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K:\DPA Policy\SIM Grant\Communications\Project areas\General HW\Reports\AY4 Ops Plan\"/>
    </mc:Choice>
  </mc:AlternateContent>
  <workbookProtection lockStructure="1"/>
  <bookViews>
    <workbookView xWindow="0" yWindow="0" windowWidth="22560" windowHeight="11770" tabRatio="932" activeTab="2"/>
  </bookViews>
  <sheets>
    <sheet name="State Profile Page" sheetId="25" r:id="rId1"/>
    <sheet name="Overview" sheetId="1" r:id="rId2"/>
    <sheet name="Model Participation Data" sheetId="10" r:id="rId3"/>
    <sheet name="Payer Participation Data" sheetId="15" r:id="rId4"/>
    <sheet name="Model Performance Data" sheetId="16" r:id="rId5"/>
    <sheet name="State Landscape Data" sheetId="17" r:id="rId6"/>
    <sheet name="Model Participation Summary" sheetId="11" r:id="rId7"/>
    <sheet name="Payer Participation Summary" sheetId="23" r:id="rId8"/>
    <sheet name="Model Performance Summary" sheetId="19" r:id="rId9"/>
    <sheet name="State Landscape Summary" sheetId="20" r:id="rId10"/>
    <sheet name="Model Participation Master" sheetId="13" state="hidden" r:id="rId11"/>
    <sheet name="Payer Participation Master" sheetId="24" state="hidden" r:id="rId12"/>
    <sheet name="Model Performance Master" sheetId="21" state="hidden" r:id="rId13"/>
    <sheet name="State Lansdcape Master" sheetId="22" state="hidden" r:id="rId14"/>
    <sheet name="Metric Map" sheetId="5" r:id="rId15"/>
    <sheet name="SIM Definitions" sheetId="3" r:id="rId16"/>
    <sheet name="Drop Down Menu Items" sheetId="12" state="hidden" r:id="rId17"/>
  </sheets>
  <definedNames>
    <definedName name="_xlnm._FilterDatabase" localSheetId="2" hidden="1">'Model Participation Data'!$A$7:$DX$107</definedName>
    <definedName name="_xlnm._FilterDatabase" localSheetId="6" hidden="1">'Model Participation Summary'!$B$2:$Z$53</definedName>
    <definedName name="_xlnm._FilterDatabase" localSheetId="4" hidden="1">'Model Performance Data'!$B$7:$CW$56</definedName>
    <definedName name="_xlnm._FilterDatabase" localSheetId="8" hidden="1">'Model Performance Summary'!$B$2:$Z$53</definedName>
    <definedName name="_xlnm._FilterDatabase" localSheetId="7" hidden="1">'Payer Participation Summary'!$B$3:$D$54</definedName>
    <definedName name="_xlnm._FilterDatabase" localSheetId="9" hidden="1">'State Landscape Summary'!$B$2:$G$3</definedName>
  </definedNames>
  <calcPr calcId="171027"/>
</workbook>
</file>

<file path=xl/calcChain.xml><?xml version="1.0" encoding="utf-8"?>
<calcChain xmlns="http://schemas.openxmlformats.org/spreadsheetml/2006/main">
  <c r="AZ13" i="10" l="1"/>
  <c r="AY14" i="10" l="1"/>
  <c r="AS29" i="16" l="1"/>
  <c r="AS11" i="16" l="1"/>
  <c r="O23" i="10" l="1"/>
  <c r="AX10" i="10"/>
  <c r="AX9" i="10"/>
  <c r="AX8" i="10"/>
  <c r="Q29" i="16" l="1"/>
  <c r="AV14" i="10" l="1"/>
  <c r="AS14" i="10"/>
  <c r="Z14" i="10"/>
  <c r="W14" i="10"/>
  <c r="T14" i="10"/>
  <c r="Q14" i="10"/>
  <c r="AO107" i="16"/>
  <c r="AL107" i="16"/>
  <c r="AI107" i="16"/>
  <c r="AF107" i="16"/>
  <c r="AO106" i="16"/>
  <c r="AL106" i="16"/>
  <c r="AI106" i="16"/>
  <c r="AF106" i="16"/>
  <c r="AO105" i="16"/>
  <c r="AL105" i="16"/>
  <c r="AI105" i="16"/>
  <c r="AF105" i="16"/>
  <c r="AO104" i="16"/>
  <c r="AL104" i="16"/>
  <c r="AI104" i="16"/>
  <c r="AF104" i="16"/>
  <c r="AO103" i="16"/>
  <c r="AL103" i="16"/>
  <c r="AI103" i="16"/>
  <c r="AF103" i="16"/>
  <c r="AO102" i="16"/>
  <c r="AL102" i="16"/>
  <c r="AI102" i="16"/>
  <c r="AF102" i="16"/>
  <c r="AO101" i="16"/>
  <c r="AL101" i="16"/>
  <c r="AI101" i="16"/>
  <c r="AF101" i="16"/>
  <c r="AO100" i="16"/>
  <c r="AL100" i="16"/>
  <c r="AI100" i="16"/>
  <c r="AF100" i="16"/>
  <c r="AO99" i="16"/>
  <c r="AL99" i="16"/>
  <c r="AI99" i="16"/>
  <c r="AF99" i="16"/>
  <c r="AO98" i="16"/>
  <c r="AL98" i="16"/>
  <c r="AI98" i="16"/>
  <c r="AF98" i="16"/>
  <c r="AO97" i="16"/>
  <c r="AL97" i="16"/>
  <c r="AI97" i="16"/>
  <c r="AF97" i="16"/>
  <c r="AO96" i="16"/>
  <c r="AL96" i="16"/>
  <c r="AI96" i="16"/>
  <c r="AF96" i="16"/>
  <c r="AO95" i="16"/>
  <c r="AL95" i="16"/>
  <c r="AI95" i="16"/>
  <c r="AF95" i="16"/>
  <c r="AO94" i="16"/>
  <c r="AL94" i="16"/>
  <c r="AI94" i="16"/>
  <c r="AF94" i="16"/>
  <c r="AO93" i="16"/>
  <c r="AL93" i="16"/>
  <c r="AI93" i="16"/>
  <c r="AF93" i="16"/>
  <c r="AO92" i="16"/>
  <c r="AL92" i="16"/>
  <c r="AI92" i="16"/>
  <c r="AF92" i="16"/>
  <c r="AO91" i="16"/>
  <c r="AL91" i="16"/>
  <c r="AI91" i="16"/>
  <c r="AF91" i="16"/>
  <c r="AO90" i="16"/>
  <c r="AL90" i="16"/>
  <c r="AI90" i="16"/>
  <c r="AF90" i="16"/>
  <c r="AO89" i="16"/>
  <c r="AL89" i="16"/>
  <c r="AI89" i="16"/>
  <c r="AF89" i="16"/>
  <c r="AO88" i="16"/>
  <c r="AL88" i="16"/>
  <c r="AI88" i="16"/>
  <c r="AF88" i="16"/>
  <c r="AO87" i="16"/>
  <c r="AL87" i="16"/>
  <c r="AI87" i="16"/>
  <c r="AF87" i="16"/>
  <c r="AO86" i="16"/>
  <c r="AL86" i="16"/>
  <c r="AI86" i="16"/>
  <c r="AF86" i="16"/>
  <c r="AO85" i="16"/>
  <c r="AL85" i="16"/>
  <c r="AI85" i="16"/>
  <c r="AF85" i="16"/>
  <c r="AO84" i="16"/>
  <c r="AL84" i="16"/>
  <c r="AI84" i="16"/>
  <c r="AF84" i="16"/>
  <c r="AO83" i="16"/>
  <c r="AL83" i="16"/>
  <c r="AI83" i="16"/>
  <c r="AF83" i="16"/>
  <c r="AO82" i="16"/>
  <c r="AL82" i="16"/>
  <c r="AI82" i="16"/>
  <c r="AF82" i="16"/>
  <c r="AO81" i="16"/>
  <c r="AL81" i="16"/>
  <c r="AI81" i="16"/>
  <c r="AF81" i="16"/>
  <c r="AO80" i="16"/>
  <c r="AL80" i="16"/>
  <c r="AI80" i="16"/>
  <c r="AF80" i="16"/>
  <c r="AO79" i="16"/>
  <c r="AL79" i="16"/>
  <c r="AI79" i="16"/>
  <c r="AF79" i="16"/>
  <c r="AO78" i="16"/>
  <c r="AL78" i="16"/>
  <c r="AI78" i="16"/>
  <c r="AF78" i="16"/>
  <c r="AO77" i="16"/>
  <c r="AL77" i="16"/>
  <c r="AI77" i="16"/>
  <c r="AF77" i="16"/>
  <c r="AO76" i="16"/>
  <c r="AL76" i="16"/>
  <c r="AI76" i="16"/>
  <c r="AF76" i="16"/>
  <c r="AO75" i="16"/>
  <c r="AL75" i="16"/>
  <c r="AI75" i="16"/>
  <c r="AF75" i="16"/>
  <c r="AO74" i="16"/>
  <c r="AL74" i="16"/>
  <c r="AI74" i="16"/>
  <c r="AF74" i="16"/>
  <c r="AO73" i="16"/>
  <c r="AL73" i="16"/>
  <c r="AI73" i="16"/>
  <c r="AF73" i="16"/>
  <c r="AO72" i="16"/>
  <c r="AL72" i="16"/>
  <c r="AI72" i="16"/>
  <c r="AF72" i="16"/>
  <c r="AO71" i="16"/>
  <c r="AL71" i="16"/>
  <c r="AI71" i="16"/>
  <c r="AF71" i="16"/>
  <c r="AO70" i="16"/>
  <c r="AL70" i="16"/>
  <c r="AI70" i="16"/>
  <c r="AF70" i="16"/>
  <c r="AO69" i="16"/>
  <c r="AL69" i="16"/>
  <c r="AI69" i="16"/>
  <c r="AF69" i="16"/>
  <c r="AO68" i="16"/>
  <c r="AL68" i="16"/>
  <c r="AI68" i="16"/>
  <c r="AF68" i="16"/>
  <c r="AO67" i="16"/>
  <c r="AL67" i="16"/>
  <c r="AI67" i="16"/>
  <c r="AF67" i="16"/>
  <c r="AO66" i="16"/>
  <c r="AL66" i="16"/>
  <c r="AI66" i="16"/>
  <c r="AF66" i="16"/>
  <c r="AO65" i="16"/>
  <c r="AL65" i="16"/>
  <c r="AI65" i="16"/>
  <c r="AF65" i="16"/>
  <c r="AO64" i="16"/>
  <c r="AL64" i="16"/>
  <c r="AI64" i="16"/>
  <c r="AF64" i="16"/>
  <c r="AO63" i="16"/>
  <c r="AL63" i="16"/>
  <c r="AI63" i="16"/>
  <c r="AF63" i="16"/>
  <c r="AO62" i="16"/>
  <c r="AL62" i="16"/>
  <c r="AI62" i="16"/>
  <c r="AF62" i="16"/>
  <c r="AO61" i="16"/>
  <c r="AL61" i="16"/>
  <c r="AI61" i="16"/>
  <c r="AF61" i="16"/>
  <c r="AO60" i="16"/>
  <c r="AL60" i="16"/>
  <c r="AI60" i="16"/>
  <c r="AF60" i="16"/>
  <c r="AO59" i="16"/>
  <c r="AL59" i="16"/>
  <c r="AI59" i="16"/>
  <c r="AF59" i="16"/>
  <c r="AO58" i="16"/>
  <c r="AL58" i="16"/>
  <c r="AI58" i="16"/>
  <c r="AF58" i="16"/>
  <c r="AO57" i="16"/>
  <c r="AL57" i="16"/>
  <c r="AI57" i="16"/>
  <c r="AF57" i="16"/>
  <c r="AO56" i="16"/>
  <c r="AL56" i="16"/>
  <c r="AI56" i="16"/>
  <c r="AF56" i="16"/>
  <c r="AO55" i="16"/>
  <c r="AL55" i="16"/>
  <c r="AI55" i="16"/>
  <c r="AF55" i="16"/>
  <c r="AO54" i="16"/>
  <c r="AL54" i="16"/>
  <c r="AI54" i="16"/>
  <c r="AF54" i="16"/>
  <c r="AO53" i="16"/>
  <c r="AL53" i="16"/>
  <c r="AI53" i="16"/>
  <c r="AF53" i="16"/>
  <c r="AO52" i="16"/>
  <c r="AL52" i="16"/>
  <c r="AI52" i="16"/>
  <c r="AF52" i="16"/>
  <c r="AO51" i="16"/>
  <c r="AL51" i="16"/>
  <c r="AI51" i="16"/>
  <c r="AF51" i="16"/>
  <c r="AO50" i="16"/>
  <c r="AL50" i="16"/>
  <c r="AI50" i="16"/>
  <c r="AF50" i="16"/>
  <c r="AO49" i="16"/>
  <c r="AL49" i="16"/>
  <c r="AI49" i="16"/>
  <c r="AF49" i="16"/>
  <c r="AO48" i="16"/>
  <c r="AL48" i="16"/>
  <c r="AI48" i="16"/>
  <c r="AF48" i="16"/>
  <c r="AO47" i="16"/>
  <c r="AL47" i="16"/>
  <c r="AI47" i="16"/>
  <c r="AF47" i="16"/>
  <c r="AO46" i="16"/>
  <c r="AL46" i="16"/>
  <c r="AI46" i="16"/>
  <c r="AF46" i="16"/>
  <c r="AO45" i="16"/>
  <c r="AL45" i="16"/>
  <c r="AI45" i="16"/>
  <c r="AF45" i="16"/>
  <c r="AO44" i="16"/>
  <c r="AL44" i="16"/>
  <c r="AI44" i="16"/>
  <c r="AF44" i="16"/>
  <c r="AO43" i="16"/>
  <c r="AL43" i="16"/>
  <c r="AI43" i="16"/>
  <c r="AF43" i="16"/>
  <c r="AO42" i="16"/>
  <c r="AL42" i="16"/>
  <c r="AI42" i="16"/>
  <c r="AF42" i="16"/>
  <c r="AO41" i="16"/>
  <c r="AL41" i="16"/>
  <c r="AI41" i="16"/>
  <c r="AF41" i="16"/>
  <c r="AO40" i="16"/>
  <c r="AL40" i="16"/>
  <c r="AI40" i="16"/>
  <c r="AF40" i="16"/>
  <c r="AO39" i="16"/>
  <c r="AL39" i="16"/>
  <c r="AI39" i="16"/>
  <c r="AF39" i="16"/>
  <c r="AO38" i="16"/>
  <c r="AL38" i="16"/>
  <c r="AI38" i="16"/>
  <c r="AF38" i="16"/>
  <c r="AO37" i="16"/>
  <c r="AL37" i="16"/>
  <c r="AI37" i="16"/>
  <c r="AF37" i="16"/>
  <c r="AO36" i="16"/>
  <c r="AL36" i="16"/>
  <c r="AI36" i="16"/>
  <c r="AF36" i="16"/>
  <c r="AO35" i="16"/>
  <c r="AL35" i="16"/>
  <c r="AI35" i="16"/>
  <c r="AF35" i="16"/>
  <c r="AO34" i="16"/>
  <c r="AL34" i="16"/>
  <c r="AI34" i="16"/>
  <c r="AF34" i="16"/>
  <c r="AO33" i="16"/>
  <c r="AL33" i="16"/>
  <c r="AI33" i="16"/>
  <c r="AF33" i="16"/>
  <c r="AO32" i="16"/>
  <c r="AL32" i="16"/>
  <c r="AI32" i="16"/>
  <c r="AF32" i="16"/>
  <c r="AO31" i="16"/>
  <c r="AL31" i="16"/>
  <c r="AI31" i="16"/>
  <c r="AF31" i="16"/>
  <c r="AO30" i="16"/>
  <c r="AL30" i="16"/>
  <c r="AI30" i="16"/>
  <c r="AF30" i="16"/>
  <c r="AO29" i="16"/>
  <c r="AL29" i="16"/>
  <c r="AI29" i="16"/>
  <c r="AF29" i="16"/>
  <c r="AO28" i="16"/>
  <c r="AL28" i="16"/>
  <c r="AI28" i="16"/>
  <c r="AF28" i="16"/>
  <c r="AO27" i="16"/>
  <c r="AL27" i="16"/>
  <c r="AI27" i="16"/>
  <c r="AF27" i="16"/>
  <c r="AO26" i="16"/>
  <c r="AL26" i="16"/>
  <c r="AI26" i="16"/>
  <c r="AF26" i="16"/>
  <c r="AO25" i="16"/>
  <c r="AL25" i="16"/>
  <c r="AI25" i="16"/>
  <c r="AF25" i="16"/>
  <c r="AO24" i="16"/>
  <c r="AL24" i="16"/>
  <c r="AI24" i="16"/>
  <c r="AF24" i="16"/>
  <c r="AO23" i="16"/>
  <c r="AL23" i="16"/>
  <c r="AI23" i="16"/>
  <c r="AF23" i="16"/>
  <c r="AO22" i="16"/>
  <c r="AL22" i="16"/>
  <c r="AI22" i="16"/>
  <c r="AF22" i="16"/>
  <c r="AO21" i="16"/>
  <c r="AL21" i="16"/>
  <c r="AI21" i="16"/>
  <c r="AF21" i="16"/>
  <c r="AO20" i="16"/>
  <c r="AL20" i="16"/>
  <c r="AI20" i="16"/>
  <c r="AF20" i="16"/>
  <c r="AO19" i="16"/>
  <c r="AL19" i="16"/>
  <c r="AI19" i="16"/>
  <c r="AF19" i="16"/>
  <c r="AO18" i="16"/>
  <c r="AL18" i="16"/>
  <c r="AI18" i="16"/>
  <c r="AF18" i="16"/>
  <c r="AO17" i="16"/>
  <c r="AL17" i="16"/>
  <c r="AI17" i="16"/>
  <c r="AF17" i="16"/>
  <c r="AO16" i="16"/>
  <c r="AL16" i="16"/>
  <c r="AI16" i="16"/>
  <c r="AF16" i="16"/>
  <c r="AO15" i="16"/>
  <c r="AL15" i="16"/>
  <c r="AI15" i="16"/>
  <c r="AF15" i="16"/>
  <c r="AO14" i="16"/>
  <c r="AL14" i="16"/>
  <c r="AI14" i="16"/>
  <c r="AF14" i="16"/>
  <c r="AO13" i="16"/>
  <c r="AL13" i="16"/>
  <c r="AI13" i="16"/>
  <c r="AF13" i="16"/>
  <c r="AO12" i="16"/>
  <c r="AL12" i="16"/>
  <c r="AI12" i="16"/>
  <c r="AF12" i="16"/>
  <c r="AO11" i="16"/>
  <c r="AL11" i="16"/>
  <c r="AI11" i="16"/>
  <c r="AF11" i="16"/>
  <c r="AO10" i="16"/>
  <c r="AL10" i="16"/>
  <c r="AI10" i="16"/>
  <c r="AF10" i="16"/>
  <c r="AO9" i="16"/>
  <c r="AL9" i="16"/>
  <c r="AI9" i="16"/>
  <c r="AF9" i="16"/>
  <c r="AO8" i="16"/>
  <c r="AL8" i="16"/>
  <c r="AI8" i="16"/>
  <c r="AF8" i="16"/>
  <c r="AO6" i="16"/>
  <c r="AN6" i="16"/>
  <c r="AM6" i="16"/>
  <c r="AL6" i="16"/>
  <c r="AK6" i="16"/>
  <c r="AJ6" i="16"/>
  <c r="AI6" i="16"/>
  <c r="AH6" i="16"/>
  <c r="AG6" i="16"/>
  <c r="AF6" i="16"/>
  <c r="AE6" i="16"/>
  <c r="AD6" i="16"/>
  <c r="DU107" i="16"/>
  <c r="DR107" i="16"/>
  <c r="DO107" i="16"/>
  <c r="DL107" i="16"/>
  <c r="DU106" i="16"/>
  <c r="DR106" i="16"/>
  <c r="DO106" i="16"/>
  <c r="DL106" i="16"/>
  <c r="DU105" i="16"/>
  <c r="DR105" i="16"/>
  <c r="DO105" i="16"/>
  <c r="DL105" i="16"/>
  <c r="DU104" i="16"/>
  <c r="DR104" i="16"/>
  <c r="DO104" i="16"/>
  <c r="DL104" i="16"/>
  <c r="DU103" i="16"/>
  <c r="DR103" i="16"/>
  <c r="DO103" i="16"/>
  <c r="DL103" i="16"/>
  <c r="DU102" i="16"/>
  <c r="DR102" i="16"/>
  <c r="DO102" i="16"/>
  <c r="DL102" i="16"/>
  <c r="DU101" i="16"/>
  <c r="DR101" i="16"/>
  <c r="DO101" i="16"/>
  <c r="DL101" i="16"/>
  <c r="DU100" i="16"/>
  <c r="DR100" i="16"/>
  <c r="DO100" i="16"/>
  <c r="DL100" i="16"/>
  <c r="DU99" i="16"/>
  <c r="DR99" i="16"/>
  <c r="DO99" i="16"/>
  <c r="DL99" i="16"/>
  <c r="DU98" i="16"/>
  <c r="DR98" i="16"/>
  <c r="DO98" i="16"/>
  <c r="DL98" i="16"/>
  <c r="DU97" i="16"/>
  <c r="DR97" i="16"/>
  <c r="DO97" i="16"/>
  <c r="DL97" i="16"/>
  <c r="DU96" i="16"/>
  <c r="DR96" i="16"/>
  <c r="DO96" i="16"/>
  <c r="DL96" i="16"/>
  <c r="DU95" i="16"/>
  <c r="DR95" i="16"/>
  <c r="DO95" i="16"/>
  <c r="DL95" i="16"/>
  <c r="DU94" i="16"/>
  <c r="DR94" i="16"/>
  <c r="DO94" i="16"/>
  <c r="DL94" i="16"/>
  <c r="DU93" i="16"/>
  <c r="DR93" i="16"/>
  <c r="DO93" i="16"/>
  <c r="DL93" i="16"/>
  <c r="DU92" i="16"/>
  <c r="DR92" i="16"/>
  <c r="DO92" i="16"/>
  <c r="DL92" i="16"/>
  <c r="DU91" i="16"/>
  <c r="DR91" i="16"/>
  <c r="DO91" i="16"/>
  <c r="DL91" i="16"/>
  <c r="DU90" i="16"/>
  <c r="DR90" i="16"/>
  <c r="DO90" i="16"/>
  <c r="DL90" i="16"/>
  <c r="DU89" i="16"/>
  <c r="DR89" i="16"/>
  <c r="DO89" i="16"/>
  <c r="DL89" i="16"/>
  <c r="DU88" i="16"/>
  <c r="DR88" i="16"/>
  <c r="DO88" i="16"/>
  <c r="DL88" i="16"/>
  <c r="DU87" i="16"/>
  <c r="DR87" i="16"/>
  <c r="DO87" i="16"/>
  <c r="DL87" i="16"/>
  <c r="DU86" i="16"/>
  <c r="DR86" i="16"/>
  <c r="DO86" i="16"/>
  <c r="DL86" i="16"/>
  <c r="DU85" i="16"/>
  <c r="DR85" i="16"/>
  <c r="DO85" i="16"/>
  <c r="DL85" i="16"/>
  <c r="DU84" i="16"/>
  <c r="DR84" i="16"/>
  <c r="DO84" i="16"/>
  <c r="DL84" i="16"/>
  <c r="DU83" i="16"/>
  <c r="DR83" i="16"/>
  <c r="DO83" i="16"/>
  <c r="DL83" i="16"/>
  <c r="DU82" i="16"/>
  <c r="DR82" i="16"/>
  <c r="DO82" i="16"/>
  <c r="DL82" i="16"/>
  <c r="DU81" i="16"/>
  <c r="DR81" i="16"/>
  <c r="DO81" i="16"/>
  <c r="DL81" i="16"/>
  <c r="DU80" i="16"/>
  <c r="DR80" i="16"/>
  <c r="DO80" i="16"/>
  <c r="DL80" i="16"/>
  <c r="DU79" i="16"/>
  <c r="DR79" i="16"/>
  <c r="DO79" i="16"/>
  <c r="DL79" i="16"/>
  <c r="DU78" i="16"/>
  <c r="DR78" i="16"/>
  <c r="DO78" i="16"/>
  <c r="DL78" i="16"/>
  <c r="DU77" i="16"/>
  <c r="DR77" i="16"/>
  <c r="DO77" i="16"/>
  <c r="DL77" i="16"/>
  <c r="DU76" i="16"/>
  <c r="DR76" i="16"/>
  <c r="DO76" i="16"/>
  <c r="DL76" i="16"/>
  <c r="DU75" i="16"/>
  <c r="DR75" i="16"/>
  <c r="DO75" i="16"/>
  <c r="DL75" i="16"/>
  <c r="DU74" i="16"/>
  <c r="DR74" i="16"/>
  <c r="DO74" i="16"/>
  <c r="DL74" i="16"/>
  <c r="DU73" i="16"/>
  <c r="DR73" i="16"/>
  <c r="DO73" i="16"/>
  <c r="DL73" i="16"/>
  <c r="DU72" i="16"/>
  <c r="DR72" i="16"/>
  <c r="DO72" i="16"/>
  <c r="DL72" i="16"/>
  <c r="DU71" i="16"/>
  <c r="DR71" i="16"/>
  <c r="DO71" i="16"/>
  <c r="DL71" i="16"/>
  <c r="DU70" i="16"/>
  <c r="DR70" i="16"/>
  <c r="DO70" i="16"/>
  <c r="DL70" i="16"/>
  <c r="DU69" i="16"/>
  <c r="DR69" i="16"/>
  <c r="DO69" i="16"/>
  <c r="DL69" i="16"/>
  <c r="DU68" i="16"/>
  <c r="DR68" i="16"/>
  <c r="DO68" i="16"/>
  <c r="DL68" i="16"/>
  <c r="DU67" i="16"/>
  <c r="DR67" i="16"/>
  <c r="DO67" i="16"/>
  <c r="DL67" i="16"/>
  <c r="DU66" i="16"/>
  <c r="DR66" i="16"/>
  <c r="DO66" i="16"/>
  <c r="DL66" i="16"/>
  <c r="DU65" i="16"/>
  <c r="DR65" i="16"/>
  <c r="DO65" i="16"/>
  <c r="DL65" i="16"/>
  <c r="DU64" i="16"/>
  <c r="DR64" i="16"/>
  <c r="DO64" i="16"/>
  <c r="DL64" i="16"/>
  <c r="DU63" i="16"/>
  <c r="DR63" i="16"/>
  <c r="DO63" i="16"/>
  <c r="DL63" i="16"/>
  <c r="DU62" i="16"/>
  <c r="DR62" i="16"/>
  <c r="DO62" i="16"/>
  <c r="DL62" i="16"/>
  <c r="DU61" i="16"/>
  <c r="DR61" i="16"/>
  <c r="DO61" i="16"/>
  <c r="DL61" i="16"/>
  <c r="DU60" i="16"/>
  <c r="DR60" i="16"/>
  <c r="DO60" i="16"/>
  <c r="DL60" i="16"/>
  <c r="DU59" i="16"/>
  <c r="DR59" i="16"/>
  <c r="DO59" i="16"/>
  <c r="DL59" i="16"/>
  <c r="DU58" i="16"/>
  <c r="DR58" i="16"/>
  <c r="DO58" i="16"/>
  <c r="DL58" i="16"/>
  <c r="DU57" i="16"/>
  <c r="DR57" i="16"/>
  <c r="DO57" i="16"/>
  <c r="DL57" i="16"/>
  <c r="DU56" i="16"/>
  <c r="DR56" i="16"/>
  <c r="DO56" i="16"/>
  <c r="DL56" i="16"/>
  <c r="DU55" i="16"/>
  <c r="DR55" i="16"/>
  <c r="DO55" i="16"/>
  <c r="DL55" i="16"/>
  <c r="DU54" i="16"/>
  <c r="DR54" i="16"/>
  <c r="DO54" i="16"/>
  <c r="DL54" i="16"/>
  <c r="DU53" i="16"/>
  <c r="DR53" i="16"/>
  <c r="DO53" i="16"/>
  <c r="DL53" i="16"/>
  <c r="DU52" i="16"/>
  <c r="DR52" i="16"/>
  <c r="DO52" i="16"/>
  <c r="DL52" i="16"/>
  <c r="DU51" i="16"/>
  <c r="DR51" i="16"/>
  <c r="DO51" i="16"/>
  <c r="DL51" i="16"/>
  <c r="DU50" i="16"/>
  <c r="DR50" i="16"/>
  <c r="DO50" i="16"/>
  <c r="DL50" i="16"/>
  <c r="DU49" i="16"/>
  <c r="DR49" i="16"/>
  <c r="DO49" i="16"/>
  <c r="DL49" i="16"/>
  <c r="DU48" i="16"/>
  <c r="DR48" i="16"/>
  <c r="DO48" i="16"/>
  <c r="DL48" i="16"/>
  <c r="DU47" i="16"/>
  <c r="DR47" i="16"/>
  <c r="DO47" i="16"/>
  <c r="DL47" i="16"/>
  <c r="DU46" i="16"/>
  <c r="DR46" i="16"/>
  <c r="DO46" i="16"/>
  <c r="DL46" i="16"/>
  <c r="DU45" i="16"/>
  <c r="DR45" i="16"/>
  <c r="DO45" i="16"/>
  <c r="DL45" i="16"/>
  <c r="DU44" i="16"/>
  <c r="DR44" i="16"/>
  <c r="DO44" i="16"/>
  <c r="DL44" i="16"/>
  <c r="DU43" i="16"/>
  <c r="DR43" i="16"/>
  <c r="DO43" i="16"/>
  <c r="DL43" i="16"/>
  <c r="DU42" i="16"/>
  <c r="DR42" i="16"/>
  <c r="DO42" i="16"/>
  <c r="DL42" i="16"/>
  <c r="DU41" i="16"/>
  <c r="DR41" i="16"/>
  <c r="DO41" i="16"/>
  <c r="DL41" i="16"/>
  <c r="DU40" i="16"/>
  <c r="DR40" i="16"/>
  <c r="DO40" i="16"/>
  <c r="DL40" i="16"/>
  <c r="DU39" i="16"/>
  <c r="DR39" i="16"/>
  <c r="DO39" i="16"/>
  <c r="DL39" i="16"/>
  <c r="DU38" i="16"/>
  <c r="DR38" i="16"/>
  <c r="DO38" i="16"/>
  <c r="DL38" i="16"/>
  <c r="DU37" i="16"/>
  <c r="DR37" i="16"/>
  <c r="DO37" i="16"/>
  <c r="DL37" i="16"/>
  <c r="DU36" i="16"/>
  <c r="DR36" i="16"/>
  <c r="DO36" i="16"/>
  <c r="DL36" i="16"/>
  <c r="DU35" i="16"/>
  <c r="DR35" i="16"/>
  <c r="DO35" i="16"/>
  <c r="DL35" i="16"/>
  <c r="DU34" i="16"/>
  <c r="DR34" i="16"/>
  <c r="DO34" i="16"/>
  <c r="DL34" i="16"/>
  <c r="DU33" i="16"/>
  <c r="DR33" i="16"/>
  <c r="DO33" i="16"/>
  <c r="DL33" i="16"/>
  <c r="DU32" i="16"/>
  <c r="DR32" i="16"/>
  <c r="DO32" i="16"/>
  <c r="DL32" i="16"/>
  <c r="DU31" i="16"/>
  <c r="DR31" i="16"/>
  <c r="DO31" i="16"/>
  <c r="DL31" i="16"/>
  <c r="DU30" i="16"/>
  <c r="DR30" i="16"/>
  <c r="DO30" i="16"/>
  <c r="DL30" i="16"/>
  <c r="DU29" i="16"/>
  <c r="DR29" i="16"/>
  <c r="DO29" i="16"/>
  <c r="DL29" i="16"/>
  <c r="DU28" i="16"/>
  <c r="DR28" i="16"/>
  <c r="DO28" i="16"/>
  <c r="DL28" i="16"/>
  <c r="DU27" i="16"/>
  <c r="DR27" i="16"/>
  <c r="DO27" i="16"/>
  <c r="DL27" i="16"/>
  <c r="DU26" i="16"/>
  <c r="DR26" i="16"/>
  <c r="DO26" i="16"/>
  <c r="DL26" i="16"/>
  <c r="DU25" i="16"/>
  <c r="DR25" i="16"/>
  <c r="DO25" i="16"/>
  <c r="DL25" i="16"/>
  <c r="DU24" i="16"/>
  <c r="DR24" i="16"/>
  <c r="DO24" i="16"/>
  <c r="DL24" i="16"/>
  <c r="DU23" i="16"/>
  <c r="DR23" i="16"/>
  <c r="DO23" i="16"/>
  <c r="DL23" i="16"/>
  <c r="DU22" i="16"/>
  <c r="DR22" i="16"/>
  <c r="DO22" i="16"/>
  <c r="DL22" i="16"/>
  <c r="DU21" i="16"/>
  <c r="DR21" i="16"/>
  <c r="DO21" i="16"/>
  <c r="DL21" i="16"/>
  <c r="DU20" i="16"/>
  <c r="DR20" i="16"/>
  <c r="DO20" i="16"/>
  <c r="DL20" i="16"/>
  <c r="DU19" i="16"/>
  <c r="DR19" i="16"/>
  <c r="DO19" i="16"/>
  <c r="DL19" i="16"/>
  <c r="DU18" i="16"/>
  <c r="DR18" i="16"/>
  <c r="DO18" i="16"/>
  <c r="DL18" i="16"/>
  <c r="DU17" i="16"/>
  <c r="DR17" i="16"/>
  <c r="DO17" i="16"/>
  <c r="DL17" i="16"/>
  <c r="DU16" i="16"/>
  <c r="DR16" i="16"/>
  <c r="DO16" i="16"/>
  <c r="DL16" i="16"/>
  <c r="DU15" i="16"/>
  <c r="DR15" i="16"/>
  <c r="DO15" i="16"/>
  <c r="DL15" i="16"/>
  <c r="DU14" i="16"/>
  <c r="DR14" i="16"/>
  <c r="DO14" i="16"/>
  <c r="DL14" i="16"/>
  <c r="DU13" i="16"/>
  <c r="DR13" i="16"/>
  <c r="DO13" i="16"/>
  <c r="DL13" i="16"/>
  <c r="DU12" i="16"/>
  <c r="DR12" i="16"/>
  <c r="DO12" i="16"/>
  <c r="DL12" i="16"/>
  <c r="DU11" i="16"/>
  <c r="DR11" i="16"/>
  <c r="DO11" i="16"/>
  <c r="DL11" i="16"/>
  <c r="DU10" i="16"/>
  <c r="DR10" i="16"/>
  <c r="DO10" i="16"/>
  <c r="DL10" i="16"/>
  <c r="DU9" i="16"/>
  <c r="DR9" i="16"/>
  <c r="DO9" i="16"/>
  <c r="DL9" i="16"/>
  <c r="DU8" i="16"/>
  <c r="DR8" i="16"/>
  <c r="DO8" i="16"/>
  <c r="DL8" i="16"/>
  <c r="DU6" i="16"/>
  <c r="DT6" i="16"/>
  <c r="DS6" i="16"/>
  <c r="DR6" i="16"/>
  <c r="DQ6" i="16"/>
  <c r="DP6" i="16"/>
  <c r="DO6" i="16"/>
  <c r="DN6" i="16"/>
  <c r="DM6" i="16"/>
  <c r="DL6" i="16"/>
  <c r="DK6" i="16"/>
  <c r="DJ6" i="16"/>
  <c r="CS107" i="16"/>
  <c r="CP107" i="16"/>
  <c r="CM107" i="16"/>
  <c r="CJ107" i="16"/>
  <c r="CS106" i="16"/>
  <c r="CP106" i="16"/>
  <c r="CM106" i="16"/>
  <c r="CJ106" i="16"/>
  <c r="CS105" i="16"/>
  <c r="CP105" i="16"/>
  <c r="CM105" i="16"/>
  <c r="CJ105" i="16"/>
  <c r="CS104" i="16"/>
  <c r="CP104" i="16"/>
  <c r="CM104" i="16"/>
  <c r="CJ104" i="16"/>
  <c r="CS103" i="16"/>
  <c r="CP103" i="16"/>
  <c r="CM103" i="16"/>
  <c r="CJ103" i="16"/>
  <c r="CS102" i="16"/>
  <c r="CP102" i="16"/>
  <c r="CM102" i="16"/>
  <c r="CJ102" i="16"/>
  <c r="CS101" i="16"/>
  <c r="CP101" i="16"/>
  <c r="CM101" i="16"/>
  <c r="CJ101" i="16"/>
  <c r="CS100" i="16"/>
  <c r="CP100" i="16"/>
  <c r="CM100" i="16"/>
  <c r="CJ100" i="16"/>
  <c r="CS99" i="16"/>
  <c r="CP99" i="16"/>
  <c r="CM99" i="16"/>
  <c r="CJ99" i="16"/>
  <c r="CS98" i="16"/>
  <c r="CP98" i="16"/>
  <c r="CM98" i="16"/>
  <c r="CJ98" i="16"/>
  <c r="CS97" i="16"/>
  <c r="CP97" i="16"/>
  <c r="CM97" i="16"/>
  <c r="CJ97" i="16"/>
  <c r="CS96" i="16"/>
  <c r="CP96" i="16"/>
  <c r="CM96" i="16"/>
  <c r="CJ96" i="16"/>
  <c r="CS95" i="16"/>
  <c r="CP95" i="16"/>
  <c r="CM95" i="16"/>
  <c r="CJ95" i="16"/>
  <c r="CS94" i="16"/>
  <c r="CP94" i="16"/>
  <c r="CM94" i="16"/>
  <c r="CJ94" i="16"/>
  <c r="CS93" i="16"/>
  <c r="CP93" i="16"/>
  <c r="CM93" i="16"/>
  <c r="CJ93" i="16"/>
  <c r="CS92" i="16"/>
  <c r="CP92" i="16"/>
  <c r="CM92" i="16"/>
  <c r="CJ92" i="16"/>
  <c r="CS91" i="16"/>
  <c r="CP91" i="16"/>
  <c r="CM91" i="16"/>
  <c r="CJ91" i="16"/>
  <c r="CS90" i="16"/>
  <c r="CP90" i="16"/>
  <c r="CM90" i="16"/>
  <c r="CJ90" i="16"/>
  <c r="CS89" i="16"/>
  <c r="CP89" i="16"/>
  <c r="CM89" i="16"/>
  <c r="CJ89" i="16"/>
  <c r="CS88" i="16"/>
  <c r="CP88" i="16"/>
  <c r="CM88" i="16"/>
  <c r="CJ88" i="16"/>
  <c r="CS87" i="16"/>
  <c r="CP87" i="16"/>
  <c r="CM87" i="16"/>
  <c r="CJ87" i="16"/>
  <c r="CS86" i="16"/>
  <c r="CP86" i="16"/>
  <c r="CM86" i="16"/>
  <c r="CJ86" i="16"/>
  <c r="CS85" i="16"/>
  <c r="CP85" i="16"/>
  <c r="CM85" i="16"/>
  <c r="CJ85" i="16"/>
  <c r="CS84" i="16"/>
  <c r="CP84" i="16"/>
  <c r="CM84" i="16"/>
  <c r="CJ84" i="16"/>
  <c r="CS83" i="16"/>
  <c r="CP83" i="16"/>
  <c r="CM83" i="16"/>
  <c r="CJ83" i="16"/>
  <c r="CS82" i="16"/>
  <c r="CP82" i="16"/>
  <c r="CM82" i="16"/>
  <c r="CJ82" i="16"/>
  <c r="CS81" i="16"/>
  <c r="CP81" i="16"/>
  <c r="CM81" i="16"/>
  <c r="CJ81" i="16"/>
  <c r="CS80" i="16"/>
  <c r="CP80" i="16"/>
  <c r="CM80" i="16"/>
  <c r="CJ80" i="16"/>
  <c r="CS79" i="16"/>
  <c r="CP79" i="16"/>
  <c r="CM79" i="16"/>
  <c r="CJ79" i="16"/>
  <c r="CS78" i="16"/>
  <c r="CP78" i="16"/>
  <c r="CM78" i="16"/>
  <c r="CJ78" i="16"/>
  <c r="CS77" i="16"/>
  <c r="CP77" i="16"/>
  <c r="CM77" i="16"/>
  <c r="CJ77" i="16"/>
  <c r="CS76" i="16"/>
  <c r="CP76" i="16"/>
  <c r="CM76" i="16"/>
  <c r="CJ76" i="16"/>
  <c r="CS75" i="16"/>
  <c r="CP75" i="16"/>
  <c r="CM75" i="16"/>
  <c r="CJ75" i="16"/>
  <c r="CS74" i="16"/>
  <c r="CP74" i="16"/>
  <c r="CM74" i="16"/>
  <c r="CJ74" i="16"/>
  <c r="CS73" i="16"/>
  <c r="CP73" i="16"/>
  <c r="CM73" i="16"/>
  <c r="CJ73" i="16"/>
  <c r="CS72" i="16"/>
  <c r="CP72" i="16"/>
  <c r="CM72" i="16"/>
  <c r="CJ72" i="16"/>
  <c r="CS71" i="16"/>
  <c r="CP71" i="16"/>
  <c r="CM71" i="16"/>
  <c r="CJ71" i="16"/>
  <c r="CS70" i="16"/>
  <c r="CP70" i="16"/>
  <c r="CM70" i="16"/>
  <c r="CJ70" i="16"/>
  <c r="CS69" i="16"/>
  <c r="CP69" i="16"/>
  <c r="CM69" i="16"/>
  <c r="CJ69" i="16"/>
  <c r="CS68" i="16"/>
  <c r="CP68" i="16"/>
  <c r="CM68" i="16"/>
  <c r="CJ68" i="16"/>
  <c r="CS67" i="16"/>
  <c r="CP67" i="16"/>
  <c r="CM67" i="16"/>
  <c r="CJ67" i="16"/>
  <c r="CS66" i="16"/>
  <c r="CP66" i="16"/>
  <c r="CM66" i="16"/>
  <c r="CJ66" i="16"/>
  <c r="CS65" i="16"/>
  <c r="CP65" i="16"/>
  <c r="CM65" i="16"/>
  <c r="CJ65" i="16"/>
  <c r="CS64" i="16"/>
  <c r="CP64" i="16"/>
  <c r="CM64" i="16"/>
  <c r="CJ64" i="16"/>
  <c r="CS63" i="16"/>
  <c r="CP63" i="16"/>
  <c r="CM63" i="16"/>
  <c r="CJ63" i="16"/>
  <c r="CS62" i="16"/>
  <c r="CP62" i="16"/>
  <c r="CM62" i="16"/>
  <c r="CJ62" i="16"/>
  <c r="CS61" i="16"/>
  <c r="CP61" i="16"/>
  <c r="CM61" i="16"/>
  <c r="CJ61" i="16"/>
  <c r="CS60" i="16"/>
  <c r="CP60" i="16"/>
  <c r="CM60" i="16"/>
  <c r="CJ60" i="16"/>
  <c r="CS59" i="16"/>
  <c r="CP59" i="16"/>
  <c r="CM59" i="16"/>
  <c r="CJ59" i="16"/>
  <c r="CS58" i="16"/>
  <c r="CP58" i="16"/>
  <c r="CM58" i="16"/>
  <c r="CJ58" i="16"/>
  <c r="CS57" i="16"/>
  <c r="CP57" i="16"/>
  <c r="CM57" i="16"/>
  <c r="CJ57" i="16"/>
  <c r="CS56" i="16"/>
  <c r="CP56" i="16"/>
  <c r="CM56" i="16"/>
  <c r="CJ56" i="16"/>
  <c r="CS55" i="16"/>
  <c r="CP55" i="16"/>
  <c r="CM55" i="16"/>
  <c r="CJ55" i="16"/>
  <c r="CS54" i="16"/>
  <c r="CP54" i="16"/>
  <c r="CM54" i="16"/>
  <c r="CJ54" i="16"/>
  <c r="CS53" i="16"/>
  <c r="CP53" i="16"/>
  <c r="CM53" i="16"/>
  <c r="CJ53" i="16"/>
  <c r="CS52" i="16"/>
  <c r="CP52" i="16"/>
  <c r="CM52" i="16"/>
  <c r="CJ52" i="16"/>
  <c r="CS51" i="16"/>
  <c r="CP51" i="16"/>
  <c r="CM51" i="16"/>
  <c r="CJ51" i="16"/>
  <c r="CS50" i="16"/>
  <c r="CP50" i="16"/>
  <c r="CM50" i="16"/>
  <c r="CJ50" i="16"/>
  <c r="CS49" i="16"/>
  <c r="CP49" i="16"/>
  <c r="CM49" i="16"/>
  <c r="CJ49" i="16"/>
  <c r="CS48" i="16"/>
  <c r="CP48" i="16"/>
  <c r="CM48" i="16"/>
  <c r="CJ48" i="16"/>
  <c r="CS47" i="16"/>
  <c r="CP47" i="16"/>
  <c r="CM47" i="16"/>
  <c r="CJ47" i="16"/>
  <c r="CS46" i="16"/>
  <c r="CP46" i="16"/>
  <c r="CM46" i="16"/>
  <c r="CJ46" i="16"/>
  <c r="CS45" i="16"/>
  <c r="CP45" i="16"/>
  <c r="CM45" i="16"/>
  <c r="CJ45" i="16"/>
  <c r="CS44" i="16"/>
  <c r="CP44" i="16"/>
  <c r="CM44" i="16"/>
  <c r="CJ44" i="16"/>
  <c r="CS43" i="16"/>
  <c r="CP43" i="16"/>
  <c r="CM43" i="16"/>
  <c r="CJ43" i="16"/>
  <c r="CS42" i="16"/>
  <c r="CP42" i="16"/>
  <c r="CM42" i="16"/>
  <c r="CJ42" i="16"/>
  <c r="CS41" i="16"/>
  <c r="CP41" i="16"/>
  <c r="CM41" i="16"/>
  <c r="CJ41" i="16"/>
  <c r="CS40" i="16"/>
  <c r="CP40" i="16"/>
  <c r="CM40" i="16"/>
  <c r="CJ40" i="16"/>
  <c r="CS39" i="16"/>
  <c r="CP39" i="16"/>
  <c r="CM39" i="16"/>
  <c r="CJ39" i="16"/>
  <c r="CS38" i="16"/>
  <c r="CP38" i="16"/>
  <c r="CM38" i="16"/>
  <c r="CJ38" i="16"/>
  <c r="CS37" i="16"/>
  <c r="CP37" i="16"/>
  <c r="CM37" i="16"/>
  <c r="CJ37" i="16"/>
  <c r="CS36" i="16"/>
  <c r="CP36" i="16"/>
  <c r="CM36" i="16"/>
  <c r="CJ36" i="16"/>
  <c r="CS35" i="16"/>
  <c r="CP35" i="16"/>
  <c r="CM35" i="16"/>
  <c r="CJ35" i="16"/>
  <c r="CS34" i="16"/>
  <c r="CP34" i="16"/>
  <c r="CM34" i="16"/>
  <c r="CJ34" i="16"/>
  <c r="CS33" i="16"/>
  <c r="CP33" i="16"/>
  <c r="CM33" i="16"/>
  <c r="CJ33" i="16"/>
  <c r="CS32" i="16"/>
  <c r="CP32" i="16"/>
  <c r="CM32" i="16"/>
  <c r="CJ32" i="16"/>
  <c r="CS31" i="16"/>
  <c r="CP31" i="16"/>
  <c r="CM31" i="16"/>
  <c r="CJ31" i="16"/>
  <c r="CS30" i="16"/>
  <c r="CP30" i="16"/>
  <c r="CM30" i="16"/>
  <c r="CJ30" i="16"/>
  <c r="CS29" i="16"/>
  <c r="CP29" i="16"/>
  <c r="CM29" i="16"/>
  <c r="CJ29" i="16"/>
  <c r="CS28" i="16"/>
  <c r="CP28" i="16"/>
  <c r="CM28" i="16"/>
  <c r="CJ28" i="16"/>
  <c r="CS27" i="16"/>
  <c r="CP27" i="16"/>
  <c r="CM27" i="16"/>
  <c r="CJ27" i="16"/>
  <c r="CS26" i="16"/>
  <c r="CP26" i="16"/>
  <c r="CM26" i="16"/>
  <c r="CJ26" i="16"/>
  <c r="CS25" i="16"/>
  <c r="CP25" i="16"/>
  <c r="CM25" i="16"/>
  <c r="CJ25" i="16"/>
  <c r="CS24" i="16"/>
  <c r="CP24" i="16"/>
  <c r="CM24" i="16"/>
  <c r="CJ24" i="16"/>
  <c r="CS23" i="16"/>
  <c r="CP23" i="16"/>
  <c r="CM23" i="16"/>
  <c r="CJ23" i="16"/>
  <c r="CS22" i="16"/>
  <c r="CP22" i="16"/>
  <c r="CM22" i="16"/>
  <c r="CJ22" i="16"/>
  <c r="CS21" i="16"/>
  <c r="CP21" i="16"/>
  <c r="CM21" i="16"/>
  <c r="CJ21" i="16"/>
  <c r="CS20" i="16"/>
  <c r="CP20" i="16"/>
  <c r="CM20" i="16"/>
  <c r="CJ20" i="16"/>
  <c r="CS19" i="16"/>
  <c r="CP19" i="16"/>
  <c r="CM19" i="16"/>
  <c r="CJ19" i="16"/>
  <c r="CS18" i="16"/>
  <c r="CP18" i="16"/>
  <c r="CM18" i="16"/>
  <c r="CJ18" i="16"/>
  <c r="CS17" i="16"/>
  <c r="CP17" i="16"/>
  <c r="CM17" i="16"/>
  <c r="CJ17" i="16"/>
  <c r="CS16" i="16"/>
  <c r="CP16" i="16"/>
  <c r="CM16" i="16"/>
  <c r="CJ16" i="16"/>
  <c r="CS15" i="16"/>
  <c r="CP15" i="16"/>
  <c r="CM15" i="16"/>
  <c r="CJ15" i="16"/>
  <c r="CS14" i="16"/>
  <c r="CP14" i="16"/>
  <c r="CM14" i="16"/>
  <c r="CJ14" i="16"/>
  <c r="CS13" i="16"/>
  <c r="CP13" i="16"/>
  <c r="CM13" i="16"/>
  <c r="CJ13" i="16"/>
  <c r="CS12" i="16"/>
  <c r="CP12" i="16"/>
  <c r="CM12" i="16"/>
  <c r="CJ12" i="16"/>
  <c r="CS11" i="16"/>
  <c r="CP11" i="16"/>
  <c r="CM11" i="16"/>
  <c r="CJ11" i="16"/>
  <c r="CS10" i="16"/>
  <c r="CP10" i="16"/>
  <c r="CM10" i="16"/>
  <c r="CJ10" i="16"/>
  <c r="CS9" i="16"/>
  <c r="CP9" i="16"/>
  <c r="CM9" i="16"/>
  <c r="CJ9" i="16"/>
  <c r="CS8" i="16"/>
  <c r="CP8" i="16"/>
  <c r="CM8" i="16"/>
  <c r="CJ8" i="16"/>
  <c r="CS6" i="16"/>
  <c r="CR6" i="16"/>
  <c r="CQ6" i="16"/>
  <c r="CP6" i="16"/>
  <c r="CO6" i="16"/>
  <c r="CN6" i="16"/>
  <c r="CM6" i="16"/>
  <c r="CL6" i="16"/>
  <c r="CK6" i="16"/>
  <c r="CJ6" i="16"/>
  <c r="CI6" i="16"/>
  <c r="CH6" i="16"/>
  <c r="BH8" i="16"/>
  <c r="BQ107" i="16"/>
  <c r="BN107" i="16"/>
  <c r="BK107" i="16"/>
  <c r="BH107" i="16"/>
  <c r="BQ106" i="16"/>
  <c r="BN106" i="16"/>
  <c r="BK106" i="16"/>
  <c r="BH106" i="16"/>
  <c r="BQ105" i="16"/>
  <c r="BN105" i="16"/>
  <c r="BK105" i="16"/>
  <c r="BH105" i="16"/>
  <c r="BQ104" i="16"/>
  <c r="BN104" i="16"/>
  <c r="BK104" i="16"/>
  <c r="BH104" i="16"/>
  <c r="BQ103" i="16"/>
  <c r="BN103" i="16"/>
  <c r="BK103" i="16"/>
  <c r="BH103" i="16"/>
  <c r="BQ102" i="16"/>
  <c r="BN102" i="16"/>
  <c r="BK102" i="16"/>
  <c r="BH102" i="16"/>
  <c r="BQ101" i="16"/>
  <c r="BN101" i="16"/>
  <c r="BK101" i="16"/>
  <c r="BH101" i="16"/>
  <c r="BQ100" i="16"/>
  <c r="BN100" i="16"/>
  <c r="BK100" i="16"/>
  <c r="BH100" i="16"/>
  <c r="BQ99" i="16"/>
  <c r="BN99" i="16"/>
  <c r="BK99" i="16"/>
  <c r="BH99" i="16"/>
  <c r="BQ98" i="16"/>
  <c r="BN98" i="16"/>
  <c r="BK98" i="16"/>
  <c r="BH98" i="16"/>
  <c r="BQ97" i="16"/>
  <c r="BN97" i="16"/>
  <c r="BK97" i="16"/>
  <c r="BH97" i="16"/>
  <c r="BQ96" i="16"/>
  <c r="BN96" i="16"/>
  <c r="BK96" i="16"/>
  <c r="BH96" i="16"/>
  <c r="BQ95" i="16"/>
  <c r="BN95" i="16"/>
  <c r="BK95" i="16"/>
  <c r="BH95" i="16"/>
  <c r="BQ94" i="16"/>
  <c r="BN94" i="16"/>
  <c r="BK94" i="16"/>
  <c r="BH94" i="16"/>
  <c r="BQ93" i="16"/>
  <c r="BN93" i="16"/>
  <c r="BK93" i="16"/>
  <c r="BH93" i="16"/>
  <c r="BQ92" i="16"/>
  <c r="BN92" i="16"/>
  <c r="BK92" i="16"/>
  <c r="BH92" i="16"/>
  <c r="BQ91" i="16"/>
  <c r="BN91" i="16"/>
  <c r="BK91" i="16"/>
  <c r="BH91" i="16"/>
  <c r="BQ90" i="16"/>
  <c r="BN90" i="16"/>
  <c r="BK90" i="16"/>
  <c r="BH90" i="16"/>
  <c r="BQ89" i="16"/>
  <c r="BN89" i="16"/>
  <c r="BK89" i="16"/>
  <c r="BH89" i="16"/>
  <c r="BQ88" i="16"/>
  <c r="BN88" i="16"/>
  <c r="BK88" i="16"/>
  <c r="BH88" i="16"/>
  <c r="BQ87" i="16"/>
  <c r="BN87" i="16"/>
  <c r="BK87" i="16"/>
  <c r="BH87" i="16"/>
  <c r="BQ86" i="16"/>
  <c r="BN86" i="16"/>
  <c r="BK86" i="16"/>
  <c r="BH86" i="16"/>
  <c r="BQ85" i="16"/>
  <c r="BN85" i="16"/>
  <c r="BK85" i="16"/>
  <c r="BH85" i="16"/>
  <c r="BQ84" i="16"/>
  <c r="BN84" i="16"/>
  <c r="BK84" i="16"/>
  <c r="BH84" i="16"/>
  <c r="BQ83" i="16"/>
  <c r="BN83" i="16"/>
  <c r="BK83" i="16"/>
  <c r="BH83" i="16"/>
  <c r="BQ82" i="16"/>
  <c r="BN82" i="16"/>
  <c r="BK82" i="16"/>
  <c r="BH82" i="16"/>
  <c r="BQ81" i="16"/>
  <c r="BN81" i="16"/>
  <c r="BK81" i="16"/>
  <c r="BH81" i="16"/>
  <c r="BQ80" i="16"/>
  <c r="BN80" i="16"/>
  <c r="BK80" i="16"/>
  <c r="BH80" i="16"/>
  <c r="BQ79" i="16"/>
  <c r="BN79" i="16"/>
  <c r="BK79" i="16"/>
  <c r="BH79" i="16"/>
  <c r="BQ78" i="16"/>
  <c r="BN78" i="16"/>
  <c r="BK78" i="16"/>
  <c r="BH78" i="16"/>
  <c r="BQ77" i="16"/>
  <c r="BN77" i="16"/>
  <c r="BK77" i="16"/>
  <c r="BH77" i="16"/>
  <c r="BQ76" i="16"/>
  <c r="BN76" i="16"/>
  <c r="BK76" i="16"/>
  <c r="BH76" i="16"/>
  <c r="BQ75" i="16"/>
  <c r="BN75" i="16"/>
  <c r="BK75" i="16"/>
  <c r="BH75" i="16"/>
  <c r="BQ74" i="16"/>
  <c r="BN74" i="16"/>
  <c r="BK74" i="16"/>
  <c r="BH74" i="16"/>
  <c r="BQ73" i="16"/>
  <c r="BN73" i="16"/>
  <c r="BK73" i="16"/>
  <c r="BH73" i="16"/>
  <c r="BQ72" i="16"/>
  <c r="BN72" i="16"/>
  <c r="BK72" i="16"/>
  <c r="BH72" i="16"/>
  <c r="BQ71" i="16"/>
  <c r="BN71" i="16"/>
  <c r="BK71" i="16"/>
  <c r="BH71" i="16"/>
  <c r="BQ70" i="16"/>
  <c r="BN70" i="16"/>
  <c r="BK70" i="16"/>
  <c r="BH70" i="16"/>
  <c r="BQ69" i="16"/>
  <c r="BN69" i="16"/>
  <c r="BK69" i="16"/>
  <c r="BH69" i="16"/>
  <c r="BQ68" i="16"/>
  <c r="BN68" i="16"/>
  <c r="BK68" i="16"/>
  <c r="BH68" i="16"/>
  <c r="BQ67" i="16"/>
  <c r="BN67" i="16"/>
  <c r="BK67" i="16"/>
  <c r="BH67" i="16"/>
  <c r="BQ66" i="16"/>
  <c r="BN66" i="16"/>
  <c r="BK66" i="16"/>
  <c r="BH66" i="16"/>
  <c r="BQ65" i="16"/>
  <c r="BN65" i="16"/>
  <c r="BK65" i="16"/>
  <c r="BH65" i="16"/>
  <c r="BQ64" i="16"/>
  <c r="BN64" i="16"/>
  <c r="BK64" i="16"/>
  <c r="BH64" i="16"/>
  <c r="BQ63" i="16"/>
  <c r="BN63" i="16"/>
  <c r="BK63" i="16"/>
  <c r="BH63" i="16"/>
  <c r="BQ62" i="16"/>
  <c r="BN62" i="16"/>
  <c r="BK62" i="16"/>
  <c r="BH62" i="16"/>
  <c r="BQ61" i="16"/>
  <c r="BN61" i="16"/>
  <c r="BK61" i="16"/>
  <c r="BH61" i="16"/>
  <c r="BQ60" i="16"/>
  <c r="BN60" i="16"/>
  <c r="BK60" i="16"/>
  <c r="BH60" i="16"/>
  <c r="BQ59" i="16"/>
  <c r="BN59" i="16"/>
  <c r="BK59" i="16"/>
  <c r="BH59" i="16"/>
  <c r="BQ58" i="16"/>
  <c r="BN58" i="16"/>
  <c r="BK58" i="16"/>
  <c r="BH58" i="16"/>
  <c r="BQ57" i="16"/>
  <c r="BN57" i="16"/>
  <c r="BK57" i="16"/>
  <c r="BH57" i="16"/>
  <c r="BQ56" i="16"/>
  <c r="BN56" i="16"/>
  <c r="BK56" i="16"/>
  <c r="BH56" i="16"/>
  <c r="BQ55" i="16"/>
  <c r="BN55" i="16"/>
  <c r="BK55" i="16"/>
  <c r="BH55" i="16"/>
  <c r="BQ54" i="16"/>
  <c r="BN54" i="16"/>
  <c r="BK54" i="16"/>
  <c r="BH54" i="16"/>
  <c r="BQ53" i="16"/>
  <c r="BN53" i="16"/>
  <c r="BK53" i="16"/>
  <c r="BH53" i="16"/>
  <c r="BQ52" i="16"/>
  <c r="BN52" i="16"/>
  <c r="BK52" i="16"/>
  <c r="BH52" i="16"/>
  <c r="BQ51" i="16"/>
  <c r="BN51" i="16"/>
  <c r="BK51" i="16"/>
  <c r="BH51" i="16"/>
  <c r="BQ50" i="16"/>
  <c r="BN50" i="16"/>
  <c r="BK50" i="16"/>
  <c r="BH50" i="16"/>
  <c r="BQ49" i="16"/>
  <c r="BN49" i="16"/>
  <c r="BK49" i="16"/>
  <c r="BH49" i="16"/>
  <c r="BQ48" i="16"/>
  <c r="BN48" i="16"/>
  <c r="BK48" i="16"/>
  <c r="BH48" i="16"/>
  <c r="BQ47" i="16"/>
  <c r="BN47" i="16"/>
  <c r="BK47" i="16"/>
  <c r="BH47" i="16"/>
  <c r="BQ46" i="16"/>
  <c r="BN46" i="16"/>
  <c r="BK46" i="16"/>
  <c r="BH46" i="16"/>
  <c r="BQ45" i="16"/>
  <c r="BN45" i="16"/>
  <c r="BK45" i="16"/>
  <c r="BH45" i="16"/>
  <c r="BQ44" i="16"/>
  <c r="BN44" i="16"/>
  <c r="BK44" i="16"/>
  <c r="BH44" i="16"/>
  <c r="BQ43" i="16"/>
  <c r="BN43" i="16"/>
  <c r="BK43" i="16"/>
  <c r="BH43" i="16"/>
  <c r="BQ42" i="16"/>
  <c r="BN42" i="16"/>
  <c r="BK42" i="16"/>
  <c r="BH42" i="16"/>
  <c r="BQ41" i="16"/>
  <c r="BN41" i="16"/>
  <c r="BK41" i="16"/>
  <c r="BH41" i="16"/>
  <c r="BQ40" i="16"/>
  <c r="BN40" i="16"/>
  <c r="BK40" i="16"/>
  <c r="BH40" i="16"/>
  <c r="BQ39" i="16"/>
  <c r="BN39" i="16"/>
  <c r="BK39" i="16"/>
  <c r="BH39" i="16"/>
  <c r="BQ38" i="16"/>
  <c r="BN38" i="16"/>
  <c r="BK38" i="16"/>
  <c r="BH38" i="16"/>
  <c r="BQ37" i="16"/>
  <c r="BN37" i="16"/>
  <c r="BK37" i="16"/>
  <c r="BH37" i="16"/>
  <c r="BQ36" i="16"/>
  <c r="BN36" i="16"/>
  <c r="BK36" i="16"/>
  <c r="BH36" i="16"/>
  <c r="BQ35" i="16"/>
  <c r="BN35" i="16"/>
  <c r="BK35" i="16"/>
  <c r="BH35" i="16"/>
  <c r="BQ34" i="16"/>
  <c r="BN34" i="16"/>
  <c r="BK34" i="16"/>
  <c r="BH34" i="16"/>
  <c r="BQ33" i="16"/>
  <c r="BN33" i="16"/>
  <c r="BK33" i="16"/>
  <c r="BH33" i="16"/>
  <c r="BQ32" i="16"/>
  <c r="BN32" i="16"/>
  <c r="BK32" i="16"/>
  <c r="BH32" i="16"/>
  <c r="BQ31" i="16"/>
  <c r="BN31" i="16"/>
  <c r="BK31" i="16"/>
  <c r="BH31" i="16"/>
  <c r="BQ30" i="16"/>
  <c r="BN30" i="16"/>
  <c r="BK30" i="16"/>
  <c r="BH30" i="16"/>
  <c r="BQ29" i="16"/>
  <c r="BN29" i="16"/>
  <c r="BK29" i="16"/>
  <c r="BH29" i="16"/>
  <c r="BQ28" i="16"/>
  <c r="BN28" i="16"/>
  <c r="BK28" i="16"/>
  <c r="BH28" i="16"/>
  <c r="BQ27" i="16"/>
  <c r="BN27" i="16"/>
  <c r="BK27" i="16"/>
  <c r="BH27" i="16"/>
  <c r="BQ26" i="16"/>
  <c r="BN26" i="16"/>
  <c r="BK26" i="16"/>
  <c r="BH26" i="16"/>
  <c r="BQ25" i="16"/>
  <c r="BN25" i="16"/>
  <c r="BK25" i="16"/>
  <c r="BH25" i="16"/>
  <c r="BQ24" i="16"/>
  <c r="BN24" i="16"/>
  <c r="BK24" i="16"/>
  <c r="BH24" i="16"/>
  <c r="BQ23" i="16"/>
  <c r="BN23" i="16"/>
  <c r="BK23" i="16"/>
  <c r="BH23" i="16"/>
  <c r="BQ22" i="16"/>
  <c r="BN22" i="16"/>
  <c r="BK22" i="16"/>
  <c r="BH22" i="16"/>
  <c r="BQ21" i="16"/>
  <c r="BN21" i="16"/>
  <c r="BK21" i="16"/>
  <c r="BH21" i="16"/>
  <c r="BQ20" i="16"/>
  <c r="BN20" i="16"/>
  <c r="BK20" i="16"/>
  <c r="BH20" i="16"/>
  <c r="BQ19" i="16"/>
  <c r="BN19" i="16"/>
  <c r="BK19" i="16"/>
  <c r="BH19" i="16"/>
  <c r="BQ18" i="16"/>
  <c r="BN18" i="16"/>
  <c r="BK18" i="16"/>
  <c r="BH18" i="16"/>
  <c r="BQ17" i="16"/>
  <c r="BN17" i="16"/>
  <c r="BK17" i="16"/>
  <c r="BH17" i="16"/>
  <c r="BQ16" i="16"/>
  <c r="BN16" i="16"/>
  <c r="BK16" i="16"/>
  <c r="BH16" i="16"/>
  <c r="BQ15" i="16"/>
  <c r="BN15" i="16"/>
  <c r="BK15" i="16"/>
  <c r="BH15" i="16"/>
  <c r="BQ14" i="16"/>
  <c r="BN14" i="16"/>
  <c r="BK14" i="16"/>
  <c r="BH14" i="16"/>
  <c r="BQ13" i="16"/>
  <c r="BN13" i="16"/>
  <c r="BK13" i="16"/>
  <c r="BH13" i="16"/>
  <c r="BQ12" i="16"/>
  <c r="BN12" i="16"/>
  <c r="BK12" i="16"/>
  <c r="BH12" i="16"/>
  <c r="BQ11" i="16"/>
  <c r="BN11" i="16"/>
  <c r="BK11" i="16"/>
  <c r="BH11" i="16"/>
  <c r="BQ10" i="16"/>
  <c r="BN10" i="16"/>
  <c r="BK10" i="16"/>
  <c r="BH10" i="16"/>
  <c r="BQ9" i="16"/>
  <c r="BN9" i="16"/>
  <c r="BK9" i="16"/>
  <c r="BH9" i="16"/>
  <c r="BQ8" i="16"/>
  <c r="BN8" i="16"/>
  <c r="BK8" i="16"/>
  <c r="BQ6" i="16"/>
  <c r="BP6" i="16"/>
  <c r="BO6" i="16"/>
  <c r="BN6" i="16"/>
  <c r="BM6" i="16"/>
  <c r="BL6" i="16"/>
  <c r="BK6" i="16"/>
  <c r="BJ6" i="16"/>
  <c r="BI6" i="16"/>
  <c r="BH6" i="16"/>
  <c r="BG6" i="16"/>
  <c r="BF6" i="16"/>
  <c r="BE19" i="16"/>
  <c r="Z9" i="10"/>
  <c r="Z10" i="10"/>
  <c r="BG8" i="10"/>
  <c r="DT107" i="10"/>
  <c r="DQ107" i="10"/>
  <c r="DN107" i="10"/>
  <c r="DK107" i="10"/>
  <c r="DT106" i="10"/>
  <c r="DQ106" i="10"/>
  <c r="DN106" i="10"/>
  <c r="DK106" i="10"/>
  <c r="DT105" i="10"/>
  <c r="DQ105" i="10"/>
  <c r="DN105" i="10"/>
  <c r="DK105" i="10"/>
  <c r="DT104" i="10"/>
  <c r="DQ104" i="10"/>
  <c r="DN104" i="10"/>
  <c r="DK104" i="10"/>
  <c r="DT103" i="10"/>
  <c r="DQ103" i="10"/>
  <c r="DN103" i="10"/>
  <c r="DK103" i="10"/>
  <c r="DT102" i="10"/>
  <c r="DQ102" i="10"/>
  <c r="DN102" i="10"/>
  <c r="DK102" i="10"/>
  <c r="DT101" i="10"/>
  <c r="DQ101" i="10"/>
  <c r="DN101" i="10"/>
  <c r="DK101" i="10"/>
  <c r="DT100" i="10"/>
  <c r="DQ100" i="10"/>
  <c r="DN100" i="10"/>
  <c r="DK100" i="10"/>
  <c r="DT99" i="10"/>
  <c r="DQ99" i="10"/>
  <c r="DN99" i="10"/>
  <c r="DK99" i="10"/>
  <c r="DT98" i="10"/>
  <c r="DQ98" i="10"/>
  <c r="DN98" i="10"/>
  <c r="DK98" i="10"/>
  <c r="DT97" i="10"/>
  <c r="DQ97" i="10"/>
  <c r="DN97" i="10"/>
  <c r="DK97" i="10"/>
  <c r="DT96" i="10"/>
  <c r="DQ96" i="10"/>
  <c r="DN96" i="10"/>
  <c r="DK96" i="10"/>
  <c r="DT95" i="10"/>
  <c r="DQ95" i="10"/>
  <c r="DN95" i="10"/>
  <c r="DK95" i="10"/>
  <c r="DT94" i="10"/>
  <c r="DQ94" i="10"/>
  <c r="DN94" i="10"/>
  <c r="DK94" i="10"/>
  <c r="DT93" i="10"/>
  <c r="DQ93" i="10"/>
  <c r="DN93" i="10"/>
  <c r="DK93" i="10"/>
  <c r="DT92" i="10"/>
  <c r="DQ92" i="10"/>
  <c r="DN92" i="10"/>
  <c r="DK92" i="10"/>
  <c r="DT91" i="10"/>
  <c r="DQ91" i="10"/>
  <c r="DN91" i="10"/>
  <c r="DK91" i="10"/>
  <c r="DT90" i="10"/>
  <c r="DQ90" i="10"/>
  <c r="DN90" i="10"/>
  <c r="DK90" i="10"/>
  <c r="DT89" i="10"/>
  <c r="DQ89" i="10"/>
  <c r="DN89" i="10"/>
  <c r="DK89" i="10"/>
  <c r="DT88" i="10"/>
  <c r="DQ88" i="10"/>
  <c r="DN88" i="10"/>
  <c r="DK88" i="10"/>
  <c r="DT87" i="10"/>
  <c r="DQ87" i="10"/>
  <c r="DN87" i="10"/>
  <c r="DK87" i="10"/>
  <c r="DT86" i="10"/>
  <c r="DQ86" i="10"/>
  <c r="DN86" i="10"/>
  <c r="DK86" i="10"/>
  <c r="DT85" i="10"/>
  <c r="DQ85" i="10"/>
  <c r="DN85" i="10"/>
  <c r="DK85" i="10"/>
  <c r="DT84" i="10"/>
  <c r="DQ84" i="10"/>
  <c r="DN84" i="10"/>
  <c r="DK84" i="10"/>
  <c r="DT83" i="10"/>
  <c r="DQ83" i="10"/>
  <c r="DN83" i="10"/>
  <c r="DK83" i="10"/>
  <c r="DT82" i="10"/>
  <c r="DQ82" i="10"/>
  <c r="DN82" i="10"/>
  <c r="DK82" i="10"/>
  <c r="DT81" i="10"/>
  <c r="DQ81" i="10"/>
  <c r="DN81" i="10"/>
  <c r="DK81" i="10"/>
  <c r="DT80" i="10"/>
  <c r="DQ80" i="10"/>
  <c r="DN80" i="10"/>
  <c r="DK80" i="10"/>
  <c r="DT79" i="10"/>
  <c r="DQ79" i="10"/>
  <c r="DN79" i="10"/>
  <c r="DK79" i="10"/>
  <c r="DT78" i="10"/>
  <c r="DQ78" i="10"/>
  <c r="DN78" i="10"/>
  <c r="DK78" i="10"/>
  <c r="DT77" i="10"/>
  <c r="DQ77" i="10"/>
  <c r="DN77" i="10"/>
  <c r="DK77" i="10"/>
  <c r="DT76" i="10"/>
  <c r="DQ76" i="10"/>
  <c r="DN76" i="10"/>
  <c r="DK76" i="10"/>
  <c r="DT75" i="10"/>
  <c r="DQ75" i="10"/>
  <c r="DN75" i="10"/>
  <c r="DK75" i="10"/>
  <c r="DT74" i="10"/>
  <c r="DQ74" i="10"/>
  <c r="DN74" i="10"/>
  <c r="DK74" i="10"/>
  <c r="DT73" i="10"/>
  <c r="DQ73" i="10"/>
  <c r="DN73" i="10"/>
  <c r="DK73" i="10"/>
  <c r="DT72" i="10"/>
  <c r="DQ72" i="10"/>
  <c r="DN72" i="10"/>
  <c r="DK72" i="10"/>
  <c r="DT71" i="10"/>
  <c r="DQ71" i="10"/>
  <c r="DN71" i="10"/>
  <c r="DK71" i="10"/>
  <c r="DT70" i="10"/>
  <c r="DQ70" i="10"/>
  <c r="DN70" i="10"/>
  <c r="DK70" i="10"/>
  <c r="DT69" i="10"/>
  <c r="DQ69" i="10"/>
  <c r="DN69" i="10"/>
  <c r="DK69" i="10"/>
  <c r="DT68" i="10"/>
  <c r="DQ68" i="10"/>
  <c r="DN68" i="10"/>
  <c r="DK68" i="10"/>
  <c r="DT67" i="10"/>
  <c r="DQ67" i="10"/>
  <c r="DN67" i="10"/>
  <c r="DK67" i="10"/>
  <c r="DT66" i="10"/>
  <c r="DQ66" i="10"/>
  <c r="DN66" i="10"/>
  <c r="DK66" i="10"/>
  <c r="DT65" i="10"/>
  <c r="DQ65" i="10"/>
  <c r="DN65" i="10"/>
  <c r="DK65" i="10"/>
  <c r="DT64" i="10"/>
  <c r="DQ64" i="10"/>
  <c r="DN64" i="10"/>
  <c r="DK64" i="10"/>
  <c r="DT63" i="10"/>
  <c r="DQ63" i="10"/>
  <c r="DN63" i="10"/>
  <c r="DK63" i="10"/>
  <c r="DT62" i="10"/>
  <c r="DQ62" i="10"/>
  <c r="DN62" i="10"/>
  <c r="DK62" i="10"/>
  <c r="DT61" i="10"/>
  <c r="DQ61" i="10"/>
  <c r="DN61" i="10"/>
  <c r="DK61" i="10"/>
  <c r="DT60" i="10"/>
  <c r="DQ60" i="10"/>
  <c r="DN60" i="10"/>
  <c r="DK60" i="10"/>
  <c r="DT59" i="10"/>
  <c r="DQ59" i="10"/>
  <c r="DN59" i="10"/>
  <c r="DK59" i="10"/>
  <c r="DT58" i="10"/>
  <c r="DQ58" i="10"/>
  <c r="DN58" i="10"/>
  <c r="DK58" i="10"/>
  <c r="DT57" i="10"/>
  <c r="DQ57" i="10"/>
  <c r="DN57" i="10"/>
  <c r="DK57" i="10"/>
  <c r="DT56" i="10"/>
  <c r="DQ56" i="10"/>
  <c r="DN56" i="10"/>
  <c r="DK56" i="10"/>
  <c r="DT55" i="10"/>
  <c r="DQ55" i="10"/>
  <c r="DN55" i="10"/>
  <c r="DK55" i="10"/>
  <c r="DT54" i="10"/>
  <c r="DQ54" i="10"/>
  <c r="DN54" i="10"/>
  <c r="DK54" i="10"/>
  <c r="DT53" i="10"/>
  <c r="DQ53" i="10"/>
  <c r="DN53" i="10"/>
  <c r="DK53" i="10"/>
  <c r="DT52" i="10"/>
  <c r="DQ52" i="10"/>
  <c r="DN52" i="10"/>
  <c r="DK52" i="10"/>
  <c r="DT51" i="10"/>
  <c r="DQ51" i="10"/>
  <c r="DN51" i="10"/>
  <c r="DK51" i="10"/>
  <c r="DT50" i="10"/>
  <c r="DQ50" i="10"/>
  <c r="DN50" i="10"/>
  <c r="DK50" i="10"/>
  <c r="DT49" i="10"/>
  <c r="DQ49" i="10"/>
  <c r="DN49" i="10"/>
  <c r="DK49" i="10"/>
  <c r="DT48" i="10"/>
  <c r="DQ48" i="10"/>
  <c r="DN48" i="10"/>
  <c r="DK48" i="10"/>
  <c r="DT47" i="10"/>
  <c r="DQ47" i="10"/>
  <c r="DN47" i="10"/>
  <c r="DK47" i="10"/>
  <c r="DT46" i="10"/>
  <c r="DQ46" i="10"/>
  <c r="DN46" i="10"/>
  <c r="DK46" i="10"/>
  <c r="DT45" i="10"/>
  <c r="DQ45" i="10"/>
  <c r="DN45" i="10"/>
  <c r="DK45" i="10"/>
  <c r="DT44" i="10"/>
  <c r="DQ44" i="10"/>
  <c r="DN44" i="10"/>
  <c r="DK44" i="10"/>
  <c r="DT43" i="10"/>
  <c r="DQ43" i="10"/>
  <c r="DN43" i="10"/>
  <c r="DK43" i="10"/>
  <c r="DT42" i="10"/>
  <c r="DQ42" i="10"/>
  <c r="DN42" i="10"/>
  <c r="DK42" i="10"/>
  <c r="DT41" i="10"/>
  <c r="DQ41" i="10"/>
  <c r="DN41" i="10"/>
  <c r="DK41" i="10"/>
  <c r="DT40" i="10"/>
  <c r="DQ40" i="10"/>
  <c r="DN40" i="10"/>
  <c r="DK40" i="10"/>
  <c r="DT39" i="10"/>
  <c r="DQ39" i="10"/>
  <c r="DN39" i="10"/>
  <c r="DK39" i="10"/>
  <c r="DT38" i="10"/>
  <c r="DQ38" i="10"/>
  <c r="DN38" i="10"/>
  <c r="DK38" i="10"/>
  <c r="DT37" i="10"/>
  <c r="DQ37" i="10"/>
  <c r="DN37" i="10"/>
  <c r="DK37" i="10"/>
  <c r="DT36" i="10"/>
  <c r="DQ36" i="10"/>
  <c r="DN36" i="10"/>
  <c r="DK36" i="10"/>
  <c r="DT35" i="10"/>
  <c r="DQ35" i="10"/>
  <c r="DN35" i="10"/>
  <c r="DK35" i="10"/>
  <c r="DT34" i="10"/>
  <c r="DQ34" i="10"/>
  <c r="DN34" i="10"/>
  <c r="DK34" i="10"/>
  <c r="DT33" i="10"/>
  <c r="DQ33" i="10"/>
  <c r="DN33" i="10"/>
  <c r="DK33" i="10"/>
  <c r="DT32" i="10"/>
  <c r="DQ32" i="10"/>
  <c r="DN32" i="10"/>
  <c r="DK32" i="10"/>
  <c r="DT31" i="10"/>
  <c r="DQ31" i="10"/>
  <c r="DN31" i="10"/>
  <c r="DK31" i="10"/>
  <c r="DT30" i="10"/>
  <c r="DQ30" i="10"/>
  <c r="DN30" i="10"/>
  <c r="DK30" i="10"/>
  <c r="DT29" i="10"/>
  <c r="DQ29" i="10"/>
  <c r="DN29" i="10"/>
  <c r="DK29" i="10"/>
  <c r="DT28" i="10"/>
  <c r="DQ28" i="10"/>
  <c r="DN28" i="10"/>
  <c r="DK28" i="10"/>
  <c r="DT27" i="10"/>
  <c r="DQ27" i="10"/>
  <c r="DN27" i="10"/>
  <c r="DK27" i="10"/>
  <c r="DT26" i="10"/>
  <c r="DQ26" i="10"/>
  <c r="DN26" i="10"/>
  <c r="DK26" i="10"/>
  <c r="DT25" i="10"/>
  <c r="DQ25" i="10"/>
  <c r="DN25" i="10"/>
  <c r="DK25" i="10"/>
  <c r="DT24" i="10"/>
  <c r="DQ24" i="10"/>
  <c r="DN24" i="10"/>
  <c r="DK24" i="10"/>
  <c r="DT23" i="10"/>
  <c r="DQ23" i="10"/>
  <c r="DN23" i="10"/>
  <c r="DK23" i="10"/>
  <c r="DT22" i="10"/>
  <c r="DQ22" i="10"/>
  <c r="DN22" i="10"/>
  <c r="DK22" i="10"/>
  <c r="DT21" i="10"/>
  <c r="DQ21" i="10"/>
  <c r="DN21" i="10"/>
  <c r="DK21" i="10"/>
  <c r="DT20" i="10"/>
  <c r="DQ20" i="10"/>
  <c r="DN20" i="10"/>
  <c r="DK20" i="10"/>
  <c r="DT19" i="10"/>
  <c r="DQ19" i="10"/>
  <c r="DN19" i="10"/>
  <c r="DK19" i="10"/>
  <c r="DT18" i="10"/>
  <c r="DQ18" i="10"/>
  <c r="DN18" i="10"/>
  <c r="DK18" i="10"/>
  <c r="DT17" i="10"/>
  <c r="DQ17" i="10"/>
  <c r="DN17" i="10"/>
  <c r="DK17" i="10"/>
  <c r="DT16" i="10"/>
  <c r="DQ16" i="10"/>
  <c r="DN16" i="10"/>
  <c r="DK16" i="10"/>
  <c r="DT15" i="10"/>
  <c r="DQ15" i="10"/>
  <c r="DN15" i="10"/>
  <c r="DK15" i="10"/>
  <c r="DT14" i="10"/>
  <c r="DQ14" i="10"/>
  <c r="DN14" i="10"/>
  <c r="DK14" i="10"/>
  <c r="DT13" i="10"/>
  <c r="DQ13" i="10"/>
  <c r="DN13" i="10"/>
  <c r="DK13" i="10"/>
  <c r="DT12" i="10"/>
  <c r="DQ12" i="10"/>
  <c r="DN12" i="10"/>
  <c r="DK12" i="10"/>
  <c r="DT11" i="10"/>
  <c r="DQ11" i="10"/>
  <c r="DN11" i="10"/>
  <c r="DK11" i="10"/>
  <c r="DT10" i="10"/>
  <c r="DQ10" i="10"/>
  <c r="DN10" i="10"/>
  <c r="DK10" i="10"/>
  <c r="DT9" i="10"/>
  <c r="DQ9" i="10"/>
  <c r="DN9" i="10"/>
  <c r="DK9" i="10"/>
  <c r="DT8" i="10"/>
  <c r="DQ8" i="10"/>
  <c r="DN8" i="10"/>
  <c r="DK8" i="10"/>
  <c r="DT6" i="10"/>
  <c r="DS6" i="10"/>
  <c r="DR6" i="10"/>
  <c r="DQ6" i="10"/>
  <c r="DP6" i="10"/>
  <c r="DO6" i="10"/>
  <c r="DN6" i="10"/>
  <c r="DM6" i="10"/>
  <c r="DL6" i="10"/>
  <c r="DK6" i="10"/>
  <c r="DJ6" i="10"/>
  <c r="DI6" i="10"/>
  <c r="CR107" i="10"/>
  <c r="CO107" i="10"/>
  <c r="CL107" i="10"/>
  <c r="CI107" i="10"/>
  <c r="CR106" i="10"/>
  <c r="CO106" i="10"/>
  <c r="CL106" i="10"/>
  <c r="CI106" i="10"/>
  <c r="CR105" i="10"/>
  <c r="CO105" i="10"/>
  <c r="CL105" i="10"/>
  <c r="CI105" i="10"/>
  <c r="CR104" i="10"/>
  <c r="CO104" i="10"/>
  <c r="CL104" i="10"/>
  <c r="CI104" i="10"/>
  <c r="CR103" i="10"/>
  <c r="CO103" i="10"/>
  <c r="CL103" i="10"/>
  <c r="CI103" i="10"/>
  <c r="CR102" i="10"/>
  <c r="CO102" i="10"/>
  <c r="CL102" i="10"/>
  <c r="CI102" i="10"/>
  <c r="CR101" i="10"/>
  <c r="CO101" i="10"/>
  <c r="CL101" i="10"/>
  <c r="CI101" i="10"/>
  <c r="CR100" i="10"/>
  <c r="CO100" i="10"/>
  <c r="CL100" i="10"/>
  <c r="CI100" i="10"/>
  <c r="CR99" i="10"/>
  <c r="CO99" i="10"/>
  <c r="CL99" i="10"/>
  <c r="CI99" i="10"/>
  <c r="CR98" i="10"/>
  <c r="CO98" i="10"/>
  <c r="CL98" i="10"/>
  <c r="CI98" i="10"/>
  <c r="CR97" i="10"/>
  <c r="CO97" i="10"/>
  <c r="CL97" i="10"/>
  <c r="CI97" i="10"/>
  <c r="CR96" i="10"/>
  <c r="CO96" i="10"/>
  <c r="CL96" i="10"/>
  <c r="CI96" i="10"/>
  <c r="CR95" i="10"/>
  <c r="CO95" i="10"/>
  <c r="CL95" i="10"/>
  <c r="CI95" i="10"/>
  <c r="CR94" i="10"/>
  <c r="CO94" i="10"/>
  <c r="CL94" i="10"/>
  <c r="CI94" i="10"/>
  <c r="CR93" i="10"/>
  <c r="CO93" i="10"/>
  <c r="CL93" i="10"/>
  <c r="CI93" i="10"/>
  <c r="CR92" i="10"/>
  <c r="CO92" i="10"/>
  <c r="CL92" i="10"/>
  <c r="CI92" i="10"/>
  <c r="CR91" i="10"/>
  <c r="CO91" i="10"/>
  <c r="CL91" i="10"/>
  <c r="CI91" i="10"/>
  <c r="CR90" i="10"/>
  <c r="CO90" i="10"/>
  <c r="CL90" i="10"/>
  <c r="CI90" i="10"/>
  <c r="CR89" i="10"/>
  <c r="CO89" i="10"/>
  <c r="CL89" i="10"/>
  <c r="CI89" i="10"/>
  <c r="CR88" i="10"/>
  <c r="CO88" i="10"/>
  <c r="CL88" i="10"/>
  <c r="CI88" i="10"/>
  <c r="CR87" i="10"/>
  <c r="CO87" i="10"/>
  <c r="CL87" i="10"/>
  <c r="CI87" i="10"/>
  <c r="CR86" i="10"/>
  <c r="CO86" i="10"/>
  <c r="CL86" i="10"/>
  <c r="CI86" i="10"/>
  <c r="CR85" i="10"/>
  <c r="CO85" i="10"/>
  <c r="CL85" i="10"/>
  <c r="CI85" i="10"/>
  <c r="CR84" i="10"/>
  <c r="CO84" i="10"/>
  <c r="CL84" i="10"/>
  <c r="CI84" i="10"/>
  <c r="CR83" i="10"/>
  <c r="CO83" i="10"/>
  <c r="CL83" i="10"/>
  <c r="CI83" i="10"/>
  <c r="CR82" i="10"/>
  <c r="CO82" i="10"/>
  <c r="CL82" i="10"/>
  <c r="CI82" i="10"/>
  <c r="CR81" i="10"/>
  <c r="CO81" i="10"/>
  <c r="CL81" i="10"/>
  <c r="CI81" i="10"/>
  <c r="CR80" i="10"/>
  <c r="CO80" i="10"/>
  <c r="CL80" i="10"/>
  <c r="CI80" i="10"/>
  <c r="CR79" i="10"/>
  <c r="CO79" i="10"/>
  <c r="CL79" i="10"/>
  <c r="CI79" i="10"/>
  <c r="CR78" i="10"/>
  <c r="CO78" i="10"/>
  <c r="CL78" i="10"/>
  <c r="CI78" i="10"/>
  <c r="CR77" i="10"/>
  <c r="CO77" i="10"/>
  <c r="CL77" i="10"/>
  <c r="CI77" i="10"/>
  <c r="CR76" i="10"/>
  <c r="CO76" i="10"/>
  <c r="CL76" i="10"/>
  <c r="CI76" i="10"/>
  <c r="CR75" i="10"/>
  <c r="CO75" i="10"/>
  <c r="CL75" i="10"/>
  <c r="CI75" i="10"/>
  <c r="CR74" i="10"/>
  <c r="CO74" i="10"/>
  <c r="CL74" i="10"/>
  <c r="CI74" i="10"/>
  <c r="CR73" i="10"/>
  <c r="CO73" i="10"/>
  <c r="CL73" i="10"/>
  <c r="CI73" i="10"/>
  <c r="CR72" i="10"/>
  <c r="CO72" i="10"/>
  <c r="CL72" i="10"/>
  <c r="CI72" i="10"/>
  <c r="CR71" i="10"/>
  <c r="CO71" i="10"/>
  <c r="CL71" i="10"/>
  <c r="CI71" i="10"/>
  <c r="CR70" i="10"/>
  <c r="CO70" i="10"/>
  <c r="CL70" i="10"/>
  <c r="CI70" i="10"/>
  <c r="CR69" i="10"/>
  <c r="CO69" i="10"/>
  <c r="CL69" i="10"/>
  <c r="CI69" i="10"/>
  <c r="CR68" i="10"/>
  <c r="CO68" i="10"/>
  <c r="CL68" i="10"/>
  <c r="CI68" i="10"/>
  <c r="CR67" i="10"/>
  <c r="CO67" i="10"/>
  <c r="CL67" i="10"/>
  <c r="CI67" i="10"/>
  <c r="CR66" i="10"/>
  <c r="CO66" i="10"/>
  <c r="CL66" i="10"/>
  <c r="CI66" i="10"/>
  <c r="CR65" i="10"/>
  <c r="CO65" i="10"/>
  <c r="CL65" i="10"/>
  <c r="CI65" i="10"/>
  <c r="CR64" i="10"/>
  <c r="CO64" i="10"/>
  <c r="CL64" i="10"/>
  <c r="CI64" i="10"/>
  <c r="CR63" i="10"/>
  <c r="CO63" i="10"/>
  <c r="CL63" i="10"/>
  <c r="CI63" i="10"/>
  <c r="CR62" i="10"/>
  <c r="CO62" i="10"/>
  <c r="CL62" i="10"/>
  <c r="CI62" i="10"/>
  <c r="CR61" i="10"/>
  <c r="CO61" i="10"/>
  <c r="CL61" i="10"/>
  <c r="CI61" i="10"/>
  <c r="CR60" i="10"/>
  <c r="CO60" i="10"/>
  <c r="CL60" i="10"/>
  <c r="CI60" i="10"/>
  <c r="CR59" i="10"/>
  <c r="CO59" i="10"/>
  <c r="CL59" i="10"/>
  <c r="CI59" i="10"/>
  <c r="CR58" i="10"/>
  <c r="CO58" i="10"/>
  <c r="CL58" i="10"/>
  <c r="CI58" i="10"/>
  <c r="CR57" i="10"/>
  <c r="CO57" i="10"/>
  <c r="CL57" i="10"/>
  <c r="CI57" i="10"/>
  <c r="CR56" i="10"/>
  <c r="CO56" i="10"/>
  <c r="CL56" i="10"/>
  <c r="CI56" i="10"/>
  <c r="CR55" i="10"/>
  <c r="CO55" i="10"/>
  <c r="CL55" i="10"/>
  <c r="CI55" i="10"/>
  <c r="CR54" i="10"/>
  <c r="CO54" i="10"/>
  <c r="CL54" i="10"/>
  <c r="CI54" i="10"/>
  <c r="CR53" i="10"/>
  <c r="CO53" i="10"/>
  <c r="CL53" i="10"/>
  <c r="CI53" i="10"/>
  <c r="CR52" i="10"/>
  <c r="CO52" i="10"/>
  <c r="CL52" i="10"/>
  <c r="CI52" i="10"/>
  <c r="CR51" i="10"/>
  <c r="CO51" i="10"/>
  <c r="CL51" i="10"/>
  <c r="CI51" i="10"/>
  <c r="CR50" i="10"/>
  <c r="CO50" i="10"/>
  <c r="CL50" i="10"/>
  <c r="CI50" i="10"/>
  <c r="CR49" i="10"/>
  <c r="CO49" i="10"/>
  <c r="CL49" i="10"/>
  <c r="CI49" i="10"/>
  <c r="CR48" i="10"/>
  <c r="CO48" i="10"/>
  <c r="CL48" i="10"/>
  <c r="CI48" i="10"/>
  <c r="CR47" i="10"/>
  <c r="CO47" i="10"/>
  <c r="CL47" i="10"/>
  <c r="CI47" i="10"/>
  <c r="CR46" i="10"/>
  <c r="CO46" i="10"/>
  <c r="CL46" i="10"/>
  <c r="CI46" i="10"/>
  <c r="CR45" i="10"/>
  <c r="CO45" i="10"/>
  <c r="CL45" i="10"/>
  <c r="CI45" i="10"/>
  <c r="CR44" i="10"/>
  <c r="CO44" i="10"/>
  <c r="CL44" i="10"/>
  <c r="CI44" i="10"/>
  <c r="CR43" i="10"/>
  <c r="CO43" i="10"/>
  <c r="CL43" i="10"/>
  <c r="CI43" i="10"/>
  <c r="CR42" i="10"/>
  <c r="CO42" i="10"/>
  <c r="CL42" i="10"/>
  <c r="CI42" i="10"/>
  <c r="CR41" i="10"/>
  <c r="CO41" i="10"/>
  <c r="CL41" i="10"/>
  <c r="CI41" i="10"/>
  <c r="CR40" i="10"/>
  <c r="CO40" i="10"/>
  <c r="CL40" i="10"/>
  <c r="CI40" i="10"/>
  <c r="CR39" i="10"/>
  <c r="CO39" i="10"/>
  <c r="CL39" i="10"/>
  <c r="CI39" i="10"/>
  <c r="CR38" i="10"/>
  <c r="CO38" i="10"/>
  <c r="CL38" i="10"/>
  <c r="CI38" i="10"/>
  <c r="CR37" i="10"/>
  <c r="CO37" i="10"/>
  <c r="CL37" i="10"/>
  <c r="CI37" i="10"/>
  <c r="CR36" i="10"/>
  <c r="CO36" i="10"/>
  <c r="CL36" i="10"/>
  <c r="CI36" i="10"/>
  <c r="CR35" i="10"/>
  <c r="CO35" i="10"/>
  <c r="CL35" i="10"/>
  <c r="CI35" i="10"/>
  <c r="CR34" i="10"/>
  <c r="CO34" i="10"/>
  <c r="CL34" i="10"/>
  <c r="CI34" i="10"/>
  <c r="CR33" i="10"/>
  <c r="CO33" i="10"/>
  <c r="CL33" i="10"/>
  <c r="CI33" i="10"/>
  <c r="CR32" i="10"/>
  <c r="CO32" i="10"/>
  <c r="CL32" i="10"/>
  <c r="CI32" i="10"/>
  <c r="CR31" i="10"/>
  <c r="CO31" i="10"/>
  <c r="CL31" i="10"/>
  <c r="CI31" i="10"/>
  <c r="CR30" i="10"/>
  <c r="CO30" i="10"/>
  <c r="CL30" i="10"/>
  <c r="CI30" i="10"/>
  <c r="CR29" i="10"/>
  <c r="CO29" i="10"/>
  <c r="CL29" i="10"/>
  <c r="CI29" i="10"/>
  <c r="CR28" i="10"/>
  <c r="CO28" i="10"/>
  <c r="CL28" i="10"/>
  <c r="CI28" i="10"/>
  <c r="CR27" i="10"/>
  <c r="CO27" i="10"/>
  <c r="CL27" i="10"/>
  <c r="CI27" i="10"/>
  <c r="CR26" i="10"/>
  <c r="CO26" i="10"/>
  <c r="CL26" i="10"/>
  <c r="CI26" i="10"/>
  <c r="CR25" i="10"/>
  <c r="CO25" i="10"/>
  <c r="CL25" i="10"/>
  <c r="CI25" i="10"/>
  <c r="CR24" i="10"/>
  <c r="CO24" i="10"/>
  <c r="CL24" i="10"/>
  <c r="CI24" i="10"/>
  <c r="CR23" i="10"/>
  <c r="CO23" i="10"/>
  <c r="CL23" i="10"/>
  <c r="CI23" i="10"/>
  <c r="CR22" i="10"/>
  <c r="CO22" i="10"/>
  <c r="CL22" i="10"/>
  <c r="CI22" i="10"/>
  <c r="CR21" i="10"/>
  <c r="CO21" i="10"/>
  <c r="CL21" i="10"/>
  <c r="CI21" i="10"/>
  <c r="CR20" i="10"/>
  <c r="CO20" i="10"/>
  <c r="CL20" i="10"/>
  <c r="CI20" i="10"/>
  <c r="CR19" i="10"/>
  <c r="CO19" i="10"/>
  <c r="CL19" i="10"/>
  <c r="CI19" i="10"/>
  <c r="CR18" i="10"/>
  <c r="CO18" i="10"/>
  <c r="CL18" i="10"/>
  <c r="CI18" i="10"/>
  <c r="CR17" i="10"/>
  <c r="CO17" i="10"/>
  <c r="CL17" i="10"/>
  <c r="CI17" i="10"/>
  <c r="CR16" i="10"/>
  <c r="CO16" i="10"/>
  <c r="CL16" i="10"/>
  <c r="CI16" i="10"/>
  <c r="CR15" i="10"/>
  <c r="CO15" i="10"/>
  <c r="CL15" i="10"/>
  <c r="CI15" i="10"/>
  <c r="CR14" i="10"/>
  <c r="CO14" i="10"/>
  <c r="CL14" i="10"/>
  <c r="CI14" i="10"/>
  <c r="CR13" i="10"/>
  <c r="CO13" i="10"/>
  <c r="CL13" i="10"/>
  <c r="CI13" i="10"/>
  <c r="CR12" i="10"/>
  <c r="CO12" i="10"/>
  <c r="CL12" i="10"/>
  <c r="CI12" i="10"/>
  <c r="CR11" i="10"/>
  <c r="CO11" i="10"/>
  <c r="CL11" i="10"/>
  <c r="CI11" i="10"/>
  <c r="CR10" i="10"/>
  <c r="CO10" i="10"/>
  <c r="CL10" i="10"/>
  <c r="CI10" i="10"/>
  <c r="CR9" i="10"/>
  <c r="CO9" i="10"/>
  <c r="CL9" i="10"/>
  <c r="CI9" i="10"/>
  <c r="CR8" i="10"/>
  <c r="CO8" i="10"/>
  <c r="CL8" i="10"/>
  <c r="CI8" i="10"/>
  <c r="CR6" i="10"/>
  <c r="CQ6" i="10"/>
  <c r="CP6" i="10"/>
  <c r="CO6" i="10"/>
  <c r="CN6" i="10"/>
  <c r="CM6" i="10"/>
  <c r="CL6" i="10"/>
  <c r="CK6" i="10"/>
  <c r="CJ6" i="10"/>
  <c r="CI6" i="10"/>
  <c r="CH6" i="10"/>
  <c r="CG6" i="10"/>
  <c r="BP107" i="10"/>
  <c r="BM107" i="10"/>
  <c r="BJ107" i="10"/>
  <c r="BG107" i="10"/>
  <c r="BP106" i="10"/>
  <c r="BM106" i="10"/>
  <c r="BJ106" i="10"/>
  <c r="BG106" i="10"/>
  <c r="BP105" i="10"/>
  <c r="BM105" i="10"/>
  <c r="BJ105" i="10"/>
  <c r="BG105" i="10"/>
  <c r="BP104" i="10"/>
  <c r="BM104" i="10"/>
  <c r="BJ104" i="10"/>
  <c r="BG104" i="10"/>
  <c r="BP103" i="10"/>
  <c r="BM103" i="10"/>
  <c r="BJ103" i="10"/>
  <c r="BG103" i="10"/>
  <c r="BP102" i="10"/>
  <c r="BM102" i="10"/>
  <c r="BJ102" i="10"/>
  <c r="BG102" i="10"/>
  <c r="BP101" i="10"/>
  <c r="BM101" i="10"/>
  <c r="BJ101" i="10"/>
  <c r="BG101" i="10"/>
  <c r="BP100" i="10"/>
  <c r="BM100" i="10"/>
  <c r="BJ100" i="10"/>
  <c r="BG100" i="10"/>
  <c r="BP99" i="10"/>
  <c r="BM99" i="10"/>
  <c r="BJ99" i="10"/>
  <c r="BG99" i="10"/>
  <c r="BP98" i="10"/>
  <c r="BM98" i="10"/>
  <c r="BJ98" i="10"/>
  <c r="BG98" i="10"/>
  <c r="BP97" i="10"/>
  <c r="BM97" i="10"/>
  <c r="BJ97" i="10"/>
  <c r="BG97" i="10"/>
  <c r="BP96" i="10"/>
  <c r="BM96" i="10"/>
  <c r="BJ96" i="10"/>
  <c r="BG96" i="10"/>
  <c r="BP95" i="10"/>
  <c r="BM95" i="10"/>
  <c r="BJ95" i="10"/>
  <c r="BG95" i="10"/>
  <c r="BP94" i="10"/>
  <c r="BM94" i="10"/>
  <c r="BJ94" i="10"/>
  <c r="BG94" i="10"/>
  <c r="BP93" i="10"/>
  <c r="BM93" i="10"/>
  <c r="BJ93" i="10"/>
  <c r="BG93" i="10"/>
  <c r="BP92" i="10"/>
  <c r="BM92" i="10"/>
  <c r="BJ92" i="10"/>
  <c r="BG92" i="10"/>
  <c r="BP91" i="10"/>
  <c r="BM91" i="10"/>
  <c r="BJ91" i="10"/>
  <c r="BG91" i="10"/>
  <c r="BP90" i="10"/>
  <c r="BM90" i="10"/>
  <c r="BJ90" i="10"/>
  <c r="BG90" i="10"/>
  <c r="BP89" i="10"/>
  <c r="BM89" i="10"/>
  <c r="BJ89" i="10"/>
  <c r="BG89" i="10"/>
  <c r="BP88" i="10"/>
  <c r="BM88" i="10"/>
  <c r="BJ88" i="10"/>
  <c r="BG88" i="10"/>
  <c r="BP87" i="10"/>
  <c r="BM87" i="10"/>
  <c r="BJ87" i="10"/>
  <c r="BG87" i="10"/>
  <c r="BP86" i="10"/>
  <c r="BM86" i="10"/>
  <c r="BJ86" i="10"/>
  <c r="BG86" i="10"/>
  <c r="BP85" i="10"/>
  <c r="BM85" i="10"/>
  <c r="BJ85" i="10"/>
  <c r="BG85" i="10"/>
  <c r="BP84" i="10"/>
  <c r="BM84" i="10"/>
  <c r="BJ84" i="10"/>
  <c r="BG84" i="10"/>
  <c r="BP83" i="10"/>
  <c r="BM83" i="10"/>
  <c r="BJ83" i="10"/>
  <c r="BG83" i="10"/>
  <c r="BP82" i="10"/>
  <c r="BM82" i="10"/>
  <c r="BJ82" i="10"/>
  <c r="BG82" i="10"/>
  <c r="BP81" i="10"/>
  <c r="BM81" i="10"/>
  <c r="BJ81" i="10"/>
  <c r="BG81" i="10"/>
  <c r="BP80" i="10"/>
  <c r="BM80" i="10"/>
  <c r="BJ80" i="10"/>
  <c r="BG80" i="10"/>
  <c r="BP79" i="10"/>
  <c r="BM79" i="10"/>
  <c r="BJ79" i="10"/>
  <c r="BG79" i="10"/>
  <c r="BP78" i="10"/>
  <c r="BM78" i="10"/>
  <c r="BJ78" i="10"/>
  <c r="BG78" i="10"/>
  <c r="BP77" i="10"/>
  <c r="BM77" i="10"/>
  <c r="BJ77" i="10"/>
  <c r="BG77" i="10"/>
  <c r="BP76" i="10"/>
  <c r="BM76" i="10"/>
  <c r="BJ76" i="10"/>
  <c r="BG76" i="10"/>
  <c r="BP75" i="10"/>
  <c r="BM75" i="10"/>
  <c r="BJ75" i="10"/>
  <c r="BG75" i="10"/>
  <c r="BP74" i="10"/>
  <c r="BM74" i="10"/>
  <c r="BJ74" i="10"/>
  <c r="BG74" i="10"/>
  <c r="BP73" i="10"/>
  <c r="BM73" i="10"/>
  <c r="BJ73" i="10"/>
  <c r="BG73" i="10"/>
  <c r="BP72" i="10"/>
  <c r="BM72" i="10"/>
  <c r="BJ72" i="10"/>
  <c r="BG72" i="10"/>
  <c r="BP71" i="10"/>
  <c r="BM71" i="10"/>
  <c r="BJ71" i="10"/>
  <c r="BG71" i="10"/>
  <c r="BP70" i="10"/>
  <c r="BM70" i="10"/>
  <c r="BJ70" i="10"/>
  <c r="BG70" i="10"/>
  <c r="BP69" i="10"/>
  <c r="BM69" i="10"/>
  <c r="BJ69" i="10"/>
  <c r="BG69" i="10"/>
  <c r="BP68" i="10"/>
  <c r="BM68" i="10"/>
  <c r="BJ68" i="10"/>
  <c r="BG68" i="10"/>
  <c r="BP67" i="10"/>
  <c r="BM67" i="10"/>
  <c r="BJ67" i="10"/>
  <c r="BG67" i="10"/>
  <c r="BP66" i="10"/>
  <c r="BM66" i="10"/>
  <c r="BJ66" i="10"/>
  <c r="BG66" i="10"/>
  <c r="BP65" i="10"/>
  <c r="BM65" i="10"/>
  <c r="BJ65" i="10"/>
  <c r="BG65" i="10"/>
  <c r="BP64" i="10"/>
  <c r="BM64" i="10"/>
  <c r="BJ64" i="10"/>
  <c r="BG64" i="10"/>
  <c r="BP63" i="10"/>
  <c r="BM63" i="10"/>
  <c r="BJ63" i="10"/>
  <c r="BG63" i="10"/>
  <c r="BP62" i="10"/>
  <c r="BM62" i="10"/>
  <c r="BJ62" i="10"/>
  <c r="BG62" i="10"/>
  <c r="BP61" i="10"/>
  <c r="BM61" i="10"/>
  <c r="BJ61" i="10"/>
  <c r="BG61" i="10"/>
  <c r="BP60" i="10"/>
  <c r="BM60" i="10"/>
  <c r="BJ60" i="10"/>
  <c r="BG60" i="10"/>
  <c r="BP59" i="10"/>
  <c r="BM59" i="10"/>
  <c r="BJ59" i="10"/>
  <c r="BG59" i="10"/>
  <c r="BP58" i="10"/>
  <c r="BM58" i="10"/>
  <c r="BJ58" i="10"/>
  <c r="BG58" i="10"/>
  <c r="BP57" i="10"/>
  <c r="BM57" i="10"/>
  <c r="BJ57" i="10"/>
  <c r="BG57" i="10"/>
  <c r="BP56" i="10"/>
  <c r="BM56" i="10"/>
  <c r="BJ56" i="10"/>
  <c r="BG56" i="10"/>
  <c r="BP55" i="10"/>
  <c r="BM55" i="10"/>
  <c r="BJ55" i="10"/>
  <c r="BG55" i="10"/>
  <c r="BP54" i="10"/>
  <c r="BM54" i="10"/>
  <c r="BJ54" i="10"/>
  <c r="BG54" i="10"/>
  <c r="BP53" i="10"/>
  <c r="BM53" i="10"/>
  <c r="BJ53" i="10"/>
  <c r="BG53" i="10"/>
  <c r="BP52" i="10"/>
  <c r="BM52" i="10"/>
  <c r="BJ52" i="10"/>
  <c r="BG52" i="10"/>
  <c r="BP51" i="10"/>
  <c r="BM51" i="10"/>
  <c r="BJ51" i="10"/>
  <c r="BG51" i="10"/>
  <c r="BP50" i="10"/>
  <c r="BM50" i="10"/>
  <c r="BJ50" i="10"/>
  <c r="BG50" i="10"/>
  <c r="BP49" i="10"/>
  <c r="BM49" i="10"/>
  <c r="BJ49" i="10"/>
  <c r="BG49" i="10"/>
  <c r="BP48" i="10"/>
  <c r="BM48" i="10"/>
  <c r="BJ48" i="10"/>
  <c r="BG48" i="10"/>
  <c r="BP47" i="10"/>
  <c r="BM47" i="10"/>
  <c r="BJ47" i="10"/>
  <c r="BG47" i="10"/>
  <c r="BP46" i="10"/>
  <c r="BM46" i="10"/>
  <c r="BJ46" i="10"/>
  <c r="BG46" i="10"/>
  <c r="BP45" i="10"/>
  <c r="BM45" i="10"/>
  <c r="BJ45" i="10"/>
  <c r="BG45" i="10"/>
  <c r="BP44" i="10"/>
  <c r="BM44" i="10"/>
  <c r="BJ44" i="10"/>
  <c r="BG44" i="10"/>
  <c r="BP43" i="10"/>
  <c r="BM43" i="10"/>
  <c r="BJ43" i="10"/>
  <c r="BG43" i="10"/>
  <c r="BP42" i="10"/>
  <c r="BM42" i="10"/>
  <c r="BJ42" i="10"/>
  <c r="BG42" i="10"/>
  <c r="BP41" i="10"/>
  <c r="BM41" i="10"/>
  <c r="BJ41" i="10"/>
  <c r="BG41" i="10"/>
  <c r="BP40" i="10"/>
  <c r="BM40" i="10"/>
  <c r="BJ40" i="10"/>
  <c r="BG40" i="10"/>
  <c r="BP39" i="10"/>
  <c r="BM39" i="10"/>
  <c r="BJ39" i="10"/>
  <c r="BG39" i="10"/>
  <c r="BP38" i="10"/>
  <c r="BM38" i="10"/>
  <c r="BJ38" i="10"/>
  <c r="BG38" i="10"/>
  <c r="BP37" i="10"/>
  <c r="BM37" i="10"/>
  <c r="BJ37" i="10"/>
  <c r="BG37" i="10"/>
  <c r="BP36" i="10"/>
  <c r="BM36" i="10"/>
  <c r="BJ36" i="10"/>
  <c r="BG36" i="10"/>
  <c r="BP35" i="10"/>
  <c r="BM35" i="10"/>
  <c r="BJ35" i="10"/>
  <c r="BG35" i="10"/>
  <c r="BP34" i="10"/>
  <c r="BM34" i="10"/>
  <c r="BJ34" i="10"/>
  <c r="BG34" i="10"/>
  <c r="BP33" i="10"/>
  <c r="BM33" i="10"/>
  <c r="BJ33" i="10"/>
  <c r="BG33" i="10"/>
  <c r="BP32" i="10"/>
  <c r="BM32" i="10"/>
  <c r="BJ32" i="10"/>
  <c r="BG32" i="10"/>
  <c r="BP31" i="10"/>
  <c r="BM31" i="10"/>
  <c r="BJ31" i="10"/>
  <c r="BG31" i="10"/>
  <c r="BP30" i="10"/>
  <c r="BM30" i="10"/>
  <c r="BJ30" i="10"/>
  <c r="BG30" i="10"/>
  <c r="BP29" i="10"/>
  <c r="BM29" i="10"/>
  <c r="BJ29" i="10"/>
  <c r="BG29" i="10"/>
  <c r="BP28" i="10"/>
  <c r="BM28" i="10"/>
  <c r="BJ28" i="10"/>
  <c r="BG28" i="10"/>
  <c r="BP27" i="10"/>
  <c r="BM27" i="10"/>
  <c r="BJ27" i="10"/>
  <c r="BG27" i="10"/>
  <c r="BP26" i="10"/>
  <c r="BM26" i="10"/>
  <c r="BJ26" i="10"/>
  <c r="BG26" i="10"/>
  <c r="BP25" i="10"/>
  <c r="BM25" i="10"/>
  <c r="BJ25" i="10"/>
  <c r="BG25" i="10"/>
  <c r="BP24" i="10"/>
  <c r="BM24" i="10"/>
  <c r="BJ24" i="10"/>
  <c r="BG24" i="10"/>
  <c r="BP23" i="10"/>
  <c r="BM23" i="10"/>
  <c r="BJ23" i="10"/>
  <c r="BG23" i="10"/>
  <c r="BP22" i="10"/>
  <c r="BM22" i="10"/>
  <c r="BJ22" i="10"/>
  <c r="BG22" i="10"/>
  <c r="BP21" i="10"/>
  <c r="BM21" i="10"/>
  <c r="BJ21" i="10"/>
  <c r="BG21" i="10"/>
  <c r="BP20" i="10"/>
  <c r="BM20" i="10"/>
  <c r="BJ20" i="10"/>
  <c r="BG20" i="10"/>
  <c r="BP19" i="10"/>
  <c r="BM19" i="10"/>
  <c r="BJ19" i="10"/>
  <c r="BG19" i="10"/>
  <c r="BP18" i="10"/>
  <c r="BM18" i="10"/>
  <c r="BJ18" i="10"/>
  <c r="BG18" i="10"/>
  <c r="BP17" i="10"/>
  <c r="BM17" i="10"/>
  <c r="BJ17" i="10"/>
  <c r="BG17" i="10"/>
  <c r="BP16" i="10"/>
  <c r="BM16" i="10"/>
  <c r="BJ16" i="10"/>
  <c r="BG16" i="10"/>
  <c r="BP15" i="10"/>
  <c r="BM15" i="10"/>
  <c r="BJ15" i="10"/>
  <c r="BG15" i="10"/>
  <c r="BP14" i="10"/>
  <c r="BM14" i="10"/>
  <c r="BJ14" i="10"/>
  <c r="BG14" i="10"/>
  <c r="BP13" i="10"/>
  <c r="BM13" i="10"/>
  <c r="BJ13" i="10"/>
  <c r="BG13" i="10"/>
  <c r="BP12" i="10"/>
  <c r="BM12" i="10"/>
  <c r="BJ12" i="10"/>
  <c r="BG12" i="10"/>
  <c r="BP11" i="10"/>
  <c r="BM11" i="10"/>
  <c r="BJ11" i="10"/>
  <c r="BG11" i="10"/>
  <c r="BP10" i="10"/>
  <c r="BM10" i="10"/>
  <c r="BJ10" i="10"/>
  <c r="BG10" i="10"/>
  <c r="BP9" i="10"/>
  <c r="BM9" i="10"/>
  <c r="BJ9" i="10"/>
  <c r="BG9" i="10"/>
  <c r="BP8" i="10"/>
  <c r="BM8" i="10"/>
  <c r="BJ8" i="10"/>
  <c r="BP6" i="10"/>
  <c r="BO6" i="10"/>
  <c r="BN6" i="10"/>
  <c r="BM6" i="10"/>
  <c r="BL6" i="10"/>
  <c r="BK6" i="10"/>
  <c r="BJ6" i="10"/>
  <c r="BI6" i="10"/>
  <c r="BH6" i="10"/>
  <c r="BG6" i="10"/>
  <c r="BF6" i="10"/>
  <c r="BE6" i="10"/>
  <c r="AE107" i="10"/>
  <c r="AE106" i="10"/>
  <c r="AE105"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1" i="10"/>
  <c r="AE70" i="10"/>
  <c r="AE69" i="10"/>
  <c r="AE68" i="10"/>
  <c r="AE67" i="10"/>
  <c r="AE66" i="10"/>
  <c r="AE65" i="10"/>
  <c r="AE64" i="10"/>
  <c r="AE63"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7" i="10"/>
  <c r="AE36" i="10"/>
  <c r="AE35" i="10"/>
  <c r="AE34" i="10"/>
  <c r="AE33" i="10"/>
  <c r="AE32" i="10"/>
  <c r="AE31" i="10"/>
  <c r="AE30" i="10"/>
  <c r="AE29" i="10"/>
  <c r="AE28" i="10"/>
  <c r="AE27" i="10"/>
  <c r="AE26" i="10"/>
  <c r="AE25" i="10"/>
  <c r="AE24" i="10"/>
  <c r="AE23" i="10"/>
  <c r="AE22" i="10"/>
  <c r="AE21" i="10"/>
  <c r="AE20" i="10"/>
  <c r="AE19" i="10"/>
  <c r="AE18" i="10"/>
  <c r="AE17" i="10"/>
  <c r="AE16" i="10"/>
  <c r="AE15" i="10"/>
  <c r="AE14" i="10"/>
  <c r="AE13" i="10"/>
  <c r="AE12" i="10"/>
  <c r="AE11" i="10"/>
  <c r="AE10" i="10"/>
  <c r="AE9" i="10"/>
  <c r="AE8" i="10"/>
  <c r="AE6" i="10"/>
  <c r="AD6" i="10"/>
  <c r="AC6"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H3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2" i="10"/>
  <c r="AH11" i="10"/>
  <c r="AH10" i="10"/>
  <c r="AH9" i="10"/>
  <c r="AH8" i="10"/>
  <c r="AH6" i="10"/>
  <c r="AG6" i="10"/>
  <c r="AF6" i="10"/>
  <c r="AK107" i="10"/>
  <c r="AK106" i="10"/>
  <c r="AK105" i="10"/>
  <c r="AK104"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71" i="10"/>
  <c r="AK70" i="10"/>
  <c r="AK69" i="10"/>
  <c r="AK68" i="10"/>
  <c r="AK67" i="10"/>
  <c r="AK66" i="10"/>
  <c r="AK65" i="10"/>
  <c r="AK64" i="10"/>
  <c r="AK63" i="10"/>
  <c r="AK62" i="10"/>
  <c r="AK61" i="10"/>
  <c r="AK60" i="10"/>
  <c r="AK59" i="10"/>
  <c r="AK58" i="10"/>
  <c r="AK57" i="10"/>
  <c r="AK56" i="10"/>
  <c r="AK55" i="10"/>
  <c r="AK54" i="10"/>
  <c r="AK53" i="10"/>
  <c r="AK52" i="10"/>
  <c r="AK51" i="10"/>
  <c r="AK50" i="10"/>
  <c r="AK49" i="10"/>
  <c r="AK48" i="10"/>
  <c r="AK47" i="10"/>
  <c r="AK46" i="10"/>
  <c r="AK45" i="10"/>
  <c r="AK44" i="10"/>
  <c r="AK43" i="10"/>
  <c r="AK42" i="10"/>
  <c r="AK41" i="10"/>
  <c r="AK40" i="10"/>
  <c r="AK39" i="10"/>
  <c r="AK38" i="10"/>
  <c r="AK37" i="10"/>
  <c r="AK36" i="10"/>
  <c r="AK35" i="10"/>
  <c r="AK34" i="10"/>
  <c r="AK33" i="10"/>
  <c r="AK32" i="10"/>
  <c r="AK31" i="10"/>
  <c r="AK30" i="10"/>
  <c r="AK29" i="10"/>
  <c r="AK28" i="10"/>
  <c r="AK27" i="10"/>
  <c r="AK26" i="10"/>
  <c r="AK25" i="10"/>
  <c r="AK24" i="10"/>
  <c r="AK23" i="10"/>
  <c r="AK22" i="10"/>
  <c r="AK21" i="10"/>
  <c r="AK20" i="10"/>
  <c r="AK19" i="10"/>
  <c r="AK18" i="10"/>
  <c r="AK17" i="10"/>
  <c r="AK16" i="10"/>
  <c r="AK15" i="10"/>
  <c r="AK14" i="10"/>
  <c r="AK13" i="10"/>
  <c r="AK12" i="10"/>
  <c r="AK11" i="10"/>
  <c r="AK10" i="10"/>
  <c r="AK9" i="10"/>
  <c r="AK8" i="10"/>
  <c r="AK6" i="10"/>
  <c r="AJ6" i="10"/>
  <c r="AI6" i="10"/>
  <c r="AN107" i="10"/>
  <c r="AN106" i="10"/>
  <c r="AN105" i="10"/>
  <c r="AN104"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71" i="10"/>
  <c r="AN70" i="10"/>
  <c r="AN69" i="10"/>
  <c r="AN68" i="10"/>
  <c r="AN67" i="10"/>
  <c r="AN66" i="10"/>
  <c r="AN65" i="10"/>
  <c r="AN64" i="10"/>
  <c r="AN63" i="10"/>
  <c r="AN62" i="10"/>
  <c r="AN61" i="10"/>
  <c r="AN60" i="10"/>
  <c r="AN59" i="10"/>
  <c r="AN58" i="10"/>
  <c r="AN57" i="10"/>
  <c r="AN56" i="10"/>
  <c r="AN55" i="10"/>
  <c r="AN54" i="10"/>
  <c r="AN53" i="10"/>
  <c r="AN52" i="10"/>
  <c r="AN51" i="10"/>
  <c r="AN50" i="10"/>
  <c r="AN49" i="10"/>
  <c r="AN48" i="10"/>
  <c r="AN47" i="10"/>
  <c r="AN46" i="10"/>
  <c r="AN45" i="10"/>
  <c r="AN44" i="10"/>
  <c r="AN43" i="10"/>
  <c r="AN42" i="10"/>
  <c r="AN41" i="10"/>
  <c r="AN40" i="10"/>
  <c r="AN39" i="10"/>
  <c r="AN38" i="10"/>
  <c r="AN37" i="10"/>
  <c r="AN36"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6" i="10"/>
  <c r="AM6" i="10"/>
  <c r="AL6" i="10"/>
  <c r="AO11" i="10"/>
  <c r="AO12" i="10"/>
  <c r="AO13" i="10"/>
  <c r="AO15" i="10"/>
  <c r="AO16" i="10"/>
  <c r="AO17" i="10"/>
  <c r="AO18" i="10"/>
  <c r="AO19" i="10"/>
  <c r="AO20" i="10"/>
  <c r="AO21" i="10"/>
  <c r="AP10" i="10"/>
  <c r="AP11" i="10"/>
  <c r="AQ11" i="10" s="1"/>
  <c r="AP12" i="10"/>
  <c r="AQ12" i="10" s="1"/>
  <c r="M8" i="11" s="1"/>
  <c r="AP13" i="10"/>
  <c r="AQ13" i="10" s="1"/>
  <c r="AP14" i="10"/>
  <c r="AP15" i="10"/>
  <c r="AQ15" i="10" s="1"/>
  <c r="AP16" i="10"/>
  <c r="AQ16" i="10" s="1"/>
  <c r="AP17" i="10"/>
  <c r="AQ17" i="10" s="1"/>
  <c r="M13" i="11" s="1"/>
  <c r="AP18" i="10"/>
  <c r="AQ18" i="10" s="1"/>
  <c r="M14" i="11" s="1"/>
  <c r="AP19" i="10"/>
  <c r="AQ19" i="10" s="1"/>
  <c r="AP20" i="10"/>
  <c r="AP21" i="10"/>
  <c r="AP9" i="10"/>
  <c r="AP8" i="10"/>
  <c r="AR22" i="10" s="1"/>
  <c r="AO8" i="10"/>
  <c r="AP31" i="16"/>
  <c r="AO10" i="10"/>
  <c r="AO9" i="10"/>
  <c r="AO23" i="10" s="1"/>
  <c r="AQ23" i="10" s="1"/>
  <c r="AB9" i="10"/>
  <c r="AB8" i="10"/>
  <c r="AO14" i="10"/>
  <c r="R107" i="17"/>
  <c r="R106" i="17"/>
  <c r="R105" i="17"/>
  <c r="R104" i="17"/>
  <c r="R103" i="17"/>
  <c r="R102" i="17"/>
  <c r="R101" i="17"/>
  <c r="R100" i="17"/>
  <c r="R99" i="17"/>
  <c r="R98" i="17"/>
  <c r="R97" i="17"/>
  <c r="R96" i="17"/>
  <c r="R95" i="17"/>
  <c r="R94" i="17"/>
  <c r="R93" i="17"/>
  <c r="R92" i="17"/>
  <c r="R91" i="17"/>
  <c r="R90" i="17"/>
  <c r="R89" i="17"/>
  <c r="R88" i="17"/>
  <c r="R87" i="17"/>
  <c r="R86" i="17"/>
  <c r="R85" i="17"/>
  <c r="R84" i="17"/>
  <c r="R83" i="17"/>
  <c r="R82" i="17"/>
  <c r="R81" i="17"/>
  <c r="R80" i="17"/>
  <c r="R79" i="17"/>
  <c r="R78" i="17"/>
  <c r="R77" i="17"/>
  <c r="R76" i="17"/>
  <c r="R75" i="17"/>
  <c r="R74" i="17"/>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O9" i="17"/>
  <c r="O10" i="17"/>
  <c r="O11" i="17"/>
  <c r="O12" i="17"/>
  <c r="O13" i="17"/>
  <c r="O14" i="17"/>
  <c r="O15" i="17"/>
  <c r="O16" i="17"/>
  <c r="O17" i="17"/>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8" i="17"/>
  <c r="Z107" i="16"/>
  <c r="Z106" i="16"/>
  <c r="Z105" i="16"/>
  <c r="Z104" i="16"/>
  <c r="Z103" i="16"/>
  <c r="Z102" i="16"/>
  <c r="Z101" i="16"/>
  <c r="Z100" i="16"/>
  <c r="Z99" i="16"/>
  <c r="Z98" i="16"/>
  <c r="Z97" i="16"/>
  <c r="Z96" i="16"/>
  <c r="Z95" i="16"/>
  <c r="Z94" i="16"/>
  <c r="Z93" i="16"/>
  <c r="Z92" i="16"/>
  <c r="Z91" i="16"/>
  <c r="Z90" i="16"/>
  <c r="Z89" i="16"/>
  <c r="Z88" i="16"/>
  <c r="Z87" i="16"/>
  <c r="Z86" i="16"/>
  <c r="Z85" i="16"/>
  <c r="Z84" i="16"/>
  <c r="Z83" i="16"/>
  <c r="Z82" i="16"/>
  <c r="Z81" i="16"/>
  <c r="Z80" i="16"/>
  <c r="Z79" i="16"/>
  <c r="Z78" i="16"/>
  <c r="Z77" i="16"/>
  <c r="Z76" i="16"/>
  <c r="Z75" i="16"/>
  <c r="Z74" i="16"/>
  <c r="Z73" i="16"/>
  <c r="Z72" i="16"/>
  <c r="Z71" i="16"/>
  <c r="Z70" i="16"/>
  <c r="Z68" i="16"/>
  <c r="Z67" i="16"/>
  <c r="Z66" i="16"/>
  <c r="Z65" i="16"/>
  <c r="Z64" i="16"/>
  <c r="Z63" i="16"/>
  <c r="Z62" i="16"/>
  <c r="Z61" i="16"/>
  <c r="Z60" i="16"/>
  <c r="Z59" i="16"/>
  <c r="Z58" i="16"/>
  <c r="Z57" i="16"/>
  <c r="Z56" i="16"/>
  <c r="Z55" i="16"/>
  <c r="Z54" i="16"/>
  <c r="Z53" i="16"/>
  <c r="Z52" i="16"/>
  <c r="Z51" i="16"/>
  <c r="Z50" i="16"/>
  <c r="Z49" i="16"/>
  <c r="Z48" i="16"/>
  <c r="Z47" i="16"/>
  <c r="Z46" i="16"/>
  <c r="Z45" i="16"/>
  <c r="Z44" i="16"/>
  <c r="Z43" i="16"/>
  <c r="Z42" i="16"/>
  <c r="Z41" i="16"/>
  <c r="Z40" i="16"/>
  <c r="Z38" i="16"/>
  <c r="Z37" i="16"/>
  <c r="Z36" i="16"/>
  <c r="Z35" i="16"/>
  <c r="Z34" i="16"/>
  <c r="Z33" i="16"/>
  <c r="Z32" i="16"/>
  <c r="Z31" i="16"/>
  <c r="Z30" i="16"/>
  <c r="Z29" i="16"/>
  <c r="Z28" i="16"/>
  <c r="Z27" i="16"/>
  <c r="Z39" i="16"/>
  <c r="Z26" i="16"/>
  <c r="Z69" i="16"/>
  <c r="Z25" i="16"/>
  <c r="Z24" i="16"/>
  <c r="Z23" i="16"/>
  <c r="Z22" i="16"/>
  <c r="Z21" i="16"/>
  <c r="Z20" i="16"/>
  <c r="Z19" i="16"/>
  <c r="Z18" i="16"/>
  <c r="Z17" i="16"/>
  <c r="Z16" i="16"/>
  <c r="Z15" i="16"/>
  <c r="Z14" i="16"/>
  <c r="Z13" i="16"/>
  <c r="Z12" i="16"/>
  <c r="Z11" i="16"/>
  <c r="Z10" i="16"/>
  <c r="Z9" i="16"/>
  <c r="Z8" i="16"/>
  <c r="W107" i="16"/>
  <c r="W106" i="16"/>
  <c r="W105" i="16"/>
  <c r="W104" i="16"/>
  <c r="W103" i="16"/>
  <c r="W102" i="16"/>
  <c r="W101" i="16"/>
  <c r="W100" i="16"/>
  <c r="W99" i="16"/>
  <c r="W98" i="16"/>
  <c r="W97" i="16"/>
  <c r="W96" i="16"/>
  <c r="W95" i="16"/>
  <c r="W94" i="16"/>
  <c r="W93" i="16"/>
  <c r="W92" i="16"/>
  <c r="W91" i="16"/>
  <c r="W90" i="16"/>
  <c r="W89" i="16"/>
  <c r="W88" i="16"/>
  <c r="W87" i="16"/>
  <c r="W86" i="16"/>
  <c r="W85" i="16"/>
  <c r="W84" i="16"/>
  <c r="W83" i="16"/>
  <c r="W82" i="16"/>
  <c r="W81" i="16"/>
  <c r="W80" i="16"/>
  <c r="W79" i="16"/>
  <c r="W78" i="16"/>
  <c r="W77" i="16"/>
  <c r="W76" i="16"/>
  <c r="W75" i="16"/>
  <c r="W74" i="16"/>
  <c r="W73" i="16"/>
  <c r="W72" i="16"/>
  <c r="W71" i="16"/>
  <c r="W70" i="16"/>
  <c r="W68" i="16"/>
  <c r="W67" i="16"/>
  <c r="W66" i="16"/>
  <c r="W65" i="16"/>
  <c r="W64" i="16"/>
  <c r="W63" i="16"/>
  <c r="W62" i="16"/>
  <c r="W61" i="16"/>
  <c r="W60" i="16"/>
  <c r="W59" i="16"/>
  <c r="W58" i="16"/>
  <c r="W57" i="16"/>
  <c r="W56" i="16"/>
  <c r="W55" i="16"/>
  <c r="W54" i="16"/>
  <c r="W53" i="16"/>
  <c r="W52" i="16"/>
  <c r="W51" i="16"/>
  <c r="W50" i="16"/>
  <c r="W49" i="16"/>
  <c r="W48" i="16"/>
  <c r="W47" i="16"/>
  <c r="W46" i="16"/>
  <c r="W45" i="16"/>
  <c r="W44" i="16"/>
  <c r="W43" i="16"/>
  <c r="W42" i="16"/>
  <c r="W41" i="16"/>
  <c r="W40" i="16"/>
  <c r="W38" i="16"/>
  <c r="W37" i="16"/>
  <c r="W36" i="16"/>
  <c r="W35" i="16"/>
  <c r="W34" i="16"/>
  <c r="W33" i="16"/>
  <c r="W32" i="16"/>
  <c r="W31" i="16"/>
  <c r="W30" i="16"/>
  <c r="W29" i="16"/>
  <c r="W28" i="16"/>
  <c r="W27" i="16"/>
  <c r="W39" i="16"/>
  <c r="W26" i="16"/>
  <c r="W69" i="16"/>
  <c r="W25" i="16"/>
  <c r="W24" i="16"/>
  <c r="W23" i="16"/>
  <c r="W22" i="16"/>
  <c r="W21" i="16"/>
  <c r="W20" i="16"/>
  <c r="W19" i="16"/>
  <c r="W18" i="16"/>
  <c r="W17" i="16"/>
  <c r="W16" i="16"/>
  <c r="W15" i="16"/>
  <c r="W14" i="16"/>
  <c r="W13" i="16"/>
  <c r="W12" i="16"/>
  <c r="W11" i="16"/>
  <c r="W10" i="16"/>
  <c r="W9" i="16"/>
  <c r="W8" i="16"/>
  <c r="T107" i="16"/>
  <c r="T106" i="16"/>
  <c r="T105" i="16"/>
  <c r="T104" i="16"/>
  <c r="T103" i="16"/>
  <c r="T102" i="16"/>
  <c r="T101" i="16"/>
  <c r="T100" i="16"/>
  <c r="T99" i="16"/>
  <c r="T98" i="16"/>
  <c r="T97" i="16"/>
  <c r="T96" i="16"/>
  <c r="T95" i="16"/>
  <c r="T94" i="16"/>
  <c r="T93" i="16"/>
  <c r="T92" i="16"/>
  <c r="T91" i="16"/>
  <c r="T90" i="16"/>
  <c r="T89" i="16"/>
  <c r="T88" i="16"/>
  <c r="T87" i="16"/>
  <c r="T86" i="16"/>
  <c r="T85" i="16"/>
  <c r="T84" i="16"/>
  <c r="T83" i="16"/>
  <c r="T82" i="16"/>
  <c r="T81" i="16"/>
  <c r="T80" i="16"/>
  <c r="T79" i="16"/>
  <c r="T78" i="16"/>
  <c r="T77" i="16"/>
  <c r="T76" i="16"/>
  <c r="T75" i="16"/>
  <c r="T74" i="16"/>
  <c r="T73" i="16"/>
  <c r="T72" i="16"/>
  <c r="T71" i="16"/>
  <c r="T70" i="16"/>
  <c r="T68" i="16"/>
  <c r="T67" i="16"/>
  <c r="T66" i="16"/>
  <c r="T65" i="16"/>
  <c r="T64" i="16"/>
  <c r="T63" i="16"/>
  <c r="T62" i="16"/>
  <c r="T61" i="16"/>
  <c r="T60" i="16"/>
  <c r="T59" i="16"/>
  <c r="T58" i="16"/>
  <c r="T57" i="16"/>
  <c r="T56" i="16"/>
  <c r="T55" i="16"/>
  <c r="T54" i="16"/>
  <c r="T53" i="16"/>
  <c r="T52" i="16"/>
  <c r="T51" i="16"/>
  <c r="T50" i="16"/>
  <c r="T49" i="16"/>
  <c r="T48" i="16"/>
  <c r="T47" i="16"/>
  <c r="T46" i="16"/>
  <c r="T45" i="16"/>
  <c r="T44" i="16"/>
  <c r="T43" i="16"/>
  <c r="T42" i="16"/>
  <c r="T41" i="16"/>
  <c r="T40" i="16"/>
  <c r="T38" i="16"/>
  <c r="T37" i="16"/>
  <c r="T36" i="16"/>
  <c r="T35" i="16"/>
  <c r="T34" i="16"/>
  <c r="T33" i="16"/>
  <c r="T32" i="16"/>
  <c r="T31" i="16"/>
  <c r="T30" i="16"/>
  <c r="T29" i="16"/>
  <c r="T28" i="16"/>
  <c r="T27" i="16"/>
  <c r="T39" i="16"/>
  <c r="T26" i="16"/>
  <c r="T69" i="16"/>
  <c r="T25" i="16"/>
  <c r="T24" i="16"/>
  <c r="T23" i="16"/>
  <c r="T22" i="16"/>
  <c r="T21" i="16"/>
  <c r="T20" i="16"/>
  <c r="T19" i="16"/>
  <c r="T18" i="16"/>
  <c r="T17" i="16"/>
  <c r="T16" i="16"/>
  <c r="T15" i="16"/>
  <c r="T14" i="16"/>
  <c r="T13" i="16"/>
  <c r="T12" i="16"/>
  <c r="T11" i="16"/>
  <c r="T10" i="16"/>
  <c r="T9" i="16"/>
  <c r="T8" i="16"/>
  <c r="Q9" i="16"/>
  <c r="AS9" i="16" s="1"/>
  <c r="Q10" i="16"/>
  <c r="AS10" i="16" s="1"/>
  <c r="Q11" i="16"/>
  <c r="Q12" i="16"/>
  <c r="Q13" i="16"/>
  <c r="Q14" i="16"/>
  <c r="Q15" i="16"/>
  <c r="Q16" i="16"/>
  <c r="Q17" i="16"/>
  <c r="Q18" i="16"/>
  <c r="Q19" i="16"/>
  <c r="Q20" i="16"/>
  <c r="Q21" i="16"/>
  <c r="Q22" i="16"/>
  <c r="Q23" i="16"/>
  <c r="Q24" i="16"/>
  <c r="Q25" i="16"/>
  <c r="Q69" i="16"/>
  <c r="Q26" i="16"/>
  <c r="Q27" i="16"/>
  <c r="Q28" i="16"/>
  <c r="Q30" i="16"/>
  <c r="AS30" i="16" s="1"/>
  <c r="Q31" i="16"/>
  <c r="Q32" i="16"/>
  <c r="Q33" i="16"/>
  <c r="AS33" i="16" s="1"/>
  <c r="Q34" i="16"/>
  <c r="Q35" i="16"/>
  <c r="Q36" i="16"/>
  <c r="Q37" i="16"/>
  <c r="Q38"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8" i="16"/>
  <c r="AQ107" i="10"/>
  <c r="AQ106" i="10"/>
  <c r="M102" i="11" s="1"/>
  <c r="AQ105" i="10"/>
  <c r="AQ104" i="10"/>
  <c r="AQ103" i="10"/>
  <c r="AQ102" i="10"/>
  <c r="M98" i="11" s="1"/>
  <c r="AQ101" i="10"/>
  <c r="AQ100" i="10"/>
  <c r="AQ99" i="10"/>
  <c r="AQ98" i="10"/>
  <c r="M94" i="11" s="1"/>
  <c r="AQ97" i="10"/>
  <c r="AQ96" i="10"/>
  <c r="AQ95" i="10"/>
  <c r="AQ94" i="10"/>
  <c r="M90" i="11" s="1"/>
  <c r="AQ93" i="10"/>
  <c r="AQ92" i="10"/>
  <c r="AQ91" i="10"/>
  <c r="AQ90" i="10"/>
  <c r="M86" i="11" s="1"/>
  <c r="AQ89" i="10"/>
  <c r="AQ88" i="10"/>
  <c r="AQ87" i="10"/>
  <c r="AQ86" i="10"/>
  <c r="M82" i="11" s="1"/>
  <c r="AQ85" i="10"/>
  <c r="AQ84" i="10"/>
  <c r="AQ83" i="10"/>
  <c r="AQ82" i="10"/>
  <c r="M78" i="11" s="1"/>
  <c r="AQ81" i="10"/>
  <c r="AQ80" i="10"/>
  <c r="AQ79" i="10"/>
  <c r="AQ78" i="10"/>
  <c r="M74" i="11" s="1"/>
  <c r="AQ77" i="10"/>
  <c r="AQ76" i="10"/>
  <c r="AQ75" i="10"/>
  <c r="AQ74" i="10"/>
  <c r="M70" i="11" s="1"/>
  <c r="AQ73" i="10"/>
  <c r="AQ72" i="10"/>
  <c r="AQ71" i="10"/>
  <c r="AQ70" i="10"/>
  <c r="M66" i="11" s="1"/>
  <c r="AQ69" i="10"/>
  <c r="AQ68" i="10"/>
  <c r="AQ67" i="10"/>
  <c r="AQ66" i="10"/>
  <c r="M62" i="11" s="1"/>
  <c r="AQ65" i="10"/>
  <c r="AQ64" i="10"/>
  <c r="AQ63" i="10"/>
  <c r="AQ62" i="10"/>
  <c r="M58" i="11" s="1"/>
  <c r="AQ61" i="10"/>
  <c r="AQ60" i="10"/>
  <c r="AQ59" i="10"/>
  <c r="AQ58" i="10"/>
  <c r="M54" i="11" s="1"/>
  <c r="AQ57" i="10"/>
  <c r="AQ56" i="10"/>
  <c r="AQ55" i="10"/>
  <c r="AQ54" i="10"/>
  <c r="M50" i="11" s="1"/>
  <c r="AQ53" i="10"/>
  <c r="AQ52" i="10"/>
  <c r="AQ51" i="10"/>
  <c r="AQ50" i="10"/>
  <c r="M46" i="11" s="1"/>
  <c r="AQ49" i="10"/>
  <c r="AQ48" i="10"/>
  <c r="AQ47" i="10"/>
  <c r="AQ46" i="10"/>
  <c r="M42" i="11" s="1"/>
  <c r="AQ45" i="10"/>
  <c r="AQ44" i="10"/>
  <c r="AQ43" i="10"/>
  <c r="AQ42" i="10"/>
  <c r="M38" i="11" s="1"/>
  <c r="AQ41" i="10"/>
  <c r="AQ40" i="10"/>
  <c r="AQ39" i="10"/>
  <c r="AQ38" i="10"/>
  <c r="M34" i="11" s="1"/>
  <c r="AQ37" i="10"/>
  <c r="AQ36" i="10"/>
  <c r="AQ35" i="10"/>
  <c r="AQ34" i="10"/>
  <c r="M30" i="11" s="1"/>
  <c r="AQ33" i="10"/>
  <c r="AQ32" i="10"/>
  <c r="AQ31" i="10"/>
  <c r="AQ30" i="10"/>
  <c r="M26" i="11" s="1"/>
  <c r="AQ29" i="10"/>
  <c r="AQ28" i="10"/>
  <c r="AQ27" i="10"/>
  <c r="AQ26" i="10"/>
  <c r="M22" i="11" s="1"/>
  <c r="AQ25" i="10"/>
  <c r="AQ24" i="10"/>
  <c r="AQ21" i="10"/>
  <c r="AQ20" i="10"/>
  <c r="M16" i="11" s="1"/>
  <c r="AB107" i="10"/>
  <c r="L103" i="11" s="1"/>
  <c r="AB106" i="10"/>
  <c r="L102" i="11" s="1"/>
  <c r="AB105" i="10"/>
  <c r="AB104" i="10"/>
  <c r="L100" i="11" s="1"/>
  <c r="AB103" i="10"/>
  <c r="L99" i="11" s="1"/>
  <c r="AB102" i="10"/>
  <c r="L98" i="11" s="1"/>
  <c r="AB101" i="10"/>
  <c r="AB100" i="10"/>
  <c r="AB99" i="10"/>
  <c r="L95" i="11" s="1"/>
  <c r="AB98" i="10"/>
  <c r="L94" i="11" s="1"/>
  <c r="AB97" i="10"/>
  <c r="AB96" i="10"/>
  <c r="L92" i="11" s="1"/>
  <c r="AB95" i="10"/>
  <c r="L91" i="11" s="1"/>
  <c r="AB94" i="10"/>
  <c r="L90" i="11" s="1"/>
  <c r="AB93" i="10"/>
  <c r="AB92" i="10"/>
  <c r="L88" i="11" s="1"/>
  <c r="AB91" i="10"/>
  <c r="L87" i="11" s="1"/>
  <c r="AB90" i="10"/>
  <c r="L86" i="11" s="1"/>
  <c r="AB89" i="10"/>
  <c r="AB88" i="10"/>
  <c r="L84" i="11" s="1"/>
  <c r="AB87" i="10"/>
  <c r="AB86" i="10"/>
  <c r="AB85" i="10"/>
  <c r="AB84" i="10"/>
  <c r="L80" i="11" s="1"/>
  <c r="AB83" i="10"/>
  <c r="AB82" i="10"/>
  <c r="L78" i="11" s="1"/>
  <c r="AB81" i="10"/>
  <c r="AB80" i="10"/>
  <c r="L76" i="11" s="1"/>
  <c r="AB79" i="10"/>
  <c r="AB78" i="10"/>
  <c r="L74" i="11" s="1"/>
  <c r="AB77" i="10"/>
  <c r="AB76" i="10"/>
  <c r="L72" i="11" s="1"/>
  <c r="AB75" i="10"/>
  <c r="L71" i="11" s="1"/>
  <c r="AB74" i="10"/>
  <c r="L70" i="11" s="1"/>
  <c r="AB73" i="10"/>
  <c r="AB72" i="10"/>
  <c r="L68" i="11" s="1"/>
  <c r="AB71" i="10"/>
  <c r="L67" i="11" s="1"/>
  <c r="AB70" i="10"/>
  <c r="L66" i="11" s="1"/>
  <c r="AB69" i="10"/>
  <c r="AB68" i="10"/>
  <c r="L64" i="11" s="1"/>
  <c r="AB67" i="10"/>
  <c r="AB66" i="10"/>
  <c r="L62" i="11" s="1"/>
  <c r="AB65" i="10"/>
  <c r="AB64" i="10"/>
  <c r="L60" i="11" s="1"/>
  <c r="AB63" i="10"/>
  <c r="AB62" i="10"/>
  <c r="L58" i="11" s="1"/>
  <c r="AB61" i="10"/>
  <c r="AB60" i="10"/>
  <c r="L56" i="11" s="1"/>
  <c r="AB59" i="10"/>
  <c r="L55" i="11" s="1"/>
  <c r="AB58" i="10"/>
  <c r="L54" i="11" s="1"/>
  <c r="AB57" i="10"/>
  <c r="AB56" i="10"/>
  <c r="L52" i="11" s="1"/>
  <c r="AB55" i="10"/>
  <c r="AB54" i="10"/>
  <c r="L50" i="11" s="1"/>
  <c r="AB53" i="10"/>
  <c r="AB52" i="10"/>
  <c r="L48" i="11" s="1"/>
  <c r="AB51" i="10"/>
  <c r="AB50" i="10"/>
  <c r="L46" i="11" s="1"/>
  <c r="AB49" i="10"/>
  <c r="AB48" i="10"/>
  <c r="L44" i="11" s="1"/>
  <c r="AB47" i="10"/>
  <c r="AB46" i="10"/>
  <c r="L42" i="11" s="1"/>
  <c r="AB45" i="10"/>
  <c r="AB44" i="10"/>
  <c r="L40" i="11" s="1"/>
  <c r="AB43" i="10"/>
  <c r="AB42" i="10"/>
  <c r="L38" i="11" s="1"/>
  <c r="AB41" i="10"/>
  <c r="AB40" i="10"/>
  <c r="AB39" i="10"/>
  <c r="AB38" i="10"/>
  <c r="L34" i="11" s="1"/>
  <c r="AB37" i="10"/>
  <c r="AB36" i="10"/>
  <c r="L32" i="11" s="1"/>
  <c r="AB35" i="10"/>
  <c r="AB34" i="10"/>
  <c r="L30" i="11" s="1"/>
  <c r="AB33" i="10"/>
  <c r="AB32" i="10"/>
  <c r="L28" i="11" s="1"/>
  <c r="AB31" i="10"/>
  <c r="AB30" i="10"/>
  <c r="L26" i="11" s="1"/>
  <c r="AB29" i="10"/>
  <c r="AB28" i="10"/>
  <c r="AB27" i="10"/>
  <c r="AB26" i="10"/>
  <c r="L22" i="11" s="1"/>
  <c r="AB25" i="10"/>
  <c r="AB24" i="10"/>
  <c r="L20" i="11" s="1"/>
  <c r="AB23" i="10"/>
  <c r="AB22" i="10"/>
  <c r="L18" i="11" s="1"/>
  <c r="AB21" i="10"/>
  <c r="AB20" i="10"/>
  <c r="L16" i="11" s="1"/>
  <c r="AB19" i="10"/>
  <c r="AB18" i="10"/>
  <c r="L14" i="11" s="1"/>
  <c r="AB17" i="10"/>
  <c r="AB16" i="10"/>
  <c r="L12" i="11" s="1"/>
  <c r="AB15" i="10"/>
  <c r="AB14" i="10"/>
  <c r="AB13" i="10"/>
  <c r="AB12" i="10"/>
  <c r="AB11" i="10"/>
  <c r="AB10" i="10"/>
  <c r="Y107" i="10"/>
  <c r="Y106" i="10"/>
  <c r="K102" i="11" s="1"/>
  <c r="Y105" i="10"/>
  <c r="Y104" i="10"/>
  <c r="K100" i="11" s="1"/>
  <c r="Y103" i="10"/>
  <c r="Y102" i="10"/>
  <c r="K98" i="11" s="1"/>
  <c r="Y101" i="10"/>
  <c r="Y100" i="10"/>
  <c r="K96" i="11" s="1"/>
  <c r="Y99" i="10"/>
  <c r="Y98" i="10"/>
  <c r="K94" i="11" s="1"/>
  <c r="Y97" i="10"/>
  <c r="Y96" i="10"/>
  <c r="K92" i="11" s="1"/>
  <c r="Y95" i="10"/>
  <c r="Y94" i="10"/>
  <c r="K90" i="11" s="1"/>
  <c r="Y93" i="10"/>
  <c r="K89" i="11" s="1"/>
  <c r="Y92" i="10"/>
  <c r="K88" i="11" s="1"/>
  <c r="Y91" i="10"/>
  <c r="Y90" i="10"/>
  <c r="K86" i="11" s="1"/>
  <c r="Y89" i="10"/>
  <c r="K85" i="11" s="1"/>
  <c r="Y88" i="10"/>
  <c r="K84" i="11" s="1"/>
  <c r="Y87" i="10"/>
  <c r="Y86" i="10"/>
  <c r="K82" i="11" s="1"/>
  <c r="Y85" i="10"/>
  <c r="Y84" i="10"/>
  <c r="K80" i="11" s="1"/>
  <c r="Y83" i="10"/>
  <c r="Y82" i="10"/>
  <c r="K78" i="11" s="1"/>
  <c r="Y81" i="10"/>
  <c r="Y80" i="10"/>
  <c r="K76" i="11" s="1"/>
  <c r="Y79" i="10"/>
  <c r="Y78" i="10"/>
  <c r="K74" i="11" s="1"/>
  <c r="Y77" i="10"/>
  <c r="K73" i="11" s="1"/>
  <c r="Y76" i="10"/>
  <c r="K72" i="11" s="1"/>
  <c r="Y75" i="10"/>
  <c r="Y74" i="10"/>
  <c r="K70" i="11" s="1"/>
  <c r="Y73" i="10"/>
  <c r="K69" i="11" s="1"/>
  <c r="Y72" i="10"/>
  <c r="K68" i="11" s="1"/>
  <c r="Y71" i="10"/>
  <c r="Y70" i="10"/>
  <c r="K66" i="11" s="1"/>
  <c r="Y69" i="10"/>
  <c r="K65" i="11" s="1"/>
  <c r="Y68" i="10"/>
  <c r="K64" i="11" s="1"/>
  <c r="Y67" i="10"/>
  <c r="Y66" i="10"/>
  <c r="K62" i="11" s="1"/>
  <c r="Y65" i="10"/>
  <c r="K61" i="11" s="1"/>
  <c r="Y64" i="10"/>
  <c r="K60" i="11" s="1"/>
  <c r="Y63" i="10"/>
  <c r="Y62" i="10"/>
  <c r="K58" i="11" s="1"/>
  <c r="Y61" i="10"/>
  <c r="K57" i="11" s="1"/>
  <c r="Y60" i="10"/>
  <c r="K56" i="11" s="1"/>
  <c r="Y59" i="10"/>
  <c r="Y58" i="10"/>
  <c r="K54" i="11" s="1"/>
  <c r="Y57" i="10"/>
  <c r="Y56" i="10"/>
  <c r="K52" i="11" s="1"/>
  <c r="Y55" i="10"/>
  <c r="Y54" i="10"/>
  <c r="K50" i="11" s="1"/>
  <c r="Y53" i="10"/>
  <c r="Y52" i="10"/>
  <c r="K48" i="11" s="1"/>
  <c r="Y51" i="10"/>
  <c r="Y50" i="10"/>
  <c r="Y49" i="10"/>
  <c r="Y48" i="10"/>
  <c r="K44" i="11" s="1"/>
  <c r="Y47" i="10"/>
  <c r="Y46" i="10"/>
  <c r="Y45" i="10"/>
  <c r="Y44" i="10"/>
  <c r="K40" i="11" s="1"/>
  <c r="Y43" i="10"/>
  <c r="Y42" i="10"/>
  <c r="K38" i="11" s="1"/>
  <c r="Y41" i="10"/>
  <c r="Y40" i="10"/>
  <c r="K36" i="11" s="1"/>
  <c r="Y39" i="10"/>
  <c r="Y38" i="10"/>
  <c r="K34" i="11" s="1"/>
  <c r="Y37" i="10"/>
  <c r="Y36" i="10"/>
  <c r="K32" i="11" s="1"/>
  <c r="Y35" i="10"/>
  <c r="Y34" i="10"/>
  <c r="K30" i="11" s="1"/>
  <c r="Y33" i="10"/>
  <c r="Y32" i="10"/>
  <c r="K28" i="11" s="1"/>
  <c r="Y31" i="10"/>
  <c r="Y30" i="10"/>
  <c r="K26" i="11" s="1"/>
  <c r="Y29" i="10"/>
  <c r="Y28" i="10"/>
  <c r="K24" i="11" s="1"/>
  <c r="Y27" i="10"/>
  <c r="Y26" i="10"/>
  <c r="K22" i="11" s="1"/>
  <c r="Y25" i="10"/>
  <c r="Y24" i="10"/>
  <c r="K20" i="11" s="1"/>
  <c r="Y23" i="10"/>
  <c r="Y22" i="10"/>
  <c r="K18" i="11" s="1"/>
  <c r="Y21" i="10"/>
  <c r="Y20" i="10"/>
  <c r="K16" i="11" s="1"/>
  <c r="Y19" i="10"/>
  <c r="Y18" i="10"/>
  <c r="Y16" i="10"/>
  <c r="Y15" i="10"/>
  <c r="K11" i="11" s="1"/>
  <c r="Y14" i="10"/>
  <c r="Y13" i="10"/>
  <c r="K9" i="11" s="1"/>
  <c r="Y12" i="10"/>
  <c r="Y11" i="10"/>
  <c r="Y10" i="10"/>
  <c r="Y9" i="10"/>
  <c r="Y8" i="10"/>
  <c r="V107" i="10"/>
  <c r="J103" i="11" s="1"/>
  <c r="V106" i="10"/>
  <c r="V105" i="10"/>
  <c r="J101" i="11" s="1"/>
  <c r="V104" i="10"/>
  <c r="J100" i="11" s="1"/>
  <c r="V103" i="10"/>
  <c r="J99" i="11" s="1"/>
  <c r="V102" i="10"/>
  <c r="V101" i="10"/>
  <c r="J97" i="11" s="1"/>
  <c r="V100" i="10"/>
  <c r="J96" i="11" s="1"/>
  <c r="V99" i="10"/>
  <c r="J95" i="11" s="1"/>
  <c r="V98" i="10"/>
  <c r="V97" i="10"/>
  <c r="J93" i="11" s="1"/>
  <c r="V96" i="10"/>
  <c r="J92" i="11" s="1"/>
  <c r="V95" i="10"/>
  <c r="J91" i="11" s="1"/>
  <c r="V94" i="10"/>
  <c r="V93" i="10"/>
  <c r="J89" i="11" s="1"/>
  <c r="V92" i="10"/>
  <c r="J88" i="11" s="1"/>
  <c r="V91" i="10"/>
  <c r="J87" i="11" s="1"/>
  <c r="V90" i="10"/>
  <c r="V89" i="10"/>
  <c r="J85" i="11" s="1"/>
  <c r="V88" i="10"/>
  <c r="J84" i="11" s="1"/>
  <c r="V87" i="10"/>
  <c r="J83" i="11" s="1"/>
  <c r="V86" i="10"/>
  <c r="V85" i="10"/>
  <c r="J81" i="11" s="1"/>
  <c r="V84" i="10"/>
  <c r="J80" i="11" s="1"/>
  <c r="V83" i="10"/>
  <c r="V82" i="10"/>
  <c r="V81" i="10"/>
  <c r="J77" i="11" s="1"/>
  <c r="V80" i="10"/>
  <c r="J76" i="11" s="1"/>
  <c r="V79" i="10"/>
  <c r="J75" i="11" s="1"/>
  <c r="V78" i="10"/>
  <c r="V77" i="10"/>
  <c r="J73" i="11" s="1"/>
  <c r="V76" i="10"/>
  <c r="J72" i="11" s="1"/>
  <c r="V75" i="10"/>
  <c r="J71" i="11" s="1"/>
  <c r="V74" i="10"/>
  <c r="V73" i="10"/>
  <c r="V72" i="10"/>
  <c r="V71" i="10"/>
  <c r="J67" i="11" s="1"/>
  <c r="V70" i="10"/>
  <c r="V69" i="10"/>
  <c r="J65" i="11" s="1"/>
  <c r="V68" i="10"/>
  <c r="J64" i="11" s="1"/>
  <c r="V67" i="10"/>
  <c r="J63" i="11" s="1"/>
  <c r="V66" i="10"/>
  <c r="V65" i="10"/>
  <c r="J61" i="11" s="1"/>
  <c r="V64" i="10"/>
  <c r="J60" i="11" s="1"/>
  <c r="V63" i="10"/>
  <c r="J59" i="11" s="1"/>
  <c r="V62" i="10"/>
  <c r="V61" i="10"/>
  <c r="V60" i="10"/>
  <c r="V59" i="10"/>
  <c r="J55" i="11" s="1"/>
  <c r="V58" i="10"/>
  <c r="V57" i="10"/>
  <c r="V56" i="10"/>
  <c r="V55" i="10"/>
  <c r="J51" i="11" s="1"/>
  <c r="V54" i="10"/>
  <c r="V53" i="10"/>
  <c r="J49" i="11" s="1"/>
  <c r="V52" i="10"/>
  <c r="V51" i="10"/>
  <c r="J47" i="11" s="1"/>
  <c r="V50" i="10"/>
  <c r="V49" i="10"/>
  <c r="J45" i="11" s="1"/>
  <c r="V48" i="10"/>
  <c r="V47" i="10"/>
  <c r="J43" i="11" s="1"/>
  <c r="V46" i="10"/>
  <c r="V45" i="10"/>
  <c r="J41" i="11" s="1"/>
  <c r="V44" i="10"/>
  <c r="V43" i="10"/>
  <c r="J39" i="11" s="1"/>
  <c r="V42" i="10"/>
  <c r="V41" i="10"/>
  <c r="J37" i="11" s="1"/>
  <c r="V40" i="10"/>
  <c r="V39" i="10"/>
  <c r="J35" i="11" s="1"/>
  <c r="V38" i="10"/>
  <c r="V37" i="10"/>
  <c r="J33" i="11" s="1"/>
  <c r="V36" i="10"/>
  <c r="V35" i="10"/>
  <c r="J31" i="11" s="1"/>
  <c r="V34" i="10"/>
  <c r="V33" i="10"/>
  <c r="J29" i="11" s="1"/>
  <c r="V32" i="10"/>
  <c r="V31" i="10"/>
  <c r="J27" i="11" s="1"/>
  <c r="V30" i="10"/>
  <c r="V29" i="10"/>
  <c r="J25" i="11" s="1"/>
  <c r="V28" i="10"/>
  <c r="V27" i="10"/>
  <c r="J23" i="11" s="1"/>
  <c r="V26" i="10"/>
  <c r="V25" i="10"/>
  <c r="V24" i="10"/>
  <c r="V23" i="10"/>
  <c r="J19" i="11" s="1"/>
  <c r="V22" i="10"/>
  <c r="V21" i="10"/>
  <c r="J17" i="11" s="1"/>
  <c r="V20" i="10"/>
  <c r="V19" i="10"/>
  <c r="J15" i="11" s="1"/>
  <c r="V18" i="10"/>
  <c r="V17" i="10"/>
  <c r="J13" i="11" s="1"/>
  <c r="V16" i="10"/>
  <c r="V15" i="10"/>
  <c r="J11" i="11" s="1"/>
  <c r="V14" i="10"/>
  <c r="V13" i="10"/>
  <c r="J9" i="11" s="1"/>
  <c r="V12" i="10"/>
  <c r="V11" i="10"/>
  <c r="J7" i="11" s="1"/>
  <c r="V10" i="10"/>
  <c r="V9" i="10"/>
  <c r="J5" i="11" s="1"/>
  <c r="V8" i="10"/>
  <c r="S107" i="10"/>
  <c r="I103" i="11" s="1"/>
  <c r="S106" i="10"/>
  <c r="S105" i="10"/>
  <c r="I101" i="11" s="1"/>
  <c r="S104" i="10"/>
  <c r="I100" i="11" s="1"/>
  <c r="S103" i="10"/>
  <c r="I99" i="11" s="1"/>
  <c r="S102" i="10"/>
  <c r="S101" i="10"/>
  <c r="I97" i="11" s="1"/>
  <c r="S100" i="10"/>
  <c r="I96" i="11" s="1"/>
  <c r="S99" i="10"/>
  <c r="I95" i="11" s="1"/>
  <c r="S98" i="10"/>
  <c r="S97" i="10"/>
  <c r="I93" i="11" s="1"/>
  <c r="S96" i="10"/>
  <c r="I92" i="11" s="1"/>
  <c r="S95" i="10"/>
  <c r="I91" i="11" s="1"/>
  <c r="S94" i="10"/>
  <c r="S93" i="10"/>
  <c r="I89" i="11" s="1"/>
  <c r="S92" i="10"/>
  <c r="S91" i="10"/>
  <c r="I87" i="11" s="1"/>
  <c r="S90" i="10"/>
  <c r="S89" i="10"/>
  <c r="I85" i="11" s="1"/>
  <c r="S88" i="10"/>
  <c r="I84" i="11" s="1"/>
  <c r="S87" i="10"/>
  <c r="I83" i="11" s="1"/>
  <c r="S86" i="10"/>
  <c r="S85" i="10"/>
  <c r="I81" i="11" s="1"/>
  <c r="S84" i="10"/>
  <c r="I80" i="11" s="1"/>
  <c r="S83" i="10"/>
  <c r="I79" i="11" s="1"/>
  <c r="S82" i="10"/>
  <c r="S81" i="10"/>
  <c r="I77" i="11" s="1"/>
  <c r="S80" i="10"/>
  <c r="I76" i="11" s="1"/>
  <c r="S79" i="10"/>
  <c r="S78" i="10"/>
  <c r="S77" i="10"/>
  <c r="I73" i="11" s="1"/>
  <c r="S76" i="10"/>
  <c r="I72" i="11" s="1"/>
  <c r="S75" i="10"/>
  <c r="I71" i="11" s="1"/>
  <c r="S74" i="10"/>
  <c r="S73" i="10"/>
  <c r="I69" i="11" s="1"/>
  <c r="S72" i="10"/>
  <c r="I68" i="11" s="1"/>
  <c r="S71" i="10"/>
  <c r="I67" i="11" s="1"/>
  <c r="S70" i="10"/>
  <c r="S69" i="10"/>
  <c r="I65" i="11" s="1"/>
  <c r="S68" i="10"/>
  <c r="S67" i="10"/>
  <c r="I63" i="11" s="1"/>
  <c r="S66" i="10"/>
  <c r="S65" i="10"/>
  <c r="I61" i="11" s="1"/>
  <c r="S64" i="10"/>
  <c r="S63" i="10"/>
  <c r="I59" i="11" s="1"/>
  <c r="S62" i="10"/>
  <c r="S61" i="10"/>
  <c r="I57" i="11" s="1"/>
  <c r="S60" i="10"/>
  <c r="I56" i="11" s="1"/>
  <c r="S59" i="10"/>
  <c r="I55" i="11" s="1"/>
  <c r="S58" i="10"/>
  <c r="S57" i="10"/>
  <c r="I53" i="11" s="1"/>
  <c r="S56" i="10"/>
  <c r="S55" i="10"/>
  <c r="I51" i="11" s="1"/>
  <c r="S54" i="10"/>
  <c r="S53" i="10"/>
  <c r="I49" i="11" s="1"/>
  <c r="S52" i="10"/>
  <c r="S51" i="10"/>
  <c r="I47" i="11" s="1"/>
  <c r="S50" i="10"/>
  <c r="S49" i="10"/>
  <c r="I45" i="11" s="1"/>
  <c r="S48" i="10"/>
  <c r="S47" i="10"/>
  <c r="I43" i="11" s="1"/>
  <c r="S46" i="10"/>
  <c r="S45" i="10"/>
  <c r="S44" i="10"/>
  <c r="S43" i="10"/>
  <c r="I39" i="11" s="1"/>
  <c r="S42" i="10"/>
  <c r="S41" i="10"/>
  <c r="I37" i="11" s="1"/>
  <c r="S40" i="10"/>
  <c r="S39" i="10"/>
  <c r="I35" i="11" s="1"/>
  <c r="S38" i="10"/>
  <c r="S37" i="10"/>
  <c r="I33" i="11" s="1"/>
  <c r="S36" i="10"/>
  <c r="S35" i="10"/>
  <c r="I31" i="11" s="1"/>
  <c r="S34" i="10"/>
  <c r="S33" i="10"/>
  <c r="I29" i="11" s="1"/>
  <c r="S32" i="10"/>
  <c r="S31" i="10"/>
  <c r="I27" i="11" s="1"/>
  <c r="S30" i="10"/>
  <c r="S29" i="10"/>
  <c r="I25" i="11" s="1"/>
  <c r="S28" i="10"/>
  <c r="S27" i="10"/>
  <c r="I23" i="11" s="1"/>
  <c r="S26" i="10"/>
  <c r="S25" i="10"/>
  <c r="I21" i="11" s="1"/>
  <c r="S24" i="10"/>
  <c r="S23" i="10"/>
  <c r="I19" i="11" s="1"/>
  <c r="S22" i="10"/>
  <c r="S21" i="10"/>
  <c r="I17" i="11" s="1"/>
  <c r="S20" i="10"/>
  <c r="S19" i="10"/>
  <c r="I15" i="11" s="1"/>
  <c r="S18" i="10"/>
  <c r="S17" i="10"/>
  <c r="I13" i="11" s="1"/>
  <c r="S16" i="10"/>
  <c r="S15" i="10"/>
  <c r="I11" i="11" s="1"/>
  <c r="S14" i="10"/>
  <c r="S13" i="10"/>
  <c r="I9" i="11" s="1"/>
  <c r="S12" i="10"/>
  <c r="S11" i="10"/>
  <c r="S10" i="10"/>
  <c r="S9" i="10"/>
  <c r="I5" i="11" s="1"/>
  <c r="S8" i="10"/>
  <c r="P9" i="10"/>
  <c r="P10" i="10"/>
  <c r="P11" i="10"/>
  <c r="P12" i="10"/>
  <c r="P13" i="10"/>
  <c r="P14" i="10"/>
  <c r="P15" i="10"/>
  <c r="H11" i="11" s="1"/>
  <c r="P16" i="10"/>
  <c r="P17" i="10"/>
  <c r="H13" i="11" s="1"/>
  <c r="P18" i="10"/>
  <c r="P19" i="10"/>
  <c r="H15" i="11" s="1"/>
  <c r="P20" i="10"/>
  <c r="P21" i="10"/>
  <c r="H17" i="11" s="1"/>
  <c r="P22" i="10"/>
  <c r="P23" i="10"/>
  <c r="H19" i="11" s="1"/>
  <c r="P24" i="10"/>
  <c r="P25" i="10"/>
  <c r="H21" i="11" s="1"/>
  <c r="P26" i="10"/>
  <c r="P27" i="10"/>
  <c r="H23" i="11" s="1"/>
  <c r="P28" i="10"/>
  <c r="P29" i="10"/>
  <c r="H25" i="11" s="1"/>
  <c r="P30" i="10"/>
  <c r="P31" i="10"/>
  <c r="H27" i="11" s="1"/>
  <c r="P32" i="10"/>
  <c r="P33" i="10"/>
  <c r="H29" i="11" s="1"/>
  <c r="P34" i="10"/>
  <c r="P35" i="10"/>
  <c r="H31" i="11" s="1"/>
  <c r="P36" i="10"/>
  <c r="P37" i="10"/>
  <c r="H33" i="11" s="1"/>
  <c r="P38" i="10"/>
  <c r="P39" i="10"/>
  <c r="H35" i="11" s="1"/>
  <c r="P40" i="10"/>
  <c r="P41" i="10"/>
  <c r="H37" i="11" s="1"/>
  <c r="P42" i="10"/>
  <c r="P43" i="10"/>
  <c r="P44" i="10"/>
  <c r="P45" i="10"/>
  <c r="H41" i="11" s="1"/>
  <c r="P46" i="10"/>
  <c r="P47" i="10"/>
  <c r="H43" i="11" s="1"/>
  <c r="P48" i="10"/>
  <c r="P49" i="10"/>
  <c r="H45" i="11" s="1"/>
  <c r="P50" i="10"/>
  <c r="P51" i="10"/>
  <c r="H47" i="11" s="1"/>
  <c r="P52" i="10"/>
  <c r="P53" i="10"/>
  <c r="H49" i="11" s="1"/>
  <c r="P54" i="10"/>
  <c r="P55" i="10"/>
  <c r="H51" i="11" s="1"/>
  <c r="P56" i="10"/>
  <c r="P57" i="10"/>
  <c r="H53" i="11" s="1"/>
  <c r="P58" i="10"/>
  <c r="P59" i="10"/>
  <c r="H55" i="11" s="1"/>
  <c r="P60" i="10"/>
  <c r="H56" i="11" s="1"/>
  <c r="P61" i="10"/>
  <c r="H57" i="11" s="1"/>
  <c r="P62" i="10"/>
  <c r="P63" i="10"/>
  <c r="H59" i="11" s="1"/>
  <c r="P64" i="10"/>
  <c r="H60" i="11" s="1"/>
  <c r="P65" i="10"/>
  <c r="H61" i="11" s="1"/>
  <c r="P66" i="10"/>
  <c r="P67" i="10"/>
  <c r="H63" i="11" s="1"/>
  <c r="P68" i="10"/>
  <c r="H64" i="11" s="1"/>
  <c r="P69" i="10"/>
  <c r="H65" i="11" s="1"/>
  <c r="P70" i="10"/>
  <c r="P71" i="10"/>
  <c r="H67" i="11" s="1"/>
  <c r="P72" i="10"/>
  <c r="H68" i="11" s="1"/>
  <c r="P73" i="10"/>
  <c r="H69" i="11" s="1"/>
  <c r="P74" i="10"/>
  <c r="P75" i="10"/>
  <c r="H71" i="11" s="1"/>
  <c r="P76" i="10"/>
  <c r="H72" i="11" s="1"/>
  <c r="P77" i="10"/>
  <c r="H73" i="11" s="1"/>
  <c r="P78" i="10"/>
  <c r="P79" i="10"/>
  <c r="H75" i="11" s="1"/>
  <c r="P80" i="10"/>
  <c r="P81" i="10"/>
  <c r="H77" i="11" s="1"/>
  <c r="P82" i="10"/>
  <c r="P83" i="10"/>
  <c r="H79" i="11" s="1"/>
  <c r="P84" i="10"/>
  <c r="P85" i="10"/>
  <c r="H81" i="11" s="1"/>
  <c r="P86" i="10"/>
  <c r="P87" i="10"/>
  <c r="H83" i="11" s="1"/>
  <c r="P88" i="10"/>
  <c r="P89" i="10"/>
  <c r="H85" i="11" s="1"/>
  <c r="P90" i="10"/>
  <c r="P91" i="10"/>
  <c r="H87" i="11" s="1"/>
  <c r="P92" i="10"/>
  <c r="H88" i="11" s="1"/>
  <c r="P93" i="10"/>
  <c r="H89" i="11" s="1"/>
  <c r="P94" i="10"/>
  <c r="P95" i="10"/>
  <c r="H91" i="11" s="1"/>
  <c r="P96" i="10"/>
  <c r="H92" i="11" s="1"/>
  <c r="P97" i="10"/>
  <c r="H93" i="11" s="1"/>
  <c r="P98" i="10"/>
  <c r="P99" i="10"/>
  <c r="H95" i="11" s="1"/>
  <c r="P100" i="10"/>
  <c r="H96" i="11" s="1"/>
  <c r="P101" i="10"/>
  <c r="H97" i="11" s="1"/>
  <c r="P102" i="10"/>
  <c r="P103" i="10"/>
  <c r="H99" i="11" s="1"/>
  <c r="P104" i="10"/>
  <c r="H100" i="11" s="1"/>
  <c r="P105" i="10"/>
  <c r="H101" i="11" s="1"/>
  <c r="P106" i="10"/>
  <c r="P107" i="10"/>
  <c r="H103" i="11" s="1"/>
  <c r="P8" i="10"/>
  <c r="K899" i="22"/>
  <c r="K900" i="22"/>
  <c r="K901" i="22"/>
  <c r="K902" i="22"/>
  <c r="K903" i="22"/>
  <c r="K904" i="22"/>
  <c r="K905" i="22"/>
  <c r="K906" i="22"/>
  <c r="C899" i="22"/>
  <c r="D899" i="22"/>
  <c r="E899" i="22"/>
  <c r="F899" i="22"/>
  <c r="G899" i="22"/>
  <c r="C900" i="22"/>
  <c r="D900" i="22"/>
  <c r="E900" i="22"/>
  <c r="F900" i="22"/>
  <c r="G900" i="22"/>
  <c r="C901" i="22"/>
  <c r="D901" i="22"/>
  <c r="E901" i="22"/>
  <c r="F901" i="22"/>
  <c r="G901" i="22"/>
  <c r="C902" i="22"/>
  <c r="D902" i="22"/>
  <c r="E902" i="22"/>
  <c r="F902" i="22"/>
  <c r="G902" i="22"/>
  <c r="C903" i="22"/>
  <c r="D903" i="22"/>
  <c r="E903" i="22"/>
  <c r="F903" i="22"/>
  <c r="G903" i="22"/>
  <c r="C904" i="22"/>
  <c r="D904" i="22"/>
  <c r="E904" i="22"/>
  <c r="F904" i="22"/>
  <c r="G904" i="22"/>
  <c r="C905" i="22"/>
  <c r="D905" i="22"/>
  <c r="E905" i="22"/>
  <c r="F905" i="22"/>
  <c r="G905" i="22"/>
  <c r="C906" i="22"/>
  <c r="D906" i="22"/>
  <c r="E906" i="22"/>
  <c r="F906" i="22"/>
  <c r="G906" i="22"/>
  <c r="K898" i="22"/>
  <c r="G898" i="22"/>
  <c r="F898" i="22"/>
  <c r="E898" i="22"/>
  <c r="D898" i="22"/>
  <c r="C898" i="22"/>
  <c r="K890" i="22"/>
  <c r="K891" i="22"/>
  <c r="K892" i="22"/>
  <c r="K893" i="22"/>
  <c r="K894" i="22"/>
  <c r="K895" i="22"/>
  <c r="K896" i="22"/>
  <c r="K897" i="22"/>
  <c r="C890" i="22"/>
  <c r="D890" i="22"/>
  <c r="E890" i="22"/>
  <c r="F890" i="22"/>
  <c r="G890" i="22"/>
  <c r="C891" i="22"/>
  <c r="D891" i="22"/>
  <c r="E891" i="22"/>
  <c r="F891" i="22"/>
  <c r="G891" i="22"/>
  <c r="C892" i="22"/>
  <c r="D892" i="22"/>
  <c r="E892" i="22"/>
  <c r="F892" i="22"/>
  <c r="G892" i="22"/>
  <c r="C893" i="22"/>
  <c r="D893" i="22"/>
  <c r="E893" i="22"/>
  <c r="F893" i="22"/>
  <c r="G893" i="22"/>
  <c r="C894" i="22"/>
  <c r="D894" i="22"/>
  <c r="E894" i="22"/>
  <c r="F894" i="22"/>
  <c r="G894" i="22"/>
  <c r="C895" i="22"/>
  <c r="D895" i="22"/>
  <c r="E895" i="22"/>
  <c r="F895" i="22"/>
  <c r="G895" i="22"/>
  <c r="C896" i="22"/>
  <c r="D896" i="22"/>
  <c r="E896" i="22"/>
  <c r="F896" i="22"/>
  <c r="G896" i="22"/>
  <c r="C897" i="22"/>
  <c r="D897" i="22"/>
  <c r="E897" i="22"/>
  <c r="F897" i="22"/>
  <c r="G897" i="22"/>
  <c r="K889" i="22"/>
  <c r="G889" i="22"/>
  <c r="F889" i="22"/>
  <c r="E889" i="22"/>
  <c r="D889" i="22"/>
  <c r="C889" i="22"/>
  <c r="K881" i="22"/>
  <c r="K882" i="22"/>
  <c r="K883" i="22"/>
  <c r="K884" i="22"/>
  <c r="K885" i="22"/>
  <c r="K886" i="22"/>
  <c r="K887" i="22"/>
  <c r="K888" i="22"/>
  <c r="C881" i="22"/>
  <c r="D881" i="22"/>
  <c r="E881" i="22"/>
  <c r="F881" i="22"/>
  <c r="G881" i="22"/>
  <c r="C882" i="22"/>
  <c r="D882" i="22"/>
  <c r="E882" i="22"/>
  <c r="F882" i="22"/>
  <c r="G882" i="22"/>
  <c r="C883" i="22"/>
  <c r="D883" i="22"/>
  <c r="E883" i="22"/>
  <c r="F883" i="22"/>
  <c r="G883" i="22"/>
  <c r="C884" i="22"/>
  <c r="D884" i="22"/>
  <c r="E884" i="22"/>
  <c r="F884" i="22"/>
  <c r="G884" i="22"/>
  <c r="C885" i="22"/>
  <c r="D885" i="22"/>
  <c r="E885" i="22"/>
  <c r="F885" i="22"/>
  <c r="G885" i="22"/>
  <c r="C886" i="22"/>
  <c r="D886" i="22"/>
  <c r="E886" i="22"/>
  <c r="F886" i="22"/>
  <c r="G886" i="22"/>
  <c r="C887" i="22"/>
  <c r="D887" i="22"/>
  <c r="E887" i="22"/>
  <c r="F887" i="22"/>
  <c r="G887" i="22"/>
  <c r="C888" i="22"/>
  <c r="D888" i="22"/>
  <c r="E888" i="22"/>
  <c r="F888" i="22"/>
  <c r="G888" i="22"/>
  <c r="K880" i="22"/>
  <c r="G880" i="22"/>
  <c r="F880" i="22"/>
  <c r="E880" i="22"/>
  <c r="D880" i="22"/>
  <c r="C880" i="22"/>
  <c r="K872" i="22"/>
  <c r="K873" i="22"/>
  <c r="K874" i="22"/>
  <c r="K875" i="22"/>
  <c r="K876" i="22"/>
  <c r="K877" i="22"/>
  <c r="K878" i="22"/>
  <c r="K879" i="22"/>
  <c r="C872" i="22"/>
  <c r="D872" i="22"/>
  <c r="E872" i="22"/>
  <c r="F872" i="22"/>
  <c r="G872" i="22"/>
  <c r="C873" i="22"/>
  <c r="D873" i="22"/>
  <c r="E873" i="22"/>
  <c r="F873" i="22"/>
  <c r="G873" i="22"/>
  <c r="C874" i="22"/>
  <c r="D874" i="22"/>
  <c r="E874" i="22"/>
  <c r="F874" i="22"/>
  <c r="G874" i="22"/>
  <c r="C875" i="22"/>
  <c r="D875" i="22"/>
  <c r="E875" i="22"/>
  <c r="F875" i="22"/>
  <c r="G875" i="22"/>
  <c r="C876" i="22"/>
  <c r="D876" i="22"/>
  <c r="E876" i="22"/>
  <c r="F876" i="22"/>
  <c r="G876" i="22"/>
  <c r="C877" i="22"/>
  <c r="D877" i="22"/>
  <c r="E877" i="22"/>
  <c r="F877" i="22"/>
  <c r="G877" i="22"/>
  <c r="C878" i="22"/>
  <c r="D878" i="22"/>
  <c r="E878" i="22"/>
  <c r="F878" i="22"/>
  <c r="G878" i="22"/>
  <c r="C879" i="22"/>
  <c r="D879" i="22"/>
  <c r="E879" i="22"/>
  <c r="F879" i="22"/>
  <c r="G879" i="22"/>
  <c r="K871" i="22"/>
  <c r="G871" i="22"/>
  <c r="F871" i="22"/>
  <c r="E871" i="22"/>
  <c r="D871" i="22"/>
  <c r="C871" i="22"/>
  <c r="K863" i="22"/>
  <c r="K864" i="22"/>
  <c r="K865" i="22"/>
  <c r="K866" i="22"/>
  <c r="K867" i="22"/>
  <c r="K868" i="22"/>
  <c r="K869" i="22"/>
  <c r="K870" i="22"/>
  <c r="C863" i="22"/>
  <c r="D863" i="22"/>
  <c r="E863" i="22"/>
  <c r="F863" i="22"/>
  <c r="G863" i="22"/>
  <c r="C864" i="22"/>
  <c r="D864" i="22"/>
  <c r="E864" i="22"/>
  <c r="F864" i="22"/>
  <c r="G864" i="22"/>
  <c r="C865" i="22"/>
  <c r="D865" i="22"/>
  <c r="E865" i="22"/>
  <c r="F865" i="22"/>
  <c r="G865" i="22"/>
  <c r="C866" i="22"/>
  <c r="D866" i="22"/>
  <c r="E866" i="22"/>
  <c r="F866" i="22"/>
  <c r="G866" i="22"/>
  <c r="C867" i="22"/>
  <c r="D867" i="22"/>
  <c r="E867" i="22"/>
  <c r="F867" i="22"/>
  <c r="G867" i="22"/>
  <c r="C868" i="22"/>
  <c r="D868" i="22"/>
  <c r="E868" i="22"/>
  <c r="F868" i="22"/>
  <c r="G868" i="22"/>
  <c r="C869" i="22"/>
  <c r="D869" i="22"/>
  <c r="E869" i="22"/>
  <c r="F869" i="22"/>
  <c r="G869" i="22"/>
  <c r="C870" i="22"/>
  <c r="D870" i="22"/>
  <c r="E870" i="22"/>
  <c r="F870" i="22"/>
  <c r="G870" i="22"/>
  <c r="K862" i="22"/>
  <c r="G862" i="22"/>
  <c r="F862" i="22"/>
  <c r="E862" i="22"/>
  <c r="D862" i="22"/>
  <c r="C862" i="22"/>
  <c r="K854" i="22"/>
  <c r="K855" i="22"/>
  <c r="K856" i="22"/>
  <c r="K857" i="22"/>
  <c r="K858" i="22"/>
  <c r="K859" i="22"/>
  <c r="K860" i="22"/>
  <c r="K861" i="22"/>
  <c r="C854" i="22"/>
  <c r="D854" i="22"/>
  <c r="E854" i="22"/>
  <c r="F854" i="22"/>
  <c r="G854" i="22"/>
  <c r="C855" i="22"/>
  <c r="D855" i="22"/>
  <c r="E855" i="22"/>
  <c r="F855" i="22"/>
  <c r="G855" i="22"/>
  <c r="C856" i="22"/>
  <c r="D856" i="22"/>
  <c r="E856" i="22"/>
  <c r="F856" i="22"/>
  <c r="G856" i="22"/>
  <c r="C857" i="22"/>
  <c r="D857" i="22"/>
  <c r="E857" i="22"/>
  <c r="F857" i="22"/>
  <c r="G857" i="22"/>
  <c r="C858" i="22"/>
  <c r="D858" i="22"/>
  <c r="E858" i="22"/>
  <c r="F858" i="22"/>
  <c r="G858" i="22"/>
  <c r="C859" i="22"/>
  <c r="D859" i="22"/>
  <c r="E859" i="22"/>
  <c r="F859" i="22"/>
  <c r="G859" i="22"/>
  <c r="C860" i="22"/>
  <c r="D860" i="22"/>
  <c r="E860" i="22"/>
  <c r="F860" i="22"/>
  <c r="G860" i="22"/>
  <c r="C861" i="22"/>
  <c r="D861" i="22"/>
  <c r="E861" i="22"/>
  <c r="F861" i="22"/>
  <c r="G861" i="22"/>
  <c r="K853" i="22"/>
  <c r="G853" i="22"/>
  <c r="F853" i="22"/>
  <c r="E853" i="22"/>
  <c r="D853" i="22"/>
  <c r="C853" i="22"/>
  <c r="K845" i="22"/>
  <c r="K846" i="22"/>
  <c r="K847" i="22"/>
  <c r="K848" i="22"/>
  <c r="K849" i="22"/>
  <c r="K850" i="22"/>
  <c r="K851" i="22"/>
  <c r="K852" i="22"/>
  <c r="C845" i="22"/>
  <c r="D845" i="22"/>
  <c r="E845" i="22"/>
  <c r="F845" i="22"/>
  <c r="G845" i="22"/>
  <c r="C846" i="22"/>
  <c r="D846" i="22"/>
  <c r="E846" i="22"/>
  <c r="F846" i="22"/>
  <c r="G846" i="22"/>
  <c r="C847" i="22"/>
  <c r="D847" i="22"/>
  <c r="E847" i="22"/>
  <c r="F847" i="22"/>
  <c r="G847" i="22"/>
  <c r="C848" i="22"/>
  <c r="D848" i="22"/>
  <c r="E848" i="22"/>
  <c r="F848" i="22"/>
  <c r="G848" i="22"/>
  <c r="C849" i="22"/>
  <c r="D849" i="22"/>
  <c r="E849" i="22"/>
  <c r="F849" i="22"/>
  <c r="G849" i="22"/>
  <c r="C850" i="22"/>
  <c r="D850" i="22"/>
  <c r="E850" i="22"/>
  <c r="F850" i="22"/>
  <c r="G850" i="22"/>
  <c r="C851" i="22"/>
  <c r="D851" i="22"/>
  <c r="E851" i="22"/>
  <c r="F851" i="22"/>
  <c r="G851" i="22"/>
  <c r="C852" i="22"/>
  <c r="D852" i="22"/>
  <c r="E852" i="22"/>
  <c r="F852" i="22"/>
  <c r="G852" i="22"/>
  <c r="K844" i="22"/>
  <c r="G844" i="22"/>
  <c r="F844" i="22"/>
  <c r="E844" i="22"/>
  <c r="D844" i="22"/>
  <c r="C844" i="22"/>
  <c r="K836" i="22"/>
  <c r="K837" i="22"/>
  <c r="K838" i="22"/>
  <c r="K839" i="22"/>
  <c r="K840" i="22"/>
  <c r="K841" i="22"/>
  <c r="K842" i="22"/>
  <c r="K843" i="22"/>
  <c r="C836" i="22"/>
  <c r="D836" i="22"/>
  <c r="E836" i="22"/>
  <c r="F836" i="22"/>
  <c r="G836" i="22"/>
  <c r="C837" i="22"/>
  <c r="D837" i="22"/>
  <c r="E837" i="22"/>
  <c r="F837" i="22"/>
  <c r="G837" i="22"/>
  <c r="C838" i="22"/>
  <c r="D838" i="22"/>
  <c r="E838" i="22"/>
  <c r="F838" i="22"/>
  <c r="G838" i="22"/>
  <c r="C839" i="22"/>
  <c r="D839" i="22"/>
  <c r="E839" i="22"/>
  <c r="F839" i="22"/>
  <c r="G839" i="22"/>
  <c r="C840" i="22"/>
  <c r="D840" i="22"/>
  <c r="E840" i="22"/>
  <c r="F840" i="22"/>
  <c r="G840" i="22"/>
  <c r="C841" i="22"/>
  <c r="D841" i="22"/>
  <c r="E841" i="22"/>
  <c r="F841" i="22"/>
  <c r="G841" i="22"/>
  <c r="C842" i="22"/>
  <c r="D842" i="22"/>
  <c r="E842" i="22"/>
  <c r="F842" i="22"/>
  <c r="G842" i="22"/>
  <c r="C843" i="22"/>
  <c r="D843" i="22"/>
  <c r="E843" i="22"/>
  <c r="F843" i="22"/>
  <c r="G843" i="22"/>
  <c r="K835" i="22"/>
  <c r="G835" i="22"/>
  <c r="F835" i="22"/>
  <c r="E835" i="22"/>
  <c r="D835" i="22"/>
  <c r="C835" i="22"/>
  <c r="K827" i="22"/>
  <c r="K828" i="22"/>
  <c r="K829" i="22"/>
  <c r="K830" i="22"/>
  <c r="K831" i="22"/>
  <c r="K832" i="22"/>
  <c r="K833" i="22"/>
  <c r="K834" i="22"/>
  <c r="C827" i="22"/>
  <c r="D827" i="22"/>
  <c r="E827" i="22"/>
  <c r="F827" i="22"/>
  <c r="G827" i="22"/>
  <c r="C828" i="22"/>
  <c r="D828" i="22"/>
  <c r="E828" i="22"/>
  <c r="F828" i="22"/>
  <c r="G828" i="22"/>
  <c r="C829" i="22"/>
  <c r="D829" i="22"/>
  <c r="E829" i="22"/>
  <c r="F829" i="22"/>
  <c r="G829" i="22"/>
  <c r="C830" i="22"/>
  <c r="D830" i="22"/>
  <c r="E830" i="22"/>
  <c r="F830" i="22"/>
  <c r="G830" i="22"/>
  <c r="C831" i="22"/>
  <c r="D831" i="22"/>
  <c r="E831" i="22"/>
  <c r="F831" i="22"/>
  <c r="G831" i="22"/>
  <c r="C832" i="22"/>
  <c r="D832" i="22"/>
  <c r="E832" i="22"/>
  <c r="F832" i="22"/>
  <c r="G832" i="22"/>
  <c r="C833" i="22"/>
  <c r="D833" i="22"/>
  <c r="E833" i="22"/>
  <c r="F833" i="22"/>
  <c r="G833" i="22"/>
  <c r="C834" i="22"/>
  <c r="D834" i="22"/>
  <c r="E834" i="22"/>
  <c r="F834" i="22"/>
  <c r="G834" i="22"/>
  <c r="K826" i="22"/>
  <c r="G826" i="22"/>
  <c r="F826" i="22"/>
  <c r="E826" i="22"/>
  <c r="D826" i="22"/>
  <c r="C826" i="22"/>
  <c r="K818" i="22"/>
  <c r="K819" i="22"/>
  <c r="K820" i="22"/>
  <c r="K821" i="22"/>
  <c r="K822" i="22"/>
  <c r="K823" i="22"/>
  <c r="K824" i="22"/>
  <c r="K825" i="22"/>
  <c r="C818" i="22"/>
  <c r="D818" i="22"/>
  <c r="E818" i="22"/>
  <c r="F818" i="22"/>
  <c r="G818" i="22"/>
  <c r="C819" i="22"/>
  <c r="D819" i="22"/>
  <c r="E819" i="22"/>
  <c r="F819" i="22"/>
  <c r="G819" i="22"/>
  <c r="C820" i="22"/>
  <c r="D820" i="22"/>
  <c r="E820" i="22"/>
  <c r="F820" i="22"/>
  <c r="G820" i="22"/>
  <c r="C821" i="22"/>
  <c r="D821" i="22"/>
  <c r="E821" i="22"/>
  <c r="F821" i="22"/>
  <c r="G821" i="22"/>
  <c r="C822" i="22"/>
  <c r="D822" i="22"/>
  <c r="E822" i="22"/>
  <c r="F822" i="22"/>
  <c r="G822" i="22"/>
  <c r="C823" i="22"/>
  <c r="D823" i="22"/>
  <c r="E823" i="22"/>
  <c r="F823" i="22"/>
  <c r="G823" i="22"/>
  <c r="C824" i="22"/>
  <c r="D824" i="22"/>
  <c r="E824" i="22"/>
  <c r="F824" i="22"/>
  <c r="G824" i="22"/>
  <c r="C825" i="22"/>
  <c r="D825" i="22"/>
  <c r="E825" i="22"/>
  <c r="F825" i="22"/>
  <c r="G825" i="22"/>
  <c r="K817" i="22"/>
  <c r="G817" i="22"/>
  <c r="F817" i="22"/>
  <c r="E817" i="22"/>
  <c r="D817" i="22"/>
  <c r="C817" i="22"/>
  <c r="K809" i="22"/>
  <c r="K810" i="22"/>
  <c r="K811" i="22"/>
  <c r="K812" i="22"/>
  <c r="K813" i="22"/>
  <c r="K814" i="22"/>
  <c r="K815" i="22"/>
  <c r="K816" i="22"/>
  <c r="C809" i="22"/>
  <c r="D809" i="22"/>
  <c r="E809" i="22"/>
  <c r="F809" i="22"/>
  <c r="G809" i="22"/>
  <c r="C810" i="22"/>
  <c r="D810" i="22"/>
  <c r="E810" i="22"/>
  <c r="F810" i="22"/>
  <c r="G810" i="22"/>
  <c r="C811" i="22"/>
  <c r="D811" i="22"/>
  <c r="E811" i="22"/>
  <c r="F811" i="22"/>
  <c r="G811" i="22"/>
  <c r="C812" i="22"/>
  <c r="D812" i="22"/>
  <c r="E812" i="22"/>
  <c r="F812" i="22"/>
  <c r="G812" i="22"/>
  <c r="C813" i="22"/>
  <c r="D813" i="22"/>
  <c r="E813" i="22"/>
  <c r="F813" i="22"/>
  <c r="G813" i="22"/>
  <c r="C814" i="22"/>
  <c r="D814" i="22"/>
  <c r="E814" i="22"/>
  <c r="F814" i="22"/>
  <c r="G814" i="22"/>
  <c r="C815" i="22"/>
  <c r="D815" i="22"/>
  <c r="E815" i="22"/>
  <c r="F815" i="22"/>
  <c r="G815" i="22"/>
  <c r="C816" i="22"/>
  <c r="D816" i="22"/>
  <c r="E816" i="22"/>
  <c r="F816" i="22"/>
  <c r="G816" i="22"/>
  <c r="K808" i="22"/>
  <c r="G808" i="22"/>
  <c r="F808" i="22"/>
  <c r="E808" i="22"/>
  <c r="D808" i="22"/>
  <c r="C808" i="22"/>
  <c r="K800" i="22"/>
  <c r="K801" i="22"/>
  <c r="K802" i="22"/>
  <c r="K803" i="22"/>
  <c r="K804" i="22"/>
  <c r="K805" i="22"/>
  <c r="K806" i="22"/>
  <c r="K807" i="22"/>
  <c r="C800" i="22"/>
  <c r="D800" i="22"/>
  <c r="E800" i="22"/>
  <c r="F800" i="22"/>
  <c r="G800" i="22"/>
  <c r="C801" i="22"/>
  <c r="D801" i="22"/>
  <c r="E801" i="22"/>
  <c r="F801" i="22"/>
  <c r="G801" i="22"/>
  <c r="C802" i="22"/>
  <c r="D802" i="22"/>
  <c r="E802" i="22"/>
  <c r="F802" i="22"/>
  <c r="G802" i="22"/>
  <c r="C803" i="22"/>
  <c r="D803" i="22"/>
  <c r="E803" i="22"/>
  <c r="F803" i="22"/>
  <c r="G803" i="22"/>
  <c r="C804" i="22"/>
  <c r="D804" i="22"/>
  <c r="E804" i="22"/>
  <c r="F804" i="22"/>
  <c r="G804" i="22"/>
  <c r="C805" i="22"/>
  <c r="D805" i="22"/>
  <c r="E805" i="22"/>
  <c r="F805" i="22"/>
  <c r="G805" i="22"/>
  <c r="C806" i="22"/>
  <c r="D806" i="22"/>
  <c r="E806" i="22"/>
  <c r="F806" i="22"/>
  <c r="G806" i="22"/>
  <c r="C807" i="22"/>
  <c r="D807" i="22"/>
  <c r="E807" i="22"/>
  <c r="F807" i="22"/>
  <c r="G807" i="22"/>
  <c r="K799" i="22"/>
  <c r="G799" i="22"/>
  <c r="F799" i="22"/>
  <c r="E799" i="22"/>
  <c r="D799" i="22"/>
  <c r="C799" i="22"/>
  <c r="K791" i="22"/>
  <c r="K792" i="22"/>
  <c r="K793" i="22"/>
  <c r="K794" i="22"/>
  <c r="K795" i="22"/>
  <c r="K796" i="22"/>
  <c r="K797" i="22"/>
  <c r="K798" i="22"/>
  <c r="C791" i="22"/>
  <c r="D791" i="22"/>
  <c r="E791" i="22"/>
  <c r="F791" i="22"/>
  <c r="G791" i="22"/>
  <c r="C792" i="22"/>
  <c r="D792" i="22"/>
  <c r="E792" i="22"/>
  <c r="F792" i="22"/>
  <c r="G792" i="22"/>
  <c r="C793" i="22"/>
  <c r="D793" i="22"/>
  <c r="E793" i="22"/>
  <c r="F793" i="22"/>
  <c r="G793" i="22"/>
  <c r="C794" i="22"/>
  <c r="D794" i="22"/>
  <c r="E794" i="22"/>
  <c r="F794" i="22"/>
  <c r="G794" i="22"/>
  <c r="C795" i="22"/>
  <c r="D795" i="22"/>
  <c r="E795" i="22"/>
  <c r="F795" i="22"/>
  <c r="G795" i="22"/>
  <c r="C796" i="22"/>
  <c r="D796" i="22"/>
  <c r="E796" i="22"/>
  <c r="F796" i="22"/>
  <c r="G796" i="22"/>
  <c r="C797" i="22"/>
  <c r="D797" i="22"/>
  <c r="E797" i="22"/>
  <c r="F797" i="22"/>
  <c r="G797" i="22"/>
  <c r="C798" i="22"/>
  <c r="D798" i="22"/>
  <c r="E798" i="22"/>
  <c r="F798" i="22"/>
  <c r="G798" i="22"/>
  <c r="K790" i="22"/>
  <c r="G790" i="22"/>
  <c r="F790" i="22"/>
  <c r="E790" i="22"/>
  <c r="D790" i="22"/>
  <c r="C790" i="22"/>
  <c r="K782" i="22"/>
  <c r="K783" i="22"/>
  <c r="K784" i="22"/>
  <c r="K785" i="22"/>
  <c r="K786" i="22"/>
  <c r="K787" i="22"/>
  <c r="K788" i="22"/>
  <c r="K789" i="22"/>
  <c r="C782" i="22"/>
  <c r="D782" i="22"/>
  <c r="E782" i="22"/>
  <c r="F782" i="22"/>
  <c r="G782" i="22"/>
  <c r="C783" i="22"/>
  <c r="D783" i="22"/>
  <c r="E783" i="22"/>
  <c r="F783" i="22"/>
  <c r="G783" i="22"/>
  <c r="C784" i="22"/>
  <c r="D784" i="22"/>
  <c r="E784" i="22"/>
  <c r="F784" i="22"/>
  <c r="G784" i="22"/>
  <c r="C785" i="22"/>
  <c r="D785" i="22"/>
  <c r="E785" i="22"/>
  <c r="F785" i="22"/>
  <c r="G785" i="22"/>
  <c r="C786" i="22"/>
  <c r="D786" i="22"/>
  <c r="E786" i="22"/>
  <c r="F786" i="22"/>
  <c r="G786" i="22"/>
  <c r="C787" i="22"/>
  <c r="D787" i="22"/>
  <c r="E787" i="22"/>
  <c r="F787" i="22"/>
  <c r="G787" i="22"/>
  <c r="C788" i="22"/>
  <c r="D788" i="22"/>
  <c r="E788" i="22"/>
  <c r="F788" i="22"/>
  <c r="G788" i="22"/>
  <c r="C789" i="22"/>
  <c r="D789" i="22"/>
  <c r="E789" i="22"/>
  <c r="F789" i="22"/>
  <c r="G789" i="22"/>
  <c r="K781" i="22"/>
  <c r="G781" i="22"/>
  <c r="F781" i="22"/>
  <c r="E781" i="22"/>
  <c r="D781" i="22"/>
  <c r="C781" i="22"/>
  <c r="K773" i="22"/>
  <c r="K774" i="22"/>
  <c r="K775" i="22"/>
  <c r="K776" i="22"/>
  <c r="K777" i="22"/>
  <c r="K778" i="22"/>
  <c r="K779" i="22"/>
  <c r="K780" i="22"/>
  <c r="C773" i="22"/>
  <c r="D773" i="22"/>
  <c r="E773" i="22"/>
  <c r="F773" i="22"/>
  <c r="G773" i="22"/>
  <c r="C774" i="22"/>
  <c r="D774" i="22"/>
  <c r="E774" i="22"/>
  <c r="F774" i="22"/>
  <c r="G774" i="22"/>
  <c r="C775" i="22"/>
  <c r="D775" i="22"/>
  <c r="E775" i="22"/>
  <c r="F775" i="22"/>
  <c r="G775" i="22"/>
  <c r="C776" i="22"/>
  <c r="D776" i="22"/>
  <c r="E776" i="22"/>
  <c r="F776" i="22"/>
  <c r="G776" i="22"/>
  <c r="C777" i="22"/>
  <c r="D777" i="22"/>
  <c r="E777" i="22"/>
  <c r="F777" i="22"/>
  <c r="G777" i="22"/>
  <c r="C778" i="22"/>
  <c r="D778" i="22"/>
  <c r="E778" i="22"/>
  <c r="F778" i="22"/>
  <c r="G778" i="22"/>
  <c r="C779" i="22"/>
  <c r="D779" i="22"/>
  <c r="E779" i="22"/>
  <c r="F779" i="22"/>
  <c r="G779" i="22"/>
  <c r="C780" i="22"/>
  <c r="D780" i="22"/>
  <c r="E780" i="22"/>
  <c r="F780" i="22"/>
  <c r="G780" i="22"/>
  <c r="K772" i="22"/>
  <c r="G772" i="22"/>
  <c r="F772" i="22"/>
  <c r="E772" i="22"/>
  <c r="D772" i="22"/>
  <c r="C772" i="22"/>
  <c r="K764" i="22"/>
  <c r="K765" i="22"/>
  <c r="K766" i="22"/>
  <c r="K767" i="22"/>
  <c r="K768" i="22"/>
  <c r="K769" i="22"/>
  <c r="K770" i="22"/>
  <c r="K771" i="22"/>
  <c r="C764" i="22"/>
  <c r="D764" i="22"/>
  <c r="E764" i="22"/>
  <c r="F764" i="22"/>
  <c r="G764" i="22"/>
  <c r="C765" i="22"/>
  <c r="D765" i="22"/>
  <c r="E765" i="22"/>
  <c r="F765" i="22"/>
  <c r="G765" i="22"/>
  <c r="C766" i="22"/>
  <c r="D766" i="22"/>
  <c r="E766" i="22"/>
  <c r="F766" i="22"/>
  <c r="G766" i="22"/>
  <c r="C767" i="22"/>
  <c r="D767" i="22"/>
  <c r="E767" i="22"/>
  <c r="F767" i="22"/>
  <c r="G767" i="22"/>
  <c r="C768" i="22"/>
  <c r="D768" i="22"/>
  <c r="E768" i="22"/>
  <c r="F768" i="22"/>
  <c r="G768" i="22"/>
  <c r="C769" i="22"/>
  <c r="D769" i="22"/>
  <c r="E769" i="22"/>
  <c r="F769" i="22"/>
  <c r="G769" i="22"/>
  <c r="C770" i="22"/>
  <c r="D770" i="22"/>
  <c r="E770" i="22"/>
  <c r="F770" i="22"/>
  <c r="G770" i="22"/>
  <c r="C771" i="22"/>
  <c r="D771" i="22"/>
  <c r="E771" i="22"/>
  <c r="F771" i="22"/>
  <c r="G771" i="22"/>
  <c r="K763" i="22"/>
  <c r="G763" i="22"/>
  <c r="F763" i="22"/>
  <c r="E763" i="22"/>
  <c r="D763" i="22"/>
  <c r="C763" i="22"/>
  <c r="K755" i="22"/>
  <c r="K756" i="22"/>
  <c r="K757" i="22"/>
  <c r="K758" i="22"/>
  <c r="K759" i="22"/>
  <c r="K760" i="22"/>
  <c r="K761" i="22"/>
  <c r="K762" i="22"/>
  <c r="C755" i="22"/>
  <c r="D755" i="22"/>
  <c r="E755" i="22"/>
  <c r="F755" i="22"/>
  <c r="G755" i="22"/>
  <c r="C756" i="22"/>
  <c r="D756" i="22"/>
  <c r="E756" i="22"/>
  <c r="F756" i="22"/>
  <c r="G756" i="22"/>
  <c r="C757" i="22"/>
  <c r="D757" i="22"/>
  <c r="E757" i="22"/>
  <c r="F757" i="22"/>
  <c r="G757" i="22"/>
  <c r="C758" i="22"/>
  <c r="D758" i="22"/>
  <c r="E758" i="22"/>
  <c r="F758" i="22"/>
  <c r="G758" i="22"/>
  <c r="C759" i="22"/>
  <c r="D759" i="22"/>
  <c r="E759" i="22"/>
  <c r="F759" i="22"/>
  <c r="G759" i="22"/>
  <c r="C760" i="22"/>
  <c r="D760" i="22"/>
  <c r="E760" i="22"/>
  <c r="F760" i="22"/>
  <c r="G760" i="22"/>
  <c r="C761" i="22"/>
  <c r="D761" i="22"/>
  <c r="E761" i="22"/>
  <c r="F761" i="22"/>
  <c r="G761" i="22"/>
  <c r="C762" i="22"/>
  <c r="D762" i="22"/>
  <c r="E762" i="22"/>
  <c r="F762" i="22"/>
  <c r="G762" i="22"/>
  <c r="K754" i="22"/>
  <c r="G754" i="22"/>
  <c r="F754" i="22"/>
  <c r="E754" i="22"/>
  <c r="D754" i="22"/>
  <c r="C754" i="22"/>
  <c r="K746" i="22"/>
  <c r="K747" i="22"/>
  <c r="K748" i="22"/>
  <c r="K749" i="22"/>
  <c r="K750" i="22"/>
  <c r="K751" i="22"/>
  <c r="K752" i="22"/>
  <c r="K753" i="22"/>
  <c r="C746" i="22"/>
  <c r="D746" i="22"/>
  <c r="E746" i="22"/>
  <c r="F746" i="22"/>
  <c r="G746" i="22"/>
  <c r="C747" i="22"/>
  <c r="D747" i="22"/>
  <c r="E747" i="22"/>
  <c r="F747" i="22"/>
  <c r="G747" i="22"/>
  <c r="C748" i="22"/>
  <c r="D748" i="22"/>
  <c r="E748" i="22"/>
  <c r="F748" i="22"/>
  <c r="G748" i="22"/>
  <c r="C749" i="22"/>
  <c r="D749" i="22"/>
  <c r="E749" i="22"/>
  <c r="F749" i="22"/>
  <c r="G749" i="22"/>
  <c r="C750" i="22"/>
  <c r="D750" i="22"/>
  <c r="E750" i="22"/>
  <c r="F750" i="22"/>
  <c r="G750" i="22"/>
  <c r="C751" i="22"/>
  <c r="D751" i="22"/>
  <c r="E751" i="22"/>
  <c r="F751" i="22"/>
  <c r="G751" i="22"/>
  <c r="C752" i="22"/>
  <c r="D752" i="22"/>
  <c r="E752" i="22"/>
  <c r="F752" i="22"/>
  <c r="G752" i="22"/>
  <c r="C753" i="22"/>
  <c r="D753" i="22"/>
  <c r="E753" i="22"/>
  <c r="F753" i="22"/>
  <c r="G753" i="22"/>
  <c r="K745" i="22"/>
  <c r="G745" i="22"/>
  <c r="F745" i="22"/>
  <c r="E745" i="22"/>
  <c r="D745" i="22"/>
  <c r="C745" i="22"/>
  <c r="K737" i="22"/>
  <c r="K738" i="22"/>
  <c r="K739" i="22"/>
  <c r="K740" i="22"/>
  <c r="K741" i="22"/>
  <c r="K742" i="22"/>
  <c r="K743" i="22"/>
  <c r="K744" i="22"/>
  <c r="C737" i="22"/>
  <c r="D737" i="22"/>
  <c r="E737" i="22"/>
  <c r="F737" i="22"/>
  <c r="G737" i="22"/>
  <c r="C738" i="22"/>
  <c r="D738" i="22"/>
  <c r="E738" i="22"/>
  <c r="F738" i="22"/>
  <c r="G738" i="22"/>
  <c r="C739" i="22"/>
  <c r="D739" i="22"/>
  <c r="E739" i="22"/>
  <c r="F739" i="22"/>
  <c r="G739" i="22"/>
  <c r="C740" i="22"/>
  <c r="D740" i="22"/>
  <c r="E740" i="22"/>
  <c r="F740" i="22"/>
  <c r="G740" i="22"/>
  <c r="C741" i="22"/>
  <c r="D741" i="22"/>
  <c r="E741" i="22"/>
  <c r="F741" i="22"/>
  <c r="G741" i="22"/>
  <c r="C742" i="22"/>
  <c r="D742" i="22"/>
  <c r="E742" i="22"/>
  <c r="F742" i="22"/>
  <c r="G742" i="22"/>
  <c r="C743" i="22"/>
  <c r="D743" i="22"/>
  <c r="E743" i="22"/>
  <c r="F743" i="22"/>
  <c r="G743" i="22"/>
  <c r="C744" i="22"/>
  <c r="D744" i="22"/>
  <c r="E744" i="22"/>
  <c r="F744" i="22"/>
  <c r="G744" i="22"/>
  <c r="K736" i="22"/>
  <c r="G736" i="22"/>
  <c r="F736" i="22"/>
  <c r="E736" i="22"/>
  <c r="D736" i="22"/>
  <c r="C736" i="22"/>
  <c r="K728" i="22"/>
  <c r="K729" i="22"/>
  <c r="K730" i="22"/>
  <c r="K731" i="22"/>
  <c r="K732" i="22"/>
  <c r="K733" i="22"/>
  <c r="K734" i="22"/>
  <c r="K735" i="22"/>
  <c r="C728" i="22"/>
  <c r="D728" i="22"/>
  <c r="E728" i="22"/>
  <c r="F728" i="22"/>
  <c r="G728" i="22"/>
  <c r="C729" i="22"/>
  <c r="D729" i="22"/>
  <c r="E729" i="22"/>
  <c r="F729" i="22"/>
  <c r="G729" i="22"/>
  <c r="C730" i="22"/>
  <c r="D730" i="22"/>
  <c r="E730" i="22"/>
  <c r="F730" i="22"/>
  <c r="G730" i="22"/>
  <c r="C731" i="22"/>
  <c r="D731" i="22"/>
  <c r="E731" i="22"/>
  <c r="F731" i="22"/>
  <c r="G731" i="22"/>
  <c r="C732" i="22"/>
  <c r="D732" i="22"/>
  <c r="E732" i="22"/>
  <c r="F732" i="22"/>
  <c r="G732" i="22"/>
  <c r="C733" i="22"/>
  <c r="D733" i="22"/>
  <c r="E733" i="22"/>
  <c r="F733" i="22"/>
  <c r="G733" i="22"/>
  <c r="C734" i="22"/>
  <c r="D734" i="22"/>
  <c r="E734" i="22"/>
  <c r="F734" i="22"/>
  <c r="G734" i="22"/>
  <c r="C735" i="22"/>
  <c r="D735" i="22"/>
  <c r="E735" i="22"/>
  <c r="F735" i="22"/>
  <c r="G735" i="22"/>
  <c r="K727" i="22"/>
  <c r="G727" i="22"/>
  <c r="F727" i="22"/>
  <c r="E727" i="22"/>
  <c r="D727" i="22"/>
  <c r="C727" i="22"/>
  <c r="K719" i="22"/>
  <c r="K720" i="22"/>
  <c r="K721" i="22"/>
  <c r="K722" i="22"/>
  <c r="K723" i="22"/>
  <c r="K724" i="22"/>
  <c r="K725" i="22"/>
  <c r="K726" i="22"/>
  <c r="C719" i="22"/>
  <c r="D719" i="22"/>
  <c r="E719" i="22"/>
  <c r="F719" i="22"/>
  <c r="G719" i="22"/>
  <c r="C720" i="22"/>
  <c r="D720" i="22"/>
  <c r="E720" i="22"/>
  <c r="F720" i="22"/>
  <c r="G720" i="22"/>
  <c r="C721" i="22"/>
  <c r="D721" i="22"/>
  <c r="E721" i="22"/>
  <c r="F721" i="22"/>
  <c r="G721" i="22"/>
  <c r="C722" i="22"/>
  <c r="D722" i="22"/>
  <c r="E722" i="22"/>
  <c r="F722" i="22"/>
  <c r="G722" i="22"/>
  <c r="C723" i="22"/>
  <c r="D723" i="22"/>
  <c r="E723" i="22"/>
  <c r="F723" i="22"/>
  <c r="G723" i="22"/>
  <c r="C724" i="22"/>
  <c r="D724" i="22"/>
  <c r="E724" i="22"/>
  <c r="F724" i="22"/>
  <c r="G724" i="22"/>
  <c r="C725" i="22"/>
  <c r="D725" i="22"/>
  <c r="E725" i="22"/>
  <c r="F725" i="22"/>
  <c r="G725" i="22"/>
  <c r="C726" i="22"/>
  <c r="D726" i="22"/>
  <c r="E726" i="22"/>
  <c r="F726" i="22"/>
  <c r="G726" i="22"/>
  <c r="K718" i="22"/>
  <c r="G718" i="22"/>
  <c r="F718" i="22"/>
  <c r="E718" i="22"/>
  <c r="D718" i="22"/>
  <c r="C718" i="22"/>
  <c r="K710" i="22"/>
  <c r="K711" i="22"/>
  <c r="K712" i="22"/>
  <c r="K713" i="22"/>
  <c r="K714" i="22"/>
  <c r="K715" i="22"/>
  <c r="K716" i="22"/>
  <c r="K717" i="22"/>
  <c r="C710" i="22"/>
  <c r="D710" i="22"/>
  <c r="E710" i="22"/>
  <c r="F710" i="22"/>
  <c r="G710" i="22"/>
  <c r="C711" i="22"/>
  <c r="D711" i="22"/>
  <c r="E711" i="22"/>
  <c r="F711" i="22"/>
  <c r="G711" i="22"/>
  <c r="C712" i="22"/>
  <c r="D712" i="22"/>
  <c r="E712" i="22"/>
  <c r="F712" i="22"/>
  <c r="G712" i="22"/>
  <c r="C713" i="22"/>
  <c r="D713" i="22"/>
  <c r="E713" i="22"/>
  <c r="F713" i="22"/>
  <c r="G713" i="22"/>
  <c r="C714" i="22"/>
  <c r="D714" i="22"/>
  <c r="E714" i="22"/>
  <c r="F714" i="22"/>
  <c r="G714" i="22"/>
  <c r="C715" i="22"/>
  <c r="D715" i="22"/>
  <c r="E715" i="22"/>
  <c r="F715" i="22"/>
  <c r="G715" i="22"/>
  <c r="C716" i="22"/>
  <c r="D716" i="22"/>
  <c r="E716" i="22"/>
  <c r="F716" i="22"/>
  <c r="G716" i="22"/>
  <c r="C717" i="22"/>
  <c r="D717" i="22"/>
  <c r="E717" i="22"/>
  <c r="F717" i="22"/>
  <c r="G717" i="22"/>
  <c r="K709" i="22"/>
  <c r="G709" i="22"/>
  <c r="F709" i="22"/>
  <c r="E709" i="22"/>
  <c r="D709" i="22"/>
  <c r="C709" i="22"/>
  <c r="K701" i="22"/>
  <c r="K702" i="22"/>
  <c r="K703" i="22"/>
  <c r="K704" i="22"/>
  <c r="K705" i="22"/>
  <c r="K706" i="22"/>
  <c r="K707" i="22"/>
  <c r="K708" i="22"/>
  <c r="C701" i="22"/>
  <c r="D701" i="22"/>
  <c r="E701" i="22"/>
  <c r="F701" i="22"/>
  <c r="G701" i="22"/>
  <c r="C702" i="22"/>
  <c r="D702" i="22"/>
  <c r="E702" i="22"/>
  <c r="F702" i="22"/>
  <c r="G702" i="22"/>
  <c r="C703" i="22"/>
  <c r="D703" i="22"/>
  <c r="E703" i="22"/>
  <c r="F703" i="22"/>
  <c r="G703" i="22"/>
  <c r="C704" i="22"/>
  <c r="D704" i="22"/>
  <c r="E704" i="22"/>
  <c r="F704" i="22"/>
  <c r="G704" i="22"/>
  <c r="C705" i="22"/>
  <c r="D705" i="22"/>
  <c r="E705" i="22"/>
  <c r="F705" i="22"/>
  <c r="G705" i="22"/>
  <c r="C706" i="22"/>
  <c r="D706" i="22"/>
  <c r="E706" i="22"/>
  <c r="F706" i="22"/>
  <c r="G706" i="22"/>
  <c r="C707" i="22"/>
  <c r="D707" i="22"/>
  <c r="E707" i="22"/>
  <c r="F707" i="22"/>
  <c r="G707" i="22"/>
  <c r="C708" i="22"/>
  <c r="D708" i="22"/>
  <c r="E708" i="22"/>
  <c r="F708" i="22"/>
  <c r="G708" i="22"/>
  <c r="K700" i="22"/>
  <c r="G700" i="22"/>
  <c r="F700" i="22"/>
  <c r="E700" i="22"/>
  <c r="D700" i="22"/>
  <c r="C700" i="22"/>
  <c r="K692" i="22"/>
  <c r="K693" i="22"/>
  <c r="K694" i="22"/>
  <c r="K695" i="22"/>
  <c r="K696" i="22"/>
  <c r="K697" i="22"/>
  <c r="K698" i="22"/>
  <c r="K699" i="22"/>
  <c r="C692" i="22"/>
  <c r="D692" i="22"/>
  <c r="E692" i="22"/>
  <c r="F692" i="22"/>
  <c r="G692" i="22"/>
  <c r="C693" i="22"/>
  <c r="D693" i="22"/>
  <c r="E693" i="22"/>
  <c r="F693" i="22"/>
  <c r="G693" i="22"/>
  <c r="C694" i="22"/>
  <c r="D694" i="22"/>
  <c r="E694" i="22"/>
  <c r="F694" i="22"/>
  <c r="G694" i="22"/>
  <c r="C695" i="22"/>
  <c r="D695" i="22"/>
  <c r="E695" i="22"/>
  <c r="F695" i="22"/>
  <c r="G695" i="22"/>
  <c r="C696" i="22"/>
  <c r="D696" i="22"/>
  <c r="E696" i="22"/>
  <c r="F696" i="22"/>
  <c r="G696" i="22"/>
  <c r="C697" i="22"/>
  <c r="D697" i="22"/>
  <c r="E697" i="22"/>
  <c r="F697" i="22"/>
  <c r="G697" i="22"/>
  <c r="C698" i="22"/>
  <c r="D698" i="22"/>
  <c r="E698" i="22"/>
  <c r="F698" i="22"/>
  <c r="G698" i="22"/>
  <c r="C699" i="22"/>
  <c r="D699" i="22"/>
  <c r="E699" i="22"/>
  <c r="F699" i="22"/>
  <c r="G699" i="22"/>
  <c r="K691" i="22"/>
  <c r="G691" i="22"/>
  <c r="F691" i="22"/>
  <c r="E691" i="22"/>
  <c r="D691" i="22"/>
  <c r="C691" i="22"/>
  <c r="K683" i="22"/>
  <c r="K684" i="22"/>
  <c r="K685" i="22"/>
  <c r="K686" i="22"/>
  <c r="K687" i="22"/>
  <c r="K688" i="22"/>
  <c r="K689" i="22"/>
  <c r="K690" i="22"/>
  <c r="C683" i="22"/>
  <c r="D683" i="22"/>
  <c r="E683" i="22"/>
  <c r="F683" i="22"/>
  <c r="G683" i="22"/>
  <c r="C684" i="22"/>
  <c r="D684" i="22"/>
  <c r="E684" i="22"/>
  <c r="F684" i="22"/>
  <c r="G684" i="22"/>
  <c r="C685" i="22"/>
  <c r="D685" i="22"/>
  <c r="E685" i="22"/>
  <c r="F685" i="22"/>
  <c r="G685" i="22"/>
  <c r="C686" i="22"/>
  <c r="D686" i="22"/>
  <c r="E686" i="22"/>
  <c r="F686" i="22"/>
  <c r="G686" i="22"/>
  <c r="C687" i="22"/>
  <c r="D687" i="22"/>
  <c r="E687" i="22"/>
  <c r="F687" i="22"/>
  <c r="G687" i="22"/>
  <c r="C688" i="22"/>
  <c r="D688" i="22"/>
  <c r="E688" i="22"/>
  <c r="F688" i="22"/>
  <c r="G688" i="22"/>
  <c r="C689" i="22"/>
  <c r="D689" i="22"/>
  <c r="E689" i="22"/>
  <c r="F689" i="22"/>
  <c r="G689" i="22"/>
  <c r="C690" i="22"/>
  <c r="D690" i="22"/>
  <c r="E690" i="22"/>
  <c r="F690" i="22"/>
  <c r="G690" i="22"/>
  <c r="K682" i="22"/>
  <c r="G682" i="22"/>
  <c r="F682" i="22"/>
  <c r="E682" i="22"/>
  <c r="D682" i="22"/>
  <c r="C682" i="22"/>
  <c r="K674" i="22"/>
  <c r="K675" i="22"/>
  <c r="K676" i="22"/>
  <c r="K677" i="22"/>
  <c r="K678" i="22"/>
  <c r="K679" i="22"/>
  <c r="K680" i="22"/>
  <c r="K681" i="22"/>
  <c r="C674" i="22"/>
  <c r="D674" i="22"/>
  <c r="E674" i="22"/>
  <c r="F674" i="22"/>
  <c r="G674" i="22"/>
  <c r="C675" i="22"/>
  <c r="D675" i="22"/>
  <c r="E675" i="22"/>
  <c r="F675" i="22"/>
  <c r="G675" i="22"/>
  <c r="C676" i="22"/>
  <c r="D676" i="22"/>
  <c r="E676" i="22"/>
  <c r="F676" i="22"/>
  <c r="G676" i="22"/>
  <c r="C677" i="22"/>
  <c r="D677" i="22"/>
  <c r="E677" i="22"/>
  <c r="F677" i="22"/>
  <c r="G677" i="22"/>
  <c r="C678" i="22"/>
  <c r="D678" i="22"/>
  <c r="E678" i="22"/>
  <c r="F678" i="22"/>
  <c r="G678" i="22"/>
  <c r="C679" i="22"/>
  <c r="D679" i="22"/>
  <c r="E679" i="22"/>
  <c r="F679" i="22"/>
  <c r="G679" i="22"/>
  <c r="C680" i="22"/>
  <c r="D680" i="22"/>
  <c r="E680" i="22"/>
  <c r="F680" i="22"/>
  <c r="G680" i="22"/>
  <c r="C681" i="22"/>
  <c r="D681" i="22"/>
  <c r="E681" i="22"/>
  <c r="F681" i="22"/>
  <c r="G681" i="22"/>
  <c r="K673" i="22"/>
  <c r="G673" i="22"/>
  <c r="F673" i="22"/>
  <c r="E673" i="22"/>
  <c r="D673" i="22"/>
  <c r="C673" i="22"/>
  <c r="K665" i="22"/>
  <c r="K666" i="22"/>
  <c r="K667" i="22"/>
  <c r="K668" i="22"/>
  <c r="K669" i="22"/>
  <c r="K670" i="22"/>
  <c r="K671" i="22"/>
  <c r="K672" i="22"/>
  <c r="C665" i="22"/>
  <c r="D665" i="22"/>
  <c r="E665" i="22"/>
  <c r="F665" i="22"/>
  <c r="G665" i="22"/>
  <c r="C666" i="22"/>
  <c r="D666" i="22"/>
  <c r="E666" i="22"/>
  <c r="F666" i="22"/>
  <c r="G666" i="22"/>
  <c r="C667" i="22"/>
  <c r="D667" i="22"/>
  <c r="E667" i="22"/>
  <c r="F667" i="22"/>
  <c r="G667" i="22"/>
  <c r="C668" i="22"/>
  <c r="D668" i="22"/>
  <c r="E668" i="22"/>
  <c r="F668" i="22"/>
  <c r="G668" i="22"/>
  <c r="C669" i="22"/>
  <c r="D669" i="22"/>
  <c r="E669" i="22"/>
  <c r="F669" i="22"/>
  <c r="G669" i="22"/>
  <c r="C670" i="22"/>
  <c r="D670" i="22"/>
  <c r="E670" i="22"/>
  <c r="F670" i="22"/>
  <c r="G670" i="22"/>
  <c r="C671" i="22"/>
  <c r="D671" i="22"/>
  <c r="E671" i="22"/>
  <c r="F671" i="22"/>
  <c r="G671" i="22"/>
  <c r="C672" i="22"/>
  <c r="D672" i="22"/>
  <c r="E672" i="22"/>
  <c r="F672" i="22"/>
  <c r="G672" i="22"/>
  <c r="K664" i="22"/>
  <c r="G664" i="22"/>
  <c r="F664" i="22"/>
  <c r="E664" i="22"/>
  <c r="D664" i="22"/>
  <c r="C664" i="22"/>
  <c r="K656" i="22"/>
  <c r="K657" i="22"/>
  <c r="K658" i="22"/>
  <c r="K659" i="22"/>
  <c r="K660" i="22"/>
  <c r="K661" i="22"/>
  <c r="K662" i="22"/>
  <c r="K663" i="22"/>
  <c r="C656" i="22"/>
  <c r="D656" i="22"/>
  <c r="E656" i="22"/>
  <c r="F656" i="22"/>
  <c r="G656" i="22"/>
  <c r="C657" i="22"/>
  <c r="D657" i="22"/>
  <c r="E657" i="22"/>
  <c r="F657" i="22"/>
  <c r="G657" i="22"/>
  <c r="C658" i="22"/>
  <c r="D658" i="22"/>
  <c r="E658" i="22"/>
  <c r="F658" i="22"/>
  <c r="G658" i="22"/>
  <c r="C659" i="22"/>
  <c r="D659" i="22"/>
  <c r="E659" i="22"/>
  <c r="F659" i="22"/>
  <c r="G659" i="22"/>
  <c r="C660" i="22"/>
  <c r="D660" i="22"/>
  <c r="E660" i="22"/>
  <c r="F660" i="22"/>
  <c r="G660" i="22"/>
  <c r="C661" i="22"/>
  <c r="D661" i="22"/>
  <c r="E661" i="22"/>
  <c r="F661" i="22"/>
  <c r="G661" i="22"/>
  <c r="C662" i="22"/>
  <c r="D662" i="22"/>
  <c r="E662" i="22"/>
  <c r="F662" i="22"/>
  <c r="G662" i="22"/>
  <c r="C663" i="22"/>
  <c r="D663" i="22"/>
  <c r="E663" i="22"/>
  <c r="F663" i="22"/>
  <c r="G663" i="22"/>
  <c r="K655" i="22"/>
  <c r="G655" i="22"/>
  <c r="F655" i="22"/>
  <c r="E655" i="22"/>
  <c r="D655" i="22"/>
  <c r="C655" i="22"/>
  <c r="K647" i="22"/>
  <c r="K648" i="22"/>
  <c r="K649" i="22"/>
  <c r="K650" i="22"/>
  <c r="K651" i="22"/>
  <c r="K652" i="22"/>
  <c r="K653" i="22"/>
  <c r="K654" i="22"/>
  <c r="C647" i="22"/>
  <c r="D647" i="22"/>
  <c r="E647" i="22"/>
  <c r="F647" i="22"/>
  <c r="G647" i="22"/>
  <c r="C648" i="22"/>
  <c r="D648" i="22"/>
  <c r="E648" i="22"/>
  <c r="F648" i="22"/>
  <c r="G648" i="22"/>
  <c r="C649" i="22"/>
  <c r="D649" i="22"/>
  <c r="E649" i="22"/>
  <c r="F649" i="22"/>
  <c r="G649" i="22"/>
  <c r="C650" i="22"/>
  <c r="D650" i="22"/>
  <c r="E650" i="22"/>
  <c r="F650" i="22"/>
  <c r="G650" i="22"/>
  <c r="C651" i="22"/>
  <c r="D651" i="22"/>
  <c r="E651" i="22"/>
  <c r="F651" i="22"/>
  <c r="G651" i="22"/>
  <c r="C652" i="22"/>
  <c r="D652" i="22"/>
  <c r="E652" i="22"/>
  <c r="F652" i="22"/>
  <c r="G652" i="22"/>
  <c r="C653" i="22"/>
  <c r="D653" i="22"/>
  <c r="E653" i="22"/>
  <c r="F653" i="22"/>
  <c r="G653" i="22"/>
  <c r="C654" i="22"/>
  <c r="D654" i="22"/>
  <c r="E654" i="22"/>
  <c r="F654" i="22"/>
  <c r="G654" i="22"/>
  <c r="K646" i="22"/>
  <c r="G646" i="22"/>
  <c r="F646" i="22"/>
  <c r="E646" i="22"/>
  <c r="D646" i="22"/>
  <c r="C646" i="22"/>
  <c r="K638" i="22"/>
  <c r="K639" i="22"/>
  <c r="K640" i="22"/>
  <c r="K641" i="22"/>
  <c r="K642" i="22"/>
  <c r="K643" i="22"/>
  <c r="K644" i="22"/>
  <c r="K645" i="22"/>
  <c r="C638" i="22"/>
  <c r="D638" i="22"/>
  <c r="E638" i="22"/>
  <c r="F638" i="22"/>
  <c r="G638" i="22"/>
  <c r="C639" i="22"/>
  <c r="D639" i="22"/>
  <c r="E639" i="22"/>
  <c r="F639" i="22"/>
  <c r="G639" i="22"/>
  <c r="C640" i="22"/>
  <c r="D640" i="22"/>
  <c r="E640" i="22"/>
  <c r="F640" i="22"/>
  <c r="G640" i="22"/>
  <c r="C641" i="22"/>
  <c r="D641" i="22"/>
  <c r="E641" i="22"/>
  <c r="F641" i="22"/>
  <c r="G641" i="22"/>
  <c r="C642" i="22"/>
  <c r="D642" i="22"/>
  <c r="E642" i="22"/>
  <c r="F642" i="22"/>
  <c r="G642" i="22"/>
  <c r="C643" i="22"/>
  <c r="D643" i="22"/>
  <c r="E643" i="22"/>
  <c r="F643" i="22"/>
  <c r="G643" i="22"/>
  <c r="C644" i="22"/>
  <c r="D644" i="22"/>
  <c r="E644" i="22"/>
  <c r="F644" i="22"/>
  <c r="G644" i="22"/>
  <c r="C645" i="22"/>
  <c r="D645" i="22"/>
  <c r="E645" i="22"/>
  <c r="F645" i="22"/>
  <c r="G645" i="22"/>
  <c r="K637" i="22"/>
  <c r="G637" i="22"/>
  <c r="F637" i="22"/>
  <c r="E637" i="22"/>
  <c r="D637" i="22"/>
  <c r="C637" i="22"/>
  <c r="K629" i="22"/>
  <c r="K630" i="22"/>
  <c r="K631" i="22"/>
  <c r="K632" i="22"/>
  <c r="K633" i="22"/>
  <c r="K634" i="22"/>
  <c r="K635" i="22"/>
  <c r="K636" i="22"/>
  <c r="C629" i="22"/>
  <c r="D629" i="22"/>
  <c r="E629" i="22"/>
  <c r="F629" i="22"/>
  <c r="G629" i="22"/>
  <c r="C630" i="22"/>
  <c r="D630" i="22"/>
  <c r="E630" i="22"/>
  <c r="F630" i="22"/>
  <c r="G630" i="22"/>
  <c r="C631" i="22"/>
  <c r="D631" i="22"/>
  <c r="E631" i="22"/>
  <c r="F631" i="22"/>
  <c r="G631" i="22"/>
  <c r="C632" i="22"/>
  <c r="D632" i="22"/>
  <c r="E632" i="22"/>
  <c r="F632" i="22"/>
  <c r="G632" i="22"/>
  <c r="C633" i="22"/>
  <c r="D633" i="22"/>
  <c r="E633" i="22"/>
  <c r="F633" i="22"/>
  <c r="G633" i="22"/>
  <c r="C634" i="22"/>
  <c r="D634" i="22"/>
  <c r="E634" i="22"/>
  <c r="F634" i="22"/>
  <c r="G634" i="22"/>
  <c r="C635" i="22"/>
  <c r="D635" i="22"/>
  <c r="E635" i="22"/>
  <c r="F635" i="22"/>
  <c r="G635" i="22"/>
  <c r="C636" i="22"/>
  <c r="D636" i="22"/>
  <c r="E636" i="22"/>
  <c r="F636" i="22"/>
  <c r="G636" i="22"/>
  <c r="K628" i="22"/>
  <c r="G628" i="22"/>
  <c r="F628" i="22"/>
  <c r="E628" i="22"/>
  <c r="D628" i="22"/>
  <c r="C628" i="22"/>
  <c r="K620" i="22"/>
  <c r="K621" i="22"/>
  <c r="K622" i="22"/>
  <c r="K623" i="22"/>
  <c r="K624" i="22"/>
  <c r="K625" i="22"/>
  <c r="K626" i="22"/>
  <c r="K627" i="22"/>
  <c r="C620" i="22"/>
  <c r="D620" i="22"/>
  <c r="E620" i="22"/>
  <c r="F620" i="22"/>
  <c r="G620" i="22"/>
  <c r="C621" i="22"/>
  <c r="D621" i="22"/>
  <c r="E621" i="22"/>
  <c r="F621" i="22"/>
  <c r="G621" i="22"/>
  <c r="C622" i="22"/>
  <c r="D622" i="22"/>
  <c r="E622" i="22"/>
  <c r="F622" i="22"/>
  <c r="G622" i="22"/>
  <c r="C623" i="22"/>
  <c r="D623" i="22"/>
  <c r="E623" i="22"/>
  <c r="F623" i="22"/>
  <c r="G623" i="22"/>
  <c r="C624" i="22"/>
  <c r="D624" i="22"/>
  <c r="E624" i="22"/>
  <c r="F624" i="22"/>
  <c r="G624" i="22"/>
  <c r="C625" i="22"/>
  <c r="D625" i="22"/>
  <c r="E625" i="22"/>
  <c r="F625" i="22"/>
  <c r="G625" i="22"/>
  <c r="C626" i="22"/>
  <c r="D626" i="22"/>
  <c r="E626" i="22"/>
  <c r="F626" i="22"/>
  <c r="G626" i="22"/>
  <c r="C627" i="22"/>
  <c r="D627" i="22"/>
  <c r="E627" i="22"/>
  <c r="F627" i="22"/>
  <c r="G627" i="22"/>
  <c r="K619" i="22"/>
  <c r="G619" i="22"/>
  <c r="F619" i="22"/>
  <c r="E619" i="22"/>
  <c r="D619" i="22"/>
  <c r="C619" i="22"/>
  <c r="K611" i="22"/>
  <c r="K612" i="22"/>
  <c r="K613" i="22"/>
  <c r="K614" i="22"/>
  <c r="K615" i="22"/>
  <c r="K616" i="22"/>
  <c r="K617" i="22"/>
  <c r="K618" i="22"/>
  <c r="C611" i="22"/>
  <c r="D611" i="22"/>
  <c r="E611" i="22"/>
  <c r="F611" i="22"/>
  <c r="G611" i="22"/>
  <c r="C612" i="22"/>
  <c r="D612" i="22"/>
  <c r="E612" i="22"/>
  <c r="F612" i="22"/>
  <c r="G612" i="22"/>
  <c r="C613" i="22"/>
  <c r="D613" i="22"/>
  <c r="E613" i="22"/>
  <c r="F613" i="22"/>
  <c r="G613" i="22"/>
  <c r="C614" i="22"/>
  <c r="D614" i="22"/>
  <c r="E614" i="22"/>
  <c r="F614" i="22"/>
  <c r="G614" i="22"/>
  <c r="C615" i="22"/>
  <c r="D615" i="22"/>
  <c r="E615" i="22"/>
  <c r="F615" i="22"/>
  <c r="G615" i="22"/>
  <c r="C616" i="22"/>
  <c r="D616" i="22"/>
  <c r="E616" i="22"/>
  <c r="F616" i="22"/>
  <c r="G616" i="22"/>
  <c r="C617" i="22"/>
  <c r="D617" i="22"/>
  <c r="E617" i="22"/>
  <c r="F617" i="22"/>
  <c r="G617" i="22"/>
  <c r="C618" i="22"/>
  <c r="D618" i="22"/>
  <c r="E618" i="22"/>
  <c r="F618" i="22"/>
  <c r="G618" i="22"/>
  <c r="K610" i="22"/>
  <c r="G610" i="22"/>
  <c r="F610" i="22"/>
  <c r="E610" i="22"/>
  <c r="D610" i="22"/>
  <c r="C610" i="22"/>
  <c r="K602" i="22"/>
  <c r="K603" i="22"/>
  <c r="K604" i="22"/>
  <c r="K605" i="22"/>
  <c r="K606" i="22"/>
  <c r="K607" i="22"/>
  <c r="K608" i="22"/>
  <c r="K609" i="22"/>
  <c r="C602" i="22"/>
  <c r="D602" i="22"/>
  <c r="E602" i="22"/>
  <c r="F602" i="22"/>
  <c r="G602" i="22"/>
  <c r="C603" i="22"/>
  <c r="D603" i="22"/>
  <c r="E603" i="22"/>
  <c r="F603" i="22"/>
  <c r="G603" i="22"/>
  <c r="C604" i="22"/>
  <c r="D604" i="22"/>
  <c r="E604" i="22"/>
  <c r="F604" i="22"/>
  <c r="G604" i="22"/>
  <c r="C605" i="22"/>
  <c r="D605" i="22"/>
  <c r="E605" i="22"/>
  <c r="F605" i="22"/>
  <c r="G605" i="22"/>
  <c r="C606" i="22"/>
  <c r="D606" i="22"/>
  <c r="E606" i="22"/>
  <c r="F606" i="22"/>
  <c r="G606" i="22"/>
  <c r="C607" i="22"/>
  <c r="D607" i="22"/>
  <c r="E607" i="22"/>
  <c r="F607" i="22"/>
  <c r="G607" i="22"/>
  <c r="C608" i="22"/>
  <c r="D608" i="22"/>
  <c r="E608" i="22"/>
  <c r="F608" i="22"/>
  <c r="G608" i="22"/>
  <c r="C609" i="22"/>
  <c r="D609" i="22"/>
  <c r="E609" i="22"/>
  <c r="F609" i="22"/>
  <c r="G609" i="22"/>
  <c r="K601" i="22"/>
  <c r="G601" i="22"/>
  <c r="F601" i="22"/>
  <c r="E601" i="22"/>
  <c r="D601" i="22"/>
  <c r="C601" i="22"/>
  <c r="K593" i="22"/>
  <c r="K594" i="22"/>
  <c r="K595" i="22"/>
  <c r="K596" i="22"/>
  <c r="K597" i="22"/>
  <c r="K598" i="22"/>
  <c r="K599" i="22"/>
  <c r="K600" i="22"/>
  <c r="C593" i="22"/>
  <c r="D593" i="22"/>
  <c r="E593" i="22"/>
  <c r="F593" i="22"/>
  <c r="G593" i="22"/>
  <c r="C594" i="22"/>
  <c r="D594" i="22"/>
  <c r="E594" i="22"/>
  <c r="F594" i="22"/>
  <c r="G594" i="22"/>
  <c r="C595" i="22"/>
  <c r="D595" i="22"/>
  <c r="E595" i="22"/>
  <c r="F595" i="22"/>
  <c r="G595" i="22"/>
  <c r="C596" i="22"/>
  <c r="D596" i="22"/>
  <c r="E596" i="22"/>
  <c r="F596" i="22"/>
  <c r="G596" i="22"/>
  <c r="C597" i="22"/>
  <c r="D597" i="22"/>
  <c r="E597" i="22"/>
  <c r="F597" i="22"/>
  <c r="G597" i="22"/>
  <c r="C598" i="22"/>
  <c r="D598" i="22"/>
  <c r="E598" i="22"/>
  <c r="F598" i="22"/>
  <c r="G598" i="22"/>
  <c r="C599" i="22"/>
  <c r="D599" i="22"/>
  <c r="E599" i="22"/>
  <c r="F599" i="22"/>
  <c r="G599" i="22"/>
  <c r="C600" i="22"/>
  <c r="D600" i="22"/>
  <c r="E600" i="22"/>
  <c r="F600" i="22"/>
  <c r="G600" i="22"/>
  <c r="K592" i="22"/>
  <c r="G592" i="22"/>
  <c r="F592" i="22"/>
  <c r="E592" i="22"/>
  <c r="D592" i="22"/>
  <c r="C592" i="22"/>
  <c r="K584" i="22"/>
  <c r="K585" i="22"/>
  <c r="K586" i="22"/>
  <c r="K587" i="22"/>
  <c r="K588" i="22"/>
  <c r="K589" i="22"/>
  <c r="K590" i="22"/>
  <c r="K591" i="22"/>
  <c r="C584" i="22"/>
  <c r="D584" i="22"/>
  <c r="E584" i="22"/>
  <c r="F584" i="22"/>
  <c r="G584" i="22"/>
  <c r="C585" i="22"/>
  <c r="D585" i="22"/>
  <c r="E585" i="22"/>
  <c r="F585" i="22"/>
  <c r="G585" i="22"/>
  <c r="C586" i="22"/>
  <c r="D586" i="22"/>
  <c r="E586" i="22"/>
  <c r="F586" i="22"/>
  <c r="G586" i="22"/>
  <c r="C587" i="22"/>
  <c r="D587" i="22"/>
  <c r="E587" i="22"/>
  <c r="F587" i="22"/>
  <c r="G587" i="22"/>
  <c r="C588" i="22"/>
  <c r="D588" i="22"/>
  <c r="E588" i="22"/>
  <c r="F588" i="22"/>
  <c r="G588" i="22"/>
  <c r="C589" i="22"/>
  <c r="D589" i="22"/>
  <c r="E589" i="22"/>
  <c r="F589" i="22"/>
  <c r="G589" i="22"/>
  <c r="C590" i="22"/>
  <c r="D590" i="22"/>
  <c r="E590" i="22"/>
  <c r="F590" i="22"/>
  <c r="G590" i="22"/>
  <c r="C591" i="22"/>
  <c r="D591" i="22"/>
  <c r="E591" i="22"/>
  <c r="F591" i="22"/>
  <c r="G591" i="22"/>
  <c r="K583" i="22"/>
  <c r="G583" i="22"/>
  <c r="F583" i="22"/>
  <c r="E583" i="22"/>
  <c r="D583" i="22"/>
  <c r="C583" i="22"/>
  <c r="K575" i="22"/>
  <c r="K576" i="22"/>
  <c r="K577" i="22"/>
  <c r="K578" i="22"/>
  <c r="K579" i="22"/>
  <c r="K580" i="22"/>
  <c r="K581" i="22"/>
  <c r="K582" i="22"/>
  <c r="C575" i="22"/>
  <c r="D575" i="22"/>
  <c r="E575" i="22"/>
  <c r="F575" i="22"/>
  <c r="G575" i="22"/>
  <c r="C576" i="22"/>
  <c r="D576" i="22"/>
  <c r="E576" i="22"/>
  <c r="F576" i="22"/>
  <c r="G576" i="22"/>
  <c r="C577" i="22"/>
  <c r="D577" i="22"/>
  <c r="E577" i="22"/>
  <c r="F577" i="22"/>
  <c r="G577" i="22"/>
  <c r="C578" i="22"/>
  <c r="D578" i="22"/>
  <c r="E578" i="22"/>
  <c r="F578" i="22"/>
  <c r="G578" i="22"/>
  <c r="C579" i="22"/>
  <c r="D579" i="22"/>
  <c r="E579" i="22"/>
  <c r="F579" i="22"/>
  <c r="G579" i="22"/>
  <c r="C580" i="22"/>
  <c r="D580" i="22"/>
  <c r="E580" i="22"/>
  <c r="F580" i="22"/>
  <c r="G580" i="22"/>
  <c r="C581" i="22"/>
  <c r="D581" i="22"/>
  <c r="E581" i="22"/>
  <c r="F581" i="22"/>
  <c r="G581" i="22"/>
  <c r="C582" i="22"/>
  <c r="D582" i="22"/>
  <c r="E582" i="22"/>
  <c r="F582" i="22"/>
  <c r="G582" i="22"/>
  <c r="K574" i="22"/>
  <c r="G574" i="22"/>
  <c r="F574" i="22"/>
  <c r="E574" i="22"/>
  <c r="D574" i="22"/>
  <c r="C574" i="22"/>
  <c r="K566" i="22"/>
  <c r="K567" i="22"/>
  <c r="K568" i="22"/>
  <c r="K569" i="22"/>
  <c r="K570" i="22"/>
  <c r="K571" i="22"/>
  <c r="K572" i="22"/>
  <c r="K573" i="22"/>
  <c r="C566" i="22"/>
  <c r="D566" i="22"/>
  <c r="E566" i="22"/>
  <c r="F566" i="22"/>
  <c r="G566" i="22"/>
  <c r="C567" i="22"/>
  <c r="D567" i="22"/>
  <c r="E567" i="22"/>
  <c r="F567" i="22"/>
  <c r="G567" i="22"/>
  <c r="C568" i="22"/>
  <c r="D568" i="22"/>
  <c r="E568" i="22"/>
  <c r="F568" i="22"/>
  <c r="G568" i="22"/>
  <c r="C569" i="22"/>
  <c r="D569" i="22"/>
  <c r="E569" i="22"/>
  <c r="F569" i="22"/>
  <c r="G569" i="22"/>
  <c r="C570" i="22"/>
  <c r="D570" i="22"/>
  <c r="E570" i="22"/>
  <c r="F570" i="22"/>
  <c r="G570" i="22"/>
  <c r="C571" i="22"/>
  <c r="D571" i="22"/>
  <c r="E571" i="22"/>
  <c r="F571" i="22"/>
  <c r="G571" i="22"/>
  <c r="C572" i="22"/>
  <c r="D572" i="22"/>
  <c r="E572" i="22"/>
  <c r="F572" i="22"/>
  <c r="G572" i="22"/>
  <c r="C573" i="22"/>
  <c r="D573" i="22"/>
  <c r="E573" i="22"/>
  <c r="F573" i="22"/>
  <c r="G573" i="22"/>
  <c r="K565" i="22"/>
  <c r="G565" i="22"/>
  <c r="F565" i="22"/>
  <c r="E565" i="22"/>
  <c r="D565" i="22"/>
  <c r="C565" i="22"/>
  <c r="K557" i="22"/>
  <c r="K558" i="22"/>
  <c r="K559" i="22"/>
  <c r="K560" i="22"/>
  <c r="K561" i="22"/>
  <c r="K562" i="22"/>
  <c r="K563" i="22"/>
  <c r="K564" i="22"/>
  <c r="C557" i="22"/>
  <c r="D557" i="22"/>
  <c r="E557" i="22"/>
  <c r="F557" i="22"/>
  <c r="G557" i="22"/>
  <c r="C558" i="22"/>
  <c r="D558" i="22"/>
  <c r="E558" i="22"/>
  <c r="F558" i="22"/>
  <c r="G558" i="22"/>
  <c r="C559" i="22"/>
  <c r="D559" i="22"/>
  <c r="E559" i="22"/>
  <c r="F559" i="22"/>
  <c r="G559" i="22"/>
  <c r="C560" i="22"/>
  <c r="D560" i="22"/>
  <c r="E560" i="22"/>
  <c r="F560" i="22"/>
  <c r="G560" i="22"/>
  <c r="C561" i="22"/>
  <c r="D561" i="22"/>
  <c r="E561" i="22"/>
  <c r="F561" i="22"/>
  <c r="G561" i="22"/>
  <c r="C562" i="22"/>
  <c r="D562" i="22"/>
  <c r="E562" i="22"/>
  <c r="F562" i="22"/>
  <c r="G562" i="22"/>
  <c r="C563" i="22"/>
  <c r="D563" i="22"/>
  <c r="E563" i="22"/>
  <c r="F563" i="22"/>
  <c r="G563" i="22"/>
  <c r="C564" i="22"/>
  <c r="D564" i="22"/>
  <c r="E564" i="22"/>
  <c r="F564" i="22"/>
  <c r="G564" i="22"/>
  <c r="K556" i="22"/>
  <c r="G556" i="22"/>
  <c r="F556" i="22"/>
  <c r="E556" i="22"/>
  <c r="D556" i="22"/>
  <c r="C556" i="22"/>
  <c r="K548" i="22"/>
  <c r="K549" i="22"/>
  <c r="K550" i="22"/>
  <c r="K551" i="22"/>
  <c r="K552" i="22"/>
  <c r="K553" i="22"/>
  <c r="K554" i="22"/>
  <c r="K555" i="22"/>
  <c r="C548" i="22"/>
  <c r="D548" i="22"/>
  <c r="E548" i="22"/>
  <c r="F548" i="22"/>
  <c r="G548" i="22"/>
  <c r="C549" i="22"/>
  <c r="D549" i="22"/>
  <c r="E549" i="22"/>
  <c r="F549" i="22"/>
  <c r="G549" i="22"/>
  <c r="C550" i="22"/>
  <c r="D550" i="22"/>
  <c r="E550" i="22"/>
  <c r="F550" i="22"/>
  <c r="G550" i="22"/>
  <c r="C551" i="22"/>
  <c r="D551" i="22"/>
  <c r="E551" i="22"/>
  <c r="F551" i="22"/>
  <c r="G551" i="22"/>
  <c r="C552" i="22"/>
  <c r="D552" i="22"/>
  <c r="E552" i="22"/>
  <c r="F552" i="22"/>
  <c r="G552" i="22"/>
  <c r="C553" i="22"/>
  <c r="D553" i="22"/>
  <c r="E553" i="22"/>
  <c r="F553" i="22"/>
  <c r="G553" i="22"/>
  <c r="C554" i="22"/>
  <c r="D554" i="22"/>
  <c r="E554" i="22"/>
  <c r="F554" i="22"/>
  <c r="G554" i="22"/>
  <c r="C555" i="22"/>
  <c r="D555" i="22"/>
  <c r="E555" i="22"/>
  <c r="F555" i="22"/>
  <c r="G555" i="22"/>
  <c r="K547" i="22"/>
  <c r="G547" i="22"/>
  <c r="F547" i="22"/>
  <c r="E547" i="22"/>
  <c r="D547" i="22"/>
  <c r="C547" i="22"/>
  <c r="K539" i="22"/>
  <c r="K540" i="22"/>
  <c r="K541" i="22"/>
  <c r="K542" i="22"/>
  <c r="K543" i="22"/>
  <c r="K544" i="22"/>
  <c r="K545" i="22"/>
  <c r="K546" i="22"/>
  <c r="C539" i="22"/>
  <c r="D539" i="22"/>
  <c r="E539" i="22"/>
  <c r="F539" i="22"/>
  <c r="G539" i="22"/>
  <c r="C540" i="22"/>
  <c r="D540" i="22"/>
  <c r="E540" i="22"/>
  <c r="F540" i="22"/>
  <c r="G540" i="22"/>
  <c r="C541" i="22"/>
  <c r="D541" i="22"/>
  <c r="E541" i="22"/>
  <c r="F541" i="22"/>
  <c r="G541" i="22"/>
  <c r="C542" i="22"/>
  <c r="D542" i="22"/>
  <c r="E542" i="22"/>
  <c r="F542" i="22"/>
  <c r="G542" i="22"/>
  <c r="C543" i="22"/>
  <c r="D543" i="22"/>
  <c r="E543" i="22"/>
  <c r="F543" i="22"/>
  <c r="G543" i="22"/>
  <c r="C544" i="22"/>
  <c r="D544" i="22"/>
  <c r="E544" i="22"/>
  <c r="F544" i="22"/>
  <c r="G544" i="22"/>
  <c r="C545" i="22"/>
  <c r="D545" i="22"/>
  <c r="E545" i="22"/>
  <c r="F545" i="22"/>
  <c r="G545" i="22"/>
  <c r="C546" i="22"/>
  <c r="D546" i="22"/>
  <c r="E546" i="22"/>
  <c r="F546" i="22"/>
  <c r="G546" i="22"/>
  <c r="K538" i="22"/>
  <c r="G538" i="22"/>
  <c r="F538" i="22"/>
  <c r="E538" i="22"/>
  <c r="D538" i="22"/>
  <c r="C538" i="22"/>
  <c r="K530" i="22"/>
  <c r="K531" i="22"/>
  <c r="K532" i="22"/>
  <c r="K533" i="22"/>
  <c r="K534" i="22"/>
  <c r="K535" i="22"/>
  <c r="K536" i="22"/>
  <c r="K537" i="22"/>
  <c r="C530" i="22"/>
  <c r="D530" i="22"/>
  <c r="E530" i="22"/>
  <c r="F530" i="22"/>
  <c r="G530" i="22"/>
  <c r="C531" i="22"/>
  <c r="D531" i="22"/>
  <c r="E531" i="22"/>
  <c r="F531" i="22"/>
  <c r="G531" i="22"/>
  <c r="C532" i="22"/>
  <c r="D532" i="22"/>
  <c r="E532" i="22"/>
  <c r="F532" i="22"/>
  <c r="G532" i="22"/>
  <c r="C533" i="22"/>
  <c r="D533" i="22"/>
  <c r="E533" i="22"/>
  <c r="F533" i="22"/>
  <c r="G533" i="22"/>
  <c r="C534" i="22"/>
  <c r="D534" i="22"/>
  <c r="E534" i="22"/>
  <c r="F534" i="22"/>
  <c r="G534" i="22"/>
  <c r="C535" i="22"/>
  <c r="D535" i="22"/>
  <c r="E535" i="22"/>
  <c r="F535" i="22"/>
  <c r="G535" i="22"/>
  <c r="C536" i="22"/>
  <c r="D536" i="22"/>
  <c r="E536" i="22"/>
  <c r="F536" i="22"/>
  <c r="G536" i="22"/>
  <c r="C537" i="22"/>
  <c r="D537" i="22"/>
  <c r="E537" i="22"/>
  <c r="F537" i="22"/>
  <c r="G537" i="22"/>
  <c r="K529" i="22"/>
  <c r="G529" i="22"/>
  <c r="F529" i="22"/>
  <c r="E529" i="22"/>
  <c r="D529" i="22"/>
  <c r="C529" i="22"/>
  <c r="K521" i="22"/>
  <c r="K522" i="22"/>
  <c r="K523" i="22"/>
  <c r="K524" i="22"/>
  <c r="K525" i="22"/>
  <c r="K526" i="22"/>
  <c r="K527" i="22"/>
  <c r="K528" i="22"/>
  <c r="C521" i="22"/>
  <c r="D521" i="22"/>
  <c r="E521" i="22"/>
  <c r="F521" i="22"/>
  <c r="G521" i="22"/>
  <c r="C522" i="22"/>
  <c r="D522" i="22"/>
  <c r="E522" i="22"/>
  <c r="F522" i="22"/>
  <c r="G522" i="22"/>
  <c r="C523" i="22"/>
  <c r="D523" i="22"/>
  <c r="E523" i="22"/>
  <c r="F523" i="22"/>
  <c r="G523" i="22"/>
  <c r="C524" i="22"/>
  <c r="D524" i="22"/>
  <c r="E524" i="22"/>
  <c r="F524" i="22"/>
  <c r="G524" i="22"/>
  <c r="C525" i="22"/>
  <c r="D525" i="22"/>
  <c r="E525" i="22"/>
  <c r="F525" i="22"/>
  <c r="G525" i="22"/>
  <c r="C526" i="22"/>
  <c r="D526" i="22"/>
  <c r="E526" i="22"/>
  <c r="F526" i="22"/>
  <c r="G526" i="22"/>
  <c r="C527" i="22"/>
  <c r="D527" i="22"/>
  <c r="E527" i="22"/>
  <c r="F527" i="22"/>
  <c r="G527" i="22"/>
  <c r="C528" i="22"/>
  <c r="D528" i="22"/>
  <c r="E528" i="22"/>
  <c r="F528" i="22"/>
  <c r="G528" i="22"/>
  <c r="K520" i="22"/>
  <c r="G520" i="22"/>
  <c r="F520" i="22"/>
  <c r="E520" i="22"/>
  <c r="D520" i="22"/>
  <c r="C520" i="22"/>
  <c r="K512" i="22"/>
  <c r="K513" i="22"/>
  <c r="K514" i="22"/>
  <c r="K515" i="22"/>
  <c r="K516" i="22"/>
  <c r="K517" i="22"/>
  <c r="K518" i="22"/>
  <c r="K519" i="22"/>
  <c r="C512" i="22"/>
  <c r="D512" i="22"/>
  <c r="E512" i="22"/>
  <c r="F512" i="22"/>
  <c r="G512" i="22"/>
  <c r="C513" i="22"/>
  <c r="D513" i="22"/>
  <c r="E513" i="22"/>
  <c r="F513" i="22"/>
  <c r="G513" i="22"/>
  <c r="C514" i="22"/>
  <c r="D514" i="22"/>
  <c r="E514" i="22"/>
  <c r="F514" i="22"/>
  <c r="G514" i="22"/>
  <c r="C515" i="22"/>
  <c r="D515" i="22"/>
  <c r="E515" i="22"/>
  <c r="F515" i="22"/>
  <c r="G515" i="22"/>
  <c r="C516" i="22"/>
  <c r="D516" i="22"/>
  <c r="E516" i="22"/>
  <c r="F516" i="22"/>
  <c r="G516" i="22"/>
  <c r="C517" i="22"/>
  <c r="D517" i="22"/>
  <c r="E517" i="22"/>
  <c r="F517" i="22"/>
  <c r="G517" i="22"/>
  <c r="C518" i="22"/>
  <c r="D518" i="22"/>
  <c r="E518" i="22"/>
  <c r="F518" i="22"/>
  <c r="G518" i="22"/>
  <c r="C519" i="22"/>
  <c r="D519" i="22"/>
  <c r="E519" i="22"/>
  <c r="F519" i="22"/>
  <c r="G519" i="22"/>
  <c r="K511" i="22"/>
  <c r="G511" i="22"/>
  <c r="F511" i="22"/>
  <c r="E511" i="22"/>
  <c r="D511" i="22"/>
  <c r="C511" i="22"/>
  <c r="K503" i="22"/>
  <c r="K504" i="22"/>
  <c r="K505" i="22"/>
  <c r="K506" i="22"/>
  <c r="K507" i="22"/>
  <c r="K508" i="22"/>
  <c r="K509" i="22"/>
  <c r="K510" i="22"/>
  <c r="C503" i="22"/>
  <c r="D503" i="22"/>
  <c r="E503" i="22"/>
  <c r="F503" i="22"/>
  <c r="G503" i="22"/>
  <c r="C504" i="22"/>
  <c r="D504" i="22"/>
  <c r="E504" i="22"/>
  <c r="F504" i="22"/>
  <c r="G504" i="22"/>
  <c r="C505" i="22"/>
  <c r="D505" i="22"/>
  <c r="E505" i="22"/>
  <c r="F505" i="22"/>
  <c r="G505" i="22"/>
  <c r="C506" i="22"/>
  <c r="D506" i="22"/>
  <c r="E506" i="22"/>
  <c r="F506" i="22"/>
  <c r="G506" i="22"/>
  <c r="C507" i="22"/>
  <c r="D507" i="22"/>
  <c r="E507" i="22"/>
  <c r="F507" i="22"/>
  <c r="G507" i="22"/>
  <c r="C508" i="22"/>
  <c r="D508" i="22"/>
  <c r="E508" i="22"/>
  <c r="F508" i="22"/>
  <c r="G508" i="22"/>
  <c r="C509" i="22"/>
  <c r="D509" i="22"/>
  <c r="E509" i="22"/>
  <c r="F509" i="22"/>
  <c r="G509" i="22"/>
  <c r="C510" i="22"/>
  <c r="D510" i="22"/>
  <c r="E510" i="22"/>
  <c r="F510" i="22"/>
  <c r="G510" i="22"/>
  <c r="K502" i="22"/>
  <c r="G502" i="22"/>
  <c r="F502" i="22"/>
  <c r="E502" i="22"/>
  <c r="D502" i="22"/>
  <c r="C502" i="22"/>
  <c r="K494" i="22"/>
  <c r="K495" i="22"/>
  <c r="K496" i="22"/>
  <c r="K497" i="22"/>
  <c r="K498" i="22"/>
  <c r="K499" i="22"/>
  <c r="K500" i="22"/>
  <c r="K501" i="22"/>
  <c r="C494" i="22"/>
  <c r="D494" i="22"/>
  <c r="E494" i="22"/>
  <c r="F494" i="22"/>
  <c r="G494" i="22"/>
  <c r="C495" i="22"/>
  <c r="D495" i="22"/>
  <c r="E495" i="22"/>
  <c r="F495" i="22"/>
  <c r="G495" i="22"/>
  <c r="C496" i="22"/>
  <c r="D496" i="22"/>
  <c r="E496" i="22"/>
  <c r="F496" i="22"/>
  <c r="G496" i="22"/>
  <c r="C497" i="22"/>
  <c r="D497" i="22"/>
  <c r="E497" i="22"/>
  <c r="F497" i="22"/>
  <c r="G497" i="22"/>
  <c r="C498" i="22"/>
  <c r="D498" i="22"/>
  <c r="E498" i="22"/>
  <c r="F498" i="22"/>
  <c r="G498" i="22"/>
  <c r="C499" i="22"/>
  <c r="D499" i="22"/>
  <c r="E499" i="22"/>
  <c r="F499" i="22"/>
  <c r="G499" i="22"/>
  <c r="C500" i="22"/>
  <c r="D500" i="22"/>
  <c r="E500" i="22"/>
  <c r="F500" i="22"/>
  <c r="G500" i="22"/>
  <c r="C501" i="22"/>
  <c r="D501" i="22"/>
  <c r="E501" i="22"/>
  <c r="F501" i="22"/>
  <c r="G501" i="22"/>
  <c r="K493" i="22"/>
  <c r="G493" i="22"/>
  <c r="F493" i="22"/>
  <c r="E493" i="22"/>
  <c r="D493" i="22"/>
  <c r="C493" i="22"/>
  <c r="K485" i="22"/>
  <c r="K486" i="22"/>
  <c r="K487" i="22"/>
  <c r="K488" i="22"/>
  <c r="K489" i="22"/>
  <c r="K490" i="22"/>
  <c r="K491" i="22"/>
  <c r="K492" i="22"/>
  <c r="C485" i="22"/>
  <c r="D485" i="22"/>
  <c r="E485" i="22"/>
  <c r="F485" i="22"/>
  <c r="G485" i="22"/>
  <c r="C486" i="22"/>
  <c r="D486" i="22"/>
  <c r="E486" i="22"/>
  <c r="F486" i="22"/>
  <c r="G486" i="22"/>
  <c r="C487" i="22"/>
  <c r="D487" i="22"/>
  <c r="E487" i="22"/>
  <c r="F487" i="22"/>
  <c r="G487" i="22"/>
  <c r="C488" i="22"/>
  <c r="D488" i="22"/>
  <c r="E488" i="22"/>
  <c r="F488" i="22"/>
  <c r="G488" i="22"/>
  <c r="C489" i="22"/>
  <c r="D489" i="22"/>
  <c r="E489" i="22"/>
  <c r="F489" i="22"/>
  <c r="G489" i="22"/>
  <c r="C490" i="22"/>
  <c r="D490" i="22"/>
  <c r="E490" i="22"/>
  <c r="F490" i="22"/>
  <c r="G490" i="22"/>
  <c r="C491" i="22"/>
  <c r="D491" i="22"/>
  <c r="E491" i="22"/>
  <c r="F491" i="22"/>
  <c r="G491" i="22"/>
  <c r="C492" i="22"/>
  <c r="D492" i="22"/>
  <c r="E492" i="22"/>
  <c r="F492" i="22"/>
  <c r="G492" i="22"/>
  <c r="K484" i="22"/>
  <c r="G484" i="22"/>
  <c r="F484" i="22"/>
  <c r="E484" i="22"/>
  <c r="D484" i="22"/>
  <c r="C484" i="22"/>
  <c r="K476" i="22"/>
  <c r="K477" i="22"/>
  <c r="K478" i="22"/>
  <c r="K479" i="22"/>
  <c r="K480" i="22"/>
  <c r="K481" i="22"/>
  <c r="K482" i="22"/>
  <c r="K483" i="22"/>
  <c r="C476" i="22"/>
  <c r="D476" i="22"/>
  <c r="E476" i="22"/>
  <c r="F476" i="22"/>
  <c r="G476" i="22"/>
  <c r="C477" i="22"/>
  <c r="D477" i="22"/>
  <c r="E477" i="22"/>
  <c r="F477" i="22"/>
  <c r="G477" i="22"/>
  <c r="C478" i="22"/>
  <c r="D478" i="22"/>
  <c r="E478" i="22"/>
  <c r="F478" i="22"/>
  <c r="G478" i="22"/>
  <c r="C479" i="22"/>
  <c r="D479" i="22"/>
  <c r="E479" i="22"/>
  <c r="F479" i="22"/>
  <c r="G479" i="22"/>
  <c r="C480" i="22"/>
  <c r="D480" i="22"/>
  <c r="E480" i="22"/>
  <c r="F480" i="22"/>
  <c r="G480" i="22"/>
  <c r="C481" i="22"/>
  <c r="D481" i="22"/>
  <c r="E481" i="22"/>
  <c r="F481" i="22"/>
  <c r="G481" i="22"/>
  <c r="C482" i="22"/>
  <c r="D482" i="22"/>
  <c r="E482" i="22"/>
  <c r="F482" i="22"/>
  <c r="G482" i="22"/>
  <c r="C483" i="22"/>
  <c r="D483" i="22"/>
  <c r="E483" i="22"/>
  <c r="F483" i="22"/>
  <c r="G483" i="22"/>
  <c r="K475" i="22"/>
  <c r="G475" i="22"/>
  <c r="F475" i="22"/>
  <c r="E475" i="22"/>
  <c r="D475" i="22"/>
  <c r="C475" i="22"/>
  <c r="K467" i="22"/>
  <c r="K468" i="22"/>
  <c r="K469" i="22"/>
  <c r="K470" i="22"/>
  <c r="K471" i="22"/>
  <c r="K472" i="22"/>
  <c r="K473" i="22"/>
  <c r="K474" i="22"/>
  <c r="C467" i="22"/>
  <c r="D467" i="22"/>
  <c r="E467" i="22"/>
  <c r="F467" i="22"/>
  <c r="G467" i="22"/>
  <c r="C468" i="22"/>
  <c r="D468" i="22"/>
  <c r="E468" i="22"/>
  <c r="F468" i="22"/>
  <c r="G468" i="22"/>
  <c r="C469" i="22"/>
  <c r="D469" i="22"/>
  <c r="E469" i="22"/>
  <c r="F469" i="22"/>
  <c r="G469" i="22"/>
  <c r="C470" i="22"/>
  <c r="D470" i="22"/>
  <c r="E470" i="22"/>
  <c r="F470" i="22"/>
  <c r="G470" i="22"/>
  <c r="C471" i="22"/>
  <c r="D471" i="22"/>
  <c r="E471" i="22"/>
  <c r="F471" i="22"/>
  <c r="G471" i="22"/>
  <c r="C472" i="22"/>
  <c r="D472" i="22"/>
  <c r="E472" i="22"/>
  <c r="F472" i="22"/>
  <c r="G472" i="22"/>
  <c r="C473" i="22"/>
  <c r="D473" i="22"/>
  <c r="E473" i="22"/>
  <c r="F473" i="22"/>
  <c r="G473" i="22"/>
  <c r="C474" i="22"/>
  <c r="D474" i="22"/>
  <c r="E474" i="22"/>
  <c r="F474" i="22"/>
  <c r="G474" i="22"/>
  <c r="K466" i="22"/>
  <c r="G466" i="22"/>
  <c r="F466" i="22"/>
  <c r="E466" i="22"/>
  <c r="D466" i="22"/>
  <c r="C466" i="22"/>
  <c r="K458" i="22"/>
  <c r="K459" i="22"/>
  <c r="K460" i="22"/>
  <c r="K461" i="22"/>
  <c r="K462" i="22"/>
  <c r="K463" i="22"/>
  <c r="K464" i="22"/>
  <c r="K465" i="22"/>
  <c r="C458" i="22"/>
  <c r="D458" i="22"/>
  <c r="E458" i="22"/>
  <c r="F458" i="22"/>
  <c r="G458" i="22"/>
  <c r="C459" i="22"/>
  <c r="D459" i="22"/>
  <c r="E459" i="22"/>
  <c r="F459" i="22"/>
  <c r="G459" i="22"/>
  <c r="C460" i="22"/>
  <c r="D460" i="22"/>
  <c r="E460" i="22"/>
  <c r="F460" i="22"/>
  <c r="G460" i="22"/>
  <c r="C461" i="22"/>
  <c r="D461" i="22"/>
  <c r="E461" i="22"/>
  <c r="F461" i="22"/>
  <c r="G461" i="22"/>
  <c r="C462" i="22"/>
  <c r="D462" i="22"/>
  <c r="E462" i="22"/>
  <c r="F462" i="22"/>
  <c r="G462" i="22"/>
  <c r="C463" i="22"/>
  <c r="D463" i="22"/>
  <c r="E463" i="22"/>
  <c r="F463" i="22"/>
  <c r="G463" i="22"/>
  <c r="C464" i="22"/>
  <c r="D464" i="22"/>
  <c r="E464" i="22"/>
  <c r="F464" i="22"/>
  <c r="G464" i="22"/>
  <c r="C465" i="22"/>
  <c r="D465" i="22"/>
  <c r="E465" i="22"/>
  <c r="F465" i="22"/>
  <c r="G465" i="22"/>
  <c r="K457" i="22"/>
  <c r="G457" i="22"/>
  <c r="F457" i="22"/>
  <c r="E457" i="22"/>
  <c r="D457" i="22"/>
  <c r="C457" i="22"/>
  <c r="K2483" i="21"/>
  <c r="L2483" i="21"/>
  <c r="K2484" i="21"/>
  <c r="L2484" i="21"/>
  <c r="K2485" i="21"/>
  <c r="L2485" i="21"/>
  <c r="K2486" i="21"/>
  <c r="L2486" i="21"/>
  <c r="K2487" i="21"/>
  <c r="L2487" i="21"/>
  <c r="K2488" i="21"/>
  <c r="L2488" i="21"/>
  <c r="K2489" i="21"/>
  <c r="L2489" i="21"/>
  <c r="K2490" i="21"/>
  <c r="L2490" i="21"/>
  <c r="K2491" i="21"/>
  <c r="L2491" i="21"/>
  <c r="K2492" i="21"/>
  <c r="L2492" i="21"/>
  <c r="K2493" i="21"/>
  <c r="L2493" i="21"/>
  <c r="K2494" i="21"/>
  <c r="L2494" i="21"/>
  <c r="K2495" i="21"/>
  <c r="L2495" i="21"/>
  <c r="K2496" i="21"/>
  <c r="L2496" i="21"/>
  <c r="K2497" i="21"/>
  <c r="L2497" i="21"/>
  <c r="K2498" i="21"/>
  <c r="L2498" i="21"/>
  <c r="K2499" i="21"/>
  <c r="L2499" i="21"/>
  <c r="K2500" i="21"/>
  <c r="L2500" i="21"/>
  <c r="K2501" i="21"/>
  <c r="L2501" i="21"/>
  <c r="K2502" i="21"/>
  <c r="L2502" i="21"/>
  <c r="K2503" i="21"/>
  <c r="L2503" i="21"/>
  <c r="K2504" i="21"/>
  <c r="L2504" i="21"/>
  <c r="K2505" i="21"/>
  <c r="L2505" i="21"/>
  <c r="K2506" i="21"/>
  <c r="L2506" i="21"/>
  <c r="C2483" i="21"/>
  <c r="D2483" i="21"/>
  <c r="E2483" i="21"/>
  <c r="F2483" i="21"/>
  <c r="G2483" i="21"/>
  <c r="C2484" i="21"/>
  <c r="D2484" i="21"/>
  <c r="E2484" i="21"/>
  <c r="F2484" i="21"/>
  <c r="G2484" i="21"/>
  <c r="C2485" i="21"/>
  <c r="D2485" i="21"/>
  <c r="E2485" i="21"/>
  <c r="F2485" i="21"/>
  <c r="G2485" i="21"/>
  <c r="C2486" i="21"/>
  <c r="D2486" i="21"/>
  <c r="E2486" i="21"/>
  <c r="F2486" i="21"/>
  <c r="G2486" i="21"/>
  <c r="C2487" i="21"/>
  <c r="D2487" i="21"/>
  <c r="E2487" i="21"/>
  <c r="F2487" i="21"/>
  <c r="G2487" i="21"/>
  <c r="C2488" i="21"/>
  <c r="D2488" i="21"/>
  <c r="E2488" i="21"/>
  <c r="F2488" i="21"/>
  <c r="G2488" i="21"/>
  <c r="C2489" i="21"/>
  <c r="D2489" i="21"/>
  <c r="E2489" i="21"/>
  <c r="F2489" i="21"/>
  <c r="G2489" i="21"/>
  <c r="C2490" i="21"/>
  <c r="D2490" i="21"/>
  <c r="E2490" i="21"/>
  <c r="F2490" i="21"/>
  <c r="G2490" i="21"/>
  <c r="C2491" i="21"/>
  <c r="D2491" i="21"/>
  <c r="E2491" i="21"/>
  <c r="F2491" i="21"/>
  <c r="G2491" i="21"/>
  <c r="C2492" i="21"/>
  <c r="D2492" i="21"/>
  <c r="E2492" i="21"/>
  <c r="F2492" i="21"/>
  <c r="G2492" i="21"/>
  <c r="C2493" i="21"/>
  <c r="D2493" i="21"/>
  <c r="E2493" i="21"/>
  <c r="F2493" i="21"/>
  <c r="G2493" i="21"/>
  <c r="C2494" i="21"/>
  <c r="D2494" i="21"/>
  <c r="E2494" i="21"/>
  <c r="F2494" i="21"/>
  <c r="G2494" i="21"/>
  <c r="C2495" i="21"/>
  <c r="D2495" i="21"/>
  <c r="E2495" i="21"/>
  <c r="F2495" i="21"/>
  <c r="G2495" i="21"/>
  <c r="C2496" i="21"/>
  <c r="D2496" i="21"/>
  <c r="E2496" i="21"/>
  <c r="F2496" i="21"/>
  <c r="G2496" i="21"/>
  <c r="C2497" i="21"/>
  <c r="D2497" i="21"/>
  <c r="E2497" i="21"/>
  <c r="F2497" i="21"/>
  <c r="G2497" i="21"/>
  <c r="C2498" i="21"/>
  <c r="D2498" i="21"/>
  <c r="E2498" i="21"/>
  <c r="F2498" i="21"/>
  <c r="G2498" i="21"/>
  <c r="C2499" i="21"/>
  <c r="D2499" i="21"/>
  <c r="E2499" i="21"/>
  <c r="F2499" i="21"/>
  <c r="G2499" i="21"/>
  <c r="C2500" i="21"/>
  <c r="D2500" i="21"/>
  <c r="E2500" i="21"/>
  <c r="F2500" i="21"/>
  <c r="G2500" i="21"/>
  <c r="C2501" i="21"/>
  <c r="D2501" i="21"/>
  <c r="E2501" i="21"/>
  <c r="F2501" i="21"/>
  <c r="G2501" i="21"/>
  <c r="C2502" i="21"/>
  <c r="D2502" i="21"/>
  <c r="E2502" i="21"/>
  <c r="F2502" i="21"/>
  <c r="G2502" i="21"/>
  <c r="C2503" i="21"/>
  <c r="D2503" i="21"/>
  <c r="E2503" i="21"/>
  <c r="F2503" i="21"/>
  <c r="G2503" i="21"/>
  <c r="C2504" i="21"/>
  <c r="D2504" i="21"/>
  <c r="E2504" i="21"/>
  <c r="F2504" i="21"/>
  <c r="G2504" i="21"/>
  <c r="C2505" i="21"/>
  <c r="D2505" i="21"/>
  <c r="E2505" i="21"/>
  <c r="F2505" i="21"/>
  <c r="G2505" i="21"/>
  <c r="C2506" i="21"/>
  <c r="D2506" i="21"/>
  <c r="E2506" i="21"/>
  <c r="F2506" i="21"/>
  <c r="G2506" i="21"/>
  <c r="L2482" i="21"/>
  <c r="K2482" i="21"/>
  <c r="G2482" i="21"/>
  <c r="F2482" i="21"/>
  <c r="E2482" i="21"/>
  <c r="D2482" i="21"/>
  <c r="C2482" i="21"/>
  <c r="K2458" i="21"/>
  <c r="L2458" i="21"/>
  <c r="K2459" i="21"/>
  <c r="L2459" i="21"/>
  <c r="K2460" i="21"/>
  <c r="L2460" i="21"/>
  <c r="K2461" i="21"/>
  <c r="L2461" i="21"/>
  <c r="K2462" i="21"/>
  <c r="L2462" i="21"/>
  <c r="K2463" i="21"/>
  <c r="L2463" i="21"/>
  <c r="K2464" i="21"/>
  <c r="L2464" i="21"/>
  <c r="K2465" i="21"/>
  <c r="L2465" i="21"/>
  <c r="K2466" i="21"/>
  <c r="L2466" i="21"/>
  <c r="K2467" i="21"/>
  <c r="L2467" i="21"/>
  <c r="K2468" i="21"/>
  <c r="L2468" i="21"/>
  <c r="K2469" i="21"/>
  <c r="L2469" i="21"/>
  <c r="K2470" i="21"/>
  <c r="L2470" i="21"/>
  <c r="K2471" i="21"/>
  <c r="L2471" i="21"/>
  <c r="K2472" i="21"/>
  <c r="L2472" i="21"/>
  <c r="K2473" i="21"/>
  <c r="L2473" i="21"/>
  <c r="K2474" i="21"/>
  <c r="L2474" i="21"/>
  <c r="K2475" i="21"/>
  <c r="L2475" i="21"/>
  <c r="K2476" i="21"/>
  <c r="L2476" i="21"/>
  <c r="K2477" i="21"/>
  <c r="L2477" i="21"/>
  <c r="K2478" i="21"/>
  <c r="L2478" i="21"/>
  <c r="K2479" i="21"/>
  <c r="L2479" i="21"/>
  <c r="K2480" i="21"/>
  <c r="L2480" i="21"/>
  <c r="K2481" i="21"/>
  <c r="L2481" i="21"/>
  <c r="C2458" i="21"/>
  <c r="D2458" i="21"/>
  <c r="E2458" i="21"/>
  <c r="F2458" i="21"/>
  <c r="G2458" i="21"/>
  <c r="C2459" i="21"/>
  <c r="D2459" i="21"/>
  <c r="E2459" i="21"/>
  <c r="F2459" i="21"/>
  <c r="G2459" i="21"/>
  <c r="C2460" i="21"/>
  <c r="D2460" i="21"/>
  <c r="E2460" i="21"/>
  <c r="F2460" i="21"/>
  <c r="G2460" i="21"/>
  <c r="C2461" i="21"/>
  <c r="D2461" i="21"/>
  <c r="E2461" i="21"/>
  <c r="F2461" i="21"/>
  <c r="G2461" i="21"/>
  <c r="C2462" i="21"/>
  <c r="D2462" i="21"/>
  <c r="E2462" i="21"/>
  <c r="F2462" i="21"/>
  <c r="G2462" i="21"/>
  <c r="C2463" i="21"/>
  <c r="D2463" i="21"/>
  <c r="E2463" i="21"/>
  <c r="F2463" i="21"/>
  <c r="G2463" i="21"/>
  <c r="C2464" i="21"/>
  <c r="D2464" i="21"/>
  <c r="E2464" i="21"/>
  <c r="F2464" i="21"/>
  <c r="G2464" i="21"/>
  <c r="C2465" i="21"/>
  <c r="D2465" i="21"/>
  <c r="E2465" i="21"/>
  <c r="F2465" i="21"/>
  <c r="G2465" i="21"/>
  <c r="C2466" i="21"/>
  <c r="D2466" i="21"/>
  <c r="E2466" i="21"/>
  <c r="F2466" i="21"/>
  <c r="G2466" i="21"/>
  <c r="C2467" i="21"/>
  <c r="D2467" i="21"/>
  <c r="E2467" i="21"/>
  <c r="F2467" i="21"/>
  <c r="G2467" i="21"/>
  <c r="C2468" i="21"/>
  <c r="D2468" i="21"/>
  <c r="E2468" i="21"/>
  <c r="F2468" i="21"/>
  <c r="G2468" i="21"/>
  <c r="C2469" i="21"/>
  <c r="D2469" i="21"/>
  <c r="E2469" i="21"/>
  <c r="F2469" i="21"/>
  <c r="G2469" i="21"/>
  <c r="C2470" i="21"/>
  <c r="D2470" i="21"/>
  <c r="E2470" i="21"/>
  <c r="F2470" i="21"/>
  <c r="G2470" i="21"/>
  <c r="C2471" i="21"/>
  <c r="D2471" i="21"/>
  <c r="E2471" i="21"/>
  <c r="F2471" i="21"/>
  <c r="G2471" i="21"/>
  <c r="C2472" i="21"/>
  <c r="D2472" i="21"/>
  <c r="E2472" i="21"/>
  <c r="F2472" i="21"/>
  <c r="G2472" i="21"/>
  <c r="C2473" i="21"/>
  <c r="D2473" i="21"/>
  <c r="E2473" i="21"/>
  <c r="F2473" i="21"/>
  <c r="G2473" i="21"/>
  <c r="C2474" i="21"/>
  <c r="D2474" i="21"/>
  <c r="E2474" i="21"/>
  <c r="F2474" i="21"/>
  <c r="G2474" i="21"/>
  <c r="C2475" i="21"/>
  <c r="D2475" i="21"/>
  <c r="E2475" i="21"/>
  <c r="F2475" i="21"/>
  <c r="G2475" i="21"/>
  <c r="C2476" i="21"/>
  <c r="D2476" i="21"/>
  <c r="E2476" i="21"/>
  <c r="F2476" i="21"/>
  <c r="G2476" i="21"/>
  <c r="C2477" i="21"/>
  <c r="D2477" i="21"/>
  <c r="E2477" i="21"/>
  <c r="F2477" i="21"/>
  <c r="G2477" i="21"/>
  <c r="C2478" i="21"/>
  <c r="D2478" i="21"/>
  <c r="E2478" i="21"/>
  <c r="F2478" i="21"/>
  <c r="G2478" i="21"/>
  <c r="C2479" i="21"/>
  <c r="D2479" i="21"/>
  <c r="E2479" i="21"/>
  <c r="F2479" i="21"/>
  <c r="G2479" i="21"/>
  <c r="C2480" i="21"/>
  <c r="D2480" i="21"/>
  <c r="E2480" i="21"/>
  <c r="F2480" i="21"/>
  <c r="G2480" i="21"/>
  <c r="C2481" i="21"/>
  <c r="D2481" i="21"/>
  <c r="E2481" i="21"/>
  <c r="F2481" i="21"/>
  <c r="G2481" i="21"/>
  <c r="L2457" i="21"/>
  <c r="K2457" i="21"/>
  <c r="G2457" i="21"/>
  <c r="F2457" i="21"/>
  <c r="E2457" i="21"/>
  <c r="D2457" i="21"/>
  <c r="C2457" i="21"/>
  <c r="K2433" i="21"/>
  <c r="L2433" i="21"/>
  <c r="K2434" i="21"/>
  <c r="L2434" i="21"/>
  <c r="K2435" i="21"/>
  <c r="L2435" i="21"/>
  <c r="K2436" i="21"/>
  <c r="L2436" i="21"/>
  <c r="K2437" i="21"/>
  <c r="L2437" i="21"/>
  <c r="K2438" i="21"/>
  <c r="L2438" i="21"/>
  <c r="K2439" i="21"/>
  <c r="L2439" i="21"/>
  <c r="K2440" i="21"/>
  <c r="L2440" i="21"/>
  <c r="K2441" i="21"/>
  <c r="L2441" i="21"/>
  <c r="K2442" i="21"/>
  <c r="L2442" i="21"/>
  <c r="K2443" i="21"/>
  <c r="L2443" i="21"/>
  <c r="K2444" i="21"/>
  <c r="L2444" i="21"/>
  <c r="K2445" i="21"/>
  <c r="L2445" i="21"/>
  <c r="K2446" i="21"/>
  <c r="L2446" i="21"/>
  <c r="K2447" i="21"/>
  <c r="L2447" i="21"/>
  <c r="K2448" i="21"/>
  <c r="L2448" i="21"/>
  <c r="K2449" i="21"/>
  <c r="L2449" i="21"/>
  <c r="K2450" i="21"/>
  <c r="L2450" i="21"/>
  <c r="K2451" i="21"/>
  <c r="L2451" i="21"/>
  <c r="K2452" i="21"/>
  <c r="L2452" i="21"/>
  <c r="K2453" i="21"/>
  <c r="L2453" i="21"/>
  <c r="K2454" i="21"/>
  <c r="L2454" i="21"/>
  <c r="K2455" i="21"/>
  <c r="L2455" i="21"/>
  <c r="K2456" i="21"/>
  <c r="L2456" i="21"/>
  <c r="C2433" i="21"/>
  <c r="D2433" i="21"/>
  <c r="E2433" i="21"/>
  <c r="F2433" i="21"/>
  <c r="G2433" i="21"/>
  <c r="C2434" i="21"/>
  <c r="D2434" i="21"/>
  <c r="E2434" i="21"/>
  <c r="F2434" i="21"/>
  <c r="G2434" i="21"/>
  <c r="C2435" i="21"/>
  <c r="D2435" i="21"/>
  <c r="E2435" i="21"/>
  <c r="F2435" i="21"/>
  <c r="G2435" i="21"/>
  <c r="C2436" i="21"/>
  <c r="D2436" i="21"/>
  <c r="E2436" i="21"/>
  <c r="F2436" i="21"/>
  <c r="G2436" i="21"/>
  <c r="C2437" i="21"/>
  <c r="D2437" i="21"/>
  <c r="E2437" i="21"/>
  <c r="F2437" i="21"/>
  <c r="G2437" i="21"/>
  <c r="C2438" i="21"/>
  <c r="D2438" i="21"/>
  <c r="E2438" i="21"/>
  <c r="F2438" i="21"/>
  <c r="G2438" i="21"/>
  <c r="C2439" i="21"/>
  <c r="D2439" i="21"/>
  <c r="E2439" i="21"/>
  <c r="F2439" i="21"/>
  <c r="G2439" i="21"/>
  <c r="C2440" i="21"/>
  <c r="D2440" i="21"/>
  <c r="E2440" i="21"/>
  <c r="F2440" i="21"/>
  <c r="G2440" i="21"/>
  <c r="C2441" i="21"/>
  <c r="D2441" i="21"/>
  <c r="E2441" i="21"/>
  <c r="F2441" i="21"/>
  <c r="G2441" i="21"/>
  <c r="C2442" i="21"/>
  <c r="D2442" i="21"/>
  <c r="E2442" i="21"/>
  <c r="F2442" i="21"/>
  <c r="G2442" i="21"/>
  <c r="C2443" i="21"/>
  <c r="D2443" i="21"/>
  <c r="E2443" i="21"/>
  <c r="F2443" i="21"/>
  <c r="G2443" i="21"/>
  <c r="C2444" i="21"/>
  <c r="D2444" i="21"/>
  <c r="E2444" i="21"/>
  <c r="F2444" i="21"/>
  <c r="G2444" i="21"/>
  <c r="C2445" i="21"/>
  <c r="D2445" i="21"/>
  <c r="E2445" i="21"/>
  <c r="F2445" i="21"/>
  <c r="G2445" i="21"/>
  <c r="C2446" i="21"/>
  <c r="D2446" i="21"/>
  <c r="E2446" i="21"/>
  <c r="F2446" i="21"/>
  <c r="G2446" i="21"/>
  <c r="C2447" i="21"/>
  <c r="D2447" i="21"/>
  <c r="E2447" i="21"/>
  <c r="F2447" i="21"/>
  <c r="G2447" i="21"/>
  <c r="C2448" i="21"/>
  <c r="D2448" i="21"/>
  <c r="E2448" i="21"/>
  <c r="F2448" i="21"/>
  <c r="G2448" i="21"/>
  <c r="C2449" i="21"/>
  <c r="D2449" i="21"/>
  <c r="E2449" i="21"/>
  <c r="F2449" i="21"/>
  <c r="G2449" i="21"/>
  <c r="C2450" i="21"/>
  <c r="D2450" i="21"/>
  <c r="E2450" i="21"/>
  <c r="F2450" i="21"/>
  <c r="G2450" i="21"/>
  <c r="C2451" i="21"/>
  <c r="D2451" i="21"/>
  <c r="E2451" i="21"/>
  <c r="F2451" i="21"/>
  <c r="G2451" i="21"/>
  <c r="C2452" i="21"/>
  <c r="D2452" i="21"/>
  <c r="E2452" i="21"/>
  <c r="F2452" i="21"/>
  <c r="G2452" i="21"/>
  <c r="C2453" i="21"/>
  <c r="D2453" i="21"/>
  <c r="E2453" i="21"/>
  <c r="F2453" i="21"/>
  <c r="G2453" i="21"/>
  <c r="C2454" i="21"/>
  <c r="D2454" i="21"/>
  <c r="E2454" i="21"/>
  <c r="F2454" i="21"/>
  <c r="G2454" i="21"/>
  <c r="C2455" i="21"/>
  <c r="D2455" i="21"/>
  <c r="E2455" i="21"/>
  <c r="F2455" i="21"/>
  <c r="G2455" i="21"/>
  <c r="C2456" i="21"/>
  <c r="D2456" i="21"/>
  <c r="E2456" i="21"/>
  <c r="F2456" i="21"/>
  <c r="G2456" i="21"/>
  <c r="L2432" i="21"/>
  <c r="K2432" i="21"/>
  <c r="G2432" i="21"/>
  <c r="F2432" i="21"/>
  <c r="E2432" i="21"/>
  <c r="D2432" i="21"/>
  <c r="C2432" i="21"/>
  <c r="K2408" i="21"/>
  <c r="L2408" i="21"/>
  <c r="K2409" i="21"/>
  <c r="L2409" i="21"/>
  <c r="K2410" i="21"/>
  <c r="L2410" i="21"/>
  <c r="K2411" i="21"/>
  <c r="L2411" i="21"/>
  <c r="K2412" i="21"/>
  <c r="L2412" i="21"/>
  <c r="K2413" i="21"/>
  <c r="L2413" i="21"/>
  <c r="K2414" i="21"/>
  <c r="L2414" i="21"/>
  <c r="K2415" i="21"/>
  <c r="L2415" i="21"/>
  <c r="K2416" i="21"/>
  <c r="L2416" i="21"/>
  <c r="K2417" i="21"/>
  <c r="L2417" i="21"/>
  <c r="K2418" i="21"/>
  <c r="L2418" i="21"/>
  <c r="K2419" i="21"/>
  <c r="L2419" i="21"/>
  <c r="K2420" i="21"/>
  <c r="L2420" i="21"/>
  <c r="K2421" i="21"/>
  <c r="L2421" i="21"/>
  <c r="K2422" i="21"/>
  <c r="L2422" i="21"/>
  <c r="K2423" i="21"/>
  <c r="L2423" i="21"/>
  <c r="K2424" i="21"/>
  <c r="L2424" i="21"/>
  <c r="K2425" i="21"/>
  <c r="L2425" i="21"/>
  <c r="K2426" i="21"/>
  <c r="L2426" i="21"/>
  <c r="K2427" i="21"/>
  <c r="L2427" i="21"/>
  <c r="K2428" i="21"/>
  <c r="L2428" i="21"/>
  <c r="K2429" i="21"/>
  <c r="L2429" i="21"/>
  <c r="K2430" i="21"/>
  <c r="L2430" i="21"/>
  <c r="K2431" i="21"/>
  <c r="L2431" i="21"/>
  <c r="C2408" i="21"/>
  <c r="D2408" i="21"/>
  <c r="E2408" i="21"/>
  <c r="F2408" i="21"/>
  <c r="G2408" i="21"/>
  <c r="C2409" i="21"/>
  <c r="D2409" i="21"/>
  <c r="E2409" i="21"/>
  <c r="F2409" i="21"/>
  <c r="G2409" i="21"/>
  <c r="C2410" i="21"/>
  <c r="D2410" i="21"/>
  <c r="E2410" i="21"/>
  <c r="F2410" i="21"/>
  <c r="G2410" i="21"/>
  <c r="C2411" i="21"/>
  <c r="D2411" i="21"/>
  <c r="E2411" i="21"/>
  <c r="F2411" i="21"/>
  <c r="G2411" i="21"/>
  <c r="C2412" i="21"/>
  <c r="D2412" i="21"/>
  <c r="E2412" i="21"/>
  <c r="F2412" i="21"/>
  <c r="G2412" i="21"/>
  <c r="C2413" i="21"/>
  <c r="D2413" i="21"/>
  <c r="E2413" i="21"/>
  <c r="F2413" i="21"/>
  <c r="G2413" i="21"/>
  <c r="C2414" i="21"/>
  <c r="D2414" i="21"/>
  <c r="E2414" i="21"/>
  <c r="F2414" i="21"/>
  <c r="G2414" i="21"/>
  <c r="C2415" i="21"/>
  <c r="D2415" i="21"/>
  <c r="E2415" i="21"/>
  <c r="F2415" i="21"/>
  <c r="G2415" i="21"/>
  <c r="C2416" i="21"/>
  <c r="D2416" i="21"/>
  <c r="E2416" i="21"/>
  <c r="F2416" i="21"/>
  <c r="G2416" i="21"/>
  <c r="C2417" i="21"/>
  <c r="D2417" i="21"/>
  <c r="E2417" i="21"/>
  <c r="F2417" i="21"/>
  <c r="G2417" i="21"/>
  <c r="C2418" i="21"/>
  <c r="D2418" i="21"/>
  <c r="E2418" i="21"/>
  <c r="F2418" i="21"/>
  <c r="G2418" i="21"/>
  <c r="C2419" i="21"/>
  <c r="D2419" i="21"/>
  <c r="E2419" i="21"/>
  <c r="F2419" i="21"/>
  <c r="G2419" i="21"/>
  <c r="C2420" i="21"/>
  <c r="D2420" i="21"/>
  <c r="E2420" i="21"/>
  <c r="F2420" i="21"/>
  <c r="G2420" i="21"/>
  <c r="C2421" i="21"/>
  <c r="D2421" i="21"/>
  <c r="E2421" i="21"/>
  <c r="F2421" i="21"/>
  <c r="G2421" i="21"/>
  <c r="C2422" i="21"/>
  <c r="D2422" i="21"/>
  <c r="E2422" i="21"/>
  <c r="F2422" i="21"/>
  <c r="G2422" i="21"/>
  <c r="C2423" i="21"/>
  <c r="D2423" i="21"/>
  <c r="E2423" i="21"/>
  <c r="F2423" i="21"/>
  <c r="G2423" i="21"/>
  <c r="C2424" i="21"/>
  <c r="D2424" i="21"/>
  <c r="E2424" i="21"/>
  <c r="F2424" i="21"/>
  <c r="G2424" i="21"/>
  <c r="C2425" i="21"/>
  <c r="D2425" i="21"/>
  <c r="E2425" i="21"/>
  <c r="F2425" i="21"/>
  <c r="G2425" i="21"/>
  <c r="C2426" i="21"/>
  <c r="D2426" i="21"/>
  <c r="E2426" i="21"/>
  <c r="F2426" i="21"/>
  <c r="G2426" i="21"/>
  <c r="C2427" i="21"/>
  <c r="D2427" i="21"/>
  <c r="E2427" i="21"/>
  <c r="F2427" i="21"/>
  <c r="G2427" i="21"/>
  <c r="C2428" i="21"/>
  <c r="D2428" i="21"/>
  <c r="E2428" i="21"/>
  <c r="F2428" i="21"/>
  <c r="G2428" i="21"/>
  <c r="C2429" i="21"/>
  <c r="D2429" i="21"/>
  <c r="E2429" i="21"/>
  <c r="F2429" i="21"/>
  <c r="G2429" i="21"/>
  <c r="C2430" i="21"/>
  <c r="D2430" i="21"/>
  <c r="E2430" i="21"/>
  <c r="F2430" i="21"/>
  <c r="G2430" i="21"/>
  <c r="C2431" i="21"/>
  <c r="D2431" i="21"/>
  <c r="E2431" i="21"/>
  <c r="F2431" i="21"/>
  <c r="G2431" i="21"/>
  <c r="L2407" i="21"/>
  <c r="K2407" i="21"/>
  <c r="G2407" i="21"/>
  <c r="F2407" i="21"/>
  <c r="E2407" i="21"/>
  <c r="D2407" i="21"/>
  <c r="C2407" i="21"/>
  <c r="K2383" i="21"/>
  <c r="L2383" i="21"/>
  <c r="K2384" i="21"/>
  <c r="L2384" i="21"/>
  <c r="K2385" i="21"/>
  <c r="L2385" i="21"/>
  <c r="K2386" i="21"/>
  <c r="L2386" i="21"/>
  <c r="K2387" i="21"/>
  <c r="L2387" i="21"/>
  <c r="K2388" i="21"/>
  <c r="L2388" i="21"/>
  <c r="K2389" i="21"/>
  <c r="L2389" i="21"/>
  <c r="K2390" i="21"/>
  <c r="L2390" i="21"/>
  <c r="K2391" i="21"/>
  <c r="L2391" i="21"/>
  <c r="K2392" i="21"/>
  <c r="L2392" i="21"/>
  <c r="K2393" i="21"/>
  <c r="L2393" i="21"/>
  <c r="K2394" i="21"/>
  <c r="L2394" i="21"/>
  <c r="K2395" i="21"/>
  <c r="L2395" i="21"/>
  <c r="K2396" i="21"/>
  <c r="L2396" i="21"/>
  <c r="K2397" i="21"/>
  <c r="L2397" i="21"/>
  <c r="K2398" i="21"/>
  <c r="L2398" i="21"/>
  <c r="K2399" i="21"/>
  <c r="L2399" i="21"/>
  <c r="K2400" i="21"/>
  <c r="L2400" i="21"/>
  <c r="K2401" i="21"/>
  <c r="L2401" i="21"/>
  <c r="K2402" i="21"/>
  <c r="L2402" i="21"/>
  <c r="K2403" i="21"/>
  <c r="L2403" i="21"/>
  <c r="K2404" i="21"/>
  <c r="L2404" i="21"/>
  <c r="K2405" i="21"/>
  <c r="L2405" i="21"/>
  <c r="K2406" i="21"/>
  <c r="L2406" i="21"/>
  <c r="C2383" i="21"/>
  <c r="D2383" i="21"/>
  <c r="E2383" i="21"/>
  <c r="F2383" i="21"/>
  <c r="G2383" i="21"/>
  <c r="C2384" i="21"/>
  <c r="D2384" i="21"/>
  <c r="E2384" i="21"/>
  <c r="F2384" i="21"/>
  <c r="G2384" i="21"/>
  <c r="C2385" i="21"/>
  <c r="D2385" i="21"/>
  <c r="E2385" i="21"/>
  <c r="F2385" i="21"/>
  <c r="G2385" i="21"/>
  <c r="C2386" i="21"/>
  <c r="D2386" i="21"/>
  <c r="E2386" i="21"/>
  <c r="F2386" i="21"/>
  <c r="G2386" i="21"/>
  <c r="C2387" i="21"/>
  <c r="D2387" i="21"/>
  <c r="E2387" i="21"/>
  <c r="F2387" i="21"/>
  <c r="G2387" i="21"/>
  <c r="C2388" i="21"/>
  <c r="D2388" i="21"/>
  <c r="E2388" i="21"/>
  <c r="F2388" i="21"/>
  <c r="G2388" i="21"/>
  <c r="C2389" i="21"/>
  <c r="D2389" i="21"/>
  <c r="E2389" i="21"/>
  <c r="F2389" i="21"/>
  <c r="G2389" i="21"/>
  <c r="C2390" i="21"/>
  <c r="D2390" i="21"/>
  <c r="E2390" i="21"/>
  <c r="F2390" i="21"/>
  <c r="G2390" i="21"/>
  <c r="C2391" i="21"/>
  <c r="D2391" i="21"/>
  <c r="E2391" i="21"/>
  <c r="F2391" i="21"/>
  <c r="G2391" i="21"/>
  <c r="C2392" i="21"/>
  <c r="D2392" i="21"/>
  <c r="E2392" i="21"/>
  <c r="F2392" i="21"/>
  <c r="G2392" i="21"/>
  <c r="C2393" i="21"/>
  <c r="D2393" i="21"/>
  <c r="E2393" i="21"/>
  <c r="F2393" i="21"/>
  <c r="G2393" i="21"/>
  <c r="C2394" i="21"/>
  <c r="D2394" i="21"/>
  <c r="E2394" i="21"/>
  <c r="F2394" i="21"/>
  <c r="G2394" i="21"/>
  <c r="C2395" i="21"/>
  <c r="D2395" i="21"/>
  <c r="E2395" i="21"/>
  <c r="F2395" i="21"/>
  <c r="G2395" i="21"/>
  <c r="C2396" i="21"/>
  <c r="D2396" i="21"/>
  <c r="E2396" i="21"/>
  <c r="F2396" i="21"/>
  <c r="G2396" i="21"/>
  <c r="C2397" i="21"/>
  <c r="D2397" i="21"/>
  <c r="E2397" i="21"/>
  <c r="F2397" i="21"/>
  <c r="G2397" i="21"/>
  <c r="C2398" i="21"/>
  <c r="D2398" i="21"/>
  <c r="E2398" i="21"/>
  <c r="F2398" i="21"/>
  <c r="G2398" i="21"/>
  <c r="C2399" i="21"/>
  <c r="D2399" i="21"/>
  <c r="E2399" i="21"/>
  <c r="F2399" i="21"/>
  <c r="G2399" i="21"/>
  <c r="C2400" i="21"/>
  <c r="D2400" i="21"/>
  <c r="E2400" i="21"/>
  <c r="F2400" i="21"/>
  <c r="G2400" i="21"/>
  <c r="C2401" i="21"/>
  <c r="D2401" i="21"/>
  <c r="E2401" i="21"/>
  <c r="F2401" i="21"/>
  <c r="G2401" i="21"/>
  <c r="C2402" i="21"/>
  <c r="D2402" i="21"/>
  <c r="E2402" i="21"/>
  <c r="F2402" i="21"/>
  <c r="G2402" i="21"/>
  <c r="C2403" i="21"/>
  <c r="D2403" i="21"/>
  <c r="E2403" i="21"/>
  <c r="F2403" i="21"/>
  <c r="G2403" i="21"/>
  <c r="C2404" i="21"/>
  <c r="D2404" i="21"/>
  <c r="E2404" i="21"/>
  <c r="F2404" i="21"/>
  <c r="G2404" i="21"/>
  <c r="C2405" i="21"/>
  <c r="D2405" i="21"/>
  <c r="E2405" i="21"/>
  <c r="F2405" i="21"/>
  <c r="G2405" i="21"/>
  <c r="C2406" i="21"/>
  <c r="D2406" i="21"/>
  <c r="E2406" i="21"/>
  <c r="F2406" i="21"/>
  <c r="G2406" i="21"/>
  <c r="L2382" i="21"/>
  <c r="K2382" i="21"/>
  <c r="G2382" i="21"/>
  <c r="F2382" i="21"/>
  <c r="E2382" i="21"/>
  <c r="D2382" i="21"/>
  <c r="C2382" i="21"/>
  <c r="K2358" i="21"/>
  <c r="L2358" i="21"/>
  <c r="K2359" i="21"/>
  <c r="L2359" i="21"/>
  <c r="K2360" i="21"/>
  <c r="L2360" i="21"/>
  <c r="K2361" i="21"/>
  <c r="L2361" i="21"/>
  <c r="K2362" i="21"/>
  <c r="L2362" i="21"/>
  <c r="K2363" i="21"/>
  <c r="L2363" i="21"/>
  <c r="K2364" i="21"/>
  <c r="L2364" i="21"/>
  <c r="K2365" i="21"/>
  <c r="L2365" i="21"/>
  <c r="K2366" i="21"/>
  <c r="L2366" i="21"/>
  <c r="K2367" i="21"/>
  <c r="L2367" i="21"/>
  <c r="K2368" i="21"/>
  <c r="L2368" i="21"/>
  <c r="K2369" i="21"/>
  <c r="L2369" i="21"/>
  <c r="K2370" i="21"/>
  <c r="L2370" i="21"/>
  <c r="K2371" i="21"/>
  <c r="L2371" i="21"/>
  <c r="K2372" i="21"/>
  <c r="L2372" i="21"/>
  <c r="K2373" i="21"/>
  <c r="L2373" i="21"/>
  <c r="K2374" i="21"/>
  <c r="L2374" i="21"/>
  <c r="K2375" i="21"/>
  <c r="L2375" i="21"/>
  <c r="K2376" i="21"/>
  <c r="L2376" i="21"/>
  <c r="K2377" i="21"/>
  <c r="L2377" i="21"/>
  <c r="K2378" i="21"/>
  <c r="L2378" i="21"/>
  <c r="K2379" i="21"/>
  <c r="L2379" i="21"/>
  <c r="K2380" i="21"/>
  <c r="L2380" i="21"/>
  <c r="K2381" i="21"/>
  <c r="L2381" i="21"/>
  <c r="C2358" i="21"/>
  <c r="D2358" i="21"/>
  <c r="E2358" i="21"/>
  <c r="F2358" i="21"/>
  <c r="G2358" i="21"/>
  <c r="C2359" i="21"/>
  <c r="D2359" i="21"/>
  <c r="E2359" i="21"/>
  <c r="F2359" i="21"/>
  <c r="G2359" i="21"/>
  <c r="C2360" i="21"/>
  <c r="D2360" i="21"/>
  <c r="E2360" i="21"/>
  <c r="F2360" i="21"/>
  <c r="G2360" i="21"/>
  <c r="C2361" i="21"/>
  <c r="D2361" i="21"/>
  <c r="E2361" i="21"/>
  <c r="F2361" i="21"/>
  <c r="G2361" i="21"/>
  <c r="C2362" i="21"/>
  <c r="D2362" i="21"/>
  <c r="E2362" i="21"/>
  <c r="F2362" i="21"/>
  <c r="G2362" i="21"/>
  <c r="C2363" i="21"/>
  <c r="D2363" i="21"/>
  <c r="E2363" i="21"/>
  <c r="F2363" i="21"/>
  <c r="G2363" i="21"/>
  <c r="C2364" i="21"/>
  <c r="D2364" i="21"/>
  <c r="E2364" i="21"/>
  <c r="F2364" i="21"/>
  <c r="G2364" i="21"/>
  <c r="C2365" i="21"/>
  <c r="D2365" i="21"/>
  <c r="E2365" i="21"/>
  <c r="F2365" i="21"/>
  <c r="G2365" i="21"/>
  <c r="C2366" i="21"/>
  <c r="D2366" i="21"/>
  <c r="E2366" i="21"/>
  <c r="F2366" i="21"/>
  <c r="G2366" i="21"/>
  <c r="C2367" i="21"/>
  <c r="D2367" i="21"/>
  <c r="E2367" i="21"/>
  <c r="F2367" i="21"/>
  <c r="G2367" i="21"/>
  <c r="C2368" i="21"/>
  <c r="D2368" i="21"/>
  <c r="E2368" i="21"/>
  <c r="F2368" i="21"/>
  <c r="G2368" i="21"/>
  <c r="C2369" i="21"/>
  <c r="D2369" i="21"/>
  <c r="E2369" i="21"/>
  <c r="F2369" i="21"/>
  <c r="G2369" i="21"/>
  <c r="C2370" i="21"/>
  <c r="D2370" i="21"/>
  <c r="E2370" i="21"/>
  <c r="F2370" i="21"/>
  <c r="G2370" i="21"/>
  <c r="C2371" i="21"/>
  <c r="D2371" i="21"/>
  <c r="E2371" i="21"/>
  <c r="F2371" i="21"/>
  <c r="G2371" i="21"/>
  <c r="C2372" i="21"/>
  <c r="D2372" i="21"/>
  <c r="E2372" i="21"/>
  <c r="F2372" i="21"/>
  <c r="G2372" i="21"/>
  <c r="C2373" i="21"/>
  <c r="D2373" i="21"/>
  <c r="E2373" i="21"/>
  <c r="F2373" i="21"/>
  <c r="G2373" i="21"/>
  <c r="C2374" i="21"/>
  <c r="D2374" i="21"/>
  <c r="E2374" i="21"/>
  <c r="F2374" i="21"/>
  <c r="G2374" i="21"/>
  <c r="C2375" i="21"/>
  <c r="D2375" i="21"/>
  <c r="E2375" i="21"/>
  <c r="F2375" i="21"/>
  <c r="G2375" i="21"/>
  <c r="C2376" i="21"/>
  <c r="D2376" i="21"/>
  <c r="E2376" i="21"/>
  <c r="F2376" i="21"/>
  <c r="G2376" i="21"/>
  <c r="C2377" i="21"/>
  <c r="D2377" i="21"/>
  <c r="E2377" i="21"/>
  <c r="F2377" i="21"/>
  <c r="G2377" i="21"/>
  <c r="C2378" i="21"/>
  <c r="D2378" i="21"/>
  <c r="E2378" i="21"/>
  <c r="F2378" i="21"/>
  <c r="G2378" i="21"/>
  <c r="C2379" i="21"/>
  <c r="D2379" i="21"/>
  <c r="E2379" i="21"/>
  <c r="F2379" i="21"/>
  <c r="G2379" i="21"/>
  <c r="C2380" i="21"/>
  <c r="D2380" i="21"/>
  <c r="E2380" i="21"/>
  <c r="F2380" i="21"/>
  <c r="G2380" i="21"/>
  <c r="C2381" i="21"/>
  <c r="D2381" i="21"/>
  <c r="E2381" i="21"/>
  <c r="F2381" i="21"/>
  <c r="G2381" i="21"/>
  <c r="L2357" i="21"/>
  <c r="K2357" i="21"/>
  <c r="G2357" i="21"/>
  <c r="F2357" i="21"/>
  <c r="E2357" i="21"/>
  <c r="D2357" i="21"/>
  <c r="C2357" i="21"/>
  <c r="K2333" i="21"/>
  <c r="L2333" i="21"/>
  <c r="K2334" i="21"/>
  <c r="L2334" i="21"/>
  <c r="K2335" i="21"/>
  <c r="L2335" i="21"/>
  <c r="K2336" i="21"/>
  <c r="L2336" i="21"/>
  <c r="K2337" i="21"/>
  <c r="L2337" i="21"/>
  <c r="K2338" i="21"/>
  <c r="L2338" i="21"/>
  <c r="K2339" i="21"/>
  <c r="L2339" i="21"/>
  <c r="K2340" i="21"/>
  <c r="L2340" i="21"/>
  <c r="K2341" i="21"/>
  <c r="L2341" i="21"/>
  <c r="K2342" i="21"/>
  <c r="L2342" i="21"/>
  <c r="K2343" i="21"/>
  <c r="L2343" i="21"/>
  <c r="K2344" i="21"/>
  <c r="L2344" i="21"/>
  <c r="K2345" i="21"/>
  <c r="L2345" i="21"/>
  <c r="K2346" i="21"/>
  <c r="L2346" i="21"/>
  <c r="K2347" i="21"/>
  <c r="L2347" i="21"/>
  <c r="K2348" i="21"/>
  <c r="L2348" i="21"/>
  <c r="K2349" i="21"/>
  <c r="L2349" i="21"/>
  <c r="K2350" i="21"/>
  <c r="L2350" i="21"/>
  <c r="K2351" i="21"/>
  <c r="L2351" i="21"/>
  <c r="K2352" i="21"/>
  <c r="L2352" i="21"/>
  <c r="K2353" i="21"/>
  <c r="L2353" i="21"/>
  <c r="K2354" i="21"/>
  <c r="L2354" i="21"/>
  <c r="K2355" i="21"/>
  <c r="L2355" i="21"/>
  <c r="K2356" i="21"/>
  <c r="L2356" i="21"/>
  <c r="C2333" i="21"/>
  <c r="D2333" i="21"/>
  <c r="E2333" i="21"/>
  <c r="F2333" i="21"/>
  <c r="G2333" i="21"/>
  <c r="C2334" i="21"/>
  <c r="D2334" i="21"/>
  <c r="E2334" i="21"/>
  <c r="F2334" i="21"/>
  <c r="G2334" i="21"/>
  <c r="C2335" i="21"/>
  <c r="D2335" i="21"/>
  <c r="E2335" i="21"/>
  <c r="F2335" i="21"/>
  <c r="G2335" i="21"/>
  <c r="C2336" i="21"/>
  <c r="D2336" i="21"/>
  <c r="E2336" i="21"/>
  <c r="F2336" i="21"/>
  <c r="G2336" i="21"/>
  <c r="C2337" i="21"/>
  <c r="D2337" i="21"/>
  <c r="E2337" i="21"/>
  <c r="F2337" i="21"/>
  <c r="G2337" i="21"/>
  <c r="C2338" i="21"/>
  <c r="D2338" i="21"/>
  <c r="E2338" i="21"/>
  <c r="F2338" i="21"/>
  <c r="G2338" i="21"/>
  <c r="C2339" i="21"/>
  <c r="D2339" i="21"/>
  <c r="E2339" i="21"/>
  <c r="F2339" i="21"/>
  <c r="G2339" i="21"/>
  <c r="C2340" i="21"/>
  <c r="D2340" i="21"/>
  <c r="E2340" i="21"/>
  <c r="F2340" i="21"/>
  <c r="G2340" i="21"/>
  <c r="C2341" i="21"/>
  <c r="D2341" i="21"/>
  <c r="E2341" i="21"/>
  <c r="F2341" i="21"/>
  <c r="G2341" i="21"/>
  <c r="C2342" i="21"/>
  <c r="D2342" i="21"/>
  <c r="E2342" i="21"/>
  <c r="F2342" i="21"/>
  <c r="G2342" i="21"/>
  <c r="C2343" i="21"/>
  <c r="D2343" i="21"/>
  <c r="E2343" i="21"/>
  <c r="F2343" i="21"/>
  <c r="G2343" i="21"/>
  <c r="C2344" i="21"/>
  <c r="D2344" i="21"/>
  <c r="E2344" i="21"/>
  <c r="F2344" i="21"/>
  <c r="G2344" i="21"/>
  <c r="C2345" i="21"/>
  <c r="D2345" i="21"/>
  <c r="E2345" i="21"/>
  <c r="F2345" i="21"/>
  <c r="G2345" i="21"/>
  <c r="C2346" i="21"/>
  <c r="D2346" i="21"/>
  <c r="E2346" i="21"/>
  <c r="F2346" i="21"/>
  <c r="G2346" i="21"/>
  <c r="C2347" i="21"/>
  <c r="D2347" i="21"/>
  <c r="E2347" i="21"/>
  <c r="F2347" i="21"/>
  <c r="G2347" i="21"/>
  <c r="C2348" i="21"/>
  <c r="D2348" i="21"/>
  <c r="E2348" i="21"/>
  <c r="F2348" i="21"/>
  <c r="G2348" i="21"/>
  <c r="C2349" i="21"/>
  <c r="D2349" i="21"/>
  <c r="E2349" i="21"/>
  <c r="F2349" i="21"/>
  <c r="G2349" i="21"/>
  <c r="C2350" i="21"/>
  <c r="D2350" i="21"/>
  <c r="E2350" i="21"/>
  <c r="F2350" i="21"/>
  <c r="G2350" i="21"/>
  <c r="C2351" i="21"/>
  <c r="D2351" i="21"/>
  <c r="E2351" i="21"/>
  <c r="F2351" i="21"/>
  <c r="G2351" i="21"/>
  <c r="C2352" i="21"/>
  <c r="D2352" i="21"/>
  <c r="E2352" i="21"/>
  <c r="F2352" i="21"/>
  <c r="G2352" i="21"/>
  <c r="C2353" i="21"/>
  <c r="D2353" i="21"/>
  <c r="E2353" i="21"/>
  <c r="F2353" i="21"/>
  <c r="G2353" i="21"/>
  <c r="C2354" i="21"/>
  <c r="D2354" i="21"/>
  <c r="E2354" i="21"/>
  <c r="F2354" i="21"/>
  <c r="G2354" i="21"/>
  <c r="C2355" i="21"/>
  <c r="D2355" i="21"/>
  <c r="E2355" i="21"/>
  <c r="F2355" i="21"/>
  <c r="G2355" i="21"/>
  <c r="C2356" i="21"/>
  <c r="D2356" i="21"/>
  <c r="E2356" i="21"/>
  <c r="F2356" i="21"/>
  <c r="G2356" i="21"/>
  <c r="L2332" i="21"/>
  <c r="K2332" i="21"/>
  <c r="G2332" i="21"/>
  <c r="F2332" i="21"/>
  <c r="E2332" i="21"/>
  <c r="D2332" i="21"/>
  <c r="C2332" i="21"/>
  <c r="K2308" i="21"/>
  <c r="L2308" i="21"/>
  <c r="K2309" i="21"/>
  <c r="L2309" i="21"/>
  <c r="K2310" i="21"/>
  <c r="L2310" i="21"/>
  <c r="K2311" i="21"/>
  <c r="L2311" i="21"/>
  <c r="K2312" i="21"/>
  <c r="L2312" i="21"/>
  <c r="K2313" i="21"/>
  <c r="L2313" i="21"/>
  <c r="K2314" i="21"/>
  <c r="L2314" i="21"/>
  <c r="K2315" i="21"/>
  <c r="L2315" i="21"/>
  <c r="K2316" i="21"/>
  <c r="L2316" i="21"/>
  <c r="K2317" i="21"/>
  <c r="L2317" i="21"/>
  <c r="K2318" i="21"/>
  <c r="L2318" i="21"/>
  <c r="K2319" i="21"/>
  <c r="L2319" i="21"/>
  <c r="K2320" i="21"/>
  <c r="L2320" i="21"/>
  <c r="K2321" i="21"/>
  <c r="L2321" i="21"/>
  <c r="K2322" i="21"/>
  <c r="L2322" i="21"/>
  <c r="K2323" i="21"/>
  <c r="L2323" i="21"/>
  <c r="K2324" i="21"/>
  <c r="L2324" i="21"/>
  <c r="K2325" i="21"/>
  <c r="L2325" i="21"/>
  <c r="K2326" i="21"/>
  <c r="L2326" i="21"/>
  <c r="K2327" i="21"/>
  <c r="L2327" i="21"/>
  <c r="K2328" i="21"/>
  <c r="L2328" i="21"/>
  <c r="K2329" i="21"/>
  <c r="L2329" i="21"/>
  <c r="K2330" i="21"/>
  <c r="L2330" i="21"/>
  <c r="K2331" i="21"/>
  <c r="L2331" i="21"/>
  <c r="C2308" i="21"/>
  <c r="D2308" i="21"/>
  <c r="E2308" i="21"/>
  <c r="F2308" i="21"/>
  <c r="G2308" i="21"/>
  <c r="C2309" i="21"/>
  <c r="D2309" i="21"/>
  <c r="E2309" i="21"/>
  <c r="F2309" i="21"/>
  <c r="G2309" i="21"/>
  <c r="C2310" i="21"/>
  <c r="D2310" i="21"/>
  <c r="E2310" i="21"/>
  <c r="F2310" i="21"/>
  <c r="G2310" i="21"/>
  <c r="C2311" i="21"/>
  <c r="D2311" i="21"/>
  <c r="E2311" i="21"/>
  <c r="F2311" i="21"/>
  <c r="G2311" i="21"/>
  <c r="C2312" i="21"/>
  <c r="D2312" i="21"/>
  <c r="E2312" i="21"/>
  <c r="F2312" i="21"/>
  <c r="G2312" i="21"/>
  <c r="C2313" i="21"/>
  <c r="D2313" i="21"/>
  <c r="E2313" i="21"/>
  <c r="F2313" i="21"/>
  <c r="G2313" i="21"/>
  <c r="C2314" i="21"/>
  <c r="D2314" i="21"/>
  <c r="E2314" i="21"/>
  <c r="F2314" i="21"/>
  <c r="G2314" i="21"/>
  <c r="C2315" i="21"/>
  <c r="D2315" i="21"/>
  <c r="E2315" i="21"/>
  <c r="F2315" i="21"/>
  <c r="G2315" i="21"/>
  <c r="C2316" i="21"/>
  <c r="D2316" i="21"/>
  <c r="E2316" i="21"/>
  <c r="F2316" i="21"/>
  <c r="G2316" i="21"/>
  <c r="C2317" i="21"/>
  <c r="D2317" i="21"/>
  <c r="E2317" i="21"/>
  <c r="F2317" i="21"/>
  <c r="G2317" i="21"/>
  <c r="C2318" i="21"/>
  <c r="D2318" i="21"/>
  <c r="E2318" i="21"/>
  <c r="F2318" i="21"/>
  <c r="G2318" i="21"/>
  <c r="C2319" i="21"/>
  <c r="D2319" i="21"/>
  <c r="E2319" i="21"/>
  <c r="F2319" i="21"/>
  <c r="G2319" i="21"/>
  <c r="C2320" i="21"/>
  <c r="D2320" i="21"/>
  <c r="E2320" i="21"/>
  <c r="F2320" i="21"/>
  <c r="G2320" i="21"/>
  <c r="C2321" i="21"/>
  <c r="D2321" i="21"/>
  <c r="E2321" i="21"/>
  <c r="F2321" i="21"/>
  <c r="G2321" i="21"/>
  <c r="C2322" i="21"/>
  <c r="D2322" i="21"/>
  <c r="E2322" i="21"/>
  <c r="F2322" i="21"/>
  <c r="G2322" i="21"/>
  <c r="C2323" i="21"/>
  <c r="D2323" i="21"/>
  <c r="E2323" i="21"/>
  <c r="F2323" i="21"/>
  <c r="G2323" i="21"/>
  <c r="C2324" i="21"/>
  <c r="D2324" i="21"/>
  <c r="E2324" i="21"/>
  <c r="F2324" i="21"/>
  <c r="G2324" i="21"/>
  <c r="C2325" i="21"/>
  <c r="D2325" i="21"/>
  <c r="E2325" i="21"/>
  <c r="F2325" i="21"/>
  <c r="G2325" i="21"/>
  <c r="C2326" i="21"/>
  <c r="D2326" i="21"/>
  <c r="E2326" i="21"/>
  <c r="F2326" i="21"/>
  <c r="G2326" i="21"/>
  <c r="C2327" i="21"/>
  <c r="D2327" i="21"/>
  <c r="E2327" i="21"/>
  <c r="F2327" i="21"/>
  <c r="G2327" i="21"/>
  <c r="C2328" i="21"/>
  <c r="D2328" i="21"/>
  <c r="E2328" i="21"/>
  <c r="F2328" i="21"/>
  <c r="G2328" i="21"/>
  <c r="C2329" i="21"/>
  <c r="D2329" i="21"/>
  <c r="E2329" i="21"/>
  <c r="F2329" i="21"/>
  <c r="G2329" i="21"/>
  <c r="C2330" i="21"/>
  <c r="D2330" i="21"/>
  <c r="E2330" i="21"/>
  <c r="F2330" i="21"/>
  <c r="G2330" i="21"/>
  <c r="C2331" i="21"/>
  <c r="D2331" i="21"/>
  <c r="E2331" i="21"/>
  <c r="F2331" i="21"/>
  <c r="G2331" i="21"/>
  <c r="L2307" i="21"/>
  <c r="K2307" i="21"/>
  <c r="G2307" i="21"/>
  <c r="F2307" i="21"/>
  <c r="E2307" i="21"/>
  <c r="D2307" i="21"/>
  <c r="C2307" i="21"/>
  <c r="K2283" i="21"/>
  <c r="L2283" i="21"/>
  <c r="K2284" i="21"/>
  <c r="L2284" i="21"/>
  <c r="K2285" i="21"/>
  <c r="L2285" i="21"/>
  <c r="K2286" i="21"/>
  <c r="L2286" i="21"/>
  <c r="K2287" i="21"/>
  <c r="L2287" i="21"/>
  <c r="K2288" i="21"/>
  <c r="L2288" i="21"/>
  <c r="K2289" i="21"/>
  <c r="L2289" i="21"/>
  <c r="K2290" i="21"/>
  <c r="L2290" i="21"/>
  <c r="K2291" i="21"/>
  <c r="L2291" i="21"/>
  <c r="K2292" i="21"/>
  <c r="L2292" i="21"/>
  <c r="K2293" i="21"/>
  <c r="L2293" i="21"/>
  <c r="K2294" i="21"/>
  <c r="L2294" i="21"/>
  <c r="K2295" i="21"/>
  <c r="L2295" i="21"/>
  <c r="K2296" i="21"/>
  <c r="L2296" i="21"/>
  <c r="K2297" i="21"/>
  <c r="L2297" i="21"/>
  <c r="K2298" i="21"/>
  <c r="L2298" i="21"/>
  <c r="K2299" i="21"/>
  <c r="L2299" i="21"/>
  <c r="K2300" i="21"/>
  <c r="L2300" i="21"/>
  <c r="K2301" i="21"/>
  <c r="L2301" i="21"/>
  <c r="K2302" i="21"/>
  <c r="L2302" i="21"/>
  <c r="K2303" i="21"/>
  <c r="L2303" i="21"/>
  <c r="K2304" i="21"/>
  <c r="L2304" i="21"/>
  <c r="K2305" i="21"/>
  <c r="L2305" i="21"/>
  <c r="K2306" i="21"/>
  <c r="L2306" i="21"/>
  <c r="C2283" i="21"/>
  <c r="D2283" i="21"/>
  <c r="E2283" i="21"/>
  <c r="F2283" i="21"/>
  <c r="G2283" i="21"/>
  <c r="C2284" i="21"/>
  <c r="D2284" i="21"/>
  <c r="E2284" i="21"/>
  <c r="F2284" i="21"/>
  <c r="G2284" i="21"/>
  <c r="C2285" i="21"/>
  <c r="D2285" i="21"/>
  <c r="E2285" i="21"/>
  <c r="F2285" i="21"/>
  <c r="G2285" i="21"/>
  <c r="C2286" i="21"/>
  <c r="D2286" i="21"/>
  <c r="E2286" i="21"/>
  <c r="F2286" i="21"/>
  <c r="G2286" i="21"/>
  <c r="C2287" i="21"/>
  <c r="D2287" i="21"/>
  <c r="E2287" i="21"/>
  <c r="F2287" i="21"/>
  <c r="G2287" i="21"/>
  <c r="C2288" i="21"/>
  <c r="D2288" i="21"/>
  <c r="E2288" i="21"/>
  <c r="F2288" i="21"/>
  <c r="G2288" i="21"/>
  <c r="C2289" i="21"/>
  <c r="D2289" i="21"/>
  <c r="E2289" i="21"/>
  <c r="F2289" i="21"/>
  <c r="G2289" i="21"/>
  <c r="C2290" i="21"/>
  <c r="D2290" i="21"/>
  <c r="E2290" i="21"/>
  <c r="F2290" i="21"/>
  <c r="G2290" i="21"/>
  <c r="C2291" i="21"/>
  <c r="D2291" i="21"/>
  <c r="E2291" i="21"/>
  <c r="F2291" i="21"/>
  <c r="G2291" i="21"/>
  <c r="C2292" i="21"/>
  <c r="D2292" i="21"/>
  <c r="E2292" i="21"/>
  <c r="F2292" i="21"/>
  <c r="G2292" i="21"/>
  <c r="C2293" i="21"/>
  <c r="D2293" i="21"/>
  <c r="E2293" i="21"/>
  <c r="F2293" i="21"/>
  <c r="G2293" i="21"/>
  <c r="C2294" i="21"/>
  <c r="D2294" i="21"/>
  <c r="E2294" i="21"/>
  <c r="F2294" i="21"/>
  <c r="G2294" i="21"/>
  <c r="C2295" i="21"/>
  <c r="D2295" i="21"/>
  <c r="E2295" i="21"/>
  <c r="F2295" i="21"/>
  <c r="G2295" i="21"/>
  <c r="C2296" i="21"/>
  <c r="D2296" i="21"/>
  <c r="E2296" i="21"/>
  <c r="F2296" i="21"/>
  <c r="G2296" i="21"/>
  <c r="C2297" i="21"/>
  <c r="D2297" i="21"/>
  <c r="E2297" i="21"/>
  <c r="F2297" i="21"/>
  <c r="G2297" i="21"/>
  <c r="C2298" i="21"/>
  <c r="D2298" i="21"/>
  <c r="E2298" i="21"/>
  <c r="F2298" i="21"/>
  <c r="G2298" i="21"/>
  <c r="C2299" i="21"/>
  <c r="D2299" i="21"/>
  <c r="E2299" i="21"/>
  <c r="F2299" i="21"/>
  <c r="G2299" i="21"/>
  <c r="C2300" i="21"/>
  <c r="D2300" i="21"/>
  <c r="E2300" i="21"/>
  <c r="F2300" i="21"/>
  <c r="G2300" i="21"/>
  <c r="C2301" i="21"/>
  <c r="D2301" i="21"/>
  <c r="E2301" i="21"/>
  <c r="F2301" i="21"/>
  <c r="G2301" i="21"/>
  <c r="C2302" i="21"/>
  <c r="D2302" i="21"/>
  <c r="E2302" i="21"/>
  <c r="F2302" i="21"/>
  <c r="G2302" i="21"/>
  <c r="C2303" i="21"/>
  <c r="D2303" i="21"/>
  <c r="E2303" i="21"/>
  <c r="F2303" i="21"/>
  <c r="G2303" i="21"/>
  <c r="C2304" i="21"/>
  <c r="D2304" i="21"/>
  <c r="E2304" i="21"/>
  <c r="F2304" i="21"/>
  <c r="G2304" i="21"/>
  <c r="C2305" i="21"/>
  <c r="D2305" i="21"/>
  <c r="E2305" i="21"/>
  <c r="F2305" i="21"/>
  <c r="G2305" i="21"/>
  <c r="C2306" i="21"/>
  <c r="D2306" i="21"/>
  <c r="E2306" i="21"/>
  <c r="F2306" i="21"/>
  <c r="G2306" i="21"/>
  <c r="L2282" i="21"/>
  <c r="K2282" i="21"/>
  <c r="G2282" i="21"/>
  <c r="F2282" i="21"/>
  <c r="E2282" i="21"/>
  <c r="D2282" i="21"/>
  <c r="C2282" i="21"/>
  <c r="K2258" i="21"/>
  <c r="L2258" i="21"/>
  <c r="K2259" i="21"/>
  <c r="L2259" i="21"/>
  <c r="K2260" i="21"/>
  <c r="L2260" i="21"/>
  <c r="K2261" i="21"/>
  <c r="L2261" i="21"/>
  <c r="K2262" i="21"/>
  <c r="L2262" i="21"/>
  <c r="K2263" i="21"/>
  <c r="L2263" i="21"/>
  <c r="K2264" i="21"/>
  <c r="L2264" i="21"/>
  <c r="K2265" i="21"/>
  <c r="L2265" i="21"/>
  <c r="K2266" i="21"/>
  <c r="L2266" i="21"/>
  <c r="K2267" i="21"/>
  <c r="L2267" i="21"/>
  <c r="K2268" i="21"/>
  <c r="L2268" i="21"/>
  <c r="K2269" i="21"/>
  <c r="L2269" i="21"/>
  <c r="K2270" i="21"/>
  <c r="L2270" i="21"/>
  <c r="K2271" i="21"/>
  <c r="L2271" i="21"/>
  <c r="K2272" i="21"/>
  <c r="L2272" i="21"/>
  <c r="K2273" i="21"/>
  <c r="L2273" i="21"/>
  <c r="K2274" i="21"/>
  <c r="L2274" i="21"/>
  <c r="K2275" i="21"/>
  <c r="L2275" i="21"/>
  <c r="K2276" i="21"/>
  <c r="L2276" i="21"/>
  <c r="K2277" i="21"/>
  <c r="L2277" i="21"/>
  <c r="K2278" i="21"/>
  <c r="L2278" i="21"/>
  <c r="K2279" i="21"/>
  <c r="L2279" i="21"/>
  <c r="K2280" i="21"/>
  <c r="L2280" i="21"/>
  <c r="K2281" i="21"/>
  <c r="L2281" i="21"/>
  <c r="C2258" i="21"/>
  <c r="D2258" i="21"/>
  <c r="E2258" i="21"/>
  <c r="F2258" i="21"/>
  <c r="G2258" i="21"/>
  <c r="C2259" i="21"/>
  <c r="D2259" i="21"/>
  <c r="E2259" i="21"/>
  <c r="F2259" i="21"/>
  <c r="G2259" i="21"/>
  <c r="C2260" i="21"/>
  <c r="D2260" i="21"/>
  <c r="E2260" i="21"/>
  <c r="F2260" i="21"/>
  <c r="G2260" i="21"/>
  <c r="C2261" i="21"/>
  <c r="D2261" i="21"/>
  <c r="E2261" i="21"/>
  <c r="F2261" i="21"/>
  <c r="G2261" i="21"/>
  <c r="C2262" i="21"/>
  <c r="D2262" i="21"/>
  <c r="E2262" i="21"/>
  <c r="F2262" i="21"/>
  <c r="G2262" i="21"/>
  <c r="C2263" i="21"/>
  <c r="D2263" i="21"/>
  <c r="E2263" i="21"/>
  <c r="F2263" i="21"/>
  <c r="G2263" i="21"/>
  <c r="C2264" i="21"/>
  <c r="D2264" i="21"/>
  <c r="E2264" i="21"/>
  <c r="F2264" i="21"/>
  <c r="G2264" i="21"/>
  <c r="C2265" i="21"/>
  <c r="D2265" i="21"/>
  <c r="E2265" i="21"/>
  <c r="F2265" i="21"/>
  <c r="G2265" i="21"/>
  <c r="C2266" i="21"/>
  <c r="D2266" i="21"/>
  <c r="E2266" i="21"/>
  <c r="F2266" i="21"/>
  <c r="G2266" i="21"/>
  <c r="C2267" i="21"/>
  <c r="D2267" i="21"/>
  <c r="E2267" i="21"/>
  <c r="F2267" i="21"/>
  <c r="G2267" i="21"/>
  <c r="C2268" i="21"/>
  <c r="D2268" i="21"/>
  <c r="E2268" i="21"/>
  <c r="F2268" i="21"/>
  <c r="G2268" i="21"/>
  <c r="C2269" i="21"/>
  <c r="D2269" i="21"/>
  <c r="E2269" i="21"/>
  <c r="F2269" i="21"/>
  <c r="G2269" i="21"/>
  <c r="C2270" i="21"/>
  <c r="D2270" i="21"/>
  <c r="E2270" i="21"/>
  <c r="F2270" i="21"/>
  <c r="G2270" i="21"/>
  <c r="C2271" i="21"/>
  <c r="D2271" i="21"/>
  <c r="E2271" i="21"/>
  <c r="F2271" i="21"/>
  <c r="G2271" i="21"/>
  <c r="C2272" i="21"/>
  <c r="D2272" i="21"/>
  <c r="E2272" i="21"/>
  <c r="F2272" i="21"/>
  <c r="G2272" i="21"/>
  <c r="C2273" i="21"/>
  <c r="D2273" i="21"/>
  <c r="E2273" i="21"/>
  <c r="F2273" i="21"/>
  <c r="G2273" i="21"/>
  <c r="C2274" i="21"/>
  <c r="D2274" i="21"/>
  <c r="E2274" i="21"/>
  <c r="F2274" i="21"/>
  <c r="G2274" i="21"/>
  <c r="C2275" i="21"/>
  <c r="D2275" i="21"/>
  <c r="E2275" i="21"/>
  <c r="F2275" i="21"/>
  <c r="G2275" i="21"/>
  <c r="C2276" i="21"/>
  <c r="D2276" i="21"/>
  <c r="E2276" i="21"/>
  <c r="F2276" i="21"/>
  <c r="G2276" i="21"/>
  <c r="C2277" i="21"/>
  <c r="D2277" i="21"/>
  <c r="E2277" i="21"/>
  <c r="F2277" i="21"/>
  <c r="G2277" i="21"/>
  <c r="C2278" i="21"/>
  <c r="D2278" i="21"/>
  <c r="E2278" i="21"/>
  <c r="F2278" i="21"/>
  <c r="G2278" i="21"/>
  <c r="C2279" i="21"/>
  <c r="D2279" i="21"/>
  <c r="E2279" i="21"/>
  <c r="F2279" i="21"/>
  <c r="G2279" i="21"/>
  <c r="C2280" i="21"/>
  <c r="D2280" i="21"/>
  <c r="E2280" i="21"/>
  <c r="F2280" i="21"/>
  <c r="G2280" i="21"/>
  <c r="C2281" i="21"/>
  <c r="D2281" i="21"/>
  <c r="E2281" i="21"/>
  <c r="F2281" i="21"/>
  <c r="G2281" i="21"/>
  <c r="L2257" i="21"/>
  <c r="K2257" i="21"/>
  <c r="G2257" i="21"/>
  <c r="F2257" i="21"/>
  <c r="E2257" i="21"/>
  <c r="D2257" i="21"/>
  <c r="C2257" i="21"/>
  <c r="K2233" i="21"/>
  <c r="L2233" i="21"/>
  <c r="K2234" i="21"/>
  <c r="L2234" i="21"/>
  <c r="K2235" i="21"/>
  <c r="L2235" i="21"/>
  <c r="K2236" i="21"/>
  <c r="L2236" i="21"/>
  <c r="K2237" i="21"/>
  <c r="L2237" i="21"/>
  <c r="K2238" i="21"/>
  <c r="L2238" i="21"/>
  <c r="K2239" i="21"/>
  <c r="L2239" i="21"/>
  <c r="K2240" i="21"/>
  <c r="L2240" i="21"/>
  <c r="K2241" i="21"/>
  <c r="L2241" i="21"/>
  <c r="K2242" i="21"/>
  <c r="L2242" i="21"/>
  <c r="K2243" i="21"/>
  <c r="L2243" i="21"/>
  <c r="K2244" i="21"/>
  <c r="L2244" i="21"/>
  <c r="K2245" i="21"/>
  <c r="L2245" i="21"/>
  <c r="K2246" i="21"/>
  <c r="L2246" i="21"/>
  <c r="K2247" i="21"/>
  <c r="L2247" i="21"/>
  <c r="K2248" i="21"/>
  <c r="L2248" i="21"/>
  <c r="K2249" i="21"/>
  <c r="L2249" i="21"/>
  <c r="K2250" i="21"/>
  <c r="L2250" i="21"/>
  <c r="K2251" i="21"/>
  <c r="L2251" i="21"/>
  <c r="K2252" i="21"/>
  <c r="L2252" i="21"/>
  <c r="K2253" i="21"/>
  <c r="L2253" i="21"/>
  <c r="K2254" i="21"/>
  <c r="L2254" i="21"/>
  <c r="K2255" i="21"/>
  <c r="L2255" i="21"/>
  <c r="K2256" i="21"/>
  <c r="L2256" i="21"/>
  <c r="C2233" i="21"/>
  <c r="D2233" i="21"/>
  <c r="E2233" i="21"/>
  <c r="F2233" i="21"/>
  <c r="G2233" i="21"/>
  <c r="C2234" i="21"/>
  <c r="D2234" i="21"/>
  <c r="E2234" i="21"/>
  <c r="F2234" i="21"/>
  <c r="G2234" i="21"/>
  <c r="C2235" i="21"/>
  <c r="D2235" i="21"/>
  <c r="E2235" i="21"/>
  <c r="F2235" i="21"/>
  <c r="G2235" i="21"/>
  <c r="C2236" i="21"/>
  <c r="D2236" i="21"/>
  <c r="E2236" i="21"/>
  <c r="F2236" i="21"/>
  <c r="G2236" i="21"/>
  <c r="C2237" i="21"/>
  <c r="D2237" i="21"/>
  <c r="E2237" i="21"/>
  <c r="F2237" i="21"/>
  <c r="G2237" i="21"/>
  <c r="C2238" i="21"/>
  <c r="D2238" i="21"/>
  <c r="E2238" i="21"/>
  <c r="F2238" i="21"/>
  <c r="G2238" i="21"/>
  <c r="C2239" i="21"/>
  <c r="D2239" i="21"/>
  <c r="E2239" i="21"/>
  <c r="F2239" i="21"/>
  <c r="G2239" i="21"/>
  <c r="C2240" i="21"/>
  <c r="D2240" i="21"/>
  <c r="E2240" i="21"/>
  <c r="F2240" i="21"/>
  <c r="G2240" i="21"/>
  <c r="C2241" i="21"/>
  <c r="D2241" i="21"/>
  <c r="E2241" i="21"/>
  <c r="F2241" i="21"/>
  <c r="G2241" i="21"/>
  <c r="C2242" i="21"/>
  <c r="D2242" i="21"/>
  <c r="E2242" i="21"/>
  <c r="F2242" i="21"/>
  <c r="G2242" i="21"/>
  <c r="C2243" i="21"/>
  <c r="D2243" i="21"/>
  <c r="E2243" i="21"/>
  <c r="F2243" i="21"/>
  <c r="G2243" i="21"/>
  <c r="C2244" i="21"/>
  <c r="D2244" i="21"/>
  <c r="E2244" i="21"/>
  <c r="F2244" i="21"/>
  <c r="G2244" i="21"/>
  <c r="C2245" i="21"/>
  <c r="D2245" i="21"/>
  <c r="E2245" i="21"/>
  <c r="F2245" i="21"/>
  <c r="G2245" i="21"/>
  <c r="C2246" i="21"/>
  <c r="D2246" i="21"/>
  <c r="E2246" i="21"/>
  <c r="F2246" i="21"/>
  <c r="G2246" i="21"/>
  <c r="C2247" i="21"/>
  <c r="D2247" i="21"/>
  <c r="E2247" i="21"/>
  <c r="F2247" i="21"/>
  <c r="G2247" i="21"/>
  <c r="C2248" i="21"/>
  <c r="D2248" i="21"/>
  <c r="E2248" i="21"/>
  <c r="F2248" i="21"/>
  <c r="G2248" i="21"/>
  <c r="C2249" i="21"/>
  <c r="D2249" i="21"/>
  <c r="E2249" i="21"/>
  <c r="F2249" i="21"/>
  <c r="G2249" i="21"/>
  <c r="C2250" i="21"/>
  <c r="D2250" i="21"/>
  <c r="E2250" i="21"/>
  <c r="F2250" i="21"/>
  <c r="G2250" i="21"/>
  <c r="C2251" i="21"/>
  <c r="D2251" i="21"/>
  <c r="E2251" i="21"/>
  <c r="F2251" i="21"/>
  <c r="G2251" i="21"/>
  <c r="C2252" i="21"/>
  <c r="D2252" i="21"/>
  <c r="E2252" i="21"/>
  <c r="F2252" i="21"/>
  <c r="G2252" i="21"/>
  <c r="C2253" i="21"/>
  <c r="D2253" i="21"/>
  <c r="E2253" i="21"/>
  <c r="F2253" i="21"/>
  <c r="G2253" i="21"/>
  <c r="C2254" i="21"/>
  <c r="D2254" i="21"/>
  <c r="E2254" i="21"/>
  <c r="F2254" i="21"/>
  <c r="G2254" i="21"/>
  <c r="C2255" i="21"/>
  <c r="D2255" i="21"/>
  <c r="E2255" i="21"/>
  <c r="F2255" i="21"/>
  <c r="G2255" i="21"/>
  <c r="C2256" i="21"/>
  <c r="D2256" i="21"/>
  <c r="E2256" i="21"/>
  <c r="F2256" i="21"/>
  <c r="G2256" i="21"/>
  <c r="L2232" i="21"/>
  <c r="K2232" i="21"/>
  <c r="G2232" i="21"/>
  <c r="F2232" i="21"/>
  <c r="E2232" i="21"/>
  <c r="D2232" i="21"/>
  <c r="C2232" i="21"/>
  <c r="K2208" i="21"/>
  <c r="L2208" i="21"/>
  <c r="K2209" i="21"/>
  <c r="L2209" i="21"/>
  <c r="K2210" i="21"/>
  <c r="L2210" i="21"/>
  <c r="K2211" i="21"/>
  <c r="L2211" i="21"/>
  <c r="K2212" i="21"/>
  <c r="L2212" i="21"/>
  <c r="K2213" i="21"/>
  <c r="L2213" i="21"/>
  <c r="K2214" i="21"/>
  <c r="L2214" i="21"/>
  <c r="K2215" i="21"/>
  <c r="L2215" i="21"/>
  <c r="K2216" i="21"/>
  <c r="L2216" i="21"/>
  <c r="K2217" i="21"/>
  <c r="L2217" i="21"/>
  <c r="K2218" i="21"/>
  <c r="L2218" i="21"/>
  <c r="K2219" i="21"/>
  <c r="L2219" i="21"/>
  <c r="K2220" i="21"/>
  <c r="L2220" i="21"/>
  <c r="K2221" i="21"/>
  <c r="L2221" i="21"/>
  <c r="K2222" i="21"/>
  <c r="L2222" i="21"/>
  <c r="K2223" i="21"/>
  <c r="L2223" i="21"/>
  <c r="K2224" i="21"/>
  <c r="L2224" i="21"/>
  <c r="K2225" i="21"/>
  <c r="L2225" i="21"/>
  <c r="K2226" i="21"/>
  <c r="L2226" i="21"/>
  <c r="K2227" i="21"/>
  <c r="L2227" i="21"/>
  <c r="K2228" i="21"/>
  <c r="L2228" i="21"/>
  <c r="K2229" i="21"/>
  <c r="L2229" i="21"/>
  <c r="K2230" i="21"/>
  <c r="L2230" i="21"/>
  <c r="K2231" i="21"/>
  <c r="L2231" i="21"/>
  <c r="C2208" i="21"/>
  <c r="D2208" i="21"/>
  <c r="E2208" i="21"/>
  <c r="F2208" i="21"/>
  <c r="G2208" i="21"/>
  <c r="C2209" i="21"/>
  <c r="D2209" i="21"/>
  <c r="E2209" i="21"/>
  <c r="F2209" i="21"/>
  <c r="G2209" i="21"/>
  <c r="C2210" i="21"/>
  <c r="D2210" i="21"/>
  <c r="E2210" i="21"/>
  <c r="F2210" i="21"/>
  <c r="G2210" i="21"/>
  <c r="C2211" i="21"/>
  <c r="D2211" i="21"/>
  <c r="E2211" i="21"/>
  <c r="F2211" i="21"/>
  <c r="G2211" i="21"/>
  <c r="C2212" i="21"/>
  <c r="D2212" i="21"/>
  <c r="E2212" i="21"/>
  <c r="F2212" i="21"/>
  <c r="G2212" i="21"/>
  <c r="C2213" i="21"/>
  <c r="D2213" i="21"/>
  <c r="E2213" i="21"/>
  <c r="F2213" i="21"/>
  <c r="G2213" i="21"/>
  <c r="C2214" i="21"/>
  <c r="D2214" i="21"/>
  <c r="E2214" i="21"/>
  <c r="F2214" i="21"/>
  <c r="G2214" i="21"/>
  <c r="C2215" i="21"/>
  <c r="D2215" i="21"/>
  <c r="E2215" i="21"/>
  <c r="F2215" i="21"/>
  <c r="G2215" i="21"/>
  <c r="C2216" i="21"/>
  <c r="D2216" i="21"/>
  <c r="E2216" i="21"/>
  <c r="F2216" i="21"/>
  <c r="G2216" i="21"/>
  <c r="C2217" i="21"/>
  <c r="D2217" i="21"/>
  <c r="E2217" i="21"/>
  <c r="F2217" i="21"/>
  <c r="G2217" i="21"/>
  <c r="C2218" i="21"/>
  <c r="D2218" i="21"/>
  <c r="E2218" i="21"/>
  <c r="F2218" i="21"/>
  <c r="G2218" i="21"/>
  <c r="C2219" i="21"/>
  <c r="D2219" i="21"/>
  <c r="E2219" i="21"/>
  <c r="F2219" i="21"/>
  <c r="G2219" i="21"/>
  <c r="C2220" i="21"/>
  <c r="D2220" i="21"/>
  <c r="E2220" i="21"/>
  <c r="F2220" i="21"/>
  <c r="G2220" i="21"/>
  <c r="C2221" i="21"/>
  <c r="D2221" i="21"/>
  <c r="E2221" i="21"/>
  <c r="F2221" i="21"/>
  <c r="G2221" i="21"/>
  <c r="C2222" i="21"/>
  <c r="D2222" i="21"/>
  <c r="E2222" i="21"/>
  <c r="F2222" i="21"/>
  <c r="G2222" i="21"/>
  <c r="C2223" i="21"/>
  <c r="D2223" i="21"/>
  <c r="E2223" i="21"/>
  <c r="F2223" i="21"/>
  <c r="G2223" i="21"/>
  <c r="C2224" i="21"/>
  <c r="D2224" i="21"/>
  <c r="E2224" i="21"/>
  <c r="F2224" i="21"/>
  <c r="G2224" i="21"/>
  <c r="C2225" i="21"/>
  <c r="D2225" i="21"/>
  <c r="E2225" i="21"/>
  <c r="F2225" i="21"/>
  <c r="G2225" i="21"/>
  <c r="C2226" i="21"/>
  <c r="D2226" i="21"/>
  <c r="E2226" i="21"/>
  <c r="F2226" i="21"/>
  <c r="G2226" i="21"/>
  <c r="C2227" i="21"/>
  <c r="D2227" i="21"/>
  <c r="E2227" i="21"/>
  <c r="F2227" i="21"/>
  <c r="G2227" i="21"/>
  <c r="C2228" i="21"/>
  <c r="D2228" i="21"/>
  <c r="E2228" i="21"/>
  <c r="F2228" i="21"/>
  <c r="G2228" i="21"/>
  <c r="C2229" i="21"/>
  <c r="D2229" i="21"/>
  <c r="E2229" i="21"/>
  <c r="F2229" i="21"/>
  <c r="G2229" i="21"/>
  <c r="C2230" i="21"/>
  <c r="D2230" i="21"/>
  <c r="E2230" i="21"/>
  <c r="F2230" i="21"/>
  <c r="G2230" i="21"/>
  <c r="C2231" i="21"/>
  <c r="D2231" i="21"/>
  <c r="E2231" i="21"/>
  <c r="F2231" i="21"/>
  <c r="G2231" i="21"/>
  <c r="L2207" i="21"/>
  <c r="K2207" i="21"/>
  <c r="G2207" i="21"/>
  <c r="F2207" i="21"/>
  <c r="E2207" i="21"/>
  <c r="D2207" i="21"/>
  <c r="C2207" i="21"/>
  <c r="K2183" i="21"/>
  <c r="L2183" i="21"/>
  <c r="K2184" i="21"/>
  <c r="L2184" i="21"/>
  <c r="K2185" i="21"/>
  <c r="L2185" i="21"/>
  <c r="K2186" i="21"/>
  <c r="L2186" i="21"/>
  <c r="K2187" i="21"/>
  <c r="L2187" i="21"/>
  <c r="K2188" i="21"/>
  <c r="L2188" i="21"/>
  <c r="K2189" i="21"/>
  <c r="L2189" i="21"/>
  <c r="K2190" i="21"/>
  <c r="L2190" i="21"/>
  <c r="K2191" i="21"/>
  <c r="L2191" i="21"/>
  <c r="K2192" i="21"/>
  <c r="L2192" i="21"/>
  <c r="K2193" i="21"/>
  <c r="L2193" i="21"/>
  <c r="K2194" i="21"/>
  <c r="L2194" i="21"/>
  <c r="K2195" i="21"/>
  <c r="L2195" i="21"/>
  <c r="K2196" i="21"/>
  <c r="L2196" i="21"/>
  <c r="K2197" i="21"/>
  <c r="L2197" i="21"/>
  <c r="K2198" i="21"/>
  <c r="L2198" i="21"/>
  <c r="K2199" i="21"/>
  <c r="L2199" i="21"/>
  <c r="K2200" i="21"/>
  <c r="L2200" i="21"/>
  <c r="K2201" i="21"/>
  <c r="L2201" i="21"/>
  <c r="K2202" i="21"/>
  <c r="L2202" i="21"/>
  <c r="K2203" i="21"/>
  <c r="L2203" i="21"/>
  <c r="K2204" i="21"/>
  <c r="L2204" i="21"/>
  <c r="K2205" i="21"/>
  <c r="L2205" i="21"/>
  <c r="K2206" i="21"/>
  <c r="L2206" i="21"/>
  <c r="C2183" i="21"/>
  <c r="D2183" i="21"/>
  <c r="E2183" i="21"/>
  <c r="F2183" i="21"/>
  <c r="G2183" i="21"/>
  <c r="C2184" i="21"/>
  <c r="D2184" i="21"/>
  <c r="E2184" i="21"/>
  <c r="F2184" i="21"/>
  <c r="G2184" i="21"/>
  <c r="C2185" i="21"/>
  <c r="D2185" i="21"/>
  <c r="E2185" i="21"/>
  <c r="F2185" i="21"/>
  <c r="G2185" i="21"/>
  <c r="C2186" i="21"/>
  <c r="D2186" i="21"/>
  <c r="E2186" i="21"/>
  <c r="F2186" i="21"/>
  <c r="G2186" i="21"/>
  <c r="C2187" i="21"/>
  <c r="D2187" i="21"/>
  <c r="E2187" i="21"/>
  <c r="F2187" i="21"/>
  <c r="G2187" i="21"/>
  <c r="C2188" i="21"/>
  <c r="D2188" i="21"/>
  <c r="E2188" i="21"/>
  <c r="F2188" i="21"/>
  <c r="G2188" i="21"/>
  <c r="C2189" i="21"/>
  <c r="D2189" i="21"/>
  <c r="E2189" i="21"/>
  <c r="F2189" i="21"/>
  <c r="G2189" i="21"/>
  <c r="C2190" i="21"/>
  <c r="D2190" i="21"/>
  <c r="E2190" i="21"/>
  <c r="F2190" i="21"/>
  <c r="G2190" i="21"/>
  <c r="C2191" i="21"/>
  <c r="D2191" i="21"/>
  <c r="E2191" i="21"/>
  <c r="F2191" i="21"/>
  <c r="G2191" i="21"/>
  <c r="C2192" i="21"/>
  <c r="D2192" i="21"/>
  <c r="E2192" i="21"/>
  <c r="F2192" i="21"/>
  <c r="G2192" i="21"/>
  <c r="C2193" i="21"/>
  <c r="D2193" i="21"/>
  <c r="E2193" i="21"/>
  <c r="F2193" i="21"/>
  <c r="G2193" i="21"/>
  <c r="C2194" i="21"/>
  <c r="D2194" i="21"/>
  <c r="E2194" i="21"/>
  <c r="F2194" i="21"/>
  <c r="G2194" i="21"/>
  <c r="C2195" i="21"/>
  <c r="D2195" i="21"/>
  <c r="E2195" i="21"/>
  <c r="F2195" i="21"/>
  <c r="G2195" i="21"/>
  <c r="C2196" i="21"/>
  <c r="D2196" i="21"/>
  <c r="E2196" i="21"/>
  <c r="F2196" i="21"/>
  <c r="G2196" i="21"/>
  <c r="C2197" i="21"/>
  <c r="D2197" i="21"/>
  <c r="E2197" i="21"/>
  <c r="F2197" i="21"/>
  <c r="G2197" i="21"/>
  <c r="C2198" i="21"/>
  <c r="D2198" i="21"/>
  <c r="E2198" i="21"/>
  <c r="F2198" i="21"/>
  <c r="G2198" i="21"/>
  <c r="C2199" i="21"/>
  <c r="D2199" i="21"/>
  <c r="E2199" i="21"/>
  <c r="F2199" i="21"/>
  <c r="G2199" i="21"/>
  <c r="C2200" i="21"/>
  <c r="D2200" i="21"/>
  <c r="E2200" i="21"/>
  <c r="F2200" i="21"/>
  <c r="G2200" i="21"/>
  <c r="C2201" i="21"/>
  <c r="D2201" i="21"/>
  <c r="E2201" i="21"/>
  <c r="F2201" i="21"/>
  <c r="G2201" i="21"/>
  <c r="C2202" i="21"/>
  <c r="D2202" i="21"/>
  <c r="E2202" i="21"/>
  <c r="F2202" i="21"/>
  <c r="G2202" i="21"/>
  <c r="C2203" i="21"/>
  <c r="D2203" i="21"/>
  <c r="E2203" i="21"/>
  <c r="F2203" i="21"/>
  <c r="G2203" i="21"/>
  <c r="C2204" i="21"/>
  <c r="D2204" i="21"/>
  <c r="E2204" i="21"/>
  <c r="F2204" i="21"/>
  <c r="G2204" i="21"/>
  <c r="C2205" i="21"/>
  <c r="D2205" i="21"/>
  <c r="E2205" i="21"/>
  <c r="F2205" i="21"/>
  <c r="G2205" i="21"/>
  <c r="C2206" i="21"/>
  <c r="D2206" i="21"/>
  <c r="E2206" i="21"/>
  <c r="F2206" i="21"/>
  <c r="G2206" i="21"/>
  <c r="L2182" i="21"/>
  <c r="K2182" i="21"/>
  <c r="G2182" i="21"/>
  <c r="F2182" i="21"/>
  <c r="E2182" i="21"/>
  <c r="D2182" i="21"/>
  <c r="C2182" i="21"/>
  <c r="K2158" i="21"/>
  <c r="L2158" i="21"/>
  <c r="K2159" i="21"/>
  <c r="L2159" i="21"/>
  <c r="K2160" i="21"/>
  <c r="L2160" i="21"/>
  <c r="K2161" i="21"/>
  <c r="L2161" i="21"/>
  <c r="K2162" i="21"/>
  <c r="L2162" i="21"/>
  <c r="K2163" i="21"/>
  <c r="L2163" i="21"/>
  <c r="K2164" i="21"/>
  <c r="L2164" i="21"/>
  <c r="K2165" i="21"/>
  <c r="L2165" i="21"/>
  <c r="K2166" i="21"/>
  <c r="L2166" i="21"/>
  <c r="K2167" i="21"/>
  <c r="L2167" i="21"/>
  <c r="K2168" i="21"/>
  <c r="L2168" i="21"/>
  <c r="K2169" i="21"/>
  <c r="L2169" i="21"/>
  <c r="K2170" i="21"/>
  <c r="L2170" i="21"/>
  <c r="K2171" i="21"/>
  <c r="L2171" i="21"/>
  <c r="K2172" i="21"/>
  <c r="L2172" i="21"/>
  <c r="K2173" i="21"/>
  <c r="L2173" i="21"/>
  <c r="K2174" i="21"/>
  <c r="L2174" i="21"/>
  <c r="K2175" i="21"/>
  <c r="L2175" i="21"/>
  <c r="K2176" i="21"/>
  <c r="L2176" i="21"/>
  <c r="K2177" i="21"/>
  <c r="L2177" i="21"/>
  <c r="K2178" i="21"/>
  <c r="L2178" i="21"/>
  <c r="K2179" i="21"/>
  <c r="L2179" i="21"/>
  <c r="K2180" i="21"/>
  <c r="L2180" i="21"/>
  <c r="K2181" i="21"/>
  <c r="L2181" i="21"/>
  <c r="C2158" i="21"/>
  <c r="D2158" i="21"/>
  <c r="E2158" i="21"/>
  <c r="F2158" i="21"/>
  <c r="G2158" i="21"/>
  <c r="C2159" i="21"/>
  <c r="D2159" i="21"/>
  <c r="E2159" i="21"/>
  <c r="F2159" i="21"/>
  <c r="G2159" i="21"/>
  <c r="C2160" i="21"/>
  <c r="D2160" i="21"/>
  <c r="E2160" i="21"/>
  <c r="F2160" i="21"/>
  <c r="G2160" i="21"/>
  <c r="C2161" i="21"/>
  <c r="D2161" i="21"/>
  <c r="E2161" i="21"/>
  <c r="F2161" i="21"/>
  <c r="G2161" i="21"/>
  <c r="C2162" i="21"/>
  <c r="D2162" i="21"/>
  <c r="E2162" i="21"/>
  <c r="F2162" i="21"/>
  <c r="G2162" i="21"/>
  <c r="C2163" i="21"/>
  <c r="D2163" i="21"/>
  <c r="E2163" i="21"/>
  <c r="F2163" i="21"/>
  <c r="G2163" i="21"/>
  <c r="C2164" i="21"/>
  <c r="D2164" i="21"/>
  <c r="E2164" i="21"/>
  <c r="F2164" i="21"/>
  <c r="G2164" i="21"/>
  <c r="C2165" i="21"/>
  <c r="D2165" i="21"/>
  <c r="E2165" i="21"/>
  <c r="F2165" i="21"/>
  <c r="G2165" i="21"/>
  <c r="C2166" i="21"/>
  <c r="D2166" i="21"/>
  <c r="E2166" i="21"/>
  <c r="F2166" i="21"/>
  <c r="G2166" i="21"/>
  <c r="C2167" i="21"/>
  <c r="D2167" i="21"/>
  <c r="E2167" i="21"/>
  <c r="F2167" i="21"/>
  <c r="G2167" i="21"/>
  <c r="C2168" i="21"/>
  <c r="D2168" i="21"/>
  <c r="E2168" i="21"/>
  <c r="F2168" i="21"/>
  <c r="G2168" i="21"/>
  <c r="C2169" i="21"/>
  <c r="D2169" i="21"/>
  <c r="E2169" i="21"/>
  <c r="F2169" i="21"/>
  <c r="G2169" i="21"/>
  <c r="C2170" i="21"/>
  <c r="D2170" i="21"/>
  <c r="E2170" i="21"/>
  <c r="F2170" i="21"/>
  <c r="G2170" i="21"/>
  <c r="C2171" i="21"/>
  <c r="D2171" i="21"/>
  <c r="E2171" i="21"/>
  <c r="F2171" i="21"/>
  <c r="G2171" i="21"/>
  <c r="C2172" i="21"/>
  <c r="D2172" i="21"/>
  <c r="E2172" i="21"/>
  <c r="F2172" i="21"/>
  <c r="G2172" i="21"/>
  <c r="C2173" i="21"/>
  <c r="D2173" i="21"/>
  <c r="E2173" i="21"/>
  <c r="F2173" i="21"/>
  <c r="G2173" i="21"/>
  <c r="C2174" i="21"/>
  <c r="D2174" i="21"/>
  <c r="E2174" i="21"/>
  <c r="F2174" i="21"/>
  <c r="G2174" i="21"/>
  <c r="C2175" i="21"/>
  <c r="D2175" i="21"/>
  <c r="E2175" i="21"/>
  <c r="F2175" i="21"/>
  <c r="G2175" i="21"/>
  <c r="C2176" i="21"/>
  <c r="D2176" i="21"/>
  <c r="E2176" i="21"/>
  <c r="F2176" i="21"/>
  <c r="G2176" i="21"/>
  <c r="C2177" i="21"/>
  <c r="D2177" i="21"/>
  <c r="E2177" i="21"/>
  <c r="F2177" i="21"/>
  <c r="G2177" i="21"/>
  <c r="C2178" i="21"/>
  <c r="D2178" i="21"/>
  <c r="E2178" i="21"/>
  <c r="F2178" i="21"/>
  <c r="G2178" i="21"/>
  <c r="C2179" i="21"/>
  <c r="D2179" i="21"/>
  <c r="E2179" i="21"/>
  <c r="F2179" i="21"/>
  <c r="G2179" i="21"/>
  <c r="C2180" i="21"/>
  <c r="D2180" i="21"/>
  <c r="E2180" i="21"/>
  <c r="F2180" i="21"/>
  <c r="G2180" i="21"/>
  <c r="C2181" i="21"/>
  <c r="D2181" i="21"/>
  <c r="E2181" i="21"/>
  <c r="F2181" i="21"/>
  <c r="G2181" i="21"/>
  <c r="L2157" i="21"/>
  <c r="K2157" i="21"/>
  <c r="G2157" i="21"/>
  <c r="F2157" i="21"/>
  <c r="E2157" i="21"/>
  <c r="D2157" i="21"/>
  <c r="C2157" i="21"/>
  <c r="K2133" i="21"/>
  <c r="L2133" i="21"/>
  <c r="K2134" i="21"/>
  <c r="L2134" i="21"/>
  <c r="K2135" i="21"/>
  <c r="L2135" i="21"/>
  <c r="K2136" i="21"/>
  <c r="L2136" i="21"/>
  <c r="K2137" i="21"/>
  <c r="L2137" i="21"/>
  <c r="K2138" i="21"/>
  <c r="L2138" i="21"/>
  <c r="K2139" i="21"/>
  <c r="L2139" i="21"/>
  <c r="K2140" i="21"/>
  <c r="L2140" i="21"/>
  <c r="K2141" i="21"/>
  <c r="L2141" i="21"/>
  <c r="K2142" i="21"/>
  <c r="L2142" i="21"/>
  <c r="K2143" i="21"/>
  <c r="L2143" i="21"/>
  <c r="K2144" i="21"/>
  <c r="L2144" i="21"/>
  <c r="K2145" i="21"/>
  <c r="L2145" i="21"/>
  <c r="K2146" i="21"/>
  <c r="L2146" i="21"/>
  <c r="K2147" i="21"/>
  <c r="L2147" i="21"/>
  <c r="K2148" i="21"/>
  <c r="L2148" i="21"/>
  <c r="K2149" i="21"/>
  <c r="L2149" i="21"/>
  <c r="K2150" i="21"/>
  <c r="L2150" i="21"/>
  <c r="K2151" i="21"/>
  <c r="L2151" i="21"/>
  <c r="K2152" i="21"/>
  <c r="L2152" i="21"/>
  <c r="K2153" i="21"/>
  <c r="L2153" i="21"/>
  <c r="K2154" i="21"/>
  <c r="L2154" i="21"/>
  <c r="K2155" i="21"/>
  <c r="L2155" i="21"/>
  <c r="K2156" i="21"/>
  <c r="L2156" i="21"/>
  <c r="C2133" i="21"/>
  <c r="D2133" i="21"/>
  <c r="E2133" i="21"/>
  <c r="F2133" i="21"/>
  <c r="G2133" i="21"/>
  <c r="C2134" i="21"/>
  <c r="D2134" i="21"/>
  <c r="E2134" i="21"/>
  <c r="F2134" i="21"/>
  <c r="G2134" i="21"/>
  <c r="C2135" i="21"/>
  <c r="D2135" i="21"/>
  <c r="E2135" i="21"/>
  <c r="F2135" i="21"/>
  <c r="G2135" i="21"/>
  <c r="C2136" i="21"/>
  <c r="D2136" i="21"/>
  <c r="E2136" i="21"/>
  <c r="F2136" i="21"/>
  <c r="G2136" i="21"/>
  <c r="C2137" i="21"/>
  <c r="D2137" i="21"/>
  <c r="E2137" i="21"/>
  <c r="F2137" i="21"/>
  <c r="G2137" i="21"/>
  <c r="C2138" i="21"/>
  <c r="D2138" i="21"/>
  <c r="E2138" i="21"/>
  <c r="F2138" i="21"/>
  <c r="G2138" i="21"/>
  <c r="C2139" i="21"/>
  <c r="D2139" i="21"/>
  <c r="E2139" i="21"/>
  <c r="F2139" i="21"/>
  <c r="G2139" i="21"/>
  <c r="C2140" i="21"/>
  <c r="D2140" i="21"/>
  <c r="E2140" i="21"/>
  <c r="F2140" i="21"/>
  <c r="G2140" i="21"/>
  <c r="C2141" i="21"/>
  <c r="D2141" i="21"/>
  <c r="E2141" i="21"/>
  <c r="F2141" i="21"/>
  <c r="G2141" i="21"/>
  <c r="C2142" i="21"/>
  <c r="D2142" i="21"/>
  <c r="E2142" i="21"/>
  <c r="F2142" i="21"/>
  <c r="G2142" i="21"/>
  <c r="C2143" i="21"/>
  <c r="D2143" i="21"/>
  <c r="E2143" i="21"/>
  <c r="F2143" i="21"/>
  <c r="G2143" i="21"/>
  <c r="C2144" i="21"/>
  <c r="D2144" i="21"/>
  <c r="E2144" i="21"/>
  <c r="F2144" i="21"/>
  <c r="G2144" i="21"/>
  <c r="C2145" i="21"/>
  <c r="D2145" i="21"/>
  <c r="E2145" i="21"/>
  <c r="F2145" i="21"/>
  <c r="G2145" i="21"/>
  <c r="C2146" i="21"/>
  <c r="D2146" i="21"/>
  <c r="E2146" i="21"/>
  <c r="F2146" i="21"/>
  <c r="G2146" i="21"/>
  <c r="C2147" i="21"/>
  <c r="D2147" i="21"/>
  <c r="E2147" i="21"/>
  <c r="F2147" i="21"/>
  <c r="G2147" i="21"/>
  <c r="C2148" i="21"/>
  <c r="D2148" i="21"/>
  <c r="E2148" i="21"/>
  <c r="F2148" i="21"/>
  <c r="G2148" i="21"/>
  <c r="C2149" i="21"/>
  <c r="D2149" i="21"/>
  <c r="E2149" i="21"/>
  <c r="F2149" i="21"/>
  <c r="G2149" i="21"/>
  <c r="C2150" i="21"/>
  <c r="D2150" i="21"/>
  <c r="E2150" i="21"/>
  <c r="F2150" i="21"/>
  <c r="G2150" i="21"/>
  <c r="C2151" i="21"/>
  <c r="D2151" i="21"/>
  <c r="E2151" i="21"/>
  <c r="F2151" i="21"/>
  <c r="G2151" i="21"/>
  <c r="C2152" i="21"/>
  <c r="D2152" i="21"/>
  <c r="E2152" i="21"/>
  <c r="F2152" i="21"/>
  <c r="G2152" i="21"/>
  <c r="C2153" i="21"/>
  <c r="D2153" i="21"/>
  <c r="E2153" i="21"/>
  <c r="F2153" i="21"/>
  <c r="G2153" i="21"/>
  <c r="C2154" i="21"/>
  <c r="D2154" i="21"/>
  <c r="E2154" i="21"/>
  <c r="F2154" i="21"/>
  <c r="G2154" i="21"/>
  <c r="C2155" i="21"/>
  <c r="D2155" i="21"/>
  <c r="E2155" i="21"/>
  <c r="F2155" i="21"/>
  <c r="G2155" i="21"/>
  <c r="C2156" i="21"/>
  <c r="D2156" i="21"/>
  <c r="E2156" i="21"/>
  <c r="F2156" i="21"/>
  <c r="G2156" i="21"/>
  <c r="L2132" i="21"/>
  <c r="K2132" i="21"/>
  <c r="G2132" i="21"/>
  <c r="F2132" i="21"/>
  <c r="E2132" i="21"/>
  <c r="D2132" i="21"/>
  <c r="C2132" i="21"/>
  <c r="K2108" i="21"/>
  <c r="L2108" i="21"/>
  <c r="K2109" i="21"/>
  <c r="L2109" i="21"/>
  <c r="K2110" i="21"/>
  <c r="L2110" i="21"/>
  <c r="K2111" i="21"/>
  <c r="L2111" i="21"/>
  <c r="K2112" i="21"/>
  <c r="L2112" i="21"/>
  <c r="K2113" i="21"/>
  <c r="L2113" i="21"/>
  <c r="K2114" i="21"/>
  <c r="L2114" i="21"/>
  <c r="K2115" i="21"/>
  <c r="L2115" i="21"/>
  <c r="K2116" i="21"/>
  <c r="L2116" i="21"/>
  <c r="K2117" i="21"/>
  <c r="L2117" i="21"/>
  <c r="K2118" i="21"/>
  <c r="L2118" i="21"/>
  <c r="K2119" i="21"/>
  <c r="L2119" i="21"/>
  <c r="K2120" i="21"/>
  <c r="L2120" i="21"/>
  <c r="K2121" i="21"/>
  <c r="L2121" i="21"/>
  <c r="K2122" i="21"/>
  <c r="L2122" i="21"/>
  <c r="K2123" i="21"/>
  <c r="L2123" i="21"/>
  <c r="K2124" i="21"/>
  <c r="L2124" i="21"/>
  <c r="K2125" i="21"/>
  <c r="L2125" i="21"/>
  <c r="K2126" i="21"/>
  <c r="L2126" i="21"/>
  <c r="K2127" i="21"/>
  <c r="L2127" i="21"/>
  <c r="K2128" i="21"/>
  <c r="L2128" i="21"/>
  <c r="K2129" i="21"/>
  <c r="L2129" i="21"/>
  <c r="K2130" i="21"/>
  <c r="L2130" i="21"/>
  <c r="K2131" i="21"/>
  <c r="L2131" i="21"/>
  <c r="C2108" i="21"/>
  <c r="D2108" i="21"/>
  <c r="E2108" i="21"/>
  <c r="F2108" i="21"/>
  <c r="G2108" i="21"/>
  <c r="C2109" i="21"/>
  <c r="D2109" i="21"/>
  <c r="E2109" i="21"/>
  <c r="F2109" i="21"/>
  <c r="G2109" i="21"/>
  <c r="C2110" i="21"/>
  <c r="D2110" i="21"/>
  <c r="E2110" i="21"/>
  <c r="F2110" i="21"/>
  <c r="G2110" i="21"/>
  <c r="C2111" i="21"/>
  <c r="D2111" i="21"/>
  <c r="E2111" i="21"/>
  <c r="F2111" i="21"/>
  <c r="G2111" i="21"/>
  <c r="C2112" i="21"/>
  <c r="D2112" i="21"/>
  <c r="E2112" i="21"/>
  <c r="F2112" i="21"/>
  <c r="G2112" i="21"/>
  <c r="C2113" i="21"/>
  <c r="D2113" i="21"/>
  <c r="E2113" i="21"/>
  <c r="F2113" i="21"/>
  <c r="G2113" i="21"/>
  <c r="C2114" i="21"/>
  <c r="D2114" i="21"/>
  <c r="E2114" i="21"/>
  <c r="F2114" i="21"/>
  <c r="G2114" i="21"/>
  <c r="C2115" i="21"/>
  <c r="D2115" i="21"/>
  <c r="E2115" i="21"/>
  <c r="F2115" i="21"/>
  <c r="G2115" i="21"/>
  <c r="C2116" i="21"/>
  <c r="D2116" i="21"/>
  <c r="E2116" i="21"/>
  <c r="F2116" i="21"/>
  <c r="G2116" i="21"/>
  <c r="C2117" i="21"/>
  <c r="D2117" i="21"/>
  <c r="E2117" i="21"/>
  <c r="F2117" i="21"/>
  <c r="G2117" i="21"/>
  <c r="C2118" i="21"/>
  <c r="D2118" i="21"/>
  <c r="E2118" i="21"/>
  <c r="F2118" i="21"/>
  <c r="G2118" i="21"/>
  <c r="C2119" i="21"/>
  <c r="D2119" i="21"/>
  <c r="E2119" i="21"/>
  <c r="F2119" i="21"/>
  <c r="G2119" i="21"/>
  <c r="C2120" i="21"/>
  <c r="D2120" i="21"/>
  <c r="E2120" i="21"/>
  <c r="F2120" i="21"/>
  <c r="G2120" i="21"/>
  <c r="C2121" i="21"/>
  <c r="D2121" i="21"/>
  <c r="E2121" i="21"/>
  <c r="F2121" i="21"/>
  <c r="G2121" i="21"/>
  <c r="C2122" i="21"/>
  <c r="D2122" i="21"/>
  <c r="E2122" i="21"/>
  <c r="F2122" i="21"/>
  <c r="G2122" i="21"/>
  <c r="C2123" i="21"/>
  <c r="D2123" i="21"/>
  <c r="E2123" i="21"/>
  <c r="F2123" i="21"/>
  <c r="G2123" i="21"/>
  <c r="C2124" i="21"/>
  <c r="D2124" i="21"/>
  <c r="E2124" i="21"/>
  <c r="F2124" i="21"/>
  <c r="G2124" i="21"/>
  <c r="C2125" i="21"/>
  <c r="D2125" i="21"/>
  <c r="E2125" i="21"/>
  <c r="F2125" i="21"/>
  <c r="G2125" i="21"/>
  <c r="C2126" i="21"/>
  <c r="D2126" i="21"/>
  <c r="E2126" i="21"/>
  <c r="F2126" i="21"/>
  <c r="G2126" i="21"/>
  <c r="C2127" i="21"/>
  <c r="D2127" i="21"/>
  <c r="E2127" i="21"/>
  <c r="F2127" i="21"/>
  <c r="G2127" i="21"/>
  <c r="C2128" i="21"/>
  <c r="D2128" i="21"/>
  <c r="E2128" i="21"/>
  <c r="F2128" i="21"/>
  <c r="G2128" i="21"/>
  <c r="C2129" i="21"/>
  <c r="D2129" i="21"/>
  <c r="E2129" i="21"/>
  <c r="F2129" i="21"/>
  <c r="G2129" i="21"/>
  <c r="C2130" i="21"/>
  <c r="D2130" i="21"/>
  <c r="E2130" i="21"/>
  <c r="F2130" i="21"/>
  <c r="G2130" i="21"/>
  <c r="C2131" i="21"/>
  <c r="D2131" i="21"/>
  <c r="E2131" i="21"/>
  <c r="F2131" i="21"/>
  <c r="G2131" i="21"/>
  <c r="L2107" i="21"/>
  <c r="K2107" i="21"/>
  <c r="G2107" i="21"/>
  <c r="F2107" i="21"/>
  <c r="E2107" i="21"/>
  <c r="D2107" i="21"/>
  <c r="C2107" i="21"/>
  <c r="K2083" i="21"/>
  <c r="L2083" i="21"/>
  <c r="K2084" i="21"/>
  <c r="L2084" i="21"/>
  <c r="K2085" i="21"/>
  <c r="L2085" i="21"/>
  <c r="K2086" i="21"/>
  <c r="L2086" i="21"/>
  <c r="K2087" i="21"/>
  <c r="L2087" i="21"/>
  <c r="K2088" i="21"/>
  <c r="L2088" i="21"/>
  <c r="K2089" i="21"/>
  <c r="L2089" i="21"/>
  <c r="K2090" i="21"/>
  <c r="L2090" i="21"/>
  <c r="K2091" i="21"/>
  <c r="L2091" i="21"/>
  <c r="K2092" i="21"/>
  <c r="L2092" i="21"/>
  <c r="K2093" i="21"/>
  <c r="L2093" i="21"/>
  <c r="K2094" i="21"/>
  <c r="L2094" i="21"/>
  <c r="K2095" i="21"/>
  <c r="L2095" i="21"/>
  <c r="K2096" i="21"/>
  <c r="L2096" i="21"/>
  <c r="K2097" i="21"/>
  <c r="L2097" i="21"/>
  <c r="K2098" i="21"/>
  <c r="L2098" i="21"/>
  <c r="K2099" i="21"/>
  <c r="L2099" i="21"/>
  <c r="K2100" i="21"/>
  <c r="L2100" i="21"/>
  <c r="K2101" i="21"/>
  <c r="L2101" i="21"/>
  <c r="K2102" i="21"/>
  <c r="L2102" i="21"/>
  <c r="K2103" i="21"/>
  <c r="L2103" i="21"/>
  <c r="K2104" i="21"/>
  <c r="L2104" i="21"/>
  <c r="K2105" i="21"/>
  <c r="L2105" i="21"/>
  <c r="K2106" i="21"/>
  <c r="L2106" i="21"/>
  <c r="C2083" i="21"/>
  <c r="D2083" i="21"/>
  <c r="E2083" i="21"/>
  <c r="F2083" i="21"/>
  <c r="G2083" i="21"/>
  <c r="C2084" i="21"/>
  <c r="D2084" i="21"/>
  <c r="E2084" i="21"/>
  <c r="F2084" i="21"/>
  <c r="G2084" i="21"/>
  <c r="C2085" i="21"/>
  <c r="D2085" i="21"/>
  <c r="E2085" i="21"/>
  <c r="F2085" i="21"/>
  <c r="G2085" i="21"/>
  <c r="C2086" i="21"/>
  <c r="D2086" i="21"/>
  <c r="E2086" i="21"/>
  <c r="F2086" i="21"/>
  <c r="G2086" i="21"/>
  <c r="C2087" i="21"/>
  <c r="D2087" i="21"/>
  <c r="E2087" i="21"/>
  <c r="F2087" i="21"/>
  <c r="G2087" i="21"/>
  <c r="C2088" i="21"/>
  <c r="D2088" i="21"/>
  <c r="E2088" i="21"/>
  <c r="F2088" i="21"/>
  <c r="G2088" i="21"/>
  <c r="C2089" i="21"/>
  <c r="D2089" i="21"/>
  <c r="E2089" i="21"/>
  <c r="F2089" i="21"/>
  <c r="G2089" i="21"/>
  <c r="C2090" i="21"/>
  <c r="D2090" i="21"/>
  <c r="E2090" i="21"/>
  <c r="F2090" i="21"/>
  <c r="G2090" i="21"/>
  <c r="C2091" i="21"/>
  <c r="D2091" i="21"/>
  <c r="E2091" i="21"/>
  <c r="F2091" i="21"/>
  <c r="G2091" i="21"/>
  <c r="C2092" i="21"/>
  <c r="D2092" i="21"/>
  <c r="E2092" i="21"/>
  <c r="F2092" i="21"/>
  <c r="G2092" i="21"/>
  <c r="C2093" i="21"/>
  <c r="D2093" i="21"/>
  <c r="E2093" i="21"/>
  <c r="F2093" i="21"/>
  <c r="G2093" i="21"/>
  <c r="C2094" i="21"/>
  <c r="D2094" i="21"/>
  <c r="E2094" i="21"/>
  <c r="F2094" i="21"/>
  <c r="G2094" i="21"/>
  <c r="C2095" i="21"/>
  <c r="D2095" i="21"/>
  <c r="E2095" i="21"/>
  <c r="F2095" i="21"/>
  <c r="G2095" i="21"/>
  <c r="C2096" i="21"/>
  <c r="D2096" i="21"/>
  <c r="E2096" i="21"/>
  <c r="F2096" i="21"/>
  <c r="G2096" i="21"/>
  <c r="C2097" i="21"/>
  <c r="D2097" i="21"/>
  <c r="E2097" i="21"/>
  <c r="F2097" i="21"/>
  <c r="G2097" i="21"/>
  <c r="C2098" i="21"/>
  <c r="D2098" i="21"/>
  <c r="E2098" i="21"/>
  <c r="F2098" i="21"/>
  <c r="G2098" i="21"/>
  <c r="C2099" i="21"/>
  <c r="D2099" i="21"/>
  <c r="E2099" i="21"/>
  <c r="F2099" i="21"/>
  <c r="G2099" i="21"/>
  <c r="C2100" i="21"/>
  <c r="D2100" i="21"/>
  <c r="E2100" i="21"/>
  <c r="F2100" i="21"/>
  <c r="G2100" i="21"/>
  <c r="C2101" i="21"/>
  <c r="D2101" i="21"/>
  <c r="E2101" i="21"/>
  <c r="F2101" i="21"/>
  <c r="G2101" i="21"/>
  <c r="C2102" i="21"/>
  <c r="D2102" i="21"/>
  <c r="E2102" i="21"/>
  <c r="F2102" i="21"/>
  <c r="G2102" i="21"/>
  <c r="C2103" i="21"/>
  <c r="D2103" i="21"/>
  <c r="E2103" i="21"/>
  <c r="F2103" i="21"/>
  <c r="G2103" i="21"/>
  <c r="C2104" i="21"/>
  <c r="D2104" i="21"/>
  <c r="E2104" i="21"/>
  <c r="F2104" i="21"/>
  <c r="G2104" i="21"/>
  <c r="C2105" i="21"/>
  <c r="D2105" i="21"/>
  <c r="E2105" i="21"/>
  <c r="F2105" i="21"/>
  <c r="G2105" i="21"/>
  <c r="C2106" i="21"/>
  <c r="D2106" i="21"/>
  <c r="E2106" i="21"/>
  <c r="F2106" i="21"/>
  <c r="G2106" i="21"/>
  <c r="L2082" i="21"/>
  <c r="K2082" i="21"/>
  <c r="G2082" i="21"/>
  <c r="F2082" i="21"/>
  <c r="E2082" i="21"/>
  <c r="D2082" i="21"/>
  <c r="C2082" i="21"/>
  <c r="K2058" i="21"/>
  <c r="L2058" i="21"/>
  <c r="K2059" i="21"/>
  <c r="L2059" i="21"/>
  <c r="K2060" i="21"/>
  <c r="L2060" i="21"/>
  <c r="K2061" i="21"/>
  <c r="L2061" i="21"/>
  <c r="K2062" i="21"/>
  <c r="L2062" i="21"/>
  <c r="K2063" i="21"/>
  <c r="L2063" i="21"/>
  <c r="K2064" i="21"/>
  <c r="L2064" i="21"/>
  <c r="K2065" i="21"/>
  <c r="L2065" i="21"/>
  <c r="K2066" i="21"/>
  <c r="L2066" i="21"/>
  <c r="K2067" i="21"/>
  <c r="L2067" i="21"/>
  <c r="K2068" i="21"/>
  <c r="L2068" i="21"/>
  <c r="K2069" i="21"/>
  <c r="L2069" i="21"/>
  <c r="K2070" i="21"/>
  <c r="L2070" i="21"/>
  <c r="K2071" i="21"/>
  <c r="L2071" i="21"/>
  <c r="K2072" i="21"/>
  <c r="L2072" i="21"/>
  <c r="K2073" i="21"/>
  <c r="L2073" i="21"/>
  <c r="K2074" i="21"/>
  <c r="L2074" i="21"/>
  <c r="K2075" i="21"/>
  <c r="L2075" i="21"/>
  <c r="K2076" i="21"/>
  <c r="L2076" i="21"/>
  <c r="K2077" i="21"/>
  <c r="L2077" i="21"/>
  <c r="K2078" i="21"/>
  <c r="L2078" i="21"/>
  <c r="K2079" i="21"/>
  <c r="L2079" i="21"/>
  <c r="K2080" i="21"/>
  <c r="L2080" i="21"/>
  <c r="K2081" i="21"/>
  <c r="L2081" i="21"/>
  <c r="C2058" i="21"/>
  <c r="D2058" i="21"/>
  <c r="E2058" i="21"/>
  <c r="F2058" i="21"/>
  <c r="G2058" i="21"/>
  <c r="C2059" i="21"/>
  <c r="D2059" i="21"/>
  <c r="E2059" i="21"/>
  <c r="F2059" i="21"/>
  <c r="G2059" i="21"/>
  <c r="C2060" i="21"/>
  <c r="D2060" i="21"/>
  <c r="E2060" i="21"/>
  <c r="F2060" i="21"/>
  <c r="G2060" i="21"/>
  <c r="C2061" i="21"/>
  <c r="D2061" i="21"/>
  <c r="E2061" i="21"/>
  <c r="F2061" i="21"/>
  <c r="G2061" i="21"/>
  <c r="C2062" i="21"/>
  <c r="D2062" i="21"/>
  <c r="E2062" i="21"/>
  <c r="F2062" i="21"/>
  <c r="G2062" i="21"/>
  <c r="C2063" i="21"/>
  <c r="D2063" i="21"/>
  <c r="E2063" i="21"/>
  <c r="F2063" i="21"/>
  <c r="G2063" i="21"/>
  <c r="C2064" i="21"/>
  <c r="D2064" i="21"/>
  <c r="E2064" i="21"/>
  <c r="F2064" i="21"/>
  <c r="G2064" i="21"/>
  <c r="C2065" i="21"/>
  <c r="D2065" i="21"/>
  <c r="E2065" i="21"/>
  <c r="F2065" i="21"/>
  <c r="G2065" i="21"/>
  <c r="C2066" i="21"/>
  <c r="D2066" i="21"/>
  <c r="E2066" i="21"/>
  <c r="F2066" i="21"/>
  <c r="G2066" i="21"/>
  <c r="C2067" i="21"/>
  <c r="D2067" i="21"/>
  <c r="E2067" i="21"/>
  <c r="F2067" i="21"/>
  <c r="G2067" i="21"/>
  <c r="C2068" i="21"/>
  <c r="D2068" i="21"/>
  <c r="E2068" i="21"/>
  <c r="F2068" i="21"/>
  <c r="G2068" i="21"/>
  <c r="C2069" i="21"/>
  <c r="D2069" i="21"/>
  <c r="E2069" i="21"/>
  <c r="F2069" i="21"/>
  <c r="G2069" i="21"/>
  <c r="C2070" i="21"/>
  <c r="D2070" i="21"/>
  <c r="E2070" i="21"/>
  <c r="F2070" i="21"/>
  <c r="G2070" i="21"/>
  <c r="C2071" i="21"/>
  <c r="D2071" i="21"/>
  <c r="E2071" i="21"/>
  <c r="F2071" i="21"/>
  <c r="G2071" i="21"/>
  <c r="C2072" i="21"/>
  <c r="D2072" i="21"/>
  <c r="E2072" i="21"/>
  <c r="F2072" i="21"/>
  <c r="G2072" i="21"/>
  <c r="C2073" i="21"/>
  <c r="D2073" i="21"/>
  <c r="E2073" i="21"/>
  <c r="F2073" i="21"/>
  <c r="G2073" i="21"/>
  <c r="C2074" i="21"/>
  <c r="D2074" i="21"/>
  <c r="E2074" i="21"/>
  <c r="F2074" i="21"/>
  <c r="G2074" i="21"/>
  <c r="C2075" i="21"/>
  <c r="D2075" i="21"/>
  <c r="E2075" i="21"/>
  <c r="F2075" i="21"/>
  <c r="G2075" i="21"/>
  <c r="C2076" i="21"/>
  <c r="D2076" i="21"/>
  <c r="E2076" i="21"/>
  <c r="F2076" i="21"/>
  <c r="G2076" i="21"/>
  <c r="C2077" i="21"/>
  <c r="D2077" i="21"/>
  <c r="E2077" i="21"/>
  <c r="F2077" i="21"/>
  <c r="G2077" i="21"/>
  <c r="C2078" i="21"/>
  <c r="D2078" i="21"/>
  <c r="E2078" i="21"/>
  <c r="F2078" i="21"/>
  <c r="G2078" i="21"/>
  <c r="C2079" i="21"/>
  <c r="D2079" i="21"/>
  <c r="E2079" i="21"/>
  <c r="F2079" i="21"/>
  <c r="G2079" i="21"/>
  <c r="C2080" i="21"/>
  <c r="D2080" i="21"/>
  <c r="E2080" i="21"/>
  <c r="F2080" i="21"/>
  <c r="G2080" i="21"/>
  <c r="C2081" i="21"/>
  <c r="D2081" i="21"/>
  <c r="E2081" i="21"/>
  <c r="F2081" i="21"/>
  <c r="G2081" i="21"/>
  <c r="L2057" i="21"/>
  <c r="K2057" i="21"/>
  <c r="G2057" i="21"/>
  <c r="F2057" i="21"/>
  <c r="E2057" i="21"/>
  <c r="D2057" i="21"/>
  <c r="C2057" i="21"/>
  <c r="K2033" i="21"/>
  <c r="L2033" i="21"/>
  <c r="K2034" i="21"/>
  <c r="L2034" i="21"/>
  <c r="K2035" i="21"/>
  <c r="L2035" i="21"/>
  <c r="K2036" i="21"/>
  <c r="L2036" i="21"/>
  <c r="K2037" i="21"/>
  <c r="L2037" i="21"/>
  <c r="K2038" i="21"/>
  <c r="L2038" i="21"/>
  <c r="K2039" i="21"/>
  <c r="L2039" i="21"/>
  <c r="K2040" i="21"/>
  <c r="L2040" i="21"/>
  <c r="K2041" i="21"/>
  <c r="L2041" i="21"/>
  <c r="K2042" i="21"/>
  <c r="L2042" i="21"/>
  <c r="K2043" i="21"/>
  <c r="L2043" i="21"/>
  <c r="K2044" i="21"/>
  <c r="L2044" i="21"/>
  <c r="K2045" i="21"/>
  <c r="L2045" i="21"/>
  <c r="K2046" i="21"/>
  <c r="L2046" i="21"/>
  <c r="K2047" i="21"/>
  <c r="L2047" i="21"/>
  <c r="K2048" i="21"/>
  <c r="L2048" i="21"/>
  <c r="K2049" i="21"/>
  <c r="L2049" i="21"/>
  <c r="K2050" i="21"/>
  <c r="L2050" i="21"/>
  <c r="K2051" i="21"/>
  <c r="L2051" i="21"/>
  <c r="K2052" i="21"/>
  <c r="L2052" i="21"/>
  <c r="K2053" i="21"/>
  <c r="L2053" i="21"/>
  <c r="K2054" i="21"/>
  <c r="L2054" i="21"/>
  <c r="K2055" i="21"/>
  <c r="L2055" i="21"/>
  <c r="K2056" i="21"/>
  <c r="L2056" i="21"/>
  <c r="C2033" i="21"/>
  <c r="D2033" i="21"/>
  <c r="E2033" i="21"/>
  <c r="F2033" i="21"/>
  <c r="G2033" i="21"/>
  <c r="C2034" i="21"/>
  <c r="D2034" i="21"/>
  <c r="E2034" i="21"/>
  <c r="F2034" i="21"/>
  <c r="G2034" i="21"/>
  <c r="C2035" i="21"/>
  <c r="D2035" i="21"/>
  <c r="E2035" i="21"/>
  <c r="F2035" i="21"/>
  <c r="G2035" i="21"/>
  <c r="C2036" i="21"/>
  <c r="D2036" i="21"/>
  <c r="E2036" i="21"/>
  <c r="F2036" i="21"/>
  <c r="G2036" i="21"/>
  <c r="C2037" i="21"/>
  <c r="D2037" i="21"/>
  <c r="E2037" i="21"/>
  <c r="F2037" i="21"/>
  <c r="G2037" i="21"/>
  <c r="C2038" i="21"/>
  <c r="D2038" i="21"/>
  <c r="E2038" i="21"/>
  <c r="F2038" i="21"/>
  <c r="G2038" i="21"/>
  <c r="C2039" i="21"/>
  <c r="D2039" i="21"/>
  <c r="E2039" i="21"/>
  <c r="F2039" i="21"/>
  <c r="G2039" i="21"/>
  <c r="C2040" i="21"/>
  <c r="D2040" i="21"/>
  <c r="E2040" i="21"/>
  <c r="F2040" i="21"/>
  <c r="G2040" i="21"/>
  <c r="C2041" i="21"/>
  <c r="D2041" i="21"/>
  <c r="E2041" i="21"/>
  <c r="F2041" i="21"/>
  <c r="G2041" i="21"/>
  <c r="C2042" i="21"/>
  <c r="D2042" i="21"/>
  <c r="E2042" i="21"/>
  <c r="F2042" i="21"/>
  <c r="G2042" i="21"/>
  <c r="C2043" i="21"/>
  <c r="D2043" i="21"/>
  <c r="E2043" i="21"/>
  <c r="F2043" i="21"/>
  <c r="G2043" i="21"/>
  <c r="C2044" i="21"/>
  <c r="D2044" i="21"/>
  <c r="E2044" i="21"/>
  <c r="F2044" i="21"/>
  <c r="G2044" i="21"/>
  <c r="C2045" i="21"/>
  <c r="D2045" i="21"/>
  <c r="E2045" i="21"/>
  <c r="F2045" i="21"/>
  <c r="G2045" i="21"/>
  <c r="C2046" i="21"/>
  <c r="D2046" i="21"/>
  <c r="E2046" i="21"/>
  <c r="F2046" i="21"/>
  <c r="G2046" i="21"/>
  <c r="C2047" i="21"/>
  <c r="D2047" i="21"/>
  <c r="E2047" i="21"/>
  <c r="F2047" i="21"/>
  <c r="G2047" i="21"/>
  <c r="C2048" i="21"/>
  <c r="D2048" i="21"/>
  <c r="E2048" i="21"/>
  <c r="F2048" i="21"/>
  <c r="G2048" i="21"/>
  <c r="C2049" i="21"/>
  <c r="D2049" i="21"/>
  <c r="E2049" i="21"/>
  <c r="F2049" i="21"/>
  <c r="G2049" i="21"/>
  <c r="C2050" i="21"/>
  <c r="D2050" i="21"/>
  <c r="E2050" i="21"/>
  <c r="F2050" i="21"/>
  <c r="G2050" i="21"/>
  <c r="C2051" i="21"/>
  <c r="D2051" i="21"/>
  <c r="E2051" i="21"/>
  <c r="F2051" i="21"/>
  <c r="G2051" i="21"/>
  <c r="C2052" i="21"/>
  <c r="D2052" i="21"/>
  <c r="E2052" i="21"/>
  <c r="F2052" i="21"/>
  <c r="G2052" i="21"/>
  <c r="C2053" i="21"/>
  <c r="D2053" i="21"/>
  <c r="E2053" i="21"/>
  <c r="F2053" i="21"/>
  <c r="G2053" i="21"/>
  <c r="C2054" i="21"/>
  <c r="D2054" i="21"/>
  <c r="E2054" i="21"/>
  <c r="F2054" i="21"/>
  <c r="G2054" i="21"/>
  <c r="C2055" i="21"/>
  <c r="D2055" i="21"/>
  <c r="E2055" i="21"/>
  <c r="F2055" i="21"/>
  <c r="G2055" i="21"/>
  <c r="C2056" i="21"/>
  <c r="D2056" i="21"/>
  <c r="E2056" i="21"/>
  <c r="F2056" i="21"/>
  <c r="G2056" i="21"/>
  <c r="L2032" i="21"/>
  <c r="K2032" i="21"/>
  <c r="G2032" i="21"/>
  <c r="F2032" i="21"/>
  <c r="E2032" i="21"/>
  <c r="D2032" i="21"/>
  <c r="C2032" i="21"/>
  <c r="K2008" i="21"/>
  <c r="L2008" i="21"/>
  <c r="K2009" i="21"/>
  <c r="L2009" i="21"/>
  <c r="K2010" i="21"/>
  <c r="L2010" i="21"/>
  <c r="K2011" i="21"/>
  <c r="L2011" i="21"/>
  <c r="K2012" i="21"/>
  <c r="L2012" i="21"/>
  <c r="K2013" i="21"/>
  <c r="L2013" i="21"/>
  <c r="K2014" i="21"/>
  <c r="L2014" i="21"/>
  <c r="K2015" i="21"/>
  <c r="L2015" i="21"/>
  <c r="K2016" i="21"/>
  <c r="L2016" i="21"/>
  <c r="K2017" i="21"/>
  <c r="L2017" i="21"/>
  <c r="K2018" i="21"/>
  <c r="L2018" i="21"/>
  <c r="K2019" i="21"/>
  <c r="L2019" i="21"/>
  <c r="K2020" i="21"/>
  <c r="L2020" i="21"/>
  <c r="K2021" i="21"/>
  <c r="L2021" i="21"/>
  <c r="K2022" i="21"/>
  <c r="L2022" i="21"/>
  <c r="K2023" i="21"/>
  <c r="L2023" i="21"/>
  <c r="K2024" i="21"/>
  <c r="L2024" i="21"/>
  <c r="K2025" i="21"/>
  <c r="L2025" i="21"/>
  <c r="K2026" i="21"/>
  <c r="L2026" i="21"/>
  <c r="K2027" i="21"/>
  <c r="L2027" i="21"/>
  <c r="K2028" i="21"/>
  <c r="L2028" i="21"/>
  <c r="K2029" i="21"/>
  <c r="L2029" i="21"/>
  <c r="K2030" i="21"/>
  <c r="L2030" i="21"/>
  <c r="K2031" i="21"/>
  <c r="L2031" i="21"/>
  <c r="C2008" i="21"/>
  <c r="D2008" i="21"/>
  <c r="E2008" i="21"/>
  <c r="F2008" i="21"/>
  <c r="G2008" i="21"/>
  <c r="C2009" i="21"/>
  <c r="D2009" i="21"/>
  <c r="E2009" i="21"/>
  <c r="F2009" i="21"/>
  <c r="G2009" i="21"/>
  <c r="C2010" i="21"/>
  <c r="D2010" i="21"/>
  <c r="E2010" i="21"/>
  <c r="F2010" i="21"/>
  <c r="G2010" i="21"/>
  <c r="C2011" i="21"/>
  <c r="D2011" i="21"/>
  <c r="E2011" i="21"/>
  <c r="F2011" i="21"/>
  <c r="G2011" i="21"/>
  <c r="C2012" i="21"/>
  <c r="D2012" i="21"/>
  <c r="E2012" i="21"/>
  <c r="F2012" i="21"/>
  <c r="G2012" i="21"/>
  <c r="C2013" i="21"/>
  <c r="D2013" i="21"/>
  <c r="E2013" i="21"/>
  <c r="F2013" i="21"/>
  <c r="G2013" i="21"/>
  <c r="C2014" i="21"/>
  <c r="D2014" i="21"/>
  <c r="E2014" i="21"/>
  <c r="F2014" i="21"/>
  <c r="G2014" i="21"/>
  <c r="C2015" i="21"/>
  <c r="D2015" i="21"/>
  <c r="E2015" i="21"/>
  <c r="F2015" i="21"/>
  <c r="G2015" i="21"/>
  <c r="C2016" i="21"/>
  <c r="D2016" i="21"/>
  <c r="E2016" i="21"/>
  <c r="F2016" i="21"/>
  <c r="G2016" i="21"/>
  <c r="C2017" i="21"/>
  <c r="D2017" i="21"/>
  <c r="E2017" i="21"/>
  <c r="F2017" i="21"/>
  <c r="G2017" i="21"/>
  <c r="C2018" i="21"/>
  <c r="D2018" i="21"/>
  <c r="E2018" i="21"/>
  <c r="F2018" i="21"/>
  <c r="G2018" i="21"/>
  <c r="C2019" i="21"/>
  <c r="D2019" i="21"/>
  <c r="E2019" i="21"/>
  <c r="F2019" i="21"/>
  <c r="G2019" i="21"/>
  <c r="C2020" i="21"/>
  <c r="D2020" i="21"/>
  <c r="E2020" i="21"/>
  <c r="F2020" i="21"/>
  <c r="G2020" i="21"/>
  <c r="C2021" i="21"/>
  <c r="D2021" i="21"/>
  <c r="E2021" i="21"/>
  <c r="F2021" i="21"/>
  <c r="G2021" i="21"/>
  <c r="C2022" i="21"/>
  <c r="D2022" i="21"/>
  <c r="E2022" i="21"/>
  <c r="F2022" i="21"/>
  <c r="G2022" i="21"/>
  <c r="C2023" i="21"/>
  <c r="D2023" i="21"/>
  <c r="E2023" i="21"/>
  <c r="F2023" i="21"/>
  <c r="G2023" i="21"/>
  <c r="C2024" i="21"/>
  <c r="D2024" i="21"/>
  <c r="E2024" i="21"/>
  <c r="F2024" i="21"/>
  <c r="G2024" i="21"/>
  <c r="C2025" i="21"/>
  <c r="D2025" i="21"/>
  <c r="E2025" i="21"/>
  <c r="F2025" i="21"/>
  <c r="G2025" i="21"/>
  <c r="C2026" i="21"/>
  <c r="D2026" i="21"/>
  <c r="E2026" i="21"/>
  <c r="F2026" i="21"/>
  <c r="G2026" i="21"/>
  <c r="C2027" i="21"/>
  <c r="D2027" i="21"/>
  <c r="E2027" i="21"/>
  <c r="F2027" i="21"/>
  <c r="G2027" i="21"/>
  <c r="C2028" i="21"/>
  <c r="D2028" i="21"/>
  <c r="E2028" i="21"/>
  <c r="F2028" i="21"/>
  <c r="G2028" i="21"/>
  <c r="C2029" i="21"/>
  <c r="D2029" i="21"/>
  <c r="E2029" i="21"/>
  <c r="F2029" i="21"/>
  <c r="G2029" i="21"/>
  <c r="C2030" i="21"/>
  <c r="D2030" i="21"/>
  <c r="E2030" i="21"/>
  <c r="F2030" i="21"/>
  <c r="G2030" i="21"/>
  <c r="C2031" i="21"/>
  <c r="D2031" i="21"/>
  <c r="E2031" i="21"/>
  <c r="F2031" i="21"/>
  <c r="G2031" i="21"/>
  <c r="L2007" i="21"/>
  <c r="K2007" i="21"/>
  <c r="G2007" i="21"/>
  <c r="F2007" i="21"/>
  <c r="E2007" i="21"/>
  <c r="D2007" i="21"/>
  <c r="C2007" i="21"/>
  <c r="K1983" i="21"/>
  <c r="L1983" i="21"/>
  <c r="K1984" i="21"/>
  <c r="L1984" i="21"/>
  <c r="K1985" i="21"/>
  <c r="L1985" i="21"/>
  <c r="K1986" i="21"/>
  <c r="L1986" i="21"/>
  <c r="K1987" i="21"/>
  <c r="L1987" i="21"/>
  <c r="K1988" i="21"/>
  <c r="L1988" i="21"/>
  <c r="K1989" i="21"/>
  <c r="L1989" i="21"/>
  <c r="K1990" i="21"/>
  <c r="L1990" i="21"/>
  <c r="K1991" i="21"/>
  <c r="L1991" i="21"/>
  <c r="K1992" i="21"/>
  <c r="L1992" i="21"/>
  <c r="K1993" i="21"/>
  <c r="L1993" i="21"/>
  <c r="K1994" i="21"/>
  <c r="L1994" i="21"/>
  <c r="K1995" i="21"/>
  <c r="L1995" i="21"/>
  <c r="K1996" i="21"/>
  <c r="L1996" i="21"/>
  <c r="K1997" i="21"/>
  <c r="L1997" i="21"/>
  <c r="K1998" i="21"/>
  <c r="L1998" i="21"/>
  <c r="K1999" i="21"/>
  <c r="L1999" i="21"/>
  <c r="K2000" i="21"/>
  <c r="L2000" i="21"/>
  <c r="K2001" i="21"/>
  <c r="L2001" i="21"/>
  <c r="K2002" i="21"/>
  <c r="L2002" i="21"/>
  <c r="K2003" i="21"/>
  <c r="L2003" i="21"/>
  <c r="K2004" i="21"/>
  <c r="L2004" i="21"/>
  <c r="K2005" i="21"/>
  <c r="L2005" i="21"/>
  <c r="K2006" i="21"/>
  <c r="L2006" i="21"/>
  <c r="C1983" i="21"/>
  <c r="D1983" i="21"/>
  <c r="E1983" i="21"/>
  <c r="F1983" i="21"/>
  <c r="G1983" i="21"/>
  <c r="C1984" i="21"/>
  <c r="D1984" i="21"/>
  <c r="E1984" i="21"/>
  <c r="F1984" i="21"/>
  <c r="G1984" i="21"/>
  <c r="C1985" i="21"/>
  <c r="D1985" i="21"/>
  <c r="E1985" i="21"/>
  <c r="F1985" i="21"/>
  <c r="G1985" i="21"/>
  <c r="C1986" i="21"/>
  <c r="D1986" i="21"/>
  <c r="E1986" i="21"/>
  <c r="F1986" i="21"/>
  <c r="G1986" i="21"/>
  <c r="C1987" i="21"/>
  <c r="D1987" i="21"/>
  <c r="E1987" i="21"/>
  <c r="F1987" i="21"/>
  <c r="G1987" i="21"/>
  <c r="C1988" i="21"/>
  <c r="D1988" i="21"/>
  <c r="E1988" i="21"/>
  <c r="F1988" i="21"/>
  <c r="G1988" i="21"/>
  <c r="C1989" i="21"/>
  <c r="D1989" i="21"/>
  <c r="E1989" i="21"/>
  <c r="F1989" i="21"/>
  <c r="G1989" i="21"/>
  <c r="C1990" i="21"/>
  <c r="D1990" i="21"/>
  <c r="E1990" i="21"/>
  <c r="F1990" i="21"/>
  <c r="G1990" i="21"/>
  <c r="C1991" i="21"/>
  <c r="D1991" i="21"/>
  <c r="E1991" i="21"/>
  <c r="F1991" i="21"/>
  <c r="G1991" i="21"/>
  <c r="C1992" i="21"/>
  <c r="D1992" i="21"/>
  <c r="E1992" i="21"/>
  <c r="F1992" i="21"/>
  <c r="G1992" i="21"/>
  <c r="C1993" i="21"/>
  <c r="D1993" i="21"/>
  <c r="E1993" i="21"/>
  <c r="F1993" i="21"/>
  <c r="G1993" i="21"/>
  <c r="C1994" i="21"/>
  <c r="D1994" i="21"/>
  <c r="E1994" i="21"/>
  <c r="F1994" i="21"/>
  <c r="G1994" i="21"/>
  <c r="C1995" i="21"/>
  <c r="D1995" i="21"/>
  <c r="E1995" i="21"/>
  <c r="F1995" i="21"/>
  <c r="G1995" i="21"/>
  <c r="C1996" i="21"/>
  <c r="D1996" i="21"/>
  <c r="E1996" i="21"/>
  <c r="F1996" i="21"/>
  <c r="G1996" i="21"/>
  <c r="C1997" i="21"/>
  <c r="D1997" i="21"/>
  <c r="E1997" i="21"/>
  <c r="F1997" i="21"/>
  <c r="G1997" i="21"/>
  <c r="C1998" i="21"/>
  <c r="D1998" i="21"/>
  <c r="E1998" i="21"/>
  <c r="F1998" i="21"/>
  <c r="G1998" i="21"/>
  <c r="C1999" i="21"/>
  <c r="D1999" i="21"/>
  <c r="E1999" i="21"/>
  <c r="F1999" i="21"/>
  <c r="G1999" i="21"/>
  <c r="C2000" i="21"/>
  <c r="D2000" i="21"/>
  <c r="E2000" i="21"/>
  <c r="F2000" i="21"/>
  <c r="G2000" i="21"/>
  <c r="C2001" i="21"/>
  <c r="D2001" i="21"/>
  <c r="E2001" i="21"/>
  <c r="F2001" i="21"/>
  <c r="G2001" i="21"/>
  <c r="C2002" i="21"/>
  <c r="D2002" i="21"/>
  <c r="E2002" i="21"/>
  <c r="F2002" i="21"/>
  <c r="G2002" i="21"/>
  <c r="C2003" i="21"/>
  <c r="D2003" i="21"/>
  <c r="E2003" i="21"/>
  <c r="F2003" i="21"/>
  <c r="G2003" i="21"/>
  <c r="C2004" i="21"/>
  <c r="D2004" i="21"/>
  <c r="E2004" i="21"/>
  <c r="F2004" i="21"/>
  <c r="G2004" i="21"/>
  <c r="C2005" i="21"/>
  <c r="D2005" i="21"/>
  <c r="E2005" i="21"/>
  <c r="F2005" i="21"/>
  <c r="G2005" i="21"/>
  <c r="C2006" i="21"/>
  <c r="D2006" i="21"/>
  <c r="E2006" i="21"/>
  <c r="F2006" i="21"/>
  <c r="G2006" i="21"/>
  <c r="L1982" i="21"/>
  <c r="K1982" i="21"/>
  <c r="G1982" i="21"/>
  <c r="F1982" i="21"/>
  <c r="E1982" i="21"/>
  <c r="D1982" i="21"/>
  <c r="C1982" i="21"/>
  <c r="K1958" i="21"/>
  <c r="L1958" i="21"/>
  <c r="K1959" i="21"/>
  <c r="L1959" i="21"/>
  <c r="K1960" i="21"/>
  <c r="L1960" i="21"/>
  <c r="K1961" i="21"/>
  <c r="L1961" i="21"/>
  <c r="K1962" i="21"/>
  <c r="L1962" i="21"/>
  <c r="K1963" i="21"/>
  <c r="L1963" i="21"/>
  <c r="K1964" i="21"/>
  <c r="L1964" i="21"/>
  <c r="K1965" i="21"/>
  <c r="L1965" i="21"/>
  <c r="K1966" i="21"/>
  <c r="L1966" i="21"/>
  <c r="K1967" i="21"/>
  <c r="L1967" i="21"/>
  <c r="K1968" i="21"/>
  <c r="L1968" i="21"/>
  <c r="K1969" i="21"/>
  <c r="L1969" i="21"/>
  <c r="K1970" i="21"/>
  <c r="L1970" i="21"/>
  <c r="K1971" i="21"/>
  <c r="L1971" i="21"/>
  <c r="K1972" i="21"/>
  <c r="L1972" i="21"/>
  <c r="K1973" i="21"/>
  <c r="L1973" i="21"/>
  <c r="K1974" i="21"/>
  <c r="L1974" i="21"/>
  <c r="K1975" i="21"/>
  <c r="L1975" i="21"/>
  <c r="K1976" i="21"/>
  <c r="L1976" i="21"/>
  <c r="K1977" i="21"/>
  <c r="L1977" i="21"/>
  <c r="K1978" i="21"/>
  <c r="L1978" i="21"/>
  <c r="K1979" i="21"/>
  <c r="L1979" i="21"/>
  <c r="K1980" i="21"/>
  <c r="L1980" i="21"/>
  <c r="K1981" i="21"/>
  <c r="L1981" i="21"/>
  <c r="C1958" i="21"/>
  <c r="D1958" i="21"/>
  <c r="E1958" i="21"/>
  <c r="F1958" i="21"/>
  <c r="G1958" i="21"/>
  <c r="C1959" i="21"/>
  <c r="D1959" i="21"/>
  <c r="E1959" i="21"/>
  <c r="F1959" i="21"/>
  <c r="G1959" i="21"/>
  <c r="C1960" i="21"/>
  <c r="D1960" i="21"/>
  <c r="E1960" i="21"/>
  <c r="F1960" i="21"/>
  <c r="G1960" i="21"/>
  <c r="C1961" i="21"/>
  <c r="D1961" i="21"/>
  <c r="E1961" i="21"/>
  <c r="F1961" i="21"/>
  <c r="G1961" i="21"/>
  <c r="C1962" i="21"/>
  <c r="D1962" i="21"/>
  <c r="E1962" i="21"/>
  <c r="F1962" i="21"/>
  <c r="G1962" i="21"/>
  <c r="C1963" i="21"/>
  <c r="D1963" i="21"/>
  <c r="E1963" i="21"/>
  <c r="F1963" i="21"/>
  <c r="G1963" i="21"/>
  <c r="C1964" i="21"/>
  <c r="D1964" i="21"/>
  <c r="E1964" i="21"/>
  <c r="F1964" i="21"/>
  <c r="G1964" i="21"/>
  <c r="C1965" i="21"/>
  <c r="D1965" i="21"/>
  <c r="E1965" i="21"/>
  <c r="F1965" i="21"/>
  <c r="G1965" i="21"/>
  <c r="C1966" i="21"/>
  <c r="D1966" i="21"/>
  <c r="E1966" i="21"/>
  <c r="F1966" i="21"/>
  <c r="G1966" i="21"/>
  <c r="C1967" i="21"/>
  <c r="D1967" i="21"/>
  <c r="E1967" i="21"/>
  <c r="F1967" i="21"/>
  <c r="G1967" i="21"/>
  <c r="C1968" i="21"/>
  <c r="D1968" i="21"/>
  <c r="E1968" i="21"/>
  <c r="F1968" i="21"/>
  <c r="G1968" i="21"/>
  <c r="C1969" i="21"/>
  <c r="D1969" i="21"/>
  <c r="E1969" i="21"/>
  <c r="F1969" i="21"/>
  <c r="G1969" i="21"/>
  <c r="C1970" i="21"/>
  <c r="D1970" i="21"/>
  <c r="E1970" i="21"/>
  <c r="F1970" i="21"/>
  <c r="G1970" i="21"/>
  <c r="C1971" i="21"/>
  <c r="D1971" i="21"/>
  <c r="E1971" i="21"/>
  <c r="F1971" i="21"/>
  <c r="G1971" i="21"/>
  <c r="C1972" i="21"/>
  <c r="D1972" i="21"/>
  <c r="E1972" i="21"/>
  <c r="F1972" i="21"/>
  <c r="G1972" i="21"/>
  <c r="C1973" i="21"/>
  <c r="D1973" i="21"/>
  <c r="E1973" i="21"/>
  <c r="F1973" i="21"/>
  <c r="G1973" i="21"/>
  <c r="C1974" i="21"/>
  <c r="D1974" i="21"/>
  <c r="E1974" i="21"/>
  <c r="F1974" i="21"/>
  <c r="G1974" i="21"/>
  <c r="C1975" i="21"/>
  <c r="D1975" i="21"/>
  <c r="E1975" i="21"/>
  <c r="F1975" i="21"/>
  <c r="G1975" i="21"/>
  <c r="C1976" i="21"/>
  <c r="D1976" i="21"/>
  <c r="E1976" i="21"/>
  <c r="F1976" i="21"/>
  <c r="G1976" i="21"/>
  <c r="C1977" i="21"/>
  <c r="D1977" i="21"/>
  <c r="E1977" i="21"/>
  <c r="F1977" i="21"/>
  <c r="G1977" i="21"/>
  <c r="C1978" i="21"/>
  <c r="D1978" i="21"/>
  <c r="E1978" i="21"/>
  <c r="F1978" i="21"/>
  <c r="G1978" i="21"/>
  <c r="C1979" i="21"/>
  <c r="D1979" i="21"/>
  <c r="E1979" i="21"/>
  <c r="F1979" i="21"/>
  <c r="G1979" i="21"/>
  <c r="C1980" i="21"/>
  <c r="D1980" i="21"/>
  <c r="E1980" i="21"/>
  <c r="F1980" i="21"/>
  <c r="G1980" i="21"/>
  <c r="C1981" i="21"/>
  <c r="D1981" i="21"/>
  <c r="E1981" i="21"/>
  <c r="F1981" i="21"/>
  <c r="G1981" i="21"/>
  <c r="L1957" i="21"/>
  <c r="K1957" i="21"/>
  <c r="G1957" i="21"/>
  <c r="F1957" i="21"/>
  <c r="E1957" i="21"/>
  <c r="D1957" i="21"/>
  <c r="C1957" i="21"/>
  <c r="K1933" i="21"/>
  <c r="L1933" i="21"/>
  <c r="K1934" i="21"/>
  <c r="L1934" i="21"/>
  <c r="K1935" i="21"/>
  <c r="L1935" i="21"/>
  <c r="K1936" i="21"/>
  <c r="L1936" i="21"/>
  <c r="K1937" i="21"/>
  <c r="L1937" i="21"/>
  <c r="K1938" i="21"/>
  <c r="L1938" i="21"/>
  <c r="K1939" i="21"/>
  <c r="L1939" i="21"/>
  <c r="K1940" i="21"/>
  <c r="L1940" i="21"/>
  <c r="K1941" i="21"/>
  <c r="L1941" i="21"/>
  <c r="K1942" i="21"/>
  <c r="L1942" i="21"/>
  <c r="K1943" i="21"/>
  <c r="L1943" i="21"/>
  <c r="K1944" i="21"/>
  <c r="L1944" i="21"/>
  <c r="K1945" i="21"/>
  <c r="L1945" i="21"/>
  <c r="K1946" i="21"/>
  <c r="L1946" i="21"/>
  <c r="K1947" i="21"/>
  <c r="L1947" i="21"/>
  <c r="K1948" i="21"/>
  <c r="L1948" i="21"/>
  <c r="K1949" i="21"/>
  <c r="L1949" i="21"/>
  <c r="K1950" i="21"/>
  <c r="L1950" i="21"/>
  <c r="K1951" i="21"/>
  <c r="L1951" i="21"/>
  <c r="K1952" i="21"/>
  <c r="L1952" i="21"/>
  <c r="K1953" i="21"/>
  <c r="L1953" i="21"/>
  <c r="K1954" i="21"/>
  <c r="L1954" i="21"/>
  <c r="K1955" i="21"/>
  <c r="L1955" i="21"/>
  <c r="K1956" i="21"/>
  <c r="L1956" i="21"/>
  <c r="C1933" i="21"/>
  <c r="D1933" i="21"/>
  <c r="E1933" i="21"/>
  <c r="F1933" i="21"/>
  <c r="G1933" i="21"/>
  <c r="C1934" i="21"/>
  <c r="D1934" i="21"/>
  <c r="E1934" i="21"/>
  <c r="F1934" i="21"/>
  <c r="G1934" i="21"/>
  <c r="C1935" i="21"/>
  <c r="D1935" i="21"/>
  <c r="E1935" i="21"/>
  <c r="F1935" i="21"/>
  <c r="G1935" i="21"/>
  <c r="C1936" i="21"/>
  <c r="D1936" i="21"/>
  <c r="E1936" i="21"/>
  <c r="F1936" i="21"/>
  <c r="G1936" i="21"/>
  <c r="C1937" i="21"/>
  <c r="D1937" i="21"/>
  <c r="E1937" i="21"/>
  <c r="F1937" i="21"/>
  <c r="G1937" i="21"/>
  <c r="C1938" i="21"/>
  <c r="D1938" i="21"/>
  <c r="E1938" i="21"/>
  <c r="F1938" i="21"/>
  <c r="G1938" i="21"/>
  <c r="C1939" i="21"/>
  <c r="D1939" i="21"/>
  <c r="E1939" i="21"/>
  <c r="F1939" i="21"/>
  <c r="G1939" i="21"/>
  <c r="C1940" i="21"/>
  <c r="D1940" i="21"/>
  <c r="E1940" i="21"/>
  <c r="F1940" i="21"/>
  <c r="G1940" i="21"/>
  <c r="C1941" i="21"/>
  <c r="D1941" i="21"/>
  <c r="E1941" i="21"/>
  <c r="F1941" i="21"/>
  <c r="G1941" i="21"/>
  <c r="C1942" i="21"/>
  <c r="D1942" i="21"/>
  <c r="E1942" i="21"/>
  <c r="F1942" i="21"/>
  <c r="G1942" i="21"/>
  <c r="C1943" i="21"/>
  <c r="D1943" i="21"/>
  <c r="E1943" i="21"/>
  <c r="F1943" i="21"/>
  <c r="G1943" i="21"/>
  <c r="C1944" i="21"/>
  <c r="D1944" i="21"/>
  <c r="E1944" i="21"/>
  <c r="F1944" i="21"/>
  <c r="G1944" i="21"/>
  <c r="C1945" i="21"/>
  <c r="D1945" i="21"/>
  <c r="E1945" i="21"/>
  <c r="F1945" i="21"/>
  <c r="G1945" i="21"/>
  <c r="C1946" i="21"/>
  <c r="D1946" i="21"/>
  <c r="E1946" i="21"/>
  <c r="F1946" i="21"/>
  <c r="G1946" i="21"/>
  <c r="C1947" i="21"/>
  <c r="D1947" i="21"/>
  <c r="E1947" i="21"/>
  <c r="F1947" i="21"/>
  <c r="G1947" i="21"/>
  <c r="C1948" i="21"/>
  <c r="D1948" i="21"/>
  <c r="E1948" i="21"/>
  <c r="F1948" i="21"/>
  <c r="G1948" i="21"/>
  <c r="C1949" i="21"/>
  <c r="D1949" i="21"/>
  <c r="E1949" i="21"/>
  <c r="F1949" i="21"/>
  <c r="G1949" i="21"/>
  <c r="C1950" i="21"/>
  <c r="D1950" i="21"/>
  <c r="E1950" i="21"/>
  <c r="F1950" i="21"/>
  <c r="G1950" i="21"/>
  <c r="C1951" i="21"/>
  <c r="D1951" i="21"/>
  <c r="E1951" i="21"/>
  <c r="F1951" i="21"/>
  <c r="G1951" i="21"/>
  <c r="C1952" i="21"/>
  <c r="D1952" i="21"/>
  <c r="E1952" i="21"/>
  <c r="F1952" i="21"/>
  <c r="G1952" i="21"/>
  <c r="C1953" i="21"/>
  <c r="D1953" i="21"/>
  <c r="E1953" i="21"/>
  <c r="F1953" i="21"/>
  <c r="G1953" i="21"/>
  <c r="C1954" i="21"/>
  <c r="D1954" i="21"/>
  <c r="E1954" i="21"/>
  <c r="F1954" i="21"/>
  <c r="G1954" i="21"/>
  <c r="C1955" i="21"/>
  <c r="D1955" i="21"/>
  <c r="E1955" i="21"/>
  <c r="F1955" i="21"/>
  <c r="G1955" i="21"/>
  <c r="C1956" i="21"/>
  <c r="D1956" i="21"/>
  <c r="E1956" i="21"/>
  <c r="F1956" i="21"/>
  <c r="G1956" i="21"/>
  <c r="L1932" i="21"/>
  <c r="K1932" i="21"/>
  <c r="G1932" i="21"/>
  <c r="F1932" i="21"/>
  <c r="E1932" i="21"/>
  <c r="D1932" i="21"/>
  <c r="C1932" i="21"/>
  <c r="K1908" i="21"/>
  <c r="L1908" i="21"/>
  <c r="K1909" i="21"/>
  <c r="L1909" i="21"/>
  <c r="K1910" i="21"/>
  <c r="L1910" i="21"/>
  <c r="K1911" i="21"/>
  <c r="L1911" i="21"/>
  <c r="K1912" i="21"/>
  <c r="L1912" i="21"/>
  <c r="K1913" i="21"/>
  <c r="L1913" i="21"/>
  <c r="K1914" i="21"/>
  <c r="L1914" i="21"/>
  <c r="K1915" i="21"/>
  <c r="L1915" i="21"/>
  <c r="K1916" i="21"/>
  <c r="L1916" i="21"/>
  <c r="K1917" i="21"/>
  <c r="L1917" i="21"/>
  <c r="K1918" i="21"/>
  <c r="L1918" i="21"/>
  <c r="K1919" i="21"/>
  <c r="L1919" i="21"/>
  <c r="K1920" i="21"/>
  <c r="L1920" i="21"/>
  <c r="K1921" i="21"/>
  <c r="L1921" i="21"/>
  <c r="K1922" i="21"/>
  <c r="L1922" i="21"/>
  <c r="K1923" i="21"/>
  <c r="L1923" i="21"/>
  <c r="K1924" i="21"/>
  <c r="L1924" i="21"/>
  <c r="K1925" i="21"/>
  <c r="L1925" i="21"/>
  <c r="K1926" i="21"/>
  <c r="L1926" i="21"/>
  <c r="K1927" i="21"/>
  <c r="L1927" i="21"/>
  <c r="K1928" i="21"/>
  <c r="L1928" i="21"/>
  <c r="K1929" i="21"/>
  <c r="L1929" i="21"/>
  <c r="K1930" i="21"/>
  <c r="L1930" i="21"/>
  <c r="K1931" i="21"/>
  <c r="L1931" i="21"/>
  <c r="C1908" i="21"/>
  <c r="D1908" i="21"/>
  <c r="E1908" i="21"/>
  <c r="F1908" i="21"/>
  <c r="G1908" i="21"/>
  <c r="C1909" i="21"/>
  <c r="D1909" i="21"/>
  <c r="E1909" i="21"/>
  <c r="F1909" i="21"/>
  <c r="G1909" i="21"/>
  <c r="C1910" i="21"/>
  <c r="D1910" i="21"/>
  <c r="E1910" i="21"/>
  <c r="F1910" i="21"/>
  <c r="G1910" i="21"/>
  <c r="C1911" i="21"/>
  <c r="D1911" i="21"/>
  <c r="E1911" i="21"/>
  <c r="F1911" i="21"/>
  <c r="G1911" i="21"/>
  <c r="C1912" i="21"/>
  <c r="D1912" i="21"/>
  <c r="E1912" i="21"/>
  <c r="F1912" i="21"/>
  <c r="G1912" i="21"/>
  <c r="C1913" i="21"/>
  <c r="D1913" i="21"/>
  <c r="E1913" i="21"/>
  <c r="F1913" i="21"/>
  <c r="G1913" i="21"/>
  <c r="C1914" i="21"/>
  <c r="D1914" i="21"/>
  <c r="E1914" i="21"/>
  <c r="F1914" i="21"/>
  <c r="G1914" i="21"/>
  <c r="C1915" i="21"/>
  <c r="D1915" i="21"/>
  <c r="E1915" i="21"/>
  <c r="F1915" i="21"/>
  <c r="G1915" i="21"/>
  <c r="C1916" i="21"/>
  <c r="D1916" i="21"/>
  <c r="E1916" i="21"/>
  <c r="F1916" i="21"/>
  <c r="G1916" i="21"/>
  <c r="C1917" i="21"/>
  <c r="D1917" i="21"/>
  <c r="E1917" i="21"/>
  <c r="F1917" i="21"/>
  <c r="G1917" i="21"/>
  <c r="C1918" i="21"/>
  <c r="D1918" i="21"/>
  <c r="E1918" i="21"/>
  <c r="F1918" i="21"/>
  <c r="G1918" i="21"/>
  <c r="C1919" i="21"/>
  <c r="D1919" i="21"/>
  <c r="E1919" i="21"/>
  <c r="F1919" i="21"/>
  <c r="G1919" i="21"/>
  <c r="C1920" i="21"/>
  <c r="D1920" i="21"/>
  <c r="E1920" i="21"/>
  <c r="F1920" i="21"/>
  <c r="G1920" i="21"/>
  <c r="C1921" i="21"/>
  <c r="D1921" i="21"/>
  <c r="E1921" i="21"/>
  <c r="F1921" i="21"/>
  <c r="G1921" i="21"/>
  <c r="C1922" i="21"/>
  <c r="D1922" i="21"/>
  <c r="E1922" i="21"/>
  <c r="F1922" i="21"/>
  <c r="G1922" i="21"/>
  <c r="C1923" i="21"/>
  <c r="D1923" i="21"/>
  <c r="E1923" i="21"/>
  <c r="F1923" i="21"/>
  <c r="G1923" i="21"/>
  <c r="C1924" i="21"/>
  <c r="D1924" i="21"/>
  <c r="E1924" i="21"/>
  <c r="F1924" i="21"/>
  <c r="G1924" i="21"/>
  <c r="C1925" i="21"/>
  <c r="D1925" i="21"/>
  <c r="E1925" i="21"/>
  <c r="F1925" i="21"/>
  <c r="G1925" i="21"/>
  <c r="C1926" i="21"/>
  <c r="D1926" i="21"/>
  <c r="E1926" i="21"/>
  <c r="F1926" i="21"/>
  <c r="G1926" i="21"/>
  <c r="C1927" i="21"/>
  <c r="D1927" i="21"/>
  <c r="E1927" i="21"/>
  <c r="F1927" i="21"/>
  <c r="G1927" i="21"/>
  <c r="C1928" i="21"/>
  <c r="D1928" i="21"/>
  <c r="E1928" i="21"/>
  <c r="F1928" i="21"/>
  <c r="G1928" i="21"/>
  <c r="C1929" i="21"/>
  <c r="D1929" i="21"/>
  <c r="E1929" i="21"/>
  <c r="F1929" i="21"/>
  <c r="G1929" i="21"/>
  <c r="C1930" i="21"/>
  <c r="D1930" i="21"/>
  <c r="E1930" i="21"/>
  <c r="F1930" i="21"/>
  <c r="G1930" i="21"/>
  <c r="C1931" i="21"/>
  <c r="D1931" i="21"/>
  <c r="E1931" i="21"/>
  <c r="F1931" i="21"/>
  <c r="G1931" i="21"/>
  <c r="L1907" i="21"/>
  <c r="K1907" i="21"/>
  <c r="G1907" i="21"/>
  <c r="F1907" i="21"/>
  <c r="E1907" i="21"/>
  <c r="D1907" i="21"/>
  <c r="C1907" i="21"/>
  <c r="K1883" i="21"/>
  <c r="L1883" i="21"/>
  <c r="K1884" i="21"/>
  <c r="L1884" i="21"/>
  <c r="K1885" i="21"/>
  <c r="L1885" i="21"/>
  <c r="K1886" i="21"/>
  <c r="L1886" i="21"/>
  <c r="K1887" i="21"/>
  <c r="L1887" i="21"/>
  <c r="K1888" i="21"/>
  <c r="L1888" i="21"/>
  <c r="K1889" i="21"/>
  <c r="L1889" i="21"/>
  <c r="K1890" i="21"/>
  <c r="L1890" i="21"/>
  <c r="K1891" i="21"/>
  <c r="L1891" i="21"/>
  <c r="K1892" i="21"/>
  <c r="L1892" i="21"/>
  <c r="K1893" i="21"/>
  <c r="L1893" i="21"/>
  <c r="K1894" i="21"/>
  <c r="L1894" i="21"/>
  <c r="K1895" i="21"/>
  <c r="L1895" i="21"/>
  <c r="K1896" i="21"/>
  <c r="L1896" i="21"/>
  <c r="K1897" i="21"/>
  <c r="L1897" i="21"/>
  <c r="K1898" i="21"/>
  <c r="L1898" i="21"/>
  <c r="K1899" i="21"/>
  <c r="L1899" i="21"/>
  <c r="K1900" i="21"/>
  <c r="L1900" i="21"/>
  <c r="K1901" i="21"/>
  <c r="L1901" i="21"/>
  <c r="K1902" i="21"/>
  <c r="L1902" i="21"/>
  <c r="K1903" i="21"/>
  <c r="L1903" i="21"/>
  <c r="K1904" i="21"/>
  <c r="L1904" i="21"/>
  <c r="K1905" i="21"/>
  <c r="L1905" i="21"/>
  <c r="K1906" i="21"/>
  <c r="L1906" i="21"/>
  <c r="C1883" i="21"/>
  <c r="D1883" i="21"/>
  <c r="E1883" i="21"/>
  <c r="F1883" i="21"/>
  <c r="G1883" i="21"/>
  <c r="C1884" i="21"/>
  <c r="D1884" i="21"/>
  <c r="E1884" i="21"/>
  <c r="F1884" i="21"/>
  <c r="G1884" i="21"/>
  <c r="C1885" i="21"/>
  <c r="D1885" i="21"/>
  <c r="E1885" i="21"/>
  <c r="F1885" i="21"/>
  <c r="G1885" i="21"/>
  <c r="C1886" i="21"/>
  <c r="D1886" i="21"/>
  <c r="E1886" i="21"/>
  <c r="F1886" i="21"/>
  <c r="G1886" i="21"/>
  <c r="C1887" i="21"/>
  <c r="D1887" i="21"/>
  <c r="E1887" i="21"/>
  <c r="F1887" i="21"/>
  <c r="G1887" i="21"/>
  <c r="C1888" i="21"/>
  <c r="D1888" i="21"/>
  <c r="E1888" i="21"/>
  <c r="F1888" i="21"/>
  <c r="G1888" i="21"/>
  <c r="C1889" i="21"/>
  <c r="D1889" i="21"/>
  <c r="E1889" i="21"/>
  <c r="F1889" i="21"/>
  <c r="G1889" i="21"/>
  <c r="C1890" i="21"/>
  <c r="D1890" i="21"/>
  <c r="E1890" i="21"/>
  <c r="F1890" i="21"/>
  <c r="G1890" i="21"/>
  <c r="C1891" i="21"/>
  <c r="D1891" i="21"/>
  <c r="E1891" i="21"/>
  <c r="F1891" i="21"/>
  <c r="G1891" i="21"/>
  <c r="C1892" i="21"/>
  <c r="D1892" i="21"/>
  <c r="E1892" i="21"/>
  <c r="F1892" i="21"/>
  <c r="G1892" i="21"/>
  <c r="C1893" i="21"/>
  <c r="D1893" i="21"/>
  <c r="E1893" i="21"/>
  <c r="F1893" i="21"/>
  <c r="G1893" i="21"/>
  <c r="C1894" i="21"/>
  <c r="D1894" i="21"/>
  <c r="E1894" i="21"/>
  <c r="F1894" i="21"/>
  <c r="G1894" i="21"/>
  <c r="C1895" i="21"/>
  <c r="D1895" i="21"/>
  <c r="E1895" i="21"/>
  <c r="F1895" i="21"/>
  <c r="G1895" i="21"/>
  <c r="C1896" i="21"/>
  <c r="D1896" i="21"/>
  <c r="E1896" i="21"/>
  <c r="F1896" i="21"/>
  <c r="G1896" i="21"/>
  <c r="C1897" i="21"/>
  <c r="D1897" i="21"/>
  <c r="E1897" i="21"/>
  <c r="F1897" i="21"/>
  <c r="G1897" i="21"/>
  <c r="C1898" i="21"/>
  <c r="D1898" i="21"/>
  <c r="E1898" i="21"/>
  <c r="F1898" i="21"/>
  <c r="G1898" i="21"/>
  <c r="C1899" i="21"/>
  <c r="D1899" i="21"/>
  <c r="E1899" i="21"/>
  <c r="F1899" i="21"/>
  <c r="G1899" i="21"/>
  <c r="C1900" i="21"/>
  <c r="D1900" i="21"/>
  <c r="E1900" i="21"/>
  <c r="F1900" i="21"/>
  <c r="G1900" i="21"/>
  <c r="C1901" i="21"/>
  <c r="D1901" i="21"/>
  <c r="E1901" i="21"/>
  <c r="F1901" i="21"/>
  <c r="G1901" i="21"/>
  <c r="C1902" i="21"/>
  <c r="D1902" i="21"/>
  <c r="E1902" i="21"/>
  <c r="F1902" i="21"/>
  <c r="G1902" i="21"/>
  <c r="C1903" i="21"/>
  <c r="D1903" i="21"/>
  <c r="E1903" i="21"/>
  <c r="F1903" i="21"/>
  <c r="G1903" i="21"/>
  <c r="C1904" i="21"/>
  <c r="D1904" i="21"/>
  <c r="E1904" i="21"/>
  <c r="F1904" i="21"/>
  <c r="G1904" i="21"/>
  <c r="C1905" i="21"/>
  <c r="D1905" i="21"/>
  <c r="E1905" i="21"/>
  <c r="F1905" i="21"/>
  <c r="G1905" i="21"/>
  <c r="C1906" i="21"/>
  <c r="D1906" i="21"/>
  <c r="E1906" i="21"/>
  <c r="F1906" i="21"/>
  <c r="G1906" i="21"/>
  <c r="L1882" i="21"/>
  <c r="K1882" i="21"/>
  <c r="G1882" i="21"/>
  <c r="F1882" i="21"/>
  <c r="E1882" i="21"/>
  <c r="D1882" i="21"/>
  <c r="C1882" i="21"/>
  <c r="K1858" i="21"/>
  <c r="L1858" i="21"/>
  <c r="K1859" i="21"/>
  <c r="L1859" i="21"/>
  <c r="K1860" i="21"/>
  <c r="L1860" i="21"/>
  <c r="K1861" i="21"/>
  <c r="L1861" i="21"/>
  <c r="K1862" i="21"/>
  <c r="L1862" i="21"/>
  <c r="K1863" i="21"/>
  <c r="L1863" i="21"/>
  <c r="K1864" i="21"/>
  <c r="L1864" i="21"/>
  <c r="K1865" i="21"/>
  <c r="L1865" i="21"/>
  <c r="K1866" i="21"/>
  <c r="L1866" i="21"/>
  <c r="K1867" i="21"/>
  <c r="L1867" i="21"/>
  <c r="K1868" i="21"/>
  <c r="L1868" i="21"/>
  <c r="K1869" i="21"/>
  <c r="L1869" i="21"/>
  <c r="K1870" i="21"/>
  <c r="L1870" i="21"/>
  <c r="K1871" i="21"/>
  <c r="L1871" i="21"/>
  <c r="K1872" i="21"/>
  <c r="L1872" i="21"/>
  <c r="K1873" i="21"/>
  <c r="L1873" i="21"/>
  <c r="K1874" i="21"/>
  <c r="L1874" i="21"/>
  <c r="K1875" i="21"/>
  <c r="L1875" i="21"/>
  <c r="K1876" i="21"/>
  <c r="L1876" i="21"/>
  <c r="K1877" i="21"/>
  <c r="L1877" i="21"/>
  <c r="K1878" i="21"/>
  <c r="L1878" i="21"/>
  <c r="K1879" i="21"/>
  <c r="L1879" i="21"/>
  <c r="K1880" i="21"/>
  <c r="L1880" i="21"/>
  <c r="K1881" i="21"/>
  <c r="L1881" i="21"/>
  <c r="C1858" i="21"/>
  <c r="D1858" i="21"/>
  <c r="E1858" i="21"/>
  <c r="F1858" i="21"/>
  <c r="G1858" i="21"/>
  <c r="C1859" i="21"/>
  <c r="D1859" i="21"/>
  <c r="E1859" i="21"/>
  <c r="F1859" i="21"/>
  <c r="G1859" i="21"/>
  <c r="C1860" i="21"/>
  <c r="D1860" i="21"/>
  <c r="E1860" i="21"/>
  <c r="F1860" i="21"/>
  <c r="G1860" i="21"/>
  <c r="C1861" i="21"/>
  <c r="D1861" i="21"/>
  <c r="E1861" i="21"/>
  <c r="F1861" i="21"/>
  <c r="G1861" i="21"/>
  <c r="C1862" i="21"/>
  <c r="D1862" i="21"/>
  <c r="E1862" i="21"/>
  <c r="F1862" i="21"/>
  <c r="G1862" i="21"/>
  <c r="C1863" i="21"/>
  <c r="D1863" i="21"/>
  <c r="E1863" i="21"/>
  <c r="F1863" i="21"/>
  <c r="G1863" i="21"/>
  <c r="C1864" i="21"/>
  <c r="D1864" i="21"/>
  <c r="E1864" i="21"/>
  <c r="F1864" i="21"/>
  <c r="G1864" i="21"/>
  <c r="C1865" i="21"/>
  <c r="D1865" i="21"/>
  <c r="E1865" i="21"/>
  <c r="F1865" i="21"/>
  <c r="G1865" i="21"/>
  <c r="C1866" i="21"/>
  <c r="D1866" i="21"/>
  <c r="E1866" i="21"/>
  <c r="F1866" i="21"/>
  <c r="G1866" i="21"/>
  <c r="C1867" i="21"/>
  <c r="D1867" i="21"/>
  <c r="E1867" i="21"/>
  <c r="F1867" i="21"/>
  <c r="G1867" i="21"/>
  <c r="C1868" i="21"/>
  <c r="D1868" i="21"/>
  <c r="E1868" i="21"/>
  <c r="F1868" i="21"/>
  <c r="G1868" i="21"/>
  <c r="C1869" i="21"/>
  <c r="D1869" i="21"/>
  <c r="E1869" i="21"/>
  <c r="F1869" i="21"/>
  <c r="G1869" i="21"/>
  <c r="C1870" i="21"/>
  <c r="D1870" i="21"/>
  <c r="E1870" i="21"/>
  <c r="F1870" i="21"/>
  <c r="G1870" i="21"/>
  <c r="C1871" i="21"/>
  <c r="D1871" i="21"/>
  <c r="E1871" i="21"/>
  <c r="F1871" i="21"/>
  <c r="G1871" i="21"/>
  <c r="C1872" i="21"/>
  <c r="D1872" i="21"/>
  <c r="E1872" i="21"/>
  <c r="F1872" i="21"/>
  <c r="G1872" i="21"/>
  <c r="C1873" i="21"/>
  <c r="D1873" i="21"/>
  <c r="E1873" i="21"/>
  <c r="F1873" i="21"/>
  <c r="G1873" i="21"/>
  <c r="C1874" i="21"/>
  <c r="D1874" i="21"/>
  <c r="E1874" i="21"/>
  <c r="F1874" i="21"/>
  <c r="G1874" i="21"/>
  <c r="C1875" i="21"/>
  <c r="D1875" i="21"/>
  <c r="E1875" i="21"/>
  <c r="F1875" i="21"/>
  <c r="G1875" i="21"/>
  <c r="C1876" i="21"/>
  <c r="D1876" i="21"/>
  <c r="E1876" i="21"/>
  <c r="F1876" i="21"/>
  <c r="G1876" i="21"/>
  <c r="C1877" i="21"/>
  <c r="D1877" i="21"/>
  <c r="E1877" i="21"/>
  <c r="F1877" i="21"/>
  <c r="G1877" i="21"/>
  <c r="C1878" i="21"/>
  <c r="D1878" i="21"/>
  <c r="E1878" i="21"/>
  <c r="F1878" i="21"/>
  <c r="G1878" i="21"/>
  <c r="C1879" i="21"/>
  <c r="D1879" i="21"/>
  <c r="E1879" i="21"/>
  <c r="F1879" i="21"/>
  <c r="G1879" i="21"/>
  <c r="C1880" i="21"/>
  <c r="D1880" i="21"/>
  <c r="E1880" i="21"/>
  <c r="F1880" i="21"/>
  <c r="G1880" i="21"/>
  <c r="C1881" i="21"/>
  <c r="D1881" i="21"/>
  <c r="E1881" i="21"/>
  <c r="F1881" i="21"/>
  <c r="G1881" i="21"/>
  <c r="L1857" i="21"/>
  <c r="K1857" i="21"/>
  <c r="G1857" i="21"/>
  <c r="F1857" i="21"/>
  <c r="E1857" i="21"/>
  <c r="D1857" i="21"/>
  <c r="C1857" i="21"/>
  <c r="K1833" i="21"/>
  <c r="L1833" i="21"/>
  <c r="K1834" i="21"/>
  <c r="L1834" i="21"/>
  <c r="K1835" i="21"/>
  <c r="L1835" i="21"/>
  <c r="K1836" i="21"/>
  <c r="L1836" i="21"/>
  <c r="K1837" i="21"/>
  <c r="L1837" i="21"/>
  <c r="K1838" i="21"/>
  <c r="L1838" i="21"/>
  <c r="K1839" i="21"/>
  <c r="L1839" i="21"/>
  <c r="K1840" i="21"/>
  <c r="L1840" i="21"/>
  <c r="K1841" i="21"/>
  <c r="L1841" i="21"/>
  <c r="K1842" i="21"/>
  <c r="L1842" i="21"/>
  <c r="K1843" i="21"/>
  <c r="L1843" i="21"/>
  <c r="K1844" i="21"/>
  <c r="L1844" i="21"/>
  <c r="K1845" i="21"/>
  <c r="L1845" i="21"/>
  <c r="K1846" i="21"/>
  <c r="L1846" i="21"/>
  <c r="K1847" i="21"/>
  <c r="L1847" i="21"/>
  <c r="K1848" i="21"/>
  <c r="L1848" i="21"/>
  <c r="K1849" i="21"/>
  <c r="L1849" i="21"/>
  <c r="K1850" i="21"/>
  <c r="L1850" i="21"/>
  <c r="K1851" i="21"/>
  <c r="L1851" i="21"/>
  <c r="K1852" i="21"/>
  <c r="L1852" i="21"/>
  <c r="K1853" i="21"/>
  <c r="L1853" i="21"/>
  <c r="K1854" i="21"/>
  <c r="L1854" i="21"/>
  <c r="K1855" i="21"/>
  <c r="L1855" i="21"/>
  <c r="K1856" i="21"/>
  <c r="L1856" i="21"/>
  <c r="C1833" i="21"/>
  <c r="D1833" i="21"/>
  <c r="E1833" i="21"/>
  <c r="F1833" i="21"/>
  <c r="G1833" i="21"/>
  <c r="C1834" i="21"/>
  <c r="D1834" i="21"/>
  <c r="E1834" i="21"/>
  <c r="F1834" i="21"/>
  <c r="G1834" i="21"/>
  <c r="C1835" i="21"/>
  <c r="D1835" i="21"/>
  <c r="E1835" i="21"/>
  <c r="F1835" i="21"/>
  <c r="G1835" i="21"/>
  <c r="C1836" i="21"/>
  <c r="D1836" i="21"/>
  <c r="E1836" i="21"/>
  <c r="F1836" i="21"/>
  <c r="G1836" i="21"/>
  <c r="C1837" i="21"/>
  <c r="D1837" i="21"/>
  <c r="E1837" i="21"/>
  <c r="F1837" i="21"/>
  <c r="G1837" i="21"/>
  <c r="C1838" i="21"/>
  <c r="D1838" i="21"/>
  <c r="E1838" i="21"/>
  <c r="F1838" i="21"/>
  <c r="G1838" i="21"/>
  <c r="C1839" i="21"/>
  <c r="D1839" i="21"/>
  <c r="E1839" i="21"/>
  <c r="F1839" i="21"/>
  <c r="G1839" i="21"/>
  <c r="C1840" i="21"/>
  <c r="D1840" i="21"/>
  <c r="E1840" i="21"/>
  <c r="F1840" i="21"/>
  <c r="G1840" i="21"/>
  <c r="C1841" i="21"/>
  <c r="D1841" i="21"/>
  <c r="E1841" i="21"/>
  <c r="F1841" i="21"/>
  <c r="G1841" i="21"/>
  <c r="C1842" i="21"/>
  <c r="D1842" i="21"/>
  <c r="E1842" i="21"/>
  <c r="F1842" i="21"/>
  <c r="G1842" i="21"/>
  <c r="C1843" i="21"/>
  <c r="D1843" i="21"/>
  <c r="E1843" i="21"/>
  <c r="F1843" i="21"/>
  <c r="G1843" i="21"/>
  <c r="C1844" i="21"/>
  <c r="D1844" i="21"/>
  <c r="E1844" i="21"/>
  <c r="F1844" i="21"/>
  <c r="G1844" i="21"/>
  <c r="C1845" i="21"/>
  <c r="D1845" i="21"/>
  <c r="E1845" i="21"/>
  <c r="F1845" i="21"/>
  <c r="G1845" i="21"/>
  <c r="C1846" i="21"/>
  <c r="D1846" i="21"/>
  <c r="E1846" i="21"/>
  <c r="F1846" i="21"/>
  <c r="G1846" i="21"/>
  <c r="C1847" i="21"/>
  <c r="D1847" i="21"/>
  <c r="E1847" i="21"/>
  <c r="F1847" i="21"/>
  <c r="G1847" i="21"/>
  <c r="C1848" i="21"/>
  <c r="D1848" i="21"/>
  <c r="E1848" i="21"/>
  <c r="F1848" i="21"/>
  <c r="G1848" i="21"/>
  <c r="C1849" i="21"/>
  <c r="D1849" i="21"/>
  <c r="E1849" i="21"/>
  <c r="F1849" i="21"/>
  <c r="G1849" i="21"/>
  <c r="C1850" i="21"/>
  <c r="D1850" i="21"/>
  <c r="E1850" i="21"/>
  <c r="F1850" i="21"/>
  <c r="G1850" i="21"/>
  <c r="C1851" i="21"/>
  <c r="D1851" i="21"/>
  <c r="E1851" i="21"/>
  <c r="F1851" i="21"/>
  <c r="G1851" i="21"/>
  <c r="C1852" i="21"/>
  <c r="D1852" i="21"/>
  <c r="E1852" i="21"/>
  <c r="F1852" i="21"/>
  <c r="G1852" i="21"/>
  <c r="C1853" i="21"/>
  <c r="D1853" i="21"/>
  <c r="E1853" i="21"/>
  <c r="F1853" i="21"/>
  <c r="G1853" i="21"/>
  <c r="C1854" i="21"/>
  <c r="D1854" i="21"/>
  <c r="E1854" i="21"/>
  <c r="F1854" i="21"/>
  <c r="G1854" i="21"/>
  <c r="C1855" i="21"/>
  <c r="D1855" i="21"/>
  <c r="E1855" i="21"/>
  <c r="F1855" i="21"/>
  <c r="G1855" i="21"/>
  <c r="C1856" i="21"/>
  <c r="D1856" i="21"/>
  <c r="E1856" i="21"/>
  <c r="F1856" i="21"/>
  <c r="G1856" i="21"/>
  <c r="L1832" i="21"/>
  <c r="K1832" i="21"/>
  <c r="G1832" i="21"/>
  <c r="F1832" i="21"/>
  <c r="E1832" i="21"/>
  <c r="D1832" i="21"/>
  <c r="C1832" i="21"/>
  <c r="K1808" i="21"/>
  <c r="L1808" i="21"/>
  <c r="K1809" i="21"/>
  <c r="L1809" i="21"/>
  <c r="K1810" i="21"/>
  <c r="L1810" i="21"/>
  <c r="K1811" i="21"/>
  <c r="L1811" i="21"/>
  <c r="K1812" i="21"/>
  <c r="L1812" i="21"/>
  <c r="K1813" i="21"/>
  <c r="L1813" i="21"/>
  <c r="K1814" i="21"/>
  <c r="L1814" i="21"/>
  <c r="K1815" i="21"/>
  <c r="L1815" i="21"/>
  <c r="K1816" i="21"/>
  <c r="L1816" i="21"/>
  <c r="K1817" i="21"/>
  <c r="L1817" i="21"/>
  <c r="K1818" i="21"/>
  <c r="L1818" i="21"/>
  <c r="K1819" i="21"/>
  <c r="L1819" i="21"/>
  <c r="K1820" i="21"/>
  <c r="L1820" i="21"/>
  <c r="K1821" i="21"/>
  <c r="L1821" i="21"/>
  <c r="K1822" i="21"/>
  <c r="L1822" i="21"/>
  <c r="K1823" i="21"/>
  <c r="L1823" i="21"/>
  <c r="K1824" i="21"/>
  <c r="L1824" i="21"/>
  <c r="K1825" i="21"/>
  <c r="L1825" i="21"/>
  <c r="K1826" i="21"/>
  <c r="L1826" i="21"/>
  <c r="K1827" i="21"/>
  <c r="L1827" i="21"/>
  <c r="K1828" i="21"/>
  <c r="L1828" i="21"/>
  <c r="K1829" i="21"/>
  <c r="L1829" i="21"/>
  <c r="K1830" i="21"/>
  <c r="L1830" i="21"/>
  <c r="K1831" i="21"/>
  <c r="L1831" i="21"/>
  <c r="C1808" i="21"/>
  <c r="D1808" i="21"/>
  <c r="E1808" i="21"/>
  <c r="F1808" i="21"/>
  <c r="G1808" i="21"/>
  <c r="C1809" i="21"/>
  <c r="D1809" i="21"/>
  <c r="E1809" i="21"/>
  <c r="F1809" i="21"/>
  <c r="G1809" i="21"/>
  <c r="C1810" i="21"/>
  <c r="D1810" i="21"/>
  <c r="E1810" i="21"/>
  <c r="F1810" i="21"/>
  <c r="G1810" i="21"/>
  <c r="C1811" i="21"/>
  <c r="D1811" i="21"/>
  <c r="E1811" i="21"/>
  <c r="F1811" i="21"/>
  <c r="G1811" i="21"/>
  <c r="C1812" i="21"/>
  <c r="D1812" i="21"/>
  <c r="E1812" i="21"/>
  <c r="F1812" i="21"/>
  <c r="G1812" i="21"/>
  <c r="C1813" i="21"/>
  <c r="D1813" i="21"/>
  <c r="E1813" i="21"/>
  <c r="F1813" i="21"/>
  <c r="G1813" i="21"/>
  <c r="C1814" i="21"/>
  <c r="D1814" i="21"/>
  <c r="E1814" i="21"/>
  <c r="F1814" i="21"/>
  <c r="G1814" i="21"/>
  <c r="C1815" i="21"/>
  <c r="D1815" i="21"/>
  <c r="E1815" i="21"/>
  <c r="F1815" i="21"/>
  <c r="G1815" i="21"/>
  <c r="C1816" i="21"/>
  <c r="D1816" i="21"/>
  <c r="E1816" i="21"/>
  <c r="F1816" i="21"/>
  <c r="G1816" i="21"/>
  <c r="C1817" i="21"/>
  <c r="D1817" i="21"/>
  <c r="E1817" i="21"/>
  <c r="F1817" i="21"/>
  <c r="G1817" i="21"/>
  <c r="C1818" i="21"/>
  <c r="D1818" i="21"/>
  <c r="E1818" i="21"/>
  <c r="F1818" i="21"/>
  <c r="G1818" i="21"/>
  <c r="C1819" i="21"/>
  <c r="D1819" i="21"/>
  <c r="E1819" i="21"/>
  <c r="F1819" i="21"/>
  <c r="G1819" i="21"/>
  <c r="C1820" i="21"/>
  <c r="D1820" i="21"/>
  <c r="E1820" i="21"/>
  <c r="F1820" i="21"/>
  <c r="G1820" i="21"/>
  <c r="C1821" i="21"/>
  <c r="D1821" i="21"/>
  <c r="E1821" i="21"/>
  <c r="F1821" i="21"/>
  <c r="G1821" i="21"/>
  <c r="C1822" i="21"/>
  <c r="D1822" i="21"/>
  <c r="E1822" i="21"/>
  <c r="F1822" i="21"/>
  <c r="G1822" i="21"/>
  <c r="C1823" i="21"/>
  <c r="D1823" i="21"/>
  <c r="E1823" i="21"/>
  <c r="F1823" i="21"/>
  <c r="G1823" i="21"/>
  <c r="C1824" i="21"/>
  <c r="D1824" i="21"/>
  <c r="E1824" i="21"/>
  <c r="F1824" i="21"/>
  <c r="G1824" i="21"/>
  <c r="C1825" i="21"/>
  <c r="D1825" i="21"/>
  <c r="E1825" i="21"/>
  <c r="F1825" i="21"/>
  <c r="G1825" i="21"/>
  <c r="C1826" i="21"/>
  <c r="D1826" i="21"/>
  <c r="E1826" i="21"/>
  <c r="F1826" i="21"/>
  <c r="G1826" i="21"/>
  <c r="C1827" i="21"/>
  <c r="D1827" i="21"/>
  <c r="E1827" i="21"/>
  <c r="F1827" i="21"/>
  <c r="G1827" i="21"/>
  <c r="C1828" i="21"/>
  <c r="D1828" i="21"/>
  <c r="E1828" i="21"/>
  <c r="F1828" i="21"/>
  <c r="G1828" i="21"/>
  <c r="C1829" i="21"/>
  <c r="D1829" i="21"/>
  <c r="E1829" i="21"/>
  <c r="F1829" i="21"/>
  <c r="G1829" i="21"/>
  <c r="C1830" i="21"/>
  <c r="D1830" i="21"/>
  <c r="E1830" i="21"/>
  <c r="F1830" i="21"/>
  <c r="G1830" i="21"/>
  <c r="C1831" i="21"/>
  <c r="D1831" i="21"/>
  <c r="E1831" i="21"/>
  <c r="F1831" i="21"/>
  <c r="G1831" i="21"/>
  <c r="L1807" i="21"/>
  <c r="K1807" i="21"/>
  <c r="G1807" i="21"/>
  <c r="F1807" i="21"/>
  <c r="E1807" i="21"/>
  <c r="D1807" i="21"/>
  <c r="C1807" i="21"/>
  <c r="K1783" i="21"/>
  <c r="L1783" i="21"/>
  <c r="K1784" i="21"/>
  <c r="L1784" i="21"/>
  <c r="K1785" i="21"/>
  <c r="L1785" i="21"/>
  <c r="K1786" i="21"/>
  <c r="L1786" i="21"/>
  <c r="K1787" i="21"/>
  <c r="L1787" i="21"/>
  <c r="K1788" i="21"/>
  <c r="L1788" i="21"/>
  <c r="K1789" i="21"/>
  <c r="L1789" i="21"/>
  <c r="K1790" i="21"/>
  <c r="L1790" i="21"/>
  <c r="K1791" i="21"/>
  <c r="L1791" i="21"/>
  <c r="K1792" i="21"/>
  <c r="L1792" i="21"/>
  <c r="K1793" i="21"/>
  <c r="L1793" i="21"/>
  <c r="K1794" i="21"/>
  <c r="L1794" i="21"/>
  <c r="K1795" i="21"/>
  <c r="L1795" i="21"/>
  <c r="K1796" i="21"/>
  <c r="L1796" i="21"/>
  <c r="K1797" i="21"/>
  <c r="L1797" i="21"/>
  <c r="K1798" i="21"/>
  <c r="L1798" i="21"/>
  <c r="K1799" i="21"/>
  <c r="L1799" i="21"/>
  <c r="K1800" i="21"/>
  <c r="L1800" i="21"/>
  <c r="K1801" i="21"/>
  <c r="L1801" i="21"/>
  <c r="K1802" i="21"/>
  <c r="L1802" i="21"/>
  <c r="K1803" i="21"/>
  <c r="L1803" i="21"/>
  <c r="K1804" i="21"/>
  <c r="L1804" i="21"/>
  <c r="K1805" i="21"/>
  <c r="L1805" i="21"/>
  <c r="K1806" i="21"/>
  <c r="L1806" i="21"/>
  <c r="C1783" i="21"/>
  <c r="D1783" i="21"/>
  <c r="E1783" i="21"/>
  <c r="F1783" i="21"/>
  <c r="G1783" i="21"/>
  <c r="C1784" i="21"/>
  <c r="D1784" i="21"/>
  <c r="E1784" i="21"/>
  <c r="F1784" i="21"/>
  <c r="G1784" i="21"/>
  <c r="C1785" i="21"/>
  <c r="D1785" i="21"/>
  <c r="E1785" i="21"/>
  <c r="F1785" i="21"/>
  <c r="G1785" i="21"/>
  <c r="C1786" i="21"/>
  <c r="D1786" i="21"/>
  <c r="E1786" i="21"/>
  <c r="F1786" i="21"/>
  <c r="G1786" i="21"/>
  <c r="C1787" i="21"/>
  <c r="D1787" i="21"/>
  <c r="E1787" i="21"/>
  <c r="F1787" i="21"/>
  <c r="G1787" i="21"/>
  <c r="C1788" i="21"/>
  <c r="D1788" i="21"/>
  <c r="E1788" i="21"/>
  <c r="F1788" i="21"/>
  <c r="G1788" i="21"/>
  <c r="C1789" i="21"/>
  <c r="D1789" i="21"/>
  <c r="E1789" i="21"/>
  <c r="F1789" i="21"/>
  <c r="G1789" i="21"/>
  <c r="C1790" i="21"/>
  <c r="D1790" i="21"/>
  <c r="E1790" i="21"/>
  <c r="F1790" i="21"/>
  <c r="G1790" i="21"/>
  <c r="C1791" i="21"/>
  <c r="D1791" i="21"/>
  <c r="E1791" i="21"/>
  <c r="F1791" i="21"/>
  <c r="G1791" i="21"/>
  <c r="C1792" i="21"/>
  <c r="D1792" i="21"/>
  <c r="E1792" i="21"/>
  <c r="F1792" i="21"/>
  <c r="G1792" i="21"/>
  <c r="C1793" i="21"/>
  <c r="D1793" i="21"/>
  <c r="E1793" i="21"/>
  <c r="F1793" i="21"/>
  <c r="G1793" i="21"/>
  <c r="C1794" i="21"/>
  <c r="D1794" i="21"/>
  <c r="E1794" i="21"/>
  <c r="F1794" i="21"/>
  <c r="G1794" i="21"/>
  <c r="C1795" i="21"/>
  <c r="D1795" i="21"/>
  <c r="E1795" i="21"/>
  <c r="F1795" i="21"/>
  <c r="G1795" i="21"/>
  <c r="C1796" i="21"/>
  <c r="D1796" i="21"/>
  <c r="E1796" i="21"/>
  <c r="F1796" i="21"/>
  <c r="G1796" i="21"/>
  <c r="C1797" i="21"/>
  <c r="D1797" i="21"/>
  <c r="E1797" i="21"/>
  <c r="F1797" i="21"/>
  <c r="G1797" i="21"/>
  <c r="C1798" i="21"/>
  <c r="D1798" i="21"/>
  <c r="E1798" i="21"/>
  <c r="F1798" i="21"/>
  <c r="G1798" i="21"/>
  <c r="C1799" i="21"/>
  <c r="D1799" i="21"/>
  <c r="E1799" i="21"/>
  <c r="F1799" i="21"/>
  <c r="G1799" i="21"/>
  <c r="C1800" i="21"/>
  <c r="D1800" i="21"/>
  <c r="E1800" i="21"/>
  <c r="F1800" i="21"/>
  <c r="G1800" i="21"/>
  <c r="C1801" i="21"/>
  <c r="D1801" i="21"/>
  <c r="E1801" i="21"/>
  <c r="F1801" i="21"/>
  <c r="G1801" i="21"/>
  <c r="C1802" i="21"/>
  <c r="D1802" i="21"/>
  <c r="E1802" i="21"/>
  <c r="F1802" i="21"/>
  <c r="G1802" i="21"/>
  <c r="C1803" i="21"/>
  <c r="D1803" i="21"/>
  <c r="E1803" i="21"/>
  <c r="F1803" i="21"/>
  <c r="G1803" i="21"/>
  <c r="C1804" i="21"/>
  <c r="D1804" i="21"/>
  <c r="E1804" i="21"/>
  <c r="F1804" i="21"/>
  <c r="G1804" i="21"/>
  <c r="C1805" i="21"/>
  <c r="D1805" i="21"/>
  <c r="E1805" i="21"/>
  <c r="F1805" i="21"/>
  <c r="G1805" i="21"/>
  <c r="C1806" i="21"/>
  <c r="D1806" i="21"/>
  <c r="E1806" i="21"/>
  <c r="F1806" i="21"/>
  <c r="G1806" i="21"/>
  <c r="L1782" i="21"/>
  <c r="K1782" i="21"/>
  <c r="G1782" i="21"/>
  <c r="F1782" i="21"/>
  <c r="E1782" i="21"/>
  <c r="D1782" i="21"/>
  <c r="C1782" i="21"/>
  <c r="K1758" i="21"/>
  <c r="L1758" i="21"/>
  <c r="K1759" i="21"/>
  <c r="L1759" i="21"/>
  <c r="K1760" i="21"/>
  <c r="L1760" i="21"/>
  <c r="K1761" i="21"/>
  <c r="L1761" i="21"/>
  <c r="K1762" i="21"/>
  <c r="L1762" i="21"/>
  <c r="K1763" i="21"/>
  <c r="L1763" i="21"/>
  <c r="K1764" i="21"/>
  <c r="L1764" i="21"/>
  <c r="K1765" i="21"/>
  <c r="L1765" i="21"/>
  <c r="K1766" i="21"/>
  <c r="L1766" i="21"/>
  <c r="K1767" i="21"/>
  <c r="L1767" i="21"/>
  <c r="K1768" i="21"/>
  <c r="L1768" i="21"/>
  <c r="K1769" i="21"/>
  <c r="L1769" i="21"/>
  <c r="K1770" i="21"/>
  <c r="L1770" i="21"/>
  <c r="K1771" i="21"/>
  <c r="L1771" i="21"/>
  <c r="K1772" i="21"/>
  <c r="L1772" i="21"/>
  <c r="K1773" i="21"/>
  <c r="L1773" i="21"/>
  <c r="K1774" i="21"/>
  <c r="L1774" i="21"/>
  <c r="K1775" i="21"/>
  <c r="L1775" i="21"/>
  <c r="K1776" i="21"/>
  <c r="L1776" i="21"/>
  <c r="K1777" i="21"/>
  <c r="L1777" i="21"/>
  <c r="K1778" i="21"/>
  <c r="L1778" i="21"/>
  <c r="K1779" i="21"/>
  <c r="L1779" i="21"/>
  <c r="K1780" i="21"/>
  <c r="L1780" i="21"/>
  <c r="K1781" i="21"/>
  <c r="L1781" i="21"/>
  <c r="C1758" i="21"/>
  <c r="D1758" i="21"/>
  <c r="E1758" i="21"/>
  <c r="F1758" i="21"/>
  <c r="G1758" i="21"/>
  <c r="C1759" i="21"/>
  <c r="D1759" i="21"/>
  <c r="E1759" i="21"/>
  <c r="F1759" i="21"/>
  <c r="G1759" i="21"/>
  <c r="C1760" i="21"/>
  <c r="D1760" i="21"/>
  <c r="E1760" i="21"/>
  <c r="F1760" i="21"/>
  <c r="G1760" i="21"/>
  <c r="C1761" i="21"/>
  <c r="D1761" i="21"/>
  <c r="E1761" i="21"/>
  <c r="F1761" i="21"/>
  <c r="G1761" i="21"/>
  <c r="C1762" i="21"/>
  <c r="D1762" i="21"/>
  <c r="E1762" i="21"/>
  <c r="F1762" i="21"/>
  <c r="G1762" i="21"/>
  <c r="C1763" i="21"/>
  <c r="D1763" i="21"/>
  <c r="E1763" i="21"/>
  <c r="F1763" i="21"/>
  <c r="G1763" i="21"/>
  <c r="C1764" i="21"/>
  <c r="D1764" i="21"/>
  <c r="E1764" i="21"/>
  <c r="F1764" i="21"/>
  <c r="G1764" i="21"/>
  <c r="C1765" i="21"/>
  <c r="D1765" i="21"/>
  <c r="E1765" i="21"/>
  <c r="F1765" i="21"/>
  <c r="G1765" i="21"/>
  <c r="C1766" i="21"/>
  <c r="D1766" i="21"/>
  <c r="E1766" i="21"/>
  <c r="F1766" i="21"/>
  <c r="G1766" i="21"/>
  <c r="C1767" i="21"/>
  <c r="D1767" i="21"/>
  <c r="E1767" i="21"/>
  <c r="F1767" i="21"/>
  <c r="G1767" i="21"/>
  <c r="C1768" i="21"/>
  <c r="D1768" i="21"/>
  <c r="E1768" i="21"/>
  <c r="F1768" i="21"/>
  <c r="G1768" i="21"/>
  <c r="C1769" i="21"/>
  <c r="D1769" i="21"/>
  <c r="E1769" i="21"/>
  <c r="F1769" i="21"/>
  <c r="G1769" i="21"/>
  <c r="C1770" i="21"/>
  <c r="D1770" i="21"/>
  <c r="E1770" i="21"/>
  <c r="F1770" i="21"/>
  <c r="G1770" i="21"/>
  <c r="C1771" i="21"/>
  <c r="D1771" i="21"/>
  <c r="E1771" i="21"/>
  <c r="F1771" i="21"/>
  <c r="G1771" i="21"/>
  <c r="C1772" i="21"/>
  <c r="D1772" i="21"/>
  <c r="E1772" i="21"/>
  <c r="F1772" i="21"/>
  <c r="G1772" i="21"/>
  <c r="C1773" i="21"/>
  <c r="D1773" i="21"/>
  <c r="E1773" i="21"/>
  <c r="F1773" i="21"/>
  <c r="G1773" i="21"/>
  <c r="C1774" i="21"/>
  <c r="D1774" i="21"/>
  <c r="E1774" i="21"/>
  <c r="F1774" i="21"/>
  <c r="G1774" i="21"/>
  <c r="C1775" i="21"/>
  <c r="D1775" i="21"/>
  <c r="E1775" i="21"/>
  <c r="F1775" i="21"/>
  <c r="G1775" i="21"/>
  <c r="C1776" i="21"/>
  <c r="D1776" i="21"/>
  <c r="E1776" i="21"/>
  <c r="F1776" i="21"/>
  <c r="G1776" i="21"/>
  <c r="C1777" i="21"/>
  <c r="D1777" i="21"/>
  <c r="E1777" i="21"/>
  <c r="F1777" i="21"/>
  <c r="G1777" i="21"/>
  <c r="C1778" i="21"/>
  <c r="D1778" i="21"/>
  <c r="E1778" i="21"/>
  <c r="F1778" i="21"/>
  <c r="G1778" i="21"/>
  <c r="C1779" i="21"/>
  <c r="D1779" i="21"/>
  <c r="E1779" i="21"/>
  <c r="F1779" i="21"/>
  <c r="G1779" i="21"/>
  <c r="C1780" i="21"/>
  <c r="D1780" i="21"/>
  <c r="E1780" i="21"/>
  <c r="F1780" i="21"/>
  <c r="G1780" i="21"/>
  <c r="C1781" i="21"/>
  <c r="D1781" i="21"/>
  <c r="E1781" i="21"/>
  <c r="F1781" i="21"/>
  <c r="G1781" i="21"/>
  <c r="L1757" i="21"/>
  <c r="K1757" i="21"/>
  <c r="G1757" i="21"/>
  <c r="F1757" i="21"/>
  <c r="E1757" i="21"/>
  <c r="D1757" i="21"/>
  <c r="D1733" i="21"/>
  <c r="D1734" i="21"/>
  <c r="D1735" i="21"/>
  <c r="D1736" i="21"/>
  <c r="D1737" i="21"/>
  <c r="D1738" i="21"/>
  <c r="D1739" i="21"/>
  <c r="D1740" i="21"/>
  <c r="D1741" i="21"/>
  <c r="D1742" i="21"/>
  <c r="D1743" i="21"/>
  <c r="D1744" i="21"/>
  <c r="D1745" i="21"/>
  <c r="D1746" i="21"/>
  <c r="D1747" i="21"/>
  <c r="D1748" i="21"/>
  <c r="D1749" i="21"/>
  <c r="D1750" i="21"/>
  <c r="D1751" i="21"/>
  <c r="D1752" i="21"/>
  <c r="D1753" i="21"/>
  <c r="D1754" i="21"/>
  <c r="D1755" i="21"/>
  <c r="D1756" i="21"/>
  <c r="D1732" i="21"/>
  <c r="C1757" i="21"/>
  <c r="K1733" i="21"/>
  <c r="L1733" i="21"/>
  <c r="K1734" i="21"/>
  <c r="L1734" i="21"/>
  <c r="K1735" i="21"/>
  <c r="L1735" i="21"/>
  <c r="K1736" i="21"/>
  <c r="L1736" i="21"/>
  <c r="K1737" i="21"/>
  <c r="L1737" i="21"/>
  <c r="K1738" i="21"/>
  <c r="L1738" i="21"/>
  <c r="K1739" i="21"/>
  <c r="L1739" i="21"/>
  <c r="K1740" i="21"/>
  <c r="L1740" i="21"/>
  <c r="K1741" i="21"/>
  <c r="L1741" i="21"/>
  <c r="K1742" i="21"/>
  <c r="L1742" i="21"/>
  <c r="K1743" i="21"/>
  <c r="L1743" i="21"/>
  <c r="K1744" i="21"/>
  <c r="L1744" i="21"/>
  <c r="K1745" i="21"/>
  <c r="L1745" i="21"/>
  <c r="K1746" i="21"/>
  <c r="L1746" i="21"/>
  <c r="K1747" i="21"/>
  <c r="L1747" i="21"/>
  <c r="K1748" i="21"/>
  <c r="L1748" i="21"/>
  <c r="K1749" i="21"/>
  <c r="L1749" i="21"/>
  <c r="K1750" i="21"/>
  <c r="L1750" i="21"/>
  <c r="K1751" i="21"/>
  <c r="L1751" i="21"/>
  <c r="K1752" i="21"/>
  <c r="L1752" i="21"/>
  <c r="K1753" i="21"/>
  <c r="L1753" i="21"/>
  <c r="K1754" i="21"/>
  <c r="L1754" i="21"/>
  <c r="K1755" i="21"/>
  <c r="L1755" i="21"/>
  <c r="K1756" i="21"/>
  <c r="L1756" i="21"/>
  <c r="C1733" i="21"/>
  <c r="E1733" i="21"/>
  <c r="F1733" i="21"/>
  <c r="G1733" i="21"/>
  <c r="C1734" i="21"/>
  <c r="E1734" i="21"/>
  <c r="F1734" i="21"/>
  <c r="G1734" i="21"/>
  <c r="C1735" i="21"/>
  <c r="E1735" i="21"/>
  <c r="F1735" i="21"/>
  <c r="G1735" i="21"/>
  <c r="C1736" i="21"/>
  <c r="E1736" i="21"/>
  <c r="F1736" i="21"/>
  <c r="G1736" i="21"/>
  <c r="C1737" i="21"/>
  <c r="E1737" i="21"/>
  <c r="F1737" i="21"/>
  <c r="G1737" i="21"/>
  <c r="C1738" i="21"/>
  <c r="E1738" i="21"/>
  <c r="F1738" i="21"/>
  <c r="G1738" i="21"/>
  <c r="C1739" i="21"/>
  <c r="E1739" i="21"/>
  <c r="F1739" i="21"/>
  <c r="G1739" i="21"/>
  <c r="C1740" i="21"/>
  <c r="E1740" i="21"/>
  <c r="F1740" i="21"/>
  <c r="G1740" i="21"/>
  <c r="C1741" i="21"/>
  <c r="E1741" i="21"/>
  <c r="F1741" i="21"/>
  <c r="G1741" i="21"/>
  <c r="C1742" i="21"/>
  <c r="E1742" i="21"/>
  <c r="F1742" i="21"/>
  <c r="G1742" i="21"/>
  <c r="C1743" i="21"/>
  <c r="E1743" i="21"/>
  <c r="F1743" i="21"/>
  <c r="G1743" i="21"/>
  <c r="C1744" i="21"/>
  <c r="E1744" i="21"/>
  <c r="F1744" i="21"/>
  <c r="G1744" i="21"/>
  <c r="C1745" i="21"/>
  <c r="E1745" i="21"/>
  <c r="F1745" i="21"/>
  <c r="G1745" i="21"/>
  <c r="C1746" i="21"/>
  <c r="E1746" i="21"/>
  <c r="F1746" i="21"/>
  <c r="G1746" i="21"/>
  <c r="C1747" i="21"/>
  <c r="E1747" i="21"/>
  <c r="F1747" i="21"/>
  <c r="G1747" i="21"/>
  <c r="C1748" i="21"/>
  <c r="E1748" i="21"/>
  <c r="F1748" i="21"/>
  <c r="G1748" i="21"/>
  <c r="C1749" i="21"/>
  <c r="E1749" i="21"/>
  <c r="F1749" i="21"/>
  <c r="G1749" i="21"/>
  <c r="C1750" i="21"/>
  <c r="E1750" i="21"/>
  <c r="F1750" i="21"/>
  <c r="G1750" i="21"/>
  <c r="C1751" i="21"/>
  <c r="E1751" i="21"/>
  <c r="F1751" i="21"/>
  <c r="G1751" i="21"/>
  <c r="C1752" i="21"/>
  <c r="E1752" i="21"/>
  <c r="F1752" i="21"/>
  <c r="G1752" i="21"/>
  <c r="C1753" i="21"/>
  <c r="E1753" i="21"/>
  <c r="F1753" i="21"/>
  <c r="G1753" i="21"/>
  <c r="C1754" i="21"/>
  <c r="E1754" i="21"/>
  <c r="F1754" i="21"/>
  <c r="G1754" i="21"/>
  <c r="C1755" i="21"/>
  <c r="E1755" i="21"/>
  <c r="F1755" i="21"/>
  <c r="G1755" i="21"/>
  <c r="C1756" i="21"/>
  <c r="E1756" i="21"/>
  <c r="F1756" i="21"/>
  <c r="G1756" i="21"/>
  <c r="L1732" i="21"/>
  <c r="K1732" i="21"/>
  <c r="G1732" i="21"/>
  <c r="F1732" i="21"/>
  <c r="E1732" i="21"/>
  <c r="C1732" i="21"/>
  <c r="K1708" i="21"/>
  <c r="L1708" i="21"/>
  <c r="K1709" i="21"/>
  <c r="L1709" i="21"/>
  <c r="K1710" i="21"/>
  <c r="L1710" i="21"/>
  <c r="K1711" i="21"/>
  <c r="L1711" i="21"/>
  <c r="K1712" i="21"/>
  <c r="L1712" i="21"/>
  <c r="K1713" i="21"/>
  <c r="L1713" i="21"/>
  <c r="K1714" i="21"/>
  <c r="L1714" i="21"/>
  <c r="K1715" i="21"/>
  <c r="L1715" i="21"/>
  <c r="K1716" i="21"/>
  <c r="L1716" i="21"/>
  <c r="K1717" i="21"/>
  <c r="L1717" i="21"/>
  <c r="K1718" i="21"/>
  <c r="L1718" i="21"/>
  <c r="K1719" i="21"/>
  <c r="L1719" i="21"/>
  <c r="K1720" i="21"/>
  <c r="L1720" i="21"/>
  <c r="K1721" i="21"/>
  <c r="L1721" i="21"/>
  <c r="K1722" i="21"/>
  <c r="L1722" i="21"/>
  <c r="K1723" i="21"/>
  <c r="L1723" i="21"/>
  <c r="K1724" i="21"/>
  <c r="L1724" i="21"/>
  <c r="K1725" i="21"/>
  <c r="L1725" i="21"/>
  <c r="K1726" i="21"/>
  <c r="L1726" i="21"/>
  <c r="K1727" i="21"/>
  <c r="L1727" i="21"/>
  <c r="K1728" i="21"/>
  <c r="L1728" i="21"/>
  <c r="K1729" i="21"/>
  <c r="L1729" i="21"/>
  <c r="K1730" i="21"/>
  <c r="L1730" i="21"/>
  <c r="K1731" i="21"/>
  <c r="L1731" i="21"/>
  <c r="C1708" i="21"/>
  <c r="D1708" i="21"/>
  <c r="E1708" i="21"/>
  <c r="F1708" i="21"/>
  <c r="G1708" i="21"/>
  <c r="C1709" i="21"/>
  <c r="D1709" i="21"/>
  <c r="E1709" i="21"/>
  <c r="F1709" i="21"/>
  <c r="G1709" i="21"/>
  <c r="C1710" i="21"/>
  <c r="D1710" i="21"/>
  <c r="E1710" i="21"/>
  <c r="F1710" i="21"/>
  <c r="G1710" i="21"/>
  <c r="C1711" i="21"/>
  <c r="D1711" i="21"/>
  <c r="E1711" i="21"/>
  <c r="F1711" i="21"/>
  <c r="G1711" i="21"/>
  <c r="C1712" i="21"/>
  <c r="D1712" i="21"/>
  <c r="E1712" i="21"/>
  <c r="F1712" i="21"/>
  <c r="G1712" i="21"/>
  <c r="C1713" i="21"/>
  <c r="D1713" i="21"/>
  <c r="E1713" i="21"/>
  <c r="F1713" i="21"/>
  <c r="G1713" i="21"/>
  <c r="C1714" i="21"/>
  <c r="D1714" i="21"/>
  <c r="E1714" i="21"/>
  <c r="F1714" i="21"/>
  <c r="G1714" i="21"/>
  <c r="C1715" i="21"/>
  <c r="D1715" i="21"/>
  <c r="E1715" i="21"/>
  <c r="F1715" i="21"/>
  <c r="G1715" i="21"/>
  <c r="C1716" i="21"/>
  <c r="D1716" i="21"/>
  <c r="E1716" i="21"/>
  <c r="F1716" i="21"/>
  <c r="G1716" i="21"/>
  <c r="C1717" i="21"/>
  <c r="D1717" i="21"/>
  <c r="E1717" i="21"/>
  <c r="F1717" i="21"/>
  <c r="G1717" i="21"/>
  <c r="C1718" i="21"/>
  <c r="D1718" i="21"/>
  <c r="E1718" i="21"/>
  <c r="F1718" i="21"/>
  <c r="G1718" i="21"/>
  <c r="C1719" i="21"/>
  <c r="D1719" i="21"/>
  <c r="E1719" i="21"/>
  <c r="F1719" i="21"/>
  <c r="G1719" i="21"/>
  <c r="C1720" i="21"/>
  <c r="D1720" i="21"/>
  <c r="E1720" i="21"/>
  <c r="F1720" i="21"/>
  <c r="G1720" i="21"/>
  <c r="C1721" i="21"/>
  <c r="D1721" i="21"/>
  <c r="E1721" i="21"/>
  <c r="F1721" i="21"/>
  <c r="G1721" i="21"/>
  <c r="C1722" i="21"/>
  <c r="D1722" i="21"/>
  <c r="E1722" i="21"/>
  <c r="F1722" i="21"/>
  <c r="G1722" i="21"/>
  <c r="C1723" i="21"/>
  <c r="D1723" i="21"/>
  <c r="E1723" i="21"/>
  <c r="F1723" i="21"/>
  <c r="G1723" i="21"/>
  <c r="C1724" i="21"/>
  <c r="D1724" i="21"/>
  <c r="E1724" i="21"/>
  <c r="F1724" i="21"/>
  <c r="G1724" i="21"/>
  <c r="C1725" i="21"/>
  <c r="D1725" i="21"/>
  <c r="E1725" i="21"/>
  <c r="F1725" i="21"/>
  <c r="G1725" i="21"/>
  <c r="C1726" i="21"/>
  <c r="D1726" i="21"/>
  <c r="E1726" i="21"/>
  <c r="F1726" i="21"/>
  <c r="G1726" i="21"/>
  <c r="C1727" i="21"/>
  <c r="D1727" i="21"/>
  <c r="E1727" i="21"/>
  <c r="F1727" i="21"/>
  <c r="G1727" i="21"/>
  <c r="C1728" i="21"/>
  <c r="D1728" i="21"/>
  <c r="E1728" i="21"/>
  <c r="F1728" i="21"/>
  <c r="G1728" i="21"/>
  <c r="C1729" i="21"/>
  <c r="D1729" i="21"/>
  <c r="E1729" i="21"/>
  <c r="F1729" i="21"/>
  <c r="G1729" i="21"/>
  <c r="C1730" i="21"/>
  <c r="D1730" i="21"/>
  <c r="E1730" i="21"/>
  <c r="F1730" i="21"/>
  <c r="G1730" i="21"/>
  <c r="C1731" i="21"/>
  <c r="D1731" i="21"/>
  <c r="E1731" i="21"/>
  <c r="F1731" i="21"/>
  <c r="G1731" i="21"/>
  <c r="L1707" i="21"/>
  <c r="K1707" i="21"/>
  <c r="G1707" i="21"/>
  <c r="F1707" i="21"/>
  <c r="E1707" i="21"/>
  <c r="D1707" i="21"/>
  <c r="C1707" i="21"/>
  <c r="K1683" i="21"/>
  <c r="L1683" i="21"/>
  <c r="K1684" i="21"/>
  <c r="L1684" i="21"/>
  <c r="K1685" i="21"/>
  <c r="L1685" i="21"/>
  <c r="K1686" i="21"/>
  <c r="L1686" i="21"/>
  <c r="K1687" i="21"/>
  <c r="L1687" i="21"/>
  <c r="K1688" i="21"/>
  <c r="L1688" i="21"/>
  <c r="K1689" i="21"/>
  <c r="L1689" i="21"/>
  <c r="K1690" i="21"/>
  <c r="L1690" i="21"/>
  <c r="K1691" i="21"/>
  <c r="L1691" i="21"/>
  <c r="K1692" i="21"/>
  <c r="L1692" i="21"/>
  <c r="K1693" i="21"/>
  <c r="L1693" i="21"/>
  <c r="K1694" i="21"/>
  <c r="L1694" i="21"/>
  <c r="K1695" i="21"/>
  <c r="L1695" i="21"/>
  <c r="K1696" i="21"/>
  <c r="L1696" i="21"/>
  <c r="K1697" i="21"/>
  <c r="L1697" i="21"/>
  <c r="K1698" i="21"/>
  <c r="L1698" i="21"/>
  <c r="K1699" i="21"/>
  <c r="L1699" i="21"/>
  <c r="K1700" i="21"/>
  <c r="L1700" i="21"/>
  <c r="K1701" i="21"/>
  <c r="L1701" i="21"/>
  <c r="K1702" i="21"/>
  <c r="L1702" i="21"/>
  <c r="K1703" i="21"/>
  <c r="L1703" i="21"/>
  <c r="K1704" i="21"/>
  <c r="L1704" i="21"/>
  <c r="K1705" i="21"/>
  <c r="L1705" i="21"/>
  <c r="K1706" i="21"/>
  <c r="L1706" i="21"/>
  <c r="C1683" i="21"/>
  <c r="D1683" i="21"/>
  <c r="E1683" i="21"/>
  <c r="F1683" i="21"/>
  <c r="G1683" i="21"/>
  <c r="C1684" i="21"/>
  <c r="D1684" i="21"/>
  <c r="E1684" i="21"/>
  <c r="F1684" i="21"/>
  <c r="G1684" i="21"/>
  <c r="C1685" i="21"/>
  <c r="D1685" i="21"/>
  <c r="E1685" i="21"/>
  <c r="F1685" i="21"/>
  <c r="G1685" i="21"/>
  <c r="C1686" i="21"/>
  <c r="D1686" i="21"/>
  <c r="E1686" i="21"/>
  <c r="F1686" i="21"/>
  <c r="G1686" i="21"/>
  <c r="C1687" i="21"/>
  <c r="D1687" i="21"/>
  <c r="E1687" i="21"/>
  <c r="F1687" i="21"/>
  <c r="G1687" i="21"/>
  <c r="C1688" i="21"/>
  <c r="D1688" i="21"/>
  <c r="E1688" i="21"/>
  <c r="F1688" i="21"/>
  <c r="G1688" i="21"/>
  <c r="C1689" i="21"/>
  <c r="D1689" i="21"/>
  <c r="E1689" i="21"/>
  <c r="F1689" i="21"/>
  <c r="G1689" i="21"/>
  <c r="C1690" i="21"/>
  <c r="D1690" i="21"/>
  <c r="E1690" i="21"/>
  <c r="F1690" i="21"/>
  <c r="G1690" i="21"/>
  <c r="C1691" i="21"/>
  <c r="D1691" i="21"/>
  <c r="E1691" i="21"/>
  <c r="F1691" i="21"/>
  <c r="G1691" i="21"/>
  <c r="C1692" i="21"/>
  <c r="D1692" i="21"/>
  <c r="E1692" i="21"/>
  <c r="F1692" i="21"/>
  <c r="G1692" i="21"/>
  <c r="C1693" i="21"/>
  <c r="D1693" i="21"/>
  <c r="E1693" i="21"/>
  <c r="F1693" i="21"/>
  <c r="G1693" i="21"/>
  <c r="C1694" i="21"/>
  <c r="D1694" i="21"/>
  <c r="E1694" i="21"/>
  <c r="F1694" i="21"/>
  <c r="G1694" i="21"/>
  <c r="C1695" i="21"/>
  <c r="D1695" i="21"/>
  <c r="E1695" i="21"/>
  <c r="F1695" i="21"/>
  <c r="G1695" i="21"/>
  <c r="C1696" i="21"/>
  <c r="D1696" i="21"/>
  <c r="E1696" i="21"/>
  <c r="F1696" i="21"/>
  <c r="G1696" i="21"/>
  <c r="C1697" i="21"/>
  <c r="D1697" i="21"/>
  <c r="E1697" i="21"/>
  <c r="F1697" i="21"/>
  <c r="G1697" i="21"/>
  <c r="C1698" i="21"/>
  <c r="D1698" i="21"/>
  <c r="E1698" i="21"/>
  <c r="F1698" i="21"/>
  <c r="G1698" i="21"/>
  <c r="C1699" i="21"/>
  <c r="D1699" i="21"/>
  <c r="E1699" i="21"/>
  <c r="F1699" i="21"/>
  <c r="G1699" i="21"/>
  <c r="C1700" i="21"/>
  <c r="D1700" i="21"/>
  <c r="E1700" i="21"/>
  <c r="F1700" i="21"/>
  <c r="G1700" i="21"/>
  <c r="C1701" i="21"/>
  <c r="D1701" i="21"/>
  <c r="E1701" i="21"/>
  <c r="F1701" i="21"/>
  <c r="G1701" i="21"/>
  <c r="C1702" i="21"/>
  <c r="D1702" i="21"/>
  <c r="E1702" i="21"/>
  <c r="F1702" i="21"/>
  <c r="G1702" i="21"/>
  <c r="C1703" i="21"/>
  <c r="D1703" i="21"/>
  <c r="E1703" i="21"/>
  <c r="F1703" i="21"/>
  <c r="G1703" i="21"/>
  <c r="C1704" i="21"/>
  <c r="D1704" i="21"/>
  <c r="E1704" i="21"/>
  <c r="F1704" i="21"/>
  <c r="G1704" i="21"/>
  <c r="C1705" i="21"/>
  <c r="D1705" i="21"/>
  <c r="E1705" i="21"/>
  <c r="F1705" i="21"/>
  <c r="G1705" i="21"/>
  <c r="C1706" i="21"/>
  <c r="D1706" i="21"/>
  <c r="E1706" i="21"/>
  <c r="F1706" i="21"/>
  <c r="G1706" i="21"/>
  <c r="L1682" i="21"/>
  <c r="K1682" i="21"/>
  <c r="G1682" i="21"/>
  <c r="F1682" i="21"/>
  <c r="E1682" i="21"/>
  <c r="D1682" i="21"/>
  <c r="C1682" i="21"/>
  <c r="K1658" i="21"/>
  <c r="L1658" i="21"/>
  <c r="K1659" i="21"/>
  <c r="L1659" i="21"/>
  <c r="K1660" i="21"/>
  <c r="L1660" i="21"/>
  <c r="K1661" i="21"/>
  <c r="L1661" i="21"/>
  <c r="K1662" i="21"/>
  <c r="L1662" i="21"/>
  <c r="K1663" i="21"/>
  <c r="L1663" i="21"/>
  <c r="K1664" i="21"/>
  <c r="L1664" i="21"/>
  <c r="K1665" i="21"/>
  <c r="L1665" i="21"/>
  <c r="K1666" i="21"/>
  <c r="L1666" i="21"/>
  <c r="K1667" i="21"/>
  <c r="L1667" i="21"/>
  <c r="K1668" i="21"/>
  <c r="L1668" i="21"/>
  <c r="K1669" i="21"/>
  <c r="L1669" i="21"/>
  <c r="K1670" i="21"/>
  <c r="L1670" i="21"/>
  <c r="K1671" i="21"/>
  <c r="L1671" i="21"/>
  <c r="K1672" i="21"/>
  <c r="L1672" i="21"/>
  <c r="K1673" i="21"/>
  <c r="L1673" i="21"/>
  <c r="K1674" i="21"/>
  <c r="L1674" i="21"/>
  <c r="K1675" i="21"/>
  <c r="L1675" i="21"/>
  <c r="K1676" i="21"/>
  <c r="L1676" i="21"/>
  <c r="K1677" i="21"/>
  <c r="L1677" i="21"/>
  <c r="K1678" i="21"/>
  <c r="L1678" i="21"/>
  <c r="K1679" i="21"/>
  <c r="L1679" i="21"/>
  <c r="K1680" i="21"/>
  <c r="L1680" i="21"/>
  <c r="K1681" i="21"/>
  <c r="L1681" i="21"/>
  <c r="C1658" i="21"/>
  <c r="D1658" i="21"/>
  <c r="E1658" i="21"/>
  <c r="F1658" i="21"/>
  <c r="G1658" i="21"/>
  <c r="C1659" i="21"/>
  <c r="D1659" i="21"/>
  <c r="E1659" i="21"/>
  <c r="F1659" i="21"/>
  <c r="G1659" i="21"/>
  <c r="C1660" i="21"/>
  <c r="D1660" i="21"/>
  <c r="E1660" i="21"/>
  <c r="F1660" i="21"/>
  <c r="G1660" i="21"/>
  <c r="C1661" i="21"/>
  <c r="D1661" i="21"/>
  <c r="E1661" i="21"/>
  <c r="F1661" i="21"/>
  <c r="G1661" i="21"/>
  <c r="C1662" i="21"/>
  <c r="D1662" i="21"/>
  <c r="E1662" i="21"/>
  <c r="F1662" i="21"/>
  <c r="G1662" i="21"/>
  <c r="C1663" i="21"/>
  <c r="D1663" i="21"/>
  <c r="E1663" i="21"/>
  <c r="F1663" i="21"/>
  <c r="G1663" i="21"/>
  <c r="C1664" i="21"/>
  <c r="D1664" i="21"/>
  <c r="E1664" i="21"/>
  <c r="F1664" i="21"/>
  <c r="G1664" i="21"/>
  <c r="C1665" i="21"/>
  <c r="D1665" i="21"/>
  <c r="E1665" i="21"/>
  <c r="F1665" i="21"/>
  <c r="G1665" i="21"/>
  <c r="C1666" i="21"/>
  <c r="D1666" i="21"/>
  <c r="E1666" i="21"/>
  <c r="F1666" i="21"/>
  <c r="G1666" i="21"/>
  <c r="C1667" i="21"/>
  <c r="D1667" i="21"/>
  <c r="E1667" i="21"/>
  <c r="F1667" i="21"/>
  <c r="G1667" i="21"/>
  <c r="C1668" i="21"/>
  <c r="D1668" i="21"/>
  <c r="E1668" i="21"/>
  <c r="F1668" i="21"/>
  <c r="G1668" i="21"/>
  <c r="C1669" i="21"/>
  <c r="D1669" i="21"/>
  <c r="E1669" i="21"/>
  <c r="F1669" i="21"/>
  <c r="G1669" i="21"/>
  <c r="C1670" i="21"/>
  <c r="D1670" i="21"/>
  <c r="E1670" i="21"/>
  <c r="F1670" i="21"/>
  <c r="G1670" i="21"/>
  <c r="C1671" i="21"/>
  <c r="D1671" i="21"/>
  <c r="E1671" i="21"/>
  <c r="F1671" i="21"/>
  <c r="G1671" i="21"/>
  <c r="C1672" i="21"/>
  <c r="D1672" i="21"/>
  <c r="E1672" i="21"/>
  <c r="F1672" i="21"/>
  <c r="G1672" i="21"/>
  <c r="C1673" i="21"/>
  <c r="D1673" i="21"/>
  <c r="E1673" i="21"/>
  <c r="F1673" i="21"/>
  <c r="G1673" i="21"/>
  <c r="C1674" i="21"/>
  <c r="D1674" i="21"/>
  <c r="E1674" i="21"/>
  <c r="F1674" i="21"/>
  <c r="G1674" i="21"/>
  <c r="C1675" i="21"/>
  <c r="D1675" i="21"/>
  <c r="E1675" i="21"/>
  <c r="F1675" i="21"/>
  <c r="G1675" i="21"/>
  <c r="C1676" i="21"/>
  <c r="D1676" i="21"/>
  <c r="E1676" i="21"/>
  <c r="F1676" i="21"/>
  <c r="G1676" i="21"/>
  <c r="C1677" i="21"/>
  <c r="D1677" i="21"/>
  <c r="E1677" i="21"/>
  <c r="F1677" i="21"/>
  <c r="G1677" i="21"/>
  <c r="C1678" i="21"/>
  <c r="D1678" i="21"/>
  <c r="E1678" i="21"/>
  <c r="F1678" i="21"/>
  <c r="G1678" i="21"/>
  <c r="C1679" i="21"/>
  <c r="D1679" i="21"/>
  <c r="E1679" i="21"/>
  <c r="F1679" i="21"/>
  <c r="G1679" i="21"/>
  <c r="C1680" i="21"/>
  <c r="D1680" i="21"/>
  <c r="E1680" i="21"/>
  <c r="F1680" i="21"/>
  <c r="G1680" i="21"/>
  <c r="C1681" i="21"/>
  <c r="D1681" i="21"/>
  <c r="E1681" i="21"/>
  <c r="F1681" i="21"/>
  <c r="G1681" i="21"/>
  <c r="L1657" i="21"/>
  <c r="K1657" i="21"/>
  <c r="G1657" i="21"/>
  <c r="F1657" i="21"/>
  <c r="E1657" i="21"/>
  <c r="D1657" i="21"/>
  <c r="C1657" i="21"/>
  <c r="K1633" i="21"/>
  <c r="L1633" i="21"/>
  <c r="K1634" i="21"/>
  <c r="L1634" i="21"/>
  <c r="K1635" i="21"/>
  <c r="L1635" i="21"/>
  <c r="K1636" i="21"/>
  <c r="L1636" i="21"/>
  <c r="K1637" i="21"/>
  <c r="L1637" i="21"/>
  <c r="K1638" i="21"/>
  <c r="L1638" i="21"/>
  <c r="K1639" i="21"/>
  <c r="L1639" i="21"/>
  <c r="K1640" i="21"/>
  <c r="L1640" i="21"/>
  <c r="K1641" i="21"/>
  <c r="L1641" i="21"/>
  <c r="K1642" i="21"/>
  <c r="L1642" i="21"/>
  <c r="K1643" i="21"/>
  <c r="L1643" i="21"/>
  <c r="K1644" i="21"/>
  <c r="L1644" i="21"/>
  <c r="K1645" i="21"/>
  <c r="L1645" i="21"/>
  <c r="K1646" i="21"/>
  <c r="L1646" i="21"/>
  <c r="K1647" i="21"/>
  <c r="L1647" i="21"/>
  <c r="K1648" i="21"/>
  <c r="L1648" i="21"/>
  <c r="K1649" i="21"/>
  <c r="L1649" i="21"/>
  <c r="K1650" i="21"/>
  <c r="L1650" i="21"/>
  <c r="K1651" i="21"/>
  <c r="L1651" i="21"/>
  <c r="K1652" i="21"/>
  <c r="L1652" i="21"/>
  <c r="K1653" i="21"/>
  <c r="L1653" i="21"/>
  <c r="K1654" i="21"/>
  <c r="L1654" i="21"/>
  <c r="K1655" i="21"/>
  <c r="L1655" i="21"/>
  <c r="K1656" i="21"/>
  <c r="L1656" i="21"/>
  <c r="C1633" i="21"/>
  <c r="D1633" i="21"/>
  <c r="E1633" i="21"/>
  <c r="F1633" i="21"/>
  <c r="G1633" i="21"/>
  <c r="C1634" i="21"/>
  <c r="D1634" i="21"/>
  <c r="E1634" i="21"/>
  <c r="F1634" i="21"/>
  <c r="G1634" i="21"/>
  <c r="C1635" i="21"/>
  <c r="D1635" i="21"/>
  <c r="E1635" i="21"/>
  <c r="F1635" i="21"/>
  <c r="G1635" i="21"/>
  <c r="C1636" i="21"/>
  <c r="D1636" i="21"/>
  <c r="E1636" i="21"/>
  <c r="F1636" i="21"/>
  <c r="G1636" i="21"/>
  <c r="C1637" i="21"/>
  <c r="D1637" i="21"/>
  <c r="E1637" i="21"/>
  <c r="F1637" i="21"/>
  <c r="G1637" i="21"/>
  <c r="C1638" i="21"/>
  <c r="D1638" i="21"/>
  <c r="E1638" i="21"/>
  <c r="F1638" i="21"/>
  <c r="G1638" i="21"/>
  <c r="C1639" i="21"/>
  <c r="D1639" i="21"/>
  <c r="E1639" i="21"/>
  <c r="F1639" i="21"/>
  <c r="G1639" i="21"/>
  <c r="C1640" i="21"/>
  <c r="D1640" i="21"/>
  <c r="E1640" i="21"/>
  <c r="F1640" i="21"/>
  <c r="G1640" i="21"/>
  <c r="C1641" i="21"/>
  <c r="D1641" i="21"/>
  <c r="E1641" i="21"/>
  <c r="F1641" i="21"/>
  <c r="G1641" i="21"/>
  <c r="C1642" i="21"/>
  <c r="D1642" i="21"/>
  <c r="E1642" i="21"/>
  <c r="F1642" i="21"/>
  <c r="G1642" i="21"/>
  <c r="C1643" i="21"/>
  <c r="D1643" i="21"/>
  <c r="E1643" i="21"/>
  <c r="F1643" i="21"/>
  <c r="G1643" i="21"/>
  <c r="C1644" i="21"/>
  <c r="D1644" i="21"/>
  <c r="E1644" i="21"/>
  <c r="F1644" i="21"/>
  <c r="G1644" i="21"/>
  <c r="C1645" i="21"/>
  <c r="D1645" i="21"/>
  <c r="E1645" i="21"/>
  <c r="F1645" i="21"/>
  <c r="G1645" i="21"/>
  <c r="C1646" i="21"/>
  <c r="D1646" i="21"/>
  <c r="E1646" i="21"/>
  <c r="F1646" i="21"/>
  <c r="G1646" i="21"/>
  <c r="C1647" i="21"/>
  <c r="D1647" i="21"/>
  <c r="E1647" i="21"/>
  <c r="F1647" i="21"/>
  <c r="G1647" i="21"/>
  <c r="C1648" i="21"/>
  <c r="D1648" i="21"/>
  <c r="E1648" i="21"/>
  <c r="F1648" i="21"/>
  <c r="G1648" i="21"/>
  <c r="C1649" i="21"/>
  <c r="D1649" i="21"/>
  <c r="E1649" i="21"/>
  <c r="F1649" i="21"/>
  <c r="G1649" i="21"/>
  <c r="C1650" i="21"/>
  <c r="D1650" i="21"/>
  <c r="E1650" i="21"/>
  <c r="F1650" i="21"/>
  <c r="G1650" i="21"/>
  <c r="C1651" i="21"/>
  <c r="D1651" i="21"/>
  <c r="E1651" i="21"/>
  <c r="F1651" i="21"/>
  <c r="G1651" i="21"/>
  <c r="C1652" i="21"/>
  <c r="D1652" i="21"/>
  <c r="E1652" i="21"/>
  <c r="F1652" i="21"/>
  <c r="G1652" i="21"/>
  <c r="C1653" i="21"/>
  <c r="D1653" i="21"/>
  <c r="E1653" i="21"/>
  <c r="F1653" i="21"/>
  <c r="G1653" i="21"/>
  <c r="C1654" i="21"/>
  <c r="D1654" i="21"/>
  <c r="E1654" i="21"/>
  <c r="F1654" i="21"/>
  <c r="G1654" i="21"/>
  <c r="C1655" i="21"/>
  <c r="D1655" i="21"/>
  <c r="E1655" i="21"/>
  <c r="F1655" i="21"/>
  <c r="G1655" i="21"/>
  <c r="C1656" i="21"/>
  <c r="D1656" i="21"/>
  <c r="E1656" i="21"/>
  <c r="F1656" i="21"/>
  <c r="G1656" i="21"/>
  <c r="L1632" i="21"/>
  <c r="K1632" i="21"/>
  <c r="G1632" i="21"/>
  <c r="F1632" i="21"/>
  <c r="E1632" i="21"/>
  <c r="D1632" i="21"/>
  <c r="C1632" i="21"/>
  <c r="K1608" i="21"/>
  <c r="L1608" i="21"/>
  <c r="K1609" i="21"/>
  <c r="L1609" i="21"/>
  <c r="K1610" i="21"/>
  <c r="L1610" i="21"/>
  <c r="K1611" i="21"/>
  <c r="L1611" i="21"/>
  <c r="K1612" i="21"/>
  <c r="L1612" i="21"/>
  <c r="K1613" i="21"/>
  <c r="L1613" i="21"/>
  <c r="K1614" i="21"/>
  <c r="L1614" i="21"/>
  <c r="K1615" i="21"/>
  <c r="L1615" i="21"/>
  <c r="K1616" i="21"/>
  <c r="L1616" i="21"/>
  <c r="K1617" i="21"/>
  <c r="L1617" i="21"/>
  <c r="K1618" i="21"/>
  <c r="L1618" i="21"/>
  <c r="K1619" i="21"/>
  <c r="L1619" i="21"/>
  <c r="K1620" i="21"/>
  <c r="L1620" i="21"/>
  <c r="K1621" i="21"/>
  <c r="L1621" i="21"/>
  <c r="K1622" i="21"/>
  <c r="L1622" i="21"/>
  <c r="K1623" i="21"/>
  <c r="L1623" i="21"/>
  <c r="K1624" i="21"/>
  <c r="L1624" i="21"/>
  <c r="K1625" i="21"/>
  <c r="L1625" i="21"/>
  <c r="K1626" i="21"/>
  <c r="L1626" i="21"/>
  <c r="K1627" i="21"/>
  <c r="L1627" i="21"/>
  <c r="K1628" i="21"/>
  <c r="L1628" i="21"/>
  <c r="K1629" i="21"/>
  <c r="L1629" i="21"/>
  <c r="K1630" i="21"/>
  <c r="L1630" i="21"/>
  <c r="K1631" i="21"/>
  <c r="L1631" i="21"/>
  <c r="C1608" i="21"/>
  <c r="D1608" i="21"/>
  <c r="E1608" i="21"/>
  <c r="F1608" i="21"/>
  <c r="G1608" i="21"/>
  <c r="C1609" i="21"/>
  <c r="D1609" i="21"/>
  <c r="E1609" i="21"/>
  <c r="F1609" i="21"/>
  <c r="G1609" i="21"/>
  <c r="C1610" i="21"/>
  <c r="D1610" i="21"/>
  <c r="E1610" i="21"/>
  <c r="F1610" i="21"/>
  <c r="G1610" i="21"/>
  <c r="C1611" i="21"/>
  <c r="D1611" i="21"/>
  <c r="E1611" i="21"/>
  <c r="F1611" i="21"/>
  <c r="G1611" i="21"/>
  <c r="C1612" i="21"/>
  <c r="D1612" i="21"/>
  <c r="E1612" i="21"/>
  <c r="F1612" i="21"/>
  <c r="G1612" i="21"/>
  <c r="C1613" i="21"/>
  <c r="D1613" i="21"/>
  <c r="E1613" i="21"/>
  <c r="F1613" i="21"/>
  <c r="G1613" i="21"/>
  <c r="C1614" i="21"/>
  <c r="D1614" i="21"/>
  <c r="E1614" i="21"/>
  <c r="F1614" i="21"/>
  <c r="G1614" i="21"/>
  <c r="C1615" i="21"/>
  <c r="D1615" i="21"/>
  <c r="E1615" i="21"/>
  <c r="F1615" i="21"/>
  <c r="G1615" i="21"/>
  <c r="C1616" i="21"/>
  <c r="D1616" i="21"/>
  <c r="E1616" i="21"/>
  <c r="F1616" i="21"/>
  <c r="G1616" i="21"/>
  <c r="C1617" i="21"/>
  <c r="D1617" i="21"/>
  <c r="E1617" i="21"/>
  <c r="F1617" i="21"/>
  <c r="G1617" i="21"/>
  <c r="C1618" i="21"/>
  <c r="D1618" i="21"/>
  <c r="E1618" i="21"/>
  <c r="F1618" i="21"/>
  <c r="G1618" i="21"/>
  <c r="C1619" i="21"/>
  <c r="D1619" i="21"/>
  <c r="E1619" i="21"/>
  <c r="F1619" i="21"/>
  <c r="G1619" i="21"/>
  <c r="C1620" i="21"/>
  <c r="D1620" i="21"/>
  <c r="E1620" i="21"/>
  <c r="F1620" i="21"/>
  <c r="G1620" i="21"/>
  <c r="C1621" i="21"/>
  <c r="D1621" i="21"/>
  <c r="E1621" i="21"/>
  <c r="F1621" i="21"/>
  <c r="G1621" i="21"/>
  <c r="C1622" i="21"/>
  <c r="D1622" i="21"/>
  <c r="E1622" i="21"/>
  <c r="F1622" i="21"/>
  <c r="G1622" i="21"/>
  <c r="C1623" i="21"/>
  <c r="D1623" i="21"/>
  <c r="E1623" i="21"/>
  <c r="F1623" i="21"/>
  <c r="G1623" i="21"/>
  <c r="C1624" i="21"/>
  <c r="D1624" i="21"/>
  <c r="E1624" i="21"/>
  <c r="F1624" i="21"/>
  <c r="G1624" i="21"/>
  <c r="C1625" i="21"/>
  <c r="D1625" i="21"/>
  <c r="E1625" i="21"/>
  <c r="F1625" i="21"/>
  <c r="G1625" i="21"/>
  <c r="C1626" i="21"/>
  <c r="D1626" i="21"/>
  <c r="E1626" i="21"/>
  <c r="F1626" i="21"/>
  <c r="G1626" i="21"/>
  <c r="C1627" i="21"/>
  <c r="D1627" i="21"/>
  <c r="E1627" i="21"/>
  <c r="F1627" i="21"/>
  <c r="G1627" i="21"/>
  <c r="C1628" i="21"/>
  <c r="D1628" i="21"/>
  <c r="E1628" i="21"/>
  <c r="F1628" i="21"/>
  <c r="G1628" i="21"/>
  <c r="C1629" i="21"/>
  <c r="D1629" i="21"/>
  <c r="E1629" i="21"/>
  <c r="F1629" i="21"/>
  <c r="G1629" i="21"/>
  <c r="C1630" i="21"/>
  <c r="D1630" i="21"/>
  <c r="E1630" i="21"/>
  <c r="F1630" i="21"/>
  <c r="G1630" i="21"/>
  <c r="C1631" i="21"/>
  <c r="D1631" i="21"/>
  <c r="E1631" i="21"/>
  <c r="F1631" i="21"/>
  <c r="G1631" i="21"/>
  <c r="L1607" i="21"/>
  <c r="K1607" i="21"/>
  <c r="G1607" i="21"/>
  <c r="F1607" i="21"/>
  <c r="E1607" i="21"/>
  <c r="D1607" i="21"/>
  <c r="C1607" i="21"/>
  <c r="K1583" i="21"/>
  <c r="L1583" i="21"/>
  <c r="K1584" i="21"/>
  <c r="L1584" i="21"/>
  <c r="K1585" i="21"/>
  <c r="L1585" i="21"/>
  <c r="K1586" i="21"/>
  <c r="L1586" i="21"/>
  <c r="K1587" i="21"/>
  <c r="L1587" i="21"/>
  <c r="K1588" i="21"/>
  <c r="L1588" i="21"/>
  <c r="K1589" i="21"/>
  <c r="L1589" i="21"/>
  <c r="K1590" i="21"/>
  <c r="L1590" i="21"/>
  <c r="K1591" i="21"/>
  <c r="L1591" i="21"/>
  <c r="K1592" i="21"/>
  <c r="L1592" i="21"/>
  <c r="K1593" i="21"/>
  <c r="L1593" i="21"/>
  <c r="K1594" i="21"/>
  <c r="L1594" i="21"/>
  <c r="K1595" i="21"/>
  <c r="L1595" i="21"/>
  <c r="K1596" i="21"/>
  <c r="L1596" i="21"/>
  <c r="K1597" i="21"/>
  <c r="L1597" i="21"/>
  <c r="K1598" i="21"/>
  <c r="L1598" i="21"/>
  <c r="K1599" i="21"/>
  <c r="L1599" i="21"/>
  <c r="K1600" i="21"/>
  <c r="L1600" i="21"/>
  <c r="K1601" i="21"/>
  <c r="L1601" i="21"/>
  <c r="K1602" i="21"/>
  <c r="L1602" i="21"/>
  <c r="K1603" i="21"/>
  <c r="L1603" i="21"/>
  <c r="K1604" i="21"/>
  <c r="L1604" i="21"/>
  <c r="K1605" i="21"/>
  <c r="L1605" i="21"/>
  <c r="K1606" i="21"/>
  <c r="L1606" i="21"/>
  <c r="C1583" i="21"/>
  <c r="D1583" i="21"/>
  <c r="E1583" i="21"/>
  <c r="F1583" i="21"/>
  <c r="G1583" i="21"/>
  <c r="C1584" i="21"/>
  <c r="D1584" i="21"/>
  <c r="E1584" i="21"/>
  <c r="F1584" i="21"/>
  <c r="G1584" i="21"/>
  <c r="C1585" i="21"/>
  <c r="D1585" i="21"/>
  <c r="E1585" i="21"/>
  <c r="F1585" i="21"/>
  <c r="G1585" i="21"/>
  <c r="C1586" i="21"/>
  <c r="D1586" i="21"/>
  <c r="E1586" i="21"/>
  <c r="F1586" i="21"/>
  <c r="G1586" i="21"/>
  <c r="C1587" i="21"/>
  <c r="D1587" i="21"/>
  <c r="E1587" i="21"/>
  <c r="F1587" i="21"/>
  <c r="G1587" i="21"/>
  <c r="C1588" i="21"/>
  <c r="D1588" i="21"/>
  <c r="E1588" i="21"/>
  <c r="F1588" i="21"/>
  <c r="G1588" i="21"/>
  <c r="C1589" i="21"/>
  <c r="D1589" i="21"/>
  <c r="E1589" i="21"/>
  <c r="F1589" i="21"/>
  <c r="G1589" i="21"/>
  <c r="C1590" i="21"/>
  <c r="D1590" i="21"/>
  <c r="E1590" i="21"/>
  <c r="F1590" i="21"/>
  <c r="G1590" i="21"/>
  <c r="C1591" i="21"/>
  <c r="D1591" i="21"/>
  <c r="E1591" i="21"/>
  <c r="F1591" i="21"/>
  <c r="G1591" i="21"/>
  <c r="C1592" i="21"/>
  <c r="D1592" i="21"/>
  <c r="E1592" i="21"/>
  <c r="F1592" i="21"/>
  <c r="G1592" i="21"/>
  <c r="C1593" i="21"/>
  <c r="D1593" i="21"/>
  <c r="E1593" i="21"/>
  <c r="F1593" i="21"/>
  <c r="G1593" i="21"/>
  <c r="C1594" i="21"/>
  <c r="D1594" i="21"/>
  <c r="E1594" i="21"/>
  <c r="F1594" i="21"/>
  <c r="G1594" i="21"/>
  <c r="C1595" i="21"/>
  <c r="D1595" i="21"/>
  <c r="E1595" i="21"/>
  <c r="F1595" i="21"/>
  <c r="G1595" i="21"/>
  <c r="C1596" i="21"/>
  <c r="D1596" i="21"/>
  <c r="E1596" i="21"/>
  <c r="F1596" i="21"/>
  <c r="G1596" i="21"/>
  <c r="C1597" i="21"/>
  <c r="D1597" i="21"/>
  <c r="E1597" i="21"/>
  <c r="F1597" i="21"/>
  <c r="G1597" i="21"/>
  <c r="C1598" i="21"/>
  <c r="D1598" i="21"/>
  <c r="E1598" i="21"/>
  <c r="F1598" i="21"/>
  <c r="G1598" i="21"/>
  <c r="C1599" i="21"/>
  <c r="D1599" i="21"/>
  <c r="E1599" i="21"/>
  <c r="F1599" i="21"/>
  <c r="G1599" i="21"/>
  <c r="C1600" i="21"/>
  <c r="D1600" i="21"/>
  <c r="E1600" i="21"/>
  <c r="F1600" i="21"/>
  <c r="G1600" i="21"/>
  <c r="C1601" i="21"/>
  <c r="D1601" i="21"/>
  <c r="E1601" i="21"/>
  <c r="F1601" i="21"/>
  <c r="G1601" i="21"/>
  <c r="C1602" i="21"/>
  <c r="D1602" i="21"/>
  <c r="E1602" i="21"/>
  <c r="F1602" i="21"/>
  <c r="G1602" i="21"/>
  <c r="C1603" i="21"/>
  <c r="D1603" i="21"/>
  <c r="E1603" i="21"/>
  <c r="F1603" i="21"/>
  <c r="G1603" i="21"/>
  <c r="C1604" i="21"/>
  <c r="D1604" i="21"/>
  <c r="E1604" i="21"/>
  <c r="F1604" i="21"/>
  <c r="G1604" i="21"/>
  <c r="C1605" i="21"/>
  <c r="D1605" i="21"/>
  <c r="E1605" i="21"/>
  <c r="F1605" i="21"/>
  <c r="G1605" i="21"/>
  <c r="C1606" i="21"/>
  <c r="D1606" i="21"/>
  <c r="E1606" i="21"/>
  <c r="F1606" i="21"/>
  <c r="G1606" i="21"/>
  <c r="L1582" i="21"/>
  <c r="K1582" i="21"/>
  <c r="G1582" i="21"/>
  <c r="F1582" i="21"/>
  <c r="E1582" i="21"/>
  <c r="D1582" i="21"/>
  <c r="C1582" i="21"/>
  <c r="K1558" i="21"/>
  <c r="L1558" i="21"/>
  <c r="K1559" i="21"/>
  <c r="L1559" i="21"/>
  <c r="K1560" i="21"/>
  <c r="L1560" i="21"/>
  <c r="K1561" i="21"/>
  <c r="L1561" i="21"/>
  <c r="K1562" i="21"/>
  <c r="L1562" i="21"/>
  <c r="K1563" i="21"/>
  <c r="L1563" i="21"/>
  <c r="K1564" i="21"/>
  <c r="L1564" i="21"/>
  <c r="K1565" i="21"/>
  <c r="L1565" i="21"/>
  <c r="K1566" i="21"/>
  <c r="L1566" i="21"/>
  <c r="K1567" i="21"/>
  <c r="L1567" i="21"/>
  <c r="K1568" i="21"/>
  <c r="L1568" i="21"/>
  <c r="K1569" i="21"/>
  <c r="L1569" i="21"/>
  <c r="K1570" i="21"/>
  <c r="L1570" i="21"/>
  <c r="K1571" i="21"/>
  <c r="L1571" i="21"/>
  <c r="K1572" i="21"/>
  <c r="L1572" i="21"/>
  <c r="K1573" i="21"/>
  <c r="L1573" i="21"/>
  <c r="K1574" i="21"/>
  <c r="L1574" i="21"/>
  <c r="K1575" i="21"/>
  <c r="L1575" i="21"/>
  <c r="K1576" i="21"/>
  <c r="L1576" i="21"/>
  <c r="K1577" i="21"/>
  <c r="L1577" i="21"/>
  <c r="K1578" i="21"/>
  <c r="L1578" i="21"/>
  <c r="K1579" i="21"/>
  <c r="L1579" i="21"/>
  <c r="K1580" i="21"/>
  <c r="L1580" i="21"/>
  <c r="K1581" i="21"/>
  <c r="L1581" i="21"/>
  <c r="C1558" i="21"/>
  <c r="D1558" i="21"/>
  <c r="E1558" i="21"/>
  <c r="F1558" i="21"/>
  <c r="G1558" i="21"/>
  <c r="C1559" i="21"/>
  <c r="D1559" i="21"/>
  <c r="E1559" i="21"/>
  <c r="F1559" i="21"/>
  <c r="G1559" i="21"/>
  <c r="C1560" i="21"/>
  <c r="D1560" i="21"/>
  <c r="E1560" i="21"/>
  <c r="F1560" i="21"/>
  <c r="G1560" i="21"/>
  <c r="C1561" i="21"/>
  <c r="D1561" i="21"/>
  <c r="E1561" i="21"/>
  <c r="F1561" i="21"/>
  <c r="G1561" i="21"/>
  <c r="C1562" i="21"/>
  <c r="D1562" i="21"/>
  <c r="E1562" i="21"/>
  <c r="F1562" i="21"/>
  <c r="G1562" i="21"/>
  <c r="C1563" i="21"/>
  <c r="D1563" i="21"/>
  <c r="E1563" i="21"/>
  <c r="F1563" i="21"/>
  <c r="G1563" i="21"/>
  <c r="C1564" i="21"/>
  <c r="D1564" i="21"/>
  <c r="E1564" i="21"/>
  <c r="F1564" i="21"/>
  <c r="G1564" i="21"/>
  <c r="C1565" i="21"/>
  <c r="D1565" i="21"/>
  <c r="E1565" i="21"/>
  <c r="F1565" i="21"/>
  <c r="G1565" i="21"/>
  <c r="C1566" i="21"/>
  <c r="D1566" i="21"/>
  <c r="E1566" i="21"/>
  <c r="F1566" i="21"/>
  <c r="G1566" i="21"/>
  <c r="C1567" i="21"/>
  <c r="D1567" i="21"/>
  <c r="E1567" i="21"/>
  <c r="F1567" i="21"/>
  <c r="G1567" i="21"/>
  <c r="C1568" i="21"/>
  <c r="D1568" i="21"/>
  <c r="E1568" i="21"/>
  <c r="F1568" i="21"/>
  <c r="G1568" i="21"/>
  <c r="C1569" i="21"/>
  <c r="D1569" i="21"/>
  <c r="E1569" i="21"/>
  <c r="F1569" i="21"/>
  <c r="G1569" i="21"/>
  <c r="C1570" i="21"/>
  <c r="D1570" i="21"/>
  <c r="E1570" i="21"/>
  <c r="F1570" i="21"/>
  <c r="G1570" i="21"/>
  <c r="C1571" i="21"/>
  <c r="D1571" i="21"/>
  <c r="E1571" i="21"/>
  <c r="F1571" i="21"/>
  <c r="G1571" i="21"/>
  <c r="C1572" i="21"/>
  <c r="D1572" i="21"/>
  <c r="E1572" i="21"/>
  <c r="F1572" i="21"/>
  <c r="G1572" i="21"/>
  <c r="C1573" i="21"/>
  <c r="D1573" i="21"/>
  <c r="E1573" i="21"/>
  <c r="F1573" i="21"/>
  <c r="G1573" i="21"/>
  <c r="C1574" i="21"/>
  <c r="D1574" i="21"/>
  <c r="E1574" i="21"/>
  <c r="F1574" i="21"/>
  <c r="G1574" i="21"/>
  <c r="C1575" i="21"/>
  <c r="D1575" i="21"/>
  <c r="E1575" i="21"/>
  <c r="F1575" i="21"/>
  <c r="G1575" i="21"/>
  <c r="C1576" i="21"/>
  <c r="D1576" i="21"/>
  <c r="E1576" i="21"/>
  <c r="F1576" i="21"/>
  <c r="G1576" i="21"/>
  <c r="C1577" i="21"/>
  <c r="D1577" i="21"/>
  <c r="E1577" i="21"/>
  <c r="F1577" i="21"/>
  <c r="G1577" i="21"/>
  <c r="C1578" i="21"/>
  <c r="D1578" i="21"/>
  <c r="E1578" i="21"/>
  <c r="F1578" i="21"/>
  <c r="G1578" i="21"/>
  <c r="C1579" i="21"/>
  <c r="D1579" i="21"/>
  <c r="E1579" i="21"/>
  <c r="F1579" i="21"/>
  <c r="G1579" i="21"/>
  <c r="C1580" i="21"/>
  <c r="D1580" i="21"/>
  <c r="E1580" i="21"/>
  <c r="F1580" i="21"/>
  <c r="G1580" i="21"/>
  <c r="C1581" i="21"/>
  <c r="D1581" i="21"/>
  <c r="E1581" i="21"/>
  <c r="F1581" i="21"/>
  <c r="G1581" i="21"/>
  <c r="L1557" i="21"/>
  <c r="K1557" i="21"/>
  <c r="G1557" i="21"/>
  <c r="F1557" i="21"/>
  <c r="E1557" i="21"/>
  <c r="D1557" i="21"/>
  <c r="C1557" i="21"/>
  <c r="K1533" i="21"/>
  <c r="L1533" i="21"/>
  <c r="K1534" i="21"/>
  <c r="L1534" i="21"/>
  <c r="K1535" i="21"/>
  <c r="L1535" i="21"/>
  <c r="K1536" i="21"/>
  <c r="L1536" i="21"/>
  <c r="K1537" i="21"/>
  <c r="L1537" i="21"/>
  <c r="K1538" i="21"/>
  <c r="L1538" i="21"/>
  <c r="K1539" i="21"/>
  <c r="L1539" i="21"/>
  <c r="K1540" i="21"/>
  <c r="L1540" i="21"/>
  <c r="K1541" i="21"/>
  <c r="L1541" i="21"/>
  <c r="K1542" i="21"/>
  <c r="L1542" i="21"/>
  <c r="K1543" i="21"/>
  <c r="L1543" i="21"/>
  <c r="K1544" i="21"/>
  <c r="L1544" i="21"/>
  <c r="K1545" i="21"/>
  <c r="L1545" i="21"/>
  <c r="K1546" i="21"/>
  <c r="L1546" i="21"/>
  <c r="K1547" i="21"/>
  <c r="L1547" i="21"/>
  <c r="K1548" i="21"/>
  <c r="L1548" i="21"/>
  <c r="K1549" i="21"/>
  <c r="L1549" i="21"/>
  <c r="K1550" i="21"/>
  <c r="L1550" i="21"/>
  <c r="K1551" i="21"/>
  <c r="L1551" i="21"/>
  <c r="K1552" i="21"/>
  <c r="L1552" i="21"/>
  <c r="K1553" i="21"/>
  <c r="L1553" i="21"/>
  <c r="K1554" i="21"/>
  <c r="L1554" i="21"/>
  <c r="K1555" i="21"/>
  <c r="L1555" i="21"/>
  <c r="K1556" i="21"/>
  <c r="L1556" i="21"/>
  <c r="C1533" i="21"/>
  <c r="D1533" i="21"/>
  <c r="E1533" i="21"/>
  <c r="F1533" i="21"/>
  <c r="G1533" i="21"/>
  <c r="C1534" i="21"/>
  <c r="D1534" i="21"/>
  <c r="E1534" i="21"/>
  <c r="F1534" i="21"/>
  <c r="G1534" i="21"/>
  <c r="C1535" i="21"/>
  <c r="D1535" i="21"/>
  <c r="E1535" i="21"/>
  <c r="F1535" i="21"/>
  <c r="G1535" i="21"/>
  <c r="C1536" i="21"/>
  <c r="D1536" i="21"/>
  <c r="E1536" i="21"/>
  <c r="F1536" i="21"/>
  <c r="G1536" i="21"/>
  <c r="C1537" i="21"/>
  <c r="D1537" i="21"/>
  <c r="E1537" i="21"/>
  <c r="F1537" i="21"/>
  <c r="G1537" i="21"/>
  <c r="C1538" i="21"/>
  <c r="D1538" i="21"/>
  <c r="E1538" i="21"/>
  <c r="F1538" i="21"/>
  <c r="G1538" i="21"/>
  <c r="C1539" i="21"/>
  <c r="D1539" i="21"/>
  <c r="E1539" i="21"/>
  <c r="F1539" i="21"/>
  <c r="G1539" i="21"/>
  <c r="C1540" i="21"/>
  <c r="D1540" i="21"/>
  <c r="E1540" i="21"/>
  <c r="F1540" i="21"/>
  <c r="G1540" i="21"/>
  <c r="C1541" i="21"/>
  <c r="D1541" i="21"/>
  <c r="E1541" i="21"/>
  <c r="F1541" i="21"/>
  <c r="G1541" i="21"/>
  <c r="C1542" i="21"/>
  <c r="D1542" i="21"/>
  <c r="E1542" i="21"/>
  <c r="F1542" i="21"/>
  <c r="G1542" i="21"/>
  <c r="C1543" i="21"/>
  <c r="D1543" i="21"/>
  <c r="E1543" i="21"/>
  <c r="F1543" i="21"/>
  <c r="G1543" i="21"/>
  <c r="C1544" i="21"/>
  <c r="D1544" i="21"/>
  <c r="E1544" i="21"/>
  <c r="F1544" i="21"/>
  <c r="G1544" i="21"/>
  <c r="C1545" i="21"/>
  <c r="D1545" i="21"/>
  <c r="E1545" i="21"/>
  <c r="F1545" i="21"/>
  <c r="G1545" i="21"/>
  <c r="C1546" i="21"/>
  <c r="D1546" i="21"/>
  <c r="E1546" i="21"/>
  <c r="F1546" i="21"/>
  <c r="G1546" i="21"/>
  <c r="C1547" i="21"/>
  <c r="D1547" i="21"/>
  <c r="E1547" i="21"/>
  <c r="F1547" i="21"/>
  <c r="G1547" i="21"/>
  <c r="C1548" i="21"/>
  <c r="D1548" i="21"/>
  <c r="E1548" i="21"/>
  <c r="F1548" i="21"/>
  <c r="G1548" i="21"/>
  <c r="C1549" i="21"/>
  <c r="D1549" i="21"/>
  <c r="E1549" i="21"/>
  <c r="F1549" i="21"/>
  <c r="G1549" i="21"/>
  <c r="C1550" i="21"/>
  <c r="D1550" i="21"/>
  <c r="E1550" i="21"/>
  <c r="F1550" i="21"/>
  <c r="G1550" i="21"/>
  <c r="C1551" i="21"/>
  <c r="D1551" i="21"/>
  <c r="E1551" i="21"/>
  <c r="F1551" i="21"/>
  <c r="G1551" i="21"/>
  <c r="C1552" i="21"/>
  <c r="D1552" i="21"/>
  <c r="E1552" i="21"/>
  <c r="F1552" i="21"/>
  <c r="G1552" i="21"/>
  <c r="C1553" i="21"/>
  <c r="D1553" i="21"/>
  <c r="E1553" i="21"/>
  <c r="F1553" i="21"/>
  <c r="G1553" i="21"/>
  <c r="C1554" i="21"/>
  <c r="D1554" i="21"/>
  <c r="E1554" i="21"/>
  <c r="F1554" i="21"/>
  <c r="G1554" i="21"/>
  <c r="C1555" i="21"/>
  <c r="D1555" i="21"/>
  <c r="E1555" i="21"/>
  <c r="F1555" i="21"/>
  <c r="G1555" i="21"/>
  <c r="C1556" i="21"/>
  <c r="D1556" i="21"/>
  <c r="E1556" i="21"/>
  <c r="F1556" i="21"/>
  <c r="G1556" i="21"/>
  <c r="L1532" i="21"/>
  <c r="K1532" i="21"/>
  <c r="G1532" i="21"/>
  <c r="F1532" i="21"/>
  <c r="E1532" i="21"/>
  <c r="D1532" i="21"/>
  <c r="C1532" i="21"/>
  <c r="K1508" i="21"/>
  <c r="L1508" i="21"/>
  <c r="K1509" i="21"/>
  <c r="L1509" i="21"/>
  <c r="K1510" i="21"/>
  <c r="L1510" i="21"/>
  <c r="K1511" i="21"/>
  <c r="L1511" i="21"/>
  <c r="K1512" i="21"/>
  <c r="L1512" i="21"/>
  <c r="K1513" i="21"/>
  <c r="L1513" i="21"/>
  <c r="K1514" i="21"/>
  <c r="L1514" i="21"/>
  <c r="K1515" i="21"/>
  <c r="L1515" i="21"/>
  <c r="K1516" i="21"/>
  <c r="L1516" i="21"/>
  <c r="K1517" i="21"/>
  <c r="L1517" i="21"/>
  <c r="K1518" i="21"/>
  <c r="L1518" i="21"/>
  <c r="K1519" i="21"/>
  <c r="L1519" i="21"/>
  <c r="K1520" i="21"/>
  <c r="L1520" i="21"/>
  <c r="K1521" i="21"/>
  <c r="L1521" i="21"/>
  <c r="K1522" i="21"/>
  <c r="L1522" i="21"/>
  <c r="K1523" i="21"/>
  <c r="L1523" i="21"/>
  <c r="K1524" i="21"/>
  <c r="L1524" i="21"/>
  <c r="K1525" i="21"/>
  <c r="L1525" i="21"/>
  <c r="K1526" i="21"/>
  <c r="L1526" i="21"/>
  <c r="K1527" i="21"/>
  <c r="L1527" i="21"/>
  <c r="K1528" i="21"/>
  <c r="L1528" i="21"/>
  <c r="K1529" i="21"/>
  <c r="L1529" i="21"/>
  <c r="K1530" i="21"/>
  <c r="L1530" i="21"/>
  <c r="K1531" i="21"/>
  <c r="L1531" i="21"/>
  <c r="C1508" i="21"/>
  <c r="D1508" i="21"/>
  <c r="E1508" i="21"/>
  <c r="F1508" i="21"/>
  <c r="G1508" i="21"/>
  <c r="C1509" i="21"/>
  <c r="D1509" i="21"/>
  <c r="E1509" i="21"/>
  <c r="F1509" i="21"/>
  <c r="G1509" i="21"/>
  <c r="C1510" i="21"/>
  <c r="D1510" i="21"/>
  <c r="E1510" i="21"/>
  <c r="F1510" i="21"/>
  <c r="G1510" i="21"/>
  <c r="C1511" i="21"/>
  <c r="D1511" i="21"/>
  <c r="E1511" i="21"/>
  <c r="F1511" i="21"/>
  <c r="G1511" i="21"/>
  <c r="C1512" i="21"/>
  <c r="D1512" i="21"/>
  <c r="E1512" i="21"/>
  <c r="F1512" i="21"/>
  <c r="G1512" i="21"/>
  <c r="C1513" i="21"/>
  <c r="D1513" i="21"/>
  <c r="E1513" i="21"/>
  <c r="F1513" i="21"/>
  <c r="G1513" i="21"/>
  <c r="C1514" i="21"/>
  <c r="D1514" i="21"/>
  <c r="E1514" i="21"/>
  <c r="F1514" i="21"/>
  <c r="G1514" i="21"/>
  <c r="C1515" i="21"/>
  <c r="D1515" i="21"/>
  <c r="E1515" i="21"/>
  <c r="F1515" i="21"/>
  <c r="G1515" i="21"/>
  <c r="C1516" i="21"/>
  <c r="D1516" i="21"/>
  <c r="E1516" i="21"/>
  <c r="F1516" i="21"/>
  <c r="G1516" i="21"/>
  <c r="C1517" i="21"/>
  <c r="D1517" i="21"/>
  <c r="E1517" i="21"/>
  <c r="F1517" i="21"/>
  <c r="G1517" i="21"/>
  <c r="C1518" i="21"/>
  <c r="D1518" i="21"/>
  <c r="E1518" i="21"/>
  <c r="F1518" i="21"/>
  <c r="G1518" i="21"/>
  <c r="C1519" i="21"/>
  <c r="D1519" i="21"/>
  <c r="E1519" i="21"/>
  <c r="F1519" i="21"/>
  <c r="G1519" i="21"/>
  <c r="C1520" i="21"/>
  <c r="D1520" i="21"/>
  <c r="E1520" i="21"/>
  <c r="F1520" i="21"/>
  <c r="G1520" i="21"/>
  <c r="C1521" i="21"/>
  <c r="D1521" i="21"/>
  <c r="E1521" i="21"/>
  <c r="F1521" i="21"/>
  <c r="G1521" i="21"/>
  <c r="C1522" i="21"/>
  <c r="D1522" i="21"/>
  <c r="E1522" i="21"/>
  <c r="F1522" i="21"/>
  <c r="G1522" i="21"/>
  <c r="C1523" i="21"/>
  <c r="D1523" i="21"/>
  <c r="E1523" i="21"/>
  <c r="F1523" i="21"/>
  <c r="G1523" i="21"/>
  <c r="C1524" i="21"/>
  <c r="D1524" i="21"/>
  <c r="E1524" i="21"/>
  <c r="F1524" i="21"/>
  <c r="G1524" i="21"/>
  <c r="C1525" i="21"/>
  <c r="D1525" i="21"/>
  <c r="E1525" i="21"/>
  <c r="F1525" i="21"/>
  <c r="G1525" i="21"/>
  <c r="C1526" i="21"/>
  <c r="D1526" i="21"/>
  <c r="E1526" i="21"/>
  <c r="F1526" i="21"/>
  <c r="G1526" i="21"/>
  <c r="C1527" i="21"/>
  <c r="D1527" i="21"/>
  <c r="E1527" i="21"/>
  <c r="F1527" i="21"/>
  <c r="G1527" i="21"/>
  <c r="C1528" i="21"/>
  <c r="D1528" i="21"/>
  <c r="E1528" i="21"/>
  <c r="F1528" i="21"/>
  <c r="G1528" i="21"/>
  <c r="C1529" i="21"/>
  <c r="D1529" i="21"/>
  <c r="E1529" i="21"/>
  <c r="F1529" i="21"/>
  <c r="G1529" i="21"/>
  <c r="C1530" i="21"/>
  <c r="D1530" i="21"/>
  <c r="E1530" i="21"/>
  <c r="F1530" i="21"/>
  <c r="G1530" i="21"/>
  <c r="C1531" i="21"/>
  <c r="D1531" i="21"/>
  <c r="E1531" i="21"/>
  <c r="F1531" i="21"/>
  <c r="G1531" i="21"/>
  <c r="L1507" i="21"/>
  <c r="K1507" i="21"/>
  <c r="G1507" i="21"/>
  <c r="F1507" i="21"/>
  <c r="E1507" i="21"/>
  <c r="D1507" i="21"/>
  <c r="C1507" i="21"/>
  <c r="K1483" i="21"/>
  <c r="L1483" i="21"/>
  <c r="K1484" i="21"/>
  <c r="L1484" i="21"/>
  <c r="K1485" i="21"/>
  <c r="L1485" i="21"/>
  <c r="K1486" i="21"/>
  <c r="L1486" i="21"/>
  <c r="K1487" i="21"/>
  <c r="L1487" i="21"/>
  <c r="K1488" i="21"/>
  <c r="L1488" i="21"/>
  <c r="K1489" i="21"/>
  <c r="L1489" i="21"/>
  <c r="K1490" i="21"/>
  <c r="L1490" i="21"/>
  <c r="K1491" i="21"/>
  <c r="L1491" i="21"/>
  <c r="K1492" i="21"/>
  <c r="L1492" i="21"/>
  <c r="K1493" i="21"/>
  <c r="L1493" i="21"/>
  <c r="K1494" i="21"/>
  <c r="L1494" i="21"/>
  <c r="K1495" i="21"/>
  <c r="L1495" i="21"/>
  <c r="K1496" i="21"/>
  <c r="L1496" i="21"/>
  <c r="K1497" i="21"/>
  <c r="L1497" i="21"/>
  <c r="K1498" i="21"/>
  <c r="L1498" i="21"/>
  <c r="K1499" i="21"/>
  <c r="L1499" i="21"/>
  <c r="K1500" i="21"/>
  <c r="L1500" i="21"/>
  <c r="K1501" i="21"/>
  <c r="L1501" i="21"/>
  <c r="K1502" i="21"/>
  <c r="L1502" i="21"/>
  <c r="K1503" i="21"/>
  <c r="L1503" i="21"/>
  <c r="K1504" i="21"/>
  <c r="L1504" i="21"/>
  <c r="K1505" i="21"/>
  <c r="L1505" i="21"/>
  <c r="K1506" i="21"/>
  <c r="L1506" i="21"/>
  <c r="C1483" i="21"/>
  <c r="D1483" i="21"/>
  <c r="E1483" i="21"/>
  <c r="F1483" i="21"/>
  <c r="G1483" i="21"/>
  <c r="C1484" i="21"/>
  <c r="D1484" i="21"/>
  <c r="E1484" i="21"/>
  <c r="F1484" i="21"/>
  <c r="G1484" i="21"/>
  <c r="C1485" i="21"/>
  <c r="D1485" i="21"/>
  <c r="E1485" i="21"/>
  <c r="F1485" i="21"/>
  <c r="G1485" i="21"/>
  <c r="C1486" i="21"/>
  <c r="D1486" i="21"/>
  <c r="E1486" i="21"/>
  <c r="F1486" i="21"/>
  <c r="G1486" i="21"/>
  <c r="C1487" i="21"/>
  <c r="D1487" i="21"/>
  <c r="E1487" i="21"/>
  <c r="F1487" i="21"/>
  <c r="G1487" i="21"/>
  <c r="C1488" i="21"/>
  <c r="D1488" i="21"/>
  <c r="E1488" i="21"/>
  <c r="F1488" i="21"/>
  <c r="G1488" i="21"/>
  <c r="C1489" i="21"/>
  <c r="D1489" i="21"/>
  <c r="E1489" i="21"/>
  <c r="F1489" i="21"/>
  <c r="G1489" i="21"/>
  <c r="C1490" i="21"/>
  <c r="D1490" i="21"/>
  <c r="E1490" i="21"/>
  <c r="F1490" i="21"/>
  <c r="G1490" i="21"/>
  <c r="C1491" i="21"/>
  <c r="D1491" i="21"/>
  <c r="E1491" i="21"/>
  <c r="F1491" i="21"/>
  <c r="G1491" i="21"/>
  <c r="C1492" i="21"/>
  <c r="D1492" i="21"/>
  <c r="E1492" i="21"/>
  <c r="F1492" i="21"/>
  <c r="G1492" i="21"/>
  <c r="C1493" i="21"/>
  <c r="D1493" i="21"/>
  <c r="E1493" i="21"/>
  <c r="F1493" i="21"/>
  <c r="G1493" i="21"/>
  <c r="C1494" i="21"/>
  <c r="D1494" i="21"/>
  <c r="E1494" i="21"/>
  <c r="F1494" i="21"/>
  <c r="G1494" i="21"/>
  <c r="C1495" i="21"/>
  <c r="D1495" i="21"/>
  <c r="E1495" i="21"/>
  <c r="F1495" i="21"/>
  <c r="G1495" i="21"/>
  <c r="C1496" i="21"/>
  <c r="D1496" i="21"/>
  <c r="E1496" i="21"/>
  <c r="F1496" i="21"/>
  <c r="G1496" i="21"/>
  <c r="C1497" i="21"/>
  <c r="D1497" i="21"/>
  <c r="E1497" i="21"/>
  <c r="F1497" i="21"/>
  <c r="G1497" i="21"/>
  <c r="C1498" i="21"/>
  <c r="D1498" i="21"/>
  <c r="E1498" i="21"/>
  <c r="F1498" i="21"/>
  <c r="G1498" i="21"/>
  <c r="C1499" i="21"/>
  <c r="D1499" i="21"/>
  <c r="E1499" i="21"/>
  <c r="F1499" i="21"/>
  <c r="G1499" i="21"/>
  <c r="C1500" i="21"/>
  <c r="D1500" i="21"/>
  <c r="E1500" i="21"/>
  <c r="F1500" i="21"/>
  <c r="G1500" i="21"/>
  <c r="C1501" i="21"/>
  <c r="D1501" i="21"/>
  <c r="E1501" i="21"/>
  <c r="F1501" i="21"/>
  <c r="G1501" i="21"/>
  <c r="C1502" i="21"/>
  <c r="D1502" i="21"/>
  <c r="E1502" i="21"/>
  <c r="F1502" i="21"/>
  <c r="G1502" i="21"/>
  <c r="C1503" i="21"/>
  <c r="D1503" i="21"/>
  <c r="E1503" i="21"/>
  <c r="F1503" i="21"/>
  <c r="G1503" i="21"/>
  <c r="C1504" i="21"/>
  <c r="D1504" i="21"/>
  <c r="E1504" i="21"/>
  <c r="F1504" i="21"/>
  <c r="G1504" i="21"/>
  <c r="C1505" i="21"/>
  <c r="D1505" i="21"/>
  <c r="E1505" i="21"/>
  <c r="F1505" i="21"/>
  <c r="G1505" i="21"/>
  <c r="C1506" i="21"/>
  <c r="D1506" i="21"/>
  <c r="E1506" i="21"/>
  <c r="F1506" i="21"/>
  <c r="G1506" i="21"/>
  <c r="L1482" i="21"/>
  <c r="K1482" i="21"/>
  <c r="G1482" i="21"/>
  <c r="F1482" i="21"/>
  <c r="E1482" i="21"/>
  <c r="D1482" i="21"/>
  <c r="C1482" i="21"/>
  <c r="K1458" i="21"/>
  <c r="L1458" i="21"/>
  <c r="K1459" i="21"/>
  <c r="L1459" i="21"/>
  <c r="K1460" i="21"/>
  <c r="L1460" i="21"/>
  <c r="K1461" i="21"/>
  <c r="L1461" i="21"/>
  <c r="K1462" i="21"/>
  <c r="L1462" i="21"/>
  <c r="K1463" i="21"/>
  <c r="L1463" i="21"/>
  <c r="K1464" i="21"/>
  <c r="L1464" i="21"/>
  <c r="K1465" i="21"/>
  <c r="L1465" i="21"/>
  <c r="K1466" i="21"/>
  <c r="L1466" i="21"/>
  <c r="K1467" i="21"/>
  <c r="L1467" i="21"/>
  <c r="K1468" i="21"/>
  <c r="L1468" i="21"/>
  <c r="K1469" i="21"/>
  <c r="L1469" i="21"/>
  <c r="K1470" i="21"/>
  <c r="L1470" i="21"/>
  <c r="K1471" i="21"/>
  <c r="L1471" i="21"/>
  <c r="K1472" i="21"/>
  <c r="L1472" i="21"/>
  <c r="K1473" i="21"/>
  <c r="L1473" i="21"/>
  <c r="K1474" i="21"/>
  <c r="L1474" i="21"/>
  <c r="K1475" i="21"/>
  <c r="L1475" i="21"/>
  <c r="K1476" i="21"/>
  <c r="L1476" i="21"/>
  <c r="K1477" i="21"/>
  <c r="L1477" i="21"/>
  <c r="K1478" i="21"/>
  <c r="L1478" i="21"/>
  <c r="K1479" i="21"/>
  <c r="L1479" i="21"/>
  <c r="K1480" i="21"/>
  <c r="L1480" i="21"/>
  <c r="K1481" i="21"/>
  <c r="L1481" i="21"/>
  <c r="C1458" i="21"/>
  <c r="D1458" i="21"/>
  <c r="E1458" i="21"/>
  <c r="F1458" i="21"/>
  <c r="G1458" i="21"/>
  <c r="C1459" i="21"/>
  <c r="D1459" i="21"/>
  <c r="E1459" i="21"/>
  <c r="F1459" i="21"/>
  <c r="G1459" i="21"/>
  <c r="C1460" i="21"/>
  <c r="D1460" i="21"/>
  <c r="E1460" i="21"/>
  <c r="F1460" i="21"/>
  <c r="G1460" i="21"/>
  <c r="C1461" i="21"/>
  <c r="D1461" i="21"/>
  <c r="E1461" i="21"/>
  <c r="F1461" i="21"/>
  <c r="G1461" i="21"/>
  <c r="C1462" i="21"/>
  <c r="D1462" i="21"/>
  <c r="E1462" i="21"/>
  <c r="F1462" i="21"/>
  <c r="G1462" i="21"/>
  <c r="C1463" i="21"/>
  <c r="D1463" i="21"/>
  <c r="E1463" i="21"/>
  <c r="F1463" i="21"/>
  <c r="G1463" i="21"/>
  <c r="C1464" i="21"/>
  <c r="D1464" i="21"/>
  <c r="E1464" i="21"/>
  <c r="F1464" i="21"/>
  <c r="G1464" i="21"/>
  <c r="C1465" i="21"/>
  <c r="D1465" i="21"/>
  <c r="E1465" i="21"/>
  <c r="F1465" i="21"/>
  <c r="G1465" i="21"/>
  <c r="C1466" i="21"/>
  <c r="D1466" i="21"/>
  <c r="E1466" i="21"/>
  <c r="F1466" i="21"/>
  <c r="G1466" i="21"/>
  <c r="C1467" i="21"/>
  <c r="D1467" i="21"/>
  <c r="E1467" i="21"/>
  <c r="F1467" i="21"/>
  <c r="G1467" i="21"/>
  <c r="C1468" i="21"/>
  <c r="D1468" i="21"/>
  <c r="E1468" i="21"/>
  <c r="F1468" i="21"/>
  <c r="G1468" i="21"/>
  <c r="C1469" i="21"/>
  <c r="D1469" i="21"/>
  <c r="E1469" i="21"/>
  <c r="F1469" i="21"/>
  <c r="G1469" i="21"/>
  <c r="C1470" i="21"/>
  <c r="D1470" i="21"/>
  <c r="E1470" i="21"/>
  <c r="F1470" i="21"/>
  <c r="G1470" i="21"/>
  <c r="C1471" i="21"/>
  <c r="D1471" i="21"/>
  <c r="E1471" i="21"/>
  <c r="F1471" i="21"/>
  <c r="G1471" i="21"/>
  <c r="C1472" i="21"/>
  <c r="D1472" i="21"/>
  <c r="E1472" i="21"/>
  <c r="F1472" i="21"/>
  <c r="G1472" i="21"/>
  <c r="C1473" i="21"/>
  <c r="D1473" i="21"/>
  <c r="E1473" i="21"/>
  <c r="F1473" i="21"/>
  <c r="G1473" i="21"/>
  <c r="C1474" i="21"/>
  <c r="D1474" i="21"/>
  <c r="E1474" i="21"/>
  <c r="F1474" i="21"/>
  <c r="G1474" i="21"/>
  <c r="C1475" i="21"/>
  <c r="D1475" i="21"/>
  <c r="E1475" i="21"/>
  <c r="F1475" i="21"/>
  <c r="G1475" i="21"/>
  <c r="C1476" i="21"/>
  <c r="D1476" i="21"/>
  <c r="E1476" i="21"/>
  <c r="F1476" i="21"/>
  <c r="G1476" i="21"/>
  <c r="C1477" i="21"/>
  <c r="D1477" i="21"/>
  <c r="E1477" i="21"/>
  <c r="F1477" i="21"/>
  <c r="G1477" i="21"/>
  <c r="C1478" i="21"/>
  <c r="D1478" i="21"/>
  <c r="E1478" i="21"/>
  <c r="F1478" i="21"/>
  <c r="G1478" i="21"/>
  <c r="C1479" i="21"/>
  <c r="D1479" i="21"/>
  <c r="E1479" i="21"/>
  <c r="F1479" i="21"/>
  <c r="G1479" i="21"/>
  <c r="C1480" i="21"/>
  <c r="D1480" i="21"/>
  <c r="E1480" i="21"/>
  <c r="F1480" i="21"/>
  <c r="G1480" i="21"/>
  <c r="C1481" i="21"/>
  <c r="D1481" i="21"/>
  <c r="E1481" i="21"/>
  <c r="F1481" i="21"/>
  <c r="G1481" i="21"/>
  <c r="L1457" i="21"/>
  <c r="K1457" i="21"/>
  <c r="G1457" i="21"/>
  <c r="F1457" i="21"/>
  <c r="E1457" i="21"/>
  <c r="D1457" i="21"/>
  <c r="C1457" i="21"/>
  <c r="K1433" i="21"/>
  <c r="L1433" i="21"/>
  <c r="K1434" i="21"/>
  <c r="L1434" i="21"/>
  <c r="K1435" i="21"/>
  <c r="L1435" i="21"/>
  <c r="K1436" i="21"/>
  <c r="L1436" i="21"/>
  <c r="K1437" i="21"/>
  <c r="L1437" i="21"/>
  <c r="K1438" i="21"/>
  <c r="L1438" i="21"/>
  <c r="K1439" i="21"/>
  <c r="L1439" i="21"/>
  <c r="K1440" i="21"/>
  <c r="L1440" i="21"/>
  <c r="K1441" i="21"/>
  <c r="L1441" i="21"/>
  <c r="K1442" i="21"/>
  <c r="L1442" i="21"/>
  <c r="K1443" i="21"/>
  <c r="L1443" i="21"/>
  <c r="K1444" i="21"/>
  <c r="L1444" i="21"/>
  <c r="K1445" i="21"/>
  <c r="L1445" i="21"/>
  <c r="K1446" i="21"/>
  <c r="L1446" i="21"/>
  <c r="K1447" i="21"/>
  <c r="L1447" i="21"/>
  <c r="K1448" i="21"/>
  <c r="L1448" i="21"/>
  <c r="K1449" i="21"/>
  <c r="L1449" i="21"/>
  <c r="K1450" i="21"/>
  <c r="L1450" i="21"/>
  <c r="K1451" i="21"/>
  <c r="L1451" i="21"/>
  <c r="K1452" i="21"/>
  <c r="L1452" i="21"/>
  <c r="K1453" i="21"/>
  <c r="L1453" i="21"/>
  <c r="K1454" i="21"/>
  <c r="L1454" i="21"/>
  <c r="K1455" i="21"/>
  <c r="L1455" i="21"/>
  <c r="K1456" i="21"/>
  <c r="L1456" i="21"/>
  <c r="C1433" i="21"/>
  <c r="D1433" i="21"/>
  <c r="E1433" i="21"/>
  <c r="F1433" i="21"/>
  <c r="G1433" i="21"/>
  <c r="C1434" i="21"/>
  <c r="D1434" i="21"/>
  <c r="E1434" i="21"/>
  <c r="F1434" i="21"/>
  <c r="G1434" i="21"/>
  <c r="C1435" i="21"/>
  <c r="D1435" i="21"/>
  <c r="E1435" i="21"/>
  <c r="F1435" i="21"/>
  <c r="G1435" i="21"/>
  <c r="C1436" i="21"/>
  <c r="D1436" i="21"/>
  <c r="E1436" i="21"/>
  <c r="F1436" i="21"/>
  <c r="G1436" i="21"/>
  <c r="C1437" i="21"/>
  <c r="D1437" i="21"/>
  <c r="E1437" i="21"/>
  <c r="F1437" i="21"/>
  <c r="G1437" i="21"/>
  <c r="C1438" i="21"/>
  <c r="D1438" i="21"/>
  <c r="E1438" i="21"/>
  <c r="F1438" i="21"/>
  <c r="G1438" i="21"/>
  <c r="C1439" i="21"/>
  <c r="D1439" i="21"/>
  <c r="E1439" i="21"/>
  <c r="F1439" i="21"/>
  <c r="G1439" i="21"/>
  <c r="C1440" i="21"/>
  <c r="D1440" i="21"/>
  <c r="E1440" i="21"/>
  <c r="F1440" i="21"/>
  <c r="G1440" i="21"/>
  <c r="C1441" i="21"/>
  <c r="D1441" i="21"/>
  <c r="E1441" i="21"/>
  <c r="F1441" i="21"/>
  <c r="G1441" i="21"/>
  <c r="C1442" i="21"/>
  <c r="D1442" i="21"/>
  <c r="E1442" i="21"/>
  <c r="F1442" i="21"/>
  <c r="G1442" i="21"/>
  <c r="C1443" i="21"/>
  <c r="D1443" i="21"/>
  <c r="E1443" i="21"/>
  <c r="F1443" i="21"/>
  <c r="G1443" i="21"/>
  <c r="C1444" i="21"/>
  <c r="D1444" i="21"/>
  <c r="E1444" i="21"/>
  <c r="F1444" i="21"/>
  <c r="G1444" i="21"/>
  <c r="C1445" i="21"/>
  <c r="D1445" i="21"/>
  <c r="E1445" i="21"/>
  <c r="F1445" i="21"/>
  <c r="G1445" i="21"/>
  <c r="C1446" i="21"/>
  <c r="D1446" i="21"/>
  <c r="E1446" i="21"/>
  <c r="F1446" i="21"/>
  <c r="G1446" i="21"/>
  <c r="C1447" i="21"/>
  <c r="D1447" i="21"/>
  <c r="E1447" i="21"/>
  <c r="F1447" i="21"/>
  <c r="G1447" i="21"/>
  <c r="C1448" i="21"/>
  <c r="D1448" i="21"/>
  <c r="E1448" i="21"/>
  <c r="F1448" i="21"/>
  <c r="G1448" i="21"/>
  <c r="C1449" i="21"/>
  <c r="D1449" i="21"/>
  <c r="E1449" i="21"/>
  <c r="F1449" i="21"/>
  <c r="G1449" i="21"/>
  <c r="C1450" i="21"/>
  <c r="D1450" i="21"/>
  <c r="E1450" i="21"/>
  <c r="F1450" i="21"/>
  <c r="G1450" i="21"/>
  <c r="C1451" i="21"/>
  <c r="D1451" i="21"/>
  <c r="E1451" i="21"/>
  <c r="F1451" i="21"/>
  <c r="G1451" i="21"/>
  <c r="C1452" i="21"/>
  <c r="D1452" i="21"/>
  <c r="E1452" i="21"/>
  <c r="F1452" i="21"/>
  <c r="G1452" i="21"/>
  <c r="C1453" i="21"/>
  <c r="D1453" i="21"/>
  <c r="E1453" i="21"/>
  <c r="F1453" i="21"/>
  <c r="G1453" i="21"/>
  <c r="C1454" i="21"/>
  <c r="D1454" i="21"/>
  <c r="E1454" i="21"/>
  <c r="F1454" i="21"/>
  <c r="G1454" i="21"/>
  <c r="C1455" i="21"/>
  <c r="D1455" i="21"/>
  <c r="E1455" i="21"/>
  <c r="F1455" i="21"/>
  <c r="G1455" i="21"/>
  <c r="C1456" i="21"/>
  <c r="D1456" i="21"/>
  <c r="E1456" i="21"/>
  <c r="F1456" i="21"/>
  <c r="G1456" i="21"/>
  <c r="L1432" i="21"/>
  <c r="K1432" i="21"/>
  <c r="G1432" i="21"/>
  <c r="F1432" i="21"/>
  <c r="E1432" i="21"/>
  <c r="D1432" i="21"/>
  <c r="C1432" i="21"/>
  <c r="K1408" i="21"/>
  <c r="L1408" i="21"/>
  <c r="K1409" i="21"/>
  <c r="L1409" i="21"/>
  <c r="K1410" i="21"/>
  <c r="L1410" i="21"/>
  <c r="K1411" i="21"/>
  <c r="L1411" i="21"/>
  <c r="K1412" i="21"/>
  <c r="L1412" i="21"/>
  <c r="K1413" i="21"/>
  <c r="L1413" i="21"/>
  <c r="K1414" i="21"/>
  <c r="L1414" i="21"/>
  <c r="K1415" i="21"/>
  <c r="L1415" i="21"/>
  <c r="K1416" i="21"/>
  <c r="L1416" i="21"/>
  <c r="K1417" i="21"/>
  <c r="L1417" i="21"/>
  <c r="K1418" i="21"/>
  <c r="L1418" i="21"/>
  <c r="K1419" i="21"/>
  <c r="L1419" i="21"/>
  <c r="K1420" i="21"/>
  <c r="L1420" i="21"/>
  <c r="K1421" i="21"/>
  <c r="L1421" i="21"/>
  <c r="K1422" i="21"/>
  <c r="L1422" i="21"/>
  <c r="K1423" i="21"/>
  <c r="L1423" i="21"/>
  <c r="K1424" i="21"/>
  <c r="L1424" i="21"/>
  <c r="K1425" i="21"/>
  <c r="L1425" i="21"/>
  <c r="K1426" i="21"/>
  <c r="L1426" i="21"/>
  <c r="K1427" i="21"/>
  <c r="L1427" i="21"/>
  <c r="K1428" i="21"/>
  <c r="L1428" i="21"/>
  <c r="K1429" i="21"/>
  <c r="L1429" i="21"/>
  <c r="K1430" i="21"/>
  <c r="L1430" i="21"/>
  <c r="K1431" i="21"/>
  <c r="L1431" i="21"/>
  <c r="C1408" i="21"/>
  <c r="D1408" i="21"/>
  <c r="E1408" i="21"/>
  <c r="F1408" i="21"/>
  <c r="G1408" i="21"/>
  <c r="C1409" i="21"/>
  <c r="D1409" i="21"/>
  <c r="E1409" i="21"/>
  <c r="F1409" i="21"/>
  <c r="G1409" i="21"/>
  <c r="C1410" i="21"/>
  <c r="D1410" i="21"/>
  <c r="E1410" i="21"/>
  <c r="F1410" i="21"/>
  <c r="G1410" i="21"/>
  <c r="C1411" i="21"/>
  <c r="D1411" i="21"/>
  <c r="E1411" i="21"/>
  <c r="F1411" i="21"/>
  <c r="G1411" i="21"/>
  <c r="C1412" i="21"/>
  <c r="D1412" i="21"/>
  <c r="E1412" i="21"/>
  <c r="F1412" i="21"/>
  <c r="G1412" i="21"/>
  <c r="C1413" i="21"/>
  <c r="D1413" i="21"/>
  <c r="E1413" i="21"/>
  <c r="F1413" i="21"/>
  <c r="G1413" i="21"/>
  <c r="C1414" i="21"/>
  <c r="D1414" i="21"/>
  <c r="E1414" i="21"/>
  <c r="F1414" i="21"/>
  <c r="G1414" i="21"/>
  <c r="C1415" i="21"/>
  <c r="D1415" i="21"/>
  <c r="E1415" i="21"/>
  <c r="F1415" i="21"/>
  <c r="G1415" i="21"/>
  <c r="C1416" i="21"/>
  <c r="D1416" i="21"/>
  <c r="E1416" i="21"/>
  <c r="F1416" i="21"/>
  <c r="G1416" i="21"/>
  <c r="C1417" i="21"/>
  <c r="D1417" i="21"/>
  <c r="E1417" i="21"/>
  <c r="F1417" i="21"/>
  <c r="G1417" i="21"/>
  <c r="C1418" i="21"/>
  <c r="D1418" i="21"/>
  <c r="E1418" i="21"/>
  <c r="F1418" i="21"/>
  <c r="G1418" i="21"/>
  <c r="C1419" i="21"/>
  <c r="D1419" i="21"/>
  <c r="E1419" i="21"/>
  <c r="F1419" i="21"/>
  <c r="G1419" i="21"/>
  <c r="C1420" i="21"/>
  <c r="D1420" i="21"/>
  <c r="E1420" i="21"/>
  <c r="F1420" i="21"/>
  <c r="G1420" i="21"/>
  <c r="C1421" i="21"/>
  <c r="D1421" i="21"/>
  <c r="E1421" i="21"/>
  <c r="F1421" i="21"/>
  <c r="G1421" i="21"/>
  <c r="C1422" i="21"/>
  <c r="D1422" i="21"/>
  <c r="E1422" i="21"/>
  <c r="F1422" i="21"/>
  <c r="G1422" i="21"/>
  <c r="C1423" i="21"/>
  <c r="D1423" i="21"/>
  <c r="E1423" i="21"/>
  <c r="F1423" i="21"/>
  <c r="G1423" i="21"/>
  <c r="C1424" i="21"/>
  <c r="D1424" i="21"/>
  <c r="E1424" i="21"/>
  <c r="F1424" i="21"/>
  <c r="G1424" i="21"/>
  <c r="C1425" i="21"/>
  <c r="D1425" i="21"/>
  <c r="E1425" i="21"/>
  <c r="F1425" i="21"/>
  <c r="G1425" i="21"/>
  <c r="C1426" i="21"/>
  <c r="D1426" i="21"/>
  <c r="E1426" i="21"/>
  <c r="F1426" i="21"/>
  <c r="G1426" i="21"/>
  <c r="C1427" i="21"/>
  <c r="D1427" i="21"/>
  <c r="E1427" i="21"/>
  <c r="F1427" i="21"/>
  <c r="G1427" i="21"/>
  <c r="C1428" i="21"/>
  <c r="D1428" i="21"/>
  <c r="E1428" i="21"/>
  <c r="F1428" i="21"/>
  <c r="G1428" i="21"/>
  <c r="C1429" i="21"/>
  <c r="D1429" i="21"/>
  <c r="E1429" i="21"/>
  <c r="F1429" i="21"/>
  <c r="G1429" i="21"/>
  <c r="C1430" i="21"/>
  <c r="D1430" i="21"/>
  <c r="E1430" i="21"/>
  <c r="F1430" i="21"/>
  <c r="G1430" i="21"/>
  <c r="C1431" i="21"/>
  <c r="D1431" i="21"/>
  <c r="E1431" i="21"/>
  <c r="F1431" i="21"/>
  <c r="G1431" i="21"/>
  <c r="L1407" i="21"/>
  <c r="K1407" i="21"/>
  <c r="G1407" i="21"/>
  <c r="F1407" i="21"/>
  <c r="E1407" i="21"/>
  <c r="D1407" i="21"/>
  <c r="C1407" i="21"/>
  <c r="K1383" i="21"/>
  <c r="L1383" i="21"/>
  <c r="K1384" i="21"/>
  <c r="L1384" i="21"/>
  <c r="K1385" i="21"/>
  <c r="L1385" i="21"/>
  <c r="K1386" i="21"/>
  <c r="L1386" i="21"/>
  <c r="K1387" i="21"/>
  <c r="L1387" i="21"/>
  <c r="K1388" i="21"/>
  <c r="L1388" i="21"/>
  <c r="K1389" i="21"/>
  <c r="L1389" i="21"/>
  <c r="K1390" i="21"/>
  <c r="L1390" i="21"/>
  <c r="K1391" i="21"/>
  <c r="L1391" i="21"/>
  <c r="K1392" i="21"/>
  <c r="L1392" i="21"/>
  <c r="K1393" i="21"/>
  <c r="L1393" i="21"/>
  <c r="K1394" i="21"/>
  <c r="L1394" i="21"/>
  <c r="K1395" i="21"/>
  <c r="L1395" i="21"/>
  <c r="K1396" i="21"/>
  <c r="L1396" i="21"/>
  <c r="K1397" i="21"/>
  <c r="L1397" i="21"/>
  <c r="K1398" i="21"/>
  <c r="L1398" i="21"/>
  <c r="K1399" i="21"/>
  <c r="L1399" i="21"/>
  <c r="K1400" i="21"/>
  <c r="L1400" i="21"/>
  <c r="K1401" i="21"/>
  <c r="L1401" i="21"/>
  <c r="K1402" i="21"/>
  <c r="L1402" i="21"/>
  <c r="K1403" i="21"/>
  <c r="L1403" i="21"/>
  <c r="K1404" i="21"/>
  <c r="L1404" i="21"/>
  <c r="K1405" i="21"/>
  <c r="L1405" i="21"/>
  <c r="K1406" i="21"/>
  <c r="L1406" i="21"/>
  <c r="C1383" i="21"/>
  <c r="D1383" i="21"/>
  <c r="E1383" i="21"/>
  <c r="F1383" i="21"/>
  <c r="G1383" i="21"/>
  <c r="C1384" i="21"/>
  <c r="D1384" i="21"/>
  <c r="E1384" i="21"/>
  <c r="F1384" i="21"/>
  <c r="G1384" i="21"/>
  <c r="C1385" i="21"/>
  <c r="D1385" i="21"/>
  <c r="E1385" i="21"/>
  <c r="F1385" i="21"/>
  <c r="G1385" i="21"/>
  <c r="C1386" i="21"/>
  <c r="D1386" i="21"/>
  <c r="E1386" i="21"/>
  <c r="F1386" i="21"/>
  <c r="G1386" i="21"/>
  <c r="C1387" i="21"/>
  <c r="D1387" i="21"/>
  <c r="E1387" i="21"/>
  <c r="F1387" i="21"/>
  <c r="G1387" i="21"/>
  <c r="C1388" i="21"/>
  <c r="D1388" i="21"/>
  <c r="E1388" i="21"/>
  <c r="F1388" i="21"/>
  <c r="G1388" i="21"/>
  <c r="C1389" i="21"/>
  <c r="D1389" i="21"/>
  <c r="E1389" i="21"/>
  <c r="F1389" i="21"/>
  <c r="G1389" i="21"/>
  <c r="C1390" i="21"/>
  <c r="D1390" i="21"/>
  <c r="E1390" i="21"/>
  <c r="F1390" i="21"/>
  <c r="G1390" i="21"/>
  <c r="C1391" i="21"/>
  <c r="D1391" i="21"/>
  <c r="E1391" i="21"/>
  <c r="F1391" i="21"/>
  <c r="G1391" i="21"/>
  <c r="C1392" i="21"/>
  <c r="D1392" i="21"/>
  <c r="E1392" i="21"/>
  <c r="F1392" i="21"/>
  <c r="G1392" i="21"/>
  <c r="C1393" i="21"/>
  <c r="D1393" i="21"/>
  <c r="E1393" i="21"/>
  <c r="F1393" i="21"/>
  <c r="G1393" i="21"/>
  <c r="C1394" i="21"/>
  <c r="D1394" i="21"/>
  <c r="E1394" i="21"/>
  <c r="F1394" i="21"/>
  <c r="G1394" i="21"/>
  <c r="C1395" i="21"/>
  <c r="D1395" i="21"/>
  <c r="E1395" i="21"/>
  <c r="F1395" i="21"/>
  <c r="G1395" i="21"/>
  <c r="C1396" i="21"/>
  <c r="D1396" i="21"/>
  <c r="E1396" i="21"/>
  <c r="F1396" i="21"/>
  <c r="G1396" i="21"/>
  <c r="C1397" i="21"/>
  <c r="D1397" i="21"/>
  <c r="E1397" i="21"/>
  <c r="F1397" i="21"/>
  <c r="G1397" i="21"/>
  <c r="C1398" i="21"/>
  <c r="D1398" i="21"/>
  <c r="E1398" i="21"/>
  <c r="F1398" i="21"/>
  <c r="G1398" i="21"/>
  <c r="C1399" i="21"/>
  <c r="D1399" i="21"/>
  <c r="E1399" i="21"/>
  <c r="F1399" i="21"/>
  <c r="G1399" i="21"/>
  <c r="C1400" i="21"/>
  <c r="D1400" i="21"/>
  <c r="E1400" i="21"/>
  <c r="F1400" i="21"/>
  <c r="G1400" i="21"/>
  <c r="C1401" i="21"/>
  <c r="D1401" i="21"/>
  <c r="E1401" i="21"/>
  <c r="F1401" i="21"/>
  <c r="G1401" i="21"/>
  <c r="C1402" i="21"/>
  <c r="D1402" i="21"/>
  <c r="E1402" i="21"/>
  <c r="F1402" i="21"/>
  <c r="G1402" i="21"/>
  <c r="C1403" i="21"/>
  <c r="D1403" i="21"/>
  <c r="E1403" i="21"/>
  <c r="F1403" i="21"/>
  <c r="G1403" i="21"/>
  <c r="C1404" i="21"/>
  <c r="D1404" i="21"/>
  <c r="E1404" i="21"/>
  <c r="F1404" i="21"/>
  <c r="G1404" i="21"/>
  <c r="C1405" i="21"/>
  <c r="D1405" i="21"/>
  <c r="E1405" i="21"/>
  <c r="F1405" i="21"/>
  <c r="G1405" i="21"/>
  <c r="C1406" i="21"/>
  <c r="D1406" i="21"/>
  <c r="E1406" i="21"/>
  <c r="F1406" i="21"/>
  <c r="G1406" i="21"/>
  <c r="L1382" i="21"/>
  <c r="K1382" i="21"/>
  <c r="G1382" i="21"/>
  <c r="F1382" i="21"/>
  <c r="E1382" i="21"/>
  <c r="D1382" i="21"/>
  <c r="C1382" i="21"/>
  <c r="K1358" i="21"/>
  <c r="L1358" i="21"/>
  <c r="K1359" i="21"/>
  <c r="L1359" i="21"/>
  <c r="K1360" i="21"/>
  <c r="L1360" i="21"/>
  <c r="K1361" i="21"/>
  <c r="L1361" i="21"/>
  <c r="K1362" i="21"/>
  <c r="L1362" i="21"/>
  <c r="K1363" i="21"/>
  <c r="L1363" i="21"/>
  <c r="K1364" i="21"/>
  <c r="L1364" i="21"/>
  <c r="K1365" i="21"/>
  <c r="L1365" i="21"/>
  <c r="K1366" i="21"/>
  <c r="L1366" i="21"/>
  <c r="K1367" i="21"/>
  <c r="L1367" i="21"/>
  <c r="K1368" i="21"/>
  <c r="L1368" i="21"/>
  <c r="K1369" i="21"/>
  <c r="L1369" i="21"/>
  <c r="K1370" i="21"/>
  <c r="L1370" i="21"/>
  <c r="K1371" i="21"/>
  <c r="L1371" i="21"/>
  <c r="K1372" i="21"/>
  <c r="L1372" i="21"/>
  <c r="K1373" i="21"/>
  <c r="L1373" i="21"/>
  <c r="K1374" i="21"/>
  <c r="L1374" i="21"/>
  <c r="K1375" i="21"/>
  <c r="L1375" i="21"/>
  <c r="K1376" i="21"/>
  <c r="L1376" i="21"/>
  <c r="K1377" i="21"/>
  <c r="L1377" i="21"/>
  <c r="K1378" i="21"/>
  <c r="L1378" i="21"/>
  <c r="K1379" i="21"/>
  <c r="L1379" i="21"/>
  <c r="K1380" i="21"/>
  <c r="L1380" i="21"/>
  <c r="K1381" i="21"/>
  <c r="L1381" i="21"/>
  <c r="C1358" i="21"/>
  <c r="D1358" i="21"/>
  <c r="E1358" i="21"/>
  <c r="F1358" i="21"/>
  <c r="G1358" i="21"/>
  <c r="C1359" i="21"/>
  <c r="D1359" i="21"/>
  <c r="E1359" i="21"/>
  <c r="F1359" i="21"/>
  <c r="G1359" i="21"/>
  <c r="C1360" i="21"/>
  <c r="D1360" i="21"/>
  <c r="E1360" i="21"/>
  <c r="F1360" i="21"/>
  <c r="G1360" i="21"/>
  <c r="C1361" i="21"/>
  <c r="D1361" i="21"/>
  <c r="E1361" i="21"/>
  <c r="F1361" i="21"/>
  <c r="G1361" i="21"/>
  <c r="C1362" i="21"/>
  <c r="D1362" i="21"/>
  <c r="E1362" i="21"/>
  <c r="F1362" i="21"/>
  <c r="G1362" i="21"/>
  <c r="C1363" i="21"/>
  <c r="D1363" i="21"/>
  <c r="E1363" i="21"/>
  <c r="F1363" i="21"/>
  <c r="G1363" i="21"/>
  <c r="C1364" i="21"/>
  <c r="D1364" i="21"/>
  <c r="E1364" i="21"/>
  <c r="F1364" i="21"/>
  <c r="G1364" i="21"/>
  <c r="C1365" i="21"/>
  <c r="D1365" i="21"/>
  <c r="E1365" i="21"/>
  <c r="F1365" i="21"/>
  <c r="G1365" i="21"/>
  <c r="C1366" i="21"/>
  <c r="D1366" i="21"/>
  <c r="E1366" i="21"/>
  <c r="F1366" i="21"/>
  <c r="G1366" i="21"/>
  <c r="C1367" i="21"/>
  <c r="D1367" i="21"/>
  <c r="E1367" i="21"/>
  <c r="F1367" i="21"/>
  <c r="G1367" i="21"/>
  <c r="C1368" i="21"/>
  <c r="D1368" i="21"/>
  <c r="E1368" i="21"/>
  <c r="F1368" i="21"/>
  <c r="G1368" i="21"/>
  <c r="C1369" i="21"/>
  <c r="D1369" i="21"/>
  <c r="E1369" i="21"/>
  <c r="F1369" i="21"/>
  <c r="G1369" i="21"/>
  <c r="C1370" i="21"/>
  <c r="D1370" i="21"/>
  <c r="E1370" i="21"/>
  <c r="F1370" i="21"/>
  <c r="G1370" i="21"/>
  <c r="C1371" i="21"/>
  <c r="D1371" i="21"/>
  <c r="E1371" i="21"/>
  <c r="F1371" i="21"/>
  <c r="G1371" i="21"/>
  <c r="C1372" i="21"/>
  <c r="D1372" i="21"/>
  <c r="E1372" i="21"/>
  <c r="F1372" i="21"/>
  <c r="G1372" i="21"/>
  <c r="C1373" i="21"/>
  <c r="D1373" i="21"/>
  <c r="E1373" i="21"/>
  <c r="F1373" i="21"/>
  <c r="G1373" i="21"/>
  <c r="C1374" i="21"/>
  <c r="D1374" i="21"/>
  <c r="E1374" i="21"/>
  <c r="F1374" i="21"/>
  <c r="G1374" i="21"/>
  <c r="C1375" i="21"/>
  <c r="D1375" i="21"/>
  <c r="E1375" i="21"/>
  <c r="F1375" i="21"/>
  <c r="G1375" i="21"/>
  <c r="C1376" i="21"/>
  <c r="D1376" i="21"/>
  <c r="E1376" i="21"/>
  <c r="F1376" i="21"/>
  <c r="G1376" i="21"/>
  <c r="C1377" i="21"/>
  <c r="D1377" i="21"/>
  <c r="E1377" i="21"/>
  <c r="F1377" i="21"/>
  <c r="G1377" i="21"/>
  <c r="C1378" i="21"/>
  <c r="D1378" i="21"/>
  <c r="E1378" i="21"/>
  <c r="F1378" i="21"/>
  <c r="G1378" i="21"/>
  <c r="C1379" i="21"/>
  <c r="D1379" i="21"/>
  <c r="E1379" i="21"/>
  <c r="F1379" i="21"/>
  <c r="G1379" i="21"/>
  <c r="C1380" i="21"/>
  <c r="D1380" i="21"/>
  <c r="E1380" i="21"/>
  <c r="F1380" i="21"/>
  <c r="G1380" i="21"/>
  <c r="C1381" i="21"/>
  <c r="D1381" i="21"/>
  <c r="E1381" i="21"/>
  <c r="F1381" i="21"/>
  <c r="G1381" i="21"/>
  <c r="L1357" i="21"/>
  <c r="K1357" i="21"/>
  <c r="G1357" i="21"/>
  <c r="F1357" i="21"/>
  <c r="E1357" i="21"/>
  <c r="D1357" i="21"/>
  <c r="C1357" i="21"/>
  <c r="K1333" i="21"/>
  <c r="L1333" i="21"/>
  <c r="K1334" i="21"/>
  <c r="L1334" i="21"/>
  <c r="K1335" i="21"/>
  <c r="L1335" i="21"/>
  <c r="K1336" i="21"/>
  <c r="L1336" i="21"/>
  <c r="K1337" i="21"/>
  <c r="L1337" i="21"/>
  <c r="K1338" i="21"/>
  <c r="L1338" i="21"/>
  <c r="K1339" i="21"/>
  <c r="L1339" i="21"/>
  <c r="K1340" i="21"/>
  <c r="L1340" i="21"/>
  <c r="K1341" i="21"/>
  <c r="L1341" i="21"/>
  <c r="K1342" i="21"/>
  <c r="L1342" i="21"/>
  <c r="K1343" i="21"/>
  <c r="L1343" i="21"/>
  <c r="K1344" i="21"/>
  <c r="L1344" i="21"/>
  <c r="K1345" i="21"/>
  <c r="L1345" i="21"/>
  <c r="K1346" i="21"/>
  <c r="L1346" i="21"/>
  <c r="K1347" i="21"/>
  <c r="L1347" i="21"/>
  <c r="K1348" i="21"/>
  <c r="L1348" i="21"/>
  <c r="K1349" i="21"/>
  <c r="L1349" i="21"/>
  <c r="K1350" i="21"/>
  <c r="L1350" i="21"/>
  <c r="K1351" i="21"/>
  <c r="L1351" i="21"/>
  <c r="K1352" i="21"/>
  <c r="L1352" i="21"/>
  <c r="K1353" i="21"/>
  <c r="L1353" i="21"/>
  <c r="K1354" i="21"/>
  <c r="L1354" i="21"/>
  <c r="K1355" i="21"/>
  <c r="L1355" i="21"/>
  <c r="K1356" i="21"/>
  <c r="L1356" i="21"/>
  <c r="C1333" i="21"/>
  <c r="D1333" i="21"/>
  <c r="E1333" i="21"/>
  <c r="F1333" i="21"/>
  <c r="G1333" i="21"/>
  <c r="C1334" i="21"/>
  <c r="D1334" i="21"/>
  <c r="E1334" i="21"/>
  <c r="F1334" i="21"/>
  <c r="G1334" i="21"/>
  <c r="C1335" i="21"/>
  <c r="D1335" i="21"/>
  <c r="E1335" i="21"/>
  <c r="F1335" i="21"/>
  <c r="G1335" i="21"/>
  <c r="C1336" i="21"/>
  <c r="D1336" i="21"/>
  <c r="E1336" i="21"/>
  <c r="F1336" i="21"/>
  <c r="G1336" i="21"/>
  <c r="C1337" i="21"/>
  <c r="D1337" i="21"/>
  <c r="E1337" i="21"/>
  <c r="F1337" i="21"/>
  <c r="G1337" i="21"/>
  <c r="C1338" i="21"/>
  <c r="D1338" i="21"/>
  <c r="E1338" i="21"/>
  <c r="F1338" i="21"/>
  <c r="G1338" i="21"/>
  <c r="C1339" i="21"/>
  <c r="D1339" i="21"/>
  <c r="E1339" i="21"/>
  <c r="F1339" i="21"/>
  <c r="G1339" i="21"/>
  <c r="C1340" i="21"/>
  <c r="D1340" i="21"/>
  <c r="E1340" i="21"/>
  <c r="F1340" i="21"/>
  <c r="G1340" i="21"/>
  <c r="C1341" i="21"/>
  <c r="D1341" i="21"/>
  <c r="E1341" i="21"/>
  <c r="F1341" i="21"/>
  <c r="G1341" i="21"/>
  <c r="C1342" i="21"/>
  <c r="D1342" i="21"/>
  <c r="E1342" i="21"/>
  <c r="F1342" i="21"/>
  <c r="G1342" i="21"/>
  <c r="C1343" i="21"/>
  <c r="D1343" i="21"/>
  <c r="E1343" i="21"/>
  <c r="F1343" i="21"/>
  <c r="G1343" i="21"/>
  <c r="C1344" i="21"/>
  <c r="D1344" i="21"/>
  <c r="E1344" i="21"/>
  <c r="F1344" i="21"/>
  <c r="G1344" i="21"/>
  <c r="C1345" i="21"/>
  <c r="D1345" i="21"/>
  <c r="E1345" i="21"/>
  <c r="F1345" i="21"/>
  <c r="G1345" i="21"/>
  <c r="C1346" i="21"/>
  <c r="D1346" i="21"/>
  <c r="E1346" i="21"/>
  <c r="F1346" i="21"/>
  <c r="G1346" i="21"/>
  <c r="C1347" i="21"/>
  <c r="D1347" i="21"/>
  <c r="E1347" i="21"/>
  <c r="F1347" i="21"/>
  <c r="G1347" i="21"/>
  <c r="C1348" i="21"/>
  <c r="D1348" i="21"/>
  <c r="E1348" i="21"/>
  <c r="F1348" i="21"/>
  <c r="G1348" i="21"/>
  <c r="C1349" i="21"/>
  <c r="D1349" i="21"/>
  <c r="E1349" i="21"/>
  <c r="F1349" i="21"/>
  <c r="G1349" i="21"/>
  <c r="C1350" i="21"/>
  <c r="D1350" i="21"/>
  <c r="E1350" i="21"/>
  <c r="F1350" i="21"/>
  <c r="G1350" i="21"/>
  <c r="C1351" i="21"/>
  <c r="D1351" i="21"/>
  <c r="E1351" i="21"/>
  <c r="F1351" i="21"/>
  <c r="G1351" i="21"/>
  <c r="C1352" i="21"/>
  <c r="D1352" i="21"/>
  <c r="E1352" i="21"/>
  <c r="F1352" i="21"/>
  <c r="G1352" i="21"/>
  <c r="C1353" i="21"/>
  <c r="D1353" i="21"/>
  <c r="E1353" i="21"/>
  <c r="F1353" i="21"/>
  <c r="G1353" i="21"/>
  <c r="C1354" i="21"/>
  <c r="D1354" i="21"/>
  <c r="E1354" i="21"/>
  <c r="F1354" i="21"/>
  <c r="G1354" i="21"/>
  <c r="C1355" i="21"/>
  <c r="D1355" i="21"/>
  <c r="E1355" i="21"/>
  <c r="F1355" i="21"/>
  <c r="G1355" i="21"/>
  <c r="C1356" i="21"/>
  <c r="D1356" i="21"/>
  <c r="E1356" i="21"/>
  <c r="F1356" i="21"/>
  <c r="G1356" i="21"/>
  <c r="L1332" i="21"/>
  <c r="K1332" i="21"/>
  <c r="G1332" i="21"/>
  <c r="F1332" i="21"/>
  <c r="E1332" i="21"/>
  <c r="D1332" i="21"/>
  <c r="C1332" i="21"/>
  <c r="K1308" i="21"/>
  <c r="L1308" i="21"/>
  <c r="K1309" i="21"/>
  <c r="L1309" i="21"/>
  <c r="K1310" i="21"/>
  <c r="L1310" i="21"/>
  <c r="K1311" i="21"/>
  <c r="L1311" i="21"/>
  <c r="K1312" i="21"/>
  <c r="L1312" i="21"/>
  <c r="K1313" i="21"/>
  <c r="L1313" i="21"/>
  <c r="K1314" i="21"/>
  <c r="L1314" i="21"/>
  <c r="K1315" i="21"/>
  <c r="L1315" i="21"/>
  <c r="K1316" i="21"/>
  <c r="L1316" i="21"/>
  <c r="K1317" i="21"/>
  <c r="L1317" i="21"/>
  <c r="K1318" i="21"/>
  <c r="L1318" i="21"/>
  <c r="K1319" i="21"/>
  <c r="L1319" i="21"/>
  <c r="K1320" i="21"/>
  <c r="L1320" i="21"/>
  <c r="K1321" i="21"/>
  <c r="L1321" i="21"/>
  <c r="K1322" i="21"/>
  <c r="L1322" i="21"/>
  <c r="K1323" i="21"/>
  <c r="L1323" i="21"/>
  <c r="K1324" i="21"/>
  <c r="L1324" i="21"/>
  <c r="K1325" i="21"/>
  <c r="L1325" i="21"/>
  <c r="K1326" i="21"/>
  <c r="L1326" i="21"/>
  <c r="K1327" i="21"/>
  <c r="L1327" i="21"/>
  <c r="K1328" i="21"/>
  <c r="L1328" i="21"/>
  <c r="K1329" i="21"/>
  <c r="L1329" i="21"/>
  <c r="K1330" i="21"/>
  <c r="L1330" i="21"/>
  <c r="K1331" i="21"/>
  <c r="L1331" i="21"/>
  <c r="C1308" i="21"/>
  <c r="D1308" i="21"/>
  <c r="E1308" i="21"/>
  <c r="F1308" i="21"/>
  <c r="G1308" i="21"/>
  <c r="C1309" i="21"/>
  <c r="D1309" i="21"/>
  <c r="E1309" i="21"/>
  <c r="F1309" i="21"/>
  <c r="G1309" i="21"/>
  <c r="C1310" i="21"/>
  <c r="D1310" i="21"/>
  <c r="E1310" i="21"/>
  <c r="F1310" i="21"/>
  <c r="G1310" i="21"/>
  <c r="C1311" i="21"/>
  <c r="D1311" i="21"/>
  <c r="E1311" i="21"/>
  <c r="F1311" i="21"/>
  <c r="G1311" i="21"/>
  <c r="C1312" i="21"/>
  <c r="D1312" i="21"/>
  <c r="E1312" i="21"/>
  <c r="F1312" i="21"/>
  <c r="G1312" i="21"/>
  <c r="C1313" i="21"/>
  <c r="D1313" i="21"/>
  <c r="E1313" i="21"/>
  <c r="F1313" i="21"/>
  <c r="G1313" i="21"/>
  <c r="C1314" i="21"/>
  <c r="D1314" i="21"/>
  <c r="E1314" i="21"/>
  <c r="F1314" i="21"/>
  <c r="G1314" i="21"/>
  <c r="C1315" i="21"/>
  <c r="D1315" i="21"/>
  <c r="E1315" i="21"/>
  <c r="F1315" i="21"/>
  <c r="G1315" i="21"/>
  <c r="C1316" i="21"/>
  <c r="D1316" i="21"/>
  <c r="E1316" i="21"/>
  <c r="F1316" i="21"/>
  <c r="G1316" i="21"/>
  <c r="C1317" i="21"/>
  <c r="D1317" i="21"/>
  <c r="E1317" i="21"/>
  <c r="F1317" i="21"/>
  <c r="G1317" i="21"/>
  <c r="C1318" i="21"/>
  <c r="D1318" i="21"/>
  <c r="E1318" i="21"/>
  <c r="F1318" i="21"/>
  <c r="G1318" i="21"/>
  <c r="C1319" i="21"/>
  <c r="D1319" i="21"/>
  <c r="E1319" i="21"/>
  <c r="F1319" i="21"/>
  <c r="G1319" i="21"/>
  <c r="C1320" i="21"/>
  <c r="D1320" i="21"/>
  <c r="E1320" i="21"/>
  <c r="F1320" i="21"/>
  <c r="G1320" i="21"/>
  <c r="C1321" i="21"/>
  <c r="D1321" i="21"/>
  <c r="E1321" i="21"/>
  <c r="F1321" i="21"/>
  <c r="G1321" i="21"/>
  <c r="C1322" i="21"/>
  <c r="D1322" i="21"/>
  <c r="E1322" i="21"/>
  <c r="F1322" i="21"/>
  <c r="G1322" i="21"/>
  <c r="C1323" i="21"/>
  <c r="D1323" i="21"/>
  <c r="E1323" i="21"/>
  <c r="F1323" i="21"/>
  <c r="G1323" i="21"/>
  <c r="C1324" i="21"/>
  <c r="D1324" i="21"/>
  <c r="E1324" i="21"/>
  <c r="F1324" i="21"/>
  <c r="G1324" i="21"/>
  <c r="C1325" i="21"/>
  <c r="D1325" i="21"/>
  <c r="E1325" i="21"/>
  <c r="F1325" i="21"/>
  <c r="G1325" i="21"/>
  <c r="C1326" i="21"/>
  <c r="D1326" i="21"/>
  <c r="E1326" i="21"/>
  <c r="F1326" i="21"/>
  <c r="G1326" i="21"/>
  <c r="C1327" i="21"/>
  <c r="D1327" i="21"/>
  <c r="E1327" i="21"/>
  <c r="F1327" i="21"/>
  <c r="G1327" i="21"/>
  <c r="C1328" i="21"/>
  <c r="D1328" i="21"/>
  <c r="E1328" i="21"/>
  <c r="F1328" i="21"/>
  <c r="G1328" i="21"/>
  <c r="C1329" i="21"/>
  <c r="D1329" i="21"/>
  <c r="E1329" i="21"/>
  <c r="F1329" i="21"/>
  <c r="G1329" i="21"/>
  <c r="C1330" i="21"/>
  <c r="D1330" i="21"/>
  <c r="E1330" i="21"/>
  <c r="F1330" i="21"/>
  <c r="G1330" i="21"/>
  <c r="C1331" i="21"/>
  <c r="D1331" i="21"/>
  <c r="E1331" i="21"/>
  <c r="F1331" i="21"/>
  <c r="G1331" i="21"/>
  <c r="L1307" i="21"/>
  <c r="K1307" i="21"/>
  <c r="G1307" i="21"/>
  <c r="F1307" i="21"/>
  <c r="E1307" i="21"/>
  <c r="D1307" i="21"/>
  <c r="C1307" i="21"/>
  <c r="K1283" i="21"/>
  <c r="L1283" i="21"/>
  <c r="K1284" i="21"/>
  <c r="L1284" i="21"/>
  <c r="K1285" i="21"/>
  <c r="L1285" i="21"/>
  <c r="K1286" i="21"/>
  <c r="L1286" i="21"/>
  <c r="K1287" i="21"/>
  <c r="L1287" i="21"/>
  <c r="K1288" i="21"/>
  <c r="L1288" i="21"/>
  <c r="K1289" i="21"/>
  <c r="L1289" i="21"/>
  <c r="K1290" i="21"/>
  <c r="L1290" i="21"/>
  <c r="K1291" i="21"/>
  <c r="L1291" i="21"/>
  <c r="K1292" i="21"/>
  <c r="L1292" i="21"/>
  <c r="K1293" i="21"/>
  <c r="L1293" i="21"/>
  <c r="K1294" i="21"/>
  <c r="L1294" i="21"/>
  <c r="K1295" i="21"/>
  <c r="L1295" i="21"/>
  <c r="K1296" i="21"/>
  <c r="L1296" i="21"/>
  <c r="K1297" i="21"/>
  <c r="L1297" i="21"/>
  <c r="K1298" i="21"/>
  <c r="L1298" i="21"/>
  <c r="K1299" i="21"/>
  <c r="L1299" i="21"/>
  <c r="K1300" i="21"/>
  <c r="L1300" i="21"/>
  <c r="K1301" i="21"/>
  <c r="L1301" i="21"/>
  <c r="K1302" i="21"/>
  <c r="L1302" i="21"/>
  <c r="K1303" i="21"/>
  <c r="L1303" i="21"/>
  <c r="K1304" i="21"/>
  <c r="L1304" i="21"/>
  <c r="K1305" i="21"/>
  <c r="L1305" i="21"/>
  <c r="K1306" i="21"/>
  <c r="L1306" i="21"/>
  <c r="C1283" i="21"/>
  <c r="D1283" i="21"/>
  <c r="E1283" i="21"/>
  <c r="F1283" i="21"/>
  <c r="G1283" i="21"/>
  <c r="C1284" i="21"/>
  <c r="D1284" i="21"/>
  <c r="E1284" i="21"/>
  <c r="F1284" i="21"/>
  <c r="G1284" i="21"/>
  <c r="C1285" i="21"/>
  <c r="D1285" i="21"/>
  <c r="E1285" i="21"/>
  <c r="F1285" i="21"/>
  <c r="G1285" i="21"/>
  <c r="C1286" i="21"/>
  <c r="D1286" i="21"/>
  <c r="E1286" i="21"/>
  <c r="F1286" i="21"/>
  <c r="G1286" i="21"/>
  <c r="C1287" i="21"/>
  <c r="D1287" i="21"/>
  <c r="E1287" i="21"/>
  <c r="F1287" i="21"/>
  <c r="G1287" i="21"/>
  <c r="C1288" i="21"/>
  <c r="D1288" i="21"/>
  <c r="E1288" i="21"/>
  <c r="F1288" i="21"/>
  <c r="G1288" i="21"/>
  <c r="C1289" i="21"/>
  <c r="D1289" i="21"/>
  <c r="E1289" i="21"/>
  <c r="F1289" i="21"/>
  <c r="G1289" i="21"/>
  <c r="C1290" i="21"/>
  <c r="D1290" i="21"/>
  <c r="E1290" i="21"/>
  <c r="F1290" i="21"/>
  <c r="G1290" i="21"/>
  <c r="C1291" i="21"/>
  <c r="D1291" i="21"/>
  <c r="E1291" i="21"/>
  <c r="F1291" i="21"/>
  <c r="G1291" i="21"/>
  <c r="C1292" i="21"/>
  <c r="D1292" i="21"/>
  <c r="E1292" i="21"/>
  <c r="F1292" i="21"/>
  <c r="G1292" i="21"/>
  <c r="C1293" i="21"/>
  <c r="D1293" i="21"/>
  <c r="E1293" i="21"/>
  <c r="F1293" i="21"/>
  <c r="G1293" i="21"/>
  <c r="C1294" i="21"/>
  <c r="D1294" i="21"/>
  <c r="E1294" i="21"/>
  <c r="F1294" i="21"/>
  <c r="G1294" i="21"/>
  <c r="C1295" i="21"/>
  <c r="D1295" i="21"/>
  <c r="E1295" i="21"/>
  <c r="F1295" i="21"/>
  <c r="G1295" i="21"/>
  <c r="C1296" i="21"/>
  <c r="D1296" i="21"/>
  <c r="E1296" i="21"/>
  <c r="F1296" i="21"/>
  <c r="G1296" i="21"/>
  <c r="C1297" i="21"/>
  <c r="D1297" i="21"/>
  <c r="E1297" i="21"/>
  <c r="F1297" i="21"/>
  <c r="G1297" i="21"/>
  <c r="C1298" i="21"/>
  <c r="D1298" i="21"/>
  <c r="E1298" i="21"/>
  <c r="F1298" i="21"/>
  <c r="G1298" i="21"/>
  <c r="C1299" i="21"/>
  <c r="D1299" i="21"/>
  <c r="E1299" i="21"/>
  <c r="F1299" i="21"/>
  <c r="G1299" i="21"/>
  <c r="C1300" i="21"/>
  <c r="D1300" i="21"/>
  <c r="E1300" i="21"/>
  <c r="F1300" i="21"/>
  <c r="G1300" i="21"/>
  <c r="C1301" i="21"/>
  <c r="D1301" i="21"/>
  <c r="E1301" i="21"/>
  <c r="F1301" i="21"/>
  <c r="G1301" i="21"/>
  <c r="C1302" i="21"/>
  <c r="D1302" i="21"/>
  <c r="E1302" i="21"/>
  <c r="F1302" i="21"/>
  <c r="G1302" i="21"/>
  <c r="C1303" i="21"/>
  <c r="D1303" i="21"/>
  <c r="E1303" i="21"/>
  <c r="F1303" i="21"/>
  <c r="G1303" i="21"/>
  <c r="C1304" i="21"/>
  <c r="D1304" i="21"/>
  <c r="E1304" i="21"/>
  <c r="F1304" i="21"/>
  <c r="G1304" i="21"/>
  <c r="C1305" i="21"/>
  <c r="D1305" i="21"/>
  <c r="E1305" i="21"/>
  <c r="F1305" i="21"/>
  <c r="G1305" i="21"/>
  <c r="C1306" i="21"/>
  <c r="D1306" i="21"/>
  <c r="E1306" i="21"/>
  <c r="F1306" i="21"/>
  <c r="G1306" i="21"/>
  <c r="L1282" i="21"/>
  <c r="K1282" i="21"/>
  <c r="G1282" i="21"/>
  <c r="F1282" i="21"/>
  <c r="E1282" i="21"/>
  <c r="D1282" i="21"/>
  <c r="C1282" i="21"/>
  <c r="K1258" i="21"/>
  <c r="L1258" i="21"/>
  <c r="K1259" i="21"/>
  <c r="L1259" i="21"/>
  <c r="K1260" i="21"/>
  <c r="L1260" i="21"/>
  <c r="K1261" i="21"/>
  <c r="L1261" i="21"/>
  <c r="K1262" i="21"/>
  <c r="L1262" i="21"/>
  <c r="K1263" i="21"/>
  <c r="L1263" i="21"/>
  <c r="K1264" i="21"/>
  <c r="L1264" i="21"/>
  <c r="K1265" i="21"/>
  <c r="L1265" i="21"/>
  <c r="K1266" i="21"/>
  <c r="L1266" i="21"/>
  <c r="K1267" i="21"/>
  <c r="L1267" i="21"/>
  <c r="K1268" i="21"/>
  <c r="L1268" i="21"/>
  <c r="K1269" i="21"/>
  <c r="L1269" i="21"/>
  <c r="K1270" i="21"/>
  <c r="L1270" i="21"/>
  <c r="K1271" i="21"/>
  <c r="L1271" i="21"/>
  <c r="K1272" i="21"/>
  <c r="L1272" i="21"/>
  <c r="K1273" i="21"/>
  <c r="L1273" i="21"/>
  <c r="K1274" i="21"/>
  <c r="L1274" i="21"/>
  <c r="K1275" i="21"/>
  <c r="L1275" i="21"/>
  <c r="K1276" i="21"/>
  <c r="L1276" i="21"/>
  <c r="K1277" i="21"/>
  <c r="L1277" i="21"/>
  <c r="K1278" i="21"/>
  <c r="L1278" i="21"/>
  <c r="K1279" i="21"/>
  <c r="L1279" i="21"/>
  <c r="K1280" i="21"/>
  <c r="L1280" i="21"/>
  <c r="K1281" i="21"/>
  <c r="L1281" i="21"/>
  <c r="C1258" i="21"/>
  <c r="D1258" i="21"/>
  <c r="E1258" i="21"/>
  <c r="F1258" i="21"/>
  <c r="G1258" i="21"/>
  <c r="C1259" i="21"/>
  <c r="D1259" i="21"/>
  <c r="E1259" i="21"/>
  <c r="F1259" i="21"/>
  <c r="G1259" i="21"/>
  <c r="C1260" i="21"/>
  <c r="D1260" i="21"/>
  <c r="E1260" i="21"/>
  <c r="F1260" i="21"/>
  <c r="G1260" i="21"/>
  <c r="C1261" i="21"/>
  <c r="D1261" i="21"/>
  <c r="E1261" i="21"/>
  <c r="F1261" i="21"/>
  <c r="G1261" i="21"/>
  <c r="C1262" i="21"/>
  <c r="D1262" i="21"/>
  <c r="E1262" i="21"/>
  <c r="F1262" i="21"/>
  <c r="G1262" i="21"/>
  <c r="C1263" i="21"/>
  <c r="D1263" i="21"/>
  <c r="E1263" i="21"/>
  <c r="F1263" i="21"/>
  <c r="G1263" i="21"/>
  <c r="C1264" i="21"/>
  <c r="D1264" i="21"/>
  <c r="E1264" i="21"/>
  <c r="F1264" i="21"/>
  <c r="G1264" i="21"/>
  <c r="C1265" i="21"/>
  <c r="D1265" i="21"/>
  <c r="E1265" i="21"/>
  <c r="F1265" i="21"/>
  <c r="G1265" i="21"/>
  <c r="C1266" i="21"/>
  <c r="D1266" i="21"/>
  <c r="E1266" i="21"/>
  <c r="F1266" i="21"/>
  <c r="G1266" i="21"/>
  <c r="C1267" i="21"/>
  <c r="D1267" i="21"/>
  <c r="E1267" i="21"/>
  <c r="F1267" i="21"/>
  <c r="G1267" i="21"/>
  <c r="C1268" i="21"/>
  <c r="D1268" i="21"/>
  <c r="E1268" i="21"/>
  <c r="F1268" i="21"/>
  <c r="G1268" i="21"/>
  <c r="C1269" i="21"/>
  <c r="D1269" i="21"/>
  <c r="E1269" i="21"/>
  <c r="F1269" i="21"/>
  <c r="G1269" i="21"/>
  <c r="C1270" i="21"/>
  <c r="D1270" i="21"/>
  <c r="E1270" i="21"/>
  <c r="F1270" i="21"/>
  <c r="G1270" i="21"/>
  <c r="C1271" i="21"/>
  <c r="D1271" i="21"/>
  <c r="E1271" i="21"/>
  <c r="F1271" i="21"/>
  <c r="G1271" i="21"/>
  <c r="C1272" i="21"/>
  <c r="D1272" i="21"/>
  <c r="E1272" i="21"/>
  <c r="F1272" i="21"/>
  <c r="G1272" i="21"/>
  <c r="C1273" i="21"/>
  <c r="D1273" i="21"/>
  <c r="E1273" i="21"/>
  <c r="F1273" i="21"/>
  <c r="G1273" i="21"/>
  <c r="C1274" i="21"/>
  <c r="D1274" i="21"/>
  <c r="E1274" i="21"/>
  <c r="F1274" i="21"/>
  <c r="G1274" i="21"/>
  <c r="C1275" i="21"/>
  <c r="D1275" i="21"/>
  <c r="E1275" i="21"/>
  <c r="F1275" i="21"/>
  <c r="G1275" i="21"/>
  <c r="C1276" i="21"/>
  <c r="D1276" i="21"/>
  <c r="E1276" i="21"/>
  <c r="F1276" i="21"/>
  <c r="G1276" i="21"/>
  <c r="C1277" i="21"/>
  <c r="D1277" i="21"/>
  <c r="E1277" i="21"/>
  <c r="F1277" i="21"/>
  <c r="G1277" i="21"/>
  <c r="C1278" i="21"/>
  <c r="D1278" i="21"/>
  <c r="E1278" i="21"/>
  <c r="F1278" i="21"/>
  <c r="G1278" i="21"/>
  <c r="C1279" i="21"/>
  <c r="D1279" i="21"/>
  <c r="E1279" i="21"/>
  <c r="F1279" i="21"/>
  <c r="G1279" i="21"/>
  <c r="C1280" i="21"/>
  <c r="D1280" i="21"/>
  <c r="E1280" i="21"/>
  <c r="F1280" i="21"/>
  <c r="G1280" i="21"/>
  <c r="C1281" i="21"/>
  <c r="D1281" i="21"/>
  <c r="E1281" i="21"/>
  <c r="F1281" i="21"/>
  <c r="G1281" i="21"/>
  <c r="L1257" i="21"/>
  <c r="K1257" i="21"/>
  <c r="G1257" i="21"/>
  <c r="F1257" i="21"/>
  <c r="E1257" i="21"/>
  <c r="D1257" i="21"/>
  <c r="C1257" i="21"/>
  <c r="K1233" i="21"/>
  <c r="K1234" i="21"/>
  <c r="K1235" i="21"/>
  <c r="K1236" i="21"/>
  <c r="K1237" i="21"/>
  <c r="K1238" i="21"/>
  <c r="K1239" i="21"/>
  <c r="K1240" i="21"/>
  <c r="K1241" i="21"/>
  <c r="K1242" i="21"/>
  <c r="K1243" i="21"/>
  <c r="K1244" i="21"/>
  <c r="K1245" i="21"/>
  <c r="K1246" i="21"/>
  <c r="K1247" i="21"/>
  <c r="K1248" i="21"/>
  <c r="K1249" i="21"/>
  <c r="K1250" i="21"/>
  <c r="K1251" i="21"/>
  <c r="K1252" i="21"/>
  <c r="K1253" i="21"/>
  <c r="K1254" i="21"/>
  <c r="K1255" i="21"/>
  <c r="K1256" i="21"/>
  <c r="C1233" i="21"/>
  <c r="C1234" i="21"/>
  <c r="C1235" i="21"/>
  <c r="C1236" i="21"/>
  <c r="C1237" i="21"/>
  <c r="C1238" i="21"/>
  <c r="C1239" i="21"/>
  <c r="C1240" i="21"/>
  <c r="C1241" i="21"/>
  <c r="C1242" i="21"/>
  <c r="C1243" i="21"/>
  <c r="C1244" i="21"/>
  <c r="C1245" i="21"/>
  <c r="C1246" i="21"/>
  <c r="C1247" i="21"/>
  <c r="C1248" i="21"/>
  <c r="C1249" i="21"/>
  <c r="C1250" i="21"/>
  <c r="C1251" i="21"/>
  <c r="C1252" i="21"/>
  <c r="C1253" i="21"/>
  <c r="C1254" i="21"/>
  <c r="C1255" i="21"/>
  <c r="C1256" i="21"/>
  <c r="C1988" i="24"/>
  <c r="D1988" i="24"/>
  <c r="E1988" i="24"/>
  <c r="F1988" i="24"/>
  <c r="C1989" i="24"/>
  <c r="D1989" i="24"/>
  <c r="E1989" i="24"/>
  <c r="F1989" i="24"/>
  <c r="C1990" i="24"/>
  <c r="D1990" i="24"/>
  <c r="E1990" i="24"/>
  <c r="F1990" i="24"/>
  <c r="C1991" i="24"/>
  <c r="D1991" i="24"/>
  <c r="E1991" i="24"/>
  <c r="F1991" i="24"/>
  <c r="C1992" i="24"/>
  <c r="D1992" i="24"/>
  <c r="E1992" i="24"/>
  <c r="F1992" i="24"/>
  <c r="C1993" i="24"/>
  <c r="D1993" i="24"/>
  <c r="E1993" i="24"/>
  <c r="F1993" i="24"/>
  <c r="C1994" i="24"/>
  <c r="D1994" i="24"/>
  <c r="E1994" i="24"/>
  <c r="F1994" i="24"/>
  <c r="C1995" i="24"/>
  <c r="D1995" i="24"/>
  <c r="E1995" i="24"/>
  <c r="F1995" i="24"/>
  <c r="C1996" i="24"/>
  <c r="D1996" i="24"/>
  <c r="E1996" i="24"/>
  <c r="F1996" i="24"/>
  <c r="C1997" i="24"/>
  <c r="D1997" i="24"/>
  <c r="E1997" i="24"/>
  <c r="F1997" i="24"/>
  <c r="C1998" i="24"/>
  <c r="D1998" i="24"/>
  <c r="E1998" i="24"/>
  <c r="F1998" i="24"/>
  <c r="C1999" i="24"/>
  <c r="D1999" i="24"/>
  <c r="E1999" i="24"/>
  <c r="F1999" i="24"/>
  <c r="C2000" i="24"/>
  <c r="D2000" i="24"/>
  <c r="E2000" i="24"/>
  <c r="F2000" i="24"/>
  <c r="C2001" i="24"/>
  <c r="D2001" i="24"/>
  <c r="E2001" i="24"/>
  <c r="F2001" i="24"/>
  <c r="C2002" i="24"/>
  <c r="D2002" i="24"/>
  <c r="E2002" i="24"/>
  <c r="F2002" i="24"/>
  <c r="C2003" i="24"/>
  <c r="D2003" i="24"/>
  <c r="E2003" i="24"/>
  <c r="F2003" i="24"/>
  <c r="C2004" i="24"/>
  <c r="D2004" i="24"/>
  <c r="E2004" i="24"/>
  <c r="F2004" i="24"/>
  <c r="C2005" i="24"/>
  <c r="D2005" i="24"/>
  <c r="E2005" i="24"/>
  <c r="F2005" i="24"/>
  <c r="C2006" i="24"/>
  <c r="D2006" i="24"/>
  <c r="E2006" i="24"/>
  <c r="F2006" i="24"/>
  <c r="F1987" i="24"/>
  <c r="E1987" i="24"/>
  <c r="D1987" i="24"/>
  <c r="C1987" i="24"/>
  <c r="C1968" i="24"/>
  <c r="D1968" i="24"/>
  <c r="E1968" i="24"/>
  <c r="F1968" i="24"/>
  <c r="C1969" i="24"/>
  <c r="D1969" i="24"/>
  <c r="E1969" i="24"/>
  <c r="F1969" i="24"/>
  <c r="C1970" i="24"/>
  <c r="D1970" i="24"/>
  <c r="E1970" i="24"/>
  <c r="F1970" i="24"/>
  <c r="C1971" i="24"/>
  <c r="D1971" i="24"/>
  <c r="E1971" i="24"/>
  <c r="F1971" i="24"/>
  <c r="C1972" i="24"/>
  <c r="D1972" i="24"/>
  <c r="E1972" i="24"/>
  <c r="F1972" i="24"/>
  <c r="C1973" i="24"/>
  <c r="D1973" i="24"/>
  <c r="E1973" i="24"/>
  <c r="F1973" i="24"/>
  <c r="C1974" i="24"/>
  <c r="D1974" i="24"/>
  <c r="E1974" i="24"/>
  <c r="F1974" i="24"/>
  <c r="C1975" i="24"/>
  <c r="D1975" i="24"/>
  <c r="E1975" i="24"/>
  <c r="F1975" i="24"/>
  <c r="C1976" i="24"/>
  <c r="D1976" i="24"/>
  <c r="E1976" i="24"/>
  <c r="F1976" i="24"/>
  <c r="C1977" i="24"/>
  <c r="D1977" i="24"/>
  <c r="E1977" i="24"/>
  <c r="F1977" i="24"/>
  <c r="C1978" i="24"/>
  <c r="D1978" i="24"/>
  <c r="E1978" i="24"/>
  <c r="F1978" i="24"/>
  <c r="C1979" i="24"/>
  <c r="D1979" i="24"/>
  <c r="E1979" i="24"/>
  <c r="F1979" i="24"/>
  <c r="C1980" i="24"/>
  <c r="D1980" i="24"/>
  <c r="E1980" i="24"/>
  <c r="F1980" i="24"/>
  <c r="C1981" i="24"/>
  <c r="D1981" i="24"/>
  <c r="E1981" i="24"/>
  <c r="F1981" i="24"/>
  <c r="C1982" i="24"/>
  <c r="D1982" i="24"/>
  <c r="E1982" i="24"/>
  <c r="F1982" i="24"/>
  <c r="C1983" i="24"/>
  <c r="D1983" i="24"/>
  <c r="E1983" i="24"/>
  <c r="F1983" i="24"/>
  <c r="C1984" i="24"/>
  <c r="D1984" i="24"/>
  <c r="E1984" i="24"/>
  <c r="F1984" i="24"/>
  <c r="C1985" i="24"/>
  <c r="D1985" i="24"/>
  <c r="E1985" i="24"/>
  <c r="F1985" i="24"/>
  <c r="C1986" i="24"/>
  <c r="D1986" i="24"/>
  <c r="E1986" i="24"/>
  <c r="F1986" i="24"/>
  <c r="F1967" i="24"/>
  <c r="E1967" i="24"/>
  <c r="D1967" i="24"/>
  <c r="C1967" i="24"/>
  <c r="C1948" i="24"/>
  <c r="D1948" i="24"/>
  <c r="E1948" i="24"/>
  <c r="F1948" i="24"/>
  <c r="C1949" i="24"/>
  <c r="D1949" i="24"/>
  <c r="E1949" i="24"/>
  <c r="F1949" i="24"/>
  <c r="C1950" i="24"/>
  <c r="D1950" i="24"/>
  <c r="E1950" i="24"/>
  <c r="F1950" i="24"/>
  <c r="C1951" i="24"/>
  <c r="D1951" i="24"/>
  <c r="E1951" i="24"/>
  <c r="F1951" i="24"/>
  <c r="C1952" i="24"/>
  <c r="D1952" i="24"/>
  <c r="E1952" i="24"/>
  <c r="F1952" i="24"/>
  <c r="C1953" i="24"/>
  <c r="D1953" i="24"/>
  <c r="E1953" i="24"/>
  <c r="F1953" i="24"/>
  <c r="C1954" i="24"/>
  <c r="D1954" i="24"/>
  <c r="E1954" i="24"/>
  <c r="F1954" i="24"/>
  <c r="C1955" i="24"/>
  <c r="D1955" i="24"/>
  <c r="E1955" i="24"/>
  <c r="F1955" i="24"/>
  <c r="C1956" i="24"/>
  <c r="D1956" i="24"/>
  <c r="E1956" i="24"/>
  <c r="F1956" i="24"/>
  <c r="C1957" i="24"/>
  <c r="D1957" i="24"/>
  <c r="E1957" i="24"/>
  <c r="F1957" i="24"/>
  <c r="C1958" i="24"/>
  <c r="D1958" i="24"/>
  <c r="E1958" i="24"/>
  <c r="F1958" i="24"/>
  <c r="C1959" i="24"/>
  <c r="D1959" i="24"/>
  <c r="E1959" i="24"/>
  <c r="F1959" i="24"/>
  <c r="C1960" i="24"/>
  <c r="D1960" i="24"/>
  <c r="E1960" i="24"/>
  <c r="F1960" i="24"/>
  <c r="C1961" i="24"/>
  <c r="D1961" i="24"/>
  <c r="E1961" i="24"/>
  <c r="F1961" i="24"/>
  <c r="C1962" i="24"/>
  <c r="D1962" i="24"/>
  <c r="E1962" i="24"/>
  <c r="F1962" i="24"/>
  <c r="C1963" i="24"/>
  <c r="D1963" i="24"/>
  <c r="E1963" i="24"/>
  <c r="F1963" i="24"/>
  <c r="C1964" i="24"/>
  <c r="D1964" i="24"/>
  <c r="E1964" i="24"/>
  <c r="F1964" i="24"/>
  <c r="C1965" i="24"/>
  <c r="D1965" i="24"/>
  <c r="E1965" i="24"/>
  <c r="F1965" i="24"/>
  <c r="C1966" i="24"/>
  <c r="D1966" i="24"/>
  <c r="E1966" i="24"/>
  <c r="F1966" i="24"/>
  <c r="F1947" i="24"/>
  <c r="E1947" i="24"/>
  <c r="D1947" i="24"/>
  <c r="C1947" i="24"/>
  <c r="C1928" i="24"/>
  <c r="D1928" i="24"/>
  <c r="E1928" i="24"/>
  <c r="F1928" i="24"/>
  <c r="C1929" i="24"/>
  <c r="D1929" i="24"/>
  <c r="E1929" i="24"/>
  <c r="F1929" i="24"/>
  <c r="C1930" i="24"/>
  <c r="D1930" i="24"/>
  <c r="E1930" i="24"/>
  <c r="F1930" i="24"/>
  <c r="C1931" i="24"/>
  <c r="D1931" i="24"/>
  <c r="E1931" i="24"/>
  <c r="F1931" i="24"/>
  <c r="C1932" i="24"/>
  <c r="D1932" i="24"/>
  <c r="E1932" i="24"/>
  <c r="F1932" i="24"/>
  <c r="C1933" i="24"/>
  <c r="D1933" i="24"/>
  <c r="E1933" i="24"/>
  <c r="F1933" i="24"/>
  <c r="C1934" i="24"/>
  <c r="D1934" i="24"/>
  <c r="E1934" i="24"/>
  <c r="F1934" i="24"/>
  <c r="C1935" i="24"/>
  <c r="D1935" i="24"/>
  <c r="E1935" i="24"/>
  <c r="F1935" i="24"/>
  <c r="C1936" i="24"/>
  <c r="D1936" i="24"/>
  <c r="E1936" i="24"/>
  <c r="F1936" i="24"/>
  <c r="C1937" i="24"/>
  <c r="D1937" i="24"/>
  <c r="E1937" i="24"/>
  <c r="F1937" i="24"/>
  <c r="C1938" i="24"/>
  <c r="D1938" i="24"/>
  <c r="E1938" i="24"/>
  <c r="F1938" i="24"/>
  <c r="C1939" i="24"/>
  <c r="D1939" i="24"/>
  <c r="E1939" i="24"/>
  <c r="F1939" i="24"/>
  <c r="C1940" i="24"/>
  <c r="D1940" i="24"/>
  <c r="E1940" i="24"/>
  <c r="F1940" i="24"/>
  <c r="C1941" i="24"/>
  <c r="D1941" i="24"/>
  <c r="E1941" i="24"/>
  <c r="F1941" i="24"/>
  <c r="C1942" i="24"/>
  <c r="D1942" i="24"/>
  <c r="E1942" i="24"/>
  <c r="F1942" i="24"/>
  <c r="C1943" i="24"/>
  <c r="D1943" i="24"/>
  <c r="E1943" i="24"/>
  <c r="F1943" i="24"/>
  <c r="C1944" i="24"/>
  <c r="D1944" i="24"/>
  <c r="E1944" i="24"/>
  <c r="F1944" i="24"/>
  <c r="C1945" i="24"/>
  <c r="D1945" i="24"/>
  <c r="E1945" i="24"/>
  <c r="F1945" i="24"/>
  <c r="C1946" i="24"/>
  <c r="D1946" i="24"/>
  <c r="E1946" i="24"/>
  <c r="F1946" i="24"/>
  <c r="F1927" i="24"/>
  <c r="E1927" i="24"/>
  <c r="D1927" i="24"/>
  <c r="C1927" i="24"/>
  <c r="C1908" i="24"/>
  <c r="D1908" i="24"/>
  <c r="E1908" i="24"/>
  <c r="F1908" i="24"/>
  <c r="C1909" i="24"/>
  <c r="D1909" i="24"/>
  <c r="E1909" i="24"/>
  <c r="F1909" i="24"/>
  <c r="C1910" i="24"/>
  <c r="D1910" i="24"/>
  <c r="E1910" i="24"/>
  <c r="F1910" i="24"/>
  <c r="C1911" i="24"/>
  <c r="D1911" i="24"/>
  <c r="E1911" i="24"/>
  <c r="F1911" i="24"/>
  <c r="C1912" i="24"/>
  <c r="D1912" i="24"/>
  <c r="E1912" i="24"/>
  <c r="F1912" i="24"/>
  <c r="C1913" i="24"/>
  <c r="D1913" i="24"/>
  <c r="E1913" i="24"/>
  <c r="F1913" i="24"/>
  <c r="C1914" i="24"/>
  <c r="D1914" i="24"/>
  <c r="E1914" i="24"/>
  <c r="F1914" i="24"/>
  <c r="C1915" i="24"/>
  <c r="D1915" i="24"/>
  <c r="E1915" i="24"/>
  <c r="F1915" i="24"/>
  <c r="C1916" i="24"/>
  <c r="D1916" i="24"/>
  <c r="E1916" i="24"/>
  <c r="F1916" i="24"/>
  <c r="C1917" i="24"/>
  <c r="D1917" i="24"/>
  <c r="E1917" i="24"/>
  <c r="F1917" i="24"/>
  <c r="C1918" i="24"/>
  <c r="D1918" i="24"/>
  <c r="E1918" i="24"/>
  <c r="F1918" i="24"/>
  <c r="C1919" i="24"/>
  <c r="D1919" i="24"/>
  <c r="E1919" i="24"/>
  <c r="F1919" i="24"/>
  <c r="C1920" i="24"/>
  <c r="D1920" i="24"/>
  <c r="E1920" i="24"/>
  <c r="F1920" i="24"/>
  <c r="C1921" i="24"/>
  <c r="D1921" i="24"/>
  <c r="E1921" i="24"/>
  <c r="F1921" i="24"/>
  <c r="C1922" i="24"/>
  <c r="D1922" i="24"/>
  <c r="E1922" i="24"/>
  <c r="F1922" i="24"/>
  <c r="C1923" i="24"/>
  <c r="D1923" i="24"/>
  <c r="E1923" i="24"/>
  <c r="F1923" i="24"/>
  <c r="C1924" i="24"/>
  <c r="D1924" i="24"/>
  <c r="E1924" i="24"/>
  <c r="F1924" i="24"/>
  <c r="C1925" i="24"/>
  <c r="D1925" i="24"/>
  <c r="E1925" i="24"/>
  <c r="F1925" i="24"/>
  <c r="C1926" i="24"/>
  <c r="D1926" i="24"/>
  <c r="E1926" i="24"/>
  <c r="F1926" i="24"/>
  <c r="F1907" i="24"/>
  <c r="E1907" i="24"/>
  <c r="D1907" i="24"/>
  <c r="C1907" i="24"/>
  <c r="C1888" i="24"/>
  <c r="D1888" i="24"/>
  <c r="E1888" i="24"/>
  <c r="F1888" i="24"/>
  <c r="C1889" i="24"/>
  <c r="D1889" i="24"/>
  <c r="E1889" i="24"/>
  <c r="F1889" i="24"/>
  <c r="C1890" i="24"/>
  <c r="D1890" i="24"/>
  <c r="E1890" i="24"/>
  <c r="F1890" i="24"/>
  <c r="C1891" i="24"/>
  <c r="D1891" i="24"/>
  <c r="E1891" i="24"/>
  <c r="F1891" i="24"/>
  <c r="C1892" i="24"/>
  <c r="D1892" i="24"/>
  <c r="E1892" i="24"/>
  <c r="F1892" i="24"/>
  <c r="C1893" i="24"/>
  <c r="D1893" i="24"/>
  <c r="E1893" i="24"/>
  <c r="F1893" i="24"/>
  <c r="C1894" i="24"/>
  <c r="D1894" i="24"/>
  <c r="E1894" i="24"/>
  <c r="F1894" i="24"/>
  <c r="C1895" i="24"/>
  <c r="D1895" i="24"/>
  <c r="E1895" i="24"/>
  <c r="F1895" i="24"/>
  <c r="C1896" i="24"/>
  <c r="D1896" i="24"/>
  <c r="E1896" i="24"/>
  <c r="F1896" i="24"/>
  <c r="C1897" i="24"/>
  <c r="D1897" i="24"/>
  <c r="E1897" i="24"/>
  <c r="F1897" i="24"/>
  <c r="C1898" i="24"/>
  <c r="D1898" i="24"/>
  <c r="E1898" i="24"/>
  <c r="F1898" i="24"/>
  <c r="C1899" i="24"/>
  <c r="D1899" i="24"/>
  <c r="E1899" i="24"/>
  <c r="F1899" i="24"/>
  <c r="C1900" i="24"/>
  <c r="D1900" i="24"/>
  <c r="E1900" i="24"/>
  <c r="F1900" i="24"/>
  <c r="C1901" i="24"/>
  <c r="D1901" i="24"/>
  <c r="E1901" i="24"/>
  <c r="F1901" i="24"/>
  <c r="C1902" i="24"/>
  <c r="D1902" i="24"/>
  <c r="E1902" i="24"/>
  <c r="F1902" i="24"/>
  <c r="C1903" i="24"/>
  <c r="D1903" i="24"/>
  <c r="E1903" i="24"/>
  <c r="F1903" i="24"/>
  <c r="C1904" i="24"/>
  <c r="D1904" i="24"/>
  <c r="E1904" i="24"/>
  <c r="F1904" i="24"/>
  <c r="C1905" i="24"/>
  <c r="D1905" i="24"/>
  <c r="E1905" i="24"/>
  <c r="F1905" i="24"/>
  <c r="C1906" i="24"/>
  <c r="D1906" i="24"/>
  <c r="E1906" i="24"/>
  <c r="F1906" i="24"/>
  <c r="F1887" i="24"/>
  <c r="E1887" i="24"/>
  <c r="D1887" i="24"/>
  <c r="C1887" i="24"/>
  <c r="C1868" i="24"/>
  <c r="D1868" i="24"/>
  <c r="E1868" i="24"/>
  <c r="F1868" i="24"/>
  <c r="C1869" i="24"/>
  <c r="D1869" i="24"/>
  <c r="E1869" i="24"/>
  <c r="F1869" i="24"/>
  <c r="C1870" i="24"/>
  <c r="D1870" i="24"/>
  <c r="E1870" i="24"/>
  <c r="F1870" i="24"/>
  <c r="C1871" i="24"/>
  <c r="D1871" i="24"/>
  <c r="E1871" i="24"/>
  <c r="F1871" i="24"/>
  <c r="C1872" i="24"/>
  <c r="D1872" i="24"/>
  <c r="E1872" i="24"/>
  <c r="F1872" i="24"/>
  <c r="C1873" i="24"/>
  <c r="D1873" i="24"/>
  <c r="E1873" i="24"/>
  <c r="F1873" i="24"/>
  <c r="C1874" i="24"/>
  <c r="D1874" i="24"/>
  <c r="E1874" i="24"/>
  <c r="F1874" i="24"/>
  <c r="C1875" i="24"/>
  <c r="D1875" i="24"/>
  <c r="E1875" i="24"/>
  <c r="F1875" i="24"/>
  <c r="C1876" i="24"/>
  <c r="D1876" i="24"/>
  <c r="E1876" i="24"/>
  <c r="F1876" i="24"/>
  <c r="C1877" i="24"/>
  <c r="D1877" i="24"/>
  <c r="E1877" i="24"/>
  <c r="F1877" i="24"/>
  <c r="C1878" i="24"/>
  <c r="D1878" i="24"/>
  <c r="E1878" i="24"/>
  <c r="F1878" i="24"/>
  <c r="C1879" i="24"/>
  <c r="D1879" i="24"/>
  <c r="E1879" i="24"/>
  <c r="F1879" i="24"/>
  <c r="C1880" i="24"/>
  <c r="D1880" i="24"/>
  <c r="E1880" i="24"/>
  <c r="F1880" i="24"/>
  <c r="C1881" i="24"/>
  <c r="D1881" i="24"/>
  <c r="E1881" i="24"/>
  <c r="F1881" i="24"/>
  <c r="C1882" i="24"/>
  <c r="D1882" i="24"/>
  <c r="E1882" i="24"/>
  <c r="F1882" i="24"/>
  <c r="C1883" i="24"/>
  <c r="D1883" i="24"/>
  <c r="E1883" i="24"/>
  <c r="F1883" i="24"/>
  <c r="C1884" i="24"/>
  <c r="D1884" i="24"/>
  <c r="E1884" i="24"/>
  <c r="F1884" i="24"/>
  <c r="C1885" i="24"/>
  <c r="D1885" i="24"/>
  <c r="E1885" i="24"/>
  <c r="F1885" i="24"/>
  <c r="C1886" i="24"/>
  <c r="D1886" i="24"/>
  <c r="E1886" i="24"/>
  <c r="F1886" i="24"/>
  <c r="F1867" i="24"/>
  <c r="E1867" i="24"/>
  <c r="D1867" i="24"/>
  <c r="C1867" i="24"/>
  <c r="C1848" i="24"/>
  <c r="D1848" i="24"/>
  <c r="E1848" i="24"/>
  <c r="F1848" i="24"/>
  <c r="C1849" i="24"/>
  <c r="D1849" i="24"/>
  <c r="E1849" i="24"/>
  <c r="F1849" i="24"/>
  <c r="C1850" i="24"/>
  <c r="D1850" i="24"/>
  <c r="E1850" i="24"/>
  <c r="F1850" i="24"/>
  <c r="C1851" i="24"/>
  <c r="D1851" i="24"/>
  <c r="E1851" i="24"/>
  <c r="F1851" i="24"/>
  <c r="C1852" i="24"/>
  <c r="D1852" i="24"/>
  <c r="E1852" i="24"/>
  <c r="F1852" i="24"/>
  <c r="C1853" i="24"/>
  <c r="D1853" i="24"/>
  <c r="E1853" i="24"/>
  <c r="F1853" i="24"/>
  <c r="C1854" i="24"/>
  <c r="D1854" i="24"/>
  <c r="E1854" i="24"/>
  <c r="F1854" i="24"/>
  <c r="C1855" i="24"/>
  <c r="D1855" i="24"/>
  <c r="E1855" i="24"/>
  <c r="F1855" i="24"/>
  <c r="C1856" i="24"/>
  <c r="D1856" i="24"/>
  <c r="E1856" i="24"/>
  <c r="F1856" i="24"/>
  <c r="C1857" i="24"/>
  <c r="D1857" i="24"/>
  <c r="E1857" i="24"/>
  <c r="F1857" i="24"/>
  <c r="C1858" i="24"/>
  <c r="D1858" i="24"/>
  <c r="E1858" i="24"/>
  <c r="F1858" i="24"/>
  <c r="C1859" i="24"/>
  <c r="D1859" i="24"/>
  <c r="E1859" i="24"/>
  <c r="F1859" i="24"/>
  <c r="C1860" i="24"/>
  <c r="D1860" i="24"/>
  <c r="E1860" i="24"/>
  <c r="F1860" i="24"/>
  <c r="C1861" i="24"/>
  <c r="D1861" i="24"/>
  <c r="E1861" i="24"/>
  <c r="F1861" i="24"/>
  <c r="C1862" i="24"/>
  <c r="D1862" i="24"/>
  <c r="E1862" i="24"/>
  <c r="F1862" i="24"/>
  <c r="C1863" i="24"/>
  <c r="D1863" i="24"/>
  <c r="E1863" i="24"/>
  <c r="F1863" i="24"/>
  <c r="C1864" i="24"/>
  <c r="D1864" i="24"/>
  <c r="E1864" i="24"/>
  <c r="F1864" i="24"/>
  <c r="C1865" i="24"/>
  <c r="D1865" i="24"/>
  <c r="E1865" i="24"/>
  <c r="F1865" i="24"/>
  <c r="C1866" i="24"/>
  <c r="D1866" i="24"/>
  <c r="E1866" i="24"/>
  <c r="F1866" i="24"/>
  <c r="F1847" i="24"/>
  <c r="E1847" i="24"/>
  <c r="D1847" i="24"/>
  <c r="C1847" i="24"/>
  <c r="C1828" i="24"/>
  <c r="D1828" i="24"/>
  <c r="E1828" i="24"/>
  <c r="F1828" i="24"/>
  <c r="C1829" i="24"/>
  <c r="D1829" i="24"/>
  <c r="E1829" i="24"/>
  <c r="F1829" i="24"/>
  <c r="C1830" i="24"/>
  <c r="D1830" i="24"/>
  <c r="E1830" i="24"/>
  <c r="F1830" i="24"/>
  <c r="C1831" i="24"/>
  <c r="D1831" i="24"/>
  <c r="E1831" i="24"/>
  <c r="F1831" i="24"/>
  <c r="C1832" i="24"/>
  <c r="D1832" i="24"/>
  <c r="E1832" i="24"/>
  <c r="F1832" i="24"/>
  <c r="C1833" i="24"/>
  <c r="D1833" i="24"/>
  <c r="E1833" i="24"/>
  <c r="F1833" i="24"/>
  <c r="C1834" i="24"/>
  <c r="D1834" i="24"/>
  <c r="E1834" i="24"/>
  <c r="F1834" i="24"/>
  <c r="C1835" i="24"/>
  <c r="D1835" i="24"/>
  <c r="E1835" i="24"/>
  <c r="F1835" i="24"/>
  <c r="C1836" i="24"/>
  <c r="D1836" i="24"/>
  <c r="E1836" i="24"/>
  <c r="F1836" i="24"/>
  <c r="C1837" i="24"/>
  <c r="D1837" i="24"/>
  <c r="E1837" i="24"/>
  <c r="F1837" i="24"/>
  <c r="C1838" i="24"/>
  <c r="D1838" i="24"/>
  <c r="E1838" i="24"/>
  <c r="F1838" i="24"/>
  <c r="C1839" i="24"/>
  <c r="D1839" i="24"/>
  <c r="E1839" i="24"/>
  <c r="F1839" i="24"/>
  <c r="C1840" i="24"/>
  <c r="D1840" i="24"/>
  <c r="E1840" i="24"/>
  <c r="F1840" i="24"/>
  <c r="C1841" i="24"/>
  <c r="D1841" i="24"/>
  <c r="E1841" i="24"/>
  <c r="F1841" i="24"/>
  <c r="C1842" i="24"/>
  <c r="D1842" i="24"/>
  <c r="E1842" i="24"/>
  <c r="F1842" i="24"/>
  <c r="C1843" i="24"/>
  <c r="D1843" i="24"/>
  <c r="E1843" i="24"/>
  <c r="F1843" i="24"/>
  <c r="C1844" i="24"/>
  <c r="D1844" i="24"/>
  <c r="E1844" i="24"/>
  <c r="F1844" i="24"/>
  <c r="C1845" i="24"/>
  <c r="D1845" i="24"/>
  <c r="E1845" i="24"/>
  <c r="F1845" i="24"/>
  <c r="C1846" i="24"/>
  <c r="D1846" i="24"/>
  <c r="E1846" i="24"/>
  <c r="F1846" i="24"/>
  <c r="F1827" i="24"/>
  <c r="E1827" i="24"/>
  <c r="D1827" i="24"/>
  <c r="C1827" i="24"/>
  <c r="C1808" i="24"/>
  <c r="D1808" i="24"/>
  <c r="E1808" i="24"/>
  <c r="F1808" i="24"/>
  <c r="C1809" i="24"/>
  <c r="D1809" i="24"/>
  <c r="E1809" i="24"/>
  <c r="F1809" i="24"/>
  <c r="C1810" i="24"/>
  <c r="D1810" i="24"/>
  <c r="E1810" i="24"/>
  <c r="F1810" i="24"/>
  <c r="C1811" i="24"/>
  <c r="D1811" i="24"/>
  <c r="E1811" i="24"/>
  <c r="F1811" i="24"/>
  <c r="C1812" i="24"/>
  <c r="D1812" i="24"/>
  <c r="E1812" i="24"/>
  <c r="F1812" i="24"/>
  <c r="C1813" i="24"/>
  <c r="D1813" i="24"/>
  <c r="E1813" i="24"/>
  <c r="F1813" i="24"/>
  <c r="C1814" i="24"/>
  <c r="D1814" i="24"/>
  <c r="E1814" i="24"/>
  <c r="F1814" i="24"/>
  <c r="C1815" i="24"/>
  <c r="D1815" i="24"/>
  <c r="E1815" i="24"/>
  <c r="F1815" i="24"/>
  <c r="C1816" i="24"/>
  <c r="D1816" i="24"/>
  <c r="E1816" i="24"/>
  <c r="F1816" i="24"/>
  <c r="C1817" i="24"/>
  <c r="D1817" i="24"/>
  <c r="E1817" i="24"/>
  <c r="F1817" i="24"/>
  <c r="C1818" i="24"/>
  <c r="D1818" i="24"/>
  <c r="E1818" i="24"/>
  <c r="F1818" i="24"/>
  <c r="C1819" i="24"/>
  <c r="D1819" i="24"/>
  <c r="E1819" i="24"/>
  <c r="F1819" i="24"/>
  <c r="C1820" i="24"/>
  <c r="D1820" i="24"/>
  <c r="E1820" i="24"/>
  <c r="F1820" i="24"/>
  <c r="C1821" i="24"/>
  <c r="D1821" i="24"/>
  <c r="E1821" i="24"/>
  <c r="F1821" i="24"/>
  <c r="C1822" i="24"/>
  <c r="D1822" i="24"/>
  <c r="E1822" i="24"/>
  <c r="F1822" i="24"/>
  <c r="C1823" i="24"/>
  <c r="D1823" i="24"/>
  <c r="E1823" i="24"/>
  <c r="F1823" i="24"/>
  <c r="C1824" i="24"/>
  <c r="D1824" i="24"/>
  <c r="E1824" i="24"/>
  <c r="F1824" i="24"/>
  <c r="C1825" i="24"/>
  <c r="D1825" i="24"/>
  <c r="E1825" i="24"/>
  <c r="F1825" i="24"/>
  <c r="C1826" i="24"/>
  <c r="D1826" i="24"/>
  <c r="E1826" i="24"/>
  <c r="F1826" i="24"/>
  <c r="F1807" i="24"/>
  <c r="E1807" i="24"/>
  <c r="D1807" i="24"/>
  <c r="C1807" i="24"/>
  <c r="C1788" i="24"/>
  <c r="D1788" i="24"/>
  <c r="E1788" i="24"/>
  <c r="F1788" i="24"/>
  <c r="C1789" i="24"/>
  <c r="D1789" i="24"/>
  <c r="E1789" i="24"/>
  <c r="F1789" i="24"/>
  <c r="C1790" i="24"/>
  <c r="D1790" i="24"/>
  <c r="E1790" i="24"/>
  <c r="F1790" i="24"/>
  <c r="C1791" i="24"/>
  <c r="D1791" i="24"/>
  <c r="E1791" i="24"/>
  <c r="F1791" i="24"/>
  <c r="C1792" i="24"/>
  <c r="D1792" i="24"/>
  <c r="E1792" i="24"/>
  <c r="F1792" i="24"/>
  <c r="C1793" i="24"/>
  <c r="D1793" i="24"/>
  <c r="E1793" i="24"/>
  <c r="F1793" i="24"/>
  <c r="C1794" i="24"/>
  <c r="D1794" i="24"/>
  <c r="E1794" i="24"/>
  <c r="F1794" i="24"/>
  <c r="C1795" i="24"/>
  <c r="D1795" i="24"/>
  <c r="E1795" i="24"/>
  <c r="F1795" i="24"/>
  <c r="C1796" i="24"/>
  <c r="D1796" i="24"/>
  <c r="E1796" i="24"/>
  <c r="F1796" i="24"/>
  <c r="C1797" i="24"/>
  <c r="D1797" i="24"/>
  <c r="E1797" i="24"/>
  <c r="F1797" i="24"/>
  <c r="C1798" i="24"/>
  <c r="D1798" i="24"/>
  <c r="E1798" i="24"/>
  <c r="F1798" i="24"/>
  <c r="C1799" i="24"/>
  <c r="D1799" i="24"/>
  <c r="E1799" i="24"/>
  <c r="F1799" i="24"/>
  <c r="C1800" i="24"/>
  <c r="D1800" i="24"/>
  <c r="E1800" i="24"/>
  <c r="F1800" i="24"/>
  <c r="C1801" i="24"/>
  <c r="D1801" i="24"/>
  <c r="E1801" i="24"/>
  <c r="F1801" i="24"/>
  <c r="C1802" i="24"/>
  <c r="D1802" i="24"/>
  <c r="E1802" i="24"/>
  <c r="F1802" i="24"/>
  <c r="C1803" i="24"/>
  <c r="D1803" i="24"/>
  <c r="E1803" i="24"/>
  <c r="F1803" i="24"/>
  <c r="C1804" i="24"/>
  <c r="D1804" i="24"/>
  <c r="E1804" i="24"/>
  <c r="F1804" i="24"/>
  <c r="C1805" i="24"/>
  <c r="D1805" i="24"/>
  <c r="E1805" i="24"/>
  <c r="F1805" i="24"/>
  <c r="C1806" i="24"/>
  <c r="D1806" i="24"/>
  <c r="E1806" i="24"/>
  <c r="F1806" i="24"/>
  <c r="F1787" i="24"/>
  <c r="E1787" i="24"/>
  <c r="D1787" i="24"/>
  <c r="C1787" i="24"/>
  <c r="C1768" i="24"/>
  <c r="D1768" i="24"/>
  <c r="E1768" i="24"/>
  <c r="F1768" i="24"/>
  <c r="C1769" i="24"/>
  <c r="D1769" i="24"/>
  <c r="E1769" i="24"/>
  <c r="F1769" i="24"/>
  <c r="C1770" i="24"/>
  <c r="D1770" i="24"/>
  <c r="E1770" i="24"/>
  <c r="F1770" i="24"/>
  <c r="C1771" i="24"/>
  <c r="D1771" i="24"/>
  <c r="E1771" i="24"/>
  <c r="F1771" i="24"/>
  <c r="C1772" i="24"/>
  <c r="D1772" i="24"/>
  <c r="E1772" i="24"/>
  <c r="F1772" i="24"/>
  <c r="C1773" i="24"/>
  <c r="D1773" i="24"/>
  <c r="E1773" i="24"/>
  <c r="F1773" i="24"/>
  <c r="C1774" i="24"/>
  <c r="D1774" i="24"/>
  <c r="E1774" i="24"/>
  <c r="F1774" i="24"/>
  <c r="C1775" i="24"/>
  <c r="D1775" i="24"/>
  <c r="E1775" i="24"/>
  <c r="F1775" i="24"/>
  <c r="C1776" i="24"/>
  <c r="D1776" i="24"/>
  <c r="E1776" i="24"/>
  <c r="F1776" i="24"/>
  <c r="C1777" i="24"/>
  <c r="D1777" i="24"/>
  <c r="E1777" i="24"/>
  <c r="F1777" i="24"/>
  <c r="C1778" i="24"/>
  <c r="D1778" i="24"/>
  <c r="E1778" i="24"/>
  <c r="F1778" i="24"/>
  <c r="C1779" i="24"/>
  <c r="D1779" i="24"/>
  <c r="E1779" i="24"/>
  <c r="F1779" i="24"/>
  <c r="C1780" i="24"/>
  <c r="D1780" i="24"/>
  <c r="E1780" i="24"/>
  <c r="F1780" i="24"/>
  <c r="C1781" i="24"/>
  <c r="D1781" i="24"/>
  <c r="E1781" i="24"/>
  <c r="F1781" i="24"/>
  <c r="C1782" i="24"/>
  <c r="D1782" i="24"/>
  <c r="E1782" i="24"/>
  <c r="F1782" i="24"/>
  <c r="C1783" i="24"/>
  <c r="D1783" i="24"/>
  <c r="E1783" i="24"/>
  <c r="F1783" i="24"/>
  <c r="C1784" i="24"/>
  <c r="D1784" i="24"/>
  <c r="E1784" i="24"/>
  <c r="F1784" i="24"/>
  <c r="C1785" i="24"/>
  <c r="D1785" i="24"/>
  <c r="E1785" i="24"/>
  <c r="F1785" i="24"/>
  <c r="C1786" i="24"/>
  <c r="D1786" i="24"/>
  <c r="E1786" i="24"/>
  <c r="F1786" i="24"/>
  <c r="F1767" i="24"/>
  <c r="E1766" i="24"/>
  <c r="E1767" i="24"/>
  <c r="D1767" i="24"/>
  <c r="C1767" i="24"/>
  <c r="C1748" i="24"/>
  <c r="D1748" i="24"/>
  <c r="E1748" i="24"/>
  <c r="F1748" i="24"/>
  <c r="C1749" i="24"/>
  <c r="D1749" i="24"/>
  <c r="E1749" i="24"/>
  <c r="F1749" i="24"/>
  <c r="C1750" i="24"/>
  <c r="D1750" i="24"/>
  <c r="E1750" i="24"/>
  <c r="F1750" i="24"/>
  <c r="C1751" i="24"/>
  <c r="D1751" i="24"/>
  <c r="E1751" i="24"/>
  <c r="F1751" i="24"/>
  <c r="C1752" i="24"/>
  <c r="D1752" i="24"/>
  <c r="E1752" i="24"/>
  <c r="F1752" i="24"/>
  <c r="C1753" i="24"/>
  <c r="D1753" i="24"/>
  <c r="E1753" i="24"/>
  <c r="F1753" i="24"/>
  <c r="C1754" i="24"/>
  <c r="D1754" i="24"/>
  <c r="E1754" i="24"/>
  <c r="F1754" i="24"/>
  <c r="C1755" i="24"/>
  <c r="D1755" i="24"/>
  <c r="E1755" i="24"/>
  <c r="F1755" i="24"/>
  <c r="C1756" i="24"/>
  <c r="D1756" i="24"/>
  <c r="E1756" i="24"/>
  <c r="F1756" i="24"/>
  <c r="C1757" i="24"/>
  <c r="D1757" i="24"/>
  <c r="E1757" i="24"/>
  <c r="F1757" i="24"/>
  <c r="C1758" i="24"/>
  <c r="D1758" i="24"/>
  <c r="E1758" i="24"/>
  <c r="F1758" i="24"/>
  <c r="C1759" i="24"/>
  <c r="D1759" i="24"/>
  <c r="E1759" i="24"/>
  <c r="F1759" i="24"/>
  <c r="C1760" i="24"/>
  <c r="D1760" i="24"/>
  <c r="E1760" i="24"/>
  <c r="F1760" i="24"/>
  <c r="C1761" i="24"/>
  <c r="D1761" i="24"/>
  <c r="E1761" i="24"/>
  <c r="F1761" i="24"/>
  <c r="C1762" i="24"/>
  <c r="D1762" i="24"/>
  <c r="E1762" i="24"/>
  <c r="F1762" i="24"/>
  <c r="C1763" i="24"/>
  <c r="D1763" i="24"/>
  <c r="E1763" i="24"/>
  <c r="F1763" i="24"/>
  <c r="C1764" i="24"/>
  <c r="D1764" i="24"/>
  <c r="E1764" i="24"/>
  <c r="F1764" i="24"/>
  <c r="C1765" i="24"/>
  <c r="D1765" i="24"/>
  <c r="E1765" i="24"/>
  <c r="F1765" i="24"/>
  <c r="C1766" i="24"/>
  <c r="D1766" i="24"/>
  <c r="F1766" i="24"/>
  <c r="F1747" i="24"/>
  <c r="E1747" i="24"/>
  <c r="D1747" i="24"/>
  <c r="C1747" i="24"/>
  <c r="C1728" i="24"/>
  <c r="D1728" i="24"/>
  <c r="E1728" i="24"/>
  <c r="F1728" i="24"/>
  <c r="C1729" i="24"/>
  <c r="D1729" i="24"/>
  <c r="E1729" i="24"/>
  <c r="F1729" i="24"/>
  <c r="C1730" i="24"/>
  <c r="D1730" i="24"/>
  <c r="E1730" i="24"/>
  <c r="F1730" i="24"/>
  <c r="C1731" i="24"/>
  <c r="D1731" i="24"/>
  <c r="E1731" i="24"/>
  <c r="F1731" i="24"/>
  <c r="C1732" i="24"/>
  <c r="D1732" i="24"/>
  <c r="E1732" i="24"/>
  <c r="F1732" i="24"/>
  <c r="C1733" i="24"/>
  <c r="D1733" i="24"/>
  <c r="E1733" i="24"/>
  <c r="F1733" i="24"/>
  <c r="C1734" i="24"/>
  <c r="D1734" i="24"/>
  <c r="E1734" i="24"/>
  <c r="F1734" i="24"/>
  <c r="C1735" i="24"/>
  <c r="D1735" i="24"/>
  <c r="E1735" i="24"/>
  <c r="F1735" i="24"/>
  <c r="C1736" i="24"/>
  <c r="D1736" i="24"/>
  <c r="E1736" i="24"/>
  <c r="F1736" i="24"/>
  <c r="C1737" i="24"/>
  <c r="D1737" i="24"/>
  <c r="E1737" i="24"/>
  <c r="F1737" i="24"/>
  <c r="C1738" i="24"/>
  <c r="D1738" i="24"/>
  <c r="E1738" i="24"/>
  <c r="F1738" i="24"/>
  <c r="C1739" i="24"/>
  <c r="D1739" i="24"/>
  <c r="E1739" i="24"/>
  <c r="F1739" i="24"/>
  <c r="C1740" i="24"/>
  <c r="D1740" i="24"/>
  <c r="E1740" i="24"/>
  <c r="F1740" i="24"/>
  <c r="C1741" i="24"/>
  <c r="D1741" i="24"/>
  <c r="E1741" i="24"/>
  <c r="F1741" i="24"/>
  <c r="C1742" i="24"/>
  <c r="D1742" i="24"/>
  <c r="E1742" i="24"/>
  <c r="F1742" i="24"/>
  <c r="C1743" i="24"/>
  <c r="D1743" i="24"/>
  <c r="E1743" i="24"/>
  <c r="F1743" i="24"/>
  <c r="C1744" i="24"/>
  <c r="D1744" i="24"/>
  <c r="E1744" i="24"/>
  <c r="F1744" i="24"/>
  <c r="C1745" i="24"/>
  <c r="D1745" i="24"/>
  <c r="E1745" i="24"/>
  <c r="F1745" i="24"/>
  <c r="C1746" i="24"/>
  <c r="D1746" i="24"/>
  <c r="E1746" i="24"/>
  <c r="F1746" i="24"/>
  <c r="F1727" i="24"/>
  <c r="E1727" i="24"/>
  <c r="D1727" i="24"/>
  <c r="C1727" i="24"/>
  <c r="C1708" i="24"/>
  <c r="D1708" i="24"/>
  <c r="E1708" i="24"/>
  <c r="F1708" i="24"/>
  <c r="C1709" i="24"/>
  <c r="D1709" i="24"/>
  <c r="E1709" i="24"/>
  <c r="F1709" i="24"/>
  <c r="C1710" i="24"/>
  <c r="D1710" i="24"/>
  <c r="E1710" i="24"/>
  <c r="F1710" i="24"/>
  <c r="C1711" i="24"/>
  <c r="D1711" i="24"/>
  <c r="E1711" i="24"/>
  <c r="F1711" i="24"/>
  <c r="C1712" i="24"/>
  <c r="D1712" i="24"/>
  <c r="E1712" i="24"/>
  <c r="F1712" i="24"/>
  <c r="C1713" i="24"/>
  <c r="D1713" i="24"/>
  <c r="E1713" i="24"/>
  <c r="F1713" i="24"/>
  <c r="C1714" i="24"/>
  <c r="D1714" i="24"/>
  <c r="E1714" i="24"/>
  <c r="F1714" i="24"/>
  <c r="C1715" i="24"/>
  <c r="D1715" i="24"/>
  <c r="E1715" i="24"/>
  <c r="F1715" i="24"/>
  <c r="C1716" i="24"/>
  <c r="D1716" i="24"/>
  <c r="E1716" i="24"/>
  <c r="F1716" i="24"/>
  <c r="C1717" i="24"/>
  <c r="D1717" i="24"/>
  <c r="E1717" i="24"/>
  <c r="F1717" i="24"/>
  <c r="C1718" i="24"/>
  <c r="D1718" i="24"/>
  <c r="E1718" i="24"/>
  <c r="F1718" i="24"/>
  <c r="C1719" i="24"/>
  <c r="D1719" i="24"/>
  <c r="E1719" i="24"/>
  <c r="F1719" i="24"/>
  <c r="C1720" i="24"/>
  <c r="D1720" i="24"/>
  <c r="E1720" i="24"/>
  <c r="F1720" i="24"/>
  <c r="C1721" i="24"/>
  <c r="D1721" i="24"/>
  <c r="E1721" i="24"/>
  <c r="F1721" i="24"/>
  <c r="C1722" i="24"/>
  <c r="D1722" i="24"/>
  <c r="E1722" i="24"/>
  <c r="F1722" i="24"/>
  <c r="C1723" i="24"/>
  <c r="D1723" i="24"/>
  <c r="E1723" i="24"/>
  <c r="F1723" i="24"/>
  <c r="C1724" i="24"/>
  <c r="D1724" i="24"/>
  <c r="E1724" i="24"/>
  <c r="F1724" i="24"/>
  <c r="C1725" i="24"/>
  <c r="D1725" i="24"/>
  <c r="E1725" i="24"/>
  <c r="F1725" i="24"/>
  <c r="C1726" i="24"/>
  <c r="D1726" i="24"/>
  <c r="E1726" i="24"/>
  <c r="F1726" i="24"/>
  <c r="F1707" i="24"/>
  <c r="E1707" i="24"/>
  <c r="D1707" i="24"/>
  <c r="C1707" i="24"/>
  <c r="C1688" i="24"/>
  <c r="D1688" i="24"/>
  <c r="E1688" i="24"/>
  <c r="F1688" i="24"/>
  <c r="C1689" i="24"/>
  <c r="D1689" i="24"/>
  <c r="E1689" i="24"/>
  <c r="F1689" i="24"/>
  <c r="C1690" i="24"/>
  <c r="D1690" i="24"/>
  <c r="E1690" i="24"/>
  <c r="F1690" i="24"/>
  <c r="C1691" i="24"/>
  <c r="D1691" i="24"/>
  <c r="E1691" i="24"/>
  <c r="F1691" i="24"/>
  <c r="C1692" i="24"/>
  <c r="D1692" i="24"/>
  <c r="E1692" i="24"/>
  <c r="F1692" i="24"/>
  <c r="C1693" i="24"/>
  <c r="D1693" i="24"/>
  <c r="E1693" i="24"/>
  <c r="F1693" i="24"/>
  <c r="C1694" i="24"/>
  <c r="D1694" i="24"/>
  <c r="E1694" i="24"/>
  <c r="F1694" i="24"/>
  <c r="C1695" i="24"/>
  <c r="D1695" i="24"/>
  <c r="E1695" i="24"/>
  <c r="F1695" i="24"/>
  <c r="C1696" i="24"/>
  <c r="D1696" i="24"/>
  <c r="E1696" i="24"/>
  <c r="F1696" i="24"/>
  <c r="C1697" i="24"/>
  <c r="D1697" i="24"/>
  <c r="E1697" i="24"/>
  <c r="F1697" i="24"/>
  <c r="C1698" i="24"/>
  <c r="D1698" i="24"/>
  <c r="E1698" i="24"/>
  <c r="F1698" i="24"/>
  <c r="C1699" i="24"/>
  <c r="D1699" i="24"/>
  <c r="E1699" i="24"/>
  <c r="F1699" i="24"/>
  <c r="C1700" i="24"/>
  <c r="D1700" i="24"/>
  <c r="E1700" i="24"/>
  <c r="F1700" i="24"/>
  <c r="C1701" i="24"/>
  <c r="D1701" i="24"/>
  <c r="E1701" i="24"/>
  <c r="F1701" i="24"/>
  <c r="C1702" i="24"/>
  <c r="D1702" i="24"/>
  <c r="E1702" i="24"/>
  <c r="F1702" i="24"/>
  <c r="C1703" i="24"/>
  <c r="D1703" i="24"/>
  <c r="E1703" i="24"/>
  <c r="F1703" i="24"/>
  <c r="C1704" i="24"/>
  <c r="D1704" i="24"/>
  <c r="E1704" i="24"/>
  <c r="F1704" i="24"/>
  <c r="C1705" i="24"/>
  <c r="D1705" i="24"/>
  <c r="E1705" i="24"/>
  <c r="F1705" i="24"/>
  <c r="C1706" i="24"/>
  <c r="D1706" i="24"/>
  <c r="E1706" i="24"/>
  <c r="F1706" i="24"/>
  <c r="F1687" i="24"/>
  <c r="E1687" i="24"/>
  <c r="D1687" i="24"/>
  <c r="C1687" i="24"/>
  <c r="C1668" i="24"/>
  <c r="D1668" i="24"/>
  <c r="E1668" i="24"/>
  <c r="F1668" i="24"/>
  <c r="C1669" i="24"/>
  <c r="D1669" i="24"/>
  <c r="E1669" i="24"/>
  <c r="F1669" i="24"/>
  <c r="C1670" i="24"/>
  <c r="D1670" i="24"/>
  <c r="E1670" i="24"/>
  <c r="F1670" i="24"/>
  <c r="C1671" i="24"/>
  <c r="D1671" i="24"/>
  <c r="E1671" i="24"/>
  <c r="F1671" i="24"/>
  <c r="C1672" i="24"/>
  <c r="D1672" i="24"/>
  <c r="E1672" i="24"/>
  <c r="F1672" i="24"/>
  <c r="C1673" i="24"/>
  <c r="D1673" i="24"/>
  <c r="E1673" i="24"/>
  <c r="F1673" i="24"/>
  <c r="C1674" i="24"/>
  <c r="D1674" i="24"/>
  <c r="E1674" i="24"/>
  <c r="F1674" i="24"/>
  <c r="C1675" i="24"/>
  <c r="D1675" i="24"/>
  <c r="E1675" i="24"/>
  <c r="F1675" i="24"/>
  <c r="C1676" i="24"/>
  <c r="D1676" i="24"/>
  <c r="E1676" i="24"/>
  <c r="F1676" i="24"/>
  <c r="C1677" i="24"/>
  <c r="D1677" i="24"/>
  <c r="E1677" i="24"/>
  <c r="F1677" i="24"/>
  <c r="C1678" i="24"/>
  <c r="D1678" i="24"/>
  <c r="E1678" i="24"/>
  <c r="F1678" i="24"/>
  <c r="C1679" i="24"/>
  <c r="D1679" i="24"/>
  <c r="E1679" i="24"/>
  <c r="F1679" i="24"/>
  <c r="C1680" i="24"/>
  <c r="D1680" i="24"/>
  <c r="E1680" i="24"/>
  <c r="F1680" i="24"/>
  <c r="C1681" i="24"/>
  <c r="D1681" i="24"/>
  <c r="E1681" i="24"/>
  <c r="F1681" i="24"/>
  <c r="C1682" i="24"/>
  <c r="D1682" i="24"/>
  <c r="E1682" i="24"/>
  <c r="F1682" i="24"/>
  <c r="C1683" i="24"/>
  <c r="D1683" i="24"/>
  <c r="E1683" i="24"/>
  <c r="F1683" i="24"/>
  <c r="C1684" i="24"/>
  <c r="D1684" i="24"/>
  <c r="E1684" i="24"/>
  <c r="F1684" i="24"/>
  <c r="C1685" i="24"/>
  <c r="D1685" i="24"/>
  <c r="E1685" i="24"/>
  <c r="F1685" i="24"/>
  <c r="C1686" i="24"/>
  <c r="D1686" i="24"/>
  <c r="E1686" i="24"/>
  <c r="F1686" i="24"/>
  <c r="F1667" i="24"/>
  <c r="E1667" i="24"/>
  <c r="D1667" i="24"/>
  <c r="C1667" i="24"/>
  <c r="C1648" i="24"/>
  <c r="D1648" i="24"/>
  <c r="E1648" i="24"/>
  <c r="F1648" i="24"/>
  <c r="C1649" i="24"/>
  <c r="D1649" i="24"/>
  <c r="E1649" i="24"/>
  <c r="F1649" i="24"/>
  <c r="C1650" i="24"/>
  <c r="D1650" i="24"/>
  <c r="E1650" i="24"/>
  <c r="F1650" i="24"/>
  <c r="C1651" i="24"/>
  <c r="D1651" i="24"/>
  <c r="E1651" i="24"/>
  <c r="F1651" i="24"/>
  <c r="C1652" i="24"/>
  <c r="D1652" i="24"/>
  <c r="E1652" i="24"/>
  <c r="F1652" i="24"/>
  <c r="C1653" i="24"/>
  <c r="D1653" i="24"/>
  <c r="E1653" i="24"/>
  <c r="F1653" i="24"/>
  <c r="C1654" i="24"/>
  <c r="D1654" i="24"/>
  <c r="E1654" i="24"/>
  <c r="F1654" i="24"/>
  <c r="C1655" i="24"/>
  <c r="D1655" i="24"/>
  <c r="E1655" i="24"/>
  <c r="F1655" i="24"/>
  <c r="C1656" i="24"/>
  <c r="D1656" i="24"/>
  <c r="E1656" i="24"/>
  <c r="F1656" i="24"/>
  <c r="C1657" i="24"/>
  <c r="D1657" i="24"/>
  <c r="E1657" i="24"/>
  <c r="F1657" i="24"/>
  <c r="C1658" i="24"/>
  <c r="D1658" i="24"/>
  <c r="E1658" i="24"/>
  <c r="F1658" i="24"/>
  <c r="C1659" i="24"/>
  <c r="D1659" i="24"/>
  <c r="E1659" i="24"/>
  <c r="F1659" i="24"/>
  <c r="C1660" i="24"/>
  <c r="D1660" i="24"/>
  <c r="E1660" i="24"/>
  <c r="F1660" i="24"/>
  <c r="C1661" i="24"/>
  <c r="D1661" i="24"/>
  <c r="E1661" i="24"/>
  <c r="F1661" i="24"/>
  <c r="C1662" i="24"/>
  <c r="D1662" i="24"/>
  <c r="E1662" i="24"/>
  <c r="F1662" i="24"/>
  <c r="C1663" i="24"/>
  <c r="D1663" i="24"/>
  <c r="E1663" i="24"/>
  <c r="F1663" i="24"/>
  <c r="C1664" i="24"/>
  <c r="D1664" i="24"/>
  <c r="E1664" i="24"/>
  <c r="F1664" i="24"/>
  <c r="C1665" i="24"/>
  <c r="D1665" i="24"/>
  <c r="E1665" i="24"/>
  <c r="F1665" i="24"/>
  <c r="C1666" i="24"/>
  <c r="D1666" i="24"/>
  <c r="E1666" i="24"/>
  <c r="F1666" i="24"/>
  <c r="F1647" i="24"/>
  <c r="E1647" i="24"/>
  <c r="D1647" i="24"/>
  <c r="C1647" i="24"/>
  <c r="C1628" i="24"/>
  <c r="D1628" i="24"/>
  <c r="E1628" i="24"/>
  <c r="F1628" i="24"/>
  <c r="C1629" i="24"/>
  <c r="D1629" i="24"/>
  <c r="E1629" i="24"/>
  <c r="F1629" i="24"/>
  <c r="C1630" i="24"/>
  <c r="D1630" i="24"/>
  <c r="E1630" i="24"/>
  <c r="F1630" i="24"/>
  <c r="C1631" i="24"/>
  <c r="D1631" i="24"/>
  <c r="E1631" i="24"/>
  <c r="F1631" i="24"/>
  <c r="C1632" i="24"/>
  <c r="D1632" i="24"/>
  <c r="E1632" i="24"/>
  <c r="F1632" i="24"/>
  <c r="C1633" i="24"/>
  <c r="D1633" i="24"/>
  <c r="E1633" i="24"/>
  <c r="F1633" i="24"/>
  <c r="C1634" i="24"/>
  <c r="D1634" i="24"/>
  <c r="E1634" i="24"/>
  <c r="F1634" i="24"/>
  <c r="C1635" i="24"/>
  <c r="D1635" i="24"/>
  <c r="E1635" i="24"/>
  <c r="F1635" i="24"/>
  <c r="C1636" i="24"/>
  <c r="D1636" i="24"/>
  <c r="E1636" i="24"/>
  <c r="F1636" i="24"/>
  <c r="C1637" i="24"/>
  <c r="D1637" i="24"/>
  <c r="E1637" i="24"/>
  <c r="F1637" i="24"/>
  <c r="C1638" i="24"/>
  <c r="D1638" i="24"/>
  <c r="E1638" i="24"/>
  <c r="F1638" i="24"/>
  <c r="C1639" i="24"/>
  <c r="D1639" i="24"/>
  <c r="E1639" i="24"/>
  <c r="F1639" i="24"/>
  <c r="C1640" i="24"/>
  <c r="D1640" i="24"/>
  <c r="E1640" i="24"/>
  <c r="F1640" i="24"/>
  <c r="C1641" i="24"/>
  <c r="D1641" i="24"/>
  <c r="E1641" i="24"/>
  <c r="F1641" i="24"/>
  <c r="C1642" i="24"/>
  <c r="D1642" i="24"/>
  <c r="E1642" i="24"/>
  <c r="F1642" i="24"/>
  <c r="C1643" i="24"/>
  <c r="D1643" i="24"/>
  <c r="E1643" i="24"/>
  <c r="F1643" i="24"/>
  <c r="C1644" i="24"/>
  <c r="D1644" i="24"/>
  <c r="E1644" i="24"/>
  <c r="F1644" i="24"/>
  <c r="C1645" i="24"/>
  <c r="D1645" i="24"/>
  <c r="E1645" i="24"/>
  <c r="F1645" i="24"/>
  <c r="C1646" i="24"/>
  <c r="D1646" i="24"/>
  <c r="E1646" i="24"/>
  <c r="F1646" i="24"/>
  <c r="F1627" i="24"/>
  <c r="E1627" i="24"/>
  <c r="D1627" i="24"/>
  <c r="C1627" i="24"/>
  <c r="C1608" i="24"/>
  <c r="D1608" i="24"/>
  <c r="E1608" i="24"/>
  <c r="F1608" i="24"/>
  <c r="C1609" i="24"/>
  <c r="D1609" i="24"/>
  <c r="E1609" i="24"/>
  <c r="F1609" i="24"/>
  <c r="C1610" i="24"/>
  <c r="D1610" i="24"/>
  <c r="E1610" i="24"/>
  <c r="F1610" i="24"/>
  <c r="C1611" i="24"/>
  <c r="D1611" i="24"/>
  <c r="E1611" i="24"/>
  <c r="F1611" i="24"/>
  <c r="C1612" i="24"/>
  <c r="D1612" i="24"/>
  <c r="E1612" i="24"/>
  <c r="F1612" i="24"/>
  <c r="C1613" i="24"/>
  <c r="D1613" i="24"/>
  <c r="E1613" i="24"/>
  <c r="F1613" i="24"/>
  <c r="C1614" i="24"/>
  <c r="D1614" i="24"/>
  <c r="E1614" i="24"/>
  <c r="F1614" i="24"/>
  <c r="C1615" i="24"/>
  <c r="D1615" i="24"/>
  <c r="E1615" i="24"/>
  <c r="F1615" i="24"/>
  <c r="C1616" i="24"/>
  <c r="D1616" i="24"/>
  <c r="E1616" i="24"/>
  <c r="F1616" i="24"/>
  <c r="C1617" i="24"/>
  <c r="D1617" i="24"/>
  <c r="E1617" i="24"/>
  <c r="F1617" i="24"/>
  <c r="C1618" i="24"/>
  <c r="D1618" i="24"/>
  <c r="E1618" i="24"/>
  <c r="F1618" i="24"/>
  <c r="C1619" i="24"/>
  <c r="D1619" i="24"/>
  <c r="E1619" i="24"/>
  <c r="F1619" i="24"/>
  <c r="C1620" i="24"/>
  <c r="D1620" i="24"/>
  <c r="E1620" i="24"/>
  <c r="F1620" i="24"/>
  <c r="C1621" i="24"/>
  <c r="D1621" i="24"/>
  <c r="E1621" i="24"/>
  <c r="F1621" i="24"/>
  <c r="C1622" i="24"/>
  <c r="D1622" i="24"/>
  <c r="E1622" i="24"/>
  <c r="F1622" i="24"/>
  <c r="C1623" i="24"/>
  <c r="D1623" i="24"/>
  <c r="E1623" i="24"/>
  <c r="F1623" i="24"/>
  <c r="C1624" i="24"/>
  <c r="D1624" i="24"/>
  <c r="E1624" i="24"/>
  <c r="F1624" i="24"/>
  <c r="C1625" i="24"/>
  <c r="D1625" i="24"/>
  <c r="E1625" i="24"/>
  <c r="F1625" i="24"/>
  <c r="C1626" i="24"/>
  <c r="D1626" i="24"/>
  <c r="E1626" i="24"/>
  <c r="F1626" i="24"/>
  <c r="F1607" i="24"/>
  <c r="E1607" i="24"/>
  <c r="D1607" i="24"/>
  <c r="C1607" i="24"/>
  <c r="C1588" i="24"/>
  <c r="D1588" i="24"/>
  <c r="E1588" i="24"/>
  <c r="F1588" i="24"/>
  <c r="C1589" i="24"/>
  <c r="D1589" i="24"/>
  <c r="E1589" i="24"/>
  <c r="F1589" i="24"/>
  <c r="C1590" i="24"/>
  <c r="D1590" i="24"/>
  <c r="E1590" i="24"/>
  <c r="F1590" i="24"/>
  <c r="C1591" i="24"/>
  <c r="D1591" i="24"/>
  <c r="E1591" i="24"/>
  <c r="F1591" i="24"/>
  <c r="C1592" i="24"/>
  <c r="D1592" i="24"/>
  <c r="E1592" i="24"/>
  <c r="F1592" i="24"/>
  <c r="C1593" i="24"/>
  <c r="D1593" i="24"/>
  <c r="E1593" i="24"/>
  <c r="F1593" i="24"/>
  <c r="C1594" i="24"/>
  <c r="D1594" i="24"/>
  <c r="E1594" i="24"/>
  <c r="F1594" i="24"/>
  <c r="C1595" i="24"/>
  <c r="D1595" i="24"/>
  <c r="E1595" i="24"/>
  <c r="F1595" i="24"/>
  <c r="C1596" i="24"/>
  <c r="D1596" i="24"/>
  <c r="E1596" i="24"/>
  <c r="F1596" i="24"/>
  <c r="C1597" i="24"/>
  <c r="D1597" i="24"/>
  <c r="E1597" i="24"/>
  <c r="F1597" i="24"/>
  <c r="C1598" i="24"/>
  <c r="D1598" i="24"/>
  <c r="E1598" i="24"/>
  <c r="F1598" i="24"/>
  <c r="C1599" i="24"/>
  <c r="D1599" i="24"/>
  <c r="E1599" i="24"/>
  <c r="F1599" i="24"/>
  <c r="C1600" i="24"/>
  <c r="D1600" i="24"/>
  <c r="E1600" i="24"/>
  <c r="F1600" i="24"/>
  <c r="C1601" i="24"/>
  <c r="D1601" i="24"/>
  <c r="E1601" i="24"/>
  <c r="F1601" i="24"/>
  <c r="C1602" i="24"/>
  <c r="D1602" i="24"/>
  <c r="E1602" i="24"/>
  <c r="F1602" i="24"/>
  <c r="C1603" i="24"/>
  <c r="D1603" i="24"/>
  <c r="E1603" i="24"/>
  <c r="F1603" i="24"/>
  <c r="C1604" i="24"/>
  <c r="D1604" i="24"/>
  <c r="E1604" i="24"/>
  <c r="F1604" i="24"/>
  <c r="C1605" i="24"/>
  <c r="D1605" i="24"/>
  <c r="E1605" i="24"/>
  <c r="F1605" i="24"/>
  <c r="C1606" i="24"/>
  <c r="D1606" i="24"/>
  <c r="E1606" i="24"/>
  <c r="F1606" i="24"/>
  <c r="F1587" i="24"/>
  <c r="E1587" i="24"/>
  <c r="D1587" i="24"/>
  <c r="C1587" i="24"/>
  <c r="C1568" i="24"/>
  <c r="D1568" i="24"/>
  <c r="E1568" i="24"/>
  <c r="F1568" i="24"/>
  <c r="C1569" i="24"/>
  <c r="D1569" i="24"/>
  <c r="E1569" i="24"/>
  <c r="F1569" i="24"/>
  <c r="C1570" i="24"/>
  <c r="D1570" i="24"/>
  <c r="E1570" i="24"/>
  <c r="F1570" i="24"/>
  <c r="C1571" i="24"/>
  <c r="D1571" i="24"/>
  <c r="E1571" i="24"/>
  <c r="F1571" i="24"/>
  <c r="C1572" i="24"/>
  <c r="D1572" i="24"/>
  <c r="E1572" i="24"/>
  <c r="F1572" i="24"/>
  <c r="C1573" i="24"/>
  <c r="D1573" i="24"/>
  <c r="E1573" i="24"/>
  <c r="F1573" i="24"/>
  <c r="C1574" i="24"/>
  <c r="D1574" i="24"/>
  <c r="E1574" i="24"/>
  <c r="F1574" i="24"/>
  <c r="C1575" i="24"/>
  <c r="D1575" i="24"/>
  <c r="E1575" i="24"/>
  <c r="F1575" i="24"/>
  <c r="C1576" i="24"/>
  <c r="D1576" i="24"/>
  <c r="E1576" i="24"/>
  <c r="F1576" i="24"/>
  <c r="C1577" i="24"/>
  <c r="D1577" i="24"/>
  <c r="E1577" i="24"/>
  <c r="F1577" i="24"/>
  <c r="C1578" i="24"/>
  <c r="D1578" i="24"/>
  <c r="E1578" i="24"/>
  <c r="F1578" i="24"/>
  <c r="C1579" i="24"/>
  <c r="D1579" i="24"/>
  <c r="E1579" i="24"/>
  <c r="F1579" i="24"/>
  <c r="C1580" i="24"/>
  <c r="D1580" i="24"/>
  <c r="E1580" i="24"/>
  <c r="F1580" i="24"/>
  <c r="C1581" i="24"/>
  <c r="D1581" i="24"/>
  <c r="E1581" i="24"/>
  <c r="F1581" i="24"/>
  <c r="C1582" i="24"/>
  <c r="D1582" i="24"/>
  <c r="E1582" i="24"/>
  <c r="F1582" i="24"/>
  <c r="C1583" i="24"/>
  <c r="D1583" i="24"/>
  <c r="E1583" i="24"/>
  <c r="F1583" i="24"/>
  <c r="C1584" i="24"/>
  <c r="D1584" i="24"/>
  <c r="E1584" i="24"/>
  <c r="F1584" i="24"/>
  <c r="C1585" i="24"/>
  <c r="D1585" i="24"/>
  <c r="E1585" i="24"/>
  <c r="F1585" i="24"/>
  <c r="C1586" i="24"/>
  <c r="D1586" i="24"/>
  <c r="E1586" i="24"/>
  <c r="F1586" i="24"/>
  <c r="F1567" i="24"/>
  <c r="E1567" i="24"/>
  <c r="D1567" i="24"/>
  <c r="C1567" i="24"/>
  <c r="C1548" i="24"/>
  <c r="D1548" i="24"/>
  <c r="E1548" i="24"/>
  <c r="F1548" i="24"/>
  <c r="C1549" i="24"/>
  <c r="D1549" i="24"/>
  <c r="E1549" i="24"/>
  <c r="F1549" i="24"/>
  <c r="C1550" i="24"/>
  <c r="D1550" i="24"/>
  <c r="E1550" i="24"/>
  <c r="F1550" i="24"/>
  <c r="C1551" i="24"/>
  <c r="D1551" i="24"/>
  <c r="E1551" i="24"/>
  <c r="F1551" i="24"/>
  <c r="C1552" i="24"/>
  <c r="D1552" i="24"/>
  <c r="E1552" i="24"/>
  <c r="F1552" i="24"/>
  <c r="C1553" i="24"/>
  <c r="D1553" i="24"/>
  <c r="E1553" i="24"/>
  <c r="F1553" i="24"/>
  <c r="C1554" i="24"/>
  <c r="D1554" i="24"/>
  <c r="E1554" i="24"/>
  <c r="F1554" i="24"/>
  <c r="C1555" i="24"/>
  <c r="D1555" i="24"/>
  <c r="E1555" i="24"/>
  <c r="F1555" i="24"/>
  <c r="C1556" i="24"/>
  <c r="D1556" i="24"/>
  <c r="E1556" i="24"/>
  <c r="F1556" i="24"/>
  <c r="C1557" i="24"/>
  <c r="D1557" i="24"/>
  <c r="E1557" i="24"/>
  <c r="F1557" i="24"/>
  <c r="C1558" i="24"/>
  <c r="D1558" i="24"/>
  <c r="E1558" i="24"/>
  <c r="F1558" i="24"/>
  <c r="C1559" i="24"/>
  <c r="D1559" i="24"/>
  <c r="E1559" i="24"/>
  <c r="F1559" i="24"/>
  <c r="C1560" i="24"/>
  <c r="D1560" i="24"/>
  <c r="E1560" i="24"/>
  <c r="F1560" i="24"/>
  <c r="C1561" i="24"/>
  <c r="D1561" i="24"/>
  <c r="E1561" i="24"/>
  <c r="F1561" i="24"/>
  <c r="C1562" i="24"/>
  <c r="D1562" i="24"/>
  <c r="E1562" i="24"/>
  <c r="F1562" i="24"/>
  <c r="C1563" i="24"/>
  <c r="D1563" i="24"/>
  <c r="E1563" i="24"/>
  <c r="F1563" i="24"/>
  <c r="C1564" i="24"/>
  <c r="D1564" i="24"/>
  <c r="E1564" i="24"/>
  <c r="F1564" i="24"/>
  <c r="C1565" i="24"/>
  <c r="D1565" i="24"/>
  <c r="E1565" i="24"/>
  <c r="F1565" i="24"/>
  <c r="C1566" i="24"/>
  <c r="D1566" i="24"/>
  <c r="E1566" i="24"/>
  <c r="F1566" i="24"/>
  <c r="F1547" i="24"/>
  <c r="E1547" i="24"/>
  <c r="D1547" i="24"/>
  <c r="C1547" i="24"/>
  <c r="C1528" i="24"/>
  <c r="D1528" i="24"/>
  <c r="E1528" i="24"/>
  <c r="F1528" i="24"/>
  <c r="C1529" i="24"/>
  <c r="D1529" i="24"/>
  <c r="E1529" i="24"/>
  <c r="F1529" i="24"/>
  <c r="C1530" i="24"/>
  <c r="D1530" i="24"/>
  <c r="E1530" i="24"/>
  <c r="F1530" i="24"/>
  <c r="C1531" i="24"/>
  <c r="D1531" i="24"/>
  <c r="E1531" i="24"/>
  <c r="F1531" i="24"/>
  <c r="C1532" i="24"/>
  <c r="D1532" i="24"/>
  <c r="E1532" i="24"/>
  <c r="F1532" i="24"/>
  <c r="C1533" i="24"/>
  <c r="D1533" i="24"/>
  <c r="E1533" i="24"/>
  <c r="F1533" i="24"/>
  <c r="C1534" i="24"/>
  <c r="D1534" i="24"/>
  <c r="E1534" i="24"/>
  <c r="F1534" i="24"/>
  <c r="C1535" i="24"/>
  <c r="D1535" i="24"/>
  <c r="E1535" i="24"/>
  <c r="F1535" i="24"/>
  <c r="C1536" i="24"/>
  <c r="D1536" i="24"/>
  <c r="E1536" i="24"/>
  <c r="F1536" i="24"/>
  <c r="C1537" i="24"/>
  <c r="D1537" i="24"/>
  <c r="E1537" i="24"/>
  <c r="F1537" i="24"/>
  <c r="C1538" i="24"/>
  <c r="D1538" i="24"/>
  <c r="E1538" i="24"/>
  <c r="F1538" i="24"/>
  <c r="C1539" i="24"/>
  <c r="D1539" i="24"/>
  <c r="E1539" i="24"/>
  <c r="F1539" i="24"/>
  <c r="C1540" i="24"/>
  <c r="D1540" i="24"/>
  <c r="E1540" i="24"/>
  <c r="F1540" i="24"/>
  <c r="C1541" i="24"/>
  <c r="D1541" i="24"/>
  <c r="E1541" i="24"/>
  <c r="F1541" i="24"/>
  <c r="C1542" i="24"/>
  <c r="D1542" i="24"/>
  <c r="E1542" i="24"/>
  <c r="F1542" i="24"/>
  <c r="C1543" i="24"/>
  <c r="D1543" i="24"/>
  <c r="E1543" i="24"/>
  <c r="F1543" i="24"/>
  <c r="C1544" i="24"/>
  <c r="D1544" i="24"/>
  <c r="E1544" i="24"/>
  <c r="F1544" i="24"/>
  <c r="C1545" i="24"/>
  <c r="D1545" i="24"/>
  <c r="E1545" i="24"/>
  <c r="F1545" i="24"/>
  <c r="C1546" i="24"/>
  <c r="D1546" i="24"/>
  <c r="E1546" i="24"/>
  <c r="F1546" i="24"/>
  <c r="F1527" i="24"/>
  <c r="E1527" i="24"/>
  <c r="D1527" i="24"/>
  <c r="C1527" i="24"/>
  <c r="C1508" i="24"/>
  <c r="D1508" i="24"/>
  <c r="E1508" i="24"/>
  <c r="F1508" i="24"/>
  <c r="C1509" i="24"/>
  <c r="D1509" i="24"/>
  <c r="E1509" i="24"/>
  <c r="F1509" i="24"/>
  <c r="C1510" i="24"/>
  <c r="D1510" i="24"/>
  <c r="E1510" i="24"/>
  <c r="F1510" i="24"/>
  <c r="C1511" i="24"/>
  <c r="D1511" i="24"/>
  <c r="E1511" i="24"/>
  <c r="F1511" i="24"/>
  <c r="C1512" i="24"/>
  <c r="D1512" i="24"/>
  <c r="E1512" i="24"/>
  <c r="F1512" i="24"/>
  <c r="C1513" i="24"/>
  <c r="D1513" i="24"/>
  <c r="E1513" i="24"/>
  <c r="F1513" i="24"/>
  <c r="C1514" i="24"/>
  <c r="D1514" i="24"/>
  <c r="E1514" i="24"/>
  <c r="F1514" i="24"/>
  <c r="C1515" i="24"/>
  <c r="D1515" i="24"/>
  <c r="E1515" i="24"/>
  <c r="F1515" i="24"/>
  <c r="C1516" i="24"/>
  <c r="D1516" i="24"/>
  <c r="E1516" i="24"/>
  <c r="F1516" i="24"/>
  <c r="C1517" i="24"/>
  <c r="D1517" i="24"/>
  <c r="E1517" i="24"/>
  <c r="F1517" i="24"/>
  <c r="C1518" i="24"/>
  <c r="D1518" i="24"/>
  <c r="E1518" i="24"/>
  <c r="F1518" i="24"/>
  <c r="C1519" i="24"/>
  <c r="D1519" i="24"/>
  <c r="E1519" i="24"/>
  <c r="F1519" i="24"/>
  <c r="C1520" i="24"/>
  <c r="D1520" i="24"/>
  <c r="E1520" i="24"/>
  <c r="F1520" i="24"/>
  <c r="C1521" i="24"/>
  <c r="D1521" i="24"/>
  <c r="E1521" i="24"/>
  <c r="F1521" i="24"/>
  <c r="C1522" i="24"/>
  <c r="D1522" i="24"/>
  <c r="E1522" i="24"/>
  <c r="F1522" i="24"/>
  <c r="C1523" i="24"/>
  <c r="D1523" i="24"/>
  <c r="E1523" i="24"/>
  <c r="F1523" i="24"/>
  <c r="C1524" i="24"/>
  <c r="D1524" i="24"/>
  <c r="E1524" i="24"/>
  <c r="F1524" i="24"/>
  <c r="C1525" i="24"/>
  <c r="D1525" i="24"/>
  <c r="E1525" i="24"/>
  <c r="F1525" i="24"/>
  <c r="C1526" i="24"/>
  <c r="D1526" i="24"/>
  <c r="E1526" i="24"/>
  <c r="F1526" i="24"/>
  <c r="F1507" i="24"/>
  <c r="E1507" i="24"/>
  <c r="D1507" i="24"/>
  <c r="C1507" i="24"/>
  <c r="C1488" i="24"/>
  <c r="D1488" i="24"/>
  <c r="E1488" i="24"/>
  <c r="F1488" i="24"/>
  <c r="C1489" i="24"/>
  <c r="D1489" i="24"/>
  <c r="E1489" i="24"/>
  <c r="F1489" i="24"/>
  <c r="C1490" i="24"/>
  <c r="D1490" i="24"/>
  <c r="E1490" i="24"/>
  <c r="F1490" i="24"/>
  <c r="C1491" i="24"/>
  <c r="D1491" i="24"/>
  <c r="E1491" i="24"/>
  <c r="F1491" i="24"/>
  <c r="C1492" i="24"/>
  <c r="D1492" i="24"/>
  <c r="E1492" i="24"/>
  <c r="F1492" i="24"/>
  <c r="C1493" i="24"/>
  <c r="D1493" i="24"/>
  <c r="E1493" i="24"/>
  <c r="F1493" i="24"/>
  <c r="C1494" i="24"/>
  <c r="D1494" i="24"/>
  <c r="E1494" i="24"/>
  <c r="F1494" i="24"/>
  <c r="C1495" i="24"/>
  <c r="D1495" i="24"/>
  <c r="E1495" i="24"/>
  <c r="F1495" i="24"/>
  <c r="C1496" i="24"/>
  <c r="D1496" i="24"/>
  <c r="E1496" i="24"/>
  <c r="F1496" i="24"/>
  <c r="C1497" i="24"/>
  <c r="D1497" i="24"/>
  <c r="E1497" i="24"/>
  <c r="F1497" i="24"/>
  <c r="C1498" i="24"/>
  <c r="D1498" i="24"/>
  <c r="E1498" i="24"/>
  <c r="F1498" i="24"/>
  <c r="C1499" i="24"/>
  <c r="D1499" i="24"/>
  <c r="E1499" i="24"/>
  <c r="F1499" i="24"/>
  <c r="C1500" i="24"/>
  <c r="D1500" i="24"/>
  <c r="E1500" i="24"/>
  <c r="F1500" i="24"/>
  <c r="C1501" i="24"/>
  <c r="D1501" i="24"/>
  <c r="E1501" i="24"/>
  <c r="F1501" i="24"/>
  <c r="C1502" i="24"/>
  <c r="D1502" i="24"/>
  <c r="E1502" i="24"/>
  <c r="F1502" i="24"/>
  <c r="C1503" i="24"/>
  <c r="D1503" i="24"/>
  <c r="E1503" i="24"/>
  <c r="F1503" i="24"/>
  <c r="C1504" i="24"/>
  <c r="D1504" i="24"/>
  <c r="E1504" i="24"/>
  <c r="F1504" i="24"/>
  <c r="C1505" i="24"/>
  <c r="D1505" i="24"/>
  <c r="E1505" i="24"/>
  <c r="F1505" i="24"/>
  <c r="C1506" i="24"/>
  <c r="D1506" i="24"/>
  <c r="E1506" i="24"/>
  <c r="F1506" i="24"/>
  <c r="F1487" i="24"/>
  <c r="E1487" i="24"/>
  <c r="D1487" i="24"/>
  <c r="C1487" i="24"/>
  <c r="C1468" i="24"/>
  <c r="D1468" i="24"/>
  <c r="E1468" i="24"/>
  <c r="F1468" i="24"/>
  <c r="C1469" i="24"/>
  <c r="D1469" i="24"/>
  <c r="E1469" i="24"/>
  <c r="F1469" i="24"/>
  <c r="C1470" i="24"/>
  <c r="D1470" i="24"/>
  <c r="E1470" i="24"/>
  <c r="F1470" i="24"/>
  <c r="C1471" i="24"/>
  <c r="D1471" i="24"/>
  <c r="E1471" i="24"/>
  <c r="F1471" i="24"/>
  <c r="C1472" i="24"/>
  <c r="D1472" i="24"/>
  <c r="E1472" i="24"/>
  <c r="F1472" i="24"/>
  <c r="C1473" i="24"/>
  <c r="D1473" i="24"/>
  <c r="E1473" i="24"/>
  <c r="F1473" i="24"/>
  <c r="C1474" i="24"/>
  <c r="D1474" i="24"/>
  <c r="E1474" i="24"/>
  <c r="F1474" i="24"/>
  <c r="C1475" i="24"/>
  <c r="D1475" i="24"/>
  <c r="E1475" i="24"/>
  <c r="F1475" i="24"/>
  <c r="C1476" i="24"/>
  <c r="D1476" i="24"/>
  <c r="E1476" i="24"/>
  <c r="F1476" i="24"/>
  <c r="C1477" i="24"/>
  <c r="D1477" i="24"/>
  <c r="E1477" i="24"/>
  <c r="F1477" i="24"/>
  <c r="C1478" i="24"/>
  <c r="D1478" i="24"/>
  <c r="E1478" i="24"/>
  <c r="F1478" i="24"/>
  <c r="C1479" i="24"/>
  <c r="D1479" i="24"/>
  <c r="E1479" i="24"/>
  <c r="F1479" i="24"/>
  <c r="C1480" i="24"/>
  <c r="D1480" i="24"/>
  <c r="E1480" i="24"/>
  <c r="F1480" i="24"/>
  <c r="C1481" i="24"/>
  <c r="D1481" i="24"/>
  <c r="E1481" i="24"/>
  <c r="F1481" i="24"/>
  <c r="C1482" i="24"/>
  <c r="D1482" i="24"/>
  <c r="E1482" i="24"/>
  <c r="F1482" i="24"/>
  <c r="C1483" i="24"/>
  <c r="D1483" i="24"/>
  <c r="E1483" i="24"/>
  <c r="F1483" i="24"/>
  <c r="C1484" i="24"/>
  <c r="D1484" i="24"/>
  <c r="E1484" i="24"/>
  <c r="F1484" i="24"/>
  <c r="C1485" i="24"/>
  <c r="D1485" i="24"/>
  <c r="E1485" i="24"/>
  <c r="F1485" i="24"/>
  <c r="C1486" i="24"/>
  <c r="D1486" i="24"/>
  <c r="E1486" i="24"/>
  <c r="F1486" i="24"/>
  <c r="F1467" i="24"/>
  <c r="E1467" i="24"/>
  <c r="D1467" i="24"/>
  <c r="C1467" i="24"/>
  <c r="C1448" i="24"/>
  <c r="D1448" i="24"/>
  <c r="E1448" i="24"/>
  <c r="F1448" i="24"/>
  <c r="C1449" i="24"/>
  <c r="D1449" i="24"/>
  <c r="E1449" i="24"/>
  <c r="F1449" i="24"/>
  <c r="C1450" i="24"/>
  <c r="D1450" i="24"/>
  <c r="E1450" i="24"/>
  <c r="F1450" i="24"/>
  <c r="C1451" i="24"/>
  <c r="D1451" i="24"/>
  <c r="E1451" i="24"/>
  <c r="F1451" i="24"/>
  <c r="C1452" i="24"/>
  <c r="D1452" i="24"/>
  <c r="E1452" i="24"/>
  <c r="F1452" i="24"/>
  <c r="C1453" i="24"/>
  <c r="D1453" i="24"/>
  <c r="E1453" i="24"/>
  <c r="F1453" i="24"/>
  <c r="C1454" i="24"/>
  <c r="D1454" i="24"/>
  <c r="E1454" i="24"/>
  <c r="F1454" i="24"/>
  <c r="C1455" i="24"/>
  <c r="D1455" i="24"/>
  <c r="E1455" i="24"/>
  <c r="F1455" i="24"/>
  <c r="C1456" i="24"/>
  <c r="D1456" i="24"/>
  <c r="E1456" i="24"/>
  <c r="F1456" i="24"/>
  <c r="C1457" i="24"/>
  <c r="D1457" i="24"/>
  <c r="E1457" i="24"/>
  <c r="F1457" i="24"/>
  <c r="C1458" i="24"/>
  <c r="D1458" i="24"/>
  <c r="E1458" i="24"/>
  <c r="F1458" i="24"/>
  <c r="C1459" i="24"/>
  <c r="D1459" i="24"/>
  <c r="E1459" i="24"/>
  <c r="F1459" i="24"/>
  <c r="C1460" i="24"/>
  <c r="D1460" i="24"/>
  <c r="E1460" i="24"/>
  <c r="F1460" i="24"/>
  <c r="C1461" i="24"/>
  <c r="D1461" i="24"/>
  <c r="E1461" i="24"/>
  <c r="F1461" i="24"/>
  <c r="C1462" i="24"/>
  <c r="D1462" i="24"/>
  <c r="E1462" i="24"/>
  <c r="F1462" i="24"/>
  <c r="C1463" i="24"/>
  <c r="D1463" i="24"/>
  <c r="E1463" i="24"/>
  <c r="F1463" i="24"/>
  <c r="C1464" i="24"/>
  <c r="D1464" i="24"/>
  <c r="E1464" i="24"/>
  <c r="F1464" i="24"/>
  <c r="C1465" i="24"/>
  <c r="D1465" i="24"/>
  <c r="E1465" i="24"/>
  <c r="F1465" i="24"/>
  <c r="C1466" i="24"/>
  <c r="D1466" i="24"/>
  <c r="E1466" i="24"/>
  <c r="F1466" i="24"/>
  <c r="F1447" i="24"/>
  <c r="E1447" i="24"/>
  <c r="D1447" i="24"/>
  <c r="C1447" i="24"/>
  <c r="C1428" i="24"/>
  <c r="D1428" i="24"/>
  <c r="E1428" i="24"/>
  <c r="F1428" i="24"/>
  <c r="C1429" i="24"/>
  <c r="D1429" i="24"/>
  <c r="E1429" i="24"/>
  <c r="F1429" i="24"/>
  <c r="C1430" i="24"/>
  <c r="D1430" i="24"/>
  <c r="E1430" i="24"/>
  <c r="F1430" i="24"/>
  <c r="C1431" i="24"/>
  <c r="D1431" i="24"/>
  <c r="E1431" i="24"/>
  <c r="F1431" i="24"/>
  <c r="C1432" i="24"/>
  <c r="D1432" i="24"/>
  <c r="E1432" i="24"/>
  <c r="F1432" i="24"/>
  <c r="C1433" i="24"/>
  <c r="D1433" i="24"/>
  <c r="E1433" i="24"/>
  <c r="F1433" i="24"/>
  <c r="C1434" i="24"/>
  <c r="D1434" i="24"/>
  <c r="E1434" i="24"/>
  <c r="F1434" i="24"/>
  <c r="C1435" i="24"/>
  <c r="D1435" i="24"/>
  <c r="E1435" i="24"/>
  <c r="F1435" i="24"/>
  <c r="C1436" i="24"/>
  <c r="D1436" i="24"/>
  <c r="E1436" i="24"/>
  <c r="F1436" i="24"/>
  <c r="C1437" i="24"/>
  <c r="D1437" i="24"/>
  <c r="E1437" i="24"/>
  <c r="F1437" i="24"/>
  <c r="C1438" i="24"/>
  <c r="D1438" i="24"/>
  <c r="E1438" i="24"/>
  <c r="F1438" i="24"/>
  <c r="C1439" i="24"/>
  <c r="D1439" i="24"/>
  <c r="E1439" i="24"/>
  <c r="F1439" i="24"/>
  <c r="C1440" i="24"/>
  <c r="D1440" i="24"/>
  <c r="E1440" i="24"/>
  <c r="F1440" i="24"/>
  <c r="C1441" i="24"/>
  <c r="D1441" i="24"/>
  <c r="E1441" i="24"/>
  <c r="F1441" i="24"/>
  <c r="C1442" i="24"/>
  <c r="D1442" i="24"/>
  <c r="E1442" i="24"/>
  <c r="F1442" i="24"/>
  <c r="C1443" i="24"/>
  <c r="D1443" i="24"/>
  <c r="E1443" i="24"/>
  <c r="F1443" i="24"/>
  <c r="C1444" i="24"/>
  <c r="D1444" i="24"/>
  <c r="E1444" i="24"/>
  <c r="F1444" i="24"/>
  <c r="C1445" i="24"/>
  <c r="D1445" i="24"/>
  <c r="E1445" i="24"/>
  <c r="F1445" i="24"/>
  <c r="C1446" i="24"/>
  <c r="D1446" i="24"/>
  <c r="E1446" i="24"/>
  <c r="F1446" i="24"/>
  <c r="F1427" i="24"/>
  <c r="E1427" i="24"/>
  <c r="D1427" i="24"/>
  <c r="C1427" i="24"/>
  <c r="C1408" i="24"/>
  <c r="D1408" i="24"/>
  <c r="E1408" i="24"/>
  <c r="F1408" i="24"/>
  <c r="C1409" i="24"/>
  <c r="D1409" i="24"/>
  <c r="E1409" i="24"/>
  <c r="F1409" i="24"/>
  <c r="C1410" i="24"/>
  <c r="D1410" i="24"/>
  <c r="E1410" i="24"/>
  <c r="F1410" i="24"/>
  <c r="C1411" i="24"/>
  <c r="D1411" i="24"/>
  <c r="E1411" i="24"/>
  <c r="F1411" i="24"/>
  <c r="C1412" i="24"/>
  <c r="D1412" i="24"/>
  <c r="E1412" i="24"/>
  <c r="F1412" i="24"/>
  <c r="C1413" i="24"/>
  <c r="D1413" i="24"/>
  <c r="E1413" i="24"/>
  <c r="F1413" i="24"/>
  <c r="C1414" i="24"/>
  <c r="D1414" i="24"/>
  <c r="E1414" i="24"/>
  <c r="F1414" i="24"/>
  <c r="C1415" i="24"/>
  <c r="D1415" i="24"/>
  <c r="E1415" i="24"/>
  <c r="F1415" i="24"/>
  <c r="C1416" i="24"/>
  <c r="D1416" i="24"/>
  <c r="E1416" i="24"/>
  <c r="F1416" i="24"/>
  <c r="C1417" i="24"/>
  <c r="D1417" i="24"/>
  <c r="E1417" i="24"/>
  <c r="F1417" i="24"/>
  <c r="C1418" i="24"/>
  <c r="D1418" i="24"/>
  <c r="E1418" i="24"/>
  <c r="F1418" i="24"/>
  <c r="C1419" i="24"/>
  <c r="D1419" i="24"/>
  <c r="E1419" i="24"/>
  <c r="F1419" i="24"/>
  <c r="C1420" i="24"/>
  <c r="D1420" i="24"/>
  <c r="E1420" i="24"/>
  <c r="F1420" i="24"/>
  <c r="C1421" i="24"/>
  <c r="D1421" i="24"/>
  <c r="E1421" i="24"/>
  <c r="F1421" i="24"/>
  <c r="C1422" i="24"/>
  <c r="D1422" i="24"/>
  <c r="E1422" i="24"/>
  <c r="F1422" i="24"/>
  <c r="C1423" i="24"/>
  <c r="D1423" i="24"/>
  <c r="E1423" i="24"/>
  <c r="F1423" i="24"/>
  <c r="C1424" i="24"/>
  <c r="D1424" i="24"/>
  <c r="E1424" i="24"/>
  <c r="F1424" i="24"/>
  <c r="C1425" i="24"/>
  <c r="D1425" i="24"/>
  <c r="E1425" i="24"/>
  <c r="F1425" i="24"/>
  <c r="C1426" i="24"/>
  <c r="D1426" i="24"/>
  <c r="E1426" i="24"/>
  <c r="F1426" i="24"/>
  <c r="F1407" i="24"/>
  <c r="E1407" i="24"/>
  <c r="D1407" i="24"/>
  <c r="C1407" i="24"/>
  <c r="C1388" i="24"/>
  <c r="D1388" i="24"/>
  <c r="E1388" i="24"/>
  <c r="F1388" i="24"/>
  <c r="C1389" i="24"/>
  <c r="D1389" i="24"/>
  <c r="E1389" i="24"/>
  <c r="F1389" i="24"/>
  <c r="C1390" i="24"/>
  <c r="D1390" i="24"/>
  <c r="E1390" i="24"/>
  <c r="F1390" i="24"/>
  <c r="C1391" i="24"/>
  <c r="D1391" i="24"/>
  <c r="E1391" i="24"/>
  <c r="F1391" i="24"/>
  <c r="C1392" i="24"/>
  <c r="D1392" i="24"/>
  <c r="E1392" i="24"/>
  <c r="F1392" i="24"/>
  <c r="C1393" i="24"/>
  <c r="D1393" i="24"/>
  <c r="E1393" i="24"/>
  <c r="F1393" i="24"/>
  <c r="C1394" i="24"/>
  <c r="D1394" i="24"/>
  <c r="E1394" i="24"/>
  <c r="F1394" i="24"/>
  <c r="C1395" i="24"/>
  <c r="D1395" i="24"/>
  <c r="E1395" i="24"/>
  <c r="F1395" i="24"/>
  <c r="C1396" i="24"/>
  <c r="D1396" i="24"/>
  <c r="E1396" i="24"/>
  <c r="F1396" i="24"/>
  <c r="C1397" i="24"/>
  <c r="D1397" i="24"/>
  <c r="E1397" i="24"/>
  <c r="F1397" i="24"/>
  <c r="C1398" i="24"/>
  <c r="D1398" i="24"/>
  <c r="E1398" i="24"/>
  <c r="F1398" i="24"/>
  <c r="C1399" i="24"/>
  <c r="D1399" i="24"/>
  <c r="E1399" i="24"/>
  <c r="F1399" i="24"/>
  <c r="C1400" i="24"/>
  <c r="D1400" i="24"/>
  <c r="E1400" i="24"/>
  <c r="F1400" i="24"/>
  <c r="C1401" i="24"/>
  <c r="D1401" i="24"/>
  <c r="E1401" i="24"/>
  <c r="F1401" i="24"/>
  <c r="C1402" i="24"/>
  <c r="D1402" i="24"/>
  <c r="E1402" i="24"/>
  <c r="F1402" i="24"/>
  <c r="C1403" i="24"/>
  <c r="D1403" i="24"/>
  <c r="E1403" i="24"/>
  <c r="F1403" i="24"/>
  <c r="C1404" i="24"/>
  <c r="D1404" i="24"/>
  <c r="E1404" i="24"/>
  <c r="F1404" i="24"/>
  <c r="C1405" i="24"/>
  <c r="D1405" i="24"/>
  <c r="E1405" i="24"/>
  <c r="F1405" i="24"/>
  <c r="C1406" i="24"/>
  <c r="D1406" i="24"/>
  <c r="E1406" i="24"/>
  <c r="F1406" i="24"/>
  <c r="F1387" i="24"/>
  <c r="E1387" i="24"/>
  <c r="D1387" i="24"/>
  <c r="C1387" i="24"/>
  <c r="C1368" i="24"/>
  <c r="D1368" i="24"/>
  <c r="E1368" i="24"/>
  <c r="F1368" i="24"/>
  <c r="C1369" i="24"/>
  <c r="D1369" i="24"/>
  <c r="E1369" i="24"/>
  <c r="F1369" i="24"/>
  <c r="C1370" i="24"/>
  <c r="D1370" i="24"/>
  <c r="E1370" i="24"/>
  <c r="F1370" i="24"/>
  <c r="C1371" i="24"/>
  <c r="D1371" i="24"/>
  <c r="E1371" i="24"/>
  <c r="F1371" i="24"/>
  <c r="C1372" i="24"/>
  <c r="D1372" i="24"/>
  <c r="E1372" i="24"/>
  <c r="F1372" i="24"/>
  <c r="C1373" i="24"/>
  <c r="D1373" i="24"/>
  <c r="E1373" i="24"/>
  <c r="F1373" i="24"/>
  <c r="C1374" i="24"/>
  <c r="D1374" i="24"/>
  <c r="E1374" i="24"/>
  <c r="F1374" i="24"/>
  <c r="C1375" i="24"/>
  <c r="D1375" i="24"/>
  <c r="E1375" i="24"/>
  <c r="F1375" i="24"/>
  <c r="C1376" i="24"/>
  <c r="D1376" i="24"/>
  <c r="E1376" i="24"/>
  <c r="F1376" i="24"/>
  <c r="C1377" i="24"/>
  <c r="D1377" i="24"/>
  <c r="E1377" i="24"/>
  <c r="F1377" i="24"/>
  <c r="C1378" i="24"/>
  <c r="D1378" i="24"/>
  <c r="E1378" i="24"/>
  <c r="F1378" i="24"/>
  <c r="C1379" i="24"/>
  <c r="D1379" i="24"/>
  <c r="E1379" i="24"/>
  <c r="F1379" i="24"/>
  <c r="C1380" i="24"/>
  <c r="D1380" i="24"/>
  <c r="E1380" i="24"/>
  <c r="F1380" i="24"/>
  <c r="C1381" i="24"/>
  <c r="D1381" i="24"/>
  <c r="E1381" i="24"/>
  <c r="F1381" i="24"/>
  <c r="C1382" i="24"/>
  <c r="D1382" i="24"/>
  <c r="E1382" i="24"/>
  <c r="F1382" i="24"/>
  <c r="C1383" i="24"/>
  <c r="D1383" i="24"/>
  <c r="E1383" i="24"/>
  <c r="F1383" i="24"/>
  <c r="C1384" i="24"/>
  <c r="D1384" i="24"/>
  <c r="E1384" i="24"/>
  <c r="F1384" i="24"/>
  <c r="C1385" i="24"/>
  <c r="D1385" i="24"/>
  <c r="E1385" i="24"/>
  <c r="F1385" i="24"/>
  <c r="C1386" i="24"/>
  <c r="D1386" i="24"/>
  <c r="E1386" i="24"/>
  <c r="F1386" i="24"/>
  <c r="F1367" i="24"/>
  <c r="E1367" i="24"/>
  <c r="D1367" i="24"/>
  <c r="C1367" i="24"/>
  <c r="C1348" i="24"/>
  <c r="D1348" i="24"/>
  <c r="E1348" i="24"/>
  <c r="F1348" i="24"/>
  <c r="C1349" i="24"/>
  <c r="D1349" i="24"/>
  <c r="E1349" i="24"/>
  <c r="F1349" i="24"/>
  <c r="C1350" i="24"/>
  <c r="D1350" i="24"/>
  <c r="E1350" i="24"/>
  <c r="F1350" i="24"/>
  <c r="C1351" i="24"/>
  <c r="D1351" i="24"/>
  <c r="E1351" i="24"/>
  <c r="F1351" i="24"/>
  <c r="C1352" i="24"/>
  <c r="D1352" i="24"/>
  <c r="E1352" i="24"/>
  <c r="F1352" i="24"/>
  <c r="C1353" i="24"/>
  <c r="D1353" i="24"/>
  <c r="E1353" i="24"/>
  <c r="F1353" i="24"/>
  <c r="C1354" i="24"/>
  <c r="D1354" i="24"/>
  <c r="E1354" i="24"/>
  <c r="F1354" i="24"/>
  <c r="C1355" i="24"/>
  <c r="D1355" i="24"/>
  <c r="E1355" i="24"/>
  <c r="F1355" i="24"/>
  <c r="C1356" i="24"/>
  <c r="D1356" i="24"/>
  <c r="E1356" i="24"/>
  <c r="F1356" i="24"/>
  <c r="C1357" i="24"/>
  <c r="D1357" i="24"/>
  <c r="E1357" i="24"/>
  <c r="F1357" i="24"/>
  <c r="C1358" i="24"/>
  <c r="D1358" i="24"/>
  <c r="E1358" i="24"/>
  <c r="F1358" i="24"/>
  <c r="C1359" i="24"/>
  <c r="D1359" i="24"/>
  <c r="E1359" i="24"/>
  <c r="F1359" i="24"/>
  <c r="C1360" i="24"/>
  <c r="D1360" i="24"/>
  <c r="E1360" i="24"/>
  <c r="F1360" i="24"/>
  <c r="C1361" i="24"/>
  <c r="D1361" i="24"/>
  <c r="E1361" i="24"/>
  <c r="F1361" i="24"/>
  <c r="C1362" i="24"/>
  <c r="D1362" i="24"/>
  <c r="E1362" i="24"/>
  <c r="F1362" i="24"/>
  <c r="C1363" i="24"/>
  <c r="D1363" i="24"/>
  <c r="E1363" i="24"/>
  <c r="F1363" i="24"/>
  <c r="C1364" i="24"/>
  <c r="D1364" i="24"/>
  <c r="E1364" i="24"/>
  <c r="F1364" i="24"/>
  <c r="C1365" i="24"/>
  <c r="D1365" i="24"/>
  <c r="E1365" i="24"/>
  <c r="F1365" i="24"/>
  <c r="C1366" i="24"/>
  <c r="D1366" i="24"/>
  <c r="E1366" i="24"/>
  <c r="F1366" i="24"/>
  <c r="F1347" i="24"/>
  <c r="E1347" i="24"/>
  <c r="D1347" i="24"/>
  <c r="C1347" i="24"/>
  <c r="C1328" i="24"/>
  <c r="D1328" i="24"/>
  <c r="E1328" i="24"/>
  <c r="F1328" i="24"/>
  <c r="C1329" i="24"/>
  <c r="D1329" i="24"/>
  <c r="E1329" i="24"/>
  <c r="F1329" i="24"/>
  <c r="C1330" i="24"/>
  <c r="D1330" i="24"/>
  <c r="E1330" i="24"/>
  <c r="F1330" i="24"/>
  <c r="C1331" i="24"/>
  <c r="D1331" i="24"/>
  <c r="E1331" i="24"/>
  <c r="F1331" i="24"/>
  <c r="C1332" i="24"/>
  <c r="D1332" i="24"/>
  <c r="E1332" i="24"/>
  <c r="F1332" i="24"/>
  <c r="C1333" i="24"/>
  <c r="D1333" i="24"/>
  <c r="E1333" i="24"/>
  <c r="F1333" i="24"/>
  <c r="C1334" i="24"/>
  <c r="D1334" i="24"/>
  <c r="E1334" i="24"/>
  <c r="F1334" i="24"/>
  <c r="C1335" i="24"/>
  <c r="D1335" i="24"/>
  <c r="E1335" i="24"/>
  <c r="F1335" i="24"/>
  <c r="C1336" i="24"/>
  <c r="D1336" i="24"/>
  <c r="E1336" i="24"/>
  <c r="F1336" i="24"/>
  <c r="C1337" i="24"/>
  <c r="D1337" i="24"/>
  <c r="E1337" i="24"/>
  <c r="F1337" i="24"/>
  <c r="C1338" i="24"/>
  <c r="D1338" i="24"/>
  <c r="E1338" i="24"/>
  <c r="F1338" i="24"/>
  <c r="C1339" i="24"/>
  <c r="D1339" i="24"/>
  <c r="E1339" i="24"/>
  <c r="F1339" i="24"/>
  <c r="C1340" i="24"/>
  <c r="D1340" i="24"/>
  <c r="E1340" i="24"/>
  <c r="F1340" i="24"/>
  <c r="C1341" i="24"/>
  <c r="D1341" i="24"/>
  <c r="E1341" i="24"/>
  <c r="F1341" i="24"/>
  <c r="C1342" i="24"/>
  <c r="D1342" i="24"/>
  <c r="E1342" i="24"/>
  <c r="F1342" i="24"/>
  <c r="C1343" i="24"/>
  <c r="D1343" i="24"/>
  <c r="E1343" i="24"/>
  <c r="F1343" i="24"/>
  <c r="C1344" i="24"/>
  <c r="D1344" i="24"/>
  <c r="E1344" i="24"/>
  <c r="F1344" i="24"/>
  <c r="C1345" i="24"/>
  <c r="D1345" i="24"/>
  <c r="E1345" i="24"/>
  <c r="F1345" i="24"/>
  <c r="C1346" i="24"/>
  <c r="D1346" i="24"/>
  <c r="E1346" i="24"/>
  <c r="F1346" i="24"/>
  <c r="F1327" i="24"/>
  <c r="E1327" i="24"/>
  <c r="D1327" i="24"/>
  <c r="C1327" i="24"/>
  <c r="C1308" i="24"/>
  <c r="D1308" i="24"/>
  <c r="E1308" i="24"/>
  <c r="F1308" i="24"/>
  <c r="C1309" i="24"/>
  <c r="D1309" i="24"/>
  <c r="E1309" i="24"/>
  <c r="F1309" i="24"/>
  <c r="C1310" i="24"/>
  <c r="D1310" i="24"/>
  <c r="E1310" i="24"/>
  <c r="F1310" i="24"/>
  <c r="C1311" i="24"/>
  <c r="D1311" i="24"/>
  <c r="E1311" i="24"/>
  <c r="F1311" i="24"/>
  <c r="C1312" i="24"/>
  <c r="D1312" i="24"/>
  <c r="E1312" i="24"/>
  <c r="F1312" i="24"/>
  <c r="C1313" i="24"/>
  <c r="D1313" i="24"/>
  <c r="E1313" i="24"/>
  <c r="F1313" i="24"/>
  <c r="C1314" i="24"/>
  <c r="D1314" i="24"/>
  <c r="E1314" i="24"/>
  <c r="F1314" i="24"/>
  <c r="C1315" i="24"/>
  <c r="D1315" i="24"/>
  <c r="E1315" i="24"/>
  <c r="F1315" i="24"/>
  <c r="C1316" i="24"/>
  <c r="D1316" i="24"/>
  <c r="E1316" i="24"/>
  <c r="F1316" i="24"/>
  <c r="C1317" i="24"/>
  <c r="D1317" i="24"/>
  <c r="E1317" i="24"/>
  <c r="F1317" i="24"/>
  <c r="C1318" i="24"/>
  <c r="D1318" i="24"/>
  <c r="E1318" i="24"/>
  <c r="F1318" i="24"/>
  <c r="C1319" i="24"/>
  <c r="D1319" i="24"/>
  <c r="E1319" i="24"/>
  <c r="F1319" i="24"/>
  <c r="C1320" i="24"/>
  <c r="D1320" i="24"/>
  <c r="E1320" i="24"/>
  <c r="F1320" i="24"/>
  <c r="C1321" i="24"/>
  <c r="D1321" i="24"/>
  <c r="E1321" i="24"/>
  <c r="F1321" i="24"/>
  <c r="C1322" i="24"/>
  <c r="D1322" i="24"/>
  <c r="E1322" i="24"/>
  <c r="F1322" i="24"/>
  <c r="C1323" i="24"/>
  <c r="D1323" i="24"/>
  <c r="E1323" i="24"/>
  <c r="F1323" i="24"/>
  <c r="C1324" i="24"/>
  <c r="D1324" i="24"/>
  <c r="E1324" i="24"/>
  <c r="F1324" i="24"/>
  <c r="C1325" i="24"/>
  <c r="D1325" i="24"/>
  <c r="E1325" i="24"/>
  <c r="F1325" i="24"/>
  <c r="C1326" i="24"/>
  <c r="D1326" i="24"/>
  <c r="E1326" i="24"/>
  <c r="F1326" i="24"/>
  <c r="F1307" i="24"/>
  <c r="E1307" i="24"/>
  <c r="D1307" i="24"/>
  <c r="C1307" i="24"/>
  <c r="C1288" i="24"/>
  <c r="D1288" i="24"/>
  <c r="E1288" i="24"/>
  <c r="F1288" i="24"/>
  <c r="C1289" i="24"/>
  <c r="D1289" i="24"/>
  <c r="E1289" i="24"/>
  <c r="F1289" i="24"/>
  <c r="C1290" i="24"/>
  <c r="D1290" i="24"/>
  <c r="E1290" i="24"/>
  <c r="F1290" i="24"/>
  <c r="C1291" i="24"/>
  <c r="D1291" i="24"/>
  <c r="E1291" i="24"/>
  <c r="F1291" i="24"/>
  <c r="C1292" i="24"/>
  <c r="D1292" i="24"/>
  <c r="E1292" i="24"/>
  <c r="F1292" i="24"/>
  <c r="C1293" i="24"/>
  <c r="D1293" i="24"/>
  <c r="E1293" i="24"/>
  <c r="F1293" i="24"/>
  <c r="C1294" i="24"/>
  <c r="D1294" i="24"/>
  <c r="E1294" i="24"/>
  <c r="F1294" i="24"/>
  <c r="C1295" i="24"/>
  <c r="D1295" i="24"/>
  <c r="E1295" i="24"/>
  <c r="F1295" i="24"/>
  <c r="C1296" i="24"/>
  <c r="D1296" i="24"/>
  <c r="E1296" i="24"/>
  <c r="F1296" i="24"/>
  <c r="C1297" i="24"/>
  <c r="D1297" i="24"/>
  <c r="E1297" i="24"/>
  <c r="F1297" i="24"/>
  <c r="C1298" i="24"/>
  <c r="D1298" i="24"/>
  <c r="E1298" i="24"/>
  <c r="F1298" i="24"/>
  <c r="C1299" i="24"/>
  <c r="D1299" i="24"/>
  <c r="E1299" i="24"/>
  <c r="F1299" i="24"/>
  <c r="C1300" i="24"/>
  <c r="D1300" i="24"/>
  <c r="E1300" i="24"/>
  <c r="F1300" i="24"/>
  <c r="C1301" i="24"/>
  <c r="D1301" i="24"/>
  <c r="E1301" i="24"/>
  <c r="F1301" i="24"/>
  <c r="C1302" i="24"/>
  <c r="D1302" i="24"/>
  <c r="E1302" i="24"/>
  <c r="F1302" i="24"/>
  <c r="C1303" i="24"/>
  <c r="D1303" i="24"/>
  <c r="E1303" i="24"/>
  <c r="F1303" i="24"/>
  <c r="C1304" i="24"/>
  <c r="D1304" i="24"/>
  <c r="E1304" i="24"/>
  <c r="F1304" i="24"/>
  <c r="C1305" i="24"/>
  <c r="D1305" i="24"/>
  <c r="E1305" i="24"/>
  <c r="F1305" i="24"/>
  <c r="C1306" i="24"/>
  <c r="D1306" i="24"/>
  <c r="E1306" i="24"/>
  <c r="F1306" i="24"/>
  <c r="F1287" i="24"/>
  <c r="E1287" i="24"/>
  <c r="D1287" i="24"/>
  <c r="C1287" i="24"/>
  <c r="C1268" i="24"/>
  <c r="D1268" i="24"/>
  <c r="E1268" i="24"/>
  <c r="F1268" i="24"/>
  <c r="C1269" i="24"/>
  <c r="D1269" i="24"/>
  <c r="E1269" i="24"/>
  <c r="F1269" i="24"/>
  <c r="C1270" i="24"/>
  <c r="D1270" i="24"/>
  <c r="E1270" i="24"/>
  <c r="F1270" i="24"/>
  <c r="C1271" i="24"/>
  <c r="D1271" i="24"/>
  <c r="E1271" i="24"/>
  <c r="F1271" i="24"/>
  <c r="C1272" i="24"/>
  <c r="D1272" i="24"/>
  <c r="E1272" i="24"/>
  <c r="F1272" i="24"/>
  <c r="C1273" i="24"/>
  <c r="D1273" i="24"/>
  <c r="E1273" i="24"/>
  <c r="F1273" i="24"/>
  <c r="C1274" i="24"/>
  <c r="D1274" i="24"/>
  <c r="E1274" i="24"/>
  <c r="F1274" i="24"/>
  <c r="C1275" i="24"/>
  <c r="D1275" i="24"/>
  <c r="E1275" i="24"/>
  <c r="F1275" i="24"/>
  <c r="C1276" i="24"/>
  <c r="D1276" i="24"/>
  <c r="E1276" i="24"/>
  <c r="F1276" i="24"/>
  <c r="C1277" i="24"/>
  <c r="D1277" i="24"/>
  <c r="E1277" i="24"/>
  <c r="F1277" i="24"/>
  <c r="C1278" i="24"/>
  <c r="D1278" i="24"/>
  <c r="E1278" i="24"/>
  <c r="F1278" i="24"/>
  <c r="C1279" i="24"/>
  <c r="D1279" i="24"/>
  <c r="E1279" i="24"/>
  <c r="F1279" i="24"/>
  <c r="C1280" i="24"/>
  <c r="D1280" i="24"/>
  <c r="E1280" i="24"/>
  <c r="F1280" i="24"/>
  <c r="C1281" i="24"/>
  <c r="D1281" i="24"/>
  <c r="E1281" i="24"/>
  <c r="F1281" i="24"/>
  <c r="C1282" i="24"/>
  <c r="D1282" i="24"/>
  <c r="E1282" i="24"/>
  <c r="F1282" i="24"/>
  <c r="C1283" i="24"/>
  <c r="D1283" i="24"/>
  <c r="E1283" i="24"/>
  <c r="F1283" i="24"/>
  <c r="C1284" i="24"/>
  <c r="D1284" i="24"/>
  <c r="E1284" i="24"/>
  <c r="F1284" i="24"/>
  <c r="C1285" i="24"/>
  <c r="D1285" i="24"/>
  <c r="E1285" i="24"/>
  <c r="F1285" i="24"/>
  <c r="C1286" i="24"/>
  <c r="D1286" i="24"/>
  <c r="E1286" i="24"/>
  <c r="F1286" i="24"/>
  <c r="F1267" i="24"/>
  <c r="E1267" i="24"/>
  <c r="D1267" i="24"/>
  <c r="C1267" i="24"/>
  <c r="C1248" i="24"/>
  <c r="D1248" i="24"/>
  <c r="E1248" i="24"/>
  <c r="F1248" i="24"/>
  <c r="C1249" i="24"/>
  <c r="D1249" i="24"/>
  <c r="E1249" i="24"/>
  <c r="F1249" i="24"/>
  <c r="C1250" i="24"/>
  <c r="D1250" i="24"/>
  <c r="E1250" i="24"/>
  <c r="F1250" i="24"/>
  <c r="C1251" i="24"/>
  <c r="D1251" i="24"/>
  <c r="E1251" i="24"/>
  <c r="F1251" i="24"/>
  <c r="C1252" i="24"/>
  <c r="D1252" i="24"/>
  <c r="E1252" i="24"/>
  <c r="F1252" i="24"/>
  <c r="C1253" i="24"/>
  <c r="D1253" i="24"/>
  <c r="E1253" i="24"/>
  <c r="F1253" i="24"/>
  <c r="C1254" i="24"/>
  <c r="D1254" i="24"/>
  <c r="E1254" i="24"/>
  <c r="F1254" i="24"/>
  <c r="C1255" i="24"/>
  <c r="D1255" i="24"/>
  <c r="E1255" i="24"/>
  <c r="F1255" i="24"/>
  <c r="C1256" i="24"/>
  <c r="D1256" i="24"/>
  <c r="E1256" i="24"/>
  <c r="F1256" i="24"/>
  <c r="C1257" i="24"/>
  <c r="D1257" i="24"/>
  <c r="E1257" i="24"/>
  <c r="F1257" i="24"/>
  <c r="C1258" i="24"/>
  <c r="D1258" i="24"/>
  <c r="E1258" i="24"/>
  <c r="F1258" i="24"/>
  <c r="C1259" i="24"/>
  <c r="D1259" i="24"/>
  <c r="E1259" i="24"/>
  <c r="F1259" i="24"/>
  <c r="C1260" i="24"/>
  <c r="D1260" i="24"/>
  <c r="E1260" i="24"/>
  <c r="F1260" i="24"/>
  <c r="C1261" i="24"/>
  <c r="D1261" i="24"/>
  <c r="E1261" i="24"/>
  <c r="F1261" i="24"/>
  <c r="C1262" i="24"/>
  <c r="D1262" i="24"/>
  <c r="E1262" i="24"/>
  <c r="F1262" i="24"/>
  <c r="C1263" i="24"/>
  <c r="D1263" i="24"/>
  <c r="E1263" i="24"/>
  <c r="F1263" i="24"/>
  <c r="C1264" i="24"/>
  <c r="D1264" i="24"/>
  <c r="E1264" i="24"/>
  <c r="F1264" i="24"/>
  <c r="C1265" i="24"/>
  <c r="D1265" i="24"/>
  <c r="E1265" i="24"/>
  <c r="F1265" i="24"/>
  <c r="C1266" i="24"/>
  <c r="D1266" i="24"/>
  <c r="E1266" i="24"/>
  <c r="F1266" i="24"/>
  <c r="F1247" i="24"/>
  <c r="E1247" i="24"/>
  <c r="D1247" i="24"/>
  <c r="C1247" i="24"/>
  <c r="C1228" i="24"/>
  <c r="D1228" i="24"/>
  <c r="E1228" i="24"/>
  <c r="F1228" i="24"/>
  <c r="C1229" i="24"/>
  <c r="D1229" i="24"/>
  <c r="E1229" i="24"/>
  <c r="F1229" i="24"/>
  <c r="C1230" i="24"/>
  <c r="D1230" i="24"/>
  <c r="E1230" i="24"/>
  <c r="F1230" i="24"/>
  <c r="C1231" i="24"/>
  <c r="D1231" i="24"/>
  <c r="E1231" i="24"/>
  <c r="F1231" i="24"/>
  <c r="C1232" i="24"/>
  <c r="D1232" i="24"/>
  <c r="E1232" i="24"/>
  <c r="F1232" i="24"/>
  <c r="C1233" i="24"/>
  <c r="D1233" i="24"/>
  <c r="E1233" i="24"/>
  <c r="F1233" i="24"/>
  <c r="C1234" i="24"/>
  <c r="D1234" i="24"/>
  <c r="E1234" i="24"/>
  <c r="F1234" i="24"/>
  <c r="C1235" i="24"/>
  <c r="D1235" i="24"/>
  <c r="E1235" i="24"/>
  <c r="F1235" i="24"/>
  <c r="C1236" i="24"/>
  <c r="D1236" i="24"/>
  <c r="E1236" i="24"/>
  <c r="F1236" i="24"/>
  <c r="C1237" i="24"/>
  <c r="D1237" i="24"/>
  <c r="E1237" i="24"/>
  <c r="F1237" i="24"/>
  <c r="C1238" i="24"/>
  <c r="D1238" i="24"/>
  <c r="E1238" i="24"/>
  <c r="F1238" i="24"/>
  <c r="C1239" i="24"/>
  <c r="D1239" i="24"/>
  <c r="E1239" i="24"/>
  <c r="F1239" i="24"/>
  <c r="C1240" i="24"/>
  <c r="D1240" i="24"/>
  <c r="E1240" i="24"/>
  <c r="F1240" i="24"/>
  <c r="C1241" i="24"/>
  <c r="D1241" i="24"/>
  <c r="E1241" i="24"/>
  <c r="F1241" i="24"/>
  <c r="C1242" i="24"/>
  <c r="D1242" i="24"/>
  <c r="E1242" i="24"/>
  <c r="F1242" i="24"/>
  <c r="C1243" i="24"/>
  <c r="D1243" i="24"/>
  <c r="E1243" i="24"/>
  <c r="F1243" i="24"/>
  <c r="C1244" i="24"/>
  <c r="D1244" i="24"/>
  <c r="E1244" i="24"/>
  <c r="F1244" i="24"/>
  <c r="C1245" i="24"/>
  <c r="D1245" i="24"/>
  <c r="E1245" i="24"/>
  <c r="F1245" i="24"/>
  <c r="C1246" i="24"/>
  <c r="D1246" i="24"/>
  <c r="E1246" i="24"/>
  <c r="F1246" i="24"/>
  <c r="F1227" i="24"/>
  <c r="E1227" i="24"/>
  <c r="D1227" i="24"/>
  <c r="C1227" i="24"/>
  <c r="C1208" i="24"/>
  <c r="D1208" i="24"/>
  <c r="E1208" i="24"/>
  <c r="F1208" i="24"/>
  <c r="C1209" i="24"/>
  <c r="D1209" i="24"/>
  <c r="E1209" i="24"/>
  <c r="F1209" i="24"/>
  <c r="C1210" i="24"/>
  <c r="D1210" i="24"/>
  <c r="E1210" i="24"/>
  <c r="F1210" i="24"/>
  <c r="C1211" i="24"/>
  <c r="D1211" i="24"/>
  <c r="E1211" i="24"/>
  <c r="F1211" i="24"/>
  <c r="C1212" i="24"/>
  <c r="D1212" i="24"/>
  <c r="E1212" i="24"/>
  <c r="F1212" i="24"/>
  <c r="C1213" i="24"/>
  <c r="D1213" i="24"/>
  <c r="E1213" i="24"/>
  <c r="F1213" i="24"/>
  <c r="C1214" i="24"/>
  <c r="D1214" i="24"/>
  <c r="E1214" i="24"/>
  <c r="F1214" i="24"/>
  <c r="C1215" i="24"/>
  <c r="D1215" i="24"/>
  <c r="E1215" i="24"/>
  <c r="F1215" i="24"/>
  <c r="C1216" i="24"/>
  <c r="D1216" i="24"/>
  <c r="E1216" i="24"/>
  <c r="F1216" i="24"/>
  <c r="C1217" i="24"/>
  <c r="D1217" i="24"/>
  <c r="E1217" i="24"/>
  <c r="F1217" i="24"/>
  <c r="C1218" i="24"/>
  <c r="D1218" i="24"/>
  <c r="E1218" i="24"/>
  <c r="F1218" i="24"/>
  <c r="C1219" i="24"/>
  <c r="D1219" i="24"/>
  <c r="E1219" i="24"/>
  <c r="F1219" i="24"/>
  <c r="C1220" i="24"/>
  <c r="D1220" i="24"/>
  <c r="E1220" i="24"/>
  <c r="F1220" i="24"/>
  <c r="C1221" i="24"/>
  <c r="D1221" i="24"/>
  <c r="E1221" i="24"/>
  <c r="F1221" i="24"/>
  <c r="C1222" i="24"/>
  <c r="D1222" i="24"/>
  <c r="E1222" i="24"/>
  <c r="F1222" i="24"/>
  <c r="C1223" i="24"/>
  <c r="D1223" i="24"/>
  <c r="E1223" i="24"/>
  <c r="F1223" i="24"/>
  <c r="C1224" i="24"/>
  <c r="D1224" i="24"/>
  <c r="E1224" i="24"/>
  <c r="F1224" i="24"/>
  <c r="C1225" i="24"/>
  <c r="D1225" i="24"/>
  <c r="E1225" i="24"/>
  <c r="F1225" i="24"/>
  <c r="C1226" i="24"/>
  <c r="D1226" i="24"/>
  <c r="E1226" i="24"/>
  <c r="F1226" i="24"/>
  <c r="F1207" i="24"/>
  <c r="E1207" i="24"/>
  <c r="D1207" i="24"/>
  <c r="C1207" i="24"/>
  <c r="C1188" i="24"/>
  <c r="D1188" i="24"/>
  <c r="E1188" i="24"/>
  <c r="F1188" i="24"/>
  <c r="C1189" i="24"/>
  <c r="D1189" i="24"/>
  <c r="E1189" i="24"/>
  <c r="F1189" i="24"/>
  <c r="C1190" i="24"/>
  <c r="D1190" i="24"/>
  <c r="E1190" i="24"/>
  <c r="F1190" i="24"/>
  <c r="C1191" i="24"/>
  <c r="D1191" i="24"/>
  <c r="E1191" i="24"/>
  <c r="F1191" i="24"/>
  <c r="C1192" i="24"/>
  <c r="D1192" i="24"/>
  <c r="E1192" i="24"/>
  <c r="F1192" i="24"/>
  <c r="C1193" i="24"/>
  <c r="D1193" i="24"/>
  <c r="E1193" i="24"/>
  <c r="F1193" i="24"/>
  <c r="C1194" i="24"/>
  <c r="D1194" i="24"/>
  <c r="E1194" i="24"/>
  <c r="F1194" i="24"/>
  <c r="C1195" i="24"/>
  <c r="D1195" i="24"/>
  <c r="E1195" i="24"/>
  <c r="F1195" i="24"/>
  <c r="C1196" i="24"/>
  <c r="D1196" i="24"/>
  <c r="E1196" i="24"/>
  <c r="F1196" i="24"/>
  <c r="C1197" i="24"/>
  <c r="D1197" i="24"/>
  <c r="E1197" i="24"/>
  <c r="F1197" i="24"/>
  <c r="C1198" i="24"/>
  <c r="D1198" i="24"/>
  <c r="E1198" i="24"/>
  <c r="F1198" i="24"/>
  <c r="C1199" i="24"/>
  <c r="D1199" i="24"/>
  <c r="E1199" i="24"/>
  <c r="F1199" i="24"/>
  <c r="C1200" i="24"/>
  <c r="D1200" i="24"/>
  <c r="E1200" i="24"/>
  <c r="F1200" i="24"/>
  <c r="C1201" i="24"/>
  <c r="D1201" i="24"/>
  <c r="E1201" i="24"/>
  <c r="F1201" i="24"/>
  <c r="C1202" i="24"/>
  <c r="D1202" i="24"/>
  <c r="E1202" i="24"/>
  <c r="F1202" i="24"/>
  <c r="C1203" i="24"/>
  <c r="D1203" i="24"/>
  <c r="E1203" i="24"/>
  <c r="F1203" i="24"/>
  <c r="C1204" i="24"/>
  <c r="D1204" i="24"/>
  <c r="E1204" i="24"/>
  <c r="F1204" i="24"/>
  <c r="C1205" i="24"/>
  <c r="D1205" i="24"/>
  <c r="E1205" i="24"/>
  <c r="F1205" i="24"/>
  <c r="C1206" i="24"/>
  <c r="D1206" i="24"/>
  <c r="E1206" i="24"/>
  <c r="F1206" i="24"/>
  <c r="F1187" i="24"/>
  <c r="E1187" i="24"/>
  <c r="D1187" i="24"/>
  <c r="C1187" i="24"/>
  <c r="C1168" i="24"/>
  <c r="D1168" i="24"/>
  <c r="E1168" i="24"/>
  <c r="F1168" i="24"/>
  <c r="C1169" i="24"/>
  <c r="D1169" i="24"/>
  <c r="E1169" i="24"/>
  <c r="F1169" i="24"/>
  <c r="C1170" i="24"/>
  <c r="D1170" i="24"/>
  <c r="E1170" i="24"/>
  <c r="F1170" i="24"/>
  <c r="C1171" i="24"/>
  <c r="D1171" i="24"/>
  <c r="E1171" i="24"/>
  <c r="F1171" i="24"/>
  <c r="C1172" i="24"/>
  <c r="D1172" i="24"/>
  <c r="E1172" i="24"/>
  <c r="F1172" i="24"/>
  <c r="C1173" i="24"/>
  <c r="D1173" i="24"/>
  <c r="E1173" i="24"/>
  <c r="F1173" i="24"/>
  <c r="C1174" i="24"/>
  <c r="D1174" i="24"/>
  <c r="E1174" i="24"/>
  <c r="F1174" i="24"/>
  <c r="C1175" i="24"/>
  <c r="D1175" i="24"/>
  <c r="E1175" i="24"/>
  <c r="F1175" i="24"/>
  <c r="C1176" i="24"/>
  <c r="D1176" i="24"/>
  <c r="E1176" i="24"/>
  <c r="F1176" i="24"/>
  <c r="C1177" i="24"/>
  <c r="D1177" i="24"/>
  <c r="E1177" i="24"/>
  <c r="F1177" i="24"/>
  <c r="C1178" i="24"/>
  <c r="D1178" i="24"/>
  <c r="E1178" i="24"/>
  <c r="F1178" i="24"/>
  <c r="C1179" i="24"/>
  <c r="D1179" i="24"/>
  <c r="E1179" i="24"/>
  <c r="F1179" i="24"/>
  <c r="C1180" i="24"/>
  <c r="D1180" i="24"/>
  <c r="E1180" i="24"/>
  <c r="F1180" i="24"/>
  <c r="C1181" i="24"/>
  <c r="D1181" i="24"/>
  <c r="E1181" i="24"/>
  <c r="F1181" i="24"/>
  <c r="C1182" i="24"/>
  <c r="D1182" i="24"/>
  <c r="E1182" i="24"/>
  <c r="F1182" i="24"/>
  <c r="C1183" i="24"/>
  <c r="D1183" i="24"/>
  <c r="E1183" i="24"/>
  <c r="F1183" i="24"/>
  <c r="C1184" i="24"/>
  <c r="D1184" i="24"/>
  <c r="E1184" i="24"/>
  <c r="F1184" i="24"/>
  <c r="C1185" i="24"/>
  <c r="D1185" i="24"/>
  <c r="E1185" i="24"/>
  <c r="F1185" i="24"/>
  <c r="C1186" i="24"/>
  <c r="D1186" i="24"/>
  <c r="E1186" i="24"/>
  <c r="F1186" i="24"/>
  <c r="F1167" i="24"/>
  <c r="E1167" i="24"/>
  <c r="D1167" i="24"/>
  <c r="C1167" i="24"/>
  <c r="C1148" i="24"/>
  <c r="D1148" i="24"/>
  <c r="E1148" i="24"/>
  <c r="F1148" i="24"/>
  <c r="C1149" i="24"/>
  <c r="D1149" i="24"/>
  <c r="E1149" i="24"/>
  <c r="F1149" i="24"/>
  <c r="C1150" i="24"/>
  <c r="D1150" i="24"/>
  <c r="E1150" i="24"/>
  <c r="F1150" i="24"/>
  <c r="C1151" i="24"/>
  <c r="D1151" i="24"/>
  <c r="E1151" i="24"/>
  <c r="F1151" i="24"/>
  <c r="C1152" i="24"/>
  <c r="D1152" i="24"/>
  <c r="E1152" i="24"/>
  <c r="F1152" i="24"/>
  <c r="C1153" i="24"/>
  <c r="D1153" i="24"/>
  <c r="E1153" i="24"/>
  <c r="F1153" i="24"/>
  <c r="C1154" i="24"/>
  <c r="D1154" i="24"/>
  <c r="E1154" i="24"/>
  <c r="F1154" i="24"/>
  <c r="C1155" i="24"/>
  <c r="D1155" i="24"/>
  <c r="E1155" i="24"/>
  <c r="F1155" i="24"/>
  <c r="C1156" i="24"/>
  <c r="D1156" i="24"/>
  <c r="E1156" i="24"/>
  <c r="F1156" i="24"/>
  <c r="C1157" i="24"/>
  <c r="D1157" i="24"/>
  <c r="E1157" i="24"/>
  <c r="F1157" i="24"/>
  <c r="C1158" i="24"/>
  <c r="D1158" i="24"/>
  <c r="E1158" i="24"/>
  <c r="F1158" i="24"/>
  <c r="C1159" i="24"/>
  <c r="D1159" i="24"/>
  <c r="E1159" i="24"/>
  <c r="F1159" i="24"/>
  <c r="C1160" i="24"/>
  <c r="D1160" i="24"/>
  <c r="E1160" i="24"/>
  <c r="F1160" i="24"/>
  <c r="C1161" i="24"/>
  <c r="D1161" i="24"/>
  <c r="E1161" i="24"/>
  <c r="F1161" i="24"/>
  <c r="C1162" i="24"/>
  <c r="D1162" i="24"/>
  <c r="E1162" i="24"/>
  <c r="F1162" i="24"/>
  <c r="C1163" i="24"/>
  <c r="D1163" i="24"/>
  <c r="E1163" i="24"/>
  <c r="F1163" i="24"/>
  <c r="C1164" i="24"/>
  <c r="D1164" i="24"/>
  <c r="E1164" i="24"/>
  <c r="F1164" i="24"/>
  <c r="C1165" i="24"/>
  <c r="D1165" i="24"/>
  <c r="E1165" i="24"/>
  <c r="F1165" i="24"/>
  <c r="C1166" i="24"/>
  <c r="D1166" i="24"/>
  <c r="E1166" i="24"/>
  <c r="F1166" i="24"/>
  <c r="F1147" i="24"/>
  <c r="E1147" i="24"/>
  <c r="D1147" i="24"/>
  <c r="C1147" i="24"/>
  <c r="C1128" i="24"/>
  <c r="D1128" i="24"/>
  <c r="E1128" i="24"/>
  <c r="F1128" i="24"/>
  <c r="C1129" i="24"/>
  <c r="D1129" i="24"/>
  <c r="E1129" i="24"/>
  <c r="F1129" i="24"/>
  <c r="C1130" i="24"/>
  <c r="D1130" i="24"/>
  <c r="E1130" i="24"/>
  <c r="F1130" i="24"/>
  <c r="C1131" i="24"/>
  <c r="D1131" i="24"/>
  <c r="E1131" i="24"/>
  <c r="F1131" i="24"/>
  <c r="C1132" i="24"/>
  <c r="D1132" i="24"/>
  <c r="E1132" i="24"/>
  <c r="F1132" i="24"/>
  <c r="C1133" i="24"/>
  <c r="D1133" i="24"/>
  <c r="E1133" i="24"/>
  <c r="F1133" i="24"/>
  <c r="C1134" i="24"/>
  <c r="D1134" i="24"/>
  <c r="E1134" i="24"/>
  <c r="F1134" i="24"/>
  <c r="C1135" i="24"/>
  <c r="D1135" i="24"/>
  <c r="E1135" i="24"/>
  <c r="F1135" i="24"/>
  <c r="C1136" i="24"/>
  <c r="D1136" i="24"/>
  <c r="E1136" i="24"/>
  <c r="F1136" i="24"/>
  <c r="C1137" i="24"/>
  <c r="D1137" i="24"/>
  <c r="E1137" i="24"/>
  <c r="F1137" i="24"/>
  <c r="C1138" i="24"/>
  <c r="D1138" i="24"/>
  <c r="E1138" i="24"/>
  <c r="F1138" i="24"/>
  <c r="C1139" i="24"/>
  <c r="D1139" i="24"/>
  <c r="E1139" i="24"/>
  <c r="F1139" i="24"/>
  <c r="C1140" i="24"/>
  <c r="D1140" i="24"/>
  <c r="E1140" i="24"/>
  <c r="F1140" i="24"/>
  <c r="C1141" i="24"/>
  <c r="D1141" i="24"/>
  <c r="E1141" i="24"/>
  <c r="F1141" i="24"/>
  <c r="C1142" i="24"/>
  <c r="D1142" i="24"/>
  <c r="E1142" i="24"/>
  <c r="F1142" i="24"/>
  <c r="C1143" i="24"/>
  <c r="D1143" i="24"/>
  <c r="E1143" i="24"/>
  <c r="F1143" i="24"/>
  <c r="C1144" i="24"/>
  <c r="D1144" i="24"/>
  <c r="E1144" i="24"/>
  <c r="F1144" i="24"/>
  <c r="C1145" i="24"/>
  <c r="D1145" i="24"/>
  <c r="E1145" i="24"/>
  <c r="F1145" i="24"/>
  <c r="C1146" i="24"/>
  <c r="D1146" i="24"/>
  <c r="E1146" i="24"/>
  <c r="F1146" i="24"/>
  <c r="F1127" i="24"/>
  <c r="E1127" i="24"/>
  <c r="D1127" i="24"/>
  <c r="C1127" i="24"/>
  <c r="C1108" i="24"/>
  <c r="D1108" i="24"/>
  <c r="E1108" i="24"/>
  <c r="F1108" i="24"/>
  <c r="C1109" i="24"/>
  <c r="D1109" i="24"/>
  <c r="E1109" i="24"/>
  <c r="F1109" i="24"/>
  <c r="C1110" i="24"/>
  <c r="D1110" i="24"/>
  <c r="E1110" i="24"/>
  <c r="F1110" i="24"/>
  <c r="C1111" i="24"/>
  <c r="D1111" i="24"/>
  <c r="E1111" i="24"/>
  <c r="F1111" i="24"/>
  <c r="C1112" i="24"/>
  <c r="D1112" i="24"/>
  <c r="E1112" i="24"/>
  <c r="F1112" i="24"/>
  <c r="C1113" i="24"/>
  <c r="D1113" i="24"/>
  <c r="E1113" i="24"/>
  <c r="F1113" i="24"/>
  <c r="C1114" i="24"/>
  <c r="D1114" i="24"/>
  <c r="E1114" i="24"/>
  <c r="F1114" i="24"/>
  <c r="C1115" i="24"/>
  <c r="D1115" i="24"/>
  <c r="E1115" i="24"/>
  <c r="F1115" i="24"/>
  <c r="C1116" i="24"/>
  <c r="D1116" i="24"/>
  <c r="E1116" i="24"/>
  <c r="F1116" i="24"/>
  <c r="C1117" i="24"/>
  <c r="D1117" i="24"/>
  <c r="E1117" i="24"/>
  <c r="F1117" i="24"/>
  <c r="C1118" i="24"/>
  <c r="D1118" i="24"/>
  <c r="E1118" i="24"/>
  <c r="F1118" i="24"/>
  <c r="C1119" i="24"/>
  <c r="D1119" i="24"/>
  <c r="E1119" i="24"/>
  <c r="F1119" i="24"/>
  <c r="C1120" i="24"/>
  <c r="D1120" i="24"/>
  <c r="E1120" i="24"/>
  <c r="F1120" i="24"/>
  <c r="C1121" i="24"/>
  <c r="D1121" i="24"/>
  <c r="E1121" i="24"/>
  <c r="F1121" i="24"/>
  <c r="C1122" i="24"/>
  <c r="D1122" i="24"/>
  <c r="E1122" i="24"/>
  <c r="F1122" i="24"/>
  <c r="C1123" i="24"/>
  <c r="D1123" i="24"/>
  <c r="E1123" i="24"/>
  <c r="F1123" i="24"/>
  <c r="C1124" i="24"/>
  <c r="D1124" i="24"/>
  <c r="E1124" i="24"/>
  <c r="F1124" i="24"/>
  <c r="C1125" i="24"/>
  <c r="D1125" i="24"/>
  <c r="E1125" i="24"/>
  <c r="F1125" i="24"/>
  <c r="C1126" i="24"/>
  <c r="D1126" i="24"/>
  <c r="E1126" i="24"/>
  <c r="F1126" i="24"/>
  <c r="F1107" i="24"/>
  <c r="E1107" i="24"/>
  <c r="D1107" i="24"/>
  <c r="C1107" i="24"/>
  <c r="C1088" i="24"/>
  <c r="D1088" i="24"/>
  <c r="E1088" i="24"/>
  <c r="F1088" i="24"/>
  <c r="C1089" i="24"/>
  <c r="D1089" i="24"/>
  <c r="E1089" i="24"/>
  <c r="F1089" i="24"/>
  <c r="C1090" i="24"/>
  <c r="D1090" i="24"/>
  <c r="E1090" i="24"/>
  <c r="F1090" i="24"/>
  <c r="C1091" i="24"/>
  <c r="D1091" i="24"/>
  <c r="E1091" i="24"/>
  <c r="F1091" i="24"/>
  <c r="C1092" i="24"/>
  <c r="D1092" i="24"/>
  <c r="E1092" i="24"/>
  <c r="F1092" i="24"/>
  <c r="C1093" i="24"/>
  <c r="D1093" i="24"/>
  <c r="E1093" i="24"/>
  <c r="F1093" i="24"/>
  <c r="C1094" i="24"/>
  <c r="D1094" i="24"/>
  <c r="E1094" i="24"/>
  <c r="F1094" i="24"/>
  <c r="C1095" i="24"/>
  <c r="D1095" i="24"/>
  <c r="E1095" i="24"/>
  <c r="F1095" i="24"/>
  <c r="C1096" i="24"/>
  <c r="D1096" i="24"/>
  <c r="E1096" i="24"/>
  <c r="F1096" i="24"/>
  <c r="C1097" i="24"/>
  <c r="D1097" i="24"/>
  <c r="E1097" i="24"/>
  <c r="F1097" i="24"/>
  <c r="C1098" i="24"/>
  <c r="D1098" i="24"/>
  <c r="E1098" i="24"/>
  <c r="F1098" i="24"/>
  <c r="C1099" i="24"/>
  <c r="D1099" i="24"/>
  <c r="E1099" i="24"/>
  <c r="F1099" i="24"/>
  <c r="C1100" i="24"/>
  <c r="D1100" i="24"/>
  <c r="E1100" i="24"/>
  <c r="F1100" i="24"/>
  <c r="C1101" i="24"/>
  <c r="D1101" i="24"/>
  <c r="E1101" i="24"/>
  <c r="F1101" i="24"/>
  <c r="C1102" i="24"/>
  <c r="D1102" i="24"/>
  <c r="E1102" i="24"/>
  <c r="F1102" i="24"/>
  <c r="C1103" i="24"/>
  <c r="D1103" i="24"/>
  <c r="E1103" i="24"/>
  <c r="F1103" i="24"/>
  <c r="C1104" i="24"/>
  <c r="D1104" i="24"/>
  <c r="E1104" i="24"/>
  <c r="F1104" i="24"/>
  <c r="C1105" i="24"/>
  <c r="D1105" i="24"/>
  <c r="E1105" i="24"/>
  <c r="F1105" i="24"/>
  <c r="C1106" i="24"/>
  <c r="D1106" i="24"/>
  <c r="E1106" i="24"/>
  <c r="F1106" i="24"/>
  <c r="F1087" i="24"/>
  <c r="E1087" i="24"/>
  <c r="D1087" i="24"/>
  <c r="C1087" i="24"/>
  <c r="C1068" i="24"/>
  <c r="D1068" i="24"/>
  <c r="E1068" i="24"/>
  <c r="F1068" i="24"/>
  <c r="C1069" i="24"/>
  <c r="D1069" i="24"/>
  <c r="E1069" i="24"/>
  <c r="F1069" i="24"/>
  <c r="C1070" i="24"/>
  <c r="D1070" i="24"/>
  <c r="E1070" i="24"/>
  <c r="F1070" i="24"/>
  <c r="C1071" i="24"/>
  <c r="D1071" i="24"/>
  <c r="E1071" i="24"/>
  <c r="F1071" i="24"/>
  <c r="C1072" i="24"/>
  <c r="D1072" i="24"/>
  <c r="E1072" i="24"/>
  <c r="F1072" i="24"/>
  <c r="C1073" i="24"/>
  <c r="D1073" i="24"/>
  <c r="E1073" i="24"/>
  <c r="F1073" i="24"/>
  <c r="C1074" i="24"/>
  <c r="D1074" i="24"/>
  <c r="E1074" i="24"/>
  <c r="F1074" i="24"/>
  <c r="C1075" i="24"/>
  <c r="D1075" i="24"/>
  <c r="E1075" i="24"/>
  <c r="F1075" i="24"/>
  <c r="C1076" i="24"/>
  <c r="D1076" i="24"/>
  <c r="E1076" i="24"/>
  <c r="F1076" i="24"/>
  <c r="C1077" i="24"/>
  <c r="D1077" i="24"/>
  <c r="E1077" i="24"/>
  <c r="F1077" i="24"/>
  <c r="C1078" i="24"/>
  <c r="D1078" i="24"/>
  <c r="E1078" i="24"/>
  <c r="F1078" i="24"/>
  <c r="C1079" i="24"/>
  <c r="D1079" i="24"/>
  <c r="E1079" i="24"/>
  <c r="F1079" i="24"/>
  <c r="C1080" i="24"/>
  <c r="D1080" i="24"/>
  <c r="E1080" i="24"/>
  <c r="F1080" i="24"/>
  <c r="C1081" i="24"/>
  <c r="D1081" i="24"/>
  <c r="E1081" i="24"/>
  <c r="F1081" i="24"/>
  <c r="C1082" i="24"/>
  <c r="D1082" i="24"/>
  <c r="E1082" i="24"/>
  <c r="F1082" i="24"/>
  <c r="C1083" i="24"/>
  <c r="D1083" i="24"/>
  <c r="E1083" i="24"/>
  <c r="F1083" i="24"/>
  <c r="C1084" i="24"/>
  <c r="D1084" i="24"/>
  <c r="E1084" i="24"/>
  <c r="F1084" i="24"/>
  <c r="C1085" i="24"/>
  <c r="D1085" i="24"/>
  <c r="E1085" i="24"/>
  <c r="F1085" i="24"/>
  <c r="C1086" i="24"/>
  <c r="D1086" i="24"/>
  <c r="E1086" i="24"/>
  <c r="F1086" i="24"/>
  <c r="F1067" i="24"/>
  <c r="E1067" i="24"/>
  <c r="D1067" i="24"/>
  <c r="C1067" i="24"/>
  <c r="C1048" i="24"/>
  <c r="D1048" i="24"/>
  <c r="E1048" i="24"/>
  <c r="F1048" i="24"/>
  <c r="C1049" i="24"/>
  <c r="D1049" i="24"/>
  <c r="E1049" i="24"/>
  <c r="F1049" i="24"/>
  <c r="C1050" i="24"/>
  <c r="D1050" i="24"/>
  <c r="E1050" i="24"/>
  <c r="F1050" i="24"/>
  <c r="C1051" i="24"/>
  <c r="D1051" i="24"/>
  <c r="E1051" i="24"/>
  <c r="F1051" i="24"/>
  <c r="C1052" i="24"/>
  <c r="D1052" i="24"/>
  <c r="E1052" i="24"/>
  <c r="F1052" i="24"/>
  <c r="C1053" i="24"/>
  <c r="D1053" i="24"/>
  <c r="E1053" i="24"/>
  <c r="F1053" i="24"/>
  <c r="C1054" i="24"/>
  <c r="D1054" i="24"/>
  <c r="E1054" i="24"/>
  <c r="F1054" i="24"/>
  <c r="C1055" i="24"/>
  <c r="D1055" i="24"/>
  <c r="E1055" i="24"/>
  <c r="F1055" i="24"/>
  <c r="C1056" i="24"/>
  <c r="D1056" i="24"/>
  <c r="E1056" i="24"/>
  <c r="F1056" i="24"/>
  <c r="C1057" i="24"/>
  <c r="D1057" i="24"/>
  <c r="E1057" i="24"/>
  <c r="F1057" i="24"/>
  <c r="C1058" i="24"/>
  <c r="D1058" i="24"/>
  <c r="E1058" i="24"/>
  <c r="F1058" i="24"/>
  <c r="C1059" i="24"/>
  <c r="D1059" i="24"/>
  <c r="E1059" i="24"/>
  <c r="F1059" i="24"/>
  <c r="C1060" i="24"/>
  <c r="D1060" i="24"/>
  <c r="E1060" i="24"/>
  <c r="F1060" i="24"/>
  <c r="C1061" i="24"/>
  <c r="D1061" i="24"/>
  <c r="E1061" i="24"/>
  <c r="F1061" i="24"/>
  <c r="C1062" i="24"/>
  <c r="D1062" i="24"/>
  <c r="E1062" i="24"/>
  <c r="F1062" i="24"/>
  <c r="C1063" i="24"/>
  <c r="D1063" i="24"/>
  <c r="E1063" i="24"/>
  <c r="F1063" i="24"/>
  <c r="C1064" i="24"/>
  <c r="D1064" i="24"/>
  <c r="E1064" i="24"/>
  <c r="F1064" i="24"/>
  <c r="C1065" i="24"/>
  <c r="D1065" i="24"/>
  <c r="E1065" i="24"/>
  <c r="F1065" i="24"/>
  <c r="C1066" i="24"/>
  <c r="D1066" i="24"/>
  <c r="E1066" i="24"/>
  <c r="F1066" i="24"/>
  <c r="F1047" i="24"/>
  <c r="E1047" i="24"/>
  <c r="D1047" i="24"/>
  <c r="C1047" i="24"/>
  <c r="C1028" i="24"/>
  <c r="D1028" i="24"/>
  <c r="E1028" i="24"/>
  <c r="F1028" i="24"/>
  <c r="C1029" i="24"/>
  <c r="D1029" i="24"/>
  <c r="E1029" i="24"/>
  <c r="F1029" i="24"/>
  <c r="C1030" i="24"/>
  <c r="D1030" i="24"/>
  <c r="E1030" i="24"/>
  <c r="F1030" i="24"/>
  <c r="C1031" i="24"/>
  <c r="D1031" i="24"/>
  <c r="E1031" i="24"/>
  <c r="F1031" i="24"/>
  <c r="C1032" i="24"/>
  <c r="D1032" i="24"/>
  <c r="E1032" i="24"/>
  <c r="F1032" i="24"/>
  <c r="C1033" i="24"/>
  <c r="D1033" i="24"/>
  <c r="E1033" i="24"/>
  <c r="F1033" i="24"/>
  <c r="C1034" i="24"/>
  <c r="D1034" i="24"/>
  <c r="E1034" i="24"/>
  <c r="F1034" i="24"/>
  <c r="C1035" i="24"/>
  <c r="D1035" i="24"/>
  <c r="E1035" i="24"/>
  <c r="F1035" i="24"/>
  <c r="C1036" i="24"/>
  <c r="D1036" i="24"/>
  <c r="E1036" i="24"/>
  <c r="F1036" i="24"/>
  <c r="C1037" i="24"/>
  <c r="D1037" i="24"/>
  <c r="E1037" i="24"/>
  <c r="F1037" i="24"/>
  <c r="C1038" i="24"/>
  <c r="D1038" i="24"/>
  <c r="E1038" i="24"/>
  <c r="F1038" i="24"/>
  <c r="C1039" i="24"/>
  <c r="D1039" i="24"/>
  <c r="E1039" i="24"/>
  <c r="F1039" i="24"/>
  <c r="C1040" i="24"/>
  <c r="D1040" i="24"/>
  <c r="E1040" i="24"/>
  <c r="F1040" i="24"/>
  <c r="C1041" i="24"/>
  <c r="D1041" i="24"/>
  <c r="E1041" i="24"/>
  <c r="F1041" i="24"/>
  <c r="C1042" i="24"/>
  <c r="D1042" i="24"/>
  <c r="E1042" i="24"/>
  <c r="F1042" i="24"/>
  <c r="C1043" i="24"/>
  <c r="D1043" i="24"/>
  <c r="E1043" i="24"/>
  <c r="F1043" i="24"/>
  <c r="C1044" i="24"/>
  <c r="D1044" i="24"/>
  <c r="E1044" i="24"/>
  <c r="F1044" i="24"/>
  <c r="C1045" i="24"/>
  <c r="D1045" i="24"/>
  <c r="E1045" i="24"/>
  <c r="F1045" i="24"/>
  <c r="C1046" i="24"/>
  <c r="D1046" i="24"/>
  <c r="E1046" i="24"/>
  <c r="F1046" i="24"/>
  <c r="F1027" i="24"/>
  <c r="E1027" i="24"/>
  <c r="D1027" i="24"/>
  <c r="C1027" i="24"/>
  <c r="C1008" i="24"/>
  <c r="D1008" i="24"/>
  <c r="E1008" i="24"/>
  <c r="F1008" i="24"/>
  <c r="C1009" i="24"/>
  <c r="D1009" i="24"/>
  <c r="E1009" i="24"/>
  <c r="F1009" i="24"/>
  <c r="C1010" i="24"/>
  <c r="D1010" i="24"/>
  <c r="E1010" i="24"/>
  <c r="F1010" i="24"/>
  <c r="C1011" i="24"/>
  <c r="D1011" i="24"/>
  <c r="E1011" i="24"/>
  <c r="F1011" i="24"/>
  <c r="C1012" i="24"/>
  <c r="D1012" i="24"/>
  <c r="E1012" i="24"/>
  <c r="F1012" i="24"/>
  <c r="C1013" i="24"/>
  <c r="D1013" i="24"/>
  <c r="E1013" i="24"/>
  <c r="F1013" i="24"/>
  <c r="C1014" i="24"/>
  <c r="D1014" i="24"/>
  <c r="E1014" i="24"/>
  <c r="F1014" i="24"/>
  <c r="C1015" i="24"/>
  <c r="D1015" i="24"/>
  <c r="E1015" i="24"/>
  <c r="F1015" i="24"/>
  <c r="C1016" i="24"/>
  <c r="D1016" i="24"/>
  <c r="E1016" i="24"/>
  <c r="F1016" i="24"/>
  <c r="C1017" i="24"/>
  <c r="D1017" i="24"/>
  <c r="E1017" i="24"/>
  <c r="F1017" i="24"/>
  <c r="C1018" i="24"/>
  <c r="D1018" i="24"/>
  <c r="E1018" i="24"/>
  <c r="F1018" i="24"/>
  <c r="C1019" i="24"/>
  <c r="D1019" i="24"/>
  <c r="E1019" i="24"/>
  <c r="F1019" i="24"/>
  <c r="C1020" i="24"/>
  <c r="D1020" i="24"/>
  <c r="E1020" i="24"/>
  <c r="F1020" i="24"/>
  <c r="C1021" i="24"/>
  <c r="D1021" i="24"/>
  <c r="E1021" i="24"/>
  <c r="F1021" i="24"/>
  <c r="C1022" i="24"/>
  <c r="D1022" i="24"/>
  <c r="E1022" i="24"/>
  <c r="F1022" i="24"/>
  <c r="C1023" i="24"/>
  <c r="D1023" i="24"/>
  <c r="E1023" i="24"/>
  <c r="F1023" i="24"/>
  <c r="C1024" i="24"/>
  <c r="D1024" i="24"/>
  <c r="E1024" i="24"/>
  <c r="F1024" i="24"/>
  <c r="C1025" i="24"/>
  <c r="D1025" i="24"/>
  <c r="E1025" i="24"/>
  <c r="F1025" i="24"/>
  <c r="C1026" i="24"/>
  <c r="D1026" i="24"/>
  <c r="E1026" i="24"/>
  <c r="F1026" i="24"/>
  <c r="F1007" i="24"/>
  <c r="E1007" i="24"/>
  <c r="D1007" i="24"/>
  <c r="C1007" i="24"/>
  <c r="K2483" i="13"/>
  <c r="L2483" i="13"/>
  <c r="K2484" i="13"/>
  <c r="L2484" i="13"/>
  <c r="K2485" i="13"/>
  <c r="L2485" i="13"/>
  <c r="K2486" i="13"/>
  <c r="L2486" i="13"/>
  <c r="K2487" i="13"/>
  <c r="L2487" i="13"/>
  <c r="K2488" i="13"/>
  <c r="L2488" i="13"/>
  <c r="K2489" i="13"/>
  <c r="L2489" i="13"/>
  <c r="K2490" i="13"/>
  <c r="L2490" i="13"/>
  <c r="K2491" i="13"/>
  <c r="L2491" i="13"/>
  <c r="K2492" i="13"/>
  <c r="L2492" i="13"/>
  <c r="K2493" i="13"/>
  <c r="L2493" i="13"/>
  <c r="K2494" i="13"/>
  <c r="L2494" i="13"/>
  <c r="K2495" i="13"/>
  <c r="L2495" i="13"/>
  <c r="K2496" i="13"/>
  <c r="L2496" i="13"/>
  <c r="K2497" i="13"/>
  <c r="L2497" i="13"/>
  <c r="K2498" i="13"/>
  <c r="L2498" i="13"/>
  <c r="K2499" i="13"/>
  <c r="L2499" i="13"/>
  <c r="K2500" i="13"/>
  <c r="L2500" i="13"/>
  <c r="K2501" i="13"/>
  <c r="L2501" i="13"/>
  <c r="K2502" i="13"/>
  <c r="L2502" i="13"/>
  <c r="K2503" i="13"/>
  <c r="L2503" i="13"/>
  <c r="K2504" i="13"/>
  <c r="L2504" i="13"/>
  <c r="K2505" i="13"/>
  <c r="L2505" i="13"/>
  <c r="K2506" i="13"/>
  <c r="L2506" i="13"/>
  <c r="C2483" i="13"/>
  <c r="D2483" i="13"/>
  <c r="E2483" i="13"/>
  <c r="F2483" i="13"/>
  <c r="G2483" i="13"/>
  <c r="C2484" i="13"/>
  <c r="D2484" i="13"/>
  <c r="E2484" i="13"/>
  <c r="F2484" i="13"/>
  <c r="G2484" i="13"/>
  <c r="C2485" i="13"/>
  <c r="D2485" i="13"/>
  <c r="E2485" i="13"/>
  <c r="F2485" i="13"/>
  <c r="G2485" i="13"/>
  <c r="C2486" i="13"/>
  <c r="D2486" i="13"/>
  <c r="E2486" i="13"/>
  <c r="F2486" i="13"/>
  <c r="G2486" i="13"/>
  <c r="C2487" i="13"/>
  <c r="D2487" i="13"/>
  <c r="E2487" i="13"/>
  <c r="F2487" i="13"/>
  <c r="G2487" i="13"/>
  <c r="C2488" i="13"/>
  <c r="D2488" i="13"/>
  <c r="E2488" i="13"/>
  <c r="F2488" i="13"/>
  <c r="G2488" i="13"/>
  <c r="C2489" i="13"/>
  <c r="D2489" i="13"/>
  <c r="E2489" i="13"/>
  <c r="F2489" i="13"/>
  <c r="G2489" i="13"/>
  <c r="C2490" i="13"/>
  <c r="D2490" i="13"/>
  <c r="E2490" i="13"/>
  <c r="F2490" i="13"/>
  <c r="G2490" i="13"/>
  <c r="C2491" i="13"/>
  <c r="D2491" i="13"/>
  <c r="E2491" i="13"/>
  <c r="F2491" i="13"/>
  <c r="G2491" i="13"/>
  <c r="C2492" i="13"/>
  <c r="D2492" i="13"/>
  <c r="E2492" i="13"/>
  <c r="F2492" i="13"/>
  <c r="G2492" i="13"/>
  <c r="C2493" i="13"/>
  <c r="D2493" i="13"/>
  <c r="E2493" i="13"/>
  <c r="F2493" i="13"/>
  <c r="G2493" i="13"/>
  <c r="C2494" i="13"/>
  <c r="D2494" i="13"/>
  <c r="E2494" i="13"/>
  <c r="F2494" i="13"/>
  <c r="G2494" i="13"/>
  <c r="C2495" i="13"/>
  <c r="D2495" i="13"/>
  <c r="E2495" i="13"/>
  <c r="F2495" i="13"/>
  <c r="G2495" i="13"/>
  <c r="C2496" i="13"/>
  <c r="D2496" i="13"/>
  <c r="E2496" i="13"/>
  <c r="F2496" i="13"/>
  <c r="G2496" i="13"/>
  <c r="C2497" i="13"/>
  <c r="D2497" i="13"/>
  <c r="E2497" i="13"/>
  <c r="F2497" i="13"/>
  <c r="G2497" i="13"/>
  <c r="C2498" i="13"/>
  <c r="D2498" i="13"/>
  <c r="E2498" i="13"/>
  <c r="F2498" i="13"/>
  <c r="G2498" i="13"/>
  <c r="C2499" i="13"/>
  <c r="D2499" i="13"/>
  <c r="E2499" i="13"/>
  <c r="F2499" i="13"/>
  <c r="G2499" i="13"/>
  <c r="C2500" i="13"/>
  <c r="D2500" i="13"/>
  <c r="E2500" i="13"/>
  <c r="F2500" i="13"/>
  <c r="G2500" i="13"/>
  <c r="C2501" i="13"/>
  <c r="D2501" i="13"/>
  <c r="E2501" i="13"/>
  <c r="F2501" i="13"/>
  <c r="G2501" i="13"/>
  <c r="C2502" i="13"/>
  <c r="D2502" i="13"/>
  <c r="E2502" i="13"/>
  <c r="F2502" i="13"/>
  <c r="G2502" i="13"/>
  <c r="C2503" i="13"/>
  <c r="D2503" i="13"/>
  <c r="E2503" i="13"/>
  <c r="F2503" i="13"/>
  <c r="G2503" i="13"/>
  <c r="C2504" i="13"/>
  <c r="D2504" i="13"/>
  <c r="E2504" i="13"/>
  <c r="F2504" i="13"/>
  <c r="G2504" i="13"/>
  <c r="C2505" i="13"/>
  <c r="D2505" i="13"/>
  <c r="E2505" i="13"/>
  <c r="F2505" i="13"/>
  <c r="G2505" i="13"/>
  <c r="C2506" i="13"/>
  <c r="D2506" i="13"/>
  <c r="E2506" i="13"/>
  <c r="F2506" i="13"/>
  <c r="G2506" i="13"/>
  <c r="L2482" i="13"/>
  <c r="K2482" i="13"/>
  <c r="G2482" i="13"/>
  <c r="F2482" i="13"/>
  <c r="E2482" i="13"/>
  <c r="D2482" i="13"/>
  <c r="C2482" i="13"/>
  <c r="K2458" i="13"/>
  <c r="L2458" i="13"/>
  <c r="K2459" i="13"/>
  <c r="L2459" i="13"/>
  <c r="K2460" i="13"/>
  <c r="L2460" i="13"/>
  <c r="K2461" i="13"/>
  <c r="L2461" i="13"/>
  <c r="K2462" i="13"/>
  <c r="L2462" i="13"/>
  <c r="K2463" i="13"/>
  <c r="L2463" i="13"/>
  <c r="K2464" i="13"/>
  <c r="L2464" i="13"/>
  <c r="K2465" i="13"/>
  <c r="L2465" i="13"/>
  <c r="K2466" i="13"/>
  <c r="L2466" i="13"/>
  <c r="K2467" i="13"/>
  <c r="L2467" i="13"/>
  <c r="K2468" i="13"/>
  <c r="L2468" i="13"/>
  <c r="K2469" i="13"/>
  <c r="L2469" i="13"/>
  <c r="K2470" i="13"/>
  <c r="L2470" i="13"/>
  <c r="K2471" i="13"/>
  <c r="L2471" i="13"/>
  <c r="K2472" i="13"/>
  <c r="L2472" i="13"/>
  <c r="K2473" i="13"/>
  <c r="L2473" i="13"/>
  <c r="K2474" i="13"/>
  <c r="L2474" i="13"/>
  <c r="K2475" i="13"/>
  <c r="L2475" i="13"/>
  <c r="K2476" i="13"/>
  <c r="L2476" i="13"/>
  <c r="K2477" i="13"/>
  <c r="L2477" i="13"/>
  <c r="K2478" i="13"/>
  <c r="L2478" i="13"/>
  <c r="K2479" i="13"/>
  <c r="L2479" i="13"/>
  <c r="K2480" i="13"/>
  <c r="L2480" i="13"/>
  <c r="K2481" i="13"/>
  <c r="L2481" i="13"/>
  <c r="C2458" i="13"/>
  <c r="D2458" i="13"/>
  <c r="E2458" i="13"/>
  <c r="F2458" i="13"/>
  <c r="G2458" i="13"/>
  <c r="C2459" i="13"/>
  <c r="D2459" i="13"/>
  <c r="E2459" i="13"/>
  <c r="F2459" i="13"/>
  <c r="G2459" i="13"/>
  <c r="C2460" i="13"/>
  <c r="D2460" i="13"/>
  <c r="E2460" i="13"/>
  <c r="F2460" i="13"/>
  <c r="G2460" i="13"/>
  <c r="C2461" i="13"/>
  <c r="D2461" i="13"/>
  <c r="E2461" i="13"/>
  <c r="F2461" i="13"/>
  <c r="G2461" i="13"/>
  <c r="C2462" i="13"/>
  <c r="D2462" i="13"/>
  <c r="E2462" i="13"/>
  <c r="F2462" i="13"/>
  <c r="G2462" i="13"/>
  <c r="C2463" i="13"/>
  <c r="D2463" i="13"/>
  <c r="E2463" i="13"/>
  <c r="F2463" i="13"/>
  <c r="G2463" i="13"/>
  <c r="C2464" i="13"/>
  <c r="D2464" i="13"/>
  <c r="E2464" i="13"/>
  <c r="F2464" i="13"/>
  <c r="G2464" i="13"/>
  <c r="C2465" i="13"/>
  <c r="D2465" i="13"/>
  <c r="E2465" i="13"/>
  <c r="F2465" i="13"/>
  <c r="G2465" i="13"/>
  <c r="C2466" i="13"/>
  <c r="D2466" i="13"/>
  <c r="E2466" i="13"/>
  <c r="F2466" i="13"/>
  <c r="G2466" i="13"/>
  <c r="C2467" i="13"/>
  <c r="D2467" i="13"/>
  <c r="E2467" i="13"/>
  <c r="F2467" i="13"/>
  <c r="G2467" i="13"/>
  <c r="C2468" i="13"/>
  <c r="D2468" i="13"/>
  <c r="E2468" i="13"/>
  <c r="F2468" i="13"/>
  <c r="G2468" i="13"/>
  <c r="C2469" i="13"/>
  <c r="D2469" i="13"/>
  <c r="E2469" i="13"/>
  <c r="F2469" i="13"/>
  <c r="G2469" i="13"/>
  <c r="C2470" i="13"/>
  <c r="D2470" i="13"/>
  <c r="E2470" i="13"/>
  <c r="F2470" i="13"/>
  <c r="G2470" i="13"/>
  <c r="C2471" i="13"/>
  <c r="D2471" i="13"/>
  <c r="E2471" i="13"/>
  <c r="F2471" i="13"/>
  <c r="G2471" i="13"/>
  <c r="C2472" i="13"/>
  <c r="D2472" i="13"/>
  <c r="E2472" i="13"/>
  <c r="F2472" i="13"/>
  <c r="G2472" i="13"/>
  <c r="C2473" i="13"/>
  <c r="D2473" i="13"/>
  <c r="E2473" i="13"/>
  <c r="F2473" i="13"/>
  <c r="G2473" i="13"/>
  <c r="C2474" i="13"/>
  <c r="D2474" i="13"/>
  <c r="E2474" i="13"/>
  <c r="F2474" i="13"/>
  <c r="G2474" i="13"/>
  <c r="C2475" i="13"/>
  <c r="D2475" i="13"/>
  <c r="E2475" i="13"/>
  <c r="F2475" i="13"/>
  <c r="G2475" i="13"/>
  <c r="C2476" i="13"/>
  <c r="D2476" i="13"/>
  <c r="E2476" i="13"/>
  <c r="F2476" i="13"/>
  <c r="G2476" i="13"/>
  <c r="C2477" i="13"/>
  <c r="D2477" i="13"/>
  <c r="E2477" i="13"/>
  <c r="F2477" i="13"/>
  <c r="G2477" i="13"/>
  <c r="C2478" i="13"/>
  <c r="D2478" i="13"/>
  <c r="E2478" i="13"/>
  <c r="F2478" i="13"/>
  <c r="G2478" i="13"/>
  <c r="C2479" i="13"/>
  <c r="D2479" i="13"/>
  <c r="E2479" i="13"/>
  <c r="F2479" i="13"/>
  <c r="G2479" i="13"/>
  <c r="C2480" i="13"/>
  <c r="D2480" i="13"/>
  <c r="E2480" i="13"/>
  <c r="F2480" i="13"/>
  <c r="G2480" i="13"/>
  <c r="C2481" i="13"/>
  <c r="D2481" i="13"/>
  <c r="E2481" i="13"/>
  <c r="F2481" i="13"/>
  <c r="G2481" i="13"/>
  <c r="L2457" i="13"/>
  <c r="K2457" i="13"/>
  <c r="G2457" i="13"/>
  <c r="F2457" i="13"/>
  <c r="E2457" i="13"/>
  <c r="D2457" i="13"/>
  <c r="C2457" i="13"/>
  <c r="K2433" i="13"/>
  <c r="L2433" i="13"/>
  <c r="K2434" i="13"/>
  <c r="L2434" i="13"/>
  <c r="K2435" i="13"/>
  <c r="L2435" i="13"/>
  <c r="K2436" i="13"/>
  <c r="L2436" i="13"/>
  <c r="K2437" i="13"/>
  <c r="L2437" i="13"/>
  <c r="K2438" i="13"/>
  <c r="L2438" i="13"/>
  <c r="K2439" i="13"/>
  <c r="L2439" i="13"/>
  <c r="K2440" i="13"/>
  <c r="L2440" i="13"/>
  <c r="K2441" i="13"/>
  <c r="L2441" i="13"/>
  <c r="K2442" i="13"/>
  <c r="L2442" i="13"/>
  <c r="K2443" i="13"/>
  <c r="L2443" i="13"/>
  <c r="K2444" i="13"/>
  <c r="L2444" i="13"/>
  <c r="K2445" i="13"/>
  <c r="L2445" i="13"/>
  <c r="K2446" i="13"/>
  <c r="L2446" i="13"/>
  <c r="K2447" i="13"/>
  <c r="L2447" i="13"/>
  <c r="K2448" i="13"/>
  <c r="L2448" i="13"/>
  <c r="K2449" i="13"/>
  <c r="L2449" i="13"/>
  <c r="K2450" i="13"/>
  <c r="L2450" i="13"/>
  <c r="K2451" i="13"/>
  <c r="L2451" i="13"/>
  <c r="K2452" i="13"/>
  <c r="L2452" i="13"/>
  <c r="K2453" i="13"/>
  <c r="L2453" i="13"/>
  <c r="K2454" i="13"/>
  <c r="L2454" i="13"/>
  <c r="K2455" i="13"/>
  <c r="L2455" i="13"/>
  <c r="K2456" i="13"/>
  <c r="L2456" i="13"/>
  <c r="C2433" i="13"/>
  <c r="D2433" i="13"/>
  <c r="E2433" i="13"/>
  <c r="F2433" i="13"/>
  <c r="G2433" i="13"/>
  <c r="C2434" i="13"/>
  <c r="D2434" i="13"/>
  <c r="E2434" i="13"/>
  <c r="F2434" i="13"/>
  <c r="G2434" i="13"/>
  <c r="C2435" i="13"/>
  <c r="D2435" i="13"/>
  <c r="E2435" i="13"/>
  <c r="F2435" i="13"/>
  <c r="G2435" i="13"/>
  <c r="C2436" i="13"/>
  <c r="D2436" i="13"/>
  <c r="E2436" i="13"/>
  <c r="F2436" i="13"/>
  <c r="G2436" i="13"/>
  <c r="C2437" i="13"/>
  <c r="D2437" i="13"/>
  <c r="E2437" i="13"/>
  <c r="F2437" i="13"/>
  <c r="G2437" i="13"/>
  <c r="C2438" i="13"/>
  <c r="D2438" i="13"/>
  <c r="E2438" i="13"/>
  <c r="F2438" i="13"/>
  <c r="G2438" i="13"/>
  <c r="C2439" i="13"/>
  <c r="D2439" i="13"/>
  <c r="E2439" i="13"/>
  <c r="F2439" i="13"/>
  <c r="G2439" i="13"/>
  <c r="C2440" i="13"/>
  <c r="D2440" i="13"/>
  <c r="E2440" i="13"/>
  <c r="F2440" i="13"/>
  <c r="G2440" i="13"/>
  <c r="C2441" i="13"/>
  <c r="D2441" i="13"/>
  <c r="E2441" i="13"/>
  <c r="F2441" i="13"/>
  <c r="G2441" i="13"/>
  <c r="C2442" i="13"/>
  <c r="D2442" i="13"/>
  <c r="E2442" i="13"/>
  <c r="F2442" i="13"/>
  <c r="G2442" i="13"/>
  <c r="C2443" i="13"/>
  <c r="D2443" i="13"/>
  <c r="E2443" i="13"/>
  <c r="F2443" i="13"/>
  <c r="G2443" i="13"/>
  <c r="C2444" i="13"/>
  <c r="D2444" i="13"/>
  <c r="E2444" i="13"/>
  <c r="F2444" i="13"/>
  <c r="G2444" i="13"/>
  <c r="C2445" i="13"/>
  <c r="D2445" i="13"/>
  <c r="E2445" i="13"/>
  <c r="F2445" i="13"/>
  <c r="G2445" i="13"/>
  <c r="C2446" i="13"/>
  <c r="D2446" i="13"/>
  <c r="E2446" i="13"/>
  <c r="F2446" i="13"/>
  <c r="G2446" i="13"/>
  <c r="C2447" i="13"/>
  <c r="D2447" i="13"/>
  <c r="E2447" i="13"/>
  <c r="F2447" i="13"/>
  <c r="G2447" i="13"/>
  <c r="C2448" i="13"/>
  <c r="D2448" i="13"/>
  <c r="E2448" i="13"/>
  <c r="F2448" i="13"/>
  <c r="G2448" i="13"/>
  <c r="C2449" i="13"/>
  <c r="D2449" i="13"/>
  <c r="E2449" i="13"/>
  <c r="F2449" i="13"/>
  <c r="G2449" i="13"/>
  <c r="C2450" i="13"/>
  <c r="D2450" i="13"/>
  <c r="E2450" i="13"/>
  <c r="F2450" i="13"/>
  <c r="G2450" i="13"/>
  <c r="C2451" i="13"/>
  <c r="D2451" i="13"/>
  <c r="E2451" i="13"/>
  <c r="F2451" i="13"/>
  <c r="G2451" i="13"/>
  <c r="C2452" i="13"/>
  <c r="D2452" i="13"/>
  <c r="E2452" i="13"/>
  <c r="F2452" i="13"/>
  <c r="G2452" i="13"/>
  <c r="C2453" i="13"/>
  <c r="D2453" i="13"/>
  <c r="E2453" i="13"/>
  <c r="F2453" i="13"/>
  <c r="G2453" i="13"/>
  <c r="C2454" i="13"/>
  <c r="D2454" i="13"/>
  <c r="E2454" i="13"/>
  <c r="F2454" i="13"/>
  <c r="G2454" i="13"/>
  <c r="C2455" i="13"/>
  <c r="D2455" i="13"/>
  <c r="E2455" i="13"/>
  <c r="F2455" i="13"/>
  <c r="G2455" i="13"/>
  <c r="C2456" i="13"/>
  <c r="D2456" i="13"/>
  <c r="E2456" i="13"/>
  <c r="F2456" i="13"/>
  <c r="G2456" i="13"/>
  <c r="L2432" i="13"/>
  <c r="K2432" i="13"/>
  <c r="G2432" i="13"/>
  <c r="F2432" i="13"/>
  <c r="E2432" i="13"/>
  <c r="D2432" i="13"/>
  <c r="C2432" i="13"/>
  <c r="K2408" i="13"/>
  <c r="L2408" i="13"/>
  <c r="K2409" i="13"/>
  <c r="L2409" i="13"/>
  <c r="K2410" i="13"/>
  <c r="L2410" i="13"/>
  <c r="K2411" i="13"/>
  <c r="L2411" i="13"/>
  <c r="K2412" i="13"/>
  <c r="L2412" i="13"/>
  <c r="K2413" i="13"/>
  <c r="L2413" i="13"/>
  <c r="K2414" i="13"/>
  <c r="L2414" i="13"/>
  <c r="K2415" i="13"/>
  <c r="L2415" i="13"/>
  <c r="K2416" i="13"/>
  <c r="L2416" i="13"/>
  <c r="K2417" i="13"/>
  <c r="L2417" i="13"/>
  <c r="K2418" i="13"/>
  <c r="L2418" i="13"/>
  <c r="K2419" i="13"/>
  <c r="L2419" i="13"/>
  <c r="K2420" i="13"/>
  <c r="L2420" i="13"/>
  <c r="K2421" i="13"/>
  <c r="L2421" i="13"/>
  <c r="K2422" i="13"/>
  <c r="L2422" i="13"/>
  <c r="K2423" i="13"/>
  <c r="L2423" i="13"/>
  <c r="K2424" i="13"/>
  <c r="L2424" i="13"/>
  <c r="K2425" i="13"/>
  <c r="L2425" i="13"/>
  <c r="K2426" i="13"/>
  <c r="L2426" i="13"/>
  <c r="K2427" i="13"/>
  <c r="L2427" i="13"/>
  <c r="K2428" i="13"/>
  <c r="L2428" i="13"/>
  <c r="K2429" i="13"/>
  <c r="L2429" i="13"/>
  <c r="K2430" i="13"/>
  <c r="L2430" i="13"/>
  <c r="K2431" i="13"/>
  <c r="L2431" i="13"/>
  <c r="C2408" i="13"/>
  <c r="D2408" i="13"/>
  <c r="E2408" i="13"/>
  <c r="F2408" i="13"/>
  <c r="G2408" i="13"/>
  <c r="C2409" i="13"/>
  <c r="D2409" i="13"/>
  <c r="E2409" i="13"/>
  <c r="F2409" i="13"/>
  <c r="G2409" i="13"/>
  <c r="C2410" i="13"/>
  <c r="D2410" i="13"/>
  <c r="E2410" i="13"/>
  <c r="F2410" i="13"/>
  <c r="G2410" i="13"/>
  <c r="C2411" i="13"/>
  <c r="D2411" i="13"/>
  <c r="E2411" i="13"/>
  <c r="F2411" i="13"/>
  <c r="G2411" i="13"/>
  <c r="C2412" i="13"/>
  <c r="D2412" i="13"/>
  <c r="E2412" i="13"/>
  <c r="F2412" i="13"/>
  <c r="G2412" i="13"/>
  <c r="C2413" i="13"/>
  <c r="D2413" i="13"/>
  <c r="E2413" i="13"/>
  <c r="F2413" i="13"/>
  <c r="G2413" i="13"/>
  <c r="C2414" i="13"/>
  <c r="D2414" i="13"/>
  <c r="E2414" i="13"/>
  <c r="F2414" i="13"/>
  <c r="G2414" i="13"/>
  <c r="C2415" i="13"/>
  <c r="D2415" i="13"/>
  <c r="E2415" i="13"/>
  <c r="F2415" i="13"/>
  <c r="G2415" i="13"/>
  <c r="C2416" i="13"/>
  <c r="D2416" i="13"/>
  <c r="E2416" i="13"/>
  <c r="F2416" i="13"/>
  <c r="G2416" i="13"/>
  <c r="C2417" i="13"/>
  <c r="D2417" i="13"/>
  <c r="E2417" i="13"/>
  <c r="F2417" i="13"/>
  <c r="G2417" i="13"/>
  <c r="C2418" i="13"/>
  <c r="D2418" i="13"/>
  <c r="E2418" i="13"/>
  <c r="F2418" i="13"/>
  <c r="G2418" i="13"/>
  <c r="C2419" i="13"/>
  <c r="D2419" i="13"/>
  <c r="E2419" i="13"/>
  <c r="F2419" i="13"/>
  <c r="G2419" i="13"/>
  <c r="C2420" i="13"/>
  <c r="D2420" i="13"/>
  <c r="E2420" i="13"/>
  <c r="F2420" i="13"/>
  <c r="G2420" i="13"/>
  <c r="C2421" i="13"/>
  <c r="D2421" i="13"/>
  <c r="E2421" i="13"/>
  <c r="F2421" i="13"/>
  <c r="G2421" i="13"/>
  <c r="C2422" i="13"/>
  <c r="D2422" i="13"/>
  <c r="E2422" i="13"/>
  <c r="F2422" i="13"/>
  <c r="G2422" i="13"/>
  <c r="C2423" i="13"/>
  <c r="D2423" i="13"/>
  <c r="E2423" i="13"/>
  <c r="F2423" i="13"/>
  <c r="G2423" i="13"/>
  <c r="C2424" i="13"/>
  <c r="D2424" i="13"/>
  <c r="E2424" i="13"/>
  <c r="F2424" i="13"/>
  <c r="G2424" i="13"/>
  <c r="C2425" i="13"/>
  <c r="D2425" i="13"/>
  <c r="E2425" i="13"/>
  <c r="F2425" i="13"/>
  <c r="G2425" i="13"/>
  <c r="C2426" i="13"/>
  <c r="D2426" i="13"/>
  <c r="E2426" i="13"/>
  <c r="F2426" i="13"/>
  <c r="G2426" i="13"/>
  <c r="C2427" i="13"/>
  <c r="D2427" i="13"/>
  <c r="E2427" i="13"/>
  <c r="F2427" i="13"/>
  <c r="G2427" i="13"/>
  <c r="C2428" i="13"/>
  <c r="D2428" i="13"/>
  <c r="E2428" i="13"/>
  <c r="F2428" i="13"/>
  <c r="G2428" i="13"/>
  <c r="C2429" i="13"/>
  <c r="D2429" i="13"/>
  <c r="E2429" i="13"/>
  <c r="F2429" i="13"/>
  <c r="G2429" i="13"/>
  <c r="C2430" i="13"/>
  <c r="D2430" i="13"/>
  <c r="E2430" i="13"/>
  <c r="F2430" i="13"/>
  <c r="G2430" i="13"/>
  <c r="C2431" i="13"/>
  <c r="D2431" i="13"/>
  <c r="E2431" i="13"/>
  <c r="F2431" i="13"/>
  <c r="G2431" i="13"/>
  <c r="L2407" i="13"/>
  <c r="K2407" i="13"/>
  <c r="G2407" i="13"/>
  <c r="F2407" i="13"/>
  <c r="E2407" i="13"/>
  <c r="D2407" i="13"/>
  <c r="C2407" i="13"/>
  <c r="K2383" i="13"/>
  <c r="L2383" i="13"/>
  <c r="K2384" i="13"/>
  <c r="L2384" i="13"/>
  <c r="K2385" i="13"/>
  <c r="L2385" i="13"/>
  <c r="K2386" i="13"/>
  <c r="L2386" i="13"/>
  <c r="K2387" i="13"/>
  <c r="L2387" i="13"/>
  <c r="K2388" i="13"/>
  <c r="L2388" i="13"/>
  <c r="K2389" i="13"/>
  <c r="L2389" i="13"/>
  <c r="K2390" i="13"/>
  <c r="L2390" i="13"/>
  <c r="K2391" i="13"/>
  <c r="L2391" i="13"/>
  <c r="K2392" i="13"/>
  <c r="L2392" i="13"/>
  <c r="K2393" i="13"/>
  <c r="L2393" i="13"/>
  <c r="K2394" i="13"/>
  <c r="L2394" i="13"/>
  <c r="K2395" i="13"/>
  <c r="L2395" i="13"/>
  <c r="K2396" i="13"/>
  <c r="L2396" i="13"/>
  <c r="K2397" i="13"/>
  <c r="L2397" i="13"/>
  <c r="K2398" i="13"/>
  <c r="L2398" i="13"/>
  <c r="K2399" i="13"/>
  <c r="L2399" i="13"/>
  <c r="K2400" i="13"/>
  <c r="L2400" i="13"/>
  <c r="K2401" i="13"/>
  <c r="L2401" i="13"/>
  <c r="K2402" i="13"/>
  <c r="L2402" i="13"/>
  <c r="K2403" i="13"/>
  <c r="L2403" i="13"/>
  <c r="K2404" i="13"/>
  <c r="L2404" i="13"/>
  <c r="K2405" i="13"/>
  <c r="L2405" i="13"/>
  <c r="K2406" i="13"/>
  <c r="L2406" i="13"/>
  <c r="C2383" i="13"/>
  <c r="D2383" i="13"/>
  <c r="E2383" i="13"/>
  <c r="F2383" i="13"/>
  <c r="G2383" i="13"/>
  <c r="C2384" i="13"/>
  <c r="D2384" i="13"/>
  <c r="E2384" i="13"/>
  <c r="F2384" i="13"/>
  <c r="G2384" i="13"/>
  <c r="C2385" i="13"/>
  <c r="D2385" i="13"/>
  <c r="E2385" i="13"/>
  <c r="F2385" i="13"/>
  <c r="G2385" i="13"/>
  <c r="C2386" i="13"/>
  <c r="D2386" i="13"/>
  <c r="E2386" i="13"/>
  <c r="F2386" i="13"/>
  <c r="G2386" i="13"/>
  <c r="C2387" i="13"/>
  <c r="D2387" i="13"/>
  <c r="E2387" i="13"/>
  <c r="F2387" i="13"/>
  <c r="G2387" i="13"/>
  <c r="C2388" i="13"/>
  <c r="D2388" i="13"/>
  <c r="E2388" i="13"/>
  <c r="F2388" i="13"/>
  <c r="G2388" i="13"/>
  <c r="C2389" i="13"/>
  <c r="D2389" i="13"/>
  <c r="E2389" i="13"/>
  <c r="F2389" i="13"/>
  <c r="G2389" i="13"/>
  <c r="C2390" i="13"/>
  <c r="D2390" i="13"/>
  <c r="E2390" i="13"/>
  <c r="F2390" i="13"/>
  <c r="G2390" i="13"/>
  <c r="C2391" i="13"/>
  <c r="D2391" i="13"/>
  <c r="E2391" i="13"/>
  <c r="F2391" i="13"/>
  <c r="G2391" i="13"/>
  <c r="C2392" i="13"/>
  <c r="D2392" i="13"/>
  <c r="E2392" i="13"/>
  <c r="F2392" i="13"/>
  <c r="G2392" i="13"/>
  <c r="C2393" i="13"/>
  <c r="D2393" i="13"/>
  <c r="E2393" i="13"/>
  <c r="F2393" i="13"/>
  <c r="G2393" i="13"/>
  <c r="C2394" i="13"/>
  <c r="D2394" i="13"/>
  <c r="E2394" i="13"/>
  <c r="F2394" i="13"/>
  <c r="G2394" i="13"/>
  <c r="C2395" i="13"/>
  <c r="D2395" i="13"/>
  <c r="E2395" i="13"/>
  <c r="F2395" i="13"/>
  <c r="G2395" i="13"/>
  <c r="C2396" i="13"/>
  <c r="D2396" i="13"/>
  <c r="E2396" i="13"/>
  <c r="F2396" i="13"/>
  <c r="G2396" i="13"/>
  <c r="C2397" i="13"/>
  <c r="D2397" i="13"/>
  <c r="E2397" i="13"/>
  <c r="F2397" i="13"/>
  <c r="G2397" i="13"/>
  <c r="C2398" i="13"/>
  <c r="D2398" i="13"/>
  <c r="E2398" i="13"/>
  <c r="F2398" i="13"/>
  <c r="G2398" i="13"/>
  <c r="C2399" i="13"/>
  <c r="D2399" i="13"/>
  <c r="E2399" i="13"/>
  <c r="F2399" i="13"/>
  <c r="G2399" i="13"/>
  <c r="C2400" i="13"/>
  <c r="D2400" i="13"/>
  <c r="E2400" i="13"/>
  <c r="F2400" i="13"/>
  <c r="G2400" i="13"/>
  <c r="C2401" i="13"/>
  <c r="D2401" i="13"/>
  <c r="E2401" i="13"/>
  <c r="F2401" i="13"/>
  <c r="G2401" i="13"/>
  <c r="C2402" i="13"/>
  <c r="D2402" i="13"/>
  <c r="E2402" i="13"/>
  <c r="F2402" i="13"/>
  <c r="G2402" i="13"/>
  <c r="C2403" i="13"/>
  <c r="D2403" i="13"/>
  <c r="E2403" i="13"/>
  <c r="F2403" i="13"/>
  <c r="G2403" i="13"/>
  <c r="C2404" i="13"/>
  <c r="D2404" i="13"/>
  <c r="E2404" i="13"/>
  <c r="F2404" i="13"/>
  <c r="G2404" i="13"/>
  <c r="C2405" i="13"/>
  <c r="D2405" i="13"/>
  <c r="E2405" i="13"/>
  <c r="F2405" i="13"/>
  <c r="G2405" i="13"/>
  <c r="C2406" i="13"/>
  <c r="D2406" i="13"/>
  <c r="E2406" i="13"/>
  <c r="F2406" i="13"/>
  <c r="G2406" i="13"/>
  <c r="L2382" i="13"/>
  <c r="K2382" i="13"/>
  <c r="G2382" i="13"/>
  <c r="F2382" i="13"/>
  <c r="E2382" i="13"/>
  <c r="D2382" i="13"/>
  <c r="C2382" i="13"/>
  <c r="K2358" i="13"/>
  <c r="L2358" i="13"/>
  <c r="K2359" i="13"/>
  <c r="L2359" i="13"/>
  <c r="K2360" i="13"/>
  <c r="L2360" i="13"/>
  <c r="K2361" i="13"/>
  <c r="L2361" i="13"/>
  <c r="K2362" i="13"/>
  <c r="L2362" i="13"/>
  <c r="K2363" i="13"/>
  <c r="L2363" i="13"/>
  <c r="K2364" i="13"/>
  <c r="L2364" i="13"/>
  <c r="K2365" i="13"/>
  <c r="L2365" i="13"/>
  <c r="K2366" i="13"/>
  <c r="L2366" i="13"/>
  <c r="K2367" i="13"/>
  <c r="L2367" i="13"/>
  <c r="K2368" i="13"/>
  <c r="L2368" i="13"/>
  <c r="K2369" i="13"/>
  <c r="L2369" i="13"/>
  <c r="K2370" i="13"/>
  <c r="L2370" i="13"/>
  <c r="K2371" i="13"/>
  <c r="L2371" i="13"/>
  <c r="K2372" i="13"/>
  <c r="L2372" i="13"/>
  <c r="K2373" i="13"/>
  <c r="L2373" i="13"/>
  <c r="K2374" i="13"/>
  <c r="L2374" i="13"/>
  <c r="K2375" i="13"/>
  <c r="L2375" i="13"/>
  <c r="K2376" i="13"/>
  <c r="L2376" i="13"/>
  <c r="K2377" i="13"/>
  <c r="L2377" i="13"/>
  <c r="K2378" i="13"/>
  <c r="L2378" i="13"/>
  <c r="K2379" i="13"/>
  <c r="L2379" i="13"/>
  <c r="K2380" i="13"/>
  <c r="L2380" i="13"/>
  <c r="K2381" i="13"/>
  <c r="L2381" i="13"/>
  <c r="C2358" i="13"/>
  <c r="D2358" i="13"/>
  <c r="E2358" i="13"/>
  <c r="F2358" i="13"/>
  <c r="G2358" i="13"/>
  <c r="C2359" i="13"/>
  <c r="D2359" i="13"/>
  <c r="E2359" i="13"/>
  <c r="F2359" i="13"/>
  <c r="G2359" i="13"/>
  <c r="C2360" i="13"/>
  <c r="D2360" i="13"/>
  <c r="E2360" i="13"/>
  <c r="F2360" i="13"/>
  <c r="G2360" i="13"/>
  <c r="C2361" i="13"/>
  <c r="D2361" i="13"/>
  <c r="E2361" i="13"/>
  <c r="F2361" i="13"/>
  <c r="G2361" i="13"/>
  <c r="C2362" i="13"/>
  <c r="D2362" i="13"/>
  <c r="E2362" i="13"/>
  <c r="F2362" i="13"/>
  <c r="G2362" i="13"/>
  <c r="C2363" i="13"/>
  <c r="D2363" i="13"/>
  <c r="E2363" i="13"/>
  <c r="F2363" i="13"/>
  <c r="G2363" i="13"/>
  <c r="C2364" i="13"/>
  <c r="D2364" i="13"/>
  <c r="E2364" i="13"/>
  <c r="F2364" i="13"/>
  <c r="G2364" i="13"/>
  <c r="C2365" i="13"/>
  <c r="D2365" i="13"/>
  <c r="E2365" i="13"/>
  <c r="F2365" i="13"/>
  <c r="G2365" i="13"/>
  <c r="C2366" i="13"/>
  <c r="D2366" i="13"/>
  <c r="E2366" i="13"/>
  <c r="F2366" i="13"/>
  <c r="G2366" i="13"/>
  <c r="C2367" i="13"/>
  <c r="D2367" i="13"/>
  <c r="E2367" i="13"/>
  <c r="F2367" i="13"/>
  <c r="G2367" i="13"/>
  <c r="C2368" i="13"/>
  <c r="D2368" i="13"/>
  <c r="E2368" i="13"/>
  <c r="F2368" i="13"/>
  <c r="G2368" i="13"/>
  <c r="C2369" i="13"/>
  <c r="D2369" i="13"/>
  <c r="E2369" i="13"/>
  <c r="F2369" i="13"/>
  <c r="G2369" i="13"/>
  <c r="C2370" i="13"/>
  <c r="D2370" i="13"/>
  <c r="E2370" i="13"/>
  <c r="F2370" i="13"/>
  <c r="G2370" i="13"/>
  <c r="C2371" i="13"/>
  <c r="D2371" i="13"/>
  <c r="E2371" i="13"/>
  <c r="F2371" i="13"/>
  <c r="G2371" i="13"/>
  <c r="C2372" i="13"/>
  <c r="D2372" i="13"/>
  <c r="E2372" i="13"/>
  <c r="F2372" i="13"/>
  <c r="G2372" i="13"/>
  <c r="C2373" i="13"/>
  <c r="D2373" i="13"/>
  <c r="E2373" i="13"/>
  <c r="F2373" i="13"/>
  <c r="G2373" i="13"/>
  <c r="C2374" i="13"/>
  <c r="D2374" i="13"/>
  <c r="E2374" i="13"/>
  <c r="F2374" i="13"/>
  <c r="G2374" i="13"/>
  <c r="C2375" i="13"/>
  <c r="D2375" i="13"/>
  <c r="E2375" i="13"/>
  <c r="F2375" i="13"/>
  <c r="G2375" i="13"/>
  <c r="C2376" i="13"/>
  <c r="D2376" i="13"/>
  <c r="E2376" i="13"/>
  <c r="F2376" i="13"/>
  <c r="G2376" i="13"/>
  <c r="C2377" i="13"/>
  <c r="D2377" i="13"/>
  <c r="E2377" i="13"/>
  <c r="F2377" i="13"/>
  <c r="G2377" i="13"/>
  <c r="C2378" i="13"/>
  <c r="D2378" i="13"/>
  <c r="E2378" i="13"/>
  <c r="F2378" i="13"/>
  <c r="G2378" i="13"/>
  <c r="C2379" i="13"/>
  <c r="D2379" i="13"/>
  <c r="E2379" i="13"/>
  <c r="F2379" i="13"/>
  <c r="G2379" i="13"/>
  <c r="C2380" i="13"/>
  <c r="D2380" i="13"/>
  <c r="E2380" i="13"/>
  <c r="F2380" i="13"/>
  <c r="G2380" i="13"/>
  <c r="C2381" i="13"/>
  <c r="D2381" i="13"/>
  <c r="E2381" i="13"/>
  <c r="F2381" i="13"/>
  <c r="G2381" i="13"/>
  <c r="L2357" i="13"/>
  <c r="K2357" i="13"/>
  <c r="G2357" i="13"/>
  <c r="F2357" i="13"/>
  <c r="E2357" i="13"/>
  <c r="D2357" i="13"/>
  <c r="C2357" i="13"/>
  <c r="K2333" i="13"/>
  <c r="L2333" i="13"/>
  <c r="K2334" i="13"/>
  <c r="L2334" i="13"/>
  <c r="K2335" i="13"/>
  <c r="L2335" i="13"/>
  <c r="K2336" i="13"/>
  <c r="L2336" i="13"/>
  <c r="K2337" i="13"/>
  <c r="L2337" i="13"/>
  <c r="K2338" i="13"/>
  <c r="L2338" i="13"/>
  <c r="K2339" i="13"/>
  <c r="L2339" i="13"/>
  <c r="K2340" i="13"/>
  <c r="L2340" i="13"/>
  <c r="K2341" i="13"/>
  <c r="L2341" i="13"/>
  <c r="K2342" i="13"/>
  <c r="L2342" i="13"/>
  <c r="K2343" i="13"/>
  <c r="L2343" i="13"/>
  <c r="K2344" i="13"/>
  <c r="L2344" i="13"/>
  <c r="K2345" i="13"/>
  <c r="L2345" i="13"/>
  <c r="K2346" i="13"/>
  <c r="L2346" i="13"/>
  <c r="K2347" i="13"/>
  <c r="L2347" i="13"/>
  <c r="K2348" i="13"/>
  <c r="L2348" i="13"/>
  <c r="K2349" i="13"/>
  <c r="L2349" i="13"/>
  <c r="K2350" i="13"/>
  <c r="L2350" i="13"/>
  <c r="K2351" i="13"/>
  <c r="L2351" i="13"/>
  <c r="K2352" i="13"/>
  <c r="L2352" i="13"/>
  <c r="K2353" i="13"/>
  <c r="L2353" i="13"/>
  <c r="K2354" i="13"/>
  <c r="L2354" i="13"/>
  <c r="K2355" i="13"/>
  <c r="L2355" i="13"/>
  <c r="K2356" i="13"/>
  <c r="L2356" i="13"/>
  <c r="C2333" i="13"/>
  <c r="D2333" i="13"/>
  <c r="E2333" i="13"/>
  <c r="F2333" i="13"/>
  <c r="G2333" i="13"/>
  <c r="C2334" i="13"/>
  <c r="D2334" i="13"/>
  <c r="E2334" i="13"/>
  <c r="F2334" i="13"/>
  <c r="G2334" i="13"/>
  <c r="C2335" i="13"/>
  <c r="D2335" i="13"/>
  <c r="E2335" i="13"/>
  <c r="F2335" i="13"/>
  <c r="G2335" i="13"/>
  <c r="C2336" i="13"/>
  <c r="D2336" i="13"/>
  <c r="E2336" i="13"/>
  <c r="F2336" i="13"/>
  <c r="G2336" i="13"/>
  <c r="C2337" i="13"/>
  <c r="D2337" i="13"/>
  <c r="E2337" i="13"/>
  <c r="F2337" i="13"/>
  <c r="G2337" i="13"/>
  <c r="C2338" i="13"/>
  <c r="D2338" i="13"/>
  <c r="E2338" i="13"/>
  <c r="F2338" i="13"/>
  <c r="G2338" i="13"/>
  <c r="C2339" i="13"/>
  <c r="D2339" i="13"/>
  <c r="E2339" i="13"/>
  <c r="F2339" i="13"/>
  <c r="G2339" i="13"/>
  <c r="C2340" i="13"/>
  <c r="D2340" i="13"/>
  <c r="E2340" i="13"/>
  <c r="F2340" i="13"/>
  <c r="G2340" i="13"/>
  <c r="C2341" i="13"/>
  <c r="D2341" i="13"/>
  <c r="E2341" i="13"/>
  <c r="F2341" i="13"/>
  <c r="G2341" i="13"/>
  <c r="C2342" i="13"/>
  <c r="D2342" i="13"/>
  <c r="E2342" i="13"/>
  <c r="F2342" i="13"/>
  <c r="G2342" i="13"/>
  <c r="C2343" i="13"/>
  <c r="D2343" i="13"/>
  <c r="E2343" i="13"/>
  <c r="F2343" i="13"/>
  <c r="G2343" i="13"/>
  <c r="C2344" i="13"/>
  <c r="D2344" i="13"/>
  <c r="E2344" i="13"/>
  <c r="F2344" i="13"/>
  <c r="G2344" i="13"/>
  <c r="C2345" i="13"/>
  <c r="D2345" i="13"/>
  <c r="E2345" i="13"/>
  <c r="F2345" i="13"/>
  <c r="G2345" i="13"/>
  <c r="C2346" i="13"/>
  <c r="D2346" i="13"/>
  <c r="E2346" i="13"/>
  <c r="F2346" i="13"/>
  <c r="G2346" i="13"/>
  <c r="C2347" i="13"/>
  <c r="D2347" i="13"/>
  <c r="E2347" i="13"/>
  <c r="F2347" i="13"/>
  <c r="G2347" i="13"/>
  <c r="C2348" i="13"/>
  <c r="D2348" i="13"/>
  <c r="E2348" i="13"/>
  <c r="F2348" i="13"/>
  <c r="G2348" i="13"/>
  <c r="C2349" i="13"/>
  <c r="D2349" i="13"/>
  <c r="E2349" i="13"/>
  <c r="F2349" i="13"/>
  <c r="G2349" i="13"/>
  <c r="C2350" i="13"/>
  <c r="D2350" i="13"/>
  <c r="E2350" i="13"/>
  <c r="F2350" i="13"/>
  <c r="G2350" i="13"/>
  <c r="C2351" i="13"/>
  <c r="D2351" i="13"/>
  <c r="E2351" i="13"/>
  <c r="F2351" i="13"/>
  <c r="G2351" i="13"/>
  <c r="C2352" i="13"/>
  <c r="D2352" i="13"/>
  <c r="E2352" i="13"/>
  <c r="F2352" i="13"/>
  <c r="G2352" i="13"/>
  <c r="C2353" i="13"/>
  <c r="D2353" i="13"/>
  <c r="E2353" i="13"/>
  <c r="F2353" i="13"/>
  <c r="G2353" i="13"/>
  <c r="C2354" i="13"/>
  <c r="D2354" i="13"/>
  <c r="E2354" i="13"/>
  <c r="F2354" i="13"/>
  <c r="G2354" i="13"/>
  <c r="C2355" i="13"/>
  <c r="D2355" i="13"/>
  <c r="E2355" i="13"/>
  <c r="F2355" i="13"/>
  <c r="G2355" i="13"/>
  <c r="C2356" i="13"/>
  <c r="D2356" i="13"/>
  <c r="E2356" i="13"/>
  <c r="F2356" i="13"/>
  <c r="G2356" i="13"/>
  <c r="L2332" i="13"/>
  <c r="K2332" i="13"/>
  <c r="G2332" i="13"/>
  <c r="F2332" i="13"/>
  <c r="E2332" i="13"/>
  <c r="D2332" i="13"/>
  <c r="C2332" i="13"/>
  <c r="K2308" i="13"/>
  <c r="L2308" i="13"/>
  <c r="K2309" i="13"/>
  <c r="L2309" i="13"/>
  <c r="K2310" i="13"/>
  <c r="L2310" i="13"/>
  <c r="K2311" i="13"/>
  <c r="L2311" i="13"/>
  <c r="K2312" i="13"/>
  <c r="L2312" i="13"/>
  <c r="K2313" i="13"/>
  <c r="L2313" i="13"/>
  <c r="K2314" i="13"/>
  <c r="L2314" i="13"/>
  <c r="K2315" i="13"/>
  <c r="L2315" i="13"/>
  <c r="K2316" i="13"/>
  <c r="L2316" i="13"/>
  <c r="K2317" i="13"/>
  <c r="L2317" i="13"/>
  <c r="K2318" i="13"/>
  <c r="L2318" i="13"/>
  <c r="K2319" i="13"/>
  <c r="L2319" i="13"/>
  <c r="K2320" i="13"/>
  <c r="L2320" i="13"/>
  <c r="K2321" i="13"/>
  <c r="L2321" i="13"/>
  <c r="K2322" i="13"/>
  <c r="L2322" i="13"/>
  <c r="K2323" i="13"/>
  <c r="L2323" i="13"/>
  <c r="K2324" i="13"/>
  <c r="L2324" i="13"/>
  <c r="K2325" i="13"/>
  <c r="L2325" i="13"/>
  <c r="K2326" i="13"/>
  <c r="L2326" i="13"/>
  <c r="K2327" i="13"/>
  <c r="L2327" i="13"/>
  <c r="K2328" i="13"/>
  <c r="L2328" i="13"/>
  <c r="K2329" i="13"/>
  <c r="L2329" i="13"/>
  <c r="K2330" i="13"/>
  <c r="L2330" i="13"/>
  <c r="K2331" i="13"/>
  <c r="L2331" i="13"/>
  <c r="C2308" i="13"/>
  <c r="D2308" i="13"/>
  <c r="E2308" i="13"/>
  <c r="F2308" i="13"/>
  <c r="G2308" i="13"/>
  <c r="C2309" i="13"/>
  <c r="D2309" i="13"/>
  <c r="E2309" i="13"/>
  <c r="F2309" i="13"/>
  <c r="G2309" i="13"/>
  <c r="C2310" i="13"/>
  <c r="D2310" i="13"/>
  <c r="E2310" i="13"/>
  <c r="F2310" i="13"/>
  <c r="G2310" i="13"/>
  <c r="C2311" i="13"/>
  <c r="D2311" i="13"/>
  <c r="E2311" i="13"/>
  <c r="F2311" i="13"/>
  <c r="G2311" i="13"/>
  <c r="C2312" i="13"/>
  <c r="D2312" i="13"/>
  <c r="E2312" i="13"/>
  <c r="F2312" i="13"/>
  <c r="G2312" i="13"/>
  <c r="C2313" i="13"/>
  <c r="D2313" i="13"/>
  <c r="E2313" i="13"/>
  <c r="F2313" i="13"/>
  <c r="G2313" i="13"/>
  <c r="C2314" i="13"/>
  <c r="D2314" i="13"/>
  <c r="E2314" i="13"/>
  <c r="F2314" i="13"/>
  <c r="G2314" i="13"/>
  <c r="C2315" i="13"/>
  <c r="D2315" i="13"/>
  <c r="E2315" i="13"/>
  <c r="F2315" i="13"/>
  <c r="G2315" i="13"/>
  <c r="C2316" i="13"/>
  <c r="D2316" i="13"/>
  <c r="E2316" i="13"/>
  <c r="F2316" i="13"/>
  <c r="G2316" i="13"/>
  <c r="C2317" i="13"/>
  <c r="D2317" i="13"/>
  <c r="E2317" i="13"/>
  <c r="F2317" i="13"/>
  <c r="G2317" i="13"/>
  <c r="C2318" i="13"/>
  <c r="D2318" i="13"/>
  <c r="E2318" i="13"/>
  <c r="F2318" i="13"/>
  <c r="G2318" i="13"/>
  <c r="C2319" i="13"/>
  <c r="D2319" i="13"/>
  <c r="E2319" i="13"/>
  <c r="F2319" i="13"/>
  <c r="G2319" i="13"/>
  <c r="C2320" i="13"/>
  <c r="D2320" i="13"/>
  <c r="E2320" i="13"/>
  <c r="F2320" i="13"/>
  <c r="G2320" i="13"/>
  <c r="C2321" i="13"/>
  <c r="D2321" i="13"/>
  <c r="E2321" i="13"/>
  <c r="F2321" i="13"/>
  <c r="G2321" i="13"/>
  <c r="C2322" i="13"/>
  <c r="D2322" i="13"/>
  <c r="E2322" i="13"/>
  <c r="F2322" i="13"/>
  <c r="G2322" i="13"/>
  <c r="C2323" i="13"/>
  <c r="D2323" i="13"/>
  <c r="E2323" i="13"/>
  <c r="F2323" i="13"/>
  <c r="G2323" i="13"/>
  <c r="C2324" i="13"/>
  <c r="D2324" i="13"/>
  <c r="E2324" i="13"/>
  <c r="F2324" i="13"/>
  <c r="G2324" i="13"/>
  <c r="C2325" i="13"/>
  <c r="D2325" i="13"/>
  <c r="E2325" i="13"/>
  <c r="F2325" i="13"/>
  <c r="G2325" i="13"/>
  <c r="C2326" i="13"/>
  <c r="D2326" i="13"/>
  <c r="E2326" i="13"/>
  <c r="F2326" i="13"/>
  <c r="G2326" i="13"/>
  <c r="C2327" i="13"/>
  <c r="D2327" i="13"/>
  <c r="E2327" i="13"/>
  <c r="F2327" i="13"/>
  <c r="G2327" i="13"/>
  <c r="C2328" i="13"/>
  <c r="D2328" i="13"/>
  <c r="E2328" i="13"/>
  <c r="F2328" i="13"/>
  <c r="G2328" i="13"/>
  <c r="C2329" i="13"/>
  <c r="D2329" i="13"/>
  <c r="E2329" i="13"/>
  <c r="F2329" i="13"/>
  <c r="G2329" i="13"/>
  <c r="C2330" i="13"/>
  <c r="D2330" i="13"/>
  <c r="E2330" i="13"/>
  <c r="F2330" i="13"/>
  <c r="G2330" i="13"/>
  <c r="C2331" i="13"/>
  <c r="D2331" i="13"/>
  <c r="E2331" i="13"/>
  <c r="F2331" i="13"/>
  <c r="G2331" i="13"/>
  <c r="L2307" i="13"/>
  <c r="K2307" i="13"/>
  <c r="G2307" i="13"/>
  <c r="F2307" i="13"/>
  <c r="E2307" i="13"/>
  <c r="D2307" i="13"/>
  <c r="C2307" i="13"/>
  <c r="K2283" i="13"/>
  <c r="L2283" i="13"/>
  <c r="K2284" i="13"/>
  <c r="L2284" i="13"/>
  <c r="K2285" i="13"/>
  <c r="L2285" i="13"/>
  <c r="K2286" i="13"/>
  <c r="L2286" i="13"/>
  <c r="K2287" i="13"/>
  <c r="L2287" i="13"/>
  <c r="K2288" i="13"/>
  <c r="L2288" i="13"/>
  <c r="K2289" i="13"/>
  <c r="L2289" i="13"/>
  <c r="K2290" i="13"/>
  <c r="L2290" i="13"/>
  <c r="K2291" i="13"/>
  <c r="L2291" i="13"/>
  <c r="K2292" i="13"/>
  <c r="L2292" i="13"/>
  <c r="K2293" i="13"/>
  <c r="L2293" i="13"/>
  <c r="K2294" i="13"/>
  <c r="L2294" i="13"/>
  <c r="K2295" i="13"/>
  <c r="L2295" i="13"/>
  <c r="K2296" i="13"/>
  <c r="L2296" i="13"/>
  <c r="K2297" i="13"/>
  <c r="L2297" i="13"/>
  <c r="K2298" i="13"/>
  <c r="L2298" i="13"/>
  <c r="K2299" i="13"/>
  <c r="L2299" i="13"/>
  <c r="K2300" i="13"/>
  <c r="L2300" i="13"/>
  <c r="K2301" i="13"/>
  <c r="L2301" i="13"/>
  <c r="K2302" i="13"/>
  <c r="L2302" i="13"/>
  <c r="K2303" i="13"/>
  <c r="L2303" i="13"/>
  <c r="K2304" i="13"/>
  <c r="L2304" i="13"/>
  <c r="K2305" i="13"/>
  <c r="L2305" i="13"/>
  <c r="K2306" i="13"/>
  <c r="L2306" i="13"/>
  <c r="C2283" i="13"/>
  <c r="D2283" i="13"/>
  <c r="E2283" i="13"/>
  <c r="F2283" i="13"/>
  <c r="G2283" i="13"/>
  <c r="C2284" i="13"/>
  <c r="D2284" i="13"/>
  <c r="E2284" i="13"/>
  <c r="F2284" i="13"/>
  <c r="G2284" i="13"/>
  <c r="C2285" i="13"/>
  <c r="D2285" i="13"/>
  <c r="E2285" i="13"/>
  <c r="F2285" i="13"/>
  <c r="G2285" i="13"/>
  <c r="C2286" i="13"/>
  <c r="D2286" i="13"/>
  <c r="E2286" i="13"/>
  <c r="F2286" i="13"/>
  <c r="G2286" i="13"/>
  <c r="C2287" i="13"/>
  <c r="D2287" i="13"/>
  <c r="E2287" i="13"/>
  <c r="F2287" i="13"/>
  <c r="G2287" i="13"/>
  <c r="C2288" i="13"/>
  <c r="D2288" i="13"/>
  <c r="E2288" i="13"/>
  <c r="F2288" i="13"/>
  <c r="G2288" i="13"/>
  <c r="C2289" i="13"/>
  <c r="D2289" i="13"/>
  <c r="E2289" i="13"/>
  <c r="F2289" i="13"/>
  <c r="G2289" i="13"/>
  <c r="C2290" i="13"/>
  <c r="D2290" i="13"/>
  <c r="E2290" i="13"/>
  <c r="F2290" i="13"/>
  <c r="G2290" i="13"/>
  <c r="C2291" i="13"/>
  <c r="D2291" i="13"/>
  <c r="E2291" i="13"/>
  <c r="F2291" i="13"/>
  <c r="G2291" i="13"/>
  <c r="C2292" i="13"/>
  <c r="D2292" i="13"/>
  <c r="E2292" i="13"/>
  <c r="F2292" i="13"/>
  <c r="G2292" i="13"/>
  <c r="C2293" i="13"/>
  <c r="D2293" i="13"/>
  <c r="E2293" i="13"/>
  <c r="F2293" i="13"/>
  <c r="G2293" i="13"/>
  <c r="C2294" i="13"/>
  <c r="D2294" i="13"/>
  <c r="E2294" i="13"/>
  <c r="F2294" i="13"/>
  <c r="G2294" i="13"/>
  <c r="C2295" i="13"/>
  <c r="D2295" i="13"/>
  <c r="E2295" i="13"/>
  <c r="F2295" i="13"/>
  <c r="G2295" i="13"/>
  <c r="C2296" i="13"/>
  <c r="D2296" i="13"/>
  <c r="E2296" i="13"/>
  <c r="F2296" i="13"/>
  <c r="G2296" i="13"/>
  <c r="C2297" i="13"/>
  <c r="D2297" i="13"/>
  <c r="E2297" i="13"/>
  <c r="F2297" i="13"/>
  <c r="G2297" i="13"/>
  <c r="C2298" i="13"/>
  <c r="D2298" i="13"/>
  <c r="E2298" i="13"/>
  <c r="F2298" i="13"/>
  <c r="G2298" i="13"/>
  <c r="C2299" i="13"/>
  <c r="D2299" i="13"/>
  <c r="E2299" i="13"/>
  <c r="F2299" i="13"/>
  <c r="G2299" i="13"/>
  <c r="C2300" i="13"/>
  <c r="D2300" i="13"/>
  <c r="E2300" i="13"/>
  <c r="F2300" i="13"/>
  <c r="G2300" i="13"/>
  <c r="C2301" i="13"/>
  <c r="D2301" i="13"/>
  <c r="E2301" i="13"/>
  <c r="F2301" i="13"/>
  <c r="G2301" i="13"/>
  <c r="C2302" i="13"/>
  <c r="D2302" i="13"/>
  <c r="E2302" i="13"/>
  <c r="F2302" i="13"/>
  <c r="G2302" i="13"/>
  <c r="C2303" i="13"/>
  <c r="D2303" i="13"/>
  <c r="E2303" i="13"/>
  <c r="F2303" i="13"/>
  <c r="G2303" i="13"/>
  <c r="C2304" i="13"/>
  <c r="D2304" i="13"/>
  <c r="E2304" i="13"/>
  <c r="F2304" i="13"/>
  <c r="G2304" i="13"/>
  <c r="C2305" i="13"/>
  <c r="D2305" i="13"/>
  <c r="E2305" i="13"/>
  <c r="F2305" i="13"/>
  <c r="G2305" i="13"/>
  <c r="C2306" i="13"/>
  <c r="D2306" i="13"/>
  <c r="E2306" i="13"/>
  <c r="F2306" i="13"/>
  <c r="G2306" i="13"/>
  <c r="L2282" i="13"/>
  <c r="K2282" i="13"/>
  <c r="G2282" i="13"/>
  <c r="F2282" i="13"/>
  <c r="E2282" i="13"/>
  <c r="D2282" i="13"/>
  <c r="C2282" i="13"/>
  <c r="K2258" i="13"/>
  <c r="L2258" i="13"/>
  <c r="K2259" i="13"/>
  <c r="L2259" i="13"/>
  <c r="K2260" i="13"/>
  <c r="L2260" i="13"/>
  <c r="K2261" i="13"/>
  <c r="L2261" i="13"/>
  <c r="K2262" i="13"/>
  <c r="L2262" i="13"/>
  <c r="K2263" i="13"/>
  <c r="L2263" i="13"/>
  <c r="K2264" i="13"/>
  <c r="L2264" i="13"/>
  <c r="K2265" i="13"/>
  <c r="L2265" i="13"/>
  <c r="K2266" i="13"/>
  <c r="L2266" i="13"/>
  <c r="K2267" i="13"/>
  <c r="L2267" i="13"/>
  <c r="K2268" i="13"/>
  <c r="L2268" i="13"/>
  <c r="K2269" i="13"/>
  <c r="L2269" i="13"/>
  <c r="K2270" i="13"/>
  <c r="L2270" i="13"/>
  <c r="K2271" i="13"/>
  <c r="L2271" i="13"/>
  <c r="K2272" i="13"/>
  <c r="L2272" i="13"/>
  <c r="K2273" i="13"/>
  <c r="L2273" i="13"/>
  <c r="K2274" i="13"/>
  <c r="L2274" i="13"/>
  <c r="K2275" i="13"/>
  <c r="L2275" i="13"/>
  <c r="K2276" i="13"/>
  <c r="L2276" i="13"/>
  <c r="K2277" i="13"/>
  <c r="L2277" i="13"/>
  <c r="K2278" i="13"/>
  <c r="L2278" i="13"/>
  <c r="K2279" i="13"/>
  <c r="L2279" i="13"/>
  <c r="K2280" i="13"/>
  <c r="L2280" i="13"/>
  <c r="K2281" i="13"/>
  <c r="L2281" i="13"/>
  <c r="C2258" i="13"/>
  <c r="D2258" i="13"/>
  <c r="E2258" i="13"/>
  <c r="F2258" i="13"/>
  <c r="G2258" i="13"/>
  <c r="C2259" i="13"/>
  <c r="D2259" i="13"/>
  <c r="E2259" i="13"/>
  <c r="F2259" i="13"/>
  <c r="G2259" i="13"/>
  <c r="C2260" i="13"/>
  <c r="D2260" i="13"/>
  <c r="E2260" i="13"/>
  <c r="F2260" i="13"/>
  <c r="G2260" i="13"/>
  <c r="C2261" i="13"/>
  <c r="D2261" i="13"/>
  <c r="E2261" i="13"/>
  <c r="F2261" i="13"/>
  <c r="G2261" i="13"/>
  <c r="C2262" i="13"/>
  <c r="D2262" i="13"/>
  <c r="E2262" i="13"/>
  <c r="F2262" i="13"/>
  <c r="G2262" i="13"/>
  <c r="C2263" i="13"/>
  <c r="D2263" i="13"/>
  <c r="E2263" i="13"/>
  <c r="F2263" i="13"/>
  <c r="G2263" i="13"/>
  <c r="C2264" i="13"/>
  <c r="D2264" i="13"/>
  <c r="E2264" i="13"/>
  <c r="F2264" i="13"/>
  <c r="G2264" i="13"/>
  <c r="C2265" i="13"/>
  <c r="D2265" i="13"/>
  <c r="E2265" i="13"/>
  <c r="F2265" i="13"/>
  <c r="G2265" i="13"/>
  <c r="C2266" i="13"/>
  <c r="D2266" i="13"/>
  <c r="E2266" i="13"/>
  <c r="F2266" i="13"/>
  <c r="G2266" i="13"/>
  <c r="C2267" i="13"/>
  <c r="D2267" i="13"/>
  <c r="E2267" i="13"/>
  <c r="F2267" i="13"/>
  <c r="G2267" i="13"/>
  <c r="C2268" i="13"/>
  <c r="D2268" i="13"/>
  <c r="E2268" i="13"/>
  <c r="F2268" i="13"/>
  <c r="G2268" i="13"/>
  <c r="C2269" i="13"/>
  <c r="D2269" i="13"/>
  <c r="E2269" i="13"/>
  <c r="F2269" i="13"/>
  <c r="G2269" i="13"/>
  <c r="C2270" i="13"/>
  <c r="D2270" i="13"/>
  <c r="E2270" i="13"/>
  <c r="F2270" i="13"/>
  <c r="G2270" i="13"/>
  <c r="C2271" i="13"/>
  <c r="D2271" i="13"/>
  <c r="E2271" i="13"/>
  <c r="F2271" i="13"/>
  <c r="G2271" i="13"/>
  <c r="C2272" i="13"/>
  <c r="D2272" i="13"/>
  <c r="E2272" i="13"/>
  <c r="F2272" i="13"/>
  <c r="G2272" i="13"/>
  <c r="C2273" i="13"/>
  <c r="D2273" i="13"/>
  <c r="E2273" i="13"/>
  <c r="F2273" i="13"/>
  <c r="G2273" i="13"/>
  <c r="C2274" i="13"/>
  <c r="D2274" i="13"/>
  <c r="E2274" i="13"/>
  <c r="F2274" i="13"/>
  <c r="G2274" i="13"/>
  <c r="C2275" i="13"/>
  <c r="D2275" i="13"/>
  <c r="E2275" i="13"/>
  <c r="F2275" i="13"/>
  <c r="G2275" i="13"/>
  <c r="C2276" i="13"/>
  <c r="D2276" i="13"/>
  <c r="E2276" i="13"/>
  <c r="F2276" i="13"/>
  <c r="G2276" i="13"/>
  <c r="C2277" i="13"/>
  <c r="D2277" i="13"/>
  <c r="E2277" i="13"/>
  <c r="F2277" i="13"/>
  <c r="G2277" i="13"/>
  <c r="C2278" i="13"/>
  <c r="D2278" i="13"/>
  <c r="E2278" i="13"/>
  <c r="F2278" i="13"/>
  <c r="G2278" i="13"/>
  <c r="C2279" i="13"/>
  <c r="D2279" i="13"/>
  <c r="E2279" i="13"/>
  <c r="F2279" i="13"/>
  <c r="G2279" i="13"/>
  <c r="C2280" i="13"/>
  <c r="D2280" i="13"/>
  <c r="E2280" i="13"/>
  <c r="F2280" i="13"/>
  <c r="G2280" i="13"/>
  <c r="C2281" i="13"/>
  <c r="D2281" i="13"/>
  <c r="E2281" i="13"/>
  <c r="F2281" i="13"/>
  <c r="G2281" i="13"/>
  <c r="L2257" i="13"/>
  <c r="K2257" i="13"/>
  <c r="G2257" i="13"/>
  <c r="F2257" i="13"/>
  <c r="E2257" i="13"/>
  <c r="D2257" i="13"/>
  <c r="C2257" i="13"/>
  <c r="K2233" i="13"/>
  <c r="L2233" i="13"/>
  <c r="K2234" i="13"/>
  <c r="L2234" i="13"/>
  <c r="K2235" i="13"/>
  <c r="L2235" i="13"/>
  <c r="K2236" i="13"/>
  <c r="L2236" i="13"/>
  <c r="K2237" i="13"/>
  <c r="L2237" i="13"/>
  <c r="K2238" i="13"/>
  <c r="L2238" i="13"/>
  <c r="K2239" i="13"/>
  <c r="L2239" i="13"/>
  <c r="K2240" i="13"/>
  <c r="L2240" i="13"/>
  <c r="K2241" i="13"/>
  <c r="L2241" i="13"/>
  <c r="K2242" i="13"/>
  <c r="L2242" i="13"/>
  <c r="K2243" i="13"/>
  <c r="L2243" i="13"/>
  <c r="K2244" i="13"/>
  <c r="L2244" i="13"/>
  <c r="K2245" i="13"/>
  <c r="L2245" i="13"/>
  <c r="K2246" i="13"/>
  <c r="L2246" i="13"/>
  <c r="K2247" i="13"/>
  <c r="L2247" i="13"/>
  <c r="K2248" i="13"/>
  <c r="L2248" i="13"/>
  <c r="K2249" i="13"/>
  <c r="L2249" i="13"/>
  <c r="K2250" i="13"/>
  <c r="L2250" i="13"/>
  <c r="K2251" i="13"/>
  <c r="L2251" i="13"/>
  <c r="K2252" i="13"/>
  <c r="L2252" i="13"/>
  <c r="K2253" i="13"/>
  <c r="L2253" i="13"/>
  <c r="K2254" i="13"/>
  <c r="L2254" i="13"/>
  <c r="K2255" i="13"/>
  <c r="L2255" i="13"/>
  <c r="K2256" i="13"/>
  <c r="L2256" i="13"/>
  <c r="C2233" i="13"/>
  <c r="D2233" i="13"/>
  <c r="E2233" i="13"/>
  <c r="F2233" i="13"/>
  <c r="G2233" i="13"/>
  <c r="C2234" i="13"/>
  <c r="D2234" i="13"/>
  <c r="E2234" i="13"/>
  <c r="F2234" i="13"/>
  <c r="G2234" i="13"/>
  <c r="C2235" i="13"/>
  <c r="D2235" i="13"/>
  <c r="E2235" i="13"/>
  <c r="F2235" i="13"/>
  <c r="G2235" i="13"/>
  <c r="C2236" i="13"/>
  <c r="D2236" i="13"/>
  <c r="E2236" i="13"/>
  <c r="F2236" i="13"/>
  <c r="G2236" i="13"/>
  <c r="C2237" i="13"/>
  <c r="D2237" i="13"/>
  <c r="E2237" i="13"/>
  <c r="F2237" i="13"/>
  <c r="G2237" i="13"/>
  <c r="C2238" i="13"/>
  <c r="D2238" i="13"/>
  <c r="E2238" i="13"/>
  <c r="F2238" i="13"/>
  <c r="G2238" i="13"/>
  <c r="C2239" i="13"/>
  <c r="D2239" i="13"/>
  <c r="E2239" i="13"/>
  <c r="F2239" i="13"/>
  <c r="G2239" i="13"/>
  <c r="C2240" i="13"/>
  <c r="D2240" i="13"/>
  <c r="E2240" i="13"/>
  <c r="F2240" i="13"/>
  <c r="G2240" i="13"/>
  <c r="C2241" i="13"/>
  <c r="D2241" i="13"/>
  <c r="E2241" i="13"/>
  <c r="F2241" i="13"/>
  <c r="G2241" i="13"/>
  <c r="C2242" i="13"/>
  <c r="D2242" i="13"/>
  <c r="E2242" i="13"/>
  <c r="F2242" i="13"/>
  <c r="G2242" i="13"/>
  <c r="C2243" i="13"/>
  <c r="D2243" i="13"/>
  <c r="E2243" i="13"/>
  <c r="F2243" i="13"/>
  <c r="G2243" i="13"/>
  <c r="C2244" i="13"/>
  <c r="D2244" i="13"/>
  <c r="E2244" i="13"/>
  <c r="F2244" i="13"/>
  <c r="G2244" i="13"/>
  <c r="C2245" i="13"/>
  <c r="D2245" i="13"/>
  <c r="E2245" i="13"/>
  <c r="F2245" i="13"/>
  <c r="G2245" i="13"/>
  <c r="C2246" i="13"/>
  <c r="D2246" i="13"/>
  <c r="E2246" i="13"/>
  <c r="F2246" i="13"/>
  <c r="G2246" i="13"/>
  <c r="C2247" i="13"/>
  <c r="D2247" i="13"/>
  <c r="E2247" i="13"/>
  <c r="F2247" i="13"/>
  <c r="G2247" i="13"/>
  <c r="C2248" i="13"/>
  <c r="D2248" i="13"/>
  <c r="E2248" i="13"/>
  <c r="F2248" i="13"/>
  <c r="G2248" i="13"/>
  <c r="C2249" i="13"/>
  <c r="D2249" i="13"/>
  <c r="E2249" i="13"/>
  <c r="F2249" i="13"/>
  <c r="G2249" i="13"/>
  <c r="C2250" i="13"/>
  <c r="D2250" i="13"/>
  <c r="E2250" i="13"/>
  <c r="F2250" i="13"/>
  <c r="G2250" i="13"/>
  <c r="C2251" i="13"/>
  <c r="D2251" i="13"/>
  <c r="E2251" i="13"/>
  <c r="F2251" i="13"/>
  <c r="G2251" i="13"/>
  <c r="C2252" i="13"/>
  <c r="D2252" i="13"/>
  <c r="E2252" i="13"/>
  <c r="F2252" i="13"/>
  <c r="G2252" i="13"/>
  <c r="C2253" i="13"/>
  <c r="D2253" i="13"/>
  <c r="E2253" i="13"/>
  <c r="F2253" i="13"/>
  <c r="G2253" i="13"/>
  <c r="C2254" i="13"/>
  <c r="D2254" i="13"/>
  <c r="E2254" i="13"/>
  <c r="F2254" i="13"/>
  <c r="G2254" i="13"/>
  <c r="C2255" i="13"/>
  <c r="D2255" i="13"/>
  <c r="E2255" i="13"/>
  <c r="F2255" i="13"/>
  <c r="G2255" i="13"/>
  <c r="C2256" i="13"/>
  <c r="D2256" i="13"/>
  <c r="E2256" i="13"/>
  <c r="F2256" i="13"/>
  <c r="G2256" i="13"/>
  <c r="L2232" i="13"/>
  <c r="K2232" i="13"/>
  <c r="G2232" i="13"/>
  <c r="F2232" i="13"/>
  <c r="E2232" i="13"/>
  <c r="D2232" i="13"/>
  <c r="C2232" i="13"/>
  <c r="K2208" i="13"/>
  <c r="L2208" i="13"/>
  <c r="K2209" i="13"/>
  <c r="L2209" i="13"/>
  <c r="K2210" i="13"/>
  <c r="L2210" i="13"/>
  <c r="K2211" i="13"/>
  <c r="L2211" i="13"/>
  <c r="K2212" i="13"/>
  <c r="L2212" i="13"/>
  <c r="K2213" i="13"/>
  <c r="L2213" i="13"/>
  <c r="K2214" i="13"/>
  <c r="L2214" i="13"/>
  <c r="K2215" i="13"/>
  <c r="L2215" i="13"/>
  <c r="K2216" i="13"/>
  <c r="L2216" i="13"/>
  <c r="K2217" i="13"/>
  <c r="L2217" i="13"/>
  <c r="K2218" i="13"/>
  <c r="L2218" i="13"/>
  <c r="K2219" i="13"/>
  <c r="L2219" i="13"/>
  <c r="K2220" i="13"/>
  <c r="L2220" i="13"/>
  <c r="K2221" i="13"/>
  <c r="L2221" i="13"/>
  <c r="K2222" i="13"/>
  <c r="L2222" i="13"/>
  <c r="K2223" i="13"/>
  <c r="L2223" i="13"/>
  <c r="K2224" i="13"/>
  <c r="L2224" i="13"/>
  <c r="K2225" i="13"/>
  <c r="L2225" i="13"/>
  <c r="K2226" i="13"/>
  <c r="L2226" i="13"/>
  <c r="K2227" i="13"/>
  <c r="L2227" i="13"/>
  <c r="K2228" i="13"/>
  <c r="L2228" i="13"/>
  <c r="K2229" i="13"/>
  <c r="L2229" i="13"/>
  <c r="K2230" i="13"/>
  <c r="L2230" i="13"/>
  <c r="K2231" i="13"/>
  <c r="L2231" i="13"/>
  <c r="C2208" i="13"/>
  <c r="D2208" i="13"/>
  <c r="E2208" i="13"/>
  <c r="F2208" i="13"/>
  <c r="G2208" i="13"/>
  <c r="C2209" i="13"/>
  <c r="D2209" i="13"/>
  <c r="E2209" i="13"/>
  <c r="F2209" i="13"/>
  <c r="G2209" i="13"/>
  <c r="C2210" i="13"/>
  <c r="D2210" i="13"/>
  <c r="E2210" i="13"/>
  <c r="F2210" i="13"/>
  <c r="G2210" i="13"/>
  <c r="C2211" i="13"/>
  <c r="D2211" i="13"/>
  <c r="E2211" i="13"/>
  <c r="F2211" i="13"/>
  <c r="G2211" i="13"/>
  <c r="C2212" i="13"/>
  <c r="D2212" i="13"/>
  <c r="E2212" i="13"/>
  <c r="F2212" i="13"/>
  <c r="G2212" i="13"/>
  <c r="C2213" i="13"/>
  <c r="D2213" i="13"/>
  <c r="E2213" i="13"/>
  <c r="F2213" i="13"/>
  <c r="G2213" i="13"/>
  <c r="C2214" i="13"/>
  <c r="D2214" i="13"/>
  <c r="E2214" i="13"/>
  <c r="F2214" i="13"/>
  <c r="G2214" i="13"/>
  <c r="C2215" i="13"/>
  <c r="D2215" i="13"/>
  <c r="E2215" i="13"/>
  <c r="F2215" i="13"/>
  <c r="G2215" i="13"/>
  <c r="C2216" i="13"/>
  <c r="D2216" i="13"/>
  <c r="E2216" i="13"/>
  <c r="F2216" i="13"/>
  <c r="G2216" i="13"/>
  <c r="C2217" i="13"/>
  <c r="D2217" i="13"/>
  <c r="E2217" i="13"/>
  <c r="F2217" i="13"/>
  <c r="G2217" i="13"/>
  <c r="C2218" i="13"/>
  <c r="D2218" i="13"/>
  <c r="E2218" i="13"/>
  <c r="F2218" i="13"/>
  <c r="G2218" i="13"/>
  <c r="C2219" i="13"/>
  <c r="D2219" i="13"/>
  <c r="E2219" i="13"/>
  <c r="F2219" i="13"/>
  <c r="G2219" i="13"/>
  <c r="C2220" i="13"/>
  <c r="D2220" i="13"/>
  <c r="E2220" i="13"/>
  <c r="F2220" i="13"/>
  <c r="G2220" i="13"/>
  <c r="C2221" i="13"/>
  <c r="D2221" i="13"/>
  <c r="E2221" i="13"/>
  <c r="F2221" i="13"/>
  <c r="G2221" i="13"/>
  <c r="C2222" i="13"/>
  <c r="D2222" i="13"/>
  <c r="E2222" i="13"/>
  <c r="F2222" i="13"/>
  <c r="G2222" i="13"/>
  <c r="C2223" i="13"/>
  <c r="D2223" i="13"/>
  <c r="E2223" i="13"/>
  <c r="F2223" i="13"/>
  <c r="G2223" i="13"/>
  <c r="C2224" i="13"/>
  <c r="D2224" i="13"/>
  <c r="E2224" i="13"/>
  <c r="F2224" i="13"/>
  <c r="G2224" i="13"/>
  <c r="C2225" i="13"/>
  <c r="D2225" i="13"/>
  <c r="E2225" i="13"/>
  <c r="F2225" i="13"/>
  <c r="G2225" i="13"/>
  <c r="C2226" i="13"/>
  <c r="D2226" i="13"/>
  <c r="E2226" i="13"/>
  <c r="F2226" i="13"/>
  <c r="G2226" i="13"/>
  <c r="C2227" i="13"/>
  <c r="D2227" i="13"/>
  <c r="E2227" i="13"/>
  <c r="F2227" i="13"/>
  <c r="G2227" i="13"/>
  <c r="C2228" i="13"/>
  <c r="D2228" i="13"/>
  <c r="E2228" i="13"/>
  <c r="F2228" i="13"/>
  <c r="G2228" i="13"/>
  <c r="C2229" i="13"/>
  <c r="D2229" i="13"/>
  <c r="E2229" i="13"/>
  <c r="F2229" i="13"/>
  <c r="G2229" i="13"/>
  <c r="C2230" i="13"/>
  <c r="D2230" i="13"/>
  <c r="E2230" i="13"/>
  <c r="F2230" i="13"/>
  <c r="G2230" i="13"/>
  <c r="C2231" i="13"/>
  <c r="D2231" i="13"/>
  <c r="E2231" i="13"/>
  <c r="F2231" i="13"/>
  <c r="G2231" i="13"/>
  <c r="L2207" i="13"/>
  <c r="K2207" i="13"/>
  <c r="G2207" i="13"/>
  <c r="F2207" i="13"/>
  <c r="E2207" i="13"/>
  <c r="D2207" i="13"/>
  <c r="C2207" i="13"/>
  <c r="K2183" i="13"/>
  <c r="L2183" i="13"/>
  <c r="K2184" i="13"/>
  <c r="L2184" i="13"/>
  <c r="K2185" i="13"/>
  <c r="L2185" i="13"/>
  <c r="K2186" i="13"/>
  <c r="L2186" i="13"/>
  <c r="K2187" i="13"/>
  <c r="L2187" i="13"/>
  <c r="K2188" i="13"/>
  <c r="L2188" i="13"/>
  <c r="K2189" i="13"/>
  <c r="L2189" i="13"/>
  <c r="K2190" i="13"/>
  <c r="L2190" i="13"/>
  <c r="K2191" i="13"/>
  <c r="L2191" i="13"/>
  <c r="K2192" i="13"/>
  <c r="L2192" i="13"/>
  <c r="K2193" i="13"/>
  <c r="L2193" i="13"/>
  <c r="K2194" i="13"/>
  <c r="L2194" i="13"/>
  <c r="K2195" i="13"/>
  <c r="L2195" i="13"/>
  <c r="K2196" i="13"/>
  <c r="L2196" i="13"/>
  <c r="K2197" i="13"/>
  <c r="L2197" i="13"/>
  <c r="K2198" i="13"/>
  <c r="L2198" i="13"/>
  <c r="K2199" i="13"/>
  <c r="L2199" i="13"/>
  <c r="K2200" i="13"/>
  <c r="L2200" i="13"/>
  <c r="K2201" i="13"/>
  <c r="L2201" i="13"/>
  <c r="K2202" i="13"/>
  <c r="L2202" i="13"/>
  <c r="K2203" i="13"/>
  <c r="L2203" i="13"/>
  <c r="K2204" i="13"/>
  <c r="L2204" i="13"/>
  <c r="K2205" i="13"/>
  <c r="L2205" i="13"/>
  <c r="K2206" i="13"/>
  <c r="L2206" i="13"/>
  <c r="C2183" i="13"/>
  <c r="D2183" i="13"/>
  <c r="E2183" i="13"/>
  <c r="F2183" i="13"/>
  <c r="G2183" i="13"/>
  <c r="C2184" i="13"/>
  <c r="D2184" i="13"/>
  <c r="E2184" i="13"/>
  <c r="F2184" i="13"/>
  <c r="G2184" i="13"/>
  <c r="C2185" i="13"/>
  <c r="D2185" i="13"/>
  <c r="E2185" i="13"/>
  <c r="F2185" i="13"/>
  <c r="G2185" i="13"/>
  <c r="C2186" i="13"/>
  <c r="D2186" i="13"/>
  <c r="E2186" i="13"/>
  <c r="F2186" i="13"/>
  <c r="G2186" i="13"/>
  <c r="C2187" i="13"/>
  <c r="D2187" i="13"/>
  <c r="E2187" i="13"/>
  <c r="F2187" i="13"/>
  <c r="G2187" i="13"/>
  <c r="C2188" i="13"/>
  <c r="D2188" i="13"/>
  <c r="E2188" i="13"/>
  <c r="F2188" i="13"/>
  <c r="G2188" i="13"/>
  <c r="C2189" i="13"/>
  <c r="D2189" i="13"/>
  <c r="E2189" i="13"/>
  <c r="F2189" i="13"/>
  <c r="G2189" i="13"/>
  <c r="C2190" i="13"/>
  <c r="D2190" i="13"/>
  <c r="E2190" i="13"/>
  <c r="F2190" i="13"/>
  <c r="G2190" i="13"/>
  <c r="C2191" i="13"/>
  <c r="D2191" i="13"/>
  <c r="E2191" i="13"/>
  <c r="F2191" i="13"/>
  <c r="G2191" i="13"/>
  <c r="C2192" i="13"/>
  <c r="D2192" i="13"/>
  <c r="E2192" i="13"/>
  <c r="F2192" i="13"/>
  <c r="G2192" i="13"/>
  <c r="C2193" i="13"/>
  <c r="D2193" i="13"/>
  <c r="E2193" i="13"/>
  <c r="F2193" i="13"/>
  <c r="G2193" i="13"/>
  <c r="C2194" i="13"/>
  <c r="D2194" i="13"/>
  <c r="E2194" i="13"/>
  <c r="F2194" i="13"/>
  <c r="G2194" i="13"/>
  <c r="C2195" i="13"/>
  <c r="D2195" i="13"/>
  <c r="E2195" i="13"/>
  <c r="F2195" i="13"/>
  <c r="G2195" i="13"/>
  <c r="C2196" i="13"/>
  <c r="D2196" i="13"/>
  <c r="E2196" i="13"/>
  <c r="F2196" i="13"/>
  <c r="G2196" i="13"/>
  <c r="C2197" i="13"/>
  <c r="D2197" i="13"/>
  <c r="E2197" i="13"/>
  <c r="F2197" i="13"/>
  <c r="G2197" i="13"/>
  <c r="C2198" i="13"/>
  <c r="D2198" i="13"/>
  <c r="E2198" i="13"/>
  <c r="F2198" i="13"/>
  <c r="G2198" i="13"/>
  <c r="C2199" i="13"/>
  <c r="D2199" i="13"/>
  <c r="E2199" i="13"/>
  <c r="F2199" i="13"/>
  <c r="G2199" i="13"/>
  <c r="C2200" i="13"/>
  <c r="D2200" i="13"/>
  <c r="E2200" i="13"/>
  <c r="F2200" i="13"/>
  <c r="G2200" i="13"/>
  <c r="C2201" i="13"/>
  <c r="D2201" i="13"/>
  <c r="E2201" i="13"/>
  <c r="F2201" i="13"/>
  <c r="G2201" i="13"/>
  <c r="C2202" i="13"/>
  <c r="D2202" i="13"/>
  <c r="E2202" i="13"/>
  <c r="F2202" i="13"/>
  <c r="G2202" i="13"/>
  <c r="C2203" i="13"/>
  <c r="D2203" i="13"/>
  <c r="E2203" i="13"/>
  <c r="F2203" i="13"/>
  <c r="G2203" i="13"/>
  <c r="C2204" i="13"/>
  <c r="D2204" i="13"/>
  <c r="E2204" i="13"/>
  <c r="F2204" i="13"/>
  <c r="G2204" i="13"/>
  <c r="C2205" i="13"/>
  <c r="D2205" i="13"/>
  <c r="E2205" i="13"/>
  <c r="F2205" i="13"/>
  <c r="G2205" i="13"/>
  <c r="C2206" i="13"/>
  <c r="D2206" i="13"/>
  <c r="E2206" i="13"/>
  <c r="F2206" i="13"/>
  <c r="G2206" i="13"/>
  <c r="L2182" i="13"/>
  <c r="K2182" i="13"/>
  <c r="G2182" i="13"/>
  <c r="F2182" i="13"/>
  <c r="E2182" i="13"/>
  <c r="D2182" i="13"/>
  <c r="C2182" i="13"/>
  <c r="K2158" i="13"/>
  <c r="L2158" i="13"/>
  <c r="K2159" i="13"/>
  <c r="L2159" i="13"/>
  <c r="K2160" i="13"/>
  <c r="L2160" i="13"/>
  <c r="K2161" i="13"/>
  <c r="L2161" i="13"/>
  <c r="K2162" i="13"/>
  <c r="L2162" i="13"/>
  <c r="K2163" i="13"/>
  <c r="L2163" i="13"/>
  <c r="K2164" i="13"/>
  <c r="L2164" i="13"/>
  <c r="K2165" i="13"/>
  <c r="L2165" i="13"/>
  <c r="K2166" i="13"/>
  <c r="L2166" i="13"/>
  <c r="K2167" i="13"/>
  <c r="L2167" i="13"/>
  <c r="K2168" i="13"/>
  <c r="L2168" i="13"/>
  <c r="K2169" i="13"/>
  <c r="L2169" i="13"/>
  <c r="K2170" i="13"/>
  <c r="L2170" i="13"/>
  <c r="K2171" i="13"/>
  <c r="L2171" i="13"/>
  <c r="K2172" i="13"/>
  <c r="L2172" i="13"/>
  <c r="K2173" i="13"/>
  <c r="L2173" i="13"/>
  <c r="K2174" i="13"/>
  <c r="L2174" i="13"/>
  <c r="K2175" i="13"/>
  <c r="L2175" i="13"/>
  <c r="K2176" i="13"/>
  <c r="L2176" i="13"/>
  <c r="K2177" i="13"/>
  <c r="L2177" i="13"/>
  <c r="K2178" i="13"/>
  <c r="L2178" i="13"/>
  <c r="K2179" i="13"/>
  <c r="L2179" i="13"/>
  <c r="K2180" i="13"/>
  <c r="L2180" i="13"/>
  <c r="K2181" i="13"/>
  <c r="L2181" i="13"/>
  <c r="C2158" i="13"/>
  <c r="D2158" i="13"/>
  <c r="E2158" i="13"/>
  <c r="F2158" i="13"/>
  <c r="G2158" i="13"/>
  <c r="C2159" i="13"/>
  <c r="D2159" i="13"/>
  <c r="E2159" i="13"/>
  <c r="F2159" i="13"/>
  <c r="G2159" i="13"/>
  <c r="C2160" i="13"/>
  <c r="D2160" i="13"/>
  <c r="E2160" i="13"/>
  <c r="F2160" i="13"/>
  <c r="G2160" i="13"/>
  <c r="C2161" i="13"/>
  <c r="D2161" i="13"/>
  <c r="E2161" i="13"/>
  <c r="F2161" i="13"/>
  <c r="G2161" i="13"/>
  <c r="C2162" i="13"/>
  <c r="D2162" i="13"/>
  <c r="E2162" i="13"/>
  <c r="F2162" i="13"/>
  <c r="G2162" i="13"/>
  <c r="C2163" i="13"/>
  <c r="D2163" i="13"/>
  <c r="E2163" i="13"/>
  <c r="F2163" i="13"/>
  <c r="G2163" i="13"/>
  <c r="C2164" i="13"/>
  <c r="D2164" i="13"/>
  <c r="E2164" i="13"/>
  <c r="F2164" i="13"/>
  <c r="G2164" i="13"/>
  <c r="C2165" i="13"/>
  <c r="D2165" i="13"/>
  <c r="E2165" i="13"/>
  <c r="F2165" i="13"/>
  <c r="G2165" i="13"/>
  <c r="C2166" i="13"/>
  <c r="D2166" i="13"/>
  <c r="E2166" i="13"/>
  <c r="F2166" i="13"/>
  <c r="G2166" i="13"/>
  <c r="C2167" i="13"/>
  <c r="D2167" i="13"/>
  <c r="E2167" i="13"/>
  <c r="F2167" i="13"/>
  <c r="G2167" i="13"/>
  <c r="C2168" i="13"/>
  <c r="D2168" i="13"/>
  <c r="E2168" i="13"/>
  <c r="F2168" i="13"/>
  <c r="G2168" i="13"/>
  <c r="C2169" i="13"/>
  <c r="D2169" i="13"/>
  <c r="E2169" i="13"/>
  <c r="F2169" i="13"/>
  <c r="G2169" i="13"/>
  <c r="C2170" i="13"/>
  <c r="D2170" i="13"/>
  <c r="E2170" i="13"/>
  <c r="F2170" i="13"/>
  <c r="G2170" i="13"/>
  <c r="C2171" i="13"/>
  <c r="D2171" i="13"/>
  <c r="E2171" i="13"/>
  <c r="F2171" i="13"/>
  <c r="G2171" i="13"/>
  <c r="C2172" i="13"/>
  <c r="D2172" i="13"/>
  <c r="E2172" i="13"/>
  <c r="F2172" i="13"/>
  <c r="G2172" i="13"/>
  <c r="C2173" i="13"/>
  <c r="D2173" i="13"/>
  <c r="E2173" i="13"/>
  <c r="F2173" i="13"/>
  <c r="G2173" i="13"/>
  <c r="C2174" i="13"/>
  <c r="D2174" i="13"/>
  <c r="E2174" i="13"/>
  <c r="F2174" i="13"/>
  <c r="G2174" i="13"/>
  <c r="C2175" i="13"/>
  <c r="D2175" i="13"/>
  <c r="E2175" i="13"/>
  <c r="F2175" i="13"/>
  <c r="G2175" i="13"/>
  <c r="C2176" i="13"/>
  <c r="D2176" i="13"/>
  <c r="E2176" i="13"/>
  <c r="F2176" i="13"/>
  <c r="G2176" i="13"/>
  <c r="C2177" i="13"/>
  <c r="D2177" i="13"/>
  <c r="E2177" i="13"/>
  <c r="F2177" i="13"/>
  <c r="G2177" i="13"/>
  <c r="C2178" i="13"/>
  <c r="D2178" i="13"/>
  <c r="E2178" i="13"/>
  <c r="F2178" i="13"/>
  <c r="G2178" i="13"/>
  <c r="C2179" i="13"/>
  <c r="D2179" i="13"/>
  <c r="E2179" i="13"/>
  <c r="F2179" i="13"/>
  <c r="G2179" i="13"/>
  <c r="C2180" i="13"/>
  <c r="D2180" i="13"/>
  <c r="E2180" i="13"/>
  <c r="F2180" i="13"/>
  <c r="G2180" i="13"/>
  <c r="C2181" i="13"/>
  <c r="D2181" i="13"/>
  <c r="E2181" i="13"/>
  <c r="F2181" i="13"/>
  <c r="G2181" i="13"/>
  <c r="L2157" i="13"/>
  <c r="K2157" i="13"/>
  <c r="G2157" i="13"/>
  <c r="F2157" i="13"/>
  <c r="E2157" i="13"/>
  <c r="D2157" i="13"/>
  <c r="C2157" i="13"/>
  <c r="K2133" i="13"/>
  <c r="L2133" i="13"/>
  <c r="K2134" i="13"/>
  <c r="L2134" i="13"/>
  <c r="K2135" i="13"/>
  <c r="L2135" i="13"/>
  <c r="K2136" i="13"/>
  <c r="L2136" i="13"/>
  <c r="K2137" i="13"/>
  <c r="L2137" i="13"/>
  <c r="K2138" i="13"/>
  <c r="L2138" i="13"/>
  <c r="K2139" i="13"/>
  <c r="L2139" i="13"/>
  <c r="K2140" i="13"/>
  <c r="L2140" i="13"/>
  <c r="K2141" i="13"/>
  <c r="L2141" i="13"/>
  <c r="K2142" i="13"/>
  <c r="L2142" i="13"/>
  <c r="K2143" i="13"/>
  <c r="L2143" i="13"/>
  <c r="K2144" i="13"/>
  <c r="L2144" i="13"/>
  <c r="K2145" i="13"/>
  <c r="L2145" i="13"/>
  <c r="K2146" i="13"/>
  <c r="L2146" i="13"/>
  <c r="K2147" i="13"/>
  <c r="L2147" i="13"/>
  <c r="K2148" i="13"/>
  <c r="L2148" i="13"/>
  <c r="K2149" i="13"/>
  <c r="L2149" i="13"/>
  <c r="K2150" i="13"/>
  <c r="L2150" i="13"/>
  <c r="K2151" i="13"/>
  <c r="L2151" i="13"/>
  <c r="K2152" i="13"/>
  <c r="L2152" i="13"/>
  <c r="K2153" i="13"/>
  <c r="L2153" i="13"/>
  <c r="K2154" i="13"/>
  <c r="L2154" i="13"/>
  <c r="K2155" i="13"/>
  <c r="L2155" i="13"/>
  <c r="K2156" i="13"/>
  <c r="L2156" i="13"/>
  <c r="C2133" i="13"/>
  <c r="D2133" i="13"/>
  <c r="E2133" i="13"/>
  <c r="F2133" i="13"/>
  <c r="G2133" i="13"/>
  <c r="C2134" i="13"/>
  <c r="D2134" i="13"/>
  <c r="E2134" i="13"/>
  <c r="F2134" i="13"/>
  <c r="G2134" i="13"/>
  <c r="C2135" i="13"/>
  <c r="D2135" i="13"/>
  <c r="E2135" i="13"/>
  <c r="F2135" i="13"/>
  <c r="G2135" i="13"/>
  <c r="C2136" i="13"/>
  <c r="D2136" i="13"/>
  <c r="E2136" i="13"/>
  <c r="F2136" i="13"/>
  <c r="G2136" i="13"/>
  <c r="C2137" i="13"/>
  <c r="D2137" i="13"/>
  <c r="E2137" i="13"/>
  <c r="F2137" i="13"/>
  <c r="G2137" i="13"/>
  <c r="C2138" i="13"/>
  <c r="D2138" i="13"/>
  <c r="E2138" i="13"/>
  <c r="F2138" i="13"/>
  <c r="G2138" i="13"/>
  <c r="C2139" i="13"/>
  <c r="D2139" i="13"/>
  <c r="E2139" i="13"/>
  <c r="F2139" i="13"/>
  <c r="G2139" i="13"/>
  <c r="C2140" i="13"/>
  <c r="D2140" i="13"/>
  <c r="E2140" i="13"/>
  <c r="F2140" i="13"/>
  <c r="G2140" i="13"/>
  <c r="C2141" i="13"/>
  <c r="D2141" i="13"/>
  <c r="E2141" i="13"/>
  <c r="F2141" i="13"/>
  <c r="G2141" i="13"/>
  <c r="C2142" i="13"/>
  <c r="D2142" i="13"/>
  <c r="E2142" i="13"/>
  <c r="F2142" i="13"/>
  <c r="G2142" i="13"/>
  <c r="C2143" i="13"/>
  <c r="D2143" i="13"/>
  <c r="E2143" i="13"/>
  <c r="F2143" i="13"/>
  <c r="G2143" i="13"/>
  <c r="C2144" i="13"/>
  <c r="D2144" i="13"/>
  <c r="E2144" i="13"/>
  <c r="F2144" i="13"/>
  <c r="G2144" i="13"/>
  <c r="C2145" i="13"/>
  <c r="D2145" i="13"/>
  <c r="E2145" i="13"/>
  <c r="F2145" i="13"/>
  <c r="G2145" i="13"/>
  <c r="C2146" i="13"/>
  <c r="D2146" i="13"/>
  <c r="E2146" i="13"/>
  <c r="F2146" i="13"/>
  <c r="G2146" i="13"/>
  <c r="C2147" i="13"/>
  <c r="D2147" i="13"/>
  <c r="E2147" i="13"/>
  <c r="F2147" i="13"/>
  <c r="G2147" i="13"/>
  <c r="C2148" i="13"/>
  <c r="D2148" i="13"/>
  <c r="E2148" i="13"/>
  <c r="F2148" i="13"/>
  <c r="G2148" i="13"/>
  <c r="C2149" i="13"/>
  <c r="D2149" i="13"/>
  <c r="E2149" i="13"/>
  <c r="F2149" i="13"/>
  <c r="G2149" i="13"/>
  <c r="C2150" i="13"/>
  <c r="D2150" i="13"/>
  <c r="E2150" i="13"/>
  <c r="F2150" i="13"/>
  <c r="G2150" i="13"/>
  <c r="C2151" i="13"/>
  <c r="D2151" i="13"/>
  <c r="E2151" i="13"/>
  <c r="F2151" i="13"/>
  <c r="G2151" i="13"/>
  <c r="C2152" i="13"/>
  <c r="D2152" i="13"/>
  <c r="E2152" i="13"/>
  <c r="F2152" i="13"/>
  <c r="G2152" i="13"/>
  <c r="C2153" i="13"/>
  <c r="D2153" i="13"/>
  <c r="E2153" i="13"/>
  <c r="F2153" i="13"/>
  <c r="G2153" i="13"/>
  <c r="C2154" i="13"/>
  <c r="D2154" i="13"/>
  <c r="E2154" i="13"/>
  <c r="F2154" i="13"/>
  <c r="G2154" i="13"/>
  <c r="C2155" i="13"/>
  <c r="D2155" i="13"/>
  <c r="E2155" i="13"/>
  <c r="F2155" i="13"/>
  <c r="G2155" i="13"/>
  <c r="C2156" i="13"/>
  <c r="D2156" i="13"/>
  <c r="E2156" i="13"/>
  <c r="F2156" i="13"/>
  <c r="G2156" i="13"/>
  <c r="L2132" i="13"/>
  <c r="K2132" i="13"/>
  <c r="G2132" i="13"/>
  <c r="F2132" i="13"/>
  <c r="E2132" i="13"/>
  <c r="D2132" i="13"/>
  <c r="C2132" i="13"/>
  <c r="K2108" i="13"/>
  <c r="L2108" i="13"/>
  <c r="K2109" i="13"/>
  <c r="L2109" i="13"/>
  <c r="K2110" i="13"/>
  <c r="L2110" i="13"/>
  <c r="K2111" i="13"/>
  <c r="L2111" i="13"/>
  <c r="K2112" i="13"/>
  <c r="L2112" i="13"/>
  <c r="K2113" i="13"/>
  <c r="L2113" i="13"/>
  <c r="K2114" i="13"/>
  <c r="L2114" i="13"/>
  <c r="K2115" i="13"/>
  <c r="L2115" i="13"/>
  <c r="K2116" i="13"/>
  <c r="L2116" i="13"/>
  <c r="K2117" i="13"/>
  <c r="L2117" i="13"/>
  <c r="K2118" i="13"/>
  <c r="L2118" i="13"/>
  <c r="K2119" i="13"/>
  <c r="L2119" i="13"/>
  <c r="K2120" i="13"/>
  <c r="L2120" i="13"/>
  <c r="K2121" i="13"/>
  <c r="L2121" i="13"/>
  <c r="K2122" i="13"/>
  <c r="L2122" i="13"/>
  <c r="K2123" i="13"/>
  <c r="L2123" i="13"/>
  <c r="K2124" i="13"/>
  <c r="L2124" i="13"/>
  <c r="K2125" i="13"/>
  <c r="L2125" i="13"/>
  <c r="K2126" i="13"/>
  <c r="L2126" i="13"/>
  <c r="K2127" i="13"/>
  <c r="L2127" i="13"/>
  <c r="K2128" i="13"/>
  <c r="L2128" i="13"/>
  <c r="K2129" i="13"/>
  <c r="L2129" i="13"/>
  <c r="K2130" i="13"/>
  <c r="L2130" i="13"/>
  <c r="K2131" i="13"/>
  <c r="L2131" i="13"/>
  <c r="C2108" i="13"/>
  <c r="D2108" i="13"/>
  <c r="E2108" i="13"/>
  <c r="F2108" i="13"/>
  <c r="G2108" i="13"/>
  <c r="C2109" i="13"/>
  <c r="D2109" i="13"/>
  <c r="E2109" i="13"/>
  <c r="F2109" i="13"/>
  <c r="G2109" i="13"/>
  <c r="C2110" i="13"/>
  <c r="D2110" i="13"/>
  <c r="E2110" i="13"/>
  <c r="F2110" i="13"/>
  <c r="G2110" i="13"/>
  <c r="C2111" i="13"/>
  <c r="D2111" i="13"/>
  <c r="E2111" i="13"/>
  <c r="F2111" i="13"/>
  <c r="G2111" i="13"/>
  <c r="C2112" i="13"/>
  <c r="D2112" i="13"/>
  <c r="E2112" i="13"/>
  <c r="F2112" i="13"/>
  <c r="G2112" i="13"/>
  <c r="C2113" i="13"/>
  <c r="D2113" i="13"/>
  <c r="E2113" i="13"/>
  <c r="F2113" i="13"/>
  <c r="G2113" i="13"/>
  <c r="C2114" i="13"/>
  <c r="D2114" i="13"/>
  <c r="E2114" i="13"/>
  <c r="F2114" i="13"/>
  <c r="G2114" i="13"/>
  <c r="C2115" i="13"/>
  <c r="D2115" i="13"/>
  <c r="E2115" i="13"/>
  <c r="F2115" i="13"/>
  <c r="G2115" i="13"/>
  <c r="C2116" i="13"/>
  <c r="D2116" i="13"/>
  <c r="E2116" i="13"/>
  <c r="F2116" i="13"/>
  <c r="G2116" i="13"/>
  <c r="C2117" i="13"/>
  <c r="D2117" i="13"/>
  <c r="E2117" i="13"/>
  <c r="F2117" i="13"/>
  <c r="G2117" i="13"/>
  <c r="C2118" i="13"/>
  <c r="D2118" i="13"/>
  <c r="E2118" i="13"/>
  <c r="F2118" i="13"/>
  <c r="G2118" i="13"/>
  <c r="C2119" i="13"/>
  <c r="D2119" i="13"/>
  <c r="E2119" i="13"/>
  <c r="F2119" i="13"/>
  <c r="G2119" i="13"/>
  <c r="C2120" i="13"/>
  <c r="D2120" i="13"/>
  <c r="E2120" i="13"/>
  <c r="F2120" i="13"/>
  <c r="G2120" i="13"/>
  <c r="C2121" i="13"/>
  <c r="D2121" i="13"/>
  <c r="E2121" i="13"/>
  <c r="F2121" i="13"/>
  <c r="G2121" i="13"/>
  <c r="C2122" i="13"/>
  <c r="D2122" i="13"/>
  <c r="E2122" i="13"/>
  <c r="F2122" i="13"/>
  <c r="G2122" i="13"/>
  <c r="C2123" i="13"/>
  <c r="D2123" i="13"/>
  <c r="E2123" i="13"/>
  <c r="F2123" i="13"/>
  <c r="G2123" i="13"/>
  <c r="C2124" i="13"/>
  <c r="D2124" i="13"/>
  <c r="E2124" i="13"/>
  <c r="F2124" i="13"/>
  <c r="G2124" i="13"/>
  <c r="C2125" i="13"/>
  <c r="D2125" i="13"/>
  <c r="E2125" i="13"/>
  <c r="F2125" i="13"/>
  <c r="G2125" i="13"/>
  <c r="C2126" i="13"/>
  <c r="D2126" i="13"/>
  <c r="E2126" i="13"/>
  <c r="F2126" i="13"/>
  <c r="G2126" i="13"/>
  <c r="C2127" i="13"/>
  <c r="D2127" i="13"/>
  <c r="E2127" i="13"/>
  <c r="F2127" i="13"/>
  <c r="G2127" i="13"/>
  <c r="C2128" i="13"/>
  <c r="D2128" i="13"/>
  <c r="E2128" i="13"/>
  <c r="F2128" i="13"/>
  <c r="G2128" i="13"/>
  <c r="C2129" i="13"/>
  <c r="D2129" i="13"/>
  <c r="E2129" i="13"/>
  <c r="F2129" i="13"/>
  <c r="G2129" i="13"/>
  <c r="C2130" i="13"/>
  <c r="D2130" i="13"/>
  <c r="E2130" i="13"/>
  <c r="F2130" i="13"/>
  <c r="G2130" i="13"/>
  <c r="C2131" i="13"/>
  <c r="D2131" i="13"/>
  <c r="E2131" i="13"/>
  <c r="F2131" i="13"/>
  <c r="G2131" i="13"/>
  <c r="L2107" i="13"/>
  <c r="K2107" i="13"/>
  <c r="G2107" i="13"/>
  <c r="F2107" i="13"/>
  <c r="E2107" i="13"/>
  <c r="D2107" i="13"/>
  <c r="C2107" i="13"/>
  <c r="K2083" i="13"/>
  <c r="L2083" i="13"/>
  <c r="K2084" i="13"/>
  <c r="L2084" i="13"/>
  <c r="K2085" i="13"/>
  <c r="L2085" i="13"/>
  <c r="K2086" i="13"/>
  <c r="L2086" i="13"/>
  <c r="K2087" i="13"/>
  <c r="L2087" i="13"/>
  <c r="K2088" i="13"/>
  <c r="L2088" i="13"/>
  <c r="K2089" i="13"/>
  <c r="L2089" i="13"/>
  <c r="K2090" i="13"/>
  <c r="L2090" i="13"/>
  <c r="K2091" i="13"/>
  <c r="L2091" i="13"/>
  <c r="K2092" i="13"/>
  <c r="L2092" i="13"/>
  <c r="K2093" i="13"/>
  <c r="L2093" i="13"/>
  <c r="K2094" i="13"/>
  <c r="L2094" i="13"/>
  <c r="K2095" i="13"/>
  <c r="L2095" i="13"/>
  <c r="K2096" i="13"/>
  <c r="L2096" i="13"/>
  <c r="K2097" i="13"/>
  <c r="L2097" i="13"/>
  <c r="K2098" i="13"/>
  <c r="L2098" i="13"/>
  <c r="K2099" i="13"/>
  <c r="L2099" i="13"/>
  <c r="K2100" i="13"/>
  <c r="L2100" i="13"/>
  <c r="K2101" i="13"/>
  <c r="L2101" i="13"/>
  <c r="K2102" i="13"/>
  <c r="L2102" i="13"/>
  <c r="K2103" i="13"/>
  <c r="L2103" i="13"/>
  <c r="K2104" i="13"/>
  <c r="L2104" i="13"/>
  <c r="K2105" i="13"/>
  <c r="L2105" i="13"/>
  <c r="K2106" i="13"/>
  <c r="L2106" i="13"/>
  <c r="C2083" i="13"/>
  <c r="D2083" i="13"/>
  <c r="E2083" i="13"/>
  <c r="F2083" i="13"/>
  <c r="G2083" i="13"/>
  <c r="C2084" i="13"/>
  <c r="D2084" i="13"/>
  <c r="E2084" i="13"/>
  <c r="F2084" i="13"/>
  <c r="G2084" i="13"/>
  <c r="C2085" i="13"/>
  <c r="D2085" i="13"/>
  <c r="E2085" i="13"/>
  <c r="F2085" i="13"/>
  <c r="G2085" i="13"/>
  <c r="C2086" i="13"/>
  <c r="D2086" i="13"/>
  <c r="E2086" i="13"/>
  <c r="F2086" i="13"/>
  <c r="G2086" i="13"/>
  <c r="C2087" i="13"/>
  <c r="D2087" i="13"/>
  <c r="E2087" i="13"/>
  <c r="F2087" i="13"/>
  <c r="G2087" i="13"/>
  <c r="C2088" i="13"/>
  <c r="D2088" i="13"/>
  <c r="E2088" i="13"/>
  <c r="F2088" i="13"/>
  <c r="G2088" i="13"/>
  <c r="C2089" i="13"/>
  <c r="D2089" i="13"/>
  <c r="E2089" i="13"/>
  <c r="F2089" i="13"/>
  <c r="G2089" i="13"/>
  <c r="C2090" i="13"/>
  <c r="D2090" i="13"/>
  <c r="E2090" i="13"/>
  <c r="F2090" i="13"/>
  <c r="G2090" i="13"/>
  <c r="C2091" i="13"/>
  <c r="D2091" i="13"/>
  <c r="E2091" i="13"/>
  <c r="F2091" i="13"/>
  <c r="G2091" i="13"/>
  <c r="C2092" i="13"/>
  <c r="D2092" i="13"/>
  <c r="E2092" i="13"/>
  <c r="F2092" i="13"/>
  <c r="G2092" i="13"/>
  <c r="C2093" i="13"/>
  <c r="D2093" i="13"/>
  <c r="E2093" i="13"/>
  <c r="F2093" i="13"/>
  <c r="G2093" i="13"/>
  <c r="C2094" i="13"/>
  <c r="D2094" i="13"/>
  <c r="E2094" i="13"/>
  <c r="F2094" i="13"/>
  <c r="G2094" i="13"/>
  <c r="C2095" i="13"/>
  <c r="D2095" i="13"/>
  <c r="E2095" i="13"/>
  <c r="F2095" i="13"/>
  <c r="G2095" i="13"/>
  <c r="C2096" i="13"/>
  <c r="D2096" i="13"/>
  <c r="E2096" i="13"/>
  <c r="F2096" i="13"/>
  <c r="G2096" i="13"/>
  <c r="C2097" i="13"/>
  <c r="D2097" i="13"/>
  <c r="E2097" i="13"/>
  <c r="F2097" i="13"/>
  <c r="G2097" i="13"/>
  <c r="C2098" i="13"/>
  <c r="D2098" i="13"/>
  <c r="E2098" i="13"/>
  <c r="F2098" i="13"/>
  <c r="G2098" i="13"/>
  <c r="C2099" i="13"/>
  <c r="D2099" i="13"/>
  <c r="E2099" i="13"/>
  <c r="F2099" i="13"/>
  <c r="G2099" i="13"/>
  <c r="C2100" i="13"/>
  <c r="D2100" i="13"/>
  <c r="E2100" i="13"/>
  <c r="F2100" i="13"/>
  <c r="G2100" i="13"/>
  <c r="C2101" i="13"/>
  <c r="D2101" i="13"/>
  <c r="E2101" i="13"/>
  <c r="F2101" i="13"/>
  <c r="G2101" i="13"/>
  <c r="C2102" i="13"/>
  <c r="D2102" i="13"/>
  <c r="E2102" i="13"/>
  <c r="F2102" i="13"/>
  <c r="G2102" i="13"/>
  <c r="C2103" i="13"/>
  <c r="D2103" i="13"/>
  <c r="E2103" i="13"/>
  <c r="F2103" i="13"/>
  <c r="G2103" i="13"/>
  <c r="C2104" i="13"/>
  <c r="D2104" i="13"/>
  <c r="E2104" i="13"/>
  <c r="F2104" i="13"/>
  <c r="G2104" i="13"/>
  <c r="C2105" i="13"/>
  <c r="D2105" i="13"/>
  <c r="E2105" i="13"/>
  <c r="F2105" i="13"/>
  <c r="G2105" i="13"/>
  <c r="C2106" i="13"/>
  <c r="D2106" i="13"/>
  <c r="E2106" i="13"/>
  <c r="F2106" i="13"/>
  <c r="G2106" i="13"/>
  <c r="L2082" i="13"/>
  <c r="K2082" i="13"/>
  <c r="G2082" i="13"/>
  <c r="F2082" i="13"/>
  <c r="E2082" i="13"/>
  <c r="D2082" i="13"/>
  <c r="C2082" i="13"/>
  <c r="K2058" i="13"/>
  <c r="L2058" i="13"/>
  <c r="K2059" i="13"/>
  <c r="L2059" i="13"/>
  <c r="K2060" i="13"/>
  <c r="L2060" i="13"/>
  <c r="K2061" i="13"/>
  <c r="L2061" i="13"/>
  <c r="K2062" i="13"/>
  <c r="L2062" i="13"/>
  <c r="K2063" i="13"/>
  <c r="L2063" i="13"/>
  <c r="K2064" i="13"/>
  <c r="L2064" i="13"/>
  <c r="K2065" i="13"/>
  <c r="L2065" i="13"/>
  <c r="K2066" i="13"/>
  <c r="L2066" i="13"/>
  <c r="K2067" i="13"/>
  <c r="L2067" i="13"/>
  <c r="K2068" i="13"/>
  <c r="L2068" i="13"/>
  <c r="K2069" i="13"/>
  <c r="L2069" i="13"/>
  <c r="K2070" i="13"/>
  <c r="L2070" i="13"/>
  <c r="K2071" i="13"/>
  <c r="L2071" i="13"/>
  <c r="K2072" i="13"/>
  <c r="L2072" i="13"/>
  <c r="K2073" i="13"/>
  <c r="L2073" i="13"/>
  <c r="K2074" i="13"/>
  <c r="L2074" i="13"/>
  <c r="K2075" i="13"/>
  <c r="L2075" i="13"/>
  <c r="K2076" i="13"/>
  <c r="L2076" i="13"/>
  <c r="K2077" i="13"/>
  <c r="L2077" i="13"/>
  <c r="K2078" i="13"/>
  <c r="L2078" i="13"/>
  <c r="K2079" i="13"/>
  <c r="L2079" i="13"/>
  <c r="K2080" i="13"/>
  <c r="L2080" i="13"/>
  <c r="K2081" i="13"/>
  <c r="L2081" i="13"/>
  <c r="C2058" i="13"/>
  <c r="D2058" i="13"/>
  <c r="E2058" i="13"/>
  <c r="F2058" i="13"/>
  <c r="G2058" i="13"/>
  <c r="C2059" i="13"/>
  <c r="D2059" i="13"/>
  <c r="E2059" i="13"/>
  <c r="F2059" i="13"/>
  <c r="G2059" i="13"/>
  <c r="C2060" i="13"/>
  <c r="D2060" i="13"/>
  <c r="E2060" i="13"/>
  <c r="F2060" i="13"/>
  <c r="G2060" i="13"/>
  <c r="C2061" i="13"/>
  <c r="D2061" i="13"/>
  <c r="E2061" i="13"/>
  <c r="F2061" i="13"/>
  <c r="G2061" i="13"/>
  <c r="C2062" i="13"/>
  <c r="D2062" i="13"/>
  <c r="E2062" i="13"/>
  <c r="F2062" i="13"/>
  <c r="G2062" i="13"/>
  <c r="C2063" i="13"/>
  <c r="D2063" i="13"/>
  <c r="E2063" i="13"/>
  <c r="F2063" i="13"/>
  <c r="G2063" i="13"/>
  <c r="C2064" i="13"/>
  <c r="D2064" i="13"/>
  <c r="E2064" i="13"/>
  <c r="F2064" i="13"/>
  <c r="G2064" i="13"/>
  <c r="C2065" i="13"/>
  <c r="D2065" i="13"/>
  <c r="E2065" i="13"/>
  <c r="F2065" i="13"/>
  <c r="G2065" i="13"/>
  <c r="C2066" i="13"/>
  <c r="D2066" i="13"/>
  <c r="E2066" i="13"/>
  <c r="F2066" i="13"/>
  <c r="G2066" i="13"/>
  <c r="C2067" i="13"/>
  <c r="D2067" i="13"/>
  <c r="E2067" i="13"/>
  <c r="F2067" i="13"/>
  <c r="G2067" i="13"/>
  <c r="C2068" i="13"/>
  <c r="D2068" i="13"/>
  <c r="E2068" i="13"/>
  <c r="F2068" i="13"/>
  <c r="G2068" i="13"/>
  <c r="C2069" i="13"/>
  <c r="D2069" i="13"/>
  <c r="E2069" i="13"/>
  <c r="F2069" i="13"/>
  <c r="G2069" i="13"/>
  <c r="C2070" i="13"/>
  <c r="D2070" i="13"/>
  <c r="E2070" i="13"/>
  <c r="F2070" i="13"/>
  <c r="G2070" i="13"/>
  <c r="C2071" i="13"/>
  <c r="D2071" i="13"/>
  <c r="E2071" i="13"/>
  <c r="F2071" i="13"/>
  <c r="G2071" i="13"/>
  <c r="C2072" i="13"/>
  <c r="D2072" i="13"/>
  <c r="E2072" i="13"/>
  <c r="F2072" i="13"/>
  <c r="G2072" i="13"/>
  <c r="C2073" i="13"/>
  <c r="D2073" i="13"/>
  <c r="E2073" i="13"/>
  <c r="F2073" i="13"/>
  <c r="G2073" i="13"/>
  <c r="C2074" i="13"/>
  <c r="D2074" i="13"/>
  <c r="E2074" i="13"/>
  <c r="F2074" i="13"/>
  <c r="G2074" i="13"/>
  <c r="C2075" i="13"/>
  <c r="D2075" i="13"/>
  <c r="E2075" i="13"/>
  <c r="F2075" i="13"/>
  <c r="G2075" i="13"/>
  <c r="C2076" i="13"/>
  <c r="D2076" i="13"/>
  <c r="E2076" i="13"/>
  <c r="F2076" i="13"/>
  <c r="G2076" i="13"/>
  <c r="C2077" i="13"/>
  <c r="D2077" i="13"/>
  <c r="E2077" i="13"/>
  <c r="F2077" i="13"/>
  <c r="G2077" i="13"/>
  <c r="C2078" i="13"/>
  <c r="D2078" i="13"/>
  <c r="E2078" i="13"/>
  <c r="F2078" i="13"/>
  <c r="G2078" i="13"/>
  <c r="C2079" i="13"/>
  <c r="D2079" i="13"/>
  <c r="E2079" i="13"/>
  <c r="F2079" i="13"/>
  <c r="G2079" i="13"/>
  <c r="C2080" i="13"/>
  <c r="D2080" i="13"/>
  <c r="E2080" i="13"/>
  <c r="F2080" i="13"/>
  <c r="G2080" i="13"/>
  <c r="C2081" i="13"/>
  <c r="D2081" i="13"/>
  <c r="E2081" i="13"/>
  <c r="F2081" i="13"/>
  <c r="G2081" i="13"/>
  <c r="L2057" i="13"/>
  <c r="K2057" i="13"/>
  <c r="G2057" i="13"/>
  <c r="F2057" i="13"/>
  <c r="E2057" i="13"/>
  <c r="D2057" i="13"/>
  <c r="C2057" i="13"/>
  <c r="K2033" i="13"/>
  <c r="L2033" i="13"/>
  <c r="K2034" i="13"/>
  <c r="L2034" i="13"/>
  <c r="K2035" i="13"/>
  <c r="L2035" i="13"/>
  <c r="K2036" i="13"/>
  <c r="L2036" i="13"/>
  <c r="K2037" i="13"/>
  <c r="L2037" i="13"/>
  <c r="K2038" i="13"/>
  <c r="L2038" i="13"/>
  <c r="K2039" i="13"/>
  <c r="L2039" i="13"/>
  <c r="K2040" i="13"/>
  <c r="L2040" i="13"/>
  <c r="K2041" i="13"/>
  <c r="L2041" i="13"/>
  <c r="K2042" i="13"/>
  <c r="L2042" i="13"/>
  <c r="K2043" i="13"/>
  <c r="L2043" i="13"/>
  <c r="K2044" i="13"/>
  <c r="L2044" i="13"/>
  <c r="K2045" i="13"/>
  <c r="L2045" i="13"/>
  <c r="K2046" i="13"/>
  <c r="L2046" i="13"/>
  <c r="K2047" i="13"/>
  <c r="L2047" i="13"/>
  <c r="K2048" i="13"/>
  <c r="L2048" i="13"/>
  <c r="K2049" i="13"/>
  <c r="L2049" i="13"/>
  <c r="K2050" i="13"/>
  <c r="L2050" i="13"/>
  <c r="K2051" i="13"/>
  <c r="L2051" i="13"/>
  <c r="K2052" i="13"/>
  <c r="L2052" i="13"/>
  <c r="K2053" i="13"/>
  <c r="L2053" i="13"/>
  <c r="K2054" i="13"/>
  <c r="L2054" i="13"/>
  <c r="K2055" i="13"/>
  <c r="L2055" i="13"/>
  <c r="K2056" i="13"/>
  <c r="L2056" i="13"/>
  <c r="C2033" i="13"/>
  <c r="D2033" i="13"/>
  <c r="E2033" i="13"/>
  <c r="F2033" i="13"/>
  <c r="G2033" i="13"/>
  <c r="C2034" i="13"/>
  <c r="D2034" i="13"/>
  <c r="E2034" i="13"/>
  <c r="F2034" i="13"/>
  <c r="G2034" i="13"/>
  <c r="C2035" i="13"/>
  <c r="D2035" i="13"/>
  <c r="E2035" i="13"/>
  <c r="F2035" i="13"/>
  <c r="G2035" i="13"/>
  <c r="C2036" i="13"/>
  <c r="D2036" i="13"/>
  <c r="E2036" i="13"/>
  <c r="F2036" i="13"/>
  <c r="G2036" i="13"/>
  <c r="C2037" i="13"/>
  <c r="D2037" i="13"/>
  <c r="E2037" i="13"/>
  <c r="F2037" i="13"/>
  <c r="G2037" i="13"/>
  <c r="C2038" i="13"/>
  <c r="D2038" i="13"/>
  <c r="E2038" i="13"/>
  <c r="F2038" i="13"/>
  <c r="G2038" i="13"/>
  <c r="C2039" i="13"/>
  <c r="D2039" i="13"/>
  <c r="E2039" i="13"/>
  <c r="F2039" i="13"/>
  <c r="G2039" i="13"/>
  <c r="C2040" i="13"/>
  <c r="D2040" i="13"/>
  <c r="E2040" i="13"/>
  <c r="F2040" i="13"/>
  <c r="G2040" i="13"/>
  <c r="C2041" i="13"/>
  <c r="D2041" i="13"/>
  <c r="E2041" i="13"/>
  <c r="F2041" i="13"/>
  <c r="G2041" i="13"/>
  <c r="C2042" i="13"/>
  <c r="D2042" i="13"/>
  <c r="E2042" i="13"/>
  <c r="F2042" i="13"/>
  <c r="G2042" i="13"/>
  <c r="C2043" i="13"/>
  <c r="D2043" i="13"/>
  <c r="E2043" i="13"/>
  <c r="F2043" i="13"/>
  <c r="G2043" i="13"/>
  <c r="C2044" i="13"/>
  <c r="D2044" i="13"/>
  <c r="E2044" i="13"/>
  <c r="F2044" i="13"/>
  <c r="G2044" i="13"/>
  <c r="C2045" i="13"/>
  <c r="D2045" i="13"/>
  <c r="E2045" i="13"/>
  <c r="F2045" i="13"/>
  <c r="G2045" i="13"/>
  <c r="C2046" i="13"/>
  <c r="D2046" i="13"/>
  <c r="E2046" i="13"/>
  <c r="F2046" i="13"/>
  <c r="G2046" i="13"/>
  <c r="C2047" i="13"/>
  <c r="D2047" i="13"/>
  <c r="E2047" i="13"/>
  <c r="F2047" i="13"/>
  <c r="G2047" i="13"/>
  <c r="C2048" i="13"/>
  <c r="D2048" i="13"/>
  <c r="E2048" i="13"/>
  <c r="F2048" i="13"/>
  <c r="G2048" i="13"/>
  <c r="C2049" i="13"/>
  <c r="D2049" i="13"/>
  <c r="E2049" i="13"/>
  <c r="F2049" i="13"/>
  <c r="G2049" i="13"/>
  <c r="C2050" i="13"/>
  <c r="D2050" i="13"/>
  <c r="E2050" i="13"/>
  <c r="F2050" i="13"/>
  <c r="G2050" i="13"/>
  <c r="C2051" i="13"/>
  <c r="D2051" i="13"/>
  <c r="E2051" i="13"/>
  <c r="F2051" i="13"/>
  <c r="G2051" i="13"/>
  <c r="C2052" i="13"/>
  <c r="D2052" i="13"/>
  <c r="E2052" i="13"/>
  <c r="F2052" i="13"/>
  <c r="G2052" i="13"/>
  <c r="C2053" i="13"/>
  <c r="D2053" i="13"/>
  <c r="E2053" i="13"/>
  <c r="F2053" i="13"/>
  <c r="G2053" i="13"/>
  <c r="C2054" i="13"/>
  <c r="D2054" i="13"/>
  <c r="E2054" i="13"/>
  <c r="F2054" i="13"/>
  <c r="G2054" i="13"/>
  <c r="C2055" i="13"/>
  <c r="D2055" i="13"/>
  <c r="E2055" i="13"/>
  <c r="F2055" i="13"/>
  <c r="G2055" i="13"/>
  <c r="C2056" i="13"/>
  <c r="D2056" i="13"/>
  <c r="E2056" i="13"/>
  <c r="F2056" i="13"/>
  <c r="G2056" i="13"/>
  <c r="E2008" i="13"/>
  <c r="E2009" i="13"/>
  <c r="E2010" i="13"/>
  <c r="E2011" i="13"/>
  <c r="E2012" i="13"/>
  <c r="E2013" i="13"/>
  <c r="E2014" i="13"/>
  <c r="E2015" i="13"/>
  <c r="E2016" i="13"/>
  <c r="E2017" i="13"/>
  <c r="E2018" i="13"/>
  <c r="E2019" i="13"/>
  <c r="E2020" i="13"/>
  <c r="E2021" i="13"/>
  <c r="E2022" i="13"/>
  <c r="E2023" i="13"/>
  <c r="E2024" i="13"/>
  <c r="E2025" i="13"/>
  <c r="E2026" i="13"/>
  <c r="E2027" i="13"/>
  <c r="E2028" i="13"/>
  <c r="E2029" i="13"/>
  <c r="E2030" i="13"/>
  <c r="E2031" i="13"/>
  <c r="E2007" i="13"/>
  <c r="L2032" i="13"/>
  <c r="K2032" i="13"/>
  <c r="G2032" i="13"/>
  <c r="F2032" i="13"/>
  <c r="E2032" i="13"/>
  <c r="D2032" i="13"/>
  <c r="C2032" i="13"/>
  <c r="K2008" i="13"/>
  <c r="L2008" i="13"/>
  <c r="K2009" i="13"/>
  <c r="L2009" i="13"/>
  <c r="K2010" i="13"/>
  <c r="L2010" i="13"/>
  <c r="K2011" i="13"/>
  <c r="L2011" i="13"/>
  <c r="K2012" i="13"/>
  <c r="L2012" i="13"/>
  <c r="K2013" i="13"/>
  <c r="L2013" i="13"/>
  <c r="K2014" i="13"/>
  <c r="L2014" i="13"/>
  <c r="K2015" i="13"/>
  <c r="L2015" i="13"/>
  <c r="K2016" i="13"/>
  <c r="L2016" i="13"/>
  <c r="K2017" i="13"/>
  <c r="L2017" i="13"/>
  <c r="K2018" i="13"/>
  <c r="L2018" i="13"/>
  <c r="K2019" i="13"/>
  <c r="L2019" i="13"/>
  <c r="K2020" i="13"/>
  <c r="L2020" i="13"/>
  <c r="K2021" i="13"/>
  <c r="L2021" i="13"/>
  <c r="K2022" i="13"/>
  <c r="L2022" i="13"/>
  <c r="K2023" i="13"/>
  <c r="L2023" i="13"/>
  <c r="K2024" i="13"/>
  <c r="L2024" i="13"/>
  <c r="K2025" i="13"/>
  <c r="L2025" i="13"/>
  <c r="K2026" i="13"/>
  <c r="L2026" i="13"/>
  <c r="K2027" i="13"/>
  <c r="L2027" i="13"/>
  <c r="K2028" i="13"/>
  <c r="L2028" i="13"/>
  <c r="K2029" i="13"/>
  <c r="L2029" i="13"/>
  <c r="K2030" i="13"/>
  <c r="L2030" i="13"/>
  <c r="K2031" i="13"/>
  <c r="L2031" i="13"/>
  <c r="C2008" i="13"/>
  <c r="D2008" i="13"/>
  <c r="F2008" i="13"/>
  <c r="G2008" i="13"/>
  <c r="C2009" i="13"/>
  <c r="D2009" i="13"/>
  <c r="F2009" i="13"/>
  <c r="G2009" i="13"/>
  <c r="C2010" i="13"/>
  <c r="D2010" i="13"/>
  <c r="F2010" i="13"/>
  <c r="G2010" i="13"/>
  <c r="C2011" i="13"/>
  <c r="D2011" i="13"/>
  <c r="F2011" i="13"/>
  <c r="G2011" i="13"/>
  <c r="C2012" i="13"/>
  <c r="D2012" i="13"/>
  <c r="F2012" i="13"/>
  <c r="G2012" i="13"/>
  <c r="C2013" i="13"/>
  <c r="D2013" i="13"/>
  <c r="F2013" i="13"/>
  <c r="G2013" i="13"/>
  <c r="C2014" i="13"/>
  <c r="D2014" i="13"/>
  <c r="F2014" i="13"/>
  <c r="G2014" i="13"/>
  <c r="C2015" i="13"/>
  <c r="D2015" i="13"/>
  <c r="F2015" i="13"/>
  <c r="G2015" i="13"/>
  <c r="C2016" i="13"/>
  <c r="D2016" i="13"/>
  <c r="F2016" i="13"/>
  <c r="G2016" i="13"/>
  <c r="C2017" i="13"/>
  <c r="D2017" i="13"/>
  <c r="F2017" i="13"/>
  <c r="G2017" i="13"/>
  <c r="C2018" i="13"/>
  <c r="D2018" i="13"/>
  <c r="F2018" i="13"/>
  <c r="G2018" i="13"/>
  <c r="C2019" i="13"/>
  <c r="D2019" i="13"/>
  <c r="F2019" i="13"/>
  <c r="G2019" i="13"/>
  <c r="C2020" i="13"/>
  <c r="D2020" i="13"/>
  <c r="F2020" i="13"/>
  <c r="G2020" i="13"/>
  <c r="C2021" i="13"/>
  <c r="D2021" i="13"/>
  <c r="F2021" i="13"/>
  <c r="G2021" i="13"/>
  <c r="C2022" i="13"/>
  <c r="D2022" i="13"/>
  <c r="F2022" i="13"/>
  <c r="G2022" i="13"/>
  <c r="C2023" i="13"/>
  <c r="D2023" i="13"/>
  <c r="F2023" i="13"/>
  <c r="G2023" i="13"/>
  <c r="C2024" i="13"/>
  <c r="D2024" i="13"/>
  <c r="F2024" i="13"/>
  <c r="G2024" i="13"/>
  <c r="C2025" i="13"/>
  <c r="D2025" i="13"/>
  <c r="F2025" i="13"/>
  <c r="G2025" i="13"/>
  <c r="C2026" i="13"/>
  <c r="D2026" i="13"/>
  <c r="F2026" i="13"/>
  <c r="G2026" i="13"/>
  <c r="C2027" i="13"/>
  <c r="D2027" i="13"/>
  <c r="F2027" i="13"/>
  <c r="G2027" i="13"/>
  <c r="C2028" i="13"/>
  <c r="D2028" i="13"/>
  <c r="F2028" i="13"/>
  <c r="G2028" i="13"/>
  <c r="C2029" i="13"/>
  <c r="D2029" i="13"/>
  <c r="F2029" i="13"/>
  <c r="G2029" i="13"/>
  <c r="C2030" i="13"/>
  <c r="D2030" i="13"/>
  <c r="F2030" i="13"/>
  <c r="G2030" i="13"/>
  <c r="C2031" i="13"/>
  <c r="D2031" i="13"/>
  <c r="F2031" i="13"/>
  <c r="G2031" i="13"/>
  <c r="L2007" i="13"/>
  <c r="K2007" i="13"/>
  <c r="G2007" i="13"/>
  <c r="F2007" i="13"/>
  <c r="D2007" i="13"/>
  <c r="C2007" i="13"/>
  <c r="K1983" i="13"/>
  <c r="L1983" i="13"/>
  <c r="K1984" i="13"/>
  <c r="L1984" i="13"/>
  <c r="K1985" i="13"/>
  <c r="L1985" i="13"/>
  <c r="K1986" i="13"/>
  <c r="L1986" i="13"/>
  <c r="K1987" i="13"/>
  <c r="L1987" i="13"/>
  <c r="K1988" i="13"/>
  <c r="L1988" i="13"/>
  <c r="K1989" i="13"/>
  <c r="L1989" i="13"/>
  <c r="K1990" i="13"/>
  <c r="L1990" i="13"/>
  <c r="K1991" i="13"/>
  <c r="L1991" i="13"/>
  <c r="K1992" i="13"/>
  <c r="L1992" i="13"/>
  <c r="K1993" i="13"/>
  <c r="L1993" i="13"/>
  <c r="K1994" i="13"/>
  <c r="L1994" i="13"/>
  <c r="K1995" i="13"/>
  <c r="L1995" i="13"/>
  <c r="K1996" i="13"/>
  <c r="L1996" i="13"/>
  <c r="K1997" i="13"/>
  <c r="L1997" i="13"/>
  <c r="K1998" i="13"/>
  <c r="L1998" i="13"/>
  <c r="K1999" i="13"/>
  <c r="L1999" i="13"/>
  <c r="K2000" i="13"/>
  <c r="L2000" i="13"/>
  <c r="K2001" i="13"/>
  <c r="L2001" i="13"/>
  <c r="K2002" i="13"/>
  <c r="L2002" i="13"/>
  <c r="K2003" i="13"/>
  <c r="L2003" i="13"/>
  <c r="K2004" i="13"/>
  <c r="L2004" i="13"/>
  <c r="K2005" i="13"/>
  <c r="L2005" i="13"/>
  <c r="K2006" i="13"/>
  <c r="L2006" i="13"/>
  <c r="C1983" i="13"/>
  <c r="D1983" i="13"/>
  <c r="E1983" i="13"/>
  <c r="F1983" i="13"/>
  <c r="G1983" i="13"/>
  <c r="C1984" i="13"/>
  <c r="D1984" i="13"/>
  <c r="E1984" i="13"/>
  <c r="F1984" i="13"/>
  <c r="G1984" i="13"/>
  <c r="C1985" i="13"/>
  <c r="D1985" i="13"/>
  <c r="E1985" i="13"/>
  <c r="F1985" i="13"/>
  <c r="G1985" i="13"/>
  <c r="C1986" i="13"/>
  <c r="D1986" i="13"/>
  <c r="E1986" i="13"/>
  <c r="F1986" i="13"/>
  <c r="G1986" i="13"/>
  <c r="C1987" i="13"/>
  <c r="D1987" i="13"/>
  <c r="E1987" i="13"/>
  <c r="F1987" i="13"/>
  <c r="G1987" i="13"/>
  <c r="C1988" i="13"/>
  <c r="D1988" i="13"/>
  <c r="E1988" i="13"/>
  <c r="F1988" i="13"/>
  <c r="G1988" i="13"/>
  <c r="C1989" i="13"/>
  <c r="D1989" i="13"/>
  <c r="E1989" i="13"/>
  <c r="F1989" i="13"/>
  <c r="G1989" i="13"/>
  <c r="C1990" i="13"/>
  <c r="D1990" i="13"/>
  <c r="E1990" i="13"/>
  <c r="F1990" i="13"/>
  <c r="G1990" i="13"/>
  <c r="C1991" i="13"/>
  <c r="D1991" i="13"/>
  <c r="E1991" i="13"/>
  <c r="F1991" i="13"/>
  <c r="G1991" i="13"/>
  <c r="C1992" i="13"/>
  <c r="D1992" i="13"/>
  <c r="E1992" i="13"/>
  <c r="F1992" i="13"/>
  <c r="G1992" i="13"/>
  <c r="C1993" i="13"/>
  <c r="D1993" i="13"/>
  <c r="E1993" i="13"/>
  <c r="F1993" i="13"/>
  <c r="G1993" i="13"/>
  <c r="C1994" i="13"/>
  <c r="D1994" i="13"/>
  <c r="E1994" i="13"/>
  <c r="F1994" i="13"/>
  <c r="G1994" i="13"/>
  <c r="C1995" i="13"/>
  <c r="D1995" i="13"/>
  <c r="E1995" i="13"/>
  <c r="F1995" i="13"/>
  <c r="G1995" i="13"/>
  <c r="C1996" i="13"/>
  <c r="D1996" i="13"/>
  <c r="E1996" i="13"/>
  <c r="F1996" i="13"/>
  <c r="G1996" i="13"/>
  <c r="C1997" i="13"/>
  <c r="D1997" i="13"/>
  <c r="E1997" i="13"/>
  <c r="F1997" i="13"/>
  <c r="G1997" i="13"/>
  <c r="C1998" i="13"/>
  <c r="D1998" i="13"/>
  <c r="E1998" i="13"/>
  <c r="F1998" i="13"/>
  <c r="G1998" i="13"/>
  <c r="C1999" i="13"/>
  <c r="D1999" i="13"/>
  <c r="E1999" i="13"/>
  <c r="F1999" i="13"/>
  <c r="G1999" i="13"/>
  <c r="C2000" i="13"/>
  <c r="D2000" i="13"/>
  <c r="E2000" i="13"/>
  <c r="F2000" i="13"/>
  <c r="G2000" i="13"/>
  <c r="C2001" i="13"/>
  <c r="D2001" i="13"/>
  <c r="E2001" i="13"/>
  <c r="F2001" i="13"/>
  <c r="G2001" i="13"/>
  <c r="C2002" i="13"/>
  <c r="D2002" i="13"/>
  <c r="E2002" i="13"/>
  <c r="F2002" i="13"/>
  <c r="G2002" i="13"/>
  <c r="C2003" i="13"/>
  <c r="D2003" i="13"/>
  <c r="E2003" i="13"/>
  <c r="F2003" i="13"/>
  <c r="G2003" i="13"/>
  <c r="C2004" i="13"/>
  <c r="D2004" i="13"/>
  <c r="E2004" i="13"/>
  <c r="F2004" i="13"/>
  <c r="G2004" i="13"/>
  <c r="C2005" i="13"/>
  <c r="D2005" i="13"/>
  <c r="E2005" i="13"/>
  <c r="F2005" i="13"/>
  <c r="G2005" i="13"/>
  <c r="C2006" i="13"/>
  <c r="D2006" i="13"/>
  <c r="E2006" i="13"/>
  <c r="F2006" i="13"/>
  <c r="G2006" i="13"/>
  <c r="L1982" i="13"/>
  <c r="K1982" i="13"/>
  <c r="G1982" i="13"/>
  <c r="F1982" i="13"/>
  <c r="E1982" i="13"/>
  <c r="D1982" i="13"/>
  <c r="C1982" i="13"/>
  <c r="K1958" i="13"/>
  <c r="L1958" i="13"/>
  <c r="K1959" i="13"/>
  <c r="L1959" i="13"/>
  <c r="K1960" i="13"/>
  <c r="L1960" i="13"/>
  <c r="K1961" i="13"/>
  <c r="L1961" i="13"/>
  <c r="K1962" i="13"/>
  <c r="L1962" i="13"/>
  <c r="K1963" i="13"/>
  <c r="L1963" i="13"/>
  <c r="K1964" i="13"/>
  <c r="L1964" i="13"/>
  <c r="K1965" i="13"/>
  <c r="L1965" i="13"/>
  <c r="K1966" i="13"/>
  <c r="L1966" i="13"/>
  <c r="K1967" i="13"/>
  <c r="L1967" i="13"/>
  <c r="K1968" i="13"/>
  <c r="L1968" i="13"/>
  <c r="K1969" i="13"/>
  <c r="L1969" i="13"/>
  <c r="K1970" i="13"/>
  <c r="L1970" i="13"/>
  <c r="K1971" i="13"/>
  <c r="L1971" i="13"/>
  <c r="K1972" i="13"/>
  <c r="L1972" i="13"/>
  <c r="K1973" i="13"/>
  <c r="L1973" i="13"/>
  <c r="K1974" i="13"/>
  <c r="L1974" i="13"/>
  <c r="K1975" i="13"/>
  <c r="L1975" i="13"/>
  <c r="K1976" i="13"/>
  <c r="L1976" i="13"/>
  <c r="K1977" i="13"/>
  <c r="L1977" i="13"/>
  <c r="K1978" i="13"/>
  <c r="L1978" i="13"/>
  <c r="K1979" i="13"/>
  <c r="L1979" i="13"/>
  <c r="K1980" i="13"/>
  <c r="L1980" i="13"/>
  <c r="K1981" i="13"/>
  <c r="L1981" i="13"/>
  <c r="C1958" i="13"/>
  <c r="D1958" i="13"/>
  <c r="E1958" i="13"/>
  <c r="F1958" i="13"/>
  <c r="G1958" i="13"/>
  <c r="C1959" i="13"/>
  <c r="D1959" i="13"/>
  <c r="E1959" i="13"/>
  <c r="F1959" i="13"/>
  <c r="G1959" i="13"/>
  <c r="C1960" i="13"/>
  <c r="D1960" i="13"/>
  <c r="E1960" i="13"/>
  <c r="F1960" i="13"/>
  <c r="G1960" i="13"/>
  <c r="C1961" i="13"/>
  <c r="D1961" i="13"/>
  <c r="E1961" i="13"/>
  <c r="F1961" i="13"/>
  <c r="G1961" i="13"/>
  <c r="C1962" i="13"/>
  <c r="D1962" i="13"/>
  <c r="E1962" i="13"/>
  <c r="F1962" i="13"/>
  <c r="G1962" i="13"/>
  <c r="C1963" i="13"/>
  <c r="D1963" i="13"/>
  <c r="E1963" i="13"/>
  <c r="F1963" i="13"/>
  <c r="G1963" i="13"/>
  <c r="C1964" i="13"/>
  <c r="D1964" i="13"/>
  <c r="E1964" i="13"/>
  <c r="F1964" i="13"/>
  <c r="G1964" i="13"/>
  <c r="C1965" i="13"/>
  <c r="D1965" i="13"/>
  <c r="E1965" i="13"/>
  <c r="F1965" i="13"/>
  <c r="G1965" i="13"/>
  <c r="C1966" i="13"/>
  <c r="D1966" i="13"/>
  <c r="E1966" i="13"/>
  <c r="F1966" i="13"/>
  <c r="G1966" i="13"/>
  <c r="C1967" i="13"/>
  <c r="D1967" i="13"/>
  <c r="E1967" i="13"/>
  <c r="F1967" i="13"/>
  <c r="G1967" i="13"/>
  <c r="C1968" i="13"/>
  <c r="D1968" i="13"/>
  <c r="E1968" i="13"/>
  <c r="F1968" i="13"/>
  <c r="G1968" i="13"/>
  <c r="C1969" i="13"/>
  <c r="D1969" i="13"/>
  <c r="E1969" i="13"/>
  <c r="F1969" i="13"/>
  <c r="G1969" i="13"/>
  <c r="C1970" i="13"/>
  <c r="D1970" i="13"/>
  <c r="E1970" i="13"/>
  <c r="F1970" i="13"/>
  <c r="G1970" i="13"/>
  <c r="C1971" i="13"/>
  <c r="D1971" i="13"/>
  <c r="E1971" i="13"/>
  <c r="F1971" i="13"/>
  <c r="G1971" i="13"/>
  <c r="C1972" i="13"/>
  <c r="D1972" i="13"/>
  <c r="E1972" i="13"/>
  <c r="F1972" i="13"/>
  <c r="G1972" i="13"/>
  <c r="C1973" i="13"/>
  <c r="D1973" i="13"/>
  <c r="E1973" i="13"/>
  <c r="F1973" i="13"/>
  <c r="G1973" i="13"/>
  <c r="C1974" i="13"/>
  <c r="D1974" i="13"/>
  <c r="E1974" i="13"/>
  <c r="F1974" i="13"/>
  <c r="G1974" i="13"/>
  <c r="C1975" i="13"/>
  <c r="D1975" i="13"/>
  <c r="E1975" i="13"/>
  <c r="F1975" i="13"/>
  <c r="G1975" i="13"/>
  <c r="C1976" i="13"/>
  <c r="D1976" i="13"/>
  <c r="E1976" i="13"/>
  <c r="F1976" i="13"/>
  <c r="G1976" i="13"/>
  <c r="C1977" i="13"/>
  <c r="D1977" i="13"/>
  <c r="E1977" i="13"/>
  <c r="F1977" i="13"/>
  <c r="G1977" i="13"/>
  <c r="C1978" i="13"/>
  <c r="D1978" i="13"/>
  <c r="E1978" i="13"/>
  <c r="F1978" i="13"/>
  <c r="G1978" i="13"/>
  <c r="C1979" i="13"/>
  <c r="D1979" i="13"/>
  <c r="E1979" i="13"/>
  <c r="F1979" i="13"/>
  <c r="G1979" i="13"/>
  <c r="C1980" i="13"/>
  <c r="D1980" i="13"/>
  <c r="E1980" i="13"/>
  <c r="F1980" i="13"/>
  <c r="G1980" i="13"/>
  <c r="C1981" i="13"/>
  <c r="D1981" i="13"/>
  <c r="E1981" i="13"/>
  <c r="F1981" i="13"/>
  <c r="G1981" i="13"/>
  <c r="L1957" i="13"/>
  <c r="K1957" i="13"/>
  <c r="G1957" i="13"/>
  <c r="F1957" i="13"/>
  <c r="E1957" i="13"/>
  <c r="D1957" i="13"/>
  <c r="C1957" i="13"/>
  <c r="K1933" i="13"/>
  <c r="L1933" i="13"/>
  <c r="K1934" i="13"/>
  <c r="L1934" i="13"/>
  <c r="K1935" i="13"/>
  <c r="L1935" i="13"/>
  <c r="K1936" i="13"/>
  <c r="L1936" i="13"/>
  <c r="K1937" i="13"/>
  <c r="L1937" i="13"/>
  <c r="K1938" i="13"/>
  <c r="L1938" i="13"/>
  <c r="K1939" i="13"/>
  <c r="L1939" i="13"/>
  <c r="K1940" i="13"/>
  <c r="L1940" i="13"/>
  <c r="K1941" i="13"/>
  <c r="L1941" i="13"/>
  <c r="K1942" i="13"/>
  <c r="L1942" i="13"/>
  <c r="K1943" i="13"/>
  <c r="L1943" i="13"/>
  <c r="K1944" i="13"/>
  <c r="L1944" i="13"/>
  <c r="K1945" i="13"/>
  <c r="L1945" i="13"/>
  <c r="K1946" i="13"/>
  <c r="L1946" i="13"/>
  <c r="K1947" i="13"/>
  <c r="L1947" i="13"/>
  <c r="K1948" i="13"/>
  <c r="L1948" i="13"/>
  <c r="K1949" i="13"/>
  <c r="L1949" i="13"/>
  <c r="K1950" i="13"/>
  <c r="L1950" i="13"/>
  <c r="K1951" i="13"/>
  <c r="L1951" i="13"/>
  <c r="K1952" i="13"/>
  <c r="L1952" i="13"/>
  <c r="K1953" i="13"/>
  <c r="L1953" i="13"/>
  <c r="K1954" i="13"/>
  <c r="L1954" i="13"/>
  <c r="K1955" i="13"/>
  <c r="L1955" i="13"/>
  <c r="K1956" i="13"/>
  <c r="L1956" i="13"/>
  <c r="C1933" i="13"/>
  <c r="D1933" i="13"/>
  <c r="E1933" i="13"/>
  <c r="F1933" i="13"/>
  <c r="G1933" i="13"/>
  <c r="C1934" i="13"/>
  <c r="D1934" i="13"/>
  <c r="E1934" i="13"/>
  <c r="F1934" i="13"/>
  <c r="G1934" i="13"/>
  <c r="C1935" i="13"/>
  <c r="D1935" i="13"/>
  <c r="E1935" i="13"/>
  <c r="F1935" i="13"/>
  <c r="G1935" i="13"/>
  <c r="C1936" i="13"/>
  <c r="D1936" i="13"/>
  <c r="E1936" i="13"/>
  <c r="F1936" i="13"/>
  <c r="G1936" i="13"/>
  <c r="C1937" i="13"/>
  <c r="D1937" i="13"/>
  <c r="E1937" i="13"/>
  <c r="F1937" i="13"/>
  <c r="G1937" i="13"/>
  <c r="C1938" i="13"/>
  <c r="D1938" i="13"/>
  <c r="E1938" i="13"/>
  <c r="F1938" i="13"/>
  <c r="G1938" i="13"/>
  <c r="C1939" i="13"/>
  <c r="D1939" i="13"/>
  <c r="E1939" i="13"/>
  <c r="F1939" i="13"/>
  <c r="G1939" i="13"/>
  <c r="C1940" i="13"/>
  <c r="D1940" i="13"/>
  <c r="E1940" i="13"/>
  <c r="F1940" i="13"/>
  <c r="G1940" i="13"/>
  <c r="C1941" i="13"/>
  <c r="D1941" i="13"/>
  <c r="E1941" i="13"/>
  <c r="F1941" i="13"/>
  <c r="G1941" i="13"/>
  <c r="C1942" i="13"/>
  <c r="D1942" i="13"/>
  <c r="E1942" i="13"/>
  <c r="F1942" i="13"/>
  <c r="G1942" i="13"/>
  <c r="C1943" i="13"/>
  <c r="D1943" i="13"/>
  <c r="E1943" i="13"/>
  <c r="F1943" i="13"/>
  <c r="G1943" i="13"/>
  <c r="C1944" i="13"/>
  <c r="D1944" i="13"/>
  <c r="E1944" i="13"/>
  <c r="F1944" i="13"/>
  <c r="G1944" i="13"/>
  <c r="C1945" i="13"/>
  <c r="D1945" i="13"/>
  <c r="E1945" i="13"/>
  <c r="F1945" i="13"/>
  <c r="G1945" i="13"/>
  <c r="C1946" i="13"/>
  <c r="D1946" i="13"/>
  <c r="E1946" i="13"/>
  <c r="F1946" i="13"/>
  <c r="G1946" i="13"/>
  <c r="C1947" i="13"/>
  <c r="D1947" i="13"/>
  <c r="E1947" i="13"/>
  <c r="F1947" i="13"/>
  <c r="G1947" i="13"/>
  <c r="C1948" i="13"/>
  <c r="D1948" i="13"/>
  <c r="E1948" i="13"/>
  <c r="F1948" i="13"/>
  <c r="G1948" i="13"/>
  <c r="C1949" i="13"/>
  <c r="D1949" i="13"/>
  <c r="E1949" i="13"/>
  <c r="F1949" i="13"/>
  <c r="G1949" i="13"/>
  <c r="C1950" i="13"/>
  <c r="D1950" i="13"/>
  <c r="E1950" i="13"/>
  <c r="F1950" i="13"/>
  <c r="G1950" i="13"/>
  <c r="C1951" i="13"/>
  <c r="D1951" i="13"/>
  <c r="E1951" i="13"/>
  <c r="F1951" i="13"/>
  <c r="G1951" i="13"/>
  <c r="C1952" i="13"/>
  <c r="D1952" i="13"/>
  <c r="E1952" i="13"/>
  <c r="F1952" i="13"/>
  <c r="G1952" i="13"/>
  <c r="C1953" i="13"/>
  <c r="D1953" i="13"/>
  <c r="E1953" i="13"/>
  <c r="F1953" i="13"/>
  <c r="G1953" i="13"/>
  <c r="C1954" i="13"/>
  <c r="D1954" i="13"/>
  <c r="E1954" i="13"/>
  <c r="F1954" i="13"/>
  <c r="G1954" i="13"/>
  <c r="C1955" i="13"/>
  <c r="D1955" i="13"/>
  <c r="E1955" i="13"/>
  <c r="F1955" i="13"/>
  <c r="G1955" i="13"/>
  <c r="C1956" i="13"/>
  <c r="D1956" i="13"/>
  <c r="E1956" i="13"/>
  <c r="F1956" i="13"/>
  <c r="G1956" i="13"/>
  <c r="L1932" i="13"/>
  <c r="K1932" i="13"/>
  <c r="G1932" i="13"/>
  <c r="F1932" i="13"/>
  <c r="E1932" i="13"/>
  <c r="D1932" i="13"/>
  <c r="C1932" i="13"/>
  <c r="K1908" i="13"/>
  <c r="L1908" i="13"/>
  <c r="K1909" i="13"/>
  <c r="L1909" i="13"/>
  <c r="K1910" i="13"/>
  <c r="L1910" i="13"/>
  <c r="K1911" i="13"/>
  <c r="L1911" i="13"/>
  <c r="K1912" i="13"/>
  <c r="L1912" i="13"/>
  <c r="K1913" i="13"/>
  <c r="L1913" i="13"/>
  <c r="K1914" i="13"/>
  <c r="L1914" i="13"/>
  <c r="K1915" i="13"/>
  <c r="L1915" i="13"/>
  <c r="K1916" i="13"/>
  <c r="L1916" i="13"/>
  <c r="K1917" i="13"/>
  <c r="L1917" i="13"/>
  <c r="K1918" i="13"/>
  <c r="L1918" i="13"/>
  <c r="K1919" i="13"/>
  <c r="L1919" i="13"/>
  <c r="K1920" i="13"/>
  <c r="L1920" i="13"/>
  <c r="K1921" i="13"/>
  <c r="L1921" i="13"/>
  <c r="K1922" i="13"/>
  <c r="L1922" i="13"/>
  <c r="K1923" i="13"/>
  <c r="L1923" i="13"/>
  <c r="K1924" i="13"/>
  <c r="L1924" i="13"/>
  <c r="K1925" i="13"/>
  <c r="L1925" i="13"/>
  <c r="K1926" i="13"/>
  <c r="L1926" i="13"/>
  <c r="K1927" i="13"/>
  <c r="L1927" i="13"/>
  <c r="K1928" i="13"/>
  <c r="L1928" i="13"/>
  <c r="K1929" i="13"/>
  <c r="L1929" i="13"/>
  <c r="K1930" i="13"/>
  <c r="L1930" i="13"/>
  <c r="K1931" i="13"/>
  <c r="L1931" i="13"/>
  <c r="C1908" i="13"/>
  <c r="D1908" i="13"/>
  <c r="E1908" i="13"/>
  <c r="F1908" i="13"/>
  <c r="G1908" i="13"/>
  <c r="C1909" i="13"/>
  <c r="D1909" i="13"/>
  <c r="E1909" i="13"/>
  <c r="F1909" i="13"/>
  <c r="G1909" i="13"/>
  <c r="C1910" i="13"/>
  <c r="D1910" i="13"/>
  <c r="E1910" i="13"/>
  <c r="F1910" i="13"/>
  <c r="G1910" i="13"/>
  <c r="C1911" i="13"/>
  <c r="D1911" i="13"/>
  <c r="E1911" i="13"/>
  <c r="F1911" i="13"/>
  <c r="G1911" i="13"/>
  <c r="C1912" i="13"/>
  <c r="D1912" i="13"/>
  <c r="E1912" i="13"/>
  <c r="F1912" i="13"/>
  <c r="G1912" i="13"/>
  <c r="C1913" i="13"/>
  <c r="D1913" i="13"/>
  <c r="E1913" i="13"/>
  <c r="F1913" i="13"/>
  <c r="G1913" i="13"/>
  <c r="C1914" i="13"/>
  <c r="D1914" i="13"/>
  <c r="E1914" i="13"/>
  <c r="F1914" i="13"/>
  <c r="G1914" i="13"/>
  <c r="C1915" i="13"/>
  <c r="D1915" i="13"/>
  <c r="E1915" i="13"/>
  <c r="F1915" i="13"/>
  <c r="G1915" i="13"/>
  <c r="C1916" i="13"/>
  <c r="D1916" i="13"/>
  <c r="E1916" i="13"/>
  <c r="F1916" i="13"/>
  <c r="G1916" i="13"/>
  <c r="C1917" i="13"/>
  <c r="D1917" i="13"/>
  <c r="E1917" i="13"/>
  <c r="F1917" i="13"/>
  <c r="G1917" i="13"/>
  <c r="C1918" i="13"/>
  <c r="D1918" i="13"/>
  <c r="E1918" i="13"/>
  <c r="F1918" i="13"/>
  <c r="G1918" i="13"/>
  <c r="C1919" i="13"/>
  <c r="D1919" i="13"/>
  <c r="E1919" i="13"/>
  <c r="F1919" i="13"/>
  <c r="G1919" i="13"/>
  <c r="C1920" i="13"/>
  <c r="D1920" i="13"/>
  <c r="E1920" i="13"/>
  <c r="F1920" i="13"/>
  <c r="G1920" i="13"/>
  <c r="C1921" i="13"/>
  <c r="D1921" i="13"/>
  <c r="E1921" i="13"/>
  <c r="F1921" i="13"/>
  <c r="G1921" i="13"/>
  <c r="C1922" i="13"/>
  <c r="D1922" i="13"/>
  <c r="E1922" i="13"/>
  <c r="F1922" i="13"/>
  <c r="G1922" i="13"/>
  <c r="C1923" i="13"/>
  <c r="D1923" i="13"/>
  <c r="E1923" i="13"/>
  <c r="F1923" i="13"/>
  <c r="G1923" i="13"/>
  <c r="C1924" i="13"/>
  <c r="D1924" i="13"/>
  <c r="E1924" i="13"/>
  <c r="F1924" i="13"/>
  <c r="G1924" i="13"/>
  <c r="C1925" i="13"/>
  <c r="D1925" i="13"/>
  <c r="E1925" i="13"/>
  <c r="F1925" i="13"/>
  <c r="G1925" i="13"/>
  <c r="C1926" i="13"/>
  <c r="D1926" i="13"/>
  <c r="E1926" i="13"/>
  <c r="F1926" i="13"/>
  <c r="G1926" i="13"/>
  <c r="C1927" i="13"/>
  <c r="D1927" i="13"/>
  <c r="E1927" i="13"/>
  <c r="F1927" i="13"/>
  <c r="G1927" i="13"/>
  <c r="C1928" i="13"/>
  <c r="D1928" i="13"/>
  <c r="E1928" i="13"/>
  <c r="F1928" i="13"/>
  <c r="G1928" i="13"/>
  <c r="C1929" i="13"/>
  <c r="D1929" i="13"/>
  <c r="E1929" i="13"/>
  <c r="F1929" i="13"/>
  <c r="G1929" i="13"/>
  <c r="C1930" i="13"/>
  <c r="D1930" i="13"/>
  <c r="E1930" i="13"/>
  <c r="F1930" i="13"/>
  <c r="G1930" i="13"/>
  <c r="C1931" i="13"/>
  <c r="D1931" i="13"/>
  <c r="E1931" i="13"/>
  <c r="F1931" i="13"/>
  <c r="G1931" i="13"/>
  <c r="L1907" i="13"/>
  <c r="K1907" i="13"/>
  <c r="G1907" i="13"/>
  <c r="F1907" i="13"/>
  <c r="E1907" i="13"/>
  <c r="D1907" i="13"/>
  <c r="C1907" i="13"/>
  <c r="K1883" i="13"/>
  <c r="L1883" i="13"/>
  <c r="K1884" i="13"/>
  <c r="L1884" i="13"/>
  <c r="K1885" i="13"/>
  <c r="L1885" i="13"/>
  <c r="K1886" i="13"/>
  <c r="L1886" i="13"/>
  <c r="K1887" i="13"/>
  <c r="L1887" i="13"/>
  <c r="K1888" i="13"/>
  <c r="L1888" i="13"/>
  <c r="K1889" i="13"/>
  <c r="L1889" i="13"/>
  <c r="K1890" i="13"/>
  <c r="L1890" i="13"/>
  <c r="K1891" i="13"/>
  <c r="L1891" i="13"/>
  <c r="K1892" i="13"/>
  <c r="L1892" i="13"/>
  <c r="K1893" i="13"/>
  <c r="L1893" i="13"/>
  <c r="K1894" i="13"/>
  <c r="L1894" i="13"/>
  <c r="K1895" i="13"/>
  <c r="L1895" i="13"/>
  <c r="K1896" i="13"/>
  <c r="L1896" i="13"/>
  <c r="K1897" i="13"/>
  <c r="L1897" i="13"/>
  <c r="K1898" i="13"/>
  <c r="L1898" i="13"/>
  <c r="K1899" i="13"/>
  <c r="L1899" i="13"/>
  <c r="K1900" i="13"/>
  <c r="L1900" i="13"/>
  <c r="K1901" i="13"/>
  <c r="L1901" i="13"/>
  <c r="K1902" i="13"/>
  <c r="L1902" i="13"/>
  <c r="K1903" i="13"/>
  <c r="L1903" i="13"/>
  <c r="K1904" i="13"/>
  <c r="L1904" i="13"/>
  <c r="K1905" i="13"/>
  <c r="L1905" i="13"/>
  <c r="K1906" i="13"/>
  <c r="L1906" i="13"/>
  <c r="C1883" i="13"/>
  <c r="D1883" i="13"/>
  <c r="E1883" i="13"/>
  <c r="F1883" i="13"/>
  <c r="G1883" i="13"/>
  <c r="C1884" i="13"/>
  <c r="D1884" i="13"/>
  <c r="E1884" i="13"/>
  <c r="F1884" i="13"/>
  <c r="G1884" i="13"/>
  <c r="C1885" i="13"/>
  <c r="D1885" i="13"/>
  <c r="E1885" i="13"/>
  <c r="F1885" i="13"/>
  <c r="G1885" i="13"/>
  <c r="C1886" i="13"/>
  <c r="D1886" i="13"/>
  <c r="E1886" i="13"/>
  <c r="F1886" i="13"/>
  <c r="G1886" i="13"/>
  <c r="C1887" i="13"/>
  <c r="D1887" i="13"/>
  <c r="E1887" i="13"/>
  <c r="F1887" i="13"/>
  <c r="G1887" i="13"/>
  <c r="C1888" i="13"/>
  <c r="D1888" i="13"/>
  <c r="E1888" i="13"/>
  <c r="F1888" i="13"/>
  <c r="G1888" i="13"/>
  <c r="C1889" i="13"/>
  <c r="D1889" i="13"/>
  <c r="E1889" i="13"/>
  <c r="F1889" i="13"/>
  <c r="G1889" i="13"/>
  <c r="C1890" i="13"/>
  <c r="D1890" i="13"/>
  <c r="E1890" i="13"/>
  <c r="F1890" i="13"/>
  <c r="G1890" i="13"/>
  <c r="C1891" i="13"/>
  <c r="D1891" i="13"/>
  <c r="E1891" i="13"/>
  <c r="F1891" i="13"/>
  <c r="G1891" i="13"/>
  <c r="C1892" i="13"/>
  <c r="D1892" i="13"/>
  <c r="E1892" i="13"/>
  <c r="F1892" i="13"/>
  <c r="G1892" i="13"/>
  <c r="C1893" i="13"/>
  <c r="D1893" i="13"/>
  <c r="E1893" i="13"/>
  <c r="F1893" i="13"/>
  <c r="G1893" i="13"/>
  <c r="C1894" i="13"/>
  <c r="D1894" i="13"/>
  <c r="E1894" i="13"/>
  <c r="F1894" i="13"/>
  <c r="G1894" i="13"/>
  <c r="C1895" i="13"/>
  <c r="D1895" i="13"/>
  <c r="E1895" i="13"/>
  <c r="F1895" i="13"/>
  <c r="G1895" i="13"/>
  <c r="C1896" i="13"/>
  <c r="D1896" i="13"/>
  <c r="E1896" i="13"/>
  <c r="F1896" i="13"/>
  <c r="G1896" i="13"/>
  <c r="C1897" i="13"/>
  <c r="D1897" i="13"/>
  <c r="E1897" i="13"/>
  <c r="F1897" i="13"/>
  <c r="G1897" i="13"/>
  <c r="C1898" i="13"/>
  <c r="D1898" i="13"/>
  <c r="E1898" i="13"/>
  <c r="F1898" i="13"/>
  <c r="G1898" i="13"/>
  <c r="C1899" i="13"/>
  <c r="D1899" i="13"/>
  <c r="E1899" i="13"/>
  <c r="F1899" i="13"/>
  <c r="G1899" i="13"/>
  <c r="C1900" i="13"/>
  <c r="D1900" i="13"/>
  <c r="E1900" i="13"/>
  <c r="F1900" i="13"/>
  <c r="G1900" i="13"/>
  <c r="C1901" i="13"/>
  <c r="D1901" i="13"/>
  <c r="E1901" i="13"/>
  <c r="F1901" i="13"/>
  <c r="G1901" i="13"/>
  <c r="C1902" i="13"/>
  <c r="D1902" i="13"/>
  <c r="E1902" i="13"/>
  <c r="F1902" i="13"/>
  <c r="G1902" i="13"/>
  <c r="C1903" i="13"/>
  <c r="D1903" i="13"/>
  <c r="E1903" i="13"/>
  <c r="F1903" i="13"/>
  <c r="G1903" i="13"/>
  <c r="C1904" i="13"/>
  <c r="D1904" i="13"/>
  <c r="E1904" i="13"/>
  <c r="F1904" i="13"/>
  <c r="G1904" i="13"/>
  <c r="C1905" i="13"/>
  <c r="D1905" i="13"/>
  <c r="E1905" i="13"/>
  <c r="F1905" i="13"/>
  <c r="G1905" i="13"/>
  <c r="C1906" i="13"/>
  <c r="D1906" i="13"/>
  <c r="E1906" i="13"/>
  <c r="F1906" i="13"/>
  <c r="G1906" i="13"/>
  <c r="L1882" i="13"/>
  <c r="K1882" i="13"/>
  <c r="G1882" i="13"/>
  <c r="F1882" i="13"/>
  <c r="E1882" i="13"/>
  <c r="D1882" i="13"/>
  <c r="C1882" i="13"/>
  <c r="K1858" i="13"/>
  <c r="L1858" i="13"/>
  <c r="K1859" i="13"/>
  <c r="L1859" i="13"/>
  <c r="K1860" i="13"/>
  <c r="L1860" i="13"/>
  <c r="K1861" i="13"/>
  <c r="L1861" i="13"/>
  <c r="K1862" i="13"/>
  <c r="L1862" i="13"/>
  <c r="K1863" i="13"/>
  <c r="L1863" i="13"/>
  <c r="K1864" i="13"/>
  <c r="L1864" i="13"/>
  <c r="K1865" i="13"/>
  <c r="L1865" i="13"/>
  <c r="K1866" i="13"/>
  <c r="L1866" i="13"/>
  <c r="K1867" i="13"/>
  <c r="L1867" i="13"/>
  <c r="K1868" i="13"/>
  <c r="L1868" i="13"/>
  <c r="K1869" i="13"/>
  <c r="L1869" i="13"/>
  <c r="K1870" i="13"/>
  <c r="L1870" i="13"/>
  <c r="K1871" i="13"/>
  <c r="L1871" i="13"/>
  <c r="K1872" i="13"/>
  <c r="L1872" i="13"/>
  <c r="K1873" i="13"/>
  <c r="L1873" i="13"/>
  <c r="K1874" i="13"/>
  <c r="L1874" i="13"/>
  <c r="K1875" i="13"/>
  <c r="L1875" i="13"/>
  <c r="K1876" i="13"/>
  <c r="L1876" i="13"/>
  <c r="K1877" i="13"/>
  <c r="L1877" i="13"/>
  <c r="K1878" i="13"/>
  <c r="L1878" i="13"/>
  <c r="K1879" i="13"/>
  <c r="L1879" i="13"/>
  <c r="K1880" i="13"/>
  <c r="L1880" i="13"/>
  <c r="K1881" i="13"/>
  <c r="L1881" i="13"/>
  <c r="C1858" i="13"/>
  <c r="D1858" i="13"/>
  <c r="E1858" i="13"/>
  <c r="F1858" i="13"/>
  <c r="G1858" i="13"/>
  <c r="C1859" i="13"/>
  <c r="D1859" i="13"/>
  <c r="E1859" i="13"/>
  <c r="F1859" i="13"/>
  <c r="G1859" i="13"/>
  <c r="C1860" i="13"/>
  <c r="D1860" i="13"/>
  <c r="E1860" i="13"/>
  <c r="F1860" i="13"/>
  <c r="G1860" i="13"/>
  <c r="C1861" i="13"/>
  <c r="D1861" i="13"/>
  <c r="E1861" i="13"/>
  <c r="F1861" i="13"/>
  <c r="G1861" i="13"/>
  <c r="C1862" i="13"/>
  <c r="D1862" i="13"/>
  <c r="E1862" i="13"/>
  <c r="F1862" i="13"/>
  <c r="G1862" i="13"/>
  <c r="C1863" i="13"/>
  <c r="D1863" i="13"/>
  <c r="E1863" i="13"/>
  <c r="F1863" i="13"/>
  <c r="G1863" i="13"/>
  <c r="C1864" i="13"/>
  <c r="D1864" i="13"/>
  <c r="E1864" i="13"/>
  <c r="F1864" i="13"/>
  <c r="G1864" i="13"/>
  <c r="C1865" i="13"/>
  <c r="D1865" i="13"/>
  <c r="E1865" i="13"/>
  <c r="F1865" i="13"/>
  <c r="G1865" i="13"/>
  <c r="C1866" i="13"/>
  <c r="D1866" i="13"/>
  <c r="E1866" i="13"/>
  <c r="F1866" i="13"/>
  <c r="G1866" i="13"/>
  <c r="C1867" i="13"/>
  <c r="D1867" i="13"/>
  <c r="E1867" i="13"/>
  <c r="F1867" i="13"/>
  <c r="G1867" i="13"/>
  <c r="C1868" i="13"/>
  <c r="D1868" i="13"/>
  <c r="E1868" i="13"/>
  <c r="F1868" i="13"/>
  <c r="G1868" i="13"/>
  <c r="C1869" i="13"/>
  <c r="D1869" i="13"/>
  <c r="E1869" i="13"/>
  <c r="F1869" i="13"/>
  <c r="G1869" i="13"/>
  <c r="C1870" i="13"/>
  <c r="D1870" i="13"/>
  <c r="E1870" i="13"/>
  <c r="F1870" i="13"/>
  <c r="G1870" i="13"/>
  <c r="C1871" i="13"/>
  <c r="D1871" i="13"/>
  <c r="E1871" i="13"/>
  <c r="F1871" i="13"/>
  <c r="G1871" i="13"/>
  <c r="C1872" i="13"/>
  <c r="D1872" i="13"/>
  <c r="E1872" i="13"/>
  <c r="F1872" i="13"/>
  <c r="G1872" i="13"/>
  <c r="C1873" i="13"/>
  <c r="D1873" i="13"/>
  <c r="E1873" i="13"/>
  <c r="F1873" i="13"/>
  <c r="G1873" i="13"/>
  <c r="C1874" i="13"/>
  <c r="D1874" i="13"/>
  <c r="E1874" i="13"/>
  <c r="F1874" i="13"/>
  <c r="G1874" i="13"/>
  <c r="C1875" i="13"/>
  <c r="D1875" i="13"/>
  <c r="E1875" i="13"/>
  <c r="F1875" i="13"/>
  <c r="G1875" i="13"/>
  <c r="C1876" i="13"/>
  <c r="D1876" i="13"/>
  <c r="E1876" i="13"/>
  <c r="F1876" i="13"/>
  <c r="G1876" i="13"/>
  <c r="C1877" i="13"/>
  <c r="D1877" i="13"/>
  <c r="E1877" i="13"/>
  <c r="F1877" i="13"/>
  <c r="G1877" i="13"/>
  <c r="C1878" i="13"/>
  <c r="D1878" i="13"/>
  <c r="E1878" i="13"/>
  <c r="F1878" i="13"/>
  <c r="G1878" i="13"/>
  <c r="C1879" i="13"/>
  <c r="D1879" i="13"/>
  <c r="E1879" i="13"/>
  <c r="F1879" i="13"/>
  <c r="G1879" i="13"/>
  <c r="C1880" i="13"/>
  <c r="D1880" i="13"/>
  <c r="E1880" i="13"/>
  <c r="F1880" i="13"/>
  <c r="G1880" i="13"/>
  <c r="C1881" i="13"/>
  <c r="D1881" i="13"/>
  <c r="E1881" i="13"/>
  <c r="F1881" i="13"/>
  <c r="G1881" i="13"/>
  <c r="L1857" i="13"/>
  <c r="K1857" i="13"/>
  <c r="G1857" i="13"/>
  <c r="F1857" i="13"/>
  <c r="E1857" i="13"/>
  <c r="D1857" i="13"/>
  <c r="C1857" i="13"/>
  <c r="K1833" i="13"/>
  <c r="L1833" i="13"/>
  <c r="K1834" i="13"/>
  <c r="L1834" i="13"/>
  <c r="K1835" i="13"/>
  <c r="L1835" i="13"/>
  <c r="K1836" i="13"/>
  <c r="L1836" i="13"/>
  <c r="K1837" i="13"/>
  <c r="L1837" i="13"/>
  <c r="K1838" i="13"/>
  <c r="L1838" i="13"/>
  <c r="K1839" i="13"/>
  <c r="L1839" i="13"/>
  <c r="K1840" i="13"/>
  <c r="L1840" i="13"/>
  <c r="K1841" i="13"/>
  <c r="L1841" i="13"/>
  <c r="K1842" i="13"/>
  <c r="L1842" i="13"/>
  <c r="K1843" i="13"/>
  <c r="L1843" i="13"/>
  <c r="K1844" i="13"/>
  <c r="L1844" i="13"/>
  <c r="K1845" i="13"/>
  <c r="L1845" i="13"/>
  <c r="K1846" i="13"/>
  <c r="L1846" i="13"/>
  <c r="K1847" i="13"/>
  <c r="L1847" i="13"/>
  <c r="K1848" i="13"/>
  <c r="L1848" i="13"/>
  <c r="K1849" i="13"/>
  <c r="L1849" i="13"/>
  <c r="K1850" i="13"/>
  <c r="L1850" i="13"/>
  <c r="K1851" i="13"/>
  <c r="L1851" i="13"/>
  <c r="K1852" i="13"/>
  <c r="L1852" i="13"/>
  <c r="K1853" i="13"/>
  <c r="L1853" i="13"/>
  <c r="K1854" i="13"/>
  <c r="L1854" i="13"/>
  <c r="K1855" i="13"/>
  <c r="L1855" i="13"/>
  <c r="K1856" i="13"/>
  <c r="L1856" i="13"/>
  <c r="C1833" i="13"/>
  <c r="D1833" i="13"/>
  <c r="E1833" i="13"/>
  <c r="F1833" i="13"/>
  <c r="G1833" i="13"/>
  <c r="C1834" i="13"/>
  <c r="D1834" i="13"/>
  <c r="E1834" i="13"/>
  <c r="F1834" i="13"/>
  <c r="G1834" i="13"/>
  <c r="C1835" i="13"/>
  <c r="D1835" i="13"/>
  <c r="E1835" i="13"/>
  <c r="F1835" i="13"/>
  <c r="G1835" i="13"/>
  <c r="C1836" i="13"/>
  <c r="D1836" i="13"/>
  <c r="E1836" i="13"/>
  <c r="F1836" i="13"/>
  <c r="G1836" i="13"/>
  <c r="C1837" i="13"/>
  <c r="D1837" i="13"/>
  <c r="E1837" i="13"/>
  <c r="F1837" i="13"/>
  <c r="G1837" i="13"/>
  <c r="C1838" i="13"/>
  <c r="D1838" i="13"/>
  <c r="E1838" i="13"/>
  <c r="F1838" i="13"/>
  <c r="G1838" i="13"/>
  <c r="C1839" i="13"/>
  <c r="D1839" i="13"/>
  <c r="E1839" i="13"/>
  <c r="F1839" i="13"/>
  <c r="G1839" i="13"/>
  <c r="C1840" i="13"/>
  <c r="D1840" i="13"/>
  <c r="E1840" i="13"/>
  <c r="F1840" i="13"/>
  <c r="G1840" i="13"/>
  <c r="C1841" i="13"/>
  <c r="D1841" i="13"/>
  <c r="E1841" i="13"/>
  <c r="F1841" i="13"/>
  <c r="G1841" i="13"/>
  <c r="C1842" i="13"/>
  <c r="D1842" i="13"/>
  <c r="E1842" i="13"/>
  <c r="F1842" i="13"/>
  <c r="G1842" i="13"/>
  <c r="C1843" i="13"/>
  <c r="D1843" i="13"/>
  <c r="E1843" i="13"/>
  <c r="F1843" i="13"/>
  <c r="G1843" i="13"/>
  <c r="C1844" i="13"/>
  <c r="D1844" i="13"/>
  <c r="E1844" i="13"/>
  <c r="F1844" i="13"/>
  <c r="G1844" i="13"/>
  <c r="C1845" i="13"/>
  <c r="D1845" i="13"/>
  <c r="E1845" i="13"/>
  <c r="F1845" i="13"/>
  <c r="G1845" i="13"/>
  <c r="C1846" i="13"/>
  <c r="D1846" i="13"/>
  <c r="E1846" i="13"/>
  <c r="F1846" i="13"/>
  <c r="G1846" i="13"/>
  <c r="C1847" i="13"/>
  <c r="D1847" i="13"/>
  <c r="E1847" i="13"/>
  <c r="F1847" i="13"/>
  <c r="G1847" i="13"/>
  <c r="C1848" i="13"/>
  <c r="D1848" i="13"/>
  <c r="E1848" i="13"/>
  <c r="F1848" i="13"/>
  <c r="G1848" i="13"/>
  <c r="C1849" i="13"/>
  <c r="D1849" i="13"/>
  <c r="E1849" i="13"/>
  <c r="F1849" i="13"/>
  <c r="G1849" i="13"/>
  <c r="C1850" i="13"/>
  <c r="D1850" i="13"/>
  <c r="E1850" i="13"/>
  <c r="F1850" i="13"/>
  <c r="G1850" i="13"/>
  <c r="C1851" i="13"/>
  <c r="D1851" i="13"/>
  <c r="E1851" i="13"/>
  <c r="F1851" i="13"/>
  <c r="G1851" i="13"/>
  <c r="C1852" i="13"/>
  <c r="D1852" i="13"/>
  <c r="E1852" i="13"/>
  <c r="F1852" i="13"/>
  <c r="G1852" i="13"/>
  <c r="C1853" i="13"/>
  <c r="D1853" i="13"/>
  <c r="E1853" i="13"/>
  <c r="F1853" i="13"/>
  <c r="G1853" i="13"/>
  <c r="C1854" i="13"/>
  <c r="D1854" i="13"/>
  <c r="E1854" i="13"/>
  <c r="F1854" i="13"/>
  <c r="G1854" i="13"/>
  <c r="C1855" i="13"/>
  <c r="D1855" i="13"/>
  <c r="E1855" i="13"/>
  <c r="F1855" i="13"/>
  <c r="G1855" i="13"/>
  <c r="C1856" i="13"/>
  <c r="D1856" i="13"/>
  <c r="E1856" i="13"/>
  <c r="F1856" i="13"/>
  <c r="G1856" i="13"/>
  <c r="L1832" i="13"/>
  <c r="K1832" i="13"/>
  <c r="G1832" i="13"/>
  <c r="F1832" i="13"/>
  <c r="E1832" i="13"/>
  <c r="D1832" i="13"/>
  <c r="C1832" i="13"/>
  <c r="K1808" i="13"/>
  <c r="L1808" i="13"/>
  <c r="K1809" i="13"/>
  <c r="L1809" i="13"/>
  <c r="K1810" i="13"/>
  <c r="L1810" i="13"/>
  <c r="K1811" i="13"/>
  <c r="L1811" i="13"/>
  <c r="K1812" i="13"/>
  <c r="L1812" i="13"/>
  <c r="K1813" i="13"/>
  <c r="L1813" i="13"/>
  <c r="K1814" i="13"/>
  <c r="L1814" i="13"/>
  <c r="K1815" i="13"/>
  <c r="L1815" i="13"/>
  <c r="K1816" i="13"/>
  <c r="L1816" i="13"/>
  <c r="K1817" i="13"/>
  <c r="L1817" i="13"/>
  <c r="K1818" i="13"/>
  <c r="L1818" i="13"/>
  <c r="K1819" i="13"/>
  <c r="L1819" i="13"/>
  <c r="K1820" i="13"/>
  <c r="L1820" i="13"/>
  <c r="K1821" i="13"/>
  <c r="L1821" i="13"/>
  <c r="K1822" i="13"/>
  <c r="L1822" i="13"/>
  <c r="K1823" i="13"/>
  <c r="L1823" i="13"/>
  <c r="K1824" i="13"/>
  <c r="L1824" i="13"/>
  <c r="K1825" i="13"/>
  <c r="L1825" i="13"/>
  <c r="K1826" i="13"/>
  <c r="L1826" i="13"/>
  <c r="K1827" i="13"/>
  <c r="L1827" i="13"/>
  <c r="K1828" i="13"/>
  <c r="L1828" i="13"/>
  <c r="K1829" i="13"/>
  <c r="L1829" i="13"/>
  <c r="K1830" i="13"/>
  <c r="L1830" i="13"/>
  <c r="K1831" i="13"/>
  <c r="L1831" i="13"/>
  <c r="C1808" i="13"/>
  <c r="D1808" i="13"/>
  <c r="E1808" i="13"/>
  <c r="F1808" i="13"/>
  <c r="G1808" i="13"/>
  <c r="C1809" i="13"/>
  <c r="D1809" i="13"/>
  <c r="E1809" i="13"/>
  <c r="F1809" i="13"/>
  <c r="G1809" i="13"/>
  <c r="C1810" i="13"/>
  <c r="D1810" i="13"/>
  <c r="E1810" i="13"/>
  <c r="F1810" i="13"/>
  <c r="G1810" i="13"/>
  <c r="C1811" i="13"/>
  <c r="D1811" i="13"/>
  <c r="E1811" i="13"/>
  <c r="F1811" i="13"/>
  <c r="G1811" i="13"/>
  <c r="C1812" i="13"/>
  <c r="D1812" i="13"/>
  <c r="E1812" i="13"/>
  <c r="F1812" i="13"/>
  <c r="G1812" i="13"/>
  <c r="C1813" i="13"/>
  <c r="D1813" i="13"/>
  <c r="E1813" i="13"/>
  <c r="F1813" i="13"/>
  <c r="G1813" i="13"/>
  <c r="C1814" i="13"/>
  <c r="D1814" i="13"/>
  <c r="E1814" i="13"/>
  <c r="F1814" i="13"/>
  <c r="G1814" i="13"/>
  <c r="C1815" i="13"/>
  <c r="D1815" i="13"/>
  <c r="E1815" i="13"/>
  <c r="F1815" i="13"/>
  <c r="G1815" i="13"/>
  <c r="C1816" i="13"/>
  <c r="D1816" i="13"/>
  <c r="E1816" i="13"/>
  <c r="F1816" i="13"/>
  <c r="G1816" i="13"/>
  <c r="C1817" i="13"/>
  <c r="D1817" i="13"/>
  <c r="E1817" i="13"/>
  <c r="F1817" i="13"/>
  <c r="G1817" i="13"/>
  <c r="C1818" i="13"/>
  <c r="D1818" i="13"/>
  <c r="E1818" i="13"/>
  <c r="F1818" i="13"/>
  <c r="G1818" i="13"/>
  <c r="C1819" i="13"/>
  <c r="D1819" i="13"/>
  <c r="E1819" i="13"/>
  <c r="F1819" i="13"/>
  <c r="G1819" i="13"/>
  <c r="C1820" i="13"/>
  <c r="D1820" i="13"/>
  <c r="E1820" i="13"/>
  <c r="F1820" i="13"/>
  <c r="G1820" i="13"/>
  <c r="C1821" i="13"/>
  <c r="D1821" i="13"/>
  <c r="E1821" i="13"/>
  <c r="F1821" i="13"/>
  <c r="G1821" i="13"/>
  <c r="C1822" i="13"/>
  <c r="D1822" i="13"/>
  <c r="E1822" i="13"/>
  <c r="F1822" i="13"/>
  <c r="G1822" i="13"/>
  <c r="C1823" i="13"/>
  <c r="D1823" i="13"/>
  <c r="E1823" i="13"/>
  <c r="F1823" i="13"/>
  <c r="G1823" i="13"/>
  <c r="C1824" i="13"/>
  <c r="D1824" i="13"/>
  <c r="E1824" i="13"/>
  <c r="F1824" i="13"/>
  <c r="G1824" i="13"/>
  <c r="C1825" i="13"/>
  <c r="D1825" i="13"/>
  <c r="E1825" i="13"/>
  <c r="F1825" i="13"/>
  <c r="G1825" i="13"/>
  <c r="C1826" i="13"/>
  <c r="D1826" i="13"/>
  <c r="E1826" i="13"/>
  <c r="F1826" i="13"/>
  <c r="G1826" i="13"/>
  <c r="C1827" i="13"/>
  <c r="D1827" i="13"/>
  <c r="E1827" i="13"/>
  <c r="F1827" i="13"/>
  <c r="G1827" i="13"/>
  <c r="C1828" i="13"/>
  <c r="D1828" i="13"/>
  <c r="E1828" i="13"/>
  <c r="F1828" i="13"/>
  <c r="G1828" i="13"/>
  <c r="C1829" i="13"/>
  <c r="D1829" i="13"/>
  <c r="E1829" i="13"/>
  <c r="F1829" i="13"/>
  <c r="G1829" i="13"/>
  <c r="C1830" i="13"/>
  <c r="D1830" i="13"/>
  <c r="E1830" i="13"/>
  <c r="F1830" i="13"/>
  <c r="G1830" i="13"/>
  <c r="C1831" i="13"/>
  <c r="D1831" i="13"/>
  <c r="E1831" i="13"/>
  <c r="F1831" i="13"/>
  <c r="G1831" i="13"/>
  <c r="L1807" i="13"/>
  <c r="K1807" i="13"/>
  <c r="G1807" i="13"/>
  <c r="F1807" i="13"/>
  <c r="E1807" i="13"/>
  <c r="D1807" i="13"/>
  <c r="C1807" i="13"/>
  <c r="K1783" i="13"/>
  <c r="L1783" i="13"/>
  <c r="K1784" i="13"/>
  <c r="L1784" i="13"/>
  <c r="K1785" i="13"/>
  <c r="L1785" i="13"/>
  <c r="K1786" i="13"/>
  <c r="L1786" i="13"/>
  <c r="K1787" i="13"/>
  <c r="L1787" i="13"/>
  <c r="K1788" i="13"/>
  <c r="L1788" i="13"/>
  <c r="K1789" i="13"/>
  <c r="L1789" i="13"/>
  <c r="K1790" i="13"/>
  <c r="L1790" i="13"/>
  <c r="K1791" i="13"/>
  <c r="L1791" i="13"/>
  <c r="K1792" i="13"/>
  <c r="L1792" i="13"/>
  <c r="K1793" i="13"/>
  <c r="L1793" i="13"/>
  <c r="K1794" i="13"/>
  <c r="L1794" i="13"/>
  <c r="K1795" i="13"/>
  <c r="L1795" i="13"/>
  <c r="K1796" i="13"/>
  <c r="L1796" i="13"/>
  <c r="K1797" i="13"/>
  <c r="L1797" i="13"/>
  <c r="K1798" i="13"/>
  <c r="L1798" i="13"/>
  <c r="K1799" i="13"/>
  <c r="L1799" i="13"/>
  <c r="K1800" i="13"/>
  <c r="L1800" i="13"/>
  <c r="K1801" i="13"/>
  <c r="L1801" i="13"/>
  <c r="K1802" i="13"/>
  <c r="L1802" i="13"/>
  <c r="K1803" i="13"/>
  <c r="L1803" i="13"/>
  <c r="K1804" i="13"/>
  <c r="L1804" i="13"/>
  <c r="K1805" i="13"/>
  <c r="L1805" i="13"/>
  <c r="K1806" i="13"/>
  <c r="L1806" i="13"/>
  <c r="C1783" i="13"/>
  <c r="D1783" i="13"/>
  <c r="E1783" i="13"/>
  <c r="F1783" i="13"/>
  <c r="G1783" i="13"/>
  <c r="C1784" i="13"/>
  <c r="D1784" i="13"/>
  <c r="E1784" i="13"/>
  <c r="F1784" i="13"/>
  <c r="G1784" i="13"/>
  <c r="C1785" i="13"/>
  <c r="D1785" i="13"/>
  <c r="E1785" i="13"/>
  <c r="F1785" i="13"/>
  <c r="G1785" i="13"/>
  <c r="C1786" i="13"/>
  <c r="D1786" i="13"/>
  <c r="E1786" i="13"/>
  <c r="F1786" i="13"/>
  <c r="G1786" i="13"/>
  <c r="C1787" i="13"/>
  <c r="D1787" i="13"/>
  <c r="E1787" i="13"/>
  <c r="F1787" i="13"/>
  <c r="G1787" i="13"/>
  <c r="C1788" i="13"/>
  <c r="D1788" i="13"/>
  <c r="E1788" i="13"/>
  <c r="F1788" i="13"/>
  <c r="G1788" i="13"/>
  <c r="C1789" i="13"/>
  <c r="D1789" i="13"/>
  <c r="E1789" i="13"/>
  <c r="F1789" i="13"/>
  <c r="G1789" i="13"/>
  <c r="C1790" i="13"/>
  <c r="D1790" i="13"/>
  <c r="E1790" i="13"/>
  <c r="F1790" i="13"/>
  <c r="G1790" i="13"/>
  <c r="C1791" i="13"/>
  <c r="D1791" i="13"/>
  <c r="E1791" i="13"/>
  <c r="F1791" i="13"/>
  <c r="G1791" i="13"/>
  <c r="C1792" i="13"/>
  <c r="D1792" i="13"/>
  <c r="E1792" i="13"/>
  <c r="F1792" i="13"/>
  <c r="G1792" i="13"/>
  <c r="C1793" i="13"/>
  <c r="D1793" i="13"/>
  <c r="E1793" i="13"/>
  <c r="F1793" i="13"/>
  <c r="G1793" i="13"/>
  <c r="C1794" i="13"/>
  <c r="D1794" i="13"/>
  <c r="E1794" i="13"/>
  <c r="F1794" i="13"/>
  <c r="G1794" i="13"/>
  <c r="C1795" i="13"/>
  <c r="D1795" i="13"/>
  <c r="E1795" i="13"/>
  <c r="F1795" i="13"/>
  <c r="G1795" i="13"/>
  <c r="C1796" i="13"/>
  <c r="D1796" i="13"/>
  <c r="E1796" i="13"/>
  <c r="F1796" i="13"/>
  <c r="G1796" i="13"/>
  <c r="C1797" i="13"/>
  <c r="D1797" i="13"/>
  <c r="E1797" i="13"/>
  <c r="F1797" i="13"/>
  <c r="G1797" i="13"/>
  <c r="C1798" i="13"/>
  <c r="D1798" i="13"/>
  <c r="E1798" i="13"/>
  <c r="F1798" i="13"/>
  <c r="G1798" i="13"/>
  <c r="C1799" i="13"/>
  <c r="D1799" i="13"/>
  <c r="E1799" i="13"/>
  <c r="F1799" i="13"/>
  <c r="G1799" i="13"/>
  <c r="C1800" i="13"/>
  <c r="D1800" i="13"/>
  <c r="E1800" i="13"/>
  <c r="F1800" i="13"/>
  <c r="G1800" i="13"/>
  <c r="C1801" i="13"/>
  <c r="D1801" i="13"/>
  <c r="E1801" i="13"/>
  <c r="F1801" i="13"/>
  <c r="G1801" i="13"/>
  <c r="C1802" i="13"/>
  <c r="D1802" i="13"/>
  <c r="E1802" i="13"/>
  <c r="F1802" i="13"/>
  <c r="G1802" i="13"/>
  <c r="C1803" i="13"/>
  <c r="D1803" i="13"/>
  <c r="E1803" i="13"/>
  <c r="F1803" i="13"/>
  <c r="G1803" i="13"/>
  <c r="C1804" i="13"/>
  <c r="D1804" i="13"/>
  <c r="E1804" i="13"/>
  <c r="F1804" i="13"/>
  <c r="G1804" i="13"/>
  <c r="C1805" i="13"/>
  <c r="D1805" i="13"/>
  <c r="E1805" i="13"/>
  <c r="F1805" i="13"/>
  <c r="G1805" i="13"/>
  <c r="C1806" i="13"/>
  <c r="D1806" i="13"/>
  <c r="E1806" i="13"/>
  <c r="F1806" i="13"/>
  <c r="G1806" i="13"/>
  <c r="L1782" i="13"/>
  <c r="K1782" i="13"/>
  <c r="G1782" i="13"/>
  <c r="F1782" i="13"/>
  <c r="E1782" i="13"/>
  <c r="D1782" i="13"/>
  <c r="C1782" i="13"/>
  <c r="K1758" i="13"/>
  <c r="L1758" i="13"/>
  <c r="K1759" i="13"/>
  <c r="L1759" i="13"/>
  <c r="K1760" i="13"/>
  <c r="L1760" i="13"/>
  <c r="K1761" i="13"/>
  <c r="L1761" i="13"/>
  <c r="K1762" i="13"/>
  <c r="L1762" i="13"/>
  <c r="K1763" i="13"/>
  <c r="L1763" i="13"/>
  <c r="K1764" i="13"/>
  <c r="L1764" i="13"/>
  <c r="K1765" i="13"/>
  <c r="L1765" i="13"/>
  <c r="K1766" i="13"/>
  <c r="L1766" i="13"/>
  <c r="K1767" i="13"/>
  <c r="L1767" i="13"/>
  <c r="K1768" i="13"/>
  <c r="L1768" i="13"/>
  <c r="K1769" i="13"/>
  <c r="L1769" i="13"/>
  <c r="K1770" i="13"/>
  <c r="L1770" i="13"/>
  <c r="K1771" i="13"/>
  <c r="L1771" i="13"/>
  <c r="K1772" i="13"/>
  <c r="L1772" i="13"/>
  <c r="K1773" i="13"/>
  <c r="L1773" i="13"/>
  <c r="K1774" i="13"/>
  <c r="L1774" i="13"/>
  <c r="K1775" i="13"/>
  <c r="L1775" i="13"/>
  <c r="K1776" i="13"/>
  <c r="L1776" i="13"/>
  <c r="K1777" i="13"/>
  <c r="L1777" i="13"/>
  <c r="K1778" i="13"/>
  <c r="L1778" i="13"/>
  <c r="K1779" i="13"/>
  <c r="L1779" i="13"/>
  <c r="K1780" i="13"/>
  <c r="L1780" i="13"/>
  <c r="K1781" i="13"/>
  <c r="L1781" i="13"/>
  <c r="C1758" i="13"/>
  <c r="D1758" i="13"/>
  <c r="E1758" i="13"/>
  <c r="F1758" i="13"/>
  <c r="G1758" i="13"/>
  <c r="C1759" i="13"/>
  <c r="D1759" i="13"/>
  <c r="E1759" i="13"/>
  <c r="F1759" i="13"/>
  <c r="G1759" i="13"/>
  <c r="C1760" i="13"/>
  <c r="D1760" i="13"/>
  <c r="E1760" i="13"/>
  <c r="F1760" i="13"/>
  <c r="G1760" i="13"/>
  <c r="C1761" i="13"/>
  <c r="D1761" i="13"/>
  <c r="E1761" i="13"/>
  <c r="F1761" i="13"/>
  <c r="G1761" i="13"/>
  <c r="C1762" i="13"/>
  <c r="D1762" i="13"/>
  <c r="E1762" i="13"/>
  <c r="F1762" i="13"/>
  <c r="G1762" i="13"/>
  <c r="C1763" i="13"/>
  <c r="D1763" i="13"/>
  <c r="E1763" i="13"/>
  <c r="F1763" i="13"/>
  <c r="G1763" i="13"/>
  <c r="C1764" i="13"/>
  <c r="D1764" i="13"/>
  <c r="E1764" i="13"/>
  <c r="F1764" i="13"/>
  <c r="G1764" i="13"/>
  <c r="C1765" i="13"/>
  <c r="D1765" i="13"/>
  <c r="E1765" i="13"/>
  <c r="F1765" i="13"/>
  <c r="G1765" i="13"/>
  <c r="C1766" i="13"/>
  <c r="D1766" i="13"/>
  <c r="E1766" i="13"/>
  <c r="F1766" i="13"/>
  <c r="G1766" i="13"/>
  <c r="C1767" i="13"/>
  <c r="D1767" i="13"/>
  <c r="E1767" i="13"/>
  <c r="F1767" i="13"/>
  <c r="G1767" i="13"/>
  <c r="C1768" i="13"/>
  <c r="D1768" i="13"/>
  <c r="E1768" i="13"/>
  <c r="F1768" i="13"/>
  <c r="G1768" i="13"/>
  <c r="C1769" i="13"/>
  <c r="D1769" i="13"/>
  <c r="E1769" i="13"/>
  <c r="F1769" i="13"/>
  <c r="G1769" i="13"/>
  <c r="C1770" i="13"/>
  <c r="D1770" i="13"/>
  <c r="E1770" i="13"/>
  <c r="F1770" i="13"/>
  <c r="G1770" i="13"/>
  <c r="C1771" i="13"/>
  <c r="D1771" i="13"/>
  <c r="E1771" i="13"/>
  <c r="F1771" i="13"/>
  <c r="G1771" i="13"/>
  <c r="C1772" i="13"/>
  <c r="D1772" i="13"/>
  <c r="E1772" i="13"/>
  <c r="F1772" i="13"/>
  <c r="G1772" i="13"/>
  <c r="C1773" i="13"/>
  <c r="D1773" i="13"/>
  <c r="E1773" i="13"/>
  <c r="F1773" i="13"/>
  <c r="G1773" i="13"/>
  <c r="C1774" i="13"/>
  <c r="D1774" i="13"/>
  <c r="E1774" i="13"/>
  <c r="F1774" i="13"/>
  <c r="G1774" i="13"/>
  <c r="C1775" i="13"/>
  <c r="D1775" i="13"/>
  <c r="E1775" i="13"/>
  <c r="F1775" i="13"/>
  <c r="G1775" i="13"/>
  <c r="C1776" i="13"/>
  <c r="D1776" i="13"/>
  <c r="E1776" i="13"/>
  <c r="F1776" i="13"/>
  <c r="G1776" i="13"/>
  <c r="C1777" i="13"/>
  <c r="D1777" i="13"/>
  <c r="E1777" i="13"/>
  <c r="F1777" i="13"/>
  <c r="G1777" i="13"/>
  <c r="C1778" i="13"/>
  <c r="D1778" i="13"/>
  <c r="E1778" i="13"/>
  <c r="F1778" i="13"/>
  <c r="G1778" i="13"/>
  <c r="C1779" i="13"/>
  <c r="D1779" i="13"/>
  <c r="E1779" i="13"/>
  <c r="F1779" i="13"/>
  <c r="G1779" i="13"/>
  <c r="C1780" i="13"/>
  <c r="D1780" i="13"/>
  <c r="E1780" i="13"/>
  <c r="F1780" i="13"/>
  <c r="G1780" i="13"/>
  <c r="C1781" i="13"/>
  <c r="D1781" i="13"/>
  <c r="E1781" i="13"/>
  <c r="F1781" i="13"/>
  <c r="G1781" i="13"/>
  <c r="L1757" i="13"/>
  <c r="K1757" i="13"/>
  <c r="G1757" i="13"/>
  <c r="F1757" i="13"/>
  <c r="E1757" i="13"/>
  <c r="D1757" i="13"/>
  <c r="C1757" i="13"/>
  <c r="K1733" i="13"/>
  <c r="L1733" i="13"/>
  <c r="K1734" i="13"/>
  <c r="L1734" i="13"/>
  <c r="K1735" i="13"/>
  <c r="L1735" i="13"/>
  <c r="K1736" i="13"/>
  <c r="L1736" i="13"/>
  <c r="K1737" i="13"/>
  <c r="L1737" i="13"/>
  <c r="K1738" i="13"/>
  <c r="L1738" i="13"/>
  <c r="K1739" i="13"/>
  <c r="L1739" i="13"/>
  <c r="K1740" i="13"/>
  <c r="L1740" i="13"/>
  <c r="K1741" i="13"/>
  <c r="L1741" i="13"/>
  <c r="K1742" i="13"/>
  <c r="L1742" i="13"/>
  <c r="K1743" i="13"/>
  <c r="L1743" i="13"/>
  <c r="K1744" i="13"/>
  <c r="L1744" i="13"/>
  <c r="K1745" i="13"/>
  <c r="L1745" i="13"/>
  <c r="K1746" i="13"/>
  <c r="L1746" i="13"/>
  <c r="K1747" i="13"/>
  <c r="L1747" i="13"/>
  <c r="K1748" i="13"/>
  <c r="L1748" i="13"/>
  <c r="K1749" i="13"/>
  <c r="L1749" i="13"/>
  <c r="K1750" i="13"/>
  <c r="L1750" i="13"/>
  <c r="K1751" i="13"/>
  <c r="L1751" i="13"/>
  <c r="K1752" i="13"/>
  <c r="L1752" i="13"/>
  <c r="K1753" i="13"/>
  <c r="L1753" i="13"/>
  <c r="K1754" i="13"/>
  <c r="L1754" i="13"/>
  <c r="K1755" i="13"/>
  <c r="L1755" i="13"/>
  <c r="K1756" i="13"/>
  <c r="L1756" i="13"/>
  <c r="C1733" i="13"/>
  <c r="D1733" i="13"/>
  <c r="E1733" i="13"/>
  <c r="F1733" i="13"/>
  <c r="G1733" i="13"/>
  <c r="C1734" i="13"/>
  <c r="D1734" i="13"/>
  <c r="E1734" i="13"/>
  <c r="F1734" i="13"/>
  <c r="G1734" i="13"/>
  <c r="C1735" i="13"/>
  <c r="D1735" i="13"/>
  <c r="E1735" i="13"/>
  <c r="F1735" i="13"/>
  <c r="G1735" i="13"/>
  <c r="C1736" i="13"/>
  <c r="D1736" i="13"/>
  <c r="E1736" i="13"/>
  <c r="F1736" i="13"/>
  <c r="G1736" i="13"/>
  <c r="C1737" i="13"/>
  <c r="D1737" i="13"/>
  <c r="E1737" i="13"/>
  <c r="F1737" i="13"/>
  <c r="G1737" i="13"/>
  <c r="C1738" i="13"/>
  <c r="D1738" i="13"/>
  <c r="E1738" i="13"/>
  <c r="F1738" i="13"/>
  <c r="G1738" i="13"/>
  <c r="C1739" i="13"/>
  <c r="D1739" i="13"/>
  <c r="E1739" i="13"/>
  <c r="F1739" i="13"/>
  <c r="G1739" i="13"/>
  <c r="C1740" i="13"/>
  <c r="D1740" i="13"/>
  <c r="E1740" i="13"/>
  <c r="F1740" i="13"/>
  <c r="G1740" i="13"/>
  <c r="C1741" i="13"/>
  <c r="D1741" i="13"/>
  <c r="E1741" i="13"/>
  <c r="F1741" i="13"/>
  <c r="G1741" i="13"/>
  <c r="C1742" i="13"/>
  <c r="D1742" i="13"/>
  <c r="E1742" i="13"/>
  <c r="F1742" i="13"/>
  <c r="G1742" i="13"/>
  <c r="C1743" i="13"/>
  <c r="D1743" i="13"/>
  <c r="E1743" i="13"/>
  <c r="F1743" i="13"/>
  <c r="G1743" i="13"/>
  <c r="C1744" i="13"/>
  <c r="D1744" i="13"/>
  <c r="E1744" i="13"/>
  <c r="F1744" i="13"/>
  <c r="G1744" i="13"/>
  <c r="C1745" i="13"/>
  <c r="D1745" i="13"/>
  <c r="E1745" i="13"/>
  <c r="F1745" i="13"/>
  <c r="G1745" i="13"/>
  <c r="C1746" i="13"/>
  <c r="D1746" i="13"/>
  <c r="E1746" i="13"/>
  <c r="F1746" i="13"/>
  <c r="G1746" i="13"/>
  <c r="C1747" i="13"/>
  <c r="D1747" i="13"/>
  <c r="E1747" i="13"/>
  <c r="F1747" i="13"/>
  <c r="G1747" i="13"/>
  <c r="C1748" i="13"/>
  <c r="D1748" i="13"/>
  <c r="E1748" i="13"/>
  <c r="F1748" i="13"/>
  <c r="G1748" i="13"/>
  <c r="C1749" i="13"/>
  <c r="D1749" i="13"/>
  <c r="E1749" i="13"/>
  <c r="F1749" i="13"/>
  <c r="G1749" i="13"/>
  <c r="C1750" i="13"/>
  <c r="D1750" i="13"/>
  <c r="E1750" i="13"/>
  <c r="F1750" i="13"/>
  <c r="G1750" i="13"/>
  <c r="C1751" i="13"/>
  <c r="D1751" i="13"/>
  <c r="E1751" i="13"/>
  <c r="F1751" i="13"/>
  <c r="G1751" i="13"/>
  <c r="C1752" i="13"/>
  <c r="D1752" i="13"/>
  <c r="E1752" i="13"/>
  <c r="F1752" i="13"/>
  <c r="G1752" i="13"/>
  <c r="C1753" i="13"/>
  <c r="D1753" i="13"/>
  <c r="E1753" i="13"/>
  <c r="F1753" i="13"/>
  <c r="G1753" i="13"/>
  <c r="C1754" i="13"/>
  <c r="D1754" i="13"/>
  <c r="E1754" i="13"/>
  <c r="F1754" i="13"/>
  <c r="G1754" i="13"/>
  <c r="C1755" i="13"/>
  <c r="D1755" i="13"/>
  <c r="E1755" i="13"/>
  <c r="F1755" i="13"/>
  <c r="G1755" i="13"/>
  <c r="C1756" i="13"/>
  <c r="D1756" i="13"/>
  <c r="E1756" i="13"/>
  <c r="F1756" i="13"/>
  <c r="G1756" i="13"/>
  <c r="L1732" i="13"/>
  <c r="K1732" i="13"/>
  <c r="G1732" i="13"/>
  <c r="F1732" i="13"/>
  <c r="E1732" i="13"/>
  <c r="D1732" i="13"/>
  <c r="C1732" i="13"/>
  <c r="K1708" i="13"/>
  <c r="L1708" i="13"/>
  <c r="K1709" i="13"/>
  <c r="L1709" i="13"/>
  <c r="K1710" i="13"/>
  <c r="L1710" i="13"/>
  <c r="K1711" i="13"/>
  <c r="L1711" i="13"/>
  <c r="K1712" i="13"/>
  <c r="L1712" i="13"/>
  <c r="K1713" i="13"/>
  <c r="L1713" i="13"/>
  <c r="K1714" i="13"/>
  <c r="L1714" i="13"/>
  <c r="K1715" i="13"/>
  <c r="L1715" i="13"/>
  <c r="K1716" i="13"/>
  <c r="L1716" i="13"/>
  <c r="K1717" i="13"/>
  <c r="L1717" i="13"/>
  <c r="K1718" i="13"/>
  <c r="L1718" i="13"/>
  <c r="K1719" i="13"/>
  <c r="L1719" i="13"/>
  <c r="K1720" i="13"/>
  <c r="L1720" i="13"/>
  <c r="K1721" i="13"/>
  <c r="L1721" i="13"/>
  <c r="K1722" i="13"/>
  <c r="L1722" i="13"/>
  <c r="K1723" i="13"/>
  <c r="L1723" i="13"/>
  <c r="K1724" i="13"/>
  <c r="L1724" i="13"/>
  <c r="K1725" i="13"/>
  <c r="L1725" i="13"/>
  <c r="K1726" i="13"/>
  <c r="L1726" i="13"/>
  <c r="K1727" i="13"/>
  <c r="L1727" i="13"/>
  <c r="K1728" i="13"/>
  <c r="L1728" i="13"/>
  <c r="K1729" i="13"/>
  <c r="L1729" i="13"/>
  <c r="K1730" i="13"/>
  <c r="L1730" i="13"/>
  <c r="K1731" i="13"/>
  <c r="L1731" i="13"/>
  <c r="C1708" i="13"/>
  <c r="D1708" i="13"/>
  <c r="E1708" i="13"/>
  <c r="F1708" i="13"/>
  <c r="G1708" i="13"/>
  <c r="C1709" i="13"/>
  <c r="D1709" i="13"/>
  <c r="E1709" i="13"/>
  <c r="F1709" i="13"/>
  <c r="G1709" i="13"/>
  <c r="C1710" i="13"/>
  <c r="D1710" i="13"/>
  <c r="E1710" i="13"/>
  <c r="F1710" i="13"/>
  <c r="G1710" i="13"/>
  <c r="C1711" i="13"/>
  <c r="D1711" i="13"/>
  <c r="E1711" i="13"/>
  <c r="F1711" i="13"/>
  <c r="G1711" i="13"/>
  <c r="C1712" i="13"/>
  <c r="D1712" i="13"/>
  <c r="E1712" i="13"/>
  <c r="F1712" i="13"/>
  <c r="G1712" i="13"/>
  <c r="C1713" i="13"/>
  <c r="D1713" i="13"/>
  <c r="E1713" i="13"/>
  <c r="F1713" i="13"/>
  <c r="G1713" i="13"/>
  <c r="C1714" i="13"/>
  <c r="D1714" i="13"/>
  <c r="E1714" i="13"/>
  <c r="F1714" i="13"/>
  <c r="G1714" i="13"/>
  <c r="C1715" i="13"/>
  <c r="D1715" i="13"/>
  <c r="E1715" i="13"/>
  <c r="F1715" i="13"/>
  <c r="G1715" i="13"/>
  <c r="C1716" i="13"/>
  <c r="D1716" i="13"/>
  <c r="E1716" i="13"/>
  <c r="F1716" i="13"/>
  <c r="G1716" i="13"/>
  <c r="C1717" i="13"/>
  <c r="D1717" i="13"/>
  <c r="E1717" i="13"/>
  <c r="F1717" i="13"/>
  <c r="G1717" i="13"/>
  <c r="C1718" i="13"/>
  <c r="D1718" i="13"/>
  <c r="E1718" i="13"/>
  <c r="F1718" i="13"/>
  <c r="G1718" i="13"/>
  <c r="C1719" i="13"/>
  <c r="D1719" i="13"/>
  <c r="E1719" i="13"/>
  <c r="F1719" i="13"/>
  <c r="G1719" i="13"/>
  <c r="C1720" i="13"/>
  <c r="D1720" i="13"/>
  <c r="E1720" i="13"/>
  <c r="F1720" i="13"/>
  <c r="G1720" i="13"/>
  <c r="C1721" i="13"/>
  <c r="D1721" i="13"/>
  <c r="E1721" i="13"/>
  <c r="F1721" i="13"/>
  <c r="G1721" i="13"/>
  <c r="C1722" i="13"/>
  <c r="D1722" i="13"/>
  <c r="E1722" i="13"/>
  <c r="F1722" i="13"/>
  <c r="G1722" i="13"/>
  <c r="C1723" i="13"/>
  <c r="D1723" i="13"/>
  <c r="E1723" i="13"/>
  <c r="F1723" i="13"/>
  <c r="G1723" i="13"/>
  <c r="C1724" i="13"/>
  <c r="D1724" i="13"/>
  <c r="E1724" i="13"/>
  <c r="F1724" i="13"/>
  <c r="G1724" i="13"/>
  <c r="C1725" i="13"/>
  <c r="D1725" i="13"/>
  <c r="E1725" i="13"/>
  <c r="F1725" i="13"/>
  <c r="G1725" i="13"/>
  <c r="C1726" i="13"/>
  <c r="D1726" i="13"/>
  <c r="E1726" i="13"/>
  <c r="F1726" i="13"/>
  <c r="G1726" i="13"/>
  <c r="C1727" i="13"/>
  <c r="D1727" i="13"/>
  <c r="E1727" i="13"/>
  <c r="F1727" i="13"/>
  <c r="G1727" i="13"/>
  <c r="C1728" i="13"/>
  <c r="D1728" i="13"/>
  <c r="E1728" i="13"/>
  <c r="F1728" i="13"/>
  <c r="G1728" i="13"/>
  <c r="C1729" i="13"/>
  <c r="D1729" i="13"/>
  <c r="E1729" i="13"/>
  <c r="F1729" i="13"/>
  <c r="G1729" i="13"/>
  <c r="C1730" i="13"/>
  <c r="D1730" i="13"/>
  <c r="E1730" i="13"/>
  <c r="F1730" i="13"/>
  <c r="G1730" i="13"/>
  <c r="C1731" i="13"/>
  <c r="D1731" i="13"/>
  <c r="E1731" i="13"/>
  <c r="F1731" i="13"/>
  <c r="G1731" i="13"/>
  <c r="L1707" i="13"/>
  <c r="K1707" i="13"/>
  <c r="G1707" i="13"/>
  <c r="F1707" i="13"/>
  <c r="E1707" i="13"/>
  <c r="D1707" i="13"/>
  <c r="C1707" i="13"/>
  <c r="K1683" i="13"/>
  <c r="L1683" i="13"/>
  <c r="K1684" i="13"/>
  <c r="L1684" i="13"/>
  <c r="K1685" i="13"/>
  <c r="L1685" i="13"/>
  <c r="K1686" i="13"/>
  <c r="L1686" i="13"/>
  <c r="K1687" i="13"/>
  <c r="L1687" i="13"/>
  <c r="K1688" i="13"/>
  <c r="L1688" i="13"/>
  <c r="K1689" i="13"/>
  <c r="L1689" i="13"/>
  <c r="K1690" i="13"/>
  <c r="L1690" i="13"/>
  <c r="K1691" i="13"/>
  <c r="L1691" i="13"/>
  <c r="K1692" i="13"/>
  <c r="L1692" i="13"/>
  <c r="K1693" i="13"/>
  <c r="L1693" i="13"/>
  <c r="K1694" i="13"/>
  <c r="L1694" i="13"/>
  <c r="K1695" i="13"/>
  <c r="L1695" i="13"/>
  <c r="K1696" i="13"/>
  <c r="L1696" i="13"/>
  <c r="K1697" i="13"/>
  <c r="L1697" i="13"/>
  <c r="K1698" i="13"/>
  <c r="L1698" i="13"/>
  <c r="K1699" i="13"/>
  <c r="L1699" i="13"/>
  <c r="K1700" i="13"/>
  <c r="L1700" i="13"/>
  <c r="K1701" i="13"/>
  <c r="L1701" i="13"/>
  <c r="K1702" i="13"/>
  <c r="L1702" i="13"/>
  <c r="K1703" i="13"/>
  <c r="L1703" i="13"/>
  <c r="K1704" i="13"/>
  <c r="L1704" i="13"/>
  <c r="K1705" i="13"/>
  <c r="L1705" i="13"/>
  <c r="K1706" i="13"/>
  <c r="L1706" i="13"/>
  <c r="C1683" i="13"/>
  <c r="D1683" i="13"/>
  <c r="E1683" i="13"/>
  <c r="F1683" i="13"/>
  <c r="G1683" i="13"/>
  <c r="C1684" i="13"/>
  <c r="D1684" i="13"/>
  <c r="E1684" i="13"/>
  <c r="F1684" i="13"/>
  <c r="G1684" i="13"/>
  <c r="C1685" i="13"/>
  <c r="D1685" i="13"/>
  <c r="E1685" i="13"/>
  <c r="F1685" i="13"/>
  <c r="G1685" i="13"/>
  <c r="C1686" i="13"/>
  <c r="D1686" i="13"/>
  <c r="E1686" i="13"/>
  <c r="F1686" i="13"/>
  <c r="G1686" i="13"/>
  <c r="C1687" i="13"/>
  <c r="D1687" i="13"/>
  <c r="E1687" i="13"/>
  <c r="F1687" i="13"/>
  <c r="G1687" i="13"/>
  <c r="C1688" i="13"/>
  <c r="D1688" i="13"/>
  <c r="E1688" i="13"/>
  <c r="F1688" i="13"/>
  <c r="G1688" i="13"/>
  <c r="C1689" i="13"/>
  <c r="D1689" i="13"/>
  <c r="E1689" i="13"/>
  <c r="F1689" i="13"/>
  <c r="G1689" i="13"/>
  <c r="C1690" i="13"/>
  <c r="D1690" i="13"/>
  <c r="E1690" i="13"/>
  <c r="F1690" i="13"/>
  <c r="G1690" i="13"/>
  <c r="C1691" i="13"/>
  <c r="D1691" i="13"/>
  <c r="E1691" i="13"/>
  <c r="F1691" i="13"/>
  <c r="G1691" i="13"/>
  <c r="C1692" i="13"/>
  <c r="D1692" i="13"/>
  <c r="E1692" i="13"/>
  <c r="F1692" i="13"/>
  <c r="G1692" i="13"/>
  <c r="C1693" i="13"/>
  <c r="D1693" i="13"/>
  <c r="E1693" i="13"/>
  <c r="F1693" i="13"/>
  <c r="G1693" i="13"/>
  <c r="C1694" i="13"/>
  <c r="D1694" i="13"/>
  <c r="E1694" i="13"/>
  <c r="F1694" i="13"/>
  <c r="G1694" i="13"/>
  <c r="C1695" i="13"/>
  <c r="D1695" i="13"/>
  <c r="E1695" i="13"/>
  <c r="F1695" i="13"/>
  <c r="G1695" i="13"/>
  <c r="C1696" i="13"/>
  <c r="D1696" i="13"/>
  <c r="E1696" i="13"/>
  <c r="F1696" i="13"/>
  <c r="G1696" i="13"/>
  <c r="C1697" i="13"/>
  <c r="D1697" i="13"/>
  <c r="E1697" i="13"/>
  <c r="F1697" i="13"/>
  <c r="G1697" i="13"/>
  <c r="C1698" i="13"/>
  <c r="D1698" i="13"/>
  <c r="E1698" i="13"/>
  <c r="F1698" i="13"/>
  <c r="G1698" i="13"/>
  <c r="C1699" i="13"/>
  <c r="D1699" i="13"/>
  <c r="E1699" i="13"/>
  <c r="F1699" i="13"/>
  <c r="G1699" i="13"/>
  <c r="C1700" i="13"/>
  <c r="D1700" i="13"/>
  <c r="E1700" i="13"/>
  <c r="F1700" i="13"/>
  <c r="G1700" i="13"/>
  <c r="C1701" i="13"/>
  <c r="D1701" i="13"/>
  <c r="E1701" i="13"/>
  <c r="F1701" i="13"/>
  <c r="G1701" i="13"/>
  <c r="C1702" i="13"/>
  <c r="D1702" i="13"/>
  <c r="E1702" i="13"/>
  <c r="F1702" i="13"/>
  <c r="G1702" i="13"/>
  <c r="C1703" i="13"/>
  <c r="D1703" i="13"/>
  <c r="E1703" i="13"/>
  <c r="F1703" i="13"/>
  <c r="G1703" i="13"/>
  <c r="C1704" i="13"/>
  <c r="D1704" i="13"/>
  <c r="E1704" i="13"/>
  <c r="F1704" i="13"/>
  <c r="G1704" i="13"/>
  <c r="C1705" i="13"/>
  <c r="D1705" i="13"/>
  <c r="E1705" i="13"/>
  <c r="F1705" i="13"/>
  <c r="G1705" i="13"/>
  <c r="C1706" i="13"/>
  <c r="D1706" i="13"/>
  <c r="E1706" i="13"/>
  <c r="F1706" i="13"/>
  <c r="G1706" i="13"/>
  <c r="L1682" i="13"/>
  <c r="K1682" i="13"/>
  <c r="G1682" i="13"/>
  <c r="F1682" i="13"/>
  <c r="E1682" i="13"/>
  <c r="D1682" i="13"/>
  <c r="C1682" i="13"/>
  <c r="K1658" i="13"/>
  <c r="L1658" i="13"/>
  <c r="K1659" i="13"/>
  <c r="L1659" i="13"/>
  <c r="K1660" i="13"/>
  <c r="L1660" i="13"/>
  <c r="K1661" i="13"/>
  <c r="L1661" i="13"/>
  <c r="K1662" i="13"/>
  <c r="L1662" i="13"/>
  <c r="K1663" i="13"/>
  <c r="L1663" i="13"/>
  <c r="K1664" i="13"/>
  <c r="L1664" i="13"/>
  <c r="K1665" i="13"/>
  <c r="L1665" i="13"/>
  <c r="K1666" i="13"/>
  <c r="L1666" i="13"/>
  <c r="K1667" i="13"/>
  <c r="L1667" i="13"/>
  <c r="K1668" i="13"/>
  <c r="L1668" i="13"/>
  <c r="K1669" i="13"/>
  <c r="L1669" i="13"/>
  <c r="K1670" i="13"/>
  <c r="L1670" i="13"/>
  <c r="K1671" i="13"/>
  <c r="L1671" i="13"/>
  <c r="K1672" i="13"/>
  <c r="L1672" i="13"/>
  <c r="K1673" i="13"/>
  <c r="L1673" i="13"/>
  <c r="K1674" i="13"/>
  <c r="L1674" i="13"/>
  <c r="K1675" i="13"/>
  <c r="L1675" i="13"/>
  <c r="K1676" i="13"/>
  <c r="L1676" i="13"/>
  <c r="K1677" i="13"/>
  <c r="L1677" i="13"/>
  <c r="K1678" i="13"/>
  <c r="L1678" i="13"/>
  <c r="K1679" i="13"/>
  <c r="L1679" i="13"/>
  <c r="K1680" i="13"/>
  <c r="L1680" i="13"/>
  <c r="K1681" i="13"/>
  <c r="L1681" i="13"/>
  <c r="C1658" i="13"/>
  <c r="D1658" i="13"/>
  <c r="E1658" i="13"/>
  <c r="F1658" i="13"/>
  <c r="G1658" i="13"/>
  <c r="C1659" i="13"/>
  <c r="D1659" i="13"/>
  <c r="E1659" i="13"/>
  <c r="F1659" i="13"/>
  <c r="G1659" i="13"/>
  <c r="C1660" i="13"/>
  <c r="D1660" i="13"/>
  <c r="E1660" i="13"/>
  <c r="F1660" i="13"/>
  <c r="G1660" i="13"/>
  <c r="C1661" i="13"/>
  <c r="D1661" i="13"/>
  <c r="E1661" i="13"/>
  <c r="F1661" i="13"/>
  <c r="G1661" i="13"/>
  <c r="C1662" i="13"/>
  <c r="D1662" i="13"/>
  <c r="E1662" i="13"/>
  <c r="F1662" i="13"/>
  <c r="G1662" i="13"/>
  <c r="C1663" i="13"/>
  <c r="D1663" i="13"/>
  <c r="E1663" i="13"/>
  <c r="F1663" i="13"/>
  <c r="G1663" i="13"/>
  <c r="C1664" i="13"/>
  <c r="D1664" i="13"/>
  <c r="E1664" i="13"/>
  <c r="F1664" i="13"/>
  <c r="G1664" i="13"/>
  <c r="C1665" i="13"/>
  <c r="D1665" i="13"/>
  <c r="E1665" i="13"/>
  <c r="F1665" i="13"/>
  <c r="G1665" i="13"/>
  <c r="C1666" i="13"/>
  <c r="D1666" i="13"/>
  <c r="E1666" i="13"/>
  <c r="F1666" i="13"/>
  <c r="G1666" i="13"/>
  <c r="C1667" i="13"/>
  <c r="D1667" i="13"/>
  <c r="E1667" i="13"/>
  <c r="F1667" i="13"/>
  <c r="G1667" i="13"/>
  <c r="C1668" i="13"/>
  <c r="D1668" i="13"/>
  <c r="E1668" i="13"/>
  <c r="F1668" i="13"/>
  <c r="G1668" i="13"/>
  <c r="C1669" i="13"/>
  <c r="D1669" i="13"/>
  <c r="E1669" i="13"/>
  <c r="F1669" i="13"/>
  <c r="G1669" i="13"/>
  <c r="C1670" i="13"/>
  <c r="D1670" i="13"/>
  <c r="E1670" i="13"/>
  <c r="F1670" i="13"/>
  <c r="G1670" i="13"/>
  <c r="C1671" i="13"/>
  <c r="D1671" i="13"/>
  <c r="E1671" i="13"/>
  <c r="F1671" i="13"/>
  <c r="G1671" i="13"/>
  <c r="C1672" i="13"/>
  <c r="D1672" i="13"/>
  <c r="E1672" i="13"/>
  <c r="F1672" i="13"/>
  <c r="G1672" i="13"/>
  <c r="C1673" i="13"/>
  <c r="D1673" i="13"/>
  <c r="E1673" i="13"/>
  <c r="F1673" i="13"/>
  <c r="G1673" i="13"/>
  <c r="C1674" i="13"/>
  <c r="D1674" i="13"/>
  <c r="E1674" i="13"/>
  <c r="F1674" i="13"/>
  <c r="G1674" i="13"/>
  <c r="C1675" i="13"/>
  <c r="D1675" i="13"/>
  <c r="E1675" i="13"/>
  <c r="F1675" i="13"/>
  <c r="G1675" i="13"/>
  <c r="C1676" i="13"/>
  <c r="D1676" i="13"/>
  <c r="E1676" i="13"/>
  <c r="F1676" i="13"/>
  <c r="G1676" i="13"/>
  <c r="C1677" i="13"/>
  <c r="D1677" i="13"/>
  <c r="E1677" i="13"/>
  <c r="F1677" i="13"/>
  <c r="G1677" i="13"/>
  <c r="C1678" i="13"/>
  <c r="D1678" i="13"/>
  <c r="E1678" i="13"/>
  <c r="F1678" i="13"/>
  <c r="G1678" i="13"/>
  <c r="C1679" i="13"/>
  <c r="D1679" i="13"/>
  <c r="E1679" i="13"/>
  <c r="F1679" i="13"/>
  <c r="G1679" i="13"/>
  <c r="C1680" i="13"/>
  <c r="D1680" i="13"/>
  <c r="E1680" i="13"/>
  <c r="F1680" i="13"/>
  <c r="G1680" i="13"/>
  <c r="C1681" i="13"/>
  <c r="D1681" i="13"/>
  <c r="E1681" i="13"/>
  <c r="F1681" i="13"/>
  <c r="G1681" i="13"/>
  <c r="L1657" i="13"/>
  <c r="K1657" i="13"/>
  <c r="G1657" i="13"/>
  <c r="F1657" i="13"/>
  <c r="E1657" i="13"/>
  <c r="D1657" i="13"/>
  <c r="C1657" i="13"/>
  <c r="K1633" i="13"/>
  <c r="L1633" i="13"/>
  <c r="K1634" i="13"/>
  <c r="L1634" i="13"/>
  <c r="K1635" i="13"/>
  <c r="L1635" i="13"/>
  <c r="K1636" i="13"/>
  <c r="L1636" i="13"/>
  <c r="K1637" i="13"/>
  <c r="L1637" i="13"/>
  <c r="K1638" i="13"/>
  <c r="L1638" i="13"/>
  <c r="K1639" i="13"/>
  <c r="L1639" i="13"/>
  <c r="K1640" i="13"/>
  <c r="L1640" i="13"/>
  <c r="K1641" i="13"/>
  <c r="L1641" i="13"/>
  <c r="K1642" i="13"/>
  <c r="L1642" i="13"/>
  <c r="K1643" i="13"/>
  <c r="L1643" i="13"/>
  <c r="K1644" i="13"/>
  <c r="L1644" i="13"/>
  <c r="K1645" i="13"/>
  <c r="L1645" i="13"/>
  <c r="K1646" i="13"/>
  <c r="L1646" i="13"/>
  <c r="K1647" i="13"/>
  <c r="L1647" i="13"/>
  <c r="K1648" i="13"/>
  <c r="L1648" i="13"/>
  <c r="K1649" i="13"/>
  <c r="L1649" i="13"/>
  <c r="K1650" i="13"/>
  <c r="L1650" i="13"/>
  <c r="K1651" i="13"/>
  <c r="L1651" i="13"/>
  <c r="K1652" i="13"/>
  <c r="L1652" i="13"/>
  <c r="K1653" i="13"/>
  <c r="L1653" i="13"/>
  <c r="K1654" i="13"/>
  <c r="L1654" i="13"/>
  <c r="K1655" i="13"/>
  <c r="L1655" i="13"/>
  <c r="K1656" i="13"/>
  <c r="L1656" i="13"/>
  <c r="C1633" i="13"/>
  <c r="D1633" i="13"/>
  <c r="E1633" i="13"/>
  <c r="F1633" i="13"/>
  <c r="G1633" i="13"/>
  <c r="C1634" i="13"/>
  <c r="D1634" i="13"/>
  <c r="E1634" i="13"/>
  <c r="F1634" i="13"/>
  <c r="G1634" i="13"/>
  <c r="C1635" i="13"/>
  <c r="D1635" i="13"/>
  <c r="E1635" i="13"/>
  <c r="F1635" i="13"/>
  <c r="G1635" i="13"/>
  <c r="C1636" i="13"/>
  <c r="D1636" i="13"/>
  <c r="E1636" i="13"/>
  <c r="F1636" i="13"/>
  <c r="G1636" i="13"/>
  <c r="C1637" i="13"/>
  <c r="D1637" i="13"/>
  <c r="E1637" i="13"/>
  <c r="F1637" i="13"/>
  <c r="G1637" i="13"/>
  <c r="C1638" i="13"/>
  <c r="D1638" i="13"/>
  <c r="E1638" i="13"/>
  <c r="F1638" i="13"/>
  <c r="G1638" i="13"/>
  <c r="C1639" i="13"/>
  <c r="D1639" i="13"/>
  <c r="E1639" i="13"/>
  <c r="F1639" i="13"/>
  <c r="G1639" i="13"/>
  <c r="C1640" i="13"/>
  <c r="D1640" i="13"/>
  <c r="E1640" i="13"/>
  <c r="F1640" i="13"/>
  <c r="G1640" i="13"/>
  <c r="C1641" i="13"/>
  <c r="D1641" i="13"/>
  <c r="E1641" i="13"/>
  <c r="F1641" i="13"/>
  <c r="G1641" i="13"/>
  <c r="C1642" i="13"/>
  <c r="D1642" i="13"/>
  <c r="E1642" i="13"/>
  <c r="F1642" i="13"/>
  <c r="G1642" i="13"/>
  <c r="C1643" i="13"/>
  <c r="D1643" i="13"/>
  <c r="E1643" i="13"/>
  <c r="F1643" i="13"/>
  <c r="G1643" i="13"/>
  <c r="C1644" i="13"/>
  <c r="D1644" i="13"/>
  <c r="E1644" i="13"/>
  <c r="F1644" i="13"/>
  <c r="G1644" i="13"/>
  <c r="C1645" i="13"/>
  <c r="D1645" i="13"/>
  <c r="E1645" i="13"/>
  <c r="F1645" i="13"/>
  <c r="G1645" i="13"/>
  <c r="C1646" i="13"/>
  <c r="D1646" i="13"/>
  <c r="E1646" i="13"/>
  <c r="F1646" i="13"/>
  <c r="G1646" i="13"/>
  <c r="C1647" i="13"/>
  <c r="D1647" i="13"/>
  <c r="E1647" i="13"/>
  <c r="F1647" i="13"/>
  <c r="G1647" i="13"/>
  <c r="C1648" i="13"/>
  <c r="D1648" i="13"/>
  <c r="E1648" i="13"/>
  <c r="F1648" i="13"/>
  <c r="G1648" i="13"/>
  <c r="C1649" i="13"/>
  <c r="D1649" i="13"/>
  <c r="E1649" i="13"/>
  <c r="F1649" i="13"/>
  <c r="G1649" i="13"/>
  <c r="C1650" i="13"/>
  <c r="D1650" i="13"/>
  <c r="E1650" i="13"/>
  <c r="F1650" i="13"/>
  <c r="G1650" i="13"/>
  <c r="C1651" i="13"/>
  <c r="D1651" i="13"/>
  <c r="E1651" i="13"/>
  <c r="F1651" i="13"/>
  <c r="G1651" i="13"/>
  <c r="C1652" i="13"/>
  <c r="D1652" i="13"/>
  <c r="E1652" i="13"/>
  <c r="F1652" i="13"/>
  <c r="G1652" i="13"/>
  <c r="C1653" i="13"/>
  <c r="D1653" i="13"/>
  <c r="E1653" i="13"/>
  <c r="F1653" i="13"/>
  <c r="G1653" i="13"/>
  <c r="C1654" i="13"/>
  <c r="D1654" i="13"/>
  <c r="E1654" i="13"/>
  <c r="F1654" i="13"/>
  <c r="G1654" i="13"/>
  <c r="C1655" i="13"/>
  <c r="D1655" i="13"/>
  <c r="E1655" i="13"/>
  <c r="F1655" i="13"/>
  <c r="G1655" i="13"/>
  <c r="C1656" i="13"/>
  <c r="D1656" i="13"/>
  <c r="E1656" i="13"/>
  <c r="F1656" i="13"/>
  <c r="G1656" i="13"/>
  <c r="L1632" i="13"/>
  <c r="K1632" i="13"/>
  <c r="G1632" i="13"/>
  <c r="F1632" i="13"/>
  <c r="E1632" i="13"/>
  <c r="D1632" i="13"/>
  <c r="C1632" i="13"/>
  <c r="K1608" i="13"/>
  <c r="L1608" i="13"/>
  <c r="K1609" i="13"/>
  <c r="L1609" i="13"/>
  <c r="K1610" i="13"/>
  <c r="L1610" i="13"/>
  <c r="K1611" i="13"/>
  <c r="L1611" i="13"/>
  <c r="K1612" i="13"/>
  <c r="L1612" i="13"/>
  <c r="K1613" i="13"/>
  <c r="L1613" i="13"/>
  <c r="K1614" i="13"/>
  <c r="L1614" i="13"/>
  <c r="K1615" i="13"/>
  <c r="L1615" i="13"/>
  <c r="K1616" i="13"/>
  <c r="L1616" i="13"/>
  <c r="K1617" i="13"/>
  <c r="L1617" i="13"/>
  <c r="K1618" i="13"/>
  <c r="L1618" i="13"/>
  <c r="K1619" i="13"/>
  <c r="L1619" i="13"/>
  <c r="K1620" i="13"/>
  <c r="L1620" i="13"/>
  <c r="K1621" i="13"/>
  <c r="L1621" i="13"/>
  <c r="K1622" i="13"/>
  <c r="L1622" i="13"/>
  <c r="K1623" i="13"/>
  <c r="L1623" i="13"/>
  <c r="K1624" i="13"/>
  <c r="L1624" i="13"/>
  <c r="K1625" i="13"/>
  <c r="L1625" i="13"/>
  <c r="K1626" i="13"/>
  <c r="L1626" i="13"/>
  <c r="K1627" i="13"/>
  <c r="L1627" i="13"/>
  <c r="K1628" i="13"/>
  <c r="L1628" i="13"/>
  <c r="K1629" i="13"/>
  <c r="L1629" i="13"/>
  <c r="K1630" i="13"/>
  <c r="L1630" i="13"/>
  <c r="K1631" i="13"/>
  <c r="L1631" i="13"/>
  <c r="C1608" i="13"/>
  <c r="D1608" i="13"/>
  <c r="E1608" i="13"/>
  <c r="F1608" i="13"/>
  <c r="G1608" i="13"/>
  <c r="C1609" i="13"/>
  <c r="D1609" i="13"/>
  <c r="E1609" i="13"/>
  <c r="F1609" i="13"/>
  <c r="G1609" i="13"/>
  <c r="C1610" i="13"/>
  <c r="D1610" i="13"/>
  <c r="E1610" i="13"/>
  <c r="F1610" i="13"/>
  <c r="G1610" i="13"/>
  <c r="C1611" i="13"/>
  <c r="D1611" i="13"/>
  <c r="E1611" i="13"/>
  <c r="F1611" i="13"/>
  <c r="G1611" i="13"/>
  <c r="C1612" i="13"/>
  <c r="D1612" i="13"/>
  <c r="E1612" i="13"/>
  <c r="F1612" i="13"/>
  <c r="G1612" i="13"/>
  <c r="C1613" i="13"/>
  <c r="D1613" i="13"/>
  <c r="E1613" i="13"/>
  <c r="F1613" i="13"/>
  <c r="G1613" i="13"/>
  <c r="C1614" i="13"/>
  <c r="D1614" i="13"/>
  <c r="E1614" i="13"/>
  <c r="F1614" i="13"/>
  <c r="G1614" i="13"/>
  <c r="C1615" i="13"/>
  <c r="D1615" i="13"/>
  <c r="E1615" i="13"/>
  <c r="F1615" i="13"/>
  <c r="G1615" i="13"/>
  <c r="C1616" i="13"/>
  <c r="D1616" i="13"/>
  <c r="E1616" i="13"/>
  <c r="F1616" i="13"/>
  <c r="G1616" i="13"/>
  <c r="C1617" i="13"/>
  <c r="D1617" i="13"/>
  <c r="E1617" i="13"/>
  <c r="F1617" i="13"/>
  <c r="G1617" i="13"/>
  <c r="C1618" i="13"/>
  <c r="D1618" i="13"/>
  <c r="E1618" i="13"/>
  <c r="F1618" i="13"/>
  <c r="G1618" i="13"/>
  <c r="C1619" i="13"/>
  <c r="D1619" i="13"/>
  <c r="E1619" i="13"/>
  <c r="F1619" i="13"/>
  <c r="G1619" i="13"/>
  <c r="C1620" i="13"/>
  <c r="D1620" i="13"/>
  <c r="E1620" i="13"/>
  <c r="F1620" i="13"/>
  <c r="G1620" i="13"/>
  <c r="C1621" i="13"/>
  <c r="D1621" i="13"/>
  <c r="E1621" i="13"/>
  <c r="F1621" i="13"/>
  <c r="G1621" i="13"/>
  <c r="C1622" i="13"/>
  <c r="D1622" i="13"/>
  <c r="E1622" i="13"/>
  <c r="F1622" i="13"/>
  <c r="G1622" i="13"/>
  <c r="C1623" i="13"/>
  <c r="D1623" i="13"/>
  <c r="E1623" i="13"/>
  <c r="F1623" i="13"/>
  <c r="G1623" i="13"/>
  <c r="C1624" i="13"/>
  <c r="D1624" i="13"/>
  <c r="E1624" i="13"/>
  <c r="F1624" i="13"/>
  <c r="G1624" i="13"/>
  <c r="C1625" i="13"/>
  <c r="D1625" i="13"/>
  <c r="E1625" i="13"/>
  <c r="F1625" i="13"/>
  <c r="G1625" i="13"/>
  <c r="C1626" i="13"/>
  <c r="D1626" i="13"/>
  <c r="E1626" i="13"/>
  <c r="F1626" i="13"/>
  <c r="G1626" i="13"/>
  <c r="C1627" i="13"/>
  <c r="D1627" i="13"/>
  <c r="E1627" i="13"/>
  <c r="F1627" i="13"/>
  <c r="G1627" i="13"/>
  <c r="C1628" i="13"/>
  <c r="D1628" i="13"/>
  <c r="E1628" i="13"/>
  <c r="F1628" i="13"/>
  <c r="G1628" i="13"/>
  <c r="C1629" i="13"/>
  <c r="D1629" i="13"/>
  <c r="E1629" i="13"/>
  <c r="F1629" i="13"/>
  <c r="G1629" i="13"/>
  <c r="C1630" i="13"/>
  <c r="D1630" i="13"/>
  <c r="E1630" i="13"/>
  <c r="F1630" i="13"/>
  <c r="G1630" i="13"/>
  <c r="C1631" i="13"/>
  <c r="D1631" i="13"/>
  <c r="E1631" i="13"/>
  <c r="F1631" i="13"/>
  <c r="G1631" i="13"/>
  <c r="L1607" i="13"/>
  <c r="K1607" i="13"/>
  <c r="G1607" i="13"/>
  <c r="F1607" i="13"/>
  <c r="E1607" i="13"/>
  <c r="D1607" i="13"/>
  <c r="C1607" i="13"/>
  <c r="K1583" i="13"/>
  <c r="L1583" i="13"/>
  <c r="K1584" i="13"/>
  <c r="L1584" i="13"/>
  <c r="K1585" i="13"/>
  <c r="L1585" i="13"/>
  <c r="K1586" i="13"/>
  <c r="L1586" i="13"/>
  <c r="K1587" i="13"/>
  <c r="L1587" i="13"/>
  <c r="K1588" i="13"/>
  <c r="L1588" i="13"/>
  <c r="K1589" i="13"/>
  <c r="L1589" i="13"/>
  <c r="K1590" i="13"/>
  <c r="L1590" i="13"/>
  <c r="K1591" i="13"/>
  <c r="L1591" i="13"/>
  <c r="K1592" i="13"/>
  <c r="L1592" i="13"/>
  <c r="K1593" i="13"/>
  <c r="L1593" i="13"/>
  <c r="K1594" i="13"/>
  <c r="L1594" i="13"/>
  <c r="K1595" i="13"/>
  <c r="L1595" i="13"/>
  <c r="K1596" i="13"/>
  <c r="L1596" i="13"/>
  <c r="K1597" i="13"/>
  <c r="L1597" i="13"/>
  <c r="K1598" i="13"/>
  <c r="L1598" i="13"/>
  <c r="K1599" i="13"/>
  <c r="L1599" i="13"/>
  <c r="K1600" i="13"/>
  <c r="L1600" i="13"/>
  <c r="K1601" i="13"/>
  <c r="L1601" i="13"/>
  <c r="K1602" i="13"/>
  <c r="L1602" i="13"/>
  <c r="K1603" i="13"/>
  <c r="L1603" i="13"/>
  <c r="K1604" i="13"/>
  <c r="L1604" i="13"/>
  <c r="K1605" i="13"/>
  <c r="L1605" i="13"/>
  <c r="K1606" i="13"/>
  <c r="L1606" i="13"/>
  <c r="C1583" i="13"/>
  <c r="D1583" i="13"/>
  <c r="E1583" i="13"/>
  <c r="F1583" i="13"/>
  <c r="G1583" i="13"/>
  <c r="C1584" i="13"/>
  <c r="D1584" i="13"/>
  <c r="E1584" i="13"/>
  <c r="F1584" i="13"/>
  <c r="G1584" i="13"/>
  <c r="C1585" i="13"/>
  <c r="D1585" i="13"/>
  <c r="E1585" i="13"/>
  <c r="F1585" i="13"/>
  <c r="G1585" i="13"/>
  <c r="C1586" i="13"/>
  <c r="D1586" i="13"/>
  <c r="E1586" i="13"/>
  <c r="F1586" i="13"/>
  <c r="G1586" i="13"/>
  <c r="C1587" i="13"/>
  <c r="D1587" i="13"/>
  <c r="E1587" i="13"/>
  <c r="F1587" i="13"/>
  <c r="G1587" i="13"/>
  <c r="C1588" i="13"/>
  <c r="D1588" i="13"/>
  <c r="E1588" i="13"/>
  <c r="F1588" i="13"/>
  <c r="G1588" i="13"/>
  <c r="C1589" i="13"/>
  <c r="D1589" i="13"/>
  <c r="E1589" i="13"/>
  <c r="F1589" i="13"/>
  <c r="G1589" i="13"/>
  <c r="C1590" i="13"/>
  <c r="D1590" i="13"/>
  <c r="E1590" i="13"/>
  <c r="F1590" i="13"/>
  <c r="G1590" i="13"/>
  <c r="C1591" i="13"/>
  <c r="D1591" i="13"/>
  <c r="E1591" i="13"/>
  <c r="F1591" i="13"/>
  <c r="G1591" i="13"/>
  <c r="C1592" i="13"/>
  <c r="D1592" i="13"/>
  <c r="E1592" i="13"/>
  <c r="F1592" i="13"/>
  <c r="G1592" i="13"/>
  <c r="C1593" i="13"/>
  <c r="D1593" i="13"/>
  <c r="E1593" i="13"/>
  <c r="F1593" i="13"/>
  <c r="G1593" i="13"/>
  <c r="C1594" i="13"/>
  <c r="D1594" i="13"/>
  <c r="E1594" i="13"/>
  <c r="F1594" i="13"/>
  <c r="G1594" i="13"/>
  <c r="C1595" i="13"/>
  <c r="D1595" i="13"/>
  <c r="E1595" i="13"/>
  <c r="F1595" i="13"/>
  <c r="G1595" i="13"/>
  <c r="C1596" i="13"/>
  <c r="D1596" i="13"/>
  <c r="E1596" i="13"/>
  <c r="F1596" i="13"/>
  <c r="G1596" i="13"/>
  <c r="C1597" i="13"/>
  <c r="D1597" i="13"/>
  <c r="E1597" i="13"/>
  <c r="F1597" i="13"/>
  <c r="G1597" i="13"/>
  <c r="C1598" i="13"/>
  <c r="D1598" i="13"/>
  <c r="E1598" i="13"/>
  <c r="F1598" i="13"/>
  <c r="G1598" i="13"/>
  <c r="C1599" i="13"/>
  <c r="D1599" i="13"/>
  <c r="E1599" i="13"/>
  <c r="F1599" i="13"/>
  <c r="G1599" i="13"/>
  <c r="C1600" i="13"/>
  <c r="D1600" i="13"/>
  <c r="E1600" i="13"/>
  <c r="F1600" i="13"/>
  <c r="G1600" i="13"/>
  <c r="C1601" i="13"/>
  <c r="D1601" i="13"/>
  <c r="E1601" i="13"/>
  <c r="F1601" i="13"/>
  <c r="G1601" i="13"/>
  <c r="C1602" i="13"/>
  <c r="D1602" i="13"/>
  <c r="E1602" i="13"/>
  <c r="F1602" i="13"/>
  <c r="G1602" i="13"/>
  <c r="C1603" i="13"/>
  <c r="D1603" i="13"/>
  <c r="E1603" i="13"/>
  <c r="F1603" i="13"/>
  <c r="G1603" i="13"/>
  <c r="C1604" i="13"/>
  <c r="D1604" i="13"/>
  <c r="E1604" i="13"/>
  <c r="F1604" i="13"/>
  <c r="G1604" i="13"/>
  <c r="C1605" i="13"/>
  <c r="D1605" i="13"/>
  <c r="E1605" i="13"/>
  <c r="F1605" i="13"/>
  <c r="G1605" i="13"/>
  <c r="C1606" i="13"/>
  <c r="D1606" i="13"/>
  <c r="E1606" i="13"/>
  <c r="F1606" i="13"/>
  <c r="G1606" i="13"/>
  <c r="L1582" i="13"/>
  <c r="K1582" i="13"/>
  <c r="G1582" i="13"/>
  <c r="F1582" i="13"/>
  <c r="E1582" i="13"/>
  <c r="D1582" i="13"/>
  <c r="C1582" i="13"/>
  <c r="K1558" i="13"/>
  <c r="L1558" i="13"/>
  <c r="K1559" i="13"/>
  <c r="L1559" i="13"/>
  <c r="K1560" i="13"/>
  <c r="L1560" i="13"/>
  <c r="K1561" i="13"/>
  <c r="L1561" i="13"/>
  <c r="K1562" i="13"/>
  <c r="L1562" i="13"/>
  <c r="K1563" i="13"/>
  <c r="L1563" i="13"/>
  <c r="K1564" i="13"/>
  <c r="L1564" i="13"/>
  <c r="K1565" i="13"/>
  <c r="L1565" i="13"/>
  <c r="K1566" i="13"/>
  <c r="L1566" i="13"/>
  <c r="K1567" i="13"/>
  <c r="L1567" i="13"/>
  <c r="K1568" i="13"/>
  <c r="L1568" i="13"/>
  <c r="K1569" i="13"/>
  <c r="L1569" i="13"/>
  <c r="K1570" i="13"/>
  <c r="L1570" i="13"/>
  <c r="K1571" i="13"/>
  <c r="L1571" i="13"/>
  <c r="K1572" i="13"/>
  <c r="L1572" i="13"/>
  <c r="K1573" i="13"/>
  <c r="L1573" i="13"/>
  <c r="K1574" i="13"/>
  <c r="L1574" i="13"/>
  <c r="K1575" i="13"/>
  <c r="L1575" i="13"/>
  <c r="K1576" i="13"/>
  <c r="L1576" i="13"/>
  <c r="K1577" i="13"/>
  <c r="L1577" i="13"/>
  <c r="K1578" i="13"/>
  <c r="L1578" i="13"/>
  <c r="K1579" i="13"/>
  <c r="L1579" i="13"/>
  <c r="K1580" i="13"/>
  <c r="L1580" i="13"/>
  <c r="K1581" i="13"/>
  <c r="L1581" i="13"/>
  <c r="C1558" i="13"/>
  <c r="D1558" i="13"/>
  <c r="E1558" i="13"/>
  <c r="F1558" i="13"/>
  <c r="G1558" i="13"/>
  <c r="C1559" i="13"/>
  <c r="D1559" i="13"/>
  <c r="E1559" i="13"/>
  <c r="F1559" i="13"/>
  <c r="G1559" i="13"/>
  <c r="C1560" i="13"/>
  <c r="D1560" i="13"/>
  <c r="E1560" i="13"/>
  <c r="F1560" i="13"/>
  <c r="G1560" i="13"/>
  <c r="C1561" i="13"/>
  <c r="D1561" i="13"/>
  <c r="E1561" i="13"/>
  <c r="F1561" i="13"/>
  <c r="G1561" i="13"/>
  <c r="C1562" i="13"/>
  <c r="D1562" i="13"/>
  <c r="E1562" i="13"/>
  <c r="F1562" i="13"/>
  <c r="G1562" i="13"/>
  <c r="C1563" i="13"/>
  <c r="D1563" i="13"/>
  <c r="E1563" i="13"/>
  <c r="F1563" i="13"/>
  <c r="G1563" i="13"/>
  <c r="C1564" i="13"/>
  <c r="D1564" i="13"/>
  <c r="E1564" i="13"/>
  <c r="F1564" i="13"/>
  <c r="G1564" i="13"/>
  <c r="C1565" i="13"/>
  <c r="D1565" i="13"/>
  <c r="E1565" i="13"/>
  <c r="F1565" i="13"/>
  <c r="G1565" i="13"/>
  <c r="C1566" i="13"/>
  <c r="D1566" i="13"/>
  <c r="E1566" i="13"/>
  <c r="F1566" i="13"/>
  <c r="G1566" i="13"/>
  <c r="C1567" i="13"/>
  <c r="D1567" i="13"/>
  <c r="E1567" i="13"/>
  <c r="F1567" i="13"/>
  <c r="G1567" i="13"/>
  <c r="C1568" i="13"/>
  <c r="D1568" i="13"/>
  <c r="E1568" i="13"/>
  <c r="F1568" i="13"/>
  <c r="G1568" i="13"/>
  <c r="C1569" i="13"/>
  <c r="D1569" i="13"/>
  <c r="E1569" i="13"/>
  <c r="F1569" i="13"/>
  <c r="G1569" i="13"/>
  <c r="C1570" i="13"/>
  <c r="D1570" i="13"/>
  <c r="E1570" i="13"/>
  <c r="F1570" i="13"/>
  <c r="G1570" i="13"/>
  <c r="C1571" i="13"/>
  <c r="D1571" i="13"/>
  <c r="E1571" i="13"/>
  <c r="F1571" i="13"/>
  <c r="G1571" i="13"/>
  <c r="C1572" i="13"/>
  <c r="D1572" i="13"/>
  <c r="E1572" i="13"/>
  <c r="F1572" i="13"/>
  <c r="G1572" i="13"/>
  <c r="C1573" i="13"/>
  <c r="D1573" i="13"/>
  <c r="E1573" i="13"/>
  <c r="F1573" i="13"/>
  <c r="G1573" i="13"/>
  <c r="C1574" i="13"/>
  <c r="D1574" i="13"/>
  <c r="E1574" i="13"/>
  <c r="F1574" i="13"/>
  <c r="G1574" i="13"/>
  <c r="C1575" i="13"/>
  <c r="D1575" i="13"/>
  <c r="E1575" i="13"/>
  <c r="F1575" i="13"/>
  <c r="G1575" i="13"/>
  <c r="C1576" i="13"/>
  <c r="D1576" i="13"/>
  <c r="E1576" i="13"/>
  <c r="F1576" i="13"/>
  <c r="G1576" i="13"/>
  <c r="C1577" i="13"/>
  <c r="D1577" i="13"/>
  <c r="E1577" i="13"/>
  <c r="F1577" i="13"/>
  <c r="G1577" i="13"/>
  <c r="C1578" i="13"/>
  <c r="D1578" i="13"/>
  <c r="E1578" i="13"/>
  <c r="F1578" i="13"/>
  <c r="G1578" i="13"/>
  <c r="C1579" i="13"/>
  <c r="D1579" i="13"/>
  <c r="E1579" i="13"/>
  <c r="F1579" i="13"/>
  <c r="G1579" i="13"/>
  <c r="C1580" i="13"/>
  <c r="D1580" i="13"/>
  <c r="E1580" i="13"/>
  <c r="F1580" i="13"/>
  <c r="G1580" i="13"/>
  <c r="C1581" i="13"/>
  <c r="D1581" i="13"/>
  <c r="E1581" i="13"/>
  <c r="F1581" i="13"/>
  <c r="G1581" i="13"/>
  <c r="L1557" i="13"/>
  <c r="K1557" i="13"/>
  <c r="G1557" i="13"/>
  <c r="F1557" i="13"/>
  <c r="E1557" i="13"/>
  <c r="D1557" i="13"/>
  <c r="C1557" i="13"/>
  <c r="K1533" i="13"/>
  <c r="L1533" i="13"/>
  <c r="K1534" i="13"/>
  <c r="L1534" i="13"/>
  <c r="K1535" i="13"/>
  <c r="L1535" i="13"/>
  <c r="K1536" i="13"/>
  <c r="L1536" i="13"/>
  <c r="K1537" i="13"/>
  <c r="L1537" i="13"/>
  <c r="K1538" i="13"/>
  <c r="L1538" i="13"/>
  <c r="K1539" i="13"/>
  <c r="L1539" i="13"/>
  <c r="K1540" i="13"/>
  <c r="L1540" i="13"/>
  <c r="K1541" i="13"/>
  <c r="L1541" i="13"/>
  <c r="K1542" i="13"/>
  <c r="L1542" i="13"/>
  <c r="K1543" i="13"/>
  <c r="L1543" i="13"/>
  <c r="K1544" i="13"/>
  <c r="L1544" i="13"/>
  <c r="K1545" i="13"/>
  <c r="L1545" i="13"/>
  <c r="K1546" i="13"/>
  <c r="L1546" i="13"/>
  <c r="K1547" i="13"/>
  <c r="L1547" i="13"/>
  <c r="K1548" i="13"/>
  <c r="L1548" i="13"/>
  <c r="K1549" i="13"/>
  <c r="L1549" i="13"/>
  <c r="K1550" i="13"/>
  <c r="L1550" i="13"/>
  <c r="K1551" i="13"/>
  <c r="L1551" i="13"/>
  <c r="K1552" i="13"/>
  <c r="L1552" i="13"/>
  <c r="K1553" i="13"/>
  <c r="L1553" i="13"/>
  <c r="K1554" i="13"/>
  <c r="L1554" i="13"/>
  <c r="K1555" i="13"/>
  <c r="L1555" i="13"/>
  <c r="K1556" i="13"/>
  <c r="L1556" i="13"/>
  <c r="C1533" i="13"/>
  <c r="D1533" i="13"/>
  <c r="E1533" i="13"/>
  <c r="F1533" i="13"/>
  <c r="G1533" i="13"/>
  <c r="C1534" i="13"/>
  <c r="D1534" i="13"/>
  <c r="E1534" i="13"/>
  <c r="F1534" i="13"/>
  <c r="G1534" i="13"/>
  <c r="C1535" i="13"/>
  <c r="D1535" i="13"/>
  <c r="E1535" i="13"/>
  <c r="F1535" i="13"/>
  <c r="G1535" i="13"/>
  <c r="C1536" i="13"/>
  <c r="D1536" i="13"/>
  <c r="E1536" i="13"/>
  <c r="F1536" i="13"/>
  <c r="G1536" i="13"/>
  <c r="C1537" i="13"/>
  <c r="D1537" i="13"/>
  <c r="E1537" i="13"/>
  <c r="F1537" i="13"/>
  <c r="G1537" i="13"/>
  <c r="C1538" i="13"/>
  <c r="D1538" i="13"/>
  <c r="E1538" i="13"/>
  <c r="F1538" i="13"/>
  <c r="G1538" i="13"/>
  <c r="C1539" i="13"/>
  <c r="D1539" i="13"/>
  <c r="E1539" i="13"/>
  <c r="F1539" i="13"/>
  <c r="G1539" i="13"/>
  <c r="C1540" i="13"/>
  <c r="D1540" i="13"/>
  <c r="E1540" i="13"/>
  <c r="F1540" i="13"/>
  <c r="G1540" i="13"/>
  <c r="C1541" i="13"/>
  <c r="D1541" i="13"/>
  <c r="E1541" i="13"/>
  <c r="F1541" i="13"/>
  <c r="G1541" i="13"/>
  <c r="C1542" i="13"/>
  <c r="D1542" i="13"/>
  <c r="E1542" i="13"/>
  <c r="F1542" i="13"/>
  <c r="G1542" i="13"/>
  <c r="C1543" i="13"/>
  <c r="D1543" i="13"/>
  <c r="E1543" i="13"/>
  <c r="F1543" i="13"/>
  <c r="G1543" i="13"/>
  <c r="C1544" i="13"/>
  <c r="D1544" i="13"/>
  <c r="E1544" i="13"/>
  <c r="F1544" i="13"/>
  <c r="G1544" i="13"/>
  <c r="C1545" i="13"/>
  <c r="D1545" i="13"/>
  <c r="E1545" i="13"/>
  <c r="F1545" i="13"/>
  <c r="G1545" i="13"/>
  <c r="C1546" i="13"/>
  <c r="D1546" i="13"/>
  <c r="E1546" i="13"/>
  <c r="F1546" i="13"/>
  <c r="G1546" i="13"/>
  <c r="C1547" i="13"/>
  <c r="D1547" i="13"/>
  <c r="E1547" i="13"/>
  <c r="F1547" i="13"/>
  <c r="G1547" i="13"/>
  <c r="C1548" i="13"/>
  <c r="D1548" i="13"/>
  <c r="E1548" i="13"/>
  <c r="F1548" i="13"/>
  <c r="G1548" i="13"/>
  <c r="C1549" i="13"/>
  <c r="D1549" i="13"/>
  <c r="E1549" i="13"/>
  <c r="F1549" i="13"/>
  <c r="G1549" i="13"/>
  <c r="C1550" i="13"/>
  <c r="D1550" i="13"/>
  <c r="E1550" i="13"/>
  <c r="F1550" i="13"/>
  <c r="G1550" i="13"/>
  <c r="C1551" i="13"/>
  <c r="D1551" i="13"/>
  <c r="E1551" i="13"/>
  <c r="F1551" i="13"/>
  <c r="G1551" i="13"/>
  <c r="C1552" i="13"/>
  <c r="D1552" i="13"/>
  <c r="E1552" i="13"/>
  <c r="F1552" i="13"/>
  <c r="G1552" i="13"/>
  <c r="C1553" i="13"/>
  <c r="D1553" i="13"/>
  <c r="E1553" i="13"/>
  <c r="F1553" i="13"/>
  <c r="G1553" i="13"/>
  <c r="C1554" i="13"/>
  <c r="D1554" i="13"/>
  <c r="E1554" i="13"/>
  <c r="F1554" i="13"/>
  <c r="G1554" i="13"/>
  <c r="C1555" i="13"/>
  <c r="D1555" i="13"/>
  <c r="E1555" i="13"/>
  <c r="F1555" i="13"/>
  <c r="G1555" i="13"/>
  <c r="C1556" i="13"/>
  <c r="D1556" i="13"/>
  <c r="E1556" i="13"/>
  <c r="F1556" i="13"/>
  <c r="G1556" i="13"/>
  <c r="L1532" i="13"/>
  <c r="K1532" i="13"/>
  <c r="G1532" i="13"/>
  <c r="F1532" i="13"/>
  <c r="E1532" i="13"/>
  <c r="D1532" i="13"/>
  <c r="C1532" i="13"/>
  <c r="K1508" i="13"/>
  <c r="L1508" i="13"/>
  <c r="K1509" i="13"/>
  <c r="L1509" i="13"/>
  <c r="K1510" i="13"/>
  <c r="L1510" i="13"/>
  <c r="K1511" i="13"/>
  <c r="L1511" i="13"/>
  <c r="K1512" i="13"/>
  <c r="L1512" i="13"/>
  <c r="K1513" i="13"/>
  <c r="L1513" i="13"/>
  <c r="K1514" i="13"/>
  <c r="L1514" i="13"/>
  <c r="K1515" i="13"/>
  <c r="L1515" i="13"/>
  <c r="K1516" i="13"/>
  <c r="L1516" i="13"/>
  <c r="K1517" i="13"/>
  <c r="L1517" i="13"/>
  <c r="K1518" i="13"/>
  <c r="L1518" i="13"/>
  <c r="K1519" i="13"/>
  <c r="L1519" i="13"/>
  <c r="K1520" i="13"/>
  <c r="L1520" i="13"/>
  <c r="K1521" i="13"/>
  <c r="L1521" i="13"/>
  <c r="K1522" i="13"/>
  <c r="L1522" i="13"/>
  <c r="K1523" i="13"/>
  <c r="L1523" i="13"/>
  <c r="K1524" i="13"/>
  <c r="L1524" i="13"/>
  <c r="K1525" i="13"/>
  <c r="L1525" i="13"/>
  <c r="K1526" i="13"/>
  <c r="L1526" i="13"/>
  <c r="K1527" i="13"/>
  <c r="L1527" i="13"/>
  <c r="K1528" i="13"/>
  <c r="L1528" i="13"/>
  <c r="K1529" i="13"/>
  <c r="L1529" i="13"/>
  <c r="K1530" i="13"/>
  <c r="L1530" i="13"/>
  <c r="K1531" i="13"/>
  <c r="L1531" i="13"/>
  <c r="C1508" i="13"/>
  <c r="D1508" i="13"/>
  <c r="E1508" i="13"/>
  <c r="F1508" i="13"/>
  <c r="G1508" i="13"/>
  <c r="C1509" i="13"/>
  <c r="D1509" i="13"/>
  <c r="E1509" i="13"/>
  <c r="F1509" i="13"/>
  <c r="G1509" i="13"/>
  <c r="C1510" i="13"/>
  <c r="D1510" i="13"/>
  <c r="E1510" i="13"/>
  <c r="F1510" i="13"/>
  <c r="G1510" i="13"/>
  <c r="C1511" i="13"/>
  <c r="D1511" i="13"/>
  <c r="E1511" i="13"/>
  <c r="F1511" i="13"/>
  <c r="G1511" i="13"/>
  <c r="C1512" i="13"/>
  <c r="D1512" i="13"/>
  <c r="E1512" i="13"/>
  <c r="F1512" i="13"/>
  <c r="G1512" i="13"/>
  <c r="C1513" i="13"/>
  <c r="D1513" i="13"/>
  <c r="E1513" i="13"/>
  <c r="F1513" i="13"/>
  <c r="G1513" i="13"/>
  <c r="C1514" i="13"/>
  <c r="D1514" i="13"/>
  <c r="E1514" i="13"/>
  <c r="F1514" i="13"/>
  <c r="G1514" i="13"/>
  <c r="C1515" i="13"/>
  <c r="D1515" i="13"/>
  <c r="E1515" i="13"/>
  <c r="F1515" i="13"/>
  <c r="G1515" i="13"/>
  <c r="C1516" i="13"/>
  <c r="D1516" i="13"/>
  <c r="E1516" i="13"/>
  <c r="F1516" i="13"/>
  <c r="G1516" i="13"/>
  <c r="C1517" i="13"/>
  <c r="D1517" i="13"/>
  <c r="E1517" i="13"/>
  <c r="F1517" i="13"/>
  <c r="G1517" i="13"/>
  <c r="C1518" i="13"/>
  <c r="D1518" i="13"/>
  <c r="E1518" i="13"/>
  <c r="F1518" i="13"/>
  <c r="G1518" i="13"/>
  <c r="C1519" i="13"/>
  <c r="D1519" i="13"/>
  <c r="E1519" i="13"/>
  <c r="F1519" i="13"/>
  <c r="G1519" i="13"/>
  <c r="C1520" i="13"/>
  <c r="D1520" i="13"/>
  <c r="E1520" i="13"/>
  <c r="F1520" i="13"/>
  <c r="G1520" i="13"/>
  <c r="C1521" i="13"/>
  <c r="D1521" i="13"/>
  <c r="E1521" i="13"/>
  <c r="F1521" i="13"/>
  <c r="G1521" i="13"/>
  <c r="C1522" i="13"/>
  <c r="D1522" i="13"/>
  <c r="E1522" i="13"/>
  <c r="F1522" i="13"/>
  <c r="G1522" i="13"/>
  <c r="C1523" i="13"/>
  <c r="D1523" i="13"/>
  <c r="E1523" i="13"/>
  <c r="F1523" i="13"/>
  <c r="G1523" i="13"/>
  <c r="C1524" i="13"/>
  <c r="D1524" i="13"/>
  <c r="E1524" i="13"/>
  <c r="F1524" i="13"/>
  <c r="G1524" i="13"/>
  <c r="C1525" i="13"/>
  <c r="D1525" i="13"/>
  <c r="E1525" i="13"/>
  <c r="F1525" i="13"/>
  <c r="G1525" i="13"/>
  <c r="C1526" i="13"/>
  <c r="D1526" i="13"/>
  <c r="E1526" i="13"/>
  <c r="F1526" i="13"/>
  <c r="G1526" i="13"/>
  <c r="C1527" i="13"/>
  <c r="D1527" i="13"/>
  <c r="E1527" i="13"/>
  <c r="F1527" i="13"/>
  <c r="G1527" i="13"/>
  <c r="C1528" i="13"/>
  <c r="D1528" i="13"/>
  <c r="E1528" i="13"/>
  <c r="F1528" i="13"/>
  <c r="G1528" i="13"/>
  <c r="C1529" i="13"/>
  <c r="D1529" i="13"/>
  <c r="E1529" i="13"/>
  <c r="F1529" i="13"/>
  <c r="G1529" i="13"/>
  <c r="C1530" i="13"/>
  <c r="D1530" i="13"/>
  <c r="E1530" i="13"/>
  <c r="F1530" i="13"/>
  <c r="G1530" i="13"/>
  <c r="C1531" i="13"/>
  <c r="D1531" i="13"/>
  <c r="E1531" i="13"/>
  <c r="F1531" i="13"/>
  <c r="G1531" i="13"/>
  <c r="L1507" i="13"/>
  <c r="K1507" i="13"/>
  <c r="G1507" i="13"/>
  <c r="F1507" i="13"/>
  <c r="E1507" i="13"/>
  <c r="D1507" i="13"/>
  <c r="C1507" i="13"/>
  <c r="K1483" i="13"/>
  <c r="L1483" i="13"/>
  <c r="K1484" i="13"/>
  <c r="L1484" i="13"/>
  <c r="K1485" i="13"/>
  <c r="L1485" i="13"/>
  <c r="K1486" i="13"/>
  <c r="L1486" i="13"/>
  <c r="K1487" i="13"/>
  <c r="L1487" i="13"/>
  <c r="K1488" i="13"/>
  <c r="L1488" i="13"/>
  <c r="K1489" i="13"/>
  <c r="L1489" i="13"/>
  <c r="K1490" i="13"/>
  <c r="L1490" i="13"/>
  <c r="K1491" i="13"/>
  <c r="L1491" i="13"/>
  <c r="K1492" i="13"/>
  <c r="L1492" i="13"/>
  <c r="K1493" i="13"/>
  <c r="L1493" i="13"/>
  <c r="K1494" i="13"/>
  <c r="L1494" i="13"/>
  <c r="K1495" i="13"/>
  <c r="L1495" i="13"/>
  <c r="K1496" i="13"/>
  <c r="L1496" i="13"/>
  <c r="K1497" i="13"/>
  <c r="L1497" i="13"/>
  <c r="K1498" i="13"/>
  <c r="L1498" i="13"/>
  <c r="K1499" i="13"/>
  <c r="L1499" i="13"/>
  <c r="K1500" i="13"/>
  <c r="L1500" i="13"/>
  <c r="K1501" i="13"/>
  <c r="L1501" i="13"/>
  <c r="K1502" i="13"/>
  <c r="L1502" i="13"/>
  <c r="K1503" i="13"/>
  <c r="L1503" i="13"/>
  <c r="K1504" i="13"/>
  <c r="L1504" i="13"/>
  <c r="K1505" i="13"/>
  <c r="L1505" i="13"/>
  <c r="K1506" i="13"/>
  <c r="L1506" i="13"/>
  <c r="C1483" i="13"/>
  <c r="D1483" i="13"/>
  <c r="E1483" i="13"/>
  <c r="F1483" i="13"/>
  <c r="G1483" i="13"/>
  <c r="C1484" i="13"/>
  <c r="D1484" i="13"/>
  <c r="E1484" i="13"/>
  <c r="F1484" i="13"/>
  <c r="G1484" i="13"/>
  <c r="C1485" i="13"/>
  <c r="D1485" i="13"/>
  <c r="E1485" i="13"/>
  <c r="F1485" i="13"/>
  <c r="G1485" i="13"/>
  <c r="C1486" i="13"/>
  <c r="D1486" i="13"/>
  <c r="E1486" i="13"/>
  <c r="F1486" i="13"/>
  <c r="G1486" i="13"/>
  <c r="C1487" i="13"/>
  <c r="D1487" i="13"/>
  <c r="E1487" i="13"/>
  <c r="F1487" i="13"/>
  <c r="G1487" i="13"/>
  <c r="C1488" i="13"/>
  <c r="D1488" i="13"/>
  <c r="E1488" i="13"/>
  <c r="F1488" i="13"/>
  <c r="G1488" i="13"/>
  <c r="C1489" i="13"/>
  <c r="D1489" i="13"/>
  <c r="E1489" i="13"/>
  <c r="F1489" i="13"/>
  <c r="G1489" i="13"/>
  <c r="C1490" i="13"/>
  <c r="D1490" i="13"/>
  <c r="E1490" i="13"/>
  <c r="F1490" i="13"/>
  <c r="G1490" i="13"/>
  <c r="C1491" i="13"/>
  <c r="D1491" i="13"/>
  <c r="E1491" i="13"/>
  <c r="F1491" i="13"/>
  <c r="G1491" i="13"/>
  <c r="C1492" i="13"/>
  <c r="D1492" i="13"/>
  <c r="E1492" i="13"/>
  <c r="F1492" i="13"/>
  <c r="G1492" i="13"/>
  <c r="C1493" i="13"/>
  <c r="D1493" i="13"/>
  <c r="E1493" i="13"/>
  <c r="F1493" i="13"/>
  <c r="G1493" i="13"/>
  <c r="C1494" i="13"/>
  <c r="D1494" i="13"/>
  <c r="E1494" i="13"/>
  <c r="F1494" i="13"/>
  <c r="G1494" i="13"/>
  <c r="C1495" i="13"/>
  <c r="D1495" i="13"/>
  <c r="E1495" i="13"/>
  <c r="F1495" i="13"/>
  <c r="G1495" i="13"/>
  <c r="C1496" i="13"/>
  <c r="D1496" i="13"/>
  <c r="E1496" i="13"/>
  <c r="F1496" i="13"/>
  <c r="G1496" i="13"/>
  <c r="C1497" i="13"/>
  <c r="D1497" i="13"/>
  <c r="E1497" i="13"/>
  <c r="F1497" i="13"/>
  <c r="G1497" i="13"/>
  <c r="C1498" i="13"/>
  <c r="D1498" i="13"/>
  <c r="E1498" i="13"/>
  <c r="F1498" i="13"/>
  <c r="G1498" i="13"/>
  <c r="C1499" i="13"/>
  <c r="D1499" i="13"/>
  <c r="E1499" i="13"/>
  <c r="F1499" i="13"/>
  <c r="G1499" i="13"/>
  <c r="C1500" i="13"/>
  <c r="D1500" i="13"/>
  <c r="E1500" i="13"/>
  <c r="F1500" i="13"/>
  <c r="G1500" i="13"/>
  <c r="C1501" i="13"/>
  <c r="D1501" i="13"/>
  <c r="E1501" i="13"/>
  <c r="F1501" i="13"/>
  <c r="G1501" i="13"/>
  <c r="C1502" i="13"/>
  <c r="D1502" i="13"/>
  <c r="E1502" i="13"/>
  <c r="F1502" i="13"/>
  <c r="G1502" i="13"/>
  <c r="C1503" i="13"/>
  <c r="D1503" i="13"/>
  <c r="E1503" i="13"/>
  <c r="F1503" i="13"/>
  <c r="G1503" i="13"/>
  <c r="C1504" i="13"/>
  <c r="D1504" i="13"/>
  <c r="E1504" i="13"/>
  <c r="F1504" i="13"/>
  <c r="G1504" i="13"/>
  <c r="C1505" i="13"/>
  <c r="D1505" i="13"/>
  <c r="E1505" i="13"/>
  <c r="F1505" i="13"/>
  <c r="G1505" i="13"/>
  <c r="C1506" i="13"/>
  <c r="D1506" i="13"/>
  <c r="E1506" i="13"/>
  <c r="F1506" i="13"/>
  <c r="G1506" i="13"/>
  <c r="L1482" i="13"/>
  <c r="K1482" i="13"/>
  <c r="G1482" i="13"/>
  <c r="F1482" i="13"/>
  <c r="E1482" i="13"/>
  <c r="D1482" i="13"/>
  <c r="C1482" i="13"/>
  <c r="K1458" i="13"/>
  <c r="L1458" i="13"/>
  <c r="K1459" i="13"/>
  <c r="L1459" i="13"/>
  <c r="K1460" i="13"/>
  <c r="L1460" i="13"/>
  <c r="K1461" i="13"/>
  <c r="L1461" i="13"/>
  <c r="K1462" i="13"/>
  <c r="L1462" i="13"/>
  <c r="K1463" i="13"/>
  <c r="L1463" i="13"/>
  <c r="K1464" i="13"/>
  <c r="L1464" i="13"/>
  <c r="K1465" i="13"/>
  <c r="L1465" i="13"/>
  <c r="K1466" i="13"/>
  <c r="L1466" i="13"/>
  <c r="K1467" i="13"/>
  <c r="L1467" i="13"/>
  <c r="K1468" i="13"/>
  <c r="L1468" i="13"/>
  <c r="K1469" i="13"/>
  <c r="L1469" i="13"/>
  <c r="K1470" i="13"/>
  <c r="L1470" i="13"/>
  <c r="K1471" i="13"/>
  <c r="L1471" i="13"/>
  <c r="K1472" i="13"/>
  <c r="L1472" i="13"/>
  <c r="K1473" i="13"/>
  <c r="L1473" i="13"/>
  <c r="K1474" i="13"/>
  <c r="L1474" i="13"/>
  <c r="K1475" i="13"/>
  <c r="L1475" i="13"/>
  <c r="K1476" i="13"/>
  <c r="L1476" i="13"/>
  <c r="K1477" i="13"/>
  <c r="L1477" i="13"/>
  <c r="K1478" i="13"/>
  <c r="L1478" i="13"/>
  <c r="K1479" i="13"/>
  <c r="L1479" i="13"/>
  <c r="K1480" i="13"/>
  <c r="L1480" i="13"/>
  <c r="K1481" i="13"/>
  <c r="L1481" i="13"/>
  <c r="C1458" i="13"/>
  <c r="D1458" i="13"/>
  <c r="E1458" i="13"/>
  <c r="F1458" i="13"/>
  <c r="G1458" i="13"/>
  <c r="C1459" i="13"/>
  <c r="D1459" i="13"/>
  <c r="E1459" i="13"/>
  <c r="F1459" i="13"/>
  <c r="G1459" i="13"/>
  <c r="C1460" i="13"/>
  <c r="D1460" i="13"/>
  <c r="E1460" i="13"/>
  <c r="F1460" i="13"/>
  <c r="G1460" i="13"/>
  <c r="C1461" i="13"/>
  <c r="D1461" i="13"/>
  <c r="E1461" i="13"/>
  <c r="F1461" i="13"/>
  <c r="G1461" i="13"/>
  <c r="C1462" i="13"/>
  <c r="D1462" i="13"/>
  <c r="E1462" i="13"/>
  <c r="F1462" i="13"/>
  <c r="G1462" i="13"/>
  <c r="C1463" i="13"/>
  <c r="D1463" i="13"/>
  <c r="E1463" i="13"/>
  <c r="F1463" i="13"/>
  <c r="G1463" i="13"/>
  <c r="C1464" i="13"/>
  <c r="D1464" i="13"/>
  <c r="E1464" i="13"/>
  <c r="F1464" i="13"/>
  <c r="G1464" i="13"/>
  <c r="C1465" i="13"/>
  <c r="D1465" i="13"/>
  <c r="E1465" i="13"/>
  <c r="F1465" i="13"/>
  <c r="G1465" i="13"/>
  <c r="C1466" i="13"/>
  <c r="D1466" i="13"/>
  <c r="E1466" i="13"/>
  <c r="F1466" i="13"/>
  <c r="G1466" i="13"/>
  <c r="C1467" i="13"/>
  <c r="D1467" i="13"/>
  <c r="E1467" i="13"/>
  <c r="F1467" i="13"/>
  <c r="G1467" i="13"/>
  <c r="C1468" i="13"/>
  <c r="D1468" i="13"/>
  <c r="E1468" i="13"/>
  <c r="F1468" i="13"/>
  <c r="G1468" i="13"/>
  <c r="C1469" i="13"/>
  <c r="D1469" i="13"/>
  <c r="E1469" i="13"/>
  <c r="F1469" i="13"/>
  <c r="G1469" i="13"/>
  <c r="C1470" i="13"/>
  <c r="D1470" i="13"/>
  <c r="E1470" i="13"/>
  <c r="F1470" i="13"/>
  <c r="G1470" i="13"/>
  <c r="C1471" i="13"/>
  <c r="D1471" i="13"/>
  <c r="E1471" i="13"/>
  <c r="F1471" i="13"/>
  <c r="G1471" i="13"/>
  <c r="C1472" i="13"/>
  <c r="D1472" i="13"/>
  <c r="E1472" i="13"/>
  <c r="F1472" i="13"/>
  <c r="G1472" i="13"/>
  <c r="C1473" i="13"/>
  <c r="D1473" i="13"/>
  <c r="E1473" i="13"/>
  <c r="F1473" i="13"/>
  <c r="G1473" i="13"/>
  <c r="C1474" i="13"/>
  <c r="D1474" i="13"/>
  <c r="E1474" i="13"/>
  <c r="F1474" i="13"/>
  <c r="G1474" i="13"/>
  <c r="C1475" i="13"/>
  <c r="D1475" i="13"/>
  <c r="E1475" i="13"/>
  <c r="F1475" i="13"/>
  <c r="G1475" i="13"/>
  <c r="C1476" i="13"/>
  <c r="D1476" i="13"/>
  <c r="E1476" i="13"/>
  <c r="F1476" i="13"/>
  <c r="G1476" i="13"/>
  <c r="C1477" i="13"/>
  <c r="D1477" i="13"/>
  <c r="E1477" i="13"/>
  <c r="F1477" i="13"/>
  <c r="G1477" i="13"/>
  <c r="C1478" i="13"/>
  <c r="D1478" i="13"/>
  <c r="E1478" i="13"/>
  <c r="F1478" i="13"/>
  <c r="G1478" i="13"/>
  <c r="C1479" i="13"/>
  <c r="D1479" i="13"/>
  <c r="E1479" i="13"/>
  <c r="F1479" i="13"/>
  <c r="G1479" i="13"/>
  <c r="C1480" i="13"/>
  <c r="D1480" i="13"/>
  <c r="E1480" i="13"/>
  <c r="F1480" i="13"/>
  <c r="G1480" i="13"/>
  <c r="C1481" i="13"/>
  <c r="D1481" i="13"/>
  <c r="E1481" i="13"/>
  <c r="F1481" i="13"/>
  <c r="G1481" i="13"/>
  <c r="L1457" i="13"/>
  <c r="K1457" i="13"/>
  <c r="G1457" i="13"/>
  <c r="F1457" i="13"/>
  <c r="E1457" i="13"/>
  <c r="D1457" i="13"/>
  <c r="C1457" i="13"/>
  <c r="K1433" i="13"/>
  <c r="L1433" i="13"/>
  <c r="K1434" i="13"/>
  <c r="L1434" i="13"/>
  <c r="K1435" i="13"/>
  <c r="L1435" i="13"/>
  <c r="K1436" i="13"/>
  <c r="L1436" i="13"/>
  <c r="K1437" i="13"/>
  <c r="L1437" i="13"/>
  <c r="K1438" i="13"/>
  <c r="L1438" i="13"/>
  <c r="K1439" i="13"/>
  <c r="L1439" i="13"/>
  <c r="K1440" i="13"/>
  <c r="L1440" i="13"/>
  <c r="K1441" i="13"/>
  <c r="L1441" i="13"/>
  <c r="K1442" i="13"/>
  <c r="L1442" i="13"/>
  <c r="K1443" i="13"/>
  <c r="L1443" i="13"/>
  <c r="K1444" i="13"/>
  <c r="L1444" i="13"/>
  <c r="K1445" i="13"/>
  <c r="L1445" i="13"/>
  <c r="K1446" i="13"/>
  <c r="L1446" i="13"/>
  <c r="K1447" i="13"/>
  <c r="L1447" i="13"/>
  <c r="K1448" i="13"/>
  <c r="L1448" i="13"/>
  <c r="K1449" i="13"/>
  <c r="L1449" i="13"/>
  <c r="K1450" i="13"/>
  <c r="L1450" i="13"/>
  <c r="K1451" i="13"/>
  <c r="L1451" i="13"/>
  <c r="K1452" i="13"/>
  <c r="L1452" i="13"/>
  <c r="K1453" i="13"/>
  <c r="L1453" i="13"/>
  <c r="K1454" i="13"/>
  <c r="L1454" i="13"/>
  <c r="K1455" i="13"/>
  <c r="L1455" i="13"/>
  <c r="K1456" i="13"/>
  <c r="L1456" i="13"/>
  <c r="C1433" i="13"/>
  <c r="D1433" i="13"/>
  <c r="E1433" i="13"/>
  <c r="F1433" i="13"/>
  <c r="G1433" i="13"/>
  <c r="C1434" i="13"/>
  <c r="D1434" i="13"/>
  <c r="E1434" i="13"/>
  <c r="F1434" i="13"/>
  <c r="G1434" i="13"/>
  <c r="C1435" i="13"/>
  <c r="D1435" i="13"/>
  <c r="E1435" i="13"/>
  <c r="F1435" i="13"/>
  <c r="G1435" i="13"/>
  <c r="C1436" i="13"/>
  <c r="D1436" i="13"/>
  <c r="E1436" i="13"/>
  <c r="F1436" i="13"/>
  <c r="G1436" i="13"/>
  <c r="C1437" i="13"/>
  <c r="D1437" i="13"/>
  <c r="E1437" i="13"/>
  <c r="F1437" i="13"/>
  <c r="G1437" i="13"/>
  <c r="C1438" i="13"/>
  <c r="D1438" i="13"/>
  <c r="E1438" i="13"/>
  <c r="F1438" i="13"/>
  <c r="G1438" i="13"/>
  <c r="C1439" i="13"/>
  <c r="D1439" i="13"/>
  <c r="E1439" i="13"/>
  <c r="F1439" i="13"/>
  <c r="G1439" i="13"/>
  <c r="C1440" i="13"/>
  <c r="D1440" i="13"/>
  <c r="E1440" i="13"/>
  <c r="F1440" i="13"/>
  <c r="G1440" i="13"/>
  <c r="C1441" i="13"/>
  <c r="D1441" i="13"/>
  <c r="E1441" i="13"/>
  <c r="F1441" i="13"/>
  <c r="G1441" i="13"/>
  <c r="C1442" i="13"/>
  <c r="D1442" i="13"/>
  <c r="E1442" i="13"/>
  <c r="F1442" i="13"/>
  <c r="G1442" i="13"/>
  <c r="C1443" i="13"/>
  <c r="D1443" i="13"/>
  <c r="E1443" i="13"/>
  <c r="F1443" i="13"/>
  <c r="G1443" i="13"/>
  <c r="C1444" i="13"/>
  <c r="D1444" i="13"/>
  <c r="E1444" i="13"/>
  <c r="F1444" i="13"/>
  <c r="G1444" i="13"/>
  <c r="C1445" i="13"/>
  <c r="D1445" i="13"/>
  <c r="E1445" i="13"/>
  <c r="F1445" i="13"/>
  <c r="G1445" i="13"/>
  <c r="C1446" i="13"/>
  <c r="D1446" i="13"/>
  <c r="E1446" i="13"/>
  <c r="F1446" i="13"/>
  <c r="G1446" i="13"/>
  <c r="C1447" i="13"/>
  <c r="D1447" i="13"/>
  <c r="E1447" i="13"/>
  <c r="F1447" i="13"/>
  <c r="G1447" i="13"/>
  <c r="C1448" i="13"/>
  <c r="D1448" i="13"/>
  <c r="E1448" i="13"/>
  <c r="F1448" i="13"/>
  <c r="G1448" i="13"/>
  <c r="C1449" i="13"/>
  <c r="D1449" i="13"/>
  <c r="E1449" i="13"/>
  <c r="F1449" i="13"/>
  <c r="G1449" i="13"/>
  <c r="C1450" i="13"/>
  <c r="D1450" i="13"/>
  <c r="E1450" i="13"/>
  <c r="F1450" i="13"/>
  <c r="G1450" i="13"/>
  <c r="C1451" i="13"/>
  <c r="D1451" i="13"/>
  <c r="E1451" i="13"/>
  <c r="F1451" i="13"/>
  <c r="G1451" i="13"/>
  <c r="C1452" i="13"/>
  <c r="D1452" i="13"/>
  <c r="E1452" i="13"/>
  <c r="F1452" i="13"/>
  <c r="G1452" i="13"/>
  <c r="C1453" i="13"/>
  <c r="D1453" i="13"/>
  <c r="E1453" i="13"/>
  <c r="F1453" i="13"/>
  <c r="G1453" i="13"/>
  <c r="C1454" i="13"/>
  <c r="D1454" i="13"/>
  <c r="E1454" i="13"/>
  <c r="F1454" i="13"/>
  <c r="G1454" i="13"/>
  <c r="C1455" i="13"/>
  <c r="D1455" i="13"/>
  <c r="E1455" i="13"/>
  <c r="F1455" i="13"/>
  <c r="G1455" i="13"/>
  <c r="C1456" i="13"/>
  <c r="D1456" i="13"/>
  <c r="E1456" i="13"/>
  <c r="F1456" i="13"/>
  <c r="G1456" i="13"/>
  <c r="L1432" i="13"/>
  <c r="K1432" i="13"/>
  <c r="G1432" i="13"/>
  <c r="F1432" i="13"/>
  <c r="E1432" i="13"/>
  <c r="D1432" i="13"/>
  <c r="C1432" i="13"/>
  <c r="K1408" i="13"/>
  <c r="L1408" i="13"/>
  <c r="K1409" i="13"/>
  <c r="L1409" i="13"/>
  <c r="K1410" i="13"/>
  <c r="L1410" i="13"/>
  <c r="K1411" i="13"/>
  <c r="L1411" i="13"/>
  <c r="K1412" i="13"/>
  <c r="L1412" i="13"/>
  <c r="K1413" i="13"/>
  <c r="L1413" i="13"/>
  <c r="K1414" i="13"/>
  <c r="L1414" i="13"/>
  <c r="K1415" i="13"/>
  <c r="L1415" i="13"/>
  <c r="K1416" i="13"/>
  <c r="L1416" i="13"/>
  <c r="K1417" i="13"/>
  <c r="L1417" i="13"/>
  <c r="K1418" i="13"/>
  <c r="L1418" i="13"/>
  <c r="K1419" i="13"/>
  <c r="L1419" i="13"/>
  <c r="K1420" i="13"/>
  <c r="L1420" i="13"/>
  <c r="K1421" i="13"/>
  <c r="L1421" i="13"/>
  <c r="K1422" i="13"/>
  <c r="L1422" i="13"/>
  <c r="K1423" i="13"/>
  <c r="L1423" i="13"/>
  <c r="K1424" i="13"/>
  <c r="L1424" i="13"/>
  <c r="K1425" i="13"/>
  <c r="L1425" i="13"/>
  <c r="K1426" i="13"/>
  <c r="L1426" i="13"/>
  <c r="K1427" i="13"/>
  <c r="L1427" i="13"/>
  <c r="K1428" i="13"/>
  <c r="L1428" i="13"/>
  <c r="K1429" i="13"/>
  <c r="L1429" i="13"/>
  <c r="K1430" i="13"/>
  <c r="L1430" i="13"/>
  <c r="K1431" i="13"/>
  <c r="L1431" i="13"/>
  <c r="C1408" i="13"/>
  <c r="D1408" i="13"/>
  <c r="E1408" i="13"/>
  <c r="F1408" i="13"/>
  <c r="G1408" i="13"/>
  <c r="C1409" i="13"/>
  <c r="D1409" i="13"/>
  <c r="E1409" i="13"/>
  <c r="F1409" i="13"/>
  <c r="G1409" i="13"/>
  <c r="C1410" i="13"/>
  <c r="D1410" i="13"/>
  <c r="E1410" i="13"/>
  <c r="F1410" i="13"/>
  <c r="G1410" i="13"/>
  <c r="C1411" i="13"/>
  <c r="D1411" i="13"/>
  <c r="E1411" i="13"/>
  <c r="F1411" i="13"/>
  <c r="G1411" i="13"/>
  <c r="C1412" i="13"/>
  <c r="D1412" i="13"/>
  <c r="E1412" i="13"/>
  <c r="F1412" i="13"/>
  <c r="G1412" i="13"/>
  <c r="C1413" i="13"/>
  <c r="D1413" i="13"/>
  <c r="E1413" i="13"/>
  <c r="F1413" i="13"/>
  <c r="G1413" i="13"/>
  <c r="C1414" i="13"/>
  <c r="D1414" i="13"/>
  <c r="E1414" i="13"/>
  <c r="F1414" i="13"/>
  <c r="G1414" i="13"/>
  <c r="C1415" i="13"/>
  <c r="D1415" i="13"/>
  <c r="E1415" i="13"/>
  <c r="F1415" i="13"/>
  <c r="G1415" i="13"/>
  <c r="C1416" i="13"/>
  <c r="D1416" i="13"/>
  <c r="E1416" i="13"/>
  <c r="F1416" i="13"/>
  <c r="G1416" i="13"/>
  <c r="C1417" i="13"/>
  <c r="D1417" i="13"/>
  <c r="E1417" i="13"/>
  <c r="F1417" i="13"/>
  <c r="G1417" i="13"/>
  <c r="C1418" i="13"/>
  <c r="D1418" i="13"/>
  <c r="E1418" i="13"/>
  <c r="F1418" i="13"/>
  <c r="G1418" i="13"/>
  <c r="C1419" i="13"/>
  <c r="D1419" i="13"/>
  <c r="E1419" i="13"/>
  <c r="F1419" i="13"/>
  <c r="G1419" i="13"/>
  <c r="C1420" i="13"/>
  <c r="D1420" i="13"/>
  <c r="E1420" i="13"/>
  <c r="F1420" i="13"/>
  <c r="G1420" i="13"/>
  <c r="C1421" i="13"/>
  <c r="D1421" i="13"/>
  <c r="E1421" i="13"/>
  <c r="F1421" i="13"/>
  <c r="G1421" i="13"/>
  <c r="C1422" i="13"/>
  <c r="D1422" i="13"/>
  <c r="E1422" i="13"/>
  <c r="F1422" i="13"/>
  <c r="G1422" i="13"/>
  <c r="C1423" i="13"/>
  <c r="D1423" i="13"/>
  <c r="E1423" i="13"/>
  <c r="F1423" i="13"/>
  <c r="G1423" i="13"/>
  <c r="C1424" i="13"/>
  <c r="D1424" i="13"/>
  <c r="E1424" i="13"/>
  <c r="F1424" i="13"/>
  <c r="G1424" i="13"/>
  <c r="C1425" i="13"/>
  <c r="D1425" i="13"/>
  <c r="E1425" i="13"/>
  <c r="F1425" i="13"/>
  <c r="G1425" i="13"/>
  <c r="C1426" i="13"/>
  <c r="D1426" i="13"/>
  <c r="E1426" i="13"/>
  <c r="F1426" i="13"/>
  <c r="G1426" i="13"/>
  <c r="C1427" i="13"/>
  <c r="D1427" i="13"/>
  <c r="E1427" i="13"/>
  <c r="F1427" i="13"/>
  <c r="G1427" i="13"/>
  <c r="C1428" i="13"/>
  <c r="D1428" i="13"/>
  <c r="E1428" i="13"/>
  <c r="F1428" i="13"/>
  <c r="G1428" i="13"/>
  <c r="C1429" i="13"/>
  <c r="D1429" i="13"/>
  <c r="E1429" i="13"/>
  <c r="F1429" i="13"/>
  <c r="G1429" i="13"/>
  <c r="C1430" i="13"/>
  <c r="D1430" i="13"/>
  <c r="E1430" i="13"/>
  <c r="F1430" i="13"/>
  <c r="G1430" i="13"/>
  <c r="C1431" i="13"/>
  <c r="D1431" i="13"/>
  <c r="E1431" i="13"/>
  <c r="F1431" i="13"/>
  <c r="G1431" i="13"/>
  <c r="L1407" i="13"/>
  <c r="K1407" i="13"/>
  <c r="G1407" i="13"/>
  <c r="F1407" i="13"/>
  <c r="E1407" i="13"/>
  <c r="D1407" i="13"/>
  <c r="C1407" i="13"/>
  <c r="K1383" i="13"/>
  <c r="L1383" i="13"/>
  <c r="K1384" i="13"/>
  <c r="L1384" i="13"/>
  <c r="K1385" i="13"/>
  <c r="L1385" i="13"/>
  <c r="K1386" i="13"/>
  <c r="L1386" i="13"/>
  <c r="K1387" i="13"/>
  <c r="L1387" i="13"/>
  <c r="K1388" i="13"/>
  <c r="L1388" i="13"/>
  <c r="K1389" i="13"/>
  <c r="L1389" i="13"/>
  <c r="K1390" i="13"/>
  <c r="L1390" i="13"/>
  <c r="K1391" i="13"/>
  <c r="L1391" i="13"/>
  <c r="K1392" i="13"/>
  <c r="L1392" i="13"/>
  <c r="K1393" i="13"/>
  <c r="L1393" i="13"/>
  <c r="K1394" i="13"/>
  <c r="L1394" i="13"/>
  <c r="K1395" i="13"/>
  <c r="L1395" i="13"/>
  <c r="K1396" i="13"/>
  <c r="L1396" i="13"/>
  <c r="K1397" i="13"/>
  <c r="L1397" i="13"/>
  <c r="K1398" i="13"/>
  <c r="L1398" i="13"/>
  <c r="K1399" i="13"/>
  <c r="L1399" i="13"/>
  <c r="K1400" i="13"/>
  <c r="L1400" i="13"/>
  <c r="K1401" i="13"/>
  <c r="L1401" i="13"/>
  <c r="K1402" i="13"/>
  <c r="L1402" i="13"/>
  <c r="K1403" i="13"/>
  <c r="L1403" i="13"/>
  <c r="K1404" i="13"/>
  <c r="L1404" i="13"/>
  <c r="K1405" i="13"/>
  <c r="L1405" i="13"/>
  <c r="K1406" i="13"/>
  <c r="L1406" i="13"/>
  <c r="C1383" i="13"/>
  <c r="D1383" i="13"/>
  <c r="E1383" i="13"/>
  <c r="F1383" i="13"/>
  <c r="G1383" i="13"/>
  <c r="C1384" i="13"/>
  <c r="D1384" i="13"/>
  <c r="E1384" i="13"/>
  <c r="F1384" i="13"/>
  <c r="G1384" i="13"/>
  <c r="C1385" i="13"/>
  <c r="D1385" i="13"/>
  <c r="E1385" i="13"/>
  <c r="F1385" i="13"/>
  <c r="G1385" i="13"/>
  <c r="C1386" i="13"/>
  <c r="D1386" i="13"/>
  <c r="E1386" i="13"/>
  <c r="F1386" i="13"/>
  <c r="G1386" i="13"/>
  <c r="C1387" i="13"/>
  <c r="D1387" i="13"/>
  <c r="E1387" i="13"/>
  <c r="F1387" i="13"/>
  <c r="G1387" i="13"/>
  <c r="C1388" i="13"/>
  <c r="D1388" i="13"/>
  <c r="E1388" i="13"/>
  <c r="F1388" i="13"/>
  <c r="G1388" i="13"/>
  <c r="C1389" i="13"/>
  <c r="D1389" i="13"/>
  <c r="E1389" i="13"/>
  <c r="F1389" i="13"/>
  <c r="G1389" i="13"/>
  <c r="C1390" i="13"/>
  <c r="D1390" i="13"/>
  <c r="E1390" i="13"/>
  <c r="F1390" i="13"/>
  <c r="G1390" i="13"/>
  <c r="C1391" i="13"/>
  <c r="D1391" i="13"/>
  <c r="E1391" i="13"/>
  <c r="F1391" i="13"/>
  <c r="G1391" i="13"/>
  <c r="C1392" i="13"/>
  <c r="D1392" i="13"/>
  <c r="E1392" i="13"/>
  <c r="F1392" i="13"/>
  <c r="G1392" i="13"/>
  <c r="C1393" i="13"/>
  <c r="D1393" i="13"/>
  <c r="E1393" i="13"/>
  <c r="F1393" i="13"/>
  <c r="G1393" i="13"/>
  <c r="C1394" i="13"/>
  <c r="D1394" i="13"/>
  <c r="E1394" i="13"/>
  <c r="F1394" i="13"/>
  <c r="G1394" i="13"/>
  <c r="C1395" i="13"/>
  <c r="D1395" i="13"/>
  <c r="E1395" i="13"/>
  <c r="F1395" i="13"/>
  <c r="G1395" i="13"/>
  <c r="C1396" i="13"/>
  <c r="D1396" i="13"/>
  <c r="E1396" i="13"/>
  <c r="F1396" i="13"/>
  <c r="G1396" i="13"/>
  <c r="C1397" i="13"/>
  <c r="D1397" i="13"/>
  <c r="E1397" i="13"/>
  <c r="F1397" i="13"/>
  <c r="G1397" i="13"/>
  <c r="C1398" i="13"/>
  <c r="D1398" i="13"/>
  <c r="E1398" i="13"/>
  <c r="F1398" i="13"/>
  <c r="G1398" i="13"/>
  <c r="C1399" i="13"/>
  <c r="D1399" i="13"/>
  <c r="E1399" i="13"/>
  <c r="F1399" i="13"/>
  <c r="G1399" i="13"/>
  <c r="C1400" i="13"/>
  <c r="D1400" i="13"/>
  <c r="E1400" i="13"/>
  <c r="F1400" i="13"/>
  <c r="G1400" i="13"/>
  <c r="C1401" i="13"/>
  <c r="D1401" i="13"/>
  <c r="E1401" i="13"/>
  <c r="F1401" i="13"/>
  <c r="G1401" i="13"/>
  <c r="C1402" i="13"/>
  <c r="D1402" i="13"/>
  <c r="E1402" i="13"/>
  <c r="F1402" i="13"/>
  <c r="G1402" i="13"/>
  <c r="C1403" i="13"/>
  <c r="D1403" i="13"/>
  <c r="E1403" i="13"/>
  <c r="F1403" i="13"/>
  <c r="G1403" i="13"/>
  <c r="C1404" i="13"/>
  <c r="D1404" i="13"/>
  <c r="E1404" i="13"/>
  <c r="F1404" i="13"/>
  <c r="G1404" i="13"/>
  <c r="C1405" i="13"/>
  <c r="D1405" i="13"/>
  <c r="E1405" i="13"/>
  <c r="F1405" i="13"/>
  <c r="G1405" i="13"/>
  <c r="C1406" i="13"/>
  <c r="D1406" i="13"/>
  <c r="E1406" i="13"/>
  <c r="F1406" i="13"/>
  <c r="G1406" i="13"/>
  <c r="L1382" i="13"/>
  <c r="K1382" i="13"/>
  <c r="G1382" i="13"/>
  <c r="F1382" i="13"/>
  <c r="E1382" i="13"/>
  <c r="D1382" i="13"/>
  <c r="C1382" i="13"/>
  <c r="K1358" i="13"/>
  <c r="L1358" i="13"/>
  <c r="K1359" i="13"/>
  <c r="L1359" i="13"/>
  <c r="K1360" i="13"/>
  <c r="L1360" i="13"/>
  <c r="K1361" i="13"/>
  <c r="L1361" i="13"/>
  <c r="K1362" i="13"/>
  <c r="L1362" i="13"/>
  <c r="K1363" i="13"/>
  <c r="L1363" i="13"/>
  <c r="K1364" i="13"/>
  <c r="L1364" i="13"/>
  <c r="K1365" i="13"/>
  <c r="L1365" i="13"/>
  <c r="K1366" i="13"/>
  <c r="L1366" i="13"/>
  <c r="K1367" i="13"/>
  <c r="L1367" i="13"/>
  <c r="K1368" i="13"/>
  <c r="L1368" i="13"/>
  <c r="K1369" i="13"/>
  <c r="L1369" i="13"/>
  <c r="K1370" i="13"/>
  <c r="L1370" i="13"/>
  <c r="K1371" i="13"/>
  <c r="L1371" i="13"/>
  <c r="K1372" i="13"/>
  <c r="L1372" i="13"/>
  <c r="K1373" i="13"/>
  <c r="L1373" i="13"/>
  <c r="K1374" i="13"/>
  <c r="L1374" i="13"/>
  <c r="K1375" i="13"/>
  <c r="L1375" i="13"/>
  <c r="K1376" i="13"/>
  <c r="L1376" i="13"/>
  <c r="K1377" i="13"/>
  <c r="L1377" i="13"/>
  <c r="K1378" i="13"/>
  <c r="L1378" i="13"/>
  <c r="K1379" i="13"/>
  <c r="L1379" i="13"/>
  <c r="K1380" i="13"/>
  <c r="L1380" i="13"/>
  <c r="K1381" i="13"/>
  <c r="L1381" i="13"/>
  <c r="C1358" i="13"/>
  <c r="D1358" i="13"/>
  <c r="E1358" i="13"/>
  <c r="F1358" i="13"/>
  <c r="G1358" i="13"/>
  <c r="C1359" i="13"/>
  <c r="D1359" i="13"/>
  <c r="E1359" i="13"/>
  <c r="F1359" i="13"/>
  <c r="G1359" i="13"/>
  <c r="C1360" i="13"/>
  <c r="D1360" i="13"/>
  <c r="E1360" i="13"/>
  <c r="F1360" i="13"/>
  <c r="G1360" i="13"/>
  <c r="C1361" i="13"/>
  <c r="D1361" i="13"/>
  <c r="E1361" i="13"/>
  <c r="F1361" i="13"/>
  <c r="G1361" i="13"/>
  <c r="C1362" i="13"/>
  <c r="D1362" i="13"/>
  <c r="E1362" i="13"/>
  <c r="F1362" i="13"/>
  <c r="G1362" i="13"/>
  <c r="C1363" i="13"/>
  <c r="D1363" i="13"/>
  <c r="E1363" i="13"/>
  <c r="F1363" i="13"/>
  <c r="G1363" i="13"/>
  <c r="C1364" i="13"/>
  <c r="D1364" i="13"/>
  <c r="E1364" i="13"/>
  <c r="F1364" i="13"/>
  <c r="G1364" i="13"/>
  <c r="C1365" i="13"/>
  <c r="D1365" i="13"/>
  <c r="E1365" i="13"/>
  <c r="F1365" i="13"/>
  <c r="G1365" i="13"/>
  <c r="C1366" i="13"/>
  <c r="D1366" i="13"/>
  <c r="E1366" i="13"/>
  <c r="F1366" i="13"/>
  <c r="G1366" i="13"/>
  <c r="C1367" i="13"/>
  <c r="D1367" i="13"/>
  <c r="E1367" i="13"/>
  <c r="F1367" i="13"/>
  <c r="G1367" i="13"/>
  <c r="C1368" i="13"/>
  <c r="D1368" i="13"/>
  <c r="E1368" i="13"/>
  <c r="F1368" i="13"/>
  <c r="G1368" i="13"/>
  <c r="C1369" i="13"/>
  <c r="D1369" i="13"/>
  <c r="E1369" i="13"/>
  <c r="F1369" i="13"/>
  <c r="G1369" i="13"/>
  <c r="C1370" i="13"/>
  <c r="D1370" i="13"/>
  <c r="E1370" i="13"/>
  <c r="F1370" i="13"/>
  <c r="G1370" i="13"/>
  <c r="C1371" i="13"/>
  <c r="D1371" i="13"/>
  <c r="E1371" i="13"/>
  <c r="F1371" i="13"/>
  <c r="G1371" i="13"/>
  <c r="C1372" i="13"/>
  <c r="D1372" i="13"/>
  <c r="E1372" i="13"/>
  <c r="F1372" i="13"/>
  <c r="G1372" i="13"/>
  <c r="C1373" i="13"/>
  <c r="D1373" i="13"/>
  <c r="E1373" i="13"/>
  <c r="F1373" i="13"/>
  <c r="G1373" i="13"/>
  <c r="C1374" i="13"/>
  <c r="D1374" i="13"/>
  <c r="E1374" i="13"/>
  <c r="F1374" i="13"/>
  <c r="G1374" i="13"/>
  <c r="C1375" i="13"/>
  <c r="D1375" i="13"/>
  <c r="E1375" i="13"/>
  <c r="F1375" i="13"/>
  <c r="G1375" i="13"/>
  <c r="C1376" i="13"/>
  <c r="D1376" i="13"/>
  <c r="E1376" i="13"/>
  <c r="F1376" i="13"/>
  <c r="G1376" i="13"/>
  <c r="C1377" i="13"/>
  <c r="D1377" i="13"/>
  <c r="E1377" i="13"/>
  <c r="F1377" i="13"/>
  <c r="G1377" i="13"/>
  <c r="C1378" i="13"/>
  <c r="D1378" i="13"/>
  <c r="E1378" i="13"/>
  <c r="F1378" i="13"/>
  <c r="G1378" i="13"/>
  <c r="C1379" i="13"/>
  <c r="D1379" i="13"/>
  <c r="E1379" i="13"/>
  <c r="F1379" i="13"/>
  <c r="G1379" i="13"/>
  <c r="C1380" i="13"/>
  <c r="D1380" i="13"/>
  <c r="E1380" i="13"/>
  <c r="F1380" i="13"/>
  <c r="G1380" i="13"/>
  <c r="C1381" i="13"/>
  <c r="D1381" i="13"/>
  <c r="E1381" i="13"/>
  <c r="F1381" i="13"/>
  <c r="G1381" i="13"/>
  <c r="L1357" i="13"/>
  <c r="K1357" i="13"/>
  <c r="G1357" i="13"/>
  <c r="F1357" i="13"/>
  <c r="E1357" i="13"/>
  <c r="D1357" i="13"/>
  <c r="C1357" i="13"/>
  <c r="K1333" i="13"/>
  <c r="L1333" i="13"/>
  <c r="K1334" i="13"/>
  <c r="L1334" i="13"/>
  <c r="K1335" i="13"/>
  <c r="L1335" i="13"/>
  <c r="K1336" i="13"/>
  <c r="L1336" i="13"/>
  <c r="K1337" i="13"/>
  <c r="L1337" i="13"/>
  <c r="K1338" i="13"/>
  <c r="L1338" i="13"/>
  <c r="K1339" i="13"/>
  <c r="L1339" i="13"/>
  <c r="K1340" i="13"/>
  <c r="L1340" i="13"/>
  <c r="K1341" i="13"/>
  <c r="L1341" i="13"/>
  <c r="K1342" i="13"/>
  <c r="L1342" i="13"/>
  <c r="K1343" i="13"/>
  <c r="L1343" i="13"/>
  <c r="K1344" i="13"/>
  <c r="L1344" i="13"/>
  <c r="K1345" i="13"/>
  <c r="L1345" i="13"/>
  <c r="K1346" i="13"/>
  <c r="L1346" i="13"/>
  <c r="K1347" i="13"/>
  <c r="L1347" i="13"/>
  <c r="K1348" i="13"/>
  <c r="L1348" i="13"/>
  <c r="K1349" i="13"/>
  <c r="L1349" i="13"/>
  <c r="K1350" i="13"/>
  <c r="L1350" i="13"/>
  <c r="K1351" i="13"/>
  <c r="L1351" i="13"/>
  <c r="K1352" i="13"/>
  <c r="L1352" i="13"/>
  <c r="K1353" i="13"/>
  <c r="L1353" i="13"/>
  <c r="K1354" i="13"/>
  <c r="L1354" i="13"/>
  <c r="K1355" i="13"/>
  <c r="L1355" i="13"/>
  <c r="K1356" i="13"/>
  <c r="L1356" i="13"/>
  <c r="C1333" i="13"/>
  <c r="D1333" i="13"/>
  <c r="E1333" i="13"/>
  <c r="F1333" i="13"/>
  <c r="G1333" i="13"/>
  <c r="C1334" i="13"/>
  <c r="D1334" i="13"/>
  <c r="E1334" i="13"/>
  <c r="F1334" i="13"/>
  <c r="G1334" i="13"/>
  <c r="C1335" i="13"/>
  <c r="D1335" i="13"/>
  <c r="E1335" i="13"/>
  <c r="F1335" i="13"/>
  <c r="G1335" i="13"/>
  <c r="C1336" i="13"/>
  <c r="D1336" i="13"/>
  <c r="E1336" i="13"/>
  <c r="F1336" i="13"/>
  <c r="G1336" i="13"/>
  <c r="C1337" i="13"/>
  <c r="D1337" i="13"/>
  <c r="E1337" i="13"/>
  <c r="F1337" i="13"/>
  <c r="G1337" i="13"/>
  <c r="C1338" i="13"/>
  <c r="D1338" i="13"/>
  <c r="E1338" i="13"/>
  <c r="F1338" i="13"/>
  <c r="G1338" i="13"/>
  <c r="C1339" i="13"/>
  <c r="D1339" i="13"/>
  <c r="E1339" i="13"/>
  <c r="F1339" i="13"/>
  <c r="G1339" i="13"/>
  <c r="C1340" i="13"/>
  <c r="D1340" i="13"/>
  <c r="E1340" i="13"/>
  <c r="F1340" i="13"/>
  <c r="G1340" i="13"/>
  <c r="C1341" i="13"/>
  <c r="D1341" i="13"/>
  <c r="E1341" i="13"/>
  <c r="F1341" i="13"/>
  <c r="G1341" i="13"/>
  <c r="C1342" i="13"/>
  <c r="D1342" i="13"/>
  <c r="E1342" i="13"/>
  <c r="F1342" i="13"/>
  <c r="G1342" i="13"/>
  <c r="C1343" i="13"/>
  <c r="D1343" i="13"/>
  <c r="E1343" i="13"/>
  <c r="F1343" i="13"/>
  <c r="G1343" i="13"/>
  <c r="C1344" i="13"/>
  <c r="D1344" i="13"/>
  <c r="E1344" i="13"/>
  <c r="F1344" i="13"/>
  <c r="G1344" i="13"/>
  <c r="C1345" i="13"/>
  <c r="D1345" i="13"/>
  <c r="E1345" i="13"/>
  <c r="F1345" i="13"/>
  <c r="G1345" i="13"/>
  <c r="C1346" i="13"/>
  <c r="D1346" i="13"/>
  <c r="E1346" i="13"/>
  <c r="F1346" i="13"/>
  <c r="G1346" i="13"/>
  <c r="C1347" i="13"/>
  <c r="D1347" i="13"/>
  <c r="E1347" i="13"/>
  <c r="F1347" i="13"/>
  <c r="G1347" i="13"/>
  <c r="C1348" i="13"/>
  <c r="D1348" i="13"/>
  <c r="E1348" i="13"/>
  <c r="F1348" i="13"/>
  <c r="G1348" i="13"/>
  <c r="C1349" i="13"/>
  <c r="D1349" i="13"/>
  <c r="E1349" i="13"/>
  <c r="F1349" i="13"/>
  <c r="G1349" i="13"/>
  <c r="C1350" i="13"/>
  <c r="D1350" i="13"/>
  <c r="E1350" i="13"/>
  <c r="F1350" i="13"/>
  <c r="G1350" i="13"/>
  <c r="C1351" i="13"/>
  <c r="D1351" i="13"/>
  <c r="E1351" i="13"/>
  <c r="F1351" i="13"/>
  <c r="G1351" i="13"/>
  <c r="C1352" i="13"/>
  <c r="D1352" i="13"/>
  <c r="E1352" i="13"/>
  <c r="F1352" i="13"/>
  <c r="G1352" i="13"/>
  <c r="C1353" i="13"/>
  <c r="D1353" i="13"/>
  <c r="E1353" i="13"/>
  <c r="F1353" i="13"/>
  <c r="G1353" i="13"/>
  <c r="C1354" i="13"/>
  <c r="D1354" i="13"/>
  <c r="E1354" i="13"/>
  <c r="F1354" i="13"/>
  <c r="G1354" i="13"/>
  <c r="C1355" i="13"/>
  <c r="D1355" i="13"/>
  <c r="E1355" i="13"/>
  <c r="F1355" i="13"/>
  <c r="G1355" i="13"/>
  <c r="C1356" i="13"/>
  <c r="D1356" i="13"/>
  <c r="E1356" i="13"/>
  <c r="F1356" i="13"/>
  <c r="G1356" i="13"/>
  <c r="L1332" i="13"/>
  <c r="K1332" i="13"/>
  <c r="G1332" i="13"/>
  <c r="F1332" i="13"/>
  <c r="E1332" i="13"/>
  <c r="D1332" i="13"/>
  <c r="C1332" i="13"/>
  <c r="K1308" i="13"/>
  <c r="L1308" i="13"/>
  <c r="K1309" i="13"/>
  <c r="L1309" i="13"/>
  <c r="K1310" i="13"/>
  <c r="L1310" i="13"/>
  <c r="K1311" i="13"/>
  <c r="L1311" i="13"/>
  <c r="K1312" i="13"/>
  <c r="L1312" i="13"/>
  <c r="K1313" i="13"/>
  <c r="L1313" i="13"/>
  <c r="K1314" i="13"/>
  <c r="L1314" i="13"/>
  <c r="K1315" i="13"/>
  <c r="L1315" i="13"/>
  <c r="K1316" i="13"/>
  <c r="L1316" i="13"/>
  <c r="K1317" i="13"/>
  <c r="L1317" i="13"/>
  <c r="K1318" i="13"/>
  <c r="L1318" i="13"/>
  <c r="K1319" i="13"/>
  <c r="L1319" i="13"/>
  <c r="K1320" i="13"/>
  <c r="L1320" i="13"/>
  <c r="K1321" i="13"/>
  <c r="L1321" i="13"/>
  <c r="K1322" i="13"/>
  <c r="L1322" i="13"/>
  <c r="K1323" i="13"/>
  <c r="L1323" i="13"/>
  <c r="K1324" i="13"/>
  <c r="L1324" i="13"/>
  <c r="K1325" i="13"/>
  <c r="L1325" i="13"/>
  <c r="K1326" i="13"/>
  <c r="L1326" i="13"/>
  <c r="K1327" i="13"/>
  <c r="L1327" i="13"/>
  <c r="K1328" i="13"/>
  <c r="L1328" i="13"/>
  <c r="K1329" i="13"/>
  <c r="L1329" i="13"/>
  <c r="K1330" i="13"/>
  <c r="L1330" i="13"/>
  <c r="K1331" i="13"/>
  <c r="L1331" i="13"/>
  <c r="C1308" i="13"/>
  <c r="D1308" i="13"/>
  <c r="E1308" i="13"/>
  <c r="F1308" i="13"/>
  <c r="G1308" i="13"/>
  <c r="C1309" i="13"/>
  <c r="D1309" i="13"/>
  <c r="E1309" i="13"/>
  <c r="F1309" i="13"/>
  <c r="G1309" i="13"/>
  <c r="C1310" i="13"/>
  <c r="D1310" i="13"/>
  <c r="E1310" i="13"/>
  <c r="F1310" i="13"/>
  <c r="G1310" i="13"/>
  <c r="C1311" i="13"/>
  <c r="D1311" i="13"/>
  <c r="E1311" i="13"/>
  <c r="F1311" i="13"/>
  <c r="G1311" i="13"/>
  <c r="C1312" i="13"/>
  <c r="D1312" i="13"/>
  <c r="E1312" i="13"/>
  <c r="F1312" i="13"/>
  <c r="G1312" i="13"/>
  <c r="C1313" i="13"/>
  <c r="D1313" i="13"/>
  <c r="E1313" i="13"/>
  <c r="F1313" i="13"/>
  <c r="G1313" i="13"/>
  <c r="C1314" i="13"/>
  <c r="D1314" i="13"/>
  <c r="E1314" i="13"/>
  <c r="F1314" i="13"/>
  <c r="G1314" i="13"/>
  <c r="C1315" i="13"/>
  <c r="D1315" i="13"/>
  <c r="E1315" i="13"/>
  <c r="F1315" i="13"/>
  <c r="G1315" i="13"/>
  <c r="C1316" i="13"/>
  <c r="D1316" i="13"/>
  <c r="E1316" i="13"/>
  <c r="F1316" i="13"/>
  <c r="G1316" i="13"/>
  <c r="C1317" i="13"/>
  <c r="D1317" i="13"/>
  <c r="E1317" i="13"/>
  <c r="F1317" i="13"/>
  <c r="G1317" i="13"/>
  <c r="C1318" i="13"/>
  <c r="D1318" i="13"/>
  <c r="E1318" i="13"/>
  <c r="F1318" i="13"/>
  <c r="G1318" i="13"/>
  <c r="C1319" i="13"/>
  <c r="D1319" i="13"/>
  <c r="E1319" i="13"/>
  <c r="F1319" i="13"/>
  <c r="G1319" i="13"/>
  <c r="C1320" i="13"/>
  <c r="D1320" i="13"/>
  <c r="E1320" i="13"/>
  <c r="F1320" i="13"/>
  <c r="G1320" i="13"/>
  <c r="C1321" i="13"/>
  <c r="D1321" i="13"/>
  <c r="E1321" i="13"/>
  <c r="F1321" i="13"/>
  <c r="G1321" i="13"/>
  <c r="C1322" i="13"/>
  <c r="D1322" i="13"/>
  <c r="E1322" i="13"/>
  <c r="F1322" i="13"/>
  <c r="G1322" i="13"/>
  <c r="C1323" i="13"/>
  <c r="D1323" i="13"/>
  <c r="E1323" i="13"/>
  <c r="F1323" i="13"/>
  <c r="G1323" i="13"/>
  <c r="C1324" i="13"/>
  <c r="D1324" i="13"/>
  <c r="E1324" i="13"/>
  <c r="F1324" i="13"/>
  <c r="G1324" i="13"/>
  <c r="C1325" i="13"/>
  <c r="D1325" i="13"/>
  <c r="E1325" i="13"/>
  <c r="F1325" i="13"/>
  <c r="G1325" i="13"/>
  <c r="C1326" i="13"/>
  <c r="D1326" i="13"/>
  <c r="E1326" i="13"/>
  <c r="F1326" i="13"/>
  <c r="G1326" i="13"/>
  <c r="C1327" i="13"/>
  <c r="D1327" i="13"/>
  <c r="E1327" i="13"/>
  <c r="F1327" i="13"/>
  <c r="G1327" i="13"/>
  <c r="C1328" i="13"/>
  <c r="D1328" i="13"/>
  <c r="E1328" i="13"/>
  <c r="F1328" i="13"/>
  <c r="G1328" i="13"/>
  <c r="C1329" i="13"/>
  <c r="D1329" i="13"/>
  <c r="E1329" i="13"/>
  <c r="F1329" i="13"/>
  <c r="G1329" i="13"/>
  <c r="C1330" i="13"/>
  <c r="D1330" i="13"/>
  <c r="E1330" i="13"/>
  <c r="F1330" i="13"/>
  <c r="G1330" i="13"/>
  <c r="C1331" i="13"/>
  <c r="D1331" i="13"/>
  <c r="E1331" i="13"/>
  <c r="F1331" i="13"/>
  <c r="G1331" i="13"/>
  <c r="L1307" i="13"/>
  <c r="K1307" i="13"/>
  <c r="G1307" i="13"/>
  <c r="F1307" i="13"/>
  <c r="E1307" i="13"/>
  <c r="D1307" i="13"/>
  <c r="C1307" i="13"/>
  <c r="K1283" i="13"/>
  <c r="L1283" i="13"/>
  <c r="K1284" i="13"/>
  <c r="L1284" i="13"/>
  <c r="K1285" i="13"/>
  <c r="L1285" i="13"/>
  <c r="K1286" i="13"/>
  <c r="L1286" i="13"/>
  <c r="K1287" i="13"/>
  <c r="L1287" i="13"/>
  <c r="K1288" i="13"/>
  <c r="L1288" i="13"/>
  <c r="K1289" i="13"/>
  <c r="L1289" i="13"/>
  <c r="K1290" i="13"/>
  <c r="L1290" i="13"/>
  <c r="K1291" i="13"/>
  <c r="L1291" i="13"/>
  <c r="K1292" i="13"/>
  <c r="L1292" i="13"/>
  <c r="K1293" i="13"/>
  <c r="L1293" i="13"/>
  <c r="K1294" i="13"/>
  <c r="L1294" i="13"/>
  <c r="K1295" i="13"/>
  <c r="L1295" i="13"/>
  <c r="K1296" i="13"/>
  <c r="L1296" i="13"/>
  <c r="K1297" i="13"/>
  <c r="L1297" i="13"/>
  <c r="K1298" i="13"/>
  <c r="L1298" i="13"/>
  <c r="K1299" i="13"/>
  <c r="L1299" i="13"/>
  <c r="K1300" i="13"/>
  <c r="L1300" i="13"/>
  <c r="K1301" i="13"/>
  <c r="L1301" i="13"/>
  <c r="K1302" i="13"/>
  <c r="L1302" i="13"/>
  <c r="K1303" i="13"/>
  <c r="L1303" i="13"/>
  <c r="K1304" i="13"/>
  <c r="L1304" i="13"/>
  <c r="K1305" i="13"/>
  <c r="L1305" i="13"/>
  <c r="K1306" i="13"/>
  <c r="L1306" i="13"/>
  <c r="C1283" i="13"/>
  <c r="D1283" i="13"/>
  <c r="E1283" i="13"/>
  <c r="F1283" i="13"/>
  <c r="G1283" i="13"/>
  <c r="C1284" i="13"/>
  <c r="D1284" i="13"/>
  <c r="E1284" i="13"/>
  <c r="F1284" i="13"/>
  <c r="G1284" i="13"/>
  <c r="C1285" i="13"/>
  <c r="D1285" i="13"/>
  <c r="E1285" i="13"/>
  <c r="F1285" i="13"/>
  <c r="G1285" i="13"/>
  <c r="C1286" i="13"/>
  <c r="D1286" i="13"/>
  <c r="E1286" i="13"/>
  <c r="F1286" i="13"/>
  <c r="G1286" i="13"/>
  <c r="C1287" i="13"/>
  <c r="D1287" i="13"/>
  <c r="E1287" i="13"/>
  <c r="F1287" i="13"/>
  <c r="G1287" i="13"/>
  <c r="C1288" i="13"/>
  <c r="D1288" i="13"/>
  <c r="E1288" i="13"/>
  <c r="F1288" i="13"/>
  <c r="G1288" i="13"/>
  <c r="C1289" i="13"/>
  <c r="D1289" i="13"/>
  <c r="E1289" i="13"/>
  <c r="F1289" i="13"/>
  <c r="G1289" i="13"/>
  <c r="C1290" i="13"/>
  <c r="D1290" i="13"/>
  <c r="E1290" i="13"/>
  <c r="F1290" i="13"/>
  <c r="G1290" i="13"/>
  <c r="C1291" i="13"/>
  <c r="D1291" i="13"/>
  <c r="E1291" i="13"/>
  <c r="F1291" i="13"/>
  <c r="G1291" i="13"/>
  <c r="C1292" i="13"/>
  <c r="D1292" i="13"/>
  <c r="E1292" i="13"/>
  <c r="F1292" i="13"/>
  <c r="G1292" i="13"/>
  <c r="C1293" i="13"/>
  <c r="D1293" i="13"/>
  <c r="E1293" i="13"/>
  <c r="F1293" i="13"/>
  <c r="G1293" i="13"/>
  <c r="C1294" i="13"/>
  <c r="D1294" i="13"/>
  <c r="E1294" i="13"/>
  <c r="F1294" i="13"/>
  <c r="G1294" i="13"/>
  <c r="C1295" i="13"/>
  <c r="D1295" i="13"/>
  <c r="E1295" i="13"/>
  <c r="F1295" i="13"/>
  <c r="G1295" i="13"/>
  <c r="C1296" i="13"/>
  <c r="D1296" i="13"/>
  <c r="E1296" i="13"/>
  <c r="F1296" i="13"/>
  <c r="G1296" i="13"/>
  <c r="C1297" i="13"/>
  <c r="D1297" i="13"/>
  <c r="E1297" i="13"/>
  <c r="F1297" i="13"/>
  <c r="G1297" i="13"/>
  <c r="C1298" i="13"/>
  <c r="D1298" i="13"/>
  <c r="E1298" i="13"/>
  <c r="F1298" i="13"/>
  <c r="G1298" i="13"/>
  <c r="C1299" i="13"/>
  <c r="D1299" i="13"/>
  <c r="E1299" i="13"/>
  <c r="F1299" i="13"/>
  <c r="G1299" i="13"/>
  <c r="C1300" i="13"/>
  <c r="D1300" i="13"/>
  <c r="E1300" i="13"/>
  <c r="F1300" i="13"/>
  <c r="G1300" i="13"/>
  <c r="C1301" i="13"/>
  <c r="D1301" i="13"/>
  <c r="E1301" i="13"/>
  <c r="F1301" i="13"/>
  <c r="G1301" i="13"/>
  <c r="C1302" i="13"/>
  <c r="D1302" i="13"/>
  <c r="E1302" i="13"/>
  <c r="F1302" i="13"/>
  <c r="G1302" i="13"/>
  <c r="C1303" i="13"/>
  <c r="D1303" i="13"/>
  <c r="E1303" i="13"/>
  <c r="F1303" i="13"/>
  <c r="G1303" i="13"/>
  <c r="C1304" i="13"/>
  <c r="D1304" i="13"/>
  <c r="E1304" i="13"/>
  <c r="F1304" i="13"/>
  <c r="G1304" i="13"/>
  <c r="C1305" i="13"/>
  <c r="D1305" i="13"/>
  <c r="E1305" i="13"/>
  <c r="F1305" i="13"/>
  <c r="G1305" i="13"/>
  <c r="C1306" i="13"/>
  <c r="D1306" i="13"/>
  <c r="E1306" i="13"/>
  <c r="F1306" i="13"/>
  <c r="G1306" i="13"/>
  <c r="L1282" i="13"/>
  <c r="K1282" i="13"/>
  <c r="G1282" i="13"/>
  <c r="F1282" i="13"/>
  <c r="E1282" i="13"/>
  <c r="D1282" i="13"/>
  <c r="C1282" i="13"/>
  <c r="K1258" i="13"/>
  <c r="L1258" i="13"/>
  <c r="K1259" i="13"/>
  <c r="L1259" i="13"/>
  <c r="K1260" i="13"/>
  <c r="L1260" i="13"/>
  <c r="K1261" i="13"/>
  <c r="L1261" i="13"/>
  <c r="K1262" i="13"/>
  <c r="L1262" i="13"/>
  <c r="K1263" i="13"/>
  <c r="L1263" i="13"/>
  <c r="K1264" i="13"/>
  <c r="L1264" i="13"/>
  <c r="K1265" i="13"/>
  <c r="L1265" i="13"/>
  <c r="K1266" i="13"/>
  <c r="L1266" i="13"/>
  <c r="K1267" i="13"/>
  <c r="L1267" i="13"/>
  <c r="K1268" i="13"/>
  <c r="L1268" i="13"/>
  <c r="K1269" i="13"/>
  <c r="L1269" i="13"/>
  <c r="K1270" i="13"/>
  <c r="L1270" i="13"/>
  <c r="K1271" i="13"/>
  <c r="L1271" i="13"/>
  <c r="K1272" i="13"/>
  <c r="L1272" i="13"/>
  <c r="K1273" i="13"/>
  <c r="L1273" i="13"/>
  <c r="K1274" i="13"/>
  <c r="L1274" i="13"/>
  <c r="K1275" i="13"/>
  <c r="L1275" i="13"/>
  <c r="K1276" i="13"/>
  <c r="L1276" i="13"/>
  <c r="K1277" i="13"/>
  <c r="L1277" i="13"/>
  <c r="K1278" i="13"/>
  <c r="L1278" i="13"/>
  <c r="K1279" i="13"/>
  <c r="L1279" i="13"/>
  <c r="K1280" i="13"/>
  <c r="L1280" i="13"/>
  <c r="K1281" i="13"/>
  <c r="L1281" i="13"/>
  <c r="C1258" i="13"/>
  <c r="D1258" i="13"/>
  <c r="E1258" i="13"/>
  <c r="F1258" i="13"/>
  <c r="G1258" i="13"/>
  <c r="C1259" i="13"/>
  <c r="D1259" i="13"/>
  <c r="E1259" i="13"/>
  <c r="F1259" i="13"/>
  <c r="G1259" i="13"/>
  <c r="C1260" i="13"/>
  <c r="D1260" i="13"/>
  <c r="E1260" i="13"/>
  <c r="F1260" i="13"/>
  <c r="G1260" i="13"/>
  <c r="C1261" i="13"/>
  <c r="D1261" i="13"/>
  <c r="E1261" i="13"/>
  <c r="F1261" i="13"/>
  <c r="G1261" i="13"/>
  <c r="C1262" i="13"/>
  <c r="D1262" i="13"/>
  <c r="E1262" i="13"/>
  <c r="F1262" i="13"/>
  <c r="G1262" i="13"/>
  <c r="C1263" i="13"/>
  <c r="D1263" i="13"/>
  <c r="E1263" i="13"/>
  <c r="F1263" i="13"/>
  <c r="G1263" i="13"/>
  <c r="C1264" i="13"/>
  <c r="D1264" i="13"/>
  <c r="E1264" i="13"/>
  <c r="F1264" i="13"/>
  <c r="G1264" i="13"/>
  <c r="C1265" i="13"/>
  <c r="D1265" i="13"/>
  <c r="E1265" i="13"/>
  <c r="F1265" i="13"/>
  <c r="G1265" i="13"/>
  <c r="C1266" i="13"/>
  <c r="D1266" i="13"/>
  <c r="E1266" i="13"/>
  <c r="F1266" i="13"/>
  <c r="G1266" i="13"/>
  <c r="C1267" i="13"/>
  <c r="D1267" i="13"/>
  <c r="E1267" i="13"/>
  <c r="F1267" i="13"/>
  <c r="G1267" i="13"/>
  <c r="C1268" i="13"/>
  <c r="D1268" i="13"/>
  <c r="E1268" i="13"/>
  <c r="F1268" i="13"/>
  <c r="G1268" i="13"/>
  <c r="C1269" i="13"/>
  <c r="D1269" i="13"/>
  <c r="E1269" i="13"/>
  <c r="F1269" i="13"/>
  <c r="G1269" i="13"/>
  <c r="C1270" i="13"/>
  <c r="D1270" i="13"/>
  <c r="E1270" i="13"/>
  <c r="F1270" i="13"/>
  <c r="G1270" i="13"/>
  <c r="C1271" i="13"/>
  <c r="D1271" i="13"/>
  <c r="E1271" i="13"/>
  <c r="F1271" i="13"/>
  <c r="G1271" i="13"/>
  <c r="C1272" i="13"/>
  <c r="D1272" i="13"/>
  <c r="E1272" i="13"/>
  <c r="F1272" i="13"/>
  <c r="G1272" i="13"/>
  <c r="C1273" i="13"/>
  <c r="D1273" i="13"/>
  <c r="E1273" i="13"/>
  <c r="F1273" i="13"/>
  <c r="G1273" i="13"/>
  <c r="C1274" i="13"/>
  <c r="D1274" i="13"/>
  <c r="E1274" i="13"/>
  <c r="F1274" i="13"/>
  <c r="G1274" i="13"/>
  <c r="C1275" i="13"/>
  <c r="D1275" i="13"/>
  <c r="E1275" i="13"/>
  <c r="F1275" i="13"/>
  <c r="G1275" i="13"/>
  <c r="C1276" i="13"/>
  <c r="D1276" i="13"/>
  <c r="E1276" i="13"/>
  <c r="F1276" i="13"/>
  <c r="G1276" i="13"/>
  <c r="C1277" i="13"/>
  <c r="D1277" i="13"/>
  <c r="E1277" i="13"/>
  <c r="F1277" i="13"/>
  <c r="G1277" i="13"/>
  <c r="C1278" i="13"/>
  <c r="D1278" i="13"/>
  <c r="E1278" i="13"/>
  <c r="F1278" i="13"/>
  <c r="G1278" i="13"/>
  <c r="C1279" i="13"/>
  <c r="D1279" i="13"/>
  <c r="E1279" i="13"/>
  <c r="F1279" i="13"/>
  <c r="G1279" i="13"/>
  <c r="C1280" i="13"/>
  <c r="D1280" i="13"/>
  <c r="E1280" i="13"/>
  <c r="F1280" i="13"/>
  <c r="G1280" i="13"/>
  <c r="C1281" i="13"/>
  <c r="D1281" i="13"/>
  <c r="E1281" i="13"/>
  <c r="F1281" i="13"/>
  <c r="G1281" i="13"/>
  <c r="L1257" i="13"/>
  <c r="K1257" i="13"/>
  <c r="J1257" i="13"/>
  <c r="J1258" i="13"/>
  <c r="J1259" i="13"/>
  <c r="J1260" i="13"/>
  <c r="J1261" i="13"/>
  <c r="J1262" i="13"/>
  <c r="J1263" i="13"/>
  <c r="J1264" i="13"/>
  <c r="J1265" i="13"/>
  <c r="J1266" i="13"/>
  <c r="J1267" i="13"/>
  <c r="J1268" i="13"/>
  <c r="J1269" i="13"/>
  <c r="J1270" i="13"/>
  <c r="J1271" i="13"/>
  <c r="J1272" i="13"/>
  <c r="J1273" i="13"/>
  <c r="J1274" i="13"/>
  <c r="J1275" i="13"/>
  <c r="J1276" i="13"/>
  <c r="J1277" i="13"/>
  <c r="J1278" i="13"/>
  <c r="J1279" i="13"/>
  <c r="J1280" i="13"/>
  <c r="J1281" i="13"/>
  <c r="J1282" i="13"/>
  <c r="J1283" i="13"/>
  <c r="J1284" i="13"/>
  <c r="J1285" i="13"/>
  <c r="J1286" i="13"/>
  <c r="J1287" i="13"/>
  <c r="J1288" i="13"/>
  <c r="J1289" i="13"/>
  <c r="J1290" i="13"/>
  <c r="J1291" i="13"/>
  <c r="J1292" i="13"/>
  <c r="J1293" i="13"/>
  <c r="J1294" i="13"/>
  <c r="J1295" i="13"/>
  <c r="J1296" i="13"/>
  <c r="J1297" i="13"/>
  <c r="J1298" i="13"/>
  <c r="J1299" i="13"/>
  <c r="J1300" i="13"/>
  <c r="J1301" i="13"/>
  <c r="J1302" i="13"/>
  <c r="J1303" i="13"/>
  <c r="J1304" i="13"/>
  <c r="J1305" i="13"/>
  <c r="J1306" i="13"/>
  <c r="J1307" i="13"/>
  <c r="J1308" i="13"/>
  <c r="J1309" i="13"/>
  <c r="J1310" i="13"/>
  <c r="J1311" i="13"/>
  <c r="J1312" i="13"/>
  <c r="J1313" i="13"/>
  <c r="J1314" i="13"/>
  <c r="J1315" i="13"/>
  <c r="J1316" i="13"/>
  <c r="J1317" i="13"/>
  <c r="J1318" i="13"/>
  <c r="J1319" i="13"/>
  <c r="J1320" i="13"/>
  <c r="J1321" i="13"/>
  <c r="J1322" i="13"/>
  <c r="J1323" i="13"/>
  <c r="J1324" i="13"/>
  <c r="J1325" i="13"/>
  <c r="J1326" i="13"/>
  <c r="J1327" i="13"/>
  <c r="J1328" i="13"/>
  <c r="J1329" i="13"/>
  <c r="J1330" i="13"/>
  <c r="J1331" i="13"/>
  <c r="J1332" i="13"/>
  <c r="J1333" i="13"/>
  <c r="J1334" i="13"/>
  <c r="J1335" i="13"/>
  <c r="J1336" i="13"/>
  <c r="J1337" i="13"/>
  <c r="J1338" i="13"/>
  <c r="J1339" i="13"/>
  <c r="J1340" i="13"/>
  <c r="J1341" i="13"/>
  <c r="J1342" i="13"/>
  <c r="J1343" i="13"/>
  <c r="J1344" i="13"/>
  <c r="J1345" i="13"/>
  <c r="J1346" i="13"/>
  <c r="J1347" i="13"/>
  <c r="J1348" i="13"/>
  <c r="J1349" i="13"/>
  <c r="J1350" i="13"/>
  <c r="J1351" i="13"/>
  <c r="J1352" i="13"/>
  <c r="J1353" i="13"/>
  <c r="J1354" i="13"/>
  <c r="J1355" i="13"/>
  <c r="J1356" i="13"/>
  <c r="J1357" i="13"/>
  <c r="J1358" i="13"/>
  <c r="J1359" i="13"/>
  <c r="J1360" i="13"/>
  <c r="J1361" i="13"/>
  <c r="J1362" i="13"/>
  <c r="J1363" i="13"/>
  <c r="J1364" i="13"/>
  <c r="J1365" i="13"/>
  <c r="J1366" i="13"/>
  <c r="J1367" i="13"/>
  <c r="J1368" i="13"/>
  <c r="J1369" i="13"/>
  <c r="J1370" i="13"/>
  <c r="J1371" i="13"/>
  <c r="J1372" i="13"/>
  <c r="J1373" i="13"/>
  <c r="J1374" i="13"/>
  <c r="J1375" i="13"/>
  <c r="J1376" i="13"/>
  <c r="J1377" i="13"/>
  <c r="J1378" i="13"/>
  <c r="J1379" i="13"/>
  <c r="J1380" i="13"/>
  <c r="J1381" i="13"/>
  <c r="J1382" i="13"/>
  <c r="J1383" i="13"/>
  <c r="J1384" i="13"/>
  <c r="J1385" i="13"/>
  <c r="J1386" i="13"/>
  <c r="J1387" i="13"/>
  <c r="J1388" i="13"/>
  <c r="J1389" i="13"/>
  <c r="J1390" i="13"/>
  <c r="J1391" i="13"/>
  <c r="J1392" i="13"/>
  <c r="J1393" i="13"/>
  <c r="J1394" i="13"/>
  <c r="J1395" i="13"/>
  <c r="J1396" i="13"/>
  <c r="J1397" i="13"/>
  <c r="J1398" i="13"/>
  <c r="J1399" i="13"/>
  <c r="J1400" i="13"/>
  <c r="J1401" i="13"/>
  <c r="J1402" i="13"/>
  <c r="J1403" i="13"/>
  <c r="J1404" i="13"/>
  <c r="J1405" i="13"/>
  <c r="J1406" i="13"/>
  <c r="J1407" i="13"/>
  <c r="J1408" i="13"/>
  <c r="J1409" i="13"/>
  <c r="J1410" i="13"/>
  <c r="J1411" i="13"/>
  <c r="J1412" i="13"/>
  <c r="J1413" i="13"/>
  <c r="J1414" i="13"/>
  <c r="J1415" i="13"/>
  <c r="J1416" i="13"/>
  <c r="J1417" i="13"/>
  <c r="J1418" i="13"/>
  <c r="J1419" i="13"/>
  <c r="J1420" i="13"/>
  <c r="J1421" i="13"/>
  <c r="J1422" i="13"/>
  <c r="J1423" i="13"/>
  <c r="J1424" i="13"/>
  <c r="J1425" i="13"/>
  <c r="J1426" i="13"/>
  <c r="J1427" i="13"/>
  <c r="J1428" i="13"/>
  <c r="J1429" i="13"/>
  <c r="J1430" i="13"/>
  <c r="J1431" i="13"/>
  <c r="J1432" i="13"/>
  <c r="J1433" i="13"/>
  <c r="J1434" i="13"/>
  <c r="J1435" i="13"/>
  <c r="J1436" i="13"/>
  <c r="J1437" i="13"/>
  <c r="J1438" i="13"/>
  <c r="J1439" i="13"/>
  <c r="J1440" i="13"/>
  <c r="J1441" i="13"/>
  <c r="J1442" i="13"/>
  <c r="J1443" i="13"/>
  <c r="J1444" i="13"/>
  <c r="J1445" i="13"/>
  <c r="J1446" i="13"/>
  <c r="J1447" i="13"/>
  <c r="J1448" i="13"/>
  <c r="J1449" i="13"/>
  <c r="J1450" i="13"/>
  <c r="J1451" i="13"/>
  <c r="J1452" i="13"/>
  <c r="J1453" i="13"/>
  <c r="J1454" i="13"/>
  <c r="J1455" i="13"/>
  <c r="J1456" i="13"/>
  <c r="J1457" i="13"/>
  <c r="J1458" i="13"/>
  <c r="J1459" i="13"/>
  <c r="J1460" i="13"/>
  <c r="J1461" i="13"/>
  <c r="J1462" i="13"/>
  <c r="J1463" i="13"/>
  <c r="J1464" i="13"/>
  <c r="J1465" i="13"/>
  <c r="J1466" i="13"/>
  <c r="J1467" i="13"/>
  <c r="J1468" i="13"/>
  <c r="J1469" i="13"/>
  <c r="J1470" i="13"/>
  <c r="J1471" i="13"/>
  <c r="J1472" i="13"/>
  <c r="J1473" i="13"/>
  <c r="J1474" i="13"/>
  <c r="J1475" i="13"/>
  <c r="J1476" i="13"/>
  <c r="J1477" i="13"/>
  <c r="J1478" i="13"/>
  <c r="J1479" i="13"/>
  <c r="J1480" i="13"/>
  <c r="J1481" i="13"/>
  <c r="J1482" i="13"/>
  <c r="J1483" i="13"/>
  <c r="J1484" i="13"/>
  <c r="J1485" i="13"/>
  <c r="J1486" i="13"/>
  <c r="J1487" i="13"/>
  <c r="J1488" i="13"/>
  <c r="J1489" i="13"/>
  <c r="J1490" i="13"/>
  <c r="J1491" i="13"/>
  <c r="J1492" i="13"/>
  <c r="J1493" i="13"/>
  <c r="J1494" i="13"/>
  <c r="J1495" i="13"/>
  <c r="J1496" i="13"/>
  <c r="J1497" i="13"/>
  <c r="J1498" i="13"/>
  <c r="J1499" i="13"/>
  <c r="J1500" i="13"/>
  <c r="J1501" i="13"/>
  <c r="J1502" i="13"/>
  <c r="J1503" i="13"/>
  <c r="J1504" i="13"/>
  <c r="J1505" i="13"/>
  <c r="J1506" i="13"/>
  <c r="J1507" i="13"/>
  <c r="J1508" i="13"/>
  <c r="J1509" i="13"/>
  <c r="J1510" i="13"/>
  <c r="J1511" i="13"/>
  <c r="J1512" i="13"/>
  <c r="J1513" i="13"/>
  <c r="J1514" i="13"/>
  <c r="J1515" i="13"/>
  <c r="J1516" i="13"/>
  <c r="J1517" i="13"/>
  <c r="J1518" i="13"/>
  <c r="J1519" i="13"/>
  <c r="J1520" i="13"/>
  <c r="J1521" i="13"/>
  <c r="J1522" i="13"/>
  <c r="J1523" i="13"/>
  <c r="J1524" i="13"/>
  <c r="J1525" i="13"/>
  <c r="J1526" i="13"/>
  <c r="J1527" i="13"/>
  <c r="J1528" i="13"/>
  <c r="J1529" i="13"/>
  <c r="J1530" i="13"/>
  <c r="J1531" i="13"/>
  <c r="J1532" i="13"/>
  <c r="J1533" i="13"/>
  <c r="J1534" i="13"/>
  <c r="J1535" i="13"/>
  <c r="J1536" i="13"/>
  <c r="J1537" i="13"/>
  <c r="J1538" i="13"/>
  <c r="J1539" i="13"/>
  <c r="J1540" i="13"/>
  <c r="J1541" i="13"/>
  <c r="J1542" i="13"/>
  <c r="J1543" i="13"/>
  <c r="J1544" i="13"/>
  <c r="J1545" i="13"/>
  <c r="J1546" i="13"/>
  <c r="J1547" i="13"/>
  <c r="J1548" i="13"/>
  <c r="J1549" i="13"/>
  <c r="J1550" i="13"/>
  <c r="J1551" i="13"/>
  <c r="J1552" i="13"/>
  <c r="J1553" i="13"/>
  <c r="J1554" i="13"/>
  <c r="J1555" i="13"/>
  <c r="J1556" i="13"/>
  <c r="J1557" i="13"/>
  <c r="J1558" i="13"/>
  <c r="J1559" i="13"/>
  <c r="J1560" i="13"/>
  <c r="J1561" i="13"/>
  <c r="J1562" i="13"/>
  <c r="J1563" i="13"/>
  <c r="J1564" i="13"/>
  <c r="J1565" i="13"/>
  <c r="J1566" i="13"/>
  <c r="J1567" i="13"/>
  <c r="J1568" i="13"/>
  <c r="J1569" i="13"/>
  <c r="J1570" i="13"/>
  <c r="J1571" i="13"/>
  <c r="J1572" i="13"/>
  <c r="J1573" i="13"/>
  <c r="J1574" i="13"/>
  <c r="J1575" i="13"/>
  <c r="J1576" i="13"/>
  <c r="J1577" i="13"/>
  <c r="J1578" i="13"/>
  <c r="J1579" i="13"/>
  <c r="J1580" i="13"/>
  <c r="J1581" i="13"/>
  <c r="J1582" i="13"/>
  <c r="J1583" i="13"/>
  <c r="J1584" i="13"/>
  <c r="J1585" i="13"/>
  <c r="J1586" i="13"/>
  <c r="J1587" i="13"/>
  <c r="J1588" i="13"/>
  <c r="J1589" i="13"/>
  <c r="J1590" i="13"/>
  <c r="J1591" i="13"/>
  <c r="J1592" i="13"/>
  <c r="J1593" i="13"/>
  <c r="J1594" i="13"/>
  <c r="J1595" i="13"/>
  <c r="J1596" i="13"/>
  <c r="J1597" i="13"/>
  <c r="J1598" i="13"/>
  <c r="J1599" i="13"/>
  <c r="J1600" i="13"/>
  <c r="J1601" i="13"/>
  <c r="J1602" i="13"/>
  <c r="J1603" i="13"/>
  <c r="J1604" i="13"/>
  <c r="J1605" i="13"/>
  <c r="J1606" i="13"/>
  <c r="J1607" i="13"/>
  <c r="J1608" i="13"/>
  <c r="J1609" i="13"/>
  <c r="J1610" i="13"/>
  <c r="J1611" i="13"/>
  <c r="J1612" i="13"/>
  <c r="J1613" i="13"/>
  <c r="J1614" i="13"/>
  <c r="J1615" i="13"/>
  <c r="J1616" i="13"/>
  <c r="J1617" i="13"/>
  <c r="J1618" i="13"/>
  <c r="J1619" i="13"/>
  <c r="J1620" i="13"/>
  <c r="J1621" i="13"/>
  <c r="J1622" i="13"/>
  <c r="J1623" i="13"/>
  <c r="J1624" i="13"/>
  <c r="J1625" i="13"/>
  <c r="J1626" i="13"/>
  <c r="J1627" i="13"/>
  <c r="J1628" i="13"/>
  <c r="J1629" i="13"/>
  <c r="J1630" i="13"/>
  <c r="J1631" i="13"/>
  <c r="J1632" i="13"/>
  <c r="J1633" i="13"/>
  <c r="J1634" i="13"/>
  <c r="J1635" i="13"/>
  <c r="J1636" i="13"/>
  <c r="J1637" i="13"/>
  <c r="J1638" i="13"/>
  <c r="J1639" i="13"/>
  <c r="J1640" i="13"/>
  <c r="J1641" i="13"/>
  <c r="J1642" i="13"/>
  <c r="J1643" i="13"/>
  <c r="J1644" i="13"/>
  <c r="J1645" i="13"/>
  <c r="J1646" i="13"/>
  <c r="J1647" i="13"/>
  <c r="J1648" i="13"/>
  <c r="J1649" i="13"/>
  <c r="J1650" i="13"/>
  <c r="J1651" i="13"/>
  <c r="J1652" i="13"/>
  <c r="J1653" i="13"/>
  <c r="J1654" i="13"/>
  <c r="J1655" i="13"/>
  <c r="J1656" i="13"/>
  <c r="J1657" i="13"/>
  <c r="J1658" i="13"/>
  <c r="J1659" i="13"/>
  <c r="J1660" i="13"/>
  <c r="J1661" i="13"/>
  <c r="J1662" i="13"/>
  <c r="J1663" i="13"/>
  <c r="J1664" i="13"/>
  <c r="J1665" i="13"/>
  <c r="J1666" i="13"/>
  <c r="J1667" i="13"/>
  <c r="J1668" i="13"/>
  <c r="J1669" i="13"/>
  <c r="J1670" i="13"/>
  <c r="J1671" i="13"/>
  <c r="J1672" i="13"/>
  <c r="J1673" i="13"/>
  <c r="J1674" i="13"/>
  <c r="J1675" i="13"/>
  <c r="J1676" i="13"/>
  <c r="J1677" i="13"/>
  <c r="J1678" i="13"/>
  <c r="J1679" i="13"/>
  <c r="J1680" i="13"/>
  <c r="J1681" i="13"/>
  <c r="J1682" i="13"/>
  <c r="J1683" i="13"/>
  <c r="J1684" i="13"/>
  <c r="J1685" i="13"/>
  <c r="J1686" i="13"/>
  <c r="J1687" i="13"/>
  <c r="J1688" i="13"/>
  <c r="J1689" i="13"/>
  <c r="J1690" i="13"/>
  <c r="J1691" i="13"/>
  <c r="J1692" i="13"/>
  <c r="J1693" i="13"/>
  <c r="J1694" i="13"/>
  <c r="J1695" i="13"/>
  <c r="J1696" i="13"/>
  <c r="J1697" i="13"/>
  <c r="J1698" i="13"/>
  <c r="J1699" i="13"/>
  <c r="J1700" i="13"/>
  <c r="J1701" i="13"/>
  <c r="J1702" i="13"/>
  <c r="J1703" i="13"/>
  <c r="J1704" i="13"/>
  <c r="J1705" i="13"/>
  <c r="J1706" i="13"/>
  <c r="J1707" i="13"/>
  <c r="J1708" i="13"/>
  <c r="J1709" i="13"/>
  <c r="J1710" i="13"/>
  <c r="J1711" i="13"/>
  <c r="J1712" i="13"/>
  <c r="J1713" i="13"/>
  <c r="J1714" i="13"/>
  <c r="J1715" i="13"/>
  <c r="J1716" i="13"/>
  <c r="J1717" i="13"/>
  <c r="J1718" i="13"/>
  <c r="J1719" i="13"/>
  <c r="J1720" i="13"/>
  <c r="J1721" i="13"/>
  <c r="J1722" i="13"/>
  <c r="J1723" i="13"/>
  <c r="J1724" i="13"/>
  <c r="J1725" i="13"/>
  <c r="J1726" i="13"/>
  <c r="J1727" i="13"/>
  <c r="J1728" i="13"/>
  <c r="J1729" i="13"/>
  <c r="J1730" i="13"/>
  <c r="J1731" i="13"/>
  <c r="J1732" i="13"/>
  <c r="J1733" i="13"/>
  <c r="J1734" i="13"/>
  <c r="J1735" i="13"/>
  <c r="J1736" i="13"/>
  <c r="J1737" i="13"/>
  <c r="J1738" i="13"/>
  <c r="J1739" i="13"/>
  <c r="J1740" i="13"/>
  <c r="J1741" i="13"/>
  <c r="J1742" i="13"/>
  <c r="J1743" i="13"/>
  <c r="J1744" i="13"/>
  <c r="J1745" i="13"/>
  <c r="J1746" i="13"/>
  <c r="J1747" i="13"/>
  <c r="J1748" i="13"/>
  <c r="J1749" i="13"/>
  <c r="J1750" i="13"/>
  <c r="J1751" i="13"/>
  <c r="J1752" i="13"/>
  <c r="J1753" i="13"/>
  <c r="J1754" i="13"/>
  <c r="J1755" i="13"/>
  <c r="J1756" i="13"/>
  <c r="J1757" i="13"/>
  <c r="J1758" i="13"/>
  <c r="J1759" i="13"/>
  <c r="J1760" i="13"/>
  <c r="J1761" i="13"/>
  <c r="J1762" i="13"/>
  <c r="J1763" i="13"/>
  <c r="J1764" i="13"/>
  <c r="J1765" i="13"/>
  <c r="J1766" i="13"/>
  <c r="J1767" i="13"/>
  <c r="J1768" i="13"/>
  <c r="J1769" i="13"/>
  <c r="J1770" i="13"/>
  <c r="J1771" i="13"/>
  <c r="J1772" i="13"/>
  <c r="J1773" i="13"/>
  <c r="J1774" i="13"/>
  <c r="J1775" i="13"/>
  <c r="J1776" i="13"/>
  <c r="J1777" i="13"/>
  <c r="J1778" i="13"/>
  <c r="J1779" i="13"/>
  <c r="J1780" i="13"/>
  <c r="J1781" i="13"/>
  <c r="J1782" i="13"/>
  <c r="J1783" i="13"/>
  <c r="J1784" i="13"/>
  <c r="J1785" i="13"/>
  <c r="J1786" i="13"/>
  <c r="J1787" i="13"/>
  <c r="J1788" i="13"/>
  <c r="J1789" i="13"/>
  <c r="J1790" i="13"/>
  <c r="J1791" i="13"/>
  <c r="J1792" i="13"/>
  <c r="J1793" i="13"/>
  <c r="J1794" i="13"/>
  <c r="J1795" i="13"/>
  <c r="J1796" i="13"/>
  <c r="J1797" i="13"/>
  <c r="J1798" i="13"/>
  <c r="J1799" i="13"/>
  <c r="J1800" i="13"/>
  <c r="J1801" i="13"/>
  <c r="J1802" i="13"/>
  <c r="J1803" i="13"/>
  <c r="J1804" i="13"/>
  <c r="J1805" i="13"/>
  <c r="J1806" i="13"/>
  <c r="J1807" i="13"/>
  <c r="J1808" i="13"/>
  <c r="J1809" i="13"/>
  <c r="J1810" i="13"/>
  <c r="J1811" i="13"/>
  <c r="J1812" i="13"/>
  <c r="J1813" i="13"/>
  <c r="J1814" i="13"/>
  <c r="J1815" i="13"/>
  <c r="J1816" i="13"/>
  <c r="J1817" i="13"/>
  <c r="J1818" i="13"/>
  <c r="J1819" i="13"/>
  <c r="J1820" i="13"/>
  <c r="J1821" i="13"/>
  <c r="J1822" i="13"/>
  <c r="J1823" i="13"/>
  <c r="J1824" i="13"/>
  <c r="J1825" i="13"/>
  <c r="J1826" i="13"/>
  <c r="J1827" i="13"/>
  <c r="J1828" i="13"/>
  <c r="J1829" i="13"/>
  <c r="J1830" i="13"/>
  <c r="J1831" i="13"/>
  <c r="J1832" i="13"/>
  <c r="J1833" i="13"/>
  <c r="J1834" i="13"/>
  <c r="J1835" i="13"/>
  <c r="J1836" i="13"/>
  <c r="J1837" i="13"/>
  <c r="J1838" i="13"/>
  <c r="J1839" i="13"/>
  <c r="J1840" i="13"/>
  <c r="J1841" i="13"/>
  <c r="J1842" i="13"/>
  <c r="J1843" i="13"/>
  <c r="J1844" i="13"/>
  <c r="J1845" i="13"/>
  <c r="J1846" i="13"/>
  <c r="J1847" i="13"/>
  <c r="J1848" i="13"/>
  <c r="J1849" i="13"/>
  <c r="J1850" i="13"/>
  <c r="J1851" i="13"/>
  <c r="J1852" i="13"/>
  <c r="J1853" i="13"/>
  <c r="J1854" i="13"/>
  <c r="J1855" i="13"/>
  <c r="J1856" i="13"/>
  <c r="J1857" i="13"/>
  <c r="J1858" i="13"/>
  <c r="J1859" i="13"/>
  <c r="J1860" i="13"/>
  <c r="J1861" i="13"/>
  <c r="J1862" i="13"/>
  <c r="J1863" i="13"/>
  <c r="J1864" i="13"/>
  <c r="J1865" i="13"/>
  <c r="J1866" i="13"/>
  <c r="J1867" i="13"/>
  <c r="J1868" i="13"/>
  <c r="J1869" i="13"/>
  <c r="J1870" i="13"/>
  <c r="J1871" i="13"/>
  <c r="J1872" i="13"/>
  <c r="J1873" i="13"/>
  <c r="J1874" i="13"/>
  <c r="J1875" i="13"/>
  <c r="J1876" i="13"/>
  <c r="J1877" i="13"/>
  <c r="J1878" i="13"/>
  <c r="J1879" i="13"/>
  <c r="J1880" i="13"/>
  <c r="J1881" i="13"/>
  <c r="J1882" i="13"/>
  <c r="J1883" i="13"/>
  <c r="J1884" i="13"/>
  <c r="J1885" i="13"/>
  <c r="J1886" i="13"/>
  <c r="J1887" i="13"/>
  <c r="J1888" i="13"/>
  <c r="J1889" i="13"/>
  <c r="J1890" i="13"/>
  <c r="J1891" i="13"/>
  <c r="J1892" i="13"/>
  <c r="J1893" i="13"/>
  <c r="J1894" i="13"/>
  <c r="J1895" i="13"/>
  <c r="J1896" i="13"/>
  <c r="J1897" i="13"/>
  <c r="J1898" i="13"/>
  <c r="J1899" i="13"/>
  <c r="J1900" i="13"/>
  <c r="J1901" i="13"/>
  <c r="J1902" i="13"/>
  <c r="J1903" i="13"/>
  <c r="J1904" i="13"/>
  <c r="J1905" i="13"/>
  <c r="J1906" i="13"/>
  <c r="J1907" i="13"/>
  <c r="J1908" i="13"/>
  <c r="J1909" i="13"/>
  <c r="J1910" i="13"/>
  <c r="J1911" i="13"/>
  <c r="J1912" i="13"/>
  <c r="J1913" i="13"/>
  <c r="J1914" i="13"/>
  <c r="J1915" i="13"/>
  <c r="J1916" i="13"/>
  <c r="J1917" i="13"/>
  <c r="J1918" i="13"/>
  <c r="J1919" i="13"/>
  <c r="J1920" i="13"/>
  <c r="J1921" i="13"/>
  <c r="J1922" i="13"/>
  <c r="J1923" i="13"/>
  <c r="J1924" i="13"/>
  <c r="J1925" i="13"/>
  <c r="J1926" i="13"/>
  <c r="J1927" i="13"/>
  <c r="J1928" i="13"/>
  <c r="J1929" i="13"/>
  <c r="J1930" i="13"/>
  <c r="J1931" i="13"/>
  <c r="J1932" i="13"/>
  <c r="J1933" i="13"/>
  <c r="J1934" i="13"/>
  <c r="J1935" i="13"/>
  <c r="J1936" i="13"/>
  <c r="J1937" i="13"/>
  <c r="J1938" i="13"/>
  <c r="J1939" i="13"/>
  <c r="J1940" i="13"/>
  <c r="J1941" i="13"/>
  <c r="J1942" i="13"/>
  <c r="J1943" i="13"/>
  <c r="J1944" i="13"/>
  <c r="J1945" i="13"/>
  <c r="J1946" i="13"/>
  <c r="J1947" i="13"/>
  <c r="J1948" i="13"/>
  <c r="J1949" i="13"/>
  <c r="J1950" i="13"/>
  <c r="J1951" i="13"/>
  <c r="J1952" i="13"/>
  <c r="J1953" i="13"/>
  <c r="J1954" i="13"/>
  <c r="J1955" i="13"/>
  <c r="J1956" i="13"/>
  <c r="J1957" i="13"/>
  <c r="J1958" i="13"/>
  <c r="J1959" i="13"/>
  <c r="J1960" i="13"/>
  <c r="J1961" i="13"/>
  <c r="J1962" i="13"/>
  <c r="J1963" i="13"/>
  <c r="J1964" i="13"/>
  <c r="J1965" i="13"/>
  <c r="J1966" i="13"/>
  <c r="J1967" i="13"/>
  <c r="J1968" i="13"/>
  <c r="J1969" i="13"/>
  <c r="J1970" i="13"/>
  <c r="J1971" i="13"/>
  <c r="J1972" i="13"/>
  <c r="J1973" i="13"/>
  <c r="J1974" i="13"/>
  <c r="J1975" i="13"/>
  <c r="J1976" i="13"/>
  <c r="J1977" i="13"/>
  <c r="J1978" i="13"/>
  <c r="J1979" i="13"/>
  <c r="J1980" i="13"/>
  <c r="J1981" i="13"/>
  <c r="J1982" i="13"/>
  <c r="J1983" i="13"/>
  <c r="J1984" i="13"/>
  <c r="J1985" i="13"/>
  <c r="J1986" i="13"/>
  <c r="J1987" i="13"/>
  <c r="J1988" i="13"/>
  <c r="J1989" i="13"/>
  <c r="J1990" i="13"/>
  <c r="J1991" i="13"/>
  <c r="J1992" i="13"/>
  <c r="J1993" i="13"/>
  <c r="J1994" i="13"/>
  <c r="J1995" i="13"/>
  <c r="J1996" i="13"/>
  <c r="J1997" i="13"/>
  <c r="J1998" i="13"/>
  <c r="J1999" i="13"/>
  <c r="J2000" i="13"/>
  <c r="J2001" i="13"/>
  <c r="J2002" i="13"/>
  <c r="J2003" i="13"/>
  <c r="J2004" i="13"/>
  <c r="J2005" i="13"/>
  <c r="J2006" i="13"/>
  <c r="J2007" i="13"/>
  <c r="J2008" i="13"/>
  <c r="J2009" i="13"/>
  <c r="J2010" i="13"/>
  <c r="J2011" i="13"/>
  <c r="J2012" i="13"/>
  <c r="J2013" i="13"/>
  <c r="J2014" i="13"/>
  <c r="J2015" i="13"/>
  <c r="J2016" i="13"/>
  <c r="J2017" i="13"/>
  <c r="J2018" i="13"/>
  <c r="J2019" i="13"/>
  <c r="J2020" i="13"/>
  <c r="J2021" i="13"/>
  <c r="J2022" i="13"/>
  <c r="J2023" i="13"/>
  <c r="J2024" i="13"/>
  <c r="J2025" i="13"/>
  <c r="J2026" i="13"/>
  <c r="J2027" i="13"/>
  <c r="J2028" i="13"/>
  <c r="J2029" i="13"/>
  <c r="J2030" i="13"/>
  <c r="J2031" i="13"/>
  <c r="J2032" i="13"/>
  <c r="J2033" i="13"/>
  <c r="J2034" i="13"/>
  <c r="J2035" i="13"/>
  <c r="J2036" i="13"/>
  <c r="J2037" i="13"/>
  <c r="J2038" i="13"/>
  <c r="J2039" i="13"/>
  <c r="J2040" i="13"/>
  <c r="J2041" i="13"/>
  <c r="J2042" i="13"/>
  <c r="J2043" i="13"/>
  <c r="J2044" i="13"/>
  <c r="J2045" i="13"/>
  <c r="J2046" i="13"/>
  <c r="J2047" i="13"/>
  <c r="J2048" i="13"/>
  <c r="J2049" i="13"/>
  <c r="J2050" i="13"/>
  <c r="J2051" i="13"/>
  <c r="J2052" i="13"/>
  <c r="J2053" i="13"/>
  <c r="J2054" i="13"/>
  <c r="J2055" i="13"/>
  <c r="J2056" i="13"/>
  <c r="J2057" i="13"/>
  <c r="J2058" i="13"/>
  <c r="J2059" i="13"/>
  <c r="J2060" i="13"/>
  <c r="J2061" i="13"/>
  <c r="J2062" i="13"/>
  <c r="J2063" i="13"/>
  <c r="J2064" i="13"/>
  <c r="J2065" i="13"/>
  <c r="J2066" i="13"/>
  <c r="J2067" i="13"/>
  <c r="J2068" i="13"/>
  <c r="J2069" i="13"/>
  <c r="J2070" i="13"/>
  <c r="J2071" i="13"/>
  <c r="J2072" i="13"/>
  <c r="J2073" i="13"/>
  <c r="J2074" i="13"/>
  <c r="J2075" i="13"/>
  <c r="J2076" i="13"/>
  <c r="J2077" i="13"/>
  <c r="J2078" i="13"/>
  <c r="J2079" i="13"/>
  <c r="J2080" i="13"/>
  <c r="J2081" i="13"/>
  <c r="J2082" i="13"/>
  <c r="J2083" i="13"/>
  <c r="J2084" i="13"/>
  <c r="J2085" i="13"/>
  <c r="J2086" i="13"/>
  <c r="J2087" i="13"/>
  <c r="J2088" i="13"/>
  <c r="J2089" i="13"/>
  <c r="J2090" i="13"/>
  <c r="J2091" i="13"/>
  <c r="J2092" i="13"/>
  <c r="J2093" i="13"/>
  <c r="J2094" i="13"/>
  <c r="J2095" i="13"/>
  <c r="J2096" i="13"/>
  <c r="J2097" i="13"/>
  <c r="J2098" i="13"/>
  <c r="J2099" i="13"/>
  <c r="J2100" i="13"/>
  <c r="J2101" i="13"/>
  <c r="J2102" i="13"/>
  <c r="J2103" i="13"/>
  <c r="J2104" i="13"/>
  <c r="J2105" i="13"/>
  <c r="J2106" i="13"/>
  <c r="J2107" i="13"/>
  <c r="J2108" i="13"/>
  <c r="J2109" i="13"/>
  <c r="J2110" i="13"/>
  <c r="J2111" i="13"/>
  <c r="J2112" i="13"/>
  <c r="J2113" i="13"/>
  <c r="J2114" i="13"/>
  <c r="J2115" i="13"/>
  <c r="J2116" i="13"/>
  <c r="J2117" i="13"/>
  <c r="J2118" i="13"/>
  <c r="J2119" i="13"/>
  <c r="J2120" i="13"/>
  <c r="J2121" i="13"/>
  <c r="J2122" i="13"/>
  <c r="J2123" i="13"/>
  <c r="J2124" i="13"/>
  <c r="J2125" i="13"/>
  <c r="J2126" i="13"/>
  <c r="J2127" i="13"/>
  <c r="J2128" i="13"/>
  <c r="J2129" i="13"/>
  <c r="J2130" i="13"/>
  <c r="J2131" i="13"/>
  <c r="J2132" i="13"/>
  <c r="J2133" i="13"/>
  <c r="J2134" i="13"/>
  <c r="J2135" i="13"/>
  <c r="J2136" i="13"/>
  <c r="J2137" i="13"/>
  <c r="J2138" i="13"/>
  <c r="J2139" i="13"/>
  <c r="J2140" i="13"/>
  <c r="J2141" i="13"/>
  <c r="J2142" i="13"/>
  <c r="J2143" i="13"/>
  <c r="J2144" i="13"/>
  <c r="J2145" i="13"/>
  <c r="J2146" i="13"/>
  <c r="J2147" i="13"/>
  <c r="J2148" i="13"/>
  <c r="J2149" i="13"/>
  <c r="J2150" i="13"/>
  <c r="J2151" i="13"/>
  <c r="J2152" i="13"/>
  <c r="J2153" i="13"/>
  <c r="J2154" i="13"/>
  <c r="J2155" i="13"/>
  <c r="J2156" i="13"/>
  <c r="J2157" i="13"/>
  <c r="J2158" i="13"/>
  <c r="J2159" i="13"/>
  <c r="J2160" i="13"/>
  <c r="J2161" i="13"/>
  <c r="J2162" i="13"/>
  <c r="J2163" i="13"/>
  <c r="J2164" i="13"/>
  <c r="J2165" i="13"/>
  <c r="J2166" i="13"/>
  <c r="J2167" i="13"/>
  <c r="J2168" i="13"/>
  <c r="J2169" i="13"/>
  <c r="J2170" i="13"/>
  <c r="J2171" i="13"/>
  <c r="J2172" i="13"/>
  <c r="J2173" i="13"/>
  <c r="J2174" i="13"/>
  <c r="J2175" i="13"/>
  <c r="J2176" i="13"/>
  <c r="J2177" i="13"/>
  <c r="J2178" i="13"/>
  <c r="J2179" i="13"/>
  <c r="J2180" i="13"/>
  <c r="J2181" i="13"/>
  <c r="J2182" i="13"/>
  <c r="J2183" i="13"/>
  <c r="J2184" i="13"/>
  <c r="J2185" i="13"/>
  <c r="J2186" i="13"/>
  <c r="J2187" i="13"/>
  <c r="J2188" i="13"/>
  <c r="J2189" i="13"/>
  <c r="J2190" i="13"/>
  <c r="J2191" i="13"/>
  <c r="J2192" i="13"/>
  <c r="J2193" i="13"/>
  <c r="J2194" i="13"/>
  <c r="J2195" i="13"/>
  <c r="J2196" i="13"/>
  <c r="J2197" i="13"/>
  <c r="J2198" i="13"/>
  <c r="J2199" i="13"/>
  <c r="J2200" i="13"/>
  <c r="J2201" i="13"/>
  <c r="J2202" i="13"/>
  <c r="J2203" i="13"/>
  <c r="J2204" i="13"/>
  <c r="J2205" i="13"/>
  <c r="J2206" i="13"/>
  <c r="J2207" i="13"/>
  <c r="J2208" i="13"/>
  <c r="J2209" i="13"/>
  <c r="J2210" i="13"/>
  <c r="J2211" i="13"/>
  <c r="J2212" i="13"/>
  <c r="J2213" i="13"/>
  <c r="J2214" i="13"/>
  <c r="J2215" i="13"/>
  <c r="J2216" i="13"/>
  <c r="J2217" i="13"/>
  <c r="J2218" i="13"/>
  <c r="J2219" i="13"/>
  <c r="J2220" i="13"/>
  <c r="J2221" i="13"/>
  <c r="J2222" i="13"/>
  <c r="J2223" i="13"/>
  <c r="J2224" i="13"/>
  <c r="J2225" i="13"/>
  <c r="J2226" i="13"/>
  <c r="J2227" i="13"/>
  <c r="J2228" i="13"/>
  <c r="J2229" i="13"/>
  <c r="J2230" i="13"/>
  <c r="J2231" i="13"/>
  <c r="J2232" i="13"/>
  <c r="J2233" i="13"/>
  <c r="J2234" i="13"/>
  <c r="J2235" i="13"/>
  <c r="J2236" i="13"/>
  <c r="J2237" i="13"/>
  <c r="J2238" i="13"/>
  <c r="J2239" i="13"/>
  <c r="J2240" i="13"/>
  <c r="J2241" i="13"/>
  <c r="J2242" i="13"/>
  <c r="J2243" i="13"/>
  <c r="J2244" i="13"/>
  <c r="J2245" i="13"/>
  <c r="J2246" i="13"/>
  <c r="J2247" i="13"/>
  <c r="J2248" i="13"/>
  <c r="J2249" i="13"/>
  <c r="J2250" i="13"/>
  <c r="J2251" i="13"/>
  <c r="J2252" i="13"/>
  <c r="J2253" i="13"/>
  <c r="J2254" i="13"/>
  <c r="J2255" i="13"/>
  <c r="J2256" i="13"/>
  <c r="J2257" i="13"/>
  <c r="J2258" i="13"/>
  <c r="J2259" i="13"/>
  <c r="J2260" i="13"/>
  <c r="J2261" i="13"/>
  <c r="J2262" i="13"/>
  <c r="J2263" i="13"/>
  <c r="J2264" i="13"/>
  <c r="J2265" i="13"/>
  <c r="J2266" i="13"/>
  <c r="J2267" i="13"/>
  <c r="J2268" i="13"/>
  <c r="J2269" i="13"/>
  <c r="J2270" i="13"/>
  <c r="J2271" i="13"/>
  <c r="J2272" i="13"/>
  <c r="J2273" i="13"/>
  <c r="J2274" i="13"/>
  <c r="J2275" i="13"/>
  <c r="J2276" i="13"/>
  <c r="J2277" i="13"/>
  <c r="J2278" i="13"/>
  <c r="J2279" i="13"/>
  <c r="J2280" i="13"/>
  <c r="J2281" i="13"/>
  <c r="J2282" i="13"/>
  <c r="J2283" i="13"/>
  <c r="J2284" i="13"/>
  <c r="J2285" i="13"/>
  <c r="J2286" i="13"/>
  <c r="J2287" i="13"/>
  <c r="J2288" i="13"/>
  <c r="J2289" i="13"/>
  <c r="J2290" i="13"/>
  <c r="J2291" i="13"/>
  <c r="J2292" i="13"/>
  <c r="J2293" i="13"/>
  <c r="J2294" i="13"/>
  <c r="J2295" i="13"/>
  <c r="J2296" i="13"/>
  <c r="J2297" i="13"/>
  <c r="J2298" i="13"/>
  <c r="J2299" i="13"/>
  <c r="J2300" i="13"/>
  <c r="J2301" i="13"/>
  <c r="J2302" i="13"/>
  <c r="J2303" i="13"/>
  <c r="J2304" i="13"/>
  <c r="J2305" i="13"/>
  <c r="J2306" i="13"/>
  <c r="J2307" i="13"/>
  <c r="J2308" i="13"/>
  <c r="J2309" i="13"/>
  <c r="J2310" i="13"/>
  <c r="J2311" i="13"/>
  <c r="J2312" i="13"/>
  <c r="J2313" i="13"/>
  <c r="J2314" i="13"/>
  <c r="J2315" i="13"/>
  <c r="J2316" i="13"/>
  <c r="J2317" i="13"/>
  <c r="J2318" i="13"/>
  <c r="J2319" i="13"/>
  <c r="J2320" i="13"/>
  <c r="J2321" i="13"/>
  <c r="J2322" i="13"/>
  <c r="J2323" i="13"/>
  <c r="J2324" i="13"/>
  <c r="J2325" i="13"/>
  <c r="J2326" i="13"/>
  <c r="J2327" i="13"/>
  <c r="J2328" i="13"/>
  <c r="J2329" i="13"/>
  <c r="J2330" i="13"/>
  <c r="J2331" i="13"/>
  <c r="J2332" i="13"/>
  <c r="J2333" i="13"/>
  <c r="J2334" i="13"/>
  <c r="J2335" i="13"/>
  <c r="J2336" i="13"/>
  <c r="J2337" i="13"/>
  <c r="J2338" i="13"/>
  <c r="J2339" i="13"/>
  <c r="J2340" i="13"/>
  <c r="J2341" i="13"/>
  <c r="J2342" i="13"/>
  <c r="J2343" i="13"/>
  <c r="J2344" i="13"/>
  <c r="J2345" i="13"/>
  <c r="J2346" i="13"/>
  <c r="J2347" i="13"/>
  <c r="J2348" i="13"/>
  <c r="J2349" i="13"/>
  <c r="J2350" i="13"/>
  <c r="J2351" i="13"/>
  <c r="J2352" i="13"/>
  <c r="J2353" i="13"/>
  <c r="J2354" i="13"/>
  <c r="J2355" i="13"/>
  <c r="J2356" i="13"/>
  <c r="J2357" i="13"/>
  <c r="J2358" i="13"/>
  <c r="J2359" i="13"/>
  <c r="J2360" i="13"/>
  <c r="J2361" i="13"/>
  <c r="J2362" i="13"/>
  <c r="J2363" i="13"/>
  <c r="J2364" i="13"/>
  <c r="J2365" i="13"/>
  <c r="J2366" i="13"/>
  <c r="J2367" i="13"/>
  <c r="J2368" i="13"/>
  <c r="J2369" i="13"/>
  <c r="J2370" i="13"/>
  <c r="J2371" i="13"/>
  <c r="J2372" i="13"/>
  <c r="J2373" i="13"/>
  <c r="J2374" i="13"/>
  <c r="J2375" i="13"/>
  <c r="J2376" i="13"/>
  <c r="J2377" i="13"/>
  <c r="J2378" i="13"/>
  <c r="J2379" i="13"/>
  <c r="J2380" i="13"/>
  <c r="J2381" i="13"/>
  <c r="J2382" i="13"/>
  <c r="J2383" i="13"/>
  <c r="J2384" i="13"/>
  <c r="J2385" i="13"/>
  <c r="J2386" i="13"/>
  <c r="J2387" i="13"/>
  <c r="J2388" i="13"/>
  <c r="J2389" i="13"/>
  <c r="J2390" i="13"/>
  <c r="J2391" i="13"/>
  <c r="J2392" i="13"/>
  <c r="J2393" i="13"/>
  <c r="J2394" i="13"/>
  <c r="J2395" i="13"/>
  <c r="J2396" i="13"/>
  <c r="J2397" i="13"/>
  <c r="J2398" i="13"/>
  <c r="J2399" i="13"/>
  <c r="J2400" i="13"/>
  <c r="J2401" i="13"/>
  <c r="J2402" i="13"/>
  <c r="J2403" i="13"/>
  <c r="J2404" i="13"/>
  <c r="J2405" i="13"/>
  <c r="J2406" i="13"/>
  <c r="J2407" i="13"/>
  <c r="J2408" i="13"/>
  <c r="J2409" i="13"/>
  <c r="J2410" i="13"/>
  <c r="J2411" i="13"/>
  <c r="J2412" i="13"/>
  <c r="J2413" i="13"/>
  <c r="J2414" i="13"/>
  <c r="J2415" i="13"/>
  <c r="J2416" i="13"/>
  <c r="J2417" i="13"/>
  <c r="J2418" i="13"/>
  <c r="J2419" i="13"/>
  <c r="J2420" i="13"/>
  <c r="J2421" i="13"/>
  <c r="J2422" i="13"/>
  <c r="J2423" i="13"/>
  <c r="J2424" i="13"/>
  <c r="J2425" i="13"/>
  <c r="J2426" i="13"/>
  <c r="J2427" i="13"/>
  <c r="J2428" i="13"/>
  <c r="J2429" i="13"/>
  <c r="J2430" i="13"/>
  <c r="J2431" i="13"/>
  <c r="J2432" i="13"/>
  <c r="J2433" i="13"/>
  <c r="J2434" i="13"/>
  <c r="J2435" i="13"/>
  <c r="J2436" i="13"/>
  <c r="J2437" i="13"/>
  <c r="J2438" i="13"/>
  <c r="J2439" i="13"/>
  <c r="J2440" i="13"/>
  <c r="J2441" i="13"/>
  <c r="J2442" i="13"/>
  <c r="J2443" i="13"/>
  <c r="J2444" i="13"/>
  <c r="J2445" i="13"/>
  <c r="J2446" i="13"/>
  <c r="J2447" i="13"/>
  <c r="J2448" i="13"/>
  <c r="J2449" i="13"/>
  <c r="J2450" i="13"/>
  <c r="J2451" i="13"/>
  <c r="J2452" i="13"/>
  <c r="J2453" i="13"/>
  <c r="J2454" i="13"/>
  <c r="J2455" i="13"/>
  <c r="J2456" i="13"/>
  <c r="J2457" i="13"/>
  <c r="J2458" i="13"/>
  <c r="J2459" i="13"/>
  <c r="J2460" i="13"/>
  <c r="J2461" i="13"/>
  <c r="J2462" i="13"/>
  <c r="J2463" i="13"/>
  <c r="J2464" i="13"/>
  <c r="J2465" i="13"/>
  <c r="J2466" i="13"/>
  <c r="J2467" i="13"/>
  <c r="J2468" i="13"/>
  <c r="J2469" i="13"/>
  <c r="J2470" i="13"/>
  <c r="J2471" i="13"/>
  <c r="J2472" i="13"/>
  <c r="J2473" i="13"/>
  <c r="J2474" i="13"/>
  <c r="J2475" i="13"/>
  <c r="J2476" i="13"/>
  <c r="J2477" i="13"/>
  <c r="J2478" i="13"/>
  <c r="J2479" i="13"/>
  <c r="J2480" i="13"/>
  <c r="J2481" i="13"/>
  <c r="J2482" i="13"/>
  <c r="J2483" i="13"/>
  <c r="J2484" i="13"/>
  <c r="J2485" i="13"/>
  <c r="J2486" i="13"/>
  <c r="J2487" i="13"/>
  <c r="J2488" i="13"/>
  <c r="J2489" i="13"/>
  <c r="J2490" i="13"/>
  <c r="J2491" i="13"/>
  <c r="J2492" i="13"/>
  <c r="J2493" i="13"/>
  <c r="J2494" i="13"/>
  <c r="J2495" i="13"/>
  <c r="J2496" i="13"/>
  <c r="J2497" i="13"/>
  <c r="J2498" i="13"/>
  <c r="J2499" i="13"/>
  <c r="J2500" i="13"/>
  <c r="J2501" i="13"/>
  <c r="J2502" i="13"/>
  <c r="J2503" i="13"/>
  <c r="J2504" i="13"/>
  <c r="J2505" i="13"/>
  <c r="J2506" i="13"/>
  <c r="G1257" i="13"/>
  <c r="F1257" i="13"/>
  <c r="E1257" i="13"/>
  <c r="D1257" i="13"/>
  <c r="C1257" i="13"/>
  <c r="J1012" i="24"/>
  <c r="J2006" i="24"/>
  <c r="J2005" i="24"/>
  <c r="J2004" i="24"/>
  <c r="J2003" i="24"/>
  <c r="J2002" i="24"/>
  <c r="J2001" i="24"/>
  <c r="J2000" i="24"/>
  <c r="J1999" i="24"/>
  <c r="J1998" i="24"/>
  <c r="J1997" i="24"/>
  <c r="J1996" i="24"/>
  <c r="J1995" i="24"/>
  <c r="J1994" i="24"/>
  <c r="J1993" i="24"/>
  <c r="J1992" i="24"/>
  <c r="J1991" i="24"/>
  <c r="J1990" i="24"/>
  <c r="J1989" i="24"/>
  <c r="J1988" i="24"/>
  <c r="J1987" i="24"/>
  <c r="J1986" i="24"/>
  <c r="J1985" i="24"/>
  <c r="J1984" i="24"/>
  <c r="J1983" i="24"/>
  <c r="J1982" i="24"/>
  <c r="J1981" i="24"/>
  <c r="J1980" i="24"/>
  <c r="J1979" i="24"/>
  <c r="J1978" i="24"/>
  <c r="J1977" i="24"/>
  <c r="J1976" i="24"/>
  <c r="J1975" i="24"/>
  <c r="J1974" i="24"/>
  <c r="J1973" i="24"/>
  <c r="J1972" i="24"/>
  <c r="J1971" i="24"/>
  <c r="J1970" i="24"/>
  <c r="J1969" i="24"/>
  <c r="J1968" i="24"/>
  <c r="J1967" i="24"/>
  <c r="J1966" i="24"/>
  <c r="J1965" i="24"/>
  <c r="J1964" i="24"/>
  <c r="J1963" i="24"/>
  <c r="J1962" i="24"/>
  <c r="J1961" i="24"/>
  <c r="J1960" i="24"/>
  <c r="J1959" i="24"/>
  <c r="J1958" i="24"/>
  <c r="J1957" i="24"/>
  <c r="J1956" i="24"/>
  <c r="J1955" i="24"/>
  <c r="J1954" i="24"/>
  <c r="J1953" i="24"/>
  <c r="J1952" i="24"/>
  <c r="J1951" i="24"/>
  <c r="J1950" i="24"/>
  <c r="J1949" i="24"/>
  <c r="J1948" i="24"/>
  <c r="J1947" i="24"/>
  <c r="J1946" i="24"/>
  <c r="J1945" i="24"/>
  <c r="J1944" i="24"/>
  <c r="J1943" i="24"/>
  <c r="J1942" i="24"/>
  <c r="J1941" i="24"/>
  <c r="J1940" i="24"/>
  <c r="J1939" i="24"/>
  <c r="J1938" i="24"/>
  <c r="J1937" i="24"/>
  <c r="J1936" i="24"/>
  <c r="J1935" i="24"/>
  <c r="J1934" i="24"/>
  <c r="J1933" i="24"/>
  <c r="J1932" i="24"/>
  <c r="J1931" i="24"/>
  <c r="J1930" i="24"/>
  <c r="J1929" i="24"/>
  <c r="J1928" i="24"/>
  <c r="J1927" i="24"/>
  <c r="J1926" i="24"/>
  <c r="J1925" i="24"/>
  <c r="J1924" i="24"/>
  <c r="J1923" i="24"/>
  <c r="J1922" i="24"/>
  <c r="J1921" i="24"/>
  <c r="J1920" i="24"/>
  <c r="J1919" i="24"/>
  <c r="J1918" i="24"/>
  <c r="J1917" i="24"/>
  <c r="J1916" i="24"/>
  <c r="J1915" i="24"/>
  <c r="J1914" i="24"/>
  <c r="J1913" i="24"/>
  <c r="J1912" i="24"/>
  <c r="J1911" i="24"/>
  <c r="J1910" i="24"/>
  <c r="J1909" i="24"/>
  <c r="J1908" i="24"/>
  <c r="J1907" i="24"/>
  <c r="J1906" i="24"/>
  <c r="J1905" i="24"/>
  <c r="J1904" i="24"/>
  <c r="J1903" i="24"/>
  <c r="J1902" i="24"/>
  <c r="J1901" i="24"/>
  <c r="J1900" i="24"/>
  <c r="J1899" i="24"/>
  <c r="J1898" i="24"/>
  <c r="J1897" i="24"/>
  <c r="J1896" i="24"/>
  <c r="J1895" i="24"/>
  <c r="J1894" i="24"/>
  <c r="J1893" i="24"/>
  <c r="J1892" i="24"/>
  <c r="J1891" i="24"/>
  <c r="J1890" i="24"/>
  <c r="J1889" i="24"/>
  <c r="J1888" i="24"/>
  <c r="J1887" i="24"/>
  <c r="J1886" i="24"/>
  <c r="J1885" i="24"/>
  <c r="J1884" i="24"/>
  <c r="J1883" i="24"/>
  <c r="J1882" i="24"/>
  <c r="J1881" i="24"/>
  <c r="J1880" i="24"/>
  <c r="J1879" i="24"/>
  <c r="J1878" i="24"/>
  <c r="J1877" i="24"/>
  <c r="J1876" i="24"/>
  <c r="J1875" i="24"/>
  <c r="J1874" i="24"/>
  <c r="J1873" i="24"/>
  <c r="J1872" i="24"/>
  <c r="J1871" i="24"/>
  <c r="J1870" i="24"/>
  <c r="J1869" i="24"/>
  <c r="J1868" i="24"/>
  <c r="J1867" i="24"/>
  <c r="J1866" i="24"/>
  <c r="J1865" i="24"/>
  <c r="J1864" i="24"/>
  <c r="J1863" i="24"/>
  <c r="J1862" i="24"/>
  <c r="J1861" i="24"/>
  <c r="J1860" i="24"/>
  <c r="J1859" i="24"/>
  <c r="J1858" i="24"/>
  <c r="J1857" i="24"/>
  <c r="J1856" i="24"/>
  <c r="J1855" i="24"/>
  <c r="J1854" i="24"/>
  <c r="J1853" i="24"/>
  <c r="J1852" i="24"/>
  <c r="J1851" i="24"/>
  <c r="J1850" i="24"/>
  <c r="J1849" i="24"/>
  <c r="J1848" i="24"/>
  <c r="J1847" i="24"/>
  <c r="J1846" i="24"/>
  <c r="J1845" i="24"/>
  <c r="J1844" i="24"/>
  <c r="J1843" i="24"/>
  <c r="J1842" i="24"/>
  <c r="J1841" i="24"/>
  <c r="J1840" i="24"/>
  <c r="J1839" i="24"/>
  <c r="J1838" i="24"/>
  <c r="J1837" i="24"/>
  <c r="J1836" i="24"/>
  <c r="J1835" i="24"/>
  <c r="J1834" i="24"/>
  <c r="J1833" i="24"/>
  <c r="J1832" i="24"/>
  <c r="J1831" i="24"/>
  <c r="J1830" i="24"/>
  <c r="J1829" i="24"/>
  <c r="J1828" i="24"/>
  <c r="J1827" i="24"/>
  <c r="J1826" i="24"/>
  <c r="J1825" i="24"/>
  <c r="J1824" i="24"/>
  <c r="J1823" i="24"/>
  <c r="J1822" i="24"/>
  <c r="J1821" i="24"/>
  <c r="J1820" i="24"/>
  <c r="J1819" i="24"/>
  <c r="J1818" i="24"/>
  <c r="J1817" i="24"/>
  <c r="J1816" i="24"/>
  <c r="J1815" i="24"/>
  <c r="J1814" i="24"/>
  <c r="J1813" i="24"/>
  <c r="J1812" i="24"/>
  <c r="J1811" i="24"/>
  <c r="J1810" i="24"/>
  <c r="J1809" i="24"/>
  <c r="J1808" i="24"/>
  <c r="J1807" i="24"/>
  <c r="J1806" i="24"/>
  <c r="J1805" i="24"/>
  <c r="J1804" i="24"/>
  <c r="J1803" i="24"/>
  <c r="J1802" i="24"/>
  <c r="J1801" i="24"/>
  <c r="J1800" i="24"/>
  <c r="J1799" i="24"/>
  <c r="J1798" i="24"/>
  <c r="J1797" i="24"/>
  <c r="J1796" i="24"/>
  <c r="J1795" i="24"/>
  <c r="J1794" i="24"/>
  <c r="J1793" i="24"/>
  <c r="J1792" i="24"/>
  <c r="J1791" i="24"/>
  <c r="J1790" i="24"/>
  <c r="J1789" i="24"/>
  <c r="J1788" i="24"/>
  <c r="J1787" i="24"/>
  <c r="J1786" i="24"/>
  <c r="J1785" i="24"/>
  <c r="J1784" i="24"/>
  <c r="J1783" i="24"/>
  <c r="J1782" i="24"/>
  <c r="J1781" i="24"/>
  <c r="J1780" i="24"/>
  <c r="J1779" i="24"/>
  <c r="J1778" i="24"/>
  <c r="J1777" i="24"/>
  <c r="J1776" i="24"/>
  <c r="J1775" i="24"/>
  <c r="J1774" i="24"/>
  <c r="J1773" i="24"/>
  <c r="J1772" i="24"/>
  <c r="J1771" i="24"/>
  <c r="J1770" i="24"/>
  <c r="J1769" i="24"/>
  <c r="J1768" i="24"/>
  <c r="J1767" i="24"/>
  <c r="J1766" i="24"/>
  <c r="J1765" i="24"/>
  <c r="J1764" i="24"/>
  <c r="J1763" i="24"/>
  <c r="J1762" i="24"/>
  <c r="J1761" i="24"/>
  <c r="J1760" i="24"/>
  <c r="J1759" i="24"/>
  <c r="J1758" i="24"/>
  <c r="J1757" i="24"/>
  <c r="J1756" i="24"/>
  <c r="J1755" i="24"/>
  <c r="J1754" i="24"/>
  <c r="J1753" i="24"/>
  <c r="J1752" i="24"/>
  <c r="J1751" i="24"/>
  <c r="J1750" i="24"/>
  <c r="J1749" i="24"/>
  <c r="J1748" i="24"/>
  <c r="J1747" i="24"/>
  <c r="J1746" i="24"/>
  <c r="J1745" i="24"/>
  <c r="J1744" i="24"/>
  <c r="J1743" i="24"/>
  <c r="J1742" i="24"/>
  <c r="J1741" i="24"/>
  <c r="J1740" i="24"/>
  <c r="J1739" i="24"/>
  <c r="J1738" i="24"/>
  <c r="J1737" i="24"/>
  <c r="J1736" i="24"/>
  <c r="J1735" i="24"/>
  <c r="J1734" i="24"/>
  <c r="J1733" i="24"/>
  <c r="J1732" i="24"/>
  <c r="J1731" i="24"/>
  <c r="J1730" i="24"/>
  <c r="J1729" i="24"/>
  <c r="J1728" i="24"/>
  <c r="J1727" i="24"/>
  <c r="J1726" i="24"/>
  <c r="J1725" i="24"/>
  <c r="J1724" i="24"/>
  <c r="J1723" i="24"/>
  <c r="J1722" i="24"/>
  <c r="J1721" i="24"/>
  <c r="J1720" i="24"/>
  <c r="J1719" i="24"/>
  <c r="J1718" i="24"/>
  <c r="J1717" i="24"/>
  <c r="J1716" i="24"/>
  <c r="J1715" i="24"/>
  <c r="J1714" i="24"/>
  <c r="J1713" i="24"/>
  <c r="J1712" i="24"/>
  <c r="J1711" i="24"/>
  <c r="J1710" i="24"/>
  <c r="J1709" i="24"/>
  <c r="J1708" i="24"/>
  <c r="J1707" i="24"/>
  <c r="J1706" i="24"/>
  <c r="J1705" i="24"/>
  <c r="J1704" i="24"/>
  <c r="J1703" i="24"/>
  <c r="J1702" i="24"/>
  <c r="J1701" i="24"/>
  <c r="J1700" i="24"/>
  <c r="J1699" i="24"/>
  <c r="J1698" i="24"/>
  <c r="J1697" i="24"/>
  <c r="J1696" i="24"/>
  <c r="J1695" i="24"/>
  <c r="J1694" i="24"/>
  <c r="J1693" i="24"/>
  <c r="J1692" i="24"/>
  <c r="J1691" i="24"/>
  <c r="J1690" i="24"/>
  <c r="J1689" i="24"/>
  <c r="J1688" i="24"/>
  <c r="J1687" i="24"/>
  <c r="J1686" i="24"/>
  <c r="J1685" i="24"/>
  <c r="J1684" i="24"/>
  <c r="J1683" i="24"/>
  <c r="J1682" i="24"/>
  <c r="J1681" i="24"/>
  <c r="J1680" i="24"/>
  <c r="J1679" i="24"/>
  <c r="J1678" i="24"/>
  <c r="J1677" i="24"/>
  <c r="J1676" i="24"/>
  <c r="J1675" i="24"/>
  <c r="J1674" i="24"/>
  <c r="J1673" i="24"/>
  <c r="J1672" i="24"/>
  <c r="J1671" i="24"/>
  <c r="J1670" i="24"/>
  <c r="J1669" i="24"/>
  <c r="J1668" i="24"/>
  <c r="J1667" i="24"/>
  <c r="J1666" i="24"/>
  <c r="J1665" i="24"/>
  <c r="J1664" i="24"/>
  <c r="J1663" i="24"/>
  <c r="J1662" i="24"/>
  <c r="J1661" i="24"/>
  <c r="J1660" i="24"/>
  <c r="J1659" i="24"/>
  <c r="J1658" i="24"/>
  <c r="J1657" i="24"/>
  <c r="J1656" i="24"/>
  <c r="J1655" i="24"/>
  <c r="J1654" i="24"/>
  <c r="J1653" i="24"/>
  <c r="J1652" i="24"/>
  <c r="J1651" i="24"/>
  <c r="J1650" i="24"/>
  <c r="J1649" i="24"/>
  <c r="J1648" i="24"/>
  <c r="J1647" i="24"/>
  <c r="J1646" i="24"/>
  <c r="J1645" i="24"/>
  <c r="J1644" i="24"/>
  <c r="J1643" i="24"/>
  <c r="J1642" i="24"/>
  <c r="J1641" i="24"/>
  <c r="J1640" i="24"/>
  <c r="J1639" i="24"/>
  <c r="J1638" i="24"/>
  <c r="J1637" i="24"/>
  <c r="J1636" i="24"/>
  <c r="J1635" i="24"/>
  <c r="J1634" i="24"/>
  <c r="J1633" i="24"/>
  <c r="J1632" i="24"/>
  <c r="J1631" i="24"/>
  <c r="J1630" i="24"/>
  <c r="J1629" i="24"/>
  <c r="J1628" i="24"/>
  <c r="J1627" i="24"/>
  <c r="J1626" i="24"/>
  <c r="J1625" i="24"/>
  <c r="J1624" i="24"/>
  <c r="J1623" i="24"/>
  <c r="J1622" i="24"/>
  <c r="J1621" i="24"/>
  <c r="J1620" i="24"/>
  <c r="J1619" i="24"/>
  <c r="J1618" i="24"/>
  <c r="J1617" i="24"/>
  <c r="J1616" i="24"/>
  <c r="J1615" i="24"/>
  <c r="J1614" i="24"/>
  <c r="J1613" i="24"/>
  <c r="J1612" i="24"/>
  <c r="J1611" i="24"/>
  <c r="J1610" i="24"/>
  <c r="J1609" i="24"/>
  <c r="J1608" i="24"/>
  <c r="J1607" i="24"/>
  <c r="J1606" i="24"/>
  <c r="J1605" i="24"/>
  <c r="J1604" i="24"/>
  <c r="J1603" i="24"/>
  <c r="J1602" i="24"/>
  <c r="J1601" i="24"/>
  <c r="J1600" i="24"/>
  <c r="J1599" i="24"/>
  <c r="J1598" i="24"/>
  <c r="J1597" i="24"/>
  <c r="J1596" i="24"/>
  <c r="J1595" i="24"/>
  <c r="J1594" i="24"/>
  <c r="J1593" i="24"/>
  <c r="J1592" i="24"/>
  <c r="J1591" i="24"/>
  <c r="J1590" i="24"/>
  <c r="J1589" i="24"/>
  <c r="J1588" i="24"/>
  <c r="J1587" i="24"/>
  <c r="J1586" i="24"/>
  <c r="J1585" i="24"/>
  <c r="J1584" i="24"/>
  <c r="J1583" i="24"/>
  <c r="J1582" i="24"/>
  <c r="J1581" i="24"/>
  <c r="J1580" i="24"/>
  <c r="J1579" i="24"/>
  <c r="J1578" i="24"/>
  <c r="J1577" i="24"/>
  <c r="J1576" i="24"/>
  <c r="J1575" i="24"/>
  <c r="J1574" i="24"/>
  <c r="J1573" i="24"/>
  <c r="J1572" i="24"/>
  <c r="J1571" i="24"/>
  <c r="J1570" i="24"/>
  <c r="J1569" i="24"/>
  <c r="J1568" i="24"/>
  <c r="J1567" i="24"/>
  <c r="J1566" i="24"/>
  <c r="J1565" i="24"/>
  <c r="J1564" i="24"/>
  <c r="J1563" i="24"/>
  <c r="J1562" i="24"/>
  <c r="J1561" i="24"/>
  <c r="J1560" i="24"/>
  <c r="J1559" i="24"/>
  <c r="J1558" i="24"/>
  <c r="J1557" i="24"/>
  <c r="J1556" i="24"/>
  <c r="J1555" i="24"/>
  <c r="J1554" i="24"/>
  <c r="J1553" i="24"/>
  <c r="J1552" i="24"/>
  <c r="J1551" i="24"/>
  <c r="J1550" i="24"/>
  <c r="J1549" i="24"/>
  <c r="J1548" i="24"/>
  <c r="J1547" i="24"/>
  <c r="J1546" i="24"/>
  <c r="J1545" i="24"/>
  <c r="J1544" i="24"/>
  <c r="J1543" i="24"/>
  <c r="J1542" i="24"/>
  <c r="J1541" i="24"/>
  <c r="J1540" i="24"/>
  <c r="J1539" i="24"/>
  <c r="J1538" i="24"/>
  <c r="J1537" i="24"/>
  <c r="J1536" i="24"/>
  <c r="J1535" i="24"/>
  <c r="J1534" i="24"/>
  <c r="J1533" i="24"/>
  <c r="J1532" i="24"/>
  <c r="J1531" i="24"/>
  <c r="J1530" i="24"/>
  <c r="J1529" i="24"/>
  <c r="J1528" i="24"/>
  <c r="J1527" i="24"/>
  <c r="J1526" i="24"/>
  <c r="J1525" i="24"/>
  <c r="J1524" i="24"/>
  <c r="J1523" i="24"/>
  <c r="J1522" i="24"/>
  <c r="J1521" i="24"/>
  <c r="J1520" i="24"/>
  <c r="J1519" i="24"/>
  <c r="J1518" i="24"/>
  <c r="J1517" i="24"/>
  <c r="J1516" i="24"/>
  <c r="J1515" i="24"/>
  <c r="J1514" i="24"/>
  <c r="J1513" i="24"/>
  <c r="J1512" i="24"/>
  <c r="J1511" i="24"/>
  <c r="J1510" i="24"/>
  <c r="J1509" i="24"/>
  <c r="J1508" i="24"/>
  <c r="J1507" i="24"/>
  <c r="J1506" i="24"/>
  <c r="J1505" i="24"/>
  <c r="J1504" i="24"/>
  <c r="J1503" i="24"/>
  <c r="J1502" i="24"/>
  <c r="J1501" i="24"/>
  <c r="J1500" i="24"/>
  <c r="J1499" i="24"/>
  <c r="J1498" i="24"/>
  <c r="J1497" i="24"/>
  <c r="J1496" i="24"/>
  <c r="J1495" i="24"/>
  <c r="J1494" i="24"/>
  <c r="J1493" i="24"/>
  <c r="J1492" i="24"/>
  <c r="J1491" i="24"/>
  <c r="J1490" i="24"/>
  <c r="J1489" i="24"/>
  <c r="J1488" i="24"/>
  <c r="J1487" i="24"/>
  <c r="J1486" i="24"/>
  <c r="J1485" i="24"/>
  <c r="J1484" i="24"/>
  <c r="J1483" i="24"/>
  <c r="J1482" i="24"/>
  <c r="J1481" i="24"/>
  <c r="J1480" i="24"/>
  <c r="J1479" i="24"/>
  <c r="J1478" i="24"/>
  <c r="J1477" i="24"/>
  <c r="J1476" i="24"/>
  <c r="J1475" i="24"/>
  <c r="J1474" i="24"/>
  <c r="J1473" i="24"/>
  <c r="J1472" i="24"/>
  <c r="J1471" i="24"/>
  <c r="J1470" i="24"/>
  <c r="J1469" i="24"/>
  <c r="J1468" i="24"/>
  <c r="J1467" i="24"/>
  <c r="J1466" i="24"/>
  <c r="J1465" i="24"/>
  <c r="J1464" i="24"/>
  <c r="J1463" i="24"/>
  <c r="J1462" i="24"/>
  <c r="J1461" i="24"/>
  <c r="J1460" i="24"/>
  <c r="J1459" i="24"/>
  <c r="J1458" i="24"/>
  <c r="J1457" i="24"/>
  <c r="J1456" i="24"/>
  <c r="J1455" i="24"/>
  <c r="J1454" i="24"/>
  <c r="J1453" i="24"/>
  <c r="J1452" i="24"/>
  <c r="J1451" i="24"/>
  <c r="J1450" i="24"/>
  <c r="J1449" i="24"/>
  <c r="J1448" i="24"/>
  <c r="J1447" i="24"/>
  <c r="J1446" i="24"/>
  <c r="J1445" i="24"/>
  <c r="J1444" i="24"/>
  <c r="J1443" i="24"/>
  <c r="J1442" i="24"/>
  <c r="J1441" i="24"/>
  <c r="J1440" i="24"/>
  <c r="J1439" i="24"/>
  <c r="J1438" i="24"/>
  <c r="J1437" i="24"/>
  <c r="J1436" i="24"/>
  <c r="J1435" i="24"/>
  <c r="J1434" i="24"/>
  <c r="J1433" i="24"/>
  <c r="J1432" i="24"/>
  <c r="J1431" i="24"/>
  <c r="J1430" i="24"/>
  <c r="J1429" i="24"/>
  <c r="J1428" i="24"/>
  <c r="J1427" i="24"/>
  <c r="J1426" i="24"/>
  <c r="J1425" i="24"/>
  <c r="J1424" i="24"/>
  <c r="J1423" i="24"/>
  <c r="J1422" i="24"/>
  <c r="J1421" i="24"/>
  <c r="J1420" i="24"/>
  <c r="J1419" i="24"/>
  <c r="J1418" i="24"/>
  <c r="J1417" i="24"/>
  <c r="J1416" i="24"/>
  <c r="J1415" i="24"/>
  <c r="J1414" i="24"/>
  <c r="J1413" i="24"/>
  <c r="J1412" i="24"/>
  <c r="J1411" i="24"/>
  <c r="J1410" i="24"/>
  <c r="J1409" i="24"/>
  <c r="J1408" i="24"/>
  <c r="J1407" i="24"/>
  <c r="J1406" i="24"/>
  <c r="J1405" i="24"/>
  <c r="J1404" i="24"/>
  <c r="J1403" i="24"/>
  <c r="J1402" i="24"/>
  <c r="J1401" i="24"/>
  <c r="J1400" i="24"/>
  <c r="J1399" i="24"/>
  <c r="J1398" i="24"/>
  <c r="J1397" i="24"/>
  <c r="J1396" i="24"/>
  <c r="J1395" i="24"/>
  <c r="J1394" i="24"/>
  <c r="J1393" i="24"/>
  <c r="J1392" i="24"/>
  <c r="J1391" i="24"/>
  <c r="J1390" i="24"/>
  <c r="J1389" i="24"/>
  <c r="J1388" i="24"/>
  <c r="J1387" i="24"/>
  <c r="J1386" i="24"/>
  <c r="J1385" i="24"/>
  <c r="J1384" i="24"/>
  <c r="J1383" i="24"/>
  <c r="J1382" i="24"/>
  <c r="J1381" i="24"/>
  <c r="J1380" i="24"/>
  <c r="J1379" i="24"/>
  <c r="J1378" i="24"/>
  <c r="J1377" i="24"/>
  <c r="J1376" i="24"/>
  <c r="J1375" i="24"/>
  <c r="J1374" i="24"/>
  <c r="J1373" i="24"/>
  <c r="J1372" i="24"/>
  <c r="J1371" i="24"/>
  <c r="J1370" i="24"/>
  <c r="J1369" i="24"/>
  <c r="J1368" i="24"/>
  <c r="J1367" i="24"/>
  <c r="J1366" i="24"/>
  <c r="J1365" i="24"/>
  <c r="J1364" i="24"/>
  <c r="J1363" i="24"/>
  <c r="J1362" i="24"/>
  <c r="J1361" i="24"/>
  <c r="J1360" i="24"/>
  <c r="J1359" i="24"/>
  <c r="J1358" i="24"/>
  <c r="J1357" i="24"/>
  <c r="J1356" i="24"/>
  <c r="J1355" i="24"/>
  <c r="J1354" i="24"/>
  <c r="J1353" i="24"/>
  <c r="J1352" i="24"/>
  <c r="J1351" i="24"/>
  <c r="J1350" i="24"/>
  <c r="J1349" i="24"/>
  <c r="J1348" i="24"/>
  <c r="J1347" i="24"/>
  <c r="J1346" i="24"/>
  <c r="J1345" i="24"/>
  <c r="J1344" i="24"/>
  <c r="J1343" i="24"/>
  <c r="J1342" i="24"/>
  <c r="J1341" i="24"/>
  <c r="J1340" i="24"/>
  <c r="J1339" i="24"/>
  <c r="J1338" i="24"/>
  <c r="J1337" i="24"/>
  <c r="J1336" i="24"/>
  <c r="J1335" i="24"/>
  <c r="J1334" i="24"/>
  <c r="J1333" i="24"/>
  <c r="J1332" i="24"/>
  <c r="J1331" i="24"/>
  <c r="J1330" i="24"/>
  <c r="J1329" i="24"/>
  <c r="J1328" i="24"/>
  <c r="J1327" i="24"/>
  <c r="J1326" i="24"/>
  <c r="J1325" i="24"/>
  <c r="J1324" i="24"/>
  <c r="J1323" i="24"/>
  <c r="J1322" i="24"/>
  <c r="J1321" i="24"/>
  <c r="J1320" i="24"/>
  <c r="J1319" i="24"/>
  <c r="J1318" i="24"/>
  <c r="J1317" i="24"/>
  <c r="J1316" i="24"/>
  <c r="J1315" i="24"/>
  <c r="J1314" i="24"/>
  <c r="J1313" i="24"/>
  <c r="J1312" i="24"/>
  <c r="J1311" i="24"/>
  <c r="J1310" i="24"/>
  <c r="J1309" i="24"/>
  <c r="J1308" i="24"/>
  <c r="J1307" i="24"/>
  <c r="J1306" i="24"/>
  <c r="J1305" i="24"/>
  <c r="J1304" i="24"/>
  <c r="J1303" i="24"/>
  <c r="J1302" i="24"/>
  <c r="J1301" i="24"/>
  <c r="J1300" i="24"/>
  <c r="J1299" i="24"/>
  <c r="J1298" i="24"/>
  <c r="J1297" i="24"/>
  <c r="J1296" i="24"/>
  <c r="J1295" i="24"/>
  <c r="J1294" i="24"/>
  <c r="J1293" i="24"/>
  <c r="J1292" i="24"/>
  <c r="J1291" i="24"/>
  <c r="J1290" i="24"/>
  <c r="J1289" i="24"/>
  <c r="J1288" i="24"/>
  <c r="J1287" i="24"/>
  <c r="J1286" i="24"/>
  <c r="J1285" i="24"/>
  <c r="J1284" i="24"/>
  <c r="J1283" i="24"/>
  <c r="J1282" i="24"/>
  <c r="J1281" i="24"/>
  <c r="J1280" i="24"/>
  <c r="J1279" i="24"/>
  <c r="J1278" i="24"/>
  <c r="J1277" i="24"/>
  <c r="J1276" i="24"/>
  <c r="J1275" i="24"/>
  <c r="J1274" i="24"/>
  <c r="J1273" i="24"/>
  <c r="J1272" i="24"/>
  <c r="J1271" i="24"/>
  <c r="J1270" i="24"/>
  <c r="J1269" i="24"/>
  <c r="J1268" i="24"/>
  <c r="J1267" i="24"/>
  <c r="J1266" i="24"/>
  <c r="J1265" i="24"/>
  <c r="J1264" i="24"/>
  <c r="J1263" i="24"/>
  <c r="J1262" i="24"/>
  <c r="J1261" i="24"/>
  <c r="J1260" i="24"/>
  <c r="J1259" i="24"/>
  <c r="J1258" i="24"/>
  <c r="J1257" i="24"/>
  <c r="J1256" i="24"/>
  <c r="J1255" i="24"/>
  <c r="J1254" i="24"/>
  <c r="J1253" i="24"/>
  <c r="J1252" i="24"/>
  <c r="J1251" i="24"/>
  <c r="J1250" i="24"/>
  <c r="J1249" i="24"/>
  <c r="J1248" i="24"/>
  <c r="J1247" i="24"/>
  <c r="J1246" i="24"/>
  <c r="J1245" i="24"/>
  <c r="J1244" i="24"/>
  <c r="J1243" i="24"/>
  <c r="J1242" i="24"/>
  <c r="J1241" i="24"/>
  <c r="J1240" i="24"/>
  <c r="J1239" i="24"/>
  <c r="J1238" i="24"/>
  <c r="J1237" i="24"/>
  <c r="J1236" i="24"/>
  <c r="J1235" i="24"/>
  <c r="J1234" i="24"/>
  <c r="J1233" i="24"/>
  <c r="J1232" i="24"/>
  <c r="J1231" i="24"/>
  <c r="J1230" i="24"/>
  <c r="J1229" i="24"/>
  <c r="J1228" i="24"/>
  <c r="J1227" i="24"/>
  <c r="J1226" i="24"/>
  <c r="J1225" i="24"/>
  <c r="J1224" i="24"/>
  <c r="J1223" i="24"/>
  <c r="J1222" i="24"/>
  <c r="J1221" i="24"/>
  <c r="J1220" i="24"/>
  <c r="J1219" i="24"/>
  <c r="J1218" i="24"/>
  <c r="J1217" i="24"/>
  <c r="J1216" i="24"/>
  <c r="J1215" i="24"/>
  <c r="J1214" i="24"/>
  <c r="J1213" i="24"/>
  <c r="J1212" i="24"/>
  <c r="J1211" i="24"/>
  <c r="J1210" i="24"/>
  <c r="J1209" i="24"/>
  <c r="J1208" i="24"/>
  <c r="J1207" i="24"/>
  <c r="J1206" i="24"/>
  <c r="J1205" i="24"/>
  <c r="J1204" i="24"/>
  <c r="J1203" i="24"/>
  <c r="J1202" i="24"/>
  <c r="J1201" i="24"/>
  <c r="J1200" i="24"/>
  <c r="J1199" i="24"/>
  <c r="J1198" i="24"/>
  <c r="J1197" i="24"/>
  <c r="J1196" i="24"/>
  <c r="J1195" i="24"/>
  <c r="J1194" i="24"/>
  <c r="J1193" i="24"/>
  <c r="J1192" i="24"/>
  <c r="J1191" i="24"/>
  <c r="J1190" i="24"/>
  <c r="J1189" i="24"/>
  <c r="J1188" i="24"/>
  <c r="J1187" i="24"/>
  <c r="J1186" i="24"/>
  <c r="J1185" i="24"/>
  <c r="J1184" i="24"/>
  <c r="J1183" i="24"/>
  <c r="J1182" i="24"/>
  <c r="J1181" i="24"/>
  <c r="J1180" i="24"/>
  <c r="J1179" i="24"/>
  <c r="J1178" i="24"/>
  <c r="J1177" i="24"/>
  <c r="J1176" i="24"/>
  <c r="J1175" i="24"/>
  <c r="J1174" i="24"/>
  <c r="J1173" i="24"/>
  <c r="J1172" i="24"/>
  <c r="J1171" i="24"/>
  <c r="J1170" i="24"/>
  <c r="J1169" i="24"/>
  <c r="J1168" i="24"/>
  <c r="J1167" i="24"/>
  <c r="J1166" i="24"/>
  <c r="J1165" i="24"/>
  <c r="J1164" i="24"/>
  <c r="J1163" i="24"/>
  <c r="J1162" i="24"/>
  <c r="J1161" i="24"/>
  <c r="J1160" i="24"/>
  <c r="J1159" i="24"/>
  <c r="J1158" i="24"/>
  <c r="J1157" i="24"/>
  <c r="J1156" i="24"/>
  <c r="J1155" i="24"/>
  <c r="J1154" i="24"/>
  <c r="J1153" i="24"/>
  <c r="J1152" i="24"/>
  <c r="J1151" i="24"/>
  <c r="J1150" i="24"/>
  <c r="J1149" i="24"/>
  <c r="J1148" i="24"/>
  <c r="J1147" i="24"/>
  <c r="J1146" i="24"/>
  <c r="J1145" i="24"/>
  <c r="J1144" i="24"/>
  <c r="J1143" i="24"/>
  <c r="J1142" i="24"/>
  <c r="J1141" i="24"/>
  <c r="J1140" i="24"/>
  <c r="J1139" i="24"/>
  <c r="J1138" i="24"/>
  <c r="J1137" i="24"/>
  <c r="J1136" i="24"/>
  <c r="J1135" i="24"/>
  <c r="J1134" i="24"/>
  <c r="J1133" i="24"/>
  <c r="J1132" i="24"/>
  <c r="J1131" i="24"/>
  <c r="J1130" i="24"/>
  <c r="J1129" i="24"/>
  <c r="J1128" i="24"/>
  <c r="J1127" i="24"/>
  <c r="J1126" i="24"/>
  <c r="J1125" i="24"/>
  <c r="J1124" i="24"/>
  <c r="J1123" i="24"/>
  <c r="J1122" i="24"/>
  <c r="J1121" i="24"/>
  <c r="J1120" i="24"/>
  <c r="J1119" i="24"/>
  <c r="J1118" i="24"/>
  <c r="J1117" i="24"/>
  <c r="J1116" i="24"/>
  <c r="J1115" i="24"/>
  <c r="J1114" i="24"/>
  <c r="J1113" i="24"/>
  <c r="J1112" i="24"/>
  <c r="J1111" i="24"/>
  <c r="J1110" i="24"/>
  <c r="J1109" i="24"/>
  <c r="J1108" i="24"/>
  <c r="J1107" i="24"/>
  <c r="J1106" i="24"/>
  <c r="J1105" i="24"/>
  <c r="J1104" i="24"/>
  <c r="J1103" i="24"/>
  <c r="J1102" i="24"/>
  <c r="J1101" i="24"/>
  <c r="J1100" i="24"/>
  <c r="J1099" i="24"/>
  <c r="J1098" i="24"/>
  <c r="J1097" i="24"/>
  <c r="J1096" i="24"/>
  <c r="J1095" i="24"/>
  <c r="J1094" i="24"/>
  <c r="J1093" i="24"/>
  <c r="J1092" i="24"/>
  <c r="J1091" i="24"/>
  <c r="J1090" i="24"/>
  <c r="J1089" i="24"/>
  <c r="J1088" i="24"/>
  <c r="J1087" i="24"/>
  <c r="J1086" i="24"/>
  <c r="J1085" i="24"/>
  <c r="J1084" i="24"/>
  <c r="J1083" i="24"/>
  <c r="J1082" i="24"/>
  <c r="J1081" i="24"/>
  <c r="J1080" i="24"/>
  <c r="J1079" i="24"/>
  <c r="J1078" i="24"/>
  <c r="J1077" i="24"/>
  <c r="J1076" i="24"/>
  <c r="J1075" i="24"/>
  <c r="J1074" i="24"/>
  <c r="J1073" i="24"/>
  <c r="J1072" i="24"/>
  <c r="J1071" i="24"/>
  <c r="J1070" i="24"/>
  <c r="J1069" i="24"/>
  <c r="J1068" i="24"/>
  <c r="J1067" i="24"/>
  <c r="J1066" i="24"/>
  <c r="J1065" i="24"/>
  <c r="J1064" i="24"/>
  <c r="J1063" i="24"/>
  <c r="J1062" i="24"/>
  <c r="J1061" i="24"/>
  <c r="J1060" i="24"/>
  <c r="J1059" i="24"/>
  <c r="J1058" i="24"/>
  <c r="J1057" i="24"/>
  <c r="J1056" i="24"/>
  <c r="J1055" i="24"/>
  <c r="J1054" i="24"/>
  <c r="J1053" i="24"/>
  <c r="J1052" i="24"/>
  <c r="J1051" i="24"/>
  <c r="J1050" i="24"/>
  <c r="J1049" i="24"/>
  <c r="J1048" i="24"/>
  <c r="J1047" i="24"/>
  <c r="J1046" i="24"/>
  <c r="J1045" i="24"/>
  <c r="J1044" i="24"/>
  <c r="J1043" i="24"/>
  <c r="J1042" i="24"/>
  <c r="J1041" i="24"/>
  <c r="J1040" i="24"/>
  <c r="J1039" i="24"/>
  <c r="J1038" i="24"/>
  <c r="J1037" i="24"/>
  <c r="J1036" i="24"/>
  <c r="J1035" i="24"/>
  <c r="J1034" i="24"/>
  <c r="J1033" i="24"/>
  <c r="J1032" i="24"/>
  <c r="J1031" i="24"/>
  <c r="J1030" i="24"/>
  <c r="J1029" i="24"/>
  <c r="J1028" i="24"/>
  <c r="J1027" i="24"/>
  <c r="J1026" i="24"/>
  <c r="J1025" i="24"/>
  <c r="J1024" i="24"/>
  <c r="J1023" i="24"/>
  <c r="J1022" i="24"/>
  <c r="J1021" i="24"/>
  <c r="J1020" i="24"/>
  <c r="J1019" i="24"/>
  <c r="J1018" i="24"/>
  <c r="J1017" i="24"/>
  <c r="J1016" i="24"/>
  <c r="J1015" i="24"/>
  <c r="J1014" i="24"/>
  <c r="J1013" i="24"/>
  <c r="J1011" i="24"/>
  <c r="J1010" i="24"/>
  <c r="J1009" i="24"/>
  <c r="J1008" i="24"/>
  <c r="J1007" i="24"/>
  <c r="B54" i="20"/>
  <c r="C54" i="20"/>
  <c r="D54" i="20"/>
  <c r="E54" i="20"/>
  <c r="F54" i="20"/>
  <c r="G54" i="20"/>
  <c r="J54" i="20"/>
  <c r="L54" i="20"/>
  <c r="N54" i="20"/>
  <c r="P54" i="20"/>
  <c r="B55" i="20"/>
  <c r="C55" i="20"/>
  <c r="D55" i="20"/>
  <c r="E55" i="20"/>
  <c r="F55" i="20"/>
  <c r="G55" i="20"/>
  <c r="J55" i="20"/>
  <c r="L55" i="20"/>
  <c r="N55" i="20"/>
  <c r="P55" i="20"/>
  <c r="B56" i="20"/>
  <c r="C56" i="20"/>
  <c r="D56" i="20"/>
  <c r="E56" i="20"/>
  <c r="F56" i="20"/>
  <c r="G56" i="20"/>
  <c r="J56" i="20"/>
  <c r="L56" i="20"/>
  <c r="N56" i="20"/>
  <c r="P56" i="20"/>
  <c r="B57" i="20"/>
  <c r="C57" i="20"/>
  <c r="D57" i="20"/>
  <c r="E57" i="20"/>
  <c r="F57" i="20"/>
  <c r="G57" i="20"/>
  <c r="J57" i="20"/>
  <c r="L57" i="20"/>
  <c r="N57" i="20"/>
  <c r="P57" i="20"/>
  <c r="B58" i="20"/>
  <c r="C58" i="20"/>
  <c r="D58" i="20"/>
  <c r="E58" i="20"/>
  <c r="F58" i="20"/>
  <c r="G58" i="20"/>
  <c r="J58" i="20"/>
  <c r="L58" i="20"/>
  <c r="N58" i="20"/>
  <c r="P58" i="20"/>
  <c r="B59" i="20"/>
  <c r="C59" i="20"/>
  <c r="D59" i="20"/>
  <c r="E59" i="20"/>
  <c r="F59" i="20"/>
  <c r="G59" i="20"/>
  <c r="J59" i="20"/>
  <c r="L59" i="20"/>
  <c r="N59" i="20"/>
  <c r="P59" i="20"/>
  <c r="B60" i="20"/>
  <c r="C60" i="20"/>
  <c r="D60" i="20"/>
  <c r="E60" i="20"/>
  <c r="F60" i="20"/>
  <c r="G60" i="20"/>
  <c r="J60" i="20"/>
  <c r="L60" i="20"/>
  <c r="N60" i="20"/>
  <c r="P60" i="20"/>
  <c r="B61" i="20"/>
  <c r="C61" i="20"/>
  <c r="D61" i="20"/>
  <c r="E61" i="20"/>
  <c r="F61" i="20"/>
  <c r="G61" i="20"/>
  <c r="J61" i="20"/>
  <c r="L61" i="20"/>
  <c r="N61" i="20"/>
  <c r="P61" i="20"/>
  <c r="B62" i="20"/>
  <c r="C62" i="20"/>
  <c r="D62" i="20"/>
  <c r="E62" i="20"/>
  <c r="F62" i="20"/>
  <c r="G62" i="20"/>
  <c r="J62" i="20"/>
  <c r="L62" i="20"/>
  <c r="N62" i="20"/>
  <c r="P62" i="20"/>
  <c r="B63" i="20"/>
  <c r="C63" i="20"/>
  <c r="D63" i="20"/>
  <c r="E63" i="20"/>
  <c r="F63" i="20"/>
  <c r="G63" i="20"/>
  <c r="J63" i="20"/>
  <c r="L63" i="20"/>
  <c r="N63" i="20"/>
  <c r="P63" i="20"/>
  <c r="B64" i="20"/>
  <c r="C64" i="20"/>
  <c r="D64" i="20"/>
  <c r="E64" i="20"/>
  <c r="F64" i="20"/>
  <c r="G64" i="20"/>
  <c r="J64" i="20"/>
  <c r="L64" i="20"/>
  <c r="N64" i="20"/>
  <c r="P64" i="20"/>
  <c r="B65" i="20"/>
  <c r="C65" i="20"/>
  <c r="D65" i="20"/>
  <c r="E65" i="20"/>
  <c r="F65" i="20"/>
  <c r="G65" i="20"/>
  <c r="J65" i="20"/>
  <c r="L65" i="20"/>
  <c r="N65" i="20"/>
  <c r="P65" i="20"/>
  <c r="B66" i="20"/>
  <c r="C66" i="20"/>
  <c r="D66" i="20"/>
  <c r="E66" i="20"/>
  <c r="F66" i="20"/>
  <c r="G66" i="20"/>
  <c r="J66" i="20"/>
  <c r="L66" i="20"/>
  <c r="N66" i="20"/>
  <c r="P66" i="20"/>
  <c r="B67" i="20"/>
  <c r="C67" i="20"/>
  <c r="D67" i="20"/>
  <c r="E67" i="20"/>
  <c r="F67" i="20"/>
  <c r="G67" i="20"/>
  <c r="J67" i="20"/>
  <c r="L67" i="20"/>
  <c r="N67" i="20"/>
  <c r="P67" i="20"/>
  <c r="B68" i="20"/>
  <c r="C68" i="20"/>
  <c r="D68" i="20"/>
  <c r="E68" i="20"/>
  <c r="F68" i="20"/>
  <c r="G68" i="20"/>
  <c r="J68" i="20"/>
  <c r="L68" i="20"/>
  <c r="N68" i="20"/>
  <c r="P68" i="20"/>
  <c r="B69" i="20"/>
  <c r="C69" i="20"/>
  <c r="D69" i="20"/>
  <c r="E69" i="20"/>
  <c r="F69" i="20"/>
  <c r="G69" i="20"/>
  <c r="J69" i="20"/>
  <c r="L69" i="20"/>
  <c r="N69" i="20"/>
  <c r="P69" i="20"/>
  <c r="B70" i="20"/>
  <c r="C70" i="20"/>
  <c r="D70" i="20"/>
  <c r="E70" i="20"/>
  <c r="F70" i="20"/>
  <c r="G70" i="20"/>
  <c r="J70" i="20"/>
  <c r="L70" i="20"/>
  <c r="N70" i="20"/>
  <c r="P70" i="20"/>
  <c r="B71" i="20"/>
  <c r="C71" i="20"/>
  <c r="D71" i="20"/>
  <c r="E71" i="20"/>
  <c r="F71" i="20"/>
  <c r="G71" i="20"/>
  <c r="J71" i="20"/>
  <c r="L71" i="20"/>
  <c r="N71" i="20"/>
  <c r="P71" i="20"/>
  <c r="B72" i="20"/>
  <c r="C72" i="20"/>
  <c r="D72" i="20"/>
  <c r="E72" i="20"/>
  <c r="F72" i="20"/>
  <c r="G72" i="20"/>
  <c r="J72" i="20"/>
  <c r="L72" i="20"/>
  <c r="N72" i="20"/>
  <c r="P72" i="20"/>
  <c r="B73" i="20"/>
  <c r="C73" i="20"/>
  <c r="D73" i="20"/>
  <c r="E73" i="20"/>
  <c r="F73" i="20"/>
  <c r="G73" i="20"/>
  <c r="J73" i="20"/>
  <c r="L73" i="20"/>
  <c r="N73" i="20"/>
  <c r="P73" i="20"/>
  <c r="B74" i="20"/>
  <c r="C74" i="20"/>
  <c r="D74" i="20"/>
  <c r="E74" i="20"/>
  <c r="F74" i="20"/>
  <c r="G74" i="20"/>
  <c r="J74" i="20"/>
  <c r="L74" i="20"/>
  <c r="N74" i="20"/>
  <c r="P74" i="20"/>
  <c r="B75" i="20"/>
  <c r="C75" i="20"/>
  <c r="D75" i="20"/>
  <c r="E75" i="20"/>
  <c r="F75" i="20"/>
  <c r="G75" i="20"/>
  <c r="J75" i="20"/>
  <c r="L75" i="20"/>
  <c r="N75" i="20"/>
  <c r="P75" i="20"/>
  <c r="B76" i="20"/>
  <c r="C76" i="20"/>
  <c r="D76" i="20"/>
  <c r="E76" i="20"/>
  <c r="F76" i="20"/>
  <c r="G76" i="20"/>
  <c r="J76" i="20"/>
  <c r="L76" i="20"/>
  <c r="N76" i="20"/>
  <c r="P76" i="20"/>
  <c r="B77" i="20"/>
  <c r="C77" i="20"/>
  <c r="D77" i="20"/>
  <c r="E77" i="20"/>
  <c r="F77" i="20"/>
  <c r="G77" i="20"/>
  <c r="J77" i="20"/>
  <c r="L77" i="20"/>
  <c r="N77" i="20"/>
  <c r="P77" i="20"/>
  <c r="B78" i="20"/>
  <c r="C78" i="20"/>
  <c r="D78" i="20"/>
  <c r="E78" i="20"/>
  <c r="F78" i="20"/>
  <c r="G78" i="20"/>
  <c r="J78" i="20"/>
  <c r="L78" i="20"/>
  <c r="N78" i="20"/>
  <c r="P78" i="20"/>
  <c r="B79" i="20"/>
  <c r="C79" i="20"/>
  <c r="D79" i="20"/>
  <c r="E79" i="20"/>
  <c r="F79" i="20"/>
  <c r="G79" i="20"/>
  <c r="J79" i="20"/>
  <c r="L79" i="20"/>
  <c r="N79" i="20"/>
  <c r="P79" i="20"/>
  <c r="B80" i="20"/>
  <c r="C80" i="20"/>
  <c r="D80" i="20"/>
  <c r="E80" i="20"/>
  <c r="F80" i="20"/>
  <c r="G80" i="20"/>
  <c r="J80" i="20"/>
  <c r="L80" i="20"/>
  <c r="N80" i="20"/>
  <c r="P80" i="20"/>
  <c r="B81" i="20"/>
  <c r="C81" i="20"/>
  <c r="D81" i="20"/>
  <c r="E81" i="20"/>
  <c r="F81" i="20"/>
  <c r="G81" i="20"/>
  <c r="J81" i="20"/>
  <c r="L81" i="20"/>
  <c r="N81" i="20"/>
  <c r="P81" i="20"/>
  <c r="B82" i="20"/>
  <c r="C82" i="20"/>
  <c r="D82" i="20"/>
  <c r="E82" i="20"/>
  <c r="F82" i="20"/>
  <c r="G82" i="20"/>
  <c r="J82" i="20"/>
  <c r="L82" i="20"/>
  <c r="N82" i="20"/>
  <c r="P82" i="20"/>
  <c r="B83" i="20"/>
  <c r="C83" i="20"/>
  <c r="D83" i="20"/>
  <c r="E83" i="20"/>
  <c r="F83" i="20"/>
  <c r="G83" i="20"/>
  <c r="J83" i="20"/>
  <c r="L83" i="20"/>
  <c r="N83" i="20"/>
  <c r="P83" i="20"/>
  <c r="B84" i="20"/>
  <c r="C84" i="20"/>
  <c r="D84" i="20"/>
  <c r="E84" i="20"/>
  <c r="F84" i="20"/>
  <c r="G84" i="20"/>
  <c r="J84" i="20"/>
  <c r="L84" i="20"/>
  <c r="N84" i="20"/>
  <c r="P84" i="20"/>
  <c r="B85" i="20"/>
  <c r="C85" i="20"/>
  <c r="D85" i="20"/>
  <c r="E85" i="20"/>
  <c r="F85" i="20"/>
  <c r="G85" i="20"/>
  <c r="J85" i="20"/>
  <c r="L85" i="20"/>
  <c r="N85" i="20"/>
  <c r="P85" i="20"/>
  <c r="B86" i="20"/>
  <c r="C86" i="20"/>
  <c r="D86" i="20"/>
  <c r="E86" i="20"/>
  <c r="F86" i="20"/>
  <c r="G86" i="20"/>
  <c r="J86" i="20"/>
  <c r="L86" i="20"/>
  <c r="N86" i="20"/>
  <c r="P86" i="20"/>
  <c r="B87" i="20"/>
  <c r="C87" i="20"/>
  <c r="D87" i="20"/>
  <c r="E87" i="20"/>
  <c r="F87" i="20"/>
  <c r="G87" i="20"/>
  <c r="J87" i="20"/>
  <c r="L87" i="20"/>
  <c r="N87" i="20"/>
  <c r="P87" i="20"/>
  <c r="B88" i="20"/>
  <c r="C88" i="20"/>
  <c r="D88" i="20"/>
  <c r="E88" i="20"/>
  <c r="F88" i="20"/>
  <c r="G88" i="20"/>
  <c r="J88" i="20"/>
  <c r="L88" i="20"/>
  <c r="N88" i="20"/>
  <c r="P88" i="20"/>
  <c r="B89" i="20"/>
  <c r="C89" i="20"/>
  <c r="D89" i="20"/>
  <c r="E89" i="20"/>
  <c r="F89" i="20"/>
  <c r="G89" i="20"/>
  <c r="J89" i="20"/>
  <c r="L89" i="20"/>
  <c r="N89" i="20"/>
  <c r="P89" i="20"/>
  <c r="B90" i="20"/>
  <c r="C90" i="20"/>
  <c r="D90" i="20"/>
  <c r="E90" i="20"/>
  <c r="F90" i="20"/>
  <c r="G90" i="20"/>
  <c r="J90" i="20"/>
  <c r="L90" i="20"/>
  <c r="N90" i="20"/>
  <c r="P90" i="20"/>
  <c r="B91" i="20"/>
  <c r="C91" i="20"/>
  <c r="D91" i="20"/>
  <c r="E91" i="20"/>
  <c r="F91" i="20"/>
  <c r="G91" i="20"/>
  <c r="J91" i="20"/>
  <c r="L91" i="20"/>
  <c r="N91" i="20"/>
  <c r="P91" i="20"/>
  <c r="B92" i="20"/>
  <c r="C92" i="20"/>
  <c r="D92" i="20"/>
  <c r="E92" i="20"/>
  <c r="F92" i="20"/>
  <c r="G92" i="20"/>
  <c r="J92" i="20"/>
  <c r="L92" i="20"/>
  <c r="N92" i="20"/>
  <c r="P92" i="20"/>
  <c r="B93" i="20"/>
  <c r="C93" i="20"/>
  <c r="D93" i="20"/>
  <c r="E93" i="20"/>
  <c r="F93" i="20"/>
  <c r="G93" i="20"/>
  <c r="J93" i="20"/>
  <c r="L93" i="20"/>
  <c r="N93" i="20"/>
  <c r="P93" i="20"/>
  <c r="B94" i="20"/>
  <c r="C94" i="20"/>
  <c r="D94" i="20"/>
  <c r="E94" i="20"/>
  <c r="F94" i="20"/>
  <c r="G94" i="20"/>
  <c r="J94" i="20"/>
  <c r="L94" i="20"/>
  <c r="N94" i="20"/>
  <c r="P94" i="20"/>
  <c r="B95" i="20"/>
  <c r="C95" i="20"/>
  <c r="D95" i="20"/>
  <c r="E95" i="20"/>
  <c r="F95" i="20"/>
  <c r="G95" i="20"/>
  <c r="J95" i="20"/>
  <c r="L95" i="20"/>
  <c r="N95" i="20"/>
  <c r="P95" i="20"/>
  <c r="B96" i="20"/>
  <c r="C96" i="20"/>
  <c r="D96" i="20"/>
  <c r="E96" i="20"/>
  <c r="F96" i="20"/>
  <c r="G96" i="20"/>
  <c r="J96" i="20"/>
  <c r="L96" i="20"/>
  <c r="N96" i="20"/>
  <c r="P96" i="20"/>
  <c r="B97" i="20"/>
  <c r="C97" i="20"/>
  <c r="D97" i="20"/>
  <c r="E97" i="20"/>
  <c r="F97" i="20"/>
  <c r="G97" i="20"/>
  <c r="J97" i="20"/>
  <c r="L97" i="20"/>
  <c r="N97" i="20"/>
  <c r="P97" i="20"/>
  <c r="B98" i="20"/>
  <c r="C98" i="20"/>
  <c r="D98" i="20"/>
  <c r="E98" i="20"/>
  <c r="F98" i="20"/>
  <c r="G98" i="20"/>
  <c r="J98" i="20"/>
  <c r="L98" i="20"/>
  <c r="N98" i="20"/>
  <c r="P98" i="20"/>
  <c r="B99" i="20"/>
  <c r="C99" i="20"/>
  <c r="D99" i="20"/>
  <c r="E99" i="20"/>
  <c r="F99" i="20"/>
  <c r="G99" i="20"/>
  <c r="J99" i="20"/>
  <c r="L99" i="20"/>
  <c r="N99" i="20"/>
  <c r="P99" i="20"/>
  <c r="B100" i="20"/>
  <c r="C100" i="20"/>
  <c r="D100" i="20"/>
  <c r="E100" i="20"/>
  <c r="F100" i="20"/>
  <c r="G100" i="20"/>
  <c r="J100" i="20"/>
  <c r="L100" i="20"/>
  <c r="N100" i="20"/>
  <c r="P100" i="20"/>
  <c r="B101" i="20"/>
  <c r="C101" i="20"/>
  <c r="D101" i="20"/>
  <c r="E101" i="20"/>
  <c r="F101" i="20"/>
  <c r="G101" i="20"/>
  <c r="J101" i="20"/>
  <c r="L101" i="20"/>
  <c r="N101" i="20"/>
  <c r="P101" i="20"/>
  <c r="B102" i="20"/>
  <c r="C102" i="20"/>
  <c r="D102" i="20"/>
  <c r="E102" i="20"/>
  <c r="F102" i="20"/>
  <c r="G102" i="20"/>
  <c r="J102" i="20"/>
  <c r="L102" i="20"/>
  <c r="N102" i="20"/>
  <c r="P102" i="20"/>
  <c r="B103" i="20"/>
  <c r="C103" i="20"/>
  <c r="D103" i="20"/>
  <c r="E103" i="20"/>
  <c r="F103" i="20"/>
  <c r="G103" i="20"/>
  <c r="J103" i="20"/>
  <c r="L103" i="20"/>
  <c r="N103" i="20"/>
  <c r="P103" i="20"/>
  <c r="B54" i="19"/>
  <c r="C54" i="19"/>
  <c r="D54" i="19"/>
  <c r="E54" i="19"/>
  <c r="F54" i="19"/>
  <c r="G54" i="19"/>
  <c r="N54" i="19"/>
  <c r="T54" i="19"/>
  <c r="Z54" i="19"/>
  <c r="AF54" i="19"/>
  <c r="B55" i="19"/>
  <c r="C55" i="19"/>
  <c r="D55" i="19"/>
  <c r="E55" i="19"/>
  <c r="F55" i="19"/>
  <c r="G55" i="19"/>
  <c r="N55" i="19"/>
  <c r="T55" i="19"/>
  <c r="Z55" i="19"/>
  <c r="AF55" i="19"/>
  <c r="B56" i="19"/>
  <c r="C56" i="19"/>
  <c r="D56" i="19"/>
  <c r="E56" i="19"/>
  <c r="F56" i="19"/>
  <c r="G56" i="19"/>
  <c r="N56" i="19"/>
  <c r="T56" i="19"/>
  <c r="Z56" i="19"/>
  <c r="AF56" i="19"/>
  <c r="B57" i="19"/>
  <c r="C57" i="19"/>
  <c r="D57" i="19"/>
  <c r="E57" i="19"/>
  <c r="F57" i="19"/>
  <c r="G57" i="19"/>
  <c r="N57" i="19"/>
  <c r="T57" i="19"/>
  <c r="Z57" i="19"/>
  <c r="AF57" i="19"/>
  <c r="B58" i="19"/>
  <c r="C58" i="19"/>
  <c r="D58" i="19"/>
  <c r="E58" i="19"/>
  <c r="F58" i="19"/>
  <c r="G58" i="19"/>
  <c r="N58" i="19"/>
  <c r="T58" i="19"/>
  <c r="Z58" i="19"/>
  <c r="AF58" i="19"/>
  <c r="B59" i="19"/>
  <c r="C59" i="19"/>
  <c r="D59" i="19"/>
  <c r="E59" i="19"/>
  <c r="F59" i="19"/>
  <c r="G59" i="19"/>
  <c r="N59" i="19"/>
  <c r="T59" i="19"/>
  <c r="Z59" i="19"/>
  <c r="AF59" i="19"/>
  <c r="B60" i="19"/>
  <c r="C60" i="19"/>
  <c r="D60" i="19"/>
  <c r="E60" i="19"/>
  <c r="F60" i="19"/>
  <c r="G60" i="19"/>
  <c r="N60" i="19"/>
  <c r="T60" i="19"/>
  <c r="Z60" i="19"/>
  <c r="AF60" i="19"/>
  <c r="B61" i="19"/>
  <c r="C61" i="19"/>
  <c r="D61" i="19"/>
  <c r="E61" i="19"/>
  <c r="F61" i="19"/>
  <c r="G61" i="19"/>
  <c r="N61" i="19"/>
  <c r="T61" i="19"/>
  <c r="Z61" i="19"/>
  <c r="AF61" i="19"/>
  <c r="B62" i="19"/>
  <c r="C62" i="19"/>
  <c r="D62" i="19"/>
  <c r="E62" i="19"/>
  <c r="F62" i="19"/>
  <c r="G62" i="19"/>
  <c r="N62" i="19"/>
  <c r="T62" i="19"/>
  <c r="Z62" i="19"/>
  <c r="AF62" i="19"/>
  <c r="B63" i="19"/>
  <c r="C63" i="19"/>
  <c r="D63" i="19"/>
  <c r="E63" i="19"/>
  <c r="F63" i="19"/>
  <c r="G63" i="19"/>
  <c r="N63" i="19"/>
  <c r="T63" i="19"/>
  <c r="Z63" i="19"/>
  <c r="AF63" i="19"/>
  <c r="B64" i="19"/>
  <c r="C64" i="19"/>
  <c r="D64" i="19"/>
  <c r="E64" i="19"/>
  <c r="F64" i="19"/>
  <c r="G64" i="19"/>
  <c r="N64" i="19"/>
  <c r="T64" i="19"/>
  <c r="Z64" i="19"/>
  <c r="AF64" i="19"/>
  <c r="B65" i="19"/>
  <c r="C65" i="19"/>
  <c r="D65" i="19"/>
  <c r="E65" i="19"/>
  <c r="F65" i="19"/>
  <c r="G65" i="19"/>
  <c r="N65" i="19"/>
  <c r="T65" i="19"/>
  <c r="Z65" i="19"/>
  <c r="AF65" i="19"/>
  <c r="B66" i="19"/>
  <c r="C66" i="19"/>
  <c r="D66" i="19"/>
  <c r="E66" i="19"/>
  <c r="F66" i="19"/>
  <c r="G66" i="19"/>
  <c r="N66" i="19"/>
  <c r="T66" i="19"/>
  <c r="Z66" i="19"/>
  <c r="AF66" i="19"/>
  <c r="B67" i="19"/>
  <c r="C67" i="19"/>
  <c r="D67" i="19"/>
  <c r="E67" i="19"/>
  <c r="F67" i="19"/>
  <c r="G67" i="19"/>
  <c r="N67" i="19"/>
  <c r="T67" i="19"/>
  <c r="Z67" i="19"/>
  <c r="AF67" i="19"/>
  <c r="B68" i="19"/>
  <c r="C68" i="19"/>
  <c r="D68" i="19"/>
  <c r="E68" i="19"/>
  <c r="F68" i="19"/>
  <c r="G68" i="19"/>
  <c r="N68" i="19"/>
  <c r="T68" i="19"/>
  <c r="Z68" i="19"/>
  <c r="AF68" i="19"/>
  <c r="B69" i="19"/>
  <c r="C69" i="19"/>
  <c r="D69" i="19"/>
  <c r="E69" i="19"/>
  <c r="F69" i="19"/>
  <c r="G69" i="19"/>
  <c r="N69" i="19"/>
  <c r="T69" i="19"/>
  <c r="Z69" i="19"/>
  <c r="AF69" i="19"/>
  <c r="B70" i="19"/>
  <c r="C70" i="19"/>
  <c r="D70" i="19"/>
  <c r="E70" i="19"/>
  <c r="F70" i="19"/>
  <c r="G70" i="19"/>
  <c r="N70" i="19"/>
  <c r="T70" i="19"/>
  <c r="Z70" i="19"/>
  <c r="AF70" i="19"/>
  <c r="B71" i="19"/>
  <c r="C71" i="19"/>
  <c r="D71" i="19"/>
  <c r="E71" i="19"/>
  <c r="F71" i="19"/>
  <c r="G71" i="19"/>
  <c r="N71" i="19"/>
  <c r="T71" i="19"/>
  <c r="Z71" i="19"/>
  <c r="AF71" i="19"/>
  <c r="B72" i="19"/>
  <c r="C72" i="19"/>
  <c r="D72" i="19"/>
  <c r="E72" i="19"/>
  <c r="F72" i="19"/>
  <c r="G72" i="19"/>
  <c r="N72" i="19"/>
  <c r="T72" i="19"/>
  <c r="Z72" i="19"/>
  <c r="AF72" i="19"/>
  <c r="B73" i="19"/>
  <c r="C73" i="19"/>
  <c r="D73" i="19"/>
  <c r="E73" i="19"/>
  <c r="F73" i="19"/>
  <c r="G73" i="19"/>
  <c r="N73" i="19"/>
  <c r="T73" i="19"/>
  <c r="Z73" i="19"/>
  <c r="AF73" i="19"/>
  <c r="B74" i="19"/>
  <c r="C74" i="19"/>
  <c r="D74" i="19"/>
  <c r="E74" i="19"/>
  <c r="F74" i="19"/>
  <c r="G74" i="19"/>
  <c r="N74" i="19"/>
  <c r="T74" i="19"/>
  <c r="Z74" i="19"/>
  <c r="AF74" i="19"/>
  <c r="B75" i="19"/>
  <c r="C75" i="19"/>
  <c r="D75" i="19"/>
  <c r="E75" i="19"/>
  <c r="F75" i="19"/>
  <c r="G75" i="19"/>
  <c r="N75" i="19"/>
  <c r="T75" i="19"/>
  <c r="Z75" i="19"/>
  <c r="AF75" i="19"/>
  <c r="B76" i="19"/>
  <c r="C76" i="19"/>
  <c r="D76" i="19"/>
  <c r="E76" i="19"/>
  <c r="F76" i="19"/>
  <c r="G76" i="19"/>
  <c r="N76" i="19"/>
  <c r="T76" i="19"/>
  <c r="Z76" i="19"/>
  <c r="AF76" i="19"/>
  <c r="B77" i="19"/>
  <c r="C77" i="19"/>
  <c r="D77" i="19"/>
  <c r="E77" i="19"/>
  <c r="F77" i="19"/>
  <c r="G77" i="19"/>
  <c r="N77" i="19"/>
  <c r="T77" i="19"/>
  <c r="Z77" i="19"/>
  <c r="AF77" i="19"/>
  <c r="B78" i="19"/>
  <c r="C78" i="19"/>
  <c r="D78" i="19"/>
  <c r="E78" i="19"/>
  <c r="F78" i="19"/>
  <c r="G78" i="19"/>
  <c r="N78" i="19"/>
  <c r="T78" i="19"/>
  <c r="Z78" i="19"/>
  <c r="AF78" i="19"/>
  <c r="B79" i="19"/>
  <c r="C79" i="19"/>
  <c r="D79" i="19"/>
  <c r="E79" i="19"/>
  <c r="F79" i="19"/>
  <c r="G79" i="19"/>
  <c r="N79" i="19"/>
  <c r="T79" i="19"/>
  <c r="Z79" i="19"/>
  <c r="AF79" i="19"/>
  <c r="B80" i="19"/>
  <c r="C80" i="19"/>
  <c r="D80" i="19"/>
  <c r="E80" i="19"/>
  <c r="F80" i="19"/>
  <c r="G80" i="19"/>
  <c r="N80" i="19"/>
  <c r="T80" i="19"/>
  <c r="Z80" i="19"/>
  <c r="AF80" i="19"/>
  <c r="B81" i="19"/>
  <c r="C81" i="19"/>
  <c r="D81" i="19"/>
  <c r="E81" i="19"/>
  <c r="F81" i="19"/>
  <c r="G81" i="19"/>
  <c r="N81" i="19"/>
  <c r="T81" i="19"/>
  <c r="Z81" i="19"/>
  <c r="AF81" i="19"/>
  <c r="B82" i="19"/>
  <c r="C82" i="19"/>
  <c r="D82" i="19"/>
  <c r="E82" i="19"/>
  <c r="F82" i="19"/>
  <c r="G82" i="19"/>
  <c r="N82" i="19"/>
  <c r="T82" i="19"/>
  <c r="Z82" i="19"/>
  <c r="AF82" i="19"/>
  <c r="B83" i="19"/>
  <c r="C83" i="19"/>
  <c r="D83" i="19"/>
  <c r="E83" i="19"/>
  <c r="F83" i="19"/>
  <c r="G83" i="19"/>
  <c r="N83" i="19"/>
  <c r="T83" i="19"/>
  <c r="Z83" i="19"/>
  <c r="AF83" i="19"/>
  <c r="B84" i="19"/>
  <c r="C84" i="19"/>
  <c r="D84" i="19"/>
  <c r="E84" i="19"/>
  <c r="F84" i="19"/>
  <c r="G84" i="19"/>
  <c r="N84" i="19"/>
  <c r="T84" i="19"/>
  <c r="Z84" i="19"/>
  <c r="AF84" i="19"/>
  <c r="B85" i="19"/>
  <c r="C85" i="19"/>
  <c r="D85" i="19"/>
  <c r="E85" i="19"/>
  <c r="F85" i="19"/>
  <c r="G85" i="19"/>
  <c r="N85" i="19"/>
  <c r="T85" i="19"/>
  <c r="Z85" i="19"/>
  <c r="AF85" i="19"/>
  <c r="B86" i="19"/>
  <c r="C86" i="19"/>
  <c r="D86" i="19"/>
  <c r="E86" i="19"/>
  <c r="F86" i="19"/>
  <c r="G86" i="19"/>
  <c r="N86" i="19"/>
  <c r="T86" i="19"/>
  <c r="Z86" i="19"/>
  <c r="AF86" i="19"/>
  <c r="B87" i="19"/>
  <c r="C87" i="19"/>
  <c r="D87" i="19"/>
  <c r="E87" i="19"/>
  <c r="F87" i="19"/>
  <c r="G87" i="19"/>
  <c r="N87" i="19"/>
  <c r="T87" i="19"/>
  <c r="Z87" i="19"/>
  <c r="AF87" i="19"/>
  <c r="B88" i="19"/>
  <c r="C88" i="19"/>
  <c r="D88" i="19"/>
  <c r="E88" i="19"/>
  <c r="F88" i="19"/>
  <c r="G88" i="19"/>
  <c r="N88" i="19"/>
  <c r="T88" i="19"/>
  <c r="Z88" i="19"/>
  <c r="AF88" i="19"/>
  <c r="B89" i="19"/>
  <c r="C89" i="19"/>
  <c r="D89" i="19"/>
  <c r="E89" i="19"/>
  <c r="F89" i="19"/>
  <c r="G89" i="19"/>
  <c r="N89" i="19"/>
  <c r="T89" i="19"/>
  <c r="Z89" i="19"/>
  <c r="AF89" i="19"/>
  <c r="B90" i="19"/>
  <c r="C90" i="19"/>
  <c r="D90" i="19"/>
  <c r="E90" i="19"/>
  <c r="F90" i="19"/>
  <c r="G90" i="19"/>
  <c r="N90" i="19"/>
  <c r="T90" i="19"/>
  <c r="Z90" i="19"/>
  <c r="AF90" i="19"/>
  <c r="B91" i="19"/>
  <c r="C91" i="19"/>
  <c r="D91" i="19"/>
  <c r="E91" i="19"/>
  <c r="F91" i="19"/>
  <c r="G91" i="19"/>
  <c r="N91" i="19"/>
  <c r="T91" i="19"/>
  <c r="Z91" i="19"/>
  <c r="AF91" i="19"/>
  <c r="B92" i="19"/>
  <c r="C92" i="19"/>
  <c r="D92" i="19"/>
  <c r="E92" i="19"/>
  <c r="F92" i="19"/>
  <c r="G92" i="19"/>
  <c r="N92" i="19"/>
  <c r="T92" i="19"/>
  <c r="Z92" i="19"/>
  <c r="AF92" i="19"/>
  <c r="B93" i="19"/>
  <c r="C93" i="19"/>
  <c r="D93" i="19"/>
  <c r="E93" i="19"/>
  <c r="F93" i="19"/>
  <c r="G93" i="19"/>
  <c r="N93" i="19"/>
  <c r="T93" i="19"/>
  <c r="Z93" i="19"/>
  <c r="AF93" i="19"/>
  <c r="B94" i="19"/>
  <c r="C94" i="19"/>
  <c r="D94" i="19"/>
  <c r="E94" i="19"/>
  <c r="F94" i="19"/>
  <c r="G94" i="19"/>
  <c r="N94" i="19"/>
  <c r="T94" i="19"/>
  <c r="Z94" i="19"/>
  <c r="AF94" i="19"/>
  <c r="B95" i="19"/>
  <c r="C95" i="19"/>
  <c r="D95" i="19"/>
  <c r="E95" i="19"/>
  <c r="F95" i="19"/>
  <c r="G95" i="19"/>
  <c r="N95" i="19"/>
  <c r="T95" i="19"/>
  <c r="Z95" i="19"/>
  <c r="AF95" i="19"/>
  <c r="B96" i="19"/>
  <c r="C96" i="19"/>
  <c r="D96" i="19"/>
  <c r="E96" i="19"/>
  <c r="F96" i="19"/>
  <c r="G96" i="19"/>
  <c r="N96" i="19"/>
  <c r="T96" i="19"/>
  <c r="Z96" i="19"/>
  <c r="AF96" i="19"/>
  <c r="B97" i="19"/>
  <c r="C97" i="19"/>
  <c r="D97" i="19"/>
  <c r="E97" i="19"/>
  <c r="F97" i="19"/>
  <c r="G97" i="19"/>
  <c r="N97" i="19"/>
  <c r="T97" i="19"/>
  <c r="Z97" i="19"/>
  <c r="AF97" i="19"/>
  <c r="B98" i="19"/>
  <c r="C98" i="19"/>
  <c r="D98" i="19"/>
  <c r="E98" i="19"/>
  <c r="F98" i="19"/>
  <c r="G98" i="19"/>
  <c r="N98" i="19"/>
  <c r="T98" i="19"/>
  <c r="Z98" i="19"/>
  <c r="AF98" i="19"/>
  <c r="B99" i="19"/>
  <c r="C99" i="19"/>
  <c r="D99" i="19"/>
  <c r="E99" i="19"/>
  <c r="F99" i="19"/>
  <c r="G99" i="19"/>
  <c r="N99" i="19"/>
  <c r="T99" i="19"/>
  <c r="Z99" i="19"/>
  <c r="AF99" i="19"/>
  <c r="B100" i="19"/>
  <c r="C100" i="19"/>
  <c r="D100" i="19"/>
  <c r="E100" i="19"/>
  <c r="F100" i="19"/>
  <c r="G100" i="19"/>
  <c r="N100" i="19"/>
  <c r="T100" i="19"/>
  <c r="Z100" i="19"/>
  <c r="AF100" i="19"/>
  <c r="B101" i="19"/>
  <c r="C101" i="19"/>
  <c r="D101" i="19"/>
  <c r="E101" i="19"/>
  <c r="F101" i="19"/>
  <c r="G101" i="19"/>
  <c r="N101" i="19"/>
  <c r="T101" i="19"/>
  <c r="Z101" i="19"/>
  <c r="AF101" i="19"/>
  <c r="B102" i="19"/>
  <c r="C102" i="19"/>
  <c r="D102" i="19"/>
  <c r="E102" i="19"/>
  <c r="F102" i="19"/>
  <c r="G102" i="19"/>
  <c r="N102" i="19"/>
  <c r="T102" i="19"/>
  <c r="Z102" i="19"/>
  <c r="AF102" i="19"/>
  <c r="B103" i="19"/>
  <c r="C103" i="19"/>
  <c r="D103" i="19"/>
  <c r="E103" i="19"/>
  <c r="F103" i="19"/>
  <c r="G103" i="19"/>
  <c r="N103" i="19"/>
  <c r="T103" i="19"/>
  <c r="Z103" i="19"/>
  <c r="AF103" i="19"/>
  <c r="B160" i="23"/>
  <c r="C160" i="23"/>
  <c r="D160" i="23"/>
  <c r="E160" i="23"/>
  <c r="F160" i="23"/>
  <c r="G160" i="23"/>
  <c r="H160" i="23"/>
  <c r="I160" i="23"/>
  <c r="J160" i="23"/>
  <c r="K160" i="23"/>
  <c r="L160" i="23"/>
  <c r="M160" i="23"/>
  <c r="N160" i="23"/>
  <c r="O160" i="23"/>
  <c r="P160" i="23"/>
  <c r="Q160" i="23"/>
  <c r="R160" i="23"/>
  <c r="S160" i="23"/>
  <c r="T160" i="23"/>
  <c r="U160" i="23"/>
  <c r="V160" i="23"/>
  <c r="W160" i="23"/>
  <c r="X160" i="23"/>
  <c r="B161" i="23"/>
  <c r="C161" i="23"/>
  <c r="D161" i="23"/>
  <c r="E161" i="23"/>
  <c r="F161" i="23"/>
  <c r="G161" i="23"/>
  <c r="H161" i="23"/>
  <c r="I161" i="23"/>
  <c r="J161" i="23"/>
  <c r="K161" i="23"/>
  <c r="L161" i="23"/>
  <c r="M161" i="23"/>
  <c r="N161" i="23"/>
  <c r="O161" i="23"/>
  <c r="P161" i="23"/>
  <c r="Q161" i="23"/>
  <c r="R161" i="23"/>
  <c r="S161" i="23"/>
  <c r="T161" i="23"/>
  <c r="U161" i="23"/>
  <c r="V161" i="23"/>
  <c r="W161" i="23"/>
  <c r="X161" i="23"/>
  <c r="B162" i="23"/>
  <c r="C162" i="23"/>
  <c r="D162" i="23"/>
  <c r="E162" i="23"/>
  <c r="F162" i="23"/>
  <c r="G162" i="23"/>
  <c r="H162" i="23"/>
  <c r="I162" i="23"/>
  <c r="J162" i="23"/>
  <c r="K162" i="23"/>
  <c r="L162" i="23"/>
  <c r="M162" i="23"/>
  <c r="N162" i="23"/>
  <c r="O162" i="23"/>
  <c r="P162" i="23"/>
  <c r="Q162" i="23"/>
  <c r="R162" i="23"/>
  <c r="S162" i="23"/>
  <c r="T162" i="23"/>
  <c r="U162" i="23"/>
  <c r="V162" i="23"/>
  <c r="W162" i="23"/>
  <c r="X162" i="23"/>
  <c r="B163" i="23"/>
  <c r="C163" i="23"/>
  <c r="D163" i="23"/>
  <c r="E163" i="23"/>
  <c r="F163" i="23"/>
  <c r="G163" i="23"/>
  <c r="H163" i="23"/>
  <c r="I163" i="23"/>
  <c r="J163" i="23"/>
  <c r="K163" i="23"/>
  <c r="L163" i="23"/>
  <c r="M163" i="23"/>
  <c r="N163" i="23"/>
  <c r="O163" i="23"/>
  <c r="P163" i="23"/>
  <c r="Q163" i="23"/>
  <c r="R163" i="23"/>
  <c r="S163" i="23"/>
  <c r="T163" i="23"/>
  <c r="U163" i="23"/>
  <c r="V163" i="23"/>
  <c r="W163" i="23"/>
  <c r="X163" i="23"/>
  <c r="B164" i="23"/>
  <c r="C164" i="23"/>
  <c r="D164" i="23"/>
  <c r="E164" i="23"/>
  <c r="F164" i="23"/>
  <c r="G164" i="23"/>
  <c r="H164" i="23"/>
  <c r="I164" i="23"/>
  <c r="J164" i="23"/>
  <c r="K164" i="23"/>
  <c r="L164" i="23"/>
  <c r="M164" i="23"/>
  <c r="N164" i="23"/>
  <c r="O164" i="23"/>
  <c r="P164" i="23"/>
  <c r="Q164" i="23"/>
  <c r="R164" i="23"/>
  <c r="S164" i="23"/>
  <c r="T164" i="23"/>
  <c r="U164" i="23"/>
  <c r="V164" i="23"/>
  <c r="W164" i="23"/>
  <c r="X164" i="23"/>
  <c r="B165" i="23"/>
  <c r="C165" i="23"/>
  <c r="D165" i="23"/>
  <c r="E165" i="23"/>
  <c r="F165" i="23"/>
  <c r="G165" i="23"/>
  <c r="H165" i="23"/>
  <c r="I165" i="23"/>
  <c r="J165" i="23"/>
  <c r="K165" i="23"/>
  <c r="L165" i="23"/>
  <c r="M165" i="23"/>
  <c r="N165" i="23"/>
  <c r="O165" i="23"/>
  <c r="P165" i="23"/>
  <c r="Q165" i="23"/>
  <c r="R165" i="23"/>
  <c r="S165" i="23"/>
  <c r="T165" i="23"/>
  <c r="U165" i="23"/>
  <c r="V165" i="23"/>
  <c r="W165" i="23"/>
  <c r="X165" i="23"/>
  <c r="B166" i="23"/>
  <c r="C166" i="23"/>
  <c r="D166" i="23"/>
  <c r="E166" i="23"/>
  <c r="F166" i="23"/>
  <c r="G166" i="23"/>
  <c r="H166" i="23"/>
  <c r="I166" i="23"/>
  <c r="J166" i="23"/>
  <c r="K166" i="23"/>
  <c r="L166" i="23"/>
  <c r="M166" i="23"/>
  <c r="N166" i="23"/>
  <c r="O166" i="23"/>
  <c r="P166" i="23"/>
  <c r="Q166" i="23"/>
  <c r="R166" i="23"/>
  <c r="S166" i="23"/>
  <c r="T166" i="23"/>
  <c r="U166" i="23"/>
  <c r="V166" i="23"/>
  <c r="W166" i="23"/>
  <c r="X166" i="23"/>
  <c r="B167" i="23"/>
  <c r="C167" i="23"/>
  <c r="D167" i="23"/>
  <c r="E167" i="23"/>
  <c r="F167" i="23"/>
  <c r="G167" i="23"/>
  <c r="H167" i="23"/>
  <c r="I167" i="23"/>
  <c r="J167" i="23"/>
  <c r="K167" i="23"/>
  <c r="L167" i="23"/>
  <c r="M167" i="23"/>
  <c r="N167" i="23"/>
  <c r="O167" i="23"/>
  <c r="P167" i="23"/>
  <c r="Q167" i="23"/>
  <c r="R167" i="23"/>
  <c r="S167" i="23"/>
  <c r="T167" i="23"/>
  <c r="U167" i="23"/>
  <c r="V167" i="23"/>
  <c r="W167" i="23"/>
  <c r="X167" i="23"/>
  <c r="B168" i="23"/>
  <c r="C168" i="23"/>
  <c r="D168" i="23"/>
  <c r="E168" i="23"/>
  <c r="F168" i="23"/>
  <c r="G168" i="23"/>
  <c r="H168" i="23"/>
  <c r="I168" i="23"/>
  <c r="J168" i="23"/>
  <c r="K168" i="23"/>
  <c r="L168" i="23"/>
  <c r="M168" i="23"/>
  <c r="N168" i="23"/>
  <c r="O168" i="23"/>
  <c r="P168" i="23"/>
  <c r="Q168" i="23"/>
  <c r="R168" i="23"/>
  <c r="S168" i="23"/>
  <c r="T168" i="23"/>
  <c r="U168" i="23"/>
  <c r="V168" i="23"/>
  <c r="W168" i="23"/>
  <c r="X168" i="23"/>
  <c r="B169" i="23"/>
  <c r="C169" i="23"/>
  <c r="D169" i="23"/>
  <c r="E169" i="23"/>
  <c r="F169" i="23"/>
  <c r="G169" i="23"/>
  <c r="H169" i="23"/>
  <c r="I169" i="23"/>
  <c r="J169" i="23"/>
  <c r="K169" i="23"/>
  <c r="L169" i="23"/>
  <c r="M169" i="23"/>
  <c r="N169" i="23"/>
  <c r="O169" i="23"/>
  <c r="P169" i="23"/>
  <c r="Q169" i="23"/>
  <c r="R169" i="23"/>
  <c r="S169" i="23"/>
  <c r="T169" i="23"/>
  <c r="U169" i="23"/>
  <c r="V169" i="23"/>
  <c r="W169" i="23"/>
  <c r="X169" i="23"/>
  <c r="B170" i="23"/>
  <c r="C170" i="23"/>
  <c r="D170" i="23"/>
  <c r="E170" i="23"/>
  <c r="F170" i="23"/>
  <c r="G170" i="23"/>
  <c r="H170" i="23"/>
  <c r="I170" i="23"/>
  <c r="J170" i="23"/>
  <c r="K170" i="23"/>
  <c r="L170" i="23"/>
  <c r="M170" i="23"/>
  <c r="N170" i="23"/>
  <c r="O170" i="23"/>
  <c r="P170" i="23"/>
  <c r="Q170" i="23"/>
  <c r="R170" i="23"/>
  <c r="S170" i="23"/>
  <c r="T170" i="23"/>
  <c r="U170" i="23"/>
  <c r="V170" i="23"/>
  <c r="W170" i="23"/>
  <c r="X170" i="23"/>
  <c r="B171" i="23"/>
  <c r="C171" i="23"/>
  <c r="D171" i="23"/>
  <c r="E171" i="23"/>
  <c r="F171" i="23"/>
  <c r="G171" i="23"/>
  <c r="H171" i="23"/>
  <c r="I171" i="23"/>
  <c r="J171" i="23"/>
  <c r="K171" i="23"/>
  <c r="L171" i="23"/>
  <c r="M171" i="23"/>
  <c r="N171" i="23"/>
  <c r="O171" i="23"/>
  <c r="P171" i="23"/>
  <c r="Q171" i="23"/>
  <c r="R171" i="23"/>
  <c r="S171" i="23"/>
  <c r="T171" i="23"/>
  <c r="U171" i="23"/>
  <c r="V171" i="23"/>
  <c r="W171" i="23"/>
  <c r="X171" i="23"/>
  <c r="B172" i="23"/>
  <c r="C172" i="23"/>
  <c r="D172" i="23"/>
  <c r="E172" i="23"/>
  <c r="F172" i="23"/>
  <c r="G172" i="23"/>
  <c r="H172" i="23"/>
  <c r="I172" i="23"/>
  <c r="J172" i="23"/>
  <c r="K172" i="23"/>
  <c r="L172" i="23"/>
  <c r="M172" i="23"/>
  <c r="N172" i="23"/>
  <c r="O172" i="23"/>
  <c r="P172" i="23"/>
  <c r="Q172" i="23"/>
  <c r="R172" i="23"/>
  <c r="S172" i="23"/>
  <c r="T172" i="23"/>
  <c r="U172" i="23"/>
  <c r="V172" i="23"/>
  <c r="W172" i="23"/>
  <c r="X172" i="23"/>
  <c r="B173" i="23"/>
  <c r="C173" i="23"/>
  <c r="D173" i="23"/>
  <c r="E173" i="23"/>
  <c r="F173" i="23"/>
  <c r="G173" i="23"/>
  <c r="H173" i="23"/>
  <c r="I173" i="23"/>
  <c r="J173" i="23"/>
  <c r="K173" i="23"/>
  <c r="L173" i="23"/>
  <c r="M173" i="23"/>
  <c r="N173" i="23"/>
  <c r="O173" i="23"/>
  <c r="P173" i="23"/>
  <c r="Q173" i="23"/>
  <c r="R173" i="23"/>
  <c r="S173" i="23"/>
  <c r="T173" i="23"/>
  <c r="U173" i="23"/>
  <c r="V173" i="23"/>
  <c r="W173" i="23"/>
  <c r="X173" i="23"/>
  <c r="B174" i="23"/>
  <c r="C174" i="23"/>
  <c r="D174" i="23"/>
  <c r="E174" i="23"/>
  <c r="F174" i="23"/>
  <c r="G174" i="23"/>
  <c r="H174" i="23"/>
  <c r="I174" i="23"/>
  <c r="J174" i="23"/>
  <c r="K174" i="23"/>
  <c r="L174" i="23"/>
  <c r="M174" i="23"/>
  <c r="N174" i="23"/>
  <c r="O174" i="23"/>
  <c r="P174" i="23"/>
  <c r="Q174" i="23"/>
  <c r="R174" i="23"/>
  <c r="S174" i="23"/>
  <c r="T174" i="23"/>
  <c r="U174" i="23"/>
  <c r="V174" i="23"/>
  <c r="W174" i="23"/>
  <c r="X174" i="23"/>
  <c r="B175" i="23"/>
  <c r="C175" i="23"/>
  <c r="D175" i="23"/>
  <c r="E175" i="23"/>
  <c r="F175" i="23"/>
  <c r="G175" i="23"/>
  <c r="H175" i="23"/>
  <c r="I175" i="23"/>
  <c r="J175" i="23"/>
  <c r="K175" i="23"/>
  <c r="L175" i="23"/>
  <c r="M175" i="23"/>
  <c r="N175" i="23"/>
  <c r="O175" i="23"/>
  <c r="P175" i="23"/>
  <c r="Q175" i="23"/>
  <c r="R175" i="23"/>
  <c r="S175" i="23"/>
  <c r="T175" i="23"/>
  <c r="U175" i="23"/>
  <c r="V175" i="23"/>
  <c r="W175" i="23"/>
  <c r="X175" i="23"/>
  <c r="B176" i="23"/>
  <c r="C176" i="23"/>
  <c r="D176" i="23"/>
  <c r="E176" i="23"/>
  <c r="F176" i="23"/>
  <c r="G176" i="23"/>
  <c r="H176" i="23"/>
  <c r="I176" i="23"/>
  <c r="J176" i="23"/>
  <c r="K176" i="23"/>
  <c r="L176" i="23"/>
  <c r="M176" i="23"/>
  <c r="N176" i="23"/>
  <c r="O176" i="23"/>
  <c r="P176" i="23"/>
  <c r="Q176" i="23"/>
  <c r="R176" i="23"/>
  <c r="S176" i="23"/>
  <c r="T176" i="23"/>
  <c r="U176" i="23"/>
  <c r="V176" i="23"/>
  <c r="W176" i="23"/>
  <c r="X176" i="23"/>
  <c r="B177" i="23"/>
  <c r="C177" i="23"/>
  <c r="D177" i="23"/>
  <c r="E177" i="23"/>
  <c r="F177" i="23"/>
  <c r="G177" i="23"/>
  <c r="H177" i="23"/>
  <c r="I177" i="23"/>
  <c r="J177" i="23"/>
  <c r="K177" i="23"/>
  <c r="L177" i="23"/>
  <c r="M177" i="23"/>
  <c r="N177" i="23"/>
  <c r="O177" i="23"/>
  <c r="P177" i="23"/>
  <c r="Q177" i="23"/>
  <c r="R177" i="23"/>
  <c r="S177" i="23"/>
  <c r="T177" i="23"/>
  <c r="U177" i="23"/>
  <c r="V177" i="23"/>
  <c r="W177" i="23"/>
  <c r="X177" i="23"/>
  <c r="B178" i="23"/>
  <c r="C178" i="23"/>
  <c r="D178" i="23"/>
  <c r="E178" i="23"/>
  <c r="F178" i="23"/>
  <c r="G178" i="23"/>
  <c r="H178" i="23"/>
  <c r="I178" i="23"/>
  <c r="J178" i="23"/>
  <c r="K178" i="23"/>
  <c r="L178" i="23"/>
  <c r="M178" i="23"/>
  <c r="N178" i="23"/>
  <c r="O178" i="23"/>
  <c r="P178" i="23"/>
  <c r="Q178" i="23"/>
  <c r="R178" i="23"/>
  <c r="S178" i="23"/>
  <c r="T178" i="23"/>
  <c r="U178" i="23"/>
  <c r="V178" i="23"/>
  <c r="W178" i="23"/>
  <c r="X178" i="23"/>
  <c r="B179" i="23"/>
  <c r="C179" i="23"/>
  <c r="D179" i="23"/>
  <c r="E179" i="23"/>
  <c r="F179" i="23"/>
  <c r="G179" i="23"/>
  <c r="H179" i="23"/>
  <c r="I179" i="23"/>
  <c r="J179" i="23"/>
  <c r="K179" i="23"/>
  <c r="L179" i="23"/>
  <c r="M179" i="23"/>
  <c r="N179" i="23"/>
  <c r="O179" i="23"/>
  <c r="P179" i="23"/>
  <c r="Q179" i="23"/>
  <c r="R179" i="23"/>
  <c r="S179" i="23"/>
  <c r="T179" i="23"/>
  <c r="U179" i="23"/>
  <c r="V179" i="23"/>
  <c r="W179" i="23"/>
  <c r="X179" i="23"/>
  <c r="B180" i="23"/>
  <c r="C180" i="23"/>
  <c r="D180" i="23"/>
  <c r="E180" i="23"/>
  <c r="F180" i="23"/>
  <c r="G180" i="23"/>
  <c r="H180" i="23"/>
  <c r="I180" i="23"/>
  <c r="J180" i="23"/>
  <c r="K180" i="23"/>
  <c r="L180" i="23"/>
  <c r="M180" i="23"/>
  <c r="N180" i="23"/>
  <c r="O180" i="23"/>
  <c r="P180" i="23"/>
  <c r="Q180" i="23"/>
  <c r="R180" i="23"/>
  <c r="S180" i="23"/>
  <c r="T180" i="23"/>
  <c r="U180" i="23"/>
  <c r="V180" i="23"/>
  <c r="W180" i="23"/>
  <c r="X180" i="23"/>
  <c r="B181" i="23"/>
  <c r="C181" i="23"/>
  <c r="D181" i="23"/>
  <c r="E181" i="23"/>
  <c r="F181" i="23"/>
  <c r="G181" i="23"/>
  <c r="H181" i="23"/>
  <c r="I181" i="23"/>
  <c r="J181" i="23"/>
  <c r="K181" i="23"/>
  <c r="L181" i="23"/>
  <c r="M181" i="23"/>
  <c r="N181" i="23"/>
  <c r="O181" i="23"/>
  <c r="P181" i="23"/>
  <c r="Q181" i="23"/>
  <c r="R181" i="23"/>
  <c r="S181" i="23"/>
  <c r="T181" i="23"/>
  <c r="U181" i="23"/>
  <c r="V181" i="23"/>
  <c r="W181" i="23"/>
  <c r="X181" i="23"/>
  <c r="B182" i="23"/>
  <c r="C182" i="23"/>
  <c r="D182" i="23"/>
  <c r="E182" i="23"/>
  <c r="F182" i="23"/>
  <c r="G182" i="23"/>
  <c r="H182" i="23"/>
  <c r="I182" i="23"/>
  <c r="J182" i="23"/>
  <c r="K182" i="23"/>
  <c r="L182" i="23"/>
  <c r="M182" i="23"/>
  <c r="N182" i="23"/>
  <c r="O182" i="23"/>
  <c r="P182" i="23"/>
  <c r="Q182" i="23"/>
  <c r="R182" i="23"/>
  <c r="S182" i="23"/>
  <c r="T182" i="23"/>
  <c r="U182" i="23"/>
  <c r="V182" i="23"/>
  <c r="W182" i="23"/>
  <c r="X182" i="23"/>
  <c r="B183" i="23"/>
  <c r="C183" i="23"/>
  <c r="D183" i="23"/>
  <c r="E183" i="23"/>
  <c r="F183" i="23"/>
  <c r="G183" i="23"/>
  <c r="H183" i="23"/>
  <c r="I183" i="23"/>
  <c r="J183" i="23"/>
  <c r="K183" i="23"/>
  <c r="L183" i="23"/>
  <c r="M183" i="23"/>
  <c r="N183" i="23"/>
  <c r="O183" i="23"/>
  <c r="P183" i="23"/>
  <c r="Q183" i="23"/>
  <c r="R183" i="23"/>
  <c r="S183" i="23"/>
  <c r="T183" i="23"/>
  <c r="U183" i="23"/>
  <c r="V183" i="23"/>
  <c r="W183" i="23"/>
  <c r="X183" i="23"/>
  <c r="B184" i="23"/>
  <c r="C184" i="23"/>
  <c r="D184" i="23"/>
  <c r="E184" i="23"/>
  <c r="F184" i="23"/>
  <c r="G184" i="23"/>
  <c r="H184" i="23"/>
  <c r="I184" i="23"/>
  <c r="J184" i="23"/>
  <c r="K184" i="23"/>
  <c r="L184" i="23"/>
  <c r="M184" i="23"/>
  <c r="N184" i="23"/>
  <c r="O184" i="23"/>
  <c r="P184" i="23"/>
  <c r="Q184" i="23"/>
  <c r="R184" i="23"/>
  <c r="S184" i="23"/>
  <c r="T184" i="23"/>
  <c r="U184" i="23"/>
  <c r="V184" i="23"/>
  <c r="W184" i="23"/>
  <c r="X184" i="23"/>
  <c r="B185" i="23"/>
  <c r="C185" i="23"/>
  <c r="D185" i="23"/>
  <c r="E185" i="23"/>
  <c r="F185" i="23"/>
  <c r="G185" i="23"/>
  <c r="H185" i="23"/>
  <c r="I185" i="23"/>
  <c r="J185" i="23"/>
  <c r="K185" i="23"/>
  <c r="L185" i="23"/>
  <c r="M185" i="23"/>
  <c r="N185" i="23"/>
  <c r="O185" i="23"/>
  <c r="P185" i="23"/>
  <c r="Q185" i="23"/>
  <c r="R185" i="23"/>
  <c r="S185" i="23"/>
  <c r="T185" i="23"/>
  <c r="U185" i="23"/>
  <c r="V185" i="23"/>
  <c r="W185" i="23"/>
  <c r="X185" i="23"/>
  <c r="B186" i="23"/>
  <c r="C186" i="23"/>
  <c r="D186" i="23"/>
  <c r="E186" i="23"/>
  <c r="F186" i="23"/>
  <c r="G186" i="23"/>
  <c r="H186" i="23"/>
  <c r="I186" i="23"/>
  <c r="J186" i="23"/>
  <c r="K186" i="23"/>
  <c r="L186" i="23"/>
  <c r="M186" i="23"/>
  <c r="N186" i="23"/>
  <c r="O186" i="23"/>
  <c r="P186" i="23"/>
  <c r="Q186" i="23"/>
  <c r="R186" i="23"/>
  <c r="S186" i="23"/>
  <c r="T186" i="23"/>
  <c r="U186" i="23"/>
  <c r="V186" i="23"/>
  <c r="W186" i="23"/>
  <c r="X186" i="23"/>
  <c r="B187" i="23"/>
  <c r="C187" i="23"/>
  <c r="D187" i="23"/>
  <c r="E187" i="23"/>
  <c r="F187" i="23"/>
  <c r="G187" i="23"/>
  <c r="H187" i="23"/>
  <c r="I187" i="23"/>
  <c r="J187" i="23"/>
  <c r="K187" i="23"/>
  <c r="L187" i="23"/>
  <c r="M187" i="23"/>
  <c r="N187" i="23"/>
  <c r="O187" i="23"/>
  <c r="P187" i="23"/>
  <c r="Q187" i="23"/>
  <c r="R187" i="23"/>
  <c r="S187" i="23"/>
  <c r="T187" i="23"/>
  <c r="U187" i="23"/>
  <c r="V187" i="23"/>
  <c r="W187" i="23"/>
  <c r="X187" i="23"/>
  <c r="B188" i="23"/>
  <c r="C188" i="23"/>
  <c r="D188" i="23"/>
  <c r="E188" i="23"/>
  <c r="F188" i="23"/>
  <c r="G188" i="23"/>
  <c r="H188" i="23"/>
  <c r="I188" i="23"/>
  <c r="J188" i="23"/>
  <c r="K188" i="23"/>
  <c r="L188" i="23"/>
  <c r="M188" i="23"/>
  <c r="N188" i="23"/>
  <c r="O188" i="23"/>
  <c r="P188" i="23"/>
  <c r="Q188" i="23"/>
  <c r="R188" i="23"/>
  <c r="S188" i="23"/>
  <c r="T188" i="23"/>
  <c r="U188" i="23"/>
  <c r="V188" i="23"/>
  <c r="W188" i="23"/>
  <c r="X188" i="23"/>
  <c r="B189" i="23"/>
  <c r="C189" i="23"/>
  <c r="D189" i="23"/>
  <c r="E189" i="23"/>
  <c r="F189" i="23"/>
  <c r="G189" i="23"/>
  <c r="H189" i="23"/>
  <c r="I189" i="23"/>
  <c r="J189" i="23"/>
  <c r="K189" i="23"/>
  <c r="L189" i="23"/>
  <c r="M189" i="23"/>
  <c r="N189" i="23"/>
  <c r="O189" i="23"/>
  <c r="P189" i="23"/>
  <c r="Q189" i="23"/>
  <c r="R189" i="23"/>
  <c r="S189" i="23"/>
  <c r="T189" i="23"/>
  <c r="U189" i="23"/>
  <c r="V189" i="23"/>
  <c r="W189" i="23"/>
  <c r="X189" i="23"/>
  <c r="B190" i="23"/>
  <c r="C190" i="23"/>
  <c r="D190" i="23"/>
  <c r="E190" i="23"/>
  <c r="F190" i="23"/>
  <c r="G190" i="23"/>
  <c r="H190" i="23"/>
  <c r="I190" i="23"/>
  <c r="J190" i="23"/>
  <c r="K190" i="23"/>
  <c r="L190" i="23"/>
  <c r="M190" i="23"/>
  <c r="N190" i="23"/>
  <c r="O190" i="23"/>
  <c r="P190" i="23"/>
  <c r="Q190" i="23"/>
  <c r="R190" i="23"/>
  <c r="S190" i="23"/>
  <c r="T190" i="23"/>
  <c r="U190" i="23"/>
  <c r="V190" i="23"/>
  <c r="W190" i="23"/>
  <c r="X190" i="23"/>
  <c r="B191" i="23"/>
  <c r="C191" i="23"/>
  <c r="D191" i="23"/>
  <c r="E191" i="23"/>
  <c r="F191" i="23"/>
  <c r="G191" i="23"/>
  <c r="H191" i="23"/>
  <c r="I191" i="23"/>
  <c r="J191" i="23"/>
  <c r="K191" i="23"/>
  <c r="L191" i="23"/>
  <c r="M191" i="23"/>
  <c r="N191" i="23"/>
  <c r="O191" i="23"/>
  <c r="P191" i="23"/>
  <c r="Q191" i="23"/>
  <c r="R191" i="23"/>
  <c r="S191" i="23"/>
  <c r="T191" i="23"/>
  <c r="U191" i="23"/>
  <c r="V191" i="23"/>
  <c r="W191" i="23"/>
  <c r="X191" i="23"/>
  <c r="B192" i="23"/>
  <c r="C192" i="23"/>
  <c r="D192" i="23"/>
  <c r="E192" i="23"/>
  <c r="F192" i="23"/>
  <c r="G192" i="23"/>
  <c r="H192" i="23"/>
  <c r="I192" i="23"/>
  <c r="J192" i="23"/>
  <c r="K192" i="23"/>
  <c r="L192" i="23"/>
  <c r="M192" i="23"/>
  <c r="N192" i="23"/>
  <c r="O192" i="23"/>
  <c r="P192" i="23"/>
  <c r="Q192" i="23"/>
  <c r="R192" i="23"/>
  <c r="S192" i="23"/>
  <c r="T192" i="23"/>
  <c r="U192" i="23"/>
  <c r="V192" i="23"/>
  <c r="W192" i="23"/>
  <c r="X192" i="23"/>
  <c r="B193" i="23"/>
  <c r="C193" i="23"/>
  <c r="D193" i="23"/>
  <c r="E193" i="23"/>
  <c r="F193" i="23"/>
  <c r="G193" i="23"/>
  <c r="H193" i="23"/>
  <c r="I193" i="23"/>
  <c r="J193" i="23"/>
  <c r="K193" i="23"/>
  <c r="L193" i="23"/>
  <c r="M193" i="23"/>
  <c r="N193" i="23"/>
  <c r="O193" i="23"/>
  <c r="P193" i="23"/>
  <c r="Q193" i="23"/>
  <c r="R193" i="23"/>
  <c r="S193" i="23"/>
  <c r="T193" i="23"/>
  <c r="U193" i="23"/>
  <c r="V193" i="23"/>
  <c r="W193" i="23"/>
  <c r="X193" i="23"/>
  <c r="B194" i="23"/>
  <c r="C194" i="23"/>
  <c r="D194" i="23"/>
  <c r="E194" i="23"/>
  <c r="F194" i="23"/>
  <c r="G194" i="23"/>
  <c r="H194" i="23"/>
  <c r="I194" i="23"/>
  <c r="J194" i="23"/>
  <c r="K194" i="23"/>
  <c r="L194" i="23"/>
  <c r="M194" i="23"/>
  <c r="N194" i="23"/>
  <c r="O194" i="23"/>
  <c r="P194" i="23"/>
  <c r="Q194" i="23"/>
  <c r="R194" i="23"/>
  <c r="S194" i="23"/>
  <c r="T194" i="23"/>
  <c r="U194" i="23"/>
  <c r="V194" i="23"/>
  <c r="W194" i="23"/>
  <c r="X194" i="23"/>
  <c r="B195" i="23"/>
  <c r="C195" i="23"/>
  <c r="D195" i="23"/>
  <c r="E195" i="23"/>
  <c r="F195" i="23"/>
  <c r="G195" i="23"/>
  <c r="H195" i="23"/>
  <c r="I195" i="23"/>
  <c r="J195" i="23"/>
  <c r="K195" i="23"/>
  <c r="L195" i="23"/>
  <c r="M195" i="23"/>
  <c r="N195" i="23"/>
  <c r="O195" i="23"/>
  <c r="P195" i="23"/>
  <c r="Q195" i="23"/>
  <c r="R195" i="23"/>
  <c r="S195" i="23"/>
  <c r="T195" i="23"/>
  <c r="U195" i="23"/>
  <c r="V195" i="23"/>
  <c r="W195" i="23"/>
  <c r="X195" i="23"/>
  <c r="B196" i="23"/>
  <c r="C196" i="23"/>
  <c r="D196" i="23"/>
  <c r="E196" i="23"/>
  <c r="F196" i="23"/>
  <c r="G196" i="23"/>
  <c r="H196" i="23"/>
  <c r="I196" i="23"/>
  <c r="J196" i="23"/>
  <c r="K196" i="23"/>
  <c r="L196" i="23"/>
  <c r="M196" i="23"/>
  <c r="N196" i="23"/>
  <c r="O196" i="23"/>
  <c r="P196" i="23"/>
  <c r="Q196" i="23"/>
  <c r="R196" i="23"/>
  <c r="S196" i="23"/>
  <c r="T196" i="23"/>
  <c r="U196" i="23"/>
  <c r="V196" i="23"/>
  <c r="W196" i="23"/>
  <c r="X196" i="23"/>
  <c r="B197" i="23"/>
  <c r="C197" i="23"/>
  <c r="D197" i="23"/>
  <c r="E197" i="23"/>
  <c r="F197" i="23"/>
  <c r="G197" i="23"/>
  <c r="H197" i="23"/>
  <c r="I197" i="23"/>
  <c r="J197" i="23"/>
  <c r="K197" i="23"/>
  <c r="L197" i="23"/>
  <c r="M197" i="23"/>
  <c r="N197" i="23"/>
  <c r="O197" i="23"/>
  <c r="P197" i="23"/>
  <c r="Q197" i="23"/>
  <c r="R197" i="23"/>
  <c r="S197" i="23"/>
  <c r="T197" i="23"/>
  <c r="U197" i="23"/>
  <c r="V197" i="23"/>
  <c r="W197" i="23"/>
  <c r="X197" i="23"/>
  <c r="B198" i="23"/>
  <c r="C198" i="23"/>
  <c r="D198" i="23"/>
  <c r="E198" i="23"/>
  <c r="F198" i="23"/>
  <c r="G198" i="23"/>
  <c r="H198" i="23"/>
  <c r="I198" i="23"/>
  <c r="J198" i="23"/>
  <c r="K198" i="23"/>
  <c r="L198" i="23"/>
  <c r="M198" i="23"/>
  <c r="N198" i="23"/>
  <c r="O198" i="23"/>
  <c r="P198" i="23"/>
  <c r="Q198" i="23"/>
  <c r="R198" i="23"/>
  <c r="S198" i="23"/>
  <c r="T198" i="23"/>
  <c r="U198" i="23"/>
  <c r="V198" i="23"/>
  <c r="W198" i="23"/>
  <c r="X198" i="23"/>
  <c r="B199" i="23"/>
  <c r="C199" i="23"/>
  <c r="D199" i="23"/>
  <c r="E199" i="23"/>
  <c r="F199" i="23"/>
  <c r="G199" i="23"/>
  <c r="H199" i="23"/>
  <c r="I199" i="23"/>
  <c r="J199" i="23"/>
  <c r="K199" i="23"/>
  <c r="L199" i="23"/>
  <c r="M199" i="23"/>
  <c r="N199" i="23"/>
  <c r="O199" i="23"/>
  <c r="P199" i="23"/>
  <c r="Q199" i="23"/>
  <c r="R199" i="23"/>
  <c r="S199" i="23"/>
  <c r="T199" i="23"/>
  <c r="U199" i="23"/>
  <c r="V199" i="23"/>
  <c r="W199" i="23"/>
  <c r="X199" i="23"/>
  <c r="B200" i="23"/>
  <c r="C200" i="23"/>
  <c r="D200" i="23"/>
  <c r="E200" i="23"/>
  <c r="F200" i="23"/>
  <c r="G200" i="23"/>
  <c r="H200" i="23"/>
  <c r="I200" i="23"/>
  <c r="J200" i="23"/>
  <c r="K200" i="23"/>
  <c r="L200" i="23"/>
  <c r="M200" i="23"/>
  <c r="N200" i="23"/>
  <c r="O200" i="23"/>
  <c r="P200" i="23"/>
  <c r="Q200" i="23"/>
  <c r="R200" i="23"/>
  <c r="S200" i="23"/>
  <c r="T200" i="23"/>
  <c r="U200" i="23"/>
  <c r="V200" i="23"/>
  <c r="W200" i="23"/>
  <c r="X200" i="23"/>
  <c r="B201" i="23"/>
  <c r="C201" i="23"/>
  <c r="D201" i="23"/>
  <c r="E201" i="23"/>
  <c r="F201" i="23"/>
  <c r="G201" i="23"/>
  <c r="H201" i="23"/>
  <c r="I201" i="23"/>
  <c r="J201" i="23"/>
  <c r="K201" i="23"/>
  <c r="L201" i="23"/>
  <c r="M201" i="23"/>
  <c r="N201" i="23"/>
  <c r="O201" i="23"/>
  <c r="P201" i="23"/>
  <c r="Q201" i="23"/>
  <c r="R201" i="23"/>
  <c r="S201" i="23"/>
  <c r="T201" i="23"/>
  <c r="U201" i="23"/>
  <c r="V201" i="23"/>
  <c r="W201" i="23"/>
  <c r="X201" i="23"/>
  <c r="B202" i="23"/>
  <c r="C202" i="23"/>
  <c r="D202" i="23"/>
  <c r="E202" i="23"/>
  <c r="F202" i="23"/>
  <c r="G202" i="23"/>
  <c r="H202" i="23"/>
  <c r="I202" i="23"/>
  <c r="J202" i="23"/>
  <c r="K202" i="23"/>
  <c r="L202" i="23"/>
  <c r="M202" i="23"/>
  <c r="N202" i="23"/>
  <c r="O202" i="23"/>
  <c r="P202" i="23"/>
  <c r="Q202" i="23"/>
  <c r="R202" i="23"/>
  <c r="S202" i="23"/>
  <c r="T202" i="23"/>
  <c r="U202" i="23"/>
  <c r="V202" i="23"/>
  <c r="W202" i="23"/>
  <c r="X202" i="23"/>
  <c r="B203" i="23"/>
  <c r="C203" i="23"/>
  <c r="D203" i="23"/>
  <c r="E203" i="23"/>
  <c r="F203" i="23"/>
  <c r="G203" i="23"/>
  <c r="H203" i="23"/>
  <c r="I203" i="23"/>
  <c r="J203" i="23"/>
  <c r="K203" i="23"/>
  <c r="L203" i="23"/>
  <c r="M203" i="23"/>
  <c r="N203" i="23"/>
  <c r="O203" i="23"/>
  <c r="P203" i="23"/>
  <c r="Q203" i="23"/>
  <c r="R203" i="23"/>
  <c r="S203" i="23"/>
  <c r="T203" i="23"/>
  <c r="U203" i="23"/>
  <c r="V203" i="23"/>
  <c r="W203" i="23"/>
  <c r="X203" i="23"/>
  <c r="B204" i="23"/>
  <c r="C204" i="23"/>
  <c r="D204" i="23"/>
  <c r="E204" i="23"/>
  <c r="F204" i="23"/>
  <c r="G204" i="23"/>
  <c r="H204" i="23"/>
  <c r="I204" i="23"/>
  <c r="J204" i="23"/>
  <c r="K204" i="23"/>
  <c r="L204" i="23"/>
  <c r="M204" i="23"/>
  <c r="N204" i="23"/>
  <c r="O204" i="23"/>
  <c r="P204" i="23"/>
  <c r="Q204" i="23"/>
  <c r="R204" i="23"/>
  <c r="S204" i="23"/>
  <c r="T204" i="23"/>
  <c r="U204" i="23"/>
  <c r="V204" i="23"/>
  <c r="W204" i="23"/>
  <c r="X204" i="23"/>
  <c r="B205" i="23"/>
  <c r="C205" i="23"/>
  <c r="D205" i="23"/>
  <c r="E205" i="23"/>
  <c r="F205" i="23"/>
  <c r="G205" i="23"/>
  <c r="H205" i="23"/>
  <c r="I205" i="23"/>
  <c r="J205" i="23"/>
  <c r="K205" i="23"/>
  <c r="L205" i="23"/>
  <c r="M205" i="23"/>
  <c r="N205" i="23"/>
  <c r="O205" i="23"/>
  <c r="P205" i="23"/>
  <c r="Q205" i="23"/>
  <c r="R205" i="23"/>
  <c r="S205" i="23"/>
  <c r="T205" i="23"/>
  <c r="U205" i="23"/>
  <c r="V205" i="23"/>
  <c r="W205" i="23"/>
  <c r="X205" i="23"/>
  <c r="B206" i="23"/>
  <c r="C206" i="23"/>
  <c r="D206" i="23"/>
  <c r="E206" i="23"/>
  <c r="F206" i="23"/>
  <c r="G206" i="23"/>
  <c r="H206" i="23"/>
  <c r="I206" i="23"/>
  <c r="J206" i="23"/>
  <c r="K206" i="23"/>
  <c r="L206" i="23"/>
  <c r="M206" i="23"/>
  <c r="N206" i="23"/>
  <c r="O206" i="23"/>
  <c r="P206" i="23"/>
  <c r="Q206" i="23"/>
  <c r="R206" i="23"/>
  <c r="S206" i="23"/>
  <c r="T206" i="23"/>
  <c r="U206" i="23"/>
  <c r="V206" i="23"/>
  <c r="W206" i="23"/>
  <c r="X206" i="23"/>
  <c r="B207" i="23"/>
  <c r="C207" i="23"/>
  <c r="D207" i="23"/>
  <c r="E207" i="23"/>
  <c r="F207" i="23"/>
  <c r="G207" i="23"/>
  <c r="H207" i="23"/>
  <c r="I207" i="23"/>
  <c r="J207" i="23"/>
  <c r="K207" i="23"/>
  <c r="L207" i="23"/>
  <c r="M207" i="23"/>
  <c r="N207" i="23"/>
  <c r="O207" i="23"/>
  <c r="P207" i="23"/>
  <c r="Q207" i="23"/>
  <c r="R207" i="23"/>
  <c r="S207" i="23"/>
  <c r="T207" i="23"/>
  <c r="U207" i="23"/>
  <c r="V207" i="23"/>
  <c r="W207" i="23"/>
  <c r="X207" i="23"/>
  <c r="B208" i="23"/>
  <c r="C208" i="23"/>
  <c r="D208" i="23"/>
  <c r="E208" i="23"/>
  <c r="F208" i="23"/>
  <c r="G208" i="23"/>
  <c r="H208" i="23"/>
  <c r="I208" i="23"/>
  <c r="J208" i="23"/>
  <c r="K208" i="23"/>
  <c r="L208" i="23"/>
  <c r="M208" i="23"/>
  <c r="N208" i="23"/>
  <c r="O208" i="23"/>
  <c r="P208" i="23"/>
  <c r="Q208" i="23"/>
  <c r="R208" i="23"/>
  <c r="S208" i="23"/>
  <c r="T208" i="23"/>
  <c r="U208" i="23"/>
  <c r="V208" i="23"/>
  <c r="W208" i="23"/>
  <c r="X208" i="23"/>
  <c r="B209" i="23"/>
  <c r="C209" i="23"/>
  <c r="D209" i="23"/>
  <c r="E209" i="23"/>
  <c r="F209" i="23"/>
  <c r="G209" i="23"/>
  <c r="H209" i="23"/>
  <c r="I209" i="23"/>
  <c r="J209" i="23"/>
  <c r="K209" i="23"/>
  <c r="L209" i="23"/>
  <c r="M209" i="23"/>
  <c r="N209" i="23"/>
  <c r="O209" i="23"/>
  <c r="P209" i="23"/>
  <c r="Q209" i="23"/>
  <c r="R209" i="23"/>
  <c r="S209" i="23"/>
  <c r="T209" i="23"/>
  <c r="U209" i="23"/>
  <c r="V209" i="23"/>
  <c r="W209" i="23"/>
  <c r="X209" i="23"/>
  <c r="B55" i="23"/>
  <c r="C55" i="23"/>
  <c r="D55" i="23"/>
  <c r="E55" i="23"/>
  <c r="F55" i="23"/>
  <c r="G55" i="23"/>
  <c r="H55" i="23"/>
  <c r="I55" i="23"/>
  <c r="J55" i="23"/>
  <c r="K55" i="23"/>
  <c r="L55" i="23"/>
  <c r="M55" i="23"/>
  <c r="N55" i="23"/>
  <c r="O55" i="23"/>
  <c r="P55" i="23"/>
  <c r="Q55" i="23"/>
  <c r="R55" i="23"/>
  <c r="S55" i="23"/>
  <c r="T55" i="23"/>
  <c r="U55" i="23"/>
  <c r="V55" i="23"/>
  <c r="W55" i="23"/>
  <c r="X55" i="23"/>
  <c r="B56" i="23"/>
  <c r="C56" i="23"/>
  <c r="D56" i="23"/>
  <c r="E56" i="23"/>
  <c r="F56" i="23"/>
  <c r="G56" i="23"/>
  <c r="H56" i="23"/>
  <c r="I56" i="23"/>
  <c r="J56" i="23"/>
  <c r="K56" i="23"/>
  <c r="L56" i="23"/>
  <c r="M56" i="23"/>
  <c r="N56" i="23"/>
  <c r="O56" i="23"/>
  <c r="P56" i="23"/>
  <c r="Q56" i="23"/>
  <c r="R56" i="23"/>
  <c r="S56" i="23"/>
  <c r="T56" i="23"/>
  <c r="U56" i="23"/>
  <c r="V56" i="23"/>
  <c r="W56" i="23"/>
  <c r="X56" i="23"/>
  <c r="B57" i="23"/>
  <c r="C57" i="23"/>
  <c r="D57" i="23"/>
  <c r="E57" i="23"/>
  <c r="F57" i="23"/>
  <c r="G57" i="23"/>
  <c r="H57" i="23"/>
  <c r="I57" i="23"/>
  <c r="J57" i="23"/>
  <c r="K57" i="23"/>
  <c r="L57" i="23"/>
  <c r="M57" i="23"/>
  <c r="N57" i="23"/>
  <c r="O57" i="23"/>
  <c r="P57" i="23"/>
  <c r="Q57" i="23"/>
  <c r="R57" i="23"/>
  <c r="S57" i="23"/>
  <c r="T57" i="23"/>
  <c r="U57" i="23"/>
  <c r="V57" i="23"/>
  <c r="W57" i="23"/>
  <c r="X57" i="23"/>
  <c r="B58" i="23"/>
  <c r="C58" i="23"/>
  <c r="D58" i="23"/>
  <c r="E58" i="23"/>
  <c r="F58" i="23"/>
  <c r="G58" i="23"/>
  <c r="H58" i="23"/>
  <c r="I58" i="23"/>
  <c r="J58" i="23"/>
  <c r="K58" i="23"/>
  <c r="L58" i="23"/>
  <c r="M58" i="23"/>
  <c r="N58" i="23"/>
  <c r="O58" i="23"/>
  <c r="P58" i="23"/>
  <c r="Q58" i="23"/>
  <c r="R58" i="23"/>
  <c r="S58" i="23"/>
  <c r="T58" i="23"/>
  <c r="U58" i="23"/>
  <c r="V58" i="23"/>
  <c r="W58" i="23"/>
  <c r="X58" i="23"/>
  <c r="B59" i="23"/>
  <c r="C59" i="23"/>
  <c r="D59" i="23"/>
  <c r="E59" i="23"/>
  <c r="F59" i="23"/>
  <c r="G59" i="23"/>
  <c r="H59" i="23"/>
  <c r="I59" i="23"/>
  <c r="J59" i="23"/>
  <c r="K59" i="23"/>
  <c r="L59" i="23"/>
  <c r="M59" i="23"/>
  <c r="N59" i="23"/>
  <c r="O59" i="23"/>
  <c r="P59" i="23"/>
  <c r="Q59" i="23"/>
  <c r="R59" i="23"/>
  <c r="S59" i="23"/>
  <c r="T59" i="23"/>
  <c r="U59" i="23"/>
  <c r="V59" i="23"/>
  <c r="W59" i="23"/>
  <c r="X59" i="23"/>
  <c r="B60" i="23"/>
  <c r="C60" i="23"/>
  <c r="D60" i="23"/>
  <c r="E60" i="23"/>
  <c r="F60" i="23"/>
  <c r="G60" i="23"/>
  <c r="H60" i="23"/>
  <c r="I60" i="23"/>
  <c r="J60" i="23"/>
  <c r="K60" i="23"/>
  <c r="L60" i="23"/>
  <c r="M60" i="23"/>
  <c r="N60" i="23"/>
  <c r="O60" i="23"/>
  <c r="P60" i="23"/>
  <c r="Q60" i="23"/>
  <c r="R60" i="23"/>
  <c r="S60" i="23"/>
  <c r="T60" i="23"/>
  <c r="U60" i="23"/>
  <c r="V60" i="23"/>
  <c r="W60" i="23"/>
  <c r="X60" i="23"/>
  <c r="B61" i="23"/>
  <c r="C61" i="23"/>
  <c r="D61" i="23"/>
  <c r="E61" i="23"/>
  <c r="F61" i="23"/>
  <c r="G61" i="23"/>
  <c r="H61" i="23"/>
  <c r="I61" i="23"/>
  <c r="J61" i="23"/>
  <c r="K61" i="23"/>
  <c r="L61" i="23"/>
  <c r="M61" i="23"/>
  <c r="N61" i="23"/>
  <c r="O61" i="23"/>
  <c r="P61" i="23"/>
  <c r="Q61" i="23"/>
  <c r="R61" i="23"/>
  <c r="S61" i="23"/>
  <c r="T61" i="23"/>
  <c r="U61" i="23"/>
  <c r="V61" i="23"/>
  <c r="W61" i="23"/>
  <c r="X61" i="23"/>
  <c r="B62" i="23"/>
  <c r="C62" i="23"/>
  <c r="D62" i="23"/>
  <c r="E62" i="23"/>
  <c r="F62" i="23"/>
  <c r="G62" i="23"/>
  <c r="H62" i="23"/>
  <c r="I62" i="23"/>
  <c r="J62" i="23"/>
  <c r="K62" i="23"/>
  <c r="L62" i="23"/>
  <c r="M62" i="23"/>
  <c r="N62" i="23"/>
  <c r="O62" i="23"/>
  <c r="P62" i="23"/>
  <c r="Q62" i="23"/>
  <c r="R62" i="23"/>
  <c r="S62" i="23"/>
  <c r="T62" i="23"/>
  <c r="U62" i="23"/>
  <c r="V62" i="23"/>
  <c r="W62" i="23"/>
  <c r="X62" i="23"/>
  <c r="B63" i="23"/>
  <c r="C63" i="23"/>
  <c r="D63" i="23"/>
  <c r="E63" i="23"/>
  <c r="F63" i="23"/>
  <c r="G63" i="23"/>
  <c r="H63" i="23"/>
  <c r="I63" i="23"/>
  <c r="J63" i="23"/>
  <c r="K63" i="23"/>
  <c r="L63" i="23"/>
  <c r="M63" i="23"/>
  <c r="N63" i="23"/>
  <c r="O63" i="23"/>
  <c r="P63" i="23"/>
  <c r="Q63" i="23"/>
  <c r="R63" i="23"/>
  <c r="S63" i="23"/>
  <c r="T63" i="23"/>
  <c r="U63" i="23"/>
  <c r="V63" i="23"/>
  <c r="W63" i="23"/>
  <c r="X63" i="23"/>
  <c r="B64" i="23"/>
  <c r="C64" i="23"/>
  <c r="D64" i="23"/>
  <c r="E64" i="23"/>
  <c r="F64" i="23"/>
  <c r="G64" i="23"/>
  <c r="H64" i="23"/>
  <c r="I64" i="23"/>
  <c r="J64" i="23"/>
  <c r="K64" i="23"/>
  <c r="L64" i="23"/>
  <c r="M64" i="23"/>
  <c r="N64" i="23"/>
  <c r="O64" i="23"/>
  <c r="P64" i="23"/>
  <c r="Q64" i="23"/>
  <c r="R64" i="23"/>
  <c r="S64" i="23"/>
  <c r="T64" i="23"/>
  <c r="U64" i="23"/>
  <c r="V64" i="23"/>
  <c r="W64" i="23"/>
  <c r="X64" i="23"/>
  <c r="B65" i="23"/>
  <c r="C65" i="23"/>
  <c r="D65" i="23"/>
  <c r="E65" i="23"/>
  <c r="F65" i="23"/>
  <c r="G65" i="23"/>
  <c r="H65" i="23"/>
  <c r="I65" i="23"/>
  <c r="J65" i="23"/>
  <c r="K65" i="23"/>
  <c r="L65" i="23"/>
  <c r="M65" i="23"/>
  <c r="N65" i="23"/>
  <c r="O65" i="23"/>
  <c r="P65" i="23"/>
  <c r="Q65" i="23"/>
  <c r="R65" i="23"/>
  <c r="S65" i="23"/>
  <c r="T65" i="23"/>
  <c r="U65" i="23"/>
  <c r="V65" i="23"/>
  <c r="W65" i="23"/>
  <c r="X65" i="23"/>
  <c r="B66" i="23"/>
  <c r="C66" i="23"/>
  <c r="D66" i="23"/>
  <c r="E66" i="23"/>
  <c r="F66" i="23"/>
  <c r="G66" i="23"/>
  <c r="H66" i="23"/>
  <c r="I66" i="23"/>
  <c r="J66" i="23"/>
  <c r="K66" i="23"/>
  <c r="L66" i="23"/>
  <c r="M66" i="23"/>
  <c r="N66" i="23"/>
  <c r="O66" i="23"/>
  <c r="P66" i="23"/>
  <c r="Q66" i="23"/>
  <c r="R66" i="23"/>
  <c r="S66" i="23"/>
  <c r="T66" i="23"/>
  <c r="U66" i="23"/>
  <c r="V66" i="23"/>
  <c r="W66" i="23"/>
  <c r="X66" i="23"/>
  <c r="B67" i="23"/>
  <c r="C67" i="23"/>
  <c r="D67" i="23"/>
  <c r="E67" i="23"/>
  <c r="F67" i="23"/>
  <c r="G67" i="23"/>
  <c r="H67" i="23"/>
  <c r="I67" i="23"/>
  <c r="J67" i="23"/>
  <c r="K67" i="23"/>
  <c r="L67" i="23"/>
  <c r="M67" i="23"/>
  <c r="N67" i="23"/>
  <c r="O67" i="23"/>
  <c r="P67" i="23"/>
  <c r="Q67" i="23"/>
  <c r="R67" i="23"/>
  <c r="S67" i="23"/>
  <c r="T67" i="23"/>
  <c r="U67" i="23"/>
  <c r="V67" i="23"/>
  <c r="W67" i="23"/>
  <c r="X67" i="23"/>
  <c r="B68" i="23"/>
  <c r="C68" i="23"/>
  <c r="D68" i="23"/>
  <c r="E68" i="23"/>
  <c r="F68" i="23"/>
  <c r="G68" i="23"/>
  <c r="H68" i="23"/>
  <c r="I68" i="23"/>
  <c r="J68" i="23"/>
  <c r="K68" i="23"/>
  <c r="L68" i="23"/>
  <c r="M68" i="23"/>
  <c r="N68" i="23"/>
  <c r="O68" i="23"/>
  <c r="P68" i="23"/>
  <c r="Q68" i="23"/>
  <c r="R68" i="23"/>
  <c r="S68" i="23"/>
  <c r="T68" i="23"/>
  <c r="U68" i="23"/>
  <c r="V68" i="23"/>
  <c r="W68" i="23"/>
  <c r="X68" i="23"/>
  <c r="B69" i="23"/>
  <c r="C69" i="23"/>
  <c r="D69" i="23"/>
  <c r="E69" i="23"/>
  <c r="F69" i="23"/>
  <c r="G69" i="23"/>
  <c r="H69" i="23"/>
  <c r="I69" i="23"/>
  <c r="J69" i="23"/>
  <c r="K69" i="23"/>
  <c r="L69" i="23"/>
  <c r="M69" i="23"/>
  <c r="N69" i="23"/>
  <c r="O69" i="23"/>
  <c r="P69" i="23"/>
  <c r="Q69" i="23"/>
  <c r="R69" i="23"/>
  <c r="S69" i="23"/>
  <c r="T69" i="23"/>
  <c r="U69" i="23"/>
  <c r="V69" i="23"/>
  <c r="W69" i="23"/>
  <c r="X69" i="23"/>
  <c r="B70" i="23"/>
  <c r="C70" i="23"/>
  <c r="D70" i="23"/>
  <c r="E70" i="23"/>
  <c r="F70" i="23"/>
  <c r="G70" i="23"/>
  <c r="H70" i="23"/>
  <c r="I70" i="23"/>
  <c r="J70" i="23"/>
  <c r="K70" i="23"/>
  <c r="L70" i="23"/>
  <c r="M70" i="23"/>
  <c r="N70" i="23"/>
  <c r="O70" i="23"/>
  <c r="P70" i="23"/>
  <c r="Q70" i="23"/>
  <c r="R70" i="23"/>
  <c r="S70" i="23"/>
  <c r="T70" i="23"/>
  <c r="U70" i="23"/>
  <c r="V70" i="23"/>
  <c r="W70" i="23"/>
  <c r="X70" i="23"/>
  <c r="B71" i="23"/>
  <c r="C71" i="23"/>
  <c r="D71" i="23"/>
  <c r="E71" i="23"/>
  <c r="F71" i="23"/>
  <c r="G71" i="23"/>
  <c r="H71" i="23"/>
  <c r="I71" i="23"/>
  <c r="J71" i="23"/>
  <c r="K71" i="23"/>
  <c r="L71" i="23"/>
  <c r="M71" i="23"/>
  <c r="N71" i="23"/>
  <c r="O71" i="23"/>
  <c r="P71" i="23"/>
  <c r="Q71" i="23"/>
  <c r="R71" i="23"/>
  <c r="S71" i="23"/>
  <c r="T71" i="23"/>
  <c r="U71" i="23"/>
  <c r="V71" i="23"/>
  <c r="W71" i="23"/>
  <c r="X71" i="23"/>
  <c r="B72" i="23"/>
  <c r="C72" i="23"/>
  <c r="D72" i="23"/>
  <c r="E72" i="23"/>
  <c r="F72" i="23"/>
  <c r="G72" i="23"/>
  <c r="H72" i="23"/>
  <c r="I72" i="23"/>
  <c r="J72" i="23"/>
  <c r="K72" i="23"/>
  <c r="L72" i="23"/>
  <c r="M72" i="23"/>
  <c r="N72" i="23"/>
  <c r="O72" i="23"/>
  <c r="P72" i="23"/>
  <c r="Q72" i="23"/>
  <c r="R72" i="23"/>
  <c r="S72" i="23"/>
  <c r="T72" i="23"/>
  <c r="U72" i="23"/>
  <c r="V72" i="23"/>
  <c r="W72" i="23"/>
  <c r="X72" i="23"/>
  <c r="B73" i="23"/>
  <c r="C73" i="23"/>
  <c r="D73" i="23"/>
  <c r="E73" i="23"/>
  <c r="F73" i="23"/>
  <c r="G73" i="23"/>
  <c r="H73" i="23"/>
  <c r="I73" i="23"/>
  <c r="J73" i="23"/>
  <c r="K73" i="23"/>
  <c r="L73" i="23"/>
  <c r="M73" i="23"/>
  <c r="N73" i="23"/>
  <c r="O73" i="23"/>
  <c r="P73" i="23"/>
  <c r="Q73" i="23"/>
  <c r="R73" i="23"/>
  <c r="S73" i="23"/>
  <c r="T73" i="23"/>
  <c r="U73" i="23"/>
  <c r="V73" i="23"/>
  <c r="W73" i="23"/>
  <c r="X73" i="23"/>
  <c r="B74" i="23"/>
  <c r="C74" i="23"/>
  <c r="D74" i="23"/>
  <c r="E74" i="23"/>
  <c r="F74" i="23"/>
  <c r="G74" i="23"/>
  <c r="H74" i="23"/>
  <c r="I74" i="23"/>
  <c r="J74" i="23"/>
  <c r="K74" i="23"/>
  <c r="L74" i="23"/>
  <c r="M74" i="23"/>
  <c r="N74" i="23"/>
  <c r="O74" i="23"/>
  <c r="P74" i="23"/>
  <c r="Q74" i="23"/>
  <c r="R74" i="23"/>
  <c r="S74" i="23"/>
  <c r="T74" i="23"/>
  <c r="U74" i="23"/>
  <c r="V74" i="23"/>
  <c r="W74" i="23"/>
  <c r="X74" i="23"/>
  <c r="B75" i="23"/>
  <c r="C75" i="23"/>
  <c r="D75" i="23"/>
  <c r="E75" i="23"/>
  <c r="F75" i="23"/>
  <c r="G75" i="23"/>
  <c r="H75" i="23"/>
  <c r="I75" i="23"/>
  <c r="J75" i="23"/>
  <c r="K75" i="23"/>
  <c r="L75" i="23"/>
  <c r="M75" i="23"/>
  <c r="N75" i="23"/>
  <c r="O75" i="23"/>
  <c r="P75" i="23"/>
  <c r="Q75" i="23"/>
  <c r="R75" i="23"/>
  <c r="S75" i="23"/>
  <c r="T75" i="23"/>
  <c r="U75" i="23"/>
  <c r="V75" i="23"/>
  <c r="W75" i="23"/>
  <c r="X75" i="23"/>
  <c r="B76" i="23"/>
  <c r="C76" i="23"/>
  <c r="D76" i="23"/>
  <c r="E76" i="23"/>
  <c r="F76" i="23"/>
  <c r="G76" i="23"/>
  <c r="H76" i="23"/>
  <c r="I76" i="23"/>
  <c r="J76" i="23"/>
  <c r="K76" i="23"/>
  <c r="L76" i="23"/>
  <c r="M76" i="23"/>
  <c r="N76" i="23"/>
  <c r="O76" i="23"/>
  <c r="P76" i="23"/>
  <c r="Q76" i="23"/>
  <c r="R76" i="23"/>
  <c r="S76" i="23"/>
  <c r="T76" i="23"/>
  <c r="U76" i="23"/>
  <c r="V76" i="23"/>
  <c r="W76" i="23"/>
  <c r="X76" i="23"/>
  <c r="B77" i="23"/>
  <c r="C77" i="23"/>
  <c r="D77" i="23"/>
  <c r="E77" i="23"/>
  <c r="F77" i="23"/>
  <c r="G77" i="23"/>
  <c r="H77" i="23"/>
  <c r="I77" i="23"/>
  <c r="J77" i="23"/>
  <c r="K77" i="23"/>
  <c r="L77" i="23"/>
  <c r="M77" i="23"/>
  <c r="N77" i="23"/>
  <c r="O77" i="23"/>
  <c r="P77" i="23"/>
  <c r="Q77" i="23"/>
  <c r="R77" i="23"/>
  <c r="S77" i="23"/>
  <c r="T77" i="23"/>
  <c r="U77" i="23"/>
  <c r="V77" i="23"/>
  <c r="W77" i="23"/>
  <c r="X77" i="23"/>
  <c r="B78" i="23"/>
  <c r="C78" i="23"/>
  <c r="D78" i="23"/>
  <c r="E78" i="23"/>
  <c r="F78" i="23"/>
  <c r="G78" i="23"/>
  <c r="H78" i="23"/>
  <c r="I78" i="23"/>
  <c r="J78" i="23"/>
  <c r="K78" i="23"/>
  <c r="L78" i="23"/>
  <c r="M78" i="23"/>
  <c r="N78" i="23"/>
  <c r="O78" i="23"/>
  <c r="P78" i="23"/>
  <c r="Q78" i="23"/>
  <c r="R78" i="23"/>
  <c r="S78" i="23"/>
  <c r="T78" i="23"/>
  <c r="U78" i="23"/>
  <c r="V78" i="23"/>
  <c r="W78" i="23"/>
  <c r="X78" i="23"/>
  <c r="B79" i="23"/>
  <c r="C79" i="23"/>
  <c r="D79" i="23"/>
  <c r="E79" i="23"/>
  <c r="F79" i="23"/>
  <c r="G79" i="23"/>
  <c r="H79" i="23"/>
  <c r="I79" i="23"/>
  <c r="J79" i="23"/>
  <c r="K79" i="23"/>
  <c r="L79" i="23"/>
  <c r="M79" i="23"/>
  <c r="N79" i="23"/>
  <c r="O79" i="23"/>
  <c r="P79" i="23"/>
  <c r="Q79" i="23"/>
  <c r="R79" i="23"/>
  <c r="S79" i="23"/>
  <c r="T79" i="23"/>
  <c r="U79" i="23"/>
  <c r="V79" i="23"/>
  <c r="W79" i="23"/>
  <c r="X79" i="23"/>
  <c r="B80" i="23"/>
  <c r="C80" i="23"/>
  <c r="D80" i="23"/>
  <c r="E80" i="23"/>
  <c r="F80" i="23"/>
  <c r="G80" i="23"/>
  <c r="H80" i="23"/>
  <c r="I80" i="23"/>
  <c r="J80" i="23"/>
  <c r="K80" i="23"/>
  <c r="L80" i="23"/>
  <c r="M80" i="23"/>
  <c r="N80" i="23"/>
  <c r="O80" i="23"/>
  <c r="P80" i="23"/>
  <c r="Q80" i="23"/>
  <c r="R80" i="23"/>
  <c r="S80" i="23"/>
  <c r="T80" i="23"/>
  <c r="U80" i="23"/>
  <c r="V80" i="23"/>
  <c r="W80" i="23"/>
  <c r="X80" i="23"/>
  <c r="B81" i="23"/>
  <c r="C81" i="23"/>
  <c r="D81" i="23"/>
  <c r="E81" i="23"/>
  <c r="F81" i="23"/>
  <c r="G81" i="23"/>
  <c r="H81" i="23"/>
  <c r="I81" i="23"/>
  <c r="J81" i="23"/>
  <c r="K81" i="23"/>
  <c r="L81" i="23"/>
  <c r="M81" i="23"/>
  <c r="N81" i="23"/>
  <c r="O81" i="23"/>
  <c r="P81" i="23"/>
  <c r="Q81" i="23"/>
  <c r="R81" i="23"/>
  <c r="S81" i="23"/>
  <c r="T81" i="23"/>
  <c r="U81" i="23"/>
  <c r="V81" i="23"/>
  <c r="W81" i="23"/>
  <c r="X81" i="23"/>
  <c r="B82" i="23"/>
  <c r="C82" i="23"/>
  <c r="D82" i="23"/>
  <c r="E82" i="23"/>
  <c r="F82" i="23"/>
  <c r="G82" i="23"/>
  <c r="H82" i="23"/>
  <c r="I82" i="23"/>
  <c r="J82" i="23"/>
  <c r="K82" i="23"/>
  <c r="L82" i="23"/>
  <c r="M82" i="23"/>
  <c r="N82" i="23"/>
  <c r="O82" i="23"/>
  <c r="P82" i="23"/>
  <c r="Q82" i="23"/>
  <c r="R82" i="23"/>
  <c r="S82" i="23"/>
  <c r="T82" i="23"/>
  <c r="U82" i="23"/>
  <c r="V82" i="23"/>
  <c r="W82" i="23"/>
  <c r="X82" i="23"/>
  <c r="B83" i="23"/>
  <c r="C83" i="23"/>
  <c r="D83" i="23"/>
  <c r="E83" i="23"/>
  <c r="F83" i="23"/>
  <c r="G83" i="23"/>
  <c r="H83" i="23"/>
  <c r="I83" i="23"/>
  <c r="J83" i="23"/>
  <c r="K83" i="23"/>
  <c r="L83" i="23"/>
  <c r="M83" i="23"/>
  <c r="N83" i="23"/>
  <c r="O83" i="23"/>
  <c r="P83" i="23"/>
  <c r="Q83" i="23"/>
  <c r="R83" i="23"/>
  <c r="S83" i="23"/>
  <c r="T83" i="23"/>
  <c r="U83" i="23"/>
  <c r="V83" i="23"/>
  <c r="W83" i="23"/>
  <c r="X83" i="23"/>
  <c r="B84" i="23"/>
  <c r="C84" i="23"/>
  <c r="D84" i="23"/>
  <c r="E84" i="23"/>
  <c r="F84" i="23"/>
  <c r="G84" i="23"/>
  <c r="H84" i="23"/>
  <c r="I84" i="23"/>
  <c r="J84" i="23"/>
  <c r="K84" i="23"/>
  <c r="L84" i="23"/>
  <c r="M84" i="23"/>
  <c r="N84" i="23"/>
  <c r="O84" i="23"/>
  <c r="P84" i="23"/>
  <c r="Q84" i="23"/>
  <c r="R84" i="23"/>
  <c r="S84" i="23"/>
  <c r="T84" i="23"/>
  <c r="U84" i="23"/>
  <c r="V84" i="23"/>
  <c r="W84" i="23"/>
  <c r="X84" i="23"/>
  <c r="B85" i="23"/>
  <c r="C85" i="23"/>
  <c r="D85" i="23"/>
  <c r="E85" i="23"/>
  <c r="F85" i="23"/>
  <c r="G85" i="23"/>
  <c r="H85" i="23"/>
  <c r="I85" i="23"/>
  <c r="J85" i="23"/>
  <c r="K85" i="23"/>
  <c r="L85" i="23"/>
  <c r="M85" i="23"/>
  <c r="N85" i="23"/>
  <c r="O85" i="23"/>
  <c r="P85" i="23"/>
  <c r="Q85" i="23"/>
  <c r="R85" i="23"/>
  <c r="S85" i="23"/>
  <c r="T85" i="23"/>
  <c r="U85" i="23"/>
  <c r="V85" i="23"/>
  <c r="W85" i="23"/>
  <c r="X85" i="23"/>
  <c r="B86" i="23"/>
  <c r="C86" i="23"/>
  <c r="D86" i="23"/>
  <c r="E86" i="23"/>
  <c r="F86" i="23"/>
  <c r="G86" i="23"/>
  <c r="H86" i="23"/>
  <c r="I86" i="23"/>
  <c r="J86" i="23"/>
  <c r="K86" i="23"/>
  <c r="L86" i="23"/>
  <c r="M86" i="23"/>
  <c r="N86" i="23"/>
  <c r="O86" i="23"/>
  <c r="P86" i="23"/>
  <c r="Q86" i="23"/>
  <c r="R86" i="23"/>
  <c r="S86" i="23"/>
  <c r="T86" i="23"/>
  <c r="U86" i="23"/>
  <c r="V86" i="23"/>
  <c r="W86" i="23"/>
  <c r="X86" i="23"/>
  <c r="B87" i="23"/>
  <c r="C87" i="23"/>
  <c r="D87" i="23"/>
  <c r="E87" i="23"/>
  <c r="F87" i="23"/>
  <c r="G87" i="23"/>
  <c r="H87" i="23"/>
  <c r="I87" i="23"/>
  <c r="J87" i="23"/>
  <c r="K87" i="23"/>
  <c r="L87" i="23"/>
  <c r="M87" i="23"/>
  <c r="N87" i="23"/>
  <c r="O87" i="23"/>
  <c r="P87" i="23"/>
  <c r="Q87" i="23"/>
  <c r="R87" i="23"/>
  <c r="S87" i="23"/>
  <c r="T87" i="23"/>
  <c r="U87" i="23"/>
  <c r="V87" i="23"/>
  <c r="W87" i="23"/>
  <c r="X87" i="23"/>
  <c r="B88" i="23"/>
  <c r="C88" i="23"/>
  <c r="D88" i="23"/>
  <c r="E88" i="23"/>
  <c r="F88" i="23"/>
  <c r="G88" i="23"/>
  <c r="H88" i="23"/>
  <c r="I88" i="23"/>
  <c r="J88" i="23"/>
  <c r="K88" i="23"/>
  <c r="L88" i="23"/>
  <c r="M88" i="23"/>
  <c r="N88" i="23"/>
  <c r="O88" i="23"/>
  <c r="P88" i="23"/>
  <c r="Q88" i="23"/>
  <c r="R88" i="23"/>
  <c r="S88" i="23"/>
  <c r="T88" i="23"/>
  <c r="U88" i="23"/>
  <c r="V88" i="23"/>
  <c r="W88" i="23"/>
  <c r="X88" i="23"/>
  <c r="B89" i="23"/>
  <c r="C89" i="23"/>
  <c r="D89" i="23"/>
  <c r="E89" i="23"/>
  <c r="F89" i="23"/>
  <c r="G89" i="23"/>
  <c r="H89" i="23"/>
  <c r="I89" i="23"/>
  <c r="J89" i="23"/>
  <c r="K89" i="23"/>
  <c r="L89" i="23"/>
  <c r="M89" i="23"/>
  <c r="N89" i="23"/>
  <c r="O89" i="23"/>
  <c r="P89" i="23"/>
  <c r="Q89" i="23"/>
  <c r="R89" i="23"/>
  <c r="S89" i="23"/>
  <c r="T89" i="23"/>
  <c r="U89" i="23"/>
  <c r="V89" i="23"/>
  <c r="W89" i="23"/>
  <c r="X89" i="23"/>
  <c r="B90" i="23"/>
  <c r="C90" i="23"/>
  <c r="D90" i="23"/>
  <c r="E90" i="23"/>
  <c r="F90" i="23"/>
  <c r="G90" i="23"/>
  <c r="H90" i="23"/>
  <c r="I90" i="23"/>
  <c r="J90" i="23"/>
  <c r="K90" i="23"/>
  <c r="L90" i="23"/>
  <c r="M90" i="23"/>
  <c r="N90" i="23"/>
  <c r="O90" i="23"/>
  <c r="P90" i="23"/>
  <c r="Q90" i="23"/>
  <c r="R90" i="23"/>
  <c r="S90" i="23"/>
  <c r="T90" i="23"/>
  <c r="U90" i="23"/>
  <c r="V90" i="23"/>
  <c r="W90" i="23"/>
  <c r="X90" i="23"/>
  <c r="B91" i="23"/>
  <c r="C91" i="23"/>
  <c r="D91" i="23"/>
  <c r="E91" i="23"/>
  <c r="F91" i="23"/>
  <c r="G91" i="23"/>
  <c r="H91" i="23"/>
  <c r="I91" i="23"/>
  <c r="J91" i="23"/>
  <c r="K91" i="23"/>
  <c r="L91" i="23"/>
  <c r="M91" i="23"/>
  <c r="N91" i="23"/>
  <c r="O91" i="23"/>
  <c r="P91" i="23"/>
  <c r="Q91" i="23"/>
  <c r="R91" i="23"/>
  <c r="S91" i="23"/>
  <c r="T91" i="23"/>
  <c r="U91" i="23"/>
  <c r="V91" i="23"/>
  <c r="W91" i="23"/>
  <c r="X91" i="23"/>
  <c r="B92" i="23"/>
  <c r="C92" i="23"/>
  <c r="D92" i="23"/>
  <c r="E92" i="23"/>
  <c r="F92" i="23"/>
  <c r="G92" i="23"/>
  <c r="H92" i="23"/>
  <c r="I92" i="23"/>
  <c r="J92" i="23"/>
  <c r="K92" i="23"/>
  <c r="L92" i="23"/>
  <c r="M92" i="23"/>
  <c r="N92" i="23"/>
  <c r="O92" i="23"/>
  <c r="P92" i="23"/>
  <c r="Q92" i="23"/>
  <c r="R92" i="23"/>
  <c r="S92" i="23"/>
  <c r="T92" i="23"/>
  <c r="U92" i="23"/>
  <c r="V92" i="23"/>
  <c r="W92" i="23"/>
  <c r="X92" i="23"/>
  <c r="B93" i="23"/>
  <c r="C93" i="23"/>
  <c r="D93" i="23"/>
  <c r="E93" i="23"/>
  <c r="F93" i="23"/>
  <c r="G93" i="23"/>
  <c r="H93" i="23"/>
  <c r="I93" i="23"/>
  <c r="J93" i="23"/>
  <c r="K93" i="23"/>
  <c r="L93" i="23"/>
  <c r="M93" i="23"/>
  <c r="N93" i="23"/>
  <c r="O93" i="23"/>
  <c r="P93" i="23"/>
  <c r="Q93" i="23"/>
  <c r="R93" i="23"/>
  <c r="S93" i="23"/>
  <c r="T93" i="23"/>
  <c r="U93" i="23"/>
  <c r="V93" i="23"/>
  <c r="W93" i="23"/>
  <c r="X93" i="23"/>
  <c r="B94" i="23"/>
  <c r="C94" i="23"/>
  <c r="D94" i="23"/>
  <c r="E94" i="23"/>
  <c r="F94" i="23"/>
  <c r="G94" i="23"/>
  <c r="H94" i="23"/>
  <c r="I94" i="23"/>
  <c r="J94" i="23"/>
  <c r="K94" i="23"/>
  <c r="L94" i="23"/>
  <c r="M94" i="23"/>
  <c r="N94" i="23"/>
  <c r="O94" i="23"/>
  <c r="P94" i="23"/>
  <c r="Q94" i="23"/>
  <c r="R94" i="23"/>
  <c r="S94" i="23"/>
  <c r="T94" i="23"/>
  <c r="U94" i="23"/>
  <c r="V94" i="23"/>
  <c r="W94" i="23"/>
  <c r="X94" i="23"/>
  <c r="B95" i="23"/>
  <c r="C95" i="23"/>
  <c r="D95" i="23"/>
  <c r="E95" i="23"/>
  <c r="F95" i="23"/>
  <c r="G95" i="23"/>
  <c r="H95" i="23"/>
  <c r="I95" i="23"/>
  <c r="J95" i="23"/>
  <c r="K95" i="23"/>
  <c r="L95" i="23"/>
  <c r="M95" i="23"/>
  <c r="N95" i="23"/>
  <c r="O95" i="23"/>
  <c r="P95" i="23"/>
  <c r="Q95" i="23"/>
  <c r="R95" i="23"/>
  <c r="S95" i="23"/>
  <c r="T95" i="23"/>
  <c r="U95" i="23"/>
  <c r="V95" i="23"/>
  <c r="W95" i="23"/>
  <c r="X95" i="23"/>
  <c r="B96" i="23"/>
  <c r="C96" i="23"/>
  <c r="D96" i="23"/>
  <c r="E96" i="23"/>
  <c r="F96" i="23"/>
  <c r="G96" i="23"/>
  <c r="H96" i="23"/>
  <c r="I96" i="23"/>
  <c r="J96" i="23"/>
  <c r="K96" i="23"/>
  <c r="L96" i="23"/>
  <c r="M96" i="23"/>
  <c r="N96" i="23"/>
  <c r="O96" i="23"/>
  <c r="P96" i="23"/>
  <c r="Q96" i="23"/>
  <c r="R96" i="23"/>
  <c r="S96" i="23"/>
  <c r="T96" i="23"/>
  <c r="U96" i="23"/>
  <c r="V96" i="23"/>
  <c r="W96" i="23"/>
  <c r="X96" i="23"/>
  <c r="B97" i="23"/>
  <c r="C97" i="23"/>
  <c r="D97" i="23"/>
  <c r="E97" i="23"/>
  <c r="F97" i="23"/>
  <c r="G97" i="23"/>
  <c r="H97" i="23"/>
  <c r="I97" i="23"/>
  <c r="J97" i="23"/>
  <c r="K97" i="23"/>
  <c r="L97" i="23"/>
  <c r="M97" i="23"/>
  <c r="N97" i="23"/>
  <c r="O97" i="23"/>
  <c r="P97" i="23"/>
  <c r="Q97" i="23"/>
  <c r="R97" i="23"/>
  <c r="S97" i="23"/>
  <c r="T97" i="23"/>
  <c r="U97" i="23"/>
  <c r="V97" i="23"/>
  <c r="W97" i="23"/>
  <c r="X97" i="23"/>
  <c r="B98" i="23"/>
  <c r="C98" i="23"/>
  <c r="D98" i="23"/>
  <c r="E98" i="23"/>
  <c r="F98" i="23"/>
  <c r="G98" i="23"/>
  <c r="H98" i="23"/>
  <c r="I98" i="23"/>
  <c r="J98" i="23"/>
  <c r="K98" i="23"/>
  <c r="L98" i="23"/>
  <c r="M98" i="23"/>
  <c r="N98" i="23"/>
  <c r="O98" i="23"/>
  <c r="P98" i="23"/>
  <c r="Q98" i="23"/>
  <c r="R98" i="23"/>
  <c r="S98" i="23"/>
  <c r="T98" i="23"/>
  <c r="U98" i="23"/>
  <c r="V98" i="23"/>
  <c r="W98" i="23"/>
  <c r="X98" i="23"/>
  <c r="B99" i="23"/>
  <c r="C99" i="23"/>
  <c r="D99" i="23"/>
  <c r="E99" i="23"/>
  <c r="F99" i="23"/>
  <c r="G99" i="23"/>
  <c r="H99" i="23"/>
  <c r="I99" i="23"/>
  <c r="J99" i="23"/>
  <c r="K99" i="23"/>
  <c r="L99" i="23"/>
  <c r="M99" i="23"/>
  <c r="N99" i="23"/>
  <c r="O99" i="23"/>
  <c r="P99" i="23"/>
  <c r="Q99" i="23"/>
  <c r="R99" i="23"/>
  <c r="S99" i="23"/>
  <c r="T99" i="23"/>
  <c r="U99" i="23"/>
  <c r="V99" i="23"/>
  <c r="W99" i="23"/>
  <c r="X99" i="23"/>
  <c r="B100" i="23"/>
  <c r="C100" i="23"/>
  <c r="D100" i="23"/>
  <c r="E100" i="23"/>
  <c r="F100" i="23"/>
  <c r="G100" i="23"/>
  <c r="H100" i="23"/>
  <c r="I100" i="23"/>
  <c r="J100" i="23"/>
  <c r="K100" i="23"/>
  <c r="L100" i="23"/>
  <c r="M100" i="23"/>
  <c r="N100" i="23"/>
  <c r="O100" i="23"/>
  <c r="P100" i="23"/>
  <c r="Q100" i="23"/>
  <c r="R100" i="23"/>
  <c r="S100" i="23"/>
  <c r="T100" i="23"/>
  <c r="U100" i="23"/>
  <c r="V100" i="23"/>
  <c r="W100" i="23"/>
  <c r="X100" i="23"/>
  <c r="B101" i="23"/>
  <c r="C101" i="23"/>
  <c r="D101" i="23"/>
  <c r="E101" i="23"/>
  <c r="F101" i="23"/>
  <c r="G101" i="23"/>
  <c r="H101" i="23"/>
  <c r="I101" i="23"/>
  <c r="J101" i="23"/>
  <c r="K101" i="23"/>
  <c r="L101" i="23"/>
  <c r="M101" i="23"/>
  <c r="N101" i="23"/>
  <c r="O101" i="23"/>
  <c r="P101" i="23"/>
  <c r="Q101" i="23"/>
  <c r="R101" i="23"/>
  <c r="S101" i="23"/>
  <c r="T101" i="23"/>
  <c r="U101" i="23"/>
  <c r="V101" i="23"/>
  <c r="W101" i="23"/>
  <c r="X101" i="23"/>
  <c r="B102" i="23"/>
  <c r="C102" i="23"/>
  <c r="D102" i="23"/>
  <c r="E102" i="23"/>
  <c r="F102" i="23"/>
  <c r="G102" i="23"/>
  <c r="H102" i="23"/>
  <c r="I102" i="23"/>
  <c r="J102" i="23"/>
  <c r="K102" i="23"/>
  <c r="L102" i="23"/>
  <c r="M102" i="23"/>
  <c r="N102" i="23"/>
  <c r="O102" i="23"/>
  <c r="P102" i="23"/>
  <c r="Q102" i="23"/>
  <c r="R102" i="23"/>
  <c r="S102" i="23"/>
  <c r="T102" i="23"/>
  <c r="U102" i="23"/>
  <c r="V102" i="23"/>
  <c r="W102" i="23"/>
  <c r="X102" i="23"/>
  <c r="B103" i="23"/>
  <c r="C103" i="23"/>
  <c r="D103" i="23"/>
  <c r="E103" i="23"/>
  <c r="F103" i="23"/>
  <c r="G103" i="23"/>
  <c r="H103" i="23"/>
  <c r="I103" i="23"/>
  <c r="J103" i="23"/>
  <c r="K103" i="23"/>
  <c r="L103" i="23"/>
  <c r="M103" i="23"/>
  <c r="N103" i="23"/>
  <c r="O103" i="23"/>
  <c r="P103" i="23"/>
  <c r="Q103" i="23"/>
  <c r="R103" i="23"/>
  <c r="S103" i="23"/>
  <c r="T103" i="23"/>
  <c r="U103" i="23"/>
  <c r="V103" i="23"/>
  <c r="W103" i="23"/>
  <c r="X103" i="23"/>
  <c r="B104" i="23"/>
  <c r="C104" i="23"/>
  <c r="D104" i="23"/>
  <c r="E104" i="23"/>
  <c r="F104" i="23"/>
  <c r="G104" i="23"/>
  <c r="H104" i="23"/>
  <c r="I104" i="23"/>
  <c r="J104" i="23"/>
  <c r="K104" i="23"/>
  <c r="L104" i="23"/>
  <c r="M104" i="23"/>
  <c r="N104" i="23"/>
  <c r="O104" i="23"/>
  <c r="P104" i="23"/>
  <c r="Q104" i="23"/>
  <c r="R104" i="23"/>
  <c r="S104" i="23"/>
  <c r="T104" i="23"/>
  <c r="U104" i="23"/>
  <c r="V104" i="23"/>
  <c r="W104" i="23"/>
  <c r="X104" i="23"/>
  <c r="B54" i="11"/>
  <c r="C54" i="11"/>
  <c r="D54" i="11"/>
  <c r="E54" i="11"/>
  <c r="F54" i="11"/>
  <c r="G54" i="11"/>
  <c r="N54" i="11"/>
  <c r="T54" i="11"/>
  <c r="Z54" i="11"/>
  <c r="AF54" i="11"/>
  <c r="B55" i="11"/>
  <c r="C55" i="11"/>
  <c r="D55" i="11"/>
  <c r="E55" i="11"/>
  <c r="F55" i="11"/>
  <c r="G55" i="11"/>
  <c r="N55" i="11"/>
  <c r="T55" i="11"/>
  <c r="Z55" i="11"/>
  <c r="AF55" i="11"/>
  <c r="B56" i="11"/>
  <c r="C56" i="11"/>
  <c r="D56" i="11"/>
  <c r="E56" i="11"/>
  <c r="F56" i="11"/>
  <c r="G56" i="11"/>
  <c r="N56" i="11"/>
  <c r="T56" i="11"/>
  <c r="Z56" i="11"/>
  <c r="AF56" i="11"/>
  <c r="B57" i="11"/>
  <c r="C57" i="11"/>
  <c r="D57" i="11"/>
  <c r="E57" i="11"/>
  <c r="F57" i="11"/>
  <c r="G57" i="11"/>
  <c r="N57" i="11"/>
  <c r="T57" i="11"/>
  <c r="Z57" i="11"/>
  <c r="AF57" i="11"/>
  <c r="B58" i="11"/>
  <c r="C58" i="11"/>
  <c r="D58" i="11"/>
  <c r="E58" i="11"/>
  <c r="F58" i="11"/>
  <c r="G58" i="11"/>
  <c r="N58" i="11"/>
  <c r="T58" i="11"/>
  <c r="Z58" i="11"/>
  <c r="AF58" i="11"/>
  <c r="B59" i="11"/>
  <c r="C59" i="11"/>
  <c r="D59" i="11"/>
  <c r="E59" i="11"/>
  <c r="F59" i="11"/>
  <c r="G59" i="11"/>
  <c r="N59" i="11"/>
  <c r="T59" i="11"/>
  <c r="Z59" i="11"/>
  <c r="AF59" i="11"/>
  <c r="B60" i="11"/>
  <c r="C60" i="11"/>
  <c r="D60" i="11"/>
  <c r="E60" i="11"/>
  <c r="F60" i="11"/>
  <c r="G60" i="11"/>
  <c r="N60" i="11"/>
  <c r="T60" i="11"/>
  <c r="Z60" i="11"/>
  <c r="AF60" i="11"/>
  <c r="B61" i="11"/>
  <c r="C61" i="11"/>
  <c r="D61" i="11"/>
  <c r="E61" i="11"/>
  <c r="F61" i="11"/>
  <c r="G61" i="11"/>
  <c r="N61" i="11"/>
  <c r="T61" i="11"/>
  <c r="Z61" i="11"/>
  <c r="AF61" i="11"/>
  <c r="B62" i="11"/>
  <c r="C62" i="11"/>
  <c r="D62" i="11"/>
  <c r="E62" i="11"/>
  <c r="F62" i="11"/>
  <c r="G62" i="11"/>
  <c r="N62" i="11"/>
  <c r="T62" i="11"/>
  <c r="Z62" i="11"/>
  <c r="AF62" i="11"/>
  <c r="B63" i="11"/>
  <c r="C63" i="11"/>
  <c r="D63" i="11"/>
  <c r="E63" i="11"/>
  <c r="F63" i="11"/>
  <c r="G63" i="11"/>
  <c r="N63" i="11"/>
  <c r="T63" i="11"/>
  <c r="Z63" i="11"/>
  <c r="AF63" i="11"/>
  <c r="B64" i="11"/>
  <c r="C64" i="11"/>
  <c r="D64" i="11"/>
  <c r="E64" i="11"/>
  <c r="F64" i="11"/>
  <c r="G64" i="11"/>
  <c r="N64" i="11"/>
  <c r="T64" i="11"/>
  <c r="Z64" i="11"/>
  <c r="AF64" i="11"/>
  <c r="B65" i="11"/>
  <c r="C65" i="11"/>
  <c r="D65" i="11"/>
  <c r="E65" i="11"/>
  <c r="F65" i="11"/>
  <c r="G65" i="11"/>
  <c r="N65" i="11"/>
  <c r="T65" i="11"/>
  <c r="Z65" i="11"/>
  <c r="AF65" i="11"/>
  <c r="B66" i="11"/>
  <c r="C66" i="11"/>
  <c r="D66" i="11"/>
  <c r="E66" i="11"/>
  <c r="F66" i="11"/>
  <c r="G66" i="11"/>
  <c r="N66" i="11"/>
  <c r="T66" i="11"/>
  <c r="Z66" i="11"/>
  <c r="AF66" i="11"/>
  <c r="B67" i="11"/>
  <c r="C67" i="11"/>
  <c r="D67" i="11"/>
  <c r="E67" i="11"/>
  <c r="F67" i="11"/>
  <c r="G67" i="11"/>
  <c r="N67" i="11"/>
  <c r="T67" i="11"/>
  <c r="Z67" i="11"/>
  <c r="AF67" i="11"/>
  <c r="B68" i="11"/>
  <c r="C68" i="11"/>
  <c r="D68" i="11"/>
  <c r="E68" i="11"/>
  <c r="F68" i="11"/>
  <c r="G68" i="11"/>
  <c r="N68" i="11"/>
  <c r="T68" i="11"/>
  <c r="Z68" i="11"/>
  <c r="AF68" i="11"/>
  <c r="B69" i="11"/>
  <c r="C69" i="11"/>
  <c r="D69" i="11"/>
  <c r="E69" i="11"/>
  <c r="F69" i="11"/>
  <c r="G69" i="11"/>
  <c r="N69" i="11"/>
  <c r="T69" i="11"/>
  <c r="Z69" i="11"/>
  <c r="AF69" i="11"/>
  <c r="B70" i="11"/>
  <c r="C70" i="11"/>
  <c r="D70" i="11"/>
  <c r="E70" i="11"/>
  <c r="F70" i="11"/>
  <c r="G70" i="11"/>
  <c r="N70" i="11"/>
  <c r="T70" i="11"/>
  <c r="Z70" i="11"/>
  <c r="AF70" i="11"/>
  <c r="B71" i="11"/>
  <c r="C71" i="11"/>
  <c r="D71" i="11"/>
  <c r="E71" i="11"/>
  <c r="F71" i="11"/>
  <c r="G71" i="11"/>
  <c r="N71" i="11"/>
  <c r="T71" i="11"/>
  <c r="Z71" i="11"/>
  <c r="AF71" i="11"/>
  <c r="B72" i="11"/>
  <c r="C72" i="11"/>
  <c r="D72" i="11"/>
  <c r="E72" i="11"/>
  <c r="F72" i="11"/>
  <c r="G72" i="11"/>
  <c r="N72" i="11"/>
  <c r="T72" i="11"/>
  <c r="Z72" i="11"/>
  <c r="AF72" i="11"/>
  <c r="B73" i="11"/>
  <c r="C73" i="11"/>
  <c r="D73" i="11"/>
  <c r="E73" i="11"/>
  <c r="F73" i="11"/>
  <c r="G73" i="11"/>
  <c r="N73" i="11"/>
  <c r="T73" i="11"/>
  <c r="Z73" i="11"/>
  <c r="AF73" i="11"/>
  <c r="B74" i="11"/>
  <c r="C74" i="11"/>
  <c r="D74" i="11"/>
  <c r="E74" i="11"/>
  <c r="F74" i="11"/>
  <c r="G74" i="11"/>
  <c r="N74" i="11"/>
  <c r="T74" i="11"/>
  <c r="Z74" i="11"/>
  <c r="AF74" i="11"/>
  <c r="B75" i="11"/>
  <c r="C75" i="11"/>
  <c r="D75" i="11"/>
  <c r="E75" i="11"/>
  <c r="F75" i="11"/>
  <c r="G75" i="11"/>
  <c r="N75" i="11"/>
  <c r="T75" i="11"/>
  <c r="Z75" i="11"/>
  <c r="AF75" i="11"/>
  <c r="B76" i="11"/>
  <c r="C76" i="11"/>
  <c r="D76" i="11"/>
  <c r="E76" i="11"/>
  <c r="F76" i="11"/>
  <c r="G76" i="11"/>
  <c r="N76" i="11"/>
  <c r="T76" i="11"/>
  <c r="Z76" i="11"/>
  <c r="AF76" i="11"/>
  <c r="B77" i="11"/>
  <c r="C77" i="11"/>
  <c r="D77" i="11"/>
  <c r="E77" i="11"/>
  <c r="F77" i="11"/>
  <c r="G77" i="11"/>
  <c r="N77" i="11"/>
  <c r="T77" i="11"/>
  <c r="Z77" i="11"/>
  <c r="AF77" i="11"/>
  <c r="B78" i="11"/>
  <c r="C78" i="11"/>
  <c r="D78" i="11"/>
  <c r="E78" i="11"/>
  <c r="F78" i="11"/>
  <c r="G78" i="11"/>
  <c r="N78" i="11"/>
  <c r="T78" i="11"/>
  <c r="Z78" i="11"/>
  <c r="AF78" i="11"/>
  <c r="B79" i="11"/>
  <c r="C79" i="11"/>
  <c r="D79" i="11"/>
  <c r="E79" i="11"/>
  <c r="F79" i="11"/>
  <c r="G79" i="11"/>
  <c r="N79" i="11"/>
  <c r="T79" i="11"/>
  <c r="Z79" i="11"/>
  <c r="AF79" i="11"/>
  <c r="B80" i="11"/>
  <c r="C80" i="11"/>
  <c r="D80" i="11"/>
  <c r="E80" i="11"/>
  <c r="F80" i="11"/>
  <c r="G80" i="11"/>
  <c r="N80" i="11"/>
  <c r="T80" i="11"/>
  <c r="Z80" i="11"/>
  <c r="AF80" i="11"/>
  <c r="B81" i="11"/>
  <c r="C81" i="11"/>
  <c r="D81" i="11"/>
  <c r="E81" i="11"/>
  <c r="F81" i="11"/>
  <c r="G81" i="11"/>
  <c r="N81" i="11"/>
  <c r="T81" i="11"/>
  <c r="Z81" i="11"/>
  <c r="AF81" i="11"/>
  <c r="B82" i="11"/>
  <c r="C82" i="11"/>
  <c r="D82" i="11"/>
  <c r="E82" i="11"/>
  <c r="F82" i="11"/>
  <c r="G82" i="11"/>
  <c r="N82" i="11"/>
  <c r="T82" i="11"/>
  <c r="Z82" i="11"/>
  <c r="AF82" i="11"/>
  <c r="B83" i="11"/>
  <c r="C83" i="11"/>
  <c r="D83" i="11"/>
  <c r="E83" i="11"/>
  <c r="F83" i="11"/>
  <c r="G83" i="11"/>
  <c r="N83" i="11"/>
  <c r="T83" i="11"/>
  <c r="Z83" i="11"/>
  <c r="AF83" i="11"/>
  <c r="B84" i="11"/>
  <c r="C84" i="11"/>
  <c r="D84" i="11"/>
  <c r="E84" i="11"/>
  <c r="F84" i="11"/>
  <c r="G84" i="11"/>
  <c r="N84" i="11"/>
  <c r="T84" i="11"/>
  <c r="Z84" i="11"/>
  <c r="AF84" i="11"/>
  <c r="B85" i="11"/>
  <c r="C85" i="11"/>
  <c r="D85" i="11"/>
  <c r="E85" i="11"/>
  <c r="F85" i="11"/>
  <c r="G85" i="11"/>
  <c r="N85" i="11"/>
  <c r="T85" i="11"/>
  <c r="Z85" i="11"/>
  <c r="AF85" i="11"/>
  <c r="B86" i="11"/>
  <c r="C86" i="11"/>
  <c r="D86" i="11"/>
  <c r="E86" i="11"/>
  <c r="F86" i="11"/>
  <c r="G86" i="11"/>
  <c r="N86" i="11"/>
  <c r="T86" i="11"/>
  <c r="Z86" i="11"/>
  <c r="AF86" i="11"/>
  <c r="B87" i="11"/>
  <c r="C87" i="11"/>
  <c r="D87" i="11"/>
  <c r="E87" i="11"/>
  <c r="F87" i="11"/>
  <c r="G87" i="11"/>
  <c r="N87" i="11"/>
  <c r="T87" i="11"/>
  <c r="Z87" i="11"/>
  <c r="AF87" i="11"/>
  <c r="B88" i="11"/>
  <c r="C88" i="11"/>
  <c r="D88" i="11"/>
  <c r="E88" i="11"/>
  <c r="F88" i="11"/>
  <c r="G88" i="11"/>
  <c r="N88" i="11"/>
  <c r="T88" i="11"/>
  <c r="Z88" i="11"/>
  <c r="AF88" i="11"/>
  <c r="B89" i="11"/>
  <c r="C89" i="11"/>
  <c r="D89" i="11"/>
  <c r="E89" i="11"/>
  <c r="F89" i="11"/>
  <c r="G89" i="11"/>
  <c r="N89" i="11"/>
  <c r="T89" i="11"/>
  <c r="Z89" i="11"/>
  <c r="AF89" i="11"/>
  <c r="B90" i="11"/>
  <c r="C90" i="11"/>
  <c r="D90" i="11"/>
  <c r="E90" i="11"/>
  <c r="F90" i="11"/>
  <c r="G90" i="11"/>
  <c r="N90" i="11"/>
  <c r="T90" i="11"/>
  <c r="Z90" i="11"/>
  <c r="AF90" i="11"/>
  <c r="B91" i="11"/>
  <c r="C91" i="11"/>
  <c r="D91" i="11"/>
  <c r="E91" i="11"/>
  <c r="F91" i="11"/>
  <c r="G91" i="11"/>
  <c r="N91" i="11"/>
  <c r="T91" i="11"/>
  <c r="Z91" i="11"/>
  <c r="AF91" i="11"/>
  <c r="B92" i="11"/>
  <c r="C92" i="11"/>
  <c r="D92" i="11"/>
  <c r="E92" i="11"/>
  <c r="F92" i="11"/>
  <c r="G92" i="11"/>
  <c r="N92" i="11"/>
  <c r="T92" i="11"/>
  <c r="Z92" i="11"/>
  <c r="AF92" i="11"/>
  <c r="B93" i="11"/>
  <c r="C93" i="11"/>
  <c r="D93" i="11"/>
  <c r="E93" i="11"/>
  <c r="F93" i="11"/>
  <c r="G93" i="11"/>
  <c r="N93" i="11"/>
  <c r="T93" i="11"/>
  <c r="Z93" i="11"/>
  <c r="AF93" i="11"/>
  <c r="B94" i="11"/>
  <c r="C94" i="11"/>
  <c r="D94" i="11"/>
  <c r="E94" i="11"/>
  <c r="F94" i="11"/>
  <c r="G94" i="11"/>
  <c r="N94" i="11"/>
  <c r="T94" i="11"/>
  <c r="Z94" i="11"/>
  <c r="AF94" i="11"/>
  <c r="B95" i="11"/>
  <c r="C95" i="11"/>
  <c r="D95" i="11"/>
  <c r="E95" i="11"/>
  <c r="F95" i="11"/>
  <c r="G95" i="11"/>
  <c r="N95" i="11"/>
  <c r="T95" i="11"/>
  <c r="Z95" i="11"/>
  <c r="AF95" i="11"/>
  <c r="B96" i="11"/>
  <c r="C96" i="11"/>
  <c r="D96" i="11"/>
  <c r="E96" i="11"/>
  <c r="F96" i="11"/>
  <c r="G96" i="11"/>
  <c r="N96" i="11"/>
  <c r="T96" i="11"/>
  <c r="Z96" i="11"/>
  <c r="AF96" i="11"/>
  <c r="B97" i="11"/>
  <c r="C97" i="11"/>
  <c r="D97" i="11"/>
  <c r="E97" i="11"/>
  <c r="F97" i="11"/>
  <c r="G97" i="11"/>
  <c r="N97" i="11"/>
  <c r="T97" i="11"/>
  <c r="Z97" i="11"/>
  <c r="AF97" i="11"/>
  <c r="B98" i="11"/>
  <c r="C98" i="11"/>
  <c r="D98" i="11"/>
  <c r="E98" i="11"/>
  <c r="F98" i="11"/>
  <c r="G98" i="11"/>
  <c r="N98" i="11"/>
  <c r="T98" i="11"/>
  <c r="Z98" i="11"/>
  <c r="AF98" i="11"/>
  <c r="B99" i="11"/>
  <c r="C99" i="11"/>
  <c r="D99" i="11"/>
  <c r="E99" i="11"/>
  <c r="F99" i="11"/>
  <c r="G99" i="11"/>
  <c r="N99" i="11"/>
  <c r="T99" i="11"/>
  <c r="Z99" i="11"/>
  <c r="AF99" i="11"/>
  <c r="B100" i="11"/>
  <c r="C100" i="11"/>
  <c r="D100" i="11"/>
  <c r="E100" i="11"/>
  <c r="F100" i="11"/>
  <c r="G100" i="11"/>
  <c r="N100" i="11"/>
  <c r="T100" i="11"/>
  <c r="Z100" i="11"/>
  <c r="AF100" i="11"/>
  <c r="B101" i="11"/>
  <c r="C101" i="11"/>
  <c r="D101" i="11"/>
  <c r="E101" i="11"/>
  <c r="F101" i="11"/>
  <c r="G101" i="11"/>
  <c r="N101" i="11"/>
  <c r="T101" i="11"/>
  <c r="Z101" i="11"/>
  <c r="AF101" i="11"/>
  <c r="B102" i="11"/>
  <c r="C102" i="11"/>
  <c r="D102" i="11"/>
  <c r="E102" i="11"/>
  <c r="F102" i="11"/>
  <c r="G102" i="11"/>
  <c r="N102" i="11"/>
  <c r="T102" i="11"/>
  <c r="Z102" i="11"/>
  <c r="AF102" i="11"/>
  <c r="B103" i="11"/>
  <c r="C103" i="11"/>
  <c r="D103" i="11"/>
  <c r="E103" i="11"/>
  <c r="F103" i="11"/>
  <c r="G103" i="11"/>
  <c r="N103" i="11"/>
  <c r="T103" i="11"/>
  <c r="Z103" i="11"/>
  <c r="AF103" i="11"/>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J536" i="22"/>
  <c r="J537" i="22"/>
  <c r="J538" i="22"/>
  <c r="J539" i="22"/>
  <c r="J540" i="22"/>
  <c r="J541" i="22"/>
  <c r="J542" i="22"/>
  <c r="J543" i="22"/>
  <c r="J544" i="22"/>
  <c r="J545" i="22"/>
  <c r="J546" i="22"/>
  <c r="J547" i="22"/>
  <c r="J548" i="22"/>
  <c r="J549" i="22"/>
  <c r="J550" i="22"/>
  <c r="J551" i="22"/>
  <c r="J552" i="22"/>
  <c r="J553" i="22"/>
  <c r="J554" i="22"/>
  <c r="J555" i="22"/>
  <c r="J556" i="22"/>
  <c r="J557" i="22"/>
  <c r="J558" i="22"/>
  <c r="J559" i="22"/>
  <c r="J560" i="22"/>
  <c r="J561" i="22"/>
  <c r="J562" i="22"/>
  <c r="J563" i="22"/>
  <c r="J564" i="22"/>
  <c r="J565" i="22"/>
  <c r="J566" i="22"/>
  <c r="J567" i="22"/>
  <c r="J568" i="22"/>
  <c r="J569" i="22"/>
  <c r="J570" i="22"/>
  <c r="J571" i="22"/>
  <c r="J572" i="22"/>
  <c r="J573" i="22"/>
  <c r="J574" i="22"/>
  <c r="J575" i="22"/>
  <c r="J576" i="22"/>
  <c r="J577" i="22"/>
  <c r="J578" i="22"/>
  <c r="J579" i="22"/>
  <c r="J580" i="22"/>
  <c r="J581" i="22"/>
  <c r="J582" i="22"/>
  <c r="J583" i="22"/>
  <c r="J584" i="22"/>
  <c r="J585" i="22"/>
  <c r="J586" i="22"/>
  <c r="J587" i="22"/>
  <c r="J588" i="22"/>
  <c r="J589" i="22"/>
  <c r="J590" i="22"/>
  <c r="J591" i="22"/>
  <c r="J592" i="22"/>
  <c r="J593" i="22"/>
  <c r="J594" i="22"/>
  <c r="J595" i="22"/>
  <c r="J596" i="22"/>
  <c r="J597" i="22"/>
  <c r="J598" i="22"/>
  <c r="J599" i="22"/>
  <c r="J600" i="22"/>
  <c r="J601" i="22"/>
  <c r="J602" i="22"/>
  <c r="J603" i="22"/>
  <c r="J604" i="22"/>
  <c r="J605" i="22"/>
  <c r="J606" i="22"/>
  <c r="J607" i="22"/>
  <c r="J608" i="22"/>
  <c r="J609" i="22"/>
  <c r="J610" i="22"/>
  <c r="J611" i="22"/>
  <c r="J612" i="22"/>
  <c r="J613" i="22"/>
  <c r="J614" i="22"/>
  <c r="J615" i="22"/>
  <c r="J616" i="22"/>
  <c r="J617" i="22"/>
  <c r="J618" i="22"/>
  <c r="J619" i="22"/>
  <c r="J620" i="22"/>
  <c r="J621" i="22"/>
  <c r="J622" i="22"/>
  <c r="J623" i="22"/>
  <c r="J624" i="22"/>
  <c r="J625" i="22"/>
  <c r="J626" i="22"/>
  <c r="J627" i="22"/>
  <c r="J628" i="22"/>
  <c r="J629" i="22"/>
  <c r="J630" i="22"/>
  <c r="J631" i="22"/>
  <c r="J632" i="22"/>
  <c r="J633" i="22"/>
  <c r="J634" i="22"/>
  <c r="J635" i="22"/>
  <c r="J636" i="22"/>
  <c r="J637" i="22"/>
  <c r="J638" i="22"/>
  <c r="J639" i="22"/>
  <c r="J640" i="22"/>
  <c r="J641" i="22"/>
  <c r="J642" i="22"/>
  <c r="J643" i="22"/>
  <c r="J644" i="22"/>
  <c r="J645" i="22"/>
  <c r="J646" i="22"/>
  <c r="J647" i="22"/>
  <c r="J648" i="22"/>
  <c r="J649" i="22"/>
  <c r="J650" i="22"/>
  <c r="J651" i="22"/>
  <c r="J652" i="22"/>
  <c r="J653" i="22"/>
  <c r="J654" i="22"/>
  <c r="J655" i="22"/>
  <c r="J656" i="22"/>
  <c r="J657" i="22"/>
  <c r="J658" i="22"/>
  <c r="J659" i="22"/>
  <c r="J660" i="22"/>
  <c r="J661" i="22"/>
  <c r="J662" i="22"/>
  <c r="J663" i="22"/>
  <c r="J664" i="22"/>
  <c r="J665" i="22"/>
  <c r="J666" i="22"/>
  <c r="J667" i="22"/>
  <c r="J668" i="22"/>
  <c r="J669" i="22"/>
  <c r="J670" i="22"/>
  <c r="J671" i="22"/>
  <c r="J672" i="22"/>
  <c r="J673" i="22"/>
  <c r="J674" i="22"/>
  <c r="J675" i="22"/>
  <c r="J676" i="22"/>
  <c r="J677" i="22"/>
  <c r="J678" i="22"/>
  <c r="J679" i="22"/>
  <c r="J680" i="22"/>
  <c r="J681" i="22"/>
  <c r="J682" i="22"/>
  <c r="J683" i="22"/>
  <c r="J684" i="22"/>
  <c r="J685" i="22"/>
  <c r="J686" i="22"/>
  <c r="J687" i="22"/>
  <c r="J688" i="22"/>
  <c r="J689" i="22"/>
  <c r="J690" i="22"/>
  <c r="J691" i="22"/>
  <c r="J692" i="22"/>
  <c r="J693" i="22"/>
  <c r="J694" i="22"/>
  <c r="J695" i="22"/>
  <c r="J696" i="22"/>
  <c r="J697" i="22"/>
  <c r="J698" i="22"/>
  <c r="J699" i="22"/>
  <c r="J700" i="22"/>
  <c r="J701" i="22"/>
  <c r="J702" i="22"/>
  <c r="J703" i="22"/>
  <c r="J704" i="22"/>
  <c r="J705" i="22"/>
  <c r="J706" i="22"/>
  <c r="J707" i="22"/>
  <c r="J708" i="22"/>
  <c r="J709" i="22"/>
  <c r="J710" i="22"/>
  <c r="J711" i="22"/>
  <c r="J712" i="22"/>
  <c r="J713" i="22"/>
  <c r="J714" i="22"/>
  <c r="J715" i="22"/>
  <c r="J716" i="22"/>
  <c r="J717" i="22"/>
  <c r="J718" i="22"/>
  <c r="J719" i="22"/>
  <c r="J720" i="22"/>
  <c r="J721" i="22"/>
  <c r="J722" i="22"/>
  <c r="J723" i="22"/>
  <c r="J724" i="22"/>
  <c r="J725" i="22"/>
  <c r="J726" i="22"/>
  <c r="J727" i="22"/>
  <c r="J728" i="22"/>
  <c r="J729" i="22"/>
  <c r="J730" i="22"/>
  <c r="J731" i="22"/>
  <c r="J732" i="22"/>
  <c r="J733" i="22"/>
  <c r="J734" i="22"/>
  <c r="J735" i="22"/>
  <c r="J736" i="22"/>
  <c r="J737" i="22"/>
  <c r="J738" i="22"/>
  <c r="J739" i="22"/>
  <c r="J740" i="22"/>
  <c r="J741" i="22"/>
  <c r="J742" i="22"/>
  <c r="J743" i="22"/>
  <c r="J744" i="22"/>
  <c r="J745" i="22"/>
  <c r="J746" i="22"/>
  <c r="J747" i="22"/>
  <c r="J748" i="22"/>
  <c r="J749" i="22"/>
  <c r="J750" i="22"/>
  <c r="J751" i="22"/>
  <c r="J752" i="22"/>
  <c r="J753" i="22"/>
  <c r="J754" i="22"/>
  <c r="J755" i="22"/>
  <c r="J756" i="22"/>
  <c r="J757" i="22"/>
  <c r="J758" i="22"/>
  <c r="J759" i="22"/>
  <c r="J760" i="22"/>
  <c r="J761" i="22"/>
  <c r="J762" i="22"/>
  <c r="J763" i="22"/>
  <c r="J764" i="22"/>
  <c r="J765" i="22"/>
  <c r="J766" i="22"/>
  <c r="J767" i="22"/>
  <c r="J768" i="22"/>
  <c r="J769" i="22"/>
  <c r="J770" i="22"/>
  <c r="J771" i="22"/>
  <c r="J772" i="22"/>
  <c r="J773" i="22"/>
  <c r="J774" i="22"/>
  <c r="J775" i="22"/>
  <c r="J776" i="22"/>
  <c r="J777" i="22"/>
  <c r="J778" i="22"/>
  <c r="J779" i="22"/>
  <c r="J780" i="22"/>
  <c r="J781" i="22"/>
  <c r="J782" i="22"/>
  <c r="J783" i="22"/>
  <c r="J784" i="22"/>
  <c r="J785" i="22"/>
  <c r="J786" i="22"/>
  <c r="J787" i="22"/>
  <c r="J788" i="22"/>
  <c r="J789" i="22"/>
  <c r="J790" i="22"/>
  <c r="J791" i="22"/>
  <c r="J792" i="22"/>
  <c r="J793" i="22"/>
  <c r="J794" i="22"/>
  <c r="J795" i="22"/>
  <c r="J796" i="22"/>
  <c r="J797" i="22"/>
  <c r="J798" i="22"/>
  <c r="J799" i="22"/>
  <c r="J800" i="22"/>
  <c r="J801" i="22"/>
  <c r="J802" i="22"/>
  <c r="J803" i="22"/>
  <c r="J804" i="22"/>
  <c r="J805" i="22"/>
  <c r="J806" i="22"/>
  <c r="J807" i="22"/>
  <c r="J808" i="22"/>
  <c r="J809" i="22"/>
  <c r="J810" i="22"/>
  <c r="J811" i="22"/>
  <c r="J812" i="22"/>
  <c r="J813" i="22"/>
  <c r="J814" i="22"/>
  <c r="J815" i="22"/>
  <c r="J816" i="22"/>
  <c r="J817" i="22"/>
  <c r="J818" i="22"/>
  <c r="J819" i="22"/>
  <c r="J820" i="22"/>
  <c r="J821" i="22"/>
  <c r="J822" i="22"/>
  <c r="J823" i="22"/>
  <c r="J824" i="22"/>
  <c r="J825" i="22"/>
  <c r="J826" i="22"/>
  <c r="J827" i="22"/>
  <c r="J828" i="22"/>
  <c r="J829" i="22"/>
  <c r="J830" i="22"/>
  <c r="J831" i="22"/>
  <c r="J832" i="22"/>
  <c r="J833" i="22"/>
  <c r="J834" i="22"/>
  <c r="J835" i="22"/>
  <c r="J836" i="22"/>
  <c r="J837" i="22"/>
  <c r="J838" i="22"/>
  <c r="J839" i="22"/>
  <c r="J840" i="22"/>
  <c r="J841" i="22"/>
  <c r="J842" i="22"/>
  <c r="J843" i="22"/>
  <c r="J844" i="22"/>
  <c r="J845" i="22"/>
  <c r="J846" i="22"/>
  <c r="J847" i="22"/>
  <c r="J848" i="22"/>
  <c r="J849" i="22"/>
  <c r="J850" i="22"/>
  <c r="J851" i="22"/>
  <c r="J852" i="22"/>
  <c r="J853" i="22"/>
  <c r="J854" i="22"/>
  <c r="J855" i="22"/>
  <c r="J856" i="22"/>
  <c r="J857" i="22"/>
  <c r="J858" i="22"/>
  <c r="J859" i="22"/>
  <c r="J860" i="22"/>
  <c r="J861" i="22"/>
  <c r="J862" i="22"/>
  <c r="J863" i="22"/>
  <c r="J864" i="22"/>
  <c r="J865" i="22"/>
  <c r="J866" i="22"/>
  <c r="J867" i="22"/>
  <c r="J868" i="22"/>
  <c r="J869" i="22"/>
  <c r="J870" i="22"/>
  <c r="J871" i="22"/>
  <c r="J872" i="22"/>
  <c r="J873" i="22"/>
  <c r="J874" i="22"/>
  <c r="J875" i="22"/>
  <c r="J876" i="22"/>
  <c r="J877" i="22"/>
  <c r="J878" i="22"/>
  <c r="J879" i="22"/>
  <c r="J880" i="22"/>
  <c r="J881" i="22"/>
  <c r="J882" i="22"/>
  <c r="J883" i="22"/>
  <c r="J884" i="22"/>
  <c r="J885" i="22"/>
  <c r="J886" i="22"/>
  <c r="J887" i="22"/>
  <c r="J888" i="22"/>
  <c r="J889" i="22"/>
  <c r="J890" i="22"/>
  <c r="J891" i="22"/>
  <c r="J892" i="22"/>
  <c r="J893" i="22"/>
  <c r="J894" i="22"/>
  <c r="J895" i="22"/>
  <c r="J896" i="22"/>
  <c r="J897" i="22"/>
  <c r="J898" i="22"/>
  <c r="J899" i="22"/>
  <c r="J900" i="22"/>
  <c r="J901" i="22"/>
  <c r="J902" i="22"/>
  <c r="J903" i="22"/>
  <c r="J904" i="22"/>
  <c r="J905" i="22"/>
  <c r="J906" i="22"/>
  <c r="J1257" i="21"/>
  <c r="J1258" i="21"/>
  <c r="J1259" i="21"/>
  <c r="J1260" i="21"/>
  <c r="J1261" i="21"/>
  <c r="J1262" i="21"/>
  <c r="J1263" i="21"/>
  <c r="J1264" i="21"/>
  <c r="J1265" i="21"/>
  <c r="J1266" i="21"/>
  <c r="J1267" i="21"/>
  <c r="J1268" i="21"/>
  <c r="J1269" i="21"/>
  <c r="J1270" i="21"/>
  <c r="J1271" i="21"/>
  <c r="J1272" i="21"/>
  <c r="J1273" i="21"/>
  <c r="J1274" i="21"/>
  <c r="J1275" i="21"/>
  <c r="J1276" i="21"/>
  <c r="J1277" i="21"/>
  <c r="J1278" i="21"/>
  <c r="J1279" i="21"/>
  <c r="J1280" i="21"/>
  <c r="J1281" i="21"/>
  <c r="J1282" i="21"/>
  <c r="J1283" i="21"/>
  <c r="J1284" i="21"/>
  <c r="J1285" i="21"/>
  <c r="J1286" i="21"/>
  <c r="J1287" i="21"/>
  <c r="J1288" i="21"/>
  <c r="J1289" i="21"/>
  <c r="J1290" i="21"/>
  <c r="J1291" i="21"/>
  <c r="J1292" i="21"/>
  <c r="J1293" i="21"/>
  <c r="J1294" i="21"/>
  <c r="J1295" i="21"/>
  <c r="J1296" i="21"/>
  <c r="J1297" i="21"/>
  <c r="J1298" i="21"/>
  <c r="J1299" i="21"/>
  <c r="J1300" i="21"/>
  <c r="J1301" i="21"/>
  <c r="J1302" i="21"/>
  <c r="J1303" i="21"/>
  <c r="J1304" i="21"/>
  <c r="J1305" i="21"/>
  <c r="J1306" i="21"/>
  <c r="J1307" i="21"/>
  <c r="J1308" i="21"/>
  <c r="J1309" i="21"/>
  <c r="J1310" i="21"/>
  <c r="J1311" i="21"/>
  <c r="J1312" i="21"/>
  <c r="J1313" i="21"/>
  <c r="J1314" i="21"/>
  <c r="J1315" i="21"/>
  <c r="J1316" i="21"/>
  <c r="J1317" i="21"/>
  <c r="J1318" i="21"/>
  <c r="J1319" i="21"/>
  <c r="J1320" i="21"/>
  <c r="J1321" i="21"/>
  <c r="J1322" i="21"/>
  <c r="J1323" i="21"/>
  <c r="J1324" i="21"/>
  <c r="J1325" i="21"/>
  <c r="J1326" i="21"/>
  <c r="J1327" i="21"/>
  <c r="J1328" i="21"/>
  <c r="J1329" i="21"/>
  <c r="J1330" i="21"/>
  <c r="J1331" i="21"/>
  <c r="J1332" i="21"/>
  <c r="J1333" i="21"/>
  <c r="J1334" i="21"/>
  <c r="J1335" i="21"/>
  <c r="J1336" i="21"/>
  <c r="J1337" i="21"/>
  <c r="J1338" i="21"/>
  <c r="J1339" i="21"/>
  <c r="J1340" i="21"/>
  <c r="J1341" i="21"/>
  <c r="J1342" i="21"/>
  <c r="J1343" i="21"/>
  <c r="J1344" i="21"/>
  <c r="J1345" i="21"/>
  <c r="J1346" i="21"/>
  <c r="J1347" i="21"/>
  <c r="J1348" i="21"/>
  <c r="J1349" i="21"/>
  <c r="J1350" i="21"/>
  <c r="J1351" i="21"/>
  <c r="J1352" i="21"/>
  <c r="J1353" i="21"/>
  <c r="J1354" i="21"/>
  <c r="J1355" i="21"/>
  <c r="J1356" i="21"/>
  <c r="J1357" i="21"/>
  <c r="J1358" i="21"/>
  <c r="J1359" i="21"/>
  <c r="J1360" i="21"/>
  <c r="J1361" i="21"/>
  <c r="J1362" i="21"/>
  <c r="J1363" i="21"/>
  <c r="J1364" i="21"/>
  <c r="J1365" i="21"/>
  <c r="J1366" i="21"/>
  <c r="J1367" i="21"/>
  <c r="J1368" i="21"/>
  <c r="J1369" i="21"/>
  <c r="J1370" i="21"/>
  <c r="J1371" i="21"/>
  <c r="J1372" i="21"/>
  <c r="J1373" i="21"/>
  <c r="J1374" i="21"/>
  <c r="J1375" i="21"/>
  <c r="J1376" i="21"/>
  <c r="J1377" i="21"/>
  <c r="J1378" i="21"/>
  <c r="J1379" i="21"/>
  <c r="J1380" i="21"/>
  <c r="J1381" i="21"/>
  <c r="J1382" i="21"/>
  <c r="J1383" i="21"/>
  <c r="J1384" i="21"/>
  <c r="J1385" i="21"/>
  <c r="J1386" i="21"/>
  <c r="J1387" i="21"/>
  <c r="J1388" i="21"/>
  <c r="J1389" i="21"/>
  <c r="J1390" i="21"/>
  <c r="J1391" i="21"/>
  <c r="J1392" i="21"/>
  <c r="J1393" i="21"/>
  <c r="J1394" i="21"/>
  <c r="J1395" i="21"/>
  <c r="J1396" i="21"/>
  <c r="J1397" i="21"/>
  <c r="J1398" i="21"/>
  <c r="J1399" i="21"/>
  <c r="J1400" i="21"/>
  <c r="J1401" i="21"/>
  <c r="J1402" i="21"/>
  <c r="J1403" i="21"/>
  <c r="J1404" i="21"/>
  <c r="J1405" i="21"/>
  <c r="J1406" i="21"/>
  <c r="J1407" i="21"/>
  <c r="J1408" i="21"/>
  <c r="J1409" i="21"/>
  <c r="J1410" i="21"/>
  <c r="J1411" i="21"/>
  <c r="J1412" i="21"/>
  <c r="J1413" i="21"/>
  <c r="J1414" i="21"/>
  <c r="J1415" i="21"/>
  <c r="J1416" i="21"/>
  <c r="J1417" i="21"/>
  <c r="J1418" i="21"/>
  <c r="J1419" i="21"/>
  <c r="J1420" i="21"/>
  <c r="J1421" i="21"/>
  <c r="J1422" i="21"/>
  <c r="J1423" i="21"/>
  <c r="J1424" i="21"/>
  <c r="J1425" i="21"/>
  <c r="J1426" i="21"/>
  <c r="J1427" i="21"/>
  <c r="J1428" i="21"/>
  <c r="J1429" i="21"/>
  <c r="J1430" i="21"/>
  <c r="J1431" i="21"/>
  <c r="J1432" i="21"/>
  <c r="J1433" i="21"/>
  <c r="J1434" i="21"/>
  <c r="J1435" i="21"/>
  <c r="J1436" i="21"/>
  <c r="J1437" i="21"/>
  <c r="J1438" i="21"/>
  <c r="J1439" i="21"/>
  <c r="J1440" i="21"/>
  <c r="J1441" i="21"/>
  <c r="J1442" i="21"/>
  <c r="J1443" i="21"/>
  <c r="J1444" i="21"/>
  <c r="J1445" i="21"/>
  <c r="J1446" i="21"/>
  <c r="J1447" i="21"/>
  <c r="J1448" i="21"/>
  <c r="J1449" i="21"/>
  <c r="J1450" i="21"/>
  <c r="J1451" i="21"/>
  <c r="J1452" i="21"/>
  <c r="J1453" i="21"/>
  <c r="J1454" i="21"/>
  <c r="J1455" i="21"/>
  <c r="J1456" i="21"/>
  <c r="J1457" i="21"/>
  <c r="J1458" i="21"/>
  <c r="J1459" i="21"/>
  <c r="J1460" i="21"/>
  <c r="J1461" i="21"/>
  <c r="J1462" i="21"/>
  <c r="J1463" i="21"/>
  <c r="J1464" i="21"/>
  <c r="J1465" i="21"/>
  <c r="J1466" i="21"/>
  <c r="J1467" i="21"/>
  <c r="J1468" i="21"/>
  <c r="J1469" i="21"/>
  <c r="J1470" i="21"/>
  <c r="J1471" i="21"/>
  <c r="J1472" i="21"/>
  <c r="J1473" i="21"/>
  <c r="J1474" i="21"/>
  <c r="J1475" i="21"/>
  <c r="J1476" i="21"/>
  <c r="J1477" i="21"/>
  <c r="J1478" i="21"/>
  <c r="J1479" i="21"/>
  <c r="J1480" i="21"/>
  <c r="J1481" i="21"/>
  <c r="J1482" i="21"/>
  <c r="J1483" i="21"/>
  <c r="J1484" i="21"/>
  <c r="J1485" i="21"/>
  <c r="J1486" i="21"/>
  <c r="J1487" i="21"/>
  <c r="J1488" i="21"/>
  <c r="J1489" i="21"/>
  <c r="J1490" i="21"/>
  <c r="J1491" i="21"/>
  <c r="J1492" i="21"/>
  <c r="J1493" i="21"/>
  <c r="J1494" i="21"/>
  <c r="J1495" i="21"/>
  <c r="J1496" i="21"/>
  <c r="J1497" i="21"/>
  <c r="J1498" i="21"/>
  <c r="J1499" i="21"/>
  <c r="J1500" i="21"/>
  <c r="J1501" i="21"/>
  <c r="J1502" i="21"/>
  <c r="J1503" i="21"/>
  <c r="J1504" i="21"/>
  <c r="J1505" i="21"/>
  <c r="J1506" i="21"/>
  <c r="J1507" i="21"/>
  <c r="J1508" i="21"/>
  <c r="J1509" i="21"/>
  <c r="J1510" i="21"/>
  <c r="J1511" i="21"/>
  <c r="J1512" i="21"/>
  <c r="J1513" i="21"/>
  <c r="J1514" i="21"/>
  <c r="J1515" i="21"/>
  <c r="J1516" i="21"/>
  <c r="J1517" i="21"/>
  <c r="J1518" i="21"/>
  <c r="J1519" i="21"/>
  <c r="J1520" i="21"/>
  <c r="J1521" i="21"/>
  <c r="J1522" i="21"/>
  <c r="J1523" i="21"/>
  <c r="J1524" i="21"/>
  <c r="J1525" i="21"/>
  <c r="J1526" i="21"/>
  <c r="J1527" i="21"/>
  <c r="J1528" i="21"/>
  <c r="J1529" i="21"/>
  <c r="J1530" i="21"/>
  <c r="J1531" i="21"/>
  <c r="J1532" i="21"/>
  <c r="J1533" i="21"/>
  <c r="J1534" i="21"/>
  <c r="J1535" i="21"/>
  <c r="J1536" i="21"/>
  <c r="J1537" i="21"/>
  <c r="J1538" i="21"/>
  <c r="J1539" i="21"/>
  <c r="J1540" i="21"/>
  <c r="J1541" i="21"/>
  <c r="J1542" i="21"/>
  <c r="J1543" i="21"/>
  <c r="J1544" i="21"/>
  <c r="J1545" i="21"/>
  <c r="J1546" i="21"/>
  <c r="J1547" i="21"/>
  <c r="J1548" i="21"/>
  <c r="J1549" i="21"/>
  <c r="J1550" i="21"/>
  <c r="J1551" i="21"/>
  <c r="J1552" i="21"/>
  <c r="J1553" i="21"/>
  <c r="J1554" i="21"/>
  <c r="J1555" i="21"/>
  <c r="J1556" i="21"/>
  <c r="J1557" i="21"/>
  <c r="J1558" i="21"/>
  <c r="J1559" i="21"/>
  <c r="J1560" i="21"/>
  <c r="J1561" i="21"/>
  <c r="J1562" i="21"/>
  <c r="J1563" i="21"/>
  <c r="J1564" i="21"/>
  <c r="J1565" i="21"/>
  <c r="J1566" i="21"/>
  <c r="J1567" i="21"/>
  <c r="J1568" i="21"/>
  <c r="J1569" i="21"/>
  <c r="J1570" i="21"/>
  <c r="J1571" i="21"/>
  <c r="J1572" i="21"/>
  <c r="J1573" i="21"/>
  <c r="J1574" i="21"/>
  <c r="J1575" i="21"/>
  <c r="J1576" i="21"/>
  <c r="J1577" i="21"/>
  <c r="J1578" i="21"/>
  <c r="J1579" i="21"/>
  <c r="J1580" i="21"/>
  <c r="J1581" i="21"/>
  <c r="J1582" i="21"/>
  <c r="J1583" i="21"/>
  <c r="J1584" i="21"/>
  <c r="J1585" i="21"/>
  <c r="J1586" i="21"/>
  <c r="J1587" i="21"/>
  <c r="J1588" i="21"/>
  <c r="J1589" i="21"/>
  <c r="J1590" i="21"/>
  <c r="J1591" i="21"/>
  <c r="J1592" i="21"/>
  <c r="J1593" i="21"/>
  <c r="J1594" i="21"/>
  <c r="J1595" i="21"/>
  <c r="J1596" i="21"/>
  <c r="J1597" i="21"/>
  <c r="J1598" i="21"/>
  <c r="J1599" i="21"/>
  <c r="J1600" i="21"/>
  <c r="J1601" i="21"/>
  <c r="J1602" i="21"/>
  <c r="J1603" i="21"/>
  <c r="J1604" i="21"/>
  <c r="J1605" i="21"/>
  <c r="J1606" i="21"/>
  <c r="J1607" i="21"/>
  <c r="J1608" i="21"/>
  <c r="J1609" i="21"/>
  <c r="J1610" i="21"/>
  <c r="J1611" i="21"/>
  <c r="J1612" i="21"/>
  <c r="J1613" i="21"/>
  <c r="J1614" i="21"/>
  <c r="J1615" i="21"/>
  <c r="J1616" i="21"/>
  <c r="J1617" i="21"/>
  <c r="J1618" i="21"/>
  <c r="J1619" i="21"/>
  <c r="J1620" i="21"/>
  <c r="J1621" i="21"/>
  <c r="J1622" i="21"/>
  <c r="J1623" i="21"/>
  <c r="J1624" i="21"/>
  <c r="J1625" i="21"/>
  <c r="J1626" i="21"/>
  <c r="J1627" i="21"/>
  <c r="J1628" i="21"/>
  <c r="J1629" i="21"/>
  <c r="J1630" i="21"/>
  <c r="J1631" i="21"/>
  <c r="J1632" i="21"/>
  <c r="J1633" i="21"/>
  <c r="J1634" i="21"/>
  <c r="J1635" i="21"/>
  <c r="J1636" i="21"/>
  <c r="J1637" i="21"/>
  <c r="J1638" i="21"/>
  <c r="J1639" i="21"/>
  <c r="J1640" i="21"/>
  <c r="J1641" i="21"/>
  <c r="J1642" i="21"/>
  <c r="J1643" i="21"/>
  <c r="J1644" i="21"/>
  <c r="J1645" i="21"/>
  <c r="J1646" i="21"/>
  <c r="J1647" i="21"/>
  <c r="J1648" i="21"/>
  <c r="J1649" i="21"/>
  <c r="J1650" i="21"/>
  <c r="J1651" i="21"/>
  <c r="J1652" i="21"/>
  <c r="J1653" i="21"/>
  <c r="J1654" i="21"/>
  <c r="J1655" i="21"/>
  <c r="J1656" i="21"/>
  <c r="J1657" i="21"/>
  <c r="J1658" i="21"/>
  <c r="J1659" i="21"/>
  <c r="J1660" i="21"/>
  <c r="J1661" i="21"/>
  <c r="J1662" i="21"/>
  <c r="J1663" i="21"/>
  <c r="J1664" i="21"/>
  <c r="J1665" i="21"/>
  <c r="J1666" i="21"/>
  <c r="J1667" i="21"/>
  <c r="J1668" i="21"/>
  <c r="J1669" i="21"/>
  <c r="J1670" i="21"/>
  <c r="J1671" i="21"/>
  <c r="J1672" i="21"/>
  <c r="J1673" i="21"/>
  <c r="J1674" i="21"/>
  <c r="J1675" i="21"/>
  <c r="J1676" i="21"/>
  <c r="J1677" i="21"/>
  <c r="J1678" i="21"/>
  <c r="J1679" i="21"/>
  <c r="J1680" i="21"/>
  <c r="J1681" i="21"/>
  <c r="J1682" i="21"/>
  <c r="J1683" i="21"/>
  <c r="J1684" i="21"/>
  <c r="J1685" i="21"/>
  <c r="J1686" i="21"/>
  <c r="J1687" i="21"/>
  <c r="J1688" i="21"/>
  <c r="J1689" i="21"/>
  <c r="J1690" i="21"/>
  <c r="J1691" i="21"/>
  <c r="J1692" i="21"/>
  <c r="J1693" i="21"/>
  <c r="J1694" i="21"/>
  <c r="J1695" i="21"/>
  <c r="J1696" i="21"/>
  <c r="J1697" i="21"/>
  <c r="J1698" i="21"/>
  <c r="J1699" i="21"/>
  <c r="J1700" i="21"/>
  <c r="J1701" i="21"/>
  <c r="J1702" i="21"/>
  <c r="J1703" i="21"/>
  <c r="J1704" i="21"/>
  <c r="J1705" i="21"/>
  <c r="J1706" i="21"/>
  <c r="J1707" i="21"/>
  <c r="J1708" i="21"/>
  <c r="J1709" i="21"/>
  <c r="J1710" i="21"/>
  <c r="J1711" i="21"/>
  <c r="J1712" i="21"/>
  <c r="J1713" i="21"/>
  <c r="J1714" i="21"/>
  <c r="J1715" i="21"/>
  <c r="J1716" i="21"/>
  <c r="J1717" i="21"/>
  <c r="J1718" i="21"/>
  <c r="J1719" i="21"/>
  <c r="J1720" i="21"/>
  <c r="J1721" i="21"/>
  <c r="J1722" i="21"/>
  <c r="J1723" i="21"/>
  <c r="J1724" i="21"/>
  <c r="J1725" i="21"/>
  <c r="J1726" i="21"/>
  <c r="J1727" i="21"/>
  <c r="J1728" i="21"/>
  <c r="J1729" i="21"/>
  <c r="J1730" i="21"/>
  <c r="J1731" i="21"/>
  <c r="J1732" i="21"/>
  <c r="J1733" i="21"/>
  <c r="J1734" i="21"/>
  <c r="J1735" i="21"/>
  <c r="J1736" i="21"/>
  <c r="J1737" i="21"/>
  <c r="J1738" i="21"/>
  <c r="J1739" i="21"/>
  <c r="J1740" i="21"/>
  <c r="J1741" i="21"/>
  <c r="J1742" i="21"/>
  <c r="J1743" i="21"/>
  <c r="J1744" i="21"/>
  <c r="J1745" i="21"/>
  <c r="J1746" i="21"/>
  <c r="J1747" i="21"/>
  <c r="J1748" i="21"/>
  <c r="J1749" i="21"/>
  <c r="J1750" i="21"/>
  <c r="J1751" i="21"/>
  <c r="J1752" i="21"/>
  <c r="J1753" i="21"/>
  <c r="J1754" i="21"/>
  <c r="J1755" i="21"/>
  <c r="J1756" i="21"/>
  <c r="J1757" i="21"/>
  <c r="J1758" i="21"/>
  <c r="J1759" i="21"/>
  <c r="J1760" i="21"/>
  <c r="J1761" i="21"/>
  <c r="J1762" i="21"/>
  <c r="J1763" i="21"/>
  <c r="J1764" i="21"/>
  <c r="J1765" i="21"/>
  <c r="J1766" i="21"/>
  <c r="J1767" i="21"/>
  <c r="J1768" i="21"/>
  <c r="J1769" i="21"/>
  <c r="J1770" i="21"/>
  <c r="J1771" i="21"/>
  <c r="J1772" i="21"/>
  <c r="J1773" i="21"/>
  <c r="J1774" i="21"/>
  <c r="J1775" i="21"/>
  <c r="J1776" i="21"/>
  <c r="J1777" i="21"/>
  <c r="J1778" i="21"/>
  <c r="J1779" i="21"/>
  <c r="J1780" i="21"/>
  <c r="J1781" i="21"/>
  <c r="J1782" i="21"/>
  <c r="J1783" i="21"/>
  <c r="J1784" i="21"/>
  <c r="J1785" i="21"/>
  <c r="J1786" i="21"/>
  <c r="J1787" i="21"/>
  <c r="J1788" i="21"/>
  <c r="J1789" i="21"/>
  <c r="J1790" i="21"/>
  <c r="J1791" i="21"/>
  <c r="J1792" i="21"/>
  <c r="J1793" i="21"/>
  <c r="J1794" i="21"/>
  <c r="J1795" i="21"/>
  <c r="J1796" i="21"/>
  <c r="J1797" i="21"/>
  <c r="J1798" i="21"/>
  <c r="J1799" i="21"/>
  <c r="J1800" i="21"/>
  <c r="J1801" i="21"/>
  <c r="J1802" i="21"/>
  <c r="J1803" i="21"/>
  <c r="J1804" i="21"/>
  <c r="J1805" i="21"/>
  <c r="J1806" i="21"/>
  <c r="J1807" i="21"/>
  <c r="J1808" i="21"/>
  <c r="J1809" i="21"/>
  <c r="J1810" i="21"/>
  <c r="J1811" i="21"/>
  <c r="J1812" i="21"/>
  <c r="J1813" i="21"/>
  <c r="J1814" i="21"/>
  <c r="J1815" i="21"/>
  <c r="J1816" i="21"/>
  <c r="J1817" i="21"/>
  <c r="J1818" i="21"/>
  <c r="J1819" i="21"/>
  <c r="J1820" i="21"/>
  <c r="J1821" i="21"/>
  <c r="J1822" i="21"/>
  <c r="J1823" i="21"/>
  <c r="J1824" i="21"/>
  <c r="J1825" i="21"/>
  <c r="J1826" i="21"/>
  <c r="J1827" i="21"/>
  <c r="J1828" i="21"/>
  <c r="J1829" i="21"/>
  <c r="J1830" i="21"/>
  <c r="J1831" i="21"/>
  <c r="J1832" i="21"/>
  <c r="J1833" i="21"/>
  <c r="J1834" i="21"/>
  <c r="J1835" i="21"/>
  <c r="J1836" i="21"/>
  <c r="J1837" i="21"/>
  <c r="J1838" i="21"/>
  <c r="J1839" i="21"/>
  <c r="J1840" i="21"/>
  <c r="J1841" i="21"/>
  <c r="J1842" i="21"/>
  <c r="J1843" i="21"/>
  <c r="J1844" i="21"/>
  <c r="J1845" i="21"/>
  <c r="J1846" i="21"/>
  <c r="J1847" i="21"/>
  <c r="J1848" i="21"/>
  <c r="J1849" i="21"/>
  <c r="J1850" i="21"/>
  <c r="J1851" i="21"/>
  <c r="J1852" i="21"/>
  <c r="J1853" i="21"/>
  <c r="J1854" i="21"/>
  <c r="J1855" i="21"/>
  <c r="J1856" i="21"/>
  <c r="J1857" i="21"/>
  <c r="J1858" i="21"/>
  <c r="J1859" i="21"/>
  <c r="J1860" i="21"/>
  <c r="J1861" i="21"/>
  <c r="J1862" i="21"/>
  <c r="J1863" i="21"/>
  <c r="J1864" i="21"/>
  <c r="J1865" i="21"/>
  <c r="J1866" i="21"/>
  <c r="J1867" i="21"/>
  <c r="J1868" i="21"/>
  <c r="J1869" i="21"/>
  <c r="J1870" i="21"/>
  <c r="J1871" i="21"/>
  <c r="J1872" i="21"/>
  <c r="J1873" i="21"/>
  <c r="J1874" i="21"/>
  <c r="J1875" i="21"/>
  <c r="J1876" i="21"/>
  <c r="J1877" i="21"/>
  <c r="J1878" i="21"/>
  <c r="J1879" i="21"/>
  <c r="J1880" i="21"/>
  <c r="J1881" i="21"/>
  <c r="J1882" i="21"/>
  <c r="J1883" i="21"/>
  <c r="J1884" i="21"/>
  <c r="J1885" i="21"/>
  <c r="J1886" i="21"/>
  <c r="J1887" i="21"/>
  <c r="J1888" i="21"/>
  <c r="J1889" i="21"/>
  <c r="J1890" i="21"/>
  <c r="J1891" i="21"/>
  <c r="J1892" i="21"/>
  <c r="J1893" i="21"/>
  <c r="J1894" i="21"/>
  <c r="J1895" i="21"/>
  <c r="J1896" i="21"/>
  <c r="J1897" i="21"/>
  <c r="J1898" i="21"/>
  <c r="J1899" i="21"/>
  <c r="J1900" i="21"/>
  <c r="J1901" i="21"/>
  <c r="J1902" i="21"/>
  <c r="J1903" i="21"/>
  <c r="J1904" i="21"/>
  <c r="J1905" i="21"/>
  <c r="J1906" i="21"/>
  <c r="J1907" i="21"/>
  <c r="J1908" i="21"/>
  <c r="J1909" i="21"/>
  <c r="J1910" i="21"/>
  <c r="J1911" i="21"/>
  <c r="J1912" i="21"/>
  <c r="J1913" i="21"/>
  <c r="J1914" i="21"/>
  <c r="J1915" i="21"/>
  <c r="J1916" i="21"/>
  <c r="J1917" i="21"/>
  <c r="J1918" i="21"/>
  <c r="J1919" i="21"/>
  <c r="J1920" i="21"/>
  <c r="J1921" i="21"/>
  <c r="J1922" i="21"/>
  <c r="J1923" i="21"/>
  <c r="J1924" i="21"/>
  <c r="J1925" i="21"/>
  <c r="J1926" i="21"/>
  <c r="J1927" i="21"/>
  <c r="J1928" i="21"/>
  <c r="J1929" i="21"/>
  <c r="J1930" i="21"/>
  <c r="J1931" i="21"/>
  <c r="J1932" i="21"/>
  <c r="J1933" i="21"/>
  <c r="J1934" i="21"/>
  <c r="J1935" i="21"/>
  <c r="J1936" i="21"/>
  <c r="J1937" i="21"/>
  <c r="J1938" i="21"/>
  <c r="J1939" i="21"/>
  <c r="J1940" i="21"/>
  <c r="J1941" i="21"/>
  <c r="J1942" i="21"/>
  <c r="J1943" i="21"/>
  <c r="J1944" i="21"/>
  <c r="J1945" i="21"/>
  <c r="J1946" i="21"/>
  <c r="J1947" i="21"/>
  <c r="J1948" i="21"/>
  <c r="J1949" i="21"/>
  <c r="J1950" i="21"/>
  <c r="J1951" i="21"/>
  <c r="J1952" i="21"/>
  <c r="J1953" i="21"/>
  <c r="J1954" i="21"/>
  <c r="J1955" i="21"/>
  <c r="J1956" i="21"/>
  <c r="J1957" i="21"/>
  <c r="J1958" i="21"/>
  <c r="J1959" i="21"/>
  <c r="J1960" i="21"/>
  <c r="J1961" i="21"/>
  <c r="J1962" i="21"/>
  <c r="J1963" i="21"/>
  <c r="J1964" i="21"/>
  <c r="J1965" i="21"/>
  <c r="J1966" i="21"/>
  <c r="J1967" i="21"/>
  <c r="J1968" i="21"/>
  <c r="J1969" i="21"/>
  <c r="J1970" i="21"/>
  <c r="J1971" i="21"/>
  <c r="J1972" i="21"/>
  <c r="J1973" i="21"/>
  <c r="J1974" i="21"/>
  <c r="J1975" i="21"/>
  <c r="J1976" i="21"/>
  <c r="J1977" i="21"/>
  <c r="J1978" i="21"/>
  <c r="J1979" i="21"/>
  <c r="J1980" i="21"/>
  <c r="J1981" i="21"/>
  <c r="J1982" i="21"/>
  <c r="J1983" i="21"/>
  <c r="J1984" i="21"/>
  <c r="J1985" i="21"/>
  <c r="J1986" i="21"/>
  <c r="J1987" i="21"/>
  <c r="J1988" i="21"/>
  <c r="J1989" i="21"/>
  <c r="J1990" i="21"/>
  <c r="J1991" i="21"/>
  <c r="J1992" i="21"/>
  <c r="J1993" i="21"/>
  <c r="J1994" i="21"/>
  <c r="J1995" i="21"/>
  <c r="J1996" i="21"/>
  <c r="J1997" i="21"/>
  <c r="J1998" i="21"/>
  <c r="J1999" i="21"/>
  <c r="J2000" i="21"/>
  <c r="J2001" i="21"/>
  <c r="J2002" i="21"/>
  <c r="J2003" i="21"/>
  <c r="J2004" i="21"/>
  <c r="J2005" i="21"/>
  <c r="J2006" i="21"/>
  <c r="J2007" i="21"/>
  <c r="J2008" i="21"/>
  <c r="J2009" i="21"/>
  <c r="J2010" i="21"/>
  <c r="J2011" i="21"/>
  <c r="J2012" i="21"/>
  <c r="J2013" i="21"/>
  <c r="J2014" i="21"/>
  <c r="J2015" i="21"/>
  <c r="J2016" i="21"/>
  <c r="J2017" i="21"/>
  <c r="J2018" i="21"/>
  <c r="J2019" i="21"/>
  <c r="J2020" i="21"/>
  <c r="J2021" i="21"/>
  <c r="J2022" i="21"/>
  <c r="J2023" i="21"/>
  <c r="J2024" i="21"/>
  <c r="J2025" i="21"/>
  <c r="J2026" i="21"/>
  <c r="J2027" i="21"/>
  <c r="J2028" i="21"/>
  <c r="J2029" i="21"/>
  <c r="J2030" i="21"/>
  <c r="J2031" i="21"/>
  <c r="J2032" i="21"/>
  <c r="J2033" i="21"/>
  <c r="J2034" i="21"/>
  <c r="J2035" i="21"/>
  <c r="J2036" i="21"/>
  <c r="J2037" i="21"/>
  <c r="J2038" i="21"/>
  <c r="J2039" i="21"/>
  <c r="J2040" i="21"/>
  <c r="J2041" i="21"/>
  <c r="J2042" i="21"/>
  <c r="J2043" i="21"/>
  <c r="J2044" i="21"/>
  <c r="J2045" i="21"/>
  <c r="J2046" i="21"/>
  <c r="J2047" i="21"/>
  <c r="J2048" i="21"/>
  <c r="J2049" i="21"/>
  <c r="J2050" i="21"/>
  <c r="J2051" i="21"/>
  <c r="J2052" i="21"/>
  <c r="J2053" i="21"/>
  <c r="J2054" i="21"/>
  <c r="J2055" i="21"/>
  <c r="J2056" i="21"/>
  <c r="J2057" i="21"/>
  <c r="J2058" i="21"/>
  <c r="J2059" i="21"/>
  <c r="J2060" i="21"/>
  <c r="J2061" i="21"/>
  <c r="J2062" i="21"/>
  <c r="J2063" i="21"/>
  <c r="J2064" i="21"/>
  <c r="J2065" i="21"/>
  <c r="J2066" i="21"/>
  <c r="J2067" i="21"/>
  <c r="J2068" i="21"/>
  <c r="J2069" i="21"/>
  <c r="J2070" i="21"/>
  <c r="J2071" i="21"/>
  <c r="J2072" i="21"/>
  <c r="J2073" i="21"/>
  <c r="J2074" i="21"/>
  <c r="J2075" i="21"/>
  <c r="J2076" i="21"/>
  <c r="J2077" i="21"/>
  <c r="J2078" i="21"/>
  <c r="J2079" i="21"/>
  <c r="J2080" i="21"/>
  <c r="J2081" i="21"/>
  <c r="J2082" i="21"/>
  <c r="J2083" i="21"/>
  <c r="J2084" i="21"/>
  <c r="J2085" i="21"/>
  <c r="J2086" i="21"/>
  <c r="J2087" i="21"/>
  <c r="J2088" i="21"/>
  <c r="J2089" i="21"/>
  <c r="J2090" i="21"/>
  <c r="J2091" i="21"/>
  <c r="J2092" i="21"/>
  <c r="J2093" i="21"/>
  <c r="J2094" i="21"/>
  <c r="J2095" i="21"/>
  <c r="J2096" i="21"/>
  <c r="J2097" i="21"/>
  <c r="J2098" i="21"/>
  <c r="J2099" i="21"/>
  <c r="J2100" i="21"/>
  <c r="J2101" i="21"/>
  <c r="J2102" i="21"/>
  <c r="J2103" i="21"/>
  <c r="J2104" i="21"/>
  <c r="J2105" i="21"/>
  <c r="J2106" i="21"/>
  <c r="J2107" i="21"/>
  <c r="J2108" i="21"/>
  <c r="J2109" i="21"/>
  <c r="J2110" i="21"/>
  <c r="J2111" i="21"/>
  <c r="J2112" i="21"/>
  <c r="J2113" i="21"/>
  <c r="J2114" i="21"/>
  <c r="J2115" i="21"/>
  <c r="J2116" i="21"/>
  <c r="J2117" i="21"/>
  <c r="J2118" i="21"/>
  <c r="J2119" i="21"/>
  <c r="J2120" i="21"/>
  <c r="J2121" i="21"/>
  <c r="J2122" i="21"/>
  <c r="J2123" i="21"/>
  <c r="J2124" i="21"/>
  <c r="J2125" i="21"/>
  <c r="J2126" i="21"/>
  <c r="J2127" i="21"/>
  <c r="J2128" i="21"/>
  <c r="J2129" i="21"/>
  <c r="J2130" i="21"/>
  <c r="J2131" i="21"/>
  <c r="J2132" i="21"/>
  <c r="J2133" i="21"/>
  <c r="J2134" i="21"/>
  <c r="J2135" i="21"/>
  <c r="J2136" i="21"/>
  <c r="J2137" i="21"/>
  <c r="J2138" i="21"/>
  <c r="J2139" i="21"/>
  <c r="J2140" i="21"/>
  <c r="J2141" i="21"/>
  <c r="J2142" i="21"/>
  <c r="J2143" i="21"/>
  <c r="J2144" i="21"/>
  <c r="J2145" i="21"/>
  <c r="J2146" i="21"/>
  <c r="J2147" i="21"/>
  <c r="J2148" i="21"/>
  <c r="J2149" i="21"/>
  <c r="J2150" i="21"/>
  <c r="J2151" i="21"/>
  <c r="J2152" i="21"/>
  <c r="J2153" i="21"/>
  <c r="J2154" i="21"/>
  <c r="J2155" i="21"/>
  <c r="J2156" i="21"/>
  <c r="J2157" i="21"/>
  <c r="J2158" i="21"/>
  <c r="J2159" i="21"/>
  <c r="J2160" i="21"/>
  <c r="J2161" i="21"/>
  <c r="J2162" i="21"/>
  <c r="J2163" i="21"/>
  <c r="J2164" i="21"/>
  <c r="J2165" i="21"/>
  <c r="J2166" i="21"/>
  <c r="J2167" i="21"/>
  <c r="J2168" i="21"/>
  <c r="J2169" i="21"/>
  <c r="J2170" i="21"/>
  <c r="J2171" i="21"/>
  <c r="J2172" i="21"/>
  <c r="J2173" i="21"/>
  <c r="J2174" i="21"/>
  <c r="J2175" i="21"/>
  <c r="J2176" i="21"/>
  <c r="J2177" i="21"/>
  <c r="J2178" i="21"/>
  <c r="J2179" i="21"/>
  <c r="J2180" i="21"/>
  <c r="J2181" i="21"/>
  <c r="J2182" i="21"/>
  <c r="J2183" i="21"/>
  <c r="J2184" i="21"/>
  <c r="J2185" i="21"/>
  <c r="J2186" i="21"/>
  <c r="J2187" i="21"/>
  <c r="J2188" i="21"/>
  <c r="J2189" i="21"/>
  <c r="J2190" i="21"/>
  <c r="J2191" i="21"/>
  <c r="J2192" i="21"/>
  <c r="J2193" i="21"/>
  <c r="J2194" i="21"/>
  <c r="J2195" i="21"/>
  <c r="J2196" i="21"/>
  <c r="J2197" i="21"/>
  <c r="J2198" i="21"/>
  <c r="J2199" i="21"/>
  <c r="J2200" i="21"/>
  <c r="J2201" i="21"/>
  <c r="J2202" i="21"/>
  <c r="J2203" i="21"/>
  <c r="J2204" i="21"/>
  <c r="J2205" i="21"/>
  <c r="J2206" i="21"/>
  <c r="J2207" i="21"/>
  <c r="J2208" i="21"/>
  <c r="J2209" i="21"/>
  <c r="J2210" i="21"/>
  <c r="J2211" i="21"/>
  <c r="J2212" i="21"/>
  <c r="J2213" i="21"/>
  <c r="J2214" i="21"/>
  <c r="J2215" i="21"/>
  <c r="J2216" i="21"/>
  <c r="J2217" i="21"/>
  <c r="J2218" i="21"/>
  <c r="J2219" i="21"/>
  <c r="J2220" i="21"/>
  <c r="J2221" i="21"/>
  <c r="J2222" i="21"/>
  <c r="J2223" i="21"/>
  <c r="J2224" i="21"/>
  <c r="J2225" i="21"/>
  <c r="J2226" i="21"/>
  <c r="J2227" i="21"/>
  <c r="J2228" i="21"/>
  <c r="J2229" i="21"/>
  <c r="J2230" i="21"/>
  <c r="J2231" i="21"/>
  <c r="J2232" i="21"/>
  <c r="J2233" i="21"/>
  <c r="J2234" i="21"/>
  <c r="J2235" i="21"/>
  <c r="J2236" i="21"/>
  <c r="J2237" i="21"/>
  <c r="J2238" i="21"/>
  <c r="J2239" i="21"/>
  <c r="J2240" i="21"/>
  <c r="J2241" i="21"/>
  <c r="J2242" i="21"/>
  <c r="J2243" i="21"/>
  <c r="J2244" i="21"/>
  <c r="J2245" i="21"/>
  <c r="J2246" i="21"/>
  <c r="J2247" i="21"/>
  <c r="J2248" i="21"/>
  <c r="J2249" i="21"/>
  <c r="J2250" i="21"/>
  <c r="J2251" i="21"/>
  <c r="J2252" i="21"/>
  <c r="J2253" i="21"/>
  <c r="J2254" i="21"/>
  <c r="J2255" i="21"/>
  <c r="J2256" i="21"/>
  <c r="J2257" i="21"/>
  <c r="J2258" i="21"/>
  <c r="J2259" i="21"/>
  <c r="J2260" i="21"/>
  <c r="J2261" i="21"/>
  <c r="J2262" i="21"/>
  <c r="J2263" i="21"/>
  <c r="J2264" i="21"/>
  <c r="J2265" i="21"/>
  <c r="J2266" i="21"/>
  <c r="J2267" i="21"/>
  <c r="J2268" i="21"/>
  <c r="J2269" i="21"/>
  <c r="J2270" i="21"/>
  <c r="J2271" i="21"/>
  <c r="J2272" i="21"/>
  <c r="J2273" i="21"/>
  <c r="J2274" i="21"/>
  <c r="J2275" i="21"/>
  <c r="J2276" i="21"/>
  <c r="J2277" i="21"/>
  <c r="J2278" i="21"/>
  <c r="J2279" i="21"/>
  <c r="J2280" i="21"/>
  <c r="J2281" i="21"/>
  <c r="J2282" i="21"/>
  <c r="J2283" i="21"/>
  <c r="J2284" i="21"/>
  <c r="J2285" i="21"/>
  <c r="J2286" i="21"/>
  <c r="J2287" i="21"/>
  <c r="J2288" i="21"/>
  <c r="J2289" i="21"/>
  <c r="J2290" i="21"/>
  <c r="J2291" i="21"/>
  <c r="J2292" i="21"/>
  <c r="J2293" i="21"/>
  <c r="J2294" i="21"/>
  <c r="J2295" i="21"/>
  <c r="J2296" i="21"/>
  <c r="J2297" i="21"/>
  <c r="J2298" i="21"/>
  <c r="J2299" i="21"/>
  <c r="J2300" i="21"/>
  <c r="J2301" i="21"/>
  <c r="J2302" i="21"/>
  <c r="J2303" i="21"/>
  <c r="J2304" i="21"/>
  <c r="J2305" i="21"/>
  <c r="J2306" i="21"/>
  <c r="J2307" i="21"/>
  <c r="J2308" i="21"/>
  <c r="J2309" i="21"/>
  <c r="J2310" i="21"/>
  <c r="J2311" i="21"/>
  <c r="J2312" i="21"/>
  <c r="J2313" i="21"/>
  <c r="J2314" i="21"/>
  <c r="J2315" i="21"/>
  <c r="J2316" i="21"/>
  <c r="J2317" i="21"/>
  <c r="J2318" i="21"/>
  <c r="J2319" i="21"/>
  <c r="J2320" i="21"/>
  <c r="J2321" i="21"/>
  <c r="J2322" i="21"/>
  <c r="J2323" i="21"/>
  <c r="J2324" i="21"/>
  <c r="J2325" i="21"/>
  <c r="J2326" i="21"/>
  <c r="J2327" i="21"/>
  <c r="J2328" i="21"/>
  <c r="J2329" i="21"/>
  <c r="J2330" i="21"/>
  <c r="J2331" i="21"/>
  <c r="J2332" i="21"/>
  <c r="J2333" i="21"/>
  <c r="J2334" i="21"/>
  <c r="J2335" i="21"/>
  <c r="J2336" i="21"/>
  <c r="J2337" i="21"/>
  <c r="J2338" i="21"/>
  <c r="J2339" i="21"/>
  <c r="J2340" i="21"/>
  <c r="J2341" i="21"/>
  <c r="J2342" i="21"/>
  <c r="J2343" i="21"/>
  <c r="J2344" i="21"/>
  <c r="J2345" i="21"/>
  <c r="J2346" i="21"/>
  <c r="J2347" i="21"/>
  <c r="J2348" i="21"/>
  <c r="J2349" i="21"/>
  <c r="J2350" i="21"/>
  <c r="J2351" i="21"/>
  <c r="J2352" i="21"/>
  <c r="J2353" i="21"/>
  <c r="J2354" i="21"/>
  <c r="J2355" i="21"/>
  <c r="J2356" i="21"/>
  <c r="J2357" i="21"/>
  <c r="J2358" i="21"/>
  <c r="J2359" i="21"/>
  <c r="J2360" i="21"/>
  <c r="J2361" i="21"/>
  <c r="J2362" i="21"/>
  <c r="J2363" i="21"/>
  <c r="J2364" i="21"/>
  <c r="J2365" i="21"/>
  <c r="J2366" i="21"/>
  <c r="J2367" i="21"/>
  <c r="J2368" i="21"/>
  <c r="J2369" i="21"/>
  <c r="J2370" i="21"/>
  <c r="J2371" i="21"/>
  <c r="J2372" i="21"/>
  <c r="J2373" i="21"/>
  <c r="J2374" i="21"/>
  <c r="J2375" i="21"/>
  <c r="J2376" i="21"/>
  <c r="J2377" i="21"/>
  <c r="J2378" i="21"/>
  <c r="J2379" i="21"/>
  <c r="J2380" i="21"/>
  <c r="J2381" i="21"/>
  <c r="J2382" i="21"/>
  <c r="J2383" i="21"/>
  <c r="J2384" i="21"/>
  <c r="J2385" i="21"/>
  <c r="J2386" i="21"/>
  <c r="J2387" i="21"/>
  <c r="J2388" i="21"/>
  <c r="J2389" i="21"/>
  <c r="J2390" i="21"/>
  <c r="J2391" i="21"/>
  <c r="J2392" i="21"/>
  <c r="J2393" i="21"/>
  <c r="J2394" i="21"/>
  <c r="J2395" i="21"/>
  <c r="J2396" i="21"/>
  <c r="J2397" i="21"/>
  <c r="J2398" i="21"/>
  <c r="J2399" i="21"/>
  <c r="J2400" i="21"/>
  <c r="J2401" i="21"/>
  <c r="J2402" i="21"/>
  <c r="J2403" i="21"/>
  <c r="J2404" i="21"/>
  <c r="J2405" i="21"/>
  <c r="J2406" i="21"/>
  <c r="J2407" i="21"/>
  <c r="J2408" i="21"/>
  <c r="J2409" i="21"/>
  <c r="J2410" i="21"/>
  <c r="J2411" i="21"/>
  <c r="J2412" i="21"/>
  <c r="J2413" i="21"/>
  <c r="J2414" i="21"/>
  <c r="J2415" i="21"/>
  <c r="J2416" i="21"/>
  <c r="J2417" i="21"/>
  <c r="J2418" i="21"/>
  <c r="J2419" i="21"/>
  <c r="J2420" i="21"/>
  <c r="J2421" i="21"/>
  <c r="J2422" i="21"/>
  <c r="J2423" i="21"/>
  <c r="J2424" i="21"/>
  <c r="J2425" i="21"/>
  <c r="J2426" i="21"/>
  <c r="J2427" i="21"/>
  <c r="J2428" i="21"/>
  <c r="J2429" i="21"/>
  <c r="J2430" i="21"/>
  <c r="J2431" i="21"/>
  <c r="J2432" i="21"/>
  <c r="J2433" i="21"/>
  <c r="J2434" i="21"/>
  <c r="J2435" i="21"/>
  <c r="J2436" i="21"/>
  <c r="J2437" i="21"/>
  <c r="J2438" i="21"/>
  <c r="J2439" i="21"/>
  <c r="J2440" i="21"/>
  <c r="J2441" i="21"/>
  <c r="J2442" i="21"/>
  <c r="J2443" i="21"/>
  <c r="J2444" i="21"/>
  <c r="J2445" i="21"/>
  <c r="J2446" i="21"/>
  <c r="J2447" i="21"/>
  <c r="J2448" i="21"/>
  <c r="J2449" i="21"/>
  <c r="J2450" i="21"/>
  <c r="J2451" i="21"/>
  <c r="J2452" i="21"/>
  <c r="J2453" i="21"/>
  <c r="J2454" i="21"/>
  <c r="J2455" i="21"/>
  <c r="J2456" i="21"/>
  <c r="J2457" i="21"/>
  <c r="J2458" i="21"/>
  <c r="J2459" i="21"/>
  <c r="J2460" i="21"/>
  <c r="J2461" i="21"/>
  <c r="J2462" i="21"/>
  <c r="J2463" i="21"/>
  <c r="J2464" i="21"/>
  <c r="J2465" i="21"/>
  <c r="J2466" i="21"/>
  <c r="J2467" i="21"/>
  <c r="J2468" i="21"/>
  <c r="J2469" i="21"/>
  <c r="J2470" i="21"/>
  <c r="J2471" i="21"/>
  <c r="J2472" i="21"/>
  <c r="J2473" i="21"/>
  <c r="J2474" i="21"/>
  <c r="J2475" i="21"/>
  <c r="J2476" i="21"/>
  <c r="J2477" i="21"/>
  <c r="J2478" i="21"/>
  <c r="J2479" i="21"/>
  <c r="J2480" i="21"/>
  <c r="J2481" i="21"/>
  <c r="J2482" i="21"/>
  <c r="J2483" i="21"/>
  <c r="J2484" i="21"/>
  <c r="J2485" i="21"/>
  <c r="J2486" i="21"/>
  <c r="J2487" i="21"/>
  <c r="J2488" i="21"/>
  <c r="J2489" i="21"/>
  <c r="J2490" i="21"/>
  <c r="J2491" i="21"/>
  <c r="J2492" i="21"/>
  <c r="J2493" i="21"/>
  <c r="J2494" i="21"/>
  <c r="J2495" i="21"/>
  <c r="J2496" i="21"/>
  <c r="J2497" i="21"/>
  <c r="J2498" i="21"/>
  <c r="J2499" i="21"/>
  <c r="J2500" i="21"/>
  <c r="J2501" i="21"/>
  <c r="J2502" i="21"/>
  <c r="J2503" i="21"/>
  <c r="J2504" i="21"/>
  <c r="J2505" i="21"/>
  <c r="J2506" i="21"/>
  <c r="H54" i="20"/>
  <c r="I54" i="20"/>
  <c r="V58" i="17"/>
  <c r="K54" i="20" s="1"/>
  <c r="Z58" i="17"/>
  <c r="M54" i="20"/>
  <c r="AD58" i="17"/>
  <c r="O54" i="20" s="1"/>
  <c r="H55" i="20"/>
  <c r="I55" i="20"/>
  <c r="V59" i="17"/>
  <c r="K55" i="20" s="1"/>
  <c r="Z59" i="17"/>
  <c r="M55" i="20" s="1"/>
  <c r="AD59" i="17"/>
  <c r="O55" i="20" s="1"/>
  <c r="H56" i="20"/>
  <c r="I56" i="20"/>
  <c r="V60" i="17"/>
  <c r="K56" i="20" s="1"/>
  <c r="Z60" i="17"/>
  <c r="M56" i="20"/>
  <c r="AD60" i="17"/>
  <c r="O56" i="20" s="1"/>
  <c r="H57" i="20"/>
  <c r="I57" i="20"/>
  <c r="V61" i="17"/>
  <c r="K57" i="20" s="1"/>
  <c r="Z61" i="17"/>
  <c r="M57" i="20" s="1"/>
  <c r="AD61" i="17"/>
  <c r="O57" i="20" s="1"/>
  <c r="H58" i="20"/>
  <c r="I58" i="20"/>
  <c r="V62" i="17"/>
  <c r="K58" i="20" s="1"/>
  <c r="Z62" i="17"/>
  <c r="M58" i="20"/>
  <c r="AD62" i="17"/>
  <c r="O58" i="20" s="1"/>
  <c r="H59" i="20"/>
  <c r="I59" i="20"/>
  <c r="V63" i="17"/>
  <c r="K59" i="20" s="1"/>
  <c r="Z63" i="17"/>
  <c r="M59" i="20" s="1"/>
  <c r="AD63" i="17"/>
  <c r="O59" i="20" s="1"/>
  <c r="H60" i="20"/>
  <c r="I60" i="20"/>
  <c r="V64" i="17"/>
  <c r="K60" i="20" s="1"/>
  <c r="Z64" i="17"/>
  <c r="M60" i="20"/>
  <c r="AD64" i="17"/>
  <c r="O60" i="20" s="1"/>
  <c r="H61" i="20"/>
  <c r="I61" i="20"/>
  <c r="V65" i="17"/>
  <c r="K61" i="20" s="1"/>
  <c r="Z65" i="17"/>
  <c r="M61" i="20" s="1"/>
  <c r="AD65" i="17"/>
  <c r="O61" i="20" s="1"/>
  <c r="H62" i="20"/>
  <c r="I62" i="20"/>
  <c r="V66" i="17"/>
  <c r="K62" i="20" s="1"/>
  <c r="Z66" i="17"/>
  <c r="M62" i="20"/>
  <c r="AD66" i="17"/>
  <c r="O62" i="20" s="1"/>
  <c r="H63" i="20"/>
  <c r="I63" i="20"/>
  <c r="V67" i="17"/>
  <c r="K63" i="20" s="1"/>
  <c r="Z67" i="17"/>
  <c r="M63" i="20" s="1"/>
  <c r="AD67" i="17"/>
  <c r="O63" i="20" s="1"/>
  <c r="H64" i="20"/>
  <c r="I64" i="20"/>
  <c r="V68" i="17"/>
  <c r="K64" i="20" s="1"/>
  <c r="Z68" i="17"/>
  <c r="M64" i="20" s="1"/>
  <c r="AD68" i="17"/>
  <c r="O64" i="20" s="1"/>
  <c r="H65" i="20"/>
  <c r="I65" i="20"/>
  <c r="V69" i="17"/>
  <c r="K65" i="20" s="1"/>
  <c r="Z69" i="17"/>
  <c r="M65" i="20" s="1"/>
  <c r="AD69" i="17"/>
  <c r="O65" i="20" s="1"/>
  <c r="H66" i="20"/>
  <c r="I66" i="20"/>
  <c r="V70" i="17"/>
  <c r="K66" i="20" s="1"/>
  <c r="Z70" i="17"/>
  <c r="M66" i="20" s="1"/>
  <c r="AD70" i="17"/>
  <c r="O66" i="20" s="1"/>
  <c r="H67" i="20"/>
  <c r="I67" i="20"/>
  <c r="V71" i="17"/>
  <c r="K67" i="20" s="1"/>
  <c r="Z71" i="17"/>
  <c r="M67" i="20" s="1"/>
  <c r="AD71" i="17"/>
  <c r="O67" i="20" s="1"/>
  <c r="H68" i="20"/>
  <c r="I68" i="20"/>
  <c r="V72" i="17"/>
  <c r="K68" i="20" s="1"/>
  <c r="Z72" i="17"/>
  <c r="M68" i="20" s="1"/>
  <c r="AD72" i="17"/>
  <c r="O68" i="20" s="1"/>
  <c r="H69" i="20"/>
  <c r="I69" i="20"/>
  <c r="V73" i="17"/>
  <c r="K69" i="20" s="1"/>
  <c r="Z73" i="17"/>
  <c r="M69" i="20" s="1"/>
  <c r="AD73" i="17"/>
  <c r="O69" i="20" s="1"/>
  <c r="H70" i="20"/>
  <c r="I70" i="20"/>
  <c r="V74" i="17"/>
  <c r="K70" i="20" s="1"/>
  <c r="Z74" i="17"/>
  <c r="M70" i="20" s="1"/>
  <c r="AD74" i="17"/>
  <c r="O70" i="20" s="1"/>
  <c r="H71" i="20"/>
  <c r="I71" i="20"/>
  <c r="V75" i="17"/>
  <c r="K71" i="20" s="1"/>
  <c r="Z75" i="17"/>
  <c r="M71" i="20" s="1"/>
  <c r="AD75" i="17"/>
  <c r="O71" i="20" s="1"/>
  <c r="H72" i="20"/>
  <c r="I72" i="20"/>
  <c r="V76" i="17"/>
  <c r="K72" i="20" s="1"/>
  <c r="Z76" i="17"/>
  <c r="M72" i="20" s="1"/>
  <c r="AD76" i="17"/>
  <c r="O72" i="20" s="1"/>
  <c r="H73" i="20"/>
  <c r="I73" i="20"/>
  <c r="V77" i="17"/>
  <c r="K73" i="20" s="1"/>
  <c r="Z77" i="17"/>
  <c r="M73" i="20" s="1"/>
  <c r="AD77" i="17"/>
  <c r="O73" i="20" s="1"/>
  <c r="H74" i="20"/>
  <c r="I74" i="20"/>
  <c r="V78" i="17"/>
  <c r="K74" i="20" s="1"/>
  <c r="Z78" i="17"/>
  <c r="M74" i="20" s="1"/>
  <c r="AD78" i="17"/>
  <c r="O74" i="20" s="1"/>
  <c r="H75" i="20"/>
  <c r="I75" i="20"/>
  <c r="V79" i="17"/>
  <c r="K75" i="20" s="1"/>
  <c r="Z79" i="17"/>
  <c r="M75" i="20" s="1"/>
  <c r="AD79" i="17"/>
  <c r="O75" i="20" s="1"/>
  <c r="H76" i="20"/>
  <c r="I76" i="20"/>
  <c r="V80" i="17"/>
  <c r="K76" i="20" s="1"/>
  <c r="Z80" i="17"/>
  <c r="M76" i="20" s="1"/>
  <c r="AD80" i="17"/>
  <c r="O76" i="20" s="1"/>
  <c r="H77" i="20"/>
  <c r="I77" i="20"/>
  <c r="V81" i="17"/>
  <c r="K77" i="20" s="1"/>
  <c r="Z81" i="17"/>
  <c r="M77" i="20" s="1"/>
  <c r="AD81" i="17"/>
  <c r="O77" i="20" s="1"/>
  <c r="H78" i="20"/>
  <c r="I78" i="20"/>
  <c r="V82" i="17"/>
  <c r="K78" i="20" s="1"/>
  <c r="Z82" i="17"/>
  <c r="M78" i="20" s="1"/>
  <c r="AD82" i="17"/>
  <c r="O78" i="20" s="1"/>
  <c r="H79" i="20"/>
  <c r="I79" i="20"/>
  <c r="V83" i="17"/>
  <c r="K79" i="20" s="1"/>
  <c r="Z83" i="17"/>
  <c r="M79" i="20" s="1"/>
  <c r="AD83" i="17"/>
  <c r="O79" i="20" s="1"/>
  <c r="H80" i="20"/>
  <c r="I80" i="20"/>
  <c r="V84" i="17"/>
  <c r="K80" i="20" s="1"/>
  <c r="Z84" i="17"/>
  <c r="M80" i="20" s="1"/>
  <c r="AD84" i="17"/>
  <c r="O80" i="20" s="1"/>
  <c r="H81" i="20"/>
  <c r="I81" i="20"/>
  <c r="V85" i="17"/>
  <c r="K81" i="20" s="1"/>
  <c r="Z85" i="17"/>
  <c r="M81" i="20" s="1"/>
  <c r="AD85" i="17"/>
  <c r="O81" i="20" s="1"/>
  <c r="H82" i="20"/>
  <c r="I82" i="20"/>
  <c r="V86" i="17"/>
  <c r="K82" i="20" s="1"/>
  <c r="Z86" i="17"/>
  <c r="M82" i="20" s="1"/>
  <c r="AD86" i="17"/>
  <c r="O82" i="20" s="1"/>
  <c r="H83" i="20"/>
  <c r="I83" i="20"/>
  <c r="V87" i="17"/>
  <c r="K83" i="20" s="1"/>
  <c r="Z87" i="17"/>
  <c r="M83" i="20" s="1"/>
  <c r="AD87" i="17"/>
  <c r="O83" i="20" s="1"/>
  <c r="H84" i="20"/>
  <c r="I84" i="20"/>
  <c r="V88" i="17"/>
  <c r="K84" i="20" s="1"/>
  <c r="Z88" i="17"/>
  <c r="M84" i="20" s="1"/>
  <c r="AD88" i="17"/>
  <c r="O84" i="20" s="1"/>
  <c r="H85" i="20"/>
  <c r="I85" i="20"/>
  <c r="V89" i="17"/>
  <c r="K85" i="20" s="1"/>
  <c r="Z89" i="17"/>
  <c r="M85" i="20" s="1"/>
  <c r="AD89" i="17"/>
  <c r="O85" i="20" s="1"/>
  <c r="H86" i="20"/>
  <c r="I86" i="20"/>
  <c r="V90" i="17"/>
  <c r="K86" i="20" s="1"/>
  <c r="Z90" i="17"/>
  <c r="M86" i="20" s="1"/>
  <c r="AD90" i="17"/>
  <c r="O86" i="20" s="1"/>
  <c r="H87" i="20"/>
  <c r="I87" i="20"/>
  <c r="V91" i="17"/>
  <c r="K87" i="20" s="1"/>
  <c r="Z91" i="17"/>
  <c r="M87" i="20" s="1"/>
  <c r="AD91" i="17"/>
  <c r="O87" i="20" s="1"/>
  <c r="H88" i="20"/>
  <c r="I88" i="20"/>
  <c r="V92" i="17"/>
  <c r="K88" i="20" s="1"/>
  <c r="Z92" i="17"/>
  <c r="M88" i="20" s="1"/>
  <c r="AD92" i="17"/>
  <c r="O88" i="20" s="1"/>
  <c r="H89" i="20"/>
  <c r="I89" i="20"/>
  <c r="V93" i="17"/>
  <c r="K89" i="20" s="1"/>
  <c r="Z93" i="17"/>
  <c r="M89" i="20" s="1"/>
  <c r="AD93" i="17"/>
  <c r="O89" i="20" s="1"/>
  <c r="H90" i="20"/>
  <c r="I90" i="20"/>
  <c r="V94" i="17"/>
  <c r="K90" i="20" s="1"/>
  <c r="Z94" i="17"/>
  <c r="M90" i="20" s="1"/>
  <c r="AD94" i="17"/>
  <c r="O90" i="20" s="1"/>
  <c r="H91" i="20"/>
  <c r="I91" i="20"/>
  <c r="V95" i="17"/>
  <c r="K91" i="20" s="1"/>
  <c r="Z95" i="17"/>
  <c r="M91" i="20" s="1"/>
  <c r="AD95" i="17"/>
  <c r="O91" i="20" s="1"/>
  <c r="H92" i="20"/>
  <c r="I92" i="20"/>
  <c r="V96" i="17"/>
  <c r="K92" i="20" s="1"/>
  <c r="Z96" i="17"/>
  <c r="M92" i="20" s="1"/>
  <c r="AD96" i="17"/>
  <c r="O92" i="20" s="1"/>
  <c r="H93" i="20"/>
  <c r="I93" i="20"/>
  <c r="V97" i="17"/>
  <c r="K93" i="20" s="1"/>
  <c r="Z97" i="17"/>
  <c r="M93" i="20" s="1"/>
  <c r="AD97" i="17"/>
  <c r="O93" i="20" s="1"/>
  <c r="H94" i="20"/>
  <c r="I94" i="20"/>
  <c r="V98" i="17"/>
  <c r="K94" i="20" s="1"/>
  <c r="Z98" i="17"/>
  <c r="M94" i="20" s="1"/>
  <c r="AD98" i="17"/>
  <c r="O94" i="20" s="1"/>
  <c r="H95" i="20"/>
  <c r="I95" i="20"/>
  <c r="V99" i="17"/>
  <c r="K95" i="20" s="1"/>
  <c r="Z99" i="17"/>
  <c r="M95" i="20" s="1"/>
  <c r="AD99" i="17"/>
  <c r="O95" i="20" s="1"/>
  <c r="H96" i="20"/>
  <c r="I96" i="20"/>
  <c r="V100" i="17"/>
  <c r="K96" i="20" s="1"/>
  <c r="Z100" i="17"/>
  <c r="M96" i="20" s="1"/>
  <c r="AD100" i="17"/>
  <c r="O96" i="20" s="1"/>
  <c r="H97" i="20"/>
  <c r="I97" i="20"/>
  <c r="V101" i="17"/>
  <c r="K97" i="20" s="1"/>
  <c r="Z101" i="17"/>
  <c r="M97" i="20" s="1"/>
  <c r="AD101" i="17"/>
  <c r="O97" i="20" s="1"/>
  <c r="H98" i="20"/>
  <c r="I98" i="20"/>
  <c r="V102" i="17"/>
  <c r="K98" i="20" s="1"/>
  <c r="Z102" i="17"/>
  <c r="M98" i="20" s="1"/>
  <c r="AD102" i="17"/>
  <c r="O98" i="20" s="1"/>
  <c r="H99" i="20"/>
  <c r="I99" i="20"/>
  <c r="V103" i="17"/>
  <c r="K99" i="20" s="1"/>
  <c r="Z103" i="17"/>
  <c r="M99" i="20" s="1"/>
  <c r="AD103" i="17"/>
  <c r="O99" i="20" s="1"/>
  <c r="H100" i="20"/>
  <c r="I100" i="20"/>
  <c r="V104" i="17"/>
  <c r="K100" i="20" s="1"/>
  <c r="Z104" i="17"/>
  <c r="M100" i="20" s="1"/>
  <c r="AD104" i="17"/>
  <c r="O100" i="20" s="1"/>
  <c r="H101" i="20"/>
  <c r="I101" i="20"/>
  <c r="V105" i="17"/>
  <c r="K101" i="20" s="1"/>
  <c r="Z105" i="17"/>
  <c r="M101" i="20" s="1"/>
  <c r="AD105" i="17"/>
  <c r="O101" i="20" s="1"/>
  <c r="H102" i="20"/>
  <c r="I102" i="20"/>
  <c r="V106" i="17"/>
  <c r="K102" i="20" s="1"/>
  <c r="Z106" i="17"/>
  <c r="M102" i="20" s="1"/>
  <c r="AD106" i="17"/>
  <c r="O102" i="20" s="1"/>
  <c r="H103" i="20"/>
  <c r="I103" i="20"/>
  <c r="V107" i="17"/>
  <c r="K103" i="20" s="1"/>
  <c r="Z107" i="17"/>
  <c r="M103" i="20" s="1"/>
  <c r="AD107" i="17"/>
  <c r="O103" i="20" s="1"/>
  <c r="H54" i="19"/>
  <c r="I54" i="19"/>
  <c r="J54" i="19"/>
  <c r="K54" i="19"/>
  <c r="AC57" i="16"/>
  <c r="L54" i="19" s="1"/>
  <c r="AR57" i="16"/>
  <c r="M54" i="19" s="1"/>
  <c r="AV57" i="16"/>
  <c r="O54" i="19" s="1"/>
  <c r="AY57" i="16"/>
  <c r="P54" i="19" s="1"/>
  <c r="BB57" i="16"/>
  <c r="Q54" i="19" s="1"/>
  <c r="BE57" i="16"/>
  <c r="R54" i="19" s="1"/>
  <c r="BT57" i="16"/>
  <c r="S54" i="19" s="1"/>
  <c r="BX57" i="16"/>
  <c r="U54" i="19" s="1"/>
  <c r="CA57" i="16"/>
  <c r="V54" i="19" s="1"/>
  <c r="CD57" i="16"/>
  <c r="W54" i="19" s="1"/>
  <c r="CG57" i="16"/>
  <c r="X54" i="19" s="1"/>
  <c r="CV57" i="16"/>
  <c r="Y54" i="19" s="1"/>
  <c r="CZ57" i="16"/>
  <c r="AA54" i="19" s="1"/>
  <c r="DC57" i="16"/>
  <c r="AB54" i="19" s="1"/>
  <c r="DF57" i="16"/>
  <c r="AC54" i="19" s="1"/>
  <c r="DI57" i="16"/>
  <c r="AD54" i="19" s="1"/>
  <c r="DX57" i="16"/>
  <c r="AE54" i="19" s="1"/>
  <c r="H55" i="19"/>
  <c r="I55" i="19"/>
  <c r="J55" i="19"/>
  <c r="K55" i="19"/>
  <c r="AC58" i="16"/>
  <c r="L55" i="19" s="1"/>
  <c r="AR58" i="16"/>
  <c r="M55" i="19" s="1"/>
  <c r="AV58" i="16"/>
  <c r="O55" i="19" s="1"/>
  <c r="AY58" i="16"/>
  <c r="P55" i="19" s="1"/>
  <c r="BB58" i="16"/>
  <c r="Q55" i="19" s="1"/>
  <c r="BE58" i="16"/>
  <c r="R55" i="19" s="1"/>
  <c r="BT58" i="16"/>
  <c r="S55" i="19" s="1"/>
  <c r="BX58" i="16"/>
  <c r="U55" i="19" s="1"/>
  <c r="CA58" i="16"/>
  <c r="V55" i="19" s="1"/>
  <c r="CD58" i="16"/>
  <c r="W55" i="19" s="1"/>
  <c r="CG58" i="16"/>
  <c r="X55" i="19" s="1"/>
  <c r="CV58" i="16"/>
  <c r="Y55" i="19" s="1"/>
  <c r="CZ58" i="16"/>
  <c r="AA55" i="19" s="1"/>
  <c r="DC58" i="16"/>
  <c r="AB55" i="19" s="1"/>
  <c r="DF58" i="16"/>
  <c r="AC55" i="19" s="1"/>
  <c r="DI58" i="16"/>
  <c r="AD55" i="19" s="1"/>
  <c r="DX58" i="16"/>
  <c r="AE55" i="19" s="1"/>
  <c r="H56" i="19"/>
  <c r="I56" i="19"/>
  <c r="J56" i="19"/>
  <c r="K56" i="19"/>
  <c r="AC59" i="16"/>
  <c r="L56" i="19" s="1"/>
  <c r="AR59" i="16"/>
  <c r="M56" i="19" s="1"/>
  <c r="AV59" i="16"/>
  <c r="O56" i="19" s="1"/>
  <c r="AY59" i="16"/>
  <c r="P56" i="19" s="1"/>
  <c r="BB59" i="16"/>
  <c r="Q56" i="19" s="1"/>
  <c r="BE59" i="16"/>
  <c r="R56" i="19" s="1"/>
  <c r="BT59" i="16"/>
  <c r="S56" i="19" s="1"/>
  <c r="BX59" i="16"/>
  <c r="U56" i="19" s="1"/>
  <c r="CA59" i="16"/>
  <c r="V56" i="19" s="1"/>
  <c r="CD59" i="16"/>
  <c r="W56" i="19" s="1"/>
  <c r="CG59" i="16"/>
  <c r="X56" i="19" s="1"/>
  <c r="CV59" i="16"/>
  <c r="Y56" i="19" s="1"/>
  <c r="CZ59" i="16"/>
  <c r="AA56" i="19" s="1"/>
  <c r="DC59" i="16"/>
  <c r="AB56" i="19" s="1"/>
  <c r="DF59" i="16"/>
  <c r="AC56" i="19" s="1"/>
  <c r="DI59" i="16"/>
  <c r="AD56" i="19" s="1"/>
  <c r="DX59" i="16"/>
  <c r="AE56" i="19" s="1"/>
  <c r="H57" i="19"/>
  <c r="I57" i="19"/>
  <c r="J57" i="19"/>
  <c r="K57" i="19"/>
  <c r="AC60" i="16"/>
  <c r="L57" i="19" s="1"/>
  <c r="AR60" i="16"/>
  <c r="M57" i="19" s="1"/>
  <c r="AV60" i="16"/>
  <c r="O57" i="19" s="1"/>
  <c r="AY60" i="16"/>
  <c r="P57" i="19" s="1"/>
  <c r="BB60" i="16"/>
  <c r="Q57" i="19" s="1"/>
  <c r="BE60" i="16"/>
  <c r="R57" i="19" s="1"/>
  <c r="BT60" i="16"/>
  <c r="S57" i="19" s="1"/>
  <c r="BX60" i="16"/>
  <c r="U57" i="19" s="1"/>
  <c r="CA60" i="16"/>
  <c r="V57" i="19" s="1"/>
  <c r="CD60" i="16"/>
  <c r="W57" i="19" s="1"/>
  <c r="CG60" i="16"/>
  <c r="X57" i="19" s="1"/>
  <c r="CV60" i="16"/>
  <c r="Y57" i="19"/>
  <c r="CZ60" i="16"/>
  <c r="AA57" i="19" s="1"/>
  <c r="DC60" i="16"/>
  <c r="AB57" i="19" s="1"/>
  <c r="DF60" i="16"/>
  <c r="AC57" i="19" s="1"/>
  <c r="DI60" i="16"/>
  <c r="AD57" i="19"/>
  <c r="DX60" i="16"/>
  <c r="AE57" i="19" s="1"/>
  <c r="H58" i="19"/>
  <c r="I58" i="19"/>
  <c r="J58" i="19"/>
  <c r="K58" i="19"/>
  <c r="AC61" i="16"/>
  <c r="L58" i="19" s="1"/>
  <c r="AR61" i="16"/>
  <c r="M58" i="19" s="1"/>
  <c r="AV61" i="16"/>
  <c r="O58" i="19" s="1"/>
  <c r="AY61" i="16"/>
  <c r="P58" i="19" s="1"/>
  <c r="BB61" i="16"/>
  <c r="Q58" i="19" s="1"/>
  <c r="BE61" i="16"/>
  <c r="R58" i="19" s="1"/>
  <c r="BT61" i="16"/>
  <c r="S58" i="19" s="1"/>
  <c r="BX61" i="16"/>
  <c r="U58" i="19" s="1"/>
  <c r="CA61" i="16"/>
  <c r="V58" i="19" s="1"/>
  <c r="CD61" i="16"/>
  <c r="W58" i="19" s="1"/>
  <c r="CG61" i="16"/>
  <c r="X58" i="19"/>
  <c r="CV61" i="16"/>
  <c r="Y58" i="19" s="1"/>
  <c r="CZ61" i="16"/>
  <c r="AA58" i="19" s="1"/>
  <c r="DC61" i="16"/>
  <c r="AB58" i="19" s="1"/>
  <c r="DF61" i="16"/>
  <c r="AC58" i="19"/>
  <c r="DI61" i="16"/>
  <c r="AD58" i="19" s="1"/>
  <c r="DX61" i="16"/>
  <c r="AE58" i="19" s="1"/>
  <c r="H59" i="19"/>
  <c r="I59" i="19"/>
  <c r="J59" i="19"/>
  <c r="K59" i="19"/>
  <c r="AC62" i="16"/>
  <c r="L59" i="19" s="1"/>
  <c r="AR62" i="16"/>
  <c r="M59" i="19" s="1"/>
  <c r="AV62" i="16"/>
  <c r="O59" i="19" s="1"/>
  <c r="AY62" i="16"/>
  <c r="P59" i="19" s="1"/>
  <c r="BB62" i="16"/>
  <c r="Q59" i="19" s="1"/>
  <c r="BE62" i="16"/>
  <c r="R59" i="19" s="1"/>
  <c r="BT62" i="16"/>
  <c r="S59" i="19" s="1"/>
  <c r="BX62" i="16"/>
  <c r="U59" i="19" s="1"/>
  <c r="CA62" i="16"/>
  <c r="V59" i="19" s="1"/>
  <c r="CD62" i="16"/>
  <c r="W59" i="19"/>
  <c r="CG62" i="16"/>
  <c r="X59" i="19" s="1"/>
  <c r="CV62" i="16"/>
  <c r="Y59" i="19" s="1"/>
  <c r="CZ62" i="16"/>
  <c r="AA59" i="19" s="1"/>
  <c r="DC62" i="16"/>
  <c r="AB59" i="19"/>
  <c r="DF62" i="16"/>
  <c r="AC59" i="19" s="1"/>
  <c r="DI62" i="16"/>
  <c r="AD59" i="19" s="1"/>
  <c r="DX62" i="16"/>
  <c r="AE59" i="19" s="1"/>
  <c r="H60" i="19"/>
  <c r="I60" i="19"/>
  <c r="J60" i="19"/>
  <c r="K60" i="19"/>
  <c r="AC63" i="16"/>
  <c r="L60" i="19" s="1"/>
  <c r="AR63" i="16"/>
  <c r="M60" i="19" s="1"/>
  <c r="AV63" i="16"/>
  <c r="O60" i="19" s="1"/>
  <c r="AY63" i="16"/>
  <c r="P60" i="19" s="1"/>
  <c r="BB63" i="16"/>
  <c r="Q60" i="19" s="1"/>
  <c r="BE63" i="16"/>
  <c r="R60" i="19" s="1"/>
  <c r="BT63" i="16"/>
  <c r="S60" i="19" s="1"/>
  <c r="BX63" i="16"/>
  <c r="U60" i="19" s="1"/>
  <c r="CA63" i="16"/>
  <c r="V60" i="19" s="1"/>
  <c r="CD63" i="16"/>
  <c r="W60" i="19" s="1"/>
  <c r="CG63" i="16"/>
  <c r="X60" i="19" s="1"/>
  <c r="CV63" i="16"/>
  <c r="Y60" i="19" s="1"/>
  <c r="CZ63" i="16"/>
  <c r="AA60" i="19" s="1"/>
  <c r="DC63" i="16"/>
  <c r="AB60" i="19" s="1"/>
  <c r="DF63" i="16"/>
  <c r="AC60" i="19" s="1"/>
  <c r="DI63" i="16"/>
  <c r="AD60" i="19" s="1"/>
  <c r="DX63" i="16"/>
  <c r="AE60" i="19" s="1"/>
  <c r="H61" i="19"/>
  <c r="I61" i="19"/>
  <c r="J61" i="19"/>
  <c r="K61" i="19"/>
  <c r="AC64" i="16"/>
  <c r="L61" i="19" s="1"/>
  <c r="AR64" i="16"/>
  <c r="M61" i="19" s="1"/>
  <c r="AV64" i="16"/>
  <c r="O61" i="19" s="1"/>
  <c r="AY64" i="16"/>
  <c r="P61" i="19" s="1"/>
  <c r="BB64" i="16"/>
  <c r="Q61" i="19" s="1"/>
  <c r="BE64" i="16"/>
  <c r="R61" i="19" s="1"/>
  <c r="BT64" i="16"/>
  <c r="S61" i="19" s="1"/>
  <c r="BX64" i="16"/>
  <c r="U61" i="19" s="1"/>
  <c r="CA64" i="16"/>
  <c r="V61" i="19" s="1"/>
  <c r="CD64" i="16"/>
  <c r="W61" i="19" s="1"/>
  <c r="CG64" i="16"/>
  <c r="X61" i="19" s="1"/>
  <c r="CV64" i="16"/>
  <c r="Y61" i="19" s="1"/>
  <c r="CZ64" i="16"/>
  <c r="AA61" i="19" s="1"/>
  <c r="DC64" i="16"/>
  <c r="AB61" i="19" s="1"/>
  <c r="DF64" i="16"/>
  <c r="AC61" i="19" s="1"/>
  <c r="DI64" i="16"/>
  <c r="AD61" i="19" s="1"/>
  <c r="DX64" i="16"/>
  <c r="AE61" i="19" s="1"/>
  <c r="H62" i="19"/>
  <c r="I62" i="19"/>
  <c r="J62" i="19"/>
  <c r="K62" i="19"/>
  <c r="AC65" i="16"/>
  <c r="L62" i="19" s="1"/>
  <c r="AR65" i="16"/>
  <c r="M62" i="19" s="1"/>
  <c r="AV65" i="16"/>
  <c r="O62" i="19" s="1"/>
  <c r="AY65" i="16"/>
  <c r="P62" i="19" s="1"/>
  <c r="BB65" i="16"/>
  <c r="Q62" i="19" s="1"/>
  <c r="BE65" i="16"/>
  <c r="R62" i="19" s="1"/>
  <c r="BT65" i="16"/>
  <c r="S62" i="19" s="1"/>
  <c r="BX65" i="16"/>
  <c r="U62" i="19" s="1"/>
  <c r="CA65" i="16"/>
  <c r="V62" i="19" s="1"/>
  <c r="CD65" i="16"/>
  <c r="W62" i="19" s="1"/>
  <c r="CG65" i="16"/>
  <c r="X62" i="19" s="1"/>
  <c r="CV65" i="16"/>
  <c r="Y62" i="19" s="1"/>
  <c r="CZ65" i="16"/>
  <c r="AA62" i="19" s="1"/>
  <c r="DC65" i="16"/>
  <c r="AB62" i="19" s="1"/>
  <c r="DF65" i="16"/>
  <c r="AC62" i="19" s="1"/>
  <c r="DI65" i="16"/>
  <c r="AD62" i="19" s="1"/>
  <c r="DX65" i="16"/>
  <c r="AE62" i="19" s="1"/>
  <c r="H63" i="19"/>
  <c r="I63" i="19"/>
  <c r="J63" i="19"/>
  <c r="K63" i="19"/>
  <c r="AC66" i="16"/>
  <c r="L63" i="19" s="1"/>
  <c r="AR66" i="16"/>
  <c r="M63" i="19" s="1"/>
  <c r="AV66" i="16"/>
  <c r="O63" i="19" s="1"/>
  <c r="AY66" i="16"/>
  <c r="P63" i="19" s="1"/>
  <c r="BB66" i="16"/>
  <c r="Q63" i="19" s="1"/>
  <c r="BE66" i="16"/>
  <c r="R63" i="19" s="1"/>
  <c r="BT66" i="16"/>
  <c r="S63" i="19" s="1"/>
  <c r="BX66" i="16"/>
  <c r="U63" i="19" s="1"/>
  <c r="CA66" i="16"/>
  <c r="V63" i="19" s="1"/>
  <c r="CD66" i="16"/>
  <c r="W63" i="19" s="1"/>
  <c r="CG66" i="16"/>
  <c r="X63" i="19" s="1"/>
  <c r="CV66" i="16"/>
  <c r="Y63" i="19" s="1"/>
  <c r="CZ66" i="16"/>
  <c r="AA63" i="19" s="1"/>
  <c r="DC66" i="16"/>
  <c r="AB63" i="19" s="1"/>
  <c r="DF66" i="16"/>
  <c r="AC63" i="19" s="1"/>
  <c r="DI66" i="16"/>
  <c r="AD63" i="19" s="1"/>
  <c r="DX66" i="16"/>
  <c r="AE63" i="19" s="1"/>
  <c r="H64" i="19"/>
  <c r="I64" i="19"/>
  <c r="J64" i="19"/>
  <c r="K64" i="19"/>
  <c r="AC67" i="16"/>
  <c r="L64" i="19" s="1"/>
  <c r="AR67" i="16"/>
  <c r="M64" i="19" s="1"/>
  <c r="AV67" i="16"/>
  <c r="O64" i="19" s="1"/>
  <c r="AY67" i="16"/>
  <c r="P64" i="19" s="1"/>
  <c r="BB67" i="16"/>
  <c r="Q64" i="19" s="1"/>
  <c r="BE67" i="16"/>
  <c r="R64" i="19" s="1"/>
  <c r="BT67" i="16"/>
  <c r="S64" i="19" s="1"/>
  <c r="BX67" i="16"/>
  <c r="U64" i="19" s="1"/>
  <c r="CA67" i="16"/>
  <c r="V64" i="19" s="1"/>
  <c r="CD67" i="16"/>
  <c r="W64" i="19" s="1"/>
  <c r="CG67" i="16"/>
  <c r="X64" i="19" s="1"/>
  <c r="CV67" i="16"/>
  <c r="Y64" i="19" s="1"/>
  <c r="CZ67" i="16"/>
  <c r="AA64" i="19" s="1"/>
  <c r="DC67" i="16"/>
  <c r="AB64" i="19" s="1"/>
  <c r="DF67" i="16"/>
  <c r="AC64" i="19" s="1"/>
  <c r="DI67" i="16"/>
  <c r="AD64" i="19" s="1"/>
  <c r="DX67" i="16"/>
  <c r="AE64" i="19" s="1"/>
  <c r="H65" i="19"/>
  <c r="I65" i="19"/>
  <c r="J65" i="19"/>
  <c r="K65" i="19"/>
  <c r="AC68" i="16"/>
  <c r="L65" i="19" s="1"/>
  <c r="AR68" i="16"/>
  <c r="M65" i="19" s="1"/>
  <c r="AV68" i="16"/>
  <c r="O65" i="19" s="1"/>
  <c r="AY68" i="16"/>
  <c r="P65" i="19" s="1"/>
  <c r="BB68" i="16"/>
  <c r="Q65" i="19" s="1"/>
  <c r="BE68" i="16"/>
  <c r="R65" i="19" s="1"/>
  <c r="BT68" i="16"/>
  <c r="S65" i="19" s="1"/>
  <c r="BX68" i="16"/>
  <c r="U65" i="19" s="1"/>
  <c r="CA68" i="16"/>
  <c r="V65" i="19" s="1"/>
  <c r="CD68" i="16"/>
  <c r="W65" i="19" s="1"/>
  <c r="CG68" i="16"/>
  <c r="X65" i="19" s="1"/>
  <c r="CV68" i="16"/>
  <c r="Y65" i="19" s="1"/>
  <c r="CZ68" i="16"/>
  <c r="AA65" i="19" s="1"/>
  <c r="DC68" i="16"/>
  <c r="AB65" i="19" s="1"/>
  <c r="DF68" i="16"/>
  <c r="AC65" i="19" s="1"/>
  <c r="DI68" i="16"/>
  <c r="AD65" i="19" s="1"/>
  <c r="DX68" i="16"/>
  <c r="AE65" i="19" s="1"/>
  <c r="H66" i="19"/>
  <c r="I66" i="19"/>
  <c r="J66" i="19"/>
  <c r="K66" i="19"/>
  <c r="AC70" i="16"/>
  <c r="L66" i="19" s="1"/>
  <c r="AR70" i="16"/>
  <c r="M66" i="19" s="1"/>
  <c r="AV70" i="16"/>
  <c r="O66" i="19" s="1"/>
  <c r="AY70" i="16"/>
  <c r="P66" i="19" s="1"/>
  <c r="BB70" i="16"/>
  <c r="Q66" i="19" s="1"/>
  <c r="BE70" i="16"/>
  <c r="R66" i="19" s="1"/>
  <c r="BT70" i="16"/>
  <c r="S66" i="19" s="1"/>
  <c r="BX70" i="16"/>
  <c r="U66" i="19" s="1"/>
  <c r="CA70" i="16"/>
  <c r="V66" i="19" s="1"/>
  <c r="CD70" i="16"/>
  <c r="W66" i="19" s="1"/>
  <c r="CG70" i="16"/>
  <c r="X66" i="19" s="1"/>
  <c r="CV70" i="16"/>
  <c r="Y66" i="19" s="1"/>
  <c r="CZ70" i="16"/>
  <c r="AA66" i="19" s="1"/>
  <c r="DC70" i="16"/>
  <c r="AB66" i="19" s="1"/>
  <c r="DF70" i="16"/>
  <c r="AC66" i="19" s="1"/>
  <c r="DI70" i="16"/>
  <c r="AD66" i="19" s="1"/>
  <c r="DX70" i="16"/>
  <c r="AE66" i="19" s="1"/>
  <c r="H67" i="19"/>
  <c r="I67" i="19"/>
  <c r="J67" i="19"/>
  <c r="K67" i="19"/>
  <c r="AC71" i="16"/>
  <c r="L67" i="19" s="1"/>
  <c r="AR71" i="16"/>
  <c r="M67" i="19" s="1"/>
  <c r="AV71" i="16"/>
  <c r="O67" i="19" s="1"/>
  <c r="AY71" i="16"/>
  <c r="P67" i="19" s="1"/>
  <c r="BB71" i="16"/>
  <c r="Q67" i="19" s="1"/>
  <c r="BE71" i="16"/>
  <c r="R67" i="19" s="1"/>
  <c r="BT71" i="16"/>
  <c r="S67" i="19" s="1"/>
  <c r="BX71" i="16"/>
  <c r="U67" i="19" s="1"/>
  <c r="CA71" i="16"/>
  <c r="V67" i="19" s="1"/>
  <c r="CD71" i="16"/>
  <c r="W67" i="19" s="1"/>
  <c r="CG71" i="16"/>
  <c r="X67" i="19" s="1"/>
  <c r="CV71" i="16"/>
  <c r="Y67" i="19" s="1"/>
  <c r="CZ71" i="16"/>
  <c r="AA67" i="19" s="1"/>
  <c r="DC71" i="16"/>
  <c r="AB67" i="19" s="1"/>
  <c r="DF71" i="16"/>
  <c r="AC67" i="19" s="1"/>
  <c r="DI71" i="16"/>
  <c r="AD67" i="19" s="1"/>
  <c r="DX71" i="16"/>
  <c r="AE67" i="19" s="1"/>
  <c r="H68" i="19"/>
  <c r="I68" i="19"/>
  <c r="J68" i="19"/>
  <c r="K68" i="19"/>
  <c r="AC72" i="16"/>
  <c r="L68" i="19" s="1"/>
  <c r="AR72" i="16"/>
  <c r="M68" i="19" s="1"/>
  <c r="AV72" i="16"/>
  <c r="O68" i="19" s="1"/>
  <c r="AY72" i="16"/>
  <c r="P68" i="19" s="1"/>
  <c r="BB72" i="16"/>
  <c r="Q68" i="19" s="1"/>
  <c r="BE72" i="16"/>
  <c r="R68" i="19" s="1"/>
  <c r="BT72" i="16"/>
  <c r="S68" i="19" s="1"/>
  <c r="BX72" i="16"/>
  <c r="U68" i="19" s="1"/>
  <c r="CA72" i="16"/>
  <c r="V68" i="19" s="1"/>
  <c r="CD72" i="16"/>
  <c r="W68" i="19" s="1"/>
  <c r="CG72" i="16"/>
  <c r="X68" i="19" s="1"/>
  <c r="CV72" i="16"/>
  <c r="Y68" i="19" s="1"/>
  <c r="CZ72" i="16"/>
  <c r="AA68" i="19" s="1"/>
  <c r="DC72" i="16"/>
  <c r="AB68" i="19" s="1"/>
  <c r="DF72" i="16"/>
  <c r="AC68" i="19" s="1"/>
  <c r="DI72" i="16"/>
  <c r="AD68" i="19" s="1"/>
  <c r="DX72" i="16"/>
  <c r="AE68" i="19" s="1"/>
  <c r="H69" i="19"/>
  <c r="I69" i="19"/>
  <c r="J69" i="19"/>
  <c r="K69" i="19"/>
  <c r="AC73" i="16"/>
  <c r="L69" i="19" s="1"/>
  <c r="AR73" i="16"/>
  <c r="M69" i="19" s="1"/>
  <c r="AV73" i="16"/>
  <c r="O69" i="19" s="1"/>
  <c r="AY73" i="16"/>
  <c r="P69" i="19" s="1"/>
  <c r="BB73" i="16"/>
  <c r="Q69" i="19" s="1"/>
  <c r="BE73" i="16"/>
  <c r="R69" i="19" s="1"/>
  <c r="BT73" i="16"/>
  <c r="S69" i="19" s="1"/>
  <c r="BX73" i="16"/>
  <c r="U69" i="19" s="1"/>
  <c r="CA73" i="16"/>
  <c r="V69" i="19" s="1"/>
  <c r="CD73" i="16"/>
  <c r="W69" i="19" s="1"/>
  <c r="CG73" i="16"/>
  <c r="X69" i="19" s="1"/>
  <c r="CV73" i="16"/>
  <c r="Y69" i="19" s="1"/>
  <c r="CZ73" i="16"/>
  <c r="AA69" i="19" s="1"/>
  <c r="DC73" i="16"/>
  <c r="AB69" i="19" s="1"/>
  <c r="DF73" i="16"/>
  <c r="AC69" i="19" s="1"/>
  <c r="DI73" i="16"/>
  <c r="AD69" i="19" s="1"/>
  <c r="DX73" i="16"/>
  <c r="AE69" i="19" s="1"/>
  <c r="H70" i="19"/>
  <c r="I70" i="19"/>
  <c r="J70" i="19"/>
  <c r="K70" i="19"/>
  <c r="AC74" i="16"/>
  <c r="L70" i="19" s="1"/>
  <c r="AR74" i="16"/>
  <c r="M70" i="19" s="1"/>
  <c r="AV74" i="16"/>
  <c r="O70" i="19" s="1"/>
  <c r="AY74" i="16"/>
  <c r="P70" i="19" s="1"/>
  <c r="BB74" i="16"/>
  <c r="Q70" i="19" s="1"/>
  <c r="BE74" i="16"/>
  <c r="R70" i="19" s="1"/>
  <c r="BT74" i="16"/>
  <c r="S70" i="19" s="1"/>
  <c r="BX74" i="16"/>
  <c r="U70" i="19" s="1"/>
  <c r="CA74" i="16"/>
  <c r="V70" i="19" s="1"/>
  <c r="CD74" i="16"/>
  <c r="W70" i="19" s="1"/>
  <c r="CG74" i="16"/>
  <c r="X70" i="19" s="1"/>
  <c r="CV74" i="16"/>
  <c r="Y70" i="19" s="1"/>
  <c r="CZ74" i="16"/>
  <c r="AA70" i="19" s="1"/>
  <c r="DC74" i="16"/>
  <c r="AB70" i="19" s="1"/>
  <c r="DF74" i="16"/>
  <c r="AC70" i="19" s="1"/>
  <c r="DI74" i="16"/>
  <c r="AD70" i="19" s="1"/>
  <c r="DX74" i="16"/>
  <c r="AE70" i="19" s="1"/>
  <c r="H71" i="19"/>
  <c r="I71" i="19"/>
  <c r="J71" i="19"/>
  <c r="K71" i="19"/>
  <c r="AC75" i="16"/>
  <c r="L71" i="19" s="1"/>
  <c r="AR75" i="16"/>
  <c r="M71" i="19" s="1"/>
  <c r="AV75" i="16"/>
  <c r="O71" i="19" s="1"/>
  <c r="AY75" i="16"/>
  <c r="P71" i="19" s="1"/>
  <c r="BB75" i="16"/>
  <c r="Q71" i="19" s="1"/>
  <c r="BE75" i="16"/>
  <c r="R71" i="19" s="1"/>
  <c r="BT75" i="16"/>
  <c r="S71" i="19" s="1"/>
  <c r="BX75" i="16"/>
  <c r="U71" i="19" s="1"/>
  <c r="CA75" i="16"/>
  <c r="V71" i="19" s="1"/>
  <c r="CD75" i="16"/>
  <c r="W71" i="19" s="1"/>
  <c r="CG75" i="16"/>
  <c r="X71" i="19" s="1"/>
  <c r="CV75" i="16"/>
  <c r="Y71" i="19" s="1"/>
  <c r="CZ75" i="16"/>
  <c r="AA71" i="19" s="1"/>
  <c r="DC75" i="16"/>
  <c r="AB71" i="19" s="1"/>
  <c r="DF75" i="16"/>
  <c r="AC71" i="19" s="1"/>
  <c r="DI75" i="16"/>
  <c r="AD71" i="19" s="1"/>
  <c r="DX75" i="16"/>
  <c r="AE71" i="19" s="1"/>
  <c r="H72" i="19"/>
  <c r="I72" i="19"/>
  <c r="J72" i="19"/>
  <c r="K72" i="19"/>
  <c r="AC76" i="16"/>
  <c r="L72" i="19" s="1"/>
  <c r="AR76" i="16"/>
  <c r="M72" i="19" s="1"/>
  <c r="AV76" i="16"/>
  <c r="O72" i="19" s="1"/>
  <c r="AY76" i="16"/>
  <c r="P72" i="19" s="1"/>
  <c r="BB76" i="16"/>
  <c r="Q72" i="19" s="1"/>
  <c r="BE76" i="16"/>
  <c r="R72" i="19" s="1"/>
  <c r="BT76" i="16"/>
  <c r="S72" i="19" s="1"/>
  <c r="BX76" i="16"/>
  <c r="U72" i="19" s="1"/>
  <c r="CA76" i="16"/>
  <c r="V72" i="19" s="1"/>
  <c r="CD76" i="16"/>
  <c r="W72" i="19" s="1"/>
  <c r="CG76" i="16"/>
  <c r="X72" i="19" s="1"/>
  <c r="CV76" i="16"/>
  <c r="Y72" i="19" s="1"/>
  <c r="CZ76" i="16"/>
  <c r="AA72" i="19" s="1"/>
  <c r="DC76" i="16"/>
  <c r="AB72" i="19" s="1"/>
  <c r="DF76" i="16"/>
  <c r="AC72" i="19" s="1"/>
  <c r="DI76" i="16"/>
  <c r="AD72" i="19"/>
  <c r="DX76" i="16"/>
  <c r="AE72" i="19" s="1"/>
  <c r="H73" i="19"/>
  <c r="I73" i="19"/>
  <c r="J73" i="19"/>
  <c r="K73" i="19"/>
  <c r="AC77" i="16"/>
  <c r="L73" i="19" s="1"/>
  <c r="AR77" i="16"/>
  <c r="M73" i="19" s="1"/>
  <c r="AV77" i="16"/>
  <c r="O73" i="19" s="1"/>
  <c r="AY77" i="16"/>
  <c r="P73" i="19" s="1"/>
  <c r="BB77" i="16"/>
  <c r="Q73" i="19" s="1"/>
  <c r="BE77" i="16"/>
  <c r="R73" i="19" s="1"/>
  <c r="BT77" i="16"/>
  <c r="S73" i="19" s="1"/>
  <c r="BX77" i="16"/>
  <c r="U73" i="19" s="1"/>
  <c r="CA77" i="16"/>
  <c r="V73" i="19" s="1"/>
  <c r="CD77" i="16"/>
  <c r="W73" i="19" s="1"/>
  <c r="CG77" i="16"/>
  <c r="X73" i="19" s="1"/>
  <c r="CV77" i="16"/>
  <c r="Y73" i="19" s="1"/>
  <c r="CZ77" i="16"/>
  <c r="AA73" i="19" s="1"/>
  <c r="DC77" i="16"/>
  <c r="AB73" i="19" s="1"/>
  <c r="DF77" i="16"/>
  <c r="AC73" i="19" s="1"/>
  <c r="DI77" i="16"/>
  <c r="AD73" i="19" s="1"/>
  <c r="DX77" i="16"/>
  <c r="AE73" i="19" s="1"/>
  <c r="H74" i="19"/>
  <c r="I74" i="19"/>
  <c r="J74" i="19"/>
  <c r="K74" i="19"/>
  <c r="AC78" i="16"/>
  <c r="L74" i="19" s="1"/>
  <c r="AR78" i="16"/>
  <c r="M74" i="19" s="1"/>
  <c r="AV78" i="16"/>
  <c r="O74" i="19" s="1"/>
  <c r="AY78" i="16"/>
  <c r="P74" i="19" s="1"/>
  <c r="BB78" i="16"/>
  <c r="Q74" i="19" s="1"/>
  <c r="BE78" i="16"/>
  <c r="R74" i="19" s="1"/>
  <c r="BT78" i="16"/>
  <c r="S74" i="19" s="1"/>
  <c r="BX78" i="16"/>
  <c r="U74" i="19" s="1"/>
  <c r="CA78" i="16"/>
  <c r="V74" i="19" s="1"/>
  <c r="CD78" i="16"/>
  <c r="W74" i="19" s="1"/>
  <c r="CG78" i="16"/>
  <c r="X74" i="19" s="1"/>
  <c r="CV78" i="16"/>
  <c r="Y74" i="19" s="1"/>
  <c r="CZ78" i="16"/>
  <c r="AA74" i="19" s="1"/>
  <c r="DC78" i="16"/>
  <c r="AB74" i="19"/>
  <c r="DF78" i="16"/>
  <c r="AC74" i="19" s="1"/>
  <c r="DI78" i="16"/>
  <c r="AD74" i="19" s="1"/>
  <c r="DX78" i="16"/>
  <c r="AE74" i="19" s="1"/>
  <c r="H75" i="19"/>
  <c r="I75" i="19"/>
  <c r="J75" i="19"/>
  <c r="K75" i="19"/>
  <c r="AC79" i="16"/>
  <c r="L75" i="19" s="1"/>
  <c r="AR79" i="16"/>
  <c r="M75" i="19" s="1"/>
  <c r="AV79" i="16"/>
  <c r="O75" i="19" s="1"/>
  <c r="AY79" i="16"/>
  <c r="P75" i="19" s="1"/>
  <c r="BB79" i="16"/>
  <c r="Q75" i="19" s="1"/>
  <c r="BE79" i="16"/>
  <c r="R75" i="19" s="1"/>
  <c r="BT79" i="16"/>
  <c r="S75" i="19" s="1"/>
  <c r="BX79" i="16"/>
  <c r="U75" i="19" s="1"/>
  <c r="CA79" i="16"/>
  <c r="V75" i="19" s="1"/>
  <c r="CD79" i="16"/>
  <c r="W75" i="19" s="1"/>
  <c r="CG79" i="16"/>
  <c r="X75" i="19" s="1"/>
  <c r="CV79" i="16"/>
  <c r="Y75" i="19" s="1"/>
  <c r="CZ79" i="16"/>
  <c r="AA75" i="19" s="1"/>
  <c r="DC79" i="16"/>
  <c r="AB75" i="19" s="1"/>
  <c r="DF79" i="16"/>
  <c r="AC75" i="19" s="1"/>
  <c r="DI79" i="16"/>
  <c r="AD75" i="19" s="1"/>
  <c r="DX79" i="16"/>
  <c r="AE75" i="19" s="1"/>
  <c r="H76" i="19"/>
  <c r="I76" i="19"/>
  <c r="J76" i="19"/>
  <c r="K76" i="19"/>
  <c r="AC80" i="16"/>
  <c r="L76" i="19" s="1"/>
  <c r="AR80" i="16"/>
  <c r="M76" i="19" s="1"/>
  <c r="AV80" i="16"/>
  <c r="O76" i="19" s="1"/>
  <c r="AY80" i="16"/>
  <c r="P76" i="19" s="1"/>
  <c r="BB80" i="16"/>
  <c r="Q76" i="19" s="1"/>
  <c r="BE80" i="16"/>
  <c r="R76" i="19" s="1"/>
  <c r="BT80" i="16"/>
  <c r="S76" i="19" s="1"/>
  <c r="BX80" i="16"/>
  <c r="U76" i="19" s="1"/>
  <c r="CA80" i="16"/>
  <c r="V76" i="19" s="1"/>
  <c r="CD80" i="16"/>
  <c r="W76" i="19" s="1"/>
  <c r="CG80" i="16"/>
  <c r="X76" i="19" s="1"/>
  <c r="CV80" i="16"/>
  <c r="Y76" i="19"/>
  <c r="CZ80" i="16"/>
  <c r="AA76" i="19" s="1"/>
  <c r="DC80" i="16"/>
  <c r="AB76" i="19" s="1"/>
  <c r="DF80" i="16"/>
  <c r="AC76" i="19" s="1"/>
  <c r="DI80" i="16"/>
  <c r="AD76" i="19" s="1"/>
  <c r="DX80" i="16"/>
  <c r="AE76" i="19" s="1"/>
  <c r="H77" i="19"/>
  <c r="I77" i="19"/>
  <c r="J77" i="19"/>
  <c r="K77" i="19"/>
  <c r="AC81" i="16"/>
  <c r="L77" i="19" s="1"/>
  <c r="AR81" i="16"/>
  <c r="M77" i="19" s="1"/>
  <c r="AV81" i="16"/>
  <c r="O77" i="19" s="1"/>
  <c r="AY81" i="16"/>
  <c r="P77" i="19" s="1"/>
  <c r="BB81" i="16"/>
  <c r="Q77" i="19" s="1"/>
  <c r="BE81" i="16"/>
  <c r="R77" i="19" s="1"/>
  <c r="BT81" i="16"/>
  <c r="S77" i="19" s="1"/>
  <c r="BX81" i="16"/>
  <c r="U77" i="19" s="1"/>
  <c r="CA81" i="16"/>
  <c r="V77" i="19" s="1"/>
  <c r="CD81" i="16"/>
  <c r="W77" i="19" s="1"/>
  <c r="CG81" i="16"/>
  <c r="X77" i="19" s="1"/>
  <c r="CV81" i="16"/>
  <c r="Y77" i="19" s="1"/>
  <c r="CZ81" i="16"/>
  <c r="AA77" i="19" s="1"/>
  <c r="DC81" i="16"/>
  <c r="AB77" i="19" s="1"/>
  <c r="DF81" i="16"/>
  <c r="AC77" i="19" s="1"/>
  <c r="DI81" i="16"/>
  <c r="AD77" i="19" s="1"/>
  <c r="DX81" i="16"/>
  <c r="AE77" i="19" s="1"/>
  <c r="H78" i="19"/>
  <c r="I78" i="19"/>
  <c r="J78" i="19"/>
  <c r="K78" i="19"/>
  <c r="AC82" i="16"/>
  <c r="L78" i="19" s="1"/>
  <c r="AR82" i="16"/>
  <c r="M78" i="19" s="1"/>
  <c r="AV82" i="16"/>
  <c r="O78" i="19" s="1"/>
  <c r="AY82" i="16"/>
  <c r="P78" i="19" s="1"/>
  <c r="BB82" i="16"/>
  <c r="Q78" i="19" s="1"/>
  <c r="BE82" i="16"/>
  <c r="R78" i="19" s="1"/>
  <c r="BT82" i="16"/>
  <c r="S78" i="19" s="1"/>
  <c r="BX82" i="16"/>
  <c r="U78" i="19" s="1"/>
  <c r="CA82" i="16"/>
  <c r="V78" i="19" s="1"/>
  <c r="CD82" i="16"/>
  <c r="W78" i="19"/>
  <c r="CG82" i="16"/>
  <c r="X78" i="19" s="1"/>
  <c r="CV82" i="16"/>
  <c r="Y78" i="19" s="1"/>
  <c r="CZ82" i="16"/>
  <c r="AA78" i="19" s="1"/>
  <c r="DC82" i="16"/>
  <c r="AB78" i="19" s="1"/>
  <c r="DF82" i="16"/>
  <c r="AC78" i="19" s="1"/>
  <c r="DI82" i="16"/>
  <c r="AD78" i="19" s="1"/>
  <c r="DX82" i="16"/>
  <c r="AE78" i="19" s="1"/>
  <c r="H79" i="19"/>
  <c r="I79" i="19"/>
  <c r="J79" i="19"/>
  <c r="K79" i="19"/>
  <c r="AC83" i="16"/>
  <c r="L79" i="19" s="1"/>
  <c r="AR83" i="16"/>
  <c r="M79" i="19" s="1"/>
  <c r="AV83" i="16"/>
  <c r="O79" i="19" s="1"/>
  <c r="AY83" i="16"/>
  <c r="P79" i="19" s="1"/>
  <c r="BB83" i="16"/>
  <c r="Q79" i="19" s="1"/>
  <c r="BE83" i="16"/>
  <c r="R79" i="19" s="1"/>
  <c r="BT83" i="16"/>
  <c r="S79" i="19" s="1"/>
  <c r="BX83" i="16"/>
  <c r="U79" i="19" s="1"/>
  <c r="CA83" i="16"/>
  <c r="V79" i="19" s="1"/>
  <c r="CD83" i="16"/>
  <c r="W79" i="19" s="1"/>
  <c r="CG83" i="16"/>
  <c r="X79" i="19" s="1"/>
  <c r="CV83" i="16"/>
  <c r="Y79" i="19" s="1"/>
  <c r="CZ83" i="16"/>
  <c r="AA79" i="19" s="1"/>
  <c r="DC83" i="16"/>
  <c r="AB79" i="19" s="1"/>
  <c r="DF83" i="16"/>
  <c r="AC79" i="19" s="1"/>
  <c r="DI83" i="16"/>
  <c r="AD79" i="19" s="1"/>
  <c r="DX83" i="16"/>
  <c r="AE79" i="19" s="1"/>
  <c r="H80" i="19"/>
  <c r="I80" i="19"/>
  <c r="J80" i="19"/>
  <c r="K80" i="19"/>
  <c r="AC84" i="16"/>
  <c r="L80" i="19" s="1"/>
  <c r="AR84" i="16"/>
  <c r="M80" i="19" s="1"/>
  <c r="AV84" i="16"/>
  <c r="O80" i="19" s="1"/>
  <c r="AY84" i="16"/>
  <c r="P80" i="19" s="1"/>
  <c r="BB84" i="16"/>
  <c r="Q80" i="19" s="1"/>
  <c r="BE84" i="16"/>
  <c r="R80" i="19" s="1"/>
  <c r="BT84" i="16"/>
  <c r="S80" i="19" s="1"/>
  <c r="BX84" i="16"/>
  <c r="U80" i="19" s="1"/>
  <c r="CA84" i="16"/>
  <c r="V80" i="19" s="1"/>
  <c r="CD84" i="16"/>
  <c r="W80" i="19" s="1"/>
  <c r="CG84" i="16"/>
  <c r="X80" i="19" s="1"/>
  <c r="CV84" i="16"/>
  <c r="Y80" i="19" s="1"/>
  <c r="CZ84" i="16"/>
  <c r="AA80" i="19" s="1"/>
  <c r="DC84" i="16"/>
  <c r="AB80" i="19" s="1"/>
  <c r="DF84" i="16"/>
  <c r="AC80" i="19" s="1"/>
  <c r="DI84" i="16"/>
  <c r="AD80" i="19" s="1"/>
  <c r="DX84" i="16"/>
  <c r="AE80" i="19" s="1"/>
  <c r="H81" i="19"/>
  <c r="I81" i="19"/>
  <c r="J81" i="19"/>
  <c r="K81" i="19"/>
  <c r="AC85" i="16"/>
  <c r="L81" i="19" s="1"/>
  <c r="AR85" i="16"/>
  <c r="M81" i="19" s="1"/>
  <c r="AV85" i="16"/>
  <c r="O81" i="19" s="1"/>
  <c r="AY85" i="16"/>
  <c r="P81" i="19" s="1"/>
  <c r="BB85" i="16"/>
  <c r="Q81" i="19" s="1"/>
  <c r="BE85" i="16"/>
  <c r="R81" i="19" s="1"/>
  <c r="BT85" i="16"/>
  <c r="S81" i="19" s="1"/>
  <c r="BX85" i="16"/>
  <c r="U81" i="19" s="1"/>
  <c r="CA85" i="16"/>
  <c r="V81" i="19" s="1"/>
  <c r="CD85" i="16"/>
  <c r="W81" i="19" s="1"/>
  <c r="CG85" i="16"/>
  <c r="X81" i="19" s="1"/>
  <c r="CV85" i="16"/>
  <c r="Y81" i="19" s="1"/>
  <c r="CZ85" i="16"/>
  <c r="AA81" i="19" s="1"/>
  <c r="DC85" i="16"/>
  <c r="AB81" i="19" s="1"/>
  <c r="DF85" i="16"/>
  <c r="AC81" i="19" s="1"/>
  <c r="DI85" i="16"/>
  <c r="AD81" i="19" s="1"/>
  <c r="DX85" i="16"/>
  <c r="AE81" i="19" s="1"/>
  <c r="H82" i="19"/>
  <c r="I82" i="19"/>
  <c r="J82" i="19"/>
  <c r="K82" i="19"/>
  <c r="AC86" i="16"/>
  <c r="L82" i="19" s="1"/>
  <c r="AR86" i="16"/>
  <c r="M82" i="19" s="1"/>
  <c r="AV86" i="16"/>
  <c r="O82" i="19" s="1"/>
  <c r="AY86" i="16"/>
  <c r="P82" i="19" s="1"/>
  <c r="BB86" i="16"/>
  <c r="Q82" i="19" s="1"/>
  <c r="BE86" i="16"/>
  <c r="R82" i="19" s="1"/>
  <c r="BT86" i="16"/>
  <c r="S82" i="19" s="1"/>
  <c r="BX86" i="16"/>
  <c r="U82" i="19" s="1"/>
  <c r="CA86" i="16"/>
  <c r="V82" i="19" s="1"/>
  <c r="CD86" i="16"/>
  <c r="W82" i="19" s="1"/>
  <c r="CG86" i="16"/>
  <c r="X82" i="19" s="1"/>
  <c r="CV86" i="16"/>
  <c r="Y82" i="19" s="1"/>
  <c r="CZ86" i="16"/>
  <c r="AA82" i="19" s="1"/>
  <c r="DC86" i="16"/>
  <c r="AB82" i="19" s="1"/>
  <c r="DF86" i="16"/>
  <c r="AC82" i="19" s="1"/>
  <c r="DI86" i="16"/>
  <c r="AD82" i="19" s="1"/>
  <c r="DX86" i="16"/>
  <c r="AE82" i="19" s="1"/>
  <c r="H83" i="19"/>
  <c r="I83" i="19"/>
  <c r="J83" i="19"/>
  <c r="K83" i="19"/>
  <c r="AC87" i="16"/>
  <c r="L83" i="19" s="1"/>
  <c r="AR87" i="16"/>
  <c r="M83" i="19" s="1"/>
  <c r="AV87" i="16"/>
  <c r="O83" i="19" s="1"/>
  <c r="AY87" i="16"/>
  <c r="P83" i="19" s="1"/>
  <c r="BB87" i="16"/>
  <c r="Q83" i="19" s="1"/>
  <c r="BE87" i="16"/>
  <c r="R83" i="19" s="1"/>
  <c r="BT87" i="16"/>
  <c r="S83" i="19" s="1"/>
  <c r="BX87" i="16"/>
  <c r="U83" i="19" s="1"/>
  <c r="CA87" i="16"/>
  <c r="V83" i="19" s="1"/>
  <c r="CD87" i="16"/>
  <c r="W83" i="19" s="1"/>
  <c r="CG87" i="16"/>
  <c r="X83" i="19" s="1"/>
  <c r="CV87" i="16"/>
  <c r="Y83" i="19" s="1"/>
  <c r="CZ87" i="16"/>
  <c r="AA83" i="19" s="1"/>
  <c r="DC87" i="16"/>
  <c r="AB83" i="19" s="1"/>
  <c r="DF87" i="16"/>
  <c r="AC83" i="19" s="1"/>
  <c r="DI87" i="16"/>
  <c r="AD83" i="19" s="1"/>
  <c r="DX87" i="16"/>
  <c r="AE83" i="19" s="1"/>
  <c r="H84" i="19"/>
  <c r="I84" i="19"/>
  <c r="J84" i="19"/>
  <c r="K84" i="19"/>
  <c r="AC88" i="16"/>
  <c r="L84" i="19" s="1"/>
  <c r="AR88" i="16"/>
  <c r="M84" i="19" s="1"/>
  <c r="AV88" i="16"/>
  <c r="O84" i="19" s="1"/>
  <c r="AY88" i="16"/>
  <c r="P84" i="19" s="1"/>
  <c r="BB88" i="16"/>
  <c r="Q84" i="19" s="1"/>
  <c r="BE88" i="16"/>
  <c r="R84" i="19" s="1"/>
  <c r="BT88" i="16"/>
  <c r="S84" i="19" s="1"/>
  <c r="BX88" i="16"/>
  <c r="U84" i="19" s="1"/>
  <c r="CA88" i="16"/>
  <c r="V84" i="19" s="1"/>
  <c r="CD88" i="16"/>
  <c r="W84" i="19" s="1"/>
  <c r="CG88" i="16"/>
  <c r="X84" i="19" s="1"/>
  <c r="CV88" i="16"/>
  <c r="Y84" i="19" s="1"/>
  <c r="CZ88" i="16"/>
  <c r="AA84" i="19" s="1"/>
  <c r="DC88" i="16"/>
  <c r="AB84" i="19" s="1"/>
  <c r="DF88" i="16"/>
  <c r="AC84" i="19" s="1"/>
  <c r="DI88" i="16"/>
  <c r="AD84" i="19" s="1"/>
  <c r="DX88" i="16"/>
  <c r="AE84" i="19" s="1"/>
  <c r="H85" i="19"/>
  <c r="I85" i="19"/>
  <c r="J85" i="19"/>
  <c r="K85" i="19"/>
  <c r="AC89" i="16"/>
  <c r="L85" i="19" s="1"/>
  <c r="AR89" i="16"/>
  <c r="M85" i="19" s="1"/>
  <c r="AV89" i="16"/>
  <c r="O85" i="19" s="1"/>
  <c r="AY89" i="16"/>
  <c r="P85" i="19" s="1"/>
  <c r="BB89" i="16"/>
  <c r="Q85" i="19" s="1"/>
  <c r="BE89" i="16"/>
  <c r="R85" i="19" s="1"/>
  <c r="BT89" i="16"/>
  <c r="S85" i="19" s="1"/>
  <c r="BX89" i="16"/>
  <c r="U85" i="19" s="1"/>
  <c r="CA89" i="16"/>
  <c r="V85" i="19" s="1"/>
  <c r="CD89" i="16"/>
  <c r="W85" i="19" s="1"/>
  <c r="CG89" i="16"/>
  <c r="X85" i="19" s="1"/>
  <c r="CV89" i="16"/>
  <c r="Y85" i="19" s="1"/>
  <c r="CZ89" i="16"/>
  <c r="AA85" i="19" s="1"/>
  <c r="DC89" i="16"/>
  <c r="AB85" i="19" s="1"/>
  <c r="DF89" i="16"/>
  <c r="AC85" i="19" s="1"/>
  <c r="DI89" i="16"/>
  <c r="AD85" i="19" s="1"/>
  <c r="DX89" i="16"/>
  <c r="AE85" i="19" s="1"/>
  <c r="H86" i="19"/>
  <c r="I86" i="19"/>
  <c r="J86" i="19"/>
  <c r="K86" i="19"/>
  <c r="AC90" i="16"/>
  <c r="L86" i="19" s="1"/>
  <c r="AR90" i="16"/>
  <c r="M86" i="19" s="1"/>
  <c r="AV90" i="16"/>
  <c r="O86" i="19" s="1"/>
  <c r="AY90" i="16"/>
  <c r="P86" i="19" s="1"/>
  <c r="BB90" i="16"/>
  <c r="Q86" i="19" s="1"/>
  <c r="BE90" i="16"/>
  <c r="R86" i="19" s="1"/>
  <c r="BT90" i="16"/>
  <c r="S86" i="19" s="1"/>
  <c r="BX90" i="16"/>
  <c r="U86" i="19" s="1"/>
  <c r="CA90" i="16"/>
  <c r="V86" i="19" s="1"/>
  <c r="CD90" i="16"/>
  <c r="W86" i="19" s="1"/>
  <c r="CG90" i="16"/>
  <c r="X86" i="19" s="1"/>
  <c r="CV90" i="16"/>
  <c r="Y86" i="19" s="1"/>
  <c r="CZ90" i="16"/>
  <c r="AA86" i="19" s="1"/>
  <c r="DC90" i="16"/>
  <c r="AB86" i="19" s="1"/>
  <c r="DF90" i="16"/>
  <c r="AC86" i="19" s="1"/>
  <c r="DI90" i="16"/>
  <c r="AD86" i="19" s="1"/>
  <c r="DX90" i="16"/>
  <c r="AE86" i="19" s="1"/>
  <c r="H87" i="19"/>
  <c r="I87" i="19"/>
  <c r="J87" i="19"/>
  <c r="K87" i="19"/>
  <c r="AC91" i="16"/>
  <c r="L87" i="19" s="1"/>
  <c r="AR91" i="16"/>
  <c r="M87" i="19" s="1"/>
  <c r="AV91" i="16"/>
  <c r="O87" i="19" s="1"/>
  <c r="AY91" i="16"/>
  <c r="P87" i="19" s="1"/>
  <c r="BB91" i="16"/>
  <c r="Q87" i="19" s="1"/>
  <c r="BE91" i="16"/>
  <c r="R87" i="19" s="1"/>
  <c r="BT91" i="16"/>
  <c r="S87" i="19" s="1"/>
  <c r="BX91" i="16"/>
  <c r="U87" i="19" s="1"/>
  <c r="CA91" i="16"/>
  <c r="V87" i="19" s="1"/>
  <c r="CD91" i="16"/>
  <c r="W87" i="19" s="1"/>
  <c r="CG91" i="16"/>
  <c r="X87" i="19" s="1"/>
  <c r="CV91" i="16"/>
  <c r="Y87" i="19" s="1"/>
  <c r="CZ91" i="16"/>
  <c r="AA87" i="19" s="1"/>
  <c r="DC91" i="16"/>
  <c r="AB87" i="19" s="1"/>
  <c r="DF91" i="16"/>
  <c r="AC87" i="19" s="1"/>
  <c r="DI91" i="16"/>
  <c r="AD87" i="19" s="1"/>
  <c r="DX91" i="16"/>
  <c r="AE87" i="19" s="1"/>
  <c r="H88" i="19"/>
  <c r="I88" i="19"/>
  <c r="J88" i="19"/>
  <c r="K88" i="19"/>
  <c r="AC92" i="16"/>
  <c r="L88" i="19" s="1"/>
  <c r="AR92" i="16"/>
  <c r="M88" i="19" s="1"/>
  <c r="AV92" i="16"/>
  <c r="O88" i="19" s="1"/>
  <c r="AY92" i="16"/>
  <c r="P88" i="19" s="1"/>
  <c r="BB92" i="16"/>
  <c r="Q88" i="19" s="1"/>
  <c r="BE92" i="16"/>
  <c r="R88" i="19" s="1"/>
  <c r="BT92" i="16"/>
  <c r="S88" i="19" s="1"/>
  <c r="BX92" i="16"/>
  <c r="U88" i="19" s="1"/>
  <c r="CA92" i="16"/>
  <c r="V88" i="19" s="1"/>
  <c r="CD92" i="16"/>
  <c r="W88" i="19" s="1"/>
  <c r="CG92" i="16"/>
  <c r="X88" i="19" s="1"/>
  <c r="CV92" i="16"/>
  <c r="Y88" i="19" s="1"/>
  <c r="CZ92" i="16"/>
  <c r="AA88" i="19" s="1"/>
  <c r="DC92" i="16"/>
  <c r="AB88" i="19" s="1"/>
  <c r="DF92" i="16"/>
  <c r="AC88" i="19" s="1"/>
  <c r="DI92" i="16"/>
  <c r="AD88" i="19" s="1"/>
  <c r="DX92" i="16"/>
  <c r="AE88" i="19" s="1"/>
  <c r="H89" i="19"/>
  <c r="I89" i="19"/>
  <c r="J89" i="19"/>
  <c r="K89" i="19"/>
  <c r="AC93" i="16"/>
  <c r="L89" i="19" s="1"/>
  <c r="AR93" i="16"/>
  <c r="M89" i="19" s="1"/>
  <c r="AV93" i="16"/>
  <c r="O89" i="19" s="1"/>
  <c r="AY93" i="16"/>
  <c r="P89" i="19" s="1"/>
  <c r="BB93" i="16"/>
  <c r="Q89" i="19" s="1"/>
  <c r="BE93" i="16"/>
  <c r="R89" i="19" s="1"/>
  <c r="BT93" i="16"/>
  <c r="S89" i="19" s="1"/>
  <c r="BX93" i="16"/>
  <c r="U89" i="19" s="1"/>
  <c r="CA93" i="16"/>
  <c r="V89" i="19" s="1"/>
  <c r="CD93" i="16"/>
  <c r="W89" i="19" s="1"/>
  <c r="CG93" i="16"/>
  <c r="X89" i="19" s="1"/>
  <c r="CV93" i="16"/>
  <c r="Y89" i="19" s="1"/>
  <c r="CZ93" i="16"/>
  <c r="AA89" i="19" s="1"/>
  <c r="DC93" i="16"/>
  <c r="AB89" i="19" s="1"/>
  <c r="DF93" i="16"/>
  <c r="AC89" i="19" s="1"/>
  <c r="DI93" i="16"/>
  <c r="AD89" i="19" s="1"/>
  <c r="DX93" i="16"/>
  <c r="AE89" i="19" s="1"/>
  <c r="H90" i="19"/>
  <c r="I90" i="19"/>
  <c r="J90" i="19"/>
  <c r="K90" i="19"/>
  <c r="AC94" i="16"/>
  <c r="L90" i="19" s="1"/>
  <c r="AR94" i="16"/>
  <c r="M90" i="19" s="1"/>
  <c r="AV94" i="16"/>
  <c r="O90" i="19" s="1"/>
  <c r="AY94" i="16"/>
  <c r="P90" i="19" s="1"/>
  <c r="BB94" i="16"/>
  <c r="Q90" i="19" s="1"/>
  <c r="BE94" i="16"/>
  <c r="R90" i="19" s="1"/>
  <c r="BT94" i="16"/>
  <c r="S90" i="19" s="1"/>
  <c r="BX94" i="16"/>
  <c r="U90" i="19" s="1"/>
  <c r="CA94" i="16"/>
  <c r="V90" i="19" s="1"/>
  <c r="CD94" i="16"/>
  <c r="W90" i="19" s="1"/>
  <c r="CG94" i="16"/>
  <c r="X90" i="19" s="1"/>
  <c r="CV94" i="16"/>
  <c r="Y90" i="19" s="1"/>
  <c r="CZ94" i="16"/>
  <c r="AA90" i="19" s="1"/>
  <c r="DC94" i="16"/>
  <c r="AB90" i="19" s="1"/>
  <c r="DF94" i="16"/>
  <c r="AC90" i="19" s="1"/>
  <c r="DI94" i="16"/>
  <c r="AD90" i="19" s="1"/>
  <c r="DX94" i="16"/>
  <c r="AE90" i="19" s="1"/>
  <c r="H91" i="19"/>
  <c r="I91" i="19"/>
  <c r="J91" i="19"/>
  <c r="K91" i="19"/>
  <c r="AC95" i="16"/>
  <c r="L91" i="19" s="1"/>
  <c r="AR95" i="16"/>
  <c r="M91" i="19" s="1"/>
  <c r="AV95" i="16"/>
  <c r="O91" i="19" s="1"/>
  <c r="AY95" i="16"/>
  <c r="P91" i="19" s="1"/>
  <c r="BB95" i="16"/>
  <c r="Q91" i="19" s="1"/>
  <c r="BE95" i="16"/>
  <c r="R91" i="19" s="1"/>
  <c r="BT95" i="16"/>
  <c r="S91" i="19" s="1"/>
  <c r="BX95" i="16"/>
  <c r="U91" i="19" s="1"/>
  <c r="CA95" i="16"/>
  <c r="V91" i="19" s="1"/>
  <c r="CD95" i="16"/>
  <c r="W91" i="19" s="1"/>
  <c r="CG95" i="16"/>
  <c r="X91" i="19" s="1"/>
  <c r="CV95" i="16"/>
  <c r="Y91" i="19" s="1"/>
  <c r="CZ95" i="16"/>
  <c r="AA91" i="19" s="1"/>
  <c r="DC95" i="16"/>
  <c r="AB91" i="19" s="1"/>
  <c r="DF95" i="16"/>
  <c r="AC91" i="19" s="1"/>
  <c r="DI95" i="16"/>
  <c r="AD91" i="19" s="1"/>
  <c r="DX95" i="16"/>
  <c r="AE91" i="19" s="1"/>
  <c r="H92" i="19"/>
  <c r="I92" i="19"/>
  <c r="J92" i="19"/>
  <c r="K92" i="19"/>
  <c r="AC96" i="16"/>
  <c r="L92" i="19" s="1"/>
  <c r="AR96" i="16"/>
  <c r="M92" i="19" s="1"/>
  <c r="AV96" i="16"/>
  <c r="O92" i="19" s="1"/>
  <c r="AY96" i="16"/>
  <c r="P92" i="19" s="1"/>
  <c r="BB96" i="16"/>
  <c r="Q92" i="19" s="1"/>
  <c r="BE96" i="16"/>
  <c r="R92" i="19" s="1"/>
  <c r="BT96" i="16"/>
  <c r="S92" i="19" s="1"/>
  <c r="BX96" i="16"/>
  <c r="U92" i="19" s="1"/>
  <c r="CA96" i="16"/>
  <c r="V92" i="19" s="1"/>
  <c r="CD96" i="16"/>
  <c r="W92" i="19" s="1"/>
  <c r="CG96" i="16"/>
  <c r="X92" i="19"/>
  <c r="CV96" i="16"/>
  <c r="Y92" i="19" s="1"/>
  <c r="CZ96" i="16"/>
  <c r="AA92" i="19" s="1"/>
  <c r="DC96" i="16"/>
  <c r="AB92" i="19" s="1"/>
  <c r="DF96" i="16"/>
  <c r="AC92" i="19" s="1"/>
  <c r="DI96" i="16"/>
  <c r="AD92" i="19" s="1"/>
  <c r="DX96" i="16"/>
  <c r="AE92" i="19" s="1"/>
  <c r="H93" i="19"/>
  <c r="I93" i="19"/>
  <c r="J93" i="19"/>
  <c r="K93" i="19"/>
  <c r="AC97" i="16"/>
  <c r="L93" i="19" s="1"/>
  <c r="AR97" i="16"/>
  <c r="M93" i="19" s="1"/>
  <c r="AV97" i="16"/>
  <c r="O93" i="19" s="1"/>
  <c r="AY97" i="16"/>
  <c r="P93" i="19" s="1"/>
  <c r="BB97" i="16"/>
  <c r="Q93" i="19" s="1"/>
  <c r="BE97" i="16"/>
  <c r="R93" i="19"/>
  <c r="BT97" i="16"/>
  <c r="S93" i="19" s="1"/>
  <c r="BX97" i="16"/>
  <c r="U93" i="19" s="1"/>
  <c r="CA97" i="16"/>
  <c r="V93" i="19" s="1"/>
  <c r="CD97" i="16"/>
  <c r="W93" i="19"/>
  <c r="CG97" i="16"/>
  <c r="X93" i="19" s="1"/>
  <c r="CV97" i="16"/>
  <c r="Y93" i="19" s="1"/>
  <c r="CZ97" i="16"/>
  <c r="AA93" i="19" s="1"/>
  <c r="DC97" i="16"/>
  <c r="AB93" i="19" s="1"/>
  <c r="DF97" i="16"/>
  <c r="AC93" i="19" s="1"/>
  <c r="DI97" i="16"/>
  <c r="AD93" i="19" s="1"/>
  <c r="DX97" i="16"/>
  <c r="AE93" i="19" s="1"/>
  <c r="H94" i="19"/>
  <c r="I94" i="19"/>
  <c r="J94" i="19"/>
  <c r="K94" i="19"/>
  <c r="AC98" i="16"/>
  <c r="L94" i="19" s="1"/>
  <c r="AR98" i="16"/>
  <c r="M94" i="19" s="1"/>
  <c r="AV98" i="16"/>
  <c r="O94" i="19" s="1"/>
  <c r="AY98" i="16"/>
  <c r="P94" i="19" s="1"/>
  <c r="BB98" i="16"/>
  <c r="Q94" i="19"/>
  <c r="BE98" i="16"/>
  <c r="R94" i="19" s="1"/>
  <c r="BT98" i="16"/>
  <c r="S94" i="19" s="1"/>
  <c r="BX98" i="16"/>
  <c r="U94" i="19" s="1"/>
  <c r="CA98" i="16"/>
  <c r="V94" i="19"/>
  <c r="CD98" i="16"/>
  <c r="W94" i="19" s="1"/>
  <c r="CG98" i="16"/>
  <c r="X94" i="19" s="1"/>
  <c r="CV98" i="16"/>
  <c r="Y94" i="19" s="1"/>
  <c r="CZ98" i="16"/>
  <c r="AA94" i="19" s="1"/>
  <c r="DC98" i="16"/>
  <c r="AB94" i="19" s="1"/>
  <c r="DF98" i="16"/>
  <c r="AC94" i="19" s="1"/>
  <c r="DI98" i="16"/>
  <c r="AD94" i="19" s="1"/>
  <c r="DX98" i="16"/>
  <c r="AE94" i="19" s="1"/>
  <c r="H95" i="19"/>
  <c r="I95" i="19"/>
  <c r="J95" i="19"/>
  <c r="K95" i="19"/>
  <c r="AC99" i="16"/>
  <c r="L95" i="19" s="1"/>
  <c r="AR99" i="16"/>
  <c r="M95" i="19" s="1"/>
  <c r="AV99" i="16"/>
  <c r="O95" i="19" s="1"/>
  <c r="AY99" i="16"/>
  <c r="P95" i="19"/>
  <c r="BB99" i="16"/>
  <c r="Q95" i="19" s="1"/>
  <c r="BE99" i="16"/>
  <c r="R95" i="19" s="1"/>
  <c r="BT99" i="16"/>
  <c r="S95" i="19" s="1"/>
  <c r="BX99" i="16"/>
  <c r="U95" i="19"/>
  <c r="CA99" i="16"/>
  <c r="V95" i="19" s="1"/>
  <c r="CD99" i="16"/>
  <c r="W95" i="19" s="1"/>
  <c r="CG99" i="16"/>
  <c r="X95" i="19" s="1"/>
  <c r="CV99" i="16"/>
  <c r="Y95" i="19" s="1"/>
  <c r="CZ99" i="16"/>
  <c r="AA95" i="19" s="1"/>
  <c r="DC99" i="16"/>
  <c r="AB95" i="19" s="1"/>
  <c r="DF99" i="16"/>
  <c r="AC95" i="19" s="1"/>
  <c r="DI99" i="16"/>
  <c r="AD95" i="19" s="1"/>
  <c r="DX99" i="16"/>
  <c r="AE95" i="19" s="1"/>
  <c r="H96" i="19"/>
  <c r="I96" i="19"/>
  <c r="J96" i="19"/>
  <c r="K96" i="19"/>
  <c r="AC100" i="16"/>
  <c r="L96" i="19" s="1"/>
  <c r="AR100" i="16"/>
  <c r="M96" i="19" s="1"/>
  <c r="AV100" i="16"/>
  <c r="O96" i="19"/>
  <c r="AY100" i="16"/>
  <c r="P96" i="19" s="1"/>
  <c r="BB100" i="16"/>
  <c r="Q96" i="19" s="1"/>
  <c r="BE100" i="16"/>
  <c r="R96" i="19" s="1"/>
  <c r="BT100" i="16"/>
  <c r="S96" i="19"/>
  <c r="BX100" i="16"/>
  <c r="U96" i="19" s="1"/>
  <c r="CA100" i="16"/>
  <c r="V96" i="19" s="1"/>
  <c r="CD100" i="16"/>
  <c r="W96" i="19" s="1"/>
  <c r="CG100" i="16"/>
  <c r="X96" i="19" s="1"/>
  <c r="CV100" i="16"/>
  <c r="Y96" i="19" s="1"/>
  <c r="CZ100" i="16"/>
  <c r="AA96" i="19" s="1"/>
  <c r="DC100" i="16"/>
  <c r="AB96" i="19" s="1"/>
  <c r="DF100" i="16"/>
  <c r="AC96" i="19" s="1"/>
  <c r="DI100" i="16"/>
  <c r="AD96" i="19" s="1"/>
  <c r="DX100" i="16"/>
  <c r="AE96" i="19" s="1"/>
  <c r="H97" i="19"/>
  <c r="I97" i="19"/>
  <c r="J97" i="19"/>
  <c r="K97" i="19"/>
  <c r="AC101" i="16"/>
  <c r="L97" i="19" s="1"/>
  <c r="AR101" i="16"/>
  <c r="M97" i="19"/>
  <c r="AV101" i="16"/>
  <c r="O97" i="19" s="1"/>
  <c r="AY101" i="16"/>
  <c r="P97" i="19" s="1"/>
  <c r="BB101" i="16"/>
  <c r="Q97" i="19" s="1"/>
  <c r="BE101" i="16"/>
  <c r="R97" i="19"/>
  <c r="BT101" i="16"/>
  <c r="S97" i="19" s="1"/>
  <c r="BX101" i="16"/>
  <c r="U97" i="19" s="1"/>
  <c r="CA101" i="16"/>
  <c r="V97" i="19" s="1"/>
  <c r="CD101" i="16"/>
  <c r="W97" i="19" s="1"/>
  <c r="CG101" i="16"/>
  <c r="X97" i="19" s="1"/>
  <c r="CV101" i="16"/>
  <c r="Y97" i="19" s="1"/>
  <c r="CZ101" i="16"/>
  <c r="AA97" i="19" s="1"/>
  <c r="DC101" i="16"/>
  <c r="AB97" i="19" s="1"/>
  <c r="DF101" i="16"/>
  <c r="AC97" i="19"/>
  <c r="DI101" i="16"/>
  <c r="AD97" i="19" s="1"/>
  <c r="DX101" i="16"/>
  <c r="AE97" i="19"/>
  <c r="H98" i="19"/>
  <c r="I98" i="19"/>
  <c r="J98" i="19"/>
  <c r="K98" i="19"/>
  <c r="AC102" i="16"/>
  <c r="L98" i="19" s="1"/>
  <c r="AR102" i="16"/>
  <c r="M98" i="19"/>
  <c r="AV102" i="16"/>
  <c r="O98" i="19" s="1"/>
  <c r="AY102" i="16"/>
  <c r="P98" i="19"/>
  <c r="BB102" i="16"/>
  <c r="Q98" i="19" s="1"/>
  <c r="BE102" i="16"/>
  <c r="R98" i="19"/>
  <c r="BT102" i="16"/>
  <c r="S98" i="19" s="1"/>
  <c r="BX102" i="16"/>
  <c r="U98" i="19"/>
  <c r="CA102" i="16"/>
  <c r="V98" i="19" s="1"/>
  <c r="CD102" i="16"/>
  <c r="W98" i="19"/>
  <c r="CG102" i="16"/>
  <c r="X98" i="19" s="1"/>
  <c r="CV102" i="16"/>
  <c r="Y98" i="19"/>
  <c r="CZ102" i="16"/>
  <c r="AA98" i="19" s="1"/>
  <c r="DC102" i="16"/>
  <c r="AB98" i="19"/>
  <c r="DF102" i="16"/>
  <c r="AC98" i="19" s="1"/>
  <c r="DI102" i="16"/>
  <c r="AD98" i="19"/>
  <c r="DX102" i="16"/>
  <c r="AE98" i="19" s="1"/>
  <c r="H99" i="19"/>
  <c r="I99" i="19"/>
  <c r="J99" i="19"/>
  <c r="K99" i="19"/>
  <c r="AC103" i="16"/>
  <c r="L99" i="19"/>
  <c r="AR103" i="16"/>
  <c r="M99" i="19" s="1"/>
  <c r="AV103" i="16"/>
  <c r="O99" i="19"/>
  <c r="AY103" i="16"/>
  <c r="P99" i="19" s="1"/>
  <c r="BB103" i="16"/>
  <c r="Q99" i="19"/>
  <c r="BE103" i="16"/>
  <c r="R99" i="19" s="1"/>
  <c r="BT103" i="16"/>
  <c r="S99" i="19"/>
  <c r="BX103" i="16"/>
  <c r="U99" i="19" s="1"/>
  <c r="CA103" i="16"/>
  <c r="V99" i="19"/>
  <c r="CD103" i="16"/>
  <c r="W99" i="19" s="1"/>
  <c r="CG103" i="16"/>
  <c r="X99" i="19"/>
  <c r="CV103" i="16"/>
  <c r="Y99" i="19" s="1"/>
  <c r="CZ103" i="16"/>
  <c r="AA99" i="19"/>
  <c r="DC103" i="16"/>
  <c r="AB99" i="19" s="1"/>
  <c r="DF103" i="16"/>
  <c r="AC99" i="19"/>
  <c r="DI103" i="16"/>
  <c r="AD99" i="19" s="1"/>
  <c r="DX103" i="16"/>
  <c r="AE99" i="19"/>
  <c r="H100" i="19"/>
  <c r="I100" i="19"/>
  <c r="J100" i="19"/>
  <c r="K100" i="19"/>
  <c r="AC104" i="16"/>
  <c r="L100" i="19" s="1"/>
  <c r="AR104" i="16"/>
  <c r="M100" i="19"/>
  <c r="AV104" i="16"/>
  <c r="O100" i="19" s="1"/>
  <c r="AY104" i="16"/>
  <c r="P100" i="19"/>
  <c r="BB104" i="16"/>
  <c r="Q100" i="19" s="1"/>
  <c r="BE104" i="16"/>
  <c r="R100" i="19"/>
  <c r="BT104" i="16"/>
  <c r="S100" i="19" s="1"/>
  <c r="BX104" i="16"/>
  <c r="U100" i="19"/>
  <c r="CA104" i="16"/>
  <c r="V100" i="19" s="1"/>
  <c r="CD104" i="16"/>
  <c r="W100" i="19"/>
  <c r="CG104" i="16"/>
  <c r="X100" i="19" s="1"/>
  <c r="CV104" i="16"/>
  <c r="Y100" i="19"/>
  <c r="CZ104" i="16"/>
  <c r="AA100" i="19" s="1"/>
  <c r="DC104" i="16"/>
  <c r="AB100" i="19"/>
  <c r="DF104" i="16"/>
  <c r="AC100" i="19" s="1"/>
  <c r="DI104" i="16"/>
  <c r="AD100" i="19"/>
  <c r="DX104" i="16"/>
  <c r="AE100" i="19" s="1"/>
  <c r="H101" i="19"/>
  <c r="I101" i="19"/>
  <c r="J101" i="19"/>
  <c r="K101" i="19"/>
  <c r="AC105" i="16"/>
  <c r="L101" i="19"/>
  <c r="AR105" i="16"/>
  <c r="M101" i="19" s="1"/>
  <c r="AV105" i="16"/>
  <c r="O101" i="19"/>
  <c r="AY105" i="16"/>
  <c r="P101" i="19" s="1"/>
  <c r="BB105" i="16"/>
  <c r="Q101" i="19"/>
  <c r="BE105" i="16"/>
  <c r="R101" i="19" s="1"/>
  <c r="BT105" i="16"/>
  <c r="S101" i="19"/>
  <c r="BX105" i="16"/>
  <c r="U101" i="19" s="1"/>
  <c r="CA105" i="16"/>
  <c r="V101" i="19"/>
  <c r="CD105" i="16"/>
  <c r="W101" i="19" s="1"/>
  <c r="CG105" i="16"/>
  <c r="X101" i="19"/>
  <c r="CV105" i="16"/>
  <c r="Y101" i="19" s="1"/>
  <c r="CZ105" i="16"/>
  <c r="AA101" i="19"/>
  <c r="DC105" i="16"/>
  <c r="AB101" i="19" s="1"/>
  <c r="DF105" i="16"/>
  <c r="AC101" i="19"/>
  <c r="DI105" i="16"/>
  <c r="AD101" i="19" s="1"/>
  <c r="DX105" i="16"/>
  <c r="AE101" i="19"/>
  <c r="H102" i="19"/>
  <c r="I102" i="19"/>
  <c r="J102" i="19"/>
  <c r="K102" i="19"/>
  <c r="AC106" i="16"/>
  <c r="L102" i="19" s="1"/>
  <c r="AR106" i="16"/>
  <c r="M102" i="19"/>
  <c r="AV106" i="16"/>
  <c r="O102" i="19" s="1"/>
  <c r="AY106" i="16"/>
  <c r="P102" i="19"/>
  <c r="BB106" i="16"/>
  <c r="Q102" i="19" s="1"/>
  <c r="BE106" i="16"/>
  <c r="R102" i="19"/>
  <c r="BT106" i="16"/>
  <c r="S102" i="19" s="1"/>
  <c r="BX106" i="16"/>
  <c r="U102" i="19"/>
  <c r="CA106" i="16"/>
  <c r="V102" i="19" s="1"/>
  <c r="CD106" i="16"/>
  <c r="W102" i="19"/>
  <c r="CG106" i="16"/>
  <c r="X102" i="19" s="1"/>
  <c r="CV106" i="16"/>
  <c r="Y102" i="19"/>
  <c r="CZ106" i="16"/>
  <c r="AA102" i="19" s="1"/>
  <c r="DC106" i="16"/>
  <c r="AB102" i="19" s="1"/>
  <c r="DF106" i="16"/>
  <c r="AC102" i="19" s="1"/>
  <c r="DI106" i="16"/>
  <c r="AD102" i="19" s="1"/>
  <c r="DX106" i="16"/>
  <c r="AE102" i="19" s="1"/>
  <c r="H103" i="19"/>
  <c r="I103" i="19"/>
  <c r="J103" i="19"/>
  <c r="K103" i="19"/>
  <c r="AC107" i="16"/>
  <c r="L103" i="19" s="1"/>
  <c r="AR107" i="16"/>
  <c r="M103" i="19" s="1"/>
  <c r="AV107" i="16"/>
  <c r="O103" i="19" s="1"/>
  <c r="AY107" i="16"/>
  <c r="P103" i="19" s="1"/>
  <c r="BB107" i="16"/>
  <c r="Q103" i="19" s="1"/>
  <c r="BE107" i="16"/>
  <c r="R103" i="19" s="1"/>
  <c r="BT107" i="16"/>
  <c r="S103" i="19" s="1"/>
  <c r="BX107" i="16"/>
  <c r="U103" i="19" s="1"/>
  <c r="CA107" i="16"/>
  <c r="V103" i="19" s="1"/>
  <c r="CD107" i="16"/>
  <c r="W103" i="19" s="1"/>
  <c r="CG107" i="16"/>
  <c r="X103" i="19" s="1"/>
  <c r="CV107" i="16"/>
  <c r="Y103" i="19" s="1"/>
  <c r="CZ107" i="16"/>
  <c r="AA103" i="19" s="1"/>
  <c r="DC107" i="16"/>
  <c r="AB103" i="19" s="1"/>
  <c r="DF107" i="16"/>
  <c r="AC103" i="19" s="1"/>
  <c r="DI107" i="16"/>
  <c r="AD103" i="19" s="1"/>
  <c r="DX107" i="16"/>
  <c r="AE103" i="19" s="1"/>
  <c r="H54" i="11"/>
  <c r="I54" i="11"/>
  <c r="J54" i="11"/>
  <c r="AU58" i="10"/>
  <c r="O54" i="11" s="1"/>
  <c r="AX58" i="10"/>
  <c r="P54" i="11" s="1"/>
  <c r="BA58" i="10"/>
  <c r="Q54" i="11" s="1"/>
  <c r="BD58" i="10"/>
  <c r="R54" i="11" s="1"/>
  <c r="BS58" i="10"/>
  <c r="S54" i="11" s="1"/>
  <c r="BW58" i="10"/>
  <c r="U54" i="11" s="1"/>
  <c r="BZ58" i="10"/>
  <c r="V54" i="11" s="1"/>
  <c r="CC58" i="10"/>
  <c r="W54" i="11" s="1"/>
  <c r="CF58" i="10"/>
  <c r="X54" i="11" s="1"/>
  <c r="CU58" i="10"/>
  <c r="Y54" i="11" s="1"/>
  <c r="CY58" i="10"/>
  <c r="AA54" i="11" s="1"/>
  <c r="DB58" i="10"/>
  <c r="AB54" i="11" s="1"/>
  <c r="DE58" i="10"/>
  <c r="AC54" i="11" s="1"/>
  <c r="DH58" i="10"/>
  <c r="AD54" i="11" s="1"/>
  <c r="DW58" i="10"/>
  <c r="AE54" i="11" s="1"/>
  <c r="K55" i="11"/>
  <c r="M55" i="11"/>
  <c r="AU59" i="10"/>
  <c r="O55" i="11" s="1"/>
  <c r="AX59" i="10"/>
  <c r="P55" i="11" s="1"/>
  <c r="BA59" i="10"/>
  <c r="Q55" i="11" s="1"/>
  <c r="BD59" i="10"/>
  <c r="R55" i="11" s="1"/>
  <c r="BS59" i="10"/>
  <c r="S55" i="11" s="1"/>
  <c r="BW59" i="10"/>
  <c r="U55" i="11" s="1"/>
  <c r="BZ59" i="10"/>
  <c r="V55" i="11" s="1"/>
  <c r="CC59" i="10"/>
  <c r="W55" i="11" s="1"/>
  <c r="CF59" i="10"/>
  <c r="X55" i="11" s="1"/>
  <c r="CU59" i="10"/>
  <c r="Y55" i="11" s="1"/>
  <c r="CY59" i="10"/>
  <c r="AA55" i="11" s="1"/>
  <c r="DB59" i="10"/>
  <c r="AB55" i="11" s="1"/>
  <c r="DE59" i="10"/>
  <c r="AC55" i="11" s="1"/>
  <c r="DH59" i="10"/>
  <c r="AD55" i="11" s="1"/>
  <c r="DW59" i="10"/>
  <c r="AE55" i="11" s="1"/>
  <c r="J56" i="11"/>
  <c r="M56" i="11"/>
  <c r="AU60" i="10"/>
  <c r="O56" i="11" s="1"/>
  <c r="AX60" i="10"/>
  <c r="P56" i="11" s="1"/>
  <c r="BA60" i="10"/>
  <c r="Q56" i="11" s="1"/>
  <c r="BD60" i="10"/>
  <c r="R56" i="11" s="1"/>
  <c r="BS60" i="10"/>
  <c r="S56" i="11" s="1"/>
  <c r="BW60" i="10"/>
  <c r="U56" i="11" s="1"/>
  <c r="BZ60" i="10"/>
  <c r="V56" i="11" s="1"/>
  <c r="CC60" i="10"/>
  <c r="W56" i="11" s="1"/>
  <c r="CF60" i="10"/>
  <c r="X56" i="11" s="1"/>
  <c r="CU60" i="10"/>
  <c r="Y56" i="11" s="1"/>
  <c r="CY60" i="10"/>
  <c r="AA56" i="11" s="1"/>
  <c r="DB60" i="10"/>
  <c r="AB56" i="11" s="1"/>
  <c r="DE60" i="10"/>
  <c r="AC56" i="11" s="1"/>
  <c r="DH60" i="10"/>
  <c r="AD56" i="11" s="1"/>
  <c r="DW60" i="10"/>
  <c r="AE56" i="11" s="1"/>
  <c r="J57" i="11"/>
  <c r="L57" i="11"/>
  <c r="M57" i="11"/>
  <c r="AU61" i="10"/>
  <c r="O57" i="11" s="1"/>
  <c r="AX61" i="10"/>
  <c r="P57" i="11" s="1"/>
  <c r="BA61" i="10"/>
  <c r="Q57" i="11" s="1"/>
  <c r="BD61" i="10"/>
  <c r="R57" i="11" s="1"/>
  <c r="BS61" i="10"/>
  <c r="S57" i="11" s="1"/>
  <c r="BW61" i="10"/>
  <c r="U57" i="11" s="1"/>
  <c r="BZ61" i="10"/>
  <c r="V57" i="11" s="1"/>
  <c r="CC61" i="10"/>
  <c r="W57" i="11" s="1"/>
  <c r="CF61" i="10"/>
  <c r="X57" i="11" s="1"/>
  <c r="CU61" i="10"/>
  <c r="Y57" i="11" s="1"/>
  <c r="CY61" i="10"/>
  <c r="AA57" i="11" s="1"/>
  <c r="DB61" i="10"/>
  <c r="AB57" i="11" s="1"/>
  <c r="DE61" i="10"/>
  <c r="AC57" i="11" s="1"/>
  <c r="DH61" i="10"/>
  <c r="AD57" i="11" s="1"/>
  <c r="DW61" i="10"/>
  <c r="AE57" i="11" s="1"/>
  <c r="H58" i="11"/>
  <c r="I58" i="11"/>
  <c r="J58" i="11"/>
  <c r="AU62" i="10"/>
  <c r="O58" i="11" s="1"/>
  <c r="AX62" i="10"/>
  <c r="P58" i="11" s="1"/>
  <c r="BA62" i="10"/>
  <c r="Q58" i="11" s="1"/>
  <c r="BD62" i="10"/>
  <c r="R58" i="11" s="1"/>
  <c r="BS62" i="10"/>
  <c r="S58" i="11" s="1"/>
  <c r="BW62" i="10"/>
  <c r="U58" i="11" s="1"/>
  <c r="BZ62" i="10"/>
  <c r="V58" i="11" s="1"/>
  <c r="CC62" i="10"/>
  <c r="W58" i="11" s="1"/>
  <c r="CF62" i="10"/>
  <c r="X58" i="11" s="1"/>
  <c r="CU62" i="10"/>
  <c r="Y58" i="11" s="1"/>
  <c r="CY62" i="10"/>
  <c r="AA58" i="11" s="1"/>
  <c r="DB62" i="10"/>
  <c r="AB58" i="11" s="1"/>
  <c r="DE62" i="10"/>
  <c r="AC58" i="11" s="1"/>
  <c r="DH62" i="10"/>
  <c r="AD58" i="11" s="1"/>
  <c r="DW62" i="10"/>
  <c r="AE58" i="11" s="1"/>
  <c r="K59" i="11"/>
  <c r="L59" i="11"/>
  <c r="M59" i="11"/>
  <c r="AU63" i="10"/>
  <c r="O59" i="11" s="1"/>
  <c r="AX63" i="10"/>
  <c r="P59" i="11" s="1"/>
  <c r="BA63" i="10"/>
  <c r="Q59" i="11" s="1"/>
  <c r="BD63" i="10"/>
  <c r="R59" i="11" s="1"/>
  <c r="BS63" i="10"/>
  <c r="S59" i="11" s="1"/>
  <c r="BW63" i="10"/>
  <c r="U59" i="11" s="1"/>
  <c r="BZ63" i="10"/>
  <c r="V59" i="11" s="1"/>
  <c r="CC63" i="10"/>
  <c r="W59" i="11" s="1"/>
  <c r="CF63" i="10"/>
  <c r="X59" i="11" s="1"/>
  <c r="CU63" i="10"/>
  <c r="Y59" i="11" s="1"/>
  <c r="CY63" i="10"/>
  <c r="AA59" i="11" s="1"/>
  <c r="DB63" i="10"/>
  <c r="AB59" i="11" s="1"/>
  <c r="DE63" i="10"/>
  <c r="AC59" i="11" s="1"/>
  <c r="DH63" i="10"/>
  <c r="AD59" i="11" s="1"/>
  <c r="DW63" i="10"/>
  <c r="AE59" i="11" s="1"/>
  <c r="I60" i="11"/>
  <c r="M60" i="11"/>
  <c r="AU64" i="10"/>
  <c r="O60" i="11" s="1"/>
  <c r="AX64" i="10"/>
  <c r="P60" i="11" s="1"/>
  <c r="BA64" i="10"/>
  <c r="Q60" i="11" s="1"/>
  <c r="BD64" i="10"/>
  <c r="R60" i="11" s="1"/>
  <c r="BS64" i="10"/>
  <c r="S60" i="11" s="1"/>
  <c r="BW64" i="10"/>
  <c r="U60" i="11" s="1"/>
  <c r="BZ64" i="10"/>
  <c r="V60" i="11" s="1"/>
  <c r="CC64" i="10"/>
  <c r="W60" i="11" s="1"/>
  <c r="CF64" i="10"/>
  <c r="X60" i="11" s="1"/>
  <c r="CU64" i="10"/>
  <c r="Y60" i="11" s="1"/>
  <c r="CY64" i="10"/>
  <c r="AA60" i="11" s="1"/>
  <c r="DB64" i="10"/>
  <c r="AB60" i="11" s="1"/>
  <c r="DE64" i="10"/>
  <c r="AC60" i="11" s="1"/>
  <c r="DH64" i="10"/>
  <c r="AD60" i="11" s="1"/>
  <c r="DW64" i="10"/>
  <c r="AE60" i="11" s="1"/>
  <c r="L61" i="11"/>
  <c r="M61" i="11"/>
  <c r="AU65" i="10"/>
  <c r="O61" i="11" s="1"/>
  <c r="AX65" i="10"/>
  <c r="P61" i="11" s="1"/>
  <c r="BA65" i="10"/>
  <c r="Q61" i="11" s="1"/>
  <c r="BD65" i="10"/>
  <c r="R61" i="11" s="1"/>
  <c r="BS65" i="10"/>
  <c r="S61" i="11" s="1"/>
  <c r="BW65" i="10"/>
  <c r="U61" i="11" s="1"/>
  <c r="BZ65" i="10"/>
  <c r="V61" i="11" s="1"/>
  <c r="CC65" i="10"/>
  <c r="W61" i="11" s="1"/>
  <c r="CF65" i="10"/>
  <c r="X61" i="11" s="1"/>
  <c r="CU65" i="10"/>
  <c r="Y61" i="11" s="1"/>
  <c r="CY65" i="10"/>
  <c r="AA61" i="11" s="1"/>
  <c r="DB65" i="10"/>
  <c r="AB61" i="11" s="1"/>
  <c r="DE65" i="10"/>
  <c r="AC61" i="11" s="1"/>
  <c r="DH65" i="10"/>
  <c r="AD61" i="11" s="1"/>
  <c r="DW65" i="10"/>
  <c r="AE61" i="11" s="1"/>
  <c r="H62" i="11"/>
  <c r="I62" i="11"/>
  <c r="J62" i="11"/>
  <c r="AU66" i="10"/>
  <c r="O62" i="11" s="1"/>
  <c r="AX66" i="10"/>
  <c r="P62" i="11" s="1"/>
  <c r="BA66" i="10"/>
  <c r="Q62" i="11" s="1"/>
  <c r="BD66" i="10"/>
  <c r="R62" i="11" s="1"/>
  <c r="BS66" i="10"/>
  <c r="S62" i="11" s="1"/>
  <c r="BW66" i="10"/>
  <c r="U62" i="11" s="1"/>
  <c r="BZ66" i="10"/>
  <c r="V62" i="11" s="1"/>
  <c r="CC66" i="10"/>
  <c r="W62" i="11" s="1"/>
  <c r="CF66" i="10"/>
  <c r="X62" i="11" s="1"/>
  <c r="CU66" i="10"/>
  <c r="Y62" i="11" s="1"/>
  <c r="CY66" i="10"/>
  <c r="AA62" i="11" s="1"/>
  <c r="DB66" i="10"/>
  <c r="AB62" i="11" s="1"/>
  <c r="DE66" i="10"/>
  <c r="AC62" i="11" s="1"/>
  <c r="DH66" i="10"/>
  <c r="AD62" i="11" s="1"/>
  <c r="DW66" i="10"/>
  <c r="AE62" i="11" s="1"/>
  <c r="K63" i="11"/>
  <c r="L63" i="11"/>
  <c r="M63" i="11"/>
  <c r="AU67" i="10"/>
  <c r="O63" i="11" s="1"/>
  <c r="AX67" i="10"/>
  <c r="P63" i="11" s="1"/>
  <c r="BA67" i="10"/>
  <c r="Q63" i="11" s="1"/>
  <c r="BD67" i="10"/>
  <c r="R63" i="11" s="1"/>
  <c r="BS67" i="10"/>
  <c r="S63" i="11" s="1"/>
  <c r="BW67" i="10"/>
  <c r="U63" i="11" s="1"/>
  <c r="BZ67" i="10"/>
  <c r="V63" i="11" s="1"/>
  <c r="CC67" i="10"/>
  <c r="W63" i="11" s="1"/>
  <c r="CF67" i="10"/>
  <c r="X63" i="11" s="1"/>
  <c r="CU67" i="10"/>
  <c r="Y63" i="11" s="1"/>
  <c r="CY67" i="10"/>
  <c r="AA63" i="11" s="1"/>
  <c r="DB67" i="10"/>
  <c r="AB63" i="11" s="1"/>
  <c r="DE67" i="10"/>
  <c r="AC63" i="11" s="1"/>
  <c r="DH67" i="10"/>
  <c r="AD63" i="11" s="1"/>
  <c r="DW67" i="10"/>
  <c r="AE63" i="11" s="1"/>
  <c r="I64" i="11"/>
  <c r="M64" i="11"/>
  <c r="AU68" i="10"/>
  <c r="O64" i="11" s="1"/>
  <c r="AX68" i="10"/>
  <c r="P64" i="11" s="1"/>
  <c r="BA68" i="10"/>
  <c r="Q64" i="11" s="1"/>
  <c r="BD68" i="10"/>
  <c r="R64" i="11" s="1"/>
  <c r="BS68" i="10"/>
  <c r="S64" i="11" s="1"/>
  <c r="BW68" i="10"/>
  <c r="U64" i="11" s="1"/>
  <c r="BZ68" i="10"/>
  <c r="V64" i="11" s="1"/>
  <c r="CC68" i="10"/>
  <c r="W64" i="11" s="1"/>
  <c r="CF68" i="10"/>
  <c r="X64" i="11" s="1"/>
  <c r="CU68" i="10"/>
  <c r="Y64" i="11" s="1"/>
  <c r="CY68" i="10"/>
  <c r="AA64" i="11" s="1"/>
  <c r="DB68" i="10"/>
  <c r="AB64" i="11" s="1"/>
  <c r="DE68" i="10"/>
  <c r="AC64" i="11" s="1"/>
  <c r="DH68" i="10"/>
  <c r="AD64" i="11" s="1"/>
  <c r="DW68" i="10"/>
  <c r="AE64" i="11" s="1"/>
  <c r="L65" i="11"/>
  <c r="M65" i="11"/>
  <c r="AU69" i="10"/>
  <c r="O65" i="11" s="1"/>
  <c r="AX69" i="10"/>
  <c r="P65" i="11" s="1"/>
  <c r="BA69" i="10"/>
  <c r="Q65" i="11" s="1"/>
  <c r="BD69" i="10"/>
  <c r="R65" i="11" s="1"/>
  <c r="BS69" i="10"/>
  <c r="S65" i="11" s="1"/>
  <c r="BW69" i="10"/>
  <c r="U65" i="11" s="1"/>
  <c r="BZ69" i="10"/>
  <c r="V65" i="11" s="1"/>
  <c r="CC69" i="10"/>
  <c r="W65" i="11" s="1"/>
  <c r="CF69" i="10"/>
  <c r="X65" i="11" s="1"/>
  <c r="CU69" i="10"/>
  <c r="Y65" i="11" s="1"/>
  <c r="CY69" i="10"/>
  <c r="AA65" i="11" s="1"/>
  <c r="DB69" i="10"/>
  <c r="AB65" i="11" s="1"/>
  <c r="DE69" i="10"/>
  <c r="AC65" i="11" s="1"/>
  <c r="DH69" i="10"/>
  <c r="AD65" i="11" s="1"/>
  <c r="DW69" i="10"/>
  <c r="AE65" i="11" s="1"/>
  <c r="H66" i="11"/>
  <c r="I66" i="11"/>
  <c r="J66" i="11"/>
  <c r="AU70" i="10"/>
  <c r="O66" i="11" s="1"/>
  <c r="AX70" i="10"/>
  <c r="P66" i="11" s="1"/>
  <c r="BA70" i="10"/>
  <c r="Q66" i="11" s="1"/>
  <c r="BD70" i="10"/>
  <c r="R66" i="11" s="1"/>
  <c r="BS70" i="10"/>
  <c r="S66" i="11" s="1"/>
  <c r="BW70" i="10"/>
  <c r="U66" i="11" s="1"/>
  <c r="BZ70" i="10"/>
  <c r="V66" i="11" s="1"/>
  <c r="CC70" i="10"/>
  <c r="W66" i="11" s="1"/>
  <c r="CF70" i="10"/>
  <c r="X66" i="11" s="1"/>
  <c r="CU70" i="10"/>
  <c r="Y66" i="11" s="1"/>
  <c r="CY70" i="10"/>
  <c r="AA66" i="11" s="1"/>
  <c r="DB70" i="10"/>
  <c r="AB66" i="11" s="1"/>
  <c r="DE70" i="10"/>
  <c r="AC66" i="11" s="1"/>
  <c r="DH70" i="10"/>
  <c r="AD66" i="11" s="1"/>
  <c r="DW70" i="10"/>
  <c r="AE66" i="11" s="1"/>
  <c r="K67" i="11"/>
  <c r="M67" i="11"/>
  <c r="AU71" i="10"/>
  <c r="O67" i="11" s="1"/>
  <c r="AX71" i="10"/>
  <c r="P67" i="11" s="1"/>
  <c r="BA71" i="10"/>
  <c r="Q67" i="11" s="1"/>
  <c r="BD71" i="10"/>
  <c r="R67" i="11" s="1"/>
  <c r="BS71" i="10"/>
  <c r="S67" i="11" s="1"/>
  <c r="BW71" i="10"/>
  <c r="U67" i="11" s="1"/>
  <c r="BZ71" i="10"/>
  <c r="V67" i="11" s="1"/>
  <c r="CC71" i="10"/>
  <c r="W67" i="11" s="1"/>
  <c r="CF71" i="10"/>
  <c r="X67" i="11" s="1"/>
  <c r="CU71" i="10"/>
  <c r="Y67" i="11" s="1"/>
  <c r="CY71" i="10"/>
  <c r="AA67" i="11" s="1"/>
  <c r="DB71" i="10"/>
  <c r="AB67" i="11" s="1"/>
  <c r="DE71" i="10"/>
  <c r="AC67" i="11" s="1"/>
  <c r="DH71" i="10"/>
  <c r="AD67" i="11" s="1"/>
  <c r="DW71" i="10"/>
  <c r="AE67" i="11" s="1"/>
  <c r="J68" i="11"/>
  <c r="M68" i="11"/>
  <c r="AU72" i="10"/>
  <c r="O68" i="11" s="1"/>
  <c r="AX72" i="10"/>
  <c r="P68" i="11" s="1"/>
  <c r="BA72" i="10"/>
  <c r="Q68" i="11" s="1"/>
  <c r="BD72" i="10"/>
  <c r="R68" i="11" s="1"/>
  <c r="BS72" i="10"/>
  <c r="S68" i="11" s="1"/>
  <c r="BW72" i="10"/>
  <c r="U68" i="11" s="1"/>
  <c r="BZ72" i="10"/>
  <c r="V68" i="11" s="1"/>
  <c r="CC72" i="10"/>
  <c r="W68" i="11" s="1"/>
  <c r="CF72" i="10"/>
  <c r="X68" i="11" s="1"/>
  <c r="CU72" i="10"/>
  <c r="Y68" i="11" s="1"/>
  <c r="CY72" i="10"/>
  <c r="AA68" i="11" s="1"/>
  <c r="DB72" i="10"/>
  <c r="AB68" i="11" s="1"/>
  <c r="DE72" i="10"/>
  <c r="AC68" i="11" s="1"/>
  <c r="DH72" i="10"/>
  <c r="AD68" i="11" s="1"/>
  <c r="DW72" i="10"/>
  <c r="AE68" i="11" s="1"/>
  <c r="J69" i="11"/>
  <c r="L69" i="11"/>
  <c r="M69" i="11"/>
  <c r="AU73" i="10"/>
  <c r="O69" i="11" s="1"/>
  <c r="AX73" i="10"/>
  <c r="P69" i="11" s="1"/>
  <c r="BA73" i="10"/>
  <c r="Q69" i="11" s="1"/>
  <c r="BD73" i="10"/>
  <c r="R69" i="11" s="1"/>
  <c r="BS73" i="10"/>
  <c r="S69" i="11" s="1"/>
  <c r="BW73" i="10"/>
  <c r="U69" i="11" s="1"/>
  <c r="BZ73" i="10"/>
  <c r="V69" i="11" s="1"/>
  <c r="CC73" i="10"/>
  <c r="W69" i="11" s="1"/>
  <c r="CF73" i="10"/>
  <c r="X69" i="11" s="1"/>
  <c r="CU73" i="10"/>
  <c r="Y69" i="11" s="1"/>
  <c r="CY73" i="10"/>
  <c r="AA69" i="11" s="1"/>
  <c r="DB73" i="10"/>
  <c r="AB69" i="11" s="1"/>
  <c r="DE73" i="10"/>
  <c r="AC69" i="11" s="1"/>
  <c r="DH73" i="10"/>
  <c r="AD69" i="11" s="1"/>
  <c r="DW73" i="10"/>
  <c r="AE69" i="11" s="1"/>
  <c r="H70" i="11"/>
  <c r="I70" i="11"/>
  <c r="J70" i="11"/>
  <c r="AU74" i="10"/>
  <c r="O70" i="11" s="1"/>
  <c r="AX74" i="10"/>
  <c r="P70" i="11" s="1"/>
  <c r="BA74" i="10"/>
  <c r="Q70" i="11" s="1"/>
  <c r="BD74" i="10"/>
  <c r="R70" i="11" s="1"/>
  <c r="BS74" i="10"/>
  <c r="S70" i="11" s="1"/>
  <c r="BW74" i="10"/>
  <c r="U70" i="11" s="1"/>
  <c r="BZ74" i="10"/>
  <c r="V70" i="11" s="1"/>
  <c r="CC74" i="10"/>
  <c r="W70" i="11" s="1"/>
  <c r="CF74" i="10"/>
  <c r="X70" i="11" s="1"/>
  <c r="CU74" i="10"/>
  <c r="Y70" i="11" s="1"/>
  <c r="CY74" i="10"/>
  <c r="AA70" i="11" s="1"/>
  <c r="DB74" i="10"/>
  <c r="AB70" i="11" s="1"/>
  <c r="DE74" i="10"/>
  <c r="AC70" i="11" s="1"/>
  <c r="DH74" i="10"/>
  <c r="AD70" i="11" s="1"/>
  <c r="DW74" i="10"/>
  <c r="AE70" i="11" s="1"/>
  <c r="K71" i="11"/>
  <c r="M71" i="11"/>
  <c r="AU75" i="10"/>
  <c r="O71" i="11" s="1"/>
  <c r="AX75" i="10"/>
  <c r="P71" i="11" s="1"/>
  <c r="BA75" i="10"/>
  <c r="Q71" i="11" s="1"/>
  <c r="BD75" i="10"/>
  <c r="R71" i="11" s="1"/>
  <c r="BS75" i="10"/>
  <c r="S71" i="11" s="1"/>
  <c r="BW75" i="10"/>
  <c r="U71" i="11" s="1"/>
  <c r="BZ75" i="10"/>
  <c r="V71" i="11" s="1"/>
  <c r="CC75" i="10"/>
  <c r="W71" i="11" s="1"/>
  <c r="CF75" i="10"/>
  <c r="X71" i="11" s="1"/>
  <c r="CU75" i="10"/>
  <c r="Y71" i="11" s="1"/>
  <c r="CY75" i="10"/>
  <c r="AA71" i="11" s="1"/>
  <c r="DB75" i="10"/>
  <c r="AB71" i="11" s="1"/>
  <c r="DE75" i="10"/>
  <c r="AC71" i="11" s="1"/>
  <c r="DH75" i="10"/>
  <c r="AD71" i="11" s="1"/>
  <c r="DW75" i="10"/>
  <c r="AE71" i="11" s="1"/>
  <c r="M72" i="11"/>
  <c r="AU76" i="10"/>
  <c r="O72" i="11" s="1"/>
  <c r="AX76" i="10"/>
  <c r="P72" i="11" s="1"/>
  <c r="BA76" i="10"/>
  <c r="Q72" i="11" s="1"/>
  <c r="BD76" i="10"/>
  <c r="R72" i="11" s="1"/>
  <c r="BS76" i="10"/>
  <c r="S72" i="11" s="1"/>
  <c r="BW76" i="10"/>
  <c r="U72" i="11" s="1"/>
  <c r="BZ76" i="10"/>
  <c r="V72" i="11" s="1"/>
  <c r="CC76" i="10"/>
  <c r="W72" i="11" s="1"/>
  <c r="CF76" i="10"/>
  <c r="X72" i="11" s="1"/>
  <c r="CU76" i="10"/>
  <c r="Y72" i="11" s="1"/>
  <c r="CY76" i="10"/>
  <c r="AA72" i="11" s="1"/>
  <c r="DB76" i="10"/>
  <c r="AB72" i="11" s="1"/>
  <c r="DE76" i="10"/>
  <c r="AC72" i="11" s="1"/>
  <c r="DH76" i="10"/>
  <c r="AD72" i="11" s="1"/>
  <c r="DW76" i="10"/>
  <c r="AE72" i="11" s="1"/>
  <c r="L73" i="11"/>
  <c r="M73" i="11"/>
  <c r="AU77" i="10"/>
  <c r="O73" i="11" s="1"/>
  <c r="AX77" i="10"/>
  <c r="P73" i="11" s="1"/>
  <c r="BA77" i="10"/>
  <c r="Q73" i="11" s="1"/>
  <c r="BD77" i="10"/>
  <c r="R73" i="11" s="1"/>
  <c r="BS77" i="10"/>
  <c r="S73" i="11" s="1"/>
  <c r="BW77" i="10"/>
  <c r="U73" i="11" s="1"/>
  <c r="BZ77" i="10"/>
  <c r="V73" i="11" s="1"/>
  <c r="CC77" i="10"/>
  <c r="W73" i="11" s="1"/>
  <c r="CF77" i="10"/>
  <c r="X73" i="11" s="1"/>
  <c r="CU77" i="10"/>
  <c r="Y73" i="11" s="1"/>
  <c r="CY77" i="10"/>
  <c r="AA73" i="11" s="1"/>
  <c r="DB77" i="10"/>
  <c r="AB73" i="11" s="1"/>
  <c r="DE77" i="10"/>
  <c r="AC73" i="11" s="1"/>
  <c r="DH77" i="10"/>
  <c r="AD73" i="11" s="1"/>
  <c r="DW77" i="10"/>
  <c r="AE73" i="11" s="1"/>
  <c r="H74" i="11"/>
  <c r="I74" i="11"/>
  <c r="J74" i="11"/>
  <c r="AU78" i="10"/>
  <c r="O74" i="11" s="1"/>
  <c r="AX78" i="10"/>
  <c r="P74" i="11" s="1"/>
  <c r="BA78" i="10"/>
  <c r="Q74" i="11" s="1"/>
  <c r="BD78" i="10"/>
  <c r="R74" i="11" s="1"/>
  <c r="BS78" i="10"/>
  <c r="S74" i="11" s="1"/>
  <c r="BW78" i="10"/>
  <c r="U74" i="11" s="1"/>
  <c r="BZ78" i="10"/>
  <c r="V74" i="11" s="1"/>
  <c r="CC78" i="10"/>
  <c r="W74" i="11" s="1"/>
  <c r="CF78" i="10"/>
  <c r="X74" i="11" s="1"/>
  <c r="CU78" i="10"/>
  <c r="Y74" i="11" s="1"/>
  <c r="CY78" i="10"/>
  <c r="AA74" i="11" s="1"/>
  <c r="DB78" i="10"/>
  <c r="AB74" i="11" s="1"/>
  <c r="DE78" i="10"/>
  <c r="AC74" i="11" s="1"/>
  <c r="DH78" i="10"/>
  <c r="AD74" i="11" s="1"/>
  <c r="DW78" i="10"/>
  <c r="AE74" i="11" s="1"/>
  <c r="I75" i="11"/>
  <c r="K75" i="11"/>
  <c r="L75" i="11"/>
  <c r="M75" i="11"/>
  <c r="AU79" i="10"/>
  <c r="O75" i="11" s="1"/>
  <c r="AX79" i="10"/>
  <c r="P75" i="11" s="1"/>
  <c r="BA79" i="10"/>
  <c r="Q75" i="11" s="1"/>
  <c r="BD79" i="10"/>
  <c r="R75" i="11" s="1"/>
  <c r="BS79" i="10"/>
  <c r="S75" i="11" s="1"/>
  <c r="BW79" i="10"/>
  <c r="U75" i="11" s="1"/>
  <c r="BZ79" i="10"/>
  <c r="V75" i="11" s="1"/>
  <c r="CC79" i="10"/>
  <c r="W75" i="11" s="1"/>
  <c r="CF79" i="10"/>
  <c r="X75" i="11" s="1"/>
  <c r="CU79" i="10"/>
  <c r="Y75" i="11" s="1"/>
  <c r="CY79" i="10"/>
  <c r="AA75" i="11" s="1"/>
  <c r="DB79" i="10"/>
  <c r="AB75" i="11" s="1"/>
  <c r="DE79" i="10"/>
  <c r="AC75" i="11" s="1"/>
  <c r="DH79" i="10"/>
  <c r="AD75" i="11" s="1"/>
  <c r="DW79" i="10"/>
  <c r="AE75" i="11" s="1"/>
  <c r="H76" i="11"/>
  <c r="M76" i="11"/>
  <c r="AU80" i="10"/>
  <c r="O76" i="11" s="1"/>
  <c r="AX80" i="10"/>
  <c r="P76" i="11" s="1"/>
  <c r="BA80" i="10"/>
  <c r="Q76" i="11" s="1"/>
  <c r="BD80" i="10"/>
  <c r="R76" i="11" s="1"/>
  <c r="BS80" i="10"/>
  <c r="S76" i="11" s="1"/>
  <c r="BW80" i="10"/>
  <c r="U76" i="11" s="1"/>
  <c r="BZ80" i="10"/>
  <c r="V76" i="11" s="1"/>
  <c r="CC80" i="10"/>
  <c r="W76" i="11" s="1"/>
  <c r="CF80" i="10"/>
  <c r="X76" i="11" s="1"/>
  <c r="CU80" i="10"/>
  <c r="Y76" i="11" s="1"/>
  <c r="CY80" i="10"/>
  <c r="AA76" i="11" s="1"/>
  <c r="DB80" i="10"/>
  <c r="AB76" i="11" s="1"/>
  <c r="DE80" i="10"/>
  <c r="AC76" i="11" s="1"/>
  <c r="DH80" i="10"/>
  <c r="AD76" i="11" s="1"/>
  <c r="DW80" i="10"/>
  <c r="AE76" i="11" s="1"/>
  <c r="K77" i="11"/>
  <c r="L77" i="11"/>
  <c r="M77" i="11"/>
  <c r="AU81" i="10"/>
  <c r="O77" i="11" s="1"/>
  <c r="AX81" i="10"/>
  <c r="P77" i="11" s="1"/>
  <c r="BA81" i="10"/>
  <c r="Q77" i="11" s="1"/>
  <c r="BD81" i="10"/>
  <c r="R77" i="11" s="1"/>
  <c r="BS81" i="10"/>
  <c r="S77" i="11" s="1"/>
  <c r="BW81" i="10"/>
  <c r="U77" i="11" s="1"/>
  <c r="BZ81" i="10"/>
  <c r="V77" i="11" s="1"/>
  <c r="CC81" i="10"/>
  <c r="W77" i="11" s="1"/>
  <c r="CF81" i="10"/>
  <c r="X77" i="11" s="1"/>
  <c r="CU81" i="10"/>
  <c r="Y77" i="11" s="1"/>
  <c r="CY81" i="10"/>
  <c r="AA77" i="11" s="1"/>
  <c r="DB81" i="10"/>
  <c r="AB77" i="11" s="1"/>
  <c r="DE81" i="10"/>
  <c r="AC77" i="11" s="1"/>
  <c r="DH81" i="10"/>
  <c r="AD77" i="11" s="1"/>
  <c r="DW81" i="10"/>
  <c r="AE77" i="11" s="1"/>
  <c r="H78" i="11"/>
  <c r="I78" i="11"/>
  <c r="J78" i="11"/>
  <c r="AU82" i="10"/>
  <c r="O78" i="11" s="1"/>
  <c r="AX82" i="10"/>
  <c r="P78" i="11" s="1"/>
  <c r="BA82" i="10"/>
  <c r="Q78" i="11" s="1"/>
  <c r="BD82" i="10"/>
  <c r="R78" i="11" s="1"/>
  <c r="BS82" i="10"/>
  <c r="S78" i="11" s="1"/>
  <c r="BW82" i="10"/>
  <c r="U78" i="11" s="1"/>
  <c r="BZ82" i="10"/>
  <c r="V78" i="11" s="1"/>
  <c r="CC82" i="10"/>
  <c r="W78" i="11" s="1"/>
  <c r="CF82" i="10"/>
  <c r="X78" i="11" s="1"/>
  <c r="CU82" i="10"/>
  <c r="Y78" i="11" s="1"/>
  <c r="CY82" i="10"/>
  <c r="AA78" i="11" s="1"/>
  <c r="DB82" i="10"/>
  <c r="AB78" i="11" s="1"/>
  <c r="DE82" i="10"/>
  <c r="AC78" i="11" s="1"/>
  <c r="DH82" i="10"/>
  <c r="AD78" i="11" s="1"/>
  <c r="DW82" i="10"/>
  <c r="AE78" i="11" s="1"/>
  <c r="J79" i="11"/>
  <c r="K79" i="11"/>
  <c r="L79" i="11"/>
  <c r="M79" i="11"/>
  <c r="AU83" i="10"/>
  <c r="O79" i="11" s="1"/>
  <c r="AX83" i="10"/>
  <c r="P79" i="11" s="1"/>
  <c r="BA83" i="10"/>
  <c r="Q79" i="11" s="1"/>
  <c r="BD83" i="10"/>
  <c r="R79" i="11" s="1"/>
  <c r="BS83" i="10"/>
  <c r="S79" i="11" s="1"/>
  <c r="BW83" i="10"/>
  <c r="U79" i="11" s="1"/>
  <c r="BZ83" i="10"/>
  <c r="V79" i="11" s="1"/>
  <c r="CC83" i="10"/>
  <c r="W79" i="11" s="1"/>
  <c r="CF83" i="10"/>
  <c r="X79" i="11" s="1"/>
  <c r="CU83" i="10"/>
  <c r="Y79" i="11" s="1"/>
  <c r="CY83" i="10"/>
  <c r="AA79" i="11" s="1"/>
  <c r="DB83" i="10"/>
  <c r="AB79" i="11" s="1"/>
  <c r="DE83" i="10"/>
  <c r="AC79" i="11" s="1"/>
  <c r="DH83" i="10"/>
  <c r="AD79" i="11" s="1"/>
  <c r="DW83" i="10"/>
  <c r="AE79" i="11" s="1"/>
  <c r="H80" i="11"/>
  <c r="M80" i="11"/>
  <c r="AU84" i="10"/>
  <c r="O80" i="11" s="1"/>
  <c r="AX84" i="10"/>
  <c r="P80" i="11" s="1"/>
  <c r="BA84" i="10"/>
  <c r="Q80" i="11" s="1"/>
  <c r="BD84" i="10"/>
  <c r="R80" i="11" s="1"/>
  <c r="BS84" i="10"/>
  <c r="S80" i="11" s="1"/>
  <c r="BW84" i="10"/>
  <c r="U80" i="11" s="1"/>
  <c r="BZ84" i="10"/>
  <c r="V80" i="11" s="1"/>
  <c r="CC84" i="10"/>
  <c r="W80" i="11" s="1"/>
  <c r="CF84" i="10"/>
  <c r="X80" i="11" s="1"/>
  <c r="CU84" i="10"/>
  <c r="Y80" i="11" s="1"/>
  <c r="CY84" i="10"/>
  <c r="AA80" i="11" s="1"/>
  <c r="DB84" i="10"/>
  <c r="AB80" i="11" s="1"/>
  <c r="DE84" i="10"/>
  <c r="AC80" i="11" s="1"/>
  <c r="DH84" i="10"/>
  <c r="AD80" i="11" s="1"/>
  <c r="DW84" i="10"/>
  <c r="AE80" i="11" s="1"/>
  <c r="K81" i="11"/>
  <c r="L81" i="11"/>
  <c r="M81" i="11"/>
  <c r="AU85" i="10"/>
  <c r="O81" i="11" s="1"/>
  <c r="AX85" i="10"/>
  <c r="P81" i="11" s="1"/>
  <c r="BA85" i="10"/>
  <c r="Q81" i="11" s="1"/>
  <c r="BD85" i="10"/>
  <c r="R81" i="11" s="1"/>
  <c r="BS85" i="10"/>
  <c r="S81" i="11" s="1"/>
  <c r="BW85" i="10"/>
  <c r="U81" i="11" s="1"/>
  <c r="BZ85" i="10"/>
  <c r="V81" i="11" s="1"/>
  <c r="CC85" i="10"/>
  <c r="W81" i="11" s="1"/>
  <c r="CF85" i="10"/>
  <c r="X81" i="11" s="1"/>
  <c r="CU85" i="10"/>
  <c r="Y81" i="11" s="1"/>
  <c r="CY85" i="10"/>
  <c r="AA81" i="11" s="1"/>
  <c r="DB85" i="10"/>
  <c r="AB81" i="11" s="1"/>
  <c r="DE85" i="10"/>
  <c r="AC81" i="11" s="1"/>
  <c r="DH85" i="10"/>
  <c r="AD81" i="11" s="1"/>
  <c r="DW85" i="10"/>
  <c r="AE81" i="11" s="1"/>
  <c r="H82" i="11"/>
  <c r="I82" i="11"/>
  <c r="J82" i="11"/>
  <c r="L82" i="11"/>
  <c r="AU86" i="10"/>
  <c r="O82" i="11" s="1"/>
  <c r="AX86" i="10"/>
  <c r="P82" i="11" s="1"/>
  <c r="BA86" i="10"/>
  <c r="Q82" i="11" s="1"/>
  <c r="BD86" i="10"/>
  <c r="R82" i="11" s="1"/>
  <c r="BS86" i="10"/>
  <c r="S82" i="11" s="1"/>
  <c r="BW86" i="10"/>
  <c r="U82" i="11" s="1"/>
  <c r="BZ86" i="10"/>
  <c r="V82" i="11" s="1"/>
  <c r="CC86" i="10"/>
  <c r="W82" i="11" s="1"/>
  <c r="CF86" i="10"/>
  <c r="X82" i="11" s="1"/>
  <c r="CU86" i="10"/>
  <c r="Y82" i="11" s="1"/>
  <c r="CY86" i="10"/>
  <c r="AA82" i="11" s="1"/>
  <c r="DB86" i="10"/>
  <c r="AB82" i="11" s="1"/>
  <c r="DE86" i="10"/>
  <c r="AC82" i="11" s="1"/>
  <c r="DH86" i="10"/>
  <c r="AD82" i="11" s="1"/>
  <c r="DW86" i="10"/>
  <c r="AE82" i="11" s="1"/>
  <c r="K83" i="11"/>
  <c r="L83" i="11"/>
  <c r="M83" i="11"/>
  <c r="AU87" i="10"/>
  <c r="O83" i="11" s="1"/>
  <c r="AX87" i="10"/>
  <c r="P83" i="11" s="1"/>
  <c r="BA87" i="10"/>
  <c r="Q83" i="11" s="1"/>
  <c r="BD87" i="10"/>
  <c r="R83" i="11" s="1"/>
  <c r="BS87" i="10"/>
  <c r="S83" i="11" s="1"/>
  <c r="BW87" i="10"/>
  <c r="U83" i="11" s="1"/>
  <c r="BZ87" i="10"/>
  <c r="V83" i="11" s="1"/>
  <c r="CC87" i="10"/>
  <c r="W83" i="11" s="1"/>
  <c r="CF87" i="10"/>
  <c r="X83" i="11" s="1"/>
  <c r="CU87" i="10"/>
  <c r="Y83" i="11" s="1"/>
  <c r="CY87" i="10"/>
  <c r="AA83" i="11" s="1"/>
  <c r="DB87" i="10"/>
  <c r="AB83" i="11" s="1"/>
  <c r="DE87" i="10"/>
  <c r="AC83" i="11" s="1"/>
  <c r="DH87" i="10"/>
  <c r="AD83" i="11" s="1"/>
  <c r="DW87" i="10"/>
  <c r="AE83" i="11" s="1"/>
  <c r="H84" i="11"/>
  <c r="M84" i="11"/>
  <c r="AU88" i="10"/>
  <c r="O84" i="11" s="1"/>
  <c r="AX88" i="10"/>
  <c r="P84" i="11" s="1"/>
  <c r="BA88" i="10"/>
  <c r="Q84" i="11" s="1"/>
  <c r="BD88" i="10"/>
  <c r="R84" i="11" s="1"/>
  <c r="BS88" i="10"/>
  <c r="S84" i="11" s="1"/>
  <c r="BW88" i="10"/>
  <c r="U84" i="11" s="1"/>
  <c r="BZ88" i="10"/>
  <c r="V84" i="11" s="1"/>
  <c r="CC88" i="10"/>
  <c r="W84" i="11" s="1"/>
  <c r="CF88" i="10"/>
  <c r="X84" i="11" s="1"/>
  <c r="CU88" i="10"/>
  <c r="Y84" i="11" s="1"/>
  <c r="CY88" i="10"/>
  <c r="AA84" i="11" s="1"/>
  <c r="DB88" i="10"/>
  <c r="AB84" i="11" s="1"/>
  <c r="DE88" i="10"/>
  <c r="AC84" i="11" s="1"/>
  <c r="DH88" i="10"/>
  <c r="AD84" i="11" s="1"/>
  <c r="DW88" i="10"/>
  <c r="AE84" i="11" s="1"/>
  <c r="L85" i="11"/>
  <c r="M85" i="11"/>
  <c r="AU89" i="10"/>
  <c r="O85" i="11" s="1"/>
  <c r="AX89" i="10"/>
  <c r="P85" i="11" s="1"/>
  <c r="BA89" i="10"/>
  <c r="Q85" i="11" s="1"/>
  <c r="BD89" i="10"/>
  <c r="R85" i="11" s="1"/>
  <c r="BS89" i="10"/>
  <c r="S85" i="11" s="1"/>
  <c r="BW89" i="10"/>
  <c r="U85" i="11" s="1"/>
  <c r="BZ89" i="10"/>
  <c r="V85" i="11" s="1"/>
  <c r="CC89" i="10"/>
  <c r="W85" i="11" s="1"/>
  <c r="CF89" i="10"/>
  <c r="X85" i="11" s="1"/>
  <c r="CU89" i="10"/>
  <c r="Y85" i="11" s="1"/>
  <c r="CY89" i="10"/>
  <c r="AA85" i="11" s="1"/>
  <c r="DB89" i="10"/>
  <c r="AB85" i="11" s="1"/>
  <c r="DE89" i="10"/>
  <c r="AC85" i="11" s="1"/>
  <c r="DH89" i="10"/>
  <c r="AD85" i="11" s="1"/>
  <c r="DW89" i="10"/>
  <c r="AE85" i="11" s="1"/>
  <c r="H86" i="11"/>
  <c r="I86" i="11"/>
  <c r="J86" i="11"/>
  <c r="AU90" i="10"/>
  <c r="O86" i="11" s="1"/>
  <c r="AX90" i="10"/>
  <c r="P86" i="11" s="1"/>
  <c r="BA90" i="10"/>
  <c r="Q86" i="11" s="1"/>
  <c r="BD90" i="10"/>
  <c r="R86" i="11" s="1"/>
  <c r="BS90" i="10"/>
  <c r="S86" i="11" s="1"/>
  <c r="BW90" i="10"/>
  <c r="U86" i="11" s="1"/>
  <c r="BZ90" i="10"/>
  <c r="V86" i="11" s="1"/>
  <c r="CC90" i="10"/>
  <c r="W86" i="11" s="1"/>
  <c r="CF90" i="10"/>
  <c r="X86" i="11" s="1"/>
  <c r="CU90" i="10"/>
  <c r="Y86" i="11" s="1"/>
  <c r="CY90" i="10"/>
  <c r="AA86" i="11" s="1"/>
  <c r="DB90" i="10"/>
  <c r="AB86" i="11" s="1"/>
  <c r="DE90" i="10"/>
  <c r="AC86" i="11" s="1"/>
  <c r="DH90" i="10"/>
  <c r="AD86" i="11" s="1"/>
  <c r="DW90" i="10"/>
  <c r="AE86" i="11" s="1"/>
  <c r="K87" i="11"/>
  <c r="M87" i="11"/>
  <c r="AU91" i="10"/>
  <c r="O87" i="11" s="1"/>
  <c r="AX91" i="10"/>
  <c r="P87" i="11" s="1"/>
  <c r="BA91" i="10"/>
  <c r="Q87" i="11" s="1"/>
  <c r="BD91" i="10"/>
  <c r="R87" i="11" s="1"/>
  <c r="BS91" i="10"/>
  <c r="S87" i="11" s="1"/>
  <c r="BW91" i="10"/>
  <c r="U87" i="11" s="1"/>
  <c r="BZ91" i="10"/>
  <c r="V87" i="11" s="1"/>
  <c r="CC91" i="10"/>
  <c r="W87" i="11" s="1"/>
  <c r="CF91" i="10"/>
  <c r="X87" i="11" s="1"/>
  <c r="CU91" i="10"/>
  <c r="Y87" i="11" s="1"/>
  <c r="CY91" i="10"/>
  <c r="AA87" i="11" s="1"/>
  <c r="DB91" i="10"/>
  <c r="AB87" i="11" s="1"/>
  <c r="DE91" i="10"/>
  <c r="AC87" i="11" s="1"/>
  <c r="DH91" i="10"/>
  <c r="AD87" i="11" s="1"/>
  <c r="DW91" i="10"/>
  <c r="AE87" i="11" s="1"/>
  <c r="I88" i="11"/>
  <c r="M88" i="11"/>
  <c r="AU92" i="10"/>
  <c r="O88" i="11" s="1"/>
  <c r="AX92" i="10"/>
  <c r="P88" i="11" s="1"/>
  <c r="BA92" i="10"/>
  <c r="Q88" i="11" s="1"/>
  <c r="BD92" i="10"/>
  <c r="R88" i="11" s="1"/>
  <c r="BS92" i="10"/>
  <c r="S88" i="11" s="1"/>
  <c r="BW92" i="10"/>
  <c r="U88" i="11" s="1"/>
  <c r="BZ92" i="10"/>
  <c r="V88" i="11" s="1"/>
  <c r="CC92" i="10"/>
  <c r="W88" i="11" s="1"/>
  <c r="CF92" i="10"/>
  <c r="X88" i="11" s="1"/>
  <c r="CU92" i="10"/>
  <c r="Y88" i="11" s="1"/>
  <c r="CY92" i="10"/>
  <c r="AA88" i="11" s="1"/>
  <c r="DB92" i="10"/>
  <c r="AB88" i="11" s="1"/>
  <c r="DE92" i="10"/>
  <c r="AC88" i="11" s="1"/>
  <c r="DH92" i="10"/>
  <c r="AD88" i="11" s="1"/>
  <c r="DW92" i="10"/>
  <c r="AE88" i="11" s="1"/>
  <c r="L89" i="11"/>
  <c r="M89" i="11"/>
  <c r="AU93" i="10"/>
  <c r="O89" i="11" s="1"/>
  <c r="AX93" i="10"/>
  <c r="P89" i="11" s="1"/>
  <c r="BA93" i="10"/>
  <c r="Q89" i="11" s="1"/>
  <c r="BD93" i="10"/>
  <c r="R89" i="11" s="1"/>
  <c r="BS93" i="10"/>
  <c r="S89" i="11" s="1"/>
  <c r="BW93" i="10"/>
  <c r="U89" i="11" s="1"/>
  <c r="BZ93" i="10"/>
  <c r="V89" i="11" s="1"/>
  <c r="CC93" i="10"/>
  <c r="W89" i="11" s="1"/>
  <c r="CF93" i="10"/>
  <c r="X89" i="11" s="1"/>
  <c r="CU93" i="10"/>
  <c r="Y89" i="11" s="1"/>
  <c r="CY93" i="10"/>
  <c r="AA89" i="11" s="1"/>
  <c r="DB93" i="10"/>
  <c r="AB89" i="11" s="1"/>
  <c r="DE93" i="10"/>
  <c r="AC89" i="11" s="1"/>
  <c r="DH93" i="10"/>
  <c r="AD89" i="11" s="1"/>
  <c r="DW93" i="10"/>
  <c r="AE89" i="11" s="1"/>
  <c r="H90" i="11"/>
  <c r="I90" i="11"/>
  <c r="J90" i="11"/>
  <c r="AU94" i="10"/>
  <c r="O90" i="11" s="1"/>
  <c r="AX94" i="10"/>
  <c r="P90" i="11" s="1"/>
  <c r="BA94" i="10"/>
  <c r="Q90" i="11" s="1"/>
  <c r="BD94" i="10"/>
  <c r="R90" i="11" s="1"/>
  <c r="BS94" i="10"/>
  <c r="S90" i="11" s="1"/>
  <c r="BW94" i="10"/>
  <c r="U90" i="11" s="1"/>
  <c r="BZ94" i="10"/>
  <c r="V90" i="11" s="1"/>
  <c r="CC94" i="10"/>
  <c r="W90" i="11" s="1"/>
  <c r="CF94" i="10"/>
  <c r="X90" i="11" s="1"/>
  <c r="CU94" i="10"/>
  <c r="Y90" i="11" s="1"/>
  <c r="CY94" i="10"/>
  <c r="AA90" i="11" s="1"/>
  <c r="DB94" i="10"/>
  <c r="AB90" i="11" s="1"/>
  <c r="DE94" i="10"/>
  <c r="AC90" i="11" s="1"/>
  <c r="DH94" i="10"/>
  <c r="AD90" i="11" s="1"/>
  <c r="DW94" i="10"/>
  <c r="AE90" i="11" s="1"/>
  <c r="K91" i="11"/>
  <c r="M91" i="11"/>
  <c r="AU95" i="10"/>
  <c r="O91" i="11" s="1"/>
  <c r="AX95" i="10"/>
  <c r="P91" i="11" s="1"/>
  <c r="BA95" i="10"/>
  <c r="Q91" i="11" s="1"/>
  <c r="BD95" i="10"/>
  <c r="R91" i="11" s="1"/>
  <c r="BS95" i="10"/>
  <c r="S91" i="11" s="1"/>
  <c r="BW95" i="10"/>
  <c r="U91" i="11" s="1"/>
  <c r="BZ95" i="10"/>
  <c r="V91" i="11" s="1"/>
  <c r="CC95" i="10"/>
  <c r="W91" i="11" s="1"/>
  <c r="CF95" i="10"/>
  <c r="X91" i="11" s="1"/>
  <c r="CU95" i="10"/>
  <c r="Y91" i="11" s="1"/>
  <c r="CY95" i="10"/>
  <c r="AA91" i="11" s="1"/>
  <c r="DB95" i="10"/>
  <c r="AB91" i="11" s="1"/>
  <c r="DE95" i="10"/>
  <c r="AC91" i="11" s="1"/>
  <c r="DH95" i="10"/>
  <c r="AD91" i="11" s="1"/>
  <c r="DW95" i="10"/>
  <c r="AE91" i="11" s="1"/>
  <c r="M92" i="11"/>
  <c r="AU96" i="10"/>
  <c r="O92" i="11" s="1"/>
  <c r="AX96" i="10"/>
  <c r="P92" i="11" s="1"/>
  <c r="BA96" i="10"/>
  <c r="Q92" i="11" s="1"/>
  <c r="BD96" i="10"/>
  <c r="R92" i="11" s="1"/>
  <c r="BS96" i="10"/>
  <c r="S92" i="11" s="1"/>
  <c r="BW96" i="10"/>
  <c r="U92" i="11" s="1"/>
  <c r="BZ96" i="10"/>
  <c r="V92" i="11" s="1"/>
  <c r="CC96" i="10"/>
  <c r="W92" i="11" s="1"/>
  <c r="CF96" i="10"/>
  <c r="X92" i="11" s="1"/>
  <c r="CU96" i="10"/>
  <c r="Y92" i="11" s="1"/>
  <c r="CY96" i="10"/>
  <c r="AA92" i="11" s="1"/>
  <c r="DB96" i="10"/>
  <c r="AB92" i="11" s="1"/>
  <c r="DE96" i="10"/>
  <c r="AC92" i="11" s="1"/>
  <c r="DH96" i="10"/>
  <c r="AD92" i="11" s="1"/>
  <c r="DW96" i="10"/>
  <c r="AE92" i="11" s="1"/>
  <c r="K93" i="11"/>
  <c r="L93" i="11"/>
  <c r="M93" i="11"/>
  <c r="AU97" i="10"/>
  <c r="O93" i="11" s="1"/>
  <c r="AX97" i="10"/>
  <c r="P93" i="11" s="1"/>
  <c r="BA97" i="10"/>
  <c r="Q93" i="11" s="1"/>
  <c r="BD97" i="10"/>
  <c r="R93" i="11" s="1"/>
  <c r="BS97" i="10"/>
  <c r="S93" i="11" s="1"/>
  <c r="BW97" i="10"/>
  <c r="U93" i="11" s="1"/>
  <c r="BZ97" i="10"/>
  <c r="V93" i="11" s="1"/>
  <c r="CC97" i="10"/>
  <c r="W93" i="11" s="1"/>
  <c r="CF97" i="10"/>
  <c r="X93" i="11" s="1"/>
  <c r="CU97" i="10"/>
  <c r="Y93" i="11" s="1"/>
  <c r="CY97" i="10"/>
  <c r="AA93" i="11" s="1"/>
  <c r="DB97" i="10"/>
  <c r="AB93" i="11" s="1"/>
  <c r="DE97" i="10"/>
  <c r="AC93" i="11" s="1"/>
  <c r="DH97" i="10"/>
  <c r="AD93" i="11" s="1"/>
  <c r="DW97" i="10"/>
  <c r="AE93" i="11" s="1"/>
  <c r="H94" i="11"/>
  <c r="I94" i="11"/>
  <c r="J94" i="11"/>
  <c r="AU98" i="10"/>
  <c r="O94" i="11" s="1"/>
  <c r="AX98" i="10"/>
  <c r="P94" i="11" s="1"/>
  <c r="BA98" i="10"/>
  <c r="Q94" i="11" s="1"/>
  <c r="BD98" i="10"/>
  <c r="R94" i="11" s="1"/>
  <c r="BS98" i="10"/>
  <c r="S94" i="11" s="1"/>
  <c r="BW98" i="10"/>
  <c r="U94" i="11" s="1"/>
  <c r="BZ98" i="10"/>
  <c r="V94" i="11" s="1"/>
  <c r="CC98" i="10"/>
  <c r="W94" i="11" s="1"/>
  <c r="CF98" i="10"/>
  <c r="X94" i="11" s="1"/>
  <c r="CU98" i="10"/>
  <c r="Y94" i="11" s="1"/>
  <c r="CY98" i="10"/>
  <c r="AA94" i="11" s="1"/>
  <c r="DB98" i="10"/>
  <c r="AB94" i="11" s="1"/>
  <c r="DE98" i="10"/>
  <c r="AC94" i="11" s="1"/>
  <c r="DH98" i="10"/>
  <c r="AD94" i="11" s="1"/>
  <c r="DW98" i="10"/>
  <c r="AE94" i="11" s="1"/>
  <c r="K95" i="11"/>
  <c r="M95" i="11"/>
  <c r="AU99" i="10"/>
  <c r="O95" i="11" s="1"/>
  <c r="AX99" i="10"/>
  <c r="P95" i="11" s="1"/>
  <c r="BA99" i="10"/>
  <c r="Q95" i="11" s="1"/>
  <c r="BD99" i="10"/>
  <c r="R95" i="11" s="1"/>
  <c r="BS99" i="10"/>
  <c r="S95" i="11" s="1"/>
  <c r="BW99" i="10"/>
  <c r="U95" i="11" s="1"/>
  <c r="BZ99" i="10"/>
  <c r="V95" i="11" s="1"/>
  <c r="CC99" i="10"/>
  <c r="W95" i="11" s="1"/>
  <c r="CF99" i="10"/>
  <c r="X95" i="11" s="1"/>
  <c r="CU99" i="10"/>
  <c r="Y95" i="11" s="1"/>
  <c r="CY99" i="10"/>
  <c r="AA95" i="11" s="1"/>
  <c r="DB99" i="10"/>
  <c r="AB95" i="11" s="1"/>
  <c r="DE99" i="10"/>
  <c r="AC95" i="11" s="1"/>
  <c r="DH99" i="10"/>
  <c r="AD95" i="11" s="1"/>
  <c r="DW99" i="10"/>
  <c r="AE95" i="11" s="1"/>
  <c r="L96" i="11"/>
  <c r="M96" i="11"/>
  <c r="AU100" i="10"/>
  <c r="O96" i="11" s="1"/>
  <c r="AX100" i="10"/>
  <c r="P96" i="11" s="1"/>
  <c r="BA100" i="10"/>
  <c r="Q96" i="11" s="1"/>
  <c r="BD100" i="10"/>
  <c r="R96" i="11" s="1"/>
  <c r="BS100" i="10"/>
  <c r="S96" i="11" s="1"/>
  <c r="BW100" i="10"/>
  <c r="U96" i="11"/>
  <c r="BZ100" i="10"/>
  <c r="V96" i="11" s="1"/>
  <c r="CC100" i="10"/>
  <c r="W96" i="11" s="1"/>
  <c r="CF100" i="10"/>
  <c r="X96" i="11" s="1"/>
  <c r="CU100" i="10"/>
  <c r="Y96" i="11" s="1"/>
  <c r="CY100" i="10"/>
  <c r="AA96" i="11" s="1"/>
  <c r="DB100" i="10"/>
  <c r="AB96" i="11" s="1"/>
  <c r="DE100" i="10"/>
  <c r="AC96" i="11" s="1"/>
  <c r="DH100" i="10"/>
  <c r="AD96" i="11" s="1"/>
  <c r="DW100" i="10"/>
  <c r="AE96" i="11" s="1"/>
  <c r="K97" i="11"/>
  <c r="L97" i="11"/>
  <c r="M97" i="11"/>
  <c r="AU101" i="10"/>
  <c r="O97" i="11" s="1"/>
  <c r="AX101" i="10"/>
  <c r="P97" i="11" s="1"/>
  <c r="BA101" i="10"/>
  <c r="Q97" i="11" s="1"/>
  <c r="BD101" i="10"/>
  <c r="R97" i="11" s="1"/>
  <c r="BS101" i="10"/>
  <c r="S97" i="11" s="1"/>
  <c r="BW101" i="10"/>
  <c r="U97" i="11" s="1"/>
  <c r="BZ101" i="10"/>
  <c r="V97" i="11" s="1"/>
  <c r="CC101" i="10"/>
  <c r="W97" i="11" s="1"/>
  <c r="CF101" i="10"/>
  <c r="X97" i="11" s="1"/>
  <c r="CU101" i="10"/>
  <c r="Y97" i="11" s="1"/>
  <c r="CY101" i="10"/>
  <c r="AA97" i="11" s="1"/>
  <c r="DB101" i="10"/>
  <c r="AB97" i="11" s="1"/>
  <c r="DE101" i="10"/>
  <c r="AC97" i="11" s="1"/>
  <c r="DH101" i="10"/>
  <c r="AD97" i="11" s="1"/>
  <c r="DW101" i="10"/>
  <c r="AE97" i="11" s="1"/>
  <c r="H98" i="11"/>
  <c r="I98" i="11"/>
  <c r="J98" i="11"/>
  <c r="AU102" i="10"/>
  <c r="O98" i="11" s="1"/>
  <c r="AX102" i="10"/>
  <c r="P98" i="11" s="1"/>
  <c r="BA102" i="10"/>
  <c r="Q98" i="11" s="1"/>
  <c r="BD102" i="10"/>
  <c r="R98" i="11" s="1"/>
  <c r="BS102" i="10"/>
  <c r="S98" i="11" s="1"/>
  <c r="BW102" i="10"/>
  <c r="U98" i="11" s="1"/>
  <c r="BZ102" i="10"/>
  <c r="V98" i="11" s="1"/>
  <c r="CC102" i="10"/>
  <c r="W98" i="11" s="1"/>
  <c r="CF102" i="10"/>
  <c r="X98" i="11" s="1"/>
  <c r="CU102" i="10"/>
  <c r="Y98" i="11" s="1"/>
  <c r="CY102" i="10"/>
  <c r="AA98" i="11" s="1"/>
  <c r="DB102" i="10"/>
  <c r="AB98" i="11" s="1"/>
  <c r="DE102" i="10"/>
  <c r="AC98" i="11" s="1"/>
  <c r="DH102" i="10"/>
  <c r="AD98" i="11" s="1"/>
  <c r="DW102" i="10"/>
  <c r="AE98" i="11" s="1"/>
  <c r="K99" i="11"/>
  <c r="M99" i="11"/>
  <c r="AU103" i="10"/>
  <c r="O99" i="11" s="1"/>
  <c r="AX103" i="10"/>
  <c r="P99" i="11" s="1"/>
  <c r="BA103" i="10"/>
  <c r="Q99" i="11" s="1"/>
  <c r="BD103" i="10"/>
  <c r="R99" i="11" s="1"/>
  <c r="BS103" i="10"/>
  <c r="S99" i="11" s="1"/>
  <c r="BW103" i="10"/>
  <c r="U99" i="11" s="1"/>
  <c r="BZ103" i="10"/>
  <c r="V99" i="11" s="1"/>
  <c r="CC103" i="10"/>
  <c r="W99" i="11" s="1"/>
  <c r="CF103" i="10"/>
  <c r="X99" i="11" s="1"/>
  <c r="CU103" i="10"/>
  <c r="Y99" i="11" s="1"/>
  <c r="CY103" i="10"/>
  <c r="AA99" i="11" s="1"/>
  <c r="DB103" i="10"/>
  <c r="AB99" i="11" s="1"/>
  <c r="DE103" i="10"/>
  <c r="AC99" i="11" s="1"/>
  <c r="DH103" i="10"/>
  <c r="AD99" i="11" s="1"/>
  <c r="DW103" i="10"/>
  <c r="AE99" i="11" s="1"/>
  <c r="M100" i="11"/>
  <c r="AU104" i="10"/>
  <c r="O100" i="11" s="1"/>
  <c r="AX104" i="10"/>
  <c r="P100" i="11" s="1"/>
  <c r="BA104" i="10"/>
  <c r="Q100" i="11" s="1"/>
  <c r="BD104" i="10"/>
  <c r="R100" i="11" s="1"/>
  <c r="BS104" i="10"/>
  <c r="S100" i="11" s="1"/>
  <c r="BW104" i="10"/>
  <c r="U100" i="11" s="1"/>
  <c r="BZ104" i="10"/>
  <c r="V100" i="11" s="1"/>
  <c r="CC104" i="10"/>
  <c r="W100" i="11" s="1"/>
  <c r="CF104" i="10"/>
  <c r="X100" i="11" s="1"/>
  <c r="CU104" i="10"/>
  <c r="Y100" i="11" s="1"/>
  <c r="CY104" i="10"/>
  <c r="AA100" i="11" s="1"/>
  <c r="DB104" i="10"/>
  <c r="AB100" i="11" s="1"/>
  <c r="DE104" i="10"/>
  <c r="AC100" i="11" s="1"/>
  <c r="DH104" i="10"/>
  <c r="AD100" i="11" s="1"/>
  <c r="DW104" i="10"/>
  <c r="AE100" i="11" s="1"/>
  <c r="K101" i="11"/>
  <c r="L101" i="11"/>
  <c r="M101" i="11"/>
  <c r="AU105" i="10"/>
  <c r="O101" i="11" s="1"/>
  <c r="AX105" i="10"/>
  <c r="P101" i="11" s="1"/>
  <c r="BA105" i="10"/>
  <c r="Q101" i="11" s="1"/>
  <c r="BD105" i="10"/>
  <c r="R101" i="11" s="1"/>
  <c r="BS105" i="10"/>
  <c r="S101" i="11" s="1"/>
  <c r="BW105" i="10"/>
  <c r="U101" i="11" s="1"/>
  <c r="BZ105" i="10"/>
  <c r="V101" i="11" s="1"/>
  <c r="CC105" i="10"/>
  <c r="W101" i="11" s="1"/>
  <c r="CF105" i="10"/>
  <c r="X101" i="11" s="1"/>
  <c r="CU105" i="10"/>
  <c r="Y101" i="11" s="1"/>
  <c r="CY105" i="10"/>
  <c r="AA101" i="11" s="1"/>
  <c r="DB105" i="10"/>
  <c r="AB101" i="11" s="1"/>
  <c r="DE105" i="10"/>
  <c r="AC101" i="11" s="1"/>
  <c r="DH105" i="10"/>
  <c r="AD101" i="11" s="1"/>
  <c r="DW105" i="10"/>
  <c r="AE101" i="11" s="1"/>
  <c r="H102" i="11"/>
  <c r="I102" i="11"/>
  <c r="J102" i="11"/>
  <c r="AU106" i="10"/>
  <c r="O102" i="11" s="1"/>
  <c r="AX106" i="10"/>
  <c r="P102" i="11" s="1"/>
  <c r="BA106" i="10"/>
  <c r="Q102" i="11" s="1"/>
  <c r="BD106" i="10"/>
  <c r="R102" i="11" s="1"/>
  <c r="BS106" i="10"/>
  <c r="S102" i="11" s="1"/>
  <c r="BW106" i="10"/>
  <c r="U102" i="11" s="1"/>
  <c r="BZ106" i="10"/>
  <c r="V102" i="11" s="1"/>
  <c r="CC106" i="10"/>
  <c r="W102" i="11" s="1"/>
  <c r="CF106" i="10"/>
  <c r="X102" i="11" s="1"/>
  <c r="CU106" i="10"/>
  <c r="Y102" i="11" s="1"/>
  <c r="CY106" i="10"/>
  <c r="AA102" i="11" s="1"/>
  <c r="DB106" i="10"/>
  <c r="AB102" i="11" s="1"/>
  <c r="DE106" i="10"/>
  <c r="AC102" i="11" s="1"/>
  <c r="DH106" i="10"/>
  <c r="AD102" i="11" s="1"/>
  <c r="DW106" i="10"/>
  <c r="AE102" i="11"/>
  <c r="K103" i="11"/>
  <c r="M103" i="11"/>
  <c r="AU107" i="10"/>
  <c r="O103" i="11" s="1"/>
  <c r="AX107" i="10"/>
  <c r="P103" i="11" s="1"/>
  <c r="BA107" i="10"/>
  <c r="Q103" i="11" s="1"/>
  <c r="BD107" i="10"/>
  <c r="R103" i="11" s="1"/>
  <c r="BS107" i="10"/>
  <c r="S103" i="11" s="1"/>
  <c r="BW107" i="10"/>
  <c r="U103" i="11" s="1"/>
  <c r="BZ107" i="10"/>
  <c r="V103" i="11" s="1"/>
  <c r="CC107" i="10"/>
  <c r="W103" i="11" s="1"/>
  <c r="CF107" i="10"/>
  <c r="X103" i="11" s="1"/>
  <c r="CU107" i="10"/>
  <c r="Y103" i="11" s="1"/>
  <c r="CY107" i="10"/>
  <c r="AA103" i="11" s="1"/>
  <c r="DB107" i="10"/>
  <c r="AB103" i="11" s="1"/>
  <c r="DE107" i="10"/>
  <c r="AC103" i="11" s="1"/>
  <c r="DH107" i="10"/>
  <c r="AD103" i="11" s="1"/>
  <c r="DW107" i="10"/>
  <c r="AE103" i="11" s="1"/>
  <c r="L1233" i="21"/>
  <c r="L1234" i="21"/>
  <c r="L1235" i="21"/>
  <c r="L1236" i="21"/>
  <c r="L1237" i="21"/>
  <c r="L1238" i="21"/>
  <c r="L1239" i="21"/>
  <c r="L1240" i="21"/>
  <c r="L1241" i="21"/>
  <c r="L1242" i="21"/>
  <c r="L1243" i="21"/>
  <c r="L1244" i="21"/>
  <c r="L1245" i="21"/>
  <c r="L1246" i="21"/>
  <c r="L1247" i="21"/>
  <c r="L1248" i="21"/>
  <c r="L1249" i="21"/>
  <c r="L1250" i="21"/>
  <c r="L1251" i="21"/>
  <c r="L1252" i="21"/>
  <c r="L1253" i="21"/>
  <c r="L1254" i="21"/>
  <c r="L1255" i="21"/>
  <c r="L1256" i="21"/>
  <c r="D1233" i="21"/>
  <c r="E1233" i="21"/>
  <c r="F1233" i="21"/>
  <c r="G1233" i="21"/>
  <c r="D1234" i="21"/>
  <c r="E1234" i="21"/>
  <c r="F1234" i="21"/>
  <c r="G1234" i="21"/>
  <c r="D1235" i="21"/>
  <c r="E1235" i="21"/>
  <c r="F1235" i="21"/>
  <c r="G1235" i="21"/>
  <c r="D1236" i="21"/>
  <c r="E1236" i="21"/>
  <c r="F1236" i="21"/>
  <c r="G1236" i="21"/>
  <c r="D1237" i="21"/>
  <c r="E1237" i="21"/>
  <c r="F1237" i="21"/>
  <c r="G1237" i="21"/>
  <c r="D1238" i="21"/>
  <c r="E1238" i="21"/>
  <c r="F1238" i="21"/>
  <c r="G1238" i="21"/>
  <c r="D1239" i="21"/>
  <c r="E1239" i="21"/>
  <c r="F1239" i="21"/>
  <c r="G1239" i="21"/>
  <c r="D1240" i="21"/>
  <c r="E1240" i="21"/>
  <c r="F1240" i="21"/>
  <c r="G1240" i="21"/>
  <c r="D1241" i="21"/>
  <c r="E1241" i="21"/>
  <c r="F1241" i="21"/>
  <c r="G1241" i="21"/>
  <c r="D1242" i="21"/>
  <c r="E1242" i="21"/>
  <c r="F1242" i="21"/>
  <c r="G1242" i="21"/>
  <c r="D1243" i="21"/>
  <c r="E1243" i="21"/>
  <c r="F1243" i="21"/>
  <c r="G1243" i="21"/>
  <c r="D1244" i="21"/>
  <c r="E1244" i="21"/>
  <c r="F1244" i="21"/>
  <c r="G1244" i="21"/>
  <c r="D1245" i="21"/>
  <c r="E1245" i="21"/>
  <c r="F1245" i="21"/>
  <c r="G1245" i="21"/>
  <c r="D1246" i="21"/>
  <c r="E1246" i="21"/>
  <c r="F1246" i="21"/>
  <c r="G1246" i="21"/>
  <c r="D1247" i="21"/>
  <c r="E1247" i="21"/>
  <c r="F1247" i="21"/>
  <c r="G1247" i="21"/>
  <c r="D1248" i="21"/>
  <c r="E1248" i="21"/>
  <c r="F1248" i="21"/>
  <c r="G1248" i="21"/>
  <c r="D1249" i="21"/>
  <c r="E1249" i="21"/>
  <c r="F1249" i="21"/>
  <c r="G1249" i="21"/>
  <c r="D1250" i="21"/>
  <c r="E1250" i="21"/>
  <c r="F1250" i="21"/>
  <c r="G1250" i="21"/>
  <c r="D1251" i="21"/>
  <c r="E1251" i="21"/>
  <c r="F1251" i="21"/>
  <c r="G1251" i="21"/>
  <c r="D1252" i="21"/>
  <c r="E1252" i="21"/>
  <c r="F1252" i="21"/>
  <c r="G1252" i="21"/>
  <c r="D1253" i="21"/>
  <c r="E1253" i="21"/>
  <c r="F1253" i="21"/>
  <c r="G1253" i="21"/>
  <c r="D1254" i="21"/>
  <c r="E1254" i="21"/>
  <c r="F1254" i="21"/>
  <c r="G1254" i="21"/>
  <c r="D1255" i="21"/>
  <c r="E1255" i="21"/>
  <c r="F1255" i="21"/>
  <c r="G1255" i="21"/>
  <c r="D1256" i="21"/>
  <c r="E1256" i="21"/>
  <c r="F1256" i="21"/>
  <c r="G1256" i="21"/>
  <c r="L1232" i="21"/>
  <c r="K1232" i="21"/>
  <c r="G1232" i="21"/>
  <c r="F1232" i="21"/>
  <c r="E1232" i="21"/>
  <c r="D1232" i="21"/>
  <c r="C1232" i="21"/>
  <c r="K1208" i="21"/>
  <c r="L1208" i="21"/>
  <c r="K1209" i="21"/>
  <c r="L1209" i="21"/>
  <c r="K1210" i="21"/>
  <c r="L1210" i="21"/>
  <c r="K1211" i="21"/>
  <c r="L1211" i="21"/>
  <c r="K1212" i="21"/>
  <c r="L1212" i="21"/>
  <c r="K1213" i="21"/>
  <c r="L1213" i="21"/>
  <c r="K1214" i="21"/>
  <c r="L1214" i="21"/>
  <c r="K1215" i="21"/>
  <c r="L1215" i="21"/>
  <c r="K1216" i="21"/>
  <c r="L1216" i="21"/>
  <c r="K1217" i="21"/>
  <c r="L1217" i="21"/>
  <c r="K1218" i="21"/>
  <c r="L1218" i="21"/>
  <c r="K1219" i="21"/>
  <c r="L1219" i="21"/>
  <c r="K1220" i="21"/>
  <c r="L1220" i="21"/>
  <c r="K1221" i="21"/>
  <c r="L1221" i="21"/>
  <c r="K1222" i="21"/>
  <c r="L1222" i="21"/>
  <c r="K1223" i="21"/>
  <c r="L1223" i="21"/>
  <c r="K1224" i="21"/>
  <c r="L1224" i="21"/>
  <c r="K1225" i="21"/>
  <c r="L1225" i="21"/>
  <c r="K1226" i="21"/>
  <c r="L1226" i="21"/>
  <c r="K1227" i="21"/>
  <c r="L1227" i="21"/>
  <c r="K1228" i="21"/>
  <c r="L1228" i="21"/>
  <c r="K1229" i="21"/>
  <c r="L1229" i="21"/>
  <c r="K1230" i="21"/>
  <c r="L1230" i="21"/>
  <c r="K1231" i="21"/>
  <c r="L1231" i="21"/>
  <c r="C1208" i="21"/>
  <c r="D1208" i="21"/>
  <c r="E1208" i="21"/>
  <c r="F1208" i="21"/>
  <c r="G1208" i="21"/>
  <c r="C1209" i="21"/>
  <c r="D1209" i="21"/>
  <c r="E1209" i="21"/>
  <c r="F1209" i="21"/>
  <c r="G1209" i="21"/>
  <c r="C1210" i="21"/>
  <c r="D1210" i="21"/>
  <c r="E1210" i="21"/>
  <c r="F1210" i="21"/>
  <c r="G1210" i="21"/>
  <c r="C1211" i="21"/>
  <c r="D1211" i="21"/>
  <c r="E1211" i="21"/>
  <c r="F1211" i="21"/>
  <c r="G1211" i="21"/>
  <c r="C1212" i="21"/>
  <c r="D1212" i="21"/>
  <c r="E1212" i="21"/>
  <c r="F1212" i="21"/>
  <c r="G1212" i="21"/>
  <c r="C1213" i="21"/>
  <c r="D1213" i="21"/>
  <c r="E1213" i="21"/>
  <c r="F1213" i="21"/>
  <c r="G1213" i="21"/>
  <c r="C1214" i="21"/>
  <c r="D1214" i="21"/>
  <c r="E1214" i="21"/>
  <c r="F1214" i="21"/>
  <c r="G1214" i="21"/>
  <c r="C1215" i="21"/>
  <c r="D1215" i="21"/>
  <c r="E1215" i="21"/>
  <c r="F1215" i="21"/>
  <c r="G1215" i="21"/>
  <c r="C1216" i="21"/>
  <c r="D1216" i="21"/>
  <c r="E1216" i="21"/>
  <c r="F1216" i="21"/>
  <c r="G1216" i="21"/>
  <c r="C1217" i="21"/>
  <c r="D1217" i="21"/>
  <c r="E1217" i="21"/>
  <c r="F1217" i="21"/>
  <c r="G1217" i="21"/>
  <c r="C1218" i="21"/>
  <c r="D1218" i="21"/>
  <c r="E1218" i="21"/>
  <c r="F1218" i="21"/>
  <c r="G1218" i="21"/>
  <c r="C1219" i="21"/>
  <c r="D1219" i="21"/>
  <c r="E1219" i="21"/>
  <c r="F1219" i="21"/>
  <c r="G1219" i="21"/>
  <c r="C1220" i="21"/>
  <c r="D1220" i="21"/>
  <c r="E1220" i="21"/>
  <c r="F1220" i="21"/>
  <c r="G1220" i="21"/>
  <c r="C1221" i="21"/>
  <c r="D1221" i="21"/>
  <c r="E1221" i="21"/>
  <c r="F1221" i="21"/>
  <c r="G1221" i="21"/>
  <c r="C1222" i="21"/>
  <c r="D1222" i="21"/>
  <c r="E1222" i="21"/>
  <c r="F1222" i="21"/>
  <c r="G1222" i="21"/>
  <c r="C1223" i="21"/>
  <c r="D1223" i="21"/>
  <c r="E1223" i="21"/>
  <c r="F1223" i="21"/>
  <c r="G1223" i="21"/>
  <c r="C1224" i="21"/>
  <c r="D1224" i="21"/>
  <c r="E1224" i="21"/>
  <c r="F1224" i="21"/>
  <c r="G1224" i="21"/>
  <c r="C1225" i="21"/>
  <c r="D1225" i="21"/>
  <c r="E1225" i="21"/>
  <c r="F1225" i="21"/>
  <c r="G1225" i="21"/>
  <c r="C1226" i="21"/>
  <c r="D1226" i="21"/>
  <c r="E1226" i="21"/>
  <c r="F1226" i="21"/>
  <c r="G1226" i="21"/>
  <c r="C1227" i="21"/>
  <c r="D1227" i="21"/>
  <c r="E1227" i="21"/>
  <c r="F1227" i="21"/>
  <c r="G1227" i="21"/>
  <c r="C1228" i="21"/>
  <c r="D1228" i="21"/>
  <c r="E1228" i="21"/>
  <c r="F1228" i="21"/>
  <c r="G1228" i="21"/>
  <c r="C1229" i="21"/>
  <c r="D1229" i="21"/>
  <c r="E1229" i="21"/>
  <c r="F1229" i="21"/>
  <c r="G1229" i="21"/>
  <c r="C1230" i="21"/>
  <c r="D1230" i="21"/>
  <c r="E1230" i="21"/>
  <c r="F1230" i="21"/>
  <c r="G1230" i="21"/>
  <c r="C1231" i="21"/>
  <c r="D1231" i="21"/>
  <c r="E1231" i="21"/>
  <c r="F1231" i="21"/>
  <c r="G1231" i="21"/>
  <c r="L1207" i="21"/>
  <c r="K1207" i="21"/>
  <c r="G1207" i="21"/>
  <c r="F1207" i="21"/>
  <c r="E1207" i="21"/>
  <c r="D1207" i="21"/>
  <c r="C1207" i="21"/>
  <c r="K1183" i="21"/>
  <c r="L1183" i="21"/>
  <c r="K1184" i="21"/>
  <c r="L1184" i="21"/>
  <c r="K1185" i="21"/>
  <c r="L1185" i="21"/>
  <c r="K1186" i="21"/>
  <c r="L1186" i="21"/>
  <c r="K1187" i="21"/>
  <c r="L1187" i="21"/>
  <c r="K1188" i="21"/>
  <c r="L1188" i="21"/>
  <c r="K1189" i="21"/>
  <c r="L1189" i="21"/>
  <c r="K1190" i="21"/>
  <c r="L1190" i="21"/>
  <c r="K1191" i="21"/>
  <c r="L1191" i="21"/>
  <c r="K1192" i="21"/>
  <c r="L1192" i="21"/>
  <c r="K1193" i="21"/>
  <c r="L1193" i="21"/>
  <c r="K1194" i="21"/>
  <c r="L1194" i="21"/>
  <c r="K1195" i="21"/>
  <c r="L1195" i="21"/>
  <c r="K1196" i="21"/>
  <c r="L1196" i="21"/>
  <c r="K1197" i="21"/>
  <c r="L1197" i="21"/>
  <c r="K1198" i="21"/>
  <c r="L1198" i="21"/>
  <c r="K1199" i="21"/>
  <c r="L1199" i="21"/>
  <c r="K1200" i="21"/>
  <c r="L1200" i="21"/>
  <c r="K1201" i="21"/>
  <c r="L1201" i="21"/>
  <c r="K1202" i="21"/>
  <c r="L1202" i="21"/>
  <c r="K1203" i="21"/>
  <c r="L1203" i="21"/>
  <c r="K1204" i="21"/>
  <c r="L1204" i="21"/>
  <c r="K1205" i="21"/>
  <c r="L1205" i="21"/>
  <c r="K1206" i="21"/>
  <c r="L1206" i="21"/>
  <c r="C1183" i="21"/>
  <c r="D1183" i="21"/>
  <c r="E1183" i="21"/>
  <c r="F1183" i="21"/>
  <c r="G1183" i="21"/>
  <c r="C1184" i="21"/>
  <c r="D1184" i="21"/>
  <c r="E1184" i="21"/>
  <c r="F1184" i="21"/>
  <c r="G1184" i="21"/>
  <c r="C1185" i="21"/>
  <c r="D1185" i="21"/>
  <c r="E1185" i="21"/>
  <c r="F1185" i="21"/>
  <c r="G1185" i="21"/>
  <c r="C1186" i="21"/>
  <c r="D1186" i="21"/>
  <c r="E1186" i="21"/>
  <c r="F1186" i="21"/>
  <c r="G1186" i="21"/>
  <c r="C1187" i="21"/>
  <c r="D1187" i="21"/>
  <c r="E1187" i="21"/>
  <c r="F1187" i="21"/>
  <c r="G1187" i="21"/>
  <c r="C1188" i="21"/>
  <c r="D1188" i="21"/>
  <c r="E1188" i="21"/>
  <c r="F1188" i="21"/>
  <c r="G1188" i="21"/>
  <c r="C1189" i="21"/>
  <c r="D1189" i="21"/>
  <c r="E1189" i="21"/>
  <c r="F1189" i="21"/>
  <c r="G1189" i="21"/>
  <c r="C1190" i="21"/>
  <c r="D1190" i="21"/>
  <c r="E1190" i="21"/>
  <c r="F1190" i="21"/>
  <c r="G1190" i="21"/>
  <c r="C1191" i="21"/>
  <c r="D1191" i="21"/>
  <c r="E1191" i="21"/>
  <c r="F1191" i="21"/>
  <c r="G1191" i="21"/>
  <c r="C1192" i="21"/>
  <c r="D1192" i="21"/>
  <c r="E1192" i="21"/>
  <c r="F1192" i="21"/>
  <c r="G1192" i="21"/>
  <c r="C1193" i="21"/>
  <c r="D1193" i="21"/>
  <c r="E1193" i="21"/>
  <c r="F1193" i="21"/>
  <c r="G1193" i="21"/>
  <c r="C1194" i="21"/>
  <c r="D1194" i="21"/>
  <c r="E1194" i="21"/>
  <c r="F1194" i="21"/>
  <c r="G1194" i="21"/>
  <c r="C1195" i="21"/>
  <c r="D1195" i="21"/>
  <c r="E1195" i="21"/>
  <c r="F1195" i="21"/>
  <c r="G1195" i="21"/>
  <c r="C1196" i="21"/>
  <c r="D1196" i="21"/>
  <c r="E1196" i="21"/>
  <c r="F1196" i="21"/>
  <c r="G1196" i="21"/>
  <c r="C1197" i="21"/>
  <c r="D1197" i="21"/>
  <c r="E1197" i="21"/>
  <c r="F1197" i="21"/>
  <c r="G1197" i="21"/>
  <c r="C1198" i="21"/>
  <c r="D1198" i="21"/>
  <c r="E1198" i="21"/>
  <c r="F1198" i="21"/>
  <c r="G1198" i="21"/>
  <c r="C1199" i="21"/>
  <c r="D1199" i="21"/>
  <c r="E1199" i="21"/>
  <c r="F1199" i="21"/>
  <c r="G1199" i="21"/>
  <c r="C1200" i="21"/>
  <c r="D1200" i="21"/>
  <c r="E1200" i="21"/>
  <c r="F1200" i="21"/>
  <c r="G1200" i="21"/>
  <c r="C1201" i="21"/>
  <c r="D1201" i="21"/>
  <c r="E1201" i="21"/>
  <c r="F1201" i="21"/>
  <c r="G1201" i="21"/>
  <c r="C1202" i="21"/>
  <c r="D1202" i="21"/>
  <c r="E1202" i="21"/>
  <c r="F1202" i="21"/>
  <c r="G1202" i="21"/>
  <c r="C1203" i="21"/>
  <c r="D1203" i="21"/>
  <c r="E1203" i="21"/>
  <c r="F1203" i="21"/>
  <c r="G1203" i="21"/>
  <c r="C1204" i="21"/>
  <c r="D1204" i="21"/>
  <c r="E1204" i="21"/>
  <c r="F1204" i="21"/>
  <c r="G1204" i="21"/>
  <c r="C1205" i="21"/>
  <c r="D1205" i="21"/>
  <c r="E1205" i="21"/>
  <c r="F1205" i="21"/>
  <c r="G1205" i="21"/>
  <c r="C1206" i="21"/>
  <c r="D1206" i="21"/>
  <c r="E1206" i="21"/>
  <c r="F1206" i="21"/>
  <c r="G1206" i="21"/>
  <c r="L1182" i="21"/>
  <c r="K1182" i="21"/>
  <c r="G1182" i="21"/>
  <c r="F1182" i="21"/>
  <c r="E1182" i="21"/>
  <c r="D1182" i="21"/>
  <c r="C1182" i="21"/>
  <c r="K1158" i="21"/>
  <c r="L1158" i="21"/>
  <c r="K1159" i="21"/>
  <c r="L1159" i="21"/>
  <c r="K1160" i="21"/>
  <c r="L1160" i="21"/>
  <c r="K1161" i="21"/>
  <c r="L1161" i="21"/>
  <c r="K1162" i="21"/>
  <c r="L1162" i="21"/>
  <c r="K1163" i="21"/>
  <c r="L1163" i="21"/>
  <c r="K1164" i="21"/>
  <c r="L1164" i="21"/>
  <c r="K1165" i="21"/>
  <c r="L1165" i="21"/>
  <c r="K1166" i="21"/>
  <c r="L1166" i="21"/>
  <c r="K1167" i="21"/>
  <c r="L1167" i="21"/>
  <c r="K1168" i="21"/>
  <c r="L1168" i="21"/>
  <c r="K1169" i="21"/>
  <c r="L1169" i="21"/>
  <c r="K1170" i="21"/>
  <c r="L1170" i="21"/>
  <c r="K1171" i="21"/>
  <c r="L1171" i="21"/>
  <c r="K1172" i="21"/>
  <c r="L1172" i="21"/>
  <c r="K1173" i="21"/>
  <c r="L1173" i="21"/>
  <c r="K1174" i="21"/>
  <c r="L1174" i="21"/>
  <c r="K1175" i="21"/>
  <c r="L1175" i="21"/>
  <c r="K1176" i="21"/>
  <c r="L1176" i="21"/>
  <c r="K1177" i="21"/>
  <c r="L1177" i="21"/>
  <c r="K1178" i="21"/>
  <c r="L1178" i="21"/>
  <c r="K1179" i="21"/>
  <c r="L1179" i="21"/>
  <c r="K1180" i="21"/>
  <c r="L1180" i="21"/>
  <c r="K1181" i="21"/>
  <c r="L1181" i="21"/>
  <c r="C1158" i="21"/>
  <c r="D1158" i="21"/>
  <c r="E1158" i="21"/>
  <c r="F1158" i="21"/>
  <c r="G1158" i="21"/>
  <c r="C1159" i="21"/>
  <c r="D1159" i="21"/>
  <c r="E1159" i="21"/>
  <c r="F1159" i="21"/>
  <c r="G1159" i="21"/>
  <c r="C1160" i="21"/>
  <c r="D1160" i="21"/>
  <c r="E1160" i="21"/>
  <c r="F1160" i="21"/>
  <c r="G1160" i="21"/>
  <c r="C1161" i="21"/>
  <c r="D1161" i="21"/>
  <c r="E1161" i="21"/>
  <c r="F1161" i="21"/>
  <c r="G1161" i="21"/>
  <c r="C1162" i="21"/>
  <c r="D1162" i="21"/>
  <c r="E1162" i="21"/>
  <c r="F1162" i="21"/>
  <c r="G1162" i="21"/>
  <c r="C1163" i="21"/>
  <c r="D1163" i="21"/>
  <c r="E1163" i="21"/>
  <c r="F1163" i="21"/>
  <c r="G1163" i="21"/>
  <c r="C1164" i="21"/>
  <c r="D1164" i="21"/>
  <c r="E1164" i="21"/>
  <c r="F1164" i="21"/>
  <c r="G1164" i="21"/>
  <c r="C1165" i="21"/>
  <c r="D1165" i="21"/>
  <c r="E1165" i="21"/>
  <c r="F1165" i="21"/>
  <c r="G1165" i="21"/>
  <c r="C1166" i="21"/>
  <c r="D1166" i="21"/>
  <c r="E1166" i="21"/>
  <c r="F1166" i="21"/>
  <c r="G1166" i="21"/>
  <c r="C1167" i="21"/>
  <c r="D1167" i="21"/>
  <c r="E1167" i="21"/>
  <c r="F1167" i="21"/>
  <c r="G1167" i="21"/>
  <c r="C1168" i="21"/>
  <c r="D1168" i="21"/>
  <c r="E1168" i="21"/>
  <c r="F1168" i="21"/>
  <c r="G1168" i="21"/>
  <c r="C1169" i="21"/>
  <c r="D1169" i="21"/>
  <c r="E1169" i="21"/>
  <c r="F1169" i="21"/>
  <c r="G1169" i="21"/>
  <c r="C1170" i="21"/>
  <c r="D1170" i="21"/>
  <c r="E1170" i="21"/>
  <c r="F1170" i="21"/>
  <c r="G1170" i="21"/>
  <c r="C1171" i="21"/>
  <c r="D1171" i="21"/>
  <c r="E1171" i="21"/>
  <c r="F1171" i="21"/>
  <c r="G1171" i="21"/>
  <c r="C1172" i="21"/>
  <c r="D1172" i="21"/>
  <c r="E1172" i="21"/>
  <c r="F1172" i="21"/>
  <c r="G1172" i="21"/>
  <c r="C1173" i="21"/>
  <c r="D1173" i="21"/>
  <c r="E1173" i="21"/>
  <c r="F1173" i="21"/>
  <c r="G1173" i="21"/>
  <c r="C1174" i="21"/>
  <c r="D1174" i="21"/>
  <c r="E1174" i="21"/>
  <c r="F1174" i="21"/>
  <c r="G1174" i="21"/>
  <c r="C1175" i="21"/>
  <c r="D1175" i="21"/>
  <c r="E1175" i="21"/>
  <c r="F1175" i="21"/>
  <c r="G1175" i="21"/>
  <c r="C1176" i="21"/>
  <c r="D1176" i="21"/>
  <c r="E1176" i="21"/>
  <c r="F1176" i="21"/>
  <c r="G1176" i="21"/>
  <c r="C1177" i="21"/>
  <c r="D1177" i="21"/>
  <c r="E1177" i="21"/>
  <c r="F1177" i="21"/>
  <c r="G1177" i="21"/>
  <c r="C1178" i="21"/>
  <c r="D1178" i="21"/>
  <c r="E1178" i="21"/>
  <c r="F1178" i="21"/>
  <c r="G1178" i="21"/>
  <c r="C1179" i="21"/>
  <c r="D1179" i="21"/>
  <c r="E1179" i="21"/>
  <c r="F1179" i="21"/>
  <c r="G1179" i="21"/>
  <c r="C1180" i="21"/>
  <c r="D1180" i="21"/>
  <c r="E1180" i="21"/>
  <c r="F1180" i="21"/>
  <c r="G1180" i="21"/>
  <c r="C1181" i="21"/>
  <c r="D1181" i="21"/>
  <c r="E1181" i="21"/>
  <c r="F1181" i="21"/>
  <c r="G1181" i="21"/>
  <c r="L1157" i="21"/>
  <c r="K1157" i="21"/>
  <c r="G1157" i="21"/>
  <c r="F1157" i="21"/>
  <c r="E1157" i="21"/>
  <c r="D1157" i="21"/>
  <c r="C1157" i="21"/>
  <c r="K1133" i="21"/>
  <c r="L1133" i="21"/>
  <c r="K1134" i="21"/>
  <c r="L1134" i="21"/>
  <c r="K1135" i="21"/>
  <c r="L1135" i="21"/>
  <c r="K1136" i="21"/>
  <c r="L1136" i="21"/>
  <c r="K1137" i="21"/>
  <c r="L1137" i="21"/>
  <c r="K1138" i="21"/>
  <c r="L1138" i="21"/>
  <c r="K1139" i="21"/>
  <c r="L1139" i="21"/>
  <c r="K1140" i="21"/>
  <c r="L1140" i="21"/>
  <c r="K1141" i="21"/>
  <c r="L1141" i="21"/>
  <c r="K1142" i="21"/>
  <c r="L1142" i="21"/>
  <c r="K1143" i="21"/>
  <c r="L1143" i="21"/>
  <c r="K1144" i="21"/>
  <c r="L1144" i="21"/>
  <c r="K1145" i="21"/>
  <c r="L1145" i="21"/>
  <c r="K1146" i="21"/>
  <c r="L1146" i="21"/>
  <c r="K1147" i="21"/>
  <c r="L1147" i="21"/>
  <c r="K1148" i="21"/>
  <c r="L1148" i="21"/>
  <c r="K1149" i="21"/>
  <c r="L1149" i="21"/>
  <c r="K1150" i="21"/>
  <c r="L1150" i="21"/>
  <c r="K1151" i="21"/>
  <c r="L1151" i="21"/>
  <c r="K1152" i="21"/>
  <c r="L1152" i="21"/>
  <c r="K1153" i="21"/>
  <c r="L1153" i="21"/>
  <c r="K1154" i="21"/>
  <c r="L1154" i="21"/>
  <c r="K1155" i="21"/>
  <c r="L1155" i="21"/>
  <c r="K1156" i="21"/>
  <c r="L1156" i="21"/>
  <c r="C1133" i="21"/>
  <c r="D1133" i="21"/>
  <c r="E1133" i="21"/>
  <c r="F1133" i="21"/>
  <c r="G1133" i="21"/>
  <c r="C1134" i="21"/>
  <c r="D1134" i="21"/>
  <c r="E1134" i="21"/>
  <c r="F1134" i="21"/>
  <c r="G1134" i="21"/>
  <c r="C1135" i="21"/>
  <c r="D1135" i="21"/>
  <c r="E1135" i="21"/>
  <c r="F1135" i="21"/>
  <c r="G1135" i="21"/>
  <c r="C1136" i="21"/>
  <c r="D1136" i="21"/>
  <c r="E1136" i="21"/>
  <c r="F1136" i="21"/>
  <c r="G1136" i="21"/>
  <c r="C1137" i="21"/>
  <c r="D1137" i="21"/>
  <c r="E1137" i="21"/>
  <c r="F1137" i="21"/>
  <c r="G1137" i="21"/>
  <c r="C1138" i="21"/>
  <c r="D1138" i="21"/>
  <c r="E1138" i="21"/>
  <c r="F1138" i="21"/>
  <c r="G1138" i="21"/>
  <c r="C1139" i="21"/>
  <c r="D1139" i="21"/>
  <c r="E1139" i="21"/>
  <c r="F1139" i="21"/>
  <c r="G1139" i="21"/>
  <c r="C1140" i="21"/>
  <c r="D1140" i="21"/>
  <c r="E1140" i="21"/>
  <c r="F1140" i="21"/>
  <c r="G1140" i="21"/>
  <c r="C1141" i="21"/>
  <c r="D1141" i="21"/>
  <c r="E1141" i="21"/>
  <c r="F1141" i="21"/>
  <c r="G1141" i="21"/>
  <c r="C1142" i="21"/>
  <c r="D1142" i="21"/>
  <c r="E1142" i="21"/>
  <c r="F1142" i="21"/>
  <c r="G1142" i="21"/>
  <c r="C1143" i="21"/>
  <c r="D1143" i="21"/>
  <c r="E1143" i="21"/>
  <c r="F1143" i="21"/>
  <c r="G1143" i="21"/>
  <c r="C1144" i="21"/>
  <c r="D1144" i="21"/>
  <c r="E1144" i="21"/>
  <c r="F1144" i="21"/>
  <c r="G1144" i="21"/>
  <c r="C1145" i="21"/>
  <c r="D1145" i="21"/>
  <c r="E1145" i="21"/>
  <c r="F1145" i="21"/>
  <c r="G1145" i="21"/>
  <c r="C1146" i="21"/>
  <c r="D1146" i="21"/>
  <c r="E1146" i="21"/>
  <c r="F1146" i="21"/>
  <c r="G1146" i="21"/>
  <c r="C1147" i="21"/>
  <c r="D1147" i="21"/>
  <c r="E1147" i="21"/>
  <c r="F1147" i="21"/>
  <c r="G1147" i="21"/>
  <c r="C1148" i="21"/>
  <c r="D1148" i="21"/>
  <c r="E1148" i="21"/>
  <c r="F1148" i="21"/>
  <c r="G1148" i="21"/>
  <c r="C1149" i="21"/>
  <c r="D1149" i="21"/>
  <c r="E1149" i="21"/>
  <c r="F1149" i="21"/>
  <c r="G1149" i="21"/>
  <c r="C1150" i="21"/>
  <c r="D1150" i="21"/>
  <c r="E1150" i="21"/>
  <c r="F1150" i="21"/>
  <c r="G1150" i="21"/>
  <c r="C1151" i="21"/>
  <c r="D1151" i="21"/>
  <c r="E1151" i="21"/>
  <c r="F1151" i="21"/>
  <c r="G1151" i="21"/>
  <c r="C1152" i="21"/>
  <c r="D1152" i="21"/>
  <c r="E1152" i="21"/>
  <c r="F1152" i="21"/>
  <c r="G1152" i="21"/>
  <c r="C1153" i="21"/>
  <c r="D1153" i="21"/>
  <c r="E1153" i="21"/>
  <c r="F1153" i="21"/>
  <c r="G1153" i="21"/>
  <c r="C1154" i="21"/>
  <c r="D1154" i="21"/>
  <c r="E1154" i="21"/>
  <c r="F1154" i="21"/>
  <c r="G1154" i="21"/>
  <c r="C1155" i="21"/>
  <c r="D1155" i="21"/>
  <c r="E1155" i="21"/>
  <c r="F1155" i="21"/>
  <c r="G1155" i="21"/>
  <c r="C1156" i="21"/>
  <c r="D1156" i="21"/>
  <c r="E1156" i="21"/>
  <c r="F1156" i="21"/>
  <c r="G1156" i="21"/>
  <c r="L1132" i="21"/>
  <c r="K1132" i="21"/>
  <c r="G1132" i="21"/>
  <c r="F1132" i="21"/>
  <c r="E1132" i="21"/>
  <c r="D1132" i="21"/>
  <c r="C1132" i="21"/>
  <c r="K1108" i="21"/>
  <c r="L1108" i="21"/>
  <c r="K1109" i="21"/>
  <c r="L1109" i="21"/>
  <c r="K1110" i="21"/>
  <c r="L1110" i="21"/>
  <c r="K1111" i="21"/>
  <c r="L1111" i="21"/>
  <c r="K1112" i="21"/>
  <c r="L1112" i="21"/>
  <c r="K1113" i="21"/>
  <c r="L1113" i="21"/>
  <c r="K1114" i="21"/>
  <c r="L1114" i="21"/>
  <c r="K1115" i="21"/>
  <c r="L1115" i="21"/>
  <c r="K1116" i="21"/>
  <c r="L1116" i="21"/>
  <c r="K1117" i="21"/>
  <c r="L1117" i="21"/>
  <c r="K1118" i="21"/>
  <c r="L1118" i="21"/>
  <c r="K1119" i="21"/>
  <c r="L1119" i="21"/>
  <c r="K1120" i="21"/>
  <c r="L1120" i="21"/>
  <c r="K1121" i="21"/>
  <c r="L1121" i="21"/>
  <c r="K1122" i="21"/>
  <c r="L1122" i="21"/>
  <c r="K1123" i="21"/>
  <c r="L1123" i="21"/>
  <c r="K1124" i="21"/>
  <c r="L1124" i="21"/>
  <c r="K1125" i="21"/>
  <c r="L1125" i="21"/>
  <c r="K1126" i="21"/>
  <c r="L1126" i="21"/>
  <c r="K1127" i="21"/>
  <c r="L1127" i="21"/>
  <c r="K1128" i="21"/>
  <c r="L1128" i="21"/>
  <c r="K1129" i="21"/>
  <c r="L1129" i="21"/>
  <c r="K1130" i="21"/>
  <c r="L1130" i="21"/>
  <c r="K1131" i="21"/>
  <c r="L1131" i="21"/>
  <c r="C1108" i="21"/>
  <c r="D1108" i="21"/>
  <c r="E1108" i="21"/>
  <c r="F1108" i="21"/>
  <c r="G1108" i="21"/>
  <c r="C1109" i="21"/>
  <c r="D1109" i="21"/>
  <c r="E1109" i="21"/>
  <c r="F1109" i="21"/>
  <c r="G1109" i="21"/>
  <c r="C1110" i="21"/>
  <c r="D1110" i="21"/>
  <c r="E1110" i="21"/>
  <c r="F1110" i="21"/>
  <c r="G1110" i="21"/>
  <c r="C1111" i="21"/>
  <c r="D1111" i="21"/>
  <c r="E1111" i="21"/>
  <c r="F1111" i="21"/>
  <c r="G1111" i="21"/>
  <c r="C1112" i="21"/>
  <c r="D1112" i="21"/>
  <c r="E1112" i="21"/>
  <c r="F1112" i="21"/>
  <c r="G1112" i="21"/>
  <c r="C1113" i="21"/>
  <c r="D1113" i="21"/>
  <c r="E1113" i="21"/>
  <c r="F1113" i="21"/>
  <c r="G1113" i="21"/>
  <c r="C1114" i="21"/>
  <c r="D1114" i="21"/>
  <c r="E1114" i="21"/>
  <c r="F1114" i="21"/>
  <c r="G1114" i="21"/>
  <c r="C1115" i="21"/>
  <c r="D1115" i="21"/>
  <c r="E1115" i="21"/>
  <c r="F1115" i="21"/>
  <c r="G1115" i="21"/>
  <c r="C1116" i="21"/>
  <c r="D1116" i="21"/>
  <c r="E1116" i="21"/>
  <c r="F1116" i="21"/>
  <c r="G1116" i="21"/>
  <c r="C1117" i="21"/>
  <c r="D1117" i="21"/>
  <c r="E1117" i="21"/>
  <c r="F1117" i="21"/>
  <c r="G1117" i="21"/>
  <c r="C1118" i="21"/>
  <c r="D1118" i="21"/>
  <c r="E1118" i="21"/>
  <c r="F1118" i="21"/>
  <c r="G1118" i="21"/>
  <c r="C1119" i="21"/>
  <c r="D1119" i="21"/>
  <c r="E1119" i="21"/>
  <c r="F1119" i="21"/>
  <c r="G1119" i="21"/>
  <c r="C1120" i="21"/>
  <c r="D1120" i="21"/>
  <c r="E1120" i="21"/>
  <c r="F1120" i="21"/>
  <c r="G1120" i="21"/>
  <c r="C1121" i="21"/>
  <c r="D1121" i="21"/>
  <c r="E1121" i="21"/>
  <c r="F1121" i="21"/>
  <c r="G1121" i="21"/>
  <c r="C1122" i="21"/>
  <c r="D1122" i="21"/>
  <c r="E1122" i="21"/>
  <c r="F1122" i="21"/>
  <c r="G1122" i="21"/>
  <c r="C1123" i="21"/>
  <c r="D1123" i="21"/>
  <c r="E1123" i="21"/>
  <c r="F1123" i="21"/>
  <c r="G1123" i="21"/>
  <c r="C1124" i="21"/>
  <c r="D1124" i="21"/>
  <c r="E1124" i="21"/>
  <c r="F1124" i="21"/>
  <c r="G1124" i="21"/>
  <c r="C1125" i="21"/>
  <c r="D1125" i="21"/>
  <c r="E1125" i="21"/>
  <c r="F1125" i="21"/>
  <c r="G1125" i="21"/>
  <c r="C1126" i="21"/>
  <c r="D1126" i="21"/>
  <c r="E1126" i="21"/>
  <c r="F1126" i="21"/>
  <c r="G1126" i="21"/>
  <c r="C1127" i="21"/>
  <c r="D1127" i="21"/>
  <c r="E1127" i="21"/>
  <c r="F1127" i="21"/>
  <c r="G1127" i="21"/>
  <c r="C1128" i="21"/>
  <c r="D1128" i="21"/>
  <c r="E1128" i="21"/>
  <c r="F1128" i="21"/>
  <c r="G1128" i="21"/>
  <c r="C1129" i="21"/>
  <c r="D1129" i="21"/>
  <c r="E1129" i="21"/>
  <c r="F1129" i="21"/>
  <c r="G1129" i="21"/>
  <c r="C1130" i="21"/>
  <c r="D1130" i="21"/>
  <c r="E1130" i="21"/>
  <c r="F1130" i="21"/>
  <c r="G1130" i="21"/>
  <c r="C1131" i="21"/>
  <c r="D1131" i="21"/>
  <c r="E1131" i="21"/>
  <c r="F1131" i="21"/>
  <c r="G1131" i="21"/>
  <c r="L1107" i="21"/>
  <c r="K1107" i="21"/>
  <c r="G1107" i="21"/>
  <c r="F1107" i="21"/>
  <c r="E1107" i="21"/>
  <c r="D1107" i="21"/>
  <c r="C1107" i="21"/>
  <c r="K1083" i="21"/>
  <c r="L1083" i="21"/>
  <c r="K1084" i="21"/>
  <c r="L1084" i="21"/>
  <c r="K1085" i="21"/>
  <c r="L1085" i="21"/>
  <c r="K1086" i="21"/>
  <c r="L1086" i="21"/>
  <c r="K1087" i="21"/>
  <c r="L1087" i="21"/>
  <c r="K1088" i="21"/>
  <c r="L1088" i="21"/>
  <c r="K1089" i="21"/>
  <c r="L1089" i="21"/>
  <c r="K1090" i="21"/>
  <c r="L1090" i="21"/>
  <c r="K1091" i="21"/>
  <c r="L1091" i="21"/>
  <c r="K1092" i="21"/>
  <c r="L1092" i="21"/>
  <c r="K1093" i="21"/>
  <c r="L1093" i="21"/>
  <c r="K1094" i="21"/>
  <c r="L1094" i="21"/>
  <c r="K1095" i="21"/>
  <c r="L1095" i="21"/>
  <c r="K1096" i="21"/>
  <c r="L1096" i="21"/>
  <c r="K1097" i="21"/>
  <c r="L1097" i="21"/>
  <c r="K1098" i="21"/>
  <c r="L1098" i="21"/>
  <c r="K1099" i="21"/>
  <c r="L1099" i="21"/>
  <c r="K1100" i="21"/>
  <c r="L1100" i="21"/>
  <c r="K1101" i="21"/>
  <c r="L1101" i="21"/>
  <c r="K1102" i="21"/>
  <c r="L1102" i="21"/>
  <c r="K1103" i="21"/>
  <c r="L1103" i="21"/>
  <c r="K1104" i="21"/>
  <c r="L1104" i="21"/>
  <c r="K1105" i="21"/>
  <c r="L1105" i="21"/>
  <c r="K1106" i="21"/>
  <c r="L1106" i="21"/>
  <c r="C1083" i="21"/>
  <c r="D1083" i="21"/>
  <c r="E1083" i="21"/>
  <c r="F1083" i="21"/>
  <c r="G1083" i="21"/>
  <c r="C1084" i="21"/>
  <c r="D1084" i="21"/>
  <c r="E1084" i="21"/>
  <c r="F1084" i="21"/>
  <c r="G1084" i="21"/>
  <c r="C1085" i="21"/>
  <c r="D1085" i="21"/>
  <c r="E1085" i="21"/>
  <c r="F1085" i="21"/>
  <c r="G1085" i="21"/>
  <c r="C1086" i="21"/>
  <c r="D1086" i="21"/>
  <c r="E1086" i="21"/>
  <c r="F1086" i="21"/>
  <c r="G1086" i="21"/>
  <c r="C1087" i="21"/>
  <c r="D1087" i="21"/>
  <c r="E1087" i="21"/>
  <c r="F1087" i="21"/>
  <c r="G1087" i="21"/>
  <c r="C1088" i="21"/>
  <c r="D1088" i="21"/>
  <c r="E1088" i="21"/>
  <c r="F1088" i="21"/>
  <c r="G1088" i="21"/>
  <c r="C1089" i="21"/>
  <c r="D1089" i="21"/>
  <c r="E1089" i="21"/>
  <c r="F1089" i="21"/>
  <c r="G1089" i="21"/>
  <c r="C1090" i="21"/>
  <c r="D1090" i="21"/>
  <c r="E1090" i="21"/>
  <c r="F1090" i="21"/>
  <c r="G1090" i="21"/>
  <c r="C1091" i="21"/>
  <c r="D1091" i="21"/>
  <c r="E1091" i="21"/>
  <c r="F1091" i="21"/>
  <c r="G1091" i="21"/>
  <c r="C1092" i="21"/>
  <c r="D1092" i="21"/>
  <c r="E1092" i="21"/>
  <c r="F1092" i="21"/>
  <c r="G1092" i="21"/>
  <c r="C1093" i="21"/>
  <c r="D1093" i="21"/>
  <c r="E1093" i="21"/>
  <c r="F1093" i="21"/>
  <c r="G1093" i="21"/>
  <c r="C1094" i="21"/>
  <c r="D1094" i="21"/>
  <c r="E1094" i="21"/>
  <c r="F1094" i="21"/>
  <c r="G1094" i="21"/>
  <c r="C1095" i="21"/>
  <c r="D1095" i="21"/>
  <c r="E1095" i="21"/>
  <c r="F1095" i="21"/>
  <c r="G1095" i="21"/>
  <c r="C1096" i="21"/>
  <c r="D1096" i="21"/>
  <c r="E1096" i="21"/>
  <c r="F1096" i="21"/>
  <c r="G1096" i="21"/>
  <c r="C1097" i="21"/>
  <c r="D1097" i="21"/>
  <c r="E1097" i="21"/>
  <c r="F1097" i="21"/>
  <c r="G1097" i="21"/>
  <c r="C1098" i="21"/>
  <c r="D1098" i="21"/>
  <c r="E1098" i="21"/>
  <c r="F1098" i="21"/>
  <c r="G1098" i="21"/>
  <c r="C1099" i="21"/>
  <c r="D1099" i="21"/>
  <c r="E1099" i="21"/>
  <c r="F1099" i="21"/>
  <c r="G1099" i="21"/>
  <c r="C1100" i="21"/>
  <c r="D1100" i="21"/>
  <c r="E1100" i="21"/>
  <c r="F1100" i="21"/>
  <c r="G1100" i="21"/>
  <c r="C1101" i="21"/>
  <c r="D1101" i="21"/>
  <c r="E1101" i="21"/>
  <c r="F1101" i="21"/>
  <c r="G1101" i="21"/>
  <c r="C1102" i="21"/>
  <c r="D1102" i="21"/>
  <c r="E1102" i="21"/>
  <c r="F1102" i="21"/>
  <c r="G1102" i="21"/>
  <c r="C1103" i="21"/>
  <c r="D1103" i="21"/>
  <c r="E1103" i="21"/>
  <c r="F1103" i="21"/>
  <c r="G1103" i="21"/>
  <c r="C1104" i="21"/>
  <c r="D1104" i="21"/>
  <c r="E1104" i="21"/>
  <c r="F1104" i="21"/>
  <c r="G1104" i="21"/>
  <c r="C1105" i="21"/>
  <c r="D1105" i="21"/>
  <c r="E1105" i="21"/>
  <c r="F1105" i="21"/>
  <c r="G1105" i="21"/>
  <c r="C1106" i="21"/>
  <c r="D1106" i="21"/>
  <c r="E1106" i="21"/>
  <c r="F1106" i="21"/>
  <c r="G1106" i="21"/>
  <c r="L1082" i="21"/>
  <c r="K1082" i="21"/>
  <c r="G1082" i="21"/>
  <c r="F1082" i="21"/>
  <c r="E1082" i="21"/>
  <c r="D1082" i="21"/>
  <c r="C1082" i="21"/>
  <c r="K1058" i="21"/>
  <c r="L1058" i="21"/>
  <c r="K1059" i="21"/>
  <c r="L1059" i="21"/>
  <c r="K1060" i="21"/>
  <c r="L1060" i="21"/>
  <c r="K1061" i="21"/>
  <c r="L1061" i="21"/>
  <c r="K1062" i="21"/>
  <c r="L1062" i="21"/>
  <c r="K1063" i="21"/>
  <c r="L1063" i="21"/>
  <c r="K1064" i="21"/>
  <c r="L1064" i="21"/>
  <c r="K1065" i="21"/>
  <c r="L1065" i="21"/>
  <c r="K1066" i="21"/>
  <c r="L1066" i="21"/>
  <c r="K1067" i="21"/>
  <c r="L1067" i="21"/>
  <c r="K1068" i="21"/>
  <c r="L1068" i="21"/>
  <c r="K1069" i="21"/>
  <c r="L1069" i="21"/>
  <c r="K1070" i="21"/>
  <c r="L1070" i="21"/>
  <c r="K1071" i="21"/>
  <c r="L1071" i="21"/>
  <c r="K1072" i="21"/>
  <c r="L1072" i="21"/>
  <c r="K1073" i="21"/>
  <c r="L1073" i="21"/>
  <c r="K1074" i="21"/>
  <c r="L1074" i="21"/>
  <c r="K1075" i="21"/>
  <c r="L1075" i="21"/>
  <c r="K1076" i="21"/>
  <c r="L1076" i="21"/>
  <c r="K1077" i="21"/>
  <c r="L1077" i="21"/>
  <c r="K1078" i="21"/>
  <c r="L1078" i="21"/>
  <c r="K1079" i="21"/>
  <c r="L1079" i="21"/>
  <c r="K1080" i="21"/>
  <c r="L1080" i="21"/>
  <c r="K1081" i="21"/>
  <c r="L1081" i="21"/>
  <c r="C1058" i="21"/>
  <c r="D1058" i="21"/>
  <c r="E1058" i="21"/>
  <c r="F1058" i="21"/>
  <c r="G1058" i="21"/>
  <c r="C1059" i="21"/>
  <c r="D1059" i="21"/>
  <c r="E1059" i="21"/>
  <c r="F1059" i="21"/>
  <c r="G1059" i="21"/>
  <c r="C1060" i="21"/>
  <c r="D1060" i="21"/>
  <c r="E1060" i="21"/>
  <c r="F1060" i="21"/>
  <c r="G1060" i="21"/>
  <c r="C1061" i="21"/>
  <c r="D1061" i="21"/>
  <c r="E1061" i="21"/>
  <c r="F1061" i="21"/>
  <c r="G1061" i="21"/>
  <c r="C1062" i="21"/>
  <c r="D1062" i="21"/>
  <c r="E1062" i="21"/>
  <c r="F1062" i="21"/>
  <c r="G1062" i="21"/>
  <c r="C1063" i="21"/>
  <c r="D1063" i="21"/>
  <c r="E1063" i="21"/>
  <c r="F1063" i="21"/>
  <c r="G1063" i="21"/>
  <c r="C1064" i="21"/>
  <c r="D1064" i="21"/>
  <c r="E1064" i="21"/>
  <c r="F1064" i="21"/>
  <c r="G1064" i="21"/>
  <c r="C1065" i="21"/>
  <c r="D1065" i="21"/>
  <c r="E1065" i="21"/>
  <c r="F1065" i="21"/>
  <c r="G1065" i="21"/>
  <c r="C1066" i="21"/>
  <c r="D1066" i="21"/>
  <c r="E1066" i="21"/>
  <c r="F1066" i="21"/>
  <c r="G1066" i="21"/>
  <c r="C1067" i="21"/>
  <c r="D1067" i="21"/>
  <c r="E1067" i="21"/>
  <c r="F1067" i="21"/>
  <c r="G1067" i="21"/>
  <c r="C1068" i="21"/>
  <c r="D1068" i="21"/>
  <c r="E1068" i="21"/>
  <c r="F1068" i="21"/>
  <c r="G1068" i="21"/>
  <c r="C1069" i="21"/>
  <c r="D1069" i="21"/>
  <c r="E1069" i="21"/>
  <c r="F1069" i="21"/>
  <c r="G1069" i="21"/>
  <c r="C1070" i="21"/>
  <c r="D1070" i="21"/>
  <c r="E1070" i="21"/>
  <c r="F1070" i="21"/>
  <c r="G1070" i="21"/>
  <c r="C1071" i="21"/>
  <c r="D1071" i="21"/>
  <c r="E1071" i="21"/>
  <c r="F1071" i="21"/>
  <c r="G1071" i="21"/>
  <c r="C1072" i="21"/>
  <c r="D1072" i="21"/>
  <c r="E1072" i="21"/>
  <c r="F1072" i="21"/>
  <c r="G1072" i="21"/>
  <c r="C1073" i="21"/>
  <c r="D1073" i="21"/>
  <c r="E1073" i="21"/>
  <c r="F1073" i="21"/>
  <c r="G1073" i="21"/>
  <c r="C1074" i="21"/>
  <c r="D1074" i="21"/>
  <c r="E1074" i="21"/>
  <c r="F1074" i="21"/>
  <c r="G1074" i="21"/>
  <c r="C1075" i="21"/>
  <c r="D1075" i="21"/>
  <c r="E1075" i="21"/>
  <c r="F1075" i="21"/>
  <c r="G1075" i="21"/>
  <c r="C1076" i="21"/>
  <c r="D1076" i="21"/>
  <c r="E1076" i="21"/>
  <c r="F1076" i="21"/>
  <c r="G1076" i="21"/>
  <c r="C1077" i="21"/>
  <c r="D1077" i="21"/>
  <c r="E1077" i="21"/>
  <c r="F1077" i="21"/>
  <c r="G1077" i="21"/>
  <c r="C1078" i="21"/>
  <c r="D1078" i="21"/>
  <c r="E1078" i="21"/>
  <c r="F1078" i="21"/>
  <c r="G1078" i="21"/>
  <c r="C1079" i="21"/>
  <c r="D1079" i="21"/>
  <c r="E1079" i="21"/>
  <c r="F1079" i="21"/>
  <c r="G1079" i="21"/>
  <c r="C1080" i="21"/>
  <c r="D1080" i="21"/>
  <c r="E1080" i="21"/>
  <c r="F1080" i="21"/>
  <c r="G1080" i="21"/>
  <c r="C1081" i="21"/>
  <c r="D1081" i="21"/>
  <c r="E1081" i="21"/>
  <c r="F1081" i="21"/>
  <c r="G1081" i="21"/>
  <c r="L1057" i="21"/>
  <c r="K1057" i="21"/>
  <c r="G1057" i="21"/>
  <c r="F1057" i="21"/>
  <c r="E1057" i="21"/>
  <c r="D1057" i="21"/>
  <c r="C1057" i="21"/>
  <c r="K1033" i="21"/>
  <c r="L1033" i="21"/>
  <c r="K1034" i="21"/>
  <c r="L1034" i="21"/>
  <c r="K1035" i="21"/>
  <c r="L1035" i="21"/>
  <c r="K1036" i="21"/>
  <c r="L1036" i="21"/>
  <c r="K1037" i="21"/>
  <c r="L1037" i="21"/>
  <c r="K1038" i="21"/>
  <c r="L1038" i="21"/>
  <c r="K1039" i="21"/>
  <c r="L1039" i="21"/>
  <c r="K1040" i="21"/>
  <c r="L1040" i="21"/>
  <c r="K1041" i="21"/>
  <c r="L1041" i="21"/>
  <c r="K1042" i="21"/>
  <c r="L1042" i="21"/>
  <c r="K1043" i="21"/>
  <c r="L1043" i="21"/>
  <c r="K1044" i="21"/>
  <c r="L1044" i="21"/>
  <c r="K1045" i="21"/>
  <c r="L1045" i="21"/>
  <c r="K1046" i="21"/>
  <c r="L1046" i="21"/>
  <c r="K1047" i="21"/>
  <c r="L1047" i="21"/>
  <c r="K1048" i="21"/>
  <c r="L1048" i="21"/>
  <c r="K1049" i="21"/>
  <c r="L1049" i="21"/>
  <c r="K1050" i="21"/>
  <c r="L1050" i="21"/>
  <c r="K1051" i="21"/>
  <c r="L1051" i="21"/>
  <c r="K1052" i="21"/>
  <c r="L1052" i="21"/>
  <c r="K1053" i="21"/>
  <c r="L1053" i="21"/>
  <c r="K1054" i="21"/>
  <c r="L1054" i="21"/>
  <c r="K1055" i="21"/>
  <c r="L1055" i="21"/>
  <c r="K1056" i="21"/>
  <c r="L1056" i="21"/>
  <c r="C1033" i="21"/>
  <c r="D1033" i="21"/>
  <c r="E1033" i="21"/>
  <c r="F1033" i="21"/>
  <c r="G1033" i="21"/>
  <c r="C1034" i="21"/>
  <c r="D1034" i="21"/>
  <c r="E1034" i="21"/>
  <c r="F1034" i="21"/>
  <c r="G1034" i="21"/>
  <c r="C1035" i="21"/>
  <c r="D1035" i="21"/>
  <c r="E1035" i="21"/>
  <c r="F1035" i="21"/>
  <c r="G1035" i="21"/>
  <c r="C1036" i="21"/>
  <c r="D1036" i="21"/>
  <c r="E1036" i="21"/>
  <c r="F1036" i="21"/>
  <c r="G1036" i="21"/>
  <c r="C1037" i="21"/>
  <c r="D1037" i="21"/>
  <c r="E1037" i="21"/>
  <c r="F1037" i="21"/>
  <c r="G1037" i="21"/>
  <c r="C1038" i="21"/>
  <c r="D1038" i="21"/>
  <c r="E1038" i="21"/>
  <c r="F1038" i="21"/>
  <c r="G1038" i="21"/>
  <c r="C1039" i="21"/>
  <c r="D1039" i="21"/>
  <c r="E1039" i="21"/>
  <c r="F1039" i="21"/>
  <c r="G1039" i="21"/>
  <c r="C1040" i="21"/>
  <c r="D1040" i="21"/>
  <c r="E1040" i="21"/>
  <c r="F1040" i="21"/>
  <c r="G1040" i="21"/>
  <c r="C1041" i="21"/>
  <c r="D1041" i="21"/>
  <c r="E1041" i="21"/>
  <c r="F1041" i="21"/>
  <c r="G1041" i="21"/>
  <c r="C1042" i="21"/>
  <c r="D1042" i="21"/>
  <c r="E1042" i="21"/>
  <c r="F1042" i="21"/>
  <c r="G1042" i="21"/>
  <c r="C1043" i="21"/>
  <c r="D1043" i="21"/>
  <c r="E1043" i="21"/>
  <c r="F1043" i="21"/>
  <c r="G1043" i="21"/>
  <c r="C1044" i="21"/>
  <c r="D1044" i="21"/>
  <c r="E1044" i="21"/>
  <c r="F1044" i="21"/>
  <c r="G1044" i="21"/>
  <c r="C1045" i="21"/>
  <c r="D1045" i="21"/>
  <c r="E1045" i="21"/>
  <c r="F1045" i="21"/>
  <c r="G1045" i="21"/>
  <c r="C1046" i="21"/>
  <c r="D1046" i="21"/>
  <c r="E1046" i="21"/>
  <c r="F1046" i="21"/>
  <c r="G1046" i="21"/>
  <c r="C1047" i="21"/>
  <c r="D1047" i="21"/>
  <c r="E1047" i="21"/>
  <c r="F1047" i="21"/>
  <c r="G1047" i="21"/>
  <c r="C1048" i="21"/>
  <c r="D1048" i="21"/>
  <c r="E1048" i="21"/>
  <c r="F1048" i="21"/>
  <c r="G1048" i="21"/>
  <c r="C1049" i="21"/>
  <c r="D1049" i="21"/>
  <c r="E1049" i="21"/>
  <c r="F1049" i="21"/>
  <c r="G1049" i="21"/>
  <c r="C1050" i="21"/>
  <c r="D1050" i="21"/>
  <c r="E1050" i="21"/>
  <c r="F1050" i="21"/>
  <c r="G1050" i="21"/>
  <c r="C1051" i="21"/>
  <c r="D1051" i="21"/>
  <c r="E1051" i="21"/>
  <c r="F1051" i="21"/>
  <c r="G1051" i="21"/>
  <c r="C1052" i="21"/>
  <c r="D1052" i="21"/>
  <c r="E1052" i="21"/>
  <c r="F1052" i="21"/>
  <c r="G1052" i="21"/>
  <c r="C1053" i="21"/>
  <c r="D1053" i="21"/>
  <c r="E1053" i="21"/>
  <c r="F1053" i="21"/>
  <c r="G1053" i="21"/>
  <c r="C1054" i="21"/>
  <c r="D1054" i="21"/>
  <c r="E1054" i="21"/>
  <c r="F1054" i="21"/>
  <c r="G1054" i="21"/>
  <c r="C1055" i="21"/>
  <c r="D1055" i="21"/>
  <c r="E1055" i="21"/>
  <c r="F1055" i="21"/>
  <c r="G1055" i="21"/>
  <c r="C1056" i="21"/>
  <c r="D1056" i="21"/>
  <c r="E1056" i="21"/>
  <c r="F1056" i="21"/>
  <c r="G1056" i="21"/>
  <c r="L1032" i="21"/>
  <c r="K1032" i="21"/>
  <c r="G1032" i="21"/>
  <c r="F1032" i="21"/>
  <c r="E1032" i="21"/>
  <c r="D1032" i="21"/>
  <c r="C1032" i="21"/>
  <c r="K1008" i="21"/>
  <c r="L1008" i="21"/>
  <c r="K1009" i="21"/>
  <c r="L1009" i="21"/>
  <c r="K1010" i="21"/>
  <c r="L1010" i="21"/>
  <c r="K1011" i="21"/>
  <c r="L1011" i="21"/>
  <c r="K1012" i="21"/>
  <c r="L1012" i="21"/>
  <c r="K1013" i="21"/>
  <c r="L1013" i="21"/>
  <c r="K1014" i="21"/>
  <c r="L1014" i="21"/>
  <c r="K1015" i="21"/>
  <c r="L1015" i="21"/>
  <c r="K1016" i="21"/>
  <c r="L1016" i="21"/>
  <c r="K1017" i="21"/>
  <c r="L1017" i="21"/>
  <c r="K1018" i="21"/>
  <c r="L1018" i="21"/>
  <c r="K1019" i="21"/>
  <c r="L1019" i="21"/>
  <c r="K1020" i="21"/>
  <c r="L1020" i="21"/>
  <c r="K1021" i="21"/>
  <c r="L1021" i="21"/>
  <c r="K1022" i="21"/>
  <c r="L1022" i="21"/>
  <c r="K1023" i="21"/>
  <c r="L1023" i="21"/>
  <c r="K1024" i="21"/>
  <c r="L1024" i="21"/>
  <c r="K1025" i="21"/>
  <c r="L1025" i="21"/>
  <c r="K1026" i="21"/>
  <c r="L1026" i="21"/>
  <c r="K1027" i="21"/>
  <c r="L1027" i="21"/>
  <c r="K1028" i="21"/>
  <c r="L1028" i="21"/>
  <c r="K1029" i="21"/>
  <c r="L1029" i="21"/>
  <c r="K1030" i="21"/>
  <c r="L1030" i="21"/>
  <c r="K1031" i="21"/>
  <c r="L1031" i="21"/>
  <c r="C1008" i="21"/>
  <c r="D1008" i="21"/>
  <c r="E1008" i="21"/>
  <c r="F1008" i="21"/>
  <c r="G1008" i="21"/>
  <c r="C1009" i="21"/>
  <c r="D1009" i="21"/>
  <c r="E1009" i="21"/>
  <c r="F1009" i="21"/>
  <c r="G1009" i="21"/>
  <c r="C1010" i="21"/>
  <c r="D1010" i="21"/>
  <c r="E1010" i="21"/>
  <c r="F1010" i="21"/>
  <c r="G1010" i="21"/>
  <c r="C1011" i="21"/>
  <c r="D1011" i="21"/>
  <c r="E1011" i="21"/>
  <c r="F1011" i="21"/>
  <c r="G1011" i="21"/>
  <c r="C1012" i="21"/>
  <c r="D1012" i="21"/>
  <c r="E1012" i="21"/>
  <c r="F1012" i="21"/>
  <c r="G1012" i="21"/>
  <c r="C1013" i="21"/>
  <c r="D1013" i="21"/>
  <c r="E1013" i="21"/>
  <c r="F1013" i="21"/>
  <c r="G1013" i="21"/>
  <c r="C1014" i="21"/>
  <c r="D1014" i="21"/>
  <c r="E1014" i="21"/>
  <c r="F1014" i="21"/>
  <c r="G1014" i="21"/>
  <c r="C1015" i="21"/>
  <c r="D1015" i="21"/>
  <c r="E1015" i="21"/>
  <c r="F1015" i="21"/>
  <c r="G1015" i="21"/>
  <c r="C1016" i="21"/>
  <c r="D1016" i="21"/>
  <c r="E1016" i="21"/>
  <c r="F1016" i="21"/>
  <c r="G1016" i="21"/>
  <c r="C1017" i="21"/>
  <c r="D1017" i="21"/>
  <c r="E1017" i="21"/>
  <c r="F1017" i="21"/>
  <c r="G1017" i="21"/>
  <c r="C1018" i="21"/>
  <c r="D1018" i="21"/>
  <c r="E1018" i="21"/>
  <c r="F1018" i="21"/>
  <c r="G1018" i="21"/>
  <c r="C1019" i="21"/>
  <c r="D1019" i="21"/>
  <c r="E1019" i="21"/>
  <c r="F1019" i="21"/>
  <c r="G1019" i="21"/>
  <c r="C1020" i="21"/>
  <c r="D1020" i="21"/>
  <c r="E1020" i="21"/>
  <c r="F1020" i="21"/>
  <c r="G1020" i="21"/>
  <c r="C1021" i="21"/>
  <c r="D1021" i="21"/>
  <c r="E1021" i="21"/>
  <c r="F1021" i="21"/>
  <c r="G1021" i="21"/>
  <c r="C1022" i="21"/>
  <c r="D1022" i="21"/>
  <c r="E1022" i="21"/>
  <c r="F1022" i="21"/>
  <c r="G1022" i="21"/>
  <c r="C1023" i="21"/>
  <c r="D1023" i="21"/>
  <c r="E1023" i="21"/>
  <c r="F1023" i="21"/>
  <c r="G1023" i="21"/>
  <c r="C1024" i="21"/>
  <c r="D1024" i="21"/>
  <c r="E1024" i="21"/>
  <c r="F1024" i="21"/>
  <c r="G1024" i="21"/>
  <c r="C1025" i="21"/>
  <c r="D1025" i="21"/>
  <c r="E1025" i="21"/>
  <c r="F1025" i="21"/>
  <c r="G1025" i="21"/>
  <c r="C1026" i="21"/>
  <c r="D1026" i="21"/>
  <c r="E1026" i="21"/>
  <c r="F1026" i="21"/>
  <c r="G1026" i="21"/>
  <c r="C1027" i="21"/>
  <c r="D1027" i="21"/>
  <c r="E1027" i="21"/>
  <c r="F1027" i="21"/>
  <c r="G1027" i="21"/>
  <c r="C1028" i="21"/>
  <c r="D1028" i="21"/>
  <c r="E1028" i="21"/>
  <c r="F1028" i="21"/>
  <c r="G1028" i="21"/>
  <c r="C1029" i="21"/>
  <c r="D1029" i="21"/>
  <c r="E1029" i="21"/>
  <c r="F1029" i="21"/>
  <c r="G1029" i="21"/>
  <c r="C1030" i="21"/>
  <c r="D1030" i="21"/>
  <c r="E1030" i="21"/>
  <c r="F1030" i="21"/>
  <c r="G1030" i="21"/>
  <c r="C1031" i="21"/>
  <c r="D1031" i="21"/>
  <c r="E1031" i="21"/>
  <c r="F1031" i="21"/>
  <c r="G1031" i="21"/>
  <c r="L1007" i="21"/>
  <c r="K1007" i="21"/>
  <c r="G1007" i="21"/>
  <c r="F1007" i="21"/>
  <c r="E1007" i="21"/>
  <c r="D1007" i="21"/>
  <c r="C1007" i="21"/>
  <c r="K983" i="21"/>
  <c r="L983" i="21"/>
  <c r="K984" i="21"/>
  <c r="L984" i="21"/>
  <c r="K985" i="21"/>
  <c r="L985" i="21"/>
  <c r="K986" i="21"/>
  <c r="L986" i="21"/>
  <c r="K987" i="21"/>
  <c r="L987" i="21"/>
  <c r="K988" i="21"/>
  <c r="L988" i="21"/>
  <c r="K989" i="21"/>
  <c r="L989" i="21"/>
  <c r="K990" i="21"/>
  <c r="L990" i="21"/>
  <c r="K991" i="21"/>
  <c r="L991" i="21"/>
  <c r="K992" i="21"/>
  <c r="L992" i="21"/>
  <c r="K993" i="21"/>
  <c r="L993" i="21"/>
  <c r="K994" i="21"/>
  <c r="L994" i="21"/>
  <c r="K995" i="21"/>
  <c r="L995" i="21"/>
  <c r="K996" i="21"/>
  <c r="L996" i="21"/>
  <c r="K997" i="21"/>
  <c r="L997" i="21"/>
  <c r="K998" i="21"/>
  <c r="L998" i="21"/>
  <c r="K999" i="21"/>
  <c r="L999" i="21"/>
  <c r="K1000" i="21"/>
  <c r="L1000" i="21"/>
  <c r="K1001" i="21"/>
  <c r="L1001" i="21"/>
  <c r="K1002" i="21"/>
  <c r="L1002" i="21"/>
  <c r="K1003" i="21"/>
  <c r="L1003" i="21"/>
  <c r="K1004" i="21"/>
  <c r="L1004" i="21"/>
  <c r="K1005" i="21"/>
  <c r="L1005" i="21"/>
  <c r="K1006" i="21"/>
  <c r="L1006" i="21"/>
  <c r="C983" i="21"/>
  <c r="D983" i="21"/>
  <c r="E983" i="21"/>
  <c r="F983" i="21"/>
  <c r="G983" i="21"/>
  <c r="C984" i="21"/>
  <c r="D984" i="21"/>
  <c r="E984" i="21"/>
  <c r="F984" i="21"/>
  <c r="G984" i="21"/>
  <c r="C985" i="21"/>
  <c r="D985" i="21"/>
  <c r="E985" i="21"/>
  <c r="F985" i="21"/>
  <c r="G985" i="21"/>
  <c r="C986" i="21"/>
  <c r="D986" i="21"/>
  <c r="E986" i="21"/>
  <c r="F986" i="21"/>
  <c r="G986" i="21"/>
  <c r="C987" i="21"/>
  <c r="D987" i="21"/>
  <c r="E987" i="21"/>
  <c r="F987" i="21"/>
  <c r="G987" i="21"/>
  <c r="C988" i="21"/>
  <c r="D988" i="21"/>
  <c r="E988" i="21"/>
  <c r="F988" i="21"/>
  <c r="G988" i="21"/>
  <c r="C989" i="21"/>
  <c r="D989" i="21"/>
  <c r="E989" i="21"/>
  <c r="F989" i="21"/>
  <c r="G989" i="21"/>
  <c r="C990" i="21"/>
  <c r="D990" i="21"/>
  <c r="E990" i="21"/>
  <c r="F990" i="21"/>
  <c r="G990" i="21"/>
  <c r="C991" i="21"/>
  <c r="D991" i="21"/>
  <c r="E991" i="21"/>
  <c r="F991" i="21"/>
  <c r="G991" i="21"/>
  <c r="C992" i="21"/>
  <c r="D992" i="21"/>
  <c r="E992" i="21"/>
  <c r="F992" i="21"/>
  <c r="G992" i="21"/>
  <c r="C993" i="21"/>
  <c r="D993" i="21"/>
  <c r="E993" i="21"/>
  <c r="F993" i="21"/>
  <c r="G993" i="21"/>
  <c r="C994" i="21"/>
  <c r="D994" i="21"/>
  <c r="E994" i="21"/>
  <c r="F994" i="21"/>
  <c r="G994" i="21"/>
  <c r="C995" i="21"/>
  <c r="D995" i="21"/>
  <c r="E995" i="21"/>
  <c r="F995" i="21"/>
  <c r="G995" i="21"/>
  <c r="C996" i="21"/>
  <c r="D996" i="21"/>
  <c r="E996" i="21"/>
  <c r="F996" i="21"/>
  <c r="G996" i="21"/>
  <c r="C997" i="21"/>
  <c r="D997" i="21"/>
  <c r="E997" i="21"/>
  <c r="F997" i="21"/>
  <c r="G997" i="21"/>
  <c r="C998" i="21"/>
  <c r="D998" i="21"/>
  <c r="E998" i="21"/>
  <c r="F998" i="21"/>
  <c r="G998" i="21"/>
  <c r="C999" i="21"/>
  <c r="D999" i="21"/>
  <c r="E999" i="21"/>
  <c r="F999" i="21"/>
  <c r="G999" i="21"/>
  <c r="C1000" i="21"/>
  <c r="D1000" i="21"/>
  <c r="E1000" i="21"/>
  <c r="F1000" i="21"/>
  <c r="G1000" i="21"/>
  <c r="C1001" i="21"/>
  <c r="D1001" i="21"/>
  <c r="E1001" i="21"/>
  <c r="F1001" i="21"/>
  <c r="G1001" i="21"/>
  <c r="C1002" i="21"/>
  <c r="D1002" i="21"/>
  <c r="E1002" i="21"/>
  <c r="F1002" i="21"/>
  <c r="G1002" i="21"/>
  <c r="C1003" i="21"/>
  <c r="D1003" i="21"/>
  <c r="E1003" i="21"/>
  <c r="F1003" i="21"/>
  <c r="G1003" i="21"/>
  <c r="C1004" i="21"/>
  <c r="D1004" i="21"/>
  <c r="E1004" i="21"/>
  <c r="F1004" i="21"/>
  <c r="G1004" i="21"/>
  <c r="C1005" i="21"/>
  <c r="D1005" i="21"/>
  <c r="E1005" i="21"/>
  <c r="F1005" i="21"/>
  <c r="G1005" i="21"/>
  <c r="C1006" i="21"/>
  <c r="D1006" i="21"/>
  <c r="E1006" i="21"/>
  <c r="F1006" i="21"/>
  <c r="G1006" i="21"/>
  <c r="L982" i="21"/>
  <c r="K982" i="21"/>
  <c r="G982" i="21"/>
  <c r="F982" i="21"/>
  <c r="E982" i="21"/>
  <c r="D982" i="21"/>
  <c r="C982" i="21"/>
  <c r="K958" i="21"/>
  <c r="L958" i="21"/>
  <c r="K959" i="21"/>
  <c r="L959" i="21"/>
  <c r="K960" i="21"/>
  <c r="L960" i="21"/>
  <c r="K961" i="21"/>
  <c r="L961" i="21"/>
  <c r="K962" i="21"/>
  <c r="L962" i="21"/>
  <c r="K963" i="21"/>
  <c r="L963" i="21"/>
  <c r="K964" i="21"/>
  <c r="L964" i="21"/>
  <c r="K965" i="21"/>
  <c r="L965" i="21"/>
  <c r="K966" i="21"/>
  <c r="L966" i="21"/>
  <c r="K967" i="21"/>
  <c r="L967" i="21"/>
  <c r="K968" i="21"/>
  <c r="L968" i="21"/>
  <c r="K969" i="21"/>
  <c r="L969" i="21"/>
  <c r="K970" i="21"/>
  <c r="L970" i="21"/>
  <c r="K971" i="21"/>
  <c r="L971" i="21"/>
  <c r="K972" i="21"/>
  <c r="L972" i="21"/>
  <c r="K973" i="21"/>
  <c r="L973" i="21"/>
  <c r="K974" i="21"/>
  <c r="L974" i="21"/>
  <c r="K975" i="21"/>
  <c r="L975" i="21"/>
  <c r="K976" i="21"/>
  <c r="L976" i="21"/>
  <c r="K977" i="21"/>
  <c r="L977" i="21"/>
  <c r="K978" i="21"/>
  <c r="L978" i="21"/>
  <c r="K979" i="21"/>
  <c r="L979" i="21"/>
  <c r="K980" i="21"/>
  <c r="L980" i="21"/>
  <c r="K981" i="21"/>
  <c r="L981" i="21"/>
  <c r="C958" i="21"/>
  <c r="D958" i="21"/>
  <c r="E958" i="21"/>
  <c r="F958" i="21"/>
  <c r="G958" i="21"/>
  <c r="C959" i="21"/>
  <c r="D959" i="21"/>
  <c r="E959" i="21"/>
  <c r="F959" i="21"/>
  <c r="G959" i="21"/>
  <c r="C960" i="21"/>
  <c r="D960" i="21"/>
  <c r="E960" i="21"/>
  <c r="F960" i="21"/>
  <c r="G960" i="21"/>
  <c r="C961" i="21"/>
  <c r="D961" i="21"/>
  <c r="E961" i="21"/>
  <c r="F961" i="21"/>
  <c r="G961" i="21"/>
  <c r="C962" i="21"/>
  <c r="D962" i="21"/>
  <c r="E962" i="21"/>
  <c r="F962" i="21"/>
  <c r="G962" i="21"/>
  <c r="C963" i="21"/>
  <c r="D963" i="21"/>
  <c r="E963" i="21"/>
  <c r="F963" i="21"/>
  <c r="G963" i="21"/>
  <c r="C964" i="21"/>
  <c r="D964" i="21"/>
  <c r="E964" i="21"/>
  <c r="F964" i="21"/>
  <c r="G964" i="21"/>
  <c r="C965" i="21"/>
  <c r="D965" i="21"/>
  <c r="E965" i="21"/>
  <c r="F965" i="21"/>
  <c r="G965" i="21"/>
  <c r="C966" i="21"/>
  <c r="D966" i="21"/>
  <c r="E966" i="21"/>
  <c r="F966" i="21"/>
  <c r="G966" i="21"/>
  <c r="C967" i="21"/>
  <c r="D967" i="21"/>
  <c r="E967" i="21"/>
  <c r="F967" i="21"/>
  <c r="G967" i="21"/>
  <c r="C968" i="21"/>
  <c r="D968" i="21"/>
  <c r="E968" i="21"/>
  <c r="F968" i="21"/>
  <c r="G968" i="21"/>
  <c r="C969" i="21"/>
  <c r="D969" i="21"/>
  <c r="E969" i="21"/>
  <c r="F969" i="21"/>
  <c r="G969" i="21"/>
  <c r="C970" i="21"/>
  <c r="D970" i="21"/>
  <c r="E970" i="21"/>
  <c r="F970" i="21"/>
  <c r="G970" i="21"/>
  <c r="C971" i="21"/>
  <c r="D971" i="21"/>
  <c r="E971" i="21"/>
  <c r="F971" i="21"/>
  <c r="G971" i="21"/>
  <c r="C972" i="21"/>
  <c r="D972" i="21"/>
  <c r="E972" i="21"/>
  <c r="F972" i="21"/>
  <c r="G972" i="21"/>
  <c r="C973" i="21"/>
  <c r="D973" i="21"/>
  <c r="E973" i="21"/>
  <c r="F973" i="21"/>
  <c r="G973" i="21"/>
  <c r="C974" i="21"/>
  <c r="D974" i="21"/>
  <c r="E974" i="21"/>
  <c r="F974" i="21"/>
  <c r="G974" i="21"/>
  <c r="C975" i="21"/>
  <c r="D975" i="21"/>
  <c r="E975" i="21"/>
  <c r="F975" i="21"/>
  <c r="G975" i="21"/>
  <c r="C976" i="21"/>
  <c r="D976" i="21"/>
  <c r="E976" i="21"/>
  <c r="F976" i="21"/>
  <c r="G976" i="21"/>
  <c r="C977" i="21"/>
  <c r="D977" i="21"/>
  <c r="E977" i="21"/>
  <c r="F977" i="21"/>
  <c r="G977" i="21"/>
  <c r="C978" i="21"/>
  <c r="D978" i="21"/>
  <c r="E978" i="21"/>
  <c r="F978" i="21"/>
  <c r="G978" i="21"/>
  <c r="C979" i="21"/>
  <c r="D979" i="21"/>
  <c r="E979" i="21"/>
  <c r="F979" i="21"/>
  <c r="G979" i="21"/>
  <c r="C980" i="21"/>
  <c r="D980" i="21"/>
  <c r="E980" i="21"/>
  <c r="F980" i="21"/>
  <c r="G980" i="21"/>
  <c r="C981" i="21"/>
  <c r="D981" i="21"/>
  <c r="E981" i="21"/>
  <c r="F981" i="21"/>
  <c r="G981" i="21"/>
  <c r="L957" i="21"/>
  <c r="K957" i="21"/>
  <c r="G957" i="21"/>
  <c r="F957" i="21"/>
  <c r="E957" i="21"/>
  <c r="D957" i="21"/>
  <c r="C957" i="21"/>
  <c r="K933" i="21"/>
  <c r="L933" i="21"/>
  <c r="K934" i="21"/>
  <c r="L934" i="21"/>
  <c r="K935" i="21"/>
  <c r="L935" i="21"/>
  <c r="K936" i="21"/>
  <c r="L936" i="21"/>
  <c r="K937" i="21"/>
  <c r="L937" i="21"/>
  <c r="K938" i="21"/>
  <c r="L938" i="21"/>
  <c r="K939" i="21"/>
  <c r="L939" i="21"/>
  <c r="K940" i="21"/>
  <c r="L940" i="21"/>
  <c r="K941" i="21"/>
  <c r="L941" i="21"/>
  <c r="K942" i="21"/>
  <c r="L942" i="21"/>
  <c r="K943" i="21"/>
  <c r="L943" i="21"/>
  <c r="K944" i="21"/>
  <c r="L944" i="21"/>
  <c r="K945" i="21"/>
  <c r="L945" i="21"/>
  <c r="K946" i="21"/>
  <c r="L946" i="21"/>
  <c r="K947" i="21"/>
  <c r="L947" i="21"/>
  <c r="K948" i="21"/>
  <c r="L948" i="21"/>
  <c r="K949" i="21"/>
  <c r="L949" i="21"/>
  <c r="K950" i="21"/>
  <c r="L950" i="21"/>
  <c r="K951" i="21"/>
  <c r="L951" i="21"/>
  <c r="K952" i="21"/>
  <c r="L952" i="21"/>
  <c r="K953" i="21"/>
  <c r="L953" i="21"/>
  <c r="K954" i="21"/>
  <c r="L954" i="21"/>
  <c r="K955" i="21"/>
  <c r="L955" i="21"/>
  <c r="K956" i="21"/>
  <c r="L956" i="21"/>
  <c r="C933" i="21"/>
  <c r="D933" i="21"/>
  <c r="E933" i="21"/>
  <c r="F933" i="21"/>
  <c r="G933" i="21"/>
  <c r="C934" i="21"/>
  <c r="D934" i="21"/>
  <c r="E934" i="21"/>
  <c r="F934" i="21"/>
  <c r="G934" i="21"/>
  <c r="C935" i="21"/>
  <c r="D935" i="21"/>
  <c r="E935" i="21"/>
  <c r="F935" i="21"/>
  <c r="G935" i="21"/>
  <c r="C936" i="21"/>
  <c r="D936" i="21"/>
  <c r="E936" i="21"/>
  <c r="F936" i="21"/>
  <c r="G936" i="21"/>
  <c r="C937" i="21"/>
  <c r="D937" i="21"/>
  <c r="E937" i="21"/>
  <c r="F937" i="21"/>
  <c r="G937" i="21"/>
  <c r="C938" i="21"/>
  <c r="D938" i="21"/>
  <c r="E938" i="21"/>
  <c r="F938" i="21"/>
  <c r="G938" i="21"/>
  <c r="C939" i="21"/>
  <c r="D939" i="21"/>
  <c r="E939" i="21"/>
  <c r="F939" i="21"/>
  <c r="G939" i="21"/>
  <c r="C940" i="21"/>
  <c r="D940" i="21"/>
  <c r="E940" i="21"/>
  <c r="F940" i="21"/>
  <c r="G940" i="21"/>
  <c r="C941" i="21"/>
  <c r="D941" i="21"/>
  <c r="E941" i="21"/>
  <c r="F941" i="21"/>
  <c r="G941" i="21"/>
  <c r="C942" i="21"/>
  <c r="D942" i="21"/>
  <c r="E942" i="21"/>
  <c r="F942" i="21"/>
  <c r="G942" i="21"/>
  <c r="C943" i="21"/>
  <c r="D943" i="21"/>
  <c r="E943" i="21"/>
  <c r="F943" i="21"/>
  <c r="G943" i="21"/>
  <c r="C944" i="21"/>
  <c r="D944" i="21"/>
  <c r="E944" i="21"/>
  <c r="F944" i="21"/>
  <c r="G944" i="21"/>
  <c r="C945" i="21"/>
  <c r="D945" i="21"/>
  <c r="E945" i="21"/>
  <c r="F945" i="21"/>
  <c r="G945" i="21"/>
  <c r="C946" i="21"/>
  <c r="D946" i="21"/>
  <c r="E946" i="21"/>
  <c r="F946" i="21"/>
  <c r="G946" i="21"/>
  <c r="C947" i="21"/>
  <c r="D947" i="21"/>
  <c r="E947" i="21"/>
  <c r="F947" i="21"/>
  <c r="G947" i="21"/>
  <c r="C948" i="21"/>
  <c r="D948" i="21"/>
  <c r="E948" i="21"/>
  <c r="F948" i="21"/>
  <c r="G948" i="21"/>
  <c r="C949" i="21"/>
  <c r="D949" i="21"/>
  <c r="E949" i="21"/>
  <c r="F949" i="21"/>
  <c r="G949" i="21"/>
  <c r="C950" i="21"/>
  <c r="D950" i="21"/>
  <c r="E950" i="21"/>
  <c r="F950" i="21"/>
  <c r="G950" i="21"/>
  <c r="C951" i="21"/>
  <c r="D951" i="21"/>
  <c r="E951" i="21"/>
  <c r="F951" i="21"/>
  <c r="G951" i="21"/>
  <c r="C952" i="21"/>
  <c r="D952" i="21"/>
  <c r="E952" i="21"/>
  <c r="F952" i="21"/>
  <c r="G952" i="21"/>
  <c r="C953" i="21"/>
  <c r="D953" i="21"/>
  <c r="E953" i="21"/>
  <c r="F953" i="21"/>
  <c r="G953" i="21"/>
  <c r="C954" i="21"/>
  <c r="D954" i="21"/>
  <c r="E954" i="21"/>
  <c r="F954" i="21"/>
  <c r="G954" i="21"/>
  <c r="C955" i="21"/>
  <c r="D955" i="21"/>
  <c r="E955" i="21"/>
  <c r="F955" i="21"/>
  <c r="G955" i="21"/>
  <c r="C956" i="21"/>
  <c r="D956" i="21"/>
  <c r="E956" i="21"/>
  <c r="F956" i="21"/>
  <c r="G956" i="21"/>
  <c r="L932" i="21"/>
  <c r="K932" i="21"/>
  <c r="G932" i="21"/>
  <c r="F932" i="21"/>
  <c r="E932" i="21"/>
  <c r="D932" i="21"/>
  <c r="C932" i="21"/>
  <c r="K908" i="21"/>
  <c r="L908" i="21"/>
  <c r="K909" i="21"/>
  <c r="L909" i="21"/>
  <c r="K910" i="21"/>
  <c r="L910" i="21"/>
  <c r="K911" i="21"/>
  <c r="L911" i="21"/>
  <c r="K912" i="21"/>
  <c r="L912" i="21"/>
  <c r="K913" i="21"/>
  <c r="L913" i="21"/>
  <c r="K914" i="21"/>
  <c r="L914" i="21"/>
  <c r="K915" i="21"/>
  <c r="L915" i="21"/>
  <c r="K916" i="21"/>
  <c r="L916" i="21"/>
  <c r="K917" i="21"/>
  <c r="L917" i="21"/>
  <c r="K918" i="21"/>
  <c r="L918" i="21"/>
  <c r="K919" i="21"/>
  <c r="L919" i="21"/>
  <c r="K920" i="21"/>
  <c r="L920" i="21"/>
  <c r="K921" i="21"/>
  <c r="L921" i="21"/>
  <c r="K922" i="21"/>
  <c r="L922" i="21"/>
  <c r="K923" i="21"/>
  <c r="L923" i="21"/>
  <c r="K924" i="21"/>
  <c r="L924" i="21"/>
  <c r="K925" i="21"/>
  <c r="L925" i="21"/>
  <c r="K926" i="21"/>
  <c r="L926" i="21"/>
  <c r="K927" i="21"/>
  <c r="L927" i="21"/>
  <c r="K928" i="21"/>
  <c r="L928" i="21"/>
  <c r="K929" i="21"/>
  <c r="L929" i="21"/>
  <c r="K930" i="21"/>
  <c r="L930" i="21"/>
  <c r="K931" i="21"/>
  <c r="L931" i="21"/>
  <c r="C908" i="21"/>
  <c r="D908" i="21"/>
  <c r="E908" i="21"/>
  <c r="F908" i="21"/>
  <c r="G908" i="21"/>
  <c r="C909" i="21"/>
  <c r="D909" i="21"/>
  <c r="E909" i="21"/>
  <c r="F909" i="21"/>
  <c r="G909" i="21"/>
  <c r="C910" i="21"/>
  <c r="D910" i="21"/>
  <c r="E910" i="21"/>
  <c r="F910" i="21"/>
  <c r="G910" i="21"/>
  <c r="C911" i="21"/>
  <c r="D911" i="21"/>
  <c r="E911" i="21"/>
  <c r="F911" i="21"/>
  <c r="G911" i="21"/>
  <c r="C912" i="21"/>
  <c r="D912" i="21"/>
  <c r="E912" i="21"/>
  <c r="F912" i="21"/>
  <c r="G912" i="21"/>
  <c r="C913" i="21"/>
  <c r="D913" i="21"/>
  <c r="E913" i="21"/>
  <c r="F913" i="21"/>
  <c r="G913" i="21"/>
  <c r="C914" i="21"/>
  <c r="D914" i="21"/>
  <c r="E914" i="21"/>
  <c r="F914" i="21"/>
  <c r="G914" i="21"/>
  <c r="C915" i="21"/>
  <c r="D915" i="21"/>
  <c r="E915" i="21"/>
  <c r="F915" i="21"/>
  <c r="G915" i="21"/>
  <c r="C916" i="21"/>
  <c r="D916" i="21"/>
  <c r="E916" i="21"/>
  <c r="F916" i="21"/>
  <c r="G916" i="21"/>
  <c r="C917" i="21"/>
  <c r="D917" i="21"/>
  <c r="E917" i="21"/>
  <c r="F917" i="21"/>
  <c r="G917" i="21"/>
  <c r="C918" i="21"/>
  <c r="D918" i="21"/>
  <c r="E918" i="21"/>
  <c r="F918" i="21"/>
  <c r="G918" i="21"/>
  <c r="C919" i="21"/>
  <c r="D919" i="21"/>
  <c r="E919" i="21"/>
  <c r="F919" i="21"/>
  <c r="G919" i="21"/>
  <c r="C920" i="21"/>
  <c r="D920" i="21"/>
  <c r="E920" i="21"/>
  <c r="F920" i="21"/>
  <c r="G920" i="21"/>
  <c r="C921" i="21"/>
  <c r="D921" i="21"/>
  <c r="E921" i="21"/>
  <c r="F921" i="21"/>
  <c r="G921" i="21"/>
  <c r="C922" i="21"/>
  <c r="D922" i="21"/>
  <c r="E922" i="21"/>
  <c r="F922" i="21"/>
  <c r="G922" i="21"/>
  <c r="C923" i="21"/>
  <c r="D923" i="21"/>
  <c r="E923" i="21"/>
  <c r="F923" i="21"/>
  <c r="G923" i="21"/>
  <c r="C924" i="21"/>
  <c r="D924" i="21"/>
  <c r="E924" i="21"/>
  <c r="F924" i="21"/>
  <c r="G924" i="21"/>
  <c r="C925" i="21"/>
  <c r="D925" i="21"/>
  <c r="E925" i="21"/>
  <c r="F925" i="21"/>
  <c r="G925" i="21"/>
  <c r="C926" i="21"/>
  <c r="D926" i="21"/>
  <c r="E926" i="21"/>
  <c r="F926" i="21"/>
  <c r="G926" i="21"/>
  <c r="C927" i="21"/>
  <c r="D927" i="21"/>
  <c r="E927" i="21"/>
  <c r="F927" i="21"/>
  <c r="G927" i="21"/>
  <c r="C928" i="21"/>
  <c r="D928" i="21"/>
  <c r="E928" i="21"/>
  <c r="F928" i="21"/>
  <c r="G928" i="21"/>
  <c r="C929" i="21"/>
  <c r="D929" i="21"/>
  <c r="E929" i="21"/>
  <c r="F929" i="21"/>
  <c r="G929" i="21"/>
  <c r="C930" i="21"/>
  <c r="D930" i="21"/>
  <c r="E930" i="21"/>
  <c r="F930" i="21"/>
  <c r="G930" i="21"/>
  <c r="C931" i="21"/>
  <c r="D931" i="21"/>
  <c r="E931" i="21"/>
  <c r="F931" i="21"/>
  <c r="G931" i="21"/>
  <c r="L907" i="21"/>
  <c r="K907" i="21"/>
  <c r="G907" i="21"/>
  <c r="F907" i="21"/>
  <c r="E907" i="21"/>
  <c r="D907" i="21"/>
  <c r="C907" i="21"/>
  <c r="K883" i="21"/>
  <c r="L883" i="21"/>
  <c r="K884" i="21"/>
  <c r="L884" i="21"/>
  <c r="K885" i="21"/>
  <c r="L885" i="21"/>
  <c r="K886" i="21"/>
  <c r="L886" i="21"/>
  <c r="K887" i="21"/>
  <c r="L887" i="21"/>
  <c r="K888" i="21"/>
  <c r="L888" i="21"/>
  <c r="K889" i="21"/>
  <c r="L889" i="21"/>
  <c r="K890" i="21"/>
  <c r="L890" i="21"/>
  <c r="K891" i="21"/>
  <c r="L891" i="21"/>
  <c r="K892" i="21"/>
  <c r="L892" i="21"/>
  <c r="K893" i="21"/>
  <c r="L893" i="21"/>
  <c r="K894" i="21"/>
  <c r="L894" i="21"/>
  <c r="K895" i="21"/>
  <c r="L895" i="21"/>
  <c r="K896" i="21"/>
  <c r="L896" i="21"/>
  <c r="K897" i="21"/>
  <c r="L897" i="21"/>
  <c r="K898" i="21"/>
  <c r="L898" i="21"/>
  <c r="K899" i="21"/>
  <c r="L899" i="21"/>
  <c r="K900" i="21"/>
  <c r="L900" i="21"/>
  <c r="K901" i="21"/>
  <c r="L901" i="21"/>
  <c r="K902" i="21"/>
  <c r="L902" i="21"/>
  <c r="K903" i="21"/>
  <c r="L903" i="21"/>
  <c r="K904" i="21"/>
  <c r="L904" i="21"/>
  <c r="K905" i="21"/>
  <c r="L905" i="21"/>
  <c r="K906" i="21"/>
  <c r="L906" i="21"/>
  <c r="C883" i="21"/>
  <c r="D883" i="21"/>
  <c r="E883" i="21"/>
  <c r="F883" i="21"/>
  <c r="G883" i="21"/>
  <c r="C884" i="21"/>
  <c r="D884" i="21"/>
  <c r="E884" i="21"/>
  <c r="F884" i="21"/>
  <c r="G884" i="21"/>
  <c r="C885" i="21"/>
  <c r="D885" i="21"/>
  <c r="E885" i="21"/>
  <c r="F885" i="21"/>
  <c r="G885" i="21"/>
  <c r="C886" i="21"/>
  <c r="D886" i="21"/>
  <c r="E886" i="21"/>
  <c r="F886" i="21"/>
  <c r="G886" i="21"/>
  <c r="C887" i="21"/>
  <c r="D887" i="21"/>
  <c r="E887" i="21"/>
  <c r="F887" i="21"/>
  <c r="G887" i="21"/>
  <c r="C888" i="21"/>
  <c r="D888" i="21"/>
  <c r="E888" i="21"/>
  <c r="F888" i="21"/>
  <c r="G888" i="21"/>
  <c r="C889" i="21"/>
  <c r="D889" i="21"/>
  <c r="E889" i="21"/>
  <c r="F889" i="21"/>
  <c r="G889" i="21"/>
  <c r="C890" i="21"/>
  <c r="D890" i="21"/>
  <c r="E890" i="21"/>
  <c r="F890" i="21"/>
  <c r="G890" i="21"/>
  <c r="C891" i="21"/>
  <c r="D891" i="21"/>
  <c r="E891" i="21"/>
  <c r="F891" i="21"/>
  <c r="G891" i="21"/>
  <c r="C892" i="21"/>
  <c r="D892" i="21"/>
  <c r="E892" i="21"/>
  <c r="F892" i="21"/>
  <c r="G892" i="21"/>
  <c r="C893" i="21"/>
  <c r="D893" i="21"/>
  <c r="E893" i="21"/>
  <c r="F893" i="21"/>
  <c r="G893" i="21"/>
  <c r="C894" i="21"/>
  <c r="D894" i="21"/>
  <c r="E894" i="21"/>
  <c r="F894" i="21"/>
  <c r="G894" i="21"/>
  <c r="C895" i="21"/>
  <c r="D895" i="21"/>
  <c r="E895" i="21"/>
  <c r="F895" i="21"/>
  <c r="G895" i="21"/>
  <c r="C896" i="21"/>
  <c r="D896" i="21"/>
  <c r="E896" i="21"/>
  <c r="F896" i="21"/>
  <c r="G896" i="21"/>
  <c r="C897" i="21"/>
  <c r="D897" i="21"/>
  <c r="E897" i="21"/>
  <c r="F897" i="21"/>
  <c r="G897" i="21"/>
  <c r="C898" i="21"/>
  <c r="D898" i="21"/>
  <c r="E898" i="21"/>
  <c r="F898" i="21"/>
  <c r="G898" i="21"/>
  <c r="C899" i="21"/>
  <c r="D899" i="21"/>
  <c r="E899" i="21"/>
  <c r="F899" i="21"/>
  <c r="G899" i="21"/>
  <c r="C900" i="21"/>
  <c r="D900" i="21"/>
  <c r="E900" i="21"/>
  <c r="F900" i="21"/>
  <c r="G900" i="21"/>
  <c r="C901" i="21"/>
  <c r="D901" i="21"/>
  <c r="E901" i="21"/>
  <c r="F901" i="21"/>
  <c r="G901" i="21"/>
  <c r="C902" i="21"/>
  <c r="D902" i="21"/>
  <c r="E902" i="21"/>
  <c r="F902" i="21"/>
  <c r="G902" i="21"/>
  <c r="C903" i="21"/>
  <c r="D903" i="21"/>
  <c r="E903" i="21"/>
  <c r="F903" i="21"/>
  <c r="G903" i="21"/>
  <c r="C904" i="21"/>
  <c r="D904" i="21"/>
  <c r="E904" i="21"/>
  <c r="F904" i="21"/>
  <c r="G904" i="21"/>
  <c r="C905" i="21"/>
  <c r="D905" i="21"/>
  <c r="E905" i="21"/>
  <c r="F905" i="21"/>
  <c r="G905" i="21"/>
  <c r="C906" i="21"/>
  <c r="D906" i="21"/>
  <c r="E906" i="21"/>
  <c r="F906" i="21"/>
  <c r="G906" i="21"/>
  <c r="L882" i="21"/>
  <c r="K882" i="21"/>
  <c r="G882" i="21"/>
  <c r="F882" i="21"/>
  <c r="E882" i="21"/>
  <c r="D882" i="21"/>
  <c r="C882" i="21"/>
  <c r="K858" i="21"/>
  <c r="L858" i="21"/>
  <c r="K859" i="21"/>
  <c r="L859" i="21"/>
  <c r="K860" i="21"/>
  <c r="L860" i="21"/>
  <c r="K861" i="21"/>
  <c r="L861" i="21"/>
  <c r="K862" i="21"/>
  <c r="L862" i="21"/>
  <c r="K863" i="21"/>
  <c r="L863" i="21"/>
  <c r="K864" i="21"/>
  <c r="L864" i="21"/>
  <c r="K865" i="21"/>
  <c r="L865" i="21"/>
  <c r="K866" i="21"/>
  <c r="L866" i="21"/>
  <c r="K867" i="21"/>
  <c r="L867" i="21"/>
  <c r="K868" i="21"/>
  <c r="L868" i="21"/>
  <c r="K869" i="21"/>
  <c r="L869" i="21"/>
  <c r="K870" i="21"/>
  <c r="L870" i="21"/>
  <c r="K871" i="21"/>
  <c r="L871" i="21"/>
  <c r="K872" i="21"/>
  <c r="L872" i="21"/>
  <c r="K873" i="21"/>
  <c r="L873" i="21"/>
  <c r="K874" i="21"/>
  <c r="L874" i="21"/>
  <c r="K875" i="21"/>
  <c r="L875" i="21"/>
  <c r="K876" i="21"/>
  <c r="L876" i="21"/>
  <c r="K877" i="21"/>
  <c r="L877" i="21"/>
  <c r="K878" i="21"/>
  <c r="L878" i="21"/>
  <c r="K879" i="21"/>
  <c r="L879" i="21"/>
  <c r="K880" i="21"/>
  <c r="L880" i="21"/>
  <c r="K881" i="21"/>
  <c r="L881" i="21"/>
  <c r="C858" i="21"/>
  <c r="D858" i="21"/>
  <c r="E858" i="21"/>
  <c r="F858" i="21"/>
  <c r="G858" i="21"/>
  <c r="C859" i="21"/>
  <c r="D859" i="21"/>
  <c r="E859" i="21"/>
  <c r="F859" i="21"/>
  <c r="G859" i="21"/>
  <c r="C860" i="21"/>
  <c r="D860" i="21"/>
  <c r="E860" i="21"/>
  <c r="F860" i="21"/>
  <c r="G860" i="21"/>
  <c r="C861" i="21"/>
  <c r="D861" i="21"/>
  <c r="E861" i="21"/>
  <c r="F861" i="21"/>
  <c r="G861" i="21"/>
  <c r="C862" i="21"/>
  <c r="D862" i="21"/>
  <c r="E862" i="21"/>
  <c r="F862" i="21"/>
  <c r="G862" i="21"/>
  <c r="C863" i="21"/>
  <c r="D863" i="21"/>
  <c r="E863" i="21"/>
  <c r="F863" i="21"/>
  <c r="G863" i="21"/>
  <c r="C864" i="21"/>
  <c r="D864" i="21"/>
  <c r="E864" i="21"/>
  <c r="F864" i="21"/>
  <c r="G864" i="21"/>
  <c r="C865" i="21"/>
  <c r="D865" i="21"/>
  <c r="E865" i="21"/>
  <c r="F865" i="21"/>
  <c r="G865" i="21"/>
  <c r="C866" i="21"/>
  <c r="D866" i="21"/>
  <c r="E866" i="21"/>
  <c r="F866" i="21"/>
  <c r="G866" i="21"/>
  <c r="C867" i="21"/>
  <c r="D867" i="21"/>
  <c r="E867" i="21"/>
  <c r="F867" i="21"/>
  <c r="G867" i="21"/>
  <c r="C868" i="21"/>
  <c r="D868" i="21"/>
  <c r="E868" i="21"/>
  <c r="F868" i="21"/>
  <c r="G868" i="21"/>
  <c r="C869" i="21"/>
  <c r="D869" i="21"/>
  <c r="E869" i="21"/>
  <c r="F869" i="21"/>
  <c r="G869" i="21"/>
  <c r="C870" i="21"/>
  <c r="D870" i="21"/>
  <c r="E870" i="21"/>
  <c r="F870" i="21"/>
  <c r="G870" i="21"/>
  <c r="C871" i="21"/>
  <c r="D871" i="21"/>
  <c r="E871" i="21"/>
  <c r="F871" i="21"/>
  <c r="G871" i="21"/>
  <c r="C872" i="21"/>
  <c r="D872" i="21"/>
  <c r="E872" i="21"/>
  <c r="F872" i="21"/>
  <c r="G872" i="21"/>
  <c r="C873" i="21"/>
  <c r="D873" i="21"/>
  <c r="E873" i="21"/>
  <c r="F873" i="21"/>
  <c r="G873" i="21"/>
  <c r="C874" i="21"/>
  <c r="D874" i="21"/>
  <c r="E874" i="21"/>
  <c r="F874" i="21"/>
  <c r="G874" i="21"/>
  <c r="C875" i="21"/>
  <c r="D875" i="21"/>
  <c r="E875" i="21"/>
  <c r="F875" i="21"/>
  <c r="G875" i="21"/>
  <c r="C876" i="21"/>
  <c r="D876" i="21"/>
  <c r="E876" i="21"/>
  <c r="F876" i="21"/>
  <c r="G876" i="21"/>
  <c r="C877" i="21"/>
  <c r="D877" i="21"/>
  <c r="E877" i="21"/>
  <c r="F877" i="21"/>
  <c r="G877" i="21"/>
  <c r="C878" i="21"/>
  <c r="D878" i="21"/>
  <c r="E878" i="21"/>
  <c r="F878" i="21"/>
  <c r="G878" i="21"/>
  <c r="C879" i="21"/>
  <c r="D879" i="21"/>
  <c r="E879" i="21"/>
  <c r="F879" i="21"/>
  <c r="G879" i="21"/>
  <c r="C880" i="21"/>
  <c r="D880" i="21"/>
  <c r="E880" i="21"/>
  <c r="F880" i="21"/>
  <c r="G880" i="21"/>
  <c r="C881" i="21"/>
  <c r="D881" i="21"/>
  <c r="E881" i="21"/>
  <c r="F881" i="21"/>
  <c r="G881" i="21"/>
  <c r="L857" i="21"/>
  <c r="K857" i="21"/>
  <c r="G857" i="21"/>
  <c r="F857" i="21"/>
  <c r="E857" i="21"/>
  <c r="D857" i="21"/>
  <c r="C857" i="21"/>
  <c r="K833" i="21"/>
  <c r="L833" i="21"/>
  <c r="K834" i="21"/>
  <c r="L834" i="21"/>
  <c r="K835" i="21"/>
  <c r="L835" i="21"/>
  <c r="K836" i="21"/>
  <c r="L836" i="21"/>
  <c r="K837" i="21"/>
  <c r="L837" i="21"/>
  <c r="K838" i="21"/>
  <c r="L838" i="21"/>
  <c r="K839" i="21"/>
  <c r="L839" i="21"/>
  <c r="K840" i="21"/>
  <c r="L840" i="21"/>
  <c r="K841" i="21"/>
  <c r="L841" i="21"/>
  <c r="K842" i="21"/>
  <c r="L842" i="21"/>
  <c r="K843" i="21"/>
  <c r="L843" i="21"/>
  <c r="K844" i="21"/>
  <c r="L844" i="21"/>
  <c r="K845" i="21"/>
  <c r="L845" i="21"/>
  <c r="K846" i="21"/>
  <c r="L846" i="21"/>
  <c r="K847" i="21"/>
  <c r="L847" i="21"/>
  <c r="K848" i="21"/>
  <c r="L848" i="21"/>
  <c r="K849" i="21"/>
  <c r="L849" i="21"/>
  <c r="K850" i="21"/>
  <c r="L850" i="21"/>
  <c r="K851" i="21"/>
  <c r="L851" i="21"/>
  <c r="K852" i="21"/>
  <c r="L852" i="21"/>
  <c r="K853" i="21"/>
  <c r="L853" i="21"/>
  <c r="K854" i="21"/>
  <c r="L854" i="21"/>
  <c r="K855" i="21"/>
  <c r="L855" i="21"/>
  <c r="K856" i="21"/>
  <c r="L856" i="21"/>
  <c r="C833" i="21"/>
  <c r="D833" i="21"/>
  <c r="E833" i="21"/>
  <c r="F833" i="21"/>
  <c r="G833" i="21"/>
  <c r="C834" i="21"/>
  <c r="D834" i="21"/>
  <c r="E834" i="21"/>
  <c r="F834" i="21"/>
  <c r="G834" i="21"/>
  <c r="C835" i="21"/>
  <c r="D835" i="21"/>
  <c r="E835" i="21"/>
  <c r="F835" i="21"/>
  <c r="G835" i="21"/>
  <c r="C836" i="21"/>
  <c r="D836" i="21"/>
  <c r="E836" i="21"/>
  <c r="F836" i="21"/>
  <c r="G836" i="21"/>
  <c r="C837" i="21"/>
  <c r="D837" i="21"/>
  <c r="E837" i="21"/>
  <c r="F837" i="21"/>
  <c r="G837" i="21"/>
  <c r="C838" i="21"/>
  <c r="D838" i="21"/>
  <c r="E838" i="21"/>
  <c r="F838" i="21"/>
  <c r="G838" i="21"/>
  <c r="C839" i="21"/>
  <c r="D839" i="21"/>
  <c r="E839" i="21"/>
  <c r="F839" i="21"/>
  <c r="G839" i="21"/>
  <c r="C840" i="21"/>
  <c r="D840" i="21"/>
  <c r="E840" i="21"/>
  <c r="F840" i="21"/>
  <c r="G840" i="21"/>
  <c r="C841" i="21"/>
  <c r="D841" i="21"/>
  <c r="E841" i="21"/>
  <c r="F841" i="21"/>
  <c r="G841" i="21"/>
  <c r="C842" i="21"/>
  <c r="D842" i="21"/>
  <c r="E842" i="21"/>
  <c r="F842" i="21"/>
  <c r="G842" i="21"/>
  <c r="C843" i="21"/>
  <c r="D843" i="21"/>
  <c r="E843" i="21"/>
  <c r="F843" i="21"/>
  <c r="G843" i="21"/>
  <c r="C844" i="21"/>
  <c r="D844" i="21"/>
  <c r="E844" i="21"/>
  <c r="F844" i="21"/>
  <c r="G844" i="21"/>
  <c r="C845" i="21"/>
  <c r="D845" i="21"/>
  <c r="E845" i="21"/>
  <c r="F845" i="21"/>
  <c r="G845" i="21"/>
  <c r="C846" i="21"/>
  <c r="D846" i="21"/>
  <c r="E846" i="21"/>
  <c r="F846" i="21"/>
  <c r="G846" i="21"/>
  <c r="C847" i="21"/>
  <c r="D847" i="21"/>
  <c r="E847" i="21"/>
  <c r="F847" i="21"/>
  <c r="G847" i="21"/>
  <c r="C848" i="21"/>
  <c r="D848" i="21"/>
  <c r="E848" i="21"/>
  <c r="F848" i="21"/>
  <c r="G848" i="21"/>
  <c r="C849" i="21"/>
  <c r="D849" i="21"/>
  <c r="E849" i="21"/>
  <c r="F849" i="21"/>
  <c r="G849" i="21"/>
  <c r="C850" i="21"/>
  <c r="D850" i="21"/>
  <c r="E850" i="21"/>
  <c r="F850" i="21"/>
  <c r="G850" i="21"/>
  <c r="C851" i="21"/>
  <c r="D851" i="21"/>
  <c r="E851" i="21"/>
  <c r="F851" i="21"/>
  <c r="G851" i="21"/>
  <c r="C852" i="21"/>
  <c r="D852" i="21"/>
  <c r="E852" i="21"/>
  <c r="F852" i="21"/>
  <c r="G852" i="21"/>
  <c r="C853" i="21"/>
  <c r="D853" i="21"/>
  <c r="E853" i="21"/>
  <c r="F853" i="21"/>
  <c r="G853" i="21"/>
  <c r="C854" i="21"/>
  <c r="D854" i="21"/>
  <c r="E854" i="21"/>
  <c r="F854" i="21"/>
  <c r="G854" i="21"/>
  <c r="C855" i="21"/>
  <c r="D855" i="21"/>
  <c r="E855" i="21"/>
  <c r="F855" i="21"/>
  <c r="G855" i="21"/>
  <c r="C856" i="21"/>
  <c r="D856" i="21"/>
  <c r="E856" i="21"/>
  <c r="F856" i="21"/>
  <c r="G856" i="21"/>
  <c r="L832" i="21"/>
  <c r="K832" i="21"/>
  <c r="G832" i="21"/>
  <c r="F832" i="21"/>
  <c r="E832" i="21"/>
  <c r="D832" i="21"/>
  <c r="C832" i="21"/>
  <c r="K808" i="21"/>
  <c r="L808" i="21"/>
  <c r="K809" i="21"/>
  <c r="L809" i="21"/>
  <c r="K810" i="21"/>
  <c r="L810" i="21"/>
  <c r="K811" i="21"/>
  <c r="L811" i="21"/>
  <c r="K812" i="21"/>
  <c r="L812" i="21"/>
  <c r="K813" i="21"/>
  <c r="L813" i="21"/>
  <c r="K814" i="21"/>
  <c r="L814" i="21"/>
  <c r="K815" i="21"/>
  <c r="L815" i="21"/>
  <c r="K816" i="21"/>
  <c r="L816" i="21"/>
  <c r="K817" i="21"/>
  <c r="L817" i="21"/>
  <c r="K818" i="21"/>
  <c r="L818" i="21"/>
  <c r="K819" i="21"/>
  <c r="L819" i="21"/>
  <c r="K820" i="21"/>
  <c r="L820" i="21"/>
  <c r="K821" i="21"/>
  <c r="L821" i="21"/>
  <c r="K822" i="21"/>
  <c r="L822" i="21"/>
  <c r="K823" i="21"/>
  <c r="L823" i="21"/>
  <c r="K824" i="21"/>
  <c r="L824" i="21"/>
  <c r="K825" i="21"/>
  <c r="L825" i="21"/>
  <c r="K826" i="21"/>
  <c r="L826" i="21"/>
  <c r="K827" i="21"/>
  <c r="L827" i="21"/>
  <c r="K828" i="21"/>
  <c r="L828" i="21"/>
  <c r="K829" i="21"/>
  <c r="L829" i="21"/>
  <c r="K830" i="21"/>
  <c r="L830" i="21"/>
  <c r="K831" i="21"/>
  <c r="L831" i="21"/>
  <c r="C808" i="21"/>
  <c r="D808" i="21"/>
  <c r="E808" i="21"/>
  <c r="F808" i="21"/>
  <c r="G808" i="21"/>
  <c r="C809" i="21"/>
  <c r="D809" i="21"/>
  <c r="E809" i="21"/>
  <c r="F809" i="21"/>
  <c r="G809" i="21"/>
  <c r="C810" i="21"/>
  <c r="D810" i="21"/>
  <c r="E810" i="21"/>
  <c r="F810" i="21"/>
  <c r="G810" i="21"/>
  <c r="C811" i="21"/>
  <c r="D811" i="21"/>
  <c r="E811" i="21"/>
  <c r="F811" i="21"/>
  <c r="G811" i="21"/>
  <c r="C812" i="21"/>
  <c r="D812" i="21"/>
  <c r="E812" i="21"/>
  <c r="F812" i="21"/>
  <c r="G812" i="21"/>
  <c r="C813" i="21"/>
  <c r="D813" i="21"/>
  <c r="E813" i="21"/>
  <c r="F813" i="21"/>
  <c r="G813" i="21"/>
  <c r="C814" i="21"/>
  <c r="D814" i="21"/>
  <c r="E814" i="21"/>
  <c r="F814" i="21"/>
  <c r="G814" i="21"/>
  <c r="C815" i="21"/>
  <c r="D815" i="21"/>
  <c r="E815" i="21"/>
  <c r="F815" i="21"/>
  <c r="G815" i="21"/>
  <c r="C816" i="21"/>
  <c r="D816" i="21"/>
  <c r="E816" i="21"/>
  <c r="F816" i="21"/>
  <c r="G816" i="21"/>
  <c r="C817" i="21"/>
  <c r="D817" i="21"/>
  <c r="E817" i="21"/>
  <c r="F817" i="21"/>
  <c r="G817" i="21"/>
  <c r="C818" i="21"/>
  <c r="D818" i="21"/>
  <c r="E818" i="21"/>
  <c r="F818" i="21"/>
  <c r="G818" i="21"/>
  <c r="C819" i="21"/>
  <c r="D819" i="21"/>
  <c r="E819" i="21"/>
  <c r="F819" i="21"/>
  <c r="G819" i="21"/>
  <c r="C820" i="21"/>
  <c r="D820" i="21"/>
  <c r="E820" i="21"/>
  <c r="F820" i="21"/>
  <c r="G820" i="21"/>
  <c r="C821" i="21"/>
  <c r="D821" i="21"/>
  <c r="E821" i="21"/>
  <c r="F821" i="21"/>
  <c r="G821" i="21"/>
  <c r="C822" i="21"/>
  <c r="D822" i="21"/>
  <c r="E822" i="21"/>
  <c r="F822" i="21"/>
  <c r="G822" i="21"/>
  <c r="C823" i="21"/>
  <c r="D823" i="21"/>
  <c r="E823" i="21"/>
  <c r="F823" i="21"/>
  <c r="G823" i="21"/>
  <c r="C824" i="21"/>
  <c r="D824" i="21"/>
  <c r="E824" i="21"/>
  <c r="F824" i="21"/>
  <c r="G824" i="21"/>
  <c r="C825" i="21"/>
  <c r="D825" i="21"/>
  <c r="E825" i="21"/>
  <c r="F825" i="21"/>
  <c r="G825" i="21"/>
  <c r="C826" i="21"/>
  <c r="D826" i="21"/>
  <c r="E826" i="21"/>
  <c r="F826" i="21"/>
  <c r="G826" i="21"/>
  <c r="C827" i="21"/>
  <c r="D827" i="21"/>
  <c r="E827" i="21"/>
  <c r="F827" i="21"/>
  <c r="G827" i="21"/>
  <c r="C828" i="21"/>
  <c r="D828" i="21"/>
  <c r="E828" i="21"/>
  <c r="F828" i="21"/>
  <c r="G828" i="21"/>
  <c r="C829" i="21"/>
  <c r="D829" i="21"/>
  <c r="E829" i="21"/>
  <c r="F829" i="21"/>
  <c r="G829" i="21"/>
  <c r="C830" i="21"/>
  <c r="D830" i="21"/>
  <c r="E830" i="21"/>
  <c r="F830" i="21"/>
  <c r="G830" i="21"/>
  <c r="C831" i="21"/>
  <c r="D831" i="21"/>
  <c r="E831" i="21"/>
  <c r="F831" i="21"/>
  <c r="G831" i="21"/>
  <c r="L807" i="21"/>
  <c r="K807" i="21"/>
  <c r="G807" i="21"/>
  <c r="F807" i="21"/>
  <c r="E807" i="21"/>
  <c r="D807" i="21"/>
  <c r="C807" i="21"/>
  <c r="K783" i="21"/>
  <c r="L783" i="21"/>
  <c r="K784" i="21"/>
  <c r="L784" i="21"/>
  <c r="K785" i="21"/>
  <c r="L785" i="21"/>
  <c r="K786" i="21"/>
  <c r="L786" i="21"/>
  <c r="K787" i="21"/>
  <c r="L787" i="21"/>
  <c r="K788" i="21"/>
  <c r="L788" i="21"/>
  <c r="K789" i="21"/>
  <c r="L789" i="21"/>
  <c r="K790" i="21"/>
  <c r="L790" i="21"/>
  <c r="K791" i="21"/>
  <c r="L791" i="21"/>
  <c r="K792" i="21"/>
  <c r="L792" i="21"/>
  <c r="K793" i="21"/>
  <c r="L793" i="21"/>
  <c r="K794" i="21"/>
  <c r="L794" i="21"/>
  <c r="K795" i="21"/>
  <c r="L795" i="21"/>
  <c r="K796" i="21"/>
  <c r="L796" i="21"/>
  <c r="K797" i="21"/>
  <c r="L797" i="21"/>
  <c r="K798" i="21"/>
  <c r="L798" i="21"/>
  <c r="K799" i="21"/>
  <c r="L799" i="21"/>
  <c r="K800" i="21"/>
  <c r="L800" i="21"/>
  <c r="K801" i="21"/>
  <c r="L801" i="21"/>
  <c r="K802" i="21"/>
  <c r="L802" i="21"/>
  <c r="K803" i="21"/>
  <c r="L803" i="21"/>
  <c r="K804" i="21"/>
  <c r="L804" i="21"/>
  <c r="K805" i="21"/>
  <c r="L805" i="21"/>
  <c r="K806" i="21"/>
  <c r="L806" i="21"/>
  <c r="C783" i="21"/>
  <c r="D783" i="21"/>
  <c r="E783" i="21"/>
  <c r="F783" i="21"/>
  <c r="G783" i="21"/>
  <c r="C784" i="21"/>
  <c r="D784" i="21"/>
  <c r="E784" i="21"/>
  <c r="F784" i="21"/>
  <c r="G784" i="21"/>
  <c r="C785" i="21"/>
  <c r="D785" i="21"/>
  <c r="E785" i="21"/>
  <c r="F785" i="21"/>
  <c r="G785" i="21"/>
  <c r="C786" i="21"/>
  <c r="D786" i="21"/>
  <c r="E786" i="21"/>
  <c r="F786" i="21"/>
  <c r="G786" i="21"/>
  <c r="C787" i="21"/>
  <c r="D787" i="21"/>
  <c r="E787" i="21"/>
  <c r="F787" i="21"/>
  <c r="G787" i="21"/>
  <c r="C788" i="21"/>
  <c r="D788" i="21"/>
  <c r="E788" i="21"/>
  <c r="F788" i="21"/>
  <c r="G788" i="21"/>
  <c r="C789" i="21"/>
  <c r="D789" i="21"/>
  <c r="E789" i="21"/>
  <c r="F789" i="21"/>
  <c r="G789" i="21"/>
  <c r="C790" i="21"/>
  <c r="D790" i="21"/>
  <c r="E790" i="21"/>
  <c r="F790" i="21"/>
  <c r="G790" i="21"/>
  <c r="C791" i="21"/>
  <c r="D791" i="21"/>
  <c r="E791" i="21"/>
  <c r="F791" i="21"/>
  <c r="G791" i="21"/>
  <c r="C792" i="21"/>
  <c r="D792" i="21"/>
  <c r="E792" i="21"/>
  <c r="F792" i="21"/>
  <c r="G792" i="21"/>
  <c r="C793" i="21"/>
  <c r="D793" i="21"/>
  <c r="E793" i="21"/>
  <c r="F793" i="21"/>
  <c r="G793" i="21"/>
  <c r="C794" i="21"/>
  <c r="D794" i="21"/>
  <c r="E794" i="21"/>
  <c r="F794" i="21"/>
  <c r="G794" i="21"/>
  <c r="C795" i="21"/>
  <c r="D795" i="21"/>
  <c r="E795" i="21"/>
  <c r="F795" i="21"/>
  <c r="G795" i="21"/>
  <c r="C796" i="21"/>
  <c r="D796" i="21"/>
  <c r="E796" i="21"/>
  <c r="F796" i="21"/>
  <c r="G796" i="21"/>
  <c r="C797" i="21"/>
  <c r="D797" i="21"/>
  <c r="E797" i="21"/>
  <c r="F797" i="21"/>
  <c r="G797" i="21"/>
  <c r="C798" i="21"/>
  <c r="D798" i="21"/>
  <c r="E798" i="21"/>
  <c r="F798" i="21"/>
  <c r="G798" i="21"/>
  <c r="C799" i="21"/>
  <c r="D799" i="21"/>
  <c r="E799" i="21"/>
  <c r="F799" i="21"/>
  <c r="G799" i="21"/>
  <c r="C800" i="21"/>
  <c r="D800" i="21"/>
  <c r="E800" i="21"/>
  <c r="F800" i="21"/>
  <c r="G800" i="21"/>
  <c r="C801" i="21"/>
  <c r="D801" i="21"/>
  <c r="E801" i="21"/>
  <c r="F801" i="21"/>
  <c r="G801" i="21"/>
  <c r="C802" i="21"/>
  <c r="D802" i="21"/>
  <c r="E802" i="21"/>
  <c r="F802" i="21"/>
  <c r="G802" i="21"/>
  <c r="C803" i="21"/>
  <c r="D803" i="21"/>
  <c r="E803" i="21"/>
  <c r="F803" i="21"/>
  <c r="G803" i="21"/>
  <c r="C804" i="21"/>
  <c r="D804" i="21"/>
  <c r="E804" i="21"/>
  <c r="F804" i="21"/>
  <c r="G804" i="21"/>
  <c r="C805" i="21"/>
  <c r="D805" i="21"/>
  <c r="E805" i="21"/>
  <c r="F805" i="21"/>
  <c r="G805" i="21"/>
  <c r="C806" i="21"/>
  <c r="D806" i="21"/>
  <c r="E806" i="21"/>
  <c r="F806" i="21"/>
  <c r="G806" i="21"/>
  <c r="L782" i="21"/>
  <c r="K782" i="21"/>
  <c r="G782" i="21"/>
  <c r="F782" i="21"/>
  <c r="E782" i="21"/>
  <c r="D782" i="21"/>
  <c r="C782" i="21"/>
  <c r="K758" i="21"/>
  <c r="L758" i="21"/>
  <c r="K759" i="21"/>
  <c r="L759" i="21"/>
  <c r="K760" i="21"/>
  <c r="L760" i="21"/>
  <c r="K761" i="21"/>
  <c r="L761" i="21"/>
  <c r="K762" i="21"/>
  <c r="L762" i="21"/>
  <c r="K763" i="21"/>
  <c r="L763" i="21"/>
  <c r="K764" i="21"/>
  <c r="L764" i="21"/>
  <c r="K765" i="21"/>
  <c r="L765" i="21"/>
  <c r="K766" i="21"/>
  <c r="L766" i="21"/>
  <c r="K767" i="21"/>
  <c r="L767" i="21"/>
  <c r="K768" i="21"/>
  <c r="L768" i="21"/>
  <c r="K769" i="21"/>
  <c r="L769" i="21"/>
  <c r="K770" i="21"/>
  <c r="L770" i="21"/>
  <c r="K771" i="21"/>
  <c r="L771" i="21"/>
  <c r="K772" i="21"/>
  <c r="L772" i="21"/>
  <c r="K773" i="21"/>
  <c r="L773" i="21"/>
  <c r="K774" i="21"/>
  <c r="L774" i="21"/>
  <c r="K775" i="21"/>
  <c r="L775" i="21"/>
  <c r="K776" i="21"/>
  <c r="L776" i="21"/>
  <c r="K777" i="21"/>
  <c r="L777" i="21"/>
  <c r="K778" i="21"/>
  <c r="L778" i="21"/>
  <c r="K779" i="21"/>
  <c r="L779" i="21"/>
  <c r="K780" i="21"/>
  <c r="L780" i="21"/>
  <c r="K781" i="21"/>
  <c r="L781" i="21"/>
  <c r="C758" i="21"/>
  <c r="D758" i="21"/>
  <c r="E758" i="21"/>
  <c r="F758" i="21"/>
  <c r="G758" i="21"/>
  <c r="C759" i="21"/>
  <c r="D759" i="21"/>
  <c r="E759" i="21"/>
  <c r="F759" i="21"/>
  <c r="G759" i="21"/>
  <c r="C760" i="21"/>
  <c r="D760" i="21"/>
  <c r="E760" i="21"/>
  <c r="F760" i="21"/>
  <c r="G760" i="21"/>
  <c r="C761" i="21"/>
  <c r="D761" i="21"/>
  <c r="E761" i="21"/>
  <c r="F761" i="21"/>
  <c r="G761" i="21"/>
  <c r="C762" i="21"/>
  <c r="D762" i="21"/>
  <c r="E762" i="21"/>
  <c r="F762" i="21"/>
  <c r="G762" i="21"/>
  <c r="C763" i="21"/>
  <c r="D763" i="21"/>
  <c r="E763" i="21"/>
  <c r="F763" i="21"/>
  <c r="G763" i="21"/>
  <c r="C764" i="21"/>
  <c r="D764" i="21"/>
  <c r="E764" i="21"/>
  <c r="F764" i="21"/>
  <c r="G764" i="21"/>
  <c r="C765" i="21"/>
  <c r="D765" i="21"/>
  <c r="E765" i="21"/>
  <c r="F765" i="21"/>
  <c r="G765" i="21"/>
  <c r="C766" i="21"/>
  <c r="D766" i="21"/>
  <c r="E766" i="21"/>
  <c r="F766" i="21"/>
  <c r="G766" i="21"/>
  <c r="C767" i="21"/>
  <c r="D767" i="21"/>
  <c r="E767" i="21"/>
  <c r="F767" i="21"/>
  <c r="G767" i="21"/>
  <c r="C768" i="21"/>
  <c r="D768" i="21"/>
  <c r="E768" i="21"/>
  <c r="F768" i="21"/>
  <c r="G768" i="21"/>
  <c r="C769" i="21"/>
  <c r="D769" i="21"/>
  <c r="E769" i="21"/>
  <c r="F769" i="21"/>
  <c r="G769" i="21"/>
  <c r="C770" i="21"/>
  <c r="D770" i="21"/>
  <c r="E770" i="21"/>
  <c r="F770" i="21"/>
  <c r="G770" i="21"/>
  <c r="C771" i="21"/>
  <c r="D771" i="21"/>
  <c r="E771" i="21"/>
  <c r="F771" i="21"/>
  <c r="G771" i="21"/>
  <c r="C772" i="21"/>
  <c r="D772" i="21"/>
  <c r="E772" i="21"/>
  <c r="F772" i="21"/>
  <c r="G772" i="21"/>
  <c r="C773" i="21"/>
  <c r="D773" i="21"/>
  <c r="E773" i="21"/>
  <c r="F773" i="21"/>
  <c r="G773" i="21"/>
  <c r="C774" i="21"/>
  <c r="D774" i="21"/>
  <c r="E774" i="21"/>
  <c r="F774" i="21"/>
  <c r="G774" i="21"/>
  <c r="C775" i="21"/>
  <c r="D775" i="21"/>
  <c r="E775" i="21"/>
  <c r="F775" i="21"/>
  <c r="G775" i="21"/>
  <c r="C776" i="21"/>
  <c r="D776" i="21"/>
  <c r="E776" i="21"/>
  <c r="F776" i="21"/>
  <c r="G776" i="21"/>
  <c r="C777" i="21"/>
  <c r="D777" i="21"/>
  <c r="E777" i="21"/>
  <c r="F777" i="21"/>
  <c r="G777" i="21"/>
  <c r="C778" i="21"/>
  <c r="D778" i="21"/>
  <c r="E778" i="21"/>
  <c r="F778" i="21"/>
  <c r="G778" i="21"/>
  <c r="C779" i="21"/>
  <c r="D779" i="21"/>
  <c r="E779" i="21"/>
  <c r="F779" i="21"/>
  <c r="G779" i="21"/>
  <c r="C780" i="21"/>
  <c r="D780" i="21"/>
  <c r="E780" i="21"/>
  <c r="F780" i="21"/>
  <c r="G780" i="21"/>
  <c r="C781" i="21"/>
  <c r="D781" i="21"/>
  <c r="E781" i="21"/>
  <c r="F781" i="21"/>
  <c r="G781" i="21"/>
  <c r="L757" i="21"/>
  <c r="K757" i="21"/>
  <c r="G757" i="21"/>
  <c r="F757" i="21"/>
  <c r="E757" i="21"/>
  <c r="D757" i="21"/>
  <c r="C757" i="21"/>
  <c r="K733" i="21"/>
  <c r="L733" i="21"/>
  <c r="K734" i="21"/>
  <c r="L734" i="21"/>
  <c r="K735" i="21"/>
  <c r="L735" i="21"/>
  <c r="K736" i="21"/>
  <c r="L736" i="21"/>
  <c r="K737" i="21"/>
  <c r="L737" i="21"/>
  <c r="K738" i="21"/>
  <c r="L738" i="21"/>
  <c r="K739" i="21"/>
  <c r="L739" i="21"/>
  <c r="K740" i="21"/>
  <c r="L740" i="21"/>
  <c r="K741" i="21"/>
  <c r="L741" i="21"/>
  <c r="K742" i="21"/>
  <c r="L742" i="21"/>
  <c r="K743" i="21"/>
  <c r="L743" i="21"/>
  <c r="K744" i="21"/>
  <c r="L744" i="21"/>
  <c r="K745" i="21"/>
  <c r="L745" i="21"/>
  <c r="K746" i="21"/>
  <c r="L746" i="21"/>
  <c r="K747" i="21"/>
  <c r="L747" i="21"/>
  <c r="K748" i="21"/>
  <c r="L748" i="21"/>
  <c r="K749" i="21"/>
  <c r="L749" i="21"/>
  <c r="K750" i="21"/>
  <c r="L750" i="21"/>
  <c r="K751" i="21"/>
  <c r="L751" i="21"/>
  <c r="K752" i="21"/>
  <c r="L752" i="21"/>
  <c r="K753" i="21"/>
  <c r="L753" i="21"/>
  <c r="K754" i="21"/>
  <c r="L754" i="21"/>
  <c r="K755" i="21"/>
  <c r="L755" i="21"/>
  <c r="K756" i="21"/>
  <c r="L756" i="21"/>
  <c r="C733" i="21"/>
  <c r="D733" i="21"/>
  <c r="E733" i="21"/>
  <c r="F733" i="21"/>
  <c r="G733" i="21"/>
  <c r="C734" i="21"/>
  <c r="D734" i="21"/>
  <c r="E734" i="21"/>
  <c r="F734" i="21"/>
  <c r="G734" i="21"/>
  <c r="C735" i="21"/>
  <c r="D735" i="21"/>
  <c r="E735" i="21"/>
  <c r="F735" i="21"/>
  <c r="G735" i="21"/>
  <c r="C736" i="21"/>
  <c r="D736" i="21"/>
  <c r="E736" i="21"/>
  <c r="F736" i="21"/>
  <c r="G736" i="21"/>
  <c r="C737" i="21"/>
  <c r="D737" i="21"/>
  <c r="E737" i="21"/>
  <c r="F737" i="21"/>
  <c r="G737" i="21"/>
  <c r="C738" i="21"/>
  <c r="D738" i="21"/>
  <c r="E738" i="21"/>
  <c r="F738" i="21"/>
  <c r="G738" i="21"/>
  <c r="C739" i="21"/>
  <c r="D739" i="21"/>
  <c r="E739" i="21"/>
  <c r="F739" i="21"/>
  <c r="G739" i="21"/>
  <c r="C740" i="21"/>
  <c r="D740" i="21"/>
  <c r="E740" i="21"/>
  <c r="F740" i="21"/>
  <c r="G740" i="21"/>
  <c r="C741" i="21"/>
  <c r="D741" i="21"/>
  <c r="E741" i="21"/>
  <c r="F741" i="21"/>
  <c r="G741" i="21"/>
  <c r="C742" i="21"/>
  <c r="D742" i="21"/>
  <c r="E742" i="21"/>
  <c r="F742" i="21"/>
  <c r="G742" i="21"/>
  <c r="C743" i="21"/>
  <c r="D743" i="21"/>
  <c r="E743" i="21"/>
  <c r="F743" i="21"/>
  <c r="G743" i="21"/>
  <c r="C744" i="21"/>
  <c r="D744" i="21"/>
  <c r="E744" i="21"/>
  <c r="F744" i="21"/>
  <c r="G744" i="21"/>
  <c r="C745" i="21"/>
  <c r="D745" i="21"/>
  <c r="E745" i="21"/>
  <c r="F745" i="21"/>
  <c r="G745" i="21"/>
  <c r="C746" i="21"/>
  <c r="D746" i="21"/>
  <c r="E746" i="21"/>
  <c r="F746" i="21"/>
  <c r="G746" i="21"/>
  <c r="C747" i="21"/>
  <c r="D747" i="21"/>
  <c r="E747" i="21"/>
  <c r="F747" i="21"/>
  <c r="G747" i="21"/>
  <c r="C748" i="21"/>
  <c r="D748" i="21"/>
  <c r="E748" i="21"/>
  <c r="F748" i="21"/>
  <c r="G748" i="21"/>
  <c r="C749" i="21"/>
  <c r="D749" i="21"/>
  <c r="E749" i="21"/>
  <c r="F749" i="21"/>
  <c r="G749" i="21"/>
  <c r="C750" i="21"/>
  <c r="D750" i="21"/>
  <c r="E750" i="21"/>
  <c r="F750" i="21"/>
  <c r="G750" i="21"/>
  <c r="C751" i="21"/>
  <c r="D751" i="21"/>
  <c r="E751" i="21"/>
  <c r="F751" i="21"/>
  <c r="G751" i="21"/>
  <c r="C752" i="21"/>
  <c r="D752" i="21"/>
  <c r="E752" i="21"/>
  <c r="F752" i="21"/>
  <c r="G752" i="21"/>
  <c r="C753" i="21"/>
  <c r="D753" i="21"/>
  <c r="E753" i="21"/>
  <c r="F753" i="21"/>
  <c r="G753" i="21"/>
  <c r="C754" i="21"/>
  <c r="D754" i="21"/>
  <c r="E754" i="21"/>
  <c r="F754" i="21"/>
  <c r="G754" i="21"/>
  <c r="C755" i="21"/>
  <c r="D755" i="21"/>
  <c r="E755" i="21"/>
  <c r="F755" i="21"/>
  <c r="G755" i="21"/>
  <c r="C756" i="21"/>
  <c r="D756" i="21"/>
  <c r="E756" i="21"/>
  <c r="F756" i="21"/>
  <c r="G756" i="21"/>
  <c r="L732" i="21"/>
  <c r="K732" i="21"/>
  <c r="G732" i="21"/>
  <c r="F732" i="21"/>
  <c r="E732" i="21"/>
  <c r="D732" i="21"/>
  <c r="C732" i="21"/>
  <c r="K708" i="21"/>
  <c r="L708" i="21"/>
  <c r="K709" i="21"/>
  <c r="L709" i="21"/>
  <c r="K710" i="21"/>
  <c r="L710" i="21"/>
  <c r="K711" i="21"/>
  <c r="L711" i="21"/>
  <c r="K712" i="21"/>
  <c r="L712" i="21"/>
  <c r="K713" i="21"/>
  <c r="L713" i="21"/>
  <c r="K714" i="21"/>
  <c r="L714" i="21"/>
  <c r="K715" i="21"/>
  <c r="L715" i="21"/>
  <c r="K716" i="21"/>
  <c r="L716" i="21"/>
  <c r="K717" i="21"/>
  <c r="L717" i="21"/>
  <c r="K718" i="21"/>
  <c r="L718" i="21"/>
  <c r="K719" i="21"/>
  <c r="L719" i="21"/>
  <c r="K720" i="21"/>
  <c r="L720" i="21"/>
  <c r="K721" i="21"/>
  <c r="L721" i="21"/>
  <c r="K722" i="21"/>
  <c r="L722" i="21"/>
  <c r="K723" i="21"/>
  <c r="L723" i="21"/>
  <c r="K724" i="21"/>
  <c r="L724" i="21"/>
  <c r="K725" i="21"/>
  <c r="L725" i="21"/>
  <c r="K726" i="21"/>
  <c r="L726" i="21"/>
  <c r="K727" i="21"/>
  <c r="L727" i="21"/>
  <c r="K728" i="21"/>
  <c r="L728" i="21"/>
  <c r="K729" i="21"/>
  <c r="L729" i="21"/>
  <c r="K730" i="21"/>
  <c r="L730" i="21"/>
  <c r="K731" i="21"/>
  <c r="L731" i="21"/>
  <c r="C708" i="21"/>
  <c r="D708" i="21"/>
  <c r="E708" i="21"/>
  <c r="F708" i="21"/>
  <c r="G708" i="21"/>
  <c r="C709" i="21"/>
  <c r="D709" i="21"/>
  <c r="E709" i="21"/>
  <c r="F709" i="21"/>
  <c r="G709" i="21"/>
  <c r="C710" i="21"/>
  <c r="D710" i="21"/>
  <c r="E710" i="21"/>
  <c r="F710" i="21"/>
  <c r="G710" i="21"/>
  <c r="C711" i="21"/>
  <c r="D711" i="21"/>
  <c r="E711" i="21"/>
  <c r="F711" i="21"/>
  <c r="G711" i="21"/>
  <c r="C712" i="21"/>
  <c r="D712" i="21"/>
  <c r="E712" i="21"/>
  <c r="F712" i="21"/>
  <c r="G712" i="21"/>
  <c r="C713" i="21"/>
  <c r="D713" i="21"/>
  <c r="E713" i="21"/>
  <c r="F713" i="21"/>
  <c r="G713" i="21"/>
  <c r="C714" i="21"/>
  <c r="D714" i="21"/>
  <c r="E714" i="21"/>
  <c r="F714" i="21"/>
  <c r="G714" i="21"/>
  <c r="C715" i="21"/>
  <c r="D715" i="21"/>
  <c r="E715" i="21"/>
  <c r="F715" i="21"/>
  <c r="G715" i="21"/>
  <c r="C716" i="21"/>
  <c r="D716" i="21"/>
  <c r="E716" i="21"/>
  <c r="F716" i="21"/>
  <c r="G716" i="21"/>
  <c r="C717" i="21"/>
  <c r="D717" i="21"/>
  <c r="E717" i="21"/>
  <c r="F717" i="21"/>
  <c r="G717" i="21"/>
  <c r="C718" i="21"/>
  <c r="D718" i="21"/>
  <c r="E718" i="21"/>
  <c r="F718" i="21"/>
  <c r="G718" i="21"/>
  <c r="C719" i="21"/>
  <c r="D719" i="21"/>
  <c r="E719" i="21"/>
  <c r="F719" i="21"/>
  <c r="G719" i="21"/>
  <c r="C720" i="21"/>
  <c r="D720" i="21"/>
  <c r="E720" i="21"/>
  <c r="F720" i="21"/>
  <c r="G720" i="21"/>
  <c r="C721" i="21"/>
  <c r="D721" i="21"/>
  <c r="E721" i="21"/>
  <c r="F721" i="21"/>
  <c r="G721" i="21"/>
  <c r="C722" i="21"/>
  <c r="D722" i="21"/>
  <c r="E722" i="21"/>
  <c r="F722" i="21"/>
  <c r="G722" i="21"/>
  <c r="C723" i="21"/>
  <c r="D723" i="21"/>
  <c r="E723" i="21"/>
  <c r="F723" i="21"/>
  <c r="G723" i="21"/>
  <c r="C724" i="21"/>
  <c r="D724" i="21"/>
  <c r="E724" i="21"/>
  <c r="F724" i="21"/>
  <c r="G724" i="21"/>
  <c r="C725" i="21"/>
  <c r="D725" i="21"/>
  <c r="E725" i="21"/>
  <c r="F725" i="21"/>
  <c r="G725" i="21"/>
  <c r="C726" i="21"/>
  <c r="D726" i="21"/>
  <c r="E726" i="21"/>
  <c r="F726" i="21"/>
  <c r="G726" i="21"/>
  <c r="C727" i="21"/>
  <c r="D727" i="21"/>
  <c r="E727" i="21"/>
  <c r="F727" i="21"/>
  <c r="G727" i="21"/>
  <c r="C728" i="21"/>
  <c r="D728" i="21"/>
  <c r="E728" i="21"/>
  <c r="F728" i="21"/>
  <c r="G728" i="21"/>
  <c r="C729" i="21"/>
  <c r="D729" i="21"/>
  <c r="E729" i="21"/>
  <c r="F729" i="21"/>
  <c r="G729" i="21"/>
  <c r="C730" i="21"/>
  <c r="D730" i="21"/>
  <c r="E730" i="21"/>
  <c r="F730" i="21"/>
  <c r="G730" i="21"/>
  <c r="C731" i="21"/>
  <c r="D731" i="21"/>
  <c r="E731" i="21"/>
  <c r="F731" i="21"/>
  <c r="G731" i="21"/>
  <c r="L707" i="21"/>
  <c r="K707" i="21"/>
  <c r="G707" i="21"/>
  <c r="F707" i="21"/>
  <c r="E707" i="21"/>
  <c r="D707" i="21"/>
  <c r="C707" i="21"/>
  <c r="K683" i="21"/>
  <c r="L683" i="21"/>
  <c r="K684" i="21"/>
  <c r="L684" i="21"/>
  <c r="K685" i="21"/>
  <c r="L685" i="21"/>
  <c r="K686" i="21"/>
  <c r="L686" i="21"/>
  <c r="K687" i="21"/>
  <c r="L687" i="21"/>
  <c r="K688" i="21"/>
  <c r="L688" i="21"/>
  <c r="K689" i="21"/>
  <c r="L689" i="21"/>
  <c r="K690" i="21"/>
  <c r="L690" i="21"/>
  <c r="K691" i="21"/>
  <c r="L691" i="21"/>
  <c r="K692" i="21"/>
  <c r="L692" i="21"/>
  <c r="K693" i="21"/>
  <c r="L693" i="21"/>
  <c r="K694" i="21"/>
  <c r="L694" i="21"/>
  <c r="K695" i="21"/>
  <c r="L695" i="21"/>
  <c r="K696" i="21"/>
  <c r="L696" i="21"/>
  <c r="K697" i="21"/>
  <c r="L697" i="21"/>
  <c r="K698" i="21"/>
  <c r="L698" i="21"/>
  <c r="K699" i="21"/>
  <c r="L699" i="21"/>
  <c r="K700" i="21"/>
  <c r="L700" i="21"/>
  <c r="K701" i="21"/>
  <c r="L701" i="21"/>
  <c r="K702" i="21"/>
  <c r="L702" i="21"/>
  <c r="K703" i="21"/>
  <c r="L703" i="21"/>
  <c r="K704" i="21"/>
  <c r="L704" i="21"/>
  <c r="K705" i="21"/>
  <c r="L705" i="21"/>
  <c r="K706" i="21"/>
  <c r="L706" i="21"/>
  <c r="C683" i="21"/>
  <c r="D683" i="21"/>
  <c r="E683" i="21"/>
  <c r="F683" i="21"/>
  <c r="G683" i="21"/>
  <c r="C684" i="21"/>
  <c r="D684" i="21"/>
  <c r="E684" i="21"/>
  <c r="F684" i="21"/>
  <c r="G684" i="21"/>
  <c r="C685" i="21"/>
  <c r="D685" i="21"/>
  <c r="E685" i="21"/>
  <c r="F685" i="21"/>
  <c r="G685" i="21"/>
  <c r="C686" i="21"/>
  <c r="D686" i="21"/>
  <c r="E686" i="21"/>
  <c r="F686" i="21"/>
  <c r="G686" i="21"/>
  <c r="C687" i="21"/>
  <c r="D687" i="21"/>
  <c r="E687" i="21"/>
  <c r="F687" i="21"/>
  <c r="G687" i="21"/>
  <c r="C688" i="21"/>
  <c r="D688" i="21"/>
  <c r="E688" i="21"/>
  <c r="F688" i="21"/>
  <c r="G688" i="21"/>
  <c r="C689" i="21"/>
  <c r="D689" i="21"/>
  <c r="E689" i="21"/>
  <c r="F689" i="21"/>
  <c r="G689" i="21"/>
  <c r="C690" i="21"/>
  <c r="D690" i="21"/>
  <c r="E690" i="21"/>
  <c r="F690" i="21"/>
  <c r="G690" i="21"/>
  <c r="C691" i="21"/>
  <c r="D691" i="21"/>
  <c r="E691" i="21"/>
  <c r="F691" i="21"/>
  <c r="G691" i="21"/>
  <c r="C692" i="21"/>
  <c r="D692" i="21"/>
  <c r="E692" i="21"/>
  <c r="F692" i="21"/>
  <c r="G692" i="21"/>
  <c r="C693" i="21"/>
  <c r="D693" i="21"/>
  <c r="E693" i="21"/>
  <c r="F693" i="21"/>
  <c r="G693" i="21"/>
  <c r="C694" i="21"/>
  <c r="D694" i="21"/>
  <c r="E694" i="21"/>
  <c r="F694" i="21"/>
  <c r="G694" i="21"/>
  <c r="C695" i="21"/>
  <c r="D695" i="21"/>
  <c r="E695" i="21"/>
  <c r="F695" i="21"/>
  <c r="G695" i="21"/>
  <c r="C696" i="21"/>
  <c r="D696" i="21"/>
  <c r="E696" i="21"/>
  <c r="F696" i="21"/>
  <c r="G696" i="21"/>
  <c r="C697" i="21"/>
  <c r="D697" i="21"/>
  <c r="E697" i="21"/>
  <c r="F697" i="21"/>
  <c r="G697" i="21"/>
  <c r="C698" i="21"/>
  <c r="D698" i="21"/>
  <c r="E698" i="21"/>
  <c r="F698" i="21"/>
  <c r="G698" i="21"/>
  <c r="C699" i="21"/>
  <c r="D699" i="21"/>
  <c r="E699" i="21"/>
  <c r="F699" i="21"/>
  <c r="G699" i="21"/>
  <c r="C700" i="21"/>
  <c r="D700" i="21"/>
  <c r="E700" i="21"/>
  <c r="F700" i="21"/>
  <c r="G700" i="21"/>
  <c r="C701" i="21"/>
  <c r="D701" i="21"/>
  <c r="E701" i="21"/>
  <c r="F701" i="21"/>
  <c r="G701" i="21"/>
  <c r="C702" i="21"/>
  <c r="D702" i="21"/>
  <c r="E702" i="21"/>
  <c r="F702" i="21"/>
  <c r="G702" i="21"/>
  <c r="C703" i="21"/>
  <c r="D703" i="21"/>
  <c r="E703" i="21"/>
  <c r="F703" i="21"/>
  <c r="G703" i="21"/>
  <c r="C704" i="21"/>
  <c r="D704" i="21"/>
  <c r="E704" i="21"/>
  <c r="F704" i="21"/>
  <c r="G704" i="21"/>
  <c r="C705" i="21"/>
  <c r="D705" i="21"/>
  <c r="E705" i="21"/>
  <c r="F705" i="21"/>
  <c r="G705" i="21"/>
  <c r="C706" i="21"/>
  <c r="D706" i="21"/>
  <c r="E706" i="21"/>
  <c r="F706" i="21"/>
  <c r="G706" i="21"/>
  <c r="L682" i="21"/>
  <c r="K682" i="21"/>
  <c r="G682" i="21"/>
  <c r="F682" i="21"/>
  <c r="E682" i="21"/>
  <c r="D682" i="21"/>
  <c r="C682" i="21"/>
  <c r="K658" i="21"/>
  <c r="L658" i="21"/>
  <c r="K659" i="21"/>
  <c r="L659" i="21"/>
  <c r="K660" i="21"/>
  <c r="L660" i="21"/>
  <c r="K661" i="21"/>
  <c r="L661" i="21"/>
  <c r="K662" i="21"/>
  <c r="L662" i="21"/>
  <c r="K663" i="21"/>
  <c r="L663" i="21"/>
  <c r="K664" i="21"/>
  <c r="L664" i="21"/>
  <c r="K665" i="21"/>
  <c r="L665" i="21"/>
  <c r="K666" i="21"/>
  <c r="L666" i="21"/>
  <c r="K667" i="21"/>
  <c r="L667" i="21"/>
  <c r="K668" i="21"/>
  <c r="L668" i="21"/>
  <c r="K669" i="21"/>
  <c r="L669" i="21"/>
  <c r="K670" i="21"/>
  <c r="L670" i="21"/>
  <c r="K671" i="21"/>
  <c r="L671" i="21"/>
  <c r="K672" i="21"/>
  <c r="L672" i="21"/>
  <c r="K673" i="21"/>
  <c r="L673" i="21"/>
  <c r="K674" i="21"/>
  <c r="L674" i="21"/>
  <c r="K675" i="21"/>
  <c r="L675" i="21"/>
  <c r="K676" i="21"/>
  <c r="L676" i="21"/>
  <c r="K677" i="21"/>
  <c r="L677" i="21"/>
  <c r="K678" i="21"/>
  <c r="L678" i="21"/>
  <c r="K679" i="21"/>
  <c r="L679" i="21"/>
  <c r="K680" i="21"/>
  <c r="L680" i="21"/>
  <c r="K681" i="21"/>
  <c r="L681" i="21"/>
  <c r="C658" i="21"/>
  <c r="D658" i="21"/>
  <c r="E658" i="21"/>
  <c r="F658" i="21"/>
  <c r="G658" i="21"/>
  <c r="C659" i="21"/>
  <c r="D659" i="21"/>
  <c r="E659" i="21"/>
  <c r="F659" i="21"/>
  <c r="G659" i="21"/>
  <c r="C660" i="21"/>
  <c r="D660" i="21"/>
  <c r="E660" i="21"/>
  <c r="F660" i="21"/>
  <c r="G660" i="21"/>
  <c r="C661" i="21"/>
  <c r="D661" i="21"/>
  <c r="E661" i="21"/>
  <c r="F661" i="21"/>
  <c r="G661" i="21"/>
  <c r="C662" i="21"/>
  <c r="D662" i="21"/>
  <c r="E662" i="21"/>
  <c r="F662" i="21"/>
  <c r="G662" i="21"/>
  <c r="C663" i="21"/>
  <c r="D663" i="21"/>
  <c r="E663" i="21"/>
  <c r="F663" i="21"/>
  <c r="G663" i="21"/>
  <c r="C664" i="21"/>
  <c r="D664" i="21"/>
  <c r="E664" i="21"/>
  <c r="F664" i="21"/>
  <c r="G664" i="21"/>
  <c r="C665" i="21"/>
  <c r="D665" i="21"/>
  <c r="E665" i="21"/>
  <c r="F665" i="21"/>
  <c r="G665" i="21"/>
  <c r="C666" i="21"/>
  <c r="D666" i="21"/>
  <c r="E666" i="21"/>
  <c r="F666" i="21"/>
  <c r="G666" i="21"/>
  <c r="C667" i="21"/>
  <c r="D667" i="21"/>
  <c r="E667" i="21"/>
  <c r="F667" i="21"/>
  <c r="G667" i="21"/>
  <c r="C668" i="21"/>
  <c r="D668" i="21"/>
  <c r="E668" i="21"/>
  <c r="F668" i="21"/>
  <c r="G668" i="21"/>
  <c r="C669" i="21"/>
  <c r="D669" i="21"/>
  <c r="E669" i="21"/>
  <c r="F669" i="21"/>
  <c r="G669" i="21"/>
  <c r="C670" i="21"/>
  <c r="D670" i="21"/>
  <c r="E670" i="21"/>
  <c r="F670" i="21"/>
  <c r="G670" i="21"/>
  <c r="C671" i="21"/>
  <c r="D671" i="21"/>
  <c r="E671" i="21"/>
  <c r="F671" i="21"/>
  <c r="G671" i="21"/>
  <c r="C672" i="21"/>
  <c r="D672" i="21"/>
  <c r="E672" i="21"/>
  <c r="F672" i="21"/>
  <c r="G672" i="21"/>
  <c r="C673" i="21"/>
  <c r="D673" i="21"/>
  <c r="E673" i="21"/>
  <c r="F673" i="21"/>
  <c r="G673" i="21"/>
  <c r="C674" i="21"/>
  <c r="D674" i="21"/>
  <c r="E674" i="21"/>
  <c r="F674" i="21"/>
  <c r="G674" i="21"/>
  <c r="C675" i="21"/>
  <c r="D675" i="21"/>
  <c r="E675" i="21"/>
  <c r="F675" i="21"/>
  <c r="G675" i="21"/>
  <c r="C676" i="21"/>
  <c r="D676" i="21"/>
  <c r="E676" i="21"/>
  <c r="F676" i="21"/>
  <c r="G676" i="21"/>
  <c r="C677" i="21"/>
  <c r="D677" i="21"/>
  <c r="E677" i="21"/>
  <c r="F677" i="21"/>
  <c r="G677" i="21"/>
  <c r="C678" i="21"/>
  <c r="D678" i="21"/>
  <c r="E678" i="21"/>
  <c r="F678" i="21"/>
  <c r="G678" i="21"/>
  <c r="C679" i="21"/>
  <c r="D679" i="21"/>
  <c r="E679" i="21"/>
  <c r="F679" i="21"/>
  <c r="G679" i="21"/>
  <c r="C680" i="21"/>
  <c r="D680" i="21"/>
  <c r="E680" i="21"/>
  <c r="F680" i="21"/>
  <c r="G680" i="21"/>
  <c r="C681" i="21"/>
  <c r="D681" i="21"/>
  <c r="E681" i="21"/>
  <c r="F681" i="21"/>
  <c r="G681" i="21"/>
  <c r="L657" i="21"/>
  <c r="K657" i="21"/>
  <c r="G657" i="21"/>
  <c r="F657" i="21"/>
  <c r="E657" i="21"/>
  <c r="D657" i="21"/>
  <c r="C657" i="21"/>
  <c r="K633" i="21"/>
  <c r="L633" i="21"/>
  <c r="K634" i="21"/>
  <c r="L634" i="21"/>
  <c r="K635" i="21"/>
  <c r="L635" i="21"/>
  <c r="K636" i="21"/>
  <c r="L636" i="21"/>
  <c r="K637" i="21"/>
  <c r="L637" i="21"/>
  <c r="K638" i="21"/>
  <c r="L638" i="21"/>
  <c r="K639" i="21"/>
  <c r="L639" i="21"/>
  <c r="K640" i="21"/>
  <c r="L640" i="21"/>
  <c r="K641" i="21"/>
  <c r="L641" i="21"/>
  <c r="K642" i="21"/>
  <c r="L642" i="21"/>
  <c r="K643" i="21"/>
  <c r="L643" i="21"/>
  <c r="K644" i="21"/>
  <c r="L644" i="21"/>
  <c r="K645" i="21"/>
  <c r="L645" i="21"/>
  <c r="K646" i="21"/>
  <c r="L646" i="21"/>
  <c r="K647" i="21"/>
  <c r="L647" i="21"/>
  <c r="K648" i="21"/>
  <c r="L648" i="21"/>
  <c r="K649" i="21"/>
  <c r="L649" i="21"/>
  <c r="K650" i="21"/>
  <c r="L650" i="21"/>
  <c r="K651" i="21"/>
  <c r="L651" i="21"/>
  <c r="K652" i="21"/>
  <c r="L652" i="21"/>
  <c r="K653" i="21"/>
  <c r="L653" i="21"/>
  <c r="K654" i="21"/>
  <c r="L654" i="21"/>
  <c r="K655" i="21"/>
  <c r="L655" i="21"/>
  <c r="K656" i="21"/>
  <c r="L656" i="21"/>
  <c r="C633" i="21"/>
  <c r="D633" i="21"/>
  <c r="E633" i="21"/>
  <c r="F633" i="21"/>
  <c r="G633" i="21"/>
  <c r="C634" i="21"/>
  <c r="D634" i="21"/>
  <c r="E634" i="21"/>
  <c r="F634" i="21"/>
  <c r="G634" i="21"/>
  <c r="C635" i="21"/>
  <c r="D635" i="21"/>
  <c r="E635" i="21"/>
  <c r="F635" i="21"/>
  <c r="G635" i="21"/>
  <c r="C636" i="21"/>
  <c r="D636" i="21"/>
  <c r="E636" i="21"/>
  <c r="F636" i="21"/>
  <c r="G636" i="21"/>
  <c r="C637" i="21"/>
  <c r="D637" i="21"/>
  <c r="E637" i="21"/>
  <c r="F637" i="21"/>
  <c r="G637" i="21"/>
  <c r="C638" i="21"/>
  <c r="D638" i="21"/>
  <c r="E638" i="21"/>
  <c r="F638" i="21"/>
  <c r="G638" i="21"/>
  <c r="C639" i="21"/>
  <c r="D639" i="21"/>
  <c r="E639" i="21"/>
  <c r="F639" i="21"/>
  <c r="G639" i="21"/>
  <c r="C640" i="21"/>
  <c r="D640" i="21"/>
  <c r="E640" i="21"/>
  <c r="F640" i="21"/>
  <c r="G640" i="21"/>
  <c r="C641" i="21"/>
  <c r="D641" i="21"/>
  <c r="E641" i="21"/>
  <c r="F641" i="21"/>
  <c r="G641" i="21"/>
  <c r="C642" i="21"/>
  <c r="D642" i="21"/>
  <c r="E642" i="21"/>
  <c r="F642" i="21"/>
  <c r="G642" i="21"/>
  <c r="C643" i="21"/>
  <c r="D643" i="21"/>
  <c r="E643" i="21"/>
  <c r="F643" i="21"/>
  <c r="G643" i="21"/>
  <c r="C644" i="21"/>
  <c r="D644" i="21"/>
  <c r="E644" i="21"/>
  <c r="F644" i="21"/>
  <c r="G644" i="21"/>
  <c r="C645" i="21"/>
  <c r="D645" i="21"/>
  <c r="E645" i="21"/>
  <c r="F645" i="21"/>
  <c r="G645" i="21"/>
  <c r="C646" i="21"/>
  <c r="D646" i="21"/>
  <c r="E646" i="21"/>
  <c r="F646" i="21"/>
  <c r="G646" i="21"/>
  <c r="C647" i="21"/>
  <c r="D647" i="21"/>
  <c r="E647" i="21"/>
  <c r="F647" i="21"/>
  <c r="G647" i="21"/>
  <c r="C648" i="21"/>
  <c r="D648" i="21"/>
  <c r="E648" i="21"/>
  <c r="F648" i="21"/>
  <c r="G648" i="21"/>
  <c r="C649" i="21"/>
  <c r="D649" i="21"/>
  <c r="E649" i="21"/>
  <c r="F649" i="21"/>
  <c r="G649" i="21"/>
  <c r="C650" i="21"/>
  <c r="D650" i="21"/>
  <c r="E650" i="21"/>
  <c r="F650" i="21"/>
  <c r="G650" i="21"/>
  <c r="C651" i="21"/>
  <c r="D651" i="21"/>
  <c r="E651" i="21"/>
  <c r="F651" i="21"/>
  <c r="G651" i="21"/>
  <c r="C652" i="21"/>
  <c r="D652" i="21"/>
  <c r="E652" i="21"/>
  <c r="F652" i="21"/>
  <c r="G652" i="21"/>
  <c r="C653" i="21"/>
  <c r="D653" i="21"/>
  <c r="E653" i="21"/>
  <c r="F653" i="21"/>
  <c r="G653" i="21"/>
  <c r="C654" i="21"/>
  <c r="D654" i="21"/>
  <c r="E654" i="21"/>
  <c r="F654" i="21"/>
  <c r="G654" i="21"/>
  <c r="C655" i="21"/>
  <c r="D655" i="21"/>
  <c r="E655" i="21"/>
  <c r="F655" i="21"/>
  <c r="G655" i="21"/>
  <c r="C656" i="21"/>
  <c r="D656" i="21"/>
  <c r="E656" i="21"/>
  <c r="F656" i="21"/>
  <c r="G656" i="21"/>
  <c r="L632" i="21"/>
  <c r="K632" i="21"/>
  <c r="G632" i="21"/>
  <c r="F632" i="21"/>
  <c r="E632" i="21"/>
  <c r="D632" i="21"/>
  <c r="C632" i="21"/>
  <c r="K608" i="21"/>
  <c r="L608" i="21"/>
  <c r="K609" i="21"/>
  <c r="L609" i="21"/>
  <c r="K610" i="21"/>
  <c r="L610" i="21"/>
  <c r="K611" i="21"/>
  <c r="L611" i="21"/>
  <c r="K612" i="21"/>
  <c r="L612" i="21"/>
  <c r="K613" i="21"/>
  <c r="L613" i="21"/>
  <c r="K614" i="21"/>
  <c r="L614" i="21"/>
  <c r="K615" i="21"/>
  <c r="L615" i="21"/>
  <c r="K616" i="21"/>
  <c r="L616" i="21"/>
  <c r="K617" i="21"/>
  <c r="L617" i="21"/>
  <c r="K618" i="21"/>
  <c r="L618" i="21"/>
  <c r="K619" i="21"/>
  <c r="L619" i="21"/>
  <c r="K620" i="21"/>
  <c r="L620" i="21"/>
  <c r="K621" i="21"/>
  <c r="L621" i="21"/>
  <c r="K622" i="21"/>
  <c r="L622" i="21"/>
  <c r="K623" i="21"/>
  <c r="L623" i="21"/>
  <c r="K624" i="21"/>
  <c r="L624" i="21"/>
  <c r="K625" i="21"/>
  <c r="L625" i="21"/>
  <c r="K626" i="21"/>
  <c r="L626" i="21"/>
  <c r="K627" i="21"/>
  <c r="L627" i="21"/>
  <c r="K628" i="21"/>
  <c r="L628" i="21"/>
  <c r="K629" i="21"/>
  <c r="L629" i="21"/>
  <c r="K630" i="21"/>
  <c r="L630" i="21"/>
  <c r="K631" i="21"/>
  <c r="L631" i="21"/>
  <c r="C608" i="21"/>
  <c r="D608" i="21"/>
  <c r="E608" i="21"/>
  <c r="F608" i="21"/>
  <c r="G608" i="21"/>
  <c r="C609" i="21"/>
  <c r="D609" i="21"/>
  <c r="E609" i="21"/>
  <c r="F609" i="21"/>
  <c r="G609" i="21"/>
  <c r="C610" i="21"/>
  <c r="D610" i="21"/>
  <c r="E610" i="21"/>
  <c r="F610" i="21"/>
  <c r="G610" i="21"/>
  <c r="C611" i="21"/>
  <c r="D611" i="21"/>
  <c r="E611" i="21"/>
  <c r="F611" i="21"/>
  <c r="G611" i="21"/>
  <c r="C612" i="21"/>
  <c r="D612" i="21"/>
  <c r="E612" i="21"/>
  <c r="F612" i="21"/>
  <c r="G612" i="21"/>
  <c r="C613" i="21"/>
  <c r="D613" i="21"/>
  <c r="E613" i="21"/>
  <c r="F613" i="21"/>
  <c r="G613" i="21"/>
  <c r="C614" i="21"/>
  <c r="D614" i="21"/>
  <c r="E614" i="21"/>
  <c r="F614" i="21"/>
  <c r="G614" i="21"/>
  <c r="C615" i="21"/>
  <c r="D615" i="21"/>
  <c r="E615" i="21"/>
  <c r="F615" i="21"/>
  <c r="G615" i="21"/>
  <c r="C616" i="21"/>
  <c r="D616" i="21"/>
  <c r="E616" i="21"/>
  <c r="F616" i="21"/>
  <c r="G616" i="21"/>
  <c r="C617" i="21"/>
  <c r="D617" i="21"/>
  <c r="E617" i="21"/>
  <c r="F617" i="21"/>
  <c r="G617" i="21"/>
  <c r="C618" i="21"/>
  <c r="D618" i="21"/>
  <c r="E618" i="21"/>
  <c r="F618" i="21"/>
  <c r="G618" i="21"/>
  <c r="C619" i="21"/>
  <c r="D619" i="21"/>
  <c r="E619" i="21"/>
  <c r="F619" i="21"/>
  <c r="G619" i="21"/>
  <c r="C620" i="21"/>
  <c r="D620" i="21"/>
  <c r="E620" i="21"/>
  <c r="F620" i="21"/>
  <c r="G620" i="21"/>
  <c r="C621" i="21"/>
  <c r="D621" i="21"/>
  <c r="E621" i="21"/>
  <c r="F621" i="21"/>
  <c r="G621" i="21"/>
  <c r="C622" i="21"/>
  <c r="D622" i="21"/>
  <c r="E622" i="21"/>
  <c r="F622" i="21"/>
  <c r="G622" i="21"/>
  <c r="C623" i="21"/>
  <c r="D623" i="21"/>
  <c r="E623" i="21"/>
  <c r="F623" i="21"/>
  <c r="G623" i="21"/>
  <c r="C624" i="21"/>
  <c r="D624" i="21"/>
  <c r="E624" i="21"/>
  <c r="F624" i="21"/>
  <c r="G624" i="21"/>
  <c r="C625" i="21"/>
  <c r="D625" i="21"/>
  <c r="E625" i="21"/>
  <c r="F625" i="21"/>
  <c r="G625" i="21"/>
  <c r="C626" i="21"/>
  <c r="D626" i="21"/>
  <c r="E626" i="21"/>
  <c r="F626" i="21"/>
  <c r="G626" i="21"/>
  <c r="C627" i="21"/>
  <c r="D627" i="21"/>
  <c r="E627" i="21"/>
  <c r="F627" i="21"/>
  <c r="G627" i="21"/>
  <c r="C628" i="21"/>
  <c r="D628" i="21"/>
  <c r="E628" i="21"/>
  <c r="F628" i="21"/>
  <c r="G628" i="21"/>
  <c r="C629" i="21"/>
  <c r="D629" i="21"/>
  <c r="E629" i="21"/>
  <c r="F629" i="21"/>
  <c r="G629" i="21"/>
  <c r="C630" i="21"/>
  <c r="D630" i="21"/>
  <c r="E630" i="21"/>
  <c r="F630" i="21"/>
  <c r="G630" i="21"/>
  <c r="C631" i="21"/>
  <c r="D631" i="21"/>
  <c r="E631" i="21"/>
  <c r="F631" i="21"/>
  <c r="G631" i="21"/>
  <c r="L607" i="21"/>
  <c r="K607" i="21"/>
  <c r="G607" i="21"/>
  <c r="F607" i="21"/>
  <c r="E607" i="21"/>
  <c r="D607" i="21"/>
  <c r="C607" i="21"/>
  <c r="K583" i="21"/>
  <c r="L583" i="21"/>
  <c r="K584" i="21"/>
  <c r="L584" i="21"/>
  <c r="K585" i="21"/>
  <c r="L585" i="21"/>
  <c r="K586" i="21"/>
  <c r="L586" i="21"/>
  <c r="K587" i="21"/>
  <c r="L587" i="21"/>
  <c r="K588" i="21"/>
  <c r="L588" i="21"/>
  <c r="K589" i="21"/>
  <c r="L589" i="21"/>
  <c r="K590" i="21"/>
  <c r="L590" i="21"/>
  <c r="K591" i="21"/>
  <c r="L591" i="21"/>
  <c r="K592" i="21"/>
  <c r="L592" i="21"/>
  <c r="K593" i="21"/>
  <c r="L593" i="21"/>
  <c r="K594" i="21"/>
  <c r="L594" i="21"/>
  <c r="K595" i="21"/>
  <c r="L595" i="21"/>
  <c r="K596" i="21"/>
  <c r="L596" i="21"/>
  <c r="K597" i="21"/>
  <c r="L597" i="21"/>
  <c r="K598" i="21"/>
  <c r="L598" i="21"/>
  <c r="K599" i="21"/>
  <c r="L599" i="21"/>
  <c r="K600" i="21"/>
  <c r="L600" i="21"/>
  <c r="K601" i="21"/>
  <c r="L601" i="21"/>
  <c r="K602" i="21"/>
  <c r="L602" i="21"/>
  <c r="K603" i="21"/>
  <c r="L603" i="21"/>
  <c r="K604" i="21"/>
  <c r="L604" i="21"/>
  <c r="K605" i="21"/>
  <c r="L605" i="21"/>
  <c r="K606" i="21"/>
  <c r="L606" i="21"/>
  <c r="C583" i="21"/>
  <c r="D583" i="21"/>
  <c r="E583" i="21"/>
  <c r="F583" i="21"/>
  <c r="G583" i="21"/>
  <c r="C584" i="21"/>
  <c r="D584" i="21"/>
  <c r="E584" i="21"/>
  <c r="F584" i="21"/>
  <c r="G584" i="21"/>
  <c r="C585" i="21"/>
  <c r="D585" i="21"/>
  <c r="E585" i="21"/>
  <c r="F585" i="21"/>
  <c r="G585" i="21"/>
  <c r="C586" i="21"/>
  <c r="D586" i="21"/>
  <c r="E586" i="21"/>
  <c r="F586" i="21"/>
  <c r="G586" i="21"/>
  <c r="C587" i="21"/>
  <c r="D587" i="21"/>
  <c r="E587" i="21"/>
  <c r="F587" i="21"/>
  <c r="G587" i="21"/>
  <c r="C588" i="21"/>
  <c r="D588" i="21"/>
  <c r="E588" i="21"/>
  <c r="F588" i="21"/>
  <c r="G588" i="21"/>
  <c r="C589" i="21"/>
  <c r="D589" i="21"/>
  <c r="E589" i="21"/>
  <c r="F589" i="21"/>
  <c r="G589" i="21"/>
  <c r="C590" i="21"/>
  <c r="D590" i="21"/>
  <c r="E590" i="21"/>
  <c r="F590" i="21"/>
  <c r="G590" i="21"/>
  <c r="C591" i="21"/>
  <c r="D591" i="21"/>
  <c r="E591" i="21"/>
  <c r="F591" i="21"/>
  <c r="G591" i="21"/>
  <c r="C592" i="21"/>
  <c r="D592" i="21"/>
  <c r="E592" i="21"/>
  <c r="F592" i="21"/>
  <c r="G592" i="21"/>
  <c r="C593" i="21"/>
  <c r="D593" i="21"/>
  <c r="E593" i="21"/>
  <c r="F593" i="21"/>
  <c r="G593" i="21"/>
  <c r="C594" i="21"/>
  <c r="D594" i="21"/>
  <c r="E594" i="21"/>
  <c r="F594" i="21"/>
  <c r="G594" i="21"/>
  <c r="C595" i="21"/>
  <c r="D595" i="21"/>
  <c r="E595" i="21"/>
  <c r="F595" i="21"/>
  <c r="G595" i="21"/>
  <c r="C596" i="21"/>
  <c r="D596" i="21"/>
  <c r="E596" i="21"/>
  <c r="F596" i="21"/>
  <c r="G596" i="21"/>
  <c r="C597" i="21"/>
  <c r="D597" i="21"/>
  <c r="E597" i="21"/>
  <c r="F597" i="21"/>
  <c r="G597" i="21"/>
  <c r="C598" i="21"/>
  <c r="D598" i="21"/>
  <c r="E598" i="21"/>
  <c r="F598" i="21"/>
  <c r="G598" i="21"/>
  <c r="C599" i="21"/>
  <c r="D599" i="21"/>
  <c r="E599" i="21"/>
  <c r="F599" i="21"/>
  <c r="G599" i="21"/>
  <c r="C600" i="21"/>
  <c r="D600" i="21"/>
  <c r="E600" i="21"/>
  <c r="F600" i="21"/>
  <c r="G600" i="21"/>
  <c r="C601" i="21"/>
  <c r="D601" i="21"/>
  <c r="E601" i="21"/>
  <c r="F601" i="21"/>
  <c r="G601" i="21"/>
  <c r="C602" i="21"/>
  <c r="D602" i="21"/>
  <c r="E602" i="21"/>
  <c r="F602" i="21"/>
  <c r="G602" i="21"/>
  <c r="C603" i="21"/>
  <c r="D603" i="21"/>
  <c r="E603" i="21"/>
  <c r="F603" i="21"/>
  <c r="G603" i="21"/>
  <c r="C604" i="21"/>
  <c r="D604" i="21"/>
  <c r="E604" i="21"/>
  <c r="F604" i="21"/>
  <c r="G604" i="21"/>
  <c r="C605" i="21"/>
  <c r="D605" i="21"/>
  <c r="E605" i="21"/>
  <c r="F605" i="21"/>
  <c r="G605" i="21"/>
  <c r="C606" i="21"/>
  <c r="D606" i="21"/>
  <c r="E606" i="21"/>
  <c r="F606" i="21"/>
  <c r="G606" i="21"/>
  <c r="L582" i="21"/>
  <c r="K582" i="21"/>
  <c r="G582" i="21"/>
  <c r="F582" i="21"/>
  <c r="E582" i="21"/>
  <c r="D582" i="21"/>
  <c r="C582" i="21"/>
  <c r="K558" i="21"/>
  <c r="L558" i="21"/>
  <c r="K559" i="21"/>
  <c r="L559" i="21"/>
  <c r="K560" i="21"/>
  <c r="L560" i="21"/>
  <c r="K561" i="21"/>
  <c r="L561" i="21"/>
  <c r="K562" i="21"/>
  <c r="L562" i="21"/>
  <c r="K563" i="21"/>
  <c r="L563" i="21"/>
  <c r="K564" i="21"/>
  <c r="L564" i="21"/>
  <c r="K565" i="21"/>
  <c r="L565" i="21"/>
  <c r="K566" i="21"/>
  <c r="L566" i="21"/>
  <c r="K567" i="21"/>
  <c r="L567" i="21"/>
  <c r="K568" i="21"/>
  <c r="L568" i="21"/>
  <c r="K569" i="21"/>
  <c r="L569" i="21"/>
  <c r="K570" i="21"/>
  <c r="L570" i="21"/>
  <c r="K571" i="21"/>
  <c r="L571" i="21"/>
  <c r="K572" i="21"/>
  <c r="L572" i="21"/>
  <c r="K573" i="21"/>
  <c r="L573" i="21"/>
  <c r="K574" i="21"/>
  <c r="L574" i="21"/>
  <c r="K575" i="21"/>
  <c r="L575" i="21"/>
  <c r="K576" i="21"/>
  <c r="L576" i="21"/>
  <c r="K577" i="21"/>
  <c r="L577" i="21"/>
  <c r="K578" i="21"/>
  <c r="L578" i="21"/>
  <c r="K579" i="21"/>
  <c r="L579" i="21"/>
  <c r="K580" i="21"/>
  <c r="L580" i="21"/>
  <c r="K581" i="21"/>
  <c r="L581" i="21"/>
  <c r="C558" i="21"/>
  <c r="D558" i="21"/>
  <c r="E558" i="21"/>
  <c r="F558" i="21"/>
  <c r="G558" i="21"/>
  <c r="C559" i="21"/>
  <c r="D559" i="21"/>
  <c r="E559" i="21"/>
  <c r="F559" i="21"/>
  <c r="G559" i="21"/>
  <c r="C560" i="21"/>
  <c r="D560" i="21"/>
  <c r="E560" i="21"/>
  <c r="F560" i="21"/>
  <c r="G560" i="21"/>
  <c r="C561" i="21"/>
  <c r="D561" i="21"/>
  <c r="E561" i="21"/>
  <c r="F561" i="21"/>
  <c r="G561" i="21"/>
  <c r="C562" i="21"/>
  <c r="D562" i="21"/>
  <c r="E562" i="21"/>
  <c r="F562" i="21"/>
  <c r="G562" i="21"/>
  <c r="C563" i="21"/>
  <c r="D563" i="21"/>
  <c r="E563" i="21"/>
  <c r="F563" i="21"/>
  <c r="G563" i="21"/>
  <c r="C564" i="21"/>
  <c r="D564" i="21"/>
  <c r="E564" i="21"/>
  <c r="F564" i="21"/>
  <c r="G564" i="21"/>
  <c r="C565" i="21"/>
  <c r="D565" i="21"/>
  <c r="E565" i="21"/>
  <c r="F565" i="21"/>
  <c r="G565" i="21"/>
  <c r="C566" i="21"/>
  <c r="D566" i="21"/>
  <c r="E566" i="21"/>
  <c r="F566" i="21"/>
  <c r="G566" i="21"/>
  <c r="C567" i="21"/>
  <c r="D567" i="21"/>
  <c r="E567" i="21"/>
  <c r="F567" i="21"/>
  <c r="G567" i="21"/>
  <c r="C568" i="21"/>
  <c r="D568" i="21"/>
  <c r="E568" i="21"/>
  <c r="F568" i="21"/>
  <c r="G568" i="21"/>
  <c r="C569" i="21"/>
  <c r="D569" i="21"/>
  <c r="E569" i="21"/>
  <c r="F569" i="21"/>
  <c r="G569" i="21"/>
  <c r="C570" i="21"/>
  <c r="D570" i="21"/>
  <c r="E570" i="21"/>
  <c r="F570" i="21"/>
  <c r="G570" i="21"/>
  <c r="C571" i="21"/>
  <c r="D571" i="21"/>
  <c r="E571" i="21"/>
  <c r="F571" i="21"/>
  <c r="G571" i="21"/>
  <c r="C572" i="21"/>
  <c r="D572" i="21"/>
  <c r="E572" i="21"/>
  <c r="F572" i="21"/>
  <c r="G572" i="21"/>
  <c r="C573" i="21"/>
  <c r="D573" i="21"/>
  <c r="E573" i="21"/>
  <c r="F573" i="21"/>
  <c r="G573" i="21"/>
  <c r="C574" i="21"/>
  <c r="D574" i="21"/>
  <c r="E574" i="21"/>
  <c r="F574" i="21"/>
  <c r="G574" i="21"/>
  <c r="C575" i="21"/>
  <c r="D575" i="21"/>
  <c r="E575" i="21"/>
  <c r="F575" i="21"/>
  <c r="G575" i="21"/>
  <c r="C576" i="21"/>
  <c r="D576" i="21"/>
  <c r="E576" i="21"/>
  <c r="F576" i="21"/>
  <c r="G576" i="21"/>
  <c r="C577" i="21"/>
  <c r="D577" i="21"/>
  <c r="E577" i="21"/>
  <c r="F577" i="21"/>
  <c r="G577" i="21"/>
  <c r="C578" i="21"/>
  <c r="D578" i="21"/>
  <c r="E578" i="21"/>
  <c r="F578" i="21"/>
  <c r="G578" i="21"/>
  <c r="C579" i="21"/>
  <c r="D579" i="21"/>
  <c r="E579" i="21"/>
  <c r="F579" i="21"/>
  <c r="G579" i="21"/>
  <c r="C580" i="21"/>
  <c r="D580" i="21"/>
  <c r="E580" i="21"/>
  <c r="F580" i="21"/>
  <c r="G580" i="21"/>
  <c r="C581" i="21"/>
  <c r="D581" i="21"/>
  <c r="E581" i="21"/>
  <c r="F581" i="21"/>
  <c r="G581" i="21"/>
  <c r="K533" i="21"/>
  <c r="K534" i="21"/>
  <c r="K535" i="21"/>
  <c r="K536" i="21"/>
  <c r="K537" i="21"/>
  <c r="K538" i="21"/>
  <c r="K539" i="21"/>
  <c r="K540" i="21"/>
  <c r="K541" i="21"/>
  <c r="K542" i="21"/>
  <c r="K543" i="21"/>
  <c r="K544" i="21"/>
  <c r="K545" i="21"/>
  <c r="K546" i="21"/>
  <c r="K547" i="21"/>
  <c r="K548" i="21"/>
  <c r="K549" i="21"/>
  <c r="K550" i="21"/>
  <c r="K551" i="21"/>
  <c r="K552" i="21"/>
  <c r="K553" i="21"/>
  <c r="K554" i="21"/>
  <c r="K555" i="21"/>
  <c r="K556" i="21"/>
  <c r="K532" i="21"/>
  <c r="L557" i="21"/>
  <c r="K557" i="21"/>
  <c r="G557" i="21"/>
  <c r="F557" i="21"/>
  <c r="E557" i="21"/>
  <c r="D557" i="21"/>
  <c r="C557" i="21"/>
  <c r="L533" i="21"/>
  <c r="L534" i="21"/>
  <c r="L535" i="21"/>
  <c r="L536" i="21"/>
  <c r="L537" i="21"/>
  <c r="L538" i="21"/>
  <c r="L539" i="21"/>
  <c r="L540" i="21"/>
  <c r="L541" i="21"/>
  <c r="L542" i="21"/>
  <c r="L543" i="21"/>
  <c r="L544" i="21"/>
  <c r="L545" i="21"/>
  <c r="L546" i="21"/>
  <c r="L547" i="21"/>
  <c r="L548" i="21"/>
  <c r="L549" i="21"/>
  <c r="L550" i="21"/>
  <c r="L551" i="21"/>
  <c r="L552" i="21"/>
  <c r="L553" i="21"/>
  <c r="L554" i="21"/>
  <c r="L555" i="21"/>
  <c r="L556" i="21"/>
  <c r="C533" i="21"/>
  <c r="D533" i="21"/>
  <c r="E533" i="21"/>
  <c r="F533" i="21"/>
  <c r="G533" i="21"/>
  <c r="C534" i="21"/>
  <c r="D534" i="21"/>
  <c r="E534" i="21"/>
  <c r="F534" i="21"/>
  <c r="G534" i="21"/>
  <c r="C535" i="21"/>
  <c r="D535" i="21"/>
  <c r="E535" i="21"/>
  <c r="F535" i="21"/>
  <c r="G535" i="21"/>
  <c r="C536" i="21"/>
  <c r="D536" i="21"/>
  <c r="E536" i="21"/>
  <c r="F536" i="21"/>
  <c r="G536" i="21"/>
  <c r="C537" i="21"/>
  <c r="D537" i="21"/>
  <c r="E537" i="21"/>
  <c r="F537" i="21"/>
  <c r="G537" i="21"/>
  <c r="C538" i="21"/>
  <c r="D538" i="21"/>
  <c r="E538" i="21"/>
  <c r="F538" i="21"/>
  <c r="G538" i="21"/>
  <c r="C539" i="21"/>
  <c r="D539" i="21"/>
  <c r="E539" i="21"/>
  <c r="F539" i="21"/>
  <c r="G539" i="21"/>
  <c r="C540" i="21"/>
  <c r="D540" i="21"/>
  <c r="E540" i="21"/>
  <c r="F540" i="21"/>
  <c r="G540" i="21"/>
  <c r="C541" i="21"/>
  <c r="D541" i="21"/>
  <c r="E541" i="21"/>
  <c r="F541" i="21"/>
  <c r="G541" i="21"/>
  <c r="C542" i="21"/>
  <c r="D542" i="21"/>
  <c r="E542" i="21"/>
  <c r="F542" i="21"/>
  <c r="G542" i="21"/>
  <c r="C543" i="21"/>
  <c r="D543" i="21"/>
  <c r="E543" i="21"/>
  <c r="F543" i="21"/>
  <c r="G543" i="21"/>
  <c r="C544" i="21"/>
  <c r="D544" i="21"/>
  <c r="E544" i="21"/>
  <c r="F544" i="21"/>
  <c r="G544" i="21"/>
  <c r="C545" i="21"/>
  <c r="D545" i="21"/>
  <c r="E545" i="21"/>
  <c r="F545" i="21"/>
  <c r="G545" i="21"/>
  <c r="C546" i="21"/>
  <c r="D546" i="21"/>
  <c r="E546" i="21"/>
  <c r="F546" i="21"/>
  <c r="G546" i="21"/>
  <c r="C547" i="21"/>
  <c r="D547" i="21"/>
  <c r="E547" i="21"/>
  <c r="F547" i="21"/>
  <c r="G547" i="21"/>
  <c r="C548" i="21"/>
  <c r="D548" i="21"/>
  <c r="E548" i="21"/>
  <c r="F548" i="21"/>
  <c r="G548" i="21"/>
  <c r="C549" i="21"/>
  <c r="D549" i="21"/>
  <c r="E549" i="21"/>
  <c r="F549" i="21"/>
  <c r="G549" i="21"/>
  <c r="C550" i="21"/>
  <c r="D550" i="21"/>
  <c r="E550" i="21"/>
  <c r="F550" i="21"/>
  <c r="G550" i="21"/>
  <c r="C551" i="21"/>
  <c r="D551" i="21"/>
  <c r="E551" i="21"/>
  <c r="F551" i="21"/>
  <c r="G551" i="21"/>
  <c r="C552" i="21"/>
  <c r="D552" i="21"/>
  <c r="E552" i="21"/>
  <c r="F552" i="21"/>
  <c r="G552" i="21"/>
  <c r="C553" i="21"/>
  <c r="D553" i="21"/>
  <c r="E553" i="21"/>
  <c r="F553" i="21"/>
  <c r="G553" i="21"/>
  <c r="C554" i="21"/>
  <c r="D554" i="21"/>
  <c r="E554" i="21"/>
  <c r="F554" i="21"/>
  <c r="G554" i="21"/>
  <c r="C555" i="21"/>
  <c r="D555" i="21"/>
  <c r="E555" i="21"/>
  <c r="F555" i="21"/>
  <c r="G555" i="21"/>
  <c r="C556" i="21"/>
  <c r="D556" i="21"/>
  <c r="E556" i="21"/>
  <c r="F556" i="21"/>
  <c r="G556" i="21"/>
  <c r="L532" i="21"/>
  <c r="G532" i="21"/>
  <c r="F532" i="21"/>
  <c r="E532" i="21"/>
  <c r="D532" i="21"/>
  <c r="C532" i="21"/>
  <c r="K508" i="21"/>
  <c r="L508" i="21"/>
  <c r="K509" i="21"/>
  <c r="L509" i="21"/>
  <c r="K510" i="21"/>
  <c r="L510" i="21"/>
  <c r="K511" i="21"/>
  <c r="L511" i="21"/>
  <c r="K512" i="21"/>
  <c r="L512" i="21"/>
  <c r="K513" i="21"/>
  <c r="L513" i="21"/>
  <c r="K514" i="21"/>
  <c r="L514" i="21"/>
  <c r="K515" i="21"/>
  <c r="L515" i="21"/>
  <c r="K516" i="21"/>
  <c r="L516" i="21"/>
  <c r="K517" i="21"/>
  <c r="L517" i="21"/>
  <c r="K518" i="21"/>
  <c r="L518" i="21"/>
  <c r="K519" i="21"/>
  <c r="L519" i="21"/>
  <c r="K520" i="21"/>
  <c r="L520" i="21"/>
  <c r="K521" i="21"/>
  <c r="L521" i="21"/>
  <c r="K522" i="21"/>
  <c r="L522" i="21"/>
  <c r="K523" i="21"/>
  <c r="L523" i="21"/>
  <c r="K524" i="21"/>
  <c r="L524" i="21"/>
  <c r="K525" i="21"/>
  <c r="L525" i="21"/>
  <c r="K526" i="21"/>
  <c r="L526" i="21"/>
  <c r="K527" i="21"/>
  <c r="L527" i="21"/>
  <c r="K528" i="21"/>
  <c r="L528" i="21"/>
  <c r="K529" i="21"/>
  <c r="L529" i="21"/>
  <c r="K530" i="21"/>
  <c r="L530" i="21"/>
  <c r="K531" i="21"/>
  <c r="L531" i="21"/>
  <c r="C508" i="21"/>
  <c r="D508" i="21"/>
  <c r="E508" i="21"/>
  <c r="F508" i="21"/>
  <c r="G508" i="21"/>
  <c r="C509" i="21"/>
  <c r="D509" i="21"/>
  <c r="E509" i="21"/>
  <c r="F509" i="21"/>
  <c r="G509" i="21"/>
  <c r="C510" i="21"/>
  <c r="D510" i="21"/>
  <c r="E510" i="21"/>
  <c r="F510" i="21"/>
  <c r="G510" i="21"/>
  <c r="C511" i="21"/>
  <c r="D511" i="21"/>
  <c r="E511" i="21"/>
  <c r="F511" i="21"/>
  <c r="G511" i="21"/>
  <c r="C512" i="21"/>
  <c r="D512" i="21"/>
  <c r="E512" i="21"/>
  <c r="F512" i="21"/>
  <c r="G512" i="21"/>
  <c r="C513" i="21"/>
  <c r="D513" i="21"/>
  <c r="E513" i="21"/>
  <c r="F513" i="21"/>
  <c r="G513" i="21"/>
  <c r="C514" i="21"/>
  <c r="D514" i="21"/>
  <c r="E514" i="21"/>
  <c r="F514" i="21"/>
  <c r="G514" i="21"/>
  <c r="C515" i="21"/>
  <c r="D515" i="21"/>
  <c r="E515" i="21"/>
  <c r="F515" i="21"/>
  <c r="G515" i="21"/>
  <c r="C516" i="21"/>
  <c r="D516" i="21"/>
  <c r="E516" i="21"/>
  <c r="F516" i="21"/>
  <c r="G516" i="21"/>
  <c r="C517" i="21"/>
  <c r="D517" i="21"/>
  <c r="E517" i="21"/>
  <c r="F517" i="21"/>
  <c r="G517" i="21"/>
  <c r="C518" i="21"/>
  <c r="D518" i="21"/>
  <c r="E518" i="21"/>
  <c r="F518" i="21"/>
  <c r="G518" i="21"/>
  <c r="C519" i="21"/>
  <c r="D519" i="21"/>
  <c r="E519" i="21"/>
  <c r="F519" i="21"/>
  <c r="G519" i="21"/>
  <c r="C520" i="21"/>
  <c r="D520" i="21"/>
  <c r="E520" i="21"/>
  <c r="F520" i="21"/>
  <c r="G520" i="21"/>
  <c r="C521" i="21"/>
  <c r="D521" i="21"/>
  <c r="E521" i="21"/>
  <c r="F521" i="21"/>
  <c r="G521" i="21"/>
  <c r="C522" i="21"/>
  <c r="D522" i="21"/>
  <c r="E522" i="21"/>
  <c r="F522" i="21"/>
  <c r="G522" i="21"/>
  <c r="C523" i="21"/>
  <c r="D523" i="21"/>
  <c r="E523" i="21"/>
  <c r="F523" i="21"/>
  <c r="G523" i="21"/>
  <c r="C524" i="21"/>
  <c r="D524" i="21"/>
  <c r="E524" i="21"/>
  <c r="F524" i="21"/>
  <c r="G524" i="21"/>
  <c r="C525" i="21"/>
  <c r="D525" i="21"/>
  <c r="E525" i="21"/>
  <c r="F525" i="21"/>
  <c r="G525" i="21"/>
  <c r="C526" i="21"/>
  <c r="D526" i="21"/>
  <c r="E526" i="21"/>
  <c r="F526" i="21"/>
  <c r="G526" i="21"/>
  <c r="C527" i="21"/>
  <c r="D527" i="21"/>
  <c r="E527" i="21"/>
  <c r="F527" i="21"/>
  <c r="G527" i="21"/>
  <c r="C528" i="21"/>
  <c r="D528" i="21"/>
  <c r="E528" i="21"/>
  <c r="F528" i="21"/>
  <c r="G528" i="21"/>
  <c r="C529" i="21"/>
  <c r="D529" i="21"/>
  <c r="E529" i="21"/>
  <c r="F529" i="21"/>
  <c r="G529" i="21"/>
  <c r="C530" i="21"/>
  <c r="D530" i="21"/>
  <c r="E530" i="21"/>
  <c r="F530" i="21"/>
  <c r="G530" i="21"/>
  <c r="C531" i="21"/>
  <c r="D531" i="21"/>
  <c r="E531" i="21"/>
  <c r="F531" i="21"/>
  <c r="G531" i="21"/>
  <c r="L507" i="21"/>
  <c r="K507" i="21"/>
  <c r="G507" i="21"/>
  <c r="F507" i="21"/>
  <c r="E507" i="21"/>
  <c r="D507" i="21"/>
  <c r="C507" i="21"/>
  <c r="K483" i="21"/>
  <c r="L483" i="21"/>
  <c r="K484" i="21"/>
  <c r="L484" i="21"/>
  <c r="K485" i="21"/>
  <c r="L485" i="21"/>
  <c r="K486" i="21"/>
  <c r="L486" i="21"/>
  <c r="K487" i="21"/>
  <c r="L487" i="21"/>
  <c r="K488" i="21"/>
  <c r="L488" i="21"/>
  <c r="K489" i="21"/>
  <c r="L489" i="21"/>
  <c r="K490" i="21"/>
  <c r="L490" i="21"/>
  <c r="K491" i="21"/>
  <c r="L491" i="21"/>
  <c r="K492" i="21"/>
  <c r="L492" i="21"/>
  <c r="K493" i="21"/>
  <c r="L493" i="21"/>
  <c r="K494" i="21"/>
  <c r="L494" i="21"/>
  <c r="K495" i="21"/>
  <c r="L495" i="21"/>
  <c r="K496" i="21"/>
  <c r="L496" i="21"/>
  <c r="K497" i="21"/>
  <c r="L497" i="21"/>
  <c r="K498" i="21"/>
  <c r="L498" i="21"/>
  <c r="K499" i="21"/>
  <c r="L499" i="21"/>
  <c r="K500" i="21"/>
  <c r="L500" i="21"/>
  <c r="K501" i="21"/>
  <c r="L501" i="21"/>
  <c r="K502" i="21"/>
  <c r="L502" i="21"/>
  <c r="K503" i="21"/>
  <c r="L503" i="21"/>
  <c r="K504" i="21"/>
  <c r="L504" i="21"/>
  <c r="K505" i="21"/>
  <c r="L505" i="21"/>
  <c r="K506" i="21"/>
  <c r="L506" i="21"/>
  <c r="C483" i="21"/>
  <c r="D483" i="21"/>
  <c r="E483" i="21"/>
  <c r="F483" i="21"/>
  <c r="G483" i="21"/>
  <c r="C484" i="21"/>
  <c r="D484" i="21"/>
  <c r="E484" i="21"/>
  <c r="F484" i="21"/>
  <c r="G484" i="21"/>
  <c r="C485" i="21"/>
  <c r="D485" i="21"/>
  <c r="E485" i="21"/>
  <c r="F485" i="21"/>
  <c r="G485" i="21"/>
  <c r="C486" i="21"/>
  <c r="D486" i="21"/>
  <c r="E486" i="21"/>
  <c r="F486" i="21"/>
  <c r="G486" i="21"/>
  <c r="C487" i="21"/>
  <c r="D487" i="21"/>
  <c r="E487" i="21"/>
  <c r="F487" i="21"/>
  <c r="G487" i="21"/>
  <c r="C488" i="21"/>
  <c r="D488" i="21"/>
  <c r="E488" i="21"/>
  <c r="F488" i="21"/>
  <c r="G488" i="21"/>
  <c r="C489" i="21"/>
  <c r="D489" i="21"/>
  <c r="E489" i="21"/>
  <c r="F489" i="21"/>
  <c r="G489" i="21"/>
  <c r="C490" i="21"/>
  <c r="D490" i="21"/>
  <c r="E490" i="21"/>
  <c r="F490" i="21"/>
  <c r="G490" i="21"/>
  <c r="C491" i="21"/>
  <c r="D491" i="21"/>
  <c r="E491" i="21"/>
  <c r="F491" i="21"/>
  <c r="G491" i="21"/>
  <c r="C492" i="21"/>
  <c r="D492" i="21"/>
  <c r="E492" i="21"/>
  <c r="F492" i="21"/>
  <c r="G492" i="21"/>
  <c r="C493" i="21"/>
  <c r="D493" i="21"/>
  <c r="E493" i="21"/>
  <c r="F493" i="21"/>
  <c r="G493" i="21"/>
  <c r="C494" i="21"/>
  <c r="D494" i="21"/>
  <c r="E494" i="21"/>
  <c r="F494" i="21"/>
  <c r="G494" i="21"/>
  <c r="C495" i="21"/>
  <c r="D495" i="21"/>
  <c r="E495" i="21"/>
  <c r="F495" i="21"/>
  <c r="G495" i="21"/>
  <c r="C496" i="21"/>
  <c r="D496" i="21"/>
  <c r="E496" i="21"/>
  <c r="F496" i="21"/>
  <c r="G496" i="21"/>
  <c r="C497" i="21"/>
  <c r="D497" i="21"/>
  <c r="E497" i="21"/>
  <c r="F497" i="21"/>
  <c r="G497" i="21"/>
  <c r="C498" i="21"/>
  <c r="D498" i="21"/>
  <c r="E498" i="21"/>
  <c r="F498" i="21"/>
  <c r="G498" i="21"/>
  <c r="C499" i="21"/>
  <c r="D499" i="21"/>
  <c r="E499" i="21"/>
  <c r="F499" i="21"/>
  <c r="G499" i="21"/>
  <c r="C500" i="21"/>
  <c r="D500" i="21"/>
  <c r="E500" i="21"/>
  <c r="F500" i="21"/>
  <c r="G500" i="21"/>
  <c r="C501" i="21"/>
  <c r="D501" i="21"/>
  <c r="E501" i="21"/>
  <c r="F501" i="21"/>
  <c r="G501" i="21"/>
  <c r="C502" i="21"/>
  <c r="D502" i="21"/>
  <c r="E502" i="21"/>
  <c r="F502" i="21"/>
  <c r="G502" i="21"/>
  <c r="C503" i="21"/>
  <c r="D503" i="21"/>
  <c r="E503" i="21"/>
  <c r="F503" i="21"/>
  <c r="G503" i="21"/>
  <c r="C504" i="21"/>
  <c r="D504" i="21"/>
  <c r="E504" i="21"/>
  <c r="F504" i="21"/>
  <c r="G504" i="21"/>
  <c r="C505" i="21"/>
  <c r="D505" i="21"/>
  <c r="E505" i="21"/>
  <c r="F505" i="21"/>
  <c r="G505" i="21"/>
  <c r="C506" i="21"/>
  <c r="D506" i="21"/>
  <c r="E506" i="21"/>
  <c r="F506" i="21"/>
  <c r="G506" i="21"/>
  <c r="L482" i="21"/>
  <c r="K482" i="21"/>
  <c r="G482" i="21"/>
  <c r="F482" i="21"/>
  <c r="E482" i="21"/>
  <c r="D482" i="21"/>
  <c r="C482" i="21"/>
  <c r="K458" i="21"/>
  <c r="L458" i="21"/>
  <c r="K459" i="21"/>
  <c r="L459" i="21"/>
  <c r="K460" i="21"/>
  <c r="L460" i="21"/>
  <c r="K461" i="21"/>
  <c r="L461" i="21"/>
  <c r="K462" i="21"/>
  <c r="L462" i="21"/>
  <c r="K463" i="21"/>
  <c r="L463" i="21"/>
  <c r="K464" i="21"/>
  <c r="L464" i="21"/>
  <c r="K465" i="21"/>
  <c r="L465" i="21"/>
  <c r="K466" i="21"/>
  <c r="L466" i="21"/>
  <c r="K467" i="21"/>
  <c r="L467" i="21"/>
  <c r="K468" i="21"/>
  <c r="L468" i="21"/>
  <c r="K469" i="21"/>
  <c r="L469" i="21"/>
  <c r="K470" i="21"/>
  <c r="L470" i="21"/>
  <c r="K471" i="21"/>
  <c r="L471" i="21"/>
  <c r="K472" i="21"/>
  <c r="L472" i="21"/>
  <c r="K473" i="21"/>
  <c r="L473" i="21"/>
  <c r="K474" i="21"/>
  <c r="L474" i="21"/>
  <c r="K475" i="21"/>
  <c r="L475" i="21"/>
  <c r="K476" i="21"/>
  <c r="L476" i="21"/>
  <c r="K477" i="21"/>
  <c r="L477" i="21"/>
  <c r="K478" i="21"/>
  <c r="L478" i="21"/>
  <c r="K479" i="21"/>
  <c r="L479" i="21"/>
  <c r="K480" i="21"/>
  <c r="L480" i="21"/>
  <c r="K481" i="21"/>
  <c r="L481" i="21"/>
  <c r="C458" i="21"/>
  <c r="D458" i="21"/>
  <c r="E458" i="21"/>
  <c r="F458" i="21"/>
  <c r="G458" i="21"/>
  <c r="C459" i="21"/>
  <c r="D459" i="21"/>
  <c r="E459" i="21"/>
  <c r="F459" i="21"/>
  <c r="G459" i="21"/>
  <c r="C460" i="21"/>
  <c r="D460" i="21"/>
  <c r="E460" i="21"/>
  <c r="F460" i="21"/>
  <c r="G460" i="21"/>
  <c r="C461" i="21"/>
  <c r="D461" i="21"/>
  <c r="E461" i="21"/>
  <c r="F461" i="21"/>
  <c r="G461" i="21"/>
  <c r="C462" i="21"/>
  <c r="D462" i="21"/>
  <c r="E462" i="21"/>
  <c r="F462" i="21"/>
  <c r="G462" i="21"/>
  <c r="C463" i="21"/>
  <c r="D463" i="21"/>
  <c r="E463" i="21"/>
  <c r="F463" i="21"/>
  <c r="G463" i="21"/>
  <c r="C464" i="21"/>
  <c r="D464" i="21"/>
  <c r="E464" i="21"/>
  <c r="F464" i="21"/>
  <c r="G464" i="21"/>
  <c r="C465" i="21"/>
  <c r="D465" i="21"/>
  <c r="E465" i="21"/>
  <c r="F465" i="21"/>
  <c r="G465" i="21"/>
  <c r="C466" i="21"/>
  <c r="D466" i="21"/>
  <c r="E466" i="21"/>
  <c r="F466" i="21"/>
  <c r="G466" i="21"/>
  <c r="C467" i="21"/>
  <c r="D467" i="21"/>
  <c r="E467" i="21"/>
  <c r="F467" i="21"/>
  <c r="G467" i="21"/>
  <c r="C468" i="21"/>
  <c r="D468" i="21"/>
  <c r="E468" i="21"/>
  <c r="F468" i="21"/>
  <c r="G468" i="21"/>
  <c r="C469" i="21"/>
  <c r="D469" i="21"/>
  <c r="E469" i="21"/>
  <c r="F469" i="21"/>
  <c r="G469" i="21"/>
  <c r="C470" i="21"/>
  <c r="D470" i="21"/>
  <c r="E470" i="21"/>
  <c r="F470" i="21"/>
  <c r="G470" i="21"/>
  <c r="C471" i="21"/>
  <c r="D471" i="21"/>
  <c r="E471" i="21"/>
  <c r="F471" i="21"/>
  <c r="G471" i="21"/>
  <c r="C472" i="21"/>
  <c r="D472" i="21"/>
  <c r="E472" i="21"/>
  <c r="F472" i="21"/>
  <c r="G472" i="21"/>
  <c r="C473" i="21"/>
  <c r="D473" i="21"/>
  <c r="E473" i="21"/>
  <c r="F473" i="21"/>
  <c r="G473" i="21"/>
  <c r="C474" i="21"/>
  <c r="D474" i="21"/>
  <c r="E474" i="21"/>
  <c r="F474" i="21"/>
  <c r="G474" i="21"/>
  <c r="C475" i="21"/>
  <c r="D475" i="21"/>
  <c r="E475" i="21"/>
  <c r="F475" i="21"/>
  <c r="G475" i="21"/>
  <c r="C476" i="21"/>
  <c r="D476" i="21"/>
  <c r="E476" i="21"/>
  <c r="F476" i="21"/>
  <c r="G476" i="21"/>
  <c r="C477" i="21"/>
  <c r="D477" i="21"/>
  <c r="E477" i="21"/>
  <c r="F477" i="21"/>
  <c r="G477" i="21"/>
  <c r="C478" i="21"/>
  <c r="D478" i="21"/>
  <c r="E478" i="21"/>
  <c r="F478" i="21"/>
  <c r="G478" i="21"/>
  <c r="C479" i="21"/>
  <c r="D479" i="21"/>
  <c r="E479" i="21"/>
  <c r="F479" i="21"/>
  <c r="G479" i="21"/>
  <c r="C480" i="21"/>
  <c r="D480" i="21"/>
  <c r="E480" i="21"/>
  <c r="F480" i="21"/>
  <c r="G480" i="21"/>
  <c r="C481" i="21"/>
  <c r="D481" i="21"/>
  <c r="E481" i="21"/>
  <c r="F481" i="21"/>
  <c r="G481" i="21"/>
  <c r="L457" i="21"/>
  <c r="K457" i="21"/>
  <c r="G457" i="21"/>
  <c r="F457" i="21"/>
  <c r="E457" i="21"/>
  <c r="D457" i="21"/>
  <c r="C457" i="21"/>
  <c r="K433" i="21"/>
  <c r="L433" i="21"/>
  <c r="K434" i="21"/>
  <c r="L434" i="21"/>
  <c r="K435" i="21"/>
  <c r="L435" i="21"/>
  <c r="K436" i="21"/>
  <c r="L436" i="21"/>
  <c r="K437" i="21"/>
  <c r="L437" i="21"/>
  <c r="K438" i="21"/>
  <c r="L438" i="21"/>
  <c r="K439" i="21"/>
  <c r="L439" i="21"/>
  <c r="K440" i="21"/>
  <c r="L440" i="21"/>
  <c r="K441" i="21"/>
  <c r="L441" i="21"/>
  <c r="K442" i="21"/>
  <c r="L442" i="21"/>
  <c r="K443" i="21"/>
  <c r="L443" i="21"/>
  <c r="K444" i="21"/>
  <c r="L444" i="21"/>
  <c r="K445" i="21"/>
  <c r="L445" i="21"/>
  <c r="K446" i="21"/>
  <c r="L446" i="21"/>
  <c r="K447" i="21"/>
  <c r="L447" i="21"/>
  <c r="K448" i="21"/>
  <c r="L448" i="21"/>
  <c r="K449" i="21"/>
  <c r="L449" i="21"/>
  <c r="K450" i="21"/>
  <c r="L450" i="21"/>
  <c r="K451" i="21"/>
  <c r="L451" i="21"/>
  <c r="K452" i="21"/>
  <c r="L452" i="21"/>
  <c r="K453" i="21"/>
  <c r="L453" i="21"/>
  <c r="K454" i="21"/>
  <c r="L454" i="21"/>
  <c r="K455" i="21"/>
  <c r="L455" i="21"/>
  <c r="K456" i="21"/>
  <c r="L456" i="21"/>
  <c r="C433" i="21"/>
  <c r="D433" i="21"/>
  <c r="E433" i="21"/>
  <c r="F433" i="21"/>
  <c r="G433" i="21"/>
  <c r="C434" i="21"/>
  <c r="D434" i="21"/>
  <c r="E434" i="21"/>
  <c r="F434" i="21"/>
  <c r="G434" i="21"/>
  <c r="C435" i="21"/>
  <c r="D435" i="21"/>
  <c r="E435" i="21"/>
  <c r="F435" i="21"/>
  <c r="G435" i="21"/>
  <c r="C436" i="21"/>
  <c r="D436" i="21"/>
  <c r="E436" i="21"/>
  <c r="F436" i="21"/>
  <c r="G436" i="21"/>
  <c r="C437" i="21"/>
  <c r="D437" i="21"/>
  <c r="E437" i="21"/>
  <c r="F437" i="21"/>
  <c r="G437" i="21"/>
  <c r="C438" i="21"/>
  <c r="D438" i="21"/>
  <c r="E438" i="21"/>
  <c r="F438" i="21"/>
  <c r="G438" i="21"/>
  <c r="C439" i="21"/>
  <c r="D439" i="21"/>
  <c r="E439" i="21"/>
  <c r="F439" i="21"/>
  <c r="G439" i="21"/>
  <c r="C440" i="21"/>
  <c r="D440" i="21"/>
  <c r="E440" i="21"/>
  <c r="F440" i="21"/>
  <c r="G440" i="21"/>
  <c r="C441" i="21"/>
  <c r="D441" i="21"/>
  <c r="E441" i="21"/>
  <c r="F441" i="21"/>
  <c r="G441" i="21"/>
  <c r="C442" i="21"/>
  <c r="D442" i="21"/>
  <c r="E442" i="21"/>
  <c r="F442" i="21"/>
  <c r="G442" i="21"/>
  <c r="C443" i="21"/>
  <c r="D443" i="21"/>
  <c r="E443" i="21"/>
  <c r="F443" i="21"/>
  <c r="G443" i="21"/>
  <c r="C444" i="21"/>
  <c r="D444" i="21"/>
  <c r="E444" i="21"/>
  <c r="F444" i="21"/>
  <c r="G444" i="21"/>
  <c r="C445" i="21"/>
  <c r="D445" i="21"/>
  <c r="E445" i="21"/>
  <c r="F445" i="21"/>
  <c r="G445" i="21"/>
  <c r="C446" i="21"/>
  <c r="D446" i="21"/>
  <c r="E446" i="21"/>
  <c r="F446" i="21"/>
  <c r="G446" i="21"/>
  <c r="C447" i="21"/>
  <c r="D447" i="21"/>
  <c r="E447" i="21"/>
  <c r="F447" i="21"/>
  <c r="G447" i="21"/>
  <c r="C448" i="21"/>
  <c r="D448" i="21"/>
  <c r="E448" i="21"/>
  <c r="F448" i="21"/>
  <c r="G448" i="21"/>
  <c r="C449" i="21"/>
  <c r="D449" i="21"/>
  <c r="E449" i="21"/>
  <c r="F449" i="21"/>
  <c r="G449" i="21"/>
  <c r="C450" i="21"/>
  <c r="D450" i="21"/>
  <c r="E450" i="21"/>
  <c r="F450" i="21"/>
  <c r="G450" i="21"/>
  <c r="C451" i="21"/>
  <c r="D451" i="21"/>
  <c r="E451" i="21"/>
  <c r="F451" i="21"/>
  <c r="G451" i="21"/>
  <c r="C452" i="21"/>
  <c r="D452" i="21"/>
  <c r="E452" i="21"/>
  <c r="F452" i="21"/>
  <c r="G452" i="21"/>
  <c r="C453" i="21"/>
  <c r="D453" i="21"/>
  <c r="E453" i="21"/>
  <c r="F453" i="21"/>
  <c r="G453" i="21"/>
  <c r="C454" i="21"/>
  <c r="D454" i="21"/>
  <c r="E454" i="21"/>
  <c r="F454" i="21"/>
  <c r="G454" i="21"/>
  <c r="C455" i="21"/>
  <c r="D455" i="21"/>
  <c r="E455" i="21"/>
  <c r="F455" i="21"/>
  <c r="G455" i="21"/>
  <c r="C456" i="21"/>
  <c r="D456" i="21"/>
  <c r="E456" i="21"/>
  <c r="F456" i="21"/>
  <c r="G456" i="21"/>
  <c r="L432" i="21"/>
  <c r="K432" i="21"/>
  <c r="G432" i="21"/>
  <c r="F432" i="21"/>
  <c r="E432" i="21"/>
  <c r="D432" i="21"/>
  <c r="C432" i="21"/>
  <c r="K408" i="21"/>
  <c r="L408" i="21"/>
  <c r="K409" i="21"/>
  <c r="L409" i="21"/>
  <c r="K410" i="21"/>
  <c r="L410" i="21"/>
  <c r="K411" i="21"/>
  <c r="L411" i="21"/>
  <c r="K412" i="21"/>
  <c r="L412" i="21"/>
  <c r="K413" i="21"/>
  <c r="L413" i="21"/>
  <c r="K414" i="21"/>
  <c r="L414" i="21"/>
  <c r="K415" i="21"/>
  <c r="L415" i="21"/>
  <c r="K416" i="21"/>
  <c r="L416" i="21"/>
  <c r="K417" i="21"/>
  <c r="L417" i="21"/>
  <c r="K418" i="21"/>
  <c r="L418" i="21"/>
  <c r="K419" i="21"/>
  <c r="L419" i="21"/>
  <c r="K420" i="21"/>
  <c r="L420" i="21"/>
  <c r="K421" i="21"/>
  <c r="L421" i="21"/>
  <c r="K422" i="21"/>
  <c r="L422" i="21"/>
  <c r="K423" i="21"/>
  <c r="L423" i="21"/>
  <c r="K424" i="21"/>
  <c r="L424" i="21"/>
  <c r="K425" i="21"/>
  <c r="L425" i="21"/>
  <c r="K426" i="21"/>
  <c r="L426" i="21"/>
  <c r="K427" i="21"/>
  <c r="L427" i="21"/>
  <c r="K428" i="21"/>
  <c r="L428" i="21"/>
  <c r="K429" i="21"/>
  <c r="L429" i="21"/>
  <c r="K430" i="21"/>
  <c r="L430" i="21"/>
  <c r="K431" i="21"/>
  <c r="L431" i="21"/>
  <c r="C408" i="21"/>
  <c r="D408" i="21"/>
  <c r="E408" i="21"/>
  <c r="F408" i="21"/>
  <c r="G408" i="21"/>
  <c r="C409" i="21"/>
  <c r="D409" i="21"/>
  <c r="E409" i="21"/>
  <c r="F409" i="21"/>
  <c r="G409" i="21"/>
  <c r="C410" i="21"/>
  <c r="D410" i="21"/>
  <c r="E410" i="21"/>
  <c r="F410" i="21"/>
  <c r="G410" i="21"/>
  <c r="C411" i="21"/>
  <c r="D411" i="21"/>
  <c r="E411" i="21"/>
  <c r="F411" i="21"/>
  <c r="G411" i="21"/>
  <c r="C412" i="21"/>
  <c r="D412" i="21"/>
  <c r="E412" i="21"/>
  <c r="F412" i="21"/>
  <c r="G412" i="21"/>
  <c r="C413" i="21"/>
  <c r="D413" i="21"/>
  <c r="E413" i="21"/>
  <c r="F413" i="21"/>
  <c r="G413" i="21"/>
  <c r="C414" i="21"/>
  <c r="D414" i="21"/>
  <c r="E414" i="21"/>
  <c r="F414" i="21"/>
  <c r="G414" i="21"/>
  <c r="C415" i="21"/>
  <c r="D415" i="21"/>
  <c r="E415" i="21"/>
  <c r="F415" i="21"/>
  <c r="G415" i="21"/>
  <c r="C416" i="21"/>
  <c r="D416" i="21"/>
  <c r="E416" i="21"/>
  <c r="F416" i="21"/>
  <c r="G416" i="21"/>
  <c r="C417" i="21"/>
  <c r="D417" i="21"/>
  <c r="E417" i="21"/>
  <c r="F417" i="21"/>
  <c r="G417" i="21"/>
  <c r="C418" i="21"/>
  <c r="D418" i="21"/>
  <c r="E418" i="21"/>
  <c r="F418" i="21"/>
  <c r="G418" i="21"/>
  <c r="C419" i="21"/>
  <c r="D419" i="21"/>
  <c r="E419" i="21"/>
  <c r="F419" i="21"/>
  <c r="G419" i="21"/>
  <c r="C420" i="21"/>
  <c r="D420" i="21"/>
  <c r="E420" i="21"/>
  <c r="F420" i="21"/>
  <c r="G420" i="21"/>
  <c r="C421" i="21"/>
  <c r="D421" i="21"/>
  <c r="E421" i="21"/>
  <c r="F421" i="21"/>
  <c r="G421" i="21"/>
  <c r="C422" i="21"/>
  <c r="D422" i="21"/>
  <c r="E422" i="21"/>
  <c r="F422" i="21"/>
  <c r="G422" i="21"/>
  <c r="C423" i="21"/>
  <c r="D423" i="21"/>
  <c r="E423" i="21"/>
  <c r="F423" i="21"/>
  <c r="G423" i="21"/>
  <c r="C424" i="21"/>
  <c r="D424" i="21"/>
  <c r="E424" i="21"/>
  <c r="F424" i="21"/>
  <c r="G424" i="21"/>
  <c r="C425" i="21"/>
  <c r="D425" i="21"/>
  <c r="E425" i="21"/>
  <c r="F425" i="21"/>
  <c r="G425" i="21"/>
  <c r="C426" i="21"/>
  <c r="D426" i="21"/>
  <c r="E426" i="21"/>
  <c r="F426" i="21"/>
  <c r="G426" i="21"/>
  <c r="C427" i="21"/>
  <c r="D427" i="21"/>
  <c r="E427" i="21"/>
  <c r="F427" i="21"/>
  <c r="G427" i="21"/>
  <c r="C428" i="21"/>
  <c r="D428" i="21"/>
  <c r="E428" i="21"/>
  <c r="F428" i="21"/>
  <c r="G428" i="21"/>
  <c r="C429" i="21"/>
  <c r="D429" i="21"/>
  <c r="E429" i="21"/>
  <c r="F429" i="21"/>
  <c r="G429" i="21"/>
  <c r="C430" i="21"/>
  <c r="D430" i="21"/>
  <c r="E430" i="21"/>
  <c r="F430" i="21"/>
  <c r="G430" i="21"/>
  <c r="C431" i="21"/>
  <c r="D431" i="21"/>
  <c r="E431" i="21"/>
  <c r="F431" i="21"/>
  <c r="G431" i="21"/>
  <c r="L407" i="21"/>
  <c r="K407" i="21"/>
  <c r="G407" i="21"/>
  <c r="F407" i="21"/>
  <c r="E407" i="21"/>
  <c r="D407" i="21"/>
  <c r="C407" i="21"/>
  <c r="K383" i="21"/>
  <c r="L383" i="21"/>
  <c r="K384" i="21"/>
  <c r="L384" i="21"/>
  <c r="K385" i="21"/>
  <c r="L385" i="21"/>
  <c r="K386" i="21"/>
  <c r="L386" i="21"/>
  <c r="K387" i="21"/>
  <c r="L387" i="21"/>
  <c r="K388" i="21"/>
  <c r="L388" i="21"/>
  <c r="K389" i="21"/>
  <c r="L389" i="21"/>
  <c r="K390" i="21"/>
  <c r="L390" i="21"/>
  <c r="K391" i="21"/>
  <c r="L391" i="21"/>
  <c r="K392" i="21"/>
  <c r="L392" i="21"/>
  <c r="K393" i="21"/>
  <c r="L393" i="21"/>
  <c r="K394" i="21"/>
  <c r="L394" i="21"/>
  <c r="K395" i="21"/>
  <c r="L395" i="21"/>
  <c r="K396" i="21"/>
  <c r="L396" i="21"/>
  <c r="K397" i="21"/>
  <c r="L397" i="21"/>
  <c r="K398" i="21"/>
  <c r="L398" i="21"/>
  <c r="K399" i="21"/>
  <c r="L399" i="21"/>
  <c r="K400" i="21"/>
  <c r="L400" i="21"/>
  <c r="K401" i="21"/>
  <c r="L401" i="21"/>
  <c r="K402" i="21"/>
  <c r="L402" i="21"/>
  <c r="K403" i="21"/>
  <c r="L403" i="21"/>
  <c r="K404" i="21"/>
  <c r="L404" i="21"/>
  <c r="K405" i="21"/>
  <c r="L405" i="21"/>
  <c r="K406" i="21"/>
  <c r="L406" i="21"/>
  <c r="C383" i="21"/>
  <c r="D383" i="21"/>
  <c r="E383" i="21"/>
  <c r="F383" i="21"/>
  <c r="G383" i="21"/>
  <c r="C384" i="21"/>
  <c r="D384" i="21"/>
  <c r="E384" i="21"/>
  <c r="F384" i="21"/>
  <c r="G384" i="21"/>
  <c r="C385" i="21"/>
  <c r="D385" i="21"/>
  <c r="E385" i="21"/>
  <c r="F385" i="21"/>
  <c r="G385" i="21"/>
  <c r="C386" i="21"/>
  <c r="D386" i="21"/>
  <c r="E386" i="21"/>
  <c r="F386" i="21"/>
  <c r="G386" i="21"/>
  <c r="C387" i="21"/>
  <c r="D387" i="21"/>
  <c r="E387" i="21"/>
  <c r="F387" i="21"/>
  <c r="G387" i="21"/>
  <c r="C388" i="21"/>
  <c r="D388" i="21"/>
  <c r="E388" i="21"/>
  <c r="F388" i="21"/>
  <c r="G388" i="21"/>
  <c r="C389" i="21"/>
  <c r="D389" i="21"/>
  <c r="E389" i="21"/>
  <c r="F389" i="21"/>
  <c r="G389" i="21"/>
  <c r="C390" i="21"/>
  <c r="D390" i="21"/>
  <c r="E390" i="21"/>
  <c r="F390" i="21"/>
  <c r="G390" i="21"/>
  <c r="C391" i="21"/>
  <c r="D391" i="21"/>
  <c r="E391" i="21"/>
  <c r="F391" i="21"/>
  <c r="G391" i="21"/>
  <c r="C392" i="21"/>
  <c r="D392" i="21"/>
  <c r="E392" i="21"/>
  <c r="F392" i="21"/>
  <c r="G392" i="21"/>
  <c r="C393" i="21"/>
  <c r="D393" i="21"/>
  <c r="E393" i="21"/>
  <c r="F393" i="21"/>
  <c r="G393" i="21"/>
  <c r="C394" i="21"/>
  <c r="D394" i="21"/>
  <c r="E394" i="21"/>
  <c r="F394" i="21"/>
  <c r="G394" i="21"/>
  <c r="C395" i="21"/>
  <c r="D395" i="21"/>
  <c r="E395" i="21"/>
  <c r="F395" i="21"/>
  <c r="G395" i="21"/>
  <c r="C396" i="21"/>
  <c r="D396" i="21"/>
  <c r="E396" i="21"/>
  <c r="F396" i="21"/>
  <c r="G396" i="21"/>
  <c r="C397" i="21"/>
  <c r="D397" i="21"/>
  <c r="E397" i="21"/>
  <c r="F397" i="21"/>
  <c r="G397" i="21"/>
  <c r="C398" i="21"/>
  <c r="D398" i="21"/>
  <c r="E398" i="21"/>
  <c r="F398" i="21"/>
  <c r="G398" i="21"/>
  <c r="C399" i="21"/>
  <c r="D399" i="21"/>
  <c r="E399" i="21"/>
  <c r="F399" i="21"/>
  <c r="G399" i="21"/>
  <c r="C400" i="21"/>
  <c r="D400" i="21"/>
  <c r="E400" i="21"/>
  <c r="F400" i="21"/>
  <c r="G400" i="21"/>
  <c r="C401" i="21"/>
  <c r="D401" i="21"/>
  <c r="E401" i="21"/>
  <c r="F401" i="21"/>
  <c r="G401" i="21"/>
  <c r="C402" i="21"/>
  <c r="D402" i="21"/>
  <c r="E402" i="21"/>
  <c r="F402" i="21"/>
  <c r="G402" i="21"/>
  <c r="C403" i="21"/>
  <c r="D403" i="21"/>
  <c r="E403" i="21"/>
  <c r="F403" i="21"/>
  <c r="G403" i="21"/>
  <c r="C404" i="21"/>
  <c r="D404" i="21"/>
  <c r="E404" i="21"/>
  <c r="F404" i="21"/>
  <c r="G404" i="21"/>
  <c r="C405" i="21"/>
  <c r="D405" i="21"/>
  <c r="E405" i="21"/>
  <c r="F405" i="21"/>
  <c r="G405" i="21"/>
  <c r="C406" i="21"/>
  <c r="D406" i="21"/>
  <c r="E406" i="21"/>
  <c r="F406" i="21"/>
  <c r="G406" i="21"/>
  <c r="L382" i="21"/>
  <c r="K382" i="21"/>
  <c r="G382" i="21"/>
  <c r="F382" i="21"/>
  <c r="E382" i="21"/>
  <c r="D382" i="21"/>
  <c r="C382" i="21"/>
  <c r="K358" i="21"/>
  <c r="L358" i="21"/>
  <c r="K359" i="21"/>
  <c r="L359" i="21"/>
  <c r="K360" i="21"/>
  <c r="L360" i="21"/>
  <c r="K361" i="21"/>
  <c r="L361" i="21"/>
  <c r="K362" i="21"/>
  <c r="L362" i="21"/>
  <c r="K363" i="21"/>
  <c r="L363" i="21"/>
  <c r="K364" i="21"/>
  <c r="L364" i="21"/>
  <c r="K365" i="21"/>
  <c r="L365" i="21"/>
  <c r="K366" i="21"/>
  <c r="L366" i="21"/>
  <c r="K367" i="21"/>
  <c r="L367" i="21"/>
  <c r="K368" i="21"/>
  <c r="L368" i="21"/>
  <c r="K369" i="21"/>
  <c r="L369" i="21"/>
  <c r="K370" i="21"/>
  <c r="L370" i="21"/>
  <c r="K371" i="21"/>
  <c r="L371" i="21"/>
  <c r="K372" i="21"/>
  <c r="L372" i="21"/>
  <c r="K373" i="21"/>
  <c r="L373" i="21"/>
  <c r="K374" i="21"/>
  <c r="L374" i="21"/>
  <c r="K375" i="21"/>
  <c r="L375" i="21"/>
  <c r="K376" i="21"/>
  <c r="L376" i="21"/>
  <c r="K377" i="21"/>
  <c r="L377" i="21"/>
  <c r="K378" i="21"/>
  <c r="L378" i="21"/>
  <c r="K379" i="21"/>
  <c r="L379" i="21"/>
  <c r="K380" i="21"/>
  <c r="L380" i="21"/>
  <c r="K381" i="21"/>
  <c r="L381" i="21"/>
  <c r="C358" i="21"/>
  <c r="D358" i="21"/>
  <c r="E358" i="21"/>
  <c r="F358" i="21"/>
  <c r="G358" i="21"/>
  <c r="C359" i="21"/>
  <c r="D359" i="21"/>
  <c r="E359" i="21"/>
  <c r="F359" i="21"/>
  <c r="G359" i="21"/>
  <c r="C360" i="21"/>
  <c r="D360" i="21"/>
  <c r="E360" i="21"/>
  <c r="F360" i="21"/>
  <c r="G360" i="21"/>
  <c r="C361" i="21"/>
  <c r="D361" i="21"/>
  <c r="E361" i="21"/>
  <c r="F361" i="21"/>
  <c r="G361" i="21"/>
  <c r="C362" i="21"/>
  <c r="D362" i="21"/>
  <c r="E362" i="21"/>
  <c r="F362" i="21"/>
  <c r="G362" i="21"/>
  <c r="C363" i="21"/>
  <c r="D363" i="21"/>
  <c r="E363" i="21"/>
  <c r="F363" i="21"/>
  <c r="G363" i="21"/>
  <c r="C364" i="21"/>
  <c r="D364" i="21"/>
  <c r="E364" i="21"/>
  <c r="F364" i="21"/>
  <c r="G364" i="21"/>
  <c r="C365" i="21"/>
  <c r="D365" i="21"/>
  <c r="E365" i="21"/>
  <c r="F365" i="21"/>
  <c r="G365" i="21"/>
  <c r="C366" i="21"/>
  <c r="D366" i="21"/>
  <c r="E366" i="21"/>
  <c r="F366" i="21"/>
  <c r="G366" i="21"/>
  <c r="C367" i="21"/>
  <c r="D367" i="21"/>
  <c r="E367" i="21"/>
  <c r="F367" i="21"/>
  <c r="G367" i="21"/>
  <c r="C368" i="21"/>
  <c r="D368" i="21"/>
  <c r="E368" i="21"/>
  <c r="F368" i="21"/>
  <c r="G368" i="21"/>
  <c r="C369" i="21"/>
  <c r="D369" i="21"/>
  <c r="E369" i="21"/>
  <c r="F369" i="21"/>
  <c r="G369" i="21"/>
  <c r="C370" i="21"/>
  <c r="D370" i="21"/>
  <c r="E370" i="21"/>
  <c r="F370" i="21"/>
  <c r="G370" i="21"/>
  <c r="C371" i="21"/>
  <c r="D371" i="21"/>
  <c r="E371" i="21"/>
  <c r="F371" i="21"/>
  <c r="G371" i="21"/>
  <c r="C372" i="21"/>
  <c r="D372" i="21"/>
  <c r="E372" i="21"/>
  <c r="F372" i="21"/>
  <c r="G372" i="21"/>
  <c r="C373" i="21"/>
  <c r="D373" i="21"/>
  <c r="E373" i="21"/>
  <c r="F373" i="21"/>
  <c r="G373" i="21"/>
  <c r="C374" i="21"/>
  <c r="D374" i="21"/>
  <c r="E374" i="21"/>
  <c r="F374" i="21"/>
  <c r="G374" i="21"/>
  <c r="C375" i="21"/>
  <c r="D375" i="21"/>
  <c r="E375" i="21"/>
  <c r="F375" i="21"/>
  <c r="G375" i="21"/>
  <c r="C376" i="21"/>
  <c r="D376" i="21"/>
  <c r="E376" i="21"/>
  <c r="F376" i="21"/>
  <c r="G376" i="21"/>
  <c r="C377" i="21"/>
  <c r="D377" i="21"/>
  <c r="E377" i="21"/>
  <c r="F377" i="21"/>
  <c r="G377" i="21"/>
  <c r="C378" i="21"/>
  <c r="D378" i="21"/>
  <c r="E378" i="21"/>
  <c r="F378" i="21"/>
  <c r="G378" i="21"/>
  <c r="C379" i="21"/>
  <c r="D379" i="21"/>
  <c r="E379" i="21"/>
  <c r="F379" i="21"/>
  <c r="G379" i="21"/>
  <c r="C380" i="21"/>
  <c r="D380" i="21"/>
  <c r="E380" i="21"/>
  <c r="F380" i="21"/>
  <c r="G380" i="21"/>
  <c r="C381" i="21"/>
  <c r="D381" i="21"/>
  <c r="E381" i="21"/>
  <c r="F381" i="21"/>
  <c r="G381" i="21"/>
  <c r="L357" i="21"/>
  <c r="K357" i="21"/>
  <c r="G357" i="21"/>
  <c r="F357" i="21"/>
  <c r="E357" i="21"/>
  <c r="D357" i="21"/>
  <c r="C357" i="21"/>
  <c r="K333" i="21"/>
  <c r="L333" i="21"/>
  <c r="K334" i="21"/>
  <c r="L334" i="21"/>
  <c r="K335" i="21"/>
  <c r="L335" i="21"/>
  <c r="K336" i="21"/>
  <c r="L336" i="21"/>
  <c r="K337" i="21"/>
  <c r="L337" i="21"/>
  <c r="K338" i="21"/>
  <c r="L338" i="21"/>
  <c r="K339" i="21"/>
  <c r="L339" i="21"/>
  <c r="K340" i="21"/>
  <c r="L340" i="21"/>
  <c r="K341" i="21"/>
  <c r="L341" i="21"/>
  <c r="K342" i="21"/>
  <c r="L342" i="21"/>
  <c r="K343" i="21"/>
  <c r="L343" i="21"/>
  <c r="K344" i="21"/>
  <c r="L344" i="21"/>
  <c r="K345" i="21"/>
  <c r="L345" i="21"/>
  <c r="K346" i="21"/>
  <c r="L346" i="21"/>
  <c r="K347" i="21"/>
  <c r="L347" i="21"/>
  <c r="K348" i="21"/>
  <c r="L348" i="21"/>
  <c r="K349" i="21"/>
  <c r="L349" i="21"/>
  <c r="K350" i="21"/>
  <c r="L350" i="21"/>
  <c r="K351" i="21"/>
  <c r="L351" i="21"/>
  <c r="K352" i="21"/>
  <c r="L352" i="21"/>
  <c r="K353" i="21"/>
  <c r="L353" i="21"/>
  <c r="K354" i="21"/>
  <c r="L354" i="21"/>
  <c r="K355" i="21"/>
  <c r="L355" i="21"/>
  <c r="K356" i="21"/>
  <c r="L356" i="21"/>
  <c r="C333" i="21"/>
  <c r="D333" i="21"/>
  <c r="E333" i="21"/>
  <c r="F333" i="21"/>
  <c r="G333" i="21"/>
  <c r="C334" i="21"/>
  <c r="D334" i="21"/>
  <c r="E334" i="21"/>
  <c r="F334" i="21"/>
  <c r="G334" i="21"/>
  <c r="C335" i="21"/>
  <c r="D335" i="21"/>
  <c r="E335" i="21"/>
  <c r="F335" i="21"/>
  <c r="G335" i="21"/>
  <c r="C336" i="21"/>
  <c r="D336" i="21"/>
  <c r="E336" i="21"/>
  <c r="F336" i="21"/>
  <c r="G336" i="21"/>
  <c r="C337" i="21"/>
  <c r="D337" i="21"/>
  <c r="E337" i="21"/>
  <c r="F337" i="21"/>
  <c r="G337" i="21"/>
  <c r="C338" i="21"/>
  <c r="D338" i="21"/>
  <c r="E338" i="21"/>
  <c r="F338" i="21"/>
  <c r="G338" i="21"/>
  <c r="C339" i="21"/>
  <c r="D339" i="21"/>
  <c r="E339" i="21"/>
  <c r="F339" i="21"/>
  <c r="G339" i="21"/>
  <c r="C340" i="21"/>
  <c r="D340" i="21"/>
  <c r="E340" i="21"/>
  <c r="F340" i="21"/>
  <c r="G340" i="21"/>
  <c r="C341" i="21"/>
  <c r="D341" i="21"/>
  <c r="E341" i="21"/>
  <c r="F341" i="21"/>
  <c r="G341" i="21"/>
  <c r="C342" i="21"/>
  <c r="D342" i="21"/>
  <c r="E342" i="21"/>
  <c r="F342" i="21"/>
  <c r="G342" i="21"/>
  <c r="C343" i="21"/>
  <c r="D343" i="21"/>
  <c r="E343" i="21"/>
  <c r="F343" i="21"/>
  <c r="G343" i="21"/>
  <c r="C344" i="21"/>
  <c r="D344" i="21"/>
  <c r="E344" i="21"/>
  <c r="F344" i="21"/>
  <c r="G344" i="21"/>
  <c r="C345" i="21"/>
  <c r="D345" i="21"/>
  <c r="E345" i="21"/>
  <c r="F345" i="21"/>
  <c r="G345" i="21"/>
  <c r="C346" i="21"/>
  <c r="D346" i="21"/>
  <c r="E346" i="21"/>
  <c r="F346" i="21"/>
  <c r="G346" i="21"/>
  <c r="C347" i="21"/>
  <c r="D347" i="21"/>
  <c r="E347" i="21"/>
  <c r="F347" i="21"/>
  <c r="G347" i="21"/>
  <c r="C348" i="21"/>
  <c r="D348" i="21"/>
  <c r="E348" i="21"/>
  <c r="F348" i="21"/>
  <c r="G348" i="21"/>
  <c r="C349" i="21"/>
  <c r="D349" i="21"/>
  <c r="E349" i="21"/>
  <c r="F349" i="21"/>
  <c r="G349" i="21"/>
  <c r="C350" i="21"/>
  <c r="D350" i="21"/>
  <c r="E350" i="21"/>
  <c r="F350" i="21"/>
  <c r="G350" i="21"/>
  <c r="C351" i="21"/>
  <c r="D351" i="21"/>
  <c r="E351" i="21"/>
  <c r="F351" i="21"/>
  <c r="G351" i="21"/>
  <c r="C352" i="21"/>
  <c r="D352" i="21"/>
  <c r="E352" i="21"/>
  <c r="F352" i="21"/>
  <c r="G352" i="21"/>
  <c r="C353" i="21"/>
  <c r="D353" i="21"/>
  <c r="E353" i="21"/>
  <c r="F353" i="21"/>
  <c r="G353" i="21"/>
  <c r="C354" i="21"/>
  <c r="D354" i="21"/>
  <c r="E354" i="21"/>
  <c r="F354" i="21"/>
  <c r="G354" i="21"/>
  <c r="C355" i="21"/>
  <c r="D355" i="21"/>
  <c r="E355" i="21"/>
  <c r="F355" i="21"/>
  <c r="G355" i="21"/>
  <c r="C356" i="21"/>
  <c r="D356" i="21"/>
  <c r="E356" i="21"/>
  <c r="F356" i="21"/>
  <c r="G356" i="21"/>
  <c r="L332" i="21"/>
  <c r="K332" i="21"/>
  <c r="G332" i="21"/>
  <c r="F332" i="21"/>
  <c r="E332" i="21"/>
  <c r="D332" i="21"/>
  <c r="C332" i="21"/>
  <c r="K308" i="21"/>
  <c r="L308" i="21"/>
  <c r="K309" i="21"/>
  <c r="L309" i="21"/>
  <c r="K310" i="21"/>
  <c r="L310" i="21"/>
  <c r="K311" i="21"/>
  <c r="L311" i="21"/>
  <c r="K312" i="21"/>
  <c r="L312" i="21"/>
  <c r="K313" i="21"/>
  <c r="L313" i="21"/>
  <c r="K314" i="21"/>
  <c r="L314" i="21"/>
  <c r="K315" i="21"/>
  <c r="L315" i="21"/>
  <c r="K316" i="21"/>
  <c r="L316" i="21"/>
  <c r="K317" i="21"/>
  <c r="L317" i="21"/>
  <c r="K318" i="21"/>
  <c r="L318" i="21"/>
  <c r="K319" i="21"/>
  <c r="L319" i="21"/>
  <c r="K320" i="21"/>
  <c r="L320" i="21"/>
  <c r="K321" i="21"/>
  <c r="L321" i="21"/>
  <c r="K322" i="21"/>
  <c r="L322" i="21"/>
  <c r="K323" i="21"/>
  <c r="L323" i="21"/>
  <c r="K324" i="21"/>
  <c r="L324" i="21"/>
  <c r="K325" i="21"/>
  <c r="L325" i="21"/>
  <c r="K326" i="21"/>
  <c r="L326" i="21"/>
  <c r="K327" i="21"/>
  <c r="L327" i="21"/>
  <c r="K328" i="21"/>
  <c r="L328" i="21"/>
  <c r="K329" i="21"/>
  <c r="L329" i="21"/>
  <c r="K330" i="21"/>
  <c r="L330" i="21"/>
  <c r="K331" i="21"/>
  <c r="L331" i="21"/>
  <c r="C308" i="21"/>
  <c r="D308" i="21"/>
  <c r="E308" i="21"/>
  <c r="F308" i="21"/>
  <c r="G308" i="21"/>
  <c r="C309" i="21"/>
  <c r="D309" i="21"/>
  <c r="E309" i="21"/>
  <c r="F309" i="21"/>
  <c r="G309" i="21"/>
  <c r="C310" i="21"/>
  <c r="D310" i="21"/>
  <c r="E310" i="21"/>
  <c r="F310" i="21"/>
  <c r="G310" i="21"/>
  <c r="C311" i="21"/>
  <c r="D311" i="21"/>
  <c r="E311" i="21"/>
  <c r="F311" i="21"/>
  <c r="G311" i="21"/>
  <c r="C312" i="21"/>
  <c r="D312" i="21"/>
  <c r="E312" i="21"/>
  <c r="F312" i="21"/>
  <c r="G312" i="21"/>
  <c r="C313" i="21"/>
  <c r="D313" i="21"/>
  <c r="E313" i="21"/>
  <c r="F313" i="21"/>
  <c r="G313" i="21"/>
  <c r="C314" i="21"/>
  <c r="D314" i="21"/>
  <c r="E314" i="21"/>
  <c r="F314" i="21"/>
  <c r="G314" i="21"/>
  <c r="C315" i="21"/>
  <c r="D315" i="21"/>
  <c r="E315" i="21"/>
  <c r="F315" i="21"/>
  <c r="G315" i="21"/>
  <c r="C316" i="21"/>
  <c r="D316" i="21"/>
  <c r="E316" i="21"/>
  <c r="F316" i="21"/>
  <c r="G316" i="21"/>
  <c r="C317" i="21"/>
  <c r="D317" i="21"/>
  <c r="E317" i="21"/>
  <c r="F317" i="21"/>
  <c r="G317" i="21"/>
  <c r="C318" i="21"/>
  <c r="D318" i="21"/>
  <c r="E318" i="21"/>
  <c r="F318" i="21"/>
  <c r="G318" i="21"/>
  <c r="C319" i="21"/>
  <c r="D319" i="21"/>
  <c r="E319" i="21"/>
  <c r="F319" i="21"/>
  <c r="G319" i="21"/>
  <c r="C320" i="21"/>
  <c r="D320" i="21"/>
  <c r="E320" i="21"/>
  <c r="F320" i="21"/>
  <c r="G320" i="21"/>
  <c r="C321" i="21"/>
  <c r="D321" i="21"/>
  <c r="E321" i="21"/>
  <c r="F321" i="21"/>
  <c r="G321" i="21"/>
  <c r="C322" i="21"/>
  <c r="D322" i="21"/>
  <c r="E322" i="21"/>
  <c r="F322" i="21"/>
  <c r="G322" i="21"/>
  <c r="C323" i="21"/>
  <c r="D323" i="21"/>
  <c r="E323" i="21"/>
  <c r="F323" i="21"/>
  <c r="G323" i="21"/>
  <c r="C324" i="21"/>
  <c r="D324" i="21"/>
  <c r="E324" i="21"/>
  <c r="F324" i="21"/>
  <c r="G324" i="21"/>
  <c r="C325" i="21"/>
  <c r="D325" i="21"/>
  <c r="E325" i="21"/>
  <c r="F325" i="21"/>
  <c r="G325" i="21"/>
  <c r="C326" i="21"/>
  <c r="D326" i="21"/>
  <c r="E326" i="21"/>
  <c r="F326" i="21"/>
  <c r="G326" i="21"/>
  <c r="C327" i="21"/>
  <c r="D327" i="21"/>
  <c r="E327" i="21"/>
  <c r="F327" i="21"/>
  <c r="G327" i="21"/>
  <c r="C328" i="21"/>
  <c r="D328" i="21"/>
  <c r="E328" i="21"/>
  <c r="F328" i="21"/>
  <c r="G328" i="21"/>
  <c r="C329" i="21"/>
  <c r="D329" i="21"/>
  <c r="E329" i="21"/>
  <c r="F329" i="21"/>
  <c r="G329" i="21"/>
  <c r="C330" i="21"/>
  <c r="D330" i="21"/>
  <c r="E330" i="21"/>
  <c r="F330" i="21"/>
  <c r="G330" i="21"/>
  <c r="C331" i="21"/>
  <c r="D331" i="21"/>
  <c r="E331" i="21"/>
  <c r="F331" i="21"/>
  <c r="G331" i="21"/>
  <c r="L307" i="21"/>
  <c r="K307" i="21"/>
  <c r="G307" i="21"/>
  <c r="F307" i="21"/>
  <c r="E307" i="21"/>
  <c r="D307" i="21"/>
  <c r="C307" i="21"/>
  <c r="K283" i="21"/>
  <c r="L283" i="21"/>
  <c r="K284" i="21"/>
  <c r="L284" i="21"/>
  <c r="K285" i="21"/>
  <c r="L285" i="21"/>
  <c r="K286" i="21"/>
  <c r="L286" i="21"/>
  <c r="K287" i="21"/>
  <c r="L287" i="21"/>
  <c r="K288" i="21"/>
  <c r="L288" i="21"/>
  <c r="K289" i="21"/>
  <c r="L289" i="21"/>
  <c r="K290" i="21"/>
  <c r="L290" i="21"/>
  <c r="K291" i="21"/>
  <c r="L291" i="21"/>
  <c r="K292" i="21"/>
  <c r="L292" i="21"/>
  <c r="K293" i="21"/>
  <c r="L293" i="21"/>
  <c r="K294" i="21"/>
  <c r="L294" i="21"/>
  <c r="K295" i="21"/>
  <c r="L295" i="21"/>
  <c r="K296" i="21"/>
  <c r="L296" i="21"/>
  <c r="K297" i="21"/>
  <c r="L297" i="21"/>
  <c r="K298" i="21"/>
  <c r="L298" i="21"/>
  <c r="K299" i="21"/>
  <c r="L299" i="21"/>
  <c r="K300" i="21"/>
  <c r="L300" i="21"/>
  <c r="K301" i="21"/>
  <c r="L301" i="21"/>
  <c r="K302" i="21"/>
  <c r="L302" i="21"/>
  <c r="K303" i="21"/>
  <c r="L303" i="21"/>
  <c r="K304" i="21"/>
  <c r="L304" i="21"/>
  <c r="K305" i="21"/>
  <c r="L305" i="21"/>
  <c r="K306" i="21"/>
  <c r="L306" i="21"/>
  <c r="C283" i="21"/>
  <c r="D283" i="21"/>
  <c r="E283" i="21"/>
  <c r="F283" i="21"/>
  <c r="G283" i="21"/>
  <c r="C284" i="21"/>
  <c r="D284" i="21"/>
  <c r="E284" i="21"/>
  <c r="F284" i="21"/>
  <c r="G284" i="21"/>
  <c r="C285" i="21"/>
  <c r="D285" i="21"/>
  <c r="E285" i="21"/>
  <c r="F285" i="21"/>
  <c r="G285" i="21"/>
  <c r="C286" i="21"/>
  <c r="D286" i="21"/>
  <c r="E286" i="21"/>
  <c r="F286" i="21"/>
  <c r="G286" i="21"/>
  <c r="C287" i="21"/>
  <c r="D287" i="21"/>
  <c r="E287" i="21"/>
  <c r="F287" i="21"/>
  <c r="G287" i="21"/>
  <c r="C288" i="21"/>
  <c r="D288" i="21"/>
  <c r="E288" i="21"/>
  <c r="F288" i="21"/>
  <c r="G288" i="21"/>
  <c r="C289" i="21"/>
  <c r="D289" i="21"/>
  <c r="E289" i="21"/>
  <c r="F289" i="21"/>
  <c r="G289" i="21"/>
  <c r="C290" i="21"/>
  <c r="D290" i="21"/>
  <c r="E290" i="21"/>
  <c r="F290" i="21"/>
  <c r="G290" i="21"/>
  <c r="C291" i="21"/>
  <c r="D291" i="21"/>
  <c r="E291" i="21"/>
  <c r="F291" i="21"/>
  <c r="G291" i="21"/>
  <c r="C292" i="21"/>
  <c r="D292" i="21"/>
  <c r="E292" i="21"/>
  <c r="F292" i="21"/>
  <c r="G292" i="21"/>
  <c r="C293" i="21"/>
  <c r="D293" i="21"/>
  <c r="E293" i="21"/>
  <c r="F293" i="21"/>
  <c r="G293" i="21"/>
  <c r="C294" i="21"/>
  <c r="D294" i="21"/>
  <c r="E294" i="21"/>
  <c r="F294" i="21"/>
  <c r="G294" i="21"/>
  <c r="C295" i="21"/>
  <c r="D295" i="21"/>
  <c r="E295" i="21"/>
  <c r="F295" i="21"/>
  <c r="G295" i="21"/>
  <c r="C296" i="21"/>
  <c r="D296" i="21"/>
  <c r="E296" i="21"/>
  <c r="F296" i="21"/>
  <c r="G296" i="21"/>
  <c r="C297" i="21"/>
  <c r="D297" i="21"/>
  <c r="E297" i="21"/>
  <c r="F297" i="21"/>
  <c r="G297" i="21"/>
  <c r="C298" i="21"/>
  <c r="D298" i="21"/>
  <c r="E298" i="21"/>
  <c r="F298" i="21"/>
  <c r="G298" i="21"/>
  <c r="C299" i="21"/>
  <c r="D299" i="21"/>
  <c r="E299" i="21"/>
  <c r="F299" i="21"/>
  <c r="G299" i="21"/>
  <c r="C300" i="21"/>
  <c r="D300" i="21"/>
  <c r="E300" i="21"/>
  <c r="F300" i="21"/>
  <c r="G300" i="21"/>
  <c r="C301" i="21"/>
  <c r="D301" i="21"/>
  <c r="E301" i="21"/>
  <c r="F301" i="21"/>
  <c r="G301" i="21"/>
  <c r="C302" i="21"/>
  <c r="D302" i="21"/>
  <c r="E302" i="21"/>
  <c r="F302" i="21"/>
  <c r="G302" i="21"/>
  <c r="C303" i="21"/>
  <c r="D303" i="21"/>
  <c r="E303" i="21"/>
  <c r="F303" i="21"/>
  <c r="G303" i="21"/>
  <c r="C304" i="21"/>
  <c r="D304" i="21"/>
  <c r="E304" i="21"/>
  <c r="F304" i="21"/>
  <c r="G304" i="21"/>
  <c r="C305" i="21"/>
  <c r="D305" i="21"/>
  <c r="E305" i="21"/>
  <c r="F305" i="21"/>
  <c r="G305" i="21"/>
  <c r="C306" i="21"/>
  <c r="D306" i="21"/>
  <c r="E306" i="21"/>
  <c r="F306" i="21"/>
  <c r="G306" i="21"/>
  <c r="L282" i="21"/>
  <c r="K282" i="21"/>
  <c r="G282" i="21"/>
  <c r="F282" i="21"/>
  <c r="E282" i="21"/>
  <c r="D282" i="21"/>
  <c r="C282" i="21"/>
  <c r="K258" i="21"/>
  <c r="L258" i="21"/>
  <c r="K259" i="21"/>
  <c r="L259" i="21"/>
  <c r="K260" i="21"/>
  <c r="L260" i="21"/>
  <c r="K261" i="21"/>
  <c r="L261" i="21"/>
  <c r="K262" i="21"/>
  <c r="L262" i="21"/>
  <c r="K263" i="21"/>
  <c r="L263" i="21"/>
  <c r="K264" i="21"/>
  <c r="L264" i="21"/>
  <c r="K265" i="21"/>
  <c r="L265" i="21"/>
  <c r="K266" i="21"/>
  <c r="L266" i="21"/>
  <c r="K267" i="21"/>
  <c r="L267" i="21"/>
  <c r="K268" i="21"/>
  <c r="L268" i="21"/>
  <c r="K269" i="21"/>
  <c r="L269" i="21"/>
  <c r="K270" i="21"/>
  <c r="L270" i="21"/>
  <c r="K271" i="21"/>
  <c r="L271" i="21"/>
  <c r="K272" i="21"/>
  <c r="L272" i="21"/>
  <c r="K273" i="21"/>
  <c r="L273" i="21"/>
  <c r="K274" i="21"/>
  <c r="L274" i="21"/>
  <c r="K275" i="21"/>
  <c r="L275" i="21"/>
  <c r="K276" i="21"/>
  <c r="L276" i="21"/>
  <c r="K277" i="21"/>
  <c r="L277" i="21"/>
  <c r="K278" i="21"/>
  <c r="L278" i="21"/>
  <c r="K279" i="21"/>
  <c r="L279" i="21"/>
  <c r="K280" i="21"/>
  <c r="L280" i="21"/>
  <c r="K281" i="21"/>
  <c r="L281" i="21"/>
  <c r="C258" i="21"/>
  <c r="D258" i="21"/>
  <c r="E258" i="21"/>
  <c r="F258" i="21"/>
  <c r="G258" i="21"/>
  <c r="C259" i="21"/>
  <c r="D259" i="21"/>
  <c r="E259" i="21"/>
  <c r="F259" i="21"/>
  <c r="G259" i="21"/>
  <c r="C260" i="21"/>
  <c r="D260" i="21"/>
  <c r="E260" i="21"/>
  <c r="F260" i="21"/>
  <c r="G260" i="21"/>
  <c r="C261" i="21"/>
  <c r="D261" i="21"/>
  <c r="E261" i="21"/>
  <c r="F261" i="21"/>
  <c r="G261" i="21"/>
  <c r="C262" i="21"/>
  <c r="D262" i="21"/>
  <c r="E262" i="21"/>
  <c r="F262" i="21"/>
  <c r="G262" i="21"/>
  <c r="C263" i="21"/>
  <c r="D263" i="21"/>
  <c r="E263" i="21"/>
  <c r="F263" i="21"/>
  <c r="G263" i="21"/>
  <c r="C264" i="21"/>
  <c r="D264" i="21"/>
  <c r="E264" i="21"/>
  <c r="F264" i="21"/>
  <c r="G264" i="21"/>
  <c r="C265" i="21"/>
  <c r="D265" i="21"/>
  <c r="E265" i="21"/>
  <c r="F265" i="21"/>
  <c r="G265" i="21"/>
  <c r="C266" i="21"/>
  <c r="D266" i="21"/>
  <c r="E266" i="21"/>
  <c r="F266" i="21"/>
  <c r="G266" i="21"/>
  <c r="C267" i="21"/>
  <c r="D267" i="21"/>
  <c r="E267" i="21"/>
  <c r="F267" i="21"/>
  <c r="G267" i="21"/>
  <c r="C268" i="21"/>
  <c r="D268" i="21"/>
  <c r="E268" i="21"/>
  <c r="F268" i="21"/>
  <c r="G268" i="21"/>
  <c r="C269" i="21"/>
  <c r="D269" i="21"/>
  <c r="E269" i="21"/>
  <c r="F269" i="21"/>
  <c r="G269" i="21"/>
  <c r="C270" i="21"/>
  <c r="D270" i="21"/>
  <c r="E270" i="21"/>
  <c r="F270" i="21"/>
  <c r="G270" i="21"/>
  <c r="C271" i="21"/>
  <c r="D271" i="21"/>
  <c r="E271" i="21"/>
  <c r="F271" i="21"/>
  <c r="G271" i="21"/>
  <c r="C272" i="21"/>
  <c r="D272" i="21"/>
  <c r="E272" i="21"/>
  <c r="F272" i="21"/>
  <c r="G272" i="21"/>
  <c r="C273" i="21"/>
  <c r="D273" i="21"/>
  <c r="E273" i="21"/>
  <c r="F273" i="21"/>
  <c r="G273" i="21"/>
  <c r="C274" i="21"/>
  <c r="D274" i="21"/>
  <c r="E274" i="21"/>
  <c r="F274" i="21"/>
  <c r="G274" i="21"/>
  <c r="C275" i="21"/>
  <c r="D275" i="21"/>
  <c r="E275" i="21"/>
  <c r="F275" i="21"/>
  <c r="G275" i="21"/>
  <c r="C276" i="21"/>
  <c r="D276" i="21"/>
  <c r="E276" i="21"/>
  <c r="F276" i="21"/>
  <c r="G276" i="21"/>
  <c r="C277" i="21"/>
  <c r="D277" i="21"/>
  <c r="E277" i="21"/>
  <c r="F277" i="21"/>
  <c r="G277" i="21"/>
  <c r="C278" i="21"/>
  <c r="D278" i="21"/>
  <c r="E278" i="21"/>
  <c r="F278" i="21"/>
  <c r="G278" i="21"/>
  <c r="C279" i="21"/>
  <c r="D279" i="21"/>
  <c r="E279" i="21"/>
  <c r="F279" i="21"/>
  <c r="G279" i="21"/>
  <c r="C280" i="21"/>
  <c r="D280" i="21"/>
  <c r="E280" i="21"/>
  <c r="F280" i="21"/>
  <c r="G280" i="21"/>
  <c r="C281" i="21"/>
  <c r="D281" i="21"/>
  <c r="E281" i="21"/>
  <c r="F281" i="21"/>
  <c r="G281" i="21"/>
  <c r="L257" i="21"/>
  <c r="K257" i="21"/>
  <c r="G257" i="21"/>
  <c r="F257" i="21"/>
  <c r="E257" i="21"/>
  <c r="D257" i="21"/>
  <c r="C257" i="21"/>
  <c r="K233" i="21"/>
  <c r="L233" i="21"/>
  <c r="K234" i="21"/>
  <c r="L234" i="21"/>
  <c r="K235" i="21"/>
  <c r="L235" i="21"/>
  <c r="K236" i="21"/>
  <c r="L236" i="21"/>
  <c r="K237" i="21"/>
  <c r="L237" i="21"/>
  <c r="K238" i="21"/>
  <c r="L238" i="21"/>
  <c r="K239" i="21"/>
  <c r="L239" i="21"/>
  <c r="K240" i="21"/>
  <c r="L240" i="21"/>
  <c r="K241" i="21"/>
  <c r="L241" i="21"/>
  <c r="K242" i="21"/>
  <c r="L242" i="21"/>
  <c r="K243" i="21"/>
  <c r="L243" i="21"/>
  <c r="K244" i="21"/>
  <c r="L244" i="21"/>
  <c r="K245" i="21"/>
  <c r="L245" i="21"/>
  <c r="K246" i="21"/>
  <c r="L246" i="21"/>
  <c r="K247" i="21"/>
  <c r="L247" i="21"/>
  <c r="K248" i="21"/>
  <c r="L248" i="21"/>
  <c r="K249" i="21"/>
  <c r="L249" i="21"/>
  <c r="K250" i="21"/>
  <c r="L250" i="21"/>
  <c r="K251" i="21"/>
  <c r="L251" i="21"/>
  <c r="K252" i="21"/>
  <c r="L252" i="21"/>
  <c r="K253" i="21"/>
  <c r="L253" i="21"/>
  <c r="K254" i="21"/>
  <c r="L254" i="21"/>
  <c r="K255" i="21"/>
  <c r="L255" i="21"/>
  <c r="K256" i="21"/>
  <c r="L256" i="21"/>
  <c r="C233" i="21"/>
  <c r="D233" i="21"/>
  <c r="E233" i="21"/>
  <c r="F233" i="21"/>
  <c r="G233" i="21"/>
  <c r="C234" i="21"/>
  <c r="D234" i="21"/>
  <c r="E234" i="21"/>
  <c r="F234" i="21"/>
  <c r="G234" i="21"/>
  <c r="C235" i="21"/>
  <c r="D235" i="21"/>
  <c r="E235" i="21"/>
  <c r="F235" i="21"/>
  <c r="G235" i="21"/>
  <c r="C236" i="21"/>
  <c r="D236" i="21"/>
  <c r="E236" i="21"/>
  <c r="F236" i="21"/>
  <c r="G236" i="21"/>
  <c r="C237" i="21"/>
  <c r="D237" i="21"/>
  <c r="E237" i="21"/>
  <c r="F237" i="21"/>
  <c r="G237" i="21"/>
  <c r="C238" i="21"/>
  <c r="D238" i="21"/>
  <c r="E238" i="21"/>
  <c r="F238" i="21"/>
  <c r="G238" i="21"/>
  <c r="C239" i="21"/>
  <c r="D239" i="21"/>
  <c r="E239" i="21"/>
  <c r="F239" i="21"/>
  <c r="G239" i="21"/>
  <c r="C240" i="21"/>
  <c r="D240" i="21"/>
  <c r="E240" i="21"/>
  <c r="F240" i="21"/>
  <c r="G240" i="21"/>
  <c r="C241" i="21"/>
  <c r="D241" i="21"/>
  <c r="E241" i="21"/>
  <c r="F241" i="21"/>
  <c r="G241" i="21"/>
  <c r="C242" i="21"/>
  <c r="D242" i="21"/>
  <c r="E242" i="21"/>
  <c r="F242" i="21"/>
  <c r="G242" i="21"/>
  <c r="C243" i="21"/>
  <c r="D243" i="21"/>
  <c r="E243" i="21"/>
  <c r="F243" i="21"/>
  <c r="G243" i="21"/>
  <c r="C244" i="21"/>
  <c r="D244" i="21"/>
  <c r="E244" i="21"/>
  <c r="F244" i="21"/>
  <c r="G244" i="21"/>
  <c r="C245" i="21"/>
  <c r="D245" i="21"/>
  <c r="E245" i="21"/>
  <c r="F245" i="21"/>
  <c r="G245" i="21"/>
  <c r="C246" i="21"/>
  <c r="D246" i="21"/>
  <c r="E246" i="21"/>
  <c r="F246" i="21"/>
  <c r="G246" i="21"/>
  <c r="C247" i="21"/>
  <c r="D247" i="21"/>
  <c r="E247" i="21"/>
  <c r="F247" i="21"/>
  <c r="G247" i="21"/>
  <c r="C248" i="21"/>
  <c r="D248" i="21"/>
  <c r="E248" i="21"/>
  <c r="F248" i="21"/>
  <c r="G248" i="21"/>
  <c r="C249" i="21"/>
  <c r="D249" i="21"/>
  <c r="E249" i="21"/>
  <c r="F249" i="21"/>
  <c r="G249" i="21"/>
  <c r="C250" i="21"/>
  <c r="D250" i="21"/>
  <c r="E250" i="21"/>
  <c r="F250" i="21"/>
  <c r="G250" i="21"/>
  <c r="C251" i="21"/>
  <c r="D251" i="21"/>
  <c r="E251" i="21"/>
  <c r="F251" i="21"/>
  <c r="G251" i="21"/>
  <c r="C252" i="21"/>
  <c r="D252" i="21"/>
  <c r="E252" i="21"/>
  <c r="F252" i="21"/>
  <c r="G252" i="21"/>
  <c r="C253" i="21"/>
  <c r="D253" i="21"/>
  <c r="E253" i="21"/>
  <c r="F253" i="21"/>
  <c r="G253" i="21"/>
  <c r="C254" i="21"/>
  <c r="D254" i="21"/>
  <c r="E254" i="21"/>
  <c r="F254" i="21"/>
  <c r="G254" i="21"/>
  <c r="C255" i="21"/>
  <c r="D255" i="21"/>
  <c r="E255" i="21"/>
  <c r="F255" i="21"/>
  <c r="G255" i="21"/>
  <c r="C256" i="21"/>
  <c r="D256" i="21"/>
  <c r="E256" i="21"/>
  <c r="F256" i="21"/>
  <c r="G256" i="21"/>
  <c r="L232" i="21"/>
  <c r="K232" i="21"/>
  <c r="G232" i="21"/>
  <c r="F232" i="21"/>
  <c r="E232" i="21"/>
  <c r="D232" i="21"/>
  <c r="C232" i="21"/>
  <c r="K208" i="21"/>
  <c r="L208" i="21"/>
  <c r="K209" i="21"/>
  <c r="L209" i="21"/>
  <c r="K210" i="21"/>
  <c r="L210" i="21"/>
  <c r="K211" i="21"/>
  <c r="L211" i="21"/>
  <c r="K212" i="21"/>
  <c r="L212" i="21"/>
  <c r="K213" i="21"/>
  <c r="L213" i="21"/>
  <c r="K214" i="21"/>
  <c r="L214" i="21"/>
  <c r="K215" i="21"/>
  <c r="L215" i="21"/>
  <c r="K216" i="21"/>
  <c r="L216" i="21"/>
  <c r="K217" i="21"/>
  <c r="L217" i="21"/>
  <c r="K218" i="21"/>
  <c r="L218" i="21"/>
  <c r="K219" i="21"/>
  <c r="L219" i="21"/>
  <c r="K220" i="21"/>
  <c r="L220" i="21"/>
  <c r="K221" i="21"/>
  <c r="L221" i="21"/>
  <c r="K222" i="21"/>
  <c r="L222" i="21"/>
  <c r="K223" i="21"/>
  <c r="L223" i="21"/>
  <c r="K224" i="21"/>
  <c r="L224" i="21"/>
  <c r="K225" i="21"/>
  <c r="L225" i="21"/>
  <c r="K226" i="21"/>
  <c r="L226" i="21"/>
  <c r="K227" i="21"/>
  <c r="L227" i="21"/>
  <c r="K228" i="21"/>
  <c r="L228" i="21"/>
  <c r="K229" i="21"/>
  <c r="L229" i="21"/>
  <c r="K230" i="21"/>
  <c r="L230" i="21"/>
  <c r="K231" i="21"/>
  <c r="L231" i="21"/>
  <c r="C208" i="21"/>
  <c r="D208" i="21"/>
  <c r="E208" i="21"/>
  <c r="F208" i="21"/>
  <c r="G208" i="21"/>
  <c r="C209" i="21"/>
  <c r="D209" i="21"/>
  <c r="E209" i="21"/>
  <c r="F209" i="21"/>
  <c r="G209" i="21"/>
  <c r="C210" i="21"/>
  <c r="D210" i="21"/>
  <c r="E210" i="21"/>
  <c r="F210" i="21"/>
  <c r="G210" i="21"/>
  <c r="C211" i="21"/>
  <c r="D211" i="21"/>
  <c r="E211" i="21"/>
  <c r="F211" i="21"/>
  <c r="G211" i="21"/>
  <c r="C212" i="21"/>
  <c r="D212" i="21"/>
  <c r="E212" i="21"/>
  <c r="F212" i="21"/>
  <c r="G212" i="21"/>
  <c r="C213" i="21"/>
  <c r="D213" i="21"/>
  <c r="E213" i="21"/>
  <c r="F213" i="21"/>
  <c r="G213" i="21"/>
  <c r="C214" i="21"/>
  <c r="D214" i="21"/>
  <c r="E214" i="21"/>
  <c r="F214" i="21"/>
  <c r="G214" i="21"/>
  <c r="C215" i="21"/>
  <c r="D215" i="21"/>
  <c r="E215" i="21"/>
  <c r="F215" i="21"/>
  <c r="G215" i="21"/>
  <c r="C216" i="21"/>
  <c r="D216" i="21"/>
  <c r="E216" i="21"/>
  <c r="F216" i="21"/>
  <c r="G216" i="21"/>
  <c r="C217" i="21"/>
  <c r="D217" i="21"/>
  <c r="E217" i="21"/>
  <c r="F217" i="21"/>
  <c r="G217" i="21"/>
  <c r="C218" i="21"/>
  <c r="D218" i="21"/>
  <c r="E218" i="21"/>
  <c r="F218" i="21"/>
  <c r="G218" i="21"/>
  <c r="C219" i="21"/>
  <c r="D219" i="21"/>
  <c r="E219" i="21"/>
  <c r="F219" i="21"/>
  <c r="G219" i="21"/>
  <c r="C220" i="21"/>
  <c r="D220" i="21"/>
  <c r="E220" i="21"/>
  <c r="F220" i="21"/>
  <c r="G220" i="21"/>
  <c r="C221" i="21"/>
  <c r="D221" i="21"/>
  <c r="E221" i="21"/>
  <c r="F221" i="21"/>
  <c r="G221" i="21"/>
  <c r="C222" i="21"/>
  <c r="D222" i="21"/>
  <c r="E222" i="21"/>
  <c r="F222" i="21"/>
  <c r="G222" i="21"/>
  <c r="C223" i="21"/>
  <c r="D223" i="21"/>
  <c r="E223" i="21"/>
  <c r="F223" i="21"/>
  <c r="G223" i="21"/>
  <c r="C224" i="21"/>
  <c r="D224" i="21"/>
  <c r="E224" i="21"/>
  <c r="F224" i="21"/>
  <c r="G224" i="21"/>
  <c r="C225" i="21"/>
  <c r="D225" i="21"/>
  <c r="E225" i="21"/>
  <c r="F225" i="21"/>
  <c r="G225" i="21"/>
  <c r="C226" i="21"/>
  <c r="D226" i="21"/>
  <c r="E226" i="21"/>
  <c r="F226" i="21"/>
  <c r="G226" i="21"/>
  <c r="C227" i="21"/>
  <c r="D227" i="21"/>
  <c r="E227" i="21"/>
  <c r="F227" i="21"/>
  <c r="G227" i="21"/>
  <c r="C228" i="21"/>
  <c r="D228" i="21"/>
  <c r="E228" i="21"/>
  <c r="F228" i="21"/>
  <c r="G228" i="21"/>
  <c r="C229" i="21"/>
  <c r="D229" i="21"/>
  <c r="E229" i="21"/>
  <c r="F229" i="21"/>
  <c r="G229" i="21"/>
  <c r="C230" i="21"/>
  <c r="D230" i="21"/>
  <c r="E230" i="21"/>
  <c r="F230" i="21"/>
  <c r="G230" i="21"/>
  <c r="C231" i="21"/>
  <c r="D231" i="21"/>
  <c r="E231" i="21"/>
  <c r="F231" i="21"/>
  <c r="G231" i="21"/>
  <c r="L207" i="21"/>
  <c r="K207" i="21"/>
  <c r="G207" i="21"/>
  <c r="F207" i="21"/>
  <c r="E207" i="21"/>
  <c r="D207" i="21"/>
  <c r="C207" i="21"/>
  <c r="K183" i="21"/>
  <c r="L183" i="21"/>
  <c r="K184" i="21"/>
  <c r="L184" i="21"/>
  <c r="K185" i="21"/>
  <c r="L185" i="21"/>
  <c r="K186" i="21"/>
  <c r="L186" i="21"/>
  <c r="K187" i="21"/>
  <c r="L187" i="21"/>
  <c r="K188" i="21"/>
  <c r="L188" i="21"/>
  <c r="K189" i="21"/>
  <c r="L189" i="21"/>
  <c r="K190" i="21"/>
  <c r="L190" i="21"/>
  <c r="K191" i="21"/>
  <c r="L191" i="21"/>
  <c r="K192" i="21"/>
  <c r="L192" i="21"/>
  <c r="K193" i="21"/>
  <c r="L193" i="21"/>
  <c r="K194" i="21"/>
  <c r="L194" i="21"/>
  <c r="K195" i="21"/>
  <c r="L195" i="21"/>
  <c r="K196" i="21"/>
  <c r="L196" i="21"/>
  <c r="K197" i="21"/>
  <c r="L197" i="21"/>
  <c r="K198" i="21"/>
  <c r="L198" i="21"/>
  <c r="K199" i="21"/>
  <c r="L199" i="21"/>
  <c r="K200" i="21"/>
  <c r="L200" i="21"/>
  <c r="K201" i="21"/>
  <c r="L201" i="21"/>
  <c r="K202" i="21"/>
  <c r="L202" i="21"/>
  <c r="K203" i="21"/>
  <c r="L203" i="21"/>
  <c r="K204" i="21"/>
  <c r="L204" i="21"/>
  <c r="K205" i="21"/>
  <c r="L205" i="21"/>
  <c r="K206" i="21"/>
  <c r="L206" i="21"/>
  <c r="C183" i="21"/>
  <c r="D183" i="21"/>
  <c r="E183" i="21"/>
  <c r="F183" i="21"/>
  <c r="G183" i="21"/>
  <c r="C184" i="21"/>
  <c r="D184" i="21"/>
  <c r="E184" i="21"/>
  <c r="F184" i="21"/>
  <c r="G184" i="21"/>
  <c r="C185" i="21"/>
  <c r="D185" i="21"/>
  <c r="E185" i="21"/>
  <c r="F185" i="21"/>
  <c r="G185" i="21"/>
  <c r="C186" i="21"/>
  <c r="D186" i="21"/>
  <c r="E186" i="21"/>
  <c r="F186" i="21"/>
  <c r="G186" i="21"/>
  <c r="C187" i="21"/>
  <c r="D187" i="21"/>
  <c r="E187" i="21"/>
  <c r="F187" i="21"/>
  <c r="G187" i="21"/>
  <c r="C188" i="21"/>
  <c r="D188" i="21"/>
  <c r="E188" i="21"/>
  <c r="F188" i="21"/>
  <c r="G188" i="21"/>
  <c r="C189" i="21"/>
  <c r="D189" i="21"/>
  <c r="E189" i="21"/>
  <c r="F189" i="21"/>
  <c r="G189" i="21"/>
  <c r="C190" i="21"/>
  <c r="D190" i="21"/>
  <c r="E190" i="21"/>
  <c r="F190" i="21"/>
  <c r="G190" i="21"/>
  <c r="C191" i="21"/>
  <c r="D191" i="21"/>
  <c r="E191" i="21"/>
  <c r="F191" i="21"/>
  <c r="G191" i="21"/>
  <c r="C192" i="21"/>
  <c r="D192" i="21"/>
  <c r="E192" i="21"/>
  <c r="F192" i="21"/>
  <c r="G192" i="21"/>
  <c r="C193" i="21"/>
  <c r="D193" i="21"/>
  <c r="E193" i="21"/>
  <c r="F193" i="21"/>
  <c r="G193" i="21"/>
  <c r="C194" i="21"/>
  <c r="D194" i="21"/>
  <c r="E194" i="21"/>
  <c r="F194" i="21"/>
  <c r="G194" i="21"/>
  <c r="C195" i="21"/>
  <c r="D195" i="21"/>
  <c r="E195" i="21"/>
  <c r="F195" i="21"/>
  <c r="G195" i="21"/>
  <c r="C196" i="21"/>
  <c r="D196" i="21"/>
  <c r="E196" i="21"/>
  <c r="F196" i="21"/>
  <c r="G196" i="21"/>
  <c r="C197" i="21"/>
  <c r="D197" i="21"/>
  <c r="E197" i="21"/>
  <c r="F197" i="21"/>
  <c r="G197" i="21"/>
  <c r="C198" i="21"/>
  <c r="D198" i="21"/>
  <c r="E198" i="21"/>
  <c r="F198" i="21"/>
  <c r="G198" i="21"/>
  <c r="C199" i="21"/>
  <c r="D199" i="21"/>
  <c r="E199" i="21"/>
  <c r="F199" i="21"/>
  <c r="G199" i="21"/>
  <c r="C200" i="21"/>
  <c r="D200" i="21"/>
  <c r="E200" i="21"/>
  <c r="F200" i="21"/>
  <c r="G200" i="21"/>
  <c r="C201" i="21"/>
  <c r="D201" i="21"/>
  <c r="E201" i="21"/>
  <c r="F201" i="21"/>
  <c r="G201" i="21"/>
  <c r="C202" i="21"/>
  <c r="D202" i="21"/>
  <c r="E202" i="21"/>
  <c r="F202" i="21"/>
  <c r="G202" i="21"/>
  <c r="C203" i="21"/>
  <c r="D203" i="21"/>
  <c r="E203" i="21"/>
  <c r="F203" i="21"/>
  <c r="G203" i="21"/>
  <c r="C204" i="21"/>
  <c r="D204" i="21"/>
  <c r="E204" i="21"/>
  <c r="F204" i="21"/>
  <c r="G204" i="21"/>
  <c r="C205" i="21"/>
  <c r="D205" i="21"/>
  <c r="E205" i="21"/>
  <c r="F205" i="21"/>
  <c r="G205" i="21"/>
  <c r="C206" i="21"/>
  <c r="D206" i="21"/>
  <c r="E206" i="21"/>
  <c r="F206" i="21"/>
  <c r="G206" i="21"/>
  <c r="L182" i="21"/>
  <c r="K182" i="21"/>
  <c r="G182" i="21"/>
  <c r="F182" i="21"/>
  <c r="E182" i="21"/>
  <c r="D182" i="21"/>
  <c r="C182" i="21"/>
  <c r="K158" i="21"/>
  <c r="L158" i="21"/>
  <c r="K159" i="21"/>
  <c r="L159" i="21"/>
  <c r="K160" i="21"/>
  <c r="L160" i="21"/>
  <c r="K161" i="21"/>
  <c r="L161" i="21"/>
  <c r="K162" i="21"/>
  <c r="L162" i="21"/>
  <c r="K163" i="21"/>
  <c r="L163" i="21"/>
  <c r="K164" i="21"/>
  <c r="L164" i="21"/>
  <c r="K165" i="21"/>
  <c r="L165" i="21"/>
  <c r="K166" i="21"/>
  <c r="L166" i="21"/>
  <c r="K167" i="21"/>
  <c r="L167" i="21"/>
  <c r="K168" i="21"/>
  <c r="L168" i="21"/>
  <c r="K169" i="21"/>
  <c r="L169" i="21"/>
  <c r="K170" i="21"/>
  <c r="L170" i="21"/>
  <c r="K171" i="21"/>
  <c r="L171" i="21"/>
  <c r="K172" i="21"/>
  <c r="L172" i="21"/>
  <c r="K173" i="21"/>
  <c r="L173" i="21"/>
  <c r="K174" i="21"/>
  <c r="L174" i="21"/>
  <c r="K175" i="21"/>
  <c r="L175" i="21"/>
  <c r="K176" i="21"/>
  <c r="L176" i="21"/>
  <c r="K177" i="21"/>
  <c r="L177" i="21"/>
  <c r="K178" i="21"/>
  <c r="L178" i="21"/>
  <c r="K179" i="21"/>
  <c r="L179" i="21"/>
  <c r="K180" i="21"/>
  <c r="L180" i="21"/>
  <c r="K181" i="21"/>
  <c r="L181" i="21"/>
  <c r="C158" i="21"/>
  <c r="D158" i="21"/>
  <c r="E158" i="21"/>
  <c r="F158" i="21"/>
  <c r="G158" i="21"/>
  <c r="C159" i="21"/>
  <c r="D159" i="21"/>
  <c r="E159" i="21"/>
  <c r="F159" i="21"/>
  <c r="G159" i="21"/>
  <c r="C160" i="21"/>
  <c r="D160" i="21"/>
  <c r="E160" i="21"/>
  <c r="F160" i="21"/>
  <c r="G160" i="21"/>
  <c r="C161" i="21"/>
  <c r="D161" i="21"/>
  <c r="E161" i="21"/>
  <c r="F161" i="21"/>
  <c r="G161" i="21"/>
  <c r="C162" i="21"/>
  <c r="D162" i="21"/>
  <c r="E162" i="21"/>
  <c r="F162" i="21"/>
  <c r="G162" i="21"/>
  <c r="C163" i="21"/>
  <c r="D163" i="21"/>
  <c r="E163" i="21"/>
  <c r="F163" i="21"/>
  <c r="G163" i="21"/>
  <c r="C164" i="21"/>
  <c r="D164" i="21"/>
  <c r="E164" i="21"/>
  <c r="F164" i="21"/>
  <c r="G164" i="21"/>
  <c r="C165" i="21"/>
  <c r="D165" i="21"/>
  <c r="E165" i="21"/>
  <c r="F165" i="21"/>
  <c r="G165" i="21"/>
  <c r="C166" i="21"/>
  <c r="D166" i="21"/>
  <c r="E166" i="21"/>
  <c r="F166" i="21"/>
  <c r="G166" i="21"/>
  <c r="C167" i="21"/>
  <c r="D167" i="21"/>
  <c r="E167" i="21"/>
  <c r="F167" i="21"/>
  <c r="G167" i="21"/>
  <c r="C168" i="21"/>
  <c r="D168" i="21"/>
  <c r="E168" i="21"/>
  <c r="F168" i="21"/>
  <c r="G168" i="21"/>
  <c r="C169" i="21"/>
  <c r="D169" i="21"/>
  <c r="E169" i="21"/>
  <c r="F169" i="21"/>
  <c r="G169" i="21"/>
  <c r="C170" i="21"/>
  <c r="D170" i="21"/>
  <c r="E170" i="21"/>
  <c r="F170" i="21"/>
  <c r="G170" i="21"/>
  <c r="C171" i="21"/>
  <c r="D171" i="21"/>
  <c r="E171" i="21"/>
  <c r="F171" i="21"/>
  <c r="G171" i="21"/>
  <c r="C172" i="21"/>
  <c r="D172" i="21"/>
  <c r="E172" i="21"/>
  <c r="F172" i="21"/>
  <c r="G172" i="21"/>
  <c r="C173" i="21"/>
  <c r="D173" i="21"/>
  <c r="E173" i="21"/>
  <c r="F173" i="21"/>
  <c r="G173" i="21"/>
  <c r="C174" i="21"/>
  <c r="D174" i="21"/>
  <c r="E174" i="21"/>
  <c r="F174" i="21"/>
  <c r="G174" i="21"/>
  <c r="C175" i="21"/>
  <c r="D175" i="21"/>
  <c r="E175" i="21"/>
  <c r="F175" i="21"/>
  <c r="G175" i="21"/>
  <c r="C176" i="21"/>
  <c r="D176" i="21"/>
  <c r="E176" i="21"/>
  <c r="F176" i="21"/>
  <c r="G176" i="21"/>
  <c r="C177" i="21"/>
  <c r="D177" i="21"/>
  <c r="E177" i="21"/>
  <c r="F177" i="21"/>
  <c r="G177" i="21"/>
  <c r="C178" i="21"/>
  <c r="D178" i="21"/>
  <c r="E178" i="21"/>
  <c r="F178" i="21"/>
  <c r="G178" i="21"/>
  <c r="C179" i="21"/>
  <c r="D179" i="21"/>
  <c r="E179" i="21"/>
  <c r="F179" i="21"/>
  <c r="G179" i="21"/>
  <c r="C180" i="21"/>
  <c r="D180" i="21"/>
  <c r="E180" i="21"/>
  <c r="F180" i="21"/>
  <c r="G180" i="21"/>
  <c r="C181" i="21"/>
  <c r="D181" i="21"/>
  <c r="E181" i="21"/>
  <c r="F181" i="21"/>
  <c r="G181" i="21"/>
  <c r="L157" i="21"/>
  <c r="K157" i="21"/>
  <c r="G157" i="21"/>
  <c r="F157" i="21"/>
  <c r="E157" i="21"/>
  <c r="D157" i="21"/>
  <c r="C157" i="21"/>
  <c r="K133" i="21"/>
  <c r="L133" i="21"/>
  <c r="K134" i="21"/>
  <c r="L134" i="21"/>
  <c r="K135" i="21"/>
  <c r="L135" i="21"/>
  <c r="K136" i="21"/>
  <c r="L136" i="21"/>
  <c r="K137" i="21"/>
  <c r="L137" i="21"/>
  <c r="K138" i="21"/>
  <c r="L138" i="21"/>
  <c r="K139" i="21"/>
  <c r="L139" i="21"/>
  <c r="K140" i="21"/>
  <c r="L140" i="21"/>
  <c r="K141" i="21"/>
  <c r="L141" i="21"/>
  <c r="K142" i="21"/>
  <c r="L142" i="21"/>
  <c r="K143" i="21"/>
  <c r="L143" i="21"/>
  <c r="K144" i="21"/>
  <c r="L144" i="21"/>
  <c r="K145" i="21"/>
  <c r="L145" i="21"/>
  <c r="K146" i="21"/>
  <c r="L146" i="21"/>
  <c r="K147" i="21"/>
  <c r="L147" i="21"/>
  <c r="K148" i="21"/>
  <c r="L148" i="21"/>
  <c r="K149" i="21"/>
  <c r="L149" i="21"/>
  <c r="K150" i="21"/>
  <c r="L150" i="21"/>
  <c r="K151" i="21"/>
  <c r="L151" i="21"/>
  <c r="K152" i="21"/>
  <c r="L152" i="21"/>
  <c r="K153" i="21"/>
  <c r="L153" i="21"/>
  <c r="K154" i="21"/>
  <c r="L154" i="21"/>
  <c r="K155" i="21"/>
  <c r="L155" i="21"/>
  <c r="K156" i="21"/>
  <c r="L156" i="21"/>
  <c r="C133" i="21"/>
  <c r="D133" i="21"/>
  <c r="E133" i="21"/>
  <c r="F133" i="21"/>
  <c r="G133" i="21"/>
  <c r="C134" i="21"/>
  <c r="D134" i="21"/>
  <c r="E134" i="21"/>
  <c r="F134" i="21"/>
  <c r="G134" i="21"/>
  <c r="C135" i="21"/>
  <c r="D135" i="21"/>
  <c r="E135" i="21"/>
  <c r="F135" i="21"/>
  <c r="G135" i="21"/>
  <c r="C136" i="21"/>
  <c r="D136" i="21"/>
  <c r="E136" i="21"/>
  <c r="F136" i="21"/>
  <c r="G136" i="21"/>
  <c r="C137" i="21"/>
  <c r="D137" i="21"/>
  <c r="E137" i="21"/>
  <c r="F137" i="21"/>
  <c r="G137" i="21"/>
  <c r="C138" i="21"/>
  <c r="D138" i="21"/>
  <c r="E138" i="21"/>
  <c r="F138" i="21"/>
  <c r="G138" i="21"/>
  <c r="C139" i="21"/>
  <c r="D139" i="21"/>
  <c r="E139" i="21"/>
  <c r="F139" i="21"/>
  <c r="G139" i="21"/>
  <c r="C140" i="21"/>
  <c r="D140" i="21"/>
  <c r="E140" i="21"/>
  <c r="F140" i="21"/>
  <c r="G140" i="21"/>
  <c r="C141" i="21"/>
  <c r="D141" i="21"/>
  <c r="E141" i="21"/>
  <c r="F141" i="21"/>
  <c r="G141" i="21"/>
  <c r="C142" i="21"/>
  <c r="D142" i="21"/>
  <c r="E142" i="21"/>
  <c r="F142" i="21"/>
  <c r="G142" i="21"/>
  <c r="C143" i="21"/>
  <c r="D143" i="21"/>
  <c r="E143" i="21"/>
  <c r="F143" i="21"/>
  <c r="G143" i="21"/>
  <c r="C144" i="21"/>
  <c r="D144" i="21"/>
  <c r="E144" i="21"/>
  <c r="F144" i="21"/>
  <c r="G144" i="21"/>
  <c r="C145" i="21"/>
  <c r="D145" i="21"/>
  <c r="E145" i="21"/>
  <c r="F145" i="21"/>
  <c r="G145" i="21"/>
  <c r="C146" i="21"/>
  <c r="D146" i="21"/>
  <c r="E146" i="21"/>
  <c r="F146" i="21"/>
  <c r="G146" i="21"/>
  <c r="C147" i="21"/>
  <c r="D147" i="21"/>
  <c r="E147" i="21"/>
  <c r="F147" i="21"/>
  <c r="G147" i="21"/>
  <c r="C148" i="21"/>
  <c r="D148" i="21"/>
  <c r="E148" i="21"/>
  <c r="F148" i="21"/>
  <c r="G148" i="21"/>
  <c r="C149" i="21"/>
  <c r="D149" i="21"/>
  <c r="E149" i="21"/>
  <c r="F149" i="21"/>
  <c r="G149" i="21"/>
  <c r="C150" i="21"/>
  <c r="D150" i="21"/>
  <c r="E150" i="21"/>
  <c r="F150" i="21"/>
  <c r="G150" i="21"/>
  <c r="C151" i="21"/>
  <c r="D151" i="21"/>
  <c r="E151" i="21"/>
  <c r="F151" i="21"/>
  <c r="G151" i="21"/>
  <c r="C152" i="21"/>
  <c r="D152" i="21"/>
  <c r="E152" i="21"/>
  <c r="F152" i="21"/>
  <c r="G152" i="21"/>
  <c r="C153" i="21"/>
  <c r="D153" i="21"/>
  <c r="E153" i="21"/>
  <c r="F153" i="21"/>
  <c r="G153" i="21"/>
  <c r="C154" i="21"/>
  <c r="D154" i="21"/>
  <c r="E154" i="21"/>
  <c r="F154" i="21"/>
  <c r="G154" i="21"/>
  <c r="C155" i="21"/>
  <c r="D155" i="21"/>
  <c r="E155" i="21"/>
  <c r="F155" i="21"/>
  <c r="G155" i="21"/>
  <c r="C156" i="21"/>
  <c r="D156" i="21"/>
  <c r="E156" i="21"/>
  <c r="F156" i="21"/>
  <c r="G156" i="21"/>
  <c r="L132" i="21"/>
  <c r="K132" i="21"/>
  <c r="G132" i="21"/>
  <c r="F132" i="21"/>
  <c r="E132" i="21"/>
  <c r="D132" i="21"/>
  <c r="C132" i="21"/>
  <c r="K108" i="21"/>
  <c r="L108" i="21"/>
  <c r="K109" i="21"/>
  <c r="L109" i="21"/>
  <c r="K110" i="21"/>
  <c r="L110" i="21"/>
  <c r="K111" i="21"/>
  <c r="L111" i="21"/>
  <c r="K112" i="21"/>
  <c r="L112" i="21"/>
  <c r="K113" i="21"/>
  <c r="L113" i="21"/>
  <c r="K114" i="21"/>
  <c r="L114" i="21"/>
  <c r="K115" i="21"/>
  <c r="L115" i="21"/>
  <c r="K116" i="21"/>
  <c r="L116" i="21"/>
  <c r="K117" i="21"/>
  <c r="L117" i="21"/>
  <c r="K118" i="21"/>
  <c r="L118" i="21"/>
  <c r="K119" i="21"/>
  <c r="L119" i="21"/>
  <c r="K120" i="21"/>
  <c r="L120" i="21"/>
  <c r="K121" i="21"/>
  <c r="L121" i="21"/>
  <c r="K122" i="21"/>
  <c r="L122" i="21"/>
  <c r="K123" i="21"/>
  <c r="L123" i="21"/>
  <c r="K124" i="21"/>
  <c r="L124" i="21"/>
  <c r="K125" i="21"/>
  <c r="L125" i="21"/>
  <c r="K126" i="21"/>
  <c r="L126" i="21"/>
  <c r="K127" i="21"/>
  <c r="L127" i="21"/>
  <c r="K128" i="21"/>
  <c r="L128" i="21"/>
  <c r="K129" i="21"/>
  <c r="L129" i="21"/>
  <c r="K130" i="21"/>
  <c r="L130" i="21"/>
  <c r="K131" i="21"/>
  <c r="L131" i="21"/>
  <c r="C108" i="21"/>
  <c r="D108" i="21"/>
  <c r="E108" i="21"/>
  <c r="F108" i="21"/>
  <c r="G108" i="21"/>
  <c r="C109" i="21"/>
  <c r="D109" i="21"/>
  <c r="E109" i="21"/>
  <c r="F109" i="21"/>
  <c r="G109" i="21"/>
  <c r="C110" i="21"/>
  <c r="D110" i="21"/>
  <c r="E110" i="21"/>
  <c r="F110" i="21"/>
  <c r="G110" i="21"/>
  <c r="C111" i="21"/>
  <c r="D111" i="21"/>
  <c r="E111" i="21"/>
  <c r="F111" i="21"/>
  <c r="G111" i="21"/>
  <c r="C112" i="21"/>
  <c r="D112" i="21"/>
  <c r="E112" i="21"/>
  <c r="F112" i="21"/>
  <c r="G112" i="21"/>
  <c r="C113" i="21"/>
  <c r="D113" i="21"/>
  <c r="E113" i="21"/>
  <c r="F113" i="21"/>
  <c r="G113" i="21"/>
  <c r="C114" i="21"/>
  <c r="D114" i="21"/>
  <c r="E114" i="21"/>
  <c r="F114" i="21"/>
  <c r="G114" i="21"/>
  <c r="C115" i="21"/>
  <c r="D115" i="21"/>
  <c r="E115" i="21"/>
  <c r="F115" i="21"/>
  <c r="G115" i="21"/>
  <c r="C116" i="21"/>
  <c r="D116" i="21"/>
  <c r="E116" i="21"/>
  <c r="F116" i="21"/>
  <c r="G116" i="21"/>
  <c r="C117" i="21"/>
  <c r="D117" i="21"/>
  <c r="E117" i="21"/>
  <c r="F117" i="21"/>
  <c r="G117" i="21"/>
  <c r="C118" i="21"/>
  <c r="D118" i="21"/>
  <c r="E118" i="21"/>
  <c r="F118" i="21"/>
  <c r="G118" i="21"/>
  <c r="C119" i="21"/>
  <c r="D119" i="21"/>
  <c r="E119" i="21"/>
  <c r="F119" i="21"/>
  <c r="G119" i="21"/>
  <c r="C120" i="21"/>
  <c r="D120" i="21"/>
  <c r="E120" i="21"/>
  <c r="F120" i="21"/>
  <c r="G120" i="21"/>
  <c r="C121" i="21"/>
  <c r="D121" i="21"/>
  <c r="E121" i="21"/>
  <c r="F121" i="21"/>
  <c r="G121" i="21"/>
  <c r="C122" i="21"/>
  <c r="D122" i="21"/>
  <c r="E122" i="21"/>
  <c r="F122" i="21"/>
  <c r="G122" i="21"/>
  <c r="C123" i="21"/>
  <c r="D123" i="21"/>
  <c r="E123" i="21"/>
  <c r="F123" i="21"/>
  <c r="G123" i="21"/>
  <c r="C124" i="21"/>
  <c r="D124" i="21"/>
  <c r="E124" i="21"/>
  <c r="F124" i="21"/>
  <c r="G124" i="21"/>
  <c r="C125" i="21"/>
  <c r="D125" i="21"/>
  <c r="E125" i="21"/>
  <c r="F125" i="21"/>
  <c r="G125" i="21"/>
  <c r="C126" i="21"/>
  <c r="D126" i="21"/>
  <c r="E126" i="21"/>
  <c r="F126" i="21"/>
  <c r="G126" i="21"/>
  <c r="C127" i="21"/>
  <c r="D127" i="21"/>
  <c r="E127" i="21"/>
  <c r="F127" i="21"/>
  <c r="G127" i="21"/>
  <c r="C128" i="21"/>
  <c r="D128" i="21"/>
  <c r="E128" i="21"/>
  <c r="F128" i="21"/>
  <c r="G128" i="21"/>
  <c r="C129" i="21"/>
  <c r="D129" i="21"/>
  <c r="E129" i="21"/>
  <c r="F129" i="21"/>
  <c r="G129" i="21"/>
  <c r="C130" i="21"/>
  <c r="D130" i="21"/>
  <c r="E130" i="21"/>
  <c r="F130" i="21"/>
  <c r="G130" i="21"/>
  <c r="C131" i="21"/>
  <c r="D131" i="21"/>
  <c r="E131" i="21"/>
  <c r="F131" i="21"/>
  <c r="G131" i="21"/>
  <c r="L107" i="21"/>
  <c r="K107" i="21"/>
  <c r="G107" i="21"/>
  <c r="F107" i="21"/>
  <c r="E107" i="21"/>
  <c r="D107" i="21"/>
  <c r="C107" i="21"/>
  <c r="K83" i="21"/>
  <c r="L83" i="21"/>
  <c r="K84" i="21"/>
  <c r="L84" i="21"/>
  <c r="K85" i="21"/>
  <c r="L85" i="21"/>
  <c r="K86" i="21"/>
  <c r="L86" i="21"/>
  <c r="K87" i="21"/>
  <c r="L87" i="21"/>
  <c r="K88" i="21"/>
  <c r="L88" i="21"/>
  <c r="K89" i="21"/>
  <c r="L89" i="21"/>
  <c r="K90" i="21"/>
  <c r="L90" i="21"/>
  <c r="K91" i="21"/>
  <c r="L91" i="21"/>
  <c r="K92" i="21"/>
  <c r="L92" i="21"/>
  <c r="K93" i="21"/>
  <c r="L93" i="21"/>
  <c r="K94" i="21"/>
  <c r="L94" i="21"/>
  <c r="K95" i="21"/>
  <c r="L95" i="21"/>
  <c r="K96" i="21"/>
  <c r="L96" i="21"/>
  <c r="K97" i="21"/>
  <c r="L97" i="21"/>
  <c r="K98" i="21"/>
  <c r="L98" i="21"/>
  <c r="K99" i="21"/>
  <c r="L99" i="21"/>
  <c r="K100" i="21"/>
  <c r="L100" i="21"/>
  <c r="K101" i="21"/>
  <c r="L101" i="21"/>
  <c r="K102" i="21"/>
  <c r="L102" i="21"/>
  <c r="K103" i="21"/>
  <c r="L103" i="21"/>
  <c r="K104" i="21"/>
  <c r="L104" i="21"/>
  <c r="K105" i="21"/>
  <c r="L105" i="21"/>
  <c r="K106" i="21"/>
  <c r="L106" i="21"/>
  <c r="C83" i="21"/>
  <c r="D83" i="21"/>
  <c r="E83" i="21"/>
  <c r="F83" i="21"/>
  <c r="G83" i="21"/>
  <c r="C84" i="21"/>
  <c r="D84" i="21"/>
  <c r="E84" i="21"/>
  <c r="F84" i="21"/>
  <c r="G84" i="21"/>
  <c r="C85" i="21"/>
  <c r="D85" i="21"/>
  <c r="E85" i="21"/>
  <c r="F85" i="21"/>
  <c r="G85" i="21"/>
  <c r="C86" i="21"/>
  <c r="D86" i="21"/>
  <c r="E86" i="21"/>
  <c r="F86" i="21"/>
  <c r="G86" i="21"/>
  <c r="C87" i="21"/>
  <c r="D87" i="21"/>
  <c r="E87" i="21"/>
  <c r="F87" i="21"/>
  <c r="G87" i="21"/>
  <c r="C88" i="21"/>
  <c r="D88" i="21"/>
  <c r="E88" i="21"/>
  <c r="F88" i="21"/>
  <c r="G88" i="21"/>
  <c r="C89" i="21"/>
  <c r="D89" i="21"/>
  <c r="E89" i="21"/>
  <c r="F89" i="21"/>
  <c r="G89" i="21"/>
  <c r="C90" i="21"/>
  <c r="D90" i="21"/>
  <c r="E90" i="21"/>
  <c r="F90" i="21"/>
  <c r="G90" i="21"/>
  <c r="C91" i="21"/>
  <c r="D91" i="21"/>
  <c r="E91" i="21"/>
  <c r="F91" i="21"/>
  <c r="G91" i="21"/>
  <c r="C92" i="21"/>
  <c r="D92" i="21"/>
  <c r="E92" i="21"/>
  <c r="F92" i="21"/>
  <c r="G92" i="21"/>
  <c r="C93" i="21"/>
  <c r="D93" i="21"/>
  <c r="E93" i="21"/>
  <c r="F93" i="21"/>
  <c r="G93" i="21"/>
  <c r="C94" i="21"/>
  <c r="D94" i="21"/>
  <c r="E94" i="21"/>
  <c r="F94" i="21"/>
  <c r="G94" i="21"/>
  <c r="C95" i="21"/>
  <c r="D95" i="21"/>
  <c r="E95" i="21"/>
  <c r="F95" i="21"/>
  <c r="G95" i="21"/>
  <c r="C96" i="21"/>
  <c r="D96" i="21"/>
  <c r="E96" i="21"/>
  <c r="F96" i="21"/>
  <c r="G96" i="21"/>
  <c r="C97" i="21"/>
  <c r="D97" i="21"/>
  <c r="E97" i="21"/>
  <c r="F97" i="21"/>
  <c r="G97" i="21"/>
  <c r="C98" i="21"/>
  <c r="D98" i="21"/>
  <c r="E98" i="21"/>
  <c r="F98" i="21"/>
  <c r="G98" i="21"/>
  <c r="C99" i="21"/>
  <c r="D99" i="21"/>
  <c r="E99" i="21"/>
  <c r="F99" i="21"/>
  <c r="G99" i="21"/>
  <c r="C100" i="21"/>
  <c r="D100" i="21"/>
  <c r="E100" i="21"/>
  <c r="F100" i="21"/>
  <c r="G100" i="21"/>
  <c r="C101" i="21"/>
  <c r="D101" i="21"/>
  <c r="E101" i="21"/>
  <c r="F101" i="21"/>
  <c r="G101" i="21"/>
  <c r="C102" i="21"/>
  <c r="D102" i="21"/>
  <c r="E102" i="21"/>
  <c r="F102" i="21"/>
  <c r="G102" i="21"/>
  <c r="C103" i="21"/>
  <c r="D103" i="21"/>
  <c r="E103" i="21"/>
  <c r="F103" i="21"/>
  <c r="G103" i="21"/>
  <c r="C104" i="21"/>
  <c r="D104" i="21"/>
  <c r="E104" i="21"/>
  <c r="F104" i="21"/>
  <c r="G104" i="21"/>
  <c r="C105" i="21"/>
  <c r="D105" i="21"/>
  <c r="E105" i="21"/>
  <c r="F105" i="21"/>
  <c r="G105" i="21"/>
  <c r="C106" i="21"/>
  <c r="D106" i="21"/>
  <c r="E106" i="21"/>
  <c r="F106" i="21"/>
  <c r="G106" i="21"/>
  <c r="L82" i="21"/>
  <c r="K82" i="21"/>
  <c r="G82" i="21"/>
  <c r="F82" i="21"/>
  <c r="E82" i="21"/>
  <c r="D82" i="21"/>
  <c r="C82" i="21"/>
  <c r="K58" i="21"/>
  <c r="L58" i="21"/>
  <c r="K59" i="21"/>
  <c r="L59" i="21"/>
  <c r="K60" i="21"/>
  <c r="L60" i="21"/>
  <c r="K61" i="21"/>
  <c r="L61" i="21"/>
  <c r="K62" i="21"/>
  <c r="L62" i="21"/>
  <c r="K63" i="21"/>
  <c r="L63" i="21"/>
  <c r="K64" i="21"/>
  <c r="L64" i="21"/>
  <c r="K65" i="21"/>
  <c r="L65" i="21"/>
  <c r="K66" i="21"/>
  <c r="L66" i="21"/>
  <c r="K67" i="21"/>
  <c r="L67" i="21"/>
  <c r="K68" i="21"/>
  <c r="L68" i="21"/>
  <c r="K69" i="21"/>
  <c r="L69" i="21"/>
  <c r="K70" i="21"/>
  <c r="L70" i="21"/>
  <c r="K71" i="21"/>
  <c r="L71" i="21"/>
  <c r="K72" i="21"/>
  <c r="L72" i="21"/>
  <c r="K73" i="21"/>
  <c r="L73" i="21"/>
  <c r="K74" i="21"/>
  <c r="L74" i="21"/>
  <c r="K75" i="21"/>
  <c r="L75" i="21"/>
  <c r="K76" i="21"/>
  <c r="L76" i="21"/>
  <c r="K77" i="21"/>
  <c r="L77" i="21"/>
  <c r="K78" i="21"/>
  <c r="L78" i="21"/>
  <c r="K79" i="21"/>
  <c r="L79" i="21"/>
  <c r="K80" i="21"/>
  <c r="L80" i="21"/>
  <c r="K81" i="21"/>
  <c r="L81" i="21"/>
  <c r="C58" i="21"/>
  <c r="D58" i="21"/>
  <c r="E58" i="21"/>
  <c r="F58" i="21"/>
  <c r="G58" i="21"/>
  <c r="C59" i="21"/>
  <c r="D59" i="21"/>
  <c r="E59" i="21"/>
  <c r="F59" i="21"/>
  <c r="G59" i="21"/>
  <c r="C60" i="21"/>
  <c r="D60" i="21"/>
  <c r="E60" i="21"/>
  <c r="F60" i="21"/>
  <c r="G60" i="21"/>
  <c r="C61" i="21"/>
  <c r="D61" i="21"/>
  <c r="E61" i="21"/>
  <c r="F61" i="21"/>
  <c r="G61" i="21"/>
  <c r="C62" i="21"/>
  <c r="D62" i="21"/>
  <c r="E62" i="21"/>
  <c r="F62" i="21"/>
  <c r="G62" i="21"/>
  <c r="C63" i="21"/>
  <c r="D63" i="21"/>
  <c r="E63" i="21"/>
  <c r="F63" i="21"/>
  <c r="G63" i="21"/>
  <c r="C64" i="21"/>
  <c r="D64" i="21"/>
  <c r="E64" i="21"/>
  <c r="F64" i="21"/>
  <c r="G64" i="21"/>
  <c r="C65" i="21"/>
  <c r="D65" i="21"/>
  <c r="E65" i="21"/>
  <c r="F65" i="21"/>
  <c r="G65" i="21"/>
  <c r="C66" i="21"/>
  <c r="D66" i="21"/>
  <c r="E66" i="21"/>
  <c r="F66" i="21"/>
  <c r="G66" i="21"/>
  <c r="C67" i="21"/>
  <c r="D67" i="21"/>
  <c r="E67" i="21"/>
  <c r="F67" i="21"/>
  <c r="G67" i="21"/>
  <c r="C68" i="21"/>
  <c r="D68" i="21"/>
  <c r="E68" i="21"/>
  <c r="F68" i="21"/>
  <c r="G68" i="21"/>
  <c r="C69" i="21"/>
  <c r="D69" i="21"/>
  <c r="E69" i="21"/>
  <c r="F69" i="21"/>
  <c r="G69" i="21"/>
  <c r="C70" i="21"/>
  <c r="D70" i="21"/>
  <c r="E70" i="21"/>
  <c r="F70" i="21"/>
  <c r="G70" i="21"/>
  <c r="C71" i="21"/>
  <c r="D71" i="21"/>
  <c r="E71" i="21"/>
  <c r="F71" i="21"/>
  <c r="G71" i="21"/>
  <c r="C72" i="21"/>
  <c r="D72" i="21"/>
  <c r="E72" i="21"/>
  <c r="F72" i="21"/>
  <c r="G72" i="21"/>
  <c r="C73" i="21"/>
  <c r="D73" i="21"/>
  <c r="E73" i="21"/>
  <c r="F73" i="21"/>
  <c r="G73" i="21"/>
  <c r="C74" i="21"/>
  <c r="D74" i="21"/>
  <c r="E74" i="21"/>
  <c r="F74" i="21"/>
  <c r="G74" i="21"/>
  <c r="C75" i="21"/>
  <c r="D75" i="21"/>
  <c r="E75" i="21"/>
  <c r="F75" i="21"/>
  <c r="G75" i="21"/>
  <c r="C76" i="21"/>
  <c r="D76" i="21"/>
  <c r="E76" i="21"/>
  <c r="F76" i="21"/>
  <c r="G76" i="21"/>
  <c r="C77" i="21"/>
  <c r="D77" i="21"/>
  <c r="E77" i="21"/>
  <c r="F77" i="21"/>
  <c r="G77" i="21"/>
  <c r="C78" i="21"/>
  <c r="D78" i="21"/>
  <c r="E78" i="21"/>
  <c r="F78" i="21"/>
  <c r="G78" i="21"/>
  <c r="C79" i="21"/>
  <c r="D79" i="21"/>
  <c r="E79" i="21"/>
  <c r="F79" i="21"/>
  <c r="G79" i="21"/>
  <c r="C80" i="21"/>
  <c r="D80" i="21"/>
  <c r="E80" i="21"/>
  <c r="F80" i="21"/>
  <c r="G80" i="21"/>
  <c r="C81" i="21"/>
  <c r="D81" i="21"/>
  <c r="E81" i="21"/>
  <c r="F81" i="21"/>
  <c r="G81" i="21"/>
  <c r="L57" i="21"/>
  <c r="K57" i="21"/>
  <c r="G57" i="21"/>
  <c r="F57" i="21"/>
  <c r="E57" i="21"/>
  <c r="D57" i="21"/>
  <c r="C57" i="21"/>
  <c r="K33" i="21"/>
  <c r="L33" i="21"/>
  <c r="K34" i="21"/>
  <c r="L34" i="21"/>
  <c r="K35" i="21"/>
  <c r="L35" i="21"/>
  <c r="K36" i="21"/>
  <c r="L36" i="21"/>
  <c r="K37" i="21"/>
  <c r="L37" i="21"/>
  <c r="K38" i="21"/>
  <c r="L38" i="21"/>
  <c r="K39" i="21"/>
  <c r="L39" i="21"/>
  <c r="K40" i="21"/>
  <c r="L40" i="21"/>
  <c r="K41" i="21"/>
  <c r="L41" i="21"/>
  <c r="K42" i="21"/>
  <c r="L42" i="21"/>
  <c r="K43" i="21"/>
  <c r="L43" i="21"/>
  <c r="K44" i="21"/>
  <c r="L44" i="21"/>
  <c r="K45" i="21"/>
  <c r="L45" i="21"/>
  <c r="K46" i="21"/>
  <c r="L46" i="21"/>
  <c r="K47" i="21"/>
  <c r="L47" i="21"/>
  <c r="K48" i="21"/>
  <c r="L48" i="21"/>
  <c r="K49" i="21"/>
  <c r="L49" i="21"/>
  <c r="K50" i="21"/>
  <c r="L50" i="21"/>
  <c r="K51" i="21"/>
  <c r="L51" i="21"/>
  <c r="K52" i="21"/>
  <c r="L52" i="21"/>
  <c r="K53" i="21"/>
  <c r="L53" i="21"/>
  <c r="K54" i="21"/>
  <c r="L54" i="21"/>
  <c r="K55" i="21"/>
  <c r="L55" i="21"/>
  <c r="K56" i="21"/>
  <c r="L56" i="21"/>
  <c r="C33" i="21"/>
  <c r="D33" i="21"/>
  <c r="E33" i="21"/>
  <c r="F33" i="21"/>
  <c r="G33" i="21"/>
  <c r="C34" i="21"/>
  <c r="D34" i="21"/>
  <c r="E34" i="21"/>
  <c r="F34" i="21"/>
  <c r="G34" i="21"/>
  <c r="C35" i="21"/>
  <c r="D35" i="21"/>
  <c r="E35" i="21"/>
  <c r="F35" i="21"/>
  <c r="G35" i="21"/>
  <c r="C36" i="21"/>
  <c r="D36" i="21"/>
  <c r="E36" i="21"/>
  <c r="F36" i="21"/>
  <c r="G36" i="21"/>
  <c r="C37" i="21"/>
  <c r="D37" i="21"/>
  <c r="E37" i="21"/>
  <c r="F37" i="21"/>
  <c r="G37" i="21"/>
  <c r="C38" i="21"/>
  <c r="D38" i="21"/>
  <c r="E38" i="21"/>
  <c r="F38" i="21"/>
  <c r="G38" i="21"/>
  <c r="C39" i="21"/>
  <c r="D39" i="21"/>
  <c r="E39" i="21"/>
  <c r="F39" i="21"/>
  <c r="G39" i="21"/>
  <c r="C40" i="21"/>
  <c r="D40" i="21"/>
  <c r="E40" i="21"/>
  <c r="F40" i="21"/>
  <c r="G40" i="21"/>
  <c r="C41" i="21"/>
  <c r="D41" i="21"/>
  <c r="E41" i="21"/>
  <c r="F41" i="21"/>
  <c r="G41" i="21"/>
  <c r="C42" i="21"/>
  <c r="D42" i="21"/>
  <c r="E42" i="21"/>
  <c r="F42" i="21"/>
  <c r="G42" i="21"/>
  <c r="C43" i="21"/>
  <c r="D43" i="21"/>
  <c r="E43" i="21"/>
  <c r="F43" i="21"/>
  <c r="G43" i="21"/>
  <c r="C44" i="21"/>
  <c r="D44" i="21"/>
  <c r="E44" i="21"/>
  <c r="F44" i="21"/>
  <c r="G44" i="21"/>
  <c r="C45" i="21"/>
  <c r="D45" i="21"/>
  <c r="E45" i="21"/>
  <c r="F45" i="21"/>
  <c r="G45" i="21"/>
  <c r="C46" i="21"/>
  <c r="D46" i="21"/>
  <c r="E46" i="21"/>
  <c r="F46" i="21"/>
  <c r="G46" i="21"/>
  <c r="C47" i="21"/>
  <c r="D47" i="21"/>
  <c r="E47" i="21"/>
  <c r="F47" i="21"/>
  <c r="G47" i="21"/>
  <c r="C48" i="21"/>
  <c r="D48" i="21"/>
  <c r="E48" i="21"/>
  <c r="F48" i="21"/>
  <c r="G48" i="21"/>
  <c r="C49" i="21"/>
  <c r="D49" i="21"/>
  <c r="E49" i="21"/>
  <c r="F49" i="21"/>
  <c r="G49" i="21"/>
  <c r="C50" i="21"/>
  <c r="D50" i="21"/>
  <c r="E50" i="21"/>
  <c r="F50" i="21"/>
  <c r="G50" i="21"/>
  <c r="C51" i="21"/>
  <c r="D51" i="21"/>
  <c r="E51" i="21"/>
  <c r="F51" i="21"/>
  <c r="G51" i="21"/>
  <c r="C52" i="21"/>
  <c r="D52" i="21"/>
  <c r="E52" i="21"/>
  <c r="F52" i="21"/>
  <c r="G52" i="21"/>
  <c r="C53" i="21"/>
  <c r="D53" i="21"/>
  <c r="E53" i="21"/>
  <c r="F53" i="21"/>
  <c r="G53" i="21"/>
  <c r="C54" i="21"/>
  <c r="D54" i="21"/>
  <c r="E54" i="21"/>
  <c r="F54" i="21"/>
  <c r="G54" i="21"/>
  <c r="C55" i="21"/>
  <c r="D55" i="21"/>
  <c r="E55" i="21"/>
  <c r="F55" i="21"/>
  <c r="G55" i="21"/>
  <c r="C56" i="21"/>
  <c r="D56" i="21"/>
  <c r="E56" i="21"/>
  <c r="F56" i="21"/>
  <c r="G56" i="21"/>
  <c r="L32" i="21"/>
  <c r="K32" i="21"/>
  <c r="G32" i="21"/>
  <c r="F32" i="21"/>
  <c r="E32" i="21"/>
  <c r="D32" i="21"/>
  <c r="C32" i="21"/>
  <c r="K8" i="21"/>
  <c r="L8" i="21"/>
  <c r="K9" i="21"/>
  <c r="L9" i="21"/>
  <c r="K10" i="21"/>
  <c r="L10" i="21"/>
  <c r="K11" i="21"/>
  <c r="L11" i="21"/>
  <c r="K12" i="21"/>
  <c r="L12" i="21"/>
  <c r="K13" i="21"/>
  <c r="L13" i="21"/>
  <c r="K14" i="21"/>
  <c r="L14" i="21"/>
  <c r="K15" i="21"/>
  <c r="L15" i="21"/>
  <c r="K16" i="21"/>
  <c r="L16" i="21"/>
  <c r="K17" i="21"/>
  <c r="L17" i="21"/>
  <c r="K18" i="21"/>
  <c r="L18" i="21"/>
  <c r="K19" i="21"/>
  <c r="L19" i="21"/>
  <c r="K20" i="21"/>
  <c r="L20" i="21"/>
  <c r="K21" i="21"/>
  <c r="L21" i="21"/>
  <c r="K22" i="21"/>
  <c r="L22" i="21"/>
  <c r="K23" i="21"/>
  <c r="L23" i="21"/>
  <c r="K24" i="21"/>
  <c r="L24" i="21"/>
  <c r="K25" i="21"/>
  <c r="L25" i="21"/>
  <c r="K26" i="21"/>
  <c r="L26" i="21"/>
  <c r="K27" i="21"/>
  <c r="L27" i="21"/>
  <c r="K28" i="21"/>
  <c r="L28" i="21"/>
  <c r="K29" i="21"/>
  <c r="L29" i="21"/>
  <c r="K30" i="21"/>
  <c r="L30" i="21"/>
  <c r="K31" i="21"/>
  <c r="L31" i="21"/>
  <c r="C8" i="21"/>
  <c r="D8" i="21"/>
  <c r="E8" i="21"/>
  <c r="F8" i="21"/>
  <c r="G8" i="21"/>
  <c r="C9" i="21"/>
  <c r="D9" i="21"/>
  <c r="E9" i="21"/>
  <c r="F9" i="21"/>
  <c r="G9" i="21"/>
  <c r="C10" i="21"/>
  <c r="D10" i="21"/>
  <c r="E10" i="21"/>
  <c r="F10" i="21"/>
  <c r="G10" i="21"/>
  <c r="C11" i="21"/>
  <c r="D11" i="21"/>
  <c r="E11" i="21"/>
  <c r="F11" i="21"/>
  <c r="G11" i="21"/>
  <c r="C12" i="21"/>
  <c r="D12" i="21"/>
  <c r="E12" i="21"/>
  <c r="F12" i="21"/>
  <c r="G12" i="21"/>
  <c r="C13" i="21"/>
  <c r="D13" i="21"/>
  <c r="E13" i="21"/>
  <c r="F13" i="21"/>
  <c r="G13" i="21"/>
  <c r="C14" i="21"/>
  <c r="D14" i="21"/>
  <c r="E14" i="21"/>
  <c r="F14" i="21"/>
  <c r="G14" i="21"/>
  <c r="C15" i="21"/>
  <c r="D15" i="21"/>
  <c r="E15" i="21"/>
  <c r="F15" i="21"/>
  <c r="G15" i="21"/>
  <c r="C16" i="21"/>
  <c r="D16" i="21"/>
  <c r="E16" i="21"/>
  <c r="F16" i="21"/>
  <c r="G16" i="21"/>
  <c r="C17" i="21"/>
  <c r="D17" i="21"/>
  <c r="E17" i="21"/>
  <c r="F17" i="21"/>
  <c r="G17" i="21"/>
  <c r="C18" i="21"/>
  <c r="D18" i="21"/>
  <c r="E18" i="21"/>
  <c r="F18" i="21"/>
  <c r="G18" i="21"/>
  <c r="C19" i="21"/>
  <c r="D19" i="21"/>
  <c r="E19" i="21"/>
  <c r="F19" i="21"/>
  <c r="G19" i="21"/>
  <c r="C20" i="21"/>
  <c r="D20" i="21"/>
  <c r="E20" i="21"/>
  <c r="F20" i="21"/>
  <c r="G20" i="21"/>
  <c r="C21" i="21"/>
  <c r="D21" i="21"/>
  <c r="E21" i="21"/>
  <c r="F21" i="21"/>
  <c r="G21" i="21"/>
  <c r="C22" i="21"/>
  <c r="D22" i="21"/>
  <c r="E22" i="21"/>
  <c r="F22" i="21"/>
  <c r="G22" i="21"/>
  <c r="C23" i="21"/>
  <c r="D23" i="21"/>
  <c r="E23" i="21"/>
  <c r="F23" i="21"/>
  <c r="G23" i="21"/>
  <c r="C24" i="21"/>
  <c r="D24" i="21"/>
  <c r="E24" i="21"/>
  <c r="F24" i="21"/>
  <c r="G24" i="21"/>
  <c r="C25" i="21"/>
  <c r="D25" i="21"/>
  <c r="E25" i="21"/>
  <c r="F25" i="21"/>
  <c r="G25" i="21"/>
  <c r="C26" i="21"/>
  <c r="D26" i="21"/>
  <c r="E26" i="21"/>
  <c r="F26" i="21"/>
  <c r="G26" i="21"/>
  <c r="C27" i="21"/>
  <c r="D27" i="21"/>
  <c r="E27" i="21"/>
  <c r="F27" i="21"/>
  <c r="G27" i="21"/>
  <c r="C28" i="21"/>
  <c r="D28" i="21"/>
  <c r="E28" i="21"/>
  <c r="F28" i="21"/>
  <c r="G28" i="21"/>
  <c r="C29" i="21"/>
  <c r="D29" i="21"/>
  <c r="E29" i="21"/>
  <c r="F29" i="21"/>
  <c r="G29" i="21"/>
  <c r="C30" i="21"/>
  <c r="D30" i="21"/>
  <c r="E30" i="21"/>
  <c r="F30" i="21"/>
  <c r="G30" i="21"/>
  <c r="C31" i="21"/>
  <c r="D31" i="21"/>
  <c r="E31" i="21"/>
  <c r="F31" i="21"/>
  <c r="G31" i="21"/>
  <c r="L7" i="21"/>
  <c r="K7" i="21"/>
  <c r="G7" i="21"/>
  <c r="F7" i="21"/>
  <c r="E7" i="21"/>
  <c r="D7" i="21"/>
  <c r="C7" i="21"/>
  <c r="K449" i="22"/>
  <c r="K450" i="22"/>
  <c r="K451" i="22"/>
  <c r="K452" i="22"/>
  <c r="K453" i="22"/>
  <c r="K454" i="22"/>
  <c r="K455" i="22"/>
  <c r="K456" i="22"/>
  <c r="C449" i="22"/>
  <c r="D449" i="22"/>
  <c r="E449" i="22"/>
  <c r="F449" i="22"/>
  <c r="G449" i="22"/>
  <c r="C450" i="22"/>
  <c r="D450" i="22"/>
  <c r="E450" i="22"/>
  <c r="F450" i="22"/>
  <c r="G450" i="22"/>
  <c r="C451" i="22"/>
  <c r="D451" i="22"/>
  <c r="E451" i="22"/>
  <c r="F451" i="22"/>
  <c r="G451" i="22"/>
  <c r="C452" i="22"/>
  <c r="D452" i="22"/>
  <c r="E452" i="22"/>
  <c r="F452" i="22"/>
  <c r="G452" i="22"/>
  <c r="C453" i="22"/>
  <c r="D453" i="22"/>
  <c r="E453" i="22"/>
  <c r="F453" i="22"/>
  <c r="G453" i="22"/>
  <c r="C454" i="22"/>
  <c r="D454" i="22"/>
  <c r="E454" i="22"/>
  <c r="F454" i="22"/>
  <c r="G454" i="22"/>
  <c r="C455" i="22"/>
  <c r="D455" i="22"/>
  <c r="E455" i="22"/>
  <c r="F455" i="22"/>
  <c r="G455" i="22"/>
  <c r="C456" i="22"/>
  <c r="D456" i="22"/>
  <c r="E456" i="22"/>
  <c r="F456" i="22"/>
  <c r="G456" i="22"/>
  <c r="K448" i="22"/>
  <c r="G448" i="22"/>
  <c r="F448" i="22"/>
  <c r="E448" i="22"/>
  <c r="D448" i="22"/>
  <c r="C448" i="22"/>
  <c r="K440" i="22"/>
  <c r="K441" i="22"/>
  <c r="K442" i="22"/>
  <c r="K443" i="22"/>
  <c r="K444" i="22"/>
  <c r="K445" i="22"/>
  <c r="K446" i="22"/>
  <c r="K447" i="22"/>
  <c r="C440" i="22"/>
  <c r="D440" i="22"/>
  <c r="E440" i="22"/>
  <c r="F440" i="22"/>
  <c r="G440" i="22"/>
  <c r="C441" i="22"/>
  <c r="D441" i="22"/>
  <c r="E441" i="22"/>
  <c r="F441" i="22"/>
  <c r="G441" i="22"/>
  <c r="C442" i="22"/>
  <c r="D442" i="22"/>
  <c r="E442" i="22"/>
  <c r="F442" i="22"/>
  <c r="G442" i="22"/>
  <c r="C443" i="22"/>
  <c r="D443" i="22"/>
  <c r="E443" i="22"/>
  <c r="F443" i="22"/>
  <c r="G443" i="22"/>
  <c r="C444" i="22"/>
  <c r="D444" i="22"/>
  <c r="E444" i="22"/>
  <c r="F444" i="22"/>
  <c r="G444" i="22"/>
  <c r="C445" i="22"/>
  <c r="D445" i="22"/>
  <c r="E445" i="22"/>
  <c r="F445" i="22"/>
  <c r="G445" i="22"/>
  <c r="C446" i="22"/>
  <c r="D446" i="22"/>
  <c r="E446" i="22"/>
  <c r="F446" i="22"/>
  <c r="G446" i="22"/>
  <c r="C447" i="22"/>
  <c r="D447" i="22"/>
  <c r="E447" i="22"/>
  <c r="F447" i="22"/>
  <c r="G447" i="22"/>
  <c r="K439" i="22"/>
  <c r="G439" i="22"/>
  <c r="F439" i="22"/>
  <c r="E439" i="22"/>
  <c r="D439" i="22"/>
  <c r="C439" i="22"/>
  <c r="K431" i="22"/>
  <c r="K432" i="22"/>
  <c r="K433" i="22"/>
  <c r="K434" i="22"/>
  <c r="K435" i="22"/>
  <c r="K436" i="22"/>
  <c r="K437" i="22"/>
  <c r="K438" i="22"/>
  <c r="C431" i="22"/>
  <c r="D431" i="22"/>
  <c r="E431" i="22"/>
  <c r="F431" i="22"/>
  <c r="G431" i="22"/>
  <c r="C432" i="22"/>
  <c r="D432" i="22"/>
  <c r="E432" i="22"/>
  <c r="F432" i="22"/>
  <c r="G432" i="22"/>
  <c r="C433" i="22"/>
  <c r="D433" i="22"/>
  <c r="E433" i="22"/>
  <c r="F433" i="22"/>
  <c r="G433" i="22"/>
  <c r="C434" i="22"/>
  <c r="D434" i="22"/>
  <c r="E434" i="22"/>
  <c r="F434" i="22"/>
  <c r="G434" i="22"/>
  <c r="C435" i="22"/>
  <c r="D435" i="22"/>
  <c r="E435" i="22"/>
  <c r="F435" i="22"/>
  <c r="G435" i="22"/>
  <c r="C436" i="22"/>
  <c r="D436" i="22"/>
  <c r="E436" i="22"/>
  <c r="F436" i="22"/>
  <c r="G436" i="22"/>
  <c r="C437" i="22"/>
  <c r="D437" i="22"/>
  <c r="E437" i="22"/>
  <c r="F437" i="22"/>
  <c r="G437" i="22"/>
  <c r="C438" i="22"/>
  <c r="D438" i="22"/>
  <c r="E438" i="22"/>
  <c r="F438" i="22"/>
  <c r="G438" i="22"/>
  <c r="K430" i="22"/>
  <c r="G430" i="22"/>
  <c r="F430" i="22"/>
  <c r="E430" i="22"/>
  <c r="D430" i="22"/>
  <c r="C430" i="22"/>
  <c r="K422" i="22"/>
  <c r="K423" i="22"/>
  <c r="K424" i="22"/>
  <c r="K425" i="22"/>
  <c r="K426" i="22"/>
  <c r="K427" i="22"/>
  <c r="K428" i="22"/>
  <c r="K429" i="22"/>
  <c r="C422" i="22"/>
  <c r="D422" i="22"/>
  <c r="E422" i="22"/>
  <c r="F422" i="22"/>
  <c r="G422" i="22"/>
  <c r="C423" i="22"/>
  <c r="D423" i="22"/>
  <c r="E423" i="22"/>
  <c r="F423" i="22"/>
  <c r="G423" i="22"/>
  <c r="C424" i="22"/>
  <c r="D424" i="22"/>
  <c r="E424" i="22"/>
  <c r="F424" i="22"/>
  <c r="G424" i="22"/>
  <c r="C425" i="22"/>
  <c r="D425" i="22"/>
  <c r="E425" i="22"/>
  <c r="F425" i="22"/>
  <c r="G425" i="22"/>
  <c r="C426" i="22"/>
  <c r="D426" i="22"/>
  <c r="E426" i="22"/>
  <c r="F426" i="22"/>
  <c r="G426" i="22"/>
  <c r="C427" i="22"/>
  <c r="D427" i="22"/>
  <c r="E427" i="22"/>
  <c r="F427" i="22"/>
  <c r="G427" i="22"/>
  <c r="C428" i="22"/>
  <c r="D428" i="22"/>
  <c r="E428" i="22"/>
  <c r="F428" i="22"/>
  <c r="G428" i="22"/>
  <c r="C429" i="22"/>
  <c r="D429" i="22"/>
  <c r="E429" i="22"/>
  <c r="F429" i="22"/>
  <c r="G429" i="22"/>
  <c r="K421" i="22"/>
  <c r="G421" i="22"/>
  <c r="F421" i="22"/>
  <c r="E421" i="22"/>
  <c r="D421" i="22"/>
  <c r="C421" i="22"/>
  <c r="K413" i="22"/>
  <c r="K414" i="22"/>
  <c r="K415" i="22"/>
  <c r="K416" i="22"/>
  <c r="K417" i="22"/>
  <c r="K418" i="22"/>
  <c r="K419" i="22"/>
  <c r="K420" i="22"/>
  <c r="C413" i="22"/>
  <c r="D413" i="22"/>
  <c r="E413" i="22"/>
  <c r="F413" i="22"/>
  <c r="G413" i="22"/>
  <c r="C414" i="22"/>
  <c r="D414" i="22"/>
  <c r="E414" i="22"/>
  <c r="F414" i="22"/>
  <c r="G414" i="22"/>
  <c r="C415" i="22"/>
  <c r="D415" i="22"/>
  <c r="E415" i="22"/>
  <c r="F415" i="22"/>
  <c r="G415" i="22"/>
  <c r="C416" i="22"/>
  <c r="D416" i="22"/>
  <c r="E416" i="22"/>
  <c r="F416" i="22"/>
  <c r="G416" i="22"/>
  <c r="C417" i="22"/>
  <c r="D417" i="22"/>
  <c r="E417" i="22"/>
  <c r="F417" i="22"/>
  <c r="G417" i="22"/>
  <c r="C418" i="22"/>
  <c r="D418" i="22"/>
  <c r="E418" i="22"/>
  <c r="F418" i="22"/>
  <c r="G418" i="22"/>
  <c r="C419" i="22"/>
  <c r="D419" i="22"/>
  <c r="E419" i="22"/>
  <c r="F419" i="22"/>
  <c r="G419" i="22"/>
  <c r="C420" i="22"/>
  <c r="D420" i="22"/>
  <c r="E420" i="22"/>
  <c r="F420" i="22"/>
  <c r="G420" i="22"/>
  <c r="K412" i="22"/>
  <c r="G412" i="22"/>
  <c r="F412" i="22"/>
  <c r="E412" i="22"/>
  <c r="D412" i="22"/>
  <c r="C412" i="22"/>
  <c r="K404" i="22"/>
  <c r="K405" i="22"/>
  <c r="K406" i="22"/>
  <c r="K407" i="22"/>
  <c r="K408" i="22"/>
  <c r="K409" i="22"/>
  <c r="K410" i="22"/>
  <c r="K411" i="22"/>
  <c r="C404" i="22"/>
  <c r="D404" i="22"/>
  <c r="E404" i="22"/>
  <c r="F404" i="22"/>
  <c r="G404" i="22"/>
  <c r="C405" i="22"/>
  <c r="D405" i="22"/>
  <c r="E405" i="22"/>
  <c r="F405" i="22"/>
  <c r="G405" i="22"/>
  <c r="C406" i="22"/>
  <c r="D406" i="22"/>
  <c r="E406" i="22"/>
  <c r="F406" i="22"/>
  <c r="G406" i="22"/>
  <c r="C407" i="22"/>
  <c r="D407" i="22"/>
  <c r="E407" i="22"/>
  <c r="F407" i="22"/>
  <c r="G407" i="22"/>
  <c r="C408" i="22"/>
  <c r="D408" i="22"/>
  <c r="E408" i="22"/>
  <c r="F408" i="22"/>
  <c r="G408" i="22"/>
  <c r="C409" i="22"/>
  <c r="D409" i="22"/>
  <c r="E409" i="22"/>
  <c r="F409" i="22"/>
  <c r="G409" i="22"/>
  <c r="C410" i="22"/>
  <c r="D410" i="22"/>
  <c r="E410" i="22"/>
  <c r="F410" i="22"/>
  <c r="G410" i="22"/>
  <c r="C411" i="22"/>
  <c r="D411" i="22"/>
  <c r="E411" i="22"/>
  <c r="F411" i="22"/>
  <c r="G411" i="22"/>
  <c r="K403" i="22"/>
  <c r="G403" i="22"/>
  <c r="F403" i="22"/>
  <c r="E403" i="22"/>
  <c r="D403" i="22"/>
  <c r="C403" i="22"/>
  <c r="K395" i="22"/>
  <c r="K396" i="22"/>
  <c r="K397" i="22"/>
  <c r="K398" i="22"/>
  <c r="K399" i="22"/>
  <c r="K400" i="22"/>
  <c r="K401" i="22"/>
  <c r="K402" i="22"/>
  <c r="C395" i="22"/>
  <c r="D395" i="22"/>
  <c r="E395" i="22"/>
  <c r="F395" i="22"/>
  <c r="G395" i="22"/>
  <c r="C396" i="22"/>
  <c r="D396" i="22"/>
  <c r="E396" i="22"/>
  <c r="F396" i="22"/>
  <c r="G396" i="22"/>
  <c r="C397" i="22"/>
  <c r="D397" i="22"/>
  <c r="E397" i="22"/>
  <c r="F397" i="22"/>
  <c r="G397" i="22"/>
  <c r="C398" i="22"/>
  <c r="D398" i="22"/>
  <c r="E398" i="22"/>
  <c r="F398" i="22"/>
  <c r="G398" i="22"/>
  <c r="C399" i="22"/>
  <c r="D399" i="22"/>
  <c r="E399" i="22"/>
  <c r="F399" i="22"/>
  <c r="G399" i="22"/>
  <c r="C400" i="22"/>
  <c r="D400" i="22"/>
  <c r="E400" i="22"/>
  <c r="F400" i="22"/>
  <c r="G400" i="22"/>
  <c r="C401" i="22"/>
  <c r="D401" i="22"/>
  <c r="E401" i="22"/>
  <c r="F401" i="22"/>
  <c r="G401" i="22"/>
  <c r="C402" i="22"/>
  <c r="D402" i="22"/>
  <c r="E402" i="22"/>
  <c r="F402" i="22"/>
  <c r="G402" i="22"/>
  <c r="K394" i="22"/>
  <c r="G394" i="22"/>
  <c r="F394" i="22"/>
  <c r="E394" i="22"/>
  <c r="D394" i="22"/>
  <c r="C394" i="22"/>
  <c r="K386" i="22"/>
  <c r="K387" i="22"/>
  <c r="K388" i="22"/>
  <c r="K389" i="22"/>
  <c r="K390" i="22"/>
  <c r="K391" i="22"/>
  <c r="K392" i="22"/>
  <c r="K393" i="22"/>
  <c r="C386" i="22"/>
  <c r="D386" i="22"/>
  <c r="E386" i="22"/>
  <c r="F386" i="22"/>
  <c r="G386" i="22"/>
  <c r="C387" i="22"/>
  <c r="D387" i="22"/>
  <c r="E387" i="22"/>
  <c r="F387" i="22"/>
  <c r="G387" i="22"/>
  <c r="C388" i="22"/>
  <c r="D388" i="22"/>
  <c r="E388" i="22"/>
  <c r="F388" i="22"/>
  <c r="G388" i="22"/>
  <c r="C389" i="22"/>
  <c r="D389" i="22"/>
  <c r="E389" i="22"/>
  <c r="F389" i="22"/>
  <c r="G389" i="22"/>
  <c r="C390" i="22"/>
  <c r="D390" i="22"/>
  <c r="E390" i="22"/>
  <c r="F390" i="22"/>
  <c r="G390" i="22"/>
  <c r="C391" i="22"/>
  <c r="D391" i="22"/>
  <c r="E391" i="22"/>
  <c r="F391" i="22"/>
  <c r="G391" i="22"/>
  <c r="C392" i="22"/>
  <c r="D392" i="22"/>
  <c r="E392" i="22"/>
  <c r="F392" i="22"/>
  <c r="G392" i="22"/>
  <c r="C393" i="22"/>
  <c r="D393" i="22"/>
  <c r="E393" i="22"/>
  <c r="F393" i="22"/>
  <c r="G393" i="22"/>
  <c r="K385" i="22"/>
  <c r="G385" i="22"/>
  <c r="F385" i="22"/>
  <c r="E385" i="22"/>
  <c r="D385" i="22"/>
  <c r="C385" i="22"/>
  <c r="K377" i="22"/>
  <c r="K378" i="22"/>
  <c r="K379" i="22"/>
  <c r="K380" i="22"/>
  <c r="K381" i="22"/>
  <c r="K382" i="22"/>
  <c r="K383" i="22"/>
  <c r="K384" i="22"/>
  <c r="C377" i="22"/>
  <c r="D377" i="22"/>
  <c r="E377" i="22"/>
  <c r="F377" i="22"/>
  <c r="G377" i="22"/>
  <c r="C378" i="22"/>
  <c r="D378" i="22"/>
  <c r="E378" i="22"/>
  <c r="F378" i="22"/>
  <c r="G378" i="22"/>
  <c r="C379" i="22"/>
  <c r="D379" i="22"/>
  <c r="E379" i="22"/>
  <c r="F379" i="22"/>
  <c r="G379" i="22"/>
  <c r="C380" i="22"/>
  <c r="D380" i="22"/>
  <c r="E380" i="22"/>
  <c r="F380" i="22"/>
  <c r="G380" i="22"/>
  <c r="C381" i="22"/>
  <c r="D381" i="22"/>
  <c r="E381" i="22"/>
  <c r="F381" i="22"/>
  <c r="G381" i="22"/>
  <c r="C382" i="22"/>
  <c r="D382" i="22"/>
  <c r="E382" i="22"/>
  <c r="F382" i="22"/>
  <c r="G382" i="22"/>
  <c r="C383" i="22"/>
  <c r="D383" i="22"/>
  <c r="E383" i="22"/>
  <c r="F383" i="22"/>
  <c r="G383" i="22"/>
  <c r="C384" i="22"/>
  <c r="D384" i="22"/>
  <c r="E384" i="22"/>
  <c r="F384" i="22"/>
  <c r="G384" i="22"/>
  <c r="K376" i="22"/>
  <c r="G376" i="22"/>
  <c r="F376" i="22"/>
  <c r="E376" i="22"/>
  <c r="D376" i="22"/>
  <c r="C376" i="22"/>
  <c r="K368" i="22"/>
  <c r="K369" i="22"/>
  <c r="K370" i="22"/>
  <c r="K371" i="22"/>
  <c r="K372" i="22"/>
  <c r="K373" i="22"/>
  <c r="K374" i="22"/>
  <c r="K375" i="22"/>
  <c r="C368" i="22"/>
  <c r="D368" i="22"/>
  <c r="E368" i="22"/>
  <c r="F368" i="22"/>
  <c r="G368" i="22"/>
  <c r="C369" i="22"/>
  <c r="D369" i="22"/>
  <c r="E369" i="22"/>
  <c r="F369" i="22"/>
  <c r="G369" i="22"/>
  <c r="C370" i="22"/>
  <c r="D370" i="22"/>
  <c r="E370" i="22"/>
  <c r="F370" i="22"/>
  <c r="G370" i="22"/>
  <c r="C371" i="22"/>
  <c r="D371" i="22"/>
  <c r="E371" i="22"/>
  <c r="F371" i="22"/>
  <c r="G371" i="22"/>
  <c r="C372" i="22"/>
  <c r="D372" i="22"/>
  <c r="E372" i="22"/>
  <c r="F372" i="22"/>
  <c r="G372" i="22"/>
  <c r="C373" i="22"/>
  <c r="D373" i="22"/>
  <c r="E373" i="22"/>
  <c r="F373" i="22"/>
  <c r="G373" i="22"/>
  <c r="C374" i="22"/>
  <c r="D374" i="22"/>
  <c r="E374" i="22"/>
  <c r="F374" i="22"/>
  <c r="G374" i="22"/>
  <c r="C375" i="22"/>
  <c r="D375" i="22"/>
  <c r="E375" i="22"/>
  <c r="F375" i="22"/>
  <c r="G375" i="22"/>
  <c r="K367" i="22"/>
  <c r="G367" i="22"/>
  <c r="F367" i="22"/>
  <c r="E367" i="22"/>
  <c r="D367" i="22"/>
  <c r="C367" i="22"/>
  <c r="K359" i="22"/>
  <c r="K360" i="22"/>
  <c r="K361" i="22"/>
  <c r="K362" i="22"/>
  <c r="K363" i="22"/>
  <c r="K364" i="22"/>
  <c r="K365" i="22"/>
  <c r="K366" i="22"/>
  <c r="C359" i="22"/>
  <c r="D359" i="22"/>
  <c r="E359" i="22"/>
  <c r="F359" i="22"/>
  <c r="G359" i="22"/>
  <c r="C360" i="22"/>
  <c r="D360" i="22"/>
  <c r="E360" i="22"/>
  <c r="F360" i="22"/>
  <c r="G360" i="22"/>
  <c r="C361" i="22"/>
  <c r="D361" i="22"/>
  <c r="E361" i="22"/>
  <c r="F361" i="22"/>
  <c r="G361" i="22"/>
  <c r="C362" i="22"/>
  <c r="D362" i="22"/>
  <c r="E362" i="22"/>
  <c r="F362" i="22"/>
  <c r="G362" i="22"/>
  <c r="C363" i="22"/>
  <c r="D363" i="22"/>
  <c r="E363" i="22"/>
  <c r="F363" i="22"/>
  <c r="G363" i="22"/>
  <c r="C364" i="22"/>
  <c r="D364" i="22"/>
  <c r="E364" i="22"/>
  <c r="F364" i="22"/>
  <c r="G364" i="22"/>
  <c r="C365" i="22"/>
  <c r="D365" i="22"/>
  <c r="E365" i="22"/>
  <c r="F365" i="22"/>
  <c r="G365" i="22"/>
  <c r="C366" i="22"/>
  <c r="D366" i="22"/>
  <c r="E366" i="22"/>
  <c r="F366" i="22"/>
  <c r="G366" i="22"/>
  <c r="K358" i="22"/>
  <c r="G358" i="22"/>
  <c r="F358" i="22"/>
  <c r="E358" i="22"/>
  <c r="D358" i="22"/>
  <c r="C358" i="22"/>
  <c r="K350" i="22"/>
  <c r="K351" i="22"/>
  <c r="K352" i="22"/>
  <c r="K353" i="22"/>
  <c r="K354" i="22"/>
  <c r="K355" i="22"/>
  <c r="K356" i="22"/>
  <c r="K357" i="22"/>
  <c r="C350" i="22"/>
  <c r="D350" i="22"/>
  <c r="E350" i="22"/>
  <c r="F350" i="22"/>
  <c r="G350" i="22"/>
  <c r="C351" i="22"/>
  <c r="D351" i="22"/>
  <c r="E351" i="22"/>
  <c r="F351" i="22"/>
  <c r="G351" i="22"/>
  <c r="C352" i="22"/>
  <c r="D352" i="22"/>
  <c r="E352" i="22"/>
  <c r="F352" i="22"/>
  <c r="G352" i="22"/>
  <c r="C353" i="22"/>
  <c r="D353" i="22"/>
  <c r="E353" i="22"/>
  <c r="F353" i="22"/>
  <c r="G353" i="22"/>
  <c r="C354" i="22"/>
  <c r="D354" i="22"/>
  <c r="E354" i="22"/>
  <c r="F354" i="22"/>
  <c r="G354" i="22"/>
  <c r="C355" i="22"/>
  <c r="D355" i="22"/>
  <c r="E355" i="22"/>
  <c r="F355" i="22"/>
  <c r="G355" i="22"/>
  <c r="C356" i="22"/>
  <c r="D356" i="22"/>
  <c r="E356" i="22"/>
  <c r="F356" i="22"/>
  <c r="G356" i="22"/>
  <c r="C357" i="22"/>
  <c r="D357" i="22"/>
  <c r="E357" i="22"/>
  <c r="F357" i="22"/>
  <c r="G357" i="22"/>
  <c r="K349" i="22"/>
  <c r="G349" i="22"/>
  <c r="F349" i="22"/>
  <c r="E349" i="22"/>
  <c r="D349" i="22"/>
  <c r="C349" i="22"/>
  <c r="K341" i="22"/>
  <c r="K342" i="22"/>
  <c r="K343" i="22"/>
  <c r="K344" i="22"/>
  <c r="K345" i="22"/>
  <c r="K346" i="22"/>
  <c r="K347" i="22"/>
  <c r="K348" i="22"/>
  <c r="C341" i="22"/>
  <c r="D341" i="22"/>
  <c r="E341" i="22"/>
  <c r="F341" i="22"/>
  <c r="G341" i="22"/>
  <c r="C342" i="22"/>
  <c r="D342" i="22"/>
  <c r="E342" i="22"/>
  <c r="F342" i="22"/>
  <c r="G342" i="22"/>
  <c r="C343" i="22"/>
  <c r="D343" i="22"/>
  <c r="E343" i="22"/>
  <c r="F343" i="22"/>
  <c r="G343" i="22"/>
  <c r="C344" i="22"/>
  <c r="D344" i="22"/>
  <c r="E344" i="22"/>
  <c r="F344" i="22"/>
  <c r="G344" i="22"/>
  <c r="C345" i="22"/>
  <c r="D345" i="22"/>
  <c r="E345" i="22"/>
  <c r="F345" i="22"/>
  <c r="G345" i="22"/>
  <c r="C346" i="22"/>
  <c r="D346" i="22"/>
  <c r="E346" i="22"/>
  <c r="F346" i="22"/>
  <c r="G346" i="22"/>
  <c r="C347" i="22"/>
  <c r="D347" i="22"/>
  <c r="E347" i="22"/>
  <c r="F347" i="22"/>
  <c r="G347" i="22"/>
  <c r="C348" i="22"/>
  <c r="D348" i="22"/>
  <c r="E348" i="22"/>
  <c r="F348" i="22"/>
  <c r="G348" i="22"/>
  <c r="K340" i="22"/>
  <c r="G340" i="22"/>
  <c r="F340" i="22"/>
  <c r="E340" i="22"/>
  <c r="D340" i="22"/>
  <c r="C340" i="22"/>
  <c r="K332" i="22"/>
  <c r="K333" i="22"/>
  <c r="K334" i="22"/>
  <c r="K335" i="22"/>
  <c r="K336" i="22"/>
  <c r="K337" i="22"/>
  <c r="K338" i="22"/>
  <c r="K339" i="22"/>
  <c r="C332" i="22"/>
  <c r="D332" i="22"/>
  <c r="E332" i="22"/>
  <c r="F332" i="22"/>
  <c r="G332" i="22"/>
  <c r="C333" i="22"/>
  <c r="D333" i="22"/>
  <c r="E333" i="22"/>
  <c r="F333" i="22"/>
  <c r="G333" i="22"/>
  <c r="C334" i="22"/>
  <c r="D334" i="22"/>
  <c r="E334" i="22"/>
  <c r="F334" i="22"/>
  <c r="G334" i="22"/>
  <c r="C335" i="22"/>
  <c r="D335" i="22"/>
  <c r="E335" i="22"/>
  <c r="F335" i="22"/>
  <c r="G335" i="22"/>
  <c r="C336" i="22"/>
  <c r="D336" i="22"/>
  <c r="E336" i="22"/>
  <c r="F336" i="22"/>
  <c r="G336" i="22"/>
  <c r="C337" i="22"/>
  <c r="D337" i="22"/>
  <c r="E337" i="22"/>
  <c r="F337" i="22"/>
  <c r="G337" i="22"/>
  <c r="C338" i="22"/>
  <c r="D338" i="22"/>
  <c r="E338" i="22"/>
  <c r="F338" i="22"/>
  <c r="G338" i="22"/>
  <c r="C339" i="22"/>
  <c r="D339" i="22"/>
  <c r="E339" i="22"/>
  <c r="F339" i="22"/>
  <c r="G339" i="22"/>
  <c r="K331" i="22"/>
  <c r="G331" i="22"/>
  <c r="F331" i="22"/>
  <c r="E331" i="22"/>
  <c r="D331" i="22"/>
  <c r="C331" i="22"/>
  <c r="K323" i="22"/>
  <c r="K324" i="22"/>
  <c r="K325" i="22"/>
  <c r="K326" i="22"/>
  <c r="K327" i="22"/>
  <c r="K328" i="22"/>
  <c r="K329" i="22"/>
  <c r="K330" i="22"/>
  <c r="C323" i="22"/>
  <c r="D323" i="22"/>
  <c r="E323" i="22"/>
  <c r="F323" i="22"/>
  <c r="G323" i="22"/>
  <c r="C324" i="22"/>
  <c r="D324" i="22"/>
  <c r="E324" i="22"/>
  <c r="F324" i="22"/>
  <c r="G324" i="22"/>
  <c r="C325" i="22"/>
  <c r="D325" i="22"/>
  <c r="E325" i="22"/>
  <c r="F325" i="22"/>
  <c r="G325" i="22"/>
  <c r="C326" i="22"/>
  <c r="D326" i="22"/>
  <c r="E326" i="22"/>
  <c r="F326" i="22"/>
  <c r="G326" i="22"/>
  <c r="C327" i="22"/>
  <c r="D327" i="22"/>
  <c r="E327" i="22"/>
  <c r="F327" i="22"/>
  <c r="G327" i="22"/>
  <c r="C328" i="22"/>
  <c r="D328" i="22"/>
  <c r="E328" i="22"/>
  <c r="F328" i="22"/>
  <c r="G328" i="22"/>
  <c r="C329" i="22"/>
  <c r="D329" i="22"/>
  <c r="E329" i="22"/>
  <c r="F329" i="22"/>
  <c r="G329" i="22"/>
  <c r="C330" i="22"/>
  <c r="D330" i="22"/>
  <c r="E330" i="22"/>
  <c r="F330" i="22"/>
  <c r="G330" i="22"/>
  <c r="K322" i="22"/>
  <c r="G322" i="22"/>
  <c r="F322" i="22"/>
  <c r="E322" i="22"/>
  <c r="D322" i="22"/>
  <c r="C322" i="22"/>
  <c r="K314" i="22"/>
  <c r="K315" i="22"/>
  <c r="K316" i="22"/>
  <c r="K317" i="22"/>
  <c r="K318" i="22"/>
  <c r="K319" i="22"/>
  <c r="K320" i="22"/>
  <c r="K321" i="22"/>
  <c r="C314" i="22"/>
  <c r="D314" i="22"/>
  <c r="E314" i="22"/>
  <c r="F314" i="22"/>
  <c r="G314" i="22"/>
  <c r="C315" i="22"/>
  <c r="D315" i="22"/>
  <c r="E315" i="22"/>
  <c r="F315" i="22"/>
  <c r="G315" i="22"/>
  <c r="C316" i="22"/>
  <c r="D316" i="22"/>
  <c r="E316" i="22"/>
  <c r="F316" i="22"/>
  <c r="G316" i="22"/>
  <c r="C317" i="22"/>
  <c r="D317" i="22"/>
  <c r="E317" i="22"/>
  <c r="F317" i="22"/>
  <c r="G317" i="22"/>
  <c r="C318" i="22"/>
  <c r="D318" i="22"/>
  <c r="E318" i="22"/>
  <c r="F318" i="22"/>
  <c r="G318" i="22"/>
  <c r="C319" i="22"/>
  <c r="D319" i="22"/>
  <c r="E319" i="22"/>
  <c r="F319" i="22"/>
  <c r="G319" i="22"/>
  <c r="C320" i="22"/>
  <c r="D320" i="22"/>
  <c r="E320" i="22"/>
  <c r="F320" i="22"/>
  <c r="G320" i="22"/>
  <c r="C321" i="22"/>
  <c r="D321" i="22"/>
  <c r="E321" i="22"/>
  <c r="F321" i="22"/>
  <c r="G321" i="22"/>
  <c r="K313" i="22"/>
  <c r="G313" i="22"/>
  <c r="F313" i="22"/>
  <c r="E313" i="22"/>
  <c r="D313" i="22"/>
  <c r="C313" i="22"/>
  <c r="K305" i="22"/>
  <c r="K306" i="22"/>
  <c r="K307" i="22"/>
  <c r="K308" i="22"/>
  <c r="K309" i="22"/>
  <c r="K310" i="22"/>
  <c r="K311" i="22"/>
  <c r="K312" i="22"/>
  <c r="C305" i="22"/>
  <c r="D305" i="22"/>
  <c r="E305" i="22"/>
  <c r="F305" i="22"/>
  <c r="G305" i="22"/>
  <c r="C306" i="22"/>
  <c r="D306" i="22"/>
  <c r="E306" i="22"/>
  <c r="F306" i="22"/>
  <c r="G306" i="22"/>
  <c r="C307" i="22"/>
  <c r="D307" i="22"/>
  <c r="E307" i="22"/>
  <c r="F307" i="22"/>
  <c r="G307" i="22"/>
  <c r="C308" i="22"/>
  <c r="D308" i="22"/>
  <c r="E308" i="22"/>
  <c r="F308" i="22"/>
  <c r="G308" i="22"/>
  <c r="C309" i="22"/>
  <c r="D309" i="22"/>
  <c r="E309" i="22"/>
  <c r="F309" i="22"/>
  <c r="G309" i="22"/>
  <c r="C310" i="22"/>
  <c r="D310" i="22"/>
  <c r="E310" i="22"/>
  <c r="F310" i="22"/>
  <c r="G310" i="22"/>
  <c r="C311" i="22"/>
  <c r="D311" i="22"/>
  <c r="E311" i="22"/>
  <c r="F311" i="22"/>
  <c r="G311" i="22"/>
  <c r="C312" i="22"/>
  <c r="D312" i="22"/>
  <c r="E312" i="22"/>
  <c r="F312" i="22"/>
  <c r="G312" i="22"/>
  <c r="K304" i="22"/>
  <c r="G304" i="22"/>
  <c r="F304" i="22"/>
  <c r="E304" i="22"/>
  <c r="D304" i="22"/>
  <c r="C304" i="22"/>
  <c r="K296" i="22"/>
  <c r="K297" i="22"/>
  <c r="K298" i="22"/>
  <c r="K299" i="22"/>
  <c r="K300" i="22"/>
  <c r="K301" i="22"/>
  <c r="K302" i="22"/>
  <c r="K303" i="22"/>
  <c r="C296" i="22"/>
  <c r="D296" i="22"/>
  <c r="E296" i="22"/>
  <c r="F296" i="22"/>
  <c r="G296" i="22"/>
  <c r="C297" i="22"/>
  <c r="D297" i="22"/>
  <c r="E297" i="22"/>
  <c r="F297" i="22"/>
  <c r="G297" i="22"/>
  <c r="C298" i="22"/>
  <c r="D298" i="22"/>
  <c r="E298" i="22"/>
  <c r="F298" i="22"/>
  <c r="G298" i="22"/>
  <c r="C299" i="22"/>
  <c r="D299" i="22"/>
  <c r="E299" i="22"/>
  <c r="F299" i="22"/>
  <c r="G299" i="22"/>
  <c r="C300" i="22"/>
  <c r="D300" i="22"/>
  <c r="E300" i="22"/>
  <c r="F300" i="22"/>
  <c r="G300" i="22"/>
  <c r="C301" i="22"/>
  <c r="D301" i="22"/>
  <c r="E301" i="22"/>
  <c r="F301" i="22"/>
  <c r="G301" i="22"/>
  <c r="C302" i="22"/>
  <c r="D302" i="22"/>
  <c r="E302" i="22"/>
  <c r="F302" i="22"/>
  <c r="G302" i="22"/>
  <c r="C303" i="22"/>
  <c r="D303" i="22"/>
  <c r="E303" i="22"/>
  <c r="F303" i="22"/>
  <c r="G303" i="22"/>
  <c r="K295" i="22"/>
  <c r="G295" i="22"/>
  <c r="F295" i="22"/>
  <c r="E295" i="22"/>
  <c r="D295" i="22"/>
  <c r="C295" i="22"/>
  <c r="K287" i="22"/>
  <c r="K288" i="22"/>
  <c r="K289" i="22"/>
  <c r="K290" i="22"/>
  <c r="K291" i="22"/>
  <c r="K292" i="22"/>
  <c r="K293" i="22"/>
  <c r="K294" i="22"/>
  <c r="C287" i="22"/>
  <c r="D287" i="22"/>
  <c r="E287" i="22"/>
  <c r="F287" i="22"/>
  <c r="G287" i="22"/>
  <c r="C288" i="22"/>
  <c r="D288" i="22"/>
  <c r="E288" i="22"/>
  <c r="F288" i="22"/>
  <c r="G288" i="22"/>
  <c r="C289" i="22"/>
  <c r="D289" i="22"/>
  <c r="E289" i="22"/>
  <c r="F289" i="22"/>
  <c r="G289" i="22"/>
  <c r="C290" i="22"/>
  <c r="D290" i="22"/>
  <c r="E290" i="22"/>
  <c r="F290" i="22"/>
  <c r="G290" i="22"/>
  <c r="C291" i="22"/>
  <c r="D291" i="22"/>
  <c r="E291" i="22"/>
  <c r="F291" i="22"/>
  <c r="G291" i="22"/>
  <c r="C292" i="22"/>
  <c r="D292" i="22"/>
  <c r="E292" i="22"/>
  <c r="F292" i="22"/>
  <c r="G292" i="22"/>
  <c r="C293" i="22"/>
  <c r="D293" i="22"/>
  <c r="E293" i="22"/>
  <c r="F293" i="22"/>
  <c r="G293" i="22"/>
  <c r="C294" i="22"/>
  <c r="D294" i="22"/>
  <c r="E294" i="22"/>
  <c r="F294" i="22"/>
  <c r="G294" i="22"/>
  <c r="K286" i="22"/>
  <c r="G286" i="22"/>
  <c r="F286" i="22"/>
  <c r="E286" i="22"/>
  <c r="D286" i="22"/>
  <c r="C286" i="22"/>
  <c r="K278" i="22"/>
  <c r="K279" i="22"/>
  <c r="K280" i="22"/>
  <c r="K281" i="22"/>
  <c r="K282" i="22"/>
  <c r="K283" i="22"/>
  <c r="K284" i="22"/>
  <c r="K285" i="22"/>
  <c r="C278" i="22"/>
  <c r="D278" i="22"/>
  <c r="E278" i="22"/>
  <c r="F278" i="22"/>
  <c r="G278" i="22"/>
  <c r="C279" i="22"/>
  <c r="D279" i="22"/>
  <c r="E279" i="22"/>
  <c r="F279" i="22"/>
  <c r="G279" i="22"/>
  <c r="C280" i="22"/>
  <c r="D280" i="22"/>
  <c r="E280" i="22"/>
  <c r="F280" i="22"/>
  <c r="G280" i="22"/>
  <c r="C281" i="22"/>
  <c r="D281" i="22"/>
  <c r="E281" i="22"/>
  <c r="F281" i="22"/>
  <c r="G281" i="22"/>
  <c r="C282" i="22"/>
  <c r="D282" i="22"/>
  <c r="E282" i="22"/>
  <c r="F282" i="22"/>
  <c r="G282" i="22"/>
  <c r="C283" i="22"/>
  <c r="D283" i="22"/>
  <c r="E283" i="22"/>
  <c r="F283" i="22"/>
  <c r="G283" i="22"/>
  <c r="C284" i="22"/>
  <c r="D284" i="22"/>
  <c r="E284" i="22"/>
  <c r="F284" i="22"/>
  <c r="G284" i="22"/>
  <c r="C285" i="22"/>
  <c r="D285" i="22"/>
  <c r="E285" i="22"/>
  <c r="F285" i="22"/>
  <c r="G285" i="22"/>
  <c r="K277" i="22"/>
  <c r="G277" i="22"/>
  <c r="F277" i="22"/>
  <c r="E277" i="22"/>
  <c r="D277" i="22"/>
  <c r="C277" i="22"/>
  <c r="K269" i="22"/>
  <c r="K270" i="22"/>
  <c r="K271" i="22"/>
  <c r="K272" i="22"/>
  <c r="K273" i="22"/>
  <c r="K274" i="22"/>
  <c r="K275" i="22"/>
  <c r="K276" i="22"/>
  <c r="C269" i="22"/>
  <c r="D269" i="22"/>
  <c r="E269" i="22"/>
  <c r="F269" i="22"/>
  <c r="G269" i="22"/>
  <c r="C270" i="22"/>
  <c r="D270" i="22"/>
  <c r="E270" i="22"/>
  <c r="F270" i="22"/>
  <c r="G270" i="22"/>
  <c r="C271" i="22"/>
  <c r="D271" i="22"/>
  <c r="E271" i="22"/>
  <c r="F271" i="22"/>
  <c r="G271" i="22"/>
  <c r="C272" i="22"/>
  <c r="D272" i="22"/>
  <c r="E272" i="22"/>
  <c r="F272" i="22"/>
  <c r="G272" i="22"/>
  <c r="C273" i="22"/>
  <c r="D273" i="22"/>
  <c r="E273" i="22"/>
  <c r="F273" i="22"/>
  <c r="G273" i="22"/>
  <c r="C274" i="22"/>
  <c r="D274" i="22"/>
  <c r="E274" i="22"/>
  <c r="F274" i="22"/>
  <c r="G274" i="22"/>
  <c r="C275" i="22"/>
  <c r="D275" i="22"/>
  <c r="E275" i="22"/>
  <c r="F275" i="22"/>
  <c r="G275" i="22"/>
  <c r="C276" i="22"/>
  <c r="D276" i="22"/>
  <c r="E276" i="22"/>
  <c r="F276" i="22"/>
  <c r="G276" i="22"/>
  <c r="K268" i="22"/>
  <c r="G268" i="22"/>
  <c r="F268" i="22"/>
  <c r="E268" i="22"/>
  <c r="D268" i="22"/>
  <c r="C268" i="22"/>
  <c r="K260" i="22"/>
  <c r="K261" i="22"/>
  <c r="K262" i="22"/>
  <c r="K263" i="22"/>
  <c r="K264" i="22"/>
  <c r="K265" i="22"/>
  <c r="K266" i="22"/>
  <c r="K267" i="22"/>
  <c r="C260" i="22"/>
  <c r="D260" i="22"/>
  <c r="E260" i="22"/>
  <c r="F260" i="22"/>
  <c r="G260" i="22"/>
  <c r="C261" i="22"/>
  <c r="D261" i="22"/>
  <c r="E261" i="22"/>
  <c r="F261" i="22"/>
  <c r="G261" i="22"/>
  <c r="C262" i="22"/>
  <c r="D262" i="22"/>
  <c r="E262" i="22"/>
  <c r="F262" i="22"/>
  <c r="G262" i="22"/>
  <c r="C263" i="22"/>
  <c r="D263" i="22"/>
  <c r="E263" i="22"/>
  <c r="F263" i="22"/>
  <c r="G263" i="22"/>
  <c r="C264" i="22"/>
  <c r="D264" i="22"/>
  <c r="E264" i="22"/>
  <c r="F264" i="22"/>
  <c r="G264" i="22"/>
  <c r="C265" i="22"/>
  <c r="D265" i="22"/>
  <c r="E265" i="22"/>
  <c r="F265" i="22"/>
  <c r="G265" i="22"/>
  <c r="C266" i="22"/>
  <c r="D266" i="22"/>
  <c r="E266" i="22"/>
  <c r="F266" i="22"/>
  <c r="G266" i="22"/>
  <c r="C267" i="22"/>
  <c r="D267" i="22"/>
  <c r="E267" i="22"/>
  <c r="F267" i="22"/>
  <c r="G267" i="22"/>
  <c r="K259" i="22"/>
  <c r="G259" i="22"/>
  <c r="F259" i="22"/>
  <c r="E259" i="22"/>
  <c r="D259" i="22"/>
  <c r="C259" i="22"/>
  <c r="K251" i="22"/>
  <c r="K252" i="22"/>
  <c r="K253" i="22"/>
  <c r="K254" i="22"/>
  <c r="K255" i="22"/>
  <c r="K256" i="22"/>
  <c r="K257" i="22"/>
  <c r="K258" i="22"/>
  <c r="C251" i="22"/>
  <c r="D251" i="22"/>
  <c r="E251" i="22"/>
  <c r="F251" i="22"/>
  <c r="G251" i="22"/>
  <c r="C252" i="22"/>
  <c r="D252" i="22"/>
  <c r="E252" i="22"/>
  <c r="F252" i="22"/>
  <c r="G252" i="22"/>
  <c r="C253" i="22"/>
  <c r="D253" i="22"/>
  <c r="E253" i="22"/>
  <c r="F253" i="22"/>
  <c r="G253" i="22"/>
  <c r="C254" i="22"/>
  <c r="D254" i="22"/>
  <c r="E254" i="22"/>
  <c r="F254" i="22"/>
  <c r="G254" i="22"/>
  <c r="C255" i="22"/>
  <c r="D255" i="22"/>
  <c r="E255" i="22"/>
  <c r="F255" i="22"/>
  <c r="G255" i="22"/>
  <c r="C256" i="22"/>
  <c r="D256" i="22"/>
  <c r="E256" i="22"/>
  <c r="F256" i="22"/>
  <c r="G256" i="22"/>
  <c r="C257" i="22"/>
  <c r="D257" i="22"/>
  <c r="E257" i="22"/>
  <c r="F257" i="22"/>
  <c r="G257" i="22"/>
  <c r="C258" i="22"/>
  <c r="D258" i="22"/>
  <c r="E258" i="22"/>
  <c r="F258" i="22"/>
  <c r="G258" i="22"/>
  <c r="K250" i="22"/>
  <c r="G250" i="22"/>
  <c r="F250" i="22"/>
  <c r="E250" i="22"/>
  <c r="D250" i="22"/>
  <c r="C250" i="22"/>
  <c r="K242" i="22"/>
  <c r="K243" i="22"/>
  <c r="K244" i="22"/>
  <c r="K245" i="22"/>
  <c r="K246" i="22"/>
  <c r="K247" i="22"/>
  <c r="K248" i="22"/>
  <c r="K249" i="22"/>
  <c r="C242" i="22"/>
  <c r="D242" i="22"/>
  <c r="E242" i="22"/>
  <c r="F242" i="22"/>
  <c r="G242" i="22"/>
  <c r="C243" i="22"/>
  <c r="D243" i="22"/>
  <c r="E243" i="22"/>
  <c r="F243" i="22"/>
  <c r="G243" i="22"/>
  <c r="C244" i="22"/>
  <c r="D244" i="22"/>
  <c r="E244" i="22"/>
  <c r="F244" i="22"/>
  <c r="G244" i="22"/>
  <c r="C245" i="22"/>
  <c r="D245" i="22"/>
  <c r="E245" i="22"/>
  <c r="F245" i="22"/>
  <c r="G245" i="22"/>
  <c r="C246" i="22"/>
  <c r="D246" i="22"/>
  <c r="E246" i="22"/>
  <c r="F246" i="22"/>
  <c r="G246" i="22"/>
  <c r="C247" i="22"/>
  <c r="D247" i="22"/>
  <c r="E247" i="22"/>
  <c r="F247" i="22"/>
  <c r="G247" i="22"/>
  <c r="C248" i="22"/>
  <c r="D248" i="22"/>
  <c r="E248" i="22"/>
  <c r="F248" i="22"/>
  <c r="G248" i="22"/>
  <c r="C249" i="22"/>
  <c r="D249" i="22"/>
  <c r="E249" i="22"/>
  <c r="F249" i="22"/>
  <c r="G249" i="22"/>
  <c r="K241" i="22"/>
  <c r="G241" i="22"/>
  <c r="F241" i="22"/>
  <c r="E241" i="22"/>
  <c r="D241" i="22"/>
  <c r="C241" i="22"/>
  <c r="K233" i="22"/>
  <c r="K234" i="22"/>
  <c r="K235" i="22"/>
  <c r="K236" i="22"/>
  <c r="K237" i="22"/>
  <c r="K238" i="22"/>
  <c r="K239" i="22"/>
  <c r="K240" i="22"/>
  <c r="C233" i="22"/>
  <c r="D233" i="22"/>
  <c r="E233" i="22"/>
  <c r="F233" i="22"/>
  <c r="G233" i="22"/>
  <c r="C234" i="22"/>
  <c r="D234" i="22"/>
  <c r="E234" i="22"/>
  <c r="F234" i="22"/>
  <c r="G234" i="22"/>
  <c r="C235" i="22"/>
  <c r="D235" i="22"/>
  <c r="E235" i="22"/>
  <c r="F235" i="22"/>
  <c r="G235" i="22"/>
  <c r="C236" i="22"/>
  <c r="D236" i="22"/>
  <c r="E236" i="22"/>
  <c r="F236" i="22"/>
  <c r="G236" i="22"/>
  <c r="C237" i="22"/>
  <c r="D237" i="22"/>
  <c r="E237" i="22"/>
  <c r="F237" i="22"/>
  <c r="G237" i="22"/>
  <c r="C238" i="22"/>
  <c r="D238" i="22"/>
  <c r="E238" i="22"/>
  <c r="F238" i="22"/>
  <c r="G238" i="22"/>
  <c r="C239" i="22"/>
  <c r="D239" i="22"/>
  <c r="E239" i="22"/>
  <c r="F239" i="22"/>
  <c r="G239" i="22"/>
  <c r="C240" i="22"/>
  <c r="D240" i="22"/>
  <c r="E240" i="22"/>
  <c r="F240" i="22"/>
  <c r="G240" i="22"/>
  <c r="K232" i="22"/>
  <c r="G232" i="22"/>
  <c r="F232" i="22"/>
  <c r="E232" i="22"/>
  <c r="D232" i="22"/>
  <c r="C232" i="22"/>
  <c r="K224" i="22"/>
  <c r="K225" i="22"/>
  <c r="K226" i="22"/>
  <c r="K227" i="22"/>
  <c r="K228" i="22"/>
  <c r="K229" i="22"/>
  <c r="K230" i="22"/>
  <c r="K231" i="22"/>
  <c r="C224" i="22"/>
  <c r="D224" i="22"/>
  <c r="E224" i="22"/>
  <c r="F224" i="22"/>
  <c r="G224" i="22"/>
  <c r="C225" i="22"/>
  <c r="D225" i="22"/>
  <c r="E225" i="22"/>
  <c r="F225" i="22"/>
  <c r="G225" i="22"/>
  <c r="C226" i="22"/>
  <c r="D226" i="22"/>
  <c r="E226" i="22"/>
  <c r="F226" i="22"/>
  <c r="G226" i="22"/>
  <c r="C227" i="22"/>
  <c r="D227" i="22"/>
  <c r="E227" i="22"/>
  <c r="F227" i="22"/>
  <c r="G227" i="22"/>
  <c r="C228" i="22"/>
  <c r="D228" i="22"/>
  <c r="E228" i="22"/>
  <c r="F228" i="22"/>
  <c r="G228" i="22"/>
  <c r="C229" i="22"/>
  <c r="D229" i="22"/>
  <c r="E229" i="22"/>
  <c r="F229" i="22"/>
  <c r="G229" i="22"/>
  <c r="C230" i="22"/>
  <c r="D230" i="22"/>
  <c r="E230" i="22"/>
  <c r="F230" i="22"/>
  <c r="G230" i="22"/>
  <c r="C231" i="22"/>
  <c r="D231" i="22"/>
  <c r="E231" i="22"/>
  <c r="F231" i="22"/>
  <c r="G231" i="22"/>
  <c r="K223" i="22"/>
  <c r="G223" i="22"/>
  <c r="F223" i="22"/>
  <c r="E223" i="22"/>
  <c r="D223" i="22"/>
  <c r="C223" i="22"/>
  <c r="K215" i="22"/>
  <c r="K216" i="22"/>
  <c r="K217" i="22"/>
  <c r="K218" i="22"/>
  <c r="K219" i="22"/>
  <c r="K220" i="22"/>
  <c r="K221" i="22"/>
  <c r="K222" i="22"/>
  <c r="C215" i="22"/>
  <c r="D215" i="22"/>
  <c r="E215" i="22"/>
  <c r="F215" i="22"/>
  <c r="G215" i="22"/>
  <c r="C216" i="22"/>
  <c r="D216" i="22"/>
  <c r="E216" i="22"/>
  <c r="F216" i="22"/>
  <c r="G216" i="22"/>
  <c r="C217" i="22"/>
  <c r="D217" i="22"/>
  <c r="E217" i="22"/>
  <c r="F217" i="22"/>
  <c r="G217" i="22"/>
  <c r="C218" i="22"/>
  <c r="D218" i="22"/>
  <c r="E218" i="22"/>
  <c r="F218" i="22"/>
  <c r="G218" i="22"/>
  <c r="C219" i="22"/>
  <c r="D219" i="22"/>
  <c r="E219" i="22"/>
  <c r="F219" i="22"/>
  <c r="G219" i="22"/>
  <c r="C220" i="22"/>
  <c r="D220" i="22"/>
  <c r="E220" i="22"/>
  <c r="F220" i="22"/>
  <c r="G220" i="22"/>
  <c r="C221" i="22"/>
  <c r="D221" i="22"/>
  <c r="E221" i="22"/>
  <c r="F221" i="22"/>
  <c r="G221" i="22"/>
  <c r="C222" i="22"/>
  <c r="D222" i="22"/>
  <c r="E222" i="22"/>
  <c r="F222" i="22"/>
  <c r="G222" i="22"/>
  <c r="K214" i="22"/>
  <c r="G214" i="22"/>
  <c r="F214" i="22"/>
  <c r="E214" i="22"/>
  <c r="D214" i="22"/>
  <c r="C214" i="22"/>
  <c r="K206" i="22"/>
  <c r="K207" i="22"/>
  <c r="K208" i="22"/>
  <c r="K209" i="22"/>
  <c r="K210" i="22"/>
  <c r="K211" i="22"/>
  <c r="K212" i="22"/>
  <c r="K213" i="22"/>
  <c r="C206" i="22"/>
  <c r="D206" i="22"/>
  <c r="E206" i="22"/>
  <c r="F206" i="22"/>
  <c r="G206" i="22"/>
  <c r="C207" i="22"/>
  <c r="D207" i="22"/>
  <c r="E207" i="22"/>
  <c r="F207" i="22"/>
  <c r="G207" i="22"/>
  <c r="C208" i="22"/>
  <c r="D208" i="22"/>
  <c r="E208" i="22"/>
  <c r="F208" i="22"/>
  <c r="G208" i="22"/>
  <c r="C209" i="22"/>
  <c r="D209" i="22"/>
  <c r="E209" i="22"/>
  <c r="F209" i="22"/>
  <c r="G209" i="22"/>
  <c r="C210" i="22"/>
  <c r="D210" i="22"/>
  <c r="E210" i="22"/>
  <c r="F210" i="22"/>
  <c r="G210" i="22"/>
  <c r="C211" i="22"/>
  <c r="D211" i="22"/>
  <c r="E211" i="22"/>
  <c r="F211" i="22"/>
  <c r="G211" i="22"/>
  <c r="C212" i="22"/>
  <c r="D212" i="22"/>
  <c r="E212" i="22"/>
  <c r="F212" i="22"/>
  <c r="G212" i="22"/>
  <c r="C213" i="22"/>
  <c r="D213" i="22"/>
  <c r="E213" i="22"/>
  <c r="F213" i="22"/>
  <c r="G213" i="22"/>
  <c r="K205" i="22"/>
  <c r="G205" i="22"/>
  <c r="F205" i="22"/>
  <c r="E205" i="22"/>
  <c r="D205" i="22"/>
  <c r="C205" i="22"/>
  <c r="K197" i="22"/>
  <c r="K198" i="22"/>
  <c r="K199" i="22"/>
  <c r="K200" i="22"/>
  <c r="K201" i="22"/>
  <c r="K202" i="22"/>
  <c r="K203" i="22"/>
  <c r="K204" i="22"/>
  <c r="C197" i="22"/>
  <c r="D197" i="22"/>
  <c r="E197" i="22"/>
  <c r="F197" i="22"/>
  <c r="G197" i="22"/>
  <c r="C198" i="22"/>
  <c r="D198" i="22"/>
  <c r="E198" i="22"/>
  <c r="F198" i="22"/>
  <c r="G198" i="22"/>
  <c r="C199" i="22"/>
  <c r="D199" i="22"/>
  <c r="E199" i="22"/>
  <c r="F199" i="22"/>
  <c r="G199" i="22"/>
  <c r="C200" i="22"/>
  <c r="D200" i="22"/>
  <c r="E200" i="22"/>
  <c r="F200" i="22"/>
  <c r="G200" i="22"/>
  <c r="C201" i="22"/>
  <c r="D201" i="22"/>
  <c r="E201" i="22"/>
  <c r="F201" i="22"/>
  <c r="G201" i="22"/>
  <c r="C202" i="22"/>
  <c r="D202" i="22"/>
  <c r="E202" i="22"/>
  <c r="F202" i="22"/>
  <c r="G202" i="22"/>
  <c r="C203" i="22"/>
  <c r="D203" i="22"/>
  <c r="E203" i="22"/>
  <c r="F203" i="22"/>
  <c r="G203" i="22"/>
  <c r="C204" i="22"/>
  <c r="D204" i="22"/>
  <c r="E204" i="22"/>
  <c r="F204" i="22"/>
  <c r="G204" i="22"/>
  <c r="K196" i="22"/>
  <c r="G196" i="22"/>
  <c r="F196" i="22"/>
  <c r="E196" i="22"/>
  <c r="D196" i="22"/>
  <c r="C196" i="22"/>
  <c r="K188" i="22"/>
  <c r="K189" i="22"/>
  <c r="K190" i="22"/>
  <c r="K191" i="22"/>
  <c r="K192" i="22"/>
  <c r="K193" i="22"/>
  <c r="K194" i="22"/>
  <c r="K195" i="22"/>
  <c r="C188" i="22"/>
  <c r="D188" i="22"/>
  <c r="E188" i="22"/>
  <c r="F188" i="22"/>
  <c r="G188" i="22"/>
  <c r="C189" i="22"/>
  <c r="D189" i="22"/>
  <c r="E189" i="22"/>
  <c r="F189" i="22"/>
  <c r="G189" i="22"/>
  <c r="C190" i="22"/>
  <c r="D190" i="22"/>
  <c r="E190" i="22"/>
  <c r="F190" i="22"/>
  <c r="G190" i="22"/>
  <c r="C191" i="22"/>
  <c r="D191" i="22"/>
  <c r="E191" i="22"/>
  <c r="F191" i="22"/>
  <c r="G191" i="22"/>
  <c r="C192" i="22"/>
  <c r="D192" i="22"/>
  <c r="E192" i="22"/>
  <c r="F192" i="22"/>
  <c r="G192" i="22"/>
  <c r="C193" i="22"/>
  <c r="D193" i="22"/>
  <c r="E193" i="22"/>
  <c r="F193" i="22"/>
  <c r="G193" i="22"/>
  <c r="C194" i="22"/>
  <c r="D194" i="22"/>
  <c r="E194" i="22"/>
  <c r="F194" i="22"/>
  <c r="G194" i="22"/>
  <c r="C195" i="22"/>
  <c r="D195" i="22"/>
  <c r="E195" i="22"/>
  <c r="F195" i="22"/>
  <c r="G195" i="22"/>
  <c r="K187" i="22"/>
  <c r="G187" i="22"/>
  <c r="F187" i="22"/>
  <c r="E187" i="22"/>
  <c r="D187" i="22"/>
  <c r="C187" i="22"/>
  <c r="K179" i="22"/>
  <c r="K180" i="22"/>
  <c r="K181" i="22"/>
  <c r="K182" i="22"/>
  <c r="K183" i="22"/>
  <c r="K184" i="22"/>
  <c r="K185" i="22"/>
  <c r="K186" i="22"/>
  <c r="C179" i="22"/>
  <c r="D179" i="22"/>
  <c r="E179" i="22"/>
  <c r="F179" i="22"/>
  <c r="G179" i="22"/>
  <c r="C180" i="22"/>
  <c r="D180" i="22"/>
  <c r="E180" i="22"/>
  <c r="F180" i="22"/>
  <c r="G180" i="22"/>
  <c r="C181" i="22"/>
  <c r="D181" i="22"/>
  <c r="E181" i="22"/>
  <c r="F181" i="22"/>
  <c r="G181" i="22"/>
  <c r="C182" i="22"/>
  <c r="D182" i="22"/>
  <c r="E182" i="22"/>
  <c r="F182" i="22"/>
  <c r="G182" i="22"/>
  <c r="C183" i="22"/>
  <c r="D183" i="22"/>
  <c r="E183" i="22"/>
  <c r="F183" i="22"/>
  <c r="G183" i="22"/>
  <c r="C184" i="22"/>
  <c r="D184" i="22"/>
  <c r="E184" i="22"/>
  <c r="F184" i="22"/>
  <c r="G184" i="22"/>
  <c r="C185" i="22"/>
  <c r="D185" i="22"/>
  <c r="E185" i="22"/>
  <c r="F185" i="22"/>
  <c r="G185" i="22"/>
  <c r="C186" i="22"/>
  <c r="D186" i="22"/>
  <c r="E186" i="22"/>
  <c r="F186" i="22"/>
  <c r="G186" i="22"/>
  <c r="K178" i="22"/>
  <c r="G178" i="22"/>
  <c r="F178" i="22"/>
  <c r="E178" i="22"/>
  <c r="D178" i="22"/>
  <c r="C178" i="22"/>
  <c r="K170" i="22"/>
  <c r="K171" i="22"/>
  <c r="K172" i="22"/>
  <c r="K173" i="22"/>
  <c r="K174" i="22"/>
  <c r="K175" i="22"/>
  <c r="K176" i="22"/>
  <c r="K177" i="22"/>
  <c r="C170" i="22"/>
  <c r="D170" i="22"/>
  <c r="E170" i="22"/>
  <c r="F170" i="22"/>
  <c r="G170" i="22"/>
  <c r="C171" i="22"/>
  <c r="D171" i="22"/>
  <c r="E171" i="22"/>
  <c r="F171" i="22"/>
  <c r="G171" i="22"/>
  <c r="C172" i="22"/>
  <c r="D172" i="22"/>
  <c r="E172" i="22"/>
  <c r="F172" i="22"/>
  <c r="G172" i="22"/>
  <c r="C173" i="22"/>
  <c r="D173" i="22"/>
  <c r="E173" i="22"/>
  <c r="F173" i="22"/>
  <c r="G173" i="22"/>
  <c r="C174" i="22"/>
  <c r="D174" i="22"/>
  <c r="E174" i="22"/>
  <c r="F174" i="22"/>
  <c r="G174" i="22"/>
  <c r="C175" i="22"/>
  <c r="D175" i="22"/>
  <c r="E175" i="22"/>
  <c r="F175" i="22"/>
  <c r="G175" i="22"/>
  <c r="C176" i="22"/>
  <c r="D176" i="22"/>
  <c r="E176" i="22"/>
  <c r="F176" i="22"/>
  <c r="G176" i="22"/>
  <c r="C177" i="22"/>
  <c r="D177" i="22"/>
  <c r="E177" i="22"/>
  <c r="F177" i="22"/>
  <c r="G177" i="22"/>
  <c r="K169" i="22"/>
  <c r="G169" i="22"/>
  <c r="F169" i="22"/>
  <c r="E169" i="22"/>
  <c r="D169" i="22"/>
  <c r="C169" i="22"/>
  <c r="K161" i="22"/>
  <c r="K162" i="22"/>
  <c r="K163" i="22"/>
  <c r="K164" i="22"/>
  <c r="K165" i="22"/>
  <c r="K166" i="22"/>
  <c r="K167" i="22"/>
  <c r="K168" i="22"/>
  <c r="C161" i="22"/>
  <c r="D161" i="22"/>
  <c r="E161" i="22"/>
  <c r="F161" i="22"/>
  <c r="G161" i="22"/>
  <c r="C162" i="22"/>
  <c r="D162" i="22"/>
  <c r="E162" i="22"/>
  <c r="F162" i="22"/>
  <c r="G162" i="22"/>
  <c r="C163" i="22"/>
  <c r="D163" i="22"/>
  <c r="E163" i="22"/>
  <c r="F163" i="22"/>
  <c r="G163" i="22"/>
  <c r="C164" i="22"/>
  <c r="D164" i="22"/>
  <c r="E164" i="22"/>
  <c r="F164" i="22"/>
  <c r="G164" i="22"/>
  <c r="C165" i="22"/>
  <c r="D165" i="22"/>
  <c r="E165" i="22"/>
  <c r="F165" i="22"/>
  <c r="G165" i="22"/>
  <c r="C166" i="22"/>
  <c r="D166" i="22"/>
  <c r="E166" i="22"/>
  <c r="F166" i="22"/>
  <c r="G166" i="22"/>
  <c r="C167" i="22"/>
  <c r="D167" i="22"/>
  <c r="E167" i="22"/>
  <c r="F167" i="22"/>
  <c r="G167" i="22"/>
  <c r="C168" i="22"/>
  <c r="D168" i="22"/>
  <c r="E168" i="22"/>
  <c r="F168" i="22"/>
  <c r="G168" i="22"/>
  <c r="K160" i="22"/>
  <c r="G160" i="22"/>
  <c r="F160" i="22"/>
  <c r="E160" i="22"/>
  <c r="D160" i="22"/>
  <c r="C160" i="22"/>
  <c r="K152" i="22"/>
  <c r="K153" i="22"/>
  <c r="K154" i="22"/>
  <c r="K155" i="22"/>
  <c r="K156" i="22"/>
  <c r="K157" i="22"/>
  <c r="K158" i="22"/>
  <c r="K159" i="22"/>
  <c r="C152" i="22"/>
  <c r="D152" i="22"/>
  <c r="E152" i="22"/>
  <c r="F152" i="22"/>
  <c r="G152" i="22"/>
  <c r="C153" i="22"/>
  <c r="D153" i="22"/>
  <c r="E153" i="22"/>
  <c r="F153" i="22"/>
  <c r="G153" i="22"/>
  <c r="C154" i="22"/>
  <c r="D154" i="22"/>
  <c r="E154" i="22"/>
  <c r="F154" i="22"/>
  <c r="G154" i="22"/>
  <c r="C155" i="22"/>
  <c r="D155" i="22"/>
  <c r="E155" i="22"/>
  <c r="F155" i="22"/>
  <c r="G155" i="22"/>
  <c r="C156" i="22"/>
  <c r="D156" i="22"/>
  <c r="E156" i="22"/>
  <c r="F156" i="22"/>
  <c r="G156" i="22"/>
  <c r="C157" i="22"/>
  <c r="D157" i="22"/>
  <c r="E157" i="22"/>
  <c r="F157" i="22"/>
  <c r="G157" i="22"/>
  <c r="C158" i="22"/>
  <c r="D158" i="22"/>
  <c r="E158" i="22"/>
  <c r="F158" i="22"/>
  <c r="G158" i="22"/>
  <c r="C159" i="22"/>
  <c r="D159" i="22"/>
  <c r="E159" i="22"/>
  <c r="F159" i="22"/>
  <c r="G159" i="22"/>
  <c r="K151" i="22"/>
  <c r="G151" i="22"/>
  <c r="F151" i="22"/>
  <c r="E151" i="22"/>
  <c r="D151" i="22"/>
  <c r="C151" i="22"/>
  <c r="K143" i="22"/>
  <c r="K144" i="22"/>
  <c r="K145" i="22"/>
  <c r="K146" i="22"/>
  <c r="K147" i="22"/>
  <c r="K148" i="22"/>
  <c r="K149" i="22"/>
  <c r="K150" i="22"/>
  <c r="C143" i="22"/>
  <c r="D143" i="22"/>
  <c r="E143" i="22"/>
  <c r="F143" i="22"/>
  <c r="G143" i="22"/>
  <c r="C144" i="22"/>
  <c r="D144" i="22"/>
  <c r="E144" i="22"/>
  <c r="F144" i="22"/>
  <c r="G144" i="22"/>
  <c r="C145" i="22"/>
  <c r="D145" i="22"/>
  <c r="E145" i="22"/>
  <c r="F145" i="22"/>
  <c r="G145" i="22"/>
  <c r="C146" i="22"/>
  <c r="D146" i="22"/>
  <c r="E146" i="22"/>
  <c r="F146" i="22"/>
  <c r="G146" i="22"/>
  <c r="C147" i="22"/>
  <c r="D147" i="22"/>
  <c r="E147" i="22"/>
  <c r="F147" i="22"/>
  <c r="G147" i="22"/>
  <c r="C148" i="22"/>
  <c r="D148" i="22"/>
  <c r="E148" i="22"/>
  <c r="F148" i="22"/>
  <c r="G148" i="22"/>
  <c r="C149" i="22"/>
  <c r="D149" i="22"/>
  <c r="E149" i="22"/>
  <c r="F149" i="22"/>
  <c r="G149" i="22"/>
  <c r="C150" i="22"/>
  <c r="D150" i="22"/>
  <c r="E150" i="22"/>
  <c r="F150" i="22"/>
  <c r="G150" i="22"/>
  <c r="K142" i="22"/>
  <c r="G142" i="22"/>
  <c r="F142" i="22"/>
  <c r="E142" i="22"/>
  <c r="D142" i="22"/>
  <c r="C142" i="22"/>
  <c r="K134" i="22"/>
  <c r="K135" i="22"/>
  <c r="K136" i="22"/>
  <c r="K137" i="22"/>
  <c r="K138" i="22"/>
  <c r="K139" i="22"/>
  <c r="K140" i="22"/>
  <c r="K141" i="22"/>
  <c r="C134" i="22"/>
  <c r="D134" i="22"/>
  <c r="E134" i="22"/>
  <c r="F134" i="22"/>
  <c r="G134" i="22"/>
  <c r="C135" i="22"/>
  <c r="D135" i="22"/>
  <c r="E135" i="22"/>
  <c r="F135" i="22"/>
  <c r="G135" i="22"/>
  <c r="C136" i="22"/>
  <c r="D136" i="22"/>
  <c r="E136" i="22"/>
  <c r="F136" i="22"/>
  <c r="G136" i="22"/>
  <c r="C137" i="22"/>
  <c r="D137" i="22"/>
  <c r="E137" i="22"/>
  <c r="F137" i="22"/>
  <c r="G137" i="22"/>
  <c r="C138" i="22"/>
  <c r="D138" i="22"/>
  <c r="E138" i="22"/>
  <c r="F138" i="22"/>
  <c r="G138" i="22"/>
  <c r="C139" i="22"/>
  <c r="D139" i="22"/>
  <c r="E139" i="22"/>
  <c r="F139" i="22"/>
  <c r="G139" i="22"/>
  <c r="C140" i="22"/>
  <c r="D140" i="22"/>
  <c r="E140" i="22"/>
  <c r="F140" i="22"/>
  <c r="G140" i="22"/>
  <c r="C141" i="22"/>
  <c r="D141" i="22"/>
  <c r="E141" i="22"/>
  <c r="F141" i="22"/>
  <c r="G141" i="22"/>
  <c r="K133" i="22"/>
  <c r="G133" i="22"/>
  <c r="F133" i="22"/>
  <c r="E133" i="22"/>
  <c r="D133" i="22"/>
  <c r="C133" i="22"/>
  <c r="K125" i="22"/>
  <c r="K126" i="22"/>
  <c r="K127" i="22"/>
  <c r="K128" i="22"/>
  <c r="K129" i="22"/>
  <c r="K130" i="22"/>
  <c r="K131" i="22"/>
  <c r="K132" i="22"/>
  <c r="C125" i="22"/>
  <c r="D125" i="22"/>
  <c r="E125" i="22"/>
  <c r="F125" i="22"/>
  <c r="G125" i="22"/>
  <c r="C126" i="22"/>
  <c r="D126" i="22"/>
  <c r="E126" i="22"/>
  <c r="F126" i="22"/>
  <c r="G126" i="22"/>
  <c r="C127" i="22"/>
  <c r="D127" i="22"/>
  <c r="E127" i="22"/>
  <c r="F127" i="22"/>
  <c r="G127" i="22"/>
  <c r="C128" i="22"/>
  <c r="D128" i="22"/>
  <c r="E128" i="22"/>
  <c r="F128" i="22"/>
  <c r="G128" i="22"/>
  <c r="C129" i="22"/>
  <c r="D129" i="22"/>
  <c r="E129" i="22"/>
  <c r="F129" i="22"/>
  <c r="G129" i="22"/>
  <c r="C130" i="22"/>
  <c r="D130" i="22"/>
  <c r="E130" i="22"/>
  <c r="F130" i="22"/>
  <c r="G130" i="22"/>
  <c r="C131" i="22"/>
  <c r="D131" i="22"/>
  <c r="E131" i="22"/>
  <c r="F131" i="22"/>
  <c r="G131" i="22"/>
  <c r="C132" i="22"/>
  <c r="D132" i="22"/>
  <c r="E132" i="22"/>
  <c r="F132" i="22"/>
  <c r="G132" i="22"/>
  <c r="K124" i="22"/>
  <c r="G124" i="22"/>
  <c r="F124" i="22"/>
  <c r="E124" i="22"/>
  <c r="D124" i="22"/>
  <c r="C124" i="22"/>
  <c r="K116" i="22"/>
  <c r="K117" i="22"/>
  <c r="K118" i="22"/>
  <c r="K119" i="22"/>
  <c r="K120" i="22"/>
  <c r="K121" i="22"/>
  <c r="K122" i="22"/>
  <c r="K123" i="22"/>
  <c r="C116" i="22"/>
  <c r="D116" i="22"/>
  <c r="E116" i="22"/>
  <c r="F116" i="22"/>
  <c r="G116" i="22"/>
  <c r="C117" i="22"/>
  <c r="D117" i="22"/>
  <c r="E117" i="22"/>
  <c r="F117" i="22"/>
  <c r="G117" i="22"/>
  <c r="C118" i="22"/>
  <c r="D118" i="22"/>
  <c r="E118" i="22"/>
  <c r="F118" i="22"/>
  <c r="G118" i="22"/>
  <c r="C119" i="22"/>
  <c r="D119" i="22"/>
  <c r="E119" i="22"/>
  <c r="F119" i="22"/>
  <c r="G119" i="22"/>
  <c r="C120" i="22"/>
  <c r="D120" i="22"/>
  <c r="E120" i="22"/>
  <c r="F120" i="22"/>
  <c r="G120" i="22"/>
  <c r="C121" i="22"/>
  <c r="D121" i="22"/>
  <c r="E121" i="22"/>
  <c r="F121" i="22"/>
  <c r="G121" i="22"/>
  <c r="C122" i="22"/>
  <c r="D122" i="22"/>
  <c r="E122" i="22"/>
  <c r="F122" i="22"/>
  <c r="G122" i="22"/>
  <c r="C123" i="22"/>
  <c r="D123" i="22"/>
  <c r="E123" i="22"/>
  <c r="F123" i="22"/>
  <c r="G123" i="22"/>
  <c r="K115" i="22"/>
  <c r="G115" i="22"/>
  <c r="F115" i="22"/>
  <c r="E115" i="22"/>
  <c r="D115" i="22"/>
  <c r="C115" i="22"/>
  <c r="K107" i="22"/>
  <c r="K108" i="22"/>
  <c r="K109" i="22"/>
  <c r="K110" i="22"/>
  <c r="K111" i="22"/>
  <c r="K112" i="22"/>
  <c r="K113" i="22"/>
  <c r="K114" i="22"/>
  <c r="C107" i="22"/>
  <c r="D107" i="22"/>
  <c r="E107" i="22"/>
  <c r="F107" i="22"/>
  <c r="G107" i="22"/>
  <c r="C108" i="22"/>
  <c r="D108" i="22"/>
  <c r="E108" i="22"/>
  <c r="F108" i="22"/>
  <c r="G108" i="22"/>
  <c r="C109" i="22"/>
  <c r="D109" i="22"/>
  <c r="E109" i="22"/>
  <c r="F109" i="22"/>
  <c r="G109" i="22"/>
  <c r="C110" i="22"/>
  <c r="D110" i="22"/>
  <c r="E110" i="22"/>
  <c r="F110" i="22"/>
  <c r="G110" i="22"/>
  <c r="C111" i="22"/>
  <c r="D111" i="22"/>
  <c r="E111" i="22"/>
  <c r="F111" i="22"/>
  <c r="G111" i="22"/>
  <c r="C112" i="22"/>
  <c r="D112" i="22"/>
  <c r="E112" i="22"/>
  <c r="F112" i="22"/>
  <c r="G112" i="22"/>
  <c r="C113" i="22"/>
  <c r="D113" i="22"/>
  <c r="E113" i="22"/>
  <c r="F113" i="22"/>
  <c r="G113" i="22"/>
  <c r="C114" i="22"/>
  <c r="D114" i="22"/>
  <c r="E114" i="22"/>
  <c r="F114" i="22"/>
  <c r="G114" i="22"/>
  <c r="K106" i="22"/>
  <c r="G106" i="22"/>
  <c r="F106" i="22"/>
  <c r="E106" i="22"/>
  <c r="D106" i="22"/>
  <c r="C106" i="22"/>
  <c r="K98" i="22"/>
  <c r="K99" i="22"/>
  <c r="K100" i="22"/>
  <c r="K101" i="22"/>
  <c r="K102" i="22"/>
  <c r="K103" i="22"/>
  <c r="K104" i="22"/>
  <c r="K105" i="22"/>
  <c r="C98" i="22"/>
  <c r="D98" i="22"/>
  <c r="E98" i="22"/>
  <c r="F98" i="22"/>
  <c r="G98" i="22"/>
  <c r="C99" i="22"/>
  <c r="D99" i="22"/>
  <c r="E99" i="22"/>
  <c r="F99" i="22"/>
  <c r="G99" i="22"/>
  <c r="C100" i="22"/>
  <c r="D100" i="22"/>
  <c r="E100" i="22"/>
  <c r="F100" i="22"/>
  <c r="G100" i="22"/>
  <c r="C101" i="22"/>
  <c r="D101" i="22"/>
  <c r="E101" i="22"/>
  <c r="F101" i="22"/>
  <c r="G101" i="22"/>
  <c r="C102" i="22"/>
  <c r="D102" i="22"/>
  <c r="E102" i="22"/>
  <c r="F102" i="22"/>
  <c r="G102" i="22"/>
  <c r="C103" i="22"/>
  <c r="D103" i="22"/>
  <c r="E103" i="22"/>
  <c r="F103" i="22"/>
  <c r="G103" i="22"/>
  <c r="C104" i="22"/>
  <c r="D104" i="22"/>
  <c r="E104" i="22"/>
  <c r="F104" i="22"/>
  <c r="G104" i="22"/>
  <c r="C105" i="22"/>
  <c r="D105" i="22"/>
  <c r="E105" i="22"/>
  <c r="F105" i="22"/>
  <c r="G105" i="22"/>
  <c r="K97" i="22"/>
  <c r="G97" i="22"/>
  <c r="F97" i="22"/>
  <c r="E97" i="22"/>
  <c r="D97" i="22"/>
  <c r="C97" i="22"/>
  <c r="K89" i="22"/>
  <c r="K90" i="22"/>
  <c r="K91" i="22"/>
  <c r="K92" i="22"/>
  <c r="K93" i="22"/>
  <c r="K94" i="22"/>
  <c r="K95" i="22"/>
  <c r="K96" i="22"/>
  <c r="C89" i="22"/>
  <c r="D89" i="22"/>
  <c r="E89" i="22"/>
  <c r="F89" i="22"/>
  <c r="G89" i="22"/>
  <c r="C90" i="22"/>
  <c r="D90" i="22"/>
  <c r="E90" i="22"/>
  <c r="F90" i="22"/>
  <c r="G90" i="22"/>
  <c r="C91" i="22"/>
  <c r="D91" i="22"/>
  <c r="E91" i="22"/>
  <c r="F91" i="22"/>
  <c r="G91" i="22"/>
  <c r="C92" i="22"/>
  <c r="D92" i="22"/>
  <c r="E92" i="22"/>
  <c r="F92" i="22"/>
  <c r="G92" i="22"/>
  <c r="C93" i="22"/>
  <c r="D93" i="22"/>
  <c r="E93" i="22"/>
  <c r="F93" i="22"/>
  <c r="G93" i="22"/>
  <c r="C94" i="22"/>
  <c r="D94" i="22"/>
  <c r="E94" i="22"/>
  <c r="F94" i="22"/>
  <c r="G94" i="22"/>
  <c r="C95" i="22"/>
  <c r="D95" i="22"/>
  <c r="E95" i="22"/>
  <c r="F95" i="22"/>
  <c r="G95" i="22"/>
  <c r="C96" i="22"/>
  <c r="D96" i="22"/>
  <c r="E96" i="22"/>
  <c r="F96" i="22"/>
  <c r="G96" i="22"/>
  <c r="K88" i="22"/>
  <c r="G88" i="22"/>
  <c r="F88" i="22"/>
  <c r="E88" i="22"/>
  <c r="D88" i="22"/>
  <c r="C88" i="22"/>
  <c r="K80" i="22"/>
  <c r="K81" i="22"/>
  <c r="K82" i="22"/>
  <c r="K83" i="22"/>
  <c r="K84" i="22"/>
  <c r="K85" i="22"/>
  <c r="K86" i="22"/>
  <c r="K87" i="22"/>
  <c r="C80" i="22"/>
  <c r="D80" i="22"/>
  <c r="E80" i="22"/>
  <c r="F80" i="22"/>
  <c r="G80" i="22"/>
  <c r="C81" i="22"/>
  <c r="D81" i="22"/>
  <c r="E81" i="22"/>
  <c r="F81" i="22"/>
  <c r="G81" i="22"/>
  <c r="C82" i="22"/>
  <c r="D82" i="22"/>
  <c r="E82" i="22"/>
  <c r="F82" i="22"/>
  <c r="G82" i="22"/>
  <c r="C83" i="22"/>
  <c r="D83" i="22"/>
  <c r="E83" i="22"/>
  <c r="F83" i="22"/>
  <c r="G83" i="22"/>
  <c r="C84" i="22"/>
  <c r="D84" i="22"/>
  <c r="E84" i="22"/>
  <c r="F84" i="22"/>
  <c r="G84" i="22"/>
  <c r="C85" i="22"/>
  <c r="D85" i="22"/>
  <c r="E85" i="22"/>
  <c r="F85" i="22"/>
  <c r="G85" i="22"/>
  <c r="C86" i="22"/>
  <c r="D86" i="22"/>
  <c r="E86" i="22"/>
  <c r="F86" i="22"/>
  <c r="G86" i="22"/>
  <c r="C87" i="22"/>
  <c r="D87" i="22"/>
  <c r="E87" i="22"/>
  <c r="F87" i="22"/>
  <c r="G87" i="22"/>
  <c r="K79" i="22"/>
  <c r="G79" i="22"/>
  <c r="F79" i="22"/>
  <c r="E79" i="22"/>
  <c r="D79" i="22"/>
  <c r="C79" i="22"/>
  <c r="K71" i="22"/>
  <c r="K72" i="22"/>
  <c r="K73" i="22"/>
  <c r="K74" i="22"/>
  <c r="K75" i="22"/>
  <c r="K76" i="22"/>
  <c r="K77" i="22"/>
  <c r="K78" i="22"/>
  <c r="C71" i="22"/>
  <c r="D71" i="22"/>
  <c r="E71" i="22"/>
  <c r="F71" i="22"/>
  <c r="G71" i="22"/>
  <c r="C72" i="22"/>
  <c r="D72" i="22"/>
  <c r="E72" i="22"/>
  <c r="F72" i="22"/>
  <c r="G72" i="22"/>
  <c r="C73" i="22"/>
  <c r="D73" i="22"/>
  <c r="E73" i="22"/>
  <c r="F73" i="22"/>
  <c r="G73" i="22"/>
  <c r="C74" i="22"/>
  <c r="D74" i="22"/>
  <c r="E74" i="22"/>
  <c r="F74" i="22"/>
  <c r="G74" i="22"/>
  <c r="C75" i="22"/>
  <c r="D75" i="22"/>
  <c r="E75" i="22"/>
  <c r="F75" i="22"/>
  <c r="G75" i="22"/>
  <c r="C76" i="22"/>
  <c r="D76" i="22"/>
  <c r="E76" i="22"/>
  <c r="F76" i="22"/>
  <c r="G76" i="22"/>
  <c r="C77" i="22"/>
  <c r="D77" i="22"/>
  <c r="E77" i="22"/>
  <c r="F77" i="22"/>
  <c r="G77" i="22"/>
  <c r="C78" i="22"/>
  <c r="D78" i="22"/>
  <c r="E78" i="22"/>
  <c r="F78" i="22"/>
  <c r="G78" i="22"/>
  <c r="K70" i="22"/>
  <c r="G70" i="22"/>
  <c r="F70" i="22"/>
  <c r="E70" i="22"/>
  <c r="D70" i="22"/>
  <c r="C70" i="22"/>
  <c r="K62" i="22"/>
  <c r="K63" i="22"/>
  <c r="K64" i="22"/>
  <c r="K65" i="22"/>
  <c r="K66" i="22"/>
  <c r="K67" i="22"/>
  <c r="K68" i="22"/>
  <c r="K69" i="22"/>
  <c r="C62" i="22"/>
  <c r="D62" i="22"/>
  <c r="E62" i="22"/>
  <c r="F62" i="22"/>
  <c r="G62" i="22"/>
  <c r="C63" i="22"/>
  <c r="D63" i="22"/>
  <c r="E63" i="22"/>
  <c r="F63" i="22"/>
  <c r="G63" i="22"/>
  <c r="C64" i="22"/>
  <c r="D64" i="22"/>
  <c r="E64" i="22"/>
  <c r="F64" i="22"/>
  <c r="G64" i="22"/>
  <c r="C65" i="22"/>
  <c r="D65" i="22"/>
  <c r="E65" i="22"/>
  <c r="F65" i="22"/>
  <c r="G65" i="22"/>
  <c r="C66" i="22"/>
  <c r="D66" i="22"/>
  <c r="E66" i="22"/>
  <c r="F66" i="22"/>
  <c r="G66" i="22"/>
  <c r="C67" i="22"/>
  <c r="D67" i="22"/>
  <c r="E67" i="22"/>
  <c r="F67" i="22"/>
  <c r="G67" i="22"/>
  <c r="C68" i="22"/>
  <c r="D68" i="22"/>
  <c r="E68" i="22"/>
  <c r="F68" i="22"/>
  <c r="G68" i="22"/>
  <c r="C69" i="22"/>
  <c r="D69" i="22"/>
  <c r="E69" i="22"/>
  <c r="F69" i="22"/>
  <c r="G69" i="22"/>
  <c r="K61" i="22"/>
  <c r="G61" i="22"/>
  <c r="F61" i="22"/>
  <c r="E61" i="22"/>
  <c r="D61" i="22"/>
  <c r="C61" i="22"/>
  <c r="K53" i="22"/>
  <c r="K54" i="22"/>
  <c r="K55" i="22"/>
  <c r="K56" i="22"/>
  <c r="K57" i="22"/>
  <c r="K58" i="22"/>
  <c r="K59" i="22"/>
  <c r="K60" i="22"/>
  <c r="C53" i="22"/>
  <c r="D53" i="22"/>
  <c r="E53" i="22"/>
  <c r="F53" i="22"/>
  <c r="G53" i="22"/>
  <c r="C54" i="22"/>
  <c r="D54" i="22"/>
  <c r="E54" i="22"/>
  <c r="F54" i="22"/>
  <c r="G54" i="22"/>
  <c r="C55" i="22"/>
  <c r="D55" i="22"/>
  <c r="E55" i="22"/>
  <c r="F55" i="22"/>
  <c r="G55" i="22"/>
  <c r="C56" i="22"/>
  <c r="D56" i="22"/>
  <c r="E56" i="22"/>
  <c r="F56" i="22"/>
  <c r="G56" i="22"/>
  <c r="C57" i="22"/>
  <c r="D57" i="22"/>
  <c r="E57" i="22"/>
  <c r="F57" i="22"/>
  <c r="G57" i="22"/>
  <c r="C58" i="22"/>
  <c r="D58" i="22"/>
  <c r="E58" i="22"/>
  <c r="F58" i="22"/>
  <c r="G58" i="22"/>
  <c r="C59" i="22"/>
  <c r="D59" i="22"/>
  <c r="E59" i="22"/>
  <c r="F59" i="22"/>
  <c r="G59" i="22"/>
  <c r="C60" i="22"/>
  <c r="D60" i="22"/>
  <c r="E60" i="22"/>
  <c r="F60" i="22"/>
  <c r="G60" i="22"/>
  <c r="K52" i="22"/>
  <c r="G52" i="22"/>
  <c r="F52" i="22"/>
  <c r="E52" i="22"/>
  <c r="D52" i="22"/>
  <c r="C52" i="22"/>
  <c r="K44" i="22"/>
  <c r="K45" i="22"/>
  <c r="K46" i="22"/>
  <c r="K47" i="22"/>
  <c r="K48" i="22"/>
  <c r="K49" i="22"/>
  <c r="K50" i="22"/>
  <c r="K51" i="22"/>
  <c r="C44" i="22"/>
  <c r="D44" i="22"/>
  <c r="E44" i="22"/>
  <c r="F44" i="22"/>
  <c r="G44" i="22"/>
  <c r="C45" i="22"/>
  <c r="D45" i="22"/>
  <c r="E45" i="22"/>
  <c r="F45" i="22"/>
  <c r="G45" i="22"/>
  <c r="C46" i="22"/>
  <c r="D46" i="22"/>
  <c r="E46" i="22"/>
  <c r="F46" i="22"/>
  <c r="G46" i="22"/>
  <c r="C47" i="22"/>
  <c r="D47" i="22"/>
  <c r="E47" i="22"/>
  <c r="F47" i="22"/>
  <c r="G47" i="22"/>
  <c r="C48" i="22"/>
  <c r="D48" i="22"/>
  <c r="E48" i="22"/>
  <c r="F48" i="22"/>
  <c r="G48" i="22"/>
  <c r="C49" i="22"/>
  <c r="D49" i="22"/>
  <c r="E49" i="22"/>
  <c r="F49" i="22"/>
  <c r="G49" i="22"/>
  <c r="C50" i="22"/>
  <c r="D50" i="22"/>
  <c r="E50" i="22"/>
  <c r="F50" i="22"/>
  <c r="G50" i="22"/>
  <c r="C51" i="22"/>
  <c r="D51" i="22"/>
  <c r="E51" i="22"/>
  <c r="F51" i="22"/>
  <c r="G51" i="22"/>
  <c r="K43" i="22"/>
  <c r="G43" i="22"/>
  <c r="F43" i="22"/>
  <c r="E43" i="22"/>
  <c r="D43" i="22"/>
  <c r="C43" i="22"/>
  <c r="K35" i="22"/>
  <c r="K36" i="22"/>
  <c r="K37" i="22"/>
  <c r="K38" i="22"/>
  <c r="K39" i="22"/>
  <c r="K40" i="22"/>
  <c r="K41" i="22"/>
  <c r="K42" i="22"/>
  <c r="C35" i="22"/>
  <c r="D35" i="22"/>
  <c r="E35" i="22"/>
  <c r="F35" i="22"/>
  <c r="G35" i="22"/>
  <c r="C36" i="22"/>
  <c r="D36" i="22"/>
  <c r="E36" i="22"/>
  <c r="F36" i="22"/>
  <c r="G36" i="22"/>
  <c r="C37" i="22"/>
  <c r="D37" i="22"/>
  <c r="E37" i="22"/>
  <c r="F37" i="22"/>
  <c r="G37" i="22"/>
  <c r="C38" i="22"/>
  <c r="D38" i="22"/>
  <c r="E38" i="22"/>
  <c r="F38" i="22"/>
  <c r="G38" i="22"/>
  <c r="C39" i="22"/>
  <c r="D39" i="22"/>
  <c r="E39" i="22"/>
  <c r="F39" i="22"/>
  <c r="G39" i="22"/>
  <c r="C40" i="22"/>
  <c r="D40" i="22"/>
  <c r="E40" i="22"/>
  <c r="F40" i="22"/>
  <c r="G40" i="22"/>
  <c r="C41" i="22"/>
  <c r="D41" i="22"/>
  <c r="E41" i="22"/>
  <c r="F41" i="22"/>
  <c r="G41" i="22"/>
  <c r="C42" i="22"/>
  <c r="D42" i="22"/>
  <c r="E42" i="22"/>
  <c r="F42" i="22"/>
  <c r="G42" i="22"/>
  <c r="K34" i="22"/>
  <c r="G34" i="22"/>
  <c r="F34" i="22"/>
  <c r="E34" i="22"/>
  <c r="D34" i="22"/>
  <c r="C34" i="22"/>
  <c r="K26" i="22"/>
  <c r="K27" i="22"/>
  <c r="K28" i="22"/>
  <c r="K29" i="22"/>
  <c r="K30" i="22"/>
  <c r="K31" i="22"/>
  <c r="K32" i="22"/>
  <c r="K33" i="22"/>
  <c r="C26" i="22"/>
  <c r="D26" i="22"/>
  <c r="E26" i="22"/>
  <c r="F26" i="22"/>
  <c r="G26" i="22"/>
  <c r="C27" i="22"/>
  <c r="D27" i="22"/>
  <c r="E27" i="22"/>
  <c r="F27" i="22"/>
  <c r="G27" i="22"/>
  <c r="C28" i="22"/>
  <c r="D28" i="22"/>
  <c r="E28" i="22"/>
  <c r="F28" i="22"/>
  <c r="G28" i="22"/>
  <c r="C29" i="22"/>
  <c r="D29" i="22"/>
  <c r="E29" i="22"/>
  <c r="F29" i="22"/>
  <c r="G29" i="22"/>
  <c r="C30" i="22"/>
  <c r="D30" i="22"/>
  <c r="E30" i="22"/>
  <c r="F30" i="22"/>
  <c r="G30" i="22"/>
  <c r="C31" i="22"/>
  <c r="D31" i="22"/>
  <c r="E31" i="22"/>
  <c r="F31" i="22"/>
  <c r="G31" i="22"/>
  <c r="C32" i="22"/>
  <c r="D32" i="22"/>
  <c r="E32" i="22"/>
  <c r="F32" i="22"/>
  <c r="G32" i="22"/>
  <c r="C33" i="22"/>
  <c r="D33" i="22"/>
  <c r="E33" i="22"/>
  <c r="F33" i="22"/>
  <c r="G33" i="22"/>
  <c r="K25" i="22"/>
  <c r="G25" i="22"/>
  <c r="F25" i="22"/>
  <c r="E25" i="22"/>
  <c r="D25" i="22"/>
  <c r="C25" i="22"/>
  <c r="K17" i="22"/>
  <c r="K18" i="22"/>
  <c r="K19" i="22"/>
  <c r="K20" i="22"/>
  <c r="K21" i="22"/>
  <c r="K22" i="22"/>
  <c r="K23" i="22"/>
  <c r="K24" i="22"/>
  <c r="C17" i="22"/>
  <c r="D17" i="22"/>
  <c r="E17" i="22"/>
  <c r="F17" i="22"/>
  <c r="G17" i="22"/>
  <c r="C18" i="22"/>
  <c r="D18" i="22"/>
  <c r="E18" i="22"/>
  <c r="F18" i="22"/>
  <c r="G18" i="22"/>
  <c r="C19" i="22"/>
  <c r="D19" i="22"/>
  <c r="E19" i="22"/>
  <c r="F19" i="22"/>
  <c r="G19" i="22"/>
  <c r="C20" i="22"/>
  <c r="D20" i="22"/>
  <c r="E20" i="22"/>
  <c r="F20" i="22"/>
  <c r="G20" i="22"/>
  <c r="C21" i="22"/>
  <c r="D21" i="22"/>
  <c r="E21" i="22"/>
  <c r="F21" i="22"/>
  <c r="G21" i="22"/>
  <c r="C22" i="22"/>
  <c r="D22" i="22"/>
  <c r="E22" i="22"/>
  <c r="F22" i="22"/>
  <c r="G22" i="22"/>
  <c r="C23" i="22"/>
  <c r="D23" i="22"/>
  <c r="E23" i="22"/>
  <c r="F23" i="22"/>
  <c r="G23" i="22"/>
  <c r="C24" i="22"/>
  <c r="D24" i="22"/>
  <c r="E24" i="22"/>
  <c r="F24" i="22"/>
  <c r="G24" i="22"/>
  <c r="K16" i="22"/>
  <c r="G16" i="22"/>
  <c r="F16" i="22"/>
  <c r="E16" i="22"/>
  <c r="D16" i="22"/>
  <c r="C16" i="22"/>
  <c r="K8" i="22"/>
  <c r="K9" i="22"/>
  <c r="K10" i="22"/>
  <c r="K11" i="22"/>
  <c r="K12" i="22"/>
  <c r="K13" i="22"/>
  <c r="K14" i="22"/>
  <c r="K15" i="22"/>
  <c r="C8" i="22"/>
  <c r="D8" i="22"/>
  <c r="E8" i="22"/>
  <c r="F8" i="22"/>
  <c r="G8" i="22"/>
  <c r="C9" i="22"/>
  <c r="D9" i="22"/>
  <c r="E9" i="22"/>
  <c r="F9" i="22"/>
  <c r="G9" i="22"/>
  <c r="C10" i="22"/>
  <c r="D10" i="22"/>
  <c r="E10" i="22"/>
  <c r="F10" i="22"/>
  <c r="G10" i="22"/>
  <c r="C11" i="22"/>
  <c r="D11" i="22"/>
  <c r="E11" i="22"/>
  <c r="F11" i="22"/>
  <c r="G11" i="22"/>
  <c r="C12" i="22"/>
  <c r="D12" i="22"/>
  <c r="E12" i="22"/>
  <c r="F12" i="22"/>
  <c r="G12" i="22"/>
  <c r="C13" i="22"/>
  <c r="D13" i="22"/>
  <c r="E13" i="22"/>
  <c r="F13" i="22"/>
  <c r="G13" i="22"/>
  <c r="C14" i="22"/>
  <c r="D14" i="22"/>
  <c r="E14" i="22"/>
  <c r="F14" i="22"/>
  <c r="G14" i="22"/>
  <c r="C15" i="22"/>
  <c r="D15" i="22"/>
  <c r="E15" i="22"/>
  <c r="F15" i="22"/>
  <c r="G15" i="22"/>
  <c r="K7" i="22"/>
  <c r="G7" i="22"/>
  <c r="F7" i="22"/>
  <c r="E7" i="22"/>
  <c r="D7" i="22"/>
  <c r="C7" i="22"/>
  <c r="C988" i="24"/>
  <c r="D988" i="24"/>
  <c r="E988" i="24"/>
  <c r="F988" i="24"/>
  <c r="C989" i="24"/>
  <c r="D989" i="24"/>
  <c r="E989" i="24"/>
  <c r="F989" i="24"/>
  <c r="C990" i="24"/>
  <c r="D990" i="24"/>
  <c r="E990" i="24"/>
  <c r="F990" i="24"/>
  <c r="C991" i="24"/>
  <c r="D991" i="24"/>
  <c r="E991" i="24"/>
  <c r="F991" i="24"/>
  <c r="C992" i="24"/>
  <c r="D992" i="24"/>
  <c r="E992" i="24"/>
  <c r="F992" i="24"/>
  <c r="C993" i="24"/>
  <c r="D993" i="24"/>
  <c r="E993" i="24"/>
  <c r="F993" i="24"/>
  <c r="C994" i="24"/>
  <c r="D994" i="24"/>
  <c r="E994" i="24"/>
  <c r="F994" i="24"/>
  <c r="C995" i="24"/>
  <c r="D995" i="24"/>
  <c r="E995" i="24"/>
  <c r="F995" i="24"/>
  <c r="C996" i="24"/>
  <c r="D996" i="24"/>
  <c r="E996" i="24"/>
  <c r="F996" i="24"/>
  <c r="C997" i="24"/>
  <c r="D997" i="24"/>
  <c r="E997" i="24"/>
  <c r="F997" i="24"/>
  <c r="C998" i="24"/>
  <c r="D998" i="24"/>
  <c r="E998" i="24"/>
  <c r="F998" i="24"/>
  <c r="C999" i="24"/>
  <c r="D999" i="24"/>
  <c r="E999" i="24"/>
  <c r="F999" i="24"/>
  <c r="C1000" i="24"/>
  <c r="D1000" i="24"/>
  <c r="E1000" i="24"/>
  <c r="F1000" i="24"/>
  <c r="C1001" i="24"/>
  <c r="D1001" i="24"/>
  <c r="E1001" i="24"/>
  <c r="F1001" i="24"/>
  <c r="C1002" i="24"/>
  <c r="D1002" i="24"/>
  <c r="E1002" i="24"/>
  <c r="F1002" i="24"/>
  <c r="C1003" i="24"/>
  <c r="D1003" i="24"/>
  <c r="E1003" i="24"/>
  <c r="F1003" i="24"/>
  <c r="C1004" i="24"/>
  <c r="D1004" i="24"/>
  <c r="E1004" i="24"/>
  <c r="F1004" i="24"/>
  <c r="C1005" i="24"/>
  <c r="D1005" i="24"/>
  <c r="E1005" i="24"/>
  <c r="F1005" i="24"/>
  <c r="C1006" i="24"/>
  <c r="D1006" i="24"/>
  <c r="E1006" i="24"/>
  <c r="F1006" i="24"/>
  <c r="F987" i="24"/>
  <c r="E987" i="24"/>
  <c r="D987" i="24"/>
  <c r="C987" i="24"/>
  <c r="C968" i="24"/>
  <c r="D968" i="24"/>
  <c r="E968" i="24"/>
  <c r="F968" i="24"/>
  <c r="C969" i="24"/>
  <c r="D969" i="24"/>
  <c r="E969" i="24"/>
  <c r="F969" i="24"/>
  <c r="C970" i="24"/>
  <c r="D970" i="24"/>
  <c r="E970" i="24"/>
  <c r="F970" i="24"/>
  <c r="C971" i="24"/>
  <c r="D971" i="24"/>
  <c r="E971" i="24"/>
  <c r="F971" i="24"/>
  <c r="C972" i="24"/>
  <c r="D972" i="24"/>
  <c r="E972" i="24"/>
  <c r="F972" i="24"/>
  <c r="C973" i="24"/>
  <c r="D973" i="24"/>
  <c r="E973" i="24"/>
  <c r="F973" i="24"/>
  <c r="C974" i="24"/>
  <c r="D974" i="24"/>
  <c r="E974" i="24"/>
  <c r="F974" i="24"/>
  <c r="C975" i="24"/>
  <c r="D975" i="24"/>
  <c r="E975" i="24"/>
  <c r="F975" i="24"/>
  <c r="C976" i="24"/>
  <c r="D976" i="24"/>
  <c r="E976" i="24"/>
  <c r="F976" i="24"/>
  <c r="C977" i="24"/>
  <c r="D977" i="24"/>
  <c r="E977" i="24"/>
  <c r="F977" i="24"/>
  <c r="C978" i="24"/>
  <c r="D978" i="24"/>
  <c r="E978" i="24"/>
  <c r="F978" i="24"/>
  <c r="C979" i="24"/>
  <c r="D979" i="24"/>
  <c r="E979" i="24"/>
  <c r="F979" i="24"/>
  <c r="C980" i="24"/>
  <c r="D980" i="24"/>
  <c r="E980" i="24"/>
  <c r="F980" i="24"/>
  <c r="C981" i="24"/>
  <c r="D981" i="24"/>
  <c r="E981" i="24"/>
  <c r="F981" i="24"/>
  <c r="C982" i="24"/>
  <c r="D982" i="24"/>
  <c r="E982" i="24"/>
  <c r="F982" i="24"/>
  <c r="C983" i="24"/>
  <c r="D983" i="24"/>
  <c r="E983" i="24"/>
  <c r="F983" i="24"/>
  <c r="C984" i="24"/>
  <c r="D984" i="24"/>
  <c r="E984" i="24"/>
  <c r="F984" i="24"/>
  <c r="C985" i="24"/>
  <c r="D985" i="24"/>
  <c r="E985" i="24"/>
  <c r="F985" i="24"/>
  <c r="C986" i="24"/>
  <c r="D986" i="24"/>
  <c r="E986" i="24"/>
  <c r="F986" i="24"/>
  <c r="F967" i="24"/>
  <c r="E967" i="24"/>
  <c r="D967" i="24"/>
  <c r="C967" i="24"/>
  <c r="C948" i="24"/>
  <c r="D948" i="24"/>
  <c r="E948" i="24"/>
  <c r="F948" i="24"/>
  <c r="C949" i="24"/>
  <c r="D949" i="24"/>
  <c r="E949" i="24"/>
  <c r="F949" i="24"/>
  <c r="C950" i="24"/>
  <c r="D950" i="24"/>
  <c r="E950" i="24"/>
  <c r="F950" i="24"/>
  <c r="C951" i="24"/>
  <c r="D951" i="24"/>
  <c r="E951" i="24"/>
  <c r="F951" i="24"/>
  <c r="C952" i="24"/>
  <c r="D952" i="24"/>
  <c r="E952" i="24"/>
  <c r="F952" i="24"/>
  <c r="C953" i="24"/>
  <c r="D953" i="24"/>
  <c r="E953" i="24"/>
  <c r="F953" i="24"/>
  <c r="C954" i="24"/>
  <c r="D954" i="24"/>
  <c r="E954" i="24"/>
  <c r="F954" i="24"/>
  <c r="C955" i="24"/>
  <c r="D955" i="24"/>
  <c r="E955" i="24"/>
  <c r="F955" i="24"/>
  <c r="C956" i="24"/>
  <c r="D956" i="24"/>
  <c r="E956" i="24"/>
  <c r="F956" i="24"/>
  <c r="C957" i="24"/>
  <c r="D957" i="24"/>
  <c r="E957" i="24"/>
  <c r="F957" i="24"/>
  <c r="C958" i="24"/>
  <c r="D958" i="24"/>
  <c r="E958" i="24"/>
  <c r="F958" i="24"/>
  <c r="C959" i="24"/>
  <c r="D959" i="24"/>
  <c r="E959" i="24"/>
  <c r="F959" i="24"/>
  <c r="C960" i="24"/>
  <c r="D960" i="24"/>
  <c r="E960" i="24"/>
  <c r="F960" i="24"/>
  <c r="C961" i="24"/>
  <c r="D961" i="24"/>
  <c r="E961" i="24"/>
  <c r="F961" i="24"/>
  <c r="C962" i="24"/>
  <c r="D962" i="24"/>
  <c r="E962" i="24"/>
  <c r="F962" i="24"/>
  <c r="C963" i="24"/>
  <c r="D963" i="24"/>
  <c r="E963" i="24"/>
  <c r="F963" i="24"/>
  <c r="C964" i="24"/>
  <c r="D964" i="24"/>
  <c r="E964" i="24"/>
  <c r="F964" i="24"/>
  <c r="C965" i="24"/>
  <c r="D965" i="24"/>
  <c r="E965" i="24"/>
  <c r="F965" i="24"/>
  <c r="C966" i="24"/>
  <c r="D966" i="24"/>
  <c r="E966" i="24"/>
  <c r="F966" i="24"/>
  <c r="F947" i="24"/>
  <c r="E947" i="24"/>
  <c r="D947" i="24"/>
  <c r="C947" i="24"/>
  <c r="C928" i="24"/>
  <c r="D928" i="24"/>
  <c r="E928" i="24"/>
  <c r="F928" i="24"/>
  <c r="C929" i="24"/>
  <c r="D929" i="24"/>
  <c r="E929" i="24"/>
  <c r="F929" i="24"/>
  <c r="C930" i="24"/>
  <c r="D930" i="24"/>
  <c r="E930" i="24"/>
  <c r="F930" i="24"/>
  <c r="C931" i="24"/>
  <c r="D931" i="24"/>
  <c r="E931" i="24"/>
  <c r="F931" i="24"/>
  <c r="C932" i="24"/>
  <c r="D932" i="24"/>
  <c r="E932" i="24"/>
  <c r="F932" i="24"/>
  <c r="C933" i="24"/>
  <c r="D933" i="24"/>
  <c r="E933" i="24"/>
  <c r="F933" i="24"/>
  <c r="C934" i="24"/>
  <c r="D934" i="24"/>
  <c r="E934" i="24"/>
  <c r="F934" i="24"/>
  <c r="C935" i="24"/>
  <c r="D935" i="24"/>
  <c r="E935" i="24"/>
  <c r="F935" i="24"/>
  <c r="C936" i="24"/>
  <c r="D936" i="24"/>
  <c r="E936" i="24"/>
  <c r="F936" i="24"/>
  <c r="C937" i="24"/>
  <c r="D937" i="24"/>
  <c r="E937" i="24"/>
  <c r="F937" i="24"/>
  <c r="C938" i="24"/>
  <c r="D938" i="24"/>
  <c r="E938" i="24"/>
  <c r="F938" i="24"/>
  <c r="C939" i="24"/>
  <c r="D939" i="24"/>
  <c r="E939" i="24"/>
  <c r="F939" i="24"/>
  <c r="C940" i="24"/>
  <c r="D940" i="24"/>
  <c r="E940" i="24"/>
  <c r="F940" i="24"/>
  <c r="C941" i="24"/>
  <c r="D941" i="24"/>
  <c r="E941" i="24"/>
  <c r="F941" i="24"/>
  <c r="C942" i="24"/>
  <c r="D942" i="24"/>
  <c r="E942" i="24"/>
  <c r="F942" i="24"/>
  <c r="C943" i="24"/>
  <c r="D943" i="24"/>
  <c r="E943" i="24"/>
  <c r="F943" i="24"/>
  <c r="C944" i="24"/>
  <c r="D944" i="24"/>
  <c r="E944" i="24"/>
  <c r="F944" i="24"/>
  <c r="C945" i="24"/>
  <c r="D945" i="24"/>
  <c r="E945" i="24"/>
  <c r="F945" i="24"/>
  <c r="C946" i="24"/>
  <c r="D946" i="24"/>
  <c r="E946" i="24"/>
  <c r="F946" i="24"/>
  <c r="F927" i="24"/>
  <c r="E927" i="24"/>
  <c r="D927" i="24"/>
  <c r="C927" i="24"/>
  <c r="C908" i="24"/>
  <c r="D908" i="24"/>
  <c r="E908" i="24"/>
  <c r="F908" i="24"/>
  <c r="C909" i="24"/>
  <c r="D909" i="24"/>
  <c r="E909" i="24"/>
  <c r="F909" i="24"/>
  <c r="C910" i="24"/>
  <c r="D910" i="24"/>
  <c r="E910" i="24"/>
  <c r="F910" i="24"/>
  <c r="C911" i="24"/>
  <c r="D911" i="24"/>
  <c r="E911" i="24"/>
  <c r="F911" i="24"/>
  <c r="C912" i="24"/>
  <c r="D912" i="24"/>
  <c r="E912" i="24"/>
  <c r="F912" i="24"/>
  <c r="C913" i="24"/>
  <c r="D913" i="24"/>
  <c r="E913" i="24"/>
  <c r="F913" i="24"/>
  <c r="C914" i="24"/>
  <c r="D914" i="24"/>
  <c r="E914" i="24"/>
  <c r="F914" i="24"/>
  <c r="C915" i="24"/>
  <c r="D915" i="24"/>
  <c r="E915" i="24"/>
  <c r="F915" i="24"/>
  <c r="C916" i="24"/>
  <c r="D916" i="24"/>
  <c r="E916" i="24"/>
  <c r="F916" i="24"/>
  <c r="C917" i="24"/>
  <c r="D917" i="24"/>
  <c r="E917" i="24"/>
  <c r="F917" i="24"/>
  <c r="C918" i="24"/>
  <c r="D918" i="24"/>
  <c r="E918" i="24"/>
  <c r="F918" i="24"/>
  <c r="C919" i="24"/>
  <c r="D919" i="24"/>
  <c r="E919" i="24"/>
  <c r="F919" i="24"/>
  <c r="C920" i="24"/>
  <c r="D920" i="24"/>
  <c r="E920" i="24"/>
  <c r="F920" i="24"/>
  <c r="C921" i="24"/>
  <c r="D921" i="24"/>
  <c r="E921" i="24"/>
  <c r="F921" i="24"/>
  <c r="C922" i="24"/>
  <c r="D922" i="24"/>
  <c r="E922" i="24"/>
  <c r="F922" i="24"/>
  <c r="C923" i="24"/>
  <c r="D923" i="24"/>
  <c r="E923" i="24"/>
  <c r="F923" i="24"/>
  <c r="C924" i="24"/>
  <c r="D924" i="24"/>
  <c r="E924" i="24"/>
  <c r="F924" i="24"/>
  <c r="C925" i="24"/>
  <c r="D925" i="24"/>
  <c r="E925" i="24"/>
  <c r="F925" i="24"/>
  <c r="C926" i="24"/>
  <c r="D926" i="24"/>
  <c r="E926" i="24"/>
  <c r="F926" i="24"/>
  <c r="F907" i="24"/>
  <c r="E907" i="24"/>
  <c r="D907" i="24"/>
  <c r="C907" i="24"/>
  <c r="C888" i="24"/>
  <c r="D888" i="24"/>
  <c r="E888" i="24"/>
  <c r="F888" i="24"/>
  <c r="C889" i="24"/>
  <c r="D889" i="24"/>
  <c r="E889" i="24"/>
  <c r="F889" i="24"/>
  <c r="C890" i="24"/>
  <c r="D890" i="24"/>
  <c r="E890" i="24"/>
  <c r="F890" i="24"/>
  <c r="C891" i="24"/>
  <c r="D891" i="24"/>
  <c r="E891" i="24"/>
  <c r="F891" i="24"/>
  <c r="C892" i="24"/>
  <c r="D892" i="24"/>
  <c r="E892" i="24"/>
  <c r="F892" i="24"/>
  <c r="C893" i="24"/>
  <c r="D893" i="24"/>
  <c r="E893" i="24"/>
  <c r="F893" i="24"/>
  <c r="C894" i="24"/>
  <c r="D894" i="24"/>
  <c r="E894" i="24"/>
  <c r="F894" i="24"/>
  <c r="C895" i="24"/>
  <c r="D895" i="24"/>
  <c r="E895" i="24"/>
  <c r="F895" i="24"/>
  <c r="C896" i="24"/>
  <c r="D896" i="24"/>
  <c r="E896" i="24"/>
  <c r="F896" i="24"/>
  <c r="C897" i="24"/>
  <c r="D897" i="24"/>
  <c r="E897" i="24"/>
  <c r="F897" i="24"/>
  <c r="C898" i="24"/>
  <c r="D898" i="24"/>
  <c r="E898" i="24"/>
  <c r="F898" i="24"/>
  <c r="C899" i="24"/>
  <c r="D899" i="24"/>
  <c r="E899" i="24"/>
  <c r="F899" i="24"/>
  <c r="C900" i="24"/>
  <c r="D900" i="24"/>
  <c r="E900" i="24"/>
  <c r="F900" i="24"/>
  <c r="C901" i="24"/>
  <c r="D901" i="24"/>
  <c r="E901" i="24"/>
  <c r="F901" i="24"/>
  <c r="C902" i="24"/>
  <c r="D902" i="24"/>
  <c r="E902" i="24"/>
  <c r="F902" i="24"/>
  <c r="C903" i="24"/>
  <c r="D903" i="24"/>
  <c r="E903" i="24"/>
  <c r="F903" i="24"/>
  <c r="C904" i="24"/>
  <c r="D904" i="24"/>
  <c r="E904" i="24"/>
  <c r="F904" i="24"/>
  <c r="C905" i="24"/>
  <c r="D905" i="24"/>
  <c r="E905" i="24"/>
  <c r="F905" i="24"/>
  <c r="C906" i="24"/>
  <c r="D906" i="24"/>
  <c r="E906" i="24"/>
  <c r="F906" i="24"/>
  <c r="F887" i="24"/>
  <c r="E887" i="24"/>
  <c r="D887" i="24"/>
  <c r="C887" i="24"/>
  <c r="C868" i="24"/>
  <c r="D868" i="24"/>
  <c r="E868" i="24"/>
  <c r="F868" i="24"/>
  <c r="C869" i="24"/>
  <c r="D869" i="24"/>
  <c r="E869" i="24"/>
  <c r="F869" i="24"/>
  <c r="C870" i="24"/>
  <c r="D870" i="24"/>
  <c r="E870" i="24"/>
  <c r="F870" i="24"/>
  <c r="C871" i="24"/>
  <c r="D871" i="24"/>
  <c r="E871" i="24"/>
  <c r="F871" i="24"/>
  <c r="C872" i="24"/>
  <c r="D872" i="24"/>
  <c r="E872" i="24"/>
  <c r="F872" i="24"/>
  <c r="C873" i="24"/>
  <c r="D873" i="24"/>
  <c r="E873" i="24"/>
  <c r="F873" i="24"/>
  <c r="C874" i="24"/>
  <c r="D874" i="24"/>
  <c r="E874" i="24"/>
  <c r="F874" i="24"/>
  <c r="C875" i="24"/>
  <c r="D875" i="24"/>
  <c r="E875" i="24"/>
  <c r="F875" i="24"/>
  <c r="C876" i="24"/>
  <c r="D876" i="24"/>
  <c r="E876" i="24"/>
  <c r="F876" i="24"/>
  <c r="C877" i="24"/>
  <c r="D877" i="24"/>
  <c r="E877" i="24"/>
  <c r="F877" i="24"/>
  <c r="C878" i="24"/>
  <c r="D878" i="24"/>
  <c r="E878" i="24"/>
  <c r="F878" i="24"/>
  <c r="C879" i="24"/>
  <c r="D879" i="24"/>
  <c r="E879" i="24"/>
  <c r="F879" i="24"/>
  <c r="C880" i="24"/>
  <c r="D880" i="24"/>
  <c r="E880" i="24"/>
  <c r="F880" i="24"/>
  <c r="C881" i="24"/>
  <c r="D881" i="24"/>
  <c r="E881" i="24"/>
  <c r="F881" i="24"/>
  <c r="C882" i="24"/>
  <c r="D882" i="24"/>
  <c r="E882" i="24"/>
  <c r="F882" i="24"/>
  <c r="C883" i="24"/>
  <c r="D883" i="24"/>
  <c r="E883" i="24"/>
  <c r="F883" i="24"/>
  <c r="C884" i="24"/>
  <c r="D884" i="24"/>
  <c r="E884" i="24"/>
  <c r="F884" i="24"/>
  <c r="C885" i="24"/>
  <c r="D885" i="24"/>
  <c r="E885" i="24"/>
  <c r="F885" i="24"/>
  <c r="C886" i="24"/>
  <c r="D886" i="24"/>
  <c r="E886" i="24"/>
  <c r="F886" i="24"/>
  <c r="F867" i="24"/>
  <c r="E867" i="24"/>
  <c r="D867" i="24"/>
  <c r="C867" i="24"/>
  <c r="C848" i="24"/>
  <c r="D848" i="24"/>
  <c r="E848" i="24"/>
  <c r="F848" i="24"/>
  <c r="C849" i="24"/>
  <c r="D849" i="24"/>
  <c r="E849" i="24"/>
  <c r="F849" i="24"/>
  <c r="C850" i="24"/>
  <c r="D850" i="24"/>
  <c r="E850" i="24"/>
  <c r="F850" i="24"/>
  <c r="C851" i="24"/>
  <c r="D851" i="24"/>
  <c r="E851" i="24"/>
  <c r="F851" i="24"/>
  <c r="C852" i="24"/>
  <c r="D852" i="24"/>
  <c r="E852" i="24"/>
  <c r="F852" i="24"/>
  <c r="C853" i="24"/>
  <c r="D853" i="24"/>
  <c r="E853" i="24"/>
  <c r="F853" i="24"/>
  <c r="C854" i="24"/>
  <c r="D854" i="24"/>
  <c r="E854" i="24"/>
  <c r="F854" i="24"/>
  <c r="C855" i="24"/>
  <c r="D855" i="24"/>
  <c r="E855" i="24"/>
  <c r="F855" i="24"/>
  <c r="C856" i="24"/>
  <c r="D856" i="24"/>
  <c r="E856" i="24"/>
  <c r="F856" i="24"/>
  <c r="C857" i="24"/>
  <c r="D857" i="24"/>
  <c r="E857" i="24"/>
  <c r="F857" i="24"/>
  <c r="C858" i="24"/>
  <c r="D858" i="24"/>
  <c r="E858" i="24"/>
  <c r="F858" i="24"/>
  <c r="C859" i="24"/>
  <c r="D859" i="24"/>
  <c r="E859" i="24"/>
  <c r="F859" i="24"/>
  <c r="C860" i="24"/>
  <c r="D860" i="24"/>
  <c r="E860" i="24"/>
  <c r="F860" i="24"/>
  <c r="C861" i="24"/>
  <c r="D861" i="24"/>
  <c r="E861" i="24"/>
  <c r="F861" i="24"/>
  <c r="C862" i="24"/>
  <c r="D862" i="24"/>
  <c r="E862" i="24"/>
  <c r="F862" i="24"/>
  <c r="C863" i="24"/>
  <c r="D863" i="24"/>
  <c r="E863" i="24"/>
  <c r="F863" i="24"/>
  <c r="C864" i="24"/>
  <c r="D864" i="24"/>
  <c r="E864" i="24"/>
  <c r="F864" i="24"/>
  <c r="C865" i="24"/>
  <c r="D865" i="24"/>
  <c r="E865" i="24"/>
  <c r="F865" i="24"/>
  <c r="C866" i="24"/>
  <c r="D866" i="24"/>
  <c r="E866" i="24"/>
  <c r="F866" i="24"/>
  <c r="F847" i="24"/>
  <c r="E847" i="24"/>
  <c r="D847" i="24"/>
  <c r="C847" i="24"/>
  <c r="C828" i="24"/>
  <c r="D828" i="24"/>
  <c r="E828" i="24"/>
  <c r="F828" i="24"/>
  <c r="C829" i="24"/>
  <c r="D829" i="24"/>
  <c r="E829" i="24"/>
  <c r="F829" i="24"/>
  <c r="C830" i="24"/>
  <c r="D830" i="24"/>
  <c r="E830" i="24"/>
  <c r="F830" i="24"/>
  <c r="C831" i="24"/>
  <c r="D831" i="24"/>
  <c r="E831" i="24"/>
  <c r="F831" i="24"/>
  <c r="C832" i="24"/>
  <c r="D832" i="24"/>
  <c r="E832" i="24"/>
  <c r="F832" i="24"/>
  <c r="C833" i="24"/>
  <c r="D833" i="24"/>
  <c r="E833" i="24"/>
  <c r="F833" i="24"/>
  <c r="C834" i="24"/>
  <c r="D834" i="24"/>
  <c r="E834" i="24"/>
  <c r="F834" i="24"/>
  <c r="C835" i="24"/>
  <c r="D835" i="24"/>
  <c r="E835" i="24"/>
  <c r="F835" i="24"/>
  <c r="C836" i="24"/>
  <c r="D836" i="24"/>
  <c r="E836" i="24"/>
  <c r="F836" i="24"/>
  <c r="C837" i="24"/>
  <c r="D837" i="24"/>
  <c r="E837" i="24"/>
  <c r="F837" i="24"/>
  <c r="C838" i="24"/>
  <c r="D838" i="24"/>
  <c r="E838" i="24"/>
  <c r="F838" i="24"/>
  <c r="C839" i="24"/>
  <c r="D839" i="24"/>
  <c r="E839" i="24"/>
  <c r="F839" i="24"/>
  <c r="C840" i="24"/>
  <c r="D840" i="24"/>
  <c r="E840" i="24"/>
  <c r="F840" i="24"/>
  <c r="C841" i="24"/>
  <c r="D841" i="24"/>
  <c r="E841" i="24"/>
  <c r="F841" i="24"/>
  <c r="C842" i="24"/>
  <c r="D842" i="24"/>
  <c r="E842" i="24"/>
  <c r="F842" i="24"/>
  <c r="C843" i="24"/>
  <c r="D843" i="24"/>
  <c r="E843" i="24"/>
  <c r="F843" i="24"/>
  <c r="C844" i="24"/>
  <c r="D844" i="24"/>
  <c r="E844" i="24"/>
  <c r="F844" i="24"/>
  <c r="C845" i="24"/>
  <c r="D845" i="24"/>
  <c r="E845" i="24"/>
  <c r="F845" i="24"/>
  <c r="C846" i="24"/>
  <c r="D846" i="24"/>
  <c r="E846" i="24"/>
  <c r="F846" i="24"/>
  <c r="F827" i="24"/>
  <c r="E827" i="24"/>
  <c r="D827" i="24"/>
  <c r="C827" i="24"/>
  <c r="C808" i="24"/>
  <c r="D808" i="24"/>
  <c r="E808" i="24"/>
  <c r="F808" i="24"/>
  <c r="C809" i="24"/>
  <c r="D809" i="24"/>
  <c r="E809" i="24"/>
  <c r="F809" i="24"/>
  <c r="C810" i="24"/>
  <c r="D810" i="24"/>
  <c r="E810" i="24"/>
  <c r="F810" i="24"/>
  <c r="C811" i="24"/>
  <c r="D811" i="24"/>
  <c r="E811" i="24"/>
  <c r="F811" i="24"/>
  <c r="C812" i="24"/>
  <c r="D812" i="24"/>
  <c r="E812" i="24"/>
  <c r="F812" i="24"/>
  <c r="C813" i="24"/>
  <c r="D813" i="24"/>
  <c r="E813" i="24"/>
  <c r="F813" i="24"/>
  <c r="C814" i="24"/>
  <c r="D814" i="24"/>
  <c r="E814" i="24"/>
  <c r="F814" i="24"/>
  <c r="C815" i="24"/>
  <c r="D815" i="24"/>
  <c r="E815" i="24"/>
  <c r="F815" i="24"/>
  <c r="C816" i="24"/>
  <c r="D816" i="24"/>
  <c r="E816" i="24"/>
  <c r="F816" i="24"/>
  <c r="C817" i="24"/>
  <c r="D817" i="24"/>
  <c r="E817" i="24"/>
  <c r="F817" i="24"/>
  <c r="C818" i="24"/>
  <c r="D818" i="24"/>
  <c r="E818" i="24"/>
  <c r="F818" i="24"/>
  <c r="C819" i="24"/>
  <c r="D819" i="24"/>
  <c r="E819" i="24"/>
  <c r="F819" i="24"/>
  <c r="C820" i="24"/>
  <c r="D820" i="24"/>
  <c r="E820" i="24"/>
  <c r="F820" i="24"/>
  <c r="C821" i="24"/>
  <c r="D821" i="24"/>
  <c r="E821" i="24"/>
  <c r="F821" i="24"/>
  <c r="C822" i="24"/>
  <c r="D822" i="24"/>
  <c r="E822" i="24"/>
  <c r="F822" i="24"/>
  <c r="C823" i="24"/>
  <c r="D823" i="24"/>
  <c r="E823" i="24"/>
  <c r="F823" i="24"/>
  <c r="C824" i="24"/>
  <c r="D824" i="24"/>
  <c r="E824" i="24"/>
  <c r="F824" i="24"/>
  <c r="C825" i="24"/>
  <c r="D825" i="24"/>
  <c r="E825" i="24"/>
  <c r="F825" i="24"/>
  <c r="C826" i="24"/>
  <c r="D826" i="24"/>
  <c r="E826" i="24"/>
  <c r="F826" i="24"/>
  <c r="F807" i="24"/>
  <c r="E807" i="24"/>
  <c r="D807" i="24"/>
  <c r="C807" i="24"/>
  <c r="C788" i="24"/>
  <c r="D788" i="24"/>
  <c r="E788" i="24"/>
  <c r="F788" i="24"/>
  <c r="C789" i="24"/>
  <c r="D789" i="24"/>
  <c r="E789" i="24"/>
  <c r="F789" i="24"/>
  <c r="C790" i="24"/>
  <c r="D790" i="24"/>
  <c r="E790" i="24"/>
  <c r="F790" i="24"/>
  <c r="C791" i="24"/>
  <c r="D791" i="24"/>
  <c r="E791" i="24"/>
  <c r="F791" i="24"/>
  <c r="C792" i="24"/>
  <c r="D792" i="24"/>
  <c r="E792" i="24"/>
  <c r="F792" i="24"/>
  <c r="C793" i="24"/>
  <c r="D793" i="24"/>
  <c r="E793" i="24"/>
  <c r="F793" i="24"/>
  <c r="C794" i="24"/>
  <c r="D794" i="24"/>
  <c r="E794" i="24"/>
  <c r="F794" i="24"/>
  <c r="C795" i="24"/>
  <c r="D795" i="24"/>
  <c r="E795" i="24"/>
  <c r="F795" i="24"/>
  <c r="C796" i="24"/>
  <c r="D796" i="24"/>
  <c r="E796" i="24"/>
  <c r="F796" i="24"/>
  <c r="C797" i="24"/>
  <c r="D797" i="24"/>
  <c r="E797" i="24"/>
  <c r="F797" i="24"/>
  <c r="C798" i="24"/>
  <c r="D798" i="24"/>
  <c r="E798" i="24"/>
  <c r="F798" i="24"/>
  <c r="C799" i="24"/>
  <c r="D799" i="24"/>
  <c r="E799" i="24"/>
  <c r="F799" i="24"/>
  <c r="C800" i="24"/>
  <c r="D800" i="24"/>
  <c r="E800" i="24"/>
  <c r="F800" i="24"/>
  <c r="C801" i="24"/>
  <c r="D801" i="24"/>
  <c r="E801" i="24"/>
  <c r="F801" i="24"/>
  <c r="C802" i="24"/>
  <c r="D802" i="24"/>
  <c r="E802" i="24"/>
  <c r="F802" i="24"/>
  <c r="C803" i="24"/>
  <c r="D803" i="24"/>
  <c r="E803" i="24"/>
  <c r="F803" i="24"/>
  <c r="C804" i="24"/>
  <c r="D804" i="24"/>
  <c r="E804" i="24"/>
  <c r="F804" i="24"/>
  <c r="C805" i="24"/>
  <c r="D805" i="24"/>
  <c r="E805" i="24"/>
  <c r="F805" i="24"/>
  <c r="C806" i="24"/>
  <c r="D806" i="24"/>
  <c r="E806" i="24"/>
  <c r="F806" i="24"/>
  <c r="F787" i="24"/>
  <c r="E787" i="24"/>
  <c r="D787" i="24"/>
  <c r="C787" i="24"/>
  <c r="C768" i="24"/>
  <c r="D768" i="24"/>
  <c r="E768" i="24"/>
  <c r="F768" i="24"/>
  <c r="C769" i="24"/>
  <c r="D769" i="24"/>
  <c r="E769" i="24"/>
  <c r="F769" i="24"/>
  <c r="C770" i="24"/>
  <c r="D770" i="24"/>
  <c r="E770" i="24"/>
  <c r="F770" i="24"/>
  <c r="C771" i="24"/>
  <c r="D771" i="24"/>
  <c r="E771" i="24"/>
  <c r="F771" i="24"/>
  <c r="C772" i="24"/>
  <c r="D772" i="24"/>
  <c r="E772" i="24"/>
  <c r="F772" i="24"/>
  <c r="C773" i="24"/>
  <c r="D773" i="24"/>
  <c r="E773" i="24"/>
  <c r="F773" i="24"/>
  <c r="C774" i="24"/>
  <c r="D774" i="24"/>
  <c r="E774" i="24"/>
  <c r="F774" i="24"/>
  <c r="C775" i="24"/>
  <c r="D775" i="24"/>
  <c r="E775" i="24"/>
  <c r="F775" i="24"/>
  <c r="C776" i="24"/>
  <c r="D776" i="24"/>
  <c r="E776" i="24"/>
  <c r="F776" i="24"/>
  <c r="C777" i="24"/>
  <c r="D777" i="24"/>
  <c r="E777" i="24"/>
  <c r="F777" i="24"/>
  <c r="C778" i="24"/>
  <c r="D778" i="24"/>
  <c r="E778" i="24"/>
  <c r="F778" i="24"/>
  <c r="C779" i="24"/>
  <c r="D779" i="24"/>
  <c r="E779" i="24"/>
  <c r="F779" i="24"/>
  <c r="C780" i="24"/>
  <c r="D780" i="24"/>
  <c r="E780" i="24"/>
  <c r="F780" i="24"/>
  <c r="C781" i="24"/>
  <c r="D781" i="24"/>
  <c r="E781" i="24"/>
  <c r="F781" i="24"/>
  <c r="C782" i="24"/>
  <c r="D782" i="24"/>
  <c r="E782" i="24"/>
  <c r="F782" i="24"/>
  <c r="C783" i="24"/>
  <c r="D783" i="24"/>
  <c r="E783" i="24"/>
  <c r="F783" i="24"/>
  <c r="C784" i="24"/>
  <c r="D784" i="24"/>
  <c r="E784" i="24"/>
  <c r="F784" i="24"/>
  <c r="C785" i="24"/>
  <c r="D785" i="24"/>
  <c r="E785" i="24"/>
  <c r="F785" i="24"/>
  <c r="C786" i="24"/>
  <c r="D786" i="24"/>
  <c r="E786" i="24"/>
  <c r="F786" i="24"/>
  <c r="F767" i="24"/>
  <c r="E767" i="24"/>
  <c r="D767" i="24"/>
  <c r="C767" i="24"/>
  <c r="C748" i="24"/>
  <c r="D748" i="24"/>
  <c r="E748" i="24"/>
  <c r="F748" i="24"/>
  <c r="C749" i="24"/>
  <c r="D749" i="24"/>
  <c r="E749" i="24"/>
  <c r="F749" i="24"/>
  <c r="C750" i="24"/>
  <c r="D750" i="24"/>
  <c r="E750" i="24"/>
  <c r="F750" i="24"/>
  <c r="C751" i="24"/>
  <c r="D751" i="24"/>
  <c r="E751" i="24"/>
  <c r="F751" i="24"/>
  <c r="C752" i="24"/>
  <c r="D752" i="24"/>
  <c r="E752" i="24"/>
  <c r="F752" i="24"/>
  <c r="C753" i="24"/>
  <c r="D753" i="24"/>
  <c r="E753" i="24"/>
  <c r="F753" i="24"/>
  <c r="C754" i="24"/>
  <c r="D754" i="24"/>
  <c r="E754" i="24"/>
  <c r="F754" i="24"/>
  <c r="C755" i="24"/>
  <c r="D755" i="24"/>
  <c r="E755" i="24"/>
  <c r="F755" i="24"/>
  <c r="C756" i="24"/>
  <c r="D756" i="24"/>
  <c r="E756" i="24"/>
  <c r="F756" i="24"/>
  <c r="C757" i="24"/>
  <c r="D757" i="24"/>
  <c r="E757" i="24"/>
  <c r="F757" i="24"/>
  <c r="C758" i="24"/>
  <c r="D758" i="24"/>
  <c r="E758" i="24"/>
  <c r="F758" i="24"/>
  <c r="C759" i="24"/>
  <c r="D759" i="24"/>
  <c r="E759" i="24"/>
  <c r="F759" i="24"/>
  <c r="C760" i="24"/>
  <c r="D760" i="24"/>
  <c r="E760" i="24"/>
  <c r="F760" i="24"/>
  <c r="C761" i="24"/>
  <c r="D761" i="24"/>
  <c r="E761" i="24"/>
  <c r="F761" i="24"/>
  <c r="C762" i="24"/>
  <c r="D762" i="24"/>
  <c r="E762" i="24"/>
  <c r="F762" i="24"/>
  <c r="C763" i="24"/>
  <c r="D763" i="24"/>
  <c r="E763" i="24"/>
  <c r="F763" i="24"/>
  <c r="C764" i="24"/>
  <c r="D764" i="24"/>
  <c r="E764" i="24"/>
  <c r="F764" i="24"/>
  <c r="C765" i="24"/>
  <c r="D765" i="24"/>
  <c r="E765" i="24"/>
  <c r="F765" i="24"/>
  <c r="C766" i="24"/>
  <c r="D766" i="24"/>
  <c r="E766" i="24"/>
  <c r="F766" i="24"/>
  <c r="F747" i="24"/>
  <c r="E747" i="24"/>
  <c r="D747" i="24"/>
  <c r="C747" i="24"/>
  <c r="C728" i="24"/>
  <c r="D728" i="24"/>
  <c r="E728" i="24"/>
  <c r="F728" i="24"/>
  <c r="C729" i="24"/>
  <c r="D729" i="24"/>
  <c r="E729" i="24"/>
  <c r="F729" i="24"/>
  <c r="C730" i="24"/>
  <c r="D730" i="24"/>
  <c r="E730" i="24"/>
  <c r="F730" i="24"/>
  <c r="C731" i="24"/>
  <c r="D731" i="24"/>
  <c r="E731" i="24"/>
  <c r="F731" i="24"/>
  <c r="C732" i="24"/>
  <c r="D732" i="24"/>
  <c r="E732" i="24"/>
  <c r="F732" i="24"/>
  <c r="C733" i="24"/>
  <c r="D733" i="24"/>
  <c r="E733" i="24"/>
  <c r="F733" i="24"/>
  <c r="C734" i="24"/>
  <c r="D734" i="24"/>
  <c r="E734" i="24"/>
  <c r="F734" i="24"/>
  <c r="C735" i="24"/>
  <c r="D735" i="24"/>
  <c r="E735" i="24"/>
  <c r="F735" i="24"/>
  <c r="C736" i="24"/>
  <c r="D736" i="24"/>
  <c r="E736" i="24"/>
  <c r="F736" i="24"/>
  <c r="C737" i="24"/>
  <c r="D737" i="24"/>
  <c r="E737" i="24"/>
  <c r="F737" i="24"/>
  <c r="C738" i="24"/>
  <c r="D738" i="24"/>
  <c r="E738" i="24"/>
  <c r="F738" i="24"/>
  <c r="C739" i="24"/>
  <c r="D739" i="24"/>
  <c r="E739" i="24"/>
  <c r="F739" i="24"/>
  <c r="C740" i="24"/>
  <c r="D740" i="24"/>
  <c r="E740" i="24"/>
  <c r="F740" i="24"/>
  <c r="C741" i="24"/>
  <c r="D741" i="24"/>
  <c r="E741" i="24"/>
  <c r="F741" i="24"/>
  <c r="C742" i="24"/>
  <c r="D742" i="24"/>
  <c r="E742" i="24"/>
  <c r="F742" i="24"/>
  <c r="C743" i="24"/>
  <c r="D743" i="24"/>
  <c r="E743" i="24"/>
  <c r="F743" i="24"/>
  <c r="C744" i="24"/>
  <c r="D744" i="24"/>
  <c r="E744" i="24"/>
  <c r="F744" i="24"/>
  <c r="C745" i="24"/>
  <c r="D745" i="24"/>
  <c r="E745" i="24"/>
  <c r="F745" i="24"/>
  <c r="C746" i="24"/>
  <c r="D746" i="24"/>
  <c r="E746" i="24"/>
  <c r="F746" i="24"/>
  <c r="F727" i="24"/>
  <c r="E727" i="24"/>
  <c r="D727" i="24"/>
  <c r="C727" i="24"/>
  <c r="C708" i="24"/>
  <c r="D708" i="24"/>
  <c r="E708" i="24"/>
  <c r="F708" i="24"/>
  <c r="C709" i="24"/>
  <c r="D709" i="24"/>
  <c r="E709" i="24"/>
  <c r="F709" i="24"/>
  <c r="C710" i="24"/>
  <c r="D710" i="24"/>
  <c r="E710" i="24"/>
  <c r="F710" i="24"/>
  <c r="C711" i="24"/>
  <c r="D711" i="24"/>
  <c r="E711" i="24"/>
  <c r="F711" i="24"/>
  <c r="C712" i="24"/>
  <c r="D712" i="24"/>
  <c r="E712" i="24"/>
  <c r="F712" i="24"/>
  <c r="C713" i="24"/>
  <c r="D713" i="24"/>
  <c r="E713" i="24"/>
  <c r="F713" i="24"/>
  <c r="C714" i="24"/>
  <c r="D714" i="24"/>
  <c r="E714" i="24"/>
  <c r="F714" i="24"/>
  <c r="C715" i="24"/>
  <c r="D715" i="24"/>
  <c r="E715" i="24"/>
  <c r="F715" i="24"/>
  <c r="C716" i="24"/>
  <c r="D716" i="24"/>
  <c r="E716" i="24"/>
  <c r="F716" i="24"/>
  <c r="C717" i="24"/>
  <c r="D717" i="24"/>
  <c r="E717" i="24"/>
  <c r="F717" i="24"/>
  <c r="C718" i="24"/>
  <c r="D718" i="24"/>
  <c r="E718" i="24"/>
  <c r="F718" i="24"/>
  <c r="C719" i="24"/>
  <c r="D719" i="24"/>
  <c r="E719" i="24"/>
  <c r="F719" i="24"/>
  <c r="C720" i="24"/>
  <c r="D720" i="24"/>
  <c r="E720" i="24"/>
  <c r="F720" i="24"/>
  <c r="C721" i="24"/>
  <c r="D721" i="24"/>
  <c r="E721" i="24"/>
  <c r="F721" i="24"/>
  <c r="C722" i="24"/>
  <c r="D722" i="24"/>
  <c r="E722" i="24"/>
  <c r="F722" i="24"/>
  <c r="C723" i="24"/>
  <c r="D723" i="24"/>
  <c r="E723" i="24"/>
  <c r="F723" i="24"/>
  <c r="C724" i="24"/>
  <c r="D724" i="24"/>
  <c r="E724" i="24"/>
  <c r="F724" i="24"/>
  <c r="C725" i="24"/>
  <c r="D725" i="24"/>
  <c r="E725" i="24"/>
  <c r="F725" i="24"/>
  <c r="C726" i="24"/>
  <c r="D726" i="24"/>
  <c r="E726" i="24"/>
  <c r="F726" i="24"/>
  <c r="F707" i="24"/>
  <c r="E707" i="24"/>
  <c r="D707" i="24"/>
  <c r="C707" i="24"/>
  <c r="C688" i="24"/>
  <c r="D688" i="24"/>
  <c r="E688" i="24"/>
  <c r="F688" i="24"/>
  <c r="C689" i="24"/>
  <c r="D689" i="24"/>
  <c r="E689" i="24"/>
  <c r="F689" i="24"/>
  <c r="C690" i="24"/>
  <c r="D690" i="24"/>
  <c r="E690" i="24"/>
  <c r="F690" i="24"/>
  <c r="C691" i="24"/>
  <c r="D691" i="24"/>
  <c r="E691" i="24"/>
  <c r="F691" i="24"/>
  <c r="C692" i="24"/>
  <c r="D692" i="24"/>
  <c r="E692" i="24"/>
  <c r="F692" i="24"/>
  <c r="C693" i="24"/>
  <c r="D693" i="24"/>
  <c r="E693" i="24"/>
  <c r="F693" i="24"/>
  <c r="C694" i="24"/>
  <c r="D694" i="24"/>
  <c r="E694" i="24"/>
  <c r="F694" i="24"/>
  <c r="C695" i="24"/>
  <c r="D695" i="24"/>
  <c r="E695" i="24"/>
  <c r="F695" i="24"/>
  <c r="C696" i="24"/>
  <c r="D696" i="24"/>
  <c r="E696" i="24"/>
  <c r="F696" i="24"/>
  <c r="C697" i="24"/>
  <c r="D697" i="24"/>
  <c r="E697" i="24"/>
  <c r="F697" i="24"/>
  <c r="C698" i="24"/>
  <c r="D698" i="24"/>
  <c r="E698" i="24"/>
  <c r="F698" i="24"/>
  <c r="C699" i="24"/>
  <c r="D699" i="24"/>
  <c r="E699" i="24"/>
  <c r="F699" i="24"/>
  <c r="C700" i="24"/>
  <c r="D700" i="24"/>
  <c r="E700" i="24"/>
  <c r="F700" i="24"/>
  <c r="C701" i="24"/>
  <c r="D701" i="24"/>
  <c r="E701" i="24"/>
  <c r="F701" i="24"/>
  <c r="C702" i="24"/>
  <c r="D702" i="24"/>
  <c r="E702" i="24"/>
  <c r="F702" i="24"/>
  <c r="C703" i="24"/>
  <c r="D703" i="24"/>
  <c r="E703" i="24"/>
  <c r="F703" i="24"/>
  <c r="C704" i="24"/>
  <c r="D704" i="24"/>
  <c r="E704" i="24"/>
  <c r="F704" i="24"/>
  <c r="C705" i="24"/>
  <c r="D705" i="24"/>
  <c r="E705" i="24"/>
  <c r="F705" i="24"/>
  <c r="C706" i="24"/>
  <c r="D706" i="24"/>
  <c r="E706" i="24"/>
  <c r="F706" i="24"/>
  <c r="F687" i="24"/>
  <c r="E687" i="24"/>
  <c r="D687" i="24"/>
  <c r="C687" i="24"/>
  <c r="C668" i="24"/>
  <c r="D668" i="24"/>
  <c r="E668" i="24"/>
  <c r="F668" i="24"/>
  <c r="C669" i="24"/>
  <c r="D669" i="24"/>
  <c r="E669" i="24"/>
  <c r="F669" i="24"/>
  <c r="C670" i="24"/>
  <c r="D670" i="24"/>
  <c r="E670" i="24"/>
  <c r="F670" i="24"/>
  <c r="C671" i="24"/>
  <c r="D671" i="24"/>
  <c r="E671" i="24"/>
  <c r="F671" i="24"/>
  <c r="C672" i="24"/>
  <c r="D672" i="24"/>
  <c r="E672" i="24"/>
  <c r="F672" i="24"/>
  <c r="C673" i="24"/>
  <c r="D673" i="24"/>
  <c r="E673" i="24"/>
  <c r="F673" i="24"/>
  <c r="C674" i="24"/>
  <c r="D674" i="24"/>
  <c r="E674" i="24"/>
  <c r="F674" i="24"/>
  <c r="C675" i="24"/>
  <c r="D675" i="24"/>
  <c r="E675" i="24"/>
  <c r="F675" i="24"/>
  <c r="C676" i="24"/>
  <c r="D676" i="24"/>
  <c r="E676" i="24"/>
  <c r="F676" i="24"/>
  <c r="C677" i="24"/>
  <c r="D677" i="24"/>
  <c r="E677" i="24"/>
  <c r="F677" i="24"/>
  <c r="C678" i="24"/>
  <c r="D678" i="24"/>
  <c r="E678" i="24"/>
  <c r="F678" i="24"/>
  <c r="C679" i="24"/>
  <c r="D679" i="24"/>
  <c r="E679" i="24"/>
  <c r="F679" i="24"/>
  <c r="C680" i="24"/>
  <c r="D680" i="24"/>
  <c r="E680" i="24"/>
  <c r="F680" i="24"/>
  <c r="C681" i="24"/>
  <c r="D681" i="24"/>
  <c r="E681" i="24"/>
  <c r="F681" i="24"/>
  <c r="C682" i="24"/>
  <c r="D682" i="24"/>
  <c r="E682" i="24"/>
  <c r="F682" i="24"/>
  <c r="C683" i="24"/>
  <c r="D683" i="24"/>
  <c r="E683" i="24"/>
  <c r="F683" i="24"/>
  <c r="C684" i="24"/>
  <c r="D684" i="24"/>
  <c r="E684" i="24"/>
  <c r="F684" i="24"/>
  <c r="C685" i="24"/>
  <c r="D685" i="24"/>
  <c r="E685" i="24"/>
  <c r="F685" i="24"/>
  <c r="C686" i="24"/>
  <c r="D686" i="24"/>
  <c r="E686" i="24"/>
  <c r="F686" i="24"/>
  <c r="F667" i="24"/>
  <c r="E667" i="24"/>
  <c r="D667" i="24"/>
  <c r="C667" i="24"/>
  <c r="C648" i="24"/>
  <c r="D648" i="24"/>
  <c r="E648" i="24"/>
  <c r="F648" i="24"/>
  <c r="C649" i="24"/>
  <c r="D649" i="24"/>
  <c r="E649" i="24"/>
  <c r="F649" i="24"/>
  <c r="C650" i="24"/>
  <c r="D650" i="24"/>
  <c r="E650" i="24"/>
  <c r="F650" i="24"/>
  <c r="C651" i="24"/>
  <c r="D651" i="24"/>
  <c r="E651" i="24"/>
  <c r="F651" i="24"/>
  <c r="C652" i="24"/>
  <c r="D652" i="24"/>
  <c r="E652" i="24"/>
  <c r="F652" i="24"/>
  <c r="C653" i="24"/>
  <c r="D653" i="24"/>
  <c r="E653" i="24"/>
  <c r="F653" i="24"/>
  <c r="C654" i="24"/>
  <c r="D654" i="24"/>
  <c r="E654" i="24"/>
  <c r="F654" i="24"/>
  <c r="C655" i="24"/>
  <c r="D655" i="24"/>
  <c r="E655" i="24"/>
  <c r="F655" i="24"/>
  <c r="C656" i="24"/>
  <c r="D656" i="24"/>
  <c r="E656" i="24"/>
  <c r="F656" i="24"/>
  <c r="C657" i="24"/>
  <c r="D657" i="24"/>
  <c r="E657" i="24"/>
  <c r="F657" i="24"/>
  <c r="C658" i="24"/>
  <c r="D658" i="24"/>
  <c r="E658" i="24"/>
  <c r="F658" i="24"/>
  <c r="C659" i="24"/>
  <c r="D659" i="24"/>
  <c r="E659" i="24"/>
  <c r="F659" i="24"/>
  <c r="C660" i="24"/>
  <c r="D660" i="24"/>
  <c r="E660" i="24"/>
  <c r="F660" i="24"/>
  <c r="C661" i="24"/>
  <c r="D661" i="24"/>
  <c r="E661" i="24"/>
  <c r="F661" i="24"/>
  <c r="C662" i="24"/>
  <c r="D662" i="24"/>
  <c r="E662" i="24"/>
  <c r="F662" i="24"/>
  <c r="C663" i="24"/>
  <c r="D663" i="24"/>
  <c r="E663" i="24"/>
  <c r="F663" i="24"/>
  <c r="C664" i="24"/>
  <c r="D664" i="24"/>
  <c r="E664" i="24"/>
  <c r="F664" i="24"/>
  <c r="C665" i="24"/>
  <c r="D665" i="24"/>
  <c r="E665" i="24"/>
  <c r="F665" i="24"/>
  <c r="C666" i="24"/>
  <c r="D666" i="24"/>
  <c r="E666" i="24"/>
  <c r="F666" i="24"/>
  <c r="F647" i="24"/>
  <c r="E647" i="24"/>
  <c r="D647" i="24"/>
  <c r="C647" i="24"/>
  <c r="C628" i="24"/>
  <c r="D628" i="24"/>
  <c r="E628" i="24"/>
  <c r="F628" i="24"/>
  <c r="C629" i="24"/>
  <c r="D629" i="24"/>
  <c r="E629" i="24"/>
  <c r="F629" i="24"/>
  <c r="C630" i="24"/>
  <c r="D630" i="24"/>
  <c r="E630" i="24"/>
  <c r="F630" i="24"/>
  <c r="C631" i="24"/>
  <c r="D631" i="24"/>
  <c r="E631" i="24"/>
  <c r="F631" i="24"/>
  <c r="C632" i="24"/>
  <c r="D632" i="24"/>
  <c r="E632" i="24"/>
  <c r="F632" i="24"/>
  <c r="C633" i="24"/>
  <c r="D633" i="24"/>
  <c r="E633" i="24"/>
  <c r="F633" i="24"/>
  <c r="C634" i="24"/>
  <c r="D634" i="24"/>
  <c r="E634" i="24"/>
  <c r="F634" i="24"/>
  <c r="C635" i="24"/>
  <c r="D635" i="24"/>
  <c r="E635" i="24"/>
  <c r="F635" i="24"/>
  <c r="C636" i="24"/>
  <c r="D636" i="24"/>
  <c r="E636" i="24"/>
  <c r="F636" i="24"/>
  <c r="C637" i="24"/>
  <c r="D637" i="24"/>
  <c r="E637" i="24"/>
  <c r="F637" i="24"/>
  <c r="C638" i="24"/>
  <c r="D638" i="24"/>
  <c r="E638" i="24"/>
  <c r="F638" i="24"/>
  <c r="C639" i="24"/>
  <c r="D639" i="24"/>
  <c r="E639" i="24"/>
  <c r="F639" i="24"/>
  <c r="C640" i="24"/>
  <c r="D640" i="24"/>
  <c r="E640" i="24"/>
  <c r="F640" i="24"/>
  <c r="C641" i="24"/>
  <c r="D641" i="24"/>
  <c r="E641" i="24"/>
  <c r="F641" i="24"/>
  <c r="C642" i="24"/>
  <c r="D642" i="24"/>
  <c r="E642" i="24"/>
  <c r="F642" i="24"/>
  <c r="C643" i="24"/>
  <c r="D643" i="24"/>
  <c r="E643" i="24"/>
  <c r="F643" i="24"/>
  <c r="C644" i="24"/>
  <c r="D644" i="24"/>
  <c r="E644" i="24"/>
  <c r="F644" i="24"/>
  <c r="C645" i="24"/>
  <c r="D645" i="24"/>
  <c r="E645" i="24"/>
  <c r="F645" i="24"/>
  <c r="C646" i="24"/>
  <c r="D646" i="24"/>
  <c r="E646" i="24"/>
  <c r="F646" i="24"/>
  <c r="F627" i="24"/>
  <c r="E627" i="24"/>
  <c r="D627" i="24"/>
  <c r="C627" i="24"/>
  <c r="C608" i="24"/>
  <c r="D608" i="24"/>
  <c r="E608" i="24"/>
  <c r="F608" i="24"/>
  <c r="C609" i="24"/>
  <c r="D609" i="24"/>
  <c r="E609" i="24"/>
  <c r="F609" i="24"/>
  <c r="C610" i="24"/>
  <c r="D610" i="24"/>
  <c r="E610" i="24"/>
  <c r="F610" i="24"/>
  <c r="C611" i="24"/>
  <c r="D611" i="24"/>
  <c r="E611" i="24"/>
  <c r="F611" i="24"/>
  <c r="C612" i="24"/>
  <c r="D612" i="24"/>
  <c r="E612" i="24"/>
  <c r="F612" i="24"/>
  <c r="C613" i="24"/>
  <c r="D613" i="24"/>
  <c r="E613" i="24"/>
  <c r="F613" i="24"/>
  <c r="C614" i="24"/>
  <c r="D614" i="24"/>
  <c r="E614" i="24"/>
  <c r="F614" i="24"/>
  <c r="C615" i="24"/>
  <c r="D615" i="24"/>
  <c r="E615" i="24"/>
  <c r="F615" i="24"/>
  <c r="C616" i="24"/>
  <c r="D616" i="24"/>
  <c r="E616" i="24"/>
  <c r="F616" i="24"/>
  <c r="C617" i="24"/>
  <c r="D617" i="24"/>
  <c r="E617" i="24"/>
  <c r="F617" i="24"/>
  <c r="C618" i="24"/>
  <c r="D618" i="24"/>
  <c r="E618" i="24"/>
  <c r="F618" i="24"/>
  <c r="C619" i="24"/>
  <c r="D619" i="24"/>
  <c r="E619" i="24"/>
  <c r="F619" i="24"/>
  <c r="C620" i="24"/>
  <c r="D620" i="24"/>
  <c r="E620" i="24"/>
  <c r="F620" i="24"/>
  <c r="C621" i="24"/>
  <c r="D621" i="24"/>
  <c r="E621" i="24"/>
  <c r="F621" i="24"/>
  <c r="C622" i="24"/>
  <c r="D622" i="24"/>
  <c r="E622" i="24"/>
  <c r="F622" i="24"/>
  <c r="C623" i="24"/>
  <c r="D623" i="24"/>
  <c r="E623" i="24"/>
  <c r="F623" i="24"/>
  <c r="C624" i="24"/>
  <c r="D624" i="24"/>
  <c r="E624" i="24"/>
  <c r="F624" i="24"/>
  <c r="C625" i="24"/>
  <c r="D625" i="24"/>
  <c r="E625" i="24"/>
  <c r="F625" i="24"/>
  <c r="C626" i="24"/>
  <c r="D626" i="24"/>
  <c r="E626" i="24"/>
  <c r="F626" i="24"/>
  <c r="F607" i="24"/>
  <c r="E607" i="24"/>
  <c r="D607" i="24"/>
  <c r="C607" i="24"/>
  <c r="C588" i="24"/>
  <c r="D588" i="24"/>
  <c r="E588" i="24"/>
  <c r="F588" i="24"/>
  <c r="C589" i="24"/>
  <c r="D589" i="24"/>
  <c r="E589" i="24"/>
  <c r="F589" i="24"/>
  <c r="C590" i="24"/>
  <c r="D590" i="24"/>
  <c r="E590" i="24"/>
  <c r="F590" i="24"/>
  <c r="C591" i="24"/>
  <c r="D591" i="24"/>
  <c r="E591" i="24"/>
  <c r="F591" i="24"/>
  <c r="C592" i="24"/>
  <c r="D592" i="24"/>
  <c r="E592" i="24"/>
  <c r="F592" i="24"/>
  <c r="C593" i="24"/>
  <c r="D593" i="24"/>
  <c r="E593" i="24"/>
  <c r="F593" i="24"/>
  <c r="C594" i="24"/>
  <c r="D594" i="24"/>
  <c r="E594" i="24"/>
  <c r="F594" i="24"/>
  <c r="C595" i="24"/>
  <c r="D595" i="24"/>
  <c r="E595" i="24"/>
  <c r="F595" i="24"/>
  <c r="C596" i="24"/>
  <c r="D596" i="24"/>
  <c r="E596" i="24"/>
  <c r="F596" i="24"/>
  <c r="C597" i="24"/>
  <c r="D597" i="24"/>
  <c r="E597" i="24"/>
  <c r="F597" i="24"/>
  <c r="C598" i="24"/>
  <c r="D598" i="24"/>
  <c r="E598" i="24"/>
  <c r="F598" i="24"/>
  <c r="C599" i="24"/>
  <c r="D599" i="24"/>
  <c r="E599" i="24"/>
  <c r="F599" i="24"/>
  <c r="C600" i="24"/>
  <c r="D600" i="24"/>
  <c r="E600" i="24"/>
  <c r="F600" i="24"/>
  <c r="C601" i="24"/>
  <c r="D601" i="24"/>
  <c r="E601" i="24"/>
  <c r="F601" i="24"/>
  <c r="C602" i="24"/>
  <c r="D602" i="24"/>
  <c r="E602" i="24"/>
  <c r="F602" i="24"/>
  <c r="C603" i="24"/>
  <c r="D603" i="24"/>
  <c r="E603" i="24"/>
  <c r="F603" i="24"/>
  <c r="C604" i="24"/>
  <c r="D604" i="24"/>
  <c r="E604" i="24"/>
  <c r="F604" i="24"/>
  <c r="C605" i="24"/>
  <c r="D605" i="24"/>
  <c r="E605" i="24"/>
  <c r="F605" i="24"/>
  <c r="C606" i="24"/>
  <c r="D606" i="24"/>
  <c r="E606" i="24"/>
  <c r="F606" i="24"/>
  <c r="F587" i="24"/>
  <c r="E587" i="24"/>
  <c r="D587" i="24"/>
  <c r="C587" i="24"/>
  <c r="C568" i="24"/>
  <c r="D568" i="24"/>
  <c r="E568" i="24"/>
  <c r="F568" i="24"/>
  <c r="C569" i="24"/>
  <c r="D569" i="24"/>
  <c r="E569" i="24"/>
  <c r="F569" i="24"/>
  <c r="C570" i="24"/>
  <c r="D570" i="24"/>
  <c r="E570" i="24"/>
  <c r="F570" i="24"/>
  <c r="C571" i="24"/>
  <c r="D571" i="24"/>
  <c r="E571" i="24"/>
  <c r="F571" i="24"/>
  <c r="C572" i="24"/>
  <c r="D572" i="24"/>
  <c r="E572" i="24"/>
  <c r="F572" i="24"/>
  <c r="C573" i="24"/>
  <c r="D573" i="24"/>
  <c r="E573" i="24"/>
  <c r="F573" i="24"/>
  <c r="C574" i="24"/>
  <c r="D574" i="24"/>
  <c r="E574" i="24"/>
  <c r="F574" i="24"/>
  <c r="C575" i="24"/>
  <c r="D575" i="24"/>
  <c r="E575" i="24"/>
  <c r="F575" i="24"/>
  <c r="C576" i="24"/>
  <c r="D576" i="24"/>
  <c r="E576" i="24"/>
  <c r="F576" i="24"/>
  <c r="C577" i="24"/>
  <c r="D577" i="24"/>
  <c r="E577" i="24"/>
  <c r="F577" i="24"/>
  <c r="C578" i="24"/>
  <c r="D578" i="24"/>
  <c r="E578" i="24"/>
  <c r="F578" i="24"/>
  <c r="C579" i="24"/>
  <c r="D579" i="24"/>
  <c r="E579" i="24"/>
  <c r="F579" i="24"/>
  <c r="C580" i="24"/>
  <c r="D580" i="24"/>
  <c r="E580" i="24"/>
  <c r="F580" i="24"/>
  <c r="C581" i="24"/>
  <c r="D581" i="24"/>
  <c r="E581" i="24"/>
  <c r="F581" i="24"/>
  <c r="C582" i="24"/>
  <c r="D582" i="24"/>
  <c r="E582" i="24"/>
  <c r="F582" i="24"/>
  <c r="C583" i="24"/>
  <c r="D583" i="24"/>
  <c r="E583" i="24"/>
  <c r="F583" i="24"/>
  <c r="C584" i="24"/>
  <c r="D584" i="24"/>
  <c r="E584" i="24"/>
  <c r="F584" i="24"/>
  <c r="C585" i="24"/>
  <c r="D585" i="24"/>
  <c r="E585" i="24"/>
  <c r="F585" i="24"/>
  <c r="C586" i="24"/>
  <c r="D586" i="24"/>
  <c r="E586" i="24"/>
  <c r="F586" i="24"/>
  <c r="F567" i="24"/>
  <c r="E567" i="24"/>
  <c r="D567" i="24"/>
  <c r="C567" i="24"/>
  <c r="C548" i="24"/>
  <c r="D548" i="24"/>
  <c r="E548" i="24"/>
  <c r="F548" i="24"/>
  <c r="C549" i="24"/>
  <c r="D549" i="24"/>
  <c r="E549" i="24"/>
  <c r="F549" i="24"/>
  <c r="C550" i="24"/>
  <c r="D550" i="24"/>
  <c r="E550" i="24"/>
  <c r="F550" i="24"/>
  <c r="C551" i="24"/>
  <c r="D551" i="24"/>
  <c r="E551" i="24"/>
  <c r="F551" i="24"/>
  <c r="C552" i="24"/>
  <c r="D552" i="24"/>
  <c r="E552" i="24"/>
  <c r="F552" i="24"/>
  <c r="C553" i="24"/>
  <c r="D553" i="24"/>
  <c r="E553" i="24"/>
  <c r="F553" i="24"/>
  <c r="C554" i="24"/>
  <c r="D554" i="24"/>
  <c r="E554" i="24"/>
  <c r="F554" i="24"/>
  <c r="C555" i="24"/>
  <c r="D555" i="24"/>
  <c r="E555" i="24"/>
  <c r="F555" i="24"/>
  <c r="C556" i="24"/>
  <c r="D556" i="24"/>
  <c r="E556" i="24"/>
  <c r="F556" i="24"/>
  <c r="C557" i="24"/>
  <c r="D557" i="24"/>
  <c r="E557" i="24"/>
  <c r="F557" i="24"/>
  <c r="C558" i="24"/>
  <c r="D558" i="24"/>
  <c r="E558" i="24"/>
  <c r="F558" i="24"/>
  <c r="C559" i="24"/>
  <c r="D559" i="24"/>
  <c r="E559" i="24"/>
  <c r="F559" i="24"/>
  <c r="C560" i="24"/>
  <c r="D560" i="24"/>
  <c r="E560" i="24"/>
  <c r="F560" i="24"/>
  <c r="C561" i="24"/>
  <c r="D561" i="24"/>
  <c r="E561" i="24"/>
  <c r="F561" i="24"/>
  <c r="C562" i="24"/>
  <c r="D562" i="24"/>
  <c r="E562" i="24"/>
  <c r="F562" i="24"/>
  <c r="C563" i="24"/>
  <c r="D563" i="24"/>
  <c r="E563" i="24"/>
  <c r="F563" i="24"/>
  <c r="C564" i="24"/>
  <c r="D564" i="24"/>
  <c r="E564" i="24"/>
  <c r="F564" i="24"/>
  <c r="C565" i="24"/>
  <c r="D565" i="24"/>
  <c r="E565" i="24"/>
  <c r="F565" i="24"/>
  <c r="C566" i="24"/>
  <c r="D566" i="24"/>
  <c r="E566" i="24"/>
  <c r="F566" i="24"/>
  <c r="F547" i="24"/>
  <c r="E547" i="24"/>
  <c r="D547" i="24"/>
  <c r="C547" i="24"/>
  <c r="C528" i="24"/>
  <c r="D528" i="24"/>
  <c r="E528" i="24"/>
  <c r="F528" i="24"/>
  <c r="C529" i="24"/>
  <c r="D529" i="24"/>
  <c r="E529" i="24"/>
  <c r="F529" i="24"/>
  <c r="C530" i="24"/>
  <c r="D530" i="24"/>
  <c r="E530" i="24"/>
  <c r="F530" i="24"/>
  <c r="C531" i="24"/>
  <c r="D531" i="24"/>
  <c r="E531" i="24"/>
  <c r="F531" i="24"/>
  <c r="C532" i="24"/>
  <c r="D532" i="24"/>
  <c r="E532" i="24"/>
  <c r="F532" i="24"/>
  <c r="C533" i="24"/>
  <c r="D533" i="24"/>
  <c r="E533" i="24"/>
  <c r="F533" i="24"/>
  <c r="C534" i="24"/>
  <c r="D534" i="24"/>
  <c r="E534" i="24"/>
  <c r="F534" i="24"/>
  <c r="C535" i="24"/>
  <c r="D535" i="24"/>
  <c r="E535" i="24"/>
  <c r="F535" i="24"/>
  <c r="C536" i="24"/>
  <c r="D536" i="24"/>
  <c r="E536" i="24"/>
  <c r="F536" i="24"/>
  <c r="C537" i="24"/>
  <c r="D537" i="24"/>
  <c r="E537" i="24"/>
  <c r="F537" i="24"/>
  <c r="C538" i="24"/>
  <c r="D538" i="24"/>
  <c r="E538" i="24"/>
  <c r="F538" i="24"/>
  <c r="C539" i="24"/>
  <c r="D539" i="24"/>
  <c r="E539" i="24"/>
  <c r="F539" i="24"/>
  <c r="C540" i="24"/>
  <c r="D540" i="24"/>
  <c r="E540" i="24"/>
  <c r="F540" i="24"/>
  <c r="C541" i="24"/>
  <c r="D541" i="24"/>
  <c r="E541" i="24"/>
  <c r="F541" i="24"/>
  <c r="C542" i="24"/>
  <c r="D542" i="24"/>
  <c r="E542" i="24"/>
  <c r="F542" i="24"/>
  <c r="C543" i="24"/>
  <c r="D543" i="24"/>
  <c r="E543" i="24"/>
  <c r="F543" i="24"/>
  <c r="C544" i="24"/>
  <c r="D544" i="24"/>
  <c r="E544" i="24"/>
  <c r="F544" i="24"/>
  <c r="C545" i="24"/>
  <c r="D545" i="24"/>
  <c r="E545" i="24"/>
  <c r="F545" i="24"/>
  <c r="C546" i="24"/>
  <c r="D546" i="24"/>
  <c r="E546" i="24"/>
  <c r="F546" i="24"/>
  <c r="F527" i="24"/>
  <c r="E527" i="24"/>
  <c r="D527" i="24"/>
  <c r="C527" i="24"/>
  <c r="C508" i="24"/>
  <c r="D508" i="24"/>
  <c r="E508" i="24"/>
  <c r="F508" i="24"/>
  <c r="C509" i="24"/>
  <c r="D509" i="24"/>
  <c r="E509" i="24"/>
  <c r="F509" i="24"/>
  <c r="C510" i="24"/>
  <c r="D510" i="24"/>
  <c r="E510" i="24"/>
  <c r="F510" i="24"/>
  <c r="C511" i="24"/>
  <c r="D511" i="24"/>
  <c r="E511" i="24"/>
  <c r="F511" i="24"/>
  <c r="C512" i="24"/>
  <c r="D512" i="24"/>
  <c r="E512" i="24"/>
  <c r="F512" i="24"/>
  <c r="C513" i="24"/>
  <c r="D513" i="24"/>
  <c r="E513" i="24"/>
  <c r="F513" i="24"/>
  <c r="C514" i="24"/>
  <c r="D514" i="24"/>
  <c r="E514" i="24"/>
  <c r="F514" i="24"/>
  <c r="C515" i="24"/>
  <c r="D515" i="24"/>
  <c r="E515" i="24"/>
  <c r="F515" i="24"/>
  <c r="C516" i="24"/>
  <c r="D516" i="24"/>
  <c r="E516" i="24"/>
  <c r="F516" i="24"/>
  <c r="C517" i="24"/>
  <c r="D517" i="24"/>
  <c r="E517" i="24"/>
  <c r="F517" i="24"/>
  <c r="C518" i="24"/>
  <c r="D518" i="24"/>
  <c r="E518" i="24"/>
  <c r="F518" i="24"/>
  <c r="C519" i="24"/>
  <c r="D519" i="24"/>
  <c r="E519" i="24"/>
  <c r="F519" i="24"/>
  <c r="C520" i="24"/>
  <c r="D520" i="24"/>
  <c r="E520" i="24"/>
  <c r="F520" i="24"/>
  <c r="C521" i="24"/>
  <c r="D521" i="24"/>
  <c r="E521" i="24"/>
  <c r="F521" i="24"/>
  <c r="C522" i="24"/>
  <c r="D522" i="24"/>
  <c r="E522" i="24"/>
  <c r="F522" i="24"/>
  <c r="C523" i="24"/>
  <c r="D523" i="24"/>
  <c r="E523" i="24"/>
  <c r="F523" i="24"/>
  <c r="C524" i="24"/>
  <c r="D524" i="24"/>
  <c r="E524" i="24"/>
  <c r="F524" i="24"/>
  <c r="C525" i="24"/>
  <c r="D525" i="24"/>
  <c r="E525" i="24"/>
  <c r="F525" i="24"/>
  <c r="C526" i="24"/>
  <c r="D526" i="24"/>
  <c r="E526" i="24"/>
  <c r="F526" i="24"/>
  <c r="F507" i="24"/>
  <c r="E507" i="24"/>
  <c r="D507" i="24"/>
  <c r="C507" i="24"/>
  <c r="C488" i="24"/>
  <c r="D488" i="24"/>
  <c r="E488" i="24"/>
  <c r="F488" i="24"/>
  <c r="C489" i="24"/>
  <c r="D489" i="24"/>
  <c r="E489" i="24"/>
  <c r="F489" i="24"/>
  <c r="C490" i="24"/>
  <c r="D490" i="24"/>
  <c r="E490" i="24"/>
  <c r="F490" i="24"/>
  <c r="C491" i="24"/>
  <c r="D491" i="24"/>
  <c r="E491" i="24"/>
  <c r="F491" i="24"/>
  <c r="C492" i="24"/>
  <c r="D492" i="24"/>
  <c r="E492" i="24"/>
  <c r="F492" i="24"/>
  <c r="C493" i="24"/>
  <c r="D493" i="24"/>
  <c r="E493" i="24"/>
  <c r="F493" i="24"/>
  <c r="C494" i="24"/>
  <c r="D494" i="24"/>
  <c r="E494" i="24"/>
  <c r="F494" i="24"/>
  <c r="C495" i="24"/>
  <c r="D495" i="24"/>
  <c r="E495" i="24"/>
  <c r="F495" i="24"/>
  <c r="C496" i="24"/>
  <c r="D496" i="24"/>
  <c r="E496" i="24"/>
  <c r="F496" i="24"/>
  <c r="C497" i="24"/>
  <c r="D497" i="24"/>
  <c r="E497" i="24"/>
  <c r="F497" i="24"/>
  <c r="C498" i="24"/>
  <c r="D498" i="24"/>
  <c r="E498" i="24"/>
  <c r="F498" i="24"/>
  <c r="C499" i="24"/>
  <c r="D499" i="24"/>
  <c r="E499" i="24"/>
  <c r="F499" i="24"/>
  <c r="C500" i="24"/>
  <c r="D500" i="24"/>
  <c r="E500" i="24"/>
  <c r="F500" i="24"/>
  <c r="C501" i="24"/>
  <c r="D501" i="24"/>
  <c r="E501" i="24"/>
  <c r="F501" i="24"/>
  <c r="C502" i="24"/>
  <c r="D502" i="24"/>
  <c r="E502" i="24"/>
  <c r="F502" i="24"/>
  <c r="C503" i="24"/>
  <c r="D503" i="24"/>
  <c r="E503" i="24"/>
  <c r="F503" i="24"/>
  <c r="C504" i="24"/>
  <c r="D504" i="24"/>
  <c r="E504" i="24"/>
  <c r="F504" i="24"/>
  <c r="C505" i="24"/>
  <c r="D505" i="24"/>
  <c r="E505" i="24"/>
  <c r="F505" i="24"/>
  <c r="C506" i="24"/>
  <c r="D506" i="24"/>
  <c r="E506" i="24"/>
  <c r="F506" i="24"/>
  <c r="F487" i="24"/>
  <c r="E487" i="24"/>
  <c r="D487" i="24"/>
  <c r="C487" i="24"/>
  <c r="C468" i="24"/>
  <c r="D468" i="24"/>
  <c r="E468" i="24"/>
  <c r="F468" i="24"/>
  <c r="C469" i="24"/>
  <c r="D469" i="24"/>
  <c r="E469" i="24"/>
  <c r="F469" i="24"/>
  <c r="C470" i="24"/>
  <c r="D470" i="24"/>
  <c r="E470" i="24"/>
  <c r="F470" i="24"/>
  <c r="C471" i="24"/>
  <c r="D471" i="24"/>
  <c r="E471" i="24"/>
  <c r="F471" i="24"/>
  <c r="C472" i="24"/>
  <c r="D472" i="24"/>
  <c r="E472" i="24"/>
  <c r="F472" i="24"/>
  <c r="C473" i="24"/>
  <c r="D473" i="24"/>
  <c r="E473" i="24"/>
  <c r="F473" i="24"/>
  <c r="C474" i="24"/>
  <c r="D474" i="24"/>
  <c r="E474" i="24"/>
  <c r="F474" i="24"/>
  <c r="C475" i="24"/>
  <c r="D475" i="24"/>
  <c r="E475" i="24"/>
  <c r="F475" i="24"/>
  <c r="C476" i="24"/>
  <c r="D476" i="24"/>
  <c r="E476" i="24"/>
  <c r="F476" i="24"/>
  <c r="C477" i="24"/>
  <c r="D477" i="24"/>
  <c r="E477" i="24"/>
  <c r="F477" i="24"/>
  <c r="C478" i="24"/>
  <c r="D478" i="24"/>
  <c r="E478" i="24"/>
  <c r="F478" i="24"/>
  <c r="C479" i="24"/>
  <c r="D479" i="24"/>
  <c r="E479" i="24"/>
  <c r="F479" i="24"/>
  <c r="C480" i="24"/>
  <c r="D480" i="24"/>
  <c r="E480" i="24"/>
  <c r="F480" i="24"/>
  <c r="C481" i="24"/>
  <c r="D481" i="24"/>
  <c r="E481" i="24"/>
  <c r="F481" i="24"/>
  <c r="C482" i="24"/>
  <c r="D482" i="24"/>
  <c r="E482" i="24"/>
  <c r="F482" i="24"/>
  <c r="C483" i="24"/>
  <c r="D483" i="24"/>
  <c r="E483" i="24"/>
  <c r="F483" i="24"/>
  <c r="C484" i="24"/>
  <c r="D484" i="24"/>
  <c r="E484" i="24"/>
  <c r="F484" i="24"/>
  <c r="C485" i="24"/>
  <c r="D485" i="24"/>
  <c r="E485" i="24"/>
  <c r="F485" i="24"/>
  <c r="C486" i="24"/>
  <c r="D486" i="24"/>
  <c r="E486" i="24"/>
  <c r="F486" i="24"/>
  <c r="F467" i="24"/>
  <c r="E467" i="24"/>
  <c r="D467" i="24"/>
  <c r="C467" i="24"/>
  <c r="C448" i="24"/>
  <c r="D448" i="24"/>
  <c r="E448" i="24"/>
  <c r="F448" i="24"/>
  <c r="C449" i="24"/>
  <c r="D449" i="24"/>
  <c r="E449" i="24"/>
  <c r="F449" i="24"/>
  <c r="C450" i="24"/>
  <c r="D450" i="24"/>
  <c r="E450" i="24"/>
  <c r="F450" i="24"/>
  <c r="C451" i="24"/>
  <c r="D451" i="24"/>
  <c r="E451" i="24"/>
  <c r="F451" i="24"/>
  <c r="C452" i="24"/>
  <c r="D452" i="24"/>
  <c r="E452" i="24"/>
  <c r="F452" i="24"/>
  <c r="C453" i="24"/>
  <c r="D453" i="24"/>
  <c r="E453" i="24"/>
  <c r="F453" i="24"/>
  <c r="C454" i="24"/>
  <c r="D454" i="24"/>
  <c r="E454" i="24"/>
  <c r="F454" i="24"/>
  <c r="C455" i="24"/>
  <c r="D455" i="24"/>
  <c r="E455" i="24"/>
  <c r="F455" i="24"/>
  <c r="C456" i="24"/>
  <c r="D456" i="24"/>
  <c r="E456" i="24"/>
  <c r="F456" i="24"/>
  <c r="C457" i="24"/>
  <c r="D457" i="24"/>
  <c r="E457" i="24"/>
  <c r="F457" i="24"/>
  <c r="C458" i="24"/>
  <c r="D458" i="24"/>
  <c r="E458" i="24"/>
  <c r="F458" i="24"/>
  <c r="C459" i="24"/>
  <c r="D459" i="24"/>
  <c r="E459" i="24"/>
  <c r="F459" i="24"/>
  <c r="C460" i="24"/>
  <c r="D460" i="24"/>
  <c r="E460" i="24"/>
  <c r="F460" i="24"/>
  <c r="C461" i="24"/>
  <c r="D461" i="24"/>
  <c r="E461" i="24"/>
  <c r="F461" i="24"/>
  <c r="C462" i="24"/>
  <c r="D462" i="24"/>
  <c r="E462" i="24"/>
  <c r="F462" i="24"/>
  <c r="C463" i="24"/>
  <c r="D463" i="24"/>
  <c r="E463" i="24"/>
  <c r="F463" i="24"/>
  <c r="C464" i="24"/>
  <c r="D464" i="24"/>
  <c r="E464" i="24"/>
  <c r="F464" i="24"/>
  <c r="C465" i="24"/>
  <c r="D465" i="24"/>
  <c r="E465" i="24"/>
  <c r="F465" i="24"/>
  <c r="C466" i="24"/>
  <c r="D466" i="24"/>
  <c r="E466" i="24"/>
  <c r="F466" i="24"/>
  <c r="F447" i="24"/>
  <c r="E447" i="24"/>
  <c r="D447" i="24"/>
  <c r="C447" i="24"/>
  <c r="C428" i="24"/>
  <c r="D428" i="24"/>
  <c r="E428" i="24"/>
  <c r="F428" i="24"/>
  <c r="C429" i="24"/>
  <c r="D429" i="24"/>
  <c r="E429" i="24"/>
  <c r="F429" i="24"/>
  <c r="C430" i="24"/>
  <c r="D430" i="24"/>
  <c r="E430" i="24"/>
  <c r="F430" i="24"/>
  <c r="C431" i="24"/>
  <c r="D431" i="24"/>
  <c r="E431" i="24"/>
  <c r="F431" i="24"/>
  <c r="C432" i="24"/>
  <c r="D432" i="24"/>
  <c r="E432" i="24"/>
  <c r="F432" i="24"/>
  <c r="C433" i="24"/>
  <c r="D433" i="24"/>
  <c r="E433" i="24"/>
  <c r="F433" i="24"/>
  <c r="C434" i="24"/>
  <c r="D434" i="24"/>
  <c r="E434" i="24"/>
  <c r="F434" i="24"/>
  <c r="C435" i="24"/>
  <c r="D435" i="24"/>
  <c r="E435" i="24"/>
  <c r="F435" i="24"/>
  <c r="C436" i="24"/>
  <c r="D436" i="24"/>
  <c r="E436" i="24"/>
  <c r="F436" i="24"/>
  <c r="C437" i="24"/>
  <c r="D437" i="24"/>
  <c r="E437" i="24"/>
  <c r="F437" i="24"/>
  <c r="C438" i="24"/>
  <c r="D438" i="24"/>
  <c r="E438" i="24"/>
  <c r="F438" i="24"/>
  <c r="C439" i="24"/>
  <c r="D439" i="24"/>
  <c r="E439" i="24"/>
  <c r="F439" i="24"/>
  <c r="C440" i="24"/>
  <c r="D440" i="24"/>
  <c r="E440" i="24"/>
  <c r="F440" i="24"/>
  <c r="C441" i="24"/>
  <c r="D441" i="24"/>
  <c r="E441" i="24"/>
  <c r="F441" i="24"/>
  <c r="C442" i="24"/>
  <c r="D442" i="24"/>
  <c r="E442" i="24"/>
  <c r="F442" i="24"/>
  <c r="C443" i="24"/>
  <c r="D443" i="24"/>
  <c r="E443" i="24"/>
  <c r="F443" i="24"/>
  <c r="C444" i="24"/>
  <c r="D444" i="24"/>
  <c r="E444" i="24"/>
  <c r="F444" i="24"/>
  <c r="C445" i="24"/>
  <c r="D445" i="24"/>
  <c r="E445" i="24"/>
  <c r="F445" i="24"/>
  <c r="C446" i="24"/>
  <c r="D446" i="24"/>
  <c r="E446" i="24"/>
  <c r="F446" i="24"/>
  <c r="F427" i="24"/>
  <c r="E427" i="24"/>
  <c r="D427" i="24"/>
  <c r="C427" i="24"/>
  <c r="C408" i="24"/>
  <c r="D408" i="24"/>
  <c r="E408" i="24"/>
  <c r="F408" i="24"/>
  <c r="C409" i="24"/>
  <c r="D409" i="24"/>
  <c r="E409" i="24"/>
  <c r="F409" i="24"/>
  <c r="C410" i="24"/>
  <c r="D410" i="24"/>
  <c r="E410" i="24"/>
  <c r="F410" i="24"/>
  <c r="C411" i="24"/>
  <c r="D411" i="24"/>
  <c r="E411" i="24"/>
  <c r="F411" i="24"/>
  <c r="C412" i="24"/>
  <c r="D412" i="24"/>
  <c r="E412" i="24"/>
  <c r="F412" i="24"/>
  <c r="C413" i="24"/>
  <c r="D413" i="24"/>
  <c r="E413" i="24"/>
  <c r="F413" i="24"/>
  <c r="C414" i="24"/>
  <c r="D414" i="24"/>
  <c r="E414" i="24"/>
  <c r="F414" i="24"/>
  <c r="C415" i="24"/>
  <c r="D415" i="24"/>
  <c r="E415" i="24"/>
  <c r="F415" i="24"/>
  <c r="C416" i="24"/>
  <c r="D416" i="24"/>
  <c r="E416" i="24"/>
  <c r="F416" i="24"/>
  <c r="C417" i="24"/>
  <c r="D417" i="24"/>
  <c r="E417" i="24"/>
  <c r="F417" i="24"/>
  <c r="C418" i="24"/>
  <c r="D418" i="24"/>
  <c r="E418" i="24"/>
  <c r="F418" i="24"/>
  <c r="C419" i="24"/>
  <c r="D419" i="24"/>
  <c r="E419" i="24"/>
  <c r="F419" i="24"/>
  <c r="C420" i="24"/>
  <c r="D420" i="24"/>
  <c r="E420" i="24"/>
  <c r="F420" i="24"/>
  <c r="C421" i="24"/>
  <c r="D421" i="24"/>
  <c r="E421" i="24"/>
  <c r="F421" i="24"/>
  <c r="C422" i="24"/>
  <c r="D422" i="24"/>
  <c r="E422" i="24"/>
  <c r="F422" i="24"/>
  <c r="C423" i="24"/>
  <c r="D423" i="24"/>
  <c r="E423" i="24"/>
  <c r="F423" i="24"/>
  <c r="C424" i="24"/>
  <c r="D424" i="24"/>
  <c r="E424" i="24"/>
  <c r="F424" i="24"/>
  <c r="C425" i="24"/>
  <c r="D425" i="24"/>
  <c r="E425" i="24"/>
  <c r="F425" i="24"/>
  <c r="C426" i="24"/>
  <c r="D426" i="24"/>
  <c r="E426" i="24"/>
  <c r="F426" i="24"/>
  <c r="F407" i="24"/>
  <c r="E407" i="24"/>
  <c r="D407" i="24"/>
  <c r="C407" i="24"/>
  <c r="C388" i="24"/>
  <c r="D388" i="24"/>
  <c r="E388" i="24"/>
  <c r="F388" i="24"/>
  <c r="C389" i="24"/>
  <c r="D389" i="24"/>
  <c r="E389" i="24"/>
  <c r="F389" i="24"/>
  <c r="C390" i="24"/>
  <c r="D390" i="24"/>
  <c r="E390" i="24"/>
  <c r="F390" i="24"/>
  <c r="C391" i="24"/>
  <c r="D391" i="24"/>
  <c r="E391" i="24"/>
  <c r="F391" i="24"/>
  <c r="C392" i="24"/>
  <c r="D392" i="24"/>
  <c r="E392" i="24"/>
  <c r="F392" i="24"/>
  <c r="C393" i="24"/>
  <c r="D393" i="24"/>
  <c r="E393" i="24"/>
  <c r="F393" i="24"/>
  <c r="C394" i="24"/>
  <c r="D394" i="24"/>
  <c r="E394" i="24"/>
  <c r="F394" i="24"/>
  <c r="C395" i="24"/>
  <c r="D395" i="24"/>
  <c r="E395" i="24"/>
  <c r="F395" i="24"/>
  <c r="C396" i="24"/>
  <c r="D396" i="24"/>
  <c r="E396" i="24"/>
  <c r="F396" i="24"/>
  <c r="C397" i="24"/>
  <c r="D397" i="24"/>
  <c r="E397" i="24"/>
  <c r="F397" i="24"/>
  <c r="C398" i="24"/>
  <c r="D398" i="24"/>
  <c r="E398" i="24"/>
  <c r="F398" i="24"/>
  <c r="C399" i="24"/>
  <c r="D399" i="24"/>
  <c r="E399" i="24"/>
  <c r="F399" i="24"/>
  <c r="C400" i="24"/>
  <c r="D400" i="24"/>
  <c r="E400" i="24"/>
  <c r="F400" i="24"/>
  <c r="C401" i="24"/>
  <c r="D401" i="24"/>
  <c r="E401" i="24"/>
  <c r="F401" i="24"/>
  <c r="C402" i="24"/>
  <c r="D402" i="24"/>
  <c r="E402" i="24"/>
  <c r="F402" i="24"/>
  <c r="C403" i="24"/>
  <c r="D403" i="24"/>
  <c r="E403" i="24"/>
  <c r="F403" i="24"/>
  <c r="C404" i="24"/>
  <c r="D404" i="24"/>
  <c r="E404" i="24"/>
  <c r="F404" i="24"/>
  <c r="C405" i="24"/>
  <c r="D405" i="24"/>
  <c r="E405" i="24"/>
  <c r="F405" i="24"/>
  <c r="C406" i="24"/>
  <c r="D406" i="24"/>
  <c r="E406" i="24"/>
  <c r="F406" i="24"/>
  <c r="F387" i="24"/>
  <c r="E387" i="24"/>
  <c r="D387" i="24"/>
  <c r="C387" i="24"/>
  <c r="C368" i="24"/>
  <c r="D368" i="24"/>
  <c r="E368" i="24"/>
  <c r="F368" i="24"/>
  <c r="C369" i="24"/>
  <c r="D369" i="24"/>
  <c r="E369" i="24"/>
  <c r="F369" i="24"/>
  <c r="C370" i="24"/>
  <c r="D370" i="24"/>
  <c r="E370" i="24"/>
  <c r="F370" i="24"/>
  <c r="C371" i="24"/>
  <c r="D371" i="24"/>
  <c r="E371" i="24"/>
  <c r="F371" i="24"/>
  <c r="C372" i="24"/>
  <c r="D372" i="24"/>
  <c r="E372" i="24"/>
  <c r="F372" i="24"/>
  <c r="C373" i="24"/>
  <c r="D373" i="24"/>
  <c r="E373" i="24"/>
  <c r="F373" i="24"/>
  <c r="C374" i="24"/>
  <c r="D374" i="24"/>
  <c r="E374" i="24"/>
  <c r="F374" i="24"/>
  <c r="C375" i="24"/>
  <c r="D375" i="24"/>
  <c r="E375" i="24"/>
  <c r="F375" i="24"/>
  <c r="C376" i="24"/>
  <c r="D376" i="24"/>
  <c r="E376" i="24"/>
  <c r="F376" i="24"/>
  <c r="C377" i="24"/>
  <c r="D377" i="24"/>
  <c r="E377" i="24"/>
  <c r="F377" i="24"/>
  <c r="C378" i="24"/>
  <c r="D378" i="24"/>
  <c r="E378" i="24"/>
  <c r="F378" i="24"/>
  <c r="C379" i="24"/>
  <c r="D379" i="24"/>
  <c r="E379" i="24"/>
  <c r="F379" i="24"/>
  <c r="C380" i="24"/>
  <c r="D380" i="24"/>
  <c r="E380" i="24"/>
  <c r="F380" i="24"/>
  <c r="C381" i="24"/>
  <c r="D381" i="24"/>
  <c r="E381" i="24"/>
  <c r="F381" i="24"/>
  <c r="C382" i="24"/>
  <c r="D382" i="24"/>
  <c r="E382" i="24"/>
  <c r="F382" i="24"/>
  <c r="C383" i="24"/>
  <c r="D383" i="24"/>
  <c r="E383" i="24"/>
  <c r="F383" i="24"/>
  <c r="C384" i="24"/>
  <c r="D384" i="24"/>
  <c r="E384" i="24"/>
  <c r="F384" i="24"/>
  <c r="C385" i="24"/>
  <c r="D385" i="24"/>
  <c r="E385" i="24"/>
  <c r="F385" i="24"/>
  <c r="C386" i="24"/>
  <c r="D386" i="24"/>
  <c r="E386" i="24"/>
  <c r="F386" i="24"/>
  <c r="F367" i="24"/>
  <c r="E367" i="24"/>
  <c r="D367" i="24"/>
  <c r="C367" i="24"/>
  <c r="C348" i="24"/>
  <c r="D348" i="24"/>
  <c r="E348" i="24"/>
  <c r="F348" i="24"/>
  <c r="C349" i="24"/>
  <c r="D349" i="24"/>
  <c r="E349" i="24"/>
  <c r="F349" i="24"/>
  <c r="C350" i="24"/>
  <c r="D350" i="24"/>
  <c r="E350" i="24"/>
  <c r="F350" i="24"/>
  <c r="C351" i="24"/>
  <c r="D351" i="24"/>
  <c r="E351" i="24"/>
  <c r="F351" i="24"/>
  <c r="C352" i="24"/>
  <c r="D352" i="24"/>
  <c r="E352" i="24"/>
  <c r="F352" i="24"/>
  <c r="C353" i="24"/>
  <c r="D353" i="24"/>
  <c r="E353" i="24"/>
  <c r="F353" i="24"/>
  <c r="C354" i="24"/>
  <c r="D354" i="24"/>
  <c r="E354" i="24"/>
  <c r="F354" i="24"/>
  <c r="C355" i="24"/>
  <c r="D355" i="24"/>
  <c r="E355" i="24"/>
  <c r="F355" i="24"/>
  <c r="C356" i="24"/>
  <c r="D356" i="24"/>
  <c r="E356" i="24"/>
  <c r="F356" i="24"/>
  <c r="C357" i="24"/>
  <c r="D357" i="24"/>
  <c r="E357" i="24"/>
  <c r="F357" i="24"/>
  <c r="C358" i="24"/>
  <c r="D358" i="24"/>
  <c r="E358" i="24"/>
  <c r="F358" i="24"/>
  <c r="C359" i="24"/>
  <c r="D359" i="24"/>
  <c r="E359" i="24"/>
  <c r="F359" i="24"/>
  <c r="C360" i="24"/>
  <c r="D360" i="24"/>
  <c r="E360" i="24"/>
  <c r="F360" i="24"/>
  <c r="C361" i="24"/>
  <c r="D361" i="24"/>
  <c r="E361" i="24"/>
  <c r="F361" i="24"/>
  <c r="C362" i="24"/>
  <c r="D362" i="24"/>
  <c r="E362" i="24"/>
  <c r="F362" i="24"/>
  <c r="C363" i="24"/>
  <c r="D363" i="24"/>
  <c r="E363" i="24"/>
  <c r="F363" i="24"/>
  <c r="C364" i="24"/>
  <c r="D364" i="24"/>
  <c r="E364" i="24"/>
  <c r="F364" i="24"/>
  <c r="C365" i="24"/>
  <c r="D365" i="24"/>
  <c r="E365" i="24"/>
  <c r="F365" i="24"/>
  <c r="C366" i="24"/>
  <c r="D366" i="24"/>
  <c r="E366" i="24"/>
  <c r="F366" i="24"/>
  <c r="F347" i="24"/>
  <c r="E347" i="24"/>
  <c r="D347" i="24"/>
  <c r="C347" i="24"/>
  <c r="C328" i="24"/>
  <c r="D328" i="24"/>
  <c r="E328" i="24"/>
  <c r="F328" i="24"/>
  <c r="C329" i="24"/>
  <c r="D329" i="24"/>
  <c r="E329" i="24"/>
  <c r="F329" i="24"/>
  <c r="C330" i="24"/>
  <c r="D330" i="24"/>
  <c r="E330" i="24"/>
  <c r="F330" i="24"/>
  <c r="C331" i="24"/>
  <c r="D331" i="24"/>
  <c r="E331" i="24"/>
  <c r="F331" i="24"/>
  <c r="C332" i="24"/>
  <c r="D332" i="24"/>
  <c r="E332" i="24"/>
  <c r="F332" i="24"/>
  <c r="C333" i="24"/>
  <c r="D333" i="24"/>
  <c r="E333" i="24"/>
  <c r="F333" i="24"/>
  <c r="C334" i="24"/>
  <c r="D334" i="24"/>
  <c r="E334" i="24"/>
  <c r="F334" i="24"/>
  <c r="C335" i="24"/>
  <c r="D335" i="24"/>
  <c r="E335" i="24"/>
  <c r="F335" i="24"/>
  <c r="C336" i="24"/>
  <c r="D336" i="24"/>
  <c r="E336" i="24"/>
  <c r="F336" i="24"/>
  <c r="C337" i="24"/>
  <c r="D337" i="24"/>
  <c r="E337" i="24"/>
  <c r="F337" i="24"/>
  <c r="C338" i="24"/>
  <c r="D338" i="24"/>
  <c r="E338" i="24"/>
  <c r="F338" i="24"/>
  <c r="C339" i="24"/>
  <c r="D339" i="24"/>
  <c r="E339" i="24"/>
  <c r="F339" i="24"/>
  <c r="C340" i="24"/>
  <c r="D340" i="24"/>
  <c r="E340" i="24"/>
  <c r="F340" i="24"/>
  <c r="C341" i="24"/>
  <c r="D341" i="24"/>
  <c r="E341" i="24"/>
  <c r="F341" i="24"/>
  <c r="C342" i="24"/>
  <c r="D342" i="24"/>
  <c r="E342" i="24"/>
  <c r="F342" i="24"/>
  <c r="C343" i="24"/>
  <c r="D343" i="24"/>
  <c r="E343" i="24"/>
  <c r="F343" i="24"/>
  <c r="C344" i="24"/>
  <c r="D344" i="24"/>
  <c r="E344" i="24"/>
  <c r="F344" i="24"/>
  <c r="C345" i="24"/>
  <c r="D345" i="24"/>
  <c r="E345" i="24"/>
  <c r="F345" i="24"/>
  <c r="C346" i="24"/>
  <c r="D346" i="24"/>
  <c r="E346" i="24"/>
  <c r="F346" i="24"/>
  <c r="F327" i="24"/>
  <c r="E327" i="24"/>
  <c r="D327" i="24"/>
  <c r="C327" i="24"/>
  <c r="C308" i="24"/>
  <c r="D308" i="24"/>
  <c r="E308" i="24"/>
  <c r="F308" i="24"/>
  <c r="C309" i="24"/>
  <c r="D309" i="24"/>
  <c r="E309" i="24"/>
  <c r="F309" i="24"/>
  <c r="C310" i="24"/>
  <c r="D310" i="24"/>
  <c r="E310" i="24"/>
  <c r="F310" i="24"/>
  <c r="C311" i="24"/>
  <c r="D311" i="24"/>
  <c r="E311" i="24"/>
  <c r="F311" i="24"/>
  <c r="C312" i="24"/>
  <c r="D312" i="24"/>
  <c r="E312" i="24"/>
  <c r="F312" i="24"/>
  <c r="C313" i="24"/>
  <c r="D313" i="24"/>
  <c r="E313" i="24"/>
  <c r="F313" i="24"/>
  <c r="C314" i="24"/>
  <c r="D314" i="24"/>
  <c r="E314" i="24"/>
  <c r="F314" i="24"/>
  <c r="C315" i="24"/>
  <c r="D315" i="24"/>
  <c r="E315" i="24"/>
  <c r="F315" i="24"/>
  <c r="C316" i="24"/>
  <c r="D316" i="24"/>
  <c r="E316" i="24"/>
  <c r="F316" i="24"/>
  <c r="C317" i="24"/>
  <c r="D317" i="24"/>
  <c r="E317" i="24"/>
  <c r="F317" i="24"/>
  <c r="C318" i="24"/>
  <c r="D318" i="24"/>
  <c r="E318" i="24"/>
  <c r="F318" i="24"/>
  <c r="C319" i="24"/>
  <c r="D319" i="24"/>
  <c r="E319" i="24"/>
  <c r="F319" i="24"/>
  <c r="C320" i="24"/>
  <c r="D320" i="24"/>
  <c r="E320" i="24"/>
  <c r="F320" i="24"/>
  <c r="C321" i="24"/>
  <c r="D321" i="24"/>
  <c r="E321" i="24"/>
  <c r="F321" i="24"/>
  <c r="C322" i="24"/>
  <c r="D322" i="24"/>
  <c r="E322" i="24"/>
  <c r="F322" i="24"/>
  <c r="C323" i="24"/>
  <c r="D323" i="24"/>
  <c r="E323" i="24"/>
  <c r="F323" i="24"/>
  <c r="C324" i="24"/>
  <c r="D324" i="24"/>
  <c r="E324" i="24"/>
  <c r="F324" i="24"/>
  <c r="C325" i="24"/>
  <c r="D325" i="24"/>
  <c r="E325" i="24"/>
  <c r="F325" i="24"/>
  <c r="C326" i="24"/>
  <c r="D326" i="24"/>
  <c r="E326" i="24"/>
  <c r="F326" i="24"/>
  <c r="F307" i="24"/>
  <c r="E307" i="24"/>
  <c r="D307" i="24"/>
  <c r="C307" i="24"/>
  <c r="C288" i="24"/>
  <c r="D288" i="24"/>
  <c r="E288" i="24"/>
  <c r="F288" i="24"/>
  <c r="C289" i="24"/>
  <c r="D289" i="24"/>
  <c r="E289" i="24"/>
  <c r="F289" i="24"/>
  <c r="C290" i="24"/>
  <c r="D290" i="24"/>
  <c r="E290" i="24"/>
  <c r="F290" i="24"/>
  <c r="C291" i="24"/>
  <c r="D291" i="24"/>
  <c r="E291" i="24"/>
  <c r="F291" i="24"/>
  <c r="C292" i="24"/>
  <c r="D292" i="24"/>
  <c r="E292" i="24"/>
  <c r="F292" i="24"/>
  <c r="C293" i="24"/>
  <c r="D293" i="24"/>
  <c r="E293" i="24"/>
  <c r="F293" i="24"/>
  <c r="C294" i="24"/>
  <c r="D294" i="24"/>
  <c r="E294" i="24"/>
  <c r="F294" i="24"/>
  <c r="C295" i="24"/>
  <c r="D295" i="24"/>
  <c r="E295" i="24"/>
  <c r="F295" i="24"/>
  <c r="C296" i="24"/>
  <c r="D296" i="24"/>
  <c r="E296" i="24"/>
  <c r="F296" i="24"/>
  <c r="C297" i="24"/>
  <c r="D297" i="24"/>
  <c r="E297" i="24"/>
  <c r="F297" i="24"/>
  <c r="C298" i="24"/>
  <c r="D298" i="24"/>
  <c r="E298" i="24"/>
  <c r="F298" i="24"/>
  <c r="C299" i="24"/>
  <c r="D299" i="24"/>
  <c r="E299" i="24"/>
  <c r="F299" i="24"/>
  <c r="C300" i="24"/>
  <c r="D300" i="24"/>
  <c r="E300" i="24"/>
  <c r="F300" i="24"/>
  <c r="C301" i="24"/>
  <c r="D301" i="24"/>
  <c r="E301" i="24"/>
  <c r="F301" i="24"/>
  <c r="C302" i="24"/>
  <c r="D302" i="24"/>
  <c r="E302" i="24"/>
  <c r="F302" i="24"/>
  <c r="C303" i="24"/>
  <c r="D303" i="24"/>
  <c r="E303" i="24"/>
  <c r="F303" i="24"/>
  <c r="C304" i="24"/>
  <c r="D304" i="24"/>
  <c r="E304" i="24"/>
  <c r="F304" i="24"/>
  <c r="C305" i="24"/>
  <c r="D305" i="24"/>
  <c r="E305" i="24"/>
  <c r="F305" i="24"/>
  <c r="C306" i="24"/>
  <c r="D306" i="24"/>
  <c r="E306" i="24"/>
  <c r="F306" i="24"/>
  <c r="F287" i="24"/>
  <c r="E287" i="24"/>
  <c r="D287" i="24"/>
  <c r="C287" i="24"/>
  <c r="C268" i="24"/>
  <c r="D268" i="24"/>
  <c r="E268" i="24"/>
  <c r="F268" i="24"/>
  <c r="C269" i="24"/>
  <c r="D269" i="24"/>
  <c r="E269" i="24"/>
  <c r="F269" i="24"/>
  <c r="C270" i="24"/>
  <c r="D270" i="24"/>
  <c r="E270" i="24"/>
  <c r="F270" i="24"/>
  <c r="C271" i="24"/>
  <c r="D271" i="24"/>
  <c r="E271" i="24"/>
  <c r="F271" i="24"/>
  <c r="C272" i="24"/>
  <c r="D272" i="24"/>
  <c r="E272" i="24"/>
  <c r="F272" i="24"/>
  <c r="C273" i="24"/>
  <c r="D273" i="24"/>
  <c r="E273" i="24"/>
  <c r="F273" i="24"/>
  <c r="C274" i="24"/>
  <c r="D274" i="24"/>
  <c r="E274" i="24"/>
  <c r="F274" i="24"/>
  <c r="C275" i="24"/>
  <c r="D275" i="24"/>
  <c r="E275" i="24"/>
  <c r="F275" i="24"/>
  <c r="C276" i="24"/>
  <c r="D276" i="24"/>
  <c r="E276" i="24"/>
  <c r="F276" i="24"/>
  <c r="C277" i="24"/>
  <c r="D277" i="24"/>
  <c r="E277" i="24"/>
  <c r="F277" i="24"/>
  <c r="C278" i="24"/>
  <c r="D278" i="24"/>
  <c r="E278" i="24"/>
  <c r="F278" i="24"/>
  <c r="C279" i="24"/>
  <c r="D279" i="24"/>
  <c r="E279" i="24"/>
  <c r="F279" i="24"/>
  <c r="C280" i="24"/>
  <c r="D280" i="24"/>
  <c r="E280" i="24"/>
  <c r="F280" i="24"/>
  <c r="C281" i="24"/>
  <c r="D281" i="24"/>
  <c r="E281" i="24"/>
  <c r="F281" i="24"/>
  <c r="C282" i="24"/>
  <c r="D282" i="24"/>
  <c r="E282" i="24"/>
  <c r="F282" i="24"/>
  <c r="C283" i="24"/>
  <c r="D283" i="24"/>
  <c r="E283" i="24"/>
  <c r="F283" i="24"/>
  <c r="C284" i="24"/>
  <c r="D284" i="24"/>
  <c r="E284" i="24"/>
  <c r="F284" i="24"/>
  <c r="C285" i="24"/>
  <c r="D285" i="24"/>
  <c r="E285" i="24"/>
  <c r="F285" i="24"/>
  <c r="C286" i="24"/>
  <c r="D286" i="24"/>
  <c r="E286" i="24"/>
  <c r="F286" i="24"/>
  <c r="F267" i="24"/>
  <c r="E267" i="24"/>
  <c r="D267" i="24"/>
  <c r="C267" i="24"/>
  <c r="C248" i="24"/>
  <c r="D248" i="24"/>
  <c r="E248" i="24"/>
  <c r="F248" i="24"/>
  <c r="C249" i="24"/>
  <c r="D249" i="24"/>
  <c r="E249" i="24"/>
  <c r="F249" i="24"/>
  <c r="C250" i="24"/>
  <c r="D250" i="24"/>
  <c r="E250" i="24"/>
  <c r="F250" i="24"/>
  <c r="C251" i="24"/>
  <c r="D251" i="24"/>
  <c r="E251" i="24"/>
  <c r="F251" i="24"/>
  <c r="C252" i="24"/>
  <c r="D252" i="24"/>
  <c r="E252" i="24"/>
  <c r="F252" i="24"/>
  <c r="C253" i="24"/>
  <c r="D253" i="24"/>
  <c r="E253" i="24"/>
  <c r="F253" i="24"/>
  <c r="C254" i="24"/>
  <c r="D254" i="24"/>
  <c r="E254" i="24"/>
  <c r="F254" i="24"/>
  <c r="C255" i="24"/>
  <c r="D255" i="24"/>
  <c r="E255" i="24"/>
  <c r="F255" i="24"/>
  <c r="C256" i="24"/>
  <c r="D256" i="24"/>
  <c r="E256" i="24"/>
  <c r="F256" i="24"/>
  <c r="C257" i="24"/>
  <c r="D257" i="24"/>
  <c r="E257" i="24"/>
  <c r="F257" i="24"/>
  <c r="C258" i="24"/>
  <c r="D258" i="24"/>
  <c r="E258" i="24"/>
  <c r="F258" i="24"/>
  <c r="C259" i="24"/>
  <c r="D259" i="24"/>
  <c r="E259" i="24"/>
  <c r="F259" i="24"/>
  <c r="C260" i="24"/>
  <c r="D260" i="24"/>
  <c r="E260" i="24"/>
  <c r="F260" i="24"/>
  <c r="C261" i="24"/>
  <c r="D261" i="24"/>
  <c r="E261" i="24"/>
  <c r="F261" i="24"/>
  <c r="C262" i="24"/>
  <c r="D262" i="24"/>
  <c r="E262" i="24"/>
  <c r="F262" i="24"/>
  <c r="C263" i="24"/>
  <c r="D263" i="24"/>
  <c r="E263" i="24"/>
  <c r="F263" i="24"/>
  <c r="C264" i="24"/>
  <c r="D264" i="24"/>
  <c r="E264" i="24"/>
  <c r="F264" i="24"/>
  <c r="C265" i="24"/>
  <c r="D265" i="24"/>
  <c r="E265" i="24"/>
  <c r="F265" i="24"/>
  <c r="C266" i="24"/>
  <c r="D266" i="24"/>
  <c r="E266" i="24"/>
  <c r="F266" i="24"/>
  <c r="F247" i="24"/>
  <c r="E247" i="24"/>
  <c r="D247" i="24"/>
  <c r="C247" i="24"/>
  <c r="C228" i="24"/>
  <c r="D228" i="24"/>
  <c r="E228" i="24"/>
  <c r="F228" i="24"/>
  <c r="C229" i="24"/>
  <c r="D229" i="24"/>
  <c r="E229" i="24"/>
  <c r="F229" i="24"/>
  <c r="C230" i="24"/>
  <c r="D230" i="24"/>
  <c r="E230" i="24"/>
  <c r="F230" i="24"/>
  <c r="C231" i="24"/>
  <c r="D231" i="24"/>
  <c r="E231" i="24"/>
  <c r="F231" i="24"/>
  <c r="C232" i="24"/>
  <c r="D232" i="24"/>
  <c r="E232" i="24"/>
  <c r="F232" i="24"/>
  <c r="C233" i="24"/>
  <c r="D233" i="24"/>
  <c r="E233" i="24"/>
  <c r="F233" i="24"/>
  <c r="C234" i="24"/>
  <c r="D234" i="24"/>
  <c r="E234" i="24"/>
  <c r="F234" i="24"/>
  <c r="C235" i="24"/>
  <c r="D235" i="24"/>
  <c r="E235" i="24"/>
  <c r="F235" i="24"/>
  <c r="C236" i="24"/>
  <c r="D236" i="24"/>
  <c r="E236" i="24"/>
  <c r="F236" i="24"/>
  <c r="C237" i="24"/>
  <c r="D237" i="24"/>
  <c r="E237" i="24"/>
  <c r="F237" i="24"/>
  <c r="C238" i="24"/>
  <c r="D238" i="24"/>
  <c r="E238" i="24"/>
  <c r="F238" i="24"/>
  <c r="C239" i="24"/>
  <c r="D239" i="24"/>
  <c r="E239" i="24"/>
  <c r="F239" i="24"/>
  <c r="C240" i="24"/>
  <c r="D240" i="24"/>
  <c r="E240" i="24"/>
  <c r="F240" i="24"/>
  <c r="C241" i="24"/>
  <c r="D241" i="24"/>
  <c r="E241" i="24"/>
  <c r="F241" i="24"/>
  <c r="C242" i="24"/>
  <c r="D242" i="24"/>
  <c r="E242" i="24"/>
  <c r="F242" i="24"/>
  <c r="C243" i="24"/>
  <c r="D243" i="24"/>
  <c r="E243" i="24"/>
  <c r="F243" i="24"/>
  <c r="C244" i="24"/>
  <c r="D244" i="24"/>
  <c r="E244" i="24"/>
  <c r="F244" i="24"/>
  <c r="C245" i="24"/>
  <c r="D245" i="24"/>
  <c r="E245" i="24"/>
  <c r="F245" i="24"/>
  <c r="C246" i="24"/>
  <c r="D246" i="24"/>
  <c r="E246" i="24"/>
  <c r="F246" i="24"/>
  <c r="F227" i="24"/>
  <c r="E227" i="24"/>
  <c r="D227" i="24"/>
  <c r="C227" i="24"/>
  <c r="C208" i="24"/>
  <c r="D208" i="24"/>
  <c r="E208" i="24"/>
  <c r="F208" i="24"/>
  <c r="C209" i="24"/>
  <c r="D209" i="24"/>
  <c r="E209" i="24"/>
  <c r="F209" i="24"/>
  <c r="C210" i="24"/>
  <c r="D210" i="24"/>
  <c r="E210" i="24"/>
  <c r="F210" i="24"/>
  <c r="C211" i="24"/>
  <c r="D211" i="24"/>
  <c r="E211" i="24"/>
  <c r="F211" i="24"/>
  <c r="C212" i="24"/>
  <c r="D212" i="24"/>
  <c r="E212" i="24"/>
  <c r="F212" i="24"/>
  <c r="C213" i="24"/>
  <c r="D213" i="24"/>
  <c r="E213" i="24"/>
  <c r="F213" i="24"/>
  <c r="C214" i="24"/>
  <c r="D214" i="24"/>
  <c r="E214" i="24"/>
  <c r="F214" i="24"/>
  <c r="C215" i="24"/>
  <c r="D215" i="24"/>
  <c r="E215" i="24"/>
  <c r="F215" i="24"/>
  <c r="C216" i="24"/>
  <c r="D216" i="24"/>
  <c r="E216" i="24"/>
  <c r="F216" i="24"/>
  <c r="C217" i="24"/>
  <c r="D217" i="24"/>
  <c r="E217" i="24"/>
  <c r="F217" i="24"/>
  <c r="C218" i="24"/>
  <c r="D218" i="24"/>
  <c r="E218" i="24"/>
  <c r="F218" i="24"/>
  <c r="C219" i="24"/>
  <c r="D219" i="24"/>
  <c r="E219" i="24"/>
  <c r="F219" i="24"/>
  <c r="C220" i="24"/>
  <c r="D220" i="24"/>
  <c r="E220" i="24"/>
  <c r="F220" i="24"/>
  <c r="C221" i="24"/>
  <c r="D221" i="24"/>
  <c r="E221" i="24"/>
  <c r="F221" i="24"/>
  <c r="C222" i="24"/>
  <c r="D222" i="24"/>
  <c r="E222" i="24"/>
  <c r="F222" i="24"/>
  <c r="C223" i="24"/>
  <c r="D223" i="24"/>
  <c r="E223" i="24"/>
  <c r="F223" i="24"/>
  <c r="C224" i="24"/>
  <c r="D224" i="24"/>
  <c r="E224" i="24"/>
  <c r="F224" i="24"/>
  <c r="C225" i="24"/>
  <c r="D225" i="24"/>
  <c r="E225" i="24"/>
  <c r="F225" i="24"/>
  <c r="C226" i="24"/>
  <c r="D226" i="24"/>
  <c r="E226" i="24"/>
  <c r="F226" i="24"/>
  <c r="F207" i="24"/>
  <c r="E207" i="24"/>
  <c r="D207" i="24"/>
  <c r="C207" i="24"/>
  <c r="C188" i="24"/>
  <c r="D188" i="24"/>
  <c r="E188" i="24"/>
  <c r="F188" i="24"/>
  <c r="C189" i="24"/>
  <c r="D189" i="24"/>
  <c r="E189" i="24"/>
  <c r="F189" i="24"/>
  <c r="C190" i="24"/>
  <c r="D190" i="24"/>
  <c r="E190" i="24"/>
  <c r="F190" i="24"/>
  <c r="C191" i="24"/>
  <c r="D191" i="24"/>
  <c r="E191" i="24"/>
  <c r="F191" i="24"/>
  <c r="C192" i="24"/>
  <c r="D192" i="24"/>
  <c r="E192" i="24"/>
  <c r="F192" i="24"/>
  <c r="C193" i="24"/>
  <c r="D193" i="24"/>
  <c r="E193" i="24"/>
  <c r="F193" i="24"/>
  <c r="C194" i="24"/>
  <c r="D194" i="24"/>
  <c r="E194" i="24"/>
  <c r="F194" i="24"/>
  <c r="C195" i="24"/>
  <c r="D195" i="24"/>
  <c r="E195" i="24"/>
  <c r="F195" i="24"/>
  <c r="C196" i="24"/>
  <c r="D196" i="24"/>
  <c r="E196" i="24"/>
  <c r="F196" i="24"/>
  <c r="C197" i="24"/>
  <c r="D197" i="24"/>
  <c r="E197" i="24"/>
  <c r="F197" i="24"/>
  <c r="C198" i="24"/>
  <c r="D198" i="24"/>
  <c r="E198" i="24"/>
  <c r="F198" i="24"/>
  <c r="C199" i="24"/>
  <c r="D199" i="24"/>
  <c r="E199" i="24"/>
  <c r="F199" i="24"/>
  <c r="C200" i="24"/>
  <c r="D200" i="24"/>
  <c r="E200" i="24"/>
  <c r="F200" i="24"/>
  <c r="C201" i="24"/>
  <c r="D201" i="24"/>
  <c r="E201" i="24"/>
  <c r="F201" i="24"/>
  <c r="C202" i="24"/>
  <c r="D202" i="24"/>
  <c r="E202" i="24"/>
  <c r="F202" i="24"/>
  <c r="C203" i="24"/>
  <c r="D203" i="24"/>
  <c r="E203" i="24"/>
  <c r="F203" i="24"/>
  <c r="C204" i="24"/>
  <c r="D204" i="24"/>
  <c r="E204" i="24"/>
  <c r="F204" i="24"/>
  <c r="C205" i="24"/>
  <c r="D205" i="24"/>
  <c r="E205" i="24"/>
  <c r="F205" i="24"/>
  <c r="C206" i="24"/>
  <c r="D206" i="24"/>
  <c r="E206" i="24"/>
  <c r="F206" i="24"/>
  <c r="F187" i="24"/>
  <c r="E187" i="24"/>
  <c r="D187" i="24"/>
  <c r="C187" i="24"/>
  <c r="C168" i="24"/>
  <c r="D168" i="24"/>
  <c r="E168" i="24"/>
  <c r="F168" i="24"/>
  <c r="C169" i="24"/>
  <c r="D169" i="24"/>
  <c r="E169" i="24"/>
  <c r="F169" i="24"/>
  <c r="C170" i="24"/>
  <c r="D170" i="24"/>
  <c r="E170" i="24"/>
  <c r="F170" i="24"/>
  <c r="C171" i="24"/>
  <c r="D171" i="24"/>
  <c r="E171" i="24"/>
  <c r="F171" i="24"/>
  <c r="C172" i="24"/>
  <c r="D172" i="24"/>
  <c r="E172" i="24"/>
  <c r="F172" i="24"/>
  <c r="C173" i="24"/>
  <c r="D173" i="24"/>
  <c r="E173" i="24"/>
  <c r="F173" i="24"/>
  <c r="C174" i="24"/>
  <c r="D174" i="24"/>
  <c r="E174" i="24"/>
  <c r="F174" i="24"/>
  <c r="C175" i="24"/>
  <c r="D175" i="24"/>
  <c r="E175" i="24"/>
  <c r="F175" i="24"/>
  <c r="C176" i="24"/>
  <c r="D176" i="24"/>
  <c r="E176" i="24"/>
  <c r="F176" i="24"/>
  <c r="C177" i="24"/>
  <c r="D177" i="24"/>
  <c r="E177" i="24"/>
  <c r="F177" i="24"/>
  <c r="C178" i="24"/>
  <c r="D178" i="24"/>
  <c r="E178" i="24"/>
  <c r="F178" i="24"/>
  <c r="C179" i="24"/>
  <c r="D179" i="24"/>
  <c r="E179" i="24"/>
  <c r="F179" i="24"/>
  <c r="C180" i="24"/>
  <c r="D180" i="24"/>
  <c r="E180" i="24"/>
  <c r="F180" i="24"/>
  <c r="C181" i="24"/>
  <c r="D181" i="24"/>
  <c r="E181" i="24"/>
  <c r="F181" i="24"/>
  <c r="C182" i="24"/>
  <c r="D182" i="24"/>
  <c r="E182" i="24"/>
  <c r="F182" i="24"/>
  <c r="C183" i="24"/>
  <c r="D183" i="24"/>
  <c r="E183" i="24"/>
  <c r="F183" i="24"/>
  <c r="C184" i="24"/>
  <c r="D184" i="24"/>
  <c r="E184" i="24"/>
  <c r="F184" i="24"/>
  <c r="C185" i="24"/>
  <c r="D185" i="24"/>
  <c r="E185" i="24"/>
  <c r="F185" i="24"/>
  <c r="C186" i="24"/>
  <c r="D186" i="24"/>
  <c r="E186" i="24"/>
  <c r="F186" i="24"/>
  <c r="F167" i="24"/>
  <c r="E167" i="24"/>
  <c r="D167" i="24"/>
  <c r="C167" i="24"/>
  <c r="C148" i="24"/>
  <c r="D148" i="24"/>
  <c r="E148" i="24"/>
  <c r="F148" i="24"/>
  <c r="C149" i="24"/>
  <c r="D149" i="24"/>
  <c r="E149" i="24"/>
  <c r="F149" i="24"/>
  <c r="C150" i="24"/>
  <c r="D150" i="24"/>
  <c r="E150" i="24"/>
  <c r="F150" i="24"/>
  <c r="C151" i="24"/>
  <c r="D151" i="24"/>
  <c r="E151" i="24"/>
  <c r="F151" i="24"/>
  <c r="C152" i="24"/>
  <c r="D152" i="24"/>
  <c r="E152" i="24"/>
  <c r="F152" i="24"/>
  <c r="C153" i="24"/>
  <c r="D153" i="24"/>
  <c r="E153" i="24"/>
  <c r="F153" i="24"/>
  <c r="C154" i="24"/>
  <c r="D154" i="24"/>
  <c r="E154" i="24"/>
  <c r="F154" i="24"/>
  <c r="C155" i="24"/>
  <c r="D155" i="24"/>
  <c r="E155" i="24"/>
  <c r="F155" i="24"/>
  <c r="C156" i="24"/>
  <c r="D156" i="24"/>
  <c r="E156" i="24"/>
  <c r="F156" i="24"/>
  <c r="C157" i="24"/>
  <c r="D157" i="24"/>
  <c r="E157" i="24"/>
  <c r="F157" i="24"/>
  <c r="C158" i="24"/>
  <c r="D158" i="24"/>
  <c r="E158" i="24"/>
  <c r="F158" i="24"/>
  <c r="C159" i="24"/>
  <c r="D159" i="24"/>
  <c r="E159" i="24"/>
  <c r="F159" i="24"/>
  <c r="C160" i="24"/>
  <c r="D160" i="24"/>
  <c r="E160" i="24"/>
  <c r="F160" i="24"/>
  <c r="C161" i="24"/>
  <c r="D161" i="24"/>
  <c r="E161" i="24"/>
  <c r="F161" i="24"/>
  <c r="C162" i="24"/>
  <c r="D162" i="24"/>
  <c r="E162" i="24"/>
  <c r="F162" i="24"/>
  <c r="C163" i="24"/>
  <c r="D163" i="24"/>
  <c r="E163" i="24"/>
  <c r="F163" i="24"/>
  <c r="C164" i="24"/>
  <c r="D164" i="24"/>
  <c r="E164" i="24"/>
  <c r="F164" i="24"/>
  <c r="C165" i="24"/>
  <c r="D165" i="24"/>
  <c r="E165" i="24"/>
  <c r="F165" i="24"/>
  <c r="C166" i="24"/>
  <c r="D166" i="24"/>
  <c r="E166" i="24"/>
  <c r="F166" i="24"/>
  <c r="F147" i="24"/>
  <c r="E147" i="24"/>
  <c r="D147" i="24"/>
  <c r="C147" i="24"/>
  <c r="C128" i="24"/>
  <c r="D128" i="24"/>
  <c r="E128" i="24"/>
  <c r="F128" i="24"/>
  <c r="C129" i="24"/>
  <c r="D129" i="24"/>
  <c r="E129" i="24"/>
  <c r="F129" i="24"/>
  <c r="C130" i="24"/>
  <c r="D130" i="24"/>
  <c r="E130" i="24"/>
  <c r="F130" i="24"/>
  <c r="C131" i="24"/>
  <c r="D131" i="24"/>
  <c r="E131" i="24"/>
  <c r="F131" i="24"/>
  <c r="C132" i="24"/>
  <c r="D132" i="24"/>
  <c r="E132" i="24"/>
  <c r="F132" i="24"/>
  <c r="C133" i="24"/>
  <c r="D133" i="24"/>
  <c r="E133" i="24"/>
  <c r="F133" i="24"/>
  <c r="C134" i="24"/>
  <c r="D134" i="24"/>
  <c r="E134" i="24"/>
  <c r="F134" i="24"/>
  <c r="C135" i="24"/>
  <c r="D135" i="24"/>
  <c r="E135" i="24"/>
  <c r="F135" i="24"/>
  <c r="C136" i="24"/>
  <c r="D136" i="24"/>
  <c r="E136" i="24"/>
  <c r="F136" i="24"/>
  <c r="C137" i="24"/>
  <c r="D137" i="24"/>
  <c r="E137" i="24"/>
  <c r="F137" i="24"/>
  <c r="C138" i="24"/>
  <c r="D138" i="24"/>
  <c r="E138" i="24"/>
  <c r="F138" i="24"/>
  <c r="C139" i="24"/>
  <c r="D139" i="24"/>
  <c r="E139" i="24"/>
  <c r="F139" i="24"/>
  <c r="C140" i="24"/>
  <c r="D140" i="24"/>
  <c r="E140" i="24"/>
  <c r="F140" i="24"/>
  <c r="C141" i="24"/>
  <c r="D141" i="24"/>
  <c r="E141" i="24"/>
  <c r="F141" i="24"/>
  <c r="C142" i="24"/>
  <c r="D142" i="24"/>
  <c r="E142" i="24"/>
  <c r="F142" i="24"/>
  <c r="C143" i="24"/>
  <c r="D143" i="24"/>
  <c r="E143" i="24"/>
  <c r="F143" i="24"/>
  <c r="C144" i="24"/>
  <c r="D144" i="24"/>
  <c r="E144" i="24"/>
  <c r="F144" i="24"/>
  <c r="C145" i="24"/>
  <c r="D145" i="24"/>
  <c r="E145" i="24"/>
  <c r="F145" i="24"/>
  <c r="C146" i="24"/>
  <c r="D146" i="24"/>
  <c r="E146" i="24"/>
  <c r="F146" i="24"/>
  <c r="F127" i="24"/>
  <c r="E127" i="24"/>
  <c r="D127" i="24"/>
  <c r="C127" i="24"/>
  <c r="C108" i="24"/>
  <c r="D108" i="24"/>
  <c r="E108" i="24"/>
  <c r="F108" i="24"/>
  <c r="C109" i="24"/>
  <c r="D109" i="24"/>
  <c r="E109" i="24"/>
  <c r="F109" i="24"/>
  <c r="C110" i="24"/>
  <c r="D110" i="24"/>
  <c r="E110" i="24"/>
  <c r="F110" i="24"/>
  <c r="C111" i="24"/>
  <c r="D111" i="24"/>
  <c r="E111" i="24"/>
  <c r="F111" i="24"/>
  <c r="C112" i="24"/>
  <c r="D112" i="24"/>
  <c r="E112" i="24"/>
  <c r="F112" i="24"/>
  <c r="C113" i="24"/>
  <c r="D113" i="24"/>
  <c r="E113" i="24"/>
  <c r="F113" i="24"/>
  <c r="C114" i="24"/>
  <c r="D114" i="24"/>
  <c r="E114" i="24"/>
  <c r="F114" i="24"/>
  <c r="C115" i="24"/>
  <c r="D115" i="24"/>
  <c r="E115" i="24"/>
  <c r="F115" i="24"/>
  <c r="C116" i="24"/>
  <c r="D116" i="24"/>
  <c r="E116" i="24"/>
  <c r="F116" i="24"/>
  <c r="C117" i="24"/>
  <c r="D117" i="24"/>
  <c r="E117" i="24"/>
  <c r="F117" i="24"/>
  <c r="C118" i="24"/>
  <c r="D118" i="24"/>
  <c r="E118" i="24"/>
  <c r="F118" i="24"/>
  <c r="C119" i="24"/>
  <c r="D119" i="24"/>
  <c r="E119" i="24"/>
  <c r="F119" i="24"/>
  <c r="C120" i="24"/>
  <c r="D120" i="24"/>
  <c r="E120" i="24"/>
  <c r="F120" i="24"/>
  <c r="C121" i="24"/>
  <c r="D121" i="24"/>
  <c r="E121" i="24"/>
  <c r="F121" i="24"/>
  <c r="C122" i="24"/>
  <c r="D122" i="24"/>
  <c r="E122" i="24"/>
  <c r="F122" i="24"/>
  <c r="C123" i="24"/>
  <c r="D123" i="24"/>
  <c r="E123" i="24"/>
  <c r="F123" i="24"/>
  <c r="C124" i="24"/>
  <c r="D124" i="24"/>
  <c r="E124" i="24"/>
  <c r="F124" i="24"/>
  <c r="C125" i="24"/>
  <c r="D125" i="24"/>
  <c r="E125" i="24"/>
  <c r="F125" i="24"/>
  <c r="C126" i="24"/>
  <c r="D126" i="24"/>
  <c r="E126" i="24"/>
  <c r="F126" i="24"/>
  <c r="F107" i="24"/>
  <c r="E107" i="24"/>
  <c r="D107" i="24"/>
  <c r="C107" i="24"/>
  <c r="C88" i="24"/>
  <c r="D88" i="24"/>
  <c r="E88" i="24"/>
  <c r="F88" i="24"/>
  <c r="C89" i="24"/>
  <c r="D89" i="24"/>
  <c r="E89" i="24"/>
  <c r="F89" i="24"/>
  <c r="C90" i="24"/>
  <c r="D90" i="24"/>
  <c r="E90" i="24"/>
  <c r="F90" i="24"/>
  <c r="C91" i="24"/>
  <c r="D91" i="24"/>
  <c r="E91" i="24"/>
  <c r="F91" i="24"/>
  <c r="C92" i="24"/>
  <c r="D92" i="24"/>
  <c r="E92" i="24"/>
  <c r="F92" i="24"/>
  <c r="C93" i="24"/>
  <c r="D93" i="24"/>
  <c r="E93" i="24"/>
  <c r="F93" i="24"/>
  <c r="C94" i="24"/>
  <c r="D94" i="24"/>
  <c r="E94" i="24"/>
  <c r="F94" i="24"/>
  <c r="C95" i="24"/>
  <c r="D95" i="24"/>
  <c r="E95" i="24"/>
  <c r="F95" i="24"/>
  <c r="C96" i="24"/>
  <c r="D96" i="24"/>
  <c r="E96" i="24"/>
  <c r="F96" i="24"/>
  <c r="C97" i="24"/>
  <c r="D97" i="24"/>
  <c r="E97" i="24"/>
  <c r="F97" i="24"/>
  <c r="C98" i="24"/>
  <c r="D98" i="24"/>
  <c r="E98" i="24"/>
  <c r="F98" i="24"/>
  <c r="C99" i="24"/>
  <c r="D99" i="24"/>
  <c r="E99" i="24"/>
  <c r="F99" i="24"/>
  <c r="C100" i="24"/>
  <c r="D100" i="24"/>
  <c r="E100" i="24"/>
  <c r="F100" i="24"/>
  <c r="C101" i="24"/>
  <c r="D101" i="24"/>
  <c r="E101" i="24"/>
  <c r="F101" i="24"/>
  <c r="C102" i="24"/>
  <c r="D102" i="24"/>
  <c r="E102" i="24"/>
  <c r="F102" i="24"/>
  <c r="C103" i="24"/>
  <c r="D103" i="24"/>
  <c r="E103" i="24"/>
  <c r="F103" i="24"/>
  <c r="C104" i="24"/>
  <c r="D104" i="24"/>
  <c r="E104" i="24"/>
  <c r="F104" i="24"/>
  <c r="C105" i="24"/>
  <c r="D105" i="24"/>
  <c r="E105" i="24"/>
  <c r="F105" i="24"/>
  <c r="C106" i="24"/>
  <c r="D106" i="24"/>
  <c r="E106" i="24"/>
  <c r="F106" i="24"/>
  <c r="F87" i="24"/>
  <c r="E87" i="24"/>
  <c r="D87" i="24"/>
  <c r="C87" i="24"/>
  <c r="C68" i="24"/>
  <c r="D68" i="24"/>
  <c r="E68" i="24"/>
  <c r="F68" i="24"/>
  <c r="C69" i="24"/>
  <c r="D69" i="24"/>
  <c r="E69" i="24"/>
  <c r="F69" i="24"/>
  <c r="C70" i="24"/>
  <c r="D70" i="24"/>
  <c r="E70" i="24"/>
  <c r="F70" i="24"/>
  <c r="C71" i="24"/>
  <c r="D71" i="24"/>
  <c r="E71" i="24"/>
  <c r="F71" i="24"/>
  <c r="C72" i="24"/>
  <c r="D72" i="24"/>
  <c r="E72" i="24"/>
  <c r="F72" i="24"/>
  <c r="C73" i="24"/>
  <c r="D73" i="24"/>
  <c r="E73" i="24"/>
  <c r="F73" i="24"/>
  <c r="C74" i="24"/>
  <c r="D74" i="24"/>
  <c r="E74" i="24"/>
  <c r="F74" i="24"/>
  <c r="C75" i="24"/>
  <c r="D75" i="24"/>
  <c r="E75" i="24"/>
  <c r="F75" i="24"/>
  <c r="C76" i="24"/>
  <c r="D76" i="24"/>
  <c r="E76" i="24"/>
  <c r="F76" i="24"/>
  <c r="C77" i="24"/>
  <c r="D77" i="24"/>
  <c r="E77" i="24"/>
  <c r="F77" i="24"/>
  <c r="C78" i="24"/>
  <c r="D78" i="24"/>
  <c r="E78" i="24"/>
  <c r="F78" i="24"/>
  <c r="C79" i="24"/>
  <c r="D79" i="24"/>
  <c r="E79" i="24"/>
  <c r="F79" i="24"/>
  <c r="C80" i="24"/>
  <c r="D80" i="24"/>
  <c r="E80" i="24"/>
  <c r="F80" i="24"/>
  <c r="C81" i="24"/>
  <c r="D81" i="24"/>
  <c r="E81" i="24"/>
  <c r="F81" i="24"/>
  <c r="C82" i="24"/>
  <c r="D82" i="24"/>
  <c r="E82" i="24"/>
  <c r="F82" i="24"/>
  <c r="C83" i="24"/>
  <c r="D83" i="24"/>
  <c r="E83" i="24"/>
  <c r="F83" i="24"/>
  <c r="C84" i="24"/>
  <c r="D84" i="24"/>
  <c r="E84" i="24"/>
  <c r="F84" i="24"/>
  <c r="C85" i="24"/>
  <c r="D85" i="24"/>
  <c r="E85" i="24"/>
  <c r="F85" i="24"/>
  <c r="C86" i="24"/>
  <c r="D86" i="24"/>
  <c r="E86" i="24"/>
  <c r="F86" i="24"/>
  <c r="C48" i="24"/>
  <c r="D48" i="24"/>
  <c r="E48" i="24"/>
  <c r="F48" i="24"/>
  <c r="C49" i="24"/>
  <c r="D49" i="24"/>
  <c r="E49" i="24"/>
  <c r="F49" i="24"/>
  <c r="C50" i="24"/>
  <c r="D50" i="24"/>
  <c r="E50" i="24"/>
  <c r="F50" i="24"/>
  <c r="C51" i="24"/>
  <c r="D51" i="24"/>
  <c r="E51" i="24"/>
  <c r="F51" i="24"/>
  <c r="C52" i="24"/>
  <c r="D52" i="24"/>
  <c r="E52" i="24"/>
  <c r="F52" i="24"/>
  <c r="C53" i="24"/>
  <c r="D53" i="24"/>
  <c r="E53" i="24"/>
  <c r="F53" i="24"/>
  <c r="C54" i="24"/>
  <c r="D54" i="24"/>
  <c r="E54" i="24"/>
  <c r="F54" i="24"/>
  <c r="C55" i="24"/>
  <c r="D55" i="24"/>
  <c r="E55" i="24"/>
  <c r="F55" i="24"/>
  <c r="C56" i="24"/>
  <c r="D56" i="24"/>
  <c r="E56" i="24"/>
  <c r="F56" i="24"/>
  <c r="C57" i="24"/>
  <c r="D57" i="24"/>
  <c r="E57" i="24"/>
  <c r="F57" i="24"/>
  <c r="C58" i="24"/>
  <c r="D58" i="24"/>
  <c r="E58" i="24"/>
  <c r="F58" i="24"/>
  <c r="C59" i="24"/>
  <c r="D59" i="24"/>
  <c r="E59" i="24"/>
  <c r="F59" i="24"/>
  <c r="C60" i="24"/>
  <c r="D60" i="24"/>
  <c r="E60" i="24"/>
  <c r="F60" i="24"/>
  <c r="C61" i="24"/>
  <c r="D61" i="24"/>
  <c r="E61" i="24"/>
  <c r="F61" i="24"/>
  <c r="C62" i="24"/>
  <c r="D62" i="24"/>
  <c r="E62" i="24"/>
  <c r="F62" i="24"/>
  <c r="C63" i="24"/>
  <c r="D63" i="24"/>
  <c r="E63" i="24"/>
  <c r="F63" i="24"/>
  <c r="C64" i="24"/>
  <c r="D64" i="24"/>
  <c r="E64" i="24"/>
  <c r="F64" i="24"/>
  <c r="C65" i="24"/>
  <c r="D65" i="24"/>
  <c r="E65" i="24"/>
  <c r="F65" i="24"/>
  <c r="C66" i="24"/>
  <c r="D66" i="24"/>
  <c r="E66" i="24"/>
  <c r="F66" i="24"/>
  <c r="C28" i="24"/>
  <c r="D28" i="24"/>
  <c r="E28" i="24"/>
  <c r="F28" i="24"/>
  <c r="C29" i="24"/>
  <c r="D29" i="24"/>
  <c r="E29" i="24"/>
  <c r="F29" i="24"/>
  <c r="C30" i="24"/>
  <c r="D30" i="24"/>
  <c r="E30" i="24"/>
  <c r="F30" i="24"/>
  <c r="C31" i="24"/>
  <c r="D31" i="24"/>
  <c r="E31" i="24"/>
  <c r="F31" i="24"/>
  <c r="C32" i="24"/>
  <c r="D32" i="24"/>
  <c r="E32" i="24"/>
  <c r="F32" i="24"/>
  <c r="C33" i="24"/>
  <c r="D33" i="24"/>
  <c r="E33" i="24"/>
  <c r="F33" i="24"/>
  <c r="C34" i="24"/>
  <c r="D34" i="24"/>
  <c r="E34" i="24"/>
  <c r="F34" i="24"/>
  <c r="C35" i="24"/>
  <c r="D35" i="24"/>
  <c r="E35" i="24"/>
  <c r="F35" i="24"/>
  <c r="C36" i="24"/>
  <c r="D36" i="24"/>
  <c r="E36" i="24"/>
  <c r="F36" i="24"/>
  <c r="C37" i="24"/>
  <c r="D37" i="24"/>
  <c r="E37" i="24"/>
  <c r="F37" i="24"/>
  <c r="C38" i="24"/>
  <c r="D38" i="24"/>
  <c r="E38" i="24"/>
  <c r="F38" i="24"/>
  <c r="C39" i="24"/>
  <c r="D39" i="24"/>
  <c r="E39" i="24"/>
  <c r="F39" i="24"/>
  <c r="C40" i="24"/>
  <c r="D40" i="24"/>
  <c r="E40" i="24"/>
  <c r="F40" i="24"/>
  <c r="C41" i="24"/>
  <c r="D41" i="24"/>
  <c r="E41" i="24"/>
  <c r="F41" i="24"/>
  <c r="C42" i="24"/>
  <c r="D42" i="24"/>
  <c r="E42" i="24"/>
  <c r="F42" i="24"/>
  <c r="C43" i="24"/>
  <c r="D43" i="24"/>
  <c r="E43" i="24"/>
  <c r="F43" i="24"/>
  <c r="C44" i="24"/>
  <c r="D44" i="24"/>
  <c r="E44" i="24"/>
  <c r="F44" i="24"/>
  <c r="C45" i="24"/>
  <c r="D45" i="24"/>
  <c r="E45" i="24"/>
  <c r="F45" i="24"/>
  <c r="C46" i="24"/>
  <c r="D46" i="24"/>
  <c r="E46" i="24"/>
  <c r="F46" i="24"/>
  <c r="F67" i="24"/>
  <c r="E67" i="24"/>
  <c r="D67" i="24"/>
  <c r="C67" i="24"/>
  <c r="F47" i="24"/>
  <c r="E47" i="24"/>
  <c r="D47" i="24"/>
  <c r="C47" i="24"/>
  <c r="F27" i="24"/>
  <c r="E27" i="24"/>
  <c r="D27" i="24"/>
  <c r="C27" i="24"/>
  <c r="C9" i="24"/>
  <c r="D9" i="24"/>
  <c r="E9" i="24"/>
  <c r="F9" i="24"/>
  <c r="C10" i="24"/>
  <c r="D10" i="24"/>
  <c r="E10" i="24"/>
  <c r="F10" i="24"/>
  <c r="C11" i="24"/>
  <c r="D11" i="24"/>
  <c r="E11" i="24"/>
  <c r="F11" i="24"/>
  <c r="C12" i="24"/>
  <c r="D12" i="24"/>
  <c r="E12" i="24"/>
  <c r="F12" i="24"/>
  <c r="C13" i="24"/>
  <c r="D13" i="24"/>
  <c r="E13" i="24"/>
  <c r="F13" i="24"/>
  <c r="C14" i="24"/>
  <c r="D14" i="24"/>
  <c r="E14" i="24"/>
  <c r="F14" i="24"/>
  <c r="C15" i="24"/>
  <c r="D15" i="24"/>
  <c r="E15" i="24"/>
  <c r="F15" i="24"/>
  <c r="C16" i="24"/>
  <c r="D16" i="24"/>
  <c r="E16" i="24"/>
  <c r="F16" i="24"/>
  <c r="C17" i="24"/>
  <c r="D17" i="24"/>
  <c r="E17" i="24"/>
  <c r="F17" i="24"/>
  <c r="C18" i="24"/>
  <c r="D18" i="24"/>
  <c r="E18" i="24"/>
  <c r="F18" i="24"/>
  <c r="C19" i="24"/>
  <c r="D19" i="24"/>
  <c r="E19" i="24"/>
  <c r="F19" i="24"/>
  <c r="C20" i="24"/>
  <c r="D20" i="24"/>
  <c r="E20" i="24"/>
  <c r="F20" i="24"/>
  <c r="C21" i="24"/>
  <c r="D21" i="24"/>
  <c r="E21" i="24"/>
  <c r="F21" i="24"/>
  <c r="C22" i="24"/>
  <c r="D22" i="24"/>
  <c r="E22" i="24"/>
  <c r="F22" i="24"/>
  <c r="C23" i="24"/>
  <c r="D23" i="24"/>
  <c r="E23" i="24"/>
  <c r="F23" i="24"/>
  <c r="C24" i="24"/>
  <c r="D24" i="24"/>
  <c r="E24" i="24"/>
  <c r="F24" i="24"/>
  <c r="C25" i="24"/>
  <c r="D25" i="24"/>
  <c r="E25" i="24"/>
  <c r="F25" i="24"/>
  <c r="C26" i="24"/>
  <c r="D26" i="24"/>
  <c r="E26" i="24"/>
  <c r="F26" i="24"/>
  <c r="C8" i="24"/>
  <c r="D8" i="24"/>
  <c r="E8" i="24"/>
  <c r="F8" i="24"/>
  <c r="F7" i="24"/>
  <c r="E7" i="24"/>
  <c r="D7" i="24"/>
  <c r="C7" i="24"/>
  <c r="K1233" i="13"/>
  <c r="L1233" i="13"/>
  <c r="K1234" i="13"/>
  <c r="L1234" i="13"/>
  <c r="K1235" i="13"/>
  <c r="L1235" i="13"/>
  <c r="K1236" i="13"/>
  <c r="L1236" i="13"/>
  <c r="K1237" i="13"/>
  <c r="L1237" i="13"/>
  <c r="K1238" i="13"/>
  <c r="L1238" i="13"/>
  <c r="K1239" i="13"/>
  <c r="L1239" i="13"/>
  <c r="K1240" i="13"/>
  <c r="L1240" i="13"/>
  <c r="K1241" i="13"/>
  <c r="L1241" i="13"/>
  <c r="K1242" i="13"/>
  <c r="L1242" i="13"/>
  <c r="K1243" i="13"/>
  <c r="L1243" i="13"/>
  <c r="K1244" i="13"/>
  <c r="L1244" i="13"/>
  <c r="K1245" i="13"/>
  <c r="L1245" i="13"/>
  <c r="K1246" i="13"/>
  <c r="L1246" i="13"/>
  <c r="K1247" i="13"/>
  <c r="L1247" i="13"/>
  <c r="K1248" i="13"/>
  <c r="L1248" i="13"/>
  <c r="K1249" i="13"/>
  <c r="L1249" i="13"/>
  <c r="K1250" i="13"/>
  <c r="L1250" i="13"/>
  <c r="K1251" i="13"/>
  <c r="L1251" i="13"/>
  <c r="K1252" i="13"/>
  <c r="L1252" i="13"/>
  <c r="K1253" i="13"/>
  <c r="L1253" i="13"/>
  <c r="K1254" i="13"/>
  <c r="L1254" i="13"/>
  <c r="K1255" i="13"/>
  <c r="L1255" i="13"/>
  <c r="K1256" i="13"/>
  <c r="L1256" i="13"/>
  <c r="C1233" i="13"/>
  <c r="D1233" i="13"/>
  <c r="E1233" i="13"/>
  <c r="F1233" i="13"/>
  <c r="G1233" i="13"/>
  <c r="C1234" i="13"/>
  <c r="D1234" i="13"/>
  <c r="M1234" i="13" s="1"/>
  <c r="E1234" i="13"/>
  <c r="F1234" i="13"/>
  <c r="G1234" i="13"/>
  <c r="C1235" i="13"/>
  <c r="D1235" i="13"/>
  <c r="E1235" i="13"/>
  <c r="F1235" i="13"/>
  <c r="G1235" i="13"/>
  <c r="C1236" i="13"/>
  <c r="D1236" i="13"/>
  <c r="O1236" i="13" s="1"/>
  <c r="E1236" i="13"/>
  <c r="F1236" i="13"/>
  <c r="G1236" i="13"/>
  <c r="C1237" i="13"/>
  <c r="D1237" i="13"/>
  <c r="E1237" i="13"/>
  <c r="F1237" i="13"/>
  <c r="G1237" i="13"/>
  <c r="C1238" i="13"/>
  <c r="D1238" i="13"/>
  <c r="O1238" i="13" s="1"/>
  <c r="E1238" i="13"/>
  <c r="F1238" i="13"/>
  <c r="G1238" i="13"/>
  <c r="C1239" i="13"/>
  <c r="O1239" i="13" s="1"/>
  <c r="D1239" i="13"/>
  <c r="E1239" i="13"/>
  <c r="F1239" i="13"/>
  <c r="G1239" i="13"/>
  <c r="C1240" i="13"/>
  <c r="D1240" i="13"/>
  <c r="M1240" i="13" s="1"/>
  <c r="E1240" i="13"/>
  <c r="F1240" i="13"/>
  <c r="G1240" i="13"/>
  <c r="C1241" i="13"/>
  <c r="M1241" i="13" s="1"/>
  <c r="D1241" i="13"/>
  <c r="E1241" i="13"/>
  <c r="F1241" i="13"/>
  <c r="G1241" i="13"/>
  <c r="C1242" i="13"/>
  <c r="D1242" i="13"/>
  <c r="E1242" i="13"/>
  <c r="F1242" i="13"/>
  <c r="G1242" i="13"/>
  <c r="C1243" i="13"/>
  <c r="D1243" i="13"/>
  <c r="E1243" i="13"/>
  <c r="F1243" i="13"/>
  <c r="G1243" i="13"/>
  <c r="C1244" i="13"/>
  <c r="D1244" i="13"/>
  <c r="M1244" i="13" s="1"/>
  <c r="E1244" i="13"/>
  <c r="F1244" i="13"/>
  <c r="G1244" i="13"/>
  <c r="C1245" i="13"/>
  <c r="O1245" i="13" s="1"/>
  <c r="D1245" i="13"/>
  <c r="E1245" i="13"/>
  <c r="F1245" i="13"/>
  <c r="G1245" i="13"/>
  <c r="C1246" i="13"/>
  <c r="D1246" i="13"/>
  <c r="M1246" i="13" s="1"/>
  <c r="E1246" i="13"/>
  <c r="F1246" i="13"/>
  <c r="G1246" i="13"/>
  <c r="C1247" i="13"/>
  <c r="D1247" i="13"/>
  <c r="E1247" i="13"/>
  <c r="F1247" i="13"/>
  <c r="G1247" i="13"/>
  <c r="C1248" i="13"/>
  <c r="D1248" i="13"/>
  <c r="M1248" i="13" s="1"/>
  <c r="E1248" i="13"/>
  <c r="F1248" i="13"/>
  <c r="G1248" i="13"/>
  <c r="C1249" i="13"/>
  <c r="D1249" i="13"/>
  <c r="E1249" i="13"/>
  <c r="F1249" i="13"/>
  <c r="G1249" i="13"/>
  <c r="C1250" i="13"/>
  <c r="D1250" i="13"/>
  <c r="N1250" i="13" s="1"/>
  <c r="E1250" i="13"/>
  <c r="F1250" i="13"/>
  <c r="G1250" i="13"/>
  <c r="C1251" i="13"/>
  <c r="D1251" i="13"/>
  <c r="E1251" i="13"/>
  <c r="F1251" i="13"/>
  <c r="G1251" i="13"/>
  <c r="C1252" i="13"/>
  <c r="D1252" i="13"/>
  <c r="E1252" i="13"/>
  <c r="F1252" i="13"/>
  <c r="G1252" i="13"/>
  <c r="C1253" i="13"/>
  <c r="D1253" i="13"/>
  <c r="E1253" i="13"/>
  <c r="F1253" i="13"/>
  <c r="G1253" i="13"/>
  <c r="C1254" i="13"/>
  <c r="D1254" i="13"/>
  <c r="E1254" i="13"/>
  <c r="F1254" i="13"/>
  <c r="G1254" i="13"/>
  <c r="C1255" i="13"/>
  <c r="D1255" i="13"/>
  <c r="E1255" i="13"/>
  <c r="F1255" i="13"/>
  <c r="G1255" i="13"/>
  <c r="C1256" i="13"/>
  <c r="D1256" i="13"/>
  <c r="E1256" i="13"/>
  <c r="F1256" i="13"/>
  <c r="G1256" i="13"/>
  <c r="L1232" i="13"/>
  <c r="K1232" i="13"/>
  <c r="G1232" i="13"/>
  <c r="F1232" i="13"/>
  <c r="E1232" i="13"/>
  <c r="D1232" i="13"/>
  <c r="C1232" i="13"/>
  <c r="K1208" i="13"/>
  <c r="L1208" i="13"/>
  <c r="K1209" i="13"/>
  <c r="L1209" i="13"/>
  <c r="K1210" i="13"/>
  <c r="L1210" i="13"/>
  <c r="K1211" i="13"/>
  <c r="L1211" i="13"/>
  <c r="K1212" i="13"/>
  <c r="L1212" i="13"/>
  <c r="K1213" i="13"/>
  <c r="L1213" i="13"/>
  <c r="K1214" i="13"/>
  <c r="L1214" i="13"/>
  <c r="K1215" i="13"/>
  <c r="L1215" i="13"/>
  <c r="K1216" i="13"/>
  <c r="L1216" i="13"/>
  <c r="K1217" i="13"/>
  <c r="L1217" i="13"/>
  <c r="K1218" i="13"/>
  <c r="L1218" i="13"/>
  <c r="K1219" i="13"/>
  <c r="L1219" i="13"/>
  <c r="K1220" i="13"/>
  <c r="L1220" i="13"/>
  <c r="K1221" i="13"/>
  <c r="L1221" i="13"/>
  <c r="K1222" i="13"/>
  <c r="L1222" i="13"/>
  <c r="K1223" i="13"/>
  <c r="L1223" i="13"/>
  <c r="K1224" i="13"/>
  <c r="L1224" i="13"/>
  <c r="K1225" i="13"/>
  <c r="L1225" i="13"/>
  <c r="K1226" i="13"/>
  <c r="L1226" i="13"/>
  <c r="K1227" i="13"/>
  <c r="L1227" i="13"/>
  <c r="K1228" i="13"/>
  <c r="L1228" i="13"/>
  <c r="K1229" i="13"/>
  <c r="L1229" i="13"/>
  <c r="K1230" i="13"/>
  <c r="L1230" i="13"/>
  <c r="K1231" i="13"/>
  <c r="L1231" i="13"/>
  <c r="C1208" i="13"/>
  <c r="D1208" i="13"/>
  <c r="M1208" i="13" s="1"/>
  <c r="E1208" i="13"/>
  <c r="F1208" i="13"/>
  <c r="G1208" i="13"/>
  <c r="C1209" i="13"/>
  <c r="D1209" i="13"/>
  <c r="E1209" i="13"/>
  <c r="F1209" i="13"/>
  <c r="G1209" i="13"/>
  <c r="C1210" i="13"/>
  <c r="D1210" i="13"/>
  <c r="O1210" i="13" s="1"/>
  <c r="E1210" i="13"/>
  <c r="F1210" i="13"/>
  <c r="G1210" i="13"/>
  <c r="C1211" i="13"/>
  <c r="D1211" i="13"/>
  <c r="E1211" i="13"/>
  <c r="F1211" i="13"/>
  <c r="G1211" i="13"/>
  <c r="C1212" i="13"/>
  <c r="D1212" i="13"/>
  <c r="N1212" i="13" s="1"/>
  <c r="E1212" i="13"/>
  <c r="F1212" i="13"/>
  <c r="G1212" i="13"/>
  <c r="C1213" i="13"/>
  <c r="N1213" i="13" s="1"/>
  <c r="D1213" i="13"/>
  <c r="E1213" i="13"/>
  <c r="F1213" i="13"/>
  <c r="G1213" i="13"/>
  <c r="C1214" i="13"/>
  <c r="D1214" i="13"/>
  <c r="E1214" i="13"/>
  <c r="F1214" i="13"/>
  <c r="G1214" i="13"/>
  <c r="C1215" i="13"/>
  <c r="M1215" i="13" s="1"/>
  <c r="D1215" i="13"/>
  <c r="E1215" i="13"/>
  <c r="F1215" i="13"/>
  <c r="G1215" i="13"/>
  <c r="C1216" i="13"/>
  <c r="D1216" i="13"/>
  <c r="N1216" i="13" s="1"/>
  <c r="E1216" i="13"/>
  <c r="F1216" i="13"/>
  <c r="G1216" i="13"/>
  <c r="C1217" i="13"/>
  <c r="O1217" i="13" s="1"/>
  <c r="D1217" i="13"/>
  <c r="E1217" i="13"/>
  <c r="F1217" i="13"/>
  <c r="G1217" i="13"/>
  <c r="C1218" i="13"/>
  <c r="D1218" i="13"/>
  <c r="N1218" i="13" s="1"/>
  <c r="E1218" i="13"/>
  <c r="F1218" i="13"/>
  <c r="G1218" i="13"/>
  <c r="C1219" i="13"/>
  <c r="D1219" i="13"/>
  <c r="E1219" i="13"/>
  <c r="F1219" i="13"/>
  <c r="G1219" i="13"/>
  <c r="C1220" i="13"/>
  <c r="D1220" i="13"/>
  <c r="O1220" i="13" s="1"/>
  <c r="E1220" i="13"/>
  <c r="F1220" i="13"/>
  <c r="G1220" i="13"/>
  <c r="C1221" i="13"/>
  <c r="D1221" i="13"/>
  <c r="E1221" i="13"/>
  <c r="F1221" i="13"/>
  <c r="G1221" i="13"/>
  <c r="C1222" i="13"/>
  <c r="D1222" i="13"/>
  <c r="N1222" i="13" s="1"/>
  <c r="E1222" i="13"/>
  <c r="F1222" i="13"/>
  <c r="G1222" i="13"/>
  <c r="C1223" i="13"/>
  <c r="N1223" i="13" s="1"/>
  <c r="D1223" i="13"/>
  <c r="E1223" i="13"/>
  <c r="F1223" i="13"/>
  <c r="G1223" i="13"/>
  <c r="C1224" i="13"/>
  <c r="D1224" i="13"/>
  <c r="O1224" i="13" s="1"/>
  <c r="E1224" i="13"/>
  <c r="F1224" i="13"/>
  <c r="G1224" i="13"/>
  <c r="C1225" i="13"/>
  <c r="N1225" i="13" s="1"/>
  <c r="D1225" i="13"/>
  <c r="E1225" i="13"/>
  <c r="F1225" i="13"/>
  <c r="G1225" i="13"/>
  <c r="C1226" i="13"/>
  <c r="D1226" i="13"/>
  <c r="E1226" i="13"/>
  <c r="F1226" i="13"/>
  <c r="G1226" i="13"/>
  <c r="C1227" i="13"/>
  <c r="D1227" i="13"/>
  <c r="E1227" i="13"/>
  <c r="F1227" i="13"/>
  <c r="G1227" i="13"/>
  <c r="C1228" i="13"/>
  <c r="D1228" i="13"/>
  <c r="E1228" i="13"/>
  <c r="F1228" i="13"/>
  <c r="G1228" i="13"/>
  <c r="C1229" i="13"/>
  <c r="D1229" i="13"/>
  <c r="E1229" i="13"/>
  <c r="F1229" i="13"/>
  <c r="G1229" i="13"/>
  <c r="C1230" i="13"/>
  <c r="D1230" i="13"/>
  <c r="E1230" i="13"/>
  <c r="F1230" i="13"/>
  <c r="G1230" i="13"/>
  <c r="C1231" i="13"/>
  <c r="D1231" i="13"/>
  <c r="E1231" i="13"/>
  <c r="F1231" i="13"/>
  <c r="G1231" i="13"/>
  <c r="L1207" i="13"/>
  <c r="K1207" i="13"/>
  <c r="G1207" i="13"/>
  <c r="F1207" i="13"/>
  <c r="E1207" i="13"/>
  <c r="D1207" i="13"/>
  <c r="C1207" i="13"/>
  <c r="K1183" i="13"/>
  <c r="L1183" i="13"/>
  <c r="K1184" i="13"/>
  <c r="L1184" i="13"/>
  <c r="K1185" i="13"/>
  <c r="L1185" i="13"/>
  <c r="K1186" i="13"/>
  <c r="L1186" i="13"/>
  <c r="K1187" i="13"/>
  <c r="L1187" i="13"/>
  <c r="K1188" i="13"/>
  <c r="L1188" i="13"/>
  <c r="K1189" i="13"/>
  <c r="L1189" i="13"/>
  <c r="K1190" i="13"/>
  <c r="L1190" i="13"/>
  <c r="K1191" i="13"/>
  <c r="L1191" i="13"/>
  <c r="K1192" i="13"/>
  <c r="L1192" i="13"/>
  <c r="K1193" i="13"/>
  <c r="L1193" i="13"/>
  <c r="K1194" i="13"/>
  <c r="L1194" i="13"/>
  <c r="K1195" i="13"/>
  <c r="L1195" i="13"/>
  <c r="K1196" i="13"/>
  <c r="L1196" i="13"/>
  <c r="K1197" i="13"/>
  <c r="L1197" i="13"/>
  <c r="K1198" i="13"/>
  <c r="L1198" i="13"/>
  <c r="K1199" i="13"/>
  <c r="L1199" i="13"/>
  <c r="K1200" i="13"/>
  <c r="L1200" i="13"/>
  <c r="K1201" i="13"/>
  <c r="L1201" i="13"/>
  <c r="K1202" i="13"/>
  <c r="L1202" i="13"/>
  <c r="K1203" i="13"/>
  <c r="L1203" i="13"/>
  <c r="K1204" i="13"/>
  <c r="L1204" i="13"/>
  <c r="K1205" i="13"/>
  <c r="L1205" i="13"/>
  <c r="K1206" i="13"/>
  <c r="L1206" i="13"/>
  <c r="C1183" i="13"/>
  <c r="M1183" i="13" s="1"/>
  <c r="D1183" i="13"/>
  <c r="E1183" i="13"/>
  <c r="F1183" i="13"/>
  <c r="G1183" i="13"/>
  <c r="C1184" i="13"/>
  <c r="D1184" i="13"/>
  <c r="M1184" i="13" s="1"/>
  <c r="E1184" i="13"/>
  <c r="F1184" i="13"/>
  <c r="G1184" i="13"/>
  <c r="C1185" i="13"/>
  <c r="D1185" i="13"/>
  <c r="E1185" i="13"/>
  <c r="F1185" i="13"/>
  <c r="G1185" i="13"/>
  <c r="C1186" i="13"/>
  <c r="D1186" i="13"/>
  <c r="E1186" i="13"/>
  <c r="F1186" i="13"/>
  <c r="G1186" i="13"/>
  <c r="C1187" i="13"/>
  <c r="D1187" i="13"/>
  <c r="E1187" i="13"/>
  <c r="F1187" i="13"/>
  <c r="G1187" i="13"/>
  <c r="C1188" i="13"/>
  <c r="D1188" i="13"/>
  <c r="O1188" i="13" s="1"/>
  <c r="E1188" i="13"/>
  <c r="F1188" i="13"/>
  <c r="G1188" i="13"/>
  <c r="C1189" i="13"/>
  <c r="M1189" i="13" s="1"/>
  <c r="D1189" i="13"/>
  <c r="E1189" i="13"/>
  <c r="F1189" i="13"/>
  <c r="G1189" i="13"/>
  <c r="C1190" i="13"/>
  <c r="D1190" i="13"/>
  <c r="O1190" i="13" s="1"/>
  <c r="E1190" i="13"/>
  <c r="F1190" i="13"/>
  <c r="G1190" i="13"/>
  <c r="C1191" i="13"/>
  <c r="N1191" i="13" s="1"/>
  <c r="D1191" i="13"/>
  <c r="E1191" i="13"/>
  <c r="F1191" i="13"/>
  <c r="G1191" i="13"/>
  <c r="C1192" i="13"/>
  <c r="D1192" i="13"/>
  <c r="E1192" i="13"/>
  <c r="F1192" i="13"/>
  <c r="G1192" i="13"/>
  <c r="C1193" i="13"/>
  <c r="N1193" i="13" s="1"/>
  <c r="D1193" i="13"/>
  <c r="E1193" i="13"/>
  <c r="F1193" i="13"/>
  <c r="G1193" i="13"/>
  <c r="C1194" i="13"/>
  <c r="D1194" i="13"/>
  <c r="E1194" i="13"/>
  <c r="F1194" i="13"/>
  <c r="G1194" i="13"/>
  <c r="C1195" i="13"/>
  <c r="D1195" i="13"/>
  <c r="E1195" i="13"/>
  <c r="F1195" i="13"/>
  <c r="G1195" i="13"/>
  <c r="C1196" i="13"/>
  <c r="D1196" i="13"/>
  <c r="E1196" i="13"/>
  <c r="F1196" i="13"/>
  <c r="G1196" i="13"/>
  <c r="C1197" i="13"/>
  <c r="O1197" i="13" s="1"/>
  <c r="D1197" i="13"/>
  <c r="E1197" i="13"/>
  <c r="F1197" i="13"/>
  <c r="G1197" i="13"/>
  <c r="C1198" i="13"/>
  <c r="D1198" i="13"/>
  <c r="M1198" i="13" s="1"/>
  <c r="E1198" i="13"/>
  <c r="F1198" i="13"/>
  <c r="G1198" i="13"/>
  <c r="C1199" i="13"/>
  <c r="N1199" i="13" s="1"/>
  <c r="D1199" i="13"/>
  <c r="E1199" i="13"/>
  <c r="F1199" i="13"/>
  <c r="G1199" i="13"/>
  <c r="C1200" i="13"/>
  <c r="D1200" i="13"/>
  <c r="O1200" i="13" s="1"/>
  <c r="E1200" i="13"/>
  <c r="F1200" i="13"/>
  <c r="G1200" i="13"/>
  <c r="C1201" i="13"/>
  <c r="D1201" i="13"/>
  <c r="E1201" i="13"/>
  <c r="F1201" i="13"/>
  <c r="G1201" i="13"/>
  <c r="C1202" i="13"/>
  <c r="D1202" i="13"/>
  <c r="E1202" i="13"/>
  <c r="F1202" i="13"/>
  <c r="G1202" i="13"/>
  <c r="C1203" i="13"/>
  <c r="D1203" i="13"/>
  <c r="E1203" i="13"/>
  <c r="F1203" i="13"/>
  <c r="G1203" i="13"/>
  <c r="C1204" i="13"/>
  <c r="D1204" i="13"/>
  <c r="E1204" i="13"/>
  <c r="F1204" i="13"/>
  <c r="G1204" i="13"/>
  <c r="C1205" i="13"/>
  <c r="D1205" i="13"/>
  <c r="E1205" i="13"/>
  <c r="F1205" i="13"/>
  <c r="G1205" i="13"/>
  <c r="C1206" i="13"/>
  <c r="D1206" i="13"/>
  <c r="E1206" i="13"/>
  <c r="F1206" i="13"/>
  <c r="G1206" i="13"/>
  <c r="L1182" i="13"/>
  <c r="K1182" i="13"/>
  <c r="G1182" i="13"/>
  <c r="F1182" i="13"/>
  <c r="E1182" i="13"/>
  <c r="D1182" i="13"/>
  <c r="C1182" i="13"/>
  <c r="K1158" i="13"/>
  <c r="L1158" i="13"/>
  <c r="K1159" i="13"/>
  <c r="L1159" i="13"/>
  <c r="K1160" i="13"/>
  <c r="L1160" i="13"/>
  <c r="K1161" i="13"/>
  <c r="L1161" i="13"/>
  <c r="K1162" i="13"/>
  <c r="L1162" i="13"/>
  <c r="K1163" i="13"/>
  <c r="L1163" i="13"/>
  <c r="K1164" i="13"/>
  <c r="L1164" i="13"/>
  <c r="K1165" i="13"/>
  <c r="L1165" i="13"/>
  <c r="K1166" i="13"/>
  <c r="L1166" i="13"/>
  <c r="K1167" i="13"/>
  <c r="L1167" i="13"/>
  <c r="K1168" i="13"/>
  <c r="L1168" i="13"/>
  <c r="K1169" i="13"/>
  <c r="L1169" i="13"/>
  <c r="K1170" i="13"/>
  <c r="L1170" i="13"/>
  <c r="K1171" i="13"/>
  <c r="L1171" i="13"/>
  <c r="K1172" i="13"/>
  <c r="L1172" i="13"/>
  <c r="K1173" i="13"/>
  <c r="L1173" i="13"/>
  <c r="K1174" i="13"/>
  <c r="L1174" i="13"/>
  <c r="K1175" i="13"/>
  <c r="L1175" i="13"/>
  <c r="K1176" i="13"/>
  <c r="L1176" i="13"/>
  <c r="K1177" i="13"/>
  <c r="L1177" i="13"/>
  <c r="K1178" i="13"/>
  <c r="L1178" i="13"/>
  <c r="K1179" i="13"/>
  <c r="L1179" i="13"/>
  <c r="K1180" i="13"/>
  <c r="L1180" i="13"/>
  <c r="K1181" i="13"/>
  <c r="L1181" i="13"/>
  <c r="C1158" i="13"/>
  <c r="D1158" i="13"/>
  <c r="E1158" i="13"/>
  <c r="F1158" i="13"/>
  <c r="G1158" i="13"/>
  <c r="C1159" i="13"/>
  <c r="N1159" i="13" s="1"/>
  <c r="D1159" i="13"/>
  <c r="E1159" i="13"/>
  <c r="F1159" i="13"/>
  <c r="G1159" i="13"/>
  <c r="C1160" i="13"/>
  <c r="D1160" i="13"/>
  <c r="E1160" i="13"/>
  <c r="F1160" i="13"/>
  <c r="G1160" i="13"/>
  <c r="C1161" i="13"/>
  <c r="O1161" i="13" s="1"/>
  <c r="D1161" i="13"/>
  <c r="E1161" i="13"/>
  <c r="F1161" i="13"/>
  <c r="G1161" i="13"/>
  <c r="C1162" i="13"/>
  <c r="D1162" i="13"/>
  <c r="O1162" i="13" s="1"/>
  <c r="E1162" i="13"/>
  <c r="F1162" i="13"/>
  <c r="G1162" i="13"/>
  <c r="C1163" i="13"/>
  <c r="D1163" i="13"/>
  <c r="E1163" i="13"/>
  <c r="F1163" i="13"/>
  <c r="G1163" i="13"/>
  <c r="C1164" i="13"/>
  <c r="D1164" i="13"/>
  <c r="N1164" i="13" s="1"/>
  <c r="E1164" i="13"/>
  <c r="F1164" i="13"/>
  <c r="G1164" i="13"/>
  <c r="C1165" i="13"/>
  <c r="M1165" i="13" s="1"/>
  <c r="D1165" i="13"/>
  <c r="E1165" i="13"/>
  <c r="F1165" i="13"/>
  <c r="G1165" i="13"/>
  <c r="C1166" i="13"/>
  <c r="D1166" i="13"/>
  <c r="O1166" i="13" s="1"/>
  <c r="E1166" i="13"/>
  <c r="F1166" i="13"/>
  <c r="G1166" i="13"/>
  <c r="C1167" i="13"/>
  <c r="N1167" i="13" s="1"/>
  <c r="D1167" i="13"/>
  <c r="E1167" i="13"/>
  <c r="F1167" i="13"/>
  <c r="G1167" i="13"/>
  <c r="C1168" i="13"/>
  <c r="D1168" i="13"/>
  <c r="E1168" i="13"/>
  <c r="F1168" i="13"/>
  <c r="G1168" i="13"/>
  <c r="C1169" i="13"/>
  <c r="N1169" i="13" s="1"/>
  <c r="D1169" i="13"/>
  <c r="E1169" i="13"/>
  <c r="F1169" i="13"/>
  <c r="G1169" i="13"/>
  <c r="C1170" i="13"/>
  <c r="D1170" i="13"/>
  <c r="E1170" i="13"/>
  <c r="F1170" i="13"/>
  <c r="G1170" i="13"/>
  <c r="C1171" i="13"/>
  <c r="N1171" i="13" s="1"/>
  <c r="D1171" i="13"/>
  <c r="E1171" i="13"/>
  <c r="F1171" i="13"/>
  <c r="G1171" i="13"/>
  <c r="C1172" i="13"/>
  <c r="D1172" i="13"/>
  <c r="N1172" i="13" s="1"/>
  <c r="E1172" i="13"/>
  <c r="F1172" i="13"/>
  <c r="G1172" i="13"/>
  <c r="C1173" i="13"/>
  <c r="O1173" i="13" s="1"/>
  <c r="D1173" i="13"/>
  <c r="E1173" i="13"/>
  <c r="F1173" i="13"/>
  <c r="G1173" i="13"/>
  <c r="C1174" i="13"/>
  <c r="D1174" i="13"/>
  <c r="E1174" i="13"/>
  <c r="F1174" i="13"/>
  <c r="G1174" i="13"/>
  <c r="C1175" i="13"/>
  <c r="M1175" i="13" s="1"/>
  <c r="D1175" i="13"/>
  <c r="E1175" i="13"/>
  <c r="F1175" i="13"/>
  <c r="G1175" i="13"/>
  <c r="C1176" i="13"/>
  <c r="D1176" i="13"/>
  <c r="E1176" i="13"/>
  <c r="F1176" i="13"/>
  <c r="G1176" i="13"/>
  <c r="C1177" i="13"/>
  <c r="D1177" i="13"/>
  <c r="E1177" i="13"/>
  <c r="F1177" i="13"/>
  <c r="G1177" i="13"/>
  <c r="C1178" i="13"/>
  <c r="D1178" i="13"/>
  <c r="E1178" i="13"/>
  <c r="F1178" i="13"/>
  <c r="G1178" i="13"/>
  <c r="C1179" i="13"/>
  <c r="D1179" i="13"/>
  <c r="E1179" i="13"/>
  <c r="F1179" i="13"/>
  <c r="G1179" i="13"/>
  <c r="C1180" i="13"/>
  <c r="D1180" i="13"/>
  <c r="E1180" i="13"/>
  <c r="F1180" i="13"/>
  <c r="G1180" i="13"/>
  <c r="C1181" i="13"/>
  <c r="D1181" i="13"/>
  <c r="E1181" i="13"/>
  <c r="F1181" i="13"/>
  <c r="G1181" i="13"/>
  <c r="L1157" i="13"/>
  <c r="K1157" i="13"/>
  <c r="G1157" i="13"/>
  <c r="F1157" i="13"/>
  <c r="E1157" i="13"/>
  <c r="D1157" i="13"/>
  <c r="C1157" i="13"/>
  <c r="K1133" i="13"/>
  <c r="L1133" i="13"/>
  <c r="K1134" i="13"/>
  <c r="L1134" i="13"/>
  <c r="K1135" i="13"/>
  <c r="L1135" i="13"/>
  <c r="K1136" i="13"/>
  <c r="L1136" i="13"/>
  <c r="K1137" i="13"/>
  <c r="L1137" i="13"/>
  <c r="K1138" i="13"/>
  <c r="L1138" i="13"/>
  <c r="K1139" i="13"/>
  <c r="L1139" i="13"/>
  <c r="K1140" i="13"/>
  <c r="L1140" i="13"/>
  <c r="K1141" i="13"/>
  <c r="L1141" i="13"/>
  <c r="K1142" i="13"/>
  <c r="L1142" i="13"/>
  <c r="K1143" i="13"/>
  <c r="L1143" i="13"/>
  <c r="K1144" i="13"/>
  <c r="L1144" i="13"/>
  <c r="K1145" i="13"/>
  <c r="L1145" i="13"/>
  <c r="K1146" i="13"/>
  <c r="L1146" i="13"/>
  <c r="K1147" i="13"/>
  <c r="L1147" i="13"/>
  <c r="K1148" i="13"/>
  <c r="L1148" i="13"/>
  <c r="K1149" i="13"/>
  <c r="L1149" i="13"/>
  <c r="K1150" i="13"/>
  <c r="L1150" i="13"/>
  <c r="K1151" i="13"/>
  <c r="L1151" i="13"/>
  <c r="K1152" i="13"/>
  <c r="L1152" i="13"/>
  <c r="K1153" i="13"/>
  <c r="L1153" i="13"/>
  <c r="K1154" i="13"/>
  <c r="L1154" i="13"/>
  <c r="K1155" i="13"/>
  <c r="L1155" i="13"/>
  <c r="K1156" i="13"/>
  <c r="L1156" i="13"/>
  <c r="C1133" i="13"/>
  <c r="N1133" i="13" s="1"/>
  <c r="D1133" i="13"/>
  <c r="E1133" i="13"/>
  <c r="F1133" i="13"/>
  <c r="G1133" i="13"/>
  <c r="C1134" i="13"/>
  <c r="D1134" i="13"/>
  <c r="E1134" i="13"/>
  <c r="F1134" i="13"/>
  <c r="G1134" i="13"/>
  <c r="C1135" i="13"/>
  <c r="D1135" i="13"/>
  <c r="E1135" i="13"/>
  <c r="F1135" i="13"/>
  <c r="G1135" i="13"/>
  <c r="C1136" i="13"/>
  <c r="D1136" i="13"/>
  <c r="E1136" i="13"/>
  <c r="F1136" i="13"/>
  <c r="G1136" i="13"/>
  <c r="C1137" i="13"/>
  <c r="O1137" i="13" s="1"/>
  <c r="D1137" i="13"/>
  <c r="E1137" i="13"/>
  <c r="F1137" i="13"/>
  <c r="G1137" i="13"/>
  <c r="C1138" i="13"/>
  <c r="D1138" i="13"/>
  <c r="M1138" i="13" s="1"/>
  <c r="E1138" i="13"/>
  <c r="F1138" i="13"/>
  <c r="G1138" i="13"/>
  <c r="C1139" i="13"/>
  <c r="N1139" i="13" s="1"/>
  <c r="D1139" i="13"/>
  <c r="E1139" i="13"/>
  <c r="F1139" i="13"/>
  <c r="G1139" i="13"/>
  <c r="C1140" i="13"/>
  <c r="D1140" i="13"/>
  <c r="O1140" i="13" s="1"/>
  <c r="E1140" i="13"/>
  <c r="F1140" i="13"/>
  <c r="G1140" i="13"/>
  <c r="C1141" i="13"/>
  <c r="D1141" i="13"/>
  <c r="E1141" i="13"/>
  <c r="F1141" i="13"/>
  <c r="G1141" i="13"/>
  <c r="C1142" i="13"/>
  <c r="D1142" i="13"/>
  <c r="E1142" i="13"/>
  <c r="F1142" i="13"/>
  <c r="G1142" i="13"/>
  <c r="C1143" i="13"/>
  <c r="D1143" i="13"/>
  <c r="E1143" i="13"/>
  <c r="F1143" i="13"/>
  <c r="G1143" i="13"/>
  <c r="C1144" i="13"/>
  <c r="D1144" i="13"/>
  <c r="M1144" i="13" s="1"/>
  <c r="E1144" i="13"/>
  <c r="F1144" i="13"/>
  <c r="G1144" i="13"/>
  <c r="C1145" i="13"/>
  <c r="O1145" i="13" s="1"/>
  <c r="D1145" i="13"/>
  <c r="E1145" i="13"/>
  <c r="F1145" i="13"/>
  <c r="G1145" i="13"/>
  <c r="C1146" i="13"/>
  <c r="D1146" i="13"/>
  <c r="O1146" i="13" s="1"/>
  <c r="E1146" i="13"/>
  <c r="F1146" i="13"/>
  <c r="G1146" i="13"/>
  <c r="C1147" i="13"/>
  <c r="N1147" i="13" s="1"/>
  <c r="D1147" i="13"/>
  <c r="E1147" i="13"/>
  <c r="F1147" i="13"/>
  <c r="G1147" i="13"/>
  <c r="C1148" i="13"/>
  <c r="D1148" i="13"/>
  <c r="N1148" i="13" s="1"/>
  <c r="E1148" i="13"/>
  <c r="F1148" i="13"/>
  <c r="G1148" i="13"/>
  <c r="C1149" i="13"/>
  <c r="M1149" i="13" s="1"/>
  <c r="D1149" i="13"/>
  <c r="E1149" i="13"/>
  <c r="F1149" i="13"/>
  <c r="G1149" i="13"/>
  <c r="C1150" i="13"/>
  <c r="D1150" i="13"/>
  <c r="M1150" i="13" s="1"/>
  <c r="E1150" i="13"/>
  <c r="F1150" i="13"/>
  <c r="G1150" i="13"/>
  <c r="C1151" i="13"/>
  <c r="D1151" i="13"/>
  <c r="E1151" i="13"/>
  <c r="F1151" i="13"/>
  <c r="G1151" i="13"/>
  <c r="C1152" i="13"/>
  <c r="D1152" i="13"/>
  <c r="E1152" i="13"/>
  <c r="F1152" i="13"/>
  <c r="G1152" i="13"/>
  <c r="C1153" i="13"/>
  <c r="D1153" i="13"/>
  <c r="E1153" i="13"/>
  <c r="F1153" i="13"/>
  <c r="G1153" i="13"/>
  <c r="C1154" i="13"/>
  <c r="D1154" i="13"/>
  <c r="E1154" i="13"/>
  <c r="F1154" i="13"/>
  <c r="G1154" i="13"/>
  <c r="C1155" i="13"/>
  <c r="D1155" i="13"/>
  <c r="E1155" i="13"/>
  <c r="F1155" i="13"/>
  <c r="G1155" i="13"/>
  <c r="C1156" i="13"/>
  <c r="D1156" i="13"/>
  <c r="E1156" i="13"/>
  <c r="F1156" i="13"/>
  <c r="G1156" i="13"/>
  <c r="K1132" i="13"/>
  <c r="L1132" i="13"/>
  <c r="G1132" i="13"/>
  <c r="F1132" i="13"/>
  <c r="E1132" i="13"/>
  <c r="D1132" i="13"/>
  <c r="C1132" i="13"/>
  <c r="N1132" i="13" s="1"/>
  <c r="K1108" i="13"/>
  <c r="L1108" i="13"/>
  <c r="K1109" i="13"/>
  <c r="L1109" i="13"/>
  <c r="K1110" i="13"/>
  <c r="L1110" i="13"/>
  <c r="K1111" i="13"/>
  <c r="L1111" i="13"/>
  <c r="K1112" i="13"/>
  <c r="L1112" i="13"/>
  <c r="K1113" i="13"/>
  <c r="L1113" i="13"/>
  <c r="K1114" i="13"/>
  <c r="L1114" i="13"/>
  <c r="K1115" i="13"/>
  <c r="L1115" i="13"/>
  <c r="K1116" i="13"/>
  <c r="L1116" i="13"/>
  <c r="K1117" i="13"/>
  <c r="L1117" i="13"/>
  <c r="K1118" i="13"/>
  <c r="L1118" i="13"/>
  <c r="K1119" i="13"/>
  <c r="L1119" i="13"/>
  <c r="K1120" i="13"/>
  <c r="L1120" i="13"/>
  <c r="K1121" i="13"/>
  <c r="L1121" i="13"/>
  <c r="K1122" i="13"/>
  <c r="L1122" i="13"/>
  <c r="K1123" i="13"/>
  <c r="L1123" i="13"/>
  <c r="K1124" i="13"/>
  <c r="L1124" i="13"/>
  <c r="K1125" i="13"/>
  <c r="L1125" i="13"/>
  <c r="K1126" i="13"/>
  <c r="L1126" i="13"/>
  <c r="K1127" i="13"/>
  <c r="L1127" i="13"/>
  <c r="K1128" i="13"/>
  <c r="L1128" i="13"/>
  <c r="K1129" i="13"/>
  <c r="L1129" i="13"/>
  <c r="K1130" i="13"/>
  <c r="L1130" i="13"/>
  <c r="K1131" i="13"/>
  <c r="L1131" i="13"/>
  <c r="C1108" i="13"/>
  <c r="D1108" i="13"/>
  <c r="E1108" i="13"/>
  <c r="F1108" i="13"/>
  <c r="G1108" i="13"/>
  <c r="C1109" i="13"/>
  <c r="M1109" i="13" s="1"/>
  <c r="D1109" i="13"/>
  <c r="E1109" i="13"/>
  <c r="F1109" i="13"/>
  <c r="G1109" i="13"/>
  <c r="C1110" i="13"/>
  <c r="D1110" i="13"/>
  <c r="M1110" i="13" s="1"/>
  <c r="E1110" i="13"/>
  <c r="F1110" i="13"/>
  <c r="G1110" i="13"/>
  <c r="C1111" i="13"/>
  <c r="N1111" i="13" s="1"/>
  <c r="D1111" i="13"/>
  <c r="E1111" i="13"/>
  <c r="F1111" i="13"/>
  <c r="G1111" i="13"/>
  <c r="C1112" i="13"/>
  <c r="D1112" i="13"/>
  <c r="O1112" i="13" s="1"/>
  <c r="E1112" i="13"/>
  <c r="F1112" i="13"/>
  <c r="G1112" i="13"/>
  <c r="C1113" i="13"/>
  <c r="D1113" i="13"/>
  <c r="E1113" i="13"/>
  <c r="F1113" i="13"/>
  <c r="G1113" i="13"/>
  <c r="C1114" i="13"/>
  <c r="D1114" i="13"/>
  <c r="E1114" i="13"/>
  <c r="F1114" i="13"/>
  <c r="G1114" i="13"/>
  <c r="C1115" i="13"/>
  <c r="D1115" i="13"/>
  <c r="E1115" i="13"/>
  <c r="F1115" i="13"/>
  <c r="G1115" i="13"/>
  <c r="C1116" i="13"/>
  <c r="D1116" i="13"/>
  <c r="N1116" i="13" s="1"/>
  <c r="E1116" i="13"/>
  <c r="F1116" i="13"/>
  <c r="G1116" i="13"/>
  <c r="C1117" i="13"/>
  <c r="O1117" i="13" s="1"/>
  <c r="D1117" i="13"/>
  <c r="E1117" i="13"/>
  <c r="F1117" i="13"/>
  <c r="G1117" i="13"/>
  <c r="C1118" i="13"/>
  <c r="D1118" i="13"/>
  <c r="M1118" i="13" s="1"/>
  <c r="E1118" i="13"/>
  <c r="F1118" i="13"/>
  <c r="G1118" i="13"/>
  <c r="C1119" i="13"/>
  <c r="D1119" i="13"/>
  <c r="E1119" i="13"/>
  <c r="F1119" i="13"/>
  <c r="G1119" i="13"/>
  <c r="C1120" i="13"/>
  <c r="D1120" i="13"/>
  <c r="E1120" i="13"/>
  <c r="F1120" i="13"/>
  <c r="G1120" i="13"/>
  <c r="C1121" i="13"/>
  <c r="D1121" i="13"/>
  <c r="E1121" i="13"/>
  <c r="F1121" i="13"/>
  <c r="G1121" i="13"/>
  <c r="C1122" i="13"/>
  <c r="D1122" i="13"/>
  <c r="E1122" i="13"/>
  <c r="F1122" i="13"/>
  <c r="G1122" i="13"/>
  <c r="C1123" i="13"/>
  <c r="O1123" i="13" s="1"/>
  <c r="D1123" i="13"/>
  <c r="E1123" i="13"/>
  <c r="F1123" i="13"/>
  <c r="G1123" i="13"/>
  <c r="C1124" i="13"/>
  <c r="D1124" i="13"/>
  <c r="O1124" i="13" s="1"/>
  <c r="E1124" i="13"/>
  <c r="F1124" i="13"/>
  <c r="G1124" i="13"/>
  <c r="C1125" i="13"/>
  <c r="O1125" i="13" s="1"/>
  <c r="D1125" i="13"/>
  <c r="E1125" i="13"/>
  <c r="F1125" i="13"/>
  <c r="G1125" i="13"/>
  <c r="C1126" i="13"/>
  <c r="D1126" i="13"/>
  <c r="E1126" i="13"/>
  <c r="F1126" i="13"/>
  <c r="G1126" i="13"/>
  <c r="C1127" i="13"/>
  <c r="D1127" i="13"/>
  <c r="E1127" i="13"/>
  <c r="F1127" i="13"/>
  <c r="G1127" i="13"/>
  <c r="C1128" i="13"/>
  <c r="D1128" i="13"/>
  <c r="E1128" i="13"/>
  <c r="F1128" i="13"/>
  <c r="G1128" i="13"/>
  <c r="C1129" i="13"/>
  <c r="D1129" i="13"/>
  <c r="E1129" i="13"/>
  <c r="F1129" i="13"/>
  <c r="G1129" i="13"/>
  <c r="C1130" i="13"/>
  <c r="D1130" i="13"/>
  <c r="E1130" i="13"/>
  <c r="F1130" i="13"/>
  <c r="G1130" i="13"/>
  <c r="C1131" i="13"/>
  <c r="D1131" i="13"/>
  <c r="E1131" i="13"/>
  <c r="F1131" i="13"/>
  <c r="G1131" i="13"/>
  <c r="L1107" i="13"/>
  <c r="K1107" i="13"/>
  <c r="G1107" i="13"/>
  <c r="F1107" i="13"/>
  <c r="E1107" i="13"/>
  <c r="D1107" i="13"/>
  <c r="C1107" i="13"/>
  <c r="K1083" i="13"/>
  <c r="L1083" i="13"/>
  <c r="K1084" i="13"/>
  <c r="L1084" i="13"/>
  <c r="K1085" i="13"/>
  <c r="L1085" i="13"/>
  <c r="K1086" i="13"/>
  <c r="L1086" i="13"/>
  <c r="K1087" i="13"/>
  <c r="L1087" i="13"/>
  <c r="K1088" i="13"/>
  <c r="L1088" i="13"/>
  <c r="K1089" i="13"/>
  <c r="L1089" i="13"/>
  <c r="K1090" i="13"/>
  <c r="L1090" i="13"/>
  <c r="K1091" i="13"/>
  <c r="L1091" i="13"/>
  <c r="K1092" i="13"/>
  <c r="L1092" i="13"/>
  <c r="K1093" i="13"/>
  <c r="L1093" i="13"/>
  <c r="K1094" i="13"/>
  <c r="L1094" i="13"/>
  <c r="K1095" i="13"/>
  <c r="L1095" i="13"/>
  <c r="K1096" i="13"/>
  <c r="L1096" i="13"/>
  <c r="K1097" i="13"/>
  <c r="L1097" i="13"/>
  <c r="K1098" i="13"/>
  <c r="L1098" i="13"/>
  <c r="K1099" i="13"/>
  <c r="L1099" i="13"/>
  <c r="K1100" i="13"/>
  <c r="L1100" i="13"/>
  <c r="K1101" i="13"/>
  <c r="L1101" i="13"/>
  <c r="K1102" i="13"/>
  <c r="L1102" i="13"/>
  <c r="K1103" i="13"/>
  <c r="L1103" i="13"/>
  <c r="K1104" i="13"/>
  <c r="L1104" i="13"/>
  <c r="K1105" i="13"/>
  <c r="L1105" i="13"/>
  <c r="K1106" i="13"/>
  <c r="L1106" i="13"/>
  <c r="C1083" i="13"/>
  <c r="O1083" i="13" s="1"/>
  <c r="D1083" i="13"/>
  <c r="E1083" i="13"/>
  <c r="F1083" i="13"/>
  <c r="G1083" i="13"/>
  <c r="C1084" i="13"/>
  <c r="D1084" i="13"/>
  <c r="N1084" i="13" s="1"/>
  <c r="E1084" i="13"/>
  <c r="F1084" i="13"/>
  <c r="G1084" i="13"/>
  <c r="C1085" i="13"/>
  <c r="N1085" i="13" s="1"/>
  <c r="D1085" i="13"/>
  <c r="E1085" i="13"/>
  <c r="F1085" i="13"/>
  <c r="G1085" i="13"/>
  <c r="C1086" i="13"/>
  <c r="D1086" i="13"/>
  <c r="E1086" i="13"/>
  <c r="F1086" i="13"/>
  <c r="G1086" i="13"/>
  <c r="C1087" i="13"/>
  <c r="D1087" i="13"/>
  <c r="E1087" i="13"/>
  <c r="F1087" i="13"/>
  <c r="G1087" i="13"/>
  <c r="C1088" i="13"/>
  <c r="D1088" i="13"/>
  <c r="M1088" i="13" s="1"/>
  <c r="E1088" i="13"/>
  <c r="F1088" i="13"/>
  <c r="G1088" i="13"/>
  <c r="C1089" i="13"/>
  <c r="O1089" i="13" s="1"/>
  <c r="D1089" i="13"/>
  <c r="E1089" i="13"/>
  <c r="F1089" i="13"/>
  <c r="G1089" i="13"/>
  <c r="C1090" i="13"/>
  <c r="D1090" i="13"/>
  <c r="E1090" i="13"/>
  <c r="F1090" i="13"/>
  <c r="G1090" i="13"/>
  <c r="C1091" i="13"/>
  <c r="N1091" i="13" s="1"/>
  <c r="D1091" i="13"/>
  <c r="E1091" i="13"/>
  <c r="F1091" i="13"/>
  <c r="G1091" i="13"/>
  <c r="C1092" i="13"/>
  <c r="D1092" i="13"/>
  <c r="M1092" i="13" s="1"/>
  <c r="E1092" i="13"/>
  <c r="F1092" i="13"/>
  <c r="G1092" i="13"/>
  <c r="C1093" i="13"/>
  <c r="M1093" i="13" s="1"/>
  <c r="D1093" i="13"/>
  <c r="E1093" i="13"/>
  <c r="F1093" i="13"/>
  <c r="G1093" i="13"/>
  <c r="C1094" i="13"/>
  <c r="D1094" i="13"/>
  <c r="N1094" i="13" s="1"/>
  <c r="E1094" i="13"/>
  <c r="F1094" i="13"/>
  <c r="G1094" i="13"/>
  <c r="C1095" i="13"/>
  <c r="M1095" i="13" s="1"/>
  <c r="D1095" i="13"/>
  <c r="E1095" i="13"/>
  <c r="F1095" i="13"/>
  <c r="G1095" i="13"/>
  <c r="C1096" i="13"/>
  <c r="D1096" i="13"/>
  <c r="O1096" i="13" s="1"/>
  <c r="E1096" i="13"/>
  <c r="F1096" i="13"/>
  <c r="G1096" i="13"/>
  <c r="C1097" i="13"/>
  <c r="O1097" i="13" s="1"/>
  <c r="D1097" i="13"/>
  <c r="E1097" i="13"/>
  <c r="F1097" i="13"/>
  <c r="G1097" i="13"/>
  <c r="C1098" i="13"/>
  <c r="D1098" i="13"/>
  <c r="E1098" i="13"/>
  <c r="F1098" i="13"/>
  <c r="G1098" i="13"/>
  <c r="C1099" i="13"/>
  <c r="D1099" i="13"/>
  <c r="E1099" i="13"/>
  <c r="F1099" i="13"/>
  <c r="G1099" i="13"/>
  <c r="C1100" i="13"/>
  <c r="D1100" i="13"/>
  <c r="N1100" i="13" s="1"/>
  <c r="E1100" i="13"/>
  <c r="F1100" i="13"/>
  <c r="G1100" i="13"/>
  <c r="C1101" i="13"/>
  <c r="D1101" i="13"/>
  <c r="E1101" i="13"/>
  <c r="F1101" i="13"/>
  <c r="G1101" i="13"/>
  <c r="C1102" i="13"/>
  <c r="D1102" i="13"/>
  <c r="E1102" i="13"/>
  <c r="F1102" i="13"/>
  <c r="G1102" i="13"/>
  <c r="C1103" i="13"/>
  <c r="D1103" i="13"/>
  <c r="E1103" i="13"/>
  <c r="F1103" i="13"/>
  <c r="G1103" i="13"/>
  <c r="C1104" i="13"/>
  <c r="D1104" i="13"/>
  <c r="E1104" i="13"/>
  <c r="F1104" i="13"/>
  <c r="G1104" i="13"/>
  <c r="C1105" i="13"/>
  <c r="D1105" i="13"/>
  <c r="E1105" i="13"/>
  <c r="F1105" i="13"/>
  <c r="G1105" i="13"/>
  <c r="C1106" i="13"/>
  <c r="D1106" i="13"/>
  <c r="E1106" i="13"/>
  <c r="F1106" i="13"/>
  <c r="G1106" i="13"/>
  <c r="L1082" i="13"/>
  <c r="K1082" i="13"/>
  <c r="G1082" i="13"/>
  <c r="F1082" i="13"/>
  <c r="E1082" i="13"/>
  <c r="D1082" i="13"/>
  <c r="C1082" i="13"/>
  <c r="K1058" i="13"/>
  <c r="L1058" i="13"/>
  <c r="K1059" i="13"/>
  <c r="L1059" i="13"/>
  <c r="K1060" i="13"/>
  <c r="L1060" i="13"/>
  <c r="K1061" i="13"/>
  <c r="L1061" i="13"/>
  <c r="K1062" i="13"/>
  <c r="L1062" i="13"/>
  <c r="K1063" i="13"/>
  <c r="L1063" i="13"/>
  <c r="K1064" i="13"/>
  <c r="L1064" i="13"/>
  <c r="K1065" i="13"/>
  <c r="L1065" i="13"/>
  <c r="K1066" i="13"/>
  <c r="L1066" i="13"/>
  <c r="K1067" i="13"/>
  <c r="L1067" i="13"/>
  <c r="K1068" i="13"/>
  <c r="L1068" i="13"/>
  <c r="K1069" i="13"/>
  <c r="L1069" i="13"/>
  <c r="K1070" i="13"/>
  <c r="L1070" i="13"/>
  <c r="K1071" i="13"/>
  <c r="L1071" i="13"/>
  <c r="K1072" i="13"/>
  <c r="L1072" i="13"/>
  <c r="K1073" i="13"/>
  <c r="L1073" i="13"/>
  <c r="K1074" i="13"/>
  <c r="L1074" i="13"/>
  <c r="K1075" i="13"/>
  <c r="L1075" i="13"/>
  <c r="K1076" i="13"/>
  <c r="L1076" i="13"/>
  <c r="K1077" i="13"/>
  <c r="L1077" i="13"/>
  <c r="K1078" i="13"/>
  <c r="L1078" i="13"/>
  <c r="K1079" i="13"/>
  <c r="L1079" i="13"/>
  <c r="K1080" i="13"/>
  <c r="L1080" i="13"/>
  <c r="K1081" i="13"/>
  <c r="L1081" i="13"/>
  <c r="C1058" i="13"/>
  <c r="D1058" i="13"/>
  <c r="E1058" i="13"/>
  <c r="F1058" i="13"/>
  <c r="G1058" i="13"/>
  <c r="C1059" i="13"/>
  <c r="N1059" i="13" s="1"/>
  <c r="D1059" i="13"/>
  <c r="E1059" i="13"/>
  <c r="F1059" i="13"/>
  <c r="G1059" i="13"/>
  <c r="C1060" i="13"/>
  <c r="D1060" i="13"/>
  <c r="N1060" i="13" s="1"/>
  <c r="E1060" i="13"/>
  <c r="F1060" i="13"/>
  <c r="G1060" i="13"/>
  <c r="C1061" i="13"/>
  <c r="D1061" i="13"/>
  <c r="E1061" i="13"/>
  <c r="F1061" i="13"/>
  <c r="G1061" i="13"/>
  <c r="C1062" i="13"/>
  <c r="D1062" i="13"/>
  <c r="M1062" i="13" s="1"/>
  <c r="E1062" i="13"/>
  <c r="F1062" i="13"/>
  <c r="G1062" i="13"/>
  <c r="C1063" i="13"/>
  <c r="D1063" i="13"/>
  <c r="E1063" i="13"/>
  <c r="F1063" i="13"/>
  <c r="G1063" i="13"/>
  <c r="C1064" i="13"/>
  <c r="D1064" i="13"/>
  <c r="E1064" i="13"/>
  <c r="F1064" i="13"/>
  <c r="G1064" i="13"/>
  <c r="C1065" i="13"/>
  <c r="M1065" i="13" s="1"/>
  <c r="D1065" i="13"/>
  <c r="E1065" i="13"/>
  <c r="F1065" i="13"/>
  <c r="G1065" i="13"/>
  <c r="C1066" i="13"/>
  <c r="D1066" i="13"/>
  <c r="E1066" i="13"/>
  <c r="F1066" i="13"/>
  <c r="G1066" i="13"/>
  <c r="C1067" i="13"/>
  <c r="O1067" i="13" s="1"/>
  <c r="D1067" i="13"/>
  <c r="E1067" i="13"/>
  <c r="F1067" i="13"/>
  <c r="G1067" i="13"/>
  <c r="C1068" i="13"/>
  <c r="D1068" i="13"/>
  <c r="O1068" i="13" s="1"/>
  <c r="E1068" i="13"/>
  <c r="F1068" i="13"/>
  <c r="G1068" i="13"/>
  <c r="C1069" i="13"/>
  <c r="O1069" i="13" s="1"/>
  <c r="D1069" i="13"/>
  <c r="E1069" i="13"/>
  <c r="F1069" i="13"/>
  <c r="G1069" i="13"/>
  <c r="C1070" i="13"/>
  <c r="D1070" i="13"/>
  <c r="E1070" i="13"/>
  <c r="F1070" i="13"/>
  <c r="G1070" i="13"/>
  <c r="C1071" i="13"/>
  <c r="N1071" i="13" s="1"/>
  <c r="D1071" i="13"/>
  <c r="E1071" i="13"/>
  <c r="F1071" i="13"/>
  <c r="G1071" i="13"/>
  <c r="C1072" i="13"/>
  <c r="D1072" i="13"/>
  <c r="E1072" i="13"/>
  <c r="F1072" i="13"/>
  <c r="G1072" i="13"/>
  <c r="C1073" i="13"/>
  <c r="N1073" i="13" s="1"/>
  <c r="D1073" i="13"/>
  <c r="E1073" i="13"/>
  <c r="F1073" i="13"/>
  <c r="G1073" i="13"/>
  <c r="C1074" i="13"/>
  <c r="D1074" i="13"/>
  <c r="E1074" i="13"/>
  <c r="F1074" i="13"/>
  <c r="G1074" i="13"/>
  <c r="C1075" i="13"/>
  <c r="D1075" i="13"/>
  <c r="E1075" i="13"/>
  <c r="F1075" i="13"/>
  <c r="G1075" i="13"/>
  <c r="C1076" i="13"/>
  <c r="D1076" i="13"/>
  <c r="E1076" i="13"/>
  <c r="F1076" i="13"/>
  <c r="G1076" i="13"/>
  <c r="C1077" i="13"/>
  <c r="D1077" i="13"/>
  <c r="E1077" i="13"/>
  <c r="F1077" i="13"/>
  <c r="G1077" i="13"/>
  <c r="C1078" i="13"/>
  <c r="D1078" i="13"/>
  <c r="E1078" i="13"/>
  <c r="F1078" i="13"/>
  <c r="G1078" i="13"/>
  <c r="C1079" i="13"/>
  <c r="D1079" i="13"/>
  <c r="E1079" i="13"/>
  <c r="F1079" i="13"/>
  <c r="G1079" i="13"/>
  <c r="C1080" i="13"/>
  <c r="D1080" i="13"/>
  <c r="E1080" i="13"/>
  <c r="F1080" i="13"/>
  <c r="G1080" i="13"/>
  <c r="C1081" i="13"/>
  <c r="D1081" i="13"/>
  <c r="E1081" i="13"/>
  <c r="F1081" i="13"/>
  <c r="G1081" i="13"/>
  <c r="L1057" i="13"/>
  <c r="K1057" i="13"/>
  <c r="G1057" i="13"/>
  <c r="F1057" i="13"/>
  <c r="E1057" i="13"/>
  <c r="D1057" i="13"/>
  <c r="N1057" i="13" s="1"/>
  <c r="C1057" i="13"/>
  <c r="K1033" i="13"/>
  <c r="L1033" i="13"/>
  <c r="K1034" i="13"/>
  <c r="L1034" i="13"/>
  <c r="K1035" i="13"/>
  <c r="L1035" i="13"/>
  <c r="K1036" i="13"/>
  <c r="L1036" i="13"/>
  <c r="K1037" i="13"/>
  <c r="L1037" i="13"/>
  <c r="K1038" i="13"/>
  <c r="L1038" i="13"/>
  <c r="K1039" i="13"/>
  <c r="L1039" i="13"/>
  <c r="K1040" i="13"/>
  <c r="L1040" i="13"/>
  <c r="K1041" i="13"/>
  <c r="L1041" i="13"/>
  <c r="K1042" i="13"/>
  <c r="L1042" i="13"/>
  <c r="K1043" i="13"/>
  <c r="L1043" i="13"/>
  <c r="K1044" i="13"/>
  <c r="L1044" i="13"/>
  <c r="K1045" i="13"/>
  <c r="L1045" i="13"/>
  <c r="K1046" i="13"/>
  <c r="L1046" i="13"/>
  <c r="K1047" i="13"/>
  <c r="L1047" i="13"/>
  <c r="K1048" i="13"/>
  <c r="L1048" i="13"/>
  <c r="K1049" i="13"/>
  <c r="L1049" i="13"/>
  <c r="K1050" i="13"/>
  <c r="L1050" i="13"/>
  <c r="K1051" i="13"/>
  <c r="L1051" i="13"/>
  <c r="K1052" i="13"/>
  <c r="L1052" i="13"/>
  <c r="K1053" i="13"/>
  <c r="L1053" i="13"/>
  <c r="K1054" i="13"/>
  <c r="L1054" i="13"/>
  <c r="K1055" i="13"/>
  <c r="L1055" i="13"/>
  <c r="K1056" i="13"/>
  <c r="L1056" i="13"/>
  <c r="C1033" i="13"/>
  <c r="D1033" i="13"/>
  <c r="E1033" i="13"/>
  <c r="F1033" i="13"/>
  <c r="G1033" i="13"/>
  <c r="C1034" i="13"/>
  <c r="D1034" i="13"/>
  <c r="O1034" i="13" s="1"/>
  <c r="E1034" i="13"/>
  <c r="F1034" i="13"/>
  <c r="G1034" i="13"/>
  <c r="C1035" i="13"/>
  <c r="D1035" i="13"/>
  <c r="E1035" i="13"/>
  <c r="F1035" i="13"/>
  <c r="G1035" i="13"/>
  <c r="C1036" i="13"/>
  <c r="D1036" i="13"/>
  <c r="E1036" i="13"/>
  <c r="F1036" i="13"/>
  <c r="G1036" i="13"/>
  <c r="C1037" i="13"/>
  <c r="D1037" i="13"/>
  <c r="E1037" i="13"/>
  <c r="F1037" i="13"/>
  <c r="G1037" i="13"/>
  <c r="C1038" i="13"/>
  <c r="D1038" i="13"/>
  <c r="M1038" i="13" s="1"/>
  <c r="E1038" i="13"/>
  <c r="F1038" i="13"/>
  <c r="G1038" i="13"/>
  <c r="C1039" i="13"/>
  <c r="D1039" i="13"/>
  <c r="E1039" i="13"/>
  <c r="F1039" i="13"/>
  <c r="G1039" i="13"/>
  <c r="C1040" i="13"/>
  <c r="D1040" i="13"/>
  <c r="M1040" i="13" s="1"/>
  <c r="E1040" i="13"/>
  <c r="F1040" i="13"/>
  <c r="G1040" i="13"/>
  <c r="C1041" i="13"/>
  <c r="O1041" i="13" s="1"/>
  <c r="D1041" i="13"/>
  <c r="E1041" i="13"/>
  <c r="F1041" i="13"/>
  <c r="G1041" i="13"/>
  <c r="C1042" i="13"/>
  <c r="D1042" i="13"/>
  <c r="N1042" i="13" s="1"/>
  <c r="E1042" i="13"/>
  <c r="F1042" i="13"/>
  <c r="G1042" i="13"/>
  <c r="C1043" i="13"/>
  <c r="D1043" i="13"/>
  <c r="E1043" i="13"/>
  <c r="F1043" i="13"/>
  <c r="G1043" i="13"/>
  <c r="C1044" i="13"/>
  <c r="D1044" i="13"/>
  <c r="E1044" i="13"/>
  <c r="F1044" i="13"/>
  <c r="G1044" i="13"/>
  <c r="C1045" i="13"/>
  <c r="D1045" i="13"/>
  <c r="E1045" i="13"/>
  <c r="F1045" i="13"/>
  <c r="G1045" i="13"/>
  <c r="C1046" i="13"/>
  <c r="D1046" i="13"/>
  <c r="E1046" i="13"/>
  <c r="F1046" i="13"/>
  <c r="G1046" i="13"/>
  <c r="C1047" i="13"/>
  <c r="D1047" i="13"/>
  <c r="E1047" i="13"/>
  <c r="F1047" i="13"/>
  <c r="G1047" i="13"/>
  <c r="C1048" i="13"/>
  <c r="D1048" i="13"/>
  <c r="E1048" i="13"/>
  <c r="F1048" i="13"/>
  <c r="G1048" i="13"/>
  <c r="C1049" i="13"/>
  <c r="D1049" i="13"/>
  <c r="E1049" i="13"/>
  <c r="F1049" i="13"/>
  <c r="G1049" i="13"/>
  <c r="C1050" i="13"/>
  <c r="D1050" i="13"/>
  <c r="E1050" i="13"/>
  <c r="F1050" i="13"/>
  <c r="G1050" i="13"/>
  <c r="C1051" i="13"/>
  <c r="D1051" i="13"/>
  <c r="E1051" i="13"/>
  <c r="F1051" i="13"/>
  <c r="G1051" i="13"/>
  <c r="C1052" i="13"/>
  <c r="D1052" i="13"/>
  <c r="E1052" i="13"/>
  <c r="F1052" i="13"/>
  <c r="G1052" i="13"/>
  <c r="C1053" i="13"/>
  <c r="D1053" i="13"/>
  <c r="E1053" i="13"/>
  <c r="F1053" i="13"/>
  <c r="G1053" i="13"/>
  <c r="C1054" i="13"/>
  <c r="D1054" i="13"/>
  <c r="E1054" i="13"/>
  <c r="F1054" i="13"/>
  <c r="G1054" i="13"/>
  <c r="C1055" i="13"/>
  <c r="D1055" i="13"/>
  <c r="E1055" i="13"/>
  <c r="F1055" i="13"/>
  <c r="G1055" i="13"/>
  <c r="C1056" i="13"/>
  <c r="D1056" i="13"/>
  <c r="E1056" i="13"/>
  <c r="F1056" i="13"/>
  <c r="G1056" i="13"/>
  <c r="L1032" i="13"/>
  <c r="K1032" i="13"/>
  <c r="G1032" i="13"/>
  <c r="F1032" i="13"/>
  <c r="E1032" i="13"/>
  <c r="D1032" i="13"/>
  <c r="C1032" i="13"/>
  <c r="K1008" i="13"/>
  <c r="L1008" i="13"/>
  <c r="K1009" i="13"/>
  <c r="L1009" i="13"/>
  <c r="K1010" i="13"/>
  <c r="L1010" i="13"/>
  <c r="K1011" i="13"/>
  <c r="L1011" i="13"/>
  <c r="K1012" i="13"/>
  <c r="L1012" i="13"/>
  <c r="K1013" i="13"/>
  <c r="L1013" i="13"/>
  <c r="K1014" i="13"/>
  <c r="L1014" i="13"/>
  <c r="K1015" i="13"/>
  <c r="L1015" i="13"/>
  <c r="K1016" i="13"/>
  <c r="L1016" i="13"/>
  <c r="K1017" i="13"/>
  <c r="L1017" i="13"/>
  <c r="K1018" i="13"/>
  <c r="L1018" i="13"/>
  <c r="K1019" i="13"/>
  <c r="L1019" i="13"/>
  <c r="K1020" i="13"/>
  <c r="L1020" i="13"/>
  <c r="K1021" i="13"/>
  <c r="L1021" i="13"/>
  <c r="K1022" i="13"/>
  <c r="L1022" i="13"/>
  <c r="K1023" i="13"/>
  <c r="L1023" i="13"/>
  <c r="K1024" i="13"/>
  <c r="L1024" i="13"/>
  <c r="K1025" i="13"/>
  <c r="L1025" i="13"/>
  <c r="K1026" i="13"/>
  <c r="L1026" i="13"/>
  <c r="K1027" i="13"/>
  <c r="L1027" i="13"/>
  <c r="K1028" i="13"/>
  <c r="L1028" i="13"/>
  <c r="K1029" i="13"/>
  <c r="L1029" i="13"/>
  <c r="K1030" i="13"/>
  <c r="L1030" i="13"/>
  <c r="K1031" i="13"/>
  <c r="L1031" i="13"/>
  <c r="C1008" i="13"/>
  <c r="D1008" i="13"/>
  <c r="E1008" i="13"/>
  <c r="F1008" i="13"/>
  <c r="G1008" i="13"/>
  <c r="C1009" i="13"/>
  <c r="D1009" i="13"/>
  <c r="E1009" i="13"/>
  <c r="F1009" i="13"/>
  <c r="G1009" i="13"/>
  <c r="C1010" i="13"/>
  <c r="D1010" i="13"/>
  <c r="E1010" i="13"/>
  <c r="F1010" i="13"/>
  <c r="G1010" i="13"/>
  <c r="C1011" i="13"/>
  <c r="D1011" i="13"/>
  <c r="E1011" i="13"/>
  <c r="F1011" i="13"/>
  <c r="G1011" i="13"/>
  <c r="C1012" i="13"/>
  <c r="D1012" i="13"/>
  <c r="N1012" i="13" s="1"/>
  <c r="E1012" i="13"/>
  <c r="F1012" i="13"/>
  <c r="G1012" i="13"/>
  <c r="C1013" i="13"/>
  <c r="D1013" i="13"/>
  <c r="E1013" i="13"/>
  <c r="F1013" i="13"/>
  <c r="G1013" i="13"/>
  <c r="C1014" i="13"/>
  <c r="D1014" i="13"/>
  <c r="E1014" i="13"/>
  <c r="F1014" i="13"/>
  <c r="G1014" i="13"/>
  <c r="C1015" i="13"/>
  <c r="O1015" i="13" s="1"/>
  <c r="D1015" i="13"/>
  <c r="E1015" i="13"/>
  <c r="F1015" i="13"/>
  <c r="G1015" i="13"/>
  <c r="C1016" i="13"/>
  <c r="D1016" i="13"/>
  <c r="E1016" i="13"/>
  <c r="F1016" i="13"/>
  <c r="G1016" i="13"/>
  <c r="C1017" i="13"/>
  <c r="D1017" i="13"/>
  <c r="E1017" i="13"/>
  <c r="F1017" i="13"/>
  <c r="G1017" i="13"/>
  <c r="C1018" i="13"/>
  <c r="D1018" i="13"/>
  <c r="E1018" i="13"/>
  <c r="F1018" i="13"/>
  <c r="G1018" i="13"/>
  <c r="C1019" i="13"/>
  <c r="D1019" i="13"/>
  <c r="E1019" i="13"/>
  <c r="F1019" i="13"/>
  <c r="G1019" i="13"/>
  <c r="C1020" i="13"/>
  <c r="D1020" i="13"/>
  <c r="E1020" i="13"/>
  <c r="F1020" i="13"/>
  <c r="G1020" i="13"/>
  <c r="C1021" i="13"/>
  <c r="D1021" i="13"/>
  <c r="E1021" i="13"/>
  <c r="F1021" i="13"/>
  <c r="G1021" i="13"/>
  <c r="C1022" i="13"/>
  <c r="D1022" i="13"/>
  <c r="E1022" i="13"/>
  <c r="F1022" i="13"/>
  <c r="G1022" i="13"/>
  <c r="C1023" i="13"/>
  <c r="D1023" i="13"/>
  <c r="E1023" i="13"/>
  <c r="F1023" i="13"/>
  <c r="G1023" i="13"/>
  <c r="C1024" i="13"/>
  <c r="D1024" i="13"/>
  <c r="E1024" i="13"/>
  <c r="F1024" i="13"/>
  <c r="G1024" i="13"/>
  <c r="C1025" i="13"/>
  <c r="M1025" i="13" s="1"/>
  <c r="D1025" i="13"/>
  <c r="E1025" i="13"/>
  <c r="F1025" i="13"/>
  <c r="G1025" i="13"/>
  <c r="C1026" i="13"/>
  <c r="D1026" i="13"/>
  <c r="E1026" i="13"/>
  <c r="F1026" i="13"/>
  <c r="G1026" i="13"/>
  <c r="C1027" i="13"/>
  <c r="D1027" i="13"/>
  <c r="E1027" i="13"/>
  <c r="F1027" i="13"/>
  <c r="G1027" i="13"/>
  <c r="C1028" i="13"/>
  <c r="D1028" i="13"/>
  <c r="E1028" i="13"/>
  <c r="F1028" i="13"/>
  <c r="G1028" i="13"/>
  <c r="C1029" i="13"/>
  <c r="D1029" i="13"/>
  <c r="E1029" i="13"/>
  <c r="F1029" i="13"/>
  <c r="G1029" i="13"/>
  <c r="C1030" i="13"/>
  <c r="D1030" i="13"/>
  <c r="E1030" i="13"/>
  <c r="F1030" i="13"/>
  <c r="G1030" i="13"/>
  <c r="C1031" i="13"/>
  <c r="D1031" i="13"/>
  <c r="E1031" i="13"/>
  <c r="F1031" i="13"/>
  <c r="G1031" i="13"/>
  <c r="L1007" i="13"/>
  <c r="K1007" i="13"/>
  <c r="G1007" i="13"/>
  <c r="F1007" i="13"/>
  <c r="E1007" i="13"/>
  <c r="D1007" i="13"/>
  <c r="C1007" i="13"/>
  <c r="K983" i="13"/>
  <c r="L983" i="13"/>
  <c r="K984" i="13"/>
  <c r="L984" i="13"/>
  <c r="K985" i="13"/>
  <c r="L985" i="13"/>
  <c r="K986" i="13"/>
  <c r="L986" i="13"/>
  <c r="K987" i="13"/>
  <c r="L987" i="13"/>
  <c r="K988" i="13"/>
  <c r="L988" i="13"/>
  <c r="K989" i="13"/>
  <c r="L989" i="13"/>
  <c r="K990" i="13"/>
  <c r="L990" i="13"/>
  <c r="K991" i="13"/>
  <c r="L991" i="13"/>
  <c r="K992" i="13"/>
  <c r="L992" i="13"/>
  <c r="K993" i="13"/>
  <c r="L993" i="13"/>
  <c r="K994" i="13"/>
  <c r="L994" i="13"/>
  <c r="K995" i="13"/>
  <c r="L995" i="13"/>
  <c r="K996" i="13"/>
  <c r="L996" i="13"/>
  <c r="K997" i="13"/>
  <c r="L997" i="13"/>
  <c r="K998" i="13"/>
  <c r="L998" i="13"/>
  <c r="K999" i="13"/>
  <c r="L999" i="13"/>
  <c r="K1000" i="13"/>
  <c r="L1000" i="13"/>
  <c r="K1001" i="13"/>
  <c r="L1001" i="13"/>
  <c r="K1002" i="13"/>
  <c r="L1002" i="13"/>
  <c r="K1003" i="13"/>
  <c r="L1003" i="13"/>
  <c r="K1004" i="13"/>
  <c r="L1004" i="13"/>
  <c r="K1005" i="13"/>
  <c r="L1005" i="13"/>
  <c r="K1006" i="13"/>
  <c r="L1006" i="13"/>
  <c r="C983" i="13"/>
  <c r="D983" i="13"/>
  <c r="E983" i="13"/>
  <c r="F983" i="13"/>
  <c r="G983" i="13"/>
  <c r="C984" i="13"/>
  <c r="D984" i="13"/>
  <c r="E984" i="13"/>
  <c r="F984" i="13"/>
  <c r="G984" i="13"/>
  <c r="C985" i="13"/>
  <c r="N985" i="13" s="1"/>
  <c r="D985" i="13"/>
  <c r="E985" i="13"/>
  <c r="F985" i="13"/>
  <c r="G985" i="13"/>
  <c r="C986" i="13"/>
  <c r="D986" i="13"/>
  <c r="E986" i="13"/>
  <c r="F986" i="13"/>
  <c r="G986" i="13"/>
  <c r="C987" i="13"/>
  <c r="D987" i="13"/>
  <c r="E987" i="13"/>
  <c r="F987" i="13"/>
  <c r="G987" i="13"/>
  <c r="C988" i="13"/>
  <c r="D988" i="13"/>
  <c r="E988" i="13"/>
  <c r="F988" i="13"/>
  <c r="G988" i="13"/>
  <c r="C989" i="13"/>
  <c r="D989" i="13"/>
  <c r="E989" i="13"/>
  <c r="F989" i="13"/>
  <c r="G989" i="13"/>
  <c r="C990" i="13"/>
  <c r="D990" i="13"/>
  <c r="E990" i="13"/>
  <c r="F990" i="13"/>
  <c r="G990" i="13"/>
  <c r="C991" i="13"/>
  <c r="O991" i="13" s="1"/>
  <c r="D991" i="13"/>
  <c r="E991" i="13"/>
  <c r="F991" i="13"/>
  <c r="G991" i="13"/>
  <c r="C992" i="13"/>
  <c r="D992" i="13"/>
  <c r="E992" i="13"/>
  <c r="F992" i="13"/>
  <c r="G992" i="13"/>
  <c r="C993" i="13"/>
  <c r="D993" i="13"/>
  <c r="E993" i="13"/>
  <c r="F993" i="13"/>
  <c r="G993" i="13"/>
  <c r="C994" i="13"/>
  <c r="D994" i="13"/>
  <c r="E994" i="13"/>
  <c r="F994" i="13"/>
  <c r="G994" i="13"/>
  <c r="C995" i="13"/>
  <c r="D995" i="13"/>
  <c r="E995" i="13"/>
  <c r="F995" i="13"/>
  <c r="G995" i="13"/>
  <c r="C996" i="13"/>
  <c r="D996" i="13"/>
  <c r="E996" i="13"/>
  <c r="F996" i="13"/>
  <c r="G996" i="13"/>
  <c r="C997" i="13"/>
  <c r="D997" i="13"/>
  <c r="E997" i="13"/>
  <c r="F997" i="13"/>
  <c r="G997" i="13"/>
  <c r="C998" i="13"/>
  <c r="D998" i="13"/>
  <c r="E998" i="13"/>
  <c r="F998" i="13"/>
  <c r="G998" i="13"/>
  <c r="C999" i="13"/>
  <c r="D999" i="13"/>
  <c r="E999" i="13"/>
  <c r="F999" i="13"/>
  <c r="G999" i="13"/>
  <c r="C1000" i="13"/>
  <c r="D1000" i="13"/>
  <c r="M1000" i="13" s="1"/>
  <c r="E1000" i="13"/>
  <c r="F1000" i="13"/>
  <c r="G1000" i="13"/>
  <c r="C1001" i="13"/>
  <c r="D1001" i="13"/>
  <c r="E1001" i="13"/>
  <c r="F1001" i="13"/>
  <c r="G1001" i="13"/>
  <c r="C1002" i="13"/>
  <c r="D1002" i="13"/>
  <c r="E1002" i="13"/>
  <c r="F1002" i="13"/>
  <c r="G1002" i="13"/>
  <c r="C1003" i="13"/>
  <c r="D1003" i="13"/>
  <c r="E1003" i="13"/>
  <c r="F1003" i="13"/>
  <c r="G1003" i="13"/>
  <c r="C1004" i="13"/>
  <c r="D1004" i="13"/>
  <c r="E1004" i="13"/>
  <c r="F1004" i="13"/>
  <c r="G1004" i="13"/>
  <c r="C1005" i="13"/>
  <c r="D1005" i="13"/>
  <c r="E1005" i="13"/>
  <c r="F1005" i="13"/>
  <c r="G1005" i="13"/>
  <c r="C1006" i="13"/>
  <c r="D1006" i="13"/>
  <c r="E1006" i="13"/>
  <c r="F1006" i="13"/>
  <c r="G1006" i="13"/>
  <c r="L982" i="13"/>
  <c r="K982" i="13"/>
  <c r="G982" i="13"/>
  <c r="F982" i="13"/>
  <c r="E982" i="13"/>
  <c r="D982" i="13"/>
  <c r="C982" i="13"/>
  <c r="K958" i="13"/>
  <c r="L958" i="13"/>
  <c r="K959" i="13"/>
  <c r="L959" i="13"/>
  <c r="K960" i="13"/>
  <c r="L960" i="13"/>
  <c r="K961" i="13"/>
  <c r="L961" i="13"/>
  <c r="K962" i="13"/>
  <c r="L962" i="13"/>
  <c r="K963" i="13"/>
  <c r="L963" i="13"/>
  <c r="K964" i="13"/>
  <c r="L964" i="13"/>
  <c r="K965" i="13"/>
  <c r="L965" i="13"/>
  <c r="K966" i="13"/>
  <c r="L966" i="13"/>
  <c r="K967" i="13"/>
  <c r="L967" i="13"/>
  <c r="K968" i="13"/>
  <c r="L968" i="13"/>
  <c r="K969" i="13"/>
  <c r="L969" i="13"/>
  <c r="K970" i="13"/>
  <c r="L970" i="13"/>
  <c r="K971" i="13"/>
  <c r="L971" i="13"/>
  <c r="K972" i="13"/>
  <c r="L972" i="13"/>
  <c r="K973" i="13"/>
  <c r="L973" i="13"/>
  <c r="K974" i="13"/>
  <c r="L974" i="13"/>
  <c r="K975" i="13"/>
  <c r="L975" i="13"/>
  <c r="K976" i="13"/>
  <c r="L976" i="13"/>
  <c r="K977" i="13"/>
  <c r="L977" i="13"/>
  <c r="K978" i="13"/>
  <c r="L978" i="13"/>
  <c r="K979" i="13"/>
  <c r="L979" i="13"/>
  <c r="K980" i="13"/>
  <c r="L980" i="13"/>
  <c r="K981" i="13"/>
  <c r="L981" i="13"/>
  <c r="C958" i="13"/>
  <c r="D958" i="13"/>
  <c r="E958" i="13"/>
  <c r="F958" i="13"/>
  <c r="G958" i="13"/>
  <c r="C959" i="13"/>
  <c r="D959" i="13"/>
  <c r="E959" i="13"/>
  <c r="F959" i="13"/>
  <c r="G959" i="13"/>
  <c r="C960" i="13"/>
  <c r="D960" i="13"/>
  <c r="E960" i="13"/>
  <c r="F960" i="13"/>
  <c r="G960" i="13"/>
  <c r="C961" i="13"/>
  <c r="O961" i="13" s="1"/>
  <c r="D961" i="13"/>
  <c r="E961" i="13"/>
  <c r="F961" i="13"/>
  <c r="G961" i="13"/>
  <c r="C962" i="13"/>
  <c r="D962" i="13"/>
  <c r="E962" i="13"/>
  <c r="F962" i="13"/>
  <c r="G962" i="13"/>
  <c r="C963" i="13"/>
  <c r="D963" i="13"/>
  <c r="E963" i="13"/>
  <c r="F963" i="13"/>
  <c r="G963" i="13"/>
  <c r="C964" i="13"/>
  <c r="D964" i="13"/>
  <c r="E964" i="13"/>
  <c r="F964" i="13"/>
  <c r="G964" i="13"/>
  <c r="C965" i="13"/>
  <c r="D965" i="13"/>
  <c r="E965" i="13"/>
  <c r="F965" i="13"/>
  <c r="G965" i="13"/>
  <c r="C966" i="13"/>
  <c r="D966" i="13"/>
  <c r="E966" i="13"/>
  <c r="F966" i="13"/>
  <c r="G966" i="13"/>
  <c r="C967" i="13"/>
  <c r="D967" i="13"/>
  <c r="E967" i="13"/>
  <c r="F967" i="13"/>
  <c r="G967" i="13"/>
  <c r="C968" i="13"/>
  <c r="D968" i="13"/>
  <c r="E968" i="13"/>
  <c r="F968" i="13"/>
  <c r="G968" i="13"/>
  <c r="C969" i="13"/>
  <c r="D969" i="13"/>
  <c r="E969" i="13"/>
  <c r="F969" i="13"/>
  <c r="G969" i="13"/>
  <c r="C970" i="13"/>
  <c r="D970" i="13"/>
  <c r="N970" i="13" s="1"/>
  <c r="E970" i="13"/>
  <c r="F970" i="13"/>
  <c r="G970" i="13"/>
  <c r="C971" i="13"/>
  <c r="D971" i="13"/>
  <c r="E971" i="13"/>
  <c r="F971" i="13"/>
  <c r="G971" i="13"/>
  <c r="C972" i="13"/>
  <c r="D972" i="13"/>
  <c r="E972" i="13"/>
  <c r="F972" i="13"/>
  <c r="G972" i="13"/>
  <c r="C973" i="13"/>
  <c r="D973" i="13"/>
  <c r="E973" i="13"/>
  <c r="F973" i="13"/>
  <c r="G973" i="13"/>
  <c r="C974" i="13"/>
  <c r="D974" i="13"/>
  <c r="E974" i="13"/>
  <c r="F974" i="13"/>
  <c r="G974" i="13"/>
  <c r="C975" i="13"/>
  <c r="D975" i="13"/>
  <c r="E975" i="13"/>
  <c r="F975" i="13"/>
  <c r="G975" i="13"/>
  <c r="C976" i="13"/>
  <c r="D976" i="13"/>
  <c r="E976" i="13"/>
  <c r="F976" i="13"/>
  <c r="G976" i="13"/>
  <c r="C977" i="13"/>
  <c r="D977" i="13"/>
  <c r="E977" i="13"/>
  <c r="F977" i="13"/>
  <c r="G977" i="13"/>
  <c r="C978" i="13"/>
  <c r="D978" i="13"/>
  <c r="E978" i="13"/>
  <c r="F978" i="13"/>
  <c r="G978" i="13"/>
  <c r="C979" i="13"/>
  <c r="D979" i="13"/>
  <c r="E979" i="13"/>
  <c r="F979" i="13"/>
  <c r="G979" i="13"/>
  <c r="C980" i="13"/>
  <c r="D980" i="13"/>
  <c r="E980" i="13"/>
  <c r="F980" i="13"/>
  <c r="G980" i="13"/>
  <c r="C981" i="13"/>
  <c r="D981" i="13"/>
  <c r="E981" i="13"/>
  <c r="F981" i="13"/>
  <c r="G981" i="13"/>
  <c r="L957" i="13"/>
  <c r="K957" i="13"/>
  <c r="G957" i="13"/>
  <c r="F957" i="13"/>
  <c r="E957" i="13"/>
  <c r="D957" i="13"/>
  <c r="C957" i="13"/>
  <c r="K933" i="13"/>
  <c r="L933" i="13"/>
  <c r="K934" i="13"/>
  <c r="L934" i="13"/>
  <c r="K935" i="13"/>
  <c r="L935" i="13"/>
  <c r="K936" i="13"/>
  <c r="L936" i="13"/>
  <c r="K937" i="13"/>
  <c r="L937" i="13"/>
  <c r="K938" i="13"/>
  <c r="L938" i="13"/>
  <c r="K939" i="13"/>
  <c r="L939" i="13"/>
  <c r="K940" i="13"/>
  <c r="L940" i="13"/>
  <c r="K941" i="13"/>
  <c r="L941" i="13"/>
  <c r="K942" i="13"/>
  <c r="L942" i="13"/>
  <c r="K943" i="13"/>
  <c r="L943" i="13"/>
  <c r="K944" i="13"/>
  <c r="L944" i="13"/>
  <c r="K945" i="13"/>
  <c r="L945" i="13"/>
  <c r="K946" i="13"/>
  <c r="L946" i="13"/>
  <c r="K947" i="13"/>
  <c r="L947" i="13"/>
  <c r="K948" i="13"/>
  <c r="L948" i="13"/>
  <c r="K949" i="13"/>
  <c r="L949" i="13"/>
  <c r="K950" i="13"/>
  <c r="L950" i="13"/>
  <c r="K951" i="13"/>
  <c r="L951" i="13"/>
  <c r="K952" i="13"/>
  <c r="L952" i="13"/>
  <c r="K953" i="13"/>
  <c r="L953" i="13"/>
  <c r="K954" i="13"/>
  <c r="L954" i="13"/>
  <c r="K955" i="13"/>
  <c r="L955" i="13"/>
  <c r="K956" i="13"/>
  <c r="L956" i="13"/>
  <c r="C933" i="13"/>
  <c r="D933" i="13"/>
  <c r="E933" i="13"/>
  <c r="F933" i="13"/>
  <c r="G933" i="13"/>
  <c r="C934" i="13"/>
  <c r="D934" i="13"/>
  <c r="E934" i="13"/>
  <c r="F934" i="13"/>
  <c r="G934" i="13"/>
  <c r="C935" i="13"/>
  <c r="D935" i="13"/>
  <c r="E935" i="13"/>
  <c r="F935" i="13"/>
  <c r="G935" i="13"/>
  <c r="C936" i="13"/>
  <c r="D936" i="13"/>
  <c r="E936" i="13"/>
  <c r="F936" i="13"/>
  <c r="G936" i="13"/>
  <c r="C937" i="13"/>
  <c r="D937" i="13"/>
  <c r="E937" i="13"/>
  <c r="F937" i="13"/>
  <c r="G937" i="13"/>
  <c r="C938" i="13"/>
  <c r="D938" i="13"/>
  <c r="E938" i="13"/>
  <c r="F938" i="13"/>
  <c r="G938" i="13"/>
  <c r="C939" i="13"/>
  <c r="D939" i="13"/>
  <c r="E939" i="13"/>
  <c r="F939" i="13"/>
  <c r="G939" i="13"/>
  <c r="C940" i="13"/>
  <c r="D940" i="13"/>
  <c r="E940" i="13"/>
  <c r="F940" i="13"/>
  <c r="G940" i="13"/>
  <c r="C941" i="13"/>
  <c r="D941" i="13"/>
  <c r="E941" i="13"/>
  <c r="F941" i="13"/>
  <c r="G941" i="13"/>
  <c r="C942" i="13"/>
  <c r="D942" i="13"/>
  <c r="E942" i="13"/>
  <c r="F942" i="13"/>
  <c r="G942" i="13"/>
  <c r="C943" i="13"/>
  <c r="D943" i="13"/>
  <c r="E943" i="13"/>
  <c r="F943" i="13"/>
  <c r="G943" i="13"/>
  <c r="C944" i="13"/>
  <c r="D944" i="13"/>
  <c r="E944" i="13"/>
  <c r="F944" i="13"/>
  <c r="G944" i="13"/>
  <c r="C945" i="13"/>
  <c r="D945" i="13"/>
  <c r="E945" i="13"/>
  <c r="F945" i="13"/>
  <c r="G945" i="13"/>
  <c r="C946" i="13"/>
  <c r="D946" i="13"/>
  <c r="E946" i="13"/>
  <c r="F946" i="13"/>
  <c r="G946" i="13"/>
  <c r="C947" i="13"/>
  <c r="D947" i="13"/>
  <c r="E947" i="13"/>
  <c r="F947" i="13"/>
  <c r="G947" i="13"/>
  <c r="C948" i="13"/>
  <c r="D948" i="13"/>
  <c r="E948" i="13"/>
  <c r="F948" i="13"/>
  <c r="G948" i="13"/>
  <c r="C949" i="13"/>
  <c r="D949" i="13"/>
  <c r="E949" i="13"/>
  <c r="F949" i="13"/>
  <c r="G949" i="13"/>
  <c r="C950" i="13"/>
  <c r="D950" i="13"/>
  <c r="M950" i="13" s="1"/>
  <c r="E950" i="13"/>
  <c r="F950" i="13"/>
  <c r="G950" i="13"/>
  <c r="C951" i="13"/>
  <c r="D951" i="13"/>
  <c r="E951" i="13"/>
  <c r="F951" i="13"/>
  <c r="G951" i="13"/>
  <c r="C952" i="13"/>
  <c r="D952" i="13"/>
  <c r="E952" i="13"/>
  <c r="F952" i="13"/>
  <c r="G952" i="13"/>
  <c r="C953" i="13"/>
  <c r="D953" i="13"/>
  <c r="E953" i="13"/>
  <c r="F953" i="13"/>
  <c r="G953" i="13"/>
  <c r="C954" i="13"/>
  <c r="D954" i="13"/>
  <c r="E954" i="13"/>
  <c r="F954" i="13"/>
  <c r="G954" i="13"/>
  <c r="C955" i="13"/>
  <c r="D955" i="13"/>
  <c r="E955" i="13"/>
  <c r="F955" i="13"/>
  <c r="G955" i="13"/>
  <c r="C956" i="13"/>
  <c r="D956" i="13"/>
  <c r="E956" i="13"/>
  <c r="F956" i="13"/>
  <c r="G956" i="13"/>
  <c r="L932" i="13"/>
  <c r="K932" i="13"/>
  <c r="G932" i="13"/>
  <c r="F932" i="13"/>
  <c r="E932" i="13"/>
  <c r="D932" i="13"/>
  <c r="C932" i="13"/>
  <c r="K908" i="13"/>
  <c r="L908" i="13"/>
  <c r="K909" i="13"/>
  <c r="L909" i="13"/>
  <c r="K910" i="13"/>
  <c r="L910" i="13"/>
  <c r="K911" i="13"/>
  <c r="L911" i="13"/>
  <c r="K912" i="13"/>
  <c r="L912" i="13"/>
  <c r="K913" i="13"/>
  <c r="L913" i="13"/>
  <c r="K914" i="13"/>
  <c r="L914" i="13"/>
  <c r="K915" i="13"/>
  <c r="L915" i="13"/>
  <c r="K916" i="13"/>
  <c r="L916" i="13"/>
  <c r="K917" i="13"/>
  <c r="L917" i="13"/>
  <c r="K918" i="13"/>
  <c r="L918" i="13"/>
  <c r="K919" i="13"/>
  <c r="L919" i="13"/>
  <c r="K920" i="13"/>
  <c r="L920" i="13"/>
  <c r="K921" i="13"/>
  <c r="L921" i="13"/>
  <c r="K922" i="13"/>
  <c r="L922" i="13"/>
  <c r="K923" i="13"/>
  <c r="L923" i="13"/>
  <c r="K924" i="13"/>
  <c r="L924" i="13"/>
  <c r="K925" i="13"/>
  <c r="L925" i="13"/>
  <c r="K926" i="13"/>
  <c r="L926" i="13"/>
  <c r="K927" i="13"/>
  <c r="L927" i="13"/>
  <c r="K928" i="13"/>
  <c r="L928" i="13"/>
  <c r="K929" i="13"/>
  <c r="L929" i="13"/>
  <c r="K930" i="13"/>
  <c r="L930" i="13"/>
  <c r="K931" i="13"/>
  <c r="L931" i="13"/>
  <c r="C908" i="13"/>
  <c r="D908" i="13"/>
  <c r="E908" i="13"/>
  <c r="F908" i="13"/>
  <c r="G908" i="13"/>
  <c r="C909" i="13"/>
  <c r="D909" i="13"/>
  <c r="E909" i="13"/>
  <c r="F909" i="13"/>
  <c r="G909" i="13"/>
  <c r="C910" i="13"/>
  <c r="D910" i="13"/>
  <c r="E910" i="13"/>
  <c r="F910" i="13"/>
  <c r="G910" i="13"/>
  <c r="C911" i="13"/>
  <c r="O911" i="13" s="1"/>
  <c r="D911" i="13"/>
  <c r="E911" i="13"/>
  <c r="F911" i="13"/>
  <c r="G911" i="13"/>
  <c r="C912" i="13"/>
  <c r="D912" i="13"/>
  <c r="E912" i="13"/>
  <c r="F912" i="13"/>
  <c r="G912" i="13"/>
  <c r="C913" i="13"/>
  <c r="D913" i="13"/>
  <c r="E913" i="13"/>
  <c r="F913" i="13"/>
  <c r="G913" i="13"/>
  <c r="C914" i="13"/>
  <c r="D914" i="13"/>
  <c r="E914" i="13"/>
  <c r="F914" i="13"/>
  <c r="G914" i="13"/>
  <c r="C915" i="13"/>
  <c r="D915" i="13"/>
  <c r="E915" i="13"/>
  <c r="F915" i="13"/>
  <c r="G915" i="13"/>
  <c r="C916" i="13"/>
  <c r="D916" i="13"/>
  <c r="E916" i="13"/>
  <c r="F916" i="13"/>
  <c r="G916" i="13"/>
  <c r="C917" i="13"/>
  <c r="D917" i="13"/>
  <c r="E917" i="13"/>
  <c r="F917" i="13"/>
  <c r="G917" i="13"/>
  <c r="C918" i="13"/>
  <c r="D918" i="13"/>
  <c r="O918" i="13" s="1"/>
  <c r="E918" i="13"/>
  <c r="F918" i="13"/>
  <c r="G918" i="13"/>
  <c r="C919" i="13"/>
  <c r="D919" i="13"/>
  <c r="E919" i="13"/>
  <c r="F919" i="13"/>
  <c r="G919" i="13"/>
  <c r="C920" i="13"/>
  <c r="D920" i="13"/>
  <c r="E920" i="13"/>
  <c r="F920" i="13"/>
  <c r="G920" i="13"/>
  <c r="C921" i="13"/>
  <c r="D921" i="13"/>
  <c r="E921" i="13"/>
  <c r="F921" i="13"/>
  <c r="G921" i="13"/>
  <c r="C922" i="13"/>
  <c r="D922" i="13"/>
  <c r="E922" i="13"/>
  <c r="F922" i="13"/>
  <c r="G922" i="13"/>
  <c r="C923" i="13"/>
  <c r="D923" i="13"/>
  <c r="E923" i="13"/>
  <c r="F923" i="13"/>
  <c r="G923" i="13"/>
  <c r="C924" i="13"/>
  <c r="D924" i="13"/>
  <c r="E924" i="13"/>
  <c r="F924" i="13"/>
  <c r="G924" i="13"/>
  <c r="C925" i="13"/>
  <c r="D925" i="13"/>
  <c r="E925" i="13"/>
  <c r="F925" i="13"/>
  <c r="G925" i="13"/>
  <c r="C926" i="13"/>
  <c r="D926" i="13"/>
  <c r="E926" i="13"/>
  <c r="F926" i="13"/>
  <c r="G926" i="13"/>
  <c r="C927" i="13"/>
  <c r="D927" i="13"/>
  <c r="E927" i="13"/>
  <c r="F927" i="13"/>
  <c r="G927" i="13"/>
  <c r="C928" i="13"/>
  <c r="D928" i="13"/>
  <c r="E928" i="13"/>
  <c r="F928" i="13"/>
  <c r="G928" i="13"/>
  <c r="C929" i="13"/>
  <c r="D929" i="13"/>
  <c r="E929" i="13"/>
  <c r="F929" i="13"/>
  <c r="G929" i="13"/>
  <c r="C930" i="13"/>
  <c r="D930" i="13"/>
  <c r="E930" i="13"/>
  <c r="F930" i="13"/>
  <c r="G930" i="13"/>
  <c r="C931" i="13"/>
  <c r="D931" i="13"/>
  <c r="E931" i="13"/>
  <c r="F931" i="13"/>
  <c r="G931" i="13"/>
  <c r="L907" i="13"/>
  <c r="K907" i="13"/>
  <c r="G907" i="13"/>
  <c r="F907" i="13"/>
  <c r="E907" i="13"/>
  <c r="D907" i="13"/>
  <c r="C907" i="13"/>
  <c r="K883" i="13"/>
  <c r="L883" i="13"/>
  <c r="K884" i="13"/>
  <c r="L884" i="13"/>
  <c r="K885" i="13"/>
  <c r="L885" i="13"/>
  <c r="K886" i="13"/>
  <c r="L886" i="13"/>
  <c r="K887" i="13"/>
  <c r="L887" i="13"/>
  <c r="K888" i="13"/>
  <c r="L888" i="13"/>
  <c r="K889" i="13"/>
  <c r="L889" i="13"/>
  <c r="K890" i="13"/>
  <c r="L890" i="13"/>
  <c r="K891" i="13"/>
  <c r="L891" i="13"/>
  <c r="K892" i="13"/>
  <c r="L892" i="13"/>
  <c r="K893" i="13"/>
  <c r="L893" i="13"/>
  <c r="K894" i="13"/>
  <c r="L894" i="13"/>
  <c r="K895" i="13"/>
  <c r="L895" i="13"/>
  <c r="K896" i="13"/>
  <c r="L896" i="13"/>
  <c r="K897" i="13"/>
  <c r="L897" i="13"/>
  <c r="K898" i="13"/>
  <c r="L898" i="13"/>
  <c r="K899" i="13"/>
  <c r="L899" i="13"/>
  <c r="K900" i="13"/>
  <c r="L900" i="13"/>
  <c r="K901" i="13"/>
  <c r="L901" i="13"/>
  <c r="K902" i="13"/>
  <c r="L902" i="13"/>
  <c r="K903" i="13"/>
  <c r="L903" i="13"/>
  <c r="K904" i="13"/>
  <c r="L904" i="13"/>
  <c r="K905" i="13"/>
  <c r="L905" i="13"/>
  <c r="K906" i="13"/>
  <c r="L906" i="13"/>
  <c r="C883" i="13"/>
  <c r="D883" i="13"/>
  <c r="E883" i="13"/>
  <c r="F883" i="13"/>
  <c r="G883" i="13"/>
  <c r="C884" i="13"/>
  <c r="D884" i="13"/>
  <c r="E884" i="13"/>
  <c r="F884" i="13"/>
  <c r="G884" i="13"/>
  <c r="C885" i="13"/>
  <c r="D885" i="13"/>
  <c r="E885" i="13"/>
  <c r="F885" i="13"/>
  <c r="G885" i="13"/>
  <c r="C886" i="13"/>
  <c r="D886" i="13"/>
  <c r="E886" i="13"/>
  <c r="F886" i="13"/>
  <c r="G886" i="13"/>
  <c r="C887" i="13"/>
  <c r="D887" i="13"/>
  <c r="E887" i="13"/>
  <c r="F887" i="13"/>
  <c r="G887" i="13"/>
  <c r="C888" i="13"/>
  <c r="D888" i="13"/>
  <c r="E888" i="13"/>
  <c r="F888" i="13"/>
  <c r="G888" i="13"/>
  <c r="C889" i="13"/>
  <c r="D889" i="13"/>
  <c r="E889" i="13"/>
  <c r="F889" i="13"/>
  <c r="G889" i="13"/>
  <c r="C890" i="13"/>
  <c r="D890" i="13"/>
  <c r="E890" i="13"/>
  <c r="F890" i="13"/>
  <c r="G890" i="13"/>
  <c r="C891" i="13"/>
  <c r="D891" i="13"/>
  <c r="E891" i="13"/>
  <c r="F891" i="13"/>
  <c r="G891" i="13"/>
  <c r="C892" i="13"/>
  <c r="D892" i="13"/>
  <c r="E892" i="13"/>
  <c r="F892" i="13"/>
  <c r="G892" i="13"/>
  <c r="C893" i="13"/>
  <c r="D893" i="13"/>
  <c r="E893" i="13"/>
  <c r="F893" i="13"/>
  <c r="G893" i="13"/>
  <c r="C894" i="13"/>
  <c r="D894" i="13"/>
  <c r="E894" i="13"/>
  <c r="F894" i="13"/>
  <c r="G894" i="13"/>
  <c r="C895" i="13"/>
  <c r="D895" i="13"/>
  <c r="E895" i="13"/>
  <c r="F895" i="13"/>
  <c r="G895" i="13"/>
  <c r="C896" i="13"/>
  <c r="D896" i="13"/>
  <c r="E896" i="13"/>
  <c r="F896" i="13"/>
  <c r="G896" i="13"/>
  <c r="C897" i="13"/>
  <c r="D897" i="13"/>
  <c r="E897" i="13"/>
  <c r="F897" i="13"/>
  <c r="G897" i="13"/>
  <c r="C898" i="13"/>
  <c r="D898" i="13"/>
  <c r="E898" i="13"/>
  <c r="F898" i="13"/>
  <c r="G898" i="13"/>
  <c r="C899" i="13"/>
  <c r="D899" i="13"/>
  <c r="E899" i="13"/>
  <c r="F899" i="13"/>
  <c r="G899" i="13"/>
  <c r="C900" i="13"/>
  <c r="D900" i="13"/>
  <c r="E900" i="13"/>
  <c r="F900" i="13"/>
  <c r="G900" i="13"/>
  <c r="C901" i="13"/>
  <c r="D901" i="13"/>
  <c r="E901" i="13"/>
  <c r="F901" i="13"/>
  <c r="G901" i="13"/>
  <c r="C902" i="13"/>
  <c r="D902" i="13"/>
  <c r="E902" i="13"/>
  <c r="F902" i="13"/>
  <c r="G902" i="13"/>
  <c r="C903" i="13"/>
  <c r="D903" i="13"/>
  <c r="E903" i="13"/>
  <c r="F903" i="13"/>
  <c r="G903" i="13"/>
  <c r="C904" i="13"/>
  <c r="D904" i="13"/>
  <c r="E904" i="13"/>
  <c r="F904" i="13"/>
  <c r="G904" i="13"/>
  <c r="C905" i="13"/>
  <c r="D905" i="13"/>
  <c r="E905" i="13"/>
  <c r="F905" i="13"/>
  <c r="G905" i="13"/>
  <c r="C906" i="13"/>
  <c r="D906" i="13"/>
  <c r="E906" i="13"/>
  <c r="F906" i="13"/>
  <c r="G906" i="13"/>
  <c r="L882" i="13"/>
  <c r="K882" i="13"/>
  <c r="G882" i="13"/>
  <c r="F882" i="13"/>
  <c r="E882" i="13"/>
  <c r="D882" i="13"/>
  <c r="C882" i="13"/>
  <c r="K858" i="13"/>
  <c r="L858" i="13"/>
  <c r="K859" i="13"/>
  <c r="L859" i="13"/>
  <c r="K860" i="13"/>
  <c r="L860" i="13"/>
  <c r="K861" i="13"/>
  <c r="L861" i="13"/>
  <c r="K862" i="13"/>
  <c r="L862" i="13"/>
  <c r="K863" i="13"/>
  <c r="L863" i="13"/>
  <c r="K864" i="13"/>
  <c r="L864" i="13"/>
  <c r="K865" i="13"/>
  <c r="L865" i="13"/>
  <c r="K866" i="13"/>
  <c r="L866" i="13"/>
  <c r="K867" i="13"/>
  <c r="L867" i="13"/>
  <c r="K868" i="13"/>
  <c r="L868" i="13"/>
  <c r="K869" i="13"/>
  <c r="L869" i="13"/>
  <c r="K870" i="13"/>
  <c r="L870" i="13"/>
  <c r="K871" i="13"/>
  <c r="L871" i="13"/>
  <c r="K872" i="13"/>
  <c r="L872" i="13"/>
  <c r="K873" i="13"/>
  <c r="L873" i="13"/>
  <c r="K874" i="13"/>
  <c r="L874" i="13"/>
  <c r="K875" i="13"/>
  <c r="L875" i="13"/>
  <c r="K876" i="13"/>
  <c r="L876" i="13"/>
  <c r="K877" i="13"/>
  <c r="L877" i="13"/>
  <c r="K878" i="13"/>
  <c r="L878" i="13"/>
  <c r="K879" i="13"/>
  <c r="L879" i="13"/>
  <c r="K880" i="13"/>
  <c r="L880" i="13"/>
  <c r="K881" i="13"/>
  <c r="L881" i="13"/>
  <c r="C858" i="13"/>
  <c r="D858" i="13"/>
  <c r="E858" i="13"/>
  <c r="F858" i="13"/>
  <c r="G858" i="13"/>
  <c r="C859" i="13"/>
  <c r="D859" i="13"/>
  <c r="E859" i="13"/>
  <c r="F859" i="13"/>
  <c r="G859" i="13"/>
  <c r="C860" i="13"/>
  <c r="D860" i="13"/>
  <c r="E860" i="13"/>
  <c r="F860" i="13"/>
  <c r="G860" i="13"/>
  <c r="C861" i="13"/>
  <c r="D861" i="13"/>
  <c r="E861" i="13"/>
  <c r="F861" i="13"/>
  <c r="G861" i="13"/>
  <c r="C862" i="13"/>
  <c r="D862" i="13"/>
  <c r="E862" i="13"/>
  <c r="F862" i="13"/>
  <c r="G862" i="13"/>
  <c r="C863" i="13"/>
  <c r="D863" i="13"/>
  <c r="E863" i="13"/>
  <c r="F863" i="13"/>
  <c r="G863" i="13"/>
  <c r="C864" i="13"/>
  <c r="D864" i="13"/>
  <c r="E864" i="13"/>
  <c r="F864" i="13"/>
  <c r="G864" i="13"/>
  <c r="C865" i="13"/>
  <c r="D865" i="13"/>
  <c r="E865" i="13"/>
  <c r="F865" i="13"/>
  <c r="G865" i="13"/>
  <c r="C866" i="13"/>
  <c r="D866" i="13"/>
  <c r="E866" i="13"/>
  <c r="F866" i="13"/>
  <c r="G866" i="13"/>
  <c r="C867" i="13"/>
  <c r="O867" i="13" s="1"/>
  <c r="D867" i="13"/>
  <c r="E867" i="13"/>
  <c r="F867" i="13"/>
  <c r="G867" i="13"/>
  <c r="C868" i="13"/>
  <c r="D868" i="13"/>
  <c r="E868" i="13"/>
  <c r="F868" i="13"/>
  <c r="G868" i="13"/>
  <c r="C869" i="13"/>
  <c r="D869" i="13"/>
  <c r="E869" i="13"/>
  <c r="F869" i="13"/>
  <c r="G869" i="13"/>
  <c r="C870" i="13"/>
  <c r="D870" i="13"/>
  <c r="E870" i="13"/>
  <c r="F870" i="13"/>
  <c r="G870" i="13"/>
  <c r="C871" i="13"/>
  <c r="D871" i="13"/>
  <c r="E871" i="13"/>
  <c r="F871" i="13"/>
  <c r="G871" i="13"/>
  <c r="C872" i="13"/>
  <c r="D872" i="13"/>
  <c r="E872" i="13"/>
  <c r="F872" i="13"/>
  <c r="G872" i="13"/>
  <c r="C873" i="13"/>
  <c r="D873" i="13"/>
  <c r="E873" i="13"/>
  <c r="F873" i="13"/>
  <c r="G873" i="13"/>
  <c r="C874" i="13"/>
  <c r="D874" i="13"/>
  <c r="E874" i="13"/>
  <c r="F874" i="13"/>
  <c r="G874" i="13"/>
  <c r="C875" i="13"/>
  <c r="D875" i="13"/>
  <c r="E875" i="13"/>
  <c r="F875" i="13"/>
  <c r="G875" i="13"/>
  <c r="C876" i="13"/>
  <c r="D876" i="13"/>
  <c r="E876" i="13"/>
  <c r="F876" i="13"/>
  <c r="G876" i="13"/>
  <c r="C877" i="13"/>
  <c r="D877" i="13"/>
  <c r="E877" i="13"/>
  <c r="F877" i="13"/>
  <c r="G877" i="13"/>
  <c r="C878" i="13"/>
  <c r="D878" i="13"/>
  <c r="E878" i="13"/>
  <c r="F878" i="13"/>
  <c r="G878" i="13"/>
  <c r="C879" i="13"/>
  <c r="D879" i="13"/>
  <c r="E879" i="13"/>
  <c r="F879" i="13"/>
  <c r="G879" i="13"/>
  <c r="C880" i="13"/>
  <c r="D880" i="13"/>
  <c r="E880" i="13"/>
  <c r="F880" i="13"/>
  <c r="G880" i="13"/>
  <c r="C881" i="13"/>
  <c r="D881" i="13"/>
  <c r="E881" i="13"/>
  <c r="F881" i="13"/>
  <c r="G881" i="13"/>
  <c r="L857" i="13"/>
  <c r="K857" i="13"/>
  <c r="G857" i="13"/>
  <c r="F857" i="13"/>
  <c r="E857" i="13"/>
  <c r="D857" i="13"/>
  <c r="C857" i="13"/>
  <c r="K833" i="13"/>
  <c r="L833" i="13"/>
  <c r="K834" i="13"/>
  <c r="L834" i="13"/>
  <c r="K835" i="13"/>
  <c r="L835" i="13"/>
  <c r="K836" i="13"/>
  <c r="L836" i="13"/>
  <c r="K837" i="13"/>
  <c r="L837" i="13"/>
  <c r="K838" i="13"/>
  <c r="L838" i="13"/>
  <c r="K839" i="13"/>
  <c r="L839" i="13"/>
  <c r="K840" i="13"/>
  <c r="L840" i="13"/>
  <c r="K841" i="13"/>
  <c r="L841" i="13"/>
  <c r="K842" i="13"/>
  <c r="L842" i="13"/>
  <c r="K843" i="13"/>
  <c r="L843" i="13"/>
  <c r="K844" i="13"/>
  <c r="L844" i="13"/>
  <c r="K845" i="13"/>
  <c r="L845" i="13"/>
  <c r="K846" i="13"/>
  <c r="L846" i="13"/>
  <c r="K847" i="13"/>
  <c r="L847" i="13"/>
  <c r="K848" i="13"/>
  <c r="L848" i="13"/>
  <c r="K849" i="13"/>
  <c r="L849" i="13"/>
  <c r="K850" i="13"/>
  <c r="L850" i="13"/>
  <c r="K851" i="13"/>
  <c r="L851" i="13"/>
  <c r="K852" i="13"/>
  <c r="L852" i="13"/>
  <c r="K853" i="13"/>
  <c r="L853" i="13"/>
  <c r="K854" i="13"/>
  <c r="L854" i="13"/>
  <c r="K855" i="13"/>
  <c r="L855" i="13"/>
  <c r="K856" i="13"/>
  <c r="L856" i="13"/>
  <c r="C833" i="13"/>
  <c r="D833" i="13"/>
  <c r="E833" i="13"/>
  <c r="F833" i="13"/>
  <c r="G833" i="13"/>
  <c r="C834" i="13"/>
  <c r="D834" i="13"/>
  <c r="N834" i="13" s="1"/>
  <c r="E834" i="13"/>
  <c r="F834" i="13"/>
  <c r="G834" i="13"/>
  <c r="C835" i="13"/>
  <c r="D835" i="13"/>
  <c r="E835" i="13"/>
  <c r="F835" i="13"/>
  <c r="G835" i="13"/>
  <c r="C836" i="13"/>
  <c r="D836" i="13"/>
  <c r="E836" i="13"/>
  <c r="F836" i="13"/>
  <c r="G836" i="13"/>
  <c r="C837" i="13"/>
  <c r="D837" i="13"/>
  <c r="E837" i="13"/>
  <c r="F837" i="13"/>
  <c r="G837" i="13"/>
  <c r="C838" i="13"/>
  <c r="D838" i="13"/>
  <c r="E838" i="13"/>
  <c r="F838" i="13"/>
  <c r="G838" i="13"/>
  <c r="C839" i="13"/>
  <c r="D839" i="13"/>
  <c r="E839" i="13"/>
  <c r="F839" i="13"/>
  <c r="G839" i="13"/>
  <c r="C840" i="13"/>
  <c r="D840" i="13"/>
  <c r="E840" i="13"/>
  <c r="F840" i="13"/>
  <c r="G840" i="13"/>
  <c r="C841" i="13"/>
  <c r="D841" i="13"/>
  <c r="E841" i="13"/>
  <c r="F841" i="13"/>
  <c r="G841" i="13"/>
  <c r="C842" i="13"/>
  <c r="D842" i="13"/>
  <c r="E842" i="13"/>
  <c r="F842" i="13"/>
  <c r="G842" i="13"/>
  <c r="C843" i="13"/>
  <c r="D843" i="13"/>
  <c r="E843" i="13"/>
  <c r="F843" i="13"/>
  <c r="G843" i="13"/>
  <c r="C844" i="13"/>
  <c r="D844" i="13"/>
  <c r="E844" i="13"/>
  <c r="F844" i="13"/>
  <c r="G844" i="13"/>
  <c r="C845" i="13"/>
  <c r="D845" i="13"/>
  <c r="E845" i="13"/>
  <c r="F845" i="13"/>
  <c r="G845" i="13"/>
  <c r="C846" i="13"/>
  <c r="D846" i="13"/>
  <c r="E846" i="13"/>
  <c r="F846" i="13"/>
  <c r="G846" i="13"/>
  <c r="C847" i="13"/>
  <c r="D847" i="13"/>
  <c r="E847" i="13"/>
  <c r="F847" i="13"/>
  <c r="G847" i="13"/>
  <c r="C848" i="13"/>
  <c r="D848" i="13"/>
  <c r="E848" i="13"/>
  <c r="F848" i="13"/>
  <c r="G848" i="13"/>
  <c r="C849" i="13"/>
  <c r="D849" i="13"/>
  <c r="E849" i="13"/>
  <c r="F849" i="13"/>
  <c r="G849" i="13"/>
  <c r="C850" i="13"/>
  <c r="D850" i="13"/>
  <c r="E850" i="13"/>
  <c r="F850" i="13"/>
  <c r="G850" i="13"/>
  <c r="C851" i="13"/>
  <c r="D851" i="13"/>
  <c r="E851" i="13"/>
  <c r="F851" i="13"/>
  <c r="G851" i="13"/>
  <c r="C852" i="13"/>
  <c r="D852" i="13"/>
  <c r="E852" i="13"/>
  <c r="F852" i="13"/>
  <c r="G852" i="13"/>
  <c r="C853" i="13"/>
  <c r="D853" i="13"/>
  <c r="E853" i="13"/>
  <c r="F853" i="13"/>
  <c r="G853" i="13"/>
  <c r="C854" i="13"/>
  <c r="D854" i="13"/>
  <c r="E854" i="13"/>
  <c r="F854" i="13"/>
  <c r="G854" i="13"/>
  <c r="C855" i="13"/>
  <c r="D855" i="13"/>
  <c r="E855" i="13"/>
  <c r="F855" i="13"/>
  <c r="G855" i="13"/>
  <c r="C856" i="13"/>
  <c r="D856" i="13"/>
  <c r="E856" i="13"/>
  <c r="F856" i="13"/>
  <c r="G856" i="13"/>
  <c r="L832" i="13"/>
  <c r="K832" i="13"/>
  <c r="G832" i="13"/>
  <c r="F832" i="13"/>
  <c r="E832" i="13"/>
  <c r="D832" i="13"/>
  <c r="C832" i="13"/>
  <c r="K808" i="13"/>
  <c r="L808" i="13"/>
  <c r="K809" i="13"/>
  <c r="L809" i="13"/>
  <c r="K810" i="13"/>
  <c r="L810" i="13"/>
  <c r="K811" i="13"/>
  <c r="L811" i="13"/>
  <c r="K812" i="13"/>
  <c r="L812" i="13"/>
  <c r="K813" i="13"/>
  <c r="L813" i="13"/>
  <c r="K814" i="13"/>
  <c r="L814" i="13"/>
  <c r="K815" i="13"/>
  <c r="L815" i="13"/>
  <c r="K816" i="13"/>
  <c r="L816" i="13"/>
  <c r="K817" i="13"/>
  <c r="L817" i="13"/>
  <c r="K818" i="13"/>
  <c r="L818" i="13"/>
  <c r="K819" i="13"/>
  <c r="L819" i="13"/>
  <c r="K820" i="13"/>
  <c r="L820" i="13"/>
  <c r="K821" i="13"/>
  <c r="L821" i="13"/>
  <c r="K822" i="13"/>
  <c r="L822" i="13"/>
  <c r="K823" i="13"/>
  <c r="L823" i="13"/>
  <c r="K824" i="13"/>
  <c r="L824" i="13"/>
  <c r="K825" i="13"/>
  <c r="L825" i="13"/>
  <c r="K826" i="13"/>
  <c r="L826" i="13"/>
  <c r="K827" i="13"/>
  <c r="L827" i="13"/>
  <c r="K828" i="13"/>
  <c r="L828" i="13"/>
  <c r="K829" i="13"/>
  <c r="L829" i="13"/>
  <c r="K830" i="13"/>
  <c r="L830" i="13"/>
  <c r="K831" i="13"/>
  <c r="L831" i="13"/>
  <c r="C808" i="13"/>
  <c r="D808" i="13"/>
  <c r="E808" i="13"/>
  <c r="F808" i="13"/>
  <c r="G808" i="13"/>
  <c r="C809" i="13"/>
  <c r="D809" i="13"/>
  <c r="E809" i="13"/>
  <c r="F809" i="13"/>
  <c r="G809" i="13"/>
  <c r="C810" i="13"/>
  <c r="D810" i="13"/>
  <c r="E810" i="13"/>
  <c r="F810" i="13"/>
  <c r="G810" i="13"/>
  <c r="C811" i="13"/>
  <c r="D811" i="13"/>
  <c r="E811" i="13"/>
  <c r="F811" i="13"/>
  <c r="G811" i="13"/>
  <c r="C812" i="13"/>
  <c r="D812" i="13"/>
  <c r="E812" i="13"/>
  <c r="F812" i="13"/>
  <c r="G812" i="13"/>
  <c r="C813" i="13"/>
  <c r="D813" i="13"/>
  <c r="E813" i="13"/>
  <c r="F813" i="13"/>
  <c r="G813" i="13"/>
  <c r="C814" i="13"/>
  <c r="D814" i="13"/>
  <c r="E814" i="13"/>
  <c r="F814" i="13"/>
  <c r="G814" i="13"/>
  <c r="C815" i="13"/>
  <c r="N815" i="13" s="1"/>
  <c r="D815" i="13"/>
  <c r="E815" i="13"/>
  <c r="F815" i="13"/>
  <c r="G815" i="13"/>
  <c r="C816" i="13"/>
  <c r="D816" i="13"/>
  <c r="E816" i="13"/>
  <c r="F816" i="13"/>
  <c r="G816" i="13"/>
  <c r="C817" i="13"/>
  <c r="D817" i="13"/>
  <c r="E817" i="13"/>
  <c r="F817" i="13"/>
  <c r="G817" i="13"/>
  <c r="C818" i="13"/>
  <c r="D818" i="13"/>
  <c r="E818" i="13"/>
  <c r="F818" i="13"/>
  <c r="G818" i="13"/>
  <c r="C819" i="13"/>
  <c r="D819" i="13"/>
  <c r="E819" i="13"/>
  <c r="F819" i="13"/>
  <c r="G819" i="13"/>
  <c r="C820" i="13"/>
  <c r="D820" i="13"/>
  <c r="E820" i="13"/>
  <c r="F820" i="13"/>
  <c r="G820" i="13"/>
  <c r="C821" i="13"/>
  <c r="D821" i="13"/>
  <c r="E821" i="13"/>
  <c r="F821" i="13"/>
  <c r="G821" i="13"/>
  <c r="C822" i="13"/>
  <c r="D822" i="13"/>
  <c r="E822" i="13"/>
  <c r="F822" i="13"/>
  <c r="G822" i="13"/>
  <c r="C823" i="13"/>
  <c r="D823" i="13"/>
  <c r="E823" i="13"/>
  <c r="F823" i="13"/>
  <c r="G823" i="13"/>
  <c r="C824" i="13"/>
  <c r="D824" i="13"/>
  <c r="E824" i="13"/>
  <c r="F824" i="13"/>
  <c r="G824" i="13"/>
  <c r="C825" i="13"/>
  <c r="D825" i="13"/>
  <c r="E825" i="13"/>
  <c r="F825" i="13"/>
  <c r="G825" i="13"/>
  <c r="C826" i="13"/>
  <c r="D826" i="13"/>
  <c r="E826" i="13"/>
  <c r="F826" i="13"/>
  <c r="G826" i="13"/>
  <c r="C827" i="13"/>
  <c r="D827" i="13"/>
  <c r="E827" i="13"/>
  <c r="F827" i="13"/>
  <c r="G827" i="13"/>
  <c r="C828" i="13"/>
  <c r="D828" i="13"/>
  <c r="E828" i="13"/>
  <c r="F828" i="13"/>
  <c r="G828" i="13"/>
  <c r="C829" i="13"/>
  <c r="D829" i="13"/>
  <c r="E829" i="13"/>
  <c r="F829" i="13"/>
  <c r="G829" i="13"/>
  <c r="C830" i="13"/>
  <c r="D830" i="13"/>
  <c r="E830" i="13"/>
  <c r="F830" i="13"/>
  <c r="G830" i="13"/>
  <c r="C831" i="13"/>
  <c r="D831" i="13"/>
  <c r="E831" i="13"/>
  <c r="F831" i="13"/>
  <c r="G831" i="13"/>
  <c r="L807" i="13"/>
  <c r="K807" i="13"/>
  <c r="G807" i="13"/>
  <c r="F807" i="13"/>
  <c r="E807" i="13"/>
  <c r="D807" i="13"/>
  <c r="C807" i="13"/>
  <c r="K783" i="13"/>
  <c r="L783" i="13"/>
  <c r="K784" i="13"/>
  <c r="L784" i="13"/>
  <c r="K785" i="13"/>
  <c r="L785" i="13"/>
  <c r="K786" i="13"/>
  <c r="L786" i="13"/>
  <c r="K787" i="13"/>
  <c r="L787" i="13"/>
  <c r="K788" i="13"/>
  <c r="L788" i="13"/>
  <c r="K789" i="13"/>
  <c r="L789" i="13"/>
  <c r="K790" i="13"/>
  <c r="L790" i="13"/>
  <c r="K791" i="13"/>
  <c r="L791" i="13"/>
  <c r="K792" i="13"/>
  <c r="L792" i="13"/>
  <c r="K793" i="13"/>
  <c r="L793" i="13"/>
  <c r="K794" i="13"/>
  <c r="L794" i="13"/>
  <c r="K795" i="13"/>
  <c r="L795" i="13"/>
  <c r="K796" i="13"/>
  <c r="L796" i="13"/>
  <c r="K797" i="13"/>
  <c r="L797" i="13"/>
  <c r="K798" i="13"/>
  <c r="L798" i="13"/>
  <c r="K799" i="13"/>
  <c r="L799" i="13"/>
  <c r="K800" i="13"/>
  <c r="L800" i="13"/>
  <c r="K801" i="13"/>
  <c r="L801" i="13"/>
  <c r="K802" i="13"/>
  <c r="L802" i="13"/>
  <c r="K803" i="13"/>
  <c r="L803" i="13"/>
  <c r="K804" i="13"/>
  <c r="L804" i="13"/>
  <c r="K805" i="13"/>
  <c r="L805" i="13"/>
  <c r="K806" i="13"/>
  <c r="L806" i="13"/>
  <c r="C783" i="13"/>
  <c r="D783" i="13"/>
  <c r="E783" i="13"/>
  <c r="F783" i="13"/>
  <c r="G783" i="13"/>
  <c r="C784" i="13"/>
  <c r="D784" i="13"/>
  <c r="E784" i="13"/>
  <c r="F784" i="13"/>
  <c r="G784" i="13"/>
  <c r="C785" i="13"/>
  <c r="D785" i="13"/>
  <c r="E785" i="13"/>
  <c r="F785" i="13"/>
  <c r="G785" i="13"/>
  <c r="C786" i="13"/>
  <c r="D786" i="13"/>
  <c r="E786" i="13"/>
  <c r="F786" i="13"/>
  <c r="G786" i="13"/>
  <c r="C787" i="13"/>
  <c r="D787" i="13"/>
  <c r="E787" i="13"/>
  <c r="F787" i="13"/>
  <c r="G787" i="13"/>
  <c r="C788" i="13"/>
  <c r="D788" i="13"/>
  <c r="E788" i="13"/>
  <c r="F788" i="13"/>
  <c r="G788" i="13"/>
  <c r="C789" i="13"/>
  <c r="D789" i="13"/>
  <c r="E789" i="13"/>
  <c r="F789" i="13"/>
  <c r="G789" i="13"/>
  <c r="C790" i="13"/>
  <c r="D790" i="13"/>
  <c r="E790" i="13"/>
  <c r="F790" i="13"/>
  <c r="G790" i="13"/>
  <c r="C791" i="13"/>
  <c r="D791" i="13"/>
  <c r="E791" i="13"/>
  <c r="F791" i="13"/>
  <c r="G791" i="13"/>
  <c r="C792" i="13"/>
  <c r="D792" i="13"/>
  <c r="E792" i="13"/>
  <c r="F792" i="13"/>
  <c r="G792" i="13"/>
  <c r="C793" i="13"/>
  <c r="D793" i="13"/>
  <c r="E793" i="13"/>
  <c r="F793" i="13"/>
  <c r="G793" i="13"/>
  <c r="C794" i="13"/>
  <c r="D794" i="13"/>
  <c r="O794" i="13" s="1"/>
  <c r="E794" i="13"/>
  <c r="F794" i="13"/>
  <c r="G794" i="13"/>
  <c r="C795" i="13"/>
  <c r="D795" i="13"/>
  <c r="E795" i="13"/>
  <c r="F795" i="13"/>
  <c r="G795" i="13"/>
  <c r="C796" i="13"/>
  <c r="D796" i="13"/>
  <c r="E796" i="13"/>
  <c r="F796" i="13"/>
  <c r="G796" i="13"/>
  <c r="C797" i="13"/>
  <c r="D797" i="13"/>
  <c r="E797" i="13"/>
  <c r="F797" i="13"/>
  <c r="G797" i="13"/>
  <c r="C798" i="13"/>
  <c r="D798" i="13"/>
  <c r="E798" i="13"/>
  <c r="F798" i="13"/>
  <c r="G798" i="13"/>
  <c r="C799" i="13"/>
  <c r="D799" i="13"/>
  <c r="E799" i="13"/>
  <c r="F799" i="13"/>
  <c r="G799" i="13"/>
  <c r="C800" i="13"/>
  <c r="D800" i="13"/>
  <c r="E800" i="13"/>
  <c r="F800" i="13"/>
  <c r="G800" i="13"/>
  <c r="C801" i="13"/>
  <c r="D801" i="13"/>
  <c r="E801" i="13"/>
  <c r="F801" i="13"/>
  <c r="G801" i="13"/>
  <c r="C802" i="13"/>
  <c r="D802" i="13"/>
  <c r="E802" i="13"/>
  <c r="F802" i="13"/>
  <c r="G802" i="13"/>
  <c r="C803" i="13"/>
  <c r="D803" i="13"/>
  <c r="E803" i="13"/>
  <c r="F803" i="13"/>
  <c r="G803" i="13"/>
  <c r="C804" i="13"/>
  <c r="D804" i="13"/>
  <c r="E804" i="13"/>
  <c r="F804" i="13"/>
  <c r="G804" i="13"/>
  <c r="C805" i="13"/>
  <c r="D805" i="13"/>
  <c r="E805" i="13"/>
  <c r="F805" i="13"/>
  <c r="G805" i="13"/>
  <c r="C806" i="13"/>
  <c r="D806" i="13"/>
  <c r="E806" i="13"/>
  <c r="F806" i="13"/>
  <c r="G806" i="13"/>
  <c r="L782" i="13"/>
  <c r="K782" i="13"/>
  <c r="G782" i="13"/>
  <c r="F782" i="13"/>
  <c r="E782" i="13"/>
  <c r="D782" i="13"/>
  <c r="C782" i="13"/>
  <c r="K758" i="13"/>
  <c r="L758" i="13"/>
  <c r="K759" i="13"/>
  <c r="L759" i="13"/>
  <c r="K760" i="13"/>
  <c r="L760" i="13"/>
  <c r="K761" i="13"/>
  <c r="L761" i="13"/>
  <c r="K762" i="13"/>
  <c r="L762" i="13"/>
  <c r="K763" i="13"/>
  <c r="L763" i="13"/>
  <c r="K764" i="13"/>
  <c r="L764" i="13"/>
  <c r="K765" i="13"/>
  <c r="L765" i="13"/>
  <c r="K766" i="13"/>
  <c r="L766" i="13"/>
  <c r="K767" i="13"/>
  <c r="L767" i="13"/>
  <c r="K768" i="13"/>
  <c r="L768" i="13"/>
  <c r="K769" i="13"/>
  <c r="L769" i="13"/>
  <c r="K770" i="13"/>
  <c r="L770" i="13"/>
  <c r="K771" i="13"/>
  <c r="L771" i="13"/>
  <c r="K772" i="13"/>
  <c r="L772" i="13"/>
  <c r="K773" i="13"/>
  <c r="L773" i="13"/>
  <c r="K774" i="13"/>
  <c r="L774" i="13"/>
  <c r="K775" i="13"/>
  <c r="L775" i="13"/>
  <c r="K776" i="13"/>
  <c r="L776" i="13"/>
  <c r="K777" i="13"/>
  <c r="L777" i="13"/>
  <c r="K778" i="13"/>
  <c r="L778" i="13"/>
  <c r="K779" i="13"/>
  <c r="L779" i="13"/>
  <c r="K780" i="13"/>
  <c r="L780" i="13"/>
  <c r="K781" i="13"/>
  <c r="L781" i="13"/>
  <c r="C758" i="13"/>
  <c r="D758" i="13"/>
  <c r="E758" i="13"/>
  <c r="F758" i="13"/>
  <c r="G758" i="13"/>
  <c r="C759" i="13"/>
  <c r="D759" i="13"/>
  <c r="E759" i="13"/>
  <c r="F759" i="13"/>
  <c r="G759" i="13"/>
  <c r="C760" i="13"/>
  <c r="D760" i="13"/>
  <c r="E760" i="13"/>
  <c r="F760" i="13"/>
  <c r="G760" i="13"/>
  <c r="C761" i="13"/>
  <c r="D761" i="13"/>
  <c r="E761" i="13"/>
  <c r="F761" i="13"/>
  <c r="G761" i="13"/>
  <c r="C762" i="13"/>
  <c r="D762" i="13"/>
  <c r="E762" i="13"/>
  <c r="F762" i="13"/>
  <c r="G762" i="13"/>
  <c r="C763" i="13"/>
  <c r="M763" i="13" s="1"/>
  <c r="D763" i="13"/>
  <c r="E763" i="13"/>
  <c r="F763" i="13"/>
  <c r="G763" i="13"/>
  <c r="C764" i="13"/>
  <c r="D764" i="13"/>
  <c r="E764" i="13"/>
  <c r="F764" i="13"/>
  <c r="G764" i="13"/>
  <c r="C765" i="13"/>
  <c r="D765" i="13"/>
  <c r="E765" i="13"/>
  <c r="F765" i="13"/>
  <c r="G765" i="13"/>
  <c r="C766" i="13"/>
  <c r="D766" i="13"/>
  <c r="E766" i="13"/>
  <c r="F766" i="13"/>
  <c r="G766" i="13"/>
  <c r="C767" i="13"/>
  <c r="D767" i="13"/>
  <c r="E767" i="13"/>
  <c r="F767" i="13"/>
  <c r="G767" i="13"/>
  <c r="C768" i="13"/>
  <c r="D768" i="13"/>
  <c r="E768" i="13"/>
  <c r="F768" i="13"/>
  <c r="G768" i="13"/>
  <c r="C769" i="13"/>
  <c r="D769" i="13"/>
  <c r="E769" i="13"/>
  <c r="F769" i="13"/>
  <c r="G769" i="13"/>
  <c r="C770" i="13"/>
  <c r="D770" i="13"/>
  <c r="E770" i="13"/>
  <c r="F770" i="13"/>
  <c r="G770" i="13"/>
  <c r="C771" i="13"/>
  <c r="D771" i="13"/>
  <c r="E771" i="13"/>
  <c r="F771" i="13"/>
  <c r="G771" i="13"/>
  <c r="C772" i="13"/>
  <c r="D772" i="13"/>
  <c r="E772" i="13"/>
  <c r="F772" i="13"/>
  <c r="G772" i="13"/>
  <c r="C773" i="13"/>
  <c r="D773" i="13"/>
  <c r="E773" i="13"/>
  <c r="F773" i="13"/>
  <c r="G773" i="13"/>
  <c r="C774" i="13"/>
  <c r="D774" i="13"/>
  <c r="E774" i="13"/>
  <c r="F774" i="13"/>
  <c r="G774" i="13"/>
  <c r="C775" i="13"/>
  <c r="D775" i="13"/>
  <c r="E775" i="13"/>
  <c r="F775" i="13"/>
  <c r="G775" i="13"/>
  <c r="C776" i="13"/>
  <c r="D776" i="13"/>
  <c r="E776" i="13"/>
  <c r="F776" i="13"/>
  <c r="G776" i="13"/>
  <c r="C777" i="13"/>
  <c r="D777" i="13"/>
  <c r="E777" i="13"/>
  <c r="F777" i="13"/>
  <c r="G777" i="13"/>
  <c r="C778" i="13"/>
  <c r="D778" i="13"/>
  <c r="E778" i="13"/>
  <c r="F778" i="13"/>
  <c r="G778" i="13"/>
  <c r="C779" i="13"/>
  <c r="D779" i="13"/>
  <c r="E779" i="13"/>
  <c r="F779" i="13"/>
  <c r="G779" i="13"/>
  <c r="C780" i="13"/>
  <c r="D780" i="13"/>
  <c r="E780" i="13"/>
  <c r="F780" i="13"/>
  <c r="G780" i="13"/>
  <c r="C781" i="13"/>
  <c r="D781" i="13"/>
  <c r="E781" i="13"/>
  <c r="F781" i="13"/>
  <c r="G781" i="13"/>
  <c r="L757" i="13"/>
  <c r="K757" i="13"/>
  <c r="G757" i="13"/>
  <c r="F757" i="13"/>
  <c r="E757" i="13"/>
  <c r="D757" i="13"/>
  <c r="C757" i="13"/>
  <c r="K733" i="13"/>
  <c r="L733" i="13"/>
  <c r="K734" i="13"/>
  <c r="L734" i="13"/>
  <c r="K735" i="13"/>
  <c r="L735" i="13"/>
  <c r="K736" i="13"/>
  <c r="L736" i="13"/>
  <c r="K737" i="13"/>
  <c r="L737" i="13"/>
  <c r="K738" i="13"/>
  <c r="L738" i="13"/>
  <c r="K739" i="13"/>
  <c r="L739" i="13"/>
  <c r="K740" i="13"/>
  <c r="L740" i="13"/>
  <c r="K741" i="13"/>
  <c r="L741" i="13"/>
  <c r="K742" i="13"/>
  <c r="L742" i="13"/>
  <c r="K743" i="13"/>
  <c r="L743" i="13"/>
  <c r="K744" i="13"/>
  <c r="L744" i="13"/>
  <c r="K745" i="13"/>
  <c r="L745" i="13"/>
  <c r="K746" i="13"/>
  <c r="L746" i="13"/>
  <c r="K747" i="13"/>
  <c r="L747" i="13"/>
  <c r="K748" i="13"/>
  <c r="L748" i="13"/>
  <c r="K749" i="13"/>
  <c r="L749" i="13"/>
  <c r="K750" i="13"/>
  <c r="L750" i="13"/>
  <c r="K751" i="13"/>
  <c r="L751" i="13"/>
  <c r="K752" i="13"/>
  <c r="L752" i="13"/>
  <c r="K753" i="13"/>
  <c r="L753" i="13"/>
  <c r="K754" i="13"/>
  <c r="L754" i="13"/>
  <c r="K755" i="13"/>
  <c r="L755" i="13"/>
  <c r="K756" i="13"/>
  <c r="L756" i="13"/>
  <c r="C733" i="13"/>
  <c r="D733" i="13"/>
  <c r="E733" i="13"/>
  <c r="F733" i="13"/>
  <c r="G733" i="13"/>
  <c r="C734" i="13"/>
  <c r="D734" i="13"/>
  <c r="E734" i="13"/>
  <c r="F734" i="13"/>
  <c r="G734" i="13"/>
  <c r="C735" i="13"/>
  <c r="D735" i="13"/>
  <c r="E735" i="13"/>
  <c r="F735" i="13"/>
  <c r="G735" i="13"/>
  <c r="C736" i="13"/>
  <c r="D736" i="13"/>
  <c r="E736" i="13"/>
  <c r="F736" i="13"/>
  <c r="G736" i="13"/>
  <c r="C737" i="13"/>
  <c r="D737" i="13"/>
  <c r="E737" i="13"/>
  <c r="F737" i="13"/>
  <c r="G737" i="13"/>
  <c r="C738" i="13"/>
  <c r="D738" i="13"/>
  <c r="E738" i="13"/>
  <c r="F738" i="13"/>
  <c r="G738" i="13"/>
  <c r="C739" i="13"/>
  <c r="D739" i="13"/>
  <c r="E739" i="13"/>
  <c r="F739" i="13"/>
  <c r="G739" i="13"/>
  <c r="C740" i="13"/>
  <c r="D740" i="13"/>
  <c r="E740" i="13"/>
  <c r="F740" i="13"/>
  <c r="G740" i="13"/>
  <c r="C741" i="13"/>
  <c r="D741" i="13"/>
  <c r="E741" i="13"/>
  <c r="F741" i="13"/>
  <c r="G741" i="13"/>
  <c r="C742" i="13"/>
  <c r="D742" i="13"/>
  <c r="E742" i="13"/>
  <c r="F742" i="13"/>
  <c r="G742" i="13"/>
  <c r="C743" i="13"/>
  <c r="D743" i="13"/>
  <c r="E743" i="13"/>
  <c r="F743" i="13"/>
  <c r="G743" i="13"/>
  <c r="C744" i="13"/>
  <c r="D744" i="13"/>
  <c r="E744" i="13"/>
  <c r="F744" i="13"/>
  <c r="G744" i="13"/>
  <c r="C745" i="13"/>
  <c r="D745" i="13"/>
  <c r="E745" i="13"/>
  <c r="F745" i="13"/>
  <c r="G745" i="13"/>
  <c r="C746" i="13"/>
  <c r="D746" i="13"/>
  <c r="O746" i="13" s="1"/>
  <c r="E746" i="13"/>
  <c r="F746" i="13"/>
  <c r="G746" i="13"/>
  <c r="C747" i="13"/>
  <c r="D747" i="13"/>
  <c r="E747" i="13"/>
  <c r="F747" i="13"/>
  <c r="G747" i="13"/>
  <c r="C748" i="13"/>
  <c r="D748" i="13"/>
  <c r="E748" i="13"/>
  <c r="F748" i="13"/>
  <c r="G748" i="13"/>
  <c r="C749" i="13"/>
  <c r="D749" i="13"/>
  <c r="E749" i="13"/>
  <c r="F749" i="13"/>
  <c r="G749" i="13"/>
  <c r="C750" i="13"/>
  <c r="D750" i="13"/>
  <c r="E750" i="13"/>
  <c r="F750" i="13"/>
  <c r="G750" i="13"/>
  <c r="C751" i="13"/>
  <c r="D751" i="13"/>
  <c r="E751" i="13"/>
  <c r="F751" i="13"/>
  <c r="G751" i="13"/>
  <c r="C752" i="13"/>
  <c r="D752" i="13"/>
  <c r="E752" i="13"/>
  <c r="F752" i="13"/>
  <c r="G752" i="13"/>
  <c r="C753" i="13"/>
  <c r="D753" i="13"/>
  <c r="E753" i="13"/>
  <c r="F753" i="13"/>
  <c r="G753" i="13"/>
  <c r="C754" i="13"/>
  <c r="D754" i="13"/>
  <c r="E754" i="13"/>
  <c r="F754" i="13"/>
  <c r="G754" i="13"/>
  <c r="C755" i="13"/>
  <c r="D755" i="13"/>
  <c r="E755" i="13"/>
  <c r="F755" i="13"/>
  <c r="G755" i="13"/>
  <c r="C756" i="13"/>
  <c r="D756" i="13"/>
  <c r="E756" i="13"/>
  <c r="F756" i="13"/>
  <c r="G756" i="13"/>
  <c r="L732" i="13"/>
  <c r="K732" i="13"/>
  <c r="G732" i="13"/>
  <c r="F732" i="13"/>
  <c r="E732" i="13"/>
  <c r="D732" i="13"/>
  <c r="C732" i="13"/>
  <c r="K708" i="13"/>
  <c r="L708" i="13"/>
  <c r="K709" i="13"/>
  <c r="L709" i="13"/>
  <c r="K710" i="13"/>
  <c r="L710" i="13"/>
  <c r="K711" i="13"/>
  <c r="L711" i="13"/>
  <c r="K712" i="13"/>
  <c r="L712" i="13"/>
  <c r="K713" i="13"/>
  <c r="L713" i="13"/>
  <c r="K714" i="13"/>
  <c r="L714" i="13"/>
  <c r="K715" i="13"/>
  <c r="L715" i="13"/>
  <c r="K716" i="13"/>
  <c r="L716" i="13"/>
  <c r="K717" i="13"/>
  <c r="L717" i="13"/>
  <c r="K718" i="13"/>
  <c r="L718" i="13"/>
  <c r="K719" i="13"/>
  <c r="L719" i="13"/>
  <c r="K720" i="13"/>
  <c r="L720" i="13"/>
  <c r="K721" i="13"/>
  <c r="L721" i="13"/>
  <c r="K722" i="13"/>
  <c r="L722" i="13"/>
  <c r="K723" i="13"/>
  <c r="L723" i="13"/>
  <c r="K724" i="13"/>
  <c r="L724" i="13"/>
  <c r="K725" i="13"/>
  <c r="L725" i="13"/>
  <c r="K726" i="13"/>
  <c r="L726" i="13"/>
  <c r="K727" i="13"/>
  <c r="L727" i="13"/>
  <c r="K728" i="13"/>
  <c r="L728" i="13"/>
  <c r="K729" i="13"/>
  <c r="L729" i="13"/>
  <c r="K730" i="13"/>
  <c r="L730" i="13"/>
  <c r="K731" i="13"/>
  <c r="L731" i="13"/>
  <c r="C708" i="13"/>
  <c r="D708" i="13"/>
  <c r="E708" i="13"/>
  <c r="F708" i="13"/>
  <c r="G708" i="13"/>
  <c r="C709" i="13"/>
  <c r="D709" i="13"/>
  <c r="E709" i="13"/>
  <c r="F709" i="13"/>
  <c r="G709" i="13"/>
  <c r="C710" i="13"/>
  <c r="D710" i="13"/>
  <c r="E710" i="13"/>
  <c r="F710" i="13"/>
  <c r="G710" i="13"/>
  <c r="C711" i="13"/>
  <c r="D711" i="13"/>
  <c r="E711" i="13"/>
  <c r="F711" i="13"/>
  <c r="G711" i="13"/>
  <c r="C712" i="13"/>
  <c r="D712" i="13"/>
  <c r="E712" i="13"/>
  <c r="F712" i="13"/>
  <c r="G712" i="13"/>
  <c r="C713" i="13"/>
  <c r="D713" i="13"/>
  <c r="E713" i="13"/>
  <c r="F713" i="13"/>
  <c r="G713" i="13"/>
  <c r="C714" i="13"/>
  <c r="D714" i="13"/>
  <c r="E714" i="13"/>
  <c r="F714" i="13"/>
  <c r="G714" i="13"/>
  <c r="C715" i="13"/>
  <c r="D715" i="13"/>
  <c r="E715" i="13"/>
  <c r="F715" i="13"/>
  <c r="G715" i="13"/>
  <c r="C716" i="13"/>
  <c r="D716" i="13"/>
  <c r="E716" i="13"/>
  <c r="F716" i="13"/>
  <c r="G716" i="13"/>
  <c r="C717" i="13"/>
  <c r="D717" i="13"/>
  <c r="E717" i="13"/>
  <c r="F717" i="13"/>
  <c r="G717" i="13"/>
  <c r="C718" i="13"/>
  <c r="D718" i="13"/>
  <c r="E718" i="13"/>
  <c r="F718" i="13"/>
  <c r="G718" i="13"/>
  <c r="C719" i="13"/>
  <c r="D719" i="13"/>
  <c r="E719" i="13"/>
  <c r="F719" i="13"/>
  <c r="G719" i="13"/>
  <c r="C720" i="13"/>
  <c r="D720" i="13"/>
  <c r="E720" i="13"/>
  <c r="F720" i="13"/>
  <c r="G720" i="13"/>
  <c r="C721" i="13"/>
  <c r="D721" i="13"/>
  <c r="E721" i="13"/>
  <c r="F721" i="13"/>
  <c r="G721" i="13"/>
  <c r="C722" i="13"/>
  <c r="D722" i="13"/>
  <c r="E722" i="13"/>
  <c r="F722" i="13"/>
  <c r="G722" i="13"/>
  <c r="C723" i="13"/>
  <c r="D723" i="13"/>
  <c r="E723" i="13"/>
  <c r="F723" i="13"/>
  <c r="G723" i="13"/>
  <c r="C724" i="13"/>
  <c r="D724" i="13"/>
  <c r="E724" i="13"/>
  <c r="F724" i="13"/>
  <c r="G724" i="13"/>
  <c r="C725" i="13"/>
  <c r="D725" i="13"/>
  <c r="E725" i="13"/>
  <c r="F725" i="13"/>
  <c r="G725" i="13"/>
  <c r="C726" i="13"/>
  <c r="D726" i="13"/>
  <c r="E726" i="13"/>
  <c r="F726" i="13"/>
  <c r="G726" i="13"/>
  <c r="C727" i="13"/>
  <c r="D727" i="13"/>
  <c r="E727" i="13"/>
  <c r="F727" i="13"/>
  <c r="G727" i="13"/>
  <c r="C728" i="13"/>
  <c r="D728" i="13"/>
  <c r="E728" i="13"/>
  <c r="F728" i="13"/>
  <c r="G728" i="13"/>
  <c r="C729" i="13"/>
  <c r="D729" i="13"/>
  <c r="E729" i="13"/>
  <c r="F729" i="13"/>
  <c r="G729" i="13"/>
  <c r="C730" i="13"/>
  <c r="D730" i="13"/>
  <c r="E730" i="13"/>
  <c r="F730" i="13"/>
  <c r="G730" i="13"/>
  <c r="C731" i="13"/>
  <c r="D731" i="13"/>
  <c r="E731" i="13"/>
  <c r="F731" i="13"/>
  <c r="G731" i="13"/>
  <c r="L707" i="13"/>
  <c r="K707" i="13"/>
  <c r="G707" i="13"/>
  <c r="F707" i="13"/>
  <c r="E707" i="13"/>
  <c r="D707" i="13"/>
  <c r="C707" i="13"/>
  <c r="K683" i="13"/>
  <c r="L683" i="13"/>
  <c r="K684" i="13"/>
  <c r="L684" i="13"/>
  <c r="K685" i="13"/>
  <c r="L685" i="13"/>
  <c r="K686" i="13"/>
  <c r="L686" i="13"/>
  <c r="K687" i="13"/>
  <c r="L687" i="13"/>
  <c r="K688" i="13"/>
  <c r="L688" i="13"/>
  <c r="K689" i="13"/>
  <c r="L689" i="13"/>
  <c r="K690" i="13"/>
  <c r="L690" i="13"/>
  <c r="K691" i="13"/>
  <c r="L691" i="13"/>
  <c r="K692" i="13"/>
  <c r="L692" i="13"/>
  <c r="K693" i="13"/>
  <c r="L693" i="13"/>
  <c r="K694" i="13"/>
  <c r="L694" i="13"/>
  <c r="K695" i="13"/>
  <c r="L695" i="13"/>
  <c r="K696" i="13"/>
  <c r="L696" i="13"/>
  <c r="K697" i="13"/>
  <c r="L697" i="13"/>
  <c r="K698" i="13"/>
  <c r="L698" i="13"/>
  <c r="K699" i="13"/>
  <c r="L699" i="13"/>
  <c r="K700" i="13"/>
  <c r="L700" i="13"/>
  <c r="K701" i="13"/>
  <c r="L701" i="13"/>
  <c r="K702" i="13"/>
  <c r="L702" i="13"/>
  <c r="K703" i="13"/>
  <c r="L703" i="13"/>
  <c r="K704" i="13"/>
  <c r="L704" i="13"/>
  <c r="K705" i="13"/>
  <c r="L705" i="13"/>
  <c r="K706" i="13"/>
  <c r="L706" i="13"/>
  <c r="C683" i="13"/>
  <c r="D683" i="13"/>
  <c r="E683" i="13"/>
  <c r="F683" i="13"/>
  <c r="G683" i="13"/>
  <c r="C684" i="13"/>
  <c r="D684" i="13"/>
  <c r="E684" i="13"/>
  <c r="F684" i="13"/>
  <c r="G684" i="13"/>
  <c r="C685" i="13"/>
  <c r="D685" i="13"/>
  <c r="E685" i="13"/>
  <c r="F685" i="13"/>
  <c r="G685" i="13"/>
  <c r="C686" i="13"/>
  <c r="D686" i="13"/>
  <c r="N686" i="13" s="1"/>
  <c r="E686" i="13"/>
  <c r="F686" i="13"/>
  <c r="G686" i="13"/>
  <c r="C687" i="13"/>
  <c r="D687" i="13"/>
  <c r="E687" i="13"/>
  <c r="F687" i="13"/>
  <c r="G687" i="13"/>
  <c r="C688" i="13"/>
  <c r="D688" i="13"/>
  <c r="E688" i="13"/>
  <c r="F688" i="13"/>
  <c r="G688" i="13"/>
  <c r="C689" i="13"/>
  <c r="D689" i="13"/>
  <c r="E689" i="13"/>
  <c r="F689" i="13"/>
  <c r="G689" i="13"/>
  <c r="C690" i="13"/>
  <c r="D690" i="13"/>
  <c r="E690" i="13"/>
  <c r="F690" i="13"/>
  <c r="G690" i="13"/>
  <c r="C691" i="13"/>
  <c r="D691" i="13"/>
  <c r="E691" i="13"/>
  <c r="F691" i="13"/>
  <c r="G691" i="13"/>
  <c r="C692" i="13"/>
  <c r="D692" i="13"/>
  <c r="E692" i="13"/>
  <c r="F692" i="13"/>
  <c r="G692" i="13"/>
  <c r="C693" i="13"/>
  <c r="D693" i="13"/>
  <c r="E693" i="13"/>
  <c r="F693" i="13"/>
  <c r="G693" i="13"/>
  <c r="C694" i="13"/>
  <c r="D694" i="13"/>
  <c r="E694" i="13"/>
  <c r="F694" i="13"/>
  <c r="G694" i="13"/>
  <c r="C695" i="13"/>
  <c r="D695" i="13"/>
  <c r="E695" i="13"/>
  <c r="F695" i="13"/>
  <c r="G695" i="13"/>
  <c r="C696" i="13"/>
  <c r="D696" i="13"/>
  <c r="E696" i="13"/>
  <c r="F696" i="13"/>
  <c r="G696" i="13"/>
  <c r="C697" i="13"/>
  <c r="D697" i="13"/>
  <c r="E697" i="13"/>
  <c r="F697" i="13"/>
  <c r="G697" i="13"/>
  <c r="C698" i="13"/>
  <c r="D698" i="13"/>
  <c r="E698" i="13"/>
  <c r="F698" i="13"/>
  <c r="G698" i="13"/>
  <c r="C699" i="13"/>
  <c r="D699" i="13"/>
  <c r="E699" i="13"/>
  <c r="F699" i="13"/>
  <c r="G699" i="13"/>
  <c r="C700" i="13"/>
  <c r="D700" i="13"/>
  <c r="E700" i="13"/>
  <c r="F700" i="13"/>
  <c r="G700" i="13"/>
  <c r="C701" i="13"/>
  <c r="D701" i="13"/>
  <c r="E701" i="13"/>
  <c r="F701" i="13"/>
  <c r="G701" i="13"/>
  <c r="C702" i="13"/>
  <c r="D702" i="13"/>
  <c r="E702" i="13"/>
  <c r="F702" i="13"/>
  <c r="G702" i="13"/>
  <c r="C703" i="13"/>
  <c r="D703" i="13"/>
  <c r="E703" i="13"/>
  <c r="F703" i="13"/>
  <c r="G703" i="13"/>
  <c r="C704" i="13"/>
  <c r="D704" i="13"/>
  <c r="E704" i="13"/>
  <c r="F704" i="13"/>
  <c r="G704" i="13"/>
  <c r="C705" i="13"/>
  <c r="D705" i="13"/>
  <c r="E705" i="13"/>
  <c r="F705" i="13"/>
  <c r="G705" i="13"/>
  <c r="C706" i="13"/>
  <c r="D706" i="13"/>
  <c r="E706" i="13"/>
  <c r="F706" i="13"/>
  <c r="G706" i="13"/>
  <c r="L682" i="13"/>
  <c r="K682" i="13"/>
  <c r="G682" i="13"/>
  <c r="F682" i="13"/>
  <c r="E682" i="13"/>
  <c r="D682" i="13"/>
  <c r="C682" i="13"/>
  <c r="K658" i="13"/>
  <c r="L658" i="13"/>
  <c r="K659" i="13"/>
  <c r="L659" i="13"/>
  <c r="K660" i="13"/>
  <c r="L660" i="13"/>
  <c r="K661" i="13"/>
  <c r="L661" i="13"/>
  <c r="K662" i="13"/>
  <c r="L662" i="13"/>
  <c r="K663" i="13"/>
  <c r="L663" i="13"/>
  <c r="K664" i="13"/>
  <c r="L664" i="13"/>
  <c r="K665" i="13"/>
  <c r="L665" i="13"/>
  <c r="K666" i="13"/>
  <c r="L666" i="13"/>
  <c r="K667" i="13"/>
  <c r="L667" i="13"/>
  <c r="K668" i="13"/>
  <c r="L668" i="13"/>
  <c r="K669" i="13"/>
  <c r="L669" i="13"/>
  <c r="K670" i="13"/>
  <c r="L670" i="13"/>
  <c r="K671" i="13"/>
  <c r="L671" i="13"/>
  <c r="K672" i="13"/>
  <c r="L672" i="13"/>
  <c r="K673" i="13"/>
  <c r="L673" i="13"/>
  <c r="K674" i="13"/>
  <c r="L674" i="13"/>
  <c r="K675" i="13"/>
  <c r="L675" i="13"/>
  <c r="K676" i="13"/>
  <c r="L676" i="13"/>
  <c r="K677" i="13"/>
  <c r="L677" i="13"/>
  <c r="K678" i="13"/>
  <c r="L678" i="13"/>
  <c r="K679" i="13"/>
  <c r="L679" i="13"/>
  <c r="K680" i="13"/>
  <c r="L680" i="13"/>
  <c r="K681" i="13"/>
  <c r="L681" i="13"/>
  <c r="C658" i="13"/>
  <c r="D658" i="13"/>
  <c r="E658" i="13"/>
  <c r="F658" i="13"/>
  <c r="G658" i="13"/>
  <c r="C659" i="13"/>
  <c r="D659" i="13"/>
  <c r="E659" i="13"/>
  <c r="F659" i="13"/>
  <c r="G659" i="13"/>
  <c r="C660" i="13"/>
  <c r="D660" i="13"/>
  <c r="E660" i="13"/>
  <c r="F660" i="13"/>
  <c r="G660" i="13"/>
  <c r="C661" i="13"/>
  <c r="D661" i="13"/>
  <c r="E661" i="13"/>
  <c r="F661" i="13"/>
  <c r="G661" i="13"/>
  <c r="C662" i="13"/>
  <c r="D662" i="13"/>
  <c r="E662" i="13"/>
  <c r="F662" i="13"/>
  <c r="G662" i="13"/>
  <c r="C663" i="13"/>
  <c r="D663" i="13"/>
  <c r="E663" i="13"/>
  <c r="F663" i="13"/>
  <c r="G663" i="13"/>
  <c r="C664" i="13"/>
  <c r="D664" i="13"/>
  <c r="E664" i="13"/>
  <c r="F664" i="13"/>
  <c r="G664" i="13"/>
  <c r="C665" i="13"/>
  <c r="D665" i="13"/>
  <c r="E665" i="13"/>
  <c r="F665" i="13"/>
  <c r="G665" i="13"/>
  <c r="C666" i="13"/>
  <c r="D666" i="13"/>
  <c r="E666" i="13"/>
  <c r="F666" i="13"/>
  <c r="G666" i="13"/>
  <c r="C667" i="13"/>
  <c r="D667" i="13"/>
  <c r="E667" i="13"/>
  <c r="F667" i="13"/>
  <c r="G667" i="13"/>
  <c r="C668" i="13"/>
  <c r="D668" i="13"/>
  <c r="E668" i="13"/>
  <c r="F668" i="13"/>
  <c r="G668" i="13"/>
  <c r="C669" i="13"/>
  <c r="D669" i="13"/>
  <c r="E669" i="13"/>
  <c r="F669" i="13"/>
  <c r="G669" i="13"/>
  <c r="C670" i="13"/>
  <c r="D670" i="13"/>
  <c r="E670" i="13"/>
  <c r="F670" i="13"/>
  <c r="G670" i="13"/>
  <c r="C671" i="13"/>
  <c r="D671" i="13"/>
  <c r="E671" i="13"/>
  <c r="F671" i="13"/>
  <c r="G671" i="13"/>
  <c r="C672" i="13"/>
  <c r="D672" i="13"/>
  <c r="E672" i="13"/>
  <c r="F672" i="13"/>
  <c r="G672" i="13"/>
  <c r="C673" i="13"/>
  <c r="D673" i="13"/>
  <c r="E673" i="13"/>
  <c r="F673" i="13"/>
  <c r="G673" i="13"/>
  <c r="C674" i="13"/>
  <c r="D674" i="13"/>
  <c r="E674" i="13"/>
  <c r="F674" i="13"/>
  <c r="G674" i="13"/>
  <c r="C675" i="13"/>
  <c r="N675" i="13" s="1"/>
  <c r="D675" i="13"/>
  <c r="E675" i="13"/>
  <c r="F675" i="13"/>
  <c r="G675" i="13"/>
  <c r="C676" i="13"/>
  <c r="D676" i="13"/>
  <c r="E676" i="13"/>
  <c r="F676" i="13"/>
  <c r="G676" i="13"/>
  <c r="C677" i="13"/>
  <c r="D677" i="13"/>
  <c r="E677" i="13"/>
  <c r="F677" i="13"/>
  <c r="G677" i="13"/>
  <c r="C678" i="13"/>
  <c r="D678" i="13"/>
  <c r="E678" i="13"/>
  <c r="F678" i="13"/>
  <c r="G678" i="13"/>
  <c r="C679" i="13"/>
  <c r="D679" i="13"/>
  <c r="E679" i="13"/>
  <c r="F679" i="13"/>
  <c r="G679" i="13"/>
  <c r="C680" i="13"/>
  <c r="D680" i="13"/>
  <c r="E680" i="13"/>
  <c r="F680" i="13"/>
  <c r="G680" i="13"/>
  <c r="C681" i="13"/>
  <c r="D681" i="13"/>
  <c r="E681" i="13"/>
  <c r="F681" i="13"/>
  <c r="G681" i="13"/>
  <c r="L657" i="13"/>
  <c r="K657" i="13"/>
  <c r="G657" i="13"/>
  <c r="F657" i="13"/>
  <c r="E657" i="13"/>
  <c r="D657" i="13"/>
  <c r="C657" i="13"/>
  <c r="K633" i="13"/>
  <c r="L633" i="13"/>
  <c r="K634" i="13"/>
  <c r="L634" i="13"/>
  <c r="K635" i="13"/>
  <c r="L635" i="13"/>
  <c r="K636" i="13"/>
  <c r="L636" i="13"/>
  <c r="K637" i="13"/>
  <c r="L637" i="13"/>
  <c r="K638" i="13"/>
  <c r="L638" i="13"/>
  <c r="K639" i="13"/>
  <c r="L639" i="13"/>
  <c r="K640" i="13"/>
  <c r="L640" i="13"/>
  <c r="K641" i="13"/>
  <c r="L641" i="13"/>
  <c r="K642" i="13"/>
  <c r="L642" i="13"/>
  <c r="K643" i="13"/>
  <c r="L643" i="13"/>
  <c r="K644" i="13"/>
  <c r="L644" i="13"/>
  <c r="K645" i="13"/>
  <c r="L645" i="13"/>
  <c r="K646" i="13"/>
  <c r="L646" i="13"/>
  <c r="K647" i="13"/>
  <c r="L647" i="13"/>
  <c r="K648" i="13"/>
  <c r="L648" i="13"/>
  <c r="K649" i="13"/>
  <c r="L649" i="13"/>
  <c r="K650" i="13"/>
  <c r="L650" i="13"/>
  <c r="K651" i="13"/>
  <c r="L651" i="13"/>
  <c r="K652" i="13"/>
  <c r="L652" i="13"/>
  <c r="K653" i="13"/>
  <c r="L653" i="13"/>
  <c r="K654" i="13"/>
  <c r="L654" i="13"/>
  <c r="K655" i="13"/>
  <c r="L655" i="13"/>
  <c r="K656" i="13"/>
  <c r="L656" i="13"/>
  <c r="C633" i="13"/>
  <c r="D633" i="13"/>
  <c r="E633" i="13"/>
  <c r="F633" i="13"/>
  <c r="G633" i="13"/>
  <c r="C634" i="13"/>
  <c r="D634" i="13"/>
  <c r="E634" i="13"/>
  <c r="F634" i="13"/>
  <c r="G634" i="13"/>
  <c r="C635" i="13"/>
  <c r="N635" i="13" s="1"/>
  <c r="D635" i="13"/>
  <c r="E635" i="13"/>
  <c r="F635" i="13"/>
  <c r="G635" i="13"/>
  <c r="C636" i="13"/>
  <c r="D636" i="13"/>
  <c r="E636" i="13"/>
  <c r="F636" i="13"/>
  <c r="G636" i="13"/>
  <c r="C637" i="13"/>
  <c r="D637" i="13"/>
  <c r="E637" i="13"/>
  <c r="F637" i="13"/>
  <c r="G637" i="13"/>
  <c r="C638" i="13"/>
  <c r="D638" i="13"/>
  <c r="E638" i="13"/>
  <c r="F638" i="13"/>
  <c r="G638" i="13"/>
  <c r="C639" i="13"/>
  <c r="D639" i="13"/>
  <c r="E639" i="13"/>
  <c r="F639" i="13"/>
  <c r="G639" i="13"/>
  <c r="C640" i="13"/>
  <c r="D640" i="13"/>
  <c r="E640" i="13"/>
  <c r="F640" i="13"/>
  <c r="G640" i="13"/>
  <c r="C641" i="13"/>
  <c r="D641" i="13"/>
  <c r="E641" i="13"/>
  <c r="F641" i="13"/>
  <c r="G641" i="13"/>
  <c r="C642" i="13"/>
  <c r="D642" i="13"/>
  <c r="E642" i="13"/>
  <c r="F642" i="13"/>
  <c r="G642" i="13"/>
  <c r="C643" i="13"/>
  <c r="D643" i="13"/>
  <c r="E643" i="13"/>
  <c r="F643" i="13"/>
  <c r="G643" i="13"/>
  <c r="C644" i="13"/>
  <c r="D644" i="13"/>
  <c r="E644" i="13"/>
  <c r="F644" i="13"/>
  <c r="G644" i="13"/>
  <c r="C645" i="13"/>
  <c r="D645" i="13"/>
  <c r="E645" i="13"/>
  <c r="F645" i="13"/>
  <c r="G645" i="13"/>
  <c r="C646" i="13"/>
  <c r="D646" i="13"/>
  <c r="E646" i="13"/>
  <c r="F646" i="13"/>
  <c r="G646" i="13"/>
  <c r="C647" i="13"/>
  <c r="D647" i="13"/>
  <c r="E647" i="13"/>
  <c r="F647" i="13"/>
  <c r="G647" i="13"/>
  <c r="C648" i="13"/>
  <c r="D648" i="13"/>
  <c r="E648" i="13"/>
  <c r="F648" i="13"/>
  <c r="G648" i="13"/>
  <c r="C649" i="13"/>
  <c r="D649" i="13"/>
  <c r="E649" i="13"/>
  <c r="F649" i="13"/>
  <c r="G649" i="13"/>
  <c r="C650" i="13"/>
  <c r="D650" i="13"/>
  <c r="E650" i="13"/>
  <c r="F650" i="13"/>
  <c r="G650" i="13"/>
  <c r="C651" i="13"/>
  <c r="D651" i="13"/>
  <c r="E651" i="13"/>
  <c r="F651" i="13"/>
  <c r="G651" i="13"/>
  <c r="C652" i="13"/>
  <c r="D652" i="13"/>
  <c r="E652" i="13"/>
  <c r="F652" i="13"/>
  <c r="G652" i="13"/>
  <c r="C653" i="13"/>
  <c r="D653" i="13"/>
  <c r="E653" i="13"/>
  <c r="F653" i="13"/>
  <c r="G653" i="13"/>
  <c r="C654" i="13"/>
  <c r="D654" i="13"/>
  <c r="E654" i="13"/>
  <c r="F654" i="13"/>
  <c r="G654" i="13"/>
  <c r="C655" i="13"/>
  <c r="D655" i="13"/>
  <c r="E655" i="13"/>
  <c r="F655" i="13"/>
  <c r="G655" i="13"/>
  <c r="C656" i="13"/>
  <c r="D656" i="13"/>
  <c r="E656" i="13"/>
  <c r="F656" i="13"/>
  <c r="G656" i="13"/>
  <c r="L632" i="13"/>
  <c r="K632" i="13"/>
  <c r="G632" i="13"/>
  <c r="F632" i="13"/>
  <c r="E632" i="13"/>
  <c r="D632" i="13"/>
  <c r="C632" i="13"/>
  <c r="K608" i="13"/>
  <c r="L608" i="13"/>
  <c r="K609" i="13"/>
  <c r="L609" i="13"/>
  <c r="K610" i="13"/>
  <c r="L610" i="13"/>
  <c r="K611" i="13"/>
  <c r="L611" i="13"/>
  <c r="K612" i="13"/>
  <c r="L612" i="13"/>
  <c r="K613" i="13"/>
  <c r="L613" i="13"/>
  <c r="K614" i="13"/>
  <c r="L614" i="13"/>
  <c r="K615" i="13"/>
  <c r="L615" i="13"/>
  <c r="K616" i="13"/>
  <c r="L616" i="13"/>
  <c r="K617" i="13"/>
  <c r="L617" i="13"/>
  <c r="K618" i="13"/>
  <c r="L618" i="13"/>
  <c r="K619" i="13"/>
  <c r="L619" i="13"/>
  <c r="K620" i="13"/>
  <c r="L620" i="13"/>
  <c r="K621" i="13"/>
  <c r="L621" i="13"/>
  <c r="K622" i="13"/>
  <c r="L622" i="13"/>
  <c r="K623" i="13"/>
  <c r="L623" i="13"/>
  <c r="K624" i="13"/>
  <c r="L624" i="13"/>
  <c r="K625" i="13"/>
  <c r="L625" i="13"/>
  <c r="K626" i="13"/>
  <c r="L626" i="13"/>
  <c r="K627" i="13"/>
  <c r="L627" i="13"/>
  <c r="K628" i="13"/>
  <c r="L628" i="13"/>
  <c r="K629" i="13"/>
  <c r="L629" i="13"/>
  <c r="K630" i="13"/>
  <c r="L630" i="13"/>
  <c r="K631" i="13"/>
  <c r="L631" i="13"/>
  <c r="C608" i="13"/>
  <c r="D608" i="13"/>
  <c r="E608" i="13"/>
  <c r="F608" i="13"/>
  <c r="G608" i="13"/>
  <c r="C609" i="13"/>
  <c r="D609" i="13"/>
  <c r="E609" i="13"/>
  <c r="F609" i="13"/>
  <c r="G609" i="13"/>
  <c r="C610" i="13"/>
  <c r="D610" i="13"/>
  <c r="E610" i="13"/>
  <c r="F610" i="13"/>
  <c r="G610" i="13"/>
  <c r="C611" i="13"/>
  <c r="D611" i="13"/>
  <c r="E611" i="13"/>
  <c r="F611" i="13"/>
  <c r="G611" i="13"/>
  <c r="C612" i="13"/>
  <c r="D612" i="13"/>
  <c r="E612" i="13"/>
  <c r="F612" i="13"/>
  <c r="G612" i="13"/>
  <c r="C613" i="13"/>
  <c r="D613" i="13"/>
  <c r="E613" i="13"/>
  <c r="F613" i="13"/>
  <c r="G613" i="13"/>
  <c r="C614" i="13"/>
  <c r="D614" i="13"/>
  <c r="E614" i="13"/>
  <c r="F614" i="13"/>
  <c r="G614" i="13"/>
  <c r="C615" i="13"/>
  <c r="D615" i="13"/>
  <c r="E615" i="13"/>
  <c r="F615" i="13"/>
  <c r="G615" i="13"/>
  <c r="C616" i="13"/>
  <c r="D616" i="13"/>
  <c r="E616" i="13"/>
  <c r="F616" i="13"/>
  <c r="G616" i="13"/>
  <c r="C617" i="13"/>
  <c r="D617" i="13"/>
  <c r="E617" i="13"/>
  <c r="F617" i="13"/>
  <c r="G617" i="13"/>
  <c r="C618" i="13"/>
  <c r="D618" i="13"/>
  <c r="E618" i="13"/>
  <c r="F618" i="13"/>
  <c r="G618" i="13"/>
  <c r="C619" i="13"/>
  <c r="D619" i="13"/>
  <c r="E619" i="13"/>
  <c r="F619" i="13"/>
  <c r="G619" i="13"/>
  <c r="C620" i="13"/>
  <c r="D620" i="13"/>
  <c r="E620" i="13"/>
  <c r="F620" i="13"/>
  <c r="G620" i="13"/>
  <c r="C621" i="13"/>
  <c r="D621" i="13"/>
  <c r="E621" i="13"/>
  <c r="F621" i="13"/>
  <c r="G621" i="13"/>
  <c r="C622" i="13"/>
  <c r="D622" i="13"/>
  <c r="E622" i="13"/>
  <c r="F622" i="13"/>
  <c r="G622" i="13"/>
  <c r="C623" i="13"/>
  <c r="D623" i="13"/>
  <c r="E623" i="13"/>
  <c r="F623" i="13"/>
  <c r="G623" i="13"/>
  <c r="C624" i="13"/>
  <c r="D624" i="13"/>
  <c r="E624" i="13"/>
  <c r="F624" i="13"/>
  <c r="G624" i="13"/>
  <c r="C625" i="13"/>
  <c r="D625" i="13"/>
  <c r="E625" i="13"/>
  <c r="F625" i="13"/>
  <c r="G625" i="13"/>
  <c r="C626" i="13"/>
  <c r="D626" i="13"/>
  <c r="E626" i="13"/>
  <c r="F626" i="13"/>
  <c r="G626" i="13"/>
  <c r="C627" i="13"/>
  <c r="D627" i="13"/>
  <c r="E627" i="13"/>
  <c r="F627" i="13"/>
  <c r="G627" i="13"/>
  <c r="C628" i="13"/>
  <c r="D628" i="13"/>
  <c r="E628" i="13"/>
  <c r="F628" i="13"/>
  <c r="G628" i="13"/>
  <c r="C629" i="13"/>
  <c r="D629" i="13"/>
  <c r="E629" i="13"/>
  <c r="F629" i="13"/>
  <c r="G629" i="13"/>
  <c r="C630" i="13"/>
  <c r="D630" i="13"/>
  <c r="E630" i="13"/>
  <c r="F630" i="13"/>
  <c r="G630" i="13"/>
  <c r="C631" i="13"/>
  <c r="D631" i="13"/>
  <c r="E631" i="13"/>
  <c r="F631" i="13"/>
  <c r="G631" i="13"/>
  <c r="L607" i="13"/>
  <c r="K607" i="13"/>
  <c r="G607" i="13"/>
  <c r="F607" i="13"/>
  <c r="E607" i="13"/>
  <c r="D607" i="13"/>
  <c r="C607" i="13"/>
  <c r="K583" i="13"/>
  <c r="L583" i="13"/>
  <c r="K584" i="13"/>
  <c r="L584" i="13"/>
  <c r="K585" i="13"/>
  <c r="L585" i="13"/>
  <c r="K586" i="13"/>
  <c r="L586" i="13"/>
  <c r="K587" i="13"/>
  <c r="L587" i="13"/>
  <c r="K588" i="13"/>
  <c r="L588" i="13"/>
  <c r="K589" i="13"/>
  <c r="L589" i="13"/>
  <c r="K590" i="13"/>
  <c r="L590" i="13"/>
  <c r="K591" i="13"/>
  <c r="L591" i="13"/>
  <c r="K592" i="13"/>
  <c r="L592" i="13"/>
  <c r="K593" i="13"/>
  <c r="L593" i="13"/>
  <c r="K594" i="13"/>
  <c r="L594" i="13"/>
  <c r="K595" i="13"/>
  <c r="L595" i="13"/>
  <c r="K596" i="13"/>
  <c r="L596" i="13"/>
  <c r="K597" i="13"/>
  <c r="L597" i="13"/>
  <c r="K598" i="13"/>
  <c r="L598" i="13"/>
  <c r="K599" i="13"/>
  <c r="L599" i="13"/>
  <c r="K600" i="13"/>
  <c r="L600" i="13"/>
  <c r="K601" i="13"/>
  <c r="L601" i="13"/>
  <c r="K602" i="13"/>
  <c r="L602" i="13"/>
  <c r="K603" i="13"/>
  <c r="L603" i="13"/>
  <c r="K604" i="13"/>
  <c r="L604" i="13"/>
  <c r="K605" i="13"/>
  <c r="L605" i="13"/>
  <c r="K606" i="13"/>
  <c r="L606" i="13"/>
  <c r="C583" i="13"/>
  <c r="D583" i="13"/>
  <c r="E583" i="13"/>
  <c r="F583" i="13"/>
  <c r="G583" i="13"/>
  <c r="C584" i="13"/>
  <c r="D584" i="13"/>
  <c r="E584" i="13"/>
  <c r="F584" i="13"/>
  <c r="G584" i="13"/>
  <c r="C585" i="13"/>
  <c r="D585" i="13"/>
  <c r="E585" i="13"/>
  <c r="F585" i="13"/>
  <c r="G585" i="13"/>
  <c r="C586" i="13"/>
  <c r="D586" i="13"/>
  <c r="E586" i="13"/>
  <c r="F586" i="13"/>
  <c r="G586" i="13"/>
  <c r="C587" i="13"/>
  <c r="D587" i="13"/>
  <c r="E587" i="13"/>
  <c r="F587" i="13"/>
  <c r="G587" i="13"/>
  <c r="C588" i="13"/>
  <c r="D588" i="13"/>
  <c r="E588" i="13"/>
  <c r="F588" i="13"/>
  <c r="G588" i="13"/>
  <c r="C589" i="13"/>
  <c r="D589" i="13"/>
  <c r="E589" i="13"/>
  <c r="F589" i="13"/>
  <c r="G589" i="13"/>
  <c r="C590" i="13"/>
  <c r="D590" i="13"/>
  <c r="E590" i="13"/>
  <c r="F590" i="13"/>
  <c r="G590" i="13"/>
  <c r="C591" i="13"/>
  <c r="D591" i="13"/>
  <c r="E591" i="13"/>
  <c r="F591" i="13"/>
  <c r="G591" i="13"/>
  <c r="C592" i="13"/>
  <c r="D592" i="13"/>
  <c r="E592" i="13"/>
  <c r="F592" i="13"/>
  <c r="G592" i="13"/>
  <c r="C593" i="13"/>
  <c r="D593" i="13"/>
  <c r="E593" i="13"/>
  <c r="F593" i="13"/>
  <c r="G593" i="13"/>
  <c r="C594" i="13"/>
  <c r="D594" i="13"/>
  <c r="E594" i="13"/>
  <c r="F594" i="13"/>
  <c r="G594" i="13"/>
  <c r="C595" i="13"/>
  <c r="D595" i="13"/>
  <c r="E595" i="13"/>
  <c r="F595" i="13"/>
  <c r="G595" i="13"/>
  <c r="C596" i="13"/>
  <c r="D596" i="13"/>
  <c r="E596" i="13"/>
  <c r="F596" i="13"/>
  <c r="G596" i="13"/>
  <c r="C597" i="13"/>
  <c r="D597" i="13"/>
  <c r="E597" i="13"/>
  <c r="F597" i="13"/>
  <c r="G597" i="13"/>
  <c r="C598" i="13"/>
  <c r="D598" i="13"/>
  <c r="E598" i="13"/>
  <c r="F598" i="13"/>
  <c r="G598" i="13"/>
  <c r="C599" i="13"/>
  <c r="D599" i="13"/>
  <c r="E599" i="13"/>
  <c r="F599" i="13"/>
  <c r="G599" i="13"/>
  <c r="C600" i="13"/>
  <c r="D600" i="13"/>
  <c r="E600" i="13"/>
  <c r="F600" i="13"/>
  <c r="G600" i="13"/>
  <c r="C601" i="13"/>
  <c r="D601" i="13"/>
  <c r="E601" i="13"/>
  <c r="F601" i="13"/>
  <c r="G601" i="13"/>
  <c r="C602" i="13"/>
  <c r="D602" i="13"/>
  <c r="E602" i="13"/>
  <c r="F602" i="13"/>
  <c r="G602" i="13"/>
  <c r="C603" i="13"/>
  <c r="D603" i="13"/>
  <c r="E603" i="13"/>
  <c r="F603" i="13"/>
  <c r="G603" i="13"/>
  <c r="C604" i="13"/>
  <c r="D604" i="13"/>
  <c r="E604" i="13"/>
  <c r="F604" i="13"/>
  <c r="G604" i="13"/>
  <c r="C605" i="13"/>
  <c r="D605" i="13"/>
  <c r="E605" i="13"/>
  <c r="F605" i="13"/>
  <c r="G605" i="13"/>
  <c r="C606" i="13"/>
  <c r="D606" i="13"/>
  <c r="E606" i="13"/>
  <c r="F606" i="13"/>
  <c r="G606" i="13"/>
  <c r="L582" i="13"/>
  <c r="K582" i="13"/>
  <c r="G582" i="13"/>
  <c r="F582" i="13"/>
  <c r="E582" i="13"/>
  <c r="D582" i="13"/>
  <c r="C582" i="13"/>
  <c r="K558" i="13"/>
  <c r="L558" i="13"/>
  <c r="K559" i="13"/>
  <c r="L559" i="13"/>
  <c r="K560" i="13"/>
  <c r="L560" i="13"/>
  <c r="K561" i="13"/>
  <c r="L561" i="13"/>
  <c r="K562" i="13"/>
  <c r="L562" i="13"/>
  <c r="K563" i="13"/>
  <c r="L563" i="13"/>
  <c r="K564" i="13"/>
  <c r="L564" i="13"/>
  <c r="K565" i="13"/>
  <c r="L565" i="13"/>
  <c r="K566" i="13"/>
  <c r="L566" i="13"/>
  <c r="K567" i="13"/>
  <c r="L567" i="13"/>
  <c r="K568" i="13"/>
  <c r="L568" i="13"/>
  <c r="K569" i="13"/>
  <c r="L569" i="13"/>
  <c r="K570" i="13"/>
  <c r="L570" i="13"/>
  <c r="K571" i="13"/>
  <c r="L571" i="13"/>
  <c r="K572" i="13"/>
  <c r="L572" i="13"/>
  <c r="K573" i="13"/>
  <c r="L573" i="13"/>
  <c r="K574" i="13"/>
  <c r="L574" i="13"/>
  <c r="K575" i="13"/>
  <c r="L575" i="13"/>
  <c r="K576" i="13"/>
  <c r="L576" i="13"/>
  <c r="K577" i="13"/>
  <c r="L577" i="13"/>
  <c r="K578" i="13"/>
  <c r="L578" i="13"/>
  <c r="K579" i="13"/>
  <c r="L579" i="13"/>
  <c r="K580" i="13"/>
  <c r="L580" i="13"/>
  <c r="K581" i="13"/>
  <c r="L581" i="13"/>
  <c r="C558" i="13"/>
  <c r="D558" i="13"/>
  <c r="E558" i="13"/>
  <c r="F558" i="13"/>
  <c r="G558" i="13"/>
  <c r="C559" i="13"/>
  <c r="D559" i="13"/>
  <c r="E559" i="13"/>
  <c r="F559" i="13"/>
  <c r="G559" i="13"/>
  <c r="C560" i="13"/>
  <c r="D560" i="13"/>
  <c r="E560" i="13"/>
  <c r="F560" i="13"/>
  <c r="G560" i="13"/>
  <c r="C561" i="13"/>
  <c r="D561" i="13"/>
  <c r="E561" i="13"/>
  <c r="F561" i="13"/>
  <c r="G561" i="13"/>
  <c r="C562" i="13"/>
  <c r="D562" i="13"/>
  <c r="E562" i="13"/>
  <c r="F562" i="13"/>
  <c r="G562" i="13"/>
  <c r="C563" i="13"/>
  <c r="D563" i="13"/>
  <c r="E563" i="13"/>
  <c r="F563" i="13"/>
  <c r="G563" i="13"/>
  <c r="C564" i="13"/>
  <c r="D564" i="13"/>
  <c r="E564" i="13"/>
  <c r="F564" i="13"/>
  <c r="G564" i="13"/>
  <c r="C565" i="13"/>
  <c r="D565" i="13"/>
  <c r="E565" i="13"/>
  <c r="F565" i="13"/>
  <c r="G565" i="13"/>
  <c r="C566" i="13"/>
  <c r="D566" i="13"/>
  <c r="E566" i="13"/>
  <c r="F566" i="13"/>
  <c r="G566" i="13"/>
  <c r="C567" i="13"/>
  <c r="D567" i="13"/>
  <c r="E567" i="13"/>
  <c r="F567" i="13"/>
  <c r="G567" i="13"/>
  <c r="C568" i="13"/>
  <c r="D568" i="13"/>
  <c r="E568" i="13"/>
  <c r="F568" i="13"/>
  <c r="G568" i="13"/>
  <c r="C569" i="13"/>
  <c r="D569" i="13"/>
  <c r="E569" i="13"/>
  <c r="F569" i="13"/>
  <c r="G569" i="13"/>
  <c r="C570" i="13"/>
  <c r="D570" i="13"/>
  <c r="E570" i="13"/>
  <c r="F570" i="13"/>
  <c r="G570" i="13"/>
  <c r="C571" i="13"/>
  <c r="D571" i="13"/>
  <c r="E571" i="13"/>
  <c r="F571" i="13"/>
  <c r="G571" i="13"/>
  <c r="C572" i="13"/>
  <c r="D572" i="13"/>
  <c r="E572" i="13"/>
  <c r="F572" i="13"/>
  <c r="G572" i="13"/>
  <c r="C573" i="13"/>
  <c r="D573" i="13"/>
  <c r="E573" i="13"/>
  <c r="F573" i="13"/>
  <c r="G573" i="13"/>
  <c r="C574" i="13"/>
  <c r="D574" i="13"/>
  <c r="E574" i="13"/>
  <c r="F574" i="13"/>
  <c r="G574" i="13"/>
  <c r="C575" i="13"/>
  <c r="D575" i="13"/>
  <c r="E575" i="13"/>
  <c r="F575" i="13"/>
  <c r="G575" i="13"/>
  <c r="C576" i="13"/>
  <c r="D576" i="13"/>
  <c r="E576" i="13"/>
  <c r="F576" i="13"/>
  <c r="G576" i="13"/>
  <c r="C577" i="13"/>
  <c r="D577" i="13"/>
  <c r="E577" i="13"/>
  <c r="F577" i="13"/>
  <c r="G577" i="13"/>
  <c r="C578" i="13"/>
  <c r="D578" i="13"/>
  <c r="E578" i="13"/>
  <c r="F578" i="13"/>
  <c r="G578" i="13"/>
  <c r="C579" i="13"/>
  <c r="D579" i="13"/>
  <c r="E579" i="13"/>
  <c r="F579" i="13"/>
  <c r="G579" i="13"/>
  <c r="C580" i="13"/>
  <c r="D580" i="13"/>
  <c r="E580" i="13"/>
  <c r="F580" i="13"/>
  <c r="G580" i="13"/>
  <c r="C581" i="13"/>
  <c r="D581" i="13"/>
  <c r="E581" i="13"/>
  <c r="F581" i="13"/>
  <c r="G581" i="13"/>
  <c r="L557" i="13"/>
  <c r="K557" i="13"/>
  <c r="G557" i="13"/>
  <c r="F557" i="13"/>
  <c r="E557" i="13"/>
  <c r="D557" i="13"/>
  <c r="C557" i="13"/>
  <c r="K533" i="13"/>
  <c r="L533" i="13"/>
  <c r="K534" i="13"/>
  <c r="L534" i="13"/>
  <c r="K535" i="13"/>
  <c r="L535" i="13"/>
  <c r="K536" i="13"/>
  <c r="L536" i="13"/>
  <c r="K537" i="13"/>
  <c r="L537" i="13"/>
  <c r="K538" i="13"/>
  <c r="L538" i="13"/>
  <c r="K539" i="13"/>
  <c r="L539" i="13"/>
  <c r="K540" i="13"/>
  <c r="L540" i="13"/>
  <c r="K541" i="13"/>
  <c r="L541" i="13"/>
  <c r="K542" i="13"/>
  <c r="L542" i="13"/>
  <c r="K543" i="13"/>
  <c r="L543" i="13"/>
  <c r="K544" i="13"/>
  <c r="L544" i="13"/>
  <c r="K545" i="13"/>
  <c r="L545" i="13"/>
  <c r="K546" i="13"/>
  <c r="L546" i="13"/>
  <c r="K547" i="13"/>
  <c r="L547" i="13"/>
  <c r="K548" i="13"/>
  <c r="L548" i="13"/>
  <c r="K549" i="13"/>
  <c r="L549" i="13"/>
  <c r="K550" i="13"/>
  <c r="L550" i="13"/>
  <c r="K551" i="13"/>
  <c r="L551" i="13"/>
  <c r="K552" i="13"/>
  <c r="L552" i="13"/>
  <c r="K553" i="13"/>
  <c r="L553" i="13"/>
  <c r="K554" i="13"/>
  <c r="L554" i="13"/>
  <c r="K555" i="13"/>
  <c r="L555" i="13"/>
  <c r="K556" i="13"/>
  <c r="L556" i="13"/>
  <c r="C533" i="13"/>
  <c r="D533" i="13"/>
  <c r="E533" i="13"/>
  <c r="F533" i="13"/>
  <c r="G533" i="13"/>
  <c r="C534" i="13"/>
  <c r="D534" i="13"/>
  <c r="E534" i="13"/>
  <c r="F534" i="13"/>
  <c r="G534" i="13"/>
  <c r="C535" i="13"/>
  <c r="D535" i="13"/>
  <c r="E535" i="13"/>
  <c r="F535" i="13"/>
  <c r="G535" i="13"/>
  <c r="C536" i="13"/>
  <c r="D536" i="13"/>
  <c r="E536" i="13"/>
  <c r="F536" i="13"/>
  <c r="G536" i="13"/>
  <c r="C537" i="13"/>
  <c r="D537" i="13"/>
  <c r="E537" i="13"/>
  <c r="F537" i="13"/>
  <c r="G537" i="13"/>
  <c r="C538" i="13"/>
  <c r="D538" i="13"/>
  <c r="E538" i="13"/>
  <c r="F538" i="13"/>
  <c r="G538" i="13"/>
  <c r="C539" i="13"/>
  <c r="D539" i="13"/>
  <c r="E539" i="13"/>
  <c r="F539" i="13"/>
  <c r="G539" i="13"/>
  <c r="C540" i="13"/>
  <c r="D540" i="13"/>
  <c r="E540" i="13"/>
  <c r="F540" i="13"/>
  <c r="G540" i="13"/>
  <c r="C541" i="13"/>
  <c r="D541" i="13"/>
  <c r="E541" i="13"/>
  <c r="F541" i="13"/>
  <c r="G541" i="13"/>
  <c r="C542" i="13"/>
  <c r="D542" i="13"/>
  <c r="E542" i="13"/>
  <c r="F542" i="13"/>
  <c r="G542" i="13"/>
  <c r="C543" i="13"/>
  <c r="D543" i="13"/>
  <c r="E543" i="13"/>
  <c r="F543" i="13"/>
  <c r="G543" i="13"/>
  <c r="C544" i="13"/>
  <c r="D544" i="13"/>
  <c r="E544" i="13"/>
  <c r="F544" i="13"/>
  <c r="G544" i="13"/>
  <c r="C545" i="13"/>
  <c r="D545" i="13"/>
  <c r="E545" i="13"/>
  <c r="F545" i="13"/>
  <c r="G545" i="13"/>
  <c r="C546" i="13"/>
  <c r="D546" i="13"/>
  <c r="E546" i="13"/>
  <c r="F546" i="13"/>
  <c r="G546" i="13"/>
  <c r="C547" i="13"/>
  <c r="D547" i="13"/>
  <c r="E547" i="13"/>
  <c r="F547" i="13"/>
  <c r="G547" i="13"/>
  <c r="C548" i="13"/>
  <c r="D548" i="13"/>
  <c r="E548" i="13"/>
  <c r="F548" i="13"/>
  <c r="G548" i="13"/>
  <c r="C549" i="13"/>
  <c r="D549" i="13"/>
  <c r="E549" i="13"/>
  <c r="F549" i="13"/>
  <c r="G549" i="13"/>
  <c r="C550" i="13"/>
  <c r="D550" i="13"/>
  <c r="E550" i="13"/>
  <c r="F550" i="13"/>
  <c r="G550" i="13"/>
  <c r="C551" i="13"/>
  <c r="D551" i="13"/>
  <c r="E551" i="13"/>
  <c r="F551" i="13"/>
  <c r="G551" i="13"/>
  <c r="C552" i="13"/>
  <c r="D552" i="13"/>
  <c r="E552" i="13"/>
  <c r="F552" i="13"/>
  <c r="G552" i="13"/>
  <c r="C553" i="13"/>
  <c r="D553" i="13"/>
  <c r="E553" i="13"/>
  <c r="F553" i="13"/>
  <c r="G553" i="13"/>
  <c r="C554" i="13"/>
  <c r="D554" i="13"/>
  <c r="E554" i="13"/>
  <c r="F554" i="13"/>
  <c r="G554" i="13"/>
  <c r="C555" i="13"/>
  <c r="D555" i="13"/>
  <c r="E555" i="13"/>
  <c r="F555" i="13"/>
  <c r="G555" i="13"/>
  <c r="C556" i="13"/>
  <c r="D556" i="13"/>
  <c r="E556" i="13"/>
  <c r="F556" i="13"/>
  <c r="G556" i="13"/>
  <c r="L532" i="13"/>
  <c r="K532" i="13"/>
  <c r="G532" i="13"/>
  <c r="F532" i="13"/>
  <c r="E532" i="13"/>
  <c r="D532" i="13"/>
  <c r="C532" i="13"/>
  <c r="K508" i="13"/>
  <c r="L508" i="13"/>
  <c r="K509" i="13"/>
  <c r="L509" i="13"/>
  <c r="K510" i="13"/>
  <c r="L510" i="13"/>
  <c r="K511" i="13"/>
  <c r="L511" i="13"/>
  <c r="K512" i="13"/>
  <c r="L512" i="13"/>
  <c r="K513" i="13"/>
  <c r="L513" i="13"/>
  <c r="K514" i="13"/>
  <c r="L514" i="13"/>
  <c r="K515" i="13"/>
  <c r="L515" i="13"/>
  <c r="K516" i="13"/>
  <c r="L516" i="13"/>
  <c r="K517" i="13"/>
  <c r="L517" i="13"/>
  <c r="K518" i="13"/>
  <c r="L518" i="13"/>
  <c r="K519" i="13"/>
  <c r="L519" i="13"/>
  <c r="K520" i="13"/>
  <c r="L520" i="13"/>
  <c r="K521" i="13"/>
  <c r="L521" i="13"/>
  <c r="K522" i="13"/>
  <c r="L522" i="13"/>
  <c r="K523" i="13"/>
  <c r="L523" i="13"/>
  <c r="K524" i="13"/>
  <c r="L524" i="13"/>
  <c r="K525" i="13"/>
  <c r="L525" i="13"/>
  <c r="K526" i="13"/>
  <c r="L526" i="13"/>
  <c r="K527" i="13"/>
  <c r="L527" i="13"/>
  <c r="K528" i="13"/>
  <c r="L528" i="13"/>
  <c r="K529" i="13"/>
  <c r="L529" i="13"/>
  <c r="K530" i="13"/>
  <c r="L530" i="13"/>
  <c r="K531" i="13"/>
  <c r="L531" i="13"/>
  <c r="C508" i="13"/>
  <c r="D508" i="13"/>
  <c r="E508" i="13"/>
  <c r="F508" i="13"/>
  <c r="G508" i="13"/>
  <c r="C509" i="13"/>
  <c r="D509" i="13"/>
  <c r="E509" i="13"/>
  <c r="F509" i="13"/>
  <c r="G509" i="13"/>
  <c r="C510" i="13"/>
  <c r="D510" i="13"/>
  <c r="E510" i="13"/>
  <c r="F510" i="13"/>
  <c r="G510" i="13"/>
  <c r="C511" i="13"/>
  <c r="D511" i="13"/>
  <c r="E511" i="13"/>
  <c r="F511" i="13"/>
  <c r="G511" i="13"/>
  <c r="C512" i="13"/>
  <c r="D512" i="13"/>
  <c r="E512" i="13"/>
  <c r="F512" i="13"/>
  <c r="G512" i="13"/>
  <c r="C513" i="13"/>
  <c r="D513" i="13"/>
  <c r="E513" i="13"/>
  <c r="F513" i="13"/>
  <c r="G513" i="13"/>
  <c r="C514" i="13"/>
  <c r="D514" i="13"/>
  <c r="E514" i="13"/>
  <c r="F514" i="13"/>
  <c r="G514" i="13"/>
  <c r="C515" i="13"/>
  <c r="D515" i="13"/>
  <c r="E515" i="13"/>
  <c r="F515" i="13"/>
  <c r="G515" i="13"/>
  <c r="C516" i="13"/>
  <c r="D516" i="13"/>
  <c r="E516" i="13"/>
  <c r="F516" i="13"/>
  <c r="G516" i="13"/>
  <c r="C517" i="13"/>
  <c r="D517" i="13"/>
  <c r="E517" i="13"/>
  <c r="F517" i="13"/>
  <c r="G517" i="13"/>
  <c r="C518" i="13"/>
  <c r="D518" i="13"/>
  <c r="E518" i="13"/>
  <c r="F518" i="13"/>
  <c r="G518" i="13"/>
  <c r="C519" i="13"/>
  <c r="D519" i="13"/>
  <c r="E519" i="13"/>
  <c r="F519" i="13"/>
  <c r="G519" i="13"/>
  <c r="C520" i="13"/>
  <c r="D520" i="13"/>
  <c r="E520" i="13"/>
  <c r="F520" i="13"/>
  <c r="G520" i="13"/>
  <c r="C521" i="13"/>
  <c r="D521" i="13"/>
  <c r="E521" i="13"/>
  <c r="F521" i="13"/>
  <c r="G521" i="13"/>
  <c r="C522" i="13"/>
  <c r="D522" i="13"/>
  <c r="E522" i="13"/>
  <c r="F522" i="13"/>
  <c r="G522" i="13"/>
  <c r="C523" i="13"/>
  <c r="D523" i="13"/>
  <c r="E523" i="13"/>
  <c r="F523" i="13"/>
  <c r="G523" i="13"/>
  <c r="C524" i="13"/>
  <c r="D524" i="13"/>
  <c r="E524" i="13"/>
  <c r="F524" i="13"/>
  <c r="G524" i="13"/>
  <c r="C525" i="13"/>
  <c r="O525" i="13" s="1"/>
  <c r="D525" i="13"/>
  <c r="E525" i="13"/>
  <c r="F525" i="13"/>
  <c r="G525" i="13"/>
  <c r="C526" i="13"/>
  <c r="D526" i="13"/>
  <c r="E526" i="13"/>
  <c r="F526" i="13"/>
  <c r="G526" i="13"/>
  <c r="C527" i="13"/>
  <c r="D527" i="13"/>
  <c r="E527" i="13"/>
  <c r="F527" i="13"/>
  <c r="G527" i="13"/>
  <c r="C528" i="13"/>
  <c r="D528" i="13"/>
  <c r="E528" i="13"/>
  <c r="F528" i="13"/>
  <c r="G528" i="13"/>
  <c r="C529" i="13"/>
  <c r="D529" i="13"/>
  <c r="E529" i="13"/>
  <c r="F529" i="13"/>
  <c r="G529" i="13"/>
  <c r="C530" i="13"/>
  <c r="D530" i="13"/>
  <c r="E530" i="13"/>
  <c r="F530" i="13"/>
  <c r="G530" i="13"/>
  <c r="C531" i="13"/>
  <c r="D531" i="13"/>
  <c r="E531" i="13"/>
  <c r="F531" i="13"/>
  <c r="G531" i="13"/>
  <c r="L507" i="13"/>
  <c r="K507" i="13"/>
  <c r="G507" i="13"/>
  <c r="F507" i="13"/>
  <c r="E507" i="13"/>
  <c r="D507" i="13"/>
  <c r="C507" i="13"/>
  <c r="K483" i="13"/>
  <c r="L483" i="13"/>
  <c r="K484" i="13"/>
  <c r="L484" i="13"/>
  <c r="K485" i="13"/>
  <c r="L485" i="13"/>
  <c r="K486" i="13"/>
  <c r="L486" i="13"/>
  <c r="K487" i="13"/>
  <c r="L487" i="13"/>
  <c r="K488" i="13"/>
  <c r="L488" i="13"/>
  <c r="K489" i="13"/>
  <c r="L489" i="13"/>
  <c r="K490" i="13"/>
  <c r="L490" i="13"/>
  <c r="K491" i="13"/>
  <c r="L491" i="13"/>
  <c r="K492" i="13"/>
  <c r="L492" i="13"/>
  <c r="K493" i="13"/>
  <c r="L493" i="13"/>
  <c r="K494" i="13"/>
  <c r="L494" i="13"/>
  <c r="K495" i="13"/>
  <c r="L495" i="13"/>
  <c r="K496" i="13"/>
  <c r="L496" i="13"/>
  <c r="K497" i="13"/>
  <c r="L497" i="13"/>
  <c r="K498" i="13"/>
  <c r="L498" i="13"/>
  <c r="K499" i="13"/>
  <c r="L499" i="13"/>
  <c r="K500" i="13"/>
  <c r="L500" i="13"/>
  <c r="K501" i="13"/>
  <c r="L501" i="13"/>
  <c r="K502" i="13"/>
  <c r="L502" i="13"/>
  <c r="K503" i="13"/>
  <c r="L503" i="13"/>
  <c r="K504" i="13"/>
  <c r="L504" i="13"/>
  <c r="K505" i="13"/>
  <c r="L505" i="13"/>
  <c r="K506" i="13"/>
  <c r="L506" i="13"/>
  <c r="C483" i="13"/>
  <c r="D483" i="13"/>
  <c r="E483" i="13"/>
  <c r="F483" i="13"/>
  <c r="G483" i="13"/>
  <c r="C484" i="13"/>
  <c r="D484" i="13"/>
  <c r="M484" i="13" s="1"/>
  <c r="E484" i="13"/>
  <c r="F484" i="13"/>
  <c r="G484" i="13"/>
  <c r="C485" i="13"/>
  <c r="D485" i="13"/>
  <c r="E485" i="13"/>
  <c r="F485" i="13"/>
  <c r="G485" i="13"/>
  <c r="C486" i="13"/>
  <c r="D486" i="13"/>
  <c r="E486" i="13"/>
  <c r="F486" i="13"/>
  <c r="G486" i="13"/>
  <c r="C487" i="13"/>
  <c r="D487" i="13"/>
  <c r="E487" i="13"/>
  <c r="F487" i="13"/>
  <c r="G487" i="13"/>
  <c r="C488" i="13"/>
  <c r="D488" i="13"/>
  <c r="E488" i="13"/>
  <c r="F488" i="13"/>
  <c r="G488" i="13"/>
  <c r="C489" i="13"/>
  <c r="D489" i="13"/>
  <c r="E489" i="13"/>
  <c r="F489" i="13"/>
  <c r="G489" i="13"/>
  <c r="C490" i="13"/>
  <c r="D490" i="13"/>
  <c r="E490" i="13"/>
  <c r="F490" i="13"/>
  <c r="G490" i="13"/>
  <c r="C491" i="13"/>
  <c r="D491" i="13"/>
  <c r="E491" i="13"/>
  <c r="F491" i="13"/>
  <c r="G491" i="13"/>
  <c r="C492" i="13"/>
  <c r="D492" i="13"/>
  <c r="E492" i="13"/>
  <c r="F492" i="13"/>
  <c r="G492" i="13"/>
  <c r="C493" i="13"/>
  <c r="D493" i="13"/>
  <c r="E493" i="13"/>
  <c r="F493" i="13"/>
  <c r="G493" i="13"/>
  <c r="C494" i="13"/>
  <c r="D494" i="13"/>
  <c r="E494" i="13"/>
  <c r="F494" i="13"/>
  <c r="G494" i="13"/>
  <c r="C495" i="13"/>
  <c r="D495" i="13"/>
  <c r="E495" i="13"/>
  <c r="F495" i="13"/>
  <c r="G495" i="13"/>
  <c r="C496" i="13"/>
  <c r="D496" i="13"/>
  <c r="E496" i="13"/>
  <c r="F496" i="13"/>
  <c r="G496" i="13"/>
  <c r="C497" i="13"/>
  <c r="D497" i="13"/>
  <c r="E497" i="13"/>
  <c r="F497" i="13"/>
  <c r="G497" i="13"/>
  <c r="C498" i="13"/>
  <c r="D498" i="13"/>
  <c r="E498" i="13"/>
  <c r="F498" i="13"/>
  <c r="G498" i="13"/>
  <c r="C499" i="13"/>
  <c r="D499" i="13"/>
  <c r="E499" i="13"/>
  <c r="F499" i="13"/>
  <c r="G499" i="13"/>
  <c r="C500" i="13"/>
  <c r="D500" i="13"/>
  <c r="E500" i="13"/>
  <c r="F500" i="13"/>
  <c r="G500" i="13"/>
  <c r="C501" i="13"/>
  <c r="D501" i="13"/>
  <c r="E501" i="13"/>
  <c r="F501" i="13"/>
  <c r="G501" i="13"/>
  <c r="C502" i="13"/>
  <c r="D502" i="13"/>
  <c r="E502" i="13"/>
  <c r="F502" i="13"/>
  <c r="G502" i="13"/>
  <c r="C503" i="13"/>
  <c r="D503" i="13"/>
  <c r="E503" i="13"/>
  <c r="F503" i="13"/>
  <c r="G503" i="13"/>
  <c r="C504" i="13"/>
  <c r="D504" i="13"/>
  <c r="E504" i="13"/>
  <c r="F504" i="13"/>
  <c r="G504" i="13"/>
  <c r="C505" i="13"/>
  <c r="D505" i="13"/>
  <c r="E505" i="13"/>
  <c r="F505" i="13"/>
  <c r="G505" i="13"/>
  <c r="C506" i="13"/>
  <c r="D506" i="13"/>
  <c r="E506" i="13"/>
  <c r="F506" i="13"/>
  <c r="G506" i="13"/>
  <c r="L482" i="13"/>
  <c r="K482" i="13"/>
  <c r="G482" i="13"/>
  <c r="F482" i="13"/>
  <c r="E482" i="13"/>
  <c r="D482" i="13"/>
  <c r="C482" i="13"/>
  <c r="K458" i="13"/>
  <c r="L458" i="13"/>
  <c r="K459" i="13"/>
  <c r="L459" i="13"/>
  <c r="K460" i="13"/>
  <c r="L460" i="13"/>
  <c r="K461" i="13"/>
  <c r="L461" i="13"/>
  <c r="K462" i="13"/>
  <c r="L462" i="13"/>
  <c r="K463" i="13"/>
  <c r="L463" i="13"/>
  <c r="K464" i="13"/>
  <c r="L464" i="13"/>
  <c r="K465" i="13"/>
  <c r="L465" i="13"/>
  <c r="K466" i="13"/>
  <c r="L466" i="13"/>
  <c r="K467" i="13"/>
  <c r="L467" i="13"/>
  <c r="K468" i="13"/>
  <c r="L468" i="13"/>
  <c r="K469" i="13"/>
  <c r="L469" i="13"/>
  <c r="K470" i="13"/>
  <c r="L470" i="13"/>
  <c r="K471" i="13"/>
  <c r="L471" i="13"/>
  <c r="K472" i="13"/>
  <c r="L472" i="13"/>
  <c r="K473" i="13"/>
  <c r="L473" i="13"/>
  <c r="K474" i="13"/>
  <c r="L474" i="13"/>
  <c r="K475" i="13"/>
  <c r="L475" i="13"/>
  <c r="K476" i="13"/>
  <c r="L476" i="13"/>
  <c r="K477" i="13"/>
  <c r="L477" i="13"/>
  <c r="K478" i="13"/>
  <c r="L478" i="13"/>
  <c r="K479" i="13"/>
  <c r="L479" i="13"/>
  <c r="K480" i="13"/>
  <c r="L480" i="13"/>
  <c r="K481" i="13"/>
  <c r="L481" i="13"/>
  <c r="C458" i="13"/>
  <c r="D458" i="13"/>
  <c r="E458" i="13"/>
  <c r="F458" i="13"/>
  <c r="G458" i="13"/>
  <c r="C459" i="13"/>
  <c r="D459" i="13"/>
  <c r="E459" i="13"/>
  <c r="F459" i="13"/>
  <c r="G459" i="13"/>
  <c r="C460" i="13"/>
  <c r="D460" i="13"/>
  <c r="E460" i="13"/>
  <c r="F460" i="13"/>
  <c r="G460" i="13"/>
  <c r="C461" i="13"/>
  <c r="D461" i="13"/>
  <c r="E461" i="13"/>
  <c r="F461" i="13"/>
  <c r="G461" i="13"/>
  <c r="C462" i="13"/>
  <c r="D462" i="13"/>
  <c r="E462" i="13"/>
  <c r="F462" i="13"/>
  <c r="G462" i="13"/>
  <c r="C463" i="13"/>
  <c r="D463" i="13"/>
  <c r="E463" i="13"/>
  <c r="F463" i="13"/>
  <c r="G463" i="13"/>
  <c r="C464" i="13"/>
  <c r="D464" i="13"/>
  <c r="E464" i="13"/>
  <c r="F464" i="13"/>
  <c r="G464" i="13"/>
  <c r="C465" i="13"/>
  <c r="D465" i="13"/>
  <c r="E465" i="13"/>
  <c r="F465" i="13"/>
  <c r="G465" i="13"/>
  <c r="C466" i="13"/>
  <c r="D466" i="13"/>
  <c r="E466" i="13"/>
  <c r="F466" i="13"/>
  <c r="G466" i="13"/>
  <c r="C467" i="13"/>
  <c r="D467" i="13"/>
  <c r="E467" i="13"/>
  <c r="F467" i="13"/>
  <c r="G467" i="13"/>
  <c r="C468" i="13"/>
  <c r="D468" i="13"/>
  <c r="E468" i="13"/>
  <c r="F468" i="13"/>
  <c r="G468" i="13"/>
  <c r="C469" i="13"/>
  <c r="D469" i="13"/>
  <c r="E469" i="13"/>
  <c r="F469" i="13"/>
  <c r="G469" i="13"/>
  <c r="C470" i="13"/>
  <c r="D470" i="13"/>
  <c r="E470" i="13"/>
  <c r="F470" i="13"/>
  <c r="G470" i="13"/>
  <c r="C471" i="13"/>
  <c r="D471" i="13"/>
  <c r="E471" i="13"/>
  <c r="F471" i="13"/>
  <c r="G471" i="13"/>
  <c r="C472" i="13"/>
  <c r="D472" i="13"/>
  <c r="E472" i="13"/>
  <c r="F472" i="13"/>
  <c r="G472" i="13"/>
  <c r="C473" i="13"/>
  <c r="D473" i="13"/>
  <c r="E473" i="13"/>
  <c r="F473" i="13"/>
  <c r="G473" i="13"/>
  <c r="C474" i="13"/>
  <c r="D474" i="13"/>
  <c r="E474" i="13"/>
  <c r="F474" i="13"/>
  <c r="G474" i="13"/>
  <c r="C475" i="13"/>
  <c r="D475" i="13"/>
  <c r="E475" i="13"/>
  <c r="F475" i="13"/>
  <c r="G475" i="13"/>
  <c r="C476" i="13"/>
  <c r="D476" i="13"/>
  <c r="E476" i="13"/>
  <c r="F476" i="13"/>
  <c r="G476" i="13"/>
  <c r="C477" i="13"/>
  <c r="D477" i="13"/>
  <c r="E477" i="13"/>
  <c r="F477" i="13"/>
  <c r="G477" i="13"/>
  <c r="C478" i="13"/>
  <c r="D478" i="13"/>
  <c r="E478" i="13"/>
  <c r="F478" i="13"/>
  <c r="G478" i="13"/>
  <c r="C479" i="13"/>
  <c r="D479" i="13"/>
  <c r="E479" i="13"/>
  <c r="F479" i="13"/>
  <c r="G479" i="13"/>
  <c r="C480" i="13"/>
  <c r="D480" i="13"/>
  <c r="E480" i="13"/>
  <c r="F480" i="13"/>
  <c r="G480" i="13"/>
  <c r="C481" i="13"/>
  <c r="D481" i="13"/>
  <c r="E481" i="13"/>
  <c r="F481" i="13"/>
  <c r="G481" i="13"/>
  <c r="L457" i="13"/>
  <c r="K457" i="13"/>
  <c r="G457" i="13"/>
  <c r="F457" i="13"/>
  <c r="E457" i="13"/>
  <c r="D457" i="13"/>
  <c r="C457" i="13"/>
  <c r="K433" i="13"/>
  <c r="L433" i="13"/>
  <c r="K434" i="13"/>
  <c r="L434" i="13"/>
  <c r="K435" i="13"/>
  <c r="L435" i="13"/>
  <c r="K436" i="13"/>
  <c r="L436" i="13"/>
  <c r="K437" i="13"/>
  <c r="L437" i="13"/>
  <c r="K438" i="13"/>
  <c r="L438" i="13"/>
  <c r="K439" i="13"/>
  <c r="L439" i="13"/>
  <c r="K440" i="13"/>
  <c r="L440" i="13"/>
  <c r="K441" i="13"/>
  <c r="L441" i="13"/>
  <c r="K442" i="13"/>
  <c r="L442" i="13"/>
  <c r="K443" i="13"/>
  <c r="L443" i="13"/>
  <c r="K444" i="13"/>
  <c r="L444" i="13"/>
  <c r="K445" i="13"/>
  <c r="L445" i="13"/>
  <c r="K446" i="13"/>
  <c r="L446" i="13"/>
  <c r="K447" i="13"/>
  <c r="L447" i="13"/>
  <c r="K448" i="13"/>
  <c r="L448" i="13"/>
  <c r="K449" i="13"/>
  <c r="L449" i="13"/>
  <c r="K450" i="13"/>
  <c r="L450" i="13"/>
  <c r="K451" i="13"/>
  <c r="L451" i="13"/>
  <c r="K452" i="13"/>
  <c r="L452" i="13"/>
  <c r="K453" i="13"/>
  <c r="L453" i="13"/>
  <c r="K454" i="13"/>
  <c r="L454" i="13"/>
  <c r="K455" i="13"/>
  <c r="L455" i="13"/>
  <c r="K456" i="13"/>
  <c r="L456" i="13"/>
  <c r="C433" i="13"/>
  <c r="D433" i="13"/>
  <c r="E433" i="13"/>
  <c r="F433" i="13"/>
  <c r="G433" i="13"/>
  <c r="C434" i="13"/>
  <c r="D434" i="13"/>
  <c r="E434" i="13"/>
  <c r="F434" i="13"/>
  <c r="G434" i="13"/>
  <c r="C435" i="13"/>
  <c r="D435" i="13"/>
  <c r="E435" i="13"/>
  <c r="F435" i="13"/>
  <c r="G435" i="13"/>
  <c r="C436" i="13"/>
  <c r="D436" i="13"/>
  <c r="E436" i="13"/>
  <c r="F436" i="13"/>
  <c r="G436" i="13"/>
  <c r="C437" i="13"/>
  <c r="D437" i="13"/>
  <c r="E437" i="13"/>
  <c r="F437" i="13"/>
  <c r="G437" i="13"/>
  <c r="C438" i="13"/>
  <c r="D438" i="13"/>
  <c r="E438" i="13"/>
  <c r="F438" i="13"/>
  <c r="G438" i="13"/>
  <c r="C439" i="13"/>
  <c r="D439" i="13"/>
  <c r="E439" i="13"/>
  <c r="F439" i="13"/>
  <c r="G439" i="13"/>
  <c r="C440" i="13"/>
  <c r="D440" i="13"/>
  <c r="E440" i="13"/>
  <c r="F440" i="13"/>
  <c r="G440" i="13"/>
  <c r="C441" i="13"/>
  <c r="D441" i="13"/>
  <c r="E441" i="13"/>
  <c r="F441" i="13"/>
  <c r="G441" i="13"/>
  <c r="C442" i="13"/>
  <c r="D442" i="13"/>
  <c r="E442" i="13"/>
  <c r="F442" i="13"/>
  <c r="G442" i="13"/>
  <c r="C443" i="13"/>
  <c r="D443" i="13"/>
  <c r="E443" i="13"/>
  <c r="F443" i="13"/>
  <c r="G443" i="13"/>
  <c r="C444" i="13"/>
  <c r="D444" i="13"/>
  <c r="E444" i="13"/>
  <c r="F444" i="13"/>
  <c r="G444" i="13"/>
  <c r="C445" i="13"/>
  <c r="D445" i="13"/>
  <c r="E445" i="13"/>
  <c r="F445" i="13"/>
  <c r="G445" i="13"/>
  <c r="C446" i="13"/>
  <c r="D446" i="13"/>
  <c r="E446" i="13"/>
  <c r="F446" i="13"/>
  <c r="G446" i="13"/>
  <c r="C447" i="13"/>
  <c r="D447" i="13"/>
  <c r="E447" i="13"/>
  <c r="F447" i="13"/>
  <c r="G447" i="13"/>
  <c r="C448" i="13"/>
  <c r="D448" i="13"/>
  <c r="E448" i="13"/>
  <c r="F448" i="13"/>
  <c r="G448" i="13"/>
  <c r="C449" i="13"/>
  <c r="D449" i="13"/>
  <c r="E449" i="13"/>
  <c r="F449" i="13"/>
  <c r="G449" i="13"/>
  <c r="C450" i="13"/>
  <c r="D450" i="13"/>
  <c r="E450" i="13"/>
  <c r="F450" i="13"/>
  <c r="G450" i="13"/>
  <c r="C451" i="13"/>
  <c r="D451" i="13"/>
  <c r="E451" i="13"/>
  <c r="F451" i="13"/>
  <c r="G451" i="13"/>
  <c r="C452" i="13"/>
  <c r="D452" i="13"/>
  <c r="E452" i="13"/>
  <c r="F452" i="13"/>
  <c r="G452" i="13"/>
  <c r="C453" i="13"/>
  <c r="D453" i="13"/>
  <c r="E453" i="13"/>
  <c r="F453" i="13"/>
  <c r="G453" i="13"/>
  <c r="C454" i="13"/>
  <c r="D454" i="13"/>
  <c r="E454" i="13"/>
  <c r="F454" i="13"/>
  <c r="G454" i="13"/>
  <c r="C455" i="13"/>
  <c r="D455" i="13"/>
  <c r="E455" i="13"/>
  <c r="F455" i="13"/>
  <c r="G455" i="13"/>
  <c r="C456" i="13"/>
  <c r="D456" i="13"/>
  <c r="E456" i="13"/>
  <c r="F456" i="13"/>
  <c r="G456" i="13"/>
  <c r="L432" i="13"/>
  <c r="K432" i="13"/>
  <c r="G432" i="13"/>
  <c r="F432" i="13"/>
  <c r="E432" i="13"/>
  <c r="D432" i="13"/>
  <c r="C432" i="13"/>
  <c r="K408" i="13"/>
  <c r="L408" i="13"/>
  <c r="K409" i="13"/>
  <c r="L409" i="13"/>
  <c r="K410" i="13"/>
  <c r="L410" i="13"/>
  <c r="K411" i="13"/>
  <c r="L411" i="13"/>
  <c r="K412" i="13"/>
  <c r="L412" i="13"/>
  <c r="K413" i="13"/>
  <c r="L413" i="13"/>
  <c r="K414" i="13"/>
  <c r="L414" i="13"/>
  <c r="K415" i="13"/>
  <c r="L415" i="13"/>
  <c r="K416" i="13"/>
  <c r="L416" i="13"/>
  <c r="K417" i="13"/>
  <c r="L417" i="13"/>
  <c r="K418" i="13"/>
  <c r="L418" i="13"/>
  <c r="K419" i="13"/>
  <c r="L419" i="13"/>
  <c r="K420" i="13"/>
  <c r="L420" i="13"/>
  <c r="K421" i="13"/>
  <c r="L421" i="13"/>
  <c r="K422" i="13"/>
  <c r="L422" i="13"/>
  <c r="K423" i="13"/>
  <c r="L423" i="13"/>
  <c r="K424" i="13"/>
  <c r="L424" i="13"/>
  <c r="K425" i="13"/>
  <c r="L425" i="13"/>
  <c r="K426" i="13"/>
  <c r="L426" i="13"/>
  <c r="K427" i="13"/>
  <c r="L427" i="13"/>
  <c r="K428" i="13"/>
  <c r="L428" i="13"/>
  <c r="K429" i="13"/>
  <c r="L429" i="13"/>
  <c r="K430" i="13"/>
  <c r="L430" i="13"/>
  <c r="K431" i="13"/>
  <c r="L431" i="13"/>
  <c r="C408" i="13"/>
  <c r="D408" i="13"/>
  <c r="E408" i="13"/>
  <c r="F408" i="13"/>
  <c r="G408" i="13"/>
  <c r="C409" i="13"/>
  <c r="D409" i="13"/>
  <c r="E409" i="13"/>
  <c r="F409" i="13"/>
  <c r="G409" i="13"/>
  <c r="C410" i="13"/>
  <c r="D410" i="13"/>
  <c r="E410" i="13"/>
  <c r="F410" i="13"/>
  <c r="G410" i="13"/>
  <c r="C411" i="13"/>
  <c r="D411" i="13"/>
  <c r="E411" i="13"/>
  <c r="F411" i="13"/>
  <c r="G411" i="13"/>
  <c r="C412" i="13"/>
  <c r="D412" i="13"/>
  <c r="E412" i="13"/>
  <c r="F412" i="13"/>
  <c r="G412" i="13"/>
  <c r="C413" i="13"/>
  <c r="D413" i="13"/>
  <c r="E413" i="13"/>
  <c r="F413" i="13"/>
  <c r="G413" i="13"/>
  <c r="C414" i="13"/>
  <c r="D414" i="13"/>
  <c r="E414" i="13"/>
  <c r="F414" i="13"/>
  <c r="G414" i="13"/>
  <c r="C415" i="13"/>
  <c r="D415" i="13"/>
  <c r="E415" i="13"/>
  <c r="F415" i="13"/>
  <c r="G415" i="13"/>
  <c r="C416" i="13"/>
  <c r="D416" i="13"/>
  <c r="E416" i="13"/>
  <c r="F416" i="13"/>
  <c r="G416" i="13"/>
  <c r="C417" i="13"/>
  <c r="D417" i="13"/>
  <c r="E417" i="13"/>
  <c r="F417" i="13"/>
  <c r="G417" i="13"/>
  <c r="C418" i="13"/>
  <c r="D418" i="13"/>
  <c r="E418" i="13"/>
  <c r="F418" i="13"/>
  <c r="G418" i="13"/>
  <c r="C419" i="13"/>
  <c r="D419" i="13"/>
  <c r="E419" i="13"/>
  <c r="F419" i="13"/>
  <c r="G419" i="13"/>
  <c r="C420" i="13"/>
  <c r="D420" i="13"/>
  <c r="E420" i="13"/>
  <c r="F420" i="13"/>
  <c r="G420" i="13"/>
  <c r="C421" i="13"/>
  <c r="D421" i="13"/>
  <c r="E421" i="13"/>
  <c r="F421" i="13"/>
  <c r="G421" i="13"/>
  <c r="C422" i="13"/>
  <c r="D422" i="13"/>
  <c r="E422" i="13"/>
  <c r="F422" i="13"/>
  <c r="G422" i="13"/>
  <c r="C423" i="13"/>
  <c r="D423" i="13"/>
  <c r="E423" i="13"/>
  <c r="F423" i="13"/>
  <c r="G423" i="13"/>
  <c r="C424" i="13"/>
  <c r="D424" i="13"/>
  <c r="E424" i="13"/>
  <c r="F424" i="13"/>
  <c r="G424" i="13"/>
  <c r="C425" i="13"/>
  <c r="D425" i="13"/>
  <c r="E425" i="13"/>
  <c r="F425" i="13"/>
  <c r="G425" i="13"/>
  <c r="C426" i="13"/>
  <c r="D426" i="13"/>
  <c r="E426" i="13"/>
  <c r="F426" i="13"/>
  <c r="G426" i="13"/>
  <c r="C427" i="13"/>
  <c r="D427" i="13"/>
  <c r="E427" i="13"/>
  <c r="F427" i="13"/>
  <c r="G427" i="13"/>
  <c r="C428" i="13"/>
  <c r="D428" i="13"/>
  <c r="E428" i="13"/>
  <c r="F428" i="13"/>
  <c r="G428" i="13"/>
  <c r="C429" i="13"/>
  <c r="D429" i="13"/>
  <c r="E429" i="13"/>
  <c r="F429" i="13"/>
  <c r="G429" i="13"/>
  <c r="C430" i="13"/>
  <c r="D430" i="13"/>
  <c r="E430" i="13"/>
  <c r="F430" i="13"/>
  <c r="G430" i="13"/>
  <c r="C431" i="13"/>
  <c r="D431" i="13"/>
  <c r="E431" i="13"/>
  <c r="F431" i="13"/>
  <c r="G431" i="13"/>
  <c r="L407" i="13"/>
  <c r="K407" i="13"/>
  <c r="G407" i="13"/>
  <c r="F407" i="13"/>
  <c r="E407" i="13"/>
  <c r="D407" i="13"/>
  <c r="C407" i="13"/>
  <c r="K383" i="13"/>
  <c r="L383" i="13"/>
  <c r="K384" i="13"/>
  <c r="L384" i="13"/>
  <c r="K385" i="13"/>
  <c r="L385" i="13"/>
  <c r="K386" i="13"/>
  <c r="L386" i="13"/>
  <c r="K387" i="13"/>
  <c r="L387" i="13"/>
  <c r="K388" i="13"/>
  <c r="L388" i="13"/>
  <c r="K389" i="13"/>
  <c r="L389" i="13"/>
  <c r="K390" i="13"/>
  <c r="L390" i="13"/>
  <c r="K391" i="13"/>
  <c r="L391" i="13"/>
  <c r="K392" i="13"/>
  <c r="L392" i="13"/>
  <c r="K393" i="13"/>
  <c r="L393" i="13"/>
  <c r="K394" i="13"/>
  <c r="L394" i="13"/>
  <c r="K395" i="13"/>
  <c r="L395" i="13"/>
  <c r="K396" i="13"/>
  <c r="L396" i="13"/>
  <c r="K397" i="13"/>
  <c r="L397" i="13"/>
  <c r="K398" i="13"/>
  <c r="L398" i="13"/>
  <c r="K399" i="13"/>
  <c r="L399" i="13"/>
  <c r="K400" i="13"/>
  <c r="L400" i="13"/>
  <c r="K401" i="13"/>
  <c r="L401" i="13"/>
  <c r="K402" i="13"/>
  <c r="L402" i="13"/>
  <c r="K403" i="13"/>
  <c r="L403" i="13"/>
  <c r="K404" i="13"/>
  <c r="L404" i="13"/>
  <c r="K405" i="13"/>
  <c r="L405" i="13"/>
  <c r="K406" i="13"/>
  <c r="L406" i="13"/>
  <c r="C383" i="13"/>
  <c r="D383" i="13"/>
  <c r="E383" i="13"/>
  <c r="F383" i="13"/>
  <c r="G383" i="13"/>
  <c r="C384" i="13"/>
  <c r="D384" i="13"/>
  <c r="E384" i="13"/>
  <c r="F384" i="13"/>
  <c r="G384" i="13"/>
  <c r="C385" i="13"/>
  <c r="D385" i="13"/>
  <c r="E385" i="13"/>
  <c r="F385" i="13"/>
  <c r="G385" i="13"/>
  <c r="C386" i="13"/>
  <c r="D386" i="13"/>
  <c r="E386" i="13"/>
  <c r="F386" i="13"/>
  <c r="G386" i="13"/>
  <c r="C387" i="13"/>
  <c r="D387" i="13"/>
  <c r="E387" i="13"/>
  <c r="F387" i="13"/>
  <c r="G387" i="13"/>
  <c r="C388" i="13"/>
  <c r="D388" i="13"/>
  <c r="E388" i="13"/>
  <c r="F388" i="13"/>
  <c r="G388" i="13"/>
  <c r="C389" i="13"/>
  <c r="D389" i="13"/>
  <c r="E389" i="13"/>
  <c r="F389" i="13"/>
  <c r="G389" i="13"/>
  <c r="C390" i="13"/>
  <c r="D390" i="13"/>
  <c r="E390" i="13"/>
  <c r="F390" i="13"/>
  <c r="G390" i="13"/>
  <c r="C391" i="13"/>
  <c r="D391" i="13"/>
  <c r="E391" i="13"/>
  <c r="F391" i="13"/>
  <c r="G391" i="13"/>
  <c r="C392" i="13"/>
  <c r="D392" i="13"/>
  <c r="E392" i="13"/>
  <c r="F392" i="13"/>
  <c r="G392" i="13"/>
  <c r="C393" i="13"/>
  <c r="D393" i="13"/>
  <c r="E393" i="13"/>
  <c r="F393" i="13"/>
  <c r="G393" i="13"/>
  <c r="C394" i="13"/>
  <c r="D394" i="13"/>
  <c r="E394" i="13"/>
  <c r="F394" i="13"/>
  <c r="G394" i="13"/>
  <c r="C395" i="13"/>
  <c r="D395" i="13"/>
  <c r="E395" i="13"/>
  <c r="F395" i="13"/>
  <c r="G395" i="13"/>
  <c r="C396" i="13"/>
  <c r="D396" i="13"/>
  <c r="E396" i="13"/>
  <c r="F396" i="13"/>
  <c r="G396" i="13"/>
  <c r="C397" i="13"/>
  <c r="D397" i="13"/>
  <c r="E397" i="13"/>
  <c r="F397" i="13"/>
  <c r="G397" i="13"/>
  <c r="C398" i="13"/>
  <c r="D398" i="13"/>
  <c r="E398" i="13"/>
  <c r="F398" i="13"/>
  <c r="G398" i="13"/>
  <c r="C399" i="13"/>
  <c r="D399" i="13"/>
  <c r="E399" i="13"/>
  <c r="F399" i="13"/>
  <c r="G399" i="13"/>
  <c r="C400" i="13"/>
  <c r="D400" i="13"/>
  <c r="E400" i="13"/>
  <c r="F400" i="13"/>
  <c r="G400" i="13"/>
  <c r="C401" i="13"/>
  <c r="D401" i="13"/>
  <c r="E401" i="13"/>
  <c r="F401" i="13"/>
  <c r="G401" i="13"/>
  <c r="C402" i="13"/>
  <c r="D402" i="13"/>
  <c r="E402" i="13"/>
  <c r="F402" i="13"/>
  <c r="G402" i="13"/>
  <c r="C403" i="13"/>
  <c r="D403" i="13"/>
  <c r="E403" i="13"/>
  <c r="F403" i="13"/>
  <c r="G403" i="13"/>
  <c r="C404" i="13"/>
  <c r="D404" i="13"/>
  <c r="E404" i="13"/>
  <c r="F404" i="13"/>
  <c r="G404" i="13"/>
  <c r="C405" i="13"/>
  <c r="D405" i="13"/>
  <c r="E405" i="13"/>
  <c r="F405" i="13"/>
  <c r="G405" i="13"/>
  <c r="C406" i="13"/>
  <c r="D406" i="13"/>
  <c r="E406" i="13"/>
  <c r="F406" i="13"/>
  <c r="G406" i="13"/>
  <c r="L382" i="13"/>
  <c r="K382" i="13"/>
  <c r="G382" i="13"/>
  <c r="F382" i="13"/>
  <c r="E382" i="13"/>
  <c r="D382" i="13"/>
  <c r="C382" i="13"/>
  <c r="K358" i="13"/>
  <c r="L358" i="13"/>
  <c r="K359" i="13"/>
  <c r="L359" i="13"/>
  <c r="K360" i="13"/>
  <c r="L360" i="13"/>
  <c r="K361" i="13"/>
  <c r="L361" i="13"/>
  <c r="K362" i="13"/>
  <c r="L362" i="13"/>
  <c r="K363" i="13"/>
  <c r="L363" i="13"/>
  <c r="K364" i="13"/>
  <c r="L364" i="13"/>
  <c r="K365" i="13"/>
  <c r="L365" i="13"/>
  <c r="K366" i="13"/>
  <c r="L366" i="13"/>
  <c r="K367" i="13"/>
  <c r="L367" i="13"/>
  <c r="K368" i="13"/>
  <c r="L368" i="13"/>
  <c r="K369" i="13"/>
  <c r="L369" i="13"/>
  <c r="K370" i="13"/>
  <c r="L370" i="13"/>
  <c r="K371" i="13"/>
  <c r="L371" i="13"/>
  <c r="K372" i="13"/>
  <c r="L372" i="13"/>
  <c r="K373" i="13"/>
  <c r="L373" i="13"/>
  <c r="K374" i="13"/>
  <c r="L374" i="13"/>
  <c r="K375" i="13"/>
  <c r="L375" i="13"/>
  <c r="K376" i="13"/>
  <c r="L376" i="13"/>
  <c r="K377" i="13"/>
  <c r="L377" i="13"/>
  <c r="K378" i="13"/>
  <c r="L378" i="13"/>
  <c r="K379" i="13"/>
  <c r="L379" i="13"/>
  <c r="K380" i="13"/>
  <c r="L380" i="13"/>
  <c r="K381" i="13"/>
  <c r="L381" i="13"/>
  <c r="C358" i="13"/>
  <c r="D358" i="13"/>
  <c r="M358" i="13" s="1"/>
  <c r="E358" i="13"/>
  <c r="F358" i="13"/>
  <c r="G358" i="13"/>
  <c r="C359" i="13"/>
  <c r="D359" i="13"/>
  <c r="E359" i="13"/>
  <c r="F359" i="13"/>
  <c r="G359" i="13"/>
  <c r="C360" i="13"/>
  <c r="D360" i="13"/>
  <c r="E360" i="13"/>
  <c r="F360" i="13"/>
  <c r="G360" i="13"/>
  <c r="C361" i="13"/>
  <c r="D361" i="13"/>
  <c r="E361" i="13"/>
  <c r="F361" i="13"/>
  <c r="G361" i="13"/>
  <c r="C362" i="13"/>
  <c r="D362" i="13"/>
  <c r="E362" i="13"/>
  <c r="F362" i="13"/>
  <c r="G362" i="13"/>
  <c r="C363" i="13"/>
  <c r="D363" i="13"/>
  <c r="E363" i="13"/>
  <c r="F363" i="13"/>
  <c r="G363" i="13"/>
  <c r="C364" i="13"/>
  <c r="D364" i="13"/>
  <c r="E364" i="13"/>
  <c r="F364" i="13"/>
  <c r="G364" i="13"/>
  <c r="C365" i="13"/>
  <c r="D365" i="13"/>
  <c r="E365" i="13"/>
  <c r="F365" i="13"/>
  <c r="G365" i="13"/>
  <c r="C366" i="13"/>
  <c r="D366" i="13"/>
  <c r="E366" i="13"/>
  <c r="F366" i="13"/>
  <c r="G366" i="13"/>
  <c r="C367" i="13"/>
  <c r="D367" i="13"/>
  <c r="E367" i="13"/>
  <c r="F367" i="13"/>
  <c r="G367" i="13"/>
  <c r="C368" i="13"/>
  <c r="D368" i="13"/>
  <c r="E368" i="13"/>
  <c r="F368" i="13"/>
  <c r="G368" i="13"/>
  <c r="C369" i="13"/>
  <c r="D369" i="13"/>
  <c r="E369" i="13"/>
  <c r="F369" i="13"/>
  <c r="G369" i="13"/>
  <c r="C370" i="13"/>
  <c r="D370" i="13"/>
  <c r="E370" i="13"/>
  <c r="F370" i="13"/>
  <c r="G370" i="13"/>
  <c r="C371" i="13"/>
  <c r="D371" i="13"/>
  <c r="E371" i="13"/>
  <c r="F371" i="13"/>
  <c r="G371" i="13"/>
  <c r="C372" i="13"/>
  <c r="D372" i="13"/>
  <c r="E372" i="13"/>
  <c r="F372" i="13"/>
  <c r="G372" i="13"/>
  <c r="C373" i="13"/>
  <c r="D373" i="13"/>
  <c r="E373" i="13"/>
  <c r="F373" i="13"/>
  <c r="G373" i="13"/>
  <c r="C374" i="13"/>
  <c r="D374" i="13"/>
  <c r="E374" i="13"/>
  <c r="F374" i="13"/>
  <c r="G374" i="13"/>
  <c r="C375" i="13"/>
  <c r="D375" i="13"/>
  <c r="E375" i="13"/>
  <c r="F375" i="13"/>
  <c r="G375" i="13"/>
  <c r="C376" i="13"/>
  <c r="D376" i="13"/>
  <c r="E376" i="13"/>
  <c r="F376" i="13"/>
  <c r="G376" i="13"/>
  <c r="C377" i="13"/>
  <c r="D377" i="13"/>
  <c r="E377" i="13"/>
  <c r="F377" i="13"/>
  <c r="G377" i="13"/>
  <c r="C378" i="13"/>
  <c r="D378" i="13"/>
  <c r="E378" i="13"/>
  <c r="F378" i="13"/>
  <c r="G378" i="13"/>
  <c r="C379" i="13"/>
  <c r="D379" i="13"/>
  <c r="E379" i="13"/>
  <c r="F379" i="13"/>
  <c r="G379" i="13"/>
  <c r="C380" i="13"/>
  <c r="D380" i="13"/>
  <c r="E380" i="13"/>
  <c r="F380" i="13"/>
  <c r="G380" i="13"/>
  <c r="C381" i="13"/>
  <c r="D381" i="13"/>
  <c r="E381" i="13"/>
  <c r="F381" i="13"/>
  <c r="G381" i="13"/>
  <c r="L357" i="13"/>
  <c r="K357" i="13"/>
  <c r="G357" i="13"/>
  <c r="F357" i="13"/>
  <c r="E357" i="13"/>
  <c r="D357" i="13"/>
  <c r="C357" i="13"/>
  <c r="K333" i="13"/>
  <c r="L333" i="13"/>
  <c r="K334" i="13"/>
  <c r="L334" i="13"/>
  <c r="K335" i="13"/>
  <c r="L335" i="13"/>
  <c r="K336" i="13"/>
  <c r="L336" i="13"/>
  <c r="K337" i="13"/>
  <c r="L337" i="13"/>
  <c r="K338" i="13"/>
  <c r="L338" i="13"/>
  <c r="K339" i="13"/>
  <c r="L339" i="13"/>
  <c r="K340" i="13"/>
  <c r="L340" i="13"/>
  <c r="K341" i="13"/>
  <c r="L341" i="13"/>
  <c r="K342" i="13"/>
  <c r="L342" i="13"/>
  <c r="K343" i="13"/>
  <c r="L343" i="13"/>
  <c r="K344" i="13"/>
  <c r="L344" i="13"/>
  <c r="K345" i="13"/>
  <c r="L345" i="13"/>
  <c r="K346" i="13"/>
  <c r="L346" i="13"/>
  <c r="K347" i="13"/>
  <c r="L347" i="13"/>
  <c r="K348" i="13"/>
  <c r="L348" i="13"/>
  <c r="K349" i="13"/>
  <c r="L349" i="13"/>
  <c r="K350" i="13"/>
  <c r="L350" i="13"/>
  <c r="K351" i="13"/>
  <c r="L351" i="13"/>
  <c r="K352" i="13"/>
  <c r="L352" i="13"/>
  <c r="K353" i="13"/>
  <c r="L353" i="13"/>
  <c r="K354" i="13"/>
  <c r="L354" i="13"/>
  <c r="K355" i="13"/>
  <c r="L355" i="13"/>
  <c r="K356" i="13"/>
  <c r="L356" i="13"/>
  <c r="C333" i="13"/>
  <c r="D333" i="13"/>
  <c r="E333" i="13"/>
  <c r="F333" i="13"/>
  <c r="G333" i="13"/>
  <c r="C334" i="13"/>
  <c r="D334" i="13"/>
  <c r="E334" i="13"/>
  <c r="F334" i="13"/>
  <c r="G334" i="13"/>
  <c r="C335" i="13"/>
  <c r="D335" i="13"/>
  <c r="E335" i="13"/>
  <c r="F335" i="13"/>
  <c r="G335" i="13"/>
  <c r="C336" i="13"/>
  <c r="D336" i="13"/>
  <c r="E336" i="13"/>
  <c r="F336" i="13"/>
  <c r="G336" i="13"/>
  <c r="C337" i="13"/>
  <c r="D337" i="13"/>
  <c r="E337" i="13"/>
  <c r="F337" i="13"/>
  <c r="G337" i="13"/>
  <c r="C338" i="13"/>
  <c r="D338" i="13"/>
  <c r="E338" i="13"/>
  <c r="F338" i="13"/>
  <c r="G338" i="13"/>
  <c r="C339" i="13"/>
  <c r="D339" i="13"/>
  <c r="E339" i="13"/>
  <c r="F339" i="13"/>
  <c r="G339" i="13"/>
  <c r="C340" i="13"/>
  <c r="D340" i="13"/>
  <c r="E340" i="13"/>
  <c r="F340" i="13"/>
  <c r="G340" i="13"/>
  <c r="C341" i="13"/>
  <c r="D341" i="13"/>
  <c r="E341" i="13"/>
  <c r="F341" i="13"/>
  <c r="G341" i="13"/>
  <c r="C342" i="13"/>
  <c r="D342" i="13"/>
  <c r="E342" i="13"/>
  <c r="F342" i="13"/>
  <c r="G342" i="13"/>
  <c r="C343" i="13"/>
  <c r="D343" i="13"/>
  <c r="E343" i="13"/>
  <c r="F343" i="13"/>
  <c r="G343" i="13"/>
  <c r="C344" i="13"/>
  <c r="D344" i="13"/>
  <c r="E344" i="13"/>
  <c r="F344" i="13"/>
  <c r="G344" i="13"/>
  <c r="C345" i="13"/>
  <c r="D345" i="13"/>
  <c r="E345" i="13"/>
  <c r="F345" i="13"/>
  <c r="G345" i="13"/>
  <c r="C346" i="13"/>
  <c r="D346" i="13"/>
  <c r="E346" i="13"/>
  <c r="F346" i="13"/>
  <c r="G346" i="13"/>
  <c r="C347" i="13"/>
  <c r="D347" i="13"/>
  <c r="E347" i="13"/>
  <c r="F347" i="13"/>
  <c r="G347" i="13"/>
  <c r="C348" i="13"/>
  <c r="D348" i="13"/>
  <c r="E348" i="13"/>
  <c r="F348" i="13"/>
  <c r="G348" i="13"/>
  <c r="C349" i="13"/>
  <c r="D349" i="13"/>
  <c r="E349" i="13"/>
  <c r="F349" i="13"/>
  <c r="G349" i="13"/>
  <c r="C350" i="13"/>
  <c r="D350" i="13"/>
  <c r="E350" i="13"/>
  <c r="F350" i="13"/>
  <c r="G350" i="13"/>
  <c r="C351" i="13"/>
  <c r="D351" i="13"/>
  <c r="E351" i="13"/>
  <c r="F351" i="13"/>
  <c r="G351" i="13"/>
  <c r="C352" i="13"/>
  <c r="D352" i="13"/>
  <c r="E352" i="13"/>
  <c r="F352" i="13"/>
  <c r="G352" i="13"/>
  <c r="C353" i="13"/>
  <c r="D353" i="13"/>
  <c r="E353" i="13"/>
  <c r="F353" i="13"/>
  <c r="G353" i="13"/>
  <c r="C354" i="13"/>
  <c r="D354" i="13"/>
  <c r="E354" i="13"/>
  <c r="F354" i="13"/>
  <c r="G354" i="13"/>
  <c r="C355" i="13"/>
  <c r="D355" i="13"/>
  <c r="E355" i="13"/>
  <c r="F355" i="13"/>
  <c r="G355" i="13"/>
  <c r="C356" i="13"/>
  <c r="D356" i="13"/>
  <c r="E356" i="13"/>
  <c r="F356" i="13"/>
  <c r="G356" i="13"/>
  <c r="L332" i="13"/>
  <c r="K332" i="13"/>
  <c r="G332" i="13"/>
  <c r="F332" i="13"/>
  <c r="E332" i="13"/>
  <c r="D332" i="13"/>
  <c r="C332" i="13"/>
  <c r="K308" i="13"/>
  <c r="L308" i="13"/>
  <c r="K309" i="13"/>
  <c r="L309" i="13"/>
  <c r="K310" i="13"/>
  <c r="L310" i="13"/>
  <c r="K311" i="13"/>
  <c r="L311" i="13"/>
  <c r="K312" i="13"/>
  <c r="L312" i="13"/>
  <c r="K313" i="13"/>
  <c r="L313" i="13"/>
  <c r="K314" i="13"/>
  <c r="L314" i="13"/>
  <c r="K315" i="13"/>
  <c r="L315" i="13"/>
  <c r="K316" i="13"/>
  <c r="L316" i="13"/>
  <c r="K317" i="13"/>
  <c r="L317" i="13"/>
  <c r="K318" i="13"/>
  <c r="L318" i="13"/>
  <c r="K319" i="13"/>
  <c r="L319" i="13"/>
  <c r="K320" i="13"/>
  <c r="L320" i="13"/>
  <c r="K321" i="13"/>
  <c r="L321" i="13"/>
  <c r="K322" i="13"/>
  <c r="L322" i="13"/>
  <c r="K323" i="13"/>
  <c r="L323" i="13"/>
  <c r="K324" i="13"/>
  <c r="L324" i="13"/>
  <c r="K325" i="13"/>
  <c r="L325" i="13"/>
  <c r="K326" i="13"/>
  <c r="L326" i="13"/>
  <c r="K327" i="13"/>
  <c r="L327" i="13"/>
  <c r="K328" i="13"/>
  <c r="L328" i="13"/>
  <c r="K329" i="13"/>
  <c r="L329" i="13"/>
  <c r="K330" i="13"/>
  <c r="L330" i="13"/>
  <c r="K331" i="13"/>
  <c r="L331" i="13"/>
  <c r="C308" i="13"/>
  <c r="D308" i="13"/>
  <c r="E308" i="13"/>
  <c r="F308" i="13"/>
  <c r="G308" i="13"/>
  <c r="C309" i="13"/>
  <c r="D309" i="13"/>
  <c r="E309" i="13"/>
  <c r="F309" i="13"/>
  <c r="G309" i="13"/>
  <c r="C310" i="13"/>
  <c r="D310" i="13"/>
  <c r="E310" i="13"/>
  <c r="F310" i="13"/>
  <c r="G310" i="13"/>
  <c r="C311" i="13"/>
  <c r="D311" i="13"/>
  <c r="E311" i="13"/>
  <c r="F311" i="13"/>
  <c r="G311" i="13"/>
  <c r="C312" i="13"/>
  <c r="D312" i="13"/>
  <c r="E312" i="13"/>
  <c r="F312" i="13"/>
  <c r="G312" i="13"/>
  <c r="C313" i="13"/>
  <c r="D313" i="13"/>
  <c r="E313" i="13"/>
  <c r="F313" i="13"/>
  <c r="G313" i="13"/>
  <c r="C314" i="13"/>
  <c r="D314" i="13"/>
  <c r="E314" i="13"/>
  <c r="F314" i="13"/>
  <c r="G314" i="13"/>
  <c r="C315" i="13"/>
  <c r="D315" i="13"/>
  <c r="E315" i="13"/>
  <c r="F315" i="13"/>
  <c r="G315" i="13"/>
  <c r="C316" i="13"/>
  <c r="D316" i="13"/>
  <c r="E316" i="13"/>
  <c r="F316" i="13"/>
  <c r="G316" i="13"/>
  <c r="C317" i="13"/>
  <c r="D317" i="13"/>
  <c r="E317" i="13"/>
  <c r="F317" i="13"/>
  <c r="G317" i="13"/>
  <c r="C318" i="13"/>
  <c r="D318" i="13"/>
  <c r="E318" i="13"/>
  <c r="F318" i="13"/>
  <c r="G318" i="13"/>
  <c r="C319" i="13"/>
  <c r="D319" i="13"/>
  <c r="E319" i="13"/>
  <c r="F319" i="13"/>
  <c r="G319" i="13"/>
  <c r="C320" i="13"/>
  <c r="D320" i="13"/>
  <c r="E320" i="13"/>
  <c r="F320" i="13"/>
  <c r="G320" i="13"/>
  <c r="C321" i="13"/>
  <c r="D321" i="13"/>
  <c r="E321" i="13"/>
  <c r="F321" i="13"/>
  <c r="G321" i="13"/>
  <c r="C322" i="13"/>
  <c r="D322" i="13"/>
  <c r="E322" i="13"/>
  <c r="F322" i="13"/>
  <c r="G322" i="13"/>
  <c r="C323" i="13"/>
  <c r="D323" i="13"/>
  <c r="E323" i="13"/>
  <c r="F323" i="13"/>
  <c r="G323" i="13"/>
  <c r="C324" i="13"/>
  <c r="D324" i="13"/>
  <c r="E324" i="13"/>
  <c r="F324" i="13"/>
  <c r="G324" i="13"/>
  <c r="C325" i="13"/>
  <c r="D325" i="13"/>
  <c r="E325" i="13"/>
  <c r="F325" i="13"/>
  <c r="G325" i="13"/>
  <c r="C326" i="13"/>
  <c r="D326" i="13"/>
  <c r="E326" i="13"/>
  <c r="F326" i="13"/>
  <c r="G326" i="13"/>
  <c r="C327" i="13"/>
  <c r="D327" i="13"/>
  <c r="E327" i="13"/>
  <c r="F327" i="13"/>
  <c r="G327" i="13"/>
  <c r="C328" i="13"/>
  <c r="D328" i="13"/>
  <c r="E328" i="13"/>
  <c r="F328" i="13"/>
  <c r="G328" i="13"/>
  <c r="C329" i="13"/>
  <c r="D329" i="13"/>
  <c r="E329" i="13"/>
  <c r="F329" i="13"/>
  <c r="G329" i="13"/>
  <c r="C330" i="13"/>
  <c r="D330" i="13"/>
  <c r="E330" i="13"/>
  <c r="F330" i="13"/>
  <c r="G330" i="13"/>
  <c r="C331" i="13"/>
  <c r="D331" i="13"/>
  <c r="E331" i="13"/>
  <c r="F331" i="13"/>
  <c r="G331" i="13"/>
  <c r="L307" i="13"/>
  <c r="K307" i="13"/>
  <c r="G307" i="13"/>
  <c r="F307" i="13"/>
  <c r="E307" i="13"/>
  <c r="D307" i="13"/>
  <c r="C307" i="13"/>
  <c r="K283" i="13"/>
  <c r="L283" i="13"/>
  <c r="K284" i="13"/>
  <c r="L284" i="13"/>
  <c r="K285" i="13"/>
  <c r="L285" i="13"/>
  <c r="K286" i="13"/>
  <c r="L286" i="13"/>
  <c r="K287" i="13"/>
  <c r="L287" i="13"/>
  <c r="K288" i="13"/>
  <c r="L288" i="13"/>
  <c r="K289" i="13"/>
  <c r="L289" i="13"/>
  <c r="K290" i="13"/>
  <c r="L290" i="13"/>
  <c r="K291" i="13"/>
  <c r="L291" i="13"/>
  <c r="K292" i="13"/>
  <c r="L292" i="13"/>
  <c r="K293" i="13"/>
  <c r="L293" i="13"/>
  <c r="K294" i="13"/>
  <c r="L294" i="13"/>
  <c r="K295" i="13"/>
  <c r="L295" i="13"/>
  <c r="K296" i="13"/>
  <c r="L296" i="13"/>
  <c r="K297" i="13"/>
  <c r="L297" i="13"/>
  <c r="K298" i="13"/>
  <c r="L298" i="13"/>
  <c r="K299" i="13"/>
  <c r="L299" i="13"/>
  <c r="K300" i="13"/>
  <c r="L300" i="13"/>
  <c r="K301" i="13"/>
  <c r="L301" i="13"/>
  <c r="K302" i="13"/>
  <c r="L302" i="13"/>
  <c r="K303" i="13"/>
  <c r="L303" i="13"/>
  <c r="K304" i="13"/>
  <c r="L304" i="13"/>
  <c r="K305" i="13"/>
  <c r="L305" i="13"/>
  <c r="K306" i="13"/>
  <c r="L306" i="13"/>
  <c r="C283" i="13"/>
  <c r="D283" i="13"/>
  <c r="E283" i="13"/>
  <c r="F283" i="13"/>
  <c r="G283" i="13"/>
  <c r="C284" i="13"/>
  <c r="D284" i="13"/>
  <c r="E284" i="13"/>
  <c r="F284" i="13"/>
  <c r="G284" i="13"/>
  <c r="C285" i="13"/>
  <c r="D285" i="13"/>
  <c r="E285" i="13"/>
  <c r="F285" i="13"/>
  <c r="G285" i="13"/>
  <c r="C286" i="13"/>
  <c r="D286" i="13"/>
  <c r="E286" i="13"/>
  <c r="F286" i="13"/>
  <c r="G286" i="13"/>
  <c r="C287" i="13"/>
  <c r="D287" i="13"/>
  <c r="E287" i="13"/>
  <c r="F287" i="13"/>
  <c r="G287" i="13"/>
  <c r="C288" i="13"/>
  <c r="D288" i="13"/>
  <c r="E288" i="13"/>
  <c r="F288" i="13"/>
  <c r="G288" i="13"/>
  <c r="C289" i="13"/>
  <c r="D289" i="13"/>
  <c r="E289" i="13"/>
  <c r="F289" i="13"/>
  <c r="G289" i="13"/>
  <c r="C290" i="13"/>
  <c r="D290" i="13"/>
  <c r="E290" i="13"/>
  <c r="F290" i="13"/>
  <c r="G290" i="13"/>
  <c r="C291" i="13"/>
  <c r="D291" i="13"/>
  <c r="E291" i="13"/>
  <c r="F291" i="13"/>
  <c r="G291" i="13"/>
  <c r="C292" i="13"/>
  <c r="D292" i="13"/>
  <c r="E292" i="13"/>
  <c r="F292" i="13"/>
  <c r="G292" i="13"/>
  <c r="C293" i="13"/>
  <c r="D293" i="13"/>
  <c r="E293" i="13"/>
  <c r="F293" i="13"/>
  <c r="G293" i="13"/>
  <c r="C294" i="13"/>
  <c r="D294" i="13"/>
  <c r="E294" i="13"/>
  <c r="F294" i="13"/>
  <c r="G294" i="13"/>
  <c r="C295" i="13"/>
  <c r="D295" i="13"/>
  <c r="E295" i="13"/>
  <c r="F295" i="13"/>
  <c r="G295" i="13"/>
  <c r="C296" i="13"/>
  <c r="D296" i="13"/>
  <c r="E296" i="13"/>
  <c r="F296" i="13"/>
  <c r="G296" i="13"/>
  <c r="C297" i="13"/>
  <c r="D297" i="13"/>
  <c r="E297" i="13"/>
  <c r="F297" i="13"/>
  <c r="G297" i="13"/>
  <c r="C298" i="13"/>
  <c r="D298" i="13"/>
  <c r="E298" i="13"/>
  <c r="F298" i="13"/>
  <c r="G298" i="13"/>
  <c r="C299" i="13"/>
  <c r="D299" i="13"/>
  <c r="E299" i="13"/>
  <c r="F299" i="13"/>
  <c r="G299" i="13"/>
  <c r="C300" i="13"/>
  <c r="D300" i="13"/>
  <c r="E300" i="13"/>
  <c r="F300" i="13"/>
  <c r="G300" i="13"/>
  <c r="C301" i="13"/>
  <c r="D301" i="13"/>
  <c r="E301" i="13"/>
  <c r="F301" i="13"/>
  <c r="G301" i="13"/>
  <c r="C302" i="13"/>
  <c r="D302" i="13"/>
  <c r="E302" i="13"/>
  <c r="F302" i="13"/>
  <c r="G302" i="13"/>
  <c r="C303" i="13"/>
  <c r="D303" i="13"/>
  <c r="E303" i="13"/>
  <c r="F303" i="13"/>
  <c r="G303" i="13"/>
  <c r="C304" i="13"/>
  <c r="D304" i="13"/>
  <c r="E304" i="13"/>
  <c r="F304" i="13"/>
  <c r="G304" i="13"/>
  <c r="C305" i="13"/>
  <c r="D305" i="13"/>
  <c r="E305" i="13"/>
  <c r="F305" i="13"/>
  <c r="G305" i="13"/>
  <c r="C306" i="13"/>
  <c r="D306" i="13"/>
  <c r="E306" i="13"/>
  <c r="F306" i="13"/>
  <c r="G306" i="13"/>
  <c r="L282" i="13"/>
  <c r="K282" i="13"/>
  <c r="G282" i="13"/>
  <c r="F282" i="13"/>
  <c r="E282" i="13"/>
  <c r="D282" i="13"/>
  <c r="C282" i="13"/>
  <c r="K258" i="13"/>
  <c r="L258" i="13"/>
  <c r="K259" i="13"/>
  <c r="L259" i="13"/>
  <c r="K260" i="13"/>
  <c r="L260" i="13"/>
  <c r="K261" i="13"/>
  <c r="L261" i="13"/>
  <c r="K262" i="13"/>
  <c r="L262" i="13"/>
  <c r="K263" i="13"/>
  <c r="L263" i="13"/>
  <c r="K264" i="13"/>
  <c r="L264" i="13"/>
  <c r="K265" i="13"/>
  <c r="L265" i="13"/>
  <c r="K266" i="13"/>
  <c r="L266" i="13"/>
  <c r="K267" i="13"/>
  <c r="L267" i="13"/>
  <c r="K268" i="13"/>
  <c r="L268" i="13"/>
  <c r="K269" i="13"/>
  <c r="L269" i="13"/>
  <c r="K270" i="13"/>
  <c r="L270" i="13"/>
  <c r="K271" i="13"/>
  <c r="L271" i="13"/>
  <c r="K272" i="13"/>
  <c r="L272" i="13"/>
  <c r="K273" i="13"/>
  <c r="L273" i="13"/>
  <c r="K274" i="13"/>
  <c r="L274" i="13"/>
  <c r="K275" i="13"/>
  <c r="L275" i="13"/>
  <c r="K276" i="13"/>
  <c r="L276" i="13"/>
  <c r="K277" i="13"/>
  <c r="L277" i="13"/>
  <c r="K278" i="13"/>
  <c r="L278" i="13"/>
  <c r="K279" i="13"/>
  <c r="L279" i="13"/>
  <c r="K280" i="13"/>
  <c r="L280" i="13"/>
  <c r="K281" i="13"/>
  <c r="L281" i="13"/>
  <c r="C258" i="13"/>
  <c r="D258" i="13"/>
  <c r="E258" i="13"/>
  <c r="F258" i="13"/>
  <c r="G258" i="13"/>
  <c r="C259" i="13"/>
  <c r="D259" i="13"/>
  <c r="E259" i="13"/>
  <c r="F259" i="13"/>
  <c r="G259" i="13"/>
  <c r="C260" i="13"/>
  <c r="D260" i="13"/>
  <c r="E260" i="13"/>
  <c r="F260" i="13"/>
  <c r="G260" i="13"/>
  <c r="C261" i="13"/>
  <c r="N261" i="13" s="1"/>
  <c r="D261" i="13"/>
  <c r="E261" i="13"/>
  <c r="F261" i="13"/>
  <c r="G261" i="13"/>
  <c r="C262" i="13"/>
  <c r="D262" i="13"/>
  <c r="E262" i="13"/>
  <c r="F262" i="13"/>
  <c r="G262" i="13"/>
  <c r="C263" i="13"/>
  <c r="D263" i="13"/>
  <c r="E263" i="13"/>
  <c r="F263" i="13"/>
  <c r="G263" i="13"/>
  <c r="C264" i="13"/>
  <c r="D264" i="13"/>
  <c r="E264" i="13"/>
  <c r="F264" i="13"/>
  <c r="G264" i="13"/>
  <c r="C265" i="13"/>
  <c r="D265" i="13"/>
  <c r="E265" i="13"/>
  <c r="F265" i="13"/>
  <c r="G265" i="13"/>
  <c r="C266" i="13"/>
  <c r="D266" i="13"/>
  <c r="E266" i="13"/>
  <c r="F266" i="13"/>
  <c r="G266" i="13"/>
  <c r="C267" i="13"/>
  <c r="D267" i="13"/>
  <c r="E267" i="13"/>
  <c r="F267" i="13"/>
  <c r="G267" i="13"/>
  <c r="C268" i="13"/>
  <c r="D268" i="13"/>
  <c r="E268" i="13"/>
  <c r="F268" i="13"/>
  <c r="G268" i="13"/>
  <c r="C269" i="13"/>
  <c r="D269" i="13"/>
  <c r="E269" i="13"/>
  <c r="F269" i="13"/>
  <c r="G269" i="13"/>
  <c r="C270" i="13"/>
  <c r="D270" i="13"/>
  <c r="E270" i="13"/>
  <c r="F270" i="13"/>
  <c r="G270" i="13"/>
  <c r="C271" i="13"/>
  <c r="D271" i="13"/>
  <c r="E271" i="13"/>
  <c r="F271" i="13"/>
  <c r="G271" i="13"/>
  <c r="C272" i="13"/>
  <c r="D272" i="13"/>
  <c r="E272" i="13"/>
  <c r="F272" i="13"/>
  <c r="G272" i="13"/>
  <c r="C273" i="13"/>
  <c r="D273" i="13"/>
  <c r="E273" i="13"/>
  <c r="F273" i="13"/>
  <c r="G273" i="13"/>
  <c r="C274" i="13"/>
  <c r="D274" i="13"/>
  <c r="E274" i="13"/>
  <c r="F274" i="13"/>
  <c r="G274" i="13"/>
  <c r="C275" i="13"/>
  <c r="D275" i="13"/>
  <c r="E275" i="13"/>
  <c r="F275" i="13"/>
  <c r="G275" i="13"/>
  <c r="C276" i="13"/>
  <c r="D276" i="13"/>
  <c r="E276" i="13"/>
  <c r="F276" i="13"/>
  <c r="G276" i="13"/>
  <c r="C277" i="13"/>
  <c r="D277" i="13"/>
  <c r="E277" i="13"/>
  <c r="F277" i="13"/>
  <c r="G277" i="13"/>
  <c r="C278" i="13"/>
  <c r="D278" i="13"/>
  <c r="E278" i="13"/>
  <c r="F278" i="13"/>
  <c r="G278" i="13"/>
  <c r="C279" i="13"/>
  <c r="D279" i="13"/>
  <c r="E279" i="13"/>
  <c r="F279" i="13"/>
  <c r="G279" i="13"/>
  <c r="C280" i="13"/>
  <c r="D280" i="13"/>
  <c r="E280" i="13"/>
  <c r="F280" i="13"/>
  <c r="G280" i="13"/>
  <c r="C281" i="13"/>
  <c r="D281" i="13"/>
  <c r="E281" i="13"/>
  <c r="F281" i="13"/>
  <c r="G281" i="13"/>
  <c r="L257" i="13"/>
  <c r="K257" i="13"/>
  <c r="G257" i="13"/>
  <c r="F257" i="13"/>
  <c r="E257" i="13"/>
  <c r="D257" i="13"/>
  <c r="C257" i="13"/>
  <c r="E7" i="13"/>
  <c r="K233" i="13"/>
  <c r="L233" i="13"/>
  <c r="K234" i="13"/>
  <c r="L234" i="13"/>
  <c r="K235" i="13"/>
  <c r="L235" i="13"/>
  <c r="K236" i="13"/>
  <c r="L236" i="13"/>
  <c r="K237" i="13"/>
  <c r="L237" i="13"/>
  <c r="K238" i="13"/>
  <c r="L238" i="13"/>
  <c r="K239" i="13"/>
  <c r="L239" i="13"/>
  <c r="K240" i="13"/>
  <c r="L240" i="13"/>
  <c r="K241" i="13"/>
  <c r="L241" i="13"/>
  <c r="K242" i="13"/>
  <c r="L242" i="13"/>
  <c r="K243" i="13"/>
  <c r="L243" i="13"/>
  <c r="K244" i="13"/>
  <c r="L244" i="13"/>
  <c r="K245" i="13"/>
  <c r="L245" i="13"/>
  <c r="K246" i="13"/>
  <c r="L246" i="13"/>
  <c r="K247" i="13"/>
  <c r="L247" i="13"/>
  <c r="K248" i="13"/>
  <c r="L248" i="13"/>
  <c r="K249" i="13"/>
  <c r="L249" i="13"/>
  <c r="K250" i="13"/>
  <c r="L250" i="13"/>
  <c r="K251" i="13"/>
  <c r="L251" i="13"/>
  <c r="K252" i="13"/>
  <c r="L252" i="13"/>
  <c r="K253" i="13"/>
  <c r="L253" i="13"/>
  <c r="K254" i="13"/>
  <c r="L254" i="13"/>
  <c r="K255" i="13"/>
  <c r="L255" i="13"/>
  <c r="K256" i="13"/>
  <c r="L256" i="13"/>
  <c r="C233" i="13"/>
  <c r="D233" i="13"/>
  <c r="E233" i="13"/>
  <c r="F233" i="13"/>
  <c r="G233" i="13"/>
  <c r="C234" i="13"/>
  <c r="D234" i="13"/>
  <c r="E234" i="13"/>
  <c r="F234" i="13"/>
  <c r="G234" i="13"/>
  <c r="C235" i="13"/>
  <c r="D235" i="13"/>
  <c r="E235" i="13"/>
  <c r="F235" i="13"/>
  <c r="G235" i="13"/>
  <c r="C236" i="13"/>
  <c r="D236" i="13"/>
  <c r="E236" i="13"/>
  <c r="F236" i="13"/>
  <c r="G236" i="13"/>
  <c r="C237" i="13"/>
  <c r="D237" i="13"/>
  <c r="E237" i="13"/>
  <c r="F237" i="13"/>
  <c r="G237" i="13"/>
  <c r="C238" i="13"/>
  <c r="D238" i="13"/>
  <c r="E238" i="13"/>
  <c r="F238" i="13"/>
  <c r="G238" i="13"/>
  <c r="C239" i="13"/>
  <c r="D239" i="13"/>
  <c r="E239" i="13"/>
  <c r="F239" i="13"/>
  <c r="G239" i="13"/>
  <c r="C240" i="13"/>
  <c r="D240" i="13"/>
  <c r="E240" i="13"/>
  <c r="F240" i="13"/>
  <c r="G240" i="13"/>
  <c r="C241" i="13"/>
  <c r="D241" i="13"/>
  <c r="E241" i="13"/>
  <c r="F241" i="13"/>
  <c r="G241" i="13"/>
  <c r="C242" i="13"/>
  <c r="D242" i="13"/>
  <c r="E242" i="13"/>
  <c r="F242" i="13"/>
  <c r="G242" i="13"/>
  <c r="C243" i="13"/>
  <c r="D243" i="13"/>
  <c r="E243" i="13"/>
  <c r="F243" i="13"/>
  <c r="G243" i="13"/>
  <c r="C244" i="13"/>
  <c r="D244" i="13"/>
  <c r="E244" i="13"/>
  <c r="F244" i="13"/>
  <c r="G244" i="13"/>
  <c r="C245" i="13"/>
  <c r="D245" i="13"/>
  <c r="E245" i="13"/>
  <c r="F245" i="13"/>
  <c r="G245" i="13"/>
  <c r="C246" i="13"/>
  <c r="D246" i="13"/>
  <c r="E246" i="13"/>
  <c r="F246" i="13"/>
  <c r="G246" i="13"/>
  <c r="C247" i="13"/>
  <c r="D247" i="13"/>
  <c r="E247" i="13"/>
  <c r="F247" i="13"/>
  <c r="G247" i="13"/>
  <c r="C248" i="13"/>
  <c r="D248" i="13"/>
  <c r="E248" i="13"/>
  <c r="F248" i="13"/>
  <c r="G248" i="13"/>
  <c r="C249" i="13"/>
  <c r="D249" i="13"/>
  <c r="E249" i="13"/>
  <c r="F249" i="13"/>
  <c r="G249" i="13"/>
  <c r="C250" i="13"/>
  <c r="D250" i="13"/>
  <c r="E250" i="13"/>
  <c r="F250" i="13"/>
  <c r="G250" i="13"/>
  <c r="C251" i="13"/>
  <c r="D251" i="13"/>
  <c r="E251" i="13"/>
  <c r="F251" i="13"/>
  <c r="G251" i="13"/>
  <c r="C252" i="13"/>
  <c r="D252" i="13"/>
  <c r="E252" i="13"/>
  <c r="F252" i="13"/>
  <c r="G252" i="13"/>
  <c r="C253" i="13"/>
  <c r="D253" i="13"/>
  <c r="E253" i="13"/>
  <c r="F253" i="13"/>
  <c r="G253" i="13"/>
  <c r="C254" i="13"/>
  <c r="D254" i="13"/>
  <c r="E254" i="13"/>
  <c r="F254" i="13"/>
  <c r="G254" i="13"/>
  <c r="C255" i="13"/>
  <c r="D255" i="13"/>
  <c r="E255" i="13"/>
  <c r="F255" i="13"/>
  <c r="G255" i="13"/>
  <c r="C256" i="13"/>
  <c r="D256" i="13"/>
  <c r="E256" i="13"/>
  <c r="F256" i="13"/>
  <c r="G256" i="13"/>
  <c r="L232" i="13"/>
  <c r="K232" i="13"/>
  <c r="G232" i="13"/>
  <c r="F232" i="13"/>
  <c r="E232" i="13"/>
  <c r="D232" i="13"/>
  <c r="C232" i="13"/>
  <c r="K208" i="13"/>
  <c r="L208" i="13"/>
  <c r="K209" i="13"/>
  <c r="L209" i="13"/>
  <c r="K210" i="13"/>
  <c r="L210" i="13"/>
  <c r="K211" i="13"/>
  <c r="L211" i="13"/>
  <c r="K212" i="13"/>
  <c r="L212" i="13"/>
  <c r="K213" i="13"/>
  <c r="L213" i="13"/>
  <c r="K214" i="13"/>
  <c r="L214" i="13"/>
  <c r="K215" i="13"/>
  <c r="L215" i="13"/>
  <c r="K216" i="13"/>
  <c r="L216" i="13"/>
  <c r="K217" i="13"/>
  <c r="L217" i="13"/>
  <c r="K218" i="13"/>
  <c r="L218" i="13"/>
  <c r="K219" i="13"/>
  <c r="L219" i="13"/>
  <c r="K220" i="13"/>
  <c r="L220" i="13"/>
  <c r="K221" i="13"/>
  <c r="L221" i="13"/>
  <c r="K222" i="13"/>
  <c r="L222" i="13"/>
  <c r="K223" i="13"/>
  <c r="L223" i="13"/>
  <c r="K224" i="13"/>
  <c r="L224" i="13"/>
  <c r="K225" i="13"/>
  <c r="L225" i="13"/>
  <c r="K226" i="13"/>
  <c r="L226" i="13"/>
  <c r="K227" i="13"/>
  <c r="L227" i="13"/>
  <c r="K228" i="13"/>
  <c r="L228" i="13"/>
  <c r="K229" i="13"/>
  <c r="L229" i="13"/>
  <c r="K230" i="13"/>
  <c r="L230" i="13"/>
  <c r="K231" i="13"/>
  <c r="L231" i="13"/>
  <c r="C208" i="13"/>
  <c r="D208" i="13"/>
  <c r="E208" i="13"/>
  <c r="F208" i="13"/>
  <c r="G208" i="13"/>
  <c r="C209" i="13"/>
  <c r="D209" i="13"/>
  <c r="E209" i="13"/>
  <c r="F209" i="13"/>
  <c r="G209" i="13"/>
  <c r="C210" i="13"/>
  <c r="D210" i="13"/>
  <c r="E210" i="13"/>
  <c r="F210" i="13"/>
  <c r="G210" i="13"/>
  <c r="C211" i="13"/>
  <c r="D211" i="13"/>
  <c r="E211" i="13"/>
  <c r="F211" i="13"/>
  <c r="G211" i="13"/>
  <c r="C212" i="13"/>
  <c r="D212" i="13"/>
  <c r="E212" i="13"/>
  <c r="F212" i="13"/>
  <c r="G212" i="13"/>
  <c r="C213" i="13"/>
  <c r="D213" i="13"/>
  <c r="E213" i="13"/>
  <c r="F213" i="13"/>
  <c r="G213" i="13"/>
  <c r="C214" i="13"/>
  <c r="D214" i="13"/>
  <c r="E214" i="13"/>
  <c r="F214" i="13"/>
  <c r="G214" i="13"/>
  <c r="C215" i="13"/>
  <c r="D215" i="13"/>
  <c r="E215" i="13"/>
  <c r="F215" i="13"/>
  <c r="G215" i="13"/>
  <c r="C216" i="13"/>
  <c r="D216" i="13"/>
  <c r="E216" i="13"/>
  <c r="F216" i="13"/>
  <c r="G216" i="13"/>
  <c r="C217" i="13"/>
  <c r="D217" i="13"/>
  <c r="E217" i="13"/>
  <c r="F217" i="13"/>
  <c r="G217" i="13"/>
  <c r="C218" i="13"/>
  <c r="D218" i="13"/>
  <c r="E218" i="13"/>
  <c r="F218" i="13"/>
  <c r="G218" i="13"/>
  <c r="C219" i="13"/>
  <c r="D219" i="13"/>
  <c r="E219" i="13"/>
  <c r="F219" i="13"/>
  <c r="G219" i="13"/>
  <c r="C220" i="13"/>
  <c r="D220" i="13"/>
  <c r="E220" i="13"/>
  <c r="F220" i="13"/>
  <c r="G220" i="13"/>
  <c r="C221" i="13"/>
  <c r="D221" i="13"/>
  <c r="E221" i="13"/>
  <c r="F221" i="13"/>
  <c r="G221" i="13"/>
  <c r="C222" i="13"/>
  <c r="D222" i="13"/>
  <c r="E222" i="13"/>
  <c r="F222" i="13"/>
  <c r="G222" i="13"/>
  <c r="C223" i="13"/>
  <c r="D223" i="13"/>
  <c r="E223" i="13"/>
  <c r="F223" i="13"/>
  <c r="G223" i="13"/>
  <c r="C224" i="13"/>
  <c r="D224" i="13"/>
  <c r="E224" i="13"/>
  <c r="F224" i="13"/>
  <c r="G224" i="13"/>
  <c r="C225" i="13"/>
  <c r="D225" i="13"/>
  <c r="E225" i="13"/>
  <c r="F225" i="13"/>
  <c r="G225" i="13"/>
  <c r="C226" i="13"/>
  <c r="D226" i="13"/>
  <c r="E226" i="13"/>
  <c r="F226" i="13"/>
  <c r="G226" i="13"/>
  <c r="C227" i="13"/>
  <c r="D227" i="13"/>
  <c r="E227" i="13"/>
  <c r="F227" i="13"/>
  <c r="G227" i="13"/>
  <c r="C228" i="13"/>
  <c r="D228" i="13"/>
  <c r="E228" i="13"/>
  <c r="F228" i="13"/>
  <c r="G228" i="13"/>
  <c r="C229" i="13"/>
  <c r="D229" i="13"/>
  <c r="E229" i="13"/>
  <c r="F229" i="13"/>
  <c r="G229" i="13"/>
  <c r="C230" i="13"/>
  <c r="D230" i="13"/>
  <c r="E230" i="13"/>
  <c r="F230" i="13"/>
  <c r="G230" i="13"/>
  <c r="C231" i="13"/>
  <c r="D231" i="13"/>
  <c r="E231" i="13"/>
  <c r="F231" i="13"/>
  <c r="G231" i="13"/>
  <c r="L207" i="13"/>
  <c r="K207" i="13"/>
  <c r="G207" i="13"/>
  <c r="F207" i="13"/>
  <c r="E207" i="13"/>
  <c r="D207" i="13"/>
  <c r="C207" i="13"/>
  <c r="K183" i="13"/>
  <c r="L183" i="13"/>
  <c r="K184" i="13"/>
  <c r="L184" i="13"/>
  <c r="K185" i="13"/>
  <c r="L185" i="13"/>
  <c r="K186" i="13"/>
  <c r="L186" i="13"/>
  <c r="K187" i="13"/>
  <c r="L187" i="13"/>
  <c r="K188" i="13"/>
  <c r="L188" i="13"/>
  <c r="K189" i="13"/>
  <c r="L189" i="13"/>
  <c r="K190" i="13"/>
  <c r="L190" i="13"/>
  <c r="K191" i="13"/>
  <c r="L191" i="13"/>
  <c r="K192" i="13"/>
  <c r="L192" i="13"/>
  <c r="K193" i="13"/>
  <c r="L193" i="13"/>
  <c r="K194" i="13"/>
  <c r="L194" i="13"/>
  <c r="K195" i="13"/>
  <c r="L195" i="13"/>
  <c r="K196" i="13"/>
  <c r="L196" i="13"/>
  <c r="K197" i="13"/>
  <c r="L197" i="13"/>
  <c r="K198" i="13"/>
  <c r="L198" i="13"/>
  <c r="K199" i="13"/>
  <c r="L199" i="13"/>
  <c r="K200" i="13"/>
  <c r="L200" i="13"/>
  <c r="K201" i="13"/>
  <c r="L201" i="13"/>
  <c r="K202" i="13"/>
  <c r="L202" i="13"/>
  <c r="K203" i="13"/>
  <c r="L203" i="13"/>
  <c r="K204" i="13"/>
  <c r="L204" i="13"/>
  <c r="K205" i="13"/>
  <c r="L205" i="13"/>
  <c r="K206" i="13"/>
  <c r="L206" i="13"/>
  <c r="C183" i="13"/>
  <c r="D183" i="13"/>
  <c r="E183" i="13"/>
  <c r="F183" i="13"/>
  <c r="G183" i="13"/>
  <c r="C184" i="13"/>
  <c r="D184" i="13"/>
  <c r="E184" i="13"/>
  <c r="F184" i="13"/>
  <c r="G184" i="13"/>
  <c r="C185" i="13"/>
  <c r="D185" i="13"/>
  <c r="E185" i="13"/>
  <c r="F185" i="13"/>
  <c r="G185" i="13"/>
  <c r="C186" i="13"/>
  <c r="D186" i="13"/>
  <c r="E186" i="13"/>
  <c r="F186" i="13"/>
  <c r="G186" i="13"/>
  <c r="C187" i="13"/>
  <c r="D187" i="13"/>
  <c r="E187" i="13"/>
  <c r="F187" i="13"/>
  <c r="G187" i="13"/>
  <c r="C188" i="13"/>
  <c r="D188" i="13"/>
  <c r="E188" i="13"/>
  <c r="F188" i="13"/>
  <c r="G188" i="13"/>
  <c r="C189" i="13"/>
  <c r="D189" i="13"/>
  <c r="E189" i="13"/>
  <c r="F189" i="13"/>
  <c r="G189" i="13"/>
  <c r="C190" i="13"/>
  <c r="D190" i="13"/>
  <c r="E190" i="13"/>
  <c r="F190" i="13"/>
  <c r="G190" i="13"/>
  <c r="C191" i="13"/>
  <c r="D191" i="13"/>
  <c r="E191" i="13"/>
  <c r="F191" i="13"/>
  <c r="G191" i="13"/>
  <c r="C192" i="13"/>
  <c r="D192" i="13"/>
  <c r="E192" i="13"/>
  <c r="F192" i="13"/>
  <c r="G192" i="13"/>
  <c r="C193" i="13"/>
  <c r="D193" i="13"/>
  <c r="E193" i="13"/>
  <c r="F193" i="13"/>
  <c r="G193" i="13"/>
  <c r="C194" i="13"/>
  <c r="D194" i="13"/>
  <c r="E194" i="13"/>
  <c r="F194" i="13"/>
  <c r="G194" i="13"/>
  <c r="C195" i="13"/>
  <c r="D195" i="13"/>
  <c r="E195" i="13"/>
  <c r="F195" i="13"/>
  <c r="G195" i="13"/>
  <c r="C196" i="13"/>
  <c r="D196" i="13"/>
  <c r="E196" i="13"/>
  <c r="F196" i="13"/>
  <c r="G196" i="13"/>
  <c r="C197" i="13"/>
  <c r="D197" i="13"/>
  <c r="E197" i="13"/>
  <c r="F197" i="13"/>
  <c r="G197" i="13"/>
  <c r="C198" i="13"/>
  <c r="D198" i="13"/>
  <c r="E198" i="13"/>
  <c r="F198" i="13"/>
  <c r="G198" i="13"/>
  <c r="C199" i="13"/>
  <c r="D199" i="13"/>
  <c r="E199" i="13"/>
  <c r="F199" i="13"/>
  <c r="G199" i="13"/>
  <c r="C200" i="13"/>
  <c r="D200" i="13"/>
  <c r="E200" i="13"/>
  <c r="F200" i="13"/>
  <c r="G200" i="13"/>
  <c r="C201" i="13"/>
  <c r="D201" i="13"/>
  <c r="E201" i="13"/>
  <c r="F201" i="13"/>
  <c r="G201" i="13"/>
  <c r="C202" i="13"/>
  <c r="D202" i="13"/>
  <c r="E202" i="13"/>
  <c r="F202" i="13"/>
  <c r="G202" i="13"/>
  <c r="C203" i="13"/>
  <c r="D203" i="13"/>
  <c r="E203" i="13"/>
  <c r="F203" i="13"/>
  <c r="G203" i="13"/>
  <c r="C204" i="13"/>
  <c r="D204" i="13"/>
  <c r="E204" i="13"/>
  <c r="F204" i="13"/>
  <c r="G204" i="13"/>
  <c r="C205" i="13"/>
  <c r="D205" i="13"/>
  <c r="E205" i="13"/>
  <c r="F205" i="13"/>
  <c r="G205" i="13"/>
  <c r="C206" i="13"/>
  <c r="D206" i="13"/>
  <c r="E206" i="13"/>
  <c r="F206" i="13"/>
  <c r="G206" i="13"/>
  <c r="L182" i="13"/>
  <c r="K182" i="13"/>
  <c r="G182" i="13"/>
  <c r="F182" i="13"/>
  <c r="E182" i="13"/>
  <c r="D182" i="13"/>
  <c r="C182" i="13"/>
  <c r="K158" i="13"/>
  <c r="L158" i="13"/>
  <c r="K159" i="13"/>
  <c r="L159" i="13"/>
  <c r="K160" i="13"/>
  <c r="L160" i="13"/>
  <c r="K161" i="13"/>
  <c r="L161" i="13"/>
  <c r="K162" i="13"/>
  <c r="L162" i="13"/>
  <c r="K163" i="13"/>
  <c r="L163" i="13"/>
  <c r="K164" i="13"/>
  <c r="L164" i="13"/>
  <c r="K165" i="13"/>
  <c r="L165" i="13"/>
  <c r="K166" i="13"/>
  <c r="L166" i="13"/>
  <c r="K167" i="13"/>
  <c r="L167" i="13"/>
  <c r="K168" i="13"/>
  <c r="L168" i="13"/>
  <c r="K169" i="13"/>
  <c r="L169" i="13"/>
  <c r="K170" i="13"/>
  <c r="L170" i="13"/>
  <c r="K171" i="13"/>
  <c r="L171" i="13"/>
  <c r="K172" i="13"/>
  <c r="L172" i="13"/>
  <c r="K173" i="13"/>
  <c r="L173" i="13"/>
  <c r="K174" i="13"/>
  <c r="L174" i="13"/>
  <c r="K175" i="13"/>
  <c r="L175" i="13"/>
  <c r="K176" i="13"/>
  <c r="L176" i="13"/>
  <c r="K177" i="13"/>
  <c r="L177" i="13"/>
  <c r="K178" i="13"/>
  <c r="L178" i="13"/>
  <c r="K179" i="13"/>
  <c r="L179" i="13"/>
  <c r="K180" i="13"/>
  <c r="L180" i="13"/>
  <c r="K181" i="13"/>
  <c r="L181" i="13"/>
  <c r="C158" i="13"/>
  <c r="D158" i="13"/>
  <c r="E158" i="13"/>
  <c r="F158" i="13"/>
  <c r="G158" i="13"/>
  <c r="C159" i="13"/>
  <c r="D159" i="13"/>
  <c r="E159" i="13"/>
  <c r="F159" i="13"/>
  <c r="G159" i="13"/>
  <c r="C160" i="13"/>
  <c r="D160" i="13"/>
  <c r="E160" i="13"/>
  <c r="F160" i="13"/>
  <c r="G160" i="13"/>
  <c r="C161" i="13"/>
  <c r="D161" i="13"/>
  <c r="E161" i="13"/>
  <c r="F161" i="13"/>
  <c r="G161" i="13"/>
  <c r="C162" i="13"/>
  <c r="D162" i="13"/>
  <c r="E162" i="13"/>
  <c r="F162" i="13"/>
  <c r="G162" i="13"/>
  <c r="C163" i="13"/>
  <c r="D163" i="13"/>
  <c r="E163" i="13"/>
  <c r="F163" i="13"/>
  <c r="G163" i="13"/>
  <c r="C164" i="13"/>
  <c r="D164" i="13"/>
  <c r="E164" i="13"/>
  <c r="F164" i="13"/>
  <c r="G164" i="13"/>
  <c r="C165" i="13"/>
  <c r="D165" i="13"/>
  <c r="E165" i="13"/>
  <c r="F165" i="13"/>
  <c r="G165" i="13"/>
  <c r="C166" i="13"/>
  <c r="D166" i="13"/>
  <c r="E166" i="13"/>
  <c r="F166" i="13"/>
  <c r="G166" i="13"/>
  <c r="C167" i="13"/>
  <c r="D167" i="13"/>
  <c r="E167" i="13"/>
  <c r="F167" i="13"/>
  <c r="G167" i="13"/>
  <c r="C168" i="13"/>
  <c r="D168" i="13"/>
  <c r="E168" i="13"/>
  <c r="F168" i="13"/>
  <c r="G168" i="13"/>
  <c r="C169" i="13"/>
  <c r="D169" i="13"/>
  <c r="E169" i="13"/>
  <c r="F169" i="13"/>
  <c r="G169" i="13"/>
  <c r="C170" i="13"/>
  <c r="D170" i="13"/>
  <c r="E170" i="13"/>
  <c r="F170" i="13"/>
  <c r="G170" i="13"/>
  <c r="C171" i="13"/>
  <c r="D171" i="13"/>
  <c r="E171" i="13"/>
  <c r="F171" i="13"/>
  <c r="G171" i="13"/>
  <c r="C172" i="13"/>
  <c r="D172" i="13"/>
  <c r="E172" i="13"/>
  <c r="F172" i="13"/>
  <c r="G172" i="13"/>
  <c r="C173" i="13"/>
  <c r="D173" i="13"/>
  <c r="E173" i="13"/>
  <c r="F173" i="13"/>
  <c r="G173" i="13"/>
  <c r="C174" i="13"/>
  <c r="D174" i="13"/>
  <c r="E174" i="13"/>
  <c r="F174" i="13"/>
  <c r="G174" i="13"/>
  <c r="C175" i="13"/>
  <c r="D175" i="13"/>
  <c r="E175" i="13"/>
  <c r="F175" i="13"/>
  <c r="G175" i="13"/>
  <c r="C176" i="13"/>
  <c r="D176" i="13"/>
  <c r="E176" i="13"/>
  <c r="F176" i="13"/>
  <c r="G176" i="13"/>
  <c r="C177" i="13"/>
  <c r="D177" i="13"/>
  <c r="E177" i="13"/>
  <c r="F177" i="13"/>
  <c r="G177" i="13"/>
  <c r="C178" i="13"/>
  <c r="D178" i="13"/>
  <c r="E178" i="13"/>
  <c r="F178" i="13"/>
  <c r="G178" i="13"/>
  <c r="C179" i="13"/>
  <c r="D179" i="13"/>
  <c r="E179" i="13"/>
  <c r="F179" i="13"/>
  <c r="G179" i="13"/>
  <c r="C180" i="13"/>
  <c r="D180" i="13"/>
  <c r="E180" i="13"/>
  <c r="F180" i="13"/>
  <c r="G180" i="13"/>
  <c r="C181" i="13"/>
  <c r="D181" i="13"/>
  <c r="E181" i="13"/>
  <c r="F181" i="13"/>
  <c r="G181" i="13"/>
  <c r="L157" i="13"/>
  <c r="K157" i="13"/>
  <c r="G157" i="13"/>
  <c r="F157" i="13"/>
  <c r="E157" i="13"/>
  <c r="D157" i="13"/>
  <c r="C157" i="13"/>
  <c r="K133" i="13"/>
  <c r="L133" i="13"/>
  <c r="K134" i="13"/>
  <c r="L134" i="13"/>
  <c r="K135" i="13"/>
  <c r="L135" i="13"/>
  <c r="K136" i="13"/>
  <c r="L136" i="13"/>
  <c r="K137" i="13"/>
  <c r="L137" i="13"/>
  <c r="K138" i="13"/>
  <c r="L138" i="13"/>
  <c r="K139" i="13"/>
  <c r="L139" i="13"/>
  <c r="K140" i="13"/>
  <c r="L140" i="13"/>
  <c r="K141" i="13"/>
  <c r="L141" i="13"/>
  <c r="K142" i="13"/>
  <c r="L142" i="13"/>
  <c r="K143" i="13"/>
  <c r="L143" i="13"/>
  <c r="K144" i="13"/>
  <c r="L144" i="13"/>
  <c r="K145" i="13"/>
  <c r="L145" i="13"/>
  <c r="K146" i="13"/>
  <c r="L146" i="13"/>
  <c r="K147" i="13"/>
  <c r="L147" i="13"/>
  <c r="K148" i="13"/>
  <c r="L148" i="13"/>
  <c r="K149" i="13"/>
  <c r="L149" i="13"/>
  <c r="K150" i="13"/>
  <c r="L150" i="13"/>
  <c r="K151" i="13"/>
  <c r="L151" i="13"/>
  <c r="K152" i="13"/>
  <c r="L152" i="13"/>
  <c r="K153" i="13"/>
  <c r="L153" i="13"/>
  <c r="K154" i="13"/>
  <c r="L154" i="13"/>
  <c r="K155" i="13"/>
  <c r="L155" i="13"/>
  <c r="K156" i="13"/>
  <c r="L156" i="13"/>
  <c r="C133" i="13"/>
  <c r="D133" i="13"/>
  <c r="E133" i="13"/>
  <c r="F133" i="13"/>
  <c r="G133" i="13"/>
  <c r="C134" i="13"/>
  <c r="D134" i="13"/>
  <c r="E134" i="13"/>
  <c r="F134" i="13"/>
  <c r="G134" i="13"/>
  <c r="C135" i="13"/>
  <c r="D135" i="13"/>
  <c r="E135" i="13"/>
  <c r="F135" i="13"/>
  <c r="G135" i="13"/>
  <c r="C136" i="13"/>
  <c r="D136" i="13"/>
  <c r="E136" i="13"/>
  <c r="F136" i="13"/>
  <c r="G136" i="13"/>
  <c r="C137" i="13"/>
  <c r="D137" i="13"/>
  <c r="E137" i="13"/>
  <c r="F137" i="13"/>
  <c r="G137" i="13"/>
  <c r="C138" i="13"/>
  <c r="D138" i="13"/>
  <c r="E138" i="13"/>
  <c r="F138" i="13"/>
  <c r="G138" i="13"/>
  <c r="C139" i="13"/>
  <c r="D139" i="13"/>
  <c r="E139" i="13"/>
  <c r="F139" i="13"/>
  <c r="G139" i="13"/>
  <c r="C140" i="13"/>
  <c r="D140" i="13"/>
  <c r="E140" i="13"/>
  <c r="F140" i="13"/>
  <c r="G140" i="13"/>
  <c r="C141" i="13"/>
  <c r="D141" i="13"/>
  <c r="E141" i="13"/>
  <c r="F141" i="13"/>
  <c r="G141" i="13"/>
  <c r="C142" i="13"/>
  <c r="D142" i="13"/>
  <c r="E142" i="13"/>
  <c r="F142" i="13"/>
  <c r="G142" i="13"/>
  <c r="C143" i="13"/>
  <c r="D143" i="13"/>
  <c r="E143" i="13"/>
  <c r="F143" i="13"/>
  <c r="G143" i="13"/>
  <c r="C144" i="13"/>
  <c r="D144" i="13"/>
  <c r="E144" i="13"/>
  <c r="F144" i="13"/>
  <c r="G144" i="13"/>
  <c r="C145" i="13"/>
  <c r="D145" i="13"/>
  <c r="E145" i="13"/>
  <c r="F145" i="13"/>
  <c r="G145" i="13"/>
  <c r="C146" i="13"/>
  <c r="D146" i="13"/>
  <c r="E146" i="13"/>
  <c r="F146" i="13"/>
  <c r="G146" i="13"/>
  <c r="C147" i="13"/>
  <c r="D147" i="13"/>
  <c r="E147" i="13"/>
  <c r="F147" i="13"/>
  <c r="G147" i="13"/>
  <c r="C148" i="13"/>
  <c r="D148" i="13"/>
  <c r="E148" i="13"/>
  <c r="F148" i="13"/>
  <c r="G148" i="13"/>
  <c r="C149" i="13"/>
  <c r="D149" i="13"/>
  <c r="E149" i="13"/>
  <c r="F149" i="13"/>
  <c r="G149" i="13"/>
  <c r="C150" i="13"/>
  <c r="D150" i="13"/>
  <c r="E150" i="13"/>
  <c r="F150" i="13"/>
  <c r="G150" i="13"/>
  <c r="C151" i="13"/>
  <c r="D151" i="13"/>
  <c r="E151" i="13"/>
  <c r="F151" i="13"/>
  <c r="G151" i="13"/>
  <c r="C152" i="13"/>
  <c r="D152" i="13"/>
  <c r="E152" i="13"/>
  <c r="F152" i="13"/>
  <c r="G152" i="13"/>
  <c r="C153" i="13"/>
  <c r="D153" i="13"/>
  <c r="E153" i="13"/>
  <c r="F153" i="13"/>
  <c r="G153" i="13"/>
  <c r="C154" i="13"/>
  <c r="D154" i="13"/>
  <c r="E154" i="13"/>
  <c r="F154" i="13"/>
  <c r="G154" i="13"/>
  <c r="C155" i="13"/>
  <c r="D155" i="13"/>
  <c r="E155" i="13"/>
  <c r="F155" i="13"/>
  <c r="G155" i="13"/>
  <c r="C156" i="13"/>
  <c r="D156" i="13"/>
  <c r="E156" i="13"/>
  <c r="F156" i="13"/>
  <c r="G156" i="13"/>
  <c r="L132" i="13"/>
  <c r="K132" i="13"/>
  <c r="G132" i="13"/>
  <c r="F132" i="13"/>
  <c r="E132" i="13"/>
  <c r="D132" i="13"/>
  <c r="C132" i="13"/>
  <c r="K108" i="13"/>
  <c r="L108" i="13"/>
  <c r="K109" i="13"/>
  <c r="L109" i="13"/>
  <c r="K110" i="13"/>
  <c r="L110" i="13"/>
  <c r="K111" i="13"/>
  <c r="L111" i="13"/>
  <c r="K112" i="13"/>
  <c r="L112" i="13"/>
  <c r="K113" i="13"/>
  <c r="L113" i="13"/>
  <c r="K114" i="13"/>
  <c r="L114" i="13"/>
  <c r="K115" i="13"/>
  <c r="L115" i="13"/>
  <c r="K116" i="13"/>
  <c r="L116" i="13"/>
  <c r="K117" i="13"/>
  <c r="L117" i="13"/>
  <c r="K118" i="13"/>
  <c r="L118" i="13"/>
  <c r="K119" i="13"/>
  <c r="L119" i="13"/>
  <c r="K120" i="13"/>
  <c r="L120" i="13"/>
  <c r="K121" i="13"/>
  <c r="L121" i="13"/>
  <c r="K122" i="13"/>
  <c r="L122" i="13"/>
  <c r="K123" i="13"/>
  <c r="L123" i="13"/>
  <c r="K124" i="13"/>
  <c r="L124" i="13"/>
  <c r="K125" i="13"/>
  <c r="L125" i="13"/>
  <c r="K126" i="13"/>
  <c r="L126" i="13"/>
  <c r="K127" i="13"/>
  <c r="L127" i="13"/>
  <c r="K128" i="13"/>
  <c r="L128" i="13"/>
  <c r="K129" i="13"/>
  <c r="L129" i="13"/>
  <c r="K130" i="13"/>
  <c r="L130" i="13"/>
  <c r="K131" i="13"/>
  <c r="L131" i="13"/>
  <c r="C108" i="13"/>
  <c r="D108" i="13"/>
  <c r="E108" i="13"/>
  <c r="F108" i="13"/>
  <c r="G108" i="13"/>
  <c r="C109" i="13"/>
  <c r="D109" i="13"/>
  <c r="E109" i="13"/>
  <c r="F109" i="13"/>
  <c r="G109" i="13"/>
  <c r="C110" i="13"/>
  <c r="D110" i="13"/>
  <c r="E110" i="13"/>
  <c r="F110" i="13"/>
  <c r="G110" i="13"/>
  <c r="C111" i="13"/>
  <c r="D111" i="13"/>
  <c r="E111" i="13"/>
  <c r="F111" i="13"/>
  <c r="G111" i="13"/>
  <c r="C112" i="13"/>
  <c r="D112" i="13"/>
  <c r="E112" i="13"/>
  <c r="F112" i="13"/>
  <c r="G112" i="13"/>
  <c r="C113" i="13"/>
  <c r="D113" i="13"/>
  <c r="E113" i="13"/>
  <c r="F113" i="13"/>
  <c r="G113" i="13"/>
  <c r="C114" i="13"/>
  <c r="D114" i="13"/>
  <c r="E114" i="13"/>
  <c r="F114" i="13"/>
  <c r="G114" i="13"/>
  <c r="C115" i="13"/>
  <c r="D115" i="13"/>
  <c r="E115" i="13"/>
  <c r="F115" i="13"/>
  <c r="G115" i="13"/>
  <c r="C116" i="13"/>
  <c r="D116" i="13"/>
  <c r="E116" i="13"/>
  <c r="F116" i="13"/>
  <c r="G116" i="13"/>
  <c r="C117" i="13"/>
  <c r="D117" i="13"/>
  <c r="E117" i="13"/>
  <c r="F117" i="13"/>
  <c r="G117" i="13"/>
  <c r="C118" i="13"/>
  <c r="D118" i="13"/>
  <c r="E118" i="13"/>
  <c r="F118" i="13"/>
  <c r="G118" i="13"/>
  <c r="C119" i="13"/>
  <c r="D119" i="13"/>
  <c r="E119" i="13"/>
  <c r="F119" i="13"/>
  <c r="G119" i="13"/>
  <c r="C120" i="13"/>
  <c r="D120" i="13"/>
  <c r="E120" i="13"/>
  <c r="F120" i="13"/>
  <c r="G120" i="13"/>
  <c r="C121" i="13"/>
  <c r="D121" i="13"/>
  <c r="E121" i="13"/>
  <c r="F121" i="13"/>
  <c r="G121" i="13"/>
  <c r="C122" i="13"/>
  <c r="D122" i="13"/>
  <c r="E122" i="13"/>
  <c r="F122" i="13"/>
  <c r="G122" i="13"/>
  <c r="C123" i="13"/>
  <c r="D123" i="13"/>
  <c r="E123" i="13"/>
  <c r="F123" i="13"/>
  <c r="G123" i="13"/>
  <c r="C124" i="13"/>
  <c r="D124" i="13"/>
  <c r="E124" i="13"/>
  <c r="F124" i="13"/>
  <c r="G124" i="13"/>
  <c r="C125" i="13"/>
  <c r="D125" i="13"/>
  <c r="E125" i="13"/>
  <c r="F125" i="13"/>
  <c r="G125" i="13"/>
  <c r="C126" i="13"/>
  <c r="D126" i="13"/>
  <c r="E126" i="13"/>
  <c r="F126" i="13"/>
  <c r="G126" i="13"/>
  <c r="C127" i="13"/>
  <c r="D127" i="13"/>
  <c r="E127" i="13"/>
  <c r="F127" i="13"/>
  <c r="G127" i="13"/>
  <c r="C128" i="13"/>
  <c r="D128" i="13"/>
  <c r="E128" i="13"/>
  <c r="F128" i="13"/>
  <c r="G128" i="13"/>
  <c r="C129" i="13"/>
  <c r="D129" i="13"/>
  <c r="E129" i="13"/>
  <c r="F129" i="13"/>
  <c r="G129" i="13"/>
  <c r="C130" i="13"/>
  <c r="D130" i="13"/>
  <c r="E130" i="13"/>
  <c r="F130" i="13"/>
  <c r="G130" i="13"/>
  <c r="C131" i="13"/>
  <c r="D131" i="13"/>
  <c r="E131" i="13"/>
  <c r="F131" i="13"/>
  <c r="G131" i="13"/>
  <c r="L107" i="13"/>
  <c r="K107" i="13"/>
  <c r="K83" i="13"/>
  <c r="L83" i="13"/>
  <c r="K84" i="13"/>
  <c r="L84" i="13"/>
  <c r="K85" i="13"/>
  <c r="L85" i="13"/>
  <c r="K86" i="13"/>
  <c r="L86" i="13"/>
  <c r="K87" i="13"/>
  <c r="L87" i="13"/>
  <c r="K88" i="13"/>
  <c r="L88" i="13"/>
  <c r="K89" i="13"/>
  <c r="L89" i="13"/>
  <c r="K90" i="13"/>
  <c r="L90" i="13"/>
  <c r="K91" i="13"/>
  <c r="L91" i="13"/>
  <c r="K92" i="13"/>
  <c r="L92" i="13"/>
  <c r="K93" i="13"/>
  <c r="L93" i="13"/>
  <c r="K94" i="13"/>
  <c r="L94" i="13"/>
  <c r="K95" i="13"/>
  <c r="L95" i="13"/>
  <c r="K96" i="13"/>
  <c r="L96" i="13"/>
  <c r="K97" i="13"/>
  <c r="L97" i="13"/>
  <c r="K98" i="13"/>
  <c r="L98" i="13"/>
  <c r="K99" i="13"/>
  <c r="L99" i="13"/>
  <c r="K100" i="13"/>
  <c r="L100" i="13"/>
  <c r="K101" i="13"/>
  <c r="L101" i="13"/>
  <c r="K102" i="13"/>
  <c r="L102" i="13"/>
  <c r="K103" i="13"/>
  <c r="L103" i="13"/>
  <c r="K104" i="13"/>
  <c r="L104" i="13"/>
  <c r="K105" i="13"/>
  <c r="L105" i="13"/>
  <c r="K106" i="13"/>
  <c r="L106" i="13"/>
  <c r="L82" i="13"/>
  <c r="K82" i="13"/>
  <c r="K58" i="13"/>
  <c r="L58" i="13"/>
  <c r="K59" i="13"/>
  <c r="L59" i="13"/>
  <c r="K60" i="13"/>
  <c r="L60" i="13"/>
  <c r="K61" i="13"/>
  <c r="L61" i="13"/>
  <c r="K62" i="13"/>
  <c r="L62" i="13"/>
  <c r="K63" i="13"/>
  <c r="L63" i="13"/>
  <c r="K64" i="13"/>
  <c r="L64" i="13"/>
  <c r="K65" i="13"/>
  <c r="L65" i="13"/>
  <c r="K66" i="13"/>
  <c r="L66" i="13"/>
  <c r="K67" i="13"/>
  <c r="L67" i="13"/>
  <c r="K68" i="13"/>
  <c r="L68" i="13"/>
  <c r="K69" i="13"/>
  <c r="L69" i="13"/>
  <c r="K70" i="13"/>
  <c r="L70" i="13"/>
  <c r="K71" i="13"/>
  <c r="L71" i="13"/>
  <c r="K72" i="13"/>
  <c r="L72" i="13"/>
  <c r="K73" i="13"/>
  <c r="L73" i="13"/>
  <c r="K74" i="13"/>
  <c r="L74" i="13"/>
  <c r="K75" i="13"/>
  <c r="L75" i="13"/>
  <c r="K76" i="13"/>
  <c r="L76" i="13"/>
  <c r="K77" i="13"/>
  <c r="L77" i="13"/>
  <c r="K78" i="13"/>
  <c r="L78" i="13"/>
  <c r="K79" i="13"/>
  <c r="L79" i="13"/>
  <c r="K80" i="13"/>
  <c r="L80" i="13"/>
  <c r="K81" i="13"/>
  <c r="L81" i="13"/>
  <c r="L57" i="13"/>
  <c r="K57" i="13"/>
  <c r="K33" i="13"/>
  <c r="L33" i="13"/>
  <c r="K34" i="13"/>
  <c r="L34" i="13"/>
  <c r="K35" i="13"/>
  <c r="L35" i="13"/>
  <c r="K36" i="13"/>
  <c r="L36" i="13"/>
  <c r="K37" i="13"/>
  <c r="L37" i="13"/>
  <c r="K38" i="13"/>
  <c r="L38" i="13"/>
  <c r="K39" i="13"/>
  <c r="L39" i="13"/>
  <c r="K40" i="13"/>
  <c r="L40" i="13"/>
  <c r="K41" i="13"/>
  <c r="L41" i="13"/>
  <c r="K42" i="13"/>
  <c r="L42" i="13"/>
  <c r="K43" i="13"/>
  <c r="L43" i="13"/>
  <c r="K44" i="13"/>
  <c r="L44" i="13"/>
  <c r="K45" i="13"/>
  <c r="L45" i="13"/>
  <c r="K46" i="13"/>
  <c r="L46" i="13"/>
  <c r="K47" i="13"/>
  <c r="L47" i="13"/>
  <c r="K48" i="13"/>
  <c r="L48" i="13"/>
  <c r="K49" i="13"/>
  <c r="L49" i="13"/>
  <c r="K50" i="13"/>
  <c r="L50" i="13"/>
  <c r="K51" i="13"/>
  <c r="L51" i="13"/>
  <c r="K52" i="13"/>
  <c r="L52" i="13"/>
  <c r="K53" i="13"/>
  <c r="L53" i="13"/>
  <c r="K54" i="13"/>
  <c r="L54" i="13"/>
  <c r="K55" i="13"/>
  <c r="L55" i="13"/>
  <c r="K56" i="13"/>
  <c r="L56" i="13"/>
  <c r="L32" i="13"/>
  <c r="K32" i="13"/>
  <c r="K8" i="13"/>
  <c r="L8" i="13"/>
  <c r="K9" i="13"/>
  <c r="L9" i="13"/>
  <c r="K10" i="13"/>
  <c r="L10" i="13"/>
  <c r="K11" i="13"/>
  <c r="L11" i="13"/>
  <c r="K12" i="13"/>
  <c r="L12" i="13"/>
  <c r="K13" i="13"/>
  <c r="L13" i="13"/>
  <c r="K14" i="13"/>
  <c r="L14" i="13"/>
  <c r="K15" i="13"/>
  <c r="L15" i="13"/>
  <c r="K16" i="13"/>
  <c r="L16" i="13"/>
  <c r="K17" i="13"/>
  <c r="L17" i="13"/>
  <c r="K18" i="13"/>
  <c r="L18" i="13"/>
  <c r="K19" i="13"/>
  <c r="L19" i="13"/>
  <c r="K20" i="13"/>
  <c r="L20" i="13"/>
  <c r="K21" i="13"/>
  <c r="L21" i="13"/>
  <c r="K22" i="13"/>
  <c r="L22" i="13"/>
  <c r="K23" i="13"/>
  <c r="L23" i="13"/>
  <c r="K24" i="13"/>
  <c r="L24" i="13"/>
  <c r="K25" i="13"/>
  <c r="L25" i="13"/>
  <c r="K26" i="13"/>
  <c r="L26" i="13"/>
  <c r="K27" i="13"/>
  <c r="L27" i="13"/>
  <c r="K28" i="13"/>
  <c r="L28" i="13"/>
  <c r="K29" i="13"/>
  <c r="L29" i="13"/>
  <c r="K30" i="13"/>
  <c r="L30" i="13"/>
  <c r="K31" i="13"/>
  <c r="L31" i="13"/>
  <c r="G107" i="13"/>
  <c r="F107" i="13"/>
  <c r="E107" i="13"/>
  <c r="D107" i="13"/>
  <c r="C107" i="13"/>
  <c r="C83" i="13"/>
  <c r="D83" i="13"/>
  <c r="E83" i="13"/>
  <c r="F83" i="13"/>
  <c r="G83" i="13"/>
  <c r="C84" i="13"/>
  <c r="D84" i="13"/>
  <c r="E84" i="13"/>
  <c r="F84" i="13"/>
  <c r="G84" i="13"/>
  <c r="C85" i="13"/>
  <c r="D85" i="13"/>
  <c r="E85" i="13"/>
  <c r="F85" i="13"/>
  <c r="G85" i="13"/>
  <c r="C86" i="13"/>
  <c r="D86" i="13"/>
  <c r="E86" i="13"/>
  <c r="F86" i="13"/>
  <c r="G86" i="13"/>
  <c r="C87" i="13"/>
  <c r="D87" i="13"/>
  <c r="E87" i="13"/>
  <c r="F87" i="13"/>
  <c r="G87" i="13"/>
  <c r="C88" i="13"/>
  <c r="D88" i="13"/>
  <c r="E88" i="13"/>
  <c r="F88" i="13"/>
  <c r="G88" i="13"/>
  <c r="C89" i="13"/>
  <c r="D89" i="13"/>
  <c r="E89" i="13"/>
  <c r="F89" i="13"/>
  <c r="G89" i="13"/>
  <c r="C90" i="13"/>
  <c r="D90" i="13"/>
  <c r="E90" i="13"/>
  <c r="F90" i="13"/>
  <c r="G90" i="13"/>
  <c r="C91" i="13"/>
  <c r="D91" i="13"/>
  <c r="E91" i="13"/>
  <c r="F91" i="13"/>
  <c r="G91" i="13"/>
  <c r="C92" i="13"/>
  <c r="D92" i="13"/>
  <c r="E92" i="13"/>
  <c r="F92" i="13"/>
  <c r="G92" i="13"/>
  <c r="C93" i="13"/>
  <c r="D93" i="13"/>
  <c r="E93" i="13"/>
  <c r="F93" i="13"/>
  <c r="G93" i="13"/>
  <c r="C94" i="13"/>
  <c r="D94" i="13"/>
  <c r="E94" i="13"/>
  <c r="F94" i="13"/>
  <c r="G94" i="13"/>
  <c r="C95" i="13"/>
  <c r="D95" i="13"/>
  <c r="E95" i="13"/>
  <c r="F95" i="13"/>
  <c r="G95" i="13"/>
  <c r="C96" i="13"/>
  <c r="D96" i="13"/>
  <c r="E96" i="13"/>
  <c r="F96" i="13"/>
  <c r="G96" i="13"/>
  <c r="C97" i="13"/>
  <c r="D97" i="13"/>
  <c r="E97" i="13"/>
  <c r="F97" i="13"/>
  <c r="G97" i="13"/>
  <c r="C98" i="13"/>
  <c r="D98" i="13"/>
  <c r="E98" i="13"/>
  <c r="F98" i="13"/>
  <c r="G98" i="13"/>
  <c r="C99" i="13"/>
  <c r="D99" i="13"/>
  <c r="E99" i="13"/>
  <c r="F99" i="13"/>
  <c r="G99" i="13"/>
  <c r="C100" i="13"/>
  <c r="D100" i="13"/>
  <c r="E100" i="13"/>
  <c r="F100" i="13"/>
  <c r="G100" i="13"/>
  <c r="C101" i="13"/>
  <c r="D101" i="13"/>
  <c r="E101" i="13"/>
  <c r="F101" i="13"/>
  <c r="G101" i="13"/>
  <c r="C102" i="13"/>
  <c r="D102" i="13"/>
  <c r="E102" i="13"/>
  <c r="F102" i="13"/>
  <c r="G102" i="13"/>
  <c r="C103" i="13"/>
  <c r="D103" i="13"/>
  <c r="E103" i="13"/>
  <c r="F103" i="13"/>
  <c r="G103" i="13"/>
  <c r="C104" i="13"/>
  <c r="D104" i="13"/>
  <c r="E104" i="13"/>
  <c r="F104" i="13"/>
  <c r="G104" i="13"/>
  <c r="C105" i="13"/>
  <c r="D105" i="13"/>
  <c r="E105" i="13"/>
  <c r="F105" i="13"/>
  <c r="G105" i="13"/>
  <c r="C106" i="13"/>
  <c r="D106" i="13"/>
  <c r="E106" i="13"/>
  <c r="F106" i="13"/>
  <c r="G106" i="13"/>
  <c r="G82" i="13"/>
  <c r="F82" i="13"/>
  <c r="E82" i="13"/>
  <c r="D82" i="13"/>
  <c r="C82" i="13"/>
  <c r="C58" i="13"/>
  <c r="D58" i="13"/>
  <c r="E58" i="13"/>
  <c r="F58" i="13"/>
  <c r="G58" i="13"/>
  <c r="C59" i="13"/>
  <c r="D59" i="13"/>
  <c r="E59" i="13"/>
  <c r="F59" i="13"/>
  <c r="G59" i="13"/>
  <c r="C60" i="13"/>
  <c r="D60" i="13"/>
  <c r="E60" i="13"/>
  <c r="F60" i="13"/>
  <c r="G60" i="13"/>
  <c r="C61" i="13"/>
  <c r="D61" i="13"/>
  <c r="E61" i="13"/>
  <c r="F61" i="13"/>
  <c r="G61" i="13"/>
  <c r="C62" i="13"/>
  <c r="D62" i="13"/>
  <c r="E62" i="13"/>
  <c r="F62" i="13"/>
  <c r="G62" i="13"/>
  <c r="C63" i="13"/>
  <c r="D63" i="13"/>
  <c r="E63" i="13"/>
  <c r="F63" i="13"/>
  <c r="G63" i="13"/>
  <c r="C64" i="13"/>
  <c r="D64" i="13"/>
  <c r="E64" i="13"/>
  <c r="F64" i="13"/>
  <c r="G64" i="13"/>
  <c r="C65" i="13"/>
  <c r="D65" i="13"/>
  <c r="E65" i="13"/>
  <c r="F65" i="13"/>
  <c r="G65" i="13"/>
  <c r="C66" i="13"/>
  <c r="D66" i="13"/>
  <c r="E66" i="13"/>
  <c r="F66" i="13"/>
  <c r="G66" i="13"/>
  <c r="C67" i="13"/>
  <c r="D67" i="13"/>
  <c r="E67" i="13"/>
  <c r="F67" i="13"/>
  <c r="G67" i="13"/>
  <c r="C68" i="13"/>
  <c r="D68" i="13"/>
  <c r="E68" i="13"/>
  <c r="F68" i="13"/>
  <c r="G68" i="13"/>
  <c r="C69" i="13"/>
  <c r="D69" i="13"/>
  <c r="E69" i="13"/>
  <c r="F69" i="13"/>
  <c r="G69" i="13"/>
  <c r="C70" i="13"/>
  <c r="D70" i="13"/>
  <c r="E70" i="13"/>
  <c r="F70" i="13"/>
  <c r="G70" i="13"/>
  <c r="C71" i="13"/>
  <c r="D71" i="13"/>
  <c r="E71" i="13"/>
  <c r="F71" i="13"/>
  <c r="G71" i="13"/>
  <c r="C72" i="13"/>
  <c r="D72" i="13"/>
  <c r="E72" i="13"/>
  <c r="F72" i="13"/>
  <c r="G72" i="13"/>
  <c r="C73" i="13"/>
  <c r="D73" i="13"/>
  <c r="E73" i="13"/>
  <c r="F73" i="13"/>
  <c r="G73" i="13"/>
  <c r="C74" i="13"/>
  <c r="D74" i="13"/>
  <c r="E74" i="13"/>
  <c r="F74" i="13"/>
  <c r="G74" i="13"/>
  <c r="C75" i="13"/>
  <c r="D75" i="13"/>
  <c r="E75" i="13"/>
  <c r="F75" i="13"/>
  <c r="G75" i="13"/>
  <c r="C76" i="13"/>
  <c r="D76" i="13"/>
  <c r="E76" i="13"/>
  <c r="F76" i="13"/>
  <c r="G76" i="13"/>
  <c r="C77" i="13"/>
  <c r="D77" i="13"/>
  <c r="E77" i="13"/>
  <c r="F77" i="13"/>
  <c r="G77" i="13"/>
  <c r="C78" i="13"/>
  <c r="D78" i="13"/>
  <c r="E78" i="13"/>
  <c r="F78" i="13"/>
  <c r="G78" i="13"/>
  <c r="C79" i="13"/>
  <c r="D79" i="13"/>
  <c r="E79" i="13"/>
  <c r="F79" i="13"/>
  <c r="G79" i="13"/>
  <c r="C80" i="13"/>
  <c r="D80" i="13"/>
  <c r="E80" i="13"/>
  <c r="F80" i="13"/>
  <c r="G80" i="13"/>
  <c r="C81" i="13"/>
  <c r="D81" i="13"/>
  <c r="E81" i="13"/>
  <c r="F81" i="13"/>
  <c r="G81" i="13"/>
  <c r="G57" i="13"/>
  <c r="F57" i="13"/>
  <c r="E57" i="13"/>
  <c r="D57" i="13"/>
  <c r="C57" i="13"/>
  <c r="C33" i="13"/>
  <c r="D33" i="13"/>
  <c r="E33" i="13"/>
  <c r="F33" i="13"/>
  <c r="G33" i="13"/>
  <c r="C34" i="13"/>
  <c r="D34" i="13"/>
  <c r="E34" i="13"/>
  <c r="F34" i="13"/>
  <c r="G34" i="13"/>
  <c r="C35" i="13"/>
  <c r="D35" i="13"/>
  <c r="E35" i="13"/>
  <c r="F35" i="13"/>
  <c r="G35" i="13"/>
  <c r="C36" i="13"/>
  <c r="D36" i="13"/>
  <c r="E36" i="13"/>
  <c r="F36" i="13"/>
  <c r="G36" i="13"/>
  <c r="C37" i="13"/>
  <c r="D37" i="13"/>
  <c r="E37" i="13"/>
  <c r="F37" i="13"/>
  <c r="G37" i="13"/>
  <c r="C38" i="13"/>
  <c r="D38" i="13"/>
  <c r="E38" i="13"/>
  <c r="F38" i="13"/>
  <c r="G38" i="13"/>
  <c r="C39" i="13"/>
  <c r="D39" i="13"/>
  <c r="E39" i="13"/>
  <c r="F39" i="13"/>
  <c r="G39" i="13"/>
  <c r="C40" i="13"/>
  <c r="D40" i="13"/>
  <c r="E40" i="13"/>
  <c r="F40" i="13"/>
  <c r="G40" i="13"/>
  <c r="C41" i="13"/>
  <c r="D41" i="13"/>
  <c r="E41" i="13"/>
  <c r="F41" i="13"/>
  <c r="G41" i="13"/>
  <c r="C42" i="13"/>
  <c r="D42" i="13"/>
  <c r="E42" i="13"/>
  <c r="F42" i="13"/>
  <c r="G42" i="13"/>
  <c r="C43" i="13"/>
  <c r="D43" i="13"/>
  <c r="E43" i="13"/>
  <c r="F43" i="13"/>
  <c r="G43" i="13"/>
  <c r="C44" i="13"/>
  <c r="D44" i="13"/>
  <c r="E44" i="13"/>
  <c r="F44" i="13"/>
  <c r="G44" i="13"/>
  <c r="C45" i="13"/>
  <c r="D45" i="13"/>
  <c r="E45" i="13"/>
  <c r="F45" i="13"/>
  <c r="G45" i="13"/>
  <c r="C46" i="13"/>
  <c r="D46" i="13"/>
  <c r="E46" i="13"/>
  <c r="F46" i="13"/>
  <c r="G46" i="13"/>
  <c r="C47" i="13"/>
  <c r="D47" i="13"/>
  <c r="E47" i="13"/>
  <c r="F47" i="13"/>
  <c r="G47" i="13"/>
  <c r="C48" i="13"/>
  <c r="D48" i="13"/>
  <c r="E48" i="13"/>
  <c r="F48" i="13"/>
  <c r="G48" i="13"/>
  <c r="C49" i="13"/>
  <c r="D49" i="13"/>
  <c r="E49" i="13"/>
  <c r="F49" i="13"/>
  <c r="G49" i="13"/>
  <c r="C50" i="13"/>
  <c r="D50" i="13"/>
  <c r="E50" i="13"/>
  <c r="F50" i="13"/>
  <c r="G50" i="13"/>
  <c r="C51" i="13"/>
  <c r="D51" i="13"/>
  <c r="E51" i="13"/>
  <c r="F51" i="13"/>
  <c r="G51" i="13"/>
  <c r="C52" i="13"/>
  <c r="D52" i="13"/>
  <c r="E52" i="13"/>
  <c r="F52" i="13"/>
  <c r="G52" i="13"/>
  <c r="C53" i="13"/>
  <c r="D53" i="13"/>
  <c r="E53" i="13"/>
  <c r="F53" i="13"/>
  <c r="G53" i="13"/>
  <c r="C54" i="13"/>
  <c r="D54" i="13"/>
  <c r="E54" i="13"/>
  <c r="F54" i="13"/>
  <c r="G54" i="13"/>
  <c r="C55" i="13"/>
  <c r="D55" i="13"/>
  <c r="E55" i="13"/>
  <c r="F55" i="13"/>
  <c r="G55" i="13"/>
  <c r="C56" i="13"/>
  <c r="D56" i="13"/>
  <c r="E56" i="13"/>
  <c r="F56" i="13"/>
  <c r="G56" i="13"/>
  <c r="G32" i="13"/>
  <c r="F32" i="13"/>
  <c r="E32" i="13"/>
  <c r="D32" i="13"/>
  <c r="C32" i="13"/>
  <c r="C8" i="13"/>
  <c r="D8" i="13"/>
  <c r="E8" i="13"/>
  <c r="F8" i="13"/>
  <c r="G8" i="13"/>
  <c r="C9" i="13"/>
  <c r="D9" i="13"/>
  <c r="E9" i="13"/>
  <c r="F9" i="13"/>
  <c r="G9" i="13"/>
  <c r="C10" i="13"/>
  <c r="D10" i="13"/>
  <c r="E10" i="13"/>
  <c r="F10" i="13"/>
  <c r="G10" i="13"/>
  <c r="C11" i="13"/>
  <c r="D11" i="13"/>
  <c r="E11" i="13"/>
  <c r="F11" i="13"/>
  <c r="G11" i="13"/>
  <c r="C12" i="13"/>
  <c r="D12" i="13"/>
  <c r="E12" i="13"/>
  <c r="F12" i="13"/>
  <c r="G12" i="13"/>
  <c r="C13" i="13"/>
  <c r="D13" i="13"/>
  <c r="N13" i="13" s="1"/>
  <c r="E13" i="13"/>
  <c r="F13" i="13"/>
  <c r="G13" i="13"/>
  <c r="C14" i="13"/>
  <c r="D14" i="13"/>
  <c r="E14" i="13"/>
  <c r="F14" i="13"/>
  <c r="G14" i="13"/>
  <c r="C15" i="13"/>
  <c r="D15" i="13"/>
  <c r="E15" i="13"/>
  <c r="F15" i="13"/>
  <c r="G15" i="13"/>
  <c r="C16" i="13"/>
  <c r="D16" i="13"/>
  <c r="E16" i="13"/>
  <c r="F16" i="13"/>
  <c r="G16" i="13"/>
  <c r="C17" i="13"/>
  <c r="D17" i="13"/>
  <c r="E17" i="13"/>
  <c r="F17" i="13"/>
  <c r="G17" i="13"/>
  <c r="C18" i="13"/>
  <c r="D18" i="13"/>
  <c r="E18" i="13"/>
  <c r="F18" i="13"/>
  <c r="G18" i="13"/>
  <c r="C19" i="13"/>
  <c r="D19" i="13"/>
  <c r="E19" i="13"/>
  <c r="F19" i="13"/>
  <c r="G19" i="13"/>
  <c r="C20" i="13"/>
  <c r="D20" i="13"/>
  <c r="E20" i="13"/>
  <c r="F20" i="13"/>
  <c r="G20" i="13"/>
  <c r="C21" i="13"/>
  <c r="D21" i="13"/>
  <c r="E21" i="13"/>
  <c r="F21" i="13"/>
  <c r="G21" i="13"/>
  <c r="C22" i="13"/>
  <c r="D22" i="13"/>
  <c r="E22" i="13"/>
  <c r="F22" i="13"/>
  <c r="G22" i="13"/>
  <c r="C23" i="13"/>
  <c r="D23" i="13"/>
  <c r="E23" i="13"/>
  <c r="F23" i="13"/>
  <c r="G23" i="13"/>
  <c r="C24" i="13"/>
  <c r="D24" i="13"/>
  <c r="E24" i="13"/>
  <c r="F24" i="13"/>
  <c r="G24" i="13"/>
  <c r="C25" i="13"/>
  <c r="D25" i="13"/>
  <c r="E25" i="13"/>
  <c r="F25" i="13"/>
  <c r="G25" i="13"/>
  <c r="C26" i="13"/>
  <c r="D26" i="13"/>
  <c r="E26" i="13"/>
  <c r="F26" i="13"/>
  <c r="G26" i="13"/>
  <c r="C27" i="13"/>
  <c r="D27" i="13"/>
  <c r="E27" i="13"/>
  <c r="F27" i="13"/>
  <c r="G27" i="13"/>
  <c r="C28" i="13"/>
  <c r="D28" i="13"/>
  <c r="E28" i="13"/>
  <c r="F28" i="13"/>
  <c r="G28" i="13"/>
  <c r="C29" i="13"/>
  <c r="D29" i="13"/>
  <c r="E29" i="13"/>
  <c r="F29" i="13"/>
  <c r="G29" i="13"/>
  <c r="C30" i="13"/>
  <c r="D30" i="13"/>
  <c r="E30" i="13"/>
  <c r="F30" i="13"/>
  <c r="G30" i="13"/>
  <c r="C31" i="13"/>
  <c r="D31" i="13"/>
  <c r="E31" i="13"/>
  <c r="F31" i="13"/>
  <c r="G31" i="13"/>
  <c r="L7" i="13"/>
  <c r="K7" i="13"/>
  <c r="F7" i="13"/>
  <c r="C7" i="13"/>
  <c r="D7" i="13"/>
  <c r="J15" i="22"/>
  <c r="J14" i="22"/>
  <c r="J24" i="22"/>
  <c r="J23" i="22"/>
  <c r="J33" i="22"/>
  <c r="J32" i="22"/>
  <c r="J42" i="22"/>
  <c r="J41" i="22"/>
  <c r="J51" i="22"/>
  <c r="J50" i="22"/>
  <c r="J60" i="22"/>
  <c r="J59" i="22"/>
  <c r="J69" i="22"/>
  <c r="J68" i="22"/>
  <c r="J78" i="22"/>
  <c r="J77" i="22"/>
  <c r="J87" i="22"/>
  <c r="J86" i="22"/>
  <c r="J96" i="22"/>
  <c r="J95" i="22"/>
  <c r="J105" i="22"/>
  <c r="J104" i="22"/>
  <c r="J114" i="22"/>
  <c r="J113" i="22"/>
  <c r="J123" i="22"/>
  <c r="J122" i="22"/>
  <c r="J132" i="22"/>
  <c r="J131" i="22"/>
  <c r="J141" i="22"/>
  <c r="J140" i="22"/>
  <c r="J150" i="22"/>
  <c r="J149" i="22"/>
  <c r="J159" i="22"/>
  <c r="J158" i="22"/>
  <c r="J168" i="22"/>
  <c r="J167" i="22"/>
  <c r="J177" i="22"/>
  <c r="J176" i="22"/>
  <c r="J186" i="22"/>
  <c r="J185" i="22"/>
  <c r="J195" i="22"/>
  <c r="J194" i="22"/>
  <c r="J204" i="22"/>
  <c r="J203" i="22"/>
  <c r="J213" i="22"/>
  <c r="J212" i="22"/>
  <c r="J222" i="22"/>
  <c r="J221" i="22"/>
  <c r="J231" i="22"/>
  <c r="J230" i="22"/>
  <c r="J240" i="22"/>
  <c r="J239" i="22"/>
  <c r="J249" i="22"/>
  <c r="J248" i="22"/>
  <c r="J258" i="22"/>
  <c r="J257" i="22"/>
  <c r="J267" i="22"/>
  <c r="J266" i="22"/>
  <c r="J276" i="22"/>
  <c r="J275" i="22"/>
  <c r="J285" i="22"/>
  <c r="J284" i="22"/>
  <c r="J294" i="22"/>
  <c r="J293" i="22"/>
  <c r="J303" i="22"/>
  <c r="J302" i="22"/>
  <c r="J312" i="22"/>
  <c r="J311" i="22"/>
  <c r="J321" i="22"/>
  <c r="J320" i="22"/>
  <c r="J330" i="22"/>
  <c r="J329" i="22"/>
  <c r="J339" i="22"/>
  <c r="J338" i="22"/>
  <c r="J348" i="22"/>
  <c r="J347" i="22"/>
  <c r="J357" i="22"/>
  <c r="J356" i="22"/>
  <c r="J366" i="22"/>
  <c r="J365" i="22"/>
  <c r="J375" i="22"/>
  <c r="J374" i="22"/>
  <c r="J384" i="22"/>
  <c r="J383" i="22"/>
  <c r="J393" i="22"/>
  <c r="J392" i="22"/>
  <c r="J402" i="22"/>
  <c r="J401" i="22"/>
  <c r="J411" i="22"/>
  <c r="J410" i="22"/>
  <c r="J420" i="22"/>
  <c r="J419" i="22"/>
  <c r="J429" i="22"/>
  <c r="J428" i="22"/>
  <c r="J438" i="22"/>
  <c r="J437" i="22"/>
  <c r="J447" i="22"/>
  <c r="J446" i="22"/>
  <c r="J456" i="22"/>
  <c r="J455" i="22"/>
  <c r="BX8" i="16"/>
  <c r="CA8" i="16"/>
  <c r="CD8" i="16"/>
  <c r="CG8" i="16"/>
  <c r="CV8" i="16"/>
  <c r="CZ8" i="16"/>
  <c r="DC8" i="16"/>
  <c r="AB4" i="19" s="1"/>
  <c r="DF8" i="16"/>
  <c r="AC4" i="19" s="1"/>
  <c r="DI8" i="16"/>
  <c r="DX8" i="16"/>
  <c r="BX9" i="16"/>
  <c r="CA9" i="16"/>
  <c r="CD9" i="16"/>
  <c r="CG9" i="16"/>
  <c r="CV9" i="16"/>
  <c r="CZ9" i="16"/>
  <c r="AA5" i="19" s="1"/>
  <c r="DC9" i="16"/>
  <c r="AB5" i="19" s="1"/>
  <c r="DF9" i="16"/>
  <c r="DI9" i="16"/>
  <c r="AD5" i="19" s="1"/>
  <c r="DX9" i="16"/>
  <c r="AE5" i="19" s="1"/>
  <c r="BX10" i="16"/>
  <c r="CA10" i="16"/>
  <c r="CD10" i="16"/>
  <c r="CG10" i="16"/>
  <c r="CV10" i="16"/>
  <c r="CZ10" i="16"/>
  <c r="DC10" i="16"/>
  <c r="AB6" i="19" s="1"/>
  <c r="DF10" i="16"/>
  <c r="AC6" i="19" s="1"/>
  <c r="DI10" i="16"/>
  <c r="AD6" i="19" s="1"/>
  <c r="DX10" i="16"/>
  <c r="BX11" i="16"/>
  <c r="CA11" i="16"/>
  <c r="CD11" i="16"/>
  <c r="CG11" i="16"/>
  <c r="CV11" i="16"/>
  <c r="CZ11" i="16"/>
  <c r="AA7" i="19" s="1"/>
  <c r="DC11" i="16"/>
  <c r="AB7" i="19" s="1"/>
  <c r="DF11" i="16"/>
  <c r="DI11" i="16"/>
  <c r="DX11" i="16"/>
  <c r="AE7" i="19" s="1"/>
  <c r="BX12" i="16"/>
  <c r="CA12" i="16"/>
  <c r="CD12" i="16"/>
  <c r="CG12" i="16"/>
  <c r="CV12" i="16"/>
  <c r="CZ12" i="16"/>
  <c r="DC12" i="16"/>
  <c r="DF12" i="16"/>
  <c r="AC8" i="19" s="1"/>
  <c r="DI12" i="16"/>
  <c r="DX12" i="16"/>
  <c r="BX13" i="16"/>
  <c r="CA13" i="16"/>
  <c r="CD13" i="16"/>
  <c r="CG13" i="16"/>
  <c r="CV13" i="16"/>
  <c r="CZ13" i="16"/>
  <c r="AA9" i="19" s="1"/>
  <c r="DC13" i="16"/>
  <c r="AB9" i="19" s="1"/>
  <c r="DF13" i="16"/>
  <c r="DI13" i="16"/>
  <c r="AD9" i="19" s="1"/>
  <c r="DX13" i="16"/>
  <c r="AE9" i="19" s="1"/>
  <c r="BX14" i="16"/>
  <c r="CA14" i="16"/>
  <c r="CD14" i="16"/>
  <c r="CG14" i="16"/>
  <c r="CV14" i="16"/>
  <c r="CZ14" i="16"/>
  <c r="DC14" i="16"/>
  <c r="DF14" i="16"/>
  <c r="AC10" i="19" s="1"/>
  <c r="DI14" i="16"/>
  <c r="AD10" i="19" s="1"/>
  <c r="DX14" i="16"/>
  <c r="BX15" i="16"/>
  <c r="CA15" i="16"/>
  <c r="CD15" i="16"/>
  <c r="CG15" i="16"/>
  <c r="CV15" i="16"/>
  <c r="CZ15" i="16"/>
  <c r="AA11" i="19" s="1"/>
  <c r="DC15" i="16"/>
  <c r="AB11" i="19" s="1"/>
  <c r="DF15" i="16"/>
  <c r="DI15" i="16"/>
  <c r="AD11" i="19" s="1"/>
  <c r="DX15" i="16"/>
  <c r="AE11" i="19" s="1"/>
  <c r="BX16" i="16"/>
  <c r="CA16" i="16"/>
  <c r="CD16" i="16"/>
  <c r="CG16" i="16"/>
  <c r="CV16" i="16"/>
  <c r="CZ16" i="16"/>
  <c r="DC16" i="16"/>
  <c r="AB12" i="19" s="1"/>
  <c r="DF16" i="16"/>
  <c r="AC12" i="19" s="1"/>
  <c r="DI16" i="16"/>
  <c r="DX16" i="16"/>
  <c r="BX17" i="16"/>
  <c r="CA17" i="16"/>
  <c r="CD17" i="16"/>
  <c r="CG17" i="16"/>
  <c r="CV17" i="16"/>
  <c r="CZ17" i="16"/>
  <c r="AA13" i="19" s="1"/>
  <c r="DC17" i="16"/>
  <c r="AB13" i="19" s="1"/>
  <c r="DF17" i="16"/>
  <c r="DI17" i="16"/>
  <c r="DX17" i="16"/>
  <c r="AE13" i="19" s="1"/>
  <c r="BX18" i="16"/>
  <c r="CA18" i="16"/>
  <c r="CD18" i="16"/>
  <c r="CG18" i="16"/>
  <c r="CV18" i="16"/>
  <c r="CZ18" i="16"/>
  <c r="DC18" i="16"/>
  <c r="AB14" i="19" s="1"/>
  <c r="DF18" i="16"/>
  <c r="AC14" i="19" s="1"/>
  <c r="DI18" i="16"/>
  <c r="AD14" i="19" s="1"/>
  <c r="DX18" i="16"/>
  <c r="BX19" i="16"/>
  <c r="CA19" i="16"/>
  <c r="CD19" i="16"/>
  <c r="CG19" i="16"/>
  <c r="CV19" i="16"/>
  <c r="CZ19" i="16"/>
  <c r="AA15" i="19" s="1"/>
  <c r="DC19" i="16"/>
  <c r="AB15" i="19" s="1"/>
  <c r="DF19" i="16"/>
  <c r="DI19" i="16"/>
  <c r="AD15" i="19" s="1"/>
  <c r="DX19" i="16"/>
  <c r="AE15" i="19" s="1"/>
  <c r="BX20" i="16"/>
  <c r="CA20" i="16"/>
  <c r="CD20" i="16"/>
  <c r="CG20" i="16"/>
  <c r="CV20" i="16"/>
  <c r="CZ20" i="16"/>
  <c r="DC20" i="16"/>
  <c r="DF20" i="16"/>
  <c r="AC16" i="19" s="1"/>
  <c r="DI20" i="16"/>
  <c r="DX20" i="16"/>
  <c r="BX21" i="16"/>
  <c r="CA21" i="16"/>
  <c r="CD21" i="16"/>
  <c r="CG21" i="16"/>
  <c r="CV21" i="16"/>
  <c r="CZ21" i="16"/>
  <c r="AA17" i="19" s="1"/>
  <c r="DC21" i="16"/>
  <c r="AB17" i="19" s="1"/>
  <c r="DF21" i="16"/>
  <c r="DI21" i="16"/>
  <c r="DX21" i="16"/>
  <c r="AE17" i="19" s="1"/>
  <c r="BX22" i="16"/>
  <c r="CA22" i="16"/>
  <c r="CD22" i="16"/>
  <c r="CG22" i="16"/>
  <c r="CV22" i="16"/>
  <c r="CZ22" i="16"/>
  <c r="DC22" i="16"/>
  <c r="DF22" i="16"/>
  <c r="AC18" i="19" s="1"/>
  <c r="DI22" i="16"/>
  <c r="AD18" i="19" s="1"/>
  <c r="DX22" i="16"/>
  <c r="BX23" i="16"/>
  <c r="CA23" i="16"/>
  <c r="CD23" i="16"/>
  <c r="CG23" i="16"/>
  <c r="CV23" i="16"/>
  <c r="CZ23" i="16"/>
  <c r="AA19" i="19" s="1"/>
  <c r="DC23" i="16"/>
  <c r="AB19" i="19" s="1"/>
  <c r="DF23" i="16"/>
  <c r="DI23" i="16"/>
  <c r="DX23" i="16"/>
  <c r="AE19" i="19" s="1"/>
  <c r="BX24" i="16"/>
  <c r="CA24" i="16"/>
  <c r="CD24" i="16"/>
  <c r="CG24" i="16"/>
  <c r="CV24" i="16"/>
  <c r="BX25" i="16"/>
  <c r="CA25" i="16"/>
  <c r="CD25" i="16"/>
  <c r="CG25" i="16"/>
  <c r="CV25" i="16"/>
  <c r="BX69" i="16"/>
  <c r="CA69" i="16"/>
  <c r="CD69" i="16"/>
  <c r="CG69" i="16"/>
  <c r="CV69" i="16"/>
  <c r="BX26" i="16"/>
  <c r="CA26" i="16"/>
  <c r="CD26" i="16"/>
  <c r="CG26" i="16"/>
  <c r="CV26" i="16"/>
  <c r="BX39" i="16"/>
  <c r="CA39" i="16"/>
  <c r="CD39" i="16"/>
  <c r="CG39" i="16"/>
  <c r="CV39" i="16"/>
  <c r="BX27" i="16"/>
  <c r="CA27" i="16"/>
  <c r="CD27" i="16"/>
  <c r="CG27" i="16"/>
  <c r="CV27" i="16"/>
  <c r="BX28" i="16"/>
  <c r="CA28" i="16"/>
  <c r="CD28" i="16"/>
  <c r="CG28" i="16"/>
  <c r="CV28" i="16"/>
  <c r="BX29" i="16"/>
  <c r="CA29" i="16"/>
  <c r="CD29" i="16"/>
  <c r="CG29" i="16"/>
  <c r="CV29" i="16"/>
  <c r="BX30" i="16"/>
  <c r="CA30" i="16"/>
  <c r="CD30" i="16"/>
  <c r="CG30" i="16"/>
  <c r="CV30" i="16"/>
  <c r="BX31" i="16"/>
  <c r="CA31" i="16"/>
  <c r="CD31" i="16"/>
  <c r="CG31" i="16"/>
  <c r="CV31" i="16"/>
  <c r="BX32" i="16"/>
  <c r="CA32" i="16"/>
  <c r="CD32" i="16"/>
  <c r="CG32" i="16"/>
  <c r="CV32" i="16"/>
  <c r="BX33" i="16"/>
  <c r="CA33" i="16"/>
  <c r="CD33" i="16"/>
  <c r="CG33" i="16"/>
  <c r="CV33" i="16"/>
  <c r="BX34" i="16"/>
  <c r="CA34" i="16"/>
  <c r="CD34" i="16"/>
  <c r="CG34" i="16"/>
  <c r="CV34" i="16"/>
  <c r="BX35" i="16"/>
  <c r="CA35" i="16"/>
  <c r="CD35" i="16"/>
  <c r="CG35" i="16"/>
  <c r="CV35" i="16"/>
  <c r="BX36" i="16"/>
  <c r="CA36" i="16"/>
  <c r="CD36" i="16"/>
  <c r="CG36" i="16"/>
  <c r="CV36" i="16"/>
  <c r="BX37" i="16"/>
  <c r="CA37" i="16"/>
  <c r="CD37" i="16"/>
  <c r="CG37" i="16"/>
  <c r="CV37" i="16"/>
  <c r="BX38" i="16"/>
  <c r="CA38" i="16"/>
  <c r="CD38" i="16"/>
  <c r="CG38" i="16"/>
  <c r="CV38" i="16"/>
  <c r="BX40" i="16"/>
  <c r="CA40" i="16"/>
  <c r="CD40" i="16"/>
  <c r="CG40" i="16"/>
  <c r="CV40" i="16"/>
  <c r="BX41" i="16"/>
  <c r="CA41" i="16"/>
  <c r="CD41" i="16"/>
  <c r="CG41" i="16"/>
  <c r="CV41" i="16"/>
  <c r="BX42" i="16"/>
  <c r="CA42" i="16"/>
  <c r="CD42" i="16"/>
  <c r="CG42" i="16"/>
  <c r="CV42" i="16"/>
  <c r="BX43" i="16"/>
  <c r="CA43" i="16"/>
  <c r="CD43" i="16"/>
  <c r="CG43" i="16"/>
  <c r="CV43" i="16"/>
  <c r="BX44" i="16"/>
  <c r="CA44" i="16"/>
  <c r="CD44" i="16"/>
  <c r="CG44" i="16"/>
  <c r="CV44" i="16"/>
  <c r="BX45" i="16"/>
  <c r="CA45" i="16"/>
  <c r="CD45" i="16"/>
  <c r="CG45" i="16"/>
  <c r="CV45" i="16"/>
  <c r="BX46" i="16"/>
  <c r="CA46" i="16"/>
  <c r="CD46" i="16"/>
  <c r="CG46" i="16"/>
  <c r="CV46" i="16"/>
  <c r="BX47" i="16"/>
  <c r="CA47" i="16"/>
  <c r="CD47" i="16"/>
  <c r="CG47" i="16"/>
  <c r="CV47" i="16"/>
  <c r="BX48" i="16"/>
  <c r="CA48" i="16"/>
  <c r="CD48" i="16"/>
  <c r="CG48" i="16"/>
  <c r="CV48" i="16"/>
  <c r="BX49" i="16"/>
  <c r="CA49" i="16"/>
  <c r="CD49" i="16"/>
  <c r="CG49" i="16"/>
  <c r="CV49" i="16"/>
  <c r="BX50" i="16"/>
  <c r="CA50" i="16"/>
  <c r="CD50" i="16"/>
  <c r="CG50" i="16"/>
  <c r="CV50" i="16"/>
  <c r="BX51" i="16"/>
  <c r="CA51" i="16"/>
  <c r="CD51" i="16"/>
  <c r="CG51" i="16"/>
  <c r="CV51" i="16"/>
  <c r="BX52" i="16"/>
  <c r="CA52" i="16"/>
  <c r="CD52" i="16"/>
  <c r="CG52" i="16"/>
  <c r="CV52" i="16"/>
  <c r="BX53" i="16"/>
  <c r="CA53" i="16"/>
  <c r="CD53" i="16"/>
  <c r="CG53" i="16"/>
  <c r="CV53" i="16"/>
  <c r="BX54" i="16"/>
  <c r="CA54" i="16"/>
  <c r="CD54" i="16"/>
  <c r="CG54" i="16"/>
  <c r="CV54" i="16"/>
  <c r="BX55" i="16"/>
  <c r="CA55" i="16"/>
  <c r="CD55" i="16"/>
  <c r="CG55" i="16"/>
  <c r="CV55" i="16"/>
  <c r="BX56" i="16"/>
  <c r="CA56" i="16"/>
  <c r="CD56" i="16"/>
  <c r="CG56" i="16"/>
  <c r="CV56" i="16"/>
  <c r="AV8" i="16"/>
  <c r="AY8" i="16"/>
  <c r="BB8" i="16"/>
  <c r="BE8" i="16"/>
  <c r="BT8" i="16"/>
  <c r="AV9" i="16"/>
  <c r="AY9" i="16"/>
  <c r="BB9" i="16"/>
  <c r="BE9" i="16"/>
  <c r="BT9" i="16"/>
  <c r="AV10" i="16"/>
  <c r="AY10" i="16"/>
  <c r="BB10" i="16"/>
  <c r="BE10" i="16"/>
  <c r="BT10" i="16"/>
  <c r="AV11" i="16"/>
  <c r="AY11" i="16"/>
  <c r="BB11" i="16"/>
  <c r="BE11" i="16"/>
  <c r="BT11" i="16"/>
  <c r="AV12" i="16"/>
  <c r="AY12" i="16"/>
  <c r="BB12" i="16"/>
  <c r="BE12" i="16"/>
  <c r="BT12" i="16"/>
  <c r="AV13" i="16"/>
  <c r="AY13" i="16"/>
  <c r="BB13" i="16"/>
  <c r="BE13" i="16"/>
  <c r="BT13" i="16"/>
  <c r="AV14" i="16"/>
  <c r="AY14" i="16"/>
  <c r="BB14" i="16"/>
  <c r="BE14" i="16"/>
  <c r="BT14" i="16"/>
  <c r="AV15" i="16"/>
  <c r="AY15" i="16"/>
  <c r="BB15" i="16"/>
  <c r="BE15" i="16"/>
  <c r="BT15" i="16"/>
  <c r="AV16" i="16"/>
  <c r="AY16" i="16"/>
  <c r="BB16" i="16"/>
  <c r="BE16" i="16"/>
  <c r="BT16" i="16"/>
  <c r="AV17" i="16"/>
  <c r="AY17" i="16"/>
  <c r="BB17" i="16"/>
  <c r="BE17" i="16"/>
  <c r="BT17" i="16"/>
  <c r="AV18" i="16"/>
  <c r="AY18" i="16"/>
  <c r="BB18" i="16"/>
  <c r="BE18" i="16"/>
  <c r="BT18" i="16"/>
  <c r="AV19" i="16"/>
  <c r="AY19" i="16"/>
  <c r="BB19" i="16"/>
  <c r="BT19" i="16"/>
  <c r="AV20" i="16"/>
  <c r="AY20" i="16"/>
  <c r="BB20" i="16"/>
  <c r="BE20" i="16"/>
  <c r="BT20" i="16"/>
  <c r="AV21" i="16"/>
  <c r="AY21" i="16"/>
  <c r="BB21" i="16"/>
  <c r="BE21" i="16"/>
  <c r="BT21" i="16"/>
  <c r="AV22" i="16"/>
  <c r="AY22" i="16"/>
  <c r="BB22" i="16"/>
  <c r="BE22" i="16"/>
  <c r="BT22" i="16"/>
  <c r="AV23" i="16"/>
  <c r="AY23" i="16"/>
  <c r="BB23" i="16"/>
  <c r="BE23" i="16"/>
  <c r="BT23" i="16"/>
  <c r="AV24" i="16"/>
  <c r="AY24" i="16"/>
  <c r="BB24" i="16"/>
  <c r="BE24" i="16"/>
  <c r="BT24" i="16"/>
  <c r="AV25" i="16"/>
  <c r="AY25" i="16"/>
  <c r="BB25" i="16"/>
  <c r="BE25" i="16"/>
  <c r="BT25" i="16"/>
  <c r="AV69" i="16"/>
  <c r="AY69" i="16"/>
  <c r="BB69" i="16"/>
  <c r="BE69" i="16"/>
  <c r="BT69" i="16"/>
  <c r="AV26" i="16"/>
  <c r="AY26" i="16"/>
  <c r="BB26" i="16"/>
  <c r="BE26" i="16"/>
  <c r="BT26" i="16"/>
  <c r="AV39" i="16"/>
  <c r="AY39" i="16"/>
  <c r="BB39" i="16"/>
  <c r="BE39" i="16"/>
  <c r="BT39" i="16"/>
  <c r="AV27" i="16"/>
  <c r="AY27" i="16"/>
  <c r="BB27" i="16"/>
  <c r="BE27" i="16"/>
  <c r="BT27" i="16"/>
  <c r="AV28" i="16"/>
  <c r="AY28" i="16"/>
  <c r="BB28" i="16"/>
  <c r="BE28" i="16"/>
  <c r="BT28" i="16"/>
  <c r="AV29" i="16"/>
  <c r="AY29" i="16"/>
  <c r="BB29" i="16"/>
  <c r="BE29" i="16"/>
  <c r="BT29" i="16"/>
  <c r="AV30" i="16"/>
  <c r="AY30" i="16"/>
  <c r="BB30" i="16"/>
  <c r="BE30" i="16"/>
  <c r="BT30" i="16"/>
  <c r="AV31" i="16"/>
  <c r="AY31" i="16"/>
  <c r="BB31" i="16"/>
  <c r="BE31" i="16"/>
  <c r="BT31" i="16"/>
  <c r="AV32" i="16"/>
  <c r="AY32" i="16"/>
  <c r="BB32" i="16"/>
  <c r="BE32" i="16"/>
  <c r="BT32" i="16"/>
  <c r="AV33" i="16"/>
  <c r="AY33" i="16"/>
  <c r="BB33" i="16"/>
  <c r="BE33" i="16"/>
  <c r="BT33" i="16"/>
  <c r="AV34" i="16"/>
  <c r="AY34" i="16"/>
  <c r="BB34" i="16"/>
  <c r="BE34" i="16"/>
  <c r="BT34" i="16"/>
  <c r="AV35" i="16"/>
  <c r="AY35" i="16"/>
  <c r="BB35" i="16"/>
  <c r="BE35" i="16"/>
  <c r="BT35" i="16"/>
  <c r="AV36" i="16"/>
  <c r="AY36" i="16"/>
  <c r="BB36" i="16"/>
  <c r="BE36" i="16"/>
  <c r="BT36" i="16"/>
  <c r="AV37" i="16"/>
  <c r="AY37" i="16"/>
  <c r="BB37" i="16"/>
  <c r="BE37" i="16"/>
  <c r="BT37" i="16"/>
  <c r="AV38" i="16"/>
  <c r="AY38" i="16"/>
  <c r="BB38" i="16"/>
  <c r="BE38" i="16"/>
  <c r="BT38" i="16"/>
  <c r="AV40" i="16"/>
  <c r="AY40" i="16"/>
  <c r="BB40" i="16"/>
  <c r="BE40" i="16"/>
  <c r="BT40" i="16"/>
  <c r="AV41" i="16"/>
  <c r="AY41" i="16"/>
  <c r="BB41" i="16"/>
  <c r="BE41" i="16"/>
  <c r="BT41" i="16"/>
  <c r="AV42" i="16"/>
  <c r="AY42" i="16"/>
  <c r="BB42" i="16"/>
  <c r="BE42" i="16"/>
  <c r="BT42" i="16"/>
  <c r="AV43" i="16"/>
  <c r="AY43" i="16"/>
  <c r="BB43" i="16"/>
  <c r="BE43" i="16"/>
  <c r="BT43" i="16"/>
  <c r="AV44" i="16"/>
  <c r="AY44" i="16"/>
  <c r="BB44" i="16"/>
  <c r="BE44" i="16"/>
  <c r="BT44" i="16"/>
  <c r="AV45" i="16"/>
  <c r="AY45" i="16"/>
  <c r="BB45" i="16"/>
  <c r="BE45" i="16"/>
  <c r="BT45" i="16"/>
  <c r="AV46" i="16"/>
  <c r="AY46" i="16"/>
  <c r="BB46" i="16"/>
  <c r="BE46" i="16"/>
  <c r="BT46" i="16"/>
  <c r="AV47" i="16"/>
  <c r="AY47" i="16"/>
  <c r="BB47" i="16"/>
  <c r="BE47" i="16"/>
  <c r="BT47" i="16"/>
  <c r="AV48" i="16"/>
  <c r="AY48" i="16"/>
  <c r="BB48" i="16"/>
  <c r="BE48" i="16"/>
  <c r="BT48" i="16"/>
  <c r="AV49" i="16"/>
  <c r="AY49" i="16"/>
  <c r="BB49" i="16"/>
  <c r="BE49" i="16"/>
  <c r="BT49" i="16"/>
  <c r="AV50" i="16"/>
  <c r="AY50" i="16"/>
  <c r="BB50" i="16"/>
  <c r="BE50" i="16"/>
  <c r="BT50" i="16"/>
  <c r="AV51" i="16"/>
  <c r="AY51" i="16"/>
  <c r="BB51" i="16"/>
  <c r="BE51" i="16"/>
  <c r="BT51" i="16"/>
  <c r="AV52" i="16"/>
  <c r="AY52" i="16"/>
  <c r="BB52" i="16"/>
  <c r="BE52" i="16"/>
  <c r="BT52" i="16"/>
  <c r="AV53" i="16"/>
  <c r="AY53" i="16"/>
  <c r="BB53" i="16"/>
  <c r="BE53" i="16"/>
  <c r="BT53" i="16"/>
  <c r="AV54" i="16"/>
  <c r="AY54" i="16"/>
  <c r="BB54" i="16"/>
  <c r="BE54" i="16"/>
  <c r="BT54" i="16"/>
  <c r="AV55" i="16"/>
  <c r="AY55" i="16"/>
  <c r="BB55" i="16"/>
  <c r="BE55" i="16"/>
  <c r="BT55" i="16"/>
  <c r="AV56" i="16"/>
  <c r="AY56" i="16"/>
  <c r="BB56" i="16"/>
  <c r="BE56" i="16"/>
  <c r="BT56" i="16"/>
  <c r="BS8" i="10"/>
  <c r="S4" i="11" s="1"/>
  <c r="J31" i="21"/>
  <c r="J30" i="21"/>
  <c r="J29" i="21"/>
  <c r="J28" i="21"/>
  <c r="J27" i="21"/>
  <c r="J26" i="21"/>
  <c r="J56" i="21"/>
  <c r="J55" i="21"/>
  <c r="J54" i="21"/>
  <c r="J53" i="21"/>
  <c r="J52" i="21"/>
  <c r="J51" i="21"/>
  <c r="J81" i="21"/>
  <c r="J80" i="21"/>
  <c r="J79" i="21"/>
  <c r="J78" i="21"/>
  <c r="J77" i="21"/>
  <c r="J76" i="21"/>
  <c r="J106" i="21"/>
  <c r="J105" i="21"/>
  <c r="J104" i="21"/>
  <c r="J103" i="21"/>
  <c r="J102" i="21"/>
  <c r="J101" i="21"/>
  <c r="J131" i="21"/>
  <c r="J130" i="21"/>
  <c r="J129" i="21"/>
  <c r="J128" i="21"/>
  <c r="J127" i="21"/>
  <c r="J126" i="21"/>
  <c r="J156" i="21"/>
  <c r="J155" i="21"/>
  <c r="J154" i="21"/>
  <c r="J153" i="21"/>
  <c r="J152" i="21"/>
  <c r="J151" i="21"/>
  <c r="J181" i="21"/>
  <c r="J180" i="21"/>
  <c r="J179" i="21"/>
  <c r="J178" i="21"/>
  <c r="J177" i="21"/>
  <c r="J176" i="21"/>
  <c r="J206" i="21"/>
  <c r="J205" i="21"/>
  <c r="J204" i="21"/>
  <c r="J203" i="21"/>
  <c r="J202" i="21"/>
  <c r="J201" i="21"/>
  <c r="J231" i="21"/>
  <c r="J230" i="21"/>
  <c r="J229" i="21"/>
  <c r="J228" i="21"/>
  <c r="J227" i="21"/>
  <c r="J226" i="21"/>
  <c r="J256" i="21"/>
  <c r="J255" i="21"/>
  <c r="J254" i="21"/>
  <c r="J253" i="21"/>
  <c r="J252" i="21"/>
  <c r="J251" i="21"/>
  <c r="J281" i="21"/>
  <c r="J280" i="21"/>
  <c r="J279" i="21"/>
  <c r="J278" i="21"/>
  <c r="J277" i="21"/>
  <c r="J276" i="21"/>
  <c r="J306" i="21"/>
  <c r="J305" i="21"/>
  <c r="J304" i="21"/>
  <c r="J303" i="21"/>
  <c r="J302" i="21"/>
  <c r="J301" i="21"/>
  <c r="J331" i="21"/>
  <c r="J330" i="21"/>
  <c r="J329" i="21"/>
  <c r="J328" i="21"/>
  <c r="J327" i="21"/>
  <c r="J326" i="21"/>
  <c r="J356" i="21"/>
  <c r="J355" i="21"/>
  <c r="J354" i="21"/>
  <c r="J353" i="21"/>
  <c r="J352" i="21"/>
  <c r="J351" i="21"/>
  <c r="J381" i="21"/>
  <c r="J380" i="21"/>
  <c r="J379" i="21"/>
  <c r="J378" i="21"/>
  <c r="J377" i="21"/>
  <c r="J376" i="21"/>
  <c r="J406" i="21"/>
  <c r="J405" i="21"/>
  <c r="J404" i="21"/>
  <c r="J403" i="21"/>
  <c r="J402" i="21"/>
  <c r="J401" i="21"/>
  <c r="J431" i="21"/>
  <c r="J430" i="21"/>
  <c r="J429" i="21"/>
  <c r="J428" i="21"/>
  <c r="J427" i="21"/>
  <c r="J426" i="21"/>
  <c r="J456" i="21"/>
  <c r="J455" i="21"/>
  <c r="J454" i="21"/>
  <c r="J453" i="21"/>
  <c r="J452" i="21"/>
  <c r="J451" i="21"/>
  <c r="J481" i="21"/>
  <c r="J480" i="21"/>
  <c r="J479" i="21"/>
  <c r="J478" i="21"/>
  <c r="J477" i="21"/>
  <c r="J476" i="21"/>
  <c r="J506" i="21"/>
  <c r="J505" i="21"/>
  <c r="J504" i="21"/>
  <c r="J503" i="21"/>
  <c r="J502" i="21"/>
  <c r="J501" i="21"/>
  <c r="J531" i="21"/>
  <c r="J530" i="21"/>
  <c r="J529" i="21"/>
  <c r="J528" i="21"/>
  <c r="J527" i="21"/>
  <c r="J526" i="21"/>
  <c r="J556" i="21"/>
  <c r="J555" i="21"/>
  <c r="J554" i="21"/>
  <c r="J553" i="21"/>
  <c r="J552" i="21"/>
  <c r="J551" i="21"/>
  <c r="J581" i="21"/>
  <c r="J580" i="21"/>
  <c r="J579" i="21"/>
  <c r="J578" i="21"/>
  <c r="J577" i="21"/>
  <c r="J576" i="21"/>
  <c r="J606" i="21"/>
  <c r="J605" i="21"/>
  <c r="J604" i="21"/>
  <c r="J603" i="21"/>
  <c r="J602" i="21"/>
  <c r="J601" i="21"/>
  <c r="J631" i="21"/>
  <c r="J630" i="21"/>
  <c r="J629" i="21"/>
  <c r="J628" i="21"/>
  <c r="J627" i="21"/>
  <c r="J626" i="21"/>
  <c r="J656" i="21"/>
  <c r="J655" i="21"/>
  <c r="J654" i="21"/>
  <c r="J653" i="21"/>
  <c r="J652" i="21"/>
  <c r="J651" i="21"/>
  <c r="J681" i="21"/>
  <c r="J680" i="21"/>
  <c r="J679" i="21"/>
  <c r="J678" i="21"/>
  <c r="J677" i="21"/>
  <c r="J676" i="21"/>
  <c r="J706" i="21"/>
  <c r="J705" i="21"/>
  <c r="J704" i="21"/>
  <c r="J703" i="21"/>
  <c r="J702" i="21"/>
  <c r="J701" i="21"/>
  <c r="J731" i="21"/>
  <c r="J730" i="21"/>
  <c r="J729" i="21"/>
  <c r="J728" i="21"/>
  <c r="J727" i="21"/>
  <c r="J726" i="21"/>
  <c r="J756" i="21"/>
  <c r="J755" i="21"/>
  <c r="J754" i="21"/>
  <c r="J753" i="21"/>
  <c r="J752" i="21"/>
  <c r="J751" i="21"/>
  <c r="J781" i="21"/>
  <c r="J780" i="21"/>
  <c r="J779" i="21"/>
  <c r="J778" i="21"/>
  <c r="J777" i="21"/>
  <c r="J776" i="21"/>
  <c r="J806" i="21"/>
  <c r="J805" i="21"/>
  <c r="J804" i="21"/>
  <c r="J803" i="21"/>
  <c r="J802" i="21"/>
  <c r="J801" i="21"/>
  <c r="J831" i="21"/>
  <c r="J830" i="21"/>
  <c r="J829" i="21"/>
  <c r="J828" i="21"/>
  <c r="J827" i="21"/>
  <c r="J826" i="21"/>
  <c r="J856" i="21"/>
  <c r="J855" i="21"/>
  <c r="J854" i="21"/>
  <c r="J853" i="21"/>
  <c r="J852" i="21"/>
  <c r="J851" i="21"/>
  <c r="J881" i="21"/>
  <c r="J880" i="21"/>
  <c r="J879" i="21"/>
  <c r="J878" i="21"/>
  <c r="J877" i="21"/>
  <c r="J876" i="21"/>
  <c r="J906" i="21"/>
  <c r="J905" i="21"/>
  <c r="J904" i="21"/>
  <c r="J903" i="21"/>
  <c r="J902" i="21"/>
  <c r="J901" i="21"/>
  <c r="J931" i="21"/>
  <c r="J930" i="21"/>
  <c r="J929" i="21"/>
  <c r="J928" i="21"/>
  <c r="J927" i="21"/>
  <c r="J926" i="21"/>
  <c r="J957" i="21"/>
  <c r="J956" i="21"/>
  <c r="J955" i="21"/>
  <c r="J954" i="21"/>
  <c r="J953" i="21"/>
  <c r="J952" i="21"/>
  <c r="J981" i="21"/>
  <c r="J980" i="21"/>
  <c r="J979" i="21"/>
  <c r="J978" i="21"/>
  <c r="J977" i="21"/>
  <c r="J976" i="21"/>
  <c r="J1006" i="21"/>
  <c r="J1005" i="21"/>
  <c r="J1004" i="21"/>
  <c r="J1003" i="21"/>
  <c r="J1002" i="21"/>
  <c r="J1001" i="21"/>
  <c r="J1031" i="21"/>
  <c r="J1030" i="21"/>
  <c r="J1029" i="21"/>
  <c r="J1028" i="21"/>
  <c r="J1027" i="21"/>
  <c r="J1026" i="21"/>
  <c r="J1056" i="21"/>
  <c r="J1055" i="21"/>
  <c r="J1054" i="21"/>
  <c r="J1053" i="21"/>
  <c r="J1052" i="21"/>
  <c r="J1051" i="21"/>
  <c r="J1081" i="21"/>
  <c r="J1080" i="21"/>
  <c r="J1079" i="21"/>
  <c r="J1078" i="21"/>
  <c r="J1077" i="21"/>
  <c r="J1076" i="21"/>
  <c r="J1106" i="21"/>
  <c r="J1105" i="21"/>
  <c r="J1104" i="21"/>
  <c r="J1103" i="21"/>
  <c r="J1102" i="21"/>
  <c r="J1101" i="21"/>
  <c r="J1131" i="21"/>
  <c r="J1130" i="21"/>
  <c r="J1129" i="21"/>
  <c r="J1128" i="21"/>
  <c r="J1127" i="21"/>
  <c r="J1126" i="21"/>
  <c r="J1156" i="21"/>
  <c r="J1155" i="21"/>
  <c r="J1154" i="21"/>
  <c r="J1153" i="21"/>
  <c r="J1152" i="21"/>
  <c r="J1151" i="21"/>
  <c r="J1181" i="21"/>
  <c r="J1180" i="21"/>
  <c r="J1179" i="21"/>
  <c r="J1178" i="21"/>
  <c r="J1177" i="21"/>
  <c r="J1176" i="21"/>
  <c r="J1206" i="21"/>
  <c r="J1205" i="21"/>
  <c r="J1204" i="21"/>
  <c r="J1203" i="21"/>
  <c r="J1202" i="21"/>
  <c r="J1201" i="21"/>
  <c r="J1231" i="21"/>
  <c r="J1230" i="21"/>
  <c r="J1229" i="21"/>
  <c r="J1228" i="21"/>
  <c r="J1227" i="21"/>
  <c r="J1226" i="21"/>
  <c r="J1256" i="21"/>
  <c r="J1255" i="21"/>
  <c r="J1254" i="21"/>
  <c r="J1253" i="21"/>
  <c r="J1252" i="21"/>
  <c r="J1251" i="21"/>
  <c r="G113"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10"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 i="23"/>
  <c r="J26" i="24"/>
  <c r="J25" i="24"/>
  <c r="J24" i="24"/>
  <c r="J23" i="24"/>
  <c r="J46" i="24"/>
  <c r="J45" i="24"/>
  <c r="J44" i="24"/>
  <c r="J43" i="24"/>
  <c r="J66" i="24"/>
  <c r="J65" i="24"/>
  <c r="J64" i="24"/>
  <c r="J63" i="24"/>
  <c r="J86" i="24"/>
  <c r="J85" i="24"/>
  <c r="J84" i="24"/>
  <c r="J83" i="24"/>
  <c r="J106" i="24"/>
  <c r="J105" i="24"/>
  <c r="J104" i="24"/>
  <c r="J103" i="24"/>
  <c r="J126" i="24"/>
  <c r="J125" i="24"/>
  <c r="J124" i="24"/>
  <c r="J123" i="24"/>
  <c r="J146" i="24"/>
  <c r="J145" i="24"/>
  <c r="J144" i="24"/>
  <c r="J143" i="24"/>
  <c r="J166" i="24"/>
  <c r="J165" i="24"/>
  <c r="J164" i="24"/>
  <c r="J163" i="24"/>
  <c r="J186" i="24"/>
  <c r="J185" i="24"/>
  <c r="J184" i="24"/>
  <c r="J183" i="24"/>
  <c r="J206" i="24"/>
  <c r="J205" i="24"/>
  <c r="J204" i="24"/>
  <c r="J203" i="24"/>
  <c r="J226" i="24"/>
  <c r="J225" i="24"/>
  <c r="J224" i="24"/>
  <c r="J223" i="24"/>
  <c r="J246" i="24"/>
  <c r="J245" i="24"/>
  <c r="J244" i="24"/>
  <c r="J243" i="24"/>
  <c r="J266" i="24"/>
  <c r="J265" i="24"/>
  <c r="J264" i="24"/>
  <c r="J263" i="24"/>
  <c r="J286" i="24"/>
  <c r="J285" i="24"/>
  <c r="J284" i="24"/>
  <c r="J283" i="24"/>
  <c r="J306" i="24"/>
  <c r="J305" i="24"/>
  <c r="J304" i="24"/>
  <c r="J303" i="24"/>
  <c r="J326" i="24"/>
  <c r="J325" i="24"/>
  <c r="J324" i="24"/>
  <c r="J323" i="24"/>
  <c r="J346" i="24"/>
  <c r="J345" i="24"/>
  <c r="J344" i="24"/>
  <c r="J343" i="24"/>
  <c r="J366" i="24"/>
  <c r="J365" i="24"/>
  <c r="J364" i="24"/>
  <c r="J363" i="24"/>
  <c r="J386" i="24"/>
  <c r="J385" i="24"/>
  <c r="J384" i="24"/>
  <c r="J383" i="24"/>
  <c r="J406" i="24"/>
  <c r="J405" i="24"/>
  <c r="J404" i="24"/>
  <c r="J403" i="24"/>
  <c r="J426" i="24"/>
  <c r="J425" i="24"/>
  <c r="J424" i="24"/>
  <c r="J423" i="24"/>
  <c r="J446" i="24"/>
  <c r="J445" i="24"/>
  <c r="J444" i="24"/>
  <c r="J443" i="24"/>
  <c r="J466" i="24"/>
  <c r="J465" i="24"/>
  <c r="J464" i="24"/>
  <c r="J463" i="24"/>
  <c r="J486" i="24"/>
  <c r="J485" i="24"/>
  <c r="J484" i="24"/>
  <c r="J483" i="24"/>
  <c r="J506" i="24"/>
  <c r="J505" i="24"/>
  <c r="J504" i="24"/>
  <c r="J503" i="24"/>
  <c r="J526" i="24"/>
  <c r="J525" i="24"/>
  <c r="J524" i="24"/>
  <c r="J523" i="24"/>
  <c r="J546" i="24"/>
  <c r="J545" i="24"/>
  <c r="J544" i="24"/>
  <c r="J543" i="24"/>
  <c r="J566" i="24"/>
  <c r="J565" i="24"/>
  <c r="J564" i="24"/>
  <c r="J563" i="24"/>
  <c r="J586" i="24"/>
  <c r="J585" i="24"/>
  <c r="J584" i="24"/>
  <c r="J583" i="24"/>
  <c r="J606" i="24"/>
  <c r="J605" i="24"/>
  <c r="J604" i="24"/>
  <c r="J603" i="24"/>
  <c r="J626" i="24"/>
  <c r="J625" i="24"/>
  <c r="J624" i="24"/>
  <c r="J623" i="24"/>
  <c r="J646" i="24"/>
  <c r="J645" i="24"/>
  <c r="J644" i="24"/>
  <c r="J643" i="24"/>
  <c r="J666" i="24"/>
  <c r="J665" i="24"/>
  <c r="J664" i="24"/>
  <c r="J663" i="24"/>
  <c r="J686" i="24"/>
  <c r="J685" i="24"/>
  <c r="J684" i="24"/>
  <c r="J683" i="24"/>
  <c r="J706" i="24"/>
  <c r="J705" i="24"/>
  <c r="J704" i="24"/>
  <c r="J703" i="24"/>
  <c r="J726" i="24"/>
  <c r="J725" i="24"/>
  <c r="J724" i="24"/>
  <c r="J723" i="24"/>
  <c r="J746" i="24"/>
  <c r="J745" i="24"/>
  <c r="J744" i="24"/>
  <c r="J743" i="24"/>
  <c r="J766" i="24"/>
  <c r="J765" i="24"/>
  <c r="J764" i="24"/>
  <c r="J763" i="24"/>
  <c r="J786" i="24"/>
  <c r="J785" i="24"/>
  <c r="J784" i="24"/>
  <c r="J783" i="24"/>
  <c r="J806" i="24"/>
  <c r="J805" i="24"/>
  <c r="J804" i="24"/>
  <c r="J803" i="24"/>
  <c r="J826" i="24"/>
  <c r="J825" i="24"/>
  <c r="J824" i="24"/>
  <c r="J823" i="24"/>
  <c r="J846" i="24"/>
  <c r="J845" i="24"/>
  <c r="J844" i="24"/>
  <c r="J843" i="24"/>
  <c r="J866" i="24"/>
  <c r="J865" i="24"/>
  <c r="J864" i="24"/>
  <c r="J863" i="24"/>
  <c r="J886" i="24"/>
  <c r="J885" i="24"/>
  <c r="J884" i="24"/>
  <c r="J883" i="24"/>
  <c r="J906" i="24"/>
  <c r="J905" i="24"/>
  <c r="J904" i="24"/>
  <c r="J903" i="24"/>
  <c r="J926" i="24"/>
  <c r="J925" i="24"/>
  <c r="J924" i="24"/>
  <c r="J923" i="24"/>
  <c r="J946" i="24"/>
  <c r="J945" i="24"/>
  <c r="J944" i="24"/>
  <c r="J943" i="24"/>
  <c r="J966" i="24"/>
  <c r="J965" i="24"/>
  <c r="J964" i="24"/>
  <c r="J963" i="24"/>
  <c r="J986" i="24"/>
  <c r="J985" i="24"/>
  <c r="J984" i="24"/>
  <c r="J983" i="24"/>
  <c r="J1006" i="24"/>
  <c r="J1005" i="24"/>
  <c r="J1004" i="24"/>
  <c r="J1003" i="24"/>
  <c r="G7" i="13"/>
  <c r="J81" i="13"/>
  <c r="J80" i="13"/>
  <c r="J79" i="13"/>
  <c r="J78" i="13"/>
  <c r="J77" i="13"/>
  <c r="J76" i="13"/>
  <c r="J106" i="13"/>
  <c r="J105" i="13"/>
  <c r="J104" i="13"/>
  <c r="J103" i="13"/>
  <c r="J102" i="13"/>
  <c r="J101" i="13"/>
  <c r="J131" i="13"/>
  <c r="J130" i="13"/>
  <c r="J129" i="13"/>
  <c r="J128" i="13"/>
  <c r="J127" i="13"/>
  <c r="J126" i="13"/>
  <c r="J156" i="13"/>
  <c r="J155" i="13"/>
  <c r="J154" i="13"/>
  <c r="J153" i="13"/>
  <c r="J152" i="13"/>
  <c r="J151" i="13"/>
  <c r="J181" i="13"/>
  <c r="J180" i="13"/>
  <c r="J179" i="13"/>
  <c r="J178" i="13"/>
  <c r="J177" i="13"/>
  <c r="J176" i="13"/>
  <c r="J206" i="13"/>
  <c r="J205" i="13"/>
  <c r="J204" i="13"/>
  <c r="J203" i="13"/>
  <c r="J202" i="13"/>
  <c r="J201" i="13"/>
  <c r="J231" i="13"/>
  <c r="J230" i="13"/>
  <c r="J229" i="13"/>
  <c r="J228" i="13"/>
  <c r="J227" i="13"/>
  <c r="J226" i="13"/>
  <c r="J256" i="13"/>
  <c r="J255" i="13"/>
  <c r="J254" i="13"/>
  <c r="J253" i="13"/>
  <c r="J252" i="13"/>
  <c r="J251" i="13"/>
  <c r="J281" i="13"/>
  <c r="J280" i="13"/>
  <c r="J279" i="13"/>
  <c r="J278" i="13"/>
  <c r="J277" i="13"/>
  <c r="J276" i="13"/>
  <c r="J306" i="13"/>
  <c r="J305" i="13"/>
  <c r="J304" i="13"/>
  <c r="J303" i="13"/>
  <c r="J302" i="13"/>
  <c r="J301" i="13"/>
  <c r="J331" i="13"/>
  <c r="J330" i="13"/>
  <c r="J329" i="13"/>
  <c r="J328" i="13"/>
  <c r="J327" i="13"/>
  <c r="J326" i="13"/>
  <c r="J356" i="13"/>
  <c r="J355" i="13"/>
  <c r="J354" i="13"/>
  <c r="J353" i="13"/>
  <c r="J352" i="13"/>
  <c r="J351" i="13"/>
  <c r="J381" i="13"/>
  <c r="J380" i="13"/>
  <c r="J379" i="13"/>
  <c r="J378" i="13"/>
  <c r="J377" i="13"/>
  <c r="J376" i="13"/>
  <c r="J406" i="13"/>
  <c r="J405" i="13"/>
  <c r="J404" i="13"/>
  <c r="J403" i="13"/>
  <c r="J402" i="13"/>
  <c r="J401" i="13"/>
  <c r="J431" i="13"/>
  <c r="J430" i="13"/>
  <c r="J429" i="13"/>
  <c r="J428" i="13"/>
  <c r="J427" i="13"/>
  <c r="J426" i="13"/>
  <c r="J456" i="13"/>
  <c r="J455" i="13"/>
  <c r="J454" i="13"/>
  <c r="J453" i="13"/>
  <c r="J452" i="13"/>
  <c r="J451" i="13"/>
  <c r="J481" i="13"/>
  <c r="J480" i="13"/>
  <c r="J479" i="13"/>
  <c r="J478" i="13"/>
  <c r="J477" i="13"/>
  <c r="J476" i="13"/>
  <c r="J506" i="13"/>
  <c r="J505" i="13"/>
  <c r="J504" i="13"/>
  <c r="J503" i="13"/>
  <c r="J502" i="13"/>
  <c r="J501" i="13"/>
  <c r="J531" i="13"/>
  <c r="J530" i="13"/>
  <c r="J529" i="13"/>
  <c r="J528" i="13"/>
  <c r="J527" i="13"/>
  <c r="J526" i="13"/>
  <c r="J556" i="13"/>
  <c r="J555" i="13"/>
  <c r="J554" i="13"/>
  <c r="J553" i="13"/>
  <c r="J552" i="13"/>
  <c r="J551" i="13"/>
  <c r="J581" i="13"/>
  <c r="J580" i="13"/>
  <c r="J579" i="13"/>
  <c r="J578" i="13"/>
  <c r="J577" i="13"/>
  <c r="J576" i="13"/>
  <c r="J606" i="13"/>
  <c r="J605" i="13"/>
  <c r="J604" i="13"/>
  <c r="J603" i="13"/>
  <c r="J602" i="13"/>
  <c r="J601" i="13"/>
  <c r="J631" i="13"/>
  <c r="J630" i="13"/>
  <c r="J629" i="13"/>
  <c r="J628" i="13"/>
  <c r="J627" i="13"/>
  <c r="J626" i="13"/>
  <c r="J656" i="13"/>
  <c r="J655" i="13"/>
  <c r="J654" i="13"/>
  <c r="J653" i="13"/>
  <c r="J652" i="13"/>
  <c r="J651" i="13"/>
  <c r="J681" i="13"/>
  <c r="J680" i="13"/>
  <c r="J679" i="13"/>
  <c r="J678" i="13"/>
  <c r="J677" i="13"/>
  <c r="J676" i="13"/>
  <c r="J706" i="13"/>
  <c r="J705" i="13"/>
  <c r="J704" i="13"/>
  <c r="J703" i="13"/>
  <c r="J702" i="13"/>
  <c r="J701" i="13"/>
  <c r="J731" i="13"/>
  <c r="J730" i="13"/>
  <c r="J729" i="13"/>
  <c r="J728" i="13"/>
  <c r="J727" i="13"/>
  <c r="J726" i="13"/>
  <c r="J756" i="13"/>
  <c r="J755" i="13"/>
  <c r="J754" i="13"/>
  <c r="J753" i="13"/>
  <c r="J752" i="13"/>
  <c r="J751" i="13"/>
  <c r="J781" i="13"/>
  <c r="J780" i="13"/>
  <c r="J779" i="13"/>
  <c r="J778" i="13"/>
  <c r="J777" i="13"/>
  <c r="J776" i="13"/>
  <c r="J806" i="13"/>
  <c r="J805" i="13"/>
  <c r="J804" i="13"/>
  <c r="J803" i="13"/>
  <c r="J802" i="13"/>
  <c r="J801" i="13"/>
  <c r="J831" i="13"/>
  <c r="J830" i="13"/>
  <c r="J829" i="13"/>
  <c r="J828" i="13"/>
  <c r="J827" i="13"/>
  <c r="J826" i="13"/>
  <c r="J856" i="13"/>
  <c r="J855" i="13"/>
  <c r="J854" i="13"/>
  <c r="J853" i="13"/>
  <c r="J852" i="13"/>
  <c r="J851" i="13"/>
  <c r="J881" i="13"/>
  <c r="J880" i="13"/>
  <c r="J879" i="13"/>
  <c r="J878" i="13"/>
  <c r="J877" i="13"/>
  <c r="J876" i="13"/>
  <c r="J906" i="13"/>
  <c r="J905" i="13"/>
  <c r="J904" i="13"/>
  <c r="J903" i="13"/>
  <c r="J902" i="13"/>
  <c r="J901" i="13"/>
  <c r="J931" i="13"/>
  <c r="J930" i="13"/>
  <c r="J929" i="13"/>
  <c r="J928" i="13"/>
  <c r="J927" i="13"/>
  <c r="J926" i="13"/>
  <c r="J956" i="13"/>
  <c r="J955" i="13"/>
  <c r="J954" i="13"/>
  <c r="J953" i="13"/>
  <c r="J952" i="13"/>
  <c r="J951" i="13"/>
  <c r="J981" i="13"/>
  <c r="J980" i="13"/>
  <c r="J979" i="13"/>
  <c r="J978" i="13"/>
  <c r="J977" i="13"/>
  <c r="J976" i="13"/>
  <c r="J1006" i="13"/>
  <c r="J1005" i="13"/>
  <c r="J1004" i="13"/>
  <c r="J1003" i="13"/>
  <c r="J1002" i="13"/>
  <c r="J1001" i="13"/>
  <c r="J1031" i="13"/>
  <c r="J1030" i="13"/>
  <c r="J1029" i="13"/>
  <c r="J1028" i="13"/>
  <c r="J1027" i="13"/>
  <c r="J1026" i="13"/>
  <c r="J1056" i="13"/>
  <c r="J1055" i="13"/>
  <c r="J1054" i="13"/>
  <c r="J1053" i="13"/>
  <c r="J1052" i="13"/>
  <c r="J1051" i="13"/>
  <c r="J1081" i="13"/>
  <c r="J1080" i="13"/>
  <c r="J1079" i="13"/>
  <c r="J1078" i="13"/>
  <c r="J1077" i="13"/>
  <c r="J1076" i="13"/>
  <c r="J1106" i="13"/>
  <c r="J1105" i="13"/>
  <c r="J1104" i="13"/>
  <c r="J1103" i="13"/>
  <c r="J1102" i="13"/>
  <c r="J1101" i="13"/>
  <c r="J1131" i="13"/>
  <c r="J1130" i="13"/>
  <c r="J1129" i="13"/>
  <c r="J1128" i="13"/>
  <c r="J1127" i="13"/>
  <c r="J1126" i="13"/>
  <c r="J1156" i="13"/>
  <c r="J1155" i="13"/>
  <c r="J1154" i="13"/>
  <c r="J1153" i="13"/>
  <c r="J1152" i="13"/>
  <c r="J1151" i="13"/>
  <c r="J1181" i="13"/>
  <c r="J1180" i="13"/>
  <c r="J1179" i="13"/>
  <c r="J1178" i="13"/>
  <c r="J1177" i="13"/>
  <c r="J1176" i="13"/>
  <c r="J1206" i="13"/>
  <c r="J1205" i="13"/>
  <c r="J1204" i="13"/>
  <c r="J1203" i="13"/>
  <c r="J1202" i="13"/>
  <c r="J1201" i="13"/>
  <c r="J1231" i="13"/>
  <c r="J1230" i="13"/>
  <c r="J1229" i="13"/>
  <c r="J1228" i="13"/>
  <c r="J1227" i="13"/>
  <c r="J1226" i="13"/>
  <c r="J1256" i="13"/>
  <c r="J1255" i="13"/>
  <c r="J1254" i="13"/>
  <c r="J1253" i="13"/>
  <c r="J1252" i="13"/>
  <c r="J1251" i="13"/>
  <c r="J56" i="13"/>
  <c r="J55" i="13"/>
  <c r="J54" i="13"/>
  <c r="J53" i="13"/>
  <c r="J52" i="13"/>
  <c r="J51" i="13"/>
  <c r="AF4" i="11"/>
  <c r="J31" i="13"/>
  <c r="J30" i="13"/>
  <c r="J29" i="13"/>
  <c r="J28" i="13"/>
  <c r="J27" i="13"/>
  <c r="J26" i="13"/>
  <c r="J32" i="13"/>
  <c r="J33" i="13"/>
  <c r="J34" i="13"/>
  <c r="J35" i="13"/>
  <c r="J36" i="13"/>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P5" i="20"/>
  <c r="P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4" i="20"/>
  <c r="AF5" i="19"/>
  <c r="AF6" i="19"/>
  <c r="AF7" i="19"/>
  <c r="AF8" i="19"/>
  <c r="AF9" i="19"/>
  <c r="AF10" i="19"/>
  <c r="AF11" i="19"/>
  <c r="AF12" i="19"/>
  <c r="AF13" i="19"/>
  <c r="AF14" i="19"/>
  <c r="AF15" i="19"/>
  <c r="AF16" i="19"/>
  <c r="AF17" i="19"/>
  <c r="AF18" i="19"/>
  <c r="AF19" i="19"/>
  <c r="AF20" i="19"/>
  <c r="AF21" i="19"/>
  <c r="AF22" i="19"/>
  <c r="AF23" i="19"/>
  <c r="AF24" i="19"/>
  <c r="AF25" i="19"/>
  <c r="AF26" i="19"/>
  <c r="AF27" i="19"/>
  <c r="AF28" i="19"/>
  <c r="AF29" i="19"/>
  <c r="AF30" i="19"/>
  <c r="AF31" i="19"/>
  <c r="AF32" i="19"/>
  <c r="AF33" i="19"/>
  <c r="AF34" i="19"/>
  <c r="AF35" i="19"/>
  <c r="AF36" i="19"/>
  <c r="AF37" i="19"/>
  <c r="AF38" i="19"/>
  <c r="AF39" i="19"/>
  <c r="AF40" i="19"/>
  <c r="AF41" i="19"/>
  <c r="AF42" i="19"/>
  <c r="AF43" i="19"/>
  <c r="AF44" i="19"/>
  <c r="AF45" i="19"/>
  <c r="AF46" i="19"/>
  <c r="AF47" i="19"/>
  <c r="AF48" i="19"/>
  <c r="AF49" i="19"/>
  <c r="AF50" i="19"/>
  <c r="AF51" i="19"/>
  <c r="AF52" i="19"/>
  <c r="AF53" i="19"/>
  <c r="AF4" i="19"/>
  <c r="AE6" i="19"/>
  <c r="AE8" i="19"/>
  <c r="AE10" i="19"/>
  <c r="AE12" i="19"/>
  <c r="AE14" i="19"/>
  <c r="AE16" i="19"/>
  <c r="AE18" i="19"/>
  <c r="AE4" i="19"/>
  <c r="AD7" i="19"/>
  <c r="AD8" i="19"/>
  <c r="AD12" i="19"/>
  <c r="AD13" i="19"/>
  <c r="AD16" i="19"/>
  <c r="AD17" i="19"/>
  <c r="AD19" i="19"/>
  <c r="AD4" i="19"/>
  <c r="AC5" i="19"/>
  <c r="AC7" i="19"/>
  <c r="AC9" i="19"/>
  <c r="AC11" i="19"/>
  <c r="AC13" i="19"/>
  <c r="AC15" i="19"/>
  <c r="AC17" i="19"/>
  <c r="AC19" i="19"/>
  <c r="AB8" i="19"/>
  <c r="AB10" i="19"/>
  <c r="AB16" i="19"/>
  <c r="AB18" i="19"/>
  <c r="AA6" i="19"/>
  <c r="AA8" i="19"/>
  <c r="AA10" i="19"/>
  <c r="AA12" i="19"/>
  <c r="AA14" i="19"/>
  <c r="AA16" i="19"/>
  <c r="AA18" i="19"/>
  <c r="AA4" i="19"/>
  <c r="X111" i="23"/>
  <c r="X112" i="23"/>
  <c r="X113" i="23"/>
  <c r="X114" i="23"/>
  <c r="X115" i="23"/>
  <c r="X116" i="23"/>
  <c r="X117" i="23"/>
  <c r="X118" i="23"/>
  <c r="X119" i="23"/>
  <c r="X120" i="23"/>
  <c r="X121" i="23"/>
  <c r="X122" i="23"/>
  <c r="X123" i="23"/>
  <c r="X124" i="23"/>
  <c r="X125" i="23"/>
  <c r="X126" i="23"/>
  <c r="X127" i="23"/>
  <c r="X128" i="23"/>
  <c r="X129" i="23"/>
  <c r="X130" i="23"/>
  <c r="X131" i="23"/>
  <c r="X132" i="23"/>
  <c r="X133" i="23"/>
  <c r="X134" i="23"/>
  <c r="X135" i="23"/>
  <c r="X136" i="23"/>
  <c r="X137" i="23"/>
  <c r="X138" i="23"/>
  <c r="X139" i="23"/>
  <c r="X140" i="23"/>
  <c r="X141" i="23"/>
  <c r="X142" i="23"/>
  <c r="X143" i="23"/>
  <c r="X144" i="23"/>
  <c r="X145" i="23"/>
  <c r="X146" i="23"/>
  <c r="X147" i="23"/>
  <c r="X148" i="23"/>
  <c r="X149" i="23"/>
  <c r="X150" i="23"/>
  <c r="X151" i="23"/>
  <c r="X152" i="23"/>
  <c r="X153" i="23"/>
  <c r="X154" i="23"/>
  <c r="X155" i="23"/>
  <c r="X156" i="23"/>
  <c r="X157" i="23"/>
  <c r="X158" i="23"/>
  <c r="X159" i="23"/>
  <c r="X110" i="23"/>
  <c r="W111" i="23"/>
  <c r="W112" i="23"/>
  <c r="W113" i="23"/>
  <c r="W114" i="23"/>
  <c r="W115" i="23"/>
  <c r="W116" i="23"/>
  <c r="W117" i="23"/>
  <c r="W118" i="23"/>
  <c r="W119" i="23"/>
  <c r="W120" i="23"/>
  <c r="W121" i="23"/>
  <c r="W122" i="23"/>
  <c r="W123" i="23"/>
  <c r="W124" i="23"/>
  <c r="W125" i="23"/>
  <c r="W126" i="23"/>
  <c r="W127" i="23"/>
  <c r="W128" i="23"/>
  <c r="W129" i="23"/>
  <c r="W130" i="23"/>
  <c r="W131" i="23"/>
  <c r="W132" i="23"/>
  <c r="W133" i="23"/>
  <c r="W134" i="23"/>
  <c r="W135" i="23"/>
  <c r="W136" i="23"/>
  <c r="W137" i="23"/>
  <c r="W138" i="23"/>
  <c r="W139" i="23"/>
  <c r="W140" i="23"/>
  <c r="W141" i="23"/>
  <c r="W142" i="23"/>
  <c r="W143" i="23"/>
  <c r="W144" i="23"/>
  <c r="W145" i="23"/>
  <c r="W146" i="23"/>
  <c r="W147" i="23"/>
  <c r="W148" i="23"/>
  <c r="W149" i="23"/>
  <c r="W150" i="23"/>
  <c r="W151" i="23"/>
  <c r="W152" i="23"/>
  <c r="W153" i="23"/>
  <c r="W154" i="23"/>
  <c r="W155" i="23"/>
  <c r="W156" i="23"/>
  <c r="W157" i="23"/>
  <c r="W158" i="23"/>
  <c r="W159" i="23"/>
  <c r="W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V147" i="23"/>
  <c r="V148" i="23"/>
  <c r="V149" i="23"/>
  <c r="V150" i="23"/>
  <c r="V151" i="23"/>
  <c r="V152" i="23"/>
  <c r="V153" i="23"/>
  <c r="V154" i="23"/>
  <c r="V155" i="23"/>
  <c r="V156" i="23"/>
  <c r="V157" i="23"/>
  <c r="V158" i="23"/>
  <c r="V159" i="23"/>
  <c r="V110" i="23"/>
  <c r="U111" i="23"/>
  <c r="U112" i="23"/>
  <c r="U113" i="23"/>
  <c r="U114" i="23"/>
  <c r="U115" i="23"/>
  <c r="U116" i="23"/>
  <c r="U117" i="23"/>
  <c r="U118" i="23"/>
  <c r="U119" i="23"/>
  <c r="U120" i="23"/>
  <c r="U121" i="23"/>
  <c r="U122" i="23"/>
  <c r="U123" i="23"/>
  <c r="U124" i="23"/>
  <c r="U125" i="23"/>
  <c r="U126" i="23"/>
  <c r="U127" i="23"/>
  <c r="U128" i="23"/>
  <c r="U129" i="23"/>
  <c r="U130" i="23"/>
  <c r="U131" i="23"/>
  <c r="U132" i="23"/>
  <c r="U133" i="23"/>
  <c r="U134" i="23"/>
  <c r="U135" i="23"/>
  <c r="U136" i="23"/>
  <c r="U137" i="23"/>
  <c r="U138" i="23"/>
  <c r="U139" i="23"/>
  <c r="U140" i="23"/>
  <c r="U141" i="23"/>
  <c r="U142" i="23"/>
  <c r="U143" i="23"/>
  <c r="U144" i="23"/>
  <c r="U145" i="23"/>
  <c r="U146" i="23"/>
  <c r="U147" i="23"/>
  <c r="U148" i="23"/>
  <c r="U149" i="23"/>
  <c r="U150" i="23"/>
  <c r="U151" i="23"/>
  <c r="U152" i="23"/>
  <c r="U153" i="23"/>
  <c r="U154" i="23"/>
  <c r="U155" i="23"/>
  <c r="U156" i="23"/>
  <c r="U157" i="23"/>
  <c r="U158" i="23"/>
  <c r="U159" i="23"/>
  <c r="U110" i="23"/>
  <c r="X6" i="23"/>
  <c r="X7" i="23"/>
  <c r="X8" i="23"/>
  <c r="X9" i="23"/>
  <c r="X10" i="23"/>
  <c r="X11" i="23"/>
  <c r="X12" i="23"/>
  <c r="X13" i="23"/>
  <c r="X14" i="23"/>
  <c r="X15" i="23"/>
  <c r="X16" i="23"/>
  <c r="X17" i="23"/>
  <c r="X18" i="23"/>
  <c r="X19" i="23"/>
  <c r="X20" i="23"/>
  <c r="X21" i="23"/>
  <c r="X22" i="23"/>
  <c r="X23" i="23"/>
  <c r="X24" i="23"/>
  <c r="X25" i="23"/>
  <c r="X26" i="23"/>
  <c r="X27" i="23"/>
  <c r="X28" i="23"/>
  <c r="X29" i="23"/>
  <c r="X30" i="23"/>
  <c r="X31" i="23"/>
  <c r="X32" i="23"/>
  <c r="X33" i="23"/>
  <c r="X34" i="23"/>
  <c r="X35" i="23"/>
  <c r="X36" i="23"/>
  <c r="X37" i="23"/>
  <c r="X38" i="23"/>
  <c r="X39" i="23"/>
  <c r="X40" i="23"/>
  <c r="X41" i="23"/>
  <c r="X42" i="23"/>
  <c r="X43" i="23"/>
  <c r="X44" i="23"/>
  <c r="X45" i="23"/>
  <c r="X46" i="23"/>
  <c r="X47" i="23"/>
  <c r="X48" i="23"/>
  <c r="X49" i="23"/>
  <c r="X50" i="23"/>
  <c r="X51" i="23"/>
  <c r="X52" i="23"/>
  <c r="X53" i="23"/>
  <c r="X54" i="23"/>
  <c r="X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 i="23"/>
  <c r="V6" i="23"/>
  <c r="V7" i="23"/>
  <c r="V8" i="23"/>
  <c r="V9" i="23"/>
  <c r="V10" i="23"/>
  <c r="V11" i="23"/>
  <c r="V12" i="23"/>
  <c r="V13" i="23"/>
  <c r="V14" i="23"/>
  <c r="V15" i="23"/>
  <c r="V16" i="23"/>
  <c r="V17" i="23"/>
  <c r="V18" i="23"/>
  <c r="V19" i="23"/>
  <c r="V20" i="23"/>
  <c r="V21" i="23"/>
  <c r="V22" i="23"/>
  <c r="V23" i="23"/>
  <c r="V24" i="23"/>
  <c r="V25" i="23"/>
  <c r="V26" i="23"/>
  <c r="V27" i="23"/>
  <c r="V28" i="23"/>
  <c r="V29" i="23"/>
  <c r="V30" i="23"/>
  <c r="V31" i="23"/>
  <c r="V32" i="23"/>
  <c r="V33" i="23"/>
  <c r="V34" i="23"/>
  <c r="V35" i="23"/>
  <c r="V36" i="23"/>
  <c r="V37" i="23"/>
  <c r="V38" i="23"/>
  <c r="V39" i="23"/>
  <c r="V40" i="23"/>
  <c r="V41" i="23"/>
  <c r="V42" i="23"/>
  <c r="V43" i="23"/>
  <c r="V44" i="23"/>
  <c r="V45" i="23"/>
  <c r="V46" i="23"/>
  <c r="V47" i="23"/>
  <c r="V48" i="23"/>
  <c r="V49" i="23"/>
  <c r="V50" i="23"/>
  <c r="V51" i="23"/>
  <c r="V52" i="23"/>
  <c r="V53" i="23"/>
  <c r="V54" i="23"/>
  <c r="V5" i="23"/>
  <c r="U6" i="23"/>
  <c r="U7" i="23"/>
  <c r="U8" i="23"/>
  <c r="U9" i="23"/>
  <c r="U10" i="23"/>
  <c r="U11" i="23"/>
  <c r="U12" i="23"/>
  <c r="U13" i="23"/>
  <c r="U14" i="23"/>
  <c r="U15" i="23"/>
  <c r="U16" i="23"/>
  <c r="U17" i="23"/>
  <c r="U18" i="23"/>
  <c r="U19" i="23"/>
  <c r="U20" i="23"/>
  <c r="U21" i="23"/>
  <c r="U22" i="23"/>
  <c r="U23" i="23"/>
  <c r="U24" i="23"/>
  <c r="U25" i="23"/>
  <c r="U26" i="23"/>
  <c r="U27" i="23"/>
  <c r="U28" i="23"/>
  <c r="U29" i="23"/>
  <c r="U30" i="23"/>
  <c r="U31" i="23"/>
  <c r="U32" i="23"/>
  <c r="U33" i="23"/>
  <c r="U34" i="23"/>
  <c r="U35" i="23"/>
  <c r="U36" i="23"/>
  <c r="U37" i="23"/>
  <c r="U38" i="23"/>
  <c r="U39" i="23"/>
  <c r="U40" i="23"/>
  <c r="U41" i="23"/>
  <c r="U42" i="23"/>
  <c r="U43" i="23"/>
  <c r="U44" i="23"/>
  <c r="U45" i="23"/>
  <c r="U46" i="23"/>
  <c r="U47" i="23"/>
  <c r="U48" i="23"/>
  <c r="U49" i="23"/>
  <c r="U50" i="23"/>
  <c r="U51" i="23"/>
  <c r="U52" i="23"/>
  <c r="U53" i="23"/>
  <c r="U54" i="23"/>
  <c r="U5" i="23"/>
  <c r="AF5" i="11"/>
  <c r="AF6" i="11"/>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4" i="20"/>
  <c r="F5" i="19"/>
  <c r="F6" i="19"/>
  <c r="F7" i="19"/>
  <c r="F8"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4" i="19"/>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B5" i="20"/>
  <c r="B6"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C4" i="20"/>
  <c r="B4" i="20"/>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C4" i="19"/>
  <c r="B4" i="19"/>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10"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C5" i="23"/>
  <c r="B5" i="23"/>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4"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4" i="11"/>
  <c r="B5" i="11"/>
  <c r="B6" i="11"/>
  <c r="E5" i="20"/>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4" i="20"/>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4" i="19"/>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4" i="11"/>
  <c r="DW57" i="10"/>
  <c r="AE53" i="11" s="1"/>
  <c r="DW56" i="10"/>
  <c r="AE52" i="11" s="1"/>
  <c r="DW55" i="10"/>
  <c r="AE51" i="11" s="1"/>
  <c r="DW54" i="10"/>
  <c r="AE50" i="11" s="1"/>
  <c r="DW53" i="10"/>
  <c r="AE49" i="11" s="1"/>
  <c r="DW52" i="10"/>
  <c r="AE48" i="11" s="1"/>
  <c r="DW51" i="10"/>
  <c r="AE47" i="11" s="1"/>
  <c r="DW50" i="10"/>
  <c r="AE46" i="11" s="1"/>
  <c r="DW49" i="10"/>
  <c r="AE45" i="11" s="1"/>
  <c r="DW48" i="10"/>
  <c r="AE44" i="11" s="1"/>
  <c r="DW47" i="10"/>
  <c r="AE43" i="11" s="1"/>
  <c r="DW46" i="10"/>
  <c r="AE42" i="11" s="1"/>
  <c r="DW45" i="10"/>
  <c r="AE41" i="11" s="1"/>
  <c r="DW44" i="10"/>
  <c r="AE40" i="11" s="1"/>
  <c r="DW43" i="10"/>
  <c r="AE39" i="11" s="1"/>
  <c r="DW42" i="10"/>
  <c r="AE38" i="11" s="1"/>
  <c r="DW41" i="10"/>
  <c r="AE37" i="11" s="1"/>
  <c r="DW40" i="10"/>
  <c r="AE36" i="11" s="1"/>
  <c r="DW39" i="10"/>
  <c r="AE35" i="11" s="1"/>
  <c r="DW38" i="10"/>
  <c r="AE34" i="11" s="1"/>
  <c r="DW37" i="10"/>
  <c r="AE33" i="11" s="1"/>
  <c r="DW36" i="10"/>
  <c r="AE32" i="11" s="1"/>
  <c r="DW35" i="10"/>
  <c r="AE31" i="11" s="1"/>
  <c r="DW34" i="10"/>
  <c r="AE30" i="11" s="1"/>
  <c r="DW33" i="10"/>
  <c r="AE29" i="11" s="1"/>
  <c r="DW32" i="10"/>
  <c r="AE28" i="11" s="1"/>
  <c r="DW31" i="10"/>
  <c r="AE27" i="11" s="1"/>
  <c r="DW30" i="10"/>
  <c r="AE26" i="11" s="1"/>
  <c r="DW29" i="10"/>
  <c r="AE25" i="11" s="1"/>
  <c r="DW28" i="10"/>
  <c r="AE24" i="11" s="1"/>
  <c r="DW27" i="10"/>
  <c r="AE23" i="11" s="1"/>
  <c r="DW26" i="10"/>
  <c r="AE22" i="11" s="1"/>
  <c r="DW25" i="10"/>
  <c r="AE21" i="11" s="1"/>
  <c r="DW24" i="10"/>
  <c r="AE20" i="11" s="1"/>
  <c r="DW23" i="10"/>
  <c r="AE19" i="11" s="1"/>
  <c r="DW22" i="10"/>
  <c r="AE18" i="11" s="1"/>
  <c r="DW21" i="10"/>
  <c r="AE17" i="11" s="1"/>
  <c r="DW20" i="10"/>
  <c r="AE16" i="11" s="1"/>
  <c r="DW19" i="10"/>
  <c r="AE15" i="11" s="1"/>
  <c r="DW18" i="10"/>
  <c r="AE14" i="11" s="1"/>
  <c r="DW17" i="10"/>
  <c r="AE13" i="11" s="1"/>
  <c r="DW16" i="10"/>
  <c r="AE12" i="11" s="1"/>
  <c r="DW15" i="10"/>
  <c r="AE11" i="11" s="1"/>
  <c r="DW14" i="10"/>
  <c r="AE10" i="11" s="1"/>
  <c r="DW13" i="10"/>
  <c r="AE9" i="11" s="1"/>
  <c r="DW12" i="10"/>
  <c r="AE8" i="11" s="1"/>
  <c r="DW11" i="10"/>
  <c r="AE7" i="11" s="1"/>
  <c r="DW10" i="10"/>
  <c r="AE6" i="11" s="1"/>
  <c r="DW9" i="10"/>
  <c r="AE5" i="11" s="1"/>
  <c r="DW8" i="10"/>
  <c r="AE4" i="11" s="1"/>
  <c r="DH57" i="10"/>
  <c r="AD53" i="11" s="1"/>
  <c r="DH56" i="10"/>
  <c r="AD52" i="11" s="1"/>
  <c r="DH55" i="10"/>
  <c r="AD51" i="11" s="1"/>
  <c r="DH54" i="10"/>
  <c r="AD50" i="11" s="1"/>
  <c r="DH53" i="10"/>
  <c r="AD49" i="11" s="1"/>
  <c r="DH52" i="10"/>
  <c r="AD48" i="11" s="1"/>
  <c r="DH51" i="10"/>
  <c r="AD47" i="11" s="1"/>
  <c r="DH50" i="10"/>
  <c r="AD46" i="11" s="1"/>
  <c r="DH49" i="10"/>
  <c r="AD45" i="11" s="1"/>
  <c r="DH48" i="10"/>
  <c r="AD44" i="11" s="1"/>
  <c r="DH47" i="10"/>
  <c r="AD43" i="11" s="1"/>
  <c r="DH46" i="10"/>
  <c r="AD42" i="11" s="1"/>
  <c r="DH45" i="10"/>
  <c r="AD41" i="11" s="1"/>
  <c r="DH44" i="10"/>
  <c r="AD40" i="11" s="1"/>
  <c r="DH43" i="10"/>
  <c r="AD39" i="11" s="1"/>
  <c r="DH42" i="10"/>
  <c r="AD38" i="11" s="1"/>
  <c r="DH41" i="10"/>
  <c r="AD37" i="11" s="1"/>
  <c r="DH40" i="10"/>
  <c r="AD36" i="11" s="1"/>
  <c r="DH39" i="10"/>
  <c r="AD35" i="11" s="1"/>
  <c r="DH38" i="10"/>
  <c r="AD34" i="11" s="1"/>
  <c r="DH37" i="10"/>
  <c r="AD33" i="11" s="1"/>
  <c r="DH36" i="10"/>
  <c r="AD32" i="11" s="1"/>
  <c r="DH35" i="10"/>
  <c r="AD31" i="11" s="1"/>
  <c r="DH34" i="10"/>
  <c r="AD30" i="11" s="1"/>
  <c r="DH33" i="10"/>
  <c r="AD29" i="11" s="1"/>
  <c r="DH32" i="10"/>
  <c r="AD28" i="11" s="1"/>
  <c r="DH31" i="10"/>
  <c r="AD27" i="11" s="1"/>
  <c r="DH30" i="10"/>
  <c r="AD26" i="11" s="1"/>
  <c r="DH29" i="10"/>
  <c r="AD25" i="11" s="1"/>
  <c r="DH28" i="10"/>
  <c r="AD24" i="11" s="1"/>
  <c r="DH27" i="10"/>
  <c r="AD23" i="11" s="1"/>
  <c r="DH26" i="10"/>
  <c r="AD22" i="11" s="1"/>
  <c r="DH25" i="10"/>
  <c r="AD21" i="11" s="1"/>
  <c r="DH24" i="10"/>
  <c r="AD20" i="11" s="1"/>
  <c r="DH23" i="10"/>
  <c r="AD19" i="11" s="1"/>
  <c r="DH22" i="10"/>
  <c r="AD18" i="11" s="1"/>
  <c r="DH21" i="10"/>
  <c r="AD17" i="11" s="1"/>
  <c r="DH20" i="10"/>
  <c r="AD16" i="11" s="1"/>
  <c r="DH19" i="10"/>
  <c r="AD15" i="11" s="1"/>
  <c r="DH18" i="10"/>
  <c r="AD14" i="11" s="1"/>
  <c r="DH17" i="10"/>
  <c r="AD13" i="11" s="1"/>
  <c r="DH16" i="10"/>
  <c r="AD12" i="11" s="1"/>
  <c r="DH15" i="10"/>
  <c r="AD11" i="11" s="1"/>
  <c r="DH14" i="10"/>
  <c r="AD10" i="11" s="1"/>
  <c r="DH13" i="10"/>
  <c r="AD9" i="11" s="1"/>
  <c r="DH12" i="10"/>
  <c r="AD8" i="11" s="1"/>
  <c r="DH11" i="10"/>
  <c r="AD7" i="11" s="1"/>
  <c r="DH10" i="10"/>
  <c r="AD6" i="11" s="1"/>
  <c r="DH9" i="10"/>
  <c r="AD5" i="11" s="1"/>
  <c r="DH8" i="10"/>
  <c r="AD4" i="11" s="1"/>
  <c r="DE57" i="10"/>
  <c r="AC53" i="11" s="1"/>
  <c r="DE56" i="10"/>
  <c r="AC52" i="11" s="1"/>
  <c r="DE55" i="10"/>
  <c r="AC51" i="11" s="1"/>
  <c r="DE54" i="10"/>
  <c r="AC50" i="11" s="1"/>
  <c r="DE53" i="10"/>
  <c r="AC49" i="11" s="1"/>
  <c r="DE52" i="10"/>
  <c r="AC48" i="11" s="1"/>
  <c r="DE51" i="10"/>
  <c r="AC47" i="11" s="1"/>
  <c r="DE50" i="10"/>
  <c r="AC46" i="11" s="1"/>
  <c r="DE49" i="10"/>
  <c r="AC45" i="11" s="1"/>
  <c r="DE48" i="10"/>
  <c r="AC44" i="11" s="1"/>
  <c r="DE47" i="10"/>
  <c r="AC43" i="11" s="1"/>
  <c r="DE46" i="10"/>
  <c r="AC42" i="11" s="1"/>
  <c r="DE45" i="10"/>
  <c r="AC41" i="11" s="1"/>
  <c r="DE44" i="10"/>
  <c r="AC40" i="11" s="1"/>
  <c r="DE43" i="10"/>
  <c r="AC39" i="11" s="1"/>
  <c r="DE42" i="10"/>
  <c r="AC38" i="11" s="1"/>
  <c r="DE41" i="10"/>
  <c r="AC37" i="11" s="1"/>
  <c r="DE40" i="10"/>
  <c r="AC36" i="11" s="1"/>
  <c r="DE39" i="10"/>
  <c r="AC35" i="11" s="1"/>
  <c r="DE38" i="10"/>
  <c r="AC34" i="11" s="1"/>
  <c r="DE37" i="10"/>
  <c r="AC33" i="11" s="1"/>
  <c r="DE36" i="10"/>
  <c r="AC32" i="11" s="1"/>
  <c r="DE35" i="10"/>
  <c r="AC31" i="11" s="1"/>
  <c r="DE34" i="10"/>
  <c r="AC30" i="11" s="1"/>
  <c r="DE33" i="10"/>
  <c r="AC29" i="11" s="1"/>
  <c r="DE32" i="10"/>
  <c r="AC28" i="11" s="1"/>
  <c r="DE31" i="10"/>
  <c r="AC27" i="11" s="1"/>
  <c r="DE30" i="10"/>
  <c r="AC26" i="11" s="1"/>
  <c r="DE29" i="10"/>
  <c r="AC25" i="11" s="1"/>
  <c r="DE28" i="10"/>
  <c r="AC24" i="11" s="1"/>
  <c r="DE27" i="10"/>
  <c r="AC23" i="11" s="1"/>
  <c r="DE26" i="10"/>
  <c r="AC22" i="11" s="1"/>
  <c r="DE25" i="10"/>
  <c r="AC21" i="11" s="1"/>
  <c r="DE24" i="10"/>
  <c r="AC20" i="11" s="1"/>
  <c r="DE23" i="10"/>
  <c r="AC19" i="11" s="1"/>
  <c r="DE22" i="10"/>
  <c r="AC18" i="11" s="1"/>
  <c r="DE21" i="10"/>
  <c r="AC17" i="11" s="1"/>
  <c r="DE20" i="10"/>
  <c r="AC16" i="11" s="1"/>
  <c r="DE19" i="10"/>
  <c r="AC15" i="11" s="1"/>
  <c r="DE18" i="10"/>
  <c r="AC14" i="11" s="1"/>
  <c r="DE17" i="10"/>
  <c r="AC13" i="11" s="1"/>
  <c r="DE16" i="10"/>
  <c r="AC12" i="11" s="1"/>
  <c r="DE15" i="10"/>
  <c r="AC11" i="11" s="1"/>
  <c r="DE14" i="10"/>
  <c r="AC10" i="11" s="1"/>
  <c r="DE13" i="10"/>
  <c r="AC9" i="11" s="1"/>
  <c r="DE12" i="10"/>
  <c r="AC8" i="11" s="1"/>
  <c r="DE11" i="10"/>
  <c r="AC7" i="11" s="1"/>
  <c r="DE10" i="10"/>
  <c r="AC6" i="11" s="1"/>
  <c r="DE9" i="10"/>
  <c r="AC5" i="11" s="1"/>
  <c r="DE8" i="10"/>
  <c r="AC4" i="11" s="1"/>
  <c r="DB57" i="10"/>
  <c r="AB53" i="11" s="1"/>
  <c r="DB56" i="10"/>
  <c r="AB52" i="11" s="1"/>
  <c r="DB55" i="10"/>
  <c r="AB51" i="11" s="1"/>
  <c r="DB54" i="10"/>
  <c r="AB50" i="11" s="1"/>
  <c r="DB53" i="10"/>
  <c r="AB49" i="11" s="1"/>
  <c r="DB52" i="10"/>
  <c r="AB48" i="11" s="1"/>
  <c r="DB51" i="10"/>
  <c r="AB47" i="11" s="1"/>
  <c r="DB50" i="10"/>
  <c r="AB46" i="11" s="1"/>
  <c r="DB49" i="10"/>
  <c r="AB45" i="11" s="1"/>
  <c r="DB48" i="10"/>
  <c r="AB44" i="11" s="1"/>
  <c r="DB47" i="10"/>
  <c r="AB43" i="11" s="1"/>
  <c r="DB46" i="10"/>
  <c r="AB42" i="11" s="1"/>
  <c r="DB45" i="10"/>
  <c r="AB41" i="11" s="1"/>
  <c r="DB44" i="10"/>
  <c r="AB40" i="11" s="1"/>
  <c r="DB43" i="10"/>
  <c r="AB39" i="11" s="1"/>
  <c r="DB42" i="10"/>
  <c r="AB38" i="11" s="1"/>
  <c r="DB41" i="10"/>
  <c r="AB37" i="11" s="1"/>
  <c r="DB40" i="10"/>
  <c r="AB36" i="11" s="1"/>
  <c r="DB39" i="10"/>
  <c r="AB35" i="11" s="1"/>
  <c r="DB38" i="10"/>
  <c r="AB34" i="11" s="1"/>
  <c r="DB37" i="10"/>
  <c r="AB33" i="11" s="1"/>
  <c r="DB36" i="10"/>
  <c r="AB32" i="11" s="1"/>
  <c r="DB35" i="10"/>
  <c r="AB31" i="11" s="1"/>
  <c r="DB34" i="10"/>
  <c r="AB30" i="11" s="1"/>
  <c r="DB33" i="10"/>
  <c r="AB29" i="11" s="1"/>
  <c r="DB32" i="10"/>
  <c r="AB28" i="11" s="1"/>
  <c r="DB31" i="10"/>
  <c r="AB27" i="11" s="1"/>
  <c r="DB30" i="10"/>
  <c r="AB26" i="11" s="1"/>
  <c r="DB29" i="10"/>
  <c r="AB25" i="11" s="1"/>
  <c r="DB28" i="10"/>
  <c r="AB24" i="11" s="1"/>
  <c r="DB27" i="10"/>
  <c r="AB23" i="11" s="1"/>
  <c r="DB26" i="10"/>
  <c r="AB22" i="11" s="1"/>
  <c r="DB25" i="10"/>
  <c r="AB21" i="11" s="1"/>
  <c r="DB24" i="10"/>
  <c r="AB20" i="11" s="1"/>
  <c r="DB23" i="10"/>
  <c r="AB19" i="11" s="1"/>
  <c r="DB22" i="10"/>
  <c r="AB18" i="11" s="1"/>
  <c r="DB21" i="10"/>
  <c r="AB17" i="11" s="1"/>
  <c r="DB20" i="10"/>
  <c r="AB16" i="11" s="1"/>
  <c r="DB19" i="10"/>
  <c r="AB15" i="11" s="1"/>
  <c r="DB18" i="10"/>
  <c r="AB14" i="11" s="1"/>
  <c r="DB17" i="10"/>
  <c r="AB13" i="11" s="1"/>
  <c r="DB16" i="10"/>
  <c r="AB12" i="11" s="1"/>
  <c r="DB15" i="10"/>
  <c r="AB11" i="11" s="1"/>
  <c r="DB14" i="10"/>
  <c r="AB10" i="11" s="1"/>
  <c r="DB13" i="10"/>
  <c r="AB9" i="11" s="1"/>
  <c r="DB12" i="10"/>
  <c r="AB8" i="11" s="1"/>
  <c r="DB11" i="10"/>
  <c r="AB7" i="11" s="1"/>
  <c r="DB10" i="10"/>
  <c r="AB6" i="11" s="1"/>
  <c r="DB9" i="10"/>
  <c r="AB5" i="11" s="1"/>
  <c r="DB8" i="10"/>
  <c r="AB4" i="11" s="1"/>
  <c r="CY57" i="10"/>
  <c r="AA53" i="11" s="1"/>
  <c r="CY56" i="10"/>
  <c r="AA52" i="11" s="1"/>
  <c r="CY55" i="10"/>
  <c r="AA51" i="11" s="1"/>
  <c r="CY54" i="10"/>
  <c r="AA50" i="11" s="1"/>
  <c r="CY53" i="10"/>
  <c r="AA49" i="11" s="1"/>
  <c r="CY52" i="10"/>
  <c r="AA48" i="11" s="1"/>
  <c r="CY51" i="10"/>
  <c r="AA47" i="11" s="1"/>
  <c r="CY50" i="10"/>
  <c r="AA46" i="11" s="1"/>
  <c r="CY49" i="10"/>
  <c r="AA45" i="11" s="1"/>
  <c r="CY48" i="10"/>
  <c r="AA44" i="11" s="1"/>
  <c r="CY47" i="10"/>
  <c r="AA43" i="11" s="1"/>
  <c r="CY46" i="10"/>
  <c r="AA42" i="11" s="1"/>
  <c r="CY45" i="10"/>
  <c r="AA41" i="11" s="1"/>
  <c r="CY44" i="10"/>
  <c r="AA40" i="11" s="1"/>
  <c r="CY43" i="10"/>
  <c r="AA39" i="11" s="1"/>
  <c r="CY42" i="10"/>
  <c r="AA38" i="11" s="1"/>
  <c r="CY41" i="10"/>
  <c r="AA37" i="11" s="1"/>
  <c r="CY40" i="10"/>
  <c r="AA36" i="11" s="1"/>
  <c r="CY39" i="10"/>
  <c r="AA35" i="11" s="1"/>
  <c r="CY38" i="10"/>
  <c r="AA34" i="11" s="1"/>
  <c r="CY37" i="10"/>
  <c r="AA33" i="11" s="1"/>
  <c r="CY36" i="10"/>
  <c r="AA32" i="11" s="1"/>
  <c r="CY35" i="10"/>
  <c r="AA31" i="11" s="1"/>
  <c r="CY34" i="10"/>
  <c r="AA30" i="11" s="1"/>
  <c r="CY33" i="10"/>
  <c r="AA29" i="11" s="1"/>
  <c r="CY32" i="10"/>
  <c r="AA28" i="11" s="1"/>
  <c r="CY31" i="10"/>
  <c r="AA27" i="11" s="1"/>
  <c r="CY30" i="10"/>
  <c r="AA26" i="11" s="1"/>
  <c r="CY29" i="10"/>
  <c r="AA25" i="11" s="1"/>
  <c r="CY28" i="10"/>
  <c r="AA24" i="11" s="1"/>
  <c r="CY27" i="10"/>
  <c r="AA23" i="11" s="1"/>
  <c r="CY26" i="10"/>
  <c r="AA22" i="11" s="1"/>
  <c r="CY25" i="10"/>
  <c r="AA21" i="11" s="1"/>
  <c r="CY24" i="10"/>
  <c r="AA20" i="11" s="1"/>
  <c r="CY23" i="10"/>
  <c r="AA19" i="11" s="1"/>
  <c r="CY22" i="10"/>
  <c r="CY21" i="10"/>
  <c r="AA17" i="11" s="1"/>
  <c r="CY20" i="10"/>
  <c r="AA16" i="11" s="1"/>
  <c r="CY19" i="10"/>
  <c r="AA15" i="11" s="1"/>
  <c r="CY18" i="10"/>
  <c r="AA14" i="11" s="1"/>
  <c r="CY17" i="10"/>
  <c r="AA13" i="11" s="1"/>
  <c r="CY16" i="10"/>
  <c r="AA12" i="11" s="1"/>
  <c r="CY15" i="10"/>
  <c r="AA11" i="11" s="1"/>
  <c r="CY14" i="10"/>
  <c r="AA10" i="11" s="1"/>
  <c r="CY13" i="10"/>
  <c r="AA9" i="11" s="1"/>
  <c r="CY12" i="10"/>
  <c r="AA8" i="11" s="1"/>
  <c r="CY11" i="10"/>
  <c r="AA7" i="11" s="1"/>
  <c r="CY10" i="10"/>
  <c r="AA6" i="11" s="1"/>
  <c r="CY9" i="10"/>
  <c r="AA5" i="11" s="1"/>
  <c r="CY8" i="10"/>
  <c r="AA4" i="11" s="1"/>
  <c r="CU57" i="10"/>
  <c r="Y53" i="11" s="1"/>
  <c r="CU56" i="10"/>
  <c r="Y52" i="11" s="1"/>
  <c r="CU55" i="10"/>
  <c r="Y51" i="11" s="1"/>
  <c r="CU54" i="10"/>
  <c r="Y50" i="11" s="1"/>
  <c r="CU53" i="10"/>
  <c r="Y49" i="11" s="1"/>
  <c r="CU52" i="10"/>
  <c r="Y48" i="11" s="1"/>
  <c r="CU51" i="10"/>
  <c r="Y47" i="11" s="1"/>
  <c r="CU50" i="10"/>
  <c r="Y46" i="11" s="1"/>
  <c r="CU49" i="10"/>
  <c r="Y45" i="11" s="1"/>
  <c r="CU48" i="10"/>
  <c r="Y44" i="11" s="1"/>
  <c r="CU47" i="10"/>
  <c r="Y43" i="11" s="1"/>
  <c r="CU46" i="10"/>
  <c r="Y42" i="11" s="1"/>
  <c r="CU45" i="10"/>
  <c r="Y41" i="11" s="1"/>
  <c r="CU44" i="10"/>
  <c r="Y40" i="11" s="1"/>
  <c r="CU43" i="10"/>
  <c r="Y39" i="11" s="1"/>
  <c r="CU42" i="10"/>
  <c r="Y38" i="11" s="1"/>
  <c r="CU41" i="10"/>
  <c r="Y37" i="11" s="1"/>
  <c r="CU40" i="10"/>
  <c r="Y36" i="11" s="1"/>
  <c r="CU39" i="10"/>
  <c r="Y35" i="11" s="1"/>
  <c r="CU38" i="10"/>
  <c r="Y34" i="11" s="1"/>
  <c r="CU37" i="10"/>
  <c r="Y33" i="11" s="1"/>
  <c r="CU36" i="10"/>
  <c r="Y32" i="11" s="1"/>
  <c r="CU35" i="10"/>
  <c r="Y31" i="11" s="1"/>
  <c r="CU34" i="10"/>
  <c r="Y30" i="11" s="1"/>
  <c r="CU33" i="10"/>
  <c r="Y29" i="11" s="1"/>
  <c r="CU32" i="10"/>
  <c r="Y28" i="11" s="1"/>
  <c r="CU31" i="10"/>
  <c r="Y27" i="11" s="1"/>
  <c r="CU30" i="10"/>
  <c r="Y26" i="11" s="1"/>
  <c r="CU29" i="10"/>
  <c r="Y25" i="11" s="1"/>
  <c r="CU28" i="10"/>
  <c r="Y24" i="11" s="1"/>
  <c r="CU27" i="10"/>
  <c r="Y23" i="11" s="1"/>
  <c r="CU26" i="10"/>
  <c r="Y22" i="11" s="1"/>
  <c r="CU25" i="10"/>
  <c r="Y21" i="11" s="1"/>
  <c r="CU24" i="10"/>
  <c r="Y20" i="11" s="1"/>
  <c r="CU23" i="10"/>
  <c r="Y19" i="11" s="1"/>
  <c r="CU22" i="10"/>
  <c r="Y18" i="11" s="1"/>
  <c r="CU21" i="10"/>
  <c r="Y17" i="11" s="1"/>
  <c r="CU20" i="10"/>
  <c r="Y16" i="11" s="1"/>
  <c r="CU19" i="10"/>
  <c r="Y15" i="11" s="1"/>
  <c r="CU18" i="10"/>
  <c r="Y14" i="11" s="1"/>
  <c r="CU17" i="10"/>
  <c r="Y13" i="11" s="1"/>
  <c r="CU16" i="10"/>
  <c r="Y12" i="11" s="1"/>
  <c r="CU15" i="10"/>
  <c r="Y11" i="11" s="1"/>
  <c r="CU14" i="10"/>
  <c r="Y10" i="11" s="1"/>
  <c r="CU13" i="10"/>
  <c r="CU12" i="10"/>
  <c r="Y8" i="11" s="1"/>
  <c r="CU11" i="10"/>
  <c r="CU10" i="10"/>
  <c r="Y6" i="11" s="1"/>
  <c r="CU9" i="10"/>
  <c r="CU8" i="10"/>
  <c r="Y4" i="11" s="1"/>
  <c r="CF57" i="10"/>
  <c r="X53" i="11" s="1"/>
  <c r="CF56" i="10"/>
  <c r="X52" i="11" s="1"/>
  <c r="CF55" i="10"/>
  <c r="X51" i="11" s="1"/>
  <c r="CF54" i="10"/>
  <c r="X50" i="11" s="1"/>
  <c r="CF53" i="10"/>
  <c r="X49" i="11" s="1"/>
  <c r="CF52" i="10"/>
  <c r="X48" i="11" s="1"/>
  <c r="CF51" i="10"/>
  <c r="X47" i="11" s="1"/>
  <c r="CF50" i="10"/>
  <c r="X46" i="11" s="1"/>
  <c r="CF49" i="10"/>
  <c r="X45" i="11" s="1"/>
  <c r="CF48" i="10"/>
  <c r="X44" i="11" s="1"/>
  <c r="CF47" i="10"/>
  <c r="X43" i="11" s="1"/>
  <c r="CF46" i="10"/>
  <c r="X42" i="11" s="1"/>
  <c r="CF45" i="10"/>
  <c r="X41" i="11" s="1"/>
  <c r="CF44" i="10"/>
  <c r="X40" i="11" s="1"/>
  <c r="CF43" i="10"/>
  <c r="X39" i="11" s="1"/>
  <c r="CF42" i="10"/>
  <c r="X38" i="11" s="1"/>
  <c r="CF41" i="10"/>
  <c r="X37" i="11" s="1"/>
  <c r="CF40" i="10"/>
  <c r="X36" i="11" s="1"/>
  <c r="CF39" i="10"/>
  <c r="X35" i="11" s="1"/>
  <c r="CF38" i="10"/>
  <c r="X34" i="11" s="1"/>
  <c r="CF37" i="10"/>
  <c r="X33" i="11" s="1"/>
  <c r="CF36" i="10"/>
  <c r="X32" i="11" s="1"/>
  <c r="CF35" i="10"/>
  <c r="X31" i="11" s="1"/>
  <c r="CF34" i="10"/>
  <c r="X30" i="11" s="1"/>
  <c r="CF33" i="10"/>
  <c r="X29" i="11" s="1"/>
  <c r="CF32" i="10"/>
  <c r="X28" i="11" s="1"/>
  <c r="CF31" i="10"/>
  <c r="X27" i="11" s="1"/>
  <c r="CF30" i="10"/>
  <c r="X26" i="11" s="1"/>
  <c r="CF29" i="10"/>
  <c r="X25" i="11" s="1"/>
  <c r="CF28" i="10"/>
  <c r="X24" i="11" s="1"/>
  <c r="CF27" i="10"/>
  <c r="X23" i="11" s="1"/>
  <c r="CF26" i="10"/>
  <c r="X22" i="11" s="1"/>
  <c r="CF25" i="10"/>
  <c r="X21" i="11" s="1"/>
  <c r="CF24" i="10"/>
  <c r="X20" i="11" s="1"/>
  <c r="CF23" i="10"/>
  <c r="X19" i="11" s="1"/>
  <c r="CF22" i="10"/>
  <c r="X18" i="11" s="1"/>
  <c r="CF21" i="10"/>
  <c r="X17" i="11" s="1"/>
  <c r="CF20" i="10"/>
  <c r="X16" i="11" s="1"/>
  <c r="CF19" i="10"/>
  <c r="X15" i="11" s="1"/>
  <c r="CF18" i="10"/>
  <c r="X14" i="11" s="1"/>
  <c r="CF17" i="10"/>
  <c r="CF16" i="10"/>
  <c r="X12" i="11" s="1"/>
  <c r="CF15" i="10"/>
  <c r="X11" i="11" s="1"/>
  <c r="CF14" i="10"/>
  <c r="X10" i="11" s="1"/>
  <c r="CF13" i="10"/>
  <c r="X9" i="11" s="1"/>
  <c r="CF12" i="10"/>
  <c r="X8" i="11" s="1"/>
  <c r="CF11" i="10"/>
  <c r="CF10" i="10"/>
  <c r="X6" i="11" s="1"/>
  <c r="CF9" i="10"/>
  <c r="X5" i="11" s="1"/>
  <c r="CF8" i="10"/>
  <c r="X4" i="11" s="1"/>
  <c r="CC57" i="10"/>
  <c r="W53" i="11" s="1"/>
  <c r="CC56" i="10"/>
  <c r="W52" i="11" s="1"/>
  <c r="CC55" i="10"/>
  <c r="W51" i="11" s="1"/>
  <c r="CC54" i="10"/>
  <c r="W50" i="11" s="1"/>
  <c r="CC53" i="10"/>
  <c r="W49" i="11" s="1"/>
  <c r="CC52" i="10"/>
  <c r="W48" i="11" s="1"/>
  <c r="CC51" i="10"/>
  <c r="W47" i="11" s="1"/>
  <c r="CC50" i="10"/>
  <c r="W46" i="11" s="1"/>
  <c r="CC49" i="10"/>
  <c r="W45" i="11" s="1"/>
  <c r="CC48" i="10"/>
  <c r="W44" i="11" s="1"/>
  <c r="CC47" i="10"/>
  <c r="W43" i="11" s="1"/>
  <c r="CC46" i="10"/>
  <c r="W42" i="11" s="1"/>
  <c r="CC45" i="10"/>
  <c r="W41" i="11" s="1"/>
  <c r="CC44" i="10"/>
  <c r="W40" i="11" s="1"/>
  <c r="CC43" i="10"/>
  <c r="W39" i="11" s="1"/>
  <c r="CC42" i="10"/>
  <c r="W38" i="11" s="1"/>
  <c r="CC41" i="10"/>
  <c r="W37" i="11" s="1"/>
  <c r="CC40" i="10"/>
  <c r="W36" i="11" s="1"/>
  <c r="CC39" i="10"/>
  <c r="W35" i="11" s="1"/>
  <c r="CC38" i="10"/>
  <c r="W34" i="11" s="1"/>
  <c r="CC37" i="10"/>
  <c r="W33" i="11" s="1"/>
  <c r="CC36" i="10"/>
  <c r="W32" i="11" s="1"/>
  <c r="CC35" i="10"/>
  <c r="W31" i="11" s="1"/>
  <c r="CC34" i="10"/>
  <c r="W30" i="11" s="1"/>
  <c r="CC33" i="10"/>
  <c r="W29" i="11" s="1"/>
  <c r="CC32" i="10"/>
  <c r="W28" i="11" s="1"/>
  <c r="CC31" i="10"/>
  <c r="W27" i="11" s="1"/>
  <c r="CC30" i="10"/>
  <c r="W26" i="11" s="1"/>
  <c r="CC29" i="10"/>
  <c r="W25" i="11" s="1"/>
  <c r="CC28" i="10"/>
  <c r="W24" i="11" s="1"/>
  <c r="CC27" i="10"/>
  <c r="W23" i="11" s="1"/>
  <c r="CC26" i="10"/>
  <c r="W22" i="11" s="1"/>
  <c r="CC25" i="10"/>
  <c r="W21" i="11" s="1"/>
  <c r="CC24" i="10"/>
  <c r="W20" i="11" s="1"/>
  <c r="CC23" i="10"/>
  <c r="W19" i="11" s="1"/>
  <c r="CC22" i="10"/>
  <c r="W18" i="11" s="1"/>
  <c r="CC21" i="10"/>
  <c r="W17" i="11" s="1"/>
  <c r="CC20" i="10"/>
  <c r="W16" i="11" s="1"/>
  <c r="CC19" i="10"/>
  <c r="W15" i="11" s="1"/>
  <c r="CC18" i="10"/>
  <c r="W14" i="11" s="1"/>
  <c r="CC17" i="10"/>
  <c r="W13" i="11" s="1"/>
  <c r="CC16" i="10"/>
  <c r="W12" i="11" s="1"/>
  <c r="CC15" i="10"/>
  <c r="W11" i="11" s="1"/>
  <c r="CC14" i="10"/>
  <c r="CC13" i="10"/>
  <c r="CC12" i="10"/>
  <c r="W8" i="11" s="1"/>
  <c r="CC11" i="10"/>
  <c r="W7" i="11" s="1"/>
  <c r="CC10" i="10"/>
  <c r="W6" i="11" s="1"/>
  <c r="CC9" i="10"/>
  <c r="CC8" i="10"/>
  <c r="W4" i="11" s="1"/>
  <c r="BZ57" i="10"/>
  <c r="V53" i="11" s="1"/>
  <c r="BZ56" i="10"/>
  <c r="V52" i="11" s="1"/>
  <c r="BZ55" i="10"/>
  <c r="V51" i="11" s="1"/>
  <c r="BZ54" i="10"/>
  <c r="V50" i="11" s="1"/>
  <c r="BZ53" i="10"/>
  <c r="V49" i="11" s="1"/>
  <c r="BZ52" i="10"/>
  <c r="V48" i="11" s="1"/>
  <c r="BZ51" i="10"/>
  <c r="V47" i="11" s="1"/>
  <c r="BZ50" i="10"/>
  <c r="V46" i="11" s="1"/>
  <c r="BZ49" i="10"/>
  <c r="V45" i="11" s="1"/>
  <c r="BZ48" i="10"/>
  <c r="V44" i="11" s="1"/>
  <c r="BZ47" i="10"/>
  <c r="V43" i="11" s="1"/>
  <c r="BZ46" i="10"/>
  <c r="V42" i="11" s="1"/>
  <c r="BZ45" i="10"/>
  <c r="V41" i="11" s="1"/>
  <c r="BZ44" i="10"/>
  <c r="V40" i="11" s="1"/>
  <c r="BZ43" i="10"/>
  <c r="V39" i="11" s="1"/>
  <c r="BZ42" i="10"/>
  <c r="V38" i="11" s="1"/>
  <c r="BZ41" i="10"/>
  <c r="V37" i="11" s="1"/>
  <c r="BZ40" i="10"/>
  <c r="V36" i="11" s="1"/>
  <c r="BZ39" i="10"/>
  <c r="V35" i="11" s="1"/>
  <c r="BZ38" i="10"/>
  <c r="V34" i="11" s="1"/>
  <c r="BZ37" i="10"/>
  <c r="V33" i="11" s="1"/>
  <c r="BZ36" i="10"/>
  <c r="V32" i="11" s="1"/>
  <c r="BZ35" i="10"/>
  <c r="V31" i="11" s="1"/>
  <c r="BZ34" i="10"/>
  <c r="V30" i="11" s="1"/>
  <c r="BZ33" i="10"/>
  <c r="V29" i="11" s="1"/>
  <c r="BZ32" i="10"/>
  <c r="V28" i="11" s="1"/>
  <c r="BZ31" i="10"/>
  <c r="V27" i="11" s="1"/>
  <c r="BZ30" i="10"/>
  <c r="V26" i="11" s="1"/>
  <c r="BZ29" i="10"/>
  <c r="V25" i="11" s="1"/>
  <c r="BZ28" i="10"/>
  <c r="V24" i="11" s="1"/>
  <c r="BZ27" i="10"/>
  <c r="V23" i="11" s="1"/>
  <c r="BZ26" i="10"/>
  <c r="V22" i="11" s="1"/>
  <c r="BZ25" i="10"/>
  <c r="V21" i="11" s="1"/>
  <c r="BZ24" i="10"/>
  <c r="BZ23" i="10"/>
  <c r="V19" i="11" s="1"/>
  <c r="BZ22" i="10"/>
  <c r="V18" i="11" s="1"/>
  <c r="BZ21" i="10"/>
  <c r="V17" i="11" s="1"/>
  <c r="BZ20" i="10"/>
  <c r="V16" i="11" s="1"/>
  <c r="BZ19" i="10"/>
  <c r="V15" i="11" s="1"/>
  <c r="BZ18" i="10"/>
  <c r="V14" i="11" s="1"/>
  <c r="BZ17" i="10"/>
  <c r="V13" i="11" s="1"/>
  <c r="BZ16" i="10"/>
  <c r="V12" i="11" s="1"/>
  <c r="BZ15" i="10"/>
  <c r="V11" i="11" s="1"/>
  <c r="BZ14" i="10"/>
  <c r="V10" i="11" s="1"/>
  <c r="BZ13" i="10"/>
  <c r="V9" i="11" s="1"/>
  <c r="BZ12" i="10"/>
  <c r="V8" i="11" s="1"/>
  <c r="BZ11" i="10"/>
  <c r="BZ10" i="10"/>
  <c r="V6" i="11" s="1"/>
  <c r="BZ9" i="10"/>
  <c r="V5" i="11" s="1"/>
  <c r="BZ8" i="10"/>
  <c r="V4" i="11" s="1"/>
  <c r="BW57" i="10"/>
  <c r="U53" i="11" s="1"/>
  <c r="BW56" i="10"/>
  <c r="U52" i="11" s="1"/>
  <c r="BW55" i="10"/>
  <c r="U51" i="11" s="1"/>
  <c r="BW54" i="10"/>
  <c r="U50" i="11" s="1"/>
  <c r="BW53" i="10"/>
  <c r="U49" i="11" s="1"/>
  <c r="BW52" i="10"/>
  <c r="U48" i="11" s="1"/>
  <c r="BW51" i="10"/>
  <c r="U47" i="11" s="1"/>
  <c r="BW50" i="10"/>
  <c r="U46" i="11" s="1"/>
  <c r="BW49" i="10"/>
  <c r="U45" i="11" s="1"/>
  <c r="BW48" i="10"/>
  <c r="U44" i="11" s="1"/>
  <c r="BW47" i="10"/>
  <c r="U43" i="11" s="1"/>
  <c r="BW46" i="10"/>
  <c r="U42" i="11" s="1"/>
  <c r="BW45" i="10"/>
  <c r="U41" i="11" s="1"/>
  <c r="BW44" i="10"/>
  <c r="U40" i="11" s="1"/>
  <c r="BW43" i="10"/>
  <c r="U39" i="11" s="1"/>
  <c r="BW42" i="10"/>
  <c r="U38" i="11" s="1"/>
  <c r="BW41" i="10"/>
  <c r="U37" i="11" s="1"/>
  <c r="BW40" i="10"/>
  <c r="U36" i="11" s="1"/>
  <c r="BW39" i="10"/>
  <c r="U35" i="11" s="1"/>
  <c r="BW38" i="10"/>
  <c r="U34" i="11" s="1"/>
  <c r="BW37" i="10"/>
  <c r="U33" i="11" s="1"/>
  <c r="BW36" i="10"/>
  <c r="U32" i="11" s="1"/>
  <c r="BW35" i="10"/>
  <c r="U31" i="11" s="1"/>
  <c r="BW34" i="10"/>
  <c r="U30" i="11" s="1"/>
  <c r="BW33" i="10"/>
  <c r="U29" i="11" s="1"/>
  <c r="BW32" i="10"/>
  <c r="U28" i="11" s="1"/>
  <c r="BW31" i="10"/>
  <c r="U27" i="11" s="1"/>
  <c r="BW30" i="10"/>
  <c r="U26" i="11" s="1"/>
  <c r="BW29" i="10"/>
  <c r="U25" i="11" s="1"/>
  <c r="BW28" i="10"/>
  <c r="U24" i="11" s="1"/>
  <c r="BW27" i="10"/>
  <c r="U23" i="11" s="1"/>
  <c r="BW26" i="10"/>
  <c r="U22" i="11" s="1"/>
  <c r="BW25" i="10"/>
  <c r="U21" i="11" s="1"/>
  <c r="BW24" i="10"/>
  <c r="U20" i="11" s="1"/>
  <c r="BW23" i="10"/>
  <c r="U19" i="11" s="1"/>
  <c r="BW22" i="10"/>
  <c r="U18" i="11" s="1"/>
  <c r="BW21" i="10"/>
  <c r="U17" i="11" s="1"/>
  <c r="BW20" i="10"/>
  <c r="U16" i="11" s="1"/>
  <c r="BW19" i="10"/>
  <c r="U15" i="11" s="1"/>
  <c r="BW18" i="10"/>
  <c r="U14" i="11" s="1"/>
  <c r="BW17" i="10"/>
  <c r="U13" i="11" s="1"/>
  <c r="BW16" i="10"/>
  <c r="U12" i="11" s="1"/>
  <c r="BW15" i="10"/>
  <c r="U11" i="11" s="1"/>
  <c r="BW14" i="10"/>
  <c r="U10" i="11" s="1"/>
  <c r="BW13" i="10"/>
  <c r="BW12" i="10"/>
  <c r="U8" i="11" s="1"/>
  <c r="BW11" i="10"/>
  <c r="U7" i="11" s="1"/>
  <c r="BW10" i="10"/>
  <c r="U6" i="11" s="1"/>
  <c r="BW9" i="10"/>
  <c r="BW8" i="10"/>
  <c r="U4" i="11" s="1"/>
  <c r="BS57" i="10"/>
  <c r="S53" i="11" s="1"/>
  <c r="BS56" i="10"/>
  <c r="S52" i="11" s="1"/>
  <c r="BS55" i="10"/>
  <c r="S51" i="11" s="1"/>
  <c r="BS54" i="10"/>
  <c r="S50" i="11" s="1"/>
  <c r="BS53" i="10"/>
  <c r="S49" i="11" s="1"/>
  <c r="BS52" i="10"/>
  <c r="S48" i="11" s="1"/>
  <c r="BS51" i="10"/>
  <c r="S47" i="11" s="1"/>
  <c r="BS50" i="10"/>
  <c r="S46" i="11" s="1"/>
  <c r="BS49" i="10"/>
  <c r="S45" i="11" s="1"/>
  <c r="BS48" i="10"/>
  <c r="S44" i="11" s="1"/>
  <c r="BS47" i="10"/>
  <c r="S43" i="11" s="1"/>
  <c r="BS46" i="10"/>
  <c r="S42" i="11" s="1"/>
  <c r="BS45" i="10"/>
  <c r="S41" i="11" s="1"/>
  <c r="BS44" i="10"/>
  <c r="S40" i="11" s="1"/>
  <c r="BS43" i="10"/>
  <c r="S39" i="11" s="1"/>
  <c r="BS42" i="10"/>
  <c r="S38" i="11" s="1"/>
  <c r="BS41" i="10"/>
  <c r="S37" i="11" s="1"/>
  <c r="BS40" i="10"/>
  <c r="S36" i="11" s="1"/>
  <c r="BS39" i="10"/>
  <c r="S35" i="11" s="1"/>
  <c r="BS38" i="10"/>
  <c r="S34" i="11" s="1"/>
  <c r="BS37" i="10"/>
  <c r="S33" i="11" s="1"/>
  <c r="BS36" i="10"/>
  <c r="S32" i="11" s="1"/>
  <c r="BS35" i="10"/>
  <c r="S31" i="11" s="1"/>
  <c r="BS34" i="10"/>
  <c r="S30" i="11" s="1"/>
  <c r="BS33" i="10"/>
  <c r="S29" i="11" s="1"/>
  <c r="BS32" i="10"/>
  <c r="S28" i="11" s="1"/>
  <c r="BS31" i="10"/>
  <c r="S27" i="11" s="1"/>
  <c r="BS30" i="10"/>
  <c r="S26" i="11" s="1"/>
  <c r="BS29" i="10"/>
  <c r="S25" i="11" s="1"/>
  <c r="BS28" i="10"/>
  <c r="S24" i="11" s="1"/>
  <c r="BS27" i="10"/>
  <c r="S23" i="11" s="1"/>
  <c r="BS26" i="10"/>
  <c r="S22" i="11" s="1"/>
  <c r="BS25" i="10"/>
  <c r="S21" i="11" s="1"/>
  <c r="BS24" i="10"/>
  <c r="S20" i="11" s="1"/>
  <c r="BS23" i="10"/>
  <c r="S19" i="11" s="1"/>
  <c r="BS22" i="10"/>
  <c r="S18" i="11" s="1"/>
  <c r="BS21" i="10"/>
  <c r="S17" i="11" s="1"/>
  <c r="BS20" i="10"/>
  <c r="S16" i="11" s="1"/>
  <c r="BS19" i="10"/>
  <c r="S15" i="11" s="1"/>
  <c r="S14" i="11"/>
  <c r="S13" i="11"/>
  <c r="S12" i="11"/>
  <c r="S11" i="11"/>
  <c r="S10" i="11"/>
  <c r="BS13" i="10"/>
  <c r="S9" i="11" s="1"/>
  <c r="BS12" i="10"/>
  <c r="S8" i="11" s="1"/>
  <c r="BS11" i="10"/>
  <c r="S7" i="11" s="1"/>
  <c r="BS10" i="10"/>
  <c r="S6" i="11" s="1"/>
  <c r="BS9" i="10"/>
  <c r="S5" i="11" s="1"/>
  <c r="BD57" i="10"/>
  <c r="R53" i="11" s="1"/>
  <c r="BD56" i="10"/>
  <c r="R52" i="11" s="1"/>
  <c r="BD55" i="10"/>
  <c r="R51" i="11" s="1"/>
  <c r="BD54" i="10"/>
  <c r="R50" i="11" s="1"/>
  <c r="BD53" i="10"/>
  <c r="R49" i="11" s="1"/>
  <c r="BD52" i="10"/>
  <c r="R48" i="11" s="1"/>
  <c r="BD51" i="10"/>
  <c r="R47" i="11" s="1"/>
  <c r="BD50" i="10"/>
  <c r="R46" i="11" s="1"/>
  <c r="BD49" i="10"/>
  <c r="R45" i="11" s="1"/>
  <c r="BD48" i="10"/>
  <c r="R44" i="11" s="1"/>
  <c r="BD47" i="10"/>
  <c r="R43" i="11" s="1"/>
  <c r="BD46" i="10"/>
  <c r="R42" i="11" s="1"/>
  <c r="BD45" i="10"/>
  <c r="R41" i="11" s="1"/>
  <c r="BD44" i="10"/>
  <c r="R40" i="11" s="1"/>
  <c r="BD43" i="10"/>
  <c r="R39" i="11" s="1"/>
  <c r="BD42" i="10"/>
  <c r="R38" i="11" s="1"/>
  <c r="BD41" i="10"/>
  <c r="R37" i="11" s="1"/>
  <c r="BD40" i="10"/>
  <c r="R36" i="11" s="1"/>
  <c r="BD39" i="10"/>
  <c r="R35" i="11" s="1"/>
  <c r="BD38" i="10"/>
  <c r="R34" i="11" s="1"/>
  <c r="BD37" i="10"/>
  <c r="R33" i="11" s="1"/>
  <c r="BD36" i="10"/>
  <c r="R32" i="11" s="1"/>
  <c r="BD35" i="10"/>
  <c r="R31" i="11" s="1"/>
  <c r="BD34" i="10"/>
  <c r="R30" i="11" s="1"/>
  <c r="BD33" i="10"/>
  <c r="R29" i="11" s="1"/>
  <c r="BD32" i="10"/>
  <c r="R28" i="11" s="1"/>
  <c r="BD31" i="10"/>
  <c r="R27" i="11" s="1"/>
  <c r="BD30" i="10"/>
  <c r="R26" i="11" s="1"/>
  <c r="BD29" i="10"/>
  <c r="R25" i="11" s="1"/>
  <c r="BD28" i="10"/>
  <c r="R24" i="11" s="1"/>
  <c r="BD27" i="10"/>
  <c r="R23" i="11" s="1"/>
  <c r="BD26" i="10"/>
  <c r="R22" i="11" s="1"/>
  <c r="BD25" i="10"/>
  <c r="R21" i="11" s="1"/>
  <c r="BD24" i="10"/>
  <c r="R20" i="11" s="1"/>
  <c r="BD23" i="10"/>
  <c r="R19" i="11" s="1"/>
  <c r="BD22" i="10"/>
  <c r="R18" i="11" s="1"/>
  <c r="BD21" i="10"/>
  <c r="R17" i="11" s="1"/>
  <c r="BD20" i="10"/>
  <c r="R16" i="11" s="1"/>
  <c r="BD19" i="10"/>
  <c r="R15" i="11" s="1"/>
  <c r="R14" i="11"/>
  <c r="R13" i="11"/>
  <c r="R12" i="11"/>
  <c r="R11" i="11"/>
  <c r="R10" i="11"/>
  <c r="BD13" i="10"/>
  <c r="R9" i="11" s="1"/>
  <c r="BD12" i="10"/>
  <c r="R8" i="11" s="1"/>
  <c r="BD11" i="10"/>
  <c r="R7" i="11" s="1"/>
  <c r="BD10" i="10"/>
  <c r="R6" i="11" s="1"/>
  <c r="BD9" i="10"/>
  <c r="R5" i="11" s="1"/>
  <c r="BD8" i="10"/>
  <c r="BA57" i="10"/>
  <c r="Q53" i="11" s="1"/>
  <c r="BA56" i="10"/>
  <c r="Q52" i="11" s="1"/>
  <c r="BA55" i="10"/>
  <c r="Q51" i="11" s="1"/>
  <c r="BA54" i="10"/>
  <c r="Q50" i="11" s="1"/>
  <c r="BA53" i="10"/>
  <c r="Q49" i="11" s="1"/>
  <c r="BA52" i="10"/>
  <c r="Q48" i="11" s="1"/>
  <c r="BA51" i="10"/>
  <c r="Q47" i="11" s="1"/>
  <c r="BA50" i="10"/>
  <c r="Q46" i="11" s="1"/>
  <c r="BA49" i="10"/>
  <c r="Q45" i="11" s="1"/>
  <c r="BA48" i="10"/>
  <c r="Q44" i="11" s="1"/>
  <c r="BA47" i="10"/>
  <c r="Q43" i="11" s="1"/>
  <c r="BA46" i="10"/>
  <c r="Q42" i="11" s="1"/>
  <c r="BA45" i="10"/>
  <c r="Q41" i="11" s="1"/>
  <c r="BA44" i="10"/>
  <c r="Q40" i="11" s="1"/>
  <c r="BA43" i="10"/>
  <c r="Q39" i="11" s="1"/>
  <c r="BA42" i="10"/>
  <c r="Q38" i="11" s="1"/>
  <c r="BA41" i="10"/>
  <c r="Q37" i="11" s="1"/>
  <c r="BA40" i="10"/>
  <c r="Q36" i="11" s="1"/>
  <c r="BA39" i="10"/>
  <c r="Q35" i="11" s="1"/>
  <c r="BA38" i="10"/>
  <c r="Q34" i="11" s="1"/>
  <c r="BA37" i="10"/>
  <c r="Q33" i="11" s="1"/>
  <c r="BA36" i="10"/>
  <c r="Q32" i="11" s="1"/>
  <c r="BA35" i="10"/>
  <c r="Q31" i="11" s="1"/>
  <c r="BA34" i="10"/>
  <c r="Q30" i="11" s="1"/>
  <c r="BA33" i="10"/>
  <c r="Q29" i="11" s="1"/>
  <c r="BA32" i="10"/>
  <c r="Q28" i="11" s="1"/>
  <c r="BA31" i="10"/>
  <c r="Q27" i="11" s="1"/>
  <c r="BA30" i="10"/>
  <c r="Q26" i="11" s="1"/>
  <c r="BA29" i="10"/>
  <c r="Q25" i="11" s="1"/>
  <c r="BA28" i="10"/>
  <c r="Q24" i="11" s="1"/>
  <c r="BA27" i="10"/>
  <c r="Q23" i="11" s="1"/>
  <c r="BA26" i="10"/>
  <c r="Q22" i="11" s="1"/>
  <c r="BA25" i="10"/>
  <c r="Q21" i="11" s="1"/>
  <c r="BA24" i="10"/>
  <c r="Q20" i="11" s="1"/>
  <c r="BA23" i="10"/>
  <c r="Q19" i="11" s="1"/>
  <c r="BA22" i="10"/>
  <c r="Q18" i="11" s="1"/>
  <c r="BA21" i="10"/>
  <c r="Q17" i="11" s="1"/>
  <c r="BA20" i="10"/>
  <c r="Q16" i="11" s="1"/>
  <c r="BA19" i="10"/>
  <c r="Q15" i="11" s="1"/>
  <c r="BA18" i="10"/>
  <c r="Q14" i="11" s="1"/>
  <c r="BA17" i="10"/>
  <c r="Q13" i="11" s="1"/>
  <c r="BA16" i="10"/>
  <c r="Q12" i="11" s="1"/>
  <c r="BA15" i="10"/>
  <c r="Q11" i="11" s="1"/>
  <c r="BA14" i="10"/>
  <c r="Q10" i="11" s="1"/>
  <c r="BA13" i="10"/>
  <c r="Q9" i="11" s="1"/>
  <c r="BA12" i="10"/>
  <c r="Q8" i="11" s="1"/>
  <c r="BA11" i="10"/>
  <c r="Q7" i="11" s="1"/>
  <c r="BA10" i="10"/>
  <c r="Q6" i="11" s="1"/>
  <c r="BA9" i="10"/>
  <c r="Q5" i="11" s="1"/>
  <c r="BA8" i="10"/>
  <c r="Q4" i="11" s="1"/>
  <c r="AX57" i="10"/>
  <c r="P53" i="11" s="1"/>
  <c r="AX56" i="10"/>
  <c r="AX55" i="10"/>
  <c r="P51" i="11" s="1"/>
  <c r="AX54" i="10"/>
  <c r="P50" i="11" s="1"/>
  <c r="AX53" i="10"/>
  <c r="P49" i="11" s="1"/>
  <c r="AX52" i="10"/>
  <c r="AX51" i="10"/>
  <c r="P47" i="11" s="1"/>
  <c r="AX50" i="10"/>
  <c r="P46" i="11" s="1"/>
  <c r="AX49" i="10"/>
  <c r="P45" i="11" s="1"/>
  <c r="AX48" i="10"/>
  <c r="P44" i="11" s="1"/>
  <c r="AX47" i="10"/>
  <c r="P43" i="11" s="1"/>
  <c r="AX46" i="10"/>
  <c r="P42" i="11" s="1"/>
  <c r="AX45" i="10"/>
  <c r="P41" i="11" s="1"/>
  <c r="AX44" i="10"/>
  <c r="AX43" i="10"/>
  <c r="P39" i="11" s="1"/>
  <c r="AX42" i="10"/>
  <c r="P38" i="11" s="1"/>
  <c r="AX41" i="10"/>
  <c r="P37" i="11" s="1"/>
  <c r="AX40" i="10"/>
  <c r="AX39" i="10"/>
  <c r="P35" i="11" s="1"/>
  <c r="AX38" i="10"/>
  <c r="P34" i="11" s="1"/>
  <c r="AX37" i="10"/>
  <c r="P33" i="11" s="1"/>
  <c r="AX36" i="10"/>
  <c r="P32" i="11" s="1"/>
  <c r="AX35" i="10"/>
  <c r="P31" i="11" s="1"/>
  <c r="AX34" i="10"/>
  <c r="P30" i="11" s="1"/>
  <c r="AX33" i="10"/>
  <c r="P29" i="11" s="1"/>
  <c r="AX32" i="10"/>
  <c r="AX31" i="10"/>
  <c r="P27" i="11" s="1"/>
  <c r="AX30" i="10"/>
  <c r="P26" i="11" s="1"/>
  <c r="AX29" i="10"/>
  <c r="P25" i="11" s="1"/>
  <c r="AX28" i="10"/>
  <c r="AX27" i="10"/>
  <c r="P23" i="11" s="1"/>
  <c r="AX26" i="10"/>
  <c r="P22" i="11" s="1"/>
  <c r="AX25" i="10"/>
  <c r="P21" i="11" s="1"/>
  <c r="AX24" i="10"/>
  <c r="AX23" i="10"/>
  <c r="P19" i="11" s="1"/>
  <c r="AX22" i="10"/>
  <c r="P18" i="11" s="1"/>
  <c r="AX21" i="10"/>
  <c r="P17" i="11" s="1"/>
  <c r="AX20" i="10"/>
  <c r="AX19" i="10"/>
  <c r="P15" i="11" s="1"/>
  <c r="AX18" i="10"/>
  <c r="P14" i="11" s="1"/>
  <c r="AX17" i="10"/>
  <c r="P13" i="11" s="1"/>
  <c r="AX16" i="10"/>
  <c r="P12" i="11" s="1"/>
  <c r="AX15" i="10"/>
  <c r="P11" i="11" s="1"/>
  <c r="AX14" i="10"/>
  <c r="P10" i="11" s="1"/>
  <c r="AX13" i="10"/>
  <c r="AX12" i="10"/>
  <c r="AX11" i="10"/>
  <c r="P7" i="11" s="1"/>
  <c r="AU57" i="10"/>
  <c r="O53" i="11" s="1"/>
  <c r="AU56" i="10"/>
  <c r="O52" i="11" s="1"/>
  <c r="AU55" i="10"/>
  <c r="AU54" i="10"/>
  <c r="O50" i="11" s="1"/>
  <c r="AU53" i="10"/>
  <c r="O49" i="11" s="1"/>
  <c r="AU52" i="10"/>
  <c r="O48" i="11" s="1"/>
  <c r="AU51" i="10"/>
  <c r="AU50" i="10"/>
  <c r="O46" i="11" s="1"/>
  <c r="AU49" i="10"/>
  <c r="O45" i="11" s="1"/>
  <c r="AU48" i="10"/>
  <c r="O44" i="11" s="1"/>
  <c r="AU47" i="10"/>
  <c r="O43" i="11" s="1"/>
  <c r="AU46" i="10"/>
  <c r="O42" i="11" s="1"/>
  <c r="AU45" i="10"/>
  <c r="O41" i="11" s="1"/>
  <c r="AU44" i="10"/>
  <c r="O40" i="11" s="1"/>
  <c r="AU43" i="10"/>
  <c r="AU42" i="10"/>
  <c r="O38" i="11" s="1"/>
  <c r="AU41" i="10"/>
  <c r="O37" i="11" s="1"/>
  <c r="AU40" i="10"/>
  <c r="O36" i="11" s="1"/>
  <c r="AU39" i="10"/>
  <c r="AU38" i="10"/>
  <c r="O34" i="11" s="1"/>
  <c r="AU37" i="10"/>
  <c r="O33" i="11" s="1"/>
  <c r="AU36" i="10"/>
  <c r="O32" i="11" s="1"/>
  <c r="AU35" i="10"/>
  <c r="AU34" i="10"/>
  <c r="O30" i="11" s="1"/>
  <c r="AU33" i="10"/>
  <c r="O29" i="11" s="1"/>
  <c r="AU32" i="10"/>
  <c r="O28" i="11" s="1"/>
  <c r="AU31" i="10"/>
  <c r="AU30" i="10"/>
  <c r="O26" i="11" s="1"/>
  <c r="AU29" i="10"/>
  <c r="O25" i="11" s="1"/>
  <c r="AU28" i="10"/>
  <c r="O24" i="11" s="1"/>
  <c r="AU27" i="10"/>
  <c r="O23" i="11" s="1"/>
  <c r="AU26" i="10"/>
  <c r="O22" i="11" s="1"/>
  <c r="AU25" i="10"/>
  <c r="O21" i="11" s="1"/>
  <c r="AU24" i="10"/>
  <c r="O20" i="11" s="1"/>
  <c r="AU23" i="10"/>
  <c r="AU22" i="10"/>
  <c r="O18" i="11" s="1"/>
  <c r="AU21" i="10"/>
  <c r="O17" i="11" s="1"/>
  <c r="AU20" i="10"/>
  <c r="O16" i="11" s="1"/>
  <c r="AU19" i="10"/>
  <c r="AU18" i="10"/>
  <c r="O14" i="11" s="1"/>
  <c r="AU17" i="10"/>
  <c r="O13" i="11" s="1"/>
  <c r="AU16" i="10"/>
  <c r="O12" i="11" s="1"/>
  <c r="AU15" i="10"/>
  <c r="O11" i="11" s="1"/>
  <c r="AU14" i="10"/>
  <c r="O10" i="11" s="1"/>
  <c r="AU13" i="10"/>
  <c r="O9" i="11" s="1"/>
  <c r="AU12" i="10"/>
  <c r="O8" i="11" s="1"/>
  <c r="AU11" i="10"/>
  <c r="AU10" i="10"/>
  <c r="AU9" i="10"/>
  <c r="O5" i="11" s="1"/>
  <c r="AU8" i="10"/>
  <c r="O4" i="11" s="1"/>
  <c r="I4" i="11"/>
  <c r="AD57" i="17"/>
  <c r="AD56" i="17"/>
  <c r="AD55" i="17"/>
  <c r="O51" i="20" s="1"/>
  <c r="AD54" i="17"/>
  <c r="O50" i="20" s="1"/>
  <c r="AD53" i="17"/>
  <c r="AD52" i="17"/>
  <c r="AD51" i="17"/>
  <c r="O47" i="20" s="1"/>
  <c r="AD50" i="17"/>
  <c r="AD49" i="17"/>
  <c r="AD48" i="17"/>
  <c r="AD47" i="17"/>
  <c r="O43" i="20" s="1"/>
  <c r="AD46" i="17"/>
  <c r="AD45" i="17"/>
  <c r="AD44" i="17"/>
  <c r="AD43" i="17"/>
  <c r="AD42" i="17"/>
  <c r="O38" i="20" s="1"/>
  <c r="AD41" i="17"/>
  <c r="AD40" i="17"/>
  <c r="AD39" i="17"/>
  <c r="O35" i="20" s="1"/>
  <c r="AD38" i="17"/>
  <c r="O34" i="20" s="1"/>
  <c r="AD37" i="17"/>
  <c r="AD36" i="17"/>
  <c r="AD35" i="17"/>
  <c r="O31" i="20" s="1"/>
  <c r="AD34" i="17"/>
  <c r="AD33" i="17"/>
  <c r="AD32" i="17"/>
  <c r="AD31" i="17"/>
  <c r="O27" i="20" s="1"/>
  <c r="AD30" i="17"/>
  <c r="AD29" i="17"/>
  <c r="AD28" i="17"/>
  <c r="AD27" i="17"/>
  <c r="O23" i="20" s="1"/>
  <c r="AD26" i="17"/>
  <c r="O22" i="20" s="1"/>
  <c r="AD25" i="17"/>
  <c r="AD24" i="17"/>
  <c r="AD23" i="17"/>
  <c r="O19" i="20" s="1"/>
  <c r="AD22" i="17"/>
  <c r="O18" i="20" s="1"/>
  <c r="AD21" i="17"/>
  <c r="AD20" i="17"/>
  <c r="AD19" i="17"/>
  <c r="O15" i="20" s="1"/>
  <c r="AD18" i="17"/>
  <c r="AD17" i="17"/>
  <c r="AD16" i="17"/>
  <c r="AD15" i="17"/>
  <c r="O11" i="20" s="1"/>
  <c r="AD14" i="17"/>
  <c r="AD13" i="17"/>
  <c r="AD12" i="17"/>
  <c r="AD11" i="17"/>
  <c r="O7" i="20" s="1"/>
  <c r="AD10" i="17"/>
  <c r="O6" i="20" s="1"/>
  <c r="AD9" i="17"/>
  <c r="AD8" i="17"/>
  <c r="Z57" i="17"/>
  <c r="Z56" i="17"/>
  <c r="Z55" i="17"/>
  <c r="Z54" i="17"/>
  <c r="Z53" i="17"/>
  <c r="Z52" i="17"/>
  <c r="Z51" i="17"/>
  <c r="Z50" i="17"/>
  <c r="Z49" i="17"/>
  <c r="Z48" i="17"/>
  <c r="Z47" i="17"/>
  <c r="Z46" i="17"/>
  <c r="Z45" i="17"/>
  <c r="Z44" i="17"/>
  <c r="Z43" i="17"/>
  <c r="Z42" i="17"/>
  <c r="Z41" i="17"/>
  <c r="Z40" i="17"/>
  <c r="Z39" i="17"/>
  <c r="Z38" i="17"/>
  <c r="Z37" i="17"/>
  <c r="Z36" i="17"/>
  <c r="Z35" i="17"/>
  <c r="Z34" i="17"/>
  <c r="Z33" i="17"/>
  <c r="Z32" i="17"/>
  <c r="Z31" i="17"/>
  <c r="Z30" i="17"/>
  <c r="Z29" i="17"/>
  <c r="Z28" i="17"/>
  <c r="Z27" i="17"/>
  <c r="Z26" i="17"/>
  <c r="Z25" i="17"/>
  <c r="Z24" i="17"/>
  <c r="Z23" i="17"/>
  <c r="Z22" i="17"/>
  <c r="Z21" i="17"/>
  <c r="Z20" i="17"/>
  <c r="Z19" i="17"/>
  <c r="Z18" i="17"/>
  <c r="Z17" i="17"/>
  <c r="Z16" i="17"/>
  <c r="Z15" i="17"/>
  <c r="Z14" i="17"/>
  <c r="Z13" i="17"/>
  <c r="Z12" i="17"/>
  <c r="Z11" i="17"/>
  <c r="Z10" i="17"/>
  <c r="Z9" i="17"/>
  <c r="Z8" i="17"/>
  <c r="V57" i="17"/>
  <c r="V56" i="17"/>
  <c r="V55" i="17"/>
  <c r="V54" i="17"/>
  <c r="V53" i="17"/>
  <c r="V52" i="17"/>
  <c r="V51" i="17"/>
  <c r="V50" i="17"/>
  <c r="V49" i="17"/>
  <c r="V48" i="17"/>
  <c r="V47" i="17"/>
  <c r="V46" i="17"/>
  <c r="V45" i="17"/>
  <c r="V44" i="17"/>
  <c r="V43" i="17"/>
  <c r="V42" i="17"/>
  <c r="V41" i="17"/>
  <c r="V40" i="17"/>
  <c r="V39" i="17"/>
  <c r="V38" i="17"/>
  <c r="V37" i="17"/>
  <c r="V36" i="17"/>
  <c r="V35" i="17"/>
  <c r="V34" i="17"/>
  <c r="V33" i="17"/>
  <c r="V32" i="17"/>
  <c r="V31" i="17"/>
  <c r="V30" i="17"/>
  <c r="V29" i="17"/>
  <c r="V28" i="17"/>
  <c r="V27" i="17"/>
  <c r="V26" i="17"/>
  <c r="V25" i="17"/>
  <c r="V24" i="17"/>
  <c r="V23" i="17"/>
  <c r="V22" i="17"/>
  <c r="V21" i="17"/>
  <c r="V20" i="17"/>
  <c r="V19" i="17"/>
  <c r="V18" i="17"/>
  <c r="V17" i="17"/>
  <c r="V16" i="17"/>
  <c r="V15" i="17"/>
  <c r="V14" i="17"/>
  <c r="V13" i="17"/>
  <c r="V12" i="17"/>
  <c r="V11" i="17"/>
  <c r="V10" i="17"/>
  <c r="V9" i="17"/>
  <c r="V8" i="17"/>
  <c r="DX56" i="16"/>
  <c r="AE53" i="19" s="1"/>
  <c r="DX55" i="16"/>
  <c r="DX54" i="16"/>
  <c r="DX53" i="16"/>
  <c r="DX52" i="16"/>
  <c r="AE49" i="19" s="1"/>
  <c r="DX51" i="16"/>
  <c r="DX50" i="16"/>
  <c r="DX49" i="16"/>
  <c r="DX48" i="16"/>
  <c r="AE45" i="19" s="1"/>
  <c r="DX47" i="16"/>
  <c r="AE44" i="19" s="1"/>
  <c r="DX46" i="16"/>
  <c r="DX45" i="16"/>
  <c r="DX44" i="16"/>
  <c r="AE41" i="19" s="1"/>
  <c r="DX43" i="16"/>
  <c r="AE40" i="19" s="1"/>
  <c r="DX42" i="16"/>
  <c r="DX41" i="16"/>
  <c r="DX40" i="16"/>
  <c r="AE37" i="19" s="1"/>
  <c r="DX38" i="16"/>
  <c r="DX37" i="16"/>
  <c r="DX36" i="16"/>
  <c r="DX35" i="16"/>
  <c r="AE33" i="19" s="1"/>
  <c r="DX34" i="16"/>
  <c r="DX33" i="16"/>
  <c r="DX32" i="16"/>
  <c r="DX31" i="16"/>
  <c r="AE29" i="19" s="1"/>
  <c r="DX30" i="16"/>
  <c r="AE28" i="19" s="1"/>
  <c r="DX29" i="16"/>
  <c r="DX28" i="16"/>
  <c r="DX27" i="16"/>
  <c r="AE25" i="19" s="1"/>
  <c r="DX39" i="16"/>
  <c r="AE24" i="19" s="1"/>
  <c r="DX26" i="16"/>
  <c r="DX69" i="16"/>
  <c r="DX25" i="16"/>
  <c r="AE21" i="19" s="1"/>
  <c r="DX24" i="16"/>
  <c r="DI56" i="16"/>
  <c r="DI55" i="16"/>
  <c r="DI54" i="16"/>
  <c r="AD51" i="19" s="1"/>
  <c r="DI53" i="16"/>
  <c r="AD50" i="19" s="1"/>
  <c r="DI52" i="16"/>
  <c r="DI51" i="16"/>
  <c r="DI50" i="16"/>
  <c r="AD47" i="19" s="1"/>
  <c r="DI49" i="16"/>
  <c r="AD46" i="19" s="1"/>
  <c r="DI48" i="16"/>
  <c r="DI47" i="16"/>
  <c r="DI46" i="16"/>
  <c r="AD43" i="19" s="1"/>
  <c r="DI45" i="16"/>
  <c r="AD42" i="19" s="1"/>
  <c r="DI44" i="16"/>
  <c r="DI43" i="16"/>
  <c r="DI42" i="16"/>
  <c r="AD39" i="19" s="1"/>
  <c r="DI41" i="16"/>
  <c r="DI40" i="16"/>
  <c r="DI38" i="16"/>
  <c r="DI37" i="16"/>
  <c r="AD35" i="19" s="1"/>
  <c r="DI36" i="16"/>
  <c r="AD34" i="19" s="1"/>
  <c r="DI35" i="16"/>
  <c r="DI34" i="16"/>
  <c r="DI33" i="16"/>
  <c r="AD31" i="19" s="1"/>
  <c r="DI32" i="16"/>
  <c r="AD30" i="19" s="1"/>
  <c r="DI31" i="16"/>
  <c r="DI30" i="16"/>
  <c r="DI29" i="16"/>
  <c r="AD27" i="19" s="1"/>
  <c r="DI28" i="16"/>
  <c r="AD26" i="19" s="1"/>
  <c r="DI27" i="16"/>
  <c r="DI39" i="16"/>
  <c r="DI26" i="16"/>
  <c r="AD23" i="19" s="1"/>
  <c r="DI69" i="16"/>
  <c r="DI25" i="16"/>
  <c r="DI24" i="16"/>
  <c r="DF56" i="16"/>
  <c r="AC53" i="19" s="1"/>
  <c r="DF55" i="16"/>
  <c r="AC52" i="19" s="1"/>
  <c r="DF54" i="16"/>
  <c r="DF53" i="16"/>
  <c r="DF52" i="16"/>
  <c r="AC49" i="19" s="1"/>
  <c r="DF51" i="16"/>
  <c r="AC48" i="19" s="1"/>
  <c r="DF50" i="16"/>
  <c r="DF49" i="16"/>
  <c r="DF48" i="16"/>
  <c r="AC45" i="19" s="1"/>
  <c r="DF47" i="16"/>
  <c r="AC44" i="19" s="1"/>
  <c r="DF46" i="16"/>
  <c r="DF45" i="16"/>
  <c r="DF44" i="16"/>
  <c r="DF43" i="16"/>
  <c r="DF42" i="16"/>
  <c r="DF41" i="16"/>
  <c r="DF40" i="16"/>
  <c r="AC37" i="19" s="1"/>
  <c r="DF38" i="16"/>
  <c r="AC36" i="19" s="1"/>
  <c r="DF37" i="16"/>
  <c r="DF36" i="16"/>
  <c r="DF35" i="16"/>
  <c r="AC33" i="19" s="1"/>
  <c r="DF34" i="16"/>
  <c r="AC32" i="19" s="1"/>
  <c r="DF33" i="16"/>
  <c r="DF32" i="16"/>
  <c r="DF31" i="16"/>
  <c r="AC29" i="19" s="1"/>
  <c r="DF30" i="16"/>
  <c r="AC28" i="19" s="1"/>
  <c r="DF29" i="16"/>
  <c r="DF28" i="16"/>
  <c r="DF27" i="16"/>
  <c r="AC25" i="19" s="1"/>
  <c r="DF39" i="16"/>
  <c r="DF26" i="16"/>
  <c r="DF69" i="16"/>
  <c r="DF25" i="16"/>
  <c r="AC21" i="19" s="1"/>
  <c r="DF24" i="16"/>
  <c r="AC20" i="19" s="1"/>
  <c r="DC56" i="16"/>
  <c r="DC55" i="16"/>
  <c r="DC54" i="16"/>
  <c r="AB51" i="19" s="1"/>
  <c r="DC53" i="16"/>
  <c r="AB50" i="19" s="1"/>
  <c r="DC52" i="16"/>
  <c r="DC51" i="16"/>
  <c r="DC50" i="16"/>
  <c r="AB47" i="19" s="1"/>
  <c r="DC49" i="16"/>
  <c r="AB46" i="19" s="1"/>
  <c r="DC48" i="16"/>
  <c r="DC47" i="16"/>
  <c r="DC46" i="16"/>
  <c r="AB43" i="19" s="1"/>
  <c r="DC45" i="16"/>
  <c r="DC44" i="16"/>
  <c r="DC43" i="16"/>
  <c r="DC42" i="16"/>
  <c r="AB39" i="19" s="1"/>
  <c r="DC41" i="16"/>
  <c r="AB38" i="19" s="1"/>
  <c r="DC40" i="16"/>
  <c r="DC38" i="16"/>
  <c r="DC37" i="16"/>
  <c r="AB35" i="19" s="1"/>
  <c r="DC36" i="16"/>
  <c r="AB34" i="19" s="1"/>
  <c r="DC35" i="16"/>
  <c r="DC34" i="16"/>
  <c r="DC33" i="16"/>
  <c r="AB31" i="19" s="1"/>
  <c r="DC32" i="16"/>
  <c r="AB30" i="19" s="1"/>
  <c r="DC31" i="16"/>
  <c r="DC30" i="16"/>
  <c r="DC29" i="16"/>
  <c r="DC28" i="16"/>
  <c r="DC27" i="16"/>
  <c r="DC39" i="16"/>
  <c r="DC26" i="16"/>
  <c r="AB23" i="19" s="1"/>
  <c r="DC69" i="16"/>
  <c r="AB22" i="19" s="1"/>
  <c r="DC25" i="16"/>
  <c r="DC24" i="16"/>
  <c r="CZ56" i="16"/>
  <c r="AA53" i="19" s="1"/>
  <c r="CZ55" i="16"/>
  <c r="AA52" i="19" s="1"/>
  <c r="CZ54" i="16"/>
  <c r="CZ53" i="16"/>
  <c r="CZ52" i="16"/>
  <c r="AA49" i="19" s="1"/>
  <c r="CZ51" i="16"/>
  <c r="AA48" i="19" s="1"/>
  <c r="CZ50" i="16"/>
  <c r="CZ49" i="16"/>
  <c r="CZ48" i="16"/>
  <c r="AA45" i="19" s="1"/>
  <c r="CZ47" i="16"/>
  <c r="CZ46" i="16"/>
  <c r="CZ45" i="16"/>
  <c r="CZ44" i="16"/>
  <c r="AA41" i="19" s="1"/>
  <c r="CZ43" i="16"/>
  <c r="AA40" i="19" s="1"/>
  <c r="CZ42" i="16"/>
  <c r="CZ41" i="16"/>
  <c r="AA38" i="19" s="1"/>
  <c r="CZ40" i="16"/>
  <c r="AA37" i="19" s="1"/>
  <c r="CZ38" i="16"/>
  <c r="AA36" i="19" s="1"/>
  <c r="CZ37" i="16"/>
  <c r="CZ36" i="16"/>
  <c r="AA34" i="19" s="1"/>
  <c r="CZ35" i="16"/>
  <c r="AA33" i="19" s="1"/>
  <c r="CZ34" i="16"/>
  <c r="AA32" i="19" s="1"/>
  <c r="CZ33" i="16"/>
  <c r="CZ32" i="16"/>
  <c r="AA30" i="19" s="1"/>
  <c r="CZ31" i="16"/>
  <c r="CZ30" i="16"/>
  <c r="CZ29" i="16"/>
  <c r="CZ28" i="16"/>
  <c r="AA26" i="19" s="1"/>
  <c r="CZ27" i="16"/>
  <c r="CZ39" i="16"/>
  <c r="AA24" i="19" s="1"/>
  <c r="CZ26" i="16"/>
  <c r="CZ69" i="16"/>
  <c r="AA22" i="19" s="1"/>
  <c r="CZ25" i="16"/>
  <c r="CZ24" i="16"/>
  <c r="AA20" i="19" s="1"/>
  <c r="AR56" i="16"/>
  <c r="AR55" i="16"/>
  <c r="AR54" i="16"/>
  <c r="AR53" i="16"/>
  <c r="AR52" i="16"/>
  <c r="AR51" i="16"/>
  <c r="AR50" i="16"/>
  <c r="AR49" i="16"/>
  <c r="AR48" i="16"/>
  <c r="AR47" i="16"/>
  <c r="AR46" i="16"/>
  <c r="AR45" i="16"/>
  <c r="AR44" i="16"/>
  <c r="AR43" i="16"/>
  <c r="AR42" i="16"/>
  <c r="AR41" i="16"/>
  <c r="AR40" i="16"/>
  <c r="AR38" i="16"/>
  <c r="AR37" i="16"/>
  <c r="AR36" i="16"/>
  <c r="AR35" i="16"/>
  <c r="AR34" i="16"/>
  <c r="AR33" i="16"/>
  <c r="AR32" i="16"/>
  <c r="AR31" i="16"/>
  <c r="AR30" i="16"/>
  <c r="AR29" i="16"/>
  <c r="AR28" i="16"/>
  <c r="AR27" i="16"/>
  <c r="AR39" i="16"/>
  <c r="AR26" i="16"/>
  <c r="AR69" i="16"/>
  <c r="AR25" i="16"/>
  <c r="AR24" i="16"/>
  <c r="AR23" i="16"/>
  <c r="AR22" i="16"/>
  <c r="AR21" i="16"/>
  <c r="AR20" i="16"/>
  <c r="AR19" i="16"/>
  <c r="AR18" i="16"/>
  <c r="AR17" i="16"/>
  <c r="AR16" i="16"/>
  <c r="AR15" i="16"/>
  <c r="AR14" i="16"/>
  <c r="AR13" i="16"/>
  <c r="AR12" i="16"/>
  <c r="AR11" i="16"/>
  <c r="AR10" i="16"/>
  <c r="AR9" i="16"/>
  <c r="AR8" i="16"/>
  <c r="AC56" i="16"/>
  <c r="AC55" i="16"/>
  <c r="AC54" i="16"/>
  <c r="AC53" i="16"/>
  <c r="AC52" i="16"/>
  <c r="AC51" i="16"/>
  <c r="AC50" i="16"/>
  <c r="AC49" i="16"/>
  <c r="AC48" i="16"/>
  <c r="AC47" i="16"/>
  <c r="AC46" i="16"/>
  <c r="AC45" i="16"/>
  <c r="AC44" i="16"/>
  <c r="AC43" i="16"/>
  <c r="AC42" i="16"/>
  <c r="AC41" i="16"/>
  <c r="AC40" i="16"/>
  <c r="AC38" i="16"/>
  <c r="AC37" i="16"/>
  <c r="AC36" i="16"/>
  <c r="AC35" i="16"/>
  <c r="AC34" i="16"/>
  <c r="AC33" i="16"/>
  <c r="AC32" i="16"/>
  <c r="AC31" i="16"/>
  <c r="AC30" i="16"/>
  <c r="AC29" i="16"/>
  <c r="AC28" i="16"/>
  <c r="AC27" i="16"/>
  <c r="AC39" i="16"/>
  <c r="AC26" i="16"/>
  <c r="AC69" i="16"/>
  <c r="AC25" i="16"/>
  <c r="AC24" i="16"/>
  <c r="AC23" i="16"/>
  <c r="AC22" i="16"/>
  <c r="AC21" i="16"/>
  <c r="AC20" i="16"/>
  <c r="AC19" i="16"/>
  <c r="AC18" i="16"/>
  <c r="AC17" i="16"/>
  <c r="AC16" i="16"/>
  <c r="AC15" i="16"/>
  <c r="AC14" i="16"/>
  <c r="AC13" i="16"/>
  <c r="AC12" i="16"/>
  <c r="AC11" i="16"/>
  <c r="AC10" i="16"/>
  <c r="AC9" i="16"/>
  <c r="AC8" i="16"/>
  <c r="H5" i="19"/>
  <c r="AE6" i="17"/>
  <c r="AD6" i="17"/>
  <c r="AC6" i="17"/>
  <c r="AB6" i="17"/>
  <c r="BM8" i="15"/>
  <c r="BL8" i="15"/>
  <c r="BK8" i="15"/>
  <c r="BJ8" i="15"/>
  <c r="BI8" i="15"/>
  <c r="BH8" i="15"/>
  <c r="BG8" i="15"/>
  <c r="BF8" i="15"/>
  <c r="BE8" i="15"/>
  <c r="BD8" i="15"/>
  <c r="BC8" i="15"/>
  <c r="BB8" i="15"/>
  <c r="DY6" i="16"/>
  <c r="DX6" i="16"/>
  <c r="DW6" i="16"/>
  <c r="DV6" i="16"/>
  <c r="DI6" i="16"/>
  <c r="DH6" i="16"/>
  <c r="DG6" i="16"/>
  <c r="DF6" i="16"/>
  <c r="DE6" i="16"/>
  <c r="DD6" i="16"/>
  <c r="DC6" i="16"/>
  <c r="DB6" i="16"/>
  <c r="DA6" i="16"/>
  <c r="CZ6" i="16"/>
  <c r="CY6" i="16"/>
  <c r="CX6" i="16"/>
  <c r="DX6" i="10"/>
  <c r="DW6" i="10"/>
  <c r="DV6" i="10"/>
  <c r="DU6" i="10"/>
  <c r="DH6" i="10"/>
  <c r="DG6" i="10"/>
  <c r="DF6" i="10"/>
  <c r="DE6" i="10"/>
  <c r="DD6" i="10"/>
  <c r="DC6" i="10"/>
  <c r="DB6" i="10"/>
  <c r="DA6" i="10"/>
  <c r="CZ6" i="10"/>
  <c r="CY6" i="10"/>
  <c r="CX6" i="10"/>
  <c r="CW6" i="10"/>
  <c r="O39" i="20"/>
  <c r="O4" i="20"/>
  <c r="O12" i="20"/>
  <c r="O16" i="20"/>
  <c r="O24" i="20"/>
  <c r="O28" i="20"/>
  <c r="O32" i="20"/>
  <c r="O36" i="20"/>
  <c r="O40" i="20"/>
  <c r="O44" i="20"/>
  <c r="O52" i="20"/>
  <c r="O5" i="20"/>
  <c r="O9" i="20"/>
  <c r="O13" i="20"/>
  <c r="O17" i="20"/>
  <c r="O21" i="20"/>
  <c r="O25" i="20"/>
  <c r="O29" i="20"/>
  <c r="O33" i="20"/>
  <c r="O37" i="20"/>
  <c r="O41" i="20"/>
  <c r="O45" i="20"/>
  <c r="O49" i="20"/>
  <c r="O8" i="20"/>
  <c r="O20" i="20"/>
  <c r="O48" i="20"/>
  <c r="O10" i="20"/>
  <c r="O14" i="20"/>
  <c r="O26" i="20"/>
  <c r="O30" i="20"/>
  <c r="O42" i="20"/>
  <c r="O46" i="20"/>
  <c r="O53" i="20"/>
  <c r="AA25" i="19"/>
  <c r="AA29" i="19"/>
  <c r="AB27" i="19"/>
  <c r="AA42" i="19"/>
  <c r="AA46" i="19"/>
  <c r="AA50" i="19"/>
  <c r="AB20" i="19"/>
  <c r="AB24" i="19"/>
  <c r="AB28" i="19"/>
  <c r="AB32" i="19"/>
  <c r="AB36" i="19"/>
  <c r="AB40" i="19"/>
  <c r="AB44" i="19"/>
  <c r="AB48" i="19"/>
  <c r="AB52" i="19"/>
  <c r="AC22" i="19"/>
  <c r="AC26" i="19"/>
  <c r="AC30" i="19"/>
  <c r="AC34" i="19"/>
  <c r="AC38" i="19"/>
  <c r="AC42" i="19"/>
  <c r="AC46" i="19"/>
  <c r="AC50" i="19"/>
  <c r="AD20" i="19"/>
  <c r="AD24" i="19"/>
  <c r="AD28" i="19"/>
  <c r="AD32" i="19"/>
  <c r="AD36" i="19"/>
  <c r="AD40" i="19"/>
  <c r="AD44" i="19"/>
  <c r="AD48" i="19"/>
  <c r="AD52" i="19"/>
  <c r="AE22" i="19"/>
  <c r="AE26" i="19"/>
  <c r="AE30" i="19"/>
  <c r="AE34" i="19"/>
  <c r="AE38" i="19"/>
  <c r="AE42" i="19"/>
  <c r="AE46" i="19"/>
  <c r="AE50" i="19"/>
  <c r="AA23" i="19"/>
  <c r="AA27" i="19"/>
  <c r="AA31" i="19"/>
  <c r="AA35" i="19"/>
  <c r="AA39" i="19"/>
  <c r="AA43" i="19"/>
  <c r="AA47" i="19"/>
  <c r="AA51" i="19"/>
  <c r="AB21" i="19"/>
  <c r="AB25" i="19"/>
  <c r="AB29" i="19"/>
  <c r="AB33" i="19"/>
  <c r="AB37" i="19"/>
  <c r="AB41" i="19"/>
  <c r="AB45" i="19"/>
  <c r="AB49" i="19"/>
  <c r="AB53" i="19"/>
  <c r="AC23" i="19"/>
  <c r="AC27" i="19"/>
  <c r="AC31" i="19"/>
  <c r="AC35" i="19"/>
  <c r="AC39" i="19"/>
  <c r="AC43" i="19"/>
  <c r="AC47" i="19"/>
  <c r="AC51" i="19"/>
  <c r="AD21" i="19"/>
  <c r="AD25" i="19"/>
  <c r="AD29" i="19"/>
  <c r="AD33" i="19"/>
  <c r="AD37" i="19"/>
  <c r="AD41" i="19"/>
  <c r="AD45" i="19"/>
  <c r="AD49" i="19"/>
  <c r="AD53" i="19"/>
  <c r="AE23" i="19"/>
  <c r="AE27" i="19"/>
  <c r="AE31" i="19"/>
  <c r="AE35" i="19"/>
  <c r="AE39" i="19"/>
  <c r="AE43" i="19"/>
  <c r="AE47" i="19"/>
  <c r="AE51" i="19"/>
  <c r="AA21" i="19"/>
  <c r="AC41" i="19"/>
  <c r="AA28" i="19"/>
  <c r="AA44" i="19"/>
  <c r="AB26" i="19"/>
  <c r="AB42" i="19"/>
  <c r="AC24" i="19"/>
  <c r="AC40" i="19"/>
  <c r="AD22" i="19"/>
  <c r="AD38" i="19"/>
  <c r="AE20" i="19"/>
  <c r="AE32" i="19"/>
  <c r="AE36" i="19"/>
  <c r="AE48" i="19"/>
  <c r="AE52" i="19"/>
  <c r="J7" i="24"/>
  <c r="J8" i="24"/>
  <c r="J9" i="24"/>
  <c r="J10" i="24"/>
  <c r="J11" i="24"/>
  <c r="J12" i="24"/>
  <c r="J13" i="24"/>
  <c r="J14" i="24"/>
  <c r="J15" i="24"/>
  <c r="J16" i="24"/>
  <c r="J17" i="24"/>
  <c r="J18" i="24"/>
  <c r="J19" i="24"/>
  <c r="J20" i="24"/>
  <c r="J21" i="24"/>
  <c r="J22" i="24"/>
  <c r="J27" i="24"/>
  <c r="J28" i="24"/>
  <c r="J29" i="24"/>
  <c r="J30" i="24"/>
  <c r="J31" i="24"/>
  <c r="J32" i="24"/>
  <c r="J33" i="24"/>
  <c r="J34" i="24"/>
  <c r="J35" i="24"/>
  <c r="J36" i="24"/>
  <c r="J37" i="24"/>
  <c r="J38" i="24"/>
  <c r="J39" i="24"/>
  <c r="J40" i="24"/>
  <c r="J41" i="24"/>
  <c r="J42" i="24"/>
  <c r="J47" i="24"/>
  <c r="J48" i="24"/>
  <c r="J49" i="24"/>
  <c r="J50" i="24"/>
  <c r="J51" i="24"/>
  <c r="J52" i="24"/>
  <c r="J53" i="24"/>
  <c r="J54" i="24"/>
  <c r="J55" i="24"/>
  <c r="J56" i="24"/>
  <c r="J57" i="24"/>
  <c r="J58" i="24"/>
  <c r="J59" i="24"/>
  <c r="J60" i="24"/>
  <c r="J61" i="24"/>
  <c r="J62" i="24"/>
  <c r="J67" i="24"/>
  <c r="J68" i="24"/>
  <c r="J69" i="24"/>
  <c r="J70" i="24"/>
  <c r="J71" i="24"/>
  <c r="J72" i="24"/>
  <c r="J73" i="24"/>
  <c r="J74" i="24"/>
  <c r="J75" i="24"/>
  <c r="J76" i="24"/>
  <c r="J77" i="24"/>
  <c r="J78" i="24"/>
  <c r="J79" i="24"/>
  <c r="J80" i="24"/>
  <c r="J81" i="24"/>
  <c r="J82" i="24"/>
  <c r="J87" i="24"/>
  <c r="J88" i="24"/>
  <c r="J89" i="24"/>
  <c r="J90" i="24"/>
  <c r="J91" i="24"/>
  <c r="J92" i="24"/>
  <c r="J93" i="24"/>
  <c r="J94" i="24"/>
  <c r="J95" i="24"/>
  <c r="J96" i="24"/>
  <c r="J97" i="24"/>
  <c r="J98" i="24"/>
  <c r="J99" i="24"/>
  <c r="J100" i="24"/>
  <c r="J101" i="24"/>
  <c r="J102" i="24"/>
  <c r="J107" i="24"/>
  <c r="J108" i="24"/>
  <c r="J109" i="24"/>
  <c r="J110" i="24"/>
  <c r="J111" i="24"/>
  <c r="J112" i="24"/>
  <c r="J113" i="24"/>
  <c r="J114" i="24"/>
  <c r="J115" i="24"/>
  <c r="J116" i="24"/>
  <c r="J117" i="24"/>
  <c r="J118" i="24"/>
  <c r="J119" i="24"/>
  <c r="J120" i="24"/>
  <c r="J121" i="24"/>
  <c r="J122" i="24"/>
  <c r="J127" i="24"/>
  <c r="J128" i="24"/>
  <c r="J129" i="24"/>
  <c r="J130" i="24"/>
  <c r="J131" i="24"/>
  <c r="J132" i="24"/>
  <c r="J133" i="24"/>
  <c r="J134" i="24"/>
  <c r="J135" i="24"/>
  <c r="J136" i="24"/>
  <c r="J137" i="24"/>
  <c r="J138" i="24"/>
  <c r="J139" i="24"/>
  <c r="J140" i="24"/>
  <c r="J141" i="24"/>
  <c r="J142" i="24"/>
  <c r="J147" i="24"/>
  <c r="J148" i="24"/>
  <c r="J149" i="24"/>
  <c r="J150" i="24"/>
  <c r="J151" i="24"/>
  <c r="J152" i="24"/>
  <c r="J153" i="24"/>
  <c r="J154" i="24"/>
  <c r="J155" i="24"/>
  <c r="J156" i="24"/>
  <c r="J157" i="24"/>
  <c r="J158" i="24"/>
  <c r="J159" i="24"/>
  <c r="J160" i="24"/>
  <c r="J161" i="24"/>
  <c r="J162" i="24"/>
  <c r="J167" i="24"/>
  <c r="J168" i="24"/>
  <c r="J169" i="24"/>
  <c r="J170" i="24"/>
  <c r="J171" i="24"/>
  <c r="J172" i="24"/>
  <c r="J173" i="24"/>
  <c r="J174" i="24"/>
  <c r="J175" i="24"/>
  <c r="J176" i="24"/>
  <c r="J177" i="24"/>
  <c r="J178" i="24"/>
  <c r="J179" i="24"/>
  <c r="J180" i="24"/>
  <c r="J181" i="24"/>
  <c r="J182" i="24"/>
  <c r="J187" i="24"/>
  <c r="J188" i="24"/>
  <c r="J189" i="24"/>
  <c r="J190" i="24"/>
  <c r="J191" i="24"/>
  <c r="J192" i="24"/>
  <c r="J193" i="24"/>
  <c r="J194" i="24"/>
  <c r="J195" i="24"/>
  <c r="J196" i="24"/>
  <c r="J197" i="24"/>
  <c r="J198" i="24"/>
  <c r="J199" i="24"/>
  <c r="J200" i="24"/>
  <c r="J201" i="24"/>
  <c r="J202" i="24"/>
  <c r="J207" i="24"/>
  <c r="J208" i="24"/>
  <c r="J209" i="24"/>
  <c r="J210" i="24"/>
  <c r="J211" i="24"/>
  <c r="J212" i="24"/>
  <c r="J213" i="24"/>
  <c r="J214" i="24"/>
  <c r="J215" i="24"/>
  <c r="J216" i="24"/>
  <c r="J217" i="24"/>
  <c r="J218" i="24"/>
  <c r="J219" i="24"/>
  <c r="J220" i="24"/>
  <c r="J221" i="24"/>
  <c r="J222" i="24"/>
  <c r="J227" i="24"/>
  <c r="J228" i="24"/>
  <c r="J229" i="24"/>
  <c r="J230" i="24"/>
  <c r="J231" i="24"/>
  <c r="J232" i="24"/>
  <c r="J233" i="24"/>
  <c r="J234" i="24"/>
  <c r="J235" i="24"/>
  <c r="J236" i="24"/>
  <c r="J237" i="24"/>
  <c r="J238" i="24"/>
  <c r="J239" i="24"/>
  <c r="J240" i="24"/>
  <c r="J241" i="24"/>
  <c r="J242" i="24"/>
  <c r="J247" i="24"/>
  <c r="J248" i="24"/>
  <c r="J249" i="24"/>
  <c r="J250" i="24"/>
  <c r="J251" i="24"/>
  <c r="J252" i="24"/>
  <c r="J253" i="24"/>
  <c r="J254" i="24"/>
  <c r="J255" i="24"/>
  <c r="J256" i="24"/>
  <c r="J257" i="24"/>
  <c r="J258" i="24"/>
  <c r="J259" i="24"/>
  <c r="J260" i="24"/>
  <c r="J261" i="24"/>
  <c r="J262" i="24"/>
  <c r="J267" i="24"/>
  <c r="J268" i="24"/>
  <c r="J269" i="24"/>
  <c r="J270" i="24"/>
  <c r="J271" i="24"/>
  <c r="J272" i="24"/>
  <c r="J273" i="24"/>
  <c r="J274" i="24"/>
  <c r="J275" i="24"/>
  <c r="J276" i="24"/>
  <c r="J277" i="24"/>
  <c r="J278" i="24"/>
  <c r="J279" i="24"/>
  <c r="J280" i="24"/>
  <c r="J281" i="24"/>
  <c r="J282" i="24"/>
  <c r="J287" i="24"/>
  <c r="J288" i="24"/>
  <c r="J289" i="24"/>
  <c r="J290" i="24"/>
  <c r="J291" i="24"/>
  <c r="J292" i="24"/>
  <c r="J293" i="24"/>
  <c r="J294" i="24"/>
  <c r="J295" i="24"/>
  <c r="J296" i="24"/>
  <c r="J297" i="24"/>
  <c r="J298" i="24"/>
  <c r="J299" i="24"/>
  <c r="J300" i="24"/>
  <c r="J301" i="24"/>
  <c r="J302" i="24"/>
  <c r="J307" i="24"/>
  <c r="J308" i="24"/>
  <c r="J309" i="24"/>
  <c r="J310" i="24"/>
  <c r="J311" i="24"/>
  <c r="J312" i="24"/>
  <c r="J313" i="24"/>
  <c r="J314" i="24"/>
  <c r="J315" i="24"/>
  <c r="J316" i="24"/>
  <c r="J317" i="24"/>
  <c r="J318" i="24"/>
  <c r="J319" i="24"/>
  <c r="J320" i="24"/>
  <c r="J321" i="24"/>
  <c r="J322" i="24"/>
  <c r="J327" i="24"/>
  <c r="J328" i="24"/>
  <c r="J329" i="24"/>
  <c r="J330" i="24"/>
  <c r="J331" i="24"/>
  <c r="J332" i="24"/>
  <c r="J333" i="24"/>
  <c r="J334" i="24"/>
  <c r="J335" i="24"/>
  <c r="J336" i="24"/>
  <c r="J337" i="24"/>
  <c r="J338" i="24"/>
  <c r="J339" i="24"/>
  <c r="J340" i="24"/>
  <c r="J341" i="24"/>
  <c r="J342" i="24"/>
  <c r="J347" i="24"/>
  <c r="J348" i="24"/>
  <c r="J349" i="24"/>
  <c r="J350" i="24"/>
  <c r="J351" i="24"/>
  <c r="J352" i="24"/>
  <c r="J353" i="24"/>
  <c r="J354" i="24"/>
  <c r="J355" i="24"/>
  <c r="J356" i="24"/>
  <c r="J357" i="24"/>
  <c r="J358" i="24"/>
  <c r="J359" i="24"/>
  <c r="J360" i="24"/>
  <c r="J361" i="24"/>
  <c r="J362" i="24"/>
  <c r="J367" i="24"/>
  <c r="J368" i="24"/>
  <c r="J369" i="24"/>
  <c r="J370" i="24"/>
  <c r="J371" i="24"/>
  <c r="J372" i="24"/>
  <c r="J373" i="24"/>
  <c r="J374" i="24"/>
  <c r="J375" i="24"/>
  <c r="J376" i="24"/>
  <c r="J377" i="24"/>
  <c r="J378" i="24"/>
  <c r="J379" i="24"/>
  <c r="J380" i="24"/>
  <c r="J381" i="24"/>
  <c r="J382" i="24"/>
  <c r="J387" i="24"/>
  <c r="J388" i="24"/>
  <c r="J389" i="24"/>
  <c r="J390" i="24"/>
  <c r="J391" i="24"/>
  <c r="J392" i="24"/>
  <c r="J393" i="24"/>
  <c r="J394" i="24"/>
  <c r="J395" i="24"/>
  <c r="J396" i="24"/>
  <c r="J397" i="24"/>
  <c r="J398" i="24"/>
  <c r="J399" i="24"/>
  <c r="J400" i="24"/>
  <c r="J401" i="24"/>
  <c r="J402" i="24"/>
  <c r="J407" i="24"/>
  <c r="J408" i="24"/>
  <c r="J409" i="24"/>
  <c r="J410" i="24"/>
  <c r="J411" i="24"/>
  <c r="J412" i="24"/>
  <c r="J413" i="24"/>
  <c r="J414" i="24"/>
  <c r="J415" i="24"/>
  <c r="J416" i="24"/>
  <c r="J417" i="24"/>
  <c r="J418" i="24"/>
  <c r="J419" i="24"/>
  <c r="J420" i="24"/>
  <c r="J421" i="24"/>
  <c r="J422" i="24"/>
  <c r="J427" i="24"/>
  <c r="J428" i="24"/>
  <c r="J429" i="24"/>
  <c r="J430" i="24"/>
  <c r="J431" i="24"/>
  <c r="J432" i="24"/>
  <c r="J433" i="24"/>
  <c r="J434" i="24"/>
  <c r="J435" i="24"/>
  <c r="J436" i="24"/>
  <c r="J437" i="24"/>
  <c r="J438" i="24"/>
  <c r="J439" i="24"/>
  <c r="J440" i="24"/>
  <c r="J441" i="24"/>
  <c r="J442" i="24"/>
  <c r="J447" i="24"/>
  <c r="J448" i="24"/>
  <c r="J449" i="24"/>
  <c r="J450" i="24"/>
  <c r="J451" i="24"/>
  <c r="J452" i="24"/>
  <c r="J453" i="24"/>
  <c r="J454" i="24"/>
  <c r="J455" i="24"/>
  <c r="J456" i="24"/>
  <c r="J457" i="24"/>
  <c r="J458" i="24"/>
  <c r="J459" i="24"/>
  <c r="J460" i="24"/>
  <c r="J461" i="24"/>
  <c r="J462" i="24"/>
  <c r="J467" i="24"/>
  <c r="J468" i="24"/>
  <c r="J469" i="24"/>
  <c r="J470" i="24"/>
  <c r="J471" i="24"/>
  <c r="J472" i="24"/>
  <c r="J473" i="24"/>
  <c r="J474" i="24"/>
  <c r="J475" i="24"/>
  <c r="J476" i="24"/>
  <c r="J477" i="24"/>
  <c r="J478" i="24"/>
  <c r="J479" i="24"/>
  <c r="J480" i="24"/>
  <c r="J481" i="24"/>
  <c r="J482" i="24"/>
  <c r="J487" i="24"/>
  <c r="J488" i="24"/>
  <c r="J489" i="24"/>
  <c r="J490" i="24"/>
  <c r="J491" i="24"/>
  <c r="J492" i="24"/>
  <c r="J493" i="24"/>
  <c r="J494" i="24"/>
  <c r="J495" i="24"/>
  <c r="J496" i="24"/>
  <c r="J497" i="24"/>
  <c r="J498" i="24"/>
  <c r="J499" i="24"/>
  <c r="J500" i="24"/>
  <c r="J501" i="24"/>
  <c r="J502" i="24"/>
  <c r="J507" i="24"/>
  <c r="J508" i="24"/>
  <c r="J509" i="24"/>
  <c r="J510" i="24"/>
  <c r="J511" i="24"/>
  <c r="J512" i="24"/>
  <c r="J513" i="24"/>
  <c r="J514" i="24"/>
  <c r="J515" i="24"/>
  <c r="J516" i="24"/>
  <c r="J517" i="24"/>
  <c r="J518" i="24"/>
  <c r="J519" i="24"/>
  <c r="J520" i="24"/>
  <c r="J521" i="24"/>
  <c r="J522" i="24"/>
  <c r="J527" i="24"/>
  <c r="J528" i="24"/>
  <c r="J529" i="24"/>
  <c r="J530" i="24"/>
  <c r="J531" i="24"/>
  <c r="J532" i="24"/>
  <c r="J533" i="24"/>
  <c r="J534" i="24"/>
  <c r="J535" i="24"/>
  <c r="J536" i="24"/>
  <c r="J537" i="24"/>
  <c r="J538" i="24"/>
  <c r="J539" i="24"/>
  <c r="J540" i="24"/>
  <c r="J541" i="24"/>
  <c r="J542" i="24"/>
  <c r="J547" i="24"/>
  <c r="J548" i="24"/>
  <c r="J549" i="24"/>
  <c r="J550" i="24"/>
  <c r="J551" i="24"/>
  <c r="J552" i="24"/>
  <c r="J553" i="24"/>
  <c r="J554" i="24"/>
  <c r="J555" i="24"/>
  <c r="J556" i="24"/>
  <c r="J557" i="24"/>
  <c r="J558" i="24"/>
  <c r="J559" i="24"/>
  <c r="J560" i="24"/>
  <c r="J561" i="24"/>
  <c r="J562" i="24"/>
  <c r="J567" i="24"/>
  <c r="J568" i="24"/>
  <c r="J569" i="24"/>
  <c r="J570" i="24"/>
  <c r="J571" i="24"/>
  <c r="J572" i="24"/>
  <c r="J573" i="24"/>
  <c r="J574" i="24"/>
  <c r="J575" i="24"/>
  <c r="J576" i="24"/>
  <c r="J577" i="24"/>
  <c r="J578" i="24"/>
  <c r="J579" i="24"/>
  <c r="J580" i="24"/>
  <c r="J581" i="24"/>
  <c r="J582" i="24"/>
  <c r="J587" i="24"/>
  <c r="J588" i="24"/>
  <c r="J589" i="24"/>
  <c r="J590" i="24"/>
  <c r="J591" i="24"/>
  <c r="J592" i="24"/>
  <c r="J593" i="24"/>
  <c r="J594" i="24"/>
  <c r="J595" i="24"/>
  <c r="J596" i="24"/>
  <c r="J597" i="24"/>
  <c r="J598" i="24"/>
  <c r="J599" i="24"/>
  <c r="J600" i="24"/>
  <c r="J601" i="24"/>
  <c r="J602" i="24"/>
  <c r="J607" i="24"/>
  <c r="J608" i="24"/>
  <c r="J609" i="24"/>
  <c r="J610" i="24"/>
  <c r="J611" i="24"/>
  <c r="J612" i="24"/>
  <c r="J613" i="24"/>
  <c r="J614" i="24"/>
  <c r="J615" i="24"/>
  <c r="J616" i="24"/>
  <c r="J617" i="24"/>
  <c r="J618" i="24"/>
  <c r="J619" i="24"/>
  <c r="J620" i="24"/>
  <c r="J621" i="24"/>
  <c r="J622" i="24"/>
  <c r="J627" i="24"/>
  <c r="J628" i="24"/>
  <c r="J629" i="24"/>
  <c r="J630" i="24"/>
  <c r="J631" i="24"/>
  <c r="J632" i="24"/>
  <c r="J633" i="24"/>
  <c r="J634" i="24"/>
  <c r="J635" i="24"/>
  <c r="J636" i="24"/>
  <c r="J637" i="24"/>
  <c r="J638" i="24"/>
  <c r="J639" i="24"/>
  <c r="J640" i="24"/>
  <c r="J641" i="24"/>
  <c r="J642" i="24"/>
  <c r="J647" i="24"/>
  <c r="J648" i="24"/>
  <c r="J649" i="24"/>
  <c r="J650" i="24"/>
  <c r="J651" i="24"/>
  <c r="J652" i="24"/>
  <c r="J653" i="24"/>
  <c r="J654" i="24"/>
  <c r="J655" i="24"/>
  <c r="J656" i="24"/>
  <c r="J657" i="24"/>
  <c r="J658" i="24"/>
  <c r="J659" i="24"/>
  <c r="J660" i="24"/>
  <c r="J661" i="24"/>
  <c r="J662" i="24"/>
  <c r="J667" i="24"/>
  <c r="J668" i="24"/>
  <c r="J669" i="24"/>
  <c r="J670" i="24"/>
  <c r="J671" i="24"/>
  <c r="J672" i="24"/>
  <c r="J673" i="24"/>
  <c r="J674" i="24"/>
  <c r="J675" i="24"/>
  <c r="J676" i="24"/>
  <c r="J677" i="24"/>
  <c r="J678" i="24"/>
  <c r="J679" i="24"/>
  <c r="J680" i="24"/>
  <c r="J681" i="24"/>
  <c r="J682" i="24"/>
  <c r="J687" i="24"/>
  <c r="J688" i="24"/>
  <c r="J689" i="24"/>
  <c r="J690" i="24"/>
  <c r="J691" i="24"/>
  <c r="J692" i="24"/>
  <c r="J693" i="24"/>
  <c r="J694" i="24"/>
  <c r="J695" i="24"/>
  <c r="J696" i="24"/>
  <c r="J697" i="24"/>
  <c r="J698" i="24"/>
  <c r="J699" i="24"/>
  <c r="J700" i="24"/>
  <c r="J701" i="24"/>
  <c r="J702" i="24"/>
  <c r="J707" i="24"/>
  <c r="J708" i="24"/>
  <c r="J709" i="24"/>
  <c r="J710" i="24"/>
  <c r="J711" i="24"/>
  <c r="J712" i="24"/>
  <c r="J713" i="24"/>
  <c r="J714" i="24"/>
  <c r="J715" i="24"/>
  <c r="J716" i="24"/>
  <c r="J717" i="24"/>
  <c r="J718" i="24"/>
  <c r="J719" i="24"/>
  <c r="J720" i="24"/>
  <c r="J721" i="24"/>
  <c r="J722" i="24"/>
  <c r="J727" i="24"/>
  <c r="J728" i="24"/>
  <c r="J729" i="24"/>
  <c r="J730" i="24"/>
  <c r="J731" i="24"/>
  <c r="J732" i="24"/>
  <c r="J733" i="24"/>
  <c r="J734" i="24"/>
  <c r="J735" i="24"/>
  <c r="J736" i="24"/>
  <c r="J737" i="24"/>
  <c r="J738" i="24"/>
  <c r="J739" i="24"/>
  <c r="J740" i="24"/>
  <c r="J741" i="24"/>
  <c r="J742" i="24"/>
  <c r="J747" i="24"/>
  <c r="J748" i="24"/>
  <c r="J749" i="24"/>
  <c r="J750" i="24"/>
  <c r="J751" i="24"/>
  <c r="J752" i="24"/>
  <c r="J753" i="24"/>
  <c r="J754" i="24"/>
  <c r="J755" i="24"/>
  <c r="J756" i="24"/>
  <c r="J757" i="24"/>
  <c r="J758" i="24"/>
  <c r="J759" i="24"/>
  <c r="J760" i="24"/>
  <c r="J761" i="24"/>
  <c r="J762" i="24"/>
  <c r="J767" i="24"/>
  <c r="J768" i="24"/>
  <c r="J769" i="24"/>
  <c r="J770" i="24"/>
  <c r="J771" i="24"/>
  <c r="J772" i="24"/>
  <c r="J773" i="24"/>
  <c r="J774" i="24"/>
  <c r="J775" i="24"/>
  <c r="J776" i="24"/>
  <c r="J777" i="24"/>
  <c r="J778" i="24"/>
  <c r="J779" i="24"/>
  <c r="J780" i="24"/>
  <c r="J781" i="24"/>
  <c r="J782" i="24"/>
  <c r="J787" i="24"/>
  <c r="J788" i="24"/>
  <c r="J789" i="24"/>
  <c r="J790" i="24"/>
  <c r="J791" i="24"/>
  <c r="J792" i="24"/>
  <c r="J793" i="24"/>
  <c r="J794" i="24"/>
  <c r="J795" i="24"/>
  <c r="J796" i="24"/>
  <c r="J797" i="24"/>
  <c r="J798" i="24"/>
  <c r="J799" i="24"/>
  <c r="J800" i="24"/>
  <c r="J801" i="24"/>
  <c r="J802" i="24"/>
  <c r="J807" i="24"/>
  <c r="J808" i="24"/>
  <c r="J809" i="24"/>
  <c r="J810" i="24"/>
  <c r="J811" i="24"/>
  <c r="J812" i="24"/>
  <c r="J813" i="24"/>
  <c r="J814" i="24"/>
  <c r="J815" i="24"/>
  <c r="J816" i="24"/>
  <c r="J817" i="24"/>
  <c r="J818" i="24"/>
  <c r="J819" i="24"/>
  <c r="J820" i="24"/>
  <c r="J821" i="24"/>
  <c r="J822" i="24"/>
  <c r="J827" i="24"/>
  <c r="J828" i="24"/>
  <c r="J829" i="24"/>
  <c r="J830" i="24"/>
  <c r="J831" i="24"/>
  <c r="J832" i="24"/>
  <c r="J833" i="24"/>
  <c r="J834" i="24"/>
  <c r="J835" i="24"/>
  <c r="J836" i="24"/>
  <c r="J837" i="24"/>
  <c r="J838" i="24"/>
  <c r="J839" i="24"/>
  <c r="J840" i="24"/>
  <c r="J841" i="24"/>
  <c r="J842" i="24"/>
  <c r="J847" i="24"/>
  <c r="J848" i="24"/>
  <c r="J849" i="24"/>
  <c r="J850" i="24"/>
  <c r="J851" i="24"/>
  <c r="J852" i="24"/>
  <c r="J853" i="24"/>
  <c r="J854" i="24"/>
  <c r="J855" i="24"/>
  <c r="J856" i="24"/>
  <c r="J857" i="24"/>
  <c r="J858" i="24"/>
  <c r="J859" i="24"/>
  <c r="J860" i="24"/>
  <c r="J861" i="24"/>
  <c r="J862" i="24"/>
  <c r="J867" i="24"/>
  <c r="J868" i="24"/>
  <c r="J869" i="24"/>
  <c r="J870" i="24"/>
  <c r="J871" i="24"/>
  <c r="J872" i="24"/>
  <c r="J873" i="24"/>
  <c r="J874" i="24"/>
  <c r="J875" i="24"/>
  <c r="J876" i="24"/>
  <c r="J877" i="24"/>
  <c r="J878" i="24"/>
  <c r="J879" i="24"/>
  <c r="J880" i="24"/>
  <c r="J881" i="24"/>
  <c r="J882" i="24"/>
  <c r="J887" i="24"/>
  <c r="J888" i="24"/>
  <c r="J889" i="24"/>
  <c r="J890" i="24"/>
  <c r="J891" i="24"/>
  <c r="J892" i="24"/>
  <c r="J893" i="24"/>
  <c r="J894" i="24"/>
  <c r="J895" i="24"/>
  <c r="J896" i="24"/>
  <c r="J897" i="24"/>
  <c r="J898" i="24"/>
  <c r="J899" i="24"/>
  <c r="J900" i="24"/>
  <c r="J901" i="24"/>
  <c r="J902" i="24"/>
  <c r="J907" i="24"/>
  <c r="J908" i="24"/>
  <c r="J909" i="24"/>
  <c r="J910" i="24"/>
  <c r="J911" i="24"/>
  <c r="J912" i="24"/>
  <c r="J913" i="24"/>
  <c r="J914" i="24"/>
  <c r="J915" i="24"/>
  <c r="J916" i="24"/>
  <c r="J917" i="24"/>
  <c r="J918" i="24"/>
  <c r="J919" i="24"/>
  <c r="J920" i="24"/>
  <c r="J921" i="24"/>
  <c r="J922" i="24"/>
  <c r="J927" i="24"/>
  <c r="J928" i="24"/>
  <c r="J929" i="24"/>
  <c r="J930" i="24"/>
  <c r="J931" i="24"/>
  <c r="J932" i="24"/>
  <c r="J933" i="24"/>
  <c r="J934" i="24"/>
  <c r="J935" i="24"/>
  <c r="J936" i="24"/>
  <c r="J937" i="24"/>
  <c r="J938" i="24"/>
  <c r="J939" i="24"/>
  <c r="J940" i="24"/>
  <c r="J941" i="24"/>
  <c r="J942" i="24"/>
  <c r="J947" i="24"/>
  <c r="J948" i="24"/>
  <c r="J949" i="24"/>
  <c r="J950" i="24"/>
  <c r="J951" i="24"/>
  <c r="J952" i="24"/>
  <c r="J953" i="24"/>
  <c r="J954" i="24"/>
  <c r="J955" i="24"/>
  <c r="J956" i="24"/>
  <c r="J957" i="24"/>
  <c r="J958" i="24"/>
  <c r="J959" i="24"/>
  <c r="J960" i="24"/>
  <c r="J961" i="24"/>
  <c r="J962" i="24"/>
  <c r="J967" i="24"/>
  <c r="J968" i="24"/>
  <c r="J969" i="24"/>
  <c r="J970" i="24"/>
  <c r="J971" i="24"/>
  <c r="J972" i="24"/>
  <c r="J973" i="24"/>
  <c r="J974" i="24"/>
  <c r="J975" i="24"/>
  <c r="J976" i="24"/>
  <c r="J977" i="24"/>
  <c r="J978" i="24"/>
  <c r="J979" i="24"/>
  <c r="J980" i="24"/>
  <c r="J981" i="24"/>
  <c r="J982" i="24"/>
  <c r="J987" i="24"/>
  <c r="J988" i="24"/>
  <c r="J989" i="24"/>
  <c r="J990" i="24"/>
  <c r="J991" i="24"/>
  <c r="J992" i="24"/>
  <c r="J993" i="24"/>
  <c r="J994" i="24"/>
  <c r="J995" i="24"/>
  <c r="J996" i="24"/>
  <c r="J997" i="24"/>
  <c r="J998" i="24"/>
  <c r="J999" i="24"/>
  <c r="J1000" i="24"/>
  <c r="J1001" i="24"/>
  <c r="J1002" i="24"/>
  <c r="BA8" i="15"/>
  <c r="AZ8" i="15"/>
  <c r="AY8" i="15"/>
  <c r="AX8" i="15"/>
  <c r="AW8" i="15"/>
  <c r="AV8" i="15"/>
  <c r="AU8" i="15"/>
  <c r="AT8" i="15"/>
  <c r="AS8" i="15"/>
  <c r="AR8" i="15"/>
  <c r="AQ8" i="15"/>
  <c r="AP8" i="15"/>
  <c r="AO8" i="15"/>
  <c r="AN8" i="15"/>
  <c r="AM8" i="15"/>
  <c r="AL8" i="15"/>
  <c r="AK8" i="15"/>
  <c r="AJ8" i="15"/>
  <c r="AI8" i="15"/>
  <c r="AH8" i="15"/>
  <c r="AG8" i="15"/>
  <c r="AF8" i="15"/>
  <c r="AE8" i="15"/>
  <c r="AD8" i="15"/>
  <c r="AC8" i="15"/>
  <c r="AB8" i="15"/>
  <c r="AA8" i="15"/>
  <c r="Z8" i="15"/>
  <c r="Y8" i="15"/>
  <c r="X8" i="15"/>
  <c r="W8" i="15"/>
  <c r="V8" i="15"/>
  <c r="U8" i="15"/>
  <c r="T8" i="15"/>
  <c r="S8" i="15"/>
  <c r="R8" i="15"/>
  <c r="Q8" i="15"/>
  <c r="P8" i="15"/>
  <c r="O8" i="15"/>
  <c r="N8" i="15"/>
  <c r="M8" i="15"/>
  <c r="L8" i="15"/>
  <c r="K8" i="15"/>
  <c r="J8" i="15"/>
  <c r="I8" i="15"/>
  <c r="H8" i="15"/>
  <c r="G8" i="15"/>
  <c r="F8" i="15"/>
  <c r="J7" i="22"/>
  <c r="M6" i="17"/>
  <c r="L772" i="22"/>
  <c r="L628" i="22"/>
  <c r="L718" i="22"/>
  <c r="L853" i="22"/>
  <c r="L466" i="22"/>
  <c r="L889" i="22"/>
  <c r="L538" i="22"/>
  <c r="L655" i="22"/>
  <c r="L583" i="22"/>
  <c r="L1072" i="24"/>
  <c r="L1362" i="24"/>
  <c r="L1456" i="24"/>
  <c r="L1497" i="24"/>
  <c r="L1541" i="24"/>
  <c r="L1593" i="24"/>
  <c r="L1637" i="24"/>
  <c r="L1653" i="24"/>
  <c r="L1377" i="24"/>
  <c r="L1398" i="24"/>
  <c r="L1467" i="24"/>
  <c r="L1504" i="24"/>
  <c r="L1531" i="24"/>
  <c r="L1552" i="24"/>
  <c r="L1590" i="24"/>
  <c r="L1611" i="24"/>
  <c r="L1616" i="24"/>
  <c r="L1668" i="24"/>
  <c r="L1672" i="24"/>
  <c r="L1692" i="24"/>
  <c r="L1716" i="24"/>
  <c r="L1736" i="24"/>
  <c r="L1752" i="24"/>
  <c r="L1290" i="24"/>
  <c r="L1365" i="24"/>
  <c r="L1372" i="24"/>
  <c r="L1431" i="24"/>
  <c r="L1442" i="24"/>
  <c r="L1469" i="24"/>
  <c r="L1500" i="24"/>
  <c r="L1527" i="24"/>
  <c r="L1543" i="24"/>
  <c r="L1580" i="24"/>
  <c r="L1602" i="24"/>
  <c r="L1607" i="24"/>
  <c r="L1660" i="24"/>
  <c r="L1665" i="24"/>
  <c r="L1685" i="24"/>
  <c r="L1709" i="24"/>
  <c r="L1093" i="24"/>
  <c r="L1258" i="24"/>
  <c r="L1381" i="24"/>
  <c r="L1409" i="24"/>
  <c r="L1417" i="24"/>
  <c r="L1459" i="24"/>
  <c r="L1465" i="24"/>
  <c r="L1502" i="24"/>
  <c r="L1528" i="24"/>
  <c r="L1555" i="24"/>
  <c r="L1576" i="24"/>
  <c r="L1614" i="24"/>
  <c r="L1635" i="24"/>
  <c r="L1640" i="24"/>
  <c r="L1686" i="24"/>
  <c r="L1690" i="24"/>
  <c r="L1710" i="24"/>
  <c r="L1734" i="24"/>
  <c r="L1754" i="24"/>
  <c r="L1404" i="24"/>
  <c r="L1562" i="24"/>
  <c r="L1647" i="24"/>
  <c r="L1667" i="24"/>
  <c r="L1761" i="24"/>
  <c r="L1769" i="24"/>
  <c r="L1789" i="24"/>
  <c r="L1809" i="24"/>
  <c r="L1829" i="24"/>
  <c r="L1845" i="24"/>
  <c r="L1871" i="24"/>
  <c r="L1883" i="24"/>
  <c r="L1888" i="24"/>
  <c r="L1917" i="24"/>
  <c r="L1921" i="24"/>
  <c r="L1938" i="24"/>
  <c r="L1955" i="24"/>
  <c r="L1972" i="24"/>
  <c r="L1989" i="24"/>
  <c r="M1010" i="24"/>
  <c r="M1022" i="24"/>
  <c r="M1026" i="24"/>
  <c r="M1054" i="24"/>
  <c r="M1058" i="24"/>
  <c r="M1074" i="24"/>
  <c r="M1090" i="24"/>
  <c r="M1106" i="24"/>
  <c r="M1118" i="24"/>
  <c r="M1122" i="24"/>
  <c r="M1142" i="24"/>
  <c r="M1158" i="24"/>
  <c r="M1163" i="24"/>
  <c r="M1180" i="24"/>
  <c r="M1192" i="24"/>
  <c r="M1196" i="24"/>
  <c r="M1213" i="24"/>
  <c r="M1225" i="24"/>
  <c r="M1229" i="24"/>
  <c r="M1245" i="24"/>
  <c r="M1257" i="24"/>
  <c r="M1261" i="24"/>
  <c r="M1277" i="24"/>
  <c r="M1289" i="24"/>
  <c r="M1293" i="24"/>
  <c r="M1309" i="24"/>
  <c r="M1321" i="24"/>
  <c r="M1325" i="24"/>
  <c r="M1341" i="24"/>
  <c r="M1353" i="24"/>
  <c r="M1357" i="24"/>
  <c r="L1269" i="24"/>
  <c r="L1418" i="24"/>
  <c r="L1439" i="24"/>
  <c r="L1530" i="24"/>
  <c r="L1594" i="24"/>
  <c r="L1615" i="24"/>
  <c r="L1691" i="24"/>
  <c r="L1731" i="24"/>
  <c r="L1739" i="24"/>
  <c r="L1763" i="24"/>
  <c r="L1775" i="24"/>
  <c r="L1779" i="24"/>
  <c r="L1795" i="24"/>
  <c r="L1807" i="24"/>
  <c r="L1811" i="24"/>
  <c r="L1827" i="24"/>
  <c r="L1842" i="24"/>
  <c r="L1848" i="24"/>
  <c r="L1864" i="24"/>
  <c r="L1877" i="24"/>
  <c r="L1881" i="24"/>
  <c r="L1898" i="24"/>
  <c r="L1911" i="24"/>
  <c r="L1915" i="24"/>
  <c r="L1932" i="24"/>
  <c r="L1944" i="24"/>
  <c r="L1949" i="24"/>
  <c r="L1965" i="24"/>
  <c r="L1978" i="24"/>
  <c r="L1982" i="24"/>
  <c r="L1999" i="24"/>
  <c r="M1012" i="24"/>
  <c r="M1016" i="24"/>
  <c r="M1032" i="24"/>
  <c r="M1044" i="24"/>
  <c r="M1048" i="24"/>
  <c r="M1064" i="24"/>
  <c r="M1068" i="24"/>
  <c r="M1072" i="24"/>
  <c r="M1080" i="24"/>
  <c r="M1084" i="24"/>
  <c r="M1088" i="24"/>
  <c r="M1096" i="24"/>
  <c r="M1100" i="24"/>
  <c r="M1104" i="24"/>
  <c r="M1112" i="24"/>
  <c r="M1116" i="24"/>
  <c r="M1120" i="24"/>
  <c r="M1129" i="24"/>
  <c r="M1134" i="24"/>
  <c r="M1139" i="24"/>
  <c r="M1150" i="24"/>
  <c r="M1155" i="24"/>
  <c r="M1160" i="24"/>
  <c r="M1170" i="24"/>
  <c r="M1174" i="24"/>
  <c r="M1178" i="24"/>
  <c r="M1186" i="24"/>
  <c r="M1190" i="24"/>
  <c r="M1194" i="24"/>
  <c r="M1202" i="24"/>
  <c r="M1206" i="24"/>
  <c r="M1211" i="24"/>
  <c r="M1219" i="24"/>
  <c r="M1223" i="24"/>
  <c r="M1227" i="24"/>
  <c r="M1235" i="24"/>
  <c r="M1239" i="24"/>
  <c r="M1243" i="24"/>
  <c r="M1251" i="24"/>
  <c r="M1255" i="24"/>
  <c r="M1259" i="24"/>
  <c r="M1267" i="24"/>
  <c r="M1271" i="24"/>
  <c r="M1275" i="24"/>
  <c r="M1283" i="24"/>
  <c r="M1287" i="24"/>
  <c r="M1291" i="24"/>
  <c r="M1299" i="24"/>
  <c r="M1303" i="24"/>
  <c r="M1307" i="24"/>
  <c r="M1315" i="24"/>
  <c r="M1319" i="24"/>
  <c r="M1323" i="24"/>
  <c r="M1331" i="24"/>
  <c r="M1335" i="24"/>
  <c r="M1339" i="24"/>
  <c r="M1347" i="24"/>
  <c r="M1351" i="24"/>
  <c r="M1355" i="24"/>
  <c r="M1363" i="24"/>
  <c r="L1301" i="24"/>
  <c r="L1397" i="24"/>
  <c r="L1492" i="24"/>
  <c r="L1535" i="24"/>
  <c r="L1578" i="24"/>
  <c r="L1663" i="24"/>
  <c r="L1695" i="24"/>
  <c r="L1725" i="24"/>
  <c r="L1756" i="24"/>
  <c r="L1764" i="24"/>
  <c r="L1772" i="24"/>
  <c r="L1788" i="24"/>
  <c r="L1796" i="24"/>
  <c r="L1804" i="24"/>
  <c r="L1820" i="24"/>
  <c r="L1828" i="24"/>
  <c r="L1838" i="24"/>
  <c r="L1857" i="24"/>
  <c r="L1865" i="24"/>
  <c r="L1874" i="24"/>
  <c r="L1891" i="24"/>
  <c r="L1899" i="24"/>
  <c r="L1908" i="24"/>
  <c r="L1924" i="24"/>
  <c r="L1933" i="24"/>
  <c r="L1941" i="24"/>
  <c r="L1958" i="24"/>
  <c r="L1966" i="24"/>
  <c r="L1975" i="24"/>
  <c r="L1992" i="24"/>
  <c r="L2000" i="24"/>
  <c r="M1009" i="24"/>
  <c r="M1025" i="24"/>
  <c r="M1033" i="24"/>
  <c r="M1041" i="24"/>
  <c r="M1057" i="24"/>
  <c r="M1065" i="24"/>
  <c r="M1073" i="24"/>
  <c r="M1089" i="24"/>
  <c r="M1097" i="24"/>
  <c r="M1105" i="24"/>
  <c r="M1121" i="24"/>
  <c r="M1130" i="24"/>
  <c r="M1141" i="24"/>
  <c r="M1162" i="24"/>
  <c r="M1171" i="24"/>
  <c r="M1179" i="24"/>
  <c r="M1195" i="24"/>
  <c r="M1203" i="24"/>
  <c r="M1212" i="24"/>
  <c r="M1228" i="24"/>
  <c r="M1236" i="24"/>
  <c r="M1244" i="24"/>
  <c r="M1260" i="24"/>
  <c r="M1268" i="24"/>
  <c r="M1276" i="24"/>
  <c r="M1292" i="24"/>
  <c r="M1300" i="24"/>
  <c r="M1308" i="24"/>
  <c r="M1324" i="24"/>
  <c r="M1332" i="24"/>
  <c r="M1340" i="24"/>
  <c r="M1356" i="24"/>
  <c r="M1364" i="24"/>
  <c r="M1369" i="24"/>
  <c r="M1377" i="24"/>
  <c r="M1381" i="24"/>
  <c r="M1385" i="24"/>
  <c r="M1393" i="24"/>
  <c r="M1397" i="24"/>
  <c r="M1401" i="24"/>
  <c r="M1409" i="24"/>
  <c r="M1413" i="24"/>
  <c r="M1417" i="24"/>
  <c r="M1425" i="24"/>
  <c r="M1429" i="24"/>
  <c r="M1433" i="24"/>
  <c r="M1441" i="24"/>
  <c r="M1445" i="24"/>
  <c r="M1449" i="24"/>
  <c r="M1457" i="24"/>
  <c r="M1461" i="24"/>
  <c r="M1465" i="24"/>
  <c r="M1474" i="24"/>
  <c r="M1480" i="24"/>
  <c r="M1485" i="24"/>
  <c r="M1494" i="24"/>
  <c r="M1498" i="24"/>
  <c r="M1502" i="24"/>
  <c r="M1510" i="24"/>
  <c r="M1514" i="24"/>
  <c r="M1518" i="24"/>
  <c r="M1526" i="24"/>
  <c r="M1530" i="24"/>
  <c r="M1534" i="24"/>
  <c r="M1542" i="24"/>
  <c r="M1546" i="24"/>
  <c r="M1550" i="24"/>
  <c r="M1558" i="24"/>
  <c r="M1562" i="24"/>
  <c r="M1566" i="24"/>
  <c r="M1574" i="24"/>
  <c r="M1578" i="24"/>
  <c r="M1582" i="24"/>
  <c r="M1590" i="24"/>
  <c r="M1594" i="24"/>
  <c r="M1598" i="24"/>
  <c r="M1606" i="24"/>
  <c r="M1610" i="24"/>
  <c r="M1614" i="24"/>
  <c r="M1622" i="24"/>
  <c r="M1626" i="24"/>
  <c r="M1630" i="24"/>
  <c r="M1638" i="24"/>
  <c r="M1642" i="24"/>
  <c r="M1646" i="24"/>
  <c r="M1654" i="24"/>
  <c r="M1658" i="24"/>
  <c r="M1662" i="24"/>
  <c r="M1670" i="24"/>
  <c r="M1674" i="24"/>
  <c r="M1678" i="24"/>
  <c r="M1686" i="24"/>
  <c r="M1690" i="24"/>
  <c r="M1694" i="24"/>
  <c r="M1702" i="24"/>
  <c r="M1706" i="24"/>
  <c r="M1710" i="24"/>
  <c r="L1354" i="24"/>
  <c r="L1412" i="24"/>
  <c r="L1455" i="24"/>
  <c r="L1546" i="24"/>
  <c r="L1588" i="24"/>
  <c r="L1631" i="24"/>
  <c r="L1703" i="24"/>
  <c r="L1729" i="24"/>
  <c r="L1745" i="24"/>
  <c r="L1766" i="24"/>
  <c r="L1774" i="24"/>
  <c r="L1782" i="24"/>
  <c r="L1798" i="24"/>
  <c r="L1806" i="24"/>
  <c r="L1814" i="24"/>
  <c r="L1830" i="24"/>
  <c r="L1841" i="24"/>
  <c r="L1851" i="24"/>
  <c r="L1868" i="24"/>
  <c r="L1876" i="24"/>
  <c r="L1884" i="24"/>
  <c r="L1901" i="24"/>
  <c r="L1910" i="24"/>
  <c r="L1918" i="24"/>
  <c r="L1935" i="24"/>
  <c r="L1943" i="24"/>
  <c r="L1952" i="24"/>
  <c r="L1969" i="24"/>
  <c r="L1977" i="24"/>
  <c r="L1985" i="24"/>
  <c r="L2002" i="24"/>
  <c r="M1011" i="24"/>
  <c r="M1019" i="24"/>
  <c r="M1035" i="24"/>
  <c r="M1043" i="24"/>
  <c r="M1051" i="24"/>
  <c r="M1067" i="24"/>
  <c r="M1075" i="24"/>
  <c r="M1083" i="24"/>
  <c r="M1099" i="24"/>
  <c r="M1107" i="24"/>
  <c r="M1115" i="24"/>
  <c r="M1133" i="24"/>
  <c r="M1143" i="24"/>
  <c r="M1154" i="24"/>
  <c r="M1173" i="24"/>
  <c r="M1181" i="24"/>
  <c r="M1189" i="24"/>
  <c r="M1205" i="24"/>
  <c r="M1214" i="24"/>
  <c r="M1222" i="24"/>
  <c r="M1238" i="24"/>
  <c r="M1246" i="24"/>
  <c r="M1254" i="24"/>
  <c r="M1270" i="24"/>
  <c r="M1278" i="24"/>
  <c r="M1286" i="24"/>
  <c r="M1302" i="24"/>
  <c r="M1310" i="24"/>
  <c r="M1318" i="24"/>
  <c r="M1334" i="24"/>
  <c r="M1342" i="24"/>
  <c r="M1350" i="24"/>
  <c r="M1366" i="24"/>
  <c r="M1370" i="24"/>
  <c r="M1374" i="24"/>
  <c r="M1382" i="24"/>
  <c r="M1386" i="24"/>
  <c r="M1390" i="24"/>
  <c r="M1398" i="24"/>
  <c r="M1402" i="24"/>
  <c r="M1406" i="24"/>
  <c r="M1414" i="24"/>
  <c r="M1418" i="24"/>
  <c r="M1422" i="24"/>
  <c r="M1430" i="24"/>
  <c r="M1434" i="24"/>
  <c r="M1438" i="24"/>
  <c r="M1446" i="24"/>
  <c r="M1450" i="24"/>
  <c r="M1454" i="24"/>
  <c r="M1462" i="24"/>
  <c r="M1466" i="24"/>
  <c r="M1470" i="24"/>
  <c r="M1481" i="24"/>
  <c r="M1486" i="24"/>
  <c r="M1491" i="24"/>
  <c r="M1499" i="24"/>
  <c r="M1503" i="24"/>
  <c r="M1507" i="24"/>
  <c r="M1515" i="24"/>
  <c r="M1519" i="24"/>
  <c r="M1523" i="24"/>
  <c r="M1531" i="24"/>
  <c r="M1535" i="24"/>
  <c r="M1539" i="24"/>
  <c r="M1547" i="24"/>
  <c r="M1551" i="24"/>
  <c r="M1555" i="24"/>
  <c r="M1563" i="24"/>
  <c r="M1567" i="24"/>
  <c r="M1571" i="24"/>
  <c r="M1579" i="24"/>
  <c r="M1583" i="24"/>
  <c r="M1587" i="24"/>
  <c r="M1595" i="24"/>
  <c r="M1599" i="24"/>
  <c r="M1603" i="24"/>
  <c r="M1611" i="24"/>
  <c r="M1615" i="24"/>
  <c r="M1619" i="24"/>
  <c r="M1627" i="24"/>
  <c r="M1631" i="24"/>
  <c r="M1635" i="24"/>
  <c r="M1643" i="24"/>
  <c r="M1647" i="24"/>
  <c r="M1651" i="24"/>
  <c r="M1659" i="24"/>
  <c r="M1663" i="24"/>
  <c r="M1667" i="24"/>
  <c r="M1675" i="24"/>
  <c r="M1679" i="24"/>
  <c r="M1683" i="24"/>
  <c r="M1691" i="24"/>
  <c r="M1695" i="24"/>
  <c r="M1699" i="24"/>
  <c r="M1707" i="24"/>
  <c r="L1146" i="24"/>
  <c r="L1369" i="24"/>
  <c r="L1466" i="24"/>
  <c r="L1514" i="24"/>
  <c r="L1556" i="24"/>
  <c r="L1642" i="24"/>
  <c r="L1679" i="24"/>
  <c r="L1711" i="24"/>
  <c r="L1749" i="24"/>
  <c r="L1760" i="24"/>
  <c r="L1768" i="24"/>
  <c r="L1776" i="24"/>
  <c r="L1784" i="24"/>
  <c r="L1792" i="24"/>
  <c r="L1800" i="24"/>
  <c r="L1808" i="24"/>
  <c r="L1816" i="24"/>
  <c r="L1824" i="24"/>
  <c r="L1833" i="24"/>
  <c r="L1844" i="24"/>
  <c r="L1853" i="24"/>
  <c r="L1861" i="24"/>
  <c r="L1870" i="24"/>
  <c r="L1878" i="24"/>
  <c r="L1886" i="24"/>
  <c r="L1895" i="24"/>
  <c r="L1903" i="24"/>
  <c r="L1912" i="24"/>
  <c r="L1920" i="24"/>
  <c r="L1929" i="24"/>
  <c r="L1937" i="24"/>
  <c r="L1945" i="24"/>
  <c r="L1954" i="24"/>
  <c r="L1962" i="24"/>
  <c r="L1971" i="24"/>
  <c r="L1979" i="24"/>
  <c r="L1988" i="24"/>
  <c r="L1996" i="24"/>
  <c r="L2004" i="24"/>
  <c r="M1013" i="24"/>
  <c r="M1021" i="24"/>
  <c r="M1029" i="24"/>
  <c r="M1037" i="24"/>
  <c r="M1045" i="24"/>
  <c r="M1053" i="24"/>
  <c r="M1061" i="24"/>
  <c r="M1069" i="24"/>
  <c r="M1077" i="24"/>
  <c r="M1085" i="24"/>
  <c r="M1093" i="24"/>
  <c r="M1101" i="24"/>
  <c r="M1109" i="24"/>
  <c r="M1117" i="24"/>
  <c r="M1125" i="24"/>
  <c r="M1135" i="24"/>
  <c r="M1146" i="24"/>
  <c r="M1156" i="24"/>
  <c r="M1167" i="24"/>
  <c r="M1175" i="24"/>
  <c r="M1183" i="24"/>
  <c r="M1191" i="24"/>
  <c r="M1199" i="24"/>
  <c r="M1208" i="24"/>
  <c r="M1216" i="24"/>
  <c r="M1224" i="24"/>
  <c r="M1232" i="24"/>
  <c r="M1240" i="24"/>
  <c r="M1248" i="24"/>
  <c r="M1256" i="24"/>
  <c r="M1264" i="24"/>
  <c r="M1272" i="24"/>
  <c r="M1280" i="24"/>
  <c r="M1288" i="24"/>
  <c r="M1296" i="24"/>
  <c r="M1304" i="24"/>
  <c r="M1312" i="24"/>
  <c r="M1320" i="24"/>
  <c r="M1328" i="24"/>
  <c r="M1336" i="24"/>
  <c r="M1344" i="24"/>
  <c r="M1352" i="24"/>
  <c r="M1360" i="24"/>
  <c r="M1367" i="24"/>
  <c r="M1371" i="24"/>
  <c r="M1375" i="24"/>
  <c r="M1379" i="24"/>
  <c r="M1383" i="24"/>
  <c r="M1387" i="24"/>
  <c r="M1391" i="24"/>
  <c r="M1395" i="24"/>
  <c r="M1399" i="24"/>
  <c r="M1403" i="24"/>
  <c r="M1407" i="24"/>
  <c r="M1411" i="24"/>
  <c r="M1415" i="24"/>
  <c r="M1419" i="24"/>
  <c r="M1423" i="24"/>
  <c r="M1427" i="24"/>
  <c r="M1431" i="24"/>
  <c r="M1435" i="24"/>
  <c r="M1439" i="24"/>
  <c r="M1443" i="24"/>
  <c r="M1447" i="24"/>
  <c r="M1451" i="24"/>
  <c r="M1455" i="24"/>
  <c r="M1459" i="24"/>
  <c r="M1463" i="24"/>
  <c r="M1467" i="24"/>
  <c r="M1472" i="24"/>
  <c r="M1477" i="24"/>
  <c r="M1482" i="24"/>
  <c r="M1488" i="24"/>
  <c r="M1492" i="24"/>
  <c r="M1496" i="24"/>
  <c r="M1500" i="24"/>
  <c r="M1504" i="24"/>
  <c r="M1508" i="24"/>
  <c r="M1512" i="24"/>
  <c r="M1516" i="24"/>
  <c r="M1520" i="24"/>
  <c r="M1524" i="24"/>
  <c r="M1528" i="24"/>
  <c r="M1532" i="24"/>
  <c r="M1536" i="24"/>
  <c r="M1540" i="24"/>
  <c r="M1544" i="24"/>
  <c r="M1548" i="24"/>
  <c r="M1552" i="24"/>
  <c r="M1556" i="24"/>
  <c r="M1560" i="24"/>
  <c r="M1564" i="24"/>
  <c r="M1568" i="24"/>
  <c r="M1572" i="24"/>
  <c r="M1576" i="24"/>
  <c r="M1580" i="24"/>
  <c r="M1584" i="24"/>
  <c r="M1588" i="24"/>
  <c r="M1592" i="24"/>
  <c r="M1596" i="24"/>
  <c r="M1600" i="24"/>
  <c r="M1604" i="24"/>
  <c r="M1608" i="24"/>
  <c r="M1612" i="24"/>
  <c r="M1616" i="24"/>
  <c r="M1620" i="24"/>
  <c r="M1624" i="24"/>
  <c r="M1628" i="24"/>
  <c r="M1632" i="24"/>
  <c r="M1636" i="24"/>
  <c r="M1640" i="24"/>
  <c r="M1644" i="24"/>
  <c r="M1648" i="24"/>
  <c r="M1652" i="24"/>
  <c r="M1656" i="24"/>
  <c r="M1660" i="24"/>
  <c r="M1664" i="24"/>
  <c r="M1668" i="24"/>
  <c r="M1672" i="24"/>
  <c r="M1676" i="24"/>
  <c r="M1680" i="24"/>
  <c r="M1684" i="24"/>
  <c r="L1480" i="24"/>
  <c r="L1652" i="24"/>
  <c r="L1753" i="24"/>
  <c r="L1786" i="24"/>
  <c r="L1818" i="24"/>
  <c r="L1855" i="24"/>
  <c r="L1889" i="24"/>
  <c r="L1922" i="24"/>
  <c r="L1956" i="24"/>
  <c r="L1990" i="24"/>
  <c r="M1023" i="24"/>
  <c r="M1055" i="24"/>
  <c r="M1087" i="24"/>
  <c r="M1119" i="24"/>
  <c r="M1159" i="24"/>
  <c r="M1193" i="24"/>
  <c r="M1226" i="24"/>
  <c r="M1258" i="24"/>
  <c r="M1290" i="24"/>
  <c r="M1322" i="24"/>
  <c r="M1354" i="24"/>
  <c r="M1376" i="24"/>
  <c r="M1392" i="24"/>
  <c r="M1408" i="24"/>
  <c r="M1424" i="24"/>
  <c r="M1440" i="24"/>
  <c r="M1456" i="24"/>
  <c r="M1473" i="24"/>
  <c r="M1493" i="24"/>
  <c r="M1509" i="24"/>
  <c r="M1525" i="24"/>
  <c r="M1541" i="24"/>
  <c r="M1557" i="24"/>
  <c r="M1573" i="24"/>
  <c r="M1589" i="24"/>
  <c r="M1605" i="24"/>
  <c r="M1621" i="24"/>
  <c r="M1637" i="24"/>
  <c r="M1653" i="24"/>
  <c r="M1669" i="24"/>
  <c r="M1685" i="24"/>
  <c r="M1693" i="24"/>
  <c r="M1701" i="24"/>
  <c r="M1709" i="24"/>
  <c r="M1714" i="24"/>
  <c r="M1718" i="24"/>
  <c r="M1722" i="24"/>
  <c r="M1726" i="24"/>
  <c r="M1730" i="24"/>
  <c r="M1734" i="24"/>
  <c r="M1738" i="24"/>
  <c r="M1742" i="24"/>
  <c r="M1746" i="24"/>
  <c r="M1750" i="24"/>
  <c r="M1754" i="24"/>
  <c r="M1758" i="24"/>
  <c r="M1762" i="24"/>
  <c r="M1766" i="24"/>
  <c r="M1770" i="24"/>
  <c r="M1774" i="24"/>
  <c r="M1778" i="24"/>
  <c r="M1782" i="24"/>
  <c r="M1786" i="24"/>
  <c r="M1790" i="24"/>
  <c r="M1794" i="24"/>
  <c r="M1798" i="24"/>
  <c r="M1802" i="24"/>
  <c r="M1806" i="24"/>
  <c r="M1810" i="24"/>
  <c r="M1814" i="24"/>
  <c r="M1818" i="24"/>
  <c r="M1822" i="24"/>
  <c r="M1826" i="24"/>
  <c r="M1831" i="24"/>
  <c r="M1837" i="24"/>
  <c r="M1842" i="24"/>
  <c r="M1847" i="24"/>
  <c r="M1851" i="24"/>
  <c r="M1855" i="24"/>
  <c r="M1859" i="24"/>
  <c r="M1863" i="24"/>
  <c r="M1867" i="24"/>
  <c r="M1871" i="24"/>
  <c r="M1875" i="24"/>
  <c r="M1879" i="24"/>
  <c r="M1883" i="24"/>
  <c r="M1887" i="24"/>
  <c r="M1891" i="24"/>
  <c r="M1895" i="24"/>
  <c r="L1232" i="24"/>
  <c r="L1524" i="24"/>
  <c r="L1687" i="24"/>
  <c r="L1762" i="24"/>
  <c r="L1794" i="24"/>
  <c r="L1826" i="24"/>
  <c r="L1863" i="24"/>
  <c r="L1897" i="24"/>
  <c r="L1931" i="24"/>
  <c r="L1964" i="24"/>
  <c r="L1998" i="24"/>
  <c r="M1031" i="24"/>
  <c r="M1063" i="24"/>
  <c r="M1095" i="24"/>
  <c r="M1127" i="24"/>
  <c r="M1169" i="24"/>
  <c r="M1201" i="24"/>
  <c r="M1234" i="24"/>
  <c r="M1266" i="24"/>
  <c r="M1298" i="24"/>
  <c r="M1330" i="24"/>
  <c r="M1362" i="24"/>
  <c r="M1380" i="24"/>
  <c r="M1396" i="24"/>
  <c r="M1412" i="24"/>
  <c r="M1428" i="24"/>
  <c r="M1444" i="24"/>
  <c r="M1460" i="24"/>
  <c r="M1478" i="24"/>
  <c r="M1497" i="24"/>
  <c r="M1513" i="24"/>
  <c r="M1529" i="24"/>
  <c r="M1545" i="24"/>
  <c r="M1561" i="24"/>
  <c r="M1577" i="24"/>
  <c r="M1593" i="24"/>
  <c r="M1609" i="24"/>
  <c r="M1625" i="24"/>
  <c r="M1641" i="24"/>
  <c r="M1657" i="24"/>
  <c r="M1673" i="24"/>
  <c r="M1688" i="24"/>
  <c r="M1696" i="24"/>
  <c r="M1704" i="24"/>
  <c r="M1711" i="24"/>
  <c r="M1715" i="24"/>
  <c r="M1719" i="24"/>
  <c r="M1723" i="24"/>
  <c r="M1727" i="24"/>
  <c r="M1731" i="24"/>
  <c r="M1735" i="24"/>
  <c r="M1739" i="24"/>
  <c r="M1743" i="24"/>
  <c r="M1747" i="24"/>
  <c r="M1751" i="24"/>
  <c r="M1755" i="24"/>
  <c r="M1759" i="24"/>
  <c r="M1763" i="24"/>
  <c r="M1767" i="24"/>
  <c r="M1771" i="24"/>
  <c r="M1775" i="24"/>
  <c r="M1779" i="24"/>
  <c r="M1783" i="24"/>
  <c r="M1787" i="24"/>
  <c r="M1791" i="24"/>
  <c r="M1795" i="24"/>
  <c r="M1799" i="24"/>
  <c r="M1803" i="24"/>
  <c r="M1807" i="24"/>
  <c r="M1811" i="24"/>
  <c r="M1815" i="24"/>
  <c r="M1819" i="24"/>
  <c r="M1823" i="24"/>
  <c r="M1827" i="24"/>
  <c r="M1833" i="24"/>
  <c r="M1838" i="24"/>
  <c r="M1843" i="24"/>
  <c r="M1848" i="24"/>
  <c r="M1852" i="24"/>
  <c r="M1856" i="24"/>
  <c r="M1860" i="24"/>
  <c r="M1864" i="24"/>
  <c r="M1868" i="24"/>
  <c r="M1872" i="24"/>
  <c r="M1876" i="24"/>
  <c r="M1880" i="24"/>
  <c r="M1884" i="24"/>
  <c r="M1888" i="24"/>
  <c r="L1434" i="24"/>
  <c r="L1610" i="24"/>
  <c r="L1737" i="24"/>
  <c r="L1778" i="24"/>
  <c r="L1810" i="24"/>
  <c r="L1846" i="24"/>
  <c r="L1880" i="24"/>
  <c r="L1914" i="24"/>
  <c r="L1948" i="24"/>
  <c r="L1981" i="24"/>
  <c r="M1015" i="24"/>
  <c r="M1047" i="24"/>
  <c r="M1079" i="24"/>
  <c r="M1111" i="24"/>
  <c r="M1148" i="24"/>
  <c r="M1185" i="24"/>
  <c r="M1218" i="24"/>
  <c r="M1250" i="24"/>
  <c r="M1282" i="24"/>
  <c r="M1314" i="24"/>
  <c r="M1346" i="24"/>
  <c r="M1372" i="24"/>
  <c r="M1388" i="24"/>
  <c r="M1404" i="24"/>
  <c r="M1420" i="24"/>
  <c r="M1436" i="24"/>
  <c r="M1452" i="24"/>
  <c r="M1468" i="24"/>
  <c r="M1489" i="24"/>
  <c r="M1505" i="24"/>
  <c r="M1521" i="24"/>
  <c r="M1537" i="24"/>
  <c r="M1553" i="24"/>
  <c r="M1569" i="24"/>
  <c r="M1585" i="24"/>
  <c r="M1601" i="24"/>
  <c r="M1617" i="24"/>
  <c r="M1633" i="24"/>
  <c r="M1649" i="24"/>
  <c r="M1665" i="24"/>
  <c r="M1681" i="24"/>
  <c r="M1692" i="24"/>
  <c r="M1700" i="24"/>
  <c r="M1708" i="24"/>
  <c r="M1713" i="24"/>
  <c r="M1717" i="24"/>
  <c r="M1721" i="24"/>
  <c r="M1725" i="24"/>
  <c r="M1729" i="24"/>
  <c r="M1733" i="24"/>
  <c r="M1737" i="24"/>
  <c r="M1741" i="24"/>
  <c r="M1745" i="24"/>
  <c r="M1749" i="24"/>
  <c r="M1753" i="24"/>
  <c r="M1757" i="24"/>
  <c r="M1761" i="24"/>
  <c r="M1765" i="24"/>
  <c r="M1769" i="24"/>
  <c r="M1773" i="24"/>
  <c r="M1777" i="24"/>
  <c r="M1781" i="24"/>
  <c r="M1785" i="24"/>
  <c r="M1789" i="24"/>
  <c r="M1793" i="24"/>
  <c r="M1797" i="24"/>
  <c r="M1801" i="24"/>
  <c r="M1805" i="24"/>
  <c r="M1809" i="24"/>
  <c r="M1813" i="24"/>
  <c r="M1817" i="24"/>
  <c r="M1821" i="24"/>
  <c r="M1825" i="24"/>
  <c r="M1830" i="24"/>
  <c r="M1835" i="24"/>
  <c r="M1841" i="24"/>
  <c r="M1846" i="24"/>
  <c r="M1850" i="24"/>
  <c r="M1854" i="24"/>
  <c r="M1858" i="24"/>
  <c r="M1862" i="24"/>
  <c r="M1866" i="24"/>
  <c r="M1870" i="24"/>
  <c r="M1874" i="24"/>
  <c r="M1878" i="24"/>
  <c r="L1770" i="24"/>
  <c r="L1905" i="24"/>
  <c r="M1039" i="24"/>
  <c r="M1177" i="24"/>
  <c r="M1306" i="24"/>
  <c r="M1400" i="24"/>
  <c r="M1464" i="24"/>
  <c r="M1533" i="24"/>
  <c r="M1597" i="24"/>
  <c r="M1661" i="24"/>
  <c r="M1705" i="24"/>
  <c r="M1724" i="24"/>
  <c r="M1740" i="24"/>
  <c r="M1756" i="24"/>
  <c r="M1772" i="24"/>
  <c r="M1788" i="24"/>
  <c r="M1804" i="24"/>
  <c r="M1820" i="24"/>
  <c r="M1839" i="24"/>
  <c r="M1857" i="24"/>
  <c r="M1873" i="24"/>
  <c r="M1885" i="24"/>
  <c r="M1892" i="24"/>
  <c r="M1897" i="24"/>
  <c r="M1901" i="24"/>
  <c r="M1905" i="24"/>
  <c r="M1909" i="24"/>
  <c r="M1913" i="24"/>
  <c r="M1917" i="24"/>
  <c r="M1921" i="24"/>
  <c r="M1925" i="24"/>
  <c r="M1929" i="24"/>
  <c r="M1933" i="24"/>
  <c r="M1937" i="24"/>
  <c r="M1941" i="24"/>
  <c r="M1945" i="24"/>
  <c r="M1949" i="24"/>
  <c r="M1953" i="24"/>
  <c r="M1957" i="24"/>
  <c r="M1961" i="24"/>
  <c r="M1965" i="24"/>
  <c r="M1969" i="24"/>
  <c r="M1973" i="24"/>
  <c r="M1977" i="24"/>
  <c r="M1981" i="24"/>
  <c r="M1985" i="24"/>
  <c r="M1989" i="24"/>
  <c r="M1993" i="24"/>
  <c r="M1997" i="24"/>
  <c r="M2001" i="24"/>
  <c r="M2005" i="24"/>
  <c r="L1382" i="24"/>
  <c r="L1802" i="24"/>
  <c r="L1939" i="24"/>
  <c r="M1071" i="24"/>
  <c r="M1210" i="24"/>
  <c r="M1338" i="24"/>
  <c r="M1416" i="24"/>
  <c r="M1484" i="24"/>
  <c r="M1549" i="24"/>
  <c r="M1613" i="24"/>
  <c r="M1677" i="24"/>
  <c r="M1712" i="24"/>
  <c r="M1728" i="24"/>
  <c r="M1744" i="24"/>
  <c r="M1760" i="24"/>
  <c r="M1776" i="24"/>
  <c r="M1792" i="24"/>
  <c r="M1808" i="24"/>
  <c r="M1824" i="24"/>
  <c r="M1845" i="24"/>
  <c r="M1861" i="24"/>
  <c r="M1877" i="24"/>
  <c r="M1886" i="24"/>
  <c r="M1893" i="24"/>
  <c r="M1898" i="24"/>
  <c r="M1902" i="24"/>
  <c r="M1906" i="24"/>
  <c r="M1910" i="24"/>
  <c r="M1914" i="24"/>
  <c r="M1918" i="24"/>
  <c r="M1922" i="24"/>
  <c r="M1926" i="24"/>
  <c r="M1930" i="24"/>
  <c r="M1934" i="24"/>
  <c r="M1938" i="24"/>
  <c r="M1942" i="24"/>
  <c r="M1946" i="24"/>
  <c r="M1950" i="24"/>
  <c r="M1954" i="24"/>
  <c r="M1958" i="24"/>
  <c r="M1962" i="24"/>
  <c r="M1966" i="24"/>
  <c r="M1970" i="24"/>
  <c r="M1974" i="24"/>
  <c r="M1978" i="24"/>
  <c r="M1982" i="24"/>
  <c r="M1986" i="24"/>
  <c r="M1990" i="24"/>
  <c r="M1994" i="24"/>
  <c r="M1998" i="24"/>
  <c r="M2002" i="24"/>
  <c r="M2006" i="24"/>
  <c r="L1567" i="24"/>
  <c r="L1836" i="24"/>
  <c r="L1973" i="24"/>
  <c r="M1103" i="24"/>
  <c r="M1242" i="24"/>
  <c r="M1368" i="24"/>
  <c r="M1432" i="24"/>
  <c r="M1501" i="24"/>
  <c r="M1565" i="24"/>
  <c r="M1629" i="24"/>
  <c r="M1689" i="24"/>
  <c r="M1716" i="24"/>
  <c r="M1732" i="24"/>
  <c r="M1748" i="24"/>
  <c r="M1764" i="24"/>
  <c r="M1780" i="24"/>
  <c r="M1796" i="24"/>
  <c r="M1812" i="24"/>
  <c r="M1829" i="24"/>
  <c r="M1849" i="24"/>
  <c r="M1865" i="24"/>
  <c r="M1881" i="24"/>
  <c r="M1889" i="24"/>
  <c r="M1894" i="24"/>
  <c r="M1899" i="24"/>
  <c r="M1903" i="24"/>
  <c r="M1907" i="24"/>
  <c r="M1911" i="24"/>
  <c r="M1915" i="24"/>
  <c r="M1919" i="24"/>
  <c r="M1923" i="24"/>
  <c r="M1927" i="24"/>
  <c r="M1931" i="24"/>
  <c r="M1935" i="24"/>
  <c r="M1939" i="24"/>
  <c r="M1943" i="24"/>
  <c r="M1947" i="24"/>
  <c r="M1951" i="24"/>
  <c r="M1955" i="24"/>
  <c r="M1959" i="24"/>
  <c r="M1963" i="24"/>
  <c r="M1967" i="24"/>
  <c r="M1971" i="24"/>
  <c r="M1975" i="24"/>
  <c r="M1979" i="24"/>
  <c r="M1983" i="24"/>
  <c r="M1987" i="24"/>
  <c r="M1991" i="24"/>
  <c r="M1995" i="24"/>
  <c r="M1999" i="24"/>
  <c r="M2003" i="24"/>
  <c r="L1719" i="24"/>
  <c r="L1872" i="24"/>
  <c r="L2006" i="24"/>
  <c r="M1138" i="24"/>
  <c r="M1274" i="24"/>
  <c r="M1384" i="24"/>
  <c r="M1448" i="24"/>
  <c r="M1517" i="24"/>
  <c r="M1581" i="24"/>
  <c r="M1645" i="24"/>
  <c r="M1697" i="24"/>
  <c r="M1720" i="24"/>
  <c r="M1736" i="24"/>
  <c r="M1752" i="24"/>
  <c r="M1768" i="24"/>
  <c r="M1784" i="24"/>
  <c r="M1800" i="24"/>
  <c r="M1816" i="24"/>
  <c r="M1834" i="24"/>
  <c r="M1853" i="24"/>
  <c r="M1869" i="24"/>
  <c r="M1882" i="24"/>
  <c r="M1890" i="24"/>
  <c r="M1896" i="24"/>
  <c r="M1900" i="24"/>
  <c r="M1904" i="24"/>
  <c r="M1908" i="24"/>
  <c r="M1912" i="24"/>
  <c r="M1916" i="24"/>
  <c r="M1920" i="24"/>
  <c r="M1924" i="24"/>
  <c r="M1928" i="24"/>
  <c r="M1932" i="24"/>
  <c r="M1936" i="24"/>
  <c r="M1940" i="24"/>
  <c r="M1944" i="24"/>
  <c r="M1948" i="24"/>
  <c r="M1952" i="24"/>
  <c r="M1956" i="24"/>
  <c r="M1960" i="24"/>
  <c r="M1964" i="24"/>
  <c r="M1968" i="24"/>
  <c r="M1972" i="24"/>
  <c r="M1976" i="24"/>
  <c r="M1980" i="24"/>
  <c r="M1984" i="24"/>
  <c r="M1988" i="24"/>
  <c r="M1992" i="24"/>
  <c r="M1996" i="24"/>
  <c r="M2000" i="24"/>
  <c r="M2004" i="24"/>
  <c r="L1027" i="24"/>
  <c r="L1025" i="24"/>
  <c r="L1018" i="24"/>
  <c r="L1009" i="24"/>
  <c r="L1042" i="24"/>
  <c r="L1037" i="24"/>
  <c r="L1030" i="24"/>
  <c r="L1064" i="24"/>
  <c r="L1058" i="24"/>
  <c r="L1052" i="24"/>
  <c r="L1085" i="24"/>
  <c r="L1080" i="24"/>
  <c r="L1073" i="24"/>
  <c r="L1106" i="24"/>
  <c r="L1101" i="24"/>
  <c r="L1094" i="24"/>
  <c r="L1126" i="24"/>
  <c r="L1121" i="24"/>
  <c r="L1113" i="24"/>
  <c r="L1145" i="24"/>
  <c r="L1137" i="24"/>
  <c r="L1130" i="24"/>
  <c r="L1162" i="24"/>
  <c r="L1154" i="24"/>
  <c r="L1148" i="24"/>
  <c r="L1181" i="24"/>
  <c r="L1176" i="24"/>
  <c r="L1169" i="24"/>
  <c r="L1201" i="24"/>
  <c r="L1196" i="24"/>
  <c r="L1188" i="24"/>
  <c r="L1075" i="24"/>
  <c r="L1099" i="24"/>
  <c r="L1115" i="24"/>
  <c r="L1131" i="24"/>
  <c r="L1147" i="24"/>
  <c r="L1163" i="24"/>
  <c r="L1179" i="24"/>
  <c r="L1195" i="24"/>
  <c r="L1215" i="24"/>
  <c r="L1231" i="24"/>
  <c r="L1247" i="24"/>
  <c r="L1263" i="24"/>
  <c r="L1283" i="24"/>
  <c r="L1299" i="24"/>
  <c r="L1315" i="24"/>
  <c r="L1331" i="24"/>
  <c r="L1347" i="24"/>
  <c r="L1363" i="24"/>
  <c r="L1379" i="24"/>
  <c r="L1395" i="24"/>
  <c r="L1411" i="24"/>
  <c r="L1224" i="24"/>
  <c r="L1218" i="24"/>
  <c r="L1212" i="24"/>
  <c r="L1245" i="24"/>
  <c r="L1240" i="24"/>
  <c r="L1233" i="24"/>
  <c r="L1266" i="24"/>
  <c r="L1261" i="24"/>
  <c r="L1254" i="24"/>
  <c r="L1286" i="24"/>
  <c r="L1281" i="24"/>
  <c r="L1273" i="24"/>
  <c r="L1306" i="24"/>
  <c r="L1300" i="24"/>
  <c r="L1293" i="24"/>
  <c r="L1326" i="24"/>
  <c r="L1320" i="24"/>
  <c r="L1313" i="24"/>
  <c r="L1346" i="24"/>
  <c r="L1340" i="24"/>
  <c r="L1332" i="24"/>
  <c r="L1349" i="24"/>
  <c r="L1927" i="24"/>
  <c r="L1144" i="24"/>
  <c r="L1128" i="24"/>
  <c r="L1157" i="24"/>
  <c r="L1015" i="24"/>
  <c r="L1035" i="24"/>
  <c r="L1059" i="24"/>
  <c r="L1847" i="24"/>
  <c r="L1479" i="24"/>
  <c r="M1844" i="24"/>
  <c r="M1836" i="24"/>
  <c r="M1828" i="24"/>
  <c r="M1475" i="24"/>
  <c r="M1161" i="24"/>
  <c r="L1047" i="24"/>
  <c r="L1022" i="24"/>
  <c r="L1017" i="24"/>
  <c r="L1008" i="24"/>
  <c r="L1041" i="24"/>
  <c r="L1036" i="24"/>
  <c r="L1029" i="24"/>
  <c r="L1062" i="24"/>
  <c r="L1057" i="24"/>
  <c r="L1049" i="24"/>
  <c r="L1084" i="24"/>
  <c r="L1078" i="24"/>
  <c r="L1070" i="24"/>
  <c r="L1105" i="24"/>
  <c r="L1100" i="24"/>
  <c r="L1092" i="24"/>
  <c r="L1125" i="24"/>
  <c r="L1118" i="24"/>
  <c r="L1112" i="24"/>
  <c r="L1142" i="24"/>
  <c r="L1134" i="24"/>
  <c r="L1129" i="24"/>
  <c r="L1161" i="24"/>
  <c r="M1153" i="24"/>
  <c r="L1186" i="24"/>
  <c r="L1180" i="24"/>
  <c r="L1174" i="24"/>
  <c r="L1206" i="24"/>
  <c r="L1200" i="24"/>
  <c r="L1193" i="24"/>
  <c r="L1225" i="24"/>
  <c r="L1087" i="24"/>
  <c r="L1103" i="24"/>
  <c r="L1119" i="24"/>
  <c r="L1135" i="24"/>
  <c r="L1151" i="24"/>
  <c r="L1167" i="24"/>
  <c r="L1183" i="24"/>
  <c r="L1199" i="24"/>
  <c r="L1219" i="24"/>
  <c r="L1235" i="24"/>
  <c r="L1251" i="24"/>
  <c r="L1271" i="24"/>
  <c r="L1287" i="24"/>
  <c r="L1303" i="24"/>
  <c r="L1319" i="24"/>
  <c r="L1335" i="24"/>
  <c r="L1351" i="24"/>
  <c r="L1367" i="24"/>
  <c r="L1383" i="24"/>
  <c r="L1399" i="24"/>
  <c r="L1415" i="24"/>
  <c r="L1222" i="24"/>
  <c r="L1217" i="24"/>
  <c r="L1209" i="24"/>
  <c r="L1244" i="24"/>
  <c r="L1238" i="24"/>
  <c r="L1230" i="24"/>
  <c r="L1265" i="24"/>
  <c r="L1260" i="24"/>
  <c r="L1252" i="24"/>
  <c r="L1285" i="24"/>
  <c r="L1278" i="24"/>
  <c r="L1272" i="24"/>
  <c r="L1305" i="24"/>
  <c r="L1298" i="24"/>
  <c r="L1292" i="24"/>
  <c r="L1325" i="24"/>
  <c r="L1318" i="24"/>
  <c r="L1310" i="24"/>
  <c r="L1345" i="24"/>
  <c r="L1337" i="24"/>
  <c r="L1330" i="24"/>
  <c r="L1867" i="24"/>
  <c r="L1947" i="24"/>
  <c r="M1136" i="24"/>
  <c r="M1165" i="24"/>
  <c r="M1149" i="24"/>
  <c r="L1019" i="24"/>
  <c r="L1039" i="24"/>
  <c r="L1063" i="24"/>
  <c r="L1012" i="24"/>
  <c r="L1475" i="24"/>
  <c r="L1843" i="24"/>
  <c r="L1835" i="24"/>
  <c r="M1487" i="24"/>
  <c r="M1471" i="24"/>
  <c r="M1140" i="24"/>
  <c r="L1051" i="24"/>
  <c r="L1021" i="24"/>
  <c r="L1016" i="24"/>
  <c r="L1046" i="24"/>
  <c r="L1040" i="24"/>
  <c r="L1033" i="24"/>
  <c r="L1028" i="24"/>
  <c r="L1061" i="24"/>
  <c r="L1054" i="24"/>
  <c r="L1048" i="24"/>
  <c r="L1082" i="24"/>
  <c r="L1076" i="24"/>
  <c r="L1069" i="24"/>
  <c r="L1104" i="24"/>
  <c r="L1097" i="24"/>
  <c r="L1090" i="24"/>
  <c r="L1124" i="24"/>
  <c r="L1117" i="24"/>
  <c r="L1110" i="24"/>
  <c r="L1141" i="24"/>
  <c r="L1133" i="24"/>
  <c r="L1166" i="24"/>
  <c r="L1158" i="24"/>
  <c r="L1152" i="24"/>
  <c r="L1185" i="24"/>
  <c r="L1178" i="24"/>
  <c r="L1172" i="24"/>
  <c r="L1204" i="24"/>
  <c r="L1198" i="24"/>
  <c r="L1192" i="24"/>
  <c r="L1067" i="24"/>
  <c r="L1091" i="24"/>
  <c r="L1107" i="24"/>
  <c r="L1123" i="24"/>
  <c r="L1139" i="24"/>
  <c r="L1155" i="24"/>
  <c r="L1171" i="24"/>
  <c r="L1187" i="24"/>
  <c r="L1203" i="24"/>
  <c r="L1223" i="24"/>
  <c r="L1239" i="24"/>
  <c r="L1255" i="24"/>
  <c r="L1275" i="24"/>
  <c r="L1291" i="24"/>
  <c r="L1307" i="24"/>
  <c r="L1323" i="24"/>
  <c r="L1339" i="24"/>
  <c r="L1355" i="24"/>
  <c r="L1371" i="24"/>
  <c r="L1387" i="24"/>
  <c r="L1403" i="24"/>
  <c r="L1487" i="24"/>
  <c r="L1221" i="24"/>
  <c r="L1214" i="24"/>
  <c r="L1208" i="24"/>
  <c r="L1242" i="24"/>
  <c r="L1236" i="24"/>
  <c r="L1229" i="24"/>
  <c r="L1264" i="24"/>
  <c r="L1257" i="24"/>
  <c r="L1250" i="24"/>
  <c r="L1284" i="24"/>
  <c r="L1277" i="24"/>
  <c r="L1270" i="24"/>
  <c r="L1304" i="24"/>
  <c r="L1297" i="24"/>
  <c r="L1289" i="24"/>
  <c r="L1324" i="24"/>
  <c r="L1316" i="24"/>
  <c r="L1309" i="24"/>
  <c r="L1342" i="24"/>
  <c r="L1336" i="24"/>
  <c r="L1329" i="24"/>
  <c r="L1887" i="24"/>
  <c r="L1967" i="24"/>
  <c r="L1153" i="24"/>
  <c r="L1136" i="24"/>
  <c r="L1165" i="24"/>
  <c r="L1149" i="24"/>
  <c r="L1023" i="24"/>
  <c r="L1043" i="24"/>
  <c r="L1079" i="24"/>
  <c r="L1011" i="24"/>
  <c r="L1471" i="24"/>
  <c r="M1840" i="24"/>
  <c r="M1832" i="24"/>
  <c r="M1483" i="24"/>
  <c r="L1267" i="24"/>
  <c r="L1007" i="24"/>
  <c r="L1026" i="24"/>
  <c r="L1020" i="24"/>
  <c r="L1014" i="24"/>
  <c r="L1044" i="24"/>
  <c r="L1038" i="24"/>
  <c r="L1032" i="24"/>
  <c r="L1065" i="24"/>
  <c r="L1060" i="24"/>
  <c r="L1053" i="24"/>
  <c r="L1086" i="24"/>
  <c r="L1081" i="24"/>
  <c r="L1074" i="24"/>
  <c r="L1068" i="24"/>
  <c r="L1102" i="24"/>
  <c r="L1096" i="24"/>
  <c r="L1089" i="24"/>
  <c r="L1122" i="24"/>
  <c r="L1116" i="24"/>
  <c r="L1108" i="24"/>
  <c r="L1140" i="24"/>
  <c r="M1132" i="24"/>
  <c r="L1164" i="24"/>
  <c r="L1156" i="24"/>
  <c r="L1150" i="24"/>
  <c r="L1182" i="24"/>
  <c r="L1177" i="24"/>
  <c r="L1170" i="24"/>
  <c r="L1202" i="24"/>
  <c r="L1197" i="24"/>
  <c r="L1190" i="24"/>
  <c r="L1071" i="24"/>
  <c r="L1095" i="24"/>
  <c r="L1111" i="24"/>
  <c r="L1127" i="24"/>
  <c r="L1143" i="24"/>
  <c r="L1159" i="24"/>
  <c r="L1175" i="24"/>
  <c r="L1191" i="24"/>
  <c r="L1211" i="24"/>
  <c r="L1227" i="24"/>
  <c r="L1243" i="24"/>
  <c r="L1259" i="24"/>
  <c r="L1279" i="24"/>
  <c r="L1295" i="24"/>
  <c r="L1311" i="24"/>
  <c r="L1327" i="24"/>
  <c r="L1343" i="24"/>
  <c r="L1359" i="24"/>
  <c r="L1375" i="24"/>
  <c r="L1391" i="24"/>
  <c r="L1407" i="24"/>
  <c r="M1007" i="24"/>
  <c r="L1220" i="24"/>
  <c r="L1213" i="24"/>
  <c r="L1246" i="24"/>
  <c r="L1241" i="24"/>
  <c r="L1234" i="24"/>
  <c r="L1228" i="24"/>
  <c r="L1262" i="24"/>
  <c r="L1256" i="24"/>
  <c r="L1249" i="24"/>
  <c r="L1282" i="24"/>
  <c r="L1276" i="24"/>
  <c r="L1268" i="24"/>
  <c r="L1302" i="24"/>
  <c r="L1294" i="24"/>
  <c r="L1288" i="24"/>
  <c r="L1321" i="24"/>
  <c r="L1314" i="24"/>
  <c r="L1308" i="24"/>
  <c r="L1341" i="24"/>
  <c r="L1334" i="24"/>
  <c r="L1353" i="24"/>
  <c r="L1907" i="24"/>
  <c r="L1987" i="24"/>
  <c r="M1144" i="24"/>
  <c r="M1128" i="24"/>
  <c r="M1157" i="24"/>
  <c r="L1010" i="24"/>
  <c r="L1031" i="24"/>
  <c r="L1055" i="24"/>
  <c r="L1083" i="24"/>
  <c r="L1483" i="24"/>
  <c r="M1207" i="24"/>
  <c r="L1839" i="24"/>
  <c r="L1831" i="24"/>
  <c r="M1479" i="24"/>
  <c r="L1207" i="24"/>
  <c r="M564" i="24"/>
  <c r="M406" i="24"/>
  <c r="L83" i="24"/>
  <c r="M404" i="24"/>
  <c r="L483" i="24"/>
  <c r="L344" i="24"/>
  <c r="L244" i="24"/>
  <c r="M164" i="24"/>
  <c r="L923" i="24"/>
  <c r="L84" i="24"/>
  <c r="L905" i="24"/>
  <c r="L825" i="24"/>
  <c r="L745" i="24"/>
  <c r="M1003" i="24"/>
  <c r="M986" i="24"/>
  <c r="L843" i="24"/>
  <c r="L703" i="24"/>
  <c r="M966" i="24"/>
  <c r="M886" i="24"/>
  <c r="M806" i="24"/>
  <c r="M726" i="24"/>
  <c r="M646" i="24"/>
  <c r="M566" i="24"/>
  <c r="M486" i="24"/>
  <c r="L303" i="24"/>
  <c r="L26" i="24"/>
  <c r="M625" i="24"/>
  <c r="L545" i="24"/>
  <c r="L465" i="24"/>
  <c r="M366" i="24"/>
  <c r="M286" i="24"/>
  <c r="M206" i="24"/>
  <c r="M126" i="24"/>
  <c r="L25" i="24"/>
  <c r="L924" i="24"/>
  <c r="L844" i="24"/>
  <c r="M764" i="24"/>
  <c r="L664" i="24"/>
  <c r="M584" i="24"/>
  <c r="L464" i="24"/>
  <c r="M405" i="24"/>
  <c r="M365" i="24"/>
  <c r="L305" i="24"/>
  <c r="M225" i="24"/>
  <c r="L165" i="24"/>
  <c r="M85" i="24"/>
  <c r="M26" i="24"/>
  <c r="M44" i="24"/>
  <c r="M43" i="24"/>
  <c r="L66" i="24"/>
  <c r="M104" i="24"/>
  <c r="M103" i="24"/>
  <c r="L126" i="24"/>
  <c r="M145" i="24"/>
  <c r="M165" i="24"/>
  <c r="L185" i="24"/>
  <c r="L203" i="24"/>
  <c r="M224" i="24"/>
  <c r="M223" i="24"/>
  <c r="L246" i="24"/>
  <c r="L265" i="24"/>
  <c r="L283" i="24"/>
  <c r="L306" i="24"/>
  <c r="M324" i="24"/>
  <c r="M344" i="24"/>
  <c r="M343" i="24"/>
  <c r="M363" i="24"/>
  <c r="L386" i="24"/>
  <c r="M426" i="24"/>
  <c r="L426" i="24"/>
  <c r="M464" i="24"/>
  <c r="L466" i="24"/>
  <c r="M483" i="24"/>
  <c r="M503" i="24"/>
  <c r="L525" i="24"/>
  <c r="M544" i="24"/>
  <c r="M565" i="24"/>
  <c r="L584" i="24"/>
  <c r="L603" i="24"/>
  <c r="M623" i="24"/>
  <c r="L645" i="24"/>
  <c r="L663" i="24"/>
  <c r="M684" i="24"/>
  <c r="L706" i="24"/>
  <c r="M724" i="24"/>
  <c r="L746" i="24"/>
  <c r="M743" i="24"/>
  <c r="L766" i="24"/>
  <c r="L785" i="24"/>
  <c r="M803" i="24"/>
  <c r="L823" i="24"/>
  <c r="L846" i="24"/>
  <c r="M866" i="24"/>
  <c r="M883" i="24"/>
  <c r="M904" i="24"/>
  <c r="M924" i="24"/>
  <c r="M944" i="24"/>
  <c r="L964" i="24"/>
  <c r="M983" i="24"/>
  <c r="M1005" i="24"/>
  <c r="M644" i="24"/>
  <c r="L744" i="24"/>
  <c r="M783" i="24"/>
  <c r="L845" i="24"/>
  <c r="M923" i="24"/>
  <c r="L1004" i="24"/>
  <c r="L85" i="24"/>
  <c r="M624" i="24"/>
  <c r="L984" i="24"/>
  <c r="L623" i="24"/>
  <c r="L443" i="24"/>
  <c r="L324" i="24"/>
  <c r="L224" i="24"/>
  <c r="L144" i="24"/>
  <c r="L903" i="24"/>
  <c r="M965" i="24"/>
  <c r="M885" i="24"/>
  <c r="M805" i="24"/>
  <c r="M725" i="24"/>
  <c r="L963" i="24"/>
  <c r="L943" i="24"/>
  <c r="L783" i="24"/>
  <c r="M1004" i="24"/>
  <c r="M946" i="24"/>
  <c r="L866" i="24"/>
  <c r="M786" i="24"/>
  <c r="M706" i="24"/>
  <c r="M626" i="24"/>
  <c r="M546" i="24"/>
  <c r="M466" i="24"/>
  <c r="L163" i="24"/>
  <c r="M685" i="24"/>
  <c r="M605" i="24"/>
  <c r="M525" i="24"/>
  <c r="M445" i="24"/>
  <c r="M346" i="24"/>
  <c r="M266" i="24"/>
  <c r="M186" i="24"/>
  <c r="M106" i="24"/>
  <c r="M984" i="24"/>
  <c r="L904" i="24"/>
  <c r="L824" i="24"/>
  <c r="L724" i="24"/>
  <c r="L644" i="24"/>
  <c r="L524" i="24"/>
  <c r="L444" i="24"/>
  <c r="L383" i="24"/>
  <c r="L345" i="24"/>
  <c r="M285" i="24"/>
  <c r="M205" i="24"/>
  <c r="L145" i="24"/>
  <c r="M86" i="24"/>
  <c r="M25" i="24"/>
  <c r="L43" i="24"/>
  <c r="L63" i="24"/>
  <c r="M84" i="24"/>
  <c r="L103" i="24"/>
  <c r="M124" i="24"/>
  <c r="M123" i="24"/>
  <c r="L146" i="24"/>
  <c r="L164" i="24"/>
  <c r="L186" i="24"/>
  <c r="M203" i="24"/>
  <c r="L223" i="24"/>
  <c r="M244" i="24"/>
  <c r="M243" i="24"/>
  <c r="L266" i="24"/>
  <c r="L285" i="24"/>
  <c r="M304" i="24"/>
  <c r="M323" i="24"/>
  <c r="L343" i="24"/>
  <c r="M364" i="24"/>
  <c r="M384" i="24"/>
  <c r="M403" i="24"/>
  <c r="L423" i="24"/>
  <c r="M444" i="24"/>
  <c r="L463" i="24"/>
  <c r="L486" i="24"/>
  <c r="L506" i="24"/>
  <c r="M524" i="24"/>
  <c r="L526" i="24"/>
  <c r="L544" i="24"/>
  <c r="L564" i="24"/>
  <c r="L585" i="24"/>
  <c r="L605" i="24"/>
  <c r="L625" i="24"/>
  <c r="L646" i="24"/>
  <c r="M663" i="24"/>
  <c r="M683" i="24"/>
  <c r="M705" i="24"/>
  <c r="M723" i="24"/>
  <c r="M745" i="24"/>
  <c r="L764" i="24"/>
  <c r="M763" i="24"/>
  <c r="L786" i="24"/>
  <c r="L805" i="24"/>
  <c r="M825" i="24"/>
  <c r="M844" i="24"/>
  <c r="M863" i="24"/>
  <c r="L884" i="24"/>
  <c r="M905" i="24"/>
  <c r="L925" i="24"/>
  <c r="M943" i="24"/>
  <c r="L965" i="24"/>
  <c r="L985" i="24"/>
  <c r="L1006" i="24"/>
  <c r="L666" i="24"/>
  <c r="M823" i="24"/>
  <c r="M903" i="24"/>
  <c r="M1006" i="24"/>
  <c r="L424" i="24"/>
  <c r="L64" i="24"/>
  <c r="L583" i="24"/>
  <c r="L543" i="24"/>
  <c r="L384" i="24"/>
  <c r="L284" i="24"/>
  <c r="L204" i="24"/>
  <c r="L124" i="24"/>
  <c r="L683" i="24"/>
  <c r="M945" i="24"/>
  <c r="M865" i="24"/>
  <c r="M785" i="24"/>
  <c r="L705" i="24"/>
  <c r="M64" i="24"/>
  <c r="L883" i="24"/>
  <c r="L743" i="24"/>
  <c r="M985" i="24"/>
  <c r="M926" i="24"/>
  <c r="M846" i="24"/>
  <c r="M766" i="24"/>
  <c r="M686" i="24"/>
  <c r="M606" i="24"/>
  <c r="M526" i="24"/>
  <c r="M446" i="24"/>
  <c r="M66" i="24"/>
  <c r="L665" i="24"/>
  <c r="M585" i="24"/>
  <c r="L505" i="24"/>
  <c r="L406" i="24"/>
  <c r="M326" i="24"/>
  <c r="M246" i="24"/>
  <c r="L166" i="24"/>
  <c r="M65" i="24"/>
  <c r="M964" i="24"/>
  <c r="M884" i="24"/>
  <c r="M804" i="24"/>
  <c r="M704" i="24"/>
  <c r="L624" i="24"/>
  <c r="M504" i="24"/>
  <c r="M424" i="24"/>
  <c r="L385" i="24"/>
  <c r="L323" i="24"/>
  <c r="M265" i="24"/>
  <c r="L183" i="24"/>
  <c r="M125" i="24"/>
  <c r="L44" i="24"/>
  <c r="L24" i="24"/>
  <c r="L45" i="24"/>
  <c r="M63" i="24"/>
  <c r="M83" i="24"/>
  <c r="L105" i="24"/>
  <c r="L123" i="24"/>
  <c r="M144" i="24"/>
  <c r="M143" i="24"/>
  <c r="M163" i="24"/>
  <c r="M183" i="24"/>
  <c r="L205" i="24"/>
  <c r="L225" i="24"/>
  <c r="L243" i="24"/>
  <c r="M264" i="24"/>
  <c r="M263" i="24"/>
  <c r="L286" i="24"/>
  <c r="L304" i="24"/>
  <c r="M325" i="24"/>
  <c r="M345" i="24"/>
  <c r="L365" i="24"/>
  <c r="M383" i="24"/>
  <c r="L404" i="24"/>
  <c r="L425" i="24"/>
  <c r="M443" i="24"/>
  <c r="M463" i="24"/>
  <c r="M485" i="24"/>
  <c r="M505" i="24"/>
  <c r="L523" i="24"/>
  <c r="L546" i="24"/>
  <c r="M543" i="24"/>
  <c r="M563" i="24"/>
  <c r="L586" i="24"/>
  <c r="L606" i="24"/>
  <c r="L626" i="24"/>
  <c r="M643" i="24"/>
  <c r="M665" i="24"/>
  <c r="L685" i="24"/>
  <c r="L704" i="24"/>
  <c r="L725" i="24"/>
  <c r="M744" i="24"/>
  <c r="L763" i="24"/>
  <c r="M784" i="24"/>
  <c r="L804" i="24"/>
  <c r="L806" i="24"/>
  <c r="L826" i="24"/>
  <c r="M843" i="24"/>
  <c r="L864" i="24"/>
  <c r="L885" i="24"/>
  <c r="L906" i="24"/>
  <c r="L926" i="24"/>
  <c r="L945" i="24"/>
  <c r="L966" i="24"/>
  <c r="L986" i="24"/>
  <c r="L1003" i="24"/>
  <c r="M583" i="24"/>
  <c r="L726" i="24"/>
  <c r="L803" i="24"/>
  <c r="L865" i="24"/>
  <c r="L946" i="24"/>
  <c r="L446" i="24"/>
  <c r="M305" i="24"/>
  <c r="L563" i="24"/>
  <c r="L503" i="24"/>
  <c r="L364" i="24"/>
  <c r="L264" i="24"/>
  <c r="L184" i="24"/>
  <c r="L104" i="24"/>
  <c r="L643" i="24"/>
  <c r="M925" i="24"/>
  <c r="M845" i="24"/>
  <c r="M765" i="24"/>
  <c r="L23" i="24"/>
  <c r="L1005" i="24"/>
  <c r="L863" i="24"/>
  <c r="L723" i="24"/>
  <c r="M963" i="24"/>
  <c r="M906" i="24"/>
  <c r="M826" i="24"/>
  <c r="M746" i="24"/>
  <c r="M666" i="24"/>
  <c r="M586" i="24"/>
  <c r="M506" i="24"/>
  <c r="L403" i="24"/>
  <c r="M46" i="24"/>
  <c r="M645" i="24"/>
  <c r="L565" i="24"/>
  <c r="L485" i="24"/>
  <c r="M386" i="24"/>
  <c r="M306" i="24"/>
  <c r="M226" i="24"/>
  <c r="M146" i="24"/>
  <c r="M45" i="24"/>
  <c r="L944" i="24"/>
  <c r="M864" i="24"/>
  <c r="L784" i="24"/>
  <c r="L684" i="24"/>
  <c r="L604" i="24"/>
  <c r="M484" i="24"/>
  <c r="M425" i="24"/>
  <c r="L363" i="24"/>
  <c r="L325" i="24"/>
  <c r="M245" i="24"/>
  <c r="M185" i="24"/>
  <c r="M105" i="24"/>
  <c r="M24" i="24"/>
  <c r="M23" i="24"/>
  <c r="L46" i="24"/>
  <c r="L65" i="24"/>
  <c r="L86" i="24"/>
  <c r="L106" i="24"/>
  <c r="L125" i="24"/>
  <c r="L143" i="24"/>
  <c r="M166" i="24"/>
  <c r="M184" i="24"/>
  <c r="M204" i="24"/>
  <c r="L206" i="24"/>
  <c r="L226" i="24"/>
  <c r="L245" i="24"/>
  <c r="L263" i="24"/>
  <c r="M284" i="24"/>
  <c r="M283" i="24"/>
  <c r="M303" i="24"/>
  <c r="L326" i="24"/>
  <c r="L346" i="24"/>
  <c r="L366" i="24"/>
  <c r="M385" i="24"/>
  <c r="L405" i="24"/>
  <c r="M423" i="24"/>
  <c r="L445" i="24"/>
  <c r="M465" i="24"/>
  <c r="L484" i="24"/>
  <c r="L504" i="24"/>
  <c r="M523" i="24"/>
  <c r="M545" i="24"/>
  <c r="L566" i="24"/>
  <c r="M604" i="24"/>
  <c r="M603" i="24"/>
  <c r="M664" i="24"/>
  <c r="L686" i="24"/>
  <c r="M703" i="24"/>
  <c r="L765" i="24"/>
  <c r="M824" i="24"/>
  <c r="L886" i="24"/>
  <c r="L983" i="24"/>
  <c r="E135" i="23"/>
  <c r="F135" i="23"/>
  <c r="G135" i="23"/>
  <c r="H135" i="23"/>
  <c r="I135" i="23"/>
  <c r="J135" i="23"/>
  <c r="K135" i="23"/>
  <c r="L135" i="23"/>
  <c r="M135" i="23"/>
  <c r="N135" i="23"/>
  <c r="O135" i="23"/>
  <c r="P135" i="23"/>
  <c r="Q135" i="23"/>
  <c r="R135" i="23"/>
  <c r="S135" i="23"/>
  <c r="T135" i="23"/>
  <c r="E136" i="23"/>
  <c r="F136" i="23"/>
  <c r="G136" i="23"/>
  <c r="H136" i="23"/>
  <c r="I136" i="23"/>
  <c r="J136" i="23"/>
  <c r="K136" i="23"/>
  <c r="L136" i="23"/>
  <c r="M136" i="23"/>
  <c r="N136" i="23"/>
  <c r="O136" i="23"/>
  <c r="P136" i="23"/>
  <c r="Q136" i="23"/>
  <c r="R136" i="23"/>
  <c r="S136" i="23"/>
  <c r="T136" i="23"/>
  <c r="E137" i="23"/>
  <c r="F137" i="23"/>
  <c r="G137" i="23"/>
  <c r="H137" i="23"/>
  <c r="I137" i="23"/>
  <c r="J137" i="23"/>
  <c r="K137" i="23"/>
  <c r="L137" i="23"/>
  <c r="M137" i="23"/>
  <c r="N137" i="23"/>
  <c r="O137" i="23"/>
  <c r="P137" i="23"/>
  <c r="Q137" i="23"/>
  <c r="R137" i="23"/>
  <c r="S137" i="23"/>
  <c r="T137" i="23"/>
  <c r="E138" i="23"/>
  <c r="F138" i="23"/>
  <c r="G138" i="23"/>
  <c r="H138" i="23"/>
  <c r="I138" i="23"/>
  <c r="J138" i="23"/>
  <c r="K138" i="23"/>
  <c r="L138" i="23"/>
  <c r="M138" i="23"/>
  <c r="N138" i="23"/>
  <c r="O138" i="23"/>
  <c r="P138" i="23"/>
  <c r="Q138" i="23"/>
  <c r="R138" i="23"/>
  <c r="S138" i="23"/>
  <c r="T138" i="23"/>
  <c r="E139" i="23"/>
  <c r="F139" i="23"/>
  <c r="G139" i="23"/>
  <c r="H139" i="23"/>
  <c r="I139" i="23"/>
  <c r="J139" i="23"/>
  <c r="K139" i="23"/>
  <c r="L139" i="23"/>
  <c r="M139" i="23"/>
  <c r="N139" i="23"/>
  <c r="O139" i="23"/>
  <c r="P139" i="23"/>
  <c r="Q139" i="23"/>
  <c r="R139" i="23"/>
  <c r="S139" i="23"/>
  <c r="T139" i="23"/>
  <c r="E140" i="23"/>
  <c r="F140" i="23"/>
  <c r="G140" i="23"/>
  <c r="H140" i="23"/>
  <c r="I140" i="23"/>
  <c r="J140" i="23"/>
  <c r="K140" i="23"/>
  <c r="L140" i="23"/>
  <c r="M140" i="23"/>
  <c r="N140" i="23"/>
  <c r="O140" i="23"/>
  <c r="P140" i="23"/>
  <c r="Q140" i="23"/>
  <c r="R140" i="23"/>
  <c r="S140" i="23"/>
  <c r="T140" i="23"/>
  <c r="E141" i="23"/>
  <c r="F141" i="23"/>
  <c r="G141" i="23"/>
  <c r="H141" i="23"/>
  <c r="I141" i="23"/>
  <c r="J141" i="23"/>
  <c r="K141" i="23"/>
  <c r="L141" i="23"/>
  <c r="M141" i="23"/>
  <c r="N141" i="23"/>
  <c r="O141" i="23"/>
  <c r="P141" i="23"/>
  <c r="Q141" i="23"/>
  <c r="R141" i="23"/>
  <c r="S141" i="23"/>
  <c r="T141" i="23"/>
  <c r="E142" i="23"/>
  <c r="F142" i="23"/>
  <c r="G142" i="23"/>
  <c r="H142" i="23"/>
  <c r="I142" i="23"/>
  <c r="J142" i="23"/>
  <c r="K142" i="23"/>
  <c r="L142" i="23"/>
  <c r="M142" i="23"/>
  <c r="N142" i="23"/>
  <c r="O142" i="23"/>
  <c r="P142" i="23"/>
  <c r="Q142" i="23"/>
  <c r="R142" i="23"/>
  <c r="S142" i="23"/>
  <c r="T142" i="23"/>
  <c r="E143" i="23"/>
  <c r="F143" i="23"/>
  <c r="G143" i="23"/>
  <c r="H143" i="23"/>
  <c r="I143" i="23"/>
  <c r="J143" i="23"/>
  <c r="K143" i="23"/>
  <c r="L143" i="23"/>
  <c r="M143" i="23"/>
  <c r="N143" i="23"/>
  <c r="O143" i="23"/>
  <c r="P143" i="23"/>
  <c r="Q143" i="23"/>
  <c r="R143" i="23"/>
  <c r="S143" i="23"/>
  <c r="T143" i="23"/>
  <c r="E144" i="23"/>
  <c r="F144" i="23"/>
  <c r="G144" i="23"/>
  <c r="H144" i="23"/>
  <c r="I144" i="23"/>
  <c r="J144" i="23"/>
  <c r="K144" i="23"/>
  <c r="L144" i="23"/>
  <c r="M144" i="23"/>
  <c r="N144" i="23"/>
  <c r="O144" i="23"/>
  <c r="P144" i="23"/>
  <c r="Q144" i="23"/>
  <c r="R144" i="23"/>
  <c r="S144" i="23"/>
  <c r="T144" i="23"/>
  <c r="E145" i="23"/>
  <c r="F145" i="23"/>
  <c r="G145" i="23"/>
  <c r="H145" i="23"/>
  <c r="I145" i="23"/>
  <c r="J145" i="23"/>
  <c r="K145" i="23"/>
  <c r="L145" i="23"/>
  <c r="M145" i="23"/>
  <c r="N145" i="23"/>
  <c r="O145" i="23"/>
  <c r="P145" i="23"/>
  <c r="Q145" i="23"/>
  <c r="R145" i="23"/>
  <c r="S145" i="23"/>
  <c r="T145" i="23"/>
  <c r="E146" i="23"/>
  <c r="F146" i="23"/>
  <c r="G146" i="23"/>
  <c r="H146" i="23"/>
  <c r="I146" i="23"/>
  <c r="J146" i="23"/>
  <c r="K146" i="23"/>
  <c r="L146" i="23"/>
  <c r="M146" i="23"/>
  <c r="N146" i="23"/>
  <c r="O146" i="23"/>
  <c r="P146" i="23"/>
  <c r="Q146" i="23"/>
  <c r="R146" i="23"/>
  <c r="S146" i="23"/>
  <c r="T146" i="23"/>
  <c r="E147" i="23"/>
  <c r="F147" i="23"/>
  <c r="G147" i="23"/>
  <c r="H147" i="23"/>
  <c r="I147" i="23"/>
  <c r="J147" i="23"/>
  <c r="K147" i="23"/>
  <c r="L147" i="23"/>
  <c r="M147" i="23"/>
  <c r="N147" i="23"/>
  <c r="O147" i="23"/>
  <c r="P147" i="23"/>
  <c r="Q147" i="23"/>
  <c r="R147" i="23"/>
  <c r="S147" i="23"/>
  <c r="T147" i="23"/>
  <c r="E148" i="23"/>
  <c r="F148" i="23"/>
  <c r="G148" i="23"/>
  <c r="H148" i="23"/>
  <c r="I148" i="23"/>
  <c r="J148" i="23"/>
  <c r="K148" i="23"/>
  <c r="L148" i="23"/>
  <c r="M148" i="23"/>
  <c r="N148" i="23"/>
  <c r="O148" i="23"/>
  <c r="P148" i="23"/>
  <c r="Q148" i="23"/>
  <c r="R148" i="23"/>
  <c r="S148" i="23"/>
  <c r="T148" i="23"/>
  <c r="E149" i="23"/>
  <c r="F149" i="23"/>
  <c r="G149" i="23"/>
  <c r="H149" i="23"/>
  <c r="I149" i="23"/>
  <c r="J149" i="23"/>
  <c r="K149" i="23"/>
  <c r="L149" i="23"/>
  <c r="M149" i="23"/>
  <c r="N149" i="23"/>
  <c r="O149" i="23"/>
  <c r="P149" i="23"/>
  <c r="Q149" i="23"/>
  <c r="R149" i="23"/>
  <c r="S149" i="23"/>
  <c r="T149" i="23"/>
  <c r="E150" i="23"/>
  <c r="F150" i="23"/>
  <c r="G150" i="23"/>
  <c r="H150" i="23"/>
  <c r="I150" i="23"/>
  <c r="J150" i="23"/>
  <c r="K150" i="23"/>
  <c r="L150" i="23"/>
  <c r="M150" i="23"/>
  <c r="N150" i="23"/>
  <c r="O150" i="23"/>
  <c r="P150" i="23"/>
  <c r="Q150" i="23"/>
  <c r="R150" i="23"/>
  <c r="S150" i="23"/>
  <c r="T150" i="23"/>
  <c r="E151" i="23"/>
  <c r="F151" i="23"/>
  <c r="G151" i="23"/>
  <c r="H151" i="23"/>
  <c r="I151" i="23"/>
  <c r="J151" i="23"/>
  <c r="K151" i="23"/>
  <c r="L151" i="23"/>
  <c r="M151" i="23"/>
  <c r="N151" i="23"/>
  <c r="O151" i="23"/>
  <c r="P151" i="23"/>
  <c r="Q151" i="23"/>
  <c r="R151" i="23"/>
  <c r="S151" i="23"/>
  <c r="T151" i="23"/>
  <c r="E152" i="23"/>
  <c r="F152" i="23"/>
  <c r="G152" i="23"/>
  <c r="H152" i="23"/>
  <c r="I152" i="23"/>
  <c r="J152" i="23"/>
  <c r="K152" i="23"/>
  <c r="L152" i="23"/>
  <c r="M152" i="23"/>
  <c r="N152" i="23"/>
  <c r="O152" i="23"/>
  <c r="P152" i="23"/>
  <c r="Q152" i="23"/>
  <c r="R152" i="23"/>
  <c r="S152" i="23"/>
  <c r="T152" i="23"/>
  <c r="E153" i="23"/>
  <c r="F153" i="23"/>
  <c r="G153" i="23"/>
  <c r="H153" i="23"/>
  <c r="I153" i="23"/>
  <c r="J153" i="23"/>
  <c r="K153" i="23"/>
  <c r="L153" i="23"/>
  <c r="M153" i="23"/>
  <c r="N153" i="23"/>
  <c r="O153" i="23"/>
  <c r="P153" i="23"/>
  <c r="Q153" i="23"/>
  <c r="R153" i="23"/>
  <c r="S153" i="23"/>
  <c r="T153" i="23"/>
  <c r="E154" i="23"/>
  <c r="F154" i="23"/>
  <c r="G154" i="23"/>
  <c r="H154" i="23"/>
  <c r="I154" i="23"/>
  <c r="J154" i="23"/>
  <c r="K154" i="23"/>
  <c r="L154" i="23"/>
  <c r="M154" i="23"/>
  <c r="N154" i="23"/>
  <c r="O154" i="23"/>
  <c r="P154" i="23"/>
  <c r="Q154" i="23"/>
  <c r="R154" i="23"/>
  <c r="S154" i="23"/>
  <c r="T154" i="23"/>
  <c r="E155" i="23"/>
  <c r="F155" i="23"/>
  <c r="G155" i="23"/>
  <c r="H155" i="23"/>
  <c r="I155" i="23"/>
  <c r="J155" i="23"/>
  <c r="K155" i="23"/>
  <c r="L155" i="23"/>
  <c r="M155" i="23"/>
  <c r="N155" i="23"/>
  <c r="O155" i="23"/>
  <c r="P155" i="23"/>
  <c r="Q155" i="23"/>
  <c r="R155" i="23"/>
  <c r="S155" i="23"/>
  <c r="T155" i="23"/>
  <c r="E156" i="23"/>
  <c r="F156" i="23"/>
  <c r="G156" i="23"/>
  <c r="H156" i="23"/>
  <c r="I156" i="23"/>
  <c r="J156" i="23"/>
  <c r="K156" i="23"/>
  <c r="L156" i="23"/>
  <c r="M156" i="23"/>
  <c r="N156" i="23"/>
  <c r="O156" i="23"/>
  <c r="P156" i="23"/>
  <c r="Q156" i="23"/>
  <c r="R156" i="23"/>
  <c r="S156" i="23"/>
  <c r="T156" i="23"/>
  <c r="E157" i="23"/>
  <c r="F157" i="23"/>
  <c r="G157" i="23"/>
  <c r="H157" i="23"/>
  <c r="I157" i="23"/>
  <c r="J157" i="23"/>
  <c r="K157" i="23"/>
  <c r="L157" i="23"/>
  <c r="M157" i="23"/>
  <c r="N157" i="23"/>
  <c r="O157" i="23"/>
  <c r="P157" i="23"/>
  <c r="Q157" i="23"/>
  <c r="R157" i="23"/>
  <c r="S157" i="23"/>
  <c r="T157" i="23"/>
  <c r="E158" i="23"/>
  <c r="F158" i="23"/>
  <c r="G158" i="23"/>
  <c r="H158" i="23"/>
  <c r="I158" i="23"/>
  <c r="J158" i="23"/>
  <c r="K158" i="23"/>
  <c r="L158" i="23"/>
  <c r="M158" i="23"/>
  <c r="N158" i="23"/>
  <c r="O158" i="23"/>
  <c r="P158" i="23"/>
  <c r="Q158" i="23"/>
  <c r="R158" i="23"/>
  <c r="S158" i="23"/>
  <c r="T158" i="23"/>
  <c r="E159" i="23"/>
  <c r="F159" i="23"/>
  <c r="G159" i="23"/>
  <c r="H159" i="23"/>
  <c r="I159" i="23"/>
  <c r="J159" i="23"/>
  <c r="K159" i="23"/>
  <c r="L159" i="23"/>
  <c r="M159" i="23"/>
  <c r="N159" i="23"/>
  <c r="O159" i="23"/>
  <c r="P159" i="23"/>
  <c r="Q159" i="23"/>
  <c r="R159" i="23"/>
  <c r="S159" i="23"/>
  <c r="T159" i="23"/>
  <c r="G30" i="23"/>
  <c r="H30" i="23"/>
  <c r="I30" i="23"/>
  <c r="J30" i="23"/>
  <c r="K30" i="23"/>
  <c r="L30" i="23"/>
  <c r="M30" i="23"/>
  <c r="N30" i="23"/>
  <c r="O30" i="23"/>
  <c r="P30" i="23"/>
  <c r="Q30" i="23"/>
  <c r="R30" i="23"/>
  <c r="S30" i="23"/>
  <c r="T30" i="23"/>
  <c r="G31" i="23"/>
  <c r="H31" i="23"/>
  <c r="I31" i="23"/>
  <c r="J31" i="23"/>
  <c r="K31" i="23"/>
  <c r="L31" i="23"/>
  <c r="M31" i="23"/>
  <c r="N31" i="23"/>
  <c r="O31" i="23"/>
  <c r="P31" i="23"/>
  <c r="Q31" i="23"/>
  <c r="R31" i="23"/>
  <c r="S31" i="23"/>
  <c r="T31" i="23"/>
  <c r="G32" i="23"/>
  <c r="H32" i="23"/>
  <c r="I32" i="23"/>
  <c r="J32" i="23"/>
  <c r="K32" i="23"/>
  <c r="L32" i="23"/>
  <c r="M32" i="23"/>
  <c r="N32" i="23"/>
  <c r="O32" i="23"/>
  <c r="P32" i="23"/>
  <c r="Q32" i="23"/>
  <c r="R32" i="23"/>
  <c r="S32" i="23"/>
  <c r="T32" i="23"/>
  <c r="G33" i="23"/>
  <c r="H33" i="23"/>
  <c r="I33" i="23"/>
  <c r="J33" i="23"/>
  <c r="K33" i="23"/>
  <c r="L33" i="23"/>
  <c r="M33" i="23"/>
  <c r="N33" i="23"/>
  <c r="O33" i="23"/>
  <c r="P33" i="23"/>
  <c r="Q33" i="23"/>
  <c r="R33" i="23"/>
  <c r="S33" i="23"/>
  <c r="T33" i="23"/>
  <c r="G34" i="23"/>
  <c r="H34" i="23"/>
  <c r="I34" i="23"/>
  <c r="J34" i="23"/>
  <c r="K34" i="23"/>
  <c r="L34" i="23"/>
  <c r="M34" i="23"/>
  <c r="N34" i="23"/>
  <c r="O34" i="23"/>
  <c r="P34" i="23"/>
  <c r="Q34" i="23"/>
  <c r="R34" i="23"/>
  <c r="S34" i="23"/>
  <c r="T34" i="23"/>
  <c r="G35" i="23"/>
  <c r="H35" i="23"/>
  <c r="I35" i="23"/>
  <c r="J35" i="23"/>
  <c r="K35" i="23"/>
  <c r="L35" i="23"/>
  <c r="M35" i="23"/>
  <c r="N35" i="23"/>
  <c r="O35" i="23"/>
  <c r="P35" i="23"/>
  <c r="Q35" i="23"/>
  <c r="R35" i="23"/>
  <c r="S35" i="23"/>
  <c r="T35" i="23"/>
  <c r="G36" i="23"/>
  <c r="H36" i="23"/>
  <c r="I36" i="23"/>
  <c r="J36" i="23"/>
  <c r="K36" i="23"/>
  <c r="L36" i="23"/>
  <c r="M36" i="23"/>
  <c r="N36" i="23"/>
  <c r="O36" i="23"/>
  <c r="P36" i="23"/>
  <c r="Q36" i="23"/>
  <c r="R36" i="23"/>
  <c r="S36" i="23"/>
  <c r="T36" i="23"/>
  <c r="G37" i="23"/>
  <c r="H37" i="23"/>
  <c r="I37" i="23"/>
  <c r="J37" i="23"/>
  <c r="K37" i="23"/>
  <c r="L37" i="23"/>
  <c r="M37" i="23"/>
  <c r="N37" i="23"/>
  <c r="O37" i="23"/>
  <c r="P37" i="23"/>
  <c r="Q37" i="23"/>
  <c r="R37" i="23"/>
  <c r="S37" i="23"/>
  <c r="T37" i="23"/>
  <c r="G38" i="23"/>
  <c r="H38" i="23"/>
  <c r="I38" i="23"/>
  <c r="J38" i="23"/>
  <c r="K38" i="23"/>
  <c r="L38" i="23"/>
  <c r="M38" i="23"/>
  <c r="N38" i="23"/>
  <c r="O38" i="23"/>
  <c r="P38" i="23"/>
  <c r="Q38" i="23"/>
  <c r="R38" i="23"/>
  <c r="S38" i="23"/>
  <c r="T38" i="23"/>
  <c r="G39" i="23"/>
  <c r="H39" i="23"/>
  <c r="I39" i="23"/>
  <c r="J39" i="23"/>
  <c r="K39" i="23"/>
  <c r="L39" i="23"/>
  <c r="M39" i="23"/>
  <c r="N39" i="23"/>
  <c r="O39" i="23"/>
  <c r="P39" i="23"/>
  <c r="Q39" i="23"/>
  <c r="R39" i="23"/>
  <c r="S39" i="23"/>
  <c r="T39" i="23"/>
  <c r="G40" i="23"/>
  <c r="H40" i="23"/>
  <c r="I40" i="23"/>
  <c r="J40" i="23"/>
  <c r="K40" i="23"/>
  <c r="L40" i="23"/>
  <c r="M40" i="23"/>
  <c r="N40" i="23"/>
  <c r="O40" i="23"/>
  <c r="P40" i="23"/>
  <c r="Q40" i="23"/>
  <c r="R40" i="23"/>
  <c r="S40" i="23"/>
  <c r="T40" i="23"/>
  <c r="G41" i="23"/>
  <c r="H41" i="23"/>
  <c r="I41" i="23"/>
  <c r="J41" i="23"/>
  <c r="K41" i="23"/>
  <c r="L41" i="23"/>
  <c r="M41" i="23"/>
  <c r="N41" i="23"/>
  <c r="O41" i="23"/>
  <c r="P41" i="23"/>
  <c r="Q41" i="23"/>
  <c r="R41" i="23"/>
  <c r="S41" i="23"/>
  <c r="T41" i="23"/>
  <c r="G42" i="23"/>
  <c r="H42" i="23"/>
  <c r="I42" i="23"/>
  <c r="J42" i="23"/>
  <c r="K42" i="23"/>
  <c r="L42" i="23"/>
  <c r="M42" i="23"/>
  <c r="N42" i="23"/>
  <c r="O42" i="23"/>
  <c r="P42" i="23"/>
  <c r="Q42" i="23"/>
  <c r="R42" i="23"/>
  <c r="S42" i="23"/>
  <c r="T42" i="23"/>
  <c r="G43" i="23"/>
  <c r="H43" i="23"/>
  <c r="I43" i="23"/>
  <c r="J43" i="23"/>
  <c r="K43" i="23"/>
  <c r="L43" i="23"/>
  <c r="M43" i="23"/>
  <c r="N43" i="23"/>
  <c r="O43" i="23"/>
  <c r="P43" i="23"/>
  <c r="Q43" i="23"/>
  <c r="R43" i="23"/>
  <c r="S43" i="23"/>
  <c r="T43" i="23"/>
  <c r="G44" i="23"/>
  <c r="H44" i="23"/>
  <c r="I44" i="23"/>
  <c r="J44" i="23"/>
  <c r="K44" i="23"/>
  <c r="L44" i="23"/>
  <c r="M44" i="23"/>
  <c r="N44" i="23"/>
  <c r="O44" i="23"/>
  <c r="P44" i="23"/>
  <c r="Q44" i="23"/>
  <c r="R44" i="23"/>
  <c r="S44" i="23"/>
  <c r="T44" i="23"/>
  <c r="G45" i="23"/>
  <c r="H45" i="23"/>
  <c r="I45" i="23"/>
  <c r="J45" i="23"/>
  <c r="K45" i="23"/>
  <c r="L45" i="23"/>
  <c r="M45" i="23"/>
  <c r="N45" i="23"/>
  <c r="O45" i="23"/>
  <c r="P45" i="23"/>
  <c r="Q45" i="23"/>
  <c r="R45" i="23"/>
  <c r="S45" i="23"/>
  <c r="T45" i="23"/>
  <c r="G46" i="23"/>
  <c r="H46" i="23"/>
  <c r="I46" i="23"/>
  <c r="J46" i="23"/>
  <c r="K46" i="23"/>
  <c r="L46" i="23"/>
  <c r="M46" i="23"/>
  <c r="N46" i="23"/>
  <c r="O46" i="23"/>
  <c r="P46" i="23"/>
  <c r="Q46" i="23"/>
  <c r="R46" i="23"/>
  <c r="S46" i="23"/>
  <c r="T46" i="23"/>
  <c r="G47" i="23"/>
  <c r="H47" i="23"/>
  <c r="I47" i="23"/>
  <c r="J47" i="23"/>
  <c r="K47" i="23"/>
  <c r="L47" i="23"/>
  <c r="M47" i="23"/>
  <c r="N47" i="23"/>
  <c r="O47" i="23"/>
  <c r="P47" i="23"/>
  <c r="Q47" i="23"/>
  <c r="R47" i="23"/>
  <c r="S47" i="23"/>
  <c r="T47" i="23"/>
  <c r="G48" i="23"/>
  <c r="H48" i="23"/>
  <c r="I48" i="23"/>
  <c r="J48" i="23"/>
  <c r="K48" i="23"/>
  <c r="L48" i="23"/>
  <c r="M48" i="23"/>
  <c r="N48" i="23"/>
  <c r="O48" i="23"/>
  <c r="P48" i="23"/>
  <c r="Q48" i="23"/>
  <c r="R48" i="23"/>
  <c r="S48" i="23"/>
  <c r="T48" i="23"/>
  <c r="G49" i="23"/>
  <c r="H49" i="23"/>
  <c r="I49" i="23"/>
  <c r="J49" i="23"/>
  <c r="K49" i="23"/>
  <c r="L49" i="23"/>
  <c r="M49" i="23"/>
  <c r="N49" i="23"/>
  <c r="O49" i="23"/>
  <c r="P49" i="23"/>
  <c r="Q49" i="23"/>
  <c r="R49" i="23"/>
  <c r="S49" i="23"/>
  <c r="T49" i="23"/>
  <c r="G50" i="23"/>
  <c r="H50" i="23"/>
  <c r="I50" i="23"/>
  <c r="J50" i="23"/>
  <c r="K50" i="23"/>
  <c r="L50" i="23"/>
  <c r="M50" i="23"/>
  <c r="N50" i="23"/>
  <c r="O50" i="23"/>
  <c r="P50" i="23"/>
  <c r="Q50" i="23"/>
  <c r="R50" i="23"/>
  <c r="S50" i="23"/>
  <c r="T50" i="23"/>
  <c r="G51" i="23"/>
  <c r="H51" i="23"/>
  <c r="I51" i="23"/>
  <c r="J51" i="23"/>
  <c r="K51" i="23"/>
  <c r="L51" i="23"/>
  <c r="M51" i="23"/>
  <c r="N51" i="23"/>
  <c r="O51" i="23"/>
  <c r="P51" i="23"/>
  <c r="Q51" i="23"/>
  <c r="R51" i="23"/>
  <c r="S51" i="23"/>
  <c r="T51" i="23"/>
  <c r="G52" i="23"/>
  <c r="H52" i="23"/>
  <c r="I52" i="23"/>
  <c r="J52" i="23"/>
  <c r="K52" i="23"/>
  <c r="L52" i="23"/>
  <c r="M52" i="23"/>
  <c r="N52" i="23"/>
  <c r="O52" i="23"/>
  <c r="P52" i="23"/>
  <c r="Q52" i="23"/>
  <c r="R52" i="23"/>
  <c r="S52" i="23"/>
  <c r="T52" i="23"/>
  <c r="G53" i="23"/>
  <c r="H53" i="23"/>
  <c r="I53" i="23"/>
  <c r="J53" i="23"/>
  <c r="K53" i="23"/>
  <c r="L53" i="23"/>
  <c r="M53" i="23"/>
  <c r="N53" i="23"/>
  <c r="O53" i="23"/>
  <c r="P53" i="23"/>
  <c r="Q53" i="23"/>
  <c r="R53" i="23"/>
  <c r="S53" i="23"/>
  <c r="T53" i="23"/>
  <c r="G54" i="23"/>
  <c r="H54" i="23"/>
  <c r="I54" i="23"/>
  <c r="J54" i="23"/>
  <c r="K54" i="23"/>
  <c r="L54" i="23"/>
  <c r="M54" i="23"/>
  <c r="N54" i="23"/>
  <c r="O54" i="23"/>
  <c r="P54" i="23"/>
  <c r="Q54" i="23"/>
  <c r="R54" i="23"/>
  <c r="S54" i="23"/>
  <c r="T54"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H111" i="23"/>
  <c r="H112" i="23"/>
  <c r="H113" i="23"/>
  <c r="H114" i="23"/>
  <c r="H115" i="23"/>
  <c r="H116" i="23"/>
  <c r="H117" i="23"/>
  <c r="H118" i="23"/>
  <c r="H119" i="23"/>
  <c r="H120" i="23"/>
  <c r="H121" i="23"/>
  <c r="H122" i="23"/>
  <c r="H123" i="23"/>
  <c r="H124" i="23"/>
  <c r="H125" i="23"/>
  <c r="H126" i="23"/>
  <c r="H127" i="23"/>
  <c r="H128" i="23"/>
  <c r="H129" i="23"/>
  <c r="H130" i="23"/>
  <c r="H131" i="23"/>
  <c r="H132" i="23"/>
  <c r="H133" i="23"/>
  <c r="H134" i="23"/>
  <c r="H110" i="23"/>
  <c r="G111" i="23"/>
  <c r="G112" i="23"/>
  <c r="G114" i="23"/>
  <c r="G115" i="23"/>
  <c r="G116" i="23"/>
  <c r="G117" i="23"/>
  <c r="G118" i="23"/>
  <c r="G119" i="23"/>
  <c r="G120" i="23"/>
  <c r="G121" i="23"/>
  <c r="G122" i="23"/>
  <c r="G123" i="23"/>
  <c r="G124" i="23"/>
  <c r="G125" i="23"/>
  <c r="G126" i="23"/>
  <c r="G127" i="23"/>
  <c r="G128" i="23"/>
  <c r="G129" i="23"/>
  <c r="G130" i="23"/>
  <c r="G131" i="23"/>
  <c r="G132" i="23"/>
  <c r="G133" i="23"/>
  <c r="G134"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G110" i="23"/>
  <c r="F110" i="23"/>
  <c r="E110" i="23"/>
  <c r="H6" i="23"/>
  <c r="H7" i="23"/>
  <c r="H8" i="23"/>
  <c r="H9" i="23"/>
  <c r="H10" i="23"/>
  <c r="H11" i="23"/>
  <c r="H12" i="23"/>
  <c r="H13" i="23"/>
  <c r="H14" i="23"/>
  <c r="H15" i="23"/>
  <c r="H16" i="23"/>
  <c r="H17" i="23"/>
  <c r="H18" i="23"/>
  <c r="H19" i="23"/>
  <c r="H20" i="23"/>
  <c r="H21" i="23"/>
  <c r="H22" i="23"/>
  <c r="H23" i="23"/>
  <c r="H24" i="23"/>
  <c r="H25" i="23"/>
  <c r="H26" i="23"/>
  <c r="H27" i="23"/>
  <c r="H28" i="23"/>
  <c r="H29" i="23"/>
  <c r="H5" i="23"/>
  <c r="G6" i="23"/>
  <c r="G7" i="23"/>
  <c r="G8" i="23"/>
  <c r="G9" i="23"/>
  <c r="G10" i="23"/>
  <c r="G11" i="23"/>
  <c r="G12" i="23"/>
  <c r="G13" i="23"/>
  <c r="G14" i="23"/>
  <c r="G15" i="23"/>
  <c r="G16" i="23"/>
  <c r="G17" i="23"/>
  <c r="G18" i="23"/>
  <c r="G19" i="23"/>
  <c r="G20" i="23"/>
  <c r="G21" i="23"/>
  <c r="G22" i="23"/>
  <c r="G23" i="23"/>
  <c r="G24" i="23"/>
  <c r="G25" i="23"/>
  <c r="G26" i="23"/>
  <c r="G27" i="23"/>
  <c r="G28" i="23"/>
  <c r="G29" i="23"/>
  <c r="G5" i="23"/>
  <c r="F6" i="23"/>
  <c r="F7" i="23"/>
  <c r="F8" i="23"/>
  <c r="F9" i="23"/>
  <c r="F10" i="23"/>
  <c r="F11" i="23"/>
  <c r="F12" i="23"/>
  <c r="F13" i="23"/>
  <c r="F14" i="23"/>
  <c r="F15" i="23"/>
  <c r="F16" i="23"/>
  <c r="F17" i="23"/>
  <c r="F18" i="23"/>
  <c r="F19" i="23"/>
  <c r="F20" i="23"/>
  <c r="F21" i="23"/>
  <c r="F22" i="23"/>
  <c r="F23" i="23"/>
  <c r="F24" i="23"/>
  <c r="F25" i="23"/>
  <c r="F26" i="23"/>
  <c r="F27" i="23"/>
  <c r="F28" i="23"/>
  <c r="F5" i="23"/>
  <c r="E6" i="23"/>
  <c r="E7" i="23"/>
  <c r="E8" i="23"/>
  <c r="E9" i="23"/>
  <c r="E10" i="23"/>
  <c r="E11" i="23"/>
  <c r="E12" i="23"/>
  <c r="E13" i="23"/>
  <c r="E14" i="23"/>
  <c r="E15" i="23"/>
  <c r="E16" i="23"/>
  <c r="E17" i="23"/>
  <c r="E18" i="23"/>
  <c r="E19" i="23"/>
  <c r="E20" i="23"/>
  <c r="E21" i="23"/>
  <c r="E22" i="23"/>
  <c r="E23" i="23"/>
  <c r="E24" i="23"/>
  <c r="E25" i="23"/>
  <c r="E26" i="23"/>
  <c r="E27" i="23"/>
  <c r="E28" i="23"/>
  <c r="E29" i="23"/>
  <c r="E5" i="23"/>
  <c r="M19" i="24"/>
  <c r="L19" i="24"/>
  <c r="M11" i="24"/>
  <c r="L11" i="24"/>
  <c r="M27" i="24"/>
  <c r="L27" i="24"/>
  <c r="M35" i="24"/>
  <c r="L35" i="24"/>
  <c r="M47" i="24"/>
  <c r="L47" i="24"/>
  <c r="M55" i="24"/>
  <c r="L55" i="24"/>
  <c r="M67" i="24"/>
  <c r="L67" i="24"/>
  <c r="M79" i="24"/>
  <c r="L79" i="24"/>
  <c r="M71" i="24"/>
  <c r="L71" i="24"/>
  <c r="M99" i="24"/>
  <c r="L99" i="24"/>
  <c r="M91" i="24"/>
  <c r="L91" i="24"/>
  <c r="M119" i="24"/>
  <c r="L119" i="24"/>
  <c r="M111" i="24"/>
  <c r="L111" i="24"/>
  <c r="M139" i="24"/>
  <c r="L139" i="24"/>
  <c r="M131" i="24"/>
  <c r="L131" i="24"/>
  <c r="M159" i="24"/>
  <c r="L159" i="24"/>
  <c r="M151" i="24"/>
  <c r="L151" i="24"/>
  <c r="M179" i="24"/>
  <c r="L179" i="24"/>
  <c r="M171" i="24"/>
  <c r="L171" i="24"/>
  <c r="M199" i="24"/>
  <c r="L199" i="24"/>
  <c r="M191" i="24"/>
  <c r="L191" i="24"/>
  <c r="M219" i="24"/>
  <c r="L219" i="24"/>
  <c r="M215" i="24"/>
  <c r="L215" i="24"/>
  <c r="M227" i="24"/>
  <c r="L227" i="24"/>
  <c r="M235" i="24"/>
  <c r="L235" i="24"/>
  <c r="M247" i="24"/>
  <c r="L247" i="24"/>
  <c r="M255" i="24"/>
  <c r="L255" i="24"/>
  <c r="M267" i="24"/>
  <c r="L267" i="24"/>
  <c r="M275" i="24"/>
  <c r="L275" i="24"/>
  <c r="M287" i="24"/>
  <c r="L287" i="24"/>
  <c r="M299" i="24"/>
  <c r="L299" i="24"/>
  <c r="M291" i="24"/>
  <c r="L291" i="24"/>
  <c r="M319" i="24"/>
  <c r="L319" i="24"/>
  <c r="M311" i="24"/>
  <c r="L311" i="24"/>
  <c r="M339" i="24"/>
  <c r="L339" i="24"/>
  <c r="M331" i="24"/>
  <c r="L331" i="24"/>
  <c r="M359" i="24"/>
  <c r="L359" i="24"/>
  <c r="M351" i="24"/>
  <c r="L351" i="24"/>
  <c r="M379" i="24"/>
  <c r="L379" i="24"/>
  <c r="M371" i="24"/>
  <c r="L371" i="24"/>
  <c r="M399" i="24"/>
  <c r="L399" i="24"/>
  <c r="M391" i="24"/>
  <c r="L391" i="24"/>
  <c r="M419" i="24"/>
  <c r="L419" i="24"/>
  <c r="M411" i="24"/>
  <c r="L411" i="24"/>
  <c r="L439" i="24"/>
  <c r="M439" i="24"/>
  <c r="M431" i="24"/>
  <c r="L431" i="24"/>
  <c r="M459" i="24"/>
  <c r="L459" i="24"/>
  <c r="M451" i="24"/>
  <c r="L451" i="24"/>
  <c r="L479" i="24"/>
  <c r="M479" i="24"/>
  <c r="M471" i="24"/>
  <c r="L471" i="24"/>
  <c r="M498" i="24"/>
  <c r="L498" i="24"/>
  <c r="M490" i="24"/>
  <c r="L490" i="24"/>
  <c r="L519" i="24"/>
  <c r="M519" i="24"/>
  <c r="M511" i="24"/>
  <c r="L511" i="24"/>
  <c r="M539" i="24"/>
  <c r="L539" i="24"/>
  <c r="M531" i="24"/>
  <c r="L531" i="24"/>
  <c r="L559" i="24"/>
  <c r="M559" i="24"/>
  <c r="M551" i="24"/>
  <c r="L551" i="24"/>
  <c r="M579" i="24"/>
  <c r="L579" i="24"/>
  <c r="M571" i="24"/>
  <c r="L571" i="24"/>
  <c r="M599" i="24"/>
  <c r="L599" i="24"/>
  <c r="M591" i="24"/>
  <c r="L591" i="24"/>
  <c r="M619" i="24"/>
  <c r="L619" i="24"/>
  <c r="M611" i="24"/>
  <c r="L611" i="24"/>
  <c r="M627" i="24"/>
  <c r="L627" i="24"/>
  <c r="M635" i="24"/>
  <c r="L635" i="24"/>
  <c r="M647" i="24"/>
  <c r="L647" i="24"/>
  <c r="M655" i="24"/>
  <c r="L655" i="24"/>
  <c r="M667" i="24"/>
  <c r="L667" i="24"/>
  <c r="M675" i="24"/>
  <c r="L675" i="24"/>
  <c r="M687" i="24"/>
  <c r="L687" i="24"/>
  <c r="M695" i="24"/>
  <c r="L695" i="24"/>
  <c r="M707" i="24"/>
  <c r="L707" i="24"/>
  <c r="M715" i="24"/>
  <c r="L715" i="24"/>
  <c r="M727" i="24"/>
  <c r="L727" i="24"/>
  <c r="M735" i="24"/>
  <c r="L735" i="24"/>
  <c r="M747" i="24"/>
  <c r="L747" i="24"/>
  <c r="M759" i="24"/>
  <c r="L759" i="24"/>
  <c r="M751" i="24"/>
  <c r="L751" i="24"/>
  <c r="M779" i="24"/>
  <c r="L779" i="24"/>
  <c r="M771" i="24"/>
  <c r="L771" i="24"/>
  <c r="M799" i="24"/>
  <c r="L799" i="24"/>
  <c r="M791" i="24"/>
  <c r="L791" i="24"/>
  <c r="M819" i="24"/>
  <c r="L819" i="24"/>
  <c r="M815" i="24"/>
  <c r="L815" i="24"/>
  <c r="M827" i="24"/>
  <c r="L827" i="24"/>
  <c r="M835" i="24"/>
  <c r="L835" i="24"/>
  <c r="M847" i="24"/>
  <c r="L847" i="24"/>
  <c r="M855" i="24"/>
  <c r="L855" i="24"/>
  <c r="M867" i="24"/>
  <c r="L867" i="24"/>
  <c r="M875" i="24"/>
  <c r="L875" i="24"/>
  <c r="M887" i="24"/>
  <c r="L887" i="24"/>
  <c r="M895" i="24"/>
  <c r="L895" i="24"/>
  <c r="M907" i="24"/>
  <c r="L907" i="24"/>
  <c r="M915" i="24"/>
  <c r="L915" i="24"/>
  <c r="M927" i="24"/>
  <c r="L927" i="24"/>
  <c r="M935" i="24"/>
  <c r="L935" i="24"/>
  <c r="M947" i="24"/>
  <c r="L947" i="24"/>
  <c r="M955" i="24"/>
  <c r="L955" i="24"/>
  <c r="M967" i="24"/>
  <c r="L967" i="24"/>
  <c r="M975" i="24"/>
  <c r="L975" i="24"/>
  <c r="M987" i="24"/>
  <c r="L987" i="24"/>
  <c r="M995" i="24"/>
  <c r="L995" i="24"/>
  <c r="M14" i="24"/>
  <c r="L14" i="24"/>
  <c r="M42" i="24"/>
  <c r="L42" i="24"/>
  <c r="M34" i="24"/>
  <c r="L34" i="24"/>
  <c r="M62" i="24"/>
  <c r="L62" i="24"/>
  <c r="M54" i="24"/>
  <c r="L54" i="24"/>
  <c r="M82" i="24"/>
  <c r="L82" i="24"/>
  <c r="M78" i="24"/>
  <c r="L78" i="24"/>
  <c r="M70" i="24"/>
  <c r="L70" i="24"/>
  <c r="M98" i="24"/>
  <c r="L98" i="24"/>
  <c r="M90" i="24"/>
  <c r="L90" i="24"/>
  <c r="M118" i="24"/>
  <c r="L118" i="24"/>
  <c r="M110" i="24"/>
  <c r="L110" i="24"/>
  <c r="M138" i="24"/>
  <c r="L138" i="24"/>
  <c r="M130" i="24"/>
  <c r="L130" i="24"/>
  <c r="M158" i="24"/>
  <c r="L158" i="24"/>
  <c r="M150" i="24"/>
  <c r="L150" i="24"/>
  <c r="M178" i="24"/>
  <c r="L178" i="24"/>
  <c r="M174" i="24"/>
  <c r="L174" i="24"/>
  <c r="M202" i="24"/>
  <c r="L202" i="24"/>
  <c r="M194" i="24"/>
  <c r="L194" i="24"/>
  <c r="M222" i="24"/>
  <c r="L222" i="24"/>
  <c r="M214" i="24"/>
  <c r="L214" i="24"/>
  <c r="M242" i="24"/>
  <c r="L242" i="24"/>
  <c r="M234" i="24"/>
  <c r="L234" i="24"/>
  <c r="M262" i="24"/>
  <c r="L262" i="24"/>
  <c r="M254" i="24"/>
  <c r="L254" i="24"/>
  <c r="M282" i="24"/>
  <c r="L282" i="24"/>
  <c r="M274" i="24"/>
  <c r="L274" i="24"/>
  <c r="M302" i="24"/>
  <c r="L302" i="24"/>
  <c r="M294" i="24"/>
  <c r="L294" i="24"/>
  <c r="M322" i="24"/>
  <c r="L322" i="24"/>
  <c r="M314" i="24"/>
  <c r="L314" i="24"/>
  <c r="M342" i="24"/>
  <c r="L342" i="24"/>
  <c r="M334" i="24"/>
  <c r="L334" i="24"/>
  <c r="M362" i="24"/>
  <c r="L362" i="24"/>
  <c r="M354" i="24"/>
  <c r="L354" i="24"/>
  <c r="M382" i="24"/>
  <c r="L382" i="24"/>
  <c r="M374" i="24"/>
  <c r="L374" i="24"/>
  <c r="M402" i="24"/>
  <c r="L402" i="24"/>
  <c r="M394" i="24"/>
  <c r="L394" i="24"/>
  <c r="M422" i="24"/>
  <c r="L422" i="24"/>
  <c r="M414" i="24"/>
  <c r="L414" i="24"/>
  <c r="M442" i="24"/>
  <c r="L442" i="24"/>
  <c r="M434" i="24"/>
  <c r="L434" i="24"/>
  <c r="M462" i="24"/>
  <c r="L462" i="24"/>
  <c r="M454" i="24"/>
  <c r="L454" i="24"/>
  <c r="M482" i="24"/>
  <c r="L482" i="24"/>
  <c r="M474" i="24"/>
  <c r="L474" i="24"/>
  <c r="M501" i="24"/>
  <c r="L501" i="24"/>
  <c r="M493" i="24"/>
  <c r="L493" i="24"/>
  <c r="M522" i="24"/>
  <c r="L522" i="24"/>
  <c r="M514" i="24"/>
  <c r="L514" i="24"/>
  <c r="M542" i="24"/>
  <c r="L542" i="24"/>
  <c r="M534" i="24"/>
  <c r="L534" i="24"/>
  <c r="M562" i="24"/>
  <c r="L562" i="24"/>
  <c r="M554" i="24"/>
  <c r="L554" i="24"/>
  <c r="M582" i="24"/>
  <c r="L582" i="24"/>
  <c r="M574" i="24"/>
  <c r="L574" i="24"/>
  <c r="M602" i="24"/>
  <c r="L602" i="24"/>
  <c r="M594" i="24"/>
  <c r="L594" i="24"/>
  <c r="M622" i="24"/>
  <c r="L622" i="24"/>
  <c r="M614" i="24"/>
  <c r="L614" i="24"/>
  <c r="M642" i="24"/>
  <c r="L642" i="24"/>
  <c r="M634" i="24"/>
  <c r="L634" i="24"/>
  <c r="M662" i="24"/>
  <c r="L662" i="24"/>
  <c r="M654" i="24"/>
  <c r="L654" i="24"/>
  <c r="M682" i="24"/>
  <c r="L682" i="24"/>
  <c r="M674" i="24"/>
  <c r="L674" i="24"/>
  <c r="M702" i="24"/>
  <c r="L702" i="24"/>
  <c r="M694" i="24"/>
  <c r="L694" i="24"/>
  <c r="M722" i="24"/>
  <c r="L722" i="24"/>
  <c r="M714" i="24"/>
  <c r="L714" i="24"/>
  <c r="M742" i="24"/>
  <c r="L742" i="24"/>
  <c r="M734" i="24"/>
  <c r="L734" i="24"/>
  <c r="M762" i="24"/>
  <c r="L762" i="24"/>
  <c r="M754" i="24"/>
  <c r="L754" i="24"/>
  <c r="M782" i="24"/>
  <c r="L782" i="24"/>
  <c r="M774" i="24"/>
  <c r="L774" i="24"/>
  <c r="M802" i="24"/>
  <c r="L802" i="24"/>
  <c r="M794" i="24"/>
  <c r="L794" i="24"/>
  <c r="M822" i="24"/>
  <c r="L822" i="24"/>
  <c r="M814" i="24"/>
  <c r="L814" i="24"/>
  <c r="M842" i="24"/>
  <c r="L842" i="24"/>
  <c r="M834" i="24"/>
  <c r="L834" i="24"/>
  <c r="M862" i="24"/>
  <c r="L862" i="24"/>
  <c r="M854" i="24"/>
  <c r="L854" i="24"/>
  <c r="M882" i="24"/>
  <c r="L882" i="24"/>
  <c r="M874" i="24"/>
  <c r="L874" i="24"/>
  <c r="M902" i="24"/>
  <c r="L902" i="24"/>
  <c r="M894" i="24"/>
  <c r="L894" i="24"/>
  <c r="M922" i="24"/>
  <c r="L922" i="24"/>
  <c r="M914" i="24"/>
  <c r="L914" i="24"/>
  <c r="M942" i="24"/>
  <c r="L942" i="24"/>
  <c r="M934" i="24"/>
  <c r="L934" i="24"/>
  <c r="L958" i="24"/>
  <c r="M958" i="24"/>
  <c r="M950" i="24"/>
  <c r="L950" i="24"/>
  <c r="M978" i="24"/>
  <c r="L978" i="24"/>
  <c r="M970" i="24"/>
  <c r="L970" i="24"/>
  <c r="M998" i="24"/>
  <c r="L998" i="24"/>
  <c r="M990" i="24"/>
  <c r="L990" i="24"/>
  <c r="M21" i="24"/>
  <c r="L21" i="24"/>
  <c r="M17" i="24"/>
  <c r="L17" i="24"/>
  <c r="M13" i="24"/>
  <c r="L13" i="24"/>
  <c r="M9" i="24"/>
  <c r="L9" i="24"/>
  <c r="M41" i="24"/>
  <c r="L41" i="24"/>
  <c r="M37" i="24"/>
  <c r="L37" i="24"/>
  <c r="M33" i="24"/>
  <c r="L33" i="24"/>
  <c r="L29" i="24"/>
  <c r="M29" i="24"/>
  <c r="M61" i="24"/>
  <c r="L61" i="24"/>
  <c r="M57" i="24"/>
  <c r="L57" i="24"/>
  <c r="M53" i="24"/>
  <c r="L53" i="24"/>
  <c r="M49" i="24"/>
  <c r="L49" i="24"/>
  <c r="M81" i="24"/>
  <c r="L81" i="24"/>
  <c r="M77" i="24"/>
  <c r="L77" i="24"/>
  <c r="M73" i="24"/>
  <c r="L73" i="24"/>
  <c r="L69" i="24"/>
  <c r="M69" i="24"/>
  <c r="M101" i="24"/>
  <c r="L101" i="24"/>
  <c r="M97" i="24"/>
  <c r="L97" i="24"/>
  <c r="M93" i="24"/>
  <c r="L93" i="24"/>
  <c r="M89" i="24"/>
  <c r="L89" i="24"/>
  <c r="M121" i="24"/>
  <c r="L121" i="24"/>
  <c r="M117" i="24"/>
  <c r="L117" i="24"/>
  <c r="M113" i="24"/>
  <c r="L113" i="24"/>
  <c r="L109" i="24"/>
  <c r="M109" i="24"/>
  <c r="M141" i="24"/>
  <c r="L141" i="24"/>
  <c r="M137" i="24"/>
  <c r="L137" i="24"/>
  <c r="M133" i="24"/>
  <c r="L133" i="24"/>
  <c r="M129" i="24"/>
  <c r="L129" i="24"/>
  <c r="M161" i="24"/>
  <c r="L161" i="24"/>
  <c r="M157" i="24"/>
  <c r="L157" i="24"/>
  <c r="M153" i="24"/>
  <c r="L153" i="24"/>
  <c r="L149" i="24"/>
  <c r="M149" i="24"/>
  <c r="M181" i="24"/>
  <c r="L181" i="24"/>
  <c r="M177" i="24"/>
  <c r="L177" i="24"/>
  <c r="M173" i="24"/>
  <c r="L173" i="24"/>
  <c r="M169" i="24"/>
  <c r="L169" i="24"/>
  <c r="M201" i="24"/>
  <c r="L201" i="24"/>
  <c r="M197" i="24"/>
  <c r="L197" i="24"/>
  <c r="M193" i="24"/>
  <c r="L193" i="24"/>
  <c r="L189" i="24"/>
  <c r="M189" i="24"/>
  <c r="M221" i="24"/>
  <c r="L221" i="24"/>
  <c r="M217" i="24"/>
  <c r="L217" i="24"/>
  <c r="M213" i="24"/>
  <c r="L213" i="24"/>
  <c r="M209" i="24"/>
  <c r="L209" i="24"/>
  <c r="M241" i="24"/>
  <c r="L241" i="24"/>
  <c r="M237" i="24"/>
  <c r="L237" i="24"/>
  <c r="M233" i="24"/>
  <c r="L233" i="24"/>
  <c r="M229" i="24"/>
  <c r="L229" i="24"/>
  <c r="M261" i="24"/>
  <c r="L261" i="24"/>
  <c r="M257" i="24"/>
  <c r="L257" i="24"/>
  <c r="M253" i="24"/>
  <c r="L253" i="24"/>
  <c r="M249" i="24"/>
  <c r="L249" i="24"/>
  <c r="M281" i="24"/>
  <c r="L281" i="24"/>
  <c r="M277" i="24"/>
  <c r="L277" i="24"/>
  <c r="M273" i="24"/>
  <c r="L273" i="24"/>
  <c r="M269" i="24"/>
  <c r="L269" i="24"/>
  <c r="M301" i="24"/>
  <c r="L301" i="24"/>
  <c r="M297" i="24"/>
  <c r="L297" i="24"/>
  <c r="M293" i="24"/>
  <c r="L293" i="24"/>
  <c r="M289" i="24"/>
  <c r="L289" i="24"/>
  <c r="M321" i="24"/>
  <c r="L321" i="24"/>
  <c r="M317" i="24"/>
  <c r="L317" i="24"/>
  <c r="M313" i="24"/>
  <c r="L313" i="24"/>
  <c r="L309" i="24"/>
  <c r="M309" i="24"/>
  <c r="M341" i="24"/>
  <c r="L341" i="24"/>
  <c r="M337" i="24"/>
  <c r="L337" i="24"/>
  <c r="M333" i="24"/>
  <c r="L333" i="24"/>
  <c r="M329" i="24"/>
  <c r="L329" i="24"/>
  <c r="M361" i="24"/>
  <c r="L361" i="24"/>
  <c r="M357" i="24"/>
  <c r="L357" i="24"/>
  <c r="M353" i="24"/>
  <c r="L353" i="24"/>
  <c r="M349" i="24"/>
  <c r="L349" i="24"/>
  <c r="M381" i="24"/>
  <c r="L381" i="24"/>
  <c r="M377" i="24"/>
  <c r="L377" i="24"/>
  <c r="M373" i="24"/>
  <c r="L373" i="24"/>
  <c r="M369" i="24"/>
  <c r="L369" i="24"/>
  <c r="M401" i="24"/>
  <c r="L401" i="24"/>
  <c r="M397" i="24"/>
  <c r="L397" i="24"/>
  <c r="M393" i="24"/>
  <c r="L393" i="24"/>
  <c r="M389" i="24"/>
  <c r="L389" i="24"/>
  <c r="M421" i="24"/>
  <c r="L421" i="24"/>
  <c r="M417" i="24"/>
  <c r="L417" i="24"/>
  <c r="M413" i="24"/>
  <c r="L413" i="24"/>
  <c r="M409" i="24"/>
  <c r="L409" i="24"/>
  <c r="M441" i="24"/>
  <c r="L441" i="24"/>
  <c r="M437" i="24"/>
  <c r="L437" i="24"/>
  <c r="M433" i="24"/>
  <c r="L433" i="24"/>
  <c r="M429" i="24"/>
  <c r="L429" i="24"/>
  <c r="M461" i="24"/>
  <c r="L461" i="24"/>
  <c r="M457" i="24"/>
  <c r="L457" i="24"/>
  <c r="M453" i="24"/>
  <c r="L453" i="24"/>
  <c r="M449" i="24"/>
  <c r="L449" i="24"/>
  <c r="M481" i="24"/>
  <c r="L481" i="24"/>
  <c r="M477" i="24"/>
  <c r="L477" i="24"/>
  <c r="M473" i="24"/>
  <c r="L473" i="24"/>
  <c r="M469" i="24"/>
  <c r="L469" i="24"/>
  <c r="M500" i="24"/>
  <c r="L500" i="24"/>
  <c r="M496" i="24"/>
  <c r="L496" i="24"/>
  <c r="M492" i="24"/>
  <c r="L492" i="24"/>
  <c r="M488" i="24"/>
  <c r="L488" i="24"/>
  <c r="M521" i="24"/>
  <c r="L521" i="24"/>
  <c r="M517" i="24"/>
  <c r="L517" i="24"/>
  <c r="M513" i="24"/>
  <c r="L513" i="24"/>
  <c r="M509" i="24"/>
  <c r="L509" i="24"/>
  <c r="M541" i="24"/>
  <c r="L541" i="24"/>
  <c r="M537" i="24"/>
  <c r="L537" i="24"/>
  <c r="M533" i="24"/>
  <c r="L533" i="24"/>
  <c r="M529" i="24"/>
  <c r="L529" i="24"/>
  <c r="M561" i="24"/>
  <c r="L561" i="24"/>
  <c r="M557" i="24"/>
  <c r="L557" i="24"/>
  <c r="M553" i="24"/>
  <c r="L553" i="24"/>
  <c r="M549" i="24"/>
  <c r="L549" i="24"/>
  <c r="M581" i="24"/>
  <c r="L581" i="24"/>
  <c r="M577" i="24"/>
  <c r="L577" i="24"/>
  <c r="M573" i="24"/>
  <c r="L573" i="24"/>
  <c r="M569" i="24"/>
  <c r="L569" i="24"/>
  <c r="M601" i="24"/>
  <c r="L601" i="24"/>
  <c r="M597" i="24"/>
  <c r="L597" i="24"/>
  <c r="L593" i="24"/>
  <c r="M593" i="24"/>
  <c r="L589" i="24"/>
  <c r="M589" i="24"/>
  <c r="M621" i="24"/>
  <c r="L621" i="24"/>
  <c r="M617" i="24"/>
  <c r="L617" i="24"/>
  <c r="M613" i="24"/>
  <c r="L613" i="24"/>
  <c r="M609" i="24"/>
  <c r="L609" i="24"/>
  <c r="M641" i="24"/>
  <c r="L641" i="24"/>
  <c r="M637" i="24"/>
  <c r="L637" i="24"/>
  <c r="M633" i="24"/>
  <c r="L633" i="24"/>
  <c r="M629" i="24"/>
  <c r="L629" i="24"/>
  <c r="L661" i="24"/>
  <c r="M661" i="24"/>
  <c r="M657" i="24"/>
  <c r="L657" i="24"/>
  <c r="M653" i="24"/>
  <c r="L653" i="24"/>
  <c r="M649" i="24"/>
  <c r="L649" i="24"/>
  <c r="L681" i="24"/>
  <c r="M681" i="24"/>
  <c r="M677" i="24"/>
  <c r="L677" i="24"/>
  <c r="M673" i="24"/>
  <c r="L673" i="24"/>
  <c r="M669" i="24"/>
  <c r="L669" i="24"/>
  <c r="L701" i="24"/>
  <c r="M701" i="24"/>
  <c r="M697" i="24"/>
  <c r="L697" i="24"/>
  <c r="M693" i="24"/>
  <c r="L693" i="24"/>
  <c r="M689" i="24"/>
  <c r="L689" i="24"/>
  <c r="M721" i="24"/>
  <c r="L721" i="24"/>
  <c r="M717" i="24"/>
  <c r="L717" i="24"/>
  <c r="M713" i="24"/>
  <c r="L713" i="24"/>
  <c r="M709" i="24"/>
  <c r="L709" i="24"/>
  <c r="M741" i="24"/>
  <c r="L741" i="24"/>
  <c r="M737" i="24"/>
  <c r="L737" i="24"/>
  <c r="M733" i="24"/>
  <c r="L733" i="24"/>
  <c r="M729" i="24"/>
  <c r="L729" i="24"/>
  <c r="L761" i="24"/>
  <c r="M761" i="24"/>
  <c r="M757" i="24"/>
  <c r="L757" i="24"/>
  <c r="M753" i="24"/>
  <c r="L753" i="24"/>
  <c r="M749" i="24"/>
  <c r="L749" i="24"/>
  <c r="M781" i="24"/>
  <c r="L781" i="24"/>
  <c r="M777" i="24"/>
  <c r="L777" i="24"/>
  <c r="M773" i="24"/>
  <c r="L773" i="24"/>
  <c r="M769" i="24"/>
  <c r="L769" i="24"/>
  <c r="L801" i="24"/>
  <c r="M801" i="24"/>
  <c r="M797" i="24"/>
  <c r="L797" i="24"/>
  <c r="M793" i="24"/>
  <c r="L793" i="24"/>
  <c r="M789" i="24"/>
  <c r="L789" i="24"/>
  <c r="M821" i="24"/>
  <c r="L821" i="24"/>
  <c r="M817" i="24"/>
  <c r="L817" i="24"/>
  <c r="M813" i="24"/>
  <c r="L813" i="24"/>
  <c r="M809" i="24"/>
  <c r="L809" i="24"/>
  <c r="L841" i="24"/>
  <c r="M841" i="24"/>
  <c r="M837" i="24"/>
  <c r="L837" i="24"/>
  <c r="M833" i="24"/>
  <c r="L833" i="24"/>
  <c r="M829" i="24"/>
  <c r="L829" i="24"/>
  <c r="M861" i="24"/>
  <c r="L861" i="24"/>
  <c r="M857" i="24"/>
  <c r="L857" i="24"/>
  <c r="M853" i="24"/>
  <c r="L853" i="24"/>
  <c r="M849" i="24"/>
  <c r="L849" i="24"/>
  <c r="L881" i="24"/>
  <c r="M881" i="24"/>
  <c r="M877" i="24"/>
  <c r="L877" i="24"/>
  <c r="M873" i="24"/>
  <c r="L873" i="24"/>
  <c r="M869" i="24"/>
  <c r="L869" i="24"/>
  <c r="M901" i="24"/>
  <c r="L901" i="24"/>
  <c r="M897" i="24"/>
  <c r="L897" i="24"/>
  <c r="M893" i="24"/>
  <c r="L893" i="24"/>
  <c r="M889" i="24"/>
  <c r="L889" i="24"/>
  <c r="L921" i="24"/>
  <c r="M921" i="24"/>
  <c r="M917" i="24"/>
  <c r="L917" i="24"/>
  <c r="M913" i="24"/>
  <c r="L913" i="24"/>
  <c r="M909" i="24"/>
  <c r="L909" i="24"/>
  <c r="L941" i="24"/>
  <c r="M941" i="24"/>
  <c r="M937" i="24"/>
  <c r="L937" i="24"/>
  <c r="M933" i="24"/>
  <c r="L933" i="24"/>
  <c r="M929" i="24"/>
  <c r="L929" i="24"/>
  <c r="M961" i="24"/>
  <c r="L961" i="24"/>
  <c r="M957" i="24"/>
  <c r="L957" i="24"/>
  <c r="M953" i="24"/>
  <c r="L953" i="24"/>
  <c r="M949" i="24"/>
  <c r="L949" i="24"/>
  <c r="M981" i="24"/>
  <c r="L981" i="24"/>
  <c r="M977" i="24"/>
  <c r="L977" i="24"/>
  <c r="M973" i="24"/>
  <c r="L973" i="24"/>
  <c r="M969" i="24"/>
  <c r="L969" i="24"/>
  <c r="L1001" i="24"/>
  <c r="M1001" i="24"/>
  <c r="M997" i="24"/>
  <c r="L997" i="24"/>
  <c r="M993" i="24"/>
  <c r="L993" i="24"/>
  <c r="M989" i="24"/>
  <c r="L989" i="24"/>
  <c r="M7" i="24"/>
  <c r="L7" i="24"/>
  <c r="M15" i="24"/>
  <c r="L15" i="24"/>
  <c r="M39" i="24"/>
  <c r="L39" i="24"/>
  <c r="M31" i="24"/>
  <c r="L31" i="24"/>
  <c r="M59" i="24"/>
  <c r="L59" i="24"/>
  <c r="M51" i="24"/>
  <c r="L51" i="24"/>
  <c r="M75" i="24"/>
  <c r="L75" i="24"/>
  <c r="M87" i="24"/>
  <c r="L87" i="24"/>
  <c r="M95" i="24"/>
  <c r="L95" i="24"/>
  <c r="M107" i="24"/>
  <c r="L107" i="24"/>
  <c r="M115" i="24"/>
  <c r="L115" i="24"/>
  <c r="M127" i="24"/>
  <c r="L127" i="24"/>
  <c r="M135" i="24"/>
  <c r="L135" i="24"/>
  <c r="M147" i="24"/>
  <c r="L147" i="24"/>
  <c r="M155" i="24"/>
  <c r="L155" i="24"/>
  <c r="M167" i="24"/>
  <c r="L167" i="24"/>
  <c r="M175" i="24"/>
  <c r="L175" i="24"/>
  <c r="M187" i="24"/>
  <c r="L187" i="24"/>
  <c r="M195" i="24"/>
  <c r="L195" i="24"/>
  <c r="M207" i="24"/>
  <c r="L207" i="24"/>
  <c r="M211" i="24"/>
  <c r="L211" i="24"/>
  <c r="M239" i="24"/>
  <c r="L239" i="24"/>
  <c r="M231" i="24"/>
  <c r="L231" i="24"/>
  <c r="M259" i="24"/>
  <c r="L259" i="24"/>
  <c r="M251" i="24"/>
  <c r="L251" i="24"/>
  <c r="M279" i="24"/>
  <c r="L279" i="24"/>
  <c r="M271" i="24"/>
  <c r="L271" i="24"/>
  <c r="M295" i="24"/>
  <c r="L295" i="24"/>
  <c r="M307" i="24"/>
  <c r="L307" i="24"/>
  <c r="M315" i="24"/>
  <c r="L315" i="24"/>
  <c r="M327" i="24"/>
  <c r="L327" i="24"/>
  <c r="M335" i="24"/>
  <c r="L335" i="24"/>
  <c r="M347" i="24"/>
  <c r="L347" i="24"/>
  <c r="M355" i="24"/>
  <c r="L355" i="24"/>
  <c r="M367" i="24"/>
  <c r="L367" i="24"/>
  <c r="M375" i="24"/>
  <c r="L375" i="24"/>
  <c r="M387" i="24"/>
  <c r="L387" i="24"/>
  <c r="M395" i="24"/>
  <c r="L395" i="24"/>
  <c r="M407" i="24"/>
  <c r="L407" i="24"/>
  <c r="M415" i="24"/>
  <c r="L415" i="24"/>
  <c r="M427" i="24"/>
  <c r="L427" i="24"/>
  <c r="M435" i="24"/>
  <c r="L435" i="24"/>
  <c r="M447" i="24"/>
  <c r="L447" i="24"/>
  <c r="M455" i="24"/>
  <c r="L455" i="24"/>
  <c r="M467" i="24"/>
  <c r="L467" i="24"/>
  <c r="M475" i="24"/>
  <c r="L475" i="24"/>
  <c r="M487" i="24"/>
  <c r="L487" i="24"/>
  <c r="M494" i="24"/>
  <c r="L494" i="24"/>
  <c r="M507" i="24"/>
  <c r="L507" i="24"/>
  <c r="M515" i="24"/>
  <c r="L515" i="24"/>
  <c r="M527" i="24"/>
  <c r="L527" i="24"/>
  <c r="M535" i="24"/>
  <c r="L535" i="24"/>
  <c r="M547" i="24"/>
  <c r="L547" i="24"/>
  <c r="M555" i="24"/>
  <c r="L555" i="24"/>
  <c r="L567" i="24"/>
  <c r="M567" i="24"/>
  <c r="M575" i="24"/>
  <c r="L575" i="24"/>
  <c r="M587" i="24"/>
  <c r="L587" i="24"/>
  <c r="M595" i="24"/>
  <c r="L595" i="24"/>
  <c r="L607" i="24"/>
  <c r="M607" i="24"/>
  <c r="M615" i="24"/>
  <c r="L615" i="24"/>
  <c r="M639" i="24"/>
  <c r="L639" i="24"/>
  <c r="M631" i="24"/>
  <c r="L631" i="24"/>
  <c r="M659" i="24"/>
  <c r="L659" i="24"/>
  <c r="M651" i="24"/>
  <c r="L651" i="24"/>
  <c r="M679" i="24"/>
  <c r="L679" i="24"/>
  <c r="M671" i="24"/>
  <c r="L671" i="24"/>
  <c r="M699" i="24"/>
  <c r="L699" i="24"/>
  <c r="M691" i="24"/>
  <c r="L691" i="24"/>
  <c r="M719" i="24"/>
  <c r="L719" i="24"/>
  <c r="M711" i="24"/>
  <c r="L711" i="24"/>
  <c r="M739" i="24"/>
  <c r="L739" i="24"/>
  <c r="M731" i="24"/>
  <c r="L731" i="24"/>
  <c r="M755" i="24"/>
  <c r="L755" i="24"/>
  <c r="M767" i="24"/>
  <c r="L767" i="24"/>
  <c r="M775" i="24"/>
  <c r="L775" i="24"/>
  <c r="M787" i="24"/>
  <c r="L787" i="24"/>
  <c r="M795" i="24"/>
  <c r="L795" i="24"/>
  <c r="M807" i="24"/>
  <c r="L807" i="24"/>
  <c r="M811" i="24"/>
  <c r="L811" i="24"/>
  <c r="M839" i="24"/>
  <c r="L839" i="24"/>
  <c r="M831" i="24"/>
  <c r="L831" i="24"/>
  <c r="M859" i="24"/>
  <c r="L859" i="24"/>
  <c r="M851" i="24"/>
  <c r="L851" i="24"/>
  <c r="M879" i="24"/>
  <c r="L879" i="24"/>
  <c r="M871" i="24"/>
  <c r="L871" i="24"/>
  <c r="M899" i="24"/>
  <c r="L899" i="24"/>
  <c r="M891" i="24"/>
  <c r="L891" i="24"/>
  <c r="M919" i="24"/>
  <c r="L919" i="24"/>
  <c r="M911" i="24"/>
  <c r="L911" i="24"/>
  <c r="M939" i="24"/>
  <c r="L939" i="24"/>
  <c r="M931" i="24"/>
  <c r="L931" i="24"/>
  <c r="M959" i="24"/>
  <c r="L959" i="24"/>
  <c r="M951" i="24"/>
  <c r="L951" i="24"/>
  <c r="M979" i="24"/>
  <c r="L979" i="24"/>
  <c r="M971" i="24"/>
  <c r="L971" i="24"/>
  <c r="M999" i="24"/>
  <c r="L999" i="24"/>
  <c r="M991" i="24"/>
  <c r="L991" i="24"/>
  <c r="M22" i="24"/>
  <c r="L22" i="24"/>
  <c r="M18" i="24"/>
  <c r="L18" i="24"/>
  <c r="M10" i="24"/>
  <c r="L10" i="24"/>
  <c r="M38" i="24"/>
  <c r="L38" i="24"/>
  <c r="M30" i="24"/>
  <c r="L30" i="24"/>
  <c r="M58" i="24"/>
  <c r="L58" i="24"/>
  <c r="M50" i="24"/>
  <c r="L50" i="24"/>
  <c r="M74" i="24"/>
  <c r="L74" i="24"/>
  <c r="M102" i="24"/>
  <c r="L102" i="24"/>
  <c r="M94" i="24"/>
  <c r="L94" i="24"/>
  <c r="M122" i="24"/>
  <c r="L122" i="24"/>
  <c r="M114" i="24"/>
  <c r="L114" i="24"/>
  <c r="M142" i="24"/>
  <c r="L142" i="24"/>
  <c r="M134" i="24"/>
  <c r="L134" i="24"/>
  <c r="M162" i="24"/>
  <c r="L162" i="24"/>
  <c r="M154" i="24"/>
  <c r="L154" i="24"/>
  <c r="M182" i="24"/>
  <c r="L182" i="24"/>
  <c r="M170" i="24"/>
  <c r="L170" i="24"/>
  <c r="M198" i="24"/>
  <c r="L198" i="24"/>
  <c r="M190" i="24"/>
  <c r="L190" i="24"/>
  <c r="M218" i="24"/>
  <c r="L218" i="24"/>
  <c r="M210" i="24"/>
  <c r="L210" i="24"/>
  <c r="M238" i="24"/>
  <c r="L238" i="24"/>
  <c r="M230" i="24"/>
  <c r="L230" i="24"/>
  <c r="M258" i="24"/>
  <c r="L258" i="24"/>
  <c r="M250" i="24"/>
  <c r="L250" i="24"/>
  <c r="M278" i="24"/>
  <c r="L278" i="24"/>
  <c r="M270" i="24"/>
  <c r="L270" i="24"/>
  <c r="M298" i="24"/>
  <c r="L298" i="24"/>
  <c r="M290" i="24"/>
  <c r="L290" i="24"/>
  <c r="M318" i="24"/>
  <c r="L318" i="24"/>
  <c r="M310" i="24"/>
  <c r="L310" i="24"/>
  <c r="M338" i="24"/>
  <c r="L338" i="24"/>
  <c r="M330" i="24"/>
  <c r="L330" i="24"/>
  <c r="M358" i="24"/>
  <c r="L358" i="24"/>
  <c r="M350" i="24"/>
  <c r="L350" i="24"/>
  <c r="M378" i="24"/>
  <c r="L378" i="24"/>
  <c r="M370" i="24"/>
  <c r="L370" i="24"/>
  <c r="M398" i="24"/>
  <c r="L398" i="24"/>
  <c r="M390" i="24"/>
  <c r="L390" i="24"/>
  <c r="M418" i="24"/>
  <c r="L418" i="24"/>
  <c r="M410" i="24"/>
  <c r="L410" i="24"/>
  <c r="M438" i="24"/>
  <c r="L438" i="24"/>
  <c r="M430" i="24"/>
  <c r="L430" i="24"/>
  <c r="M458" i="24"/>
  <c r="L458" i="24"/>
  <c r="M450" i="24"/>
  <c r="L450" i="24"/>
  <c r="M478" i="24"/>
  <c r="L478" i="24"/>
  <c r="M470" i="24"/>
  <c r="L470" i="24"/>
  <c r="M497" i="24"/>
  <c r="L497" i="24"/>
  <c r="M489" i="24"/>
  <c r="L489" i="24"/>
  <c r="M518" i="24"/>
  <c r="L518" i="24"/>
  <c r="M510" i="24"/>
  <c r="L510" i="24"/>
  <c r="M538" i="24"/>
  <c r="L538" i="24"/>
  <c r="M530" i="24"/>
  <c r="L530" i="24"/>
  <c r="M558" i="24"/>
  <c r="L558" i="24"/>
  <c r="M550" i="24"/>
  <c r="L550" i="24"/>
  <c r="M578" i="24"/>
  <c r="L578" i="24"/>
  <c r="M570" i="24"/>
  <c r="L570" i="24"/>
  <c r="M598" i="24"/>
  <c r="L598" i="24"/>
  <c r="M590" i="24"/>
  <c r="L590" i="24"/>
  <c r="M618" i="24"/>
  <c r="L618" i="24"/>
  <c r="M610" i="24"/>
  <c r="L610" i="24"/>
  <c r="L638" i="24"/>
  <c r="M638" i="24"/>
  <c r="M630" i="24"/>
  <c r="L630" i="24"/>
  <c r="M658" i="24"/>
  <c r="L658" i="24"/>
  <c r="M650" i="24"/>
  <c r="L650" i="24"/>
  <c r="L678" i="24"/>
  <c r="M678" i="24"/>
  <c r="M670" i="24"/>
  <c r="L670" i="24"/>
  <c r="M698" i="24"/>
  <c r="L698" i="24"/>
  <c r="M690" i="24"/>
  <c r="L690" i="24"/>
  <c r="M718" i="24"/>
  <c r="L718" i="24"/>
  <c r="M710" i="24"/>
  <c r="L710" i="24"/>
  <c r="M738" i="24"/>
  <c r="L738" i="24"/>
  <c r="M730" i="24"/>
  <c r="L730" i="24"/>
  <c r="L758" i="24"/>
  <c r="M758" i="24"/>
  <c r="M750" i="24"/>
  <c r="L750" i="24"/>
  <c r="M778" i="24"/>
  <c r="L778" i="24"/>
  <c r="M770" i="24"/>
  <c r="L770" i="24"/>
  <c r="M798" i="24"/>
  <c r="L798" i="24"/>
  <c r="M790" i="24"/>
  <c r="L790" i="24"/>
  <c r="M818" i="24"/>
  <c r="L818" i="24"/>
  <c r="M810" i="24"/>
  <c r="L810" i="24"/>
  <c r="L838" i="24"/>
  <c r="M838" i="24"/>
  <c r="M830" i="24"/>
  <c r="L830" i="24"/>
  <c r="M858" i="24"/>
  <c r="L858" i="24"/>
  <c r="M850" i="24"/>
  <c r="L850" i="24"/>
  <c r="M878" i="24"/>
  <c r="L878" i="24"/>
  <c r="M870" i="24"/>
  <c r="L870" i="24"/>
  <c r="M898" i="24"/>
  <c r="L898" i="24"/>
  <c r="M890" i="24"/>
  <c r="L890" i="24"/>
  <c r="L918" i="24"/>
  <c r="M918" i="24"/>
  <c r="M910" i="24"/>
  <c r="L910" i="24"/>
  <c r="M938" i="24"/>
  <c r="L938" i="24"/>
  <c r="M930" i="24"/>
  <c r="L930" i="24"/>
  <c r="M962" i="24"/>
  <c r="L962" i="24"/>
  <c r="M954" i="24"/>
  <c r="L954" i="24"/>
  <c r="M982" i="24"/>
  <c r="L982" i="24"/>
  <c r="M974" i="24"/>
  <c r="L974" i="24"/>
  <c r="M1002" i="24"/>
  <c r="L1002" i="24"/>
  <c r="M994" i="24"/>
  <c r="L994" i="24"/>
  <c r="M20" i="24"/>
  <c r="L20" i="24"/>
  <c r="M16" i="24"/>
  <c r="L16" i="24"/>
  <c r="M12" i="24"/>
  <c r="L12" i="24"/>
  <c r="M8" i="24"/>
  <c r="L8" i="24"/>
  <c r="M40" i="24"/>
  <c r="L40" i="24"/>
  <c r="M36" i="24"/>
  <c r="L36" i="24"/>
  <c r="M32" i="24"/>
  <c r="L32" i="24"/>
  <c r="L28" i="24"/>
  <c r="M28" i="24"/>
  <c r="M60" i="24"/>
  <c r="L60" i="24"/>
  <c r="M56" i="24"/>
  <c r="L56" i="24"/>
  <c r="M52" i="24"/>
  <c r="L52" i="24"/>
  <c r="L48" i="24"/>
  <c r="M48" i="24"/>
  <c r="M80" i="24"/>
  <c r="L80" i="24"/>
  <c r="M76" i="24"/>
  <c r="L76" i="24"/>
  <c r="M72" i="24"/>
  <c r="L72" i="24"/>
  <c r="L68" i="24"/>
  <c r="M68" i="24"/>
  <c r="M100" i="24"/>
  <c r="L100" i="24"/>
  <c r="M96" i="24"/>
  <c r="L96" i="24"/>
  <c r="M92" i="24"/>
  <c r="L92" i="24"/>
  <c r="L88" i="24"/>
  <c r="M88" i="24"/>
  <c r="M120" i="24"/>
  <c r="L120" i="24"/>
  <c r="M116" i="24"/>
  <c r="L116" i="24"/>
  <c r="M112" i="24"/>
  <c r="L112" i="24"/>
  <c r="L108" i="24"/>
  <c r="M108" i="24"/>
  <c r="M140" i="24"/>
  <c r="L140" i="24"/>
  <c r="M136" i="24"/>
  <c r="L136" i="24"/>
  <c r="M132" i="24"/>
  <c r="L132" i="24"/>
  <c r="L128" i="24"/>
  <c r="M128" i="24"/>
  <c r="M160" i="24"/>
  <c r="L160" i="24"/>
  <c r="M156" i="24"/>
  <c r="L156" i="24"/>
  <c r="M152" i="24"/>
  <c r="L152" i="24"/>
  <c r="L148" i="24"/>
  <c r="M148" i="24"/>
  <c r="M180" i="24"/>
  <c r="L180" i="24"/>
  <c r="M176" i="24"/>
  <c r="L176" i="24"/>
  <c r="M172" i="24"/>
  <c r="L172" i="24"/>
  <c r="L168" i="24"/>
  <c r="M168" i="24"/>
  <c r="M200" i="24"/>
  <c r="L200" i="24"/>
  <c r="M196" i="24"/>
  <c r="L196" i="24"/>
  <c r="M192" i="24"/>
  <c r="L192" i="24"/>
  <c r="M188" i="24"/>
  <c r="L188" i="24"/>
  <c r="M220" i="24"/>
  <c r="L220" i="24"/>
  <c r="M216" i="24"/>
  <c r="L216" i="24"/>
  <c r="M212" i="24"/>
  <c r="L212" i="24"/>
  <c r="M208" i="24"/>
  <c r="L208" i="24"/>
  <c r="M240" i="24"/>
  <c r="L240" i="24"/>
  <c r="M236" i="24"/>
  <c r="L236" i="24"/>
  <c r="M232" i="24"/>
  <c r="L232" i="24"/>
  <c r="M228" i="24"/>
  <c r="L228" i="24"/>
  <c r="M260" i="24"/>
  <c r="L260" i="24"/>
  <c r="M256" i="24"/>
  <c r="L256" i="24"/>
  <c r="M252" i="24"/>
  <c r="L252" i="24"/>
  <c r="L248" i="24"/>
  <c r="M248" i="24"/>
  <c r="M280" i="24"/>
  <c r="L280" i="24"/>
  <c r="M276" i="24"/>
  <c r="L276" i="24"/>
  <c r="M272" i="24"/>
  <c r="L272" i="24"/>
  <c r="M268" i="24"/>
  <c r="L268" i="24"/>
  <c r="M300" i="24"/>
  <c r="L300" i="24"/>
  <c r="M296" i="24"/>
  <c r="L296" i="24"/>
  <c r="M292" i="24"/>
  <c r="L292" i="24"/>
  <c r="M288" i="24"/>
  <c r="L288" i="24"/>
  <c r="M320" i="24"/>
  <c r="L320" i="24"/>
  <c r="M316" i="24"/>
  <c r="L316" i="24"/>
  <c r="M312" i="24"/>
  <c r="L312" i="24"/>
  <c r="M308" i="24"/>
  <c r="L308" i="24"/>
  <c r="M340" i="24"/>
  <c r="L340" i="24"/>
  <c r="M336" i="24"/>
  <c r="L336" i="24"/>
  <c r="M332" i="24"/>
  <c r="L332" i="24"/>
  <c r="L328" i="24"/>
  <c r="M328" i="24"/>
  <c r="M360" i="24"/>
  <c r="L360" i="24"/>
  <c r="M356" i="24"/>
  <c r="L356" i="24"/>
  <c r="M352" i="24"/>
  <c r="L352" i="24"/>
  <c r="M348" i="24"/>
  <c r="L348" i="24"/>
  <c r="M380" i="24"/>
  <c r="L380" i="24"/>
  <c r="M376" i="24"/>
  <c r="L376" i="24"/>
  <c r="M372" i="24"/>
  <c r="L372" i="24"/>
  <c r="M368" i="24"/>
  <c r="L368" i="24"/>
  <c r="L400" i="24"/>
  <c r="M400" i="24"/>
  <c r="M396" i="24"/>
  <c r="L396" i="24"/>
  <c r="M392" i="24"/>
  <c r="L392" i="24"/>
  <c r="M388" i="24"/>
  <c r="L388" i="24"/>
  <c r="M420" i="24"/>
  <c r="L420" i="24"/>
  <c r="M416" i="24"/>
  <c r="L416" i="24"/>
  <c r="M412" i="24"/>
  <c r="L412" i="24"/>
  <c r="M408" i="24"/>
  <c r="L408" i="24"/>
  <c r="M440" i="24"/>
  <c r="L440" i="24"/>
  <c r="M436" i="24"/>
  <c r="L436" i="24"/>
  <c r="M432" i="24"/>
  <c r="L432" i="24"/>
  <c r="M428" i="24"/>
  <c r="L428" i="24"/>
  <c r="M460" i="24"/>
  <c r="L460" i="24"/>
  <c r="M456" i="24"/>
  <c r="L456" i="24"/>
  <c r="M452" i="24"/>
  <c r="L452" i="24"/>
  <c r="M448" i="24"/>
  <c r="L448" i="24"/>
  <c r="M480" i="24"/>
  <c r="L480" i="24"/>
  <c r="M476" i="24"/>
  <c r="L476" i="24"/>
  <c r="M472" i="24"/>
  <c r="L472" i="24"/>
  <c r="M468" i="24"/>
  <c r="L468" i="24"/>
  <c r="M499" i="24"/>
  <c r="L499" i="24"/>
  <c r="M495" i="24"/>
  <c r="L495" i="24"/>
  <c r="M491" i="24"/>
  <c r="L491" i="24"/>
  <c r="M502" i="24"/>
  <c r="L502" i="24"/>
  <c r="M520" i="24"/>
  <c r="L520" i="24"/>
  <c r="M516" i="24"/>
  <c r="L516" i="24"/>
  <c r="M512" i="24"/>
  <c r="L512" i="24"/>
  <c r="M508" i="24"/>
  <c r="L508" i="24"/>
  <c r="M540" i="24"/>
  <c r="L540" i="24"/>
  <c r="M536" i="24"/>
  <c r="L536" i="24"/>
  <c r="M532" i="24"/>
  <c r="L532" i="24"/>
  <c r="M528" i="24"/>
  <c r="L528" i="24"/>
  <c r="M560" i="24"/>
  <c r="L560" i="24"/>
  <c r="M556" i="24"/>
  <c r="L556" i="24"/>
  <c r="M552" i="24"/>
  <c r="L552" i="24"/>
  <c r="M548" i="24"/>
  <c r="L548" i="24"/>
  <c r="M580" i="24"/>
  <c r="L580" i="24"/>
  <c r="M576" i="24"/>
  <c r="L576" i="24"/>
  <c r="M572" i="24"/>
  <c r="L572" i="24"/>
  <c r="M568" i="24"/>
  <c r="L568" i="24"/>
  <c r="M600" i="24"/>
  <c r="L600" i="24"/>
  <c r="M596" i="24"/>
  <c r="L596" i="24"/>
  <c r="M592" i="24"/>
  <c r="L592" i="24"/>
  <c r="M588" i="24"/>
  <c r="L588" i="24"/>
  <c r="M620" i="24"/>
  <c r="L620" i="24"/>
  <c r="M616" i="24"/>
  <c r="L616" i="24"/>
  <c r="M612" i="24"/>
  <c r="L612" i="24"/>
  <c r="M608" i="24"/>
  <c r="L608" i="24"/>
  <c r="M640" i="24"/>
  <c r="L640" i="24"/>
  <c r="M636" i="24"/>
  <c r="L636" i="24"/>
  <c r="M632" i="24"/>
  <c r="L632" i="24"/>
  <c r="M628" i="24"/>
  <c r="L628" i="24"/>
  <c r="M660" i="24"/>
  <c r="L660" i="24"/>
  <c r="M656" i="24"/>
  <c r="L656" i="24"/>
  <c r="M652" i="24"/>
  <c r="L652" i="24"/>
  <c r="M648" i="24"/>
  <c r="L648" i="24"/>
  <c r="M680" i="24"/>
  <c r="L680" i="24"/>
  <c r="M676" i="24"/>
  <c r="L676" i="24"/>
  <c r="M672" i="24"/>
  <c r="L672" i="24"/>
  <c r="M668" i="24"/>
  <c r="L668" i="24"/>
  <c r="M700" i="24"/>
  <c r="L700" i="24"/>
  <c r="M696" i="24"/>
  <c r="L696" i="24"/>
  <c r="M692" i="24"/>
  <c r="L692" i="24"/>
  <c r="M688" i="24"/>
  <c r="L688" i="24"/>
  <c r="M720" i="24"/>
  <c r="L720" i="24"/>
  <c r="M716" i="24"/>
  <c r="L716" i="24"/>
  <c r="M712" i="24"/>
  <c r="L712" i="24"/>
  <c r="M708" i="24"/>
  <c r="L708" i="24"/>
  <c r="M740" i="24"/>
  <c r="L740" i="24"/>
  <c r="M736" i="24"/>
  <c r="L736" i="24"/>
  <c r="M732" i="24"/>
  <c r="L732" i="24"/>
  <c r="M728" i="24"/>
  <c r="L728" i="24"/>
  <c r="M760" i="24"/>
  <c r="L760" i="24"/>
  <c r="M756" i="24"/>
  <c r="L756" i="24"/>
  <c r="M752" i="24"/>
  <c r="L752" i="24"/>
  <c r="M748" i="24"/>
  <c r="L748" i="24"/>
  <c r="M780" i="24"/>
  <c r="L780" i="24"/>
  <c r="M776" i="24"/>
  <c r="L776" i="24"/>
  <c r="M772" i="24"/>
  <c r="L772" i="24"/>
  <c r="M768" i="24"/>
  <c r="L768" i="24"/>
  <c r="M800" i="24"/>
  <c r="L800" i="24"/>
  <c r="M796" i="24"/>
  <c r="L796" i="24"/>
  <c r="M792" i="24"/>
  <c r="L792" i="24"/>
  <c r="M788" i="24"/>
  <c r="L788" i="24"/>
  <c r="M820" i="24"/>
  <c r="L820" i="24"/>
  <c r="M816" i="24"/>
  <c r="L816" i="24"/>
  <c r="M812" i="24"/>
  <c r="L812" i="24"/>
  <c r="M808" i="24"/>
  <c r="L808" i="24"/>
  <c r="M840" i="24"/>
  <c r="L840" i="24"/>
  <c r="M836" i="24"/>
  <c r="L836" i="24"/>
  <c r="M832" i="24"/>
  <c r="L832" i="24"/>
  <c r="M828" i="24"/>
  <c r="L828" i="24"/>
  <c r="M860" i="24"/>
  <c r="L860" i="24"/>
  <c r="M856" i="24"/>
  <c r="L856" i="24"/>
  <c r="M852" i="24"/>
  <c r="L852" i="24"/>
  <c r="M848" i="24"/>
  <c r="L848" i="24"/>
  <c r="M880" i="24"/>
  <c r="L880" i="24"/>
  <c r="M876" i="24"/>
  <c r="L876" i="24"/>
  <c r="M872" i="24"/>
  <c r="L872" i="24"/>
  <c r="M868" i="24"/>
  <c r="L868" i="24"/>
  <c r="M900" i="24"/>
  <c r="L900" i="24"/>
  <c r="M896" i="24"/>
  <c r="L896" i="24"/>
  <c r="M892" i="24"/>
  <c r="L892" i="24"/>
  <c r="M888" i="24"/>
  <c r="L888" i="24"/>
  <c r="M920" i="24"/>
  <c r="L920" i="24"/>
  <c r="M916" i="24"/>
  <c r="L916" i="24"/>
  <c r="M912" i="24"/>
  <c r="L912" i="24"/>
  <c r="M908" i="24"/>
  <c r="L908" i="24"/>
  <c r="M940" i="24"/>
  <c r="L940" i="24"/>
  <c r="M936" i="24"/>
  <c r="L936" i="24"/>
  <c r="M932" i="24"/>
  <c r="L932" i="24"/>
  <c r="M928" i="24"/>
  <c r="L928" i="24"/>
  <c r="M960" i="24"/>
  <c r="L960" i="24"/>
  <c r="M956" i="24"/>
  <c r="L956" i="24"/>
  <c r="M952" i="24"/>
  <c r="L952" i="24"/>
  <c r="M948" i="24"/>
  <c r="L948" i="24"/>
  <c r="M980" i="24"/>
  <c r="L980" i="24"/>
  <c r="M976" i="24"/>
  <c r="L976" i="24"/>
  <c r="M972" i="24"/>
  <c r="L972" i="24"/>
  <c r="M968" i="24"/>
  <c r="L968" i="24"/>
  <c r="M1000" i="24"/>
  <c r="L1000" i="24"/>
  <c r="M996" i="24"/>
  <c r="L996" i="24"/>
  <c r="M992" i="24"/>
  <c r="L992" i="24"/>
  <c r="M988" i="24"/>
  <c r="L988" i="24"/>
  <c r="T111" i="23"/>
  <c r="T112" i="23"/>
  <c r="T113" i="23"/>
  <c r="T114" i="23"/>
  <c r="T115" i="23"/>
  <c r="T116" i="23"/>
  <c r="T117" i="23"/>
  <c r="T118" i="23"/>
  <c r="T119" i="23"/>
  <c r="T120" i="23"/>
  <c r="T121" i="23"/>
  <c r="T122" i="23"/>
  <c r="T123" i="23"/>
  <c r="T124" i="23"/>
  <c r="T125" i="23"/>
  <c r="T126" i="23"/>
  <c r="T127" i="23"/>
  <c r="T128" i="23"/>
  <c r="T129" i="23"/>
  <c r="T130" i="23"/>
  <c r="T131" i="23"/>
  <c r="T132" i="23"/>
  <c r="T133" i="23"/>
  <c r="T134" i="23"/>
  <c r="T110" i="23"/>
  <c r="S111" i="23"/>
  <c r="S112" i="23"/>
  <c r="S113" i="23"/>
  <c r="S114" i="23"/>
  <c r="S115" i="23"/>
  <c r="S116" i="23"/>
  <c r="S117" i="23"/>
  <c r="S118" i="23"/>
  <c r="S119" i="23"/>
  <c r="S120" i="23"/>
  <c r="S121" i="23"/>
  <c r="S122" i="23"/>
  <c r="S123" i="23"/>
  <c r="S124" i="23"/>
  <c r="S125" i="23"/>
  <c r="S126" i="23"/>
  <c r="S127" i="23"/>
  <c r="S128" i="23"/>
  <c r="S129" i="23"/>
  <c r="S130" i="23"/>
  <c r="S131" i="23"/>
  <c r="S132" i="23"/>
  <c r="S133" i="23"/>
  <c r="S134" i="23"/>
  <c r="S110" i="23"/>
  <c r="R111" i="23"/>
  <c r="R112" i="23"/>
  <c r="R113" i="23"/>
  <c r="R114" i="23"/>
  <c r="R115" i="23"/>
  <c r="R116" i="23"/>
  <c r="R117" i="23"/>
  <c r="R118" i="23"/>
  <c r="R119" i="23"/>
  <c r="R120" i="23"/>
  <c r="R121" i="23"/>
  <c r="R122" i="23"/>
  <c r="R123" i="23"/>
  <c r="R124" i="23"/>
  <c r="R125" i="23"/>
  <c r="R126" i="23"/>
  <c r="R127" i="23"/>
  <c r="R128" i="23"/>
  <c r="R129" i="23"/>
  <c r="R130" i="23"/>
  <c r="R131" i="23"/>
  <c r="R132" i="23"/>
  <c r="R133" i="23"/>
  <c r="R134" i="23"/>
  <c r="R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10" i="23"/>
  <c r="P111" i="23"/>
  <c r="P112" i="23"/>
  <c r="P113" i="23"/>
  <c r="P114" i="23"/>
  <c r="P115" i="23"/>
  <c r="P116" i="23"/>
  <c r="P117" i="23"/>
  <c r="P118" i="23"/>
  <c r="P119" i="23"/>
  <c r="P120" i="23"/>
  <c r="P121" i="23"/>
  <c r="P122" i="23"/>
  <c r="P123" i="23"/>
  <c r="P124" i="23"/>
  <c r="P125" i="23"/>
  <c r="P126" i="23"/>
  <c r="P127" i="23"/>
  <c r="P128" i="23"/>
  <c r="P129" i="23"/>
  <c r="P130" i="23"/>
  <c r="P131" i="23"/>
  <c r="P132" i="23"/>
  <c r="P133" i="23"/>
  <c r="P134" i="23"/>
  <c r="P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10" i="23"/>
  <c r="M111" i="23"/>
  <c r="M112" i="23"/>
  <c r="M113" i="23"/>
  <c r="M114" i="23"/>
  <c r="M115" i="23"/>
  <c r="M116" i="23"/>
  <c r="M117" i="23"/>
  <c r="M118" i="23"/>
  <c r="M119" i="23"/>
  <c r="M120" i="23"/>
  <c r="M121" i="23"/>
  <c r="M122" i="23"/>
  <c r="M123" i="23"/>
  <c r="M124" i="23"/>
  <c r="M125" i="23"/>
  <c r="M126" i="23"/>
  <c r="M127" i="23"/>
  <c r="M128" i="23"/>
  <c r="M129" i="23"/>
  <c r="M130" i="23"/>
  <c r="M131" i="23"/>
  <c r="M132" i="23"/>
  <c r="M133" i="23"/>
  <c r="M134" i="23"/>
  <c r="M110" i="23"/>
  <c r="L111" i="23"/>
  <c r="L112" i="23"/>
  <c r="L113" i="23"/>
  <c r="L114" i="23"/>
  <c r="L115" i="23"/>
  <c r="L116" i="23"/>
  <c r="L117" i="23"/>
  <c r="L118" i="23"/>
  <c r="L119" i="23"/>
  <c r="L120" i="23"/>
  <c r="L121" i="23"/>
  <c r="L122" i="23"/>
  <c r="L123" i="23"/>
  <c r="L124" i="23"/>
  <c r="L125" i="23"/>
  <c r="L126" i="23"/>
  <c r="L127" i="23"/>
  <c r="L128" i="23"/>
  <c r="L129" i="23"/>
  <c r="L130" i="23"/>
  <c r="L131" i="23"/>
  <c r="L132" i="23"/>
  <c r="L133" i="23"/>
  <c r="L134" i="23"/>
  <c r="L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10" i="23"/>
  <c r="J111" i="23"/>
  <c r="J112" i="23"/>
  <c r="J113" i="23"/>
  <c r="J114" i="23"/>
  <c r="J115" i="23"/>
  <c r="J116" i="23"/>
  <c r="J117" i="23"/>
  <c r="J118" i="23"/>
  <c r="J119" i="23"/>
  <c r="J120" i="23"/>
  <c r="J121" i="23"/>
  <c r="J122" i="23"/>
  <c r="J123" i="23"/>
  <c r="J124" i="23"/>
  <c r="J125" i="23"/>
  <c r="J126" i="23"/>
  <c r="J127" i="23"/>
  <c r="J128" i="23"/>
  <c r="J129" i="23"/>
  <c r="J130" i="23"/>
  <c r="J131" i="23"/>
  <c r="J132" i="23"/>
  <c r="J133" i="23"/>
  <c r="J134" i="23"/>
  <c r="J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10" i="23"/>
  <c r="I5" i="23"/>
  <c r="I6" i="23"/>
  <c r="I7" i="23"/>
  <c r="I8" i="23"/>
  <c r="I9" i="23"/>
  <c r="I10" i="23"/>
  <c r="I11" i="23"/>
  <c r="I12" i="23"/>
  <c r="I13" i="23"/>
  <c r="I14" i="23"/>
  <c r="I15" i="23"/>
  <c r="I16" i="23"/>
  <c r="I17" i="23"/>
  <c r="I18" i="23"/>
  <c r="I19" i="23"/>
  <c r="I20" i="23"/>
  <c r="I21" i="23"/>
  <c r="I22" i="23"/>
  <c r="I23" i="23"/>
  <c r="I24" i="23"/>
  <c r="I25" i="23"/>
  <c r="I26" i="23"/>
  <c r="I27" i="23"/>
  <c r="I28" i="23"/>
  <c r="I29" i="23"/>
  <c r="J5" i="23"/>
  <c r="J6" i="23"/>
  <c r="J7" i="23"/>
  <c r="J8" i="23"/>
  <c r="J9" i="23"/>
  <c r="J10" i="23"/>
  <c r="J11" i="23"/>
  <c r="J12" i="23"/>
  <c r="J13" i="23"/>
  <c r="J14" i="23"/>
  <c r="J15" i="23"/>
  <c r="J16" i="23"/>
  <c r="J17" i="23"/>
  <c r="J18" i="23"/>
  <c r="J19" i="23"/>
  <c r="J20" i="23"/>
  <c r="J21" i="23"/>
  <c r="J22" i="23"/>
  <c r="J23" i="23"/>
  <c r="J24" i="23"/>
  <c r="J25" i="23"/>
  <c r="J26" i="23"/>
  <c r="J27" i="23"/>
  <c r="J28" i="23"/>
  <c r="J29" i="23"/>
  <c r="T6" i="23"/>
  <c r="T7" i="23"/>
  <c r="T8" i="23"/>
  <c r="T9" i="23"/>
  <c r="T10" i="23"/>
  <c r="T11" i="23"/>
  <c r="T12" i="23"/>
  <c r="T13" i="23"/>
  <c r="T14" i="23"/>
  <c r="T15" i="23"/>
  <c r="T16" i="23"/>
  <c r="T17" i="23"/>
  <c r="T18" i="23"/>
  <c r="T19" i="23"/>
  <c r="T20" i="23"/>
  <c r="T21" i="23"/>
  <c r="T22" i="23"/>
  <c r="T23" i="23"/>
  <c r="T24" i="23"/>
  <c r="T25" i="23"/>
  <c r="T26" i="23"/>
  <c r="T27" i="23"/>
  <c r="T28" i="23"/>
  <c r="T29" i="23"/>
  <c r="T5" i="23"/>
  <c r="S6" i="23"/>
  <c r="S7" i="23"/>
  <c r="S8" i="23"/>
  <c r="S9" i="23"/>
  <c r="S10" i="23"/>
  <c r="S11" i="23"/>
  <c r="S12" i="23"/>
  <c r="S13" i="23"/>
  <c r="S14" i="23"/>
  <c r="S15" i="23"/>
  <c r="S16" i="23"/>
  <c r="S17" i="23"/>
  <c r="S18" i="23"/>
  <c r="S19" i="23"/>
  <c r="S20" i="23"/>
  <c r="S21" i="23"/>
  <c r="S22" i="23"/>
  <c r="S23" i="23"/>
  <c r="S24" i="23"/>
  <c r="S25" i="23"/>
  <c r="S26" i="23"/>
  <c r="S27" i="23"/>
  <c r="S28" i="23"/>
  <c r="S29" i="23"/>
  <c r="S5" i="23"/>
  <c r="R6" i="23"/>
  <c r="R7" i="23"/>
  <c r="R8" i="23"/>
  <c r="R9" i="23"/>
  <c r="R10" i="23"/>
  <c r="R11" i="23"/>
  <c r="R12" i="23"/>
  <c r="R13" i="23"/>
  <c r="R14" i="23"/>
  <c r="R15" i="23"/>
  <c r="R16" i="23"/>
  <c r="R17" i="23"/>
  <c r="R18" i="23"/>
  <c r="R19" i="23"/>
  <c r="R20" i="23"/>
  <c r="R21" i="23"/>
  <c r="R22" i="23"/>
  <c r="R23" i="23"/>
  <c r="R24" i="23"/>
  <c r="R25" i="23"/>
  <c r="R26" i="23"/>
  <c r="R27" i="23"/>
  <c r="R28" i="23"/>
  <c r="R29" i="23"/>
  <c r="R5" i="23"/>
  <c r="Q6" i="23"/>
  <c r="Q7" i="23"/>
  <c r="Q8" i="23"/>
  <c r="Q9" i="23"/>
  <c r="Q10" i="23"/>
  <c r="Q11" i="23"/>
  <c r="Q12" i="23"/>
  <c r="Q13" i="23"/>
  <c r="Q14" i="23"/>
  <c r="Q15" i="23"/>
  <c r="Q16" i="23"/>
  <c r="Q17" i="23"/>
  <c r="Q18" i="23"/>
  <c r="Q19" i="23"/>
  <c r="Q20" i="23"/>
  <c r="Q21" i="23"/>
  <c r="Q22" i="23"/>
  <c r="Q23" i="23"/>
  <c r="Q24" i="23"/>
  <c r="Q25" i="23"/>
  <c r="Q26" i="23"/>
  <c r="Q27" i="23"/>
  <c r="Q28" i="23"/>
  <c r="Q29" i="23"/>
  <c r="Q5" i="23"/>
  <c r="P6" i="23"/>
  <c r="P7" i="23"/>
  <c r="P8" i="23"/>
  <c r="P9" i="23"/>
  <c r="P10" i="23"/>
  <c r="P11" i="23"/>
  <c r="P12" i="23"/>
  <c r="P13" i="23"/>
  <c r="P14" i="23"/>
  <c r="P15" i="23"/>
  <c r="P16" i="23"/>
  <c r="P17" i="23"/>
  <c r="P18" i="23"/>
  <c r="P19" i="23"/>
  <c r="P20" i="23"/>
  <c r="P21" i="23"/>
  <c r="P22" i="23"/>
  <c r="P23" i="23"/>
  <c r="P24" i="23"/>
  <c r="P25" i="23"/>
  <c r="P26" i="23"/>
  <c r="P27" i="23"/>
  <c r="P28" i="23"/>
  <c r="P29" i="23"/>
  <c r="P5" i="23"/>
  <c r="O6" i="23"/>
  <c r="O7" i="23"/>
  <c r="O8" i="23"/>
  <c r="O9" i="23"/>
  <c r="O10" i="23"/>
  <c r="O11" i="23"/>
  <c r="O12" i="23"/>
  <c r="O13" i="23"/>
  <c r="O14" i="23"/>
  <c r="O15" i="23"/>
  <c r="O16" i="23"/>
  <c r="O17" i="23"/>
  <c r="O18" i="23"/>
  <c r="O19" i="23"/>
  <c r="O20" i="23"/>
  <c r="O21" i="23"/>
  <c r="O22" i="23"/>
  <c r="O23" i="23"/>
  <c r="O24" i="23"/>
  <c r="O25" i="23"/>
  <c r="O26" i="23"/>
  <c r="O27" i="23"/>
  <c r="O28" i="23"/>
  <c r="O29" i="23"/>
  <c r="O5" i="23"/>
  <c r="N6" i="23"/>
  <c r="N7" i="23"/>
  <c r="N8" i="23"/>
  <c r="N9" i="23"/>
  <c r="N10" i="23"/>
  <c r="N11" i="23"/>
  <c r="N12" i="23"/>
  <c r="N13" i="23"/>
  <c r="N14" i="23"/>
  <c r="N15" i="23"/>
  <c r="N16" i="23"/>
  <c r="N17" i="23"/>
  <c r="N18" i="23"/>
  <c r="N19" i="23"/>
  <c r="N20" i="23"/>
  <c r="N21" i="23"/>
  <c r="N22" i="23"/>
  <c r="N23" i="23"/>
  <c r="N24" i="23"/>
  <c r="N25" i="23"/>
  <c r="N26" i="23"/>
  <c r="N27" i="23"/>
  <c r="N28" i="23"/>
  <c r="N29" i="23"/>
  <c r="N5" i="23"/>
  <c r="M6" i="23"/>
  <c r="M7" i="23"/>
  <c r="M8" i="23"/>
  <c r="M9" i="23"/>
  <c r="M10" i="23"/>
  <c r="M11" i="23"/>
  <c r="M12" i="23"/>
  <c r="M13" i="23"/>
  <c r="M14" i="23"/>
  <c r="M15" i="23"/>
  <c r="M16" i="23"/>
  <c r="M17" i="23"/>
  <c r="M18" i="23"/>
  <c r="M19" i="23"/>
  <c r="M20" i="23"/>
  <c r="M21" i="23"/>
  <c r="M22" i="23"/>
  <c r="M23" i="23"/>
  <c r="M24" i="23"/>
  <c r="M25" i="23"/>
  <c r="M26" i="23"/>
  <c r="M27" i="23"/>
  <c r="M28" i="23"/>
  <c r="M29" i="23"/>
  <c r="M5" i="23"/>
  <c r="L6" i="23"/>
  <c r="L7" i="23"/>
  <c r="L8" i="23"/>
  <c r="L9" i="23"/>
  <c r="L10" i="23"/>
  <c r="L11" i="23"/>
  <c r="L12" i="23"/>
  <c r="L13" i="23"/>
  <c r="L14" i="23"/>
  <c r="L15" i="23"/>
  <c r="L16" i="23"/>
  <c r="L17" i="23"/>
  <c r="L18" i="23"/>
  <c r="L19" i="23"/>
  <c r="L20" i="23"/>
  <c r="L21" i="23"/>
  <c r="L22" i="23"/>
  <c r="L23" i="23"/>
  <c r="L24" i="23"/>
  <c r="L25" i="23"/>
  <c r="L26" i="23"/>
  <c r="L27" i="23"/>
  <c r="L28" i="23"/>
  <c r="L29" i="23"/>
  <c r="L5" i="23"/>
  <c r="K6" i="23"/>
  <c r="K7" i="23"/>
  <c r="K8" i="23"/>
  <c r="K9" i="23"/>
  <c r="K10" i="23"/>
  <c r="K11" i="23"/>
  <c r="K12" i="23"/>
  <c r="K13" i="23"/>
  <c r="K14" i="23"/>
  <c r="K15" i="23"/>
  <c r="K16" i="23"/>
  <c r="K17" i="23"/>
  <c r="K18" i="23"/>
  <c r="K19" i="23"/>
  <c r="K20" i="23"/>
  <c r="K21" i="23"/>
  <c r="K22" i="23"/>
  <c r="K23" i="23"/>
  <c r="K24" i="23"/>
  <c r="K25" i="23"/>
  <c r="K26" i="23"/>
  <c r="K27" i="23"/>
  <c r="K28" i="23"/>
  <c r="K29" i="23"/>
  <c r="K5" i="23"/>
  <c r="T4" i="19"/>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4" i="20"/>
  <c r="L4" i="20"/>
  <c r="N4" i="20"/>
  <c r="J8" i="22"/>
  <c r="J9" i="22"/>
  <c r="J10" i="22"/>
  <c r="J11" i="22"/>
  <c r="J12" i="22"/>
  <c r="J13" i="22"/>
  <c r="J16" i="22"/>
  <c r="J17" i="22"/>
  <c r="J18" i="22"/>
  <c r="J19" i="22"/>
  <c r="J20" i="22"/>
  <c r="J21" i="22"/>
  <c r="J22" i="22"/>
  <c r="J25" i="22"/>
  <c r="J26" i="22"/>
  <c r="J27" i="22"/>
  <c r="J28" i="22"/>
  <c r="J29" i="22"/>
  <c r="J30" i="22"/>
  <c r="J31" i="22"/>
  <c r="J34" i="22"/>
  <c r="L34" i="22" s="1"/>
  <c r="J35" i="22"/>
  <c r="J36" i="22"/>
  <c r="J37" i="22"/>
  <c r="J38" i="22"/>
  <c r="J39" i="22"/>
  <c r="J40" i="22"/>
  <c r="J43" i="22"/>
  <c r="L43" i="22" s="1"/>
  <c r="J44" i="22"/>
  <c r="J45" i="22"/>
  <c r="J46" i="22"/>
  <c r="J47" i="22"/>
  <c r="J48" i="22"/>
  <c r="J49" i="22"/>
  <c r="J52" i="22"/>
  <c r="L52" i="22" s="1"/>
  <c r="J53" i="22"/>
  <c r="J54" i="22"/>
  <c r="J55" i="22"/>
  <c r="J56" i="22"/>
  <c r="J57" i="22"/>
  <c r="J58" i="22"/>
  <c r="J61" i="22"/>
  <c r="L61" i="22" s="1"/>
  <c r="J62" i="22"/>
  <c r="J63" i="22"/>
  <c r="J64" i="22"/>
  <c r="J65" i="22"/>
  <c r="J66" i="22"/>
  <c r="J67" i="22"/>
  <c r="J70" i="22"/>
  <c r="L70" i="22" s="1"/>
  <c r="J71" i="22"/>
  <c r="J72" i="22"/>
  <c r="J73" i="22"/>
  <c r="J74" i="22"/>
  <c r="J75" i="22"/>
  <c r="J76" i="22"/>
  <c r="J79" i="22"/>
  <c r="L79" i="22" s="1"/>
  <c r="J80" i="22"/>
  <c r="J81" i="22"/>
  <c r="J82" i="22"/>
  <c r="J83" i="22"/>
  <c r="J84" i="22"/>
  <c r="J85" i="22"/>
  <c r="J88" i="22"/>
  <c r="L88" i="22" s="1"/>
  <c r="J89" i="22"/>
  <c r="J90" i="22"/>
  <c r="J91" i="22"/>
  <c r="J92" i="22"/>
  <c r="J93" i="22"/>
  <c r="J94" i="22"/>
  <c r="J97" i="22"/>
  <c r="J98" i="22"/>
  <c r="J99" i="22"/>
  <c r="J100" i="22"/>
  <c r="J101" i="22"/>
  <c r="J102" i="22"/>
  <c r="J103" i="22"/>
  <c r="J106" i="22"/>
  <c r="L106" i="22" s="1"/>
  <c r="J107" i="22"/>
  <c r="J108" i="22"/>
  <c r="J109" i="22"/>
  <c r="J110" i="22"/>
  <c r="J111" i="22"/>
  <c r="J112" i="22"/>
  <c r="J115" i="22"/>
  <c r="L115" i="22" s="1"/>
  <c r="J116" i="22"/>
  <c r="J117" i="22"/>
  <c r="J118" i="22"/>
  <c r="J119" i="22"/>
  <c r="J120" i="22"/>
  <c r="J121" i="22"/>
  <c r="J124" i="22"/>
  <c r="L124" i="22" s="1"/>
  <c r="J125" i="22"/>
  <c r="J126" i="22"/>
  <c r="J127" i="22"/>
  <c r="J128" i="22"/>
  <c r="J129" i="22"/>
  <c r="J130" i="22"/>
  <c r="J133" i="22"/>
  <c r="J134" i="22"/>
  <c r="J135" i="22"/>
  <c r="J136" i="22"/>
  <c r="J137" i="22"/>
  <c r="J138" i="22"/>
  <c r="J139" i="22"/>
  <c r="J142" i="22"/>
  <c r="L142" i="22" s="1"/>
  <c r="J143" i="22"/>
  <c r="J144" i="22"/>
  <c r="J145" i="22"/>
  <c r="J146" i="22"/>
  <c r="J147" i="22"/>
  <c r="J148" i="22"/>
  <c r="J151" i="22"/>
  <c r="L151" i="22" s="1"/>
  <c r="J152" i="22"/>
  <c r="J153" i="22"/>
  <c r="J154" i="22"/>
  <c r="J155" i="22"/>
  <c r="J156" i="22"/>
  <c r="J157" i="22"/>
  <c r="J160" i="22"/>
  <c r="J161" i="22"/>
  <c r="J162" i="22"/>
  <c r="J163" i="22"/>
  <c r="J164" i="22"/>
  <c r="J165" i="22"/>
  <c r="J166" i="22"/>
  <c r="J169" i="22"/>
  <c r="J170" i="22"/>
  <c r="J171" i="22"/>
  <c r="J172" i="22"/>
  <c r="J173" i="22"/>
  <c r="J174" i="22"/>
  <c r="J175" i="22"/>
  <c r="J178" i="22"/>
  <c r="L178" i="22" s="1"/>
  <c r="J179" i="22"/>
  <c r="J180" i="22"/>
  <c r="J181" i="22"/>
  <c r="J182" i="22"/>
  <c r="J183" i="22"/>
  <c r="J184" i="22"/>
  <c r="J187" i="22"/>
  <c r="L187" i="22" s="1"/>
  <c r="J188" i="22"/>
  <c r="J189" i="22"/>
  <c r="J190" i="22"/>
  <c r="J191" i="22"/>
  <c r="J192" i="22"/>
  <c r="J193" i="22"/>
  <c r="J196" i="22"/>
  <c r="L196" i="22" s="1"/>
  <c r="J197" i="22"/>
  <c r="J198" i="22"/>
  <c r="J199" i="22"/>
  <c r="J200" i="22"/>
  <c r="J201" i="22"/>
  <c r="J202" i="22"/>
  <c r="J205" i="22"/>
  <c r="L205" i="22" s="1"/>
  <c r="J206" i="22"/>
  <c r="J207" i="22"/>
  <c r="J208" i="22"/>
  <c r="J209" i="22"/>
  <c r="J210" i="22"/>
  <c r="J211" i="22"/>
  <c r="J214" i="22"/>
  <c r="L214" i="22" s="1"/>
  <c r="J215" i="22"/>
  <c r="J216" i="22"/>
  <c r="J217" i="22"/>
  <c r="J218" i="22"/>
  <c r="J219" i="22"/>
  <c r="J220" i="22"/>
  <c r="J223" i="22"/>
  <c r="L223" i="22" s="1"/>
  <c r="J224" i="22"/>
  <c r="J225" i="22"/>
  <c r="J226" i="22"/>
  <c r="J227" i="22"/>
  <c r="J228" i="22"/>
  <c r="J229" i="22"/>
  <c r="J232" i="22"/>
  <c r="L232" i="22" s="1"/>
  <c r="J233" i="22"/>
  <c r="J234" i="22"/>
  <c r="J235" i="22"/>
  <c r="J236" i="22"/>
  <c r="J237" i="22"/>
  <c r="J238" i="22"/>
  <c r="J241" i="22"/>
  <c r="J242" i="22"/>
  <c r="J243" i="22"/>
  <c r="J244" i="22"/>
  <c r="J245" i="22"/>
  <c r="J246" i="22"/>
  <c r="J247" i="22"/>
  <c r="J250" i="22"/>
  <c r="L250" i="22" s="1"/>
  <c r="J251" i="22"/>
  <c r="J252" i="22"/>
  <c r="J253" i="22"/>
  <c r="J254" i="22"/>
  <c r="J255" i="22"/>
  <c r="J256" i="22"/>
  <c r="J259" i="22"/>
  <c r="L259" i="22" s="1"/>
  <c r="J260" i="22"/>
  <c r="J261" i="22"/>
  <c r="J262" i="22"/>
  <c r="J263" i="22"/>
  <c r="J264" i="22"/>
  <c r="J265" i="22"/>
  <c r="J268" i="22"/>
  <c r="L268" i="22" s="1"/>
  <c r="J269" i="22"/>
  <c r="J270" i="22"/>
  <c r="J271" i="22"/>
  <c r="J272" i="22"/>
  <c r="J273" i="22"/>
  <c r="J274" i="22"/>
  <c r="J277" i="22"/>
  <c r="J278" i="22"/>
  <c r="J279" i="22"/>
  <c r="J280" i="22"/>
  <c r="J281" i="22"/>
  <c r="J282" i="22"/>
  <c r="J283" i="22"/>
  <c r="J286" i="22"/>
  <c r="J287" i="22"/>
  <c r="J288" i="22"/>
  <c r="J289" i="22"/>
  <c r="J290" i="22"/>
  <c r="J291" i="22"/>
  <c r="J292" i="22"/>
  <c r="J295" i="22"/>
  <c r="L295" i="22" s="1"/>
  <c r="J296" i="22"/>
  <c r="J297" i="22"/>
  <c r="J298" i="22"/>
  <c r="J299" i="22"/>
  <c r="J300" i="22"/>
  <c r="J301" i="22"/>
  <c r="J304" i="22"/>
  <c r="J305" i="22"/>
  <c r="J306" i="22"/>
  <c r="J307" i="22"/>
  <c r="J308" i="22"/>
  <c r="J309" i="22"/>
  <c r="J310" i="22"/>
  <c r="J313" i="22"/>
  <c r="J314" i="22"/>
  <c r="J315" i="22"/>
  <c r="J316" i="22"/>
  <c r="J317" i="22"/>
  <c r="J318" i="22"/>
  <c r="J319" i="22"/>
  <c r="J322" i="22"/>
  <c r="L322" i="22" s="1"/>
  <c r="J323" i="22"/>
  <c r="J324" i="22"/>
  <c r="J325" i="22"/>
  <c r="J326" i="22"/>
  <c r="J327" i="22"/>
  <c r="J328" i="22"/>
  <c r="J331" i="22"/>
  <c r="L331" i="22" s="1"/>
  <c r="J332" i="22"/>
  <c r="J333" i="22"/>
  <c r="J334" i="22"/>
  <c r="J335" i="22"/>
  <c r="J336" i="22"/>
  <c r="J337" i="22"/>
  <c r="J340" i="22"/>
  <c r="L340" i="22" s="1"/>
  <c r="J341" i="22"/>
  <c r="J342" i="22"/>
  <c r="J343" i="22"/>
  <c r="J344" i="22"/>
  <c r="J345" i="22"/>
  <c r="J346" i="22"/>
  <c r="J349" i="22"/>
  <c r="L349" i="22" s="1"/>
  <c r="J350" i="22"/>
  <c r="J351" i="22"/>
  <c r="J352" i="22"/>
  <c r="J353" i="22"/>
  <c r="J354" i="22"/>
  <c r="J355" i="22"/>
  <c r="J358" i="22"/>
  <c r="L358" i="22" s="1"/>
  <c r="J359" i="22"/>
  <c r="J360" i="22"/>
  <c r="J361" i="22"/>
  <c r="J362" i="22"/>
  <c r="J363" i="22"/>
  <c r="J364" i="22"/>
  <c r="J367" i="22"/>
  <c r="L367" i="22" s="1"/>
  <c r="J368" i="22"/>
  <c r="J369" i="22"/>
  <c r="J370" i="22"/>
  <c r="J371" i="22"/>
  <c r="J372" i="22"/>
  <c r="J373" i="22"/>
  <c r="J376" i="22"/>
  <c r="L376" i="22" s="1"/>
  <c r="J377" i="22"/>
  <c r="J378" i="22"/>
  <c r="J379" i="22"/>
  <c r="J380" i="22"/>
  <c r="J381" i="22"/>
  <c r="J382" i="22"/>
  <c r="J385" i="22"/>
  <c r="J386" i="22"/>
  <c r="J387" i="22"/>
  <c r="J388" i="22"/>
  <c r="J389" i="22"/>
  <c r="J390" i="22"/>
  <c r="J391" i="22"/>
  <c r="J394" i="22"/>
  <c r="L394" i="22" s="1"/>
  <c r="J395" i="22"/>
  <c r="J396" i="22"/>
  <c r="J397" i="22"/>
  <c r="J398" i="22"/>
  <c r="J399" i="22"/>
  <c r="J400" i="22"/>
  <c r="J403" i="22"/>
  <c r="L403" i="22" s="1"/>
  <c r="J404" i="22"/>
  <c r="J405" i="22"/>
  <c r="J406" i="22"/>
  <c r="J407" i="22"/>
  <c r="J408" i="22"/>
  <c r="J409" i="22"/>
  <c r="J412" i="22"/>
  <c r="L412" i="22" s="1"/>
  <c r="J413" i="22"/>
  <c r="J414" i="22"/>
  <c r="J415" i="22"/>
  <c r="J416" i="22"/>
  <c r="J417" i="22"/>
  <c r="J418" i="22"/>
  <c r="J421" i="22"/>
  <c r="L421" i="22" s="1"/>
  <c r="J422" i="22"/>
  <c r="J423" i="22"/>
  <c r="J424" i="22"/>
  <c r="J425" i="22"/>
  <c r="J426" i="22"/>
  <c r="J427" i="22"/>
  <c r="J430" i="22"/>
  <c r="L430" i="22" s="1"/>
  <c r="J431" i="22"/>
  <c r="J432" i="22"/>
  <c r="J433" i="22"/>
  <c r="J434" i="22"/>
  <c r="J435" i="22"/>
  <c r="J436" i="22"/>
  <c r="J439" i="22"/>
  <c r="L439" i="22" s="1"/>
  <c r="J440" i="22"/>
  <c r="J441" i="22"/>
  <c r="J442" i="22"/>
  <c r="J443" i="22"/>
  <c r="J444" i="22"/>
  <c r="J445" i="22"/>
  <c r="J448" i="22"/>
  <c r="J449" i="22"/>
  <c r="J450" i="22"/>
  <c r="J451" i="22"/>
  <c r="J452" i="22"/>
  <c r="J453" i="22"/>
  <c r="J454" i="22"/>
  <c r="L25" i="22"/>
  <c r="L16" i="22"/>
  <c r="L160" i="22"/>
  <c r="L304" i="22"/>
  <c r="L385" i="22"/>
  <c r="L448" i="22"/>
  <c r="L286" i="22"/>
  <c r="L7" i="22"/>
  <c r="L97" i="22"/>
  <c r="L133" i="22"/>
  <c r="L169" i="22"/>
  <c r="L241" i="22"/>
  <c r="L277" i="22"/>
  <c r="L313" i="22"/>
  <c r="J1250" i="21"/>
  <c r="J1249" i="21"/>
  <c r="J1248" i="21"/>
  <c r="J1247" i="21"/>
  <c r="J1246" i="21"/>
  <c r="J1245" i="21"/>
  <c r="J1244" i="21"/>
  <c r="J1243" i="21"/>
  <c r="J1242" i="21"/>
  <c r="J1241" i="21"/>
  <c r="J1240" i="21"/>
  <c r="J1239" i="21"/>
  <c r="J1238" i="21"/>
  <c r="J1237" i="21"/>
  <c r="J1236" i="21"/>
  <c r="J1235" i="21"/>
  <c r="J1234" i="21"/>
  <c r="J1233" i="21"/>
  <c r="J1232" i="21"/>
  <c r="J1225" i="21"/>
  <c r="J1224" i="21"/>
  <c r="J1223" i="21"/>
  <c r="J1222" i="21"/>
  <c r="J1221" i="21"/>
  <c r="J1220" i="21"/>
  <c r="J1219" i="21"/>
  <c r="J1218" i="21"/>
  <c r="J1217" i="21"/>
  <c r="J1216" i="21"/>
  <c r="J1215" i="21"/>
  <c r="J1214" i="21"/>
  <c r="J1213" i="21"/>
  <c r="J1212" i="21"/>
  <c r="J1211" i="21"/>
  <c r="J1210" i="21"/>
  <c r="J1209" i="21"/>
  <c r="J1208" i="21"/>
  <c r="J1207" i="21"/>
  <c r="J1200" i="21"/>
  <c r="J1199" i="21"/>
  <c r="J1198" i="21"/>
  <c r="J1197" i="21"/>
  <c r="J1196" i="21"/>
  <c r="J1195" i="21"/>
  <c r="J1194" i="21"/>
  <c r="J1193" i="21"/>
  <c r="J1192" i="21"/>
  <c r="J1191" i="21"/>
  <c r="J1190" i="21"/>
  <c r="J1189" i="21"/>
  <c r="J1188" i="21"/>
  <c r="J1187" i="21"/>
  <c r="J1186" i="21"/>
  <c r="J1185" i="21"/>
  <c r="J1184" i="21"/>
  <c r="J1183" i="21"/>
  <c r="J1182" i="21"/>
  <c r="J1175" i="21"/>
  <c r="J1174" i="21"/>
  <c r="J1173" i="21"/>
  <c r="J1172" i="21"/>
  <c r="J1171" i="21"/>
  <c r="J1170" i="21"/>
  <c r="J1169" i="21"/>
  <c r="J1168" i="21"/>
  <c r="J1167" i="21"/>
  <c r="J1166" i="21"/>
  <c r="J1165" i="21"/>
  <c r="J1164" i="21"/>
  <c r="J1163" i="21"/>
  <c r="J1162" i="21"/>
  <c r="J1161" i="21"/>
  <c r="J1160" i="21"/>
  <c r="J1159" i="21"/>
  <c r="J1158" i="21"/>
  <c r="J1157" i="21"/>
  <c r="J1150" i="21"/>
  <c r="J1149" i="21"/>
  <c r="J1148" i="21"/>
  <c r="J1147" i="21"/>
  <c r="J1146" i="21"/>
  <c r="J1145" i="21"/>
  <c r="J1144" i="21"/>
  <c r="J1143" i="21"/>
  <c r="J1142" i="21"/>
  <c r="J1141" i="21"/>
  <c r="J1140" i="21"/>
  <c r="J1139" i="21"/>
  <c r="J1138" i="21"/>
  <c r="J1137" i="21"/>
  <c r="J1136" i="21"/>
  <c r="J1135" i="21"/>
  <c r="J1134" i="21"/>
  <c r="J1133" i="21"/>
  <c r="J1132" i="21"/>
  <c r="J1125" i="21"/>
  <c r="J1124" i="21"/>
  <c r="J1123" i="21"/>
  <c r="J1122" i="21"/>
  <c r="J1121" i="21"/>
  <c r="J1120" i="21"/>
  <c r="J1119" i="21"/>
  <c r="J1118" i="21"/>
  <c r="J1117" i="21"/>
  <c r="J1116" i="21"/>
  <c r="J1115" i="21"/>
  <c r="J1114" i="21"/>
  <c r="J1113" i="21"/>
  <c r="J1112" i="21"/>
  <c r="J1111" i="21"/>
  <c r="J1110" i="21"/>
  <c r="J1109" i="21"/>
  <c r="J1108" i="21"/>
  <c r="J1107" i="21"/>
  <c r="J1100" i="21"/>
  <c r="J1099" i="21"/>
  <c r="J1098" i="21"/>
  <c r="J1097" i="21"/>
  <c r="J1096" i="21"/>
  <c r="J1095" i="21"/>
  <c r="J1094" i="21"/>
  <c r="J1093" i="21"/>
  <c r="J1092" i="21"/>
  <c r="J1091" i="21"/>
  <c r="J1090" i="21"/>
  <c r="J1089" i="21"/>
  <c r="J1088" i="21"/>
  <c r="J1087" i="21"/>
  <c r="J1086" i="21"/>
  <c r="J1085" i="21"/>
  <c r="J1084" i="21"/>
  <c r="J1083" i="21"/>
  <c r="J1082" i="21"/>
  <c r="J1075" i="21"/>
  <c r="J1074" i="21"/>
  <c r="J1073" i="21"/>
  <c r="J1072" i="21"/>
  <c r="J1071" i="21"/>
  <c r="J1070" i="21"/>
  <c r="J1069" i="21"/>
  <c r="J1068" i="21"/>
  <c r="J1067" i="21"/>
  <c r="J1066" i="21"/>
  <c r="J1065" i="21"/>
  <c r="J1064" i="21"/>
  <c r="J1063" i="21"/>
  <c r="J1062" i="21"/>
  <c r="J1061" i="21"/>
  <c r="J1060" i="21"/>
  <c r="J1059" i="21"/>
  <c r="J1058" i="21"/>
  <c r="J1057" i="21"/>
  <c r="J1050" i="21"/>
  <c r="J1049" i="21"/>
  <c r="J1048" i="21"/>
  <c r="J1047" i="21"/>
  <c r="J1046" i="21"/>
  <c r="J1045" i="21"/>
  <c r="J1044" i="21"/>
  <c r="J1043" i="21"/>
  <c r="J1042" i="21"/>
  <c r="J1041" i="21"/>
  <c r="J1040" i="21"/>
  <c r="J1039" i="21"/>
  <c r="J1038" i="21"/>
  <c r="J1037" i="21"/>
  <c r="J1036" i="21"/>
  <c r="J1035" i="21"/>
  <c r="J1034" i="21"/>
  <c r="J1033" i="21"/>
  <c r="J1032" i="21"/>
  <c r="J1025" i="21"/>
  <c r="J1024" i="21"/>
  <c r="J1023" i="21"/>
  <c r="J1022" i="21"/>
  <c r="J1021" i="21"/>
  <c r="J1020" i="21"/>
  <c r="J1019" i="21"/>
  <c r="J1018" i="21"/>
  <c r="J1017" i="21"/>
  <c r="J1016" i="21"/>
  <c r="J1015" i="21"/>
  <c r="J1014" i="21"/>
  <c r="J1013" i="21"/>
  <c r="J1012" i="21"/>
  <c r="J1011" i="21"/>
  <c r="J1010" i="21"/>
  <c r="J1009" i="21"/>
  <c r="J1008" i="21"/>
  <c r="J1007" i="21"/>
  <c r="J1000" i="21"/>
  <c r="J999" i="21"/>
  <c r="J998" i="21"/>
  <c r="J997" i="21"/>
  <c r="J996" i="21"/>
  <c r="J995" i="21"/>
  <c r="J994" i="21"/>
  <c r="J993" i="21"/>
  <c r="J992" i="21"/>
  <c r="J991" i="21"/>
  <c r="J990" i="21"/>
  <c r="J989" i="21"/>
  <c r="J988" i="21"/>
  <c r="J987" i="21"/>
  <c r="J986" i="21"/>
  <c r="J985" i="21"/>
  <c r="J984" i="21"/>
  <c r="J983" i="21"/>
  <c r="J982" i="21"/>
  <c r="J975" i="21"/>
  <c r="J974" i="21"/>
  <c r="J973" i="21"/>
  <c r="J972" i="21"/>
  <c r="J971" i="21"/>
  <c r="J970" i="21"/>
  <c r="J969" i="21"/>
  <c r="J968" i="21"/>
  <c r="J967" i="21"/>
  <c r="J966" i="21"/>
  <c r="J965" i="21"/>
  <c r="J964" i="21"/>
  <c r="J963" i="21"/>
  <c r="J962" i="21"/>
  <c r="J961" i="21"/>
  <c r="J960" i="21"/>
  <c r="J959" i="21"/>
  <c r="J958" i="21"/>
  <c r="J951" i="21"/>
  <c r="J950" i="21"/>
  <c r="J949" i="21"/>
  <c r="J948" i="21"/>
  <c r="J947" i="21"/>
  <c r="J946" i="21"/>
  <c r="J945" i="21"/>
  <c r="J944" i="21"/>
  <c r="J943" i="21"/>
  <c r="J942" i="21"/>
  <c r="J941" i="21"/>
  <c r="J940" i="21"/>
  <c r="J939" i="21"/>
  <c r="J938" i="21"/>
  <c r="J937" i="21"/>
  <c r="J936" i="21"/>
  <c r="J935" i="21"/>
  <c r="J934" i="21"/>
  <c r="J933" i="21"/>
  <c r="J932" i="21"/>
  <c r="J925" i="21"/>
  <c r="J924" i="21"/>
  <c r="J923" i="21"/>
  <c r="J922" i="21"/>
  <c r="J921" i="21"/>
  <c r="J920" i="21"/>
  <c r="J919" i="21"/>
  <c r="J918" i="21"/>
  <c r="J917" i="21"/>
  <c r="J916" i="21"/>
  <c r="J915" i="21"/>
  <c r="J914" i="21"/>
  <c r="J913" i="21"/>
  <c r="J912" i="21"/>
  <c r="J911" i="21"/>
  <c r="J910" i="21"/>
  <c r="J909" i="21"/>
  <c r="J908" i="21"/>
  <c r="J907" i="21"/>
  <c r="J900" i="21"/>
  <c r="J899" i="21"/>
  <c r="J898" i="21"/>
  <c r="J897" i="21"/>
  <c r="J896" i="21"/>
  <c r="J895" i="21"/>
  <c r="J894" i="21"/>
  <c r="J893" i="21"/>
  <c r="J892" i="21"/>
  <c r="J891" i="21"/>
  <c r="J890" i="21"/>
  <c r="J889" i="21"/>
  <c r="J888" i="21"/>
  <c r="J887" i="21"/>
  <c r="J886" i="21"/>
  <c r="J885" i="21"/>
  <c r="J884" i="21"/>
  <c r="J883" i="21"/>
  <c r="J882" i="21"/>
  <c r="J875" i="21"/>
  <c r="J874" i="21"/>
  <c r="J873" i="21"/>
  <c r="J872" i="21"/>
  <c r="J871" i="21"/>
  <c r="J870" i="21"/>
  <c r="J869" i="21"/>
  <c r="J868" i="21"/>
  <c r="J867" i="21"/>
  <c r="J866" i="21"/>
  <c r="J865" i="21"/>
  <c r="J864" i="21"/>
  <c r="J863" i="21"/>
  <c r="J862" i="21"/>
  <c r="J861" i="21"/>
  <c r="J860" i="21"/>
  <c r="J859" i="21"/>
  <c r="J858" i="21"/>
  <c r="J857" i="21"/>
  <c r="J850" i="21"/>
  <c r="J849" i="21"/>
  <c r="J848" i="21"/>
  <c r="J847" i="21"/>
  <c r="J846" i="21"/>
  <c r="J845" i="21"/>
  <c r="J844" i="21"/>
  <c r="J843" i="21"/>
  <c r="J842" i="21"/>
  <c r="J841" i="21"/>
  <c r="J840" i="21"/>
  <c r="J839" i="21"/>
  <c r="J838" i="21"/>
  <c r="J837" i="21"/>
  <c r="J836" i="21"/>
  <c r="J835" i="21"/>
  <c r="J834" i="21"/>
  <c r="J833" i="21"/>
  <c r="J832" i="21"/>
  <c r="J825" i="21"/>
  <c r="J824" i="21"/>
  <c r="J823" i="21"/>
  <c r="J822" i="21"/>
  <c r="J821" i="21"/>
  <c r="J820" i="21"/>
  <c r="J819" i="21"/>
  <c r="J818" i="21"/>
  <c r="J817" i="21"/>
  <c r="J816" i="21"/>
  <c r="J815" i="21"/>
  <c r="J814" i="21"/>
  <c r="J813" i="21"/>
  <c r="J812" i="21"/>
  <c r="J811" i="21"/>
  <c r="J810" i="21"/>
  <c r="J809" i="21"/>
  <c r="J808" i="21"/>
  <c r="J807" i="21"/>
  <c r="J800" i="21"/>
  <c r="J799" i="21"/>
  <c r="J798" i="21"/>
  <c r="J797" i="21"/>
  <c r="J796" i="21"/>
  <c r="J795" i="21"/>
  <c r="J794" i="21"/>
  <c r="J793" i="21"/>
  <c r="J792" i="21"/>
  <c r="J791" i="21"/>
  <c r="J790" i="21"/>
  <c r="J789" i="21"/>
  <c r="J788" i="21"/>
  <c r="J787" i="21"/>
  <c r="J786" i="21"/>
  <c r="J785" i="21"/>
  <c r="J784" i="21"/>
  <c r="J783" i="21"/>
  <c r="J782" i="21"/>
  <c r="J775" i="21"/>
  <c r="J774" i="21"/>
  <c r="J773" i="21"/>
  <c r="J772" i="21"/>
  <c r="J771" i="21"/>
  <c r="J770" i="21"/>
  <c r="J769" i="21"/>
  <c r="J768" i="21"/>
  <c r="J767" i="21"/>
  <c r="J766" i="21"/>
  <c r="J765" i="21"/>
  <c r="J764" i="21"/>
  <c r="J763" i="21"/>
  <c r="J762" i="21"/>
  <c r="J761" i="21"/>
  <c r="J760" i="21"/>
  <c r="J759" i="21"/>
  <c r="J758" i="21"/>
  <c r="J757" i="21"/>
  <c r="J750" i="21"/>
  <c r="J749" i="21"/>
  <c r="J748" i="21"/>
  <c r="J747" i="21"/>
  <c r="J746" i="21"/>
  <c r="J745" i="21"/>
  <c r="J744" i="21"/>
  <c r="J743" i="21"/>
  <c r="J742" i="21"/>
  <c r="J741" i="21"/>
  <c r="J740" i="21"/>
  <c r="J739" i="21"/>
  <c r="J738" i="21"/>
  <c r="J737" i="21"/>
  <c r="J736" i="21"/>
  <c r="J735" i="21"/>
  <c r="J734" i="21"/>
  <c r="J733" i="21"/>
  <c r="J732" i="21"/>
  <c r="J725" i="21"/>
  <c r="J724" i="21"/>
  <c r="J723" i="21"/>
  <c r="J722" i="21"/>
  <c r="J721" i="21"/>
  <c r="J720" i="21"/>
  <c r="J719" i="21"/>
  <c r="J718" i="21"/>
  <c r="J717" i="21"/>
  <c r="J716" i="21"/>
  <c r="J715" i="21"/>
  <c r="J714" i="21"/>
  <c r="J713" i="21"/>
  <c r="J712" i="21"/>
  <c r="J711" i="21"/>
  <c r="J710" i="21"/>
  <c r="J709" i="21"/>
  <c r="J708" i="21"/>
  <c r="J707" i="21"/>
  <c r="J700" i="21"/>
  <c r="J699" i="21"/>
  <c r="J698" i="21"/>
  <c r="J697" i="21"/>
  <c r="J696" i="21"/>
  <c r="J695" i="21"/>
  <c r="J694" i="21"/>
  <c r="J693" i="21"/>
  <c r="J692" i="21"/>
  <c r="J691" i="21"/>
  <c r="J690" i="21"/>
  <c r="J689" i="21"/>
  <c r="J688" i="21"/>
  <c r="J687" i="21"/>
  <c r="J686" i="21"/>
  <c r="J685" i="21"/>
  <c r="J684" i="21"/>
  <c r="J683" i="21"/>
  <c r="J682" i="21"/>
  <c r="J675" i="21"/>
  <c r="J674" i="21"/>
  <c r="J673" i="21"/>
  <c r="J672" i="21"/>
  <c r="J671" i="21"/>
  <c r="J670" i="21"/>
  <c r="J669" i="21"/>
  <c r="J668" i="21"/>
  <c r="J667" i="21"/>
  <c r="J666" i="21"/>
  <c r="J665" i="21"/>
  <c r="J664" i="21"/>
  <c r="J663" i="21"/>
  <c r="J662" i="21"/>
  <c r="J661" i="21"/>
  <c r="J660" i="21"/>
  <c r="J659" i="21"/>
  <c r="J658" i="21"/>
  <c r="J657" i="21"/>
  <c r="J650" i="21"/>
  <c r="J649" i="21"/>
  <c r="J648" i="21"/>
  <c r="J647" i="21"/>
  <c r="J646" i="21"/>
  <c r="J645" i="21"/>
  <c r="J644" i="21"/>
  <c r="J643" i="21"/>
  <c r="J642" i="21"/>
  <c r="J641" i="21"/>
  <c r="J640" i="21"/>
  <c r="J639" i="21"/>
  <c r="J638" i="21"/>
  <c r="J637" i="21"/>
  <c r="J636" i="21"/>
  <c r="J635" i="21"/>
  <c r="J634" i="21"/>
  <c r="J633" i="21"/>
  <c r="J632" i="21"/>
  <c r="J625" i="21"/>
  <c r="J624" i="21"/>
  <c r="J623" i="21"/>
  <c r="J622" i="21"/>
  <c r="J621" i="21"/>
  <c r="J620" i="21"/>
  <c r="J619" i="21"/>
  <c r="J618" i="21"/>
  <c r="J617" i="21"/>
  <c r="J616" i="21"/>
  <c r="J615" i="21"/>
  <c r="J614" i="21"/>
  <c r="J613" i="21"/>
  <c r="J612" i="21"/>
  <c r="J611" i="21"/>
  <c r="J610" i="21"/>
  <c r="J609" i="21"/>
  <c r="J608" i="21"/>
  <c r="J607" i="21"/>
  <c r="J600" i="21"/>
  <c r="J599" i="21"/>
  <c r="J598" i="21"/>
  <c r="J597" i="21"/>
  <c r="J596" i="21"/>
  <c r="J595" i="21"/>
  <c r="J594" i="21"/>
  <c r="J593" i="21"/>
  <c r="J592" i="21"/>
  <c r="J591" i="21"/>
  <c r="J590" i="21"/>
  <c r="J589" i="21"/>
  <c r="J588" i="21"/>
  <c r="J587" i="21"/>
  <c r="J586" i="21"/>
  <c r="J585" i="21"/>
  <c r="J584" i="21"/>
  <c r="J583" i="21"/>
  <c r="J582" i="21"/>
  <c r="J575" i="21"/>
  <c r="J574" i="21"/>
  <c r="J573" i="21"/>
  <c r="J572" i="21"/>
  <c r="J571" i="21"/>
  <c r="J570" i="21"/>
  <c r="J569" i="21"/>
  <c r="J568" i="21"/>
  <c r="J567" i="21"/>
  <c r="J566" i="21"/>
  <c r="J565" i="21"/>
  <c r="J564" i="21"/>
  <c r="J563" i="21"/>
  <c r="J562" i="21"/>
  <c r="J561" i="21"/>
  <c r="J560" i="21"/>
  <c r="J559" i="21"/>
  <c r="J558" i="21"/>
  <c r="J557" i="21"/>
  <c r="J550" i="21"/>
  <c r="J549" i="21"/>
  <c r="J548" i="21"/>
  <c r="J547" i="21"/>
  <c r="J546" i="21"/>
  <c r="J545" i="21"/>
  <c r="J544" i="21"/>
  <c r="J543" i="21"/>
  <c r="J542" i="21"/>
  <c r="J541" i="21"/>
  <c r="J540" i="21"/>
  <c r="J539" i="21"/>
  <c r="J538" i="21"/>
  <c r="J537" i="21"/>
  <c r="J536" i="21"/>
  <c r="J535" i="21"/>
  <c r="J534" i="21"/>
  <c r="J533" i="21"/>
  <c r="J532" i="21"/>
  <c r="J525" i="21"/>
  <c r="J524" i="21"/>
  <c r="J523" i="21"/>
  <c r="J522" i="21"/>
  <c r="J521" i="21"/>
  <c r="J520" i="21"/>
  <c r="J519" i="21"/>
  <c r="J518" i="21"/>
  <c r="J517" i="21"/>
  <c r="J516" i="21"/>
  <c r="J515" i="21"/>
  <c r="J514" i="21"/>
  <c r="J513" i="21"/>
  <c r="J512" i="21"/>
  <c r="J511" i="21"/>
  <c r="J510" i="21"/>
  <c r="J509" i="21"/>
  <c r="J508" i="21"/>
  <c r="J507" i="21"/>
  <c r="J500" i="21"/>
  <c r="J499" i="21"/>
  <c r="J498" i="21"/>
  <c r="J497" i="21"/>
  <c r="J496" i="21"/>
  <c r="J495" i="21"/>
  <c r="J494" i="21"/>
  <c r="J493" i="21"/>
  <c r="J492" i="21"/>
  <c r="J491" i="21"/>
  <c r="J490" i="21"/>
  <c r="J489" i="21"/>
  <c r="J488" i="21"/>
  <c r="J487" i="21"/>
  <c r="J486" i="21"/>
  <c r="J485" i="21"/>
  <c r="J484" i="21"/>
  <c r="J483" i="21"/>
  <c r="J482" i="21"/>
  <c r="J475" i="21"/>
  <c r="J474" i="21"/>
  <c r="J473" i="21"/>
  <c r="J472" i="21"/>
  <c r="J471" i="21"/>
  <c r="J470" i="21"/>
  <c r="J469" i="21"/>
  <c r="J468" i="21"/>
  <c r="J467" i="21"/>
  <c r="J466" i="21"/>
  <c r="J465" i="21"/>
  <c r="J464" i="21"/>
  <c r="J463" i="21"/>
  <c r="J462" i="21"/>
  <c r="J461" i="21"/>
  <c r="J460" i="21"/>
  <c r="J459" i="21"/>
  <c r="J458" i="21"/>
  <c r="J457" i="21"/>
  <c r="J450" i="21"/>
  <c r="J449" i="21"/>
  <c r="J448" i="21"/>
  <c r="J447" i="21"/>
  <c r="J446" i="21"/>
  <c r="J445" i="21"/>
  <c r="J444" i="21"/>
  <c r="J443" i="21"/>
  <c r="J442" i="21"/>
  <c r="J441" i="21"/>
  <c r="J440" i="21"/>
  <c r="J439" i="21"/>
  <c r="J438" i="21"/>
  <c r="J437" i="21"/>
  <c r="J436" i="21"/>
  <c r="J435" i="21"/>
  <c r="J434" i="21"/>
  <c r="J433" i="21"/>
  <c r="J432" i="21"/>
  <c r="J425" i="21"/>
  <c r="J424" i="21"/>
  <c r="J423" i="21"/>
  <c r="J422" i="21"/>
  <c r="J421" i="21"/>
  <c r="J420" i="21"/>
  <c r="J419" i="21"/>
  <c r="J418" i="21"/>
  <c r="J417" i="21"/>
  <c r="J416" i="21"/>
  <c r="J415" i="21"/>
  <c r="J414" i="21"/>
  <c r="J413" i="21"/>
  <c r="J412" i="21"/>
  <c r="J411" i="21"/>
  <c r="J410" i="21"/>
  <c r="J409" i="21"/>
  <c r="J408" i="21"/>
  <c r="J407" i="21"/>
  <c r="J400" i="21"/>
  <c r="J399" i="21"/>
  <c r="J398" i="21"/>
  <c r="J397" i="21"/>
  <c r="J396" i="21"/>
  <c r="J395" i="21"/>
  <c r="J394" i="21"/>
  <c r="J393" i="21"/>
  <c r="J392" i="21"/>
  <c r="J391" i="21"/>
  <c r="J390" i="21"/>
  <c r="J389" i="21"/>
  <c r="J388" i="21"/>
  <c r="J387" i="21"/>
  <c r="J386" i="21"/>
  <c r="J385" i="21"/>
  <c r="J384" i="21"/>
  <c r="J383" i="21"/>
  <c r="J382" i="21"/>
  <c r="J375" i="21"/>
  <c r="J374" i="21"/>
  <c r="J373" i="21"/>
  <c r="J372" i="21"/>
  <c r="J371" i="21"/>
  <c r="J370" i="21"/>
  <c r="J369" i="21"/>
  <c r="J368" i="21"/>
  <c r="J367" i="21"/>
  <c r="J366" i="21"/>
  <c r="J365" i="21"/>
  <c r="J364" i="21"/>
  <c r="J363" i="21"/>
  <c r="J362" i="21"/>
  <c r="J361" i="21"/>
  <c r="J360" i="21"/>
  <c r="J359" i="21"/>
  <c r="J358" i="21"/>
  <c r="J357" i="21"/>
  <c r="J350" i="21"/>
  <c r="J349" i="21"/>
  <c r="J348" i="21"/>
  <c r="J347" i="21"/>
  <c r="J346" i="21"/>
  <c r="J345" i="21"/>
  <c r="J344" i="21"/>
  <c r="J343" i="21"/>
  <c r="J342" i="21"/>
  <c r="J341" i="21"/>
  <c r="J340" i="21"/>
  <c r="J339" i="21"/>
  <c r="J338" i="21"/>
  <c r="J337" i="21"/>
  <c r="J336" i="21"/>
  <c r="J335" i="21"/>
  <c r="J334" i="21"/>
  <c r="J333" i="21"/>
  <c r="J332" i="21"/>
  <c r="J325" i="21"/>
  <c r="J324" i="21"/>
  <c r="J323" i="21"/>
  <c r="J322" i="21"/>
  <c r="J321" i="21"/>
  <c r="J320" i="21"/>
  <c r="J319" i="21"/>
  <c r="J318" i="21"/>
  <c r="J317" i="21"/>
  <c r="J316" i="21"/>
  <c r="J315" i="21"/>
  <c r="J314" i="21"/>
  <c r="J313" i="21"/>
  <c r="J312" i="21"/>
  <c r="J311" i="21"/>
  <c r="J310" i="21"/>
  <c r="J309" i="21"/>
  <c r="J308" i="21"/>
  <c r="J307" i="21"/>
  <c r="J300" i="21"/>
  <c r="J299" i="21"/>
  <c r="J298" i="21"/>
  <c r="J297" i="21"/>
  <c r="J296" i="21"/>
  <c r="J295" i="21"/>
  <c r="J294" i="21"/>
  <c r="J293" i="21"/>
  <c r="J292" i="21"/>
  <c r="J291" i="21"/>
  <c r="J290" i="21"/>
  <c r="J289" i="21"/>
  <c r="J288" i="21"/>
  <c r="J287" i="21"/>
  <c r="J286" i="21"/>
  <c r="J285" i="21"/>
  <c r="J284" i="21"/>
  <c r="J283" i="21"/>
  <c r="J282" i="21"/>
  <c r="J275" i="21"/>
  <c r="J274" i="21"/>
  <c r="J273" i="21"/>
  <c r="J272" i="21"/>
  <c r="J271" i="21"/>
  <c r="J270" i="21"/>
  <c r="J269" i="21"/>
  <c r="J268" i="21"/>
  <c r="J267" i="21"/>
  <c r="J266" i="21"/>
  <c r="J265" i="21"/>
  <c r="J264" i="21"/>
  <c r="J263" i="21"/>
  <c r="J262" i="21"/>
  <c r="J261" i="21"/>
  <c r="J260" i="21"/>
  <c r="J259" i="21"/>
  <c r="J258" i="21"/>
  <c r="J257" i="21"/>
  <c r="J250" i="21"/>
  <c r="J249" i="21"/>
  <c r="J248" i="21"/>
  <c r="J247" i="21"/>
  <c r="J246" i="21"/>
  <c r="J245" i="21"/>
  <c r="J244" i="21"/>
  <c r="J243" i="21"/>
  <c r="J242" i="21"/>
  <c r="J241" i="21"/>
  <c r="J240" i="21"/>
  <c r="J239" i="21"/>
  <c r="J238" i="21"/>
  <c r="J237" i="21"/>
  <c r="J236" i="21"/>
  <c r="J235" i="21"/>
  <c r="J234" i="21"/>
  <c r="J233" i="21"/>
  <c r="J232" i="21"/>
  <c r="J225" i="21"/>
  <c r="J224" i="21"/>
  <c r="J223" i="21"/>
  <c r="J222" i="21"/>
  <c r="J221" i="21"/>
  <c r="J220" i="21"/>
  <c r="J219" i="21"/>
  <c r="J218" i="21"/>
  <c r="J217" i="21"/>
  <c r="J216" i="21"/>
  <c r="J215" i="21"/>
  <c r="J214" i="21"/>
  <c r="J213" i="21"/>
  <c r="J212" i="21"/>
  <c r="J211" i="21"/>
  <c r="J210" i="21"/>
  <c r="J209" i="21"/>
  <c r="J208" i="21"/>
  <c r="J207" i="21"/>
  <c r="J200" i="21"/>
  <c r="J199" i="21"/>
  <c r="J198" i="21"/>
  <c r="J197" i="21"/>
  <c r="J196" i="21"/>
  <c r="J195" i="21"/>
  <c r="J194" i="21"/>
  <c r="J193" i="21"/>
  <c r="J192" i="21"/>
  <c r="J191" i="21"/>
  <c r="J190" i="21"/>
  <c r="J189" i="21"/>
  <c r="J188" i="21"/>
  <c r="J187" i="21"/>
  <c r="J186" i="21"/>
  <c r="J185" i="21"/>
  <c r="J184" i="21"/>
  <c r="J183" i="21"/>
  <c r="J182" i="21"/>
  <c r="J175" i="21"/>
  <c r="J174" i="21"/>
  <c r="J173" i="21"/>
  <c r="J172" i="21"/>
  <c r="J171" i="21"/>
  <c r="J170" i="21"/>
  <c r="J169" i="21"/>
  <c r="J168" i="21"/>
  <c r="J167" i="21"/>
  <c r="J166" i="21"/>
  <c r="J165" i="21"/>
  <c r="J164" i="21"/>
  <c r="J163" i="21"/>
  <c r="J162" i="21"/>
  <c r="J161" i="21"/>
  <c r="J160" i="21"/>
  <c r="J159" i="21"/>
  <c r="J158" i="21"/>
  <c r="J157" i="21"/>
  <c r="J150" i="21"/>
  <c r="J149" i="21"/>
  <c r="J148" i="21"/>
  <c r="J147" i="21"/>
  <c r="J146" i="21"/>
  <c r="J145" i="21"/>
  <c r="J144" i="21"/>
  <c r="J143" i="21"/>
  <c r="J142" i="21"/>
  <c r="J141" i="21"/>
  <c r="J140" i="21"/>
  <c r="J139" i="21"/>
  <c r="J138" i="21"/>
  <c r="J137" i="21"/>
  <c r="J136" i="21"/>
  <c r="J135" i="21"/>
  <c r="J134" i="21"/>
  <c r="J133" i="21"/>
  <c r="J132" i="21"/>
  <c r="J125" i="21"/>
  <c r="J124" i="21"/>
  <c r="J123" i="21"/>
  <c r="J122" i="21"/>
  <c r="J121" i="21"/>
  <c r="J120" i="21"/>
  <c r="J119" i="21"/>
  <c r="J118" i="21"/>
  <c r="J117" i="21"/>
  <c r="J116" i="21"/>
  <c r="J115" i="21"/>
  <c r="J114" i="21"/>
  <c r="J113" i="21"/>
  <c r="J112" i="21"/>
  <c r="J111" i="21"/>
  <c r="J110" i="21"/>
  <c r="J109" i="21"/>
  <c r="J108" i="21"/>
  <c r="J107" i="21"/>
  <c r="J100" i="21"/>
  <c r="J99" i="21"/>
  <c r="J98" i="21"/>
  <c r="J97" i="21"/>
  <c r="J96" i="21"/>
  <c r="J95" i="21"/>
  <c r="J94" i="21"/>
  <c r="J93" i="21"/>
  <c r="J92" i="21"/>
  <c r="J91" i="21"/>
  <c r="J90" i="21"/>
  <c r="J89" i="21"/>
  <c r="J88" i="21"/>
  <c r="J87" i="21"/>
  <c r="J86" i="21"/>
  <c r="J85" i="21"/>
  <c r="J84" i="21"/>
  <c r="J83" i="21"/>
  <c r="J82" i="21"/>
  <c r="J75" i="21"/>
  <c r="J74" i="21"/>
  <c r="J73" i="21"/>
  <c r="J72" i="21"/>
  <c r="J71" i="21"/>
  <c r="J70" i="21"/>
  <c r="J69" i="21"/>
  <c r="J68" i="21"/>
  <c r="J67" i="21"/>
  <c r="J66" i="21"/>
  <c r="J65" i="21"/>
  <c r="J64" i="21"/>
  <c r="J63" i="21"/>
  <c r="J62" i="21"/>
  <c r="J61" i="21"/>
  <c r="J60" i="21"/>
  <c r="J59" i="21"/>
  <c r="J58" i="21"/>
  <c r="J57" i="21"/>
  <c r="J50" i="21"/>
  <c r="J49" i="21"/>
  <c r="J48" i="21"/>
  <c r="J47" i="21"/>
  <c r="J46" i="21"/>
  <c r="J45" i="21"/>
  <c r="J44" i="21"/>
  <c r="J43" i="21"/>
  <c r="J42" i="21"/>
  <c r="J41" i="21"/>
  <c r="J40" i="21"/>
  <c r="J39" i="21"/>
  <c r="J38" i="21"/>
  <c r="J37" i="21"/>
  <c r="J36" i="21"/>
  <c r="J35" i="21"/>
  <c r="J34" i="21"/>
  <c r="J33" i="21"/>
  <c r="J32" i="21"/>
  <c r="J25" i="21"/>
  <c r="J24" i="21"/>
  <c r="J23" i="21"/>
  <c r="J22" i="21"/>
  <c r="J21" i="21"/>
  <c r="J20" i="21"/>
  <c r="J19" i="21"/>
  <c r="J18" i="21"/>
  <c r="J17" i="21"/>
  <c r="J16" i="21"/>
  <c r="J15" i="21"/>
  <c r="J14" i="21"/>
  <c r="J13" i="21"/>
  <c r="J12" i="21"/>
  <c r="J11" i="21"/>
  <c r="J10" i="21"/>
  <c r="J9" i="21"/>
  <c r="J8" i="21"/>
  <c r="J7" i="21"/>
  <c r="N5"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Z5" i="19"/>
  <c r="Z6"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4" i="19"/>
  <c r="T5" i="19"/>
  <c r="T6" i="19"/>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4" i="19"/>
  <c r="I4" i="20"/>
  <c r="K4" i="20"/>
  <c r="M4" i="20"/>
  <c r="K53" i="20"/>
  <c r="I53" i="20"/>
  <c r="M52" i="20"/>
  <c r="K52" i="20"/>
  <c r="I52" i="20"/>
  <c r="H52" i="20"/>
  <c r="M51" i="20"/>
  <c r="K51" i="20"/>
  <c r="I51" i="20"/>
  <c r="H51" i="20"/>
  <c r="M50" i="20"/>
  <c r="K50" i="20"/>
  <c r="I50" i="20"/>
  <c r="H50" i="20"/>
  <c r="M49" i="20"/>
  <c r="K49" i="20"/>
  <c r="I49" i="20"/>
  <c r="H49" i="20"/>
  <c r="M48" i="20"/>
  <c r="K48" i="20"/>
  <c r="I48" i="20"/>
  <c r="H48" i="20"/>
  <c r="M47" i="20"/>
  <c r="K47" i="20"/>
  <c r="I47" i="20"/>
  <c r="H47" i="20"/>
  <c r="M46" i="20"/>
  <c r="K46" i="20"/>
  <c r="I46" i="20"/>
  <c r="H46" i="20"/>
  <c r="M45" i="20"/>
  <c r="K45" i="20"/>
  <c r="I45" i="20"/>
  <c r="H45" i="20"/>
  <c r="M44" i="20"/>
  <c r="K44" i="20"/>
  <c r="I44" i="20"/>
  <c r="H44" i="20"/>
  <c r="M43" i="20"/>
  <c r="K43" i="20"/>
  <c r="I43" i="20"/>
  <c r="H43" i="20"/>
  <c r="M42" i="20"/>
  <c r="K42" i="20"/>
  <c r="I42" i="20"/>
  <c r="H42" i="20"/>
  <c r="M41" i="20"/>
  <c r="K41" i="20"/>
  <c r="I41" i="20"/>
  <c r="H41" i="20"/>
  <c r="M40" i="20"/>
  <c r="K40" i="20"/>
  <c r="I40" i="20"/>
  <c r="H40" i="20"/>
  <c r="M39" i="20"/>
  <c r="K39" i="20"/>
  <c r="I39" i="20"/>
  <c r="H39" i="20"/>
  <c r="M38" i="20"/>
  <c r="K38" i="20"/>
  <c r="I38" i="20"/>
  <c r="H38" i="20"/>
  <c r="M37" i="20"/>
  <c r="K37" i="20"/>
  <c r="I37" i="20"/>
  <c r="H37" i="20"/>
  <c r="M36" i="20"/>
  <c r="K36" i="20"/>
  <c r="I36" i="20"/>
  <c r="H36" i="20"/>
  <c r="M35" i="20"/>
  <c r="K35" i="20"/>
  <c r="I35" i="20"/>
  <c r="H35" i="20"/>
  <c r="M34" i="20"/>
  <c r="K34" i="20"/>
  <c r="I34" i="20"/>
  <c r="H34" i="20"/>
  <c r="M33" i="20"/>
  <c r="K33" i="20"/>
  <c r="I33" i="20"/>
  <c r="H33" i="20"/>
  <c r="M32" i="20"/>
  <c r="K32" i="20"/>
  <c r="I32" i="20"/>
  <c r="H32" i="20"/>
  <c r="M31" i="20"/>
  <c r="K31" i="20"/>
  <c r="I31" i="20"/>
  <c r="H31" i="20"/>
  <c r="M30" i="20"/>
  <c r="K30" i="20"/>
  <c r="I30" i="20"/>
  <c r="H30" i="20"/>
  <c r="M29" i="20"/>
  <c r="K29" i="20"/>
  <c r="I29" i="20"/>
  <c r="H29" i="20"/>
  <c r="M28" i="20"/>
  <c r="K28" i="20"/>
  <c r="I28" i="20"/>
  <c r="H28" i="20"/>
  <c r="M27" i="20"/>
  <c r="K27" i="20"/>
  <c r="I27" i="20"/>
  <c r="H27" i="20"/>
  <c r="M26" i="20"/>
  <c r="K26" i="20"/>
  <c r="I26" i="20"/>
  <c r="H26" i="20"/>
  <c r="M25" i="20"/>
  <c r="K25" i="20"/>
  <c r="I25" i="20"/>
  <c r="H25" i="20"/>
  <c r="M24" i="20"/>
  <c r="K24" i="20"/>
  <c r="I24" i="20"/>
  <c r="H24" i="20"/>
  <c r="M23" i="20"/>
  <c r="K23" i="20"/>
  <c r="I23" i="20"/>
  <c r="H23" i="20"/>
  <c r="M22" i="20"/>
  <c r="K22" i="20"/>
  <c r="I22" i="20"/>
  <c r="H22" i="20"/>
  <c r="M21" i="20"/>
  <c r="K21" i="20"/>
  <c r="I21" i="20"/>
  <c r="H21" i="20"/>
  <c r="M20" i="20"/>
  <c r="K20" i="20"/>
  <c r="I20" i="20"/>
  <c r="H20" i="20"/>
  <c r="M19" i="20"/>
  <c r="K19" i="20"/>
  <c r="I19" i="20"/>
  <c r="H19" i="20"/>
  <c r="M18" i="20"/>
  <c r="K18" i="20"/>
  <c r="I18" i="20"/>
  <c r="H18" i="20"/>
  <c r="M17" i="20"/>
  <c r="K17" i="20"/>
  <c r="I17" i="20"/>
  <c r="H17" i="20"/>
  <c r="M16" i="20"/>
  <c r="K16" i="20"/>
  <c r="I16" i="20"/>
  <c r="H16" i="20"/>
  <c r="M15" i="20"/>
  <c r="K15" i="20"/>
  <c r="I15" i="20"/>
  <c r="H15" i="20"/>
  <c r="M14" i="20"/>
  <c r="K14" i="20"/>
  <c r="I14" i="20"/>
  <c r="H14" i="20"/>
  <c r="M13" i="20"/>
  <c r="K13" i="20"/>
  <c r="I13" i="20"/>
  <c r="H13" i="20"/>
  <c r="M12" i="20"/>
  <c r="K12" i="20"/>
  <c r="I12" i="20"/>
  <c r="H12" i="20"/>
  <c r="M11" i="20"/>
  <c r="K11" i="20"/>
  <c r="I11" i="20"/>
  <c r="H11" i="20"/>
  <c r="M10" i="20"/>
  <c r="K10" i="20"/>
  <c r="I10" i="20"/>
  <c r="H10" i="20"/>
  <c r="M9" i="20"/>
  <c r="K9" i="20"/>
  <c r="I9" i="20"/>
  <c r="H9" i="20"/>
  <c r="M8" i="20"/>
  <c r="K8" i="20"/>
  <c r="I8" i="20"/>
  <c r="H8" i="20"/>
  <c r="M7" i="20"/>
  <c r="K7" i="20"/>
  <c r="I7" i="20"/>
  <c r="H7" i="20"/>
  <c r="M6" i="20"/>
  <c r="K6" i="20"/>
  <c r="I6" i="20"/>
  <c r="H6" i="20"/>
  <c r="M5" i="20"/>
  <c r="K5" i="20"/>
  <c r="I5" i="20"/>
  <c r="H5" i="20"/>
  <c r="H4" i="20"/>
  <c r="AA6" i="17"/>
  <c r="Z6" i="17"/>
  <c r="Y6" i="17"/>
  <c r="X6" i="17"/>
  <c r="W6" i="17"/>
  <c r="V6" i="17"/>
  <c r="U6" i="17"/>
  <c r="T6" i="17"/>
  <c r="S6" i="17"/>
  <c r="R6" i="17"/>
  <c r="Q6" i="17"/>
  <c r="P6" i="17"/>
  <c r="O6" i="17"/>
  <c r="N6" i="17"/>
  <c r="Y33" i="19"/>
  <c r="X33" i="19"/>
  <c r="V33" i="19"/>
  <c r="U33" i="19"/>
  <c r="S33" i="19"/>
  <c r="R33" i="19"/>
  <c r="Q33" i="19"/>
  <c r="P33" i="19"/>
  <c r="O33" i="19"/>
  <c r="M33" i="19"/>
  <c r="L33" i="19"/>
  <c r="K33" i="19"/>
  <c r="I33" i="19"/>
  <c r="H33" i="19"/>
  <c r="Y34" i="19"/>
  <c r="X34" i="19"/>
  <c r="W34" i="19"/>
  <c r="V34" i="19"/>
  <c r="U34" i="19"/>
  <c r="S34" i="19"/>
  <c r="R34" i="19"/>
  <c r="Q34" i="19"/>
  <c r="P34" i="19"/>
  <c r="M34" i="19"/>
  <c r="L34" i="19"/>
  <c r="K34" i="19"/>
  <c r="I34" i="19"/>
  <c r="Y35" i="19"/>
  <c r="X35" i="19"/>
  <c r="W35" i="19"/>
  <c r="V35" i="19"/>
  <c r="U35" i="19"/>
  <c r="R35" i="19"/>
  <c r="Q35" i="19"/>
  <c r="P35" i="19"/>
  <c r="O35" i="19"/>
  <c r="M35" i="19"/>
  <c r="L30" i="19"/>
  <c r="K35" i="19"/>
  <c r="J35" i="19"/>
  <c r="I35" i="19"/>
  <c r="H35" i="19"/>
  <c r="Y36" i="19"/>
  <c r="X36" i="19"/>
  <c r="W36" i="19"/>
  <c r="V36" i="19"/>
  <c r="U36" i="19"/>
  <c r="S36" i="19"/>
  <c r="Q36" i="19"/>
  <c r="P36" i="19"/>
  <c r="O36" i="19"/>
  <c r="M36" i="19"/>
  <c r="L36" i="19"/>
  <c r="K36" i="19"/>
  <c r="J36" i="19"/>
  <c r="H36" i="19"/>
  <c r="Y37" i="19"/>
  <c r="X37" i="19"/>
  <c r="W37" i="19"/>
  <c r="V37" i="19"/>
  <c r="U37" i="19"/>
  <c r="S37" i="19"/>
  <c r="R37" i="19"/>
  <c r="Q37" i="19"/>
  <c r="P37" i="19"/>
  <c r="O37" i="19"/>
  <c r="L37" i="19"/>
  <c r="K37" i="19"/>
  <c r="I37" i="19"/>
  <c r="H37" i="19"/>
  <c r="Y38" i="19"/>
  <c r="W38" i="19"/>
  <c r="V38" i="19"/>
  <c r="U38" i="19"/>
  <c r="S38" i="19"/>
  <c r="R38" i="19"/>
  <c r="Q38" i="19"/>
  <c r="P38" i="19"/>
  <c r="O38" i="19"/>
  <c r="M38" i="19"/>
  <c r="K38" i="19"/>
  <c r="I38" i="19"/>
  <c r="H38" i="19"/>
  <c r="Y39" i="19"/>
  <c r="X39" i="19"/>
  <c r="W39" i="19"/>
  <c r="V39" i="19"/>
  <c r="U39" i="19"/>
  <c r="S39" i="19"/>
  <c r="R39" i="19"/>
  <c r="P39" i="19"/>
  <c r="M39" i="19"/>
  <c r="L39" i="19"/>
  <c r="K39" i="19"/>
  <c r="J39" i="19"/>
  <c r="I39" i="19"/>
  <c r="Y40" i="19"/>
  <c r="X40" i="19"/>
  <c r="W40" i="19"/>
  <c r="V40" i="19"/>
  <c r="U40" i="19"/>
  <c r="S40" i="19"/>
  <c r="R40" i="19"/>
  <c r="Q40" i="19"/>
  <c r="P40" i="19"/>
  <c r="O40" i="19"/>
  <c r="M40" i="19"/>
  <c r="K40" i="19"/>
  <c r="J40" i="19"/>
  <c r="I40" i="19"/>
  <c r="H40" i="19"/>
  <c r="Y41" i="19"/>
  <c r="X41" i="19"/>
  <c r="W41" i="19"/>
  <c r="V41" i="19"/>
  <c r="U41" i="19"/>
  <c r="S41" i="19"/>
  <c r="R41" i="19"/>
  <c r="Q41" i="19"/>
  <c r="P41" i="19"/>
  <c r="O41" i="19"/>
  <c r="M41" i="19"/>
  <c r="L41" i="19"/>
  <c r="K41" i="19"/>
  <c r="J41" i="19"/>
  <c r="I41" i="19"/>
  <c r="H41" i="19"/>
  <c r="Y42" i="19"/>
  <c r="X42" i="19"/>
  <c r="W42" i="19"/>
  <c r="V42" i="19"/>
  <c r="U42" i="19"/>
  <c r="S42" i="19"/>
  <c r="R42" i="19"/>
  <c r="Q42" i="19"/>
  <c r="P42" i="19"/>
  <c r="L42" i="19"/>
  <c r="K42" i="19"/>
  <c r="I42" i="19"/>
  <c r="Y43" i="19"/>
  <c r="X43" i="19"/>
  <c r="W43" i="19"/>
  <c r="V43" i="19"/>
  <c r="U43" i="19"/>
  <c r="S43" i="19"/>
  <c r="R43" i="19"/>
  <c r="Q43" i="19"/>
  <c r="P43" i="19"/>
  <c r="M43" i="19"/>
  <c r="K43" i="19"/>
  <c r="I43" i="19"/>
  <c r="Y44" i="19"/>
  <c r="X44" i="19"/>
  <c r="W44" i="19"/>
  <c r="V44" i="19"/>
  <c r="U44" i="19"/>
  <c r="S44" i="19"/>
  <c r="R44" i="19"/>
  <c r="Q44" i="19"/>
  <c r="P44" i="19"/>
  <c r="O44" i="19"/>
  <c r="M44" i="19"/>
  <c r="L44" i="19"/>
  <c r="K44" i="19"/>
  <c r="J44" i="19"/>
  <c r="H44" i="19"/>
  <c r="Y45" i="19"/>
  <c r="X45" i="19"/>
  <c r="W45" i="19"/>
  <c r="V45" i="19"/>
  <c r="U45" i="19"/>
  <c r="R45" i="19"/>
  <c r="Q45" i="19"/>
  <c r="P45" i="19"/>
  <c r="O45" i="19"/>
  <c r="M45" i="19"/>
  <c r="L45" i="19"/>
  <c r="K45" i="19"/>
  <c r="J45" i="19"/>
  <c r="I45" i="19"/>
  <c r="H45" i="19"/>
  <c r="X12" i="19"/>
  <c r="J50" i="19"/>
  <c r="H50" i="19"/>
  <c r="I48" i="19"/>
  <c r="Y11" i="19"/>
  <c r="X11" i="19"/>
  <c r="W11" i="19"/>
  <c r="V11" i="19"/>
  <c r="U11" i="19"/>
  <c r="S11" i="19"/>
  <c r="R11" i="19"/>
  <c r="Q11" i="19"/>
  <c r="P11" i="19"/>
  <c r="O11" i="19"/>
  <c r="M11" i="19"/>
  <c r="K11" i="19"/>
  <c r="Y5" i="19"/>
  <c r="X5" i="19"/>
  <c r="W5" i="19"/>
  <c r="V5" i="19"/>
  <c r="U5" i="19"/>
  <c r="S5" i="19"/>
  <c r="R5" i="19"/>
  <c r="Q5" i="19"/>
  <c r="P5" i="19"/>
  <c r="O5" i="19"/>
  <c r="M5" i="19"/>
  <c r="L5" i="19"/>
  <c r="K5" i="19"/>
  <c r="J5" i="19"/>
  <c r="I5" i="19"/>
  <c r="Y4" i="19"/>
  <c r="X4" i="19"/>
  <c r="W4" i="19"/>
  <c r="V4" i="19"/>
  <c r="U4" i="19"/>
  <c r="R4" i="19"/>
  <c r="P4" i="19"/>
  <c r="O4" i="19"/>
  <c r="M4" i="19"/>
  <c r="L4" i="19"/>
  <c r="K4" i="19"/>
  <c r="H4" i="19"/>
  <c r="CW6" i="16"/>
  <c r="CV6" i="16"/>
  <c r="CU6" i="16"/>
  <c r="CT6" i="16"/>
  <c r="CG6" i="16"/>
  <c r="CF6" i="16"/>
  <c r="CE6" i="16"/>
  <c r="CD6" i="16"/>
  <c r="CC6" i="16"/>
  <c r="CB6" i="16"/>
  <c r="CA6" i="16"/>
  <c r="BZ6" i="16"/>
  <c r="BY6" i="16"/>
  <c r="BX6" i="16"/>
  <c r="BW6" i="16"/>
  <c r="BV6" i="16"/>
  <c r="BU6" i="16"/>
  <c r="BT6" i="16"/>
  <c r="BS6" i="16"/>
  <c r="BR6" i="16"/>
  <c r="BE6" i="16"/>
  <c r="BD6" i="16"/>
  <c r="BC6" i="16"/>
  <c r="BB6" i="16"/>
  <c r="BA6" i="16"/>
  <c r="AZ6" i="16"/>
  <c r="AY6" i="16"/>
  <c r="AX6" i="16"/>
  <c r="AW6" i="16"/>
  <c r="AV6" i="16"/>
  <c r="AU6" i="16"/>
  <c r="AT6" i="16"/>
  <c r="AS6" i="16"/>
  <c r="AR6" i="16"/>
  <c r="AQ6" i="16"/>
  <c r="AP6" i="16"/>
  <c r="AC6" i="16"/>
  <c r="AB6" i="16"/>
  <c r="AA6" i="16"/>
  <c r="Z6" i="16"/>
  <c r="Y6" i="16"/>
  <c r="X6" i="16"/>
  <c r="W6" i="16"/>
  <c r="V6" i="16"/>
  <c r="U6" i="16"/>
  <c r="T6" i="16"/>
  <c r="S6" i="16"/>
  <c r="R6" i="16"/>
  <c r="N1341" i="21" s="1"/>
  <c r="Q6" i="16"/>
  <c r="P6" i="16"/>
  <c r="M1992" i="21" s="1"/>
  <c r="O6" i="16"/>
  <c r="M1266" i="21"/>
  <c r="M1582" i="21"/>
  <c r="M1782" i="21"/>
  <c r="M2357" i="21"/>
  <c r="M1257" i="21"/>
  <c r="M2020" i="21"/>
  <c r="M2157" i="21"/>
  <c r="M2257" i="21"/>
  <c r="M2408" i="21"/>
  <c r="M2482" i="21"/>
  <c r="N1382" i="21"/>
  <c r="M2259" i="21"/>
  <c r="M2457" i="21"/>
  <c r="N1482" i="21"/>
  <c r="N1592" i="21"/>
  <c r="M1349" i="21"/>
  <c r="M1457" i="21"/>
  <c r="M1682" i="21"/>
  <c r="M1982" i="21"/>
  <c r="M2182" i="21"/>
  <c r="M2195" i="21"/>
  <c r="M2432" i="21"/>
  <c r="N1316" i="21"/>
  <c r="N1400" i="21"/>
  <c r="N1657" i="21"/>
  <c r="M1297" i="21"/>
  <c r="M2282" i="21"/>
  <c r="N1282" i="21"/>
  <c r="N1457" i="21"/>
  <c r="N1682" i="21"/>
  <c r="N1716" i="21"/>
  <c r="N1982" i="21"/>
  <c r="N1988" i="21"/>
  <c r="N2047" i="21"/>
  <c r="N2157" i="21"/>
  <c r="N2215" i="21"/>
  <c r="N2357" i="21"/>
  <c r="N2382" i="21"/>
  <c r="N2456" i="21"/>
  <c r="N2479" i="21"/>
  <c r="O1332" i="21"/>
  <c r="O1447" i="21"/>
  <c r="O1482" i="21"/>
  <c r="O1684" i="21"/>
  <c r="O1732" i="21"/>
  <c r="O1782" i="21"/>
  <c r="O1959" i="21"/>
  <c r="O2003" i="21"/>
  <c r="O2157" i="21"/>
  <c r="O2257" i="21"/>
  <c r="O2304" i="21"/>
  <c r="O2355" i="21"/>
  <c r="M2407" i="21"/>
  <c r="M2462" i="21"/>
  <c r="N1557" i="21"/>
  <c r="N1857" i="21"/>
  <c r="N1944" i="21"/>
  <c r="N2083" i="21"/>
  <c r="N2257" i="21"/>
  <c r="N2271" i="21"/>
  <c r="N2376" i="21"/>
  <c r="N2457" i="21"/>
  <c r="N2468" i="21"/>
  <c r="N2482" i="21"/>
  <c r="O1341" i="21"/>
  <c r="O1382" i="21"/>
  <c r="O1459" i="21"/>
  <c r="O1557" i="21"/>
  <c r="O1596" i="21"/>
  <c r="O1659" i="21"/>
  <c r="O1788" i="21"/>
  <c r="O1971" i="21"/>
  <c r="O1982" i="21"/>
  <c r="O2087" i="21"/>
  <c r="O2182" i="21"/>
  <c r="O2192" i="21"/>
  <c r="N1379" i="21"/>
  <c r="N1508" i="21"/>
  <c r="N1582" i="21"/>
  <c r="N1828" i="21"/>
  <c r="N2096" i="21"/>
  <c r="N2139" i="21"/>
  <c r="N2223" i="21"/>
  <c r="N2282" i="21"/>
  <c r="N2378" i="21"/>
  <c r="N2499" i="21"/>
  <c r="O1257" i="21"/>
  <c r="O1342" i="21"/>
  <c r="O1520" i="21"/>
  <c r="O1582" i="21"/>
  <c r="O1676" i="21"/>
  <c r="O1800" i="21"/>
  <c r="O1840" i="21"/>
  <c r="O1882" i="21"/>
  <c r="O1957" i="21"/>
  <c r="O2057" i="21"/>
  <c r="O2083" i="21"/>
  <c r="O2171" i="21"/>
  <c r="O2292" i="21"/>
  <c r="O2316" i="21"/>
  <c r="N1971" i="21"/>
  <c r="N2057" i="21"/>
  <c r="N2267" i="21"/>
  <c r="O1258" i="21"/>
  <c r="O1457" i="21"/>
  <c r="O1635" i="21"/>
  <c r="O2095" i="21"/>
  <c r="O2168" i="21"/>
  <c r="O2256" i="21"/>
  <c r="O2311" i="21"/>
  <c r="O2331" i="21"/>
  <c r="O2343" i="21"/>
  <c r="O2388" i="21"/>
  <c r="O2399" i="21"/>
  <c r="O2425" i="21"/>
  <c r="O2457" i="21"/>
  <c r="O2478" i="21"/>
  <c r="O2488" i="21"/>
  <c r="N1700" i="21"/>
  <c r="N1963" i="21"/>
  <c r="N2168" i="21"/>
  <c r="O1588" i="21"/>
  <c r="O1765" i="21"/>
  <c r="O2148" i="21"/>
  <c r="O2366" i="21"/>
  <c r="O2471" i="21"/>
  <c r="M1483" i="21"/>
  <c r="N1767" i="21"/>
  <c r="N1882" i="21"/>
  <c r="N1924" i="21"/>
  <c r="N2092" i="21"/>
  <c r="N2160" i="21"/>
  <c r="N2196" i="21"/>
  <c r="N2341" i="21"/>
  <c r="N2432" i="21"/>
  <c r="N2459" i="21"/>
  <c r="O1330" i="21"/>
  <c r="O1392" i="21"/>
  <c r="O1491" i="21"/>
  <c r="O1683" i="21"/>
  <c r="O1704" i="21"/>
  <c r="O1867" i="21"/>
  <c r="O1979" i="21"/>
  <c r="O2100" i="21"/>
  <c r="O2140" i="21"/>
  <c r="O2240" i="21"/>
  <c r="O2338" i="21"/>
  <c r="O2346" i="21"/>
  <c r="O2384" i="21"/>
  <c r="O2390" i="21"/>
  <c r="O2406" i="21"/>
  <c r="O2428" i="21"/>
  <c r="O2442" i="21"/>
  <c r="O2458" i="21"/>
  <c r="O2479" i="21"/>
  <c r="O2484" i="21"/>
  <c r="O2490" i="21"/>
  <c r="M1270" i="21"/>
  <c r="N1574" i="21"/>
  <c r="N1903" i="21"/>
  <c r="N2207" i="21"/>
  <c r="O1320" i="21"/>
  <c r="O1429" i="21"/>
  <c r="O1786" i="21"/>
  <c r="O1857" i="21"/>
  <c r="O2024" i="21"/>
  <c r="O2324" i="21"/>
  <c r="O2349" i="21"/>
  <c r="O2424" i="21"/>
  <c r="O2477" i="21"/>
  <c r="M2375" i="21"/>
  <c r="N1301" i="21"/>
  <c r="N1563" i="21"/>
  <c r="N1679" i="21"/>
  <c r="N1779" i="21"/>
  <c r="N1987" i="21"/>
  <c r="N2071" i="21"/>
  <c r="N2180" i="21"/>
  <c r="N2320" i="21"/>
  <c r="N2374" i="21"/>
  <c r="N2403" i="21"/>
  <c r="N2492" i="21"/>
  <c r="O1274" i="21"/>
  <c r="O1314" i="21"/>
  <c r="O1424" i="21"/>
  <c r="O1471" i="21"/>
  <c r="O1583" i="21"/>
  <c r="O1667" i="21"/>
  <c r="O1731" i="21"/>
  <c r="O1759" i="21"/>
  <c r="O1963" i="21"/>
  <c r="O1984" i="21"/>
  <c r="O2016" i="21"/>
  <c r="O2127" i="21"/>
  <c r="O2144" i="21"/>
  <c r="O2176" i="21"/>
  <c r="O2220" i="21"/>
  <c r="O2323" i="21"/>
  <c r="O2328" i="21"/>
  <c r="O2347" i="21"/>
  <c r="O2363" i="21"/>
  <c r="O2371" i="21"/>
  <c r="O2391" i="21"/>
  <c r="O2396" i="21"/>
  <c r="O2407" i="21"/>
  <c r="O2421" i="21"/>
  <c r="O2437" i="21"/>
  <c r="O2445" i="21"/>
  <c r="O2465" i="21"/>
  <c r="O2470" i="21"/>
  <c r="O2475" i="21"/>
  <c r="O2491" i="21"/>
  <c r="O2496" i="21"/>
  <c r="M1666" i="21"/>
  <c r="N1522" i="21"/>
  <c r="N1940" i="21"/>
  <c r="N2051" i="21"/>
  <c r="N2356" i="21"/>
  <c r="N2472" i="21"/>
  <c r="O1345" i="21"/>
  <c r="O1651" i="21"/>
  <c r="O1737" i="21"/>
  <c r="O1942" i="21"/>
  <c r="O2132" i="21"/>
  <c r="O2293" i="21"/>
  <c r="O2329" i="21"/>
  <c r="O2408" i="21"/>
  <c r="O2438" i="21"/>
  <c r="O2466" i="21"/>
  <c r="O2503" i="21"/>
  <c r="M2165" i="21"/>
  <c r="M2437" i="21"/>
  <c r="N1995" i="21"/>
  <c r="N2104" i="21"/>
  <c r="N2293" i="21"/>
  <c r="O1282" i="21"/>
  <c r="O1529" i="21"/>
  <c r="O1630" i="21"/>
  <c r="O1807" i="21"/>
  <c r="O1899" i="21"/>
  <c r="O1992" i="21"/>
  <c r="O2250" i="21"/>
  <c r="O2317" i="21"/>
  <c r="O2342" i="21"/>
  <c r="O2403" i="21"/>
  <c r="O2432" i="21"/>
  <c r="O2461" i="21"/>
  <c r="O1370" i="21"/>
  <c r="O1513" i="21"/>
  <c r="O1662" i="21"/>
  <c r="O1821" i="21"/>
  <c r="N1894" i="21"/>
  <c r="O1934" i="21"/>
  <c r="N2132" i="21"/>
  <c r="O2270" i="21"/>
  <c r="O2354" i="21"/>
  <c r="N1417" i="21"/>
  <c r="N1410" i="21"/>
  <c r="N1441" i="21"/>
  <c r="N1465" i="21"/>
  <c r="M1518" i="21"/>
  <c r="N1554" i="21"/>
  <c r="M1534" i="21"/>
  <c r="M1578" i="21"/>
  <c r="O1570" i="21"/>
  <c r="O1606" i="21"/>
  <c r="N1609" i="21"/>
  <c r="M1649" i="21"/>
  <c r="N1678" i="21"/>
  <c r="N1666" i="21"/>
  <c r="O1686" i="21"/>
  <c r="N1710" i="21"/>
  <c r="N1751" i="21"/>
  <c r="M1741" i="21"/>
  <c r="O1778" i="21"/>
  <c r="M1766" i="21"/>
  <c r="M1762" i="21"/>
  <c r="N1810" i="21"/>
  <c r="O1854" i="21"/>
  <c r="M1845" i="21"/>
  <c r="M1858" i="21"/>
  <c r="O1901" i="21"/>
  <c r="O1907" i="21"/>
  <c r="M1913" i="21"/>
  <c r="O1932" i="21"/>
  <c r="O1953" i="21"/>
  <c r="M1937" i="21"/>
  <c r="O1933" i="21"/>
  <c r="M1974" i="21"/>
  <c r="N1366" i="21"/>
  <c r="O1358" i="21"/>
  <c r="M1418" i="21"/>
  <c r="N1469" i="21"/>
  <c r="O1493" i="21"/>
  <c r="N1514" i="21"/>
  <c r="N2013" i="21"/>
  <c r="M2045" i="21"/>
  <c r="O2041" i="21"/>
  <c r="O2070" i="21"/>
  <c r="N2106" i="21"/>
  <c r="N2086" i="21"/>
  <c r="N2153" i="21"/>
  <c r="O2149" i="21"/>
  <c r="M2134" i="21"/>
  <c r="O2173" i="21"/>
  <c r="M2161" i="21"/>
  <c r="O2232" i="21"/>
  <c r="N2305" i="21"/>
  <c r="M2285" i="21"/>
  <c r="M2325" i="21"/>
  <c r="O2245" i="21"/>
  <c r="O1553" i="21"/>
  <c r="M1370" i="21"/>
  <c r="O1545" i="21"/>
  <c r="N1714" i="21"/>
  <c r="O1781" i="21"/>
  <c r="M1893" i="21"/>
  <c r="N2017" i="21"/>
  <c r="N2098" i="21"/>
  <c r="O2289" i="21"/>
  <c r="M1377" i="21"/>
  <c r="N1422" i="21"/>
  <c r="N1445" i="21"/>
  <c r="M1438" i="21"/>
  <c r="M1470" i="21"/>
  <c r="N1518" i="21"/>
  <c r="O1554" i="21"/>
  <c r="N1541" i="21"/>
  <c r="O1578" i="21"/>
  <c r="N1570" i="21"/>
  <c r="M1558" i="21"/>
  <c r="O1654" i="21"/>
  <c r="N1649" i="21"/>
  <c r="M1645" i="21"/>
  <c r="O1666" i="21"/>
  <c r="M1725" i="21"/>
  <c r="M1713" i="21"/>
  <c r="O1746" i="21"/>
  <c r="N1741" i="21"/>
  <c r="O1738" i="21"/>
  <c r="O1766" i="21"/>
  <c r="O1762" i="21"/>
  <c r="O1794" i="21"/>
  <c r="M1849" i="21"/>
  <c r="N1845" i="21"/>
  <c r="N1838" i="21"/>
  <c r="O1897" i="21"/>
  <c r="O1926" i="21"/>
  <c r="M1918" i="21"/>
  <c r="N1932" i="21"/>
  <c r="M1950" i="21"/>
  <c r="N1945" i="21"/>
  <c r="M1978" i="21"/>
  <c r="N1974" i="21"/>
  <c r="M1962" i="21"/>
  <c r="O1421" i="21"/>
  <c r="O1414" i="21"/>
  <c r="N1449" i="21"/>
  <c r="O1489" i="21"/>
  <c r="N1553" i="21"/>
  <c r="O2025" i="21"/>
  <c r="O2045" i="21"/>
  <c r="M2037" i="21"/>
  <c r="M2074" i="21"/>
  <c r="N2094" i="21"/>
  <c r="O2107" i="21"/>
  <c r="M2113" i="21"/>
  <c r="M2146" i="21"/>
  <c r="N2134" i="21"/>
  <c r="O2178" i="21"/>
  <c r="N2161" i="21"/>
  <c r="M2250" i="21"/>
  <c r="N2234" i="21"/>
  <c r="N2285" i="21"/>
  <c r="N2325" i="21"/>
  <c r="O2314" i="21"/>
  <c r="N1933" i="21"/>
  <c r="M1362" i="21"/>
  <c r="O1485" i="21"/>
  <c r="O1709" i="21"/>
  <c r="O1802" i="21"/>
  <c r="O1846" i="21"/>
  <c r="N2046" i="21"/>
  <c r="O2122" i="21"/>
  <c r="N2225" i="21"/>
  <c r="N1407" i="21"/>
  <c r="O1422" i="21"/>
  <c r="N1413" i="21"/>
  <c r="O1438" i="21"/>
  <c r="N1470" i="21"/>
  <c r="O1505" i="21"/>
  <c r="M1554" i="21"/>
  <c r="O1541" i="21"/>
  <c r="O1534" i="21"/>
  <c r="N1566" i="21"/>
  <c r="N1558" i="21"/>
  <c r="M1618" i="21"/>
  <c r="O1649" i="21"/>
  <c r="O1645" i="21"/>
  <c r="N1674" i="21"/>
  <c r="N1722" i="21"/>
  <c r="N1713" i="21"/>
  <c r="N1754" i="21"/>
  <c r="O1741" i="21"/>
  <c r="N1778" i="21"/>
  <c r="N1774" i="21"/>
  <c r="M1805" i="21"/>
  <c r="M1789" i="21"/>
  <c r="M1854" i="21"/>
  <c r="O1845" i="21"/>
  <c r="M1873" i="21"/>
  <c r="N1858" i="21"/>
  <c r="M1921" i="21"/>
  <c r="O1918" i="21"/>
  <c r="M1909" i="21"/>
  <c r="N1950" i="21"/>
  <c r="M1942" i="21"/>
  <c r="N1937" i="21"/>
  <c r="M1970" i="21"/>
  <c r="N1962" i="21"/>
  <c r="M1358" i="21"/>
  <c r="N1453" i="21"/>
  <c r="O1434" i="21"/>
  <c r="N1462" i="21"/>
  <c r="O1549" i="21"/>
  <c r="N2025" i="21"/>
  <c r="M2053" i="21"/>
  <c r="N2037" i="21"/>
  <c r="N2074" i="21"/>
  <c r="M2058" i="21"/>
  <c r="N2107" i="21"/>
  <c r="N2113" i="21"/>
  <c r="M2149" i="21"/>
  <c r="O2134" i="21"/>
  <c r="M2173" i="21"/>
  <c r="N2166" i="21"/>
  <c r="N2250" i="21"/>
  <c r="M2278" i="21"/>
  <c r="N2301" i="21"/>
  <c r="M2317" i="21"/>
  <c r="M2349" i="21"/>
  <c r="O1893" i="21"/>
  <c r="N1362" i="21"/>
  <c r="O1521" i="21"/>
  <c r="O1614" i="21"/>
  <c r="O1829" i="21"/>
  <c r="M1837" i="21"/>
  <c r="O1914" i="21"/>
  <c r="N2121" i="21"/>
  <c r="N2253" i="21"/>
  <c r="O2332" i="21"/>
  <c r="M1417" i="21"/>
  <c r="O1410" i="21"/>
  <c r="M1441" i="21"/>
  <c r="O1470" i="21"/>
  <c r="N1507" i="21"/>
  <c r="O1509" i="21"/>
  <c r="N1537" i="21"/>
  <c r="N1578" i="21"/>
  <c r="M1570" i="21"/>
  <c r="O1558" i="21"/>
  <c r="O1618" i="21"/>
  <c r="N1654" i="21"/>
  <c r="M1678" i="21"/>
  <c r="O1674" i="21"/>
  <c r="O1690" i="21"/>
  <c r="O1713" i="21"/>
  <c r="O1754" i="21"/>
  <c r="N1743" i="21"/>
  <c r="M1778" i="21"/>
  <c r="O1774" i="21"/>
  <c r="N1762" i="21"/>
  <c r="N1786" i="21"/>
  <c r="N1854" i="21"/>
  <c r="N1849" i="21"/>
  <c r="M1862" i="21"/>
  <c r="O1905" i="21"/>
  <c r="N1907" i="21"/>
  <c r="N1913" i="21"/>
  <c r="N1909" i="21"/>
  <c r="N1953" i="21"/>
  <c r="N1942" i="21"/>
  <c r="M1933" i="21"/>
  <c r="O1978" i="21"/>
  <c r="O1962" i="21"/>
  <c r="N1358" i="21"/>
  <c r="N1418" i="21"/>
  <c r="N1477" i="21"/>
  <c r="O1462" i="21"/>
  <c r="N1526" i="21"/>
  <c r="M2013" i="21"/>
  <c r="N2053" i="21"/>
  <c r="M2041" i="21"/>
  <c r="M2070" i="21"/>
  <c r="N2058" i="21"/>
  <c r="O2086" i="21"/>
  <c r="M2153" i="21"/>
  <c r="N2149" i="21"/>
  <c r="O2146" i="21"/>
  <c r="N2173" i="21"/>
  <c r="O2166" i="21"/>
  <c r="N2232" i="21"/>
  <c r="N2278" i="21"/>
  <c r="M2298" i="21"/>
  <c r="N2329" i="21"/>
  <c r="O2305" i="21"/>
  <c r="O1646" i="21"/>
  <c r="N1370" i="21"/>
  <c r="O1437" i="21"/>
  <c r="N1466" i="21"/>
  <c r="N1562" i="21"/>
  <c r="N1613" i="21"/>
  <c r="O1632" i="21"/>
  <c r="M1641" i="21"/>
  <c r="M1658" i="21"/>
  <c r="O1707" i="21"/>
  <c r="O1749" i="21"/>
  <c r="O1801" i="21"/>
  <c r="O1798" i="21"/>
  <c r="M1825" i="21"/>
  <c r="O1809" i="21"/>
  <c r="M1841" i="21"/>
  <c r="M1874" i="21"/>
  <c r="N1898" i="21"/>
  <c r="N1958" i="21"/>
  <c r="O2009" i="21"/>
  <c r="N2078" i="21"/>
  <c r="M2069" i="21"/>
  <c r="N2062" i="21"/>
  <c r="O2154" i="21"/>
  <c r="O2150" i="21"/>
  <c r="M2137" i="21"/>
  <c r="O2177" i="21"/>
  <c r="M2169" i="21"/>
  <c r="O2165" i="21"/>
  <c r="N2186" i="21"/>
  <c r="O2207" i="21"/>
  <c r="N2254" i="21"/>
  <c r="O2246" i="21"/>
  <c r="M2238" i="21"/>
  <c r="N2233" i="21"/>
  <c r="M2290" i="21"/>
  <c r="N2330" i="21"/>
  <c r="O2322" i="21"/>
  <c r="N2353" i="21"/>
  <c r="O2353" i="21"/>
  <c r="O2262" i="21"/>
  <c r="O1441" i="21"/>
  <c r="N2245" i="21"/>
  <c r="N1809" i="21"/>
  <c r="O1374" i="21"/>
  <c r="O1454" i="21"/>
  <c r="N1478" i="21"/>
  <c r="N1529" i="21"/>
  <c r="N1517" i="21"/>
  <c r="N1532" i="21"/>
  <c r="N1542" i="21"/>
  <c r="O1533" i="21"/>
  <c r="O1590" i="21"/>
  <c r="M1617" i="21"/>
  <c r="N1653" i="21"/>
  <c r="N1638" i="21"/>
  <c r="M1729" i="21"/>
  <c r="O1721" i="21"/>
  <c r="O1717" i="21"/>
  <c r="N1745" i="21"/>
  <c r="M1737" i="21"/>
  <c r="O1777" i="21"/>
  <c r="O1806" i="21"/>
  <c r="M1790" i="21"/>
  <c r="N1829" i="21"/>
  <c r="N1853" i="21"/>
  <c r="N1842" i="21"/>
  <c r="N1834" i="21"/>
  <c r="N1886" i="21"/>
  <c r="M1925" i="21"/>
  <c r="N1917" i="21"/>
  <c r="M1946" i="21"/>
  <c r="O1941" i="21"/>
  <c r="N1934" i="21"/>
  <c r="M2029" i="21"/>
  <c r="O2021" i="21"/>
  <c r="O2054" i="21"/>
  <c r="N2042" i="21"/>
  <c r="M2033" i="21"/>
  <c r="O2077" i="21"/>
  <c r="O2130" i="21"/>
  <c r="O2114" i="21"/>
  <c r="M2145" i="21"/>
  <c r="N2133" i="21"/>
  <c r="O2170" i="21"/>
  <c r="M2206" i="21"/>
  <c r="O2229" i="21"/>
  <c r="N2221" i="21"/>
  <c r="M2209" i="21"/>
  <c r="M2237" i="21"/>
  <c r="N2274" i="21"/>
  <c r="O2258" i="21"/>
  <c r="M2310" i="21"/>
  <c r="N2332" i="21"/>
  <c r="O2297" i="21"/>
  <c r="O1925" i="21"/>
  <c r="O1770" i="21"/>
  <c r="O1537" i="21"/>
  <c r="N1832" i="21"/>
  <c r="M2017" i="21"/>
  <c r="M2488" i="21"/>
  <c r="M2396" i="21"/>
  <c r="M2495" i="21"/>
  <c r="M2463" i="21"/>
  <c r="M2271" i="21"/>
  <c r="M2187" i="21"/>
  <c r="M2171" i="21"/>
  <c r="M2103" i="21"/>
  <c r="M2083" i="21"/>
  <c r="M2055" i="21"/>
  <c r="M1991" i="21"/>
  <c r="M1967" i="21"/>
  <c r="M2320" i="21"/>
  <c r="M2220" i="21"/>
  <c r="M2204" i="21"/>
  <c r="M2184" i="21"/>
  <c r="M2128" i="21"/>
  <c r="M2112" i="21"/>
  <c r="M2096" i="21"/>
  <c r="M1936" i="21"/>
  <c r="M1920" i="21"/>
  <c r="M1856" i="21"/>
  <c r="M1824" i="21"/>
  <c r="M1808" i="21"/>
  <c r="M1792" i="21"/>
  <c r="M1923" i="21"/>
  <c r="M1887" i="21"/>
  <c r="M1831" i="21"/>
  <c r="M1723" i="21"/>
  <c r="N1691" i="21"/>
  <c r="M1671" i="21"/>
  <c r="M1587" i="21"/>
  <c r="M1394" i="21"/>
  <c r="O1409" i="21"/>
  <c r="O1466" i="21"/>
  <c r="O1562" i="21"/>
  <c r="M1629" i="21"/>
  <c r="N1632" i="21"/>
  <c r="N1641" i="21"/>
  <c r="N1633" i="21"/>
  <c r="N1730" i="21"/>
  <c r="N1739" i="21"/>
  <c r="N1770" i="21"/>
  <c r="M1785" i="21"/>
  <c r="N1825" i="21"/>
  <c r="O1817" i="21"/>
  <c r="M1833" i="21"/>
  <c r="N1874" i="21"/>
  <c r="O1866" i="21"/>
  <c r="N2007" i="21"/>
  <c r="M2049" i="21"/>
  <c r="O2034" i="21"/>
  <c r="M2065" i="21"/>
  <c r="O2062" i="21"/>
  <c r="O2118" i="21"/>
  <c r="M2141" i="21"/>
  <c r="N2137" i="21"/>
  <c r="O2181" i="21"/>
  <c r="N2169" i="21"/>
  <c r="M2158" i="21"/>
  <c r="O2198" i="21"/>
  <c r="M2225" i="21"/>
  <c r="M2254" i="21"/>
  <c r="O2249" i="21"/>
  <c r="N2238" i="21"/>
  <c r="O2233" i="21"/>
  <c r="N2262" i="21"/>
  <c r="M2326" i="21"/>
  <c r="M2318" i="21"/>
  <c r="M2309" i="21"/>
  <c r="O2313" i="21"/>
  <c r="O2190" i="21"/>
  <c r="O1909" i="21"/>
  <c r="N2041" i="21"/>
  <c r="N1725" i="21"/>
  <c r="M1378" i="21"/>
  <c r="O1450" i="21"/>
  <c r="O1478" i="21"/>
  <c r="M1458" i="21"/>
  <c r="O1517" i="21"/>
  <c r="O1532" i="21"/>
  <c r="M1545" i="21"/>
  <c r="M1605" i="21"/>
  <c r="M1607" i="21"/>
  <c r="N1625" i="21"/>
  <c r="O1642" i="21"/>
  <c r="O1638" i="21"/>
  <c r="N1662" i="21"/>
  <c r="N1721" i="21"/>
  <c r="N1755" i="21"/>
  <c r="O1750" i="21"/>
  <c r="N1734" i="21"/>
  <c r="O1773" i="21"/>
  <c r="O1758" i="21"/>
  <c r="N1790" i="21"/>
  <c r="N1826" i="21"/>
  <c r="M1813" i="21"/>
  <c r="O1842" i="21"/>
  <c r="O1834" i="21"/>
  <c r="N1870" i="21"/>
  <c r="N1925" i="21"/>
  <c r="O1917" i="21"/>
  <c r="M1949" i="21"/>
  <c r="M1938" i="21"/>
  <c r="O1981" i="21"/>
  <c r="N1966" i="21"/>
  <c r="O2017" i="21"/>
  <c r="N2054" i="21"/>
  <c r="M2046" i="21"/>
  <c r="O2033" i="21"/>
  <c r="M2066" i="21"/>
  <c r="O2102" i="21"/>
  <c r="O2110" i="21"/>
  <c r="M2142" i="21"/>
  <c r="N2138" i="21"/>
  <c r="M2162" i="21"/>
  <c r="N2206" i="21"/>
  <c r="N2194" i="21"/>
  <c r="M2217" i="21"/>
  <c r="N2209" i="21"/>
  <c r="M2241" i="21"/>
  <c r="M2270" i="21"/>
  <c r="N2258" i="21"/>
  <c r="N2289" i="21"/>
  <c r="N2354" i="21"/>
  <c r="O2234" i="21"/>
  <c r="O2032" i="21"/>
  <c r="O1745" i="21"/>
  <c r="O1507" i="21"/>
  <c r="N2190" i="21"/>
  <c r="M1749" i="21"/>
  <c r="N2480" i="21"/>
  <c r="M2420" i="21"/>
  <c r="M2487" i="21"/>
  <c r="M2403" i="21"/>
  <c r="M2371" i="21"/>
  <c r="M2183" i="21"/>
  <c r="M2167" i="21"/>
  <c r="M2147" i="21"/>
  <c r="M2071" i="21"/>
  <c r="M2051" i="21"/>
  <c r="M2007" i="21"/>
  <c r="N2364" i="21"/>
  <c r="M2312" i="21"/>
  <c r="M2232" i="21"/>
  <c r="M2200" i="21"/>
  <c r="M2180" i="21"/>
  <c r="M2164" i="21"/>
  <c r="M2108" i="21"/>
  <c r="M2092" i="21"/>
  <c r="M2024" i="21"/>
  <c r="M1932" i="21"/>
  <c r="M1916" i="21"/>
  <c r="M1852" i="21"/>
  <c r="M1836" i="21"/>
  <c r="M1804" i="21"/>
  <c r="M1788" i="21"/>
  <c r="M1532" i="21"/>
  <c r="M1883" i="21"/>
  <c r="M1815" i="21"/>
  <c r="M1771" i="21"/>
  <c r="M1707" i="21"/>
  <c r="O1430" i="21"/>
  <c r="N1409" i="21"/>
  <c r="O1474" i="21"/>
  <c r="O1602" i="21"/>
  <c r="O1629" i="21"/>
  <c r="O1613" i="21"/>
  <c r="M1637" i="21"/>
  <c r="N1670" i="21"/>
  <c r="O1706" i="21"/>
  <c r="N1733" i="21"/>
  <c r="M1761" i="21"/>
  <c r="N1798" i="21"/>
  <c r="O1825" i="21"/>
  <c r="N1814" i="21"/>
  <c r="M1850" i="21"/>
  <c r="O1874" i="21"/>
  <c r="N1902" i="21"/>
  <c r="O1885" i="21"/>
  <c r="O2049" i="21"/>
  <c r="N2034" i="21"/>
  <c r="M2073" i="21"/>
  <c r="O2098" i="21"/>
  <c r="M2109" i="21"/>
  <c r="M2150" i="21"/>
  <c r="O2137" i="21"/>
  <c r="M2177" i="21"/>
  <c r="N2174" i="21"/>
  <c r="N2158" i="21"/>
  <c r="M2198" i="21"/>
  <c r="M2186" i="21"/>
  <c r="O2254" i="21"/>
  <c r="M2246" i="21"/>
  <c r="O2242" i="21"/>
  <c r="O2266" i="21"/>
  <c r="M2302" i="21"/>
  <c r="M2330" i="21"/>
  <c r="O2318" i="21"/>
  <c r="N2309" i="21"/>
  <c r="N2350" i="21"/>
  <c r="O2058" i="21"/>
  <c r="O1725" i="21"/>
  <c r="O1362" i="21"/>
  <c r="N1658" i="21"/>
  <c r="N1378" i="21"/>
  <c r="O1426" i="21"/>
  <c r="N1473" i="21"/>
  <c r="O1497" i="21"/>
  <c r="O1525" i="21"/>
  <c r="M1550" i="21"/>
  <c r="N1545" i="21"/>
  <c r="N1538" i="21"/>
  <c r="N1607" i="21"/>
  <c r="N1621" i="21"/>
  <c r="N1617" i="21"/>
  <c r="N1634" i="21"/>
  <c r="O1702" i="21"/>
  <c r="O1729" i="21"/>
  <c r="M1753" i="21"/>
  <c r="N1747" i="21"/>
  <c r="O1742" i="21"/>
  <c r="O1769" i="21"/>
  <c r="M1806" i="21"/>
  <c r="N1802" i="21"/>
  <c r="M1821" i="21"/>
  <c r="N1813" i="21"/>
  <c r="M1846" i="21"/>
  <c r="N1878" i="21"/>
  <c r="N1906" i="21"/>
  <c r="N1929" i="21"/>
  <c r="O1910" i="21"/>
  <c r="N1949" i="21"/>
  <c r="M1941" i="21"/>
  <c r="O1977" i="21"/>
  <c r="O1966" i="21"/>
  <c r="M2021" i="21"/>
  <c r="O2050" i="21"/>
  <c r="O2046" i="21"/>
  <c r="O2038" i="21"/>
  <c r="N2066" i="21"/>
  <c r="N2102" i="21"/>
  <c r="M2117" i="21"/>
  <c r="N2142" i="21"/>
  <c r="O2138" i="21"/>
  <c r="M2170" i="21"/>
  <c r="M2202" i="21"/>
  <c r="O2194" i="21"/>
  <c r="M2221" i="21"/>
  <c r="O2209" i="21"/>
  <c r="O2241" i="21"/>
  <c r="M2274" i="21"/>
  <c r="M2306" i="21"/>
  <c r="M2321" i="21"/>
  <c r="N2310" i="21"/>
  <c r="O2206" i="21"/>
  <c r="O1974" i="21"/>
  <c r="O1841" i="21"/>
  <c r="O1413" i="21"/>
  <c r="N2109" i="21"/>
  <c r="N1425" i="21"/>
  <c r="N2464" i="21"/>
  <c r="M2412" i="21"/>
  <c r="N2380" i="21"/>
  <c r="M2395" i="21"/>
  <c r="M2363" i="21"/>
  <c r="M2203" i="21"/>
  <c r="M2163" i="21"/>
  <c r="M2135" i="21"/>
  <c r="M2095" i="21"/>
  <c r="M2047" i="21"/>
  <c r="M1999" i="21"/>
  <c r="M1983" i="21"/>
  <c r="M2304" i="21"/>
  <c r="M2228" i="21"/>
  <c r="M2212" i="21"/>
  <c r="M2176" i="21"/>
  <c r="M2160" i="21"/>
  <c r="M2120" i="21"/>
  <c r="M2084" i="21"/>
  <c r="N2020" i="21"/>
  <c r="M1928" i="21"/>
  <c r="M1848" i="21"/>
  <c r="M1832" i="21"/>
  <c r="M1816" i="21"/>
  <c r="M1784" i="21"/>
  <c r="M1963" i="21"/>
  <c r="M1899" i="21"/>
  <c r="M1803" i="21"/>
  <c r="M1759" i="21"/>
  <c r="N1699" i="21"/>
  <c r="M1659" i="21"/>
  <c r="N1595" i="21"/>
  <c r="N1575" i="21"/>
  <c r="N1437" i="21"/>
  <c r="N1474" i="21"/>
  <c r="M1562" i="21"/>
  <c r="O1626" i="21"/>
  <c r="O1610" i="21"/>
  <c r="O1650" i="21"/>
  <c r="O1637" i="21"/>
  <c r="O1670" i="21"/>
  <c r="O1698" i="21"/>
  <c r="N1749" i="21"/>
  <c r="M1733" i="21"/>
  <c r="O1761" i="21"/>
  <c r="M1798" i="21"/>
  <c r="N1830" i="21"/>
  <c r="M1817" i="21"/>
  <c r="M1809" i="21"/>
  <c r="O1850" i="21"/>
  <c r="O1833" i="21"/>
  <c r="M1866" i="21"/>
  <c r="M1898" i="21"/>
  <c r="M1958" i="21"/>
  <c r="M2009" i="21"/>
  <c r="N2049" i="21"/>
  <c r="M2078" i="21"/>
  <c r="O2073" i="21"/>
  <c r="M2062" i="21"/>
  <c r="M2125" i="21"/>
  <c r="N2154" i="21"/>
  <c r="N2150" i="21"/>
  <c r="O2141" i="21"/>
  <c r="M2181" i="21"/>
  <c r="N2177" i="21"/>
  <c r="O2174" i="21"/>
  <c r="N2165" i="21"/>
  <c r="O2158" i="21"/>
  <c r="M2190" i="21"/>
  <c r="M2207" i="21"/>
  <c r="O2213" i="21"/>
  <c r="M2249" i="21"/>
  <c r="N2246" i="21"/>
  <c r="N2242" i="21"/>
  <c r="M2233" i="21"/>
  <c r="N2266" i="21"/>
  <c r="M2293" i="21"/>
  <c r="O2330" i="21"/>
  <c r="M2322" i="21"/>
  <c r="N2318" i="21"/>
  <c r="M2353" i="21"/>
  <c r="O2350" i="21"/>
  <c r="O2285" i="21"/>
  <c r="O2037" i="21"/>
  <c r="O1641" i="21"/>
  <c r="N2313" i="21"/>
  <c r="N1841" i="21"/>
  <c r="N1549" i="21"/>
  <c r="N1374" i="21"/>
  <c r="M1454" i="21"/>
  <c r="M1478" i="21"/>
  <c r="N1458" i="21"/>
  <c r="M1494" i="21"/>
  <c r="N1521" i="21"/>
  <c r="N1510" i="21"/>
  <c r="N1550" i="21"/>
  <c r="M1542" i="21"/>
  <c r="O1538" i="21"/>
  <c r="M1594" i="21"/>
  <c r="O1607" i="21"/>
  <c r="O1621" i="21"/>
  <c r="O1653" i="21"/>
  <c r="M1638" i="21"/>
  <c r="O1634" i="21"/>
  <c r="M1693" i="21"/>
  <c r="N1726" i="21"/>
  <c r="M1717" i="21"/>
  <c r="N1753" i="21"/>
  <c r="M1745" i="21"/>
  <c r="N1737" i="21"/>
  <c r="M1777" i="21"/>
  <c r="M1758" i="21"/>
  <c r="N1806" i="21"/>
  <c r="O1793" i="21"/>
  <c r="M1829" i="21"/>
  <c r="N1821" i="21"/>
  <c r="M1853" i="21"/>
  <c r="N1846" i="21"/>
  <c r="O1837" i="21"/>
  <c r="O1870" i="21"/>
  <c r="N1890" i="21"/>
  <c r="O1929" i="21"/>
  <c r="M1917" i="21"/>
  <c r="N1954" i="21"/>
  <c r="O1949" i="21"/>
  <c r="N1941" i="21"/>
  <c r="N1938" i="21"/>
  <c r="O1973" i="21"/>
  <c r="O1965" i="21"/>
  <c r="N2021" i="21"/>
  <c r="M2054" i="21"/>
  <c r="M2050" i="21"/>
  <c r="M2042" i="21"/>
  <c r="N2038" i="21"/>
  <c r="M2077" i="21"/>
  <c r="O2066" i="21"/>
  <c r="N2090" i="21"/>
  <c r="N2117" i="21"/>
  <c r="O2145" i="21"/>
  <c r="O2142" i="21"/>
  <c r="M2133" i="21"/>
  <c r="N2170" i="21"/>
  <c r="O2162" i="21"/>
  <c r="O2202" i="21"/>
  <c r="M2229" i="21"/>
  <c r="O2221" i="21"/>
  <c r="O2217" i="21"/>
  <c r="M2253" i="21"/>
  <c r="N2241" i="21"/>
  <c r="O2274" i="21"/>
  <c r="M2258" i="21"/>
  <c r="N2297" i="21"/>
  <c r="N2321" i="21"/>
  <c r="M2332" i="21"/>
  <c r="O2325" i="21"/>
  <c r="O2074" i="21"/>
  <c r="O1950" i="21"/>
  <c r="O1813" i="21"/>
  <c r="O1594" i="21"/>
  <c r="N2237" i="21"/>
  <c r="N1946" i="21"/>
  <c r="M2213" i="21"/>
  <c r="M2496" i="21"/>
  <c r="N2444" i="21"/>
  <c r="M2404" i="21"/>
  <c r="M2503" i="21"/>
  <c r="M2471" i="21"/>
  <c r="M2387" i="21"/>
  <c r="M2279" i="21"/>
  <c r="M2199" i="21"/>
  <c r="M2175" i="21"/>
  <c r="M2159" i="21"/>
  <c r="M2107" i="21"/>
  <c r="M2091" i="21"/>
  <c r="M2059" i="21"/>
  <c r="M2043" i="21"/>
  <c r="M1995" i="21"/>
  <c r="M1975" i="21"/>
  <c r="M2328" i="21"/>
  <c r="M2296" i="21"/>
  <c r="M2224" i="21"/>
  <c r="M2208" i="21"/>
  <c r="M2188" i="21"/>
  <c r="M2172" i="21"/>
  <c r="M2132" i="21"/>
  <c r="M2116" i="21"/>
  <c r="N2100" i="21"/>
  <c r="M2032" i="21"/>
  <c r="M2016" i="21"/>
  <c r="M1924" i="21"/>
  <c r="M1908" i="21"/>
  <c r="M1844" i="21"/>
  <c r="M1828" i="21"/>
  <c r="M1812" i="21"/>
  <c r="M1796" i="21"/>
  <c r="M1732" i="21"/>
  <c r="M1959" i="21"/>
  <c r="M1891" i="21"/>
  <c r="M1863" i="21"/>
  <c r="M1791" i="21"/>
  <c r="M1747" i="21"/>
  <c r="M1695" i="21"/>
  <c r="M1643" i="21"/>
  <c r="M1567" i="21"/>
  <c r="M1499" i="21"/>
  <c r="M1479" i="21"/>
  <c r="M1459" i="21"/>
  <c r="M1411" i="21"/>
  <c r="M1391" i="21"/>
  <c r="M1375" i="21"/>
  <c r="M1343" i="21"/>
  <c r="M1295" i="21"/>
  <c r="M1275" i="21"/>
  <c r="M1259" i="21"/>
  <c r="M1826" i="21"/>
  <c r="M1742" i="21"/>
  <c r="M1642" i="21"/>
  <c r="M1538" i="21"/>
  <c r="M1422" i="21"/>
  <c r="M1274" i="21"/>
  <c r="N2338" i="21"/>
  <c r="M2374" i="21"/>
  <c r="M2406" i="21"/>
  <c r="N1357" i="21"/>
  <c r="M2393" i="21"/>
  <c r="M2385" i="21"/>
  <c r="N2454" i="21"/>
  <c r="M2441" i="21"/>
  <c r="M2474" i="21"/>
  <c r="N2506" i="21"/>
  <c r="M2498" i="21"/>
  <c r="M2490" i="21"/>
  <c r="N1296" i="21"/>
  <c r="N1344" i="21"/>
  <c r="N1380" i="21"/>
  <c r="N1372" i="21"/>
  <c r="N1364" i="21"/>
  <c r="M1389" i="21"/>
  <c r="M1449" i="21"/>
  <c r="M1481" i="21"/>
  <c r="M1473" i="21"/>
  <c r="O1465" i="21"/>
  <c r="M1489" i="21"/>
  <c r="M1553" i="21"/>
  <c r="M1533" i="21"/>
  <c r="O1576" i="21"/>
  <c r="O1568" i="21"/>
  <c r="O1560" i="21"/>
  <c r="M1653" i="21"/>
  <c r="O1669" i="21"/>
  <c r="M1709" i="21"/>
  <c r="M2297" i="21"/>
  <c r="N1807" i="21"/>
  <c r="M1347" i="21"/>
  <c r="M1461" i="21"/>
  <c r="N2433" i="21"/>
  <c r="N2349" i="21"/>
  <c r="N2317" i="21"/>
  <c r="N2192" i="21"/>
  <c r="N2084" i="21"/>
  <c r="N1707" i="21"/>
  <c r="N1559" i="21"/>
  <c r="N1459" i="21"/>
  <c r="M1291" i="21"/>
  <c r="N1275" i="21"/>
  <c r="O1327" i="21"/>
  <c r="O1311" i="21"/>
  <c r="O1347" i="21"/>
  <c r="O1335" i="21"/>
  <c r="O1452" i="21"/>
  <c r="O1444" i="21"/>
  <c r="O1436" i="21"/>
  <c r="N1552" i="21"/>
  <c r="N1544" i="21"/>
  <c r="N1536" i="21"/>
  <c r="O1652" i="21"/>
  <c r="O1644" i="21"/>
  <c r="O1636" i="21"/>
  <c r="N1777" i="21"/>
  <c r="M1769" i="21"/>
  <c r="N1761" i="21"/>
  <c r="M1720" i="21"/>
  <c r="M1704" i="21"/>
  <c r="M1688" i="21"/>
  <c r="M1620" i="21"/>
  <c r="M1604" i="21"/>
  <c r="M1588" i="21"/>
  <c r="M1520" i="21"/>
  <c r="M1504" i="21"/>
  <c r="M1488" i="21"/>
  <c r="M1420" i="21"/>
  <c r="M1332" i="21"/>
  <c r="M1316" i="21"/>
  <c r="M1300" i="21"/>
  <c r="M1284" i="21"/>
  <c r="M1679" i="21"/>
  <c r="M1667" i="21"/>
  <c r="O1747" i="21"/>
  <c r="N1880" i="21"/>
  <c r="N1872" i="21"/>
  <c r="N1864" i="21"/>
  <c r="N1904" i="21"/>
  <c r="N1892" i="21"/>
  <c r="N1884" i="21"/>
  <c r="M1976" i="21"/>
  <c r="M1968" i="21"/>
  <c r="M1960" i="21"/>
  <c r="N2076" i="21"/>
  <c r="N2068" i="21"/>
  <c r="N2060" i="21"/>
  <c r="M2276" i="21"/>
  <c r="M2268" i="21"/>
  <c r="M2260" i="21"/>
  <c r="O1301" i="21"/>
  <c r="O1293" i="21"/>
  <c r="O1285" i="21"/>
  <c r="N1322" i="21"/>
  <c r="N1314" i="21"/>
  <c r="N1423" i="21"/>
  <c r="O1432" i="21"/>
  <c r="M1450" i="21"/>
  <c r="N1438" i="21"/>
  <c r="O1530" i="21"/>
  <c r="O1522" i="21"/>
  <c r="O1514" i="21"/>
  <c r="M1630" i="21"/>
  <c r="N1622" i="21"/>
  <c r="M1614" i="21"/>
  <c r="M1651" i="21"/>
  <c r="M1635" i="21"/>
  <c r="N1727" i="21"/>
  <c r="M1719" i="21"/>
  <c r="N1711" i="21"/>
  <c r="O1735" i="21"/>
  <c r="O1272" i="21"/>
  <c r="O1264" i="21"/>
  <c r="O1300" i="21"/>
  <c r="O1288" i="21"/>
  <c r="M1402" i="21"/>
  <c r="N1394" i="21"/>
  <c r="M1386" i="21"/>
  <c r="M1425" i="21"/>
  <c r="M1409" i="21"/>
  <c r="M1501" i="21"/>
  <c r="N1493" i="21"/>
  <c r="M1485" i="21"/>
  <c r="M1521" i="21"/>
  <c r="M1606" i="21"/>
  <c r="M1598" i="21"/>
  <c r="M1590" i="21"/>
  <c r="M1706" i="21"/>
  <c r="N1698" i="21"/>
  <c r="M1690" i="21"/>
  <c r="M1755" i="21"/>
  <c r="N1856" i="21"/>
  <c r="N1848" i="21"/>
  <c r="N1840" i="21"/>
  <c r="M1879" i="21"/>
  <c r="M1951" i="21"/>
  <c r="M1943" i="21"/>
  <c r="O1935" i="21"/>
  <c r="M2044" i="21"/>
  <c r="M2152" i="21"/>
  <c r="M2136" i="21"/>
  <c r="M2251" i="21"/>
  <c r="M2243" i="21"/>
  <c r="M2235" i="21"/>
  <c r="M2376" i="21"/>
  <c r="M2368" i="21"/>
  <c r="M2360" i="21"/>
  <c r="M2476" i="21"/>
  <c r="M2468" i="21"/>
  <c r="M2460" i="21"/>
  <c r="M1783" i="21"/>
  <c r="O1826" i="21"/>
  <c r="O1818" i="21"/>
  <c r="O1810" i="21"/>
  <c r="N1926" i="21"/>
  <c r="N1918" i="21"/>
  <c r="N1910" i="21"/>
  <c r="M2031" i="21"/>
  <c r="M2023" i="21"/>
  <c r="M2015" i="21"/>
  <c r="M2131" i="21"/>
  <c r="M2115" i="21"/>
  <c r="M2227" i="21"/>
  <c r="M2219" i="21"/>
  <c r="M2211" i="21"/>
  <c r="M2352" i="21"/>
  <c r="M2344" i="21"/>
  <c r="M2336" i="21"/>
  <c r="M2452" i="21"/>
  <c r="M2444" i="21"/>
  <c r="M2436" i="21"/>
  <c r="O1902" i="21"/>
  <c r="M1894" i="21"/>
  <c r="O1886" i="21"/>
  <c r="N2002" i="21"/>
  <c r="M1994" i="21"/>
  <c r="M1986" i="21"/>
  <c r="M2102" i="21"/>
  <c r="M2094" i="21"/>
  <c r="M2086" i="21"/>
  <c r="M2126" i="21"/>
  <c r="M2118" i="21"/>
  <c r="M2110" i="21"/>
  <c r="M2197" i="21"/>
  <c r="M2303" i="21"/>
  <c r="M2287" i="21"/>
  <c r="N2323" i="21"/>
  <c r="N2431" i="21"/>
  <c r="M2423" i="21"/>
  <c r="M2415" i="21"/>
  <c r="O2505" i="21"/>
  <c r="N2498" i="21"/>
  <c r="N2497" i="21"/>
  <c r="M2506" i="21"/>
  <c r="O2493" i="21"/>
  <c r="M2477" i="21"/>
  <c r="M2461" i="21"/>
  <c r="O2464" i="21"/>
  <c r="O2448" i="21"/>
  <c r="N2455" i="21"/>
  <c r="N2439" i="21"/>
  <c r="O2447" i="21"/>
  <c r="N2427" i="21"/>
  <c r="O2427" i="21"/>
  <c r="O2411" i="21"/>
  <c r="N2418" i="21"/>
  <c r="M2419" i="21"/>
  <c r="O2422" i="21"/>
  <c r="O2405" i="21"/>
  <c r="O2389" i="21"/>
  <c r="N2398" i="21"/>
  <c r="N2405" i="21"/>
  <c r="N2389" i="21"/>
  <c r="O2369" i="21"/>
  <c r="M2373" i="21"/>
  <c r="O2377" i="21"/>
  <c r="O2372" i="21"/>
  <c r="O2356" i="21"/>
  <c r="O2340" i="21"/>
  <c r="N2347" i="21"/>
  <c r="M2331" i="21"/>
  <c r="M2315" i="21"/>
  <c r="O2299" i="21"/>
  <c r="O2283" i="21"/>
  <c r="N2295" i="21"/>
  <c r="O2306" i="21"/>
  <c r="O2290" i="21"/>
  <c r="N2298" i="21"/>
  <c r="O2281" i="21"/>
  <c r="O2265" i="21"/>
  <c r="N2273" i="21"/>
  <c r="O2280" i="21"/>
  <c r="O2264" i="21"/>
  <c r="N2272" i="21"/>
  <c r="O2247" i="21"/>
  <c r="N2256" i="21"/>
  <c r="N2240" i="21"/>
  <c r="N2255" i="21"/>
  <c r="N2239" i="21"/>
  <c r="N2214" i="21"/>
  <c r="O2219" i="21"/>
  <c r="N2218" i="21"/>
  <c r="O2222" i="21"/>
  <c r="O2205" i="21"/>
  <c r="O2189" i="21"/>
  <c r="N2197" i="21"/>
  <c r="N2131" i="21"/>
  <c r="N2115" i="21"/>
  <c r="N2122" i="21"/>
  <c r="O2105" i="21"/>
  <c r="O2089" i="21"/>
  <c r="N2097" i="21"/>
  <c r="M2076" i="21"/>
  <c r="O2076" i="21"/>
  <c r="O2060" i="21"/>
  <c r="O2056" i="21"/>
  <c r="O2040" i="21"/>
  <c r="N2048" i="21"/>
  <c r="O2031" i="21"/>
  <c r="O2015" i="21"/>
  <c r="N2023" i="21"/>
  <c r="O2030" i="21"/>
  <c r="O2014" i="21"/>
  <c r="N2022" i="21"/>
  <c r="O2006" i="21"/>
  <c r="O2002" i="21"/>
  <c r="N1998" i="21"/>
  <c r="O2005" i="21"/>
  <c r="O1989" i="21"/>
  <c r="N1997" i="21"/>
  <c r="O1968" i="21"/>
  <c r="N1973" i="21"/>
  <c r="O1980" i="21"/>
  <c r="N1980" i="21"/>
  <c r="N1964" i="21"/>
  <c r="N1947" i="21"/>
  <c r="O1948" i="21"/>
  <c r="N1939" i="21"/>
  <c r="O1943" i="21"/>
  <c r="N1931" i="21"/>
  <c r="N1915" i="21"/>
  <c r="M1910" i="21"/>
  <c r="M1897" i="21"/>
  <c r="M1900" i="21"/>
  <c r="M1902" i="21"/>
  <c r="M1880" i="21"/>
  <c r="M1861" i="21"/>
  <c r="N1881" i="21"/>
  <c r="N1865" i="21"/>
  <c r="O1869" i="21"/>
  <c r="N1855" i="21"/>
  <c r="N1835" i="21"/>
  <c r="M1830" i="21"/>
  <c r="O1823" i="21"/>
  <c r="M1823" i="21"/>
  <c r="N1827" i="21"/>
  <c r="M1801" i="21"/>
  <c r="N1783" i="21"/>
  <c r="N1781" i="21"/>
  <c r="N1760" i="21"/>
  <c r="M1768" i="21"/>
  <c r="N1765" i="21"/>
  <c r="N1756" i="21"/>
  <c r="M1748" i="21"/>
  <c r="O1740" i="21"/>
  <c r="M1744" i="21"/>
  <c r="O1736" i="21"/>
  <c r="O1726" i="21"/>
  <c r="M1727" i="21"/>
  <c r="N1719" i="21"/>
  <c r="O1693" i="21"/>
  <c r="N1702" i="21"/>
  <c r="M1697" i="21"/>
  <c r="N1685" i="21"/>
  <c r="N1677" i="21"/>
  <c r="N1661" i="21"/>
  <c r="M1672" i="21"/>
  <c r="M1687" i="21"/>
  <c r="M1599" i="21"/>
  <c r="M1559" i="21"/>
  <c r="N1495" i="21"/>
  <c r="M1475" i="21"/>
  <c r="M1443" i="21"/>
  <c r="M1407" i="21"/>
  <c r="M1387" i="21"/>
  <c r="M1371" i="21"/>
  <c r="M1323" i="21"/>
  <c r="N1291" i="21"/>
  <c r="M1271" i="21"/>
  <c r="M1878" i="21"/>
  <c r="M1770" i="21"/>
  <c r="M1734" i="21"/>
  <c r="M1574" i="21"/>
  <c r="M1474" i="21"/>
  <c r="M1374" i="21"/>
  <c r="M2345" i="21"/>
  <c r="M2337" i="21"/>
  <c r="N2370" i="21"/>
  <c r="M2405" i="21"/>
  <c r="M2398" i="21"/>
  <c r="M2390" i="21"/>
  <c r="M2425" i="21"/>
  <c r="M2450" i="21"/>
  <c r="N2438" i="21"/>
  <c r="N2470" i="21"/>
  <c r="M2505" i="21"/>
  <c r="M2497" i="21"/>
  <c r="M2489" i="21"/>
  <c r="N1356" i="21"/>
  <c r="N1340" i="21"/>
  <c r="N1377" i="21"/>
  <c r="M1369" i="21"/>
  <c r="N1360" i="21"/>
  <c r="M1429" i="21"/>
  <c r="M1445" i="21"/>
  <c r="O1480" i="21"/>
  <c r="O1472" i="21"/>
  <c r="O1464" i="21"/>
  <c r="M1529" i="21"/>
  <c r="M1549" i="21"/>
  <c r="N1581" i="21"/>
  <c r="M1573" i="21"/>
  <c r="N1565" i="21"/>
  <c r="M1589" i="21"/>
  <c r="M1633" i="21"/>
  <c r="O1665" i="21"/>
  <c r="O1797" i="21"/>
  <c r="M2289" i="21"/>
  <c r="M1807" i="21"/>
  <c r="N1361" i="21"/>
  <c r="O1677" i="21"/>
  <c r="N2425" i="21"/>
  <c r="N2333" i="21"/>
  <c r="N2312" i="21"/>
  <c r="N2128" i="21"/>
  <c r="N1805" i="21"/>
  <c r="N1659" i="21"/>
  <c r="N1503" i="21"/>
  <c r="N1343" i="21"/>
  <c r="M1786" i="21"/>
  <c r="N1259" i="21"/>
  <c r="O1323" i="21"/>
  <c r="M1355" i="21"/>
  <c r="M1346" i="21"/>
  <c r="M1334" i="21"/>
  <c r="N1451" i="21"/>
  <c r="N1443" i="21"/>
  <c r="N1435" i="21"/>
  <c r="N1551" i="21"/>
  <c r="M1543" i="21"/>
  <c r="N1535" i="21"/>
  <c r="N1651" i="21"/>
  <c r="N1643" i="21"/>
  <c r="N1635" i="21"/>
  <c r="O1776" i="21"/>
  <c r="O1768" i="21"/>
  <c r="O1760" i="21"/>
  <c r="M1716" i="21"/>
  <c r="M1700" i="21"/>
  <c r="M1684" i="21"/>
  <c r="M1616" i="21"/>
  <c r="M1600" i="21"/>
  <c r="M1584" i="21"/>
  <c r="M1516" i="21"/>
  <c r="M1500" i="21"/>
  <c r="M1484" i="21"/>
  <c r="M1416" i="21"/>
  <c r="M1328" i="21"/>
  <c r="M1312" i="21"/>
  <c r="M1296" i="21"/>
  <c r="M1281" i="21"/>
  <c r="N1676" i="21"/>
  <c r="N1664" i="21"/>
  <c r="M1767" i="21"/>
  <c r="O1877" i="21"/>
  <c r="M1869" i="21"/>
  <c r="O1861" i="21"/>
  <c r="M1901" i="21"/>
  <c r="M1889" i="21"/>
  <c r="M1981" i="21"/>
  <c r="M1973" i="21"/>
  <c r="M1965" i="21"/>
  <c r="N2081" i="21"/>
  <c r="N2073" i="21"/>
  <c r="N2065" i="21"/>
  <c r="M2281" i="21"/>
  <c r="M2273" i="21"/>
  <c r="M2265" i="21"/>
  <c r="N1306" i="21"/>
  <c r="M1298" i="21"/>
  <c r="N1290" i="21"/>
  <c r="M1307" i="21"/>
  <c r="M1321" i="21"/>
  <c r="M1310" i="21"/>
  <c r="M1419" i="21"/>
  <c r="M1455" i="21"/>
  <c r="M1446" i="21"/>
  <c r="M1435" i="21"/>
  <c r="N1527" i="21"/>
  <c r="M1519" i="21"/>
  <c r="N1511" i="21"/>
  <c r="O1627" i="21"/>
  <c r="M1619" i="21"/>
  <c r="O1611" i="21"/>
  <c r="M1650" i="21"/>
  <c r="M1634" i="21"/>
  <c r="M1726" i="21"/>
  <c r="O1718" i="21"/>
  <c r="M1710" i="21"/>
  <c r="O1277" i="21"/>
  <c r="M1269" i="21"/>
  <c r="O1261" i="21"/>
  <c r="O1296" i="21"/>
  <c r="O1284" i="21"/>
  <c r="M1401" i="21"/>
  <c r="N1393" i="21"/>
  <c r="M1385" i="21"/>
  <c r="M1421" i="21"/>
  <c r="M1506" i="21"/>
  <c r="O1498" i="21"/>
  <c r="M1490" i="21"/>
  <c r="M1530" i="21"/>
  <c r="M1514" i="21"/>
  <c r="N1605" i="21"/>
  <c r="M1597" i="21"/>
  <c r="N1589" i="21"/>
  <c r="M1705" i="21"/>
  <c r="N1697" i="21"/>
  <c r="M1689" i="21"/>
  <c r="O1751" i="21"/>
  <c r="M1855" i="21"/>
  <c r="M1847" i="21"/>
  <c r="M1839" i="21"/>
  <c r="M1956" i="21"/>
  <c r="M1948" i="21"/>
  <c r="M1940" i="21"/>
  <c r="M2056" i="21"/>
  <c r="M2040" i="21"/>
  <c r="M2148" i="21"/>
  <c r="M2256" i="21"/>
  <c r="M2248" i="21"/>
  <c r="M2240" i="21"/>
  <c r="N2381" i="21"/>
  <c r="N2373" i="21"/>
  <c r="N2365" i="21"/>
  <c r="N2481" i="21"/>
  <c r="N2473" i="21"/>
  <c r="N2465" i="21"/>
  <c r="N1795" i="21"/>
  <c r="N1831" i="21"/>
  <c r="N1823" i="21"/>
  <c r="N1815" i="21"/>
  <c r="M1931" i="21"/>
  <c r="O1923" i="21"/>
  <c r="O1915" i="21"/>
  <c r="M1939" i="21"/>
  <c r="M2030" i="21"/>
  <c r="M2022" i="21"/>
  <c r="M2014" i="21"/>
  <c r="M2127" i="21"/>
  <c r="M2111" i="21"/>
  <c r="M2226" i="21"/>
  <c r="M2218" i="21"/>
  <c r="M2210" i="21"/>
  <c r="M2351" i="21"/>
  <c r="M2343" i="21"/>
  <c r="M2335" i="21"/>
  <c r="M2451" i="21"/>
  <c r="M2443" i="21"/>
  <c r="M2435" i="21"/>
  <c r="N1901" i="21"/>
  <c r="N1893" i="21"/>
  <c r="N1885" i="21"/>
  <c r="M2001" i="21"/>
  <c r="M1993" i="21"/>
  <c r="M1985" i="21"/>
  <c r="M2101" i="21"/>
  <c r="M2093" i="21"/>
  <c r="M2085" i="21"/>
  <c r="O2125" i="21"/>
  <c r="O2117" i="21"/>
  <c r="O2109" i="21"/>
  <c r="M2193" i="21"/>
  <c r="M2299" i="21"/>
  <c r="M2283" i="21"/>
  <c r="N2319" i="21"/>
  <c r="M2430" i="21"/>
  <c r="M2422" i="21"/>
  <c r="M2414" i="21"/>
  <c r="O2497" i="21"/>
  <c r="N2490" i="21"/>
  <c r="N2493" i="21"/>
  <c r="M2494" i="21"/>
  <c r="O2485" i="21"/>
  <c r="M2473" i="21"/>
  <c r="O2480" i="21"/>
  <c r="O2460" i="21"/>
  <c r="O2444" i="21"/>
  <c r="N2451" i="21"/>
  <c r="N2435" i="21"/>
  <c r="O2443" i="21"/>
  <c r="N2423" i="21"/>
  <c r="O2423" i="21"/>
  <c r="N2430" i="21"/>
  <c r="N2414" i="21"/>
  <c r="M2411" i="21"/>
  <c r="O2418" i="21"/>
  <c r="O2401" i="21"/>
  <c r="O2385" i="21"/>
  <c r="N2394" i="21"/>
  <c r="N2401" i="21"/>
  <c r="N2385" i="21"/>
  <c r="O2361" i="21"/>
  <c r="M2369" i="21"/>
  <c r="O2365" i="21"/>
  <c r="O2368" i="21"/>
  <c r="O2352" i="21"/>
  <c r="O2336" i="21"/>
  <c r="N2343" i="21"/>
  <c r="M2327" i="21"/>
  <c r="M2311" i="21"/>
  <c r="O2295" i="21"/>
  <c r="N2307" i="21"/>
  <c r="N2291" i="21"/>
  <c r="O2302" i="21"/>
  <c r="O2286" i="21"/>
  <c r="N2294" i="21"/>
  <c r="O2277" i="21"/>
  <c r="O2261" i="21"/>
  <c r="N2269" i="21"/>
  <c r="O2276" i="21"/>
  <c r="O2260" i="21"/>
  <c r="N2268" i="21"/>
  <c r="O2235" i="21"/>
  <c r="N2252" i="21"/>
  <c r="N2236" i="21"/>
  <c r="N2251" i="21"/>
  <c r="N2235" i="21"/>
  <c r="O2231" i="21"/>
  <c r="O2215" i="21"/>
  <c r="N2210" i="21"/>
  <c r="O2218" i="21"/>
  <c r="O2201" i="21"/>
  <c r="O2185" i="21"/>
  <c r="N2193" i="21"/>
  <c r="N2127" i="21"/>
  <c r="N2111" i="21"/>
  <c r="N2118" i="21"/>
  <c r="O2101" i="21"/>
  <c r="O2085" i="21"/>
  <c r="N2093" i="21"/>
  <c r="M2068" i="21"/>
  <c r="O2072" i="21"/>
  <c r="M2080" i="21"/>
  <c r="O2052" i="21"/>
  <c r="O2036" i="21"/>
  <c r="N2044" i="21"/>
  <c r="O2027" i="21"/>
  <c r="O2011" i="21"/>
  <c r="N2019" i="21"/>
  <c r="O2026" i="21"/>
  <c r="O2010" i="21"/>
  <c r="N2018" i="21"/>
  <c r="O1998" i="21"/>
  <c r="O1994" i="21"/>
  <c r="N1994" i="21"/>
  <c r="O2001" i="21"/>
  <c r="O1985" i="21"/>
  <c r="N1993" i="21"/>
  <c r="O1976" i="21"/>
  <c r="N1969" i="21"/>
  <c r="O1972" i="21"/>
  <c r="N1976" i="21"/>
  <c r="N1960" i="21"/>
  <c r="N1935" i="21"/>
  <c r="O1944" i="21"/>
  <c r="O1955" i="21"/>
  <c r="M1911" i="21"/>
  <c r="N1927" i="21"/>
  <c r="N1911" i="21"/>
  <c r="O1919" i="21"/>
  <c r="M1906" i="21"/>
  <c r="M1896" i="21"/>
  <c r="M1886" i="21"/>
  <c r="M1872" i="21"/>
  <c r="M1876" i="21"/>
  <c r="N1877" i="21"/>
  <c r="N1861" i="21"/>
  <c r="O1851" i="21"/>
  <c r="N1851" i="21"/>
  <c r="O1855" i="21"/>
  <c r="M1814" i="21"/>
  <c r="O1819" i="21"/>
  <c r="M1818" i="21"/>
  <c r="N1811" i="21"/>
  <c r="M1795" i="21"/>
  <c r="O1780" i="21"/>
  <c r="N1769" i="21"/>
  <c r="M1780" i="21"/>
  <c r="M1764" i="21"/>
  <c r="N1744" i="21"/>
  <c r="N1752" i="21"/>
  <c r="M1736" i="21"/>
  <c r="M1751" i="21"/>
  <c r="M1740" i="21"/>
  <c r="O1755" i="21"/>
  <c r="O1722" i="21"/>
  <c r="M1711" i="21"/>
  <c r="O1705" i="21"/>
  <c r="O1689" i="21"/>
  <c r="N1694" i="21"/>
  <c r="N1705" i="21"/>
  <c r="M1681" i="21"/>
  <c r="N1673" i="21"/>
  <c r="M1669" i="21"/>
  <c r="M1668" i="21"/>
  <c r="N1675" i="21"/>
  <c r="M1591" i="21"/>
  <c r="M1507" i="21"/>
  <c r="M1491" i="21"/>
  <c r="M1471" i="21"/>
  <c r="M1427" i="21"/>
  <c r="M1403" i="21"/>
  <c r="M1383" i="21"/>
  <c r="M1367" i="21"/>
  <c r="M1319" i="21"/>
  <c r="N1287" i="21"/>
  <c r="M1267" i="21"/>
  <c r="M1842" i="21"/>
  <c r="M1750" i="21"/>
  <c r="M1698" i="21"/>
  <c r="M1566" i="21"/>
  <c r="M1466" i="21"/>
  <c r="M1366" i="21"/>
  <c r="M2342" i="21"/>
  <c r="M2334" i="21"/>
  <c r="M2366" i="21"/>
  <c r="M2402" i="21"/>
  <c r="M2397" i="21"/>
  <c r="M2389" i="21"/>
  <c r="M2417" i="21"/>
  <c r="M2449" i="21"/>
  <c r="M2434" i="21"/>
  <c r="M2466" i="21"/>
  <c r="M2502" i="21"/>
  <c r="N2494" i="21"/>
  <c r="N2486" i="21"/>
  <c r="N1352" i="21"/>
  <c r="N1336" i="21"/>
  <c r="N1376" i="21"/>
  <c r="N1368" i="21"/>
  <c r="M1382" i="21"/>
  <c r="M1413" i="21"/>
  <c r="M1437" i="21"/>
  <c r="O1477" i="21"/>
  <c r="M1469" i="21"/>
  <c r="O1460" i="21"/>
  <c r="M1517" i="21"/>
  <c r="M1541" i="21"/>
  <c r="O1580" i="21"/>
  <c r="O1572" i="21"/>
  <c r="O1564" i="21"/>
  <c r="M1621" i="21"/>
  <c r="O1681" i="21"/>
  <c r="O1661" i="21"/>
  <c r="M1797" i="21"/>
  <c r="M1793" i="21"/>
  <c r="M1303" i="21"/>
  <c r="M1361" i="21"/>
  <c r="M1677" i="21"/>
  <c r="N2417" i="21"/>
  <c r="N2328" i="21"/>
  <c r="N2224" i="21"/>
  <c r="N2120" i="21"/>
  <c r="N1794" i="21"/>
  <c r="N1603" i="21"/>
  <c r="N1487" i="21"/>
  <c r="N1271" i="21"/>
  <c r="M1282" i="21"/>
  <c r="M1577" i="21"/>
  <c r="O1319" i="21"/>
  <c r="O1351" i="21"/>
  <c r="O1343" i="21"/>
  <c r="O1456" i="21"/>
  <c r="O1448" i="21"/>
  <c r="O1440" i="21"/>
  <c r="N1556" i="21"/>
  <c r="N1548" i="21"/>
  <c r="N1540" i="21"/>
  <c r="O1656" i="21"/>
  <c r="O1648" i="21"/>
  <c r="O1640" i="21"/>
  <c r="M1781" i="21"/>
  <c r="M1773" i="21"/>
  <c r="M1765" i="21"/>
  <c r="M1728" i="21"/>
  <c r="M1712" i="21"/>
  <c r="M1696" i="21"/>
  <c r="M1628" i="21"/>
  <c r="M1612" i="21"/>
  <c r="M1596" i="21"/>
  <c r="M1528" i="21"/>
  <c r="M1512" i="21"/>
  <c r="M1496" i="21"/>
  <c r="M1428" i="21"/>
  <c r="M1412" i="21"/>
  <c r="M1324" i="21"/>
  <c r="M1308" i="21"/>
  <c r="M1292" i="21"/>
  <c r="O1280" i="21"/>
  <c r="N1672" i="21"/>
  <c r="M1663" i="21"/>
  <c r="M1763" i="21"/>
  <c r="N1876" i="21"/>
  <c r="N1868" i="21"/>
  <c r="N1860" i="21"/>
  <c r="N1900" i="21"/>
  <c r="N1888" i="21"/>
  <c r="M1980" i="21"/>
  <c r="M1972" i="21"/>
  <c r="M1964" i="21"/>
  <c r="N2080" i="21"/>
  <c r="N2072" i="21"/>
  <c r="N2064" i="21"/>
  <c r="M2280" i="21"/>
  <c r="M2272" i="21"/>
  <c r="M2264" i="21"/>
  <c r="M1305" i="21"/>
  <c r="O1297" i="21"/>
  <c r="M1289" i="21"/>
  <c r="N1330" i="21"/>
  <c r="N1318" i="21"/>
  <c r="N1431" i="21"/>
  <c r="N1415" i="21"/>
  <c r="N1454" i="21"/>
  <c r="N1442" i="21"/>
  <c r="M1434" i="21"/>
  <c r="O1526" i="21"/>
  <c r="O1518" i="21"/>
  <c r="O1510" i="21"/>
  <c r="N1626" i="21"/>
  <c r="N1618" i="21"/>
  <c r="N1610" i="21"/>
  <c r="M1646" i="21"/>
  <c r="N1731" i="21"/>
  <c r="N1723" i="21"/>
  <c r="N1715" i="21"/>
  <c r="O1743" i="21"/>
  <c r="O1276" i="21"/>
  <c r="O1268" i="21"/>
  <c r="O1260" i="21"/>
  <c r="M1293" i="21"/>
  <c r="M1406" i="21"/>
  <c r="N1398" i="21"/>
  <c r="M1390" i="21"/>
  <c r="M1430" i="21"/>
  <c r="M1414" i="21"/>
  <c r="N1505" i="21"/>
  <c r="N1497" i="21"/>
  <c r="N1489" i="21"/>
  <c r="M1526" i="21"/>
  <c r="M1510" i="21"/>
  <c r="M1602" i="21"/>
  <c r="N1594" i="21"/>
  <c r="M1586" i="21"/>
  <c r="M1702" i="21"/>
  <c r="M1694" i="21"/>
  <c r="M1686" i="21"/>
  <c r="N1803" i="21"/>
  <c r="N1852" i="21"/>
  <c r="N1844" i="21"/>
  <c r="N1836" i="21"/>
  <c r="M1955" i="21"/>
  <c r="M1947" i="21"/>
  <c r="O1939" i="21"/>
  <c r="M2052" i="21"/>
  <c r="M2036" i="21"/>
  <c r="M2144" i="21"/>
  <c r="M2255" i="21"/>
  <c r="M2247" i="21"/>
  <c r="M2239" i="21"/>
  <c r="M2380" i="21"/>
  <c r="M2372" i="21"/>
  <c r="M2364" i="21"/>
  <c r="M2480" i="21"/>
  <c r="M2472" i="21"/>
  <c r="M2464" i="21"/>
  <c r="N1791" i="21"/>
  <c r="O1830" i="21"/>
  <c r="M1822" i="21"/>
  <c r="O1814" i="21"/>
  <c r="M1930" i="21"/>
  <c r="N1922" i="21"/>
  <c r="M1914" i="21"/>
  <c r="M1935" i="21"/>
  <c r="M2027" i="21"/>
  <c r="M2019" i="21"/>
  <c r="M2011" i="21"/>
  <c r="M2123" i="21"/>
  <c r="M2231" i="21"/>
  <c r="M2223" i="21"/>
  <c r="M2215" i="21"/>
  <c r="M2356" i="21"/>
  <c r="M2348" i="21"/>
  <c r="M2340" i="21"/>
  <c r="M2456" i="21"/>
  <c r="M2448" i="21"/>
  <c r="M2440" i="21"/>
  <c r="O1906" i="21"/>
  <c r="O1898" i="21"/>
  <c r="O1890" i="21"/>
  <c r="M2006" i="21"/>
  <c r="M1998" i="21"/>
  <c r="M1990" i="21"/>
  <c r="M2106" i="21"/>
  <c r="M2098" i="21"/>
  <c r="M2090" i="21"/>
  <c r="M2130" i="21"/>
  <c r="M2122" i="21"/>
  <c r="M2114" i="21"/>
  <c r="M2205" i="21"/>
  <c r="M2189" i="21"/>
  <c r="M2295" i="21"/>
  <c r="N2331" i="21"/>
  <c r="N2315" i="21"/>
  <c r="M2427" i="21"/>
  <c r="N2419" i="21"/>
  <c r="N2411" i="21"/>
  <c r="O2489" i="21"/>
  <c r="N2505" i="21"/>
  <c r="N2489" i="21"/>
  <c r="M2486" i="21"/>
  <c r="O2472" i="21"/>
  <c r="M2469" i="21"/>
  <c r="O2476" i="21"/>
  <c r="O2456" i="21"/>
  <c r="O2440" i="21"/>
  <c r="N2447" i="21"/>
  <c r="O2455" i="21"/>
  <c r="O2439" i="21"/>
  <c r="N2415" i="21"/>
  <c r="O2419" i="21"/>
  <c r="N2426" i="21"/>
  <c r="N2410" i="21"/>
  <c r="O2430" i="21"/>
  <c r="O2414" i="21"/>
  <c r="O2397" i="21"/>
  <c r="N2406" i="21"/>
  <c r="N2390" i="21"/>
  <c r="N2397" i="21"/>
  <c r="O2381" i="21"/>
  <c r="M2381" i="21"/>
  <c r="M2365" i="21"/>
  <c r="O2380" i="21"/>
  <c r="O2364" i="21"/>
  <c r="O2348" i="21"/>
  <c r="N2355" i="21"/>
  <c r="N2339" i="21"/>
  <c r="M2323" i="21"/>
  <c r="O2307" i="21"/>
  <c r="O2291" i="21"/>
  <c r="N2303" i="21"/>
  <c r="N2287" i="21"/>
  <c r="O2298" i="21"/>
  <c r="N2306" i="21"/>
  <c r="N2290" i="21"/>
  <c r="O2273" i="21"/>
  <c r="N2281" i="21"/>
  <c r="N2265" i="21"/>
  <c r="O2272" i="21"/>
  <c r="N2280" i="21"/>
  <c r="N2264" i="21"/>
  <c r="O2251" i="21"/>
  <c r="N2248" i="21"/>
  <c r="O2255" i="21"/>
  <c r="N2247" i="21"/>
  <c r="N2230" i="21"/>
  <c r="O2227" i="21"/>
  <c r="O2211" i="21"/>
  <c r="O2230" i="21"/>
  <c r="O2214" i="21"/>
  <c r="O2197" i="21"/>
  <c r="N2205" i="21"/>
  <c r="N2189" i="21"/>
  <c r="N2123" i="21"/>
  <c r="N2130" i="21"/>
  <c r="N2114" i="21"/>
  <c r="O2097" i="21"/>
  <c r="N2105" i="21"/>
  <c r="N2089" i="21"/>
  <c r="M2060" i="21"/>
  <c r="O2068" i="21"/>
  <c r="M2072" i="21"/>
  <c r="O2048" i="21"/>
  <c r="N2056" i="21"/>
  <c r="N2040" i="21"/>
  <c r="O2023" i="21"/>
  <c r="N2031" i="21"/>
  <c r="N2015" i="21"/>
  <c r="O2022" i="21"/>
  <c r="N2030" i="21"/>
  <c r="N2014" i="21"/>
  <c r="O1990" i="21"/>
  <c r="O1986" i="21"/>
  <c r="N1990" i="21"/>
  <c r="O1997" i="21"/>
  <c r="N2005" i="21"/>
  <c r="N1989" i="21"/>
  <c r="N1981" i="21"/>
  <c r="N1965" i="21"/>
  <c r="O1964" i="21"/>
  <c r="N1972" i="21"/>
  <c r="N1943" i="21"/>
  <c r="O1956" i="21"/>
  <c r="O1940" i="21"/>
  <c r="O1951" i="21"/>
  <c r="M1927" i="21"/>
  <c r="N1923" i="21"/>
  <c r="M1926" i="21"/>
  <c r="N1930" i="21"/>
  <c r="M1890" i="21"/>
  <c r="M1892" i="21"/>
  <c r="M1888" i="21"/>
  <c r="M1860" i="21"/>
  <c r="M1868" i="21"/>
  <c r="N1873" i="21"/>
  <c r="M1881" i="21"/>
  <c r="O1843" i="21"/>
  <c r="N1847" i="21"/>
  <c r="O1847" i="21"/>
  <c r="O1831" i="21"/>
  <c r="O1815" i="21"/>
  <c r="M1819" i="21"/>
  <c r="O1789" i="21"/>
  <c r="O1805" i="21"/>
  <c r="O1772" i="21"/>
  <c r="N1776" i="21"/>
  <c r="M1776" i="21"/>
  <c r="M1760" i="21"/>
  <c r="N1740" i="21"/>
  <c r="N1748" i="21"/>
  <c r="O1756" i="21"/>
  <c r="M1735" i="21"/>
  <c r="O1752" i="21"/>
  <c r="O1739" i="21"/>
  <c r="O1714" i="21"/>
  <c r="M1731" i="21"/>
  <c r="O1701" i="21"/>
  <c r="O1685" i="21"/>
  <c r="N1690" i="21"/>
  <c r="N1701" i="21"/>
  <c r="M1665" i="21"/>
  <c r="N1669" i="21"/>
  <c r="M1680" i="21"/>
  <c r="M1664" i="21"/>
  <c r="M1644" i="21"/>
  <c r="M1648" i="21"/>
  <c r="N1667" i="21"/>
  <c r="M1579" i="21"/>
  <c r="M1503" i="21"/>
  <c r="M1487" i="21"/>
  <c r="M1467" i="21"/>
  <c r="M1423" i="21"/>
  <c r="M1399" i="21"/>
  <c r="M1379" i="21"/>
  <c r="M1359" i="21"/>
  <c r="N1303" i="21"/>
  <c r="M1283" i="21"/>
  <c r="M1263" i="21"/>
  <c r="M1834" i="21"/>
  <c r="M1746" i="21"/>
  <c r="M1670" i="21"/>
  <c r="M1546" i="21"/>
  <c r="M1442" i="21"/>
  <c r="M1330" i="21"/>
  <c r="M2341" i="21"/>
  <c r="M2333" i="21"/>
  <c r="M2358" i="21"/>
  <c r="M2401" i="21"/>
  <c r="M2394" i="21"/>
  <c r="M2386" i="21"/>
  <c r="M2409" i="21"/>
  <c r="M2442" i="21"/>
  <c r="M2433" i="21"/>
  <c r="M2458" i="21"/>
  <c r="M2501" i="21"/>
  <c r="M2493" i="21"/>
  <c r="M2485" i="21"/>
  <c r="N1348" i="21"/>
  <c r="N1381" i="21"/>
  <c r="M1373" i="21"/>
  <c r="N1365" i="21"/>
  <c r="M1405" i="21"/>
  <c r="M1453" i="21"/>
  <c r="M1433" i="21"/>
  <c r="O1476" i="21"/>
  <c r="O1468" i="21"/>
  <c r="M1482" i="21"/>
  <c r="M1513" i="21"/>
  <c r="M1537" i="21"/>
  <c r="N1577" i="21"/>
  <c r="N1569" i="21"/>
  <c r="N1561" i="21"/>
  <c r="M1609" i="21"/>
  <c r="M1673" i="21"/>
  <c r="M1721" i="21"/>
  <c r="M2305" i="21"/>
  <c r="M2307" i="21"/>
  <c r="M1287" i="21"/>
  <c r="O1461" i="21"/>
  <c r="N2449" i="21"/>
  <c r="N2409" i="21"/>
  <c r="N2322" i="21"/>
  <c r="N2208" i="21"/>
  <c r="N2112" i="21"/>
  <c r="N1789" i="21"/>
  <c r="N1587" i="21"/>
  <c r="N1475" i="21"/>
  <c r="M1477" i="21"/>
  <c r="N1793" i="21"/>
  <c r="M1331" i="21"/>
  <c r="M1315" i="21"/>
  <c r="M1350" i="21"/>
  <c r="M1339" i="21"/>
  <c r="N1455" i="21"/>
  <c r="M1447" i="21"/>
  <c r="N1439" i="21"/>
  <c r="N1555" i="21"/>
  <c r="N1547" i="21"/>
  <c r="N1539" i="21"/>
  <c r="N1655" i="21"/>
  <c r="N1647" i="21"/>
  <c r="N1639" i="21"/>
  <c r="N1780" i="21"/>
  <c r="N1772" i="21"/>
  <c r="N1764" i="21"/>
  <c r="M1724" i="21"/>
  <c r="M1708" i="21"/>
  <c r="M1692" i="21"/>
  <c r="M1624" i="21"/>
  <c r="M1608" i="21"/>
  <c r="M1592" i="21"/>
  <c r="M1524" i="21"/>
  <c r="M1508" i="21"/>
  <c r="M1492" i="21"/>
  <c r="M1424" i="21"/>
  <c r="M1408" i="21"/>
  <c r="M1320" i="21"/>
  <c r="M1304" i="21"/>
  <c r="M1288" i="21"/>
  <c r="N1680" i="21"/>
  <c r="N1668" i="21"/>
  <c r="N1660" i="21"/>
  <c r="O1881" i="21"/>
  <c r="O1873" i="21"/>
  <c r="O1865" i="21"/>
  <c r="M1905" i="21"/>
  <c r="N1896" i="21"/>
  <c r="M1885" i="21"/>
  <c r="M1977" i="21"/>
  <c r="M1969" i="21"/>
  <c r="M1961" i="21"/>
  <c r="N2077" i="21"/>
  <c r="N2069" i="21"/>
  <c r="N2061" i="21"/>
  <c r="M2277" i="21"/>
  <c r="M2269" i="21"/>
  <c r="M2261" i="21"/>
  <c r="N1302" i="21"/>
  <c r="N1294" i="21"/>
  <c r="N1286" i="21"/>
  <c r="M1326" i="21"/>
  <c r="M1317" i="21"/>
  <c r="N1427" i="21"/>
  <c r="N1411" i="21"/>
  <c r="M1451" i="21"/>
  <c r="M1439" i="21"/>
  <c r="N1531" i="21"/>
  <c r="N1523" i="21"/>
  <c r="N1515" i="21"/>
  <c r="O1631" i="21"/>
  <c r="O1623" i="21"/>
  <c r="O1615" i="21"/>
  <c r="M1655" i="21"/>
  <c r="M1639" i="21"/>
  <c r="M1730" i="21"/>
  <c r="M1722" i="21"/>
  <c r="M1714" i="21"/>
  <c r="M1739" i="21"/>
  <c r="O1273" i="21"/>
  <c r="M1265" i="21"/>
  <c r="O1304" i="21"/>
  <c r="O1292" i="21"/>
  <c r="N1405" i="21"/>
  <c r="N1397" i="21"/>
  <c r="N1389" i="21"/>
  <c r="M1426" i="21"/>
  <c r="M1410" i="21"/>
  <c r="O1502" i="21"/>
  <c r="O1494" i="21"/>
  <c r="O1486" i="21"/>
  <c r="M1525" i="21"/>
  <c r="M1509" i="21"/>
  <c r="M1601" i="21"/>
  <c r="N1593" i="21"/>
  <c r="M1585" i="21"/>
  <c r="M1701" i="21"/>
  <c r="N1693" i="21"/>
  <c r="M1685" i="21"/>
  <c r="M1799" i="21"/>
  <c r="M1851" i="21"/>
  <c r="N1843" i="21"/>
  <c r="M1835" i="21"/>
  <c r="M1952" i="21"/>
  <c r="M1944" i="21"/>
  <c r="O1936" i="21"/>
  <c r="M2048" i="21"/>
  <c r="M2156" i="21"/>
  <c r="M2140" i="21"/>
  <c r="M2252" i="21"/>
  <c r="M2244" i="21"/>
  <c r="M2236" i="21"/>
  <c r="N2377" i="21"/>
  <c r="N2369" i="21"/>
  <c r="N2361" i="21"/>
  <c r="N2477" i="21"/>
  <c r="N2469" i="21"/>
  <c r="N2461" i="21"/>
  <c r="N1787" i="21"/>
  <c r="M1827" i="21"/>
  <c r="N1819" i="21"/>
  <c r="M1811" i="21"/>
  <c r="O1927" i="21"/>
  <c r="M1919" i="21"/>
  <c r="O1911" i="21"/>
  <c r="M1934" i="21"/>
  <c r="M2026" i="21"/>
  <c r="M2018" i="21"/>
  <c r="M2010" i="21"/>
  <c r="M2119" i="21"/>
  <c r="M2230" i="21"/>
  <c r="M2222" i="21"/>
  <c r="M2214" i="21"/>
  <c r="M2355" i="21"/>
  <c r="M2347" i="21"/>
  <c r="M2339" i="21"/>
  <c r="M2455" i="21"/>
  <c r="M2447" i="21"/>
  <c r="M2439" i="21"/>
  <c r="N1905" i="21"/>
  <c r="N1897" i="21"/>
  <c r="N1889" i="21"/>
  <c r="M2005" i="21"/>
  <c r="M1997" i="21"/>
  <c r="M1989" i="21"/>
  <c r="M2105" i="21"/>
  <c r="M2097" i="21"/>
  <c r="M2089" i="21"/>
  <c r="O2129" i="21"/>
  <c r="O2121" i="21"/>
  <c r="O2113" i="21"/>
  <c r="M2201" i="21"/>
  <c r="M2185" i="21"/>
  <c r="M2291" i="21"/>
  <c r="N2327" i="21"/>
  <c r="N2311" i="21"/>
  <c r="M2426" i="21"/>
  <c r="M2418" i="21"/>
  <c r="M2410" i="21"/>
  <c r="N2502" i="21"/>
  <c r="N2501" i="21"/>
  <c r="N2485" i="21"/>
  <c r="O2501" i="21"/>
  <c r="M2481" i="21"/>
  <c r="M2465" i="21"/>
  <c r="O2468" i="21"/>
  <c r="O2452" i="21"/>
  <c r="O2436" i="21"/>
  <c r="N2443" i="21"/>
  <c r="O2451" i="21"/>
  <c r="O2435" i="21"/>
  <c r="O2431" i="21"/>
  <c r="O2415" i="21"/>
  <c r="N2422" i="21"/>
  <c r="M2431" i="21"/>
  <c r="O2426" i="21"/>
  <c r="O2410" i="21"/>
  <c r="O2393" i="21"/>
  <c r="N2402" i="21"/>
  <c r="N2386" i="21"/>
  <c r="N2393" i="21"/>
  <c r="O2373" i="21"/>
  <c r="M2377" i="21"/>
  <c r="M2361" i="21"/>
  <c r="O2376" i="21"/>
  <c r="O2360" i="21"/>
  <c r="O2344" i="21"/>
  <c r="N2351" i="21"/>
  <c r="N2335" i="21"/>
  <c r="M2319" i="21"/>
  <c r="O2303" i="21"/>
  <c r="O2287" i="21"/>
  <c r="N2299" i="21"/>
  <c r="N2283" i="21"/>
  <c r="O2294" i="21"/>
  <c r="N2302" i="21"/>
  <c r="N2286" i="21"/>
  <c r="O2269" i="21"/>
  <c r="N2277" i="21"/>
  <c r="N2261" i="21"/>
  <c r="O2268" i="21"/>
  <c r="N2276" i="21"/>
  <c r="N2260" i="21"/>
  <c r="O2239" i="21"/>
  <c r="N2244" i="21"/>
  <c r="O2243" i="21"/>
  <c r="N2243" i="21"/>
  <c r="N2222" i="21"/>
  <c r="O2223" i="21"/>
  <c r="N2226" i="21"/>
  <c r="O2226" i="21"/>
  <c r="O2210" i="21"/>
  <c r="O2193" i="21"/>
  <c r="N2201" i="21"/>
  <c r="N2185" i="21"/>
  <c r="N2119" i="21"/>
  <c r="N2126" i="21"/>
  <c r="N2110" i="21"/>
  <c r="O2093" i="21"/>
  <c r="N2101" i="21"/>
  <c r="N2085" i="21"/>
  <c r="O2080" i="21"/>
  <c r="O2064" i="21"/>
  <c r="M2064" i="21"/>
  <c r="O2044" i="21"/>
  <c r="N2052" i="21"/>
  <c r="N2036" i="21"/>
  <c r="O2019" i="21"/>
  <c r="N2027" i="21"/>
  <c r="N2011" i="21"/>
  <c r="O2018" i="21"/>
  <c r="N2026" i="21"/>
  <c r="N2010" i="21"/>
  <c r="M2002" i="21"/>
  <c r="N2006" i="21"/>
  <c r="N1986" i="21"/>
  <c r="O1993" i="21"/>
  <c r="N2001" i="21"/>
  <c r="N1985" i="21"/>
  <c r="N1977" i="21"/>
  <c r="N1961" i="21"/>
  <c r="O1960" i="21"/>
  <c r="N1968" i="21"/>
  <c r="N1955" i="21"/>
  <c r="O1952" i="21"/>
  <c r="N1951" i="21"/>
  <c r="O1947" i="21"/>
  <c r="M1922" i="21"/>
  <c r="N1919" i="21"/>
  <c r="M1915" i="21"/>
  <c r="N1914" i="21"/>
  <c r="M1904" i="21"/>
  <c r="M1884" i="21"/>
  <c r="O1894" i="21"/>
  <c r="M1877" i="21"/>
  <c r="M1864" i="21"/>
  <c r="N1869" i="21"/>
  <c r="M1865" i="21"/>
  <c r="O1835" i="21"/>
  <c r="N1839" i="21"/>
  <c r="O1839" i="21"/>
  <c r="O1827" i="21"/>
  <c r="O1811" i="21"/>
  <c r="O1822" i="21"/>
  <c r="O1785" i="21"/>
  <c r="N1799" i="21"/>
  <c r="O1764" i="21"/>
  <c r="N1768" i="21"/>
  <c r="M1772" i="21"/>
  <c r="N1773" i="21"/>
  <c r="N1736" i="21"/>
  <c r="M1752" i="21"/>
  <c r="O1748" i="21"/>
  <c r="M1756" i="21"/>
  <c r="O1744" i="21"/>
  <c r="O1730" i="21"/>
  <c r="O1710" i="21"/>
  <c r="M1715" i="21"/>
  <c r="O1697" i="21"/>
  <c r="N1706" i="21"/>
  <c r="N1686" i="21"/>
  <c r="N1689" i="21"/>
  <c r="N1681" i="21"/>
  <c r="N1665" i="21"/>
  <c r="M1647" i="21"/>
  <c r="M1640" i="21"/>
  <c r="N1631" i="21"/>
  <c r="N1611" i="21"/>
  <c r="M1610" i="21"/>
  <c r="N1614" i="21"/>
  <c r="O1593" i="21"/>
  <c r="N1602" i="21"/>
  <c r="M1593" i="21"/>
  <c r="O1581" i="21"/>
  <c r="M1576" i="21"/>
  <c r="M1560" i="21"/>
  <c r="O1573" i="21"/>
  <c r="M1551" i="21"/>
  <c r="M1548" i="21"/>
  <c r="O1556" i="21"/>
  <c r="O1540" i="21"/>
  <c r="O1547" i="21"/>
  <c r="M1555" i="21"/>
  <c r="M1522" i="21"/>
  <c r="O1519" i="21"/>
  <c r="O1527" i="21"/>
  <c r="M1493" i="21"/>
  <c r="N1494" i="21"/>
  <c r="M1497" i="21"/>
  <c r="N1501" i="21"/>
  <c r="O1473" i="21"/>
  <c r="N1472" i="21"/>
  <c r="M1480" i="21"/>
  <c r="M1464" i="21"/>
  <c r="M1452" i="21"/>
  <c r="M1436" i="21"/>
  <c r="N1432" i="21"/>
  <c r="O1431" i="21"/>
  <c r="O1415" i="21"/>
  <c r="M1393" i="21"/>
  <c r="O1394" i="21"/>
  <c r="N1402" i="21"/>
  <c r="O1405" i="21"/>
  <c r="O1389" i="21"/>
  <c r="M1404" i="21"/>
  <c r="M1388" i="21"/>
  <c r="O1381" i="21"/>
  <c r="O1365" i="21"/>
  <c r="M1380" i="21"/>
  <c r="M1364" i="21"/>
  <c r="O1372" i="21"/>
  <c r="M1357" i="21"/>
  <c r="O1340" i="21"/>
  <c r="M1352" i="21"/>
  <c r="M1336" i="21"/>
  <c r="O1355" i="21"/>
  <c r="N1323" i="21"/>
  <c r="M1327" i="21"/>
  <c r="O1315" i="21"/>
  <c r="N1307" i="21"/>
  <c r="M1306" i="21"/>
  <c r="O1294" i="21"/>
  <c r="O1289" i="21"/>
  <c r="N1276" i="21"/>
  <c r="N1260" i="21"/>
  <c r="O1269" i="21"/>
  <c r="M1272" i="21"/>
  <c r="M1676" i="21"/>
  <c r="M1652" i="21"/>
  <c r="M1627" i="21"/>
  <c r="N1627" i="21"/>
  <c r="M1631" i="21"/>
  <c r="N1623" i="21"/>
  <c r="O1605" i="21"/>
  <c r="O1589" i="21"/>
  <c r="N1598" i="21"/>
  <c r="N1601" i="21"/>
  <c r="O1569" i="21"/>
  <c r="M1572" i="21"/>
  <c r="M1581" i="21"/>
  <c r="O1565" i="21"/>
  <c r="M1535" i="21"/>
  <c r="M1544" i="21"/>
  <c r="O1552" i="21"/>
  <c r="O1536" i="21"/>
  <c r="O1543" i="21"/>
  <c r="M1539" i="21"/>
  <c r="M1511" i="21"/>
  <c r="O1511" i="21"/>
  <c r="O1515" i="21"/>
  <c r="N1506" i="21"/>
  <c r="N1490" i="21"/>
  <c r="M1486" i="21"/>
  <c r="N1485" i="21"/>
  <c r="O1469" i="21"/>
  <c r="N1468" i="21"/>
  <c r="M1476" i="21"/>
  <c r="M1460" i="21"/>
  <c r="M1448" i="21"/>
  <c r="N1450" i="21"/>
  <c r="M1432" i="21"/>
  <c r="O1427" i="21"/>
  <c r="O1411" i="21"/>
  <c r="O1406" i="21"/>
  <c r="O1390" i="21"/>
  <c r="N1390" i="21"/>
  <c r="O1401" i="21"/>
  <c r="O1385" i="21"/>
  <c r="M1400" i="21"/>
  <c r="M1384" i="21"/>
  <c r="O1377" i="21"/>
  <c r="O1361" i="21"/>
  <c r="M1376" i="21"/>
  <c r="M1360" i="21"/>
  <c r="O1368" i="21"/>
  <c r="O1357" i="21"/>
  <c r="M1351" i="21"/>
  <c r="M1348" i="21"/>
  <c r="O1352" i="21"/>
  <c r="O1339" i="21"/>
  <c r="N1319" i="21"/>
  <c r="M1322" i="21"/>
  <c r="N1326" i="21"/>
  <c r="O1298" i="21"/>
  <c r="M1290" i="21"/>
  <c r="O1305" i="21"/>
  <c r="M1294" i="21"/>
  <c r="N1272" i="21"/>
  <c r="M1277" i="21"/>
  <c r="O1265" i="21"/>
  <c r="M1268" i="21"/>
  <c r="M1660" i="21"/>
  <c r="M1636" i="21"/>
  <c r="M1622" i="21"/>
  <c r="N1619" i="21"/>
  <c r="M1626" i="21"/>
  <c r="O1619" i="21"/>
  <c r="O1601" i="21"/>
  <c r="O1585" i="21"/>
  <c r="N1590" i="21"/>
  <c r="N1597" i="21"/>
  <c r="M1569" i="21"/>
  <c r="M1568" i="21"/>
  <c r="M1565" i="21"/>
  <c r="O1561" i="21"/>
  <c r="M1556" i="21"/>
  <c r="M1540" i="21"/>
  <c r="O1548" i="21"/>
  <c r="O1555" i="21"/>
  <c r="O1539" i="21"/>
  <c r="N1543" i="21"/>
  <c r="O1531" i="21"/>
  <c r="M1531" i="21"/>
  <c r="N1519" i="21"/>
  <c r="N1502" i="21"/>
  <c r="N1486" i="21"/>
  <c r="O1506" i="21"/>
  <c r="M1465" i="21"/>
  <c r="N1480" i="21"/>
  <c r="N1464" i="21"/>
  <c r="M1472" i="21"/>
  <c r="N1447" i="21"/>
  <c r="M1444" i="21"/>
  <c r="N1446" i="21"/>
  <c r="M1431" i="21"/>
  <c r="O1423" i="21"/>
  <c r="N1419" i="21"/>
  <c r="O1402" i="21"/>
  <c r="O1386" i="21"/>
  <c r="N1386" i="21"/>
  <c r="O1397" i="21"/>
  <c r="N1401" i="21"/>
  <c r="M1396" i="21"/>
  <c r="M1381" i="21"/>
  <c r="O1373" i="21"/>
  <c r="N1373" i="21"/>
  <c r="M1372" i="21"/>
  <c r="O1380" i="21"/>
  <c r="O1364" i="21"/>
  <c r="O1356" i="21"/>
  <c r="M1335" i="21"/>
  <c r="M1344" i="21"/>
  <c r="O1344" i="21"/>
  <c r="N1331" i="21"/>
  <c r="N1315" i="21"/>
  <c r="M1311" i="21"/>
  <c r="N1310" i="21"/>
  <c r="O1290" i="21"/>
  <c r="M1285" i="21"/>
  <c r="O1306" i="21"/>
  <c r="N1298" i="21"/>
  <c r="N1268" i="21"/>
  <c r="M1261" i="21"/>
  <c r="M1280" i="21"/>
  <c r="M1264" i="21"/>
  <c r="O1673" i="21"/>
  <c r="M1656" i="21"/>
  <c r="M1611" i="21"/>
  <c r="N1615" i="21"/>
  <c r="M1615" i="21"/>
  <c r="N1630" i="21"/>
  <c r="O1597" i="21"/>
  <c r="N1606" i="21"/>
  <c r="N1586" i="21"/>
  <c r="N1585" i="21"/>
  <c r="M1580" i="21"/>
  <c r="M1564" i="21"/>
  <c r="O1577" i="21"/>
  <c r="N1573" i="21"/>
  <c r="M1552" i="21"/>
  <c r="M1536" i="21"/>
  <c r="O1544" i="21"/>
  <c r="O1551" i="21"/>
  <c r="O1535" i="21"/>
  <c r="M1527" i="21"/>
  <c r="O1523" i="21"/>
  <c r="M1515" i="21"/>
  <c r="M1498" i="21"/>
  <c r="N1498" i="21"/>
  <c r="M1502" i="21"/>
  <c r="O1490" i="21"/>
  <c r="O1481" i="21"/>
  <c r="N1476" i="21"/>
  <c r="N1460" i="21"/>
  <c r="M1468" i="21"/>
  <c r="M1456" i="21"/>
  <c r="M1440" i="21"/>
  <c r="N1434" i="21"/>
  <c r="M1415" i="21"/>
  <c r="O1419" i="21"/>
  <c r="M1398" i="21"/>
  <c r="O1398" i="21"/>
  <c r="N1406" i="21"/>
  <c r="M1397" i="21"/>
  <c r="O1393" i="21"/>
  <c r="N1385" i="21"/>
  <c r="M1392" i="21"/>
  <c r="M1365" i="21"/>
  <c r="O1369" i="21"/>
  <c r="N1369" i="21"/>
  <c r="M1368" i="21"/>
  <c r="O1376" i="21"/>
  <c r="O1360" i="21"/>
  <c r="O1348" i="21"/>
  <c r="M1356" i="21"/>
  <c r="M1340" i="21"/>
  <c r="O1336" i="21"/>
  <c r="N1327" i="21"/>
  <c r="N1311" i="21"/>
  <c r="O1331" i="21"/>
  <c r="O1307" i="21"/>
  <c r="O1286" i="21"/>
  <c r="O1302" i="21"/>
  <c r="M1301" i="21"/>
  <c r="N1280" i="21"/>
  <c r="N1264" i="21"/>
  <c r="O1281" i="21"/>
  <c r="M1276" i="21"/>
  <c r="M1260" i="21"/>
  <c r="M732" i="21"/>
  <c r="N147" i="21"/>
  <c r="M282" i="21"/>
  <c r="M1232" i="21"/>
  <c r="M307" i="21"/>
  <c r="M727" i="22"/>
  <c r="L544" i="22"/>
  <c r="L608" i="22"/>
  <c r="L461" i="22"/>
  <c r="L549" i="22"/>
  <c r="L621" i="22"/>
  <c r="L513" i="22"/>
  <c r="L661" i="22"/>
  <c r="L741" i="22"/>
  <c r="L813" i="22"/>
  <c r="L864" i="22"/>
  <c r="M480" i="22"/>
  <c r="M528" i="22"/>
  <c r="M592" i="22"/>
  <c r="M634" i="22"/>
  <c r="M679" i="22"/>
  <c r="L693" i="22"/>
  <c r="L773" i="22"/>
  <c r="L828" i="22"/>
  <c r="L885" i="22"/>
  <c r="M493" i="22"/>
  <c r="M557" i="22"/>
  <c r="M600" i="22"/>
  <c r="M644" i="22"/>
  <c r="M705" i="22"/>
  <c r="M773" i="22"/>
  <c r="M820" i="22"/>
  <c r="L564" i="22"/>
  <c r="L697" i="22"/>
  <c r="L777" i="22"/>
  <c r="L830" i="22"/>
  <c r="L892" i="22"/>
  <c r="M495" i="22"/>
  <c r="M561" i="22"/>
  <c r="M603" i="22"/>
  <c r="M647" i="22"/>
  <c r="M711" i="22"/>
  <c r="M777" i="22"/>
  <c r="M821" i="22"/>
  <c r="M867" i="22"/>
  <c r="N467" i="22"/>
  <c r="N524" i="22"/>
  <c r="N571" i="22"/>
  <c r="N619" i="22"/>
  <c r="N665" i="22"/>
  <c r="N716" i="22"/>
  <c r="N760" i="22"/>
  <c r="L568" i="22"/>
  <c r="L778" i="22"/>
  <c r="L832" i="22"/>
  <c r="L897" i="22"/>
  <c r="M499" i="22"/>
  <c r="M565" i="22"/>
  <c r="M604" i="22"/>
  <c r="M651" i="22"/>
  <c r="M713" i="22"/>
  <c r="M778" i="22"/>
  <c r="M823" i="22"/>
  <c r="M868" i="22"/>
  <c r="N471" i="22"/>
  <c r="N525" i="22"/>
  <c r="N575" i="22"/>
  <c r="N628" i="22"/>
  <c r="N668" i="22"/>
  <c r="N719" i="22"/>
  <c r="N772" i="22"/>
  <c r="M772" i="22"/>
  <c r="M900" i="22"/>
  <c r="N553" i="22"/>
  <c r="N647" i="22"/>
  <c r="N748" i="22"/>
  <c r="N813" i="22"/>
  <c r="N856" i="22"/>
  <c r="N904" i="22"/>
  <c r="M849" i="22"/>
  <c r="N507" i="22"/>
  <c r="N603" i="22"/>
  <c r="N701" i="22"/>
  <c r="N792" i="22"/>
  <c r="N834" i="22"/>
  <c r="N880" i="22"/>
  <c r="M831" i="22"/>
  <c r="N495" i="22"/>
  <c r="N593" i="22"/>
  <c r="N679" i="22"/>
  <c r="N785" i="22"/>
  <c r="N828" i="22"/>
  <c r="N867" i="22"/>
  <c r="M801" i="22"/>
  <c r="N463" i="22"/>
  <c r="N567" i="22"/>
  <c r="N664" i="22"/>
  <c r="N759" i="22"/>
  <c r="N823" i="22"/>
  <c r="N861" i="22"/>
  <c r="L903" i="22"/>
  <c r="L759" i="22"/>
  <c r="L615" i="22"/>
  <c r="N846" i="22"/>
  <c r="L722" i="22"/>
  <c r="M475" i="22"/>
  <c r="L535" i="22"/>
  <c r="M544" i="22"/>
  <c r="N631" i="22"/>
  <c r="L733" i="22"/>
  <c r="N799" i="22"/>
  <c r="M847" i="22"/>
  <c r="M818" i="22"/>
  <c r="M666" i="22"/>
  <c r="M468" i="22"/>
  <c r="M648" i="22"/>
  <c r="M768" i="22"/>
  <c r="N876" i="22"/>
  <c r="N601" i="22"/>
  <c r="M681" i="22"/>
  <c r="L899" i="22"/>
  <c r="L755" i="22"/>
  <c r="L611" i="22"/>
  <c r="N830" i="22"/>
  <c r="L606" i="22"/>
  <c r="L480" i="22"/>
  <c r="L531" i="22"/>
  <c r="M541" i="22"/>
  <c r="L729" i="22"/>
  <c r="M805" i="22"/>
  <c r="L818" i="22"/>
  <c r="L666" i="22"/>
  <c r="N468" i="22"/>
  <c r="N648" i="22"/>
  <c r="N815" i="22"/>
  <c r="N870" i="22"/>
  <c r="N576" i="22"/>
  <c r="M673" i="22"/>
  <c r="L850" i="22"/>
  <c r="L771" i="22"/>
  <c r="L643" i="22"/>
  <c r="M858" i="22"/>
  <c r="N734" i="22"/>
  <c r="L626" i="22"/>
  <c r="N458" i="22"/>
  <c r="L543" i="22"/>
  <c r="L533" i="22"/>
  <c r="L624" i="22"/>
  <c r="M724" i="22"/>
  <c r="N783" i="22"/>
  <c r="N851" i="22"/>
  <c r="M822" i="22"/>
  <c r="L674" i="22"/>
  <c r="M612" i="22"/>
  <c r="N758" i="22"/>
  <c r="L866" i="22"/>
  <c r="N682" i="22"/>
  <c r="M702" i="22"/>
  <c r="L554" i="22"/>
  <c r="L534" i="22"/>
  <c r="L767" i="22"/>
  <c r="L639" i="22"/>
  <c r="M854" i="22"/>
  <c r="N730" i="22"/>
  <c r="M511" i="22"/>
  <c r="L757" i="22"/>
  <c r="N558" i="22"/>
  <c r="N776" i="22"/>
  <c r="L594" i="22"/>
  <c r="L509" i="22"/>
  <c r="L557" i="22"/>
  <c r="L629" i="22"/>
  <c r="L485" i="22"/>
  <c r="L561" i="22"/>
  <c r="L630" i="22"/>
  <c r="L553" i="22"/>
  <c r="L676" i="22"/>
  <c r="L825" i="22"/>
  <c r="L884" i="22"/>
  <c r="M489" i="22"/>
  <c r="M556" i="22"/>
  <c r="M598" i="22"/>
  <c r="M643" i="22"/>
  <c r="M701" i="22"/>
  <c r="L705" i="22"/>
  <c r="L788" i="22"/>
  <c r="L904" i="22"/>
  <c r="M507" i="22"/>
  <c r="M568" i="22"/>
  <c r="M608" i="22"/>
  <c r="M661" i="22"/>
  <c r="M719" i="22"/>
  <c r="M786" i="22"/>
  <c r="M825" i="22"/>
  <c r="L597" i="22"/>
  <c r="L706" i="22"/>
  <c r="L789" i="22"/>
  <c r="L845" i="22"/>
  <c r="M457" i="22"/>
  <c r="M513" i="22"/>
  <c r="M571" i="22"/>
  <c r="M611" i="22"/>
  <c r="M664" i="22"/>
  <c r="M720" i="22"/>
  <c r="M788" i="22"/>
  <c r="M827" i="22"/>
  <c r="M879" i="22"/>
  <c r="N489" i="22"/>
  <c r="N539" i="22"/>
  <c r="N589" i="22"/>
  <c r="N634" i="22"/>
  <c r="N674" i="22"/>
  <c r="N733" i="22"/>
  <c r="N782" i="22"/>
  <c r="L600" i="22"/>
  <c r="L708" i="22"/>
  <c r="L792" i="22"/>
  <c r="L849" i="22"/>
  <c r="M459" i="22"/>
  <c r="M517" i="22"/>
  <c r="M572" i="22"/>
  <c r="M615" i="22"/>
  <c r="M665" i="22"/>
  <c r="M723" i="22"/>
  <c r="M791" i="22"/>
  <c r="M828" i="22"/>
  <c r="M880" i="22"/>
  <c r="N490" i="22"/>
  <c r="N540" i="22"/>
  <c r="N592" i="22"/>
  <c r="N639" i="22"/>
  <c r="N675" i="22"/>
  <c r="N736" i="22"/>
  <c r="N784" i="22"/>
  <c r="M817" i="22"/>
  <c r="N484" i="22"/>
  <c r="N579" i="22"/>
  <c r="N669" i="22"/>
  <c r="N773" i="22"/>
  <c r="N824" i="22"/>
  <c r="N863" i="22"/>
  <c r="M715" i="22"/>
  <c r="M875" i="22"/>
  <c r="N533" i="22"/>
  <c r="N633" i="22"/>
  <c r="N727" i="22"/>
  <c r="N807" i="22"/>
  <c r="N848" i="22"/>
  <c r="N899" i="22"/>
  <c r="M863" i="22"/>
  <c r="N520" i="22"/>
  <c r="N611" i="22"/>
  <c r="N712" i="22"/>
  <c r="N795" i="22"/>
  <c r="N841" i="22"/>
  <c r="N881" i="22"/>
  <c r="M832" i="22"/>
  <c r="N498" i="22"/>
  <c r="N596" i="22"/>
  <c r="N683" i="22"/>
  <c r="N788" i="22"/>
  <c r="N831" i="22"/>
  <c r="N871" i="22"/>
  <c r="L867" i="22"/>
  <c r="L723" i="22"/>
  <c r="N902" i="22"/>
  <c r="M810" i="22"/>
  <c r="L702" i="22"/>
  <c r="L562" i="22"/>
  <c r="N501" i="22"/>
  <c r="L499" i="22"/>
  <c r="M551" i="22"/>
  <c r="N655" i="22"/>
  <c r="N739" i="22"/>
  <c r="N800" i="22"/>
  <c r="L876" i="22"/>
  <c r="M782" i="22"/>
  <c r="M570" i="22"/>
  <c r="L497" i="22"/>
  <c r="M688" i="22"/>
  <c r="L812" i="22"/>
  <c r="N840" i="22"/>
  <c r="N544" i="22"/>
  <c r="M562" i="22"/>
  <c r="L863" i="22"/>
  <c r="L719" i="22"/>
  <c r="M898" i="22"/>
  <c r="L806" i="22"/>
  <c r="N694" i="22"/>
  <c r="N554" i="22"/>
  <c r="L505" i="22"/>
  <c r="L495" i="22"/>
  <c r="M559" i="22"/>
  <c r="M751" i="22"/>
  <c r="M816" i="22"/>
  <c r="M872" i="22"/>
  <c r="L782" i="22"/>
  <c r="M558" i="22"/>
  <c r="N497" i="22"/>
  <c r="L688" i="22"/>
  <c r="L840" i="22"/>
  <c r="N786" i="22"/>
  <c r="N529" i="22"/>
  <c r="M537" i="22"/>
  <c r="L879" i="22"/>
  <c r="L735" i="22"/>
  <c r="L607" i="22"/>
  <c r="M826" i="22"/>
  <c r="L710" i="22"/>
  <c r="L598" i="22"/>
  <c r="M487" i="22"/>
  <c r="L507" i="22"/>
  <c r="N547" i="22"/>
  <c r="L645" i="22"/>
  <c r="L744" i="22"/>
  <c r="N804" i="22"/>
  <c r="N855" i="22"/>
  <c r="N666" i="22"/>
  <c r="M491" i="22"/>
  <c r="L656" i="22"/>
  <c r="M815" i="22"/>
  <c r="N858" i="22"/>
  <c r="N570" i="22"/>
  <c r="M624" i="22"/>
  <c r="M850" i="22"/>
  <c r="L875" i="22"/>
  <c r="L731" i="22"/>
  <c r="N906" i="22"/>
  <c r="L814" i="22"/>
  <c r="M706" i="22"/>
  <c r="L467" i="22"/>
  <c r="N817" i="22"/>
  <c r="L540" i="22"/>
  <c r="M884" i="22"/>
  <c r="N538" i="22"/>
  <c r="L516" i="22"/>
  <c r="M584" i="22"/>
  <c r="L834" i="22"/>
  <c r="N806" i="22"/>
  <c r="N584" i="22"/>
  <c r="L492" i="22"/>
  <c r="L572" i="22"/>
  <c r="L640" i="22"/>
  <c r="L504" i="22"/>
  <c r="L585" i="22"/>
  <c r="L657" i="22"/>
  <c r="L589" i="22"/>
  <c r="L701" i="22"/>
  <c r="L784" i="22"/>
  <c r="L841" i="22"/>
  <c r="L900" i="22"/>
  <c r="M503" i="22"/>
  <c r="M567" i="22"/>
  <c r="M607" i="22"/>
  <c r="M657" i="22"/>
  <c r="L734" i="22"/>
  <c r="L804" i="22"/>
  <c r="L856" i="22"/>
  <c r="M467" i="22"/>
  <c r="M521" i="22"/>
  <c r="M579" i="22"/>
  <c r="M629" i="22"/>
  <c r="M669" i="22"/>
  <c r="M736" i="22"/>
  <c r="M793" i="22"/>
  <c r="L488" i="22"/>
  <c r="L633" i="22"/>
  <c r="L860" i="22"/>
  <c r="M471" i="22"/>
  <c r="M524" i="22"/>
  <c r="M585" i="22"/>
  <c r="M632" i="22"/>
  <c r="M672" i="22"/>
  <c r="M737" i="22"/>
  <c r="M795" i="22"/>
  <c r="M835" i="22"/>
  <c r="M894" i="22"/>
  <c r="N499" i="22"/>
  <c r="N549" i="22"/>
  <c r="N597" i="22"/>
  <c r="N644" i="22"/>
  <c r="N687" i="22"/>
  <c r="N741" i="22"/>
  <c r="L489" i="22"/>
  <c r="L636" i="22"/>
  <c r="L737" i="22"/>
  <c r="L809" i="22"/>
  <c r="L861" i="22"/>
  <c r="M477" i="22"/>
  <c r="M525" i="22"/>
  <c r="M589" i="22"/>
  <c r="M633" i="22"/>
  <c r="M675" i="22"/>
  <c r="M741" i="22"/>
  <c r="M796" i="22"/>
  <c r="M844" i="22"/>
  <c r="M899" i="22"/>
  <c r="N503" i="22"/>
  <c r="N552" i="22"/>
  <c r="N600" i="22"/>
  <c r="N646" i="22"/>
  <c r="N691" i="22"/>
  <c r="N747" i="22"/>
  <c r="N791" i="22"/>
  <c r="M845" i="22"/>
  <c r="N504" i="22"/>
  <c r="N602" i="22"/>
  <c r="N698" i="22"/>
  <c r="N789" i="22"/>
  <c r="N832" i="22"/>
  <c r="N877" i="22"/>
  <c r="M784" i="22"/>
  <c r="M903" i="22"/>
  <c r="N556" i="22"/>
  <c r="N651" i="22"/>
  <c r="N752" i="22"/>
  <c r="N814" i="22"/>
  <c r="N857" i="22"/>
  <c r="M733" i="22"/>
  <c r="M881" i="22"/>
  <c r="N543" i="22"/>
  <c r="N640" i="22"/>
  <c r="N737" i="22"/>
  <c r="N808" i="22"/>
  <c r="N849" i="22"/>
  <c r="N900" i="22"/>
  <c r="M864" i="22"/>
  <c r="N521" i="22"/>
  <c r="N615" i="22"/>
  <c r="N715" i="22"/>
  <c r="N796" i="22"/>
  <c r="N844" i="22"/>
  <c r="N885" i="22"/>
  <c r="L831" i="22"/>
  <c r="L687" i="22"/>
  <c r="N886" i="22"/>
  <c r="L786" i="22"/>
  <c r="N654" i="22"/>
  <c r="L526" i="22"/>
  <c r="N512" i="22"/>
  <c r="L463" i="22"/>
  <c r="N569" i="22"/>
  <c r="N689" i="22"/>
  <c r="N763" i="22"/>
  <c r="M819" i="22"/>
  <c r="M883" i="22"/>
  <c r="L738" i="22"/>
  <c r="L498" i="22"/>
  <c r="M540" i="22"/>
  <c r="N684" i="22"/>
  <c r="M836" i="22"/>
  <c r="N768" i="22"/>
  <c r="M876" i="22"/>
  <c r="L869" i="22"/>
  <c r="L827" i="22"/>
  <c r="L683" i="22"/>
  <c r="N882" i="22"/>
  <c r="N778" i="22"/>
  <c r="L650" i="22"/>
  <c r="M490" i="22"/>
  <c r="L603" i="22"/>
  <c r="L459" i="22"/>
  <c r="M581" i="22"/>
  <c r="N685" i="22"/>
  <c r="M769" i="22"/>
  <c r="N829" i="22"/>
  <c r="M889" i="22"/>
  <c r="M738" i="22"/>
  <c r="M498" i="22"/>
  <c r="M563" i="22"/>
  <c r="M695" i="22"/>
  <c r="M859" i="22"/>
  <c r="N724" i="22"/>
  <c r="L593" i="22"/>
  <c r="L521" i="22"/>
  <c r="L596" i="22"/>
  <c r="L665" i="22"/>
  <c r="L625" i="22"/>
  <c r="L712" i="22"/>
  <c r="L796" i="22"/>
  <c r="L852" i="22"/>
  <c r="M463" i="22"/>
  <c r="M520" i="22"/>
  <c r="M575" i="22"/>
  <c r="M628" i="22"/>
  <c r="M668" i="22"/>
  <c r="L517" i="22"/>
  <c r="L662" i="22"/>
  <c r="L748" i="22"/>
  <c r="L820" i="22"/>
  <c r="L872" i="22"/>
  <c r="M481" i="22"/>
  <c r="M539" i="22"/>
  <c r="M593" i="22"/>
  <c r="M636" i="22"/>
  <c r="M683" i="22"/>
  <c r="M753" i="22"/>
  <c r="M808" i="22"/>
  <c r="L525" i="22"/>
  <c r="L669" i="22"/>
  <c r="L753" i="22"/>
  <c r="L821" i="22"/>
  <c r="M484" i="22"/>
  <c r="M543" i="22"/>
  <c r="M596" i="22"/>
  <c r="M639" i="22"/>
  <c r="M687" i="22"/>
  <c r="M755" i="22"/>
  <c r="M809" i="22"/>
  <c r="M856" i="22"/>
  <c r="M904" i="22"/>
  <c r="N513" i="22"/>
  <c r="N557" i="22"/>
  <c r="N607" i="22"/>
  <c r="N652" i="22"/>
  <c r="N705" i="22"/>
  <c r="N754" i="22"/>
  <c r="L532" i="22"/>
  <c r="L672" i="22"/>
  <c r="L770" i="22"/>
  <c r="L822" i="22"/>
  <c r="L881" i="22"/>
  <c r="M485" i="22"/>
  <c r="M547" i="22"/>
  <c r="M597" i="22"/>
  <c r="M640" i="22"/>
  <c r="M696" i="22"/>
  <c r="M759" i="22"/>
  <c r="M813" i="22"/>
  <c r="M860" i="22"/>
  <c r="N457" i="22"/>
  <c r="N517" i="22"/>
  <c r="N561" i="22"/>
  <c r="N609" i="22"/>
  <c r="N657" i="22"/>
  <c r="N711" i="22"/>
  <c r="N755" i="22"/>
  <c r="N802" i="22"/>
  <c r="M871" i="22"/>
  <c r="N528" i="22"/>
  <c r="N629" i="22"/>
  <c r="N723" i="22"/>
  <c r="N803" i="22"/>
  <c r="N845" i="22"/>
  <c r="N891" i="22"/>
  <c r="M824" i="22"/>
  <c r="N485" i="22"/>
  <c r="N585" i="22"/>
  <c r="N672" i="22"/>
  <c r="N777" i="22"/>
  <c r="N827" i="22"/>
  <c r="N865" i="22"/>
  <c r="M792" i="22"/>
  <c r="N459" i="22"/>
  <c r="N565" i="22"/>
  <c r="N661" i="22"/>
  <c r="N756" i="22"/>
  <c r="N820" i="22"/>
  <c r="N860" i="22"/>
  <c r="M749" i="22"/>
  <c r="M885" i="22"/>
  <c r="N809" i="22"/>
  <c r="L651" i="22"/>
  <c r="N605" i="22"/>
  <c r="L905" i="22"/>
  <c r="M743" i="22"/>
  <c r="L758" i="22"/>
  <c r="L742" i="22"/>
  <c r="L567" i="22"/>
  <c r="L612" i="22"/>
  <c r="M855" i="22"/>
  <c r="L843" i="22"/>
  <c r="L894" i="22"/>
  <c r="L686" i="22"/>
  <c r="M504" i="22"/>
  <c r="M747" i="22"/>
  <c r="M887" i="22"/>
  <c r="L698" i="22"/>
  <c r="M526" i="22"/>
  <c r="M840" i="22"/>
  <c r="N480" i="22"/>
  <c r="L678" i="22"/>
  <c r="L711" i="22"/>
  <c r="N794" i="22"/>
  <c r="L573" i="22"/>
  <c r="M684" i="22"/>
  <c r="L588" i="22"/>
  <c r="L888" i="22"/>
  <c r="N729" i="22"/>
  <c r="M745" i="22"/>
  <c r="M802" i="22"/>
  <c r="L616" i="22"/>
  <c r="M797" i="22"/>
  <c r="N764" i="22"/>
  <c r="N534" i="22"/>
  <c r="M642" i="22"/>
  <c r="L819" i="22"/>
  <c r="N482" i="22"/>
  <c r="M587" i="22"/>
  <c r="N676" i="22"/>
  <c r="L482" i="22"/>
  <c r="M621" i="22"/>
  <c r="N767" i="22"/>
  <c r="N875" i="22"/>
  <c r="L487" i="22"/>
  <c r="M564" i="22"/>
  <c r="M653" i="22"/>
  <c r="N722" i="22"/>
  <c r="L887" i="22"/>
  <c r="L838" i="22"/>
  <c r="N771" i="22"/>
  <c r="M744" i="22"/>
  <c r="N707" i="22"/>
  <c r="N677" i="22"/>
  <c r="L653" i="22"/>
  <c r="N614" i="22"/>
  <c r="N590" i="22"/>
  <c r="N546" i="22"/>
  <c r="L515" i="22"/>
  <c r="L496" i="22"/>
  <c r="L638" i="22"/>
  <c r="M891" i="22"/>
  <c r="N743" i="22"/>
  <c r="L810" i="22"/>
  <c r="M502" i="22"/>
  <c r="L552" i="22"/>
  <c r="N660" i="22"/>
  <c r="M888" i="22"/>
  <c r="N765" i="22"/>
  <c r="N475" i="22"/>
  <c r="L833" i="22"/>
  <c r="M476" i="22"/>
  <c r="N769" i="22"/>
  <c r="N620" i="22"/>
  <c r="M804" i="22"/>
  <c r="L895" i="22"/>
  <c r="M515" i="22"/>
  <c r="L644" i="22"/>
  <c r="M756" i="22"/>
  <c r="L614" i="22"/>
  <c r="N635" i="22"/>
  <c r="N822" i="22"/>
  <c r="L768" i="22"/>
  <c r="N502" i="22"/>
  <c r="M552" i="22"/>
  <c r="M709" i="22"/>
  <c r="L906" i="22"/>
  <c r="N751" i="22"/>
  <c r="N466" i="22"/>
  <c r="M638" i="22"/>
  <c r="N476" i="22"/>
  <c r="L764" i="22"/>
  <c r="N889" i="22"/>
  <c r="N598" i="22"/>
  <c r="M781" i="22"/>
  <c r="L891" i="22"/>
  <c r="M514" i="22"/>
  <c r="L582" i="22"/>
  <c r="M652" i="22"/>
  <c r="M790" i="22"/>
  <c r="M812" i="22"/>
  <c r="M862" i="22"/>
  <c r="L494" i="22"/>
  <c r="L548" i="22"/>
  <c r="M902" i="22"/>
  <c r="N742" i="22"/>
  <c r="M853" i="22"/>
  <c r="L692" i="22"/>
  <c r="N638" i="22"/>
  <c r="L490" i="22"/>
  <c r="M764" i="22"/>
  <c r="N894" i="22"/>
  <c r="N583" i="22"/>
  <c r="M763" i="22"/>
  <c r="M465" i="22"/>
  <c r="N555" i="22"/>
  <c r="M663" i="22"/>
  <c r="N864" i="22"/>
  <c r="N572" i="22"/>
  <c r="L752" i="22"/>
  <c r="M838" i="22"/>
  <c r="L555" i="22"/>
  <c r="L524" i="22"/>
  <c r="N636" i="22"/>
  <c r="M707" i="22"/>
  <c r="M905" i="22"/>
  <c r="L847" i="22"/>
  <c r="M785" i="22"/>
  <c r="N740" i="22"/>
  <c r="L725" i="22"/>
  <c r="M689" i="22"/>
  <c r="M658" i="22"/>
  <c r="N626" i="22"/>
  <c r="N595" i="22"/>
  <c r="M560" i="22"/>
  <c r="M522" i="22"/>
  <c r="N505" i="22"/>
  <c r="N545" i="22"/>
  <c r="N854" i="22"/>
  <c r="L870" i="22"/>
  <c r="M474" i="22"/>
  <c r="L696" i="22"/>
  <c r="M682" i="22"/>
  <c r="M869" i="22"/>
  <c r="L791" i="22"/>
  <c r="L537" i="22"/>
  <c r="M692" i="22"/>
  <c r="M901" i="22"/>
  <c r="N762" i="22"/>
  <c r="M729" i="22"/>
  <c r="L807" i="22"/>
  <c r="N878" i="22"/>
  <c r="L642" i="22"/>
  <c r="L579" i="22"/>
  <c r="M583" i="22"/>
  <c r="L765" i="22"/>
  <c r="N895" i="22"/>
  <c r="L558" i="22"/>
  <c r="N563" i="22"/>
  <c r="N859" i="22"/>
  <c r="M814" i="22"/>
  <c r="N594" i="22"/>
  <c r="L675" i="22"/>
  <c r="N750" i="22"/>
  <c r="M677" i="22"/>
  <c r="L836" i="22"/>
  <c r="M494" i="22"/>
  <c r="M660" i="22"/>
  <c r="N898" i="22"/>
  <c r="N637" i="22"/>
  <c r="M637" i="22"/>
  <c r="M754" i="22"/>
  <c r="M566" i="22"/>
  <c r="M732" i="22"/>
  <c r="M800" i="22"/>
  <c r="N699" i="22"/>
  <c r="M873" i="22"/>
  <c r="L902" i="22"/>
  <c r="M500" i="22"/>
  <c r="M605" i="22"/>
  <c r="L713" i="22"/>
  <c r="M535" i="22"/>
  <c r="L694" i="22"/>
  <c r="M807" i="22"/>
  <c r="N896" i="22"/>
  <c r="N470" i="22"/>
  <c r="L578" i="22"/>
  <c r="L668" i="22"/>
  <c r="L824" i="22"/>
  <c r="N868" i="22"/>
  <c r="L816" i="22"/>
  <c r="M761" i="22"/>
  <c r="L703" i="22"/>
  <c r="L667" i="22"/>
  <c r="N632" i="22"/>
  <c r="N617" i="22"/>
  <c r="N582" i="22"/>
  <c r="M536" i="22"/>
  <c r="N518" i="22"/>
  <c r="N483" i="22"/>
  <c r="M478" i="22"/>
  <c r="M699" i="22"/>
  <c r="M698" i="22"/>
  <c r="M870" i="22"/>
  <c r="M746" i="22"/>
  <c r="L458" i="22"/>
  <c r="N548" i="22"/>
  <c r="L717" i="22"/>
  <c r="N888" i="22"/>
  <c r="N710" i="22"/>
  <c r="M783" i="22"/>
  <c r="L846" i="22"/>
  <c r="N610" i="22"/>
  <c r="L580" i="22"/>
  <c r="N779" i="22"/>
  <c r="N818" i="22"/>
  <c r="N566" i="22"/>
  <c r="M742" i="22"/>
  <c r="L855" i="22"/>
  <c r="M461" i="22"/>
  <c r="L569" i="22"/>
  <c r="N681" i="22"/>
  <c r="M886" i="22"/>
  <c r="L472" i="22"/>
  <c r="L720" i="22"/>
  <c r="M674" i="22"/>
  <c r="N890" i="22"/>
  <c r="L746" i="22"/>
  <c r="M458" i="22"/>
  <c r="M577" i="22"/>
  <c r="M717" i="22"/>
  <c r="N862" i="22"/>
  <c r="N656" i="22"/>
  <c r="M775" i="22"/>
  <c r="M846" i="22"/>
  <c r="L602" i="22"/>
  <c r="M580" i="22"/>
  <c r="M787" i="22"/>
  <c r="N643" i="22"/>
  <c r="N903" i="22"/>
  <c r="N746" i="22"/>
  <c r="L571" i="22"/>
  <c r="N775" i="22"/>
  <c r="N486" i="22"/>
  <c r="N696" i="22"/>
  <c r="L647" i="22"/>
  <c r="M630" i="22"/>
  <c r="M619" i="22"/>
  <c r="N869" i="22"/>
  <c r="L858" i="22"/>
  <c r="L715" i="22"/>
  <c r="L798" i="22"/>
  <c r="N550" i="22"/>
  <c r="L471" i="22"/>
  <c r="L681" i="22"/>
  <c r="N811" i="22"/>
  <c r="L486" i="22"/>
  <c r="L684" i="22"/>
  <c r="N781" i="22"/>
  <c r="L839" i="22"/>
  <c r="M890" i="22"/>
  <c r="L670" i="22"/>
  <c r="N884" i="22"/>
  <c r="L890" i="22"/>
  <c r="M512" i="22"/>
  <c r="N709" i="22"/>
  <c r="N836" i="22"/>
  <c r="N487" i="22"/>
  <c r="L886" i="22"/>
  <c r="M646" i="22"/>
  <c r="L476" i="22"/>
  <c r="L769" i="22"/>
  <c r="N873" i="22"/>
  <c r="N630" i="22"/>
  <c r="M811" i="22"/>
  <c r="L652" i="22"/>
  <c r="L695" i="22"/>
  <c r="M518" i="22"/>
  <c r="M645" i="22"/>
  <c r="N757" i="22"/>
  <c r="M553" i="22"/>
  <c r="N731" i="22"/>
  <c r="M843" i="22"/>
  <c r="L599" i="22"/>
  <c r="L510" i="22"/>
  <c r="L617" i="22"/>
  <c r="N686" i="22"/>
  <c r="N901" i="22"/>
  <c r="M848" i="22"/>
  <c r="L811" i="22"/>
  <c r="M760" i="22"/>
  <c r="L721" i="22"/>
  <c r="M690" i="22"/>
  <c r="L663" i="22"/>
  <c r="L623" i="22"/>
  <c r="L605" i="22"/>
  <c r="M578" i="22"/>
  <c r="N523" i="22"/>
  <c r="M510" i="22"/>
  <c r="L477" i="22"/>
  <c r="L575" i="22"/>
  <c r="L776" i="22"/>
  <c r="M486" i="22"/>
  <c r="N702" i="22"/>
  <c r="M594" i="22"/>
  <c r="L508" i="22"/>
  <c r="M588" i="22"/>
  <c r="M780" i="22"/>
  <c r="N826" i="22"/>
  <c r="N624" i="22"/>
  <c r="M718" i="22"/>
  <c r="L762" i="22"/>
  <c r="M574" i="22"/>
  <c r="M616" i="22"/>
  <c r="L797" i="22"/>
  <c r="N728" i="22"/>
  <c r="N493" i="22"/>
  <c r="M606" i="22"/>
  <c r="M479" i="22"/>
  <c r="L586" i="22"/>
  <c r="M700" i="22"/>
  <c r="L481" i="22"/>
  <c r="L539" i="22"/>
  <c r="L793" i="22"/>
  <c r="L468" i="22"/>
  <c r="N673" i="22"/>
  <c r="M508" i="22"/>
  <c r="N588" i="22"/>
  <c r="L780" i="22"/>
  <c r="N819" i="22"/>
  <c r="N612" i="22"/>
  <c r="M710" i="22"/>
  <c r="M762" i="22"/>
  <c r="N574" i="22"/>
  <c r="N616" i="22"/>
  <c r="L794" i="22"/>
  <c r="N720" i="22"/>
  <c r="N472" i="22"/>
  <c r="M529" i="22"/>
  <c r="L787" i="22"/>
  <c r="N478" i="22"/>
  <c r="L609" i="22"/>
  <c r="L503" i="22"/>
  <c r="L801" i="22"/>
  <c r="N491" i="22"/>
  <c r="N562" i="22"/>
  <c r="M538" i="22"/>
  <c r="N508" i="22"/>
  <c r="L584" i="22"/>
  <c r="M798" i="22"/>
  <c r="N810" i="22"/>
  <c r="N606" i="22"/>
  <c r="M655" i="22"/>
  <c r="L566" i="22"/>
  <c r="L732" i="22"/>
  <c r="L800" i="22"/>
  <c r="N706" i="22"/>
  <c r="M895" i="22"/>
  <c r="M472" i="22"/>
  <c r="L783" i="22"/>
  <c r="M501" i="22"/>
  <c r="N608" i="22"/>
  <c r="L716" i="22"/>
  <c r="L536" i="22"/>
  <c r="M697" i="22"/>
  <c r="L785" i="22"/>
  <c r="N897" i="22"/>
  <c r="L473" i="22"/>
  <c r="L581" i="22"/>
  <c r="M671" i="22"/>
  <c r="N801" i="22"/>
  <c r="M874" i="22"/>
  <c r="L829" i="22"/>
  <c r="N766" i="22"/>
  <c r="M730" i="22"/>
  <c r="L707" i="22"/>
  <c r="L671" i="22"/>
  <c r="M641" i="22"/>
  <c r="M618" i="22"/>
  <c r="M586" i="22"/>
  <c r="N532" i="22"/>
  <c r="L518" i="22"/>
  <c r="N488" i="22"/>
  <c r="L641" i="22"/>
  <c r="L730" i="22"/>
  <c r="L595" i="22"/>
  <c r="M614" i="22"/>
  <c r="M906" i="22"/>
  <c r="N805" i="22"/>
  <c r="M725" i="22"/>
  <c r="N662" i="22"/>
  <c r="M609" i="22"/>
  <c r="N526" i="22"/>
  <c r="L479" i="22"/>
  <c r="N680" i="22"/>
  <c r="N753" i="22"/>
  <c r="M613" i="22"/>
  <c r="L901" i="22"/>
  <c r="M794" i="22"/>
  <c r="M721" i="22"/>
  <c r="N658" i="22"/>
  <c r="N599" i="22"/>
  <c r="N522" i="22"/>
  <c r="N481" i="22"/>
  <c r="N717" i="22"/>
  <c r="M748" i="22"/>
  <c r="L632" i="22"/>
  <c r="L896" i="22"/>
  <c r="N738" i="22"/>
  <c r="L795" i="22"/>
  <c r="L634" i="22"/>
  <c r="N837" i="22"/>
  <c r="M576" i="22"/>
  <c r="M739" i="22"/>
  <c r="N866" i="22"/>
  <c r="M470" i="22"/>
  <c r="M852" i="22"/>
  <c r="M466" i="22"/>
  <c r="N688" i="22"/>
  <c r="L724" i="22"/>
  <c r="L679" i="22"/>
  <c r="M758" i="22"/>
  <c r="M482" i="22"/>
  <c r="M527" i="22"/>
  <c r="M691" i="22"/>
  <c r="N835" i="22"/>
  <c r="L774" i="22"/>
  <c r="N695" i="22"/>
  <c r="N718" i="22"/>
  <c r="L837" i="22"/>
  <c r="L803" i="22"/>
  <c r="N874" i="22"/>
  <c r="L542" i="22"/>
  <c r="M774" i="22"/>
  <c r="N850" i="22"/>
  <c r="M548" i="22"/>
  <c r="N745" i="22"/>
  <c r="N774" i="22"/>
  <c r="M806" i="22"/>
  <c r="L530" i="22"/>
  <c r="M610" i="22"/>
  <c r="L522" i="22"/>
  <c r="M779" i="22"/>
  <c r="N872" i="22"/>
  <c r="N573" i="22"/>
  <c r="M750" i="22"/>
  <c r="L859" i="22"/>
  <c r="N464" i="22"/>
  <c r="N551" i="22"/>
  <c r="M659" i="22"/>
  <c r="N887" i="22"/>
  <c r="N568" i="22"/>
  <c r="L749" i="22"/>
  <c r="M861" i="22"/>
  <c r="L551" i="22"/>
  <c r="M546" i="22"/>
  <c r="M635" i="22"/>
  <c r="L704" i="22"/>
  <c r="N893" i="22"/>
  <c r="N843" i="22"/>
  <c r="L779" i="22"/>
  <c r="L740" i="22"/>
  <c r="M716" i="22"/>
  <c r="M685" i="22"/>
  <c r="N653" i="22"/>
  <c r="N622" i="22"/>
  <c r="L591" i="22"/>
  <c r="L563" i="22"/>
  <c r="L527" i="22"/>
  <c r="M505" i="22"/>
  <c r="M469" i="22"/>
  <c r="M523" i="22"/>
  <c r="M841" i="22"/>
  <c r="L576" i="22"/>
  <c r="M799" i="22"/>
  <c r="M534" i="22"/>
  <c r="M516" i="22"/>
  <c r="M620" i="22"/>
  <c r="N833" i="22"/>
  <c r="N798" i="22"/>
  <c r="N537" i="22"/>
  <c r="M601" i="22"/>
  <c r="L714" i="22"/>
  <c r="L462" i="22"/>
  <c r="N732" i="22"/>
  <c r="L877" i="22"/>
  <c r="N692" i="22"/>
  <c r="M865" i="22"/>
  <c r="L854" i="22"/>
  <c r="L751" i="22"/>
  <c r="M497" i="22"/>
  <c r="L604" i="22"/>
  <c r="M712" i="22"/>
  <c r="M532" i="22"/>
  <c r="M545" i="22"/>
  <c r="L848" i="22"/>
  <c r="L648" i="22"/>
  <c r="M694" i="22"/>
  <c r="M530" i="22"/>
  <c r="N516" i="22"/>
  <c r="L620" i="22"/>
  <c r="M833" i="22"/>
  <c r="N790" i="22"/>
  <c r="N511" i="22"/>
  <c r="M573" i="22"/>
  <c r="M714" i="22"/>
  <c r="M462" i="22"/>
  <c r="L728" i="22"/>
  <c r="M877" i="22"/>
  <c r="N670" i="22"/>
  <c r="M837" i="22"/>
  <c r="L747" i="22"/>
  <c r="M496" i="22"/>
  <c r="M627" i="22"/>
  <c r="M555" i="22"/>
  <c r="L865" i="22"/>
  <c r="M656" i="22"/>
  <c r="M569" i="22"/>
  <c r="N530" i="22"/>
  <c r="L512" i="22"/>
  <c r="L660" i="22"/>
  <c r="M830" i="22"/>
  <c r="N780" i="22"/>
  <c r="N494" i="22"/>
  <c r="M533" i="22"/>
  <c r="N714" i="22"/>
  <c r="N462" i="22"/>
  <c r="M728" i="22"/>
  <c r="L873" i="22"/>
  <c r="N642" i="22"/>
  <c r="M829" i="22"/>
  <c r="L750" i="22"/>
  <c r="L699" i="22"/>
  <c r="M519" i="22"/>
  <c r="M623" i="22"/>
  <c r="L760" i="22"/>
  <c r="M554" i="22"/>
  <c r="M734" i="22"/>
  <c r="N821" i="22"/>
  <c r="N591" i="22"/>
  <c r="N853" i="22"/>
  <c r="M765" i="22"/>
  <c r="N580" i="22"/>
  <c r="M670" i="22"/>
  <c r="L590" i="22"/>
  <c r="N770" i="22"/>
  <c r="M488" i="22"/>
  <c r="L689" i="22"/>
  <c r="N847" i="22"/>
  <c r="L756" i="22"/>
  <c r="N693" i="22"/>
  <c r="N623" i="22"/>
  <c r="N578" i="22"/>
  <c r="N506" i="22"/>
  <c r="L469" i="22"/>
  <c r="L766" i="22"/>
  <c r="L506" i="22"/>
  <c r="N721" i="22"/>
  <c r="M770" i="22"/>
  <c r="L690" i="22"/>
  <c r="L618" i="22"/>
  <c r="N519" i="22"/>
  <c r="M464" i="22"/>
  <c r="L658" i="22"/>
  <c r="M649" i="22"/>
  <c r="L851" i="22"/>
  <c r="M731" i="22"/>
  <c r="N641" i="22"/>
  <c r="N560" i="22"/>
  <c r="N492" i="22"/>
  <c r="N477" i="22"/>
  <c r="L857" i="22"/>
  <c r="L545" i="22"/>
  <c r="M896" i="22"/>
  <c r="L775" i="22"/>
  <c r="N713" i="22"/>
  <c r="L649" i="22"/>
  <c r="L587" i="22"/>
  <c r="L523" i="22"/>
  <c r="L470" i="22"/>
  <c r="N461" i="22"/>
  <c r="N735" i="22"/>
  <c r="N892" i="22"/>
  <c r="M595" i="22"/>
  <c r="M892" i="22"/>
  <c r="M776" i="22"/>
  <c r="N708" i="22"/>
  <c r="L654" i="22"/>
  <c r="N587" i="22"/>
  <c r="L514" i="22"/>
  <c r="N797" i="22"/>
  <c r="N678" i="22"/>
  <c r="L802" i="22"/>
  <c r="N787" i="22"/>
  <c r="L677" i="22"/>
  <c r="L878" i="22"/>
  <c r="L541" i="22"/>
  <c r="N725" i="22"/>
  <c r="N838" i="22"/>
  <c r="N744" i="22"/>
  <c r="L680" i="22"/>
  <c r="N621" i="22"/>
  <c r="L546" i="22"/>
  <c r="L501" i="22"/>
  <c r="L868" i="22"/>
  <c r="L842" i="22"/>
  <c r="L560" i="22"/>
  <c r="L883" i="22"/>
  <c r="M752" i="22"/>
  <c r="N671" i="22"/>
  <c r="N586" i="22"/>
  <c r="M506" i="22"/>
  <c r="L478" i="22"/>
  <c r="M789" i="22"/>
  <c r="L474" i="22"/>
  <c r="M708" i="22"/>
  <c r="M834" i="22"/>
  <c r="M704" i="22"/>
  <c r="L627" i="22"/>
  <c r="N536" i="22"/>
  <c r="L465" i="22"/>
  <c r="M626" i="22"/>
  <c r="L893" i="22"/>
  <c r="M599" i="22"/>
  <c r="M866" i="22"/>
  <c r="M757" i="22"/>
  <c r="N700" i="22"/>
  <c r="L635" i="22"/>
  <c r="N581" i="22"/>
  <c r="N514" i="22"/>
  <c r="N460" i="22"/>
  <c r="N761" i="22"/>
  <c r="M771" i="22"/>
  <c r="M631" i="22"/>
  <c r="M897" i="22"/>
  <c r="L761" i="22"/>
  <c r="N697" i="22"/>
  <c r="L631" i="22"/>
  <c r="N577" i="22"/>
  <c r="N510" i="22"/>
  <c r="N559" i="22"/>
  <c r="M740" i="22"/>
  <c r="M509" i="22"/>
  <c r="N852" i="22"/>
  <c r="N793" i="22"/>
  <c r="L823" i="22"/>
  <c r="M882" i="22"/>
  <c r="N618" i="22"/>
  <c r="N905" i="22"/>
  <c r="L815" i="22"/>
  <c r="L726" i="22"/>
  <c r="N659" i="22"/>
  <c r="N604" i="22"/>
  <c r="N527" i="22"/>
  <c r="L483" i="22"/>
  <c r="L550" i="22"/>
  <c r="L874" i="22"/>
  <c r="M650" i="22"/>
  <c r="M851" i="22"/>
  <c r="M735" i="22"/>
  <c r="N645" i="22"/>
  <c r="N564" i="22"/>
  <c r="L500" i="22"/>
  <c r="N883" i="22"/>
  <c r="M839" i="22"/>
  <c r="L528" i="22"/>
  <c r="L805" i="22"/>
  <c r="M766" i="22"/>
  <c r="M686" i="22"/>
  <c r="L613" i="22"/>
  <c r="N515" i="22"/>
  <c r="M460" i="22"/>
  <c r="M693" i="22"/>
  <c r="M667" i="22"/>
  <c r="N839" i="22"/>
  <c r="L743" i="22"/>
  <c r="M680" i="22"/>
  <c r="M622" i="22"/>
  <c r="L559" i="22"/>
  <c r="N500" i="22"/>
  <c r="L464" i="22"/>
  <c r="M531" i="22"/>
  <c r="N825" i="22"/>
  <c r="M492" i="22"/>
  <c r="N690" i="22"/>
  <c r="M857" i="22"/>
  <c r="L739" i="22"/>
  <c r="M676" i="22"/>
  <c r="N625" i="22"/>
  <c r="M550" i="22"/>
  <c r="N496" i="22"/>
  <c r="M678" i="22"/>
  <c r="L460" i="22"/>
  <c r="L570" i="22"/>
  <c r="L577" i="22"/>
  <c r="N650" i="22"/>
  <c r="M602" i="22"/>
  <c r="N541" i="22"/>
  <c r="M483" i="22"/>
  <c r="L622" i="22"/>
  <c r="L491" i="22"/>
  <c r="M654" i="22"/>
  <c r="M893" i="22"/>
  <c r="M767" i="22"/>
  <c r="N704" i="22"/>
  <c r="N649" i="22"/>
  <c r="M591" i="22"/>
  <c r="L519" i="22"/>
  <c r="M473" i="22"/>
  <c r="M662" i="22"/>
  <c r="L685" i="22"/>
  <c r="M842" i="22"/>
  <c r="N703" i="22"/>
  <c r="N627" i="22"/>
  <c r="N542" i="22"/>
  <c r="N473" i="22"/>
  <c r="M549" i="22"/>
  <c r="L882" i="22"/>
  <c r="M582" i="22"/>
  <c r="M878" i="22"/>
  <c r="N749" i="22"/>
  <c r="N667" i="22"/>
  <c r="M590" i="22"/>
  <c r="N509" i="22"/>
  <c r="N474" i="22"/>
  <c r="M803" i="22"/>
  <c r="N469" i="22"/>
  <c r="M703" i="22"/>
  <c r="N816" i="22"/>
  <c r="M726" i="22"/>
  <c r="L659" i="22"/>
  <c r="N613" i="22"/>
  <c r="N535" i="22"/>
  <c r="N479" i="22"/>
  <c r="N812" i="22"/>
  <c r="M625" i="22"/>
  <c r="N879" i="22"/>
  <c r="M542" i="22"/>
  <c r="N726" i="22"/>
  <c r="N842" i="22"/>
  <c r="M722" i="22"/>
  <c r="N663" i="22"/>
  <c r="M617" i="22"/>
  <c r="N531" i="22"/>
  <c r="N465" i="22"/>
  <c r="M289" i="21"/>
  <c r="O297" i="21"/>
  <c r="M1211" i="21"/>
  <c r="O1219" i="21"/>
  <c r="O1191" i="21"/>
  <c r="N1159" i="21"/>
  <c r="N1171" i="21"/>
  <c r="O1143" i="21"/>
  <c r="O1123" i="21"/>
  <c r="N1099" i="21"/>
  <c r="O1075" i="21"/>
  <c r="M1011" i="21"/>
  <c r="N987" i="21"/>
  <c r="O963" i="21"/>
  <c r="M943" i="21"/>
  <c r="N932" i="21"/>
  <c r="N919" i="21"/>
  <c r="N887" i="21"/>
  <c r="O895" i="21"/>
  <c r="N863" i="21"/>
  <c r="M875" i="21"/>
  <c r="O839" i="21"/>
  <c r="M819" i="21"/>
  <c r="N795" i="21"/>
  <c r="O771" i="21"/>
  <c r="O715" i="21"/>
  <c r="O659" i="21"/>
  <c r="O647" i="21"/>
  <c r="O591" i="21"/>
  <c r="O535" i="21"/>
  <c r="O523" i="21"/>
  <c r="N466" i="21"/>
  <c r="N423" i="21"/>
  <c r="O335" i="21"/>
  <c r="N311" i="21"/>
  <c r="M241" i="21"/>
  <c r="M186" i="21"/>
  <c r="M162" i="21"/>
  <c r="O138" i="21"/>
  <c r="O107" i="21"/>
  <c r="O70" i="21"/>
  <c r="O14" i="21"/>
  <c r="M1224" i="21"/>
  <c r="O312" i="21"/>
  <c r="O135" i="21"/>
  <c r="O283" i="21"/>
  <c r="M1193" i="21"/>
  <c r="N1125" i="21"/>
  <c r="N1013" i="21"/>
  <c r="M833" i="21"/>
  <c r="M609" i="21"/>
  <c r="O648" i="21"/>
  <c r="N289" i="21"/>
  <c r="N1243" i="21"/>
  <c r="O1215" i="21"/>
  <c r="N1183" i="21"/>
  <c r="N1199" i="21"/>
  <c r="M1171" i="21"/>
  <c r="N1115" i="21"/>
  <c r="M1059" i="21"/>
  <c r="N1047" i="21"/>
  <c r="N991" i="21"/>
  <c r="N935" i="21"/>
  <c r="N923" i="21"/>
  <c r="M867" i="21"/>
  <c r="O843" i="21"/>
  <c r="O787" i="21"/>
  <c r="M767" i="21"/>
  <c r="M743" i="21"/>
  <c r="O719" i="21"/>
  <c r="M699" i="21"/>
  <c r="N675" i="21"/>
  <c r="O632" i="21"/>
  <c r="M587" i="21"/>
  <c r="N563" i="21"/>
  <c r="M575" i="21"/>
  <c r="N532" i="21"/>
  <c r="M500" i="21"/>
  <c r="N470" i="21"/>
  <c r="N445" i="21"/>
  <c r="O415" i="21"/>
  <c r="M395" i="21"/>
  <c r="N371" i="21"/>
  <c r="O347" i="21"/>
  <c r="N315" i="21"/>
  <c r="N233" i="21"/>
  <c r="N222" i="21"/>
  <c r="N166" i="21"/>
  <c r="N110" i="21"/>
  <c r="O74" i="21"/>
  <c r="O18" i="21"/>
  <c r="N290" i="21"/>
  <c r="N1208" i="21"/>
  <c r="M1184" i="21"/>
  <c r="O440" i="21"/>
  <c r="O336" i="21"/>
  <c r="N258" i="21"/>
  <c r="O238" i="21"/>
  <c r="M199" i="21"/>
  <c r="M19" i="21"/>
  <c r="M291" i="21"/>
  <c r="O1241" i="21"/>
  <c r="O1221" i="21"/>
  <c r="M1182" i="21"/>
  <c r="M1133" i="21"/>
  <c r="O1109" i="21"/>
  <c r="N1089" i="21"/>
  <c r="N1065" i="21"/>
  <c r="N1041" i="21"/>
  <c r="M1025" i="21"/>
  <c r="O933" i="21"/>
  <c r="N889" i="21"/>
  <c r="M845" i="21"/>
  <c r="O797" i="21"/>
  <c r="N709" i="21"/>
  <c r="M665" i="21"/>
  <c r="O617" i="21"/>
  <c r="N573" i="21"/>
  <c r="N498" i="21"/>
  <c r="O447" i="21"/>
  <c r="N393" i="21"/>
  <c r="M349" i="21"/>
  <c r="O275" i="21"/>
  <c r="N188" i="21"/>
  <c r="M144" i="21"/>
  <c r="O96" i="21"/>
  <c r="N8" i="21"/>
  <c r="M284" i="21"/>
  <c r="N1218" i="21"/>
  <c r="M1174" i="21"/>
  <c r="O1107" i="21"/>
  <c r="N1038" i="21"/>
  <c r="O962" i="21"/>
  <c r="M890" i="21"/>
  <c r="M814" i="21"/>
  <c r="M738" i="21"/>
  <c r="O662" i="21"/>
  <c r="O586" i="21"/>
  <c r="O507" i="21"/>
  <c r="N394" i="21"/>
  <c r="N257" i="21"/>
  <c r="N89" i="21"/>
  <c r="O964" i="21"/>
  <c r="N520" i="21"/>
  <c r="O1239" i="21"/>
  <c r="N1187" i="21"/>
  <c r="O783" i="21"/>
  <c r="M763" i="21"/>
  <c r="M739" i="21"/>
  <c r="N683" i="21"/>
  <c r="N671" i="21"/>
  <c r="O615" i="21"/>
  <c r="N559" i="21"/>
  <c r="N547" i="21"/>
  <c r="M492" i="21"/>
  <c r="O436" i="21"/>
  <c r="O411" i="21"/>
  <c r="O399" i="21"/>
  <c r="O343" i="21"/>
  <c r="M261" i="21"/>
  <c r="O249" i="21"/>
  <c r="O194" i="21"/>
  <c r="N150" i="21"/>
  <c r="N94" i="21"/>
  <c r="M50" i="21"/>
  <c r="N1240" i="21"/>
  <c r="M372" i="21"/>
  <c r="N183" i="21"/>
  <c r="N47" i="21"/>
  <c r="M1217" i="21"/>
  <c r="N1149" i="21"/>
  <c r="N1037" i="21"/>
  <c r="O921" i="21"/>
  <c r="O741" i="21"/>
  <c r="O561" i="21"/>
  <c r="O425" i="21"/>
  <c r="M267" i="21"/>
  <c r="N157" i="21"/>
  <c r="O40" i="21"/>
  <c r="O1250" i="21"/>
  <c r="M1118" i="21"/>
  <c r="M994" i="21"/>
  <c r="O842" i="21"/>
  <c r="M694" i="21"/>
  <c r="N1100" i="21"/>
  <c r="M285" i="21"/>
  <c r="O293" i="21"/>
  <c r="N1235" i="21"/>
  <c r="N1211" i="21"/>
  <c r="O1187" i="21"/>
  <c r="O1159" i="21"/>
  <c r="M1139" i="21"/>
  <c r="M1083" i="21"/>
  <c r="M1071" i="21"/>
  <c r="N1015" i="21"/>
  <c r="O967" i="21"/>
  <c r="O911" i="21"/>
  <c r="M891" i="21"/>
  <c r="M835" i="21"/>
  <c r="N811" i="21"/>
  <c r="M823" i="21"/>
  <c r="M799" i="21"/>
  <c r="O775" i="21"/>
  <c r="M711" i="21"/>
  <c r="N687" i="21"/>
  <c r="N663" i="21"/>
  <c r="M643" i="21"/>
  <c r="N619" i="21"/>
  <c r="O595" i="21"/>
  <c r="N539" i="21"/>
  <c r="M519" i="21"/>
  <c r="N488" i="21"/>
  <c r="O462" i="21"/>
  <c r="N432" i="21"/>
  <c r="N383" i="21"/>
  <c r="O359" i="21"/>
  <c r="M339" i="21"/>
  <c r="O265" i="21"/>
  <c r="O210" i="21"/>
  <c r="M190" i="21"/>
  <c r="M134" i="21"/>
  <c r="M122" i="21"/>
  <c r="N98" i="21"/>
  <c r="N42" i="21"/>
  <c r="N99" i="21"/>
  <c r="M168" i="22"/>
  <c r="N375" i="22"/>
  <c r="N213" i="22"/>
  <c r="N123" i="22"/>
  <c r="N78" i="22"/>
  <c r="M302" i="22"/>
  <c r="M212" i="22"/>
  <c r="N159" i="22"/>
  <c r="N195" i="22"/>
  <c r="M392" i="22"/>
  <c r="N456" i="22"/>
  <c r="M284" i="22"/>
  <c r="L159" i="22"/>
  <c r="N105" i="22"/>
  <c r="N168" i="22"/>
  <c r="N348" i="22"/>
  <c r="N411" i="22"/>
  <c r="M248" i="22"/>
  <c r="M428" i="22"/>
  <c r="N96" i="22"/>
  <c r="L33" i="22"/>
  <c r="L77" i="22"/>
  <c r="M131" i="22"/>
  <c r="L177" i="22"/>
  <c r="L212" i="22"/>
  <c r="M267" i="22"/>
  <c r="L302" i="22"/>
  <c r="L356" i="22"/>
  <c r="L401" i="22"/>
  <c r="M456" i="22"/>
  <c r="N24" i="22"/>
  <c r="L51" i="22"/>
  <c r="L95" i="22"/>
  <c r="L140" i="22"/>
  <c r="L185" i="22"/>
  <c r="M230" i="22"/>
  <c r="M275" i="22"/>
  <c r="M321" i="22"/>
  <c r="L375" i="22"/>
  <c r="L420" i="22"/>
  <c r="N240" i="22"/>
  <c r="M338" i="22"/>
  <c r="L23" i="22"/>
  <c r="L68" i="22"/>
  <c r="M123" i="22"/>
  <c r="L167" i="22"/>
  <c r="M213" i="22"/>
  <c r="L257" i="22"/>
  <c r="L293" i="22"/>
  <c r="M357" i="22"/>
  <c r="M401" i="22"/>
  <c r="L456" i="22"/>
  <c r="M105" i="22"/>
  <c r="L276" i="22"/>
  <c r="N303" i="22"/>
  <c r="M113" i="22"/>
  <c r="M294" i="22"/>
  <c r="N393" i="22"/>
  <c r="M132" i="22"/>
  <c r="L303" i="22"/>
  <c r="M221" i="22"/>
  <c r="M185" i="22"/>
  <c r="L410" i="22"/>
  <c r="N320" i="22"/>
  <c r="N32" i="22"/>
  <c r="N77" i="22"/>
  <c r="N167" i="22"/>
  <c r="N302" i="22"/>
  <c r="N365" i="22"/>
  <c r="N356" i="22"/>
  <c r="N68" i="22"/>
  <c r="N149" i="22"/>
  <c r="N203" i="22"/>
  <c r="N338" i="22"/>
  <c r="N437" i="22"/>
  <c r="M410" i="22"/>
  <c r="N186" i="22"/>
  <c r="N132" i="22"/>
  <c r="N429" i="22"/>
  <c r="M14" i="22"/>
  <c r="M95" i="22"/>
  <c r="L42" i="22"/>
  <c r="N447" i="22"/>
  <c r="N114" i="22"/>
  <c r="M257" i="22"/>
  <c r="N141" i="22"/>
  <c r="N87" i="22"/>
  <c r="M437" i="22"/>
  <c r="N402" i="22"/>
  <c r="M77" i="22"/>
  <c r="M239" i="22"/>
  <c r="L86" i="22"/>
  <c r="N69" i="22"/>
  <c r="M356" i="22"/>
  <c r="L383" i="22"/>
  <c r="M42" i="22"/>
  <c r="M87" i="22"/>
  <c r="L141" i="22"/>
  <c r="L186" i="22"/>
  <c r="M231" i="22"/>
  <c r="M276" i="22"/>
  <c r="L320" i="22"/>
  <c r="M375" i="22"/>
  <c r="M420" i="22"/>
  <c r="M419" i="22"/>
  <c r="N321" i="22"/>
  <c r="M59" i="22"/>
  <c r="L105" i="22"/>
  <c r="L149" i="22"/>
  <c r="L194" i="22"/>
  <c r="L240" i="22"/>
  <c r="L284" i="22"/>
  <c r="L338" i="22"/>
  <c r="M384" i="22"/>
  <c r="M438" i="22"/>
  <c r="N384" i="22"/>
  <c r="L113" i="22"/>
  <c r="M33" i="22"/>
  <c r="L87" i="22"/>
  <c r="L131" i="22"/>
  <c r="M186" i="22"/>
  <c r="L221" i="22"/>
  <c r="L267" i="22"/>
  <c r="M312" i="22"/>
  <c r="L365" i="22"/>
  <c r="L411" i="22"/>
  <c r="M50" i="22"/>
  <c r="M149" i="22"/>
  <c r="M330" i="22"/>
  <c r="N51" i="22"/>
  <c r="M159" i="22"/>
  <c r="M348" i="22"/>
  <c r="L114" i="22"/>
  <c r="M177" i="22"/>
  <c r="L357" i="22"/>
  <c r="M141" i="22"/>
  <c r="M366" i="22"/>
  <c r="M86" i="22"/>
  <c r="N248" i="22"/>
  <c r="N158" i="22"/>
  <c r="N383" i="22"/>
  <c r="N95" i="22"/>
  <c r="N230" i="22"/>
  <c r="N257" i="22"/>
  <c r="N284" i="22"/>
  <c r="N410" i="22"/>
  <c r="N419" i="22"/>
  <c r="N131" i="22"/>
  <c r="N266" i="22"/>
  <c r="N329" i="22"/>
  <c r="L429" i="22"/>
  <c r="N366" i="22"/>
  <c r="L41" i="22"/>
  <c r="L312" i="22"/>
  <c r="N204" i="22"/>
  <c r="N33" i="22"/>
  <c r="M122" i="22"/>
  <c r="L329" i="22"/>
  <c r="M23" i="22"/>
  <c r="L158" i="22"/>
  <c r="L428" i="22"/>
  <c r="N15" i="22"/>
  <c r="L96" i="22"/>
  <c r="L311" i="22"/>
  <c r="N438" i="22"/>
  <c r="L122" i="22"/>
  <c r="N420" i="22"/>
  <c r="L330" i="22"/>
  <c r="N231" i="22"/>
  <c r="M311" i="22"/>
  <c r="L60" i="22"/>
  <c r="M104" i="22"/>
  <c r="L150" i="22"/>
  <c r="L195" i="22"/>
  <c r="M240" i="22"/>
  <c r="L285" i="22"/>
  <c r="L339" i="22"/>
  <c r="L384" i="22"/>
  <c r="L438" i="22"/>
  <c r="N150" i="22"/>
  <c r="L24" i="22"/>
  <c r="L69" i="22"/>
  <c r="L123" i="22"/>
  <c r="L168" i="22"/>
  <c r="L203" i="22"/>
  <c r="L258" i="22"/>
  <c r="L294" i="22"/>
  <c r="L347" i="22"/>
  <c r="M402" i="22"/>
  <c r="L446" i="22"/>
  <c r="L59" i="22"/>
  <c r="L249" i="22"/>
  <c r="L50" i="22"/>
  <c r="M96" i="22"/>
  <c r="M150" i="22"/>
  <c r="M195" i="22"/>
  <c r="L231" i="22"/>
  <c r="L275" i="22"/>
  <c r="M329" i="22"/>
  <c r="L374" i="22"/>
  <c r="L419" i="22"/>
  <c r="M32" i="22"/>
  <c r="M194" i="22"/>
  <c r="M383" i="22"/>
  <c r="L14" i="22"/>
  <c r="M203" i="22"/>
  <c r="L392" i="22"/>
  <c r="M24" i="22"/>
  <c r="L213" i="22"/>
  <c r="L402" i="22"/>
  <c r="L321" i="22"/>
  <c r="M41" i="22"/>
  <c r="N455" i="22"/>
  <c r="N176" i="22"/>
  <c r="N401" i="22"/>
  <c r="N311" i="22"/>
  <c r="N23" i="22"/>
  <c r="N122" i="22"/>
  <c r="N113" i="22"/>
  <c r="N212" i="22"/>
  <c r="N50" i="22"/>
  <c r="N347" i="22"/>
  <c r="N59" i="22"/>
  <c r="N194" i="22"/>
  <c r="N185" i="22"/>
  <c r="M176" i="22"/>
  <c r="N285" i="22"/>
  <c r="M320" i="22"/>
  <c r="N177" i="22"/>
  <c r="M365" i="22"/>
  <c r="M374" i="22"/>
  <c r="N312" i="22"/>
  <c r="N267" i="22"/>
  <c r="N294" i="22"/>
  <c r="N60" i="22"/>
  <c r="N357" i="22"/>
  <c r="M347" i="22"/>
  <c r="N276" i="22"/>
  <c r="N249" i="22"/>
  <c r="N258" i="22"/>
  <c r="N42" i="22"/>
  <c r="N339" i="22"/>
  <c r="M140" i="22"/>
  <c r="N222" i="22"/>
  <c r="M15" i="22"/>
  <c r="M68" i="22"/>
  <c r="M114" i="22"/>
  <c r="M167" i="22"/>
  <c r="L204" i="22"/>
  <c r="M249" i="22"/>
  <c r="M293" i="22"/>
  <c r="L348" i="22"/>
  <c r="M393" i="22"/>
  <c r="L447" i="22"/>
  <c r="L437" i="22"/>
  <c r="L32" i="22"/>
  <c r="M78" i="22"/>
  <c r="L132" i="22"/>
  <c r="L176" i="22"/>
  <c r="L222" i="22"/>
  <c r="M266" i="22"/>
  <c r="M303" i="22"/>
  <c r="L366" i="22"/>
  <c r="M411" i="22"/>
  <c r="L455" i="22"/>
  <c r="N330" i="22"/>
  <c r="L15" i="22"/>
  <c r="M60" i="22"/>
  <c r="L104" i="22"/>
  <c r="M158" i="22"/>
  <c r="M204" i="22"/>
  <c r="L239" i="22"/>
  <c r="M285" i="22"/>
  <c r="M339" i="22"/>
  <c r="L393" i="22"/>
  <c r="M447" i="22"/>
  <c r="M51" i="22"/>
  <c r="L230" i="22"/>
  <c r="M429" i="22"/>
  <c r="M69" i="22"/>
  <c r="L248" i="22"/>
  <c r="M446" i="22"/>
  <c r="L78" i="22"/>
  <c r="M258" i="22"/>
  <c r="M455" i="22"/>
  <c r="L266" i="22"/>
  <c r="M222" i="22"/>
  <c r="N392" i="22"/>
  <c r="N104" i="22"/>
  <c r="N221" i="22"/>
  <c r="N239" i="22"/>
  <c r="N374" i="22"/>
  <c r="N14" i="22"/>
  <c r="N428" i="22"/>
  <c r="N140" i="22"/>
  <c r="N293" i="22"/>
  <c r="N275" i="22"/>
  <c r="N446" i="22"/>
  <c r="N86" i="22"/>
  <c r="N41" i="22"/>
  <c r="N25" i="22"/>
  <c r="L10" i="22"/>
  <c r="L26" i="22"/>
  <c r="N66" i="22"/>
  <c r="L74" i="22"/>
  <c r="M94" i="22"/>
  <c r="N115" i="22"/>
  <c r="L126" i="22"/>
  <c r="L134" i="22"/>
  <c r="N174" i="22"/>
  <c r="M187" i="22"/>
  <c r="L202" i="22"/>
  <c r="N226" i="22"/>
  <c r="M246" i="22"/>
  <c r="L254" i="22"/>
  <c r="N282" i="22"/>
  <c r="M295" i="22"/>
  <c r="L306" i="22"/>
  <c r="N334" i="22"/>
  <c r="M354" i="22"/>
  <c r="L350" i="22"/>
  <c r="N399" i="22"/>
  <c r="M415" i="22"/>
  <c r="L423" i="22"/>
  <c r="M451" i="22"/>
  <c r="M369" i="22"/>
  <c r="L21" i="22"/>
  <c r="N8" i="22"/>
  <c r="M40" i="22"/>
  <c r="M48" i="22"/>
  <c r="N20" i="22"/>
  <c r="M16" i="22"/>
  <c r="L11" i="22"/>
  <c r="N27" i="22"/>
  <c r="M39" i="22"/>
  <c r="L35" i="22"/>
  <c r="N52" i="22"/>
  <c r="M55" i="22"/>
  <c r="L67" i="22"/>
  <c r="N75" i="22"/>
  <c r="M71" i="22"/>
  <c r="L83" i="22"/>
  <c r="N91" i="22"/>
  <c r="M103" i="22"/>
  <c r="L99" i="22"/>
  <c r="N107" i="22"/>
  <c r="M119" i="22"/>
  <c r="N139" i="22"/>
  <c r="M135" i="22"/>
  <c r="L147" i="22"/>
  <c r="N155" i="22"/>
  <c r="M160" i="22"/>
  <c r="L163" i="22"/>
  <c r="N171" i="22"/>
  <c r="M183" i="22"/>
  <c r="L179" i="22"/>
  <c r="N196" i="22"/>
  <c r="M199" i="22"/>
  <c r="L211" i="22"/>
  <c r="N219" i="22"/>
  <c r="M215" i="22"/>
  <c r="L227" i="22"/>
  <c r="N235" i="22"/>
  <c r="M247" i="22"/>
  <c r="L243" i="22"/>
  <c r="N251" i="22"/>
  <c r="M263" i="22"/>
  <c r="N283" i="22"/>
  <c r="M279" i="22"/>
  <c r="L291" i="22"/>
  <c r="N299" i="22"/>
  <c r="M304" i="22"/>
  <c r="L307" i="22"/>
  <c r="N315" i="22"/>
  <c r="M327" i="22"/>
  <c r="L323" i="22"/>
  <c r="N340" i="22"/>
  <c r="M343" i="22"/>
  <c r="L355" i="22"/>
  <c r="N363" i="22"/>
  <c r="M359" i="22"/>
  <c r="L380" i="22"/>
  <c r="N388" i="22"/>
  <c r="M400" i="22"/>
  <c r="L396" i="22"/>
  <c r="N404" i="22"/>
  <c r="M416" i="22"/>
  <c r="N436" i="22"/>
  <c r="M432" i="22"/>
  <c r="L444" i="22"/>
  <c r="N452" i="22"/>
  <c r="M367" i="22"/>
  <c r="L370" i="22"/>
  <c r="N30" i="22"/>
  <c r="M43" i="22"/>
  <c r="L58" i="22"/>
  <c r="N82" i="22"/>
  <c r="M98" i="22"/>
  <c r="L118" i="22"/>
  <c r="N146" i="22"/>
  <c r="M154" i="22"/>
  <c r="L162" i="22"/>
  <c r="N190" i="22"/>
  <c r="M210" i="22"/>
  <c r="N242" i="22"/>
  <c r="M262" i="22"/>
  <c r="L278" i="22"/>
  <c r="N318" i="22"/>
  <c r="M331" i="22"/>
  <c r="L346" i="22"/>
  <c r="N379" i="22"/>
  <c r="M395" i="22"/>
  <c r="N448" i="22"/>
  <c r="L22" i="22"/>
  <c r="M18" i="22"/>
  <c r="N9" i="22"/>
  <c r="M29" i="22"/>
  <c r="M34" i="22"/>
  <c r="N49" i="22"/>
  <c r="M45" i="22"/>
  <c r="L57" i="22"/>
  <c r="N65" i="22"/>
  <c r="M70" i="22"/>
  <c r="L73" i="22"/>
  <c r="N81" i="22"/>
  <c r="M93" i="22"/>
  <c r="L89" i="22"/>
  <c r="N106" i="22"/>
  <c r="M109" i="22"/>
  <c r="L121" i="22"/>
  <c r="N129" i="22"/>
  <c r="M125" i="22"/>
  <c r="L137" i="22"/>
  <c r="N145" i="22"/>
  <c r="M157" i="22"/>
  <c r="L153" i="22"/>
  <c r="N161" i="22"/>
  <c r="M173" i="22"/>
  <c r="M178" i="22"/>
  <c r="N193" i="22"/>
  <c r="M189" i="22"/>
  <c r="L201" i="22"/>
  <c r="N209" i="22"/>
  <c r="M214" i="22"/>
  <c r="L217" i="22"/>
  <c r="N225" i="22"/>
  <c r="M237" i="22"/>
  <c r="L233" i="22"/>
  <c r="N250" i="22"/>
  <c r="M253" i="22"/>
  <c r="L265" i="22"/>
  <c r="N273" i="22"/>
  <c r="M269" i="22"/>
  <c r="L281" i="22"/>
  <c r="N289" i="22"/>
  <c r="M301" i="22"/>
  <c r="L297" i="22"/>
  <c r="N305" i="22"/>
  <c r="M317" i="22"/>
  <c r="N337" i="22"/>
  <c r="M333" i="22"/>
  <c r="L345" i="22"/>
  <c r="N353" i="22"/>
  <c r="M358" i="22"/>
  <c r="L361" i="22"/>
  <c r="N378" i="22"/>
  <c r="M390" i="22"/>
  <c r="L386" i="22"/>
  <c r="N403" i="22"/>
  <c r="M25" i="22"/>
  <c r="M10" i="22"/>
  <c r="N46" i="22"/>
  <c r="M66" i="22"/>
  <c r="M74" i="22"/>
  <c r="N102" i="22"/>
  <c r="M115" i="22"/>
  <c r="M126" i="22"/>
  <c r="N166" i="22"/>
  <c r="M174" i="22"/>
  <c r="N206" i="22"/>
  <c r="M226" i="22"/>
  <c r="L246" i="22"/>
  <c r="N274" i="22"/>
  <c r="M282" i="22"/>
  <c r="N314" i="22"/>
  <c r="M334" i="22"/>
  <c r="L354" i="22"/>
  <c r="N391" i="22"/>
  <c r="M399" i="22"/>
  <c r="L415" i="22"/>
  <c r="N443" i="22"/>
  <c r="N451" i="22"/>
  <c r="L369" i="22"/>
  <c r="N12" i="22"/>
  <c r="L8" i="22"/>
  <c r="L40" i="22"/>
  <c r="N56" i="22"/>
  <c r="M20" i="22"/>
  <c r="N31" i="22"/>
  <c r="M27" i="22"/>
  <c r="L39" i="22"/>
  <c r="N47" i="22"/>
  <c r="L55" i="22"/>
  <c r="N63" i="22"/>
  <c r="M75" i="22"/>
  <c r="L71" i="22"/>
  <c r="N88" i="22"/>
  <c r="M91" i="22"/>
  <c r="L103" i="22"/>
  <c r="N111" i="22"/>
  <c r="M107" i="22"/>
  <c r="L119" i="22"/>
  <c r="N127" i="22"/>
  <c r="M139" i="22"/>
  <c r="L135" i="22"/>
  <c r="N143" i="22"/>
  <c r="M155" i="22"/>
  <c r="N175" i="22"/>
  <c r="M171" i="22"/>
  <c r="L183" i="22"/>
  <c r="N191" i="22"/>
  <c r="M196" i="22"/>
  <c r="L199" i="22"/>
  <c r="N207" i="22"/>
  <c r="M219" i="22"/>
  <c r="L215" i="22"/>
  <c r="N232" i="22"/>
  <c r="M235" i="22"/>
  <c r="L247" i="22"/>
  <c r="N255" i="22"/>
  <c r="M251" i="22"/>
  <c r="L263" i="22"/>
  <c r="N271" i="22"/>
  <c r="M283" i="22"/>
  <c r="L279" i="22"/>
  <c r="N287" i="22"/>
  <c r="M299" i="22"/>
  <c r="N319" i="22"/>
  <c r="M315" i="22"/>
  <c r="L327" i="22"/>
  <c r="N335" i="22"/>
  <c r="M340" i="22"/>
  <c r="L343" i="22"/>
  <c r="N351" i="22"/>
  <c r="M363" i="22"/>
  <c r="L359" i="22"/>
  <c r="N385" i="22"/>
  <c r="M388" i="22"/>
  <c r="L400" i="22"/>
  <c r="N408" i="22"/>
  <c r="M404" i="22"/>
  <c r="L416" i="22"/>
  <c r="N424" i="22"/>
  <c r="M436" i="22"/>
  <c r="L432" i="22"/>
  <c r="N440" i="22"/>
  <c r="M452" i="22"/>
  <c r="N19" i="22"/>
  <c r="L30" i="22"/>
  <c r="N62" i="22"/>
  <c r="M82" i="22"/>
  <c r="L98" i="22"/>
  <c r="N138" i="22"/>
  <c r="L146" i="22"/>
  <c r="L154" i="22"/>
  <c r="N182" i="22"/>
  <c r="M190" i="22"/>
  <c r="L210" i="22"/>
  <c r="N238" i="22"/>
  <c r="M242" i="22"/>
  <c r="L262" i="22"/>
  <c r="N298" i="22"/>
  <c r="M318" i="22"/>
  <c r="N362" i="22"/>
  <c r="M379" i="22"/>
  <c r="L395" i="22"/>
  <c r="M435" i="22"/>
  <c r="M448" i="22"/>
  <c r="M22" i="22"/>
  <c r="N13" i="22"/>
  <c r="M9" i="22"/>
  <c r="L29" i="22"/>
  <c r="N37" i="22"/>
  <c r="M49" i="22"/>
  <c r="L45" i="22"/>
  <c r="N53" i="22"/>
  <c r="M65" i="22"/>
  <c r="N85" i="22"/>
  <c r="M81" i="22"/>
  <c r="L93" i="22"/>
  <c r="N101" i="22"/>
  <c r="L109" i="22"/>
  <c r="N117" i="22"/>
  <c r="M129" i="22"/>
  <c r="L125" i="22"/>
  <c r="N142" i="22"/>
  <c r="M145" i="22"/>
  <c r="L157" i="22"/>
  <c r="N165" i="22"/>
  <c r="M161" i="22"/>
  <c r="L173" i="22"/>
  <c r="N181" i="22"/>
  <c r="M193" i="22"/>
  <c r="L189" i="22"/>
  <c r="N197" i="22"/>
  <c r="M209" i="22"/>
  <c r="N26" i="22"/>
  <c r="M46" i="22"/>
  <c r="L66" i="22"/>
  <c r="N94" i="22"/>
  <c r="M102" i="22"/>
  <c r="N134" i="22"/>
  <c r="L166" i="22"/>
  <c r="L174" i="22"/>
  <c r="N202" i="22"/>
  <c r="M206" i="22"/>
  <c r="L226" i="22"/>
  <c r="N254" i="22"/>
  <c r="M274" i="22"/>
  <c r="L282" i="22"/>
  <c r="N306" i="22"/>
  <c r="M314" i="22"/>
  <c r="L334" i="22"/>
  <c r="N350" i="22"/>
  <c r="M391" i="22"/>
  <c r="L399" i="22"/>
  <c r="N423" i="22"/>
  <c r="M443" i="22"/>
  <c r="L451" i="22"/>
  <c r="N21" i="22"/>
  <c r="L12" i="22"/>
  <c r="M8" i="22"/>
  <c r="N48" i="22"/>
  <c r="M56" i="22"/>
  <c r="L20" i="22"/>
  <c r="N11" i="22"/>
  <c r="M31" i="22"/>
  <c r="L27" i="22"/>
  <c r="N35" i="22"/>
  <c r="M47" i="22"/>
  <c r="M52" i="22"/>
  <c r="N67" i="22"/>
  <c r="M63" i="22"/>
  <c r="L75" i="22"/>
  <c r="N83" i="22"/>
  <c r="M88" i="22"/>
  <c r="L91" i="22"/>
  <c r="N99" i="22"/>
  <c r="M111" i="22"/>
  <c r="L107" i="22"/>
  <c r="N124" i="22"/>
  <c r="M127" i="22"/>
  <c r="L139" i="22"/>
  <c r="N147" i="22"/>
  <c r="M143" i="22"/>
  <c r="L155" i="22"/>
  <c r="N163" i="22"/>
  <c r="M175" i="22"/>
  <c r="L171" i="22"/>
  <c r="N179" i="22"/>
  <c r="M191" i="22"/>
  <c r="N211" i="22"/>
  <c r="M207" i="22"/>
  <c r="L219" i="22"/>
  <c r="N227" i="22"/>
  <c r="M232" i="22"/>
  <c r="L235" i="22"/>
  <c r="N243" i="22"/>
  <c r="M255" i="22"/>
  <c r="L251" i="22"/>
  <c r="N268" i="22"/>
  <c r="M271" i="22"/>
  <c r="L283" i="22"/>
  <c r="N291" i="22"/>
  <c r="M287" i="22"/>
  <c r="L299" i="22"/>
  <c r="N307" i="22"/>
  <c r="M319" i="22"/>
  <c r="L315" i="22"/>
  <c r="N323" i="22"/>
  <c r="M335" i="22"/>
  <c r="N355" i="22"/>
  <c r="M351" i="22"/>
  <c r="L363" i="22"/>
  <c r="N380" i="22"/>
  <c r="M385" i="22"/>
  <c r="L388" i="22"/>
  <c r="N396" i="22"/>
  <c r="M408" i="22"/>
  <c r="L404" i="22"/>
  <c r="N421" i="22"/>
  <c r="M424" i="22"/>
  <c r="L436" i="22"/>
  <c r="N444" i="22"/>
  <c r="M440" i="22"/>
  <c r="L452" i="22"/>
  <c r="N370" i="22"/>
  <c r="M19" i="22"/>
  <c r="M30" i="22"/>
  <c r="N58" i="22"/>
  <c r="M62" i="22"/>
  <c r="L82" i="22"/>
  <c r="N118" i="22"/>
  <c r="M138" i="22"/>
  <c r="M146" i="22"/>
  <c r="N162" i="22"/>
  <c r="M182" i="22"/>
  <c r="L190" i="22"/>
  <c r="N223" i="22"/>
  <c r="M238" i="22"/>
  <c r="L242" i="22"/>
  <c r="N278" i="22"/>
  <c r="M298" i="22"/>
  <c r="L318" i="22"/>
  <c r="N346" i="22"/>
  <c r="M362" i="22"/>
  <c r="L379" i="22"/>
  <c r="N412" i="22"/>
  <c r="N435" i="22"/>
  <c r="N18" i="22"/>
  <c r="M13" i="22"/>
  <c r="L9" i="22"/>
  <c r="N34" i="22"/>
  <c r="M37" i="22"/>
  <c r="L49" i="22"/>
  <c r="N57" i="22"/>
  <c r="M53" i="22"/>
  <c r="L65" i="22"/>
  <c r="N73" i="22"/>
  <c r="M85" i="22"/>
  <c r="L81" i="22"/>
  <c r="N89" i="22"/>
  <c r="M101" i="22"/>
  <c r="M106" i="22"/>
  <c r="N121" i="22"/>
  <c r="M117" i="22"/>
  <c r="L129" i="22"/>
  <c r="N137" i="22"/>
  <c r="M142" i="22"/>
  <c r="L145" i="22"/>
  <c r="N153" i="22"/>
  <c r="M165" i="22"/>
  <c r="L161" i="22"/>
  <c r="N178" i="22"/>
  <c r="M181" i="22"/>
  <c r="L193" i="22"/>
  <c r="N201" i="22"/>
  <c r="M197" i="22"/>
  <c r="L209" i="22"/>
  <c r="N217" i="22"/>
  <c r="M229" i="22"/>
  <c r="L225" i="22"/>
  <c r="N233" i="22"/>
  <c r="M245" i="22"/>
  <c r="N265" i="22"/>
  <c r="M261" i="22"/>
  <c r="L273" i="22"/>
  <c r="N281" i="22"/>
  <c r="M286" i="22"/>
  <c r="L289" i="22"/>
  <c r="N297" i="22"/>
  <c r="M309" i="22"/>
  <c r="L305" i="22"/>
  <c r="N322" i="22"/>
  <c r="M325" i="22"/>
  <c r="L337" i="22"/>
  <c r="N345" i="22"/>
  <c r="M341" i="22"/>
  <c r="L353" i="22"/>
  <c r="N361" i="22"/>
  <c r="M382" i="22"/>
  <c r="L378" i="22"/>
  <c r="N386" i="22"/>
  <c r="M398" i="22"/>
  <c r="N418" i="22"/>
  <c r="M414" i="22"/>
  <c r="N10" i="22"/>
  <c r="M26" i="22"/>
  <c r="L46" i="22"/>
  <c r="N74" i="22"/>
  <c r="L94" i="22"/>
  <c r="L102" i="22"/>
  <c r="N126" i="22"/>
  <c r="M134" i="22"/>
  <c r="M166" i="22"/>
  <c r="N187" i="22"/>
  <c r="M202" i="22"/>
  <c r="L206" i="22"/>
  <c r="N246" i="22"/>
  <c r="M254" i="22"/>
  <c r="L274" i="22"/>
  <c r="N295" i="22"/>
  <c r="M306" i="22"/>
  <c r="L314" i="22"/>
  <c r="N354" i="22"/>
  <c r="M350" i="22"/>
  <c r="L391" i="22"/>
  <c r="N415" i="22"/>
  <c r="M423" i="22"/>
  <c r="L443" i="22"/>
  <c r="N369" i="22"/>
  <c r="M21" i="22"/>
  <c r="M12" i="22"/>
  <c r="N40" i="22"/>
  <c r="L48" i="22"/>
  <c r="L56" i="22"/>
  <c r="N16" i="22"/>
  <c r="M11" i="22"/>
  <c r="L31" i="22"/>
  <c r="N39" i="22"/>
  <c r="M35" i="22"/>
  <c r="L47" i="22"/>
  <c r="N55" i="22"/>
  <c r="M67" i="22"/>
  <c r="L63" i="22"/>
  <c r="N71" i="22"/>
  <c r="M83" i="22"/>
  <c r="N103" i="22"/>
  <c r="M99" i="22"/>
  <c r="L111" i="22"/>
  <c r="N119" i="22"/>
  <c r="M124" i="22"/>
  <c r="L127" i="22"/>
  <c r="N135" i="22"/>
  <c r="M147" i="22"/>
  <c r="L143" i="22"/>
  <c r="N160" i="22"/>
  <c r="M163" i="22"/>
  <c r="L175" i="22"/>
  <c r="N183" i="22"/>
  <c r="M179" i="22"/>
  <c r="L191" i="22"/>
  <c r="N199" i="22"/>
  <c r="M211" i="22"/>
  <c r="L207" i="22"/>
  <c r="N215" i="22"/>
  <c r="M227" i="22"/>
  <c r="N247" i="22"/>
  <c r="M243" i="22"/>
  <c r="L255" i="22"/>
  <c r="N263" i="22"/>
  <c r="M268" i="22"/>
  <c r="L271" i="22"/>
  <c r="N279" i="22"/>
  <c r="M291" i="22"/>
  <c r="L287" i="22"/>
  <c r="N304" i="22"/>
  <c r="M307" i="22"/>
  <c r="L319" i="22"/>
  <c r="N327" i="22"/>
  <c r="M323" i="22"/>
  <c r="L335" i="22"/>
  <c r="N343" i="22"/>
  <c r="M355" i="22"/>
  <c r="L351" i="22"/>
  <c r="N359" i="22"/>
  <c r="M380" i="22"/>
  <c r="N400" i="22"/>
  <c r="M396" i="22"/>
  <c r="L408" i="22"/>
  <c r="N416" i="22"/>
  <c r="M421" i="22"/>
  <c r="L424" i="22"/>
  <c r="N432" i="22"/>
  <c r="M444" i="22"/>
  <c r="L440" i="22"/>
  <c r="N367" i="22"/>
  <c r="M370" i="22"/>
  <c r="L19" i="22"/>
  <c r="N43" i="22"/>
  <c r="M58" i="22"/>
  <c r="L62" i="22"/>
  <c r="N98" i="22"/>
  <c r="M118" i="22"/>
  <c r="L138" i="22"/>
  <c r="N154" i="22"/>
  <c r="M162" i="22"/>
  <c r="L182" i="22"/>
  <c r="N210" i="22"/>
  <c r="M223" i="22"/>
  <c r="L238" i="22"/>
  <c r="N262" i="22"/>
  <c r="M278" i="22"/>
  <c r="L298" i="22"/>
  <c r="N331" i="22"/>
  <c r="M346" i="22"/>
  <c r="L362" i="22"/>
  <c r="N395" i="22"/>
  <c r="M412" i="22"/>
  <c r="L435" i="22"/>
  <c r="N22" i="22"/>
  <c r="L18" i="22"/>
  <c r="L13" i="22"/>
  <c r="N29" i="22"/>
  <c r="L37" i="22"/>
  <c r="N45" i="22"/>
  <c r="M57" i="22"/>
  <c r="L53" i="22"/>
  <c r="N70" i="22"/>
  <c r="M73" i="22"/>
  <c r="L85" i="22"/>
  <c r="N93" i="22"/>
  <c r="M89" i="22"/>
  <c r="L101" i="22"/>
  <c r="N109" i="22"/>
  <c r="M121" i="22"/>
  <c r="L117" i="22"/>
  <c r="N125" i="22"/>
  <c r="M137" i="22"/>
  <c r="N157" i="22"/>
  <c r="M153" i="22"/>
  <c r="L165" i="22"/>
  <c r="N173" i="22"/>
  <c r="L181" i="22"/>
  <c r="N189" i="22"/>
  <c r="M201" i="22"/>
  <c r="L197" i="22"/>
  <c r="N214" i="22"/>
  <c r="M217" i="22"/>
  <c r="L229" i="22"/>
  <c r="N237" i="22"/>
  <c r="M233" i="22"/>
  <c r="L245" i="22"/>
  <c r="N253" i="22"/>
  <c r="M265" i="22"/>
  <c r="L261" i="22"/>
  <c r="N269" i="22"/>
  <c r="M281" i="22"/>
  <c r="N301" i="22"/>
  <c r="M297" i="22"/>
  <c r="L309" i="22"/>
  <c r="N317" i="22"/>
  <c r="M322" i="22"/>
  <c r="L325" i="22"/>
  <c r="N333" i="22"/>
  <c r="M345" i="22"/>
  <c r="L341" i="22"/>
  <c r="N358" i="22"/>
  <c r="M361" i="22"/>
  <c r="N229" i="22"/>
  <c r="M250" i="22"/>
  <c r="M273" i="22"/>
  <c r="M289" i="22"/>
  <c r="L317" i="22"/>
  <c r="L333" i="22"/>
  <c r="N382" i="22"/>
  <c r="L390" i="22"/>
  <c r="M403" i="22"/>
  <c r="L406" i="22"/>
  <c r="L414" i="22"/>
  <c r="N422" i="22"/>
  <c r="M434" i="22"/>
  <c r="N454" i="22"/>
  <c r="M450" i="22"/>
  <c r="L372" i="22"/>
  <c r="L38" i="22"/>
  <c r="M54" i="22"/>
  <c r="N90" i="22"/>
  <c r="M110" i="22"/>
  <c r="L130" i="22"/>
  <c r="N170" i="22"/>
  <c r="L198" i="22"/>
  <c r="L218" i="22"/>
  <c r="N259" i="22"/>
  <c r="M270" i="22"/>
  <c r="L290" i="22"/>
  <c r="N326" i="22"/>
  <c r="M342" i="22"/>
  <c r="N407" i="22"/>
  <c r="M427" i="22"/>
  <c r="L431" i="22"/>
  <c r="N17" i="22"/>
  <c r="L28" i="22"/>
  <c r="L36" i="22"/>
  <c r="N61" i="22"/>
  <c r="L64" i="22"/>
  <c r="L76" i="22"/>
  <c r="N84" i="22"/>
  <c r="M80" i="22"/>
  <c r="L92" i="22"/>
  <c r="N100" i="22"/>
  <c r="M112" i="22"/>
  <c r="L108" i="22"/>
  <c r="N116" i="22"/>
  <c r="M128" i="22"/>
  <c r="N148" i="22"/>
  <c r="M144" i="22"/>
  <c r="M156" i="22"/>
  <c r="N164" i="22"/>
  <c r="M169" i="22"/>
  <c r="L172" i="22"/>
  <c r="N180" i="22"/>
  <c r="M192" i="22"/>
  <c r="M188" i="22"/>
  <c r="N205" i="22"/>
  <c r="L208" i="22"/>
  <c r="L220" i="22"/>
  <c r="N228" i="22"/>
  <c r="M224" i="22"/>
  <c r="L236" i="22"/>
  <c r="N244" i="22"/>
  <c r="M256" i="22"/>
  <c r="L252" i="22"/>
  <c r="N260" i="22"/>
  <c r="M272" i="22"/>
  <c r="N292" i="22"/>
  <c r="M288" i="22"/>
  <c r="L300" i="22"/>
  <c r="N308" i="22"/>
  <c r="M313" i="22"/>
  <c r="L316" i="22"/>
  <c r="N324" i="22"/>
  <c r="M336" i="22"/>
  <c r="L332" i="22"/>
  <c r="N349" i="22"/>
  <c r="M352" i="22"/>
  <c r="L364" i="22"/>
  <c r="N381" i="22"/>
  <c r="M377" i="22"/>
  <c r="L389" i="22"/>
  <c r="N397" i="22"/>
  <c r="M409" i="22"/>
  <c r="L405" i="22"/>
  <c r="N413" i="22"/>
  <c r="M425" i="22"/>
  <c r="M445" i="22"/>
  <c r="N441" i="22"/>
  <c r="L453" i="22"/>
  <c r="N371" i="22"/>
  <c r="N261" i="22"/>
  <c r="M337" i="22"/>
  <c r="N390" i="22"/>
  <c r="L398" i="22"/>
  <c r="N414" i="22"/>
  <c r="L426" i="22"/>
  <c r="N434" i="22"/>
  <c r="L442" i="22"/>
  <c r="M372" i="22"/>
  <c r="N38" i="22"/>
  <c r="M376" i="22"/>
  <c r="N427" i="22"/>
  <c r="N28" i="22"/>
  <c r="N64" i="22"/>
  <c r="L72" i="22"/>
  <c r="N112" i="22"/>
  <c r="L120" i="22"/>
  <c r="M133" i="22"/>
  <c r="N144" i="22"/>
  <c r="N169" i="22"/>
  <c r="L184" i="22"/>
  <c r="L188" i="22"/>
  <c r="N208" i="22"/>
  <c r="L216" i="22"/>
  <c r="N352" i="22"/>
  <c r="M389" i="22"/>
  <c r="M405" i="22"/>
  <c r="N425" i="22"/>
  <c r="L433" i="22"/>
  <c r="M441" i="22"/>
  <c r="L449" i="22"/>
  <c r="M225" i="22"/>
  <c r="L269" i="22"/>
  <c r="L301" i="22"/>
  <c r="N341" i="22"/>
  <c r="L382" i="22"/>
  <c r="M386" i="22"/>
  <c r="M418" i="22"/>
  <c r="N426" i="22"/>
  <c r="M422" i="22"/>
  <c r="L434" i="22"/>
  <c r="N442" i="22"/>
  <c r="M454" i="22"/>
  <c r="L450" i="22"/>
  <c r="N368" i="22"/>
  <c r="N7" i="22"/>
  <c r="M38" i="22"/>
  <c r="N79" i="22"/>
  <c r="M90" i="22"/>
  <c r="L110" i="22"/>
  <c r="N151" i="22"/>
  <c r="M170" i="22"/>
  <c r="M198" i="22"/>
  <c r="N234" i="22"/>
  <c r="M259" i="22"/>
  <c r="L270" i="22"/>
  <c r="N310" i="22"/>
  <c r="M326" i="22"/>
  <c r="L342" i="22"/>
  <c r="N387" i="22"/>
  <c r="M407" i="22"/>
  <c r="L427" i="22"/>
  <c r="N373" i="22"/>
  <c r="M17" i="22"/>
  <c r="M28" i="22"/>
  <c r="N44" i="22"/>
  <c r="M61" i="22"/>
  <c r="M64" i="22"/>
  <c r="N72" i="22"/>
  <c r="L84" i="22"/>
  <c r="L80" i="22"/>
  <c r="N97" i="22"/>
  <c r="M100" i="22"/>
  <c r="L112" i="22"/>
  <c r="N120" i="22"/>
  <c r="L116" i="22"/>
  <c r="L128" i="22"/>
  <c r="N136" i="22"/>
  <c r="M148" i="22"/>
  <c r="L144" i="22"/>
  <c r="N152" i="22"/>
  <c r="M164" i="22"/>
  <c r="N184" i="22"/>
  <c r="M180" i="22"/>
  <c r="L192" i="22"/>
  <c r="N200" i="22"/>
  <c r="M205" i="22"/>
  <c r="M208" i="22"/>
  <c r="N216" i="22"/>
  <c r="M228" i="22"/>
  <c r="L224" i="22"/>
  <c r="N241" i="22"/>
  <c r="M244" i="22"/>
  <c r="L256" i="22"/>
  <c r="N264" i="22"/>
  <c r="M260" i="22"/>
  <c r="L272" i="22"/>
  <c r="N280" i="22"/>
  <c r="M292" i="22"/>
  <c r="L288" i="22"/>
  <c r="N296" i="22"/>
  <c r="M308" i="22"/>
  <c r="N328" i="22"/>
  <c r="M324" i="22"/>
  <c r="L336" i="22"/>
  <c r="N344" i="22"/>
  <c r="M349" i="22"/>
  <c r="L352" i="22"/>
  <c r="N360" i="22"/>
  <c r="M381" i="22"/>
  <c r="L377" i="22"/>
  <c r="N394" i="22"/>
  <c r="M397" i="22"/>
  <c r="L409" i="22"/>
  <c r="N417" i="22"/>
  <c r="M413" i="22"/>
  <c r="L425" i="22"/>
  <c r="N433" i="22"/>
  <c r="N445" i="22"/>
  <c r="L441" i="22"/>
  <c r="N449" i="22"/>
  <c r="M371" i="22"/>
  <c r="M406" i="22"/>
  <c r="N439" i="22"/>
  <c r="N450" i="22"/>
  <c r="L368" i="22"/>
  <c r="L54" i="22"/>
  <c r="N110" i="22"/>
  <c r="M130" i="22"/>
  <c r="N198" i="22"/>
  <c r="M218" i="22"/>
  <c r="L234" i="22"/>
  <c r="N270" i="22"/>
  <c r="M290" i="22"/>
  <c r="L310" i="22"/>
  <c r="N342" i="22"/>
  <c r="L387" i="22"/>
  <c r="M431" i="22"/>
  <c r="M36" i="22"/>
  <c r="M76" i="22"/>
  <c r="M92" i="22"/>
  <c r="M108" i="22"/>
  <c r="N128" i="22"/>
  <c r="M136" i="22"/>
  <c r="L156" i="22"/>
  <c r="L152" i="22"/>
  <c r="M172" i="22"/>
  <c r="N192" i="22"/>
  <c r="L200" i="22"/>
  <c r="M220" i="22"/>
  <c r="N224" i="22"/>
  <c r="N256" i="22"/>
  <c r="L264" i="22"/>
  <c r="N272" i="22"/>
  <c r="L280" i="22"/>
  <c r="M300" i="22"/>
  <c r="N313" i="22"/>
  <c r="L328" i="22"/>
  <c r="L344" i="22"/>
  <c r="L360" i="22"/>
  <c r="L237" i="22"/>
  <c r="L253" i="22"/>
  <c r="N286" i="22"/>
  <c r="N309" i="22"/>
  <c r="N325" i="22"/>
  <c r="M353" i="22"/>
  <c r="M378" i="22"/>
  <c r="N398" i="22"/>
  <c r="N406" i="22"/>
  <c r="L418" i="22"/>
  <c r="M426" i="22"/>
  <c r="L422" i="22"/>
  <c r="M439" i="22"/>
  <c r="M442" i="22"/>
  <c r="L454" i="22"/>
  <c r="N372" i="22"/>
  <c r="M368" i="22"/>
  <c r="M7" i="22"/>
  <c r="N54" i="22"/>
  <c r="M79" i="22"/>
  <c r="L90" i="22"/>
  <c r="N130" i="22"/>
  <c r="M151" i="22"/>
  <c r="L170" i="22"/>
  <c r="N218" i="22"/>
  <c r="M234" i="22"/>
  <c r="N290" i="22"/>
  <c r="M310" i="22"/>
  <c r="L326" i="22"/>
  <c r="N376" i="22"/>
  <c r="M387" i="22"/>
  <c r="L407" i="22"/>
  <c r="N431" i="22"/>
  <c r="M373" i="22"/>
  <c r="L17" i="22"/>
  <c r="N36" i="22"/>
  <c r="L44" i="22"/>
  <c r="N76" i="22"/>
  <c r="M72" i="22"/>
  <c r="M84" i="22"/>
  <c r="N92" i="22"/>
  <c r="M97" i="22"/>
  <c r="L100" i="22"/>
  <c r="N108" i="22"/>
  <c r="M120" i="22"/>
  <c r="M116" i="22"/>
  <c r="N133" i="22"/>
  <c r="L136" i="22"/>
  <c r="L148" i="22"/>
  <c r="N156" i="22"/>
  <c r="M152" i="22"/>
  <c r="L164" i="22"/>
  <c r="N172" i="22"/>
  <c r="M184" i="22"/>
  <c r="L180" i="22"/>
  <c r="N188" i="22"/>
  <c r="M200" i="22"/>
  <c r="N220" i="22"/>
  <c r="M216" i="22"/>
  <c r="L228" i="22"/>
  <c r="N236" i="22"/>
  <c r="M241" i="22"/>
  <c r="L244" i="22"/>
  <c r="N252" i="22"/>
  <c r="M264" i="22"/>
  <c r="L260" i="22"/>
  <c r="N277" i="22"/>
  <c r="M280" i="22"/>
  <c r="L292" i="22"/>
  <c r="N300" i="22"/>
  <c r="M296" i="22"/>
  <c r="L308" i="22"/>
  <c r="N316" i="22"/>
  <c r="M328" i="22"/>
  <c r="L324" i="22"/>
  <c r="N332" i="22"/>
  <c r="M344" i="22"/>
  <c r="N364" i="22"/>
  <c r="M360" i="22"/>
  <c r="L381" i="22"/>
  <c r="N389" i="22"/>
  <c r="M394" i="22"/>
  <c r="L397" i="22"/>
  <c r="N405" i="22"/>
  <c r="M417" i="22"/>
  <c r="L413" i="22"/>
  <c r="N430" i="22"/>
  <c r="M433" i="22"/>
  <c r="L445" i="22"/>
  <c r="N453" i="22"/>
  <c r="M449" i="22"/>
  <c r="L371" i="22"/>
  <c r="N245" i="22"/>
  <c r="M305" i="22"/>
  <c r="L373" i="22"/>
  <c r="M44" i="22"/>
  <c r="N80" i="22"/>
  <c r="M236" i="22"/>
  <c r="M252" i="22"/>
  <c r="M277" i="22"/>
  <c r="N288" i="22"/>
  <c r="L296" i="22"/>
  <c r="M316" i="22"/>
  <c r="N336" i="22"/>
  <c r="M332" i="22"/>
  <c r="M364" i="22"/>
  <c r="N377" i="22"/>
  <c r="N409" i="22"/>
  <c r="L417" i="22"/>
  <c r="M430" i="22"/>
  <c r="M453" i="22"/>
  <c r="N285" i="21"/>
  <c r="O289" i="21"/>
  <c r="M297" i="21"/>
  <c r="O1235" i="21"/>
  <c r="O1243" i="21"/>
  <c r="N1232" i="21"/>
  <c r="O1211" i="21"/>
  <c r="M1219" i="21"/>
  <c r="M1223" i="21"/>
  <c r="O1183" i="21"/>
  <c r="M1191" i="21"/>
  <c r="N1195" i="21"/>
  <c r="O1199" i="21"/>
  <c r="N1163" i="21"/>
  <c r="N1167" i="21"/>
  <c r="O1171" i="21"/>
  <c r="N1139" i="21"/>
  <c r="M1132" i="21"/>
  <c r="O1115" i="21"/>
  <c r="N1083" i="21"/>
  <c r="M1095" i="21"/>
  <c r="O1059" i="21"/>
  <c r="N1071" i="21"/>
  <c r="M1039" i="21"/>
  <c r="O1047" i="21"/>
  <c r="M1015" i="21"/>
  <c r="M983" i="21"/>
  <c r="O991" i="21"/>
  <c r="M959" i="21"/>
  <c r="N971" i="21"/>
  <c r="O935" i="21"/>
  <c r="N947" i="21"/>
  <c r="M915" i="21"/>
  <c r="O923" i="21"/>
  <c r="N891" i="21"/>
  <c r="M859" i="21"/>
  <c r="N867" i="21"/>
  <c r="N835" i="21"/>
  <c r="N847" i="21"/>
  <c r="O811" i="21"/>
  <c r="N823" i="21"/>
  <c r="M791" i="21"/>
  <c r="O799" i="21"/>
  <c r="N767" i="21"/>
  <c r="N735" i="21"/>
  <c r="O743" i="21"/>
  <c r="N711" i="21"/>
  <c r="M723" i="21"/>
  <c r="O687" i="21"/>
  <c r="N699" i="21"/>
  <c r="M667" i="21"/>
  <c r="O675" i="21"/>
  <c r="N643" i="21"/>
  <c r="M611" i="21"/>
  <c r="O619" i="21"/>
  <c r="N587" i="21"/>
  <c r="M599" i="21"/>
  <c r="O563" i="21"/>
  <c r="O575" i="21"/>
  <c r="M543" i="21"/>
  <c r="O532" i="21"/>
  <c r="N519" i="21"/>
  <c r="M496" i="21"/>
  <c r="O488" i="21"/>
  <c r="M470" i="21"/>
  <c r="M458" i="21"/>
  <c r="O445" i="21"/>
  <c r="M432" i="21"/>
  <c r="M419" i="21"/>
  <c r="O383" i="21"/>
  <c r="N395" i="21"/>
  <c r="M363" i="21"/>
  <c r="O371" i="21"/>
  <c r="N339" i="21"/>
  <c r="M332" i="21"/>
  <c r="O315" i="21"/>
  <c r="N282" i="21"/>
  <c r="N269" i="21"/>
  <c r="O233" i="21"/>
  <c r="N245" i="21"/>
  <c r="M214" i="21"/>
  <c r="O222" i="21"/>
  <c r="N190" i="21"/>
  <c r="M158" i="21"/>
  <c r="O166" i="21"/>
  <c r="N134" i="21"/>
  <c r="M146" i="21"/>
  <c r="O110" i="21"/>
  <c r="N122" i="21"/>
  <c r="M90" i="21"/>
  <c r="O98" i="21"/>
  <c r="N66" i="21"/>
  <c r="M34" i="21"/>
  <c r="O42" i="21"/>
  <c r="N10" i="21"/>
  <c r="M22" i="21"/>
  <c r="O290" i="21"/>
  <c r="O1208" i="21"/>
  <c r="N1184" i="21"/>
  <c r="N396" i="21"/>
  <c r="M348" i="21"/>
  <c r="O258" i="21"/>
  <c r="O246" i="21"/>
  <c r="M163" i="21"/>
  <c r="N111" i="21"/>
  <c r="O63" i="21"/>
  <c r="M23" i="21"/>
  <c r="N295" i="21"/>
  <c r="N1249" i="21"/>
  <c r="O1225" i="21"/>
  <c r="M1161" i="21"/>
  <c r="N1137" i="21"/>
  <c r="O1113" i="21"/>
  <c r="M1093" i="21"/>
  <c r="N1069" i="21"/>
  <c r="O1045" i="21"/>
  <c r="O989" i="21"/>
  <c r="N945" i="21"/>
  <c r="M882" i="21"/>
  <c r="O809" i="21"/>
  <c r="M765" i="21"/>
  <c r="N721" i="21"/>
  <c r="O673" i="21"/>
  <c r="N585" i="21"/>
  <c r="M541" i="21"/>
  <c r="O490" i="21"/>
  <c r="N434" i="21"/>
  <c r="O361" i="21"/>
  <c r="O313" i="21"/>
  <c r="N243" i="21"/>
  <c r="N200" i="21"/>
  <c r="O108" i="21"/>
  <c r="N64" i="21"/>
  <c r="M20" i="21"/>
  <c r="O292" i="21"/>
  <c r="M1186" i="21"/>
  <c r="O1138" i="21"/>
  <c r="N1094" i="21"/>
  <c r="M1010" i="21"/>
  <c r="N934" i="21"/>
  <c r="N858" i="21"/>
  <c r="O807" i="21"/>
  <c r="N710" i="21"/>
  <c r="M634" i="21"/>
  <c r="M558" i="21"/>
  <c r="M471" i="21"/>
  <c r="N370" i="21"/>
  <c r="O209" i="21"/>
  <c r="M45" i="21"/>
  <c r="M857" i="21"/>
  <c r="N293" i="21"/>
  <c r="O1247" i="21"/>
  <c r="M1215" i="21"/>
  <c r="M1183" i="21"/>
  <c r="M1199" i="21"/>
  <c r="O1163" i="21"/>
  <c r="M1135" i="21"/>
  <c r="M1111" i="21"/>
  <c r="O1087" i="21"/>
  <c r="N1067" i="21"/>
  <c r="N1043" i="21"/>
  <c r="O1019" i="21"/>
  <c r="M999" i="21"/>
  <c r="M975" i="21"/>
  <c r="M695" i="21"/>
  <c r="M639" i="21"/>
  <c r="M583" i="21"/>
  <c r="M571" i="21"/>
  <c r="M515" i="21"/>
  <c r="M474" i="21"/>
  <c r="N449" i="21"/>
  <c r="M391" i="21"/>
  <c r="N367" i="21"/>
  <c r="M323" i="21"/>
  <c r="N273" i="21"/>
  <c r="N218" i="21"/>
  <c r="M174" i="21"/>
  <c r="N118" i="21"/>
  <c r="M62" i="21"/>
  <c r="N38" i="21"/>
  <c r="O7" i="21"/>
  <c r="O612" i="21"/>
  <c r="N274" i="21"/>
  <c r="M91" i="21"/>
  <c r="N1233" i="21"/>
  <c r="O1169" i="21"/>
  <c r="O1082" i="21"/>
  <c r="M969" i="21"/>
  <c r="M789" i="21"/>
  <c r="O697" i="21"/>
  <c r="N517" i="21"/>
  <c r="N460" i="21"/>
  <c r="N337" i="21"/>
  <c r="O220" i="21"/>
  <c r="M88" i="21"/>
  <c r="N1248" i="21"/>
  <c r="O1162" i="21"/>
  <c r="O1070" i="21"/>
  <c r="N918" i="21"/>
  <c r="O766" i="21"/>
  <c r="M618" i="21"/>
  <c r="M550" i="21"/>
  <c r="O414" i="21"/>
  <c r="O133" i="21"/>
  <c r="N1223" i="21"/>
  <c r="M1195" i="21"/>
  <c r="M1167" i="21"/>
  <c r="O1147" i="21"/>
  <c r="O1091" i="21"/>
  <c r="O1035" i="21"/>
  <c r="O1023" i="21"/>
  <c r="O959" i="21"/>
  <c r="M947" i="21"/>
  <c r="O899" i="21"/>
  <c r="M245" i="21"/>
  <c r="O198" i="21"/>
  <c r="O142" i="21"/>
  <c r="O86" i="21"/>
  <c r="M66" i="21"/>
  <c r="M10" i="21"/>
  <c r="O331" i="21"/>
  <c r="M656" i="21"/>
  <c r="M1226" i="21"/>
  <c r="M204" i="21"/>
  <c r="M231" i="21"/>
  <c r="M406" i="21"/>
  <c r="O126" i="21"/>
  <c r="O80" i="21"/>
  <c r="M304" i="21"/>
  <c r="M1254" i="21"/>
  <c r="N455" i="21"/>
  <c r="M327" i="21"/>
  <c r="O1231" i="21"/>
  <c r="O1181" i="21"/>
  <c r="M1078" i="21"/>
  <c r="O1031" i="21"/>
  <c r="O931" i="21"/>
  <c r="M851" i="21"/>
  <c r="N804" i="21"/>
  <c r="M678" i="21"/>
  <c r="N605" i="21"/>
  <c r="M305" i="21"/>
  <c r="O231" i="21"/>
  <c r="N1201" i="21"/>
  <c r="N828" i="21"/>
  <c r="M1129" i="21"/>
  <c r="N1028" i="21"/>
  <c r="N901" i="21"/>
  <c r="N805" i="21"/>
  <c r="N1226" i="21"/>
  <c r="M1180" i="21"/>
  <c r="M1130" i="21"/>
  <c r="N1056" i="21"/>
  <c r="N953" i="21"/>
  <c r="N879" i="21"/>
  <c r="N802" i="21"/>
  <c r="O706" i="21"/>
  <c r="N630" i="21"/>
  <c r="N502" i="21"/>
  <c r="M426" i="21"/>
  <c r="N379" i="21"/>
  <c r="N328" i="21"/>
  <c r="O255" i="21"/>
  <c r="M206" i="21"/>
  <c r="O155" i="21"/>
  <c r="O77" i="21"/>
  <c r="N27" i="21"/>
  <c r="N1180" i="21"/>
  <c r="N1053" i="21"/>
  <c r="N954" i="21"/>
  <c r="N880" i="21"/>
  <c r="N803" i="21"/>
  <c r="M581" i="21"/>
  <c r="M427" i="21"/>
  <c r="O377" i="21"/>
  <c r="N326" i="21"/>
  <c r="O306" i="21"/>
  <c r="O229" i="21"/>
  <c r="N178" i="21"/>
  <c r="N128" i="21"/>
  <c r="N28" i="21"/>
  <c r="O531" i="21"/>
  <c r="O456" i="21"/>
  <c r="N381" i="21"/>
  <c r="O276" i="21"/>
  <c r="M81" i="21"/>
  <c r="M402" i="21"/>
  <c r="N176" i="21"/>
  <c r="N130" i="21"/>
  <c r="N26" i="21"/>
  <c r="M1253" i="21"/>
  <c r="N501" i="21"/>
  <c r="N405" i="21"/>
  <c r="M76" i="21"/>
  <c r="M1202" i="21"/>
  <c r="N1154" i="21"/>
  <c r="O1081" i="21"/>
  <c r="N1004" i="21"/>
  <c r="N904" i="21"/>
  <c r="M855" i="21"/>
  <c r="O806" i="21"/>
  <c r="O681" i="21"/>
  <c r="M428" i="21"/>
  <c r="N277" i="21"/>
  <c r="M201" i="21"/>
  <c r="M1179" i="21"/>
  <c r="O1256" i="21"/>
  <c r="M1079" i="21"/>
  <c r="N1001" i="21"/>
  <c r="N905" i="21"/>
  <c r="M756" i="21"/>
  <c r="N1202" i="21"/>
  <c r="N1152" i="21"/>
  <c r="O1106" i="21"/>
  <c r="N1029" i="21"/>
  <c r="N957" i="21"/>
  <c r="M853" i="21"/>
  <c r="N806" i="21"/>
  <c r="M676" i="21"/>
  <c r="M603" i="21"/>
  <c r="O506" i="21"/>
  <c r="M430" i="21"/>
  <c r="O380" i="21"/>
  <c r="M306" i="21"/>
  <c r="O228" i="21"/>
  <c r="N177" i="21"/>
  <c r="N127" i="21"/>
  <c r="M78" i="21"/>
  <c r="N31" i="21"/>
  <c r="N1153" i="21"/>
  <c r="N1026" i="21"/>
  <c r="O956" i="21"/>
  <c r="M854" i="21"/>
  <c r="M627" i="21"/>
  <c r="N503" i="21"/>
  <c r="M431" i="21"/>
  <c r="N380" i="21"/>
  <c r="N329" i="21"/>
  <c r="N279" i="21"/>
  <c r="M230" i="21"/>
  <c r="N151" i="21"/>
  <c r="N101" i="21"/>
  <c r="O29" i="21"/>
  <c r="N504" i="21"/>
  <c r="O431" i="21"/>
  <c r="N327" i="21"/>
  <c r="N280" i="21"/>
  <c r="O31" i="21"/>
  <c r="N180" i="21"/>
  <c r="N103" i="21"/>
  <c r="N30" i="21"/>
  <c r="M1255" i="21"/>
  <c r="M1252" i="21"/>
  <c r="N505" i="21"/>
  <c r="N378" i="21"/>
  <c r="N1227" i="21"/>
  <c r="N1204" i="21"/>
  <c r="M1128" i="21"/>
  <c r="N1054" i="21"/>
  <c r="O981" i="21"/>
  <c r="N877" i="21"/>
  <c r="N827" i="21"/>
  <c r="O781" i="21"/>
  <c r="M655" i="21"/>
  <c r="M355" i="21"/>
  <c r="O281" i="21"/>
  <c r="N206" i="21"/>
  <c r="O1056" i="21"/>
  <c r="N1205" i="21"/>
  <c r="N1051" i="21"/>
  <c r="N1005" i="21"/>
  <c r="N878" i="21"/>
  <c r="M679" i="21"/>
  <c r="N1206" i="21"/>
  <c r="O1156" i="21"/>
  <c r="M1076" i="21"/>
  <c r="N1002" i="21"/>
  <c r="N902" i="21"/>
  <c r="O856" i="21"/>
  <c r="M753" i="21"/>
  <c r="N680" i="21"/>
  <c r="O606" i="21"/>
  <c r="N452" i="21"/>
  <c r="O402" i="21"/>
  <c r="M353" i="21"/>
  <c r="N278" i="21"/>
  <c r="M229" i="21"/>
  <c r="N181" i="21"/>
  <c r="O131" i="21"/>
  <c r="O81" i="21"/>
  <c r="M1231" i="21"/>
  <c r="M1127" i="21"/>
  <c r="N1030" i="21"/>
  <c r="N903" i="21"/>
  <c r="N826" i="21"/>
  <c r="M631" i="21"/>
  <c r="M481" i="21"/>
  <c r="O403" i="21"/>
  <c r="O381" i="21"/>
  <c r="O302" i="21"/>
  <c r="O256" i="21"/>
  <c r="O202" i="21"/>
  <c r="N155" i="21"/>
  <c r="N105" i="21"/>
  <c r="O631" i="21"/>
  <c r="N153" i="21"/>
  <c r="M1251" i="21"/>
  <c r="M1178" i="21"/>
  <c r="N881" i="21"/>
  <c r="N331" i="21"/>
  <c r="N1155" i="21"/>
  <c r="M652" i="21"/>
  <c r="N1006" i="21"/>
  <c r="O656" i="21"/>
  <c r="O356" i="21"/>
  <c r="N104" i="21"/>
  <c r="N1003" i="21"/>
  <c r="N453" i="21"/>
  <c r="M226" i="21"/>
  <c r="O581" i="21"/>
  <c r="N377" i="21"/>
  <c r="O226" i="21"/>
  <c r="O181" i="21"/>
  <c r="N102" i="21"/>
  <c r="O56" i="21"/>
  <c r="O354" i="21"/>
  <c r="O351" i="21"/>
  <c r="O254" i="21"/>
  <c r="O53" i="21"/>
  <c r="O279" i="21"/>
  <c r="O227" i="21"/>
  <c r="O152" i="21"/>
  <c r="O28" i="21"/>
  <c r="M26" i="21"/>
  <c r="N54" i="21"/>
  <c r="N56" i="21"/>
  <c r="M54" i="21"/>
  <c r="M80" i="21"/>
  <c r="N77" i="21"/>
  <c r="N81" i="21"/>
  <c r="O102" i="21"/>
  <c r="M103" i="21"/>
  <c r="O130" i="21"/>
  <c r="M129" i="21"/>
  <c r="N131" i="21"/>
  <c r="M151" i="21"/>
  <c r="M155" i="21"/>
  <c r="O76" i="21"/>
  <c r="M1256" i="21"/>
  <c r="N451" i="21"/>
  <c r="O1131" i="21"/>
  <c r="N831" i="21"/>
  <c r="M228" i="21"/>
  <c r="N1055" i="21"/>
  <c r="N1179" i="21"/>
  <c r="N906" i="21"/>
  <c r="O556" i="21"/>
  <c r="O251" i="21"/>
  <c r="O54" i="21"/>
  <c r="N876" i="21"/>
  <c r="N376" i="21"/>
  <c r="O206" i="21"/>
  <c r="O481" i="21"/>
  <c r="N330" i="21"/>
  <c r="O230" i="21"/>
  <c r="N152" i="21"/>
  <c r="N106" i="21"/>
  <c r="N29" i="21"/>
  <c r="O177" i="21"/>
  <c r="O355" i="21"/>
  <c r="O204" i="21"/>
  <c r="O352" i="21"/>
  <c r="O201" i="21"/>
  <c r="O353" i="21"/>
  <c r="O78" i="21"/>
  <c r="O27" i="21"/>
  <c r="M28" i="21"/>
  <c r="N55" i="21"/>
  <c r="M51" i="21"/>
  <c r="M55" i="21"/>
  <c r="M79" i="21"/>
  <c r="N78" i="21"/>
  <c r="O105" i="21"/>
  <c r="O101" i="21"/>
  <c r="M104" i="21"/>
  <c r="M126" i="21"/>
  <c r="M130" i="21"/>
  <c r="O154" i="21"/>
  <c r="M152" i="21"/>
  <c r="M1204" i="21"/>
  <c r="N1027" i="21"/>
  <c r="O731" i="21"/>
  <c r="O129" i="21"/>
  <c r="N952" i="21"/>
  <c r="M1126" i="21"/>
  <c r="N829" i="21"/>
  <c r="N456" i="21"/>
  <c r="M202" i="21"/>
  <c r="N1203" i="21"/>
  <c r="N830" i="21"/>
  <c r="M354" i="21"/>
  <c r="O156" i="21"/>
  <c r="N454" i="21"/>
  <c r="O303" i="21"/>
  <c r="O203" i="21"/>
  <c r="N156" i="21"/>
  <c r="O79" i="21"/>
  <c r="O55" i="21"/>
  <c r="O127" i="21"/>
  <c r="O328" i="21"/>
  <c r="O128" i="21"/>
  <c r="O301" i="21"/>
  <c r="O205" i="21"/>
  <c r="O327" i="21"/>
  <c r="O30" i="21"/>
  <c r="O26" i="21"/>
  <c r="M29" i="21"/>
  <c r="N51" i="21"/>
  <c r="M52" i="21"/>
  <c r="M56" i="21"/>
  <c r="M77" i="21"/>
  <c r="N79" i="21"/>
  <c r="O104" i="21"/>
  <c r="M101" i="21"/>
  <c r="M105" i="21"/>
  <c r="M127" i="21"/>
  <c r="M131" i="21"/>
  <c r="N955" i="21"/>
  <c r="N1052" i="21"/>
  <c r="M1077" i="21"/>
  <c r="N404" i="21"/>
  <c r="O52" i="21"/>
  <c r="O51" i="21"/>
  <c r="O179" i="21"/>
  <c r="M31" i="21"/>
  <c r="N76" i="21"/>
  <c r="M106" i="21"/>
  <c r="O151" i="21"/>
  <c r="O180" i="21"/>
  <c r="M177" i="21"/>
  <c r="M181" i="21"/>
  <c r="N202" i="21"/>
  <c r="M227" i="21"/>
  <c r="N229" i="21"/>
  <c r="M252" i="21"/>
  <c r="M256" i="21"/>
  <c r="N254" i="21"/>
  <c r="O280" i="21"/>
  <c r="M276" i="21"/>
  <c r="N276" i="21"/>
  <c r="N301" i="21"/>
  <c r="N305" i="21"/>
  <c r="O326" i="21"/>
  <c r="M330" i="21"/>
  <c r="M351" i="21"/>
  <c r="N354" i="21"/>
  <c r="O376" i="21"/>
  <c r="M379" i="21"/>
  <c r="M405" i="21"/>
  <c r="M404" i="21"/>
  <c r="N406" i="21"/>
  <c r="N428" i="21"/>
  <c r="M451" i="21"/>
  <c r="M455" i="21"/>
  <c r="M478" i="21"/>
  <c r="N477" i="21"/>
  <c r="N481" i="21"/>
  <c r="M501" i="21"/>
  <c r="M526" i="21"/>
  <c r="M530" i="21"/>
  <c r="N528" i="21"/>
  <c r="M551" i="21"/>
  <c r="M555" i="21"/>
  <c r="N553" i="21"/>
  <c r="M580" i="21"/>
  <c r="M576" i="21"/>
  <c r="N579" i="21"/>
  <c r="M602" i="21"/>
  <c r="N603" i="21"/>
  <c r="M628" i="21"/>
  <c r="N629" i="21"/>
  <c r="M654" i="21"/>
  <c r="N653" i="21"/>
  <c r="N656" i="21"/>
  <c r="N676" i="21"/>
  <c r="N681" i="21"/>
  <c r="M704" i="21"/>
  <c r="N702" i="21"/>
  <c r="N706" i="21"/>
  <c r="M729" i="21"/>
  <c r="N727" i="21"/>
  <c r="N731" i="21"/>
  <c r="M751" i="21"/>
  <c r="N755" i="21"/>
  <c r="M777" i="21"/>
  <c r="M781" i="21"/>
  <c r="N779" i="21"/>
  <c r="M802" i="21"/>
  <c r="M806" i="21"/>
  <c r="M828" i="21"/>
  <c r="M856" i="21"/>
  <c r="N853" i="21"/>
  <c r="M601" i="21"/>
  <c r="O756" i="21"/>
  <c r="M604" i="21"/>
  <c r="O253" i="21"/>
  <c r="O304" i="21"/>
  <c r="O252" i="21"/>
  <c r="N52" i="21"/>
  <c r="N80" i="21"/>
  <c r="M128" i="21"/>
  <c r="M153" i="21"/>
  <c r="O178" i="21"/>
  <c r="M178" i="21"/>
  <c r="M205" i="21"/>
  <c r="N203" i="21"/>
  <c r="N226" i="21"/>
  <c r="N230" i="21"/>
  <c r="M253" i="21"/>
  <c r="N251" i="21"/>
  <c r="N255" i="21"/>
  <c r="M280" i="21"/>
  <c r="M277" i="21"/>
  <c r="N281" i="21"/>
  <c r="N302" i="21"/>
  <c r="N306" i="21"/>
  <c r="M326" i="21"/>
  <c r="M331" i="21"/>
  <c r="N351" i="21"/>
  <c r="N355" i="21"/>
  <c r="M376" i="21"/>
  <c r="M380" i="21"/>
  <c r="O404" i="21"/>
  <c r="N401" i="21"/>
  <c r="M429" i="21"/>
  <c r="N429" i="21"/>
  <c r="M452" i="21"/>
  <c r="M456" i="21"/>
  <c r="M477" i="21"/>
  <c r="N478" i="21"/>
  <c r="M506" i="21"/>
  <c r="M502" i="21"/>
  <c r="M527" i="21"/>
  <c r="M531" i="21"/>
  <c r="N529" i="21"/>
  <c r="M552" i="21"/>
  <c r="M556" i="21"/>
  <c r="N554" i="21"/>
  <c r="M579" i="21"/>
  <c r="N576" i="21"/>
  <c r="N580" i="21"/>
  <c r="M605" i="21"/>
  <c r="N604" i="21"/>
  <c r="M626" i="21"/>
  <c r="N631" i="21"/>
  <c r="M653" i="21"/>
  <c r="N654" i="21"/>
  <c r="M681" i="21"/>
  <c r="N677" i="21"/>
  <c r="M701" i="21"/>
  <c r="M705" i="21"/>
  <c r="N703" i="21"/>
  <c r="M726" i="21"/>
  <c r="M730" i="21"/>
  <c r="N728" i="21"/>
  <c r="M755" i="21"/>
  <c r="N752" i="21"/>
  <c r="N756" i="21"/>
  <c r="M778" i="21"/>
  <c r="N776" i="21"/>
  <c r="N956" i="21"/>
  <c r="O406" i="21"/>
  <c r="M303" i="21"/>
  <c r="N179" i="21"/>
  <c r="O401" i="21"/>
  <c r="M30" i="21"/>
  <c r="M53" i="21"/>
  <c r="O103" i="21"/>
  <c r="N126" i="21"/>
  <c r="M154" i="21"/>
  <c r="O176" i="21"/>
  <c r="M179" i="21"/>
  <c r="M203" i="21"/>
  <c r="N204" i="21"/>
  <c r="N227" i="21"/>
  <c r="N231" i="21"/>
  <c r="M254" i="21"/>
  <c r="N252" i="21"/>
  <c r="N256" i="21"/>
  <c r="O278" i="21"/>
  <c r="M278" i="21"/>
  <c r="M302" i="21"/>
  <c r="N303" i="21"/>
  <c r="O330" i="21"/>
  <c r="M328" i="21"/>
  <c r="M356" i="21"/>
  <c r="N352" i="21"/>
  <c r="N356" i="21"/>
  <c r="M377" i="21"/>
  <c r="M381" i="21"/>
  <c r="M403" i="21"/>
  <c r="N402" i="21"/>
  <c r="N426" i="21"/>
  <c r="N430" i="21"/>
  <c r="M453" i="21"/>
  <c r="M480" i="21"/>
  <c r="M476" i="21"/>
  <c r="N479" i="21"/>
  <c r="M505" i="21"/>
  <c r="M503" i="21"/>
  <c r="M528" i="21"/>
  <c r="N526" i="21"/>
  <c r="N530" i="21"/>
  <c r="M553" i="21"/>
  <c r="N551" i="21"/>
  <c r="N555" i="21"/>
  <c r="M578" i="21"/>
  <c r="N577" i="21"/>
  <c r="N581" i="21"/>
  <c r="N601" i="21"/>
  <c r="N606" i="21"/>
  <c r="M630" i="21"/>
  <c r="N626" i="21"/>
  <c r="M651" i="21"/>
  <c r="N652" i="21"/>
  <c r="M677" i="21"/>
  <c r="N678" i="21"/>
  <c r="M702" i="21"/>
  <c r="M706" i="21"/>
  <c r="N704" i="21"/>
  <c r="M727" i="21"/>
  <c r="M731" i="21"/>
  <c r="N729" i="21"/>
  <c r="M754" i="21"/>
  <c r="N753" i="21"/>
  <c r="N751" i="21"/>
  <c r="M779" i="21"/>
  <c r="N777" i="21"/>
  <c r="N781" i="21"/>
  <c r="M804" i="21"/>
  <c r="M826" i="21"/>
  <c r="M831" i="21"/>
  <c r="N851" i="21"/>
  <c r="O106" i="21"/>
  <c r="O305" i="21"/>
  <c r="O153" i="21"/>
  <c r="N201" i="21"/>
  <c r="M255" i="21"/>
  <c r="M279" i="21"/>
  <c r="M329" i="21"/>
  <c r="M378" i="21"/>
  <c r="N427" i="21"/>
  <c r="N476" i="21"/>
  <c r="M529" i="21"/>
  <c r="N552" i="21"/>
  <c r="M606" i="21"/>
  <c r="N627" i="21"/>
  <c r="N679" i="21"/>
  <c r="M728" i="21"/>
  <c r="N754" i="21"/>
  <c r="N780" i="21"/>
  <c r="O831" i="21"/>
  <c r="M852" i="21"/>
  <c r="N856" i="21"/>
  <c r="M878" i="21"/>
  <c r="O906" i="21"/>
  <c r="M904" i="21"/>
  <c r="M927" i="21"/>
  <c r="M931" i="21"/>
  <c r="N929" i="21"/>
  <c r="M952" i="21"/>
  <c r="M956" i="21"/>
  <c r="M978" i="21"/>
  <c r="N976" i="21"/>
  <c r="N980" i="21"/>
  <c r="M1002" i="21"/>
  <c r="M1006" i="21"/>
  <c r="M1028" i="21"/>
  <c r="M1051" i="21"/>
  <c r="M1055" i="21"/>
  <c r="N1076" i="21"/>
  <c r="N1077" i="21"/>
  <c r="M1103" i="21"/>
  <c r="N1101" i="21"/>
  <c r="N1105" i="21"/>
  <c r="N1129" i="21"/>
  <c r="N1127" i="21"/>
  <c r="M1154" i="21"/>
  <c r="N1156" i="21"/>
  <c r="N1176" i="21"/>
  <c r="M1206" i="21"/>
  <c r="M1201" i="21"/>
  <c r="N1228" i="21"/>
  <c r="N1253" i="21"/>
  <c r="N1251" i="21"/>
  <c r="M554" i="21"/>
  <c r="M680" i="21"/>
  <c r="N778" i="21"/>
  <c r="N855" i="21"/>
  <c r="M903" i="21"/>
  <c r="O957" i="21"/>
  <c r="M981" i="21"/>
  <c r="M1005" i="21"/>
  <c r="M1080" i="21"/>
  <c r="M1106" i="21"/>
  <c r="N1126" i="21"/>
  <c r="M1176" i="21"/>
  <c r="N1230" i="21"/>
  <c r="M1228" i="21"/>
  <c r="N129" i="21"/>
  <c r="M27" i="21"/>
  <c r="M156" i="21"/>
  <c r="N205" i="21"/>
  <c r="N253" i="21"/>
  <c r="M301" i="21"/>
  <c r="M352" i="21"/>
  <c r="O405" i="21"/>
  <c r="N431" i="21"/>
  <c r="N480" i="21"/>
  <c r="N527" i="21"/>
  <c r="N556" i="21"/>
  <c r="N602" i="21"/>
  <c r="N651" i="21"/>
  <c r="M703" i="21"/>
  <c r="N726" i="21"/>
  <c r="M776" i="21"/>
  <c r="M801" i="21"/>
  <c r="M827" i="21"/>
  <c r="N852" i="21"/>
  <c r="O881" i="21"/>
  <c r="M879" i="21"/>
  <c r="M901" i="21"/>
  <c r="M906" i="21"/>
  <c r="M928" i="21"/>
  <c r="N926" i="21"/>
  <c r="N930" i="21"/>
  <c r="M953" i="21"/>
  <c r="M957" i="21"/>
  <c r="M979" i="21"/>
  <c r="N977" i="21"/>
  <c r="N981" i="21"/>
  <c r="M1003" i="21"/>
  <c r="M1031" i="21"/>
  <c r="M1029" i="21"/>
  <c r="M1052" i="21"/>
  <c r="M1056" i="21"/>
  <c r="N1079" i="21"/>
  <c r="N1078" i="21"/>
  <c r="M1104" i="21"/>
  <c r="N1102" i="21"/>
  <c r="N1106" i="21"/>
  <c r="N1130" i="21"/>
  <c r="M1151" i="21"/>
  <c r="M1155" i="21"/>
  <c r="M1181" i="21"/>
  <c r="N1177" i="21"/>
  <c r="O1206" i="21"/>
  <c r="M1230" i="21"/>
  <c r="N1229" i="21"/>
  <c r="N1254" i="21"/>
  <c r="N1252" i="21"/>
  <c r="N154" i="21"/>
  <c r="O378" i="21"/>
  <c r="M180" i="21"/>
  <c r="O277" i="21"/>
  <c r="O379" i="21"/>
  <c r="M479" i="21"/>
  <c r="N578" i="21"/>
  <c r="N705" i="21"/>
  <c r="M805" i="21"/>
  <c r="M877" i="21"/>
  <c r="M926" i="21"/>
  <c r="N928" i="21"/>
  <c r="M977" i="21"/>
  <c r="M1001" i="21"/>
  <c r="N1031" i="21"/>
  <c r="N1081" i="21"/>
  <c r="N1104" i="21"/>
  <c r="M1153" i="21"/>
  <c r="M1203" i="21"/>
  <c r="N1256" i="21"/>
  <c r="N801" i="21"/>
  <c r="N53" i="21"/>
  <c r="M176" i="21"/>
  <c r="N228" i="21"/>
  <c r="M281" i="21"/>
  <c r="N304" i="21"/>
  <c r="N353" i="21"/>
  <c r="M401" i="21"/>
  <c r="M454" i="21"/>
  <c r="M504" i="21"/>
  <c r="N531" i="21"/>
  <c r="M577" i="21"/>
  <c r="M629" i="21"/>
  <c r="N655" i="21"/>
  <c r="N701" i="21"/>
  <c r="N730" i="21"/>
  <c r="M780" i="21"/>
  <c r="M803" i="21"/>
  <c r="M829" i="21"/>
  <c r="N854" i="21"/>
  <c r="M876" i="21"/>
  <c r="M880" i="21"/>
  <c r="M902" i="21"/>
  <c r="M905" i="21"/>
  <c r="M929" i="21"/>
  <c r="N927" i="21"/>
  <c r="N931" i="21"/>
  <c r="M954" i="21"/>
  <c r="M976" i="21"/>
  <c r="M980" i="21"/>
  <c r="N978" i="21"/>
  <c r="O1006" i="21"/>
  <c r="M1004" i="21"/>
  <c r="M1026" i="21"/>
  <c r="M1030" i="21"/>
  <c r="M1053" i="21"/>
  <c r="M1081" i="21"/>
  <c r="N1080" i="21"/>
  <c r="M1101" i="21"/>
  <c r="M1105" i="21"/>
  <c r="N1103" i="21"/>
  <c r="M1131" i="21"/>
  <c r="N1131" i="21"/>
  <c r="M1152" i="21"/>
  <c r="M1156" i="21"/>
  <c r="M1177" i="21"/>
  <c r="N1178" i="21"/>
  <c r="M1205" i="21"/>
  <c r="M1229" i="21"/>
  <c r="N1231" i="21"/>
  <c r="N1255" i="21"/>
  <c r="M102" i="21"/>
  <c r="M251" i="21"/>
  <c r="O329" i="21"/>
  <c r="N403" i="21"/>
  <c r="N506" i="21"/>
  <c r="N628" i="21"/>
  <c r="M752" i="21"/>
  <c r="M830" i="21"/>
  <c r="M881" i="21"/>
  <c r="M930" i="21"/>
  <c r="M955" i="21"/>
  <c r="N979" i="21"/>
  <c r="M1027" i="21"/>
  <c r="M1054" i="21"/>
  <c r="M1102" i="21"/>
  <c r="N1128" i="21"/>
  <c r="N1151" i="21"/>
  <c r="N1181" i="21"/>
  <c r="M1227" i="21"/>
  <c r="O551" i="21"/>
  <c r="O751" i="21"/>
  <c r="O1051" i="21"/>
  <c r="O602" i="21"/>
  <c r="O1102" i="21"/>
  <c r="O653" i="21"/>
  <c r="O1053" i="21"/>
  <c r="O604" i="21"/>
  <c r="O1004" i="21"/>
  <c r="O555" i="21"/>
  <c r="O955" i="21"/>
  <c r="O576" i="21"/>
  <c r="O776" i="21"/>
  <c r="O976" i="21"/>
  <c r="O1176" i="21"/>
  <c r="O527" i="21"/>
  <c r="O727" i="21"/>
  <c r="O927" i="21"/>
  <c r="O1127" i="21"/>
  <c r="O478" i="21"/>
  <c r="O678" i="21"/>
  <c r="O878" i="21"/>
  <c r="O1078" i="21"/>
  <c r="O429" i="21"/>
  <c r="O629" i="21"/>
  <c r="O829" i="21"/>
  <c r="O1029" i="21"/>
  <c r="O1229" i="21"/>
  <c r="O580" i="21"/>
  <c r="O780" i="21"/>
  <c r="O980" i="21"/>
  <c r="O1180" i="21"/>
  <c r="O601" i="21"/>
  <c r="O801" i="21"/>
  <c r="O1001" i="21"/>
  <c r="O1201" i="21"/>
  <c r="O552" i="21"/>
  <c r="O752" i="21"/>
  <c r="O952" i="21"/>
  <c r="O1152" i="21"/>
  <c r="O503" i="21"/>
  <c r="O703" i="21"/>
  <c r="O903" i="21"/>
  <c r="O1103" i="21"/>
  <c r="O454" i="21"/>
  <c r="O654" i="21"/>
  <c r="O854" i="21"/>
  <c r="O1054" i="21"/>
  <c r="O1254" i="21"/>
  <c r="O605" i="21"/>
  <c r="O805" i="21"/>
  <c r="O1005" i="21"/>
  <c r="O1205" i="21"/>
  <c r="O1151" i="21"/>
  <c r="O702" i="21"/>
  <c r="O1002" i="21"/>
  <c r="O553" i="21"/>
  <c r="O953" i="21"/>
  <c r="O504" i="21"/>
  <c r="O904" i="21"/>
  <c r="O455" i="21"/>
  <c r="O855" i="21"/>
  <c r="O1155" i="21"/>
  <c r="O526" i="21"/>
  <c r="O726" i="21"/>
  <c r="O926" i="21"/>
  <c r="O1126" i="21"/>
  <c r="O477" i="21"/>
  <c r="O677" i="21"/>
  <c r="O877" i="21"/>
  <c r="O1077" i="21"/>
  <c r="O428" i="21"/>
  <c r="O628" i="21"/>
  <c r="O828" i="21"/>
  <c r="O1028" i="21"/>
  <c r="O1228" i="21"/>
  <c r="O579" i="21"/>
  <c r="O779" i="21"/>
  <c r="O979" i="21"/>
  <c r="O1179" i="21"/>
  <c r="O530" i="21"/>
  <c r="O730" i="21"/>
  <c r="O930" i="21"/>
  <c r="O1130" i="21"/>
  <c r="O1255" i="21"/>
  <c r="O651" i="21"/>
  <c r="O851" i="21"/>
  <c r="O1251" i="21"/>
  <c r="O902" i="21"/>
  <c r="O453" i="21"/>
  <c r="O853" i="21"/>
  <c r="O1253" i="21"/>
  <c r="O804" i="21"/>
  <c r="O1204" i="21"/>
  <c r="O755" i="21"/>
  <c r="O476" i="21"/>
  <c r="O676" i="21"/>
  <c r="O876" i="21"/>
  <c r="O1076" i="21"/>
  <c r="O427" i="21"/>
  <c r="O627" i="21"/>
  <c r="O827" i="21"/>
  <c r="O1027" i="21"/>
  <c r="O1227" i="21"/>
  <c r="O578" i="21"/>
  <c r="O778" i="21"/>
  <c r="O978" i="21"/>
  <c r="O1178" i="21"/>
  <c r="O529" i="21"/>
  <c r="O729" i="21"/>
  <c r="O929" i="21"/>
  <c r="O1129" i="21"/>
  <c r="O480" i="21"/>
  <c r="O680" i="21"/>
  <c r="O880" i="21"/>
  <c r="O1080" i="21"/>
  <c r="O501" i="21"/>
  <c r="O701" i="21"/>
  <c r="O901" i="21"/>
  <c r="O1101" i="21"/>
  <c r="O452" i="21"/>
  <c r="O652" i="21"/>
  <c r="O852" i="21"/>
  <c r="O1052" i="21"/>
  <c r="O1252" i="21"/>
  <c r="O603" i="21"/>
  <c r="O803" i="21"/>
  <c r="O1003" i="21"/>
  <c r="O1203" i="21"/>
  <c r="O554" i="21"/>
  <c r="O754" i="21"/>
  <c r="O954" i="21"/>
  <c r="O1154" i="21"/>
  <c r="O505" i="21"/>
  <c r="O705" i="21"/>
  <c r="O905" i="21"/>
  <c r="O1105" i="21"/>
  <c r="O451" i="21"/>
  <c r="O502" i="21"/>
  <c r="O802" i="21"/>
  <c r="O1202" i="21"/>
  <c r="O753" i="21"/>
  <c r="O1153" i="21"/>
  <c r="O704" i="21"/>
  <c r="O1104" i="21"/>
  <c r="O655" i="21"/>
  <c r="O1055" i="21"/>
  <c r="O426" i="21"/>
  <c r="O626" i="21"/>
  <c r="O826" i="21"/>
  <c r="O1026" i="21"/>
  <c r="O1226" i="21"/>
  <c r="O577" i="21"/>
  <c r="O777" i="21"/>
  <c r="O977" i="21"/>
  <c r="O1177" i="21"/>
  <c r="O528" i="21"/>
  <c r="O728" i="21"/>
  <c r="O928" i="21"/>
  <c r="O1128" i="21"/>
  <c r="O479" i="21"/>
  <c r="O679" i="21"/>
  <c r="O879" i="21"/>
  <c r="O1079" i="21"/>
  <c r="O430" i="21"/>
  <c r="O630" i="21"/>
  <c r="O830" i="21"/>
  <c r="O1030" i="21"/>
  <c r="O1230" i="21"/>
  <c r="M1233" i="21"/>
  <c r="M1249" i="21"/>
  <c r="M1246" i="21"/>
  <c r="M1243" i="21"/>
  <c r="M1244" i="21"/>
  <c r="M15" i="21"/>
  <c r="O43" i="21"/>
  <c r="N39" i="21"/>
  <c r="M75" i="21"/>
  <c r="O59" i="21"/>
  <c r="N95" i="21"/>
  <c r="M87" i="21"/>
  <c r="O115" i="21"/>
  <c r="N132" i="21"/>
  <c r="M139" i="21"/>
  <c r="O167" i="21"/>
  <c r="N159" i="21"/>
  <c r="M195" i="21"/>
  <c r="O223" i="21"/>
  <c r="N215" i="21"/>
  <c r="M250" i="21"/>
  <c r="O234" i="21"/>
  <c r="N270" i="21"/>
  <c r="M262" i="21"/>
  <c r="O316" i="21"/>
  <c r="N308" i="21"/>
  <c r="N344" i="21"/>
  <c r="O357" i="21"/>
  <c r="N368" i="21"/>
  <c r="N364" i="21"/>
  <c r="O400" i="21"/>
  <c r="N392" i="21"/>
  <c r="N388" i="21"/>
  <c r="O424" i="21"/>
  <c r="N420" i="21"/>
  <c r="N416" i="21"/>
  <c r="O408" i="21"/>
  <c r="N435" i="21"/>
  <c r="M444" i="21"/>
  <c r="N457" i="21"/>
  <c r="N461" i="21"/>
  <c r="M465" i="21"/>
  <c r="O473" i="21"/>
  <c r="N483" i="21"/>
  <c r="M487" i="21"/>
  <c r="O495" i="21"/>
  <c r="N499" i="21"/>
  <c r="M524" i="21"/>
  <c r="O516" i="21"/>
  <c r="M512" i="21"/>
  <c r="M508" i="21"/>
  <c r="O544" i="21"/>
  <c r="M540" i="21"/>
  <c r="N536" i="21"/>
  <c r="O572" i="21"/>
  <c r="N568" i="21"/>
  <c r="N564" i="21"/>
  <c r="N600" i="21"/>
  <c r="M596" i="21"/>
  <c r="M592" i="21"/>
  <c r="O584" i="21"/>
  <c r="M624" i="21"/>
  <c r="M620" i="21"/>
  <c r="O608" i="21"/>
  <c r="M648" i="21"/>
  <c r="M644" i="21"/>
  <c r="N636" i="21"/>
  <c r="N657" i="21"/>
  <c r="M672" i="21"/>
  <c r="O664" i="21"/>
  <c r="M660" i="21"/>
  <c r="N700" i="21"/>
  <c r="O692" i="21"/>
  <c r="N688" i="21"/>
  <c r="N684" i="21"/>
  <c r="O720" i="21"/>
  <c r="M716" i="21"/>
  <c r="N712" i="21"/>
  <c r="O748" i="21"/>
  <c r="M744" i="21"/>
  <c r="M740" i="21"/>
  <c r="O757" i="21"/>
  <c r="M772" i="21"/>
  <c r="M768" i="21"/>
  <c r="O760" i="21"/>
  <c r="N800" i="21"/>
  <c r="M796" i="21"/>
  <c r="O788" i="21"/>
  <c r="N784" i="21"/>
  <c r="M824" i="21"/>
  <c r="O816" i="21"/>
  <c r="N812" i="21"/>
  <c r="M808" i="21"/>
  <c r="O844" i="21"/>
  <c r="O840" i="21"/>
  <c r="N836" i="21"/>
  <c r="O872" i="21"/>
  <c r="N868" i="21"/>
  <c r="M864" i="21"/>
  <c r="O900" i="21"/>
  <c r="N896" i="21"/>
  <c r="M892" i="21"/>
  <c r="O884" i="21"/>
  <c r="N924" i="21"/>
  <c r="M920" i="21"/>
  <c r="O912" i="21"/>
  <c r="N908" i="21"/>
  <c r="M948" i="21"/>
  <c r="O940" i="21"/>
  <c r="N936" i="21"/>
  <c r="M951" i="21"/>
  <c r="O968" i="21"/>
  <c r="N964" i="21"/>
  <c r="M960" i="21"/>
  <c r="O996" i="21"/>
  <c r="O992" i="21"/>
  <c r="M988" i="21"/>
  <c r="O1024" i="21"/>
  <c r="M1020" i="21"/>
  <c r="M1016" i="21"/>
  <c r="O1008" i="21"/>
  <c r="N1048" i="21"/>
  <c r="M1044" i="21"/>
  <c r="N1036" i="21"/>
  <c r="N1057" i="21"/>
  <c r="M1072" i="21"/>
  <c r="O1064" i="21"/>
  <c r="N1060" i="21"/>
  <c r="M1100" i="21"/>
  <c r="O1092" i="21"/>
  <c r="N1088" i="21"/>
  <c r="M1084" i="21"/>
  <c r="O1120" i="21"/>
  <c r="N1116" i="21"/>
  <c r="M1112" i="21"/>
  <c r="O1148" i="21"/>
  <c r="N1144" i="21"/>
  <c r="M1140" i="21"/>
  <c r="O1157" i="21"/>
  <c r="M1237" i="21"/>
  <c r="M1234" i="21"/>
  <c r="M1250" i="21"/>
  <c r="M1247" i="21"/>
  <c r="M1248" i="21"/>
  <c r="O32" i="21"/>
  <c r="N43" i="21"/>
  <c r="M39" i="21"/>
  <c r="O67" i="21"/>
  <c r="M59" i="21"/>
  <c r="M95" i="21"/>
  <c r="O123" i="21"/>
  <c r="N115" i="21"/>
  <c r="M132" i="21"/>
  <c r="O175" i="21"/>
  <c r="N167" i="21"/>
  <c r="M159" i="21"/>
  <c r="O187" i="21"/>
  <c r="N223" i="21"/>
  <c r="M215" i="21"/>
  <c r="O242" i="21"/>
  <c r="N234" i="21"/>
  <c r="M270" i="21"/>
  <c r="O324" i="21"/>
  <c r="N316" i="21"/>
  <c r="M308" i="21"/>
  <c r="O340" i="21"/>
  <c r="N357" i="21"/>
  <c r="M368" i="21"/>
  <c r="O360" i="21"/>
  <c r="N400" i="21"/>
  <c r="M392" i="21"/>
  <c r="N384" i="21"/>
  <c r="M424" i="21"/>
  <c r="M420" i="21"/>
  <c r="O412" i="21"/>
  <c r="M408" i="21"/>
  <c r="M435" i="21"/>
  <c r="O448" i="21"/>
  <c r="M457" i="21"/>
  <c r="M461" i="21"/>
  <c r="O469" i="21"/>
  <c r="N473" i="21"/>
  <c r="M483" i="21"/>
  <c r="N491" i="21"/>
  <c r="N495" i="21"/>
  <c r="M499" i="21"/>
  <c r="O520" i="21"/>
  <c r="N516" i="21"/>
  <c r="N512" i="21"/>
  <c r="O548" i="21"/>
  <c r="M544" i="21"/>
  <c r="O540" i="21"/>
  <c r="O557" i="21"/>
  <c r="M572" i="21"/>
  <c r="M568" i="21"/>
  <c r="O560" i="21"/>
  <c r="M600" i="21"/>
  <c r="N596" i="21"/>
  <c r="O588" i="21"/>
  <c r="N584" i="21"/>
  <c r="N624" i="21"/>
  <c r="O616" i="21"/>
  <c r="M608" i="21"/>
  <c r="N648" i="21"/>
  <c r="O640" i="21"/>
  <c r="M636" i="21"/>
  <c r="M657" i="21"/>
  <c r="O668" i="21"/>
  <c r="N664" i="21"/>
  <c r="N660" i="21"/>
  <c r="O696" i="21"/>
  <c r="M692" i="21"/>
  <c r="M688" i="21"/>
  <c r="O724" i="21"/>
  <c r="N720" i="21"/>
  <c r="N716" i="21"/>
  <c r="O708" i="21"/>
  <c r="M748" i="21"/>
  <c r="N744" i="21"/>
  <c r="O736" i="21"/>
  <c r="N757" i="21"/>
  <c r="N772" i="21"/>
  <c r="N764" i="21"/>
  <c r="M760" i="21"/>
  <c r="M800" i="21"/>
  <c r="M792" i="21"/>
  <c r="N788" i="21"/>
  <c r="M784" i="21"/>
  <c r="O820" i="21"/>
  <c r="M816" i="21"/>
  <c r="M812" i="21"/>
  <c r="O848" i="21"/>
  <c r="N844" i="21"/>
  <c r="M840" i="21"/>
  <c r="O857" i="21"/>
  <c r="N872" i="21"/>
  <c r="M868" i="21"/>
  <c r="M860" i="21"/>
  <c r="N900" i="21"/>
  <c r="M896" i="21"/>
  <c r="O888" i="21"/>
  <c r="N884" i="21"/>
  <c r="M924" i="21"/>
  <c r="O916" i="21"/>
  <c r="N912" i="21"/>
  <c r="M908" i="21"/>
  <c r="O944" i="21"/>
  <c r="N940" i="21"/>
  <c r="M936" i="21"/>
  <c r="O972" i="21"/>
  <c r="N968" i="21"/>
  <c r="M964" i="21"/>
  <c r="O1000" i="21"/>
  <c r="N996" i="21"/>
  <c r="M992" i="21"/>
  <c r="O984" i="21"/>
  <c r="N1024" i="21"/>
  <c r="N1020" i="21"/>
  <c r="O1012" i="21"/>
  <c r="N1008" i="21"/>
  <c r="M1048" i="21"/>
  <c r="O1040" i="21"/>
  <c r="O1036" i="21"/>
  <c r="M1057" i="21"/>
  <c r="N1068" i="21"/>
  <c r="M1064" i="21"/>
  <c r="M1060" i="21"/>
  <c r="N1096" i="21"/>
  <c r="N1092" i="21"/>
  <c r="M1088" i="21"/>
  <c r="O1124" i="21"/>
  <c r="N1120" i="21"/>
  <c r="M1116" i="21"/>
  <c r="O1108" i="21"/>
  <c r="N1148" i="21"/>
  <c r="M1144" i="21"/>
  <c r="O1136" i="21"/>
  <c r="N1157" i="21"/>
  <c r="M1172" i="21"/>
  <c r="O1164" i="21"/>
  <c r="N1160" i="21"/>
  <c r="M1200" i="21"/>
  <c r="O1188" i="21"/>
  <c r="N25" i="21"/>
  <c r="M21" i="21"/>
  <c r="O13" i="21"/>
  <c r="N9" i="21"/>
  <c r="M49" i="21"/>
  <c r="O41" i="21"/>
  <c r="N37" i="21"/>
  <c r="M33" i="21"/>
  <c r="O69" i="21"/>
  <c r="N65" i="21"/>
  <c r="M61" i="21"/>
  <c r="O97" i="21"/>
  <c r="N93" i="21"/>
  <c r="M89" i="21"/>
  <c r="O125" i="21"/>
  <c r="M121" i="21"/>
  <c r="M117" i="21"/>
  <c r="O109" i="21"/>
  <c r="N149" i="21"/>
  <c r="M145" i="21"/>
  <c r="N137" i="21"/>
  <c r="N133" i="21"/>
  <c r="N173" i="21"/>
  <c r="O165" i="21"/>
  <c r="N161" i="21"/>
  <c r="M182" i="21"/>
  <c r="M1241" i="21"/>
  <c r="M1238" i="21"/>
  <c r="M1235" i="21"/>
  <c r="M1236" i="21"/>
  <c r="O15" i="21"/>
  <c r="N32" i="21"/>
  <c r="M43" i="21"/>
  <c r="O75" i="21"/>
  <c r="N67" i="21"/>
  <c r="N59" i="21"/>
  <c r="O87" i="21"/>
  <c r="N123" i="21"/>
  <c r="M115" i="21"/>
  <c r="O139" i="21"/>
  <c r="N175" i="21"/>
  <c r="M167" i="21"/>
  <c r="O195" i="21"/>
  <c r="M187" i="21"/>
  <c r="M223" i="21"/>
  <c r="O250" i="21"/>
  <c r="N242" i="21"/>
  <c r="M234" i="21"/>
  <c r="O262" i="21"/>
  <c r="N324" i="21"/>
  <c r="M316" i="21"/>
  <c r="O344" i="21"/>
  <c r="N340" i="21"/>
  <c r="M357" i="21"/>
  <c r="O364" i="21"/>
  <c r="N360" i="21"/>
  <c r="M400" i="21"/>
  <c r="O388" i="21"/>
  <c r="O384" i="21"/>
  <c r="N424" i="21"/>
  <c r="O416" i="21"/>
  <c r="N412" i="21"/>
  <c r="N408" i="21"/>
  <c r="O444" i="21"/>
  <c r="M448" i="21"/>
  <c r="O457" i="21"/>
  <c r="O465" i="21"/>
  <c r="N469" i="21"/>
  <c r="M473" i="21"/>
  <c r="O487" i="21"/>
  <c r="M491" i="21"/>
  <c r="M495" i="21"/>
  <c r="O524" i="21"/>
  <c r="M520" i="21"/>
  <c r="M516" i="21"/>
  <c r="O508" i="21"/>
  <c r="N548" i="21"/>
  <c r="N544" i="21"/>
  <c r="O536" i="21"/>
  <c r="N557" i="21"/>
  <c r="N572" i="21"/>
  <c r="O564" i="21"/>
  <c r="N560" i="21"/>
  <c r="O600" i="21"/>
  <c r="O592" i="21"/>
  <c r="M588" i="21"/>
  <c r="M584" i="21"/>
  <c r="O620" i="21"/>
  <c r="M616" i="21"/>
  <c r="N608" i="21"/>
  <c r="O644" i="21"/>
  <c r="M640" i="21"/>
  <c r="O636" i="21"/>
  <c r="O672" i="21"/>
  <c r="M668" i="21"/>
  <c r="M664" i="21"/>
  <c r="O700" i="21"/>
  <c r="N696" i="21"/>
  <c r="N692" i="21"/>
  <c r="O684" i="21"/>
  <c r="N724" i="21"/>
  <c r="M720" i="21"/>
  <c r="O712" i="21"/>
  <c r="N708" i="21"/>
  <c r="N748" i="21"/>
  <c r="O740" i="21"/>
  <c r="N736" i="21"/>
  <c r="M757" i="21"/>
  <c r="O768" i="21"/>
  <c r="O764" i="21"/>
  <c r="N760" i="21"/>
  <c r="O796" i="21"/>
  <c r="N792" i="21"/>
  <c r="M788" i="21"/>
  <c r="O824" i="21"/>
  <c r="M820" i="21"/>
  <c r="N816" i="21"/>
  <c r="O808" i="21"/>
  <c r="N848" i="21"/>
  <c r="M844" i="21"/>
  <c r="O836" i="21"/>
  <c r="N857" i="21"/>
  <c r="M872" i="21"/>
  <c r="O864" i="21"/>
  <c r="O860" i="21"/>
  <c r="M900" i="21"/>
  <c r="O892" i="21"/>
  <c r="N888" i="21"/>
  <c r="M884" i="21"/>
  <c r="O920" i="21"/>
  <c r="N916" i="21"/>
  <c r="M912" i="21"/>
  <c r="N948" i="21"/>
  <c r="N944" i="21"/>
  <c r="M940" i="21"/>
  <c r="O951" i="21"/>
  <c r="N972" i="21"/>
  <c r="M968" i="21"/>
  <c r="O960" i="21"/>
  <c r="N1000" i="21"/>
  <c r="M996" i="21"/>
  <c r="O988" i="21"/>
  <c r="N984" i="21"/>
  <c r="M1024" i="21"/>
  <c r="O1016" i="21"/>
  <c r="N1012" i="21"/>
  <c r="M1008" i="21"/>
  <c r="O1044" i="21"/>
  <c r="N1040" i="21"/>
  <c r="M1036" i="21"/>
  <c r="O1072" i="21"/>
  <c r="M1068" i="21"/>
  <c r="N1064" i="21"/>
  <c r="O1100" i="21"/>
  <c r="O1096" i="21"/>
  <c r="M1092" i="21"/>
  <c r="O1084" i="21"/>
  <c r="N1124" i="21"/>
  <c r="M1120" i="21"/>
  <c r="O1112" i="21"/>
  <c r="M1108" i="21"/>
  <c r="M1148" i="21"/>
  <c r="O1140" i="21"/>
  <c r="N1136" i="21"/>
  <c r="M1157" i="21"/>
  <c r="O1168" i="21"/>
  <c r="N1164" i="21"/>
  <c r="M1160" i="21"/>
  <c r="O1196" i="21"/>
  <c r="N1188" i="21"/>
  <c r="M25" i="21"/>
  <c r="O17" i="21"/>
  <c r="N13" i="21"/>
  <c r="M9" i="21"/>
  <c r="O45" i="21"/>
  <c r="N41" i="21"/>
  <c r="M37" i="21"/>
  <c r="O73" i="21"/>
  <c r="N69" i="21"/>
  <c r="M65" i="21"/>
  <c r="O82" i="21"/>
  <c r="N97" i="21"/>
  <c r="M93" i="21"/>
  <c r="O85" i="21"/>
  <c r="N125" i="21"/>
  <c r="N121" i="21"/>
  <c r="O113" i="21"/>
  <c r="N109" i="21"/>
  <c r="M149" i="21"/>
  <c r="O141" i="21"/>
  <c r="O137" i="21"/>
  <c r="M133" i="21"/>
  <c r="O169" i="21"/>
  <c r="M165" i="21"/>
  <c r="M161" i="21"/>
  <c r="O197" i="21"/>
  <c r="M1245" i="21"/>
  <c r="N15" i="21"/>
  <c r="M67" i="21"/>
  <c r="O132" i="21"/>
  <c r="N195" i="21"/>
  <c r="M242" i="21"/>
  <c r="O308" i="21"/>
  <c r="M364" i="21"/>
  <c r="M384" i="21"/>
  <c r="O435" i="21"/>
  <c r="N465" i="21"/>
  <c r="O491" i="21"/>
  <c r="O512" i="21"/>
  <c r="M536" i="21"/>
  <c r="M560" i="21"/>
  <c r="O624" i="21"/>
  <c r="N644" i="21"/>
  <c r="N668" i="21"/>
  <c r="O688" i="21"/>
  <c r="M712" i="21"/>
  <c r="M736" i="21"/>
  <c r="O800" i="21"/>
  <c r="N824" i="21"/>
  <c r="M848" i="21"/>
  <c r="O868" i="21"/>
  <c r="N892" i="21"/>
  <c r="M916" i="21"/>
  <c r="O936" i="21"/>
  <c r="N960" i="21"/>
  <c r="M984" i="21"/>
  <c r="O1048" i="21"/>
  <c r="N1072" i="21"/>
  <c r="M1096" i="21"/>
  <c r="O1116" i="21"/>
  <c r="N1140" i="21"/>
  <c r="N1168" i="21"/>
  <c r="O1200" i="21"/>
  <c r="M1188" i="21"/>
  <c r="N17" i="21"/>
  <c r="O49" i="21"/>
  <c r="M41" i="21"/>
  <c r="N73" i="21"/>
  <c r="O61" i="21"/>
  <c r="M97" i="21"/>
  <c r="N85" i="21"/>
  <c r="O117" i="21"/>
  <c r="M109" i="21"/>
  <c r="N141" i="21"/>
  <c r="M173" i="21"/>
  <c r="N165" i="21"/>
  <c r="N197" i="21"/>
  <c r="M193" i="21"/>
  <c r="O185" i="21"/>
  <c r="M225" i="21"/>
  <c r="M221" i="21"/>
  <c r="O213" i="21"/>
  <c r="M209" i="21"/>
  <c r="M248" i="21"/>
  <c r="O240" i="21"/>
  <c r="N236" i="21"/>
  <c r="M257" i="21"/>
  <c r="O268" i="21"/>
  <c r="N264" i="21"/>
  <c r="M260" i="21"/>
  <c r="O322" i="21"/>
  <c r="N318" i="21"/>
  <c r="N314" i="21"/>
  <c r="O350" i="21"/>
  <c r="N346" i="21"/>
  <c r="N342" i="21"/>
  <c r="O334" i="21"/>
  <c r="M374" i="21"/>
  <c r="M370" i="21"/>
  <c r="O362" i="21"/>
  <c r="M358" i="21"/>
  <c r="M398" i="21"/>
  <c r="O390" i="21"/>
  <c r="M386" i="21"/>
  <c r="M407" i="21"/>
  <c r="O418" i="21"/>
  <c r="N414" i="21"/>
  <c r="N410" i="21"/>
  <c r="O437" i="21"/>
  <c r="N442" i="21"/>
  <c r="N446" i="21"/>
  <c r="O459" i="21"/>
  <c r="N463" i="21"/>
  <c r="M467" i="21"/>
  <c r="O475" i="21"/>
  <c r="N485" i="21"/>
  <c r="M489" i="21"/>
  <c r="O497" i="21"/>
  <c r="N507" i="21"/>
  <c r="N522" i="21"/>
  <c r="O514" i="21"/>
  <c r="N510" i="21"/>
  <c r="N550" i="21"/>
  <c r="O542" i="21"/>
  <c r="N538" i="21"/>
  <c r="N534" i="21"/>
  <c r="O570" i="21"/>
  <c r="M566" i="21"/>
  <c r="M562" i="21"/>
  <c r="O598" i="21"/>
  <c r="M594" i="21"/>
  <c r="M590" i="21"/>
  <c r="O607" i="21"/>
  <c r="N622" i="21"/>
  <c r="N618" i="21"/>
  <c r="O610" i="21"/>
  <c r="N650" i="21"/>
  <c r="N646" i="21"/>
  <c r="O638" i="21"/>
  <c r="N634" i="21"/>
  <c r="M674" i="21"/>
  <c r="O666" i="21"/>
  <c r="M662" i="21"/>
  <c r="M658" i="21"/>
  <c r="O694" i="21"/>
  <c r="M690" i="21"/>
  <c r="M686" i="21"/>
  <c r="O722" i="21"/>
  <c r="M718" i="21"/>
  <c r="M714" i="21"/>
  <c r="O750" i="21"/>
  <c r="N746" i="21"/>
  <c r="M742" i="21"/>
  <c r="O734" i="21"/>
  <c r="N774" i="21"/>
  <c r="M770" i="21"/>
  <c r="O762" i="21"/>
  <c r="O758" i="21"/>
  <c r="N798" i="21"/>
  <c r="O790" i="21"/>
  <c r="N786" i="21"/>
  <c r="M807" i="21"/>
  <c r="O818" i="21"/>
  <c r="N814" i="21"/>
  <c r="M810" i="21"/>
  <c r="O846" i="21"/>
  <c r="M842" i="21"/>
  <c r="N838" i="21"/>
  <c r="O874" i="21"/>
  <c r="N870" i="21"/>
  <c r="M866" i="21"/>
  <c r="O858" i="21"/>
  <c r="M898" i="21"/>
  <c r="M894" i="21"/>
  <c r="O886" i="21"/>
  <c r="N907" i="21"/>
  <c r="M922" i="21"/>
  <c r="O914" i="21"/>
  <c r="N910" i="21"/>
  <c r="M950" i="21"/>
  <c r="O942" i="21"/>
  <c r="M938" i="21"/>
  <c r="M934" i="21"/>
  <c r="O970" i="21"/>
  <c r="N966" i="21"/>
  <c r="M962" i="21"/>
  <c r="O998" i="21"/>
  <c r="N994" i="21"/>
  <c r="M990" i="21"/>
  <c r="O1007" i="21"/>
  <c r="N1022" i="21"/>
  <c r="M1018" i="21"/>
  <c r="O1010" i="21"/>
  <c r="N1050" i="21"/>
  <c r="M1046" i="21"/>
  <c r="O1038" i="21"/>
  <c r="M1242" i="21"/>
  <c r="M32" i="21"/>
  <c r="O95" i="21"/>
  <c r="N139" i="21"/>
  <c r="N187" i="21"/>
  <c r="O270" i="21"/>
  <c r="M344" i="21"/>
  <c r="M360" i="21"/>
  <c r="O420" i="21"/>
  <c r="N444" i="21"/>
  <c r="M469" i="21"/>
  <c r="O499" i="21"/>
  <c r="N508" i="21"/>
  <c r="M557" i="21"/>
  <c r="O596" i="21"/>
  <c r="N620" i="21"/>
  <c r="N640" i="21"/>
  <c r="O660" i="21"/>
  <c r="M684" i="21"/>
  <c r="M708" i="21"/>
  <c r="O772" i="21"/>
  <c r="N796" i="21"/>
  <c r="N820" i="21"/>
  <c r="N840" i="21"/>
  <c r="N864" i="21"/>
  <c r="M888" i="21"/>
  <c r="O908" i="21"/>
  <c r="N951" i="21"/>
  <c r="M1000" i="21"/>
  <c r="O1020" i="21"/>
  <c r="N1044" i="21"/>
  <c r="O1068" i="21"/>
  <c r="O1088" i="21"/>
  <c r="N1112" i="21"/>
  <c r="M1136" i="21"/>
  <c r="M1168" i="21"/>
  <c r="N1200" i="21"/>
  <c r="O25" i="21"/>
  <c r="M17" i="21"/>
  <c r="N49" i="21"/>
  <c r="O37" i="21"/>
  <c r="M73" i="21"/>
  <c r="N61" i="21"/>
  <c r="O93" i="21"/>
  <c r="M85" i="21"/>
  <c r="N117" i="21"/>
  <c r="O149" i="21"/>
  <c r="M141" i="21"/>
  <c r="O173" i="21"/>
  <c r="O161" i="21"/>
  <c r="M197" i="21"/>
  <c r="O189" i="21"/>
  <c r="N185" i="21"/>
  <c r="N225" i="21"/>
  <c r="O217" i="21"/>
  <c r="N213" i="21"/>
  <c r="N209" i="21"/>
  <c r="O244" i="21"/>
  <c r="N240" i="21"/>
  <c r="M236" i="21"/>
  <c r="O272" i="21"/>
  <c r="N268" i="21"/>
  <c r="M264" i="21"/>
  <c r="O307" i="21"/>
  <c r="M322" i="21"/>
  <c r="M318" i="21"/>
  <c r="O310" i="21"/>
  <c r="M350" i="21"/>
  <c r="M346" i="21"/>
  <c r="O338" i="21"/>
  <c r="M334" i="21"/>
  <c r="N374" i="21"/>
  <c r="O366" i="21"/>
  <c r="N362" i="21"/>
  <c r="N358" i="21"/>
  <c r="O394" i="21"/>
  <c r="N390" i="21"/>
  <c r="N386" i="21"/>
  <c r="O422" i="21"/>
  <c r="M418" i="21"/>
  <c r="M414" i="21"/>
  <c r="O433" i="21"/>
  <c r="N437" i="21"/>
  <c r="M442" i="21"/>
  <c r="O450" i="21"/>
  <c r="N459" i="21"/>
  <c r="M463" i="21"/>
  <c r="O471" i="21"/>
  <c r="N475" i="21"/>
  <c r="M485" i="21"/>
  <c r="O493" i="21"/>
  <c r="N497" i="21"/>
  <c r="M507" i="21"/>
  <c r="O518" i="21"/>
  <c r="M514" i="21"/>
  <c r="M510" i="21"/>
  <c r="O546" i="21"/>
  <c r="M542" i="21"/>
  <c r="M538" i="21"/>
  <c r="O574" i="21"/>
  <c r="M1239" i="21"/>
  <c r="N87" i="21"/>
  <c r="O215" i="21"/>
  <c r="M340" i="21"/>
  <c r="M416" i="21"/>
  <c r="O483" i="21"/>
  <c r="M548" i="21"/>
  <c r="N592" i="21"/>
  <c r="O657" i="21"/>
  <c r="M724" i="21"/>
  <c r="N768" i="21"/>
  <c r="O812" i="21"/>
  <c r="N860" i="21"/>
  <c r="O948" i="21"/>
  <c r="N992" i="21"/>
  <c r="M1040" i="21"/>
  <c r="N1084" i="21"/>
  <c r="O1172" i="21"/>
  <c r="N1196" i="21"/>
  <c r="M13" i="21"/>
  <c r="O33" i="21"/>
  <c r="N82" i="21"/>
  <c r="M125" i="21"/>
  <c r="O145" i="21"/>
  <c r="N169" i="21"/>
  <c r="O193" i="21"/>
  <c r="M185" i="21"/>
  <c r="M217" i="21"/>
  <c r="O248" i="21"/>
  <c r="M240" i="21"/>
  <c r="N272" i="21"/>
  <c r="O260" i="21"/>
  <c r="N322" i="21"/>
  <c r="N310" i="21"/>
  <c r="O342" i="21"/>
  <c r="N334" i="21"/>
  <c r="M366" i="21"/>
  <c r="O398" i="21"/>
  <c r="M390" i="21"/>
  <c r="N422" i="21"/>
  <c r="O410" i="21"/>
  <c r="M437" i="21"/>
  <c r="N450" i="21"/>
  <c r="O467" i="21"/>
  <c r="M475" i="21"/>
  <c r="N493" i="21"/>
  <c r="O522" i="21"/>
  <c r="N514" i="21"/>
  <c r="N546" i="21"/>
  <c r="O534" i="21"/>
  <c r="N570" i="21"/>
  <c r="O562" i="21"/>
  <c r="N558" i="21"/>
  <c r="N594" i="21"/>
  <c r="M586" i="21"/>
  <c r="O622" i="21"/>
  <c r="O614" i="21"/>
  <c r="N610" i="21"/>
  <c r="M646" i="21"/>
  <c r="M638" i="21"/>
  <c r="O674" i="21"/>
  <c r="N670" i="21"/>
  <c r="N662" i="21"/>
  <c r="M698" i="21"/>
  <c r="O690" i="21"/>
  <c r="O707" i="21"/>
  <c r="N722" i="21"/>
  <c r="N714" i="21"/>
  <c r="M750" i="21"/>
  <c r="O742" i="21"/>
  <c r="N738" i="21"/>
  <c r="M774" i="21"/>
  <c r="N766" i="21"/>
  <c r="N758" i="21"/>
  <c r="O794" i="21"/>
  <c r="M790" i="21"/>
  <c r="N807" i="21"/>
  <c r="N818" i="21"/>
  <c r="O810" i="21"/>
  <c r="M850" i="21"/>
  <c r="N842" i="21"/>
  <c r="N834" i="21"/>
  <c r="O870" i="21"/>
  <c r="O862" i="21"/>
  <c r="M858" i="21"/>
  <c r="N894" i="21"/>
  <c r="N886" i="21"/>
  <c r="O922" i="21"/>
  <c r="M918" i="21"/>
  <c r="M910" i="21"/>
  <c r="N946" i="21"/>
  <c r="O938" i="21"/>
  <c r="O974" i="21"/>
  <c r="M970" i="21"/>
  <c r="N962" i="21"/>
  <c r="N998" i="21"/>
  <c r="O990" i="21"/>
  <c r="M986" i="21"/>
  <c r="M1022" i="21"/>
  <c r="O1014" i="21"/>
  <c r="O1050" i="21"/>
  <c r="O1042" i="21"/>
  <c r="M1038" i="21"/>
  <c r="N1074" i="21"/>
  <c r="N1070" i="21"/>
  <c r="M1066" i="21"/>
  <c r="O1058" i="21"/>
  <c r="N1098" i="21"/>
  <c r="M1094" i="21"/>
  <c r="O1086" i="21"/>
  <c r="N1107" i="21"/>
  <c r="M1122" i="21"/>
  <c r="O1114" i="21"/>
  <c r="N1110" i="21"/>
  <c r="M1150" i="21"/>
  <c r="O1142" i="21"/>
  <c r="N1138" i="21"/>
  <c r="M1134" i="21"/>
  <c r="O1170" i="21"/>
  <c r="N1166" i="21"/>
  <c r="M1162" i="21"/>
  <c r="O1198" i="21"/>
  <c r="N1194" i="21"/>
  <c r="N1190" i="21"/>
  <c r="O1207" i="21"/>
  <c r="N1222" i="21"/>
  <c r="M1218" i="21"/>
  <c r="O1210" i="21"/>
  <c r="N1250" i="21"/>
  <c r="N1242" i="21"/>
  <c r="N1234" i="21"/>
  <c r="O296" i="21"/>
  <c r="N292" i="21"/>
  <c r="N288" i="21"/>
  <c r="O1220" i="21"/>
  <c r="N1212" i="21"/>
  <c r="O1244" i="21"/>
  <c r="O294" i="21"/>
  <c r="N286" i="21"/>
  <c r="M24" i="21"/>
  <c r="O16" i="21"/>
  <c r="N12" i="21"/>
  <c r="M8" i="21"/>
  <c r="O44" i="21"/>
  <c r="N40" i="21"/>
  <c r="M36" i="21"/>
  <c r="O72" i="21"/>
  <c r="N68" i="21"/>
  <c r="M64" i="21"/>
  <c r="O100" i="21"/>
  <c r="N96" i="21"/>
  <c r="M92" i="21"/>
  <c r="O84" i="21"/>
  <c r="N124" i="21"/>
  <c r="M120" i="21"/>
  <c r="O112" i="21"/>
  <c r="N108" i="21"/>
  <c r="M148" i="21"/>
  <c r="O140" i="21"/>
  <c r="N136" i="21"/>
  <c r="M157" i="21"/>
  <c r="O168" i="21"/>
  <c r="N164" i="21"/>
  <c r="M160" i="21"/>
  <c r="O196" i="21"/>
  <c r="N192" i="21"/>
  <c r="M188" i="21"/>
  <c r="O224" i="21"/>
  <c r="N220" i="21"/>
  <c r="M216" i="21"/>
  <c r="O208" i="21"/>
  <c r="M247" i="21"/>
  <c r="M243" i="21"/>
  <c r="N235" i="21"/>
  <c r="N275" i="21"/>
  <c r="M271" i="21"/>
  <c r="O263" i="21"/>
  <c r="N259" i="21"/>
  <c r="M325" i="21"/>
  <c r="O317" i="21"/>
  <c r="N313" i="21"/>
  <c r="M309" i="21"/>
  <c r="O345" i="21"/>
  <c r="N341" i="21"/>
  <c r="M337" i="21"/>
  <c r="O373" i="21"/>
  <c r="N369" i="21"/>
  <c r="M365" i="21"/>
  <c r="O382" i="21"/>
  <c r="N397" i="21"/>
  <c r="M393" i="21"/>
  <c r="O385" i="21"/>
  <c r="N425" i="21"/>
  <c r="M421" i="21"/>
  <c r="O413" i="21"/>
  <c r="N409" i="21"/>
  <c r="M434" i="21"/>
  <c r="O443" i="21"/>
  <c r="N447" i="21"/>
  <c r="N438" i="21"/>
  <c r="O464" i="21"/>
  <c r="M468" i="21"/>
  <c r="M472" i="21"/>
  <c r="O486" i="21"/>
  <c r="M490" i="21"/>
  <c r="M494" i="21"/>
  <c r="O525" i="21"/>
  <c r="N521" i="21"/>
  <c r="M517" i="21"/>
  <c r="O509" i="21"/>
  <c r="O549" i="21"/>
  <c r="M545" i="21"/>
  <c r="O537" i="21"/>
  <c r="N533" i="21"/>
  <c r="M573" i="21"/>
  <c r="O565" i="21"/>
  <c r="N561" i="21"/>
  <c r="M582" i="21"/>
  <c r="O593" i="21"/>
  <c r="O589" i="21"/>
  <c r="M585" i="21"/>
  <c r="O621" i="21"/>
  <c r="N617" i="21"/>
  <c r="M613" i="21"/>
  <c r="N649" i="21"/>
  <c r="N645" i="21"/>
  <c r="M641" i="21"/>
  <c r="O633" i="21"/>
  <c r="N673" i="21"/>
  <c r="M669" i="21"/>
  <c r="O661" i="21"/>
  <c r="N682" i="21"/>
  <c r="M697" i="21"/>
  <c r="O689" i="21"/>
  <c r="N685" i="21"/>
  <c r="M725" i="21"/>
  <c r="O717" i="21"/>
  <c r="M713" i="21"/>
  <c r="M709" i="21"/>
  <c r="N745" i="21"/>
  <c r="N741" i="21"/>
  <c r="M737" i="21"/>
  <c r="O773" i="21"/>
  <c r="N769" i="21"/>
  <c r="N765" i="21"/>
  <c r="O782" i="21"/>
  <c r="N797" i="21"/>
  <c r="M793" i="21"/>
  <c r="N785" i="21"/>
  <c r="N825" i="21"/>
  <c r="M821" i="21"/>
  <c r="O813" i="21"/>
  <c r="M809" i="21"/>
  <c r="M849" i="21"/>
  <c r="O841" i="21"/>
  <c r="N837" i="21"/>
  <c r="O833" i="21"/>
  <c r="O869" i="21"/>
  <c r="M865" i="21"/>
  <c r="M861" i="21"/>
  <c r="O897" i="21"/>
  <c r="O893" i="21"/>
  <c r="M889" i="21"/>
  <c r="O925" i="21"/>
  <c r="N921" i="21"/>
  <c r="M917" i="21"/>
  <c r="O909" i="21"/>
  <c r="M949" i="21"/>
  <c r="M945" i="21"/>
  <c r="O937" i="21"/>
  <c r="M933" i="21"/>
  <c r="M973" i="21"/>
  <c r="O965" i="21"/>
  <c r="N961" i="21"/>
  <c r="N982" i="21"/>
  <c r="O993" i="21"/>
  <c r="N989" i="21"/>
  <c r="N985" i="21"/>
  <c r="O1021" i="21"/>
  <c r="N1017" i="21"/>
  <c r="M1013" i="21"/>
  <c r="O1049" i="21"/>
  <c r="M1045" i="21"/>
  <c r="O1041" i="21"/>
  <c r="O1033" i="21"/>
  <c r="N1073" i="21"/>
  <c r="M1069" i="21"/>
  <c r="O1061" i="21"/>
  <c r="N1082" i="21"/>
  <c r="N1097" i="21"/>
  <c r="O1089" i="21"/>
  <c r="N1085" i="21"/>
  <c r="M1125" i="21"/>
  <c r="O1117" i="21"/>
  <c r="N1113" i="21"/>
  <c r="M1109" i="21"/>
  <c r="N1145" i="21"/>
  <c r="M1141" i="21"/>
  <c r="M1137" i="21"/>
  <c r="O1173" i="21"/>
  <c r="N1169" i="21"/>
  <c r="M1165" i="21"/>
  <c r="O1182" i="21"/>
  <c r="N1197" i="21"/>
  <c r="N1193" i="21"/>
  <c r="O1185" i="21"/>
  <c r="N1225" i="21"/>
  <c r="M1221" i="21"/>
  <c r="O1213" i="21"/>
  <c r="N1209" i="21"/>
  <c r="O1245" i="21"/>
  <c r="O1237" i="21"/>
  <c r="O232" i="21"/>
  <c r="M299" i="21"/>
  <c r="M295" i="21"/>
  <c r="O287" i="21"/>
  <c r="N283" i="21"/>
  <c r="M1192" i="21"/>
  <c r="O19" i="21"/>
  <c r="N11" i="21"/>
  <c r="M47" i="21"/>
  <c r="O71" i="21"/>
  <c r="N63" i="21"/>
  <c r="O99" i="21"/>
  <c r="N83" i="21"/>
  <c r="N119" i="21"/>
  <c r="M111" i="21"/>
  <c r="O143" i="21"/>
  <c r="M135" i="21"/>
  <c r="M171" i="21"/>
  <c r="O199" i="21"/>
  <c r="N191" i="21"/>
  <c r="M183" i="21"/>
  <c r="O211" i="21"/>
  <c r="N246" i="21"/>
  <c r="M238" i="21"/>
  <c r="O266" i="21"/>
  <c r="M258" i="21"/>
  <c r="N320" i="21"/>
  <c r="O348" i="21"/>
  <c r="M336" i="21"/>
  <c r="M1240" i="21"/>
  <c r="M123" i="21"/>
  <c r="N250" i="21"/>
  <c r="O368" i="21"/>
  <c r="M412" i="21"/>
  <c r="N487" i="21"/>
  <c r="N540" i="21"/>
  <c r="N588" i="21"/>
  <c r="N672" i="21"/>
  <c r="O716" i="21"/>
  <c r="M764" i="21"/>
  <c r="N808" i="21"/>
  <c r="O896" i="21"/>
  <c r="M944" i="21"/>
  <c r="N988" i="21"/>
  <c r="O1057" i="21"/>
  <c r="M1124" i="21"/>
  <c r="N1172" i="21"/>
  <c r="M1196" i="21"/>
  <c r="O9" i="21"/>
  <c r="N33" i="21"/>
  <c r="M82" i="21"/>
  <c r="O121" i="21"/>
  <c r="N145" i="21"/>
  <c r="M169" i="21"/>
  <c r="N193" i="21"/>
  <c r="O225" i="21"/>
  <c r="N217" i="21"/>
  <c r="N248" i="21"/>
  <c r="O236" i="21"/>
  <c r="M272" i="21"/>
  <c r="N260" i="21"/>
  <c r="O318" i="21"/>
  <c r="M310" i="21"/>
  <c r="M342" i="21"/>
  <c r="O374" i="21"/>
  <c r="N366" i="21"/>
  <c r="N398" i="21"/>
  <c r="O386" i="21"/>
  <c r="M422" i="21"/>
  <c r="M410" i="21"/>
  <c r="O442" i="21"/>
  <c r="M450" i="21"/>
  <c r="N467" i="21"/>
  <c r="O485" i="21"/>
  <c r="M493" i="21"/>
  <c r="M522" i="21"/>
  <c r="O510" i="21"/>
  <c r="M546" i="21"/>
  <c r="M534" i="21"/>
  <c r="M570" i="21"/>
  <c r="N562" i="21"/>
  <c r="N598" i="21"/>
  <c r="O590" i="21"/>
  <c r="N586" i="21"/>
  <c r="M622" i="21"/>
  <c r="N614" i="21"/>
  <c r="O650" i="21"/>
  <c r="N642" i="21"/>
  <c r="N638" i="21"/>
  <c r="N674" i="21"/>
  <c r="N666" i="21"/>
  <c r="O658" i="21"/>
  <c r="N698" i="21"/>
  <c r="N690" i="21"/>
  <c r="N707" i="21"/>
  <c r="N718" i="21"/>
  <c r="M710" i="21"/>
  <c r="N750" i="21"/>
  <c r="N742" i="21"/>
  <c r="M734" i="21"/>
  <c r="O770" i="21"/>
  <c r="M766" i="21"/>
  <c r="M758" i="21"/>
  <c r="M794" i="21"/>
  <c r="O786" i="21"/>
  <c r="O822" i="21"/>
  <c r="M818" i="21"/>
  <c r="N810" i="21"/>
  <c r="N846" i="21"/>
  <c r="O838" i="21"/>
  <c r="M834" i="21"/>
  <c r="M870" i="21"/>
  <c r="N862" i="21"/>
  <c r="N898" i="21"/>
  <c r="O890" i="21"/>
  <c r="M886" i="21"/>
  <c r="N922" i="21"/>
  <c r="N914" i="21"/>
  <c r="O950" i="21"/>
  <c r="M946" i="21"/>
  <c r="N938" i="21"/>
  <c r="N974" i="21"/>
  <c r="O966" i="21"/>
  <c r="O958" i="21"/>
  <c r="M998" i="21"/>
  <c r="N990" i="21"/>
  <c r="M1007" i="21"/>
  <c r="O1018" i="21"/>
  <c r="M1014" i="21"/>
  <c r="M1050" i="21"/>
  <c r="N1042" i="21"/>
  <c r="O1034" i="21"/>
  <c r="O1074" i="21"/>
  <c r="M1070" i="21"/>
  <c r="O1062" i="21"/>
  <c r="N1058" i="21"/>
  <c r="M1098" i="21"/>
  <c r="O1090" i="21"/>
  <c r="N1086" i="21"/>
  <c r="M1107" i="21"/>
  <c r="N1118" i="21"/>
  <c r="N1114" i="21"/>
  <c r="M1110" i="21"/>
  <c r="O1146" i="21"/>
  <c r="N1142" i="21"/>
  <c r="M1138" i="21"/>
  <c r="O1174" i="21"/>
  <c r="N1170" i="21"/>
  <c r="M1166" i="21"/>
  <c r="O1158" i="21"/>
  <c r="N1198" i="21"/>
  <c r="M1194" i="21"/>
  <c r="O1186" i="21"/>
  <c r="M1207" i="21"/>
  <c r="M1222" i="21"/>
  <c r="O1214" i="21"/>
  <c r="N1210" i="21"/>
  <c r="O1246" i="21"/>
  <c r="O1238" i="21"/>
  <c r="O300" i="21"/>
  <c r="N296" i="21"/>
  <c r="M292" i="21"/>
  <c r="O284" i="21"/>
  <c r="N1220" i="21"/>
  <c r="M1212" i="21"/>
  <c r="N1244" i="21"/>
  <c r="N294" i="21"/>
  <c r="M286" i="21"/>
  <c r="O20" i="21"/>
  <c r="N16" i="21"/>
  <c r="M12" i="21"/>
  <c r="O48" i="21"/>
  <c r="N44" i="21"/>
  <c r="M40" i="21"/>
  <c r="O57" i="21"/>
  <c r="N72" i="21"/>
  <c r="M68" i="21"/>
  <c r="O60" i="21"/>
  <c r="N100" i="21"/>
  <c r="M96" i="21"/>
  <c r="O88" i="21"/>
  <c r="N84" i="21"/>
  <c r="M124" i="21"/>
  <c r="O116" i="21"/>
  <c r="N112" i="21"/>
  <c r="M108" i="21"/>
  <c r="O144" i="21"/>
  <c r="N140" i="21"/>
  <c r="M136" i="21"/>
  <c r="O172" i="21"/>
  <c r="N168" i="21"/>
  <c r="M164" i="21"/>
  <c r="O200" i="21"/>
  <c r="N196" i="21"/>
  <c r="M192" i="21"/>
  <c r="O184" i="21"/>
  <c r="N224" i="21"/>
  <c r="M220" i="21"/>
  <c r="O212" i="21"/>
  <c r="N208" i="21"/>
  <c r="N247" i="21"/>
  <c r="O239" i="21"/>
  <c r="M235" i="21"/>
  <c r="M275" i="21"/>
  <c r="O267" i="21"/>
  <c r="N263" i="21"/>
  <c r="M259" i="21"/>
  <c r="O321" i="21"/>
  <c r="N317" i="21"/>
  <c r="M313" i="21"/>
  <c r="O349" i="21"/>
  <c r="N345" i="21"/>
  <c r="M341" i="21"/>
  <c r="O333" i="21"/>
  <c r="N373" i="21"/>
  <c r="M369" i="21"/>
  <c r="N361" i="21"/>
  <c r="N382" i="21"/>
  <c r="M397" i="21"/>
  <c r="O389" i="21"/>
  <c r="N385" i="21"/>
  <c r="M425" i="21"/>
  <c r="O417" i="21"/>
  <c r="N413" i="21"/>
  <c r="M409" i="21"/>
  <c r="O439" i="21"/>
  <c r="N443" i="21"/>
  <c r="M447" i="21"/>
  <c r="O460" i="21"/>
  <c r="N464" i="21"/>
  <c r="N468" i="21"/>
  <c r="O482" i="21"/>
  <c r="N486" i="21"/>
  <c r="N490" i="21"/>
  <c r="O498" i="21"/>
  <c r="N525" i="21"/>
  <c r="M521" i="21"/>
  <c r="N513" i="21"/>
  <c r="N509" i="21"/>
  <c r="M549" i="21"/>
  <c r="O541" i="21"/>
  <c r="N537" i="21"/>
  <c r="M533" i="21"/>
  <c r="O569" i="21"/>
  <c r="N565" i="21"/>
  <c r="M561" i="21"/>
  <c r="O597" i="21"/>
  <c r="N593" i="21"/>
  <c r="M589" i="21"/>
  <c r="O625" i="21"/>
  <c r="N621" i="21"/>
  <c r="M617" i="21"/>
  <c r="O609" i="21"/>
  <c r="O649" i="21"/>
  <c r="M645" i="21"/>
  <c r="O637" i="21"/>
  <c r="N633" i="21"/>
  <c r="M673" i="21"/>
  <c r="O665" i="21"/>
  <c r="N661" i="21"/>
  <c r="O682" i="21"/>
  <c r="O693" i="21"/>
  <c r="N689" i="21"/>
  <c r="M685" i="21"/>
  <c r="O721" i="21"/>
  <c r="M717" i="21"/>
  <c r="N713" i="21"/>
  <c r="O749" i="21"/>
  <c r="O745" i="21"/>
  <c r="M741" i="21"/>
  <c r="O733" i="21"/>
  <c r="N773" i="21"/>
  <c r="M769" i="21"/>
  <c r="O761" i="21"/>
  <c r="M782" i="21"/>
  <c r="M797" i="21"/>
  <c r="O789" i="21"/>
  <c r="O785" i="21"/>
  <c r="M825" i="21"/>
  <c r="O817" i="21"/>
  <c r="N813" i="21"/>
  <c r="N809" i="21"/>
  <c r="O845" i="21"/>
  <c r="N841" i="21"/>
  <c r="M837" i="21"/>
  <c r="O873" i="21"/>
  <c r="N869" i="21"/>
  <c r="N865" i="21"/>
  <c r="O882" i="21"/>
  <c r="N897" i="21"/>
  <c r="M893" i="21"/>
  <c r="O885" i="21"/>
  <c r="N925" i="21"/>
  <c r="M921" i="21"/>
  <c r="O913" i="21"/>
  <c r="M909" i="21"/>
  <c r="N949" i="21"/>
  <c r="O941" i="21"/>
  <c r="N937" i="21"/>
  <c r="N933" i="21"/>
  <c r="O969" i="21"/>
  <c r="N965" i="21"/>
  <c r="M961" i="21"/>
  <c r="O997" i="21"/>
  <c r="M993" i="21"/>
  <c r="M989" i="21"/>
  <c r="O1025" i="21"/>
  <c r="N1021" i="21"/>
  <c r="M1017" i="21"/>
  <c r="O1009" i="21"/>
  <c r="N1049" i="21"/>
  <c r="N1045" i="21"/>
  <c r="O1037" i="21"/>
  <c r="N1033" i="21"/>
  <c r="M1073" i="21"/>
  <c r="O1065" i="21"/>
  <c r="N1061" i="21"/>
  <c r="M1082" i="21"/>
  <c r="O1093" i="21"/>
  <c r="M1089" i="21"/>
  <c r="M1085" i="21"/>
  <c r="O1121" i="21"/>
  <c r="N1117" i="21"/>
  <c r="M1113" i="21"/>
  <c r="O1149" i="21"/>
  <c r="M1145" i="21"/>
  <c r="N1141" i="21"/>
  <c r="O1133" i="21"/>
  <c r="N1173" i="21"/>
  <c r="M1169" i="21"/>
  <c r="O1161" i="21"/>
  <c r="N1182" i="21"/>
  <c r="M1197" i="21"/>
  <c r="O1189" i="21"/>
  <c r="M1185" i="21"/>
  <c r="M1225" i="21"/>
  <c r="O1217" i="21"/>
  <c r="N1213" i="21"/>
  <c r="M1209" i="21"/>
  <c r="N1245" i="21"/>
  <c r="N1237" i="21"/>
  <c r="N232" i="21"/>
  <c r="N299" i="21"/>
  <c r="O291" i="21"/>
  <c r="N287" i="21"/>
  <c r="M283" i="21"/>
  <c r="O23" i="21"/>
  <c r="N19" i="21"/>
  <c r="M11" i="21"/>
  <c r="O35" i="21"/>
  <c r="N71" i="21"/>
  <c r="M63" i="21"/>
  <c r="O91" i="21"/>
  <c r="O83" i="21"/>
  <c r="M119" i="21"/>
  <c r="O147" i="21"/>
  <c r="M143" i="21"/>
  <c r="N135" i="21"/>
  <c r="O163" i="21"/>
  <c r="N199" i="21"/>
  <c r="M191" i="21"/>
  <c r="O219" i="21"/>
  <c r="N211" i="21"/>
  <c r="M246" i="21"/>
  <c r="O39" i="21"/>
  <c r="N262" i="21"/>
  <c r="N448" i="21"/>
  <c r="O568" i="21"/>
  <c r="M700" i="21"/>
  <c r="O792" i="21"/>
  <c r="O924" i="21"/>
  <c r="N1016" i="21"/>
  <c r="N1108" i="21"/>
  <c r="O21" i="21"/>
  <c r="M69" i="21"/>
  <c r="N113" i="21"/>
  <c r="O182" i="21"/>
  <c r="O221" i="21"/>
  <c r="M244" i="21"/>
  <c r="M268" i="21"/>
  <c r="O314" i="21"/>
  <c r="N338" i="21"/>
  <c r="M362" i="21"/>
  <c r="O407" i="21"/>
  <c r="N433" i="21"/>
  <c r="M459" i="21"/>
  <c r="O489" i="21"/>
  <c r="N518" i="21"/>
  <c r="N542" i="21"/>
  <c r="O566" i="21"/>
  <c r="M598" i="21"/>
  <c r="N607" i="21"/>
  <c r="M614" i="21"/>
  <c r="M642" i="21"/>
  <c r="O670" i="21"/>
  <c r="N658" i="21"/>
  <c r="O686" i="21"/>
  <c r="O718" i="21"/>
  <c r="O746" i="21"/>
  <c r="N734" i="21"/>
  <c r="N762" i="21"/>
  <c r="N794" i="21"/>
  <c r="N822" i="21"/>
  <c r="O850" i="21"/>
  <c r="M838" i="21"/>
  <c r="O866" i="21"/>
  <c r="O898" i="21"/>
  <c r="O907" i="21"/>
  <c r="M914" i="21"/>
  <c r="N942" i="21"/>
  <c r="M974" i="21"/>
  <c r="N958" i="21"/>
  <c r="O986" i="21"/>
  <c r="N1018" i="21"/>
  <c r="O1046" i="21"/>
  <c r="N1034" i="21"/>
  <c r="O1066" i="21"/>
  <c r="M1058" i="21"/>
  <c r="N1090" i="21"/>
  <c r="O1122" i="21"/>
  <c r="M1114" i="21"/>
  <c r="M1146" i="21"/>
  <c r="O1134" i="21"/>
  <c r="M1170" i="21"/>
  <c r="N1158" i="21"/>
  <c r="O1190" i="21"/>
  <c r="N1207" i="21"/>
  <c r="N1214" i="21"/>
  <c r="N1246" i="21"/>
  <c r="N300" i="21"/>
  <c r="O288" i="21"/>
  <c r="M1220" i="21"/>
  <c r="O1236" i="21"/>
  <c r="O24" i="21"/>
  <c r="M16" i="21"/>
  <c r="N48" i="21"/>
  <c r="O36" i="21"/>
  <c r="M72" i="21"/>
  <c r="N60" i="21"/>
  <c r="O92" i="21"/>
  <c r="M84" i="21"/>
  <c r="N116" i="21"/>
  <c r="O148" i="21"/>
  <c r="M140" i="21"/>
  <c r="N172" i="21"/>
  <c r="O160" i="21"/>
  <c r="M196" i="21"/>
  <c r="N184" i="21"/>
  <c r="O216" i="21"/>
  <c r="M208" i="21"/>
  <c r="N239" i="21"/>
  <c r="O271" i="21"/>
  <c r="M263" i="21"/>
  <c r="N321" i="21"/>
  <c r="O309" i="21"/>
  <c r="M345" i="21"/>
  <c r="N333" i="21"/>
  <c r="O365" i="21"/>
  <c r="M382" i="21"/>
  <c r="N389" i="21"/>
  <c r="O421" i="21"/>
  <c r="M413" i="21"/>
  <c r="N439" i="21"/>
  <c r="O438" i="21"/>
  <c r="M464" i="21"/>
  <c r="M482" i="21"/>
  <c r="O494" i="21"/>
  <c r="M525" i="21"/>
  <c r="O513" i="21"/>
  <c r="O545" i="21"/>
  <c r="M537" i="21"/>
  <c r="N569" i="21"/>
  <c r="O582" i="21"/>
  <c r="M593" i="21"/>
  <c r="N625" i="21"/>
  <c r="O613" i="21"/>
  <c r="M649" i="21"/>
  <c r="N637" i="21"/>
  <c r="O669" i="21"/>
  <c r="M661" i="21"/>
  <c r="N693" i="21"/>
  <c r="O725" i="21"/>
  <c r="N717" i="21"/>
  <c r="N749" i="21"/>
  <c r="N737" i="21"/>
  <c r="M773" i="21"/>
  <c r="M761" i="21"/>
  <c r="O793" i="21"/>
  <c r="M785" i="21"/>
  <c r="N817" i="21"/>
  <c r="O849" i="21"/>
  <c r="M841" i="21"/>
  <c r="N873" i="21"/>
  <c r="O861" i="21"/>
  <c r="M897" i="21"/>
  <c r="N885" i="21"/>
  <c r="O917" i="21"/>
  <c r="N909" i="21"/>
  <c r="M941" i="21"/>
  <c r="O973" i="21"/>
  <c r="M965" i="21"/>
  <c r="N997" i="21"/>
  <c r="O985" i="21"/>
  <c r="M1021" i="21"/>
  <c r="N75" i="21"/>
  <c r="M324" i="21"/>
  <c r="O461" i="21"/>
  <c r="M564" i="21"/>
  <c r="M696" i="21"/>
  <c r="O784" i="21"/>
  <c r="N920" i="21"/>
  <c r="M1012" i="21"/>
  <c r="O1144" i="21"/>
  <c r="N21" i="21"/>
  <c r="O65" i="21"/>
  <c r="M113" i="21"/>
  <c r="N182" i="21"/>
  <c r="N221" i="21"/>
  <c r="N244" i="21"/>
  <c r="O264" i="21"/>
  <c r="M314" i="21"/>
  <c r="M338" i="21"/>
  <c r="O358" i="21"/>
  <c r="N407" i="21"/>
  <c r="M433" i="21"/>
  <c r="O463" i="21"/>
  <c r="N489" i="21"/>
  <c r="M518" i="21"/>
  <c r="O538" i="21"/>
  <c r="N566" i="21"/>
  <c r="O594" i="21"/>
  <c r="M607" i="21"/>
  <c r="M610" i="21"/>
  <c r="O642" i="21"/>
  <c r="M670" i="21"/>
  <c r="O698" i="21"/>
  <c r="N686" i="21"/>
  <c r="O714" i="21"/>
  <c r="M746" i="21"/>
  <c r="O774" i="21"/>
  <c r="M762" i="21"/>
  <c r="N790" i="21"/>
  <c r="M822" i="21"/>
  <c r="N850" i="21"/>
  <c r="O834" i="21"/>
  <c r="N866" i="21"/>
  <c r="O894" i="21"/>
  <c r="M907" i="21"/>
  <c r="O910" i="21"/>
  <c r="M942" i="21"/>
  <c r="N970" i="21"/>
  <c r="M958" i="21"/>
  <c r="N986" i="21"/>
  <c r="N1014" i="21"/>
  <c r="N1046" i="21"/>
  <c r="M1034" i="21"/>
  <c r="N1066" i="21"/>
  <c r="O1098" i="21"/>
  <c r="M1090" i="21"/>
  <c r="N1122" i="21"/>
  <c r="O1110" i="21"/>
  <c r="N1146" i="21"/>
  <c r="N1134" i="21"/>
  <c r="O1166" i="21"/>
  <c r="M1158" i="21"/>
  <c r="M1190" i="21"/>
  <c r="O1222" i="21"/>
  <c r="M1214" i="21"/>
  <c r="O1242" i="21"/>
  <c r="M300" i="21"/>
  <c r="M288" i="21"/>
  <c r="O1212" i="21"/>
  <c r="N1236" i="21"/>
  <c r="N24" i="21"/>
  <c r="O12" i="21"/>
  <c r="M48" i="21"/>
  <c r="N36" i="21"/>
  <c r="O68" i="21"/>
  <c r="M60" i="21"/>
  <c r="N92" i="21"/>
  <c r="O124" i="21"/>
  <c r="M116" i="21"/>
  <c r="N148" i="21"/>
  <c r="O136" i="21"/>
  <c r="M172" i="21"/>
  <c r="N160" i="21"/>
  <c r="O192" i="21"/>
  <c r="M184" i="21"/>
  <c r="N216" i="21"/>
  <c r="O247" i="21"/>
  <c r="M239" i="21"/>
  <c r="N271" i="21"/>
  <c r="O259" i="21"/>
  <c r="M321" i="21"/>
  <c r="N309" i="21"/>
  <c r="O341" i="21"/>
  <c r="M333" i="21"/>
  <c r="N365" i="21"/>
  <c r="O397" i="21"/>
  <c r="M389" i="21"/>
  <c r="N421" i="21"/>
  <c r="O409" i="21"/>
  <c r="M439" i="21"/>
  <c r="M438" i="21"/>
  <c r="O468" i="21"/>
  <c r="N482" i="21"/>
  <c r="N494" i="21"/>
  <c r="O521" i="21"/>
  <c r="M513" i="21"/>
  <c r="N545" i="21"/>
  <c r="O533" i="21"/>
  <c r="M569" i="21"/>
  <c r="N582" i="21"/>
  <c r="N589" i="21"/>
  <c r="M625" i="21"/>
  <c r="N613" i="21"/>
  <c r="O645" i="21"/>
  <c r="M637" i="21"/>
  <c r="N669" i="21"/>
  <c r="M682" i="21"/>
  <c r="M693" i="21"/>
  <c r="N725" i="21"/>
  <c r="O713" i="21"/>
  <c r="M749" i="21"/>
  <c r="O737" i="21"/>
  <c r="O769" i="21"/>
  <c r="N761" i="21"/>
  <c r="N793" i="21"/>
  <c r="O825" i="21"/>
  <c r="M817" i="21"/>
  <c r="N849" i="21"/>
  <c r="O837" i="21"/>
  <c r="M873" i="21"/>
  <c r="N861" i="21"/>
  <c r="N893" i="21"/>
  <c r="M885" i="21"/>
  <c r="N917" i="21"/>
  <c r="O949" i="21"/>
  <c r="N941" i="21"/>
  <c r="N973" i="21"/>
  <c r="O961" i="21"/>
  <c r="M997" i="21"/>
  <c r="M985" i="21"/>
  <c r="O1017" i="21"/>
  <c r="M1009" i="21"/>
  <c r="M1041" i="21"/>
  <c r="O1073" i="21"/>
  <c r="M1065" i="21"/>
  <c r="M1097" i="21"/>
  <c r="O1085" i="21"/>
  <c r="M1121" i="21"/>
  <c r="N1109" i="21"/>
  <c r="O1141" i="21"/>
  <c r="N1133" i="21"/>
  <c r="N1165" i="21"/>
  <c r="O1197" i="21"/>
  <c r="M1189" i="21"/>
  <c r="N1221" i="21"/>
  <c r="O1209" i="21"/>
  <c r="N1241" i="21"/>
  <c r="O299" i="21"/>
  <c r="N291" i="21"/>
  <c r="N1192" i="21"/>
  <c r="O11" i="21"/>
  <c r="M35" i="21"/>
  <c r="M99" i="21"/>
  <c r="O119" i="21"/>
  <c r="M147" i="21"/>
  <c r="N171" i="21"/>
  <c r="O191" i="21"/>
  <c r="M219" i="21"/>
  <c r="N238" i="21"/>
  <c r="N266" i="21"/>
  <c r="O320" i="21"/>
  <c r="N312" i="21"/>
  <c r="N336" i="21"/>
  <c r="O396" i="21"/>
  <c r="M440" i="21"/>
  <c r="M612" i="21"/>
  <c r="O1224" i="21"/>
  <c r="N1216" i="21"/>
  <c r="M1208" i="21"/>
  <c r="N298" i="21"/>
  <c r="M290" i="21"/>
  <c r="O22" i="21"/>
  <c r="N18" i="21"/>
  <c r="M14" i="21"/>
  <c r="O50" i="21"/>
  <c r="N46" i="21"/>
  <c r="M42" i="21"/>
  <c r="O34" i="21"/>
  <c r="N74" i="21"/>
  <c r="M70" i="21"/>
  <c r="O62" i="21"/>
  <c r="N58" i="21"/>
  <c r="M98" i="21"/>
  <c r="O90" i="21"/>
  <c r="N86" i="21"/>
  <c r="M107" i="21"/>
  <c r="O118" i="21"/>
  <c r="N114" i="21"/>
  <c r="M110" i="21"/>
  <c r="O146" i="21"/>
  <c r="N142" i="21"/>
  <c r="M138" i="21"/>
  <c r="O174" i="21"/>
  <c r="M170" i="21"/>
  <c r="M166" i="21"/>
  <c r="O158" i="21"/>
  <c r="N198" i="21"/>
  <c r="M194" i="21"/>
  <c r="O186" i="21"/>
  <c r="N207" i="21"/>
  <c r="M222" i="21"/>
  <c r="O214" i="21"/>
  <c r="N210" i="21"/>
  <c r="M249" i="21"/>
  <c r="O241" i="21"/>
  <c r="N237" i="21"/>
  <c r="M233" i="21"/>
  <c r="O269" i="21"/>
  <c r="N265" i="21"/>
  <c r="N261" i="21"/>
  <c r="O323" i="21"/>
  <c r="N319" i="21"/>
  <c r="M315" i="21"/>
  <c r="O332" i="21"/>
  <c r="N347" i="21"/>
  <c r="M343" i="21"/>
  <c r="N335" i="21"/>
  <c r="N375" i="21"/>
  <c r="M371" i="21"/>
  <c r="O363" i="21"/>
  <c r="N359" i="21"/>
  <c r="M399" i="21"/>
  <c r="O391" i="21"/>
  <c r="N387" i="21"/>
  <c r="M383" i="21"/>
  <c r="O419" i="21"/>
  <c r="N415" i="21"/>
  <c r="M411" i="21"/>
  <c r="N436" i="21"/>
  <c r="N441" i="21"/>
  <c r="M445" i="21"/>
  <c r="O458" i="21"/>
  <c r="M462" i="21"/>
  <c r="M466" i="21"/>
  <c r="O474" i="21"/>
  <c r="M484" i="21"/>
  <c r="M488" i="21"/>
  <c r="O496" i="21"/>
  <c r="N500" i="21"/>
  <c r="M523" i="21"/>
  <c r="N515" i="21"/>
  <c r="N511" i="21"/>
  <c r="M532" i="21"/>
  <c r="O543" i="21"/>
  <c r="O539" i="21"/>
  <c r="M535" i="21"/>
  <c r="O571" i="21"/>
  <c r="N567" i="21"/>
  <c r="M563" i="21"/>
  <c r="O599" i="21"/>
  <c r="N595" i="21"/>
  <c r="M591" i="21"/>
  <c r="O583" i="21"/>
  <c r="N623" i="21"/>
  <c r="M619" i="21"/>
  <c r="O611" i="21"/>
  <c r="M632" i="21"/>
  <c r="M647" i="21"/>
  <c r="O639" i="21"/>
  <c r="N635" i="21"/>
  <c r="M675" i="21"/>
  <c r="O667" i="21"/>
  <c r="O663" i="21"/>
  <c r="M659" i="21"/>
  <c r="O695" i="21"/>
  <c r="N691" i="21"/>
  <c r="M687" i="21"/>
  <c r="O723" i="21"/>
  <c r="N719" i="21"/>
  <c r="M715" i="21"/>
  <c r="O732" i="21"/>
  <c r="N747" i="21"/>
  <c r="N743" i="21"/>
  <c r="O735" i="21"/>
  <c r="N775" i="21"/>
  <c r="M771" i="21"/>
  <c r="O763" i="21"/>
  <c r="N759" i="21"/>
  <c r="N799" i="21"/>
  <c r="O791" i="21"/>
  <c r="N787" i="21"/>
  <c r="M783" i="21"/>
  <c r="N819" i="21"/>
  <c r="N815" i="21"/>
  <c r="M811" i="21"/>
  <c r="O847" i="21"/>
  <c r="N843" i="21"/>
  <c r="M839" i="21"/>
  <c r="O875" i="21"/>
  <c r="N871" i="21"/>
  <c r="O867" i="21"/>
  <c r="O859" i="21"/>
  <c r="N899" i="21"/>
  <c r="M895" i="21"/>
  <c r="O887" i="21"/>
  <c r="N883" i="21"/>
  <c r="M923" i="21"/>
  <c r="N915" i="21"/>
  <c r="N911" i="21"/>
  <c r="M932" i="21"/>
  <c r="O943" i="21"/>
  <c r="N939" i="21"/>
  <c r="M935" i="21"/>
  <c r="O971" i="21"/>
  <c r="N967" i="21"/>
  <c r="N963" i="21"/>
  <c r="O999" i="21"/>
  <c r="N995" i="21"/>
  <c r="M991" i="21"/>
  <c r="O983" i="21"/>
  <c r="M1023" i="21"/>
  <c r="M1019" i="21"/>
  <c r="O1011" i="21"/>
  <c r="N1032" i="21"/>
  <c r="M1047" i="21"/>
  <c r="O1039" i="21"/>
  <c r="N1035" i="21"/>
  <c r="N1075" i="21"/>
  <c r="O1067" i="21"/>
  <c r="N1063" i="21"/>
  <c r="N1059" i="21"/>
  <c r="O1095" i="21"/>
  <c r="N1091" i="21"/>
  <c r="M1087" i="21"/>
  <c r="N1123" i="21"/>
  <c r="M1119" i="21"/>
  <c r="M1115" i="21"/>
  <c r="O1132" i="21"/>
  <c r="N1147" i="21"/>
  <c r="M1143" i="21"/>
  <c r="O1135" i="21"/>
  <c r="N1175" i="21"/>
  <c r="M175" i="21"/>
  <c r="O392" i="21"/>
  <c r="N524" i="21"/>
  <c r="N616" i="21"/>
  <c r="O744" i="21"/>
  <c r="M836" i="21"/>
  <c r="M972" i="21"/>
  <c r="O1060" i="21"/>
  <c r="M1164" i="21"/>
  <c r="N45" i="21"/>
  <c r="O89" i="21"/>
  <c r="M137" i="21"/>
  <c r="N189" i="21"/>
  <c r="M213" i="21"/>
  <c r="O257" i="21"/>
  <c r="N307" i="21"/>
  <c r="N350" i="21"/>
  <c r="O370" i="21"/>
  <c r="M394" i="21"/>
  <c r="N418" i="21"/>
  <c r="O446" i="21"/>
  <c r="N471" i="21"/>
  <c r="M497" i="21"/>
  <c r="O550" i="21"/>
  <c r="M574" i="21"/>
  <c r="O558" i="21"/>
  <c r="N590" i="21"/>
  <c r="O618" i="21"/>
  <c r="M650" i="21"/>
  <c r="O634" i="21"/>
  <c r="M666" i="21"/>
  <c r="N694" i="21"/>
  <c r="M707" i="21"/>
  <c r="O710" i="21"/>
  <c r="O738" i="21"/>
  <c r="N770" i="21"/>
  <c r="O798" i="21"/>
  <c r="M786" i="21"/>
  <c r="O814" i="21"/>
  <c r="M846" i="21"/>
  <c r="N874" i="21"/>
  <c r="M862" i="21"/>
  <c r="N890" i="21"/>
  <c r="O918" i="21"/>
  <c r="N950" i="21"/>
  <c r="O934" i="21"/>
  <c r="M966" i="21"/>
  <c r="O994" i="21"/>
  <c r="N1007" i="21"/>
  <c r="N1010" i="21"/>
  <c r="M1042" i="21"/>
  <c r="M1074" i="21"/>
  <c r="N1062" i="21"/>
  <c r="O1094" i="21"/>
  <c r="M1086" i="21"/>
  <c r="O1118" i="21"/>
  <c r="O1150" i="21"/>
  <c r="M1142" i="21"/>
  <c r="N1174" i="21"/>
  <c r="N1162" i="21"/>
  <c r="M1198" i="21"/>
  <c r="N1186" i="21"/>
  <c r="O1218" i="21"/>
  <c r="M1210" i="21"/>
  <c r="N1238" i="21"/>
  <c r="M296" i="21"/>
  <c r="N284" i="21"/>
  <c r="O1248" i="21"/>
  <c r="M294" i="21"/>
  <c r="N20" i="21"/>
  <c r="O8" i="21"/>
  <c r="M44" i="21"/>
  <c r="N57" i="21"/>
  <c r="O64" i="21"/>
  <c r="M100" i="21"/>
  <c r="N88" i="21"/>
  <c r="O120" i="21"/>
  <c r="M112" i="21"/>
  <c r="N144" i="21"/>
  <c r="O157" i="21"/>
  <c r="M168" i="21"/>
  <c r="M200" i="21"/>
  <c r="O188" i="21"/>
  <c r="M224" i="21"/>
  <c r="N212" i="21"/>
  <c r="O243" i="21"/>
  <c r="O235" i="21"/>
  <c r="N267" i="21"/>
  <c r="O325" i="21"/>
  <c r="M317" i="21"/>
  <c r="N349" i="21"/>
  <c r="O337" i="21"/>
  <c r="M373" i="21"/>
  <c r="M361" i="21"/>
  <c r="O393" i="21"/>
  <c r="M385" i="21"/>
  <c r="N417" i="21"/>
  <c r="O434" i="21"/>
  <c r="M443" i="21"/>
  <c r="M460" i="21"/>
  <c r="O472" i="21"/>
  <c r="M486" i="21"/>
  <c r="M498" i="21"/>
  <c r="O517" i="21"/>
  <c r="M509" i="21"/>
  <c r="N541" i="21"/>
  <c r="O573" i="21"/>
  <c r="M565" i="21"/>
  <c r="N597" i="21"/>
  <c r="O585" i="21"/>
  <c r="M621" i="21"/>
  <c r="N609" i="21"/>
  <c r="O641" i="21"/>
  <c r="M633" i="21"/>
  <c r="N665" i="21"/>
  <c r="N697" i="21"/>
  <c r="M689" i="21"/>
  <c r="M721" i="21"/>
  <c r="O709" i="21"/>
  <c r="M745" i="21"/>
  <c r="N733" i="21"/>
  <c r="O765" i="21"/>
  <c r="N782" i="21"/>
  <c r="N789" i="21"/>
  <c r="O821" i="21"/>
  <c r="M813" i="21"/>
  <c r="N845" i="21"/>
  <c r="N833" i="21"/>
  <c r="M869" i="21"/>
  <c r="N882" i="21"/>
  <c r="O889" i="21"/>
  <c r="M925" i="21"/>
  <c r="N913" i="21"/>
  <c r="O945" i="21"/>
  <c r="M937" i="21"/>
  <c r="N969" i="21"/>
  <c r="O982" i="21"/>
  <c r="N993" i="21"/>
  <c r="N1025" i="21"/>
  <c r="O1013" i="21"/>
  <c r="M1049" i="21"/>
  <c r="M1037" i="21"/>
  <c r="O1069" i="21"/>
  <c r="M1061" i="21"/>
  <c r="N1093" i="21"/>
  <c r="O1125" i="21"/>
  <c r="M1117" i="21"/>
  <c r="M1149" i="21"/>
  <c r="O1137" i="21"/>
  <c r="M1173" i="21"/>
  <c r="N1161" i="21"/>
  <c r="O1193" i="21"/>
  <c r="N1185" i="21"/>
  <c r="N1217" i="21"/>
  <c r="O1249" i="21"/>
  <c r="O1233" i="21"/>
  <c r="O295" i="21"/>
  <c r="M287" i="21"/>
  <c r="N23" i="21"/>
  <c r="O47" i="21"/>
  <c r="M71" i="21"/>
  <c r="N91" i="21"/>
  <c r="O111" i="21"/>
  <c r="N143" i="21"/>
  <c r="N163" i="21"/>
  <c r="O183" i="21"/>
  <c r="M211" i="21"/>
  <c r="O274" i="21"/>
  <c r="M266" i="21"/>
  <c r="M320" i="21"/>
  <c r="N348" i="21"/>
  <c r="O372" i="21"/>
  <c r="M396" i="21"/>
  <c r="N440" i="21"/>
  <c r="O1184" i="21"/>
  <c r="N1224" i="21"/>
  <c r="M1216" i="21"/>
  <c r="O1240" i="21"/>
  <c r="M298" i="21"/>
  <c r="M7" i="21"/>
  <c r="N22" i="21"/>
  <c r="M18" i="21"/>
  <c r="O10" i="21"/>
  <c r="N50" i="21"/>
  <c r="M46" i="21"/>
  <c r="O38" i="21"/>
  <c r="N34" i="21"/>
  <c r="M74" i="21"/>
  <c r="O66" i="21"/>
  <c r="N62" i="21"/>
  <c r="M58" i="21"/>
  <c r="O94" i="21"/>
  <c r="N90" i="21"/>
  <c r="M86" i="21"/>
  <c r="O122" i="21"/>
  <c r="M118" i="21"/>
  <c r="M114" i="21"/>
  <c r="O150" i="21"/>
  <c r="N146" i="21"/>
  <c r="M142" i="21"/>
  <c r="O134" i="21"/>
  <c r="N174" i="21"/>
  <c r="N170" i="21"/>
  <c r="O162" i="21"/>
  <c r="N158" i="21"/>
  <c r="M198" i="21"/>
  <c r="O190" i="21"/>
  <c r="N186" i="21"/>
  <c r="M207" i="21"/>
  <c r="O218" i="21"/>
  <c r="N214" i="21"/>
  <c r="M210" i="21"/>
  <c r="O245" i="21"/>
  <c r="N241" i="21"/>
  <c r="M237" i="21"/>
  <c r="O273" i="21"/>
  <c r="M269" i="21"/>
  <c r="M265" i="21"/>
  <c r="O282" i="21"/>
  <c r="N323" i="21"/>
  <c r="M319" i="21"/>
  <c r="O311" i="21"/>
  <c r="N332" i="21"/>
  <c r="M347" i="21"/>
  <c r="O339" i="21"/>
  <c r="M335" i="21"/>
  <c r="M375" i="21"/>
  <c r="O367" i="21"/>
  <c r="N363" i="21"/>
  <c r="M359" i="21"/>
  <c r="O395" i="21"/>
  <c r="N391" i="21"/>
  <c r="M387" i="21"/>
  <c r="O423" i="21"/>
  <c r="N419" i="21"/>
  <c r="M415" i="21"/>
  <c r="O432" i="21"/>
  <c r="M436" i="21"/>
  <c r="M441" i="21"/>
  <c r="O449" i="21"/>
  <c r="N458" i="21"/>
  <c r="N462" i="21"/>
  <c r="O470" i="21"/>
  <c r="N474" i="21"/>
  <c r="N484" i="21"/>
  <c r="O492" i="21"/>
  <c r="N496" i="21"/>
  <c r="O500" i="21"/>
  <c r="O519" i="21"/>
  <c r="O515" i="21"/>
  <c r="M511" i="21"/>
  <c r="O547" i="21"/>
  <c r="N543" i="21"/>
  <c r="M539" i="21"/>
  <c r="N575" i="21"/>
  <c r="N571" i="21"/>
  <c r="M567" i="21"/>
  <c r="O559" i="21"/>
  <c r="N599" i="21"/>
  <c r="M595" i="21"/>
  <c r="O587" i="21"/>
  <c r="N583" i="21"/>
  <c r="M623" i="21"/>
  <c r="N615" i="21"/>
  <c r="N611" i="21"/>
  <c r="N632" i="21"/>
  <c r="O643" i="21"/>
  <c r="N639" i="21"/>
  <c r="M635" i="21"/>
  <c r="O671" i="21"/>
  <c r="N667" i="21"/>
  <c r="M663" i="21"/>
  <c r="O699" i="21"/>
  <c r="N695" i="21"/>
  <c r="M691" i="21"/>
  <c r="O683" i="21"/>
  <c r="N723" i="21"/>
  <c r="M719" i="21"/>
  <c r="O711" i="21"/>
  <c r="N732" i="21"/>
  <c r="M747" i="21"/>
  <c r="O739" i="21"/>
  <c r="M735" i="21"/>
  <c r="M775" i="21"/>
  <c r="O767" i="21"/>
  <c r="N763" i="21"/>
  <c r="M759" i="21"/>
  <c r="O795" i="21"/>
  <c r="N791" i="21"/>
  <c r="M787" i="21"/>
  <c r="O823" i="21"/>
  <c r="O819" i="21"/>
  <c r="M815" i="21"/>
  <c r="O832" i="21"/>
  <c r="M847" i="21"/>
  <c r="M843" i="21"/>
  <c r="O835" i="21"/>
  <c r="N875" i="21"/>
  <c r="M871" i="21"/>
  <c r="O863" i="21"/>
  <c r="N859" i="21"/>
  <c r="M899" i="21"/>
  <c r="O891" i="21"/>
  <c r="M887" i="21"/>
  <c r="M883" i="21"/>
  <c r="O919" i="21"/>
  <c r="O915" i="21"/>
  <c r="M911" i="21"/>
  <c r="O947" i="21"/>
  <c r="N943" i="21"/>
  <c r="M939" i="21"/>
  <c r="N975" i="21"/>
  <c r="M971" i="21"/>
  <c r="M967" i="21"/>
  <c r="N959" i="21"/>
  <c r="N999" i="21"/>
  <c r="M995" i="21"/>
  <c r="O987" i="21"/>
  <c r="N983" i="21"/>
  <c r="N1023" i="21"/>
  <c r="O1015" i="21"/>
  <c r="N1011" i="21"/>
  <c r="M1032" i="21"/>
  <c r="O1043" i="21"/>
  <c r="N1039" i="21"/>
  <c r="M1035" i="21"/>
  <c r="O1071" i="21"/>
  <c r="M1067" i="21"/>
  <c r="M1063" i="21"/>
  <c r="O1099" i="21"/>
  <c r="N1095" i="21"/>
  <c r="M1091" i="21"/>
  <c r="O1083" i="21"/>
  <c r="M1123" i="21"/>
  <c r="N1119" i="21"/>
  <c r="O1111" i="21"/>
  <c r="N1132" i="21"/>
  <c r="M1147" i="21"/>
  <c r="O1139" i="21"/>
  <c r="N1135" i="21"/>
  <c r="M1175" i="21"/>
  <c r="O285" i="21"/>
  <c r="M293" i="21"/>
  <c r="N297" i="21"/>
  <c r="N1239" i="21"/>
  <c r="N1247" i="21"/>
  <c r="O1232" i="21"/>
  <c r="N1215" i="21"/>
  <c r="N1219" i="21"/>
  <c r="O1223" i="21"/>
  <c r="M1187" i="21"/>
  <c r="N1191" i="21"/>
  <c r="O1195" i="21"/>
  <c r="M1159" i="21"/>
  <c r="M1163" i="21"/>
  <c r="O1167" i="21"/>
  <c r="O1175" i="21"/>
  <c r="N1143" i="21"/>
  <c r="N1111" i="21"/>
  <c r="O1119" i="21"/>
  <c r="N1087" i="21"/>
  <c r="M1099" i="21"/>
  <c r="O1063" i="21"/>
  <c r="M1075" i="21"/>
  <c r="M1043" i="21"/>
  <c r="O1032" i="21"/>
  <c r="N1019" i="21"/>
  <c r="M987" i="21"/>
  <c r="O995" i="21"/>
  <c r="M963" i="21"/>
  <c r="O975" i="21"/>
  <c r="O939" i="21"/>
  <c r="O932" i="21"/>
  <c r="M919" i="21"/>
  <c r="O883" i="21"/>
  <c r="N895" i="21"/>
  <c r="M863" i="21"/>
  <c r="O871" i="21"/>
  <c r="N839" i="21"/>
  <c r="N832" i="21"/>
  <c r="O815" i="21"/>
  <c r="N783" i="21"/>
  <c r="M795" i="21"/>
  <c r="O759" i="21"/>
  <c r="N771" i="21"/>
  <c r="N739" i="21"/>
  <c r="O747" i="21"/>
  <c r="N715" i="21"/>
  <c r="M683" i="21"/>
  <c r="O691" i="21"/>
  <c r="N659" i="21"/>
  <c r="M671" i="21"/>
  <c r="O635" i="21"/>
  <c r="N647" i="21"/>
  <c r="M615" i="21"/>
  <c r="O623" i="21"/>
  <c r="N591" i="21"/>
  <c r="M559" i="21"/>
  <c r="O567" i="21"/>
  <c r="N535" i="21"/>
  <c r="M547" i="21"/>
  <c r="O511" i="21"/>
  <c r="N523" i="21"/>
  <c r="N492" i="21"/>
  <c r="O484" i="21"/>
  <c r="O466" i="21"/>
  <c r="M449" i="21"/>
  <c r="O441" i="21"/>
  <c r="N411" i="21"/>
  <c r="M423" i="21"/>
  <c r="O387" i="21"/>
  <c r="N399" i="21"/>
  <c r="M367" i="21"/>
  <c r="O375" i="21"/>
  <c r="N343" i="21"/>
  <c r="M311" i="21"/>
  <c r="O319" i="21"/>
  <c r="O261" i="21"/>
  <c r="M273" i="21"/>
  <c r="O237" i="21"/>
  <c r="N249" i="21"/>
  <c r="M218" i="21"/>
  <c r="O207" i="21"/>
  <c r="N194" i="21"/>
  <c r="N162" i="21"/>
  <c r="O170" i="21"/>
  <c r="N138" i="21"/>
  <c r="M150" i="21"/>
  <c r="O114" i="21"/>
  <c r="N107" i="21"/>
  <c r="M94" i="21"/>
  <c r="O58" i="21"/>
  <c r="N70" i="21"/>
  <c r="M38" i="21"/>
  <c r="O46" i="21"/>
  <c r="N14" i="21"/>
  <c r="N7" i="21"/>
  <c r="O298" i="21"/>
  <c r="O1216" i="21"/>
  <c r="N612" i="21"/>
  <c r="N372" i="21"/>
  <c r="M312" i="21"/>
  <c r="M274" i="21"/>
  <c r="N219" i="21"/>
  <c r="O171" i="21"/>
  <c r="M83" i="21"/>
  <c r="N35" i="21"/>
  <c r="O1192" i="21"/>
  <c r="M232" i="21"/>
  <c r="M1213" i="21"/>
  <c r="N1189" i="21"/>
  <c r="O1165" i="21"/>
  <c r="O1145" i="21"/>
  <c r="N1121" i="21"/>
  <c r="O1097" i="21"/>
  <c r="M1033" i="21"/>
  <c r="N1009" i="21"/>
  <c r="M982" i="21"/>
  <c r="M913" i="21"/>
  <c r="O865" i="21"/>
  <c r="N821" i="21"/>
  <c r="M733" i="21"/>
  <c r="O685" i="21"/>
  <c r="N641" i="21"/>
  <c r="M597" i="21"/>
  <c r="N549" i="21"/>
  <c r="N472" i="21"/>
  <c r="M417" i="21"/>
  <c r="O369" i="21"/>
  <c r="N325" i="21"/>
  <c r="M212" i="21"/>
  <c r="O164" i="21"/>
  <c r="N120" i="21"/>
  <c r="M57" i="21"/>
  <c r="O286" i="21"/>
  <c r="O1234" i="21"/>
  <c r="O1194" i="21"/>
  <c r="N1150" i="21"/>
  <c r="M1062" i="21"/>
  <c r="O1022" i="21"/>
  <c r="O946" i="21"/>
  <c r="M874" i="21"/>
  <c r="M798" i="21"/>
  <c r="M722" i="21"/>
  <c r="O646" i="21"/>
  <c r="N574" i="21"/>
  <c r="M446" i="21"/>
  <c r="O346" i="21"/>
  <c r="M189" i="21"/>
  <c r="O1160" i="21"/>
  <c r="N740" i="21"/>
  <c r="O159" i="21"/>
  <c r="I11" i="19"/>
  <c r="S45" i="19"/>
  <c r="H53" i="20"/>
  <c r="M53" i="20"/>
  <c r="J7" i="19"/>
  <c r="S7" i="19"/>
  <c r="J8" i="19"/>
  <c r="S8" i="19"/>
  <c r="J9" i="19"/>
  <c r="S9" i="19"/>
  <c r="S10" i="19"/>
  <c r="L6" i="19"/>
  <c r="Q6" i="19"/>
  <c r="V6" i="19"/>
  <c r="H7" i="19"/>
  <c r="L7" i="19"/>
  <c r="H8" i="19"/>
  <c r="Q8" i="19"/>
  <c r="V8" i="19"/>
  <c r="H9" i="19"/>
  <c r="L9" i="19"/>
  <c r="Q9" i="19"/>
  <c r="V9" i="19"/>
  <c r="L10" i="19"/>
  <c r="Q10" i="19"/>
  <c r="V10" i="19"/>
  <c r="H32" i="19"/>
  <c r="L32" i="19"/>
  <c r="Q32" i="19"/>
  <c r="V32" i="19"/>
  <c r="H31" i="19"/>
  <c r="L31" i="19"/>
  <c r="Q31" i="19"/>
  <c r="V31" i="19"/>
  <c r="Q30" i="19"/>
  <c r="V30" i="19"/>
  <c r="H29" i="19"/>
  <c r="L29" i="19"/>
  <c r="Q29" i="19"/>
  <c r="V29" i="19"/>
  <c r="H22" i="19"/>
  <c r="I6" i="19"/>
  <c r="M6" i="19"/>
  <c r="R6" i="19"/>
  <c r="W6" i="19"/>
  <c r="I7" i="19"/>
  <c r="M7" i="19"/>
  <c r="R7" i="19"/>
  <c r="W7" i="19"/>
  <c r="R8" i="19"/>
  <c r="W8" i="19"/>
  <c r="I9" i="19"/>
  <c r="M9" i="19"/>
  <c r="R9" i="19"/>
  <c r="W9" i="19"/>
  <c r="I10" i="19"/>
  <c r="M10" i="19"/>
  <c r="R10" i="19"/>
  <c r="W10" i="19"/>
  <c r="M32" i="19"/>
  <c r="R32" i="19"/>
  <c r="W32" i="19"/>
  <c r="I31" i="19"/>
  <c r="M31" i="19"/>
  <c r="R31" i="19"/>
  <c r="W31" i="19"/>
  <c r="I30" i="19"/>
  <c r="M30" i="19"/>
  <c r="R30" i="19"/>
  <c r="W30" i="19"/>
  <c r="I29" i="19"/>
  <c r="M29" i="19"/>
  <c r="R29" i="19"/>
  <c r="W29" i="19"/>
  <c r="I24" i="19"/>
  <c r="J15" i="19"/>
  <c r="J19" i="19"/>
  <c r="J32" i="19"/>
  <c r="O32" i="19"/>
  <c r="S32" i="19"/>
  <c r="X32" i="19"/>
  <c r="O31" i="19"/>
  <c r="S31" i="19"/>
  <c r="X31" i="19"/>
  <c r="S30" i="19"/>
  <c r="X30" i="19"/>
  <c r="J29" i="19"/>
  <c r="O29" i="19"/>
  <c r="S29" i="19"/>
  <c r="X29" i="19"/>
  <c r="S13" i="19"/>
  <c r="J6" i="19"/>
  <c r="S6" i="19"/>
  <c r="O7" i="19"/>
  <c r="X7" i="19"/>
  <c r="X8" i="19"/>
  <c r="O9" i="19"/>
  <c r="X9" i="19"/>
  <c r="O10" i="19"/>
  <c r="X10" i="19"/>
  <c r="K6" i="19"/>
  <c r="P6" i="19"/>
  <c r="U6" i="19"/>
  <c r="Y6" i="19"/>
  <c r="K7" i="19"/>
  <c r="P7" i="19"/>
  <c r="U7" i="19"/>
  <c r="Y7" i="19"/>
  <c r="K8" i="19"/>
  <c r="P8" i="19"/>
  <c r="U8" i="19"/>
  <c r="Y8" i="19"/>
  <c r="K9" i="19"/>
  <c r="P9" i="19"/>
  <c r="U9" i="19"/>
  <c r="Y9" i="19"/>
  <c r="K10" i="19"/>
  <c r="P10" i="19"/>
  <c r="U10" i="19"/>
  <c r="Y10" i="19"/>
  <c r="K32" i="19"/>
  <c r="P32" i="19"/>
  <c r="U32" i="19"/>
  <c r="Y32" i="19"/>
  <c r="K31" i="19"/>
  <c r="P31" i="19"/>
  <c r="U31" i="19"/>
  <c r="Y31" i="19"/>
  <c r="K30" i="19"/>
  <c r="P30" i="19"/>
  <c r="U30" i="19"/>
  <c r="Y30" i="19"/>
  <c r="K29" i="19"/>
  <c r="P29" i="19"/>
  <c r="U29" i="19"/>
  <c r="Y29" i="19"/>
  <c r="O34" i="19"/>
  <c r="W33" i="19"/>
  <c r="I36" i="19"/>
  <c r="R36" i="19"/>
  <c r="M37" i="19"/>
  <c r="I44" i="19"/>
  <c r="H6" i="19"/>
  <c r="Q7" i="19"/>
  <c r="L35" i="19"/>
  <c r="H42" i="19"/>
  <c r="J42" i="19"/>
  <c r="J38" i="19"/>
  <c r="K53" i="19"/>
  <c r="U53" i="19"/>
  <c r="K52" i="19"/>
  <c r="U52" i="19"/>
  <c r="K51" i="19"/>
  <c r="U51" i="19"/>
  <c r="K50" i="19"/>
  <c r="U50" i="19"/>
  <c r="K49" i="19"/>
  <c r="U49" i="19"/>
  <c r="K48" i="19"/>
  <c r="U48" i="19"/>
  <c r="K47" i="19"/>
  <c r="U47" i="19"/>
  <c r="K46" i="19"/>
  <c r="U46" i="19"/>
  <c r="P28" i="19"/>
  <c r="Y28" i="19"/>
  <c r="P27" i="19"/>
  <c r="Y27" i="19"/>
  <c r="P26" i="19"/>
  <c r="Y26" i="19"/>
  <c r="P25" i="19"/>
  <c r="U25" i="19"/>
  <c r="K24" i="19"/>
  <c r="P24" i="19"/>
  <c r="U24" i="19"/>
  <c r="Y24" i="19"/>
  <c r="K23" i="19"/>
  <c r="P23" i="19"/>
  <c r="U23" i="19"/>
  <c r="Y23" i="19"/>
  <c r="K22" i="19"/>
  <c r="P22" i="19"/>
  <c r="U22" i="19"/>
  <c r="Y22" i="19"/>
  <c r="K21" i="19"/>
  <c r="P21" i="19"/>
  <c r="U21" i="19"/>
  <c r="Y21" i="19"/>
  <c r="P20" i="19"/>
  <c r="U20" i="19"/>
  <c r="Y20" i="19"/>
  <c r="K19" i="19"/>
  <c r="P19" i="19"/>
  <c r="U19" i="19"/>
  <c r="Y19" i="19"/>
  <c r="K18" i="19"/>
  <c r="P18" i="19"/>
  <c r="U18" i="19"/>
  <c r="Y18" i="19"/>
  <c r="K17" i="19"/>
  <c r="P17" i="19"/>
  <c r="U17" i="19"/>
  <c r="Y17" i="19"/>
  <c r="P53" i="19"/>
  <c r="Y53" i="19"/>
  <c r="P52" i="19"/>
  <c r="Y52" i="19"/>
  <c r="P51" i="19"/>
  <c r="Y51" i="19"/>
  <c r="P50" i="19"/>
  <c r="Y50" i="19"/>
  <c r="P49" i="19"/>
  <c r="Y49" i="19"/>
  <c r="P48" i="19"/>
  <c r="Y48" i="19"/>
  <c r="P47" i="19"/>
  <c r="Y47" i="19"/>
  <c r="P46" i="19"/>
  <c r="Y46" i="19"/>
  <c r="K28" i="19"/>
  <c r="U28" i="19"/>
  <c r="K27" i="19"/>
  <c r="U27" i="19"/>
  <c r="K26" i="19"/>
  <c r="U26" i="19"/>
  <c r="K25" i="19"/>
  <c r="Y25" i="19"/>
  <c r="K20" i="19"/>
  <c r="P16" i="19"/>
  <c r="Y16" i="19"/>
  <c r="P15" i="19"/>
  <c r="Y15" i="19"/>
  <c r="P14" i="19"/>
  <c r="Y14" i="19"/>
  <c r="P13" i="19"/>
  <c r="Y13" i="19"/>
  <c r="P12" i="19"/>
  <c r="Y12" i="19"/>
  <c r="H11" i="19"/>
  <c r="H46" i="19"/>
  <c r="L11" i="19"/>
  <c r="L46" i="19"/>
  <c r="V7" i="19"/>
  <c r="V47" i="19"/>
  <c r="L53" i="19"/>
  <c r="V53" i="19"/>
  <c r="L52" i="19"/>
  <c r="V52" i="19"/>
  <c r="V51" i="19"/>
  <c r="L50" i="19"/>
  <c r="V50" i="19"/>
  <c r="L49" i="19"/>
  <c r="V49" i="19"/>
  <c r="L48" i="19"/>
  <c r="V48" i="19"/>
  <c r="L47" i="19"/>
  <c r="H43" i="19"/>
  <c r="H14" i="19"/>
  <c r="J11" i="19"/>
  <c r="J46" i="19"/>
  <c r="X6" i="19"/>
  <c r="X51" i="19"/>
  <c r="O8" i="19"/>
  <c r="O48" i="19"/>
  <c r="J53" i="19"/>
  <c r="J4" i="19"/>
  <c r="O53" i="19"/>
  <c r="S53" i="19"/>
  <c r="S4" i="19"/>
  <c r="X53" i="19"/>
  <c r="J52" i="19"/>
  <c r="O52" i="19"/>
  <c r="S52" i="19"/>
  <c r="X52" i="19"/>
  <c r="J51" i="19"/>
  <c r="O51" i="19"/>
  <c r="S51" i="19"/>
  <c r="O50" i="19"/>
  <c r="S50" i="19"/>
  <c r="X50" i="19"/>
  <c r="J49" i="19"/>
  <c r="O49" i="19"/>
  <c r="S49" i="19"/>
  <c r="X49" i="19"/>
  <c r="J48" i="19"/>
  <c r="S48" i="19"/>
  <c r="X48" i="19"/>
  <c r="J47" i="19"/>
  <c r="J10" i="19"/>
  <c r="O47" i="19"/>
  <c r="S47" i="19"/>
  <c r="X47" i="19"/>
  <c r="O46" i="19"/>
  <c r="S46" i="19"/>
  <c r="X46" i="19"/>
  <c r="J43" i="19"/>
  <c r="J14" i="19"/>
  <c r="O43" i="19"/>
  <c r="O14" i="19"/>
  <c r="O39" i="19"/>
  <c r="O18" i="19"/>
  <c r="X38" i="19"/>
  <c r="X19" i="19"/>
  <c r="J37" i="19"/>
  <c r="J20" i="19"/>
  <c r="S35" i="19"/>
  <c r="S22" i="19"/>
  <c r="J33" i="19"/>
  <c r="J24" i="19"/>
  <c r="J31" i="19"/>
  <c r="J26" i="19"/>
  <c r="O30" i="19"/>
  <c r="O27" i="19"/>
  <c r="J28" i="19"/>
  <c r="O28" i="19"/>
  <c r="S28" i="19"/>
  <c r="X28" i="19"/>
  <c r="J27" i="19"/>
  <c r="J30" i="19"/>
  <c r="S27" i="19"/>
  <c r="X27" i="19"/>
  <c r="O26" i="19"/>
  <c r="S26" i="19"/>
  <c r="X26" i="19"/>
  <c r="J25" i="19"/>
  <c r="O25" i="19"/>
  <c r="S25" i="19"/>
  <c r="X25" i="19"/>
  <c r="O24" i="19"/>
  <c r="S24" i="19"/>
  <c r="X24" i="19"/>
  <c r="J23" i="19"/>
  <c r="J34" i="19"/>
  <c r="O23" i="19"/>
  <c r="S23" i="19"/>
  <c r="X23" i="19"/>
  <c r="J22" i="19"/>
  <c r="O22" i="19"/>
  <c r="X22" i="19"/>
  <c r="J21" i="19"/>
  <c r="O21" i="19"/>
  <c r="S21" i="19"/>
  <c r="X21" i="19"/>
  <c r="O20" i="19"/>
  <c r="L51" i="19"/>
  <c r="V15" i="19"/>
  <c r="K16" i="19"/>
  <c r="U16" i="19"/>
  <c r="K15" i="19"/>
  <c r="U15" i="19"/>
  <c r="K14" i="19"/>
  <c r="U14" i="19"/>
  <c r="K13" i="19"/>
  <c r="U13" i="19"/>
  <c r="K12" i="19"/>
  <c r="U12" i="19"/>
  <c r="H53" i="19"/>
  <c r="Q53" i="19"/>
  <c r="Q4" i="19"/>
  <c r="H52" i="19"/>
  <c r="Q52" i="19"/>
  <c r="H51" i="19"/>
  <c r="Q51" i="19"/>
  <c r="Q50" i="19"/>
  <c r="H49" i="19"/>
  <c r="Q49" i="19"/>
  <c r="H48" i="19"/>
  <c r="Q48" i="19"/>
  <c r="H47" i="19"/>
  <c r="H10" i="19"/>
  <c r="Q47" i="19"/>
  <c r="Q46" i="19"/>
  <c r="V46" i="19"/>
  <c r="L43" i="19"/>
  <c r="L14" i="19"/>
  <c r="H39" i="19"/>
  <c r="H18" i="19"/>
  <c r="L38" i="19"/>
  <c r="L19" i="19"/>
  <c r="L8" i="19"/>
  <c r="I4" i="19"/>
  <c r="I52" i="19"/>
  <c r="M8" i="19"/>
  <c r="M48" i="19"/>
  <c r="I53" i="19"/>
  <c r="M53" i="19"/>
  <c r="R53" i="19"/>
  <c r="W53" i="19"/>
  <c r="M52" i="19"/>
  <c r="R52" i="19"/>
  <c r="W52" i="19"/>
  <c r="I51" i="19"/>
  <c r="M51" i="19"/>
  <c r="R51" i="19"/>
  <c r="W51" i="19"/>
  <c r="I50" i="19"/>
  <c r="M50" i="19"/>
  <c r="R50" i="19"/>
  <c r="W50" i="19"/>
  <c r="I49" i="19"/>
  <c r="M49" i="19"/>
  <c r="R49" i="19"/>
  <c r="W49" i="19"/>
  <c r="R48" i="19"/>
  <c r="W48" i="19"/>
  <c r="I47" i="19"/>
  <c r="M47" i="19"/>
  <c r="I8" i="19"/>
  <c r="O6" i="19"/>
  <c r="S20" i="19"/>
  <c r="X20" i="19"/>
  <c r="O19" i="19"/>
  <c r="S19" i="19"/>
  <c r="J18" i="19"/>
  <c r="S18" i="19"/>
  <c r="X18" i="19"/>
  <c r="J17" i="19"/>
  <c r="O17" i="19"/>
  <c r="S17" i="19"/>
  <c r="X17" i="19"/>
  <c r="J16" i="19"/>
  <c r="O16" i="19"/>
  <c r="S16" i="19"/>
  <c r="X16" i="19"/>
  <c r="O15" i="19"/>
  <c r="S15" i="19"/>
  <c r="X15" i="19"/>
  <c r="S14" i="19"/>
  <c r="X14" i="19"/>
  <c r="J13" i="19"/>
  <c r="O13" i="19"/>
  <c r="X13" i="19"/>
  <c r="J12" i="19"/>
  <c r="O12" i="19"/>
  <c r="S12" i="19"/>
  <c r="H26" i="19"/>
  <c r="I28" i="19"/>
  <c r="I12" i="19"/>
  <c r="M16" i="19"/>
  <c r="O42" i="19"/>
  <c r="Q23" i="19"/>
  <c r="H28" i="19"/>
  <c r="L28" i="19"/>
  <c r="Q28" i="19"/>
  <c r="V28" i="19"/>
  <c r="H27" i="19"/>
  <c r="L27" i="19"/>
  <c r="Q27" i="19"/>
  <c r="V27" i="19"/>
  <c r="L26" i="19"/>
  <c r="Q26" i="19"/>
  <c r="V26" i="19"/>
  <c r="H25" i="19"/>
  <c r="L25" i="19"/>
  <c r="Q25" i="19"/>
  <c r="V25" i="19"/>
  <c r="H24" i="19"/>
  <c r="Q24" i="19"/>
  <c r="V24" i="19"/>
  <c r="H23" i="19"/>
  <c r="L23" i="19"/>
  <c r="V23" i="19"/>
  <c r="L22" i="19"/>
  <c r="Q22" i="19"/>
  <c r="V22" i="19"/>
  <c r="H21" i="19"/>
  <c r="L21" i="19"/>
  <c r="Q21" i="19"/>
  <c r="V21" i="19"/>
  <c r="H20" i="19"/>
  <c r="L20" i="19"/>
  <c r="Q20" i="19"/>
  <c r="V20" i="19"/>
  <c r="H19" i="19"/>
  <c r="Q19" i="19"/>
  <c r="V19" i="19"/>
  <c r="L18" i="19"/>
  <c r="Q18" i="19"/>
  <c r="V18" i="19"/>
  <c r="H17" i="19"/>
  <c r="L17" i="19"/>
  <c r="Q17" i="19"/>
  <c r="V17" i="19"/>
  <c r="H16" i="19"/>
  <c r="L16" i="19"/>
  <c r="Q16" i="19"/>
  <c r="V16" i="19"/>
  <c r="H15" i="19"/>
  <c r="L15" i="19"/>
  <c r="Q15" i="19"/>
  <c r="Q14" i="19"/>
  <c r="V14" i="19"/>
  <c r="H13" i="19"/>
  <c r="L13" i="19"/>
  <c r="Q13" i="19"/>
  <c r="V13" i="19"/>
  <c r="H12" i="19"/>
  <c r="L12" i="19"/>
  <c r="Q12" i="19"/>
  <c r="V12" i="19"/>
  <c r="H34" i="19"/>
  <c r="I20" i="19"/>
  <c r="L24" i="19"/>
  <c r="M26" i="19"/>
  <c r="R47" i="19"/>
  <c r="W47" i="19"/>
  <c r="I46" i="19"/>
  <c r="M46" i="19"/>
  <c r="R46" i="19"/>
  <c r="W46" i="19"/>
  <c r="M28" i="19"/>
  <c r="R28" i="19"/>
  <c r="W28" i="19"/>
  <c r="I27" i="19"/>
  <c r="M27" i="19"/>
  <c r="R27" i="19"/>
  <c r="W27" i="19"/>
  <c r="I26" i="19"/>
  <c r="R26" i="19"/>
  <c r="W26" i="19"/>
  <c r="I25" i="19"/>
  <c r="M25" i="19"/>
  <c r="R25" i="19"/>
  <c r="W25" i="19"/>
  <c r="M24" i="19"/>
  <c r="R24" i="19"/>
  <c r="W24" i="19"/>
  <c r="I23" i="19"/>
  <c r="M23" i="19"/>
  <c r="R23" i="19"/>
  <c r="W23" i="19"/>
  <c r="I22" i="19"/>
  <c r="M22" i="19"/>
  <c r="R22" i="19"/>
  <c r="W22" i="19"/>
  <c r="I21" i="19"/>
  <c r="R21" i="19"/>
  <c r="W21" i="19"/>
  <c r="M20" i="19"/>
  <c r="R20" i="19"/>
  <c r="W20" i="19"/>
  <c r="I19" i="19"/>
  <c r="M19" i="19"/>
  <c r="R19" i="19"/>
  <c r="W19" i="19"/>
  <c r="I18" i="19"/>
  <c r="M18" i="19"/>
  <c r="R18" i="19"/>
  <c r="W18" i="19"/>
  <c r="I17" i="19"/>
  <c r="M17" i="19"/>
  <c r="R17" i="19"/>
  <c r="W17" i="19"/>
  <c r="R16" i="19"/>
  <c r="W16" i="19"/>
  <c r="I15" i="19"/>
  <c r="M15" i="19"/>
  <c r="R15" i="19"/>
  <c r="W15" i="19"/>
  <c r="I14" i="19"/>
  <c r="M14" i="19"/>
  <c r="R14" i="19"/>
  <c r="W14" i="19"/>
  <c r="I13" i="19"/>
  <c r="M13" i="19"/>
  <c r="R13" i="19"/>
  <c r="W13" i="19"/>
  <c r="M12" i="19"/>
  <c r="R12" i="19"/>
  <c r="W12" i="19"/>
  <c r="H30" i="19"/>
  <c r="I32" i="19"/>
  <c r="I16" i="19"/>
  <c r="L40" i="19"/>
  <c r="M42" i="19"/>
  <c r="M21" i="19"/>
  <c r="Q39" i="19"/>
  <c r="Q6" i="10"/>
  <c r="Z53" i="11"/>
  <c r="Z11" i="11"/>
  <c r="Z12" i="11"/>
  <c r="Z13" i="11"/>
  <c r="Z14" i="11"/>
  <c r="Z15" i="11"/>
  <c r="Z16" i="11"/>
  <c r="Z17" i="11"/>
  <c r="Z18" i="11"/>
  <c r="Z19" i="11"/>
  <c r="Z20" i="11"/>
  <c r="Z21" i="11"/>
  <c r="Z22" i="11"/>
  <c r="Z23" i="11"/>
  <c r="Z24" i="11"/>
  <c r="Z25" i="11"/>
  <c r="Z26" i="11"/>
  <c r="Z27" i="11"/>
  <c r="Z28" i="11"/>
  <c r="Z29" i="11"/>
  <c r="Z30" i="11"/>
  <c r="Z31" i="11"/>
  <c r="Z32" i="11"/>
  <c r="Z33" i="11"/>
  <c r="Z34" i="11"/>
  <c r="Z35" i="11"/>
  <c r="Z36" i="11"/>
  <c r="Z37" i="11"/>
  <c r="Z38" i="11"/>
  <c r="Z39" i="11"/>
  <c r="Z40" i="11"/>
  <c r="Z41" i="11"/>
  <c r="Z42" i="11"/>
  <c r="Z43" i="11"/>
  <c r="Z44" i="11"/>
  <c r="Z45" i="11"/>
  <c r="Z46" i="11"/>
  <c r="Z47" i="11"/>
  <c r="Z48" i="11"/>
  <c r="Z49" i="11"/>
  <c r="Z50" i="11"/>
  <c r="Z51" i="11"/>
  <c r="Z52"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V20" i="11"/>
  <c r="P52" i="11"/>
  <c r="P48" i="11"/>
  <c r="P40" i="11"/>
  <c r="P36" i="11"/>
  <c r="P28" i="11"/>
  <c r="P24" i="11"/>
  <c r="P20" i="11"/>
  <c r="P16" i="11"/>
  <c r="O51" i="11"/>
  <c r="O47" i="11"/>
  <c r="O39" i="11"/>
  <c r="O35" i="11"/>
  <c r="O31" i="11"/>
  <c r="O27" i="11"/>
  <c r="O19" i="11"/>
  <c r="O15" i="11"/>
  <c r="M53" i="11"/>
  <c r="M52" i="11"/>
  <c r="M51" i="11"/>
  <c r="M49" i="11"/>
  <c r="M48" i="11"/>
  <c r="M47" i="11"/>
  <c r="M45" i="11"/>
  <c r="M44" i="11"/>
  <c r="M43" i="11"/>
  <c r="M41" i="11"/>
  <c r="M40" i="11"/>
  <c r="M39" i="11"/>
  <c r="M37" i="11"/>
  <c r="M36" i="11"/>
  <c r="M35" i="11"/>
  <c r="M33" i="11"/>
  <c r="M32" i="11"/>
  <c r="M31" i="11"/>
  <c r="M29" i="11"/>
  <c r="M28" i="11"/>
  <c r="M27" i="11"/>
  <c r="M25" i="11"/>
  <c r="M24" i="11"/>
  <c r="M23" i="11"/>
  <c r="M21" i="11"/>
  <c r="M20" i="11"/>
  <c r="M19" i="11"/>
  <c r="M17" i="11"/>
  <c r="M15" i="11"/>
  <c r="M11" i="11"/>
  <c r="L53" i="11"/>
  <c r="L51" i="11"/>
  <c r="L49" i="11"/>
  <c r="L47" i="11"/>
  <c r="L45" i="11"/>
  <c r="L43" i="11"/>
  <c r="L41" i="11"/>
  <c r="L39" i="11"/>
  <c r="L37" i="11"/>
  <c r="L36" i="11"/>
  <c r="L35" i="11"/>
  <c r="L33" i="11"/>
  <c r="L31" i="11"/>
  <c r="L29" i="11"/>
  <c r="L27" i="11"/>
  <c r="L25" i="11"/>
  <c r="L24" i="11"/>
  <c r="L23" i="11"/>
  <c r="L21" i="11"/>
  <c r="L19" i="11"/>
  <c r="L17" i="11"/>
  <c r="L15" i="11"/>
  <c r="L13" i="11"/>
  <c r="L11" i="11"/>
  <c r="K53" i="11"/>
  <c r="K51" i="11"/>
  <c r="K49" i="11"/>
  <c r="K47" i="11"/>
  <c r="K46" i="11"/>
  <c r="K45" i="11"/>
  <c r="K43" i="11"/>
  <c r="K42" i="11"/>
  <c r="K41" i="11"/>
  <c r="K39" i="11"/>
  <c r="K37" i="11"/>
  <c r="K35" i="11"/>
  <c r="K33" i="11"/>
  <c r="K31" i="11"/>
  <c r="K29" i="11"/>
  <c r="K27" i="11"/>
  <c r="K25" i="11"/>
  <c r="K23" i="11"/>
  <c r="K21" i="11"/>
  <c r="K19" i="11"/>
  <c r="K17" i="11"/>
  <c r="K15" i="11"/>
  <c r="K14" i="11"/>
  <c r="K13" i="11"/>
  <c r="K12" i="11"/>
  <c r="J53" i="11"/>
  <c r="J52" i="11"/>
  <c r="J50" i="11"/>
  <c r="J48" i="11"/>
  <c r="J46" i="11"/>
  <c r="J44" i="11"/>
  <c r="J42" i="11"/>
  <c r="J40" i="11"/>
  <c r="J38" i="11"/>
  <c r="J36" i="11"/>
  <c r="J34" i="11"/>
  <c r="J32" i="11"/>
  <c r="J30" i="11"/>
  <c r="J28" i="11"/>
  <c r="J26" i="11"/>
  <c r="J24" i="11"/>
  <c r="J22" i="11"/>
  <c r="J21" i="11"/>
  <c r="J20" i="11"/>
  <c r="J18" i="11"/>
  <c r="J16" i="11"/>
  <c r="J14" i="11"/>
  <c r="J12" i="11"/>
  <c r="I52" i="11"/>
  <c r="I50" i="11"/>
  <c r="I48" i="11"/>
  <c r="I46" i="11"/>
  <c r="I44" i="11"/>
  <c r="I42" i="11"/>
  <c r="I41" i="11"/>
  <c r="I40" i="11"/>
  <c r="I38" i="11"/>
  <c r="I36" i="11"/>
  <c r="I34" i="11"/>
  <c r="I32" i="11"/>
  <c r="I30" i="11"/>
  <c r="I28" i="11"/>
  <c r="I26" i="11"/>
  <c r="I24" i="11"/>
  <c r="I22" i="11"/>
  <c r="I20" i="11"/>
  <c r="I18" i="11"/>
  <c r="I16" i="11"/>
  <c r="I14" i="11"/>
  <c r="I12" i="11"/>
  <c r="H12" i="11"/>
  <c r="H14" i="11"/>
  <c r="H16" i="11"/>
  <c r="H18" i="11"/>
  <c r="H20" i="11"/>
  <c r="H22" i="11"/>
  <c r="H24" i="11"/>
  <c r="H26" i="11"/>
  <c r="H28" i="11"/>
  <c r="H30" i="11"/>
  <c r="H32" i="11"/>
  <c r="H34" i="11"/>
  <c r="H36" i="11"/>
  <c r="H38" i="11"/>
  <c r="H39" i="11"/>
  <c r="H40" i="11"/>
  <c r="H42" i="11"/>
  <c r="H44" i="11"/>
  <c r="H46" i="11"/>
  <c r="H48" i="11"/>
  <c r="H50" i="11"/>
  <c r="H52" i="11"/>
  <c r="J286" i="13"/>
  <c r="J57" i="13"/>
  <c r="J58" i="13"/>
  <c r="J59" i="13"/>
  <c r="J60" i="13"/>
  <c r="J61" i="13"/>
  <c r="J62" i="13"/>
  <c r="J63" i="13"/>
  <c r="J64" i="13"/>
  <c r="J65" i="13"/>
  <c r="J66" i="13"/>
  <c r="J67" i="13"/>
  <c r="J68" i="13"/>
  <c r="J69" i="13"/>
  <c r="J70" i="13"/>
  <c r="J71" i="13"/>
  <c r="J72" i="13"/>
  <c r="J73" i="13"/>
  <c r="J74" i="13"/>
  <c r="J75" i="13"/>
  <c r="J82" i="13"/>
  <c r="J83" i="13"/>
  <c r="J84" i="13"/>
  <c r="J85" i="13"/>
  <c r="J86" i="13"/>
  <c r="J87" i="13"/>
  <c r="J88" i="13"/>
  <c r="J89" i="13"/>
  <c r="J90" i="13"/>
  <c r="J91" i="13"/>
  <c r="J92" i="13"/>
  <c r="J93" i="13"/>
  <c r="J94" i="13"/>
  <c r="J95" i="13"/>
  <c r="J96" i="13"/>
  <c r="J97" i="13"/>
  <c r="J98" i="13"/>
  <c r="J99" i="13"/>
  <c r="J100" i="13"/>
  <c r="J107" i="13"/>
  <c r="J108" i="13"/>
  <c r="J109" i="13"/>
  <c r="J110" i="13"/>
  <c r="J111" i="13"/>
  <c r="J112" i="13"/>
  <c r="J113" i="13"/>
  <c r="J114" i="13"/>
  <c r="J115" i="13"/>
  <c r="J116" i="13"/>
  <c r="J117" i="13"/>
  <c r="J118" i="13"/>
  <c r="J119" i="13"/>
  <c r="J120" i="13"/>
  <c r="J121" i="13"/>
  <c r="J122" i="13"/>
  <c r="J123" i="13"/>
  <c r="J124" i="13"/>
  <c r="J125" i="13"/>
  <c r="J132" i="13"/>
  <c r="J133" i="13"/>
  <c r="J134" i="13"/>
  <c r="J135" i="13"/>
  <c r="J136" i="13"/>
  <c r="J137" i="13"/>
  <c r="J138" i="13"/>
  <c r="J139" i="13"/>
  <c r="J140" i="13"/>
  <c r="J141" i="13"/>
  <c r="J142" i="13"/>
  <c r="J143" i="13"/>
  <c r="J144" i="13"/>
  <c r="J145" i="13"/>
  <c r="J146" i="13"/>
  <c r="J147" i="13"/>
  <c r="J148" i="13"/>
  <c r="J149" i="13"/>
  <c r="J150" i="13"/>
  <c r="J157" i="13"/>
  <c r="J158" i="13"/>
  <c r="J159" i="13"/>
  <c r="J160" i="13"/>
  <c r="J161" i="13"/>
  <c r="J162" i="13"/>
  <c r="J163" i="13"/>
  <c r="J164" i="13"/>
  <c r="J165" i="13"/>
  <c r="J166" i="13"/>
  <c r="J167" i="13"/>
  <c r="J168" i="13"/>
  <c r="J169" i="13"/>
  <c r="J170" i="13"/>
  <c r="J171" i="13"/>
  <c r="J172" i="13"/>
  <c r="J173" i="13"/>
  <c r="J174" i="13"/>
  <c r="J175" i="13"/>
  <c r="J182" i="13"/>
  <c r="J183" i="13"/>
  <c r="J184" i="13"/>
  <c r="J185" i="13"/>
  <c r="J186" i="13"/>
  <c r="J187" i="13"/>
  <c r="J188" i="13"/>
  <c r="J189" i="13"/>
  <c r="J190" i="13"/>
  <c r="J191" i="13"/>
  <c r="J192" i="13"/>
  <c r="J193" i="13"/>
  <c r="J194" i="13"/>
  <c r="J195" i="13"/>
  <c r="J196" i="13"/>
  <c r="J197" i="13"/>
  <c r="J198" i="13"/>
  <c r="J199" i="13"/>
  <c r="J200" i="13"/>
  <c r="J207" i="13"/>
  <c r="J208" i="13"/>
  <c r="J209" i="13"/>
  <c r="J210" i="13"/>
  <c r="J211" i="13"/>
  <c r="J212" i="13"/>
  <c r="J213" i="13"/>
  <c r="J214" i="13"/>
  <c r="J215" i="13"/>
  <c r="J216" i="13"/>
  <c r="J217" i="13"/>
  <c r="J218" i="13"/>
  <c r="J219" i="13"/>
  <c r="J220" i="13"/>
  <c r="J221" i="13"/>
  <c r="J222" i="13"/>
  <c r="J223" i="13"/>
  <c r="J224" i="13"/>
  <c r="J225" i="13"/>
  <c r="J232" i="13"/>
  <c r="J233" i="13"/>
  <c r="J234" i="13"/>
  <c r="J235" i="13"/>
  <c r="J236" i="13"/>
  <c r="J237" i="13"/>
  <c r="J238" i="13"/>
  <c r="J239" i="13"/>
  <c r="J240" i="13"/>
  <c r="J241" i="13"/>
  <c r="J242" i="13"/>
  <c r="J243" i="13"/>
  <c r="J244" i="13"/>
  <c r="J245" i="13"/>
  <c r="J246" i="13"/>
  <c r="J247" i="13"/>
  <c r="J248" i="13"/>
  <c r="J249" i="13"/>
  <c r="J250" i="13"/>
  <c r="J257" i="13"/>
  <c r="J258" i="13"/>
  <c r="J259" i="13"/>
  <c r="J260" i="13"/>
  <c r="J261" i="13"/>
  <c r="J262" i="13"/>
  <c r="J263" i="13"/>
  <c r="J264" i="13"/>
  <c r="J265" i="13"/>
  <c r="J266" i="13"/>
  <c r="J267" i="13"/>
  <c r="J268" i="13"/>
  <c r="J269" i="13"/>
  <c r="J270" i="13"/>
  <c r="J271" i="13"/>
  <c r="J272" i="13"/>
  <c r="J273" i="13"/>
  <c r="J274" i="13"/>
  <c r="J275" i="13"/>
  <c r="J282" i="13"/>
  <c r="J283" i="13"/>
  <c r="J284" i="13"/>
  <c r="J285" i="13"/>
  <c r="J287" i="13"/>
  <c r="J288" i="13"/>
  <c r="J289" i="13"/>
  <c r="J290" i="13"/>
  <c r="J291" i="13"/>
  <c r="J292" i="13"/>
  <c r="J293" i="13"/>
  <c r="J294" i="13"/>
  <c r="J295" i="13"/>
  <c r="J296" i="13"/>
  <c r="J297" i="13"/>
  <c r="J298" i="13"/>
  <c r="J299" i="13"/>
  <c r="J300" i="13"/>
  <c r="J307" i="13"/>
  <c r="J308" i="13"/>
  <c r="J309" i="13"/>
  <c r="J310" i="13"/>
  <c r="J311" i="13"/>
  <c r="J312" i="13"/>
  <c r="J313" i="13"/>
  <c r="J314" i="13"/>
  <c r="J315" i="13"/>
  <c r="J316" i="13"/>
  <c r="J317" i="13"/>
  <c r="J318" i="13"/>
  <c r="J319" i="13"/>
  <c r="J320" i="13"/>
  <c r="J321" i="13"/>
  <c r="J322" i="13"/>
  <c r="J323" i="13"/>
  <c r="J324" i="13"/>
  <c r="J325" i="13"/>
  <c r="J332" i="13"/>
  <c r="J333" i="13"/>
  <c r="J334" i="13"/>
  <c r="J335" i="13"/>
  <c r="J336" i="13"/>
  <c r="J337" i="13"/>
  <c r="J338" i="13"/>
  <c r="J339" i="13"/>
  <c r="J340" i="13"/>
  <c r="J341" i="13"/>
  <c r="J342" i="13"/>
  <c r="J343" i="13"/>
  <c r="J344" i="13"/>
  <c r="J345" i="13"/>
  <c r="J346" i="13"/>
  <c r="J347" i="13"/>
  <c r="J348" i="13"/>
  <c r="J349" i="13"/>
  <c r="J350" i="13"/>
  <c r="J357" i="13"/>
  <c r="J358" i="13"/>
  <c r="J359" i="13"/>
  <c r="J360" i="13"/>
  <c r="J361" i="13"/>
  <c r="J362" i="13"/>
  <c r="J363" i="13"/>
  <c r="J364" i="13"/>
  <c r="J365" i="13"/>
  <c r="J366" i="13"/>
  <c r="J367" i="13"/>
  <c r="J368" i="13"/>
  <c r="J369" i="13"/>
  <c r="J370" i="13"/>
  <c r="J371" i="13"/>
  <c r="J372" i="13"/>
  <c r="J373" i="13"/>
  <c r="J374" i="13"/>
  <c r="J375" i="13"/>
  <c r="J382" i="13"/>
  <c r="J383" i="13"/>
  <c r="J384" i="13"/>
  <c r="J385" i="13"/>
  <c r="J386" i="13"/>
  <c r="J387" i="13"/>
  <c r="J388" i="13"/>
  <c r="J389" i="13"/>
  <c r="J390" i="13"/>
  <c r="J391" i="13"/>
  <c r="J392" i="13"/>
  <c r="J393" i="13"/>
  <c r="J394" i="13"/>
  <c r="J395" i="13"/>
  <c r="J396" i="13"/>
  <c r="J397" i="13"/>
  <c r="J398" i="13"/>
  <c r="J399" i="13"/>
  <c r="J400" i="13"/>
  <c r="J407" i="13"/>
  <c r="J408" i="13"/>
  <c r="J409" i="13"/>
  <c r="J410" i="13"/>
  <c r="J411" i="13"/>
  <c r="J412" i="13"/>
  <c r="J413" i="13"/>
  <c r="J414" i="13"/>
  <c r="J415" i="13"/>
  <c r="J416" i="13"/>
  <c r="J417" i="13"/>
  <c r="J418" i="13"/>
  <c r="J419" i="13"/>
  <c r="J420" i="13"/>
  <c r="J421" i="13"/>
  <c r="J422" i="13"/>
  <c r="J423" i="13"/>
  <c r="J424" i="13"/>
  <c r="J425" i="13"/>
  <c r="J432" i="13"/>
  <c r="J433" i="13"/>
  <c r="J434" i="13"/>
  <c r="J435" i="13"/>
  <c r="J436" i="13"/>
  <c r="J437" i="13"/>
  <c r="J438" i="13"/>
  <c r="J439" i="13"/>
  <c r="J440" i="13"/>
  <c r="J441" i="13"/>
  <c r="J442" i="13"/>
  <c r="J443" i="13"/>
  <c r="J444" i="13"/>
  <c r="J445" i="13"/>
  <c r="J446" i="13"/>
  <c r="J447" i="13"/>
  <c r="J448" i="13"/>
  <c r="J449" i="13"/>
  <c r="J450" i="13"/>
  <c r="J457" i="13"/>
  <c r="J458" i="13"/>
  <c r="J459" i="13"/>
  <c r="J460" i="13"/>
  <c r="J461" i="13"/>
  <c r="J462" i="13"/>
  <c r="J463" i="13"/>
  <c r="J464" i="13"/>
  <c r="J465" i="13"/>
  <c r="J466" i="13"/>
  <c r="J467" i="13"/>
  <c r="J468" i="13"/>
  <c r="J469" i="13"/>
  <c r="J470" i="13"/>
  <c r="J471" i="13"/>
  <c r="J472" i="13"/>
  <c r="J473" i="13"/>
  <c r="J474" i="13"/>
  <c r="J475" i="13"/>
  <c r="J482" i="13"/>
  <c r="J483" i="13"/>
  <c r="J484" i="13"/>
  <c r="J485" i="13"/>
  <c r="J486" i="13"/>
  <c r="J487" i="13"/>
  <c r="J488" i="13"/>
  <c r="J489" i="13"/>
  <c r="J490" i="13"/>
  <c r="J491" i="13"/>
  <c r="J492" i="13"/>
  <c r="J493" i="13"/>
  <c r="J494" i="13"/>
  <c r="J495" i="13"/>
  <c r="J496" i="13"/>
  <c r="J497" i="13"/>
  <c r="J498" i="13"/>
  <c r="J499" i="13"/>
  <c r="J500" i="13"/>
  <c r="J507" i="13"/>
  <c r="J508" i="13"/>
  <c r="J509" i="13"/>
  <c r="J510" i="13"/>
  <c r="J511" i="13"/>
  <c r="J512" i="13"/>
  <c r="J513" i="13"/>
  <c r="J514" i="13"/>
  <c r="J515" i="13"/>
  <c r="J516" i="13"/>
  <c r="J517" i="13"/>
  <c r="J518" i="13"/>
  <c r="J519" i="13"/>
  <c r="J520" i="13"/>
  <c r="J521" i="13"/>
  <c r="J522" i="13"/>
  <c r="J523" i="13"/>
  <c r="J524" i="13"/>
  <c r="J525" i="13"/>
  <c r="J532" i="13"/>
  <c r="J533" i="13"/>
  <c r="J534" i="13"/>
  <c r="J535" i="13"/>
  <c r="J536" i="13"/>
  <c r="J537" i="13"/>
  <c r="J538" i="13"/>
  <c r="J539" i="13"/>
  <c r="J540" i="13"/>
  <c r="J541" i="13"/>
  <c r="J542" i="13"/>
  <c r="J543" i="13"/>
  <c r="J544" i="13"/>
  <c r="J545" i="13"/>
  <c r="J546" i="13"/>
  <c r="J547" i="13"/>
  <c r="J548" i="13"/>
  <c r="J549" i="13"/>
  <c r="J550" i="13"/>
  <c r="J557" i="13"/>
  <c r="J558" i="13"/>
  <c r="J559" i="13"/>
  <c r="J560" i="13"/>
  <c r="J561" i="13"/>
  <c r="J562" i="13"/>
  <c r="J563" i="13"/>
  <c r="J564" i="13"/>
  <c r="J565" i="13"/>
  <c r="J566" i="13"/>
  <c r="J567" i="13"/>
  <c r="J568" i="13"/>
  <c r="J569" i="13"/>
  <c r="J570" i="13"/>
  <c r="J571" i="13"/>
  <c r="J572" i="13"/>
  <c r="J573" i="13"/>
  <c r="J574" i="13"/>
  <c r="J575" i="13"/>
  <c r="J582" i="13"/>
  <c r="J583" i="13"/>
  <c r="J584" i="13"/>
  <c r="J585" i="13"/>
  <c r="J586" i="13"/>
  <c r="J587" i="13"/>
  <c r="J588" i="13"/>
  <c r="J589" i="13"/>
  <c r="J590" i="13"/>
  <c r="J591" i="13"/>
  <c r="J592" i="13"/>
  <c r="J593" i="13"/>
  <c r="J594" i="13"/>
  <c r="J595" i="13"/>
  <c r="J596" i="13"/>
  <c r="J597" i="13"/>
  <c r="J598" i="13"/>
  <c r="J599" i="13"/>
  <c r="J600" i="13"/>
  <c r="J607" i="13"/>
  <c r="J608" i="13"/>
  <c r="J609" i="13"/>
  <c r="J610" i="13"/>
  <c r="J611" i="13"/>
  <c r="J612" i="13"/>
  <c r="J613" i="13"/>
  <c r="J614" i="13"/>
  <c r="J615" i="13"/>
  <c r="J616" i="13"/>
  <c r="J617" i="13"/>
  <c r="J618" i="13"/>
  <c r="J619" i="13"/>
  <c r="J620" i="13"/>
  <c r="J621" i="13"/>
  <c r="J622" i="13"/>
  <c r="J623" i="13"/>
  <c r="J624" i="13"/>
  <c r="J625" i="13"/>
  <c r="J632" i="13"/>
  <c r="J633" i="13"/>
  <c r="J634" i="13"/>
  <c r="J635" i="13"/>
  <c r="J636" i="13"/>
  <c r="J637" i="13"/>
  <c r="J638" i="13"/>
  <c r="J639" i="13"/>
  <c r="J640" i="13"/>
  <c r="J641" i="13"/>
  <c r="J642" i="13"/>
  <c r="J643" i="13"/>
  <c r="J644" i="13"/>
  <c r="J645" i="13"/>
  <c r="J646" i="13"/>
  <c r="J647" i="13"/>
  <c r="J648" i="13"/>
  <c r="J649" i="13"/>
  <c r="J650" i="13"/>
  <c r="J657" i="13"/>
  <c r="J658" i="13"/>
  <c r="J659" i="13"/>
  <c r="J660" i="13"/>
  <c r="J661" i="13"/>
  <c r="J662" i="13"/>
  <c r="J663" i="13"/>
  <c r="J664" i="13"/>
  <c r="J665" i="13"/>
  <c r="J666" i="13"/>
  <c r="J667" i="13"/>
  <c r="J668" i="13"/>
  <c r="J669" i="13"/>
  <c r="J670" i="13"/>
  <c r="J671" i="13"/>
  <c r="J672" i="13"/>
  <c r="J673" i="13"/>
  <c r="J674" i="13"/>
  <c r="J675" i="13"/>
  <c r="J682" i="13"/>
  <c r="J683" i="13"/>
  <c r="J684" i="13"/>
  <c r="J685" i="13"/>
  <c r="J686" i="13"/>
  <c r="J687" i="13"/>
  <c r="J688" i="13"/>
  <c r="J689" i="13"/>
  <c r="J690" i="13"/>
  <c r="J691" i="13"/>
  <c r="J692" i="13"/>
  <c r="J693" i="13"/>
  <c r="J694" i="13"/>
  <c r="J695" i="13"/>
  <c r="J696" i="13"/>
  <c r="J697" i="13"/>
  <c r="J698" i="13"/>
  <c r="J699" i="13"/>
  <c r="J700" i="13"/>
  <c r="J707" i="13"/>
  <c r="J708" i="13"/>
  <c r="J709" i="13"/>
  <c r="J710" i="13"/>
  <c r="J711" i="13"/>
  <c r="J712" i="13"/>
  <c r="J713" i="13"/>
  <c r="J714" i="13"/>
  <c r="J715" i="13"/>
  <c r="J716" i="13"/>
  <c r="J717" i="13"/>
  <c r="J718" i="13"/>
  <c r="J719" i="13"/>
  <c r="J720" i="13"/>
  <c r="J721" i="13"/>
  <c r="J722" i="13"/>
  <c r="J723" i="13"/>
  <c r="J724" i="13"/>
  <c r="J725" i="13"/>
  <c r="J732" i="13"/>
  <c r="J733" i="13"/>
  <c r="J734" i="13"/>
  <c r="J735" i="13"/>
  <c r="J736" i="13"/>
  <c r="J737" i="13"/>
  <c r="J738" i="13"/>
  <c r="J739" i="13"/>
  <c r="J740" i="13"/>
  <c r="J741" i="13"/>
  <c r="J742" i="13"/>
  <c r="J743" i="13"/>
  <c r="J744" i="13"/>
  <c r="J745" i="13"/>
  <c r="J746" i="13"/>
  <c r="J747" i="13"/>
  <c r="J748" i="13"/>
  <c r="J749" i="13"/>
  <c r="J750" i="13"/>
  <c r="J757" i="13"/>
  <c r="J758" i="13"/>
  <c r="J759" i="13"/>
  <c r="J760" i="13"/>
  <c r="J761" i="13"/>
  <c r="J762" i="13"/>
  <c r="J763" i="13"/>
  <c r="J764" i="13"/>
  <c r="J765" i="13"/>
  <c r="J766" i="13"/>
  <c r="J767" i="13"/>
  <c r="J768" i="13"/>
  <c r="J769" i="13"/>
  <c r="J770" i="13"/>
  <c r="J771" i="13"/>
  <c r="J772" i="13"/>
  <c r="J773" i="13"/>
  <c r="J774" i="13"/>
  <c r="J775" i="13"/>
  <c r="J782" i="13"/>
  <c r="J783" i="13"/>
  <c r="J784" i="13"/>
  <c r="J785" i="13"/>
  <c r="J786" i="13"/>
  <c r="J787" i="13"/>
  <c r="J788" i="13"/>
  <c r="J789" i="13"/>
  <c r="J790" i="13"/>
  <c r="J791" i="13"/>
  <c r="J792" i="13"/>
  <c r="J793" i="13"/>
  <c r="J794" i="13"/>
  <c r="J795" i="13"/>
  <c r="J796" i="13"/>
  <c r="J797" i="13"/>
  <c r="J798" i="13"/>
  <c r="J799" i="13"/>
  <c r="J800" i="13"/>
  <c r="J807" i="13"/>
  <c r="J808" i="13"/>
  <c r="J809" i="13"/>
  <c r="J810" i="13"/>
  <c r="J811" i="13"/>
  <c r="J812" i="13"/>
  <c r="J813" i="13"/>
  <c r="J814" i="13"/>
  <c r="J815" i="13"/>
  <c r="J816" i="13"/>
  <c r="J817" i="13"/>
  <c r="J818" i="13"/>
  <c r="J819" i="13"/>
  <c r="J820" i="13"/>
  <c r="J821" i="13"/>
  <c r="J822" i="13"/>
  <c r="J823" i="13"/>
  <c r="J824" i="13"/>
  <c r="J825" i="13"/>
  <c r="J832" i="13"/>
  <c r="J833" i="13"/>
  <c r="J834" i="13"/>
  <c r="J835" i="13"/>
  <c r="J836" i="13"/>
  <c r="J837" i="13"/>
  <c r="J838" i="13"/>
  <c r="J839" i="13"/>
  <c r="J840" i="13"/>
  <c r="J841" i="13"/>
  <c r="J842" i="13"/>
  <c r="J843" i="13"/>
  <c r="J844" i="13"/>
  <c r="J845" i="13"/>
  <c r="J846" i="13"/>
  <c r="J847" i="13"/>
  <c r="J848" i="13"/>
  <c r="J849" i="13"/>
  <c r="J850" i="13"/>
  <c r="J857" i="13"/>
  <c r="J858" i="13"/>
  <c r="J859" i="13"/>
  <c r="J860" i="13"/>
  <c r="J861" i="13"/>
  <c r="J862" i="13"/>
  <c r="J863" i="13"/>
  <c r="J864" i="13"/>
  <c r="J865" i="13"/>
  <c r="J866" i="13"/>
  <c r="J867" i="13"/>
  <c r="J868" i="13"/>
  <c r="J869" i="13"/>
  <c r="J870" i="13"/>
  <c r="J871" i="13"/>
  <c r="J872" i="13"/>
  <c r="J873" i="13"/>
  <c r="J874" i="13"/>
  <c r="J875" i="13"/>
  <c r="J882" i="13"/>
  <c r="J883" i="13"/>
  <c r="J884" i="13"/>
  <c r="J885" i="13"/>
  <c r="J886" i="13"/>
  <c r="J887" i="13"/>
  <c r="J888" i="13"/>
  <c r="J889" i="13"/>
  <c r="J890" i="13"/>
  <c r="J891" i="13"/>
  <c r="J892" i="13"/>
  <c r="J893" i="13"/>
  <c r="J894" i="13"/>
  <c r="J895" i="13"/>
  <c r="J896" i="13"/>
  <c r="J897" i="13"/>
  <c r="J898" i="13"/>
  <c r="J899" i="13"/>
  <c r="J900" i="13"/>
  <c r="J907" i="13"/>
  <c r="J908" i="13"/>
  <c r="J909" i="13"/>
  <c r="J910" i="13"/>
  <c r="J911" i="13"/>
  <c r="J912" i="13"/>
  <c r="J913" i="13"/>
  <c r="J914" i="13"/>
  <c r="J915" i="13"/>
  <c r="J916" i="13"/>
  <c r="J917" i="13"/>
  <c r="J918" i="13"/>
  <c r="J919" i="13"/>
  <c r="J920" i="13"/>
  <c r="J921" i="13"/>
  <c r="J922" i="13"/>
  <c r="J923" i="13"/>
  <c r="J924" i="13"/>
  <c r="J925" i="13"/>
  <c r="J932" i="13"/>
  <c r="J933" i="13"/>
  <c r="J934" i="13"/>
  <c r="J935" i="13"/>
  <c r="J936" i="13"/>
  <c r="J937" i="13"/>
  <c r="J938" i="13"/>
  <c r="J939" i="13"/>
  <c r="J940" i="13"/>
  <c r="J941" i="13"/>
  <c r="J942" i="13"/>
  <c r="J943" i="13"/>
  <c r="J944" i="13"/>
  <c r="J945" i="13"/>
  <c r="J946" i="13"/>
  <c r="J947" i="13"/>
  <c r="J948" i="13"/>
  <c r="J949" i="13"/>
  <c r="J950" i="13"/>
  <c r="J957" i="13"/>
  <c r="J958" i="13"/>
  <c r="J959" i="13"/>
  <c r="J960" i="13"/>
  <c r="J961" i="13"/>
  <c r="J962" i="13"/>
  <c r="J963" i="13"/>
  <c r="J964" i="13"/>
  <c r="J965" i="13"/>
  <c r="J966" i="13"/>
  <c r="J967" i="13"/>
  <c r="J968" i="13"/>
  <c r="J969" i="13"/>
  <c r="J970" i="13"/>
  <c r="J971" i="13"/>
  <c r="J972" i="13"/>
  <c r="J973" i="13"/>
  <c r="J974" i="13"/>
  <c r="J975" i="13"/>
  <c r="J982" i="13"/>
  <c r="J983" i="13"/>
  <c r="J984" i="13"/>
  <c r="J985" i="13"/>
  <c r="J986" i="13"/>
  <c r="J987" i="13"/>
  <c r="J988" i="13"/>
  <c r="J989" i="13"/>
  <c r="J990" i="13"/>
  <c r="J991" i="13"/>
  <c r="J992" i="13"/>
  <c r="J993" i="13"/>
  <c r="J994" i="13"/>
  <c r="J995" i="13"/>
  <c r="J996" i="13"/>
  <c r="J997" i="13"/>
  <c r="J998" i="13"/>
  <c r="J999" i="13"/>
  <c r="J1000" i="13"/>
  <c r="J1007" i="13"/>
  <c r="J1008" i="13"/>
  <c r="J1009" i="13"/>
  <c r="J1010" i="13"/>
  <c r="J1011" i="13"/>
  <c r="J1012" i="13"/>
  <c r="J1013" i="13"/>
  <c r="J1014" i="13"/>
  <c r="J1015" i="13"/>
  <c r="J1016" i="13"/>
  <c r="J1017" i="13"/>
  <c r="J1018" i="13"/>
  <c r="J1019" i="13"/>
  <c r="J1020" i="13"/>
  <c r="J1021" i="13"/>
  <c r="J1022" i="13"/>
  <c r="J1023" i="13"/>
  <c r="J1024" i="13"/>
  <c r="J1025" i="13"/>
  <c r="J1032" i="13"/>
  <c r="J1033" i="13"/>
  <c r="J1034" i="13"/>
  <c r="J1035" i="13"/>
  <c r="J1036" i="13"/>
  <c r="J1037" i="13"/>
  <c r="J1038" i="13"/>
  <c r="J1039" i="13"/>
  <c r="J1040" i="13"/>
  <c r="J1041" i="13"/>
  <c r="J1042" i="13"/>
  <c r="J1043" i="13"/>
  <c r="J1044" i="13"/>
  <c r="J1045" i="13"/>
  <c r="J1046" i="13"/>
  <c r="J1047" i="13"/>
  <c r="J1048" i="13"/>
  <c r="J1049" i="13"/>
  <c r="J1050" i="13"/>
  <c r="J1057" i="13"/>
  <c r="J1058" i="13"/>
  <c r="J1059" i="13"/>
  <c r="J1060" i="13"/>
  <c r="J1061" i="13"/>
  <c r="J1062" i="13"/>
  <c r="J1063" i="13"/>
  <c r="J1064" i="13"/>
  <c r="J1065" i="13"/>
  <c r="J1066" i="13"/>
  <c r="J1067" i="13"/>
  <c r="J1068" i="13"/>
  <c r="J1069" i="13"/>
  <c r="J1070" i="13"/>
  <c r="J1071" i="13"/>
  <c r="J1072" i="13"/>
  <c r="J1073" i="13"/>
  <c r="J1074" i="13"/>
  <c r="J1075" i="13"/>
  <c r="J1082" i="13"/>
  <c r="J1083" i="13"/>
  <c r="J1084" i="13"/>
  <c r="J1085" i="13"/>
  <c r="J1086" i="13"/>
  <c r="J1087" i="13"/>
  <c r="J1088" i="13"/>
  <c r="J1089" i="13"/>
  <c r="J1090" i="13"/>
  <c r="J1091" i="13"/>
  <c r="J1092" i="13"/>
  <c r="J1093" i="13"/>
  <c r="J1094" i="13"/>
  <c r="J1095" i="13"/>
  <c r="J1096" i="13"/>
  <c r="J1097" i="13"/>
  <c r="J1098" i="13"/>
  <c r="J1099" i="13"/>
  <c r="J1100" i="13"/>
  <c r="J1107" i="13"/>
  <c r="J1108" i="13"/>
  <c r="J1109" i="13"/>
  <c r="J1110" i="13"/>
  <c r="J1111" i="13"/>
  <c r="J1112" i="13"/>
  <c r="J1113" i="13"/>
  <c r="J1114" i="13"/>
  <c r="J1115" i="13"/>
  <c r="J1116" i="13"/>
  <c r="J1117" i="13"/>
  <c r="J1118" i="13"/>
  <c r="J1119" i="13"/>
  <c r="J1120" i="13"/>
  <c r="J1121" i="13"/>
  <c r="J1122" i="13"/>
  <c r="J1123" i="13"/>
  <c r="J1124" i="13"/>
  <c r="J1125" i="13"/>
  <c r="J1132" i="13"/>
  <c r="J1133" i="13"/>
  <c r="J1134" i="13"/>
  <c r="J1135" i="13"/>
  <c r="J1136" i="13"/>
  <c r="J1137" i="13"/>
  <c r="J1138" i="13"/>
  <c r="J1139" i="13"/>
  <c r="J1140" i="13"/>
  <c r="J1141" i="13"/>
  <c r="J1142" i="13"/>
  <c r="J1143" i="13"/>
  <c r="J1144" i="13"/>
  <c r="J1145" i="13"/>
  <c r="J1146" i="13"/>
  <c r="J1147" i="13"/>
  <c r="J1148" i="13"/>
  <c r="J1149" i="13"/>
  <c r="J1150" i="13"/>
  <c r="J1157" i="13"/>
  <c r="J1158" i="13"/>
  <c r="J1159" i="13"/>
  <c r="J1160" i="13"/>
  <c r="J1161" i="13"/>
  <c r="J1162" i="13"/>
  <c r="J1163" i="13"/>
  <c r="J1164" i="13"/>
  <c r="J1165" i="13"/>
  <c r="J1166" i="13"/>
  <c r="J1167" i="13"/>
  <c r="J1168" i="13"/>
  <c r="J1169" i="13"/>
  <c r="J1170" i="13"/>
  <c r="J1171" i="13"/>
  <c r="J1172" i="13"/>
  <c r="J1173" i="13"/>
  <c r="J1174" i="13"/>
  <c r="J1175" i="13"/>
  <c r="J1182" i="13"/>
  <c r="J1183" i="13"/>
  <c r="J1184" i="13"/>
  <c r="J1185" i="13"/>
  <c r="J1186" i="13"/>
  <c r="J1187" i="13"/>
  <c r="J1188" i="13"/>
  <c r="J1189" i="13"/>
  <c r="J1190" i="13"/>
  <c r="J1191" i="13"/>
  <c r="J1192" i="13"/>
  <c r="J1193" i="13"/>
  <c r="J1194" i="13"/>
  <c r="J1195" i="13"/>
  <c r="J1196" i="13"/>
  <c r="J1197" i="13"/>
  <c r="J1198" i="13"/>
  <c r="J1199" i="13"/>
  <c r="J1200" i="13"/>
  <c r="J1207" i="13"/>
  <c r="J1208" i="13"/>
  <c r="J1209" i="13"/>
  <c r="J1210" i="13"/>
  <c r="J1211" i="13"/>
  <c r="J1212" i="13"/>
  <c r="J1213" i="13"/>
  <c r="J1214" i="13"/>
  <c r="J1215" i="13"/>
  <c r="J1216" i="13"/>
  <c r="J1217" i="13"/>
  <c r="J1218" i="13"/>
  <c r="J1219" i="13"/>
  <c r="J1220" i="13"/>
  <c r="J1221" i="13"/>
  <c r="J1222" i="13"/>
  <c r="J1223" i="13"/>
  <c r="J1224" i="13"/>
  <c r="J1225" i="13"/>
  <c r="J1232" i="13"/>
  <c r="J1233" i="13"/>
  <c r="J1234" i="13"/>
  <c r="J1235" i="13"/>
  <c r="J1236" i="13"/>
  <c r="J1237" i="13"/>
  <c r="J1238" i="13"/>
  <c r="J1239" i="13"/>
  <c r="J1240" i="13"/>
  <c r="J1241" i="13"/>
  <c r="J1242" i="13"/>
  <c r="J1243" i="13"/>
  <c r="J1244" i="13"/>
  <c r="J1245" i="13"/>
  <c r="J1246" i="13"/>
  <c r="J1247" i="13"/>
  <c r="J1248" i="13"/>
  <c r="J1249" i="13"/>
  <c r="J1250" i="13"/>
  <c r="J48" i="13"/>
  <c r="J37" i="13"/>
  <c r="J38" i="13"/>
  <c r="J39" i="13"/>
  <c r="J40" i="13"/>
  <c r="J41" i="13"/>
  <c r="J42" i="13"/>
  <c r="J43" i="13"/>
  <c r="J44" i="13"/>
  <c r="J45" i="13"/>
  <c r="J46" i="13"/>
  <c r="J47" i="13"/>
  <c r="J49" i="13"/>
  <c r="J50" i="13"/>
  <c r="J7" i="13"/>
  <c r="J10" i="13"/>
  <c r="J9" i="13"/>
  <c r="J8" i="13"/>
  <c r="N6" i="10"/>
  <c r="CV6" i="10"/>
  <c r="CU6" i="10"/>
  <c r="CT6" i="10"/>
  <c r="CS6" i="10"/>
  <c r="CF6" i="10"/>
  <c r="CE6" i="10"/>
  <c r="CD6" i="10"/>
  <c r="CC6" i="10"/>
  <c r="CB6" i="10"/>
  <c r="CA6" i="10"/>
  <c r="BZ6" i="10"/>
  <c r="BY6" i="10"/>
  <c r="BX6" i="10"/>
  <c r="BW6" i="10"/>
  <c r="BV6" i="10"/>
  <c r="BU6" i="10"/>
  <c r="BT6" i="10"/>
  <c r="BS6" i="10"/>
  <c r="BR6" i="10"/>
  <c r="BQ6" i="10"/>
  <c r="BD6" i="10"/>
  <c r="BC6" i="10"/>
  <c r="BB6" i="10"/>
  <c r="BA6" i="10"/>
  <c r="AZ6" i="10"/>
  <c r="AY6" i="10"/>
  <c r="AX6" i="10"/>
  <c r="AW6" i="10"/>
  <c r="AV6" i="10"/>
  <c r="AU6" i="10"/>
  <c r="AT6" i="10"/>
  <c r="AS6" i="10"/>
  <c r="AR6" i="10"/>
  <c r="AQ6" i="10"/>
  <c r="AP6" i="10"/>
  <c r="AO6" i="10"/>
  <c r="AB6" i="10"/>
  <c r="AA6" i="10"/>
  <c r="Z6" i="10"/>
  <c r="Y6" i="10"/>
  <c r="X6" i="10"/>
  <c r="W6" i="10"/>
  <c r="V6" i="10"/>
  <c r="U6" i="10"/>
  <c r="T6" i="10"/>
  <c r="S6" i="10"/>
  <c r="R6" i="10"/>
  <c r="P6" i="10"/>
  <c r="O6" i="10"/>
  <c r="J25" i="13"/>
  <c r="J24" i="13"/>
  <c r="J23" i="13"/>
  <c r="J22" i="13"/>
  <c r="J21" i="13"/>
  <c r="J20" i="13"/>
  <c r="J19" i="13"/>
  <c r="J18" i="13"/>
  <c r="J17" i="13"/>
  <c r="J16" i="13"/>
  <c r="J15" i="13"/>
  <c r="J14" i="13"/>
  <c r="J13" i="13"/>
  <c r="J12" i="13"/>
  <c r="J11" i="13"/>
  <c r="Z5" i="11"/>
  <c r="Z6" i="11"/>
  <c r="Z7" i="11"/>
  <c r="Z8" i="11"/>
  <c r="Z9" i="11"/>
  <c r="Z10" i="11"/>
  <c r="Z4" i="11"/>
  <c r="T4" i="11"/>
  <c r="N5" i="11"/>
  <c r="N6" i="11"/>
  <c r="N7" i="11"/>
  <c r="N8" i="11"/>
  <c r="N9" i="11"/>
  <c r="N10" i="11"/>
  <c r="N4" i="11"/>
  <c r="H4" i="11"/>
  <c r="H10" i="11"/>
  <c r="H9" i="11"/>
  <c r="H8" i="11"/>
  <c r="H7" i="11"/>
  <c r="H6" i="11"/>
  <c r="H5" i="11"/>
  <c r="L9" i="11"/>
  <c r="L8" i="11"/>
  <c r="L7" i="11"/>
  <c r="L6" i="11"/>
  <c r="L5" i="11"/>
  <c r="L4" i="11"/>
  <c r="K8" i="11"/>
  <c r="K7" i="11"/>
  <c r="K6" i="11"/>
  <c r="K4" i="11"/>
  <c r="J8" i="11"/>
  <c r="J6" i="11"/>
  <c r="J4" i="11"/>
  <c r="I6" i="11"/>
  <c r="I7" i="11"/>
  <c r="I8" i="11"/>
  <c r="K5" i="11"/>
  <c r="J10" i="11"/>
  <c r="L10" i="11"/>
  <c r="M7" i="11"/>
  <c r="P6" i="11"/>
  <c r="M9" i="11"/>
  <c r="W5" i="11"/>
  <c r="W9" i="11"/>
  <c r="Y7" i="11"/>
  <c r="I10" i="11"/>
  <c r="O7" i="11"/>
  <c r="P8" i="11"/>
  <c r="W10" i="11"/>
  <c r="X7" i="11"/>
  <c r="K10" i="11"/>
  <c r="P5" i="11"/>
  <c r="U5" i="11"/>
  <c r="U9" i="11"/>
  <c r="Y5" i="11"/>
  <c r="Y9" i="11"/>
  <c r="V7" i="11"/>
  <c r="R4" i="11"/>
  <c r="P4" i="11"/>
  <c r="N717" i="13"/>
  <c r="M792" i="13"/>
  <c r="N896" i="13"/>
  <c r="N972" i="13"/>
  <c r="N1022" i="13"/>
  <c r="N1048" i="13"/>
  <c r="M1074" i="13"/>
  <c r="M1087" i="13"/>
  <c r="N1086" i="13"/>
  <c r="M1107" i="13"/>
  <c r="M1119" i="13"/>
  <c r="N1120" i="13"/>
  <c r="N1115" i="13"/>
  <c r="O1135" i="13"/>
  <c r="M1163" i="13"/>
  <c r="N1157" i="13"/>
  <c r="N1195" i="13"/>
  <c r="O1185" i="13"/>
  <c r="N1187" i="13"/>
  <c r="N1186" i="13"/>
  <c r="N1219" i="13"/>
  <c r="O1243" i="13"/>
  <c r="N1235" i="13"/>
  <c r="O1233" i="13"/>
  <c r="O171" i="13" l="1"/>
  <c r="O1155" i="13"/>
  <c r="M1223" i="13"/>
  <c r="M1219" i="13"/>
  <c r="O1215" i="13"/>
  <c r="O1211" i="13"/>
  <c r="O1175" i="13"/>
  <c r="O1171" i="13"/>
  <c r="O1167" i="13"/>
  <c r="N1163" i="13"/>
  <c r="O1159" i="13"/>
  <c r="M1123" i="13"/>
  <c r="N1119" i="13"/>
  <c r="O1115" i="13"/>
  <c r="O1111" i="13"/>
  <c r="O1075" i="13"/>
  <c r="O1071" i="13"/>
  <c r="N1067" i="13"/>
  <c r="M1063" i="13"/>
  <c r="M1059" i="13"/>
  <c r="N559" i="13"/>
  <c r="O591" i="13"/>
  <c r="O719" i="13"/>
  <c r="N859" i="13"/>
  <c r="N424" i="13"/>
  <c r="O440" i="13"/>
  <c r="N7" i="13"/>
  <c r="O1249" i="13"/>
  <c r="N1245" i="13"/>
  <c r="N1241" i="13"/>
  <c r="O1237" i="13"/>
  <c r="N1233" i="13"/>
  <c r="O1207" i="13"/>
  <c r="N1197" i="13"/>
  <c r="M1193" i="13"/>
  <c r="O1189" i="13"/>
  <c r="N1185" i="13"/>
  <c r="N1149" i="13"/>
  <c r="M1145" i="13"/>
  <c r="O1141" i="13"/>
  <c r="M1137" i="13"/>
  <c r="O1133" i="13"/>
  <c r="N1107" i="13"/>
  <c r="M1097" i="13"/>
  <c r="N1093" i="13"/>
  <c r="N1089" i="13"/>
  <c r="O1085" i="13"/>
  <c r="N1037" i="13"/>
  <c r="N1033" i="13"/>
  <c r="O1011" i="13"/>
  <c r="M971" i="13"/>
  <c r="N959" i="13"/>
  <c r="O945" i="13"/>
  <c r="N1045" i="13"/>
  <c r="O1023" i="13"/>
  <c r="N1023" i="13"/>
  <c r="M1023" i="13"/>
  <c r="N1015" i="13"/>
  <c r="M1015" i="13"/>
  <c r="O989" i="13"/>
  <c r="N989" i="13"/>
  <c r="M989" i="13"/>
  <c r="O963" i="13"/>
  <c r="N963" i="13"/>
  <c r="M963" i="13"/>
  <c r="M949" i="13"/>
  <c r="O949" i="13"/>
  <c r="M937" i="13"/>
  <c r="N833" i="13"/>
  <c r="M1242" i="13"/>
  <c r="N1244" i="13"/>
  <c r="O1248" i="13"/>
  <c r="M1249" i="13"/>
  <c r="N1246" i="13"/>
  <c r="O1235" i="13"/>
  <c r="M1237" i="13"/>
  <c r="N1234" i="13"/>
  <c r="O1250" i="13"/>
  <c r="N1247" i="13"/>
  <c r="O1241" i="13"/>
  <c r="N1238" i="13"/>
  <c r="N1232" i="13"/>
  <c r="N1240" i="13"/>
  <c r="O1213" i="13"/>
  <c r="M1207" i="13"/>
  <c r="N1215" i="13"/>
  <c r="O1219" i="13"/>
  <c r="M1214" i="13"/>
  <c r="N1208" i="13"/>
  <c r="O1223" i="13"/>
  <c r="M1221" i="13"/>
  <c r="M1218" i="13"/>
  <c r="O1216" i="13"/>
  <c r="N1209" i="13"/>
  <c r="M1225" i="13"/>
  <c r="O1222" i="13"/>
  <c r="M1211" i="13"/>
  <c r="N1189" i="13"/>
  <c r="O1186" i="13"/>
  <c r="M1192" i="13"/>
  <c r="N1184" i="13"/>
  <c r="O1193" i="13"/>
  <c r="N1196" i="13"/>
  <c r="N1183" i="13"/>
  <c r="O1191" i="13"/>
  <c r="M1194" i="13"/>
  <c r="M1187" i="13"/>
  <c r="O1199" i="13"/>
  <c r="M1182" i="13"/>
  <c r="N1198" i="13"/>
  <c r="O1195" i="13"/>
  <c r="N1158" i="13"/>
  <c r="M1171" i="13"/>
  <c r="M1169" i="13"/>
  <c r="M1168" i="13"/>
  <c r="N1175" i="13"/>
  <c r="O1172" i="13"/>
  <c r="M1170" i="13"/>
  <c r="M1157" i="13"/>
  <c r="O1164" i="13"/>
  <c r="N1174" i="13"/>
  <c r="M1159" i="13"/>
  <c r="O1165" i="13"/>
  <c r="M1160" i="13"/>
  <c r="M1167" i="13"/>
  <c r="O1163" i="13"/>
  <c r="M1142" i="13"/>
  <c r="M1147" i="13"/>
  <c r="O1132" i="13"/>
  <c r="M1134" i="13"/>
  <c r="N1150" i="13"/>
  <c r="O1148" i="13"/>
  <c r="N1141" i="13"/>
  <c r="N1138" i="13"/>
  <c r="O1139" i="13"/>
  <c r="M1143" i="13"/>
  <c r="M1133" i="13"/>
  <c r="O1149" i="13"/>
  <c r="N1136" i="13"/>
  <c r="N1144" i="13"/>
  <c r="O1109" i="13"/>
  <c r="M1122" i="13"/>
  <c r="M1115" i="13"/>
  <c r="O1120" i="13"/>
  <c r="N1114" i="13"/>
  <c r="M1111" i="13"/>
  <c r="O1116" i="13"/>
  <c r="M1121" i="13"/>
  <c r="N1118" i="13"/>
  <c r="O1119" i="13"/>
  <c r="M1113" i="13"/>
  <c r="N1110" i="13"/>
  <c r="O1107" i="13"/>
  <c r="M1108" i="13"/>
  <c r="M1085" i="13"/>
  <c r="O1086" i="13"/>
  <c r="M1082" i="13"/>
  <c r="N1088" i="13"/>
  <c r="O1093" i="13"/>
  <c r="M1099" i="13"/>
  <c r="N1095" i="13"/>
  <c r="N1087" i="13"/>
  <c r="M1098" i="13"/>
  <c r="N1092" i="13"/>
  <c r="O1100" i="13"/>
  <c r="M1090" i="13"/>
  <c r="M1091" i="13"/>
  <c r="O1084" i="13"/>
  <c r="M1070" i="13"/>
  <c r="M1071" i="13"/>
  <c r="O1059" i="13"/>
  <c r="M1058" i="13"/>
  <c r="N1074" i="13"/>
  <c r="O1057" i="13"/>
  <c r="M1061" i="13"/>
  <c r="N1062" i="13"/>
  <c r="O1060" i="13"/>
  <c r="N1075" i="13"/>
  <c r="O1065" i="13"/>
  <c r="M1036" i="13"/>
  <c r="O1038" i="13"/>
  <c r="N1032" i="13"/>
  <c r="M1043" i="13"/>
  <c r="O1040" i="13"/>
  <c r="M1050" i="13"/>
  <c r="O1020" i="13"/>
  <c r="M1024" i="13"/>
  <c r="N1021" i="13"/>
  <c r="M990" i="13"/>
  <c r="N986" i="13"/>
  <c r="O994" i="13"/>
  <c r="N973" i="13"/>
  <c r="M939" i="13"/>
  <c r="N920" i="13"/>
  <c r="O915" i="13"/>
  <c r="N886" i="13"/>
  <c r="O875" i="13"/>
  <c r="N839" i="13"/>
  <c r="O837" i="13"/>
  <c r="N825" i="13"/>
  <c r="M787" i="13"/>
  <c r="N774" i="13"/>
  <c r="M769" i="13"/>
  <c r="O736" i="13"/>
  <c r="M720" i="13"/>
  <c r="O692" i="13"/>
  <c r="N698" i="13"/>
  <c r="M658" i="13"/>
  <c r="N622" i="13"/>
  <c r="M590" i="13"/>
  <c r="N542" i="13"/>
  <c r="O508" i="13"/>
  <c r="N464" i="13"/>
  <c r="O442" i="13"/>
  <c r="N399" i="13"/>
  <c r="N373" i="13"/>
  <c r="O342" i="13"/>
  <c r="N25" i="13"/>
  <c r="N627" i="13"/>
  <c r="M2357" i="13"/>
  <c r="M1332" i="13"/>
  <c r="M1932" i="13"/>
  <c r="N2457" i="13"/>
  <c r="O1991" i="13"/>
  <c r="N2435" i="13"/>
  <c r="N1857" i="13"/>
  <c r="O2179" i="13"/>
  <c r="M1971" i="13"/>
  <c r="N1832" i="13"/>
  <c r="O1450" i="13"/>
  <c r="O2132" i="13"/>
  <c r="M2195" i="13"/>
  <c r="N1532" i="13"/>
  <c r="N1634" i="13"/>
  <c r="M1379" i="13"/>
  <c r="N2234" i="13"/>
  <c r="M1451" i="13"/>
  <c r="O1932" i="13"/>
  <c r="O2166" i="13"/>
  <c r="N2286" i="13"/>
  <c r="M1815" i="13"/>
  <c r="M1343" i="13"/>
  <c r="N2098" i="13"/>
  <c r="M2331" i="13"/>
  <c r="O1594" i="13"/>
  <c r="N1919" i="13"/>
  <c r="N2231" i="13"/>
  <c r="O2218" i="13"/>
  <c r="N1322" i="13"/>
  <c r="M1431" i="13"/>
  <c r="N1310" i="13"/>
  <c r="O1935" i="13"/>
  <c r="M1294" i="13"/>
  <c r="M1286" i="13"/>
  <c r="M1819" i="13"/>
  <c r="N2126" i="13"/>
  <c r="O2126" i="13"/>
  <c r="M1602" i="13"/>
  <c r="O2206" i="13"/>
  <c r="N2232" i="13"/>
  <c r="M428" i="13"/>
  <c r="N802" i="13"/>
  <c r="N401" i="13"/>
  <c r="O905" i="13"/>
  <c r="M426" i="13"/>
  <c r="M453" i="13"/>
  <c r="N1202" i="13"/>
  <c r="O1202" i="13"/>
  <c r="N1179" i="13"/>
  <c r="O72" i="13"/>
  <c r="O1156" i="13"/>
  <c r="O1251" i="13"/>
  <c r="M1156" i="13"/>
  <c r="O1204" i="13"/>
  <c r="M1152" i="13"/>
  <c r="M726" i="13"/>
  <c r="N1003" i="13"/>
  <c r="N703" i="13"/>
  <c r="N1251" i="13"/>
  <c r="O149" i="13"/>
  <c r="M531" i="13"/>
  <c r="N806" i="13"/>
  <c r="M826" i="13"/>
  <c r="N578" i="13"/>
  <c r="M326" i="13"/>
  <c r="M976" i="13"/>
  <c r="O1203" i="13"/>
  <c r="M804" i="13"/>
  <c r="N606" i="13"/>
  <c r="O831" i="13"/>
  <c r="N976" i="13"/>
  <c r="M1131" i="13"/>
  <c r="M952" i="13"/>
  <c r="M651" i="13"/>
  <c r="N876" i="13"/>
  <c r="O1080" i="13"/>
  <c r="M1226" i="13"/>
  <c r="M876" i="13"/>
  <c r="O150" i="13"/>
  <c r="N112" i="13"/>
  <c r="N286" i="13"/>
  <c r="N271" i="13"/>
  <c r="M299" i="13"/>
  <c r="M160" i="13"/>
  <c r="M108" i="13"/>
  <c r="M167" i="13"/>
  <c r="N1053" i="13"/>
  <c r="M629" i="13"/>
  <c r="N1227" i="13"/>
  <c r="O731" i="13"/>
  <c r="M601" i="13"/>
  <c r="O928" i="13"/>
  <c r="O234" i="13"/>
  <c r="O220" i="13"/>
  <c r="O224" i="13"/>
  <c r="M245" i="13"/>
  <c r="N245" i="13"/>
  <c r="M249" i="13"/>
  <c r="N108" i="13"/>
  <c r="M730" i="13"/>
  <c r="M701" i="13"/>
  <c r="M906" i="13"/>
  <c r="N1152" i="13"/>
  <c r="N205" i="13"/>
  <c r="M781" i="13"/>
  <c r="O249" i="13"/>
  <c r="O299" i="13"/>
  <c r="N298" i="13"/>
  <c r="O267" i="13"/>
  <c r="M164" i="13"/>
  <c r="M149" i="13"/>
  <c r="N59" i="13"/>
  <c r="N1127" i="13"/>
  <c r="M927" i="13"/>
  <c r="N681" i="13"/>
  <c r="N881" i="13"/>
  <c r="O777" i="13"/>
  <c r="N160" i="13"/>
  <c r="M212" i="13"/>
  <c r="N207" i="13"/>
  <c r="M133" i="13"/>
  <c r="M111" i="13"/>
  <c r="M68" i="13"/>
  <c r="N53" i="13"/>
  <c r="O955" i="13"/>
  <c r="M1127" i="13"/>
  <c r="N901" i="13"/>
  <c r="M2457" i="13"/>
  <c r="M2332" i="13"/>
  <c r="M1657" i="13"/>
  <c r="O1657" i="13"/>
  <c r="N1432" i="13"/>
  <c r="N1457" i="13"/>
  <c r="M2043" i="13"/>
  <c r="O2350" i="13"/>
  <c r="O1632" i="13"/>
  <c r="M1642" i="13"/>
  <c r="N2332" i="13"/>
  <c r="M1375" i="13"/>
  <c r="N2486" i="13"/>
  <c r="M2094" i="13"/>
  <c r="M1522" i="13"/>
  <c r="N1855" i="13"/>
  <c r="N2423" i="13"/>
  <c r="O1423" i="13"/>
  <c r="O1802" i="13"/>
  <c r="M1931" i="13"/>
  <c r="M1950" i="13"/>
  <c r="O2386" i="13"/>
  <c r="O1779" i="13"/>
  <c r="O1690" i="13"/>
  <c r="O1330" i="13"/>
  <c r="M2286" i="13"/>
  <c r="O2102" i="13"/>
  <c r="O2467" i="13"/>
  <c r="N2102" i="13"/>
  <c r="O2335" i="13"/>
  <c r="N2162" i="13"/>
  <c r="O876" i="13"/>
  <c r="O1054" i="13"/>
  <c r="M706" i="13"/>
  <c r="N1078" i="13"/>
  <c r="O778" i="13"/>
  <c r="N1005" i="13"/>
  <c r="N705" i="13"/>
  <c r="M1028" i="13"/>
  <c r="N956" i="13"/>
  <c r="O526" i="13"/>
  <c r="N755" i="13"/>
  <c r="M930" i="13"/>
  <c r="M853" i="13"/>
  <c r="N1155" i="13"/>
  <c r="M1151" i="13"/>
  <c r="O1252" i="13"/>
  <c r="O679" i="13"/>
  <c r="N1081" i="13"/>
  <c r="M728" i="13"/>
  <c r="N1156" i="13"/>
  <c r="O956" i="13"/>
  <c r="M729" i="13"/>
  <c r="N931" i="13"/>
  <c r="O1205" i="13"/>
  <c r="N1206" i="13"/>
  <c r="O806" i="13"/>
  <c r="N1103" i="13"/>
  <c r="M652" i="13"/>
  <c r="N33" i="13"/>
  <c r="M145" i="13"/>
  <c r="M285" i="13"/>
  <c r="M237" i="13"/>
  <c r="O291" i="13"/>
  <c r="O182" i="13"/>
  <c r="M731" i="13"/>
  <c r="N753" i="13"/>
  <c r="O401" i="13"/>
  <c r="N626" i="13"/>
  <c r="O286" i="13"/>
  <c r="O268" i="13"/>
  <c r="N168" i="13"/>
  <c r="O98" i="13"/>
  <c r="O141" i="13"/>
  <c r="N133" i="13"/>
  <c r="N94" i="13"/>
  <c r="M1179" i="13"/>
  <c r="N1205" i="13"/>
  <c r="M656" i="13"/>
  <c r="O1154" i="13"/>
  <c r="O285" i="13"/>
  <c r="N294" i="13"/>
  <c r="O208" i="13"/>
  <c r="N246" i="13"/>
  <c r="O275" i="13"/>
  <c r="O216" i="13"/>
  <c r="N149" i="13"/>
  <c r="M1079" i="13"/>
  <c r="M653" i="13"/>
  <c r="N1026" i="13"/>
  <c r="N230" i="13"/>
  <c r="M528" i="13"/>
  <c r="M290" i="13"/>
  <c r="N145" i="13"/>
  <c r="N778" i="13"/>
  <c r="M803" i="13"/>
  <c r="M802" i="13"/>
  <c r="M555" i="13"/>
  <c r="O751" i="13"/>
  <c r="M325" i="13"/>
  <c r="O317" i="13"/>
  <c r="M25" i="13"/>
  <c r="O308" i="13"/>
  <c r="N324" i="13"/>
  <c r="M312" i="13"/>
  <c r="M9" i="13"/>
  <c r="M13" i="13"/>
  <c r="M19" i="13"/>
  <c r="O23" i="13"/>
  <c r="O321" i="13"/>
  <c r="N313" i="13"/>
  <c r="O107" i="13"/>
  <c r="N350" i="13"/>
  <c r="M334" i="13"/>
  <c r="O343" i="13"/>
  <c r="N339" i="13"/>
  <c r="M347" i="13"/>
  <c r="N342" i="13"/>
  <c r="N335" i="13"/>
  <c r="M338" i="13"/>
  <c r="O364" i="13"/>
  <c r="N357" i="13"/>
  <c r="M373" i="13"/>
  <c r="N361" i="13"/>
  <c r="M372" i="13"/>
  <c r="N368" i="13"/>
  <c r="N369" i="13"/>
  <c r="M383" i="13"/>
  <c r="N391" i="13"/>
  <c r="M390" i="13"/>
  <c r="N394" i="13"/>
  <c r="M387" i="13"/>
  <c r="O382" i="13"/>
  <c r="M398" i="13"/>
  <c r="M409" i="13"/>
  <c r="O417" i="13"/>
  <c r="N425" i="13"/>
  <c r="M413" i="13"/>
  <c r="O420" i="13"/>
  <c r="N412" i="13"/>
  <c r="N421" i="13"/>
  <c r="M442" i="13"/>
  <c r="O435" i="13"/>
  <c r="M450" i="13"/>
  <c r="O439" i="13"/>
  <c r="O438" i="13"/>
  <c r="O446" i="13"/>
  <c r="N461" i="13"/>
  <c r="M468" i="13"/>
  <c r="M457" i="13"/>
  <c r="O473" i="13"/>
  <c r="M464" i="13"/>
  <c r="O465" i="13"/>
  <c r="M469" i="13"/>
  <c r="O490" i="13"/>
  <c r="O498" i="13"/>
  <c r="N495" i="13"/>
  <c r="M482" i="13"/>
  <c r="N494" i="13"/>
  <c r="M499" i="13"/>
  <c r="N487" i="13"/>
  <c r="M486" i="13"/>
  <c r="O512" i="13"/>
  <c r="N508" i="13"/>
  <c r="O516" i="13"/>
  <c r="O517" i="13"/>
  <c r="M525" i="13"/>
  <c r="N509" i="13"/>
  <c r="N521" i="13"/>
  <c r="O539" i="13"/>
  <c r="N550" i="13"/>
  <c r="M534" i="13"/>
  <c r="M546" i="13"/>
  <c r="O547" i="13"/>
  <c r="N535" i="13"/>
  <c r="M543" i="13"/>
  <c r="O538" i="13"/>
  <c r="N572" i="13"/>
  <c r="N569" i="13"/>
  <c r="O560" i="13"/>
  <c r="M565" i="13"/>
  <c r="N557" i="13"/>
  <c r="N587" i="13"/>
  <c r="O586" i="13"/>
  <c r="M591" i="13"/>
  <c r="O598" i="13"/>
  <c r="N582" i="13"/>
  <c r="N583" i="13"/>
  <c r="N594" i="13"/>
  <c r="O620" i="13"/>
  <c r="N608" i="13"/>
  <c r="O613" i="13"/>
  <c r="M624" i="13"/>
  <c r="O625" i="13"/>
  <c r="N609" i="13"/>
  <c r="N621" i="13"/>
  <c r="N638" i="13"/>
  <c r="M650" i="13"/>
  <c r="M634" i="13"/>
  <c r="N639" i="13"/>
  <c r="M646" i="13"/>
  <c r="N643" i="13"/>
  <c r="M660" i="13"/>
  <c r="N661" i="13"/>
  <c r="M668" i="13"/>
  <c r="M672" i="13"/>
  <c r="M2057" i="13"/>
  <c r="M2432" i="13"/>
  <c r="N2157" i="13"/>
  <c r="O1457" i="13"/>
  <c r="N2257" i="13"/>
  <c r="N1332" i="13"/>
  <c r="M1702" i="13"/>
  <c r="M2155" i="13"/>
  <c r="M2087" i="13"/>
  <c r="M1271" i="13"/>
  <c r="N1615" i="13"/>
  <c r="O1532" i="13"/>
  <c r="M2024" i="13"/>
  <c r="N1932" i="13"/>
  <c r="O1431" i="13"/>
  <c r="O1894" i="13"/>
  <c r="O1910" i="13"/>
  <c r="O1723" i="13"/>
  <c r="N2132" i="13"/>
  <c r="M2398" i="13"/>
  <c r="N2254" i="13"/>
  <c r="M2438" i="13"/>
  <c r="O2439" i="13"/>
  <c r="N1686" i="13"/>
  <c r="N2235" i="13"/>
  <c r="N2310" i="13"/>
  <c r="O2423" i="13"/>
  <c r="M1406" i="13"/>
  <c r="M2323" i="13"/>
  <c r="M1386" i="13"/>
  <c r="N2143" i="13"/>
  <c r="M553" i="13"/>
  <c r="O1254" i="13"/>
  <c r="O678" i="13"/>
  <c r="O177" i="13"/>
  <c r="M353" i="13"/>
  <c r="M1251" i="13"/>
  <c r="M951" i="13"/>
  <c r="N142" i="13"/>
  <c r="M1204" i="13"/>
  <c r="N930" i="13"/>
  <c r="M1105" i="13"/>
  <c r="N1176" i="13"/>
  <c r="M903" i="13"/>
  <c r="N1256" i="13"/>
  <c r="M175" i="13"/>
  <c r="M124" i="13"/>
  <c r="O553" i="13"/>
  <c r="M1103" i="13"/>
  <c r="N952" i="13"/>
  <c r="M831" i="13"/>
  <c r="N1229" i="13"/>
  <c r="N1052" i="13"/>
  <c r="N776" i="13"/>
  <c r="M1027" i="13"/>
  <c r="N676" i="13"/>
  <c r="M626" i="13"/>
  <c r="N906" i="13"/>
  <c r="N1131" i="13"/>
  <c r="M780" i="13"/>
  <c r="M85" i="13"/>
  <c r="M286" i="13"/>
  <c r="O282" i="13"/>
  <c r="M272" i="13"/>
  <c r="N220" i="13"/>
  <c r="O245" i="13"/>
  <c r="N72" i="13"/>
  <c r="M852" i="13"/>
  <c r="M1180" i="13"/>
  <c r="O802" i="13"/>
  <c r="N730" i="13"/>
  <c r="O977" i="13"/>
  <c r="N249" i="13"/>
  <c r="M220" i="13"/>
  <c r="O237" i="13"/>
  <c r="N97" i="13"/>
  <c r="M112" i="13"/>
  <c r="M89" i="13"/>
  <c r="M1029" i="13"/>
  <c r="M1052" i="13"/>
  <c r="M981" i="13"/>
  <c r="O1026" i="13"/>
  <c r="N282" i="13"/>
  <c r="N208" i="13"/>
  <c r="N198" i="13"/>
  <c r="N194" i="13"/>
  <c r="N190" i="13"/>
  <c r="N60" i="13"/>
  <c r="M90" i="13"/>
  <c r="O631" i="13"/>
  <c r="N1153" i="13"/>
  <c r="M1228" i="13"/>
  <c r="N481" i="13"/>
  <c r="N223" i="13"/>
  <c r="N291" i="13"/>
  <c r="M216" i="13"/>
  <c r="N68" i="13"/>
  <c r="N259" i="13"/>
  <c r="O197" i="13"/>
  <c r="O186" i="13"/>
  <c r="M956" i="13"/>
  <c r="O630" i="13"/>
  <c r="O656" i="13"/>
  <c r="N478" i="13"/>
  <c r="O904" i="13"/>
  <c r="O1256" i="13"/>
  <c r="O316" i="13"/>
  <c r="N317" i="13"/>
  <c r="O309" i="13"/>
  <c r="N308" i="13"/>
  <c r="M324" i="13"/>
  <c r="O11" i="13"/>
  <c r="M15" i="13"/>
  <c r="O21" i="13"/>
  <c r="O320" i="13"/>
  <c r="N321" i="13"/>
  <c r="M313" i="13"/>
  <c r="O82" i="13"/>
  <c r="M350" i="13"/>
  <c r="N343" i="13"/>
  <c r="M339" i="13"/>
  <c r="M342" i="13"/>
  <c r="M335" i="13"/>
  <c r="N364" i="13"/>
  <c r="M357" i="13"/>
  <c r="M361" i="13"/>
  <c r="N365" i="13"/>
  <c r="M368" i="13"/>
  <c r="O360" i="13"/>
  <c r="M369" i="13"/>
  <c r="O395" i="13"/>
  <c r="M391" i="13"/>
  <c r="O386" i="13"/>
  <c r="M394" i="13"/>
  <c r="N382" i="13"/>
  <c r="N398" i="13"/>
  <c r="O424" i="13"/>
  <c r="N417" i="13"/>
  <c r="M425" i="13"/>
  <c r="N420" i="13"/>
  <c r="O408" i="13"/>
  <c r="M421" i="13"/>
  <c r="O443" i="13"/>
  <c r="N435" i="13"/>
  <c r="O434" i="13"/>
  <c r="N439" i="13"/>
  <c r="N438" i="13"/>
  <c r="O447" i="13"/>
  <c r="N446" i="13"/>
  <c r="M461" i="13"/>
  <c r="O460" i="13"/>
  <c r="O472" i="13"/>
  <c r="N473" i="13"/>
  <c r="N465" i="13"/>
  <c r="N490" i="13"/>
  <c r="O483" i="13"/>
  <c r="N498" i="13"/>
  <c r="M495" i="13"/>
  <c r="M494" i="13"/>
  <c r="O491" i="13"/>
  <c r="M487" i="13"/>
  <c r="O520" i="13"/>
  <c r="N512" i="13"/>
  <c r="O513" i="13"/>
  <c r="N516" i="13"/>
  <c r="N517" i="13"/>
  <c r="O524" i="13"/>
  <c r="M509" i="13"/>
  <c r="M521" i="13"/>
  <c r="N539" i="13"/>
  <c r="M550" i="13"/>
  <c r="N547" i="13"/>
  <c r="M535" i="13"/>
  <c r="O542" i="13"/>
  <c r="M538" i="13"/>
  <c r="M572" i="13"/>
  <c r="O568" i="13"/>
  <c r="M569" i="13"/>
  <c r="O564" i="13"/>
  <c r="N560" i="13"/>
  <c r="O561" i="13"/>
  <c r="M557" i="13"/>
  <c r="O573" i="13"/>
  <c r="M587" i="13"/>
  <c r="O590" i="13"/>
  <c r="N586" i="13"/>
  <c r="O599" i="13"/>
  <c r="M598" i="13"/>
  <c r="M582" i="13"/>
  <c r="O595" i="13"/>
  <c r="O583" i="13"/>
  <c r="M594" i="13"/>
  <c r="O612" i="13"/>
  <c r="N620" i="13"/>
  <c r="M608" i="13"/>
  <c r="O617" i="13"/>
  <c r="N613" i="13"/>
  <c r="N625" i="13"/>
  <c r="M609" i="13"/>
  <c r="O616" i="13"/>
  <c r="M621" i="13"/>
  <c r="O635" i="13"/>
  <c r="M638" i="13"/>
  <c r="O647" i="13"/>
  <c r="N650" i="13"/>
  <c r="M639" i="13"/>
  <c r="M643" i="13"/>
  <c r="O642" i="13"/>
  <c r="M661" i="13"/>
  <c r="O672" i="13"/>
  <c r="N657" i="13"/>
  <c r="M1757" i="13"/>
  <c r="N2357" i="13"/>
  <c r="N1957" i="13"/>
  <c r="O1643" i="13"/>
  <c r="N2066" i="13"/>
  <c r="O1734" i="13"/>
  <c r="N1732" i="13"/>
  <c r="O2274" i="13"/>
  <c r="N2409" i="13"/>
  <c r="M1499" i="13"/>
  <c r="O1898" i="13"/>
  <c r="N1710" i="13"/>
  <c r="N2142" i="13"/>
  <c r="N2432" i="13"/>
  <c r="N1298" i="13"/>
  <c r="O2306" i="13"/>
  <c r="N506" i="13"/>
  <c r="N1080" i="13"/>
  <c r="O726" i="13"/>
  <c r="O67" i="13"/>
  <c r="N1104" i="13"/>
  <c r="N1230" i="13"/>
  <c r="M830" i="13"/>
  <c r="O1227" i="13"/>
  <c r="M476" i="13"/>
  <c r="M1056" i="13"/>
  <c r="N1154" i="13"/>
  <c r="N1051" i="13"/>
  <c r="M705" i="13"/>
  <c r="N1180" i="13"/>
  <c r="N197" i="13"/>
  <c r="O47" i="13"/>
  <c r="N1201" i="13"/>
  <c r="N1203" i="13"/>
  <c r="M1255" i="13"/>
  <c r="M298" i="13"/>
  <c r="O211" i="13"/>
  <c r="N134" i="13"/>
  <c r="M881" i="13"/>
  <c r="M631" i="13"/>
  <c r="O233" i="13"/>
  <c r="N216" i="13"/>
  <c r="N978" i="13"/>
  <c r="M1126" i="13"/>
  <c r="O294" i="13"/>
  <c r="O250" i="13"/>
  <c r="M238" i="13"/>
  <c r="O124" i="13"/>
  <c r="M1252" i="13"/>
  <c r="M1231" i="13"/>
  <c r="M879" i="13"/>
  <c r="N316" i="13"/>
  <c r="M317" i="13"/>
  <c r="N309" i="13"/>
  <c r="O312" i="13"/>
  <c r="N9" i="13"/>
  <c r="N17" i="13"/>
  <c r="N320" i="13"/>
  <c r="O57" i="13"/>
  <c r="N346" i="13"/>
  <c r="O347" i="13"/>
  <c r="O357" i="13"/>
  <c r="M365" i="13"/>
  <c r="M360" i="13"/>
  <c r="M395" i="13"/>
  <c r="N390" i="13"/>
  <c r="M386" i="13"/>
  <c r="M399" i="13"/>
  <c r="N387" i="13"/>
  <c r="O398" i="13"/>
  <c r="M424" i="13"/>
  <c r="O425" i="13"/>
  <c r="O421" i="13"/>
  <c r="N442" i="13"/>
  <c r="M434" i="13"/>
  <c r="N447" i="13"/>
  <c r="N468" i="13"/>
  <c r="N469" i="13"/>
  <c r="O495" i="13"/>
  <c r="N499" i="13"/>
  <c r="O487" i="13"/>
  <c r="M520" i="13"/>
  <c r="M508" i="13"/>
  <c r="N525" i="13"/>
  <c r="O509" i="13"/>
  <c r="O550" i="13"/>
  <c r="N546" i="13"/>
  <c r="O535" i="13"/>
  <c r="M542" i="13"/>
  <c r="O572" i="13"/>
  <c r="N568" i="13"/>
  <c r="O557" i="13"/>
  <c r="M573" i="13"/>
  <c r="N591" i="13"/>
  <c r="O582" i="13"/>
  <c r="M595" i="13"/>
  <c r="O608" i="13"/>
  <c r="M617" i="13"/>
  <c r="O621" i="13"/>
  <c r="M635" i="13"/>
  <c r="O650" i="13"/>
  <c r="N646" i="13"/>
  <c r="O643" i="13"/>
  <c r="M642" i="13"/>
  <c r="N660" i="13"/>
  <c r="O661" i="13"/>
  <c r="N669" i="13"/>
  <c r="O657" i="13"/>
  <c r="M664" i="13"/>
  <c r="O665" i="13"/>
  <c r="O673" i="13"/>
  <c r="M687" i="13"/>
  <c r="O682" i="13"/>
  <c r="N683" i="13"/>
  <c r="M686" i="13"/>
  <c r="O694" i="13"/>
  <c r="N690" i="13"/>
  <c r="O691" i="13"/>
  <c r="O709" i="13"/>
  <c r="O712" i="13"/>
  <c r="M713" i="13"/>
  <c r="O721" i="13"/>
  <c r="O716" i="13"/>
  <c r="N725" i="13"/>
  <c r="M724" i="13"/>
  <c r="M739" i="13"/>
  <c r="O738" i="13"/>
  <c r="N734" i="13"/>
  <c r="O742" i="13"/>
  <c r="N746" i="13"/>
  <c r="N735" i="13"/>
  <c r="O750" i="13"/>
  <c r="O768" i="13"/>
  <c r="N764" i="13"/>
  <c r="M765" i="13"/>
  <c r="N757" i="13"/>
  <c r="N760" i="13"/>
  <c r="O772" i="13"/>
  <c r="N798" i="13"/>
  <c r="M794" i="13"/>
  <c r="O782" i="13"/>
  <c r="O787" i="13"/>
  <c r="N791" i="13"/>
  <c r="M790" i="13"/>
  <c r="O799" i="13"/>
  <c r="M795" i="13"/>
  <c r="N817" i="13"/>
  <c r="M809" i="13"/>
  <c r="O808" i="13"/>
  <c r="M825" i="13"/>
  <c r="O820" i="13"/>
  <c r="N816" i="13"/>
  <c r="M821" i="13"/>
  <c r="N813" i="13"/>
  <c r="M812" i="13"/>
  <c r="O850" i="13"/>
  <c r="M835" i="13"/>
  <c r="O834" i="13"/>
  <c r="N838" i="13"/>
  <c r="M847" i="13"/>
  <c r="N843" i="13"/>
  <c r="O873" i="13"/>
  <c r="M864" i="13"/>
  <c r="M857" i="13"/>
  <c r="N860" i="13"/>
  <c r="M869" i="13"/>
  <c r="N895" i="13"/>
  <c r="M891" i="13"/>
  <c r="M899" i="13"/>
  <c r="O894" i="13"/>
  <c r="O883" i="13"/>
  <c r="N887" i="13"/>
  <c r="M882" i="13"/>
  <c r="O925" i="13"/>
  <c r="M916" i="13"/>
  <c r="O917" i="13"/>
  <c r="M909" i="13"/>
  <c r="N912" i="13"/>
  <c r="M920" i="13"/>
  <c r="O913" i="13"/>
  <c r="O935" i="13"/>
  <c r="O943" i="13"/>
  <c r="O934" i="13"/>
  <c r="N942" i="13"/>
  <c r="M940" i="13"/>
  <c r="O947" i="13"/>
  <c r="M946" i="13"/>
  <c r="M972" i="13"/>
  <c r="N964" i="13"/>
  <c r="M966" i="13"/>
  <c r="O968" i="13"/>
  <c r="N960" i="13"/>
  <c r="N961" i="13"/>
  <c r="O958" i="13"/>
  <c r="N965" i="13"/>
  <c r="M973" i="13"/>
  <c r="O970" i="13"/>
  <c r="N988" i="13"/>
  <c r="M982" i="13"/>
  <c r="M1457" i="13"/>
  <c r="N2032" i="13"/>
  <c r="N1482" i="13"/>
  <c r="O1487" i="13"/>
  <c r="O1332" i="13"/>
  <c r="M1638" i="13"/>
  <c r="M1530" i="13"/>
  <c r="O2232" i="13"/>
  <c r="N1951" i="13"/>
  <c r="N2139" i="13"/>
  <c r="N2411" i="13"/>
  <c r="M2102" i="13"/>
  <c r="N2248" i="13"/>
  <c r="N1726" i="13"/>
  <c r="O1732" i="13"/>
  <c r="O706" i="13"/>
  <c r="N302" i="13"/>
  <c r="O930" i="13"/>
  <c r="N780" i="13"/>
  <c r="N731" i="13"/>
  <c r="N1255" i="13"/>
  <c r="O653" i="13"/>
  <c r="M1051" i="13"/>
  <c r="N726" i="13"/>
  <c r="M252" i="13"/>
  <c r="M1081" i="13"/>
  <c r="O651" i="13"/>
  <c r="M1106" i="13"/>
  <c r="M752" i="13"/>
  <c r="N1254" i="13"/>
  <c r="M40" i="13"/>
  <c r="N241" i="13"/>
  <c r="N290" i="13"/>
  <c r="N902" i="13"/>
  <c r="M1055" i="13"/>
  <c r="N285" i="13"/>
  <c r="M271" i="13"/>
  <c r="O108" i="13"/>
  <c r="N215" i="13"/>
  <c r="O86" i="13"/>
  <c r="O189" i="13"/>
  <c r="N1030" i="13"/>
  <c r="N306" i="13"/>
  <c r="N224" i="13"/>
  <c r="N116" i="13"/>
  <c r="M829" i="13"/>
  <c r="M581" i="13"/>
  <c r="N233" i="13"/>
  <c r="O298" i="13"/>
  <c r="M115" i="13"/>
  <c r="M1104" i="13"/>
  <c r="M1077" i="13"/>
  <c r="O179" i="13"/>
  <c r="M316" i="13"/>
  <c r="M10" i="13"/>
  <c r="M309" i="13"/>
  <c r="N312" i="13"/>
  <c r="O9" i="13"/>
  <c r="M17" i="13"/>
  <c r="M320" i="13"/>
  <c r="O350" i="13"/>
  <c r="M346" i="13"/>
  <c r="N347" i="13"/>
  <c r="O335" i="13"/>
  <c r="O373" i="13"/>
  <c r="O372" i="13"/>
  <c r="O383" i="13"/>
  <c r="O409" i="13"/>
  <c r="N416" i="13"/>
  <c r="O413" i="13"/>
  <c r="M420" i="13"/>
  <c r="N408" i="13"/>
  <c r="N443" i="13"/>
  <c r="O450" i="13"/>
  <c r="M439" i="13"/>
  <c r="M446" i="13"/>
  <c r="N460" i="13"/>
  <c r="O457" i="13"/>
  <c r="N472" i="13"/>
  <c r="O464" i="13"/>
  <c r="M465" i="13"/>
  <c r="M490" i="13"/>
  <c r="N483" i="13"/>
  <c r="O482" i="13"/>
  <c r="N491" i="13"/>
  <c r="O486" i="13"/>
  <c r="M512" i="13"/>
  <c r="N513" i="13"/>
  <c r="M517" i="13"/>
  <c r="N524" i="13"/>
  <c r="O534" i="13"/>
  <c r="O543" i="13"/>
  <c r="N564" i="13"/>
  <c r="O565" i="13"/>
  <c r="N561" i="13"/>
  <c r="N590" i="13"/>
  <c r="M586" i="13"/>
  <c r="N599" i="13"/>
  <c r="M583" i="13"/>
  <c r="N612" i="13"/>
  <c r="O624" i="13"/>
  <c r="M625" i="13"/>
  <c r="N616" i="13"/>
  <c r="N647" i="13"/>
  <c r="O634" i="13"/>
  <c r="O668" i="13"/>
  <c r="N672" i="13"/>
  <c r="M669" i="13"/>
  <c r="M657" i="13"/>
  <c r="N665" i="13"/>
  <c r="N673" i="13"/>
  <c r="O698" i="13"/>
  <c r="N682" i="13"/>
  <c r="M683" i="13"/>
  <c r="O695" i="13"/>
  <c r="N694" i="13"/>
  <c r="O699" i="13"/>
  <c r="M690" i="13"/>
  <c r="N691" i="13"/>
  <c r="N709" i="13"/>
  <c r="N712" i="13"/>
  <c r="O708" i="13"/>
  <c r="O720" i="13"/>
  <c r="N721" i="13"/>
  <c r="O717" i="13"/>
  <c r="M716" i="13"/>
  <c r="M725" i="13"/>
  <c r="O747" i="13"/>
  <c r="M738" i="13"/>
  <c r="M734" i="13"/>
  <c r="O743" i="13"/>
  <c r="N742" i="13"/>
  <c r="M746" i="13"/>
  <c r="M735" i="13"/>
  <c r="N750" i="13"/>
  <c r="O769" i="13"/>
  <c r="N768" i="13"/>
  <c r="M764" i="13"/>
  <c r="O761" i="13"/>
  <c r="M757" i="13"/>
  <c r="O773" i="13"/>
  <c r="N772" i="13"/>
  <c r="M798" i="13"/>
  <c r="O786" i="13"/>
  <c r="O783" i="13"/>
  <c r="M782" i="13"/>
  <c r="N787" i="13"/>
  <c r="M791" i="13"/>
  <c r="N799" i="13"/>
  <c r="M817" i="13"/>
  <c r="O824" i="13"/>
  <c r="N808" i="13"/>
  <c r="N820" i="13"/>
  <c r="M816" i="13"/>
  <c r="M813" i="13"/>
  <c r="N850" i="13"/>
  <c r="M834" i="13"/>
  <c r="M838" i="13"/>
  <c r="O846" i="13"/>
  <c r="M843" i="13"/>
  <c r="M842" i="13"/>
  <c r="O839" i="13"/>
  <c r="O865" i="13"/>
  <c r="N873" i="13"/>
  <c r="N864" i="13"/>
  <c r="M860" i="13"/>
  <c r="O872" i="13"/>
  <c r="O868" i="13"/>
  <c r="O861" i="13"/>
  <c r="M895" i="13"/>
  <c r="O886" i="13"/>
  <c r="N894" i="13"/>
  <c r="O890" i="13"/>
  <c r="N883" i="13"/>
  <c r="M887" i="13"/>
  <c r="O898" i="13"/>
  <c r="N925" i="13"/>
  <c r="O908" i="13"/>
  <c r="O924" i="13"/>
  <c r="M917" i="13"/>
  <c r="M912" i="13"/>
  <c r="O921" i="13"/>
  <c r="N913" i="13"/>
  <c r="M918" i="13"/>
  <c r="N935" i="13"/>
  <c r="M944" i="13"/>
  <c r="O938" i="13"/>
  <c r="N943" i="13"/>
  <c r="O950" i="13"/>
  <c r="N934" i="13"/>
  <c r="M948" i="13"/>
  <c r="O932" i="13"/>
  <c r="M942" i="13"/>
  <c r="O939" i="13"/>
  <c r="N947" i="13"/>
  <c r="N946" i="13"/>
  <c r="O957" i="13"/>
  <c r="M964" i="13"/>
  <c r="M968" i="13"/>
  <c r="M960" i="13"/>
  <c r="O962" i="13"/>
  <c r="M1532" i="13"/>
  <c r="N1647" i="13"/>
  <c r="M2158" i="13"/>
  <c r="O2332" i="13"/>
  <c r="O1286" i="13"/>
  <c r="M2463" i="13"/>
  <c r="O2406" i="13"/>
  <c r="O2432" i="13"/>
  <c r="O501" i="13"/>
  <c r="N1031" i="13"/>
  <c r="M676" i="13"/>
  <c r="M97" i="13"/>
  <c r="N155" i="13"/>
  <c r="M855" i="13"/>
  <c r="M953" i="13"/>
  <c r="N185" i="13"/>
  <c r="M217" i="13"/>
  <c r="M195" i="13"/>
  <c r="M177" i="13"/>
  <c r="N272" i="13"/>
  <c r="N247" i="13"/>
  <c r="O159" i="13"/>
  <c r="O727" i="13"/>
  <c r="M65" i="13"/>
  <c r="N1006" i="13"/>
  <c r="N164" i="13"/>
  <c r="O120" i="13"/>
  <c r="N777" i="13"/>
  <c r="O325" i="13"/>
  <c r="O16" i="13"/>
  <c r="M308" i="13"/>
  <c r="O13" i="13"/>
  <c r="M321" i="13"/>
  <c r="N348" i="13"/>
  <c r="M340" i="13"/>
  <c r="O338" i="13"/>
  <c r="O361" i="13"/>
  <c r="N372" i="13"/>
  <c r="O369" i="13"/>
  <c r="O391" i="13"/>
  <c r="O394" i="13"/>
  <c r="N409" i="13"/>
  <c r="N413" i="13"/>
  <c r="M408" i="13"/>
  <c r="N450" i="13"/>
  <c r="N436" i="13"/>
  <c r="O461" i="13"/>
  <c r="N457" i="13"/>
  <c r="M472" i="13"/>
  <c r="M483" i="13"/>
  <c r="O494" i="13"/>
  <c r="N486" i="13"/>
  <c r="M513" i="13"/>
  <c r="O510" i="13"/>
  <c r="M536" i="13"/>
  <c r="O548" i="13"/>
  <c r="N543" i="13"/>
  <c r="O569" i="13"/>
  <c r="N565" i="13"/>
  <c r="M561" i="13"/>
  <c r="O587" i="13"/>
  <c r="N592" i="13"/>
  <c r="M599" i="13"/>
  <c r="O594" i="13"/>
  <c r="N614" i="13"/>
  <c r="M610" i="13"/>
  <c r="O609" i="13"/>
  <c r="N640" i="13"/>
  <c r="M647" i="13"/>
  <c r="O639" i="13"/>
  <c r="N644" i="13"/>
  <c r="M674" i="13"/>
  <c r="O666" i="13"/>
  <c r="O664" i="13"/>
  <c r="M665" i="13"/>
  <c r="N670" i="13"/>
  <c r="O687" i="13"/>
  <c r="M682" i="13"/>
  <c r="N695" i="13"/>
  <c r="O688" i="13"/>
  <c r="M700" i="13"/>
  <c r="N684" i="13"/>
  <c r="M709" i="13"/>
  <c r="O713" i="13"/>
  <c r="M714" i="13"/>
  <c r="N720" i="13"/>
  <c r="N716" i="13"/>
  <c r="N747" i="13"/>
  <c r="O739" i="13"/>
  <c r="N738" i="13"/>
  <c r="N743" i="13"/>
  <c r="N732" i="13"/>
  <c r="O766" i="13"/>
  <c r="M768" i="13"/>
  <c r="O765" i="13"/>
  <c r="M758" i="13"/>
  <c r="O774" i="13"/>
  <c r="M772" i="13"/>
  <c r="N786" i="13"/>
  <c r="N782" i="13"/>
  <c r="O790" i="13"/>
  <c r="M799" i="13"/>
  <c r="N796" i="13"/>
  <c r="O809" i="13"/>
  <c r="M808" i="13"/>
  <c r="M818" i="13"/>
  <c r="N822" i="13"/>
  <c r="O812" i="13"/>
  <c r="M850" i="13"/>
  <c r="N836" i="13"/>
  <c r="O847" i="13"/>
  <c r="M844" i="13"/>
  <c r="O842" i="13"/>
  <c r="M832" i="13"/>
  <c r="N865" i="13"/>
  <c r="O857" i="13"/>
  <c r="N872" i="13"/>
  <c r="O869" i="13"/>
  <c r="M858" i="13"/>
  <c r="N861" i="13"/>
  <c r="O891" i="13"/>
  <c r="M886" i="13"/>
  <c r="O899" i="13"/>
  <c r="M894" i="13"/>
  <c r="N890" i="13"/>
  <c r="O882" i="13"/>
  <c r="M925" i="13"/>
  <c r="N908" i="13"/>
  <c r="O916" i="13"/>
  <c r="M910" i="13"/>
  <c r="M2132" i="13"/>
  <c r="O2457" i="13"/>
  <c r="O2258" i="13"/>
  <c r="M2391" i="13"/>
  <c r="N2206" i="13"/>
  <c r="N1935" i="13"/>
  <c r="N1618" i="13"/>
  <c r="O1731" i="13"/>
  <c r="O906" i="13"/>
  <c r="N905" i="13"/>
  <c r="N754" i="13"/>
  <c r="O652" i="13"/>
  <c r="M901" i="13"/>
  <c r="N1027" i="13"/>
  <c r="O97" i="13"/>
  <c r="M239" i="13"/>
  <c r="M173" i="13"/>
  <c r="O780" i="13"/>
  <c r="M267" i="13"/>
  <c r="N189" i="13"/>
  <c r="M1128" i="13"/>
  <c r="M233" i="13"/>
  <c r="N193" i="13"/>
  <c r="M851" i="13"/>
  <c r="N292" i="13"/>
  <c r="O198" i="13"/>
  <c r="M980" i="13"/>
  <c r="N325" i="13"/>
  <c r="N1657" i="13"/>
  <c r="N1875" i="13"/>
  <c r="O2370" i="13"/>
  <c r="N2358" i="13"/>
  <c r="N2118" i="13"/>
  <c r="M1423" i="13"/>
  <c r="N2011" i="13"/>
  <c r="N1204" i="13"/>
  <c r="M529" i="13"/>
  <c r="O406" i="13"/>
  <c r="M978" i="13"/>
  <c r="O953" i="13"/>
  <c r="N1252" i="13"/>
  <c r="O827" i="13"/>
  <c r="N981" i="13"/>
  <c r="O219" i="13"/>
  <c r="M1078" i="13"/>
  <c r="M292" i="13"/>
  <c r="N235" i="13"/>
  <c r="M189" i="13"/>
  <c r="M137" i="13"/>
  <c r="N727" i="13"/>
  <c r="N242" i="13"/>
  <c r="N159" i="13"/>
  <c r="M95" i="13"/>
  <c r="N1757" i="13"/>
  <c r="N1632" i="13"/>
  <c r="N680" i="13"/>
  <c r="M704" i="13"/>
  <c r="O172" i="13"/>
  <c r="N165" i="13"/>
  <c r="O169" i="13"/>
  <c r="M241" i="13"/>
  <c r="N47" i="13"/>
  <c r="O324" i="13"/>
  <c r="N21" i="13"/>
  <c r="M310" i="13"/>
  <c r="N370" i="13"/>
  <c r="O365" i="13"/>
  <c r="N383" i="13"/>
  <c r="O387" i="13"/>
  <c r="O410" i="13"/>
  <c r="M417" i="13"/>
  <c r="M414" i="13"/>
  <c r="M443" i="13"/>
  <c r="O448" i="13"/>
  <c r="O468" i="13"/>
  <c r="O474" i="13"/>
  <c r="N466" i="13"/>
  <c r="N492" i="13"/>
  <c r="N482" i="13"/>
  <c r="M516" i="13"/>
  <c r="M524" i="13"/>
  <c r="O544" i="13"/>
  <c r="O546" i="13"/>
  <c r="M568" i="13"/>
  <c r="N570" i="13"/>
  <c r="N598" i="13"/>
  <c r="M612" i="13"/>
  <c r="O638" i="13"/>
  <c r="N642" i="13"/>
  <c r="N668" i="13"/>
  <c r="M673" i="13"/>
  <c r="M698" i="13"/>
  <c r="M695" i="13"/>
  <c r="N699" i="13"/>
  <c r="O718" i="13"/>
  <c r="M721" i="13"/>
  <c r="M717" i="13"/>
  <c r="M747" i="13"/>
  <c r="N740" i="13"/>
  <c r="N736" i="13"/>
  <c r="O748" i="13"/>
  <c r="M762" i="13"/>
  <c r="M761" i="13"/>
  <c r="N773" i="13"/>
  <c r="N794" i="13"/>
  <c r="O784" i="13"/>
  <c r="O791" i="13"/>
  <c r="M810" i="13"/>
  <c r="M824" i="13"/>
  <c r="N821" i="13"/>
  <c r="N812" i="13"/>
  <c r="O835" i="13"/>
  <c r="O838" i="13"/>
  <c r="O843" i="13"/>
  <c r="M839" i="13"/>
  <c r="M865" i="13"/>
  <c r="N866" i="13"/>
  <c r="N874" i="13"/>
  <c r="N869" i="13"/>
  <c r="O870" i="13"/>
  <c r="O895" i="13"/>
  <c r="O884" i="13"/>
  <c r="M896" i="13"/>
  <c r="M890" i="13"/>
  <c r="N898" i="13"/>
  <c r="N916" i="13"/>
  <c r="O909" i="13"/>
  <c r="M922" i="13"/>
  <c r="N921" i="13"/>
  <c r="M935" i="13"/>
  <c r="N938" i="13"/>
  <c r="M934" i="13"/>
  <c r="N932" i="13"/>
  <c r="O940" i="13"/>
  <c r="M947" i="13"/>
  <c r="N957" i="13"/>
  <c r="O966" i="13"/>
  <c r="N968" i="13"/>
  <c r="N962" i="13"/>
  <c r="M961" i="13"/>
  <c r="N974" i="13"/>
  <c r="O965" i="13"/>
  <c r="O969" i="13"/>
  <c r="M970" i="13"/>
  <c r="N982" i="13"/>
  <c r="N994" i="13"/>
  <c r="N987" i="13"/>
  <c r="M986" i="13"/>
  <c r="O995" i="13"/>
  <c r="N996" i="13"/>
  <c r="M992" i="13"/>
  <c r="N991" i="13"/>
  <c r="M983" i="13"/>
  <c r="M1012" i="13"/>
  <c r="O1014" i="13"/>
  <c r="N1008" i="13"/>
  <c r="M1021" i="13"/>
  <c r="N1010" i="13"/>
  <c r="M1016" i="13"/>
  <c r="M1018" i="13"/>
  <c r="O1013" i="13"/>
  <c r="N1020" i="13"/>
  <c r="M1022" i="13"/>
  <c r="O1044" i="13"/>
  <c r="N1035" i="13"/>
  <c r="N1050" i="13"/>
  <c r="O1047" i="13"/>
  <c r="N1040" i="13"/>
  <c r="O1042" i="13"/>
  <c r="M1032" i="13"/>
  <c r="N1038" i="13"/>
  <c r="O1048" i="13"/>
  <c r="N1046" i="13"/>
  <c r="O1072" i="13"/>
  <c r="N1065" i="13"/>
  <c r="M1066" i="13"/>
  <c r="O1073" i="13"/>
  <c r="N1064" i="13"/>
  <c r="N1747" i="13"/>
  <c r="N2073" i="13"/>
  <c r="N629" i="13"/>
  <c r="O1081" i="13"/>
  <c r="N927" i="13"/>
  <c r="N1178" i="13"/>
  <c r="N48" i="13"/>
  <c r="O322" i="13"/>
  <c r="M314" i="13"/>
  <c r="M21" i="13"/>
  <c r="M348" i="13"/>
  <c r="M343" i="13"/>
  <c r="N366" i="13"/>
  <c r="N395" i="13"/>
  <c r="N386" i="13"/>
  <c r="M384" i="13"/>
  <c r="N418" i="13"/>
  <c r="M435" i="13"/>
  <c r="M438" i="13"/>
  <c r="M460" i="13"/>
  <c r="O458" i="13"/>
  <c r="O469" i="13"/>
  <c r="O488" i="13"/>
  <c r="N500" i="13"/>
  <c r="N520" i="13"/>
  <c r="M539" i="13"/>
  <c r="M532" i="13"/>
  <c r="O574" i="13"/>
  <c r="N573" i="13"/>
  <c r="N588" i="13"/>
  <c r="M620" i="13"/>
  <c r="M613" i="13"/>
  <c r="M616" i="13"/>
  <c r="O646" i="13"/>
  <c r="N664" i="13"/>
  <c r="O696" i="13"/>
  <c r="O683" i="13"/>
  <c r="M694" i="13"/>
  <c r="M699" i="13"/>
  <c r="M684" i="13"/>
  <c r="N718" i="13"/>
  <c r="N713" i="13"/>
  <c r="O722" i="13"/>
  <c r="O710" i="13"/>
  <c r="O725" i="13"/>
  <c r="M740" i="13"/>
  <c r="M743" i="13"/>
  <c r="N744" i="13"/>
  <c r="N766" i="13"/>
  <c r="O764" i="13"/>
  <c r="O757" i="13"/>
  <c r="M773" i="13"/>
  <c r="M786" i="13"/>
  <c r="N783" i="13"/>
  <c r="N784" i="13"/>
  <c r="N790" i="13"/>
  <c r="O795" i="13"/>
  <c r="O817" i="13"/>
  <c r="M820" i="13"/>
  <c r="M822" i="13"/>
  <c r="N835" i="13"/>
  <c r="N847" i="13"/>
  <c r="O840" i="13"/>
  <c r="O848" i="13"/>
  <c r="M873" i="13"/>
  <c r="M866" i="13"/>
  <c r="M872" i="13"/>
  <c r="N868" i="13"/>
  <c r="N870" i="13"/>
  <c r="N891" i="13"/>
  <c r="O900" i="13"/>
  <c r="M883" i="13"/>
  <c r="M898" i="13"/>
  <c r="M908" i="13"/>
  <c r="M924" i="13"/>
  <c r="N909" i="13"/>
  <c r="O912" i="13"/>
  <c r="M921" i="13"/>
  <c r="O944" i="13"/>
  <c r="M938" i="13"/>
  <c r="O948" i="13"/>
  <c r="M932" i="13"/>
  <c r="N940" i="13"/>
  <c r="O946" i="13"/>
  <c r="M957" i="13"/>
  <c r="N966" i="13"/>
  <c r="O960" i="13"/>
  <c r="M962" i="13"/>
  <c r="M974" i="13"/>
  <c r="M965" i="13"/>
  <c r="N969" i="13"/>
  <c r="O988" i="13"/>
  <c r="O984" i="13"/>
  <c r="M994" i="13"/>
  <c r="O999" i="13"/>
  <c r="M987" i="13"/>
  <c r="O1000" i="13"/>
  <c r="N995" i="13"/>
  <c r="M996" i="13"/>
  <c r="O990" i="13"/>
  <c r="M991" i="13"/>
  <c r="O998" i="13"/>
  <c r="O1009" i="13"/>
  <c r="N1014" i="13"/>
  <c r="M1008" i="13"/>
  <c r="O1025" i="13"/>
  <c r="M1010" i="13"/>
  <c r="O1024" i="13"/>
  <c r="O1017" i="13"/>
  <c r="N1013" i="13"/>
  <c r="M1020" i="13"/>
  <c r="O1039" i="13"/>
  <c r="N1044" i="13"/>
  <c r="M1035" i="13"/>
  <c r="O1867" i="13"/>
  <c r="O1531" i="13"/>
  <c r="N1056" i="13"/>
  <c r="O1206" i="13"/>
  <c r="M294" i="13"/>
  <c r="O528" i="13"/>
  <c r="N256" i="13"/>
  <c r="O271" i="13"/>
  <c r="O129" i="13"/>
  <c r="N16" i="13"/>
  <c r="O25" i="13"/>
  <c r="N8" i="13"/>
  <c r="O313" i="13"/>
  <c r="O334" i="13"/>
  <c r="O339" i="13"/>
  <c r="N338" i="13"/>
  <c r="M364" i="13"/>
  <c r="M374" i="13"/>
  <c r="N360" i="13"/>
  <c r="O390" i="13"/>
  <c r="O400" i="13"/>
  <c r="M382" i="13"/>
  <c r="O412" i="13"/>
  <c r="N434" i="13"/>
  <c r="N444" i="13"/>
  <c r="M473" i="13"/>
  <c r="M470" i="13"/>
  <c r="O499" i="13"/>
  <c r="N514" i="13"/>
  <c r="N522" i="13"/>
  <c r="N534" i="13"/>
  <c r="M547" i="13"/>
  <c r="N538" i="13"/>
  <c r="M564" i="13"/>
  <c r="O558" i="13"/>
  <c r="O596" i="13"/>
  <c r="N595" i="13"/>
  <c r="N617" i="13"/>
  <c r="N624" i="13"/>
  <c r="M618" i="13"/>
  <c r="M648" i="13"/>
  <c r="O660" i="13"/>
  <c r="O669" i="13"/>
  <c r="N662" i="13"/>
  <c r="N687" i="13"/>
  <c r="O686" i="13"/>
  <c r="O690" i="13"/>
  <c r="M691" i="13"/>
  <c r="N708" i="13"/>
  <c r="N722" i="13"/>
  <c r="O724" i="13"/>
  <c r="O734" i="13"/>
  <c r="M742" i="13"/>
  <c r="M744" i="13"/>
  <c r="M732" i="13"/>
  <c r="N769" i="13"/>
  <c r="N765" i="13"/>
  <c r="O760" i="13"/>
  <c r="O770" i="13"/>
  <c r="O798" i="13"/>
  <c r="M783" i="13"/>
  <c r="N792" i="13"/>
  <c r="N795" i="13"/>
  <c r="N809" i="13"/>
  <c r="O825" i="13"/>
  <c r="O816" i="13"/>
  <c r="M814" i="13"/>
  <c r="M836" i="13"/>
  <c r="N846" i="13"/>
  <c r="O864" i="13"/>
  <c r="O860" i="13"/>
  <c r="M862" i="13"/>
  <c r="M868" i="13"/>
  <c r="M861" i="13"/>
  <c r="N888" i="13"/>
  <c r="N899" i="13"/>
  <c r="O892" i="13"/>
  <c r="O887" i="13"/>
  <c r="M914" i="13"/>
  <c r="N924" i="13"/>
  <c r="O920" i="13"/>
  <c r="M913" i="13"/>
  <c r="O936" i="13"/>
  <c r="M943" i="13"/>
  <c r="N950" i="13"/>
  <c r="N939" i="13"/>
  <c r="O972" i="13"/>
  <c r="N958" i="13"/>
  <c r="O973" i="13"/>
  <c r="M969" i="13"/>
  <c r="M988" i="13"/>
  <c r="N984" i="13"/>
  <c r="N999" i="13"/>
  <c r="O986" i="13"/>
  <c r="N1000" i="13"/>
  <c r="M995" i="13"/>
  <c r="O992" i="13"/>
  <c r="N990" i="13"/>
  <c r="O983" i="13"/>
  <c r="M998" i="13"/>
  <c r="O1012" i="13"/>
  <c r="N1009" i="13"/>
  <c r="M1014" i="13"/>
  <c r="O1021" i="13"/>
  <c r="N1025" i="13"/>
  <c r="O1016" i="13"/>
  <c r="N1024" i="13"/>
  <c r="O1018" i="13"/>
  <c r="N1017" i="13"/>
  <c r="M1013" i="13"/>
  <c r="O1022" i="13"/>
  <c r="N1039" i="13"/>
  <c r="M1044" i="13"/>
  <c r="O1050" i="13"/>
  <c r="N1034" i="13"/>
  <c r="M1047" i="13"/>
  <c r="N1043" i="13"/>
  <c r="M1042" i="13"/>
  <c r="O1032" i="13"/>
  <c r="N1036" i="13"/>
  <c r="M1048" i="13"/>
  <c r="N1069" i="13"/>
  <c r="M1072" i="13"/>
  <c r="O1066" i="13"/>
  <c r="M1073" i="13"/>
  <c r="N1041" i="13"/>
  <c r="O1019" i="13"/>
  <c r="N1019" i="13"/>
  <c r="M1019" i="13"/>
  <c r="O997" i="13"/>
  <c r="N997" i="13"/>
  <c r="M997" i="13"/>
  <c r="M975" i="13"/>
  <c r="O975" i="13"/>
  <c r="N975" i="13"/>
  <c r="M959" i="13"/>
  <c r="O959" i="13"/>
  <c r="M897" i="13"/>
  <c r="O811" i="13"/>
  <c r="M1245" i="13"/>
  <c r="N1242" i="13"/>
  <c r="O1244" i="13"/>
  <c r="M1233" i="13"/>
  <c r="N1249" i="13"/>
  <c r="O1246" i="13"/>
  <c r="M1239" i="13"/>
  <c r="N1237" i="13"/>
  <c r="O1234" i="13"/>
  <c r="M1243" i="13"/>
  <c r="M1247" i="13"/>
  <c r="M1236" i="13"/>
  <c r="M1232" i="13"/>
  <c r="O1240" i="13"/>
  <c r="N1210" i="13"/>
  <c r="N1207" i="13"/>
  <c r="M1217" i="13"/>
  <c r="N1214" i="13"/>
  <c r="O1208" i="13"/>
  <c r="M1212" i="13"/>
  <c r="N1221" i="13"/>
  <c r="O1218" i="13"/>
  <c r="M1220" i="13"/>
  <c r="M1209" i="13"/>
  <c r="O1225" i="13"/>
  <c r="M1224" i="13"/>
  <c r="N1211" i="13"/>
  <c r="N1188" i="13"/>
  <c r="N1192" i="13"/>
  <c r="O1184" i="13"/>
  <c r="M1190" i="13"/>
  <c r="M1196" i="13"/>
  <c r="O1183" i="13"/>
  <c r="M1197" i="13"/>
  <c r="N1194" i="13"/>
  <c r="O1187" i="13"/>
  <c r="M1185" i="13"/>
  <c r="O1182" i="13"/>
  <c r="O1198" i="13"/>
  <c r="M1200" i="13"/>
  <c r="M1158" i="13"/>
  <c r="M1166" i="13"/>
  <c r="N1168" i="13"/>
  <c r="M1173" i="13"/>
  <c r="N1170" i="13"/>
  <c r="O1157" i="13"/>
  <c r="M1161" i="13"/>
  <c r="M1174" i="13"/>
  <c r="M1162" i="13"/>
  <c r="N1160" i="13"/>
  <c r="N1145" i="13"/>
  <c r="N1142" i="13"/>
  <c r="O1147" i="13"/>
  <c r="N1137" i="13"/>
  <c r="N1134" i="13"/>
  <c r="O1150" i="13"/>
  <c r="M1135" i="13"/>
  <c r="M1141" i="13"/>
  <c r="O1138" i="13"/>
  <c r="M1140" i="13"/>
  <c r="N1143" i="13"/>
  <c r="M1146" i="13"/>
  <c r="M1136" i="13"/>
  <c r="O1144" i="13"/>
  <c r="N1125" i="13"/>
  <c r="N1122" i="13"/>
  <c r="M1117" i="13"/>
  <c r="M1114" i="13"/>
  <c r="M1112" i="13"/>
  <c r="N1121" i="13"/>
  <c r="O1118" i="13"/>
  <c r="N1123" i="13"/>
  <c r="N1113" i="13"/>
  <c r="O1110" i="13"/>
  <c r="M1124" i="13"/>
  <c r="N1108" i="13"/>
  <c r="M1083" i="13"/>
  <c r="N1082" i="13"/>
  <c r="O1088" i="13"/>
  <c r="M1094" i="13"/>
  <c r="N1099" i="13"/>
  <c r="O1095" i="13"/>
  <c r="N1097" i="13"/>
  <c r="N1098" i="13"/>
  <c r="O1092" i="13"/>
  <c r="M1089" i="13"/>
  <c r="N1090" i="13"/>
  <c r="O1091" i="13"/>
  <c r="M1096" i="13"/>
  <c r="N1070" i="13"/>
  <c r="M1068" i="13"/>
  <c r="N1058" i="13"/>
  <c r="O1074" i="13"/>
  <c r="M1067" i="13"/>
  <c r="N1061" i="13"/>
  <c r="O1062" i="13"/>
  <c r="M1064" i="13"/>
  <c r="N1072" i="13"/>
  <c r="M1046" i="13"/>
  <c r="O1036" i="13"/>
  <c r="M1045" i="13"/>
  <c r="O1043" i="13"/>
  <c r="N1047" i="13"/>
  <c r="O1035" i="13"/>
  <c r="M1017" i="13"/>
  <c r="N1016" i="13"/>
  <c r="O1008" i="13"/>
  <c r="N998" i="13"/>
  <c r="N992" i="13"/>
  <c r="O987" i="13"/>
  <c r="M984" i="13"/>
  <c r="M958" i="13"/>
  <c r="O942" i="13"/>
  <c r="N936" i="13"/>
  <c r="M919" i="13"/>
  <c r="N882" i="13"/>
  <c r="M888" i="13"/>
  <c r="O874" i="13"/>
  <c r="N842" i="13"/>
  <c r="O813" i="13"/>
  <c r="N824" i="13"/>
  <c r="O800" i="13"/>
  <c r="M760" i="13"/>
  <c r="M750" i="13"/>
  <c r="N739" i="13"/>
  <c r="M708" i="13"/>
  <c r="O693" i="13"/>
  <c r="M670" i="13"/>
  <c r="M633" i="13"/>
  <c r="O611" i="13"/>
  <c r="M567" i="13"/>
  <c r="O533" i="13"/>
  <c r="M491" i="13"/>
  <c r="N463" i="13"/>
  <c r="O415" i="13"/>
  <c r="M397" i="13"/>
  <c r="N334" i="13"/>
  <c r="O24" i="13"/>
  <c r="M273" i="13"/>
  <c r="O603" i="13"/>
  <c r="N42" i="13"/>
  <c r="M1075" i="13"/>
  <c r="N1063" i="13"/>
  <c r="O1063" i="13"/>
  <c r="M1049" i="13"/>
  <c r="O1049" i="13"/>
  <c r="O1037" i="13"/>
  <c r="M1037" i="13"/>
  <c r="O1007" i="13"/>
  <c r="N1007" i="13"/>
  <c r="M1007" i="13"/>
  <c r="O993" i="13"/>
  <c r="N993" i="13"/>
  <c r="M993" i="13"/>
  <c r="O971" i="13"/>
  <c r="N971" i="13"/>
  <c r="N945" i="13"/>
  <c r="M945" i="13"/>
  <c r="N933" i="13"/>
  <c r="N919" i="13"/>
  <c r="O907" i="13"/>
  <c r="M823" i="13"/>
  <c r="O1242" i="13"/>
  <c r="N1248" i="13"/>
  <c r="M1235" i="13"/>
  <c r="N1239" i="13"/>
  <c r="M1250" i="13"/>
  <c r="N1243" i="13"/>
  <c r="O1247" i="13"/>
  <c r="M1238" i="13"/>
  <c r="N1236" i="13"/>
  <c r="O1232" i="13"/>
  <c r="M1213" i="13"/>
  <c r="M1210" i="13"/>
  <c r="N1217" i="13"/>
  <c r="O1214" i="13"/>
  <c r="O1212" i="13"/>
  <c r="O1221" i="13"/>
  <c r="M1216" i="13"/>
  <c r="N1220" i="13"/>
  <c r="O1209" i="13"/>
  <c r="M1222" i="13"/>
  <c r="N1224" i="13"/>
  <c r="M1186" i="13"/>
  <c r="M1188" i="13"/>
  <c r="O1192" i="13"/>
  <c r="N1190" i="13"/>
  <c r="O1196" i="13"/>
  <c r="M1191" i="13"/>
  <c r="O1194" i="13"/>
  <c r="M1199" i="13"/>
  <c r="N1182" i="13"/>
  <c r="M1195" i="13"/>
  <c r="N1200" i="13"/>
  <c r="O1158" i="13"/>
  <c r="O1169" i="13"/>
  <c r="N1166" i="13"/>
  <c r="O1168" i="13"/>
  <c r="M1172" i="13"/>
  <c r="N1173" i="13"/>
  <c r="O1170" i="13"/>
  <c r="M1164" i="13"/>
  <c r="N1161" i="13"/>
  <c r="O1174" i="13"/>
  <c r="N1165" i="13"/>
  <c r="N1162" i="13"/>
  <c r="O1160" i="13"/>
  <c r="O1142" i="13"/>
  <c r="M1132" i="13"/>
  <c r="O1134" i="13"/>
  <c r="M1148" i="13"/>
  <c r="N1135" i="13"/>
  <c r="M1139" i="13"/>
  <c r="N1140" i="13"/>
  <c r="O1143" i="13"/>
  <c r="N1146" i="13"/>
  <c r="O1136" i="13"/>
  <c r="N1109" i="13"/>
  <c r="M1125" i="13"/>
  <c r="O1122" i="13"/>
  <c r="M1120" i="13"/>
  <c r="N1117" i="13"/>
  <c r="O1114" i="13"/>
  <c r="M1116" i="13"/>
  <c r="N1112" i="13"/>
  <c r="O1121" i="13"/>
  <c r="O1113" i="13"/>
  <c r="N1124" i="13"/>
  <c r="O1108" i="13"/>
  <c r="M1086" i="13"/>
  <c r="N1083" i="13"/>
  <c r="O1082" i="13"/>
  <c r="O1094" i="13"/>
  <c r="O1099" i="13"/>
  <c r="O1087" i="13"/>
  <c r="O1098" i="13"/>
  <c r="M1100" i="13"/>
  <c r="O1090" i="13"/>
  <c r="M1084" i="13"/>
  <c r="N1096" i="13"/>
  <c r="O1070" i="13"/>
  <c r="N1068" i="13"/>
  <c r="O1058" i="13"/>
  <c r="M1057" i="13"/>
  <c r="O1061" i="13"/>
  <c r="M1060" i="13"/>
  <c r="O1064" i="13"/>
  <c r="N1066" i="13"/>
  <c r="M1069" i="13"/>
  <c r="O1046" i="13"/>
  <c r="M1041" i="13"/>
  <c r="O1045" i="13"/>
  <c r="N1049" i="13"/>
  <c r="M1034" i="13"/>
  <c r="M1039" i="13"/>
  <c r="N1018" i="13"/>
  <c r="O1010" i="13"/>
  <c r="M1009" i="13"/>
  <c r="N983" i="13"/>
  <c r="O996" i="13"/>
  <c r="M999" i="13"/>
  <c r="O982" i="13"/>
  <c r="O974" i="13"/>
  <c r="O964" i="13"/>
  <c r="N949" i="13"/>
  <c r="M933" i="13"/>
  <c r="N917" i="13"/>
  <c r="N892" i="13"/>
  <c r="M863" i="13"/>
  <c r="N857" i="13"/>
  <c r="M846" i="13"/>
  <c r="O821" i="13"/>
  <c r="M796" i="13"/>
  <c r="O788" i="13"/>
  <c r="N761" i="13"/>
  <c r="O735" i="13"/>
  <c r="N724" i="13"/>
  <c r="M712" i="13"/>
  <c r="N688" i="13"/>
  <c r="M662" i="13"/>
  <c r="N634" i="13"/>
  <c r="O597" i="13"/>
  <c r="M560" i="13"/>
  <c r="O521" i="13"/>
  <c r="M498" i="13"/>
  <c r="M447" i="13"/>
  <c r="M416" i="13"/>
  <c r="N363" i="13"/>
  <c r="O310" i="13"/>
  <c r="O326" i="13"/>
  <c r="O246" i="13"/>
  <c r="M1715" i="13"/>
  <c r="M1033" i="13"/>
  <c r="O1033" i="13"/>
  <c r="N1011" i="13"/>
  <c r="M1011" i="13"/>
  <c r="M985" i="13"/>
  <c r="O985" i="13"/>
  <c r="O967" i="13"/>
  <c r="N967" i="13"/>
  <c r="M967" i="13"/>
  <c r="O941" i="13"/>
  <c r="N941" i="13"/>
  <c r="M941" i="13"/>
  <c r="O923" i="13"/>
  <c r="N915" i="13"/>
  <c r="O889" i="13"/>
  <c r="O885" i="13"/>
  <c r="O859" i="13"/>
  <c r="N849" i="13"/>
  <c r="O845" i="13"/>
  <c r="M841" i="13"/>
  <c r="N819" i="13"/>
  <c r="O807" i="13"/>
  <c r="O797" i="13"/>
  <c r="N793" i="13"/>
  <c r="M789" i="13"/>
  <c r="M785" i="13"/>
  <c r="O775" i="13"/>
  <c r="O771" i="13"/>
  <c r="M767" i="13"/>
  <c r="M759" i="13"/>
  <c r="M749" i="13"/>
  <c r="N745" i="13"/>
  <c r="O741" i="13"/>
  <c r="O733" i="13"/>
  <c r="N723" i="13"/>
  <c r="O715" i="13"/>
  <c r="M711" i="13"/>
  <c r="O707" i="13"/>
  <c r="O697" i="13"/>
  <c r="N693" i="13"/>
  <c r="N689" i="13"/>
  <c r="N685" i="13"/>
  <c r="M675" i="13"/>
  <c r="O671" i="13"/>
  <c r="O667" i="13"/>
  <c r="N663" i="13"/>
  <c r="O659" i="13"/>
  <c r="M649" i="13"/>
  <c r="O641" i="13"/>
  <c r="N637" i="13"/>
  <c r="O615" i="13"/>
  <c r="O607" i="13"/>
  <c r="M593" i="13"/>
  <c r="O589" i="13"/>
  <c r="N585" i="13"/>
  <c r="N575" i="13"/>
  <c r="O563" i="13"/>
  <c r="O549" i="13"/>
  <c r="O541" i="13"/>
  <c r="O515" i="13"/>
  <c r="N511" i="13"/>
  <c r="M507" i="13"/>
  <c r="M493" i="13"/>
  <c r="O485" i="13"/>
  <c r="M459" i="13"/>
  <c r="N449" i="13"/>
  <c r="M445" i="13"/>
  <c r="O423" i="13"/>
  <c r="O419" i="13"/>
  <c r="M389" i="13"/>
  <c r="O359" i="13"/>
  <c r="O345" i="13"/>
  <c r="N333" i="13"/>
  <c r="M323" i="13"/>
  <c r="O315" i="13"/>
  <c r="M311" i="13"/>
  <c r="N236" i="13"/>
  <c r="N166" i="13"/>
  <c r="N885" i="13"/>
  <c r="N845" i="13"/>
  <c r="M833" i="13"/>
  <c r="N771" i="13"/>
  <c r="M689" i="13"/>
  <c r="N667" i="13"/>
  <c r="N937" i="13"/>
  <c r="N907" i="13"/>
  <c r="M819" i="13"/>
  <c r="N733" i="13"/>
  <c r="M333" i="13"/>
  <c r="O937" i="13"/>
  <c r="O933" i="13"/>
  <c r="N923" i="13"/>
  <c r="M923" i="13"/>
  <c r="O919" i="13"/>
  <c r="M915" i="13"/>
  <c r="N911" i="13"/>
  <c r="M911" i="13"/>
  <c r="M907" i="13"/>
  <c r="O897" i="13"/>
  <c r="N897" i="13"/>
  <c r="O893" i="13"/>
  <c r="N893" i="13"/>
  <c r="M893" i="13"/>
  <c r="N889" i="13"/>
  <c r="M889" i="13"/>
  <c r="M885" i="13"/>
  <c r="N875" i="13"/>
  <c r="M875" i="13"/>
  <c r="O871" i="13"/>
  <c r="N871" i="13"/>
  <c r="M871" i="13"/>
  <c r="N867" i="13"/>
  <c r="M867" i="13"/>
  <c r="O863" i="13"/>
  <c r="N863" i="13"/>
  <c r="M859" i="13"/>
  <c r="M849" i="13"/>
  <c r="O849" i="13"/>
  <c r="M845" i="13"/>
  <c r="O841" i="13"/>
  <c r="N841" i="13"/>
  <c r="N837" i="13"/>
  <c r="M837" i="13"/>
  <c r="O833" i="13"/>
  <c r="O823" i="13"/>
  <c r="N823" i="13"/>
  <c r="O819" i="13"/>
  <c r="M815" i="13"/>
  <c r="O815" i="13"/>
  <c r="N811" i="13"/>
  <c r="M811" i="13"/>
  <c r="N807" i="13"/>
  <c r="M807" i="13"/>
  <c r="N797" i="13"/>
  <c r="M797" i="13"/>
  <c r="M793" i="13"/>
  <c r="O793" i="13"/>
  <c r="O789" i="13"/>
  <c r="N789" i="13"/>
  <c r="O785" i="13"/>
  <c r="N785" i="13"/>
  <c r="N775" i="13"/>
  <c r="M775" i="13"/>
  <c r="M771" i="13"/>
  <c r="O767" i="13"/>
  <c r="N767" i="13"/>
  <c r="O763" i="13"/>
  <c r="N763" i="13"/>
  <c r="O759" i="13"/>
  <c r="N759" i="13"/>
  <c r="O749" i="13"/>
  <c r="N749" i="13"/>
  <c r="M745" i="13"/>
  <c r="O745" i="13"/>
  <c r="N741" i="13"/>
  <c r="M741" i="13"/>
  <c r="O737" i="13"/>
  <c r="N737" i="13"/>
  <c r="M737" i="13"/>
  <c r="M733" i="13"/>
  <c r="M723" i="13"/>
  <c r="O723" i="13"/>
  <c r="N719" i="13"/>
  <c r="M719" i="13"/>
  <c r="N715" i="13"/>
  <c r="M715" i="13"/>
  <c r="O711" i="13"/>
  <c r="N711" i="13"/>
  <c r="N707" i="13"/>
  <c r="M707" i="13"/>
  <c r="N697" i="13"/>
  <c r="M697" i="13"/>
  <c r="M693" i="13"/>
  <c r="O689" i="13"/>
  <c r="M685" i="13"/>
  <c r="O685" i="13"/>
  <c r="O675" i="13"/>
  <c r="N671" i="13"/>
  <c r="M671" i="13"/>
  <c r="M667" i="13"/>
  <c r="O663" i="13"/>
  <c r="M663" i="13"/>
  <c r="N659" i="13"/>
  <c r="M659" i="13"/>
  <c r="O649" i="13"/>
  <c r="N649" i="13"/>
  <c r="O645" i="13"/>
  <c r="N645" i="13"/>
  <c r="M645" i="13"/>
  <c r="M641" i="13"/>
  <c r="N641" i="13"/>
  <c r="O637" i="13"/>
  <c r="M637" i="13"/>
  <c r="O633" i="13"/>
  <c r="N633" i="13"/>
  <c r="N623" i="13"/>
  <c r="M623" i="13"/>
  <c r="O623" i="13"/>
  <c r="O619" i="13"/>
  <c r="N619" i="13"/>
  <c r="M619" i="13"/>
  <c r="M615" i="13"/>
  <c r="N615" i="13"/>
  <c r="N611" i="13"/>
  <c r="M611" i="13"/>
  <c r="M607" i="13"/>
  <c r="N607" i="13"/>
  <c r="M597" i="13"/>
  <c r="N597" i="13"/>
  <c r="O593" i="13"/>
  <c r="N593" i="13"/>
  <c r="N589" i="13"/>
  <c r="M589" i="13"/>
  <c r="M585" i="13"/>
  <c r="O585" i="13"/>
  <c r="O575" i="13"/>
  <c r="M575" i="13"/>
  <c r="O571" i="13"/>
  <c r="N571" i="13"/>
  <c r="M571" i="13"/>
  <c r="O567" i="13"/>
  <c r="N567" i="13"/>
  <c r="M563" i="13"/>
  <c r="N563" i="13"/>
  <c r="M559" i="13"/>
  <c r="O559" i="13"/>
  <c r="M549" i="13"/>
  <c r="N549" i="13"/>
  <c r="O545" i="13"/>
  <c r="N545" i="13"/>
  <c r="M545" i="13"/>
  <c r="N541" i="13"/>
  <c r="M541" i="13"/>
  <c r="O537" i="13"/>
  <c r="N537" i="13"/>
  <c r="M537" i="13"/>
  <c r="N533" i="13"/>
  <c r="M533" i="13"/>
  <c r="M523" i="13"/>
  <c r="O523" i="13"/>
  <c r="N523" i="13"/>
  <c r="O519" i="13"/>
  <c r="N519" i="13"/>
  <c r="M519" i="13"/>
  <c r="N515" i="13"/>
  <c r="M515" i="13"/>
  <c r="M511" i="13"/>
  <c r="O511" i="13"/>
  <c r="O507" i="13"/>
  <c r="N507" i="13"/>
  <c r="O497" i="13"/>
  <c r="N497" i="13"/>
  <c r="M497" i="13"/>
  <c r="O493" i="13"/>
  <c r="N493" i="13"/>
  <c r="M489" i="13"/>
  <c r="O489" i="13"/>
  <c r="N489" i="13"/>
  <c r="M485" i="13"/>
  <c r="N485" i="13"/>
  <c r="O475" i="13"/>
  <c r="N475" i="13"/>
  <c r="M475" i="13"/>
  <c r="N471" i="13"/>
  <c r="M471" i="13"/>
  <c r="O471" i="13"/>
  <c r="N467" i="13"/>
  <c r="M467" i="13"/>
  <c r="O467" i="13"/>
  <c r="O463" i="13"/>
  <c r="M463" i="13"/>
  <c r="O459" i="13"/>
  <c r="N459" i="13"/>
  <c r="M449" i="13"/>
  <c r="O449" i="13"/>
  <c r="N445" i="13"/>
  <c r="O445" i="13"/>
  <c r="N441" i="13"/>
  <c r="M441" i="13"/>
  <c r="O441" i="13"/>
  <c r="N437" i="13"/>
  <c r="M437" i="13"/>
  <c r="O437" i="13"/>
  <c r="O433" i="13"/>
  <c r="N433" i="13"/>
  <c r="M433" i="13"/>
  <c r="M423" i="13"/>
  <c r="N423" i="13"/>
  <c r="N419" i="13"/>
  <c r="M419" i="13"/>
  <c r="M415" i="13"/>
  <c r="N415" i="13"/>
  <c r="O411" i="13"/>
  <c r="N411" i="13"/>
  <c r="M411" i="13"/>
  <c r="O407" i="13"/>
  <c r="N407" i="13"/>
  <c r="M407" i="13"/>
  <c r="O397" i="13"/>
  <c r="N397" i="13"/>
  <c r="O393" i="13"/>
  <c r="N393" i="13"/>
  <c r="M393" i="13"/>
  <c r="O389" i="13"/>
  <c r="N389" i="13"/>
  <c r="M385" i="13"/>
  <c r="O385" i="13"/>
  <c r="N385" i="13"/>
  <c r="O375" i="13"/>
  <c r="N375" i="13"/>
  <c r="M375" i="13"/>
  <c r="N371" i="13"/>
  <c r="M371" i="13"/>
  <c r="O371" i="13"/>
  <c r="O367" i="13"/>
  <c r="N367" i="13"/>
  <c r="M367" i="13"/>
  <c r="M363" i="13"/>
  <c r="O363" i="13"/>
  <c r="M359" i="13"/>
  <c r="N359" i="13"/>
  <c r="N349" i="13"/>
  <c r="M349" i="13"/>
  <c r="O349" i="13"/>
  <c r="N345" i="13"/>
  <c r="M345" i="13"/>
  <c r="M341" i="13"/>
  <c r="O341" i="13"/>
  <c r="N341" i="13"/>
  <c r="N337" i="13"/>
  <c r="O337" i="13"/>
  <c r="M337" i="13"/>
  <c r="O333" i="13"/>
  <c r="O323" i="13"/>
  <c r="N323" i="13"/>
  <c r="M319" i="13"/>
  <c r="O319" i="13"/>
  <c r="N319" i="13"/>
  <c r="N315" i="13"/>
  <c r="M315" i="13"/>
  <c r="O311" i="13"/>
  <c r="N311" i="13"/>
  <c r="M307" i="13"/>
  <c r="O307" i="13"/>
  <c r="N307" i="13"/>
  <c r="M297" i="13"/>
  <c r="N297" i="13"/>
  <c r="N293" i="13"/>
  <c r="M293" i="13"/>
  <c r="O293" i="13"/>
  <c r="O289" i="13"/>
  <c r="M289" i="13"/>
  <c r="N289" i="13"/>
  <c r="N284" i="13"/>
  <c r="M284" i="13"/>
  <c r="O274" i="13"/>
  <c r="M274" i="13"/>
  <c r="N274" i="13"/>
  <c r="M270" i="13"/>
  <c r="N270" i="13"/>
  <c r="M266" i="13"/>
  <c r="N266" i="13"/>
  <c r="N262" i="13"/>
  <c r="M262" i="13"/>
  <c r="O258" i="13"/>
  <c r="N258" i="13"/>
  <c r="M258" i="13"/>
  <c r="N248" i="13"/>
  <c r="M248" i="13"/>
  <c r="M244" i="13"/>
  <c r="O244" i="13"/>
  <c r="N244" i="13"/>
  <c r="N240" i="13"/>
  <c r="O236" i="13"/>
  <c r="O232" i="13"/>
  <c r="N222" i="13"/>
  <c r="N218" i="13"/>
  <c r="M214" i="13"/>
  <c r="O210" i="13"/>
  <c r="O200" i="13"/>
  <c r="N196" i="13"/>
  <c r="O196" i="13"/>
  <c r="N192" i="13"/>
  <c r="M192" i="13"/>
  <c r="M188" i="13"/>
  <c r="N184" i="13"/>
  <c r="O174" i="13"/>
  <c r="M166" i="13"/>
  <c r="M148" i="13"/>
  <c r="O144" i="13"/>
  <c r="N140" i="13"/>
  <c r="M136" i="13"/>
  <c r="N132" i="13"/>
  <c r="N118" i="13"/>
  <c r="O70" i="13"/>
  <c r="M8" i="13"/>
  <c r="O8" i="13"/>
  <c r="N50" i="13"/>
  <c r="O45" i="13"/>
  <c r="M41" i="13"/>
  <c r="N948" i="13"/>
  <c r="N944" i="13"/>
  <c r="M936" i="13"/>
  <c r="O922" i="13"/>
  <c r="N918" i="13"/>
  <c r="O914" i="13"/>
  <c r="O910" i="13"/>
  <c r="N900" i="13"/>
  <c r="O896" i="13"/>
  <c r="M892" i="13"/>
  <c r="O888" i="13"/>
  <c r="N884" i="13"/>
  <c r="M874" i="13"/>
  <c r="M870" i="13"/>
  <c r="O866" i="13"/>
  <c r="O862" i="13"/>
  <c r="O858" i="13"/>
  <c r="N848" i="13"/>
  <c r="O844" i="13"/>
  <c r="N840" i="13"/>
  <c r="O836" i="13"/>
  <c r="O832" i="13"/>
  <c r="O822" i="13"/>
  <c r="O818" i="13"/>
  <c r="O814" i="13"/>
  <c r="O810" i="13"/>
  <c r="N800" i="13"/>
  <c r="O796" i="13"/>
  <c r="O792" i="13"/>
  <c r="N788" i="13"/>
  <c r="M784" i="13"/>
  <c r="M774" i="13"/>
  <c r="N770" i="13"/>
  <c r="M766" i="13"/>
  <c r="O762" i="13"/>
  <c r="O758" i="13"/>
  <c r="N748" i="13"/>
  <c r="O744" i="13"/>
  <c r="O740" i="13"/>
  <c r="M736" i="13"/>
  <c r="O732" i="13"/>
  <c r="M722" i="13"/>
  <c r="M718" i="13"/>
  <c r="O714" i="13"/>
  <c r="N710" i="13"/>
  <c r="O700" i="13"/>
  <c r="N696" i="13"/>
  <c r="N692" i="13"/>
  <c r="M688" i="13"/>
  <c r="O684" i="13"/>
  <c r="O670" i="13"/>
  <c r="O662" i="13"/>
  <c r="O288" i="13"/>
  <c r="N195" i="13"/>
  <c r="M191" i="13"/>
  <c r="M169" i="13"/>
  <c r="N12" i="13"/>
  <c r="M12" i="13"/>
  <c r="M16" i="13"/>
  <c r="N20" i="13"/>
  <c r="O20" i="13"/>
  <c r="M20" i="13"/>
  <c r="N24" i="13"/>
  <c r="M24" i="13"/>
  <c r="N114" i="13"/>
  <c r="M96" i="13"/>
  <c r="O92" i="13"/>
  <c r="N84" i="13"/>
  <c r="N66" i="13"/>
  <c r="N62" i="13"/>
  <c r="O674" i="13"/>
  <c r="N666" i="13"/>
  <c r="M666" i="13"/>
  <c r="O658" i="13"/>
  <c r="N658" i="13"/>
  <c r="O648" i="13"/>
  <c r="N648" i="13"/>
  <c r="M644" i="13"/>
  <c r="M640" i="13"/>
  <c r="O636" i="13"/>
  <c r="N636" i="13"/>
  <c r="O632" i="13"/>
  <c r="N632" i="13"/>
  <c r="O622" i="13"/>
  <c r="O618" i="13"/>
  <c r="N618" i="13"/>
  <c r="M614" i="13"/>
  <c r="O610" i="13"/>
  <c r="O600" i="13"/>
  <c r="N600" i="13"/>
  <c r="M596" i="13"/>
  <c r="M592" i="13"/>
  <c r="O588" i="13"/>
  <c r="N584" i="13"/>
  <c r="M584" i="13"/>
  <c r="N574" i="13"/>
  <c r="M574" i="13"/>
  <c r="M570" i="13"/>
  <c r="O566" i="13"/>
  <c r="N566" i="13"/>
  <c r="N562" i="13"/>
  <c r="M562" i="13"/>
  <c r="M558" i="13"/>
  <c r="N548" i="13"/>
  <c r="M548" i="13"/>
  <c r="M544" i="13"/>
  <c r="O540" i="13"/>
  <c r="N540" i="13"/>
  <c r="O536" i="13"/>
  <c r="O532" i="13"/>
  <c r="O522" i="13"/>
  <c r="N518" i="13"/>
  <c r="M518" i="13"/>
  <c r="O514" i="13"/>
  <c r="N510" i="13"/>
  <c r="M510" i="13"/>
  <c r="O500" i="13"/>
  <c r="N496" i="13"/>
  <c r="M496" i="13"/>
  <c r="O492" i="13"/>
  <c r="N488" i="13"/>
  <c r="M488" i="13"/>
  <c r="O484" i="13"/>
  <c r="N484" i="13"/>
  <c r="N474" i="13"/>
  <c r="M474" i="13"/>
  <c r="O470" i="13"/>
  <c r="O466" i="13"/>
  <c r="N462" i="13"/>
  <c r="M462" i="13"/>
  <c r="M458" i="13"/>
  <c r="N448" i="13"/>
  <c r="M444" i="13"/>
  <c r="N440" i="13"/>
  <c r="M440" i="13"/>
  <c r="O436" i="13"/>
  <c r="N432" i="13"/>
  <c r="M432" i="13"/>
  <c r="N422" i="13"/>
  <c r="M422" i="13"/>
  <c r="O418" i="13"/>
  <c r="O414" i="13"/>
  <c r="N414" i="13"/>
  <c r="N410" i="13"/>
  <c r="M410" i="13"/>
  <c r="N400" i="13"/>
  <c r="M400" i="13"/>
  <c r="O396" i="13"/>
  <c r="N396" i="13"/>
  <c r="O392" i="13"/>
  <c r="M392" i="13"/>
  <c r="O388" i="13"/>
  <c r="N388" i="13"/>
  <c r="O384" i="13"/>
  <c r="O374" i="13"/>
  <c r="O370" i="13"/>
  <c r="M366" i="13"/>
  <c r="N362" i="13"/>
  <c r="O358" i="13"/>
  <c r="N358" i="13"/>
  <c r="O344" i="13"/>
  <c r="N340" i="13"/>
  <c r="N336" i="13"/>
  <c r="O336" i="13"/>
  <c r="O332" i="13"/>
  <c r="N332" i="13"/>
  <c r="N322" i="13"/>
  <c r="M322" i="13"/>
  <c r="N318" i="13"/>
  <c r="M318" i="13"/>
  <c r="N314" i="13"/>
  <c r="N310" i="13"/>
  <c r="N300" i="13"/>
  <c r="O296" i="13"/>
  <c r="N283" i="13"/>
  <c r="O273" i="13"/>
  <c r="M269" i="13"/>
  <c r="N269" i="13"/>
  <c r="M265" i="13"/>
  <c r="O265" i="13"/>
  <c r="M261" i="13"/>
  <c r="O261" i="13"/>
  <c r="M247" i="13"/>
  <c r="M243" i="13"/>
  <c r="N239" i="13"/>
  <c r="O235" i="13"/>
  <c r="O225" i="13"/>
  <c r="M221" i="13"/>
  <c r="O221" i="13"/>
  <c r="N221" i="13"/>
  <c r="N217" i="13"/>
  <c r="O217" i="13"/>
  <c r="M213" i="13"/>
  <c r="O213" i="13"/>
  <c r="M209" i="13"/>
  <c r="M183" i="13"/>
  <c r="O161" i="13"/>
  <c r="M147" i="13"/>
  <c r="N125" i="13"/>
  <c r="M121" i="13"/>
  <c r="N113" i="13"/>
  <c r="O113" i="13"/>
  <c r="O109" i="13"/>
  <c r="M99" i="13"/>
  <c r="N99" i="13"/>
  <c r="N91" i="13"/>
  <c r="N87" i="13"/>
  <c r="M87" i="13"/>
  <c r="O83" i="13"/>
  <c r="O73" i="13"/>
  <c r="N69" i="13"/>
  <c r="N61" i="13"/>
  <c r="N57" i="13"/>
  <c r="N922" i="13"/>
  <c r="N910" i="13"/>
  <c r="N914" i="13"/>
  <c r="M900" i="13"/>
  <c r="M884" i="13"/>
  <c r="N858" i="13"/>
  <c r="N862" i="13"/>
  <c r="M848" i="13"/>
  <c r="N832" i="13"/>
  <c r="M840" i="13"/>
  <c r="N844" i="13"/>
  <c r="N814" i="13"/>
  <c r="N818" i="13"/>
  <c r="N810" i="13"/>
  <c r="M800" i="13"/>
  <c r="M788" i="13"/>
  <c r="M770" i="13"/>
  <c r="N758" i="13"/>
  <c r="N762" i="13"/>
  <c r="M748" i="13"/>
  <c r="M710" i="13"/>
  <c r="N714" i="13"/>
  <c r="M692" i="13"/>
  <c r="N700" i="13"/>
  <c r="M696" i="13"/>
  <c r="N674" i="13"/>
  <c r="O644" i="13"/>
  <c r="M632" i="13"/>
  <c r="M636" i="13"/>
  <c r="O640" i="13"/>
  <c r="N610" i="13"/>
  <c r="O614" i="13"/>
  <c r="O592" i="13"/>
  <c r="M600" i="13"/>
  <c r="O570" i="13"/>
  <c r="M566" i="13"/>
  <c r="M540" i="13"/>
  <c r="N532" i="13"/>
  <c r="N536" i="13"/>
  <c r="N470" i="13"/>
  <c r="O444" i="13"/>
  <c r="M436" i="13"/>
  <c r="N384" i="13"/>
  <c r="M396" i="13"/>
  <c r="M388" i="13"/>
  <c r="O366" i="13"/>
  <c r="N374" i="13"/>
  <c r="M344" i="13"/>
  <c r="O318" i="13"/>
  <c r="N213" i="13"/>
  <c r="M161" i="13"/>
  <c r="M622" i="13"/>
  <c r="M588" i="13"/>
  <c r="O584" i="13"/>
  <c r="N596" i="13"/>
  <c r="N558" i="13"/>
  <c r="O562" i="13"/>
  <c r="N544" i="13"/>
  <c r="M522" i="13"/>
  <c r="M514" i="13"/>
  <c r="O518" i="13"/>
  <c r="M500" i="13"/>
  <c r="M492" i="13"/>
  <c r="O496" i="13"/>
  <c r="M466" i="13"/>
  <c r="N458" i="13"/>
  <c r="O462" i="13"/>
  <c r="O432" i="13"/>
  <c r="M448" i="13"/>
  <c r="M418" i="13"/>
  <c r="O422" i="13"/>
  <c r="N392" i="13"/>
  <c r="M370" i="13"/>
  <c r="M336" i="13"/>
  <c r="N344" i="13"/>
  <c r="M332" i="13"/>
  <c r="M109" i="13"/>
  <c r="N273" i="13"/>
  <c r="O209" i="13"/>
  <c r="N43" i="13"/>
  <c r="O43" i="13"/>
  <c r="O241" i="13"/>
  <c r="N1270" i="21"/>
  <c r="M1523" i="21"/>
  <c r="N1525" i="21"/>
  <c r="O1542" i="21"/>
  <c r="O1617" i="21"/>
  <c r="N1729" i="21"/>
  <c r="N1742" i="21"/>
  <c r="M1802" i="21"/>
  <c r="O1853" i="21"/>
  <c r="M1929" i="21"/>
  <c r="O1946" i="21"/>
  <c r="O2029" i="21"/>
  <c r="M2038" i="21"/>
  <c r="O2126" i="21"/>
  <c r="O2133" i="21"/>
  <c r="N2229" i="21"/>
  <c r="O2237" i="21"/>
  <c r="O2310" i="21"/>
  <c r="O1862" i="21"/>
  <c r="N1533" i="21"/>
  <c r="M2388" i="21"/>
  <c r="M2263" i="21"/>
  <c r="M2099" i="21"/>
  <c r="M1987" i="21"/>
  <c r="M2216" i="21"/>
  <c r="M2124" i="21"/>
  <c r="M1820" i="21"/>
  <c r="M1903" i="21"/>
  <c r="N1461" i="21"/>
  <c r="N1650" i="21"/>
  <c r="N1709" i="21"/>
  <c r="N1785" i="21"/>
  <c r="N1833" i="21"/>
  <c r="O2007" i="21"/>
  <c r="O2065" i="21"/>
  <c r="N2141" i="21"/>
  <c r="O2169" i="21"/>
  <c r="O2225" i="21"/>
  <c r="O2238" i="21"/>
  <c r="O2326" i="21"/>
  <c r="O2301" i="21"/>
  <c r="N2009" i="21"/>
  <c r="O1442" i="21"/>
  <c r="N1513" i="21"/>
  <c r="O1598" i="21"/>
  <c r="N1642" i="21"/>
  <c r="N1717" i="21"/>
  <c r="O1734" i="21"/>
  <c r="O1790" i="21"/>
  <c r="N1837" i="21"/>
  <c r="O1922" i="21"/>
  <c r="O1938" i="21"/>
  <c r="N2032" i="21"/>
  <c r="N2033" i="21"/>
  <c r="N2145" i="21"/>
  <c r="N2162" i="21"/>
  <c r="N2217" i="21"/>
  <c r="N2270" i="21"/>
  <c r="M2354" i="21"/>
  <c r="O1678" i="21"/>
  <c r="M2504" i="21"/>
  <c r="M2479" i="21"/>
  <c r="M2179" i="21"/>
  <c r="M2067" i="21"/>
  <c r="N2344" i="21"/>
  <c r="M2192" i="21"/>
  <c r="M2104" i="21"/>
  <c r="M1912" i="21"/>
  <c r="M1800" i="21"/>
  <c r="M1871" i="21"/>
  <c r="N1683" i="21"/>
  <c r="N1430" i="21"/>
  <c r="O1586" i="21"/>
  <c r="M2370" i="21"/>
  <c r="M1329" i="21"/>
  <c r="M2499" i="21"/>
  <c r="N1500" i="21"/>
  <c r="N1285" i="21"/>
  <c r="N1504" i="21"/>
  <c r="L1194" i="24"/>
  <c r="L1389" i="24"/>
  <c r="L1460" i="24"/>
  <c r="L1509" i="24"/>
  <c r="L1561" i="24"/>
  <c r="L1621" i="24"/>
  <c r="L1657" i="24"/>
  <c r="L1317" i="24"/>
  <c r="L1425" i="24"/>
  <c r="L1474" i="24"/>
  <c r="L1510" i="24"/>
  <c r="L1542" i="24"/>
  <c r="L1568" i="24"/>
  <c r="L1595" i="24"/>
  <c r="L1627" i="24"/>
  <c r="L1654" i="24"/>
  <c r="L1676" i="24"/>
  <c r="L1700" i="24"/>
  <c r="L1720" i="24"/>
  <c r="L1740" i="24"/>
  <c r="L1120" i="24"/>
  <c r="L1322" i="24"/>
  <c r="L1380" i="24"/>
  <c r="L1421" i="24"/>
  <c r="L1447" i="24"/>
  <c r="L1476" i="24"/>
  <c r="L1511" i="24"/>
  <c r="L1532" i="24"/>
  <c r="L1559" i="24"/>
  <c r="L1586" i="24"/>
  <c r="L1618" i="24"/>
  <c r="L1644" i="24"/>
  <c r="L1669" i="24"/>
  <c r="L1693" i="24"/>
  <c r="L1713" i="24"/>
  <c r="L1138" i="24"/>
  <c r="L1352" i="24"/>
  <c r="L1388" i="24"/>
  <c r="L1422" i="24"/>
  <c r="L1443" i="24"/>
  <c r="L1477" i="24"/>
  <c r="L1507" i="24"/>
  <c r="L1534" i="24"/>
  <c r="L1566" i="24"/>
  <c r="L1592" i="24"/>
  <c r="L1619" i="24"/>
  <c r="L1651" i="24"/>
  <c r="L1674" i="24"/>
  <c r="L1694" i="24"/>
  <c r="L1718" i="24"/>
  <c r="L1738" i="24"/>
  <c r="L1189" i="24"/>
  <c r="L1472" i="24"/>
  <c r="L1583" i="24"/>
  <c r="L1683" i="24"/>
  <c r="L1751" i="24"/>
  <c r="L1773" i="24"/>
  <c r="L1793" i="24"/>
  <c r="L1817" i="24"/>
  <c r="L1834" i="24"/>
  <c r="L1854" i="24"/>
  <c r="L1875" i="24"/>
  <c r="L1892" i="24"/>
  <c r="L1909" i="24"/>
  <c r="L1925" i="24"/>
  <c r="L1942" i="24"/>
  <c r="L1959" i="24"/>
  <c r="L1976" i="24"/>
  <c r="L1997" i="24"/>
  <c r="M1014" i="24"/>
  <c r="M1030" i="24"/>
  <c r="M1046" i="24"/>
  <c r="M1062" i="24"/>
  <c r="M1078" i="24"/>
  <c r="M1094" i="24"/>
  <c r="M1110" i="24"/>
  <c r="M1126" i="24"/>
  <c r="M1147" i="24"/>
  <c r="M1168" i="24"/>
  <c r="M1184" i="24"/>
  <c r="M1200" i="24"/>
  <c r="M1217" i="24"/>
  <c r="M1233" i="24"/>
  <c r="M1249" i="24"/>
  <c r="M1265" i="24"/>
  <c r="M1281" i="24"/>
  <c r="M1297" i="24"/>
  <c r="M1313" i="24"/>
  <c r="M1329" i="24"/>
  <c r="M1345" i="24"/>
  <c r="M1361" i="24"/>
  <c r="L1361" i="24"/>
  <c r="L1461" i="24"/>
  <c r="L1551" i="24"/>
  <c r="L1636" i="24"/>
  <c r="L1707" i="24"/>
  <c r="L1747" i="24"/>
  <c r="L1767" i="24"/>
  <c r="L1783" i="24"/>
  <c r="L1799" i="24"/>
  <c r="L1815" i="24"/>
  <c r="L1832" i="24"/>
  <c r="L1852" i="24"/>
  <c r="L1869" i="24"/>
  <c r="L1885" i="24"/>
  <c r="L1902" i="24"/>
  <c r="L1919" i="24"/>
  <c r="L1936" i="24"/>
  <c r="L1953" i="24"/>
  <c r="L1970" i="24"/>
  <c r="L1986" i="24"/>
  <c r="L2003" i="24"/>
  <c r="M1020" i="24"/>
  <c r="M1036" i="24"/>
  <c r="M1052" i="24"/>
  <c r="L1312" i="24"/>
  <c r="L1428" i="24"/>
  <c r="L1473" i="24"/>
  <c r="L1529" i="24"/>
  <c r="L1573" i="24"/>
  <c r="L1625" i="24"/>
  <c r="L1056" i="24"/>
  <c r="L1370" i="24"/>
  <c r="L1430" i="24"/>
  <c r="L1488" i="24"/>
  <c r="L1520" i="24"/>
  <c r="L1547" i="24"/>
  <c r="L1574" i="24"/>
  <c r="L1606" i="24"/>
  <c r="L1632" i="24"/>
  <c r="L1659" i="24"/>
  <c r="L1684" i="24"/>
  <c r="L1704" i="24"/>
  <c r="L1724" i="24"/>
  <c r="L1748" i="24"/>
  <c r="L1173" i="24"/>
  <c r="L1348" i="24"/>
  <c r="L1393" i="24"/>
  <c r="L1426" i="24"/>
  <c r="L1453" i="24"/>
  <c r="L1490" i="24"/>
  <c r="L1516" i="24"/>
  <c r="L1538" i="24"/>
  <c r="L1564" i="24"/>
  <c r="L1596" i="24"/>
  <c r="L1623" i="24"/>
  <c r="L1650" i="24"/>
  <c r="L1677" i="24"/>
  <c r="L1697" i="24"/>
  <c r="L1717" i="24"/>
  <c r="L1216" i="24"/>
  <c r="L1360" i="24"/>
  <c r="L1396" i="24"/>
  <c r="L1427" i="24"/>
  <c r="L1454" i="24"/>
  <c r="L1485" i="24"/>
  <c r="L1512" i="24"/>
  <c r="L1544" i="24"/>
  <c r="L1571" i="24"/>
  <c r="L1598" i="24"/>
  <c r="L1630" i="24"/>
  <c r="L1656" i="24"/>
  <c r="L1678" i="24"/>
  <c r="L1702" i="24"/>
  <c r="L1722" i="24"/>
  <c r="L1742" i="24"/>
  <c r="L1376" i="24"/>
  <c r="L1498" i="24"/>
  <c r="L1604" i="24"/>
  <c r="L1715" i="24"/>
  <c r="L1757" i="24"/>
  <c r="L1777" i="24"/>
  <c r="L1801" i="24"/>
  <c r="L1821" i="24"/>
  <c r="L1840" i="24"/>
  <c r="L1858" i="24"/>
  <c r="L1879" i="24"/>
  <c r="L1896" i="24"/>
  <c r="L1913" i="24"/>
  <c r="L1930" i="24"/>
  <c r="L1946" i="24"/>
  <c r="L1963" i="24"/>
  <c r="L1980" i="24"/>
  <c r="L2001" i="24"/>
  <c r="M1018" i="24"/>
  <c r="M1034" i="24"/>
  <c r="M1050" i="24"/>
  <c r="M1066" i="24"/>
  <c r="M1082" i="24"/>
  <c r="M1098" i="24"/>
  <c r="M1114" i="24"/>
  <c r="M1131" i="24"/>
  <c r="M1152" i="24"/>
  <c r="M1172" i="24"/>
  <c r="M1188" i="24"/>
  <c r="M1204" i="24"/>
  <c r="M1221" i="24"/>
  <c r="M1237" i="24"/>
  <c r="M1253" i="24"/>
  <c r="M1269" i="24"/>
  <c r="M1285" i="24"/>
  <c r="M1301" i="24"/>
  <c r="M1317" i="24"/>
  <c r="M1333" i="24"/>
  <c r="M1349" i="24"/>
  <c r="M1365" i="24"/>
  <c r="L1390" i="24"/>
  <c r="L1486" i="24"/>
  <c r="L1572" i="24"/>
  <c r="L1658" i="24"/>
  <c r="L1723" i="24"/>
  <c r="L1755" i="24"/>
  <c r="L1771" i="24"/>
  <c r="L1787" i="24"/>
  <c r="L1803" i="24"/>
  <c r="L1819" i="24"/>
  <c r="L1837" i="24"/>
  <c r="L1856" i="24"/>
  <c r="L1873" i="24"/>
  <c r="L1890" i="24"/>
  <c r="L1906" i="24"/>
  <c r="L1923" i="24"/>
  <c r="L1940" i="24"/>
  <c r="L1957" i="24"/>
  <c r="L1974" i="24"/>
  <c r="L1991" i="24"/>
  <c r="M1008" i="24"/>
  <c r="M1024" i="24"/>
  <c r="M1040" i="24"/>
  <c r="M1056" i="24"/>
  <c r="L1333" i="24"/>
  <c r="L1493" i="24"/>
  <c r="L1589" i="24"/>
  <c r="L1160" i="24"/>
  <c r="L1446" i="24"/>
  <c r="L1526" i="24"/>
  <c r="L1584" i="24"/>
  <c r="L1638" i="24"/>
  <c r="L1688" i="24"/>
  <c r="L1732" i="24"/>
  <c r="L1210" i="24"/>
  <c r="L1401" i="24"/>
  <c r="L1463" i="24"/>
  <c r="L1522" i="24"/>
  <c r="L1575" i="24"/>
  <c r="L1628" i="24"/>
  <c r="L1681" i="24"/>
  <c r="L1034" i="24"/>
  <c r="L1366" i="24"/>
  <c r="L1433" i="24"/>
  <c r="L1491" i="24"/>
  <c r="L1550" i="24"/>
  <c r="L1608" i="24"/>
  <c r="L1662" i="24"/>
  <c r="L1706" i="24"/>
  <c r="L1750" i="24"/>
  <c r="L1519" i="24"/>
  <c r="L1727" i="24"/>
  <c r="L1785" i="24"/>
  <c r="L1825" i="24"/>
  <c r="L1862" i="24"/>
  <c r="L1900" i="24"/>
  <c r="L1934" i="24"/>
  <c r="L1968" i="24"/>
  <c r="L2005" i="24"/>
  <c r="M1038" i="24"/>
  <c r="M1070" i="24"/>
  <c r="M1102" i="24"/>
  <c r="M1137" i="24"/>
  <c r="M1176" i="24"/>
  <c r="M1209" i="24"/>
  <c r="M1241" i="24"/>
  <c r="M1273" i="24"/>
  <c r="M1305" i="24"/>
  <c r="M1337" i="24"/>
  <c r="L1109" i="24"/>
  <c r="L1508" i="24"/>
  <c r="L1675" i="24"/>
  <c r="L1759" i="24"/>
  <c r="L1791" i="24"/>
  <c r="L1823" i="24"/>
  <c r="L1860" i="24"/>
  <c r="L1894" i="24"/>
  <c r="L1928" i="24"/>
  <c r="L1961" i="24"/>
  <c r="L1995" i="24"/>
  <c r="M1028" i="24"/>
  <c r="M1060" i="24"/>
  <c r="M1076" i="24"/>
  <c r="M1092" i="24"/>
  <c r="M1108" i="24"/>
  <c r="M1124" i="24"/>
  <c r="M1145" i="24"/>
  <c r="M1166" i="24"/>
  <c r="M1182" i="24"/>
  <c r="M1198" i="24"/>
  <c r="M1215" i="24"/>
  <c r="M1231" i="24"/>
  <c r="M1247" i="24"/>
  <c r="M1263" i="24"/>
  <c r="M1279" i="24"/>
  <c r="M1295" i="24"/>
  <c r="M1311" i="24"/>
  <c r="M1327" i="24"/>
  <c r="M1343" i="24"/>
  <c r="M1359" i="24"/>
  <c r="L1445" i="24"/>
  <c r="L1620" i="24"/>
  <c r="L1741" i="24"/>
  <c r="L1780" i="24"/>
  <c r="L1812" i="24"/>
  <c r="L1849" i="24"/>
  <c r="L1882" i="24"/>
  <c r="L1916" i="24"/>
  <c r="L1950" i="24"/>
  <c r="L1983" i="24"/>
  <c r="M1017" i="24"/>
  <c r="M1049" i="24"/>
  <c r="M1081" i="24"/>
  <c r="M1113" i="24"/>
  <c r="M1151" i="24"/>
  <c r="M1187" i="24"/>
  <c r="M1220" i="24"/>
  <c r="M1252" i="24"/>
  <c r="M1284" i="24"/>
  <c r="M1316" i="24"/>
  <c r="M1348" i="24"/>
  <c r="M1373" i="24"/>
  <c r="M1389" i="24"/>
  <c r="M1405" i="24"/>
  <c r="M1421" i="24"/>
  <c r="M1437" i="24"/>
  <c r="M1453" i="24"/>
  <c r="M1469" i="24"/>
  <c r="M1490" i="24"/>
  <c r="M1506" i="24"/>
  <c r="M1522" i="24"/>
  <c r="M1538" i="24"/>
  <c r="M1554" i="24"/>
  <c r="M1570" i="24"/>
  <c r="M1586" i="24"/>
  <c r="M1602" i="24"/>
  <c r="M1618" i="24"/>
  <c r="M1634" i="24"/>
  <c r="M1650" i="24"/>
  <c r="M1666" i="24"/>
  <c r="M1682" i="24"/>
  <c r="M1698" i="24"/>
  <c r="L1050" i="24"/>
  <c r="L1503" i="24"/>
  <c r="L1671" i="24"/>
  <c r="L1758" i="24"/>
  <c r="L1790" i="24"/>
  <c r="L1822" i="24"/>
  <c r="L1859" i="24"/>
  <c r="L1893" i="24"/>
  <c r="L1926" i="24"/>
  <c r="L1960" i="24"/>
  <c r="L1994" i="24"/>
  <c r="M1027" i="24"/>
  <c r="M1059" i="24"/>
  <c r="M1091" i="24"/>
  <c r="M1123" i="24"/>
  <c r="M1164" i="24"/>
  <c r="M1197" i="24"/>
  <c r="M1230" i="24"/>
  <c r="M1262" i="24"/>
  <c r="M1294" i="24"/>
  <c r="M1326" i="24"/>
  <c r="M1358" i="24"/>
  <c r="M1378" i="24"/>
  <c r="M1394" i="24"/>
  <c r="M1410" i="24"/>
  <c r="M1426" i="24"/>
  <c r="M1442" i="24"/>
  <c r="M1458" i="24"/>
  <c r="M1476" i="24"/>
  <c r="M1495" i="24"/>
  <c r="M1511" i="24"/>
  <c r="M1527" i="24"/>
  <c r="M1543" i="24"/>
  <c r="M1559" i="24"/>
  <c r="M1575" i="24"/>
  <c r="M1591" i="24"/>
  <c r="M1607" i="24"/>
  <c r="M1623" i="24"/>
  <c r="M1639" i="24"/>
  <c r="M1655" i="24"/>
  <c r="M1671" i="24"/>
  <c r="M1687" i="24"/>
  <c r="M1703" i="24"/>
  <c r="L1423" i="24"/>
  <c r="L1599" i="24"/>
  <c r="L1733" i="24"/>
  <c r="N1426" i="21"/>
  <c r="O1418" i="21"/>
  <c r="M2350" i="21"/>
  <c r="M2286" i="21"/>
  <c r="M2242" i="21"/>
  <c r="O2186" i="21"/>
  <c r="M2174" i="21"/>
  <c r="M2154" i="21"/>
  <c r="O2078" i="21"/>
  <c r="O1889" i="21"/>
  <c r="O1832" i="21"/>
  <c r="N1801" i="21"/>
  <c r="O1658" i="21"/>
  <c r="M1613" i="21"/>
  <c r="N1481" i="21"/>
  <c r="M1603" i="21"/>
  <c r="M1787" i="21"/>
  <c r="M1632" i="21"/>
  <c r="M1840" i="21"/>
  <c r="N2028" i="21"/>
  <c r="M2168" i="21"/>
  <c r="M2288" i="21"/>
  <c r="M2035" i="21"/>
  <c r="M2151" i="21"/>
  <c r="M2379" i="21"/>
  <c r="M2428" i="21"/>
  <c r="N2213" i="21"/>
  <c r="O2053" i="21"/>
  <c r="M2294" i="21"/>
  <c r="O2253" i="21"/>
  <c r="M2194" i="21"/>
  <c r="M2138" i="21"/>
  <c r="O2061" i="21"/>
  <c r="N2050" i="21"/>
  <c r="M1966" i="21"/>
  <c r="O1954" i="21"/>
  <c r="M1870" i="21"/>
  <c r="N1818" i="21"/>
  <c r="N1758" i="21"/>
  <c r="N1750" i="21"/>
  <c r="M1662" i="21"/>
  <c r="M1625" i="21"/>
  <c r="O1550" i="21"/>
  <c r="O1458" i="21"/>
  <c r="M2266" i="21"/>
  <c r="O1958" i="21"/>
  <c r="M2313" i="21"/>
  <c r="M2262" i="21"/>
  <c r="N2249" i="21"/>
  <c r="N2198" i="21"/>
  <c r="N2181" i="21"/>
  <c r="N2125" i="21"/>
  <c r="M2034" i="21"/>
  <c r="N1866" i="21"/>
  <c r="N1817" i="21"/>
  <c r="O1733" i="21"/>
  <c r="O1633" i="21"/>
  <c r="N1629" i="21"/>
  <c r="O1425" i="21"/>
  <c r="M2314" i="21"/>
  <c r="M2245" i="21"/>
  <c r="M2178" i="21"/>
  <c r="M2129" i="21"/>
  <c r="M2081" i="21"/>
  <c r="O1961" i="21"/>
  <c r="O1453" i="21"/>
  <c r="O1970" i="21"/>
  <c r="O1945" i="21"/>
  <c r="N1921" i="21"/>
  <c r="M1838" i="21"/>
  <c r="N1797" i="21"/>
  <c r="M1738" i="21"/>
  <c r="M1718" i="21"/>
  <c r="N1646" i="21"/>
  <c r="O1566" i="21"/>
  <c r="N1546" i="21"/>
  <c r="O1433" i="21"/>
  <c r="O1407" i="21"/>
  <c r="O2042" i="21"/>
  <c r="O1753" i="21"/>
  <c r="M2121" i="21"/>
  <c r="M2329" i="21"/>
  <c r="O2161" i="21"/>
  <c r="N2146" i="21"/>
  <c r="O2094" i="21"/>
  <c r="N2045" i="21"/>
  <c r="N1530" i="21"/>
  <c r="N1421" i="21"/>
  <c r="N1978" i="21"/>
  <c r="M1953" i="21"/>
  <c r="M1907" i="21"/>
  <c r="O1849" i="21"/>
  <c r="N1766" i="21"/>
  <c r="M1743" i="21"/>
  <c r="M1661" i="21"/>
  <c r="M1654" i="21"/>
  <c r="O1574" i="21"/>
  <c r="N1509" i="21"/>
  <c r="O1445" i="21"/>
  <c r="O2321" i="21"/>
  <c r="O1930" i="21"/>
  <c r="O1625" i="21"/>
  <c r="O2106" i="21"/>
  <c r="M2301" i="21"/>
  <c r="M2166" i="21"/>
  <c r="O2153" i="21"/>
  <c r="N2070" i="21"/>
  <c r="O2013" i="21"/>
  <c r="M1462" i="21"/>
  <c r="O1366" i="21"/>
  <c r="O1937" i="21"/>
  <c r="O1913" i="21"/>
  <c r="O1858" i="21"/>
  <c r="M1810" i="21"/>
  <c r="M1774" i="21"/>
  <c r="M1754" i="21"/>
  <c r="M1674" i="21"/>
  <c r="O1622" i="21"/>
  <c r="N1534" i="21"/>
  <c r="M1505" i="21"/>
  <c r="O1417" i="21"/>
  <c r="N2202" i="21"/>
  <c r="N1850" i="21"/>
  <c r="O1446" i="21"/>
  <c r="N2314" i="21"/>
  <c r="M2234" i="21"/>
  <c r="N2178" i="21"/>
  <c r="N2129" i="21"/>
  <c r="O2081" i="21"/>
  <c r="M2025" i="21"/>
  <c r="O1449" i="21"/>
  <c r="N1970" i="21"/>
  <c r="M1945" i="21"/>
  <c r="O1921" i="21"/>
  <c r="O1838" i="21"/>
  <c r="M1794" i="21"/>
  <c r="N1738" i="21"/>
  <c r="N1718" i="21"/>
  <c r="N1645" i="21"/>
  <c r="M1561" i="21"/>
  <c r="O1546" i="21"/>
  <c r="N1433" i="21"/>
  <c r="N1429" i="21"/>
  <c r="M2061" i="21"/>
  <c r="N1735" i="21"/>
  <c r="O2487" i="21"/>
  <c r="O2382" i="21"/>
  <c r="O2090" i="21"/>
  <c r="O1715" i="21"/>
  <c r="N2412" i="21"/>
  <c r="N1862" i="21"/>
  <c r="O2482" i="21"/>
  <c r="O2357" i="21"/>
  <c r="O2047" i="21"/>
  <c r="O1559" i="21"/>
  <c r="N2152" i="21"/>
  <c r="N1414" i="21"/>
  <c r="O2486" i="21"/>
  <c r="O2453" i="21"/>
  <c r="O2413" i="21"/>
  <c r="O2386" i="21"/>
  <c r="O2333" i="21"/>
  <c r="O2195" i="21"/>
  <c r="O2084" i="21"/>
  <c r="O1852" i="21"/>
  <c r="O1604" i="21"/>
  <c r="O1400" i="21"/>
  <c r="N2440" i="21"/>
  <c r="N2284" i="21"/>
  <c r="N1957" i="21"/>
  <c r="N1456" i="21"/>
  <c r="O2454" i="21"/>
  <c r="O2180" i="21"/>
  <c r="O1501" i="21"/>
  <c r="N2136" i="21"/>
  <c r="O2506" i="21"/>
  <c r="O2463" i="21"/>
  <c r="O2412" i="21"/>
  <c r="O2378" i="21"/>
  <c r="O2172" i="21"/>
  <c r="O1888" i="21"/>
  <c r="O1599" i="21"/>
  <c r="N2484" i="21"/>
  <c r="N2275" i="21"/>
  <c r="N2063" i="21"/>
  <c r="N1387" i="21"/>
  <c r="O2309" i="21"/>
  <c r="O1378" i="21"/>
  <c r="O2499" i="21"/>
  <c r="O2441" i="21"/>
  <c r="O2375" i="21"/>
  <c r="O2282" i="21"/>
  <c r="O1657" i="21"/>
  <c r="N2387" i="21"/>
  <c r="N1757" i="21"/>
  <c r="O2155" i="21"/>
  <c r="O1903" i="21"/>
  <c r="O1682" i="21"/>
  <c r="O1375" i="21"/>
  <c r="N2408" i="21"/>
  <c r="N2188" i="21"/>
  <c r="N1732" i="21"/>
  <c r="O2224" i="21"/>
  <c r="O2082" i="21"/>
  <c r="O1757" i="21"/>
  <c r="O1488" i="21"/>
  <c r="O1317" i="21"/>
  <c r="N2407" i="21"/>
  <c r="N2182" i="21"/>
  <c r="N1568" i="21"/>
  <c r="M1857" i="21"/>
  <c r="O2236" i="21"/>
  <c r="O1808" i="21"/>
  <c r="O1647" i="21"/>
  <c r="O1326" i="21"/>
  <c r="N2362" i="21"/>
  <c r="N2082" i="21"/>
  <c r="N1782" i="21"/>
  <c r="N1363" i="21"/>
  <c r="N1708" i="21"/>
  <c r="N1332" i="21"/>
  <c r="M2367" i="21"/>
  <c r="M1882" i="21"/>
  <c r="N1759" i="21"/>
  <c r="N1391" i="21"/>
  <c r="M2382" i="21"/>
  <c r="N1304" i="21"/>
  <c r="M2324" i="21"/>
  <c r="M1657" i="21"/>
  <c r="M2082" i="21"/>
  <c r="M1345" i="21"/>
  <c r="M1086" i="24"/>
  <c r="M1042" i="24"/>
  <c r="L1993" i="24"/>
  <c r="L1951" i="24"/>
  <c r="L1904" i="24"/>
  <c r="L1850" i="24"/>
  <c r="L1805" i="24"/>
  <c r="L1735" i="24"/>
  <c r="L1429" i="24"/>
  <c r="L1726" i="24"/>
  <c r="L1670" i="24"/>
  <c r="L1587" i="24"/>
  <c r="L1523" i="24"/>
  <c r="L1438" i="24"/>
  <c r="L1296" i="24"/>
  <c r="L1701" i="24"/>
  <c r="L1639" i="24"/>
  <c r="L1554" i="24"/>
  <c r="L1495" i="24"/>
  <c r="L1408" i="24"/>
  <c r="L1013" i="24"/>
  <c r="L1708" i="24"/>
  <c r="L1648" i="24"/>
  <c r="L1563" i="24"/>
  <c r="L1499" i="24"/>
  <c r="L1205" i="24"/>
  <c r="L1557" i="24"/>
  <c r="L1440" i="24"/>
  <c r="O140" i="13"/>
  <c r="O7" i="13"/>
  <c r="N30" i="13"/>
  <c r="O27" i="13"/>
  <c r="N23" i="13"/>
  <c r="N19" i="13"/>
  <c r="M18" i="13"/>
  <c r="N15" i="13"/>
  <c r="N11" i="13"/>
  <c r="N10" i="13"/>
  <c r="N32" i="13"/>
  <c r="O56" i="13"/>
  <c r="O49" i="13"/>
  <c r="M48" i="13"/>
  <c r="N45" i="13"/>
  <c r="N41" i="13"/>
  <c r="N40" i="13"/>
  <c r="M37" i="13"/>
  <c r="O36" i="13"/>
  <c r="M33" i="13"/>
  <c r="M79" i="13"/>
  <c r="M78" i="13"/>
  <c r="M74" i="13"/>
  <c r="M70" i="13"/>
  <c r="N67" i="13"/>
  <c r="O66" i="13"/>
  <c r="O63" i="13"/>
  <c r="M62" i="13"/>
  <c r="M59" i="13"/>
  <c r="M58" i="13"/>
  <c r="N105" i="13"/>
  <c r="N93" i="13"/>
  <c r="N92" i="13"/>
  <c r="N89" i="13"/>
  <c r="N88" i="13"/>
  <c r="O85" i="13"/>
  <c r="O84" i="13"/>
  <c r="N107" i="13"/>
  <c r="O130" i="13"/>
  <c r="N123" i="13"/>
  <c r="M119" i="13"/>
  <c r="M118" i="13"/>
  <c r="M110" i="13"/>
  <c r="O132" i="13"/>
  <c r="N154" i="13"/>
  <c r="N150" i="13"/>
  <c r="M142" i="13"/>
  <c r="M138" i="13"/>
  <c r="M134" i="13"/>
  <c r="N174" i="13"/>
  <c r="M170" i="13"/>
  <c r="M162" i="13"/>
  <c r="O206" i="13"/>
  <c r="M198" i="13"/>
  <c r="M194" i="13"/>
  <c r="M190" i="13"/>
  <c r="N186" i="13"/>
  <c r="M230" i="13"/>
  <c r="M210" i="13"/>
  <c r="M254" i="13"/>
  <c r="M250" i="13"/>
  <c r="M246" i="13"/>
  <c r="O238" i="13"/>
  <c r="M234" i="13"/>
  <c r="N257" i="13"/>
  <c r="M279" i="13"/>
  <c r="N275" i="13"/>
  <c r="N267" i="13"/>
  <c r="M263" i="13"/>
  <c r="O259" i="13"/>
  <c r="N299" i="13"/>
  <c r="N295" i="13"/>
  <c r="M291" i="13"/>
  <c r="M287" i="13"/>
  <c r="O283" i="13"/>
  <c r="N327" i="13"/>
  <c r="M403" i="13"/>
  <c r="N431" i="13"/>
  <c r="M455" i="13"/>
  <c r="N451" i="13"/>
  <c r="N479" i="13"/>
  <c r="N531" i="13"/>
  <c r="M527" i="13"/>
  <c r="M551" i="13"/>
  <c r="M29" i="13"/>
  <c r="N28" i="13"/>
  <c r="N55" i="13"/>
  <c r="M54" i="13"/>
  <c r="M51" i="13"/>
  <c r="M47" i="13"/>
  <c r="O46" i="13"/>
  <c r="M43" i="13"/>
  <c r="M42" i="13"/>
  <c r="O38" i="13"/>
  <c r="N35" i="13"/>
  <c r="M34" i="13"/>
  <c r="M81" i="13"/>
  <c r="N76" i="13"/>
  <c r="N73" i="13"/>
  <c r="M72" i="13"/>
  <c r="O68" i="13"/>
  <c r="O65" i="13"/>
  <c r="M64" i="13"/>
  <c r="M61" i="13"/>
  <c r="M60" i="13"/>
  <c r="N82" i="13"/>
  <c r="N106" i="13"/>
  <c r="M103" i="13"/>
  <c r="M102" i="13"/>
  <c r="O99" i="13"/>
  <c r="M98" i="13"/>
  <c r="N95" i="13"/>
  <c r="M91" i="13"/>
  <c r="O90" i="13"/>
  <c r="N86" i="13"/>
  <c r="N83" i="13"/>
  <c r="M125" i="13"/>
  <c r="N124" i="13"/>
  <c r="N121" i="13"/>
  <c r="M120" i="13"/>
  <c r="N117" i="13"/>
  <c r="O116" i="13"/>
  <c r="N109" i="13"/>
  <c r="N156" i="13"/>
  <c r="N148" i="13"/>
  <c r="M144" i="13"/>
  <c r="N137" i="13"/>
  <c r="O136" i="13"/>
  <c r="O133" i="13"/>
  <c r="N181" i="13"/>
  <c r="M180" i="13"/>
  <c r="N173" i="13"/>
  <c r="N161" i="13"/>
  <c r="O160" i="13"/>
  <c r="N182" i="13"/>
  <c r="M205" i="13"/>
  <c r="N204" i="13"/>
  <c r="M201" i="13"/>
  <c r="M200" i="13"/>
  <c r="M197" i="13"/>
  <c r="M193" i="13"/>
  <c r="N188" i="13"/>
  <c r="O185" i="13"/>
  <c r="M184" i="13"/>
  <c r="O228" i="13"/>
  <c r="M225" i="13"/>
  <c r="M224" i="13"/>
  <c r="N212" i="13"/>
  <c r="N253" i="13"/>
  <c r="M240" i="13"/>
  <c r="N237" i="13"/>
  <c r="N281" i="13"/>
  <c r="M278" i="13"/>
  <c r="N265" i="13"/>
  <c r="M306" i="13"/>
  <c r="N305" i="13"/>
  <c r="O329" i="13"/>
  <c r="N326" i="13"/>
  <c r="N354" i="13"/>
  <c r="N378" i="13"/>
  <c r="O377" i="13"/>
  <c r="N405" i="13"/>
  <c r="M401" i="13"/>
  <c r="N429" i="13"/>
  <c r="N426" i="13"/>
  <c r="O502" i="13"/>
  <c r="O529" i="13"/>
  <c r="M526" i="13"/>
  <c r="N553" i="13"/>
  <c r="M606" i="13"/>
  <c r="O601" i="13"/>
  <c r="M630" i="13"/>
  <c r="M654" i="13"/>
  <c r="O681" i="13"/>
  <c r="N706" i="13"/>
  <c r="O705" i="13"/>
  <c r="N702" i="13"/>
  <c r="N701" i="13"/>
  <c r="M753" i="13"/>
  <c r="M806" i="13"/>
  <c r="O805" i="13"/>
  <c r="N801" i="13"/>
  <c r="O853" i="13"/>
  <c r="N877" i="13"/>
  <c r="M905" i="13"/>
  <c r="O901" i="13"/>
  <c r="M929" i="13"/>
  <c r="M926" i="13"/>
  <c r="N953" i="13"/>
  <c r="O978" i="13"/>
  <c r="M977" i="13"/>
  <c r="M1026" i="13"/>
  <c r="N1054" i="13"/>
  <c r="O1078" i="13"/>
  <c r="O1077" i="13"/>
  <c r="M1102" i="13"/>
  <c r="M1178" i="13"/>
  <c r="N1177" i="13"/>
  <c r="M1205" i="13"/>
  <c r="M1202" i="13"/>
  <c r="M1229" i="13"/>
  <c r="N1257" i="13"/>
  <c r="N1281" i="13"/>
  <c r="O1280" i="13"/>
  <c r="M1261" i="13"/>
  <c r="M1297" i="13"/>
  <c r="O1293" i="13"/>
  <c r="AO24" i="10"/>
  <c r="M412" i="13" s="1"/>
  <c r="AQ9" i="10"/>
  <c r="O1292" i="13"/>
  <c r="N1289" i="13"/>
  <c r="N1307" i="13"/>
  <c r="N1329" i="13"/>
  <c r="M1309" i="13"/>
  <c r="N1349" i="13"/>
  <c r="M1344" i="13"/>
  <c r="O1340" i="13"/>
  <c r="M1336" i="13"/>
  <c r="M1381" i="13"/>
  <c r="M1456" i="13"/>
  <c r="O1453" i="13"/>
  <c r="M1440" i="13"/>
  <c r="M1468" i="13"/>
  <c r="M1482" i="13"/>
  <c r="N1505" i="13"/>
  <c r="M1507" i="13"/>
  <c r="N1529" i="13"/>
  <c r="M1517" i="13"/>
  <c r="O1508" i="13"/>
  <c r="M1544" i="13"/>
  <c r="O1536" i="13"/>
  <c r="M1577" i="13"/>
  <c r="O1565" i="13"/>
  <c r="M1560" i="13"/>
  <c r="M1605" i="13"/>
  <c r="M1585" i="13"/>
  <c r="O1625" i="13"/>
  <c r="O1681" i="13"/>
  <c r="N1673" i="13"/>
  <c r="N1668" i="13"/>
  <c r="M1682" i="13"/>
  <c r="O1705" i="13"/>
  <c r="O1697" i="13"/>
  <c r="O1709" i="13"/>
  <c r="N1748" i="13"/>
  <c r="N1781" i="13"/>
  <c r="O1773" i="13"/>
  <c r="O1765" i="13"/>
  <c r="N1805" i="13"/>
  <c r="M1793" i="13"/>
  <c r="N1785" i="13"/>
  <c r="M1837" i="13"/>
  <c r="N1873" i="13"/>
  <c r="O1869" i="13"/>
  <c r="M1861" i="13"/>
  <c r="N1949" i="13"/>
  <c r="M1941" i="13"/>
  <c r="N1981" i="13"/>
  <c r="M1969" i="13"/>
  <c r="M1965" i="13"/>
  <c r="O2001" i="13"/>
  <c r="N1997" i="13"/>
  <c r="M1993" i="13"/>
  <c r="N1989" i="13"/>
  <c r="O2030" i="13"/>
  <c r="O2023" i="13"/>
  <c r="N2021" i="13"/>
  <c r="N2015" i="13"/>
  <c r="O2009" i="13"/>
  <c r="O2008" i="13"/>
  <c r="O2049" i="13"/>
  <c r="M2045" i="13"/>
  <c r="N2033" i="13"/>
  <c r="M2061" i="13"/>
  <c r="O2105" i="13"/>
  <c r="N2093" i="13"/>
  <c r="N2107" i="13"/>
  <c r="N2121" i="13"/>
  <c r="N2145" i="13"/>
  <c r="N2181" i="13"/>
  <c r="N2173" i="13"/>
  <c r="O2185" i="13"/>
  <c r="O2245" i="13"/>
  <c r="O2289" i="13"/>
  <c r="O2285" i="13"/>
  <c r="N2307" i="13"/>
  <c r="N2325" i="13"/>
  <c r="N2309" i="13"/>
  <c r="O2365" i="13"/>
  <c r="O2389" i="13"/>
  <c r="N2425" i="13"/>
  <c r="O2417" i="13"/>
  <c r="N2413" i="13"/>
  <c r="O2501" i="13"/>
  <c r="M12" i="11"/>
  <c r="O212" i="13"/>
  <c r="O193" i="13"/>
  <c r="O351" i="13"/>
  <c r="M73" i="13"/>
  <c r="M83" i="13"/>
  <c r="M156" i="13"/>
  <c r="O22" i="13"/>
  <c r="O52" i="13"/>
  <c r="O71" i="13"/>
  <c r="O96" i="13"/>
  <c r="O122" i="13"/>
  <c r="N115" i="13"/>
  <c r="O111" i="13"/>
  <c r="M155" i="13"/>
  <c r="N151" i="13"/>
  <c r="N139" i="13"/>
  <c r="N135" i="13"/>
  <c r="N157" i="13"/>
  <c r="N175" i="13"/>
  <c r="M171" i="13"/>
  <c r="N167" i="13"/>
  <c r="N163" i="13"/>
  <c r="M199" i="13"/>
  <c r="O195" i="13"/>
  <c r="N183" i="13"/>
  <c r="M223" i="13"/>
  <c r="O222" i="13"/>
  <c r="N219" i="13"/>
  <c r="O215" i="13"/>
  <c r="N211" i="13"/>
  <c r="M255" i="13"/>
  <c r="M251" i="13"/>
  <c r="O243" i="13"/>
  <c r="O272" i="13"/>
  <c r="M268" i="13"/>
  <c r="N264" i="13"/>
  <c r="M260" i="13"/>
  <c r="M300" i="13"/>
  <c r="M296" i="13"/>
  <c r="M288" i="13"/>
  <c r="O284" i="13"/>
  <c r="M328" i="13"/>
  <c r="N352" i="13"/>
  <c r="M380" i="13"/>
  <c r="N376" i="13"/>
  <c r="M404" i="13"/>
  <c r="O428" i="13"/>
  <c r="N452" i="13"/>
  <c r="O480" i="13"/>
  <c r="O476" i="13"/>
  <c r="M556" i="13"/>
  <c r="O552" i="13"/>
  <c r="N29" i="13"/>
  <c r="N38" i="13"/>
  <c r="O112" i="13"/>
  <c r="O153" i="13"/>
  <c r="M1856" i="13"/>
  <c r="N1848" i="13"/>
  <c r="N1840" i="13"/>
  <c r="O1920" i="13"/>
  <c r="O1916" i="13"/>
  <c r="M1952" i="13"/>
  <c r="N1964" i="13"/>
  <c r="M2072" i="13"/>
  <c r="O2060" i="13"/>
  <c r="N2088" i="13"/>
  <c r="N2120" i="13"/>
  <c r="O2108" i="13"/>
  <c r="M2180" i="13"/>
  <c r="N2176" i="13"/>
  <c r="N2256" i="13"/>
  <c r="O2248" i="13"/>
  <c r="N2244" i="13"/>
  <c r="N2260" i="13"/>
  <c r="N2380" i="13"/>
  <c r="M2382" i="13"/>
  <c r="O2392" i="13"/>
  <c r="N2424" i="13"/>
  <c r="O2408" i="13"/>
  <c r="M2452" i="13"/>
  <c r="O2464" i="13"/>
  <c r="N2460" i="13"/>
  <c r="N2482" i="13"/>
  <c r="O2484" i="13"/>
  <c r="M38" i="13"/>
  <c r="N46" i="13"/>
  <c r="O42" i="13"/>
  <c r="O121" i="13"/>
  <c r="O125" i="13"/>
  <c r="O61" i="13"/>
  <c r="N90" i="13"/>
  <c r="M86" i="13"/>
  <c r="O29" i="13"/>
  <c r="M46" i="13"/>
  <c r="N329" i="13"/>
  <c r="O201" i="13"/>
  <c r="AA18" i="11"/>
  <c r="O376" i="13"/>
  <c r="M28" i="13"/>
  <c r="N65" i="13"/>
  <c r="O34" i="13"/>
  <c r="N64" i="13"/>
  <c r="O64" i="13"/>
  <c r="N31" i="13"/>
  <c r="M31" i="13"/>
  <c r="O53" i="13"/>
  <c r="O104" i="13"/>
  <c r="O203" i="13"/>
  <c r="O218" i="13"/>
  <c r="O214" i="13"/>
  <c r="N214" i="13"/>
  <c r="N34" i="13"/>
  <c r="N136" i="13"/>
  <c r="O173" i="13"/>
  <c r="O35" i="13"/>
  <c r="M35" i="13"/>
  <c r="N98" i="13"/>
  <c r="N54" i="13"/>
  <c r="M378" i="13"/>
  <c r="O346" i="13"/>
  <c r="O248" i="13"/>
  <c r="X13" i="11"/>
  <c r="O55" i="13"/>
  <c r="O39" i="13"/>
  <c r="M39" i="13"/>
  <c r="N39" i="13"/>
  <c r="O69" i="13"/>
  <c r="M69" i="13"/>
  <c r="O94" i="13"/>
  <c r="M94" i="13"/>
  <c r="M152" i="13"/>
  <c r="N152" i="13"/>
  <c r="N141" i="13"/>
  <c r="M141" i="13"/>
  <c r="M165" i="13"/>
  <c r="O165" i="13"/>
  <c r="O229" i="13"/>
  <c r="M229" i="13"/>
  <c r="O353" i="13"/>
  <c r="N381" i="13"/>
  <c r="M381" i="13"/>
  <c r="N406" i="13"/>
  <c r="M406" i="13"/>
  <c r="N402" i="13"/>
  <c r="M402" i="13"/>
  <c r="N501" i="13"/>
  <c r="M501" i="13"/>
  <c r="M554" i="13"/>
  <c r="N554" i="13"/>
  <c r="N605" i="13"/>
  <c r="O605" i="13"/>
  <c r="N678" i="13"/>
  <c r="M678" i="13"/>
  <c r="O754" i="13"/>
  <c r="M754" i="13"/>
  <c r="N781" i="13"/>
  <c r="O781" i="13"/>
  <c r="O829" i="13"/>
  <c r="N829" i="13"/>
  <c r="N826" i="13"/>
  <c r="O826" i="13"/>
  <c r="O902" i="13"/>
  <c r="M902" i="13"/>
  <c r="O1005" i="13"/>
  <c r="M1005" i="13"/>
  <c r="N1002" i="13"/>
  <c r="M1002" i="13"/>
  <c r="M1001" i="13"/>
  <c r="N1001" i="13"/>
  <c r="O1029" i="13"/>
  <c r="N1029" i="13"/>
  <c r="M1101" i="13"/>
  <c r="N1101" i="13"/>
  <c r="N1130" i="13"/>
  <c r="M1130" i="13"/>
  <c r="N1181" i="13"/>
  <c r="M1181" i="13"/>
  <c r="O1201" i="13"/>
  <c r="M1201" i="13"/>
  <c r="O1226" i="13"/>
  <c r="N1226" i="13"/>
  <c r="O247" i="13"/>
  <c r="O242" i="13"/>
  <c r="O303" i="13"/>
  <c r="O292" i="13"/>
  <c r="O2500" i="13"/>
  <c r="N2496" i="13"/>
  <c r="M26" i="13"/>
  <c r="N26" i="13"/>
  <c r="O14" i="13"/>
  <c r="N44" i="13"/>
  <c r="M44" i="13"/>
  <c r="O75" i="13"/>
  <c r="N75" i="13"/>
  <c r="O100" i="13"/>
  <c r="N100" i="13"/>
  <c r="N126" i="13"/>
  <c r="M126" i="13"/>
  <c r="O114" i="13"/>
  <c r="O147" i="13"/>
  <c r="N147" i="13"/>
  <c r="N146" i="13"/>
  <c r="M146" i="13"/>
  <c r="O143" i="13"/>
  <c r="N143" i="13"/>
  <c r="M178" i="13"/>
  <c r="N178" i="13"/>
  <c r="N158" i="13"/>
  <c r="M158" i="13"/>
  <c r="O202" i="13"/>
  <c r="M202" i="13"/>
  <c r="O191" i="13"/>
  <c r="M187" i="13"/>
  <c r="O187" i="13"/>
  <c r="O227" i="13"/>
  <c r="N227" i="13"/>
  <c r="O555" i="13"/>
  <c r="N555" i="13"/>
  <c r="O399" i="13"/>
  <c r="P9" i="11"/>
  <c r="O368" i="13"/>
  <c r="O340" i="13"/>
  <c r="O348" i="13"/>
  <c r="O157" i="13"/>
  <c r="M23" i="13"/>
  <c r="O314" i="13"/>
  <c r="M264" i="13"/>
  <c r="M122" i="13"/>
  <c r="M139" i="13"/>
  <c r="N37" i="13"/>
  <c r="O199" i="13"/>
  <c r="M71" i="13"/>
  <c r="N260" i="13"/>
  <c r="M283" i="13"/>
  <c r="O151" i="13"/>
  <c r="O183" i="13"/>
  <c r="O146" i="13"/>
  <c r="O142" i="13"/>
  <c r="O110" i="13"/>
  <c r="O257" i="13"/>
  <c r="O168" i="13"/>
  <c r="N243" i="13"/>
  <c r="O260" i="13"/>
  <c r="M295" i="13"/>
  <c r="O300" i="13"/>
  <c r="N428" i="13"/>
  <c r="N250" i="13"/>
  <c r="M218" i="13"/>
  <c r="O263" i="13"/>
  <c r="N296" i="13"/>
  <c r="M376" i="13"/>
  <c r="M53" i="13"/>
  <c r="M174" i="13"/>
  <c r="N122" i="13"/>
  <c r="M143" i="13"/>
  <c r="M88" i="13"/>
  <c r="O240" i="13"/>
  <c r="M259" i="13"/>
  <c r="M215" i="13"/>
  <c r="N288" i="13"/>
  <c r="O264" i="13"/>
  <c r="O175" i="13"/>
  <c r="O138" i="13"/>
  <c r="M63" i="13"/>
  <c r="O118" i="13"/>
  <c r="M27" i="13"/>
  <c r="O51" i="13"/>
  <c r="M552" i="13"/>
  <c r="M104" i="13"/>
  <c r="O26" i="13"/>
  <c r="O354" i="13"/>
  <c r="O531" i="13"/>
  <c r="O17" i="13"/>
  <c r="O426" i="13"/>
  <c r="O31" i="13"/>
  <c r="M50" i="13"/>
  <c r="O50" i="13"/>
  <c r="N80" i="13"/>
  <c r="M80" i="13"/>
  <c r="O103" i="13"/>
  <c r="N103" i="13"/>
  <c r="O91" i="13"/>
  <c r="O145" i="13"/>
  <c r="M176" i="13"/>
  <c r="O176" i="13"/>
  <c r="O266" i="13"/>
  <c r="M302" i="13"/>
  <c r="O302" i="13"/>
  <c r="O301" i="13"/>
  <c r="M301" i="13"/>
  <c r="M330" i="13"/>
  <c r="O330" i="13"/>
  <c r="O430" i="13"/>
  <c r="N430" i="13"/>
  <c r="O481" i="13"/>
  <c r="M481" i="13"/>
  <c r="O478" i="13"/>
  <c r="M478" i="13"/>
  <c r="O530" i="13"/>
  <c r="M530" i="13"/>
  <c r="O581" i="13"/>
  <c r="N581" i="13"/>
  <c r="M578" i="13"/>
  <c r="O578" i="13"/>
  <c r="O577" i="13"/>
  <c r="M577" i="13"/>
  <c r="N602" i="13"/>
  <c r="M602" i="13"/>
  <c r="M801" i="13"/>
  <c r="O801" i="13"/>
  <c r="M854" i="13"/>
  <c r="N854" i="13"/>
  <c r="O854" i="13"/>
  <c r="O878" i="13"/>
  <c r="N878" i="13"/>
  <c r="N954" i="13"/>
  <c r="M954" i="13"/>
  <c r="N1106" i="13"/>
  <c r="O1106" i="13"/>
  <c r="N1102" i="13"/>
  <c r="O1102" i="13"/>
  <c r="N1129" i="13"/>
  <c r="M1129" i="13"/>
  <c r="M1153" i="13"/>
  <c r="O1153" i="13"/>
  <c r="O1177" i="13"/>
  <c r="M1177" i="13"/>
  <c r="O1230" i="13"/>
  <c r="M1230" i="13"/>
  <c r="O19" i="13"/>
  <c r="O15" i="13"/>
  <c r="M11" i="13"/>
  <c r="N22" i="13"/>
  <c r="N18" i="13"/>
  <c r="N14" i="13"/>
  <c r="O10" i="13"/>
  <c r="N52" i="13"/>
  <c r="N71" i="13"/>
  <c r="O158" i="13"/>
  <c r="O297" i="13"/>
  <c r="M275" i="13"/>
  <c r="O194" i="13"/>
  <c r="M135" i="13"/>
  <c r="O139" i="13"/>
  <c r="N234" i="13"/>
  <c r="N268" i="13"/>
  <c r="M222" i="13"/>
  <c r="O380" i="13"/>
  <c r="O163" i="13"/>
  <c r="M163" i="13"/>
  <c r="N138" i="13"/>
  <c r="M186" i="13"/>
  <c r="O58" i="13"/>
  <c r="M150" i="13"/>
  <c r="O40" i="13"/>
  <c r="M93" i="13"/>
  <c r="O48" i="13"/>
  <c r="N238" i="13"/>
  <c r="O262" i="13"/>
  <c r="N187" i="13"/>
  <c r="O170" i="13"/>
  <c r="N171" i="13"/>
  <c r="N199" i="13"/>
  <c r="N56" i="13"/>
  <c r="O105" i="13"/>
  <c r="N527" i="13"/>
  <c r="O44" i="13"/>
  <c r="N203" i="13"/>
  <c r="M154" i="13"/>
  <c r="M185" i="13"/>
  <c r="N110" i="13"/>
  <c r="O54" i="13"/>
  <c r="O305" i="13"/>
  <c r="N201" i="13"/>
  <c r="N1682" i="13"/>
  <c r="O137" i="13"/>
  <c r="M580" i="13"/>
  <c r="N579" i="13"/>
  <c r="N576" i="13"/>
  <c r="M604" i="13"/>
  <c r="M603" i="13"/>
  <c r="N656" i="13"/>
  <c r="O680" i="13"/>
  <c r="O676" i="13"/>
  <c r="N704" i="13"/>
  <c r="O728" i="13"/>
  <c r="N751" i="13"/>
  <c r="M779" i="13"/>
  <c r="O776" i="13"/>
  <c r="O804" i="13"/>
  <c r="O803" i="13"/>
  <c r="M828" i="13"/>
  <c r="M827" i="13"/>
  <c r="M856" i="13"/>
  <c r="O855" i="13"/>
  <c r="N852" i="13"/>
  <c r="O851" i="13"/>
  <c r="M931" i="13"/>
  <c r="O952" i="13"/>
  <c r="O951" i="13"/>
  <c r="O980" i="13"/>
  <c r="O1004" i="13"/>
  <c r="N1028" i="13"/>
  <c r="O1027" i="13"/>
  <c r="N1055" i="13"/>
  <c r="O1052" i="13"/>
  <c r="O1051" i="13"/>
  <c r="M1076" i="13"/>
  <c r="O1127" i="13"/>
  <c r="M1155" i="13"/>
  <c r="O1152" i="13"/>
  <c r="O1151" i="13"/>
  <c r="O1180" i="13"/>
  <c r="O1179" i="13"/>
  <c r="O1176" i="13"/>
  <c r="M1203" i="13"/>
  <c r="O1228" i="13"/>
  <c r="M1256" i="13"/>
  <c r="N1382" i="13"/>
  <c r="M1382" i="13"/>
  <c r="N1407" i="13"/>
  <c r="O1407" i="13"/>
  <c r="M1582" i="13"/>
  <c r="N1582" i="13"/>
  <c r="O1589" i="13"/>
  <c r="N1589" i="13"/>
  <c r="O1607" i="13"/>
  <c r="N1607" i="13"/>
  <c r="N1656" i="13"/>
  <c r="M1656" i="13"/>
  <c r="O1707" i="13"/>
  <c r="M1707" i="13"/>
  <c r="N1707" i="13"/>
  <c r="M1724" i="13"/>
  <c r="N1724" i="13"/>
  <c r="M1782" i="13"/>
  <c r="N1782" i="13"/>
  <c r="M1807" i="13"/>
  <c r="N1807" i="13"/>
  <c r="N1852" i="13"/>
  <c r="O1852" i="13"/>
  <c r="O1844" i="13"/>
  <c r="N1844" i="13"/>
  <c r="M1882" i="13"/>
  <c r="N1882" i="13"/>
  <c r="O1882" i="13"/>
  <c r="M1907" i="13"/>
  <c r="N1907" i="13"/>
  <c r="O1907" i="13"/>
  <c r="O1982" i="13"/>
  <c r="M1982" i="13"/>
  <c r="M2007" i="13"/>
  <c r="N2007" i="13"/>
  <c r="N2082" i="13"/>
  <c r="M2082" i="13"/>
  <c r="O2207" i="13"/>
  <c r="M2207" i="13"/>
  <c r="N2207" i="13"/>
  <c r="M2353" i="13"/>
  <c r="O2353" i="13"/>
  <c r="M2407" i="13"/>
  <c r="N2407" i="13"/>
  <c r="M2468" i="13"/>
  <c r="O2468" i="13"/>
  <c r="O416" i="13"/>
  <c r="O32" i="13"/>
  <c r="M22" i="13"/>
  <c r="O18" i="13"/>
  <c r="M14" i="13"/>
  <c r="M7" i="13"/>
  <c r="N104" i="13"/>
  <c r="M100" i="13"/>
  <c r="N130" i="13"/>
  <c r="O28" i="13"/>
  <c r="M75" i="13"/>
  <c r="M66" i="13"/>
  <c r="N36" i="13"/>
  <c r="N74" i="13"/>
  <c r="M49" i="13"/>
  <c r="O290" i="13"/>
  <c r="M67" i="13"/>
  <c r="M123" i="13"/>
  <c r="O41" i="13"/>
  <c r="N119" i="13"/>
  <c r="O287" i="13"/>
  <c r="O295" i="13"/>
  <c r="M219" i="13"/>
  <c r="N287" i="13"/>
  <c r="O88" i="13"/>
  <c r="O93" i="13"/>
  <c r="N162" i="13"/>
  <c r="O123" i="13"/>
  <c r="O527" i="13"/>
  <c r="N303" i="13"/>
  <c r="M92" i="13"/>
  <c r="N63" i="13"/>
  <c r="O30" i="13"/>
  <c r="M30" i="13"/>
  <c r="O328" i="13"/>
  <c r="O251" i="13"/>
  <c r="M352" i="13"/>
  <c r="N728" i="13"/>
  <c r="O167" i="13"/>
  <c r="O74" i="13"/>
  <c r="N206" i="13"/>
  <c r="O931" i="13"/>
  <c r="O455" i="13"/>
  <c r="O2107" i="13"/>
  <c r="O1307" i="13"/>
  <c r="N1507" i="13"/>
  <c r="N2382" i="13"/>
  <c r="M1257" i="13"/>
  <c r="N101" i="13"/>
  <c r="M101" i="13"/>
  <c r="O131" i="13"/>
  <c r="M131" i="13"/>
  <c r="N231" i="13"/>
  <c r="O231" i="13"/>
  <c r="M226" i="13"/>
  <c r="N226" i="13"/>
  <c r="O226" i="13"/>
  <c r="M232" i="13"/>
  <c r="N232" i="13"/>
  <c r="N304" i="13"/>
  <c r="O304" i="13"/>
  <c r="M304" i="13"/>
  <c r="O331" i="13"/>
  <c r="N331" i="13"/>
  <c r="M327" i="13"/>
  <c r="O327" i="13"/>
  <c r="O356" i="13"/>
  <c r="N356" i="13"/>
  <c r="M356" i="13"/>
  <c r="N355" i="13"/>
  <c r="M355" i="13"/>
  <c r="M427" i="13"/>
  <c r="N427" i="13"/>
  <c r="O504" i="13"/>
  <c r="N504" i="13"/>
  <c r="M627" i="13"/>
  <c r="O627" i="13"/>
  <c r="N655" i="13"/>
  <c r="M655" i="13"/>
  <c r="O756" i="13"/>
  <c r="M756" i="13"/>
  <c r="N752" i="13"/>
  <c r="O752" i="13"/>
  <c r="M880" i="13"/>
  <c r="N880" i="13"/>
  <c r="M904" i="13"/>
  <c r="N904" i="13"/>
  <c r="N979" i="13"/>
  <c r="M979" i="13"/>
  <c r="N1231" i="13"/>
  <c r="O1231" i="13"/>
  <c r="O6" i="11"/>
  <c r="O89" i="13"/>
  <c r="O190" i="13"/>
  <c r="M114" i="13"/>
  <c r="N85" i="13"/>
  <c r="N78" i="13"/>
  <c r="N70" i="13"/>
  <c r="O115" i="13"/>
  <c r="M36" i="13"/>
  <c r="O135" i="13"/>
  <c r="M84" i="13"/>
  <c r="N58" i="13"/>
  <c r="O134" i="13"/>
  <c r="N49" i="13"/>
  <c r="N403" i="13"/>
  <c r="N202" i="13"/>
  <c r="O427" i="13"/>
  <c r="O117" i="13"/>
  <c r="O655" i="13"/>
  <c r="N279" i="13"/>
  <c r="O451" i="13"/>
  <c r="O279" i="13"/>
  <c r="O154" i="13"/>
  <c r="N756" i="13"/>
  <c r="N980" i="13"/>
  <c r="M431" i="13"/>
  <c r="O604" i="13"/>
  <c r="M203" i="13"/>
  <c r="M231" i="13"/>
  <c r="M282" i="13"/>
  <c r="M182" i="13"/>
  <c r="M5" i="11"/>
  <c r="O37" i="13"/>
  <c r="M82" i="13"/>
  <c r="N263" i="13"/>
  <c r="O223" i="13"/>
  <c r="M211" i="13"/>
  <c r="M159" i="13"/>
  <c r="O119" i="13"/>
  <c r="N111" i="13"/>
  <c r="M107" i="13"/>
  <c r="O59" i="13"/>
  <c r="AQ14" i="10"/>
  <c r="AQ10" i="10"/>
  <c r="AQ8" i="10"/>
  <c r="M207" i="13"/>
  <c r="O207" i="13"/>
  <c r="M2360" i="13"/>
  <c r="N1688" i="13"/>
  <c r="M1808" i="13"/>
  <c r="O1648" i="13"/>
  <c r="N1304" i="13"/>
  <c r="M2465" i="13"/>
  <c r="O1506" i="13"/>
  <c r="O1593" i="13"/>
  <c r="M1891" i="13"/>
  <c r="O2299" i="13"/>
  <c r="O2128" i="13"/>
  <c r="M2188" i="13"/>
  <c r="M1908" i="13"/>
  <c r="M1412" i="13"/>
  <c r="N1548" i="13"/>
  <c r="M1596" i="13"/>
  <c r="N1816" i="13"/>
  <c r="O1328" i="13"/>
  <c r="M1378" i="13"/>
  <c r="O1418" i="13"/>
  <c r="N2203" i="13"/>
  <c r="M1855" i="13"/>
  <c r="M2018" i="13"/>
  <c r="N1323" i="13"/>
  <c r="M1951" i="13"/>
  <c r="M2089" i="13"/>
  <c r="O1522" i="13"/>
  <c r="M2035" i="13"/>
  <c r="N1754" i="13"/>
  <c r="M1995" i="13"/>
  <c r="N2312" i="13"/>
  <c r="M1896" i="13"/>
  <c r="M2164" i="13"/>
  <c r="O1472" i="13"/>
  <c r="O1708" i="13"/>
  <c r="M1788" i="13"/>
  <c r="O1636" i="13"/>
  <c r="N1500" i="13"/>
  <c r="O1288" i="13"/>
  <c r="M1692" i="13"/>
  <c r="O1446" i="13"/>
  <c r="N2083" i="13"/>
  <c r="M2380" i="13"/>
  <c r="M1816" i="13"/>
  <c r="N1436" i="13"/>
  <c r="O1624" i="13"/>
  <c r="O1604" i="13"/>
  <c r="O1296" i="13"/>
  <c r="M1620" i="13"/>
  <c r="O2220" i="13"/>
  <c r="O1492" i="13"/>
  <c r="M2420" i="13"/>
  <c r="M2201" i="13"/>
  <c r="N1411" i="13"/>
  <c r="M2297" i="13"/>
  <c r="M1621" i="13"/>
  <c r="M1851" i="13"/>
  <c r="O1493" i="13"/>
  <c r="M2310" i="13"/>
  <c r="O1343" i="13"/>
  <c r="N1925" i="13"/>
  <c r="N2167" i="13"/>
  <c r="O1358" i="13"/>
  <c r="N1825" i="13"/>
  <c r="N1641" i="13"/>
  <c r="M1639" i="13"/>
  <c r="O1766" i="13"/>
  <c r="M1734" i="13"/>
  <c r="N1571" i="13"/>
  <c r="O1853" i="13"/>
  <c r="O1591" i="13"/>
  <c r="O1429" i="13"/>
  <c r="M2371" i="13"/>
  <c r="M1345" i="13"/>
  <c r="O1539" i="13"/>
  <c r="N2359" i="13"/>
  <c r="O1661" i="13"/>
  <c r="N1737" i="13"/>
  <c r="N1995" i="13"/>
  <c r="N1813" i="13"/>
  <c r="O1361" i="13"/>
  <c r="M2042" i="13"/>
  <c r="M2283" i="13"/>
  <c r="M1417" i="13"/>
  <c r="N2379" i="13"/>
  <c r="O2259" i="13"/>
  <c r="N1362" i="13"/>
  <c r="M1491" i="13"/>
  <c r="O1371" i="13"/>
  <c r="M1838" i="13"/>
  <c r="N1677" i="13"/>
  <c r="N2346" i="13"/>
  <c r="M2113" i="13"/>
  <c r="N1966" i="13"/>
  <c r="M1434" i="13"/>
  <c r="O1434" i="13"/>
  <c r="O1614" i="13"/>
  <c r="N2483" i="13"/>
  <c r="M1534" i="13"/>
  <c r="M2191" i="13"/>
  <c r="N2115" i="13"/>
  <c r="M1759" i="13"/>
  <c r="O1283" i="13"/>
  <c r="M1533" i="13"/>
  <c r="N2034" i="13"/>
  <c r="M2267" i="13"/>
  <c r="O1369" i="13"/>
  <c r="O2399" i="13"/>
  <c r="M2299" i="13"/>
  <c r="N1377" i="13"/>
  <c r="N1735" i="13"/>
  <c r="M1363" i="13"/>
  <c r="N1542" i="13"/>
  <c r="M1629" i="13"/>
  <c r="O2325" i="13"/>
  <c r="O2046" i="13"/>
  <c r="N1929" i="13"/>
  <c r="M1334" i="13"/>
  <c r="O1642" i="13"/>
  <c r="M1675" i="13"/>
  <c r="M1967" i="13"/>
  <c r="O1537" i="13"/>
  <c r="O1354" i="13"/>
  <c r="M2115" i="13"/>
  <c r="O1442" i="13"/>
  <c r="O1587" i="13"/>
  <c r="N1774" i="13"/>
  <c r="N1449" i="13"/>
  <c r="N1743" i="13"/>
  <c r="N1574" i="13"/>
  <c r="O1534" i="13"/>
  <c r="O1735" i="13"/>
  <c r="M1742" i="13"/>
  <c r="O1486" i="13"/>
  <c r="N1763" i="13"/>
  <c r="M1662" i="13"/>
  <c r="O1783" i="13"/>
  <c r="O1729" i="13"/>
  <c r="N1895" i="13"/>
  <c r="O2034" i="13"/>
  <c r="O1837" i="13"/>
  <c r="N2362" i="13"/>
  <c r="O2354" i="13"/>
  <c r="N1980" i="13"/>
  <c r="O1874" i="13"/>
  <c r="M2462" i="13"/>
  <c r="O1887" i="13"/>
  <c r="M2146" i="13"/>
  <c r="N2474" i="13"/>
  <c r="M2229" i="13"/>
  <c r="O2062" i="13"/>
  <c r="M1410" i="13"/>
  <c r="O1533" i="13"/>
  <c r="N2258" i="13"/>
  <c r="O2309" i="13"/>
  <c r="N1901" i="13"/>
  <c r="N2064" i="13"/>
  <c r="M1380" i="13"/>
  <c r="M1475" i="13"/>
  <c r="N1939" i="13"/>
  <c r="N2214" i="13"/>
  <c r="N2193" i="13"/>
  <c r="N2406" i="13"/>
  <c r="O2273" i="13"/>
  <c r="O2143" i="13"/>
  <c r="M2500" i="13"/>
  <c r="O1875" i="13"/>
  <c r="N1491" i="13"/>
  <c r="O1945" i="13"/>
  <c r="O1381" i="13"/>
  <c r="M2013" i="13"/>
  <c r="M2083" i="13"/>
  <c r="M1437" i="13"/>
  <c r="O1483" i="13"/>
  <c r="M1774" i="13"/>
  <c r="M1567" i="13"/>
  <c r="N1850" i="13"/>
  <c r="N1621" i="13"/>
  <c r="N1959" i="13"/>
  <c r="N1429" i="13"/>
  <c r="M1850" i="13"/>
  <c r="N1859" i="13"/>
  <c r="M1738" i="13"/>
  <c r="N2303" i="13"/>
  <c r="N1650" i="13"/>
  <c r="O1639" i="13"/>
  <c r="M1429" i="13"/>
  <c r="O1737" i="13"/>
  <c r="O2483" i="13"/>
  <c r="N1541" i="13"/>
  <c r="N2267" i="13"/>
  <c r="M1747" i="13"/>
  <c r="N1369" i="13"/>
  <c r="M1753" i="13"/>
  <c r="N2399" i="13"/>
  <c r="O1751" i="13"/>
  <c r="N1319" i="13"/>
  <c r="M1713" i="13"/>
  <c r="N1950" i="13"/>
  <c r="O1871" i="13"/>
  <c r="O1649" i="13"/>
  <c r="M2066" i="13"/>
  <c r="N2353" i="13"/>
  <c r="N2489" i="13"/>
  <c r="N2125" i="13"/>
  <c r="M2309" i="13"/>
  <c r="N1934" i="13"/>
  <c r="M2234" i="13"/>
  <c r="O2505" i="13"/>
  <c r="O1904" i="13"/>
  <c r="N1583" i="13"/>
  <c r="M1478" i="13"/>
  <c r="M2221" i="13"/>
  <c r="M2446" i="13"/>
  <c r="N1953" i="13"/>
  <c r="N2166" i="13"/>
  <c r="O1375" i="13"/>
  <c r="M2119" i="13"/>
  <c r="N2245" i="13"/>
  <c r="N2470" i="13"/>
  <c r="N1941" i="13"/>
  <c r="M2225" i="13"/>
  <c r="O2441" i="13"/>
  <c r="O2129" i="13"/>
  <c r="M2358" i="13"/>
  <c r="M2471" i="13"/>
  <c r="N2087" i="13"/>
  <c r="O1566" i="13"/>
  <c r="M2053" i="13"/>
  <c r="M2325" i="13"/>
  <c r="O2497" i="13"/>
  <c r="M2374" i="13"/>
  <c r="O2313" i="13"/>
  <c r="N1885" i="13"/>
  <c r="M1630" i="13"/>
  <c r="O2104" i="13"/>
  <c r="M1505" i="13"/>
  <c r="M1576" i="13"/>
  <c r="M1467" i="13"/>
  <c r="N1839" i="13"/>
  <c r="M2451" i="13"/>
  <c r="N2422" i="13"/>
  <c r="N2185" i="13"/>
  <c r="M2422" i="13"/>
  <c r="O2314" i="13"/>
  <c r="O2227" i="13"/>
  <c r="N2152" i="13"/>
  <c r="O2027" i="13"/>
  <c r="N1940" i="13"/>
  <c r="O1843" i="13"/>
  <c r="O1752" i="13"/>
  <c r="O1896" i="13"/>
  <c r="O2141" i="13"/>
  <c r="N1375" i="13"/>
  <c r="O2449" i="13"/>
  <c r="M2174" i="13"/>
  <c r="O2037" i="13"/>
  <c r="M1342" i="13"/>
  <c r="O1315" i="13"/>
  <c r="M2278" i="13"/>
  <c r="N2246" i="13"/>
  <c r="M1761" i="13"/>
  <c r="N2080" i="13"/>
  <c r="M1364" i="13"/>
  <c r="O1763" i="13"/>
  <c r="N2322" i="13"/>
  <c r="O2431" i="13"/>
  <c r="O2243" i="13"/>
  <c r="O2031" i="13"/>
  <c r="N1890" i="13"/>
  <c r="N1786" i="13"/>
  <c r="M2450" i="13"/>
  <c r="N2378" i="13"/>
  <c r="M1961" i="13"/>
  <c r="O1611" i="13"/>
  <c r="N2085" i="13"/>
  <c r="M1486" i="13"/>
  <c r="N1706" i="13"/>
  <c r="O1548" i="13"/>
  <c r="N2036" i="13"/>
  <c r="M1915" i="13"/>
  <c r="M1513" i="13"/>
  <c r="M2489" i="13"/>
  <c r="M1791" i="13"/>
  <c r="N2221" i="13"/>
  <c r="M1949" i="13"/>
  <c r="O2450" i="13"/>
  <c r="O2333" i="13"/>
  <c r="N2367" i="13"/>
  <c r="M1970" i="13"/>
  <c r="O2502" i="13"/>
  <c r="M1514" i="13"/>
  <c r="M1397" i="13"/>
  <c r="M1435" i="13"/>
  <c r="N2347" i="13"/>
  <c r="N2201" i="13"/>
  <c r="O2331" i="13"/>
  <c r="O2136" i="13"/>
  <c r="N2006" i="13"/>
  <c r="N1865" i="13"/>
  <c r="N1744" i="13"/>
  <c r="M2117" i="13"/>
  <c r="O2503" i="13"/>
  <c r="O1415" i="13"/>
  <c r="M2019" i="13"/>
  <c r="M2361" i="13"/>
  <c r="M1377" i="13"/>
  <c r="O1456" i="13"/>
  <c r="O2469" i="13"/>
  <c r="M2244" i="13"/>
  <c r="M2211" i="13"/>
  <c r="M2106" i="13"/>
  <c r="M2444" i="13"/>
  <c r="O2343" i="13"/>
  <c r="O2265" i="13"/>
  <c r="O2160" i="13"/>
  <c r="O2061" i="13"/>
  <c r="N1965" i="13"/>
  <c r="O1868" i="13"/>
  <c r="O1777" i="13"/>
  <c r="M2238" i="13"/>
  <c r="N2170" i="13"/>
  <c r="M1877" i="13"/>
  <c r="M1518" i="13"/>
  <c r="N2076" i="13"/>
  <c r="M1401" i="13"/>
  <c r="M1360" i="13"/>
  <c r="M1439" i="13"/>
  <c r="O1759" i="13"/>
  <c r="N2351" i="13"/>
  <c r="N2318" i="13"/>
  <c r="N2445" i="13"/>
  <c r="M2370" i="13"/>
  <c r="O2459" i="13"/>
  <c r="N1306" i="13"/>
  <c r="M2181" i="13"/>
  <c r="O1606" i="13"/>
  <c r="N2116" i="13"/>
  <c r="O1696" i="13"/>
  <c r="O1903" i="13"/>
  <c r="M1892" i="13"/>
  <c r="N1424" i="13"/>
  <c r="O1262" i="13"/>
  <c r="N1270" i="13"/>
  <c r="O1498" i="13"/>
  <c r="O2115" i="13"/>
  <c r="M2416" i="13"/>
  <c r="M2197" i="13"/>
  <c r="M1442" i="13"/>
  <c r="M2384" i="13"/>
  <c r="O1652" i="13"/>
  <c r="M2068" i="13"/>
  <c r="M2388" i="13"/>
  <c r="N1440" i="13"/>
  <c r="N2292" i="13"/>
  <c r="M2466" i="13"/>
  <c r="M1424" i="13"/>
  <c r="O1845" i="13"/>
  <c r="N1883" i="13"/>
  <c r="O1335" i="13"/>
  <c r="O2203" i="13"/>
  <c r="O1538" i="13"/>
  <c r="N1285" i="13"/>
  <c r="N1783" i="13"/>
  <c r="M2101" i="13"/>
  <c r="N1537" i="13"/>
  <c r="O1959" i="13"/>
  <c r="N2208" i="13"/>
  <c r="N2320" i="13"/>
  <c r="N1820" i="13"/>
  <c r="N1784" i="13"/>
  <c r="O1646" i="13"/>
  <c r="O1656" i="13"/>
  <c r="M2304" i="13"/>
  <c r="O1372" i="13"/>
  <c r="O1700" i="13"/>
  <c r="M1392" i="13"/>
  <c r="O1654" i="13"/>
  <c r="N2388" i="13"/>
  <c r="N1920" i="13"/>
  <c r="O2312" i="13"/>
  <c r="M1592" i="13"/>
  <c r="M2296" i="13"/>
  <c r="N1604" i="13"/>
  <c r="N1524" i="13"/>
  <c r="N2212" i="13"/>
  <c r="N1696" i="13"/>
  <c r="N1316" i="13"/>
  <c r="O1535" i="13"/>
  <c r="O1433" i="13"/>
  <c r="M1306" i="13"/>
  <c r="M2430" i="13"/>
  <c r="O1665" i="13"/>
  <c r="O1273" i="13"/>
  <c r="N1573" i="13"/>
  <c r="M2459" i="13"/>
  <c r="O1342" i="13"/>
  <c r="M2026" i="13"/>
  <c r="N2099" i="13"/>
  <c r="O1441" i="13"/>
  <c r="N1481" i="13"/>
  <c r="O1741" i="13"/>
  <c r="M1571" i="13"/>
  <c r="M1854" i="13"/>
  <c r="O1491" i="13"/>
  <c r="N1387" i="13"/>
  <c r="M1370" i="13"/>
  <c r="M1391" i="13"/>
  <c r="M1875" i="13"/>
  <c r="M2075" i="13"/>
  <c r="O1505" i="13"/>
  <c r="N1359" i="13"/>
  <c r="M2171" i="13"/>
  <c r="O1829" i="13"/>
  <c r="O1987" i="13"/>
  <c r="O1478" i="13"/>
  <c r="O1559" i="13"/>
  <c r="O2127" i="13"/>
  <c r="N1770" i="13"/>
  <c r="O1651" i="13"/>
  <c r="M1763" i="13"/>
  <c r="O1666" i="13"/>
  <c r="N1437" i="13"/>
  <c r="O1803" i="13"/>
  <c r="M1678" i="13"/>
  <c r="O2383" i="13"/>
  <c r="N1311" i="13"/>
  <c r="M1942" i="13"/>
  <c r="N1758" i="13"/>
  <c r="M2449" i="13"/>
  <c r="O2133" i="13"/>
  <c r="M2037" i="13"/>
  <c r="M2147" i="13"/>
  <c r="M1674" i="13"/>
  <c r="N1834" i="13"/>
  <c r="O1422" i="13"/>
  <c r="M2051" i="13"/>
  <c r="N2499" i="13"/>
  <c r="N1299" i="13"/>
  <c r="O1717" i="13"/>
  <c r="N1373" i="13"/>
  <c r="M1895" i="13"/>
  <c r="M1762" i="13"/>
  <c r="M1358" i="13"/>
  <c r="O1963" i="13"/>
  <c r="N1645" i="13"/>
  <c r="N1675" i="13"/>
  <c r="M1979" i="13"/>
  <c r="N1562" i="13"/>
  <c r="N1887" i="13"/>
  <c r="N1858" i="13"/>
  <c r="M1721" i="13"/>
  <c r="O2338" i="13"/>
  <c r="N2024" i="13"/>
  <c r="O1301" i="13"/>
  <c r="O1770" i="13"/>
  <c r="N1462" i="13"/>
  <c r="O1291" i="13"/>
  <c r="N1697" i="13"/>
  <c r="N1473" i="13"/>
  <c r="M1991" i="13"/>
  <c r="O1333" i="13"/>
  <c r="N2259" i="13"/>
  <c r="N1653" i="13"/>
  <c r="O1858" i="13"/>
  <c r="N1717" i="13"/>
  <c r="M1587" i="13"/>
  <c r="N1809" i="13"/>
  <c r="O1669" i="13"/>
  <c r="N1635" i="13"/>
  <c r="N1821" i="13"/>
  <c r="N1687" i="13"/>
  <c r="M1733" i="13"/>
  <c r="M1699" i="13"/>
  <c r="M2153" i="13"/>
  <c r="O1949" i="13"/>
  <c r="N2450" i="13"/>
  <c r="O2378" i="13"/>
  <c r="M2103" i="13"/>
  <c r="N2012" i="13"/>
  <c r="O2498" i="13"/>
  <c r="M1691" i="13"/>
  <c r="O2209" i="13"/>
  <c r="N1833" i="13"/>
  <c r="N2429" i="13"/>
  <c r="N2354" i="13"/>
  <c r="N1976" i="13"/>
  <c r="O1838" i="13"/>
  <c r="N2466" i="13"/>
  <c r="N2129" i="13"/>
  <c r="O1419" i="13"/>
  <c r="N2364" i="13"/>
  <c r="O1461" i="13"/>
  <c r="M1543" i="13"/>
  <c r="N2247" i="13"/>
  <c r="O2430" i="13"/>
  <c r="N2285" i="13"/>
  <c r="O2347" i="13"/>
  <c r="N2236" i="13"/>
  <c r="O2114" i="13"/>
  <c r="N1561" i="13"/>
  <c r="O1553" i="13"/>
  <c r="O1275" i="13"/>
  <c r="O2427" i="13"/>
  <c r="O1489" i="13"/>
  <c r="M2405" i="13"/>
  <c r="N1975" i="13"/>
  <c r="O1529" i="13"/>
  <c r="O2283" i="13"/>
  <c r="O2275" i="13"/>
  <c r="O1373" i="13"/>
  <c r="M2359" i="13"/>
  <c r="N1829" i="13"/>
  <c r="M1643" i="13"/>
  <c r="O1513" i="13"/>
  <c r="N1498" i="13"/>
  <c r="O1699" i="13"/>
  <c r="O1629" i="13"/>
  <c r="M1954" i="13"/>
  <c r="M2059" i="13"/>
  <c r="M1746" i="13"/>
  <c r="N2047" i="13"/>
  <c r="N1579" i="13"/>
  <c r="N1490" i="13"/>
  <c r="N1854" i="13"/>
  <c r="M2159" i="13"/>
  <c r="N1658" i="13"/>
  <c r="O2183" i="13"/>
  <c r="M1595" i="13"/>
  <c r="M1453" i="13"/>
  <c r="M1813" i="13"/>
  <c r="N2119" i="13"/>
  <c r="M1671" i="13"/>
  <c r="N1762" i="13"/>
  <c r="N2028" i="13"/>
  <c r="M1679" i="13"/>
  <c r="M1770" i="13"/>
  <c r="O2146" i="13"/>
  <c r="N2366" i="13"/>
  <c r="O1833" i="13"/>
  <c r="N2141" i="13"/>
  <c r="O2429" i="13"/>
  <c r="O2054" i="13"/>
  <c r="M2349" i="13"/>
  <c r="N1318" i="13"/>
  <c r="N1845" i="13"/>
  <c r="M1319" i="13"/>
  <c r="O1954" i="13"/>
  <c r="M2237" i="13"/>
  <c r="O2458" i="13"/>
  <c r="N1962" i="13"/>
  <c r="O2119" i="13"/>
  <c r="N1533" i="13"/>
  <c r="O2028" i="13"/>
  <c r="O2266" i="13"/>
  <c r="N2501" i="13"/>
  <c r="N2020" i="13"/>
  <c r="O2246" i="13"/>
  <c r="M1834" i="13"/>
  <c r="N2178" i="13"/>
  <c r="M1909" i="13"/>
  <c r="M1760" i="13"/>
  <c r="M1783" i="13"/>
  <c r="N1729" i="13"/>
  <c r="O2121" i="13"/>
  <c r="M2341" i="13"/>
  <c r="N2485" i="13"/>
  <c r="M2434" i="13"/>
  <c r="O2421" i="13"/>
  <c r="M2499" i="13"/>
  <c r="M1290" i="13"/>
  <c r="N2172" i="13"/>
  <c r="M1597" i="13"/>
  <c r="O1693" i="13"/>
  <c r="M1535" i="13"/>
  <c r="O2055" i="13"/>
  <c r="N1810" i="13"/>
  <c r="N1789" i="13"/>
  <c r="N2401" i="13"/>
  <c r="N2390" i="13"/>
  <c r="O2293" i="13"/>
  <c r="O2215" i="13"/>
  <c r="N2122" i="13"/>
  <c r="N2027" i="13"/>
  <c r="N1923" i="13"/>
  <c r="O1826" i="13"/>
  <c r="N1395" i="13"/>
  <c r="M2474" i="13"/>
  <c r="O2067" i="13"/>
  <c r="N2009" i="13"/>
  <c r="N2497" i="13"/>
  <c r="N2233" i="13"/>
  <c r="M2170" i="13"/>
  <c r="N1876" i="13"/>
  <c r="M1750" i="13"/>
  <c r="N2334" i="13"/>
  <c r="O1834" i="13"/>
  <c r="M1272" i="13"/>
  <c r="N2164" i="13"/>
  <c r="O1685" i="13"/>
  <c r="O2047" i="13"/>
  <c r="O1905" i="13"/>
  <c r="O2381" i="13"/>
  <c r="O2190" i="13"/>
  <c r="O2006" i="13"/>
  <c r="O1872" i="13"/>
  <c r="O1736" i="13"/>
  <c r="M1917" i="13"/>
  <c r="M1300" i="13"/>
  <c r="N1279" i="13"/>
  <c r="M1317" i="13"/>
  <c r="M2277" i="13"/>
  <c r="O1727" i="13"/>
  <c r="M1723" i="13"/>
  <c r="M1640" i="13"/>
  <c r="M2252" i="13"/>
  <c r="O2425" i="13"/>
  <c r="M2209" i="13"/>
  <c r="M1946" i="13"/>
  <c r="N1363" i="13"/>
  <c r="O2321" i="13"/>
  <c r="O2041" i="13"/>
  <c r="M1929" i="13"/>
  <c r="O1305" i="13"/>
  <c r="O1687" i="13"/>
  <c r="N2146" i="13"/>
  <c r="N1512" i="13"/>
  <c r="O1350" i="13"/>
  <c r="N1988" i="13"/>
  <c r="O2284" i="13"/>
  <c r="O1504" i="13"/>
  <c r="M1604" i="13"/>
  <c r="N1586" i="13"/>
  <c r="N1531" i="13"/>
  <c r="M1474" i="13"/>
  <c r="M1920" i="13"/>
  <c r="N1808" i="13"/>
  <c r="M1288" i="13"/>
  <c r="M1588" i="13"/>
  <c r="O1304" i="13"/>
  <c r="N1909" i="13"/>
  <c r="O1337" i="13"/>
  <c r="N1741" i="13"/>
  <c r="O1555" i="13"/>
  <c r="N1538" i="13"/>
  <c r="M1960" i="13"/>
  <c r="N1476" i="13"/>
  <c r="O1808" i="13"/>
  <c r="M2044" i="13"/>
  <c r="M2385" i="13"/>
  <c r="M1876" i="13"/>
  <c r="O1600" i="13"/>
  <c r="M1420" i="13"/>
  <c r="M2376" i="13"/>
  <c r="N1340" i="13"/>
  <c r="N1370" i="13"/>
  <c r="M2071" i="13"/>
  <c r="O2123" i="13"/>
  <c r="N1433" i="13"/>
  <c r="M1303" i="13"/>
  <c r="M2408" i="13"/>
  <c r="M2387" i="13"/>
  <c r="N1646" i="13"/>
  <c r="M2039" i="13"/>
  <c r="N1663" i="13"/>
  <c r="M1558" i="13"/>
  <c r="N1654" i="13"/>
  <c r="O1842" i="13"/>
  <c r="M1893" i="13"/>
  <c r="O1621" i="13"/>
  <c r="N1661" i="13"/>
  <c r="M2067" i="13"/>
  <c r="O1502" i="13"/>
  <c r="M1821" i="13"/>
  <c r="N1643" i="13"/>
  <c r="O1859" i="13"/>
  <c r="N2103" i="13"/>
  <c r="O2486" i="13"/>
  <c r="M2329" i="13"/>
  <c r="M2412" i="13"/>
  <c r="O1462" i="13"/>
  <c r="M1337" i="13"/>
  <c r="O1809" i="13"/>
  <c r="M2012" i="13"/>
  <c r="M1299" i="13"/>
  <c r="O1466" i="13"/>
  <c r="N1353" i="13"/>
  <c r="O2053" i="13"/>
  <c r="N2333" i="13"/>
  <c r="N2138" i="13"/>
  <c r="N1527" i="13"/>
  <c r="M2289" i="13"/>
  <c r="M1754" i="13"/>
  <c r="M1735" i="13"/>
  <c r="O2099" i="13"/>
  <c r="N1450" i="13"/>
  <c r="O2191" i="13"/>
  <c r="O2367" i="13"/>
  <c r="N1970" i="13"/>
  <c r="O2442" i="13"/>
  <c r="O2070" i="13"/>
  <c r="O1570" i="13"/>
  <c r="O2113" i="13"/>
  <c r="O2366" i="13"/>
  <c r="M2054" i="13"/>
  <c r="N1371" i="13"/>
  <c r="N2225" i="13"/>
  <c r="N2022" i="13"/>
  <c r="N1335" i="13"/>
  <c r="N1818" i="13"/>
  <c r="M2418" i="13"/>
  <c r="O2164" i="13"/>
  <c r="O2479" i="13"/>
  <c r="O1733" i="13"/>
  <c r="O1850" i="13"/>
  <c r="M1291" i="13"/>
  <c r="M1553" i="13"/>
  <c r="O1662" i="13"/>
  <c r="M1999" i="13"/>
  <c r="M1737" i="13"/>
  <c r="M1371" i="13"/>
  <c r="N2029" i="13"/>
  <c r="N1441" i="13"/>
  <c r="O1787" i="13"/>
  <c r="O1673" i="13"/>
  <c r="O1425" i="13"/>
  <c r="M1959" i="13"/>
  <c r="O1645" i="13"/>
  <c r="N1867" i="13"/>
  <c r="O1617" i="13"/>
  <c r="N2049" i="13"/>
  <c r="O1671" i="13"/>
  <c r="O2470" i="13"/>
  <c r="O2229" i="13"/>
  <c r="M2129" i="13"/>
  <c r="N2479" i="13"/>
  <c r="M1617" i="13"/>
  <c r="M2321" i="13"/>
  <c r="M2041" i="13"/>
  <c r="N1638" i="13"/>
  <c r="O2346" i="13"/>
  <c r="O2125" i="13"/>
  <c r="O1934" i="13"/>
  <c r="N2493" i="13"/>
  <c r="M1591" i="13"/>
  <c r="O2162" i="13"/>
  <c r="M2050" i="13"/>
  <c r="O1996" i="13"/>
  <c r="M1756" i="13"/>
  <c r="M1676" i="13"/>
  <c r="M2118" i="13"/>
  <c r="M2480" i="13"/>
  <c r="O2276" i="13"/>
  <c r="O2085" i="13"/>
  <c r="O1893" i="13"/>
  <c r="N2153" i="13"/>
  <c r="O1575" i="13"/>
  <c r="N2337" i="13"/>
  <c r="N1942" i="13"/>
  <c r="M2178" i="13"/>
  <c r="M1405" i="13"/>
  <c r="N2355" i="13"/>
  <c r="N2340" i="13"/>
  <c r="N1969" i="13"/>
  <c r="N2046" i="13"/>
  <c r="M1422" i="13"/>
  <c r="M2027" i="13"/>
  <c r="O1775" i="13"/>
  <c r="M1852" i="13"/>
  <c r="M1350" i="13"/>
  <c r="M2033" i="13"/>
  <c r="M2442" i="13"/>
  <c r="M2070" i="13"/>
  <c r="N1271" i="13"/>
  <c r="M1862" i="13"/>
  <c r="N1286" i="13"/>
  <c r="N2072" i="13"/>
  <c r="M1726" i="13"/>
  <c r="N1918" i="13"/>
  <c r="N2430" i="13"/>
  <c r="O2205" i="13"/>
  <c r="O1952" i="13"/>
  <c r="O1798" i="13"/>
  <c r="M1966" i="13"/>
  <c r="N1897" i="13"/>
  <c r="N1301" i="13"/>
  <c r="M2269" i="13"/>
  <c r="O1581" i="13"/>
  <c r="O1540" i="13"/>
  <c r="M2152" i="13"/>
  <c r="N2427" i="13"/>
  <c r="M2406" i="13"/>
  <c r="N2377" i="13"/>
  <c r="O2256" i="13"/>
  <c r="O2110" i="13"/>
  <c r="N1998" i="13"/>
  <c r="O1855" i="13"/>
  <c r="O1722" i="13"/>
  <c r="N2037" i="13"/>
  <c r="N1968" i="13"/>
  <c r="M1322" i="13"/>
  <c r="N2376" i="13"/>
  <c r="M1564" i="13"/>
  <c r="M1645" i="13"/>
  <c r="N2135" i="13"/>
  <c r="O1946" i="13"/>
  <c r="M2062" i="13"/>
  <c r="N1905" i="13"/>
  <c r="N2005" i="13"/>
  <c r="M2365" i="13"/>
  <c r="O1552" i="13"/>
  <c r="M1990" i="13"/>
  <c r="O2369" i="13"/>
  <c r="N2186" i="13"/>
  <c r="O1969" i="13"/>
  <c r="O1797" i="13"/>
  <c r="N1664" i="13"/>
  <c r="N1510" i="13"/>
  <c r="M1352" i="13"/>
  <c r="O1260" i="13"/>
  <c r="N2488" i="13"/>
  <c r="M1402" i="13"/>
  <c r="N2412" i="13"/>
  <c r="M2340" i="13"/>
  <c r="N2469" i="13"/>
  <c r="O2261" i="13"/>
  <c r="O2093" i="13"/>
  <c r="O1901" i="13"/>
  <c r="N1720" i="13"/>
  <c r="N1522" i="13"/>
  <c r="N1265" i="13"/>
  <c r="M2461" i="13"/>
  <c r="M2202" i="13"/>
  <c r="O2340" i="13"/>
  <c r="O2144" i="13"/>
  <c r="O1951" i="13"/>
  <c r="O1760" i="13"/>
  <c r="N1633" i="13"/>
  <c r="O2487" i="13"/>
  <c r="O2334" i="13"/>
  <c r="M2125" i="13"/>
  <c r="O1670" i="13"/>
  <c r="O2341" i="13"/>
  <c r="N2025" i="13"/>
  <c r="M2437" i="13"/>
  <c r="O2221" i="13"/>
  <c r="N2113" i="13"/>
  <c r="N1314" i="13"/>
  <c r="O1988" i="13"/>
  <c r="M1740" i="13"/>
  <c r="M1668" i="13"/>
  <c r="N2230" i="13"/>
  <c r="M2464" i="13"/>
  <c r="O2260" i="13"/>
  <c r="N2094" i="13"/>
  <c r="O1947" i="13"/>
  <c r="O1827" i="13"/>
  <c r="O2225" i="13"/>
  <c r="M2142" i="13"/>
  <c r="O1289" i="13"/>
  <c r="O1527" i="13"/>
  <c r="M2011" i="13"/>
  <c r="M1310" i="13"/>
  <c r="M1369" i="13"/>
  <c r="O1448" i="13"/>
  <c r="N1768" i="13"/>
  <c r="M2236" i="13"/>
  <c r="M2327" i="13"/>
  <c r="M2090" i="13"/>
  <c r="O2435" i="13"/>
  <c r="N2352" i="13"/>
  <c r="O2255" i="13"/>
  <c r="N2169" i="13"/>
  <c r="O2068" i="13"/>
  <c r="O1948" i="13"/>
  <c r="N1877" i="13"/>
  <c r="O1761" i="13"/>
  <c r="N1880" i="13"/>
  <c r="N2266" i="13"/>
  <c r="M1958" i="13"/>
  <c r="N1570" i="13"/>
  <c r="O2278" i="13"/>
  <c r="M1962" i="13"/>
  <c r="O2434" i="13"/>
  <c r="N2417" i="13"/>
  <c r="M1879" i="13"/>
  <c r="M2074" i="13"/>
  <c r="O2490" i="13"/>
  <c r="M2333" i="13"/>
  <c r="M1614" i="13"/>
  <c r="M1489" i="13"/>
  <c r="N1551" i="13"/>
  <c r="N1826" i="13"/>
  <c r="N2293" i="13"/>
  <c r="O2323" i="13"/>
  <c r="O2130" i="13"/>
  <c r="O1960" i="13"/>
  <c r="O1836" i="13"/>
  <c r="N1974" i="13"/>
  <c r="O2045" i="13"/>
  <c r="M1354" i="13"/>
  <c r="M1347" i="13"/>
  <c r="N1985" i="13"/>
  <c r="M2377" i="13"/>
  <c r="M1736" i="13"/>
  <c r="O1348" i="13"/>
  <c r="M1665" i="13"/>
  <c r="M2136" i="13"/>
  <c r="M2227" i="13"/>
  <c r="M1986" i="13"/>
  <c r="M2460" i="13"/>
  <c r="O2376" i="13"/>
  <c r="N2281" i="13"/>
  <c r="O2169" i="13"/>
  <c r="N2090" i="13"/>
  <c r="O1972" i="13"/>
  <c r="O1877" i="13"/>
  <c r="O1789" i="13"/>
  <c r="O2217" i="13"/>
  <c r="N2117" i="13"/>
  <c r="N2491" i="13"/>
  <c r="O1411" i="13"/>
  <c r="N2018" i="13"/>
  <c r="N2360" i="13"/>
  <c r="M1376" i="13"/>
  <c r="M1455" i="13"/>
  <c r="O2465" i="13"/>
  <c r="N2243" i="13"/>
  <c r="N2210" i="13"/>
  <c r="M2429" i="13"/>
  <c r="N2349" i="13"/>
  <c r="M1973" i="13"/>
  <c r="O1623" i="13"/>
  <c r="N2097" i="13"/>
  <c r="M1498" i="13"/>
  <c r="M1661" i="13"/>
  <c r="M2085" i="13"/>
  <c r="N2344" i="13"/>
  <c r="N2161" i="13"/>
  <c r="O1936" i="13"/>
  <c r="O1776" i="13"/>
  <c r="M1633" i="13"/>
  <c r="N1501" i="13"/>
  <c r="M1356" i="13"/>
  <c r="O1272" i="13"/>
  <c r="N1644" i="13"/>
  <c r="N1342" i="13"/>
  <c r="N2500" i="13"/>
  <c r="M1911" i="13"/>
  <c r="M2440" i="13"/>
  <c r="O2252" i="13"/>
  <c r="O2080" i="13"/>
  <c r="O1864" i="13"/>
  <c r="N1479" i="13"/>
  <c r="O2444" i="13"/>
  <c r="N2056" i="13"/>
  <c r="N1564" i="13"/>
  <c r="N1730" i="13"/>
  <c r="O1865" i="13"/>
  <c r="O2073" i="13"/>
  <c r="N2261" i="13"/>
  <c r="M2456" i="13"/>
  <c r="M1927" i="13"/>
  <c r="N2492" i="13"/>
  <c r="O1268" i="13"/>
  <c r="N1360" i="13"/>
  <c r="N1514" i="13"/>
  <c r="O2440" i="13"/>
  <c r="N1313" i="13"/>
  <c r="N1439" i="13"/>
  <c r="M1627" i="13"/>
  <c r="O1794" i="13"/>
  <c r="O2076" i="13"/>
  <c r="N2311" i="13"/>
  <c r="M1790" i="13"/>
  <c r="N1317" i="13"/>
  <c r="O1764" i="13"/>
  <c r="O2152" i="13"/>
  <c r="N2205" i="13"/>
  <c r="O1264" i="13"/>
  <c r="N2416" i="13"/>
  <c r="M1415" i="13"/>
  <c r="M1697" i="13"/>
  <c r="O2048" i="13"/>
  <c r="M2423" i="13"/>
  <c r="O1481" i="13"/>
  <c r="M2031" i="13"/>
  <c r="M1338" i="13"/>
  <c r="M2141" i="13"/>
  <c r="O2051" i="13"/>
  <c r="O1689" i="13"/>
  <c r="N2168" i="13"/>
  <c r="M1280" i="13"/>
  <c r="O2433" i="13"/>
  <c r="O1943" i="13"/>
  <c r="O2327" i="13"/>
  <c r="N1636" i="13"/>
  <c r="O1940" i="13"/>
  <c r="N2348" i="13"/>
  <c r="M2140" i="13"/>
  <c r="O2416" i="13"/>
  <c r="O1317" i="13"/>
  <c r="M1477" i="13"/>
  <c r="O2476" i="13"/>
  <c r="O2297" i="13"/>
  <c r="O1302" i="13"/>
  <c r="O2148" i="13"/>
  <c r="N2040" i="13"/>
  <c r="O2491" i="13"/>
  <c r="N2343" i="13"/>
  <c r="M1393" i="13"/>
  <c r="N1913" i="13"/>
  <c r="O2315" i="13"/>
  <c r="N1728" i="13"/>
  <c r="N2144" i="13"/>
  <c r="N2305" i="13"/>
  <c r="N2420" i="13"/>
  <c r="M1419" i="13"/>
  <c r="O2456" i="13"/>
  <c r="N1338" i="13"/>
  <c r="M1511" i="13"/>
  <c r="O1680" i="13"/>
  <c r="O1861" i="13"/>
  <c r="N2156" i="13"/>
  <c r="N2394" i="13"/>
  <c r="M1840" i="13"/>
  <c r="M1515" i="13"/>
  <c r="O1968" i="13"/>
  <c r="O2356" i="13"/>
  <c r="O1544" i="13"/>
  <c r="M1531" i="13"/>
  <c r="O1297" i="13"/>
  <c r="N1576" i="13"/>
  <c r="O1880" i="13"/>
  <c r="O2281" i="13"/>
  <c r="M1919" i="13"/>
  <c r="M2265" i="13"/>
  <c r="M1327" i="13"/>
  <c r="M2025" i="13"/>
  <c r="N1822" i="13"/>
  <c r="M1547" i="13"/>
  <c r="M1485" i="13"/>
  <c r="M1610" i="13"/>
  <c r="M2378" i="13"/>
  <c r="N1798" i="13"/>
  <c r="O2176" i="13"/>
  <c r="O2021" i="13"/>
  <c r="O1710" i="13"/>
  <c r="N2114" i="13"/>
  <c r="N2397" i="13"/>
  <c r="N1264" i="13"/>
  <c r="N1405" i="13"/>
  <c r="M1561" i="13"/>
  <c r="O1714" i="13"/>
  <c r="O1964" i="13"/>
  <c r="O2344" i="13"/>
  <c r="N1418" i="13"/>
  <c r="O2214" i="13"/>
  <c r="M1940" i="13"/>
  <c r="M1436" i="13"/>
  <c r="O1263" i="13"/>
  <c r="M1552" i="13"/>
  <c r="O1815" i="13"/>
  <c r="N2219" i="13"/>
  <c r="M1314" i="13"/>
  <c r="O2154" i="13"/>
  <c r="M1637" i="13"/>
  <c r="N1960" i="13"/>
  <c r="M2262" i="13"/>
  <c r="M1623" i="13"/>
  <c r="O1885" i="13"/>
  <c r="O2268" i="13"/>
  <c r="M2439" i="13"/>
  <c r="O1277" i="13"/>
  <c r="N1530" i="13"/>
  <c r="N1630" i="13"/>
  <c r="N1773" i="13"/>
  <c r="O1939" i="13"/>
  <c r="O2151" i="13"/>
  <c r="O2319" i="13"/>
  <c r="N2197" i="13"/>
  <c r="N1764" i="13"/>
  <c r="O2488" i="13"/>
  <c r="M1305" i="13"/>
  <c r="N1410" i="13"/>
  <c r="N1614" i="13"/>
  <c r="N1277" i="13"/>
  <c r="N1354" i="13"/>
  <c r="M1527" i="13"/>
  <c r="O1694" i="13"/>
  <c r="O1897" i="13"/>
  <c r="N2177" i="13"/>
  <c r="O2401" i="13"/>
  <c r="M1677" i="13"/>
  <c r="M1548" i="13"/>
  <c r="N1902" i="13"/>
  <c r="N2294" i="13"/>
  <c r="M2248" i="13"/>
  <c r="M1411" i="13"/>
  <c r="O1271" i="13"/>
  <c r="N1526" i="13"/>
  <c r="O1806" i="13"/>
  <c r="O2193" i="13"/>
  <c r="M2006" i="13"/>
  <c r="O1398" i="13"/>
  <c r="O1515" i="13"/>
  <c r="M2110" i="13"/>
  <c r="M1672" i="13"/>
  <c r="M1748" i="13"/>
  <c r="O1992" i="13"/>
  <c r="N1330" i="13"/>
  <c r="M2038" i="13"/>
  <c r="O2090" i="13"/>
  <c r="O2477" i="13"/>
  <c r="M140" i="13"/>
  <c r="N120" i="13"/>
  <c r="O184" i="13"/>
  <c r="O192" i="13"/>
  <c r="O828" i="13"/>
  <c r="N631" i="13"/>
  <c r="O976" i="13"/>
  <c r="O628" i="13"/>
  <c r="O881" i="13"/>
  <c r="O1001" i="13"/>
  <c r="M1154" i="13"/>
  <c r="M280" i="13"/>
  <c r="N831" i="13"/>
  <c r="O1131" i="13"/>
  <c r="O306" i="13"/>
  <c r="O755" i="13"/>
  <c r="M153" i="13"/>
  <c r="O729" i="13"/>
  <c r="O981" i="13"/>
  <c r="O152" i="13"/>
  <c r="O730" i="13"/>
  <c r="O156" i="13"/>
  <c r="M105" i="13"/>
  <c r="M253" i="13"/>
  <c r="M405" i="13"/>
  <c r="N577" i="13"/>
  <c r="O281" i="13"/>
  <c r="M228" i="13"/>
  <c r="M206" i="13"/>
  <c r="N353" i="13"/>
  <c r="N505" i="13"/>
  <c r="O1101" i="13"/>
  <c r="N453" i="13"/>
  <c r="M151" i="13"/>
  <c r="N301" i="13"/>
  <c r="M480" i="13"/>
  <c r="O554" i="13"/>
  <c r="N951" i="13"/>
  <c r="N102" i="13"/>
  <c r="N251" i="13"/>
  <c r="M430" i="13"/>
  <c r="N580" i="13"/>
  <c r="M727" i="13"/>
  <c r="N903" i="13"/>
  <c r="N225" i="13"/>
  <c r="M116" i="13"/>
  <c r="N77" i="13"/>
  <c r="O378" i="13"/>
  <c r="O979" i="13"/>
  <c r="O181" i="13"/>
  <c r="O404" i="13"/>
  <c r="O606" i="13"/>
  <c r="M878" i="13"/>
  <c r="O1105" i="13"/>
  <c r="N404" i="13"/>
  <c r="N628" i="13"/>
  <c r="O1130" i="13"/>
  <c r="O505" i="13"/>
  <c r="N1079" i="13"/>
  <c r="O277" i="13"/>
  <c r="N528" i="13"/>
  <c r="O703" i="13"/>
  <c r="N529" i="13"/>
  <c r="O276" i="13"/>
  <c r="N177" i="13"/>
  <c r="M331" i="13"/>
  <c r="M506" i="13"/>
  <c r="O278" i="13"/>
  <c r="N652" i="13"/>
  <c r="O126" i="13"/>
  <c r="N277" i="13"/>
  <c r="O452" i="13"/>
  <c r="O903" i="13"/>
  <c r="N456" i="13"/>
  <c r="M76" i="13"/>
  <c r="N229" i="13"/>
  <c r="O402" i="13"/>
  <c r="N551" i="13"/>
  <c r="O381" i="13"/>
  <c r="O253" i="13"/>
  <c r="N180" i="13"/>
  <c r="M351" i="13"/>
  <c r="N503" i="13"/>
  <c r="M680" i="13"/>
  <c r="O856" i="13"/>
  <c r="M1004" i="13"/>
  <c r="M236" i="13"/>
  <c r="O164" i="13"/>
  <c r="M679" i="13"/>
  <c r="N1076" i="13"/>
  <c r="O1178" i="13"/>
  <c r="M479" i="13"/>
  <c r="N729" i="13"/>
  <c r="N851" i="13"/>
  <c r="O701" i="13"/>
  <c r="O101" i="13"/>
  <c r="O677" i="13"/>
  <c r="O927" i="13"/>
  <c r="N129" i="13"/>
  <c r="M579" i="13"/>
  <c r="O1255" i="13"/>
  <c r="O576" i="13"/>
  <c r="N830" i="13"/>
  <c r="M1006" i="13"/>
  <c r="N328" i="13"/>
  <c r="M677" i="13"/>
  <c r="O127" i="13"/>
  <c r="N276" i="13"/>
  <c r="O456" i="13"/>
  <c r="N604" i="13"/>
  <c r="O702" i="13"/>
  <c r="O81" i="13"/>
  <c r="M227" i="13"/>
  <c r="N379" i="13"/>
  <c r="N552" i="13"/>
  <c r="N630" i="13"/>
  <c r="N330" i="13"/>
  <c r="M181" i="13"/>
  <c r="M329" i="13"/>
  <c r="M504" i="13"/>
  <c r="O178" i="13"/>
  <c r="O602" i="13"/>
  <c r="M127" i="13"/>
  <c r="O239" i="13"/>
  <c r="N131" i="13"/>
  <c r="O1055" i="13"/>
  <c r="N455" i="13"/>
  <c r="O654" i="13"/>
  <c r="N351" i="13"/>
  <c r="M129" i="13"/>
  <c r="O256" i="13"/>
  <c r="M576" i="13"/>
  <c r="M276" i="13"/>
  <c r="N603" i="13"/>
  <c r="N926" i="13"/>
  <c r="N1128" i="13"/>
  <c r="O626" i="13"/>
  <c r="O1076" i="13"/>
  <c r="M703" i="13"/>
  <c r="M877" i="13"/>
  <c r="M1031" i="13"/>
  <c r="M1176" i="13"/>
  <c r="N977" i="13"/>
  <c r="N679" i="13"/>
  <c r="O852" i="13"/>
  <c r="N1004" i="13"/>
  <c r="N1151" i="13"/>
  <c r="N677" i="13"/>
  <c r="N1126" i="13"/>
  <c r="O33" i="13"/>
  <c r="N27" i="13"/>
  <c r="N51" i="13"/>
  <c r="N191" i="13"/>
  <c r="N169" i="13"/>
  <c r="O60" i="13"/>
  <c r="O166" i="13"/>
  <c r="M113" i="13"/>
  <c r="O87" i="13"/>
  <c r="M45" i="13"/>
  <c r="N170" i="13"/>
  <c r="M117" i="13"/>
  <c r="O95" i="13"/>
  <c r="M235" i="13"/>
  <c r="O155" i="13"/>
  <c r="O1253" i="13"/>
  <c r="O379" i="13"/>
  <c r="O1104" i="13"/>
  <c r="O77" i="13"/>
  <c r="M681" i="13"/>
  <c r="M503" i="13"/>
  <c r="N278" i="13"/>
  <c r="M77" i="13"/>
  <c r="M451" i="13"/>
  <c r="M776" i="13"/>
  <c r="O1079" i="13"/>
  <c r="M1227" i="13"/>
  <c r="N879" i="13"/>
  <c r="M628" i="13"/>
  <c r="M805" i="13"/>
  <c r="M955" i="13"/>
  <c r="N1105" i="13"/>
  <c r="M755" i="13"/>
  <c r="N1253" i="13"/>
  <c r="M777" i="13"/>
  <c r="N929" i="13"/>
  <c r="M1080" i="13"/>
  <c r="N1228" i="13"/>
  <c r="N928" i="13"/>
  <c r="M55" i="13"/>
  <c r="M52" i="13"/>
  <c r="M56" i="13"/>
  <c r="N2404" i="13"/>
  <c r="M2048" i="13"/>
  <c r="O2212" i="13"/>
  <c r="N1796" i="13"/>
  <c r="M2318" i="13"/>
  <c r="O1550" i="13"/>
  <c r="M1825" i="13"/>
  <c r="M2392" i="13"/>
  <c r="O2184" i="13"/>
  <c r="M1600" i="13"/>
  <c r="N1258" i="13"/>
  <c r="M1504" i="13"/>
  <c r="N1428" i="13"/>
  <c r="M2295" i="13"/>
  <c r="M1814" i="13"/>
  <c r="M2343" i="13"/>
  <c r="O1287" i="13"/>
  <c r="N1366" i="13"/>
  <c r="N2220" i="13"/>
  <c r="N2196" i="13"/>
  <c r="M1388" i="13"/>
  <c r="O2249" i="13"/>
  <c r="O1711" i="13"/>
  <c r="N2224" i="13"/>
  <c r="M2184" i="13"/>
  <c r="M1684" i="13"/>
  <c r="M1278" i="13"/>
  <c r="N1466" i="13"/>
  <c r="N2035" i="13"/>
  <c r="O1601" i="13"/>
  <c r="N1365" i="13"/>
  <c r="M1810" i="13"/>
  <c r="N1581" i="13"/>
  <c r="N1891" i="13"/>
  <c r="N2279" i="13"/>
  <c r="M1421" i="13"/>
  <c r="N2039" i="13"/>
  <c r="O2095" i="13"/>
  <c r="M2030" i="13"/>
  <c r="M1703" i="13"/>
  <c r="N2183" i="13"/>
  <c r="M1367" i="13"/>
  <c r="M1483" i="13"/>
  <c r="M2467" i="13"/>
  <c r="M1333" i="13"/>
  <c r="O1743" i="13"/>
  <c r="M1799" i="13"/>
  <c r="N1862" i="13"/>
  <c r="O2342" i="13"/>
  <c r="N1423" i="13"/>
  <c r="N1569" i="13"/>
  <c r="N2187" i="13"/>
  <c r="O1413" i="13"/>
  <c r="N1771" i="13"/>
  <c r="N1546" i="13"/>
  <c r="N1753" i="13"/>
  <c r="M1787" i="13"/>
  <c r="O1791" i="13"/>
  <c r="N1670" i="13"/>
  <c r="N2109" i="13"/>
  <c r="O2233" i="13"/>
  <c r="N2127" i="13"/>
  <c r="O1530" i="13"/>
  <c r="N2477" i="13"/>
  <c r="N1445" i="13"/>
  <c r="M2403" i="13"/>
  <c r="M1579" i="13"/>
  <c r="N1578" i="13"/>
  <c r="M2259" i="13"/>
  <c r="O2391" i="13"/>
  <c r="N1374" i="13"/>
  <c r="O1359" i="13"/>
  <c r="O1609" i="13"/>
  <c r="O2145" i="13"/>
  <c r="N1290" i="13"/>
  <c r="N2241" i="13"/>
  <c r="N1738" i="13"/>
  <c r="N1946" i="13"/>
  <c r="N2370" i="13"/>
  <c r="N2017" i="13"/>
  <c r="O2234" i="13"/>
  <c r="M1389" i="13"/>
  <c r="N2473" i="13"/>
  <c r="N1797" i="13"/>
  <c r="O2330" i="13"/>
  <c r="N1291" i="13"/>
  <c r="N1778" i="13"/>
  <c r="M1847" i="13"/>
  <c r="O2379" i="13"/>
  <c r="N1637" i="13"/>
  <c r="N1899" i="13"/>
  <c r="M1563" i="13"/>
  <c r="N2383" i="13"/>
  <c r="M2049" i="13"/>
  <c r="N2299" i="13"/>
  <c r="N1403" i="13"/>
  <c r="O1345" i="13"/>
  <c r="O1825" i="13"/>
  <c r="N1563" i="13"/>
  <c r="M1849" i="13"/>
  <c r="N1575" i="13"/>
  <c r="N1642" i="13"/>
  <c r="M2127" i="13"/>
  <c r="M2029" i="13"/>
  <c r="M2501" i="13"/>
  <c r="M2246" i="13"/>
  <c r="N2137" i="13"/>
  <c r="M1765" i="13"/>
  <c r="O1721" i="13"/>
  <c r="M2338" i="13"/>
  <c r="O2150" i="13"/>
  <c r="O1762" i="13"/>
  <c r="O2454" i="13"/>
  <c r="N2133" i="13"/>
  <c r="N2045" i="13"/>
  <c r="O1310" i="13"/>
  <c r="M1359" i="13"/>
  <c r="N2237" i="13"/>
  <c r="O2213" i="13"/>
  <c r="N1297" i="13"/>
  <c r="N2014" i="13"/>
  <c r="M1372" i="13"/>
  <c r="O1771" i="13"/>
  <c r="N2330" i="13"/>
  <c r="O2451" i="13"/>
  <c r="O2236" i="13"/>
  <c r="O2072" i="13"/>
  <c r="N1881" i="13"/>
  <c r="O2174" i="13"/>
  <c r="N1613" i="13"/>
  <c r="M2046" i="13"/>
  <c r="N2041" i="13"/>
  <c r="O2153" i="13"/>
  <c r="O1909" i="13"/>
  <c r="M1589" i="13"/>
  <c r="N1926" i="13"/>
  <c r="N2302" i="13"/>
  <c r="O1911" i="13"/>
  <c r="N2238" i="13"/>
  <c r="M1865" i="13"/>
  <c r="M2069" i="13"/>
  <c r="O1473" i="13"/>
  <c r="M1944" i="13"/>
  <c r="M2375" i="13"/>
  <c r="O2158" i="13"/>
  <c r="N2494" i="13"/>
  <c r="N2253" i="13"/>
  <c r="N1733" i="13"/>
  <c r="O2270" i="13"/>
  <c r="M1869" i="13"/>
  <c r="N2280" i="13"/>
  <c r="M1641" i="13"/>
  <c r="N2314" i="13"/>
  <c r="O2372" i="13"/>
  <c r="O2094" i="13"/>
  <c r="O1930" i="13"/>
  <c r="O1772" i="13"/>
  <c r="O2329" i="13"/>
  <c r="N2463" i="13"/>
  <c r="N2001" i="13"/>
  <c r="O1386" i="13"/>
  <c r="N1698" i="13"/>
  <c r="M1681" i="13"/>
  <c r="M2336" i="13"/>
  <c r="M1794" i="13"/>
  <c r="M2469" i="13"/>
  <c r="O2326" i="13"/>
  <c r="N2211" i="13"/>
  <c r="O2097" i="13"/>
  <c r="N1952" i="13"/>
  <c r="O1819" i="13"/>
  <c r="M2150" i="13"/>
  <c r="M2337" i="13"/>
  <c r="M1268" i="13"/>
  <c r="O1984" i="13"/>
  <c r="M1493" i="13"/>
  <c r="M1730" i="13"/>
  <c r="M1664" i="13"/>
  <c r="N1830" i="13"/>
  <c r="N2229" i="13"/>
  <c r="N2242" i="13"/>
  <c r="N1267" i="13"/>
  <c r="M2023" i="13"/>
  <c r="O1390" i="13"/>
  <c r="M1948" i="13"/>
  <c r="M2302" i="13"/>
  <c r="N2327" i="13"/>
  <c r="N2140" i="13"/>
  <c r="O1919" i="13"/>
  <c r="O1740" i="13"/>
  <c r="N1610" i="13"/>
  <c r="N1467" i="13"/>
  <c r="O1329" i="13"/>
  <c r="O2428" i="13"/>
  <c r="M1615" i="13"/>
  <c r="O1309" i="13"/>
  <c r="O1465" i="13"/>
  <c r="M2431" i="13"/>
  <c r="N2418" i="13"/>
  <c r="O2244" i="13"/>
  <c r="O2036" i="13"/>
  <c r="O1851" i="13"/>
  <c r="O1698" i="13"/>
  <c r="M1452" i="13"/>
  <c r="N2428" i="13"/>
  <c r="M2240" i="13"/>
  <c r="M2386" i="13"/>
  <c r="N2290" i="13"/>
  <c r="O2098" i="13"/>
  <c r="N1894" i="13"/>
  <c r="N1723" i="13"/>
  <c r="N1593" i="13"/>
  <c r="M1887" i="13"/>
  <c r="N2502" i="13"/>
  <c r="O2443" i="13"/>
  <c r="M1858" i="13"/>
  <c r="O2462" i="13"/>
  <c r="M2217" i="13"/>
  <c r="N2154" i="13"/>
  <c r="M2495" i="13"/>
  <c r="O1613" i="13"/>
  <c r="N2321" i="13"/>
  <c r="M2413" i="13"/>
  <c r="N1972" i="13"/>
  <c r="O2096" i="13"/>
  <c r="M1568" i="13"/>
  <c r="N1955" i="13"/>
  <c r="O2414" i="13"/>
  <c r="O2394" i="13"/>
  <c r="O2222" i="13"/>
  <c r="N2065" i="13"/>
  <c r="O1914" i="13"/>
  <c r="O1793" i="13"/>
  <c r="M2362" i="13"/>
  <c r="N2313" i="13"/>
  <c r="M1981" i="13"/>
  <c r="O1627" i="13"/>
  <c r="N2101" i="13"/>
  <c r="M1502" i="13"/>
  <c r="O1573" i="13"/>
  <c r="M1464" i="13"/>
  <c r="M1836" i="13"/>
  <c r="N2447" i="13"/>
  <c r="O2419" i="13"/>
  <c r="M2306" i="13"/>
  <c r="M2411" i="13"/>
  <c r="O2310" i="13"/>
  <c r="O2219" i="13"/>
  <c r="N2148" i="13"/>
  <c r="O2019" i="13"/>
  <c r="N1936" i="13"/>
  <c r="O1839" i="13"/>
  <c r="O1748" i="13"/>
  <c r="N1699" i="13"/>
  <c r="N2454" i="13"/>
  <c r="M2145" i="13"/>
  <c r="N1713" i="13"/>
  <c r="N2338" i="13"/>
  <c r="N2150" i="13"/>
  <c r="O2024" i="13"/>
  <c r="M1276" i="13"/>
  <c r="M1383" i="13"/>
  <c r="N2249" i="13"/>
  <c r="M2133" i="13"/>
  <c r="M1430" i="13"/>
  <c r="N2030" i="13"/>
  <c r="N1776" i="13"/>
  <c r="M1660" i="13"/>
  <c r="N2222" i="13"/>
  <c r="N2439" i="13"/>
  <c r="N2269" i="13"/>
  <c r="O2081" i="13"/>
  <c r="N1956" i="13"/>
  <c r="O1810" i="13"/>
  <c r="O2254" i="13"/>
  <c r="O2178" i="13"/>
  <c r="M1881" i="13"/>
  <c r="O1519" i="13"/>
  <c r="M2077" i="13"/>
  <c r="O1402" i="13"/>
  <c r="M1361" i="13"/>
  <c r="O1440" i="13"/>
  <c r="N1760" i="13"/>
  <c r="M2352" i="13"/>
  <c r="M2319" i="13"/>
  <c r="M2206" i="13"/>
  <c r="O2426" i="13"/>
  <c r="N2336" i="13"/>
  <c r="O2239" i="13"/>
  <c r="O2165" i="13"/>
  <c r="N2077" i="13"/>
  <c r="O1944" i="13"/>
  <c r="N1861" i="13"/>
  <c r="O1768" i="13"/>
  <c r="M2345" i="13"/>
  <c r="N2329" i="13"/>
  <c r="N1893" i="13"/>
  <c r="M1550" i="13"/>
  <c r="N2060" i="13"/>
  <c r="M1385" i="13"/>
  <c r="M1580" i="13"/>
  <c r="M1471" i="13"/>
  <c r="N1843" i="13"/>
  <c r="N2335" i="13"/>
  <c r="M2426" i="13"/>
  <c r="N2478" i="13"/>
  <c r="O2506" i="13"/>
  <c r="M1277" i="13"/>
  <c r="M1329" i="13"/>
  <c r="M2165" i="13"/>
  <c r="O1590" i="13"/>
  <c r="M2256" i="13"/>
  <c r="M2394" i="13"/>
  <c r="N2306" i="13"/>
  <c r="N2110" i="13"/>
  <c r="N1911" i="13"/>
  <c r="N1731" i="13"/>
  <c r="N1601" i="13"/>
  <c r="N1447" i="13"/>
  <c r="N1321" i="13"/>
  <c r="O2448" i="13"/>
  <c r="N1572" i="13"/>
  <c r="M1292" i="13"/>
  <c r="M1719" i="13"/>
  <c r="N1793" i="13"/>
  <c r="N2398" i="13"/>
  <c r="O2231" i="13"/>
  <c r="O2014" i="13"/>
  <c r="O1811" i="13"/>
  <c r="O1668" i="13"/>
  <c r="N1393" i="13"/>
  <c r="N2468" i="13"/>
  <c r="M1811" i="13"/>
  <c r="N1605" i="13"/>
  <c r="N1736" i="13"/>
  <c r="O1922" i="13"/>
  <c r="O2122" i="13"/>
  <c r="O2302" i="13"/>
  <c r="N2289" i="13"/>
  <c r="N2048" i="13"/>
  <c r="N2456" i="13"/>
  <c r="O1294" i="13"/>
  <c r="N1401" i="13"/>
  <c r="N1547" i="13"/>
  <c r="N1280" i="13"/>
  <c r="M1340" i="13"/>
  <c r="N1493" i="13"/>
  <c r="N1672" i="13"/>
  <c r="O1860" i="13"/>
  <c r="O2140" i="13"/>
  <c r="N2369" i="13"/>
  <c r="M2148" i="13"/>
  <c r="M1465" i="13"/>
  <c r="O1876" i="13"/>
  <c r="O2235" i="13"/>
  <c r="M2215" i="13"/>
  <c r="O1322" i="13"/>
  <c r="N1272" i="13"/>
  <c r="N1485" i="13"/>
  <c r="N1769" i="13"/>
  <c r="O2147" i="13"/>
  <c r="M2194" i="13"/>
  <c r="M1490" i="13"/>
  <c r="O1615" i="13"/>
  <c r="O2337" i="13"/>
  <c r="N2326" i="13"/>
  <c r="O1767" i="13"/>
  <c r="M1368" i="13"/>
  <c r="N2010" i="13"/>
  <c r="M1777" i="13"/>
  <c r="M2250" i="13"/>
  <c r="N2061" i="13"/>
  <c r="N2419" i="13"/>
  <c r="N1714" i="13"/>
  <c r="O2064" i="13"/>
  <c r="O2455" i="13"/>
  <c r="O1352" i="13"/>
  <c r="N1273" i="13"/>
  <c r="N1350" i="13"/>
  <c r="M1523" i="13"/>
  <c r="O1276" i="13"/>
  <c r="M2427" i="13"/>
  <c r="M1581" i="13"/>
  <c r="N2297" i="13"/>
  <c r="O1598" i="13"/>
  <c r="M2421" i="13"/>
  <c r="N1851" i="13"/>
  <c r="N2068" i="13"/>
  <c r="N1740" i="13"/>
  <c r="M2290" i="13"/>
  <c r="O1835" i="13"/>
  <c r="O2211" i="13"/>
  <c r="O2418" i="13"/>
  <c r="N1276" i="13"/>
  <c r="N1489" i="13"/>
  <c r="N1261" i="13"/>
  <c r="M1398" i="13"/>
  <c r="M1540" i="13"/>
  <c r="N1716" i="13"/>
  <c r="N1944" i="13"/>
  <c r="O2223" i="13"/>
  <c r="N2455" i="13"/>
  <c r="O1577" i="13"/>
  <c r="N1722" i="13"/>
  <c r="N2086" i="13"/>
  <c r="O2447" i="13"/>
  <c r="N1752" i="13"/>
  <c r="N1346" i="13"/>
  <c r="N1648" i="13"/>
  <c r="N1973" i="13"/>
  <c r="O2351" i="13"/>
  <c r="M1644" i="13"/>
  <c r="N2105" i="13"/>
  <c r="N1889" i="13"/>
  <c r="O2345" i="13"/>
  <c r="N2251" i="13"/>
  <c r="N1339" i="13"/>
  <c r="N2368" i="13"/>
  <c r="O1427" i="13"/>
  <c r="N2062" i="13"/>
  <c r="O1873" i="13"/>
  <c r="N2265" i="13"/>
  <c r="M2219" i="13"/>
  <c r="O1818" i="13"/>
  <c r="O2202" i="13"/>
  <c r="M2231" i="13"/>
  <c r="O1298" i="13"/>
  <c r="M1448" i="13"/>
  <c r="M1611" i="13"/>
  <c r="N1806" i="13"/>
  <c r="O2056" i="13"/>
  <c r="M2402" i="13"/>
  <c r="O1706" i="13"/>
  <c r="N2315" i="13"/>
  <c r="N1702" i="13"/>
  <c r="M1606" i="13"/>
  <c r="O1313" i="13"/>
  <c r="M1619" i="13"/>
  <c r="O1918" i="13"/>
  <c r="O2385" i="13"/>
  <c r="M2015" i="13"/>
  <c r="M2213" i="13"/>
  <c r="M1722" i="13"/>
  <c r="M1275" i="13"/>
  <c r="O1831" i="13"/>
  <c r="M1685" i="13"/>
  <c r="O1977" i="13"/>
  <c r="O2377" i="13"/>
  <c r="M1460" i="13"/>
  <c r="N1309" i="13"/>
  <c r="N2480" i="13"/>
  <c r="O1660" i="13"/>
  <c r="N1811" i="13"/>
  <c r="O1990" i="13"/>
  <c r="O2197" i="13"/>
  <c r="O2364" i="13"/>
  <c r="M1885" i="13"/>
  <c r="O1444" i="13"/>
  <c r="O2452" i="13"/>
  <c r="N1325" i="13"/>
  <c r="N1451" i="13"/>
  <c r="N2444" i="13"/>
  <c r="O1306" i="13"/>
  <c r="N1389" i="13"/>
  <c r="N1543" i="13"/>
  <c r="O1980" i="13"/>
  <c r="O2210" i="13"/>
  <c r="M2473" i="13"/>
  <c r="N2484" i="13"/>
  <c r="N1676" i="13"/>
  <c r="N1990" i="13"/>
  <c r="O2361" i="13"/>
  <c r="O1336" i="13"/>
  <c r="M1565" i="13"/>
  <c r="O1326" i="13"/>
  <c r="N1585" i="13"/>
  <c r="O1902" i="13"/>
  <c r="O2290" i="13"/>
  <c r="M2348" i="13"/>
  <c r="M2281" i="13"/>
  <c r="M1264" i="13"/>
  <c r="O1866" i="13"/>
  <c r="N2443" i="13"/>
  <c r="M1463" i="13"/>
  <c r="M1501" i="13"/>
  <c r="M1626" i="13"/>
  <c r="M2354" i="13"/>
  <c r="N1815" i="13"/>
  <c r="O2201" i="13"/>
  <c r="M1886" i="13"/>
  <c r="N172" i="13"/>
  <c r="N144" i="13"/>
  <c r="N200" i="13"/>
  <c r="M208" i="13"/>
  <c r="M172" i="13"/>
  <c r="O830" i="13"/>
  <c r="M928" i="13"/>
  <c r="O1128" i="13"/>
  <c r="M429" i="13"/>
  <c r="N651" i="13"/>
  <c r="N828" i="13"/>
  <c r="N654" i="13"/>
  <c r="O1103" i="13"/>
  <c r="N653" i="13"/>
  <c r="O877" i="13"/>
  <c r="M106" i="13"/>
  <c r="N530" i="13"/>
  <c r="M1253" i="13"/>
  <c r="N526" i="13"/>
  <c r="O779" i="13"/>
  <c r="N955" i="13"/>
  <c r="N128" i="13"/>
  <c r="O579" i="13"/>
  <c r="M128" i="13"/>
  <c r="N280" i="13"/>
  <c r="M452" i="13"/>
  <c r="O1053" i="13"/>
  <c r="O506" i="13"/>
  <c r="O76" i="13"/>
  <c r="N228" i="13"/>
  <c r="O405" i="13"/>
  <c r="N556" i="13"/>
  <c r="O431" i="13"/>
  <c r="O280" i="13"/>
  <c r="N179" i="13"/>
  <c r="M354" i="13"/>
  <c r="N502" i="13"/>
  <c r="O1181" i="13"/>
  <c r="O503" i="13"/>
  <c r="M130" i="13"/>
  <c r="M305" i="13"/>
  <c r="M456" i="13"/>
  <c r="O629" i="13"/>
  <c r="N779" i="13"/>
  <c r="O954" i="13"/>
  <c r="O270" i="13"/>
  <c r="N805" i="13"/>
  <c r="O205" i="13"/>
  <c r="M751" i="13"/>
  <c r="O1031" i="13"/>
  <c r="M204" i="13"/>
  <c r="O880" i="13"/>
  <c r="O403" i="13"/>
  <c r="O1006" i="13"/>
  <c r="O204" i="13"/>
  <c r="O429" i="13"/>
  <c r="M1206" i="13"/>
  <c r="M303" i="13"/>
  <c r="O879" i="13"/>
  <c r="O78" i="13"/>
  <c r="O352" i="13"/>
  <c r="O929" i="13"/>
  <c r="M1254" i="13"/>
  <c r="O254" i="13"/>
  <c r="O453" i="13"/>
  <c r="O252" i="13"/>
  <c r="N804" i="13"/>
  <c r="O1129" i="13"/>
  <c r="N210" i="13"/>
  <c r="M196" i="13"/>
  <c r="O148" i="13"/>
  <c r="O1994" i="13"/>
  <c r="M1977" i="13"/>
  <c r="M1572" i="13"/>
  <c r="M1833" i="13"/>
  <c r="M1873" i="13"/>
  <c r="O1436" i="13"/>
  <c r="O1986" i="13"/>
  <c r="N1372" i="13"/>
  <c r="O2496" i="13"/>
  <c r="O2106" i="13"/>
  <c r="O1261" i="13"/>
  <c r="O2280" i="13"/>
  <c r="O1781" i="13"/>
  <c r="N1459" i="13"/>
  <c r="O2420" i="13"/>
  <c r="M1394" i="13"/>
  <c r="N2476" i="13"/>
  <c r="O2461" i="13"/>
  <c r="O2086" i="13"/>
  <c r="N1719" i="13"/>
  <c r="N1435" i="13"/>
  <c r="O1993" i="13"/>
  <c r="O1801" i="13"/>
  <c r="O2242" i="13"/>
  <c r="O2035" i="13"/>
  <c r="M1727" i="13"/>
  <c r="O1730" i="13"/>
  <c r="O2412" i="13"/>
  <c r="M2410" i="13"/>
  <c r="N2448" i="13"/>
  <c r="N1927" i="13"/>
  <c r="N1518" i="13"/>
  <c r="M1744" i="13"/>
  <c r="O2002" i="13"/>
  <c r="M2447" i="13"/>
  <c r="N2158" i="13"/>
  <c r="N2026" i="13"/>
  <c r="O2481" i="13"/>
  <c r="N2317" i="13"/>
  <c r="M1506" i="13"/>
  <c r="O2168" i="13"/>
  <c r="M1519" i="13"/>
  <c r="N1368" i="13"/>
  <c r="O1985" i="13"/>
  <c r="O1785" i="13"/>
  <c r="M2186" i="13"/>
  <c r="O2010" i="13"/>
  <c r="M1586" i="13"/>
  <c r="M1281" i="13"/>
  <c r="M1289" i="13"/>
  <c r="N2331" i="13"/>
  <c r="N1580" i="13"/>
  <c r="M1510" i="13"/>
  <c r="N2437" i="13"/>
  <c r="O2294" i="13"/>
  <c r="M1998" i="13"/>
  <c r="N1535" i="13"/>
  <c r="O1265" i="13"/>
  <c r="M2086" i="13"/>
  <c r="O1780" i="13"/>
  <c r="O2155" i="13"/>
  <c r="M2506" i="13"/>
  <c r="M1593" i="13"/>
  <c r="N1930" i="13"/>
  <c r="M1339" i="13"/>
  <c r="M2315" i="13"/>
  <c r="O1840" i="13"/>
  <c r="M1285" i="13"/>
  <c r="M2477" i="13"/>
  <c r="O1955" i="13"/>
  <c r="M1711" i="13"/>
  <c r="N2202" i="13"/>
  <c r="N1718" i="13"/>
  <c r="N1380" i="13"/>
  <c r="N2464" i="13"/>
  <c r="O1284" i="13"/>
  <c r="M1652" i="13"/>
  <c r="O2355" i="13"/>
  <c r="N1977" i="13"/>
  <c r="N1652" i="13"/>
  <c r="N1694" i="13"/>
  <c r="M1631" i="13"/>
  <c r="N1931" i="13"/>
  <c r="O2301" i="13"/>
  <c r="M2156" i="13"/>
  <c r="M1427" i="13"/>
  <c r="O1267" i="13"/>
  <c r="N1554" i="13"/>
  <c r="O1814" i="13"/>
  <c r="O2194" i="13"/>
  <c r="M1906" i="13"/>
  <c r="O1406" i="13"/>
  <c r="O1523" i="13"/>
  <c r="M2137" i="13"/>
  <c r="M2126" i="13"/>
  <c r="M1680" i="13"/>
  <c r="M1716" i="13"/>
  <c r="O2000" i="13"/>
  <c r="N2461" i="13"/>
  <c r="O1962" i="13"/>
  <c r="O1886" i="13"/>
  <c r="N2298" i="13"/>
  <c r="M2390" i="13"/>
  <c r="M1923" i="13"/>
  <c r="M1648" i="13"/>
  <c r="O1586" i="13"/>
  <c r="M1325" i="13"/>
  <c r="O1937" i="13"/>
  <c r="N1765" i="13"/>
  <c r="N2002" i="13"/>
  <c r="O2348" i="13"/>
  <c r="N2255" i="13"/>
  <c r="N2372" i="13"/>
  <c r="M2078" i="13"/>
  <c r="M1575" i="13"/>
  <c r="M2313" i="13"/>
  <c r="N1945" i="13"/>
  <c r="N1599" i="13"/>
  <c r="N2074" i="13"/>
  <c r="O1805" i="13"/>
  <c r="O1961" i="13"/>
  <c r="N2194" i="13"/>
  <c r="N2361" i="13"/>
  <c r="M1994" i="13"/>
  <c r="M2144" i="13"/>
  <c r="O1356" i="13"/>
  <c r="M2261" i="13"/>
  <c r="M1315" i="13"/>
  <c r="N2008" i="13"/>
  <c r="O1856" i="13"/>
  <c r="N2136" i="13"/>
  <c r="N2301" i="13"/>
  <c r="M1459" i="13"/>
  <c r="M1622" i="13"/>
  <c r="M2493" i="13"/>
  <c r="M2317" i="13"/>
  <c r="M1974" i="13"/>
  <c r="O1319" i="13"/>
  <c r="N2274" i="13"/>
  <c r="O1664" i="13"/>
  <c r="N1986" i="13"/>
  <c r="O2380" i="13"/>
  <c r="O1452" i="13"/>
  <c r="M1590" i="13"/>
  <c r="N1948" i="13"/>
  <c r="O2322" i="13"/>
  <c r="M1848" i="13"/>
  <c r="N1443" i="13"/>
  <c r="O1290" i="13"/>
  <c r="M1556" i="13"/>
  <c r="N1856" i="13"/>
  <c r="O2230" i="13"/>
  <c r="M2415" i="13"/>
  <c r="M2273" i="13"/>
  <c r="O2475" i="13"/>
  <c r="N2226" i="13"/>
  <c r="N1555" i="13"/>
  <c r="N2160" i="13"/>
  <c r="M1346" i="13"/>
  <c r="N1761" i="13"/>
  <c r="O2022" i="13"/>
  <c r="O2269" i="13"/>
  <c r="M2190" i="13"/>
  <c r="M1936" i="13"/>
  <c r="O1719" i="13"/>
  <c r="M1551" i="13"/>
  <c r="N2438" i="13"/>
  <c r="N2031" i="13"/>
  <c r="N2385" i="13"/>
  <c r="O1477" i="13"/>
  <c r="N1868" i="13"/>
  <c r="N2042" i="13"/>
  <c r="M1823" i="13"/>
  <c r="O1394" i="13"/>
  <c r="O2253" i="13"/>
  <c r="O2065" i="13"/>
  <c r="M1649" i="13"/>
  <c r="M1937" i="13"/>
  <c r="N1866" i="13"/>
  <c r="N2134" i="13"/>
  <c r="O1745" i="13"/>
  <c r="O1786" i="13"/>
  <c r="N2198" i="13"/>
  <c r="O1997" i="13"/>
  <c r="M1710" i="13"/>
  <c r="M1323" i="13"/>
  <c r="N2462" i="13"/>
  <c r="M1438" i="13"/>
  <c r="O2413" i="13"/>
  <c r="O2138" i="13"/>
  <c r="M1925" i="13"/>
  <c r="M1751" i="13"/>
  <c r="O2478" i="13"/>
  <c r="M2266" i="13"/>
  <c r="N1903" i="13"/>
  <c r="M2079" i="13"/>
  <c r="N1999" i="13"/>
  <c r="O1562" i="13"/>
  <c r="N1474" i="13"/>
  <c r="O1349" i="13"/>
  <c r="N1759" i="13"/>
  <c r="M1755" i="13"/>
  <c r="N1606" i="13"/>
  <c r="N2215" i="13"/>
  <c r="N2339" i="13"/>
  <c r="M1554" i="13"/>
  <c r="O2111" i="13"/>
  <c r="O1367" i="13"/>
  <c r="M2334" i="13"/>
  <c r="M2443" i="13"/>
  <c r="O1366" i="13"/>
  <c r="O2071" i="13"/>
  <c r="M1947" i="13"/>
  <c r="M1867" i="13"/>
  <c r="O1925" i="13"/>
  <c r="M1387" i="13"/>
  <c r="N2091" i="13"/>
  <c r="M1987" i="13"/>
  <c r="M2222" i="13"/>
  <c r="O2287" i="13"/>
  <c r="M2134" i="13"/>
  <c r="O1374" i="13"/>
  <c r="N1678" i="13"/>
  <c r="M2326" i="13"/>
  <c r="N1566" i="13"/>
  <c r="O2003" i="13"/>
  <c r="M1538" i="13"/>
  <c r="O1445" i="13"/>
  <c r="M1797" i="13"/>
  <c r="O1396" i="13"/>
  <c r="M1796" i="13"/>
  <c r="O2288" i="13"/>
  <c r="M2176" i="13"/>
  <c r="M2301" i="13"/>
  <c r="M1980" i="13"/>
  <c r="M2100" i="13"/>
  <c r="M1634" i="13"/>
  <c r="N2075" i="13"/>
  <c r="O1397" i="13"/>
  <c r="N1651" i="13"/>
  <c r="M2116" i="13"/>
  <c r="M2224" i="13"/>
  <c r="M2063" i="13"/>
  <c r="M505" i="13"/>
  <c r="N176" i="13"/>
  <c r="O580" i="13"/>
  <c r="N380" i="13"/>
  <c r="O80" i="13"/>
  <c r="N601" i="13"/>
  <c r="M281" i="13"/>
  <c r="O753" i="13"/>
  <c r="M502" i="13"/>
  <c r="M179" i="13"/>
  <c r="O704" i="13"/>
  <c r="O551" i="13"/>
  <c r="O1028" i="13"/>
  <c r="N855" i="13"/>
  <c r="N454" i="13"/>
  <c r="O1003" i="13"/>
  <c r="O454" i="13"/>
  <c r="O1002" i="13"/>
  <c r="O926" i="13"/>
  <c r="N209" i="13"/>
  <c r="M168" i="13"/>
  <c r="N96" i="13"/>
  <c r="N1886" i="13"/>
  <c r="M1311" i="13"/>
  <c r="N1355" i="13"/>
  <c r="M2233" i="13"/>
  <c r="M1321" i="13"/>
  <c r="N2481" i="13"/>
  <c r="N1715" i="13"/>
  <c r="M1898" i="13"/>
  <c r="N1827" i="13"/>
  <c r="M2122" i="13"/>
  <c r="O2089" i="13"/>
  <c r="N1430" i="13"/>
  <c r="O2460" i="13"/>
  <c r="N1334" i="13"/>
  <c r="M1365" i="13"/>
  <c r="N2414" i="13"/>
  <c r="O2052" i="13"/>
  <c r="M1701" i="13"/>
  <c r="N1376" i="13"/>
  <c r="M2472" i="13"/>
  <c r="O1744" i="13"/>
  <c r="N1292" i="13"/>
  <c r="N1914" i="13"/>
  <c r="M1798" i="13"/>
  <c r="O1686" i="13"/>
  <c r="N2436" i="13"/>
  <c r="O2405" i="13"/>
  <c r="M2455" i="13"/>
  <c r="O1847" i="13"/>
  <c r="N1475" i="13"/>
  <c r="M1669" i="13"/>
  <c r="N1915" i="13"/>
  <c r="O2336" i="13"/>
  <c r="O2445" i="13"/>
  <c r="O2084" i="13"/>
  <c r="N1943" i="13"/>
  <c r="O1285" i="13"/>
  <c r="O1715" i="13"/>
  <c r="O2069" i="13"/>
  <c r="N1422" i="13"/>
  <c r="O1269" i="13"/>
  <c r="N2277" i="13"/>
  <c r="M1348" i="13"/>
  <c r="O2318" i="13"/>
  <c r="O1830" i="13"/>
  <c r="N1455" i="13"/>
  <c r="O2492" i="13"/>
  <c r="O1569" i="13"/>
  <c r="O2015" i="13"/>
  <c r="N2227" i="13"/>
  <c r="O1469" i="13"/>
  <c r="N1293" i="13"/>
  <c r="O1923" i="13"/>
  <c r="O2181" i="13"/>
  <c r="N1426" i="13"/>
  <c r="O2504" i="13"/>
  <c r="O2251" i="13"/>
  <c r="M2311" i="13"/>
  <c r="O1848" i="13"/>
  <c r="M1526" i="13"/>
  <c r="M1447" i="13"/>
  <c r="N2453" i="13"/>
  <c r="N2089" i="13"/>
  <c r="O2311" i="13"/>
  <c r="N1626" i="13"/>
  <c r="N1622" i="13"/>
  <c r="O2415" i="13"/>
  <c r="M1693" i="13"/>
  <c r="M2294" i="13"/>
  <c r="O1973" i="13"/>
  <c r="N1568" i="13"/>
  <c r="M1293" i="13"/>
  <c r="N1471" i="13"/>
  <c r="N1260" i="13"/>
  <c r="N1801" i="13"/>
  <c r="N2223" i="13"/>
  <c r="O1823" i="13"/>
  <c r="O2029" i="13"/>
  <c r="M1267" i="13"/>
  <c r="N1961" i="13"/>
  <c r="O2339" i="13"/>
  <c r="M1636" i="13"/>
  <c r="N1497" i="13"/>
  <c r="M1301" i="13"/>
  <c r="N1560" i="13"/>
  <c r="N1869" i="13"/>
  <c r="O2247" i="13"/>
  <c r="M2223" i="13"/>
  <c r="M2381" i="13"/>
  <c r="M1355" i="13"/>
  <c r="N2054" i="13"/>
  <c r="N1814" i="13"/>
  <c r="N1539" i="13"/>
  <c r="M1601" i="13"/>
  <c r="M1298" i="13"/>
  <c r="M2425" i="13"/>
  <c r="N1756" i="13"/>
  <c r="O1931" i="13"/>
  <c r="O2156" i="13"/>
  <c r="N2319" i="13"/>
  <c r="M2298" i="13"/>
  <c r="M1831" i="13"/>
  <c r="O1556" i="13"/>
  <c r="M1494" i="13"/>
  <c r="O1619" i="13"/>
  <c r="N2342" i="13"/>
  <c r="N1802" i="13"/>
  <c r="O2044" i="13"/>
  <c r="O2397" i="13"/>
  <c r="N1947" i="13"/>
  <c r="O2088" i="13"/>
  <c r="M2453" i="13"/>
  <c r="M1654" i="13"/>
  <c r="M2149" i="13"/>
  <c r="N2458" i="13"/>
  <c r="N2095" i="13"/>
  <c r="O1822" i="13"/>
  <c r="N2019" i="13"/>
  <c r="O2226" i="13"/>
  <c r="N2386" i="13"/>
  <c r="M1786" i="13"/>
  <c r="N2052" i="13"/>
  <c r="N1690" i="13"/>
  <c r="M2169" i="13"/>
  <c r="M2483" i="13"/>
  <c r="N2433" i="13"/>
  <c r="N1898" i="13"/>
  <c r="O2177" i="13"/>
  <c r="O1989" i="13"/>
  <c r="N1351" i="13"/>
  <c r="M1351" i="13"/>
  <c r="N2442" i="13"/>
  <c r="N2067" i="13"/>
  <c r="O2437" i="13"/>
  <c r="O2485" i="13"/>
  <c r="N1751" i="13"/>
  <c r="O1933" i="13"/>
  <c r="M1705" i="13"/>
  <c r="N2069" i="13"/>
  <c r="O2410" i="13"/>
  <c r="M1373" i="13"/>
  <c r="N1660" i="13"/>
  <c r="O1981" i="13"/>
  <c r="N2373" i="13"/>
  <c r="M1476" i="13"/>
  <c r="N1550" i="13"/>
  <c r="N1300" i="13"/>
  <c r="M1594" i="13"/>
  <c r="N1906" i="13"/>
  <c r="O2264" i="13"/>
  <c r="M1827" i="13"/>
  <c r="M2065" i="13"/>
  <c r="M1284" i="13"/>
  <c r="N1922" i="13"/>
  <c r="N1347" i="13"/>
  <c r="O2092" i="13"/>
  <c r="N2013" i="13"/>
  <c r="O1790" i="13"/>
  <c r="O2040" i="13"/>
  <c r="O2305" i="13"/>
  <c r="M2002" i="13"/>
  <c r="M1844" i="13"/>
  <c r="O1602" i="13"/>
  <c r="M1259" i="13"/>
  <c r="M2350" i="13"/>
  <c r="N2081" i="13"/>
  <c r="M1890" i="13"/>
  <c r="M1728" i="13"/>
  <c r="O1929" i="13"/>
  <c r="M1426" i="13"/>
  <c r="O1495" i="13"/>
  <c r="M2344" i="13"/>
  <c r="M2369" i="13"/>
  <c r="N2070" i="13"/>
  <c r="O2173" i="13"/>
  <c r="M1443" i="13"/>
  <c r="N2505" i="13"/>
  <c r="O2409" i="13"/>
  <c r="M2020" i="13"/>
  <c r="N2270" i="13"/>
  <c r="O1956" i="13"/>
  <c r="N2356" i="13"/>
  <c r="N2239" i="13"/>
  <c r="M1313" i="13"/>
  <c r="N2446" i="13"/>
  <c r="O1900" i="13"/>
  <c r="N2350" i="13"/>
  <c r="O2066" i="13"/>
  <c r="M2494" i="13"/>
  <c r="O2079" i="13"/>
  <c r="M2441" i="13"/>
  <c r="M2249" i="13"/>
  <c r="O1503" i="13"/>
  <c r="O1437" i="13"/>
  <c r="O1378" i="13"/>
  <c r="M1695" i="13"/>
  <c r="O1583" i="13"/>
  <c r="O2499" i="13"/>
  <c r="N2195" i="13"/>
  <c r="M1935" i="13"/>
  <c r="O2286" i="13"/>
  <c r="N1847" i="13"/>
  <c r="N2459" i="13"/>
  <c r="N1326" i="13"/>
  <c r="M1418" i="13"/>
  <c r="N1750" i="13"/>
  <c r="O1417" i="13"/>
  <c r="M2175" i="13"/>
  <c r="N2391" i="13"/>
  <c r="M2251" i="13"/>
  <c r="O2317" i="13"/>
  <c r="O2494" i="13"/>
  <c r="N1469" i="13"/>
  <c r="N1521" i="13"/>
  <c r="O1454" i="13"/>
  <c r="M2214" i="13"/>
  <c r="M2058" i="13"/>
  <c r="O1742" i="13"/>
  <c r="M1635" i="13"/>
  <c r="N1378" i="13"/>
  <c r="M1739" i="13"/>
  <c r="M1625" i="13"/>
  <c r="O1879" i="13"/>
  <c r="M1525" i="13"/>
  <c r="M1779" i="13"/>
  <c r="M1914" i="13"/>
  <c r="N1594" i="13"/>
  <c r="M1924" i="13"/>
  <c r="O1551" i="13"/>
  <c r="N1312" i="13"/>
  <c r="M1492" i="13"/>
  <c r="N2112" i="13"/>
  <c r="M1409" i="13"/>
  <c r="M2389" i="13"/>
  <c r="N1767" i="13"/>
  <c r="N1431" i="13"/>
  <c r="O1476" i="13"/>
  <c r="N2395" i="13"/>
  <c r="M1308" i="13"/>
  <c r="N1392" i="13"/>
  <c r="M477" i="13"/>
  <c r="N255" i="13"/>
  <c r="O79" i="13"/>
  <c r="M1053" i="13"/>
  <c r="N477" i="13"/>
  <c r="M277" i="13"/>
  <c r="O230" i="13"/>
  <c r="M1003" i="13"/>
  <c r="N480" i="13"/>
  <c r="M256" i="13"/>
  <c r="O180" i="13"/>
  <c r="N856" i="13"/>
  <c r="M454" i="13"/>
  <c r="N252" i="13"/>
  <c r="N79" i="13"/>
  <c r="O1229" i="13"/>
  <c r="O102" i="13"/>
  <c r="O477" i="13"/>
  <c r="O1126" i="13"/>
  <c r="N827" i="13"/>
  <c r="N853" i="13"/>
  <c r="M778" i="13"/>
  <c r="M379" i="13"/>
  <c r="N81" i="13"/>
  <c r="M1030" i="13"/>
  <c r="M702" i="13"/>
  <c r="N377" i="13"/>
  <c r="O106" i="13"/>
  <c r="M605" i="13"/>
  <c r="N254" i="13"/>
  <c r="N803" i="13"/>
  <c r="N476" i="13"/>
  <c r="N153" i="13"/>
  <c r="M1054" i="13"/>
  <c r="M377" i="13"/>
  <c r="O128" i="13"/>
  <c r="O556" i="13"/>
  <c r="N127" i="13"/>
  <c r="O355" i="13"/>
  <c r="O479" i="13"/>
  <c r="O1056" i="13"/>
  <c r="O1030" i="13"/>
  <c r="N1077" i="13"/>
  <c r="O255" i="13"/>
  <c r="O269" i="13"/>
  <c r="M242" i="13"/>
  <c r="O188" i="13"/>
  <c r="O2368" i="13"/>
  <c r="O2362" i="13"/>
  <c r="O2100" i="13"/>
  <c r="N1835" i="13"/>
  <c r="M2073" i="13"/>
  <c r="O2360" i="13"/>
  <c r="N1680" i="13"/>
  <c r="N2504" i="13"/>
  <c r="N2389" i="13"/>
  <c r="N1711" i="13"/>
  <c r="M2098" i="13"/>
  <c r="O2018" i="13"/>
  <c r="N1640" i="13"/>
  <c r="O1321" i="13"/>
  <c r="M1536" i="13"/>
  <c r="O1279" i="13"/>
  <c r="M2356" i="13"/>
  <c r="O2298" i="13"/>
  <c r="O1906" i="13"/>
  <c r="M1598" i="13"/>
  <c r="O2436" i="13"/>
  <c r="N2190" i="13"/>
  <c r="O2393" i="13"/>
  <c r="N2276" i="13"/>
  <c r="N1305" i="13"/>
  <c r="O2118" i="13"/>
  <c r="M1473" i="13"/>
  <c r="O1318" i="13"/>
  <c r="O2026" i="13"/>
  <c r="O2240" i="13"/>
  <c r="M1689" i="13"/>
  <c r="O1314" i="13"/>
  <c r="O2398" i="13"/>
  <c r="O1676" i="13"/>
  <c r="O2077" i="13"/>
  <c r="M1414" i="13"/>
  <c r="N1772" i="13"/>
  <c r="N2218" i="13"/>
  <c r="O1631" i="13"/>
  <c r="O2013" i="13"/>
  <c r="N1790" i="13"/>
  <c r="N1269" i="13"/>
  <c r="O2161" i="13"/>
  <c r="O2424" i="13"/>
  <c r="N2273" i="13"/>
  <c r="O1756" i="13"/>
  <c r="N1414" i="13"/>
  <c r="M1573" i="13"/>
  <c r="M1956" i="13"/>
  <c r="O1927" i="13"/>
  <c r="O1926" i="13"/>
  <c r="M1479" i="13"/>
  <c r="M2173" i="13"/>
  <c r="O1718" i="13"/>
  <c r="N1364" i="13"/>
  <c r="N1385" i="13"/>
  <c r="N2440" i="13"/>
  <c r="N2165" i="13"/>
  <c r="M2198" i="13"/>
  <c r="N1777" i="13"/>
  <c r="M1330" i="13"/>
  <c r="M1653" i="13"/>
  <c r="N2078" i="13"/>
  <c r="M2373" i="13"/>
  <c r="N2240" i="13"/>
  <c r="M1569" i="13"/>
  <c r="N1463" i="13"/>
  <c r="O2352" i="13"/>
  <c r="N1597" i="13"/>
  <c r="M2436" i="13"/>
  <c r="O1915" i="13"/>
  <c r="M1539" i="13"/>
  <c r="M1273" i="13"/>
  <c r="M1444" i="13"/>
  <c r="O2472" i="13"/>
  <c r="O2017" i="13"/>
  <c r="O2172" i="13"/>
  <c r="N1794" i="13"/>
  <c r="M1806" i="13"/>
  <c r="O1325" i="13"/>
  <c r="N1727" i="13"/>
  <c r="N2130" i="13"/>
  <c r="N2405" i="13"/>
  <c r="O2480" i="13"/>
  <c r="N2472" i="13"/>
  <c r="M1390" i="13"/>
  <c r="O1672" i="13"/>
  <c r="O1998" i="13"/>
  <c r="O2390" i="13"/>
  <c r="O1344" i="13"/>
  <c r="M2081" i="13"/>
  <c r="M1769" i="13"/>
  <c r="N2250" i="13"/>
  <c r="N2151" i="13"/>
  <c r="M1714" i="13"/>
  <c r="N2268" i="13"/>
  <c r="M1331" i="13"/>
  <c r="O1966" i="13"/>
  <c r="N1831" i="13"/>
  <c r="N1994" i="13"/>
  <c r="O2186" i="13"/>
  <c r="O2373" i="13"/>
  <c r="M1902" i="13"/>
  <c r="N2044" i="13"/>
  <c r="M1731" i="13"/>
  <c r="M2161" i="13"/>
  <c r="M1269" i="13"/>
  <c r="N1933" i="13"/>
  <c r="O1881" i="13"/>
  <c r="O2180" i="13"/>
  <c r="O2025" i="13"/>
  <c r="N1343" i="13"/>
  <c r="M1335" i="13"/>
  <c r="O2474" i="13"/>
  <c r="O1884" i="13"/>
  <c r="N2374" i="13"/>
  <c r="O2109" i="13"/>
  <c r="M1870" i="13"/>
  <c r="M2481" i="13"/>
  <c r="O1889" i="13"/>
  <c r="N2106" i="13"/>
  <c r="O2272" i="13"/>
  <c r="M2476" i="13"/>
  <c r="M2114" i="13"/>
  <c r="M1673" i="13"/>
  <c r="M1752" i="13"/>
  <c r="N1993" i="13"/>
  <c r="M1260" i="13"/>
  <c r="O1726" i="13"/>
  <c r="O1976" i="13"/>
  <c r="N2323" i="13"/>
  <c r="M2435" i="13"/>
  <c r="M1497" i="13"/>
  <c r="O2349" i="13"/>
  <c r="O2042" i="13"/>
  <c r="O1892" i="13"/>
  <c r="N2345" i="13"/>
  <c r="O2241" i="13"/>
  <c r="O1941" i="13"/>
  <c r="O1970" i="13"/>
  <c r="N1823" i="13"/>
  <c r="O2198" i="13"/>
  <c r="M1894" i="13"/>
  <c r="M1302" i="13"/>
  <c r="O1769" i="13"/>
  <c r="O2135" i="13"/>
  <c r="N2189" i="13"/>
  <c r="N1268" i="13"/>
  <c r="N2452" i="13"/>
  <c r="N1397" i="13"/>
  <c r="O1702" i="13"/>
  <c r="O2011" i="13"/>
  <c r="O2402" i="13"/>
  <c r="O1561" i="13"/>
  <c r="M1555" i="13"/>
  <c r="M1913" i="13"/>
  <c r="O2043" i="13"/>
  <c r="N1780" i="13"/>
  <c r="M1618" i="13"/>
  <c r="N1878" i="13"/>
  <c r="O1890" i="13"/>
  <c r="O2139" i="13"/>
  <c r="N2402" i="13"/>
  <c r="M2130" i="13"/>
  <c r="M1472" i="13"/>
  <c r="M2177" i="13"/>
  <c r="O2489" i="13"/>
  <c r="N1836" i="13"/>
  <c r="N2252" i="13"/>
  <c r="O2039" i="13"/>
  <c r="M1318" i="13"/>
  <c r="M2366" i="13"/>
  <c r="M2270" i="13"/>
  <c r="M2470" i="13"/>
  <c r="M1480" i="13"/>
  <c r="O1511" i="13"/>
  <c r="N1819" i="13"/>
  <c r="N2393" i="13"/>
  <c r="M1326" i="13"/>
  <c r="M1743" i="13"/>
  <c r="M2490" i="13"/>
  <c r="O1965" i="13"/>
  <c r="N2365" i="13"/>
  <c r="N2147" i="13"/>
  <c r="N2264" i="13"/>
  <c r="N2149" i="13"/>
  <c r="M1921" i="13"/>
  <c r="M2342" i="13"/>
  <c r="N1870" i="13"/>
  <c r="N1671" i="13"/>
  <c r="M2109" i="13"/>
  <c r="O1878" i="13"/>
  <c r="O2020" i="13"/>
  <c r="N1361" i="13"/>
  <c r="M1509" i="13"/>
  <c r="M1883" i="13"/>
  <c r="N1979" i="13"/>
  <c r="M1745" i="13"/>
  <c r="N2079" i="13"/>
  <c r="M1445" i="13"/>
  <c r="N1967" i="13"/>
  <c r="O1622" i="13"/>
  <c r="O1953" i="13"/>
  <c r="M2448" i="13"/>
  <c r="O1701" i="13"/>
  <c r="N2498" i="13"/>
  <c r="M2445" i="13"/>
  <c r="N2050" i="13"/>
  <c r="M2008" i="13"/>
  <c r="N1921" i="13"/>
  <c r="N2275" i="13"/>
  <c r="O2387" i="13"/>
  <c r="N1381" i="13"/>
  <c r="N1506" i="13"/>
  <c r="N1837" i="13"/>
  <c r="O2374" i="13"/>
  <c r="M1771" i="13"/>
  <c r="O1391" i="13"/>
  <c r="M1362" i="13"/>
  <c r="O1327" i="13"/>
  <c r="M1537" i="13"/>
  <c r="M1265" i="13"/>
  <c r="M2409" i="13"/>
  <c r="O1750" i="13"/>
  <c r="O2403" i="13"/>
  <c r="M2017" i="13"/>
  <c r="O1542" i="13"/>
  <c r="M1341" i="13"/>
  <c r="O1365" i="13"/>
  <c r="O1525" i="13"/>
  <c r="M2199" i="13"/>
  <c r="O2473" i="13"/>
  <c r="O1439" i="13"/>
  <c r="M1955" i="13"/>
  <c r="M1262" i="13"/>
  <c r="N1345" i="13"/>
  <c r="O1574" i="13"/>
  <c r="N1503" i="13"/>
  <c r="M1616" i="13"/>
  <c r="M1433" i="13"/>
  <c r="N2159" i="13"/>
  <c r="M2151" i="13"/>
  <c r="O1692" i="13"/>
  <c r="N1596" i="13"/>
  <c r="O2188" i="13"/>
  <c r="O1341" i="13"/>
  <c r="O1312" i="13"/>
  <c r="N1824" i="13"/>
  <c r="O1612" i="13"/>
  <c r="O1468" i="13"/>
  <c r="M1843" i="13"/>
  <c r="M1283" i="13"/>
  <c r="N1685" i="13"/>
  <c r="M2401" i="13"/>
  <c r="O2167" i="13"/>
  <c r="O1683" i="13"/>
  <c r="O1494" i="13"/>
  <c r="O1300" i="13"/>
  <c r="O1497" i="13"/>
  <c r="M1918" i="13"/>
  <c r="M2379" i="13"/>
  <c r="M1975" i="13"/>
  <c r="M1425" i="13"/>
  <c r="O1641" i="13"/>
  <c r="O2291" i="13"/>
  <c r="O1543" i="13"/>
  <c r="N1477" i="13"/>
  <c r="M1997" i="13"/>
  <c r="M2139" i="13"/>
  <c r="N1419" i="13"/>
  <c r="O1610" i="13"/>
  <c r="M2305" i="13"/>
  <c r="O2187" i="13"/>
  <c r="O1739" i="13"/>
  <c r="M1461" i="13"/>
  <c r="M1778" i="13"/>
  <c r="O1863" i="13"/>
  <c r="N2503" i="13"/>
  <c r="O1747" i="13"/>
  <c r="O1509" i="13"/>
  <c r="M2400" i="13"/>
  <c r="O2204" i="13"/>
  <c r="M1888" i="13"/>
  <c r="M2364" i="13"/>
  <c r="M2204" i="13"/>
  <c r="M1968" i="13"/>
  <c r="M2104" i="13"/>
  <c r="O1688" i="13"/>
  <c r="M1528" i="13"/>
  <c r="N2400" i="13"/>
  <c r="O1957" i="13"/>
  <c r="N1692" i="13"/>
  <c r="M1508" i="13"/>
  <c r="M2220" i="13"/>
  <c r="N1600" i="13"/>
  <c r="O1392" i="13"/>
  <c r="M1804" i="13"/>
  <c r="N2392" i="13"/>
  <c r="N1712" i="13"/>
  <c r="O1384" i="13"/>
  <c r="O2382" i="13"/>
  <c r="O1596" i="13"/>
  <c r="N1448" i="13"/>
  <c r="N1336" i="13"/>
  <c r="O1376" i="13"/>
  <c r="M2351" i="13"/>
  <c r="N1483" i="13"/>
  <c r="O1521" i="13"/>
  <c r="M2097" i="13"/>
  <c r="N2287" i="13"/>
  <c r="M2372" i="13"/>
  <c r="M2168" i="13"/>
  <c r="M1976" i="13"/>
  <c r="O2208" i="13"/>
  <c r="M2004" i="13"/>
  <c r="O1812" i="13"/>
  <c r="N1996" i="13"/>
  <c r="M1696" i="13"/>
  <c r="N1540" i="13"/>
  <c r="O2404" i="13"/>
  <c r="M2016" i="13"/>
  <c r="O1724" i="13"/>
  <c r="M1521" i="13"/>
  <c r="M2324" i="13"/>
  <c r="M1700" i="13"/>
  <c r="M1404" i="13"/>
  <c r="O1266" i="13"/>
  <c r="N1908" i="13"/>
  <c r="N1788" i="13"/>
  <c r="O1500" i="13"/>
  <c r="N1320" i="13"/>
  <c r="N1896" i="13"/>
  <c r="M1316" i="13"/>
  <c r="O1405" i="13"/>
  <c r="O1560" i="13"/>
  <c r="O1582" i="13"/>
  <c r="M1943" i="13"/>
  <c r="O1353" i="13"/>
  <c r="N1701" i="13"/>
  <c r="M2285" i="13"/>
  <c r="N2123" i="13"/>
  <c r="N2023" i="13"/>
  <c r="O2257" i="13"/>
  <c r="N2096" i="13"/>
  <c r="O1870" i="13"/>
  <c r="O2328" i="13"/>
  <c r="O2149" i="13"/>
  <c r="O1917" i="13"/>
  <c r="N2324" i="13"/>
  <c r="M1972" i="13"/>
  <c r="O1640" i="13"/>
  <c r="O1512" i="13"/>
  <c r="O2357" i="13"/>
  <c r="O1958" i="13"/>
  <c r="O2224" i="13"/>
  <c r="M1812" i="13"/>
  <c r="O1788" i="13"/>
  <c r="N1452" i="13"/>
  <c r="O1908" i="13"/>
  <c r="M1624" i="13"/>
  <c r="O1480" i="13"/>
  <c r="O1568" i="13"/>
  <c r="M1266" i="13"/>
  <c r="N1567" i="13"/>
  <c r="M1258" i="13"/>
  <c r="N1516" i="13"/>
  <c r="O1368" i="13"/>
  <c r="M1512" i="13"/>
  <c r="M1488" i="13"/>
  <c r="O1339" i="13"/>
  <c r="M1818" i="13"/>
  <c r="M2395" i="13"/>
  <c r="M1795" i="13"/>
  <c r="O2471" i="13"/>
  <c r="O1351" i="13"/>
  <c r="M1930" i="13"/>
  <c r="M2303" i="13"/>
  <c r="N1795" i="13"/>
  <c r="O1650" i="13"/>
  <c r="M2143" i="13"/>
  <c r="M2320" i="13"/>
  <c r="N2000" i="13"/>
  <c r="O2400" i="13"/>
  <c r="M2120" i="13"/>
  <c r="O2388" i="13"/>
  <c r="N1904" i="13"/>
  <c r="O1564" i="13"/>
  <c r="O2304" i="13"/>
  <c r="M1708" i="13"/>
  <c r="N1528" i="13"/>
  <c r="M1824" i="13"/>
  <c r="O1424" i="13"/>
  <c r="M1866" i="13"/>
  <c r="M1880" i="13"/>
  <c r="O1416" i="13"/>
  <c r="O2282" i="13"/>
  <c r="O1395" i="13"/>
  <c r="O1316" i="13"/>
  <c r="M2504" i="13"/>
  <c r="O1485" i="13"/>
  <c r="M2218" i="13"/>
  <c r="N2059" i="13"/>
  <c r="N1358" i="13"/>
  <c r="O1281" i="13"/>
  <c r="M1574" i="13"/>
  <c r="M2314" i="13"/>
  <c r="O2091" i="13"/>
  <c r="N1438" i="13"/>
  <c r="M1817" i="13"/>
  <c r="M2428" i="13"/>
  <c r="N1598" i="13"/>
  <c r="M2293" i="13"/>
  <c r="M1487" i="13"/>
  <c r="M1805" i="13"/>
  <c r="M2363" i="13"/>
  <c r="N1553" i="13"/>
  <c r="N2403" i="13"/>
  <c r="O1817" i="13"/>
  <c r="M1559" i="13"/>
  <c r="O1753" i="13"/>
  <c r="M2196" i="13"/>
  <c r="M1864" i="13"/>
  <c r="M2264" i="13"/>
  <c r="M2080" i="13"/>
  <c r="N1916" i="13"/>
  <c r="O1628" i="13"/>
  <c r="M1428" i="13"/>
  <c r="N1888" i="13"/>
  <c r="N1588" i="13"/>
  <c r="O1447" i="13"/>
  <c r="M1520" i="13"/>
  <c r="N1295" i="13"/>
  <c r="O1784" i="13"/>
  <c r="N1584" i="13"/>
  <c r="M1328" i="13"/>
  <c r="O1800" i="13"/>
  <c r="O1382" i="13"/>
  <c r="N1504" i="13"/>
  <c r="M1270" i="13"/>
  <c r="N1415" i="13"/>
  <c r="M1801" i="13"/>
  <c r="N2371" i="13"/>
  <c r="N2288" i="13"/>
  <c r="N1828" i="13"/>
  <c r="N2296" i="13"/>
  <c r="O2228" i="13"/>
  <c r="O1757" i="13"/>
  <c r="M2228" i="13"/>
  <c r="M1764" i="13"/>
  <c r="M1484" i="13"/>
  <c r="O1928" i="13"/>
  <c r="M2076" i="13"/>
  <c r="N2228" i="13"/>
  <c r="N1508" i="13"/>
  <c r="O1258" i="13"/>
  <c r="N1536" i="13"/>
  <c r="N1420" i="13"/>
  <c r="N1480" i="13"/>
  <c r="M2491" i="13"/>
  <c r="O1467" i="13"/>
  <c r="M1785" i="13"/>
  <c r="N2363" i="13"/>
  <c r="N1739" i="13"/>
  <c r="M1458" i="13"/>
  <c r="M2484" i="13"/>
  <c r="M1481" i="13"/>
  <c r="M1901" i="13"/>
  <c r="O2407" i="13"/>
  <c r="N2071" i="13"/>
  <c r="O1703" i="13"/>
  <c r="O1458" i="13"/>
  <c r="N1749" i="13"/>
  <c r="N2431" i="13"/>
  <c r="N1619" i="13"/>
  <c r="O1334" i="13"/>
  <c r="O1630" i="13"/>
  <c r="M2014" i="13"/>
  <c r="M2247" i="13"/>
  <c r="N1523" i="13"/>
  <c r="N1386" i="13"/>
  <c r="M1694" i="13"/>
  <c r="M2189" i="13"/>
  <c r="O2303" i="13"/>
  <c r="O2059" i="13"/>
  <c r="M1683" i="13"/>
  <c r="M1470" i="13"/>
  <c r="O1725" i="13"/>
  <c r="O1257" i="13"/>
  <c r="N1667" i="13"/>
  <c r="N1470" i="13"/>
  <c r="O1979" i="13"/>
  <c r="O1387" i="13"/>
  <c r="M1562" i="13"/>
  <c r="M1353" i="13"/>
  <c r="N1458" i="13"/>
  <c r="N2283" i="13"/>
  <c r="M1775" i="13"/>
  <c r="M1374" i="13"/>
  <c r="M1666" i="13"/>
  <c r="N2467" i="13"/>
  <c r="N1791" i="13"/>
  <c r="O1363" i="13"/>
  <c r="M1729" i="13"/>
  <c r="N1413" i="13"/>
  <c r="N1617" i="13"/>
  <c r="N1755" i="13"/>
  <c r="N1623" i="13"/>
  <c r="N1590" i="13"/>
  <c r="M2339" i="13"/>
  <c r="N1394" i="13"/>
  <c r="M2205" i="13"/>
  <c r="N2063" i="13"/>
  <c r="N1478" i="13"/>
  <c r="M2003" i="13"/>
  <c r="O1841" i="13"/>
  <c r="M1403" i="13"/>
  <c r="N1275" i="13"/>
  <c r="N1817" i="13"/>
  <c r="N1787" i="13"/>
  <c r="N1454" i="13"/>
  <c r="M1846" i="13"/>
  <c r="O1799" i="13"/>
  <c r="M1613" i="13"/>
  <c r="N1838" i="13"/>
  <c r="M2263" i="13"/>
  <c r="O1674" i="13"/>
  <c r="N2191" i="13"/>
  <c r="O1571" i="13"/>
  <c r="N1525" i="13"/>
  <c r="M1853" i="13"/>
  <c r="O2083" i="13"/>
  <c r="N1709" i="13"/>
  <c r="N2163" i="13"/>
  <c r="N1587" i="13"/>
  <c r="M1449" i="13"/>
  <c r="N2111" i="13"/>
  <c r="M1659" i="13"/>
  <c r="O1578" i="13"/>
  <c r="M1758" i="13"/>
  <c r="N2016" i="13"/>
  <c r="N1367" i="13"/>
  <c r="N1874" i="13"/>
  <c r="M2241" i="13"/>
  <c r="O2466" i="13"/>
  <c r="O1938" i="13"/>
  <c r="N2217" i="13"/>
  <c r="O2438" i="13"/>
  <c r="O2117" i="13"/>
  <c r="N2051" i="13"/>
  <c r="N1499" i="13"/>
  <c r="N2043" i="13"/>
  <c r="M1529" i="13"/>
  <c r="N1406" i="13"/>
  <c r="M2105" i="13"/>
  <c r="M1686" i="13"/>
  <c r="M2287" i="13"/>
  <c r="O1675" i="13"/>
  <c r="M1717" i="13"/>
  <c r="N1287" i="13"/>
  <c r="N1963" i="13"/>
  <c r="O1653" i="13"/>
  <c r="N1703" i="13"/>
  <c r="M2275" i="13"/>
  <c r="O1595" i="13"/>
  <c r="M1542" i="13"/>
  <c r="M2399" i="13"/>
  <c r="N1659" i="13"/>
  <c r="N1609" i="13"/>
  <c r="M1874" i="13"/>
  <c r="M2167" i="13"/>
  <c r="O1658" i="13"/>
  <c r="M2183" i="13"/>
  <c r="O1603" i="13"/>
  <c r="N1453" i="13"/>
  <c r="O1813" i="13"/>
  <c r="O2295" i="13"/>
  <c r="M1646" i="13"/>
  <c r="N2199" i="13"/>
  <c r="N1639" i="13"/>
  <c r="O1421" i="13"/>
  <c r="M1766" i="13"/>
  <c r="N2375" i="13"/>
  <c r="N1691" i="13"/>
  <c r="N1745" i="13"/>
  <c r="N1978" i="13"/>
  <c r="M1583" i="13"/>
  <c r="N1446" i="13"/>
  <c r="M2162" i="13"/>
  <c r="O2446" i="13"/>
  <c r="M1953" i="13"/>
  <c r="M2166" i="13"/>
  <c r="O2453" i="13"/>
  <c r="O2078" i="13"/>
  <c r="N2421" i="13"/>
  <c r="N1872" i="13"/>
  <c r="N1679" i="13"/>
  <c r="M1845" i="13"/>
  <c r="M2245" i="13"/>
  <c r="M1839" i="13"/>
  <c r="M2397" i="13"/>
  <c r="M1462" i="13"/>
  <c r="O1347" i="13"/>
  <c r="M1926" i="13"/>
  <c r="M2424" i="13"/>
  <c r="O1597" i="13"/>
  <c r="O2395" i="13"/>
  <c r="O1807" i="13"/>
  <c r="M1650" i="13"/>
  <c r="O2075" i="13"/>
  <c r="O2163" i="13"/>
  <c r="O1449" i="13"/>
  <c r="N1534" i="13"/>
  <c r="M2163" i="13"/>
  <c r="O1299" i="13"/>
  <c r="N1742" i="13"/>
  <c r="O2103" i="13"/>
  <c r="N1379" i="13"/>
  <c r="O1713" i="13"/>
  <c r="O1978" i="13"/>
  <c r="O1795" i="13"/>
  <c r="N1842" i="13"/>
  <c r="O1995" i="13"/>
  <c r="M1495" i="13"/>
  <c r="N1545" i="13"/>
  <c r="N1846" i="13"/>
  <c r="O1975" i="13"/>
  <c r="O1778" i="13"/>
  <c r="O2007" i="13"/>
  <c r="O1567" i="13"/>
  <c r="N1517" i="13"/>
  <c r="N1853" i="13"/>
  <c r="O2087" i="13"/>
  <c r="N1591" i="13"/>
  <c r="N1629" i="13"/>
  <c r="O1432" i="13"/>
  <c r="N2053" i="13"/>
  <c r="O1399" i="13"/>
  <c r="O1507" i="13"/>
  <c r="N2209" i="13"/>
  <c r="M2505" i="13"/>
  <c r="N1958" i="13"/>
  <c r="M2254" i="13"/>
  <c r="M2433" i="13"/>
  <c r="O2142" i="13"/>
  <c r="M2417" i="13"/>
  <c r="M1781" i="13"/>
  <c r="N1799" i="13"/>
  <c r="M1670" i="13"/>
  <c r="M2121" i="13"/>
  <c r="N2341" i="13"/>
  <c r="M2485" i="13"/>
  <c r="N2174" i="13"/>
  <c r="N1391" i="13"/>
  <c r="M1978" i="13"/>
  <c r="M2274" i="13"/>
  <c r="M2502" i="13"/>
  <c r="M2021" i="13"/>
  <c r="O2250" i="13"/>
  <c r="M2478" i="13"/>
  <c r="O2137" i="13"/>
  <c r="N2506" i="13"/>
  <c r="M1773" i="13"/>
  <c r="M1859" i="13"/>
  <c r="N1681" i="13"/>
  <c r="N2058" i="13"/>
  <c r="M2346" i="13"/>
  <c r="M2486" i="13"/>
  <c r="N2441" i="13"/>
  <c r="O2358" i="13"/>
  <c r="N2471" i="13"/>
  <c r="N1302" i="13"/>
  <c r="N2180" i="13"/>
  <c r="O2216" i="13"/>
  <c r="O1820" i="13"/>
  <c r="N2104" i="13"/>
  <c r="M2268" i="13"/>
  <c r="N1624" i="13"/>
  <c r="O1857" i="13"/>
  <c r="O1592" i="13"/>
  <c r="O2192" i="13"/>
  <c r="O1460" i="13"/>
  <c r="M2260" i="13"/>
  <c r="O2058" i="13"/>
  <c r="N1472" i="13"/>
  <c r="O1274" i="13"/>
  <c r="O1400" i="13"/>
  <c r="M1304" i="13"/>
  <c r="O1388" i="13"/>
  <c r="N1871" i="13"/>
  <c r="O1338" i="13"/>
  <c r="M1922" i="13"/>
  <c r="N2171" i="13"/>
  <c r="N1655" i="13"/>
  <c r="M2255" i="13"/>
  <c r="N1390" i="13"/>
  <c r="M1985" i="13"/>
  <c r="O2171" i="13"/>
  <c r="N1341" i="13"/>
  <c r="M1658" i="13"/>
  <c r="M1835" i="13"/>
  <c r="M2216" i="13"/>
  <c r="O1924" i="13"/>
  <c r="M2328" i="13"/>
  <c r="M2064" i="13"/>
  <c r="M2212" i="13"/>
  <c r="O1716" i="13"/>
  <c r="O1482" i="13"/>
  <c r="M2192" i="13"/>
  <c r="M1704" i="13"/>
  <c r="N1444" i="13"/>
  <c r="N1404" i="13"/>
  <c r="N2316" i="13"/>
  <c r="M1776" i="13"/>
  <c r="O1357" i="13"/>
  <c r="O1824" i="13"/>
  <c r="M1566" i="13"/>
  <c r="N1278" i="13"/>
  <c r="O1324" i="13"/>
  <c r="M1503" i="13"/>
  <c r="N1565" i="13"/>
  <c r="N2487" i="13"/>
  <c r="N1983" i="13"/>
  <c r="O1470" i="13"/>
  <c r="O1443" i="13"/>
  <c r="O1585" i="13"/>
  <c r="M2487" i="13"/>
  <c r="O1883" i="13"/>
  <c r="N1486" i="13"/>
  <c r="O1499" i="13"/>
  <c r="O1475" i="13"/>
  <c r="N1705" i="13"/>
  <c r="M2355" i="13"/>
  <c r="N1402" i="13"/>
  <c r="O1862" i="13"/>
  <c r="O2279" i="13"/>
  <c r="M1667" i="13"/>
  <c r="N1669" i="13"/>
  <c r="N2475" i="13"/>
  <c r="O2267" i="13"/>
  <c r="M1349" i="13"/>
  <c r="O1849" i="13"/>
  <c r="M2092" i="13"/>
  <c r="N1812" i="13"/>
  <c r="N2216" i="13"/>
  <c r="N1912" i="13"/>
  <c r="M2368" i="13"/>
  <c r="M1872" i="13"/>
  <c r="O1576" i="13"/>
  <c r="O1816" i="13"/>
  <c r="O1557" i="13"/>
  <c r="M1916" i="13"/>
  <c r="M1416" i="13"/>
  <c r="N1274" i="13"/>
  <c r="M2276" i="13"/>
  <c r="O1546" i="13"/>
  <c r="N1266" i="13"/>
  <c r="N1344" i="13"/>
  <c r="M1324" i="13"/>
  <c r="M1384" i="13"/>
  <c r="M2135" i="13"/>
  <c r="O1401" i="13"/>
  <c r="M1905" i="13"/>
  <c r="O2195" i="13"/>
  <c r="M2272" i="13"/>
  <c r="M1996" i="13"/>
  <c r="N2192" i="13"/>
  <c r="N1884" i="13"/>
  <c r="M2108" i="13"/>
  <c r="O1704" i="13"/>
  <c r="M1466" i="13"/>
  <c r="M2088" i="13"/>
  <c r="M1608" i="13"/>
  <c r="O1488" i="13"/>
  <c r="N1804" i="13"/>
  <c r="O1404" i="13"/>
  <c r="M2404" i="13"/>
  <c r="N2084" i="13"/>
  <c r="M2308" i="13"/>
  <c r="N1400" i="13"/>
  <c r="O1270" i="13"/>
  <c r="N1388" i="13"/>
  <c r="M2335" i="13"/>
  <c r="O1393" i="13"/>
  <c r="M1989" i="13"/>
  <c r="M2279" i="13"/>
  <c r="M1663" i="13"/>
  <c r="N1549" i="13"/>
  <c r="O1479" i="13"/>
  <c r="O1518" i="13"/>
  <c r="M2001" i="13"/>
  <c r="M2271" i="13"/>
  <c r="N2003" i="13"/>
  <c r="O1663" i="13"/>
  <c r="M1549" i="13"/>
  <c r="O1774" i="13"/>
  <c r="M2235" i="13"/>
  <c r="N1511" i="13"/>
  <c r="O1426" i="13"/>
  <c r="N1689" i="13"/>
  <c r="M2226" i="13"/>
  <c r="M1903" i="13"/>
  <c r="O1455" i="13"/>
  <c r="O1501" i="13"/>
  <c r="M1822" i="13"/>
  <c r="M2322" i="13"/>
  <c r="M2203" i="13"/>
  <c r="O1983" i="13"/>
  <c r="M1651" i="13"/>
  <c r="N1494" i="13"/>
  <c r="M1741" i="13"/>
  <c r="M2291" i="13"/>
  <c r="N1461" i="13"/>
  <c r="N2291" i="13"/>
  <c r="N1775" i="13"/>
  <c r="O1377" i="13"/>
  <c r="N1666" i="13"/>
  <c r="N2271" i="13"/>
  <c r="O1637" i="13"/>
  <c r="O2199" i="13"/>
  <c r="O1635" i="13"/>
  <c r="N1421" i="13"/>
  <c r="N1766" i="13"/>
  <c r="M2367" i="13"/>
  <c r="O1691" i="13"/>
  <c r="O1303" i="13"/>
  <c r="O1738" i="13"/>
  <c r="N2415" i="13"/>
  <c r="O2038" i="13"/>
  <c r="M1413" i="13"/>
  <c r="O1459" i="13"/>
  <c r="M1826" i="13"/>
  <c r="O1647" i="13"/>
  <c r="O1510" i="13"/>
  <c r="O2422" i="13"/>
  <c r="M1899" i="13"/>
  <c r="M1546" i="13"/>
  <c r="O2371" i="13"/>
  <c r="O1362" i="13"/>
  <c r="M2179" i="13"/>
  <c r="O2307" i="13"/>
  <c r="N1603" i="13"/>
  <c r="N1509" i="13"/>
  <c r="M1647" i="13"/>
  <c r="O1679" i="13"/>
  <c r="O1677" i="13"/>
  <c r="O1950" i="13"/>
  <c r="M1983" i="13"/>
  <c r="N1734" i="13"/>
  <c r="N1971" i="13"/>
  <c r="N1331" i="13"/>
  <c r="O1558" i="13"/>
  <c r="O1259" i="13"/>
  <c r="M1767" i="13"/>
  <c r="M1841" i="13"/>
  <c r="N1987" i="13"/>
  <c r="N1495" i="13"/>
  <c r="O1545" i="13"/>
  <c r="O1846" i="13"/>
  <c r="O1895" i="13"/>
  <c r="M1399" i="13"/>
  <c r="M1609" i="13"/>
  <c r="O1517" i="13"/>
  <c r="M2034" i="13"/>
  <c r="M1578" i="13"/>
  <c r="O2016" i="13"/>
  <c r="M2258" i="13"/>
  <c r="M2498" i="13"/>
  <c r="O2050" i="13"/>
  <c r="O2238" i="13"/>
  <c r="M1878" i="13"/>
  <c r="O2170" i="13"/>
  <c r="O1755" i="13"/>
  <c r="O1414" i="13"/>
  <c r="O1667" i="13"/>
  <c r="O2463" i="13"/>
  <c r="O1526" i="13"/>
  <c r="M2393" i="13"/>
  <c r="M1295" i="13"/>
  <c r="M1910" i="13"/>
  <c r="O2159" i="13"/>
  <c r="N1425" i="13"/>
  <c r="M1842" i="13"/>
  <c r="N1665" i="13"/>
  <c r="M1603" i="13"/>
  <c r="O1821" i="13"/>
  <c r="O1549" i="13"/>
  <c r="O2175" i="13"/>
  <c r="O1403" i="13"/>
  <c r="N1662" i="13"/>
  <c r="M2111" i="13"/>
  <c r="M1395" i="13"/>
  <c r="N1721" i="13"/>
  <c r="M1933" i="13"/>
  <c r="O1891" i="13"/>
  <c r="M1829" i="13"/>
  <c r="O1999" i="13"/>
  <c r="O1563" i="13"/>
  <c r="N1513" i="13"/>
  <c r="N1849" i="13"/>
  <c r="N2055" i="13"/>
  <c r="N1746" i="13"/>
  <c r="M2047" i="13"/>
  <c r="O1579" i="13"/>
  <c r="O1490" i="13"/>
  <c r="O1854" i="13"/>
  <c r="M2095" i="13"/>
  <c r="O1599" i="13"/>
  <c r="M1570" i="13"/>
  <c r="N1337" i="13"/>
  <c r="O2012" i="13"/>
  <c r="N1327" i="13"/>
  <c r="O1921" i="13"/>
  <c r="O2237" i="13"/>
  <c r="M2458" i="13"/>
  <c r="O1974" i="13"/>
  <c r="N2213" i="13"/>
  <c r="N2434" i="13"/>
  <c r="M2154" i="13"/>
  <c r="N1294" i="13"/>
  <c r="O1888" i="13"/>
  <c r="O1379" i="13"/>
  <c r="M2028" i="13"/>
  <c r="O1967" i="13"/>
  <c r="N1427" i="13"/>
  <c r="M2187" i="13"/>
  <c r="M1709" i="13"/>
  <c r="O1389" i="13"/>
  <c r="M2193" i="13"/>
  <c r="O1471" i="13"/>
  <c r="M1789" i="13"/>
  <c r="O2271" i="13"/>
  <c r="O1655" i="13"/>
  <c r="O1749" i="13"/>
  <c r="N1434" i="13"/>
  <c r="M1803" i="13"/>
  <c r="O1678" i="13"/>
  <c r="M1749" i="13"/>
  <c r="M1963" i="13"/>
  <c r="M1366" i="13"/>
  <c r="O1832" i="13"/>
  <c r="M1871" i="13"/>
  <c r="N1315" i="13"/>
  <c r="O1295" i="13"/>
  <c r="M2009" i="13"/>
  <c r="M1441" i="13"/>
  <c r="N2495" i="13"/>
  <c r="N1803" i="13"/>
  <c r="N1333" i="13"/>
  <c r="O1634" i="13"/>
  <c r="N1487" i="13"/>
  <c r="O1323" i="13"/>
  <c r="O1541" i="13"/>
  <c r="O1971" i="13"/>
  <c r="O1331" i="13"/>
  <c r="N1558" i="13"/>
  <c r="N1283" i="13"/>
  <c r="N1879" i="13"/>
  <c r="O1383" i="13"/>
  <c r="N1649" i="13"/>
  <c r="O1638" i="13"/>
  <c r="M2383" i="13"/>
  <c r="O1311" i="13"/>
  <c r="O1942" i="13"/>
  <c r="N2278" i="13"/>
  <c r="O2493" i="13"/>
  <c r="N2038" i="13"/>
  <c r="O2262" i="13"/>
  <c r="N1917" i="13"/>
  <c r="M2253" i="13"/>
  <c r="M1296" i="13"/>
  <c r="N1864" i="13"/>
  <c r="M1599" i="13"/>
  <c r="M1287" i="13"/>
  <c r="O2134" i="13"/>
  <c r="N2449" i="13"/>
  <c r="N1938" i="13"/>
  <c r="O2375" i="13"/>
  <c r="N1303" i="13"/>
  <c r="O2074" i="13"/>
  <c r="N2490" i="13"/>
  <c r="O2033" i="13"/>
  <c r="N2262" i="13"/>
  <c r="O1913" i="13"/>
  <c r="M2242" i="13"/>
  <c r="N1288" i="13"/>
  <c r="N1860" i="13"/>
  <c r="O1659" i="13"/>
  <c r="O1758" i="13"/>
  <c r="M2138" i="13"/>
  <c r="M2454" i="13"/>
  <c r="M1938" i="13"/>
  <c r="M1934" i="13"/>
  <c r="M2497" i="13"/>
  <c r="N1263" i="13"/>
  <c r="O2004" i="13"/>
  <c r="N2272" i="13"/>
  <c r="M1720" i="13"/>
  <c r="M1718" i="13"/>
  <c r="O1633" i="13"/>
  <c r="N2155" i="13"/>
  <c r="N1910" i="13"/>
  <c r="O2005" i="13"/>
  <c r="N2465" i="13"/>
  <c r="N2381" i="13"/>
  <c r="O2277" i="13"/>
  <c r="O2189" i="13"/>
  <c r="O2101" i="13"/>
  <c r="M1279" i="13"/>
  <c r="M2131" i="13"/>
  <c r="O2495" i="13"/>
  <c r="O1410" i="13"/>
  <c r="M2210" i="13"/>
  <c r="O1435" i="13"/>
  <c r="N1792" i="13"/>
  <c r="N1496" i="13"/>
  <c r="N1900" i="13"/>
  <c r="N1984" i="13"/>
  <c r="M2257" i="13"/>
  <c r="M2032" i="13"/>
  <c r="M2282" i="13"/>
  <c r="M1557" i="13"/>
  <c r="M2157" i="13"/>
  <c r="M1357" i="13"/>
  <c r="M1732" i="13"/>
  <c r="M1832" i="13"/>
  <c r="M1407" i="13"/>
  <c r="M1607" i="13"/>
  <c r="M1307" i="13"/>
  <c r="M2107" i="13"/>
  <c r="M32" i="13"/>
  <c r="M57" i="13"/>
  <c r="M257" i="13"/>
  <c r="M1802" i="13"/>
  <c r="O2320" i="13"/>
  <c r="N2200" i="13"/>
  <c r="M2040" i="13"/>
  <c r="N1892" i="13"/>
  <c r="O2384" i="13"/>
  <c r="M2208" i="13"/>
  <c r="O2120" i="13"/>
  <c r="N1954" i="13"/>
  <c r="O1828" i="13"/>
  <c r="N2182" i="13"/>
  <c r="M1900" i="13"/>
  <c r="N1684" i="13"/>
  <c r="N1557" i="13"/>
  <c r="N1468" i="13"/>
  <c r="N2300" i="13"/>
  <c r="N1982" i="13"/>
  <c r="M1780" i="13"/>
  <c r="M1584" i="13"/>
  <c r="M1500" i="13"/>
  <c r="M2288" i="13"/>
  <c r="N1704" i="13"/>
  <c r="O1408" i="13"/>
  <c r="O1320" i="13"/>
  <c r="O1728" i="13"/>
  <c r="O2308" i="13"/>
  <c r="O1792" i="13"/>
  <c r="O1516" i="13"/>
  <c r="N1352" i="13"/>
  <c r="O2324" i="13"/>
  <c r="M1628" i="13"/>
  <c r="N1324" i="13"/>
  <c r="O1428" i="13"/>
  <c r="O1412" i="13"/>
  <c r="M1408" i="13"/>
  <c r="M1524" i="13"/>
  <c r="M2243" i="13"/>
  <c r="N1519" i="13"/>
  <c r="O1385" i="13"/>
  <c r="N1693" i="13"/>
  <c r="M2185" i="13"/>
  <c r="O2359" i="13"/>
  <c r="O2063" i="13"/>
  <c r="N1695" i="13"/>
  <c r="O1474" i="13"/>
  <c r="M1939" i="13"/>
  <c r="O1463" i="13"/>
  <c r="N1465" i="13"/>
  <c r="M1830" i="13"/>
  <c r="M2330" i="13"/>
  <c r="O2263" i="13"/>
  <c r="N1991" i="13"/>
  <c r="M1655" i="13"/>
  <c r="N1502" i="13"/>
  <c r="O1746" i="13"/>
  <c r="O2411" i="13"/>
  <c r="N1559" i="13"/>
  <c r="M2284" i="13"/>
  <c r="M2112" i="13"/>
  <c r="M1912" i="13"/>
  <c r="M1784" i="13"/>
  <c r="M2292" i="13"/>
  <c r="O2196" i="13"/>
  <c r="O2032" i="13"/>
  <c r="M1792" i="13"/>
  <c r="O2124" i="13"/>
  <c r="O1804" i="13"/>
  <c r="O1616" i="13"/>
  <c r="O1528" i="13"/>
  <c r="M2396" i="13"/>
  <c r="M2124" i="13"/>
  <c r="O1782" i="13"/>
  <c r="N1616" i="13"/>
  <c r="N1488" i="13"/>
  <c r="O2296" i="13"/>
  <c r="O1754" i="13"/>
  <c r="N1484" i="13"/>
  <c r="O1364" i="13"/>
  <c r="M2200" i="13"/>
  <c r="M2096" i="13"/>
  <c r="M2000" i="13"/>
  <c r="O1580" i="13"/>
  <c r="N1399" i="13"/>
  <c r="M1274" i="13"/>
  <c r="M1945" i="13"/>
  <c r="O1420" i="13"/>
  <c r="N1464" i="13"/>
  <c r="O1626" i="13"/>
  <c r="O1524" i="13"/>
  <c r="O1278" i="13"/>
  <c r="M2419" i="13"/>
  <c r="N1611" i="13"/>
  <c r="O1370" i="13"/>
  <c r="O1618" i="13"/>
  <c r="M2010" i="13"/>
  <c r="N2387" i="13"/>
  <c r="M2091" i="13"/>
  <c r="N1779" i="13"/>
  <c r="O1438" i="13"/>
  <c r="M2239" i="13"/>
  <c r="N1515" i="13"/>
  <c r="O1430" i="13"/>
  <c r="M1690" i="13"/>
  <c r="M2230" i="13"/>
  <c r="N2295" i="13"/>
  <c r="M2055" i="13"/>
  <c r="N1683" i="13"/>
  <c r="M1469" i="13"/>
  <c r="M1725" i="13"/>
  <c r="M2503" i="13"/>
  <c r="M1687" i="13"/>
  <c r="N1383" i="13"/>
  <c r="O1514" i="13"/>
  <c r="M1897" i="13"/>
  <c r="N2426" i="13"/>
  <c r="M2492" i="13"/>
  <c r="M1263" i="13"/>
  <c r="O1605" i="13"/>
  <c r="N1937" i="13"/>
  <c r="M2475" i="13"/>
  <c r="M2123" i="13"/>
  <c r="M1863" i="13"/>
  <c r="O1409" i="13"/>
  <c r="N1625" i="13"/>
  <c r="N1841" i="13"/>
  <c r="O2131" i="13"/>
  <c r="N1725" i="13"/>
  <c r="N2175" i="13"/>
  <c r="N1595" i="13"/>
  <c r="M1450" i="13"/>
  <c r="M1809" i="13"/>
  <c r="M2300" i="13"/>
  <c r="M2128" i="13"/>
  <c r="M1928" i="13"/>
  <c r="M1800" i="13"/>
  <c r="N2282" i="13"/>
  <c r="M2160" i="13"/>
  <c r="M1988" i="13"/>
  <c r="M1868" i="13"/>
  <c r="N2284" i="13"/>
  <c r="M1992" i="13"/>
  <c r="M1772" i="13"/>
  <c r="O1584" i="13"/>
  <c r="O1496" i="13"/>
  <c r="O2316" i="13"/>
  <c r="M2036" i="13"/>
  <c r="O1796" i="13"/>
  <c r="O1608" i="13"/>
  <c r="O1520" i="13"/>
  <c r="O2396" i="13"/>
  <c r="O1720" i="13"/>
  <c r="O1484" i="13"/>
  <c r="O1380" i="13"/>
  <c r="N2108" i="13"/>
  <c r="M1984" i="13"/>
  <c r="N2124" i="13"/>
  <c r="O1644" i="13"/>
  <c r="N1456" i="13"/>
  <c r="N1282" i="13"/>
  <c r="O2116" i="13"/>
  <c r="M1400" i="13"/>
  <c r="N1552" i="13"/>
  <c r="N1262" i="13"/>
  <c r="N1592" i="13"/>
  <c r="N1284" i="13"/>
  <c r="N1396" i="13"/>
  <c r="M2488" i="13"/>
  <c r="N1259" i="13"/>
  <c r="N1602" i="13"/>
  <c r="M2005" i="13"/>
  <c r="M2479" i="13"/>
  <c r="N2131" i="13"/>
  <c r="N2328" i="13"/>
  <c r="N2184" i="13"/>
  <c r="O2057" i="13"/>
  <c r="M1904" i="13"/>
  <c r="N2396" i="13"/>
  <c r="M2280" i="13"/>
  <c r="N2128" i="13"/>
  <c r="N1928" i="13"/>
  <c r="M2316" i="13"/>
  <c r="O2082" i="13"/>
  <c r="N1800" i="13"/>
  <c r="N1608" i="13"/>
  <c r="N1520" i="13"/>
  <c r="N1416" i="13"/>
  <c r="O2200" i="13"/>
  <c r="M1860" i="13"/>
  <c r="O1682" i="13"/>
  <c r="O1572" i="13"/>
  <c r="O1464" i="13"/>
  <c r="M2060" i="13"/>
  <c r="N1612" i="13"/>
  <c r="N1417" i="13"/>
  <c r="N1328" i="13"/>
  <c r="M1768" i="13"/>
  <c r="M1712" i="13"/>
  <c r="N1924" i="13"/>
  <c r="O1588" i="13"/>
  <c r="M1396" i="13"/>
  <c r="O1282" i="13"/>
  <c r="N2100" i="13"/>
  <c r="M1454" i="13"/>
  <c r="N1620" i="13"/>
  <c r="O1308" i="13"/>
  <c r="O1712" i="13"/>
  <c r="N1356" i="13"/>
  <c r="M1612" i="13"/>
  <c r="N1631" i="13"/>
  <c r="O1355" i="13"/>
  <c r="O1554" i="13"/>
  <c r="M1889" i="13"/>
  <c r="M2414" i="13"/>
  <c r="N2179" i="13"/>
  <c r="N1863" i="13"/>
  <c r="N1409" i="13"/>
  <c r="M2347" i="13"/>
  <c r="O1547" i="13"/>
  <c r="N1398" i="13"/>
  <c r="M1706" i="13"/>
  <c r="M2093" i="13"/>
  <c r="O2363" i="13"/>
  <c r="N1348" i="13"/>
  <c r="O1360" i="13"/>
  <c r="O2157" i="13"/>
  <c r="M1312" i="13"/>
  <c r="M1496" i="13"/>
  <c r="M2172" i="13"/>
  <c r="O1684" i="13"/>
  <c r="M1320" i="13"/>
  <c r="N1544" i="13"/>
  <c r="N2004" i="13"/>
  <c r="N1460" i="13"/>
  <c r="N1674" i="13"/>
  <c r="M1884" i="13"/>
  <c r="N2308" i="13"/>
  <c r="M1516" i="13"/>
  <c r="N1700" i="13"/>
  <c r="M2052" i="13"/>
  <c r="M1828" i="13"/>
  <c r="M2084" i="13"/>
  <c r="O2300" i="13"/>
  <c r="M1820" i="13"/>
  <c r="M2056" i="13"/>
  <c r="O2292" i="13"/>
  <c r="M2496" i="13"/>
  <c r="M1446" i="13"/>
  <c r="M1541" i="13"/>
  <c r="O1695" i="13"/>
  <c r="M2099" i="13"/>
  <c r="N2410" i="13"/>
  <c r="M1698" i="13"/>
  <c r="O1346" i="13"/>
  <c r="N1627" i="13"/>
  <c r="N1442" i="13"/>
  <c r="O1899" i="13"/>
  <c r="N2263" i="13"/>
  <c r="M2022" i="13"/>
  <c r="N1577" i="13"/>
  <c r="O1451" i="13"/>
  <c r="N2451" i="13"/>
  <c r="N1308" i="13"/>
  <c r="N1296" i="13"/>
  <c r="N1492" i="13"/>
  <c r="N1412" i="13"/>
  <c r="N2204" i="13"/>
  <c r="N1384" i="13"/>
  <c r="N1628" i="13"/>
  <c r="N2188" i="13"/>
  <c r="M1964" i="13"/>
  <c r="N1357" i="13"/>
  <c r="O1620" i="13"/>
  <c r="N1408" i="13"/>
  <c r="M1545" i="13"/>
  <c r="M1688" i="13"/>
  <c r="N2092" i="13"/>
  <c r="O2482" i="13"/>
  <c r="N1556" i="13"/>
  <c r="N1708" i="13"/>
  <c r="N2057" i="13"/>
  <c r="N2384" i="13"/>
  <c r="N1992" i="13"/>
  <c r="O2182" i="13"/>
  <c r="M2312" i="13"/>
  <c r="O1912" i="13"/>
  <c r="O2112" i="13"/>
  <c r="N2304" i="13"/>
  <c r="N2408" i="13"/>
  <c r="M157" i="13"/>
  <c r="M132" i="13"/>
  <c r="M1632" i="13"/>
  <c r="M2232" i="13"/>
  <c r="M1432" i="13"/>
  <c r="M2307" i="13"/>
  <c r="M1282" i="13"/>
  <c r="M2482" i="13"/>
  <c r="M1957" i="13"/>
  <c r="M1857" i="13"/>
  <c r="M2182" i="13"/>
  <c r="M1691" i="21"/>
  <c r="M1875" i="21"/>
  <c r="M2155" i="21"/>
  <c r="M1273" i="21"/>
  <c r="M1571" i="21"/>
  <c r="M2008" i="21"/>
  <c r="M2139" i="21"/>
  <c r="M2284" i="21"/>
  <c r="M2392" i="21"/>
  <c r="M2454" i="21"/>
  <c r="N1265" i="21"/>
  <c r="N1297" i="21"/>
  <c r="N1328" i="21"/>
  <c r="M1309" i="21"/>
  <c r="M1996" i="21"/>
  <c r="M2362" i="21"/>
  <c r="M2429" i="21"/>
  <c r="M2483" i="21"/>
  <c r="N1279" i="21"/>
  <c r="N1305" i="21"/>
  <c r="N1335" i="21"/>
  <c r="N1383" i="21"/>
  <c r="N1436" i="21"/>
  <c r="N1491" i="21"/>
  <c r="N1571" i="21"/>
  <c r="N1620" i="21"/>
  <c r="N1684" i="21"/>
  <c r="N1728" i="21"/>
  <c r="M1333" i="21"/>
  <c r="M2028" i="21"/>
  <c r="M2346" i="21"/>
  <c r="M2416" i="21"/>
  <c r="M2475" i="21"/>
  <c r="N1281" i="21"/>
  <c r="N1308" i="21"/>
  <c r="N1337" i="21"/>
  <c r="N1392" i="21"/>
  <c r="N1492" i="21"/>
  <c r="N1572" i="21"/>
  <c r="N1636" i="21"/>
  <c r="N1696" i="21"/>
  <c r="N1808" i="21"/>
  <c r="N1875" i="21"/>
  <c r="N1936" i="21"/>
  <c r="N1309" i="21"/>
  <c r="N1416" i="21"/>
  <c r="N1564" i="21"/>
  <c r="N1703" i="21"/>
  <c r="N1863" i="21"/>
  <c r="N2012" i="21"/>
  <c r="N2099" i="21"/>
  <c r="N2203" i="21"/>
  <c r="N2296" i="21"/>
  <c r="N2413" i="21"/>
  <c r="N2448" i="21"/>
  <c r="N2474" i="21"/>
  <c r="N2503" i="21"/>
  <c r="O1283" i="21"/>
  <c r="O1321" i="21"/>
  <c r="O1346" i="21"/>
  <c r="O1379" i="21"/>
  <c r="O1420" i="21"/>
  <c r="O1492" i="21"/>
  <c r="O1524" i="21"/>
  <c r="O1616" i="21"/>
  <c r="O1679" i="21"/>
  <c r="O1711" i="21"/>
  <c r="O1771" i="21"/>
  <c r="O1803" i="21"/>
  <c r="O1848" i="21"/>
  <c r="O1884" i="21"/>
  <c r="O1931" i="21"/>
  <c r="O1995" i="21"/>
  <c r="O2075" i="21"/>
  <c r="O2123" i="21"/>
  <c r="O2196" i="21"/>
  <c r="O2263" i="21"/>
  <c r="O2296" i="21"/>
  <c r="O2345" i="21"/>
  <c r="N1317" i="21"/>
  <c r="N1420" i="21"/>
  <c r="N1616" i="21"/>
  <c r="N1784" i="21"/>
  <c r="N1820" i="21"/>
  <c r="N1928" i="21"/>
  <c r="N1975" i="21"/>
  <c r="N2024" i="21"/>
  <c r="N2075" i="21"/>
  <c r="N2211" i="21"/>
  <c r="N2263" i="21"/>
  <c r="N2300" i="21"/>
  <c r="N2345" i="21"/>
  <c r="N2371" i="21"/>
  <c r="N2399" i="21"/>
  <c r="N2436" i="21"/>
  <c r="N2462" i="21"/>
  <c r="N2488" i="21"/>
  <c r="O1270" i="21"/>
  <c r="O1312" i="21"/>
  <c r="O1333" i="21"/>
  <c r="O1388" i="21"/>
  <c r="O1443" i="21"/>
  <c r="O1483" i="21"/>
  <c r="O1591" i="21"/>
  <c r="O1643" i="21"/>
  <c r="O1680" i="21"/>
  <c r="O1723" i="21"/>
  <c r="O1783" i="21"/>
  <c r="O1844" i="21"/>
  <c r="O1880" i="21"/>
  <c r="O1928" i="21"/>
  <c r="O1996" i="21"/>
  <c r="O2028" i="21"/>
  <c r="O2108" i="21"/>
  <c r="O2187" i="21"/>
  <c r="O2216" i="21"/>
  <c r="M1563" i="21"/>
  <c r="M2478" i="21"/>
  <c r="N1350" i="21"/>
  <c r="N1488" i="21"/>
  <c r="N1644" i="21"/>
  <c r="N1775" i="21"/>
  <c r="N1956" i="21"/>
  <c r="N2008" i="21"/>
  <c r="N2091" i="21"/>
  <c r="N2135" i="21"/>
  <c r="N2151" i="21"/>
  <c r="N2167" i="21"/>
  <c r="N2183" i="21"/>
  <c r="N2212" i="21"/>
  <c r="N2340" i="21"/>
  <c r="N2372" i="21"/>
  <c r="N2400" i="21"/>
  <c r="N2437" i="21"/>
  <c r="N2463" i="21"/>
  <c r="N2491" i="21"/>
  <c r="O1271" i="21"/>
  <c r="O1313" i="21"/>
  <c r="O1334" i="21"/>
  <c r="O1367" i="21"/>
  <c r="O1399" i="21"/>
  <c r="O1455" i="21"/>
  <c r="O1512" i="21"/>
  <c r="O1587" i="21"/>
  <c r="O1624" i="21"/>
  <c r="O1671" i="21"/>
  <c r="O1692" i="21"/>
  <c r="O1724" i="21"/>
  <c r="O1795" i="21"/>
  <c r="O1828" i="21"/>
  <c r="O1871" i="21"/>
  <c r="O1892" i="21"/>
  <c r="O1999" i="21"/>
  <c r="O2067" i="21"/>
  <c r="O2104" i="21"/>
  <c r="O2135" i="21"/>
  <c r="O2151" i="21"/>
  <c r="O2167" i="21"/>
  <c r="O2183" i="21"/>
  <c r="O2244" i="21"/>
  <c r="O2284" i="21"/>
  <c r="O2312" i="21"/>
  <c r="M2491" i="21"/>
  <c r="N1648" i="21"/>
  <c r="N1912" i="21"/>
  <c r="N2172" i="21"/>
  <c r="N2360" i="21"/>
  <c r="N2478" i="21"/>
  <c r="O1353" i="21"/>
  <c r="O1567" i="21"/>
  <c r="O1720" i="21"/>
  <c r="O2000" i="21"/>
  <c r="O2152" i="21"/>
  <c r="O2337" i="21"/>
  <c r="O2367" i="21"/>
  <c r="O2394" i="21"/>
  <c r="O2417" i="21"/>
  <c r="O2449" i="21"/>
  <c r="O2473" i="21"/>
  <c r="O2494" i="21"/>
  <c r="N1467" i="21"/>
  <c r="N2079" i="21"/>
  <c r="N2500" i="21"/>
  <c r="O1672" i="21"/>
  <c r="O2069" i="21"/>
  <c r="O2335" i="21"/>
  <c r="O2446" i="21"/>
  <c r="N1277" i="21"/>
  <c r="N1608" i="21"/>
  <c r="N1952" i="21"/>
  <c r="N2144" i="21"/>
  <c r="N2219" i="21"/>
  <c r="N2395" i="21"/>
  <c r="O1266" i="21"/>
  <c r="O1463" i="21"/>
  <c r="O1620" i="21"/>
  <c r="O1796" i="21"/>
  <c r="O2008" i="21"/>
  <c r="O2156" i="21"/>
  <c r="O2327" i="21"/>
  <c r="O2370" i="21"/>
  <c r="O2395" i="21"/>
  <c r="O2420" i="21"/>
  <c r="O2450" i="21"/>
  <c r="O2474" i="21"/>
  <c r="O2495" i="21"/>
  <c r="N1333" i="21"/>
  <c r="N2029" i="21"/>
  <c r="N2446" i="21"/>
  <c r="O1609" i="21"/>
  <c r="O1920" i="21"/>
  <c r="O2278" i="21"/>
  <c r="O2398" i="21"/>
  <c r="O2498" i="21"/>
  <c r="N1403" i="21"/>
  <c r="N1624" i="21"/>
  <c r="N2164" i="21"/>
  <c r="M1318" i="21"/>
  <c r="M1547" i="21"/>
  <c r="M2004" i="21"/>
  <c r="M2267" i="21"/>
  <c r="M2383" i="21"/>
  <c r="M1341" i="21"/>
  <c r="M1895" i="21"/>
  <c r="M2079" i="21"/>
  <c r="M2191" i="21"/>
  <c r="M2359" i="21"/>
  <c r="M2424" i="21"/>
  <c r="N1278" i="21"/>
  <c r="N1312" i="21"/>
  <c r="N1351" i="21"/>
  <c r="M1595" i="21"/>
  <c r="M2292" i="21"/>
  <c r="M2399" i="21"/>
  <c r="N1261" i="21"/>
  <c r="N1292" i="21"/>
  <c r="N1321" i="21"/>
  <c r="N1353" i="21"/>
  <c r="N1412" i="21"/>
  <c r="N1452" i="21"/>
  <c r="N1520" i="21"/>
  <c r="N1604" i="21"/>
  <c r="N1640" i="21"/>
  <c r="N1704" i="21"/>
  <c r="M1262" i="21"/>
  <c r="M2000" i="21"/>
  <c r="M2087" i="21"/>
  <c r="M2275" i="21"/>
  <c r="M2384" i="21"/>
  <c r="M2446" i="21"/>
  <c r="M2500" i="21"/>
  <c r="N1293" i="21"/>
  <c r="N1324" i="21"/>
  <c r="N1354" i="21"/>
  <c r="N1408" i="21"/>
  <c r="N1516" i="21"/>
  <c r="N1584" i="21"/>
  <c r="N1724" i="21"/>
  <c r="N1859" i="21"/>
  <c r="N1891" i="21"/>
  <c r="M1683" i="21"/>
  <c r="M2453" i="21"/>
  <c r="N1388" i="21"/>
  <c r="N1499" i="21"/>
  <c r="N1591" i="21"/>
  <c r="N1771" i="21"/>
  <c r="N1916" i="21"/>
  <c r="N1996" i="21"/>
  <c r="N2220" i="21"/>
  <c r="N2336" i="21"/>
  <c r="N2368" i="21"/>
  <c r="N2396" i="21"/>
  <c r="N2434" i="21"/>
  <c r="N2460" i="21"/>
  <c r="N2487" i="21"/>
  <c r="O1267" i="21"/>
  <c r="O1310" i="21"/>
  <c r="O1363" i="21"/>
  <c r="O1395" i="21"/>
  <c r="O1508" i="21"/>
  <c r="O1595" i="21"/>
  <c r="O1663" i="21"/>
  <c r="O1695" i="21"/>
  <c r="O1727" i="21"/>
  <c r="O1787" i="21"/>
  <c r="O1816" i="21"/>
  <c r="O1868" i="21"/>
  <c r="O1900" i="21"/>
  <c r="O1975" i="21"/>
  <c r="O2043" i="21"/>
  <c r="O2096" i="21"/>
  <c r="O2252" i="21"/>
  <c r="O2279" i="21"/>
  <c r="O2334" i="21"/>
  <c r="O2362" i="21"/>
  <c r="M2039" i="21"/>
  <c r="N1263" i="21"/>
  <c r="N1371" i="21"/>
  <c r="N1484" i="21"/>
  <c r="N1580" i="21"/>
  <c r="N1720" i="21"/>
  <c r="N1804" i="21"/>
  <c r="N1887" i="21"/>
  <c r="N1959" i="21"/>
  <c r="N1991" i="21"/>
  <c r="N2059" i="21"/>
  <c r="N2095" i="21"/>
  <c r="N2199" i="21"/>
  <c r="N2228" i="21"/>
  <c r="N2279" i="21"/>
  <c r="N2324" i="21"/>
  <c r="N2358" i="21"/>
  <c r="N2383" i="21"/>
  <c r="N2416" i="21"/>
  <c r="N2450" i="21"/>
  <c r="N2475" i="21"/>
  <c r="N2504" i="21"/>
  <c r="O1287" i="21"/>
  <c r="O1322" i="21"/>
  <c r="O1349" i="21"/>
  <c r="O1404" i="21"/>
  <c r="O1467" i="21"/>
  <c r="O1499" i="21"/>
  <c r="O1571" i="21"/>
  <c r="O1612" i="21"/>
  <c r="O1664" i="21"/>
  <c r="O1696" i="21"/>
  <c r="O1799" i="21"/>
  <c r="O1864" i="21"/>
  <c r="O1896" i="21"/>
  <c r="O2012" i="21"/>
  <c r="O2055" i="21"/>
  <c r="O2092" i="21"/>
  <c r="O2124" i="21"/>
  <c r="O2203" i="21"/>
  <c r="O2248" i="21"/>
  <c r="M2088" i="21"/>
  <c r="N1295" i="21"/>
  <c r="N1396" i="21"/>
  <c r="N1692" i="21"/>
  <c r="N1879" i="21"/>
  <c r="N1992" i="21"/>
  <c r="N2039" i="21"/>
  <c r="N2103" i="21"/>
  <c r="N2143" i="21"/>
  <c r="N2159" i="21"/>
  <c r="N2175" i="21"/>
  <c r="N2195" i="21"/>
  <c r="N2359" i="21"/>
  <c r="N2384" i="21"/>
  <c r="N2420" i="21"/>
  <c r="N2452" i="21"/>
  <c r="N2476" i="21"/>
  <c r="O1291" i="21"/>
  <c r="O1324" i="21"/>
  <c r="O1350" i="21"/>
  <c r="O1383" i="21"/>
  <c r="O1428" i="21"/>
  <c r="O1495" i="21"/>
  <c r="O1528" i="21"/>
  <c r="O1603" i="21"/>
  <c r="O1655" i="21"/>
  <c r="O1708" i="21"/>
  <c r="O1779" i="21"/>
  <c r="O1812" i="21"/>
  <c r="O1856" i="21"/>
  <c r="O1908" i="21"/>
  <c r="O1983" i="21"/>
  <c r="O2051" i="21"/>
  <c r="O2088" i="21"/>
  <c r="O2120" i="21"/>
  <c r="O2143" i="21"/>
  <c r="O2159" i="21"/>
  <c r="O2175" i="21"/>
  <c r="O2199" i="21"/>
  <c r="O2267" i="21"/>
  <c r="O2300" i="21"/>
  <c r="O2320" i="21"/>
  <c r="N1479" i="21"/>
  <c r="N1800" i="21"/>
  <c r="N2003" i="21"/>
  <c r="N2140" i="21"/>
  <c r="N2304" i="21"/>
  <c r="N2421" i="21"/>
  <c r="O1295" i="21"/>
  <c r="O1435" i="21"/>
  <c r="O1883" i="21"/>
  <c r="O2116" i="21"/>
  <c r="O2184" i="21"/>
  <c r="O2319" i="21"/>
  <c r="O2351" i="21"/>
  <c r="O2383" i="21"/>
  <c r="O2404" i="21"/>
  <c r="O2433" i="21"/>
  <c r="O2462" i="21"/>
  <c r="O2483" i="21"/>
  <c r="O2504" i="21"/>
  <c r="N1822" i="21"/>
  <c r="N2259" i="21"/>
  <c r="O1479" i="21"/>
  <c r="O1878" i="21"/>
  <c r="O2228" i="21"/>
  <c r="O2392" i="21"/>
  <c r="O2492" i="21"/>
  <c r="N1440" i="21"/>
  <c r="M1867" i="21"/>
  <c r="M2300" i="21"/>
  <c r="M1354" i="21"/>
  <c r="M1988" i="21"/>
  <c r="M2100" i="21"/>
  <c r="M2378" i="21"/>
  <c r="M2438" i="21"/>
  <c r="M2492" i="21"/>
  <c r="N1289" i="21"/>
  <c r="N1320" i="21"/>
  <c r="M1623" i="21"/>
  <c r="M2338" i="21"/>
  <c r="M2413" i="21"/>
  <c r="M2470" i="21"/>
  <c r="N1273" i="21"/>
  <c r="N1299" i="21"/>
  <c r="N1329" i="21"/>
  <c r="N1359" i="21"/>
  <c r="N1428" i="21"/>
  <c r="N1560" i="21"/>
  <c r="N1612" i="21"/>
  <c r="N1656" i="21"/>
  <c r="N1712" i="21"/>
  <c r="M1313" i="21"/>
  <c r="M2012" i="21"/>
  <c r="M2143" i="21"/>
  <c r="M2308" i="21"/>
  <c r="M2400" i="21"/>
  <c r="M2459" i="21"/>
  <c r="N1274" i="21"/>
  <c r="N1300" i="21"/>
  <c r="N1384" i="21"/>
  <c r="N1424" i="21"/>
  <c r="N1567" i="21"/>
  <c r="N1596" i="21"/>
  <c r="N1687" i="21"/>
  <c r="N1792" i="21"/>
  <c r="N1867" i="21"/>
  <c r="N1899" i="21"/>
  <c r="M1971" i="21"/>
  <c r="N1404" i="21"/>
  <c r="N1524" i="21"/>
  <c r="N1948" i="21"/>
  <c r="N2004" i="21"/>
  <c r="N2088" i="21"/>
  <c r="N2191" i="21"/>
  <c r="N2227" i="21"/>
  <c r="N2342" i="21"/>
  <c r="N2375" i="21"/>
  <c r="N2404" i="21"/>
  <c r="N2441" i="21"/>
  <c r="N2467" i="21"/>
  <c r="N2495" i="21"/>
  <c r="O1275" i="21"/>
  <c r="O1316" i="21"/>
  <c r="O1338" i="21"/>
  <c r="O1371" i="21"/>
  <c r="O1403" i="21"/>
  <c r="O1487" i="21"/>
  <c r="O1516" i="21"/>
  <c r="O1600" i="21"/>
  <c r="O1668" i="21"/>
  <c r="O1700" i="21"/>
  <c r="O1792" i="21"/>
  <c r="O1824" i="21"/>
  <c r="O1879" i="21"/>
  <c r="O1916" i="21"/>
  <c r="O1987" i="21"/>
  <c r="O2059" i="21"/>
  <c r="O2112" i="21"/>
  <c r="O2191" i="21"/>
  <c r="O2288" i="21"/>
  <c r="O2339" i="21"/>
  <c r="M1314" i="21"/>
  <c r="M2316" i="21"/>
  <c r="N1288" i="21"/>
  <c r="N1395" i="21"/>
  <c r="N1528" i="21"/>
  <c r="N1599" i="21"/>
  <c r="N1763" i="21"/>
  <c r="N1812" i="21"/>
  <c r="N1908" i="21"/>
  <c r="N1967" i="21"/>
  <c r="N1999" i="21"/>
  <c r="N2067" i="21"/>
  <c r="N2116" i="21"/>
  <c r="N2204" i="21"/>
  <c r="N2288" i="21"/>
  <c r="N2337" i="21"/>
  <c r="N2363" i="21"/>
  <c r="N2391" i="21"/>
  <c r="N2428" i="21"/>
  <c r="O1262" i="21"/>
  <c r="O1303" i="21"/>
  <c r="O1328" i="21"/>
  <c r="O1416" i="21"/>
  <c r="O1475" i="21"/>
  <c r="O1504" i="21"/>
  <c r="O1579" i="21"/>
  <c r="O1628" i="21"/>
  <c r="O1675" i="21"/>
  <c r="O1712" i="21"/>
  <c r="O1767" i="21"/>
  <c r="O1804" i="21"/>
  <c r="O1875" i="21"/>
  <c r="O1912" i="21"/>
  <c r="O1988" i="21"/>
  <c r="O2020" i="21"/>
  <c r="O2071" i="21"/>
  <c r="O2103" i="21"/>
  <c r="O2208" i="21"/>
  <c r="M1338" i="21"/>
  <c r="M2421" i="21"/>
  <c r="N1325" i="21"/>
  <c r="N1463" i="21"/>
  <c r="N1600" i="21"/>
  <c r="N1920" i="21"/>
  <c r="N2000" i="21"/>
  <c r="N2055" i="21"/>
  <c r="N2108" i="21"/>
  <c r="N2147" i="21"/>
  <c r="N2163" i="21"/>
  <c r="N2179" i="21"/>
  <c r="N2200" i="21"/>
  <c r="N2292" i="21"/>
  <c r="N2366" i="21"/>
  <c r="N2392" i="21"/>
  <c r="N2429" i="21"/>
  <c r="N2458" i="21"/>
  <c r="N2483" i="21"/>
  <c r="O1263" i="21"/>
  <c r="O1308" i="21"/>
  <c r="O1329" i="21"/>
  <c r="O1359" i="21"/>
  <c r="O1391" i="21"/>
  <c r="O1439" i="21"/>
  <c r="O1500" i="21"/>
  <c r="O1608" i="21"/>
  <c r="O1660" i="21"/>
  <c r="O1687" i="21"/>
  <c r="O1719" i="21"/>
  <c r="O1784" i="21"/>
  <c r="O1820" i="21"/>
  <c r="O1860" i="21"/>
  <c r="O1887" i="21"/>
  <c r="O1924" i="21"/>
  <c r="O1991" i="21"/>
  <c r="O2099" i="21"/>
  <c r="O2131" i="21"/>
  <c r="O2147" i="21"/>
  <c r="O2163" i="21"/>
  <c r="O2179" i="21"/>
  <c r="O2204" i="21"/>
  <c r="O2275" i="21"/>
  <c r="O2308" i="21"/>
  <c r="M1353" i="21"/>
  <c r="N1588" i="21"/>
  <c r="N1871" i="21"/>
  <c r="N2035" i="21"/>
  <c r="N2156" i="21"/>
  <c r="N2334" i="21"/>
  <c r="N2453" i="21"/>
  <c r="O1325" i="21"/>
  <c r="O1699" i="21"/>
  <c r="O1904" i="21"/>
  <c r="O2136" i="21"/>
  <c r="O2259" i="21"/>
  <c r="O2139" i="21"/>
  <c r="O2035" i="21"/>
  <c r="O1763" i="21"/>
  <c r="O1639" i="21"/>
  <c r="O1484" i="21"/>
  <c r="O1318" i="21"/>
  <c r="N2471" i="21"/>
  <c r="N2346" i="21"/>
  <c r="N2171" i="21"/>
  <c r="N2016" i="21"/>
  <c r="N1671" i="21"/>
  <c r="N1269" i="21"/>
  <c r="O2039" i="21"/>
  <c r="O1891" i="21"/>
  <c r="O1728" i="21"/>
  <c r="O1563" i="21"/>
  <c r="O1396" i="21"/>
  <c r="O1278" i="21"/>
  <c r="N2352" i="21"/>
  <c r="N2216" i="21"/>
  <c r="N2043" i="21"/>
  <c r="N1796" i="21"/>
  <c r="N1448" i="21"/>
  <c r="M1984" i="21"/>
  <c r="O2271" i="21"/>
  <c r="O2128" i="21"/>
  <c r="O1895" i="21"/>
  <c r="O1584" i="21"/>
  <c r="O1387" i="21"/>
  <c r="O1299" i="21"/>
  <c r="N2424" i="21"/>
  <c r="N2124" i="21"/>
  <c r="N1883" i="21"/>
  <c r="N1652" i="21"/>
  <c r="N1349" i="21"/>
  <c r="M2484" i="21"/>
  <c r="N1695" i="21"/>
  <c r="N1313" i="21"/>
  <c r="M2445" i="21"/>
  <c r="M1325" i="21"/>
  <c r="M2196" i="21"/>
  <c r="M1775" i="21"/>
  <c r="O2164" i="21"/>
  <c r="O1408" i="21"/>
  <c r="N2184" i="21"/>
  <c r="N1637" i="21"/>
  <c r="O2387" i="21"/>
  <c r="O2200" i="21"/>
  <c r="O1836" i="21"/>
  <c r="O1451" i="21"/>
  <c r="N2231" i="21"/>
  <c r="N1746" i="21"/>
  <c r="O2502" i="21"/>
  <c r="O2481" i="21"/>
  <c r="O2459" i="21"/>
  <c r="O2429" i="21"/>
  <c r="O2402" i="21"/>
  <c r="O2379" i="21"/>
  <c r="O2341" i="21"/>
  <c r="O2315" i="21"/>
  <c r="O2160" i="21"/>
  <c r="O2063" i="21"/>
  <c r="O1872" i="21"/>
  <c r="O1688" i="21"/>
  <c r="O1496" i="21"/>
  <c r="O1337" i="21"/>
  <c r="N2466" i="21"/>
  <c r="N2348" i="21"/>
  <c r="N2148" i="21"/>
  <c r="N1816" i="21"/>
  <c r="N1512" i="21"/>
  <c r="M1583" i="21"/>
  <c r="O2374" i="21"/>
  <c r="O2111" i="21"/>
  <c r="O1694" i="21"/>
  <c r="N2326" i="21"/>
  <c r="N1788" i="21"/>
  <c r="O2500" i="21"/>
  <c r="O2469" i="21"/>
  <c r="O2434" i="21"/>
  <c r="O2400" i="21"/>
  <c r="O2359" i="21"/>
  <c r="O2212" i="21"/>
  <c r="O2079" i="21"/>
  <c r="O1775" i="21"/>
  <c r="O1575" i="21"/>
  <c r="O1309" i="21"/>
  <c r="N2367" i="21"/>
  <c r="N2176" i="21"/>
  <c r="N1979" i="21"/>
  <c r="N1496" i="21"/>
  <c r="O2416" i="21"/>
  <c r="O1969" i="21"/>
  <c r="N2379" i="21"/>
  <c r="M1954" i="21"/>
  <c r="O2467" i="21"/>
  <c r="O2409" i="21"/>
  <c r="O2358" i="21"/>
  <c r="O1791" i="21"/>
  <c r="O1384" i="21"/>
  <c r="N2087" i="21"/>
  <c r="N1355" i="21"/>
  <c r="O2188" i="21"/>
  <c r="O2115" i="21"/>
  <c r="O1967" i="21"/>
  <c r="O1876" i="21"/>
  <c r="O1703" i="21"/>
  <c r="O1592" i="21"/>
  <c r="O1412" i="21"/>
  <c r="O1279" i="21"/>
  <c r="N2445" i="21"/>
  <c r="N2155" i="21"/>
  <c r="N1984" i="21"/>
  <c r="M2003" i="21"/>
  <c r="O2119" i="21"/>
  <c r="O2004" i="21"/>
  <c r="O1859" i="21"/>
  <c r="O1691" i="21"/>
  <c r="N2496" i="21"/>
  <c r="N2442" i="21"/>
  <c r="N2316" i="21"/>
  <c r="N2187" i="21"/>
  <c r="N1983" i="21"/>
  <c r="N1688" i="21"/>
  <c r="N1345" i="21"/>
  <c r="O2091" i="21"/>
  <c r="O1863" i="21"/>
  <c r="O1716" i="21"/>
  <c r="O1503" i="21"/>
  <c r="O1354" i="21"/>
  <c r="O1259" i="21"/>
  <c r="N2388" i="21"/>
  <c r="N2308" i="21"/>
  <c r="N1895" i="21"/>
  <c r="N1576" i="21"/>
  <c r="M2391" i="21"/>
  <c r="N1824" i="21"/>
  <c r="N1579" i="21"/>
  <c r="M2075" i="21"/>
  <c r="N1628" i="21"/>
  <c r="N1444" i="21"/>
  <c r="N1284" i="21"/>
  <c r="N1334" i="21"/>
  <c r="M2467" i="21"/>
  <c r="M1337" i="21"/>
  <c r="L1866" i="24"/>
  <c r="L1984" i="24"/>
  <c r="L1384" i="24"/>
  <c r="L1424" i="24"/>
  <c r="L1525" i="24"/>
  <c r="L1605" i="24"/>
  <c r="L1405" i="24"/>
  <c r="L664" i="22"/>
  <c r="L592" i="22"/>
  <c r="L808" i="22"/>
  <c r="L529" i="22"/>
  <c r="L781" i="22"/>
  <c r="L790" i="22"/>
  <c r="L574" i="22"/>
  <c r="L646" i="22"/>
  <c r="L862" i="22"/>
  <c r="L835" i="22"/>
  <c r="L745" i="22"/>
  <c r="L475" i="22"/>
  <c r="L484" i="22"/>
  <c r="L457" i="22"/>
  <c r="L844" i="22"/>
  <c r="L700" i="22"/>
  <c r="L637" i="22"/>
  <c r="L682" i="22"/>
  <c r="L898" i="22"/>
  <c r="L727" i="22"/>
  <c r="L799" i="22"/>
  <c r="L826" i="22"/>
  <c r="L493" i="22"/>
  <c r="L871" i="22"/>
  <c r="L547" i="22"/>
  <c r="L520" i="22"/>
  <c r="L556" i="22"/>
  <c r="L736" i="22"/>
  <c r="L610" i="22"/>
  <c r="L673" i="22"/>
  <c r="L565" i="22"/>
  <c r="L502" i="22"/>
  <c r="L601" i="22"/>
  <c r="L691" i="22"/>
  <c r="L817" i="22"/>
  <c r="L709" i="22"/>
  <c r="L619" i="22"/>
  <c r="L511" i="22"/>
  <c r="L1045" i="24"/>
  <c r="L1168" i="24"/>
  <c r="L1280" i="24"/>
  <c r="L1357" i="24"/>
  <c r="L1378" i="24"/>
  <c r="L1400" i="24"/>
  <c r="L1420" i="24"/>
  <c r="L1436" i="24"/>
  <c r="L1452" i="24"/>
  <c r="L1468" i="24"/>
  <c r="L1489" i="24"/>
  <c r="L1505" i="24"/>
  <c r="L1521" i="24"/>
  <c r="L1537" i="24"/>
  <c r="L1553" i="24"/>
  <c r="L1569" i="24"/>
  <c r="L1585" i="24"/>
  <c r="L1601" i="24"/>
  <c r="L1617" i="24"/>
  <c r="L1633" i="24"/>
  <c r="L1649" i="24"/>
  <c r="L1024" i="24"/>
  <c r="L1114" i="24"/>
  <c r="L1274" i="24"/>
  <c r="L1364" i="24"/>
  <c r="L1392" i="24"/>
  <c r="L1419" i="24"/>
  <c r="L1441" i="24"/>
  <c r="L1462" i="24"/>
  <c r="L1098" i="24"/>
  <c r="L1132" i="24"/>
  <c r="L1253" i="24"/>
  <c r="L1350" i="24"/>
  <c r="L1373" i="24"/>
  <c r="L1394" i="24"/>
  <c r="L1416" i="24"/>
  <c r="L1432" i="24"/>
  <c r="L1448" i="24"/>
  <c r="L1464" i="24"/>
  <c r="L1484" i="24"/>
  <c r="L1501" i="24"/>
  <c r="L1517" i="24"/>
  <c r="L1533" i="24"/>
  <c r="L1549" i="24"/>
  <c r="L1565" i="24"/>
  <c r="L1581" i="24"/>
  <c r="L1597" i="24"/>
  <c r="L1613" i="24"/>
  <c r="L1629" i="24"/>
  <c r="L1645" i="24"/>
  <c r="L1661" i="24"/>
  <c r="L1066" i="24"/>
  <c r="L1237" i="24"/>
  <c r="L1356" i="24"/>
  <c r="L1385" i="24"/>
  <c r="L1413" i="24"/>
  <c r="L1435" i="24"/>
  <c r="L1457" i="24"/>
  <c r="L1481" i="24"/>
  <c r="L1813" i="24"/>
  <c r="L1797" i="24"/>
  <c r="L1781" i="24"/>
  <c r="L1765" i="24"/>
  <c r="L1743" i="24"/>
  <c r="L1699" i="24"/>
  <c r="L1626" i="24"/>
  <c r="L1540" i="24"/>
  <c r="L1450" i="24"/>
  <c r="L1338" i="24"/>
  <c r="L1746" i="24"/>
  <c r="L1730" i="24"/>
  <c r="L1714" i="24"/>
  <c r="L1698" i="24"/>
  <c r="L1682" i="24"/>
  <c r="L1666" i="24"/>
  <c r="L1646" i="24"/>
  <c r="L1624" i="24"/>
  <c r="L1603" i="24"/>
  <c r="L1582" i="24"/>
  <c r="L1560" i="24"/>
  <c r="L1539" i="24"/>
  <c r="L1518" i="24"/>
  <c r="L1496" i="24"/>
  <c r="L1470" i="24"/>
  <c r="L1449" i="24"/>
  <c r="L1402" i="24"/>
  <c r="L1374" i="24"/>
  <c r="L1328" i="24"/>
  <c r="L1184" i="24"/>
  <c r="L1721" i="24"/>
  <c r="L1705" i="24"/>
  <c r="L1689" i="24"/>
  <c r="L1673" i="24"/>
  <c r="L1655" i="24"/>
  <c r="L1634" i="24"/>
  <c r="L1612" i="24"/>
  <c r="L1591" i="24"/>
  <c r="L1570" i="24"/>
  <c r="L1548" i="24"/>
  <c r="L1506" i="24"/>
  <c r="L1482" i="24"/>
  <c r="L1458" i="24"/>
  <c r="L1437" i="24"/>
  <c r="L1414" i="24"/>
  <c r="L1386" i="24"/>
  <c r="L1358" i="24"/>
  <c r="L1248" i="24"/>
  <c r="L1077" i="24"/>
  <c r="L1744" i="24"/>
  <c r="L1728" i="24"/>
  <c r="L1712" i="24"/>
  <c r="L1696" i="24"/>
  <c r="L1680" i="24"/>
  <c r="L1664" i="24"/>
  <c r="L1643" i="24"/>
  <c r="L1622" i="24"/>
  <c r="L1600" i="24"/>
  <c r="L1579" i="24"/>
  <c r="L1558" i="24"/>
  <c r="L1536" i="24"/>
  <c r="L1515" i="24"/>
  <c r="L1494" i="24"/>
  <c r="L1451" i="24"/>
  <c r="L1406" i="24"/>
  <c r="L1344" i="24"/>
  <c r="L1088" i="24"/>
  <c r="L1641" i="24"/>
  <c r="L1609" i="24"/>
  <c r="L1577" i="24"/>
  <c r="L1545" i="24"/>
  <c r="L1513" i="24"/>
  <c r="L1478" i="24"/>
  <c r="L1444" i="24"/>
  <c r="L1410" i="24"/>
  <c r="L1368" i="24"/>
  <c r="L1226" i="24"/>
  <c r="L754" i="22"/>
  <c r="L763" i="22"/>
  <c r="L880" i="22"/>
  <c r="N1257" i="21"/>
  <c r="M1279" i="21"/>
  <c r="M1278" i="21"/>
  <c r="N1267" i="21"/>
  <c r="N1266" i="21"/>
  <c r="N1262" i="21"/>
  <c r="N1258" i="21"/>
  <c r="M1302" i="21"/>
  <c r="M1299" i="21"/>
  <c r="M1286" i="21"/>
  <c r="N1283" i="21"/>
  <c r="N1347" i="21"/>
  <c r="N1346" i="21"/>
  <c r="M1342" i="21"/>
  <c r="N1339" i="21"/>
  <c r="N1338" i="21"/>
  <c r="N1375" i="21"/>
  <c r="N1367" i="21"/>
  <c r="M1363" i="21"/>
  <c r="N1399" i="21"/>
  <c r="M1395" i="21"/>
  <c r="N1471" i="21"/>
  <c r="M1463" i="21"/>
  <c r="M1495" i="21"/>
  <c r="N1483" i="21"/>
  <c r="M1557" i="21"/>
  <c r="M1575" i="21"/>
  <c r="N1583" i="21"/>
  <c r="M1675" i="21"/>
  <c r="N1663" i="21"/>
  <c r="M1703" i="21"/>
  <c r="M1699" i="21"/>
  <c r="M1757" i="21"/>
  <c r="M1779" i="21"/>
  <c r="M1843" i="21"/>
  <c r="M1859" i="21"/>
  <c r="M1957" i="21"/>
  <c r="M1979" i="21"/>
  <c r="M2057" i="21"/>
  <c r="M2063" i="21"/>
  <c r="AO22" i="10"/>
  <c r="N1342" i="21"/>
  <c r="M1258" i="21"/>
  <c r="M832" i="21"/>
  <c r="M388" i="21"/>
  <c r="M4" i="11" l="1"/>
  <c r="O12" i="13"/>
  <c r="M6" i="11"/>
  <c r="O62" i="13"/>
  <c r="O162" i="13"/>
  <c r="M10" i="11"/>
  <c r="AQ22" i="10"/>
  <c r="M362" i="13"/>
  <c r="M18" i="11" l="1"/>
  <c r="O362" i="13"/>
</calcChain>
</file>

<file path=xl/comments1.xml><?xml version="1.0" encoding="utf-8"?>
<comments xmlns="http://schemas.openxmlformats.org/spreadsheetml/2006/main">
  <authors>
    <author>Swan, Gary  (HCA)</author>
  </authors>
  <commentList>
    <comment ref="G11" authorId="0" shapeId="0">
      <text>
        <r>
          <rPr>
            <b/>
            <sz val="9"/>
            <color indexed="81"/>
            <rFont val="Tahoma"/>
            <charset val="1"/>
          </rPr>
          <t>Swan, Gary  (HCA):</t>
        </r>
        <r>
          <rPr>
            <sz val="9"/>
            <color indexed="81"/>
            <rFont val="Tahoma"/>
            <charset val="1"/>
          </rPr>
          <t xml:space="preserve">
Sourced as monthly MCO rosters for the month of October 2017.</t>
        </r>
      </text>
    </comment>
    <comment ref="H11" authorId="0" shapeId="0">
      <text>
        <r>
          <rPr>
            <b/>
            <sz val="9"/>
            <color indexed="81"/>
            <rFont val="Tahoma"/>
            <charset val="1"/>
          </rPr>
          <t>Swan, Gary  (HCA):</t>
        </r>
        <r>
          <rPr>
            <sz val="9"/>
            <color indexed="81"/>
            <rFont val="Tahoma"/>
            <charset val="1"/>
          </rPr>
          <t xml:space="preserve">
Updated from "Total number of beneficiaries (individuals) receiving care through a new alternative payment method piloted by RHCs, FQHCs, and CAHs.
Removed CAHs as there is no assignment information for CAHs. The model impacting CAHs has not been implemented. A new metric will need to be created for CAHs when implemented.
---------
Sourced as monthly MCO rosters for the month of October 2017.</t>
        </r>
      </text>
    </comment>
    <comment ref="I11" authorId="0" shapeId="0">
      <text>
        <r>
          <rPr>
            <b/>
            <sz val="9"/>
            <color indexed="81"/>
            <rFont val="Tahoma"/>
            <charset val="1"/>
          </rPr>
          <t>Swan, Gary  (HCA):</t>
        </r>
        <r>
          <rPr>
            <sz val="9"/>
            <color indexed="81"/>
            <rFont val="Tahoma"/>
            <charset val="1"/>
          </rPr>
          <t xml:space="preserve">
Updated from "Total number of beneficiaries receiving care from a Federally Qualified Health Center, Rural Health Clinc, or Critical Access Hospital.”
Removed CAHs as there is no assignment information for CAHs. The model impacting CAHs has not been implemented. A new metric will need to be created for CAHs when implemented.
</t>
        </r>
      </text>
    </comment>
    <comment ref="I12" authorId="0" shapeId="0">
      <text>
        <r>
          <rPr>
            <b/>
            <sz val="9"/>
            <color indexed="81"/>
            <rFont val="Tahoma"/>
            <charset val="1"/>
          </rPr>
          <t>Swan, Gary  (HCA):</t>
        </r>
        <r>
          <rPr>
            <sz val="9"/>
            <color indexed="81"/>
            <rFont val="Tahoma"/>
            <charset val="1"/>
          </rPr>
          <t xml:space="preserve">
Updated from "Total number of servicing providers providing care to beneficiaries receiving care from a Federally Qualified Health Center, Rural Health Clinic, or Critical Access Hospital.”
Removed CAHs as there is no assignment information for CAHs. The model impacting CAHs has not been implemented. A new metric will need to be created for CAHs when implemented.
</t>
        </r>
      </text>
    </comment>
    <comment ref="AY12" authorId="0" shapeId="0">
      <text>
        <r>
          <rPr>
            <b/>
            <sz val="9"/>
            <color indexed="81"/>
            <rFont val="Tahoma"/>
            <charset val="1"/>
          </rPr>
          <t>Swan, Gary  (HCA):</t>
        </r>
        <r>
          <rPr>
            <sz val="9"/>
            <color indexed="81"/>
            <rFont val="Tahoma"/>
            <charset val="1"/>
          </rPr>
          <t xml:space="preserve">
Unable to reported based on available data. The total number of individual providers are not collected.</t>
        </r>
      </text>
    </comment>
    <comment ref="AZ12" authorId="0" shapeId="0">
      <text>
        <r>
          <rPr>
            <b/>
            <sz val="9"/>
            <color indexed="81"/>
            <rFont val="Tahoma"/>
            <charset val="1"/>
          </rPr>
          <t>Swan, Gary  (HCA):</t>
        </r>
        <r>
          <rPr>
            <sz val="9"/>
            <color indexed="81"/>
            <rFont val="Tahoma"/>
            <charset val="1"/>
          </rPr>
          <t xml:space="preserve">
Unable to reported based on available data. The total number of individual providers are not collected.</t>
        </r>
      </text>
    </comment>
    <comment ref="BA12" authorId="0" shapeId="0">
      <text>
        <r>
          <rPr>
            <b/>
            <sz val="9"/>
            <color indexed="81"/>
            <rFont val="Tahoma"/>
            <charset val="1"/>
          </rPr>
          <t>Swan, Gary  (HCA):</t>
        </r>
        <r>
          <rPr>
            <sz val="9"/>
            <color indexed="81"/>
            <rFont val="Tahoma"/>
            <charset val="1"/>
          </rPr>
          <t xml:space="preserve">
Unable to reported based on available data. The total number of individual providers are not collected.</t>
        </r>
      </text>
    </comment>
    <comment ref="I13" authorId="0" shapeId="0">
      <text>
        <r>
          <rPr>
            <b/>
            <sz val="9"/>
            <color indexed="81"/>
            <rFont val="Tahoma"/>
            <charset val="1"/>
          </rPr>
          <t>Swan, Gary  (HCA):</t>
        </r>
        <r>
          <rPr>
            <sz val="9"/>
            <color indexed="81"/>
            <rFont val="Tahoma"/>
            <charset val="1"/>
          </rPr>
          <t xml:space="preserve">
Updated from " Total number of billing providers (provider organziation definition) providing care to beneficiaries receiving care from a Federally Qualified Health Center, Rural Health Clinic, or Critical Access Hospital.”
Removed CAHs as there is no assignment information for CAHs. The model impacting CAHs has not been implemented. A new metric will need to be created for CAHs when implemented.
</t>
        </r>
      </text>
    </comment>
  </commentList>
</comments>
</file>

<file path=xl/sharedStrings.xml><?xml version="1.0" encoding="utf-8"?>
<sst xmlns="http://schemas.openxmlformats.org/spreadsheetml/2006/main" count="13932" uniqueCount="403">
  <si>
    <t>Area of Use</t>
  </si>
  <si>
    <t>Purpose of Metric</t>
  </si>
  <si>
    <t>Program Monitoring</t>
  </si>
  <si>
    <t>Evaluation</t>
  </si>
  <si>
    <t>Quarterly &amp; Annual Progress Reports</t>
  </si>
  <si>
    <t>Internal CMS Reporting</t>
  </si>
  <si>
    <t>Federal Evaluation</t>
  </si>
  <si>
    <t>X</t>
  </si>
  <si>
    <t>May Be Included</t>
  </si>
  <si>
    <t xml:space="preserve">X </t>
  </si>
  <si>
    <t>Metric Area</t>
  </si>
  <si>
    <t>Metric Title</t>
  </si>
  <si>
    <t>Metric Definition/Description</t>
  </si>
  <si>
    <t>Numerator Definition</t>
  </si>
  <si>
    <t>Denominator Definition</t>
  </si>
  <si>
    <t>Notes</t>
  </si>
  <si>
    <t xml:space="preserve">Federal Evaluation </t>
  </si>
  <si>
    <t>State Level Metrics</t>
  </si>
  <si>
    <t>Federal Evaluator, Rapid Research and Evaluation Group and SIM Team</t>
  </si>
  <si>
    <t>Metric Category</t>
  </si>
  <si>
    <t>Program Wide Metrics</t>
  </si>
  <si>
    <t>CMMI SIM Program</t>
  </si>
  <si>
    <t>State-led Evaluation</t>
  </si>
  <si>
    <t xml:space="preserve">State-led Evaluation for Continuous Quality Improvement </t>
  </si>
  <si>
    <t>Defined by</t>
  </si>
  <si>
    <t>Defined and/or Suggested By</t>
  </si>
  <si>
    <t xml:space="preserve">CMMI SIM Program </t>
  </si>
  <si>
    <t xml:space="preserve"> </t>
  </si>
  <si>
    <t>Federal Evaluator, Research and Rapid Cycle Evaluation Group and CMMI SIM Program</t>
  </si>
  <si>
    <t>Reporting Frequency</t>
  </si>
  <si>
    <t>Annual</t>
  </si>
  <si>
    <t>Total number of provider organizations in the State.</t>
  </si>
  <si>
    <t>Total number of providers in the State.</t>
  </si>
  <si>
    <t>Total State population.</t>
  </si>
  <si>
    <t>State Health Care Landscape</t>
  </si>
  <si>
    <t>Payer Participation</t>
  </si>
  <si>
    <t>Model Participation</t>
  </si>
  <si>
    <t>Model Performance Metrics</t>
  </si>
  <si>
    <t>State-led Evaluation Metrics (Optional)</t>
  </si>
  <si>
    <t>Awardee, Evaluation contractor hired by Awardee</t>
  </si>
  <si>
    <r>
      <t xml:space="preserve">The Awardee </t>
    </r>
    <r>
      <rPr>
        <b/>
        <u/>
        <sz val="11"/>
        <rFont val="Calibri"/>
        <family val="2"/>
        <scheme val="minor"/>
      </rPr>
      <t>may</t>
    </r>
    <r>
      <rPr>
        <sz val="11"/>
        <rFont val="Calibri"/>
        <family val="2"/>
        <scheme val="minor"/>
      </rPr>
      <t xml:space="preserve"> decide to develop additional metrics (internally or in consultation with the state-selected evaluation contractor) for their own internal use in implementing their SIM Initiative both during and after the award period. These metrics may also be reported in quarterly and/or annual progress reports and subsequent annual updates to the Operational Plan.</t>
    </r>
  </si>
  <si>
    <t>Portfolio of Reporting Metrics</t>
  </si>
  <si>
    <r>
      <t xml:space="preserve">Set of metrics defined and/or suggested by the CMMI SIM Program aligned with HHS Delivery System Reform Goals. These metrics </t>
    </r>
    <r>
      <rPr>
        <b/>
        <u/>
        <sz val="11"/>
        <rFont val="Calibri"/>
        <family val="2"/>
        <scheme val="minor"/>
      </rPr>
      <t>may</t>
    </r>
    <r>
      <rPr>
        <sz val="11"/>
        <rFont val="Calibri"/>
        <family val="2"/>
        <scheme val="minor"/>
      </rPr>
      <t xml:space="preserve"> be reported in the annual progress report and may also be used by Awardees for state-led evaluation and continuous quality improvement.</t>
    </r>
  </si>
  <si>
    <r>
      <rPr>
        <b/>
        <sz val="12"/>
        <color theme="1"/>
        <rFont val="Calibri"/>
        <family val="2"/>
        <scheme val="minor"/>
      </rPr>
      <t>Metric Map</t>
    </r>
    <r>
      <rPr>
        <sz val="12"/>
        <color theme="1"/>
        <rFont val="Calibri"/>
        <family val="2"/>
        <scheme val="minor"/>
      </rPr>
      <t>: This tab provides a general overview for how an Awardee’s Reporting Metrics may be used for purposes of SIM program monitoring, the federal evaluation contractor, and the state-led evaluation efforts. Please note that this tab only details the reporting metrics for the Metric Category called “Portfolio of Reporting Metrics.”</t>
    </r>
  </si>
  <si>
    <t>Set of metrics developed by federal evaluator and CMMI RREG and SIM Program. These metrics are intended for use in the required federal evaluation of SIM. The evaluation will utilize qualitative and quantitative data  to facilitate comparisons between States and across groups of States and, to the extent possible, establish standardized quality measures, data collection instruments, and research design. CMMI anticipates that federal evaluator will be procured by late 2015.</t>
  </si>
  <si>
    <r>
      <t xml:space="preserve">Set of metrics defined and/or suggested by the CMMI SIM Program for program monitoring and internal reporting purposes. These metrics </t>
    </r>
    <r>
      <rPr>
        <b/>
        <u/>
        <sz val="11"/>
        <color theme="1"/>
        <rFont val="Calibri"/>
        <family val="2"/>
        <scheme val="minor"/>
      </rPr>
      <t>must</t>
    </r>
    <r>
      <rPr>
        <sz val="11"/>
        <color theme="1"/>
        <rFont val="Calibri"/>
        <family val="2"/>
        <scheme val="minor"/>
      </rPr>
      <t xml:space="preserve"> be reported in quarterly and annual progress reports and </t>
    </r>
    <r>
      <rPr>
        <b/>
        <u/>
        <sz val="11"/>
        <color theme="1"/>
        <rFont val="Calibri"/>
        <family val="2"/>
        <scheme val="minor"/>
      </rPr>
      <t>may</t>
    </r>
    <r>
      <rPr>
        <sz val="11"/>
        <color theme="1"/>
        <rFont val="Calibri"/>
        <family val="2"/>
        <scheme val="minor"/>
      </rPr>
      <t xml:space="preserve"> also be used by Awardees for state-led evaluation/continuous quality improvement efforts and stakeholder reporting during the award period. Please see overview tab and metric area tabs for more details. </t>
    </r>
  </si>
  <si>
    <r>
      <rPr>
        <b/>
        <sz val="12"/>
        <rFont val="Calibri"/>
        <family val="2"/>
        <scheme val="minor"/>
      </rPr>
      <t>Model Participation Metrics:</t>
    </r>
    <r>
      <rPr>
        <sz val="12"/>
        <color theme="1"/>
        <rFont val="Calibri"/>
        <family val="2"/>
        <scheme val="minor"/>
      </rPr>
      <t xml:space="preserve"> Metrics intended to capture data on the participation of providers in SIM as well as the number of beneficiaries impacted.  The metric set includes a minimum set of required metrics each Awardee must report to the CMMI SIM Program on a quarterly and/or annual basis. Awardees may develop or select additional model specific participation metrics to track activities specific to their SIM initiative which are not captured in the model participation metrics defined by the CMMI SIM Program. Awardees may develop multiple model specific metrics. These metrics should be defined in consultation with the awardee’s Project Officer. Awardees supporting multiple models through SIM are expected to report model participation metrics independently for each type of model. The Awardee will be expected to provide baseline values and target goals for each type of model in their Operational Plan. (Note: The value-based purchasing and/or alternative payment model cited include models such as ACOs, bundled payments, and medical homes).</t>
    </r>
  </si>
  <si>
    <t>Numerator</t>
  </si>
  <si>
    <t>Denominator</t>
  </si>
  <si>
    <t>Percentage</t>
  </si>
  <si>
    <t>Metric Name</t>
  </si>
  <si>
    <t>Q1</t>
  </si>
  <si>
    <t>Q2</t>
  </si>
  <si>
    <t>Q3</t>
  </si>
  <si>
    <t>Q4</t>
  </si>
  <si>
    <t>Payment Taxonomy Category</t>
  </si>
  <si>
    <t>Quarterly</t>
  </si>
  <si>
    <t>Provider</t>
  </si>
  <si>
    <t>Provider Organization</t>
  </si>
  <si>
    <t>Other</t>
  </si>
  <si>
    <t>Defined BY</t>
  </si>
  <si>
    <t>Awardee SIM Team</t>
  </si>
  <si>
    <t>N/A</t>
  </si>
  <si>
    <t>Preimplementation Year</t>
  </si>
  <si>
    <t>Baseline</t>
  </si>
  <si>
    <t>Goal</t>
  </si>
  <si>
    <t>Performance Year 1</t>
  </si>
  <si>
    <t>Performance Year 2</t>
  </si>
  <si>
    <t>Performance Year 3</t>
  </si>
  <si>
    <t>Provider Unique Count</t>
  </si>
  <si>
    <t>Provider Organization Unique Count</t>
  </si>
  <si>
    <t>Performance Year</t>
  </si>
  <si>
    <t>Quarter</t>
  </si>
  <si>
    <t>State</t>
  </si>
  <si>
    <t>Year</t>
  </si>
  <si>
    <t>YearQuarter Concat</t>
  </si>
  <si>
    <t>YearQuartertype concat</t>
  </si>
  <si>
    <t>Description: Compilation of State's Model Participation Data in modified format to facilitate cross-state data integration</t>
  </si>
  <si>
    <t>Notes: Beyond 50 unique metrics, this table will need to be amended for columns C, D, E, F, H, I</t>
  </si>
  <si>
    <t>Source: Tab "Model Participation Data"</t>
  </si>
  <si>
    <t>XX</t>
  </si>
  <si>
    <t>Category 1 Payments: Fee-for-service with no link of payment to quality</t>
  </si>
  <si>
    <t>Category 2 Payments: Payment Linked to Quality</t>
  </si>
  <si>
    <t>Category 3 Payment: Alternative Payment Models</t>
  </si>
  <si>
    <t>Category 4 Payment: Population-based Payment</t>
  </si>
  <si>
    <t>Payer Name</t>
  </si>
  <si>
    <t>Payer Type</t>
  </si>
  <si>
    <t>Medicare</t>
  </si>
  <si>
    <r>
      <rPr>
        <b/>
        <sz val="12"/>
        <rFont val="Calibri"/>
        <family val="2"/>
        <scheme val="minor"/>
      </rPr>
      <t>Model Performance Metrics:</t>
    </r>
    <r>
      <rPr>
        <sz val="12"/>
        <rFont val="Calibri"/>
        <family val="2"/>
        <scheme val="minor"/>
      </rPr>
      <t xml:space="preserve"> This tab includes metrics intended to capture data on quality, cost, utilization and population health. Awardees are required to report metrics that track quality, cost, utilization and population health to the CMMI SIM Program on a</t>
    </r>
    <r>
      <rPr>
        <u/>
        <sz val="12"/>
        <rFont val="Calibri"/>
        <family val="2"/>
        <scheme val="minor"/>
      </rPr>
      <t xml:space="preserve"> quarterly and/or annual basis</t>
    </r>
    <r>
      <rPr>
        <sz val="12"/>
        <rFont val="Calibri"/>
        <family val="2"/>
        <scheme val="minor"/>
      </rPr>
      <t>.  The CMMI SIM program has provided a set of recommended metrics listed under the model performance metrics tab.  Awardees are free to select alternative metrics that better reflect the goals of their SIM proposal as long as the alternative metrics address the four areas of cost, utilization, quality and population health. Alternative metrics must be discussed with and approved by an awardee’s Project Officer. Furthermore, Awardees may develop or select additional performance metrics to track activities specific to their SIM initiative which are not captured in the recommended model performance metrics suggested by the CMMI SIM Program.  Awardees are expected to provide baseline values and target goals in their Operational Plan. The Awardee should plan to discuss these areas further with Project Officers and engage Technical Assistance as needed.</t>
    </r>
  </si>
  <si>
    <t>Alignment to Other CMS Programs</t>
  </si>
  <si>
    <t>Suggested By</t>
  </si>
  <si>
    <t>Plan All-Cause Readmissions</t>
  </si>
  <si>
    <t>This measure summarizes acute readmissions for patients 18 years of age and older. Data are reported in the following categories:
1. Count of Index Hospital Stays (denominator)
2. Count of 30-Day Readmissions (numerator)
3. Average Adjusted Probability of Readmission</t>
  </si>
  <si>
    <t>At least one acute readmission for any diagnosis within 30 days of the Index Discharge Date.</t>
  </si>
  <si>
    <t>For commercial health plans, ages 18-64 as of the Index Discharge Date. For Medicare and Special Needs Plans, ages 18 and older as of the Index Discharge Date.</t>
  </si>
  <si>
    <t>Health Home Measure Set,
2015 Core Set of Health Care Quality Measures for Adults Enrolled in Medicaid</t>
  </si>
  <si>
    <t>TBD by Awardee in Consultation with PO</t>
  </si>
  <si>
    <r>
      <rPr>
        <b/>
        <sz val="12"/>
        <rFont val="Calibri"/>
        <family val="2"/>
        <scheme val="minor"/>
      </rPr>
      <t>State Health Care Landscape &amp; Delivery System Reform:</t>
    </r>
    <r>
      <rPr>
        <sz val="12"/>
        <color theme="1"/>
        <rFont val="Calibri"/>
        <family val="2"/>
        <scheme val="minor"/>
      </rPr>
      <t xml:space="preserve">  In January 2015, HHS announced clear goals for moving from volume to value in Medicare payments by tying 30 percent of Medicare fee-for-service payments to alternative payment models by 2016 and 50 percent by 2018. Overall, HHS seeks to have 85 percent of all Medicare fee-for-service payments in value-based purchasing by 2016 and 90 percent by 2018. In this context, States are encouraged to develop similar goals, as well as identify and track metrics intended to capture data on providers and beneficiaries impacted by APMs in the State regardless of SIM funding. This tab includes a set of metrics each Awardee may report to the CMMI SIM Program on an annual basis.  For more information on the goals of HHS regarding value-based purchasing and alternative payment models, please see "Better Care. Smarter Spending. Healthier People: Paying Providers for Value, Not Volume Fact Sheet." </t>
    </r>
  </si>
  <si>
    <t>Population impacted by value-based purchasing and alternative payment models</t>
  </si>
  <si>
    <t>Total state population</t>
  </si>
  <si>
    <t>Report a unique count of beneficiaries impacted across all value-based purchasing and alternative payment models.</t>
  </si>
  <si>
    <t>Total number of providers in the state</t>
  </si>
  <si>
    <t>Report a unique count of providers participating in value-based purchasing and alternative payment models.
Individual providers may be defined by a unique NPI. Please review SIM definitions tab.</t>
  </si>
  <si>
    <t>Source: Tab "Model Performance Data"</t>
  </si>
  <si>
    <t>Description: Compilation of State's Model Performance Data in modified format to facilitate cross-state data integration</t>
  </si>
  <si>
    <t>Description: Compilation of State's State Landscape Data in modified format to facilitate cross-state data integration</t>
  </si>
  <si>
    <t>Source: Tab "State Landscape Data"</t>
  </si>
  <si>
    <t>Category 1</t>
  </si>
  <si>
    <t>Category 2</t>
  </si>
  <si>
    <t>Category 3</t>
  </si>
  <si>
    <t>Category 4</t>
  </si>
  <si>
    <t>Payer Types</t>
  </si>
  <si>
    <t>Medicaid</t>
  </si>
  <si>
    <t xml:space="preserve">State Employee </t>
  </si>
  <si>
    <t>Dual Eligible</t>
  </si>
  <si>
    <t>Beneficiary</t>
  </si>
  <si>
    <t>Percent of Payments by Category</t>
  </si>
  <si>
    <t>Preimplementation Year Baseline</t>
  </si>
  <si>
    <t xml:space="preserve"> Beneficiary Count </t>
  </si>
  <si>
    <t>Payment Model Name and Notes</t>
  </si>
  <si>
    <t>Percentage of Payments to Providers</t>
  </si>
  <si>
    <t>Beneficiary Count by Category</t>
  </si>
  <si>
    <t>Payment Category (1-4)</t>
  </si>
  <si>
    <t>Description: Compilation of State's Payer Participation Data in modified format to facilitate cross-state data integration</t>
  </si>
  <si>
    <t>Source: Tab "Payer Participation Data"</t>
  </si>
  <si>
    <t>Performance Year 4</t>
  </si>
  <si>
    <t>Value</t>
  </si>
  <si>
    <t>Metric Type</t>
  </si>
  <si>
    <t>Count</t>
  </si>
  <si>
    <t>Payment Category</t>
  </si>
  <si>
    <t>Metric Status</t>
  </si>
  <si>
    <t>Active</t>
  </si>
  <si>
    <t>Retired</t>
  </si>
  <si>
    <t>Metric Retirment Date MM/DD/YY (if applicable)</t>
  </si>
  <si>
    <t>TBD</t>
  </si>
  <si>
    <t>Payment Category (1-4, N/A, TBD)</t>
  </si>
  <si>
    <t>Model Participation Metric Area</t>
  </si>
  <si>
    <t>Cost</t>
  </si>
  <si>
    <t>Quality</t>
  </si>
  <si>
    <t>Utilization</t>
  </si>
  <si>
    <t>Population Health</t>
  </si>
  <si>
    <t>Model Performance Metric Area</t>
  </si>
  <si>
    <t>State Landscape Metric Area</t>
  </si>
  <si>
    <t>Landscape Beneficiaries</t>
  </si>
  <si>
    <t>Landscape Providers</t>
  </si>
  <si>
    <t>Landscape Other</t>
  </si>
  <si>
    <t>Landscape Provider Organization</t>
  </si>
  <si>
    <t>Rate</t>
  </si>
  <si>
    <t>Biennial</t>
  </si>
  <si>
    <t>Beneficiary [Unique Count]</t>
  </si>
  <si>
    <t>Provider [Unique Count]</t>
  </si>
  <si>
    <t>Provider Organization [Unique Count]</t>
  </si>
  <si>
    <t>Landscape Payers</t>
  </si>
  <si>
    <t>CMMI SIM Team</t>
  </si>
  <si>
    <t>Self Insured Group</t>
  </si>
  <si>
    <t>Qualified Health Plan</t>
  </si>
  <si>
    <t>Commercial</t>
  </si>
  <si>
    <t>Measure Steward</t>
  </si>
  <si>
    <t xml:space="preserve">The total number of beneficiaries (individuals) receiving care through Model One supported by SIM.  </t>
  </si>
  <si>
    <t xml:space="preserve">The total number of providers participating in Model One supported by SIM. </t>
  </si>
  <si>
    <t xml:space="preserve">The total number of provider organizations participating in Model One supported by SIM. </t>
  </si>
  <si>
    <t xml:space="preserve">The total number of beneficiaries (individuals) receiving care through Model Two supported by SIM.  </t>
  </si>
  <si>
    <t xml:space="preserve">The total number of providers participating in Model Two supported by SIM. </t>
  </si>
  <si>
    <t>Total number of providers participating in Model Two supported by SIM.</t>
  </si>
  <si>
    <t xml:space="preserve">The total number of provider organizations participating in Model Two supported by SIM. </t>
  </si>
  <si>
    <t xml:space="preserve">Total number of provider organizations participating in Model Two supported by SIM. </t>
  </si>
  <si>
    <t xml:space="preserve">The total number of beneficiaries (individuals) receiving care through Model Three supported by SIM.  </t>
  </si>
  <si>
    <t xml:space="preserve">The total number of providers participating in Model Three supported by SIM. </t>
  </si>
  <si>
    <t xml:space="preserve">The total number of beneficiaries (individuals) receiving care through Model Four supported by SIM.  </t>
  </si>
  <si>
    <t xml:space="preserve">Total number of beneficiaries (individuals) receiving care through Model Four supported by SIM.     </t>
  </si>
  <si>
    <t>Total number of beneficiaries  targeted for inclusion in Model Four supported by SIM.</t>
  </si>
  <si>
    <t xml:space="preserve">The total number of providers participating in Model Four supported by SIM. </t>
  </si>
  <si>
    <t>Total number of providers participating in Model Four supported by SIM.</t>
  </si>
  <si>
    <t>Total number of providers  targeted for inclusion in Model Four supported by SIM.</t>
  </si>
  <si>
    <t xml:space="preserve">The total number of provider organizations participating in Model Four supported by SIM. </t>
  </si>
  <si>
    <t xml:space="preserve">Total number of provider organizations participating in Model Four supported by SIM. </t>
  </si>
  <si>
    <t>Total number of provider organizations targeted for inclusion in Model Four supported by SIM.</t>
  </si>
  <si>
    <t>Beneficiary Unique Count</t>
  </si>
  <si>
    <t>Population Impacted by SIM (All Models)</t>
  </si>
  <si>
    <t xml:space="preserve">The total number of beneficiaries (individuals) receiving care through any value-based purchasing and alternative payment model supported by SIM.  </t>
  </si>
  <si>
    <t xml:space="preserve">Total number of beneficiaries (individuals) receiving care through any value-based purchasing and alternative payment model supported by SIM.     </t>
  </si>
  <si>
    <t>Providers Participating in SIM (All Models)</t>
  </si>
  <si>
    <t xml:space="preserve">The total number of providers participating in any value-based purchasing and alternative payment model supported by SIM. </t>
  </si>
  <si>
    <t>Total number of providers participating in any value-based purchasing and alternative payment model supported by SIM.</t>
  </si>
  <si>
    <t>Provider Organizations Participating in SIM (All Models)</t>
  </si>
  <si>
    <t xml:space="preserve">The total number of provider organizations participating in any value-based purchasing and alternative payment model supported by SIM. </t>
  </si>
  <si>
    <t xml:space="preserve">Total number of provider organizations participating in any value-based purchasing and alternative payment model supported by SIM. </t>
  </si>
  <si>
    <t>WA SIM</t>
  </si>
  <si>
    <t>Behavioral Health: % of Adults Reporting 14 or more days of Poor Mental Health</t>
  </si>
  <si>
    <t>Percentage of adults ages 18 and older who answer “14 or more days” in response to the question, “Now thinking about your mental health, which includes stress, depression, and problems with emotions, for how many days during the past 30 days was your mental health not good?”</t>
  </si>
  <si>
    <t>Adults ages 18 and older who answer "14 or more days" in reponse to the question, "Now thinking about your mental health, which includes stress, depression, and problems with emotions, for how many days during the past 30 days was your mental health not good?"</t>
  </si>
  <si>
    <t>Adults ages 18 and older who responded to the question, "Now thinking about your mental health, which includes stress, depression, and problems with emotions, for how many days during the past 30 days was your mental health not good?"</t>
  </si>
  <si>
    <t>Source of Data: BRFSS; may not be
stratified by payer type.</t>
  </si>
  <si>
    <t>WA SIM Team</t>
  </si>
  <si>
    <t>30 Day Psychiatric Inpatient Readmission</t>
  </si>
  <si>
    <t>For members 18 years of age and older, the number of acute inpatient psychiatric stays during the measurement year that were followed by an acute readmission for a psychiatric diagnosis within 30 days.</t>
  </si>
  <si>
    <t>Count of Index Hospital Stays (IHS)</t>
  </si>
  <si>
    <t>Count of 30-Day Readmissions</t>
  </si>
  <si>
    <t>Source of Data: Washington State
(Homegrown). Results for this measure have been calculated by DSHS and are only available for the Medicaid population.</t>
  </si>
  <si>
    <t>Adult Quality Medicaid Meaures Grant (AQM)</t>
  </si>
  <si>
    <t>Potentially Avoidable ED Visits</t>
  </si>
  <si>
    <t>Avoidable emergency visits using the Medi-Cal Diagnosis list to identify potentially avoidable ED visits; considered very conservative measure.</t>
  </si>
  <si>
    <t>The Alliance leveraged the list of diagnoses defined by the Medi Cal Statewide QIP to identify potentially avoidable ER visits. While the original list included 165 diagnosis codes, the Alliance eliminated three codes on this list that were deemed potentially serious after review by the Alliance Quality Improvement Committee. The diagnoses that were eliminated from the numerator list are:
• Disseminated Candidiasis (112.5)
• Candidal Endocarditis (112.81)
• Candidal Meningitis (112.83)
All other numerator-qualifying diagnoses identified by the Medi-Cal QIP were used in the Alliance-based numerator criteria.</t>
  </si>
  <si>
    <t>Emergency room visits are defined using HEDIS criteria with modifications as outlined below:
-Emergency room visits are defined by criteria outlined in the HEDIS Table AMBB.
-Exclude mental health and chemical dependency services.
-Exclude members who are younger than 12 months (based upon age at the date of service).</t>
  </si>
  <si>
    <t>Source of Data: MediCal
This is known to be a very conservative measure of potentially avoidable ER visits.
Baseline: Medi-cal is no longer supporting this measure and the evaluation workgroup is recommending to the PMCC that we change this measure.</t>
  </si>
  <si>
    <t>Adult Access to Preventative/Ambulatory Health Services: Ages 20-44</t>
  </si>
  <si>
    <t>The percentage of members 20 to 44 years who had an ambulatory or preventive care visit.</t>
  </si>
  <si>
    <t>One or more ambulatory or preventative care visits during the measurement year.</t>
  </si>
  <si>
    <t>The eligible population.</t>
  </si>
  <si>
    <t>Data Source: http://www.qualitymeasures.ahrq.gov/content.aspx?id=48680</t>
  </si>
  <si>
    <t>Health Home Measure Set, 2015 Core Set of Health Care Quality Measures for Adults Enrolled in Medicaid</t>
  </si>
  <si>
    <t>Adult Access to Preventative/Ambulatory Health Services: Ages 45-64</t>
  </si>
  <si>
    <t>The percentage of members 45 to 64 years who had an ambulatory or preventive care visit.</t>
  </si>
  <si>
    <t>Data Source: http://www.qualitymeasures.ahrq.gov/content.aspx?id=48681</t>
  </si>
  <si>
    <t>Adult Access to Preventative/Ambulatory Health Services: Ages 65+</t>
  </si>
  <si>
    <t>The percentage of members 65 years and older who had an ambulatory or preventive care visit.</t>
  </si>
  <si>
    <t>Data Source: http://www.qualitymeasures.ahrq.gov/content.aspx?id=48682</t>
  </si>
  <si>
    <t>Child and Adolescents' Access to Primary Care Practitioners: Ages 12-24 months</t>
  </si>
  <si>
    <t xml:space="preserve">Children ages 12 to 24 months  who had a visit with a PCP during the measurement year
</t>
  </si>
  <si>
    <t>For 12-24 months: one for more visits with a PCP (ambulatory vists value set) during the measurement year.
Count all members who had an ambulatory or preventative care visit to any PCP/ Exclude specialist visits.</t>
  </si>
  <si>
    <t>Data Source: http://www.qualitymeasures.ahrq.gov/content.aspx?id=48681&amp;search=childrens+access</t>
  </si>
  <si>
    <t>Child and Adolescents' Access to Primary Care Practitioners :Ages 25 months-6 years</t>
  </si>
  <si>
    <t xml:space="preserve">Children ages  25 months to 6 years who had a visit with a PCP during the measurement year
</t>
  </si>
  <si>
    <t>For 25 months-6 years: one for more visits with a PCP (ambulatory vists value set) during the measurement year.
Count all members who had an ambulatory or preventative care visit to any PCP/ Exclude specialist visits.</t>
  </si>
  <si>
    <t>Child and Adolescents' Access to Primary Care Practitioners : Ages 7-11</t>
  </si>
  <si>
    <t>Children ages 7 to 11 years who had a visit with a PCP during the measurement year or the year prior to the measurement year</t>
  </si>
  <si>
    <t>For 7-11 years: One or more visits with a PCP (ambulatory visits value set) during the measurement year. Count all members who had an ambulatory or preventative care visit to any PCP/ Exclude specialist visits.</t>
  </si>
  <si>
    <t>Child and Adolescents' Access to Primary Care Practitioners: Ages 12-19</t>
  </si>
  <si>
    <t>Adolescents ages 12 to 19 years who had a visit with a PCP during the measurement year or the year prior to the measurement year</t>
  </si>
  <si>
    <t>For 12-19 years: One or more visits with a PCP (ambulatory visits value set) during the measurement year. Count all members who had an ambulatory or preventative care visit to any PCP/ Exclude specialist visits.</t>
  </si>
  <si>
    <t>Diabetes Care: Hemoglobin A1c (HbA1c) Poor Control (&gt;9.0%)</t>
  </si>
  <si>
    <t>Percentage of members 18 to 75 years of age with diabetes (type 1 and type 2) who had HbA1c &gt; 9.0% during the measurement year. Requires clinical data; results only available at health plan level for starter set</t>
  </si>
  <si>
    <t>Patients whose most recent HbA1c level is greater than 9.0% or is missing a result, or for whom an HbA1c test was not done during the measurement year. The outcome is an out of range result of an HbA1c test, indicating poor control of diabetes. Poor control puts the individual at risk for complications including renal failure, blindness, and neurologic damage. There is no need for risk adjustment for this intermediate outcome measure.</t>
  </si>
  <si>
    <t>Patients 18-75 years of age by the end of the measurement year who had a diagnosis of diabetes (type 1 or type 2) during the measurement year or the year prior to the measurement year.</t>
  </si>
  <si>
    <t xml:space="preserve">Data steward: http://www.qualityforum.org/QPS/0059
Source of Information: NCQA Quality Compass so you may not publish their benchmark data; for commercial, the national average is 31%; for Medicaid the national average is 44%; lower is better.
</t>
  </si>
  <si>
    <t>HEDIS- Health Care Effectiveness and Data and Informaton Set (HEDIS) Reporting</t>
  </si>
  <si>
    <t>Childhood Immunization Status</t>
  </si>
  <si>
    <t>Percentage of children that turned 2 years old during the measurement year and had specific vaccines by their second birthday</t>
  </si>
  <si>
    <t>Children who received the recommended vaccines by their second birthday.</t>
  </si>
  <si>
    <t>Children who turn 2 years of age during the measurement year.</t>
  </si>
  <si>
    <t xml:space="preserve">Data steward: http://www.qualityforum.org/QPS/0038
Source of Data: Department of
Health; may not be stratified by
payer type.
</t>
  </si>
  <si>
    <t>Patient Experience Provider Communication (CGCAHPS)</t>
  </si>
  <si>
    <t>52-items survey instrument (CG-CAHPS) with 3 domain-level composites. Reporting on one composite measure in particular (Provider Communication, composite of 6 survey questions)) as it correlates with improved outcomes; Top Box scores to be reported</t>
  </si>
  <si>
    <t xml:space="preserve"> CG-CAHPS Survey items and composites will be calculated using a top-box scoring method. The top box score refers to the percentage of patients whose responses indicated that they “always” received the desired care or service for a given measure. The top box numerator for the Overall Rating of Provider is the number of respondents who answered 9 or 10 for the item, with 10 indicating “Best provider possible”.</t>
  </si>
  <si>
    <t xml:space="preserve"> The measure’s denominator is the number of survey respondents. The target populations for the surveys are patients who have had at least one visit to the selected provider in the target 12 month time frame. This time frame is also known as the look back period. The sampling frame is a person-level list and not a visit-level list.</t>
  </si>
  <si>
    <t xml:space="preserve">Metric Steward: http://www.qualityforum.org/QPS/0005
</t>
  </si>
  <si>
    <t>Child and Adolescents' Access to Primary Care Practitioners</t>
  </si>
  <si>
    <t>Percentage of children and adolescents ages 12months to 19 years
that had a visit with a PCP, including four separate percentages:
-Children ages 12 to 24 months and 25 months to 6 years who had a visit with a PCP during the measurement year
-Children ages 7 to 11 years and adolescents ages 12 to 19 years who had a visit with a PCP during the measurement year or the year prior to the measurement year</t>
  </si>
  <si>
    <t>For12-24 months and 25 months-6 years: one for more visits with a PCP (ambulatory vists value set) during the measurement year.
For 7-11 years, 12-19 years: One or more visits with a PCP (ambulatory visits value set) during the measurement year. Count all members who had an ambulatory or preventative care visit to any PCP/ Exclude specialist visits.</t>
  </si>
  <si>
    <t>27-items survey instrument with 7 domain-level composites. Reporting on two areas (Communication about Medicines and Discharge Information) as they relate specifically to improving care transitions and reducing hospital readmissions.</t>
  </si>
  <si>
    <t>HCAHPS is administered to a random sample of adult inpatients between 48 hours and six weeks after discharge. Patients admitted in the medical, surgical and maternity care service lines are eligible for the survey; HCAHPS is not restricted to Medicare beneficiaries. Hospitals may use an approved survey vendor or collect their own HCAHPS data if approved by CMS to do so. HCAHPS can be implemented in four survey modes: mail, telephone, mail with telephone follow up, or active interactive voice recognition (IVR), each of which requires multiple attempts to contact patients. Hospitals must survey patients throughout each month of the year. IPPS hospitals must achieve at least 300 completed surveys over four calendar quarters.</t>
  </si>
  <si>
    <t>Eligibility for the HCAHPS Survey The HCAHPS Survey is broadly intended for patients of all payer types who meet the following criteria:
Eighteen (18) years or older at the time of admission. Admission includes at least one overnight stay in the hospital
• An overnight stay is defined as an inpatient admission in which the patient´s admission date is different from the patient´s discharge date. The admission need not be 24 hours in length. For example, a patient had an overnight stay if he or she was admitted at 11:00 PM on Day 1, and discharged at 10:00 AM on
Day 2. Patients who did not have an overnight stay should not be included in the sample frame (e.g., patients who were admitted for a short period of time solely for observation; patients admitted for same day diagnostic tests as part of outpatient care). Non-psychiatric MS-DRG/principal diagnosis at discharge
Note: Patients whose principal diagnosis falls within the Maternity Care, Medical, or Surgical service lines and who also have a secondary psychiatric diagnosis are still eligible for the survey. Alive at the time of discharge 
Note: Pediatric patients (under 18 years old at admission) and patients with a primary psychiatric diagnosis are ineligible because the current HCAHPS instrument is not designed to address the unique situation of pediatric patients and their families, or the behavioral health issues pertinent to psychiatric patients.</t>
  </si>
  <si>
    <t xml:space="preserve">Metric Steward: http://www.qualityforum.org/QPS/0166
</t>
  </si>
  <si>
    <t>Patient Experience: Communication about Medications and Discharge Instructions (HCAHPS): Inpatient Medicines Explained</t>
  </si>
  <si>
    <t>Patient Experience: Communication about Medications and Discharge Instructions (HCAHPS)</t>
  </si>
  <si>
    <t>Well-Child Visits</t>
  </si>
  <si>
    <t>The percentage of children 3-6 years of age who had one or more well-child visits with a PCP during the measurement year.</t>
  </si>
  <si>
    <t>Children who received at least one well-child visit with a PCP during the measurement year.</t>
  </si>
  <si>
    <t>Children 3-6 years of age during the measurement year.</t>
  </si>
  <si>
    <t xml:space="preserve">Metric Steward: http://www.qualityforum.org/QPS/1516
</t>
  </si>
  <si>
    <t>Annual Per-Capita Health Care Spending Growth Relative to State GDP</t>
  </si>
  <si>
    <t>This measure contains information on annual state-purchased health care expenditures per Capita, including total Medicaid spending per enrollee and total Public Employee spending per enrollee, including growth relative to the Washington State GDP.</t>
  </si>
  <si>
    <t>Numerator=[(Annual Total Medicaid Spending+ Annual Total PEBB Spending)/(Average Monthly Medicaid eligibles in the year + Average Monthly PEBB enrollees in the year)]</t>
  </si>
  <si>
    <t>Denominator=State’s Annual GDP/State population</t>
  </si>
  <si>
    <t>Metric Steward: Washington State
(Homegrown)</t>
  </si>
  <si>
    <t>Medicaid Spending Per Enrollee</t>
  </si>
  <si>
    <t>This measure contains information on Medicaid spending per enrollee and includes both state and federal Medicaid payments. This measure represents the average (mean) level of payments across all Medicaid enrollees, including those receiving full Medicaid benefits, during a calendar year, based on date of payment.</t>
  </si>
  <si>
    <t>Medicaid expenditures, including both state and federal Medicaid payments, for Medicaid enrollees receiving full Medicaid benefits.</t>
  </si>
  <si>
    <t>Medicaid member months.</t>
  </si>
  <si>
    <t>Birth Certificates that indicate date of 1st prenatal visit</t>
  </si>
  <si>
    <t>Birth Certificates</t>
  </si>
  <si>
    <t>Tobacco: % of Adults who smoke Cigarettes</t>
  </si>
  <si>
    <t>Numerator: # of adults ages 18 and older who answer “every day” or “some days” in response to the question, “Do you now smoke cigarettes every day, some days, or not at all?” Denominator: # of adults age 18 and older who answer this question.</t>
  </si>
  <si>
    <t># of adults ages 18 and older who answer “every day” or “some days” in response to the question, “Do you now smoke cigarettes every day, some days, or not at all?”</t>
  </si>
  <si>
    <t># of adults age 18 and older who answer this question.</t>
  </si>
  <si>
    <t>Metric Steward: BRFSS; may not be
stratified by payer type.</t>
  </si>
  <si>
    <t>Personal Care Provider</t>
  </si>
  <si>
    <t>WA residents who report they have a personal doctor or health care provider</t>
  </si>
  <si>
    <t>WA adult residents</t>
  </si>
  <si>
    <t>Metric Steward: ResultsHCA</t>
  </si>
  <si>
    <t>Chronic Care Engagement</t>
  </si>
  <si>
    <t>Adults with a Diabetes diagnosis who have had a visit with a primary care provider in the past 12 months</t>
  </si>
  <si>
    <t>NQF #1768</t>
  </si>
  <si>
    <t xml:space="preserve">Data steward: http://www.qualityforum.org/QPS/0038
</t>
  </si>
  <si>
    <t>Metric steward: http://www.qualityforum.org/QPS/0059</t>
  </si>
  <si>
    <t>WA Adults with Diabetes</t>
  </si>
  <si>
    <t xml:space="preserve">Metric Type </t>
  </si>
  <si>
    <r>
      <rPr>
        <b/>
        <sz val="12"/>
        <color theme="1"/>
        <rFont val="Calibri"/>
        <family val="2"/>
        <scheme val="minor"/>
      </rPr>
      <t>Payer Participation:</t>
    </r>
    <r>
      <rPr>
        <b/>
        <i/>
        <sz val="12"/>
        <color theme="1"/>
        <rFont val="Calibri"/>
        <family val="2"/>
        <scheme val="minor"/>
      </rPr>
      <t xml:space="preserve"> </t>
    </r>
    <r>
      <rPr>
        <sz val="12"/>
        <color theme="1"/>
        <rFont val="Calibri"/>
        <family val="2"/>
        <scheme val="minor"/>
      </rPr>
      <t>The focus of this tab is specific to payer participation in value-based purchasing and/or alternative payment models supported by SIM. Awardees must report information on payer participation and should align their reporting to the Payment Taxonomy Framework Categories</t>
    </r>
    <r>
      <rPr>
        <u/>
        <sz val="12"/>
        <color theme="1"/>
        <rFont val="Calibri"/>
        <family val="2"/>
        <scheme val="minor"/>
      </rPr>
      <t xml:space="preserve"> to the extent possible</t>
    </r>
    <r>
      <rPr>
        <sz val="12"/>
        <color theme="1"/>
        <rFont val="Calibri"/>
        <family val="2"/>
        <scheme val="minor"/>
      </rPr>
      <t>. Awardees should consider using this framework to establish principles for data-sharing and goal-setting among payers in the state.</t>
    </r>
  </si>
  <si>
    <t>Category 2 Payments: Fee-for-service payment Linked to quality</t>
  </si>
  <si>
    <t>Pre-implementation Year</t>
  </si>
  <si>
    <t>Category 2 Payments: Fee-for-service payment linked to quality</t>
  </si>
  <si>
    <t>Pre-implementation Year
Baseline</t>
  </si>
  <si>
    <t>Metric Retirement Date MM/DD/YY (if applicable)</t>
  </si>
  <si>
    <t>The total number of beneficiaries (individuals) receiving care through a Fully Integrated Managed Care contract. 
Numerator Logic
1) Excluded Dual Eligible Clients.
2) Excluded TPL
3) Client eligibility per Client_by_Month
4) FIMC RACC Codes used to filter data
'1026','1197','1198','1199','1200','1202','1203','1204','1205','1211','1212','1213','1046','1047','1104','1105','1106','1107','1108','1109','1110','1111','1121','1134','1146','1147','1148','1149','1150','1151','1152','1153','1174','1175','1201','1217','1206','1207','1122','1052','1053','1103','1065','1068','1071','1073','1067','1070','1162','1163' 
5) Clark and Skamania Counties</t>
  </si>
  <si>
    <t xml:space="preserve">Total WA State Medicaid Population targeted for inclusion in Fully Integrated Managed Care.
Denominator
1) Excluded Dual Eligible Clients.
2) Excluded TPL
3) Client eligibility per Client_by_Month
4) FIMC RACC Codes used to filter data
'1026','1197','1198','1199','1200','1202','1203','1204','1205','1211','1212','1213','1046','1047','1104','1105','1106','1107','1108','1109','1110','1111','1121','1134','1146','1147','1148','1149','1150','1151','1152','1153','1174','1175','1201','1217','1206','1207','1122','1052','1053','1103','1065','1068','1071','1073','1067','1070','1162','1163' </t>
  </si>
  <si>
    <t>The total number of servicing providers providing care to clients assigned to a Fully Integrated Managed Care Product.
Numerator Logic                             
1) Claim header records are analyzed to identify the servicing and billing providers who provided services to medicaid clients for FIMC RACS.
2) Tribal health services, Individial &amp; Fac/Agncy/Orgn/Inst  Providers are considered.  
3) FIMC RACC Codes used to filter data
'1026','1197','1198','1199','1200','1202','1203','1204','1205','1211','1212','1213','1046','1047','1104','1105','1106','1107','1108','1109','1110','1111','1121','1134','1146','1147','1148','1149','1150','1151','1152','1153','1174','1175','1201','1217','1206','1207','1122','1052','1053','1103','1065','1068','1071','1073','1067','1070','1162','1163' 
5) Clark and Skamania Counties</t>
  </si>
  <si>
    <t xml:space="preserve">Total number of active WA State Medicaid  servicing providers providing care to clients targeted for inclusion in Fully Integrated Managed Care.
Denominator Logic:
1) Providers in WA state 
2) SSPS &amp; W2 providers are excluded
3) Excluded providers if entity type is Oraganization. 
4) Active providers 
5) FIMC RACC Codes used to filter data
'1026','1197','1198','1199','1200','1202','1203','1204','1205','1211','1212','1213','1046','1047','1104','1105','1106','1107','1108','1109','1110','1111','1121','1134','1146','1147','1148','1149','1150','1151','1152','1153','1174','1175','1201','1217','1206','1207','1122','1052','1053','1103','1065','1068','1071','1073','1067','1070','1162','1163'  </t>
  </si>
  <si>
    <t xml:space="preserve">
                                                                                            </t>
  </si>
  <si>
    <t>The total number of billing providers participating in a Fully Integration Managed Care Product. (based on Provider Organization definition)
Numerator Logic
1) Claim header records are analyzed to identify the servicing and  billing providers who provided services to medicaid clients for FIMC RACS. 
2) Tribal health services, Individial &amp; Fac/Agncy/Orgn/Inst  Providers are considered.
3)FIMC RACC Codes used to filter data
'1026','1197','1198','1199','1200','1202','1203','1204','1205','1211','1212','1213','1046','1047','1104','1105','1106','1107','1108','1109','1110','1111','1121','1134','1146','1147','1148','1149','1150','1151','1152','1153','1174','1175','1201','1217','1206','1207','1122','1052','1053','1103','1065','1068','1071','1073','1067','1070','1162','1163' 
4) Clark and Skamania Counties</t>
  </si>
  <si>
    <t xml:space="preserve">
                                                                                  </t>
  </si>
  <si>
    <t>Work is still being performed to develop an alternative payment methodology for Rural Health Clinics (RHCs), Federally Qualified Health Centers (FQHCs) and Critical Access Hospitals (CAHs) receiving cost based reimbursement.  At this stage in the development of Model 2, we do not have a baseline numerator and denominator to report.</t>
  </si>
  <si>
    <t>Work is still being performed to develop an alternative payment methodology for Rural Health Clinics (RHCs), Federally Qualified Health Centers (FQHCs) and Critical Access Hospitals (CAHs) receiving cost based reimbursement. At this stage in the development of Model 2, we do not have a baseline numerator and denominator to report.</t>
  </si>
  <si>
    <t>Non-dual population</t>
  </si>
  <si>
    <t>Metric Type Count - Used 1 as noted in the guidance document</t>
  </si>
  <si>
    <t>Work is still underway to identify and define the population, providers, and provider organizations that Model 4 will reach.  At this stage in the development of Model 4, we do not have a baseline numerator and denominator to report.</t>
  </si>
  <si>
    <t>Work is still underway to identify and define the population, providers, and provider organizations that Model 4 will reach.  At this stage in the development of Model4, we do not have a baseline numerator and denominator to report.</t>
  </si>
  <si>
    <t>Total number of WA State billing providers (based on Provider Organization definition) participating in providing care to clients targeted for inclusion in Fully Integrated Managed Care.</t>
  </si>
  <si>
    <t>The total number of beneficiaries (individuals) receiving care through any value-based purchasing and alternative payment models.</t>
  </si>
  <si>
    <t xml:space="preserve">Total number of beneficiaries (individuals) receiving care through any value-based purchasing and alternative payment model. </t>
  </si>
  <si>
    <t>The total number of providers participating in any value-based purchasing and alternative payment models.</t>
  </si>
  <si>
    <t>Total number of providers participating in any value-based purchasing and alternative payment model.</t>
  </si>
  <si>
    <t>Project Director</t>
  </si>
  <si>
    <t>Name</t>
  </si>
  <si>
    <t>State Name: Washington</t>
  </si>
  <si>
    <t>Laura Zaichkin</t>
  </si>
  <si>
    <t>Person(s) who entered metric data for most recent reporting period</t>
  </si>
  <si>
    <t>Primary State Contact</t>
  </si>
  <si>
    <t>laura.zaichkin@hca.wa.gov</t>
  </si>
  <si>
    <t>Position Information</t>
  </si>
  <si>
    <t>Contact Information</t>
  </si>
  <si>
    <t>Early Adopter of Medicaid Intregration (Model 1): Population Impacted by SIM</t>
  </si>
  <si>
    <t>Early Adopter of Medicaid Intregration (Model 1): Providers Participating in SIM</t>
  </si>
  <si>
    <t>Early Adopter of Medicaid Intregration (Model 1): Provider Organizations Participating in SIM</t>
  </si>
  <si>
    <t xml:space="preserve">Encounter-Based to Value-Based (Model 2): Population Impacted by SIM </t>
  </si>
  <si>
    <t>Encounter-Based to Value-Based (Model 2): Providers Participating in SIM</t>
  </si>
  <si>
    <t>Encounter-Based to Value-Based (Model 2): Provider Organizations Participating in SIM</t>
  </si>
  <si>
    <t>Accountable Care Program and Multi-Purchaser (Model 3): Population Impacted by SIM</t>
  </si>
  <si>
    <t>Accountable Care Program and Multi-Purchaser (Model 3): Providers Participating in SIM  (UMP Plus UW)</t>
  </si>
  <si>
    <t>Accountable Care Program and Multi-Purchaser (Model 3): Providers Participating in SIM  (UMP Plus PSHVN)</t>
  </si>
  <si>
    <t>Accountable Care Program and Multi-Purchaser (Model 3): Provider Organizations Participating in SIM (UMP Plus UW)</t>
  </si>
  <si>
    <t>Accountable Care Program and Multi-Purchaser (Model 3): Provider Organizations Participating in SIM (UMP Plus PSHVN)</t>
  </si>
  <si>
    <t>Greater Washington Multi-Payer (Model 4): Population Impacted by SIM</t>
  </si>
  <si>
    <t>Greater Washington Multi-Payer (Model 4): Providers Participating in SIM</t>
  </si>
  <si>
    <t xml:space="preserve">Greater Washington Multi-Payer (Model 4): Provider Organizations Participating in SIM </t>
  </si>
  <si>
    <t>Caveat: All data is from 8 self-reporting payers in Washington State. This subset of payers includes 4 of the 5 Medicaid Managed Care Organizations.</t>
  </si>
  <si>
    <t>Q2 2016: Measure to be replaced with measures from common measure set</t>
  </si>
  <si>
    <t>Metric Steward: Washington State
(Homegrown)
Q2 2016: Numerator year 2013, Denominator year 2014</t>
  </si>
  <si>
    <t>Krista Concannon</t>
  </si>
  <si>
    <t>krista.concannon@hca.wa.gov</t>
  </si>
  <si>
    <t>Report 1</t>
  </si>
  <si>
    <t>Report 2</t>
  </si>
  <si>
    <t>Report 3</t>
  </si>
  <si>
    <t>Report 4</t>
  </si>
  <si>
    <t>Report 5</t>
  </si>
  <si>
    <t>Report 6</t>
  </si>
  <si>
    <t>Report 7</t>
  </si>
  <si>
    <t>Report 8</t>
  </si>
  <si>
    <t>The total number of providers participating in Model Three supported by SIM. Data source is annual report from regence of unique NPIs for each network for the month of January including core and ancillary providers because the plan year starts in January and participating providers fluctuate minimally during the calendar year.</t>
  </si>
  <si>
    <t xml:space="preserve">The total number of provider organizations participating in Model Three supported by SIM. Count is based on medical groups advertised on each ACPs home page including independent provider groups. See http://aco.uwmedicine.org/umpplus/ </t>
  </si>
  <si>
    <t>The total number of provider organizations participating in Model Three supported by SIM. Count is based on medical groups advertised on each ACPs home page +1 for independent provider groups. See https://www.pugetsoundhighvaluenetwork.org/</t>
  </si>
  <si>
    <t>Kristin Villas</t>
  </si>
  <si>
    <t>J.D. Fischer</t>
  </si>
  <si>
    <t xml:space="preserve">    Payer Participation</t>
  </si>
  <si>
    <t xml:space="preserve">    Model Participation: Model 1</t>
  </si>
  <si>
    <t xml:space="preserve">    Model Participation: Model 3</t>
  </si>
  <si>
    <t>Comments</t>
  </si>
  <si>
    <t>Starting in January 2016, the five-county Puget Sound region will have an ACP option available to state employees (PEBB).  During grant year two, the denominator, will reflect the total number of beneficiaries eligible for enrollment in an ACP option.  As the ACP expands statewide, the denominator will reflect the total number of PEBB members eligible for an ACP option.
Non-dual population
Numerator: Total PEBB ACP designated and attributed populations
Denominator - Baseline:November 2015 five county enrollment
Denominator - Q1 2016: Feb 2016 five county enrollment. Taken from Milliman COS reports. For each quarter, the middle month is used Q1=feb, Q2=May Q3=Aug Q4=Nov</t>
  </si>
  <si>
    <t xml:space="preserve"> Data source is annual report from Regence of unique NPIs for each network for the month of January including core and ancillary providers in counties where the ACP Is offered because the plan year starts in January and participating providers fluctuate minimally during the calendar year. </t>
  </si>
  <si>
    <t xml:space="preserve">The total number of unique provider organizations participating in UMP Plus. Data source is each of the networks’ websites. Count the number of logos of provider organizations featured on their website and exclude “independent provider groups”. </t>
  </si>
  <si>
    <t>The total number of PEBB members eligible for ACP plan in WA State (Membership in 5-county populations - King, Snohomish, Thurston, Pierce and Kitsap). For 2017, the following counties are added: Yakima, Spokane, Grays Harbor, and Skagit. Denominator data pulled from PEBB Tableau Medical enrollment by County using the middle month of each quarter.  For each quarter, the middle month is used Q1=feb, Q2=May Q3=Aug Q4=Nov</t>
  </si>
  <si>
    <t xml:space="preserve">The total Public Employee Benefit Accountable Care Plan (ACP) covered lives (includes PEB members who actively selected one of the ACP options and those attributed but still in PPO plan). For each quarter, the middle month is used Q1=feb, Q2=May Q3=Aug Q4=Nov. Taken from Milliman COS reports </t>
  </si>
  <si>
    <t>Goal value is 50% of the major provider groups/medical systems in the counties where PSHVN is available -1 for the  lead organization of the other ACP (e.g. don't include UW Medicine in the goal value count of major provider orgs for PSHVN and Virginia Mason in the goal count of major provider orgs for UW ACP). List of provider orgs included  in count of goal value is available upon request.</t>
  </si>
  <si>
    <t>Goal value is 50% of the major provider groups/medical systems in the counties where UW is available -1 for the  lead organization of the other ACP (e.g. don't include UW Medicine in the goal value count of major provider orgs for PSHVN and Virginia Mason in the goal count of major provider orgs for UW ACP). List of provider orgs included  in count of goal value is available upon request.</t>
  </si>
  <si>
    <t>PY1
Goal: 2016 Quality Compass Medicaid National HMO Average</t>
  </si>
  <si>
    <t>Baseline
Source: NCQA Quality Compass so you may not publish their benchmark data; for commercial, the national average is 31%; for Medicaid the national average is 44%; lower is better.
PY1
Source: WA Health Alliance Community Checkup
Poor conrol of blood sugar (HbA1c) for people with diabestes (Health Plan), Medicaid
PY1: 2016*
*See technical documentation on data ranges
Goal: 2016 Quality Compass Medicaid National HMO Average</t>
  </si>
  <si>
    <t>HEDIS specifications do not require a total measure (age bands broken out only.)</t>
  </si>
  <si>
    <t xml:space="preserve">Duplicate metric (see line 19.) </t>
  </si>
  <si>
    <t xml:space="preserve">Baseline
Source: 2015 DOH Immunization Registry Combo 10
PY1
Source: 2016 DOH Immunization Registry Combo 10
Goal: 2016 Quality Compass Medicaid National HMO Average Childhood Immunization Combo 10
**Note that HEDIS specs changed significantly starting in 2016 causing the drop in this measure. Quality Compass 2016 is based on 2015 HEDIS specs and data, so the goal is not well aligned.
</t>
  </si>
  <si>
    <t xml:space="preserve">Duplicate metric (see line 20.) </t>
  </si>
  <si>
    <t>Baseline: 2015
Source: WA Health Alliance Community Checkup, Well-child visits (ages 3-6 years), Medicaid
PY1: 2016*
Source: WA Health Alliance Community Checkup, Well-child visits (ages 3-6 years), Medicaid
Goal: 2016 Quality Compass Medicaid National HMO Average
*See technical documentation on data ranges</t>
  </si>
  <si>
    <t>Source: Community Checkup
**2016 data not yet available</t>
  </si>
  <si>
    <t>Goal: Quality Compass Medicaid HMO Average 90th Percentile</t>
  </si>
  <si>
    <t>Timeliness of Prenatal Care</t>
  </si>
  <si>
    <t>Goal: Calculated 10th Percentile (lower is better) from CDC Data</t>
  </si>
  <si>
    <t xml:space="preserve">Baseline: State populatoin from OFM
PY1: add together beneficiaries from PM1 and PM3
State population from OFM forecast (2016 report not yet available, August 2017)
</t>
  </si>
  <si>
    <t>Denominator source: University of Washington Center for Health Workforce Studies "Washington State's Physician Workforce in 2016"</t>
  </si>
  <si>
    <t>Denominator source: KFF Providers &amp; Service Use count of Hospitals, Certified Nusing Facilities, Rural Health Clinics, Community Health Centers
**2016 data not yet available</t>
  </si>
  <si>
    <t>Source: DSHS Cross-System Outcome Measures for Adults Enrolled in Medicaid (1519 Measures)
Medicaid enrolles with mental health service needs
Baseline: 2014
PY1: 2015</t>
  </si>
  <si>
    <t>Source: DSHS Cross-System Outcome Measures for Adults Enrolled in Medicaid (1519 Measures)
Medicaid enrolles with mental health service needs
Baseline: 2014
PY1: 2015
Goal: from Oregon Health Authority's benchmark "average of 2013 Commercial and Medicare 75th percentiles."</t>
  </si>
  <si>
    <t>DOH CHAT BRFSS Mental Health- Not Good, adjusted
Baseline: 2014
PY1: 2015</t>
  </si>
  <si>
    <t>Source: WA Health Alliance Community Checkup
Baseline: 2015*
PY1: 2016*
*See technical documentation on data ranges</t>
  </si>
  <si>
    <t xml:space="preserve">Not on common measure set. </t>
  </si>
  <si>
    <t>jd.fischer@hca.wa.gov</t>
  </si>
  <si>
    <t>kristin.villas@hca.wa.gov</t>
  </si>
  <si>
    <t>2015 estimates have been replaced with accurate counts.</t>
  </si>
  <si>
    <t>NA</t>
  </si>
  <si>
    <t>Duplicate metric (see line 21.)</t>
  </si>
  <si>
    <t>Baseline: not available
PY1: 2016 PEBB Survey Results, Designated Population
Goal: Quality Compass Medicaid National HMO Average 90th Percentile</t>
  </si>
  <si>
    <t xml:space="preserve">Source: Community Checkup
</t>
  </si>
  <si>
    <t xml:space="preserve">Additional Comments from the State: </t>
  </si>
  <si>
    <t>Date of Last Update:</t>
  </si>
  <si>
    <t xml:space="preserve">    Model Participation: Model 4</t>
  </si>
  <si>
    <t xml:space="preserve">Commercial data for 2016 is not yet available.  </t>
  </si>
  <si>
    <t>Expect to transmit data in December.</t>
  </si>
  <si>
    <t xml:space="preserve">    Model Participation: Model 2</t>
  </si>
  <si>
    <t>Shalini Prakash and Gary Swan</t>
  </si>
  <si>
    <t>shalini.prakash@hca.wa.gov
gary.swan@hca.wa.gov</t>
  </si>
  <si>
    <t>Total number of beneficiaries (individuals) receiving care through a new alternative payment method piloted by RHCs and FQHCs.</t>
  </si>
  <si>
    <t>Total number of beneficiaries receiving care from a Federally Qualified Health Center and Rural Health Clinics.</t>
  </si>
  <si>
    <t xml:space="preserve">Total number of billing providers (provider organization definition) providing care to beneficiaries receiving care from a Federally Qualified Health Center or Rural Health Clinic. </t>
  </si>
  <si>
    <t>Total number of servicing providers providing care to beneficiaries receiving care from a Federally Qualified Health Center, Rural Health Clinic.</t>
  </si>
  <si>
    <t>Still working internally to align how to count provider organizations.  Expect the changes to be updated next quarter.</t>
  </si>
  <si>
    <t>Unable to report based on available data. The total number of individual providers are not collected.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</si>
</sst>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0.0%"/>
    <numFmt numFmtId="165" formatCode="0000"/>
    <numFmt numFmtId="166" formatCode="mm/dd/yy;@"/>
    <numFmt numFmtId="167" formatCode="_(&quot;$&quot;* #,##0_);_(&quot;$&quot;* \(#,##0\);_(&quot;$&quot;* &quot;-&quot;??_);_(@_)"/>
  </numFmts>
  <fonts count="37" x14ac:knownFonts="1">
    <font>
      <sz val="11"/>
      <color theme="1"/>
      <name val="Calibri"/>
      <family val="2"/>
      <scheme val="minor"/>
    </font>
    <font>
      <b/>
      <sz val="11"/>
      <color theme="1"/>
      <name val="Calibri"/>
      <family val="2"/>
      <scheme val="minor"/>
    </font>
    <font>
      <b/>
      <u/>
      <sz val="11"/>
      <color theme="1"/>
      <name val="Calibri"/>
      <family val="2"/>
      <scheme val="minor"/>
    </font>
    <font>
      <sz val="11"/>
      <name val="Calibri"/>
      <family val="2"/>
      <scheme val="minor"/>
    </font>
    <font>
      <b/>
      <sz val="11"/>
      <name val="Calibri"/>
      <family val="2"/>
      <scheme val="minor"/>
    </font>
    <font>
      <sz val="12"/>
      <color theme="1"/>
      <name val="Calibri"/>
      <family val="2"/>
      <scheme val="minor"/>
    </font>
    <font>
      <b/>
      <sz val="12"/>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b/>
      <u/>
      <sz val="11"/>
      <name val="Calibri"/>
      <family val="2"/>
      <scheme val="minor"/>
    </font>
    <font>
      <b/>
      <sz val="11"/>
      <color theme="3"/>
      <name val="Calibri"/>
      <family val="2"/>
      <scheme val="minor"/>
    </font>
    <font>
      <b/>
      <sz val="11"/>
      <color rgb="FF00B050"/>
      <name val="Calibri"/>
      <family val="2"/>
      <scheme val="minor"/>
    </font>
    <font>
      <sz val="11"/>
      <color theme="1"/>
      <name val="Calibri"/>
      <family val="2"/>
      <scheme val="minor"/>
    </font>
    <font>
      <sz val="11"/>
      <color theme="6"/>
      <name val="Calibri"/>
      <family val="2"/>
      <scheme val="minor"/>
    </font>
    <font>
      <b/>
      <sz val="12"/>
      <color rgb="FF00B050"/>
      <name val="Calibri"/>
      <family val="2"/>
      <scheme val="minor"/>
    </font>
    <font>
      <b/>
      <i/>
      <sz val="12"/>
      <color theme="1"/>
      <name val="Calibri"/>
      <family val="2"/>
      <scheme val="minor"/>
    </font>
    <font>
      <u/>
      <sz val="12"/>
      <color theme="1"/>
      <name val="Calibri"/>
      <family val="2"/>
      <scheme val="minor"/>
    </font>
    <font>
      <b/>
      <sz val="11"/>
      <color theme="1"/>
      <name val="Calibri"/>
      <family val="2"/>
    </font>
    <font>
      <i/>
      <sz val="11"/>
      <color theme="1"/>
      <name val="Calibri"/>
      <family val="2"/>
    </font>
    <font>
      <sz val="11"/>
      <color theme="1"/>
      <name val="Calibri"/>
      <family val="2"/>
    </font>
    <font>
      <sz val="12"/>
      <name val="Calibri"/>
      <family val="2"/>
      <scheme val="minor"/>
    </font>
    <font>
      <u/>
      <sz val="12"/>
      <name val="Calibri"/>
      <family val="2"/>
      <scheme val="minor"/>
    </font>
    <font>
      <u/>
      <sz val="11"/>
      <color theme="10"/>
      <name val="Calibri"/>
      <family val="2"/>
      <scheme val="minor"/>
    </font>
    <font>
      <u/>
      <sz val="10"/>
      <color theme="10"/>
      <name val="Calibri"/>
      <family val="2"/>
      <scheme val="minor"/>
    </font>
    <font>
      <u/>
      <sz val="11"/>
      <name val="Calibri"/>
      <family val="2"/>
      <scheme val="minor"/>
    </font>
    <font>
      <b/>
      <sz val="10"/>
      <color rgb="FF000000"/>
      <name val="Calibri"/>
      <family val="2"/>
      <scheme val="minor"/>
    </font>
    <font>
      <b/>
      <sz val="13"/>
      <color theme="1"/>
      <name val="Calibri"/>
      <family val="2"/>
    </font>
    <font>
      <b/>
      <sz val="11"/>
      <color theme="0"/>
      <name val="Calibri"/>
      <family val="2"/>
      <scheme val="minor"/>
    </font>
    <font>
      <b/>
      <sz val="14"/>
      <color theme="0"/>
      <name val="Calibri"/>
      <family val="2"/>
      <scheme val="minor"/>
    </font>
    <font>
      <sz val="11"/>
      <color rgb="FF92D050"/>
      <name val="Calibri"/>
      <family val="2"/>
      <scheme val="minor"/>
    </font>
    <font>
      <sz val="11"/>
      <color theme="6"/>
      <name val="Calibri"/>
      <family val="2"/>
      <scheme val="minor"/>
    </font>
    <font>
      <sz val="11"/>
      <color theme="6"/>
      <name val="Calibri"/>
      <family val="2"/>
      <scheme val="minor"/>
    </font>
    <font>
      <sz val="11"/>
      <name val="Calibri"/>
      <family val="2"/>
      <scheme val="minor"/>
    </font>
    <font>
      <sz val="11"/>
      <color rgb="FFFF0000"/>
      <name val="Calibri"/>
      <family val="2"/>
      <scheme val="minor"/>
    </font>
    <font>
      <sz val="9"/>
      <color indexed="81"/>
      <name val="Tahoma"/>
      <charset val="1"/>
    </font>
    <font>
      <b/>
      <sz val="9"/>
      <color indexed="81"/>
      <name val="Tahoma"/>
      <charset val="1"/>
    </font>
  </fonts>
  <fills count="15">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BE5F1"/>
        <bgColor indexed="64"/>
      </patternFill>
    </fill>
    <fill>
      <patternFill patternType="solid">
        <fgColor theme="7" tint="0.79998168889431442"/>
        <bgColor indexed="64"/>
      </patternFill>
    </fill>
    <fill>
      <patternFill patternType="solid">
        <fgColor rgb="FF0070C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3" tint="0.39997558519241921"/>
        <bgColor indexed="64"/>
      </patternFill>
    </fill>
    <fill>
      <patternFill patternType="solid">
        <fgColor theme="9"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3" tint="0.39997558519241921"/>
      </left>
      <right/>
      <top style="thin">
        <color theme="4" tint="0.39997558519241921"/>
      </top>
      <bottom style="thin">
        <color theme="4" tint="0.39997558519241921"/>
      </bottom>
      <diagonal/>
    </border>
    <border>
      <left/>
      <right style="thin">
        <color theme="3" tint="0.39997558519241921"/>
      </right>
      <top style="thin">
        <color theme="4" tint="0.39997558519241921"/>
      </top>
      <bottom style="thin">
        <color theme="4" tint="0.39997558519241921"/>
      </bottom>
      <diagonal/>
    </border>
    <border>
      <left style="thin">
        <color theme="3" tint="0.39997558519241921"/>
      </left>
      <right/>
      <top style="thin">
        <color theme="4" tint="0.39997558519241921"/>
      </top>
      <bottom style="thin">
        <color theme="3" tint="0.39997558519241921"/>
      </bottom>
      <diagonal/>
    </border>
    <border>
      <left/>
      <right/>
      <top style="thin">
        <color theme="4" tint="0.39997558519241921"/>
      </top>
      <bottom style="thin">
        <color theme="3" tint="0.39997558519241921"/>
      </bottom>
      <diagonal/>
    </border>
    <border>
      <left style="medium">
        <color indexed="64"/>
      </left>
      <right/>
      <top/>
      <bottom/>
      <diagonal/>
    </border>
    <border>
      <left style="thin">
        <color theme="3" tint="0.39997558519241921"/>
      </left>
      <right/>
      <top/>
      <bottom style="thin">
        <color theme="4" tint="0.39997558519241921"/>
      </bottom>
      <diagonal/>
    </border>
    <border>
      <left/>
      <right/>
      <top/>
      <bottom style="thin">
        <color theme="4" tint="0.39997558519241921"/>
      </bottom>
      <diagonal/>
    </border>
    <border>
      <left/>
      <right style="thin">
        <color theme="3" tint="0.39997558519241921"/>
      </right>
      <top/>
      <bottom style="thin">
        <color theme="4" tint="0.3999755851924192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top style="thin">
        <color theme="4" tint="0.39997558519241921"/>
      </top>
      <bottom/>
      <diagonal/>
    </border>
    <border>
      <left/>
      <right style="thin">
        <color theme="3" tint="0.39997558519241921"/>
      </right>
      <top style="thin">
        <color theme="4" tint="0.39997558519241921"/>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top/>
      <bottom/>
      <diagonal/>
    </border>
  </borders>
  <cellStyleXfs count="6">
    <xf numFmtId="0" fontId="0" fillId="0" borderId="0"/>
    <xf numFmtId="0" fontId="11" fillId="0" borderId="0" applyNumberForma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23" fillId="0" borderId="0" applyNumberFormat="0" applyFill="0" applyBorder="0" applyAlignment="0" applyProtection="0"/>
    <xf numFmtId="44" fontId="13" fillId="0" borderId="0" applyFont="0" applyFill="0" applyBorder="0" applyAlignment="0" applyProtection="0"/>
  </cellStyleXfs>
  <cellXfs count="493">
    <xf numFmtId="0" fontId="0" fillId="0" borderId="0" xfId="0"/>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0" fontId="0" fillId="0" borderId="0" xfId="0" applyAlignment="1">
      <alignment wrapText="1"/>
    </xf>
    <xf numFmtId="0" fontId="8"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0" fillId="0" borderId="1" xfId="0" applyFont="1" applyBorder="1" applyAlignment="1">
      <alignment vertical="center"/>
    </xf>
    <xf numFmtId="0" fontId="0" fillId="0" borderId="1" xfId="0" applyFont="1" applyBorder="1" applyAlignment="1">
      <alignment horizontal="left" vertical="center" wrapText="1"/>
    </xf>
    <xf numFmtId="0" fontId="0" fillId="0" borderId="1" xfId="0" applyFont="1" applyBorder="1" applyAlignment="1">
      <alignment horizontal="left" vertical="center"/>
    </xf>
    <xf numFmtId="0" fontId="0" fillId="0" borderId="1" xfId="0" applyFont="1" applyFill="1" applyBorder="1" applyAlignment="1">
      <alignment horizontal="left" vertical="center" wrapText="1"/>
    </xf>
    <xf numFmtId="0" fontId="1" fillId="0" borderId="4" xfId="0" applyFont="1" applyBorder="1" applyAlignment="1">
      <alignment horizontal="center" vertical="center" wrapText="1"/>
    </xf>
    <xf numFmtId="0" fontId="0" fillId="0" borderId="4" xfId="0" applyFont="1" applyFill="1" applyBorder="1" applyAlignment="1">
      <alignment horizontal="left" vertical="center" wrapText="1"/>
    </xf>
    <xf numFmtId="0" fontId="0" fillId="0" borderId="4" xfId="0" applyFont="1" applyBorder="1" applyAlignment="1">
      <alignment horizontal="left" vertical="center" wrapText="1"/>
    </xf>
    <xf numFmtId="0" fontId="1" fillId="0" borderId="1" xfId="0" applyFont="1" applyBorder="1" applyAlignment="1">
      <alignment horizontal="center" vertical="center" wrapText="1"/>
    </xf>
    <xf numFmtId="0" fontId="0" fillId="0" borderId="1" xfId="0" applyFont="1" applyFill="1" applyBorder="1" applyAlignment="1">
      <alignment horizontal="left" vertical="center" wrapText="1"/>
    </xf>
    <xf numFmtId="0" fontId="0" fillId="0" borderId="1" xfId="0" applyFont="1" applyBorder="1" applyAlignment="1">
      <alignment horizontal="left" vertical="center" wrapText="1"/>
    </xf>
    <xf numFmtId="0" fontId="3" fillId="0" borderId="4" xfId="0" applyFont="1" applyFill="1" applyBorder="1" applyAlignment="1">
      <alignment vertical="center" wrapText="1"/>
    </xf>
    <xf numFmtId="0" fontId="3" fillId="0" borderId="1" xfId="0" applyFont="1" applyFill="1" applyBorder="1" applyAlignment="1">
      <alignment wrapText="1"/>
    </xf>
    <xf numFmtId="0" fontId="0" fillId="0" borderId="1" xfId="0" applyFill="1" applyBorder="1"/>
    <xf numFmtId="0" fontId="0" fillId="0" borderId="1" xfId="0" applyBorder="1"/>
    <xf numFmtId="0" fontId="0" fillId="0" borderId="7" xfId="0" applyBorder="1"/>
    <xf numFmtId="0" fontId="0" fillId="5" borderId="0" xfId="0" applyFill="1"/>
    <xf numFmtId="0" fontId="0" fillId="5" borderId="0" xfId="0" applyFill="1" applyAlignment="1">
      <alignment vertical="center"/>
    </xf>
    <xf numFmtId="1" fontId="0" fillId="5" borderId="0" xfId="0" applyNumberFormat="1" applyFill="1"/>
    <xf numFmtId="3" fontId="0" fillId="5" borderId="0" xfId="0" applyNumberFormat="1" applyFill="1"/>
    <xf numFmtId="164" fontId="0" fillId="5" borderId="0" xfId="0" applyNumberFormat="1" applyFill="1"/>
    <xf numFmtId="0" fontId="5" fillId="0" borderId="1" xfId="0" applyFont="1" applyBorder="1" applyAlignment="1">
      <alignment horizontal="left" vertical="top" wrapText="1"/>
    </xf>
    <xf numFmtId="0" fontId="9" fillId="6" borderId="5" xfId="0" applyFont="1" applyFill="1" applyBorder="1" applyAlignment="1">
      <alignment horizontal="center" vertical="top" wrapText="1"/>
    </xf>
    <xf numFmtId="0" fontId="9" fillId="6" borderId="6" xfId="0" applyFont="1" applyFill="1" applyBorder="1" applyAlignment="1">
      <alignment horizontal="center" vertical="top" wrapText="1"/>
    </xf>
    <xf numFmtId="0" fontId="9" fillId="6" borderId="7" xfId="0" applyFont="1" applyFill="1" applyBorder="1" applyAlignment="1">
      <alignment horizontal="center" vertical="top" wrapText="1"/>
    </xf>
    <xf numFmtId="0" fontId="1" fillId="6" borderId="5" xfId="0" applyFont="1" applyFill="1" applyBorder="1" applyAlignment="1">
      <alignment horizontal="center"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5" fillId="0" borderId="1" xfId="0" applyFont="1" applyBorder="1" applyAlignment="1">
      <alignment horizontal="left" vertical="top" wrapText="1"/>
    </xf>
    <xf numFmtId="0" fontId="9" fillId="6" borderId="5" xfId="0" applyFont="1" applyFill="1" applyBorder="1" applyAlignment="1">
      <alignment horizontal="center" vertical="top" wrapText="1"/>
    </xf>
    <xf numFmtId="0" fontId="0" fillId="0" borderId="0" xfId="0" applyNumberFormat="1"/>
    <xf numFmtId="0" fontId="14" fillId="0" borderId="0" xfId="0" applyNumberFormat="1" applyFont="1"/>
    <xf numFmtId="1" fontId="14" fillId="0" borderId="0" xfId="0" applyNumberFormat="1" applyFont="1"/>
    <xf numFmtId="0" fontId="1" fillId="6" borderId="6" xfId="0" applyFont="1" applyFill="1" applyBorder="1" applyAlignment="1">
      <alignment horizontal="center" vertical="center"/>
    </xf>
    <xf numFmtId="0" fontId="9" fillId="6" borderId="6" xfId="0" applyFont="1" applyFill="1" applyBorder="1" applyAlignment="1">
      <alignment horizontal="center" vertical="top" wrapText="1"/>
    </xf>
    <xf numFmtId="1" fontId="0" fillId="0" borderId="0" xfId="0" applyNumberFormat="1"/>
    <xf numFmtId="3" fontId="0" fillId="0" borderId="0" xfId="2" applyNumberFormat="1" applyFont="1"/>
    <xf numFmtId="164" fontId="0" fillId="0" borderId="0" xfId="3" applyNumberFormat="1" applyFont="1"/>
    <xf numFmtId="0" fontId="8" fillId="0" borderId="7" xfId="0" applyFont="1" applyFill="1" applyBorder="1" applyAlignment="1">
      <alignment horizontal="center" vertical="center" wrapText="1"/>
    </xf>
    <xf numFmtId="0" fontId="1" fillId="6" borderId="15" xfId="0" applyFont="1" applyFill="1" applyBorder="1" applyAlignment="1">
      <alignment horizontal="center" vertical="center"/>
    </xf>
    <xf numFmtId="0" fontId="9" fillId="6" borderId="15" xfId="0" applyFont="1" applyFill="1" applyBorder="1" applyAlignment="1">
      <alignment horizontal="center" vertical="top" wrapText="1"/>
    </xf>
    <xf numFmtId="9" fontId="12" fillId="0" borderId="15"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15" fillId="6" borderId="15" xfId="0" applyFont="1" applyFill="1" applyBorder="1" applyAlignment="1">
      <alignment horizontal="center" vertical="top" wrapText="1"/>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5" xfId="0" applyFont="1" applyFill="1" applyBorder="1" applyAlignment="1">
      <alignment horizontal="center" vertical="center"/>
    </xf>
    <xf numFmtId="0" fontId="9" fillId="6" borderId="5" xfId="0" applyFont="1" applyFill="1" applyBorder="1" applyAlignment="1">
      <alignment horizontal="center" vertical="top" wrapText="1"/>
    </xf>
    <xf numFmtId="0" fontId="9" fillId="6" borderId="6" xfId="0" applyFont="1" applyFill="1" applyBorder="1" applyAlignment="1">
      <alignment horizontal="center" vertical="top" wrapText="1"/>
    </xf>
    <xf numFmtId="0" fontId="9" fillId="6" borderId="7" xfId="0" applyFont="1" applyFill="1" applyBorder="1" applyAlignment="1">
      <alignment horizontal="center" vertical="top" wrapText="1"/>
    </xf>
    <xf numFmtId="3" fontId="19" fillId="2" borderId="1" xfId="0" applyNumberFormat="1" applyFont="1" applyFill="1" applyBorder="1" applyAlignment="1">
      <alignment horizontal="left" vertical="center" wrapText="1"/>
    </xf>
    <xf numFmtId="0" fontId="19" fillId="2" borderId="1" xfId="0" applyFont="1" applyFill="1" applyBorder="1" applyAlignment="1">
      <alignment horizontal="left" vertical="center" wrapText="1"/>
    </xf>
    <xf numFmtId="0" fontId="0" fillId="0" borderId="1" xfId="0" applyBorder="1" applyAlignment="1">
      <alignment horizontal="left"/>
    </xf>
    <xf numFmtId="0" fontId="5" fillId="0" borderId="1" xfId="0" applyFont="1" applyBorder="1" applyAlignment="1">
      <alignment horizontal="left" vertical="top" wrapText="1"/>
    </xf>
    <xf numFmtId="0" fontId="21" fillId="0" borderId="5" xfId="0" applyFont="1" applyBorder="1" applyAlignment="1">
      <alignment vertical="top" wrapText="1"/>
    </xf>
    <xf numFmtId="0" fontId="21" fillId="0" borderId="6" xfId="0" applyFont="1" applyBorder="1" applyAlignment="1">
      <alignment vertical="top" wrapText="1"/>
    </xf>
    <xf numFmtId="0" fontId="5" fillId="0" borderId="8" xfId="0" applyFont="1" applyBorder="1" applyAlignment="1">
      <alignment horizontal="left" vertical="top" wrapText="1"/>
    </xf>
    <xf numFmtId="0" fontId="26" fillId="0" borderId="8" xfId="0" applyFont="1" applyBorder="1" applyAlignment="1">
      <alignment horizontal="center" vertical="center" wrapText="1"/>
    </xf>
    <xf numFmtId="9" fontId="0" fillId="5" borderId="0" xfId="0" applyNumberFormat="1" applyFill="1"/>
    <xf numFmtId="0" fontId="0" fillId="5" borderId="0" xfId="0" applyNumberFormat="1" applyFill="1"/>
    <xf numFmtId="1" fontId="0" fillId="5" borderId="0" xfId="0" applyNumberFormat="1" applyFill="1" applyProtection="1">
      <protection locked="0"/>
    </xf>
    <xf numFmtId="3" fontId="0" fillId="5" borderId="0" xfId="0" applyNumberFormat="1" applyFill="1" applyProtection="1">
      <protection locked="0"/>
    </xf>
    <xf numFmtId="0" fontId="0" fillId="5" borderId="0" xfId="0" applyFill="1" applyProtection="1">
      <protection locked="0"/>
    </xf>
    <xf numFmtId="3" fontId="0" fillId="0" borderId="1" xfId="0" applyNumberFormat="1" applyFill="1" applyBorder="1" applyAlignment="1" applyProtection="1">
      <alignment horizontal="center" vertical="center"/>
      <protection locked="0"/>
    </xf>
    <xf numFmtId="0" fontId="0" fillId="5" borderId="0" xfId="0" applyFill="1" applyAlignment="1">
      <alignment horizontal="center" vertical="center"/>
    </xf>
    <xf numFmtId="0" fontId="0" fillId="5" borderId="0" xfId="0" applyFill="1" applyAlignment="1" applyProtection="1">
      <alignment horizontal="center" vertical="center"/>
      <protection locked="0"/>
    </xf>
    <xf numFmtId="3" fontId="19" fillId="3" borderId="8" xfId="0" applyNumberFormat="1" applyFont="1" applyFill="1" applyBorder="1" applyAlignment="1">
      <alignment horizontal="left" vertical="center" wrapText="1"/>
    </xf>
    <xf numFmtId="3" fontId="19" fillId="4" borderId="1" xfId="0" applyNumberFormat="1" applyFont="1" applyFill="1" applyBorder="1" applyAlignment="1">
      <alignment horizontal="left" vertical="center" wrapText="1"/>
    </xf>
    <xf numFmtId="0" fontId="19" fillId="4" borderId="1" xfId="0" applyFont="1" applyFill="1" applyBorder="1" applyAlignment="1">
      <alignment horizontal="left" vertical="center" wrapText="1"/>
    </xf>
    <xf numFmtId="3" fontId="19" fillId="8" borderId="1" xfId="0" applyNumberFormat="1" applyFont="1" applyFill="1" applyBorder="1" applyAlignment="1">
      <alignment horizontal="left" vertical="center" wrapText="1"/>
    </xf>
    <xf numFmtId="0" fontId="19" fillId="8" borderId="35" xfId="0" applyFont="1" applyFill="1" applyBorder="1" applyAlignment="1">
      <alignment horizontal="left" vertical="center" wrapText="1"/>
    </xf>
    <xf numFmtId="9" fontId="19" fillId="3" borderId="1" xfId="3" applyNumberFormat="1" applyFont="1" applyFill="1" applyBorder="1" applyAlignment="1">
      <alignment horizontal="left" vertical="center" wrapText="1"/>
    </xf>
    <xf numFmtId="9" fontId="19" fillId="3" borderId="1" xfId="0" applyNumberFormat="1" applyFont="1" applyFill="1" applyBorder="1" applyAlignment="1">
      <alignment horizontal="left" vertical="center" wrapText="1"/>
    </xf>
    <xf numFmtId="9" fontId="19" fillId="2" borderId="1" xfId="3" applyNumberFormat="1" applyFont="1" applyFill="1" applyBorder="1" applyAlignment="1">
      <alignment horizontal="left" vertical="center" wrapText="1"/>
    </xf>
    <xf numFmtId="9" fontId="19" fillId="2" borderId="1" xfId="0" applyNumberFormat="1" applyFont="1" applyFill="1" applyBorder="1" applyAlignment="1">
      <alignment horizontal="left" vertical="center" wrapText="1"/>
    </xf>
    <xf numFmtId="0" fontId="19" fillId="3" borderId="1" xfId="0" applyNumberFormat="1" applyFont="1" applyFill="1" applyBorder="1" applyAlignment="1">
      <alignment horizontal="left" vertical="center" wrapText="1"/>
    </xf>
    <xf numFmtId="9" fontId="19" fillId="4" borderId="1" xfId="3" applyNumberFormat="1" applyFont="1" applyFill="1" applyBorder="1" applyAlignment="1">
      <alignment horizontal="left" vertical="center" wrapText="1"/>
    </xf>
    <xf numFmtId="9" fontId="19" fillId="4" borderId="1" xfId="0" applyNumberFormat="1" applyFont="1" applyFill="1" applyBorder="1" applyAlignment="1">
      <alignment horizontal="left" vertical="center" wrapText="1"/>
    </xf>
    <xf numFmtId="9" fontId="19" fillId="8" borderId="1" xfId="3" applyNumberFormat="1" applyFont="1" applyFill="1" applyBorder="1" applyAlignment="1">
      <alignment horizontal="left" vertical="center" wrapText="1"/>
    </xf>
    <xf numFmtId="9" fontId="19" fillId="8" borderId="1" xfId="0" applyNumberFormat="1" applyFont="1" applyFill="1" applyBorder="1" applyAlignment="1">
      <alignment horizontal="left" vertical="center" wrapText="1"/>
    </xf>
    <xf numFmtId="0" fontId="1" fillId="0" borderId="1" xfId="0" applyFont="1" applyBorder="1" applyAlignment="1">
      <alignment horizontal="center"/>
    </xf>
    <xf numFmtId="0" fontId="1" fillId="0" borderId="5" xfId="0" applyFont="1" applyFill="1" applyBorder="1" applyAlignment="1">
      <alignment horizontal="center"/>
    </xf>
    <xf numFmtId="0" fontId="1" fillId="0" borderId="1" xfId="0" applyFont="1" applyFill="1" applyBorder="1" applyAlignment="1">
      <alignment horizontal="center"/>
    </xf>
    <xf numFmtId="3" fontId="0" fillId="0" borderId="8" xfId="0" applyNumberFormat="1" applyBorder="1" applyAlignment="1">
      <alignment horizontal="center" vertical="center"/>
    </xf>
    <xf numFmtId="0" fontId="28" fillId="9" borderId="13" xfId="1" applyFont="1" applyFill="1" applyBorder="1" applyAlignment="1">
      <alignment horizontal="center" vertical="center" wrapText="1"/>
    </xf>
    <xf numFmtId="0" fontId="28" fillId="9" borderId="8" xfId="1" applyFont="1" applyFill="1" applyBorder="1" applyAlignment="1">
      <alignment horizontal="center" vertical="center"/>
    </xf>
    <xf numFmtId="0" fontId="28" fillId="9" borderId="1" xfId="1" applyFont="1" applyFill="1" applyBorder="1" applyAlignment="1">
      <alignment horizontal="center" vertical="center"/>
    </xf>
    <xf numFmtId="0" fontId="28" fillId="9" borderId="5" xfId="1" applyFont="1" applyFill="1" applyBorder="1" applyAlignment="1">
      <alignment vertical="center"/>
    </xf>
    <xf numFmtId="0" fontId="28" fillId="9" borderId="15" xfId="1" applyFont="1" applyFill="1" applyBorder="1" applyAlignment="1">
      <alignment vertical="center"/>
    </xf>
    <xf numFmtId="0" fontId="28" fillId="9" borderId="1" xfId="1" applyFont="1" applyFill="1" applyBorder="1" applyAlignment="1">
      <alignment vertical="center"/>
    </xf>
    <xf numFmtId="0" fontId="28" fillId="9" borderId="7" xfId="1" applyFont="1" applyFill="1" applyBorder="1" applyAlignment="1">
      <alignment vertical="center"/>
    </xf>
    <xf numFmtId="0" fontId="28" fillId="9" borderId="9" xfId="1" applyFont="1" applyFill="1" applyBorder="1" applyAlignment="1">
      <alignment horizontal="center" vertical="center"/>
    </xf>
    <xf numFmtId="0" fontId="28" fillId="9" borderId="10" xfId="1" applyFont="1" applyFill="1" applyBorder="1" applyAlignment="1">
      <alignment horizontal="center" vertical="center"/>
    </xf>
    <xf numFmtId="0" fontId="28" fillId="9" borderId="36" xfId="1" applyFont="1" applyFill="1" applyBorder="1" applyAlignment="1">
      <alignment horizontal="center" vertical="center"/>
    </xf>
    <xf numFmtId="0" fontId="28" fillId="10" borderId="38" xfId="0" applyNumberFormat="1" applyFont="1" applyFill="1" applyBorder="1"/>
    <xf numFmtId="0" fontId="14" fillId="11" borderId="37" xfId="0" applyNumberFormat="1" applyFont="1" applyFill="1" applyBorder="1"/>
    <xf numFmtId="164" fontId="0" fillId="11" borderId="38" xfId="2" applyNumberFormat="1" applyFont="1" applyFill="1" applyBorder="1"/>
    <xf numFmtId="0" fontId="14" fillId="0" borderId="37" xfId="0" applyNumberFormat="1" applyFont="1" applyBorder="1"/>
    <xf numFmtId="164" fontId="0" fillId="0" borderId="38" xfId="2" applyNumberFormat="1" applyFont="1" applyBorder="1"/>
    <xf numFmtId="0" fontId="18" fillId="3" borderId="8"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0" fillId="5" borderId="0" xfId="0" applyFill="1" applyBorder="1"/>
    <xf numFmtId="0" fontId="28" fillId="9" borderId="23" xfId="1" applyFont="1" applyFill="1" applyBorder="1" applyAlignment="1">
      <alignment horizontal="center" vertical="center"/>
    </xf>
    <xf numFmtId="0" fontId="28" fillId="9" borderId="35" xfId="1" applyFont="1" applyFill="1" applyBorder="1" applyAlignment="1">
      <alignment horizontal="center" vertical="center"/>
    </xf>
    <xf numFmtId="9" fontId="0" fillId="0" borderId="8" xfId="3" applyFont="1" applyBorder="1" applyAlignment="1">
      <alignment horizontal="center" vertical="center"/>
    </xf>
    <xf numFmtId="0" fontId="14" fillId="0" borderId="37" xfId="0" applyNumberFormat="1" applyFont="1" applyFill="1" applyBorder="1"/>
    <xf numFmtId="0" fontId="18" fillId="3" borderId="7" xfId="0" applyFont="1" applyFill="1" applyBorder="1" applyAlignment="1">
      <alignment horizontal="center" vertical="center" wrapText="1"/>
    </xf>
    <xf numFmtId="0" fontId="9" fillId="3" borderId="7"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35"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0" fillId="11" borderId="39" xfId="0" applyNumberFormat="1" applyFont="1" applyFill="1" applyBorder="1"/>
    <xf numFmtId="0" fontId="3" fillId="0" borderId="39" xfId="0" applyNumberFormat="1" applyFont="1" applyFill="1" applyBorder="1"/>
    <xf numFmtId="0" fontId="3" fillId="0" borderId="39" xfId="0" applyNumberFormat="1" applyFont="1" applyBorder="1"/>
    <xf numFmtId="0" fontId="3" fillId="0" borderId="41" xfId="0" applyNumberFormat="1" applyFont="1" applyBorder="1"/>
    <xf numFmtId="0" fontId="14" fillId="0" borderId="42" xfId="0" applyNumberFormat="1" applyFont="1" applyBorder="1"/>
    <xf numFmtId="0" fontId="9" fillId="6" borderId="5" xfId="0" applyFont="1" applyFill="1" applyBorder="1" applyAlignment="1">
      <alignment horizontal="center" vertical="top" wrapText="1"/>
    </xf>
    <xf numFmtId="0" fontId="9" fillId="6" borderId="6" xfId="0" applyFont="1" applyFill="1" applyBorder="1" applyAlignment="1">
      <alignment horizontal="center" vertical="top" wrapText="1"/>
    </xf>
    <xf numFmtId="0" fontId="1" fillId="6" borderId="5" xfId="0" applyFont="1" applyFill="1" applyBorder="1" applyAlignment="1">
      <alignment horizontal="center"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5" fillId="0" borderId="1" xfId="0" applyFont="1" applyBorder="1" applyAlignment="1">
      <alignment horizontal="left" vertical="top" wrapText="1"/>
    </xf>
    <xf numFmtId="0" fontId="0" fillId="0" borderId="4" xfId="0" applyFill="1" applyBorder="1"/>
    <xf numFmtId="1" fontId="0" fillId="5" borderId="1" xfId="0" applyNumberFormat="1" applyFill="1" applyBorder="1" applyAlignment="1">
      <alignment horizontal="center" vertical="center"/>
    </xf>
    <xf numFmtId="1" fontId="0" fillId="5" borderId="5" xfId="0" applyNumberFormat="1" applyFill="1" applyBorder="1" applyAlignment="1">
      <alignment horizontal="center" vertical="center"/>
    </xf>
    <xf numFmtId="1" fontId="12" fillId="5" borderId="15" xfId="0" applyNumberFormat="1" applyFont="1" applyFill="1" applyBorder="1" applyAlignment="1">
      <alignment horizontal="center" vertical="center"/>
    </xf>
    <xf numFmtId="1" fontId="0" fillId="5" borderId="1" xfId="0" applyNumberFormat="1" applyFill="1" applyBorder="1" applyAlignment="1">
      <alignment horizontal="left" vertical="center"/>
    </xf>
    <xf numFmtId="1" fontId="0" fillId="5" borderId="5" xfId="0" applyNumberFormat="1" applyFill="1" applyBorder="1"/>
    <xf numFmtId="1" fontId="12" fillId="5" borderId="15" xfId="0" applyNumberFormat="1" applyFont="1" applyFill="1" applyBorder="1"/>
    <xf numFmtId="3" fontId="12" fillId="5" borderId="15" xfId="0" applyNumberFormat="1" applyFont="1" applyFill="1" applyBorder="1" applyAlignment="1">
      <alignment horizontal="center" vertical="center"/>
    </xf>
    <xf numFmtId="3" fontId="0" fillId="5" borderId="1" xfId="0" applyNumberFormat="1" applyFill="1" applyBorder="1" applyAlignment="1">
      <alignment horizontal="center" vertical="center"/>
    </xf>
    <xf numFmtId="3" fontId="0" fillId="5" borderId="5" xfId="0" applyNumberFormat="1" applyFill="1" applyBorder="1" applyAlignment="1">
      <alignment horizontal="center" vertical="center"/>
    </xf>
    <xf numFmtId="164" fontId="0" fillId="4" borderId="5" xfId="0" applyNumberFormat="1" applyFill="1" applyBorder="1" applyAlignment="1">
      <alignment horizontal="center" vertical="center"/>
    </xf>
    <xf numFmtId="0" fontId="28" fillId="9" borderId="8" xfId="1" applyFont="1" applyFill="1" applyBorder="1" applyAlignment="1">
      <alignment horizontal="center" vertical="center"/>
    </xf>
    <xf numFmtId="0" fontId="28" fillId="9" borderId="9" xfId="1" applyFont="1" applyFill="1" applyBorder="1" applyAlignment="1">
      <alignment horizontal="center" vertical="center"/>
    </xf>
    <xf numFmtId="0" fontId="28" fillId="9" borderId="1" xfId="1" applyFont="1" applyFill="1" applyBorder="1" applyAlignment="1">
      <alignment horizontal="center" vertical="center"/>
    </xf>
    <xf numFmtId="0" fontId="28" fillId="9" borderId="35" xfId="1" applyFont="1" applyFill="1" applyBorder="1" applyAlignment="1">
      <alignment horizontal="center" vertical="center"/>
    </xf>
    <xf numFmtId="0" fontId="30" fillId="0" borderId="0" xfId="0" applyNumberFormat="1" applyFont="1"/>
    <xf numFmtId="166" fontId="14" fillId="0" borderId="0" xfId="0" applyNumberFormat="1" applyFont="1" applyAlignment="1">
      <alignment horizontal="center"/>
    </xf>
    <xf numFmtId="0" fontId="5" fillId="0" borderId="7" xfId="0" applyFont="1" applyBorder="1" applyAlignment="1">
      <alignment horizontal="left" vertical="center" wrapText="1"/>
    </xf>
    <xf numFmtId="0" fontId="31" fillId="0" borderId="0" xfId="0" applyNumberFormat="1" applyFont="1"/>
    <xf numFmtId="3" fontId="0" fillId="0" borderId="0" xfId="3" applyNumberFormat="1" applyFont="1"/>
    <xf numFmtId="3" fontId="0" fillId="4" borderId="5" xfId="0" applyNumberFormat="1" applyFill="1" applyBorder="1" applyAlignment="1">
      <alignment horizontal="center" vertical="center"/>
    </xf>
    <xf numFmtId="0" fontId="0" fillId="11" borderId="44" xfId="0" applyNumberFormat="1" applyFont="1" applyFill="1" applyBorder="1"/>
    <xf numFmtId="0" fontId="14" fillId="11" borderId="45" xfId="0" applyNumberFormat="1" applyFont="1" applyFill="1" applyBorder="1"/>
    <xf numFmtId="0" fontId="0" fillId="0" borderId="1" xfId="0" applyNumberFormat="1" applyBorder="1" applyAlignment="1">
      <alignment horizontal="center" vertical="center" wrapText="1"/>
    </xf>
    <xf numFmtId="0" fontId="0" fillId="3" borderId="8" xfId="0" applyNumberFormat="1" applyFill="1" applyBorder="1" applyAlignment="1">
      <alignment horizontal="left" vertical="center" wrapText="1"/>
    </xf>
    <xf numFmtId="0" fontId="0" fillId="3" borderId="7" xfId="0" applyNumberFormat="1" applyFill="1" applyBorder="1" applyAlignment="1">
      <alignment horizontal="left" vertical="center" wrapText="1"/>
    </xf>
    <xf numFmtId="0" fontId="0" fillId="3" borderId="1" xfId="0" applyFill="1" applyBorder="1"/>
    <xf numFmtId="0" fontId="0" fillId="3" borderId="34" xfId="0" applyFill="1" applyBorder="1"/>
    <xf numFmtId="0" fontId="0" fillId="3" borderId="22" xfId="0" applyFill="1" applyBorder="1"/>
    <xf numFmtId="49" fontId="0" fillId="3" borderId="8" xfId="0" applyNumberFormat="1" applyFill="1" applyBorder="1" applyAlignment="1">
      <alignment horizontal="left" vertical="center" wrapText="1"/>
    </xf>
    <xf numFmtId="49" fontId="0" fillId="3" borderId="7" xfId="0" applyNumberFormat="1" applyFill="1" applyBorder="1" applyAlignment="1">
      <alignment horizontal="left" vertical="center" wrapText="1"/>
    </xf>
    <xf numFmtId="0" fontId="0" fillId="3" borderId="7" xfId="0" applyNumberFormat="1" applyFill="1" applyBorder="1" applyAlignment="1">
      <alignment horizontal="left" vertical="center"/>
    </xf>
    <xf numFmtId="0" fontId="0" fillId="0" borderId="0" xfId="0" applyNumberFormat="1" applyFont="1"/>
    <xf numFmtId="0" fontId="28" fillId="9" borderId="1" xfId="1" applyFont="1" applyFill="1" applyBorder="1" applyAlignment="1">
      <alignment horizontal="center" vertical="center"/>
    </xf>
    <xf numFmtId="0" fontId="14" fillId="0" borderId="45" xfId="0" applyNumberFormat="1" applyFont="1" applyFill="1" applyBorder="1"/>
    <xf numFmtId="0" fontId="28" fillId="10" borderId="4" xfId="0" applyNumberFormat="1" applyFont="1" applyFill="1" applyBorder="1" applyAlignment="1">
      <alignment horizontal="center" vertical="center" wrapText="1"/>
    </xf>
    <xf numFmtId="3" fontId="12" fillId="5" borderId="15" xfId="0" applyNumberFormat="1" applyFont="1" applyFill="1" applyBorder="1" applyAlignment="1" applyProtection="1">
      <alignment horizontal="center" vertical="center"/>
      <protection locked="0"/>
    </xf>
    <xf numFmtId="3" fontId="20" fillId="3" borderId="8" xfId="0" applyNumberFormat="1" applyFont="1" applyFill="1" applyBorder="1" applyAlignment="1" applyProtection="1">
      <alignment horizontal="left" vertical="center" wrapText="1"/>
      <protection locked="0"/>
    </xf>
    <xf numFmtId="9" fontId="20" fillId="3" borderId="1" xfId="0" applyNumberFormat="1" applyFont="1" applyFill="1" applyBorder="1" applyAlignment="1" applyProtection="1">
      <alignment horizontal="left" vertical="center" wrapText="1"/>
      <protection locked="0"/>
    </xf>
    <xf numFmtId="0" fontId="20" fillId="3" borderId="1" xfId="0" applyNumberFormat="1" applyFont="1" applyFill="1" applyBorder="1" applyAlignment="1" applyProtection="1">
      <alignment horizontal="left" vertical="center" wrapText="1"/>
      <protection locked="0"/>
    </xf>
    <xf numFmtId="3" fontId="20" fillId="2" borderId="1" xfId="0" applyNumberFormat="1" applyFont="1" applyFill="1" applyBorder="1" applyAlignment="1" applyProtection="1">
      <alignment horizontal="left" vertical="center" wrapText="1"/>
      <protection locked="0"/>
    </xf>
    <xf numFmtId="9" fontId="20" fillId="2" borderId="1" xfId="0" applyNumberFormat="1" applyFont="1" applyFill="1" applyBorder="1" applyAlignment="1" applyProtection="1">
      <alignment horizontal="left" vertical="center" wrapText="1"/>
      <protection locked="0"/>
    </xf>
    <xf numFmtId="0" fontId="20" fillId="2" borderId="1" xfId="0" applyFont="1" applyFill="1" applyBorder="1" applyAlignment="1" applyProtection="1">
      <alignment horizontal="left" vertical="center" wrapText="1"/>
      <protection locked="0"/>
    </xf>
    <xf numFmtId="3" fontId="20" fillId="4" borderId="1" xfId="0" applyNumberFormat="1" applyFont="1" applyFill="1" applyBorder="1" applyAlignment="1" applyProtection="1">
      <alignment horizontal="left" vertical="center" wrapText="1"/>
      <protection locked="0"/>
    </xf>
    <xf numFmtId="9" fontId="20" fillId="4" borderId="1" xfId="0" applyNumberFormat="1" applyFont="1" applyFill="1" applyBorder="1" applyAlignment="1" applyProtection="1">
      <alignment horizontal="left" vertical="center" wrapText="1"/>
      <protection locked="0"/>
    </xf>
    <xf numFmtId="0" fontId="20" fillId="4" borderId="1" xfId="0" applyFont="1" applyFill="1" applyBorder="1" applyAlignment="1" applyProtection="1">
      <alignment horizontal="left" vertical="center" wrapText="1"/>
      <protection locked="0"/>
    </xf>
    <xf numFmtId="3" fontId="20" fillId="8" borderId="1" xfId="0" applyNumberFormat="1" applyFont="1" applyFill="1" applyBorder="1" applyAlignment="1" applyProtection="1">
      <alignment horizontal="left" vertical="center" wrapText="1"/>
      <protection locked="0"/>
    </xf>
    <xf numFmtId="9" fontId="20" fillId="8" borderId="1" xfId="0" applyNumberFormat="1" applyFont="1" applyFill="1" applyBorder="1" applyAlignment="1" applyProtection="1">
      <alignment horizontal="left" vertical="center" wrapText="1"/>
      <protection locked="0"/>
    </xf>
    <xf numFmtId="0" fontId="20" fillId="8" borderId="35" xfId="0" applyFont="1" applyFill="1" applyBorder="1" applyAlignment="1" applyProtection="1">
      <alignment horizontal="left" vertical="center" wrapText="1"/>
      <protection locked="0"/>
    </xf>
    <xf numFmtId="3" fontId="0" fillId="3" borderId="8" xfId="0" applyNumberFormat="1" applyFill="1" applyBorder="1" applyAlignment="1" applyProtection="1">
      <alignment horizontal="left"/>
      <protection locked="0"/>
    </xf>
    <xf numFmtId="9" fontId="0" fillId="3" borderId="1" xfId="0" applyNumberFormat="1" applyFill="1" applyBorder="1" applyAlignment="1" applyProtection="1">
      <alignment horizontal="left"/>
      <protection locked="0"/>
    </xf>
    <xf numFmtId="0" fontId="0" fillId="3" borderId="1" xfId="0" applyNumberFormat="1" applyFill="1" applyBorder="1" applyAlignment="1" applyProtection="1">
      <alignment horizontal="left"/>
      <protection locked="0"/>
    </xf>
    <xf numFmtId="3" fontId="0" fillId="2" borderId="1" xfId="0" applyNumberFormat="1" applyFill="1" applyBorder="1" applyAlignment="1" applyProtection="1">
      <alignment horizontal="left"/>
      <protection locked="0"/>
    </xf>
    <xf numFmtId="9" fontId="0" fillId="2" borderId="1" xfId="0" applyNumberFormat="1" applyFill="1" applyBorder="1" applyAlignment="1" applyProtection="1">
      <alignment horizontal="left"/>
      <protection locked="0"/>
    </xf>
    <xf numFmtId="0" fontId="0" fillId="2" borderId="1" xfId="0" applyFill="1" applyBorder="1" applyAlignment="1" applyProtection="1">
      <alignment horizontal="left"/>
      <protection locked="0"/>
    </xf>
    <xf numFmtId="3" fontId="0" fillId="4" borderId="1" xfId="0" applyNumberFormat="1" applyFill="1" applyBorder="1" applyAlignment="1" applyProtection="1">
      <alignment horizontal="left"/>
      <protection locked="0"/>
    </xf>
    <xf numFmtId="9" fontId="0" fillId="4" borderId="1" xfId="0" applyNumberFormat="1" applyFill="1" applyBorder="1" applyAlignment="1" applyProtection="1">
      <alignment horizontal="left"/>
      <protection locked="0"/>
    </xf>
    <xf numFmtId="0" fontId="0" fillId="4" borderId="1" xfId="0" applyFill="1" applyBorder="1" applyAlignment="1" applyProtection="1">
      <alignment horizontal="left"/>
      <protection locked="0"/>
    </xf>
    <xf numFmtId="3" fontId="0" fillId="8" borderId="1" xfId="0" applyNumberFormat="1" applyFill="1" applyBorder="1" applyAlignment="1" applyProtection="1">
      <alignment horizontal="left"/>
      <protection locked="0"/>
    </xf>
    <xf numFmtId="9" fontId="0" fillId="8" borderId="1" xfId="0" applyNumberFormat="1" applyFill="1" applyBorder="1" applyAlignment="1" applyProtection="1">
      <alignment horizontal="left"/>
      <protection locked="0"/>
    </xf>
    <xf numFmtId="0" fontId="0" fillId="8" borderId="35" xfId="0" applyFill="1" applyBorder="1" applyAlignment="1" applyProtection="1">
      <alignment horizontal="left"/>
      <protection locked="0"/>
    </xf>
    <xf numFmtId="9" fontId="20" fillId="3" borderId="10" xfId="0" applyNumberFormat="1" applyFont="1" applyFill="1" applyBorder="1" applyAlignment="1" applyProtection="1">
      <alignment horizontal="left" vertical="center" wrapText="1"/>
      <protection locked="0"/>
    </xf>
    <xf numFmtId="0" fontId="20" fillId="3" borderId="10" xfId="0" applyNumberFormat="1" applyFont="1" applyFill="1" applyBorder="1" applyAlignment="1" applyProtection="1">
      <alignment horizontal="left" vertical="center" wrapText="1"/>
      <protection locked="0"/>
    </xf>
    <xf numFmtId="3" fontId="20" fillId="2" borderId="10" xfId="0" applyNumberFormat="1" applyFont="1" applyFill="1" applyBorder="1" applyAlignment="1" applyProtection="1">
      <alignment horizontal="left" vertical="center" wrapText="1"/>
      <protection locked="0"/>
    </xf>
    <xf numFmtId="9" fontId="20" fillId="2" borderId="10" xfId="0" applyNumberFormat="1" applyFont="1" applyFill="1" applyBorder="1" applyAlignment="1" applyProtection="1">
      <alignment horizontal="left" vertical="center" wrapText="1"/>
      <protection locked="0"/>
    </xf>
    <xf numFmtId="0" fontId="20" fillId="2" borderId="10" xfId="0" applyFont="1" applyFill="1" applyBorder="1" applyAlignment="1" applyProtection="1">
      <alignment horizontal="left" vertical="center" wrapText="1"/>
      <protection locked="0"/>
    </xf>
    <xf numFmtId="3" fontId="20" fillId="4" borderId="10" xfId="0" applyNumberFormat="1" applyFont="1" applyFill="1" applyBorder="1" applyAlignment="1" applyProtection="1">
      <alignment horizontal="left" vertical="center" wrapText="1"/>
      <protection locked="0"/>
    </xf>
    <xf numFmtId="9" fontId="20" fillId="4" borderId="10" xfId="0" applyNumberFormat="1" applyFont="1" applyFill="1" applyBorder="1" applyAlignment="1" applyProtection="1">
      <alignment horizontal="left" vertical="center" wrapText="1"/>
      <protection locked="0"/>
    </xf>
    <xf numFmtId="0" fontId="20" fillId="4" borderId="10" xfId="0" applyFont="1" applyFill="1" applyBorder="1" applyAlignment="1" applyProtection="1">
      <alignment horizontal="left" vertical="center" wrapText="1"/>
      <protection locked="0"/>
    </xf>
    <xf numFmtId="3" fontId="20" fillId="8" borderId="10" xfId="0" applyNumberFormat="1" applyFont="1" applyFill="1" applyBorder="1" applyAlignment="1" applyProtection="1">
      <alignment horizontal="left" vertical="center" wrapText="1"/>
      <protection locked="0"/>
    </xf>
    <xf numFmtId="9" fontId="20" fillId="8" borderId="10" xfId="0" applyNumberFormat="1" applyFont="1" applyFill="1" applyBorder="1" applyAlignment="1" applyProtection="1">
      <alignment horizontal="left" vertical="center" wrapText="1"/>
      <protection locked="0"/>
    </xf>
    <xf numFmtId="0" fontId="20" fillId="8" borderId="36" xfId="0" applyFont="1" applyFill="1" applyBorder="1" applyAlignment="1" applyProtection="1">
      <alignment horizontal="left" vertical="center" wrapText="1"/>
      <protection locked="0"/>
    </xf>
    <xf numFmtId="3" fontId="0" fillId="3" borderId="9" xfId="0" applyNumberFormat="1" applyFill="1" applyBorder="1" applyAlignment="1" applyProtection="1">
      <alignment horizontal="left"/>
      <protection locked="0"/>
    </xf>
    <xf numFmtId="9" fontId="0" fillId="3" borderId="10" xfId="0" applyNumberFormat="1" applyFill="1" applyBorder="1" applyAlignment="1" applyProtection="1">
      <alignment horizontal="left"/>
      <protection locked="0"/>
    </xf>
    <xf numFmtId="0" fontId="0" fillId="3" borderId="10" xfId="0" applyNumberFormat="1" applyFill="1" applyBorder="1" applyAlignment="1" applyProtection="1">
      <alignment horizontal="left"/>
      <protection locked="0"/>
    </xf>
    <xf numFmtId="3" fontId="0" fillId="2" borderId="10" xfId="0" applyNumberFormat="1" applyFill="1" applyBorder="1" applyAlignment="1" applyProtection="1">
      <alignment horizontal="left"/>
      <protection locked="0"/>
    </xf>
    <xf numFmtId="9" fontId="0" fillId="2" borderId="10" xfId="0" applyNumberFormat="1" applyFill="1" applyBorder="1" applyAlignment="1" applyProtection="1">
      <alignment horizontal="left"/>
      <protection locked="0"/>
    </xf>
    <xf numFmtId="0" fontId="0" fillId="2" borderId="10" xfId="0" applyFill="1" applyBorder="1" applyAlignment="1" applyProtection="1">
      <alignment horizontal="left"/>
      <protection locked="0"/>
    </xf>
    <xf numFmtId="3" fontId="0" fillId="4" borderId="10" xfId="0" applyNumberFormat="1" applyFill="1" applyBorder="1" applyAlignment="1" applyProtection="1">
      <alignment horizontal="left"/>
      <protection locked="0"/>
    </xf>
    <xf numFmtId="9" fontId="0" fillId="4" borderId="10" xfId="0" applyNumberFormat="1" applyFill="1" applyBorder="1" applyAlignment="1" applyProtection="1">
      <alignment horizontal="left"/>
      <protection locked="0"/>
    </xf>
    <xf numFmtId="0" fontId="0" fillId="4" borderId="10" xfId="0" applyFill="1" applyBorder="1" applyAlignment="1" applyProtection="1">
      <alignment horizontal="left"/>
      <protection locked="0"/>
    </xf>
    <xf numFmtId="3" fontId="0" fillId="8" borderId="10" xfId="0" applyNumberFormat="1" applyFill="1" applyBorder="1" applyAlignment="1" applyProtection="1">
      <alignment horizontal="left"/>
      <protection locked="0"/>
    </xf>
    <xf numFmtId="9" fontId="0" fillId="8" borderId="10" xfId="0" applyNumberFormat="1" applyFill="1" applyBorder="1" applyAlignment="1" applyProtection="1">
      <alignment horizontal="left"/>
      <protection locked="0"/>
    </xf>
    <xf numFmtId="0" fontId="0" fillId="8" borderId="36" xfId="0" applyFill="1" applyBorder="1" applyAlignment="1" applyProtection="1">
      <alignment horizontal="left"/>
      <protection locked="0"/>
    </xf>
    <xf numFmtId="1" fontId="0" fillId="0" borderId="1" xfId="0" applyNumberFormat="1" applyBorder="1" applyAlignment="1">
      <alignment horizontal="center" vertical="center" wrapText="1"/>
    </xf>
    <xf numFmtId="3" fontId="3" fillId="11" borderId="45" xfId="0" applyNumberFormat="1" applyFont="1" applyFill="1" applyBorder="1" applyAlignment="1">
      <alignment horizontal="right" vertical="center"/>
    </xf>
    <xf numFmtId="9" fontId="3" fillId="11" borderId="46" xfId="0" applyNumberFormat="1" applyFont="1" applyFill="1" applyBorder="1" applyAlignment="1">
      <alignment horizontal="right" vertical="center"/>
    </xf>
    <xf numFmtId="3" fontId="3" fillId="0" borderId="37" xfId="0" applyNumberFormat="1" applyFont="1" applyFill="1" applyBorder="1" applyAlignment="1">
      <alignment horizontal="right" vertical="center"/>
    </xf>
    <xf numFmtId="9" fontId="3" fillId="0" borderId="40" xfId="0" applyNumberFormat="1" applyFont="1" applyFill="1" applyBorder="1" applyAlignment="1">
      <alignment horizontal="right" vertical="center"/>
    </xf>
    <xf numFmtId="3" fontId="3" fillId="11" borderId="37" xfId="0" applyNumberFormat="1" applyFont="1" applyFill="1" applyBorder="1" applyAlignment="1">
      <alignment horizontal="right" vertical="center"/>
    </xf>
    <xf numFmtId="9" fontId="3" fillId="11" borderId="40" xfId="0" applyNumberFormat="1" applyFont="1" applyFill="1" applyBorder="1" applyAlignment="1">
      <alignment horizontal="right" vertical="center"/>
    </xf>
    <xf numFmtId="0" fontId="1" fillId="0" borderId="5" xfId="0" applyFont="1" applyBorder="1" applyAlignment="1">
      <alignment horizontal="center"/>
    </xf>
    <xf numFmtId="0" fontId="0" fillId="0" borderId="0" xfId="0" applyBorder="1"/>
    <xf numFmtId="0" fontId="0" fillId="0" borderId="0" xfId="0" applyFill="1" applyBorder="1"/>
    <xf numFmtId="0" fontId="0" fillId="0" borderId="6" xfId="0" applyBorder="1"/>
    <xf numFmtId="0" fontId="1" fillId="6" borderId="6" xfId="0" applyFont="1" applyFill="1" applyBorder="1" applyAlignment="1">
      <alignment horizontal="center" vertical="center"/>
    </xf>
    <xf numFmtId="0" fontId="1" fillId="6" borderId="5" xfId="0" applyFont="1" applyFill="1" applyBorder="1" applyAlignment="1">
      <alignment horizontal="center" vertical="center"/>
    </xf>
    <xf numFmtId="0" fontId="9" fillId="6" borderId="5" xfId="0" applyFont="1" applyFill="1" applyBorder="1" applyAlignment="1">
      <alignment horizontal="center" vertical="top" wrapText="1"/>
    </xf>
    <xf numFmtId="0" fontId="9" fillId="6" borderId="6" xfId="0" applyFont="1" applyFill="1" applyBorder="1" applyAlignment="1">
      <alignment horizontal="center" vertical="top" wrapText="1"/>
    </xf>
    <xf numFmtId="0" fontId="9" fillId="6" borderId="7" xfId="0" applyFont="1" applyFill="1" applyBorder="1" applyAlignment="1">
      <alignment horizontal="center" vertical="top" wrapText="1"/>
    </xf>
    <xf numFmtId="0" fontId="9" fillId="3" borderId="8" xfId="0" applyFont="1" applyFill="1" applyBorder="1" applyAlignment="1">
      <alignment horizontal="center" vertical="top" wrapText="1"/>
    </xf>
    <xf numFmtId="0" fontId="9" fillId="3" borderId="1" xfId="0" applyFont="1" applyFill="1" applyBorder="1" applyAlignment="1">
      <alignment horizontal="center" vertical="top" wrapText="1"/>
    </xf>
    <xf numFmtId="0" fontId="9" fillId="2" borderId="1" xfId="0" applyFont="1" applyFill="1" applyBorder="1" applyAlignment="1">
      <alignment horizontal="center" vertical="top" wrapText="1"/>
    </xf>
    <xf numFmtId="0" fontId="9" fillId="4" borderId="1" xfId="0" applyFont="1" applyFill="1" applyBorder="1" applyAlignment="1">
      <alignment horizontal="center" vertical="top" wrapText="1"/>
    </xf>
    <xf numFmtId="0" fontId="9" fillId="8" borderId="1" xfId="0" applyFont="1" applyFill="1" applyBorder="1" applyAlignment="1">
      <alignment horizontal="center" vertical="top" wrapText="1"/>
    </xf>
    <xf numFmtId="0" fontId="9" fillId="8" borderId="35" xfId="0" applyFont="1" applyFill="1" applyBorder="1" applyAlignment="1">
      <alignment horizontal="center" vertical="top" wrapText="1"/>
    </xf>
    <xf numFmtId="0" fontId="9" fillId="2"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49" fontId="0" fillId="3" borderId="1" xfId="0" applyNumberFormat="1" applyFont="1" applyFill="1" applyBorder="1" applyAlignment="1" applyProtection="1">
      <alignment horizontal="left" vertical="center" wrapText="1"/>
      <protection locked="0"/>
    </xf>
    <xf numFmtId="0" fontId="0" fillId="3" borderId="1" xfId="0" applyFill="1" applyBorder="1" applyProtection="1">
      <protection locked="0"/>
    </xf>
    <xf numFmtId="0" fontId="3" fillId="3" borderId="1" xfId="0" applyFont="1" applyFill="1" applyBorder="1" applyAlignment="1" applyProtection="1">
      <alignment horizontal="left" vertical="center" wrapText="1"/>
      <protection locked="0"/>
    </xf>
    <xf numFmtId="165" fontId="3" fillId="3" borderId="1" xfId="0" applyNumberFormat="1" applyFont="1" applyFill="1" applyBorder="1" applyAlignment="1" applyProtection="1">
      <alignment horizontal="left" vertical="center" wrapText="1"/>
      <protection locked="0"/>
    </xf>
    <xf numFmtId="0" fontId="0" fillId="3" borderId="1" xfId="0" applyFont="1" applyFill="1" applyBorder="1" applyAlignment="1" applyProtection="1">
      <alignment horizontal="left" vertical="center" wrapText="1"/>
      <protection locked="0"/>
    </xf>
    <xf numFmtId="0" fontId="0" fillId="3" borderId="10" xfId="0" applyFill="1" applyBorder="1" applyProtection="1">
      <protection locked="0"/>
    </xf>
    <xf numFmtId="0" fontId="0" fillId="3" borderId="2" xfId="0" applyFill="1" applyBorder="1" applyProtection="1">
      <protection locked="0"/>
    </xf>
    <xf numFmtId="3" fontId="0" fillId="0" borderId="10" xfId="0" applyNumberFormat="1" applyFill="1" applyBorder="1" applyAlignment="1" applyProtection="1">
      <alignment horizontal="center" vertical="center"/>
      <protection locked="0"/>
    </xf>
    <xf numFmtId="164" fontId="0" fillId="4" borderId="14" xfId="0" applyNumberFormat="1" applyFill="1" applyBorder="1" applyAlignment="1">
      <alignment horizontal="center" vertical="center"/>
    </xf>
    <xf numFmtId="3" fontId="12" fillId="5" borderId="16" xfId="0" applyNumberFormat="1" applyFont="1" applyFill="1" applyBorder="1" applyAlignment="1" applyProtection="1">
      <alignment horizontal="center" vertical="center"/>
      <protection locked="0"/>
    </xf>
    <xf numFmtId="0" fontId="32" fillId="0" borderId="0" xfId="0" applyNumberFormat="1" applyFont="1"/>
    <xf numFmtId="3" fontId="0" fillId="0" borderId="0" xfId="0" applyNumberFormat="1"/>
    <xf numFmtId="164" fontId="0" fillId="0" borderId="0" xfId="0" applyNumberFormat="1"/>
    <xf numFmtId="0" fontId="27" fillId="0" borderId="8" xfId="0" applyFont="1" applyBorder="1" applyAlignment="1">
      <alignment vertical="center" wrapText="1"/>
    </xf>
    <xf numFmtId="0" fontId="0" fillId="3" borderId="27" xfId="0" applyFill="1" applyBorder="1"/>
    <xf numFmtId="0" fontId="0" fillId="3" borderId="7" xfId="0" applyFill="1" applyBorder="1"/>
    <xf numFmtId="0" fontId="0" fillId="12" borderId="0" xfId="0" applyNumberFormat="1" applyFill="1"/>
    <xf numFmtId="0" fontId="32" fillId="11" borderId="37" xfId="0" applyNumberFormat="1" applyFont="1" applyFill="1" applyBorder="1"/>
    <xf numFmtId="0" fontId="32" fillId="0" borderId="37" xfId="0" applyNumberFormat="1" applyFont="1" applyBorder="1"/>
    <xf numFmtId="0" fontId="32" fillId="0" borderId="37" xfId="0" applyNumberFormat="1" applyFont="1" applyFill="1" applyBorder="1"/>
    <xf numFmtId="3" fontId="33" fillId="0" borderId="37" xfId="0" applyNumberFormat="1" applyFont="1" applyFill="1" applyBorder="1" applyAlignment="1">
      <alignment horizontal="right" vertical="center"/>
    </xf>
    <xf numFmtId="9" fontId="33" fillId="0" borderId="40" xfId="0" applyNumberFormat="1" applyFont="1" applyFill="1" applyBorder="1" applyAlignment="1">
      <alignment horizontal="right" vertical="center"/>
    </xf>
    <xf numFmtId="0" fontId="32" fillId="0" borderId="51" xfId="0" applyNumberFormat="1" applyFont="1" applyBorder="1"/>
    <xf numFmtId="3" fontId="33" fillId="0" borderId="51" xfId="0" applyNumberFormat="1" applyFont="1" applyFill="1" applyBorder="1" applyAlignment="1">
      <alignment horizontal="right" vertical="center"/>
    </xf>
    <xf numFmtId="9" fontId="33" fillId="0" borderId="52" xfId="0" applyNumberFormat="1" applyFont="1" applyFill="1" applyBorder="1" applyAlignment="1">
      <alignment horizontal="right" vertical="center"/>
    </xf>
    <xf numFmtId="0" fontId="0" fillId="3" borderId="1" xfId="0" applyFill="1" applyBorder="1" applyAlignment="1" applyProtection="1">
      <alignment horizontal="left" vertical="center" wrapText="1"/>
      <protection locked="0"/>
    </xf>
    <xf numFmtId="0" fontId="5" fillId="0" borderId="1" xfId="0" applyFont="1" applyBorder="1" applyAlignment="1">
      <alignment horizontal="left" vertical="center" wrapText="1"/>
    </xf>
    <xf numFmtId="3" fontId="20" fillId="3" borderId="7" xfId="0" applyNumberFormat="1" applyFont="1" applyFill="1" applyBorder="1" applyAlignment="1" applyProtection="1">
      <alignment horizontal="left" vertical="center" wrapText="1"/>
      <protection locked="0"/>
    </xf>
    <xf numFmtId="3" fontId="20" fillId="3" borderId="23" xfId="0" applyNumberFormat="1" applyFont="1" applyFill="1" applyBorder="1" applyAlignment="1" applyProtection="1">
      <alignment horizontal="left" vertical="center" wrapText="1"/>
      <protection locked="0"/>
    </xf>
    <xf numFmtId="0" fontId="5" fillId="0" borderId="26" xfId="0" applyFont="1" applyBorder="1" applyAlignment="1">
      <alignment horizontal="left" vertical="center" wrapText="1"/>
    </xf>
    <xf numFmtId="0" fontId="0" fillId="5" borderId="1" xfId="0" applyFill="1" applyBorder="1"/>
    <xf numFmtId="0" fontId="28" fillId="13" borderId="1" xfId="0" applyFont="1" applyFill="1" applyBorder="1" applyAlignment="1">
      <alignment horizontal="center" vertical="center"/>
    </xf>
    <xf numFmtId="0" fontId="3" fillId="7" borderId="1" xfId="0" applyFont="1" applyFill="1" applyBorder="1" applyAlignment="1" applyProtection="1">
      <alignment horizontal="left" vertical="center" wrapText="1"/>
      <protection locked="0"/>
    </xf>
    <xf numFmtId="0" fontId="3" fillId="3" borderId="1" xfId="4" applyFont="1" applyFill="1" applyBorder="1" applyAlignment="1" applyProtection="1">
      <alignment horizontal="left" vertical="center" wrapText="1"/>
      <protection locked="0"/>
    </xf>
    <xf numFmtId="0" fontId="25" fillId="3" borderId="1" xfId="4" applyFont="1" applyFill="1" applyBorder="1" applyAlignment="1" applyProtection="1">
      <alignment horizontal="left" vertical="center" wrapText="1"/>
      <protection locked="0"/>
    </xf>
    <xf numFmtId="0" fontId="8" fillId="0" borderId="1" xfId="0" applyFont="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left" vertical="center" wrapText="1"/>
    </xf>
    <xf numFmtId="166" fontId="7" fillId="3" borderId="1" xfId="0" applyNumberFormat="1" applyFont="1" applyFill="1" applyBorder="1" applyAlignment="1" applyProtection="1">
      <alignment horizontal="left" vertical="center" wrapText="1"/>
    </xf>
    <xf numFmtId="49" fontId="0" fillId="3" borderId="1" xfId="0" applyNumberFormat="1" applyFont="1" applyFill="1" applyBorder="1" applyAlignment="1" applyProtection="1">
      <alignment horizontal="left" vertical="center" wrapText="1"/>
    </xf>
    <xf numFmtId="1" fontId="3" fillId="3" borderId="1" xfId="0" applyNumberFormat="1" applyFont="1" applyFill="1" applyBorder="1" applyAlignment="1" applyProtection="1">
      <alignment horizontal="left" vertical="center" wrapText="1"/>
    </xf>
    <xf numFmtId="0" fontId="0" fillId="3" borderId="1" xfId="0" applyFill="1" applyBorder="1" applyAlignment="1" applyProtection="1">
      <alignment horizontal="left" vertical="center" wrapText="1"/>
    </xf>
    <xf numFmtId="1" fontId="0" fillId="3" borderId="1" xfId="0" applyNumberFormat="1" applyFill="1" applyBorder="1" applyAlignment="1" applyProtection="1">
      <alignment horizontal="left" vertical="center" wrapText="1"/>
    </xf>
    <xf numFmtId="0" fontId="27" fillId="0" borderId="49" xfId="0" applyFont="1" applyBorder="1" applyAlignment="1" applyProtection="1">
      <alignment vertical="center" wrapText="1"/>
    </xf>
    <xf numFmtId="0" fontId="27" fillId="0" borderId="2" xfId="0" applyFont="1" applyBorder="1" applyAlignment="1" applyProtection="1">
      <alignment vertical="center" wrapText="1"/>
    </xf>
    <xf numFmtId="0" fontId="8" fillId="0" borderId="35" xfId="0" applyFont="1" applyBorder="1" applyAlignment="1" applyProtection="1">
      <alignment horizontal="center" vertical="center" wrapText="1"/>
    </xf>
    <xf numFmtId="0" fontId="20" fillId="0" borderId="8" xfId="0" applyFont="1" applyBorder="1" applyAlignment="1" applyProtection="1">
      <alignment horizontal="left" vertical="center" wrapText="1"/>
    </xf>
    <xf numFmtId="0" fontId="20" fillId="0" borderId="5" xfId="0" applyFont="1" applyBorder="1" applyAlignment="1" applyProtection="1">
      <alignment horizontal="left" vertical="center" wrapText="1"/>
    </xf>
    <xf numFmtId="49" fontId="7" fillId="0" borderId="1" xfId="0" applyNumberFormat="1" applyFont="1" applyFill="1" applyBorder="1" applyAlignment="1" applyProtection="1">
      <alignment horizontal="left" vertical="center" wrapText="1"/>
    </xf>
    <xf numFmtId="166" fontId="7" fillId="0" borderId="35" xfId="0" applyNumberFormat="1" applyFont="1" applyFill="1" applyBorder="1" applyAlignment="1" applyProtection="1">
      <alignment horizontal="left" vertical="center" wrapText="1"/>
    </xf>
    <xf numFmtId="0" fontId="0" fillId="0" borderId="8" xfId="0" applyBorder="1" applyAlignment="1" applyProtection="1">
      <alignment horizontal="left"/>
    </xf>
    <xf numFmtId="0" fontId="0" fillId="0" borderId="8" xfId="0" applyBorder="1" applyProtection="1"/>
    <xf numFmtId="0" fontId="0" fillId="0" borderId="9" xfId="0" applyBorder="1" applyProtection="1"/>
    <xf numFmtId="0" fontId="20" fillId="0" borderId="14" xfId="0" applyFont="1" applyBorder="1" applyAlignment="1" applyProtection="1">
      <alignment horizontal="left" vertical="center" wrapText="1"/>
    </xf>
    <xf numFmtId="49" fontId="7" fillId="0" borderId="10" xfId="0" applyNumberFormat="1" applyFont="1" applyFill="1" applyBorder="1" applyAlignment="1" applyProtection="1">
      <alignment horizontal="left" vertical="center" wrapText="1"/>
    </xf>
    <xf numFmtId="166" fontId="7" fillId="0" borderId="36" xfId="0" applyNumberFormat="1" applyFont="1" applyFill="1" applyBorder="1" applyAlignment="1" applyProtection="1">
      <alignment horizontal="left" vertical="center" wrapText="1"/>
    </xf>
    <xf numFmtId="165" fontId="8" fillId="0" borderId="1" xfId="0" applyNumberFormat="1" applyFont="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23" fillId="7" borderId="1" xfId="4" applyFont="1" applyFill="1" applyBorder="1" applyAlignment="1" applyProtection="1">
      <alignment horizontal="left" vertical="center" wrapText="1"/>
    </xf>
    <xf numFmtId="0" fontId="23" fillId="3" borderId="1" xfId="4" applyFont="1" applyFill="1" applyBorder="1" applyAlignment="1" applyProtection="1">
      <alignment horizontal="left" vertical="center" wrapText="1"/>
    </xf>
    <xf numFmtId="165" fontId="3" fillId="7" borderId="1" xfId="0" applyNumberFormat="1" applyFont="1" applyFill="1" applyBorder="1" applyAlignment="1" applyProtection="1">
      <alignment horizontal="left" vertical="center" wrapText="1"/>
    </xf>
    <xf numFmtId="0" fontId="0" fillId="3" borderId="1" xfId="0" applyFont="1" applyFill="1" applyBorder="1" applyAlignment="1" applyProtection="1">
      <alignment horizontal="left" vertical="center" wrapText="1"/>
    </xf>
    <xf numFmtId="0" fontId="7" fillId="7" borderId="1" xfId="0" applyFont="1" applyFill="1" applyBorder="1" applyAlignment="1" applyProtection="1">
      <alignment horizontal="left" vertical="center" wrapText="1"/>
    </xf>
    <xf numFmtId="0" fontId="3" fillId="7" borderId="1" xfId="0" applyFont="1" applyFill="1" applyBorder="1" applyAlignment="1" applyProtection="1">
      <alignment horizontal="left" vertical="center" wrapText="1"/>
    </xf>
    <xf numFmtId="0" fontId="3" fillId="3" borderId="1" xfId="4" applyFont="1" applyFill="1" applyBorder="1" applyAlignment="1" applyProtection="1">
      <alignment horizontal="left" vertical="center" wrapText="1"/>
    </xf>
    <xf numFmtId="0" fontId="0" fillId="3" borderId="0" xfId="0" applyFont="1" applyFill="1" applyBorder="1" applyAlignment="1" applyProtection="1">
      <alignment horizontal="left" vertical="center" wrapText="1"/>
    </xf>
    <xf numFmtId="0" fontId="24" fillId="7" borderId="1" xfId="4" applyFont="1" applyFill="1" applyBorder="1" applyAlignment="1" applyProtection="1">
      <alignment horizontal="left" vertical="center" wrapText="1"/>
    </xf>
    <xf numFmtId="165" fontId="3" fillId="3" borderId="1" xfId="0" applyNumberFormat="1" applyFont="1" applyFill="1" applyBorder="1" applyAlignment="1" applyProtection="1">
      <alignment horizontal="left" vertical="center" wrapText="1"/>
    </xf>
    <xf numFmtId="0" fontId="7" fillId="3" borderId="1" xfId="0" applyFont="1" applyFill="1" applyBorder="1" applyAlignment="1" applyProtection="1">
      <alignment horizontal="left" vertical="center" wrapText="1"/>
    </xf>
    <xf numFmtId="0" fontId="7" fillId="3" borderId="8" xfId="0" applyFont="1" applyFill="1" applyBorder="1" applyAlignment="1" applyProtection="1">
      <alignment horizontal="left" vertical="center" wrapText="1"/>
    </xf>
    <xf numFmtId="0" fontId="3" fillId="3" borderId="8" xfId="0" applyFont="1" applyFill="1" applyBorder="1" applyAlignment="1" applyProtection="1">
      <alignment horizontal="left" vertical="center" wrapText="1"/>
    </xf>
    <xf numFmtId="0" fontId="0" fillId="3" borderId="8" xfId="0" applyFill="1" applyBorder="1" applyProtection="1"/>
    <xf numFmtId="0" fontId="0" fillId="3" borderId="1" xfId="0" applyFill="1" applyBorder="1" applyProtection="1"/>
    <xf numFmtId="0" fontId="0" fillId="3" borderId="49" xfId="0" applyFill="1" applyBorder="1" applyProtection="1"/>
    <xf numFmtId="0" fontId="0" fillId="3" borderId="2" xfId="0" applyFill="1" applyBorder="1" applyProtection="1"/>
    <xf numFmtId="49" fontId="7" fillId="3" borderId="2" xfId="0" applyNumberFormat="1" applyFont="1" applyFill="1" applyBorder="1" applyAlignment="1" applyProtection="1">
      <alignment horizontal="left" vertical="center" wrapText="1"/>
    </xf>
    <xf numFmtId="166" fontId="7" fillId="3" borderId="2" xfId="0" applyNumberFormat="1" applyFont="1" applyFill="1" applyBorder="1" applyAlignment="1" applyProtection="1">
      <alignment horizontal="left" vertical="center" wrapText="1"/>
    </xf>
    <xf numFmtId="0" fontId="3" fillId="3" borderId="2" xfId="0" applyFont="1" applyFill="1" applyBorder="1" applyAlignment="1" applyProtection="1">
      <alignment horizontal="left" vertical="center" wrapText="1"/>
    </xf>
    <xf numFmtId="0" fontId="7" fillId="3" borderId="2" xfId="0" applyFont="1" applyFill="1" applyBorder="1" applyAlignment="1" applyProtection="1">
      <alignment horizontal="left" vertical="center" wrapText="1"/>
    </xf>
    <xf numFmtId="0" fontId="0" fillId="3" borderId="9" xfId="0" applyFill="1" applyBorder="1" applyProtection="1"/>
    <xf numFmtId="0" fontId="0" fillId="3" borderId="10" xfId="0" applyFill="1" applyBorder="1" applyProtection="1"/>
    <xf numFmtId="49" fontId="7" fillId="3" borderId="10" xfId="0" applyNumberFormat="1" applyFont="1" applyFill="1" applyBorder="1" applyAlignment="1" applyProtection="1">
      <alignment horizontal="left" vertical="center" wrapText="1"/>
    </xf>
    <xf numFmtId="166" fontId="7" fillId="3" borderId="10" xfId="0" applyNumberFormat="1"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7" fillId="3" borderId="10" xfId="0" applyFont="1" applyFill="1" applyBorder="1" applyAlignment="1" applyProtection="1">
      <alignment horizontal="left" vertical="center" wrapText="1"/>
    </xf>
    <xf numFmtId="3" fontId="0" fillId="0" borderId="1" xfId="0" applyNumberFormat="1" applyFill="1" applyBorder="1" applyAlignment="1" applyProtection="1">
      <alignment horizontal="center" vertical="center" wrapText="1"/>
      <protection locked="0"/>
    </xf>
    <xf numFmtId="3" fontId="0" fillId="0" borderId="1" xfId="0" applyNumberFormat="1" applyFill="1" applyBorder="1" applyAlignment="1" applyProtection="1">
      <alignment horizontal="center" vertical="center"/>
    </xf>
    <xf numFmtId="3" fontId="0" fillId="4" borderId="5" xfId="0" applyNumberFormat="1" applyFill="1" applyBorder="1" applyAlignment="1" applyProtection="1">
      <alignment horizontal="center" vertical="center"/>
    </xf>
    <xf numFmtId="3" fontId="20" fillId="3" borderId="7" xfId="0" applyNumberFormat="1" applyFont="1" applyFill="1" applyBorder="1" applyAlignment="1" applyProtection="1">
      <alignment horizontal="left" vertical="center" wrapText="1"/>
    </xf>
    <xf numFmtId="9" fontId="20" fillId="3" borderId="1" xfId="3"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3" fontId="20" fillId="2" borderId="1" xfId="0" applyNumberFormat="1" applyFont="1" applyFill="1" applyBorder="1" applyAlignment="1" applyProtection="1">
      <alignment horizontal="left" vertical="center" wrapText="1"/>
    </xf>
    <xf numFmtId="9" fontId="20" fillId="2" borderId="1" xfId="3" applyNumberFormat="1"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3" fontId="20" fillId="4" borderId="1" xfId="0" applyNumberFormat="1" applyFont="1" applyFill="1" applyBorder="1" applyAlignment="1" applyProtection="1">
      <alignment horizontal="left" vertical="center" wrapText="1"/>
    </xf>
    <xf numFmtId="9" fontId="20" fillId="4" borderId="1" xfId="3" applyNumberFormat="1" applyFont="1" applyFill="1" applyBorder="1" applyAlignment="1" applyProtection="1">
      <alignment horizontal="left" vertical="center" wrapText="1"/>
    </xf>
    <xf numFmtId="0" fontId="20" fillId="4" borderId="1" xfId="0" applyFont="1" applyFill="1" applyBorder="1" applyAlignment="1" applyProtection="1">
      <alignment horizontal="left" vertical="center" wrapText="1"/>
    </xf>
    <xf numFmtId="3" fontId="20" fillId="8" borderId="1" xfId="0" applyNumberFormat="1" applyFont="1" applyFill="1" applyBorder="1" applyAlignment="1" applyProtection="1">
      <alignment horizontal="left" vertical="center" wrapText="1"/>
    </xf>
    <xf numFmtId="9" fontId="20" fillId="8" borderId="1" xfId="3" applyNumberFormat="1" applyFont="1" applyFill="1" applyBorder="1" applyAlignment="1" applyProtection="1">
      <alignment horizontal="left" vertical="center" wrapText="1"/>
    </xf>
    <xf numFmtId="0" fontId="20" fillId="8" borderId="35" xfId="0" applyFont="1" applyFill="1" applyBorder="1" applyAlignment="1" applyProtection="1">
      <alignment horizontal="left" vertical="center" wrapText="1"/>
    </xf>
    <xf numFmtId="3" fontId="19" fillId="3" borderId="8" xfId="0" applyNumberFormat="1" applyFont="1" applyFill="1" applyBorder="1" applyAlignment="1" applyProtection="1">
      <alignment horizontal="left" vertical="center" wrapText="1"/>
    </xf>
    <xf numFmtId="9" fontId="19" fillId="3" borderId="1" xfId="3" applyNumberFormat="1" applyFont="1" applyFill="1" applyBorder="1" applyAlignment="1" applyProtection="1">
      <alignment horizontal="left" vertical="center" wrapText="1"/>
    </xf>
    <xf numFmtId="0" fontId="19" fillId="3" borderId="1" xfId="0" applyNumberFormat="1" applyFont="1" applyFill="1" applyBorder="1" applyAlignment="1" applyProtection="1">
      <alignment horizontal="left" vertical="center" wrapText="1"/>
    </xf>
    <xf numFmtId="3" fontId="19" fillId="2" borderId="1" xfId="0" applyNumberFormat="1" applyFont="1" applyFill="1" applyBorder="1" applyAlignment="1" applyProtection="1">
      <alignment horizontal="left" vertical="center" wrapText="1"/>
    </xf>
    <xf numFmtId="9" fontId="19" fillId="2" borderId="1" xfId="3" applyNumberFormat="1"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3" fontId="19" fillId="4" borderId="1" xfId="0" applyNumberFormat="1" applyFont="1" applyFill="1" applyBorder="1" applyAlignment="1" applyProtection="1">
      <alignment horizontal="left" vertical="center" wrapText="1"/>
    </xf>
    <xf numFmtId="9" fontId="19" fillId="4" borderId="1" xfId="3" applyNumberFormat="1" applyFont="1" applyFill="1" applyBorder="1" applyAlignment="1" applyProtection="1">
      <alignment horizontal="left" vertical="center" wrapText="1"/>
    </xf>
    <xf numFmtId="0" fontId="19" fillId="4" borderId="1" xfId="0" applyFont="1" applyFill="1" applyBorder="1" applyAlignment="1" applyProtection="1">
      <alignment horizontal="left" vertical="center" wrapText="1"/>
    </xf>
    <xf numFmtId="3" fontId="19" fillId="8" borderId="1" xfId="0" applyNumberFormat="1" applyFont="1" applyFill="1" applyBorder="1" applyAlignment="1" applyProtection="1">
      <alignment horizontal="left" vertical="center" wrapText="1"/>
    </xf>
    <xf numFmtId="9" fontId="19" fillId="8" borderId="1" xfId="3" applyNumberFormat="1" applyFont="1" applyFill="1" applyBorder="1" applyAlignment="1" applyProtection="1">
      <alignment horizontal="left" vertical="center" wrapText="1"/>
    </xf>
    <xf numFmtId="0" fontId="19" fillId="8" borderId="35" xfId="0" applyFont="1" applyFill="1" applyBorder="1" applyAlignment="1" applyProtection="1">
      <alignment horizontal="left" vertical="center" wrapText="1"/>
    </xf>
    <xf numFmtId="9" fontId="20" fillId="3" borderId="1" xfId="0" applyNumberFormat="1" applyFont="1" applyFill="1" applyBorder="1" applyAlignment="1" applyProtection="1">
      <alignment horizontal="left" vertical="center" wrapText="1"/>
    </xf>
    <xf numFmtId="9" fontId="20" fillId="2" borderId="1" xfId="0" applyNumberFormat="1" applyFont="1" applyFill="1" applyBorder="1" applyAlignment="1" applyProtection="1">
      <alignment horizontal="left" vertical="center" wrapText="1"/>
    </xf>
    <xf numFmtId="9" fontId="20" fillId="4" borderId="1" xfId="0" applyNumberFormat="1" applyFont="1" applyFill="1" applyBorder="1" applyAlignment="1" applyProtection="1">
      <alignment horizontal="left" vertical="center" wrapText="1"/>
    </xf>
    <xf numFmtId="9" fontId="20" fillId="8" borderId="1" xfId="0" applyNumberFormat="1" applyFont="1" applyFill="1" applyBorder="1" applyAlignment="1" applyProtection="1">
      <alignment horizontal="left" vertical="center" wrapText="1"/>
    </xf>
    <xf numFmtId="9" fontId="19" fillId="3" borderId="1" xfId="0" applyNumberFormat="1" applyFont="1" applyFill="1" applyBorder="1" applyAlignment="1" applyProtection="1">
      <alignment horizontal="left" vertical="center" wrapText="1"/>
    </xf>
    <xf numFmtId="9" fontId="19" fillId="2" borderId="1" xfId="0" applyNumberFormat="1" applyFont="1" applyFill="1" applyBorder="1" applyAlignment="1" applyProtection="1">
      <alignment horizontal="left" vertical="center" wrapText="1"/>
    </xf>
    <xf numFmtId="9" fontId="19" fillId="4" borderId="1" xfId="0" applyNumberFormat="1" applyFont="1" applyFill="1" applyBorder="1" applyAlignment="1" applyProtection="1">
      <alignment horizontal="left" vertical="center" wrapText="1"/>
    </xf>
    <xf numFmtId="9" fontId="19" fillId="8" borderId="1" xfId="0" applyNumberFormat="1" applyFont="1" applyFill="1" applyBorder="1" applyAlignment="1" applyProtection="1">
      <alignment horizontal="left" vertical="center" wrapText="1"/>
    </xf>
    <xf numFmtId="167" fontId="0" fillId="0" borderId="1" xfId="5" applyNumberFormat="1" applyFont="1" applyFill="1" applyBorder="1" applyAlignment="1" applyProtection="1">
      <alignment horizontal="center" vertical="center"/>
      <protection locked="0"/>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5" xfId="0" applyFont="1" applyFill="1" applyBorder="1" applyAlignment="1">
      <alignment horizontal="center" vertical="center"/>
    </xf>
    <xf numFmtId="0" fontId="9" fillId="6" borderId="5" xfId="0" applyFont="1" applyFill="1" applyBorder="1" applyAlignment="1">
      <alignment horizontal="center" vertical="top" wrapText="1"/>
    </xf>
    <xf numFmtId="0" fontId="9" fillId="6" borderId="6" xfId="0" applyFont="1" applyFill="1" applyBorder="1" applyAlignment="1">
      <alignment horizontal="center" vertical="top" wrapText="1"/>
    </xf>
    <xf numFmtId="0" fontId="23" fillId="0" borderId="1" xfId="4" applyFill="1" applyBorder="1"/>
    <xf numFmtId="0" fontId="0" fillId="4" borderId="1" xfId="0" applyFill="1" applyBorder="1"/>
    <xf numFmtId="0" fontId="0" fillId="8" borderId="1" xfId="0" applyFill="1" applyBorder="1"/>
    <xf numFmtId="0" fontId="23" fillId="8" borderId="1" xfId="4" applyFill="1" applyBorder="1"/>
    <xf numFmtId="0" fontId="0" fillId="3" borderId="0" xfId="0" applyFill="1" applyAlignment="1">
      <alignment wrapText="1"/>
    </xf>
    <xf numFmtId="0" fontId="34" fillId="3" borderId="1" xfId="0" applyFont="1" applyFill="1" applyBorder="1" applyAlignment="1" applyProtection="1">
      <alignment horizontal="left" vertical="center" wrapText="1"/>
      <protection locked="0"/>
    </xf>
    <xf numFmtId="0" fontId="23" fillId="4" borderId="1" xfId="4" applyFill="1" applyBorder="1"/>
    <xf numFmtId="0" fontId="0" fillId="4" borderId="1" xfId="0" applyFill="1" applyBorder="1" applyAlignment="1">
      <alignment wrapText="1"/>
    </xf>
    <xf numFmtId="0" fontId="0" fillId="5" borderId="2" xfId="0" applyFill="1" applyBorder="1" applyAlignment="1">
      <alignment horizontal="left" vertical="top"/>
    </xf>
    <xf numFmtId="0" fontId="0" fillId="5" borderId="1" xfId="0" applyFill="1" applyBorder="1" applyAlignment="1">
      <alignment horizontal="left" vertical="top"/>
    </xf>
    <xf numFmtId="0" fontId="0" fillId="5" borderId="0" xfId="0" applyFill="1" applyBorder="1" applyAlignment="1">
      <alignment horizontal="left" vertical="top"/>
    </xf>
    <xf numFmtId="0" fontId="0" fillId="5" borderId="56" xfId="0" applyFill="1" applyBorder="1" applyAlignment="1">
      <alignment horizontal="left" vertical="top"/>
    </xf>
    <xf numFmtId="14" fontId="0" fillId="0" borderId="18" xfId="0" applyNumberFormat="1" applyFill="1" applyBorder="1" applyAlignment="1">
      <alignment horizontal="left"/>
    </xf>
    <xf numFmtId="0" fontId="0" fillId="4" borderId="1" xfId="0" applyFont="1" applyFill="1" applyBorder="1"/>
    <xf numFmtId="14" fontId="0" fillId="4" borderId="1" xfId="0" applyNumberFormat="1" applyFont="1" applyFill="1" applyBorder="1" applyAlignment="1">
      <alignment horizontal="left" vertical="top"/>
    </xf>
    <xf numFmtId="0" fontId="0" fillId="3" borderId="1" xfId="0" applyFill="1" applyBorder="1" applyAlignment="1">
      <alignment wrapText="1"/>
    </xf>
    <xf numFmtId="0" fontId="0" fillId="8" borderId="1" xfId="0" applyFill="1" applyBorder="1" applyAlignment="1">
      <alignment wrapText="1"/>
    </xf>
    <xf numFmtId="0" fontId="0" fillId="14" borderId="1" xfId="0" applyFill="1" applyBorder="1"/>
    <xf numFmtId="0" fontId="23" fillId="14" borderId="1" xfId="4" applyFill="1" applyBorder="1"/>
    <xf numFmtId="0" fontId="34" fillId="14" borderId="1" xfId="0" applyFont="1" applyFill="1" applyBorder="1"/>
    <xf numFmtId="0" fontId="0" fillId="14" borderId="1" xfId="0" applyFont="1" applyFill="1" applyBorder="1" applyAlignment="1">
      <alignment wrapText="1"/>
    </xf>
    <xf numFmtId="0" fontId="23" fillId="3" borderId="1" xfId="4" applyFill="1" applyBorder="1" applyAlignment="1">
      <alignment wrapText="1"/>
    </xf>
    <xf numFmtId="0" fontId="28" fillId="13" borderId="1" xfId="0" applyFont="1" applyFill="1" applyBorder="1" applyAlignment="1">
      <alignment horizontal="center" vertical="center"/>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29" fillId="9" borderId="1" xfId="0" applyFont="1" applyFill="1" applyBorder="1" applyAlignment="1">
      <alignment horizontal="center" vertical="center"/>
    </xf>
    <xf numFmtId="0" fontId="29" fillId="9" borderId="2" xfId="0" applyFont="1" applyFill="1" applyBorder="1" applyAlignment="1">
      <alignment horizontal="center"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5" xfId="0" applyFont="1" applyFill="1" applyBorder="1" applyAlignment="1">
      <alignment horizontal="center" vertical="center"/>
    </xf>
    <xf numFmtId="0" fontId="5" fillId="0" borderId="17" xfId="0" applyFont="1" applyBorder="1" applyAlignment="1">
      <alignment horizontal="left" vertical="top" wrapText="1"/>
    </xf>
    <xf numFmtId="0" fontId="5" fillId="0" borderId="18" xfId="0" applyFont="1" applyBorder="1" applyAlignment="1">
      <alignment horizontal="left" vertical="top" wrapText="1"/>
    </xf>
    <xf numFmtId="0" fontId="5" fillId="0" borderId="19" xfId="0" applyFont="1" applyBorder="1" applyAlignment="1">
      <alignment horizontal="left" vertical="top" wrapText="1"/>
    </xf>
    <xf numFmtId="0" fontId="5" fillId="0" borderId="20" xfId="0" applyFont="1" applyBorder="1" applyAlignment="1">
      <alignment horizontal="left" vertical="top" wrapText="1"/>
    </xf>
    <xf numFmtId="0" fontId="5" fillId="0" borderId="21" xfId="0" applyFont="1" applyBorder="1" applyAlignment="1">
      <alignment horizontal="left" vertical="top" wrapText="1"/>
    </xf>
    <xf numFmtId="0" fontId="5" fillId="0" borderId="22" xfId="0" applyFont="1" applyBorder="1" applyAlignment="1">
      <alignment horizontal="left" vertical="top" wrapText="1"/>
    </xf>
    <xf numFmtId="0" fontId="29" fillId="9" borderId="5" xfId="0" applyFont="1" applyFill="1" applyBorder="1" applyAlignment="1">
      <alignment horizontal="center" vertical="center" wrapText="1"/>
    </xf>
    <xf numFmtId="0" fontId="29" fillId="9" borderId="6" xfId="0" applyFont="1" applyFill="1" applyBorder="1" applyAlignment="1">
      <alignment horizontal="center" vertical="center" wrapText="1"/>
    </xf>
    <xf numFmtId="0" fontId="29" fillId="9" borderId="7" xfId="0" applyFont="1" applyFill="1" applyBorder="1" applyAlignment="1">
      <alignment horizontal="center" vertical="center" wrapText="1"/>
    </xf>
    <xf numFmtId="0" fontId="9" fillId="6" borderId="5" xfId="0" applyFont="1" applyFill="1" applyBorder="1" applyAlignment="1">
      <alignment horizontal="center" vertical="top" wrapText="1"/>
    </xf>
    <xf numFmtId="0" fontId="9" fillId="6" borderId="6" xfId="0" applyFont="1" applyFill="1" applyBorder="1" applyAlignment="1">
      <alignment horizontal="center" vertical="top" wrapText="1"/>
    </xf>
    <xf numFmtId="0" fontId="9" fillId="6" borderId="7" xfId="0" applyFont="1" applyFill="1" applyBorder="1" applyAlignment="1">
      <alignment horizontal="center" vertical="top" wrapText="1"/>
    </xf>
    <xf numFmtId="0" fontId="29" fillId="9" borderId="5" xfId="0" applyFont="1" applyFill="1" applyBorder="1" applyAlignment="1">
      <alignment horizontal="center" vertical="center"/>
    </xf>
    <xf numFmtId="0" fontId="29" fillId="9" borderId="6" xfId="0" applyFont="1" applyFill="1" applyBorder="1" applyAlignment="1">
      <alignment horizontal="center" vertical="center"/>
    </xf>
    <xf numFmtId="0" fontId="29" fillId="9" borderId="19" xfId="0" applyFont="1" applyFill="1" applyBorder="1" applyAlignment="1">
      <alignment horizontal="center" vertical="center"/>
    </xf>
    <xf numFmtId="0" fontId="29" fillId="9" borderId="13" xfId="0" applyFont="1" applyFill="1" applyBorder="1" applyAlignment="1">
      <alignment horizontal="center" vertical="center"/>
    </xf>
    <xf numFmtId="0" fontId="29" fillId="9" borderId="50" xfId="0" applyFont="1" applyFill="1" applyBorder="1" applyAlignment="1">
      <alignment horizontal="center" vertical="center"/>
    </xf>
    <xf numFmtId="0" fontId="29" fillId="9" borderId="35" xfId="0" applyFont="1" applyFill="1" applyBorder="1" applyAlignment="1">
      <alignment horizontal="center" vertical="center"/>
    </xf>
    <xf numFmtId="0" fontId="9" fillId="3" borderId="8" xfId="0" applyFont="1" applyFill="1" applyBorder="1" applyAlignment="1">
      <alignment horizontal="center" vertical="top" wrapText="1"/>
    </xf>
    <xf numFmtId="0" fontId="9" fillId="3" borderId="1" xfId="0" applyFont="1" applyFill="1" applyBorder="1" applyAlignment="1">
      <alignment horizontal="center" vertical="top" wrapText="1"/>
    </xf>
    <xf numFmtId="0" fontId="9" fillId="2" borderId="1" xfId="0" applyFont="1" applyFill="1" applyBorder="1" applyAlignment="1">
      <alignment horizontal="center" vertical="top" wrapText="1"/>
    </xf>
    <xf numFmtId="0" fontId="9" fillId="4" borderId="1" xfId="0" applyFont="1" applyFill="1" applyBorder="1" applyAlignment="1">
      <alignment horizontal="center" vertical="top" wrapText="1"/>
    </xf>
    <xf numFmtId="0" fontId="9" fillId="8" borderId="1" xfId="0" applyFont="1" applyFill="1" applyBorder="1" applyAlignment="1">
      <alignment horizontal="center" vertical="top" wrapText="1"/>
    </xf>
    <xf numFmtId="0" fontId="9" fillId="8" borderId="35" xfId="0" applyFont="1" applyFill="1" applyBorder="1" applyAlignment="1">
      <alignment horizontal="center" vertical="top" wrapText="1"/>
    </xf>
    <xf numFmtId="0" fontId="5" fillId="0" borderId="28" xfId="0" applyFont="1" applyBorder="1" applyAlignment="1">
      <alignment horizontal="left" vertical="top" wrapText="1"/>
    </xf>
    <xf numFmtId="0" fontId="5" fillId="0" borderId="29" xfId="0" applyFont="1" applyBorder="1" applyAlignment="1">
      <alignment horizontal="left" vertical="top" wrapText="1"/>
    </xf>
    <xf numFmtId="0" fontId="5" fillId="0" borderId="53" xfId="0" applyFont="1" applyBorder="1" applyAlignment="1">
      <alignment horizontal="left" vertical="top" wrapText="1"/>
    </xf>
    <xf numFmtId="0" fontId="5" fillId="0" borderId="43" xfId="0" applyFont="1" applyBorder="1" applyAlignment="1">
      <alignment horizontal="left" vertical="top" wrapText="1"/>
    </xf>
    <xf numFmtId="0" fontId="5" fillId="0" borderId="0" xfId="0" applyFont="1" applyBorder="1" applyAlignment="1">
      <alignment horizontal="left" vertical="top" wrapText="1"/>
    </xf>
    <xf numFmtId="0" fontId="5" fillId="0" borderId="54" xfId="0" applyFont="1" applyBorder="1" applyAlignment="1">
      <alignment horizontal="left" vertical="top" wrapText="1"/>
    </xf>
    <xf numFmtId="0" fontId="5" fillId="0" borderId="34" xfId="0" applyFont="1" applyBorder="1" applyAlignment="1">
      <alignment horizontal="left" vertical="top" wrapText="1"/>
    </xf>
    <xf numFmtId="0" fontId="5" fillId="0" borderId="55" xfId="0" applyFont="1" applyBorder="1" applyAlignment="1">
      <alignment horizontal="left" vertical="top" wrapText="1"/>
    </xf>
    <xf numFmtId="0" fontId="9" fillId="3" borderId="7" xfId="0" applyFont="1" applyFill="1" applyBorder="1" applyAlignment="1">
      <alignment horizontal="center" vertical="top" wrapText="1"/>
    </xf>
    <xf numFmtId="0" fontId="29" fillId="9" borderId="25" xfId="0" applyFont="1" applyFill="1" applyBorder="1" applyAlignment="1">
      <alignment horizontal="center" vertical="center" wrapText="1"/>
    </xf>
    <xf numFmtId="0" fontId="29" fillId="9" borderId="7" xfId="0" applyFont="1" applyFill="1" applyBorder="1" applyAlignment="1">
      <alignment horizontal="center" vertical="center"/>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19" xfId="0" applyFont="1" applyBorder="1" applyAlignment="1">
      <alignment horizontal="left" vertical="top" wrapText="1"/>
    </xf>
    <xf numFmtId="0" fontId="21" fillId="0" borderId="20" xfId="0" applyFont="1" applyBorder="1" applyAlignment="1">
      <alignment horizontal="left" vertical="top" wrapText="1"/>
    </xf>
    <xf numFmtId="0" fontId="21" fillId="0" borderId="21" xfId="0" applyFont="1" applyBorder="1" applyAlignment="1">
      <alignment horizontal="left" vertical="top" wrapText="1"/>
    </xf>
    <xf numFmtId="0" fontId="21" fillId="0" borderId="22" xfId="0" applyFont="1" applyBorder="1" applyAlignment="1">
      <alignment horizontal="left" vertical="top" wrapText="1"/>
    </xf>
    <xf numFmtId="0" fontId="29" fillId="9" borderId="31" xfId="0" applyFont="1" applyFill="1" applyBorder="1" applyAlignment="1">
      <alignment horizontal="center" vertical="center"/>
    </xf>
    <xf numFmtId="0" fontId="29" fillId="9" borderId="32" xfId="0" applyFont="1" applyFill="1" applyBorder="1" applyAlignment="1">
      <alignment horizontal="center" vertical="center"/>
    </xf>
    <xf numFmtId="0" fontId="29" fillId="9" borderId="33" xfId="0" applyFont="1" applyFill="1" applyBorder="1" applyAlignment="1">
      <alignment horizontal="center" vertical="center"/>
    </xf>
    <xf numFmtId="0" fontId="1" fillId="6" borderId="27" xfId="0" applyFont="1" applyFill="1" applyBorder="1" applyAlignment="1">
      <alignment horizontal="center" vertical="center"/>
    </xf>
    <xf numFmtId="0" fontId="1" fillId="6" borderId="26" xfId="0" applyFont="1" applyFill="1" applyBorder="1" applyAlignment="1">
      <alignment horizontal="center" vertical="center"/>
    </xf>
    <xf numFmtId="0" fontId="5" fillId="0" borderId="30" xfId="0" applyFont="1" applyBorder="1" applyAlignment="1">
      <alignment horizontal="left" vertical="top" wrapText="1"/>
    </xf>
    <xf numFmtId="0" fontId="29" fillId="9" borderId="31" xfId="0" applyFont="1" applyFill="1" applyBorder="1" applyAlignment="1">
      <alignment horizontal="center" vertical="center" wrapText="1"/>
    </xf>
    <xf numFmtId="0" fontId="29" fillId="9" borderId="32" xfId="0" applyFont="1" applyFill="1" applyBorder="1" applyAlignment="1">
      <alignment horizontal="center" vertical="center" wrapText="1"/>
    </xf>
    <xf numFmtId="0" fontId="29" fillId="9" borderId="25" xfId="0" applyFont="1" applyFill="1" applyBorder="1" applyAlignment="1">
      <alignment horizontal="center" vertical="center"/>
    </xf>
    <xf numFmtId="0" fontId="28" fillId="9" borderId="13" xfId="1" applyFont="1" applyFill="1" applyBorder="1" applyAlignment="1">
      <alignment horizontal="center" vertical="center"/>
    </xf>
    <xf numFmtId="0" fontId="28" fillId="9" borderId="11" xfId="1" applyFont="1" applyFill="1" applyBorder="1" applyAlignment="1">
      <alignment horizontal="center" vertical="center"/>
    </xf>
    <xf numFmtId="0" fontId="28" fillId="9" borderId="25" xfId="1" applyFont="1" applyFill="1" applyBorder="1" applyAlignment="1">
      <alignment horizontal="center" vertical="center"/>
    </xf>
    <xf numFmtId="0" fontId="28" fillId="9" borderId="7" xfId="1" applyFont="1" applyFill="1" applyBorder="1" applyAlignment="1">
      <alignment horizontal="center" vertical="center"/>
    </xf>
    <xf numFmtId="0" fontId="28" fillId="9" borderId="12" xfId="1" applyFont="1" applyFill="1" applyBorder="1" applyAlignment="1">
      <alignment horizontal="center" vertical="center"/>
    </xf>
    <xf numFmtId="0" fontId="28" fillId="9" borderId="8" xfId="1" applyFont="1" applyFill="1" applyBorder="1" applyAlignment="1">
      <alignment horizontal="center" vertical="center"/>
    </xf>
    <xf numFmtId="0" fontId="28" fillId="9" borderId="24" xfId="1" applyFont="1" applyFill="1" applyBorder="1" applyAlignment="1">
      <alignment horizontal="center" vertical="center"/>
    </xf>
    <xf numFmtId="0" fontId="28" fillId="9" borderId="4" xfId="1" applyFont="1" applyFill="1" applyBorder="1" applyAlignment="1">
      <alignment horizontal="center" vertical="center"/>
    </xf>
    <xf numFmtId="0" fontId="28" fillId="9" borderId="24" xfId="1" applyFont="1" applyFill="1" applyBorder="1" applyAlignment="1">
      <alignment horizontal="center" vertical="center" wrapText="1"/>
    </xf>
    <xf numFmtId="0" fontId="28" fillId="9" borderId="4" xfId="1" applyFont="1" applyFill="1" applyBorder="1" applyAlignment="1">
      <alignment horizontal="center" vertical="center" wrapText="1"/>
    </xf>
    <xf numFmtId="0" fontId="28" fillId="9" borderId="1" xfId="1" applyFont="1" applyFill="1" applyBorder="1" applyAlignment="1">
      <alignment horizontal="center" vertical="center"/>
    </xf>
    <xf numFmtId="0" fontId="28" fillId="9" borderId="43" xfId="1" applyFont="1" applyFill="1" applyBorder="1" applyAlignment="1">
      <alignment horizontal="center" vertical="center"/>
    </xf>
    <xf numFmtId="0" fontId="28" fillId="9" borderId="0" xfId="1" applyFont="1" applyFill="1" applyBorder="1" applyAlignment="1">
      <alignment horizontal="center" vertical="center"/>
    </xf>
    <xf numFmtId="0" fontId="28" fillId="9" borderId="35" xfId="1" applyFont="1" applyFill="1" applyBorder="1" applyAlignment="1">
      <alignment horizontal="center" vertical="center"/>
    </xf>
    <xf numFmtId="0" fontId="28" fillId="9" borderId="9" xfId="1" applyFont="1" applyFill="1" applyBorder="1" applyAlignment="1">
      <alignment horizontal="center" vertical="center"/>
    </xf>
    <xf numFmtId="0" fontId="28" fillId="9" borderId="5" xfId="1" applyFont="1" applyFill="1" applyBorder="1" applyAlignment="1">
      <alignment horizontal="center" vertical="center"/>
    </xf>
    <xf numFmtId="0" fontId="28" fillId="9" borderId="17" xfId="1" applyFont="1" applyFill="1" applyBorder="1" applyAlignment="1">
      <alignment horizontal="center" vertical="center"/>
    </xf>
    <xf numFmtId="0" fontId="28" fillId="9" borderId="47" xfId="1" applyFont="1" applyFill="1" applyBorder="1" applyAlignment="1">
      <alignment horizontal="center" vertical="center"/>
    </xf>
    <xf numFmtId="0" fontId="28" fillId="9" borderId="48" xfId="1" applyFont="1" applyFill="1" applyBorder="1" applyAlignment="1">
      <alignment horizontal="center" vertical="center"/>
    </xf>
    <xf numFmtId="0" fontId="28" fillId="9" borderId="20" xfId="1" applyFont="1" applyFill="1" applyBorder="1" applyAlignment="1">
      <alignment horizontal="center" vertical="center"/>
    </xf>
    <xf numFmtId="0" fontId="28" fillId="9" borderId="3" xfId="1" applyFont="1" applyFill="1" applyBorder="1" applyAlignment="1">
      <alignment horizontal="center" vertical="center" wrapText="1"/>
    </xf>
    <xf numFmtId="0" fontId="28" fillId="9" borderId="31" xfId="1" applyFont="1" applyFill="1" applyBorder="1" applyAlignment="1">
      <alignment horizontal="center" vertical="center" wrapText="1"/>
    </xf>
    <xf numFmtId="0" fontId="28" fillId="9" borderId="33" xfId="1" applyFont="1" applyFill="1" applyBorder="1" applyAlignment="1">
      <alignment horizontal="center" vertical="center" wrapText="1"/>
    </xf>
    <xf numFmtId="0" fontId="28" fillId="9" borderId="25" xfId="1"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3" fillId="0" borderId="2" xfId="0" applyFont="1" applyFill="1" applyBorder="1" applyAlignment="1">
      <alignment horizontal="left" vertical="top" wrapText="1"/>
    </xf>
    <xf numFmtId="0" fontId="3" fillId="0" borderId="4" xfId="0" applyFont="1" applyFill="1" applyBorder="1" applyAlignment="1">
      <alignment horizontal="left" vertical="top"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5" fillId="0" borderId="1" xfId="0" applyFont="1" applyBorder="1" applyAlignment="1">
      <alignment horizontal="left" vertical="center"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wrapText="1"/>
    </xf>
    <xf numFmtId="0" fontId="9" fillId="0" borderId="1" xfId="0" applyFont="1" applyBorder="1" applyAlignment="1">
      <alignment horizontal="center" wrapText="1"/>
    </xf>
    <xf numFmtId="0" fontId="9" fillId="0" borderId="1" xfId="0" applyFont="1" applyBorder="1" applyAlignment="1">
      <alignment horizontal="center" vertical="center"/>
    </xf>
    <xf numFmtId="0" fontId="9" fillId="2" borderId="1" xfId="0" applyFont="1" applyFill="1" applyBorder="1" applyAlignment="1">
      <alignment horizontal="center" vertical="center" wrapText="1"/>
    </xf>
    <xf numFmtId="0" fontId="9" fillId="4" borderId="1" xfId="0" applyFont="1" applyFill="1" applyBorder="1" applyAlignment="1">
      <alignment horizontal="center" vertical="center" wrapText="1"/>
    </xf>
  </cellXfs>
  <cellStyles count="6">
    <cellStyle name="Comma" xfId="2" builtinId="3"/>
    <cellStyle name="Currency" xfId="5" builtinId="4"/>
    <cellStyle name="Heading 4" xfId="1" builtinId="19"/>
    <cellStyle name="Hyperlink" xfId="4" builtinId="8"/>
    <cellStyle name="Normal" xfId="0" builtinId="0"/>
    <cellStyle name="Percent" xfId="3" builtinId="5"/>
  </cellStyles>
  <dxfs count="831">
    <dxf>
      <numFmt numFmtId="3" formatCode="#,##0"/>
    </dxf>
    <dxf>
      <numFmt numFmtId="3" formatCode="#,##0"/>
    </dxf>
    <dxf>
      <numFmt numFmtId="3" formatCode="#,##0"/>
    </dxf>
    <dxf>
      <font>
        <strike val="0"/>
        <outline val="0"/>
        <shadow val="0"/>
        <u val="none"/>
        <vertAlign val="baseline"/>
        <sz val="11"/>
        <color theme="6"/>
        <name val="Calibri"/>
        <scheme val="minor"/>
      </font>
      <numFmt numFmtId="0" formatCode="General"/>
    </dxf>
    <dxf>
      <numFmt numFmtId="0" formatCode="General"/>
    </dxf>
    <dxf>
      <font>
        <strike val="0"/>
        <outline val="0"/>
        <shadow val="0"/>
        <u val="none"/>
        <vertAlign val="baseline"/>
        <sz val="11"/>
        <color theme="6"/>
        <name val="Calibri"/>
        <scheme val="minor"/>
      </font>
      <numFmt numFmtId="0" formatCode="General"/>
    </dxf>
    <dxf>
      <font>
        <strike val="0"/>
        <outline val="0"/>
        <shadow val="0"/>
        <u val="none"/>
        <vertAlign val="baseline"/>
        <sz val="11"/>
        <color theme="6"/>
        <name val="Calibri"/>
        <scheme val="minor"/>
      </font>
      <numFmt numFmtId="0" formatCode="General"/>
    </dxf>
    <dxf>
      <font>
        <b val="0"/>
        <i val="0"/>
        <strike val="0"/>
        <condense val="0"/>
        <extend val="0"/>
        <outline val="0"/>
        <shadow val="0"/>
        <u val="none"/>
        <vertAlign val="baseline"/>
        <sz val="11"/>
        <color theme="6"/>
        <name val="Calibri"/>
        <scheme val="minor"/>
      </font>
      <numFmt numFmtId="0" formatCode="General"/>
    </dxf>
    <dxf>
      <font>
        <b val="0"/>
        <i val="0"/>
        <strike val="0"/>
        <condense val="0"/>
        <extend val="0"/>
        <outline val="0"/>
        <shadow val="0"/>
        <u val="none"/>
        <vertAlign val="baseline"/>
        <sz val="11"/>
        <color theme="6"/>
        <name val="Calibri"/>
        <scheme val="minor"/>
      </font>
      <numFmt numFmtId="0" formatCode="General"/>
    </dxf>
    <dxf>
      <font>
        <b val="0"/>
        <i val="0"/>
        <strike val="0"/>
        <condense val="0"/>
        <extend val="0"/>
        <outline val="0"/>
        <shadow val="0"/>
        <u val="none"/>
        <vertAlign val="baseline"/>
        <sz val="11"/>
        <color theme="6"/>
        <name val="Calibri"/>
        <scheme val="minor"/>
      </font>
      <numFmt numFmtId="0" formatCode="General"/>
    </dxf>
    <dxf>
      <font>
        <strike val="0"/>
        <outline val="0"/>
        <shadow val="0"/>
        <u val="none"/>
        <vertAlign val="baseline"/>
        <sz val="11"/>
        <color theme="6"/>
        <name val="Calibri"/>
        <scheme val="minor"/>
      </font>
      <numFmt numFmtId="0" formatCode="General"/>
    </dxf>
    <dxf>
      <font>
        <strike val="0"/>
        <outline val="0"/>
        <shadow val="0"/>
        <u val="none"/>
        <vertAlign val="baseline"/>
        <sz val="11"/>
        <color theme="6"/>
        <name val="Calibri"/>
        <scheme val="minor"/>
      </font>
      <numFmt numFmtId="0" formatCode="General"/>
    </dxf>
    <dxf>
      <numFmt numFmtId="0" formatCode="General"/>
    </dxf>
    <dxf>
      <border>
        <bottom style="thin">
          <color indexed="64"/>
        </bottom>
      </border>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bottom/>
      </border>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3" formatCode="#,##0"/>
    </dxf>
    <dxf>
      <numFmt numFmtId="3" formatCode="#,##0"/>
    </dxf>
    <dxf>
      <font>
        <strike val="0"/>
        <outline val="0"/>
        <shadow val="0"/>
        <u val="none"/>
        <vertAlign val="baseline"/>
        <sz val="11"/>
        <color theme="6"/>
        <name val="Calibri"/>
        <scheme val="minor"/>
      </font>
      <numFmt numFmtId="1" formatCode="0"/>
    </dxf>
    <dxf>
      <font>
        <strike val="0"/>
        <outline val="0"/>
        <shadow val="0"/>
        <u val="none"/>
        <vertAlign val="baseline"/>
        <sz val="11"/>
        <color theme="6"/>
        <name val="Calibri"/>
        <scheme val="minor"/>
      </font>
      <numFmt numFmtId="0" formatCode="General"/>
    </dxf>
    <dxf>
      <numFmt numFmtId="0" formatCode="General"/>
    </dxf>
    <dxf>
      <font>
        <strike val="0"/>
        <outline val="0"/>
        <shadow val="0"/>
        <u val="none"/>
        <vertAlign val="baseline"/>
        <sz val="11"/>
        <color theme="6"/>
        <name val="Calibri"/>
        <scheme val="minor"/>
      </font>
      <numFmt numFmtId="0" formatCode="General"/>
    </dxf>
    <dxf>
      <font>
        <strike val="0"/>
        <outline val="0"/>
        <shadow val="0"/>
        <u val="none"/>
        <vertAlign val="baseline"/>
        <sz val="11"/>
        <color theme="6"/>
        <name val="Calibri"/>
        <scheme val="minor"/>
      </font>
      <numFmt numFmtId="0" formatCode="General"/>
    </dxf>
    <dxf>
      <font>
        <b val="0"/>
        <i val="0"/>
        <strike val="0"/>
        <condense val="0"/>
        <extend val="0"/>
        <outline val="0"/>
        <shadow val="0"/>
        <u val="none"/>
        <vertAlign val="baseline"/>
        <sz val="11"/>
        <color theme="6"/>
        <name val="Calibri"/>
        <scheme val="minor"/>
      </font>
      <numFmt numFmtId="0" formatCode="General"/>
    </dxf>
    <dxf>
      <font>
        <b val="0"/>
        <i val="0"/>
        <strike val="0"/>
        <condense val="0"/>
        <extend val="0"/>
        <outline val="0"/>
        <shadow val="0"/>
        <u val="none"/>
        <vertAlign val="baseline"/>
        <sz val="11"/>
        <color theme="6"/>
        <name val="Calibri"/>
        <scheme val="minor"/>
      </font>
      <numFmt numFmtId="0" formatCode="General"/>
    </dxf>
    <dxf>
      <font>
        <b val="0"/>
        <i val="0"/>
        <strike val="0"/>
        <condense val="0"/>
        <extend val="0"/>
        <outline val="0"/>
        <shadow val="0"/>
        <u val="none"/>
        <vertAlign val="baseline"/>
        <sz val="11"/>
        <color theme="6"/>
        <name val="Calibri"/>
        <scheme val="minor"/>
      </font>
      <numFmt numFmtId="0" formatCode="General"/>
    </dxf>
    <dxf>
      <font>
        <strike val="0"/>
        <outline val="0"/>
        <shadow val="0"/>
        <u val="none"/>
        <vertAlign val="baseline"/>
        <sz val="11"/>
        <color theme="6"/>
        <name val="Calibri"/>
        <scheme val="minor"/>
      </font>
      <numFmt numFmtId="0" formatCode="General"/>
    </dxf>
    <dxf>
      <font>
        <strike val="0"/>
        <outline val="0"/>
        <shadow val="0"/>
        <u val="none"/>
        <vertAlign val="baseline"/>
        <sz val="11"/>
        <color theme="6"/>
        <name val="Calibri"/>
        <scheme val="minor"/>
      </font>
      <numFmt numFmtId="0" formatCode="General"/>
    </dxf>
    <dxf>
      <numFmt numFmtId="0" formatCode="General"/>
    </dxf>
    <dxf>
      <border>
        <bottom style="thin">
          <color indexed="64"/>
        </bottom>
      </border>
    </dxf>
    <dxf>
      <numFmt numFmtId="0" formatCode="General"/>
      <alignment horizontal="center" vertical="center" textRotation="0" wrapText="1" indent="0" justifyLastLine="0" shrinkToFit="0" readingOrder="0"/>
      <border diagonalUp="0" diagonalDown="0" outline="0">
        <left style="thin">
          <color indexed="64"/>
        </left>
        <right style="thin">
          <color indexed="64"/>
        </right>
        <top/>
        <bottom/>
      </border>
    </dxf>
    <dxf>
      <numFmt numFmtId="164" formatCode="0.0%"/>
    </dxf>
    <dxf>
      <font>
        <b val="0"/>
        <i val="0"/>
        <strike val="0"/>
        <condense val="0"/>
        <extend val="0"/>
        <outline val="0"/>
        <shadow val="0"/>
        <u val="none"/>
        <vertAlign val="baseline"/>
        <sz val="11"/>
        <color auto="1"/>
        <name val="Calibri"/>
        <scheme val="minor"/>
      </font>
      <numFmt numFmtId="13" formatCode="0%"/>
      <fill>
        <patternFill patternType="none">
          <fgColor indexed="64"/>
          <bgColor indexed="65"/>
        </patternFill>
      </fill>
      <alignment horizontal="right" vertical="center" textRotation="0" wrapText="0" indent="0" justifyLastLine="0" shrinkToFit="0" readingOrder="0"/>
      <border diagonalUp="0" diagonalDown="0" outline="0">
        <left/>
        <right style="thin">
          <color theme="3"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6"/>
        <name val="Calibri"/>
        <scheme val="minor"/>
      </font>
      <numFmt numFmtId="0" formatCode="Genera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6"/>
        <name val="Calibri"/>
        <scheme val="minor"/>
      </font>
      <numFmt numFmtId="0" formatCode="Genera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6"/>
        <name val="Calibri"/>
        <scheme val="minor"/>
      </font>
      <numFmt numFmtId="0" formatCode="Genera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6"/>
        <name val="Calibri"/>
        <scheme val="minor"/>
      </font>
      <numFmt numFmtId="0" formatCode="Genera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6"/>
        <name val="Calibri"/>
        <scheme val="minor"/>
      </font>
      <numFmt numFmtId="0" formatCode="Genera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6"/>
        <name val="Calibri"/>
        <scheme val="minor"/>
      </font>
      <numFmt numFmtId="0" formatCode="General"/>
      <fill>
        <patternFill patternType="solid">
          <fgColor theme="4" tint="0.79998168889431442"/>
          <bgColor theme="4" tint="0.79998168889431442"/>
        </patternFill>
      </fill>
      <border diagonalUp="0" diagonalDown="0">
        <left/>
        <right/>
        <top/>
        <bottom style="thin">
          <color theme="4" tint="0.39997558519241921"/>
        </bottom>
        <vertical/>
        <horizontal/>
      </border>
    </dxf>
    <dxf>
      <font>
        <b val="0"/>
        <i val="0"/>
        <strike val="0"/>
        <condense val="0"/>
        <extend val="0"/>
        <outline val="0"/>
        <shadow val="0"/>
        <u val="none"/>
        <vertAlign val="baseline"/>
        <sz val="11"/>
        <color theme="6"/>
        <name val="Calibri"/>
        <scheme val="minor"/>
      </font>
      <numFmt numFmtId="0" formatCode="General"/>
      <fill>
        <patternFill patternType="solid">
          <fgColor theme="4" tint="0.79998168889431442"/>
          <bgColor theme="4" tint="0.79998168889431442"/>
        </patternFill>
      </fill>
      <border diagonalUp="0" diagonalDown="0">
        <left/>
        <right/>
        <top/>
        <bottom style="thin">
          <color theme="4" tint="0.39997558519241921"/>
        </bottom>
        <vertical/>
        <horizontal/>
      </border>
    </dxf>
    <dxf>
      <font>
        <b val="0"/>
        <i val="0"/>
        <strike val="0"/>
        <condense val="0"/>
        <extend val="0"/>
        <outline val="0"/>
        <shadow val="0"/>
        <u val="none"/>
        <vertAlign val="baseline"/>
        <sz val="11"/>
        <color theme="6"/>
        <name val="Calibri"/>
        <scheme val="minor"/>
      </font>
      <numFmt numFmtId="0" formatCode="General"/>
      <fill>
        <patternFill patternType="solid">
          <fgColor theme="4" tint="0.79998168889431442"/>
          <bgColor theme="4" tint="0.79998168889431442"/>
        </patternFill>
      </fill>
      <border diagonalUp="0" diagonalDown="0">
        <left/>
        <right/>
        <top/>
        <bottom style="thin">
          <color theme="4" tint="0.39997558519241921"/>
        </bottom>
        <vertical/>
        <horizontal/>
      </border>
    </dxf>
    <dxf>
      <font>
        <b val="0"/>
        <i val="0"/>
        <strike val="0"/>
        <condense val="0"/>
        <extend val="0"/>
        <outline val="0"/>
        <shadow val="0"/>
        <u val="none"/>
        <vertAlign val="baseline"/>
        <sz val="11"/>
        <color theme="6"/>
        <name val="Calibri"/>
        <scheme val="minor"/>
      </font>
      <numFmt numFmtId="0" formatCode="General"/>
      <fill>
        <patternFill patternType="solid">
          <fgColor theme="4" tint="0.79998168889431442"/>
          <bgColor theme="4" tint="0.79998168889431442"/>
        </patternFill>
      </fill>
      <border diagonalUp="0" diagonalDown="0">
        <left/>
        <right/>
        <top/>
        <bottom style="thin">
          <color theme="4" tint="0.39997558519241921"/>
        </bottom>
        <vertical/>
        <horizontal/>
      </border>
    </dxf>
    <dxf>
      <font>
        <b val="0"/>
        <i val="0"/>
        <strike val="0"/>
        <condense val="0"/>
        <extend val="0"/>
        <outline val="0"/>
        <shadow val="0"/>
        <u val="none"/>
        <vertAlign val="baseline"/>
        <sz val="11"/>
        <color auto="1"/>
        <name val="Calibri"/>
        <scheme val="minor"/>
      </font>
      <numFmt numFmtId="0" formatCode="General"/>
      <border diagonalUp="0" diagonalDown="0">
        <left style="thin">
          <color theme="3" tint="0.39997558519241921"/>
        </left>
        <right/>
        <top style="thin">
          <color theme="4" tint="0.39997558519241921"/>
        </top>
        <bottom style="thin">
          <color theme="4" tint="0.39997558519241921"/>
        </bottom>
        <vertical/>
        <horizontal/>
      </border>
    </dxf>
    <dxf>
      <border outline="0">
        <top style="thin">
          <color indexed="64"/>
        </top>
      </border>
    </dxf>
    <dxf>
      <font>
        <b val="0"/>
        <i val="0"/>
        <strike val="0"/>
        <condense val="0"/>
        <extend val="0"/>
        <outline val="0"/>
        <shadow val="0"/>
        <u val="none"/>
        <vertAlign val="baseline"/>
        <sz val="11"/>
        <color theme="6"/>
        <name val="Calibri"/>
        <scheme val="minor"/>
      </font>
    </dxf>
    <dxf>
      <border outline="0">
        <bottom style="thin">
          <color indexed="64"/>
        </bottom>
      </border>
    </dxf>
    <dxf>
      <font>
        <b/>
        <i val="0"/>
        <strike val="0"/>
        <condense val="0"/>
        <extend val="0"/>
        <outline val="0"/>
        <shadow val="0"/>
        <u val="none"/>
        <vertAlign val="baseline"/>
        <sz val="11"/>
        <color theme="0"/>
        <name val="Calibri"/>
        <scheme val="minor"/>
      </font>
      <numFmt numFmtId="0" formatCode="General"/>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3" formatCode="#,##0"/>
    </dxf>
    <dxf>
      <numFmt numFmtId="3" formatCode="#,##0"/>
    </dxf>
    <dxf>
      <numFmt numFmtId="3" formatCode="#,##0"/>
    </dxf>
    <dxf>
      <font>
        <strike val="0"/>
        <outline val="0"/>
        <shadow val="0"/>
        <u val="none"/>
        <vertAlign val="baseline"/>
        <sz val="11"/>
        <color theme="6"/>
        <name val="Calibri"/>
        <scheme val="minor"/>
      </font>
      <numFmt numFmtId="1" formatCode="0"/>
    </dxf>
    <dxf>
      <font>
        <strike val="0"/>
        <outline val="0"/>
        <shadow val="0"/>
        <u val="none"/>
        <vertAlign val="baseline"/>
        <sz val="11"/>
        <color theme="6"/>
        <name val="Calibri"/>
        <scheme val="minor"/>
      </font>
      <numFmt numFmtId="0" formatCode="General"/>
    </dxf>
    <dxf>
      <numFmt numFmtId="0" formatCode="General"/>
    </dxf>
    <dxf>
      <font>
        <strike val="0"/>
        <outline val="0"/>
        <shadow val="0"/>
        <u val="none"/>
        <vertAlign val="baseline"/>
        <sz val="11"/>
        <color theme="6"/>
        <name val="Calibri"/>
        <scheme val="minor"/>
      </font>
      <numFmt numFmtId="0" formatCode="General"/>
    </dxf>
    <dxf>
      <font>
        <strike val="0"/>
        <outline val="0"/>
        <shadow val="0"/>
        <u val="none"/>
        <vertAlign val="baseline"/>
        <sz val="11"/>
        <color theme="6"/>
        <name val="Calibri"/>
        <scheme val="minor"/>
      </font>
      <numFmt numFmtId="0" formatCode="General"/>
    </dxf>
    <dxf>
      <font>
        <b val="0"/>
        <i val="0"/>
        <strike val="0"/>
        <condense val="0"/>
        <extend val="0"/>
        <outline val="0"/>
        <shadow val="0"/>
        <u val="none"/>
        <vertAlign val="baseline"/>
        <sz val="11"/>
        <color theme="6"/>
        <name val="Calibri"/>
        <scheme val="minor"/>
      </font>
      <numFmt numFmtId="166" formatCode="mm/dd/yy;@"/>
    </dxf>
    <dxf>
      <font>
        <b val="0"/>
        <i val="0"/>
        <strike val="0"/>
        <condense val="0"/>
        <extend val="0"/>
        <outline val="0"/>
        <shadow val="0"/>
        <u val="none"/>
        <vertAlign val="baseline"/>
        <sz val="11"/>
        <color theme="6"/>
        <name val="Calibri"/>
        <scheme val="minor"/>
      </font>
      <numFmt numFmtId="0" formatCode="General"/>
    </dxf>
    <dxf>
      <font>
        <b val="0"/>
        <i val="0"/>
        <strike val="0"/>
        <condense val="0"/>
        <extend val="0"/>
        <outline val="0"/>
        <shadow val="0"/>
        <u val="none"/>
        <vertAlign val="baseline"/>
        <sz val="11"/>
        <color theme="6"/>
        <name val="Calibri"/>
        <scheme val="minor"/>
      </font>
      <numFmt numFmtId="0" formatCode="General"/>
    </dxf>
    <dxf>
      <font>
        <strike val="0"/>
        <outline val="0"/>
        <shadow val="0"/>
        <u val="none"/>
        <vertAlign val="baseline"/>
        <sz val="11"/>
        <color theme="6"/>
        <name val="Calibri"/>
        <scheme val="minor"/>
      </font>
      <numFmt numFmtId="0" formatCode="General"/>
    </dxf>
    <dxf>
      <font>
        <strike val="0"/>
        <outline val="0"/>
        <shadow val="0"/>
        <u val="none"/>
        <vertAlign val="baseline"/>
        <sz val="11"/>
        <color theme="6"/>
        <name val="Calibri"/>
        <scheme val="minor"/>
      </font>
      <numFmt numFmtId="0" formatCode="General"/>
    </dxf>
    <dxf>
      <numFmt numFmtId="0" formatCode="General"/>
    </dxf>
    <dxf>
      <numFmt numFmtId="0" formatCode="General"/>
      <alignment horizontal="center" vertical="center" textRotation="0" wrapText="1" indent="0" justifyLastLine="0" shrinkToFit="0" readingOrder="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numFmt numFmtId="13" formatCode="0%"/>
    </dxf>
    <dxf>
      <fill>
        <patternFill>
          <bgColor theme="0" tint="-0.49998474074526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patternType="lightDown">
          <bgColor theme="0" tint="-0.34998626667073579"/>
        </patternFill>
      </fill>
    </dxf>
    <dxf>
      <fill>
        <patternFill patternType="lightDown">
          <bgColor theme="0" tint="-0.34998626667073579"/>
        </patternFill>
      </fill>
    </dxf>
    <dxf>
      <fill>
        <patternFill patternType="lightDown">
          <bgColor theme="0" tint="-0.34998626667073579"/>
        </patternFill>
      </fill>
    </dxf>
    <dxf>
      <fill>
        <patternFill patternType="lightDown">
          <bgColor theme="0" tint="-0.34998626667073579"/>
        </patternFill>
      </fill>
    </dxf>
    <dxf>
      <numFmt numFmtId="13" formatCode="0%"/>
    </dxf>
    <dxf>
      <fill>
        <patternFill>
          <bgColor theme="0" tint="-0.499984740745262"/>
        </patternFill>
      </fill>
    </dxf>
    <dxf>
      <numFmt numFmtId="164" formatCode="0.0%"/>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bgColor theme="0" tint="-0.499984740745262"/>
        </patternFill>
      </fill>
    </dxf>
    <dxf>
      <fill>
        <patternFill>
          <bgColor theme="0" tint="-0.499984740745262"/>
        </patternFill>
      </fill>
    </dxf>
    <dxf>
      <numFmt numFmtId="13" formatCode="0%"/>
    </dxf>
    <dxf>
      <fill>
        <patternFill>
          <bgColor theme="0" tint="-0.499984740745262"/>
        </patternFill>
      </fill>
    </dxf>
    <dxf>
      <fill>
        <patternFill patternType="lightDown">
          <bgColor theme="0" tint="-0.34998626667073579"/>
        </patternFill>
      </fill>
    </dxf>
    <dxf>
      <numFmt numFmtId="164" formatCode="0.0%"/>
    </dxf>
    <dxf>
      <fill>
        <patternFill patternType="lightDown">
          <bgColor theme="0" tint="-0.34998626667073579"/>
        </patternFill>
      </fill>
    </dxf>
    <dxf>
      <fill>
        <patternFill patternType="lightDown">
          <bgColor theme="0" tint="-0.34998626667073579"/>
        </patternFill>
      </fill>
    </dxf>
    <dxf>
      <fill>
        <patternFill patternType="lightDown">
          <bgColor theme="0" tint="-0.34998626667073579"/>
        </patternFill>
      </fill>
    </dxf>
    <dxf>
      <numFmt numFmtId="164" formatCode="0.0%"/>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bgColor theme="4" tint="0.79998168889431442"/>
        </patternFill>
      </fill>
    </dxf>
    <dxf>
      <fill>
        <patternFill>
          <bgColor rgb="FFFFFF00"/>
        </patternFill>
      </fill>
    </dxf>
    <dxf>
      <fill>
        <patternFill>
          <bgColor theme="5" tint="0.79998168889431442"/>
        </patternFill>
      </fill>
    </dxf>
    <dxf>
      <fill>
        <patternFill>
          <bgColor rgb="FFFFFF00"/>
        </patternFill>
      </fill>
    </dxf>
    <dxf>
      <numFmt numFmtId="3" formatCode="#,##0"/>
    </dxf>
    <dxf>
      <fill>
        <patternFill>
          <bgColor theme="0" tint="-0.499984740745262"/>
        </patternFill>
      </fill>
    </dxf>
    <dxf>
      <numFmt numFmtId="3" formatCode="#,##0"/>
    </dxf>
    <dxf>
      <numFmt numFmtId="3" formatCode="#,##0"/>
    </dxf>
    <dxf>
      <fill>
        <patternFill>
          <bgColor theme="0" tint="-0.499984740745262"/>
        </patternFill>
      </fill>
    </dxf>
    <dxf>
      <numFmt numFmtId="3" formatCode="#,##0"/>
    </dxf>
    <dxf>
      <fill>
        <patternFill>
          <bgColor theme="0" tint="-0.499984740745262"/>
        </patternFill>
      </fill>
    </dxf>
    <dxf>
      <numFmt numFmtId="3" formatCode="#,##0"/>
    </dxf>
    <dxf>
      <numFmt numFmtId="3" formatCode="#,##0"/>
    </dxf>
    <dxf>
      <numFmt numFmtId="13" formatCode="0%"/>
    </dxf>
    <dxf>
      <fill>
        <patternFill>
          <bgColor theme="0" tint="-0.34998626667073579"/>
        </patternFill>
      </fill>
    </dxf>
    <dxf>
      <numFmt numFmtId="13" formatCode="0%"/>
    </dxf>
    <dxf>
      <fill>
        <patternFill>
          <bgColor theme="0" tint="-0.34998626667073579"/>
        </patternFill>
      </fill>
    </dxf>
    <dxf>
      <numFmt numFmtId="13" formatCode="0%"/>
    </dxf>
    <dxf>
      <fill>
        <patternFill>
          <bgColor theme="0" tint="-0.34998626667073579"/>
        </patternFill>
      </fill>
    </dxf>
    <dxf>
      <numFmt numFmtId="13" formatCode="0%"/>
    </dxf>
    <dxf>
      <fill>
        <patternFill>
          <bgColor theme="0" tint="-0.34998626667073579"/>
        </patternFill>
      </fill>
    </dxf>
    <dxf>
      <numFmt numFmtId="13" formatCode="0%"/>
    </dxf>
    <dxf>
      <fill>
        <patternFill>
          <bgColor theme="0" tint="-0.34998626667073579"/>
        </patternFill>
      </fill>
    </dxf>
    <dxf>
      <numFmt numFmtId="13" formatCode="0%"/>
    </dxf>
    <dxf>
      <fill>
        <patternFill>
          <bgColor theme="0" tint="-0.34998626667073579"/>
        </patternFill>
      </fill>
    </dxf>
    <dxf>
      <numFmt numFmtId="13" formatCode="0%"/>
    </dxf>
    <dxf>
      <fill>
        <patternFill>
          <bgColor theme="0" tint="-0.34998626667073579"/>
        </patternFill>
      </fill>
    </dxf>
    <dxf>
      <numFmt numFmtId="13" formatCode="0%"/>
    </dxf>
    <dxf>
      <fill>
        <patternFill>
          <bgColor theme="0" tint="-0.34998626667073579"/>
        </patternFill>
      </fill>
    </dxf>
    <dxf>
      <numFmt numFmtId="3" formatCode="#,##0"/>
    </dxf>
    <dxf>
      <fill>
        <patternFill>
          <bgColor theme="0" tint="-0.499984740745262"/>
        </patternFill>
      </fill>
    </dxf>
    <dxf>
      <numFmt numFmtId="3" formatCode="#,##0"/>
    </dxf>
    <dxf>
      <fill>
        <patternFill>
          <bgColor theme="0" tint="-0.499984740745262"/>
        </patternFill>
      </fill>
    </dxf>
    <dxf>
      <numFmt numFmtId="3" formatCode="#,##0"/>
    </dxf>
    <dxf>
      <fill>
        <patternFill>
          <bgColor theme="0" tint="-0.499984740745262"/>
        </patternFill>
      </fill>
    </dxf>
    <dxf>
      <numFmt numFmtId="3" formatCode="#,##0"/>
    </dxf>
    <dxf>
      <fill>
        <patternFill>
          <bgColor theme="0" tint="-0.499984740745262"/>
        </patternFill>
      </fill>
    </dxf>
    <dxf>
      <numFmt numFmtId="3" formatCode="#,##0"/>
    </dxf>
    <dxf>
      <fill>
        <patternFill>
          <bgColor theme="0" tint="-0.499984740745262"/>
        </patternFill>
      </fill>
    </dxf>
    <dxf>
      <numFmt numFmtId="3" formatCode="#,##0"/>
    </dxf>
    <dxf>
      <fill>
        <patternFill>
          <bgColor theme="0" tint="-0.499984740745262"/>
        </patternFill>
      </fill>
    </dxf>
    <dxf>
      <fill>
        <patternFill>
          <bgColor theme="0" tint="-0.499984740745262"/>
        </patternFill>
      </fill>
    </dxf>
    <dxf>
      <numFmt numFmtId="3" formatCode="#,##0"/>
    </dxf>
    <dxf>
      <numFmt numFmtId="3" formatCode="#,##0"/>
    </dxf>
    <dxf>
      <fill>
        <patternFill>
          <bgColor theme="0" tint="-0.499984740745262"/>
        </patternFill>
      </fill>
    </dxf>
    <dxf>
      <numFmt numFmtId="3" formatCode="#,##0"/>
    </dxf>
    <dxf>
      <fill>
        <patternFill>
          <bgColor theme="0" tint="-0.499984740745262"/>
        </patternFill>
      </fill>
    </dxf>
    <dxf>
      <fill>
        <patternFill>
          <bgColor theme="0" tint="-0.499984740745262"/>
        </patternFill>
      </fill>
    </dxf>
    <dxf>
      <numFmt numFmtId="13" formatCode="0%"/>
    </dxf>
    <dxf>
      <numFmt numFmtId="13" formatCode="0%"/>
    </dxf>
    <dxf>
      <numFmt numFmtId="13" formatCode="0%"/>
    </dxf>
    <dxf>
      <numFmt numFmtId="13" formatCode="0%"/>
    </dxf>
    <dxf>
      <fill>
        <patternFill>
          <bgColor theme="0" tint="-0.34998626667073579"/>
        </patternFill>
      </fill>
    </dxf>
    <dxf>
      <numFmt numFmtId="13" formatCode="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numFmt numFmtId="164" formatCode="0.0%"/>
    </dxf>
    <dxf>
      <fill>
        <patternFill>
          <bgColor theme="0" tint="-0.34998626667073579"/>
        </patternFill>
      </fill>
    </dxf>
    <dxf>
      <fill>
        <patternFill>
          <bgColor theme="0" tint="-0.34998626667073579"/>
        </patternFill>
      </fill>
    </dxf>
    <dxf>
      <fill>
        <patternFill patternType="lightDown">
          <bgColor theme="0" tint="-0.24994659260841701"/>
        </patternFill>
      </fill>
    </dxf>
    <dxf>
      <numFmt numFmtId="3" formatCode="#,##0"/>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bgColor theme="0" tint="-0.34998626667073579"/>
        </patternFill>
      </fill>
    </dxf>
    <dxf>
      <fill>
        <patternFill patternType="lightDown">
          <bgColor theme="0" tint="-0.24994659260841701"/>
        </patternFill>
      </fill>
    </dxf>
    <dxf>
      <numFmt numFmtId="164" formatCode="0.0%"/>
    </dxf>
    <dxf>
      <numFmt numFmtId="164" formatCode="0.0%"/>
    </dxf>
    <dxf>
      <fill>
        <patternFill>
          <bgColor theme="0" tint="-0.34998626667073579"/>
        </patternFill>
      </fill>
    </dxf>
    <dxf>
      <fill>
        <patternFill>
          <bgColor theme="0" tint="-0.34998626667073579"/>
        </patternFill>
      </fill>
    </dxf>
    <dxf>
      <fill>
        <patternFill patternType="lightDown">
          <bgColor theme="0" tint="-0.24994659260841701"/>
        </patternFill>
      </fill>
    </dxf>
    <dxf>
      <numFmt numFmtId="3" formatCode="#,##0"/>
    </dxf>
    <dxf>
      <numFmt numFmtId="3" formatCode="#,##0"/>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164" formatCode="0.0%"/>
    </dxf>
    <dxf>
      <numFmt numFmtId="164" formatCode="0.0%"/>
    </dxf>
    <dxf>
      <fill>
        <patternFill>
          <bgColor theme="0" tint="-0.34998626667073579"/>
        </patternFill>
      </fill>
    </dxf>
    <dxf>
      <fill>
        <patternFill patternType="lightDown">
          <bgColor theme="0" tint="-0.24994659260841701"/>
        </patternFill>
      </fill>
    </dxf>
    <dxf>
      <numFmt numFmtId="3" formatCode="#,##0"/>
    </dxf>
    <dxf>
      <numFmt numFmtId="3" formatCode="#,##0"/>
    </dxf>
    <dxf>
      <fill>
        <patternFill>
          <bgColor theme="0" tint="-0.34998626667073579"/>
        </patternFill>
      </fill>
    </dxf>
    <dxf>
      <fill>
        <patternFill>
          <bgColor theme="4" tint="0.79998168889431442"/>
        </patternFill>
      </fill>
    </dxf>
    <dxf>
      <fill>
        <patternFill>
          <bgColor theme="5" tint="0.79998168889431442"/>
        </patternFill>
      </fill>
    </dxf>
    <dxf>
      <fill>
        <patternFill>
          <bgColor rgb="FFFFFF00"/>
        </patternFill>
      </fill>
    </dxf>
    <dxf>
      <numFmt numFmtId="3" formatCode="#,##0"/>
    </dxf>
    <dxf>
      <fill>
        <patternFill>
          <bgColor theme="0" tint="-0.34998626667073579"/>
        </patternFill>
      </fill>
    </dxf>
    <dxf>
      <numFmt numFmtId="164" formatCode="0.0%"/>
    </dxf>
    <dxf>
      <fill>
        <patternFill>
          <bgColor theme="0" tint="-0.34998626667073579"/>
        </patternFill>
      </fill>
    </dxf>
    <dxf>
      <numFmt numFmtId="13" formatCode="0%"/>
    </dxf>
    <dxf>
      <fill>
        <patternFill>
          <bgColor theme="0" tint="-0.34998626667073579"/>
        </patternFill>
      </fill>
    </dxf>
    <dxf>
      <numFmt numFmtId="13" formatCode="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numFmt numFmtId="3" formatCode="#,##0"/>
    </dxf>
    <dxf>
      <fill>
        <patternFill>
          <bgColor theme="0" tint="-0.34998626667073579"/>
        </patternFill>
      </fill>
    </dxf>
    <dxf>
      <fill>
        <patternFill patternType="lightDown">
          <bgColor theme="0" tint="-0.24994659260841701"/>
        </patternFill>
      </fill>
    </dxf>
    <dxf>
      <numFmt numFmtId="164" formatCode="0.0%"/>
    </dxf>
    <dxf>
      <numFmt numFmtId="164" formatCode="0.0%"/>
    </dxf>
    <dxf>
      <fill>
        <patternFill>
          <bgColor theme="0" tint="-0.34998626667073579"/>
        </patternFill>
      </fill>
    </dxf>
    <dxf>
      <numFmt numFmtId="13" formatCode="0%"/>
    </dxf>
    <dxf>
      <fill>
        <patternFill>
          <bgColor theme="0" tint="-0.34998626667073579"/>
        </patternFill>
      </fill>
    </dxf>
    <dxf>
      <numFmt numFmtId="13" formatCode="0%"/>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bgColor theme="0" tint="-0.34998626667073579"/>
        </patternFill>
      </fill>
    </dxf>
    <dxf>
      <fill>
        <patternFill patternType="lightDown">
          <bgColor theme="0" tint="-0.24994659260841701"/>
        </patternFill>
      </fill>
    </dxf>
    <dxf>
      <numFmt numFmtId="164" formatCode="0.0%"/>
    </dxf>
    <dxf>
      <numFmt numFmtId="164" formatCode="0.0%"/>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164" formatCode="0.0%"/>
    </dxf>
    <dxf>
      <numFmt numFmtId="164" formatCode="0.0%"/>
    </dxf>
    <dxf>
      <fill>
        <patternFill>
          <bgColor theme="0" tint="-0.34998626667073579"/>
        </patternFill>
      </fill>
    </dxf>
    <dxf>
      <numFmt numFmtId="13" formatCode="0%"/>
    </dxf>
    <dxf>
      <fill>
        <patternFill>
          <bgColor theme="0" tint="-0.34998626667073579"/>
        </patternFill>
      </fill>
    </dxf>
    <dxf>
      <numFmt numFmtId="13" formatCode="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numFmt numFmtId="3" formatCode="#,##0"/>
    </dxf>
    <dxf>
      <fill>
        <patternFill>
          <bgColor theme="0" tint="-0.34998626667073579"/>
        </patternFill>
      </fill>
    </dxf>
    <dxf>
      <fill>
        <patternFill patternType="lightDown">
          <bgColor theme="0" tint="-0.24994659260841701"/>
        </patternFill>
      </fill>
    </dxf>
    <dxf>
      <numFmt numFmtId="164" formatCode="0.0%"/>
    </dxf>
    <dxf>
      <numFmt numFmtId="164" formatCode="0.0%"/>
    </dxf>
    <dxf>
      <fill>
        <patternFill>
          <bgColor theme="0" tint="-0.34998626667073579"/>
        </patternFill>
      </fill>
    </dxf>
    <dxf>
      <fill>
        <patternFill>
          <bgColor theme="0" tint="-0.34998626667073579"/>
        </patternFill>
      </fill>
    </dxf>
    <dxf>
      <numFmt numFmtId="13" formatCode="0%"/>
    </dxf>
    <dxf>
      <fill>
        <patternFill>
          <bgColor theme="0" tint="-0.34998626667073579"/>
        </patternFill>
      </fill>
    </dxf>
    <dxf>
      <numFmt numFmtId="13" formatCode="0%"/>
    </dxf>
    <dxf>
      <fill>
        <patternFill>
          <bgColor theme="0" tint="-0.34998626667073579"/>
        </patternFill>
      </fill>
    </dxf>
    <dxf>
      <fill>
        <patternFill>
          <bgColor theme="0" tint="-0.34998626667073579"/>
        </patternFill>
      </fill>
    </dxf>
    <dxf>
      <fill>
        <patternFill>
          <bgColor theme="0" tint="-0.34998626667073579"/>
        </patternFill>
      </fill>
    </dxf>
    <dxf>
      <fill>
        <patternFill patternType="lightDown">
          <bgColor theme="0" tint="-0.24994659260841701"/>
        </patternFill>
      </fill>
    </dxf>
    <dxf>
      <numFmt numFmtId="3" formatCode="#,##0"/>
    </dxf>
    <dxf>
      <numFmt numFmtId="3" formatCode="#,##0"/>
    </dxf>
    <dxf>
      <numFmt numFmtId="3" formatCode="#,##0"/>
    </dxf>
    <dxf>
      <fill>
        <patternFill patternType="lightDown">
          <bgColor theme="0" tint="-0.24994659260841701"/>
        </patternFill>
      </fill>
    </dxf>
    <dxf>
      <numFmt numFmtId="3" formatCode="#,##0"/>
    </dxf>
    <dxf>
      <numFmt numFmtId="3" formatCode="#,##0"/>
    </dxf>
    <dxf>
      <numFmt numFmtId="3" formatCode="#,##0"/>
    </dxf>
    <dxf>
      <numFmt numFmtId="13" formatCode="0%"/>
    </dxf>
    <dxf>
      <numFmt numFmtId="13" formatCode="0%"/>
    </dxf>
    <dxf>
      <numFmt numFmtId="13" formatCode="0%"/>
    </dxf>
    <dxf>
      <numFmt numFmtId="13" formatCode="0%"/>
    </dxf>
    <dxf>
      <fill>
        <patternFill>
          <bgColor rgb="FFFFFF00"/>
        </patternFill>
      </fill>
    </dxf>
    <dxf>
      <fill>
        <patternFill>
          <bgColor theme="0" tint="-0.499984740745262"/>
        </patternFill>
      </fill>
    </dxf>
    <dxf>
      <fill>
        <patternFill>
          <bgColor theme="0"/>
        </patternFill>
      </fill>
    </dxf>
    <dxf>
      <fill>
        <patternFill>
          <bgColor rgb="FFFFFF00"/>
        </patternFill>
      </fill>
    </dxf>
    <dxf>
      <fill>
        <patternFill>
          <bgColor theme="0" tint="-0.499984740745262"/>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numFmt numFmtId="3" formatCode="#,##0"/>
    </dxf>
    <dxf>
      <numFmt numFmtId="3" formatCode="#,##0"/>
    </dxf>
    <dxf>
      <numFmt numFmtId="3" formatCode="#,##0"/>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fill>
        <patternFill>
          <bgColor theme="0" tint="-0.34998626667073579"/>
        </patternFill>
      </fill>
    </dxf>
    <dxf>
      <fill>
        <patternFill patternType="lightDown">
          <bgColor theme="0" tint="-0.24994659260841701"/>
        </patternFill>
      </fill>
    </dxf>
    <dxf>
      <fill>
        <patternFill>
          <bgColor rgb="FFFFFF00"/>
        </patternFill>
      </fill>
    </dxf>
    <dxf>
      <fill>
        <patternFill>
          <bgColor theme="5" tint="0.79998168889431442"/>
        </patternFill>
      </fill>
    </dxf>
    <dxf>
      <fill>
        <patternFill>
          <bgColor theme="4" tint="0.79998168889431442"/>
        </patternFill>
      </fill>
    </dxf>
    <dxf>
      <numFmt numFmtId="13" formatCode="0%"/>
    </dxf>
    <dxf>
      <fill>
        <patternFill>
          <bgColor theme="0" tint="-0.34998626667073579"/>
        </patternFill>
      </fill>
    </dxf>
    <dxf>
      <numFmt numFmtId="13" formatCode="0%"/>
    </dxf>
    <dxf>
      <fill>
        <patternFill>
          <bgColor theme="0" tint="-0.34998626667073579"/>
        </patternFill>
      </fill>
    </dxf>
    <dxf>
      <fill>
        <patternFill>
          <bgColor theme="0" tint="-0.34998626667073579"/>
        </patternFill>
      </fill>
    </dxf>
    <dxf>
      <numFmt numFmtId="3" formatCode="#,##0"/>
    </dxf>
    <dxf>
      <fill>
        <patternFill>
          <bgColor theme="0" tint="-0.34998626667073579"/>
        </patternFill>
      </fill>
    </dxf>
    <dxf>
      <numFmt numFmtId="164" formatCode="0.0%"/>
    </dxf>
    <dxf>
      <fill>
        <patternFill>
          <bgColor theme="0" tint="-0.34998626667073579"/>
        </patternFill>
      </fill>
    </dxf>
    <dxf>
      <numFmt numFmtId="3" formatCode="#,##0"/>
    </dxf>
    <dxf>
      <fill>
        <patternFill>
          <bgColor theme="0" tint="-0.34998626667073579"/>
        </patternFill>
      </fill>
    </dxf>
    <dxf>
      <numFmt numFmtId="164" formatCode="0.0%"/>
    </dxf>
    <dxf>
      <fill>
        <patternFill>
          <bgColor theme="0" tint="-0.34998626667073579"/>
        </patternFill>
      </fill>
    </dxf>
    <dxf>
      <numFmt numFmtId="3" formatCode="#,##0"/>
    </dxf>
    <dxf>
      <fill>
        <patternFill>
          <bgColor theme="0" tint="-0.34998626667073579"/>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fill>
        <patternFill>
          <bgColor theme="0" tint="-0.34998626667073579"/>
        </patternFill>
      </fill>
    </dxf>
    <dxf>
      <fill>
        <patternFill patternType="lightDown">
          <bgColor theme="0" tint="-0.24994659260841701"/>
        </patternFill>
      </fill>
    </dxf>
    <dxf>
      <numFmt numFmtId="164" formatCode="0.0%"/>
    </dxf>
    <dxf>
      <fill>
        <patternFill>
          <bgColor theme="0" tint="-0.34998626667073579"/>
        </patternFill>
      </fill>
    </dxf>
    <dxf>
      <fill>
        <patternFill patternType="lightDown">
          <bgColor theme="0" tint="-0.24994659260841701"/>
        </patternFill>
      </fill>
    </dxf>
    <dxf>
      <numFmt numFmtId="3" formatCode="#,##0"/>
    </dxf>
    <dxf>
      <numFmt numFmtId="3" formatCode="#,##0"/>
    </dxf>
    <dxf>
      <numFmt numFmtId="3" formatCode="#,##0"/>
    </dxf>
    <dxf>
      <numFmt numFmtId="3" formatCode="#,##0"/>
    </dxf>
    <dxf>
      <fill>
        <patternFill patternType="lightDown">
          <bgColor theme="0" tint="-0.24994659260841701"/>
        </patternFill>
      </fill>
    </dxf>
    <dxf>
      <numFmt numFmtId="3" formatCode="#,##0"/>
    </dxf>
    <dxf>
      <fill>
        <patternFill patternType="lightDown">
          <bgColor theme="0" tint="-0.24994659260841701"/>
        </patternFill>
      </fill>
    </dxf>
    <dxf>
      <numFmt numFmtId="13" formatCode="0%"/>
    </dxf>
    <dxf>
      <numFmt numFmtId="13" formatCode="0%"/>
    </dxf>
    <dxf>
      <numFmt numFmtId="13" formatCode="0%"/>
    </dxf>
    <dxf>
      <fill>
        <patternFill patternType="lightDown">
          <bgColor theme="0" tint="-0.24994659260841701"/>
        </patternFill>
      </fill>
    </dxf>
    <dxf>
      <numFmt numFmtId="3" formatCode="#,##0"/>
    </dxf>
    <dxf>
      <numFmt numFmtId="3" formatCode="#,##0"/>
    </dxf>
    <dxf>
      <numFmt numFmtId="3" formatCode="#,##0"/>
    </dxf>
    <dxf>
      <fill>
        <patternFill>
          <bgColor theme="0" tint="-0.34998626667073579"/>
        </patternFill>
      </fill>
    </dxf>
    <dxf>
      <fill>
        <patternFill patternType="lightDown">
          <bgColor theme="0" tint="-0.24994659260841701"/>
        </patternFill>
      </fill>
    </dxf>
    <dxf>
      <fill>
        <patternFill patternType="lightDown">
          <bgColor theme="0" tint="-0.24994659260841701"/>
        </patternFill>
      </fill>
    </dxf>
    <dxf>
      <fill>
        <patternFill patternType="lightDown">
          <bgColor theme="0" tint="-0.24994659260841701"/>
        </patternFill>
      </fill>
    </dxf>
    <dxf>
      <numFmt numFmtId="13" formatCode="0%"/>
    </dxf>
    <dxf>
      <numFmt numFmtId="13" formatCode="0%"/>
    </dxf>
    <dxf>
      <numFmt numFmtId="13" formatCode="0%"/>
    </dxf>
    <dxf>
      <fill>
        <patternFill patternType="lightDown">
          <bgColor theme="0" tint="-0.24994659260841701"/>
        </patternFill>
      </fill>
    </dxf>
    <dxf>
      <numFmt numFmtId="164" formatCode="0.0%"/>
    </dxf>
    <dxf>
      <numFmt numFmtId="164" formatCode="0.0%"/>
    </dxf>
    <dxf>
      <numFmt numFmtId="13" formatCode="0%"/>
    </dxf>
    <dxf>
      <numFmt numFmtId="13" formatCode="0%"/>
    </dxf>
    <dxf>
      <numFmt numFmtId="13" formatCode="0%"/>
    </dxf>
    <dxf>
      <numFmt numFmtId="164" formatCode="0.0%"/>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1">
      <tableStyleElement type="wholeTable" dxfId="83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0</xdr:row>
          <xdr:rowOff>0</xdr:rowOff>
        </xdr:from>
        <xdr:to>
          <xdr:col>19</xdr:col>
          <xdr:colOff>400050</xdr:colOff>
          <xdr:row>42</xdr:row>
          <xdr:rowOff>127000</xdr:rowOff>
        </xdr:to>
        <xdr:sp macro="" textlink="">
          <xdr:nvSpPr>
            <xdr:cNvPr id="1025" name="Object 1" hidden="1">
              <a:extLst>
                <a:ext uri="{63B3BB69-23CF-44E3-9099-C40C66FF867C}">
                  <a14:compatExt spid="_x0000_s1025"/>
                </a:ext>
                <a:ext uri="{FF2B5EF4-FFF2-40B4-BE49-F238E27FC236}">
                  <a16:creationId xmlns:a16="http://schemas.microsoft.com/office/drawing/2014/main" xmlns=""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342900</xdr:colOff>
          <xdr:row>6</xdr:row>
          <xdr:rowOff>76200</xdr:rowOff>
        </xdr:from>
        <xdr:to>
          <xdr:col>19</xdr:col>
          <xdr:colOff>552450</xdr:colOff>
          <xdr:row>48</xdr:row>
          <xdr:rowOff>50800</xdr:rowOff>
        </xdr:to>
        <xdr:sp macro="" textlink="">
          <xdr:nvSpPr>
            <xdr:cNvPr id="3073" name="Object 1" hidden="1">
              <a:extLst>
                <a:ext uri="{63B3BB69-23CF-44E3-9099-C40C66FF867C}">
                  <a14:compatExt spid="_x0000_s3073"/>
                </a:ext>
                <a:ext uri="{FF2B5EF4-FFF2-40B4-BE49-F238E27FC236}">
                  <a16:creationId xmlns:a16="http://schemas.microsoft.com/office/drawing/2014/main" xmlns="" id="{00000000-0008-0000-0F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id="1" name="Table1" displayName="Table1" ref="B6:O2506" totalsRowShown="0" headerRowDxfId="113">
  <autoFilter ref="B6:O2506"/>
  <tableColumns count="14">
    <tableColumn id="1" name="State" dataDxfId="112"/>
    <tableColumn id="2" name="Metric Area" dataDxfId="111"/>
    <tableColumn id="3" name="Metric Title" dataDxfId="110"/>
    <tableColumn id="14" name="Metric Type" dataDxfId="109"/>
    <tableColumn id="13" name="Metric Status" dataDxfId="108"/>
    <tableColumn id="12" name="Metric Retirment Date MM/DD/YY (if applicable)" dataDxfId="107"/>
    <tableColumn id="4" name="Performance Year" dataDxfId="106"/>
    <tableColumn id="5" name="Quarter" dataDxfId="105"/>
    <tableColumn id="6" name="YearQuarter Concat" dataDxfId="104"/>
    <tableColumn id="7" name="Reporting Frequency" dataDxfId="103"/>
    <tableColumn id="8" name="Payment Category" dataDxfId="102"/>
    <tableColumn id="9" name="Numerator" dataDxfId="101">
      <calculatedColumnFormula>IF(ISNA(SUMIFS(INDEX('Model Participation Data'!$N$8:$DX$57,0,MATCH(CONCATENATE($J7,M$6),'Model Participation Data'!$N$6:$DX$6,0)),'Model Participation Data'!$B$8:$B$57,$C7,'Model Participation Data'!$C$8:$C$57,$D7)),"-",SUMIFS(INDEX('Model Participation Data'!$N$8:$DX$57,0,MATCH(CONCATENATE($J7,M$6),'Model Participation Data'!$N$6:$DX$6,0)),'Model Participation Data'!$B$8:$B$57,$C7,'Model Participation Data'!$C$8:$C$57,$D7))</calculatedColumnFormula>
    </tableColumn>
    <tableColumn id="10" name="Denominator" dataDxfId="100">
      <calculatedColumnFormula>IF(ISNA(SUMIFS(INDEX('Model Participation Data'!$N$8:$DX$57,0,MATCH(CONCATENATE($J7,N$6),'Model Participation Data'!$N$6:$DX$6,0)),'Model Participation Data'!$B$8:$B$57,$C7,'Model Participation Data'!$C$8:$C$57,$D7)),"-",SUMIFS(INDEX('Model Participation Data'!$N$8:$DX$57,0,MATCH(CONCATENATE($J7,N$6),'Model Participation Data'!$N$6:$DX$6,0)),'Model Participation Data'!$B$8:$B$57,$C7,'Model Participation Data'!$C$8:$C$57,$D7))</calculatedColumnFormula>
    </tableColumn>
    <tableColumn id="11" name="Value" dataDxfId="99" dataCellStyle="Percent">
      <calculatedColumnFormula>IF(ISNA(SUMIFS(INDEX('Model Participation Data'!$N$8:$DX$57,0,MATCH(CONCATENATE($J7,O$6),'Model Participation Data'!$N$6:$DX$6,0)),'Model Participation Data'!$B$8:$B$57,$C7,'Model Participation Data'!$C$8:$C$57,$D7)),"-",SUMIFS(INDEX('Model Participation Data'!$N$8:$DX$57,0,MATCH(CONCATENATE($J7,O$6),'Model Participation Data'!$N$6:$DX$6,0)),'Model Participation Data'!$B$8:$B$57,$C7,'Model Participation Data'!$C$8:$C$57,$D7))</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B6:M2006" totalsRowShown="0" headerRowDxfId="98" dataDxfId="96" headerRowBorderDxfId="97" tableBorderDxfId="95">
  <autoFilter ref="B6:M2006"/>
  <tableColumns count="12">
    <tableColumn id="1" name="State" dataDxfId="94"/>
    <tableColumn id="2" name="Payer Name" dataDxfId="93">
      <calculatedColumnFormula>IF(ISBLANK('Payer Participation Data'!$B$59),"-",'Payer Participation Data'!$B$59)</calculatedColumnFormula>
    </tableColumn>
    <tableColumn id="3" name="Payer Type" dataDxfId="92">
      <calculatedColumnFormula>IF(ISBLANK('Payer Participation Data'!$C$59),"-",'Payer Participation Data'!$C$59)</calculatedColumnFormula>
    </tableColumn>
    <tableColumn id="4" name="Metric Status" dataDxfId="91">
      <calculatedColumnFormula>IF(ISBLANK('Payer Participation Data'!$D$59),"-",'Payer Participation Data'!$D$59)</calculatedColumnFormula>
    </tableColumn>
    <tableColumn id="5" name="Metric Retirment Date MM/DD/YY (if applicable)" dataDxfId="90">
      <calculatedColumnFormula>IF(ISBLANK('Payer Participation Data'!$E$59),"-",'Payer Participation Data'!$E$59)</calculatedColumnFormula>
    </tableColumn>
    <tableColumn id="6" name="Payment Category (1-4)" dataDxfId="89"/>
    <tableColumn id="7" name="Performance Year" dataDxfId="88"/>
    <tableColumn id="8" name="Quarter" dataDxfId="87"/>
    <tableColumn id="9" name="YearQuarter Concat" dataDxfId="86">
      <calculatedColumnFormula>CONCATENATE(H7,I7,G7)</calculatedColumnFormula>
    </tableColumn>
    <tableColumn id="10" name="Reporting Frequency" dataDxfId="85"/>
    <tableColumn id="11" name=" Beneficiary Count " dataDxfId="84">
      <calculatedColumnFormula>IF(ISNA(SUMIFS(INDEX('Payer Participation Data'!$F$10:$BM$59,0,MATCH(CONCATENATE($J7,L$6),'Payer Participation Data'!$F$8:$BM$8,0)),'Payer Participation Data'!$B$10:$B$59,$C7,'Payer Participation Data'!$C$10:$C$59,$D7)),"-",SUMIFS(INDEX('Payer Participation Data'!$F$10:$BM$59,0,MATCH(CONCATENATE($J7,L$6),'Payer Participation Data'!$F$8:$BM$8,0)),'Payer Participation Data'!$B$10:$B$59,$C7,'Payer Participation Data'!$C$10:$C$59,$D7))</calculatedColumnFormula>
    </tableColumn>
    <tableColumn id="12" name="Percentage of Payments to Providers" dataDxfId="83">
      <calculatedColumnFormula>IF(ISNA(SUMIFS(INDEX('Payer Participation Data'!$F$10:$BM$59,0,MATCH(CONCATENATE($J7,M$6),'Payer Participation Data'!$F$8:$BM$8,0)),'Payer Participation Data'!$B$10:$B$59,$C7,'Payer Participation Data'!$C$10:$C$59,$D7)),"-",SUMIFS(INDEX('Payer Participation Data'!$F$10:$BM$59,0,MATCH(CONCATENATE($J7,M$6),'Payer Participation Data'!$F$8:$BM$8,0)),'Payer Participation Data'!$B$10:$B$59,$C7,'Payer Participation Data'!$C$10:$C$59,$D7))</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2" name="Table13" displayName="Table13" ref="B6:O2506" totalsRowShown="0" headerRowDxfId="81" headerRowBorderDxfId="80">
  <autoFilter ref="B6:O2506"/>
  <tableColumns count="14">
    <tableColumn id="1" name="State" dataDxfId="79"/>
    <tableColumn id="2" name="Metric Area" dataDxfId="78"/>
    <tableColumn id="3" name="Metric Title" dataDxfId="77"/>
    <tableColumn id="14" name="Metric Type" dataDxfId="76"/>
    <tableColumn id="13" name="Metric Status" dataDxfId="75"/>
    <tableColumn id="12" name="Metric Retirment Date MM/DD/YY (if applicable)" dataDxfId="74"/>
    <tableColumn id="4" name="Performance Year" dataDxfId="73"/>
    <tableColumn id="5" name="Quarter" dataDxfId="72"/>
    <tableColumn id="6" name="YearQuarter Concat" dataDxfId="71">
      <calculatedColumnFormula>CONCATENATE(H7,I7)</calculatedColumnFormula>
    </tableColumn>
    <tableColumn id="7" name="Reporting Frequency" dataDxfId="70"/>
    <tableColumn id="8" name="Measure Steward" dataDxfId="69"/>
    <tableColumn id="9" name="Numerator" dataDxfId="68">
      <calculatedColumnFormula>IF(ISNA(SUMIFS(INDEX('Model Performance Data'!$O$8:$DY$56,0,MATCH(CONCATENATE($J7,M$6),'Model Performance Data'!$O$6:$DY$6,0)),'Model Performance Data'!$B$8:$B$56,$C7,'Model Performance Data'!$C$8:$C$56,$D7)),"-",SUMIFS(INDEX('Model Performance Data'!$O$8:$DY$56,0,MATCH(CONCATENATE($J7,M$6),'Model Performance Data'!$O$6:$DY$6,0)),'Model Performance Data'!$B$8:$B$56,$C7,'Model Performance Data'!$C$8:$C$56,$D7))</calculatedColumnFormula>
    </tableColumn>
    <tableColumn id="10" name="Denominator" dataDxfId="67">
      <calculatedColumnFormula>IF(ISNA(SUMIFS(INDEX('Model Performance Data'!$O$8:$DY$56,0,MATCH(CONCATENATE($J7,N$6),'Model Performance Data'!$O$6:$DY$6,0)),'Model Performance Data'!$B$8:$B$56,$C7,'Model Performance Data'!$C$8:$C$56,$D7)),"-",SUMIFS(INDEX('Model Performance Data'!$O$8:$DY$56,0,MATCH(CONCATENATE($J7,N$6),'Model Performance Data'!$O$6:$DY$6,0)),'Model Performance Data'!$B$8:$B$56,$C7,'Model Performance Data'!$C$8:$C$56,$D7))</calculatedColumnFormula>
    </tableColumn>
    <tableColumn id="11" name="Value" dataDxfId="66">
      <calculatedColumnFormula>IF(ISNA(SUMIFS(INDEX('Model Performance Data'!$O$8:$DY$56,0,MATCH(CONCATENATE($J7,O$6),'Model Performance Data'!$O$6:$DY$6,0)),'Model Performance Data'!$B$8:$B$56,$C7,'Model Performance Data'!$C$8:$C$56,$D7)),"-",SUMIFS(INDEX('Model Performance Data'!$O$8:$DY$56,0,MATCH(CONCATENATE($J7,O$6),'Model Performance Data'!$O$6:$DY$6,0)),'Model Performance Data'!$B$8:$B$56,$C7,'Model Performance Data'!$C$8:$C$56,$D7))</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Table134" displayName="Table134" ref="B6:N906" totalsRowShown="0" headerRowDxfId="14" headerRowBorderDxfId="13">
  <autoFilter ref="B6:N906"/>
  <tableColumns count="13">
    <tableColumn id="1" name="State" dataDxfId="12"/>
    <tableColumn id="2" name="Metric Area" dataDxfId="11">
      <calculatedColumnFormula>'State Landscape Data'!$B$9</calculatedColumnFormula>
    </tableColumn>
    <tableColumn id="3" name="Metric Title" dataDxfId="10"/>
    <tableColumn id="13" name="Metric Type" dataDxfId="9"/>
    <tableColumn id="12" name="Metric Status" dataDxfId="8"/>
    <tableColumn id="8" name="Metric Retirment Date MM/DD/YY (if applicable)" dataDxfId="7"/>
    <tableColumn id="4" name="Performance Year" dataDxfId="6"/>
    <tableColumn id="5" name="Quarter" dataDxfId="5"/>
    <tableColumn id="6" name="YearQuarter Concat" dataDxfId="4">
      <calculatedColumnFormula>CONCATENATE(H7,I7)</calculatedColumnFormula>
    </tableColumn>
    <tableColumn id="7" name="Reporting Frequency" dataDxfId="3"/>
    <tableColumn id="9" name="Numerator" dataDxfId="2">
      <calculatedColumnFormula>IF(ISNA(SUMIFS(INDEX('State Landscape Data'!$M$8:$AE$57,0,MATCH(CONCATENATE($J7,L$6),'State Landscape Data'!$M$6:$AE$6,0)),'State Landscape Data'!$B$8:$B$57,$C7,'State Landscape Data'!$C$8:$C$57,$D7)),"-",SUMIFS(INDEX('State Landscape Data'!$M$8:$AE$57,0,MATCH(CONCATENATE($J7,L$6),'State Landscape Data'!$M$6:$AE$6,0)),'State Landscape Data'!$B$8:$B$57,$C7,'State Landscape Data'!$C$8:$C$57,$D7))</calculatedColumnFormula>
    </tableColumn>
    <tableColumn id="10" name="Denominator" dataDxfId="1">
      <calculatedColumnFormula>IF(ISNA(SUMIFS(INDEX('State Landscape Data'!$M$8:$AE$57,0,MATCH(CONCATENATE($J7,M$6),'State Landscape Data'!$M$6:$AE$6,0)),'State Landscape Data'!$B$8:$B$57,$C7,'State Landscape Data'!$C$8:$C$57,$D7)),"-",SUMIFS(INDEX('State Landscape Data'!$M$8:$AE$57,0,MATCH(CONCATENATE($J7,M$6),'State Landscape Data'!$M$6:$AE$6,0)),'State Landscape Data'!$B$8:$B$57,$C7,'State Landscape Data'!$C$8:$C$57,$D7))</calculatedColumnFormula>
    </tableColumn>
    <tableColumn id="11" name="Value" dataDxfId="0" dataCellStyle="Percent">
      <calculatedColumnFormula>IF(ISNA(SUMIFS(INDEX('State Landscape Data'!$M$8:$AE$57,0,MATCH(CONCATENATE($J7,N$6),'State Landscape Data'!$M$6:$AE$6,0)),'State Landscape Data'!$B$8:$B$57,$C7,'State Landscape Data'!$C$8:$C$57,$D7)),"-",SUMIFS(INDEX('State Landscape Data'!$M$8:$AE$57,0,MATCH(CONCATENATE($J7,N$6),'State Landscape Data'!$M$6:$AE$6,0)),'State Landscape Data'!$B$8:$B$57,$C7,'State Landscape Data'!$C$8:$C$57,$D7))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krista.concannon@hca.wa.gov" TargetMode="External"/><Relationship Id="rId7" Type="http://schemas.openxmlformats.org/officeDocument/2006/relationships/printerSettings" Target="../printerSettings/printerSettings1.bin"/><Relationship Id="rId2" Type="http://schemas.openxmlformats.org/officeDocument/2006/relationships/hyperlink" Target="mailto:krista.concannon@hca.wa.gov" TargetMode="External"/><Relationship Id="rId1" Type="http://schemas.openxmlformats.org/officeDocument/2006/relationships/hyperlink" Target="mailto:laura.zaichkin@hca.wa.gov" TargetMode="External"/><Relationship Id="rId6" Type="http://schemas.openxmlformats.org/officeDocument/2006/relationships/hyperlink" Target="mailto:shalini.prakash@hca.wa.gov" TargetMode="External"/><Relationship Id="rId5" Type="http://schemas.openxmlformats.org/officeDocument/2006/relationships/hyperlink" Target="mailto:kristin.villas@hca.wa.gov" TargetMode="External"/><Relationship Id="rId4" Type="http://schemas.openxmlformats.org/officeDocument/2006/relationships/hyperlink" Target="mailto:jd.fischer@hca.wa.gov"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image" Target="../media/image2.emf"/><Relationship Id="rId4" Type="http://schemas.openxmlformats.org/officeDocument/2006/relationships/package" Target="../embeddings/Microsoft_Word_Document2.docx"/></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hcahpsonline.org/home.aspx" TargetMode="External"/><Relationship Id="rId7" Type="http://schemas.openxmlformats.org/officeDocument/2006/relationships/printerSettings" Target="../printerSettings/printerSettings5.bin"/><Relationship Id="rId2" Type="http://schemas.openxmlformats.org/officeDocument/2006/relationships/hyperlink" Target="http://www.qualitymeasures.ahrq.gov/content.aspx?id=47270&amp;search=Emergency+medical+services" TargetMode="External"/><Relationship Id="rId1" Type="http://schemas.openxmlformats.org/officeDocument/2006/relationships/hyperlink" Target="http://www.qualitymeasures.ahrq.gov/content.aspx?id=47270&amp;search=Emergency+medical+services" TargetMode="External"/><Relationship Id="rId6" Type="http://schemas.openxmlformats.org/officeDocument/2006/relationships/hyperlink" Target="http://www.qualitymeasures.ahrq.gov/content.aspx?id=38363&amp;search=tcoc" TargetMode="External"/><Relationship Id="rId5" Type="http://schemas.openxmlformats.org/officeDocument/2006/relationships/hyperlink" Target="http://www.qualitymeasures.ahrq.gov/content.aspx?id=38363&amp;search=tcoc" TargetMode="External"/><Relationship Id="rId4" Type="http://schemas.openxmlformats.org/officeDocument/2006/relationships/hyperlink" Target="http://www.hcahpsonline.org/home.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1"/>
  <sheetViews>
    <sheetView workbookViewId="0"/>
  </sheetViews>
  <sheetFormatPr defaultColWidth="9.1796875" defaultRowHeight="14.5" x14ac:dyDescent="0.35"/>
  <cols>
    <col min="1" max="1" width="4.453125" style="23" customWidth="1"/>
    <col min="2" max="2" width="33.81640625" style="23" customWidth="1"/>
    <col min="3" max="3" width="34.54296875" style="23" customWidth="1"/>
    <col min="4" max="4" width="46" style="23" bestFit="1" customWidth="1"/>
    <col min="5" max="5" width="55.81640625" style="23" customWidth="1"/>
    <col min="6" max="14" width="9.1796875" style="112"/>
    <col min="15" max="16384" width="9.1796875" style="23"/>
  </cols>
  <sheetData>
    <row r="2" spans="2:5" x14ac:dyDescent="0.35">
      <c r="B2" s="383" t="s">
        <v>390</v>
      </c>
      <c r="C2" s="384">
        <v>43066</v>
      </c>
      <c r="D2" s="381"/>
      <c r="E2" s="380"/>
    </row>
    <row r="4" spans="2:5" x14ac:dyDescent="0.35">
      <c r="B4" s="392" t="s">
        <v>313</v>
      </c>
      <c r="C4" s="392"/>
      <c r="D4" s="392"/>
      <c r="E4" s="392"/>
    </row>
    <row r="5" spans="2:5" x14ac:dyDescent="0.35">
      <c r="B5" s="274" t="s">
        <v>318</v>
      </c>
      <c r="C5" s="274" t="s">
        <v>312</v>
      </c>
      <c r="D5" s="274" t="s">
        <v>319</v>
      </c>
      <c r="E5" s="274" t="s">
        <v>355</v>
      </c>
    </row>
    <row r="6" spans="2:5" x14ac:dyDescent="0.35">
      <c r="B6" s="273" t="s">
        <v>311</v>
      </c>
      <c r="C6" s="20" t="s">
        <v>314</v>
      </c>
      <c r="D6" s="370" t="s">
        <v>317</v>
      </c>
      <c r="E6" s="273"/>
    </row>
    <row r="7" spans="2:5" x14ac:dyDescent="0.35">
      <c r="B7" s="273" t="s">
        <v>316</v>
      </c>
      <c r="C7" s="20" t="s">
        <v>337</v>
      </c>
      <c r="D7" s="370" t="s">
        <v>338</v>
      </c>
      <c r="E7" s="273"/>
    </row>
    <row r="8" spans="2:5" ht="14.5" customHeight="1" x14ac:dyDescent="0.35">
      <c r="B8" s="393" t="s">
        <v>315</v>
      </c>
      <c r="C8" s="371" t="s">
        <v>337</v>
      </c>
      <c r="D8" s="376" t="s">
        <v>338</v>
      </c>
      <c r="E8" s="371"/>
    </row>
    <row r="9" spans="2:5" ht="29" x14ac:dyDescent="0.35">
      <c r="B9" s="394"/>
      <c r="C9" s="371" t="s">
        <v>353</v>
      </c>
      <c r="D9" s="371"/>
      <c r="E9" s="377" t="s">
        <v>401</v>
      </c>
    </row>
    <row r="10" spans="2:5" ht="29" x14ac:dyDescent="0.35">
      <c r="B10" s="394"/>
      <c r="C10" s="161" t="s">
        <v>395</v>
      </c>
      <c r="D10" s="391" t="s">
        <v>396</v>
      </c>
      <c r="E10" s="385"/>
    </row>
    <row r="11" spans="2:5" ht="33.5" customHeight="1" x14ac:dyDescent="0.35">
      <c r="B11" s="394"/>
      <c r="C11" s="161" t="s">
        <v>394</v>
      </c>
      <c r="D11" s="385"/>
      <c r="E11" s="385" t="s">
        <v>402</v>
      </c>
    </row>
    <row r="12" spans="2:5" x14ac:dyDescent="0.35">
      <c r="B12" s="394"/>
      <c r="C12" s="387" t="s">
        <v>350</v>
      </c>
      <c r="D12" s="388" t="s">
        <v>383</v>
      </c>
      <c r="E12" s="389"/>
    </row>
    <row r="13" spans="2:5" x14ac:dyDescent="0.35">
      <c r="B13" s="394"/>
      <c r="C13" s="387" t="s">
        <v>354</v>
      </c>
      <c r="D13" s="388"/>
      <c r="E13" s="390" t="s">
        <v>384</v>
      </c>
    </row>
    <row r="14" spans="2:5" x14ac:dyDescent="0.35">
      <c r="B14" s="394"/>
      <c r="C14" s="372" t="s">
        <v>351</v>
      </c>
      <c r="D14" s="373" t="s">
        <v>382</v>
      </c>
      <c r="E14" s="372"/>
    </row>
    <row r="15" spans="2:5" x14ac:dyDescent="0.35">
      <c r="B15" s="394"/>
      <c r="C15" s="372" t="s">
        <v>391</v>
      </c>
      <c r="D15" s="373"/>
      <c r="E15" s="372" t="s">
        <v>393</v>
      </c>
    </row>
    <row r="16" spans="2:5" x14ac:dyDescent="0.35">
      <c r="B16" s="394"/>
      <c r="C16" s="372" t="s">
        <v>352</v>
      </c>
      <c r="D16" s="372"/>
      <c r="E16" s="386" t="s">
        <v>392</v>
      </c>
    </row>
    <row r="17" spans="2:13" x14ac:dyDescent="0.35">
      <c r="B17" s="382"/>
      <c r="C17" s="379"/>
      <c r="D17" s="379"/>
      <c r="E17" s="379"/>
    </row>
    <row r="18" spans="2:13" x14ac:dyDescent="0.35">
      <c r="B18" s="378" t="s">
        <v>389</v>
      </c>
      <c r="C18" s="379"/>
      <c r="D18" s="379"/>
      <c r="E18" s="379"/>
      <c r="F18" s="380"/>
      <c r="G18" s="380"/>
      <c r="H18" s="380"/>
      <c r="I18" s="380"/>
      <c r="J18" s="380"/>
      <c r="K18" s="380"/>
      <c r="L18" s="380"/>
      <c r="M18" s="380"/>
    </row>
    <row r="19" spans="2:13" x14ac:dyDescent="0.35">
      <c r="B19" s="379"/>
      <c r="C19" s="379"/>
      <c r="D19" s="379"/>
      <c r="E19" s="379"/>
      <c r="F19" s="381"/>
      <c r="G19" s="380"/>
      <c r="H19" s="380"/>
      <c r="I19" s="380"/>
      <c r="J19" s="380"/>
      <c r="K19" s="380"/>
      <c r="L19" s="380"/>
      <c r="M19" s="380"/>
    </row>
    <row r="20" spans="2:13" x14ac:dyDescent="0.35">
      <c r="B20" s="379"/>
      <c r="C20" s="379"/>
      <c r="D20" s="379"/>
      <c r="E20" s="379"/>
      <c r="F20" s="381"/>
      <c r="G20" s="380"/>
      <c r="H20" s="380"/>
      <c r="I20" s="380"/>
      <c r="J20" s="380"/>
      <c r="K20" s="380"/>
      <c r="L20" s="380"/>
      <c r="M20" s="380"/>
    </row>
    <row r="21" spans="2:13" x14ac:dyDescent="0.35">
      <c r="B21" s="379"/>
      <c r="C21" s="379"/>
      <c r="D21" s="379"/>
      <c r="E21" s="379"/>
      <c r="F21" s="381"/>
      <c r="G21" s="380"/>
      <c r="H21" s="380"/>
      <c r="I21" s="380"/>
      <c r="J21" s="380"/>
      <c r="K21" s="380"/>
      <c r="L21" s="380"/>
      <c r="M21" s="380"/>
    </row>
    <row r="22" spans="2:13" x14ac:dyDescent="0.35">
      <c r="B22" s="379"/>
      <c r="C22" s="379"/>
      <c r="D22" s="379"/>
      <c r="E22" s="379"/>
      <c r="F22" s="381"/>
      <c r="G22" s="380"/>
      <c r="H22" s="380"/>
      <c r="I22" s="380"/>
      <c r="J22" s="380"/>
      <c r="K22" s="380"/>
      <c r="L22" s="380"/>
      <c r="M22" s="380"/>
    </row>
    <row r="23" spans="2:13" x14ac:dyDescent="0.35">
      <c r="B23" s="379"/>
      <c r="C23" s="379"/>
      <c r="D23" s="379"/>
      <c r="E23" s="379"/>
      <c r="F23" s="381"/>
      <c r="G23" s="380"/>
      <c r="H23" s="380"/>
      <c r="I23" s="380"/>
      <c r="J23" s="380"/>
      <c r="K23" s="380"/>
      <c r="L23" s="380"/>
      <c r="M23" s="380"/>
    </row>
    <row r="24" spans="2:13" x14ac:dyDescent="0.35">
      <c r="B24" s="379"/>
      <c r="C24" s="379"/>
      <c r="D24" s="379"/>
      <c r="E24" s="379"/>
      <c r="F24" s="381"/>
      <c r="G24" s="380"/>
      <c r="H24" s="380"/>
      <c r="I24" s="380"/>
      <c r="J24" s="380"/>
      <c r="K24" s="380"/>
      <c r="L24" s="380"/>
      <c r="M24" s="380"/>
    </row>
    <row r="25" spans="2:13" x14ac:dyDescent="0.35">
      <c r="B25" s="379"/>
      <c r="C25" s="379"/>
      <c r="D25" s="379"/>
      <c r="E25" s="379"/>
      <c r="F25" s="381"/>
      <c r="G25" s="380"/>
      <c r="H25" s="380"/>
      <c r="I25" s="380"/>
      <c r="J25" s="380"/>
      <c r="K25" s="380"/>
      <c r="L25" s="380"/>
      <c r="M25" s="380"/>
    </row>
    <row r="26" spans="2:13" x14ac:dyDescent="0.35">
      <c r="B26" s="379"/>
      <c r="C26" s="379"/>
      <c r="D26" s="379"/>
      <c r="E26" s="379"/>
      <c r="F26" s="381"/>
      <c r="G26" s="380"/>
      <c r="H26" s="380"/>
      <c r="I26" s="380"/>
      <c r="J26" s="380"/>
      <c r="K26" s="380"/>
      <c r="L26" s="380"/>
      <c r="M26" s="380"/>
    </row>
    <row r="27" spans="2:13" x14ac:dyDescent="0.35">
      <c r="B27" s="379"/>
      <c r="C27" s="379"/>
      <c r="D27" s="379"/>
      <c r="E27" s="379"/>
      <c r="F27" s="381"/>
      <c r="G27" s="380"/>
      <c r="H27" s="380"/>
      <c r="I27" s="380"/>
      <c r="J27" s="380"/>
      <c r="K27" s="380"/>
      <c r="L27" s="380"/>
      <c r="M27" s="380"/>
    </row>
    <row r="28" spans="2:13" x14ac:dyDescent="0.35">
      <c r="B28" s="379"/>
      <c r="C28" s="379"/>
      <c r="D28" s="379"/>
      <c r="E28" s="379"/>
      <c r="F28" s="381"/>
      <c r="G28" s="380"/>
      <c r="H28" s="380"/>
      <c r="I28" s="380"/>
      <c r="J28" s="380"/>
      <c r="K28" s="380"/>
      <c r="L28" s="380"/>
      <c r="M28" s="380"/>
    </row>
    <row r="29" spans="2:13" x14ac:dyDescent="0.35">
      <c r="B29" s="379"/>
      <c r="C29" s="379"/>
      <c r="D29" s="379"/>
      <c r="E29" s="379"/>
      <c r="F29" s="381"/>
      <c r="G29" s="380"/>
      <c r="H29" s="380"/>
      <c r="I29" s="380"/>
      <c r="J29" s="380"/>
      <c r="K29" s="380"/>
      <c r="L29" s="380"/>
      <c r="M29" s="380"/>
    </row>
    <row r="30" spans="2:13" x14ac:dyDescent="0.35">
      <c r="B30" s="379"/>
      <c r="C30" s="379"/>
      <c r="D30" s="379"/>
      <c r="E30" s="379"/>
      <c r="F30" s="381"/>
      <c r="G30" s="380"/>
      <c r="H30" s="380"/>
      <c r="I30" s="380"/>
      <c r="J30" s="380"/>
      <c r="K30" s="380"/>
      <c r="L30" s="380"/>
      <c r="M30" s="380"/>
    </row>
    <row r="31" spans="2:13" x14ac:dyDescent="0.35">
      <c r="B31" s="379"/>
      <c r="C31" s="379"/>
      <c r="D31" s="379"/>
      <c r="E31" s="379"/>
      <c r="F31" s="381"/>
      <c r="G31" s="380"/>
      <c r="H31" s="380"/>
      <c r="I31" s="380"/>
      <c r="J31" s="380"/>
      <c r="K31" s="380"/>
      <c r="L31" s="380"/>
      <c r="M31" s="380"/>
    </row>
    <row r="32" spans="2:13" x14ac:dyDescent="0.35">
      <c r="B32" s="379"/>
      <c r="C32" s="379"/>
      <c r="D32" s="379"/>
      <c r="E32" s="379"/>
      <c r="F32" s="381"/>
      <c r="G32" s="380"/>
      <c r="H32" s="380"/>
      <c r="I32" s="380"/>
      <c r="J32" s="380"/>
      <c r="K32" s="380"/>
      <c r="L32" s="380"/>
      <c r="M32" s="380"/>
    </row>
    <row r="33" spans="2:13" x14ac:dyDescent="0.35">
      <c r="B33" s="379"/>
      <c r="C33" s="379"/>
      <c r="D33" s="379"/>
      <c r="E33" s="379"/>
      <c r="F33" s="381"/>
      <c r="G33" s="380"/>
      <c r="H33" s="380"/>
      <c r="I33" s="380"/>
      <c r="J33" s="380"/>
      <c r="K33" s="380"/>
      <c r="L33" s="380"/>
      <c r="M33" s="380"/>
    </row>
    <row r="34" spans="2:13" x14ac:dyDescent="0.35">
      <c r="B34" s="379"/>
      <c r="C34" s="379"/>
      <c r="D34" s="379"/>
      <c r="E34" s="379"/>
      <c r="F34" s="381"/>
      <c r="G34" s="380"/>
      <c r="H34" s="380"/>
      <c r="I34" s="380"/>
      <c r="J34" s="380"/>
      <c r="K34" s="380"/>
      <c r="L34" s="380"/>
      <c r="M34" s="380"/>
    </row>
    <row r="35" spans="2:13" x14ac:dyDescent="0.35">
      <c r="B35" s="379"/>
      <c r="F35" s="381"/>
      <c r="G35" s="380"/>
      <c r="H35" s="380"/>
      <c r="I35" s="380"/>
      <c r="J35" s="380"/>
      <c r="K35" s="380"/>
      <c r="L35" s="380"/>
      <c r="M35" s="380"/>
    </row>
    <row r="36" spans="2:13" x14ac:dyDescent="0.35">
      <c r="B36" s="379"/>
      <c r="F36" s="381"/>
      <c r="G36" s="380"/>
      <c r="H36" s="380"/>
      <c r="I36" s="380"/>
      <c r="J36" s="380"/>
      <c r="K36" s="380"/>
      <c r="L36" s="380"/>
      <c r="M36" s="380"/>
    </row>
    <row r="37" spans="2:13" x14ac:dyDescent="0.35">
      <c r="B37" s="379"/>
      <c r="F37" s="381"/>
      <c r="G37" s="380"/>
      <c r="H37" s="380"/>
      <c r="I37" s="380"/>
      <c r="J37" s="380"/>
      <c r="K37" s="380"/>
      <c r="L37" s="380"/>
      <c r="M37" s="380"/>
    </row>
    <row r="38" spans="2:13" x14ac:dyDescent="0.35">
      <c r="B38" s="379"/>
      <c r="F38" s="381"/>
      <c r="G38" s="380"/>
      <c r="H38" s="380"/>
      <c r="I38" s="380"/>
      <c r="J38" s="380"/>
      <c r="K38" s="380"/>
      <c r="L38" s="380"/>
      <c r="M38" s="380"/>
    </row>
    <row r="39" spans="2:13" x14ac:dyDescent="0.35">
      <c r="B39" s="379"/>
      <c r="F39" s="381"/>
      <c r="G39" s="380"/>
      <c r="H39" s="380"/>
      <c r="I39" s="380"/>
      <c r="J39" s="380"/>
      <c r="K39" s="380"/>
      <c r="L39" s="380"/>
      <c r="M39" s="380"/>
    </row>
    <row r="40" spans="2:13" x14ac:dyDescent="0.35">
      <c r="B40" s="379"/>
      <c r="F40" s="381"/>
      <c r="G40" s="380"/>
      <c r="H40" s="380"/>
      <c r="I40" s="380"/>
      <c r="J40" s="380"/>
      <c r="K40" s="380"/>
      <c r="L40" s="380"/>
      <c r="M40" s="380"/>
    </row>
    <row r="41" spans="2:13" x14ac:dyDescent="0.35">
      <c r="B41" s="379"/>
      <c r="F41" s="381"/>
      <c r="G41" s="380"/>
      <c r="H41" s="380"/>
      <c r="I41" s="380"/>
      <c r="J41" s="380"/>
      <c r="K41" s="380"/>
      <c r="L41" s="380"/>
      <c r="M41" s="380"/>
    </row>
  </sheetData>
  <mergeCells count="2">
    <mergeCell ref="B4:E4"/>
    <mergeCell ref="B8:B16"/>
  </mergeCells>
  <hyperlinks>
    <hyperlink ref="D6" r:id="rId1"/>
    <hyperlink ref="D7" r:id="rId2"/>
    <hyperlink ref="D8" r:id="rId3"/>
    <hyperlink ref="D14" r:id="rId4"/>
    <hyperlink ref="D12" r:id="rId5"/>
    <hyperlink ref="D10" r:id="rId6" display="shalini.prakash@hca.wa.gov"/>
  </hyperlinks>
  <pageMargins left="0.7" right="0.7" top="0.75" bottom="0.75" header="0.3" footer="0.3"/>
  <pageSetup orientation="portrait"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sheetPr>
  <dimension ref="A1:P104"/>
  <sheetViews>
    <sheetView zoomScaleNormal="100" workbookViewId="0">
      <pane xSplit="3" ySplit="3" topLeftCell="D4" activePane="bottomRight" state="frozen"/>
      <selection pane="topRight" activeCell="D1" sqref="D1"/>
      <selection pane="bottomLeft" activeCell="A4" sqref="A4"/>
      <selection pane="bottomRight" activeCell="C4" sqref="C4"/>
    </sheetView>
  </sheetViews>
  <sheetFormatPr defaultColWidth="9.1796875" defaultRowHeight="14.5" outlineLevelRow="1" x14ac:dyDescent="0.35"/>
  <cols>
    <col min="1" max="1" width="4" style="23" customWidth="1"/>
    <col min="2" max="2" width="26.81640625" style="66" customWidth="1"/>
    <col min="3" max="3" width="26.453125" style="66" customWidth="1"/>
    <col min="4" max="4" width="38" style="66" customWidth="1"/>
    <col min="5" max="5" width="17.26953125" style="66" customWidth="1"/>
    <col min="6" max="7" width="15.54296875" style="66" customWidth="1"/>
    <col min="8" max="8" width="18.7265625" style="27" bestFit="1" customWidth="1"/>
    <col min="9" max="9" width="7.26953125" style="27" bestFit="1" customWidth="1"/>
    <col min="10" max="10" width="6.1796875" style="65" bestFit="1" customWidth="1"/>
    <col min="11" max="11" width="7.26953125" style="27" bestFit="1" customWidth="1"/>
    <col min="12" max="12" width="6.1796875" style="65" bestFit="1" customWidth="1"/>
    <col min="13" max="13" width="7.26953125" style="27" bestFit="1" customWidth="1"/>
    <col min="14" max="14" width="6.1796875" style="65" bestFit="1" customWidth="1"/>
    <col min="15" max="15" width="7.26953125" style="23" bestFit="1" customWidth="1"/>
    <col min="16" max="16" width="6.54296875" style="23" bestFit="1" customWidth="1"/>
    <col min="17" max="16384" width="9.1796875" style="23"/>
  </cols>
  <sheetData>
    <row r="1" spans="1:16" ht="15" thickBot="1" x14ac:dyDescent="0.4">
      <c r="B1" s="23"/>
      <c r="C1" s="23"/>
      <c r="D1" s="23"/>
      <c r="E1" s="23"/>
      <c r="F1" s="23"/>
      <c r="G1" s="23"/>
      <c r="H1" s="23"/>
      <c r="I1" s="23"/>
      <c r="J1" s="23"/>
      <c r="K1" s="23"/>
      <c r="L1" s="23"/>
      <c r="M1" s="23"/>
      <c r="N1" s="23"/>
    </row>
    <row r="2" spans="1:16" s="24" customFormat="1" ht="29" x14ac:dyDescent="0.35">
      <c r="A2" s="23"/>
      <c r="B2" s="454" t="s">
        <v>10</v>
      </c>
      <c r="C2" s="452" t="s">
        <v>50</v>
      </c>
      <c r="D2" s="456" t="s">
        <v>12</v>
      </c>
      <c r="E2" s="458" t="s">
        <v>127</v>
      </c>
      <c r="F2" s="458" t="s">
        <v>130</v>
      </c>
      <c r="G2" s="458" t="s">
        <v>29</v>
      </c>
      <c r="H2" s="91" t="s">
        <v>63</v>
      </c>
      <c r="I2" s="471" t="s">
        <v>66</v>
      </c>
      <c r="J2" s="473"/>
      <c r="K2" s="471" t="s">
        <v>67</v>
      </c>
      <c r="L2" s="473"/>
      <c r="M2" s="471" t="s">
        <v>68</v>
      </c>
      <c r="N2" s="472"/>
      <c r="O2" s="471" t="s">
        <v>125</v>
      </c>
      <c r="P2" s="472"/>
    </row>
    <row r="3" spans="1:16" s="24" customFormat="1" x14ac:dyDescent="0.35">
      <c r="A3" s="23"/>
      <c r="B3" s="455"/>
      <c r="C3" s="453"/>
      <c r="D3" s="457"/>
      <c r="E3" s="459"/>
      <c r="F3" s="459"/>
      <c r="G3" s="459"/>
      <c r="H3" s="93" t="s">
        <v>64</v>
      </c>
      <c r="I3" s="94" t="s">
        <v>30</v>
      </c>
      <c r="J3" s="95" t="s">
        <v>65</v>
      </c>
      <c r="K3" s="94" t="s">
        <v>30</v>
      </c>
      <c r="L3" s="95" t="s">
        <v>65</v>
      </c>
      <c r="M3" s="94" t="s">
        <v>30</v>
      </c>
      <c r="N3" s="95" t="s">
        <v>65</v>
      </c>
      <c r="O3" s="94" t="s">
        <v>30</v>
      </c>
      <c r="P3" s="95" t="s">
        <v>65</v>
      </c>
    </row>
    <row r="4" spans="1:16" ht="58" x14ac:dyDescent="0.35">
      <c r="B4" s="159" t="str">
        <f>IF(ISBLANK('State Landscape Data'!B8),"-",'State Landscape Data'!B8)</f>
        <v>Landscape Beneficiaries</v>
      </c>
      <c r="C4" s="159" t="str">
        <f>IF(ISBLANK('State Landscape Data'!C8),"-",'State Landscape Data'!C8)</f>
        <v>Population impacted by value-based purchasing and alternative payment models</v>
      </c>
      <c r="D4" s="160" t="str">
        <f>IF(ISBLANK('State Landscape Data'!G8),"-",'State Landscape Data'!G8)</f>
        <v>The total number of beneficiaries (individuals) receiving care through any value-based purchasing and alternative payment models.</v>
      </c>
      <c r="E4" s="160" t="str">
        <f>IF(ISBLANK('State Landscape Data'!D8),"-",'State Landscape Data'!D8)</f>
        <v>Percentage</v>
      </c>
      <c r="F4" s="160" t="str">
        <f>IF(ISBLANK('State Landscape Data'!E8),"-",'State Landscape Data'!E8)</f>
        <v>Active</v>
      </c>
      <c r="G4" s="160" t="str">
        <f>IF(ISBLANK('State Landscape Data'!K8),"-",'State Landscape Data'!K8)</f>
        <v>Annual</v>
      </c>
      <c r="H4" s="143" t="str">
        <f>'State Landscape Data'!O8</f>
        <v>-</v>
      </c>
      <c r="I4" s="144" t="str">
        <f>'State Landscape Data'!R8</f>
        <v>-</v>
      </c>
      <c r="J4" s="142">
        <f>'State Landscape Data'!S8</f>
        <v>0</v>
      </c>
      <c r="K4" s="144" t="str">
        <f>'State Landscape Data'!V8</f>
        <v>-</v>
      </c>
      <c r="L4" s="142">
        <f>'State Landscape Data'!W8</f>
        <v>0</v>
      </c>
      <c r="M4" s="144" t="str">
        <f>'State Landscape Data'!Z8</f>
        <v>-</v>
      </c>
      <c r="N4" s="142">
        <f>'State Landscape Data'!AA8</f>
        <v>0</v>
      </c>
      <c r="O4" s="144" t="str">
        <f>'State Landscape Data'!AD8</f>
        <v>-</v>
      </c>
      <c r="P4" s="142">
        <f>'State Landscape Data'!AE8</f>
        <v>0</v>
      </c>
    </row>
    <row r="5" spans="1:16" ht="43.5" x14ac:dyDescent="0.35">
      <c r="B5" s="159" t="str">
        <f>IF(ISBLANK('State Landscape Data'!B9),"-",'State Landscape Data'!B9)</f>
        <v>Landscape Providers</v>
      </c>
      <c r="C5" s="159" t="str">
        <f>IF(ISBLANK('State Landscape Data'!C9),"-",'State Landscape Data'!C9)</f>
        <v>TBD by Awardee in Consultation with PO</v>
      </c>
      <c r="D5" s="160" t="str">
        <f>IF(ISBLANK('State Landscape Data'!G9),"-",'State Landscape Data'!G9)</f>
        <v>The total number of providers participating in any value-based purchasing and alternative payment models.</v>
      </c>
      <c r="E5" s="160" t="str">
        <f>IF(ISBLANK('State Landscape Data'!D9),"-",'State Landscape Data'!D9)</f>
        <v>Percentage</v>
      </c>
      <c r="F5" s="160" t="str">
        <f>IF(ISBLANK('State Landscape Data'!E9),"-",'State Landscape Data'!E9)</f>
        <v>Active</v>
      </c>
      <c r="G5" s="160" t="str">
        <f>IF(ISBLANK('State Landscape Data'!K9),"-",'State Landscape Data'!K9)</f>
        <v>Annual</v>
      </c>
      <c r="H5" s="143" t="str">
        <f>'State Landscape Data'!O9</f>
        <v>-</v>
      </c>
      <c r="I5" s="144" t="str">
        <f>'State Landscape Data'!R9</f>
        <v>-</v>
      </c>
      <c r="J5" s="142">
        <f>'State Landscape Data'!S9</f>
        <v>0</v>
      </c>
      <c r="K5" s="144" t="str">
        <f>'State Landscape Data'!V9</f>
        <v>-</v>
      </c>
      <c r="L5" s="142">
        <f>'State Landscape Data'!W9</f>
        <v>0</v>
      </c>
      <c r="M5" s="144" t="str">
        <f>'State Landscape Data'!Z9</f>
        <v>-</v>
      </c>
      <c r="N5" s="142">
        <f>'State Landscape Data'!AA9</f>
        <v>0</v>
      </c>
      <c r="O5" s="144" t="str">
        <f>'State Landscape Data'!AD9</f>
        <v>-</v>
      </c>
      <c r="P5" s="142">
        <f>'State Landscape Data'!AE9</f>
        <v>0</v>
      </c>
    </row>
    <row r="6" spans="1:16" hidden="1" outlineLevel="1" x14ac:dyDescent="0.35">
      <c r="B6" s="159" t="str">
        <f>IF(ISBLANK('State Landscape Data'!B10),"-",'State Landscape Data'!B10)</f>
        <v>-</v>
      </c>
      <c r="C6" s="159" t="str">
        <f>IF(ISBLANK('State Landscape Data'!C10),"-",'State Landscape Data'!C10)</f>
        <v>-</v>
      </c>
      <c r="D6" s="160" t="str">
        <f>IF(ISBLANK('State Landscape Data'!G10),"-",'State Landscape Data'!G10)</f>
        <v>-</v>
      </c>
      <c r="E6" s="160" t="str">
        <f>IF(ISBLANK('State Landscape Data'!D10),"-",'State Landscape Data'!D10)</f>
        <v>-</v>
      </c>
      <c r="F6" s="160" t="str">
        <f>IF(ISBLANK('State Landscape Data'!E10),"-",'State Landscape Data'!E10)</f>
        <v>-</v>
      </c>
      <c r="G6" s="160" t="str">
        <f>IF(ISBLANK('State Landscape Data'!K10),"-",'State Landscape Data'!K10)</f>
        <v>-</v>
      </c>
      <c r="H6" s="143" t="str">
        <f>'State Landscape Data'!O10</f>
        <v>-</v>
      </c>
      <c r="I6" s="144" t="str">
        <f>'State Landscape Data'!R10</f>
        <v>-</v>
      </c>
      <c r="J6" s="142">
        <f>'State Landscape Data'!S10</f>
        <v>0</v>
      </c>
      <c r="K6" s="144" t="str">
        <f>'State Landscape Data'!V10</f>
        <v>-</v>
      </c>
      <c r="L6" s="142">
        <f>'State Landscape Data'!W10</f>
        <v>0</v>
      </c>
      <c r="M6" s="144" t="str">
        <f>'State Landscape Data'!Z10</f>
        <v>-</v>
      </c>
      <c r="N6" s="142">
        <f>'State Landscape Data'!AA10</f>
        <v>0</v>
      </c>
      <c r="O6" s="144" t="str">
        <f>'State Landscape Data'!AD10</f>
        <v>-</v>
      </c>
      <c r="P6" s="142">
        <f>'State Landscape Data'!AE10</f>
        <v>0</v>
      </c>
    </row>
    <row r="7" spans="1:16" hidden="1" outlineLevel="1" x14ac:dyDescent="0.35">
      <c r="B7" s="159" t="str">
        <f>IF(ISBLANK('State Landscape Data'!B11),"-",'State Landscape Data'!B11)</f>
        <v>-</v>
      </c>
      <c r="C7" s="159" t="str">
        <f>IF(ISBLANK('State Landscape Data'!C11),"-",'State Landscape Data'!C11)</f>
        <v>-</v>
      </c>
      <c r="D7" s="160" t="str">
        <f>IF(ISBLANK('State Landscape Data'!G11),"-",'State Landscape Data'!G11)</f>
        <v>-</v>
      </c>
      <c r="E7" s="160" t="str">
        <f>IF(ISBLANK('State Landscape Data'!D11),"-",'State Landscape Data'!D11)</f>
        <v>-</v>
      </c>
      <c r="F7" s="160" t="str">
        <f>IF(ISBLANK('State Landscape Data'!E11),"-",'State Landscape Data'!E11)</f>
        <v>-</v>
      </c>
      <c r="G7" s="160" t="str">
        <f>IF(ISBLANK('State Landscape Data'!K11),"-",'State Landscape Data'!K11)</f>
        <v>-</v>
      </c>
      <c r="H7" s="143" t="str">
        <f>'State Landscape Data'!O11</f>
        <v>-</v>
      </c>
      <c r="I7" s="144" t="str">
        <f>'State Landscape Data'!R11</f>
        <v>-</v>
      </c>
      <c r="J7" s="142">
        <f>'State Landscape Data'!S11</f>
        <v>0</v>
      </c>
      <c r="K7" s="144" t="str">
        <f>'State Landscape Data'!V11</f>
        <v>-</v>
      </c>
      <c r="L7" s="142">
        <f>'State Landscape Data'!W11</f>
        <v>0</v>
      </c>
      <c r="M7" s="144" t="str">
        <f>'State Landscape Data'!Z11</f>
        <v>-</v>
      </c>
      <c r="N7" s="142">
        <f>'State Landscape Data'!AA11</f>
        <v>0</v>
      </c>
      <c r="O7" s="144" t="str">
        <f>'State Landscape Data'!AD11</f>
        <v>-</v>
      </c>
      <c r="P7" s="142">
        <f>'State Landscape Data'!AE11</f>
        <v>0</v>
      </c>
    </row>
    <row r="8" spans="1:16" hidden="1" outlineLevel="1" x14ac:dyDescent="0.35">
      <c r="B8" s="159" t="str">
        <f>IF(ISBLANK('State Landscape Data'!B12),"-",'State Landscape Data'!B12)</f>
        <v>-</v>
      </c>
      <c r="C8" s="159" t="str">
        <f>IF(ISBLANK('State Landscape Data'!C12),"-",'State Landscape Data'!C12)</f>
        <v>-</v>
      </c>
      <c r="D8" s="160" t="str">
        <f>IF(ISBLANK('State Landscape Data'!G12),"-",'State Landscape Data'!G12)</f>
        <v>-</v>
      </c>
      <c r="E8" s="160" t="str">
        <f>IF(ISBLANK('State Landscape Data'!D12),"-",'State Landscape Data'!D12)</f>
        <v>-</v>
      </c>
      <c r="F8" s="160" t="str">
        <f>IF(ISBLANK('State Landscape Data'!E12),"-",'State Landscape Data'!E12)</f>
        <v>-</v>
      </c>
      <c r="G8" s="160" t="str">
        <f>IF(ISBLANK('State Landscape Data'!K12),"-",'State Landscape Data'!K12)</f>
        <v>-</v>
      </c>
      <c r="H8" s="143" t="str">
        <f>'State Landscape Data'!O12</f>
        <v>-</v>
      </c>
      <c r="I8" s="144" t="str">
        <f>'State Landscape Data'!R12</f>
        <v>-</v>
      </c>
      <c r="J8" s="142">
        <f>'State Landscape Data'!S12</f>
        <v>0</v>
      </c>
      <c r="K8" s="144" t="str">
        <f>'State Landscape Data'!V12</f>
        <v>-</v>
      </c>
      <c r="L8" s="142">
        <f>'State Landscape Data'!W12</f>
        <v>0</v>
      </c>
      <c r="M8" s="144" t="str">
        <f>'State Landscape Data'!Z12</f>
        <v>-</v>
      </c>
      <c r="N8" s="142">
        <f>'State Landscape Data'!AA12</f>
        <v>0</v>
      </c>
      <c r="O8" s="144" t="str">
        <f>'State Landscape Data'!AD12</f>
        <v>-</v>
      </c>
      <c r="P8" s="142">
        <f>'State Landscape Data'!AE12</f>
        <v>0</v>
      </c>
    </row>
    <row r="9" spans="1:16" hidden="1" outlineLevel="1" x14ac:dyDescent="0.35">
      <c r="B9" s="159" t="str">
        <f>IF(ISBLANK('State Landscape Data'!B13),"-",'State Landscape Data'!B13)</f>
        <v>-</v>
      </c>
      <c r="C9" s="159" t="str">
        <f>IF(ISBLANK('State Landscape Data'!C13),"-",'State Landscape Data'!C13)</f>
        <v>-</v>
      </c>
      <c r="D9" s="160" t="str">
        <f>IF(ISBLANK('State Landscape Data'!G13),"-",'State Landscape Data'!G13)</f>
        <v>-</v>
      </c>
      <c r="E9" s="160" t="str">
        <f>IF(ISBLANK('State Landscape Data'!D13),"-",'State Landscape Data'!D13)</f>
        <v>-</v>
      </c>
      <c r="F9" s="160" t="str">
        <f>IF(ISBLANK('State Landscape Data'!E13),"-",'State Landscape Data'!E13)</f>
        <v>-</v>
      </c>
      <c r="G9" s="160" t="str">
        <f>IF(ISBLANK('State Landscape Data'!K13),"-",'State Landscape Data'!K13)</f>
        <v>-</v>
      </c>
      <c r="H9" s="143" t="str">
        <f>'State Landscape Data'!O13</f>
        <v>-</v>
      </c>
      <c r="I9" s="144" t="str">
        <f>'State Landscape Data'!R13</f>
        <v>-</v>
      </c>
      <c r="J9" s="142">
        <f>'State Landscape Data'!S13</f>
        <v>0</v>
      </c>
      <c r="K9" s="144" t="str">
        <f>'State Landscape Data'!V13</f>
        <v>-</v>
      </c>
      <c r="L9" s="142">
        <f>'State Landscape Data'!W13</f>
        <v>0</v>
      </c>
      <c r="M9" s="144" t="str">
        <f>'State Landscape Data'!Z13</f>
        <v>-</v>
      </c>
      <c r="N9" s="142">
        <f>'State Landscape Data'!AA13</f>
        <v>0</v>
      </c>
      <c r="O9" s="144" t="str">
        <f>'State Landscape Data'!AD13</f>
        <v>-</v>
      </c>
      <c r="P9" s="142">
        <f>'State Landscape Data'!AE13</f>
        <v>0</v>
      </c>
    </row>
    <row r="10" spans="1:16" hidden="1" outlineLevel="1" x14ac:dyDescent="0.35">
      <c r="B10" s="159" t="str">
        <f>IF(ISBLANK('State Landscape Data'!B14),"-",'State Landscape Data'!B14)</f>
        <v>-</v>
      </c>
      <c r="C10" s="159" t="str">
        <f>IF(ISBLANK('State Landscape Data'!C14),"-",'State Landscape Data'!C14)</f>
        <v>-</v>
      </c>
      <c r="D10" s="160" t="str">
        <f>IF(ISBLANK('State Landscape Data'!G14),"-",'State Landscape Data'!G14)</f>
        <v>-</v>
      </c>
      <c r="E10" s="160" t="str">
        <f>IF(ISBLANK('State Landscape Data'!D14),"-",'State Landscape Data'!D14)</f>
        <v>-</v>
      </c>
      <c r="F10" s="160" t="str">
        <f>IF(ISBLANK('State Landscape Data'!E14),"-",'State Landscape Data'!E14)</f>
        <v>-</v>
      </c>
      <c r="G10" s="160" t="str">
        <f>IF(ISBLANK('State Landscape Data'!K14),"-",'State Landscape Data'!K14)</f>
        <v>-</v>
      </c>
      <c r="H10" s="143" t="str">
        <f>'State Landscape Data'!O14</f>
        <v>-</v>
      </c>
      <c r="I10" s="144" t="str">
        <f>'State Landscape Data'!R14</f>
        <v>-</v>
      </c>
      <c r="J10" s="142">
        <f>'State Landscape Data'!S14</f>
        <v>0</v>
      </c>
      <c r="K10" s="144" t="str">
        <f>'State Landscape Data'!V14</f>
        <v>-</v>
      </c>
      <c r="L10" s="142">
        <f>'State Landscape Data'!W14</f>
        <v>0</v>
      </c>
      <c r="M10" s="144" t="str">
        <f>'State Landscape Data'!Z14</f>
        <v>-</v>
      </c>
      <c r="N10" s="142">
        <f>'State Landscape Data'!AA14</f>
        <v>0</v>
      </c>
      <c r="O10" s="144" t="str">
        <f>'State Landscape Data'!AD14</f>
        <v>-</v>
      </c>
      <c r="P10" s="142">
        <f>'State Landscape Data'!AE14</f>
        <v>0</v>
      </c>
    </row>
    <row r="11" spans="1:16" hidden="1" outlineLevel="1" x14ac:dyDescent="0.35">
      <c r="B11" s="159" t="str">
        <f>IF(ISBLANK('State Landscape Data'!B15),"-",'State Landscape Data'!B15)</f>
        <v>-</v>
      </c>
      <c r="C11" s="159" t="str">
        <f>IF(ISBLANK('State Landscape Data'!C15),"-",'State Landscape Data'!C15)</f>
        <v>-</v>
      </c>
      <c r="D11" s="160" t="str">
        <f>IF(ISBLANK('State Landscape Data'!G15),"-",'State Landscape Data'!G15)</f>
        <v>-</v>
      </c>
      <c r="E11" s="160" t="str">
        <f>IF(ISBLANK('State Landscape Data'!D15),"-",'State Landscape Data'!D15)</f>
        <v>-</v>
      </c>
      <c r="F11" s="160" t="str">
        <f>IF(ISBLANK('State Landscape Data'!E15),"-",'State Landscape Data'!E15)</f>
        <v>-</v>
      </c>
      <c r="G11" s="160" t="str">
        <f>IF(ISBLANK('State Landscape Data'!K15),"-",'State Landscape Data'!K15)</f>
        <v>-</v>
      </c>
      <c r="H11" s="143" t="str">
        <f>'State Landscape Data'!O15</f>
        <v>-</v>
      </c>
      <c r="I11" s="144" t="str">
        <f>'State Landscape Data'!R15</f>
        <v>-</v>
      </c>
      <c r="J11" s="142">
        <f>'State Landscape Data'!S15</f>
        <v>0</v>
      </c>
      <c r="K11" s="144" t="str">
        <f>'State Landscape Data'!V15</f>
        <v>-</v>
      </c>
      <c r="L11" s="142">
        <f>'State Landscape Data'!W15</f>
        <v>0</v>
      </c>
      <c r="M11" s="144" t="str">
        <f>'State Landscape Data'!Z15</f>
        <v>-</v>
      </c>
      <c r="N11" s="142">
        <f>'State Landscape Data'!AA15</f>
        <v>0</v>
      </c>
      <c r="O11" s="144" t="str">
        <f>'State Landscape Data'!AD15</f>
        <v>-</v>
      </c>
      <c r="P11" s="142">
        <f>'State Landscape Data'!AE15</f>
        <v>0</v>
      </c>
    </row>
    <row r="12" spans="1:16" hidden="1" outlineLevel="1" x14ac:dyDescent="0.35">
      <c r="B12" s="159" t="str">
        <f>IF(ISBLANK('State Landscape Data'!B16),"-",'State Landscape Data'!B16)</f>
        <v>-</v>
      </c>
      <c r="C12" s="159" t="str">
        <f>IF(ISBLANK('State Landscape Data'!C16),"-",'State Landscape Data'!C16)</f>
        <v>-</v>
      </c>
      <c r="D12" s="160" t="str">
        <f>IF(ISBLANK('State Landscape Data'!G16),"-",'State Landscape Data'!G16)</f>
        <v>-</v>
      </c>
      <c r="E12" s="160" t="str">
        <f>IF(ISBLANK('State Landscape Data'!D16),"-",'State Landscape Data'!D16)</f>
        <v>-</v>
      </c>
      <c r="F12" s="160" t="str">
        <f>IF(ISBLANK('State Landscape Data'!E16),"-",'State Landscape Data'!E16)</f>
        <v>-</v>
      </c>
      <c r="G12" s="160" t="str">
        <f>IF(ISBLANK('State Landscape Data'!K16),"-",'State Landscape Data'!K16)</f>
        <v>-</v>
      </c>
      <c r="H12" s="143" t="str">
        <f>'State Landscape Data'!O16</f>
        <v>-</v>
      </c>
      <c r="I12" s="144" t="str">
        <f>'State Landscape Data'!R16</f>
        <v>-</v>
      </c>
      <c r="J12" s="142">
        <f>'State Landscape Data'!S16</f>
        <v>0</v>
      </c>
      <c r="K12" s="144" t="str">
        <f>'State Landscape Data'!V16</f>
        <v>-</v>
      </c>
      <c r="L12" s="142">
        <f>'State Landscape Data'!W16</f>
        <v>0</v>
      </c>
      <c r="M12" s="144" t="str">
        <f>'State Landscape Data'!Z16</f>
        <v>-</v>
      </c>
      <c r="N12" s="142">
        <f>'State Landscape Data'!AA16</f>
        <v>0</v>
      </c>
      <c r="O12" s="144" t="str">
        <f>'State Landscape Data'!AD16</f>
        <v>-</v>
      </c>
      <c r="P12" s="142">
        <f>'State Landscape Data'!AE16</f>
        <v>0</v>
      </c>
    </row>
    <row r="13" spans="1:16" hidden="1" outlineLevel="1" x14ac:dyDescent="0.35">
      <c r="B13" s="159" t="str">
        <f>IF(ISBLANK('State Landscape Data'!B17),"-",'State Landscape Data'!B17)</f>
        <v>-</v>
      </c>
      <c r="C13" s="159" t="str">
        <f>IF(ISBLANK('State Landscape Data'!C17),"-",'State Landscape Data'!C17)</f>
        <v>-</v>
      </c>
      <c r="D13" s="160" t="str">
        <f>IF(ISBLANK('State Landscape Data'!G17),"-",'State Landscape Data'!G17)</f>
        <v>-</v>
      </c>
      <c r="E13" s="160" t="str">
        <f>IF(ISBLANK('State Landscape Data'!D17),"-",'State Landscape Data'!D17)</f>
        <v>-</v>
      </c>
      <c r="F13" s="160" t="str">
        <f>IF(ISBLANK('State Landscape Data'!E17),"-",'State Landscape Data'!E17)</f>
        <v>-</v>
      </c>
      <c r="G13" s="160" t="str">
        <f>IF(ISBLANK('State Landscape Data'!K17),"-",'State Landscape Data'!K17)</f>
        <v>-</v>
      </c>
      <c r="H13" s="143" t="str">
        <f>'State Landscape Data'!O17</f>
        <v>-</v>
      </c>
      <c r="I13" s="144" t="str">
        <f>'State Landscape Data'!R17</f>
        <v>-</v>
      </c>
      <c r="J13" s="142">
        <f>'State Landscape Data'!S17</f>
        <v>0</v>
      </c>
      <c r="K13" s="144" t="str">
        <f>'State Landscape Data'!V17</f>
        <v>-</v>
      </c>
      <c r="L13" s="142">
        <f>'State Landscape Data'!W17</f>
        <v>0</v>
      </c>
      <c r="M13" s="144" t="str">
        <f>'State Landscape Data'!Z17</f>
        <v>-</v>
      </c>
      <c r="N13" s="142">
        <f>'State Landscape Data'!AA17</f>
        <v>0</v>
      </c>
      <c r="O13" s="144" t="str">
        <f>'State Landscape Data'!AD17</f>
        <v>-</v>
      </c>
      <c r="P13" s="142">
        <f>'State Landscape Data'!AE17</f>
        <v>0</v>
      </c>
    </row>
    <row r="14" spans="1:16" hidden="1" outlineLevel="1" x14ac:dyDescent="0.35">
      <c r="B14" s="159" t="str">
        <f>IF(ISBLANK('State Landscape Data'!B18),"-",'State Landscape Data'!B18)</f>
        <v>-</v>
      </c>
      <c r="C14" s="159" t="str">
        <f>IF(ISBLANK('State Landscape Data'!C18),"-",'State Landscape Data'!C18)</f>
        <v>-</v>
      </c>
      <c r="D14" s="160" t="str">
        <f>IF(ISBLANK('State Landscape Data'!G18),"-",'State Landscape Data'!G18)</f>
        <v>-</v>
      </c>
      <c r="E14" s="160" t="str">
        <f>IF(ISBLANK('State Landscape Data'!D18),"-",'State Landscape Data'!D18)</f>
        <v>-</v>
      </c>
      <c r="F14" s="160" t="str">
        <f>IF(ISBLANK('State Landscape Data'!E18),"-",'State Landscape Data'!E18)</f>
        <v>-</v>
      </c>
      <c r="G14" s="160" t="str">
        <f>IF(ISBLANK('State Landscape Data'!K18),"-",'State Landscape Data'!K18)</f>
        <v>-</v>
      </c>
      <c r="H14" s="143" t="str">
        <f>'State Landscape Data'!O18</f>
        <v>-</v>
      </c>
      <c r="I14" s="144" t="str">
        <f>'State Landscape Data'!R18</f>
        <v>-</v>
      </c>
      <c r="J14" s="142">
        <f>'State Landscape Data'!S18</f>
        <v>0</v>
      </c>
      <c r="K14" s="144" t="str">
        <f>'State Landscape Data'!V18</f>
        <v>-</v>
      </c>
      <c r="L14" s="142">
        <f>'State Landscape Data'!W18</f>
        <v>0</v>
      </c>
      <c r="M14" s="144" t="str">
        <f>'State Landscape Data'!Z18</f>
        <v>-</v>
      </c>
      <c r="N14" s="142">
        <f>'State Landscape Data'!AA18</f>
        <v>0</v>
      </c>
      <c r="O14" s="144" t="str">
        <f>'State Landscape Data'!AD18</f>
        <v>-</v>
      </c>
      <c r="P14" s="142">
        <f>'State Landscape Data'!AE18</f>
        <v>0</v>
      </c>
    </row>
    <row r="15" spans="1:16" hidden="1" outlineLevel="1" x14ac:dyDescent="0.35">
      <c r="B15" s="159" t="str">
        <f>IF(ISBLANK('State Landscape Data'!B19),"-",'State Landscape Data'!B19)</f>
        <v>-</v>
      </c>
      <c r="C15" s="159" t="str">
        <f>IF(ISBLANK('State Landscape Data'!C19),"-",'State Landscape Data'!C19)</f>
        <v>-</v>
      </c>
      <c r="D15" s="160" t="str">
        <f>IF(ISBLANK('State Landscape Data'!G19),"-",'State Landscape Data'!G19)</f>
        <v>-</v>
      </c>
      <c r="E15" s="160" t="str">
        <f>IF(ISBLANK('State Landscape Data'!D19),"-",'State Landscape Data'!D19)</f>
        <v>-</v>
      </c>
      <c r="F15" s="160" t="str">
        <f>IF(ISBLANK('State Landscape Data'!E19),"-",'State Landscape Data'!E19)</f>
        <v>-</v>
      </c>
      <c r="G15" s="160" t="str">
        <f>IF(ISBLANK('State Landscape Data'!K19),"-",'State Landscape Data'!K19)</f>
        <v>-</v>
      </c>
      <c r="H15" s="143" t="str">
        <f>'State Landscape Data'!O19</f>
        <v>-</v>
      </c>
      <c r="I15" s="144" t="str">
        <f>'State Landscape Data'!R19</f>
        <v>-</v>
      </c>
      <c r="J15" s="142">
        <f>'State Landscape Data'!S19</f>
        <v>0</v>
      </c>
      <c r="K15" s="144" t="str">
        <f>'State Landscape Data'!V19</f>
        <v>-</v>
      </c>
      <c r="L15" s="142">
        <f>'State Landscape Data'!W19</f>
        <v>0</v>
      </c>
      <c r="M15" s="144" t="str">
        <f>'State Landscape Data'!Z19</f>
        <v>-</v>
      </c>
      <c r="N15" s="142">
        <f>'State Landscape Data'!AA19</f>
        <v>0</v>
      </c>
      <c r="O15" s="144" t="str">
        <f>'State Landscape Data'!AD19</f>
        <v>-</v>
      </c>
      <c r="P15" s="142">
        <f>'State Landscape Data'!AE19</f>
        <v>0</v>
      </c>
    </row>
    <row r="16" spans="1:16" hidden="1" outlineLevel="1" x14ac:dyDescent="0.35">
      <c r="B16" s="159" t="str">
        <f>IF(ISBLANK('State Landscape Data'!B20),"-",'State Landscape Data'!B20)</f>
        <v>-</v>
      </c>
      <c r="C16" s="159" t="str">
        <f>IF(ISBLANK('State Landscape Data'!C20),"-",'State Landscape Data'!C20)</f>
        <v>-</v>
      </c>
      <c r="D16" s="160" t="str">
        <f>IF(ISBLANK('State Landscape Data'!G20),"-",'State Landscape Data'!G20)</f>
        <v>-</v>
      </c>
      <c r="E16" s="160" t="str">
        <f>IF(ISBLANK('State Landscape Data'!D20),"-",'State Landscape Data'!D20)</f>
        <v>-</v>
      </c>
      <c r="F16" s="160" t="str">
        <f>IF(ISBLANK('State Landscape Data'!E20),"-",'State Landscape Data'!E20)</f>
        <v>-</v>
      </c>
      <c r="G16" s="160" t="str">
        <f>IF(ISBLANK('State Landscape Data'!K20),"-",'State Landscape Data'!K20)</f>
        <v>-</v>
      </c>
      <c r="H16" s="143" t="str">
        <f>'State Landscape Data'!O20</f>
        <v>-</v>
      </c>
      <c r="I16" s="144" t="str">
        <f>'State Landscape Data'!R20</f>
        <v>-</v>
      </c>
      <c r="J16" s="142">
        <f>'State Landscape Data'!S20</f>
        <v>0</v>
      </c>
      <c r="K16" s="144" t="str">
        <f>'State Landscape Data'!V20</f>
        <v>-</v>
      </c>
      <c r="L16" s="142">
        <f>'State Landscape Data'!W20</f>
        <v>0</v>
      </c>
      <c r="M16" s="144" t="str">
        <f>'State Landscape Data'!Z20</f>
        <v>-</v>
      </c>
      <c r="N16" s="142">
        <f>'State Landscape Data'!AA20</f>
        <v>0</v>
      </c>
      <c r="O16" s="144" t="str">
        <f>'State Landscape Data'!AD20</f>
        <v>-</v>
      </c>
      <c r="P16" s="142">
        <f>'State Landscape Data'!AE20</f>
        <v>0</v>
      </c>
    </row>
    <row r="17" spans="2:16" hidden="1" outlineLevel="1" x14ac:dyDescent="0.35">
      <c r="B17" s="159" t="str">
        <f>IF(ISBLANK('State Landscape Data'!B21),"-",'State Landscape Data'!B21)</f>
        <v>-</v>
      </c>
      <c r="C17" s="159" t="str">
        <f>IF(ISBLANK('State Landscape Data'!C21),"-",'State Landscape Data'!C21)</f>
        <v>-</v>
      </c>
      <c r="D17" s="160" t="str">
        <f>IF(ISBLANK('State Landscape Data'!G21),"-",'State Landscape Data'!G21)</f>
        <v>-</v>
      </c>
      <c r="E17" s="160" t="str">
        <f>IF(ISBLANK('State Landscape Data'!D21),"-",'State Landscape Data'!D21)</f>
        <v>-</v>
      </c>
      <c r="F17" s="160" t="str">
        <f>IF(ISBLANK('State Landscape Data'!E21),"-",'State Landscape Data'!E21)</f>
        <v>-</v>
      </c>
      <c r="G17" s="160" t="str">
        <f>IF(ISBLANK('State Landscape Data'!K21),"-",'State Landscape Data'!K21)</f>
        <v>-</v>
      </c>
      <c r="H17" s="143" t="str">
        <f>'State Landscape Data'!O21</f>
        <v>-</v>
      </c>
      <c r="I17" s="144" t="str">
        <f>'State Landscape Data'!R21</f>
        <v>-</v>
      </c>
      <c r="J17" s="142">
        <f>'State Landscape Data'!S21</f>
        <v>0</v>
      </c>
      <c r="K17" s="144" t="str">
        <f>'State Landscape Data'!V21</f>
        <v>-</v>
      </c>
      <c r="L17" s="142">
        <f>'State Landscape Data'!W21</f>
        <v>0</v>
      </c>
      <c r="M17" s="144" t="str">
        <f>'State Landscape Data'!Z21</f>
        <v>-</v>
      </c>
      <c r="N17" s="142">
        <f>'State Landscape Data'!AA21</f>
        <v>0</v>
      </c>
      <c r="O17" s="144" t="str">
        <f>'State Landscape Data'!AD21</f>
        <v>-</v>
      </c>
      <c r="P17" s="142">
        <f>'State Landscape Data'!AE21</f>
        <v>0</v>
      </c>
    </row>
    <row r="18" spans="2:16" hidden="1" outlineLevel="1" x14ac:dyDescent="0.35">
      <c r="B18" s="159" t="str">
        <f>IF(ISBLANK('State Landscape Data'!B22),"-",'State Landscape Data'!B22)</f>
        <v>-</v>
      </c>
      <c r="C18" s="159" t="str">
        <f>IF(ISBLANK('State Landscape Data'!C22),"-",'State Landscape Data'!C22)</f>
        <v>-</v>
      </c>
      <c r="D18" s="160" t="str">
        <f>IF(ISBLANK('State Landscape Data'!G22),"-",'State Landscape Data'!G22)</f>
        <v>-</v>
      </c>
      <c r="E18" s="160" t="str">
        <f>IF(ISBLANK('State Landscape Data'!D22),"-",'State Landscape Data'!D22)</f>
        <v>-</v>
      </c>
      <c r="F18" s="160" t="str">
        <f>IF(ISBLANK('State Landscape Data'!E22),"-",'State Landscape Data'!E22)</f>
        <v>-</v>
      </c>
      <c r="G18" s="160" t="str">
        <f>IF(ISBLANK('State Landscape Data'!K22),"-",'State Landscape Data'!K22)</f>
        <v>-</v>
      </c>
      <c r="H18" s="143" t="str">
        <f>'State Landscape Data'!O22</f>
        <v>-</v>
      </c>
      <c r="I18" s="144" t="str">
        <f>'State Landscape Data'!R22</f>
        <v>-</v>
      </c>
      <c r="J18" s="142">
        <f>'State Landscape Data'!S22</f>
        <v>0</v>
      </c>
      <c r="K18" s="144" t="str">
        <f>'State Landscape Data'!V22</f>
        <v>-</v>
      </c>
      <c r="L18" s="142">
        <f>'State Landscape Data'!W22</f>
        <v>0</v>
      </c>
      <c r="M18" s="144" t="str">
        <f>'State Landscape Data'!Z22</f>
        <v>-</v>
      </c>
      <c r="N18" s="142">
        <f>'State Landscape Data'!AA22</f>
        <v>0</v>
      </c>
      <c r="O18" s="144" t="str">
        <f>'State Landscape Data'!AD22</f>
        <v>-</v>
      </c>
      <c r="P18" s="142">
        <f>'State Landscape Data'!AE22</f>
        <v>0</v>
      </c>
    </row>
    <row r="19" spans="2:16" hidden="1" outlineLevel="1" x14ac:dyDescent="0.35">
      <c r="B19" s="159" t="str">
        <f>IF(ISBLANK('State Landscape Data'!B23),"-",'State Landscape Data'!B23)</f>
        <v>-</v>
      </c>
      <c r="C19" s="159" t="str">
        <f>IF(ISBLANK('State Landscape Data'!C23),"-",'State Landscape Data'!C23)</f>
        <v>-</v>
      </c>
      <c r="D19" s="160" t="str">
        <f>IF(ISBLANK('State Landscape Data'!G23),"-",'State Landscape Data'!G23)</f>
        <v>-</v>
      </c>
      <c r="E19" s="160" t="str">
        <f>IF(ISBLANK('State Landscape Data'!D23),"-",'State Landscape Data'!D23)</f>
        <v>-</v>
      </c>
      <c r="F19" s="160" t="str">
        <f>IF(ISBLANK('State Landscape Data'!E23),"-",'State Landscape Data'!E23)</f>
        <v>-</v>
      </c>
      <c r="G19" s="160" t="str">
        <f>IF(ISBLANK('State Landscape Data'!K23),"-",'State Landscape Data'!K23)</f>
        <v>-</v>
      </c>
      <c r="H19" s="143" t="str">
        <f>'State Landscape Data'!O23</f>
        <v>-</v>
      </c>
      <c r="I19" s="144" t="str">
        <f>'State Landscape Data'!R23</f>
        <v>-</v>
      </c>
      <c r="J19" s="142">
        <f>'State Landscape Data'!S23</f>
        <v>0</v>
      </c>
      <c r="K19" s="144" t="str">
        <f>'State Landscape Data'!V23</f>
        <v>-</v>
      </c>
      <c r="L19" s="142">
        <f>'State Landscape Data'!W23</f>
        <v>0</v>
      </c>
      <c r="M19" s="144" t="str">
        <f>'State Landscape Data'!Z23</f>
        <v>-</v>
      </c>
      <c r="N19" s="142">
        <f>'State Landscape Data'!AA23</f>
        <v>0</v>
      </c>
      <c r="O19" s="144" t="str">
        <f>'State Landscape Data'!AD23</f>
        <v>-</v>
      </c>
      <c r="P19" s="142">
        <f>'State Landscape Data'!AE23</f>
        <v>0</v>
      </c>
    </row>
    <row r="20" spans="2:16" hidden="1" outlineLevel="1" x14ac:dyDescent="0.35">
      <c r="B20" s="159" t="str">
        <f>IF(ISBLANK('State Landscape Data'!B24),"-",'State Landscape Data'!B24)</f>
        <v>-</v>
      </c>
      <c r="C20" s="159" t="str">
        <f>IF(ISBLANK('State Landscape Data'!C24),"-",'State Landscape Data'!C24)</f>
        <v>-</v>
      </c>
      <c r="D20" s="160" t="str">
        <f>IF(ISBLANK('State Landscape Data'!G24),"-",'State Landscape Data'!G24)</f>
        <v>-</v>
      </c>
      <c r="E20" s="160" t="str">
        <f>IF(ISBLANK('State Landscape Data'!D24),"-",'State Landscape Data'!D24)</f>
        <v>-</v>
      </c>
      <c r="F20" s="160" t="str">
        <f>IF(ISBLANK('State Landscape Data'!E24),"-",'State Landscape Data'!E24)</f>
        <v>-</v>
      </c>
      <c r="G20" s="160" t="str">
        <f>IF(ISBLANK('State Landscape Data'!K24),"-",'State Landscape Data'!K24)</f>
        <v>-</v>
      </c>
      <c r="H20" s="143" t="str">
        <f>'State Landscape Data'!O24</f>
        <v>-</v>
      </c>
      <c r="I20" s="144" t="str">
        <f>'State Landscape Data'!R24</f>
        <v>-</v>
      </c>
      <c r="J20" s="142">
        <f>'State Landscape Data'!S24</f>
        <v>0</v>
      </c>
      <c r="K20" s="144" t="str">
        <f>'State Landscape Data'!V24</f>
        <v>-</v>
      </c>
      <c r="L20" s="142">
        <f>'State Landscape Data'!W24</f>
        <v>0</v>
      </c>
      <c r="M20" s="144" t="str">
        <f>'State Landscape Data'!Z24</f>
        <v>-</v>
      </c>
      <c r="N20" s="142">
        <f>'State Landscape Data'!AA24</f>
        <v>0</v>
      </c>
      <c r="O20" s="144" t="str">
        <f>'State Landscape Data'!AD24</f>
        <v>-</v>
      </c>
      <c r="P20" s="142">
        <f>'State Landscape Data'!AE24</f>
        <v>0</v>
      </c>
    </row>
    <row r="21" spans="2:16" hidden="1" outlineLevel="1" x14ac:dyDescent="0.35">
      <c r="B21" s="159" t="str">
        <f>IF(ISBLANK('State Landscape Data'!B25),"-",'State Landscape Data'!B25)</f>
        <v>-</v>
      </c>
      <c r="C21" s="159" t="str">
        <f>IF(ISBLANK('State Landscape Data'!C25),"-",'State Landscape Data'!C25)</f>
        <v>-</v>
      </c>
      <c r="D21" s="160" t="str">
        <f>IF(ISBLANK('State Landscape Data'!G25),"-",'State Landscape Data'!G25)</f>
        <v>-</v>
      </c>
      <c r="E21" s="160" t="str">
        <f>IF(ISBLANK('State Landscape Data'!D25),"-",'State Landscape Data'!D25)</f>
        <v>-</v>
      </c>
      <c r="F21" s="160" t="str">
        <f>IF(ISBLANK('State Landscape Data'!E25),"-",'State Landscape Data'!E25)</f>
        <v>-</v>
      </c>
      <c r="G21" s="160" t="str">
        <f>IF(ISBLANK('State Landscape Data'!K25),"-",'State Landscape Data'!K25)</f>
        <v>-</v>
      </c>
      <c r="H21" s="143" t="str">
        <f>'State Landscape Data'!O25</f>
        <v>-</v>
      </c>
      <c r="I21" s="144" t="str">
        <f>'State Landscape Data'!R25</f>
        <v>-</v>
      </c>
      <c r="J21" s="142">
        <f>'State Landscape Data'!S25</f>
        <v>0</v>
      </c>
      <c r="K21" s="144" t="str">
        <f>'State Landscape Data'!V25</f>
        <v>-</v>
      </c>
      <c r="L21" s="142">
        <f>'State Landscape Data'!W25</f>
        <v>0</v>
      </c>
      <c r="M21" s="144" t="str">
        <f>'State Landscape Data'!Z25</f>
        <v>-</v>
      </c>
      <c r="N21" s="142">
        <f>'State Landscape Data'!AA25</f>
        <v>0</v>
      </c>
      <c r="O21" s="144" t="str">
        <f>'State Landscape Data'!AD25</f>
        <v>-</v>
      </c>
      <c r="P21" s="142">
        <f>'State Landscape Data'!AE25</f>
        <v>0</v>
      </c>
    </row>
    <row r="22" spans="2:16" hidden="1" outlineLevel="1" x14ac:dyDescent="0.35">
      <c r="B22" s="159" t="str">
        <f>IF(ISBLANK('State Landscape Data'!B26),"-",'State Landscape Data'!B26)</f>
        <v>-</v>
      </c>
      <c r="C22" s="159" t="str">
        <f>IF(ISBLANK('State Landscape Data'!C26),"-",'State Landscape Data'!C26)</f>
        <v>-</v>
      </c>
      <c r="D22" s="160" t="str">
        <f>IF(ISBLANK('State Landscape Data'!G26),"-",'State Landscape Data'!G26)</f>
        <v>-</v>
      </c>
      <c r="E22" s="160" t="str">
        <f>IF(ISBLANK('State Landscape Data'!D26),"-",'State Landscape Data'!D26)</f>
        <v>-</v>
      </c>
      <c r="F22" s="160" t="str">
        <f>IF(ISBLANK('State Landscape Data'!E26),"-",'State Landscape Data'!E26)</f>
        <v>-</v>
      </c>
      <c r="G22" s="160" t="str">
        <f>IF(ISBLANK('State Landscape Data'!K26),"-",'State Landscape Data'!K26)</f>
        <v>-</v>
      </c>
      <c r="H22" s="143" t="str">
        <f>'State Landscape Data'!O26</f>
        <v>-</v>
      </c>
      <c r="I22" s="144" t="str">
        <f>'State Landscape Data'!R26</f>
        <v>-</v>
      </c>
      <c r="J22" s="142">
        <f>'State Landscape Data'!S26</f>
        <v>0</v>
      </c>
      <c r="K22" s="144" t="str">
        <f>'State Landscape Data'!V26</f>
        <v>-</v>
      </c>
      <c r="L22" s="142">
        <f>'State Landscape Data'!W26</f>
        <v>0</v>
      </c>
      <c r="M22" s="144" t="str">
        <f>'State Landscape Data'!Z26</f>
        <v>-</v>
      </c>
      <c r="N22" s="142">
        <f>'State Landscape Data'!AA26</f>
        <v>0</v>
      </c>
      <c r="O22" s="144" t="str">
        <f>'State Landscape Data'!AD26</f>
        <v>-</v>
      </c>
      <c r="P22" s="142">
        <f>'State Landscape Data'!AE26</f>
        <v>0</v>
      </c>
    </row>
    <row r="23" spans="2:16" hidden="1" outlineLevel="1" x14ac:dyDescent="0.35">
      <c r="B23" s="159" t="str">
        <f>IF(ISBLANK('State Landscape Data'!B27),"-",'State Landscape Data'!B27)</f>
        <v>-</v>
      </c>
      <c r="C23" s="159" t="str">
        <f>IF(ISBLANK('State Landscape Data'!C27),"-",'State Landscape Data'!C27)</f>
        <v>-</v>
      </c>
      <c r="D23" s="160" t="str">
        <f>IF(ISBLANK('State Landscape Data'!G27),"-",'State Landscape Data'!G27)</f>
        <v>-</v>
      </c>
      <c r="E23" s="160" t="str">
        <f>IF(ISBLANK('State Landscape Data'!D27),"-",'State Landscape Data'!D27)</f>
        <v>-</v>
      </c>
      <c r="F23" s="160" t="str">
        <f>IF(ISBLANK('State Landscape Data'!E27),"-",'State Landscape Data'!E27)</f>
        <v>-</v>
      </c>
      <c r="G23" s="160" t="str">
        <f>IF(ISBLANK('State Landscape Data'!K27),"-",'State Landscape Data'!K27)</f>
        <v>-</v>
      </c>
      <c r="H23" s="143" t="str">
        <f>'State Landscape Data'!O27</f>
        <v>-</v>
      </c>
      <c r="I23" s="144" t="str">
        <f>'State Landscape Data'!R27</f>
        <v>-</v>
      </c>
      <c r="J23" s="142">
        <f>'State Landscape Data'!S27</f>
        <v>0</v>
      </c>
      <c r="K23" s="144" t="str">
        <f>'State Landscape Data'!V27</f>
        <v>-</v>
      </c>
      <c r="L23" s="142">
        <f>'State Landscape Data'!W27</f>
        <v>0</v>
      </c>
      <c r="M23" s="144" t="str">
        <f>'State Landscape Data'!Z27</f>
        <v>-</v>
      </c>
      <c r="N23" s="142">
        <f>'State Landscape Data'!AA27</f>
        <v>0</v>
      </c>
      <c r="O23" s="144" t="str">
        <f>'State Landscape Data'!AD27</f>
        <v>-</v>
      </c>
      <c r="P23" s="142">
        <f>'State Landscape Data'!AE27</f>
        <v>0</v>
      </c>
    </row>
    <row r="24" spans="2:16" hidden="1" outlineLevel="1" x14ac:dyDescent="0.35">
      <c r="B24" s="159" t="str">
        <f>IF(ISBLANK('State Landscape Data'!B28),"-",'State Landscape Data'!B28)</f>
        <v>-</v>
      </c>
      <c r="C24" s="159" t="str">
        <f>IF(ISBLANK('State Landscape Data'!C28),"-",'State Landscape Data'!C28)</f>
        <v>-</v>
      </c>
      <c r="D24" s="160" t="str">
        <f>IF(ISBLANK('State Landscape Data'!G28),"-",'State Landscape Data'!G28)</f>
        <v>-</v>
      </c>
      <c r="E24" s="160" t="str">
        <f>IF(ISBLANK('State Landscape Data'!D28),"-",'State Landscape Data'!D28)</f>
        <v>-</v>
      </c>
      <c r="F24" s="160" t="str">
        <f>IF(ISBLANK('State Landscape Data'!E28),"-",'State Landscape Data'!E28)</f>
        <v>-</v>
      </c>
      <c r="G24" s="160" t="str">
        <f>IF(ISBLANK('State Landscape Data'!K28),"-",'State Landscape Data'!K28)</f>
        <v>-</v>
      </c>
      <c r="H24" s="143" t="str">
        <f>'State Landscape Data'!O28</f>
        <v>-</v>
      </c>
      <c r="I24" s="144" t="str">
        <f>'State Landscape Data'!R28</f>
        <v>-</v>
      </c>
      <c r="J24" s="142">
        <f>'State Landscape Data'!S28</f>
        <v>0</v>
      </c>
      <c r="K24" s="144" t="str">
        <f>'State Landscape Data'!V28</f>
        <v>-</v>
      </c>
      <c r="L24" s="142">
        <f>'State Landscape Data'!W28</f>
        <v>0</v>
      </c>
      <c r="M24" s="144" t="str">
        <f>'State Landscape Data'!Z28</f>
        <v>-</v>
      </c>
      <c r="N24" s="142">
        <f>'State Landscape Data'!AA28</f>
        <v>0</v>
      </c>
      <c r="O24" s="144" t="str">
        <f>'State Landscape Data'!AD28</f>
        <v>-</v>
      </c>
      <c r="P24" s="142">
        <f>'State Landscape Data'!AE28</f>
        <v>0</v>
      </c>
    </row>
    <row r="25" spans="2:16" hidden="1" outlineLevel="1" x14ac:dyDescent="0.35">
      <c r="B25" s="159" t="str">
        <f>IF(ISBLANK('State Landscape Data'!B29),"-",'State Landscape Data'!B29)</f>
        <v>-</v>
      </c>
      <c r="C25" s="159" t="str">
        <f>IF(ISBLANK('State Landscape Data'!C29),"-",'State Landscape Data'!C29)</f>
        <v>-</v>
      </c>
      <c r="D25" s="160" t="str">
        <f>IF(ISBLANK('State Landscape Data'!G29),"-",'State Landscape Data'!G29)</f>
        <v>-</v>
      </c>
      <c r="E25" s="160" t="str">
        <f>IF(ISBLANK('State Landscape Data'!D29),"-",'State Landscape Data'!D29)</f>
        <v>-</v>
      </c>
      <c r="F25" s="160" t="str">
        <f>IF(ISBLANK('State Landscape Data'!E29),"-",'State Landscape Data'!E29)</f>
        <v>-</v>
      </c>
      <c r="G25" s="160" t="str">
        <f>IF(ISBLANK('State Landscape Data'!K29),"-",'State Landscape Data'!K29)</f>
        <v>-</v>
      </c>
      <c r="H25" s="143" t="str">
        <f>'State Landscape Data'!O29</f>
        <v>-</v>
      </c>
      <c r="I25" s="144" t="str">
        <f>'State Landscape Data'!R29</f>
        <v>-</v>
      </c>
      <c r="J25" s="142">
        <f>'State Landscape Data'!S29</f>
        <v>0</v>
      </c>
      <c r="K25" s="144" t="str">
        <f>'State Landscape Data'!V29</f>
        <v>-</v>
      </c>
      <c r="L25" s="142">
        <f>'State Landscape Data'!W29</f>
        <v>0</v>
      </c>
      <c r="M25" s="144" t="str">
        <f>'State Landscape Data'!Z29</f>
        <v>-</v>
      </c>
      <c r="N25" s="142">
        <f>'State Landscape Data'!AA29</f>
        <v>0</v>
      </c>
      <c r="O25" s="144" t="str">
        <f>'State Landscape Data'!AD29</f>
        <v>-</v>
      </c>
      <c r="P25" s="142">
        <f>'State Landscape Data'!AE29</f>
        <v>0</v>
      </c>
    </row>
    <row r="26" spans="2:16" hidden="1" outlineLevel="1" x14ac:dyDescent="0.35">
      <c r="B26" s="159" t="str">
        <f>IF(ISBLANK('State Landscape Data'!B30),"-",'State Landscape Data'!B30)</f>
        <v>-</v>
      </c>
      <c r="C26" s="159" t="str">
        <f>IF(ISBLANK('State Landscape Data'!C30),"-",'State Landscape Data'!C30)</f>
        <v>-</v>
      </c>
      <c r="D26" s="160" t="str">
        <f>IF(ISBLANK('State Landscape Data'!G30),"-",'State Landscape Data'!G30)</f>
        <v>-</v>
      </c>
      <c r="E26" s="160" t="str">
        <f>IF(ISBLANK('State Landscape Data'!D30),"-",'State Landscape Data'!D30)</f>
        <v>-</v>
      </c>
      <c r="F26" s="160" t="str">
        <f>IF(ISBLANK('State Landscape Data'!E30),"-",'State Landscape Data'!E30)</f>
        <v>-</v>
      </c>
      <c r="G26" s="160" t="str">
        <f>IF(ISBLANK('State Landscape Data'!K30),"-",'State Landscape Data'!K30)</f>
        <v>-</v>
      </c>
      <c r="H26" s="143" t="str">
        <f>'State Landscape Data'!O30</f>
        <v>-</v>
      </c>
      <c r="I26" s="144" t="str">
        <f>'State Landscape Data'!R30</f>
        <v>-</v>
      </c>
      <c r="J26" s="142">
        <f>'State Landscape Data'!S30</f>
        <v>0</v>
      </c>
      <c r="K26" s="144" t="str">
        <f>'State Landscape Data'!V30</f>
        <v>-</v>
      </c>
      <c r="L26" s="142">
        <f>'State Landscape Data'!W30</f>
        <v>0</v>
      </c>
      <c r="M26" s="144" t="str">
        <f>'State Landscape Data'!Z30</f>
        <v>-</v>
      </c>
      <c r="N26" s="142">
        <f>'State Landscape Data'!AA30</f>
        <v>0</v>
      </c>
      <c r="O26" s="144" t="str">
        <f>'State Landscape Data'!AD30</f>
        <v>-</v>
      </c>
      <c r="P26" s="142">
        <f>'State Landscape Data'!AE30</f>
        <v>0</v>
      </c>
    </row>
    <row r="27" spans="2:16" hidden="1" outlineLevel="1" x14ac:dyDescent="0.35">
      <c r="B27" s="159" t="str">
        <f>IF(ISBLANK('State Landscape Data'!B31),"-",'State Landscape Data'!B31)</f>
        <v>-</v>
      </c>
      <c r="C27" s="159" t="str">
        <f>IF(ISBLANK('State Landscape Data'!C31),"-",'State Landscape Data'!C31)</f>
        <v>-</v>
      </c>
      <c r="D27" s="160" t="str">
        <f>IF(ISBLANK('State Landscape Data'!G31),"-",'State Landscape Data'!G31)</f>
        <v>-</v>
      </c>
      <c r="E27" s="160" t="str">
        <f>IF(ISBLANK('State Landscape Data'!D31),"-",'State Landscape Data'!D31)</f>
        <v>-</v>
      </c>
      <c r="F27" s="160" t="str">
        <f>IF(ISBLANK('State Landscape Data'!E31),"-",'State Landscape Data'!E31)</f>
        <v>-</v>
      </c>
      <c r="G27" s="160" t="str">
        <f>IF(ISBLANK('State Landscape Data'!K31),"-",'State Landscape Data'!K31)</f>
        <v>-</v>
      </c>
      <c r="H27" s="143" t="str">
        <f>'State Landscape Data'!O31</f>
        <v>-</v>
      </c>
      <c r="I27" s="144" t="str">
        <f>'State Landscape Data'!R31</f>
        <v>-</v>
      </c>
      <c r="J27" s="142">
        <f>'State Landscape Data'!S31</f>
        <v>0</v>
      </c>
      <c r="K27" s="144" t="str">
        <f>'State Landscape Data'!V31</f>
        <v>-</v>
      </c>
      <c r="L27" s="142">
        <f>'State Landscape Data'!W31</f>
        <v>0</v>
      </c>
      <c r="M27" s="144" t="str">
        <f>'State Landscape Data'!Z31</f>
        <v>-</v>
      </c>
      <c r="N27" s="142">
        <f>'State Landscape Data'!AA31</f>
        <v>0</v>
      </c>
      <c r="O27" s="144" t="str">
        <f>'State Landscape Data'!AD31</f>
        <v>-</v>
      </c>
      <c r="P27" s="142">
        <f>'State Landscape Data'!AE31</f>
        <v>0</v>
      </c>
    </row>
    <row r="28" spans="2:16" hidden="1" outlineLevel="1" x14ac:dyDescent="0.35">
      <c r="B28" s="159" t="str">
        <f>IF(ISBLANK('State Landscape Data'!B32),"-",'State Landscape Data'!B32)</f>
        <v>-</v>
      </c>
      <c r="C28" s="159" t="str">
        <f>IF(ISBLANK('State Landscape Data'!C32),"-",'State Landscape Data'!C32)</f>
        <v>-</v>
      </c>
      <c r="D28" s="160" t="str">
        <f>IF(ISBLANK('State Landscape Data'!G32),"-",'State Landscape Data'!G32)</f>
        <v>-</v>
      </c>
      <c r="E28" s="160" t="str">
        <f>IF(ISBLANK('State Landscape Data'!D32),"-",'State Landscape Data'!D32)</f>
        <v>-</v>
      </c>
      <c r="F28" s="160" t="str">
        <f>IF(ISBLANK('State Landscape Data'!E32),"-",'State Landscape Data'!E32)</f>
        <v>-</v>
      </c>
      <c r="G28" s="160" t="str">
        <f>IF(ISBLANK('State Landscape Data'!K32),"-",'State Landscape Data'!K32)</f>
        <v>-</v>
      </c>
      <c r="H28" s="143" t="str">
        <f>'State Landscape Data'!O32</f>
        <v>-</v>
      </c>
      <c r="I28" s="144" t="str">
        <f>'State Landscape Data'!R32</f>
        <v>-</v>
      </c>
      <c r="J28" s="142">
        <f>'State Landscape Data'!S32</f>
        <v>0</v>
      </c>
      <c r="K28" s="144" t="str">
        <f>'State Landscape Data'!V32</f>
        <v>-</v>
      </c>
      <c r="L28" s="142">
        <f>'State Landscape Data'!W32</f>
        <v>0</v>
      </c>
      <c r="M28" s="144" t="str">
        <f>'State Landscape Data'!Z32</f>
        <v>-</v>
      </c>
      <c r="N28" s="142">
        <f>'State Landscape Data'!AA32</f>
        <v>0</v>
      </c>
      <c r="O28" s="144" t="str">
        <f>'State Landscape Data'!AD32</f>
        <v>-</v>
      </c>
      <c r="P28" s="142">
        <f>'State Landscape Data'!AE32</f>
        <v>0</v>
      </c>
    </row>
    <row r="29" spans="2:16" hidden="1" outlineLevel="1" x14ac:dyDescent="0.35">
      <c r="B29" s="159" t="str">
        <f>IF(ISBLANK('State Landscape Data'!B33),"-",'State Landscape Data'!B33)</f>
        <v>-</v>
      </c>
      <c r="C29" s="159" t="str">
        <f>IF(ISBLANK('State Landscape Data'!C33),"-",'State Landscape Data'!C33)</f>
        <v>-</v>
      </c>
      <c r="D29" s="160" t="str">
        <f>IF(ISBLANK('State Landscape Data'!G33),"-",'State Landscape Data'!G33)</f>
        <v>-</v>
      </c>
      <c r="E29" s="160" t="str">
        <f>IF(ISBLANK('State Landscape Data'!D33),"-",'State Landscape Data'!D33)</f>
        <v>-</v>
      </c>
      <c r="F29" s="160" t="str">
        <f>IF(ISBLANK('State Landscape Data'!E33),"-",'State Landscape Data'!E33)</f>
        <v>-</v>
      </c>
      <c r="G29" s="160" t="str">
        <f>IF(ISBLANK('State Landscape Data'!K33),"-",'State Landscape Data'!K33)</f>
        <v>-</v>
      </c>
      <c r="H29" s="143" t="str">
        <f>'State Landscape Data'!O33</f>
        <v>-</v>
      </c>
      <c r="I29" s="144" t="str">
        <f>'State Landscape Data'!R33</f>
        <v>-</v>
      </c>
      <c r="J29" s="142">
        <f>'State Landscape Data'!S33</f>
        <v>0</v>
      </c>
      <c r="K29" s="144" t="str">
        <f>'State Landscape Data'!V33</f>
        <v>-</v>
      </c>
      <c r="L29" s="142">
        <f>'State Landscape Data'!W33</f>
        <v>0</v>
      </c>
      <c r="M29" s="144" t="str">
        <f>'State Landscape Data'!Z33</f>
        <v>-</v>
      </c>
      <c r="N29" s="142">
        <f>'State Landscape Data'!AA33</f>
        <v>0</v>
      </c>
      <c r="O29" s="144" t="str">
        <f>'State Landscape Data'!AD33</f>
        <v>-</v>
      </c>
      <c r="P29" s="142">
        <f>'State Landscape Data'!AE33</f>
        <v>0</v>
      </c>
    </row>
    <row r="30" spans="2:16" hidden="1" outlineLevel="1" x14ac:dyDescent="0.35">
      <c r="B30" s="159" t="str">
        <f>IF(ISBLANK('State Landscape Data'!B34),"-",'State Landscape Data'!B34)</f>
        <v>-</v>
      </c>
      <c r="C30" s="159" t="str">
        <f>IF(ISBLANK('State Landscape Data'!C34),"-",'State Landscape Data'!C34)</f>
        <v>-</v>
      </c>
      <c r="D30" s="160" t="str">
        <f>IF(ISBLANK('State Landscape Data'!G34),"-",'State Landscape Data'!G34)</f>
        <v>-</v>
      </c>
      <c r="E30" s="160" t="str">
        <f>IF(ISBLANK('State Landscape Data'!D34),"-",'State Landscape Data'!D34)</f>
        <v>-</v>
      </c>
      <c r="F30" s="160" t="str">
        <f>IF(ISBLANK('State Landscape Data'!E34),"-",'State Landscape Data'!E34)</f>
        <v>-</v>
      </c>
      <c r="G30" s="160" t="str">
        <f>IF(ISBLANK('State Landscape Data'!K34),"-",'State Landscape Data'!K34)</f>
        <v>-</v>
      </c>
      <c r="H30" s="143" t="str">
        <f>'State Landscape Data'!O34</f>
        <v>-</v>
      </c>
      <c r="I30" s="144" t="str">
        <f>'State Landscape Data'!R34</f>
        <v>-</v>
      </c>
      <c r="J30" s="142">
        <f>'State Landscape Data'!S34</f>
        <v>0</v>
      </c>
      <c r="K30" s="144" t="str">
        <f>'State Landscape Data'!V34</f>
        <v>-</v>
      </c>
      <c r="L30" s="142">
        <f>'State Landscape Data'!W34</f>
        <v>0</v>
      </c>
      <c r="M30" s="144" t="str">
        <f>'State Landscape Data'!Z34</f>
        <v>-</v>
      </c>
      <c r="N30" s="142">
        <f>'State Landscape Data'!AA34</f>
        <v>0</v>
      </c>
      <c r="O30" s="144" t="str">
        <f>'State Landscape Data'!AD34</f>
        <v>-</v>
      </c>
      <c r="P30" s="142">
        <f>'State Landscape Data'!AE34</f>
        <v>0</v>
      </c>
    </row>
    <row r="31" spans="2:16" hidden="1" outlineLevel="1" x14ac:dyDescent="0.35">
      <c r="B31" s="159" t="str">
        <f>IF(ISBLANK('State Landscape Data'!B35),"-",'State Landscape Data'!B35)</f>
        <v>-</v>
      </c>
      <c r="C31" s="159" t="str">
        <f>IF(ISBLANK('State Landscape Data'!C35),"-",'State Landscape Data'!C35)</f>
        <v>-</v>
      </c>
      <c r="D31" s="160" t="str">
        <f>IF(ISBLANK('State Landscape Data'!G35),"-",'State Landscape Data'!G35)</f>
        <v>-</v>
      </c>
      <c r="E31" s="160" t="str">
        <f>IF(ISBLANK('State Landscape Data'!D35),"-",'State Landscape Data'!D35)</f>
        <v>-</v>
      </c>
      <c r="F31" s="160" t="str">
        <f>IF(ISBLANK('State Landscape Data'!E35),"-",'State Landscape Data'!E35)</f>
        <v>-</v>
      </c>
      <c r="G31" s="160" t="str">
        <f>IF(ISBLANK('State Landscape Data'!K35),"-",'State Landscape Data'!K35)</f>
        <v>-</v>
      </c>
      <c r="H31" s="143" t="str">
        <f>'State Landscape Data'!O35</f>
        <v>-</v>
      </c>
      <c r="I31" s="144" t="str">
        <f>'State Landscape Data'!R35</f>
        <v>-</v>
      </c>
      <c r="J31" s="142">
        <f>'State Landscape Data'!S35</f>
        <v>0</v>
      </c>
      <c r="K31" s="144" t="str">
        <f>'State Landscape Data'!V35</f>
        <v>-</v>
      </c>
      <c r="L31" s="142">
        <f>'State Landscape Data'!W35</f>
        <v>0</v>
      </c>
      <c r="M31" s="144" t="str">
        <f>'State Landscape Data'!Z35</f>
        <v>-</v>
      </c>
      <c r="N31" s="142">
        <f>'State Landscape Data'!AA35</f>
        <v>0</v>
      </c>
      <c r="O31" s="144" t="str">
        <f>'State Landscape Data'!AD35</f>
        <v>-</v>
      </c>
      <c r="P31" s="142">
        <f>'State Landscape Data'!AE35</f>
        <v>0</v>
      </c>
    </row>
    <row r="32" spans="2:16" hidden="1" outlineLevel="1" x14ac:dyDescent="0.35">
      <c r="B32" s="159" t="str">
        <f>IF(ISBLANK('State Landscape Data'!B36),"-",'State Landscape Data'!B36)</f>
        <v>-</v>
      </c>
      <c r="C32" s="159" t="str">
        <f>IF(ISBLANK('State Landscape Data'!C36),"-",'State Landscape Data'!C36)</f>
        <v>-</v>
      </c>
      <c r="D32" s="160" t="str">
        <f>IF(ISBLANK('State Landscape Data'!G36),"-",'State Landscape Data'!G36)</f>
        <v>-</v>
      </c>
      <c r="E32" s="160" t="str">
        <f>IF(ISBLANK('State Landscape Data'!D36),"-",'State Landscape Data'!D36)</f>
        <v>-</v>
      </c>
      <c r="F32" s="160" t="str">
        <f>IF(ISBLANK('State Landscape Data'!E36),"-",'State Landscape Data'!E36)</f>
        <v>-</v>
      </c>
      <c r="G32" s="160" t="str">
        <f>IF(ISBLANK('State Landscape Data'!K36),"-",'State Landscape Data'!K36)</f>
        <v>-</v>
      </c>
      <c r="H32" s="143" t="str">
        <f>'State Landscape Data'!O36</f>
        <v>-</v>
      </c>
      <c r="I32" s="144" t="str">
        <f>'State Landscape Data'!R36</f>
        <v>-</v>
      </c>
      <c r="J32" s="142">
        <f>'State Landscape Data'!S36</f>
        <v>0</v>
      </c>
      <c r="K32" s="144" t="str">
        <f>'State Landscape Data'!V36</f>
        <v>-</v>
      </c>
      <c r="L32" s="142">
        <f>'State Landscape Data'!W36</f>
        <v>0</v>
      </c>
      <c r="M32" s="144" t="str">
        <f>'State Landscape Data'!Z36</f>
        <v>-</v>
      </c>
      <c r="N32" s="142">
        <f>'State Landscape Data'!AA36</f>
        <v>0</v>
      </c>
      <c r="O32" s="144" t="str">
        <f>'State Landscape Data'!AD36</f>
        <v>-</v>
      </c>
      <c r="P32" s="142">
        <f>'State Landscape Data'!AE36</f>
        <v>0</v>
      </c>
    </row>
    <row r="33" spans="2:16" hidden="1" outlineLevel="1" x14ac:dyDescent="0.35">
      <c r="B33" s="159" t="str">
        <f>IF(ISBLANK('State Landscape Data'!B37),"-",'State Landscape Data'!B37)</f>
        <v>-</v>
      </c>
      <c r="C33" s="159" t="str">
        <f>IF(ISBLANK('State Landscape Data'!C37),"-",'State Landscape Data'!C37)</f>
        <v>-</v>
      </c>
      <c r="D33" s="160" t="str">
        <f>IF(ISBLANK('State Landscape Data'!G37),"-",'State Landscape Data'!G37)</f>
        <v>-</v>
      </c>
      <c r="E33" s="160" t="str">
        <f>IF(ISBLANK('State Landscape Data'!D37),"-",'State Landscape Data'!D37)</f>
        <v>-</v>
      </c>
      <c r="F33" s="160" t="str">
        <f>IF(ISBLANK('State Landscape Data'!E37),"-",'State Landscape Data'!E37)</f>
        <v>-</v>
      </c>
      <c r="G33" s="160" t="str">
        <f>IF(ISBLANK('State Landscape Data'!K37),"-",'State Landscape Data'!K37)</f>
        <v>-</v>
      </c>
      <c r="H33" s="143" t="str">
        <f>'State Landscape Data'!O37</f>
        <v>-</v>
      </c>
      <c r="I33" s="144" t="str">
        <f>'State Landscape Data'!R37</f>
        <v>-</v>
      </c>
      <c r="J33" s="142">
        <f>'State Landscape Data'!S37</f>
        <v>0</v>
      </c>
      <c r="K33" s="144" t="str">
        <f>'State Landscape Data'!V37</f>
        <v>-</v>
      </c>
      <c r="L33" s="142">
        <f>'State Landscape Data'!W37</f>
        <v>0</v>
      </c>
      <c r="M33" s="144" t="str">
        <f>'State Landscape Data'!Z37</f>
        <v>-</v>
      </c>
      <c r="N33" s="142">
        <f>'State Landscape Data'!AA37</f>
        <v>0</v>
      </c>
      <c r="O33" s="144" t="str">
        <f>'State Landscape Data'!AD37</f>
        <v>-</v>
      </c>
      <c r="P33" s="142">
        <f>'State Landscape Data'!AE37</f>
        <v>0</v>
      </c>
    </row>
    <row r="34" spans="2:16" hidden="1" outlineLevel="1" x14ac:dyDescent="0.35">
      <c r="B34" s="159" t="str">
        <f>IF(ISBLANK('State Landscape Data'!B38),"-",'State Landscape Data'!B38)</f>
        <v>-</v>
      </c>
      <c r="C34" s="159" t="str">
        <f>IF(ISBLANK('State Landscape Data'!C38),"-",'State Landscape Data'!C38)</f>
        <v>-</v>
      </c>
      <c r="D34" s="160" t="str">
        <f>IF(ISBLANK('State Landscape Data'!G38),"-",'State Landscape Data'!G38)</f>
        <v>-</v>
      </c>
      <c r="E34" s="160" t="str">
        <f>IF(ISBLANK('State Landscape Data'!D38),"-",'State Landscape Data'!D38)</f>
        <v>-</v>
      </c>
      <c r="F34" s="160" t="str">
        <f>IF(ISBLANK('State Landscape Data'!E38),"-",'State Landscape Data'!E38)</f>
        <v>-</v>
      </c>
      <c r="G34" s="160" t="str">
        <f>IF(ISBLANK('State Landscape Data'!K38),"-",'State Landscape Data'!K38)</f>
        <v>-</v>
      </c>
      <c r="H34" s="143" t="str">
        <f>'State Landscape Data'!O38</f>
        <v>-</v>
      </c>
      <c r="I34" s="144" t="str">
        <f>'State Landscape Data'!R38</f>
        <v>-</v>
      </c>
      <c r="J34" s="142">
        <f>'State Landscape Data'!S38</f>
        <v>0</v>
      </c>
      <c r="K34" s="144" t="str">
        <f>'State Landscape Data'!V38</f>
        <v>-</v>
      </c>
      <c r="L34" s="142">
        <f>'State Landscape Data'!W38</f>
        <v>0</v>
      </c>
      <c r="M34" s="144" t="str">
        <f>'State Landscape Data'!Z38</f>
        <v>-</v>
      </c>
      <c r="N34" s="142">
        <f>'State Landscape Data'!AA38</f>
        <v>0</v>
      </c>
      <c r="O34" s="144" t="str">
        <f>'State Landscape Data'!AD38</f>
        <v>-</v>
      </c>
      <c r="P34" s="142">
        <f>'State Landscape Data'!AE38</f>
        <v>0</v>
      </c>
    </row>
    <row r="35" spans="2:16" hidden="1" outlineLevel="1" x14ac:dyDescent="0.35">
      <c r="B35" s="159" t="str">
        <f>IF(ISBLANK('State Landscape Data'!B39),"-",'State Landscape Data'!B39)</f>
        <v>-</v>
      </c>
      <c r="C35" s="159" t="str">
        <f>IF(ISBLANK('State Landscape Data'!C39),"-",'State Landscape Data'!C39)</f>
        <v>-</v>
      </c>
      <c r="D35" s="160" t="str">
        <f>IF(ISBLANK('State Landscape Data'!G39),"-",'State Landscape Data'!G39)</f>
        <v>-</v>
      </c>
      <c r="E35" s="160" t="str">
        <f>IF(ISBLANK('State Landscape Data'!D39),"-",'State Landscape Data'!D39)</f>
        <v>-</v>
      </c>
      <c r="F35" s="160" t="str">
        <f>IF(ISBLANK('State Landscape Data'!E39),"-",'State Landscape Data'!E39)</f>
        <v>-</v>
      </c>
      <c r="G35" s="160" t="str">
        <f>IF(ISBLANK('State Landscape Data'!K39),"-",'State Landscape Data'!K39)</f>
        <v>-</v>
      </c>
      <c r="H35" s="143" t="str">
        <f>'State Landscape Data'!O39</f>
        <v>-</v>
      </c>
      <c r="I35" s="144" t="str">
        <f>'State Landscape Data'!R39</f>
        <v>-</v>
      </c>
      <c r="J35" s="142">
        <f>'State Landscape Data'!S39</f>
        <v>0</v>
      </c>
      <c r="K35" s="144" t="str">
        <f>'State Landscape Data'!V39</f>
        <v>-</v>
      </c>
      <c r="L35" s="142">
        <f>'State Landscape Data'!W39</f>
        <v>0</v>
      </c>
      <c r="M35" s="144" t="str">
        <f>'State Landscape Data'!Z39</f>
        <v>-</v>
      </c>
      <c r="N35" s="142">
        <f>'State Landscape Data'!AA39</f>
        <v>0</v>
      </c>
      <c r="O35" s="144" t="str">
        <f>'State Landscape Data'!AD39</f>
        <v>-</v>
      </c>
      <c r="P35" s="142">
        <f>'State Landscape Data'!AE39</f>
        <v>0</v>
      </c>
    </row>
    <row r="36" spans="2:16" hidden="1" outlineLevel="1" x14ac:dyDescent="0.35">
      <c r="B36" s="159" t="str">
        <f>IF(ISBLANK('State Landscape Data'!B40),"-",'State Landscape Data'!B40)</f>
        <v>-</v>
      </c>
      <c r="C36" s="159" t="str">
        <f>IF(ISBLANK('State Landscape Data'!C40),"-",'State Landscape Data'!C40)</f>
        <v>-</v>
      </c>
      <c r="D36" s="160" t="str">
        <f>IF(ISBLANK('State Landscape Data'!G40),"-",'State Landscape Data'!G40)</f>
        <v>-</v>
      </c>
      <c r="E36" s="160" t="str">
        <f>IF(ISBLANK('State Landscape Data'!D40),"-",'State Landscape Data'!D40)</f>
        <v>-</v>
      </c>
      <c r="F36" s="160" t="str">
        <f>IF(ISBLANK('State Landscape Data'!E40),"-",'State Landscape Data'!E40)</f>
        <v>-</v>
      </c>
      <c r="G36" s="160" t="str">
        <f>IF(ISBLANK('State Landscape Data'!K40),"-",'State Landscape Data'!K40)</f>
        <v>-</v>
      </c>
      <c r="H36" s="143" t="str">
        <f>'State Landscape Data'!O40</f>
        <v>-</v>
      </c>
      <c r="I36" s="144" t="str">
        <f>'State Landscape Data'!R40</f>
        <v>-</v>
      </c>
      <c r="J36" s="142">
        <f>'State Landscape Data'!S40</f>
        <v>0</v>
      </c>
      <c r="K36" s="144" t="str">
        <f>'State Landscape Data'!V40</f>
        <v>-</v>
      </c>
      <c r="L36" s="142">
        <f>'State Landscape Data'!W40</f>
        <v>0</v>
      </c>
      <c r="M36" s="144" t="str">
        <f>'State Landscape Data'!Z40</f>
        <v>-</v>
      </c>
      <c r="N36" s="142">
        <f>'State Landscape Data'!AA40</f>
        <v>0</v>
      </c>
      <c r="O36" s="144" t="str">
        <f>'State Landscape Data'!AD40</f>
        <v>-</v>
      </c>
      <c r="P36" s="142">
        <f>'State Landscape Data'!AE40</f>
        <v>0</v>
      </c>
    </row>
    <row r="37" spans="2:16" hidden="1" outlineLevel="1" x14ac:dyDescent="0.35">
      <c r="B37" s="159" t="str">
        <f>IF(ISBLANK('State Landscape Data'!B41),"-",'State Landscape Data'!B41)</f>
        <v>-</v>
      </c>
      <c r="C37" s="159" t="str">
        <f>IF(ISBLANK('State Landscape Data'!C41),"-",'State Landscape Data'!C41)</f>
        <v>-</v>
      </c>
      <c r="D37" s="160" t="str">
        <f>IF(ISBLANK('State Landscape Data'!G41),"-",'State Landscape Data'!G41)</f>
        <v>-</v>
      </c>
      <c r="E37" s="160" t="str">
        <f>IF(ISBLANK('State Landscape Data'!D41),"-",'State Landscape Data'!D41)</f>
        <v>-</v>
      </c>
      <c r="F37" s="160" t="str">
        <f>IF(ISBLANK('State Landscape Data'!E41),"-",'State Landscape Data'!E41)</f>
        <v>-</v>
      </c>
      <c r="G37" s="160" t="str">
        <f>IF(ISBLANK('State Landscape Data'!K41),"-",'State Landscape Data'!K41)</f>
        <v>-</v>
      </c>
      <c r="H37" s="143" t="str">
        <f>'State Landscape Data'!O41</f>
        <v>-</v>
      </c>
      <c r="I37" s="144" t="str">
        <f>'State Landscape Data'!R41</f>
        <v>-</v>
      </c>
      <c r="J37" s="142">
        <f>'State Landscape Data'!S41</f>
        <v>0</v>
      </c>
      <c r="K37" s="144" t="str">
        <f>'State Landscape Data'!V41</f>
        <v>-</v>
      </c>
      <c r="L37" s="142">
        <f>'State Landscape Data'!W41</f>
        <v>0</v>
      </c>
      <c r="M37" s="144" t="str">
        <f>'State Landscape Data'!Z41</f>
        <v>-</v>
      </c>
      <c r="N37" s="142">
        <f>'State Landscape Data'!AA41</f>
        <v>0</v>
      </c>
      <c r="O37" s="144" t="str">
        <f>'State Landscape Data'!AD41</f>
        <v>-</v>
      </c>
      <c r="P37" s="142">
        <f>'State Landscape Data'!AE41</f>
        <v>0</v>
      </c>
    </row>
    <row r="38" spans="2:16" hidden="1" outlineLevel="1" x14ac:dyDescent="0.35">
      <c r="B38" s="159" t="str">
        <f>IF(ISBLANK('State Landscape Data'!B42),"-",'State Landscape Data'!B42)</f>
        <v>-</v>
      </c>
      <c r="C38" s="159" t="str">
        <f>IF(ISBLANK('State Landscape Data'!C42),"-",'State Landscape Data'!C42)</f>
        <v>-</v>
      </c>
      <c r="D38" s="160" t="str">
        <f>IF(ISBLANK('State Landscape Data'!G42),"-",'State Landscape Data'!G42)</f>
        <v>-</v>
      </c>
      <c r="E38" s="160" t="str">
        <f>IF(ISBLANK('State Landscape Data'!D42),"-",'State Landscape Data'!D42)</f>
        <v>-</v>
      </c>
      <c r="F38" s="160" t="str">
        <f>IF(ISBLANK('State Landscape Data'!E42),"-",'State Landscape Data'!E42)</f>
        <v>-</v>
      </c>
      <c r="G38" s="160" t="str">
        <f>IF(ISBLANK('State Landscape Data'!K42),"-",'State Landscape Data'!K42)</f>
        <v>-</v>
      </c>
      <c r="H38" s="143" t="str">
        <f>'State Landscape Data'!O42</f>
        <v>-</v>
      </c>
      <c r="I38" s="144" t="str">
        <f>'State Landscape Data'!R42</f>
        <v>-</v>
      </c>
      <c r="J38" s="142">
        <f>'State Landscape Data'!S42</f>
        <v>0</v>
      </c>
      <c r="K38" s="144" t="str">
        <f>'State Landscape Data'!V42</f>
        <v>-</v>
      </c>
      <c r="L38" s="142">
        <f>'State Landscape Data'!W42</f>
        <v>0</v>
      </c>
      <c r="M38" s="144" t="str">
        <f>'State Landscape Data'!Z42</f>
        <v>-</v>
      </c>
      <c r="N38" s="142">
        <f>'State Landscape Data'!AA42</f>
        <v>0</v>
      </c>
      <c r="O38" s="144" t="str">
        <f>'State Landscape Data'!AD42</f>
        <v>-</v>
      </c>
      <c r="P38" s="142">
        <f>'State Landscape Data'!AE42</f>
        <v>0</v>
      </c>
    </row>
    <row r="39" spans="2:16" hidden="1" outlineLevel="1" x14ac:dyDescent="0.35">
      <c r="B39" s="159" t="str">
        <f>IF(ISBLANK('State Landscape Data'!B43),"-",'State Landscape Data'!B43)</f>
        <v>-</v>
      </c>
      <c r="C39" s="159" t="str">
        <f>IF(ISBLANK('State Landscape Data'!C43),"-",'State Landscape Data'!C43)</f>
        <v>-</v>
      </c>
      <c r="D39" s="160" t="str">
        <f>IF(ISBLANK('State Landscape Data'!G43),"-",'State Landscape Data'!G43)</f>
        <v>-</v>
      </c>
      <c r="E39" s="160" t="str">
        <f>IF(ISBLANK('State Landscape Data'!D43),"-",'State Landscape Data'!D43)</f>
        <v>-</v>
      </c>
      <c r="F39" s="160" t="str">
        <f>IF(ISBLANK('State Landscape Data'!E43),"-",'State Landscape Data'!E43)</f>
        <v>-</v>
      </c>
      <c r="G39" s="160" t="str">
        <f>IF(ISBLANK('State Landscape Data'!K43),"-",'State Landscape Data'!K43)</f>
        <v>-</v>
      </c>
      <c r="H39" s="143" t="str">
        <f>'State Landscape Data'!O43</f>
        <v>-</v>
      </c>
      <c r="I39" s="144" t="str">
        <f>'State Landscape Data'!R43</f>
        <v>-</v>
      </c>
      <c r="J39" s="142">
        <f>'State Landscape Data'!S43</f>
        <v>0</v>
      </c>
      <c r="K39" s="144" t="str">
        <f>'State Landscape Data'!V43</f>
        <v>-</v>
      </c>
      <c r="L39" s="142">
        <f>'State Landscape Data'!W43</f>
        <v>0</v>
      </c>
      <c r="M39" s="144" t="str">
        <f>'State Landscape Data'!Z43</f>
        <v>-</v>
      </c>
      <c r="N39" s="142">
        <f>'State Landscape Data'!AA43</f>
        <v>0</v>
      </c>
      <c r="O39" s="144" t="str">
        <f>'State Landscape Data'!AD43</f>
        <v>-</v>
      </c>
      <c r="P39" s="142">
        <f>'State Landscape Data'!AE43</f>
        <v>0</v>
      </c>
    </row>
    <row r="40" spans="2:16" hidden="1" outlineLevel="1" x14ac:dyDescent="0.35">
      <c r="B40" s="159" t="str">
        <f>IF(ISBLANK('State Landscape Data'!B44),"-",'State Landscape Data'!B44)</f>
        <v>-</v>
      </c>
      <c r="C40" s="159" t="str">
        <f>IF(ISBLANK('State Landscape Data'!C44),"-",'State Landscape Data'!C44)</f>
        <v>-</v>
      </c>
      <c r="D40" s="160" t="str">
        <f>IF(ISBLANK('State Landscape Data'!G44),"-",'State Landscape Data'!G44)</f>
        <v>-</v>
      </c>
      <c r="E40" s="160" t="str">
        <f>IF(ISBLANK('State Landscape Data'!D44),"-",'State Landscape Data'!D44)</f>
        <v>-</v>
      </c>
      <c r="F40" s="160" t="str">
        <f>IF(ISBLANK('State Landscape Data'!E44),"-",'State Landscape Data'!E44)</f>
        <v>-</v>
      </c>
      <c r="G40" s="160" t="str">
        <f>IF(ISBLANK('State Landscape Data'!K44),"-",'State Landscape Data'!K44)</f>
        <v>-</v>
      </c>
      <c r="H40" s="143" t="str">
        <f>'State Landscape Data'!O44</f>
        <v>-</v>
      </c>
      <c r="I40" s="144" t="str">
        <f>'State Landscape Data'!R44</f>
        <v>-</v>
      </c>
      <c r="J40" s="142">
        <f>'State Landscape Data'!S44</f>
        <v>0</v>
      </c>
      <c r="K40" s="144" t="str">
        <f>'State Landscape Data'!V44</f>
        <v>-</v>
      </c>
      <c r="L40" s="142">
        <f>'State Landscape Data'!W44</f>
        <v>0</v>
      </c>
      <c r="M40" s="144" t="str">
        <f>'State Landscape Data'!Z44</f>
        <v>-</v>
      </c>
      <c r="N40" s="142">
        <f>'State Landscape Data'!AA44</f>
        <v>0</v>
      </c>
      <c r="O40" s="144" t="str">
        <f>'State Landscape Data'!AD44</f>
        <v>-</v>
      </c>
      <c r="P40" s="142">
        <f>'State Landscape Data'!AE44</f>
        <v>0</v>
      </c>
    </row>
    <row r="41" spans="2:16" hidden="1" outlineLevel="1" x14ac:dyDescent="0.35">
      <c r="B41" s="159" t="str">
        <f>IF(ISBLANK('State Landscape Data'!B45),"-",'State Landscape Data'!B45)</f>
        <v>-</v>
      </c>
      <c r="C41" s="159" t="str">
        <f>IF(ISBLANK('State Landscape Data'!C45),"-",'State Landscape Data'!C45)</f>
        <v>-</v>
      </c>
      <c r="D41" s="160" t="str">
        <f>IF(ISBLANK('State Landscape Data'!G45),"-",'State Landscape Data'!G45)</f>
        <v>-</v>
      </c>
      <c r="E41" s="160" t="str">
        <f>IF(ISBLANK('State Landscape Data'!D45),"-",'State Landscape Data'!D45)</f>
        <v>-</v>
      </c>
      <c r="F41" s="160" t="str">
        <f>IF(ISBLANK('State Landscape Data'!E45),"-",'State Landscape Data'!E45)</f>
        <v>-</v>
      </c>
      <c r="G41" s="160" t="str">
        <f>IF(ISBLANK('State Landscape Data'!K45),"-",'State Landscape Data'!K45)</f>
        <v>-</v>
      </c>
      <c r="H41" s="143" t="str">
        <f>'State Landscape Data'!O45</f>
        <v>-</v>
      </c>
      <c r="I41" s="144" t="str">
        <f>'State Landscape Data'!R45</f>
        <v>-</v>
      </c>
      <c r="J41" s="142">
        <f>'State Landscape Data'!S45</f>
        <v>0</v>
      </c>
      <c r="K41" s="144" t="str">
        <f>'State Landscape Data'!V45</f>
        <v>-</v>
      </c>
      <c r="L41" s="142">
        <f>'State Landscape Data'!W45</f>
        <v>0</v>
      </c>
      <c r="M41" s="144" t="str">
        <f>'State Landscape Data'!Z45</f>
        <v>-</v>
      </c>
      <c r="N41" s="142">
        <f>'State Landscape Data'!AA45</f>
        <v>0</v>
      </c>
      <c r="O41" s="144" t="str">
        <f>'State Landscape Data'!AD45</f>
        <v>-</v>
      </c>
      <c r="P41" s="142">
        <f>'State Landscape Data'!AE45</f>
        <v>0</v>
      </c>
    </row>
    <row r="42" spans="2:16" hidden="1" outlineLevel="1" x14ac:dyDescent="0.35">
      <c r="B42" s="159" t="str">
        <f>IF(ISBLANK('State Landscape Data'!B46),"-",'State Landscape Data'!B46)</f>
        <v>-</v>
      </c>
      <c r="C42" s="159" t="str">
        <f>IF(ISBLANK('State Landscape Data'!C46),"-",'State Landscape Data'!C46)</f>
        <v>-</v>
      </c>
      <c r="D42" s="160" t="str">
        <f>IF(ISBLANK('State Landscape Data'!G46),"-",'State Landscape Data'!G46)</f>
        <v>-</v>
      </c>
      <c r="E42" s="160" t="str">
        <f>IF(ISBLANK('State Landscape Data'!D46),"-",'State Landscape Data'!D46)</f>
        <v>-</v>
      </c>
      <c r="F42" s="160" t="str">
        <f>IF(ISBLANK('State Landscape Data'!E46),"-",'State Landscape Data'!E46)</f>
        <v>-</v>
      </c>
      <c r="G42" s="160" t="str">
        <f>IF(ISBLANK('State Landscape Data'!K46),"-",'State Landscape Data'!K46)</f>
        <v>-</v>
      </c>
      <c r="H42" s="143" t="str">
        <f>'State Landscape Data'!O46</f>
        <v>-</v>
      </c>
      <c r="I42" s="144" t="str">
        <f>'State Landscape Data'!R46</f>
        <v>-</v>
      </c>
      <c r="J42" s="142">
        <f>'State Landscape Data'!S46</f>
        <v>0</v>
      </c>
      <c r="K42" s="144" t="str">
        <f>'State Landscape Data'!V46</f>
        <v>-</v>
      </c>
      <c r="L42" s="142">
        <f>'State Landscape Data'!W46</f>
        <v>0</v>
      </c>
      <c r="M42" s="144" t="str">
        <f>'State Landscape Data'!Z46</f>
        <v>-</v>
      </c>
      <c r="N42" s="142">
        <f>'State Landscape Data'!AA46</f>
        <v>0</v>
      </c>
      <c r="O42" s="144" t="str">
        <f>'State Landscape Data'!AD46</f>
        <v>-</v>
      </c>
      <c r="P42" s="142">
        <f>'State Landscape Data'!AE46</f>
        <v>0</v>
      </c>
    </row>
    <row r="43" spans="2:16" hidden="1" outlineLevel="1" x14ac:dyDescent="0.35">
      <c r="B43" s="159" t="str">
        <f>IF(ISBLANK('State Landscape Data'!B47),"-",'State Landscape Data'!B47)</f>
        <v>-</v>
      </c>
      <c r="C43" s="159" t="str">
        <f>IF(ISBLANK('State Landscape Data'!C47),"-",'State Landscape Data'!C47)</f>
        <v>-</v>
      </c>
      <c r="D43" s="160" t="str">
        <f>IF(ISBLANK('State Landscape Data'!G47),"-",'State Landscape Data'!G47)</f>
        <v>-</v>
      </c>
      <c r="E43" s="160" t="str">
        <f>IF(ISBLANK('State Landscape Data'!D47),"-",'State Landscape Data'!D47)</f>
        <v>-</v>
      </c>
      <c r="F43" s="160" t="str">
        <f>IF(ISBLANK('State Landscape Data'!E47),"-",'State Landscape Data'!E47)</f>
        <v>-</v>
      </c>
      <c r="G43" s="160" t="str">
        <f>IF(ISBLANK('State Landscape Data'!K47),"-",'State Landscape Data'!K47)</f>
        <v>-</v>
      </c>
      <c r="H43" s="143" t="str">
        <f>'State Landscape Data'!O47</f>
        <v>-</v>
      </c>
      <c r="I43" s="144" t="str">
        <f>'State Landscape Data'!R47</f>
        <v>-</v>
      </c>
      <c r="J43" s="142">
        <f>'State Landscape Data'!S47</f>
        <v>0</v>
      </c>
      <c r="K43" s="144" t="str">
        <f>'State Landscape Data'!V47</f>
        <v>-</v>
      </c>
      <c r="L43" s="142">
        <f>'State Landscape Data'!W47</f>
        <v>0</v>
      </c>
      <c r="M43" s="144" t="str">
        <f>'State Landscape Data'!Z47</f>
        <v>-</v>
      </c>
      <c r="N43" s="142">
        <f>'State Landscape Data'!AA47</f>
        <v>0</v>
      </c>
      <c r="O43" s="144" t="str">
        <f>'State Landscape Data'!AD47</f>
        <v>-</v>
      </c>
      <c r="P43" s="142">
        <f>'State Landscape Data'!AE47</f>
        <v>0</v>
      </c>
    </row>
    <row r="44" spans="2:16" hidden="1" outlineLevel="1" x14ac:dyDescent="0.35">
      <c r="B44" s="159" t="str">
        <f>IF(ISBLANK('State Landscape Data'!B48),"-",'State Landscape Data'!B48)</f>
        <v>-</v>
      </c>
      <c r="C44" s="159" t="str">
        <f>IF(ISBLANK('State Landscape Data'!C48),"-",'State Landscape Data'!C48)</f>
        <v>-</v>
      </c>
      <c r="D44" s="160" t="str">
        <f>IF(ISBLANK('State Landscape Data'!G48),"-",'State Landscape Data'!G48)</f>
        <v>-</v>
      </c>
      <c r="E44" s="160" t="str">
        <f>IF(ISBLANK('State Landscape Data'!D48),"-",'State Landscape Data'!D48)</f>
        <v>-</v>
      </c>
      <c r="F44" s="160" t="str">
        <f>IF(ISBLANK('State Landscape Data'!E48),"-",'State Landscape Data'!E48)</f>
        <v>-</v>
      </c>
      <c r="G44" s="160" t="str">
        <f>IF(ISBLANK('State Landscape Data'!K48),"-",'State Landscape Data'!K48)</f>
        <v>-</v>
      </c>
      <c r="H44" s="143" t="str">
        <f>'State Landscape Data'!O48</f>
        <v>-</v>
      </c>
      <c r="I44" s="144" t="str">
        <f>'State Landscape Data'!R48</f>
        <v>-</v>
      </c>
      <c r="J44" s="142">
        <f>'State Landscape Data'!S48</f>
        <v>0</v>
      </c>
      <c r="K44" s="144" t="str">
        <f>'State Landscape Data'!V48</f>
        <v>-</v>
      </c>
      <c r="L44" s="142">
        <f>'State Landscape Data'!W48</f>
        <v>0</v>
      </c>
      <c r="M44" s="144" t="str">
        <f>'State Landscape Data'!Z48</f>
        <v>-</v>
      </c>
      <c r="N44" s="142">
        <f>'State Landscape Data'!AA48</f>
        <v>0</v>
      </c>
      <c r="O44" s="144" t="str">
        <f>'State Landscape Data'!AD48</f>
        <v>-</v>
      </c>
      <c r="P44" s="142">
        <f>'State Landscape Data'!AE48</f>
        <v>0</v>
      </c>
    </row>
    <row r="45" spans="2:16" hidden="1" outlineLevel="1" x14ac:dyDescent="0.35">
      <c r="B45" s="159" t="str">
        <f>IF(ISBLANK('State Landscape Data'!B49),"-",'State Landscape Data'!B49)</f>
        <v>-</v>
      </c>
      <c r="C45" s="159" t="str">
        <f>IF(ISBLANK('State Landscape Data'!C49),"-",'State Landscape Data'!C49)</f>
        <v>-</v>
      </c>
      <c r="D45" s="160" t="str">
        <f>IF(ISBLANK('State Landscape Data'!G49),"-",'State Landscape Data'!G49)</f>
        <v>-</v>
      </c>
      <c r="E45" s="160" t="str">
        <f>IF(ISBLANK('State Landscape Data'!D49),"-",'State Landscape Data'!D49)</f>
        <v>-</v>
      </c>
      <c r="F45" s="160" t="str">
        <f>IF(ISBLANK('State Landscape Data'!E49),"-",'State Landscape Data'!E49)</f>
        <v>-</v>
      </c>
      <c r="G45" s="160" t="str">
        <f>IF(ISBLANK('State Landscape Data'!K49),"-",'State Landscape Data'!K49)</f>
        <v>-</v>
      </c>
      <c r="H45" s="143" t="str">
        <f>'State Landscape Data'!O49</f>
        <v>-</v>
      </c>
      <c r="I45" s="144" t="str">
        <f>'State Landscape Data'!R49</f>
        <v>-</v>
      </c>
      <c r="J45" s="142">
        <f>'State Landscape Data'!S49</f>
        <v>0</v>
      </c>
      <c r="K45" s="144" t="str">
        <f>'State Landscape Data'!V49</f>
        <v>-</v>
      </c>
      <c r="L45" s="142">
        <f>'State Landscape Data'!W49</f>
        <v>0</v>
      </c>
      <c r="M45" s="144" t="str">
        <f>'State Landscape Data'!Z49</f>
        <v>-</v>
      </c>
      <c r="N45" s="142">
        <f>'State Landscape Data'!AA49</f>
        <v>0</v>
      </c>
      <c r="O45" s="144" t="str">
        <f>'State Landscape Data'!AD49</f>
        <v>-</v>
      </c>
      <c r="P45" s="142">
        <f>'State Landscape Data'!AE49</f>
        <v>0</v>
      </c>
    </row>
    <row r="46" spans="2:16" hidden="1" outlineLevel="1" x14ac:dyDescent="0.35">
      <c r="B46" s="159" t="str">
        <f>IF(ISBLANK('State Landscape Data'!B50),"-",'State Landscape Data'!B50)</f>
        <v>-</v>
      </c>
      <c r="C46" s="159" t="str">
        <f>IF(ISBLANK('State Landscape Data'!C50),"-",'State Landscape Data'!C50)</f>
        <v>-</v>
      </c>
      <c r="D46" s="160" t="str">
        <f>IF(ISBLANK('State Landscape Data'!G50),"-",'State Landscape Data'!G50)</f>
        <v>-</v>
      </c>
      <c r="E46" s="160" t="str">
        <f>IF(ISBLANK('State Landscape Data'!D50),"-",'State Landscape Data'!D50)</f>
        <v>-</v>
      </c>
      <c r="F46" s="160" t="str">
        <f>IF(ISBLANK('State Landscape Data'!E50),"-",'State Landscape Data'!E50)</f>
        <v>-</v>
      </c>
      <c r="G46" s="160" t="str">
        <f>IF(ISBLANK('State Landscape Data'!K50),"-",'State Landscape Data'!K50)</f>
        <v>-</v>
      </c>
      <c r="H46" s="143" t="str">
        <f>'State Landscape Data'!O50</f>
        <v>-</v>
      </c>
      <c r="I46" s="144" t="str">
        <f>'State Landscape Data'!R50</f>
        <v>-</v>
      </c>
      <c r="J46" s="142">
        <f>'State Landscape Data'!S50</f>
        <v>0</v>
      </c>
      <c r="K46" s="144" t="str">
        <f>'State Landscape Data'!V50</f>
        <v>-</v>
      </c>
      <c r="L46" s="142">
        <f>'State Landscape Data'!W50</f>
        <v>0</v>
      </c>
      <c r="M46" s="144" t="str">
        <f>'State Landscape Data'!Z50</f>
        <v>-</v>
      </c>
      <c r="N46" s="142">
        <f>'State Landscape Data'!AA50</f>
        <v>0</v>
      </c>
      <c r="O46" s="144" t="str">
        <f>'State Landscape Data'!AD50</f>
        <v>-</v>
      </c>
      <c r="P46" s="142">
        <f>'State Landscape Data'!AE50</f>
        <v>0</v>
      </c>
    </row>
    <row r="47" spans="2:16" hidden="1" outlineLevel="1" x14ac:dyDescent="0.35">
      <c r="B47" s="159" t="str">
        <f>IF(ISBLANK('State Landscape Data'!B51),"-",'State Landscape Data'!B51)</f>
        <v>-</v>
      </c>
      <c r="C47" s="159" t="str">
        <f>IF(ISBLANK('State Landscape Data'!C51),"-",'State Landscape Data'!C51)</f>
        <v>-</v>
      </c>
      <c r="D47" s="160" t="str">
        <f>IF(ISBLANK('State Landscape Data'!G51),"-",'State Landscape Data'!G51)</f>
        <v>-</v>
      </c>
      <c r="E47" s="160" t="str">
        <f>IF(ISBLANK('State Landscape Data'!D51),"-",'State Landscape Data'!D51)</f>
        <v>-</v>
      </c>
      <c r="F47" s="160" t="str">
        <f>IF(ISBLANK('State Landscape Data'!E51),"-",'State Landscape Data'!E51)</f>
        <v>-</v>
      </c>
      <c r="G47" s="160" t="str">
        <f>IF(ISBLANK('State Landscape Data'!K51),"-",'State Landscape Data'!K51)</f>
        <v>-</v>
      </c>
      <c r="H47" s="143" t="str">
        <f>'State Landscape Data'!O51</f>
        <v>-</v>
      </c>
      <c r="I47" s="144" t="str">
        <f>'State Landscape Data'!R51</f>
        <v>-</v>
      </c>
      <c r="J47" s="142">
        <f>'State Landscape Data'!S51</f>
        <v>0</v>
      </c>
      <c r="K47" s="144" t="str">
        <f>'State Landscape Data'!V51</f>
        <v>-</v>
      </c>
      <c r="L47" s="142">
        <f>'State Landscape Data'!W51</f>
        <v>0</v>
      </c>
      <c r="M47" s="144" t="str">
        <f>'State Landscape Data'!Z51</f>
        <v>-</v>
      </c>
      <c r="N47" s="142">
        <f>'State Landscape Data'!AA51</f>
        <v>0</v>
      </c>
      <c r="O47" s="144" t="str">
        <f>'State Landscape Data'!AD51</f>
        <v>-</v>
      </c>
      <c r="P47" s="142">
        <f>'State Landscape Data'!AE51</f>
        <v>0</v>
      </c>
    </row>
    <row r="48" spans="2:16" hidden="1" outlineLevel="1" x14ac:dyDescent="0.35">
      <c r="B48" s="159" t="str">
        <f>IF(ISBLANK('State Landscape Data'!B52),"-",'State Landscape Data'!B52)</f>
        <v>-</v>
      </c>
      <c r="C48" s="159" t="str">
        <f>IF(ISBLANK('State Landscape Data'!C52),"-",'State Landscape Data'!C52)</f>
        <v>-</v>
      </c>
      <c r="D48" s="160" t="str">
        <f>IF(ISBLANK('State Landscape Data'!G52),"-",'State Landscape Data'!G52)</f>
        <v>-</v>
      </c>
      <c r="E48" s="160" t="str">
        <f>IF(ISBLANK('State Landscape Data'!D52),"-",'State Landscape Data'!D52)</f>
        <v>-</v>
      </c>
      <c r="F48" s="160" t="str">
        <f>IF(ISBLANK('State Landscape Data'!E52),"-",'State Landscape Data'!E52)</f>
        <v>-</v>
      </c>
      <c r="G48" s="160" t="str">
        <f>IF(ISBLANK('State Landscape Data'!K52),"-",'State Landscape Data'!K52)</f>
        <v>-</v>
      </c>
      <c r="H48" s="143" t="str">
        <f>'State Landscape Data'!O52</f>
        <v>-</v>
      </c>
      <c r="I48" s="144" t="str">
        <f>'State Landscape Data'!R52</f>
        <v>-</v>
      </c>
      <c r="J48" s="142">
        <f>'State Landscape Data'!S52</f>
        <v>0</v>
      </c>
      <c r="K48" s="144" t="str">
        <f>'State Landscape Data'!V52</f>
        <v>-</v>
      </c>
      <c r="L48" s="142">
        <f>'State Landscape Data'!W52</f>
        <v>0</v>
      </c>
      <c r="M48" s="144" t="str">
        <f>'State Landscape Data'!Z52</f>
        <v>-</v>
      </c>
      <c r="N48" s="142">
        <f>'State Landscape Data'!AA52</f>
        <v>0</v>
      </c>
      <c r="O48" s="144" t="str">
        <f>'State Landscape Data'!AD52</f>
        <v>-</v>
      </c>
      <c r="P48" s="142">
        <f>'State Landscape Data'!AE52</f>
        <v>0</v>
      </c>
    </row>
    <row r="49" spans="2:16" hidden="1" outlineLevel="1" x14ac:dyDescent="0.35">
      <c r="B49" s="159" t="str">
        <f>IF(ISBLANK('State Landscape Data'!B53),"-",'State Landscape Data'!B53)</f>
        <v>-</v>
      </c>
      <c r="C49" s="159" t="str">
        <f>IF(ISBLANK('State Landscape Data'!C53),"-",'State Landscape Data'!C53)</f>
        <v>-</v>
      </c>
      <c r="D49" s="160" t="str">
        <f>IF(ISBLANK('State Landscape Data'!G53),"-",'State Landscape Data'!G53)</f>
        <v>-</v>
      </c>
      <c r="E49" s="160" t="str">
        <f>IF(ISBLANK('State Landscape Data'!D53),"-",'State Landscape Data'!D53)</f>
        <v>-</v>
      </c>
      <c r="F49" s="160" t="str">
        <f>IF(ISBLANK('State Landscape Data'!E53),"-",'State Landscape Data'!E53)</f>
        <v>-</v>
      </c>
      <c r="G49" s="160" t="str">
        <f>IF(ISBLANK('State Landscape Data'!K53),"-",'State Landscape Data'!K53)</f>
        <v>-</v>
      </c>
      <c r="H49" s="143" t="str">
        <f>'State Landscape Data'!O53</f>
        <v>-</v>
      </c>
      <c r="I49" s="144" t="str">
        <f>'State Landscape Data'!R53</f>
        <v>-</v>
      </c>
      <c r="J49" s="142">
        <f>'State Landscape Data'!S53</f>
        <v>0</v>
      </c>
      <c r="K49" s="144" t="str">
        <f>'State Landscape Data'!V53</f>
        <v>-</v>
      </c>
      <c r="L49" s="142">
        <f>'State Landscape Data'!W53</f>
        <v>0</v>
      </c>
      <c r="M49" s="144" t="str">
        <f>'State Landscape Data'!Z53</f>
        <v>-</v>
      </c>
      <c r="N49" s="142">
        <f>'State Landscape Data'!AA53</f>
        <v>0</v>
      </c>
      <c r="O49" s="144" t="str">
        <f>'State Landscape Data'!AD53</f>
        <v>-</v>
      </c>
      <c r="P49" s="142">
        <f>'State Landscape Data'!AE53</f>
        <v>0</v>
      </c>
    </row>
    <row r="50" spans="2:16" hidden="1" outlineLevel="1" x14ac:dyDescent="0.35">
      <c r="B50" s="159" t="str">
        <f>IF(ISBLANK('State Landscape Data'!B54),"-",'State Landscape Data'!B54)</f>
        <v>-</v>
      </c>
      <c r="C50" s="159" t="str">
        <f>IF(ISBLANK('State Landscape Data'!C54),"-",'State Landscape Data'!C54)</f>
        <v>-</v>
      </c>
      <c r="D50" s="160" t="str">
        <f>IF(ISBLANK('State Landscape Data'!G54),"-",'State Landscape Data'!G54)</f>
        <v>-</v>
      </c>
      <c r="E50" s="160" t="str">
        <f>IF(ISBLANK('State Landscape Data'!D54),"-",'State Landscape Data'!D54)</f>
        <v>-</v>
      </c>
      <c r="F50" s="160" t="str">
        <f>IF(ISBLANK('State Landscape Data'!E54),"-",'State Landscape Data'!E54)</f>
        <v>-</v>
      </c>
      <c r="G50" s="160" t="str">
        <f>IF(ISBLANK('State Landscape Data'!K54),"-",'State Landscape Data'!K54)</f>
        <v>-</v>
      </c>
      <c r="H50" s="143" t="str">
        <f>'State Landscape Data'!O54</f>
        <v>-</v>
      </c>
      <c r="I50" s="144" t="str">
        <f>'State Landscape Data'!R54</f>
        <v>-</v>
      </c>
      <c r="J50" s="142">
        <f>'State Landscape Data'!S54</f>
        <v>0</v>
      </c>
      <c r="K50" s="144" t="str">
        <f>'State Landscape Data'!V54</f>
        <v>-</v>
      </c>
      <c r="L50" s="142">
        <f>'State Landscape Data'!W54</f>
        <v>0</v>
      </c>
      <c r="M50" s="144" t="str">
        <f>'State Landscape Data'!Z54</f>
        <v>-</v>
      </c>
      <c r="N50" s="142">
        <f>'State Landscape Data'!AA54</f>
        <v>0</v>
      </c>
      <c r="O50" s="144" t="str">
        <f>'State Landscape Data'!AD54</f>
        <v>-</v>
      </c>
      <c r="P50" s="142">
        <f>'State Landscape Data'!AE54</f>
        <v>0</v>
      </c>
    </row>
    <row r="51" spans="2:16" hidden="1" outlineLevel="1" x14ac:dyDescent="0.35">
      <c r="B51" s="159" t="str">
        <f>IF(ISBLANK('State Landscape Data'!B55),"-",'State Landscape Data'!B55)</f>
        <v>-</v>
      </c>
      <c r="C51" s="159" t="str">
        <f>IF(ISBLANK('State Landscape Data'!C55),"-",'State Landscape Data'!C55)</f>
        <v>-</v>
      </c>
      <c r="D51" s="160" t="str">
        <f>IF(ISBLANK('State Landscape Data'!G55),"-",'State Landscape Data'!G55)</f>
        <v>-</v>
      </c>
      <c r="E51" s="160" t="str">
        <f>IF(ISBLANK('State Landscape Data'!D55),"-",'State Landscape Data'!D55)</f>
        <v>-</v>
      </c>
      <c r="F51" s="160" t="str">
        <f>IF(ISBLANK('State Landscape Data'!E55),"-",'State Landscape Data'!E55)</f>
        <v>-</v>
      </c>
      <c r="G51" s="160" t="str">
        <f>IF(ISBLANK('State Landscape Data'!K55),"-",'State Landscape Data'!K55)</f>
        <v>-</v>
      </c>
      <c r="H51" s="143" t="str">
        <f>'State Landscape Data'!O55</f>
        <v>-</v>
      </c>
      <c r="I51" s="144" t="str">
        <f>'State Landscape Data'!R55</f>
        <v>-</v>
      </c>
      <c r="J51" s="142">
        <f>'State Landscape Data'!S55</f>
        <v>0</v>
      </c>
      <c r="K51" s="144" t="str">
        <f>'State Landscape Data'!V55</f>
        <v>-</v>
      </c>
      <c r="L51" s="142">
        <f>'State Landscape Data'!W55</f>
        <v>0</v>
      </c>
      <c r="M51" s="144" t="str">
        <f>'State Landscape Data'!Z55</f>
        <v>-</v>
      </c>
      <c r="N51" s="142">
        <f>'State Landscape Data'!AA55</f>
        <v>0</v>
      </c>
      <c r="O51" s="144" t="str">
        <f>'State Landscape Data'!AD55</f>
        <v>-</v>
      </c>
      <c r="P51" s="142">
        <f>'State Landscape Data'!AE55</f>
        <v>0</v>
      </c>
    </row>
    <row r="52" spans="2:16" hidden="1" outlineLevel="1" x14ac:dyDescent="0.35">
      <c r="B52" s="159" t="str">
        <f>IF(ISBLANK('State Landscape Data'!B56),"-",'State Landscape Data'!B56)</f>
        <v>-</v>
      </c>
      <c r="C52" s="159" t="str">
        <f>IF(ISBLANK('State Landscape Data'!C56),"-",'State Landscape Data'!C56)</f>
        <v>-</v>
      </c>
      <c r="D52" s="160" t="str">
        <f>IF(ISBLANK('State Landscape Data'!G56),"-",'State Landscape Data'!G56)</f>
        <v>-</v>
      </c>
      <c r="E52" s="160" t="str">
        <f>IF(ISBLANK('State Landscape Data'!D56),"-",'State Landscape Data'!D56)</f>
        <v>-</v>
      </c>
      <c r="F52" s="160" t="str">
        <f>IF(ISBLANK('State Landscape Data'!E56),"-",'State Landscape Data'!E56)</f>
        <v>-</v>
      </c>
      <c r="G52" s="160" t="str">
        <f>IF(ISBLANK('State Landscape Data'!K56),"-",'State Landscape Data'!K56)</f>
        <v>-</v>
      </c>
      <c r="H52" s="143" t="str">
        <f>'State Landscape Data'!O56</f>
        <v>-</v>
      </c>
      <c r="I52" s="144" t="str">
        <f>'State Landscape Data'!R56</f>
        <v>-</v>
      </c>
      <c r="J52" s="142">
        <f>'State Landscape Data'!S56</f>
        <v>0</v>
      </c>
      <c r="K52" s="144" t="str">
        <f>'State Landscape Data'!V56</f>
        <v>-</v>
      </c>
      <c r="L52" s="142">
        <f>'State Landscape Data'!W56</f>
        <v>0</v>
      </c>
      <c r="M52" s="144" t="str">
        <f>'State Landscape Data'!Z56</f>
        <v>-</v>
      </c>
      <c r="N52" s="142">
        <f>'State Landscape Data'!AA56</f>
        <v>0</v>
      </c>
      <c r="O52" s="144" t="str">
        <f>'State Landscape Data'!AD56</f>
        <v>-</v>
      </c>
      <c r="P52" s="142">
        <f>'State Landscape Data'!AE56</f>
        <v>0</v>
      </c>
    </row>
    <row r="53" spans="2:16" hidden="1" outlineLevel="1" x14ac:dyDescent="0.35">
      <c r="B53" s="159" t="str">
        <f>IF(ISBLANK('State Landscape Data'!B57),"-",'State Landscape Data'!B57)</f>
        <v>-</v>
      </c>
      <c r="C53" s="159" t="str">
        <f>IF(ISBLANK('State Landscape Data'!C57),"-",'State Landscape Data'!C57)</f>
        <v>-</v>
      </c>
      <c r="D53" s="160" t="str">
        <f>IF(ISBLANK('State Landscape Data'!G57),"-",'State Landscape Data'!G57)</f>
        <v>-</v>
      </c>
      <c r="E53" s="160" t="str">
        <f>IF(ISBLANK('State Landscape Data'!D57),"-",'State Landscape Data'!D57)</f>
        <v>-</v>
      </c>
      <c r="F53" s="160" t="str">
        <f>IF(ISBLANK('State Landscape Data'!E57),"-",'State Landscape Data'!E57)</f>
        <v>-</v>
      </c>
      <c r="G53" s="160" t="str">
        <f>IF(ISBLANK('State Landscape Data'!K57),"-",'State Landscape Data'!K57)</f>
        <v>-</v>
      </c>
      <c r="H53" s="143" t="str">
        <f>'State Landscape Data'!O57</f>
        <v>-</v>
      </c>
      <c r="I53" s="144" t="str">
        <f>'State Landscape Data'!R57</f>
        <v>-</v>
      </c>
      <c r="J53" s="142">
        <f>'State Landscape Data'!S57</f>
        <v>0</v>
      </c>
      <c r="K53" s="144" t="str">
        <f>'State Landscape Data'!V57</f>
        <v>-</v>
      </c>
      <c r="L53" s="142">
        <f>'State Landscape Data'!W57</f>
        <v>0</v>
      </c>
      <c r="M53" s="144" t="str">
        <f>'State Landscape Data'!Z57</f>
        <v>-</v>
      </c>
      <c r="N53" s="142">
        <f>'State Landscape Data'!AA57</f>
        <v>0</v>
      </c>
      <c r="O53" s="144" t="str">
        <f>'State Landscape Data'!AD57</f>
        <v>-</v>
      </c>
      <c r="P53" s="142">
        <f>'State Landscape Data'!AE57</f>
        <v>0</v>
      </c>
    </row>
    <row r="54" spans="2:16" hidden="1" outlineLevel="1" x14ac:dyDescent="0.35">
      <c r="B54" s="159" t="str">
        <f>IF(ISBLANK('State Landscape Data'!B58),"-",'State Landscape Data'!B58)</f>
        <v>-</v>
      </c>
      <c r="C54" s="159" t="str">
        <f>IF(ISBLANK('State Landscape Data'!C58),"-",'State Landscape Data'!C58)</f>
        <v>-</v>
      </c>
      <c r="D54" s="160" t="str">
        <f>IF(ISBLANK('State Landscape Data'!G58),"-",'State Landscape Data'!G58)</f>
        <v>-</v>
      </c>
      <c r="E54" s="160" t="str">
        <f>IF(ISBLANK('State Landscape Data'!D58),"-",'State Landscape Data'!D58)</f>
        <v>-</v>
      </c>
      <c r="F54" s="160" t="str">
        <f>IF(ISBLANK('State Landscape Data'!E58),"-",'State Landscape Data'!E58)</f>
        <v>-</v>
      </c>
      <c r="G54" s="160" t="str">
        <f>IF(ISBLANK('State Landscape Data'!K58),"-",'State Landscape Data'!K58)</f>
        <v>-</v>
      </c>
      <c r="H54" s="143" t="str">
        <f>'State Landscape Data'!O58</f>
        <v>-</v>
      </c>
      <c r="I54" s="144" t="str">
        <f>'State Landscape Data'!R58</f>
        <v>-</v>
      </c>
      <c r="J54" s="142">
        <f>'State Landscape Data'!S58</f>
        <v>0</v>
      </c>
      <c r="K54" s="144" t="str">
        <f>'State Landscape Data'!V58</f>
        <v>-</v>
      </c>
      <c r="L54" s="142">
        <f>'State Landscape Data'!W58</f>
        <v>0</v>
      </c>
      <c r="M54" s="144" t="str">
        <f>'State Landscape Data'!Z58</f>
        <v>-</v>
      </c>
      <c r="N54" s="142">
        <f>'State Landscape Data'!AA58</f>
        <v>0</v>
      </c>
      <c r="O54" s="144" t="str">
        <f>'State Landscape Data'!AD58</f>
        <v>-</v>
      </c>
      <c r="P54" s="142">
        <f>'State Landscape Data'!AE58</f>
        <v>0</v>
      </c>
    </row>
    <row r="55" spans="2:16" hidden="1" outlineLevel="1" x14ac:dyDescent="0.35">
      <c r="B55" s="159" t="str">
        <f>IF(ISBLANK('State Landscape Data'!B59),"-",'State Landscape Data'!B59)</f>
        <v>-</v>
      </c>
      <c r="C55" s="159" t="str">
        <f>IF(ISBLANK('State Landscape Data'!C59),"-",'State Landscape Data'!C59)</f>
        <v>-</v>
      </c>
      <c r="D55" s="160" t="str">
        <f>IF(ISBLANK('State Landscape Data'!G59),"-",'State Landscape Data'!G59)</f>
        <v>-</v>
      </c>
      <c r="E55" s="160" t="str">
        <f>IF(ISBLANK('State Landscape Data'!D59),"-",'State Landscape Data'!D59)</f>
        <v>-</v>
      </c>
      <c r="F55" s="160" t="str">
        <f>IF(ISBLANK('State Landscape Data'!E59),"-",'State Landscape Data'!E59)</f>
        <v>-</v>
      </c>
      <c r="G55" s="160" t="str">
        <f>IF(ISBLANK('State Landscape Data'!K59),"-",'State Landscape Data'!K59)</f>
        <v>-</v>
      </c>
      <c r="H55" s="143" t="str">
        <f>'State Landscape Data'!O59</f>
        <v>-</v>
      </c>
      <c r="I55" s="144" t="str">
        <f>'State Landscape Data'!R59</f>
        <v>-</v>
      </c>
      <c r="J55" s="142">
        <f>'State Landscape Data'!S59</f>
        <v>0</v>
      </c>
      <c r="K55" s="144" t="str">
        <f>'State Landscape Data'!V59</f>
        <v>-</v>
      </c>
      <c r="L55" s="142">
        <f>'State Landscape Data'!W59</f>
        <v>0</v>
      </c>
      <c r="M55" s="144" t="str">
        <f>'State Landscape Data'!Z59</f>
        <v>-</v>
      </c>
      <c r="N55" s="142">
        <f>'State Landscape Data'!AA59</f>
        <v>0</v>
      </c>
      <c r="O55" s="144" t="str">
        <f>'State Landscape Data'!AD59</f>
        <v>-</v>
      </c>
      <c r="P55" s="142">
        <f>'State Landscape Data'!AE59</f>
        <v>0</v>
      </c>
    </row>
    <row r="56" spans="2:16" hidden="1" outlineLevel="1" x14ac:dyDescent="0.35">
      <c r="B56" s="159" t="str">
        <f>IF(ISBLANK('State Landscape Data'!B60),"-",'State Landscape Data'!B60)</f>
        <v>-</v>
      </c>
      <c r="C56" s="159" t="str">
        <f>IF(ISBLANK('State Landscape Data'!C60),"-",'State Landscape Data'!C60)</f>
        <v>-</v>
      </c>
      <c r="D56" s="160" t="str">
        <f>IF(ISBLANK('State Landscape Data'!G60),"-",'State Landscape Data'!G60)</f>
        <v>-</v>
      </c>
      <c r="E56" s="160" t="str">
        <f>IF(ISBLANK('State Landscape Data'!D60),"-",'State Landscape Data'!D60)</f>
        <v>-</v>
      </c>
      <c r="F56" s="160" t="str">
        <f>IF(ISBLANK('State Landscape Data'!E60),"-",'State Landscape Data'!E60)</f>
        <v>-</v>
      </c>
      <c r="G56" s="160" t="str">
        <f>IF(ISBLANK('State Landscape Data'!K60),"-",'State Landscape Data'!K60)</f>
        <v>-</v>
      </c>
      <c r="H56" s="143" t="str">
        <f>'State Landscape Data'!O60</f>
        <v>-</v>
      </c>
      <c r="I56" s="144" t="str">
        <f>'State Landscape Data'!R60</f>
        <v>-</v>
      </c>
      <c r="J56" s="142">
        <f>'State Landscape Data'!S60</f>
        <v>0</v>
      </c>
      <c r="K56" s="144" t="str">
        <f>'State Landscape Data'!V60</f>
        <v>-</v>
      </c>
      <c r="L56" s="142">
        <f>'State Landscape Data'!W60</f>
        <v>0</v>
      </c>
      <c r="M56" s="144" t="str">
        <f>'State Landscape Data'!Z60</f>
        <v>-</v>
      </c>
      <c r="N56" s="142">
        <f>'State Landscape Data'!AA60</f>
        <v>0</v>
      </c>
      <c r="O56" s="144" t="str">
        <f>'State Landscape Data'!AD60</f>
        <v>-</v>
      </c>
      <c r="P56" s="142">
        <f>'State Landscape Data'!AE60</f>
        <v>0</v>
      </c>
    </row>
    <row r="57" spans="2:16" hidden="1" outlineLevel="1" x14ac:dyDescent="0.35">
      <c r="B57" s="159" t="str">
        <f>IF(ISBLANK('State Landscape Data'!B61),"-",'State Landscape Data'!B61)</f>
        <v>-</v>
      </c>
      <c r="C57" s="159" t="str">
        <f>IF(ISBLANK('State Landscape Data'!C61),"-",'State Landscape Data'!C61)</f>
        <v>-</v>
      </c>
      <c r="D57" s="160" t="str">
        <f>IF(ISBLANK('State Landscape Data'!G61),"-",'State Landscape Data'!G61)</f>
        <v>-</v>
      </c>
      <c r="E57" s="160" t="str">
        <f>IF(ISBLANK('State Landscape Data'!D61),"-",'State Landscape Data'!D61)</f>
        <v>-</v>
      </c>
      <c r="F57" s="160" t="str">
        <f>IF(ISBLANK('State Landscape Data'!E61),"-",'State Landscape Data'!E61)</f>
        <v>-</v>
      </c>
      <c r="G57" s="160" t="str">
        <f>IF(ISBLANK('State Landscape Data'!K61),"-",'State Landscape Data'!K61)</f>
        <v>-</v>
      </c>
      <c r="H57" s="143" t="str">
        <f>'State Landscape Data'!O61</f>
        <v>-</v>
      </c>
      <c r="I57" s="144" t="str">
        <f>'State Landscape Data'!R61</f>
        <v>-</v>
      </c>
      <c r="J57" s="142">
        <f>'State Landscape Data'!S61</f>
        <v>0</v>
      </c>
      <c r="K57" s="144" t="str">
        <f>'State Landscape Data'!V61</f>
        <v>-</v>
      </c>
      <c r="L57" s="142">
        <f>'State Landscape Data'!W61</f>
        <v>0</v>
      </c>
      <c r="M57" s="144" t="str">
        <f>'State Landscape Data'!Z61</f>
        <v>-</v>
      </c>
      <c r="N57" s="142">
        <f>'State Landscape Data'!AA61</f>
        <v>0</v>
      </c>
      <c r="O57" s="144" t="str">
        <f>'State Landscape Data'!AD61</f>
        <v>-</v>
      </c>
      <c r="P57" s="142">
        <f>'State Landscape Data'!AE61</f>
        <v>0</v>
      </c>
    </row>
    <row r="58" spans="2:16" hidden="1" outlineLevel="1" x14ac:dyDescent="0.35">
      <c r="B58" s="159" t="str">
        <f>IF(ISBLANK('State Landscape Data'!B62),"-",'State Landscape Data'!B62)</f>
        <v>-</v>
      </c>
      <c r="C58" s="159" t="str">
        <f>IF(ISBLANK('State Landscape Data'!C62),"-",'State Landscape Data'!C62)</f>
        <v>-</v>
      </c>
      <c r="D58" s="160" t="str">
        <f>IF(ISBLANK('State Landscape Data'!G62),"-",'State Landscape Data'!G62)</f>
        <v>-</v>
      </c>
      <c r="E58" s="160" t="str">
        <f>IF(ISBLANK('State Landscape Data'!D62),"-",'State Landscape Data'!D62)</f>
        <v>-</v>
      </c>
      <c r="F58" s="160" t="str">
        <f>IF(ISBLANK('State Landscape Data'!E62),"-",'State Landscape Data'!E62)</f>
        <v>-</v>
      </c>
      <c r="G58" s="160" t="str">
        <f>IF(ISBLANK('State Landscape Data'!K62),"-",'State Landscape Data'!K62)</f>
        <v>-</v>
      </c>
      <c r="H58" s="143" t="str">
        <f>'State Landscape Data'!O62</f>
        <v>-</v>
      </c>
      <c r="I58" s="144" t="str">
        <f>'State Landscape Data'!R62</f>
        <v>-</v>
      </c>
      <c r="J58" s="142">
        <f>'State Landscape Data'!S62</f>
        <v>0</v>
      </c>
      <c r="K58" s="144" t="str">
        <f>'State Landscape Data'!V62</f>
        <v>-</v>
      </c>
      <c r="L58" s="142">
        <f>'State Landscape Data'!W62</f>
        <v>0</v>
      </c>
      <c r="M58" s="144" t="str">
        <f>'State Landscape Data'!Z62</f>
        <v>-</v>
      </c>
      <c r="N58" s="142">
        <f>'State Landscape Data'!AA62</f>
        <v>0</v>
      </c>
      <c r="O58" s="144" t="str">
        <f>'State Landscape Data'!AD62</f>
        <v>-</v>
      </c>
      <c r="P58" s="142">
        <f>'State Landscape Data'!AE62</f>
        <v>0</v>
      </c>
    </row>
    <row r="59" spans="2:16" hidden="1" outlineLevel="1" x14ac:dyDescent="0.35">
      <c r="B59" s="159" t="str">
        <f>IF(ISBLANK('State Landscape Data'!B63),"-",'State Landscape Data'!B63)</f>
        <v>-</v>
      </c>
      <c r="C59" s="159" t="str">
        <f>IF(ISBLANK('State Landscape Data'!C63),"-",'State Landscape Data'!C63)</f>
        <v>-</v>
      </c>
      <c r="D59" s="160" t="str">
        <f>IF(ISBLANK('State Landscape Data'!G63),"-",'State Landscape Data'!G63)</f>
        <v>-</v>
      </c>
      <c r="E59" s="160" t="str">
        <f>IF(ISBLANK('State Landscape Data'!D63),"-",'State Landscape Data'!D63)</f>
        <v>-</v>
      </c>
      <c r="F59" s="160" t="str">
        <f>IF(ISBLANK('State Landscape Data'!E63),"-",'State Landscape Data'!E63)</f>
        <v>-</v>
      </c>
      <c r="G59" s="160" t="str">
        <f>IF(ISBLANK('State Landscape Data'!K63),"-",'State Landscape Data'!K63)</f>
        <v>-</v>
      </c>
      <c r="H59" s="143" t="str">
        <f>'State Landscape Data'!O63</f>
        <v>-</v>
      </c>
      <c r="I59" s="144" t="str">
        <f>'State Landscape Data'!R63</f>
        <v>-</v>
      </c>
      <c r="J59" s="142">
        <f>'State Landscape Data'!S63</f>
        <v>0</v>
      </c>
      <c r="K59" s="144" t="str">
        <f>'State Landscape Data'!V63</f>
        <v>-</v>
      </c>
      <c r="L59" s="142">
        <f>'State Landscape Data'!W63</f>
        <v>0</v>
      </c>
      <c r="M59" s="144" t="str">
        <f>'State Landscape Data'!Z63</f>
        <v>-</v>
      </c>
      <c r="N59" s="142">
        <f>'State Landscape Data'!AA63</f>
        <v>0</v>
      </c>
      <c r="O59" s="144" t="str">
        <f>'State Landscape Data'!AD63</f>
        <v>-</v>
      </c>
      <c r="P59" s="142">
        <f>'State Landscape Data'!AE63</f>
        <v>0</v>
      </c>
    </row>
    <row r="60" spans="2:16" hidden="1" outlineLevel="1" x14ac:dyDescent="0.35">
      <c r="B60" s="159" t="str">
        <f>IF(ISBLANK('State Landscape Data'!B64),"-",'State Landscape Data'!B64)</f>
        <v>-</v>
      </c>
      <c r="C60" s="159" t="str">
        <f>IF(ISBLANK('State Landscape Data'!C64),"-",'State Landscape Data'!C64)</f>
        <v>-</v>
      </c>
      <c r="D60" s="160" t="str">
        <f>IF(ISBLANK('State Landscape Data'!G64),"-",'State Landscape Data'!G64)</f>
        <v>-</v>
      </c>
      <c r="E60" s="160" t="str">
        <f>IF(ISBLANK('State Landscape Data'!D64),"-",'State Landscape Data'!D64)</f>
        <v>-</v>
      </c>
      <c r="F60" s="160" t="str">
        <f>IF(ISBLANK('State Landscape Data'!E64),"-",'State Landscape Data'!E64)</f>
        <v>-</v>
      </c>
      <c r="G60" s="160" t="str">
        <f>IF(ISBLANK('State Landscape Data'!K64),"-",'State Landscape Data'!K64)</f>
        <v>-</v>
      </c>
      <c r="H60" s="143" t="str">
        <f>'State Landscape Data'!O64</f>
        <v>-</v>
      </c>
      <c r="I60" s="144" t="str">
        <f>'State Landscape Data'!R64</f>
        <v>-</v>
      </c>
      <c r="J60" s="142">
        <f>'State Landscape Data'!S64</f>
        <v>0</v>
      </c>
      <c r="K60" s="144" t="str">
        <f>'State Landscape Data'!V64</f>
        <v>-</v>
      </c>
      <c r="L60" s="142">
        <f>'State Landscape Data'!W64</f>
        <v>0</v>
      </c>
      <c r="M60" s="144" t="str">
        <f>'State Landscape Data'!Z64</f>
        <v>-</v>
      </c>
      <c r="N60" s="142">
        <f>'State Landscape Data'!AA64</f>
        <v>0</v>
      </c>
      <c r="O60" s="144" t="str">
        <f>'State Landscape Data'!AD64</f>
        <v>-</v>
      </c>
      <c r="P60" s="142">
        <f>'State Landscape Data'!AE64</f>
        <v>0</v>
      </c>
    </row>
    <row r="61" spans="2:16" hidden="1" outlineLevel="1" x14ac:dyDescent="0.35">
      <c r="B61" s="159" t="str">
        <f>IF(ISBLANK('State Landscape Data'!B65),"-",'State Landscape Data'!B65)</f>
        <v>-</v>
      </c>
      <c r="C61" s="159" t="str">
        <f>IF(ISBLANK('State Landscape Data'!C65),"-",'State Landscape Data'!C65)</f>
        <v>-</v>
      </c>
      <c r="D61" s="160" t="str">
        <f>IF(ISBLANK('State Landscape Data'!G65),"-",'State Landscape Data'!G65)</f>
        <v>-</v>
      </c>
      <c r="E61" s="160" t="str">
        <f>IF(ISBLANK('State Landscape Data'!D65),"-",'State Landscape Data'!D65)</f>
        <v>-</v>
      </c>
      <c r="F61" s="160" t="str">
        <f>IF(ISBLANK('State Landscape Data'!E65),"-",'State Landscape Data'!E65)</f>
        <v>-</v>
      </c>
      <c r="G61" s="160" t="str">
        <f>IF(ISBLANK('State Landscape Data'!K65),"-",'State Landscape Data'!K65)</f>
        <v>-</v>
      </c>
      <c r="H61" s="143" t="str">
        <f>'State Landscape Data'!O65</f>
        <v>-</v>
      </c>
      <c r="I61" s="144" t="str">
        <f>'State Landscape Data'!R65</f>
        <v>-</v>
      </c>
      <c r="J61" s="142">
        <f>'State Landscape Data'!S65</f>
        <v>0</v>
      </c>
      <c r="K61" s="144" t="str">
        <f>'State Landscape Data'!V65</f>
        <v>-</v>
      </c>
      <c r="L61" s="142">
        <f>'State Landscape Data'!W65</f>
        <v>0</v>
      </c>
      <c r="M61" s="144" t="str">
        <f>'State Landscape Data'!Z65</f>
        <v>-</v>
      </c>
      <c r="N61" s="142">
        <f>'State Landscape Data'!AA65</f>
        <v>0</v>
      </c>
      <c r="O61" s="144" t="str">
        <f>'State Landscape Data'!AD65</f>
        <v>-</v>
      </c>
      <c r="P61" s="142">
        <f>'State Landscape Data'!AE65</f>
        <v>0</v>
      </c>
    </row>
    <row r="62" spans="2:16" hidden="1" outlineLevel="1" x14ac:dyDescent="0.35">
      <c r="B62" s="159" t="str">
        <f>IF(ISBLANK('State Landscape Data'!B66),"-",'State Landscape Data'!B66)</f>
        <v>-</v>
      </c>
      <c r="C62" s="159" t="str">
        <f>IF(ISBLANK('State Landscape Data'!C66),"-",'State Landscape Data'!C66)</f>
        <v>-</v>
      </c>
      <c r="D62" s="160" t="str">
        <f>IF(ISBLANK('State Landscape Data'!G66),"-",'State Landscape Data'!G66)</f>
        <v>-</v>
      </c>
      <c r="E62" s="160" t="str">
        <f>IF(ISBLANK('State Landscape Data'!D66),"-",'State Landscape Data'!D66)</f>
        <v>-</v>
      </c>
      <c r="F62" s="160" t="str">
        <f>IF(ISBLANK('State Landscape Data'!E66),"-",'State Landscape Data'!E66)</f>
        <v>-</v>
      </c>
      <c r="G62" s="160" t="str">
        <f>IF(ISBLANK('State Landscape Data'!K66),"-",'State Landscape Data'!K66)</f>
        <v>-</v>
      </c>
      <c r="H62" s="143" t="str">
        <f>'State Landscape Data'!O66</f>
        <v>-</v>
      </c>
      <c r="I62" s="144" t="str">
        <f>'State Landscape Data'!R66</f>
        <v>-</v>
      </c>
      <c r="J62" s="142">
        <f>'State Landscape Data'!S66</f>
        <v>0</v>
      </c>
      <c r="K62" s="144" t="str">
        <f>'State Landscape Data'!V66</f>
        <v>-</v>
      </c>
      <c r="L62" s="142">
        <f>'State Landscape Data'!W66</f>
        <v>0</v>
      </c>
      <c r="M62" s="144" t="str">
        <f>'State Landscape Data'!Z66</f>
        <v>-</v>
      </c>
      <c r="N62" s="142">
        <f>'State Landscape Data'!AA66</f>
        <v>0</v>
      </c>
      <c r="O62" s="144" t="str">
        <f>'State Landscape Data'!AD66</f>
        <v>-</v>
      </c>
      <c r="P62" s="142">
        <f>'State Landscape Data'!AE66</f>
        <v>0</v>
      </c>
    </row>
    <row r="63" spans="2:16" hidden="1" outlineLevel="1" x14ac:dyDescent="0.35">
      <c r="B63" s="159" t="str">
        <f>IF(ISBLANK('State Landscape Data'!B67),"-",'State Landscape Data'!B67)</f>
        <v>-</v>
      </c>
      <c r="C63" s="159" t="str">
        <f>IF(ISBLANK('State Landscape Data'!C67),"-",'State Landscape Data'!C67)</f>
        <v>-</v>
      </c>
      <c r="D63" s="160" t="str">
        <f>IF(ISBLANK('State Landscape Data'!G67),"-",'State Landscape Data'!G67)</f>
        <v>-</v>
      </c>
      <c r="E63" s="160" t="str">
        <f>IF(ISBLANK('State Landscape Data'!D67),"-",'State Landscape Data'!D67)</f>
        <v>-</v>
      </c>
      <c r="F63" s="160" t="str">
        <f>IF(ISBLANK('State Landscape Data'!E67),"-",'State Landscape Data'!E67)</f>
        <v>-</v>
      </c>
      <c r="G63" s="160" t="str">
        <f>IF(ISBLANK('State Landscape Data'!K67),"-",'State Landscape Data'!K67)</f>
        <v>-</v>
      </c>
      <c r="H63" s="143" t="str">
        <f>'State Landscape Data'!O67</f>
        <v>-</v>
      </c>
      <c r="I63" s="144" t="str">
        <f>'State Landscape Data'!R67</f>
        <v>-</v>
      </c>
      <c r="J63" s="142">
        <f>'State Landscape Data'!S67</f>
        <v>0</v>
      </c>
      <c r="K63" s="144" t="str">
        <f>'State Landscape Data'!V67</f>
        <v>-</v>
      </c>
      <c r="L63" s="142">
        <f>'State Landscape Data'!W67</f>
        <v>0</v>
      </c>
      <c r="M63" s="144" t="str">
        <f>'State Landscape Data'!Z67</f>
        <v>-</v>
      </c>
      <c r="N63" s="142">
        <f>'State Landscape Data'!AA67</f>
        <v>0</v>
      </c>
      <c r="O63" s="144" t="str">
        <f>'State Landscape Data'!AD67</f>
        <v>-</v>
      </c>
      <c r="P63" s="142">
        <f>'State Landscape Data'!AE67</f>
        <v>0</v>
      </c>
    </row>
    <row r="64" spans="2:16" hidden="1" outlineLevel="1" x14ac:dyDescent="0.35">
      <c r="B64" s="159" t="str">
        <f>IF(ISBLANK('State Landscape Data'!B68),"-",'State Landscape Data'!B68)</f>
        <v>-</v>
      </c>
      <c r="C64" s="159" t="str">
        <f>IF(ISBLANK('State Landscape Data'!C68),"-",'State Landscape Data'!C68)</f>
        <v>-</v>
      </c>
      <c r="D64" s="160" t="str">
        <f>IF(ISBLANK('State Landscape Data'!G68),"-",'State Landscape Data'!G68)</f>
        <v>-</v>
      </c>
      <c r="E64" s="160" t="str">
        <f>IF(ISBLANK('State Landscape Data'!D68),"-",'State Landscape Data'!D68)</f>
        <v>-</v>
      </c>
      <c r="F64" s="160" t="str">
        <f>IF(ISBLANK('State Landscape Data'!E68),"-",'State Landscape Data'!E68)</f>
        <v>-</v>
      </c>
      <c r="G64" s="160" t="str">
        <f>IF(ISBLANK('State Landscape Data'!K68),"-",'State Landscape Data'!K68)</f>
        <v>-</v>
      </c>
      <c r="H64" s="143" t="str">
        <f>'State Landscape Data'!O68</f>
        <v>-</v>
      </c>
      <c r="I64" s="144" t="str">
        <f>'State Landscape Data'!R68</f>
        <v>-</v>
      </c>
      <c r="J64" s="142">
        <f>'State Landscape Data'!S68</f>
        <v>0</v>
      </c>
      <c r="K64" s="144" t="str">
        <f>'State Landscape Data'!V68</f>
        <v>-</v>
      </c>
      <c r="L64" s="142">
        <f>'State Landscape Data'!W68</f>
        <v>0</v>
      </c>
      <c r="M64" s="144" t="str">
        <f>'State Landscape Data'!Z68</f>
        <v>-</v>
      </c>
      <c r="N64" s="142">
        <f>'State Landscape Data'!AA68</f>
        <v>0</v>
      </c>
      <c r="O64" s="144" t="str">
        <f>'State Landscape Data'!AD68</f>
        <v>-</v>
      </c>
      <c r="P64" s="142">
        <f>'State Landscape Data'!AE68</f>
        <v>0</v>
      </c>
    </row>
    <row r="65" spans="2:16" hidden="1" outlineLevel="1" x14ac:dyDescent="0.35">
      <c r="B65" s="159" t="str">
        <f>IF(ISBLANK('State Landscape Data'!B69),"-",'State Landscape Data'!B69)</f>
        <v>-</v>
      </c>
      <c r="C65" s="159" t="str">
        <f>IF(ISBLANK('State Landscape Data'!C69),"-",'State Landscape Data'!C69)</f>
        <v>-</v>
      </c>
      <c r="D65" s="160" t="str">
        <f>IF(ISBLANK('State Landscape Data'!G69),"-",'State Landscape Data'!G69)</f>
        <v>-</v>
      </c>
      <c r="E65" s="160" t="str">
        <f>IF(ISBLANK('State Landscape Data'!D69),"-",'State Landscape Data'!D69)</f>
        <v>-</v>
      </c>
      <c r="F65" s="160" t="str">
        <f>IF(ISBLANK('State Landscape Data'!E69),"-",'State Landscape Data'!E69)</f>
        <v>-</v>
      </c>
      <c r="G65" s="160" t="str">
        <f>IF(ISBLANK('State Landscape Data'!K69),"-",'State Landscape Data'!K69)</f>
        <v>-</v>
      </c>
      <c r="H65" s="143" t="str">
        <f>'State Landscape Data'!O69</f>
        <v>-</v>
      </c>
      <c r="I65" s="144" t="str">
        <f>'State Landscape Data'!R69</f>
        <v>-</v>
      </c>
      <c r="J65" s="142">
        <f>'State Landscape Data'!S69</f>
        <v>0</v>
      </c>
      <c r="K65" s="144" t="str">
        <f>'State Landscape Data'!V69</f>
        <v>-</v>
      </c>
      <c r="L65" s="142">
        <f>'State Landscape Data'!W69</f>
        <v>0</v>
      </c>
      <c r="M65" s="144" t="str">
        <f>'State Landscape Data'!Z69</f>
        <v>-</v>
      </c>
      <c r="N65" s="142">
        <f>'State Landscape Data'!AA69</f>
        <v>0</v>
      </c>
      <c r="O65" s="144" t="str">
        <f>'State Landscape Data'!AD69</f>
        <v>-</v>
      </c>
      <c r="P65" s="142">
        <f>'State Landscape Data'!AE69</f>
        <v>0</v>
      </c>
    </row>
    <row r="66" spans="2:16" hidden="1" outlineLevel="1" x14ac:dyDescent="0.35">
      <c r="B66" s="159" t="str">
        <f>IF(ISBLANK('State Landscape Data'!B70),"-",'State Landscape Data'!B70)</f>
        <v>-</v>
      </c>
      <c r="C66" s="159" t="str">
        <f>IF(ISBLANK('State Landscape Data'!C70),"-",'State Landscape Data'!C70)</f>
        <v>-</v>
      </c>
      <c r="D66" s="160" t="str">
        <f>IF(ISBLANK('State Landscape Data'!G70),"-",'State Landscape Data'!G70)</f>
        <v>-</v>
      </c>
      <c r="E66" s="160" t="str">
        <f>IF(ISBLANK('State Landscape Data'!D70),"-",'State Landscape Data'!D70)</f>
        <v>-</v>
      </c>
      <c r="F66" s="160" t="str">
        <f>IF(ISBLANK('State Landscape Data'!E70),"-",'State Landscape Data'!E70)</f>
        <v>-</v>
      </c>
      <c r="G66" s="160" t="str">
        <f>IF(ISBLANK('State Landscape Data'!K70),"-",'State Landscape Data'!K70)</f>
        <v>-</v>
      </c>
      <c r="H66" s="143" t="str">
        <f>'State Landscape Data'!O70</f>
        <v>-</v>
      </c>
      <c r="I66" s="144" t="str">
        <f>'State Landscape Data'!R70</f>
        <v>-</v>
      </c>
      <c r="J66" s="142">
        <f>'State Landscape Data'!S70</f>
        <v>0</v>
      </c>
      <c r="K66" s="144" t="str">
        <f>'State Landscape Data'!V70</f>
        <v>-</v>
      </c>
      <c r="L66" s="142">
        <f>'State Landscape Data'!W70</f>
        <v>0</v>
      </c>
      <c r="M66" s="144" t="str">
        <f>'State Landscape Data'!Z70</f>
        <v>-</v>
      </c>
      <c r="N66" s="142">
        <f>'State Landscape Data'!AA70</f>
        <v>0</v>
      </c>
      <c r="O66" s="144" t="str">
        <f>'State Landscape Data'!AD70</f>
        <v>-</v>
      </c>
      <c r="P66" s="142">
        <f>'State Landscape Data'!AE70</f>
        <v>0</v>
      </c>
    </row>
    <row r="67" spans="2:16" hidden="1" outlineLevel="1" x14ac:dyDescent="0.35">
      <c r="B67" s="159" t="str">
        <f>IF(ISBLANK('State Landscape Data'!B71),"-",'State Landscape Data'!B71)</f>
        <v>-</v>
      </c>
      <c r="C67" s="159" t="str">
        <f>IF(ISBLANK('State Landscape Data'!C71),"-",'State Landscape Data'!C71)</f>
        <v>-</v>
      </c>
      <c r="D67" s="160" t="str">
        <f>IF(ISBLANK('State Landscape Data'!G71),"-",'State Landscape Data'!G71)</f>
        <v>-</v>
      </c>
      <c r="E67" s="160" t="str">
        <f>IF(ISBLANK('State Landscape Data'!D71),"-",'State Landscape Data'!D71)</f>
        <v>-</v>
      </c>
      <c r="F67" s="160" t="str">
        <f>IF(ISBLANK('State Landscape Data'!E71),"-",'State Landscape Data'!E71)</f>
        <v>-</v>
      </c>
      <c r="G67" s="160" t="str">
        <f>IF(ISBLANK('State Landscape Data'!K71),"-",'State Landscape Data'!K71)</f>
        <v>-</v>
      </c>
      <c r="H67" s="143" t="str">
        <f>'State Landscape Data'!O71</f>
        <v>-</v>
      </c>
      <c r="I67" s="144" t="str">
        <f>'State Landscape Data'!R71</f>
        <v>-</v>
      </c>
      <c r="J67" s="142">
        <f>'State Landscape Data'!S71</f>
        <v>0</v>
      </c>
      <c r="K67" s="144" t="str">
        <f>'State Landscape Data'!V71</f>
        <v>-</v>
      </c>
      <c r="L67" s="142">
        <f>'State Landscape Data'!W71</f>
        <v>0</v>
      </c>
      <c r="M67" s="144" t="str">
        <f>'State Landscape Data'!Z71</f>
        <v>-</v>
      </c>
      <c r="N67" s="142">
        <f>'State Landscape Data'!AA71</f>
        <v>0</v>
      </c>
      <c r="O67" s="144" t="str">
        <f>'State Landscape Data'!AD71</f>
        <v>-</v>
      </c>
      <c r="P67" s="142">
        <f>'State Landscape Data'!AE71</f>
        <v>0</v>
      </c>
    </row>
    <row r="68" spans="2:16" hidden="1" outlineLevel="1" x14ac:dyDescent="0.35">
      <c r="B68" s="159" t="str">
        <f>IF(ISBLANK('State Landscape Data'!B72),"-",'State Landscape Data'!B72)</f>
        <v>-</v>
      </c>
      <c r="C68" s="159" t="str">
        <f>IF(ISBLANK('State Landscape Data'!C72),"-",'State Landscape Data'!C72)</f>
        <v>-</v>
      </c>
      <c r="D68" s="160" t="str">
        <f>IF(ISBLANK('State Landscape Data'!G72),"-",'State Landscape Data'!G72)</f>
        <v>-</v>
      </c>
      <c r="E68" s="160" t="str">
        <f>IF(ISBLANK('State Landscape Data'!D72),"-",'State Landscape Data'!D72)</f>
        <v>-</v>
      </c>
      <c r="F68" s="160" t="str">
        <f>IF(ISBLANK('State Landscape Data'!E72),"-",'State Landscape Data'!E72)</f>
        <v>-</v>
      </c>
      <c r="G68" s="160" t="str">
        <f>IF(ISBLANK('State Landscape Data'!K72),"-",'State Landscape Data'!K72)</f>
        <v>-</v>
      </c>
      <c r="H68" s="143" t="str">
        <f>'State Landscape Data'!O72</f>
        <v>-</v>
      </c>
      <c r="I68" s="144" t="str">
        <f>'State Landscape Data'!R72</f>
        <v>-</v>
      </c>
      <c r="J68" s="142">
        <f>'State Landscape Data'!S72</f>
        <v>0</v>
      </c>
      <c r="K68" s="144" t="str">
        <f>'State Landscape Data'!V72</f>
        <v>-</v>
      </c>
      <c r="L68" s="142">
        <f>'State Landscape Data'!W72</f>
        <v>0</v>
      </c>
      <c r="M68" s="144" t="str">
        <f>'State Landscape Data'!Z72</f>
        <v>-</v>
      </c>
      <c r="N68" s="142">
        <f>'State Landscape Data'!AA72</f>
        <v>0</v>
      </c>
      <c r="O68" s="144" t="str">
        <f>'State Landscape Data'!AD72</f>
        <v>-</v>
      </c>
      <c r="P68" s="142">
        <f>'State Landscape Data'!AE72</f>
        <v>0</v>
      </c>
    </row>
    <row r="69" spans="2:16" hidden="1" outlineLevel="1" x14ac:dyDescent="0.35">
      <c r="B69" s="159" t="str">
        <f>IF(ISBLANK('State Landscape Data'!B73),"-",'State Landscape Data'!B73)</f>
        <v>-</v>
      </c>
      <c r="C69" s="159" t="str">
        <f>IF(ISBLANK('State Landscape Data'!C73),"-",'State Landscape Data'!C73)</f>
        <v>-</v>
      </c>
      <c r="D69" s="160" t="str">
        <f>IF(ISBLANK('State Landscape Data'!G73),"-",'State Landscape Data'!G73)</f>
        <v>-</v>
      </c>
      <c r="E69" s="160" t="str">
        <f>IF(ISBLANK('State Landscape Data'!D73),"-",'State Landscape Data'!D73)</f>
        <v>-</v>
      </c>
      <c r="F69" s="160" t="str">
        <f>IF(ISBLANK('State Landscape Data'!E73),"-",'State Landscape Data'!E73)</f>
        <v>-</v>
      </c>
      <c r="G69" s="160" t="str">
        <f>IF(ISBLANK('State Landscape Data'!K73),"-",'State Landscape Data'!K73)</f>
        <v>-</v>
      </c>
      <c r="H69" s="143" t="str">
        <f>'State Landscape Data'!O73</f>
        <v>-</v>
      </c>
      <c r="I69" s="144" t="str">
        <f>'State Landscape Data'!R73</f>
        <v>-</v>
      </c>
      <c r="J69" s="142">
        <f>'State Landscape Data'!S73</f>
        <v>0</v>
      </c>
      <c r="K69" s="144" t="str">
        <f>'State Landscape Data'!V73</f>
        <v>-</v>
      </c>
      <c r="L69" s="142">
        <f>'State Landscape Data'!W73</f>
        <v>0</v>
      </c>
      <c r="M69" s="144" t="str">
        <f>'State Landscape Data'!Z73</f>
        <v>-</v>
      </c>
      <c r="N69" s="142">
        <f>'State Landscape Data'!AA73</f>
        <v>0</v>
      </c>
      <c r="O69" s="144" t="str">
        <f>'State Landscape Data'!AD73</f>
        <v>-</v>
      </c>
      <c r="P69" s="142">
        <f>'State Landscape Data'!AE73</f>
        <v>0</v>
      </c>
    </row>
    <row r="70" spans="2:16" hidden="1" outlineLevel="1" x14ac:dyDescent="0.35">
      <c r="B70" s="159" t="str">
        <f>IF(ISBLANK('State Landscape Data'!B74),"-",'State Landscape Data'!B74)</f>
        <v>-</v>
      </c>
      <c r="C70" s="159" t="str">
        <f>IF(ISBLANK('State Landscape Data'!C74),"-",'State Landscape Data'!C74)</f>
        <v>-</v>
      </c>
      <c r="D70" s="160" t="str">
        <f>IF(ISBLANK('State Landscape Data'!G74),"-",'State Landscape Data'!G74)</f>
        <v>-</v>
      </c>
      <c r="E70" s="160" t="str">
        <f>IF(ISBLANK('State Landscape Data'!D74),"-",'State Landscape Data'!D74)</f>
        <v>-</v>
      </c>
      <c r="F70" s="160" t="str">
        <f>IF(ISBLANK('State Landscape Data'!E74),"-",'State Landscape Data'!E74)</f>
        <v>-</v>
      </c>
      <c r="G70" s="160" t="str">
        <f>IF(ISBLANK('State Landscape Data'!K74),"-",'State Landscape Data'!K74)</f>
        <v>-</v>
      </c>
      <c r="H70" s="143" t="str">
        <f>'State Landscape Data'!O74</f>
        <v>-</v>
      </c>
      <c r="I70" s="144" t="str">
        <f>'State Landscape Data'!R74</f>
        <v>-</v>
      </c>
      <c r="J70" s="142">
        <f>'State Landscape Data'!S74</f>
        <v>0</v>
      </c>
      <c r="K70" s="144" t="str">
        <f>'State Landscape Data'!V74</f>
        <v>-</v>
      </c>
      <c r="L70" s="142">
        <f>'State Landscape Data'!W74</f>
        <v>0</v>
      </c>
      <c r="M70" s="144" t="str">
        <f>'State Landscape Data'!Z74</f>
        <v>-</v>
      </c>
      <c r="N70" s="142">
        <f>'State Landscape Data'!AA74</f>
        <v>0</v>
      </c>
      <c r="O70" s="144" t="str">
        <f>'State Landscape Data'!AD74</f>
        <v>-</v>
      </c>
      <c r="P70" s="142">
        <f>'State Landscape Data'!AE74</f>
        <v>0</v>
      </c>
    </row>
    <row r="71" spans="2:16" hidden="1" outlineLevel="1" x14ac:dyDescent="0.35">
      <c r="B71" s="159" t="str">
        <f>IF(ISBLANK('State Landscape Data'!B75),"-",'State Landscape Data'!B75)</f>
        <v>-</v>
      </c>
      <c r="C71" s="159" t="str">
        <f>IF(ISBLANK('State Landscape Data'!C75),"-",'State Landscape Data'!C75)</f>
        <v>-</v>
      </c>
      <c r="D71" s="160" t="str">
        <f>IF(ISBLANK('State Landscape Data'!G75),"-",'State Landscape Data'!G75)</f>
        <v>-</v>
      </c>
      <c r="E71" s="160" t="str">
        <f>IF(ISBLANK('State Landscape Data'!D75),"-",'State Landscape Data'!D75)</f>
        <v>-</v>
      </c>
      <c r="F71" s="160" t="str">
        <f>IF(ISBLANK('State Landscape Data'!E75),"-",'State Landscape Data'!E75)</f>
        <v>-</v>
      </c>
      <c r="G71" s="160" t="str">
        <f>IF(ISBLANK('State Landscape Data'!K75),"-",'State Landscape Data'!K75)</f>
        <v>-</v>
      </c>
      <c r="H71" s="143" t="str">
        <f>'State Landscape Data'!O75</f>
        <v>-</v>
      </c>
      <c r="I71" s="144" t="str">
        <f>'State Landscape Data'!R75</f>
        <v>-</v>
      </c>
      <c r="J71" s="142">
        <f>'State Landscape Data'!S75</f>
        <v>0</v>
      </c>
      <c r="K71" s="144" t="str">
        <f>'State Landscape Data'!V75</f>
        <v>-</v>
      </c>
      <c r="L71" s="142">
        <f>'State Landscape Data'!W75</f>
        <v>0</v>
      </c>
      <c r="M71" s="144" t="str">
        <f>'State Landscape Data'!Z75</f>
        <v>-</v>
      </c>
      <c r="N71" s="142">
        <f>'State Landscape Data'!AA75</f>
        <v>0</v>
      </c>
      <c r="O71" s="144" t="str">
        <f>'State Landscape Data'!AD75</f>
        <v>-</v>
      </c>
      <c r="P71" s="142">
        <f>'State Landscape Data'!AE75</f>
        <v>0</v>
      </c>
    </row>
    <row r="72" spans="2:16" hidden="1" outlineLevel="1" x14ac:dyDescent="0.35">
      <c r="B72" s="159" t="str">
        <f>IF(ISBLANK('State Landscape Data'!B76),"-",'State Landscape Data'!B76)</f>
        <v>-</v>
      </c>
      <c r="C72" s="159" t="str">
        <f>IF(ISBLANK('State Landscape Data'!C76),"-",'State Landscape Data'!C76)</f>
        <v>-</v>
      </c>
      <c r="D72" s="160" t="str">
        <f>IF(ISBLANK('State Landscape Data'!G76),"-",'State Landscape Data'!G76)</f>
        <v>-</v>
      </c>
      <c r="E72" s="160" t="str">
        <f>IF(ISBLANK('State Landscape Data'!D76),"-",'State Landscape Data'!D76)</f>
        <v>-</v>
      </c>
      <c r="F72" s="160" t="str">
        <f>IF(ISBLANK('State Landscape Data'!E76),"-",'State Landscape Data'!E76)</f>
        <v>-</v>
      </c>
      <c r="G72" s="160" t="str">
        <f>IF(ISBLANK('State Landscape Data'!K76),"-",'State Landscape Data'!K76)</f>
        <v>-</v>
      </c>
      <c r="H72" s="143" t="str">
        <f>'State Landscape Data'!O76</f>
        <v>-</v>
      </c>
      <c r="I72" s="144" t="str">
        <f>'State Landscape Data'!R76</f>
        <v>-</v>
      </c>
      <c r="J72" s="142">
        <f>'State Landscape Data'!S76</f>
        <v>0</v>
      </c>
      <c r="K72" s="144" t="str">
        <f>'State Landscape Data'!V76</f>
        <v>-</v>
      </c>
      <c r="L72" s="142">
        <f>'State Landscape Data'!W76</f>
        <v>0</v>
      </c>
      <c r="M72" s="144" t="str">
        <f>'State Landscape Data'!Z76</f>
        <v>-</v>
      </c>
      <c r="N72" s="142">
        <f>'State Landscape Data'!AA76</f>
        <v>0</v>
      </c>
      <c r="O72" s="144" t="str">
        <f>'State Landscape Data'!AD76</f>
        <v>-</v>
      </c>
      <c r="P72" s="142">
        <f>'State Landscape Data'!AE76</f>
        <v>0</v>
      </c>
    </row>
    <row r="73" spans="2:16" hidden="1" outlineLevel="1" x14ac:dyDescent="0.35">
      <c r="B73" s="159" t="str">
        <f>IF(ISBLANK('State Landscape Data'!B77),"-",'State Landscape Data'!B77)</f>
        <v>-</v>
      </c>
      <c r="C73" s="159" t="str">
        <f>IF(ISBLANK('State Landscape Data'!C77),"-",'State Landscape Data'!C77)</f>
        <v>-</v>
      </c>
      <c r="D73" s="160" t="str">
        <f>IF(ISBLANK('State Landscape Data'!G77),"-",'State Landscape Data'!G77)</f>
        <v>-</v>
      </c>
      <c r="E73" s="160" t="str">
        <f>IF(ISBLANK('State Landscape Data'!D77),"-",'State Landscape Data'!D77)</f>
        <v>-</v>
      </c>
      <c r="F73" s="160" t="str">
        <f>IF(ISBLANK('State Landscape Data'!E77),"-",'State Landscape Data'!E77)</f>
        <v>-</v>
      </c>
      <c r="G73" s="160" t="str">
        <f>IF(ISBLANK('State Landscape Data'!K77),"-",'State Landscape Data'!K77)</f>
        <v>-</v>
      </c>
      <c r="H73" s="143" t="str">
        <f>'State Landscape Data'!O77</f>
        <v>-</v>
      </c>
      <c r="I73" s="144" t="str">
        <f>'State Landscape Data'!R77</f>
        <v>-</v>
      </c>
      <c r="J73" s="142">
        <f>'State Landscape Data'!S77</f>
        <v>0</v>
      </c>
      <c r="K73" s="144" t="str">
        <f>'State Landscape Data'!V77</f>
        <v>-</v>
      </c>
      <c r="L73" s="142">
        <f>'State Landscape Data'!W77</f>
        <v>0</v>
      </c>
      <c r="M73" s="144" t="str">
        <f>'State Landscape Data'!Z77</f>
        <v>-</v>
      </c>
      <c r="N73" s="142">
        <f>'State Landscape Data'!AA77</f>
        <v>0</v>
      </c>
      <c r="O73" s="144" t="str">
        <f>'State Landscape Data'!AD77</f>
        <v>-</v>
      </c>
      <c r="P73" s="142">
        <f>'State Landscape Data'!AE77</f>
        <v>0</v>
      </c>
    </row>
    <row r="74" spans="2:16" hidden="1" outlineLevel="1" x14ac:dyDescent="0.35">
      <c r="B74" s="159" t="str">
        <f>IF(ISBLANK('State Landscape Data'!B78),"-",'State Landscape Data'!B78)</f>
        <v>-</v>
      </c>
      <c r="C74" s="159" t="str">
        <f>IF(ISBLANK('State Landscape Data'!C78),"-",'State Landscape Data'!C78)</f>
        <v>-</v>
      </c>
      <c r="D74" s="160" t="str">
        <f>IF(ISBLANK('State Landscape Data'!G78),"-",'State Landscape Data'!G78)</f>
        <v>-</v>
      </c>
      <c r="E74" s="160" t="str">
        <f>IF(ISBLANK('State Landscape Data'!D78),"-",'State Landscape Data'!D78)</f>
        <v>-</v>
      </c>
      <c r="F74" s="160" t="str">
        <f>IF(ISBLANK('State Landscape Data'!E78),"-",'State Landscape Data'!E78)</f>
        <v>-</v>
      </c>
      <c r="G74" s="160" t="str">
        <f>IF(ISBLANK('State Landscape Data'!K78),"-",'State Landscape Data'!K78)</f>
        <v>-</v>
      </c>
      <c r="H74" s="143" t="str">
        <f>'State Landscape Data'!O78</f>
        <v>-</v>
      </c>
      <c r="I74" s="144" t="str">
        <f>'State Landscape Data'!R78</f>
        <v>-</v>
      </c>
      <c r="J74" s="142">
        <f>'State Landscape Data'!S78</f>
        <v>0</v>
      </c>
      <c r="K74" s="144" t="str">
        <f>'State Landscape Data'!V78</f>
        <v>-</v>
      </c>
      <c r="L74" s="142">
        <f>'State Landscape Data'!W78</f>
        <v>0</v>
      </c>
      <c r="M74" s="144" t="str">
        <f>'State Landscape Data'!Z78</f>
        <v>-</v>
      </c>
      <c r="N74" s="142">
        <f>'State Landscape Data'!AA78</f>
        <v>0</v>
      </c>
      <c r="O74" s="144" t="str">
        <f>'State Landscape Data'!AD78</f>
        <v>-</v>
      </c>
      <c r="P74" s="142">
        <f>'State Landscape Data'!AE78</f>
        <v>0</v>
      </c>
    </row>
    <row r="75" spans="2:16" hidden="1" outlineLevel="1" x14ac:dyDescent="0.35">
      <c r="B75" s="159" t="str">
        <f>IF(ISBLANK('State Landscape Data'!B79),"-",'State Landscape Data'!B79)</f>
        <v>-</v>
      </c>
      <c r="C75" s="159" t="str">
        <f>IF(ISBLANK('State Landscape Data'!C79),"-",'State Landscape Data'!C79)</f>
        <v>-</v>
      </c>
      <c r="D75" s="160" t="str">
        <f>IF(ISBLANK('State Landscape Data'!G79),"-",'State Landscape Data'!G79)</f>
        <v>-</v>
      </c>
      <c r="E75" s="160" t="str">
        <f>IF(ISBLANK('State Landscape Data'!D79),"-",'State Landscape Data'!D79)</f>
        <v>-</v>
      </c>
      <c r="F75" s="160" t="str">
        <f>IF(ISBLANK('State Landscape Data'!E79),"-",'State Landscape Data'!E79)</f>
        <v>-</v>
      </c>
      <c r="G75" s="160" t="str">
        <f>IF(ISBLANK('State Landscape Data'!K79),"-",'State Landscape Data'!K79)</f>
        <v>-</v>
      </c>
      <c r="H75" s="143" t="str">
        <f>'State Landscape Data'!O79</f>
        <v>-</v>
      </c>
      <c r="I75" s="144" t="str">
        <f>'State Landscape Data'!R79</f>
        <v>-</v>
      </c>
      <c r="J75" s="142">
        <f>'State Landscape Data'!S79</f>
        <v>0</v>
      </c>
      <c r="K75" s="144" t="str">
        <f>'State Landscape Data'!V79</f>
        <v>-</v>
      </c>
      <c r="L75" s="142">
        <f>'State Landscape Data'!W79</f>
        <v>0</v>
      </c>
      <c r="M75" s="144" t="str">
        <f>'State Landscape Data'!Z79</f>
        <v>-</v>
      </c>
      <c r="N75" s="142">
        <f>'State Landscape Data'!AA79</f>
        <v>0</v>
      </c>
      <c r="O75" s="144" t="str">
        <f>'State Landscape Data'!AD79</f>
        <v>-</v>
      </c>
      <c r="P75" s="142">
        <f>'State Landscape Data'!AE79</f>
        <v>0</v>
      </c>
    </row>
    <row r="76" spans="2:16" hidden="1" outlineLevel="1" x14ac:dyDescent="0.35">
      <c r="B76" s="159" t="str">
        <f>IF(ISBLANK('State Landscape Data'!B80),"-",'State Landscape Data'!B80)</f>
        <v>-</v>
      </c>
      <c r="C76" s="159" t="str">
        <f>IF(ISBLANK('State Landscape Data'!C80),"-",'State Landscape Data'!C80)</f>
        <v>-</v>
      </c>
      <c r="D76" s="160" t="str">
        <f>IF(ISBLANK('State Landscape Data'!G80),"-",'State Landscape Data'!G80)</f>
        <v>-</v>
      </c>
      <c r="E76" s="160" t="str">
        <f>IF(ISBLANK('State Landscape Data'!D80),"-",'State Landscape Data'!D80)</f>
        <v>-</v>
      </c>
      <c r="F76" s="160" t="str">
        <f>IF(ISBLANK('State Landscape Data'!E80),"-",'State Landscape Data'!E80)</f>
        <v>-</v>
      </c>
      <c r="G76" s="160" t="str">
        <f>IF(ISBLANK('State Landscape Data'!K80),"-",'State Landscape Data'!K80)</f>
        <v>-</v>
      </c>
      <c r="H76" s="143" t="str">
        <f>'State Landscape Data'!O80</f>
        <v>-</v>
      </c>
      <c r="I76" s="144" t="str">
        <f>'State Landscape Data'!R80</f>
        <v>-</v>
      </c>
      <c r="J76" s="142">
        <f>'State Landscape Data'!S80</f>
        <v>0</v>
      </c>
      <c r="K76" s="144" t="str">
        <f>'State Landscape Data'!V80</f>
        <v>-</v>
      </c>
      <c r="L76" s="142">
        <f>'State Landscape Data'!W80</f>
        <v>0</v>
      </c>
      <c r="M76" s="144" t="str">
        <f>'State Landscape Data'!Z80</f>
        <v>-</v>
      </c>
      <c r="N76" s="142">
        <f>'State Landscape Data'!AA80</f>
        <v>0</v>
      </c>
      <c r="O76" s="144" t="str">
        <f>'State Landscape Data'!AD80</f>
        <v>-</v>
      </c>
      <c r="P76" s="142">
        <f>'State Landscape Data'!AE80</f>
        <v>0</v>
      </c>
    </row>
    <row r="77" spans="2:16" hidden="1" outlineLevel="1" x14ac:dyDescent="0.35">
      <c r="B77" s="159" t="str">
        <f>IF(ISBLANK('State Landscape Data'!B81),"-",'State Landscape Data'!B81)</f>
        <v>-</v>
      </c>
      <c r="C77" s="159" t="str">
        <f>IF(ISBLANK('State Landscape Data'!C81),"-",'State Landscape Data'!C81)</f>
        <v>-</v>
      </c>
      <c r="D77" s="160" t="str">
        <f>IF(ISBLANK('State Landscape Data'!G81),"-",'State Landscape Data'!G81)</f>
        <v>-</v>
      </c>
      <c r="E77" s="160" t="str">
        <f>IF(ISBLANK('State Landscape Data'!D81),"-",'State Landscape Data'!D81)</f>
        <v>-</v>
      </c>
      <c r="F77" s="160" t="str">
        <f>IF(ISBLANK('State Landscape Data'!E81),"-",'State Landscape Data'!E81)</f>
        <v>-</v>
      </c>
      <c r="G77" s="160" t="str">
        <f>IF(ISBLANK('State Landscape Data'!K81),"-",'State Landscape Data'!K81)</f>
        <v>-</v>
      </c>
      <c r="H77" s="143" t="str">
        <f>'State Landscape Data'!O81</f>
        <v>-</v>
      </c>
      <c r="I77" s="144" t="str">
        <f>'State Landscape Data'!R81</f>
        <v>-</v>
      </c>
      <c r="J77" s="142">
        <f>'State Landscape Data'!S81</f>
        <v>0</v>
      </c>
      <c r="K77" s="144" t="str">
        <f>'State Landscape Data'!V81</f>
        <v>-</v>
      </c>
      <c r="L77" s="142">
        <f>'State Landscape Data'!W81</f>
        <v>0</v>
      </c>
      <c r="M77" s="144" t="str">
        <f>'State Landscape Data'!Z81</f>
        <v>-</v>
      </c>
      <c r="N77" s="142">
        <f>'State Landscape Data'!AA81</f>
        <v>0</v>
      </c>
      <c r="O77" s="144" t="str">
        <f>'State Landscape Data'!AD81</f>
        <v>-</v>
      </c>
      <c r="P77" s="142">
        <f>'State Landscape Data'!AE81</f>
        <v>0</v>
      </c>
    </row>
    <row r="78" spans="2:16" hidden="1" outlineLevel="1" x14ac:dyDescent="0.35">
      <c r="B78" s="159" t="str">
        <f>IF(ISBLANK('State Landscape Data'!B82),"-",'State Landscape Data'!B82)</f>
        <v>-</v>
      </c>
      <c r="C78" s="159" t="str">
        <f>IF(ISBLANK('State Landscape Data'!C82),"-",'State Landscape Data'!C82)</f>
        <v>-</v>
      </c>
      <c r="D78" s="160" t="str">
        <f>IF(ISBLANK('State Landscape Data'!G82),"-",'State Landscape Data'!G82)</f>
        <v>-</v>
      </c>
      <c r="E78" s="160" t="str">
        <f>IF(ISBLANK('State Landscape Data'!D82),"-",'State Landscape Data'!D82)</f>
        <v>-</v>
      </c>
      <c r="F78" s="160" t="str">
        <f>IF(ISBLANK('State Landscape Data'!E82),"-",'State Landscape Data'!E82)</f>
        <v>-</v>
      </c>
      <c r="G78" s="160" t="str">
        <f>IF(ISBLANK('State Landscape Data'!K82),"-",'State Landscape Data'!K82)</f>
        <v>-</v>
      </c>
      <c r="H78" s="143" t="str">
        <f>'State Landscape Data'!O82</f>
        <v>-</v>
      </c>
      <c r="I78" s="144" t="str">
        <f>'State Landscape Data'!R82</f>
        <v>-</v>
      </c>
      <c r="J78" s="142">
        <f>'State Landscape Data'!S82</f>
        <v>0</v>
      </c>
      <c r="K78" s="144" t="str">
        <f>'State Landscape Data'!V82</f>
        <v>-</v>
      </c>
      <c r="L78" s="142">
        <f>'State Landscape Data'!W82</f>
        <v>0</v>
      </c>
      <c r="M78" s="144" t="str">
        <f>'State Landscape Data'!Z82</f>
        <v>-</v>
      </c>
      <c r="N78" s="142">
        <f>'State Landscape Data'!AA82</f>
        <v>0</v>
      </c>
      <c r="O78" s="144" t="str">
        <f>'State Landscape Data'!AD82</f>
        <v>-</v>
      </c>
      <c r="P78" s="142">
        <f>'State Landscape Data'!AE82</f>
        <v>0</v>
      </c>
    </row>
    <row r="79" spans="2:16" hidden="1" outlineLevel="1" x14ac:dyDescent="0.35">
      <c r="B79" s="159" t="str">
        <f>IF(ISBLANK('State Landscape Data'!B83),"-",'State Landscape Data'!B83)</f>
        <v>-</v>
      </c>
      <c r="C79" s="159" t="str">
        <f>IF(ISBLANK('State Landscape Data'!C83),"-",'State Landscape Data'!C83)</f>
        <v>-</v>
      </c>
      <c r="D79" s="160" t="str">
        <f>IF(ISBLANK('State Landscape Data'!G83),"-",'State Landscape Data'!G83)</f>
        <v>-</v>
      </c>
      <c r="E79" s="160" t="str">
        <f>IF(ISBLANK('State Landscape Data'!D83),"-",'State Landscape Data'!D83)</f>
        <v>-</v>
      </c>
      <c r="F79" s="160" t="str">
        <f>IF(ISBLANK('State Landscape Data'!E83),"-",'State Landscape Data'!E83)</f>
        <v>-</v>
      </c>
      <c r="G79" s="160" t="str">
        <f>IF(ISBLANK('State Landscape Data'!K83),"-",'State Landscape Data'!K83)</f>
        <v>-</v>
      </c>
      <c r="H79" s="143" t="str">
        <f>'State Landscape Data'!O83</f>
        <v>-</v>
      </c>
      <c r="I79" s="144" t="str">
        <f>'State Landscape Data'!R83</f>
        <v>-</v>
      </c>
      <c r="J79" s="142">
        <f>'State Landscape Data'!S83</f>
        <v>0</v>
      </c>
      <c r="K79" s="144" t="str">
        <f>'State Landscape Data'!V83</f>
        <v>-</v>
      </c>
      <c r="L79" s="142">
        <f>'State Landscape Data'!W83</f>
        <v>0</v>
      </c>
      <c r="M79" s="144" t="str">
        <f>'State Landscape Data'!Z83</f>
        <v>-</v>
      </c>
      <c r="N79" s="142">
        <f>'State Landscape Data'!AA83</f>
        <v>0</v>
      </c>
      <c r="O79" s="144" t="str">
        <f>'State Landscape Data'!AD83</f>
        <v>-</v>
      </c>
      <c r="P79" s="142">
        <f>'State Landscape Data'!AE83</f>
        <v>0</v>
      </c>
    </row>
    <row r="80" spans="2:16" hidden="1" outlineLevel="1" x14ac:dyDescent="0.35">
      <c r="B80" s="159" t="str">
        <f>IF(ISBLANK('State Landscape Data'!B84),"-",'State Landscape Data'!B84)</f>
        <v>-</v>
      </c>
      <c r="C80" s="159" t="str">
        <f>IF(ISBLANK('State Landscape Data'!C84),"-",'State Landscape Data'!C84)</f>
        <v>-</v>
      </c>
      <c r="D80" s="160" t="str">
        <f>IF(ISBLANK('State Landscape Data'!G84),"-",'State Landscape Data'!G84)</f>
        <v>-</v>
      </c>
      <c r="E80" s="160" t="str">
        <f>IF(ISBLANK('State Landscape Data'!D84),"-",'State Landscape Data'!D84)</f>
        <v>-</v>
      </c>
      <c r="F80" s="160" t="str">
        <f>IF(ISBLANK('State Landscape Data'!E84),"-",'State Landscape Data'!E84)</f>
        <v>-</v>
      </c>
      <c r="G80" s="160" t="str">
        <f>IF(ISBLANK('State Landscape Data'!K84),"-",'State Landscape Data'!K84)</f>
        <v>-</v>
      </c>
      <c r="H80" s="143" t="str">
        <f>'State Landscape Data'!O84</f>
        <v>-</v>
      </c>
      <c r="I80" s="144" t="str">
        <f>'State Landscape Data'!R84</f>
        <v>-</v>
      </c>
      <c r="J80" s="142">
        <f>'State Landscape Data'!S84</f>
        <v>0</v>
      </c>
      <c r="K80" s="144" t="str">
        <f>'State Landscape Data'!V84</f>
        <v>-</v>
      </c>
      <c r="L80" s="142">
        <f>'State Landscape Data'!W84</f>
        <v>0</v>
      </c>
      <c r="M80" s="144" t="str">
        <f>'State Landscape Data'!Z84</f>
        <v>-</v>
      </c>
      <c r="N80" s="142">
        <f>'State Landscape Data'!AA84</f>
        <v>0</v>
      </c>
      <c r="O80" s="144" t="str">
        <f>'State Landscape Data'!AD84</f>
        <v>-</v>
      </c>
      <c r="P80" s="142">
        <f>'State Landscape Data'!AE84</f>
        <v>0</v>
      </c>
    </row>
    <row r="81" spans="2:16" hidden="1" outlineLevel="1" x14ac:dyDescent="0.35">
      <c r="B81" s="159" t="str">
        <f>IF(ISBLANK('State Landscape Data'!B85),"-",'State Landscape Data'!B85)</f>
        <v>-</v>
      </c>
      <c r="C81" s="159" t="str">
        <f>IF(ISBLANK('State Landscape Data'!C85),"-",'State Landscape Data'!C85)</f>
        <v>-</v>
      </c>
      <c r="D81" s="160" t="str">
        <f>IF(ISBLANK('State Landscape Data'!G85),"-",'State Landscape Data'!G85)</f>
        <v>-</v>
      </c>
      <c r="E81" s="160" t="str">
        <f>IF(ISBLANK('State Landscape Data'!D85),"-",'State Landscape Data'!D85)</f>
        <v>-</v>
      </c>
      <c r="F81" s="160" t="str">
        <f>IF(ISBLANK('State Landscape Data'!E85),"-",'State Landscape Data'!E85)</f>
        <v>-</v>
      </c>
      <c r="G81" s="160" t="str">
        <f>IF(ISBLANK('State Landscape Data'!K85),"-",'State Landscape Data'!K85)</f>
        <v>-</v>
      </c>
      <c r="H81" s="143" t="str">
        <f>'State Landscape Data'!O85</f>
        <v>-</v>
      </c>
      <c r="I81" s="144" t="str">
        <f>'State Landscape Data'!R85</f>
        <v>-</v>
      </c>
      <c r="J81" s="142">
        <f>'State Landscape Data'!S85</f>
        <v>0</v>
      </c>
      <c r="K81" s="144" t="str">
        <f>'State Landscape Data'!V85</f>
        <v>-</v>
      </c>
      <c r="L81" s="142">
        <f>'State Landscape Data'!W85</f>
        <v>0</v>
      </c>
      <c r="M81" s="144" t="str">
        <f>'State Landscape Data'!Z85</f>
        <v>-</v>
      </c>
      <c r="N81" s="142">
        <f>'State Landscape Data'!AA85</f>
        <v>0</v>
      </c>
      <c r="O81" s="144" t="str">
        <f>'State Landscape Data'!AD85</f>
        <v>-</v>
      </c>
      <c r="P81" s="142">
        <f>'State Landscape Data'!AE85</f>
        <v>0</v>
      </c>
    </row>
    <row r="82" spans="2:16" hidden="1" outlineLevel="1" x14ac:dyDescent="0.35">
      <c r="B82" s="159" t="str">
        <f>IF(ISBLANK('State Landscape Data'!B86),"-",'State Landscape Data'!B86)</f>
        <v>-</v>
      </c>
      <c r="C82" s="159" t="str">
        <f>IF(ISBLANK('State Landscape Data'!C86),"-",'State Landscape Data'!C86)</f>
        <v>-</v>
      </c>
      <c r="D82" s="160" t="str">
        <f>IF(ISBLANK('State Landscape Data'!G86),"-",'State Landscape Data'!G86)</f>
        <v>-</v>
      </c>
      <c r="E82" s="160" t="str">
        <f>IF(ISBLANK('State Landscape Data'!D86),"-",'State Landscape Data'!D86)</f>
        <v>-</v>
      </c>
      <c r="F82" s="160" t="str">
        <f>IF(ISBLANK('State Landscape Data'!E86),"-",'State Landscape Data'!E86)</f>
        <v>-</v>
      </c>
      <c r="G82" s="160" t="str">
        <f>IF(ISBLANK('State Landscape Data'!K86),"-",'State Landscape Data'!K86)</f>
        <v>-</v>
      </c>
      <c r="H82" s="143" t="str">
        <f>'State Landscape Data'!O86</f>
        <v>-</v>
      </c>
      <c r="I82" s="144" t="str">
        <f>'State Landscape Data'!R86</f>
        <v>-</v>
      </c>
      <c r="J82" s="142">
        <f>'State Landscape Data'!S86</f>
        <v>0</v>
      </c>
      <c r="K82" s="144" t="str">
        <f>'State Landscape Data'!V86</f>
        <v>-</v>
      </c>
      <c r="L82" s="142">
        <f>'State Landscape Data'!W86</f>
        <v>0</v>
      </c>
      <c r="M82" s="144" t="str">
        <f>'State Landscape Data'!Z86</f>
        <v>-</v>
      </c>
      <c r="N82" s="142">
        <f>'State Landscape Data'!AA86</f>
        <v>0</v>
      </c>
      <c r="O82" s="144" t="str">
        <f>'State Landscape Data'!AD86</f>
        <v>-</v>
      </c>
      <c r="P82" s="142">
        <f>'State Landscape Data'!AE86</f>
        <v>0</v>
      </c>
    </row>
    <row r="83" spans="2:16" hidden="1" outlineLevel="1" x14ac:dyDescent="0.35">
      <c r="B83" s="159" t="str">
        <f>IF(ISBLANK('State Landscape Data'!B87),"-",'State Landscape Data'!B87)</f>
        <v>-</v>
      </c>
      <c r="C83" s="159" t="str">
        <f>IF(ISBLANK('State Landscape Data'!C87),"-",'State Landscape Data'!C87)</f>
        <v>-</v>
      </c>
      <c r="D83" s="160" t="str">
        <f>IF(ISBLANK('State Landscape Data'!G87),"-",'State Landscape Data'!G87)</f>
        <v>-</v>
      </c>
      <c r="E83" s="160" t="str">
        <f>IF(ISBLANK('State Landscape Data'!D87),"-",'State Landscape Data'!D87)</f>
        <v>-</v>
      </c>
      <c r="F83" s="160" t="str">
        <f>IF(ISBLANK('State Landscape Data'!E87),"-",'State Landscape Data'!E87)</f>
        <v>-</v>
      </c>
      <c r="G83" s="160" t="str">
        <f>IF(ISBLANK('State Landscape Data'!K87),"-",'State Landscape Data'!K87)</f>
        <v>-</v>
      </c>
      <c r="H83" s="143" t="str">
        <f>'State Landscape Data'!O87</f>
        <v>-</v>
      </c>
      <c r="I83" s="144" t="str">
        <f>'State Landscape Data'!R87</f>
        <v>-</v>
      </c>
      <c r="J83" s="142">
        <f>'State Landscape Data'!S87</f>
        <v>0</v>
      </c>
      <c r="K83" s="144" t="str">
        <f>'State Landscape Data'!V87</f>
        <v>-</v>
      </c>
      <c r="L83" s="142">
        <f>'State Landscape Data'!W87</f>
        <v>0</v>
      </c>
      <c r="M83" s="144" t="str">
        <f>'State Landscape Data'!Z87</f>
        <v>-</v>
      </c>
      <c r="N83" s="142">
        <f>'State Landscape Data'!AA87</f>
        <v>0</v>
      </c>
      <c r="O83" s="144" t="str">
        <f>'State Landscape Data'!AD87</f>
        <v>-</v>
      </c>
      <c r="P83" s="142">
        <f>'State Landscape Data'!AE87</f>
        <v>0</v>
      </c>
    </row>
    <row r="84" spans="2:16" hidden="1" outlineLevel="1" x14ac:dyDescent="0.35">
      <c r="B84" s="159" t="str">
        <f>IF(ISBLANK('State Landscape Data'!B88),"-",'State Landscape Data'!B88)</f>
        <v>-</v>
      </c>
      <c r="C84" s="159" t="str">
        <f>IF(ISBLANK('State Landscape Data'!C88),"-",'State Landscape Data'!C88)</f>
        <v>-</v>
      </c>
      <c r="D84" s="160" t="str">
        <f>IF(ISBLANK('State Landscape Data'!G88),"-",'State Landscape Data'!G88)</f>
        <v>-</v>
      </c>
      <c r="E84" s="160" t="str">
        <f>IF(ISBLANK('State Landscape Data'!D88),"-",'State Landscape Data'!D88)</f>
        <v>-</v>
      </c>
      <c r="F84" s="160" t="str">
        <f>IF(ISBLANK('State Landscape Data'!E88),"-",'State Landscape Data'!E88)</f>
        <v>-</v>
      </c>
      <c r="G84" s="160" t="str">
        <f>IF(ISBLANK('State Landscape Data'!K88),"-",'State Landscape Data'!K88)</f>
        <v>-</v>
      </c>
      <c r="H84" s="143" t="str">
        <f>'State Landscape Data'!O88</f>
        <v>-</v>
      </c>
      <c r="I84" s="144" t="str">
        <f>'State Landscape Data'!R88</f>
        <v>-</v>
      </c>
      <c r="J84" s="142">
        <f>'State Landscape Data'!S88</f>
        <v>0</v>
      </c>
      <c r="K84" s="144" t="str">
        <f>'State Landscape Data'!V88</f>
        <v>-</v>
      </c>
      <c r="L84" s="142">
        <f>'State Landscape Data'!W88</f>
        <v>0</v>
      </c>
      <c r="M84" s="144" t="str">
        <f>'State Landscape Data'!Z88</f>
        <v>-</v>
      </c>
      <c r="N84" s="142">
        <f>'State Landscape Data'!AA88</f>
        <v>0</v>
      </c>
      <c r="O84" s="144" t="str">
        <f>'State Landscape Data'!AD88</f>
        <v>-</v>
      </c>
      <c r="P84" s="142">
        <f>'State Landscape Data'!AE88</f>
        <v>0</v>
      </c>
    </row>
    <row r="85" spans="2:16" hidden="1" outlineLevel="1" x14ac:dyDescent="0.35">
      <c r="B85" s="159" t="str">
        <f>IF(ISBLANK('State Landscape Data'!B89),"-",'State Landscape Data'!B89)</f>
        <v>-</v>
      </c>
      <c r="C85" s="159" t="str">
        <f>IF(ISBLANK('State Landscape Data'!C89),"-",'State Landscape Data'!C89)</f>
        <v>-</v>
      </c>
      <c r="D85" s="160" t="str">
        <f>IF(ISBLANK('State Landscape Data'!G89),"-",'State Landscape Data'!G89)</f>
        <v>-</v>
      </c>
      <c r="E85" s="160" t="str">
        <f>IF(ISBLANK('State Landscape Data'!D89),"-",'State Landscape Data'!D89)</f>
        <v>-</v>
      </c>
      <c r="F85" s="160" t="str">
        <f>IF(ISBLANK('State Landscape Data'!E89),"-",'State Landscape Data'!E89)</f>
        <v>-</v>
      </c>
      <c r="G85" s="160" t="str">
        <f>IF(ISBLANK('State Landscape Data'!K89),"-",'State Landscape Data'!K89)</f>
        <v>-</v>
      </c>
      <c r="H85" s="143" t="str">
        <f>'State Landscape Data'!O89</f>
        <v>-</v>
      </c>
      <c r="I85" s="144" t="str">
        <f>'State Landscape Data'!R89</f>
        <v>-</v>
      </c>
      <c r="J85" s="142">
        <f>'State Landscape Data'!S89</f>
        <v>0</v>
      </c>
      <c r="K85" s="144" t="str">
        <f>'State Landscape Data'!V89</f>
        <v>-</v>
      </c>
      <c r="L85" s="142">
        <f>'State Landscape Data'!W89</f>
        <v>0</v>
      </c>
      <c r="M85" s="144" t="str">
        <f>'State Landscape Data'!Z89</f>
        <v>-</v>
      </c>
      <c r="N85" s="142">
        <f>'State Landscape Data'!AA89</f>
        <v>0</v>
      </c>
      <c r="O85" s="144" t="str">
        <f>'State Landscape Data'!AD89</f>
        <v>-</v>
      </c>
      <c r="P85" s="142">
        <f>'State Landscape Data'!AE89</f>
        <v>0</v>
      </c>
    </row>
    <row r="86" spans="2:16" hidden="1" outlineLevel="1" x14ac:dyDescent="0.35">
      <c r="B86" s="159" t="str">
        <f>IF(ISBLANK('State Landscape Data'!B90),"-",'State Landscape Data'!B90)</f>
        <v>-</v>
      </c>
      <c r="C86" s="159" t="str">
        <f>IF(ISBLANK('State Landscape Data'!C90),"-",'State Landscape Data'!C90)</f>
        <v>-</v>
      </c>
      <c r="D86" s="160" t="str">
        <f>IF(ISBLANK('State Landscape Data'!G90),"-",'State Landscape Data'!G90)</f>
        <v>-</v>
      </c>
      <c r="E86" s="160" t="str">
        <f>IF(ISBLANK('State Landscape Data'!D90),"-",'State Landscape Data'!D90)</f>
        <v>-</v>
      </c>
      <c r="F86" s="160" t="str">
        <f>IF(ISBLANK('State Landscape Data'!E90),"-",'State Landscape Data'!E90)</f>
        <v>-</v>
      </c>
      <c r="G86" s="160" t="str">
        <f>IF(ISBLANK('State Landscape Data'!K90),"-",'State Landscape Data'!K90)</f>
        <v>-</v>
      </c>
      <c r="H86" s="143" t="str">
        <f>'State Landscape Data'!O90</f>
        <v>-</v>
      </c>
      <c r="I86" s="144" t="str">
        <f>'State Landscape Data'!R90</f>
        <v>-</v>
      </c>
      <c r="J86" s="142">
        <f>'State Landscape Data'!S90</f>
        <v>0</v>
      </c>
      <c r="K86" s="144" t="str">
        <f>'State Landscape Data'!V90</f>
        <v>-</v>
      </c>
      <c r="L86" s="142">
        <f>'State Landscape Data'!W90</f>
        <v>0</v>
      </c>
      <c r="M86" s="144" t="str">
        <f>'State Landscape Data'!Z90</f>
        <v>-</v>
      </c>
      <c r="N86" s="142">
        <f>'State Landscape Data'!AA90</f>
        <v>0</v>
      </c>
      <c r="O86" s="144" t="str">
        <f>'State Landscape Data'!AD90</f>
        <v>-</v>
      </c>
      <c r="P86" s="142">
        <f>'State Landscape Data'!AE90</f>
        <v>0</v>
      </c>
    </row>
    <row r="87" spans="2:16" hidden="1" outlineLevel="1" x14ac:dyDescent="0.35">
      <c r="B87" s="159" t="str">
        <f>IF(ISBLANK('State Landscape Data'!B91),"-",'State Landscape Data'!B91)</f>
        <v>-</v>
      </c>
      <c r="C87" s="159" t="str">
        <f>IF(ISBLANK('State Landscape Data'!C91),"-",'State Landscape Data'!C91)</f>
        <v>-</v>
      </c>
      <c r="D87" s="160" t="str">
        <f>IF(ISBLANK('State Landscape Data'!G91),"-",'State Landscape Data'!G91)</f>
        <v>-</v>
      </c>
      <c r="E87" s="160" t="str">
        <f>IF(ISBLANK('State Landscape Data'!D91),"-",'State Landscape Data'!D91)</f>
        <v>-</v>
      </c>
      <c r="F87" s="160" t="str">
        <f>IF(ISBLANK('State Landscape Data'!E91),"-",'State Landscape Data'!E91)</f>
        <v>-</v>
      </c>
      <c r="G87" s="160" t="str">
        <f>IF(ISBLANK('State Landscape Data'!K91),"-",'State Landscape Data'!K91)</f>
        <v>-</v>
      </c>
      <c r="H87" s="143" t="str">
        <f>'State Landscape Data'!O91</f>
        <v>-</v>
      </c>
      <c r="I87" s="144" t="str">
        <f>'State Landscape Data'!R91</f>
        <v>-</v>
      </c>
      <c r="J87" s="142">
        <f>'State Landscape Data'!S91</f>
        <v>0</v>
      </c>
      <c r="K87" s="144" t="str">
        <f>'State Landscape Data'!V91</f>
        <v>-</v>
      </c>
      <c r="L87" s="142">
        <f>'State Landscape Data'!W91</f>
        <v>0</v>
      </c>
      <c r="M87" s="144" t="str">
        <f>'State Landscape Data'!Z91</f>
        <v>-</v>
      </c>
      <c r="N87" s="142">
        <f>'State Landscape Data'!AA91</f>
        <v>0</v>
      </c>
      <c r="O87" s="144" t="str">
        <f>'State Landscape Data'!AD91</f>
        <v>-</v>
      </c>
      <c r="P87" s="142">
        <f>'State Landscape Data'!AE91</f>
        <v>0</v>
      </c>
    </row>
    <row r="88" spans="2:16" hidden="1" outlineLevel="1" x14ac:dyDescent="0.35">
      <c r="B88" s="159" t="str">
        <f>IF(ISBLANK('State Landscape Data'!B92),"-",'State Landscape Data'!B92)</f>
        <v>-</v>
      </c>
      <c r="C88" s="159" t="str">
        <f>IF(ISBLANK('State Landscape Data'!C92),"-",'State Landscape Data'!C92)</f>
        <v>-</v>
      </c>
      <c r="D88" s="160" t="str">
        <f>IF(ISBLANK('State Landscape Data'!G92),"-",'State Landscape Data'!G92)</f>
        <v>-</v>
      </c>
      <c r="E88" s="160" t="str">
        <f>IF(ISBLANK('State Landscape Data'!D92),"-",'State Landscape Data'!D92)</f>
        <v>-</v>
      </c>
      <c r="F88" s="160" t="str">
        <f>IF(ISBLANK('State Landscape Data'!E92),"-",'State Landscape Data'!E92)</f>
        <v>-</v>
      </c>
      <c r="G88" s="160" t="str">
        <f>IF(ISBLANK('State Landscape Data'!K92),"-",'State Landscape Data'!K92)</f>
        <v>-</v>
      </c>
      <c r="H88" s="143" t="str">
        <f>'State Landscape Data'!O92</f>
        <v>-</v>
      </c>
      <c r="I88" s="144" t="str">
        <f>'State Landscape Data'!R92</f>
        <v>-</v>
      </c>
      <c r="J88" s="142">
        <f>'State Landscape Data'!S92</f>
        <v>0</v>
      </c>
      <c r="K88" s="144" t="str">
        <f>'State Landscape Data'!V92</f>
        <v>-</v>
      </c>
      <c r="L88" s="142">
        <f>'State Landscape Data'!W92</f>
        <v>0</v>
      </c>
      <c r="M88" s="144" t="str">
        <f>'State Landscape Data'!Z92</f>
        <v>-</v>
      </c>
      <c r="N88" s="142">
        <f>'State Landscape Data'!AA92</f>
        <v>0</v>
      </c>
      <c r="O88" s="144" t="str">
        <f>'State Landscape Data'!AD92</f>
        <v>-</v>
      </c>
      <c r="P88" s="142">
        <f>'State Landscape Data'!AE92</f>
        <v>0</v>
      </c>
    </row>
    <row r="89" spans="2:16" hidden="1" outlineLevel="1" x14ac:dyDescent="0.35">
      <c r="B89" s="159" t="str">
        <f>IF(ISBLANK('State Landscape Data'!B93),"-",'State Landscape Data'!B93)</f>
        <v>-</v>
      </c>
      <c r="C89" s="159" t="str">
        <f>IF(ISBLANK('State Landscape Data'!C93),"-",'State Landscape Data'!C93)</f>
        <v>-</v>
      </c>
      <c r="D89" s="160" t="str">
        <f>IF(ISBLANK('State Landscape Data'!G93),"-",'State Landscape Data'!G93)</f>
        <v>-</v>
      </c>
      <c r="E89" s="160" t="str">
        <f>IF(ISBLANK('State Landscape Data'!D93),"-",'State Landscape Data'!D93)</f>
        <v>-</v>
      </c>
      <c r="F89" s="160" t="str">
        <f>IF(ISBLANK('State Landscape Data'!E93),"-",'State Landscape Data'!E93)</f>
        <v>-</v>
      </c>
      <c r="G89" s="160" t="str">
        <f>IF(ISBLANK('State Landscape Data'!K93),"-",'State Landscape Data'!K93)</f>
        <v>-</v>
      </c>
      <c r="H89" s="143" t="str">
        <f>'State Landscape Data'!O93</f>
        <v>-</v>
      </c>
      <c r="I89" s="144" t="str">
        <f>'State Landscape Data'!R93</f>
        <v>-</v>
      </c>
      <c r="J89" s="142">
        <f>'State Landscape Data'!S93</f>
        <v>0</v>
      </c>
      <c r="K89" s="144" t="str">
        <f>'State Landscape Data'!V93</f>
        <v>-</v>
      </c>
      <c r="L89" s="142">
        <f>'State Landscape Data'!W93</f>
        <v>0</v>
      </c>
      <c r="M89" s="144" t="str">
        <f>'State Landscape Data'!Z93</f>
        <v>-</v>
      </c>
      <c r="N89" s="142">
        <f>'State Landscape Data'!AA93</f>
        <v>0</v>
      </c>
      <c r="O89" s="144" t="str">
        <f>'State Landscape Data'!AD93</f>
        <v>-</v>
      </c>
      <c r="P89" s="142">
        <f>'State Landscape Data'!AE93</f>
        <v>0</v>
      </c>
    </row>
    <row r="90" spans="2:16" hidden="1" outlineLevel="1" x14ac:dyDescent="0.35">
      <c r="B90" s="159" t="str">
        <f>IF(ISBLANK('State Landscape Data'!B94),"-",'State Landscape Data'!B94)</f>
        <v>-</v>
      </c>
      <c r="C90" s="159" t="str">
        <f>IF(ISBLANK('State Landscape Data'!C94),"-",'State Landscape Data'!C94)</f>
        <v>-</v>
      </c>
      <c r="D90" s="160" t="str">
        <f>IF(ISBLANK('State Landscape Data'!G94),"-",'State Landscape Data'!G94)</f>
        <v>-</v>
      </c>
      <c r="E90" s="160" t="str">
        <f>IF(ISBLANK('State Landscape Data'!D94),"-",'State Landscape Data'!D94)</f>
        <v>-</v>
      </c>
      <c r="F90" s="160" t="str">
        <f>IF(ISBLANK('State Landscape Data'!E94),"-",'State Landscape Data'!E94)</f>
        <v>-</v>
      </c>
      <c r="G90" s="160" t="str">
        <f>IF(ISBLANK('State Landscape Data'!K94),"-",'State Landscape Data'!K94)</f>
        <v>-</v>
      </c>
      <c r="H90" s="143" t="str">
        <f>'State Landscape Data'!O94</f>
        <v>-</v>
      </c>
      <c r="I90" s="144" t="str">
        <f>'State Landscape Data'!R94</f>
        <v>-</v>
      </c>
      <c r="J90" s="142">
        <f>'State Landscape Data'!S94</f>
        <v>0</v>
      </c>
      <c r="K90" s="144" t="str">
        <f>'State Landscape Data'!V94</f>
        <v>-</v>
      </c>
      <c r="L90" s="142">
        <f>'State Landscape Data'!W94</f>
        <v>0</v>
      </c>
      <c r="M90" s="144" t="str">
        <f>'State Landscape Data'!Z94</f>
        <v>-</v>
      </c>
      <c r="N90" s="142">
        <f>'State Landscape Data'!AA94</f>
        <v>0</v>
      </c>
      <c r="O90" s="144" t="str">
        <f>'State Landscape Data'!AD94</f>
        <v>-</v>
      </c>
      <c r="P90" s="142">
        <f>'State Landscape Data'!AE94</f>
        <v>0</v>
      </c>
    </row>
    <row r="91" spans="2:16" hidden="1" outlineLevel="1" x14ac:dyDescent="0.35">
      <c r="B91" s="159" t="str">
        <f>IF(ISBLANK('State Landscape Data'!B95),"-",'State Landscape Data'!B95)</f>
        <v>-</v>
      </c>
      <c r="C91" s="159" t="str">
        <f>IF(ISBLANK('State Landscape Data'!C95),"-",'State Landscape Data'!C95)</f>
        <v>-</v>
      </c>
      <c r="D91" s="160" t="str">
        <f>IF(ISBLANK('State Landscape Data'!G95),"-",'State Landscape Data'!G95)</f>
        <v>-</v>
      </c>
      <c r="E91" s="160" t="str">
        <f>IF(ISBLANK('State Landscape Data'!D95),"-",'State Landscape Data'!D95)</f>
        <v>-</v>
      </c>
      <c r="F91" s="160" t="str">
        <f>IF(ISBLANK('State Landscape Data'!E95),"-",'State Landscape Data'!E95)</f>
        <v>-</v>
      </c>
      <c r="G91" s="160" t="str">
        <f>IF(ISBLANK('State Landscape Data'!K95),"-",'State Landscape Data'!K95)</f>
        <v>-</v>
      </c>
      <c r="H91" s="143" t="str">
        <f>'State Landscape Data'!O95</f>
        <v>-</v>
      </c>
      <c r="I91" s="144" t="str">
        <f>'State Landscape Data'!R95</f>
        <v>-</v>
      </c>
      <c r="J91" s="142">
        <f>'State Landscape Data'!S95</f>
        <v>0</v>
      </c>
      <c r="K91" s="144" t="str">
        <f>'State Landscape Data'!V95</f>
        <v>-</v>
      </c>
      <c r="L91" s="142">
        <f>'State Landscape Data'!W95</f>
        <v>0</v>
      </c>
      <c r="M91" s="144" t="str">
        <f>'State Landscape Data'!Z95</f>
        <v>-</v>
      </c>
      <c r="N91" s="142">
        <f>'State Landscape Data'!AA95</f>
        <v>0</v>
      </c>
      <c r="O91" s="144" t="str">
        <f>'State Landscape Data'!AD95</f>
        <v>-</v>
      </c>
      <c r="P91" s="142">
        <f>'State Landscape Data'!AE95</f>
        <v>0</v>
      </c>
    </row>
    <row r="92" spans="2:16" hidden="1" outlineLevel="1" x14ac:dyDescent="0.35">
      <c r="B92" s="159" t="str">
        <f>IF(ISBLANK('State Landscape Data'!B96),"-",'State Landscape Data'!B96)</f>
        <v>-</v>
      </c>
      <c r="C92" s="159" t="str">
        <f>IF(ISBLANK('State Landscape Data'!C96),"-",'State Landscape Data'!C96)</f>
        <v>-</v>
      </c>
      <c r="D92" s="160" t="str">
        <f>IF(ISBLANK('State Landscape Data'!G96),"-",'State Landscape Data'!G96)</f>
        <v>-</v>
      </c>
      <c r="E92" s="160" t="str">
        <f>IF(ISBLANK('State Landscape Data'!D96),"-",'State Landscape Data'!D96)</f>
        <v>-</v>
      </c>
      <c r="F92" s="160" t="str">
        <f>IF(ISBLANK('State Landscape Data'!E96),"-",'State Landscape Data'!E96)</f>
        <v>-</v>
      </c>
      <c r="G92" s="160" t="str">
        <f>IF(ISBLANK('State Landscape Data'!K96),"-",'State Landscape Data'!K96)</f>
        <v>-</v>
      </c>
      <c r="H92" s="143" t="str">
        <f>'State Landscape Data'!O96</f>
        <v>-</v>
      </c>
      <c r="I92" s="144" t="str">
        <f>'State Landscape Data'!R96</f>
        <v>-</v>
      </c>
      <c r="J92" s="142">
        <f>'State Landscape Data'!S96</f>
        <v>0</v>
      </c>
      <c r="K92" s="144" t="str">
        <f>'State Landscape Data'!V96</f>
        <v>-</v>
      </c>
      <c r="L92" s="142">
        <f>'State Landscape Data'!W96</f>
        <v>0</v>
      </c>
      <c r="M92" s="144" t="str">
        <f>'State Landscape Data'!Z96</f>
        <v>-</v>
      </c>
      <c r="N92" s="142">
        <f>'State Landscape Data'!AA96</f>
        <v>0</v>
      </c>
      <c r="O92" s="144" t="str">
        <f>'State Landscape Data'!AD96</f>
        <v>-</v>
      </c>
      <c r="P92" s="142">
        <f>'State Landscape Data'!AE96</f>
        <v>0</v>
      </c>
    </row>
    <row r="93" spans="2:16" hidden="1" outlineLevel="1" x14ac:dyDescent="0.35">
      <c r="B93" s="159" t="str">
        <f>IF(ISBLANK('State Landscape Data'!B97),"-",'State Landscape Data'!B97)</f>
        <v>-</v>
      </c>
      <c r="C93" s="159" t="str">
        <f>IF(ISBLANK('State Landscape Data'!C97),"-",'State Landscape Data'!C97)</f>
        <v>-</v>
      </c>
      <c r="D93" s="160" t="str">
        <f>IF(ISBLANK('State Landscape Data'!G97),"-",'State Landscape Data'!G97)</f>
        <v>-</v>
      </c>
      <c r="E93" s="160" t="str">
        <f>IF(ISBLANK('State Landscape Data'!D97),"-",'State Landscape Data'!D97)</f>
        <v>-</v>
      </c>
      <c r="F93" s="160" t="str">
        <f>IF(ISBLANK('State Landscape Data'!E97),"-",'State Landscape Data'!E97)</f>
        <v>-</v>
      </c>
      <c r="G93" s="160" t="str">
        <f>IF(ISBLANK('State Landscape Data'!K97),"-",'State Landscape Data'!K97)</f>
        <v>-</v>
      </c>
      <c r="H93" s="143" t="str">
        <f>'State Landscape Data'!O97</f>
        <v>-</v>
      </c>
      <c r="I93" s="144" t="str">
        <f>'State Landscape Data'!R97</f>
        <v>-</v>
      </c>
      <c r="J93" s="142">
        <f>'State Landscape Data'!S97</f>
        <v>0</v>
      </c>
      <c r="K93" s="144" t="str">
        <f>'State Landscape Data'!V97</f>
        <v>-</v>
      </c>
      <c r="L93" s="142">
        <f>'State Landscape Data'!W97</f>
        <v>0</v>
      </c>
      <c r="M93" s="144" t="str">
        <f>'State Landscape Data'!Z97</f>
        <v>-</v>
      </c>
      <c r="N93" s="142">
        <f>'State Landscape Data'!AA97</f>
        <v>0</v>
      </c>
      <c r="O93" s="144" t="str">
        <f>'State Landscape Data'!AD97</f>
        <v>-</v>
      </c>
      <c r="P93" s="142">
        <f>'State Landscape Data'!AE97</f>
        <v>0</v>
      </c>
    </row>
    <row r="94" spans="2:16" hidden="1" outlineLevel="1" x14ac:dyDescent="0.35">
      <c r="B94" s="159" t="str">
        <f>IF(ISBLANK('State Landscape Data'!B98),"-",'State Landscape Data'!B98)</f>
        <v>-</v>
      </c>
      <c r="C94" s="159" t="str">
        <f>IF(ISBLANK('State Landscape Data'!C98),"-",'State Landscape Data'!C98)</f>
        <v>-</v>
      </c>
      <c r="D94" s="160" t="str">
        <f>IF(ISBLANK('State Landscape Data'!G98),"-",'State Landscape Data'!G98)</f>
        <v>-</v>
      </c>
      <c r="E94" s="160" t="str">
        <f>IF(ISBLANK('State Landscape Data'!D98),"-",'State Landscape Data'!D98)</f>
        <v>-</v>
      </c>
      <c r="F94" s="160" t="str">
        <f>IF(ISBLANK('State Landscape Data'!E98),"-",'State Landscape Data'!E98)</f>
        <v>-</v>
      </c>
      <c r="G94" s="160" t="str">
        <f>IF(ISBLANK('State Landscape Data'!K98),"-",'State Landscape Data'!K98)</f>
        <v>-</v>
      </c>
      <c r="H94" s="143" t="str">
        <f>'State Landscape Data'!O98</f>
        <v>-</v>
      </c>
      <c r="I94" s="144" t="str">
        <f>'State Landscape Data'!R98</f>
        <v>-</v>
      </c>
      <c r="J94" s="142">
        <f>'State Landscape Data'!S98</f>
        <v>0</v>
      </c>
      <c r="K94" s="144" t="str">
        <f>'State Landscape Data'!V98</f>
        <v>-</v>
      </c>
      <c r="L94" s="142">
        <f>'State Landscape Data'!W98</f>
        <v>0</v>
      </c>
      <c r="M94" s="144" t="str">
        <f>'State Landscape Data'!Z98</f>
        <v>-</v>
      </c>
      <c r="N94" s="142">
        <f>'State Landscape Data'!AA98</f>
        <v>0</v>
      </c>
      <c r="O94" s="144" t="str">
        <f>'State Landscape Data'!AD98</f>
        <v>-</v>
      </c>
      <c r="P94" s="142">
        <f>'State Landscape Data'!AE98</f>
        <v>0</v>
      </c>
    </row>
    <row r="95" spans="2:16" hidden="1" outlineLevel="1" x14ac:dyDescent="0.35">
      <c r="B95" s="159" t="str">
        <f>IF(ISBLANK('State Landscape Data'!B99),"-",'State Landscape Data'!B99)</f>
        <v>-</v>
      </c>
      <c r="C95" s="159" t="str">
        <f>IF(ISBLANK('State Landscape Data'!C99),"-",'State Landscape Data'!C99)</f>
        <v>-</v>
      </c>
      <c r="D95" s="160" t="str">
        <f>IF(ISBLANK('State Landscape Data'!G99),"-",'State Landscape Data'!G99)</f>
        <v>-</v>
      </c>
      <c r="E95" s="160" t="str">
        <f>IF(ISBLANK('State Landscape Data'!D99),"-",'State Landscape Data'!D99)</f>
        <v>-</v>
      </c>
      <c r="F95" s="160" t="str">
        <f>IF(ISBLANK('State Landscape Data'!E99),"-",'State Landscape Data'!E99)</f>
        <v>-</v>
      </c>
      <c r="G95" s="160" t="str">
        <f>IF(ISBLANK('State Landscape Data'!K99),"-",'State Landscape Data'!K99)</f>
        <v>-</v>
      </c>
      <c r="H95" s="143" t="str">
        <f>'State Landscape Data'!O99</f>
        <v>-</v>
      </c>
      <c r="I95" s="144" t="str">
        <f>'State Landscape Data'!R99</f>
        <v>-</v>
      </c>
      <c r="J95" s="142">
        <f>'State Landscape Data'!S99</f>
        <v>0</v>
      </c>
      <c r="K95" s="144" t="str">
        <f>'State Landscape Data'!V99</f>
        <v>-</v>
      </c>
      <c r="L95" s="142">
        <f>'State Landscape Data'!W99</f>
        <v>0</v>
      </c>
      <c r="M95" s="144" t="str">
        <f>'State Landscape Data'!Z99</f>
        <v>-</v>
      </c>
      <c r="N95" s="142">
        <f>'State Landscape Data'!AA99</f>
        <v>0</v>
      </c>
      <c r="O95" s="144" t="str">
        <f>'State Landscape Data'!AD99</f>
        <v>-</v>
      </c>
      <c r="P95" s="142">
        <f>'State Landscape Data'!AE99</f>
        <v>0</v>
      </c>
    </row>
    <row r="96" spans="2:16" hidden="1" outlineLevel="1" x14ac:dyDescent="0.35">
      <c r="B96" s="159" t="str">
        <f>IF(ISBLANK('State Landscape Data'!B100),"-",'State Landscape Data'!B100)</f>
        <v>-</v>
      </c>
      <c r="C96" s="159" t="str">
        <f>IF(ISBLANK('State Landscape Data'!C100),"-",'State Landscape Data'!C100)</f>
        <v>-</v>
      </c>
      <c r="D96" s="160" t="str">
        <f>IF(ISBLANK('State Landscape Data'!G100),"-",'State Landscape Data'!G100)</f>
        <v>-</v>
      </c>
      <c r="E96" s="160" t="str">
        <f>IF(ISBLANK('State Landscape Data'!D100),"-",'State Landscape Data'!D100)</f>
        <v>-</v>
      </c>
      <c r="F96" s="160" t="str">
        <f>IF(ISBLANK('State Landscape Data'!E100),"-",'State Landscape Data'!E100)</f>
        <v>-</v>
      </c>
      <c r="G96" s="160" t="str">
        <f>IF(ISBLANK('State Landscape Data'!K100),"-",'State Landscape Data'!K100)</f>
        <v>-</v>
      </c>
      <c r="H96" s="143" t="str">
        <f>'State Landscape Data'!O100</f>
        <v>-</v>
      </c>
      <c r="I96" s="144" t="str">
        <f>'State Landscape Data'!R100</f>
        <v>-</v>
      </c>
      <c r="J96" s="142">
        <f>'State Landscape Data'!S100</f>
        <v>0</v>
      </c>
      <c r="K96" s="144" t="str">
        <f>'State Landscape Data'!V100</f>
        <v>-</v>
      </c>
      <c r="L96" s="142">
        <f>'State Landscape Data'!W100</f>
        <v>0</v>
      </c>
      <c r="M96" s="144" t="str">
        <f>'State Landscape Data'!Z100</f>
        <v>-</v>
      </c>
      <c r="N96" s="142">
        <f>'State Landscape Data'!AA100</f>
        <v>0</v>
      </c>
      <c r="O96" s="144" t="str">
        <f>'State Landscape Data'!AD100</f>
        <v>-</v>
      </c>
      <c r="P96" s="142">
        <f>'State Landscape Data'!AE100</f>
        <v>0</v>
      </c>
    </row>
    <row r="97" spans="2:16" hidden="1" outlineLevel="1" x14ac:dyDescent="0.35">
      <c r="B97" s="159" t="str">
        <f>IF(ISBLANK('State Landscape Data'!B101),"-",'State Landscape Data'!B101)</f>
        <v>-</v>
      </c>
      <c r="C97" s="159" t="str">
        <f>IF(ISBLANK('State Landscape Data'!C101),"-",'State Landscape Data'!C101)</f>
        <v>-</v>
      </c>
      <c r="D97" s="160" t="str">
        <f>IF(ISBLANK('State Landscape Data'!G101),"-",'State Landscape Data'!G101)</f>
        <v>-</v>
      </c>
      <c r="E97" s="160" t="str">
        <f>IF(ISBLANK('State Landscape Data'!D101),"-",'State Landscape Data'!D101)</f>
        <v>-</v>
      </c>
      <c r="F97" s="160" t="str">
        <f>IF(ISBLANK('State Landscape Data'!E101),"-",'State Landscape Data'!E101)</f>
        <v>-</v>
      </c>
      <c r="G97" s="160" t="str">
        <f>IF(ISBLANK('State Landscape Data'!K101),"-",'State Landscape Data'!K101)</f>
        <v>-</v>
      </c>
      <c r="H97" s="143" t="str">
        <f>'State Landscape Data'!O101</f>
        <v>-</v>
      </c>
      <c r="I97" s="144" t="str">
        <f>'State Landscape Data'!R101</f>
        <v>-</v>
      </c>
      <c r="J97" s="142">
        <f>'State Landscape Data'!S101</f>
        <v>0</v>
      </c>
      <c r="K97" s="144" t="str">
        <f>'State Landscape Data'!V101</f>
        <v>-</v>
      </c>
      <c r="L97" s="142">
        <f>'State Landscape Data'!W101</f>
        <v>0</v>
      </c>
      <c r="M97" s="144" t="str">
        <f>'State Landscape Data'!Z101</f>
        <v>-</v>
      </c>
      <c r="N97" s="142">
        <f>'State Landscape Data'!AA101</f>
        <v>0</v>
      </c>
      <c r="O97" s="144" t="str">
        <f>'State Landscape Data'!AD101</f>
        <v>-</v>
      </c>
      <c r="P97" s="142">
        <f>'State Landscape Data'!AE101</f>
        <v>0</v>
      </c>
    </row>
    <row r="98" spans="2:16" hidden="1" outlineLevel="1" x14ac:dyDescent="0.35">
      <c r="B98" s="159" t="str">
        <f>IF(ISBLANK('State Landscape Data'!B102),"-",'State Landscape Data'!B102)</f>
        <v>-</v>
      </c>
      <c r="C98" s="159" t="str">
        <f>IF(ISBLANK('State Landscape Data'!C102),"-",'State Landscape Data'!C102)</f>
        <v>-</v>
      </c>
      <c r="D98" s="160" t="str">
        <f>IF(ISBLANK('State Landscape Data'!G102),"-",'State Landscape Data'!G102)</f>
        <v>-</v>
      </c>
      <c r="E98" s="160" t="str">
        <f>IF(ISBLANK('State Landscape Data'!D102),"-",'State Landscape Data'!D102)</f>
        <v>-</v>
      </c>
      <c r="F98" s="160" t="str">
        <f>IF(ISBLANK('State Landscape Data'!E102),"-",'State Landscape Data'!E102)</f>
        <v>-</v>
      </c>
      <c r="G98" s="160" t="str">
        <f>IF(ISBLANK('State Landscape Data'!K102),"-",'State Landscape Data'!K102)</f>
        <v>-</v>
      </c>
      <c r="H98" s="143" t="str">
        <f>'State Landscape Data'!O102</f>
        <v>-</v>
      </c>
      <c r="I98" s="144" t="str">
        <f>'State Landscape Data'!R102</f>
        <v>-</v>
      </c>
      <c r="J98" s="142">
        <f>'State Landscape Data'!S102</f>
        <v>0</v>
      </c>
      <c r="K98" s="144" t="str">
        <f>'State Landscape Data'!V102</f>
        <v>-</v>
      </c>
      <c r="L98" s="142">
        <f>'State Landscape Data'!W102</f>
        <v>0</v>
      </c>
      <c r="M98" s="144" t="str">
        <f>'State Landscape Data'!Z102</f>
        <v>-</v>
      </c>
      <c r="N98" s="142">
        <f>'State Landscape Data'!AA102</f>
        <v>0</v>
      </c>
      <c r="O98" s="144" t="str">
        <f>'State Landscape Data'!AD102</f>
        <v>-</v>
      </c>
      <c r="P98" s="142">
        <f>'State Landscape Data'!AE102</f>
        <v>0</v>
      </c>
    </row>
    <row r="99" spans="2:16" hidden="1" outlineLevel="1" x14ac:dyDescent="0.35">
      <c r="B99" s="159" t="str">
        <f>IF(ISBLANK('State Landscape Data'!B103),"-",'State Landscape Data'!B103)</f>
        <v>-</v>
      </c>
      <c r="C99" s="159" t="str">
        <f>IF(ISBLANK('State Landscape Data'!C103),"-",'State Landscape Data'!C103)</f>
        <v>-</v>
      </c>
      <c r="D99" s="160" t="str">
        <f>IF(ISBLANK('State Landscape Data'!G103),"-",'State Landscape Data'!G103)</f>
        <v>-</v>
      </c>
      <c r="E99" s="160" t="str">
        <f>IF(ISBLANK('State Landscape Data'!D103),"-",'State Landscape Data'!D103)</f>
        <v>-</v>
      </c>
      <c r="F99" s="160" t="str">
        <f>IF(ISBLANK('State Landscape Data'!E103),"-",'State Landscape Data'!E103)</f>
        <v>-</v>
      </c>
      <c r="G99" s="160" t="str">
        <f>IF(ISBLANK('State Landscape Data'!K103),"-",'State Landscape Data'!K103)</f>
        <v>-</v>
      </c>
      <c r="H99" s="143" t="str">
        <f>'State Landscape Data'!O103</f>
        <v>-</v>
      </c>
      <c r="I99" s="144" t="str">
        <f>'State Landscape Data'!R103</f>
        <v>-</v>
      </c>
      <c r="J99" s="142">
        <f>'State Landscape Data'!S103</f>
        <v>0</v>
      </c>
      <c r="K99" s="144" t="str">
        <f>'State Landscape Data'!V103</f>
        <v>-</v>
      </c>
      <c r="L99" s="142">
        <f>'State Landscape Data'!W103</f>
        <v>0</v>
      </c>
      <c r="M99" s="144" t="str">
        <f>'State Landscape Data'!Z103</f>
        <v>-</v>
      </c>
      <c r="N99" s="142">
        <f>'State Landscape Data'!AA103</f>
        <v>0</v>
      </c>
      <c r="O99" s="144" t="str">
        <f>'State Landscape Data'!AD103</f>
        <v>-</v>
      </c>
      <c r="P99" s="142">
        <f>'State Landscape Data'!AE103</f>
        <v>0</v>
      </c>
    </row>
    <row r="100" spans="2:16" hidden="1" outlineLevel="1" x14ac:dyDescent="0.35">
      <c r="B100" s="159" t="str">
        <f>IF(ISBLANK('State Landscape Data'!B104),"-",'State Landscape Data'!B104)</f>
        <v>-</v>
      </c>
      <c r="C100" s="159" t="str">
        <f>IF(ISBLANK('State Landscape Data'!C104),"-",'State Landscape Data'!C104)</f>
        <v>-</v>
      </c>
      <c r="D100" s="160" t="str">
        <f>IF(ISBLANK('State Landscape Data'!G104),"-",'State Landscape Data'!G104)</f>
        <v>-</v>
      </c>
      <c r="E100" s="160" t="str">
        <f>IF(ISBLANK('State Landscape Data'!D104),"-",'State Landscape Data'!D104)</f>
        <v>-</v>
      </c>
      <c r="F100" s="160" t="str">
        <f>IF(ISBLANK('State Landscape Data'!E104),"-",'State Landscape Data'!E104)</f>
        <v>-</v>
      </c>
      <c r="G100" s="160" t="str">
        <f>IF(ISBLANK('State Landscape Data'!K104),"-",'State Landscape Data'!K104)</f>
        <v>-</v>
      </c>
      <c r="H100" s="143" t="str">
        <f>'State Landscape Data'!O104</f>
        <v>-</v>
      </c>
      <c r="I100" s="144" t="str">
        <f>'State Landscape Data'!R104</f>
        <v>-</v>
      </c>
      <c r="J100" s="142">
        <f>'State Landscape Data'!S104</f>
        <v>0</v>
      </c>
      <c r="K100" s="144" t="str">
        <f>'State Landscape Data'!V104</f>
        <v>-</v>
      </c>
      <c r="L100" s="142">
        <f>'State Landscape Data'!W104</f>
        <v>0</v>
      </c>
      <c r="M100" s="144" t="str">
        <f>'State Landscape Data'!Z104</f>
        <v>-</v>
      </c>
      <c r="N100" s="142">
        <f>'State Landscape Data'!AA104</f>
        <v>0</v>
      </c>
      <c r="O100" s="144" t="str">
        <f>'State Landscape Data'!AD104</f>
        <v>-</v>
      </c>
      <c r="P100" s="142">
        <f>'State Landscape Data'!AE104</f>
        <v>0</v>
      </c>
    </row>
    <row r="101" spans="2:16" hidden="1" outlineLevel="1" x14ac:dyDescent="0.35">
      <c r="B101" s="159" t="str">
        <f>IF(ISBLANK('State Landscape Data'!B105),"-",'State Landscape Data'!B105)</f>
        <v>-</v>
      </c>
      <c r="C101" s="159" t="str">
        <f>IF(ISBLANK('State Landscape Data'!C105),"-",'State Landscape Data'!C105)</f>
        <v>-</v>
      </c>
      <c r="D101" s="160" t="str">
        <f>IF(ISBLANK('State Landscape Data'!G105),"-",'State Landscape Data'!G105)</f>
        <v>-</v>
      </c>
      <c r="E101" s="160" t="str">
        <f>IF(ISBLANK('State Landscape Data'!D105),"-",'State Landscape Data'!D105)</f>
        <v>-</v>
      </c>
      <c r="F101" s="160" t="str">
        <f>IF(ISBLANK('State Landscape Data'!E105),"-",'State Landscape Data'!E105)</f>
        <v>-</v>
      </c>
      <c r="G101" s="160" t="str">
        <f>IF(ISBLANK('State Landscape Data'!K105),"-",'State Landscape Data'!K105)</f>
        <v>-</v>
      </c>
      <c r="H101" s="143" t="str">
        <f>'State Landscape Data'!O105</f>
        <v>-</v>
      </c>
      <c r="I101" s="144" t="str">
        <f>'State Landscape Data'!R105</f>
        <v>-</v>
      </c>
      <c r="J101" s="142">
        <f>'State Landscape Data'!S105</f>
        <v>0</v>
      </c>
      <c r="K101" s="144" t="str">
        <f>'State Landscape Data'!V105</f>
        <v>-</v>
      </c>
      <c r="L101" s="142">
        <f>'State Landscape Data'!W105</f>
        <v>0</v>
      </c>
      <c r="M101" s="144" t="str">
        <f>'State Landscape Data'!Z105</f>
        <v>-</v>
      </c>
      <c r="N101" s="142">
        <f>'State Landscape Data'!AA105</f>
        <v>0</v>
      </c>
      <c r="O101" s="144" t="str">
        <f>'State Landscape Data'!AD105</f>
        <v>-</v>
      </c>
      <c r="P101" s="142">
        <f>'State Landscape Data'!AE105</f>
        <v>0</v>
      </c>
    </row>
    <row r="102" spans="2:16" hidden="1" outlineLevel="1" x14ac:dyDescent="0.35">
      <c r="B102" s="159" t="str">
        <f>IF(ISBLANK('State Landscape Data'!B106),"-",'State Landscape Data'!B106)</f>
        <v>-</v>
      </c>
      <c r="C102" s="159" t="str">
        <f>IF(ISBLANK('State Landscape Data'!C106),"-",'State Landscape Data'!C106)</f>
        <v>-</v>
      </c>
      <c r="D102" s="160" t="str">
        <f>IF(ISBLANK('State Landscape Data'!G106),"-",'State Landscape Data'!G106)</f>
        <v>-</v>
      </c>
      <c r="E102" s="160" t="str">
        <f>IF(ISBLANK('State Landscape Data'!D106),"-",'State Landscape Data'!D106)</f>
        <v>-</v>
      </c>
      <c r="F102" s="160" t="str">
        <f>IF(ISBLANK('State Landscape Data'!E106),"-",'State Landscape Data'!E106)</f>
        <v>-</v>
      </c>
      <c r="G102" s="160" t="str">
        <f>IF(ISBLANK('State Landscape Data'!K106),"-",'State Landscape Data'!K106)</f>
        <v>-</v>
      </c>
      <c r="H102" s="143" t="str">
        <f>'State Landscape Data'!O106</f>
        <v>-</v>
      </c>
      <c r="I102" s="144" t="str">
        <f>'State Landscape Data'!R106</f>
        <v>-</v>
      </c>
      <c r="J102" s="142">
        <f>'State Landscape Data'!S106</f>
        <v>0</v>
      </c>
      <c r="K102" s="144" t="str">
        <f>'State Landscape Data'!V106</f>
        <v>-</v>
      </c>
      <c r="L102" s="142">
        <f>'State Landscape Data'!W106</f>
        <v>0</v>
      </c>
      <c r="M102" s="144" t="str">
        <f>'State Landscape Data'!Z106</f>
        <v>-</v>
      </c>
      <c r="N102" s="142">
        <f>'State Landscape Data'!AA106</f>
        <v>0</v>
      </c>
      <c r="O102" s="144" t="str">
        <f>'State Landscape Data'!AD106</f>
        <v>-</v>
      </c>
      <c r="P102" s="142">
        <f>'State Landscape Data'!AE106</f>
        <v>0</v>
      </c>
    </row>
    <row r="103" spans="2:16" hidden="1" outlineLevel="1" x14ac:dyDescent="0.35">
      <c r="B103" s="159" t="str">
        <f>IF(ISBLANK('State Landscape Data'!B107),"-",'State Landscape Data'!B107)</f>
        <v>-</v>
      </c>
      <c r="C103" s="159" t="str">
        <f>IF(ISBLANK('State Landscape Data'!C107),"-",'State Landscape Data'!C107)</f>
        <v>-</v>
      </c>
      <c r="D103" s="160" t="str">
        <f>IF(ISBLANK('State Landscape Data'!G107),"-",'State Landscape Data'!G107)</f>
        <v>-</v>
      </c>
      <c r="E103" s="160" t="str">
        <f>IF(ISBLANK('State Landscape Data'!D107),"-",'State Landscape Data'!D107)</f>
        <v>-</v>
      </c>
      <c r="F103" s="160" t="str">
        <f>IF(ISBLANK('State Landscape Data'!E107),"-",'State Landscape Data'!E107)</f>
        <v>-</v>
      </c>
      <c r="G103" s="160" t="str">
        <f>IF(ISBLANK('State Landscape Data'!K107),"-",'State Landscape Data'!K107)</f>
        <v>-</v>
      </c>
      <c r="H103" s="143" t="str">
        <f>'State Landscape Data'!O107</f>
        <v>-</v>
      </c>
      <c r="I103" s="144" t="str">
        <f>'State Landscape Data'!R107</f>
        <v>-</v>
      </c>
      <c r="J103" s="142">
        <f>'State Landscape Data'!S107</f>
        <v>0</v>
      </c>
      <c r="K103" s="144" t="str">
        <f>'State Landscape Data'!V107</f>
        <v>-</v>
      </c>
      <c r="L103" s="142">
        <f>'State Landscape Data'!W107</f>
        <v>0</v>
      </c>
      <c r="M103" s="144" t="str">
        <f>'State Landscape Data'!Z107</f>
        <v>-</v>
      </c>
      <c r="N103" s="142">
        <f>'State Landscape Data'!AA107</f>
        <v>0</v>
      </c>
      <c r="O103" s="144" t="str">
        <f>'State Landscape Data'!AD107</f>
        <v>-</v>
      </c>
      <c r="P103" s="142">
        <f>'State Landscape Data'!AE107</f>
        <v>0</v>
      </c>
    </row>
    <row r="104" spans="2:16" collapsed="1" x14ac:dyDescent="0.35"/>
  </sheetData>
  <sheetProtection sheet="1" objects="1" scenarios="1" sort="0" autoFilter="0" pivotTables="0"/>
  <autoFilter ref="B2:G3"/>
  <mergeCells count="10">
    <mergeCell ref="O2:P2"/>
    <mergeCell ref="B2:B3"/>
    <mergeCell ref="C2:C3"/>
    <mergeCell ref="M2:N2"/>
    <mergeCell ref="K2:L2"/>
    <mergeCell ref="I2:J2"/>
    <mergeCell ref="D2:D3"/>
    <mergeCell ref="E2:E3"/>
    <mergeCell ref="F2:F3"/>
    <mergeCell ref="G2:G3"/>
  </mergeCells>
  <conditionalFormatting sqref="I4:I103">
    <cfRule type="cellIs" dxfId="182" priority="23" operator="between">
      <formula>((J4)-0.05)</formula>
      <formula>((J4)-0.01)</formula>
    </cfRule>
    <cfRule type="cellIs" dxfId="181" priority="25" operator="greaterThan">
      <formula>((J4)-0.01)</formula>
    </cfRule>
    <cfRule type="cellIs" dxfId="180" priority="26" operator="lessThan">
      <formula>((J4)-0.05)</formula>
    </cfRule>
  </conditionalFormatting>
  <conditionalFormatting sqref="I4:I103">
    <cfRule type="cellIs" dxfId="179" priority="16" operator="equal">
      <formula>"-"</formula>
    </cfRule>
  </conditionalFormatting>
  <conditionalFormatting sqref="K4:K103">
    <cfRule type="cellIs" dxfId="178" priority="13" operator="between">
      <formula>((L4)-0.05)</formula>
      <formula>((L4)-0.01)</formula>
    </cfRule>
    <cfRule type="cellIs" dxfId="177" priority="14" operator="greaterThan">
      <formula>((L4)-0.01)</formula>
    </cfRule>
    <cfRule type="cellIs" dxfId="176" priority="15" operator="lessThan">
      <formula>((L4)-0.05)</formula>
    </cfRule>
  </conditionalFormatting>
  <conditionalFormatting sqref="K4:K103">
    <cfRule type="cellIs" dxfId="175" priority="12" operator="equal">
      <formula>"-"</formula>
    </cfRule>
  </conditionalFormatting>
  <conditionalFormatting sqref="M4:M103">
    <cfRule type="cellIs" dxfId="174" priority="9" operator="between">
      <formula>((N4)-0.05)</formula>
      <formula>((N4)-0.01)</formula>
    </cfRule>
    <cfRule type="cellIs" dxfId="173" priority="10" operator="greaterThan">
      <formula>((N4)-0.01)</formula>
    </cfRule>
    <cfRule type="cellIs" dxfId="172" priority="11" operator="lessThan">
      <formula>((N4)-0.05)</formula>
    </cfRule>
  </conditionalFormatting>
  <conditionalFormatting sqref="M4:M103">
    <cfRule type="cellIs" dxfId="171" priority="8" operator="equal">
      <formula>"-"</formula>
    </cfRule>
  </conditionalFormatting>
  <conditionalFormatting sqref="H4:P103">
    <cfRule type="expression" dxfId="170" priority="1">
      <formula>$F4="Retired"</formula>
    </cfRule>
    <cfRule type="cellIs" dxfId="169" priority="7" operator="lessThanOrEqual">
      <formula>1</formula>
    </cfRule>
  </conditionalFormatting>
  <conditionalFormatting sqref="O4:O103">
    <cfRule type="cellIs" dxfId="168" priority="4" operator="between">
      <formula>((P4)-0.05)</formula>
      <formula>((P4)-0.01)</formula>
    </cfRule>
    <cfRule type="cellIs" dxfId="167" priority="5" operator="greaterThan">
      <formula>((P4)-0.01)</formula>
    </cfRule>
    <cfRule type="cellIs" dxfId="166" priority="6" operator="lessThan">
      <formula>((P4)-0.05)</formula>
    </cfRule>
  </conditionalFormatting>
  <conditionalFormatting sqref="O4:O103">
    <cfRule type="cellIs" dxfId="165" priority="3" operator="equal">
      <formula>"-"</formula>
    </cfRule>
  </conditionalFormatting>
  <conditionalFormatting sqref="O4:P103">
    <cfRule type="cellIs" dxfId="164" priority="2" operator="lessThan">
      <formula>0.999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O2506"/>
  <sheetViews>
    <sheetView showGridLines="0" zoomScale="90" zoomScaleNormal="90" workbookViewId="0">
      <selection activeCell="E7" sqref="E7"/>
    </sheetView>
  </sheetViews>
  <sheetFormatPr defaultColWidth="9.1796875" defaultRowHeight="14.5" outlineLevelRow="1" x14ac:dyDescent="0.35"/>
  <cols>
    <col min="1" max="1" width="2.54296875" style="37" customWidth="1"/>
    <col min="2" max="2" width="7.7265625" style="37" customWidth="1"/>
    <col min="3" max="3" width="28.81640625" style="37" customWidth="1"/>
    <col min="4" max="4" width="50.1796875" style="37" bestFit="1" customWidth="1"/>
    <col min="5" max="5" width="21.453125" style="37" customWidth="1"/>
    <col min="6" max="6" width="12.1796875" style="37" customWidth="1"/>
    <col min="7" max="7" width="25.1796875" style="37" customWidth="1"/>
    <col min="8" max="8" width="13.54296875" style="37" customWidth="1"/>
    <col min="9" max="9" width="11.453125" style="37" customWidth="1"/>
    <col min="10" max="10" width="20.453125" style="37" customWidth="1"/>
    <col min="11" max="11" width="24.7265625" style="37" customWidth="1"/>
    <col min="12" max="12" width="13.54296875" style="42" customWidth="1"/>
    <col min="13" max="13" width="12.54296875" style="37" customWidth="1"/>
    <col min="14" max="14" width="15.26953125" style="37" customWidth="1"/>
    <col min="15" max="15" width="12" style="42" bestFit="1" customWidth="1"/>
    <col min="16" max="16384" width="9.1796875" style="37"/>
  </cols>
  <sheetData>
    <row r="1" spans="2:15" ht="7.5" customHeight="1" x14ac:dyDescent="0.35">
      <c r="O1" s="37"/>
    </row>
    <row r="2" spans="2:15" x14ac:dyDescent="0.35">
      <c r="B2" s="37" t="s">
        <v>77</v>
      </c>
      <c r="O2" s="37"/>
    </row>
    <row r="3" spans="2:15" x14ac:dyDescent="0.35">
      <c r="B3" s="37" t="s">
        <v>79</v>
      </c>
      <c r="O3" s="37"/>
    </row>
    <row r="4" spans="2:15" x14ac:dyDescent="0.35">
      <c r="B4" s="37" t="s">
        <v>78</v>
      </c>
      <c r="O4" s="37"/>
    </row>
    <row r="5" spans="2:15" x14ac:dyDescent="0.35">
      <c r="O5" s="37"/>
    </row>
    <row r="6" spans="2:15" ht="29" x14ac:dyDescent="0.35">
      <c r="B6" s="158" t="s">
        <v>73</v>
      </c>
      <c r="C6" s="158" t="s">
        <v>10</v>
      </c>
      <c r="D6" s="158" t="s">
        <v>11</v>
      </c>
      <c r="E6" s="158" t="s">
        <v>127</v>
      </c>
      <c r="F6" s="158" t="s">
        <v>130</v>
      </c>
      <c r="G6" s="158" t="s">
        <v>133</v>
      </c>
      <c r="H6" s="158" t="s">
        <v>71</v>
      </c>
      <c r="I6" s="158" t="s">
        <v>72</v>
      </c>
      <c r="J6" s="158" t="s">
        <v>75</v>
      </c>
      <c r="K6" s="158" t="s">
        <v>29</v>
      </c>
      <c r="L6" s="219" t="s">
        <v>129</v>
      </c>
      <c r="M6" s="158" t="s">
        <v>47</v>
      </c>
      <c r="N6" s="158" t="s">
        <v>48</v>
      </c>
      <c r="O6" s="158" t="s">
        <v>126</v>
      </c>
    </row>
    <row r="7" spans="2:15" x14ac:dyDescent="0.35">
      <c r="B7" s="37" t="s">
        <v>80</v>
      </c>
      <c r="C7" s="38" t="str">
        <f>IF(ISBLANK('Model Participation Data'!$B$8),"-",'Model Participation Data'!$B$8)</f>
        <v>Beneficiary</v>
      </c>
      <c r="D7" s="38" t="str">
        <f>IF(ISBLANK('Model Participation Data'!$C$8),"-",'Model Participation Data'!$C$8)</f>
        <v>Early Adopter of Medicaid Intregration (Model 1): Population Impacted by SIM</v>
      </c>
      <c r="E7" s="38" t="str">
        <f>IF(ISBLANK('Model Participation Data'!$D$8),"-",'Model Participation Data'!$D$8)</f>
        <v>Percentage</v>
      </c>
      <c r="F7" s="38" t="str">
        <f>IF(ISBLANK('Model Participation Data'!$E$8),"-",'Model Participation Data'!$E$8)</f>
        <v>Active</v>
      </c>
      <c r="G7" s="151" t="str">
        <f>IF(ISBLANK('Model Participation Data'!$F$8),"-",'Model Participation Data'!$F$8)</f>
        <v>-</v>
      </c>
      <c r="H7" s="38" t="s">
        <v>64</v>
      </c>
      <c r="I7" s="38" t="s">
        <v>64</v>
      </c>
      <c r="J7" s="38" t="str">
        <f>CONCATENATE(H7,I7)</f>
        <v>BaselineBaseline</v>
      </c>
      <c r="K7" s="38" t="str">
        <f>IF(ISBLANK('Model Participation Data'!$L$8),"-",'Model Participation Data'!$L$8)</f>
        <v>Quarterly</v>
      </c>
      <c r="L7" s="39">
        <f>IF(ISBLANK('Model Participation Data'!$M$8),"-",'Model Participation Data'!$M$8)</f>
        <v>1</v>
      </c>
      <c r="M7" s="43">
        <f>IF(ISNA(SUMIFS(INDEX('Model Participation Data'!$N$8:$DX$57,0,MATCH(CONCATENATE($J7,M$6),'Model Participation Data'!$N$6:$DX$6,0)),'Model Participation Data'!$B$8:$B$57,$C7,'Model Participation Data'!$C$8:$C$57,$D7)),"-",SUMIFS(INDEX('Model Participation Data'!$N$8:$DX$57,0,MATCH(CONCATENATE($J7,M$6),'Model Participation Data'!$N$6:$DX$6,0)),'Model Participation Data'!$B$8:$B$57,$C7,'Model Participation Data'!$C$8:$C$57,$D7))</f>
        <v>0</v>
      </c>
      <c r="N7" s="43">
        <f>IF(ISNA(SUMIFS(INDEX('Model Participation Data'!$N$8:$DX$57,0,MATCH(CONCATENATE($J7,N$6),'Model Participation Data'!$N$6:$DX$6,0)),'Model Participation Data'!$B$8:$B$57,$C7,'Model Participation Data'!$C$8:$C$57,$D7)),"-",SUMIFS(INDEX('Model Participation Data'!$N$8:$DX$57,0,MATCH(CONCATENATE($J7,N$6),'Model Participation Data'!$N$6:$DX$6,0)),'Model Participation Data'!$B$8:$B$57,$C7,'Model Participation Data'!$C$8:$C$57,$D7))</f>
        <v>1823212</v>
      </c>
      <c r="O7" s="154">
        <f>IF(ISNA(SUMIFS(INDEX('Model Participation Data'!$N$8:$DX$57,0,MATCH(CONCATENATE($J7,O$6),'Model Participation Data'!$N$6:$DX$6,0)),'Model Participation Data'!$B$8:$B$57,$C7,'Model Participation Data'!$C$8:$C$57,$D7)),"-",SUMIFS(INDEX('Model Participation Data'!$N$8:$DX$57,0,MATCH(CONCATENATE($J7,O$6),'Model Participation Data'!$N$6:$DX$6,0)),'Model Participation Data'!$B$8:$B$57,$C7,'Model Participation Data'!$C$8:$C$57,$D7))</f>
        <v>0</v>
      </c>
    </row>
    <row r="8" spans="2:15" x14ac:dyDescent="0.35">
      <c r="B8" s="37" t="s">
        <v>80</v>
      </c>
      <c r="C8" s="38" t="str">
        <f>IF(ISBLANK('Model Participation Data'!$B$8),"-",'Model Participation Data'!$B$8)</f>
        <v>Beneficiary</v>
      </c>
      <c r="D8" s="38" t="str">
        <f>IF(ISBLANK('Model Participation Data'!$C$8),"-",'Model Participation Data'!$C$8)</f>
        <v>Early Adopter of Medicaid Intregration (Model 1): Population Impacted by SIM</v>
      </c>
      <c r="E8" s="38" t="str">
        <f>IF(ISBLANK('Model Participation Data'!$D$8),"-",'Model Participation Data'!$D$8)</f>
        <v>Percentage</v>
      </c>
      <c r="F8" s="38" t="str">
        <f>IF(ISBLANK('Model Participation Data'!$E$8),"-",'Model Participation Data'!$E$8)</f>
        <v>Active</v>
      </c>
      <c r="G8" s="151" t="str">
        <f>IF(ISBLANK('Model Participation Data'!$F$8),"-",'Model Participation Data'!$F$8)</f>
        <v>-</v>
      </c>
      <c r="H8" s="38">
        <v>1</v>
      </c>
      <c r="I8" s="38">
        <v>1</v>
      </c>
      <c r="J8" s="38" t="str">
        <f t="shared" ref="J8:J25" si="0">CONCATENATE(H8,I8)</f>
        <v>11</v>
      </c>
      <c r="K8" s="38" t="str">
        <f>IF(ISBLANK('Model Participation Data'!$L$8),"-",'Model Participation Data'!$L$8)</f>
        <v>Quarterly</v>
      </c>
      <c r="L8" s="39">
        <f>IF(ISBLANK('Model Participation Data'!$M$8),"-",'Model Participation Data'!$M$8)</f>
        <v>1</v>
      </c>
      <c r="M8" s="43">
        <f>IF(ISNA(SUMIFS(INDEX('Model Participation Data'!$N$8:$DX$57,0,MATCH(CONCATENATE($J8,M$6),'Model Participation Data'!$N$6:$DX$6,0)),'Model Participation Data'!$B$8:$B$57,$C8,'Model Participation Data'!$C$8:$C$57,$D8)),"-",SUMIFS(INDEX('Model Participation Data'!$N$8:$DX$57,0,MATCH(CONCATENATE($J8,M$6),'Model Participation Data'!$N$6:$DX$6,0)),'Model Participation Data'!$B$8:$B$57,$C8,'Model Participation Data'!$C$8:$C$57,$D8))</f>
        <v>108102</v>
      </c>
      <c r="N8" s="43">
        <f>IF(ISNA(SUMIFS(INDEX('Model Participation Data'!$N$8:$DX$57,0,MATCH(CONCATENATE($J8,N$6),'Model Participation Data'!$N$6:$DX$6,0)),'Model Participation Data'!$B$8:$B$57,$C8,'Model Participation Data'!$C$8:$C$57,$D8)),"-",SUMIFS(INDEX('Model Participation Data'!$N$8:$DX$57,0,MATCH(CONCATENATE($J8,N$6),'Model Participation Data'!$N$6:$DX$6,0)),'Model Participation Data'!$B$8:$B$57,$C8,'Model Participation Data'!$C$8:$C$57,$D8))</f>
        <v>1874532</v>
      </c>
      <c r="O8" s="154">
        <f>IF(ISNA(SUMIFS(INDEX('Model Participation Data'!$N$8:$DX$57,0,MATCH(CONCATENATE($J8,O$6),'Model Participation Data'!$N$6:$DX$6,0)),'Model Participation Data'!$B$8:$B$57,$C8,'Model Participation Data'!$C$8:$C$57,$D8)),"-",SUMIFS(INDEX('Model Participation Data'!$N$8:$DX$57,0,MATCH(CONCATENATE($J8,O$6),'Model Participation Data'!$N$6:$DX$6,0)),'Model Participation Data'!$B$8:$B$57,$C8,'Model Participation Data'!$C$8:$C$57,$D8))</f>
        <v>5.7668794131015104E-2</v>
      </c>
    </row>
    <row r="9" spans="2:15" x14ac:dyDescent="0.35">
      <c r="B9" s="37" t="s">
        <v>80</v>
      </c>
      <c r="C9" s="38" t="str">
        <f>IF(ISBLANK('Model Participation Data'!$B$8),"-",'Model Participation Data'!$B$8)</f>
        <v>Beneficiary</v>
      </c>
      <c r="D9" s="38" t="str">
        <f>IF(ISBLANK('Model Participation Data'!$C$8),"-",'Model Participation Data'!$C$8)</f>
        <v>Early Adopter of Medicaid Intregration (Model 1): Population Impacted by SIM</v>
      </c>
      <c r="E9" s="38" t="str">
        <f>IF(ISBLANK('Model Participation Data'!$D$8),"-",'Model Participation Data'!$D$8)</f>
        <v>Percentage</v>
      </c>
      <c r="F9" s="38" t="str">
        <f>IF(ISBLANK('Model Participation Data'!$E$8),"-",'Model Participation Data'!$E$8)</f>
        <v>Active</v>
      </c>
      <c r="G9" s="151" t="str">
        <f>IF(ISBLANK('Model Participation Data'!$F$8),"-",'Model Participation Data'!$F$8)</f>
        <v>-</v>
      </c>
      <c r="H9" s="38">
        <v>1</v>
      </c>
      <c r="I9" s="38">
        <v>2</v>
      </c>
      <c r="J9" s="38" t="str">
        <f t="shared" si="0"/>
        <v>12</v>
      </c>
      <c r="K9" s="38" t="str">
        <f>IF(ISBLANK('Model Participation Data'!$L$8),"-",'Model Participation Data'!$L$8)</f>
        <v>Quarterly</v>
      </c>
      <c r="L9" s="39">
        <f>IF(ISBLANK('Model Participation Data'!$M$8),"-",'Model Participation Data'!$M$8)</f>
        <v>1</v>
      </c>
      <c r="M9" s="43">
        <f>IF(ISNA(SUMIFS(INDEX('Model Participation Data'!$N$8:$DX$57,0,MATCH(CONCATENATE($J9,M$6),'Model Participation Data'!$N$6:$DX$6,0)),'Model Participation Data'!$B$8:$B$57,$C9,'Model Participation Data'!$C$8:$C$57,$D9)),"-",SUMIFS(INDEX('Model Participation Data'!$N$8:$DX$57,0,MATCH(CONCATENATE($J9,M$6),'Model Participation Data'!$N$6:$DX$6,0)),'Model Participation Data'!$B$8:$B$57,$C9,'Model Participation Data'!$C$8:$C$57,$D9))</f>
        <v>108510</v>
      </c>
      <c r="N9" s="43">
        <f>IF(ISNA(SUMIFS(INDEX('Model Participation Data'!$N$8:$DX$57,0,MATCH(CONCATENATE($J9,N$6),'Model Participation Data'!$N$6:$DX$6,0)),'Model Participation Data'!$B$8:$B$57,$C9,'Model Participation Data'!$C$8:$C$57,$D9)),"-",SUMIFS(INDEX('Model Participation Data'!$N$8:$DX$57,0,MATCH(CONCATENATE($J9,N$6),'Model Participation Data'!$N$6:$DX$6,0)),'Model Participation Data'!$B$8:$B$57,$C9,'Model Participation Data'!$C$8:$C$57,$D9))</f>
        <v>1937763</v>
      </c>
      <c r="O9" s="154">
        <f>IF(ISNA(SUMIFS(INDEX('Model Participation Data'!$N$8:$DX$57,0,MATCH(CONCATENATE($J9,O$6),'Model Participation Data'!$N$6:$DX$6,0)),'Model Participation Data'!$B$8:$B$57,$C9,'Model Participation Data'!$C$8:$C$57,$D9)),"-",SUMIFS(INDEX('Model Participation Data'!$N$8:$DX$57,0,MATCH(CONCATENATE($J9,O$6),'Model Participation Data'!$N$6:$DX$6,0)),'Model Participation Data'!$B$8:$B$57,$C9,'Model Participation Data'!$C$8:$C$57,$D9))</f>
        <v>5.5997560073135881E-2</v>
      </c>
    </row>
    <row r="10" spans="2:15" x14ac:dyDescent="0.35">
      <c r="B10" s="37" t="s">
        <v>80</v>
      </c>
      <c r="C10" s="38" t="str">
        <f>IF(ISBLANK('Model Participation Data'!$B$8),"-",'Model Participation Data'!$B$8)</f>
        <v>Beneficiary</v>
      </c>
      <c r="D10" s="38" t="str">
        <f>IF(ISBLANK('Model Participation Data'!$C$8),"-",'Model Participation Data'!$C$8)</f>
        <v>Early Adopter of Medicaid Intregration (Model 1): Population Impacted by SIM</v>
      </c>
      <c r="E10" s="38" t="str">
        <f>IF(ISBLANK('Model Participation Data'!$D$8),"-",'Model Participation Data'!$D$8)</f>
        <v>Percentage</v>
      </c>
      <c r="F10" s="38" t="str">
        <f>IF(ISBLANK('Model Participation Data'!$E$8),"-",'Model Participation Data'!$E$8)</f>
        <v>Active</v>
      </c>
      <c r="G10" s="151" t="str">
        <f>IF(ISBLANK('Model Participation Data'!$F$8),"-",'Model Participation Data'!$F$8)</f>
        <v>-</v>
      </c>
      <c r="H10" s="38">
        <v>1</v>
      </c>
      <c r="I10" s="38">
        <v>3</v>
      </c>
      <c r="J10" s="38" t="str">
        <f>CONCATENATE(H10,I10)</f>
        <v>13</v>
      </c>
      <c r="K10" s="38" t="str">
        <f>IF(ISBLANK('Model Participation Data'!$L$8),"-",'Model Participation Data'!$L$8)</f>
        <v>Quarterly</v>
      </c>
      <c r="L10" s="39">
        <f>IF(ISBLANK('Model Participation Data'!$M$8),"-",'Model Participation Data'!$M$8)</f>
        <v>1</v>
      </c>
      <c r="M10" s="43">
        <f>IF(ISNA(SUMIFS(INDEX('Model Participation Data'!$N$8:$DX$57,0,MATCH(CONCATENATE($J10,M$6),'Model Participation Data'!$N$6:$DX$6,0)),'Model Participation Data'!$B$8:$B$57,$C10,'Model Participation Data'!$C$8:$C$57,$D10)),"-",SUMIFS(INDEX('Model Participation Data'!$N$8:$DX$57,0,MATCH(CONCATENATE($J10,M$6),'Model Participation Data'!$N$6:$DX$6,0)),'Model Participation Data'!$B$8:$B$57,$C10,'Model Participation Data'!$C$8:$C$57,$D10))</f>
        <v>108624</v>
      </c>
      <c r="N10" s="43">
        <f>IF(ISNA(SUMIFS(INDEX('Model Participation Data'!$N$8:$DX$57,0,MATCH(CONCATENATE($J10,N$6),'Model Participation Data'!$N$6:$DX$6,0)),'Model Participation Data'!$B$8:$B$57,$C10,'Model Participation Data'!$C$8:$C$57,$D10)),"-",SUMIFS(INDEX('Model Participation Data'!$N$8:$DX$57,0,MATCH(CONCATENATE($J10,N$6),'Model Participation Data'!$N$6:$DX$6,0)),'Model Participation Data'!$B$8:$B$57,$C10,'Model Participation Data'!$C$8:$C$57,$D10))</f>
        <v>1928372</v>
      </c>
      <c r="O10" s="154">
        <f>IF(ISNA(SUMIFS(INDEX('Model Participation Data'!$N$8:$DX$57,0,MATCH(CONCATENATE($J10,O$6),'Model Participation Data'!$N$6:$DX$6,0)),'Model Participation Data'!$B$8:$B$57,$C10,'Model Participation Data'!$C$8:$C$57,$D10)),"-",SUMIFS(INDEX('Model Participation Data'!$N$8:$DX$57,0,MATCH(CONCATENATE($J10,O$6),'Model Participation Data'!$N$6:$DX$6,0)),'Model Participation Data'!$B$8:$B$57,$C10,'Model Participation Data'!$C$8:$C$57,$D10))</f>
        <v>5.6329380430746763E-2</v>
      </c>
    </row>
    <row r="11" spans="2:15" x14ac:dyDescent="0.35">
      <c r="B11" s="37" t="s">
        <v>80</v>
      </c>
      <c r="C11" s="38" t="str">
        <f>IF(ISBLANK('Model Participation Data'!$B$8),"-",'Model Participation Data'!$B$8)</f>
        <v>Beneficiary</v>
      </c>
      <c r="D11" s="38" t="str">
        <f>IF(ISBLANK('Model Participation Data'!$C$8),"-",'Model Participation Data'!$C$8)</f>
        <v>Early Adopter of Medicaid Intregration (Model 1): Population Impacted by SIM</v>
      </c>
      <c r="E11" s="38" t="str">
        <f>IF(ISBLANK('Model Participation Data'!$D$8),"-",'Model Participation Data'!$D$8)</f>
        <v>Percentage</v>
      </c>
      <c r="F11" s="38" t="str">
        <f>IF(ISBLANK('Model Participation Data'!$E$8),"-",'Model Participation Data'!$E$8)</f>
        <v>Active</v>
      </c>
      <c r="G11" s="151" t="str">
        <f>IF(ISBLANK('Model Participation Data'!$F$8),"-",'Model Participation Data'!$F$8)</f>
        <v>-</v>
      </c>
      <c r="H11" s="38">
        <v>1</v>
      </c>
      <c r="I11" s="38">
        <v>4</v>
      </c>
      <c r="J11" s="38" t="str">
        <f t="shared" si="0"/>
        <v>14</v>
      </c>
      <c r="K11" s="38" t="str">
        <f>IF(ISBLANK('Model Participation Data'!$L$8),"-",'Model Participation Data'!$L$8)</f>
        <v>Quarterly</v>
      </c>
      <c r="L11" s="39">
        <f>IF(ISBLANK('Model Participation Data'!$M$8),"-",'Model Participation Data'!$M$8)</f>
        <v>1</v>
      </c>
      <c r="M11" s="43">
        <f>IF(ISNA(SUMIFS(INDEX('Model Participation Data'!$N$8:$DX$57,0,MATCH(CONCATENATE($J11,M$6),'Model Participation Data'!$N$6:$DX$6,0)),'Model Participation Data'!$B$8:$B$57,$C11,'Model Participation Data'!$C$8:$C$57,$D11)),"-",SUMIFS(INDEX('Model Participation Data'!$N$8:$DX$57,0,MATCH(CONCATENATE($J11,M$6),'Model Participation Data'!$N$6:$DX$6,0)),'Model Participation Data'!$B$8:$B$57,$C11,'Model Participation Data'!$C$8:$C$57,$D11))</f>
        <v>112224</v>
      </c>
      <c r="N11" s="43">
        <f>IF(ISNA(SUMIFS(INDEX('Model Participation Data'!$N$8:$DX$57,0,MATCH(CONCATENATE($J11,N$6),'Model Participation Data'!$N$6:$DX$6,0)),'Model Participation Data'!$B$8:$B$57,$C11,'Model Participation Data'!$C$8:$C$57,$D11)),"-",SUMIFS(INDEX('Model Participation Data'!$N$8:$DX$57,0,MATCH(CONCATENATE($J11,N$6),'Model Participation Data'!$N$6:$DX$6,0)),'Model Participation Data'!$B$8:$B$57,$C11,'Model Participation Data'!$C$8:$C$57,$D11))</f>
        <v>1985873</v>
      </c>
      <c r="O11" s="154">
        <f>IF(ISNA(SUMIFS(INDEX('Model Participation Data'!$N$8:$DX$57,0,MATCH(CONCATENATE($J11,O$6),'Model Participation Data'!$N$6:$DX$6,0)),'Model Participation Data'!$B$8:$B$57,$C11,'Model Participation Data'!$C$8:$C$57,$D11)),"-",SUMIFS(INDEX('Model Participation Data'!$N$8:$DX$57,0,MATCH(CONCATENATE($J11,O$6),'Model Participation Data'!$N$6:$DX$6,0)),'Model Participation Data'!$B$8:$B$57,$C11,'Model Participation Data'!$C$8:$C$57,$D11))</f>
        <v>5.6511166625458929E-2</v>
      </c>
    </row>
    <row r="12" spans="2:15" x14ac:dyDescent="0.35">
      <c r="B12" s="37" t="s">
        <v>80</v>
      </c>
      <c r="C12" s="38" t="str">
        <f>IF(ISBLANK('Model Participation Data'!$B$8),"-",'Model Participation Data'!$B$8)</f>
        <v>Beneficiary</v>
      </c>
      <c r="D12" s="38" t="str">
        <f>IF(ISBLANK('Model Participation Data'!$C$8),"-",'Model Participation Data'!$C$8)</f>
        <v>Early Adopter of Medicaid Intregration (Model 1): Population Impacted by SIM</v>
      </c>
      <c r="E12" s="38" t="str">
        <f>IF(ISBLANK('Model Participation Data'!$D$8),"-",'Model Participation Data'!$D$8)</f>
        <v>Percentage</v>
      </c>
      <c r="F12" s="38" t="str">
        <f>IF(ISBLANK('Model Participation Data'!$E$8),"-",'Model Participation Data'!$E$8)</f>
        <v>Active</v>
      </c>
      <c r="G12" s="151" t="str">
        <f>IF(ISBLANK('Model Participation Data'!$F$8),"-",'Model Participation Data'!$F$8)</f>
        <v>-</v>
      </c>
      <c r="H12" s="38">
        <v>1</v>
      </c>
      <c r="I12" s="38">
        <v>5</v>
      </c>
      <c r="J12" s="38" t="str">
        <f t="shared" si="0"/>
        <v>15</v>
      </c>
      <c r="K12" s="38" t="str">
        <f>IF(ISBLANK('Model Participation Data'!$L$8),"-",'Model Participation Data'!$L$8)</f>
        <v>Quarterly</v>
      </c>
      <c r="L12" s="39">
        <f>IF(ISBLANK('Model Participation Data'!$M$8),"-",'Model Participation Data'!$M$8)</f>
        <v>1</v>
      </c>
      <c r="M12" s="43">
        <f>IF(ISNA(SUMIFS(INDEX('Model Participation Data'!$N$8:$DX$57,0,MATCH(CONCATENATE($J12,M$6),'Model Participation Data'!$N$6:$DX$6,0)),'Model Participation Data'!$B$8:$B$57,$C12,'Model Participation Data'!$C$8:$C$57,$D12)),"-",SUMIFS(INDEX('Model Participation Data'!$N$8:$DX$57,0,MATCH(CONCATENATE($J12,M$6),'Model Participation Data'!$N$6:$DX$6,0)),'Model Participation Data'!$B$8:$B$57,$C12,'Model Participation Data'!$C$8:$C$57,$D12))</f>
        <v>112224</v>
      </c>
      <c r="N12" s="43">
        <f>IF(ISNA(SUMIFS(INDEX('Model Participation Data'!$N$8:$DX$57,0,MATCH(CONCATENATE($J12,N$6),'Model Participation Data'!$N$6:$DX$6,0)),'Model Participation Data'!$B$8:$B$57,$C12,'Model Participation Data'!$C$8:$C$57,$D12)),"-",SUMIFS(INDEX('Model Participation Data'!$N$8:$DX$57,0,MATCH(CONCATENATE($J12,N$6),'Model Participation Data'!$N$6:$DX$6,0)),'Model Participation Data'!$B$8:$B$57,$C12,'Model Participation Data'!$C$8:$C$57,$D12))</f>
        <v>1985873</v>
      </c>
      <c r="O12" s="154">
        <f>IF(ISNA(SUMIFS(INDEX('Model Participation Data'!$N$8:$DX$57,0,MATCH(CONCATENATE($J12,O$6),'Model Participation Data'!$N$6:$DX$6,0)),'Model Participation Data'!$B$8:$B$57,$C12,'Model Participation Data'!$C$8:$C$57,$D12)),"-",SUMIFS(INDEX('Model Participation Data'!$N$8:$DX$57,0,MATCH(CONCATENATE($J12,O$6),'Model Participation Data'!$N$6:$DX$6,0)),'Model Participation Data'!$B$8:$B$57,$C12,'Model Participation Data'!$C$8:$C$57,$D12))</f>
        <v>5.6511166625458929E-2</v>
      </c>
    </row>
    <row r="13" spans="2:15" x14ac:dyDescent="0.35">
      <c r="B13" s="37" t="s">
        <v>80</v>
      </c>
      <c r="C13" s="38" t="str">
        <f>IF(ISBLANK('Model Participation Data'!$B$8),"-",'Model Participation Data'!$B$8)</f>
        <v>Beneficiary</v>
      </c>
      <c r="D13" s="38" t="str">
        <f>IF(ISBLANK('Model Participation Data'!$C$8),"-",'Model Participation Data'!$C$8)</f>
        <v>Early Adopter of Medicaid Intregration (Model 1): Population Impacted by SIM</v>
      </c>
      <c r="E13" s="38" t="str">
        <f>IF(ISBLANK('Model Participation Data'!$D$8),"-",'Model Participation Data'!$D$8)</f>
        <v>Percentage</v>
      </c>
      <c r="F13" s="38" t="str">
        <f>IF(ISBLANK('Model Participation Data'!$E$8),"-",'Model Participation Data'!$E$8)</f>
        <v>Active</v>
      </c>
      <c r="G13" s="151" t="str">
        <f>IF(ISBLANK('Model Participation Data'!$F$8),"-",'Model Participation Data'!$F$8)</f>
        <v>-</v>
      </c>
      <c r="H13" s="38">
        <v>1</v>
      </c>
      <c r="I13" s="38" t="s">
        <v>65</v>
      </c>
      <c r="J13" s="38" t="str">
        <f t="shared" si="0"/>
        <v>1Goal</v>
      </c>
      <c r="K13" s="38" t="str">
        <f>IF(ISBLANK('Model Participation Data'!$L$8),"-",'Model Participation Data'!$L$8)</f>
        <v>Quarterly</v>
      </c>
      <c r="L13" s="39">
        <f>IF(ISBLANK('Model Participation Data'!$M$8),"-",'Model Participation Data'!$M$8)</f>
        <v>1</v>
      </c>
      <c r="M13" s="43" t="str">
        <f>IF(ISNA(SUMIFS(INDEX('Model Participation Data'!$N$8:$DX$57,0,MATCH(CONCATENATE($J13,M$6),'Model Participation Data'!$N$6:$DX$6,0)),'Model Participation Data'!$B$8:$B$57,$C13,'Model Participation Data'!$C$8:$C$57,$D13)),"-",SUMIFS(INDEX('Model Participation Data'!$N$8:$DX$57,0,MATCH(CONCATENATE($J13,M$6),'Model Participation Data'!$N$6:$DX$6,0)),'Model Participation Data'!$B$8:$B$57,$C13,'Model Participation Data'!$C$8:$C$57,$D13))</f>
        <v>-</v>
      </c>
      <c r="N13" s="43" t="str">
        <f>IF(ISNA(SUMIFS(INDEX('Model Participation Data'!$N$8:$DX$57,0,MATCH(CONCATENATE($J13,N$6),'Model Participation Data'!$N$6:$DX$6,0)),'Model Participation Data'!$B$8:$B$57,$C13,'Model Participation Data'!$C$8:$C$57,$D13)),"-",SUMIFS(INDEX('Model Participation Data'!$N$8:$DX$57,0,MATCH(CONCATENATE($J13,N$6),'Model Participation Data'!$N$6:$DX$6,0)),'Model Participation Data'!$B$8:$B$57,$C13,'Model Participation Data'!$C$8:$C$57,$D13))</f>
        <v>-</v>
      </c>
      <c r="O13" s="154">
        <f>IF(ISNA(SUMIFS(INDEX('Model Participation Data'!$N$8:$DX$57,0,MATCH(CONCATENATE($J13,O$6),'Model Participation Data'!$N$6:$DX$6,0)),'Model Participation Data'!$B$8:$B$57,$C13,'Model Participation Data'!$C$8:$C$57,$D13)),"-",SUMIFS(INDEX('Model Participation Data'!$N$8:$DX$57,0,MATCH(CONCATENATE($J13,O$6),'Model Participation Data'!$N$6:$DX$6,0)),'Model Participation Data'!$B$8:$B$57,$C13,'Model Participation Data'!$C$8:$C$57,$D13))</f>
        <v>0.1</v>
      </c>
    </row>
    <row r="14" spans="2:15" x14ac:dyDescent="0.35">
      <c r="B14" s="37" t="s">
        <v>80</v>
      </c>
      <c r="C14" s="38" t="str">
        <f>IF(ISBLANK('Model Participation Data'!$B$8),"-",'Model Participation Data'!$B$8)</f>
        <v>Beneficiary</v>
      </c>
      <c r="D14" s="38" t="str">
        <f>IF(ISBLANK('Model Participation Data'!$C$8),"-",'Model Participation Data'!$C$8)</f>
        <v>Early Adopter of Medicaid Intregration (Model 1): Population Impacted by SIM</v>
      </c>
      <c r="E14" s="38" t="str">
        <f>IF(ISBLANK('Model Participation Data'!$D$8),"-",'Model Participation Data'!$D$8)</f>
        <v>Percentage</v>
      </c>
      <c r="F14" s="38" t="str">
        <f>IF(ISBLANK('Model Participation Data'!$E$8),"-",'Model Participation Data'!$E$8)</f>
        <v>Active</v>
      </c>
      <c r="G14" s="151" t="str">
        <f>IF(ISBLANK('Model Participation Data'!$F$8),"-",'Model Participation Data'!$F$8)</f>
        <v>-</v>
      </c>
      <c r="H14" s="38">
        <v>2</v>
      </c>
      <c r="I14" s="38">
        <v>1</v>
      </c>
      <c r="J14" s="38" t="str">
        <f t="shared" si="0"/>
        <v>21</v>
      </c>
      <c r="K14" s="38" t="str">
        <f>IF(ISBLANK('Model Participation Data'!$L$8),"-",'Model Participation Data'!$L$8)</f>
        <v>Quarterly</v>
      </c>
      <c r="L14" s="39">
        <f>IF(ISBLANK('Model Participation Data'!$M$8),"-",'Model Participation Data'!$M$8)</f>
        <v>1</v>
      </c>
      <c r="M14" s="43">
        <f>IF(ISNA(SUMIFS(INDEX('Model Participation Data'!$N$8:$DX$57,0,MATCH(CONCATENATE($J14,M$6),'Model Participation Data'!$N$6:$DX$6,0)),'Model Participation Data'!$B$8:$B$57,$C14,'Model Participation Data'!$C$8:$C$57,$D14)),"-",SUMIFS(INDEX('Model Participation Data'!$N$8:$DX$57,0,MATCH(CONCATENATE($J14,M$6),'Model Participation Data'!$N$6:$DX$6,0)),'Model Participation Data'!$B$8:$B$57,$C14,'Model Participation Data'!$C$8:$C$57,$D14))</f>
        <v>111425</v>
      </c>
      <c r="N14" s="43">
        <f>IF(ISNA(SUMIFS(INDEX('Model Participation Data'!$N$8:$DX$57,0,MATCH(CONCATENATE($J14,N$6),'Model Participation Data'!$N$6:$DX$6,0)),'Model Participation Data'!$B$8:$B$57,$C14,'Model Participation Data'!$C$8:$C$57,$D14)),"-",SUMIFS(INDEX('Model Participation Data'!$N$8:$DX$57,0,MATCH(CONCATENATE($J14,N$6),'Model Participation Data'!$N$6:$DX$6,0)),'Model Participation Data'!$B$8:$B$57,$C14,'Model Participation Data'!$C$8:$C$57,$D14))</f>
        <v>1971794</v>
      </c>
      <c r="O14" s="154">
        <f>IF(ISNA(SUMIFS(INDEX('Model Participation Data'!$N$8:$DX$57,0,MATCH(CONCATENATE($J14,O$6),'Model Participation Data'!$N$6:$DX$6,0)),'Model Participation Data'!$B$8:$B$57,$C14,'Model Participation Data'!$C$8:$C$57,$D14)),"-",SUMIFS(INDEX('Model Participation Data'!$N$8:$DX$57,0,MATCH(CONCATENATE($J14,O$6),'Model Participation Data'!$N$6:$DX$6,0)),'Model Participation Data'!$B$8:$B$57,$C14,'Model Participation Data'!$C$8:$C$57,$D14))</f>
        <v>5.6509452813022047E-2</v>
      </c>
    </row>
    <row r="15" spans="2:15" x14ac:dyDescent="0.35">
      <c r="B15" s="37" t="s">
        <v>80</v>
      </c>
      <c r="C15" s="38" t="str">
        <f>IF(ISBLANK('Model Participation Data'!$B$8),"-",'Model Participation Data'!$B$8)</f>
        <v>Beneficiary</v>
      </c>
      <c r="D15" s="38" t="str">
        <f>IF(ISBLANK('Model Participation Data'!$C$8),"-",'Model Participation Data'!$C$8)</f>
        <v>Early Adopter of Medicaid Intregration (Model 1): Population Impacted by SIM</v>
      </c>
      <c r="E15" s="38" t="str">
        <f>IF(ISBLANK('Model Participation Data'!$D$8),"-",'Model Participation Data'!$D$8)</f>
        <v>Percentage</v>
      </c>
      <c r="F15" s="38" t="str">
        <f>IF(ISBLANK('Model Participation Data'!$E$8),"-",'Model Participation Data'!$E$8)</f>
        <v>Active</v>
      </c>
      <c r="G15" s="151" t="str">
        <f>IF(ISBLANK('Model Participation Data'!$F$8),"-",'Model Participation Data'!$F$8)</f>
        <v>-</v>
      </c>
      <c r="H15" s="38">
        <v>2</v>
      </c>
      <c r="I15" s="38">
        <v>2</v>
      </c>
      <c r="J15" s="38" t="str">
        <f t="shared" si="0"/>
        <v>22</v>
      </c>
      <c r="K15" s="38" t="str">
        <f>IF(ISBLANK('Model Participation Data'!$L$8),"-",'Model Participation Data'!$L$8)</f>
        <v>Quarterly</v>
      </c>
      <c r="L15" s="39">
        <f>IF(ISBLANK('Model Participation Data'!$M$8),"-",'Model Participation Data'!$M$8)</f>
        <v>1</v>
      </c>
      <c r="M15" s="43">
        <f>IF(ISNA(SUMIFS(INDEX('Model Participation Data'!$N$8:$DX$57,0,MATCH(CONCATENATE($J15,M$6),'Model Participation Data'!$N$6:$DX$6,0)),'Model Participation Data'!$B$8:$B$57,$C15,'Model Participation Data'!$C$8:$C$57,$D15)),"-",SUMIFS(INDEX('Model Participation Data'!$N$8:$DX$57,0,MATCH(CONCATENATE($J15,M$6),'Model Participation Data'!$N$6:$DX$6,0)),'Model Participation Data'!$B$8:$B$57,$C15,'Model Participation Data'!$C$8:$C$57,$D15))</f>
        <v>110449</v>
      </c>
      <c r="N15" s="43">
        <f>IF(ISNA(SUMIFS(INDEX('Model Participation Data'!$N$8:$DX$57,0,MATCH(CONCATENATE($J15,N$6),'Model Participation Data'!$N$6:$DX$6,0)),'Model Participation Data'!$B$8:$B$57,$C15,'Model Participation Data'!$C$8:$C$57,$D15)),"-",SUMIFS(INDEX('Model Participation Data'!$N$8:$DX$57,0,MATCH(CONCATENATE($J15,N$6),'Model Participation Data'!$N$6:$DX$6,0)),'Model Participation Data'!$B$8:$B$57,$C15,'Model Participation Data'!$C$8:$C$57,$D15))</f>
        <v>1971107</v>
      </c>
      <c r="O15" s="154">
        <f>IF(ISNA(SUMIFS(INDEX('Model Participation Data'!$N$8:$DX$57,0,MATCH(CONCATENATE($J15,O$6),'Model Participation Data'!$N$6:$DX$6,0)),'Model Participation Data'!$B$8:$B$57,$C15,'Model Participation Data'!$C$8:$C$57,$D15)),"-",SUMIFS(INDEX('Model Participation Data'!$N$8:$DX$57,0,MATCH(CONCATENATE($J15,O$6),'Model Participation Data'!$N$6:$DX$6,0)),'Model Participation Data'!$B$8:$B$57,$C15,'Model Participation Data'!$C$8:$C$57,$D15))</f>
        <v>5.6033995110361841E-2</v>
      </c>
    </row>
    <row r="16" spans="2:15" x14ac:dyDescent="0.35">
      <c r="B16" s="37" t="s">
        <v>80</v>
      </c>
      <c r="C16" s="38" t="str">
        <f>IF(ISBLANK('Model Participation Data'!$B$8),"-",'Model Participation Data'!$B$8)</f>
        <v>Beneficiary</v>
      </c>
      <c r="D16" s="38" t="str">
        <f>IF(ISBLANK('Model Participation Data'!$C$8),"-",'Model Participation Data'!$C$8)</f>
        <v>Early Adopter of Medicaid Intregration (Model 1): Population Impacted by SIM</v>
      </c>
      <c r="E16" s="38" t="str">
        <f>IF(ISBLANK('Model Participation Data'!$D$8),"-",'Model Participation Data'!$D$8)</f>
        <v>Percentage</v>
      </c>
      <c r="F16" s="38" t="str">
        <f>IF(ISBLANK('Model Participation Data'!$E$8),"-",'Model Participation Data'!$E$8)</f>
        <v>Active</v>
      </c>
      <c r="G16" s="151" t="str">
        <f>IF(ISBLANK('Model Participation Data'!$F$8),"-",'Model Participation Data'!$F$8)</f>
        <v>-</v>
      </c>
      <c r="H16" s="38">
        <v>2</v>
      </c>
      <c r="I16" s="38">
        <v>3</v>
      </c>
      <c r="J16" s="38" t="str">
        <f t="shared" si="0"/>
        <v>23</v>
      </c>
      <c r="K16" s="38" t="str">
        <f>IF(ISBLANK('Model Participation Data'!$L$8),"-",'Model Participation Data'!$L$8)</f>
        <v>Quarterly</v>
      </c>
      <c r="L16" s="39">
        <f>IF(ISBLANK('Model Participation Data'!$M$8),"-",'Model Participation Data'!$M$8)</f>
        <v>1</v>
      </c>
      <c r="M16" s="43">
        <f>IF(ISNA(SUMIFS(INDEX('Model Participation Data'!$N$8:$DX$57,0,MATCH(CONCATENATE($J16,M$6),'Model Participation Data'!$N$6:$DX$6,0)),'Model Participation Data'!$B$8:$B$57,$C16,'Model Participation Data'!$C$8:$C$57,$D16)),"-",SUMIFS(INDEX('Model Participation Data'!$N$8:$DX$57,0,MATCH(CONCATENATE($J16,M$6),'Model Participation Data'!$N$6:$DX$6,0)),'Model Participation Data'!$B$8:$B$57,$C16,'Model Participation Data'!$C$8:$C$57,$D16))</f>
        <v>110449</v>
      </c>
      <c r="N16" s="43">
        <f>IF(ISNA(SUMIFS(INDEX('Model Participation Data'!$N$8:$DX$57,0,MATCH(CONCATENATE($J16,N$6),'Model Participation Data'!$N$6:$DX$6,0)),'Model Participation Data'!$B$8:$B$57,$C16,'Model Participation Data'!$C$8:$C$57,$D16)),"-",SUMIFS(INDEX('Model Participation Data'!$N$8:$DX$57,0,MATCH(CONCATENATE($J16,N$6),'Model Participation Data'!$N$6:$DX$6,0)),'Model Participation Data'!$B$8:$B$57,$C16,'Model Participation Data'!$C$8:$C$57,$D16))</f>
        <v>1640630</v>
      </c>
      <c r="O16" s="154">
        <f>IF(ISNA(SUMIFS(INDEX('Model Participation Data'!$N$8:$DX$57,0,MATCH(CONCATENATE($J16,O$6),'Model Participation Data'!$N$6:$DX$6,0)),'Model Participation Data'!$B$8:$B$57,$C16,'Model Participation Data'!$C$8:$C$57,$D16)),"-",SUMIFS(INDEX('Model Participation Data'!$N$8:$DX$57,0,MATCH(CONCATENATE($J16,O$6),'Model Participation Data'!$N$6:$DX$6,0)),'Model Participation Data'!$B$8:$B$57,$C16,'Model Participation Data'!$C$8:$C$57,$D16))</f>
        <v>6.7321090069058842E-2</v>
      </c>
    </row>
    <row r="17" spans="2:15" x14ac:dyDescent="0.35">
      <c r="B17" s="37" t="s">
        <v>80</v>
      </c>
      <c r="C17" s="38" t="str">
        <f>IF(ISBLANK('Model Participation Data'!$B$8),"-",'Model Participation Data'!$B$8)</f>
        <v>Beneficiary</v>
      </c>
      <c r="D17" s="38" t="str">
        <f>IF(ISBLANK('Model Participation Data'!$C$8),"-",'Model Participation Data'!$C$8)</f>
        <v>Early Adopter of Medicaid Intregration (Model 1): Population Impacted by SIM</v>
      </c>
      <c r="E17" s="38" t="str">
        <f>IF(ISBLANK('Model Participation Data'!$D$8),"-",'Model Participation Data'!$D$8)</f>
        <v>Percentage</v>
      </c>
      <c r="F17" s="38" t="str">
        <f>IF(ISBLANK('Model Participation Data'!$E$8),"-",'Model Participation Data'!$E$8)</f>
        <v>Active</v>
      </c>
      <c r="G17" s="151" t="str">
        <f>IF(ISBLANK('Model Participation Data'!$F$8),"-",'Model Participation Data'!$F$8)</f>
        <v>-</v>
      </c>
      <c r="H17" s="38">
        <v>2</v>
      </c>
      <c r="I17" s="38">
        <v>4</v>
      </c>
      <c r="J17" s="38" t="str">
        <f t="shared" si="0"/>
        <v>24</v>
      </c>
      <c r="K17" s="38" t="str">
        <f>IF(ISBLANK('Model Participation Data'!$L$8),"-",'Model Participation Data'!$L$8)</f>
        <v>Quarterly</v>
      </c>
      <c r="L17" s="39">
        <f>IF(ISBLANK('Model Participation Data'!$M$8),"-",'Model Participation Data'!$M$8)</f>
        <v>1</v>
      </c>
      <c r="M17" s="43">
        <f>IF(ISNA(SUMIFS(INDEX('Model Participation Data'!$N$8:$DX$57,0,MATCH(CONCATENATE($J17,M$6),'Model Participation Data'!$N$6:$DX$6,0)),'Model Participation Data'!$B$8:$B$57,$C17,'Model Participation Data'!$C$8:$C$57,$D17)),"-",SUMIFS(INDEX('Model Participation Data'!$N$8:$DX$57,0,MATCH(CONCATENATE($J17,M$6),'Model Participation Data'!$N$6:$DX$6,0)),'Model Participation Data'!$B$8:$B$57,$C17,'Model Participation Data'!$C$8:$C$57,$D17))</f>
        <v>0</v>
      </c>
      <c r="N17" s="43">
        <f>IF(ISNA(SUMIFS(INDEX('Model Participation Data'!$N$8:$DX$57,0,MATCH(CONCATENATE($J17,N$6),'Model Participation Data'!$N$6:$DX$6,0)),'Model Participation Data'!$B$8:$B$57,$C17,'Model Participation Data'!$C$8:$C$57,$D17)),"-",SUMIFS(INDEX('Model Participation Data'!$N$8:$DX$57,0,MATCH(CONCATENATE($J17,N$6),'Model Participation Data'!$N$6:$DX$6,0)),'Model Participation Data'!$B$8:$B$57,$C17,'Model Participation Data'!$C$8:$C$57,$D17))</f>
        <v>0</v>
      </c>
      <c r="O17" s="154">
        <f>IF(ISNA(SUMIFS(INDEX('Model Participation Data'!$N$8:$DX$57,0,MATCH(CONCATENATE($J17,O$6),'Model Participation Data'!$N$6:$DX$6,0)),'Model Participation Data'!$B$8:$B$57,$C17,'Model Participation Data'!$C$8:$C$57,$D17)),"-",SUMIFS(INDEX('Model Participation Data'!$N$8:$DX$57,0,MATCH(CONCATENATE($J17,O$6),'Model Participation Data'!$N$6:$DX$6,0)),'Model Participation Data'!$B$8:$B$57,$C17,'Model Participation Data'!$C$8:$C$57,$D17))</f>
        <v>0</v>
      </c>
    </row>
    <row r="18" spans="2:15" x14ac:dyDescent="0.35">
      <c r="B18" s="37" t="s">
        <v>80</v>
      </c>
      <c r="C18" s="38" t="str">
        <f>IF(ISBLANK('Model Participation Data'!$B$8),"-",'Model Participation Data'!$B$8)</f>
        <v>Beneficiary</v>
      </c>
      <c r="D18" s="38" t="str">
        <f>IF(ISBLANK('Model Participation Data'!$C$8),"-",'Model Participation Data'!$C$8)</f>
        <v>Early Adopter of Medicaid Intregration (Model 1): Population Impacted by SIM</v>
      </c>
      <c r="E18" s="38" t="str">
        <f>IF(ISBLANK('Model Participation Data'!$D$8),"-",'Model Participation Data'!$D$8)</f>
        <v>Percentage</v>
      </c>
      <c r="F18" s="38" t="str">
        <f>IF(ISBLANK('Model Participation Data'!$E$8),"-",'Model Participation Data'!$E$8)</f>
        <v>Active</v>
      </c>
      <c r="G18" s="151" t="str">
        <f>IF(ISBLANK('Model Participation Data'!$F$8),"-",'Model Participation Data'!$F$8)</f>
        <v>-</v>
      </c>
      <c r="H18" s="38">
        <v>2</v>
      </c>
      <c r="I18" s="38">
        <v>5</v>
      </c>
      <c r="J18" s="38" t="str">
        <f t="shared" si="0"/>
        <v>25</v>
      </c>
      <c r="K18" s="38" t="str">
        <f>IF(ISBLANK('Model Participation Data'!$L$8),"-",'Model Participation Data'!$L$8)</f>
        <v>Quarterly</v>
      </c>
      <c r="L18" s="39">
        <f>IF(ISBLANK('Model Participation Data'!$M$8),"-",'Model Participation Data'!$M$8)</f>
        <v>1</v>
      </c>
      <c r="M18" s="43">
        <f>IF(ISNA(SUMIFS(INDEX('Model Participation Data'!$N$8:$DX$57,0,MATCH(CONCATENATE($J18,M$6),'Model Participation Data'!$N$6:$DX$6,0)),'Model Participation Data'!$B$8:$B$57,$C18,'Model Participation Data'!$C$8:$C$57,$D18)),"-",SUMIFS(INDEX('Model Participation Data'!$N$8:$DX$57,0,MATCH(CONCATENATE($J18,M$6),'Model Participation Data'!$N$6:$DX$6,0)),'Model Participation Data'!$B$8:$B$57,$C18,'Model Participation Data'!$C$8:$C$57,$D18))</f>
        <v>0</v>
      </c>
      <c r="N18" s="43">
        <f>IF(ISNA(SUMIFS(INDEX('Model Participation Data'!$N$8:$DX$57,0,MATCH(CONCATENATE($J18,N$6),'Model Participation Data'!$N$6:$DX$6,0)),'Model Participation Data'!$B$8:$B$57,$C18,'Model Participation Data'!$C$8:$C$57,$D18)),"-",SUMIFS(INDEX('Model Participation Data'!$N$8:$DX$57,0,MATCH(CONCATENATE($J18,N$6),'Model Participation Data'!$N$6:$DX$6,0)),'Model Participation Data'!$B$8:$B$57,$C18,'Model Participation Data'!$C$8:$C$57,$D18))</f>
        <v>0</v>
      </c>
      <c r="O18" s="154">
        <f>IF(ISNA(SUMIFS(INDEX('Model Participation Data'!$N$8:$DX$57,0,MATCH(CONCATENATE($J18,O$6),'Model Participation Data'!$N$6:$DX$6,0)),'Model Participation Data'!$B$8:$B$57,$C18,'Model Participation Data'!$C$8:$C$57,$D18)),"-",SUMIFS(INDEX('Model Participation Data'!$N$8:$DX$57,0,MATCH(CONCATENATE($J18,O$6),'Model Participation Data'!$N$6:$DX$6,0)),'Model Participation Data'!$B$8:$B$57,$C18,'Model Participation Data'!$C$8:$C$57,$D18))</f>
        <v>0</v>
      </c>
    </row>
    <row r="19" spans="2:15" x14ac:dyDescent="0.35">
      <c r="B19" s="37" t="s">
        <v>80</v>
      </c>
      <c r="C19" s="38" t="str">
        <f>IF(ISBLANK('Model Participation Data'!$B$8),"-",'Model Participation Data'!$B$8)</f>
        <v>Beneficiary</v>
      </c>
      <c r="D19" s="38" t="str">
        <f>IF(ISBLANK('Model Participation Data'!$C$8),"-",'Model Participation Data'!$C$8)</f>
        <v>Early Adopter of Medicaid Intregration (Model 1): Population Impacted by SIM</v>
      </c>
      <c r="E19" s="38" t="str">
        <f>IF(ISBLANK('Model Participation Data'!$D$8),"-",'Model Participation Data'!$D$8)</f>
        <v>Percentage</v>
      </c>
      <c r="F19" s="38" t="str">
        <f>IF(ISBLANK('Model Participation Data'!$E$8),"-",'Model Participation Data'!$E$8)</f>
        <v>Active</v>
      </c>
      <c r="G19" s="151" t="str">
        <f>IF(ISBLANK('Model Participation Data'!$F$8),"-",'Model Participation Data'!$F$8)</f>
        <v>-</v>
      </c>
      <c r="H19" s="38">
        <v>2</v>
      </c>
      <c r="I19" s="38" t="s">
        <v>65</v>
      </c>
      <c r="J19" s="38" t="str">
        <f t="shared" si="0"/>
        <v>2Goal</v>
      </c>
      <c r="K19" s="38" t="str">
        <f>IF(ISBLANK('Model Participation Data'!$L$8),"-",'Model Participation Data'!$L$8)</f>
        <v>Quarterly</v>
      </c>
      <c r="L19" s="39">
        <f>IF(ISBLANK('Model Participation Data'!$M$8),"-",'Model Participation Data'!$M$8)</f>
        <v>1</v>
      </c>
      <c r="M19" s="43" t="str">
        <f>IF(ISNA(SUMIFS(INDEX('Model Participation Data'!$N$8:$DX$57,0,MATCH(CONCATENATE($J19,M$6),'Model Participation Data'!$N$6:$DX$6,0)),'Model Participation Data'!$B$8:$B$57,$C19,'Model Participation Data'!$C$8:$C$57,$D19)),"-",SUMIFS(INDEX('Model Participation Data'!$N$8:$DX$57,0,MATCH(CONCATENATE($J19,M$6),'Model Participation Data'!$N$6:$DX$6,0)),'Model Participation Data'!$B$8:$B$57,$C19,'Model Participation Data'!$C$8:$C$57,$D19))</f>
        <v>-</v>
      </c>
      <c r="N19" s="43" t="str">
        <f>IF(ISNA(SUMIFS(INDEX('Model Participation Data'!$N$8:$DX$57,0,MATCH(CONCATENATE($J19,N$6),'Model Participation Data'!$N$6:$DX$6,0)),'Model Participation Data'!$B$8:$B$57,$C19,'Model Participation Data'!$C$8:$C$57,$D19)),"-",SUMIFS(INDEX('Model Participation Data'!$N$8:$DX$57,0,MATCH(CONCATENATE($J19,N$6),'Model Participation Data'!$N$6:$DX$6,0)),'Model Participation Data'!$B$8:$B$57,$C19,'Model Participation Data'!$C$8:$C$57,$D19))</f>
        <v>-</v>
      </c>
      <c r="O19" s="154">
        <f>IF(ISNA(SUMIFS(INDEX('Model Participation Data'!$N$8:$DX$57,0,MATCH(CONCATENATE($J19,O$6),'Model Participation Data'!$N$6:$DX$6,0)),'Model Participation Data'!$B$8:$B$57,$C19,'Model Participation Data'!$C$8:$C$57,$D19)),"-",SUMIFS(INDEX('Model Participation Data'!$N$8:$DX$57,0,MATCH(CONCATENATE($J19,O$6),'Model Participation Data'!$N$6:$DX$6,0)),'Model Participation Data'!$B$8:$B$57,$C19,'Model Participation Data'!$C$8:$C$57,$D19))</f>
        <v>0.25</v>
      </c>
    </row>
    <row r="20" spans="2:15" x14ac:dyDescent="0.35">
      <c r="B20" s="37" t="s">
        <v>80</v>
      </c>
      <c r="C20" s="38" t="str">
        <f>IF(ISBLANK('Model Participation Data'!$B$8),"-",'Model Participation Data'!$B$8)</f>
        <v>Beneficiary</v>
      </c>
      <c r="D20" s="38" t="str">
        <f>IF(ISBLANK('Model Participation Data'!$C$8),"-",'Model Participation Data'!$C$8)</f>
        <v>Early Adopter of Medicaid Intregration (Model 1): Population Impacted by SIM</v>
      </c>
      <c r="E20" s="38" t="str">
        <f>IF(ISBLANK('Model Participation Data'!$D$8),"-",'Model Participation Data'!$D$8)</f>
        <v>Percentage</v>
      </c>
      <c r="F20" s="38" t="str">
        <f>IF(ISBLANK('Model Participation Data'!$E$8),"-",'Model Participation Data'!$E$8)</f>
        <v>Active</v>
      </c>
      <c r="G20" s="151" t="str">
        <f>IF(ISBLANK('Model Participation Data'!$F$8),"-",'Model Participation Data'!$F$8)</f>
        <v>-</v>
      </c>
      <c r="H20" s="38">
        <v>3</v>
      </c>
      <c r="I20" s="38">
        <v>1</v>
      </c>
      <c r="J20" s="38" t="str">
        <f t="shared" si="0"/>
        <v>31</v>
      </c>
      <c r="K20" s="38" t="str">
        <f>IF(ISBLANK('Model Participation Data'!$L$8),"-",'Model Participation Data'!$L$8)</f>
        <v>Quarterly</v>
      </c>
      <c r="L20" s="39">
        <f>IF(ISBLANK('Model Participation Data'!$M$8),"-",'Model Participation Data'!$M$8)</f>
        <v>1</v>
      </c>
      <c r="M20" s="43">
        <f>IF(ISNA(SUMIFS(INDEX('Model Participation Data'!$N$8:$DX$57,0,MATCH(CONCATENATE($J20,M$6),'Model Participation Data'!$N$6:$DX$6,0)),'Model Participation Data'!$B$8:$B$57,$C20,'Model Participation Data'!$C$8:$C$57,$D20)),"-",SUMIFS(INDEX('Model Participation Data'!$N$8:$DX$57,0,MATCH(CONCATENATE($J20,M$6),'Model Participation Data'!$N$6:$DX$6,0)),'Model Participation Data'!$B$8:$B$57,$C20,'Model Participation Data'!$C$8:$C$57,$D20))</f>
        <v>0</v>
      </c>
      <c r="N20" s="43">
        <f>IF(ISNA(SUMIFS(INDEX('Model Participation Data'!$N$8:$DX$57,0,MATCH(CONCATENATE($J20,N$6),'Model Participation Data'!$N$6:$DX$6,0)),'Model Participation Data'!$B$8:$B$57,$C20,'Model Participation Data'!$C$8:$C$57,$D20)),"-",SUMIFS(INDEX('Model Participation Data'!$N$8:$DX$57,0,MATCH(CONCATENATE($J20,N$6),'Model Participation Data'!$N$6:$DX$6,0)),'Model Participation Data'!$B$8:$B$57,$C20,'Model Participation Data'!$C$8:$C$57,$D20))</f>
        <v>0</v>
      </c>
      <c r="O20" s="154">
        <f>IF(ISNA(SUMIFS(INDEX('Model Participation Data'!$N$8:$DX$57,0,MATCH(CONCATENATE($J20,O$6),'Model Participation Data'!$N$6:$DX$6,0)),'Model Participation Data'!$B$8:$B$57,$C20,'Model Participation Data'!$C$8:$C$57,$D20)),"-",SUMIFS(INDEX('Model Participation Data'!$N$8:$DX$57,0,MATCH(CONCATENATE($J20,O$6),'Model Participation Data'!$N$6:$DX$6,0)),'Model Participation Data'!$B$8:$B$57,$C20,'Model Participation Data'!$C$8:$C$57,$D20))</f>
        <v>0</v>
      </c>
    </row>
    <row r="21" spans="2:15" x14ac:dyDescent="0.35">
      <c r="B21" s="37" t="s">
        <v>80</v>
      </c>
      <c r="C21" s="38" t="str">
        <f>IF(ISBLANK('Model Participation Data'!$B$8),"-",'Model Participation Data'!$B$8)</f>
        <v>Beneficiary</v>
      </c>
      <c r="D21" s="38" t="str">
        <f>IF(ISBLANK('Model Participation Data'!$C$8),"-",'Model Participation Data'!$C$8)</f>
        <v>Early Adopter of Medicaid Intregration (Model 1): Population Impacted by SIM</v>
      </c>
      <c r="E21" s="38" t="str">
        <f>IF(ISBLANK('Model Participation Data'!$D$8),"-",'Model Participation Data'!$D$8)</f>
        <v>Percentage</v>
      </c>
      <c r="F21" s="38" t="str">
        <f>IF(ISBLANK('Model Participation Data'!$E$8),"-",'Model Participation Data'!$E$8)</f>
        <v>Active</v>
      </c>
      <c r="G21" s="151" t="str">
        <f>IF(ISBLANK('Model Participation Data'!$F$8),"-",'Model Participation Data'!$F$8)</f>
        <v>-</v>
      </c>
      <c r="H21" s="38">
        <v>3</v>
      </c>
      <c r="I21" s="38">
        <v>2</v>
      </c>
      <c r="J21" s="38" t="str">
        <f t="shared" si="0"/>
        <v>32</v>
      </c>
      <c r="K21" s="38" t="str">
        <f>IF(ISBLANK('Model Participation Data'!$L$8),"-",'Model Participation Data'!$L$8)</f>
        <v>Quarterly</v>
      </c>
      <c r="L21" s="39">
        <f>IF(ISBLANK('Model Participation Data'!$M$8),"-",'Model Participation Data'!$M$8)</f>
        <v>1</v>
      </c>
      <c r="M21" s="43">
        <f>IF(ISNA(SUMIFS(INDEX('Model Participation Data'!$N$8:$DX$57,0,MATCH(CONCATENATE($J21,M$6),'Model Participation Data'!$N$6:$DX$6,0)),'Model Participation Data'!$B$8:$B$57,$C21,'Model Participation Data'!$C$8:$C$57,$D21)),"-",SUMIFS(INDEX('Model Participation Data'!$N$8:$DX$57,0,MATCH(CONCATENATE($J21,M$6),'Model Participation Data'!$N$6:$DX$6,0)),'Model Participation Data'!$B$8:$B$57,$C21,'Model Participation Data'!$C$8:$C$57,$D21))</f>
        <v>0</v>
      </c>
      <c r="N21" s="43">
        <f>IF(ISNA(SUMIFS(INDEX('Model Participation Data'!$N$8:$DX$57,0,MATCH(CONCATENATE($J21,N$6),'Model Participation Data'!$N$6:$DX$6,0)),'Model Participation Data'!$B$8:$B$57,$C21,'Model Participation Data'!$C$8:$C$57,$D21)),"-",SUMIFS(INDEX('Model Participation Data'!$N$8:$DX$57,0,MATCH(CONCATENATE($J21,N$6),'Model Participation Data'!$N$6:$DX$6,0)),'Model Participation Data'!$B$8:$B$57,$C21,'Model Participation Data'!$C$8:$C$57,$D21))</f>
        <v>0</v>
      </c>
      <c r="O21" s="154">
        <f>IF(ISNA(SUMIFS(INDEX('Model Participation Data'!$N$8:$DX$57,0,MATCH(CONCATENATE($J21,O$6),'Model Participation Data'!$N$6:$DX$6,0)),'Model Participation Data'!$B$8:$B$57,$C21,'Model Participation Data'!$C$8:$C$57,$D21)),"-",SUMIFS(INDEX('Model Participation Data'!$N$8:$DX$57,0,MATCH(CONCATENATE($J21,O$6),'Model Participation Data'!$N$6:$DX$6,0)),'Model Participation Data'!$B$8:$B$57,$C21,'Model Participation Data'!$C$8:$C$57,$D21))</f>
        <v>0</v>
      </c>
    </row>
    <row r="22" spans="2:15" x14ac:dyDescent="0.35">
      <c r="B22" s="37" t="s">
        <v>80</v>
      </c>
      <c r="C22" s="38" t="str">
        <f>IF(ISBLANK('Model Participation Data'!$B$8),"-",'Model Participation Data'!$B$8)</f>
        <v>Beneficiary</v>
      </c>
      <c r="D22" s="38" t="str">
        <f>IF(ISBLANK('Model Participation Data'!$C$8),"-",'Model Participation Data'!$C$8)</f>
        <v>Early Adopter of Medicaid Intregration (Model 1): Population Impacted by SIM</v>
      </c>
      <c r="E22" s="38" t="str">
        <f>IF(ISBLANK('Model Participation Data'!$D$8),"-",'Model Participation Data'!$D$8)</f>
        <v>Percentage</v>
      </c>
      <c r="F22" s="38" t="str">
        <f>IF(ISBLANK('Model Participation Data'!$E$8),"-",'Model Participation Data'!$E$8)</f>
        <v>Active</v>
      </c>
      <c r="G22" s="151" t="str">
        <f>IF(ISBLANK('Model Participation Data'!$F$8),"-",'Model Participation Data'!$F$8)</f>
        <v>-</v>
      </c>
      <c r="H22" s="38">
        <v>3</v>
      </c>
      <c r="I22" s="38">
        <v>3</v>
      </c>
      <c r="J22" s="38" t="str">
        <f t="shared" si="0"/>
        <v>33</v>
      </c>
      <c r="K22" s="38" t="str">
        <f>IF(ISBLANK('Model Participation Data'!$L$8),"-",'Model Participation Data'!$L$8)</f>
        <v>Quarterly</v>
      </c>
      <c r="L22" s="39">
        <f>IF(ISBLANK('Model Participation Data'!$M$8),"-",'Model Participation Data'!$M$8)</f>
        <v>1</v>
      </c>
      <c r="M22" s="43">
        <f>IF(ISNA(SUMIFS(INDEX('Model Participation Data'!$N$8:$DX$57,0,MATCH(CONCATENATE($J22,M$6),'Model Participation Data'!$N$6:$DX$6,0)),'Model Participation Data'!$B$8:$B$57,$C22,'Model Participation Data'!$C$8:$C$57,$D22)),"-",SUMIFS(INDEX('Model Participation Data'!$N$8:$DX$57,0,MATCH(CONCATENATE($J22,M$6),'Model Participation Data'!$N$6:$DX$6,0)),'Model Participation Data'!$B$8:$B$57,$C22,'Model Participation Data'!$C$8:$C$57,$D22))</f>
        <v>0</v>
      </c>
      <c r="N22" s="43">
        <f>IF(ISNA(SUMIFS(INDEX('Model Participation Data'!$N$8:$DX$57,0,MATCH(CONCATENATE($J22,N$6),'Model Participation Data'!$N$6:$DX$6,0)),'Model Participation Data'!$B$8:$B$57,$C22,'Model Participation Data'!$C$8:$C$57,$D22)),"-",SUMIFS(INDEX('Model Participation Data'!$N$8:$DX$57,0,MATCH(CONCATENATE($J22,N$6),'Model Participation Data'!$N$6:$DX$6,0)),'Model Participation Data'!$B$8:$B$57,$C22,'Model Participation Data'!$C$8:$C$57,$D22))</f>
        <v>0</v>
      </c>
      <c r="O22" s="154">
        <f>IF(ISNA(SUMIFS(INDEX('Model Participation Data'!$N$8:$DX$57,0,MATCH(CONCATENATE($J22,O$6),'Model Participation Data'!$N$6:$DX$6,0)),'Model Participation Data'!$B$8:$B$57,$C22,'Model Participation Data'!$C$8:$C$57,$D22)),"-",SUMIFS(INDEX('Model Participation Data'!$N$8:$DX$57,0,MATCH(CONCATENATE($J22,O$6),'Model Participation Data'!$N$6:$DX$6,0)),'Model Participation Data'!$B$8:$B$57,$C22,'Model Participation Data'!$C$8:$C$57,$D22))</f>
        <v>0</v>
      </c>
    </row>
    <row r="23" spans="2:15" x14ac:dyDescent="0.35">
      <c r="B23" s="37" t="s">
        <v>80</v>
      </c>
      <c r="C23" s="38" t="str">
        <f>IF(ISBLANK('Model Participation Data'!$B$8),"-",'Model Participation Data'!$B$8)</f>
        <v>Beneficiary</v>
      </c>
      <c r="D23" s="38" t="str">
        <f>IF(ISBLANK('Model Participation Data'!$C$8),"-",'Model Participation Data'!$C$8)</f>
        <v>Early Adopter of Medicaid Intregration (Model 1): Population Impacted by SIM</v>
      </c>
      <c r="E23" s="38" t="str">
        <f>IF(ISBLANK('Model Participation Data'!$D$8),"-",'Model Participation Data'!$D$8)</f>
        <v>Percentage</v>
      </c>
      <c r="F23" s="38" t="str">
        <f>IF(ISBLANK('Model Participation Data'!$E$8),"-",'Model Participation Data'!$E$8)</f>
        <v>Active</v>
      </c>
      <c r="G23" s="151" t="str">
        <f>IF(ISBLANK('Model Participation Data'!$F$8),"-",'Model Participation Data'!$F$8)</f>
        <v>-</v>
      </c>
      <c r="H23" s="38">
        <v>3</v>
      </c>
      <c r="I23" s="38">
        <v>4</v>
      </c>
      <c r="J23" s="38" t="str">
        <f t="shared" si="0"/>
        <v>34</v>
      </c>
      <c r="K23" s="38" t="str">
        <f>IF(ISBLANK('Model Participation Data'!$L$8),"-",'Model Participation Data'!$L$8)</f>
        <v>Quarterly</v>
      </c>
      <c r="L23" s="39">
        <f>IF(ISBLANK('Model Participation Data'!$M$8),"-",'Model Participation Data'!$M$8)</f>
        <v>1</v>
      </c>
      <c r="M23" s="43">
        <f>IF(ISNA(SUMIFS(INDEX('Model Participation Data'!$N$8:$DX$57,0,MATCH(CONCATENATE($J23,M$6),'Model Participation Data'!$N$6:$DX$6,0)),'Model Participation Data'!$B$8:$B$57,$C23,'Model Participation Data'!$C$8:$C$57,$D23)),"-",SUMIFS(INDEX('Model Participation Data'!$N$8:$DX$57,0,MATCH(CONCATENATE($J23,M$6),'Model Participation Data'!$N$6:$DX$6,0)),'Model Participation Data'!$B$8:$B$57,$C23,'Model Participation Data'!$C$8:$C$57,$D23))</f>
        <v>0</v>
      </c>
      <c r="N23" s="43">
        <f>IF(ISNA(SUMIFS(INDEX('Model Participation Data'!$N$8:$DX$57,0,MATCH(CONCATENATE($J23,N$6),'Model Participation Data'!$N$6:$DX$6,0)),'Model Participation Data'!$B$8:$B$57,$C23,'Model Participation Data'!$C$8:$C$57,$D23)),"-",SUMIFS(INDEX('Model Participation Data'!$N$8:$DX$57,0,MATCH(CONCATENATE($J23,N$6),'Model Participation Data'!$N$6:$DX$6,0)),'Model Participation Data'!$B$8:$B$57,$C23,'Model Participation Data'!$C$8:$C$57,$D23))</f>
        <v>0</v>
      </c>
      <c r="O23" s="154">
        <f>IF(ISNA(SUMIFS(INDEX('Model Participation Data'!$N$8:$DX$57,0,MATCH(CONCATENATE($J23,O$6),'Model Participation Data'!$N$6:$DX$6,0)),'Model Participation Data'!$B$8:$B$57,$C23,'Model Participation Data'!$C$8:$C$57,$D23)),"-",SUMIFS(INDEX('Model Participation Data'!$N$8:$DX$57,0,MATCH(CONCATENATE($J23,O$6),'Model Participation Data'!$N$6:$DX$6,0)),'Model Participation Data'!$B$8:$B$57,$C23,'Model Participation Data'!$C$8:$C$57,$D23))</f>
        <v>0</v>
      </c>
    </row>
    <row r="24" spans="2:15" x14ac:dyDescent="0.35">
      <c r="B24" s="37" t="s">
        <v>80</v>
      </c>
      <c r="C24" s="38" t="str">
        <f>IF(ISBLANK('Model Participation Data'!$B$8),"-",'Model Participation Data'!$B$8)</f>
        <v>Beneficiary</v>
      </c>
      <c r="D24" s="38" t="str">
        <f>IF(ISBLANK('Model Participation Data'!$C$8),"-",'Model Participation Data'!$C$8)</f>
        <v>Early Adopter of Medicaid Intregration (Model 1): Population Impacted by SIM</v>
      </c>
      <c r="E24" s="38" t="str">
        <f>IF(ISBLANK('Model Participation Data'!$D$8),"-",'Model Participation Data'!$D$8)</f>
        <v>Percentage</v>
      </c>
      <c r="F24" s="38" t="str">
        <f>IF(ISBLANK('Model Participation Data'!$E$8),"-",'Model Participation Data'!$E$8)</f>
        <v>Active</v>
      </c>
      <c r="G24" s="151" t="str">
        <f>IF(ISBLANK('Model Participation Data'!$F$8),"-",'Model Participation Data'!$F$8)</f>
        <v>-</v>
      </c>
      <c r="H24" s="38">
        <v>3</v>
      </c>
      <c r="I24" s="38">
        <v>5</v>
      </c>
      <c r="J24" s="38" t="str">
        <f t="shared" si="0"/>
        <v>35</v>
      </c>
      <c r="K24" s="38" t="str">
        <f>IF(ISBLANK('Model Participation Data'!$L$8),"-",'Model Participation Data'!$L$8)</f>
        <v>Quarterly</v>
      </c>
      <c r="L24" s="39">
        <f>IF(ISBLANK('Model Participation Data'!$M$8),"-",'Model Participation Data'!$M$8)</f>
        <v>1</v>
      </c>
      <c r="M24" s="43">
        <f>IF(ISNA(SUMIFS(INDEX('Model Participation Data'!$N$8:$DX$57,0,MATCH(CONCATENATE($J24,M$6),'Model Participation Data'!$N$6:$DX$6,0)),'Model Participation Data'!$B$8:$B$57,$C24,'Model Participation Data'!$C$8:$C$57,$D24)),"-",SUMIFS(INDEX('Model Participation Data'!$N$8:$DX$57,0,MATCH(CONCATENATE($J24,M$6),'Model Participation Data'!$N$6:$DX$6,0)),'Model Participation Data'!$B$8:$B$57,$C24,'Model Participation Data'!$C$8:$C$57,$D24))</f>
        <v>0</v>
      </c>
      <c r="N24" s="43">
        <f>IF(ISNA(SUMIFS(INDEX('Model Participation Data'!$N$8:$DX$57,0,MATCH(CONCATENATE($J24,N$6),'Model Participation Data'!$N$6:$DX$6,0)),'Model Participation Data'!$B$8:$B$57,$C24,'Model Participation Data'!$C$8:$C$57,$D24)),"-",SUMIFS(INDEX('Model Participation Data'!$N$8:$DX$57,0,MATCH(CONCATENATE($J24,N$6),'Model Participation Data'!$N$6:$DX$6,0)),'Model Participation Data'!$B$8:$B$57,$C24,'Model Participation Data'!$C$8:$C$57,$D24))</f>
        <v>0</v>
      </c>
      <c r="O24" s="154">
        <f>IF(ISNA(SUMIFS(INDEX('Model Participation Data'!$N$8:$DX$57,0,MATCH(CONCATENATE($J24,O$6),'Model Participation Data'!$N$6:$DX$6,0)),'Model Participation Data'!$B$8:$B$57,$C24,'Model Participation Data'!$C$8:$C$57,$D24)),"-",SUMIFS(INDEX('Model Participation Data'!$N$8:$DX$57,0,MATCH(CONCATENATE($J24,O$6),'Model Participation Data'!$N$6:$DX$6,0)),'Model Participation Data'!$B$8:$B$57,$C24,'Model Participation Data'!$C$8:$C$57,$D24))</f>
        <v>0</v>
      </c>
    </row>
    <row r="25" spans="2:15" x14ac:dyDescent="0.35">
      <c r="B25" s="37" t="s">
        <v>80</v>
      </c>
      <c r="C25" s="38" t="str">
        <f>IF(ISBLANK('Model Participation Data'!$B$8),"-",'Model Participation Data'!$B$8)</f>
        <v>Beneficiary</v>
      </c>
      <c r="D25" s="38" t="str">
        <f>IF(ISBLANK('Model Participation Data'!$C$8),"-",'Model Participation Data'!$C$8)</f>
        <v>Early Adopter of Medicaid Intregration (Model 1): Population Impacted by SIM</v>
      </c>
      <c r="E25" s="38" t="str">
        <f>IF(ISBLANK('Model Participation Data'!$D$8),"-",'Model Participation Data'!$D$8)</f>
        <v>Percentage</v>
      </c>
      <c r="F25" s="38" t="str">
        <f>IF(ISBLANK('Model Participation Data'!$E$8),"-",'Model Participation Data'!$E$8)</f>
        <v>Active</v>
      </c>
      <c r="G25" s="151" t="str">
        <f>IF(ISBLANK('Model Participation Data'!$F$8),"-",'Model Participation Data'!$F$8)</f>
        <v>-</v>
      </c>
      <c r="H25" s="38">
        <v>3</v>
      </c>
      <c r="I25" s="38" t="s">
        <v>65</v>
      </c>
      <c r="J25" s="38" t="str">
        <f t="shared" si="0"/>
        <v>3Goal</v>
      </c>
      <c r="K25" s="38" t="str">
        <f>IF(ISBLANK('Model Participation Data'!$L$8),"-",'Model Participation Data'!$L$8)</f>
        <v>Quarterly</v>
      </c>
      <c r="L25" s="39">
        <f>IF(ISBLANK('Model Participation Data'!$M$8),"-",'Model Participation Data'!$M$8)</f>
        <v>1</v>
      </c>
      <c r="M25" s="43" t="str">
        <f>IF(ISNA(SUMIFS(INDEX('Model Participation Data'!$N$8:$DX$57,0,MATCH(CONCATENATE($J25,M$6),'Model Participation Data'!$N$6:$DX$6,0)),'Model Participation Data'!$B$8:$B$57,$C25,'Model Participation Data'!$C$8:$C$57,$D25)),"-",SUMIFS(INDEX('Model Participation Data'!$N$8:$DX$57,0,MATCH(CONCATENATE($J25,M$6),'Model Participation Data'!$N$6:$DX$6,0)),'Model Participation Data'!$B$8:$B$57,$C25,'Model Participation Data'!$C$8:$C$57,$D25))</f>
        <v>-</v>
      </c>
      <c r="N25" s="43" t="str">
        <f>IF(ISNA(SUMIFS(INDEX('Model Participation Data'!$N$8:$DX$57,0,MATCH(CONCATENATE($J25,N$6),'Model Participation Data'!$N$6:$DX$6,0)),'Model Participation Data'!$B$8:$B$57,$C25,'Model Participation Data'!$C$8:$C$57,$D25)),"-",SUMIFS(INDEX('Model Participation Data'!$N$8:$DX$57,0,MATCH(CONCATENATE($J25,N$6),'Model Participation Data'!$N$6:$DX$6,0)),'Model Participation Data'!$B$8:$B$57,$C25,'Model Participation Data'!$C$8:$C$57,$D25))</f>
        <v>-</v>
      </c>
      <c r="O25" s="154">
        <f>IF(ISNA(SUMIFS(INDEX('Model Participation Data'!$N$8:$DX$57,0,MATCH(CONCATENATE($J25,O$6),'Model Participation Data'!$N$6:$DX$6,0)),'Model Participation Data'!$B$8:$B$57,$C25,'Model Participation Data'!$C$8:$C$57,$D25)),"-",SUMIFS(INDEX('Model Participation Data'!$N$8:$DX$57,0,MATCH(CONCATENATE($J25,O$6),'Model Participation Data'!$N$6:$DX$6,0)),'Model Participation Data'!$B$8:$B$57,$C25,'Model Participation Data'!$C$8:$C$57,$D25))</f>
        <v>0</v>
      </c>
    </row>
    <row r="26" spans="2:15" x14ac:dyDescent="0.35">
      <c r="B26" s="37" t="s">
        <v>80</v>
      </c>
      <c r="C26" s="38" t="str">
        <f>IF(ISBLANK('Model Participation Data'!$B$8),"-",'Model Participation Data'!$B$8)</f>
        <v>Beneficiary</v>
      </c>
      <c r="D26" s="38" t="str">
        <f>IF(ISBLANK('Model Participation Data'!$C$8),"-",'Model Participation Data'!$C$8)</f>
        <v>Early Adopter of Medicaid Intregration (Model 1): Population Impacted by SIM</v>
      </c>
      <c r="E26" s="38" t="str">
        <f>IF(ISBLANK('Model Participation Data'!$D$8),"-",'Model Participation Data'!$D$8)</f>
        <v>Percentage</v>
      </c>
      <c r="F26" s="38" t="str">
        <f>IF(ISBLANK('Model Participation Data'!$E$8),"-",'Model Participation Data'!$E$8)</f>
        <v>Active</v>
      </c>
      <c r="G26" s="151" t="str">
        <f>IF(ISBLANK('Model Participation Data'!$F$8),"-",'Model Participation Data'!$F$8)</f>
        <v>-</v>
      </c>
      <c r="H26" s="38">
        <v>4</v>
      </c>
      <c r="I26" s="38">
        <v>1</v>
      </c>
      <c r="J26" s="38" t="str">
        <f t="shared" ref="J26:J31" si="1">CONCATENATE(H26,I26)</f>
        <v>41</v>
      </c>
      <c r="K26" s="38" t="str">
        <f>IF(ISBLANK('Model Participation Data'!$L$8),"-",'Model Participation Data'!$L$8)</f>
        <v>Quarterly</v>
      </c>
      <c r="L26" s="39">
        <f>IF(ISBLANK('Model Participation Data'!$M$8),"-",'Model Participation Data'!$M$8)</f>
        <v>1</v>
      </c>
      <c r="M26" s="43">
        <f>IF(ISNA(SUMIFS(INDEX('Model Participation Data'!$N$8:$DX$57,0,MATCH(CONCATENATE($J26,M$6),'Model Participation Data'!$N$6:$DX$6,0)),'Model Participation Data'!$B$8:$B$57,$C26,'Model Participation Data'!$C$8:$C$57,$D26)),"-",SUMIFS(INDEX('Model Participation Data'!$N$8:$DX$57,0,MATCH(CONCATENATE($J26,M$6),'Model Participation Data'!$N$6:$DX$6,0)),'Model Participation Data'!$B$8:$B$57,$C26,'Model Participation Data'!$C$8:$C$57,$D26))</f>
        <v>0</v>
      </c>
      <c r="N26" s="43">
        <f>IF(ISNA(SUMIFS(INDEX('Model Participation Data'!$N$8:$DX$57,0,MATCH(CONCATENATE($J26,N$6),'Model Participation Data'!$N$6:$DX$6,0)),'Model Participation Data'!$B$8:$B$57,$C26,'Model Participation Data'!$C$8:$C$57,$D26)),"-",SUMIFS(INDEX('Model Participation Data'!$N$8:$DX$57,0,MATCH(CONCATENATE($J26,N$6),'Model Participation Data'!$N$6:$DX$6,0)),'Model Participation Data'!$B$8:$B$57,$C26,'Model Participation Data'!$C$8:$C$57,$D26))</f>
        <v>0</v>
      </c>
      <c r="O26" s="154">
        <f>IF(ISNA(SUMIFS(INDEX('Model Participation Data'!$N$8:$DX$57,0,MATCH(CONCATENATE($J26,O$6),'Model Participation Data'!$N$6:$DX$6,0)),'Model Participation Data'!$B$8:$B$57,$C26,'Model Participation Data'!$C$8:$C$57,$D26)),"-",SUMIFS(INDEX('Model Participation Data'!$N$8:$DX$57,0,MATCH(CONCATENATE($J26,O$6),'Model Participation Data'!$N$6:$DX$6,0)),'Model Participation Data'!$B$8:$B$57,$C26,'Model Participation Data'!$C$8:$C$57,$D26))</f>
        <v>0</v>
      </c>
    </row>
    <row r="27" spans="2:15" x14ac:dyDescent="0.35">
      <c r="B27" s="37" t="s">
        <v>80</v>
      </c>
      <c r="C27" s="38" t="str">
        <f>IF(ISBLANK('Model Participation Data'!$B$8),"-",'Model Participation Data'!$B$8)</f>
        <v>Beneficiary</v>
      </c>
      <c r="D27" s="38" t="str">
        <f>IF(ISBLANK('Model Participation Data'!$C$8),"-",'Model Participation Data'!$C$8)</f>
        <v>Early Adopter of Medicaid Intregration (Model 1): Population Impacted by SIM</v>
      </c>
      <c r="E27" s="38" t="str">
        <f>IF(ISBLANK('Model Participation Data'!$D$8),"-",'Model Participation Data'!$D$8)</f>
        <v>Percentage</v>
      </c>
      <c r="F27" s="38" t="str">
        <f>IF(ISBLANK('Model Participation Data'!$E$8),"-",'Model Participation Data'!$E$8)</f>
        <v>Active</v>
      </c>
      <c r="G27" s="151" t="str">
        <f>IF(ISBLANK('Model Participation Data'!$F$8),"-",'Model Participation Data'!$F$8)</f>
        <v>-</v>
      </c>
      <c r="H27" s="38">
        <v>4</v>
      </c>
      <c r="I27" s="38">
        <v>2</v>
      </c>
      <c r="J27" s="38" t="str">
        <f t="shared" si="1"/>
        <v>42</v>
      </c>
      <c r="K27" s="38" t="str">
        <f>IF(ISBLANK('Model Participation Data'!$L$8),"-",'Model Participation Data'!$L$8)</f>
        <v>Quarterly</v>
      </c>
      <c r="L27" s="39">
        <f>IF(ISBLANK('Model Participation Data'!$M$8),"-",'Model Participation Data'!$M$8)</f>
        <v>1</v>
      </c>
      <c r="M27" s="43">
        <f>IF(ISNA(SUMIFS(INDEX('Model Participation Data'!$N$8:$DX$57,0,MATCH(CONCATENATE($J27,M$6),'Model Participation Data'!$N$6:$DX$6,0)),'Model Participation Data'!$B$8:$B$57,$C27,'Model Participation Data'!$C$8:$C$57,$D27)),"-",SUMIFS(INDEX('Model Participation Data'!$N$8:$DX$57,0,MATCH(CONCATENATE($J27,M$6),'Model Participation Data'!$N$6:$DX$6,0)),'Model Participation Data'!$B$8:$B$57,$C27,'Model Participation Data'!$C$8:$C$57,$D27))</f>
        <v>0</v>
      </c>
      <c r="N27" s="43">
        <f>IF(ISNA(SUMIFS(INDEX('Model Participation Data'!$N$8:$DX$57,0,MATCH(CONCATENATE($J27,N$6),'Model Participation Data'!$N$6:$DX$6,0)),'Model Participation Data'!$B$8:$B$57,$C27,'Model Participation Data'!$C$8:$C$57,$D27)),"-",SUMIFS(INDEX('Model Participation Data'!$N$8:$DX$57,0,MATCH(CONCATENATE($J27,N$6),'Model Participation Data'!$N$6:$DX$6,0)),'Model Participation Data'!$B$8:$B$57,$C27,'Model Participation Data'!$C$8:$C$57,$D27))</f>
        <v>0</v>
      </c>
      <c r="O27" s="154">
        <f>IF(ISNA(SUMIFS(INDEX('Model Participation Data'!$N$8:$DX$57,0,MATCH(CONCATENATE($J27,O$6),'Model Participation Data'!$N$6:$DX$6,0)),'Model Participation Data'!$B$8:$B$57,$C27,'Model Participation Data'!$C$8:$C$57,$D27)),"-",SUMIFS(INDEX('Model Participation Data'!$N$8:$DX$57,0,MATCH(CONCATENATE($J27,O$6),'Model Participation Data'!$N$6:$DX$6,0)),'Model Participation Data'!$B$8:$B$57,$C27,'Model Participation Data'!$C$8:$C$57,$D27))</f>
        <v>0</v>
      </c>
    </row>
    <row r="28" spans="2:15" x14ac:dyDescent="0.35">
      <c r="B28" s="37" t="s">
        <v>80</v>
      </c>
      <c r="C28" s="38" t="str">
        <f>IF(ISBLANK('Model Participation Data'!$B$8),"-",'Model Participation Data'!$B$8)</f>
        <v>Beneficiary</v>
      </c>
      <c r="D28" s="38" t="str">
        <f>IF(ISBLANK('Model Participation Data'!$C$8),"-",'Model Participation Data'!$C$8)</f>
        <v>Early Adopter of Medicaid Intregration (Model 1): Population Impacted by SIM</v>
      </c>
      <c r="E28" s="38" t="str">
        <f>IF(ISBLANK('Model Participation Data'!$D$8),"-",'Model Participation Data'!$D$8)</f>
        <v>Percentage</v>
      </c>
      <c r="F28" s="38" t="str">
        <f>IF(ISBLANK('Model Participation Data'!$E$8),"-",'Model Participation Data'!$E$8)</f>
        <v>Active</v>
      </c>
      <c r="G28" s="151" t="str">
        <f>IF(ISBLANK('Model Participation Data'!$F$8),"-",'Model Participation Data'!$F$8)</f>
        <v>-</v>
      </c>
      <c r="H28" s="38">
        <v>4</v>
      </c>
      <c r="I28" s="38">
        <v>3</v>
      </c>
      <c r="J28" s="38" t="str">
        <f t="shared" si="1"/>
        <v>43</v>
      </c>
      <c r="K28" s="38" t="str">
        <f>IF(ISBLANK('Model Participation Data'!$L$8),"-",'Model Participation Data'!$L$8)</f>
        <v>Quarterly</v>
      </c>
      <c r="L28" s="39">
        <f>IF(ISBLANK('Model Participation Data'!$M$8),"-",'Model Participation Data'!$M$8)</f>
        <v>1</v>
      </c>
      <c r="M28" s="43">
        <f>IF(ISNA(SUMIFS(INDEX('Model Participation Data'!$N$8:$DX$57,0,MATCH(CONCATENATE($J28,M$6),'Model Participation Data'!$N$6:$DX$6,0)),'Model Participation Data'!$B$8:$B$57,$C28,'Model Participation Data'!$C$8:$C$57,$D28)),"-",SUMIFS(INDEX('Model Participation Data'!$N$8:$DX$57,0,MATCH(CONCATENATE($J28,M$6),'Model Participation Data'!$N$6:$DX$6,0)),'Model Participation Data'!$B$8:$B$57,$C28,'Model Participation Data'!$C$8:$C$57,$D28))</f>
        <v>0</v>
      </c>
      <c r="N28" s="43">
        <f>IF(ISNA(SUMIFS(INDEX('Model Participation Data'!$N$8:$DX$57,0,MATCH(CONCATENATE($J28,N$6),'Model Participation Data'!$N$6:$DX$6,0)),'Model Participation Data'!$B$8:$B$57,$C28,'Model Participation Data'!$C$8:$C$57,$D28)),"-",SUMIFS(INDEX('Model Participation Data'!$N$8:$DX$57,0,MATCH(CONCATENATE($J28,N$6),'Model Participation Data'!$N$6:$DX$6,0)),'Model Participation Data'!$B$8:$B$57,$C28,'Model Participation Data'!$C$8:$C$57,$D28))</f>
        <v>0</v>
      </c>
      <c r="O28" s="154">
        <f>IF(ISNA(SUMIFS(INDEX('Model Participation Data'!$N$8:$DX$57,0,MATCH(CONCATENATE($J28,O$6),'Model Participation Data'!$N$6:$DX$6,0)),'Model Participation Data'!$B$8:$B$57,$C28,'Model Participation Data'!$C$8:$C$57,$D28)),"-",SUMIFS(INDEX('Model Participation Data'!$N$8:$DX$57,0,MATCH(CONCATENATE($J28,O$6),'Model Participation Data'!$N$6:$DX$6,0)),'Model Participation Data'!$B$8:$B$57,$C28,'Model Participation Data'!$C$8:$C$57,$D28))</f>
        <v>0</v>
      </c>
    </row>
    <row r="29" spans="2:15" x14ac:dyDescent="0.35">
      <c r="B29" s="37" t="s">
        <v>80</v>
      </c>
      <c r="C29" s="38" t="str">
        <f>IF(ISBLANK('Model Participation Data'!$B$8),"-",'Model Participation Data'!$B$8)</f>
        <v>Beneficiary</v>
      </c>
      <c r="D29" s="38" t="str">
        <f>IF(ISBLANK('Model Participation Data'!$C$8),"-",'Model Participation Data'!$C$8)</f>
        <v>Early Adopter of Medicaid Intregration (Model 1): Population Impacted by SIM</v>
      </c>
      <c r="E29" s="38" t="str">
        <f>IF(ISBLANK('Model Participation Data'!$D$8),"-",'Model Participation Data'!$D$8)</f>
        <v>Percentage</v>
      </c>
      <c r="F29" s="38" t="str">
        <f>IF(ISBLANK('Model Participation Data'!$E$8),"-",'Model Participation Data'!$E$8)</f>
        <v>Active</v>
      </c>
      <c r="G29" s="151" t="str">
        <f>IF(ISBLANK('Model Participation Data'!$F$8),"-",'Model Participation Data'!$F$8)</f>
        <v>-</v>
      </c>
      <c r="H29" s="38">
        <v>4</v>
      </c>
      <c r="I29" s="38">
        <v>4</v>
      </c>
      <c r="J29" s="38" t="str">
        <f t="shared" si="1"/>
        <v>44</v>
      </c>
      <c r="K29" s="38" t="str">
        <f>IF(ISBLANK('Model Participation Data'!$L$8),"-",'Model Participation Data'!$L$8)</f>
        <v>Quarterly</v>
      </c>
      <c r="L29" s="39">
        <f>IF(ISBLANK('Model Participation Data'!$M$8),"-",'Model Participation Data'!$M$8)</f>
        <v>1</v>
      </c>
      <c r="M29" s="43">
        <f>IF(ISNA(SUMIFS(INDEX('Model Participation Data'!$N$8:$DX$57,0,MATCH(CONCATENATE($J29,M$6),'Model Participation Data'!$N$6:$DX$6,0)),'Model Participation Data'!$B$8:$B$57,$C29,'Model Participation Data'!$C$8:$C$57,$D29)),"-",SUMIFS(INDEX('Model Participation Data'!$N$8:$DX$57,0,MATCH(CONCATENATE($J29,M$6),'Model Participation Data'!$N$6:$DX$6,0)),'Model Participation Data'!$B$8:$B$57,$C29,'Model Participation Data'!$C$8:$C$57,$D29))</f>
        <v>0</v>
      </c>
      <c r="N29" s="43">
        <f>IF(ISNA(SUMIFS(INDEX('Model Participation Data'!$N$8:$DX$57,0,MATCH(CONCATENATE($J29,N$6),'Model Participation Data'!$N$6:$DX$6,0)),'Model Participation Data'!$B$8:$B$57,$C29,'Model Participation Data'!$C$8:$C$57,$D29)),"-",SUMIFS(INDEX('Model Participation Data'!$N$8:$DX$57,0,MATCH(CONCATENATE($J29,N$6),'Model Participation Data'!$N$6:$DX$6,0)),'Model Participation Data'!$B$8:$B$57,$C29,'Model Participation Data'!$C$8:$C$57,$D29))</f>
        <v>0</v>
      </c>
      <c r="O29" s="154">
        <f>IF(ISNA(SUMIFS(INDEX('Model Participation Data'!$N$8:$DX$57,0,MATCH(CONCATENATE($J29,O$6),'Model Participation Data'!$N$6:$DX$6,0)),'Model Participation Data'!$B$8:$B$57,$C29,'Model Participation Data'!$C$8:$C$57,$D29)),"-",SUMIFS(INDEX('Model Participation Data'!$N$8:$DX$57,0,MATCH(CONCATENATE($J29,O$6),'Model Participation Data'!$N$6:$DX$6,0)),'Model Participation Data'!$B$8:$B$57,$C29,'Model Participation Data'!$C$8:$C$57,$D29))</f>
        <v>0</v>
      </c>
    </row>
    <row r="30" spans="2:15" x14ac:dyDescent="0.35">
      <c r="B30" s="37" t="s">
        <v>80</v>
      </c>
      <c r="C30" s="38" t="str">
        <f>IF(ISBLANK('Model Participation Data'!$B$8),"-",'Model Participation Data'!$B$8)</f>
        <v>Beneficiary</v>
      </c>
      <c r="D30" s="38" t="str">
        <f>IF(ISBLANK('Model Participation Data'!$C$8),"-",'Model Participation Data'!$C$8)</f>
        <v>Early Adopter of Medicaid Intregration (Model 1): Population Impacted by SIM</v>
      </c>
      <c r="E30" s="38" t="str">
        <f>IF(ISBLANK('Model Participation Data'!$D$8),"-",'Model Participation Data'!$D$8)</f>
        <v>Percentage</v>
      </c>
      <c r="F30" s="38" t="str">
        <f>IF(ISBLANK('Model Participation Data'!$E$8),"-",'Model Participation Data'!$E$8)</f>
        <v>Active</v>
      </c>
      <c r="G30" s="151" t="str">
        <f>IF(ISBLANK('Model Participation Data'!$F$8),"-",'Model Participation Data'!$F$8)</f>
        <v>-</v>
      </c>
      <c r="H30" s="38">
        <v>4</v>
      </c>
      <c r="I30" s="38">
        <v>5</v>
      </c>
      <c r="J30" s="38" t="str">
        <f t="shared" si="1"/>
        <v>45</v>
      </c>
      <c r="K30" s="38" t="str">
        <f>IF(ISBLANK('Model Participation Data'!$L$8),"-",'Model Participation Data'!$L$8)</f>
        <v>Quarterly</v>
      </c>
      <c r="L30" s="39">
        <f>IF(ISBLANK('Model Participation Data'!$M$8),"-",'Model Participation Data'!$M$8)</f>
        <v>1</v>
      </c>
      <c r="M30" s="43">
        <f>IF(ISNA(SUMIFS(INDEX('Model Participation Data'!$N$8:$DX$57,0,MATCH(CONCATENATE($J30,M$6),'Model Participation Data'!$N$6:$DX$6,0)),'Model Participation Data'!$B$8:$B$57,$C30,'Model Participation Data'!$C$8:$C$57,$D30)),"-",SUMIFS(INDEX('Model Participation Data'!$N$8:$DX$57,0,MATCH(CONCATENATE($J30,M$6),'Model Participation Data'!$N$6:$DX$6,0)),'Model Participation Data'!$B$8:$B$57,$C30,'Model Participation Data'!$C$8:$C$57,$D30))</f>
        <v>0</v>
      </c>
      <c r="N30" s="43">
        <f>IF(ISNA(SUMIFS(INDEX('Model Participation Data'!$N$8:$DX$57,0,MATCH(CONCATENATE($J30,N$6),'Model Participation Data'!$N$6:$DX$6,0)),'Model Participation Data'!$B$8:$B$57,$C30,'Model Participation Data'!$C$8:$C$57,$D30)),"-",SUMIFS(INDEX('Model Participation Data'!$N$8:$DX$57,0,MATCH(CONCATENATE($J30,N$6),'Model Participation Data'!$N$6:$DX$6,0)),'Model Participation Data'!$B$8:$B$57,$C30,'Model Participation Data'!$C$8:$C$57,$D30))</f>
        <v>0</v>
      </c>
      <c r="O30" s="154">
        <f>IF(ISNA(SUMIFS(INDEX('Model Participation Data'!$N$8:$DX$57,0,MATCH(CONCATENATE($J30,O$6),'Model Participation Data'!$N$6:$DX$6,0)),'Model Participation Data'!$B$8:$B$57,$C30,'Model Participation Data'!$C$8:$C$57,$D30)),"-",SUMIFS(INDEX('Model Participation Data'!$N$8:$DX$57,0,MATCH(CONCATENATE($J30,O$6),'Model Participation Data'!$N$6:$DX$6,0)),'Model Participation Data'!$B$8:$B$57,$C30,'Model Participation Data'!$C$8:$C$57,$D30))</f>
        <v>0</v>
      </c>
    </row>
    <row r="31" spans="2:15" x14ac:dyDescent="0.35">
      <c r="B31" s="37" t="s">
        <v>80</v>
      </c>
      <c r="C31" s="38" t="str">
        <f>IF(ISBLANK('Model Participation Data'!$B$8),"-",'Model Participation Data'!$B$8)</f>
        <v>Beneficiary</v>
      </c>
      <c r="D31" s="38" t="str">
        <f>IF(ISBLANK('Model Participation Data'!$C$8),"-",'Model Participation Data'!$C$8)</f>
        <v>Early Adopter of Medicaid Intregration (Model 1): Population Impacted by SIM</v>
      </c>
      <c r="E31" s="38" t="str">
        <f>IF(ISBLANK('Model Participation Data'!$D$8),"-",'Model Participation Data'!$D$8)</f>
        <v>Percentage</v>
      </c>
      <c r="F31" s="38" t="str">
        <f>IF(ISBLANK('Model Participation Data'!$E$8),"-",'Model Participation Data'!$E$8)</f>
        <v>Active</v>
      </c>
      <c r="G31" s="151" t="str">
        <f>IF(ISBLANK('Model Participation Data'!$F$8),"-",'Model Participation Data'!$F$8)</f>
        <v>-</v>
      </c>
      <c r="H31" s="38">
        <v>4</v>
      </c>
      <c r="I31" s="38" t="s">
        <v>65</v>
      </c>
      <c r="J31" s="38" t="str">
        <f t="shared" si="1"/>
        <v>4Goal</v>
      </c>
      <c r="K31" s="38" t="str">
        <f>IF(ISBLANK('Model Participation Data'!$L$8),"-",'Model Participation Data'!$L$8)</f>
        <v>Quarterly</v>
      </c>
      <c r="L31" s="39">
        <f>IF(ISBLANK('Model Participation Data'!$M$8),"-",'Model Participation Data'!$M$8)</f>
        <v>1</v>
      </c>
      <c r="M31" s="43" t="str">
        <f>IF(ISNA(SUMIFS(INDEX('Model Participation Data'!$N$8:$DX$57,0,MATCH(CONCATENATE($J31,M$6),'Model Participation Data'!$N$6:$DX$6,0)),'Model Participation Data'!$B$8:$B$57,$C31,'Model Participation Data'!$C$8:$C$57,$D31)),"-",SUMIFS(INDEX('Model Participation Data'!$N$8:$DX$57,0,MATCH(CONCATENATE($J31,M$6),'Model Participation Data'!$N$6:$DX$6,0)),'Model Participation Data'!$B$8:$B$57,$C31,'Model Participation Data'!$C$8:$C$57,$D31))</f>
        <v>-</v>
      </c>
      <c r="N31" s="43" t="str">
        <f>IF(ISNA(SUMIFS(INDEX('Model Participation Data'!$N$8:$DX$57,0,MATCH(CONCATENATE($J31,N$6),'Model Participation Data'!$N$6:$DX$6,0)),'Model Participation Data'!$B$8:$B$57,$C31,'Model Participation Data'!$C$8:$C$57,$D31)),"-",SUMIFS(INDEX('Model Participation Data'!$N$8:$DX$57,0,MATCH(CONCATENATE($J31,N$6),'Model Participation Data'!$N$6:$DX$6,0)),'Model Participation Data'!$B$8:$B$57,$C31,'Model Participation Data'!$C$8:$C$57,$D31))</f>
        <v>-</v>
      </c>
      <c r="O31" s="154">
        <f>IF(ISNA(SUMIFS(INDEX('Model Participation Data'!$N$8:$DX$57,0,MATCH(CONCATENATE($J31,O$6),'Model Participation Data'!$N$6:$DX$6,0)),'Model Participation Data'!$B$8:$B$57,$C31,'Model Participation Data'!$C$8:$C$57,$D31)),"-",SUMIFS(INDEX('Model Participation Data'!$N$8:$DX$57,0,MATCH(CONCATENATE($J31,O$6),'Model Participation Data'!$N$6:$DX$6,0)),'Model Participation Data'!$B$8:$B$57,$C31,'Model Participation Data'!$C$8:$C$57,$D31))</f>
        <v>0</v>
      </c>
    </row>
    <row r="32" spans="2:15" x14ac:dyDescent="0.35">
      <c r="B32" s="37" t="s">
        <v>80</v>
      </c>
      <c r="C32" s="38" t="str">
        <f>IF(ISBLANK('Model Participation Data'!$B$9),"-",'Model Participation Data'!$B$9)</f>
        <v>Provider</v>
      </c>
      <c r="D32" s="38" t="str">
        <f>IF(ISBLANK('Model Participation Data'!$C$9),"-",'Model Participation Data'!$C$9)</f>
        <v>Early Adopter of Medicaid Intregration (Model 1): Providers Participating in SIM</v>
      </c>
      <c r="E32" s="38" t="str">
        <f>IF(ISBLANK('Model Participation Data'!$D$9),"-",'Model Participation Data'!$D$9)</f>
        <v>Percentage</v>
      </c>
      <c r="F32" s="38" t="str">
        <f>IF(ISBLANK('Model Participation Data'!$E$9),"-",'Model Participation Data'!$E$9)</f>
        <v>Active</v>
      </c>
      <c r="G32" s="151" t="str">
        <f>IF(ISBLANK('Model Participation Data'!$F$9),"-",'Model Participation Data'!$F$9)</f>
        <v>-</v>
      </c>
      <c r="H32" s="38" t="s">
        <v>64</v>
      </c>
      <c r="I32" s="38" t="s">
        <v>64</v>
      </c>
      <c r="J32" s="38" t="str">
        <f>CONCATENATE(H32,I32)</f>
        <v>BaselineBaseline</v>
      </c>
      <c r="K32" s="38" t="str">
        <f>IF(ISBLANK('Model Participation Data'!$L$9),"-",'Model Participation Data'!$L$9)</f>
        <v>Quarterly</v>
      </c>
      <c r="L32" s="39">
        <f>IF(ISBLANK('Model Participation Data'!$M$9),"-",'Model Participation Data'!$M$9)</f>
        <v>1</v>
      </c>
      <c r="M32" s="43">
        <f>IF(ISNA(SUMIFS(INDEX('Model Participation Data'!$N$8:$DX$57,0,MATCH(CONCATENATE($J32,M$6),'Model Participation Data'!$N$6:$DX$6,0)),'Model Participation Data'!$B$8:$B$57,$C32,'Model Participation Data'!$C$8:$C$57,$D32)),"-",SUMIFS(INDEX('Model Participation Data'!$N$8:$DX$57,0,MATCH(CONCATENATE($J32,M$6),'Model Participation Data'!$N$6:$DX$6,0)),'Model Participation Data'!$B$8:$B$57,$C32,'Model Participation Data'!$C$8:$C$57,$D32))</f>
        <v>0</v>
      </c>
      <c r="N32" s="43">
        <f>IF(ISNA(SUMIFS(INDEX('Model Participation Data'!$N$8:$DX$57,0,MATCH(CONCATENATE($J32,N$6),'Model Participation Data'!$N$6:$DX$6,0)),'Model Participation Data'!$B$8:$B$57,$C32,'Model Participation Data'!$C$8:$C$57,$D32)),"-",SUMIFS(INDEX('Model Participation Data'!$N$8:$DX$57,0,MATCH(CONCATENATE($J32,N$6),'Model Participation Data'!$N$6:$DX$6,0)),'Model Participation Data'!$B$8:$B$57,$C32,'Model Participation Data'!$C$8:$C$57,$D32))</f>
        <v>1726</v>
      </c>
      <c r="O32" s="154">
        <f>IF(ISNA(SUMIFS(INDEX('Model Participation Data'!$N$8:$DX$57,0,MATCH(CONCATENATE($J32,O$6),'Model Participation Data'!$N$6:$DX$6,0)),'Model Participation Data'!$B$8:$B$57,$C32,'Model Participation Data'!$C$8:$C$57,$D32)),"-",SUMIFS(INDEX('Model Participation Data'!$N$8:$DX$57,0,MATCH(CONCATENATE($J32,O$6),'Model Participation Data'!$N$6:$DX$6,0)),'Model Participation Data'!$B$8:$B$57,$C32,'Model Participation Data'!$C$8:$C$57,$D32))</f>
        <v>0</v>
      </c>
    </row>
    <row r="33" spans="2:15" x14ac:dyDescent="0.35">
      <c r="B33" s="37" t="s">
        <v>80</v>
      </c>
      <c r="C33" s="38" t="str">
        <f>IF(ISBLANK('Model Participation Data'!$B$9),"-",'Model Participation Data'!$B$9)</f>
        <v>Provider</v>
      </c>
      <c r="D33" s="38" t="str">
        <f>IF(ISBLANK('Model Participation Data'!$C$9),"-",'Model Participation Data'!$C$9)</f>
        <v>Early Adopter of Medicaid Intregration (Model 1): Providers Participating in SIM</v>
      </c>
      <c r="E33" s="38" t="str">
        <f>IF(ISBLANK('Model Participation Data'!$D$9),"-",'Model Participation Data'!$D$9)</f>
        <v>Percentage</v>
      </c>
      <c r="F33" s="38" t="str">
        <f>IF(ISBLANK('Model Participation Data'!$E$9),"-",'Model Participation Data'!$E$9)</f>
        <v>Active</v>
      </c>
      <c r="G33" s="151" t="str">
        <f>IF(ISBLANK('Model Participation Data'!$F$9),"-",'Model Participation Data'!$F$9)</f>
        <v>-</v>
      </c>
      <c r="H33" s="38">
        <v>1</v>
      </c>
      <c r="I33" s="38">
        <v>1</v>
      </c>
      <c r="J33" s="38" t="str">
        <f t="shared" ref="J33:J114" si="2">CONCATENATE(H33,I33)</f>
        <v>11</v>
      </c>
      <c r="K33" s="38" t="str">
        <f>IF(ISBLANK('Model Participation Data'!$L$9),"-",'Model Participation Data'!$L$9)</f>
        <v>Quarterly</v>
      </c>
      <c r="L33" s="39">
        <f>IF(ISBLANK('Model Participation Data'!$M$9),"-",'Model Participation Data'!$M$9)</f>
        <v>1</v>
      </c>
      <c r="M33" s="43">
        <f>IF(ISNA(SUMIFS(INDEX('Model Participation Data'!$N$8:$DX$57,0,MATCH(CONCATENATE($J33,M$6),'Model Participation Data'!$N$6:$DX$6,0)),'Model Participation Data'!$B$8:$B$57,$C33,'Model Participation Data'!$C$8:$C$57,$D33)),"-",SUMIFS(INDEX('Model Participation Data'!$N$8:$DX$57,0,MATCH(CONCATENATE($J33,M$6),'Model Participation Data'!$N$6:$DX$6,0)),'Model Participation Data'!$B$8:$B$57,$C33,'Model Participation Data'!$C$8:$C$57,$D33))</f>
        <v>1246</v>
      </c>
      <c r="N33" s="43">
        <f>IF(ISNA(SUMIFS(INDEX('Model Participation Data'!$N$8:$DX$57,0,MATCH(CONCATENATE($J33,N$6),'Model Participation Data'!$N$6:$DX$6,0)),'Model Participation Data'!$B$8:$B$57,$C33,'Model Participation Data'!$C$8:$C$57,$D33)),"-",SUMIFS(INDEX('Model Participation Data'!$N$8:$DX$57,0,MATCH(CONCATENATE($J33,N$6),'Model Participation Data'!$N$6:$DX$6,0)),'Model Participation Data'!$B$8:$B$57,$C33,'Model Participation Data'!$C$8:$C$57,$D33))</f>
        <v>26492</v>
      </c>
      <c r="O33" s="154">
        <f>IF(ISNA(SUMIFS(INDEX('Model Participation Data'!$N$8:$DX$57,0,MATCH(CONCATENATE($J33,O$6),'Model Participation Data'!$N$6:$DX$6,0)),'Model Participation Data'!$B$8:$B$57,$C33,'Model Participation Data'!$C$8:$C$57,$D33)),"-",SUMIFS(INDEX('Model Participation Data'!$N$8:$DX$57,0,MATCH(CONCATENATE($J33,O$6),'Model Participation Data'!$N$6:$DX$6,0)),'Model Participation Data'!$B$8:$B$57,$C33,'Model Participation Data'!$C$8:$C$57,$D33))</f>
        <v>4.7033066586139212E-2</v>
      </c>
    </row>
    <row r="34" spans="2:15" x14ac:dyDescent="0.35">
      <c r="B34" s="37" t="s">
        <v>80</v>
      </c>
      <c r="C34" s="38" t="str">
        <f>IF(ISBLANK('Model Participation Data'!$B$9),"-",'Model Participation Data'!$B$9)</f>
        <v>Provider</v>
      </c>
      <c r="D34" s="38" t="str">
        <f>IF(ISBLANK('Model Participation Data'!$C$9),"-",'Model Participation Data'!$C$9)</f>
        <v>Early Adopter of Medicaid Intregration (Model 1): Providers Participating in SIM</v>
      </c>
      <c r="E34" s="38" t="str">
        <f>IF(ISBLANK('Model Participation Data'!$D$9),"-",'Model Participation Data'!$D$9)</f>
        <v>Percentage</v>
      </c>
      <c r="F34" s="38" t="str">
        <f>IF(ISBLANK('Model Participation Data'!$E$9),"-",'Model Participation Data'!$E$9)</f>
        <v>Active</v>
      </c>
      <c r="G34" s="151" t="str">
        <f>IF(ISBLANK('Model Participation Data'!$F$9),"-",'Model Participation Data'!$F$9)</f>
        <v>-</v>
      </c>
      <c r="H34" s="38">
        <v>1</v>
      </c>
      <c r="I34" s="38">
        <v>2</v>
      </c>
      <c r="J34" s="38" t="str">
        <f t="shared" si="2"/>
        <v>12</v>
      </c>
      <c r="K34" s="38" t="str">
        <f>IF(ISBLANK('Model Participation Data'!$L$9),"-",'Model Participation Data'!$L$9)</f>
        <v>Quarterly</v>
      </c>
      <c r="L34" s="39">
        <f>IF(ISBLANK('Model Participation Data'!$M$9),"-",'Model Participation Data'!$M$9)</f>
        <v>1</v>
      </c>
      <c r="M34" s="43">
        <f>IF(ISNA(SUMIFS(INDEX('Model Participation Data'!$N$8:$DX$57,0,MATCH(CONCATENATE($J34,M$6),'Model Participation Data'!$N$6:$DX$6,0)),'Model Participation Data'!$B$8:$B$57,$C34,'Model Participation Data'!$C$8:$C$57,$D34)),"-",SUMIFS(INDEX('Model Participation Data'!$N$8:$DX$57,0,MATCH(CONCATENATE($J34,M$6),'Model Participation Data'!$N$6:$DX$6,0)),'Model Participation Data'!$B$8:$B$57,$C34,'Model Participation Data'!$C$8:$C$57,$D34))</f>
        <v>1263</v>
      </c>
      <c r="N34" s="43">
        <f>IF(ISNA(SUMIFS(INDEX('Model Participation Data'!$N$8:$DX$57,0,MATCH(CONCATENATE($J34,N$6),'Model Participation Data'!$N$6:$DX$6,0)),'Model Participation Data'!$B$8:$B$57,$C34,'Model Participation Data'!$C$8:$C$57,$D34)),"-",SUMIFS(INDEX('Model Participation Data'!$N$8:$DX$57,0,MATCH(CONCATENATE($J34,N$6),'Model Participation Data'!$N$6:$DX$6,0)),'Model Participation Data'!$B$8:$B$57,$C34,'Model Participation Data'!$C$8:$C$57,$D34))</f>
        <v>26421</v>
      </c>
      <c r="O34" s="154">
        <f>IF(ISNA(SUMIFS(INDEX('Model Participation Data'!$N$8:$DX$57,0,MATCH(CONCATENATE($J34,O$6),'Model Participation Data'!$N$6:$DX$6,0)),'Model Participation Data'!$B$8:$B$57,$C34,'Model Participation Data'!$C$8:$C$57,$D34)),"-",SUMIFS(INDEX('Model Participation Data'!$N$8:$DX$57,0,MATCH(CONCATENATE($J34,O$6),'Model Participation Data'!$N$6:$DX$6,0)),'Model Participation Data'!$B$8:$B$57,$C34,'Model Participation Data'!$C$8:$C$57,$D34))</f>
        <v>4.7802884069490181E-2</v>
      </c>
    </row>
    <row r="35" spans="2:15" x14ac:dyDescent="0.35">
      <c r="B35" s="37" t="s">
        <v>80</v>
      </c>
      <c r="C35" s="38" t="str">
        <f>IF(ISBLANK('Model Participation Data'!$B$9),"-",'Model Participation Data'!$B$9)</f>
        <v>Provider</v>
      </c>
      <c r="D35" s="38" t="str">
        <f>IF(ISBLANK('Model Participation Data'!$C$9),"-",'Model Participation Data'!$C$9)</f>
        <v>Early Adopter of Medicaid Intregration (Model 1): Providers Participating in SIM</v>
      </c>
      <c r="E35" s="38" t="str">
        <f>IF(ISBLANK('Model Participation Data'!$D$9),"-",'Model Participation Data'!$D$9)</f>
        <v>Percentage</v>
      </c>
      <c r="F35" s="38" t="str">
        <f>IF(ISBLANK('Model Participation Data'!$E$9),"-",'Model Participation Data'!$E$9)</f>
        <v>Active</v>
      </c>
      <c r="G35" s="151" t="str">
        <f>IF(ISBLANK('Model Participation Data'!$F$9),"-",'Model Participation Data'!$F$9)</f>
        <v>-</v>
      </c>
      <c r="H35" s="38">
        <v>1</v>
      </c>
      <c r="I35" s="38">
        <v>3</v>
      </c>
      <c r="J35" s="38" t="str">
        <f t="shared" si="2"/>
        <v>13</v>
      </c>
      <c r="K35" s="38" t="str">
        <f>IF(ISBLANK('Model Participation Data'!$L$9),"-",'Model Participation Data'!$L$9)</f>
        <v>Quarterly</v>
      </c>
      <c r="L35" s="39">
        <f>IF(ISBLANK('Model Participation Data'!$M$9),"-",'Model Participation Data'!$M$9)</f>
        <v>1</v>
      </c>
      <c r="M35" s="43">
        <f>IF(ISNA(SUMIFS(INDEX('Model Participation Data'!$N$8:$DX$57,0,MATCH(CONCATENATE($J35,M$6),'Model Participation Data'!$N$6:$DX$6,0)),'Model Participation Data'!$B$8:$B$57,$C35,'Model Participation Data'!$C$8:$C$57,$D35)),"-",SUMIFS(INDEX('Model Participation Data'!$N$8:$DX$57,0,MATCH(CONCATENATE($J35,M$6),'Model Participation Data'!$N$6:$DX$6,0)),'Model Participation Data'!$B$8:$B$57,$C35,'Model Participation Data'!$C$8:$C$57,$D35))</f>
        <v>1389</v>
      </c>
      <c r="N35" s="43">
        <f>IF(ISNA(SUMIFS(INDEX('Model Participation Data'!$N$8:$DX$57,0,MATCH(CONCATENATE($J35,N$6),'Model Participation Data'!$N$6:$DX$6,0)),'Model Participation Data'!$B$8:$B$57,$C35,'Model Participation Data'!$C$8:$C$57,$D35)),"-",SUMIFS(INDEX('Model Participation Data'!$N$8:$DX$57,0,MATCH(CONCATENATE($J35,N$6),'Model Participation Data'!$N$6:$DX$6,0)),'Model Participation Data'!$B$8:$B$57,$C35,'Model Participation Data'!$C$8:$C$57,$D35))</f>
        <v>26398</v>
      </c>
      <c r="O35" s="154">
        <f>IF(ISNA(SUMIFS(INDEX('Model Participation Data'!$N$8:$DX$57,0,MATCH(CONCATENATE($J35,O$6),'Model Participation Data'!$N$6:$DX$6,0)),'Model Participation Data'!$B$8:$B$57,$C35,'Model Participation Data'!$C$8:$C$57,$D35)),"-",SUMIFS(INDEX('Model Participation Data'!$N$8:$DX$57,0,MATCH(CONCATENATE($J35,O$6),'Model Participation Data'!$N$6:$DX$6,0)),'Model Participation Data'!$B$8:$B$57,$C35,'Model Participation Data'!$C$8:$C$57,$D35))</f>
        <v>5.2617622547162665E-2</v>
      </c>
    </row>
    <row r="36" spans="2:15" x14ac:dyDescent="0.35">
      <c r="B36" s="37" t="s">
        <v>80</v>
      </c>
      <c r="C36" s="38" t="str">
        <f>IF(ISBLANK('Model Participation Data'!$B$9),"-",'Model Participation Data'!$B$9)</f>
        <v>Provider</v>
      </c>
      <c r="D36" s="38" t="str">
        <f>IF(ISBLANK('Model Participation Data'!$C$9),"-",'Model Participation Data'!$C$9)</f>
        <v>Early Adopter of Medicaid Intregration (Model 1): Providers Participating in SIM</v>
      </c>
      <c r="E36" s="38" t="str">
        <f>IF(ISBLANK('Model Participation Data'!$D$9),"-",'Model Participation Data'!$D$9)</f>
        <v>Percentage</v>
      </c>
      <c r="F36" s="38" t="str">
        <f>IF(ISBLANK('Model Participation Data'!$E$9),"-",'Model Participation Data'!$E$9)</f>
        <v>Active</v>
      </c>
      <c r="G36" s="151" t="str">
        <f>IF(ISBLANK('Model Participation Data'!$F$9),"-",'Model Participation Data'!$F$9)</f>
        <v>-</v>
      </c>
      <c r="H36" s="38">
        <v>1</v>
      </c>
      <c r="I36" s="38">
        <v>4</v>
      </c>
      <c r="J36" s="38" t="str">
        <f t="shared" si="2"/>
        <v>14</v>
      </c>
      <c r="K36" s="38" t="str">
        <f>IF(ISBLANK('Model Participation Data'!$L$9),"-",'Model Participation Data'!$L$9)</f>
        <v>Quarterly</v>
      </c>
      <c r="L36" s="39">
        <f>IF(ISBLANK('Model Participation Data'!$M$9),"-",'Model Participation Data'!$M$9)</f>
        <v>1</v>
      </c>
      <c r="M36" s="43">
        <f>IF(ISNA(SUMIFS(INDEX('Model Participation Data'!$N$8:$DX$57,0,MATCH(CONCATENATE($J36,M$6),'Model Participation Data'!$N$6:$DX$6,0)),'Model Participation Data'!$B$8:$B$57,$C36,'Model Participation Data'!$C$8:$C$57,$D36)),"-",SUMIFS(INDEX('Model Participation Data'!$N$8:$DX$57,0,MATCH(CONCATENATE($J36,M$6),'Model Participation Data'!$N$6:$DX$6,0)),'Model Participation Data'!$B$8:$B$57,$C36,'Model Participation Data'!$C$8:$C$57,$D36))</f>
        <v>1286</v>
      </c>
      <c r="N36" s="43">
        <f>IF(ISNA(SUMIFS(INDEX('Model Participation Data'!$N$8:$DX$57,0,MATCH(CONCATENATE($J36,N$6),'Model Participation Data'!$N$6:$DX$6,0)),'Model Participation Data'!$B$8:$B$57,$C36,'Model Participation Data'!$C$8:$C$57,$D36)),"-",SUMIFS(INDEX('Model Participation Data'!$N$8:$DX$57,0,MATCH(CONCATENATE($J36,N$6),'Model Participation Data'!$N$6:$DX$6,0)),'Model Participation Data'!$B$8:$B$57,$C36,'Model Participation Data'!$C$8:$C$57,$D36))</f>
        <v>26177</v>
      </c>
      <c r="O36" s="154">
        <f>IF(ISNA(SUMIFS(INDEX('Model Participation Data'!$N$8:$DX$57,0,MATCH(CONCATENATE($J36,O$6),'Model Participation Data'!$N$6:$DX$6,0)),'Model Participation Data'!$B$8:$B$57,$C36,'Model Participation Data'!$C$8:$C$57,$D36)),"-",SUMIFS(INDEX('Model Participation Data'!$N$8:$DX$57,0,MATCH(CONCATENATE($J36,O$6),'Model Participation Data'!$N$6:$DX$6,0)),'Model Participation Data'!$B$8:$B$57,$C36,'Model Participation Data'!$C$8:$C$57,$D36))</f>
        <v>4.9127096305917412E-2</v>
      </c>
    </row>
    <row r="37" spans="2:15" x14ac:dyDescent="0.35">
      <c r="B37" s="37" t="s">
        <v>80</v>
      </c>
      <c r="C37" s="38" t="str">
        <f>IF(ISBLANK('Model Participation Data'!$B$9),"-",'Model Participation Data'!$B$9)</f>
        <v>Provider</v>
      </c>
      <c r="D37" s="38" t="str">
        <f>IF(ISBLANK('Model Participation Data'!$C$9),"-",'Model Participation Data'!$C$9)</f>
        <v>Early Adopter of Medicaid Intregration (Model 1): Providers Participating in SIM</v>
      </c>
      <c r="E37" s="38" t="str">
        <f>IF(ISBLANK('Model Participation Data'!$D$9),"-",'Model Participation Data'!$D$9)</f>
        <v>Percentage</v>
      </c>
      <c r="F37" s="38" t="str">
        <f>IF(ISBLANK('Model Participation Data'!$E$9),"-",'Model Participation Data'!$E$9)</f>
        <v>Active</v>
      </c>
      <c r="G37" s="151" t="str">
        <f>IF(ISBLANK('Model Participation Data'!$F$9),"-",'Model Participation Data'!$F$9)</f>
        <v>-</v>
      </c>
      <c r="H37" s="38">
        <v>1</v>
      </c>
      <c r="I37" s="38">
        <v>5</v>
      </c>
      <c r="J37" s="38" t="str">
        <f t="shared" si="2"/>
        <v>15</v>
      </c>
      <c r="K37" s="38" t="str">
        <f>IF(ISBLANK('Model Participation Data'!$L$9),"-",'Model Participation Data'!$L$9)</f>
        <v>Quarterly</v>
      </c>
      <c r="L37" s="39">
        <f>IF(ISBLANK('Model Participation Data'!$M$9),"-",'Model Participation Data'!$M$9)</f>
        <v>1</v>
      </c>
      <c r="M37" s="43">
        <f>IF(ISNA(SUMIFS(INDEX('Model Participation Data'!$N$8:$DX$57,0,MATCH(CONCATENATE($J37,M$6),'Model Participation Data'!$N$6:$DX$6,0)),'Model Participation Data'!$B$8:$B$57,$C37,'Model Participation Data'!$C$8:$C$57,$D37)),"-",SUMIFS(INDEX('Model Participation Data'!$N$8:$DX$57,0,MATCH(CONCATENATE($J37,M$6),'Model Participation Data'!$N$6:$DX$6,0)),'Model Participation Data'!$B$8:$B$57,$C37,'Model Participation Data'!$C$8:$C$57,$D37))</f>
        <v>1286</v>
      </c>
      <c r="N37" s="43">
        <f>IF(ISNA(SUMIFS(INDEX('Model Participation Data'!$N$8:$DX$57,0,MATCH(CONCATENATE($J37,N$6),'Model Participation Data'!$N$6:$DX$6,0)),'Model Participation Data'!$B$8:$B$57,$C37,'Model Participation Data'!$C$8:$C$57,$D37)),"-",SUMIFS(INDEX('Model Participation Data'!$N$8:$DX$57,0,MATCH(CONCATENATE($J37,N$6),'Model Participation Data'!$N$6:$DX$6,0)),'Model Participation Data'!$B$8:$B$57,$C37,'Model Participation Data'!$C$8:$C$57,$D37))</f>
        <v>26177</v>
      </c>
      <c r="O37" s="154">
        <f>IF(ISNA(SUMIFS(INDEX('Model Participation Data'!$N$8:$DX$57,0,MATCH(CONCATENATE($J37,O$6),'Model Participation Data'!$N$6:$DX$6,0)),'Model Participation Data'!$B$8:$B$57,$C37,'Model Participation Data'!$C$8:$C$57,$D37)),"-",SUMIFS(INDEX('Model Participation Data'!$N$8:$DX$57,0,MATCH(CONCATENATE($J37,O$6),'Model Participation Data'!$N$6:$DX$6,0)),'Model Participation Data'!$B$8:$B$57,$C37,'Model Participation Data'!$C$8:$C$57,$D37))</f>
        <v>4.9127096305917412E-2</v>
      </c>
    </row>
    <row r="38" spans="2:15" x14ac:dyDescent="0.35">
      <c r="B38" s="37" t="s">
        <v>80</v>
      </c>
      <c r="C38" s="38" t="str">
        <f>IF(ISBLANK('Model Participation Data'!$B$9),"-",'Model Participation Data'!$B$9)</f>
        <v>Provider</v>
      </c>
      <c r="D38" s="38" t="str">
        <f>IF(ISBLANK('Model Participation Data'!$C$9),"-",'Model Participation Data'!$C$9)</f>
        <v>Early Adopter of Medicaid Intregration (Model 1): Providers Participating in SIM</v>
      </c>
      <c r="E38" s="38" t="str">
        <f>IF(ISBLANK('Model Participation Data'!$D$9),"-",'Model Participation Data'!$D$9)</f>
        <v>Percentage</v>
      </c>
      <c r="F38" s="38" t="str">
        <f>IF(ISBLANK('Model Participation Data'!$E$9),"-",'Model Participation Data'!$E$9)</f>
        <v>Active</v>
      </c>
      <c r="G38" s="151" t="str">
        <f>IF(ISBLANK('Model Participation Data'!$F$9),"-",'Model Participation Data'!$F$9)</f>
        <v>-</v>
      </c>
      <c r="H38" s="38">
        <v>1</v>
      </c>
      <c r="I38" s="38" t="s">
        <v>65</v>
      </c>
      <c r="J38" s="38" t="str">
        <f t="shared" si="2"/>
        <v>1Goal</v>
      </c>
      <c r="K38" s="38" t="str">
        <f>IF(ISBLANK('Model Participation Data'!$L$9),"-",'Model Participation Data'!$L$9)</f>
        <v>Quarterly</v>
      </c>
      <c r="L38" s="39">
        <f>IF(ISBLANK('Model Participation Data'!$M$9),"-",'Model Participation Data'!$M$9)</f>
        <v>1</v>
      </c>
      <c r="M38" s="43" t="str">
        <f>IF(ISNA(SUMIFS(INDEX('Model Participation Data'!$N$8:$DX$57,0,MATCH(CONCATENATE($J38,M$6),'Model Participation Data'!$N$6:$DX$6,0)),'Model Participation Data'!$B$8:$B$57,$C38,'Model Participation Data'!$C$8:$C$57,$D38)),"-",SUMIFS(INDEX('Model Participation Data'!$N$8:$DX$57,0,MATCH(CONCATENATE($J38,M$6),'Model Participation Data'!$N$6:$DX$6,0)),'Model Participation Data'!$B$8:$B$57,$C38,'Model Participation Data'!$C$8:$C$57,$D38))</f>
        <v>-</v>
      </c>
      <c r="N38" s="43" t="str">
        <f>IF(ISNA(SUMIFS(INDEX('Model Participation Data'!$N$8:$DX$57,0,MATCH(CONCATENATE($J38,N$6),'Model Participation Data'!$N$6:$DX$6,0)),'Model Participation Data'!$B$8:$B$57,$C38,'Model Participation Data'!$C$8:$C$57,$D38)),"-",SUMIFS(INDEX('Model Participation Data'!$N$8:$DX$57,0,MATCH(CONCATENATE($J38,N$6),'Model Participation Data'!$N$6:$DX$6,0)),'Model Participation Data'!$B$8:$B$57,$C38,'Model Participation Data'!$C$8:$C$57,$D38))</f>
        <v>-</v>
      </c>
      <c r="O38" s="154">
        <f>IF(ISNA(SUMIFS(INDEX('Model Participation Data'!$N$8:$DX$57,0,MATCH(CONCATENATE($J38,O$6),'Model Participation Data'!$N$6:$DX$6,0)),'Model Participation Data'!$B$8:$B$57,$C38,'Model Participation Data'!$C$8:$C$57,$D38)),"-",SUMIFS(INDEX('Model Participation Data'!$N$8:$DX$57,0,MATCH(CONCATENATE($J38,O$6),'Model Participation Data'!$N$6:$DX$6,0)),'Model Participation Data'!$B$8:$B$57,$C38,'Model Participation Data'!$C$8:$C$57,$D38))</f>
        <v>0.1</v>
      </c>
    </row>
    <row r="39" spans="2:15" x14ac:dyDescent="0.35">
      <c r="B39" s="37" t="s">
        <v>80</v>
      </c>
      <c r="C39" s="38" t="str">
        <f>IF(ISBLANK('Model Participation Data'!$B$9),"-",'Model Participation Data'!$B$9)</f>
        <v>Provider</v>
      </c>
      <c r="D39" s="38" t="str">
        <f>IF(ISBLANK('Model Participation Data'!$C$9),"-",'Model Participation Data'!$C$9)</f>
        <v>Early Adopter of Medicaid Intregration (Model 1): Providers Participating in SIM</v>
      </c>
      <c r="E39" s="38" t="str">
        <f>IF(ISBLANK('Model Participation Data'!$D$9),"-",'Model Participation Data'!$D$9)</f>
        <v>Percentage</v>
      </c>
      <c r="F39" s="38" t="str">
        <f>IF(ISBLANK('Model Participation Data'!$E$9),"-",'Model Participation Data'!$E$9)</f>
        <v>Active</v>
      </c>
      <c r="G39" s="151" t="str">
        <f>IF(ISBLANK('Model Participation Data'!$F$9),"-",'Model Participation Data'!$F$9)</f>
        <v>-</v>
      </c>
      <c r="H39" s="38">
        <v>2</v>
      </c>
      <c r="I39" s="38">
        <v>1</v>
      </c>
      <c r="J39" s="38" t="str">
        <f t="shared" si="2"/>
        <v>21</v>
      </c>
      <c r="K39" s="38" t="str">
        <f>IF(ISBLANK('Model Participation Data'!$L$9),"-",'Model Participation Data'!$L$9)</f>
        <v>Quarterly</v>
      </c>
      <c r="L39" s="39">
        <f>IF(ISBLANK('Model Participation Data'!$M$9),"-",'Model Participation Data'!$M$9)</f>
        <v>1</v>
      </c>
      <c r="M39" s="43">
        <f>IF(ISNA(SUMIFS(INDEX('Model Participation Data'!$N$8:$DX$57,0,MATCH(CONCATENATE($J39,M$6),'Model Participation Data'!$N$6:$DX$6,0)),'Model Participation Data'!$B$8:$B$57,$C39,'Model Participation Data'!$C$8:$C$57,$D39)),"-",SUMIFS(INDEX('Model Participation Data'!$N$8:$DX$57,0,MATCH(CONCATENATE($J39,M$6),'Model Participation Data'!$N$6:$DX$6,0)),'Model Participation Data'!$B$8:$B$57,$C39,'Model Participation Data'!$C$8:$C$57,$D39))</f>
        <v>1260</v>
      </c>
      <c r="N39" s="43">
        <f>IF(ISNA(SUMIFS(INDEX('Model Participation Data'!$N$8:$DX$57,0,MATCH(CONCATENATE($J39,N$6),'Model Participation Data'!$N$6:$DX$6,0)),'Model Participation Data'!$B$8:$B$57,$C39,'Model Participation Data'!$C$8:$C$57,$D39)),"-",SUMIFS(INDEX('Model Participation Data'!$N$8:$DX$57,0,MATCH(CONCATENATE($J39,N$6),'Model Participation Data'!$N$6:$DX$6,0)),'Model Participation Data'!$B$8:$B$57,$C39,'Model Participation Data'!$C$8:$C$57,$D39))</f>
        <v>26067</v>
      </c>
      <c r="O39" s="154">
        <f>IF(ISNA(SUMIFS(INDEX('Model Participation Data'!$N$8:$DX$57,0,MATCH(CONCATENATE($J39,O$6),'Model Participation Data'!$N$6:$DX$6,0)),'Model Participation Data'!$B$8:$B$57,$C39,'Model Participation Data'!$C$8:$C$57,$D39)),"-",SUMIFS(INDEX('Model Participation Data'!$N$8:$DX$57,0,MATCH(CONCATENATE($J39,O$6),'Model Participation Data'!$N$6:$DX$6,0)),'Model Participation Data'!$B$8:$B$57,$C39,'Model Participation Data'!$C$8:$C$57,$D39))</f>
        <v>4.8336977788007829E-2</v>
      </c>
    </row>
    <row r="40" spans="2:15" x14ac:dyDescent="0.35">
      <c r="B40" s="37" t="s">
        <v>80</v>
      </c>
      <c r="C40" s="38" t="str">
        <f>IF(ISBLANK('Model Participation Data'!$B$9),"-",'Model Participation Data'!$B$9)</f>
        <v>Provider</v>
      </c>
      <c r="D40" s="38" t="str">
        <f>IF(ISBLANK('Model Participation Data'!$C$9),"-",'Model Participation Data'!$C$9)</f>
        <v>Early Adopter of Medicaid Intregration (Model 1): Providers Participating in SIM</v>
      </c>
      <c r="E40" s="38" t="str">
        <f>IF(ISBLANK('Model Participation Data'!$D$9),"-",'Model Participation Data'!$D$9)</f>
        <v>Percentage</v>
      </c>
      <c r="F40" s="38" t="str">
        <f>IF(ISBLANK('Model Participation Data'!$E$9),"-",'Model Participation Data'!$E$9)</f>
        <v>Active</v>
      </c>
      <c r="G40" s="151" t="str">
        <f>IF(ISBLANK('Model Participation Data'!$F$9),"-",'Model Participation Data'!$F$9)</f>
        <v>-</v>
      </c>
      <c r="H40" s="38">
        <v>2</v>
      </c>
      <c r="I40" s="38">
        <v>2</v>
      </c>
      <c r="J40" s="38" t="str">
        <f t="shared" si="2"/>
        <v>22</v>
      </c>
      <c r="K40" s="38" t="str">
        <f>IF(ISBLANK('Model Participation Data'!$L$9),"-",'Model Participation Data'!$L$9)</f>
        <v>Quarterly</v>
      </c>
      <c r="L40" s="39">
        <f>IF(ISBLANK('Model Participation Data'!$M$9),"-",'Model Participation Data'!$M$9)</f>
        <v>1</v>
      </c>
      <c r="M40" s="43">
        <f>IF(ISNA(SUMIFS(INDEX('Model Participation Data'!$N$8:$DX$57,0,MATCH(CONCATENATE($J40,M$6),'Model Participation Data'!$N$6:$DX$6,0)),'Model Participation Data'!$B$8:$B$57,$C40,'Model Participation Data'!$C$8:$C$57,$D40)),"-",SUMIFS(INDEX('Model Participation Data'!$N$8:$DX$57,0,MATCH(CONCATENATE($J40,M$6),'Model Participation Data'!$N$6:$DX$6,0)),'Model Participation Data'!$B$8:$B$57,$C40,'Model Participation Data'!$C$8:$C$57,$D40))</f>
        <v>1260</v>
      </c>
      <c r="N40" s="43">
        <f>IF(ISNA(SUMIFS(INDEX('Model Participation Data'!$N$8:$DX$57,0,MATCH(CONCATENATE($J40,N$6),'Model Participation Data'!$N$6:$DX$6,0)),'Model Participation Data'!$B$8:$B$57,$C40,'Model Participation Data'!$C$8:$C$57,$D40)),"-",SUMIFS(INDEX('Model Participation Data'!$N$8:$DX$57,0,MATCH(CONCATENATE($J40,N$6),'Model Participation Data'!$N$6:$DX$6,0)),'Model Participation Data'!$B$8:$B$57,$C40,'Model Participation Data'!$C$8:$C$57,$D40))</f>
        <v>26067</v>
      </c>
      <c r="O40" s="154">
        <f>IF(ISNA(SUMIFS(INDEX('Model Participation Data'!$N$8:$DX$57,0,MATCH(CONCATENATE($J40,O$6),'Model Participation Data'!$N$6:$DX$6,0)),'Model Participation Data'!$B$8:$B$57,$C40,'Model Participation Data'!$C$8:$C$57,$D40)),"-",SUMIFS(INDEX('Model Participation Data'!$N$8:$DX$57,0,MATCH(CONCATENATE($J40,O$6),'Model Participation Data'!$N$6:$DX$6,0)),'Model Participation Data'!$B$8:$B$57,$C40,'Model Participation Data'!$C$8:$C$57,$D40))</f>
        <v>4.8336977788007829E-2</v>
      </c>
    </row>
    <row r="41" spans="2:15" x14ac:dyDescent="0.35">
      <c r="B41" s="37" t="s">
        <v>80</v>
      </c>
      <c r="C41" s="38" t="str">
        <f>IF(ISBLANK('Model Participation Data'!$B$9),"-",'Model Participation Data'!$B$9)</f>
        <v>Provider</v>
      </c>
      <c r="D41" s="38" t="str">
        <f>IF(ISBLANK('Model Participation Data'!$C$9),"-",'Model Participation Data'!$C$9)</f>
        <v>Early Adopter of Medicaid Intregration (Model 1): Providers Participating in SIM</v>
      </c>
      <c r="E41" s="38" t="str">
        <f>IF(ISBLANK('Model Participation Data'!$D$9),"-",'Model Participation Data'!$D$9)</f>
        <v>Percentage</v>
      </c>
      <c r="F41" s="38" t="str">
        <f>IF(ISBLANK('Model Participation Data'!$E$9),"-",'Model Participation Data'!$E$9)</f>
        <v>Active</v>
      </c>
      <c r="G41" s="151" t="str">
        <f>IF(ISBLANK('Model Participation Data'!$F$9),"-",'Model Participation Data'!$F$9)</f>
        <v>-</v>
      </c>
      <c r="H41" s="38">
        <v>2</v>
      </c>
      <c r="I41" s="38">
        <v>3</v>
      </c>
      <c r="J41" s="38" t="str">
        <f t="shared" si="2"/>
        <v>23</v>
      </c>
      <c r="K41" s="38" t="str">
        <f>IF(ISBLANK('Model Participation Data'!$L$9),"-",'Model Participation Data'!$L$9)</f>
        <v>Quarterly</v>
      </c>
      <c r="L41" s="39">
        <f>IF(ISBLANK('Model Participation Data'!$M$9),"-",'Model Participation Data'!$M$9)</f>
        <v>1</v>
      </c>
      <c r="M41" s="43">
        <f>IF(ISNA(SUMIFS(INDEX('Model Participation Data'!$N$8:$DX$57,0,MATCH(CONCATENATE($J41,M$6),'Model Participation Data'!$N$6:$DX$6,0)),'Model Participation Data'!$B$8:$B$57,$C41,'Model Participation Data'!$C$8:$C$57,$D41)),"-",SUMIFS(INDEX('Model Participation Data'!$N$8:$DX$57,0,MATCH(CONCATENATE($J41,M$6),'Model Participation Data'!$N$6:$DX$6,0)),'Model Participation Data'!$B$8:$B$57,$C41,'Model Participation Data'!$C$8:$C$57,$D41))</f>
        <v>1260</v>
      </c>
      <c r="N41" s="43">
        <f>IF(ISNA(SUMIFS(INDEX('Model Participation Data'!$N$8:$DX$57,0,MATCH(CONCATENATE($J41,N$6),'Model Participation Data'!$N$6:$DX$6,0)),'Model Participation Data'!$B$8:$B$57,$C41,'Model Participation Data'!$C$8:$C$57,$D41)),"-",SUMIFS(INDEX('Model Participation Data'!$N$8:$DX$57,0,MATCH(CONCATENATE($J41,N$6),'Model Participation Data'!$N$6:$DX$6,0)),'Model Participation Data'!$B$8:$B$57,$C41,'Model Participation Data'!$C$8:$C$57,$D41))</f>
        <v>26067</v>
      </c>
      <c r="O41" s="154">
        <f>IF(ISNA(SUMIFS(INDEX('Model Participation Data'!$N$8:$DX$57,0,MATCH(CONCATENATE($J41,O$6),'Model Participation Data'!$N$6:$DX$6,0)),'Model Participation Data'!$B$8:$B$57,$C41,'Model Participation Data'!$C$8:$C$57,$D41)),"-",SUMIFS(INDEX('Model Participation Data'!$N$8:$DX$57,0,MATCH(CONCATENATE($J41,O$6),'Model Participation Data'!$N$6:$DX$6,0)),'Model Participation Data'!$B$8:$B$57,$C41,'Model Participation Data'!$C$8:$C$57,$D41))</f>
        <v>4.8336977788007829E-2</v>
      </c>
    </row>
    <row r="42" spans="2:15" x14ac:dyDescent="0.35">
      <c r="B42" s="37" t="s">
        <v>80</v>
      </c>
      <c r="C42" s="38" t="str">
        <f>IF(ISBLANK('Model Participation Data'!$B$9),"-",'Model Participation Data'!$B$9)</f>
        <v>Provider</v>
      </c>
      <c r="D42" s="38" t="str">
        <f>IF(ISBLANK('Model Participation Data'!$C$9),"-",'Model Participation Data'!$C$9)</f>
        <v>Early Adopter of Medicaid Intregration (Model 1): Providers Participating in SIM</v>
      </c>
      <c r="E42" s="38" t="str">
        <f>IF(ISBLANK('Model Participation Data'!$D$9),"-",'Model Participation Data'!$D$9)</f>
        <v>Percentage</v>
      </c>
      <c r="F42" s="38" t="str">
        <f>IF(ISBLANK('Model Participation Data'!$E$9),"-",'Model Participation Data'!$E$9)</f>
        <v>Active</v>
      </c>
      <c r="G42" s="151" t="str">
        <f>IF(ISBLANK('Model Participation Data'!$F$9),"-",'Model Participation Data'!$F$9)</f>
        <v>-</v>
      </c>
      <c r="H42" s="38">
        <v>2</v>
      </c>
      <c r="I42" s="38">
        <v>4</v>
      </c>
      <c r="J42" s="38" t="str">
        <f t="shared" si="2"/>
        <v>24</v>
      </c>
      <c r="K42" s="38" t="str">
        <f>IF(ISBLANK('Model Participation Data'!$L$9),"-",'Model Participation Data'!$L$9)</f>
        <v>Quarterly</v>
      </c>
      <c r="L42" s="39">
        <f>IF(ISBLANK('Model Participation Data'!$M$9),"-",'Model Participation Data'!$M$9)</f>
        <v>1</v>
      </c>
      <c r="M42" s="43">
        <f>IF(ISNA(SUMIFS(INDEX('Model Participation Data'!$N$8:$DX$57,0,MATCH(CONCATENATE($J42,M$6),'Model Participation Data'!$N$6:$DX$6,0)),'Model Participation Data'!$B$8:$B$57,$C42,'Model Participation Data'!$C$8:$C$57,$D42)),"-",SUMIFS(INDEX('Model Participation Data'!$N$8:$DX$57,0,MATCH(CONCATENATE($J42,M$6),'Model Participation Data'!$N$6:$DX$6,0)),'Model Participation Data'!$B$8:$B$57,$C42,'Model Participation Data'!$C$8:$C$57,$D42))</f>
        <v>0</v>
      </c>
      <c r="N42" s="43">
        <f>IF(ISNA(SUMIFS(INDEX('Model Participation Data'!$N$8:$DX$57,0,MATCH(CONCATENATE($J42,N$6),'Model Participation Data'!$N$6:$DX$6,0)),'Model Participation Data'!$B$8:$B$57,$C42,'Model Participation Data'!$C$8:$C$57,$D42)),"-",SUMIFS(INDEX('Model Participation Data'!$N$8:$DX$57,0,MATCH(CONCATENATE($J42,N$6),'Model Participation Data'!$N$6:$DX$6,0)),'Model Participation Data'!$B$8:$B$57,$C42,'Model Participation Data'!$C$8:$C$57,$D42))</f>
        <v>0</v>
      </c>
      <c r="O42" s="154">
        <f>IF(ISNA(SUMIFS(INDEX('Model Participation Data'!$N$8:$DX$57,0,MATCH(CONCATENATE($J42,O$6),'Model Participation Data'!$N$6:$DX$6,0)),'Model Participation Data'!$B$8:$B$57,$C42,'Model Participation Data'!$C$8:$C$57,$D42)),"-",SUMIFS(INDEX('Model Participation Data'!$N$8:$DX$57,0,MATCH(CONCATENATE($J42,O$6),'Model Participation Data'!$N$6:$DX$6,0)),'Model Participation Data'!$B$8:$B$57,$C42,'Model Participation Data'!$C$8:$C$57,$D42))</f>
        <v>0</v>
      </c>
    </row>
    <row r="43" spans="2:15" x14ac:dyDescent="0.35">
      <c r="B43" s="37" t="s">
        <v>80</v>
      </c>
      <c r="C43" s="38" t="str">
        <f>IF(ISBLANK('Model Participation Data'!$B$9),"-",'Model Participation Data'!$B$9)</f>
        <v>Provider</v>
      </c>
      <c r="D43" s="38" t="str">
        <f>IF(ISBLANK('Model Participation Data'!$C$9),"-",'Model Participation Data'!$C$9)</f>
        <v>Early Adopter of Medicaid Intregration (Model 1): Providers Participating in SIM</v>
      </c>
      <c r="E43" s="38" t="str">
        <f>IF(ISBLANK('Model Participation Data'!$D$9),"-",'Model Participation Data'!$D$9)</f>
        <v>Percentage</v>
      </c>
      <c r="F43" s="38" t="str">
        <f>IF(ISBLANK('Model Participation Data'!$E$9),"-",'Model Participation Data'!$E$9)</f>
        <v>Active</v>
      </c>
      <c r="G43" s="151" t="str">
        <f>IF(ISBLANK('Model Participation Data'!$F$9),"-",'Model Participation Data'!$F$9)</f>
        <v>-</v>
      </c>
      <c r="H43" s="38">
        <v>2</v>
      </c>
      <c r="I43" s="38">
        <v>5</v>
      </c>
      <c r="J43" s="38" t="str">
        <f t="shared" si="2"/>
        <v>25</v>
      </c>
      <c r="K43" s="38" t="str">
        <f>IF(ISBLANK('Model Participation Data'!$L$9),"-",'Model Participation Data'!$L$9)</f>
        <v>Quarterly</v>
      </c>
      <c r="L43" s="39">
        <f>IF(ISBLANK('Model Participation Data'!$M$9),"-",'Model Participation Data'!$M$9)</f>
        <v>1</v>
      </c>
      <c r="M43" s="43">
        <f>IF(ISNA(SUMIFS(INDEX('Model Participation Data'!$N$8:$DX$57,0,MATCH(CONCATENATE($J43,M$6),'Model Participation Data'!$N$6:$DX$6,0)),'Model Participation Data'!$B$8:$B$57,$C43,'Model Participation Data'!$C$8:$C$57,$D43)),"-",SUMIFS(INDEX('Model Participation Data'!$N$8:$DX$57,0,MATCH(CONCATENATE($J43,M$6),'Model Participation Data'!$N$6:$DX$6,0)),'Model Participation Data'!$B$8:$B$57,$C43,'Model Participation Data'!$C$8:$C$57,$D43))</f>
        <v>0</v>
      </c>
      <c r="N43" s="43">
        <f>IF(ISNA(SUMIFS(INDEX('Model Participation Data'!$N$8:$DX$57,0,MATCH(CONCATENATE($J43,N$6),'Model Participation Data'!$N$6:$DX$6,0)),'Model Participation Data'!$B$8:$B$57,$C43,'Model Participation Data'!$C$8:$C$57,$D43)),"-",SUMIFS(INDEX('Model Participation Data'!$N$8:$DX$57,0,MATCH(CONCATENATE($J43,N$6),'Model Participation Data'!$N$6:$DX$6,0)),'Model Participation Data'!$B$8:$B$57,$C43,'Model Participation Data'!$C$8:$C$57,$D43))</f>
        <v>0</v>
      </c>
      <c r="O43" s="154">
        <f>IF(ISNA(SUMIFS(INDEX('Model Participation Data'!$N$8:$DX$57,0,MATCH(CONCATENATE($J43,O$6),'Model Participation Data'!$N$6:$DX$6,0)),'Model Participation Data'!$B$8:$B$57,$C43,'Model Participation Data'!$C$8:$C$57,$D43)),"-",SUMIFS(INDEX('Model Participation Data'!$N$8:$DX$57,0,MATCH(CONCATENATE($J43,O$6),'Model Participation Data'!$N$6:$DX$6,0)),'Model Participation Data'!$B$8:$B$57,$C43,'Model Participation Data'!$C$8:$C$57,$D43))</f>
        <v>0</v>
      </c>
    </row>
    <row r="44" spans="2:15" x14ac:dyDescent="0.35">
      <c r="B44" s="37" t="s">
        <v>80</v>
      </c>
      <c r="C44" s="38" t="str">
        <f>IF(ISBLANK('Model Participation Data'!$B$9),"-",'Model Participation Data'!$B$9)</f>
        <v>Provider</v>
      </c>
      <c r="D44" s="38" t="str">
        <f>IF(ISBLANK('Model Participation Data'!$C$9),"-",'Model Participation Data'!$C$9)</f>
        <v>Early Adopter of Medicaid Intregration (Model 1): Providers Participating in SIM</v>
      </c>
      <c r="E44" s="38" t="str">
        <f>IF(ISBLANK('Model Participation Data'!$D$9),"-",'Model Participation Data'!$D$9)</f>
        <v>Percentage</v>
      </c>
      <c r="F44" s="38" t="str">
        <f>IF(ISBLANK('Model Participation Data'!$E$9),"-",'Model Participation Data'!$E$9)</f>
        <v>Active</v>
      </c>
      <c r="G44" s="151" t="str">
        <f>IF(ISBLANK('Model Participation Data'!$F$9),"-",'Model Participation Data'!$F$9)</f>
        <v>-</v>
      </c>
      <c r="H44" s="38">
        <v>2</v>
      </c>
      <c r="I44" s="38" t="s">
        <v>65</v>
      </c>
      <c r="J44" s="38" t="str">
        <f t="shared" si="2"/>
        <v>2Goal</v>
      </c>
      <c r="K44" s="38" t="str">
        <f>IF(ISBLANK('Model Participation Data'!$L$9),"-",'Model Participation Data'!$L$9)</f>
        <v>Quarterly</v>
      </c>
      <c r="L44" s="39">
        <f>IF(ISBLANK('Model Participation Data'!$M$9),"-",'Model Participation Data'!$M$9)</f>
        <v>1</v>
      </c>
      <c r="M44" s="43" t="str">
        <f>IF(ISNA(SUMIFS(INDEX('Model Participation Data'!$N$8:$DX$57,0,MATCH(CONCATENATE($J44,M$6),'Model Participation Data'!$N$6:$DX$6,0)),'Model Participation Data'!$B$8:$B$57,$C44,'Model Participation Data'!$C$8:$C$57,$D44)),"-",SUMIFS(INDEX('Model Participation Data'!$N$8:$DX$57,0,MATCH(CONCATENATE($J44,M$6),'Model Participation Data'!$N$6:$DX$6,0)),'Model Participation Data'!$B$8:$B$57,$C44,'Model Participation Data'!$C$8:$C$57,$D44))</f>
        <v>-</v>
      </c>
      <c r="N44" s="43" t="str">
        <f>IF(ISNA(SUMIFS(INDEX('Model Participation Data'!$N$8:$DX$57,0,MATCH(CONCATENATE($J44,N$6),'Model Participation Data'!$N$6:$DX$6,0)),'Model Participation Data'!$B$8:$B$57,$C44,'Model Participation Data'!$C$8:$C$57,$D44)),"-",SUMIFS(INDEX('Model Participation Data'!$N$8:$DX$57,0,MATCH(CONCATENATE($J44,N$6),'Model Participation Data'!$N$6:$DX$6,0)),'Model Participation Data'!$B$8:$B$57,$C44,'Model Participation Data'!$C$8:$C$57,$D44))</f>
        <v>-</v>
      </c>
      <c r="O44" s="154">
        <f>IF(ISNA(SUMIFS(INDEX('Model Participation Data'!$N$8:$DX$57,0,MATCH(CONCATENATE($J44,O$6),'Model Participation Data'!$N$6:$DX$6,0)),'Model Participation Data'!$B$8:$B$57,$C44,'Model Participation Data'!$C$8:$C$57,$D44)),"-",SUMIFS(INDEX('Model Participation Data'!$N$8:$DX$57,0,MATCH(CONCATENATE($J44,O$6),'Model Participation Data'!$N$6:$DX$6,0)),'Model Participation Data'!$B$8:$B$57,$C44,'Model Participation Data'!$C$8:$C$57,$D44))</f>
        <v>0</v>
      </c>
    </row>
    <row r="45" spans="2:15" x14ac:dyDescent="0.35">
      <c r="B45" s="37" t="s">
        <v>80</v>
      </c>
      <c r="C45" s="38" t="str">
        <f>IF(ISBLANK('Model Participation Data'!$B$9),"-",'Model Participation Data'!$B$9)</f>
        <v>Provider</v>
      </c>
      <c r="D45" s="38" t="str">
        <f>IF(ISBLANK('Model Participation Data'!$C$9),"-",'Model Participation Data'!$C$9)</f>
        <v>Early Adopter of Medicaid Intregration (Model 1): Providers Participating in SIM</v>
      </c>
      <c r="E45" s="38" t="str">
        <f>IF(ISBLANK('Model Participation Data'!$D$9),"-",'Model Participation Data'!$D$9)</f>
        <v>Percentage</v>
      </c>
      <c r="F45" s="38" t="str">
        <f>IF(ISBLANK('Model Participation Data'!$E$9),"-",'Model Participation Data'!$E$9)</f>
        <v>Active</v>
      </c>
      <c r="G45" s="151" t="str">
        <f>IF(ISBLANK('Model Participation Data'!$F$9),"-",'Model Participation Data'!$F$9)</f>
        <v>-</v>
      </c>
      <c r="H45" s="38">
        <v>3</v>
      </c>
      <c r="I45" s="38">
        <v>1</v>
      </c>
      <c r="J45" s="38" t="str">
        <f t="shared" si="2"/>
        <v>31</v>
      </c>
      <c r="K45" s="38" t="str">
        <f>IF(ISBLANK('Model Participation Data'!$L$9),"-",'Model Participation Data'!$L$9)</f>
        <v>Quarterly</v>
      </c>
      <c r="L45" s="39">
        <f>IF(ISBLANK('Model Participation Data'!$M$9),"-",'Model Participation Data'!$M$9)</f>
        <v>1</v>
      </c>
      <c r="M45" s="43">
        <f>IF(ISNA(SUMIFS(INDEX('Model Participation Data'!$N$8:$DX$57,0,MATCH(CONCATENATE($J45,M$6),'Model Participation Data'!$N$6:$DX$6,0)),'Model Participation Data'!$B$8:$B$57,$C45,'Model Participation Data'!$C$8:$C$57,$D45)),"-",SUMIFS(INDEX('Model Participation Data'!$N$8:$DX$57,0,MATCH(CONCATENATE($J45,M$6),'Model Participation Data'!$N$6:$DX$6,0)),'Model Participation Data'!$B$8:$B$57,$C45,'Model Participation Data'!$C$8:$C$57,$D45))</f>
        <v>0</v>
      </c>
      <c r="N45" s="43">
        <f>IF(ISNA(SUMIFS(INDEX('Model Participation Data'!$N$8:$DX$57,0,MATCH(CONCATENATE($J45,N$6),'Model Participation Data'!$N$6:$DX$6,0)),'Model Participation Data'!$B$8:$B$57,$C45,'Model Participation Data'!$C$8:$C$57,$D45)),"-",SUMIFS(INDEX('Model Participation Data'!$N$8:$DX$57,0,MATCH(CONCATENATE($J45,N$6),'Model Participation Data'!$N$6:$DX$6,0)),'Model Participation Data'!$B$8:$B$57,$C45,'Model Participation Data'!$C$8:$C$57,$D45))</f>
        <v>0</v>
      </c>
      <c r="O45" s="154">
        <f>IF(ISNA(SUMIFS(INDEX('Model Participation Data'!$N$8:$DX$57,0,MATCH(CONCATENATE($J45,O$6),'Model Participation Data'!$N$6:$DX$6,0)),'Model Participation Data'!$B$8:$B$57,$C45,'Model Participation Data'!$C$8:$C$57,$D45)),"-",SUMIFS(INDEX('Model Participation Data'!$N$8:$DX$57,0,MATCH(CONCATENATE($J45,O$6),'Model Participation Data'!$N$6:$DX$6,0)),'Model Participation Data'!$B$8:$B$57,$C45,'Model Participation Data'!$C$8:$C$57,$D45))</f>
        <v>0</v>
      </c>
    </row>
    <row r="46" spans="2:15" x14ac:dyDescent="0.35">
      <c r="B46" s="37" t="s">
        <v>80</v>
      </c>
      <c r="C46" s="38" t="str">
        <f>IF(ISBLANK('Model Participation Data'!$B$9),"-",'Model Participation Data'!$B$9)</f>
        <v>Provider</v>
      </c>
      <c r="D46" s="38" t="str">
        <f>IF(ISBLANK('Model Participation Data'!$C$9),"-",'Model Participation Data'!$C$9)</f>
        <v>Early Adopter of Medicaid Intregration (Model 1): Providers Participating in SIM</v>
      </c>
      <c r="E46" s="38" t="str">
        <f>IF(ISBLANK('Model Participation Data'!$D$9),"-",'Model Participation Data'!$D$9)</f>
        <v>Percentage</v>
      </c>
      <c r="F46" s="38" t="str">
        <f>IF(ISBLANK('Model Participation Data'!$E$9),"-",'Model Participation Data'!$E$9)</f>
        <v>Active</v>
      </c>
      <c r="G46" s="151" t="str">
        <f>IF(ISBLANK('Model Participation Data'!$F$9),"-",'Model Participation Data'!$F$9)</f>
        <v>-</v>
      </c>
      <c r="H46" s="38">
        <v>3</v>
      </c>
      <c r="I46" s="38">
        <v>2</v>
      </c>
      <c r="J46" s="38" t="str">
        <f t="shared" si="2"/>
        <v>32</v>
      </c>
      <c r="K46" s="38" t="str">
        <f>IF(ISBLANK('Model Participation Data'!$L$9),"-",'Model Participation Data'!$L$9)</f>
        <v>Quarterly</v>
      </c>
      <c r="L46" s="39">
        <f>IF(ISBLANK('Model Participation Data'!$M$9),"-",'Model Participation Data'!$M$9)</f>
        <v>1</v>
      </c>
      <c r="M46" s="43">
        <f>IF(ISNA(SUMIFS(INDEX('Model Participation Data'!$N$8:$DX$57,0,MATCH(CONCATENATE($J46,M$6),'Model Participation Data'!$N$6:$DX$6,0)),'Model Participation Data'!$B$8:$B$57,$C46,'Model Participation Data'!$C$8:$C$57,$D46)),"-",SUMIFS(INDEX('Model Participation Data'!$N$8:$DX$57,0,MATCH(CONCATENATE($J46,M$6),'Model Participation Data'!$N$6:$DX$6,0)),'Model Participation Data'!$B$8:$B$57,$C46,'Model Participation Data'!$C$8:$C$57,$D46))</f>
        <v>0</v>
      </c>
      <c r="N46" s="43">
        <f>IF(ISNA(SUMIFS(INDEX('Model Participation Data'!$N$8:$DX$57,0,MATCH(CONCATENATE($J46,N$6),'Model Participation Data'!$N$6:$DX$6,0)),'Model Participation Data'!$B$8:$B$57,$C46,'Model Participation Data'!$C$8:$C$57,$D46)),"-",SUMIFS(INDEX('Model Participation Data'!$N$8:$DX$57,0,MATCH(CONCATENATE($J46,N$6),'Model Participation Data'!$N$6:$DX$6,0)),'Model Participation Data'!$B$8:$B$57,$C46,'Model Participation Data'!$C$8:$C$57,$D46))</f>
        <v>0</v>
      </c>
      <c r="O46" s="154">
        <f>IF(ISNA(SUMIFS(INDEX('Model Participation Data'!$N$8:$DX$57,0,MATCH(CONCATENATE($J46,O$6),'Model Participation Data'!$N$6:$DX$6,0)),'Model Participation Data'!$B$8:$B$57,$C46,'Model Participation Data'!$C$8:$C$57,$D46)),"-",SUMIFS(INDEX('Model Participation Data'!$N$8:$DX$57,0,MATCH(CONCATENATE($J46,O$6),'Model Participation Data'!$N$6:$DX$6,0)),'Model Participation Data'!$B$8:$B$57,$C46,'Model Participation Data'!$C$8:$C$57,$D46))</f>
        <v>0</v>
      </c>
    </row>
    <row r="47" spans="2:15" x14ac:dyDescent="0.35">
      <c r="B47" s="37" t="s">
        <v>80</v>
      </c>
      <c r="C47" s="38" t="str">
        <f>IF(ISBLANK('Model Participation Data'!$B$9),"-",'Model Participation Data'!$B$9)</f>
        <v>Provider</v>
      </c>
      <c r="D47" s="38" t="str">
        <f>IF(ISBLANK('Model Participation Data'!$C$9),"-",'Model Participation Data'!$C$9)</f>
        <v>Early Adopter of Medicaid Intregration (Model 1): Providers Participating in SIM</v>
      </c>
      <c r="E47" s="38" t="str">
        <f>IF(ISBLANK('Model Participation Data'!$D$9),"-",'Model Participation Data'!$D$9)</f>
        <v>Percentage</v>
      </c>
      <c r="F47" s="38" t="str">
        <f>IF(ISBLANK('Model Participation Data'!$E$9),"-",'Model Participation Data'!$E$9)</f>
        <v>Active</v>
      </c>
      <c r="G47" s="151" t="str">
        <f>IF(ISBLANK('Model Participation Data'!$F$9),"-",'Model Participation Data'!$F$9)</f>
        <v>-</v>
      </c>
      <c r="H47" s="38">
        <v>3</v>
      </c>
      <c r="I47" s="38">
        <v>3</v>
      </c>
      <c r="J47" s="38" t="str">
        <f t="shared" si="2"/>
        <v>33</v>
      </c>
      <c r="K47" s="38" t="str">
        <f>IF(ISBLANK('Model Participation Data'!$L$9),"-",'Model Participation Data'!$L$9)</f>
        <v>Quarterly</v>
      </c>
      <c r="L47" s="39">
        <f>IF(ISBLANK('Model Participation Data'!$M$9),"-",'Model Participation Data'!$M$9)</f>
        <v>1</v>
      </c>
      <c r="M47" s="43">
        <f>IF(ISNA(SUMIFS(INDEX('Model Participation Data'!$N$8:$DX$57,0,MATCH(CONCATENATE($J47,M$6),'Model Participation Data'!$N$6:$DX$6,0)),'Model Participation Data'!$B$8:$B$57,$C47,'Model Participation Data'!$C$8:$C$57,$D47)),"-",SUMIFS(INDEX('Model Participation Data'!$N$8:$DX$57,0,MATCH(CONCATENATE($J47,M$6),'Model Participation Data'!$N$6:$DX$6,0)),'Model Participation Data'!$B$8:$B$57,$C47,'Model Participation Data'!$C$8:$C$57,$D47))</f>
        <v>0</v>
      </c>
      <c r="N47" s="43">
        <f>IF(ISNA(SUMIFS(INDEX('Model Participation Data'!$N$8:$DX$57,0,MATCH(CONCATENATE($J47,N$6),'Model Participation Data'!$N$6:$DX$6,0)),'Model Participation Data'!$B$8:$B$57,$C47,'Model Participation Data'!$C$8:$C$57,$D47)),"-",SUMIFS(INDEX('Model Participation Data'!$N$8:$DX$57,0,MATCH(CONCATENATE($J47,N$6),'Model Participation Data'!$N$6:$DX$6,0)),'Model Participation Data'!$B$8:$B$57,$C47,'Model Participation Data'!$C$8:$C$57,$D47))</f>
        <v>0</v>
      </c>
      <c r="O47" s="154">
        <f>IF(ISNA(SUMIFS(INDEX('Model Participation Data'!$N$8:$DX$57,0,MATCH(CONCATENATE($J47,O$6),'Model Participation Data'!$N$6:$DX$6,0)),'Model Participation Data'!$B$8:$B$57,$C47,'Model Participation Data'!$C$8:$C$57,$D47)),"-",SUMIFS(INDEX('Model Participation Data'!$N$8:$DX$57,0,MATCH(CONCATENATE($J47,O$6),'Model Participation Data'!$N$6:$DX$6,0)),'Model Participation Data'!$B$8:$B$57,$C47,'Model Participation Data'!$C$8:$C$57,$D47))</f>
        <v>0</v>
      </c>
    </row>
    <row r="48" spans="2:15" x14ac:dyDescent="0.35">
      <c r="B48" s="37" t="s">
        <v>80</v>
      </c>
      <c r="C48" s="38" t="str">
        <f>IF(ISBLANK('Model Participation Data'!$B$9),"-",'Model Participation Data'!$B$9)</f>
        <v>Provider</v>
      </c>
      <c r="D48" s="38" t="str">
        <f>IF(ISBLANK('Model Participation Data'!$C$9),"-",'Model Participation Data'!$C$9)</f>
        <v>Early Adopter of Medicaid Intregration (Model 1): Providers Participating in SIM</v>
      </c>
      <c r="E48" s="38" t="str">
        <f>IF(ISBLANK('Model Participation Data'!$D$9),"-",'Model Participation Data'!$D$9)</f>
        <v>Percentage</v>
      </c>
      <c r="F48" s="38" t="str">
        <f>IF(ISBLANK('Model Participation Data'!$E$9),"-",'Model Participation Data'!$E$9)</f>
        <v>Active</v>
      </c>
      <c r="G48" s="151" t="str">
        <f>IF(ISBLANK('Model Participation Data'!$F$9),"-",'Model Participation Data'!$F$9)</f>
        <v>-</v>
      </c>
      <c r="H48" s="38">
        <v>3</v>
      </c>
      <c r="I48" s="38">
        <v>4</v>
      </c>
      <c r="J48" s="38" t="str">
        <f>CONCATENATE(H48,I48)</f>
        <v>34</v>
      </c>
      <c r="K48" s="38" t="str">
        <f>IF(ISBLANK('Model Participation Data'!$L$9),"-",'Model Participation Data'!$L$9)</f>
        <v>Quarterly</v>
      </c>
      <c r="L48" s="39">
        <f>IF(ISBLANK('Model Participation Data'!$M$9),"-",'Model Participation Data'!$M$9)</f>
        <v>1</v>
      </c>
      <c r="M48" s="43">
        <f>IF(ISNA(SUMIFS(INDEX('Model Participation Data'!$N$8:$DX$57,0,MATCH(CONCATENATE($J48,M$6),'Model Participation Data'!$N$6:$DX$6,0)),'Model Participation Data'!$B$8:$B$57,$C48,'Model Participation Data'!$C$8:$C$57,$D48)),"-",SUMIFS(INDEX('Model Participation Data'!$N$8:$DX$57,0,MATCH(CONCATENATE($J48,M$6),'Model Participation Data'!$N$6:$DX$6,0)),'Model Participation Data'!$B$8:$B$57,$C48,'Model Participation Data'!$C$8:$C$57,$D48))</f>
        <v>0</v>
      </c>
      <c r="N48" s="43">
        <f>IF(ISNA(SUMIFS(INDEX('Model Participation Data'!$N$8:$DX$57,0,MATCH(CONCATENATE($J48,N$6),'Model Participation Data'!$N$6:$DX$6,0)),'Model Participation Data'!$B$8:$B$57,$C48,'Model Participation Data'!$C$8:$C$57,$D48)),"-",SUMIFS(INDEX('Model Participation Data'!$N$8:$DX$57,0,MATCH(CONCATENATE($J48,N$6),'Model Participation Data'!$N$6:$DX$6,0)),'Model Participation Data'!$B$8:$B$57,$C48,'Model Participation Data'!$C$8:$C$57,$D48))</f>
        <v>0</v>
      </c>
      <c r="O48" s="154">
        <f>IF(ISNA(SUMIFS(INDEX('Model Participation Data'!$N$8:$DX$57,0,MATCH(CONCATENATE($J48,O$6),'Model Participation Data'!$N$6:$DX$6,0)),'Model Participation Data'!$B$8:$B$57,$C48,'Model Participation Data'!$C$8:$C$57,$D48)),"-",SUMIFS(INDEX('Model Participation Data'!$N$8:$DX$57,0,MATCH(CONCATENATE($J48,O$6),'Model Participation Data'!$N$6:$DX$6,0)),'Model Participation Data'!$B$8:$B$57,$C48,'Model Participation Data'!$C$8:$C$57,$D48))</f>
        <v>0</v>
      </c>
    </row>
    <row r="49" spans="2:15" x14ac:dyDescent="0.35">
      <c r="B49" s="37" t="s">
        <v>80</v>
      </c>
      <c r="C49" s="38" t="str">
        <f>IF(ISBLANK('Model Participation Data'!$B$9),"-",'Model Participation Data'!$B$9)</f>
        <v>Provider</v>
      </c>
      <c r="D49" s="38" t="str">
        <f>IF(ISBLANK('Model Participation Data'!$C$9),"-",'Model Participation Data'!$C$9)</f>
        <v>Early Adopter of Medicaid Intregration (Model 1): Providers Participating in SIM</v>
      </c>
      <c r="E49" s="38" t="str">
        <f>IF(ISBLANK('Model Participation Data'!$D$9),"-",'Model Participation Data'!$D$9)</f>
        <v>Percentage</v>
      </c>
      <c r="F49" s="38" t="str">
        <f>IF(ISBLANK('Model Participation Data'!$E$9),"-",'Model Participation Data'!$E$9)</f>
        <v>Active</v>
      </c>
      <c r="G49" s="151" t="str">
        <f>IF(ISBLANK('Model Participation Data'!$F$9),"-",'Model Participation Data'!$F$9)</f>
        <v>-</v>
      </c>
      <c r="H49" s="38">
        <v>3</v>
      </c>
      <c r="I49" s="38">
        <v>5</v>
      </c>
      <c r="J49" s="38" t="str">
        <f t="shared" si="2"/>
        <v>35</v>
      </c>
      <c r="K49" s="38" t="str">
        <f>IF(ISBLANK('Model Participation Data'!$L$9),"-",'Model Participation Data'!$L$9)</f>
        <v>Quarterly</v>
      </c>
      <c r="L49" s="39">
        <f>IF(ISBLANK('Model Participation Data'!$M$9),"-",'Model Participation Data'!$M$9)</f>
        <v>1</v>
      </c>
      <c r="M49" s="43">
        <f>IF(ISNA(SUMIFS(INDEX('Model Participation Data'!$N$8:$DX$57,0,MATCH(CONCATENATE($J49,M$6),'Model Participation Data'!$N$6:$DX$6,0)),'Model Participation Data'!$B$8:$B$57,$C49,'Model Participation Data'!$C$8:$C$57,$D49)),"-",SUMIFS(INDEX('Model Participation Data'!$N$8:$DX$57,0,MATCH(CONCATENATE($J49,M$6),'Model Participation Data'!$N$6:$DX$6,0)),'Model Participation Data'!$B$8:$B$57,$C49,'Model Participation Data'!$C$8:$C$57,$D49))</f>
        <v>0</v>
      </c>
      <c r="N49" s="43">
        <f>IF(ISNA(SUMIFS(INDEX('Model Participation Data'!$N$8:$DX$57,0,MATCH(CONCATENATE($J49,N$6),'Model Participation Data'!$N$6:$DX$6,0)),'Model Participation Data'!$B$8:$B$57,$C49,'Model Participation Data'!$C$8:$C$57,$D49)),"-",SUMIFS(INDEX('Model Participation Data'!$N$8:$DX$57,0,MATCH(CONCATENATE($J49,N$6),'Model Participation Data'!$N$6:$DX$6,0)),'Model Participation Data'!$B$8:$B$57,$C49,'Model Participation Data'!$C$8:$C$57,$D49))</f>
        <v>0</v>
      </c>
      <c r="O49" s="154">
        <f>IF(ISNA(SUMIFS(INDEX('Model Participation Data'!$N$8:$DX$57,0,MATCH(CONCATENATE($J49,O$6),'Model Participation Data'!$N$6:$DX$6,0)),'Model Participation Data'!$B$8:$B$57,$C49,'Model Participation Data'!$C$8:$C$57,$D49)),"-",SUMIFS(INDEX('Model Participation Data'!$N$8:$DX$57,0,MATCH(CONCATENATE($J49,O$6),'Model Participation Data'!$N$6:$DX$6,0)),'Model Participation Data'!$B$8:$B$57,$C49,'Model Participation Data'!$C$8:$C$57,$D49))</f>
        <v>0</v>
      </c>
    </row>
    <row r="50" spans="2:15" x14ac:dyDescent="0.35">
      <c r="B50" s="37" t="s">
        <v>80</v>
      </c>
      <c r="C50" s="38" t="str">
        <f>IF(ISBLANK('Model Participation Data'!$B$9),"-",'Model Participation Data'!$B$9)</f>
        <v>Provider</v>
      </c>
      <c r="D50" s="38" t="str">
        <f>IF(ISBLANK('Model Participation Data'!$C$9),"-",'Model Participation Data'!$C$9)</f>
        <v>Early Adopter of Medicaid Intregration (Model 1): Providers Participating in SIM</v>
      </c>
      <c r="E50" s="38" t="str">
        <f>IF(ISBLANK('Model Participation Data'!$D$9),"-",'Model Participation Data'!$D$9)</f>
        <v>Percentage</v>
      </c>
      <c r="F50" s="38" t="str">
        <f>IF(ISBLANK('Model Participation Data'!$E$9),"-",'Model Participation Data'!$E$9)</f>
        <v>Active</v>
      </c>
      <c r="G50" s="151" t="str">
        <f>IF(ISBLANK('Model Participation Data'!$F$9),"-",'Model Participation Data'!$F$9)</f>
        <v>-</v>
      </c>
      <c r="H50" s="38">
        <v>3</v>
      </c>
      <c r="I50" s="38" t="s">
        <v>65</v>
      </c>
      <c r="J50" s="38" t="str">
        <f t="shared" si="2"/>
        <v>3Goal</v>
      </c>
      <c r="K50" s="38" t="str">
        <f>IF(ISBLANK('Model Participation Data'!$L$9),"-",'Model Participation Data'!$L$9)</f>
        <v>Quarterly</v>
      </c>
      <c r="L50" s="39">
        <f>IF(ISBLANK('Model Participation Data'!$M$9),"-",'Model Participation Data'!$M$9)</f>
        <v>1</v>
      </c>
      <c r="M50" s="43" t="str">
        <f>IF(ISNA(SUMIFS(INDEX('Model Participation Data'!$N$8:$DX$57,0,MATCH(CONCATENATE($J50,M$6),'Model Participation Data'!$N$6:$DX$6,0)),'Model Participation Data'!$B$8:$B$57,$C50,'Model Participation Data'!$C$8:$C$57,$D50)),"-",SUMIFS(INDEX('Model Participation Data'!$N$8:$DX$57,0,MATCH(CONCATENATE($J50,M$6),'Model Participation Data'!$N$6:$DX$6,0)),'Model Participation Data'!$B$8:$B$57,$C50,'Model Participation Data'!$C$8:$C$57,$D50))</f>
        <v>-</v>
      </c>
      <c r="N50" s="43" t="str">
        <f>IF(ISNA(SUMIFS(INDEX('Model Participation Data'!$N$8:$DX$57,0,MATCH(CONCATENATE($J50,N$6),'Model Participation Data'!$N$6:$DX$6,0)),'Model Participation Data'!$B$8:$B$57,$C50,'Model Participation Data'!$C$8:$C$57,$D50)),"-",SUMIFS(INDEX('Model Participation Data'!$N$8:$DX$57,0,MATCH(CONCATENATE($J50,N$6),'Model Participation Data'!$N$6:$DX$6,0)),'Model Participation Data'!$B$8:$B$57,$C50,'Model Participation Data'!$C$8:$C$57,$D50))</f>
        <v>-</v>
      </c>
      <c r="O50" s="154">
        <f>IF(ISNA(SUMIFS(INDEX('Model Participation Data'!$N$8:$DX$57,0,MATCH(CONCATENATE($J50,O$6),'Model Participation Data'!$N$6:$DX$6,0)),'Model Participation Data'!$B$8:$B$57,$C50,'Model Participation Data'!$C$8:$C$57,$D50)),"-",SUMIFS(INDEX('Model Participation Data'!$N$8:$DX$57,0,MATCH(CONCATENATE($J50,O$6),'Model Participation Data'!$N$6:$DX$6,0)),'Model Participation Data'!$B$8:$B$57,$C50,'Model Participation Data'!$C$8:$C$57,$D50))</f>
        <v>0</v>
      </c>
    </row>
    <row r="51" spans="2:15" x14ac:dyDescent="0.35">
      <c r="B51" s="37" t="s">
        <v>80</v>
      </c>
      <c r="C51" s="38" t="str">
        <f>IF(ISBLANK('Model Participation Data'!$B$9),"-",'Model Participation Data'!$B$9)</f>
        <v>Provider</v>
      </c>
      <c r="D51" s="38" t="str">
        <f>IF(ISBLANK('Model Participation Data'!$C$9),"-",'Model Participation Data'!$C$9)</f>
        <v>Early Adopter of Medicaid Intregration (Model 1): Providers Participating in SIM</v>
      </c>
      <c r="E51" s="38" t="str">
        <f>IF(ISBLANK('Model Participation Data'!$D$9),"-",'Model Participation Data'!$D$9)</f>
        <v>Percentage</v>
      </c>
      <c r="F51" s="38" t="str">
        <f>IF(ISBLANK('Model Participation Data'!$E$9),"-",'Model Participation Data'!$E$9)</f>
        <v>Active</v>
      </c>
      <c r="G51" s="151" t="str">
        <f>IF(ISBLANK('Model Participation Data'!$F$9),"-",'Model Participation Data'!$F$9)</f>
        <v>-</v>
      </c>
      <c r="H51" s="38">
        <v>4</v>
      </c>
      <c r="I51" s="38">
        <v>1</v>
      </c>
      <c r="J51" s="38" t="str">
        <f t="shared" ref="J51:J53" si="3">CONCATENATE(H51,I51)</f>
        <v>41</v>
      </c>
      <c r="K51" s="38" t="str">
        <f>IF(ISBLANK('Model Participation Data'!$L$9),"-",'Model Participation Data'!$L$9)</f>
        <v>Quarterly</v>
      </c>
      <c r="L51" s="39">
        <f>IF(ISBLANK('Model Participation Data'!$M$9),"-",'Model Participation Data'!$M$9)</f>
        <v>1</v>
      </c>
      <c r="M51" s="43">
        <f>IF(ISNA(SUMIFS(INDEX('Model Participation Data'!$N$8:$DX$57,0,MATCH(CONCATENATE($J51,M$6),'Model Participation Data'!$N$6:$DX$6,0)),'Model Participation Data'!$B$8:$B$57,$C51,'Model Participation Data'!$C$8:$C$57,$D51)),"-",SUMIFS(INDEX('Model Participation Data'!$N$8:$DX$57,0,MATCH(CONCATENATE($J51,M$6),'Model Participation Data'!$N$6:$DX$6,0)),'Model Participation Data'!$B$8:$B$57,$C51,'Model Participation Data'!$C$8:$C$57,$D51))</f>
        <v>0</v>
      </c>
      <c r="N51" s="43">
        <f>IF(ISNA(SUMIFS(INDEX('Model Participation Data'!$N$8:$DX$57,0,MATCH(CONCATENATE($J51,N$6),'Model Participation Data'!$N$6:$DX$6,0)),'Model Participation Data'!$B$8:$B$57,$C51,'Model Participation Data'!$C$8:$C$57,$D51)),"-",SUMIFS(INDEX('Model Participation Data'!$N$8:$DX$57,0,MATCH(CONCATENATE($J51,N$6),'Model Participation Data'!$N$6:$DX$6,0)),'Model Participation Data'!$B$8:$B$57,$C51,'Model Participation Data'!$C$8:$C$57,$D51))</f>
        <v>0</v>
      </c>
      <c r="O51" s="154">
        <f>IF(ISNA(SUMIFS(INDEX('Model Participation Data'!$N$8:$DX$57,0,MATCH(CONCATENATE($J51,O$6),'Model Participation Data'!$N$6:$DX$6,0)),'Model Participation Data'!$B$8:$B$57,$C51,'Model Participation Data'!$C$8:$C$57,$D51)),"-",SUMIFS(INDEX('Model Participation Data'!$N$8:$DX$57,0,MATCH(CONCATENATE($J51,O$6),'Model Participation Data'!$N$6:$DX$6,0)),'Model Participation Data'!$B$8:$B$57,$C51,'Model Participation Data'!$C$8:$C$57,$D51))</f>
        <v>0</v>
      </c>
    </row>
    <row r="52" spans="2:15" x14ac:dyDescent="0.35">
      <c r="B52" s="37" t="s">
        <v>80</v>
      </c>
      <c r="C52" s="38" t="str">
        <f>IF(ISBLANK('Model Participation Data'!$B$9),"-",'Model Participation Data'!$B$9)</f>
        <v>Provider</v>
      </c>
      <c r="D52" s="38" t="str">
        <f>IF(ISBLANK('Model Participation Data'!$C$9),"-",'Model Participation Data'!$C$9)</f>
        <v>Early Adopter of Medicaid Intregration (Model 1): Providers Participating in SIM</v>
      </c>
      <c r="E52" s="38" t="str">
        <f>IF(ISBLANK('Model Participation Data'!$D$9),"-",'Model Participation Data'!$D$9)</f>
        <v>Percentage</v>
      </c>
      <c r="F52" s="38" t="str">
        <f>IF(ISBLANK('Model Participation Data'!$E$9),"-",'Model Participation Data'!$E$9)</f>
        <v>Active</v>
      </c>
      <c r="G52" s="151" t="str">
        <f>IF(ISBLANK('Model Participation Data'!$F$9),"-",'Model Participation Data'!$F$9)</f>
        <v>-</v>
      </c>
      <c r="H52" s="38">
        <v>4</v>
      </c>
      <c r="I52" s="38">
        <v>2</v>
      </c>
      <c r="J52" s="38" t="str">
        <f t="shared" si="3"/>
        <v>42</v>
      </c>
      <c r="K52" s="38" t="str">
        <f>IF(ISBLANK('Model Participation Data'!$L$9),"-",'Model Participation Data'!$L$9)</f>
        <v>Quarterly</v>
      </c>
      <c r="L52" s="39">
        <f>IF(ISBLANK('Model Participation Data'!$M$9),"-",'Model Participation Data'!$M$9)</f>
        <v>1</v>
      </c>
      <c r="M52" s="43">
        <f>IF(ISNA(SUMIFS(INDEX('Model Participation Data'!$N$8:$DX$57,0,MATCH(CONCATENATE($J52,M$6),'Model Participation Data'!$N$6:$DX$6,0)),'Model Participation Data'!$B$8:$B$57,$C52,'Model Participation Data'!$C$8:$C$57,$D52)),"-",SUMIFS(INDEX('Model Participation Data'!$N$8:$DX$57,0,MATCH(CONCATENATE($J52,M$6),'Model Participation Data'!$N$6:$DX$6,0)),'Model Participation Data'!$B$8:$B$57,$C52,'Model Participation Data'!$C$8:$C$57,$D52))</f>
        <v>0</v>
      </c>
      <c r="N52" s="43">
        <f>IF(ISNA(SUMIFS(INDEX('Model Participation Data'!$N$8:$DX$57,0,MATCH(CONCATENATE($J52,N$6),'Model Participation Data'!$N$6:$DX$6,0)),'Model Participation Data'!$B$8:$B$57,$C52,'Model Participation Data'!$C$8:$C$57,$D52)),"-",SUMIFS(INDEX('Model Participation Data'!$N$8:$DX$57,0,MATCH(CONCATENATE($J52,N$6),'Model Participation Data'!$N$6:$DX$6,0)),'Model Participation Data'!$B$8:$B$57,$C52,'Model Participation Data'!$C$8:$C$57,$D52))</f>
        <v>0</v>
      </c>
      <c r="O52" s="154">
        <f>IF(ISNA(SUMIFS(INDEX('Model Participation Data'!$N$8:$DX$57,0,MATCH(CONCATENATE($J52,O$6),'Model Participation Data'!$N$6:$DX$6,0)),'Model Participation Data'!$B$8:$B$57,$C52,'Model Participation Data'!$C$8:$C$57,$D52)),"-",SUMIFS(INDEX('Model Participation Data'!$N$8:$DX$57,0,MATCH(CONCATENATE($J52,O$6),'Model Participation Data'!$N$6:$DX$6,0)),'Model Participation Data'!$B$8:$B$57,$C52,'Model Participation Data'!$C$8:$C$57,$D52))</f>
        <v>0</v>
      </c>
    </row>
    <row r="53" spans="2:15" x14ac:dyDescent="0.35">
      <c r="B53" s="37" t="s">
        <v>80</v>
      </c>
      <c r="C53" s="38" t="str">
        <f>IF(ISBLANK('Model Participation Data'!$B$9),"-",'Model Participation Data'!$B$9)</f>
        <v>Provider</v>
      </c>
      <c r="D53" s="38" t="str">
        <f>IF(ISBLANK('Model Participation Data'!$C$9),"-",'Model Participation Data'!$C$9)</f>
        <v>Early Adopter of Medicaid Intregration (Model 1): Providers Participating in SIM</v>
      </c>
      <c r="E53" s="38" t="str">
        <f>IF(ISBLANK('Model Participation Data'!$D$9),"-",'Model Participation Data'!$D$9)</f>
        <v>Percentage</v>
      </c>
      <c r="F53" s="38" t="str">
        <f>IF(ISBLANK('Model Participation Data'!$E$9),"-",'Model Participation Data'!$E$9)</f>
        <v>Active</v>
      </c>
      <c r="G53" s="151" t="str">
        <f>IF(ISBLANK('Model Participation Data'!$F$9),"-",'Model Participation Data'!$F$9)</f>
        <v>-</v>
      </c>
      <c r="H53" s="38">
        <v>4</v>
      </c>
      <c r="I53" s="38">
        <v>3</v>
      </c>
      <c r="J53" s="38" t="str">
        <f t="shared" si="3"/>
        <v>43</v>
      </c>
      <c r="K53" s="38" t="str">
        <f>IF(ISBLANK('Model Participation Data'!$L$9),"-",'Model Participation Data'!$L$9)</f>
        <v>Quarterly</v>
      </c>
      <c r="L53" s="39">
        <f>IF(ISBLANK('Model Participation Data'!$M$9),"-",'Model Participation Data'!$M$9)</f>
        <v>1</v>
      </c>
      <c r="M53" s="43">
        <f>IF(ISNA(SUMIFS(INDEX('Model Participation Data'!$N$8:$DX$57,0,MATCH(CONCATENATE($J53,M$6),'Model Participation Data'!$N$6:$DX$6,0)),'Model Participation Data'!$B$8:$B$57,$C53,'Model Participation Data'!$C$8:$C$57,$D53)),"-",SUMIFS(INDEX('Model Participation Data'!$N$8:$DX$57,0,MATCH(CONCATENATE($J53,M$6),'Model Participation Data'!$N$6:$DX$6,0)),'Model Participation Data'!$B$8:$B$57,$C53,'Model Participation Data'!$C$8:$C$57,$D53))</f>
        <v>0</v>
      </c>
      <c r="N53" s="43">
        <f>IF(ISNA(SUMIFS(INDEX('Model Participation Data'!$N$8:$DX$57,0,MATCH(CONCATENATE($J53,N$6),'Model Participation Data'!$N$6:$DX$6,0)),'Model Participation Data'!$B$8:$B$57,$C53,'Model Participation Data'!$C$8:$C$57,$D53)),"-",SUMIFS(INDEX('Model Participation Data'!$N$8:$DX$57,0,MATCH(CONCATENATE($J53,N$6),'Model Participation Data'!$N$6:$DX$6,0)),'Model Participation Data'!$B$8:$B$57,$C53,'Model Participation Data'!$C$8:$C$57,$D53))</f>
        <v>0</v>
      </c>
      <c r="O53" s="154">
        <f>IF(ISNA(SUMIFS(INDEX('Model Participation Data'!$N$8:$DX$57,0,MATCH(CONCATENATE($J53,O$6),'Model Participation Data'!$N$6:$DX$6,0)),'Model Participation Data'!$B$8:$B$57,$C53,'Model Participation Data'!$C$8:$C$57,$D53)),"-",SUMIFS(INDEX('Model Participation Data'!$N$8:$DX$57,0,MATCH(CONCATENATE($J53,O$6),'Model Participation Data'!$N$6:$DX$6,0)),'Model Participation Data'!$B$8:$B$57,$C53,'Model Participation Data'!$C$8:$C$57,$D53))</f>
        <v>0</v>
      </c>
    </row>
    <row r="54" spans="2:15" x14ac:dyDescent="0.35">
      <c r="B54" s="37" t="s">
        <v>80</v>
      </c>
      <c r="C54" s="38" t="str">
        <f>IF(ISBLANK('Model Participation Data'!$B$9),"-",'Model Participation Data'!$B$9)</f>
        <v>Provider</v>
      </c>
      <c r="D54" s="38" t="str">
        <f>IF(ISBLANK('Model Participation Data'!$C$9),"-",'Model Participation Data'!$C$9)</f>
        <v>Early Adopter of Medicaid Intregration (Model 1): Providers Participating in SIM</v>
      </c>
      <c r="E54" s="38" t="str">
        <f>IF(ISBLANK('Model Participation Data'!$D$9),"-",'Model Participation Data'!$D$9)</f>
        <v>Percentage</v>
      </c>
      <c r="F54" s="38" t="str">
        <f>IF(ISBLANK('Model Participation Data'!$E$9),"-",'Model Participation Data'!$E$9)</f>
        <v>Active</v>
      </c>
      <c r="G54" s="151" t="str">
        <f>IF(ISBLANK('Model Participation Data'!$F$9),"-",'Model Participation Data'!$F$9)</f>
        <v>-</v>
      </c>
      <c r="H54" s="38">
        <v>4</v>
      </c>
      <c r="I54" s="38">
        <v>4</v>
      </c>
      <c r="J54" s="38" t="str">
        <f>CONCATENATE(H54,I54)</f>
        <v>44</v>
      </c>
      <c r="K54" s="38" t="str">
        <f>IF(ISBLANK('Model Participation Data'!$L$9),"-",'Model Participation Data'!$L$9)</f>
        <v>Quarterly</v>
      </c>
      <c r="L54" s="39">
        <f>IF(ISBLANK('Model Participation Data'!$M$9),"-",'Model Participation Data'!$M$9)</f>
        <v>1</v>
      </c>
      <c r="M54" s="43">
        <f>IF(ISNA(SUMIFS(INDEX('Model Participation Data'!$N$8:$DX$57,0,MATCH(CONCATENATE($J54,M$6),'Model Participation Data'!$N$6:$DX$6,0)),'Model Participation Data'!$B$8:$B$57,$C54,'Model Participation Data'!$C$8:$C$57,$D54)),"-",SUMIFS(INDEX('Model Participation Data'!$N$8:$DX$57,0,MATCH(CONCATENATE($J54,M$6),'Model Participation Data'!$N$6:$DX$6,0)),'Model Participation Data'!$B$8:$B$57,$C54,'Model Participation Data'!$C$8:$C$57,$D54))</f>
        <v>0</v>
      </c>
      <c r="N54" s="43">
        <f>IF(ISNA(SUMIFS(INDEX('Model Participation Data'!$N$8:$DX$57,0,MATCH(CONCATENATE($J54,N$6),'Model Participation Data'!$N$6:$DX$6,0)),'Model Participation Data'!$B$8:$B$57,$C54,'Model Participation Data'!$C$8:$C$57,$D54)),"-",SUMIFS(INDEX('Model Participation Data'!$N$8:$DX$57,0,MATCH(CONCATENATE($J54,N$6),'Model Participation Data'!$N$6:$DX$6,0)),'Model Participation Data'!$B$8:$B$57,$C54,'Model Participation Data'!$C$8:$C$57,$D54))</f>
        <v>0</v>
      </c>
      <c r="O54" s="154">
        <f>IF(ISNA(SUMIFS(INDEX('Model Participation Data'!$N$8:$DX$57,0,MATCH(CONCATENATE($J54,O$6),'Model Participation Data'!$N$6:$DX$6,0)),'Model Participation Data'!$B$8:$B$57,$C54,'Model Participation Data'!$C$8:$C$57,$D54)),"-",SUMIFS(INDEX('Model Participation Data'!$N$8:$DX$57,0,MATCH(CONCATENATE($J54,O$6),'Model Participation Data'!$N$6:$DX$6,0)),'Model Participation Data'!$B$8:$B$57,$C54,'Model Participation Data'!$C$8:$C$57,$D54))</f>
        <v>0</v>
      </c>
    </row>
    <row r="55" spans="2:15" x14ac:dyDescent="0.35">
      <c r="B55" s="37" t="s">
        <v>80</v>
      </c>
      <c r="C55" s="38" t="str">
        <f>IF(ISBLANK('Model Participation Data'!$B$9),"-",'Model Participation Data'!$B$9)</f>
        <v>Provider</v>
      </c>
      <c r="D55" s="38" t="str">
        <f>IF(ISBLANK('Model Participation Data'!$C$9),"-",'Model Participation Data'!$C$9)</f>
        <v>Early Adopter of Medicaid Intregration (Model 1): Providers Participating in SIM</v>
      </c>
      <c r="E55" s="38" t="str">
        <f>IF(ISBLANK('Model Participation Data'!$D$9),"-",'Model Participation Data'!$D$9)</f>
        <v>Percentage</v>
      </c>
      <c r="F55" s="38" t="str">
        <f>IF(ISBLANK('Model Participation Data'!$E$9),"-",'Model Participation Data'!$E$9)</f>
        <v>Active</v>
      </c>
      <c r="G55" s="151" t="str">
        <f>IF(ISBLANK('Model Participation Data'!$F$9),"-",'Model Participation Data'!$F$9)</f>
        <v>-</v>
      </c>
      <c r="H55" s="38">
        <v>4</v>
      </c>
      <c r="I55" s="38">
        <v>5</v>
      </c>
      <c r="J55" s="38" t="str">
        <f t="shared" ref="J55:J56" si="4">CONCATENATE(H55,I55)</f>
        <v>45</v>
      </c>
      <c r="K55" s="38" t="str">
        <f>IF(ISBLANK('Model Participation Data'!$L$9),"-",'Model Participation Data'!$L$9)</f>
        <v>Quarterly</v>
      </c>
      <c r="L55" s="39">
        <f>IF(ISBLANK('Model Participation Data'!$M$9),"-",'Model Participation Data'!$M$9)</f>
        <v>1</v>
      </c>
      <c r="M55" s="43">
        <f>IF(ISNA(SUMIFS(INDEX('Model Participation Data'!$N$8:$DX$57,0,MATCH(CONCATENATE($J55,M$6),'Model Participation Data'!$N$6:$DX$6,0)),'Model Participation Data'!$B$8:$B$57,$C55,'Model Participation Data'!$C$8:$C$57,$D55)),"-",SUMIFS(INDEX('Model Participation Data'!$N$8:$DX$57,0,MATCH(CONCATENATE($J55,M$6),'Model Participation Data'!$N$6:$DX$6,0)),'Model Participation Data'!$B$8:$B$57,$C55,'Model Participation Data'!$C$8:$C$57,$D55))</f>
        <v>0</v>
      </c>
      <c r="N55" s="43">
        <f>IF(ISNA(SUMIFS(INDEX('Model Participation Data'!$N$8:$DX$57,0,MATCH(CONCATENATE($J55,N$6),'Model Participation Data'!$N$6:$DX$6,0)),'Model Participation Data'!$B$8:$B$57,$C55,'Model Participation Data'!$C$8:$C$57,$D55)),"-",SUMIFS(INDEX('Model Participation Data'!$N$8:$DX$57,0,MATCH(CONCATENATE($J55,N$6),'Model Participation Data'!$N$6:$DX$6,0)),'Model Participation Data'!$B$8:$B$57,$C55,'Model Participation Data'!$C$8:$C$57,$D55))</f>
        <v>0</v>
      </c>
      <c r="O55" s="154">
        <f>IF(ISNA(SUMIFS(INDEX('Model Participation Data'!$N$8:$DX$57,0,MATCH(CONCATENATE($J55,O$6),'Model Participation Data'!$N$6:$DX$6,0)),'Model Participation Data'!$B$8:$B$57,$C55,'Model Participation Data'!$C$8:$C$57,$D55)),"-",SUMIFS(INDEX('Model Participation Data'!$N$8:$DX$57,0,MATCH(CONCATENATE($J55,O$6),'Model Participation Data'!$N$6:$DX$6,0)),'Model Participation Data'!$B$8:$B$57,$C55,'Model Participation Data'!$C$8:$C$57,$D55))</f>
        <v>0</v>
      </c>
    </row>
    <row r="56" spans="2:15" x14ac:dyDescent="0.35">
      <c r="B56" s="37" t="s">
        <v>80</v>
      </c>
      <c r="C56" s="38" t="str">
        <f>IF(ISBLANK('Model Participation Data'!$B$9),"-",'Model Participation Data'!$B$9)</f>
        <v>Provider</v>
      </c>
      <c r="D56" s="38" t="str">
        <f>IF(ISBLANK('Model Participation Data'!$C$9),"-",'Model Participation Data'!$C$9)</f>
        <v>Early Adopter of Medicaid Intregration (Model 1): Providers Participating in SIM</v>
      </c>
      <c r="E56" s="38" t="str">
        <f>IF(ISBLANK('Model Participation Data'!$D$9),"-",'Model Participation Data'!$D$9)</f>
        <v>Percentage</v>
      </c>
      <c r="F56" s="38" t="str">
        <f>IF(ISBLANK('Model Participation Data'!$E$9),"-",'Model Participation Data'!$E$9)</f>
        <v>Active</v>
      </c>
      <c r="G56" s="151" t="str">
        <f>IF(ISBLANK('Model Participation Data'!$F$9),"-",'Model Participation Data'!$F$9)</f>
        <v>-</v>
      </c>
      <c r="H56" s="38">
        <v>4</v>
      </c>
      <c r="I56" s="38" t="s">
        <v>65</v>
      </c>
      <c r="J56" s="38" t="str">
        <f t="shared" si="4"/>
        <v>4Goal</v>
      </c>
      <c r="K56" s="38" t="str">
        <f>IF(ISBLANK('Model Participation Data'!$L$9),"-",'Model Participation Data'!$L$9)</f>
        <v>Quarterly</v>
      </c>
      <c r="L56" s="39">
        <f>IF(ISBLANK('Model Participation Data'!$M$9),"-",'Model Participation Data'!$M$9)</f>
        <v>1</v>
      </c>
      <c r="M56" s="43" t="str">
        <f>IF(ISNA(SUMIFS(INDEX('Model Participation Data'!$N$8:$DX$57,0,MATCH(CONCATENATE($J56,M$6),'Model Participation Data'!$N$6:$DX$6,0)),'Model Participation Data'!$B$8:$B$57,$C56,'Model Participation Data'!$C$8:$C$57,$D56)),"-",SUMIFS(INDEX('Model Participation Data'!$N$8:$DX$57,0,MATCH(CONCATENATE($J56,M$6),'Model Participation Data'!$N$6:$DX$6,0)),'Model Participation Data'!$B$8:$B$57,$C56,'Model Participation Data'!$C$8:$C$57,$D56))</f>
        <v>-</v>
      </c>
      <c r="N56" s="43" t="str">
        <f>IF(ISNA(SUMIFS(INDEX('Model Participation Data'!$N$8:$DX$57,0,MATCH(CONCATENATE($J56,N$6),'Model Participation Data'!$N$6:$DX$6,0)),'Model Participation Data'!$B$8:$B$57,$C56,'Model Participation Data'!$C$8:$C$57,$D56)),"-",SUMIFS(INDEX('Model Participation Data'!$N$8:$DX$57,0,MATCH(CONCATENATE($J56,N$6),'Model Participation Data'!$N$6:$DX$6,0)),'Model Participation Data'!$B$8:$B$57,$C56,'Model Participation Data'!$C$8:$C$57,$D56))</f>
        <v>-</v>
      </c>
      <c r="O56" s="154">
        <f>IF(ISNA(SUMIFS(INDEX('Model Participation Data'!$N$8:$DX$57,0,MATCH(CONCATENATE($J56,O$6),'Model Participation Data'!$N$6:$DX$6,0)),'Model Participation Data'!$B$8:$B$57,$C56,'Model Participation Data'!$C$8:$C$57,$D56)),"-",SUMIFS(INDEX('Model Participation Data'!$N$8:$DX$57,0,MATCH(CONCATENATE($J56,O$6),'Model Participation Data'!$N$6:$DX$6,0)),'Model Participation Data'!$B$8:$B$57,$C56,'Model Participation Data'!$C$8:$C$57,$D56))</f>
        <v>0</v>
      </c>
    </row>
    <row r="57" spans="2:15" x14ac:dyDescent="0.35">
      <c r="B57" s="37" t="s">
        <v>80</v>
      </c>
      <c r="C57" s="38" t="str">
        <f>IF(ISBLANK('Model Participation Data'!$B$10),"-",'Model Participation Data'!$B$10)</f>
        <v>Provider Organization</v>
      </c>
      <c r="D57" s="38" t="str">
        <f>IF(ISBLANK('Model Participation Data'!$C$10),"-",'Model Participation Data'!$C$10)</f>
        <v>Early Adopter of Medicaid Intregration (Model 1): Provider Organizations Participating in SIM</v>
      </c>
      <c r="E57" s="38" t="str">
        <f>IF(ISBLANK('Model Participation Data'!$D$10),"-",'Model Participation Data'!$D$10)</f>
        <v>Percentage</v>
      </c>
      <c r="F57" s="38" t="str">
        <f>IF(ISBLANK('Model Participation Data'!$E$10),"-",'Model Participation Data'!$E$10)</f>
        <v>Active</v>
      </c>
      <c r="G57" s="151" t="str">
        <f>IF(ISBLANK('Model Participation Data'!$F$10),"-",'Model Participation Data'!$F$10)</f>
        <v>-</v>
      </c>
      <c r="H57" s="38" t="s">
        <v>64</v>
      </c>
      <c r="I57" s="38" t="s">
        <v>64</v>
      </c>
      <c r="J57" s="38" t="str">
        <f t="shared" si="2"/>
        <v>BaselineBaseline</v>
      </c>
      <c r="K57" s="38" t="str">
        <f>IF(ISBLANK('Model Participation Data'!$L$10),"-",'Model Participation Data'!$L$10)</f>
        <v>Quarterly</v>
      </c>
      <c r="L57" s="39">
        <f>IF(ISBLANK('Model Participation Data'!$M$10),"-",'Model Participation Data'!$M$10)</f>
        <v>1</v>
      </c>
      <c r="M57" s="43">
        <f>IF(ISNA(SUMIFS(INDEX('Model Participation Data'!$N$8:$DX$57,0,MATCH(CONCATENATE($J57,M$6),'Model Participation Data'!$N$6:$DX$6,0)),'Model Participation Data'!$B$8:$B$57,$C57,'Model Participation Data'!$C$8:$C$57,$D57)),"-",SUMIFS(INDEX('Model Participation Data'!$N$8:$DX$57,0,MATCH(CONCATENATE($J57,M$6),'Model Participation Data'!$N$6:$DX$6,0)),'Model Participation Data'!$B$8:$B$57,$C57,'Model Participation Data'!$C$8:$C$57,$D57))</f>
        <v>0</v>
      </c>
      <c r="N57" s="43">
        <f>IF(ISNA(SUMIFS(INDEX('Model Participation Data'!$N$8:$DX$57,0,MATCH(CONCATENATE($J57,N$6),'Model Participation Data'!$N$6:$DX$6,0)),'Model Participation Data'!$B$8:$B$57,$C57,'Model Participation Data'!$C$8:$C$57,$D57)),"-",SUMIFS(INDEX('Model Participation Data'!$N$8:$DX$57,0,MATCH(CONCATENATE($J57,N$6),'Model Participation Data'!$N$6:$DX$6,0)),'Model Participation Data'!$B$8:$B$57,$C57,'Model Participation Data'!$C$8:$C$57,$D57))</f>
        <v>1393</v>
      </c>
      <c r="O57" s="154">
        <f>IF(ISNA(SUMIFS(INDEX('Model Participation Data'!$N$8:$DX$57,0,MATCH(CONCATENATE($J57,O$6),'Model Participation Data'!$N$6:$DX$6,0)),'Model Participation Data'!$B$8:$B$57,$C57,'Model Participation Data'!$C$8:$C$57,$D57)),"-",SUMIFS(INDEX('Model Participation Data'!$N$8:$DX$57,0,MATCH(CONCATENATE($J57,O$6),'Model Participation Data'!$N$6:$DX$6,0)),'Model Participation Data'!$B$8:$B$57,$C57,'Model Participation Data'!$C$8:$C$57,$D57))</f>
        <v>0</v>
      </c>
    </row>
    <row r="58" spans="2:15" x14ac:dyDescent="0.35">
      <c r="B58" s="37" t="s">
        <v>80</v>
      </c>
      <c r="C58" s="38" t="str">
        <f>IF(ISBLANK('Model Participation Data'!$B$10),"-",'Model Participation Data'!$B$10)</f>
        <v>Provider Organization</v>
      </c>
      <c r="D58" s="38" t="str">
        <f>IF(ISBLANK('Model Participation Data'!$C$10),"-",'Model Participation Data'!$C$10)</f>
        <v>Early Adopter of Medicaid Intregration (Model 1): Provider Organizations Participating in SIM</v>
      </c>
      <c r="E58" s="38" t="str">
        <f>IF(ISBLANK('Model Participation Data'!$D$10),"-",'Model Participation Data'!$D$10)</f>
        <v>Percentage</v>
      </c>
      <c r="F58" s="38" t="str">
        <f>IF(ISBLANK('Model Participation Data'!$E$10),"-",'Model Participation Data'!$E$10)</f>
        <v>Active</v>
      </c>
      <c r="G58" s="151" t="str">
        <f>IF(ISBLANK('Model Participation Data'!$F$10),"-",'Model Participation Data'!$F$10)</f>
        <v>-</v>
      </c>
      <c r="H58" s="38">
        <v>1</v>
      </c>
      <c r="I58" s="38">
        <v>1</v>
      </c>
      <c r="J58" s="38" t="str">
        <f t="shared" si="2"/>
        <v>11</v>
      </c>
      <c r="K58" s="38" t="str">
        <f>IF(ISBLANK('Model Participation Data'!$L$10),"-",'Model Participation Data'!$L$10)</f>
        <v>Quarterly</v>
      </c>
      <c r="L58" s="39">
        <f>IF(ISBLANK('Model Participation Data'!$M$10),"-",'Model Participation Data'!$M$10)</f>
        <v>1</v>
      </c>
      <c r="M58" s="43">
        <f>IF(ISNA(SUMIFS(INDEX('Model Participation Data'!$N$8:$DX$57,0,MATCH(CONCATENATE($J58,M$6),'Model Participation Data'!$N$6:$DX$6,0)),'Model Participation Data'!$B$8:$B$57,$C58,'Model Participation Data'!$C$8:$C$57,$D58)),"-",SUMIFS(INDEX('Model Participation Data'!$N$8:$DX$57,0,MATCH(CONCATENATE($J58,M$6),'Model Participation Data'!$N$6:$DX$6,0)),'Model Participation Data'!$B$8:$B$57,$C58,'Model Participation Data'!$C$8:$C$57,$D58))</f>
        <v>1292</v>
      </c>
      <c r="N58" s="43">
        <f>IF(ISNA(SUMIFS(INDEX('Model Participation Data'!$N$8:$DX$57,0,MATCH(CONCATENATE($J58,N$6),'Model Participation Data'!$N$6:$DX$6,0)),'Model Participation Data'!$B$8:$B$57,$C58,'Model Participation Data'!$C$8:$C$57,$D58)),"-",SUMIFS(INDEX('Model Participation Data'!$N$8:$DX$57,0,MATCH(CONCATENATE($J58,N$6),'Model Participation Data'!$N$6:$DX$6,0)),'Model Participation Data'!$B$8:$B$57,$C58,'Model Participation Data'!$C$8:$C$57,$D58))</f>
        <v>18337</v>
      </c>
      <c r="O58" s="154">
        <f>IF(ISNA(SUMIFS(INDEX('Model Participation Data'!$N$8:$DX$57,0,MATCH(CONCATENATE($J58,O$6),'Model Participation Data'!$N$6:$DX$6,0)),'Model Participation Data'!$B$8:$B$57,$C58,'Model Participation Data'!$C$8:$C$57,$D58)),"-",SUMIFS(INDEX('Model Participation Data'!$N$8:$DX$57,0,MATCH(CONCATENATE($J58,O$6),'Model Participation Data'!$N$6:$DX$6,0)),'Model Participation Data'!$B$8:$B$57,$C58,'Model Participation Data'!$C$8:$C$57,$D58))</f>
        <v>7.0458635545618153E-2</v>
      </c>
    </row>
    <row r="59" spans="2:15" x14ac:dyDescent="0.35">
      <c r="B59" s="37" t="s">
        <v>80</v>
      </c>
      <c r="C59" s="38" t="str">
        <f>IF(ISBLANK('Model Participation Data'!$B$10),"-",'Model Participation Data'!$B$10)</f>
        <v>Provider Organization</v>
      </c>
      <c r="D59" s="38" t="str">
        <f>IF(ISBLANK('Model Participation Data'!$C$10),"-",'Model Participation Data'!$C$10)</f>
        <v>Early Adopter of Medicaid Intregration (Model 1): Provider Organizations Participating in SIM</v>
      </c>
      <c r="E59" s="38" t="str">
        <f>IF(ISBLANK('Model Participation Data'!$D$10),"-",'Model Participation Data'!$D$10)</f>
        <v>Percentage</v>
      </c>
      <c r="F59" s="38" t="str">
        <f>IF(ISBLANK('Model Participation Data'!$E$10),"-",'Model Participation Data'!$E$10)</f>
        <v>Active</v>
      </c>
      <c r="G59" s="151" t="str">
        <f>IF(ISBLANK('Model Participation Data'!$F$10),"-",'Model Participation Data'!$F$10)</f>
        <v>-</v>
      </c>
      <c r="H59" s="38">
        <v>1</v>
      </c>
      <c r="I59" s="38">
        <v>2</v>
      </c>
      <c r="J59" s="38" t="str">
        <f t="shared" si="2"/>
        <v>12</v>
      </c>
      <c r="K59" s="38" t="str">
        <f>IF(ISBLANK('Model Participation Data'!$L$10),"-",'Model Participation Data'!$L$10)</f>
        <v>Quarterly</v>
      </c>
      <c r="L59" s="39">
        <f>IF(ISBLANK('Model Participation Data'!$M$10),"-",'Model Participation Data'!$M$10)</f>
        <v>1</v>
      </c>
      <c r="M59" s="43">
        <f>IF(ISNA(SUMIFS(INDEX('Model Participation Data'!$N$8:$DX$57,0,MATCH(CONCATENATE($J59,M$6),'Model Participation Data'!$N$6:$DX$6,0)),'Model Participation Data'!$B$8:$B$57,$C59,'Model Participation Data'!$C$8:$C$57,$D59)),"-",SUMIFS(INDEX('Model Participation Data'!$N$8:$DX$57,0,MATCH(CONCATENATE($J59,M$6),'Model Participation Data'!$N$6:$DX$6,0)),'Model Participation Data'!$B$8:$B$57,$C59,'Model Participation Data'!$C$8:$C$57,$D59))</f>
        <v>1404</v>
      </c>
      <c r="N59" s="43">
        <f>IF(ISNA(SUMIFS(INDEX('Model Participation Data'!$N$8:$DX$57,0,MATCH(CONCATENATE($J59,N$6),'Model Participation Data'!$N$6:$DX$6,0)),'Model Participation Data'!$B$8:$B$57,$C59,'Model Participation Data'!$C$8:$C$57,$D59)),"-",SUMIFS(INDEX('Model Participation Data'!$N$8:$DX$57,0,MATCH(CONCATENATE($J59,N$6),'Model Participation Data'!$N$6:$DX$6,0)),'Model Participation Data'!$B$8:$B$57,$C59,'Model Participation Data'!$C$8:$C$57,$D59))</f>
        <v>18511</v>
      </c>
      <c r="O59" s="154">
        <f>IF(ISNA(SUMIFS(INDEX('Model Participation Data'!$N$8:$DX$57,0,MATCH(CONCATENATE($J59,O$6),'Model Participation Data'!$N$6:$DX$6,0)),'Model Participation Data'!$B$8:$B$57,$C59,'Model Participation Data'!$C$8:$C$57,$D59)),"-",SUMIFS(INDEX('Model Participation Data'!$N$8:$DX$57,0,MATCH(CONCATENATE($J59,O$6),'Model Participation Data'!$N$6:$DX$6,0)),'Model Participation Data'!$B$8:$B$57,$C59,'Model Participation Data'!$C$8:$C$57,$D59))</f>
        <v>7.5846793798282103E-2</v>
      </c>
    </row>
    <row r="60" spans="2:15" x14ac:dyDescent="0.35">
      <c r="B60" s="37" t="s">
        <v>80</v>
      </c>
      <c r="C60" s="38" t="str">
        <f>IF(ISBLANK('Model Participation Data'!$B$10),"-",'Model Participation Data'!$B$10)</f>
        <v>Provider Organization</v>
      </c>
      <c r="D60" s="38" t="str">
        <f>IF(ISBLANK('Model Participation Data'!$C$10),"-",'Model Participation Data'!$C$10)</f>
        <v>Early Adopter of Medicaid Intregration (Model 1): Provider Organizations Participating in SIM</v>
      </c>
      <c r="E60" s="38" t="str">
        <f>IF(ISBLANK('Model Participation Data'!$D$10),"-",'Model Participation Data'!$D$10)</f>
        <v>Percentage</v>
      </c>
      <c r="F60" s="38" t="str">
        <f>IF(ISBLANK('Model Participation Data'!$E$10),"-",'Model Participation Data'!$E$10)</f>
        <v>Active</v>
      </c>
      <c r="G60" s="151" t="str">
        <f>IF(ISBLANK('Model Participation Data'!$F$10),"-",'Model Participation Data'!$F$10)</f>
        <v>-</v>
      </c>
      <c r="H60" s="38">
        <v>1</v>
      </c>
      <c r="I60" s="38">
        <v>3</v>
      </c>
      <c r="J60" s="38" t="str">
        <f t="shared" si="2"/>
        <v>13</v>
      </c>
      <c r="K60" s="38" t="str">
        <f>IF(ISBLANK('Model Participation Data'!$L$10),"-",'Model Participation Data'!$L$10)</f>
        <v>Quarterly</v>
      </c>
      <c r="L60" s="39">
        <f>IF(ISBLANK('Model Participation Data'!$M$10),"-",'Model Participation Data'!$M$10)</f>
        <v>1</v>
      </c>
      <c r="M60" s="43">
        <f>IF(ISNA(SUMIFS(INDEX('Model Participation Data'!$N$8:$DX$57,0,MATCH(CONCATENATE($J60,M$6),'Model Participation Data'!$N$6:$DX$6,0)),'Model Participation Data'!$B$8:$B$57,$C60,'Model Participation Data'!$C$8:$C$57,$D60)),"-",SUMIFS(INDEX('Model Participation Data'!$N$8:$DX$57,0,MATCH(CONCATENATE($J60,M$6),'Model Participation Data'!$N$6:$DX$6,0)),'Model Participation Data'!$B$8:$B$57,$C60,'Model Participation Data'!$C$8:$C$57,$D60))</f>
        <v>1410</v>
      </c>
      <c r="N60" s="43">
        <f>IF(ISNA(SUMIFS(INDEX('Model Participation Data'!$N$8:$DX$57,0,MATCH(CONCATENATE($J60,N$6),'Model Participation Data'!$N$6:$DX$6,0)),'Model Participation Data'!$B$8:$B$57,$C60,'Model Participation Data'!$C$8:$C$57,$D60)),"-",SUMIFS(INDEX('Model Participation Data'!$N$8:$DX$57,0,MATCH(CONCATENATE($J60,N$6),'Model Participation Data'!$N$6:$DX$6,0)),'Model Participation Data'!$B$8:$B$57,$C60,'Model Participation Data'!$C$8:$C$57,$D60))</f>
        <v>18674</v>
      </c>
      <c r="O60" s="154">
        <f>IF(ISNA(SUMIFS(INDEX('Model Participation Data'!$N$8:$DX$57,0,MATCH(CONCATENATE($J60,O$6),'Model Participation Data'!$N$6:$DX$6,0)),'Model Participation Data'!$B$8:$B$57,$C60,'Model Participation Data'!$C$8:$C$57,$D60)),"-",SUMIFS(INDEX('Model Participation Data'!$N$8:$DX$57,0,MATCH(CONCATENATE($J60,O$6),'Model Participation Data'!$N$6:$DX$6,0)),'Model Participation Data'!$B$8:$B$57,$C60,'Model Participation Data'!$C$8:$C$57,$D60))</f>
        <v>7.5506051194173723E-2</v>
      </c>
    </row>
    <row r="61" spans="2:15" x14ac:dyDescent="0.35">
      <c r="B61" s="37" t="s">
        <v>80</v>
      </c>
      <c r="C61" s="38" t="str">
        <f>IF(ISBLANK('Model Participation Data'!$B$10),"-",'Model Participation Data'!$B$10)</f>
        <v>Provider Organization</v>
      </c>
      <c r="D61" s="38" t="str">
        <f>IF(ISBLANK('Model Participation Data'!$C$10),"-",'Model Participation Data'!$C$10)</f>
        <v>Early Adopter of Medicaid Intregration (Model 1): Provider Organizations Participating in SIM</v>
      </c>
      <c r="E61" s="38" t="str">
        <f>IF(ISBLANK('Model Participation Data'!$D$10),"-",'Model Participation Data'!$D$10)</f>
        <v>Percentage</v>
      </c>
      <c r="F61" s="38" t="str">
        <f>IF(ISBLANK('Model Participation Data'!$E$10),"-",'Model Participation Data'!$E$10)</f>
        <v>Active</v>
      </c>
      <c r="G61" s="151" t="str">
        <f>IF(ISBLANK('Model Participation Data'!$F$10),"-",'Model Participation Data'!$F$10)</f>
        <v>-</v>
      </c>
      <c r="H61" s="38">
        <v>1</v>
      </c>
      <c r="I61" s="38">
        <v>4</v>
      </c>
      <c r="J61" s="38" t="str">
        <f t="shared" si="2"/>
        <v>14</v>
      </c>
      <c r="K61" s="38" t="str">
        <f>IF(ISBLANK('Model Participation Data'!$L$10),"-",'Model Participation Data'!$L$10)</f>
        <v>Quarterly</v>
      </c>
      <c r="L61" s="39">
        <f>IF(ISBLANK('Model Participation Data'!$M$10),"-",'Model Participation Data'!$M$10)</f>
        <v>1</v>
      </c>
      <c r="M61" s="43">
        <f>IF(ISNA(SUMIFS(INDEX('Model Participation Data'!$N$8:$DX$57,0,MATCH(CONCATENATE($J61,M$6),'Model Participation Data'!$N$6:$DX$6,0)),'Model Participation Data'!$B$8:$B$57,$C61,'Model Participation Data'!$C$8:$C$57,$D61)),"-",SUMIFS(INDEX('Model Participation Data'!$N$8:$DX$57,0,MATCH(CONCATENATE($J61,M$6),'Model Participation Data'!$N$6:$DX$6,0)),'Model Participation Data'!$B$8:$B$57,$C61,'Model Participation Data'!$C$8:$C$57,$D61))</f>
        <v>1424</v>
      </c>
      <c r="N61" s="43">
        <f>IF(ISNA(SUMIFS(INDEX('Model Participation Data'!$N$8:$DX$57,0,MATCH(CONCATENATE($J61,N$6),'Model Participation Data'!$N$6:$DX$6,0)),'Model Participation Data'!$B$8:$B$57,$C61,'Model Participation Data'!$C$8:$C$57,$D61)),"-",SUMIFS(INDEX('Model Participation Data'!$N$8:$DX$57,0,MATCH(CONCATENATE($J61,N$6),'Model Participation Data'!$N$6:$DX$6,0)),'Model Participation Data'!$B$8:$B$57,$C61,'Model Participation Data'!$C$8:$C$57,$D61))</f>
        <v>18912</v>
      </c>
      <c r="O61" s="154">
        <f>IF(ISNA(SUMIFS(INDEX('Model Participation Data'!$N$8:$DX$57,0,MATCH(CONCATENATE($J61,O$6),'Model Participation Data'!$N$6:$DX$6,0)),'Model Participation Data'!$B$8:$B$57,$C61,'Model Participation Data'!$C$8:$C$57,$D61)),"-",SUMIFS(INDEX('Model Participation Data'!$N$8:$DX$57,0,MATCH(CONCATENATE($J61,O$6),'Model Participation Data'!$N$6:$DX$6,0)),'Model Participation Data'!$B$8:$B$57,$C61,'Model Participation Data'!$C$8:$C$57,$D61))</f>
        <v>7.5296108291032143E-2</v>
      </c>
    </row>
    <row r="62" spans="2:15" x14ac:dyDescent="0.35">
      <c r="B62" s="37" t="s">
        <v>80</v>
      </c>
      <c r="C62" s="38" t="str">
        <f>IF(ISBLANK('Model Participation Data'!$B$10),"-",'Model Participation Data'!$B$10)</f>
        <v>Provider Organization</v>
      </c>
      <c r="D62" s="38" t="str">
        <f>IF(ISBLANK('Model Participation Data'!$C$10),"-",'Model Participation Data'!$C$10)</f>
        <v>Early Adopter of Medicaid Intregration (Model 1): Provider Organizations Participating in SIM</v>
      </c>
      <c r="E62" s="38" t="str">
        <f>IF(ISBLANK('Model Participation Data'!$D$10),"-",'Model Participation Data'!$D$10)</f>
        <v>Percentage</v>
      </c>
      <c r="F62" s="38" t="str">
        <f>IF(ISBLANK('Model Participation Data'!$E$10),"-",'Model Participation Data'!$E$10)</f>
        <v>Active</v>
      </c>
      <c r="G62" s="151" t="str">
        <f>IF(ISBLANK('Model Participation Data'!$F$10),"-",'Model Participation Data'!$F$10)</f>
        <v>-</v>
      </c>
      <c r="H62" s="38">
        <v>1</v>
      </c>
      <c r="I62" s="38">
        <v>5</v>
      </c>
      <c r="J62" s="38" t="str">
        <f t="shared" si="2"/>
        <v>15</v>
      </c>
      <c r="K62" s="38" t="str">
        <f>IF(ISBLANK('Model Participation Data'!$L$10),"-",'Model Participation Data'!$L$10)</f>
        <v>Quarterly</v>
      </c>
      <c r="L62" s="39">
        <f>IF(ISBLANK('Model Participation Data'!$M$10),"-",'Model Participation Data'!$M$10)</f>
        <v>1</v>
      </c>
      <c r="M62" s="43">
        <f>IF(ISNA(SUMIFS(INDEX('Model Participation Data'!$N$8:$DX$57,0,MATCH(CONCATENATE($J62,M$6),'Model Participation Data'!$N$6:$DX$6,0)),'Model Participation Data'!$B$8:$B$57,$C62,'Model Participation Data'!$C$8:$C$57,$D62)),"-",SUMIFS(INDEX('Model Participation Data'!$N$8:$DX$57,0,MATCH(CONCATENATE($J62,M$6),'Model Participation Data'!$N$6:$DX$6,0)),'Model Participation Data'!$B$8:$B$57,$C62,'Model Participation Data'!$C$8:$C$57,$D62))</f>
        <v>1424</v>
      </c>
      <c r="N62" s="43">
        <f>IF(ISNA(SUMIFS(INDEX('Model Participation Data'!$N$8:$DX$57,0,MATCH(CONCATENATE($J62,N$6),'Model Participation Data'!$N$6:$DX$6,0)),'Model Participation Data'!$B$8:$B$57,$C62,'Model Participation Data'!$C$8:$C$57,$D62)),"-",SUMIFS(INDEX('Model Participation Data'!$N$8:$DX$57,0,MATCH(CONCATENATE($J62,N$6),'Model Participation Data'!$N$6:$DX$6,0)),'Model Participation Data'!$B$8:$B$57,$C62,'Model Participation Data'!$C$8:$C$57,$D62))</f>
        <v>18912</v>
      </c>
      <c r="O62" s="154">
        <f>IF(ISNA(SUMIFS(INDEX('Model Participation Data'!$N$8:$DX$57,0,MATCH(CONCATENATE($J62,O$6),'Model Participation Data'!$N$6:$DX$6,0)),'Model Participation Data'!$B$8:$B$57,$C62,'Model Participation Data'!$C$8:$C$57,$D62)),"-",SUMIFS(INDEX('Model Participation Data'!$N$8:$DX$57,0,MATCH(CONCATENATE($J62,O$6),'Model Participation Data'!$N$6:$DX$6,0)),'Model Participation Data'!$B$8:$B$57,$C62,'Model Participation Data'!$C$8:$C$57,$D62))</f>
        <v>7.5296108291032143E-2</v>
      </c>
    </row>
    <row r="63" spans="2:15" x14ac:dyDescent="0.35">
      <c r="B63" s="37" t="s">
        <v>80</v>
      </c>
      <c r="C63" s="38" t="str">
        <f>IF(ISBLANK('Model Participation Data'!$B$10),"-",'Model Participation Data'!$B$10)</f>
        <v>Provider Organization</v>
      </c>
      <c r="D63" s="38" t="str">
        <f>IF(ISBLANK('Model Participation Data'!$C$10),"-",'Model Participation Data'!$C$10)</f>
        <v>Early Adopter of Medicaid Intregration (Model 1): Provider Organizations Participating in SIM</v>
      </c>
      <c r="E63" s="38" t="str">
        <f>IF(ISBLANK('Model Participation Data'!$D$10),"-",'Model Participation Data'!$D$10)</f>
        <v>Percentage</v>
      </c>
      <c r="F63" s="38" t="str">
        <f>IF(ISBLANK('Model Participation Data'!$E$10),"-",'Model Participation Data'!$E$10)</f>
        <v>Active</v>
      </c>
      <c r="G63" s="151" t="str">
        <f>IF(ISBLANK('Model Participation Data'!$F$10),"-",'Model Participation Data'!$F$10)</f>
        <v>-</v>
      </c>
      <c r="H63" s="38">
        <v>1</v>
      </c>
      <c r="I63" s="38" t="s">
        <v>65</v>
      </c>
      <c r="J63" s="38" t="str">
        <f t="shared" si="2"/>
        <v>1Goal</v>
      </c>
      <c r="K63" s="38" t="str">
        <f>IF(ISBLANK('Model Participation Data'!$L$10),"-",'Model Participation Data'!$L$10)</f>
        <v>Quarterly</v>
      </c>
      <c r="L63" s="39">
        <f>IF(ISBLANK('Model Participation Data'!$M$10),"-",'Model Participation Data'!$M$10)</f>
        <v>1</v>
      </c>
      <c r="M63" s="43" t="str">
        <f>IF(ISNA(SUMIFS(INDEX('Model Participation Data'!$N$8:$DX$57,0,MATCH(CONCATENATE($J63,M$6),'Model Participation Data'!$N$6:$DX$6,0)),'Model Participation Data'!$B$8:$B$57,$C63,'Model Participation Data'!$C$8:$C$57,$D63)),"-",SUMIFS(INDEX('Model Participation Data'!$N$8:$DX$57,0,MATCH(CONCATENATE($J63,M$6),'Model Participation Data'!$N$6:$DX$6,0)),'Model Participation Data'!$B$8:$B$57,$C63,'Model Participation Data'!$C$8:$C$57,$D63))</f>
        <v>-</v>
      </c>
      <c r="N63" s="43" t="str">
        <f>IF(ISNA(SUMIFS(INDEX('Model Participation Data'!$N$8:$DX$57,0,MATCH(CONCATENATE($J63,N$6),'Model Participation Data'!$N$6:$DX$6,0)),'Model Participation Data'!$B$8:$B$57,$C63,'Model Participation Data'!$C$8:$C$57,$D63)),"-",SUMIFS(INDEX('Model Participation Data'!$N$8:$DX$57,0,MATCH(CONCATENATE($J63,N$6),'Model Participation Data'!$N$6:$DX$6,0)),'Model Participation Data'!$B$8:$B$57,$C63,'Model Participation Data'!$C$8:$C$57,$D63))</f>
        <v>-</v>
      </c>
      <c r="O63" s="154">
        <f>IF(ISNA(SUMIFS(INDEX('Model Participation Data'!$N$8:$DX$57,0,MATCH(CONCATENATE($J63,O$6),'Model Participation Data'!$N$6:$DX$6,0)),'Model Participation Data'!$B$8:$B$57,$C63,'Model Participation Data'!$C$8:$C$57,$D63)),"-",SUMIFS(INDEX('Model Participation Data'!$N$8:$DX$57,0,MATCH(CONCATENATE($J63,O$6),'Model Participation Data'!$N$6:$DX$6,0)),'Model Participation Data'!$B$8:$B$57,$C63,'Model Participation Data'!$C$8:$C$57,$D63))</f>
        <v>0.1</v>
      </c>
    </row>
    <row r="64" spans="2:15" x14ac:dyDescent="0.35">
      <c r="B64" s="37" t="s">
        <v>80</v>
      </c>
      <c r="C64" s="38" t="str">
        <f>IF(ISBLANK('Model Participation Data'!$B$10),"-",'Model Participation Data'!$B$10)</f>
        <v>Provider Organization</v>
      </c>
      <c r="D64" s="38" t="str">
        <f>IF(ISBLANK('Model Participation Data'!$C$10),"-",'Model Participation Data'!$C$10)</f>
        <v>Early Adopter of Medicaid Intregration (Model 1): Provider Organizations Participating in SIM</v>
      </c>
      <c r="E64" s="38" t="str">
        <f>IF(ISBLANK('Model Participation Data'!$D$10),"-",'Model Participation Data'!$D$10)</f>
        <v>Percentage</v>
      </c>
      <c r="F64" s="38" t="str">
        <f>IF(ISBLANK('Model Participation Data'!$E$10),"-",'Model Participation Data'!$E$10)</f>
        <v>Active</v>
      </c>
      <c r="G64" s="151" t="str">
        <f>IF(ISBLANK('Model Participation Data'!$F$10),"-",'Model Participation Data'!$F$10)</f>
        <v>-</v>
      </c>
      <c r="H64" s="38">
        <v>2</v>
      </c>
      <c r="I64" s="38">
        <v>1</v>
      </c>
      <c r="J64" s="38" t="str">
        <f t="shared" si="2"/>
        <v>21</v>
      </c>
      <c r="K64" s="38" t="str">
        <f>IF(ISBLANK('Model Participation Data'!$L$10),"-",'Model Participation Data'!$L$10)</f>
        <v>Quarterly</v>
      </c>
      <c r="L64" s="39">
        <f>IF(ISBLANK('Model Participation Data'!$M$10),"-",'Model Participation Data'!$M$10)</f>
        <v>1</v>
      </c>
      <c r="M64" s="43">
        <f>IF(ISNA(SUMIFS(INDEX('Model Participation Data'!$N$8:$DX$57,0,MATCH(CONCATENATE($J64,M$6),'Model Participation Data'!$N$6:$DX$6,0)),'Model Participation Data'!$B$8:$B$57,$C64,'Model Participation Data'!$C$8:$C$57,$D64)),"-",SUMIFS(INDEX('Model Participation Data'!$N$8:$DX$57,0,MATCH(CONCATENATE($J64,M$6),'Model Participation Data'!$N$6:$DX$6,0)),'Model Participation Data'!$B$8:$B$57,$C64,'Model Participation Data'!$C$8:$C$57,$D64))</f>
        <v>1403</v>
      </c>
      <c r="N64" s="43">
        <f>IF(ISNA(SUMIFS(INDEX('Model Participation Data'!$N$8:$DX$57,0,MATCH(CONCATENATE($J64,N$6),'Model Participation Data'!$N$6:$DX$6,0)),'Model Participation Data'!$B$8:$B$57,$C64,'Model Participation Data'!$C$8:$C$57,$D64)),"-",SUMIFS(INDEX('Model Participation Data'!$N$8:$DX$57,0,MATCH(CONCATENATE($J64,N$6),'Model Participation Data'!$N$6:$DX$6,0)),'Model Participation Data'!$B$8:$B$57,$C64,'Model Participation Data'!$C$8:$C$57,$D64))</f>
        <v>19061</v>
      </c>
      <c r="O64" s="154">
        <f>IF(ISNA(SUMIFS(INDEX('Model Participation Data'!$N$8:$DX$57,0,MATCH(CONCATENATE($J64,O$6),'Model Participation Data'!$N$6:$DX$6,0)),'Model Participation Data'!$B$8:$B$57,$C64,'Model Participation Data'!$C$8:$C$57,$D64)),"-",SUMIFS(INDEX('Model Participation Data'!$N$8:$DX$57,0,MATCH(CONCATENATE($J64,O$6),'Model Participation Data'!$N$6:$DX$6,0)),'Model Participation Data'!$B$8:$B$57,$C64,'Model Participation Data'!$C$8:$C$57,$D64))</f>
        <v>7.3605791931168355E-2</v>
      </c>
    </row>
    <row r="65" spans="2:15" x14ac:dyDescent="0.35">
      <c r="B65" s="37" t="s">
        <v>80</v>
      </c>
      <c r="C65" s="38" t="str">
        <f>IF(ISBLANK('Model Participation Data'!$B$10),"-",'Model Participation Data'!$B$10)</f>
        <v>Provider Organization</v>
      </c>
      <c r="D65" s="38" t="str">
        <f>IF(ISBLANK('Model Participation Data'!$C$10),"-",'Model Participation Data'!$C$10)</f>
        <v>Early Adopter of Medicaid Intregration (Model 1): Provider Organizations Participating in SIM</v>
      </c>
      <c r="E65" s="38" t="str">
        <f>IF(ISBLANK('Model Participation Data'!$D$10),"-",'Model Participation Data'!$D$10)</f>
        <v>Percentage</v>
      </c>
      <c r="F65" s="38" t="str">
        <f>IF(ISBLANK('Model Participation Data'!$E$10),"-",'Model Participation Data'!$E$10)</f>
        <v>Active</v>
      </c>
      <c r="G65" s="151" t="str">
        <f>IF(ISBLANK('Model Participation Data'!$F$10),"-",'Model Participation Data'!$F$10)</f>
        <v>-</v>
      </c>
      <c r="H65" s="38">
        <v>2</v>
      </c>
      <c r="I65" s="38">
        <v>2</v>
      </c>
      <c r="J65" s="38" t="str">
        <f t="shared" si="2"/>
        <v>22</v>
      </c>
      <c r="K65" s="38" t="str">
        <f>IF(ISBLANK('Model Participation Data'!$L$10),"-",'Model Participation Data'!$L$10)</f>
        <v>Quarterly</v>
      </c>
      <c r="L65" s="39">
        <f>IF(ISBLANK('Model Participation Data'!$M$10),"-",'Model Participation Data'!$M$10)</f>
        <v>1</v>
      </c>
      <c r="M65" s="43">
        <f>IF(ISNA(SUMIFS(INDEX('Model Participation Data'!$N$8:$DX$57,0,MATCH(CONCATENATE($J65,M$6),'Model Participation Data'!$N$6:$DX$6,0)),'Model Participation Data'!$B$8:$B$57,$C65,'Model Participation Data'!$C$8:$C$57,$D65)),"-",SUMIFS(INDEX('Model Participation Data'!$N$8:$DX$57,0,MATCH(CONCATENATE($J65,M$6),'Model Participation Data'!$N$6:$DX$6,0)),'Model Participation Data'!$B$8:$B$57,$C65,'Model Participation Data'!$C$8:$C$57,$D65))</f>
        <v>1403</v>
      </c>
      <c r="N65" s="43">
        <f>IF(ISNA(SUMIFS(INDEX('Model Participation Data'!$N$8:$DX$57,0,MATCH(CONCATENATE($J65,N$6),'Model Participation Data'!$N$6:$DX$6,0)),'Model Participation Data'!$B$8:$B$57,$C65,'Model Participation Data'!$C$8:$C$57,$D65)),"-",SUMIFS(INDEX('Model Participation Data'!$N$8:$DX$57,0,MATCH(CONCATENATE($J65,N$6),'Model Participation Data'!$N$6:$DX$6,0)),'Model Participation Data'!$B$8:$B$57,$C65,'Model Participation Data'!$C$8:$C$57,$D65))</f>
        <v>19061</v>
      </c>
      <c r="O65" s="154">
        <f>IF(ISNA(SUMIFS(INDEX('Model Participation Data'!$N$8:$DX$57,0,MATCH(CONCATENATE($J65,O$6),'Model Participation Data'!$N$6:$DX$6,0)),'Model Participation Data'!$B$8:$B$57,$C65,'Model Participation Data'!$C$8:$C$57,$D65)),"-",SUMIFS(INDEX('Model Participation Data'!$N$8:$DX$57,0,MATCH(CONCATENATE($J65,O$6),'Model Participation Data'!$N$6:$DX$6,0)),'Model Participation Data'!$B$8:$B$57,$C65,'Model Participation Data'!$C$8:$C$57,$D65))</f>
        <v>7.3605791931168355E-2</v>
      </c>
    </row>
    <row r="66" spans="2:15" x14ac:dyDescent="0.35">
      <c r="B66" s="37" t="s">
        <v>80</v>
      </c>
      <c r="C66" s="38" t="str">
        <f>IF(ISBLANK('Model Participation Data'!$B$10),"-",'Model Participation Data'!$B$10)</f>
        <v>Provider Organization</v>
      </c>
      <c r="D66" s="38" t="str">
        <f>IF(ISBLANK('Model Participation Data'!$C$10),"-",'Model Participation Data'!$C$10)</f>
        <v>Early Adopter of Medicaid Intregration (Model 1): Provider Organizations Participating in SIM</v>
      </c>
      <c r="E66" s="38" t="str">
        <f>IF(ISBLANK('Model Participation Data'!$D$10),"-",'Model Participation Data'!$D$10)</f>
        <v>Percentage</v>
      </c>
      <c r="F66" s="38" t="str">
        <f>IF(ISBLANK('Model Participation Data'!$E$10),"-",'Model Participation Data'!$E$10)</f>
        <v>Active</v>
      </c>
      <c r="G66" s="151" t="str">
        <f>IF(ISBLANK('Model Participation Data'!$F$10),"-",'Model Participation Data'!$F$10)</f>
        <v>-</v>
      </c>
      <c r="H66" s="38">
        <v>2</v>
      </c>
      <c r="I66" s="38">
        <v>3</v>
      </c>
      <c r="J66" s="38" t="str">
        <f t="shared" si="2"/>
        <v>23</v>
      </c>
      <c r="K66" s="38" t="str">
        <f>IF(ISBLANK('Model Participation Data'!$L$10),"-",'Model Participation Data'!$L$10)</f>
        <v>Quarterly</v>
      </c>
      <c r="L66" s="39">
        <f>IF(ISBLANK('Model Participation Data'!$M$10),"-",'Model Participation Data'!$M$10)</f>
        <v>1</v>
      </c>
      <c r="M66" s="43">
        <f>IF(ISNA(SUMIFS(INDEX('Model Participation Data'!$N$8:$DX$57,0,MATCH(CONCATENATE($J66,M$6),'Model Participation Data'!$N$6:$DX$6,0)),'Model Participation Data'!$B$8:$B$57,$C66,'Model Participation Data'!$C$8:$C$57,$D66)),"-",SUMIFS(INDEX('Model Participation Data'!$N$8:$DX$57,0,MATCH(CONCATENATE($J66,M$6),'Model Participation Data'!$N$6:$DX$6,0)),'Model Participation Data'!$B$8:$B$57,$C66,'Model Participation Data'!$C$8:$C$57,$D66))</f>
        <v>1403</v>
      </c>
      <c r="N66" s="43">
        <f>IF(ISNA(SUMIFS(INDEX('Model Participation Data'!$N$8:$DX$57,0,MATCH(CONCATENATE($J66,N$6),'Model Participation Data'!$N$6:$DX$6,0)),'Model Participation Data'!$B$8:$B$57,$C66,'Model Participation Data'!$C$8:$C$57,$D66)),"-",SUMIFS(INDEX('Model Participation Data'!$N$8:$DX$57,0,MATCH(CONCATENATE($J66,N$6),'Model Participation Data'!$N$6:$DX$6,0)),'Model Participation Data'!$B$8:$B$57,$C66,'Model Participation Data'!$C$8:$C$57,$D66))</f>
        <v>19061</v>
      </c>
      <c r="O66" s="154">
        <f>IF(ISNA(SUMIFS(INDEX('Model Participation Data'!$N$8:$DX$57,0,MATCH(CONCATENATE($J66,O$6),'Model Participation Data'!$N$6:$DX$6,0)),'Model Participation Data'!$B$8:$B$57,$C66,'Model Participation Data'!$C$8:$C$57,$D66)),"-",SUMIFS(INDEX('Model Participation Data'!$N$8:$DX$57,0,MATCH(CONCATENATE($J66,O$6),'Model Participation Data'!$N$6:$DX$6,0)),'Model Participation Data'!$B$8:$B$57,$C66,'Model Participation Data'!$C$8:$C$57,$D66))</f>
        <v>7.3605791931168355E-2</v>
      </c>
    </row>
    <row r="67" spans="2:15" x14ac:dyDescent="0.35">
      <c r="B67" s="37" t="s">
        <v>80</v>
      </c>
      <c r="C67" s="38" t="str">
        <f>IF(ISBLANK('Model Participation Data'!$B$10),"-",'Model Participation Data'!$B$10)</f>
        <v>Provider Organization</v>
      </c>
      <c r="D67" s="38" t="str">
        <f>IF(ISBLANK('Model Participation Data'!$C$10),"-",'Model Participation Data'!$C$10)</f>
        <v>Early Adopter of Medicaid Intregration (Model 1): Provider Organizations Participating in SIM</v>
      </c>
      <c r="E67" s="38" t="str">
        <f>IF(ISBLANK('Model Participation Data'!$D$10),"-",'Model Participation Data'!$D$10)</f>
        <v>Percentage</v>
      </c>
      <c r="F67" s="38" t="str">
        <f>IF(ISBLANK('Model Participation Data'!$E$10),"-",'Model Participation Data'!$E$10)</f>
        <v>Active</v>
      </c>
      <c r="G67" s="151" t="str">
        <f>IF(ISBLANK('Model Participation Data'!$F$10),"-",'Model Participation Data'!$F$10)</f>
        <v>-</v>
      </c>
      <c r="H67" s="38">
        <v>2</v>
      </c>
      <c r="I67" s="38">
        <v>4</v>
      </c>
      <c r="J67" s="38" t="str">
        <f t="shared" si="2"/>
        <v>24</v>
      </c>
      <c r="K67" s="38" t="str">
        <f>IF(ISBLANK('Model Participation Data'!$L$10),"-",'Model Participation Data'!$L$10)</f>
        <v>Quarterly</v>
      </c>
      <c r="L67" s="39">
        <f>IF(ISBLANK('Model Participation Data'!$M$10),"-",'Model Participation Data'!$M$10)</f>
        <v>1</v>
      </c>
      <c r="M67" s="43">
        <f>IF(ISNA(SUMIFS(INDEX('Model Participation Data'!$N$8:$DX$57,0,MATCH(CONCATENATE($J67,M$6),'Model Participation Data'!$N$6:$DX$6,0)),'Model Participation Data'!$B$8:$B$57,$C67,'Model Participation Data'!$C$8:$C$57,$D67)),"-",SUMIFS(INDEX('Model Participation Data'!$N$8:$DX$57,0,MATCH(CONCATENATE($J67,M$6),'Model Participation Data'!$N$6:$DX$6,0)),'Model Participation Data'!$B$8:$B$57,$C67,'Model Participation Data'!$C$8:$C$57,$D67))</f>
        <v>0</v>
      </c>
      <c r="N67" s="43">
        <f>IF(ISNA(SUMIFS(INDEX('Model Participation Data'!$N$8:$DX$57,0,MATCH(CONCATENATE($J67,N$6),'Model Participation Data'!$N$6:$DX$6,0)),'Model Participation Data'!$B$8:$B$57,$C67,'Model Participation Data'!$C$8:$C$57,$D67)),"-",SUMIFS(INDEX('Model Participation Data'!$N$8:$DX$57,0,MATCH(CONCATENATE($J67,N$6),'Model Participation Data'!$N$6:$DX$6,0)),'Model Participation Data'!$B$8:$B$57,$C67,'Model Participation Data'!$C$8:$C$57,$D67))</f>
        <v>0</v>
      </c>
      <c r="O67" s="154">
        <f>IF(ISNA(SUMIFS(INDEX('Model Participation Data'!$N$8:$DX$57,0,MATCH(CONCATENATE($J67,O$6),'Model Participation Data'!$N$6:$DX$6,0)),'Model Participation Data'!$B$8:$B$57,$C67,'Model Participation Data'!$C$8:$C$57,$D67)),"-",SUMIFS(INDEX('Model Participation Data'!$N$8:$DX$57,0,MATCH(CONCATENATE($J67,O$6),'Model Participation Data'!$N$6:$DX$6,0)),'Model Participation Data'!$B$8:$B$57,$C67,'Model Participation Data'!$C$8:$C$57,$D67))</f>
        <v>0</v>
      </c>
    </row>
    <row r="68" spans="2:15" x14ac:dyDescent="0.35">
      <c r="B68" s="37" t="s">
        <v>80</v>
      </c>
      <c r="C68" s="38" t="str">
        <f>IF(ISBLANK('Model Participation Data'!$B$10),"-",'Model Participation Data'!$B$10)</f>
        <v>Provider Organization</v>
      </c>
      <c r="D68" s="38" t="str">
        <f>IF(ISBLANK('Model Participation Data'!$C$10),"-",'Model Participation Data'!$C$10)</f>
        <v>Early Adopter of Medicaid Intregration (Model 1): Provider Organizations Participating in SIM</v>
      </c>
      <c r="E68" s="38" t="str">
        <f>IF(ISBLANK('Model Participation Data'!$D$10),"-",'Model Participation Data'!$D$10)</f>
        <v>Percentage</v>
      </c>
      <c r="F68" s="38" t="str">
        <f>IF(ISBLANK('Model Participation Data'!$E$10),"-",'Model Participation Data'!$E$10)</f>
        <v>Active</v>
      </c>
      <c r="G68" s="151" t="str">
        <f>IF(ISBLANK('Model Participation Data'!$F$10),"-",'Model Participation Data'!$F$10)</f>
        <v>-</v>
      </c>
      <c r="H68" s="38">
        <v>2</v>
      </c>
      <c r="I68" s="38">
        <v>5</v>
      </c>
      <c r="J68" s="38" t="str">
        <f t="shared" si="2"/>
        <v>25</v>
      </c>
      <c r="K68" s="38" t="str">
        <f>IF(ISBLANK('Model Participation Data'!$L$10),"-",'Model Participation Data'!$L$10)</f>
        <v>Quarterly</v>
      </c>
      <c r="L68" s="39">
        <f>IF(ISBLANK('Model Participation Data'!$M$10),"-",'Model Participation Data'!$M$10)</f>
        <v>1</v>
      </c>
      <c r="M68" s="43">
        <f>IF(ISNA(SUMIFS(INDEX('Model Participation Data'!$N$8:$DX$57,0,MATCH(CONCATENATE($J68,M$6),'Model Participation Data'!$N$6:$DX$6,0)),'Model Participation Data'!$B$8:$B$57,$C68,'Model Participation Data'!$C$8:$C$57,$D68)),"-",SUMIFS(INDEX('Model Participation Data'!$N$8:$DX$57,0,MATCH(CONCATENATE($J68,M$6),'Model Participation Data'!$N$6:$DX$6,0)),'Model Participation Data'!$B$8:$B$57,$C68,'Model Participation Data'!$C$8:$C$57,$D68))</f>
        <v>0</v>
      </c>
      <c r="N68" s="43">
        <f>IF(ISNA(SUMIFS(INDEX('Model Participation Data'!$N$8:$DX$57,0,MATCH(CONCATENATE($J68,N$6),'Model Participation Data'!$N$6:$DX$6,0)),'Model Participation Data'!$B$8:$B$57,$C68,'Model Participation Data'!$C$8:$C$57,$D68)),"-",SUMIFS(INDEX('Model Participation Data'!$N$8:$DX$57,0,MATCH(CONCATENATE($J68,N$6),'Model Participation Data'!$N$6:$DX$6,0)),'Model Participation Data'!$B$8:$B$57,$C68,'Model Participation Data'!$C$8:$C$57,$D68))</f>
        <v>0</v>
      </c>
      <c r="O68" s="154">
        <f>IF(ISNA(SUMIFS(INDEX('Model Participation Data'!$N$8:$DX$57,0,MATCH(CONCATENATE($J68,O$6),'Model Participation Data'!$N$6:$DX$6,0)),'Model Participation Data'!$B$8:$B$57,$C68,'Model Participation Data'!$C$8:$C$57,$D68)),"-",SUMIFS(INDEX('Model Participation Data'!$N$8:$DX$57,0,MATCH(CONCATENATE($J68,O$6),'Model Participation Data'!$N$6:$DX$6,0)),'Model Participation Data'!$B$8:$B$57,$C68,'Model Participation Data'!$C$8:$C$57,$D68))</f>
        <v>0</v>
      </c>
    </row>
    <row r="69" spans="2:15" x14ac:dyDescent="0.35">
      <c r="B69" s="37" t="s">
        <v>80</v>
      </c>
      <c r="C69" s="38" t="str">
        <f>IF(ISBLANK('Model Participation Data'!$B$10),"-",'Model Participation Data'!$B$10)</f>
        <v>Provider Organization</v>
      </c>
      <c r="D69" s="38" t="str">
        <f>IF(ISBLANK('Model Participation Data'!$C$10),"-",'Model Participation Data'!$C$10)</f>
        <v>Early Adopter of Medicaid Intregration (Model 1): Provider Organizations Participating in SIM</v>
      </c>
      <c r="E69" s="38" t="str">
        <f>IF(ISBLANK('Model Participation Data'!$D$10),"-",'Model Participation Data'!$D$10)</f>
        <v>Percentage</v>
      </c>
      <c r="F69" s="38" t="str">
        <f>IF(ISBLANK('Model Participation Data'!$E$10),"-",'Model Participation Data'!$E$10)</f>
        <v>Active</v>
      </c>
      <c r="G69" s="151" t="str">
        <f>IF(ISBLANK('Model Participation Data'!$F$10),"-",'Model Participation Data'!$F$10)</f>
        <v>-</v>
      </c>
      <c r="H69" s="38">
        <v>2</v>
      </c>
      <c r="I69" s="38" t="s">
        <v>65</v>
      </c>
      <c r="J69" s="38" t="str">
        <f t="shared" si="2"/>
        <v>2Goal</v>
      </c>
      <c r="K69" s="38" t="str">
        <f>IF(ISBLANK('Model Participation Data'!$L$10),"-",'Model Participation Data'!$L$10)</f>
        <v>Quarterly</v>
      </c>
      <c r="L69" s="39">
        <f>IF(ISBLANK('Model Participation Data'!$M$10),"-",'Model Participation Data'!$M$10)</f>
        <v>1</v>
      </c>
      <c r="M69" s="43" t="str">
        <f>IF(ISNA(SUMIFS(INDEX('Model Participation Data'!$N$8:$DX$57,0,MATCH(CONCATENATE($J69,M$6),'Model Participation Data'!$N$6:$DX$6,0)),'Model Participation Data'!$B$8:$B$57,$C69,'Model Participation Data'!$C$8:$C$57,$D69)),"-",SUMIFS(INDEX('Model Participation Data'!$N$8:$DX$57,0,MATCH(CONCATENATE($J69,M$6),'Model Participation Data'!$N$6:$DX$6,0)),'Model Participation Data'!$B$8:$B$57,$C69,'Model Participation Data'!$C$8:$C$57,$D69))</f>
        <v>-</v>
      </c>
      <c r="N69" s="43" t="str">
        <f>IF(ISNA(SUMIFS(INDEX('Model Participation Data'!$N$8:$DX$57,0,MATCH(CONCATENATE($J69,N$6),'Model Participation Data'!$N$6:$DX$6,0)),'Model Participation Data'!$B$8:$B$57,$C69,'Model Participation Data'!$C$8:$C$57,$D69)),"-",SUMIFS(INDEX('Model Participation Data'!$N$8:$DX$57,0,MATCH(CONCATENATE($J69,N$6),'Model Participation Data'!$N$6:$DX$6,0)),'Model Participation Data'!$B$8:$B$57,$C69,'Model Participation Data'!$C$8:$C$57,$D69))</f>
        <v>-</v>
      </c>
      <c r="O69" s="154">
        <f>IF(ISNA(SUMIFS(INDEX('Model Participation Data'!$N$8:$DX$57,0,MATCH(CONCATENATE($J69,O$6),'Model Participation Data'!$N$6:$DX$6,0)),'Model Participation Data'!$B$8:$B$57,$C69,'Model Participation Data'!$C$8:$C$57,$D69)),"-",SUMIFS(INDEX('Model Participation Data'!$N$8:$DX$57,0,MATCH(CONCATENATE($J69,O$6),'Model Participation Data'!$N$6:$DX$6,0)),'Model Participation Data'!$B$8:$B$57,$C69,'Model Participation Data'!$C$8:$C$57,$D69))</f>
        <v>0</v>
      </c>
    </row>
    <row r="70" spans="2:15" x14ac:dyDescent="0.35">
      <c r="B70" s="37" t="s">
        <v>80</v>
      </c>
      <c r="C70" s="38" t="str">
        <f>IF(ISBLANK('Model Participation Data'!$B$10),"-",'Model Participation Data'!$B$10)</f>
        <v>Provider Organization</v>
      </c>
      <c r="D70" s="38" t="str">
        <f>IF(ISBLANK('Model Participation Data'!$C$10),"-",'Model Participation Data'!$C$10)</f>
        <v>Early Adopter of Medicaid Intregration (Model 1): Provider Organizations Participating in SIM</v>
      </c>
      <c r="E70" s="38" t="str">
        <f>IF(ISBLANK('Model Participation Data'!$D$10),"-",'Model Participation Data'!$D$10)</f>
        <v>Percentage</v>
      </c>
      <c r="F70" s="38" t="str">
        <f>IF(ISBLANK('Model Participation Data'!$E$10),"-",'Model Participation Data'!$E$10)</f>
        <v>Active</v>
      </c>
      <c r="G70" s="151" t="str">
        <f>IF(ISBLANK('Model Participation Data'!$F$10),"-",'Model Participation Data'!$F$10)</f>
        <v>-</v>
      </c>
      <c r="H70" s="38">
        <v>3</v>
      </c>
      <c r="I70" s="38">
        <v>1</v>
      </c>
      <c r="J70" s="38" t="str">
        <f t="shared" si="2"/>
        <v>31</v>
      </c>
      <c r="K70" s="38" t="str">
        <f>IF(ISBLANK('Model Participation Data'!$L$10),"-",'Model Participation Data'!$L$10)</f>
        <v>Quarterly</v>
      </c>
      <c r="L70" s="39">
        <f>IF(ISBLANK('Model Participation Data'!$M$10),"-",'Model Participation Data'!$M$10)</f>
        <v>1</v>
      </c>
      <c r="M70" s="43">
        <f>IF(ISNA(SUMIFS(INDEX('Model Participation Data'!$N$8:$DX$57,0,MATCH(CONCATENATE($J70,M$6),'Model Participation Data'!$N$6:$DX$6,0)),'Model Participation Data'!$B$8:$B$57,$C70,'Model Participation Data'!$C$8:$C$57,$D70)),"-",SUMIFS(INDEX('Model Participation Data'!$N$8:$DX$57,0,MATCH(CONCATENATE($J70,M$6),'Model Participation Data'!$N$6:$DX$6,0)),'Model Participation Data'!$B$8:$B$57,$C70,'Model Participation Data'!$C$8:$C$57,$D70))</f>
        <v>0</v>
      </c>
      <c r="N70" s="43">
        <f>IF(ISNA(SUMIFS(INDEX('Model Participation Data'!$N$8:$DX$57,0,MATCH(CONCATENATE($J70,N$6),'Model Participation Data'!$N$6:$DX$6,0)),'Model Participation Data'!$B$8:$B$57,$C70,'Model Participation Data'!$C$8:$C$57,$D70)),"-",SUMIFS(INDEX('Model Participation Data'!$N$8:$DX$57,0,MATCH(CONCATENATE($J70,N$6),'Model Participation Data'!$N$6:$DX$6,0)),'Model Participation Data'!$B$8:$B$57,$C70,'Model Participation Data'!$C$8:$C$57,$D70))</f>
        <v>0</v>
      </c>
      <c r="O70" s="154">
        <f>IF(ISNA(SUMIFS(INDEX('Model Participation Data'!$N$8:$DX$57,0,MATCH(CONCATENATE($J70,O$6),'Model Participation Data'!$N$6:$DX$6,0)),'Model Participation Data'!$B$8:$B$57,$C70,'Model Participation Data'!$C$8:$C$57,$D70)),"-",SUMIFS(INDEX('Model Participation Data'!$N$8:$DX$57,0,MATCH(CONCATENATE($J70,O$6),'Model Participation Data'!$N$6:$DX$6,0)),'Model Participation Data'!$B$8:$B$57,$C70,'Model Participation Data'!$C$8:$C$57,$D70))</f>
        <v>0</v>
      </c>
    </row>
    <row r="71" spans="2:15" x14ac:dyDescent="0.35">
      <c r="B71" s="37" t="s">
        <v>80</v>
      </c>
      <c r="C71" s="38" t="str">
        <f>IF(ISBLANK('Model Participation Data'!$B$10),"-",'Model Participation Data'!$B$10)</f>
        <v>Provider Organization</v>
      </c>
      <c r="D71" s="38" t="str">
        <f>IF(ISBLANK('Model Participation Data'!$C$10),"-",'Model Participation Data'!$C$10)</f>
        <v>Early Adopter of Medicaid Intregration (Model 1): Provider Organizations Participating in SIM</v>
      </c>
      <c r="E71" s="38" t="str">
        <f>IF(ISBLANK('Model Participation Data'!$D$10),"-",'Model Participation Data'!$D$10)</f>
        <v>Percentage</v>
      </c>
      <c r="F71" s="38" t="str">
        <f>IF(ISBLANK('Model Participation Data'!$E$10),"-",'Model Participation Data'!$E$10)</f>
        <v>Active</v>
      </c>
      <c r="G71" s="151" t="str">
        <f>IF(ISBLANK('Model Participation Data'!$F$10),"-",'Model Participation Data'!$F$10)</f>
        <v>-</v>
      </c>
      <c r="H71" s="38">
        <v>3</v>
      </c>
      <c r="I71" s="38">
        <v>2</v>
      </c>
      <c r="J71" s="38" t="str">
        <f t="shared" si="2"/>
        <v>32</v>
      </c>
      <c r="K71" s="38" t="str">
        <f>IF(ISBLANK('Model Participation Data'!$L$10),"-",'Model Participation Data'!$L$10)</f>
        <v>Quarterly</v>
      </c>
      <c r="L71" s="39">
        <f>IF(ISBLANK('Model Participation Data'!$M$10),"-",'Model Participation Data'!$M$10)</f>
        <v>1</v>
      </c>
      <c r="M71" s="43">
        <f>IF(ISNA(SUMIFS(INDEX('Model Participation Data'!$N$8:$DX$57,0,MATCH(CONCATENATE($J71,M$6),'Model Participation Data'!$N$6:$DX$6,0)),'Model Participation Data'!$B$8:$B$57,$C71,'Model Participation Data'!$C$8:$C$57,$D71)),"-",SUMIFS(INDEX('Model Participation Data'!$N$8:$DX$57,0,MATCH(CONCATENATE($J71,M$6),'Model Participation Data'!$N$6:$DX$6,0)),'Model Participation Data'!$B$8:$B$57,$C71,'Model Participation Data'!$C$8:$C$57,$D71))</f>
        <v>0</v>
      </c>
      <c r="N71" s="43">
        <f>IF(ISNA(SUMIFS(INDEX('Model Participation Data'!$N$8:$DX$57,0,MATCH(CONCATENATE($J71,N$6),'Model Participation Data'!$N$6:$DX$6,0)),'Model Participation Data'!$B$8:$B$57,$C71,'Model Participation Data'!$C$8:$C$57,$D71)),"-",SUMIFS(INDEX('Model Participation Data'!$N$8:$DX$57,0,MATCH(CONCATENATE($J71,N$6),'Model Participation Data'!$N$6:$DX$6,0)),'Model Participation Data'!$B$8:$B$57,$C71,'Model Participation Data'!$C$8:$C$57,$D71))</f>
        <v>0</v>
      </c>
      <c r="O71" s="154">
        <f>IF(ISNA(SUMIFS(INDEX('Model Participation Data'!$N$8:$DX$57,0,MATCH(CONCATENATE($J71,O$6),'Model Participation Data'!$N$6:$DX$6,0)),'Model Participation Data'!$B$8:$B$57,$C71,'Model Participation Data'!$C$8:$C$57,$D71)),"-",SUMIFS(INDEX('Model Participation Data'!$N$8:$DX$57,0,MATCH(CONCATENATE($J71,O$6),'Model Participation Data'!$N$6:$DX$6,0)),'Model Participation Data'!$B$8:$B$57,$C71,'Model Participation Data'!$C$8:$C$57,$D71))</f>
        <v>0</v>
      </c>
    </row>
    <row r="72" spans="2:15" x14ac:dyDescent="0.35">
      <c r="B72" s="37" t="s">
        <v>80</v>
      </c>
      <c r="C72" s="38" t="str">
        <f>IF(ISBLANK('Model Participation Data'!$B$10),"-",'Model Participation Data'!$B$10)</f>
        <v>Provider Organization</v>
      </c>
      <c r="D72" s="38" t="str">
        <f>IF(ISBLANK('Model Participation Data'!$C$10),"-",'Model Participation Data'!$C$10)</f>
        <v>Early Adopter of Medicaid Intregration (Model 1): Provider Organizations Participating in SIM</v>
      </c>
      <c r="E72" s="38" t="str">
        <f>IF(ISBLANK('Model Participation Data'!$D$10),"-",'Model Participation Data'!$D$10)</f>
        <v>Percentage</v>
      </c>
      <c r="F72" s="38" t="str">
        <f>IF(ISBLANK('Model Participation Data'!$E$10),"-",'Model Participation Data'!$E$10)</f>
        <v>Active</v>
      </c>
      <c r="G72" s="151" t="str">
        <f>IF(ISBLANK('Model Participation Data'!$F$10),"-",'Model Participation Data'!$F$10)</f>
        <v>-</v>
      </c>
      <c r="H72" s="38">
        <v>3</v>
      </c>
      <c r="I72" s="38">
        <v>3</v>
      </c>
      <c r="J72" s="38" t="str">
        <f t="shared" si="2"/>
        <v>33</v>
      </c>
      <c r="K72" s="38" t="str">
        <f>IF(ISBLANK('Model Participation Data'!$L$10),"-",'Model Participation Data'!$L$10)</f>
        <v>Quarterly</v>
      </c>
      <c r="L72" s="39">
        <f>IF(ISBLANK('Model Participation Data'!$M$10),"-",'Model Participation Data'!$M$10)</f>
        <v>1</v>
      </c>
      <c r="M72" s="43">
        <f>IF(ISNA(SUMIFS(INDEX('Model Participation Data'!$N$8:$DX$57,0,MATCH(CONCATENATE($J72,M$6),'Model Participation Data'!$N$6:$DX$6,0)),'Model Participation Data'!$B$8:$B$57,$C72,'Model Participation Data'!$C$8:$C$57,$D72)),"-",SUMIFS(INDEX('Model Participation Data'!$N$8:$DX$57,0,MATCH(CONCATENATE($J72,M$6),'Model Participation Data'!$N$6:$DX$6,0)),'Model Participation Data'!$B$8:$B$57,$C72,'Model Participation Data'!$C$8:$C$57,$D72))</f>
        <v>0</v>
      </c>
      <c r="N72" s="43">
        <f>IF(ISNA(SUMIFS(INDEX('Model Participation Data'!$N$8:$DX$57,0,MATCH(CONCATENATE($J72,N$6),'Model Participation Data'!$N$6:$DX$6,0)),'Model Participation Data'!$B$8:$B$57,$C72,'Model Participation Data'!$C$8:$C$57,$D72)),"-",SUMIFS(INDEX('Model Participation Data'!$N$8:$DX$57,0,MATCH(CONCATENATE($J72,N$6),'Model Participation Data'!$N$6:$DX$6,0)),'Model Participation Data'!$B$8:$B$57,$C72,'Model Participation Data'!$C$8:$C$57,$D72))</f>
        <v>0</v>
      </c>
      <c r="O72" s="154">
        <f>IF(ISNA(SUMIFS(INDEX('Model Participation Data'!$N$8:$DX$57,0,MATCH(CONCATENATE($J72,O$6),'Model Participation Data'!$N$6:$DX$6,0)),'Model Participation Data'!$B$8:$B$57,$C72,'Model Participation Data'!$C$8:$C$57,$D72)),"-",SUMIFS(INDEX('Model Participation Data'!$N$8:$DX$57,0,MATCH(CONCATENATE($J72,O$6),'Model Participation Data'!$N$6:$DX$6,0)),'Model Participation Data'!$B$8:$B$57,$C72,'Model Participation Data'!$C$8:$C$57,$D72))</f>
        <v>0</v>
      </c>
    </row>
    <row r="73" spans="2:15" x14ac:dyDescent="0.35">
      <c r="B73" s="37" t="s">
        <v>80</v>
      </c>
      <c r="C73" s="38" t="str">
        <f>IF(ISBLANK('Model Participation Data'!$B$10),"-",'Model Participation Data'!$B$10)</f>
        <v>Provider Organization</v>
      </c>
      <c r="D73" s="38" t="str">
        <f>IF(ISBLANK('Model Participation Data'!$C$10),"-",'Model Participation Data'!$C$10)</f>
        <v>Early Adopter of Medicaid Intregration (Model 1): Provider Organizations Participating in SIM</v>
      </c>
      <c r="E73" s="38" t="str">
        <f>IF(ISBLANK('Model Participation Data'!$D$10),"-",'Model Participation Data'!$D$10)</f>
        <v>Percentage</v>
      </c>
      <c r="F73" s="38" t="str">
        <f>IF(ISBLANK('Model Participation Data'!$E$10),"-",'Model Participation Data'!$E$10)</f>
        <v>Active</v>
      </c>
      <c r="G73" s="151" t="str">
        <f>IF(ISBLANK('Model Participation Data'!$F$10),"-",'Model Participation Data'!$F$10)</f>
        <v>-</v>
      </c>
      <c r="H73" s="38">
        <v>3</v>
      </c>
      <c r="I73" s="38">
        <v>4</v>
      </c>
      <c r="J73" s="38" t="str">
        <f t="shared" si="2"/>
        <v>34</v>
      </c>
      <c r="K73" s="38" t="str">
        <f>IF(ISBLANK('Model Participation Data'!$L$10),"-",'Model Participation Data'!$L$10)</f>
        <v>Quarterly</v>
      </c>
      <c r="L73" s="39">
        <f>IF(ISBLANK('Model Participation Data'!$M$10),"-",'Model Participation Data'!$M$10)</f>
        <v>1</v>
      </c>
      <c r="M73" s="43">
        <f>IF(ISNA(SUMIFS(INDEX('Model Participation Data'!$N$8:$DX$57,0,MATCH(CONCATENATE($J73,M$6),'Model Participation Data'!$N$6:$DX$6,0)),'Model Participation Data'!$B$8:$B$57,$C73,'Model Participation Data'!$C$8:$C$57,$D73)),"-",SUMIFS(INDEX('Model Participation Data'!$N$8:$DX$57,0,MATCH(CONCATENATE($J73,M$6),'Model Participation Data'!$N$6:$DX$6,0)),'Model Participation Data'!$B$8:$B$57,$C73,'Model Participation Data'!$C$8:$C$57,$D73))</f>
        <v>0</v>
      </c>
      <c r="N73" s="43">
        <f>IF(ISNA(SUMIFS(INDEX('Model Participation Data'!$N$8:$DX$57,0,MATCH(CONCATENATE($J73,N$6),'Model Participation Data'!$N$6:$DX$6,0)),'Model Participation Data'!$B$8:$B$57,$C73,'Model Participation Data'!$C$8:$C$57,$D73)),"-",SUMIFS(INDEX('Model Participation Data'!$N$8:$DX$57,0,MATCH(CONCATENATE($J73,N$6),'Model Participation Data'!$N$6:$DX$6,0)),'Model Participation Data'!$B$8:$B$57,$C73,'Model Participation Data'!$C$8:$C$57,$D73))</f>
        <v>0</v>
      </c>
      <c r="O73" s="154">
        <f>IF(ISNA(SUMIFS(INDEX('Model Participation Data'!$N$8:$DX$57,0,MATCH(CONCATENATE($J73,O$6),'Model Participation Data'!$N$6:$DX$6,0)),'Model Participation Data'!$B$8:$B$57,$C73,'Model Participation Data'!$C$8:$C$57,$D73)),"-",SUMIFS(INDEX('Model Participation Data'!$N$8:$DX$57,0,MATCH(CONCATENATE($J73,O$6),'Model Participation Data'!$N$6:$DX$6,0)),'Model Participation Data'!$B$8:$B$57,$C73,'Model Participation Data'!$C$8:$C$57,$D73))</f>
        <v>0</v>
      </c>
    </row>
    <row r="74" spans="2:15" x14ac:dyDescent="0.35">
      <c r="B74" s="37" t="s">
        <v>80</v>
      </c>
      <c r="C74" s="38" t="str">
        <f>IF(ISBLANK('Model Participation Data'!$B$10),"-",'Model Participation Data'!$B$10)</f>
        <v>Provider Organization</v>
      </c>
      <c r="D74" s="38" t="str">
        <f>IF(ISBLANK('Model Participation Data'!$C$10),"-",'Model Participation Data'!$C$10)</f>
        <v>Early Adopter of Medicaid Intregration (Model 1): Provider Organizations Participating in SIM</v>
      </c>
      <c r="E74" s="38" t="str">
        <f>IF(ISBLANK('Model Participation Data'!$D$10),"-",'Model Participation Data'!$D$10)</f>
        <v>Percentage</v>
      </c>
      <c r="F74" s="38" t="str">
        <f>IF(ISBLANK('Model Participation Data'!$E$10),"-",'Model Participation Data'!$E$10)</f>
        <v>Active</v>
      </c>
      <c r="G74" s="151" t="str">
        <f>IF(ISBLANK('Model Participation Data'!$F$10),"-",'Model Participation Data'!$F$10)</f>
        <v>-</v>
      </c>
      <c r="H74" s="38">
        <v>3</v>
      </c>
      <c r="I74" s="38">
        <v>5</v>
      </c>
      <c r="J74" s="38" t="str">
        <f t="shared" si="2"/>
        <v>35</v>
      </c>
      <c r="K74" s="38" t="str">
        <f>IF(ISBLANK('Model Participation Data'!$L$10),"-",'Model Participation Data'!$L$10)</f>
        <v>Quarterly</v>
      </c>
      <c r="L74" s="39">
        <f>IF(ISBLANK('Model Participation Data'!$M$10),"-",'Model Participation Data'!$M$10)</f>
        <v>1</v>
      </c>
      <c r="M74" s="43">
        <f>IF(ISNA(SUMIFS(INDEX('Model Participation Data'!$N$8:$DX$57,0,MATCH(CONCATENATE($J74,M$6),'Model Participation Data'!$N$6:$DX$6,0)),'Model Participation Data'!$B$8:$B$57,$C74,'Model Participation Data'!$C$8:$C$57,$D74)),"-",SUMIFS(INDEX('Model Participation Data'!$N$8:$DX$57,0,MATCH(CONCATENATE($J74,M$6),'Model Participation Data'!$N$6:$DX$6,0)),'Model Participation Data'!$B$8:$B$57,$C74,'Model Participation Data'!$C$8:$C$57,$D74))</f>
        <v>0</v>
      </c>
      <c r="N74" s="43">
        <f>IF(ISNA(SUMIFS(INDEX('Model Participation Data'!$N$8:$DX$57,0,MATCH(CONCATENATE($J74,N$6),'Model Participation Data'!$N$6:$DX$6,0)),'Model Participation Data'!$B$8:$B$57,$C74,'Model Participation Data'!$C$8:$C$57,$D74)),"-",SUMIFS(INDEX('Model Participation Data'!$N$8:$DX$57,0,MATCH(CONCATENATE($J74,N$6),'Model Participation Data'!$N$6:$DX$6,0)),'Model Participation Data'!$B$8:$B$57,$C74,'Model Participation Data'!$C$8:$C$57,$D74))</f>
        <v>0</v>
      </c>
      <c r="O74" s="154">
        <f>IF(ISNA(SUMIFS(INDEX('Model Participation Data'!$N$8:$DX$57,0,MATCH(CONCATENATE($J74,O$6),'Model Participation Data'!$N$6:$DX$6,0)),'Model Participation Data'!$B$8:$B$57,$C74,'Model Participation Data'!$C$8:$C$57,$D74)),"-",SUMIFS(INDEX('Model Participation Data'!$N$8:$DX$57,0,MATCH(CONCATENATE($J74,O$6),'Model Participation Data'!$N$6:$DX$6,0)),'Model Participation Data'!$B$8:$B$57,$C74,'Model Participation Data'!$C$8:$C$57,$D74))</f>
        <v>0</v>
      </c>
    </row>
    <row r="75" spans="2:15" x14ac:dyDescent="0.35">
      <c r="B75" s="37" t="s">
        <v>80</v>
      </c>
      <c r="C75" s="38" t="str">
        <f>IF(ISBLANK('Model Participation Data'!$B$10),"-",'Model Participation Data'!$B$10)</f>
        <v>Provider Organization</v>
      </c>
      <c r="D75" s="38" t="str">
        <f>IF(ISBLANK('Model Participation Data'!$C$10),"-",'Model Participation Data'!$C$10)</f>
        <v>Early Adopter of Medicaid Intregration (Model 1): Provider Organizations Participating in SIM</v>
      </c>
      <c r="E75" s="38" t="str">
        <f>IF(ISBLANK('Model Participation Data'!$D$10),"-",'Model Participation Data'!$D$10)</f>
        <v>Percentage</v>
      </c>
      <c r="F75" s="38" t="str">
        <f>IF(ISBLANK('Model Participation Data'!$E$10),"-",'Model Participation Data'!$E$10)</f>
        <v>Active</v>
      </c>
      <c r="G75" s="151" t="str">
        <f>IF(ISBLANK('Model Participation Data'!$F$10),"-",'Model Participation Data'!$F$10)</f>
        <v>-</v>
      </c>
      <c r="H75" s="38">
        <v>3</v>
      </c>
      <c r="I75" s="38" t="s">
        <v>65</v>
      </c>
      <c r="J75" s="38" t="str">
        <f t="shared" si="2"/>
        <v>3Goal</v>
      </c>
      <c r="K75" s="38" t="str">
        <f>IF(ISBLANK('Model Participation Data'!$L$10),"-",'Model Participation Data'!$L$10)</f>
        <v>Quarterly</v>
      </c>
      <c r="L75" s="39">
        <f>IF(ISBLANK('Model Participation Data'!$M$10),"-",'Model Participation Data'!$M$10)</f>
        <v>1</v>
      </c>
      <c r="M75" s="43" t="str">
        <f>IF(ISNA(SUMIFS(INDEX('Model Participation Data'!$N$8:$DX$57,0,MATCH(CONCATENATE($J75,M$6),'Model Participation Data'!$N$6:$DX$6,0)),'Model Participation Data'!$B$8:$B$57,$C75,'Model Participation Data'!$C$8:$C$57,$D75)),"-",SUMIFS(INDEX('Model Participation Data'!$N$8:$DX$57,0,MATCH(CONCATENATE($J75,M$6),'Model Participation Data'!$N$6:$DX$6,0)),'Model Participation Data'!$B$8:$B$57,$C75,'Model Participation Data'!$C$8:$C$57,$D75))</f>
        <v>-</v>
      </c>
      <c r="N75" s="43" t="str">
        <f>IF(ISNA(SUMIFS(INDEX('Model Participation Data'!$N$8:$DX$57,0,MATCH(CONCATENATE($J75,N$6),'Model Participation Data'!$N$6:$DX$6,0)),'Model Participation Data'!$B$8:$B$57,$C75,'Model Participation Data'!$C$8:$C$57,$D75)),"-",SUMIFS(INDEX('Model Participation Data'!$N$8:$DX$57,0,MATCH(CONCATENATE($J75,N$6),'Model Participation Data'!$N$6:$DX$6,0)),'Model Participation Data'!$B$8:$B$57,$C75,'Model Participation Data'!$C$8:$C$57,$D75))</f>
        <v>-</v>
      </c>
      <c r="O75" s="154">
        <f>IF(ISNA(SUMIFS(INDEX('Model Participation Data'!$N$8:$DX$57,0,MATCH(CONCATENATE($J75,O$6),'Model Participation Data'!$N$6:$DX$6,0)),'Model Participation Data'!$B$8:$B$57,$C75,'Model Participation Data'!$C$8:$C$57,$D75)),"-",SUMIFS(INDEX('Model Participation Data'!$N$8:$DX$57,0,MATCH(CONCATENATE($J75,O$6),'Model Participation Data'!$N$6:$DX$6,0)),'Model Participation Data'!$B$8:$B$57,$C75,'Model Participation Data'!$C$8:$C$57,$D75))</f>
        <v>0</v>
      </c>
    </row>
    <row r="76" spans="2:15" x14ac:dyDescent="0.35">
      <c r="B76" s="37" t="s">
        <v>80</v>
      </c>
      <c r="C76" s="38" t="str">
        <f>IF(ISBLANK('Model Participation Data'!$B$10),"-",'Model Participation Data'!$B$10)</f>
        <v>Provider Organization</v>
      </c>
      <c r="D76" s="38" t="str">
        <f>IF(ISBLANK('Model Participation Data'!$C$10),"-",'Model Participation Data'!$C$10)</f>
        <v>Early Adopter of Medicaid Intregration (Model 1): Provider Organizations Participating in SIM</v>
      </c>
      <c r="E76" s="38" t="str">
        <f>IF(ISBLANK('Model Participation Data'!$D$10),"-",'Model Participation Data'!$D$10)</f>
        <v>Percentage</v>
      </c>
      <c r="F76" s="38" t="str">
        <f>IF(ISBLANK('Model Participation Data'!$E$10),"-",'Model Participation Data'!$E$10)</f>
        <v>Active</v>
      </c>
      <c r="G76" s="151" t="str">
        <f>IF(ISBLANK('Model Participation Data'!$F$10),"-",'Model Participation Data'!$F$10)</f>
        <v>-</v>
      </c>
      <c r="H76" s="38">
        <v>4</v>
      </c>
      <c r="I76" s="38">
        <v>1</v>
      </c>
      <c r="J76" s="38" t="str">
        <f t="shared" ref="J76:J81" si="5">CONCATENATE(H76,I76)</f>
        <v>41</v>
      </c>
      <c r="K76" s="38" t="str">
        <f>IF(ISBLANK('Model Participation Data'!$L$10),"-",'Model Participation Data'!$L$10)</f>
        <v>Quarterly</v>
      </c>
      <c r="L76" s="39">
        <f>IF(ISBLANK('Model Participation Data'!$M$10),"-",'Model Participation Data'!$M$10)</f>
        <v>1</v>
      </c>
      <c r="M76" s="43">
        <f>IF(ISNA(SUMIFS(INDEX('Model Participation Data'!$N$8:$DX$57,0,MATCH(CONCATENATE($J76,M$6),'Model Participation Data'!$N$6:$DX$6,0)),'Model Participation Data'!$B$8:$B$57,$C76,'Model Participation Data'!$C$8:$C$57,$D76)),"-",SUMIFS(INDEX('Model Participation Data'!$N$8:$DX$57,0,MATCH(CONCATENATE($J76,M$6),'Model Participation Data'!$N$6:$DX$6,0)),'Model Participation Data'!$B$8:$B$57,$C76,'Model Participation Data'!$C$8:$C$57,$D76))</f>
        <v>0</v>
      </c>
      <c r="N76" s="43">
        <f>IF(ISNA(SUMIFS(INDEX('Model Participation Data'!$N$8:$DX$57,0,MATCH(CONCATENATE($J76,N$6),'Model Participation Data'!$N$6:$DX$6,0)),'Model Participation Data'!$B$8:$B$57,$C76,'Model Participation Data'!$C$8:$C$57,$D76)),"-",SUMIFS(INDEX('Model Participation Data'!$N$8:$DX$57,0,MATCH(CONCATENATE($J76,N$6),'Model Participation Data'!$N$6:$DX$6,0)),'Model Participation Data'!$B$8:$B$57,$C76,'Model Participation Data'!$C$8:$C$57,$D76))</f>
        <v>0</v>
      </c>
      <c r="O76" s="154">
        <f>IF(ISNA(SUMIFS(INDEX('Model Participation Data'!$N$8:$DX$57,0,MATCH(CONCATENATE($J76,O$6),'Model Participation Data'!$N$6:$DX$6,0)),'Model Participation Data'!$B$8:$B$57,$C76,'Model Participation Data'!$C$8:$C$57,$D76)),"-",SUMIFS(INDEX('Model Participation Data'!$N$8:$DX$57,0,MATCH(CONCATENATE($J76,O$6),'Model Participation Data'!$N$6:$DX$6,0)),'Model Participation Data'!$B$8:$B$57,$C76,'Model Participation Data'!$C$8:$C$57,$D76))</f>
        <v>0</v>
      </c>
    </row>
    <row r="77" spans="2:15" x14ac:dyDescent="0.35">
      <c r="B77" s="37" t="s">
        <v>80</v>
      </c>
      <c r="C77" s="38" t="str">
        <f>IF(ISBLANK('Model Participation Data'!$B$10),"-",'Model Participation Data'!$B$10)</f>
        <v>Provider Organization</v>
      </c>
      <c r="D77" s="38" t="str">
        <f>IF(ISBLANK('Model Participation Data'!$C$10),"-",'Model Participation Data'!$C$10)</f>
        <v>Early Adopter of Medicaid Intregration (Model 1): Provider Organizations Participating in SIM</v>
      </c>
      <c r="E77" s="38" t="str">
        <f>IF(ISBLANK('Model Participation Data'!$D$10),"-",'Model Participation Data'!$D$10)</f>
        <v>Percentage</v>
      </c>
      <c r="F77" s="38" t="str">
        <f>IF(ISBLANK('Model Participation Data'!$E$10),"-",'Model Participation Data'!$E$10)</f>
        <v>Active</v>
      </c>
      <c r="G77" s="151" t="str">
        <f>IF(ISBLANK('Model Participation Data'!$F$10),"-",'Model Participation Data'!$F$10)</f>
        <v>-</v>
      </c>
      <c r="H77" s="38">
        <v>4</v>
      </c>
      <c r="I77" s="38">
        <v>2</v>
      </c>
      <c r="J77" s="38" t="str">
        <f t="shared" si="5"/>
        <v>42</v>
      </c>
      <c r="K77" s="38" t="str">
        <f>IF(ISBLANK('Model Participation Data'!$L$10),"-",'Model Participation Data'!$L$10)</f>
        <v>Quarterly</v>
      </c>
      <c r="L77" s="39">
        <f>IF(ISBLANK('Model Participation Data'!$M$10),"-",'Model Participation Data'!$M$10)</f>
        <v>1</v>
      </c>
      <c r="M77" s="43">
        <f>IF(ISNA(SUMIFS(INDEX('Model Participation Data'!$N$8:$DX$57,0,MATCH(CONCATENATE($J77,M$6),'Model Participation Data'!$N$6:$DX$6,0)),'Model Participation Data'!$B$8:$B$57,$C77,'Model Participation Data'!$C$8:$C$57,$D77)),"-",SUMIFS(INDEX('Model Participation Data'!$N$8:$DX$57,0,MATCH(CONCATENATE($J77,M$6),'Model Participation Data'!$N$6:$DX$6,0)),'Model Participation Data'!$B$8:$B$57,$C77,'Model Participation Data'!$C$8:$C$57,$D77))</f>
        <v>0</v>
      </c>
      <c r="N77" s="43">
        <f>IF(ISNA(SUMIFS(INDEX('Model Participation Data'!$N$8:$DX$57,0,MATCH(CONCATENATE($J77,N$6),'Model Participation Data'!$N$6:$DX$6,0)),'Model Participation Data'!$B$8:$B$57,$C77,'Model Participation Data'!$C$8:$C$57,$D77)),"-",SUMIFS(INDEX('Model Participation Data'!$N$8:$DX$57,0,MATCH(CONCATENATE($J77,N$6),'Model Participation Data'!$N$6:$DX$6,0)),'Model Participation Data'!$B$8:$B$57,$C77,'Model Participation Data'!$C$8:$C$57,$D77))</f>
        <v>0</v>
      </c>
      <c r="O77" s="154">
        <f>IF(ISNA(SUMIFS(INDEX('Model Participation Data'!$N$8:$DX$57,0,MATCH(CONCATENATE($J77,O$6),'Model Participation Data'!$N$6:$DX$6,0)),'Model Participation Data'!$B$8:$B$57,$C77,'Model Participation Data'!$C$8:$C$57,$D77)),"-",SUMIFS(INDEX('Model Participation Data'!$N$8:$DX$57,0,MATCH(CONCATENATE($J77,O$6),'Model Participation Data'!$N$6:$DX$6,0)),'Model Participation Data'!$B$8:$B$57,$C77,'Model Participation Data'!$C$8:$C$57,$D77))</f>
        <v>0</v>
      </c>
    </row>
    <row r="78" spans="2:15" x14ac:dyDescent="0.35">
      <c r="B78" s="37" t="s">
        <v>80</v>
      </c>
      <c r="C78" s="38" t="str">
        <f>IF(ISBLANK('Model Participation Data'!$B$10),"-",'Model Participation Data'!$B$10)</f>
        <v>Provider Organization</v>
      </c>
      <c r="D78" s="38" t="str">
        <f>IF(ISBLANK('Model Participation Data'!$C$10),"-",'Model Participation Data'!$C$10)</f>
        <v>Early Adopter of Medicaid Intregration (Model 1): Provider Organizations Participating in SIM</v>
      </c>
      <c r="E78" s="38" t="str">
        <f>IF(ISBLANK('Model Participation Data'!$D$10),"-",'Model Participation Data'!$D$10)</f>
        <v>Percentage</v>
      </c>
      <c r="F78" s="38" t="str">
        <f>IF(ISBLANK('Model Participation Data'!$E$10),"-",'Model Participation Data'!$E$10)</f>
        <v>Active</v>
      </c>
      <c r="G78" s="151" t="str">
        <f>IF(ISBLANK('Model Participation Data'!$F$10),"-",'Model Participation Data'!$F$10)</f>
        <v>-</v>
      </c>
      <c r="H78" s="38">
        <v>4</v>
      </c>
      <c r="I78" s="38">
        <v>3</v>
      </c>
      <c r="J78" s="38" t="str">
        <f t="shared" si="5"/>
        <v>43</v>
      </c>
      <c r="K78" s="38" t="str">
        <f>IF(ISBLANK('Model Participation Data'!$L$10),"-",'Model Participation Data'!$L$10)</f>
        <v>Quarterly</v>
      </c>
      <c r="L78" s="39">
        <f>IF(ISBLANK('Model Participation Data'!$M$10),"-",'Model Participation Data'!$M$10)</f>
        <v>1</v>
      </c>
      <c r="M78" s="43">
        <f>IF(ISNA(SUMIFS(INDEX('Model Participation Data'!$N$8:$DX$57,0,MATCH(CONCATENATE($J78,M$6),'Model Participation Data'!$N$6:$DX$6,0)),'Model Participation Data'!$B$8:$B$57,$C78,'Model Participation Data'!$C$8:$C$57,$D78)),"-",SUMIFS(INDEX('Model Participation Data'!$N$8:$DX$57,0,MATCH(CONCATENATE($J78,M$6),'Model Participation Data'!$N$6:$DX$6,0)),'Model Participation Data'!$B$8:$B$57,$C78,'Model Participation Data'!$C$8:$C$57,$D78))</f>
        <v>0</v>
      </c>
      <c r="N78" s="43">
        <f>IF(ISNA(SUMIFS(INDEX('Model Participation Data'!$N$8:$DX$57,0,MATCH(CONCATENATE($J78,N$6),'Model Participation Data'!$N$6:$DX$6,0)),'Model Participation Data'!$B$8:$B$57,$C78,'Model Participation Data'!$C$8:$C$57,$D78)),"-",SUMIFS(INDEX('Model Participation Data'!$N$8:$DX$57,0,MATCH(CONCATENATE($J78,N$6),'Model Participation Data'!$N$6:$DX$6,0)),'Model Participation Data'!$B$8:$B$57,$C78,'Model Participation Data'!$C$8:$C$57,$D78))</f>
        <v>0</v>
      </c>
      <c r="O78" s="154">
        <f>IF(ISNA(SUMIFS(INDEX('Model Participation Data'!$N$8:$DX$57,0,MATCH(CONCATENATE($J78,O$6),'Model Participation Data'!$N$6:$DX$6,0)),'Model Participation Data'!$B$8:$B$57,$C78,'Model Participation Data'!$C$8:$C$57,$D78)),"-",SUMIFS(INDEX('Model Participation Data'!$N$8:$DX$57,0,MATCH(CONCATENATE($J78,O$6),'Model Participation Data'!$N$6:$DX$6,0)),'Model Participation Data'!$B$8:$B$57,$C78,'Model Participation Data'!$C$8:$C$57,$D78))</f>
        <v>0</v>
      </c>
    </row>
    <row r="79" spans="2:15" x14ac:dyDescent="0.35">
      <c r="B79" s="37" t="s">
        <v>80</v>
      </c>
      <c r="C79" s="38" t="str">
        <f>IF(ISBLANK('Model Participation Data'!$B$10),"-",'Model Participation Data'!$B$10)</f>
        <v>Provider Organization</v>
      </c>
      <c r="D79" s="38" t="str">
        <f>IF(ISBLANK('Model Participation Data'!$C$10),"-",'Model Participation Data'!$C$10)</f>
        <v>Early Adopter of Medicaid Intregration (Model 1): Provider Organizations Participating in SIM</v>
      </c>
      <c r="E79" s="38" t="str">
        <f>IF(ISBLANK('Model Participation Data'!$D$10),"-",'Model Participation Data'!$D$10)</f>
        <v>Percentage</v>
      </c>
      <c r="F79" s="38" t="str">
        <f>IF(ISBLANK('Model Participation Data'!$E$10),"-",'Model Participation Data'!$E$10)</f>
        <v>Active</v>
      </c>
      <c r="G79" s="151" t="str">
        <f>IF(ISBLANK('Model Participation Data'!$F$10),"-",'Model Participation Data'!$F$10)</f>
        <v>-</v>
      </c>
      <c r="H79" s="38">
        <v>4</v>
      </c>
      <c r="I79" s="38">
        <v>4</v>
      </c>
      <c r="J79" s="38" t="str">
        <f t="shared" si="5"/>
        <v>44</v>
      </c>
      <c r="K79" s="38" t="str">
        <f>IF(ISBLANK('Model Participation Data'!$L$10),"-",'Model Participation Data'!$L$10)</f>
        <v>Quarterly</v>
      </c>
      <c r="L79" s="39">
        <f>IF(ISBLANK('Model Participation Data'!$M$10),"-",'Model Participation Data'!$M$10)</f>
        <v>1</v>
      </c>
      <c r="M79" s="43">
        <f>IF(ISNA(SUMIFS(INDEX('Model Participation Data'!$N$8:$DX$57,0,MATCH(CONCATENATE($J79,M$6),'Model Participation Data'!$N$6:$DX$6,0)),'Model Participation Data'!$B$8:$B$57,$C79,'Model Participation Data'!$C$8:$C$57,$D79)),"-",SUMIFS(INDEX('Model Participation Data'!$N$8:$DX$57,0,MATCH(CONCATENATE($J79,M$6),'Model Participation Data'!$N$6:$DX$6,0)),'Model Participation Data'!$B$8:$B$57,$C79,'Model Participation Data'!$C$8:$C$57,$D79))</f>
        <v>0</v>
      </c>
      <c r="N79" s="43">
        <f>IF(ISNA(SUMIFS(INDEX('Model Participation Data'!$N$8:$DX$57,0,MATCH(CONCATENATE($J79,N$6),'Model Participation Data'!$N$6:$DX$6,0)),'Model Participation Data'!$B$8:$B$57,$C79,'Model Participation Data'!$C$8:$C$57,$D79)),"-",SUMIFS(INDEX('Model Participation Data'!$N$8:$DX$57,0,MATCH(CONCATENATE($J79,N$6),'Model Participation Data'!$N$6:$DX$6,0)),'Model Participation Data'!$B$8:$B$57,$C79,'Model Participation Data'!$C$8:$C$57,$D79))</f>
        <v>0</v>
      </c>
      <c r="O79" s="154">
        <f>IF(ISNA(SUMIFS(INDEX('Model Participation Data'!$N$8:$DX$57,0,MATCH(CONCATENATE($J79,O$6),'Model Participation Data'!$N$6:$DX$6,0)),'Model Participation Data'!$B$8:$B$57,$C79,'Model Participation Data'!$C$8:$C$57,$D79)),"-",SUMIFS(INDEX('Model Participation Data'!$N$8:$DX$57,0,MATCH(CONCATENATE($J79,O$6),'Model Participation Data'!$N$6:$DX$6,0)),'Model Participation Data'!$B$8:$B$57,$C79,'Model Participation Data'!$C$8:$C$57,$D79))</f>
        <v>0</v>
      </c>
    </row>
    <row r="80" spans="2:15" x14ac:dyDescent="0.35">
      <c r="B80" s="37" t="s">
        <v>80</v>
      </c>
      <c r="C80" s="38" t="str">
        <f>IF(ISBLANK('Model Participation Data'!$B$10),"-",'Model Participation Data'!$B$10)</f>
        <v>Provider Organization</v>
      </c>
      <c r="D80" s="38" t="str">
        <f>IF(ISBLANK('Model Participation Data'!$C$10),"-",'Model Participation Data'!$C$10)</f>
        <v>Early Adopter of Medicaid Intregration (Model 1): Provider Organizations Participating in SIM</v>
      </c>
      <c r="E80" s="38" t="str">
        <f>IF(ISBLANK('Model Participation Data'!$D$10),"-",'Model Participation Data'!$D$10)</f>
        <v>Percentage</v>
      </c>
      <c r="F80" s="38" t="str">
        <f>IF(ISBLANK('Model Participation Data'!$E$10),"-",'Model Participation Data'!$E$10)</f>
        <v>Active</v>
      </c>
      <c r="G80" s="151" t="str">
        <f>IF(ISBLANK('Model Participation Data'!$F$10),"-",'Model Participation Data'!$F$10)</f>
        <v>-</v>
      </c>
      <c r="H80" s="38">
        <v>4</v>
      </c>
      <c r="I80" s="38">
        <v>5</v>
      </c>
      <c r="J80" s="38" t="str">
        <f t="shared" si="5"/>
        <v>45</v>
      </c>
      <c r="K80" s="38" t="str">
        <f>IF(ISBLANK('Model Participation Data'!$L$10),"-",'Model Participation Data'!$L$10)</f>
        <v>Quarterly</v>
      </c>
      <c r="L80" s="39">
        <f>IF(ISBLANK('Model Participation Data'!$M$10),"-",'Model Participation Data'!$M$10)</f>
        <v>1</v>
      </c>
      <c r="M80" s="43">
        <f>IF(ISNA(SUMIFS(INDEX('Model Participation Data'!$N$8:$DX$57,0,MATCH(CONCATENATE($J80,M$6),'Model Participation Data'!$N$6:$DX$6,0)),'Model Participation Data'!$B$8:$B$57,$C80,'Model Participation Data'!$C$8:$C$57,$D80)),"-",SUMIFS(INDEX('Model Participation Data'!$N$8:$DX$57,0,MATCH(CONCATENATE($J80,M$6),'Model Participation Data'!$N$6:$DX$6,0)),'Model Participation Data'!$B$8:$B$57,$C80,'Model Participation Data'!$C$8:$C$57,$D80))</f>
        <v>0</v>
      </c>
      <c r="N80" s="43">
        <f>IF(ISNA(SUMIFS(INDEX('Model Participation Data'!$N$8:$DX$57,0,MATCH(CONCATENATE($J80,N$6),'Model Participation Data'!$N$6:$DX$6,0)),'Model Participation Data'!$B$8:$B$57,$C80,'Model Participation Data'!$C$8:$C$57,$D80)),"-",SUMIFS(INDEX('Model Participation Data'!$N$8:$DX$57,0,MATCH(CONCATENATE($J80,N$6),'Model Participation Data'!$N$6:$DX$6,0)),'Model Participation Data'!$B$8:$B$57,$C80,'Model Participation Data'!$C$8:$C$57,$D80))</f>
        <v>0</v>
      </c>
      <c r="O80" s="154">
        <f>IF(ISNA(SUMIFS(INDEX('Model Participation Data'!$N$8:$DX$57,0,MATCH(CONCATENATE($J80,O$6),'Model Participation Data'!$N$6:$DX$6,0)),'Model Participation Data'!$B$8:$B$57,$C80,'Model Participation Data'!$C$8:$C$57,$D80)),"-",SUMIFS(INDEX('Model Participation Data'!$N$8:$DX$57,0,MATCH(CONCATENATE($J80,O$6),'Model Participation Data'!$N$6:$DX$6,0)),'Model Participation Data'!$B$8:$B$57,$C80,'Model Participation Data'!$C$8:$C$57,$D80))</f>
        <v>0</v>
      </c>
    </row>
    <row r="81" spans="2:15" x14ac:dyDescent="0.35">
      <c r="B81" s="37" t="s">
        <v>80</v>
      </c>
      <c r="C81" s="38" t="str">
        <f>IF(ISBLANK('Model Participation Data'!$B$10),"-",'Model Participation Data'!$B$10)</f>
        <v>Provider Organization</v>
      </c>
      <c r="D81" s="38" t="str">
        <f>IF(ISBLANK('Model Participation Data'!$C$10),"-",'Model Participation Data'!$C$10)</f>
        <v>Early Adopter of Medicaid Intregration (Model 1): Provider Organizations Participating in SIM</v>
      </c>
      <c r="E81" s="38" t="str">
        <f>IF(ISBLANK('Model Participation Data'!$D$10),"-",'Model Participation Data'!$D$10)</f>
        <v>Percentage</v>
      </c>
      <c r="F81" s="38" t="str">
        <f>IF(ISBLANK('Model Participation Data'!$E$10),"-",'Model Participation Data'!$E$10)</f>
        <v>Active</v>
      </c>
      <c r="G81" s="151" t="str">
        <f>IF(ISBLANK('Model Participation Data'!$F$10),"-",'Model Participation Data'!$F$10)</f>
        <v>-</v>
      </c>
      <c r="H81" s="38">
        <v>4</v>
      </c>
      <c r="I81" s="38" t="s">
        <v>65</v>
      </c>
      <c r="J81" s="38" t="str">
        <f t="shared" si="5"/>
        <v>4Goal</v>
      </c>
      <c r="K81" s="38" t="str">
        <f>IF(ISBLANK('Model Participation Data'!$L$10),"-",'Model Participation Data'!$L$10)</f>
        <v>Quarterly</v>
      </c>
      <c r="L81" s="39">
        <f>IF(ISBLANK('Model Participation Data'!$M$10),"-",'Model Participation Data'!$M$10)</f>
        <v>1</v>
      </c>
      <c r="M81" s="43" t="str">
        <f>IF(ISNA(SUMIFS(INDEX('Model Participation Data'!$N$8:$DX$57,0,MATCH(CONCATENATE($J81,M$6),'Model Participation Data'!$N$6:$DX$6,0)),'Model Participation Data'!$B$8:$B$57,$C81,'Model Participation Data'!$C$8:$C$57,$D81)),"-",SUMIFS(INDEX('Model Participation Data'!$N$8:$DX$57,0,MATCH(CONCATENATE($J81,M$6),'Model Participation Data'!$N$6:$DX$6,0)),'Model Participation Data'!$B$8:$B$57,$C81,'Model Participation Data'!$C$8:$C$57,$D81))</f>
        <v>-</v>
      </c>
      <c r="N81" s="43" t="str">
        <f>IF(ISNA(SUMIFS(INDEX('Model Participation Data'!$N$8:$DX$57,0,MATCH(CONCATENATE($J81,N$6),'Model Participation Data'!$N$6:$DX$6,0)),'Model Participation Data'!$B$8:$B$57,$C81,'Model Participation Data'!$C$8:$C$57,$D81)),"-",SUMIFS(INDEX('Model Participation Data'!$N$8:$DX$57,0,MATCH(CONCATENATE($J81,N$6),'Model Participation Data'!$N$6:$DX$6,0)),'Model Participation Data'!$B$8:$B$57,$C81,'Model Participation Data'!$C$8:$C$57,$D81))</f>
        <v>-</v>
      </c>
      <c r="O81" s="154">
        <f>IF(ISNA(SUMIFS(INDEX('Model Participation Data'!$N$8:$DX$57,0,MATCH(CONCATENATE($J81,O$6),'Model Participation Data'!$N$6:$DX$6,0)),'Model Participation Data'!$B$8:$B$57,$C81,'Model Participation Data'!$C$8:$C$57,$D81)),"-",SUMIFS(INDEX('Model Participation Data'!$N$8:$DX$57,0,MATCH(CONCATENATE($J81,O$6),'Model Participation Data'!$N$6:$DX$6,0)),'Model Participation Data'!$B$8:$B$57,$C81,'Model Participation Data'!$C$8:$C$57,$D81))</f>
        <v>0</v>
      </c>
    </row>
    <row r="82" spans="2:15" x14ac:dyDescent="0.35">
      <c r="B82" s="37" t="s">
        <v>80</v>
      </c>
      <c r="C82" s="38" t="str">
        <f>IF(ISBLANK('Model Participation Data'!$B$11),"-",'Model Participation Data'!$B$11)</f>
        <v>Beneficiary</v>
      </c>
      <c r="D82" s="38" t="str">
        <f>IF(ISBLANK('Model Participation Data'!$C$11),"-",'Model Participation Data'!$C$11)</f>
        <v xml:space="preserve">Encounter-Based to Value-Based (Model 2): Population Impacted by SIM </v>
      </c>
      <c r="E82" s="38" t="str">
        <f>IF(ISBLANK('Model Participation Data'!$D$11),"-",'Model Participation Data'!$D$11)</f>
        <v>Percentage</v>
      </c>
      <c r="F82" s="38" t="str">
        <f>IF(ISBLANK('Model Participation Data'!$E$11),"-",'Model Participation Data'!$E$11)</f>
        <v>Active</v>
      </c>
      <c r="G82" s="151" t="str">
        <f>IF(ISBLANK('Model Participation Data'!$F$11),"-",'Model Participation Data'!$F$11)</f>
        <v>-</v>
      </c>
      <c r="H82" s="38" t="s">
        <v>64</v>
      </c>
      <c r="I82" s="38" t="s">
        <v>64</v>
      </c>
      <c r="J82" s="38" t="str">
        <f t="shared" si="2"/>
        <v>BaselineBaseline</v>
      </c>
      <c r="K82" s="38" t="str">
        <f>IF(ISBLANK('Model Participation Data'!$L$11),"-",'Model Participation Data'!$L$11)</f>
        <v>Quarterly</v>
      </c>
      <c r="L82" s="39">
        <f>IF(ISBLANK('Model Participation Data'!$M$11),"-",'Model Participation Data'!$M$11)</f>
        <v>2</v>
      </c>
      <c r="M82" s="43">
        <f>IF(ISNA(SUMIFS(INDEX('Model Participation Data'!$N$8:$DX$57,0,MATCH(CONCATENATE($J82,M$6),'Model Participation Data'!$N$6:$DX$6,0)),'Model Participation Data'!$B$8:$B$57,$C82,'Model Participation Data'!$C$8:$C$57,$D82)),"-",SUMIFS(INDEX('Model Participation Data'!$N$8:$DX$57,0,MATCH(CONCATENATE($J82,M$6),'Model Participation Data'!$N$6:$DX$6,0)),'Model Participation Data'!$B$8:$B$57,$C82,'Model Participation Data'!$C$8:$C$57,$D82))</f>
        <v>0</v>
      </c>
      <c r="N82" s="43">
        <f>IF(ISNA(SUMIFS(INDEX('Model Participation Data'!$N$8:$DX$57,0,MATCH(CONCATENATE($J82,N$6),'Model Participation Data'!$N$6:$DX$6,0)),'Model Participation Data'!$B$8:$B$57,$C82,'Model Participation Data'!$C$8:$C$57,$D82)),"-",SUMIFS(INDEX('Model Participation Data'!$N$8:$DX$57,0,MATCH(CONCATENATE($J82,N$6),'Model Participation Data'!$N$6:$DX$6,0)),'Model Participation Data'!$B$8:$B$57,$C82,'Model Participation Data'!$C$8:$C$57,$D82))</f>
        <v>0</v>
      </c>
      <c r="O82" s="154">
        <f>IF(ISNA(SUMIFS(INDEX('Model Participation Data'!$N$8:$DX$57,0,MATCH(CONCATENATE($J82,O$6),'Model Participation Data'!$N$6:$DX$6,0)),'Model Participation Data'!$B$8:$B$57,$C82,'Model Participation Data'!$C$8:$C$57,$D82)),"-",SUMIFS(INDEX('Model Participation Data'!$N$8:$DX$57,0,MATCH(CONCATENATE($J82,O$6),'Model Participation Data'!$N$6:$DX$6,0)),'Model Participation Data'!$B$8:$B$57,$C82,'Model Participation Data'!$C$8:$C$57,$D82))</f>
        <v>0</v>
      </c>
    </row>
    <row r="83" spans="2:15" x14ac:dyDescent="0.35">
      <c r="B83" s="37" t="s">
        <v>80</v>
      </c>
      <c r="C83" s="38" t="str">
        <f>IF(ISBLANK('Model Participation Data'!$B$11),"-",'Model Participation Data'!$B$11)</f>
        <v>Beneficiary</v>
      </c>
      <c r="D83" s="38" t="str">
        <f>IF(ISBLANK('Model Participation Data'!$C$11),"-",'Model Participation Data'!$C$11)</f>
        <v xml:space="preserve">Encounter-Based to Value-Based (Model 2): Population Impacted by SIM </v>
      </c>
      <c r="E83" s="38" t="str">
        <f>IF(ISBLANK('Model Participation Data'!$D$11),"-",'Model Participation Data'!$D$11)</f>
        <v>Percentage</v>
      </c>
      <c r="F83" s="38" t="str">
        <f>IF(ISBLANK('Model Participation Data'!$E$11),"-",'Model Participation Data'!$E$11)</f>
        <v>Active</v>
      </c>
      <c r="G83" s="151" t="str">
        <f>IF(ISBLANK('Model Participation Data'!$F$11),"-",'Model Participation Data'!$F$11)</f>
        <v>-</v>
      </c>
      <c r="H83" s="38">
        <v>1</v>
      </c>
      <c r="I83" s="38">
        <v>1</v>
      </c>
      <c r="J83" s="38" t="str">
        <f t="shared" si="2"/>
        <v>11</v>
      </c>
      <c r="K83" s="38" t="str">
        <f>IF(ISBLANK('Model Participation Data'!$L$11),"-",'Model Participation Data'!$L$11)</f>
        <v>Quarterly</v>
      </c>
      <c r="L83" s="39">
        <f>IF(ISBLANK('Model Participation Data'!$M$11),"-",'Model Participation Data'!$M$11)</f>
        <v>2</v>
      </c>
      <c r="M83" s="43">
        <f>IF(ISNA(SUMIFS(INDEX('Model Participation Data'!$N$8:$DX$57,0,MATCH(CONCATENATE($J83,M$6),'Model Participation Data'!$N$6:$DX$6,0)),'Model Participation Data'!$B$8:$B$57,$C83,'Model Participation Data'!$C$8:$C$57,$D83)),"-",SUMIFS(INDEX('Model Participation Data'!$N$8:$DX$57,0,MATCH(CONCATENATE($J83,M$6),'Model Participation Data'!$N$6:$DX$6,0)),'Model Participation Data'!$B$8:$B$57,$C83,'Model Participation Data'!$C$8:$C$57,$D83))</f>
        <v>0</v>
      </c>
      <c r="N83" s="43">
        <f>IF(ISNA(SUMIFS(INDEX('Model Participation Data'!$N$8:$DX$57,0,MATCH(CONCATENATE($J83,N$6),'Model Participation Data'!$N$6:$DX$6,0)),'Model Participation Data'!$B$8:$B$57,$C83,'Model Participation Data'!$C$8:$C$57,$D83)),"-",SUMIFS(INDEX('Model Participation Data'!$N$8:$DX$57,0,MATCH(CONCATENATE($J83,N$6),'Model Participation Data'!$N$6:$DX$6,0)),'Model Participation Data'!$B$8:$B$57,$C83,'Model Participation Data'!$C$8:$C$57,$D83))</f>
        <v>0</v>
      </c>
      <c r="O83" s="154">
        <f>IF(ISNA(SUMIFS(INDEX('Model Participation Data'!$N$8:$DX$57,0,MATCH(CONCATENATE($J83,O$6),'Model Participation Data'!$N$6:$DX$6,0)),'Model Participation Data'!$B$8:$B$57,$C83,'Model Participation Data'!$C$8:$C$57,$D83)),"-",SUMIFS(INDEX('Model Participation Data'!$N$8:$DX$57,0,MATCH(CONCATENATE($J83,O$6),'Model Participation Data'!$N$6:$DX$6,0)),'Model Participation Data'!$B$8:$B$57,$C83,'Model Participation Data'!$C$8:$C$57,$D83))</f>
        <v>0</v>
      </c>
    </row>
    <row r="84" spans="2:15" x14ac:dyDescent="0.35">
      <c r="B84" s="37" t="s">
        <v>80</v>
      </c>
      <c r="C84" s="38" t="str">
        <f>IF(ISBLANK('Model Participation Data'!$B$11),"-",'Model Participation Data'!$B$11)</f>
        <v>Beneficiary</v>
      </c>
      <c r="D84" s="38" t="str">
        <f>IF(ISBLANK('Model Participation Data'!$C$11),"-",'Model Participation Data'!$C$11)</f>
        <v xml:space="preserve">Encounter-Based to Value-Based (Model 2): Population Impacted by SIM </v>
      </c>
      <c r="E84" s="38" t="str">
        <f>IF(ISBLANK('Model Participation Data'!$D$11),"-",'Model Participation Data'!$D$11)</f>
        <v>Percentage</v>
      </c>
      <c r="F84" s="38" t="str">
        <f>IF(ISBLANK('Model Participation Data'!$E$11),"-",'Model Participation Data'!$E$11)</f>
        <v>Active</v>
      </c>
      <c r="G84" s="151" t="str">
        <f>IF(ISBLANK('Model Participation Data'!$F$11),"-",'Model Participation Data'!$F$11)</f>
        <v>-</v>
      </c>
      <c r="H84" s="38">
        <v>1</v>
      </c>
      <c r="I84" s="38">
        <v>2</v>
      </c>
      <c r="J84" s="38" t="str">
        <f t="shared" si="2"/>
        <v>12</v>
      </c>
      <c r="K84" s="38" t="str">
        <f>IF(ISBLANK('Model Participation Data'!$L$11),"-",'Model Participation Data'!$L$11)</f>
        <v>Quarterly</v>
      </c>
      <c r="L84" s="39">
        <f>IF(ISBLANK('Model Participation Data'!$M$11),"-",'Model Participation Data'!$M$11)</f>
        <v>2</v>
      </c>
      <c r="M84" s="43">
        <f>IF(ISNA(SUMIFS(INDEX('Model Participation Data'!$N$8:$DX$57,0,MATCH(CONCATENATE($J84,M$6),'Model Participation Data'!$N$6:$DX$6,0)),'Model Participation Data'!$B$8:$B$57,$C84,'Model Participation Data'!$C$8:$C$57,$D84)),"-",SUMIFS(INDEX('Model Participation Data'!$N$8:$DX$57,0,MATCH(CONCATENATE($J84,M$6),'Model Participation Data'!$N$6:$DX$6,0)),'Model Participation Data'!$B$8:$B$57,$C84,'Model Participation Data'!$C$8:$C$57,$D84))</f>
        <v>0</v>
      </c>
      <c r="N84" s="43">
        <f>IF(ISNA(SUMIFS(INDEX('Model Participation Data'!$N$8:$DX$57,0,MATCH(CONCATENATE($J84,N$6),'Model Participation Data'!$N$6:$DX$6,0)),'Model Participation Data'!$B$8:$B$57,$C84,'Model Participation Data'!$C$8:$C$57,$D84)),"-",SUMIFS(INDEX('Model Participation Data'!$N$8:$DX$57,0,MATCH(CONCATENATE($J84,N$6),'Model Participation Data'!$N$6:$DX$6,0)),'Model Participation Data'!$B$8:$B$57,$C84,'Model Participation Data'!$C$8:$C$57,$D84))</f>
        <v>0</v>
      </c>
      <c r="O84" s="154">
        <f>IF(ISNA(SUMIFS(INDEX('Model Participation Data'!$N$8:$DX$57,0,MATCH(CONCATENATE($J84,O$6),'Model Participation Data'!$N$6:$DX$6,0)),'Model Participation Data'!$B$8:$B$57,$C84,'Model Participation Data'!$C$8:$C$57,$D84)),"-",SUMIFS(INDEX('Model Participation Data'!$N$8:$DX$57,0,MATCH(CONCATENATE($J84,O$6),'Model Participation Data'!$N$6:$DX$6,0)),'Model Participation Data'!$B$8:$B$57,$C84,'Model Participation Data'!$C$8:$C$57,$D84))</f>
        <v>0</v>
      </c>
    </row>
    <row r="85" spans="2:15" x14ac:dyDescent="0.35">
      <c r="B85" s="37" t="s">
        <v>80</v>
      </c>
      <c r="C85" s="38" t="str">
        <f>IF(ISBLANK('Model Participation Data'!$B$11),"-",'Model Participation Data'!$B$11)</f>
        <v>Beneficiary</v>
      </c>
      <c r="D85" s="38" t="str">
        <f>IF(ISBLANK('Model Participation Data'!$C$11),"-",'Model Participation Data'!$C$11)</f>
        <v xml:space="preserve">Encounter-Based to Value-Based (Model 2): Population Impacted by SIM </v>
      </c>
      <c r="E85" s="38" t="str">
        <f>IF(ISBLANK('Model Participation Data'!$D$11),"-",'Model Participation Data'!$D$11)</f>
        <v>Percentage</v>
      </c>
      <c r="F85" s="38" t="str">
        <f>IF(ISBLANK('Model Participation Data'!$E$11),"-",'Model Participation Data'!$E$11)</f>
        <v>Active</v>
      </c>
      <c r="G85" s="151" t="str">
        <f>IF(ISBLANK('Model Participation Data'!$F$11),"-",'Model Participation Data'!$F$11)</f>
        <v>-</v>
      </c>
      <c r="H85" s="38">
        <v>1</v>
      </c>
      <c r="I85" s="38">
        <v>3</v>
      </c>
      <c r="J85" s="38" t="str">
        <f t="shared" si="2"/>
        <v>13</v>
      </c>
      <c r="K85" s="38" t="str">
        <f>IF(ISBLANK('Model Participation Data'!$L$11),"-",'Model Participation Data'!$L$11)</f>
        <v>Quarterly</v>
      </c>
      <c r="L85" s="39">
        <f>IF(ISBLANK('Model Participation Data'!$M$11),"-",'Model Participation Data'!$M$11)</f>
        <v>2</v>
      </c>
      <c r="M85" s="43">
        <f>IF(ISNA(SUMIFS(INDEX('Model Participation Data'!$N$8:$DX$57,0,MATCH(CONCATENATE($J85,M$6),'Model Participation Data'!$N$6:$DX$6,0)),'Model Participation Data'!$B$8:$B$57,$C85,'Model Participation Data'!$C$8:$C$57,$D85)),"-",SUMIFS(INDEX('Model Participation Data'!$N$8:$DX$57,0,MATCH(CONCATENATE($J85,M$6),'Model Participation Data'!$N$6:$DX$6,0)),'Model Participation Data'!$B$8:$B$57,$C85,'Model Participation Data'!$C$8:$C$57,$D85))</f>
        <v>0</v>
      </c>
      <c r="N85" s="43">
        <f>IF(ISNA(SUMIFS(INDEX('Model Participation Data'!$N$8:$DX$57,0,MATCH(CONCATENATE($J85,N$6),'Model Participation Data'!$N$6:$DX$6,0)),'Model Participation Data'!$B$8:$B$57,$C85,'Model Participation Data'!$C$8:$C$57,$D85)),"-",SUMIFS(INDEX('Model Participation Data'!$N$8:$DX$57,0,MATCH(CONCATENATE($J85,N$6),'Model Participation Data'!$N$6:$DX$6,0)),'Model Participation Data'!$B$8:$B$57,$C85,'Model Participation Data'!$C$8:$C$57,$D85))</f>
        <v>0</v>
      </c>
      <c r="O85" s="154">
        <f>IF(ISNA(SUMIFS(INDEX('Model Participation Data'!$N$8:$DX$57,0,MATCH(CONCATENATE($J85,O$6),'Model Participation Data'!$N$6:$DX$6,0)),'Model Participation Data'!$B$8:$B$57,$C85,'Model Participation Data'!$C$8:$C$57,$D85)),"-",SUMIFS(INDEX('Model Participation Data'!$N$8:$DX$57,0,MATCH(CONCATENATE($J85,O$6),'Model Participation Data'!$N$6:$DX$6,0)),'Model Participation Data'!$B$8:$B$57,$C85,'Model Participation Data'!$C$8:$C$57,$D85))</f>
        <v>0</v>
      </c>
    </row>
    <row r="86" spans="2:15" x14ac:dyDescent="0.35">
      <c r="B86" s="37" t="s">
        <v>80</v>
      </c>
      <c r="C86" s="38" t="str">
        <f>IF(ISBLANK('Model Participation Data'!$B$11),"-",'Model Participation Data'!$B$11)</f>
        <v>Beneficiary</v>
      </c>
      <c r="D86" s="38" t="str">
        <f>IF(ISBLANK('Model Participation Data'!$C$11),"-",'Model Participation Data'!$C$11)</f>
        <v xml:space="preserve">Encounter-Based to Value-Based (Model 2): Population Impacted by SIM </v>
      </c>
      <c r="E86" s="38" t="str">
        <f>IF(ISBLANK('Model Participation Data'!$D$11),"-",'Model Participation Data'!$D$11)</f>
        <v>Percentage</v>
      </c>
      <c r="F86" s="38" t="str">
        <f>IF(ISBLANK('Model Participation Data'!$E$11),"-",'Model Participation Data'!$E$11)</f>
        <v>Active</v>
      </c>
      <c r="G86" s="151" t="str">
        <f>IF(ISBLANK('Model Participation Data'!$F$11),"-",'Model Participation Data'!$F$11)</f>
        <v>-</v>
      </c>
      <c r="H86" s="38">
        <v>1</v>
      </c>
      <c r="I86" s="38">
        <v>4</v>
      </c>
      <c r="J86" s="38" t="str">
        <f t="shared" si="2"/>
        <v>14</v>
      </c>
      <c r="K86" s="38" t="str">
        <f>IF(ISBLANK('Model Participation Data'!$L$11),"-",'Model Participation Data'!$L$11)</f>
        <v>Quarterly</v>
      </c>
      <c r="L86" s="39">
        <f>IF(ISBLANK('Model Participation Data'!$M$11),"-",'Model Participation Data'!$M$11)</f>
        <v>2</v>
      </c>
      <c r="M86" s="43">
        <f>IF(ISNA(SUMIFS(INDEX('Model Participation Data'!$N$8:$DX$57,0,MATCH(CONCATENATE($J86,M$6),'Model Participation Data'!$N$6:$DX$6,0)),'Model Participation Data'!$B$8:$B$57,$C86,'Model Participation Data'!$C$8:$C$57,$D86)),"-",SUMIFS(INDEX('Model Participation Data'!$N$8:$DX$57,0,MATCH(CONCATENATE($J86,M$6),'Model Participation Data'!$N$6:$DX$6,0)),'Model Participation Data'!$B$8:$B$57,$C86,'Model Participation Data'!$C$8:$C$57,$D86))</f>
        <v>0</v>
      </c>
      <c r="N86" s="43">
        <f>IF(ISNA(SUMIFS(INDEX('Model Participation Data'!$N$8:$DX$57,0,MATCH(CONCATENATE($J86,N$6),'Model Participation Data'!$N$6:$DX$6,0)),'Model Participation Data'!$B$8:$B$57,$C86,'Model Participation Data'!$C$8:$C$57,$D86)),"-",SUMIFS(INDEX('Model Participation Data'!$N$8:$DX$57,0,MATCH(CONCATENATE($J86,N$6),'Model Participation Data'!$N$6:$DX$6,0)),'Model Participation Data'!$B$8:$B$57,$C86,'Model Participation Data'!$C$8:$C$57,$D86))</f>
        <v>0</v>
      </c>
      <c r="O86" s="154">
        <f>IF(ISNA(SUMIFS(INDEX('Model Participation Data'!$N$8:$DX$57,0,MATCH(CONCATENATE($J86,O$6),'Model Participation Data'!$N$6:$DX$6,0)),'Model Participation Data'!$B$8:$B$57,$C86,'Model Participation Data'!$C$8:$C$57,$D86)),"-",SUMIFS(INDEX('Model Participation Data'!$N$8:$DX$57,0,MATCH(CONCATENATE($J86,O$6),'Model Participation Data'!$N$6:$DX$6,0)),'Model Participation Data'!$B$8:$B$57,$C86,'Model Participation Data'!$C$8:$C$57,$D86))</f>
        <v>0</v>
      </c>
    </row>
    <row r="87" spans="2:15" x14ac:dyDescent="0.35">
      <c r="B87" s="37" t="s">
        <v>80</v>
      </c>
      <c r="C87" s="38" t="str">
        <f>IF(ISBLANK('Model Participation Data'!$B$11),"-",'Model Participation Data'!$B$11)</f>
        <v>Beneficiary</v>
      </c>
      <c r="D87" s="38" t="str">
        <f>IF(ISBLANK('Model Participation Data'!$C$11),"-",'Model Participation Data'!$C$11)</f>
        <v xml:space="preserve">Encounter-Based to Value-Based (Model 2): Population Impacted by SIM </v>
      </c>
      <c r="E87" s="38" t="str">
        <f>IF(ISBLANK('Model Participation Data'!$D$11),"-",'Model Participation Data'!$D$11)</f>
        <v>Percentage</v>
      </c>
      <c r="F87" s="38" t="str">
        <f>IF(ISBLANK('Model Participation Data'!$E$11),"-",'Model Participation Data'!$E$11)</f>
        <v>Active</v>
      </c>
      <c r="G87" s="151" t="str">
        <f>IF(ISBLANK('Model Participation Data'!$F$11),"-",'Model Participation Data'!$F$11)</f>
        <v>-</v>
      </c>
      <c r="H87" s="38">
        <v>1</v>
      </c>
      <c r="I87" s="38">
        <v>5</v>
      </c>
      <c r="J87" s="38" t="str">
        <f t="shared" si="2"/>
        <v>15</v>
      </c>
      <c r="K87" s="38" t="str">
        <f>IF(ISBLANK('Model Participation Data'!$L$11),"-",'Model Participation Data'!$L$11)</f>
        <v>Quarterly</v>
      </c>
      <c r="L87" s="39">
        <f>IF(ISBLANK('Model Participation Data'!$M$11),"-",'Model Participation Data'!$M$11)</f>
        <v>2</v>
      </c>
      <c r="M87" s="43">
        <f>IF(ISNA(SUMIFS(INDEX('Model Participation Data'!$N$8:$DX$57,0,MATCH(CONCATENATE($J87,M$6),'Model Participation Data'!$N$6:$DX$6,0)),'Model Participation Data'!$B$8:$B$57,$C87,'Model Participation Data'!$C$8:$C$57,$D87)),"-",SUMIFS(INDEX('Model Participation Data'!$N$8:$DX$57,0,MATCH(CONCATENATE($J87,M$6),'Model Participation Data'!$N$6:$DX$6,0)),'Model Participation Data'!$B$8:$B$57,$C87,'Model Participation Data'!$C$8:$C$57,$D87))</f>
        <v>0</v>
      </c>
      <c r="N87" s="43">
        <f>IF(ISNA(SUMIFS(INDEX('Model Participation Data'!$N$8:$DX$57,0,MATCH(CONCATENATE($J87,N$6),'Model Participation Data'!$N$6:$DX$6,0)),'Model Participation Data'!$B$8:$B$57,$C87,'Model Participation Data'!$C$8:$C$57,$D87)),"-",SUMIFS(INDEX('Model Participation Data'!$N$8:$DX$57,0,MATCH(CONCATENATE($J87,N$6),'Model Participation Data'!$N$6:$DX$6,0)),'Model Participation Data'!$B$8:$B$57,$C87,'Model Participation Data'!$C$8:$C$57,$D87))</f>
        <v>0</v>
      </c>
      <c r="O87" s="154">
        <f>IF(ISNA(SUMIFS(INDEX('Model Participation Data'!$N$8:$DX$57,0,MATCH(CONCATENATE($J87,O$6),'Model Participation Data'!$N$6:$DX$6,0)),'Model Participation Data'!$B$8:$B$57,$C87,'Model Participation Data'!$C$8:$C$57,$D87)),"-",SUMIFS(INDEX('Model Participation Data'!$N$8:$DX$57,0,MATCH(CONCATENATE($J87,O$6),'Model Participation Data'!$N$6:$DX$6,0)),'Model Participation Data'!$B$8:$B$57,$C87,'Model Participation Data'!$C$8:$C$57,$D87))</f>
        <v>0</v>
      </c>
    </row>
    <row r="88" spans="2:15" x14ac:dyDescent="0.35">
      <c r="B88" s="37" t="s">
        <v>80</v>
      </c>
      <c r="C88" s="38" t="str">
        <f>IF(ISBLANK('Model Participation Data'!$B$11),"-",'Model Participation Data'!$B$11)</f>
        <v>Beneficiary</v>
      </c>
      <c r="D88" s="38" t="str">
        <f>IF(ISBLANK('Model Participation Data'!$C$11),"-",'Model Participation Data'!$C$11)</f>
        <v xml:space="preserve">Encounter-Based to Value-Based (Model 2): Population Impacted by SIM </v>
      </c>
      <c r="E88" s="38" t="str">
        <f>IF(ISBLANK('Model Participation Data'!$D$11),"-",'Model Participation Data'!$D$11)</f>
        <v>Percentage</v>
      </c>
      <c r="F88" s="38" t="str">
        <f>IF(ISBLANK('Model Participation Data'!$E$11),"-",'Model Participation Data'!$E$11)</f>
        <v>Active</v>
      </c>
      <c r="G88" s="151" t="str">
        <f>IF(ISBLANK('Model Participation Data'!$F$11),"-",'Model Participation Data'!$F$11)</f>
        <v>-</v>
      </c>
      <c r="H88" s="38">
        <v>1</v>
      </c>
      <c r="I88" s="38" t="s">
        <v>65</v>
      </c>
      <c r="J88" s="38" t="str">
        <f t="shared" si="2"/>
        <v>1Goal</v>
      </c>
      <c r="K88" s="38" t="str">
        <f>IF(ISBLANK('Model Participation Data'!$L$11),"-",'Model Participation Data'!$L$11)</f>
        <v>Quarterly</v>
      </c>
      <c r="L88" s="39">
        <f>IF(ISBLANK('Model Participation Data'!$M$11),"-",'Model Participation Data'!$M$11)</f>
        <v>2</v>
      </c>
      <c r="M88" s="43" t="str">
        <f>IF(ISNA(SUMIFS(INDEX('Model Participation Data'!$N$8:$DX$57,0,MATCH(CONCATENATE($J88,M$6),'Model Participation Data'!$N$6:$DX$6,0)),'Model Participation Data'!$B$8:$B$57,$C88,'Model Participation Data'!$C$8:$C$57,$D88)),"-",SUMIFS(INDEX('Model Participation Data'!$N$8:$DX$57,0,MATCH(CONCATENATE($J88,M$6),'Model Participation Data'!$N$6:$DX$6,0)),'Model Participation Data'!$B$8:$B$57,$C88,'Model Participation Data'!$C$8:$C$57,$D88))</f>
        <v>-</v>
      </c>
      <c r="N88" s="43" t="str">
        <f>IF(ISNA(SUMIFS(INDEX('Model Participation Data'!$N$8:$DX$57,0,MATCH(CONCATENATE($J88,N$6),'Model Participation Data'!$N$6:$DX$6,0)),'Model Participation Data'!$B$8:$B$57,$C88,'Model Participation Data'!$C$8:$C$57,$D88)),"-",SUMIFS(INDEX('Model Participation Data'!$N$8:$DX$57,0,MATCH(CONCATENATE($J88,N$6),'Model Participation Data'!$N$6:$DX$6,0)),'Model Participation Data'!$B$8:$B$57,$C88,'Model Participation Data'!$C$8:$C$57,$D88))</f>
        <v>-</v>
      </c>
      <c r="O88" s="154">
        <f>IF(ISNA(SUMIFS(INDEX('Model Participation Data'!$N$8:$DX$57,0,MATCH(CONCATENATE($J88,O$6),'Model Participation Data'!$N$6:$DX$6,0)),'Model Participation Data'!$B$8:$B$57,$C88,'Model Participation Data'!$C$8:$C$57,$D88)),"-",SUMIFS(INDEX('Model Participation Data'!$N$8:$DX$57,0,MATCH(CONCATENATE($J88,O$6),'Model Participation Data'!$N$6:$DX$6,0)),'Model Participation Data'!$B$8:$B$57,$C88,'Model Participation Data'!$C$8:$C$57,$D88))</f>
        <v>0</v>
      </c>
    </row>
    <row r="89" spans="2:15" x14ac:dyDescent="0.35">
      <c r="B89" s="37" t="s">
        <v>80</v>
      </c>
      <c r="C89" s="38" t="str">
        <f>IF(ISBLANK('Model Participation Data'!$B$11),"-",'Model Participation Data'!$B$11)</f>
        <v>Beneficiary</v>
      </c>
      <c r="D89" s="38" t="str">
        <f>IF(ISBLANK('Model Participation Data'!$C$11),"-",'Model Participation Data'!$C$11)</f>
        <v xml:space="preserve">Encounter-Based to Value-Based (Model 2): Population Impacted by SIM </v>
      </c>
      <c r="E89" s="38" t="str">
        <f>IF(ISBLANK('Model Participation Data'!$D$11),"-",'Model Participation Data'!$D$11)</f>
        <v>Percentage</v>
      </c>
      <c r="F89" s="38" t="str">
        <f>IF(ISBLANK('Model Participation Data'!$E$11),"-",'Model Participation Data'!$E$11)</f>
        <v>Active</v>
      </c>
      <c r="G89" s="151" t="str">
        <f>IF(ISBLANK('Model Participation Data'!$F$11),"-",'Model Participation Data'!$F$11)</f>
        <v>-</v>
      </c>
      <c r="H89" s="38">
        <v>2</v>
      </c>
      <c r="I89" s="38">
        <v>1</v>
      </c>
      <c r="J89" s="38" t="str">
        <f t="shared" si="2"/>
        <v>21</v>
      </c>
      <c r="K89" s="38" t="str">
        <f>IF(ISBLANK('Model Participation Data'!$L$11),"-",'Model Participation Data'!$L$11)</f>
        <v>Quarterly</v>
      </c>
      <c r="L89" s="39">
        <f>IF(ISBLANK('Model Participation Data'!$M$11),"-",'Model Participation Data'!$M$11)</f>
        <v>2</v>
      </c>
      <c r="M89" s="43">
        <f>IF(ISNA(SUMIFS(INDEX('Model Participation Data'!$N$8:$DX$57,0,MATCH(CONCATENATE($J89,M$6),'Model Participation Data'!$N$6:$DX$6,0)),'Model Participation Data'!$B$8:$B$57,$C89,'Model Participation Data'!$C$8:$C$57,$D89)),"-",SUMIFS(INDEX('Model Participation Data'!$N$8:$DX$57,0,MATCH(CONCATENATE($J89,M$6),'Model Participation Data'!$N$6:$DX$6,0)),'Model Participation Data'!$B$8:$B$57,$C89,'Model Participation Data'!$C$8:$C$57,$D89))</f>
        <v>0</v>
      </c>
      <c r="N89" s="43">
        <f>IF(ISNA(SUMIFS(INDEX('Model Participation Data'!$N$8:$DX$57,0,MATCH(CONCATENATE($J89,N$6),'Model Participation Data'!$N$6:$DX$6,0)),'Model Participation Data'!$B$8:$B$57,$C89,'Model Participation Data'!$C$8:$C$57,$D89)),"-",SUMIFS(INDEX('Model Participation Data'!$N$8:$DX$57,0,MATCH(CONCATENATE($J89,N$6),'Model Participation Data'!$N$6:$DX$6,0)),'Model Participation Data'!$B$8:$B$57,$C89,'Model Participation Data'!$C$8:$C$57,$D89))</f>
        <v>0</v>
      </c>
      <c r="O89" s="154">
        <f>IF(ISNA(SUMIFS(INDEX('Model Participation Data'!$N$8:$DX$57,0,MATCH(CONCATENATE($J89,O$6),'Model Participation Data'!$N$6:$DX$6,0)),'Model Participation Data'!$B$8:$B$57,$C89,'Model Participation Data'!$C$8:$C$57,$D89)),"-",SUMIFS(INDEX('Model Participation Data'!$N$8:$DX$57,0,MATCH(CONCATENATE($J89,O$6),'Model Participation Data'!$N$6:$DX$6,0)),'Model Participation Data'!$B$8:$B$57,$C89,'Model Participation Data'!$C$8:$C$57,$D89))</f>
        <v>0</v>
      </c>
    </row>
    <row r="90" spans="2:15" x14ac:dyDescent="0.35">
      <c r="B90" s="37" t="s">
        <v>80</v>
      </c>
      <c r="C90" s="38" t="str">
        <f>IF(ISBLANK('Model Participation Data'!$B$11),"-",'Model Participation Data'!$B$11)</f>
        <v>Beneficiary</v>
      </c>
      <c r="D90" s="38" t="str">
        <f>IF(ISBLANK('Model Participation Data'!$C$11),"-",'Model Participation Data'!$C$11)</f>
        <v xml:space="preserve">Encounter-Based to Value-Based (Model 2): Population Impacted by SIM </v>
      </c>
      <c r="E90" s="38" t="str">
        <f>IF(ISBLANK('Model Participation Data'!$D$11),"-",'Model Participation Data'!$D$11)</f>
        <v>Percentage</v>
      </c>
      <c r="F90" s="38" t="str">
        <f>IF(ISBLANK('Model Participation Data'!$E$11),"-",'Model Participation Data'!$E$11)</f>
        <v>Active</v>
      </c>
      <c r="G90" s="151" t="str">
        <f>IF(ISBLANK('Model Participation Data'!$F$11),"-",'Model Participation Data'!$F$11)</f>
        <v>-</v>
      </c>
      <c r="H90" s="38">
        <v>2</v>
      </c>
      <c r="I90" s="38">
        <v>2</v>
      </c>
      <c r="J90" s="38" t="str">
        <f t="shared" si="2"/>
        <v>22</v>
      </c>
      <c r="K90" s="38" t="str">
        <f>IF(ISBLANK('Model Participation Data'!$L$11),"-",'Model Participation Data'!$L$11)</f>
        <v>Quarterly</v>
      </c>
      <c r="L90" s="39">
        <f>IF(ISBLANK('Model Participation Data'!$M$11),"-",'Model Participation Data'!$M$11)</f>
        <v>2</v>
      </c>
      <c r="M90" s="43">
        <f>IF(ISNA(SUMIFS(INDEX('Model Participation Data'!$N$8:$DX$57,0,MATCH(CONCATENATE($J90,M$6),'Model Participation Data'!$N$6:$DX$6,0)),'Model Participation Data'!$B$8:$B$57,$C90,'Model Participation Data'!$C$8:$C$57,$D90)),"-",SUMIFS(INDEX('Model Participation Data'!$N$8:$DX$57,0,MATCH(CONCATENATE($J90,M$6),'Model Participation Data'!$N$6:$DX$6,0)),'Model Participation Data'!$B$8:$B$57,$C90,'Model Participation Data'!$C$8:$C$57,$D90))</f>
        <v>0</v>
      </c>
      <c r="N90" s="43">
        <f>IF(ISNA(SUMIFS(INDEX('Model Participation Data'!$N$8:$DX$57,0,MATCH(CONCATENATE($J90,N$6),'Model Participation Data'!$N$6:$DX$6,0)),'Model Participation Data'!$B$8:$B$57,$C90,'Model Participation Data'!$C$8:$C$57,$D90)),"-",SUMIFS(INDEX('Model Participation Data'!$N$8:$DX$57,0,MATCH(CONCATENATE($J90,N$6),'Model Participation Data'!$N$6:$DX$6,0)),'Model Participation Data'!$B$8:$B$57,$C90,'Model Participation Data'!$C$8:$C$57,$D90))</f>
        <v>0</v>
      </c>
      <c r="O90" s="154">
        <f>IF(ISNA(SUMIFS(INDEX('Model Participation Data'!$N$8:$DX$57,0,MATCH(CONCATENATE($J90,O$6),'Model Participation Data'!$N$6:$DX$6,0)),'Model Participation Data'!$B$8:$B$57,$C90,'Model Participation Data'!$C$8:$C$57,$D90)),"-",SUMIFS(INDEX('Model Participation Data'!$N$8:$DX$57,0,MATCH(CONCATENATE($J90,O$6),'Model Participation Data'!$N$6:$DX$6,0)),'Model Participation Data'!$B$8:$B$57,$C90,'Model Participation Data'!$C$8:$C$57,$D90))</f>
        <v>0</v>
      </c>
    </row>
    <row r="91" spans="2:15" x14ac:dyDescent="0.35">
      <c r="B91" s="37" t="s">
        <v>80</v>
      </c>
      <c r="C91" s="38" t="str">
        <f>IF(ISBLANK('Model Participation Data'!$B$11),"-",'Model Participation Data'!$B$11)</f>
        <v>Beneficiary</v>
      </c>
      <c r="D91" s="38" t="str">
        <f>IF(ISBLANK('Model Participation Data'!$C$11),"-",'Model Participation Data'!$C$11)</f>
        <v xml:space="preserve">Encounter-Based to Value-Based (Model 2): Population Impacted by SIM </v>
      </c>
      <c r="E91" s="38" t="str">
        <f>IF(ISBLANK('Model Participation Data'!$D$11),"-",'Model Participation Data'!$D$11)</f>
        <v>Percentage</v>
      </c>
      <c r="F91" s="38" t="str">
        <f>IF(ISBLANK('Model Participation Data'!$E$11),"-",'Model Participation Data'!$E$11)</f>
        <v>Active</v>
      </c>
      <c r="G91" s="151" t="str">
        <f>IF(ISBLANK('Model Participation Data'!$F$11),"-",'Model Participation Data'!$F$11)</f>
        <v>-</v>
      </c>
      <c r="H91" s="38">
        <v>2</v>
      </c>
      <c r="I91" s="38">
        <v>3</v>
      </c>
      <c r="J91" s="38" t="str">
        <f t="shared" si="2"/>
        <v>23</v>
      </c>
      <c r="K91" s="38" t="str">
        <f>IF(ISBLANK('Model Participation Data'!$L$11),"-",'Model Participation Data'!$L$11)</f>
        <v>Quarterly</v>
      </c>
      <c r="L91" s="39">
        <f>IF(ISBLANK('Model Participation Data'!$M$11),"-",'Model Participation Data'!$M$11)</f>
        <v>2</v>
      </c>
      <c r="M91" s="43">
        <f>IF(ISNA(SUMIFS(INDEX('Model Participation Data'!$N$8:$DX$57,0,MATCH(CONCATENATE($J91,M$6),'Model Participation Data'!$N$6:$DX$6,0)),'Model Participation Data'!$B$8:$B$57,$C91,'Model Participation Data'!$C$8:$C$57,$D91)),"-",SUMIFS(INDEX('Model Participation Data'!$N$8:$DX$57,0,MATCH(CONCATENATE($J91,M$6),'Model Participation Data'!$N$6:$DX$6,0)),'Model Participation Data'!$B$8:$B$57,$C91,'Model Participation Data'!$C$8:$C$57,$D91))</f>
        <v>308611</v>
      </c>
      <c r="N91" s="43">
        <f>IF(ISNA(SUMIFS(INDEX('Model Participation Data'!$N$8:$DX$57,0,MATCH(CONCATENATE($J91,N$6),'Model Participation Data'!$N$6:$DX$6,0)),'Model Participation Data'!$B$8:$B$57,$C91,'Model Participation Data'!$C$8:$C$57,$D91)),"-",SUMIFS(INDEX('Model Participation Data'!$N$8:$DX$57,0,MATCH(CONCATENATE($J91,N$6),'Model Participation Data'!$N$6:$DX$6,0)),'Model Participation Data'!$B$8:$B$57,$C91,'Model Participation Data'!$C$8:$C$57,$D91))</f>
        <v>661977</v>
      </c>
      <c r="O91" s="154">
        <f>IF(ISNA(SUMIFS(INDEX('Model Participation Data'!$N$8:$DX$57,0,MATCH(CONCATENATE($J91,O$6),'Model Participation Data'!$N$6:$DX$6,0)),'Model Participation Data'!$B$8:$B$57,$C91,'Model Participation Data'!$C$8:$C$57,$D91)),"-",SUMIFS(INDEX('Model Participation Data'!$N$8:$DX$57,0,MATCH(CONCATENATE($J91,O$6),'Model Participation Data'!$N$6:$DX$6,0)),'Model Participation Data'!$B$8:$B$57,$C91,'Model Participation Data'!$C$8:$C$57,$D91))</f>
        <v>0.46619595544860321</v>
      </c>
    </row>
    <row r="92" spans="2:15" x14ac:dyDescent="0.35">
      <c r="B92" s="37" t="s">
        <v>80</v>
      </c>
      <c r="C92" s="38" t="str">
        <f>IF(ISBLANK('Model Participation Data'!$B$11),"-",'Model Participation Data'!$B$11)</f>
        <v>Beneficiary</v>
      </c>
      <c r="D92" s="38" t="str">
        <f>IF(ISBLANK('Model Participation Data'!$C$11),"-",'Model Participation Data'!$C$11)</f>
        <v xml:space="preserve">Encounter-Based to Value-Based (Model 2): Population Impacted by SIM </v>
      </c>
      <c r="E92" s="38" t="str">
        <f>IF(ISBLANK('Model Participation Data'!$D$11),"-",'Model Participation Data'!$D$11)</f>
        <v>Percentage</v>
      </c>
      <c r="F92" s="38" t="str">
        <f>IF(ISBLANK('Model Participation Data'!$E$11),"-",'Model Participation Data'!$E$11)</f>
        <v>Active</v>
      </c>
      <c r="G92" s="151" t="str">
        <f>IF(ISBLANK('Model Participation Data'!$F$11),"-",'Model Participation Data'!$F$11)</f>
        <v>-</v>
      </c>
      <c r="H92" s="38">
        <v>2</v>
      </c>
      <c r="I92" s="38">
        <v>4</v>
      </c>
      <c r="J92" s="38" t="str">
        <f t="shared" si="2"/>
        <v>24</v>
      </c>
      <c r="K92" s="38" t="str">
        <f>IF(ISBLANK('Model Participation Data'!$L$11),"-",'Model Participation Data'!$L$11)</f>
        <v>Quarterly</v>
      </c>
      <c r="L92" s="39">
        <f>IF(ISBLANK('Model Participation Data'!$M$11),"-",'Model Participation Data'!$M$11)</f>
        <v>2</v>
      </c>
      <c r="M92" s="43">
        <f>IF(ISNA(SUMIFS(INDEX('Model Participation Data'!$N$8:$DX$57,0,MATCH(CONCATENATE($J92,M$6),'Model Participation Data'!$N$6:$DX$6,0)),'Model Participation Data'!$B$8:$B$57,$C92,'Model Participation Data'!$C$8:$C$57,$D92)),"-",SUMIFS(INDEX('Model Participation Data'!$N$8:$DX$57,0,MATCH(CONCATENATE($J92,M$6),'Model Participation Data'!$N$6:$DX$6,0)),'Model Participation Data'!$B$8:$B$57,$C92,'Model Participation Data'!$C$8:$C$57,$D92))</f>
        <v>0</v>
      </c>
      <c r="N92" s="43">
        <f>IF(ISNA(SUMIFS(INDEX('Model Participation Data'!$N$8:$DX$57,0,MATCH(CONCATENATE($J92,N$6),'Model Participation Data'!$N$6:$DX$6,0)),'Model Participation Data'!$B$8:$B$57,$C92,'Model Participation Data'!$C$8:$C$57,$D92)),"-",SUMIFS(INDEX('Model Participation Data'!$N$8:$DX$57,0,MATCH(CONCATENATE($J92,N$6),'Model Participation Data'!$N$6:$DX$6,0)),'Model Participation Data'!$B$8:$B$57,$C92,'Model Participation Data'!$C$8:$C$57,$D92))</f>
        <v>0</v>
      </c>
      <c r="O92" s="154">
        <f>IF(ISNA(SUMIFS(INDEX('Model Participation Data'!$N$8:$DX$57,0,MATCH(CONCATENATE($J92,O$6),'Model Participation Data'!$N$6:$DX$6,0)),'Model Participation Data'!$B$8:$B$57,$C92,'Model Participation Data'!$C$8:$C$57,$D92)),"-",SUMIFS(INDEX('Model Participation Data'!$N$8:$DX$57,0,MATCH(CONCATENATE($J92,O$6),'Model Participation Data'!$N$6:$DX$6,0)),'Model Participation Data'!$B$8:$B$57,$C92,'Model Participation Data'!$C$8:$C$57,$D92))</f>
        <v>0</v>
      </c>
    </row>
    <row r="93" spans="2:15" x14ac:dyDescent="0.35">
      <c r="B93" s="37" t="s">
        <v>80</v>
      </c>
      <c r="C93" s="38" t="str">
        <f>IF(ISBLANK('Model Participation Data'!$B$11),"-",'Model Participation Data'!$B$11)</f>
        <v>Beneficiary</v>
      </c>
      <c r="D93" s="38" t="str">
        <f>IF(ISBLANK('Model Participation Data'!$C$11),"-",'Model Participation Data'!$C$11)</f>
        <v xml:space="preserve">Encounter-Based to Value-Based (Model 2): Population Impacted by SIM </v>
      </c>
      <c r="E93" s="38" t="str">
        <f>IF(ISBLANK('Model Participation Data'!$D$11),"-",'Model Participation Data'!$D$11)</f>
        <v>Percentage</v>
      </c>
      <c r="F93" s="38" t="str">
        <f>IF(ISBLANK('Model Participation Data'!$E$11),"-",'Model Participation Data'!$E$11)</f>
        <v>Active</v>
      </c>
      <c r="G93" s="151" t="str">
        <f>IF(ISBLANK('Model Participation Data'!$F$11),"-",'Model Participation Data'!$F$11)</f>
        <v>-</v>
      </c>
      <c r="H93" s="38">
        <v>2</v>
      </c>
      <c r="I93" s="38">
        <v>5</v>
      </c>
      <c r="J93" s="38" t="str">
        <f t="shared" si="2"/>
        <v>25</v>
      </c>
      <c r="K93" s="38" t="str">
        <f>IF(ISBLANK('Model Participation Data'!$L$11),"-",'Model Participation Data'!$L$11)</f>
        <v>Quarterly</v>
      </c>
      <c r="L93" s="39">
        <f>IF(ISBLANK('Model Participation Data'!$M$11),"-",'Model Participation Data'!$M$11)</f>
        <v>2</v>
      </c>
      <c r="M93" s="43">
        <f>IF(ISNA(SUMIFS(INDEX('Model Participation Data'!$N$8:$DX$57,0,MATCH(CONCATENATE($J93,M$6),'Model Participation Data'!$N$6:$DX$6,0)),'Model Participation Data'!$B$8:$B$57,$C93,'Model Participation Data'!$C$8:$C$57,$D93)),"-",SUMIFS(INDEX('Model Participation Data'!$N$8:$DX$57,0,MATCH(CONCATENATE($J93,M$6),'Model Participation Data'!$N$6:$DX$6,0)),'Model Participation Data'!$B$8:$B$57,$C93,'Model Participation Data'!$C$8:$C$57,$D93))</f>
        <v>0</v>
      </c>
      <c r="N93" s="43">
        <f>IF(ISNA(SUMIFS(INDEX('Model Participation Data'!$N$8:$DX$57,0,MATCH(CONCATENATE($J93,N$6),'Model Participation Data'!$N$6:$DX$6,0)),'Model Participation Data'!$B$8:$B$57,$C93,'Model Participation Data'!$C$8:$C$57,$D93)),"-",SUMIFS(INDEX('Model Participation Data'!$N$8:$DX$57,0,MATCH(CONCATENATE($J93,N$6),'Model Participation Data'!$N$6:$DX$6,0)),'Model Participation Data'!$B$8:$B$57,$C93,'Model Participation Data'!$C$8:$C$57,$D93))</f>
        <v>0</v>
      </c>
      <c r="O93" s="154">
        <f>IF(ISNA(SUMIFS(INDEX('Model Participation Data'!$N$8:$DX$57,0,MATCH(CONCATENATE($J93,O$6),'Model Participation Data'!$N$6:$DX$6,0)),'Model Participation Data'!$B$8:$B$57,$C93,'Model Participation Data'!$C$8:$C$57,$D93)),"-",SUMIFS(INDEX('Model Participation Data'!$N$8:$DX$57,0,MATCH(CONCATENATE($J93,O$6),'Model Participation Data'!$N$6:$DX$6,0)),'Model Participation Data'!$B$8:$B$57,$C93,'Model Participation Data'!$C$8:$C$57,$D93))</f>
        <v>0</v>
      </c>
    </row>
    <row r="94" spans="2:15" x14ac:dyDescent="0.35">
      <c r="B94" s="37" t="s">
        <v>80</v>
      </c>
      <c r="C94" s="38" t="str">
        <f>IF(ISBLANK('Model Participation Data'!$B$11),"-",'Model Participation Data'!$B$11)</f>
        <v>Beneficiary</v>
      </c>
      <c r="D94" s="38" t="str">
        <f>IF(ISBLANK('Model Participation Data'!$C$11),"-",'Model Participation Data'!$C$11)</f>
        <v xml:space="preserve">Encounter-Based to Value-Based (Model 2): Population Impacted by SIM </v>
      </c>
      <c r="E94" s="38" t="str">
        <f>IF(ISBLANK('Model Participation Data'!$D$11),"-",'Model Participation Data'!$D$11)</f>
        <v>Percentage</v>
      </c>
      <c r="F94" s="38" t="str">
        <f>IF(ISBLANK('Model Participation Data'!$E$11),"-",'Model Participation Data'!$E$11)</f>
        <v>Active</v>
      </c>
      <c r="G94" s="151" t="str">
        <f>IF(ISBLANK('Model Participation Data'!$F$11),"-",'Model Participation Data'!$F$11)</f>
        <v>-</v>
      </c>
      <c r="H94" s="38">
        <v>2</v>
      </c>
      <c r="I94" s="38" t="s">
        <v>65</v>
      </c>
      <c r="J94" s="38" t="str">
        <f t="shared" si="2"/>
        <v>2Goal</v>
      </c>
      <c r="K94" s="38" t="str">
        <f>IF(ISBLANK('Model Participation Data'!$L$11),"-",'Model Participation Data'!$L$11)</f>
        <v>Quarterly</v>
      </c>
      <c r="L94" s="39">
        <f>IF(ISBLANK('Model Participation Data'!$M$11),"-",'Model Participation Data'!$M$11)</f>
        <v>2</v>
      </c>
      <c r="M94" s="43" t="str">
        <f>IF(ISNA(SUMIFS(INDEX('Model Participation Data'!$N$8:$DX$57,0,MATCH(CONCATENATE($J94,M$6),'Model Participation Data'!$N$6:$DX$6,0)),'Model Participation Data'!$B$8:$B$57,$C94,'Model Participation Data'!$C$8:$C$57,$D94)),"-",SUMIFS(INDEX('Model Participation Data'!$N$8:$DX$57,0,MATCH(CONCATENATE($J94,M$6),'Model Participation Data'!$N$6:$DX$6,0)),'Model Participation Data'!$B$8:$B$57,$C94,'Model Participation Data'!$C$8:$C$57,$D94))</f>
        <v>-</v>
      </c>
      <c r="N94" s="43" t="str">
        <f>IF(ISNA(SUMIFS(INDEX('Model Participation Data'!$N$8:$DX$57,0,MATCH(CONCATENATE($J94,N$6),'Model Participation Data'!$N$6:$DX$6,0)),'Model Participation Data'!$B$8:$B$57,$C94,'Model Participation Data'!$C$8:$C$57,$D94)),"-",SUMIFS(INDEX('Model Participation Data'!$N$8:$DX$57,0,MATCH(CONCATENATE($J94,N$6),'Model Participation Data'!$N$6:$DX$6,0)),'Model Participation Data'!$B$8:$B$57,$C94,'Model Participation Data'!$C$8:$C$57,$D94))</f>
        <v>-</v>
      </c>
      <c r="O94" s="154">
        <f>IF(ISNA(SUMIFS(INDEX('Model Participation Data'!$N$8:$DX$57,0,MATCH(CONCATENATE($J94,O$6),'Model Participation Data'!$N$6:$DX$6,0)),'Model Participation Data'!$B$8:$B$57,$C94,'Model Participation Data'!$C$8:$C$57,$D94)),"-",SUMIFS(INDEX('Model Participation Data'!$N$8:$DX$57,0,MATCH(CONCATENATE($J94,O$6),'Model Participation Data'!$N$6:$DX$6,0)),'Model Participation Data'!$B$8:$B$57,$C94,'Model Participation Data'!$C$8:$C$57,$D94))</f>
        <v>0</v>
      </c>
    </row>
    <row r="95" spans="2:15" x14ac:dyDescent="0.35">
      <c r="B95" s="37" t="s">
        <v>80</v>
      </c>
      <c r="C95" s="38" t="str">
        <f>IF(ISBLANK('Model Participation Data'!$B$11),"-",'Model Participation Data'!$B$11)</f>
        <v>Beneficiary</v>
      </c>
      <c r="D95" s="38" t="str">
        <f>IF(ISBLANK('Model Participation Data'!$C$11),"-",'Model Participation Data'!$C$11)</f>
        <v xml:space="preserve">Encounter-Based to Value-Based (Model 2): Population Impacted by SIM </v>
      </c>
      <c r="E95" s="38" t="str">
        <f>IF(ISBLANK('Model Participation Data'!$D$11),"-",'Model Participation Data'!$D$11)</f>
        <v>Percentage</v>
      </c>
      <c r="F95" s="38" t="str">
        <f>IF(ISBLANK('Model Participation Data'!$E$11),"-",'Model Participation Data'!$E$11)</f>
        <v>Active</v>
      </c>
      <c r="G95" s="151" t="str">
        <f>IF(ISBLANK('Model Participation Data'!$F$11),"-",'Model Participation Data'!$F$11)</f>
        <v>-</v>
      </c>
      <c r="H95" s="38">
        <v>3</v>
      </c>
      <c r="I95" s="38">
        <v>1</v>
      </c>
      <c r="J95" s="38" t="str">
        <f t="shared" si="2"/>
        <v>31</v>
      </c>
      <c r="K95" s="38" t="str">
        <f>IF(ISBLANK('Model Participation Data'!$L$11),"-",'Model Participation Data'!$L$11)</f>
        <v>Quarterly</v>
      </c>
      <c r="L95" s="39">
        <f>IF(ISBLANK('Model Participation Data'!$M$11),"-",'Model Participation Data'!$M$11)</f>
        <v>2</v>
      </c>
      <c r="M95" s="43">
        <f>IF(ISNA(SUMIFS(INDEX('Model Participation Data'!$N$8:$DX$57,0,MATCH(CONCATENATE($J95,M$6),'Model Participation Data'!$N$6:$DX$6,0)),'Model Participation Data'!$B$8:$B$57,$C95,'Model Participation Data'!$C$8:$C$57,$D95)),"-",SUMIFS(INDEX('Model Participation Data'!$N$8:$DX$57,0,MATCH(CONCATENATE($J95,M$6),'Model Participation Data'!$N$6:$DX$6,0)),'Model Participation Data'!$B$8:$B$57,$C95,'Model Participation Data'!$C$8:$C$57,$D95))</f>
        <v>0</v>
      </c>
      <c r="N95" s="43">
        <f>IF(ISNA(SUMIFS(INDEX('Model Participation Data'!$N$8:$DX$57,0,MATCH(CONCATENATE($J95,N$6),'Model Participation Data'!$N$6:$DX$6,0)),'Model Participation Data'!$B$8:$B$57,$C95,'Model Participation Data'!$C$8:$C$57,$D95)),"-",SUMIFS(INDEX('Model Participation Data'!$N$8:$DX$57,0,MATCH(CONCATENATE($J95,N$6),'Model Participation Data'!$N$6:$DX$6,0)),'Model Participation Data'!$B$8:$B$57,$C95,'Model Participation Data'!$C$8:$C$57,$D95))</f>
        <v>0</v>
      </c>
      <c r="O95" s="154">
        <f>IF(ISNA(SUMIFS(INDEX('Model Participation Data'!$N$8:$DX$57,0,MATCH(CONCATENATE($J95,O$6),'Model Participation Data'!$N$6:$DX$6,0)),'Model Participation Data'!$B$8:$B$57,$C95,'Model Participation Data'!$C$8:$C$57,$D95)),"-",SUMIFS(INDEX('Model Participation Data'!$N$8:$DX$57,0,MATCH(CONCATENATE($J95,O$6),'Model Participation Data'!$N$6:$DX$6,0)),'Model Participation Data'!$B$8:$B$57,$C95,'Model Participation Data'!$C$8:$C$57,$D95))</f>
        <v>0</v>
      </c>
    </row>
    <row r="96" spans="2:15" x14ac:dyDescent="0.35">
      <c r="B96" s="37" t="s">
        <v>80</v>
      </c>
      <c r="C96" s="38" t="str">
        <f>IF(ISBLANK('Model Participation Data'!$B$11),"-",'Model Participation Data'!$B$11)</f>
        <v>Beneficiary</v>
      </c>
      <c r="D96" s="38" t="str">
        <f>IF(ISBLANK('Model Participation Data'!$C$11),"-",'Model Participation Data'!$C$11)</f>
        <v xml:space="preserve">Encounter-Based to Value-Based (Model 2): Population Impacted by SIM </v>
      </c>
      <c r="E96" s="38" t="str">
        <f>IF(ISBLANK('Model Participation Data'!$D$11),"-",'Model Participation Data'!$D$11)</f>
        <v>Percentage</v>
      </c>
      <c r="F96" s="38" t="str">
        <f>IF(ISBLANK('Model Participation Data'!$E$11),"-",'Model Participation Data'!$E$11)</f>
        <v>Active</v>
      </c>
      <c r="G96" s="151" t="str">
        <f>IF(ISBLANK('Model Participation Data'!$F$11),"-",'Model Participation Data'!$F$11)</f>
        <v>-</v>
      </c>
      <c r="H96" s="38">
        <v>3</v>
      </c>
      <c r="I96" s="38">
        <v>2</v>
      </c>
      <c r="J96" s="38" t="str">
        <f t="shared" si="2"/>
        <v>32</v>
      </c>
      <c r="K96" s="38" t="str">
        <f>IF(ISBLANK('Model Participation Data'!$L$11),"-",'Model Participation Data'!$L$11)</f>
        <v>Quarterly</v>
      </c>
      <c r="L96" s="39">
        <f>IF(ISBLANK('Model Participation Data'!$M$11),"-",'Model Participation Data'!$M$11)</f>
        <v>2</v>
      </c>
      <c r="M96" s="43">
        <f>IF(ISNA(SUMIFS(INDEX('Model Participation Data'!$N$8:$DX$57,0,MATCH(CONCATENATE($J96,M$6),'Model Participation Data'!$N$6:$DX$6,0)),'Model Participation Data'!$B$8:$B$57,$C96,'Model Participation Data'!$C$8:$C$57,$D96)),"-",SUMIFS(INDEX('Model Participation Data'!$N$8:$DX$57,0,MATCH(CONCATENATE($J96,M$6),'Model Participation Data'!$N$6:$DX$6,0)),'Model Participation Data'!$B$8:$B$57,$C96,'Model Participation Data'!$C$8:$C$57,$D96))</f>
        <v>0</v>
      </c>
      <c r="N96" s="43">
        <f>IF(ISNA(SUMIFS(INDEX('Model Participation Data'!$N$8:$DX$57,0,MATCH(CONCATENATE($J96,N$6),'Model Participation Data'!$N$6:$DX$6,0)),'Model Participation Data'!$B$8:$B$57,$C96,'Model Participation Data'!$C$8:$C$57,$D96)),"-",SUMIFS(INDEX('Model Participation Data'!$N$8:$DX$57,0,MATCH(CONCATENATE($J96,N$6),'Model Participation Data'!$N$6:$DX$6,0)),'Model Participation Data'!$B$8:$B$57,$C96,'Model Participation Data'!$C$8:$C$57,$D96))</f>
        <v>0</v>
      </c>
      <c r="O96" s="154">
        <f>IF(ISNA(SUMIFS(INDEX('Model Participation Data'!$N$8:$DX$57,0,MATCH(CONCATENATE($J96,O$6),'Model Participation Data'!$N$6:$DX$6,0)),'Model Participation Data'!$B$8:$B$57,$C96,'Model Participation Data'!$C$8:$C$57,$D96)),"-",SUMIFS(INDEX('Model Participation Data'!$N$8:$DX$57,0,MATCH(CONCATENATE($J96,O$6),'Model Participation Data'!$N$6:$DX$6,0)),'Model Participation Data'!$B$8:$B$57,$C96,'Model Participation Data'!$C$8:$C$57,$D96))</f>
        <v>0</v>
      </c>
    </row>
    <row r="97" spans="2:15" x14ac:dyDescent="0.35">
      <c r="B97" s="37" t="s">
        <v>80</v>
      </c>
      <c r="C97" s="38" t="str">
        <f>IF(ISBLANK('Model Participation Data'!$B$11),"-",'Model Participation Data'!$B$11)</f>
        <v>Beneficiary</v>
      </c>
      <c r="D97" s="38" t="str">
        <f>IF(ISBLANK('Model Participation Data'!$C$11),"-",'Model Participation Data'!$C$11)</f>
        <v xml:space="preserve">Encounter-Based to Value-Based (Model 2): Population Impacted by SIM </v>
      </c>
      <c r="E97" s="38" t="str">
        <f>IF(ISBLANK('Model Participation Data'!$D$11),"-",'Model Participation Data'!$D$11)</f>
        <v>Percentage</v>
      </c>
      <c r="F97" s="38" t="str">
        <f>IF(ISBLANK('Model Participation Data'!$E$11),"-",'Model Participation Data'!$E$11)</f>
        <v>Active</v>
      </c>
      <c r="G97" s="151" t="str">
        <f>IF(ISBLANK('Model Participation Data'!$F$11),"-",'Model Participation Data'!$F$11)</f>
        <v>-</v>
      </c>
      <c r="H97" s="38">
        <v>3</v>
      </c>
      <c r="I97" s="38">
        <v>3</v>
      </c>
      <c r="J97" s="38" t="str">
        <f t="shared" si="2"/>
        <v>33</v>
      </c>
      <c r="K97" s="38" t="str">
        <f>IF(ISBLANK('Model Participation Data'!$L$11),"-",'Model Participation Data'!$L$11)</f>
        <v>Quarterly</v>
      </c>
      <c r="L97" s="39">
        <f>IF(ISBLANK('Model Participation Data'!$M$11),"-",'Model Participation Data'!$M$11)</f>
        <v>2</v>
      </c>
      <c r="M97" s="43">
        <f>IF(ISNA(SUMIFS(INDEX('Model Participation Data'!$N$8:$DX$57,0,MATCH(CONCATENATE($J97,M$6),'Model Participation Data'!$N$6:$DX$6,0)),'Model Participation Data'!$B$8:$B$57,$C97,'Model Participation Data'!$C$8:$C$57,$D97)),"-",SUMIFS(INDEX('Model Participation Data'!$N$8:$DX$57,0,MATCH(CONCATENATE($J97,M$6),'Model Participation Data'!$N$6:$DX$6,0)),'Model Participation Data'!$B$8:$B$57,$C97,'Model Participation Data'!$C$8:$C$57,$D97))</f>
        <v>0</v>
      </c>
      <c r="N97" s="43">
        <f>IF(ISNA(SUMIFS(INDEX('Model Participation Data'!$N$8:$DX$57,0,MATCH(CONCATENATE($J97,N$6),'Model Participation Data'!$N$6:$DX$6,0)),'Model Participation Data'!$B$8:$B$57,$C97,'Model Participation Data'!$C$8:$C$57,$D97)),"-",SUMIFS(INDEX('Model Participation Data'!$N$8:$DX$57,0,MATCH(CONCATENATE($J97,N$6),'Model Participation Data'!$N$6:$DX$6,0)),'Model Participation Data'!$B$8:$B$57,$C97,'Model Participation Data'!$C$8:$C$57,$D97))</f>
        <v>0</v>
      </c>
      <c r="O97" s="154">
        <f>IF(ISNA(SUMIFS(INDEX('Model Participation Data'!$N$8:$DX$57,0,MATCH(CONCATENATE($J97,O$6),'Model Participation Data'!$N$6:$DX$6,0)),'Model Participation Data'!$B$8:$B$57,$C97,'Model Participation Data'!$C$8:$C$57,$D97)),"-",SUMIFS(INDEX('Model Participation Data'!$N$8:$DX$57,0,MATCH(CONCATENATE($J97,O$6),'Model Participation Data'!$N$6:$DX$6,0)),'Model Participation Data'!$B$8:$B$57,$C97,'Model Participation Data'!$C$8:$C$57,$D97))</f>
        <v>0</v>
      </c>
    </row>
    <row r="98" spans="2:15" x14ac:dyDescent="0.35">
      <c r="B98" s="37" t="s">
        <v>80</v>
      </c>
      <c r="C98" s="38" t="str">
        <f>IF(ISBLANK('Model Participation Data'!$B$11),"-",'Model Participation Data'!$B$11)</f>
        <v>Beneficiary</v>
      </c>
      <c r="D98" s="38" t="str">
        <f>IF(ISBLANK('Model Participation Data'!$C$11),"-",'Model Participation Data'!$C$11)</f>
        <v xml:space="preserve">Encounter-Based to Value-Based (Model 2): Population Impacted by SIM </v>
      </c>
      <c r="E98" s="38" t="str">
        <f>IF(ISBLANK('Model Participation Data'!$D$11),"-",'Model Participation Data'!$D$11)</f>
        <v>Percentage</v>
      </c>
      <c r="F98" s="38" t="str">
        <f>IF(ISBLANK('Model Participation Data'!$E$11),"-",'Model Participation Data'!$E$11)</f>
        <v>Active</v>
      </c>
      <c r="G98" s="151" t="str">
        <f>IF(ISBLANK('Model Participation Data'!$F$11),"-",'Model Participation Data'!$F$11)</f>
        <v>-</v>
      </c>
      <c r="H98" s="38">
        <v>3</v>
      </c>
      <c r="I98" s="38">
        <v>4</v>
      </c>
      <c r="J98" s="38" t="str">
        <f t="shared" si="2"/>
        <v>34</v>
      </c>
      <c r="K98" s="38" t="str">
        <f>IF(ISBLANK('Model Participation Data'!$L$11),"-",'Model Participation Data'!$L$11)</f>
        <v>Quarterly</v>
      </c>
      <c r="L98" s="39">
        <f>IF(ISBLANK('Model Participation Data'!$M$11),"-",'Model Participation Data'!$M$11)</f>
        <v>2</v>
      </c>
      <c r="M98" s="43">
        <f>IF(ISNA(SUMIFS(INDEX('Model Participation Data'!$N$8:$DX$57,0,MATCH(CONCATENATE($J98,M$6),'Model Participation Data'!$N$6:$DX$6,0)),'Model Participation Data'!$B$8:$B$57,$C98,'Model Participation Data'!$C$8:$C$57,$D98)),"-",SUMIFS(INDEX('Model Participation Data'!$N$8:$DX$57,0,MATCH(CONCATENATE($J98,M$6),'Model Participation Data'!$N$6:$DX$6,0)),'Model Participation Data'!$B$8:$B$57,$C98,'Model Participation Data'!$C$8:$C$57,$D98))</f>
        <v>0</v>
      </c>
      <c r="N98" s="43">
        <f>IF(ISNA(SUMIFS(INDEX('Model Participation Data'!$N$8:$DX$57,0,MATCH(CONCATENATE($J98,N$6),'Model Participation Data'!$N$6:$DX$6,0)),'Model Participation Data'!$B$8:$B$57,$C98,'Model Participation Data'!$C$8:$C$57,$D98)),"-",SUMIFS(INDEX('Model Participation Data'!$N$8:$DX$57,0,MATCH(CONCATENATE($J98,N$6),'Model Participation Data'!$N$6:$DX$6,0)),'Model Participation Data'!$B$8:$B$57,$C98,'Model Participation Data'!$C$8:$C$57,$D98))</f>
        <v>0</v>
      </c>
      <c r="O98" s="154">
        <f>IF(ISNA(SUMIFS(INDEX('Model Participation Data'!$N$8:$DX$57,0,MATCH(CONCATENATE($J98,O$6),'Model Participation Data'!$N$6:$DX$6,0)),'Model Participation Data'!$B$8:$B$57,$C98,'Model Participation Data'!$C$8:$C$57,$D98)),"-",SUMIFS(INDEX('Model Participation Data'!$N$8:$DX$57,0,MATCH(CONCATENATE($J98,O$6),'Model Participation Data'!$N$6:$DX$6,0)),'Model Participation Data'!$B$8:$B$57,$C98,'Model Participation Data'!$C$8:$C$57,$D98))</f>
        <v>0</v>
      </c>
    </row>
    <row r="99" spans="2:15" x14ac:dyDescent="0.35">
      <c r="B99" s="37" t="s">
        <v>80</v>
      </c>
      <c r="C99" s="38" t="str">
        <f>IF(ISBLANK('Model Participation Data'!$B$11),"-",'Model Participation Data'!$B$11)</f>
        <v>Beneficiary</v>
      </c>
      <c r="D99" s="38" t="str">
        <f>IF(ISBLANK('Model Participation Data'!$C$11),"-",'Model Participation Data'!$C$11)</f>
        <v xml:space="preserve">Encounter-Based to Value-Based (Model 2): Population Impacted by SIM </v>
      </c>
      <c r="E99" s="38" t="str">
        <f>IF(ISBLANK('Model Participation Data'!$D$11),"-",'Model Participation Data'!$D$11)</f>
        <v>Percentage</v>
      </c>
      <c r="F99" s="38" t="str">
        <f>IF(ISBLANK('Model Participation Data'!$E$11),"-",'Model Participation Data'!$E$11)</f>
        <v>Active</v>
      </c>
      <c r="G99" s="151" t="str">
        <f>IF(ISBLANK('Model Participation Data'!$F$11),"-",'Model Participation Data'!$F$11)</f>
        <v>-</v>
      </c>
      <c r="H99" s="38">
        <v>3</v>
      </c>
      <c r="I99" s="38">
        <v>5</v>
      </c>
      <c r="J99" s="38" t="str">
        <f t="shared" si="2"/>
        <v>35</v>
      </c>
      <c r="K99" s="38" t="str">
        <f>IF(ISBLANK('Model Participation Data'!$L$11),"-",'Model Participation Data'!$L$11)</f>
        <v>Quarterly</v>
      </c>
      <c r="L99" s="39">
        <f>IF(ISBLANK('Model Participation Data'!$M$11),"-",'Model Participation Data'!$M$11)</f>
        <v>2</v>
      </c>
      <c r="M99" s="43">
        <f>IF(ISNA(SUMIFS(INDEX('Model Participation Data'!$N$8:$DX$57,0,MATCH(CONCATENATE($J99,M$6),'Model Participation Data'!$N$6:$DX$6,0)),'Model Participation Data'!$B$8:$B$57,$C99,'Model Participation Data'!$C$8:$C$57,$D99)),"-",SUMIFS(INDEX('Model Participation Data'!$N$8:$DX$57,0,MATCH(CONCATENATE($J99,M$6),'Model Participation Data'!$N$6:$DX$6,0)),'Model Participation Data'!$B$8:$B$57,$C99,'Model Participation Data'!$C$8:$C$57,$D99))</f>
        <v>0</v>
      </c>
      <c r="N99" s="43">
        <f>IF(ISNA(SUMIFS(INDEX('Model Participation Data'!$N$8:$DX$57,0,MATCH(CONCATENATE($J99,N$6),'Model Participation Data'!$N$6:$DX$6,0)),'Model Participation Data'!$B$8:$B$57,$C99,'Model Participation Data'!$C$8:$C$57,$D99)),"-",SUMIFS(INDEX('Model Participation Data'!$N$8:$DX$57,0,MATCH(CONCATENATE($J99,N$6),'Model Participation Data'!$N$6:$DX$6,0)),'Model Participation Data'!$B$8:$B$57,$C99,'Model Participation Data'!$C$8:$C$57,$D99))</f>
        <v>0</v>
      </c>
      <c r="O99" s="154">
        <f>IF(ISNA(SUMIFS(INDEX('Model Participation Data'!$N$8:$DX$57,0,MATCH(CONCATENATE($J99,O$6),'Model Participation Data'!$N$6:$DX$6,0)),'Model Participation Data'!$B$8:$B$57,$C99,'Model Participation Data'!$C$8:$C$57,$D99)),"-",SUMIFS(INDEX('Model Participation Data'!$N$8:$DX$57,0,MATCH(CONCATENATE($J99,O$6),'Model Participation Data'!$N$6:$DX$6,0)),'Model Participation Data'!$B$8:$B$57,$C99,'Model Participation Data'!$C$8:$C$57,$D99))</f>
        <v>0</v>
      </c>
    </row>
    <row r="100" spans="2:15" x14ac:dyDescent="0.35">
      <c r="B100" s="37" t="s">
        <v>80</v>
      </c>
      <c r="C100" s="38" t="str">
        <f>IF(ISBLANK('Model Participation Data'!$B$11),"-",'Model Participation Data'!$B$11)</f>
        <v>Beneficiary</v>
      </c>
      <c r="D100" s="38" t="str">
        <f>IF(ISBLANK('Model Participation Data'!$C$11),"-",'Model Participation Data'!$C$11)</f>
        <v xml:space="preserve">Encounter-Based to Value-Based (Model 2): Population Impacted by SIM </v>
      </c>
      <c r="E100" s="38" t="str">
        <f>IF(ISBLANK('Model Participation Data'!$D$11),"-",'Model Participation Data'!$D$11)</f>
        <v>Percentage</v>
      </c>
      <c r="F100" s="38" t="str">
        <f>IF(ISBLANK('Model Participation Data'!$E$11),"-",'Model Participation Data'!$E$11)</f>
        <v>Active</v>
      </c>
      <c r="G100" s="151" t="str">
        <f>IF(ISBLANK('Model Participation Data'!$F$11),"-",'Model Participation Data'!$F$11)</f>
        <v>-</v>
      </c>
      <c r="H100" s="38">
        <v>3</v>
      </c>
      <c r="I100" s="38" t="s">
        <v>65</v>
      </c>
      <c r="J100" s="38" t="str">
        <f t="shared" si="2"/>
        <v>3Goal</v>
      </c>
      <c r="K100" s="38" t="str">
        <f>IF(ISBLANK('Model Participation Data'!$L$11),"-",'Model Participation Data'!$L$11)</f>
        <v>Quarterly</v>
      </c>
      <c r="L100" s="39">
        <f>IF(ISBLANK('Model Participation Data'!$M$11),"-",'Model Participation Data'!$M$11)</f>
        <v>2</v>
      </c>
      <c r="M100" s="43" t="str">
        <f>IF(ISNA(SUMIFS(INDEX('Model Participation Data'!$N$8:$DX$57,0,MATCH(CONCATENATE($J100,M$6),'Model Participation Data'!$N$6:$DX$6,0)),'Model Participation Data'!$B$8:$B$57,$C100,'Model Participation Data'!$C$8:$C$57,$D100)),"-",SUMIFS(INDEX('Model Participation Data'!$N$8:$DX$57,0,MATCH(CONCATENATE($J100,M$6),'Model Participation Data'!$N$6:$DX$6,0)),'Model Participation Data'!$B$8:$B$57,$C100,'Model Participation Data'!$C$8:$C$57,$D100))</f>
        <v>-</v>
      </c>
      <c r="N100" s="43" t="str">
        <f>IF(ISNA(SUMIFS(INDEX('Model Participation Data'!$N$8:$DX$57,0,MATCH(CONCATENATE($J100,N$6),'Model Participation Data'!$N$6:$DX$6,0)),'Model Participation Data'!$B$8:$B$57,$C100,'Model Participation Data'!$C$8:$C$57,$D100)),"-",SUMIFS(INDEX('Model Participation Data'!$N$8:$DX$57,0,MATCH(CONCATENATE($J100,N$6),'Model Participation Data'!$N$6:$DX$6,0)),'Model Participation Data'!$B$8:$B$57,$C100,'Model Participation Data'!$C$8:$C$57,$D100))</f>
        <v>-</v>
      </c>
      <c r="O100" s="154">
        <f>IF(ISNA(SUMIFS(INDEX('Model Participation Data'!$N$8:$DX$57,0,MATCH(CONCATENATE($J100,O$6),'Model Participation Data'!$N$6:$DX$6,0)),'Model Participation Data'!$B$8:$B$57,$C100,'Model Participation Data'!$C$8:$C$57,$D100)),"-",SUMIFS(INDEX('Model Participation Data'!$N$8:$DX$57,0,MATCH(CONCATENATE($J100,O$6),'Model Participation Data'!$N$6:$DX$6,0)),'Model Participation Data'!$B$8:$B$57,$C100,'Model Participation Data'!$C$8:$C$57,$D100))</f>
        <v>0</v>
      </c>
    </row>
    <row r="101" spans="2:15" x14ac:dyDescent="0.35">
      <c r="B101" s="37" t="s">
        <v>80</v>
      </c>
      <c r="C101" s="38" t="str">
        <f>IF(ISBLANK('Model Participation Data'!$B$11),"-",'Model Participation Data'!$B$11)</f>
        <v>Beneficiary</v>
      </c>
      <c r="D101" s="38" t="str">
        <f>IF(ISBLANK('Model Participation Data'!$C$11),"-",'Model Participation Data'!$C$11)</f>
        <v xml:space="preserve">Encounter-Based to Value-Based (Model 2): Population Impacted by SIM </v>
      </c>
      <c r="E101" s="38" t="str">
        <f>IF(ISBLANK('Model Participation Data'!$D$11),"-",'Model Participation Data'!$D$11)</f>
        <v>Percentage</v>
      </c>
      <c r="F101" s="38" t="str">
        <f>IF(ISBLANK('Model Participation Data'!$E$11),"-",'Model Participation Data'!$E$11)</f>
        <v>Active</v>
      </c>
      <c r="G101" s="151" t="str">
        <f>IF(ISBLANK('Model Participation Data'!$F$11),"-",'Model Participation Data'!$F$11)</f>
        <v>-</v>
      </c>
      <c r="H101" s="38">
        <v>4</v>
      </c>
      <c r="I101" s="38">
        <v>1</v>
      </c>
      <c r="J101" s="38" t="str">
        <f t="shared" ref="J101:J106" si="6">CONCATENATE(H101,I101)</f>
        <v>41</v>
      </c>
      <c r="K101" s="38" t="str">
        <f>IF(ISBLANK('Model Participation Data'!$L$11),"-",'Model Participation Data'!$L$11)</f>
        <v>Quarterly</v>
      </c>
      <c r="L101" s="39">
        <f>IF(ISBLANK('Model Participation Data'!$M$11),"-",'Model Participation Data'!$M$11)</f>
        <v>2</v>
      </c>
      <c r="M101" s="43">
        <f>IF(ISNA(SUMIFS(INDEX('Model Participation Data'!$N$8:$DX$57,0,MATCH(CONCATENATE($J101,M$6),'Model Participation Data'!$N$6:$DX$6,0)),'Model Participation Data'!$B$8:$B$57,$C101,'Model Participation Data'!$C$8:$C$57,$D101)),"-",SUMIFS(INDEX('Model Participation Data'!$N$8:$DX$57,0,MATCH(CONCATENATE($J101,M$6),'Model Participation Data'!$N$6:$DX$6,0)),'Model Participation Data'!$B$8:$B$57,$C101,'Model Participation Data'!$C$8:$C$57,$D101))</f>
        <v>0</v>
      </c>
      <c r="N101" s="43">
        <f>IF(ISNA(SUMIFS(INDEX('Model Participation Data'!$N$8:$DX$57,0,MATCH(CONCATENATE($J101,N$6),'Model Participation Data'!$N$6:$DX$6,0)),'Model Participation Data'!$B$8:$B$57,$C101,'Model Participation Data'!$C$8:$C$57,$D101)),"-",SUMIFS(INDEX('Model Participation Data'!$N$8:$DX$57,0,MATCH(CONCATENATE($J101,N$6),'Model Participation Data'!$N$6:$DX$6,0)),'Model Participation Data'!$B$8:$B$57,$C101,'Model Participation Data'!$C$8:$C$57,$D101))</f>
        <v>0</v>
      </c>
      <c r="O101" s="154">
        <f>IF(ISNA(SUMIFS(INDEX('Model Participation Data'!$N$8:$DX$57,0,MATCH(CONCATENATE($J101,O$6),'Model Participation Data'!$N$6:$DX$6,0)),'Model Participation Data'!$B$8:$B$57,$C101,'Model Participation Data'!$C$8:$C$57,$D101)),"-",SUMIFS(INDEX('Model Participation Data'!$N$8:$DX$57,0,MATCH(CONCATENATE($J101,O$6),'Model Participation Data'!$N$6:$DX$6,0)),'Model Participation Data'!$B$8:$B$57,$C101,'Model Participation Data'!$C$8:$C$57,$D101))</f>
        <v>0</v>
      </c>
    </row>
    <row r="102" spans="2:15" x14ac:dyDescent="0.35">
      <c r="B102" s="37" t="s">
        <v>80</v>
      </c>
      <c r="C102" s="38" t="str">
        <f>IF(ISBLANK('Model Participation Data'!$B$11),"-",'Model Participation Data'!$B$11)</f>
        <v>Beneficiary</v>
      </c>
      <c r="D102" s="38" t="str">
        <f>IF(ISBLANK('Model Participation Data'!$C$11),"-",'Model Participation Data'!$C$11)</f>
        <v xml:space="preserve">Encounter-Based to Value-Based (Model 2): Population Impacted by SIM </v>
      </c>
      <c r="E102" s="38" t="str">
        <f>IF(ISBLANK('Model Participation Data'!$D$11),"-",'Model Participation Data'!$D$11)</f>
        <v>Percentage</v>
      </c>
      <c r="F102" s="38" t="str">
        <f>IF(ISBLANK('Model Participation Data'!$E$11),"-",'Model Participation Data'!$E$11)</f>
        <v>Active</v>
      </c>
      <c r="G102" s="151" t="str">
        <f>IF(ISBLANK('Model Participation Data'!$F$11),"-",'Model Participation Data'!$F$11)</f>
        <v>-</v>
      </c>
      <c r="H102" s="38">
        <v>4</v>
      </c>
      <c r="I102" s="38">
        <v>2</v>
      </c>
      <c r="J102" s="38" t="str">
        <f t="shared" si="6"/>
        <v>42</v>
      </c>
      <c r="K102" s="38" t="str">
        <f>IF(ISBLANK('Model Participation Data'!$L$11),"-",'Model Participation Data'!$L$11)</f>
        <v>Quarterly</v>
      </c>
      <c r="L102" s="39">
        <f>IF(ISBLANK('Model Participation Data'!$M$11),"-",'Model Participation Data'!$M$11)</f>
        <v>2</v>
      </c>
      <c r="M102" s="43">
        <f>IF(ISNA(SUMIFS(INDEX('Model Participation Data'!$N$8:$DX$57,0,MATCH(CONCATENATE($J102,M$6),'Model Participation Data'!$N$6:$DX$6,0)),'Model Participation Data'!$B$8:$B$57,$C102,'Model Participation Data'!$C$8:$C$57,$D102)),"-",SUMIFS(INDEX('Model Participation Data'!$N$8:$DX$57,0,MATCH(CONCATENATE($J102,M$6),'Model Participation Data'!$N$6:$DX$6,0)),'Model Participation Data'!$B$8:$B$57,$C102,'Model Participation Data'!$C$8:$C$57,$D102))</f>
        <v>0</v>
      </c>
      <c r="N102" s="43">
        <f>IF(ISNA(SUMIFS(INDEX('Model Participation Data'!$N$8:$DX$57,0,MATCH(CONCATENATE($J102,N$6),'Model Participation Data'!$N$6:$DX$6,0)),'Model Participation Data'!$B$8:$B$57,$C102,'Model Participation Data'!$C$8:$C$57,$D102)),"-",SUMIFS(INDEX('Model Participation Data'!$N$8:$DX$57,0,MATCH(CONCATENATE($J102,N$6),'Model Participation Data'!$N$6:$DX$6,0)),'Model Participation Data'!$B$8:$B$57,$C102,'Model Participation Data'!$C$8:$C$57,$D102))</f>
        <v>0</v>
      </c>
      <c r="O102" s="154">
        <f>IF(ISNA(SUMIFS(INDEX('Model Participation Data'!$N$8:$DX$57,0,MATCH(CONCATENATE($J102,O$6),'Model Participation Data'!$N$6:$DX$6,0)),'Model Participation Data'!$B$8:$B$57,$C102,'Model Participation Data'!$C$8:$C$57,$D102)),"-",SUMIFS(INDEX('Model Participation Data'!$N$8:$DX$57,0,MATCH(CONCATENATE($J102,O$6),'Model Participation Data'!$N$6:$DX$6,0)),'Model Participation Data'!$B$8:$B$57,$C102,'Model Participation Data'!$C$8:$C$57,$D102))</f>
        <v>0</v>
      </c>
    </row>
    <row r="103" spans="2:15" x14ac:dyDescent="0.35">
      <c r="B103" s="37" t="s">
        <v>80</v>
      </c>
      <c r="C103" s="38" t="str">
        <f>IF(ISBLANK('Model Participation Data'!$B$11),"-",'Model Participation Data'!$B$11)</f>
        <v>Beneficiary</v>
      </c>
      <c r="D103" s="38" t="str">
        <f>IF(ISBLANK('Model Participation Data'!$C$11),"-",'Model Participation Data'!$C$11)</f>
        <v xml:space="preserve">Encounter-Based to Value-Based (Model 2): Population Impacted by SIM </v>
      </c>
      <c r="E103" s="38" t="str">
        <f>IF(ISBLANK('Model Participation Data'!$D$11),"-",'Model Participation Data'!$D$11)</f>
        <v>Percentage</v>
      </c>
      <c r="F103" s="38" t="str">
        <f>IF(ISBLANK('Model Participation Data'!$E$11),"-",'Model Participation Data'!$E$11)</f>
        <v>Active</v>
      </c>
      <c r="G103" s="151" t="str">
        <f>IF(ISBLANK('Model Participation Data'!$F$11),"-",'Model Participation Data'!$F$11)</f>
        <v>-</v>
      </c>
      <c r="H103" s="38">
        <v>4</v>
      </c>
      <c r="I103" s="38">
        <v>3</v>
      </c>
      <c r="J103" s="38" t="str">
        <f t="shared" si="6"/>
        <v>43</v>
      </c>
      <c r="K103" s="38" t="str">
        <f>IF(ISBLANK('Model Participation Data'!$L$11),"-",'Model Participation Data'!$L$11)</f>
        <v>Quarterly</v>
      </c>
      <c r="L103" s="39">
        <f>IF(ISBLANK('Model Participation Data'!$M$11),"-",'Model Participation Data'!$M$11)</f>
        <v>2</v>
      </c>
      <c r="M103" s="43">
        <f>IF(ISNA(SUMIFS(INDEX('Model Participation Data'!$N$8:$DX$57,0,MATCH(CONCATENATE($J103,M$6),'Model Participation Data'!$N$6:$DX$6,0)),'Model Participation Data'!$B$8:$B$57,$C103,'Model Participation Data'!$C$8:$C$57,$D103)),"-",SUMIFS(INDEX('Model Participation Data'!$N$8:$DX$57,0,MATCH(CONCATENATE($J103,M$6),'Model Participation Data'!$N$6:$DX$6,0)),'Model Participation Data'!$B$8:$B$57,$C103,'Model Participation Data'!$C$8:$C$57,$D103))</f>
        <v>0</v>
      </c>
      <c r="N103" s="43">
        <f>IF(ISNA(SUMIFS(INDEX('Model Participation Data'!$N$8:$DX$57,0,MATCH(CONCATENATE($J103,N$6),'Model Participation Data'!$N$6:$DX$6,0)),'Model Participation Data'!$B$8:$B$57,$C103,'Model Participation Data'!$C$8:$C$57,$D103)),"-",SUMIFS(INDEX('Model Participation Data'!$N$8:$DX$57,0,MATCH(CONCATENATE($J103,N$6),'Model Participation Data'!$N$6:$DX$6,0)),'Model Participation Data'!$B$8:$B$57,$C103,'Model Participation Data'!$C$8:$C$57,$D103))</f>
        <v>0</v>
      </c>
      <c r="O103" s="154">
        <f>IF(ISNA(SUMIFS(INDEX('Model Participation Data'!$N$8:$DX$57,0,MATCH(CONCATENATE($J103,O$6),'Model Participation Data'!$N$6:$DX$6,0)),'Model Participation Data'!$B$8:$B$57,$C103,'Model Participation Data'!$C$8:$C$57,$D103)),"-",SUMIFS(INDEX('Model Participation Data'!$N$8:$DX$57,0,MATCH(CONCATENATE($J103,O$6),'Model Participation Data'!$N$6:$DX$6,0)),'Model Participation Data'!$B$8:$B$57,$C103,'Model Participation Data'!$C$8:$C$57,$D103))</f>
        <v>0</v>
      </c>
    </row>
    <row r="104" spans="2:15" x14ac:dyDescent="0.35">
      <c r="B104" s="37" t="s">
        <v>80</v>
      </c>
      <c r="C104" s="38" t="str">
        <f>IF(ISBLANK('Model Participation Data'!$B$11),"-",'Model Participation Data'!$B$11)</f>
        <v>Beneficiary</v>
      </c>
      <c r="D104" s="38" t="str">
        <f>IF(ISBLANK('Model Participation Data'!$C$11),"-",'Model Participation Data'!$C$11)</f>
        <v xml:space="preserve">Encounter-Based to Value-Based (Model 2): Population Impacted by SIM </v>
      </c>
      <c r="E104" s="38" t="str">
        <f>IF(ISBLANK('Model Participation Data'!$D$11),"-",'Model Participation Data'!$D$11)</f>
        <v>Percentage</v>
      </c>
      <c r="F104" s="38" t="str">
        <f>IF(ISBLANK('Model Participation Data'!$E$11),"-",'Model Participation Data'!$E$11)</f>
        <v>Active</v>
      </c>
      <c r="G104" s="151" t="str">
        <f>IF(ISBLANK('Model Participation Data'!$F$11),"-",'Model Participation Data'!$F$11)</f>
        <v>-</v>
      </c>
      <c r="H104" s="38">
        <v>4</v>
      </c>
      <c r="I104" s="38">
        <v>4</v>
      </c>
      <c r="J104" s="38" t="str">
        <f t="shared" si="6"/>
        <v>44</v>
      </c>
      <c r="K104" s="38" t="str">
        <f>IF(ISBLANK('Model Participation Data'!$L$11),"-",'Model Participation Data'!$L$11)</f>
        <v>Quarterly</v>
      </c>
      <c r="L104" s="39">
        <f>IF(ISBLANK('Model Participation Data'!$M$11),"-",'Model Participation Data'!$M$11)</f>
        <v>2</v>
      </c>
      <c r="M104" s="43">
        <f>IF(ISNA(SUMIFS(INDEX('Model Participation Data'!$N$8:$DX$57,0,MATCH(CONCATENATE($J104,M$6),'Model Participation Data'!$N$6:$DX$6,0)),'Model Participation Data'!$B$8:$B$57,$C104,'Model Participation Data'!$C$8:$C$57,$D104)),"-",SUMIFS(INDEX('Model Participation Data'!$N$8:$DX$57,0,MATCH(CONCATENATE($J104,M$6),'Model Participation Data'!$N$6:$DX$6,0)),'Model Participation Data'!$B$8:$B$57,$C104,'Model Participation Data'!$C$8:$C$57,$D104))</f>
        <v>0</v>
      </c>
      <c r="N104" s="43">
        <f>IF(ISNA(SUMIFS(INDEX('Model Participation Data'!$N$8:$DX$57,0,MATCH(CONCATENATE($J104,N$6),'Model Participation Data'!$N$6:$DX$6,0)),'Model Participation Data'!$B$8:$B$57,$C104,'Model Participation Data'!$C$8:$C$57,$D104)),"-",SUMIFS(INDEX('Model Participation Data'!$N$8:$DX$57,0,MATCH(CONCATENATE($J104,N$6),'Model Participation Data'!$N$6:$DX$6,0)),'Model Participation Data'!$B$8:$B$57,$C104,'Model Participation Data'!$C$8:$C$57,$D104))</f>
        <v>0</v>
      </c>
      <c r="O104" s="154">
        <f>IF(ISNA(SUMIFS(INDEX('Model Participation Data'!$N$8:$DX$57,0,MATCH(CONCATENATE($J104,O$6),'Model Participation Data'!$N$6:$DX$6,0)),'Model Participation Data'!$B$8:$B$57,$C104,'Model Participation Data'!$C$8:$C$57,$D104)),"-",SUMIFS(INDEX('Model Participation Data'!$N$8:$DX$57,0,MATCH(CONCATENATE($J104,O$6),'Model Participation Data'!$N$6:$DX$6,0)),'Model Participation Data'!$B$8:$B$57,$C104,'Model Participation Data'!$C$8:$C$57,$D104))</f>
        <v>0</v>
      </c>
    </row>
    <row r="105" spans="2:15" x14ac:dyDescent="0.35">
      <c r="B105" s="37" t="s">
        <v>80</v>
      </c>
      <c r="C105" s="38" t="str">
        <f>IF(ISBLANK('Model Participation Data'!$B$11),"-",'Model Participation Data'!$B$11)</f>
        <v>Beneficiary</v>
      </c>
      <c r="D105" s="38" t="str">
        <f>IF(ISBLANK('Model Participation Data'!$C$11),"-",'Model Participation Data'!$C$11)</f>
        <v xml:space="preserve">Encounter-Based to Value-Based (Model 2): Population Impacted by SIM </v>
      </c>
      <c r="E105" s="38" t="str">
        <f>IF(ISBLANK('Model Participation Data'!$D$11),"-",'Model Participation Data'!$D$11)</f>
        <v>Percentage</v>
      </c>
      <c r="F105" s="38" t="str">
        <f>IF(ISBLANK('Model Participation Data'!$E$11),"-",'Model Participation Data'!$E$11)</f>
        <v>Active</v>
      </c>
      <c r="G105" s="151" t="str">
        <f>IF(ISBLANK('Model Participation Data'!$F$11),"-",'Model Participation Data'!$F$11)</f>
        <v>-</v>
      </c>
      <c r="H105" s="38">
        <v>4</v>
      </c>
      <c r="I105" s="38">
        <v>5</v>
      </c>
      <c r="J105" s="38" t="str">
        <f t="shared" si="6"/>
        <v>45</v>
      </c>
      <c r="K105" s="38" t="str">
        <f>IF(ISBLANK('Model Participation Data'!$L$11),"-",'Model Participation Data'!$L$11)</f>
        <v>Quarterly</v>
      </c>
      <c r="L105" s="39">
        <f>IF(ISBLANK('Model Participation Data'!$M$11),"-",'Model Participation Data'!$M$11)</f>
        <v>2</v>
      </c>
      <c r="M105" s="43">
        <f>IF(ISNA(SUMIFS(INDEX('Model Participation Data'!$N$8:$DX$57,0,MATCH(CONCATENATE($J105,M$6),'Model Participation Data'!$N$6:$DX$6,0)),'Model Participation Data'!$B$8:$B$57,$C105,'Model Participation Data'!$C$8:$C$57,$D105)),"-",SUMIFS(INDEX('Model Participation Data'!$N$8:$DX$57,0,MATCH(CONCATENATE($J105,M$6),'Model Participation Data'!$N$6:$DX$6,0)),'Model Participation Data'!$B$8:$B$57,$C105,'Model Participation Data'!$C$8:$C$57,$D105))</f>
        <v>0</v>
      </c>
      <c r="N105" s="43">
        <f>IF(ISNA(SUMIFS(INDEX('Model Participation Data'!$N$8:$DX$57,0,MATCH(CONCATENATE($J105,N$6),'Model Participation Data'!$N$6:$DX$6,0)),'Model Participation Data'!$B$8:$B$57,$C105,'Model Participation Data'!$C$8:$C$57,$D105)),"-",SUMIFS(INDEX('Model Participation Data'!$N$8:$DX$57,0,MATCH(CONCATENATE($J105,N$6),'Model Participation Data'!$N$6:$DX$6,0)),'Model Participation Data'!$B$8:$B$57,$C105,'Model Participation Data'!$C$8:$C$57,$D105))</f>
        <v>0</v>
      </c>
      <c r="O105" s="154">
        <f>IF(ISNA(SUMIFS(INDEX('Model Participation Data'!$N$8:$DX$57,0,MATCH(CONCATENATE($J105,O$6),'Model Participation Data'!$N$6:$DX$6,0)),'Model Participation Data'!$B$8:$B$57,$C105,'Model Participation Data'!$C$8:$C$57,$D105)),"-",SUMIFS(INDEX('Model Participation Data'!$N$8:$DX$57,0,MATCH(CONCATENATE($J105,O$6),'Model Participation Data'!$N$6:$DX$6,0)),'Model Participation Data'!$B$8:$B$57,$C105,'Model Participation Data'!$C$8:$C$57,$D105))</f>
        <v>0</v>
      </c>
    </row>
    <row r="106" spans="2:15" x14ac:dyDescent="0.35">
      <c r="B106" s="37" t="s">
        <v>80</v>
      </c>
      <c r="C106" s="38" t="str">
        <f>IF(ISBLANK('Model Participation Data'!$B$11),"-",'Model Participation Data'!$B$11)</f>
        <v>Beneficiary</v>
      </c>
      <c r="D106" s="38" t="str">
        <f>IF(ISBLANK('Model Participation Data'!$C$11),"-",'Model Participation Data'!$C$11)</f>
        <v xml:space="preserve">Encounter-Based to Value-Based (Model 2): Population Impacted by SIM </v>
      </c>
      <c r="E106" s="38" t="str">
        <f>IF(ISBLANK('Model Participation Data'!$D$11),"-",'Model Participation Data'!$D$11)</f>
        <v>Percentage</v>
      </c>
      <c r="F106" s="38" t="str">
        <f>IF(ISBLANK('Model Participation Data'!$E$11),"-",'Model Participation Data'!$E$11)</f>
        <v>Active</v>
      </c>
      <c r="G106" s="151" t="str">
        <f>IF(ISBLANK('Model Participation Data'!$F$11),"-",'Model Participation Data'!$F$11)</f>
        <v>-</v>
      </c>
      <c r="H106" s="38">
        <v>4</v>
      </c>
      <c r="I106" s="38" t="s">
        <v>65</v>
      </c>
      <c r="J106" s="38" t="str">
        <f t="shared" si="6"/>
        <v>4Goal</v>
      </c>
      <c r="K106" s="38" t="str">
        <f>IF(ISBLANK('Model Participation Data'!$L$11),"-",'Model Participation Data'!$L$11)</f>
        <v>Quarterly</v>
      </c>
      <c r="L106" s="39">
        <f>IF(ISBLANK('Model Participation Data'!$M$11),"-",'Model Participation Data'!$M$11)</f>
        <v>2</v>
      </c>
      <c r="M106" s="43" t="str">
        <f>IF(ISNA(SUMIFS(INDEX('Model Participation Data'!$N$8:$DX$57,0,MATCH(CONCATENATE($J106,M$6),'Model Participation Data'!$N$6:$DX$6,0)),'Model Participation Data'!$B$8:$B$57,$C106,'Model Participation Data'!$C$8:$C$57,$D106)),"-",SUMIFS(INDEX('Model Participation Data'!$N$8:$DX$57,0,MATCH(CONCATENATE($J106,M$6),'Model Participation Data'!$N$6:$DX$6,0)),'Model Participation Data'!$B$8:$B$57,$C106,'Model Participation Data'!$C$8:$C$57,$D106))</f>
        <v>-</v>
      </c>
      <c r="N106" s="43" t="str">
        <f>IF(ISNA(SUMIFS(INDEX('Model Participation Data'!$N$8:$DX$57,0,MATCH(CONCATENATE($J106,N$6),'Model Participation Data'!$N$6:$DX$6,0)),'Model Participation Data'!$B$8:$B$57,$C106,'Model Participation Data'!$C$8:$C$57,$D106)),"-",SUMIFS(INDEX('Model Participation Data'!$N$8:$DX$57,0,MATCH(CONCATENATE($J106,N$6),'Model Participation Data'!$N$6:$DX$6,0)),'Model Participation Data'!$B$8:$B$57,$C106,'Model Participation Data'!$C$8:$C$57,$D106))</f>
        <v>-</v>
      </c>
      <c r="O106" s="154">
        <f>IF(ISNA(SUMIFS(INDEX('Model Participation Data'!$N$8:$DX$57,0,MATCH(CONCATENATE($J106,O$6),'Model Participation Data'!$N$6:$DX$6,0)),'Model Participation Data'!$B$8:$B$57,$C106,'Model Participation Data'!$C$8:$C$57,$D106)),"-",SUMIFS(INDEX('Model Participation Data'!$N$8:$DX$57,0,MATCH(CONCATENATE($J106,O$6),'Model Participation Data'!$N$6:$DX$6,0)),'Model Participation Data'!$B$8:$B$57,$C106,'Model Participation Data'!$C$8:$C$57,$D106))</f>
        <v>0</v>
      </c>
    </row>
    <row r="107" spans="2:15" s="167" customFormat="1" x14ac:dyDescent="0.35">
      <c r="B107" s="167" t="s">
        <v>80</v>
      </c>
      <c r="C107" s="38" t="str">
        <f>IF(ISBLANK('Model Participation Data'!$B$12),"-",'Model Participation Data'!$B$12)</f>
        <v>Provider</v>
      </c>
      <c r="D107" s="38" t="str">
        <f>IF(ISBLANK('Model Participation Data'!$C$12),"-",'Model Participation Data'!$C$12)</f>
        <v>Encounter-Based to Value-Based (Model 2): Providers Participating in SIM</v>
      </c>
      <c r="E107" s="38" t="str">
        <f>IF(ISBLANK('Model Participation Data'!$D$12),"-",'Model Participation Data'!$D$12)</f>
        <v>Percentage</v>
      </c>
      <c r="F107" s="38" t="str">
        <f>IF(ISBLANK('Model Participation Data'!$E$12),"-",'Model Participation Data'!$E$12)</f>
        <v>Active</v>
      </c>
      <c r="G107" s="151" t="str">
        <f>IF(ISBLANK('Model Participation Data'!$F$12),"-",'Model Participation Data'!$F$12)</f>
        <v>-</v>
      </c>
      <c r="H107" s="38" t="s">
        <v>64</v>
      </c>
      <c r="I107" s="38" t="s">
        <v>64</v>
      </c>
      <c r="J107" s="38" t="str">
        <f t="shared" si="2"/>
        <v>BaselineBaseline</v>
      </c>
      <c r="K107" s="38" t="str">
        <f>IF(ISBLANK('Model Participation Data'!$L$12),"-",'Model Participation Data'!$L$12)</f>
        <v>Quarterly</v>
      </c>
      <c r="L107" s="39">
        <f>IF(ISBLANK('Model Participation Data'!$M$12),"-",'Model Participation Data'!$M$12)</f>
        <v>2</v>
      </c>
      <c r="M107" s="43">
        <f>IF(ISNA(SUMIFS(INDEX('Model Participation Data'!$N$8:$DX$57,0,MATCH(CONCATENATE($J107,M$6),'Model Participation Data'!$N$6:$DX$6,0)),'Model Participation Data'!$B$8:$B$57,$C107,'Model Participation Data'!$C$8:$C$57,$D107)),"-",SUMIFS(INDEX('Model Participation Data'!$N$8:$DX$57,0,MATCH(CONCATENATE($J107,M$6),'Model Participation Data'!$N$6:$DX$6,0)),'Model Participation Data'!$B$8:$B$57,$C107,'Model Participation Data'!$C$8:$C$57,$D107))</f>
        <v>0</v>
      </c>
      <c r="N107" s="43">
        <f>IF(ISNA(SUMIFS(INDEX('Model Participation Data'!$N$8:$DX$57,0,MATCH(CONCATENATE($J107,N$6),'Model Participation Data'!$N$6:$DX$6,0)),'Model Participation Data'!$B$8:$B$57,$C107,'Model Participation Data'!$C$8:$C$57,$D107)),"-",SUMIFS(INDEX('Model Participation Data'!$N$8:$DX$57,0,MATCH(CONCATENATE($J107,N$6),'Model Participation Data'!$N$6:$DX$6,0)),'Model Participation Data'!$B$8:$B$57,$C107,'Model Participation Data'!$C$8:$C$57,$D107))</f>
        <v>0</v>
      </c>
      <c r="O107" s="154">
        <f>IF(ISNA(SUMIFS(INDEX('Model Participation Data'!$N$8:$DX$57,0,MATCH(CONCATENATE($J107,O$6),'Model Participation Data'!$N$6:$DX$6,0)),'Model Participation Data'!$B$8:$B$57,$C107,'Model Participation Data'!$C$8:$C$57,$D107)),"-",SUMIFS(INDEX('Model Participation Data'!$N$8:$DX$57,0,MATCH(CONCATENATE($J107,O$6),'Model Participation Data'!$N$6:$DX$6,0)),'Model Participation Data'!$B$8:$B$57,$C107,'Model Participation Data'!$C$8:$C$57,$D107))</f>
        <v>0</v>
      </c>
    </row>
    <row r="108" spans="2:15" x14ac:dyDescent="0.35">
      <c r="B108" s="37" t="s">
        <v>80</v>
      </c>
      <c r="C108" s="38" t="str">
        <f>IF(ISBLANK('Model Participation Data'!$B$12),"-",'Model Participation Data'!$B$12)</f>
        <v>Provider</v>
      </c>
      <c r="D108" s="38" t="str">
        <f>IF(ISBLANK('Model Participation Data'!$C$12),"-",'Model Participation Data'!$C$12)</f>
        <v>Encounter-Based to Value-Based (Model 2): Providers Participating in SIM</v>
      </c>
      <c r="E108" s="38" t="str">
        <f>IF(ISBLANK('Model Participation Data'!$D$12),"-",'Model Participation Data'!$D$12)</f>
        <v>Percentage</v>
      </c>
      <c r="F108" s="38" t="str">
        <f>IF(ISBLANK('Model Participation Data'!$E$12),"-",'Model Participation Data'!$E$12)</f>
        <v>Active</v>
      </c>
      <c r="G108" s="151" t="str">
        <f>IF(ISBLANK('Model Participation Data'!$F$12),"-",'Model Participation Data'!$F$12)</f>
        <v>-</v>
      </c>
      <c r="H108" s="38">
        <v>1</v>
      </c>
      <c r="I108" s="38">
        <v>1</v>
      </c>
      <c r="J108" s="38" t="str">
        <f t="shared" si="2"/>
        <v>11</v>
      </c>
      <c r="K108" s="38" t="str">
        <f>IF(ISBLANK('Model Participation Data'!$L$12),"-",'Model Participation Data'!$L$12)</f>
        <v>Quarterly</v>
      </c>
      <c r="L108" s="39">
        <f>IF(ISBLANK('Model Participation Data'!$M$12),"-",'Model Participation Data'!$M$12)</f>
        <v>2</v>
      </c>
      <c r="M108" s="43">
        <f>IF(ISNA(SUMIFS(INDEX('Model Participation Data'!$N$8:$DX$57,0,MATCH(CONCATENATE($J108,M$6),'Model Participation Data'!$N$6:$DX$6,0)),'Model Participation Data'!$B$8:$B$57,$C108,'Model Participation Data'!$C$8:$C$57,$D108)),"-",SUMIFS(INDEX('Model Participation Data'!$N$8:$DX$57,0,MATCH(CONCATENATE($J108,M$6),'Model Participation Data'!$N$6:$DX$6,0)),'Model Participation Data'!$B$8:$B$57,$C108,'Model Participation Data'!$C$8:$C$57,$D108))</f>
        <v>0</v>
      </c>
      <c r="N108" s="43">
        <f>IF(ISNA(SUMIFS(INDEX('Model Participation Data'!$N$8:$DX$57,0,MATCH(CONCATENATE($J108,N$6),'Model Participation Data'!$N$6:$DX$6,0)),'Model Participation Data'!$B$8:$B$57,$C108,'Model Participation Data'!$C$8:$C$57,$D108)),"-",SUMIFS(INDEX('Model Participation Data'!$N$8:$DX$57,0,MATCH(CONCATENATE($J108,N$6),'Model Participation Data'!$N$6:$DX$6,0)),'Model Participation Data'!$B$8:$B$57,$C108,'Model Participation Data'!$C$8:$C$57,$D108))</f>
        <v>0</v>
      </c>
      <c r="O108" s="154">
        <f>IF(ISNA(SUMIFS(INDEX('Model Participation Data'!$N$8:$DX$57,0,MATCH(CONCATENATE($J108,O$6),'Model Participation Data'!$N$6:$DX$6,0)),'Model Participation Data'!$B$8:$B$57,$C108,'Model Participation Data'!$C$8:$C$57,$D108)),"-",SUMIFS(INDEX('Model Participation Data'!$N$8:$DX$57,0,MATCH(CONCATENATE($J108,O$6),'Model Participation Data'!$N$6:$DX$6,0)),'Model Participation Data'!$B$8:$B$57,$C108,'Model Participation Data'!$C$8:$C$57,$D108))</f>
        <v>0</v>
      </c>
    </row>
    <row r="109" spans="2:15" x14ac:dyDescent="0.35">
      <c r="B109" s="37" t="s">
        <v>80</v>
      </c>
      <c r="C109" s="38" t="str">
        <f>IF(ISBLANK('Model Participation Data'!$B$12),"-",'Model Participation Data'!$B$12)</f>
        <v>Provider</v>
      </c>
      <c r="D109" s="38" t="str">
        <f>IF(ISBLANK('Model Participation Data'!$C$12),"-",'Model Participation Data'!$C$12)</f>
        <v>Encounter-Based to Value-Based (Model 2): Providers Participating in SIM</v>
      </c>
      <c r="E109" s="38" t="str">
        <f>IF(ISBLANK('Model Participation Data'!$D$12),"-",'Model Participation Data'!$D$12)</f>
        <v>Percentage</v>
      </c>
      <c r="F109" s="38" t="str">
        <f>IF(ISBLANK('Model Participation Data'!$E$12),"-",'Model Participation Data'!$E$12)</f>
        <v>Active</v>
      </c>
      <c r="G109" s="151" t="str">
        <f>IF(ISBLANK('Model Participation Data'!$F$12),"-",'Model Participation Data'!$F$12)</f>
        <v>-</v>
      </c>
      <c r="H109" s="38">
        <v>1</v>
      </c>
      <c r="I109" s="38">
        <v>2</v>
      </c>
      <c r="J109" s="38" t="str">
        <f t="shared" si="2"/>
        <v>12</v>
      </c>
      <c r="K109" s="38" t="str">
        <f>IF(ISBLANK('Model Participation Data'!$L$12),"-",'Model Participation Data'!$L$12)</f>
        <v>Quarterly</v>
      </c>
      <c r="L109" s="39">
        <f>IF(ISBLANK('Model Participation Data'!$M$12),"-",'Model Participation Data'!$M$12)</f>
        <v>2</v>
      </c>
      <c r="M109" s="43">
        <f>IF(ISNA(SUMIFS(INDEX('Model Participation Data'!$N$8:$DX$57,0,MATCH(CONCATENATE($J109,M$6),'Model Participation Data'!$N$6:$DX$6,0)),'Model Participation Data'!$B$8:$B$57,$C109,'Model Participation Data'!$C$8:$C$57,$D109)),"-",SUMIFS(INDEX('Model Participation Data'!$N$8:$DX$57,0,MATCH(CONCATENATE($J109,M$6),'Model Participation Data'!$N$6:$DX$6,0)),'Model Participation Data'!$B$8:$B$57,$C109,'Model Participation Data'!$C$8:$C$57,$D109))</f>
        <v>0</v>
      </c>
      <c r="N109" s="43">
        <f>IF(ISNA(SUMIFS(INDEX('Model Participation Data'!$N$8:$DX$57,0,MATCH(CONCATENATE($J109,N$6),'Model Participation Data'!$N$6:$DX$6,0)),'Model Participation Data'!$B$8:$B$57,$C109,'Model Participation Data'!$C$8:$C$57,$D109)),"-",SUMIFS(INDEX('Model Participation Data'!$N$8:$DX$57,0,MATCH(CONCATENATE($J109,N$6),'Model Participation Data'!$N$6:$DX$6,0)),'Model Participation Data'!$B$8:$B$57,$C109,'Model Participation Data'!$C$8:$C$57,$D109))</f>
        <v>0</v>
      </c>
      <c r="O109" s="154">
        <f>IF(ISNA(SUMIFS(INDEX('Model Participation Data'!$N$8:$DX$57,0,MATCH(CONCATENATE($J109,O$6),'Model Participation Data'!$N$6:$DX$6,0)),'Model Participation Data'!$B$8:$B$57,$C109,'Model Participation Data'!$C$8:$C$57,$D109)),"-",SUMIFS(INDEX('Model Participation Data'!$N$8:$DX$57,0,MATCH(CONCATENATE($J109,O$6),'Model Participation Data'!$N$6:$DX$6,0)),'Model Participation Data'!$B$8:$B$57,$C109,'Model Participation Data'!$C$8:$C$57,$D109))</f>
        <v>0</v>
      </c>
    </row>
    <row r="110" spans="2:15" x14ac:dyDescent="0.35">
      <c r="B110" s="37" t="s">
        <v>80</v>
      </c>
      <c r="C110" s="38" t="str">
        <f>IF(ISBLANK('Model Participation Data'!$B$12),"-",'Model Participation Data'!$B$12)</f>
        <v>Provider</v>
      </c>
      <c r="D110" s="38" t="str">
        <f>IF(ISBLANK('Model Participation Data'!$C$12),"-",'Model Participation Data'!$C$12)</f>
        <v>Encounter-Based to Value-Based (Model 2): Providers Participating in SIM</v>
      </c>
      <c r="E110" s="38" t="str">
        <f>IF(ISBLANK('Model Participation Data'!$D$12),"-",'Model Participation Data'!$D$12)</f>
        <v>Percentage</v>
      </c>
      <c r="F110" s="38" t="str">
        <f>IF(ISBLANK('Model Participation Data'!$E$12),"-",'Model Participation Data'!$E$12)</f>
        <v>Active</v>
      </c>
      <c r="G110" s="151" t="str">
        <f>IF(ISBLANK('Model Participation Data'!$F$12),"-",'Model Participation Data'!$F$12)</f>
        <v>-</v>
      </c>
      <c r="H110" s="38">
        <v>1</v>
      </c>
      <c r="I110" s="38">
        <v>3</v>
      </c>
      <c r="J110" s="38" t="str">
        <f t="shared" si="2"/>
        <v>13</v>
      </c>
      <c r="K110" s="38" t="str">
        <f>IF(ISBLANK('Model Participation Data'!$L$12),"-",'Model Participation Data'!$L$12)</f>
        <v>Quarterly</v>
      </c>
      <c r="L110" s="39">
        <f>IF(ISBLANK('Model Participation Data'!$M$12),"-",'Model Participation Data'!$M$12)</f>
        <v>2</v>
      </c>
      <c r="M110" s="43">
        <f>IF(ISNA(SUMIFS(INDEX('Model Participation Data'!$N$8:$DX$57,0,MATCH(CONCATENATE($J110,M$6),'Model Participation Data'!$N$6:$DX$6,0)),'Model Participation Data'!$B$8:$B$57,$C110,'Model Participation Data'!$C$8:$C$57,$D110)),"-",SUMIFS(INDEX('Model Participation Data'!$N$8:$DX$57,0,MATCH(CONCATENATE($J110,M$6),'Model Participation Data'!$N$6:$DX$6,0)),'Model Participation Data'!$B$8:$B$57,$C110,'Model Participation Data'!$C$8:$C$57,$D110))</f>
        <v>0</v>
      </c>
      <c r="N110" s="43">
        <f>IF(ISNA(SUMIFS(INDEX('Model Participation Data'!$N$8:$DX$57,0,MATCH(CONCATENATE($J110,N$6),'Model Participation Data'!$N$6:$DX$6,0)),'Model Participation Data'!$B$8:$B$57,$C110,'Model Participation Data'!$C$8:$C$57,$D110)),"-",SUMIFS(INDEX('Model Participation Data'!$N$8:$DX$57,0,MATCH(CONCATENATE($J110,N$6),'Model Participation Data'!$N$6:$DX$6,0)),'Model Participation Data'!$B$8:$B$57,$C110,'Model Participation Data'!$C$8:$C$57,$D110))</f>
        <v>0</v>
      </c>
      <c r="O110" s="154">
        <f>IF(ISNA(SUMIFS(INDEX('Model Participation Data'!$N$8:$DX$57,0,MATCH(CONCATENATE($J110,O$6),'Model Participation Data'!$N$6:$DX$6,0)),'Model Participation Data'!$B$8:$B$57,$C110,'Model Participation Data'!$C$8:$C$57,$D110)),"-",SUMIFS(INDEX('Model Participation Data'!$N$8:$DX$57,0,MATCH(CONCATENATE($J110,O$6),'Model Participation Data'!$N$6:$DX$6,0)),'Model Participation Data'!$B$8:$B$57,$C110,'Model Participation Data'!$C$8:$C$57,$D110))</f>
        <v>0</v>
      </c>
    </row>
    <row r="111" spans="2:15" x14ac:dyDescent="0.35">
      <c r="B111" s="37" t="s">
        <v>80</v>
      </c>
      <c r="C111" s="38" t="str">
        <f>IF(ISBLANK('Model Participation Data'!$B$12),"-",'Model Participation Data'!$B$12)</f>
        <v>Provider</v>
      </c>
      <c r="D111" s="38" t="str">
        <f>IF(ISBLANK('Model Participation Data'!$C$12),"-",'Model Participation Data'!$C$12)</f>
        <v>Encounter-Based to Value-Based (Model 2): Providers Participating in SIM</v>
      </c>
      <c r="E111" s="38" t="str">
        <f>IF(ISBLANK('Model Participation Data'!$D$12),"-",'Model Participation Data'!$D$12)</f>
        <v>Percentage</v>
      </c>
      <c r="F111" s="38" t="str">
        <f>IF(ISBLANK('Model Participation Data'!$E$12),"-",'Model Participation Data'!$E$12)</f>
        <v>Active</v>
      </c>
      <c r="G111" s="151" t="str">
        <f>IF(ISBLANK('Model Participation Data'!$F$12),"-",'Model Participation Data'!$F$12)</f>
        <v>-</v>
      </c>
      <c r="H111" s="38">
        <v>1</v>
      </c>
      <c r="I111" s="38">
        <v>4</v>
      </c>
      <c r="J111" s="38" t="str">
        <f t="shared" si="2"/>
        <v>14</v>
      </c>
      <c r="K111" s="38" t="str">
        <f>IF(ISBLANK('Model Participation Data'!$L$12),"-",'Model Participation Data'!$L$12)</f>
        <v>Quarterly</v>
      </c>
      <c r="L111" s="39">
        <f>IF(ISBLANK('Model Participation Data'!$M$12),"-",'Model Participation Data'!$M$12)</f>
        <v>2</v>
      </c>
      <c r="M111" s="43">
        <f>IF(ISNA(SUMIFS(INDEX('Model Participation Data'!$N$8:$DX$57,0,MATCH(CONCATENATE($J111,M$6),'Model Participation Data'!$N$6:$DX$6,0)),'Model Participation Data'!$B$8:$B$57,$C111,'Model Participation Data'!$C$8:$C$57,$D111)),"-",SUMIFS(INDEX('Model Participation Data'!$N$8:$DX$57,0,MATCH(CONCATENATE($J111,M$6),'Model Participation Data'!$N$6:$DX$6,0)),'Model Participation Data'!$B$8:$B$57,$C111,'Model Participation Data'!$C$8:$C$57,$D111))</f>
        <v>0</v>
      </c>
      <c r="N111" s="43">
        <f>IF(ISNA(SUMIFS(INDEX('Model Participation Data'!$N$8:$DX$57,0,MATCH(CONCATENATE($J111,N$6),'Model Participation Data'!$N$6:$DX$6,0)),'Model Participation Data'!$B$8:$B$57,$C111,'Model Participation Data'!$C$8:$C$57,$D111)),"-",SUMIFS(INDEX('Model Participation Data'!$N$8:$DX$57,0,MATCH(CONCATENATE($J111,N$6),'Model Participation Data'!$N$6:$DX$6,0)),'Model Participation Data'!$B$8:$B$57,$C111,'Model Participation Data'!$C$8:$C$57,$D111))</f>
        <v>0</v>
      </c>
      <c r="O111" s="154">
        <f>IF(ISNA(SUMIFS(INDEX('Model Participation Data'!$N$8:$DX$57,0,MATCH(CONCATENATE($J111,O$6),'Model Participation Data'!$N$6:$DX$6,0)),'Model Participation Data'!$B$8:$B$57,$C111,'Model Participation Data'!$C$8:$C$57,$D111)),"-",SUMIFS(INDEX('Model Participation Data'!$N$8:$DX$57,0,MATCH(CONCATENATE($J111,O$6),'Model Participation Data'!$N$6:$DX$6,0)),'Model Participation Data'!$B$8:$B$57,$C111,'Model Participation Data'!$C$8:$C$57,$D111))</f>
        <v>0</v>
      </c>
    </row>
    <row r="112" spans="2:15" x14ac:dyDescent="0.35">
      <c r="B112" s="37" t="s">
        <v>80</v>
      </c>
      <c r="C112" s="38" t="str">
        <f>IF(ISBLANK('Model Participation Data'!$B$12),"-",'Model Participation Data'!$B$12)</f>
        <v>Provider</v>
      </c>
      <c r="D112" s="38" t="str">
        <f>IF(ISBLANK('Model Participation Data'!$C$12),"-",'Model Participation Data'!$C$12)</f>
        <v>Encounter-Based to Value-Based (Model 2): Providers Participating in SIM</v>
      </c>
      <c r="E112" s="38" t="str">
        <f>IF(ISBLANK('Model Participation Data'!$D$12),"-",'Model Participation Data'!$D$12)</f>
        <v>Percentage</v>
      </c>
      <c r="F112" s="38" t="str">
        <f>IF(ISBLANK('Model Participation Data'!$E$12),"-",'Model Participation Data'!$E$12)</f>
        <v>Active</v>
      </c>
      <c r="G112" s="151" t="str">
        <f>IF(ISBLANK('Model Participation Data'!$F$12),"-",'Model Participation Data'!$F$12)</f>
        <v>-</v>
      </c>
      <c r="H112" s="38">
        <v>1</v>
      </c>
      <c r="I112" s="38">
        <v>5</v>
      </c>
      <c r="J112" s="38" t="str">
        <f t="shared" si="2"/>
        <v>15</v>
      </c>
      <c r="K112" s="38" t="str">
        <f>IF(ISBLANK('Model Participation Data'!$L$12),"-",'Model Participation Data'!$L$12)</f>
        <v>Quarterly</v>
      </c>
      <c r="L112" s="39">
        <f>IF(ISBLANK('Model Participation Data'!$M$12),"-",'Model Participation Data'!$M$12)</f>
        <v>2</v>
      </c>
      <c r="M112" s="43">
        <f>IF(ISNA(SUMIFS(INDEX('Model Participation Data'!$N$8:$DX$57,0,MATCH(CONCATENATE($J112,M$6),'Model Participation Data'!$N$6:$DX$6,0)),'Model Participation Data'!$B$8:$B$57,$C112,'Model Participation Data'!$C$8:$C$57,$D112)),"-",SUMIFS(INDEX('Model Participation Data'!$N$8:$DX$57,0,MATCH(CONCATENATE($J112,M$6),'Model Participation Data'!$N$6:$DX$6,0)),'Model Participation Data'!$B$8:$B$57,$C112,'Model Participation Data'!$C$8:$C$57,$D112))</f>
        <v>0</v>
      </c>
      <c r="N112" s="43">
        <f>IF(ISNA(SUMIFS(INDEX('Model Participation Data'!$N$8:$DX$57,0,MATCH(CONCATENATE($J112,N$6),'Model Participation Data'!$N$6:$DX$6,0)),'Model Participation Data'!$B$8:$B$57,$C112,'Model Participation Data'!$C$8:$C$57,$D112)),"-",SUMIFS(INDEX('Model Participation Data'!$N$8:$DX$57,0,MATCH(CONCATENATE($J112,N$6),'Model Participation Data'!$N$6:$DX$6,0)),'Model Participation Data'!$B$8:$B$57,$C112,'Model Participation Data'!$C$8:$C$57,$D112))</f>
        <v>0</v>
      </c>
      <c r="O112" s="154">
        <f>IF(ISNA(SUMIFS(INDEX('Model Participation Data'!$N$8:$DX$57,0,MATCH(CONCATENATE($J112,O$6),'Model Participation Data'!$N$6:$DX$6,0)),'Model Participation Data'!$B$8:$B$57,$C112,'Model Participation Data'!$C$8:$C$57,$D112)),"-",SUMIFS(INDEX('Model Participation Data'!$N$8:$DX$57,0,MATCH(CONCATENATE($J112,O$6),'Model Participation Data'!$N$6:$DX$6,0)),'Model Participation Data'!$B$8:$B$57,$C112,'Model Participation Data'!$C$8:$C$57,$D112))</f>
        <v>0</v>
      </c>
    </row>
    <row r="113" spans="2:15" x14ac:dyDescent="0.35">
      <c r="B113" s="37" t="s">
        <v>80</v>
      </c>
      <c r="C113" s="38" t="str">
        <f>IF(ISBLANK('Model Participation Data'!$B$12),"-",'Model Participation Data'!$B$12)</f>
        <v>Provider</v>
      </c>
      <c r="D113" s="38" t="str">
        <f>IF(ISBLANK('Model Participation Data'!$C$12),"-",'Model Participation Data'!$C$12)</f>
        <v>Encounter-Based to Value-Based (Model 2): Providers Participating in SIM</v>
      </c>
      <c r="E113" s="38" t="str">
        <f>IF(ISBLANK('Model Participation Data'!$D$12),"-",'Model Participation Data'!$D$12)</f>
        <v>Percentage</v>
      </c>
      <c r="F113" s="38" t="str">
        <f>IF(ISBLANK('Model Participation Data'!$E$12),"-",'Model Participation Data'!$E$12)</f>
        <v>Active</v>
      </c>
      <c r="G113" s="151" t="str">
        <f>IF(ISBLANK('Model Participation Data'!$F$12),"-",'Model Participation Data'!$F$12)</f>
        <v>-</v>
      </c>
      <c r="H113" s="38">
        <v>1</v>
      </c>
      <c r="I113" s="38" t="s">
        <v>65</v>
      </c>
      <c r="J113" s="38" t="str">
        <f t="shared" si="2"/>
        <v>1Goal</v>
      </c>
      <c r="K113" s="38" t="str">
        <f>IF(ISBLANK('Model Participation Data'!$L$12),"-",'Model Participation Data'!$L$12)</f>
        <v>Quarterly</v>
      </c>
      <c r="L113" s="39">
        <f>IF(ISBLANK('Model Participation Data'!$M$12),"-",'Model Participation Data'!$M$12)</f>
        <v>2</v>
      </c>
      <c r="M113" s="43" t="str">
        <f>IF(ISNA(SUMIFS(INDEX('Model Participation Data'!$N$8:$DX$57,0,MATCH(CONCATENATE($J113,M$6),'Model Participation Data'!$N$6:$DX$6,0)),'Model Participation Data'!$B$8:$B$57,$C113,'Model Participation Data'!$C$8:$C$57,$D113)),"-",SUMIFS(INDEX('Model Participation Data'!$N$8:$DX$57,0,MATCH(CONCATENATE($J113,M$6),'Model Participation Data'!$N$6:$DX$6,0)),'Model Participation Data'!$B$8:$B$57,$C113,'Model Participation Data'!$C$8:$C$57,$D113))</f>
        <v>-</v>
      </c>
      <c r="N113" s="43" t="str">
        <f>IF(ISNA(SUMIFS(INDEX('Model Participation Data'!$N$8:$DX$57,0,MATCH(CONCATENATE($J113,N$6),'Model Participation Data'!$N$6:$DX$6,0)),'Model Participation Data'!$B$8:$B$57,$C113,'Model Participation Data'!$C$8:$C$57,$D113)),"-",SUMIFS(INDEX('Model Participation Data'!$N$8:$DX$57,0,MATCH(CONCATENATE($J113,N$6),'Model Participation Data'!$N$6:$DX$6,0)),'Model Participation Data'!$B$8:$B$57,$C113,'Model Participation Data'!$C$8:$C$57,$D113))</f>
        <v>-</v>
      </c>
      <c r="O113" s="154">
        <f>IF(ISNA(SUMIFS(INDEX('Model Participation Data'!$N$8:$DX$57,0,MATCH(CONCATENATE($J113,O$6),'Model Participation Data'!$N$6:$DX$6,0)),'Model Participation Data'!$B$8:$B$57,$C113,'Model Participation Data'!$C$8:$C$57,$D113)),"-",SUMIFS(INDEX('Model Participation Data'!$N$8:$DX$57,0,MATCH(CONCATENATE($J113,O$6),'Model Participation Data'!$N$6:$DX$6,0)),'Model Participation Data'!$B$8:$B$57,$C113,'Model Participation Data'!$C$8:$C$57,$D113))</f>
        <v>0</v>
      </c>
    </row>
    <row r="114" spans="2:15" x14ac:dyDescent="0.35">
      <c r="B114" s="37" t="s">
        <v>80</v>
      </c>
      <c r="C114" s="38" t="str">
        <f>IF(ISBLANK('Model Participation Data'!$B$12),"-",'Model Participation Data'!$B$12)</f>
        <v>Provider</v>
      </c>
      <c r="D114" s="38" t="str">
        <f>IF(ISBLANK('Model Participation Data'!$C$12),"-",'Model Participation Data'!$C$12)</f>
        <v>Encounter-Based to Value-Based (Model 2): Providers Participating in SIM</v>
      </c>
      <c r="E114" s="38" t="str">
        <f>IF(ISBLANK('Model Participation Data'!$D$12),"-",'Model Participation Data'!$D$12)</f>
        <v>Percentage</v>
      </c>
      <c r="F114" s="38" t="str">
        <f>IF(ISBLANK('Model Participation Data'!$E$12),"-",'Model Participation Data'!$E$12)</f>
        <v>Active</v>
      </c>
      <c r="G114" s="151" t="str">
        <f>IF(ISBLANK('Model Participation Data'!$F$12),"-",'Model Participation Data'!$F$12)</f>
        <v>-</v>
      </c>
      <c r="H114" s="38">
        <v>2</v>
      </c>
      <c r="I114" s="38">
        <v>1</v>
      </c>
      <c r="J114" s="38" t="str">
        <f t="shared" si="2"/>
        <v>21</v>
      </c>
      <c r="K114" s="38" t="str">
        <f>IF(ISBLANK('Model Participation Data'!$L$12),"-",'Model Participation Data'!$L$12)</f>
        <v>Quarterly</v>
      </c>
      <c r="L114" s="39">
        <f>IF(ISBLANK('Model Participation Data'!$M$12),"-",'Model Participation Data'!$M$12)</f>
        <v>2</v>
      </c>
      <c r="M114" s="43">
        <f>IF(ISNA(SUMIFS(INDEX('Model Participation Data'!$N$8:$DX$57,0,MATCH(CONCATENATE($J114,M$6),'Model Participation Data'!$N$6:$DX$6,0)),'Model Participation Data'!$B$8:$B$57,$C114,'Model Participation Data'!$C$8:$C$57,$D114)),"-",SUMIFS(INDEX('Model Participation Data'!$N$8:$DX$57,0,MATCH(CONCATENATE($J114,M$6),'Model Participation Data'!$N$6:$DX$6,0)),'Model Participation Data'!$B$8:$B$57,$C114,'Model Participation Data'!$C$8:$C$57,$D114))</f>
        <v>0</v>
      </c>
      <c r="N114" s="43">
        <f>IF(ISNA(SUMIFS(INDEX('Model Participation Data'!$N$8:$DX$57,0,MATCH(CONCATENATE($J114,N$6),'Model Participation Data'!$N$6:$DX$6,0)),'Model Participation Data'!$B$8:$B$57,$C114,'Model Participation Data'!$C$8:$C$57,$D114)),"-",SUMIFS(INDEX('Model Participation Data'!$N$8:$DX$57,0,MATCH(CONCATENATE($J114,N$6),'Model Participation Data'!$N$6:$DX$6,0)),'Model Participation Data'!$B$8:$B$57,$C114,'Model Participation Data'!$C$8:$C$57,$D114))</f>
        <v>0</v>
      </c>
      <c r="O114" s="154">
        <f>IF(ISNA(SUMIFS(INDEX('Model Participation Data'!$N$8:$DX$57,0,MATCH(CONCATENATE($J114,O$6),'Model Participation Data'!$N$6:$DX$6,0)),'Model Participation Data'!$B$8:$B$57,$C114,'Model Participation Data'!$C$8:$C$57,$D114)),"-",SUMIFS(INDEX('Model Participation Data'!$N$8:$DX$57,0,MATCH(CONCATENATE($J114,O$6),'Model Participation Data'!$N$6:$DX$6,0)),'Model Participation Data'!$B$8:$B$57,$C114,'Model Participation Data'!$C$8:$C$57,$D114))</f>
        <v>0</v>
      </c>
    </row>
    <row r="115" spans="2:15" x14ac:dyDescent="0.35">
      <c r="B115" s="37" t="s">
        <v>80</v>
      </c>
      <c r="C115" s="38" t="str">
        <f>IF(ISBLANK('Model Participation Data'!$B$12),"-",'Model Participation Data'!$B$12)</f>
        <v>Provider</v>
      </c>
      <c r="D115" s="38" t="str">
        <f>IF(ISBLANK('Model Participation Data'!$C$12),"-",'Model Participation Data'!$C$12)</f>
        <v>Encounter-Based to Value-Based (Model 2): Providers Participating in SIM</v>
      </c>
      <c r="E115" s="38" t="str">
        <f>IF(ISBLANK('Model Participation Data'!$D$12),"-",'Model Participation Data'!$D$12)</f>
        <v>Percentage</v>
      </c>
      <c r="F115" s="38" t="str">
        <f>IF(ISBLANK('Model Participation Data'!$E$12),"-",'Model Participation Data'!$E$12)</f>
        <v>Active</v>
      </c>
      <c r="G115" s="151" t="str">
        <f>IF(ISBLANK('Model Participation Data'!$F$12),"-",'Model Participation Data'!$F$12)</f>
        <v>-</v>
      </c>
      <c r="H115" s="38">
        <v>2</v>
      </c>
      <c r="I115" s="38">
        <v>2</v>
      </c>
      <c r="J115" s="38" t="str">
        <f t="shared" ref="J115:J196" si="7">CONCATENATE(H115,I115)</f>
        <v>22</v>
      </c>
      <c r="K115" s="38" t="str">
        <f>IF(ISBLANK('Model Participation Data'!$L$12),"-",'Model Participation Data'!$L$12)</f>
        <v>Quarterly</v>
      </c>
      <c r="L115" s="39">
        <f>IF(ISBLANK('Model Participation Data'!$M$12),"-",'Model Participation Data'!$M$12)</f>
        <v>2</v>
      </c>
      <c r="M115" s="43">
        <f>IF(ISNA(SUMIFS(INDEX('Model Participation Data'!$N$8:$DX$57,0,MATCH(CONCATENATE($J115,M$6),'Model Participation Data'!$N$6:$DX$6,0)),'Model Participation Data'!$B$8:$B$57,$C115,'Model Participation Data'!$C$8:$C$57,$D115)),"-",SUMIFS(INDEX('Model Participation Data'!$N$8:$DX$57,0,MATCH(CONCATENATE($J115,M$6),'Model Participation Data'!$N$6:$DX$6,0)),'Model Participation Data'!$B$8:$B$57,$C115,'Model Participation Data'!$C$8:$C$57,$D115))</f>
        <v>0</v>
      </c>
      <c r="N115" s="43">
        <f>IF(ISNA(SUMIFS(INDEX('Model Participation Data'!$N$8:$DX$57,0,MATCH(CONCATENATE($J115,N$6),'Model Participation Data'!$N$6:$DX$6,0)),'Model Participation Data'!$B$8:$B$57,$C115,'Model Participation Data'!$C$8:$C$57,$D115)),"-",SUMIFS(INDEX('Model Participation Data'!$N$8:$DX$57,0,MATCH(CONCATENATE($J115,N$6),'Model Participation Data'!$N$6:$DX$6,0)),'Model Participation Data'!$B$8:$B$57,$C115,'Model Participation Data'!$C$8:$C$57,$D115))</f>
        <v>0</v>
      </c>
      <c r="O115" s="154">
        <f>IF(ISNA(SUMIFS(INDEX('Model Participation Data'!$N$8:$DX$57,0,MATCH(CONCATENATE($J115,O$6),'Model Participation Data'!$N$6:$DX$6,0)),'Model Participation Data'!$B$8:$B$57,$C115,'Model Participation Data'!$C$8:$C$57,$D115)),"-",SUMIFS(INDEX('Model Participation Data'!$N$8:$DX$57,0,MATCH(CONCATENATE($J115,O$6),'Model Participation Data'!$N$6:$DX$6,0)),'Model Participation Data'!$B$8:$B$57,$C115,'Model Participation Data'!$C$8:$C$57,$D115))</f>
        <v>0</v>
      </c>
    </row>
    <row r="116" spans="2:15" x14ac:dyDescent="0.35">
      <c r="B116" s="37" t="s">
        <v>80</v>
      </c>
      <c r="C116" s="38" t="str">
        <f>IF(ISBLANK('Model Participation Data'!$B$12),"-",'Model Participation Data'!$B$12)</f>
        <v>Provider</v>
      </c>
      <c r="D116" s="38" t="str">
        <f>IF(ISBLANK('Model Participation Data'!$C$12),"-",'Model Participation Data'!$C$12)</f>
        <v>Encounter-Based to Value-Based (Model 2): Providers Participating in SIM</v>
      </c>
      <c r="E116" s="38" t="str">
        <f>IF(ISBLANK('Model Participation Data'!$D$12),"-",'Model Participation Data'!$D$12)</f>
        <v>Percentage</v>
      </c>
      <c r="F116" s="38" t="str">
        <f>IF(ISBLANK('Model Participation Data'!$E$12),"-",'Model Participation Data'!$E$12)</f>
        <v>Active</v>
      </c>
      <c r="G116" s="151" t="str">
        <f>IF(ISBLANK('Model Participation Data'!$F$12),"-",'Model Participation Data'!$F$12)</f>
        <v>-</v>
      </c>
      <c r="H116" s="38">
        <v>2</v>
      </c>
      <c r="I116" s="38">
        <v>3</v>
      </c>
      <c r="J116" s="38" t="str">
        <f t="shared" si="7"/>
        <v>23</v>
      </c>
      <c r="K116" s="38" t="str">
        <f>IF(ISBLANK('Model Participation Data'!$L$12),"-",'Model Participation Data'!$L$12)</f>
        <v>Quarterly</v>
      </c>
      <c r="L116" s="39">
        <f>IF(ISBLANK('Model Participation Data'!$M$12),"-",'Model Participation Data'!$M$12)</f>
        <v>2</v>
      </c>
      <c r="M116" s="43">
        <f>IF(ISNA(SUMIFS(INDEX('Model Participation Data'!$N$8:$DX$57,0,MATCH(CONCATENATE($J116,M$6),'Model Participation Data'!$N$6:$DX$6,0)),'Model Participation Data'!$B$8:$B$57,$C116,'Model Participation Data'!$C$8:$C$57,$D116)),"-",SUMIFS(INDEX('Model Participation Data'!$N$8:$DX$57,0,MATCH(CONCATENATE($J116,M$6),'Model Participation Data'!$N$6:$DX$6,0)),'Model Participation Data'!$B$8:$B$57,$C116,'Model Participation Data'!$C$8:$C$57,$D116))</f>
        <v>0</v>
      </c>
      <c r="N116" s="43">
        <f>IF(ISNA(SUMIFS(INDEX('Model Participation Data'!$N$8:$DX$57,0,MATCH(CONCATENATE($J116,N$6),'Model Participation Data'!$N$6:$DX$6,0)),'Model Participation Data'!$B$8:$B$57,$C116,'Model Participation Data'!$C$8:$C$57,$D116)),"-",SUMIFS(INDEX('Model Participation Data'!$N$8:$DX$57,0,MATCH(CONCATENATE($J116,N$6),'Model Participation Data'!$N$6:$DX$6,0)),'Model Participation Data'!$B$8:$B$57,$C116,'Model Participation Data'!$C$8:$C$57,$D116))</f>
        <v>0</v>
      </c>
      <c r="O116" s="154">
        <f>IF(ISNA(SUMIFS(INDEX('Model Participation Data'!$N$8:$DX$57,0,MATCH(CONCATENATE($J116,O$6),'Model Participation Data'!$N$6:$DX$6,0)),'Model Participation Data'!$B$8:$B$57,$C116,'Model Participation Data'!$C$8:$C$57,$D116)),"-",SUMIFS(INDEX('Model Participation Data'!$N$8:$DX$57,0,MATCH(CONCATENATE($J116,O$6),'Model Participation Data'!$N$6:$DX$6,0)),'Model Participation Data'!$B$8:$B$57,$C116,'Model Participation Data'!$C$8:$C$57,$D116))</f>
        <v>0</v>
      </c>
    </row>
    <row r="117" spans="2:15" x14ac:dyDescent="0.35">
      <c r="B117" s="37" t="s">
        <v>80</v>
      </c>
      <c r="C117" s="38" t="str">
        <f>IF(ISBLANK('Model Participation Data'!$B$12),"-",'Model Participation Data'!$B$12)</f>
        <v>Provider</v>
      </c>
      <c r="D117" s="38" t="str">
        <f>IF(ISBLANK('Model Participation Data'!$C$12),"-",'Model Participation Data'!$C$12)</f>
        <v>Encounter-Based to Value-Based (Model 2): Providers Participating in SIM</v>
      </c>
      <c r="E117" s="38" t="str">
        <f>IF(ISBLANK('Model Participation Data'!$D$12),"-",'Model Participation Data'!$D$12)</f>
        <v>Percentage</v>
      </c>
      <c r="F117" s="38" t="str">
        <f>IF(ISBLANK('Model Participation Data'!$E$12),"-",'Model Participation Data'!$E$12)</f>
        <v>Active</v>
      </c>
      <c r="G117" s="151" t="str">
        <f>IF(ISBLANK('Model Participation Data'!$F$12),"-",'Model Participation Data'!$F$12)</f>
        <v>-</v>
      </c>
      <c r="H117" s="38">
        <v>2</v>
      </c>
      <c r="I117" s="38">
        <v>4</v>
      </c>
      <c r="J117" s="38" t="str">
        <f t="shared" si="7"/>
        <v>24</v>
      </c>
      <c r="K117" s="38" t="str">
        <f>IF(ISBLANK('Model Participation Data'!$L$12),"-",'Model Participation Data'!$L$12)</f>
        <v>Quarterly</v>
      </c>
      <c r="L117" s="39">
        <f>IF(ISBLANK('Model Participation Data'!$M$12),"-",'Model Participation Data'!$M$12)</f>
        <v>2</v>
      </c>
      <c r="M117" s="43">
        <f>IF(ISNA(SUMIFS(INDEX('Model Participation Data'!$N$8:$DX$57,0,MATCH(CONCATENATE($J117,M$6),'Model Participation Data'!$N$6:$DX$6,0)),'Model Participation Data'!$B$8:$B$57,$C117,'Model Participation Data'!$C$8:$C$57,$D117)),"-",SUMIFS(INDEX('Model Participation Data'!$N$8:$DX$57,0,MATCH(CONCATENATE($J117,M$6),'Model Participation Data'!$N$6:$DX$6,0)),'Model Participation Data'!$B$8:$B$57,$C117,'Model Participation Data'!$C$8:$C$57,$D117))</f>
        <v>0</v>
      </c>
      <c r="N117" s="43">
        <f>IF(ISNA(SUMIFS(INDEX('Model Participation Data'!$N$8:$DX$57,0,MATCH(CONCATENATE($J117,N$6),'Model Participation Data'!$N$6:$DX$6,0)),'Model Participation Data'!$B$8:$B$57,$C117,'Model Participation Data'!$C$8:$C$57,$D117)),"-",SUMIFS(INDEX('Model Participation Data'!$N$8:$DX$57,0,MATCH(CONCATENATE($J117,N$6),'Model Participation Data'!$N$6:$DX$6,0)),'Model Participation Data'!$B$8:$B$57,$C117,'Model Participation Data'!$C$8:$C$57,$D117))</f>
        <v>0</v>
      </c>
      <c r="O117" s="154">
        <f>IF(ISNA(SUMIFS(INDEX('Model Participation Data'!$N$8:$DX$57,0,MATCH(CONCATENATE($J117,O$6),'Model Participation Data'!$N$6:$DX$6,0)),'Model Participation Data'!$B$8:$B$57,$C117,'Model Participation Data'!$C$8:$C$57,$D117)),"-",SUMIFS(INDEX('Model Participation Data'!$N$8:$DX$57,0,MATCH(CONCATENATE($J117,O$6),'Model Participation Data'!$N$6:$DX$6,0)),'Model Participation Data'!$B$8:$B$57,$C117,'Model Participation Data'!$C$8:$C$57,$D117))</f>
        <v>0</v>
      </c>
    </row>
    <row r="118" spans="2:15" x14ac:dyDescent="0.35">
      <c r="B118" s="37" t="s">
        <v>80</v>
      </c>
      <c r="C118" s="38" t="str">
        <f>IF(ISBLANK('Model Participation Data'!$B$12),"-",'Model Participation Data'!$B$12)</f>
        <v>Provider</v>
      </c>
      <c r="D118" s="38" t="str">
        <f>IF(ISBLANK('Model Participation Data'!$C$12),"-",'Model Participation Data'!$C$12)</f>
        <v>Encounter-Based to Value-Based (Model 2): Providers Participating in SIM</v>
      </c>
      <c r="E118" s="38" t="str">
        <f>IF(ISBLANK('Model Participation Data'!$D$12),"-",'Model Participation Data'!$D$12)</f>
        <v>Percentage</v>
      </c>
      <c r="F118" s="38" t="str">
        <f>IF(ISBLANK('Model Participation Data'!$E$12),"-",'Model Participation Data'!$E$12)</f>
        <v>Active</v>
      </c>
      <c r="G118" s="151" t="str">
        <f>IF(ISBLANK('Model Participation Data'!$F$12),"-",'Model Participation Data'!$F$12)</f>
        <v>-</v>
      </c>
      <c r="H118" s="38">
        <v>2</v>
      </c>
      <c r="I118" s="38">
        <v>5</v>
      </c>
      <c r="J118" s="38" t="str">
        <f t="shared" si="7"/>
        <v>25</v>
      </c>
      <c r="K118" s="38" t="str">
        <f>IF(ISBLANK('Model Participation Data'!$L$12),"-",'Model Participation Data'!$L$12)</f>
        <v>Quarterly</v>
      </c>
      <c r="L118" s="39">
        <f>IF(ISBLANK('Model Participation Data'!$M$12),"-",'Model Participation Data'!$M$12)</f>
        <v>2</v>
      </c>
      <c r="M118" s="43">
        <f>IF(ISNA(SUMIFS(INDEX('Model Participation Data'!$N$8:$DX$57,0,MATCH(CONCATENATE($J118,M$6),'Model Participation Data'!$N$6:$DX$6,0)),'Model Participation Data'!$B$8:$B$57,$C118,'Model Participation Data'!$C$8:$C$57,$D118)),"-",SUMIFS(INDEX('Model Participation Data'!$N$8:$DX$57,0,MATCH(CONCATENATE($J118,M$6),'Model Participation Data'!$N$6:$DX$6,0)),'Model Participation Data'!$B$8:$B$57,$C118,'Model Participation Data'!$C$8:$C$57,$D118))</f>
        <v>0</v>
      </c>
      <c r="N118" s="43">
        <f>IF(ISNA(SUMIFS(INDEX('Model Participation Data'!$N$8:$DX$57,0,MATCH(CONCATENATE($J118,N$6),'Model Participation Data'!$N$6:$DX$6,0)),'Model Participation Data'!$B$8:$B$57,$C118,'Model Participation Data'!$C$8:$C$57,$D118)),"-",SUMIFS(INDEX('Model Participation Data'!$N$8:$DX$57,0,MATCH(CONCATENATE($J118,N$6),'Model Participation Data'!$N$6:$DX$6,0)),'Model Participation Data'!$B$8:$B$57,$C118,'Model Participation Data'!$C$8:$C$57,$D118))</f>
        <v>0</v>
      </c>
      <c r="O118" s="154">
        <f>IF(ISNA(SUMIFS(INDEX('Model Participation Data'!$N$8:$DX$57,0,MATCH(CONCATENATE($J118,O$6),'Model Participation Data'!$N$6:$DX$6,0)),'Model Participation Data'!$B$8:$B$57,$C118,'Model Participation Data'!$C$8:$C$57,$D118)),"-",SUMIFS(INDEX('Model Participation Data'!$N$8:$DX$57,0,MATCH(CONCATENATE($J118,O$6),'Model Participation Data'!$N$6:$DX$6,0)),'Model Participation Data'!$B$8:$B$57,$C118,'Model Participation Data'!$C$8:$C$57,$D118))</f>
        <v>0</v>
      </c>
    </row>
    <row r="119" spans="2:15" x14ac:dyDescent="0.35">
      <c r="B119" s="37" t="s">
        <v>80</v>
      </c>
      <c r="C119" s="38" t="str">
        <f>IF(ISBLANK('Model Participation Data'!$B$12),"-",'Model Participation Data'!$B$12)</f>
        <v>Provider</v>
      </c>
      <c r="D119" s="38" t="str">
        <f>IF(ISBLANK('Model Participation Data'!$C$12),"-",'Model Participation Data'!$C$12)</f>
        <v>Encounter-Based to Value-Based (Model 2): Providers Participating in SIM</v>
      </c>
      <c r="E119" s="38" t="str">
        <f>IF(ISBLANK('Model Participation Data'!$D$12),"-",'Model Participation Data'!$D$12)</f>
        <v>Percentage</v>
      </c>
      <c r="F119" s="38" t="str">
        <f>IF(ISBLANK('Model Participation Data'!$E$12),"-",'Model Participation Data'!$E$12)</f>
        <v>Active</v>
      </c>
      <c r="G119" s="151" t="str">
        <f>IF(ISBLANK('Model Participation Data'!$F$12),"-",'Model Participation Data'!$F$12)</f>
        <v>-</v>
      </c>
      <c r="H119" s="38">
        <v>2</v>
      </c>
      <c r="I119" s="38" t="s">
        <v>65</v>
      </c>
      <c r="J119" s="38" t="str">
        <f t="shared" si="7"/>
        <v>2Goal</v>
      </c>
      <c r="K119" s="38" t="str">
        <f>IF(ISBLANK('Model Participation Data'!$L$12),"-",'Model Participation Data'!$L$12)</f>
        <v>Quarterly</v>
      </c>
      <c r="L119" s="39">
        <f>IF(ISBLANK('Model Participation Data'!$M$12),"-",'Model Participation Data'!$M$12)</f>
        <v>2</v>
      </c>
      <c r="M119" s="43" t="str">
        <f>IF(ISNA(SUMIFS(INDEX('Model Participation Data'!$N$8:$DX$57,0,MATCH(CONCATENATE($J119,M$6),'Model Participation Data'!$N$6:$DX$6,0)),'Model Participation Data'!$B$8:$B$57,$C119,'Model Participation Data'!$C$8:$C$57,$D119)),"-",SUMIFS(INDEX('Model Participation Data'!$N$8:$DX$57,0,MATCH(CONCATENATE($J119,M$6),'Model Participation Data'!$N$6:$DX$6,0)),'Model Participation Data'!$B$8:$B$57,$C119,'Model Participation Data'!$C$8:$C$57,$D119))</f>
        <v>-</v>
      </c>
      <c r="N119" s="43" t="str">
        <f>IF(ISNA(SUMIFS(INDEX('Model Participation Data'!$N$8:$DX$57,0,MATCH(CONCATENATE($J119,N$6),'Model Participation Data'!$N$6:$DX$6,0)),'Model Participation Data'!$B$8:$B$57,$C119,'Model Participation Data'!$C$8:$C$57,$D119)),"-",SUMIFS(INDEX('Model Participation Data'!$N$8:$DX$57,0,MATCH(CONCATENATE($J119,N$6),'Model Participation Data'!$N$6:$DX$6,0)),'Model Participation Data'!$B$8:$B$57,$C119,'Model Participation Data'!$C$8:$C$57,$D119))</f>
        <v>-</v>
      </c>
      <c r="O119" s="154">
        <f>IF(ISNA(SUMIFS(INDEX('Model Participation Data'!$N$8:$DX$57,0,MATCH(CONCATENATE($J119,O$6),'Model Participation Data'!$N$6:$DX$6,0)),'Model Participation Data'!$B$8:$B$57,$C119,'Model Participation Data'!$C$8:$C$57,$D119)),"-",SUMIFS(INDEX('Model Participation Data'!$N$8:$DX$57,0,MATCH(CONCATENATE($J119,O$6),'Model Participation Data'!$N$6:$DX$6,0)),'Model Participation Data'!$B$8:$B$57,$C119,'Model Participation Data'!$C$8:$C$57,$D119))</f>
        <v>0</v>
      </c>
    </row>
    <row r="120" spans="2:15" x14ac:dyDescent="0.35">
      <c r="B120" s="37" t="s">
        <v>80</v>
      </c>
      <c r="C120" s="38" t="str">
        <f>IF(ISBLANK('Model Participation Data'!$B$12),"-",'Model Participation Data'!$B$12)</f>
        <v>Provider</v>
      </c>
      <c r="D120" s="38" t="str">
        <f>IF(ISBLANK('Model Participation Data'!$C$12),"-",'Model Participation Data'!$C$12)</f>
        <v>Encounter-Based to Value-Based (Model 2): Providers Participating in SIM</v>
      </c>
      <c r="E120" s="38" t="str">
        <f>IF(ISBLANK('Model Participation Data'!$D$12),"-",'Model Participation Data'!$D$12)</f>
        <v>Percentage</v>
      </c>
      <c r="F120" s="38" t="str">
        <f>IF(ISBLANK('Model Participation Data'!$E$12),"-",'Model Participation Data'!$E$12)</f>
        <v>Active</v>
      </c>
      <c r="G120" s="151" t="str">
        <f>IF(ISBLANK('Model Participation Data'!$F$12),"-",'Model Participation Data'!$F$12)</f>
        <v>-</v>
      </c>
      <c r="H120" s="38">
        <v>3</v>
      </c>
      <c r="I120" s="38">
        <v>1</v>
      </c>
      <c r="J120" s="38" t="str">
        <f t="shared" si="7"/>
        <v>31</v>
      </c>
      <c r="K120" s="38" t="str">
        <f>IF(ISBLANK('Model Participation Data'!$L$12),"-",'Model Participation Data'!$L$12)</f>
        <v>Quarterly</v>
      </c>
      <c r="L120" s="39">
        <f>IF(ISBLANK('Model Participation Data'!$M$12),"-",'Model Participation Data'!$M$12)</f>
        <v>2</v>
      </c>
      <c r="M120" s="43">
        <f>IF(ISNA(SUMIFS(INDEX('Model Participation Data'!$N$8:$DX$57,0,MATCH(CONCATENATE($J120,M$6),'Model Participation Data'!$N$6:$DX$6,0)),'Model Participation Data'!$B$8:$B$57,$C120,'Model Participation Data'!$C$8:$C$57,$D120)),"-",SUMIFS(INDEX('Model Participation Data'!$N$8:$DX$57,0,MATCH(CONCATENATE($J120,M$6),'Model Participation Data'!$N$6:$DX$6,0)),'Model Participation Data'!$B$8:$B$57,$C120,'Model Participation Data'!$C$8:$C$57,$D120))</f>
        <v>0</v>
      </c>
      <c r="N120" s="43">
        <f>IF(ISNA(SUMIFS(INDEX('Model Participation Data'!$N$8:$DX$57,0,MATCH(CONCATENATE($J120,N$6),'Model Participation Data'!$N$6:$DX$6,0)),'Model Participation Data'!$B$8:$B$57,$C120,'Model Participation Data'!$C$8:$C$57,$D120)),"-",SUMIFS(INDEX('Model Participation Data'!$N$8:$DX$57,0,MATCH(CONCATENATE($J120,N$6),'Model Participation Data'!$N$6:$DX$6,0)),'Model Participation Data'!$B$8:$B$57,$C120,'Model Participation Data'!$C$8:$C$57,$D120))</f>
        <v>0</v>
      </c>
      <c r="O120" s="154">
        <f>IF(ISNA(SUMIFS(INDEX('Model Participation Data'!$N$8:$DX$57,0,MATCH(CONCATENATE($J120,O$6),'Model Participation Data'!$N$6:$DX$6,0)),'Model Participation Data'!$B$8:$B$57,$C120,'Model Participation Data'!$C$8:$C$57,$D120)),"-",SUMIFS(INDEX('Model Participation Data'!$N$8:$DX$57,0,MATCH(CONCATENATE($J120,O$6),'Model Participation Data'!$N$6:$DX$6,0)),'Model Participation Data'!$B$8:$B$57,$C120,'Model Participation Data'!$C$8:$C$57,$D120))</f>
        <v>0</v>
      </c>
    </row>
    <row r="121" spans="2:15" x14ac:dyDescent="0.35">
      <c r="B121" s="37" t="s">
        <v>80</v>
      </c>
      <c r="C121" s="38" t="str">
        <f>IF(ISBLANK('Model Participation Data'!$B$12),"-",'Model Participation Data'!$B$12)</f>
        <v>Provider</v>
      </c>
      <c r="D121" s="38" t="str">
        <f>IF(ISBLANK('Model Participation Data'!$C$12),"-",'Model Participation Data'!$C$12)</f>
        <v>Encounter-Based to Value-Based (Model 2): Providers Participating in SIM</v>
      </c>
      <c r="E121" s="38" t="str">
        <f>IF(ISBLANK('Model Participation Data'!$D$12),"-",'Model Participation Data'!$D$12)</f>
        <v>Percentage</v>
      </c>
      <c r="F121" s="38" t="str">
        <f>IF(ISBLANK('Model Participation Data'!$E$12),"-",'Model Participation Data'!$E$12)</f>
        <v>Active</v>
      </c>
      <c r="G121" s="151" t="str">
        <f>IF(ISBLANK('Model Participation Data'!$F$12),"-",'Model Participation Data'!$F$12)</f>
        <v>-</v>
      </c>
      <c r="H121" s="38">
        <v>3</v>
      </c>
      <c r="I121" s="38">
        <v>2</v>
      </c>
      <c r="J121" s="38" t="str">
        <f t="shared" si="7"/>
        <v>32</v>
      </c>
      <c r="K121" s="38" t="str">
        <f>IF(ISBLANK('Model Participation Data'!$L$12),"-",'Model Participation Data'!$L$12)</f>
        <v>Quarterly</v>
      </c>
      <c r="L121" s="39">
        <f>IF(ISBLANK('Model Participation Data'!$M$12),"-",'Model Participation Data'!$M$12)</f>
        <v>2</v>
      </c>
      <c r="M121" s="43">
        <f>IF(ISNA(SUMIFS(INDEX('Model Participation Data'!$N$8:$DX$57,0,MATCH(CONCATENATE($J121,M$6),'Model Participation Data'!$N$6:$DX$6,0)),'Model Participation Data'!$B$8:$B$57,$C121,'Model Participation Data'!$C$8:$C$57,$D121)),"-",SUMIFS(INDEX('Model Participation Data'!$N$8:$DX$57,0,MATCH(CONCATENATE($J121,M$6),'Model Participation Data'!$N$6:$DX$6,0)),'Model Participation Data'!$B$8:$B$57,$C121,'Model Participation Data'!$C$8:$C$57,$D121))</f>
        <v>0</v>
      </c>
      <c r="N121" s="43">
        <f>IF(ISNA(SUMIFS(INDEX('Model Participation Data'!$N$8:$DX$57,0,MATCH(CONCATENATE($J121,N$6),'Model Participation Data'!$N$6:$DX$6,0)),'Model Participation Data'!$B$8:$B$57,$C121,'Model Participation Data'!$C$8:$C$57,$D121)),"-",SUMIFS(INDEX('Model Participation Data'!$N$8:$DX$57,0,MATCH(CONCATENATE($J121,N$6),'Model Participation Data'!$N$6:$DX$6,0)),'Model Participation Data'!$B$8:$B$57,$C121,'Model Participation Data'!$C$8:$C$57,$D121))</f>
        <v>0</v>
      </c>
      <c r="O121" s="154">
        <f>IF(ISNA(SUMIFS(INDEX('Model Participation Data'!$N$8:$DX$57,0,MATCH(CONCATENATE($J121,O$6),'Model Participation Data'!$N$6:$DX$6,0)),'Model Participation Data'!$B$8:$B$57,$C121,'Model Participation Data'!$C$8:$C$57,$D121)),"-",SUMIFS(INDEX('Model Participation Data'!$N$8:$DX$57,0,MATCH(CONCATENATE($J121,O$6),'Model Participation Data'!$N$6:$DX$6,0)),'Model Participation Data'!$B$8:$B$57,$C121,'Model Participation Data'!$C$8:$C$57,$D121))</f>
        <v>0</v>
      </c>
    </row>
    <row r="122" spans="2:15" x14ac:dyDescent="0.35">
      <c r="B122" s="37" t="s">
        <v>80</v>
      </c>
      <c r="C122" s="38" t="str">
        <f>IF(ISBLANK('Model Participation Data'!$B$12),"-",'Model Participation Data'!$B$12)</f>
        <v>Provider</v>
      </c>
      <c r="D122" s="38" t="str">
        <f>IF(ISBLANK('Model Participation Data'!$C$12),"-",'Model Participation Data'!$C$12)</f>
        <v>Encounter-Based to Value-Based (Model 2): Providers Participating in SIM</v>
      </c>
      <c r="E122" s="38" t="str">
        <f>IF(ISBLANK('Model Participation Data'!$D$12),"-",'Model Participation Data'!$D$12)</f>
        <v>Percentage</v>
      </c>
      <c r="F122" s="38" t="str">
        <f>IF(ISBLANK('Model Participation Data'!$E$12),"-",'Model Participation Data'!$E$12)</f>
        <v>Active</v>
      </c>
      <c r="G122" s="151" t="str">
        <f>IF(ISBLANK('Model Participation Data'!$F$12),"-",'Model Participation Data'!$F$12)</f>
        <v>-</v>
      </c>
      <c r="H122" s="38">
        <v>3</v>
      </c>
      <c r="I122" s="38">
        <v>3</v>
      </c>
      <c r="J122" s="38" t="str">
        <f t="shared" si="7"/>
        <v>33</v>
      </c>
      <c r="K122" s="38" t="str">
        <f>IF(ISBLANK('Model Participation Data'!$L$12),"-",'Model Participation Data'!$L$12)</f>
        <v>Quarterly</v>
      </c>
      <c r="L122" s="39">
        <f>IF(ISBLANK('Model Participation Data'!$M$12),"-",'Model Participation Data'!$M$12)</f>
        <v>2</v>
      </c>
      <c r="M122" s="43">
        <f>IF(ISNA(SUMIFS(INDEX('Model Participation Data'!$N$8:$DX$57,0,MATCH(CONCATENATE($J122,M$6),'Model Participation Data'!$N$6:$DX$6,0)),'Model Participation Data'!$B$8:$B$57,$C122,'Model Participation Data'!$C$8:$C$57,$D122)),"-",SUMIFS(INDEX('Model Participation Data'!$N$8:$DX$57,0,MATCH(CONCATENATE($J122,M$6),'Model Participation Data'!$N$6:$DX$6,0)),'Model Participation Data'!$B$8:$B$57,$C122,'Model Participation Data'!$C$8:$C$57,$D122))</f>
        <v>0</v>
      </c>
      <c r="N122" s="43">
        <f>IF(ISNA(SUMIFS(INDEX('Model Participation Data'!$N$8:$DX$57,0,MATCH(CONCATENATE($J122,N$6),'Model Participation Data'!$N$6:$DX$6,0)),'Model Participation Data'!$B$8:$B$57,$C122,'Model Participation Data'!$C$8:$C$57,$D122)),"-",SUMIFS(INDEX('Model Participation Data'!$N$8:$DX$57,0,MATCH(CONCATENATE($J122,N$6),'Model Participation Data'!$N$6:$DX$6,0)),'Model Participation Data'!$B$8:$B$57,$C122,'Model Participation Data'!$C$8:$C$57,$D122))</f>
        <v>0</v>
      </c>
      <c r="O122" s="154">
        <f>IF(ISNA(SUMIFS(INDEX('Model Participation Data'!$N$8:$DX$57,0,MATCH(CONCATENATE($J122,O$6),'Model Participation Data'!$N$6:$DX$6,0)),'Model Participation Data'!$B$8:$B$57,$C122,'Model Participation Data'!$C$8:$C$57,$D122)),"-",SUMIFS(INDEX('Model Participation Data'!$N$8:$DX$57,0,MATCH(CONCATENATE($J122,O$6),'Model Participation Data'!$N$6:$DX$6,0)),'Model Participation Data'!$B$8:$B$57,$C122,'Model Participation Data'!$C$8:$C$57,$D122))</f>
        <v>0</v>
      </c>
    </row>
    <row r="123" spans="2:15" x14ac:dyDescent="0.35">
      <c r="B123" s="37" t="s">
        <v>80</v>
      </c>
      <c r="C123" s="38" t="str">
        <f>IF(ISBLANK('Model Participation Data'!$B$12),"-",'Model Participation Data'!$B$12)</f>
        <v>Provider</v>
      </c>
      <c r="D123" s="38" t="str">
        <f>IF(ISBLANK('Model Participation Data'!$C$12),"-",'Model Participation Data'!$C$12)</f>
        <v>Encounter-Based to Value-Based (Model 2): Providers Participating in SIM</v>
      </c>
      <c r="E123" s="38" t="str">
        <f>IF(ISBLANK('Model Participation Data'!$D$12),"-",'Model Participation Data'!$D$12)</f>
        <v>Percentage</v>
      </c>
      <c r="F123" s="38" t="str">
        <f>IF(ISBLANK('Model Participation Data'!$E$12),"-",'Model Participation Data'!$E$12)</f>
        <v>Active</v>
      </c>
      <c r="G123" s="151" t="str">
        <f>IF(ISBLANK('Model Participation Data'!$F$12),"-",'Model Participation Data'!$F$12)</f>
        <v>-</v>
      </c>
      <c r="H123" s="38">
        <v>3</v>
      </c>
      <c r="I123" s="38">
        <v>4</v>
      </c>
      <c r="J123" s="38" t="str">
        <f t="shared" si="7"/>
        <v>34</v>
      </c>
      <c r="K123" s="38" t="str">
        <f>IF(ISBLANK('Model Participation Data'!$L$12),"-",'Model Participation Data'!$L$12)</f>
        <v>Quarterly</v>
      </c>
      <c r="L123" s="39">
        <f>IF(ISBLANK('Model Participation Data'!$M$12),"-",'Model Participation Data'!$M$12)</f>
        <v>2</v>
      </c>
      <c r="M123" s="43">
        <f>IF(ISNA(SUMIFS(INDEX('Model Participation Data'!$N$8:$DX$57,0,MATCH(CONCATENATE($J123,M$6),'Model Participation Data'!$N$6:$DX$6,0)),'Model Participation Data'!$B$8:$B$57,$C123,'Model Participation Data'!$C$8:$C$57,$D123)),"-",SUMIFS(INDEX('Model Participation Data'!$N$8:$DX$57,0,MATCH(CONCATENATE($J123,M$6),'Model Participation Data'!$N$6:$DX$6,0)),'Model Participation Data'!$B$8:$B$57,$C123,'Model Participation Data'!$C$8:$C$57,$D123))</f>
        <v>0</v>
      </c>
      <c r="N123" s="43">
        <f>IF(ISNA(SUMIFS(INDEX('Model Participation Data'!$N$8:$DX$57,0,MATCH(CONCATENATE($J123,N$6),'Model Participation Data'!$N$6:$DX$6,0)),'Model Participation Data'!$B$8:$B$57,$C123,'Model Participation Data'!$C$8:$C$57,$D123)),"-",SUMIFS(INDEX('Model Participation Data'!$N$8:$DX$57,0,MATCH(CONCATENATE($J123,N$6),'Model Participation Data'!$N$6:$DX$6,0)),'Model Participation Data'!$B$8:$B$57,$C123,'Model Participation Data'!$C$8:$C$57,$D123))</f>
        <v>0</v>
      </c>
      <c r="O123" s="154">
        <f>IF(ISNA(SUMIFS(INDEX('Model Participation Data'!$N$8:$DX$57,0,MATCH(CONCATENATE($J123,O$6),'Model Participation Data'!$N$6:$DX$6,0)),'Model Participation Data'!$B$8:$B$57,$C123,'Model Participation Data'!$C$8:$C$57,$D123)),"-",SUMIFS(INDEX('Model Participation Data'!$N$8:$DX$57,0,MATCH(CONCATENATE($J123,O$6),'Model Participation Data'!$N$6:$DX$6,0)),'Model Participation Data'!$B$8:$B$57,$C123,'Model Participation Data'!$C$8:$C$57,$D123))</f>
        <v>0</v>
      </c>
    </row>
    <row r="124" spans="2:15" x14ac:dyDescent="0.35">
      <c r="B124" s="37" t="s">
        <v>80</v>
      </c>
      <c r="C124" s="38" t="str">
        <f>IF(ISBLANK('Model Participation Data'!$B$12),"-",'Model Participation Data'!$B$12)</f>
        <v>Provider</v>
      </c>
      <c r="D124" s="38" t="str">
        <f>IF(ISBLANK('Model Participation Data'!$C$12),"-",'Model Participation Data'!$C$12)</f>
        <v>Encounter-Based to Value-Based (Model 2): Providers Participating in SIM</v>
      </c>
      <c r="E124" s="38" t="str">
        <f>IF(ISBLANK('Model Participation Data'!$D$12),"-",'Model Participation Data'!$D$12)</f>
        <v>Percentage</v>
      </c>
      <c r="F124" s="38" t="str">
        <f>IF(ISBLANK('Model Participation Data'!$E$12),"-",'Model Participation Data'!$E$12)</f>
        <v>Active</v>
      </c>
      <c r="G124" s="151" t="str">
        <f>IF(ISBLANK('Model Participation Data'!$F$12),"-",'Model Participation Data'!$F$12)</f>
        <v>-</v>
      </c>
      <c r="H124" s="38">
        <v>3</v>
      </c>
      <c r="I124" s="38">
        <v>5</v>
      </c>
      <c r="J124" s="38" t="str">
        <f t="shared" si="7"/>
        <v>35</v>
      </c>
      <c r="K124" s="38" t="str">
        <f>IF(ISBLANK('Model Participation Data'!$L$12),"-",'Model Participation Data'!$L$12)</f>
        <v>Quarterly</v>
      </c>
      <c r="L124" s="39">
        <f>IF(ISBLANK('Model Participation Data'!$M$12),"-",'Model Participation Data'!$M$12)</f>
        <v>2</v>
      </c>
      <c r="M124" s="43">
        <f>IF(ISNA(SUMIFS(INDEX('Model Participation Data'!$N$8:$DX$57,0,MATCH(CONCATENATE($J124,M$6),'Model Participation Data'!$N$6:$DX$6,0)),'Model Participation Data'!$B$8:$B$57,$C124,'Model Participation Data'!$C$8:$C$57,$D124)),"-",SUMIFS(INDEX('Model Participation Data'!$N$8:$DX$57,0,MATCH(CONCATENATE($J124,M$6),'Model Participation Data'!$N$6:$DX$6,0)),'Model Participation Data'!$B$8:$B$57,$C124,'Model Participation Data'!$C$8:$C$57,$D124))</f>
        <v>0</v>
      </c>
      <c r="N124" s="43">
        <f>IF(ISNA(SUMIFS(INDEX('Model Participation Data'!$N$8:$DX$57,0,MATCH(CONCATENATE($J124,N$6),'Model Participation Data'!$N$6:$DX$6,0)),'Model Participation Data'!$B$8:$B$57,$C124,'Model Participation Data'!$C$8:$C$57,$D124)),"-",SUMIFS(INDEX('Model Participation Data'!$N$8:$DX$57,0,MATCH(CONCATENATE($J124,N$6),'Model Participation Data'!$N$6:$DX$6,0)),'Model Participation Data'!$B$8:$B$57,$C124,'Model Participation Data'!$C$8:$C$57,$D124))</f>
        <v>0</v>
      </c>
      <c r="O124" s="154">
        <f>IF(ISNA(SUMIFS(INDEX('Model Participation Data'!$N$8:$DX$57,0,MATCH(CONCATENATE($J124,O$6),'Model Participation Data'!$N$6:$DX$6,0)),'Model Participation Data'!$B$8:$B$57,$C124,'Model Participation Data'!$C$8:$C$57,$D124)),"-",SUMIFS(INDEX('Model Participation Data'!$N$8:$DX$57,0,MATCH(CONCATENATE($J124,O$6),'Model Participation Data'!$N$6:$DX$6,0)),'Model Participation Data'!$B$8:$B$57,$C124,'Model Participation Data'!$C$8:$C$57,$D124))</f>
        <v>0</v>
      </c>
    </row>
    <row r="125" spans="2:15" x14ac:dyDescent="0.35">
      <c r="B125" s="37" t="s">
        <v>80</v>
      </c>
      <c r="C125" s="38" t="str">
        <f>IF(ISBLANK('Model Participation Data'!$B$12),"-",'Model Participation Data'!$B$12)</f>
        <v>Provider</v>
      </c>
      <c r="D125" s="38" t="str">
        <f>IF(ISBLANK('Model Participation Data'!$C$12),"-",'Model Participation Data'!$C$12)</f>
        <v>Encounter-Based to Value-Based (Model 2): Providers Participating in SIM</v>
      </c>
      <c r="E125" s="38" t="str">
        <f>IF(ISBLANK('Model Participation Data'!$D$12),"-",'Model Participation Data'!$D$12)</f>
        <v>Percentage</v>
      </c>
      <c r="F125" s="38" t="str">
        <f>IF(ISBLANK('Model Participation Data'!$E$12),"-",'Model Participation Data'!$E$12)</f>
        <v>Active</v>
      </c>
      <c r="G125" s="151" t="str">
        <f>IF(ISBLANK('Model Participation Data'!$F$12),"-",'Model Participation Data'!$F$12)</f>
        <v>-</v>
      </c>
      <c r="H125" s="38">
        <v>3</v>
      </c>
      <c r="I125" s="38" t="s">
        <v>65</v>
      </c>
      <c r="J125" s="38" t="str">
        <f t="shared" si="7"/>
        <v>3Goal</v>
      </c>
      <c r="K125" s="38" t="str">
        <f>IF(ISBLANK('Model Participation Data'!$L$12),"-",'Model Participation Data'!$L$12)</f>
        <v>Quarterly</v>
      </c>
      <c r="L125" s="39">
        <f>IF(ISBLANK('Model Participation Data'!$M$12),"-",'Model Participation Data'!$M$12)</f>
        <v>2</v>
      </c>
      <c r="M125" s="43" t="str">
        <f>IF(ISNA(SUMIFS(INDEX('Model Participation Data'!$N$8:$DX$57,0,MATCH(CONCATENATE($J125,M$6),'Model Participation Data'!$N$6:$DX$6,0)),'Model Participation Data'!$B$8:$B$57,$C125,'Model Participation Data'!$C$8:$C$57,$D125)),"-",SUMIFS(INDEX('Model Participation Data'!$N$8:$DX$57,0,MATCH(CONCATENATE($J125,M$6),'Model Participation Data'!$N$6:$DX$6,0)),'Model Participation Data'!$B$8:$B$57,$C125,'Model Participation Data'!$C$8:$C$57,$D125))</f>
        <v>-</v>
      </c>
      <c r="N125" s="43" t="str">
        <f>IF(ISNA(SUMIFS(INDEX('Model Participation Data'!$N$8:$DX$57,0,MATCH(CONCATENATE($J125,N$6),'Model Participation Data'!$N$6:$DX$6,0)),'Model Participation Data'!$B$8:$B$57,$C125,'Model Participation Data'!$C$8:$C$57,$D125)),"-",SUMIFS(INDEX('Model Participation Data'!$N$8:$DX$57,0,MATCH(CONCATENATE($J125,N$6),'Model Participation Data'!$N$6:$DX$6,0)),'Model Participation Data'!$B$8:$B$57,$C125,'Model Participation Data'!$C$8:$C$57,$D125))</f>
        <v>-</v>
      </c>
      <c r="O125" s="154">
        <f>IF(ISNA(SUMIFS(INDEX('Model Participation Data'!$N$8:$DX$57,0,MATCH(CONCATENATE($J125,O$6),'Model Participation Data'!$N$6:$DX$6,0)),'Model Participation Data'!$B$8:$B$57,$C125,'Model Participation Data'!$C$8:$C$57,$D125)),"-",SUMIFS(INDEX('Model Participation Data'!$N$8:$DX$57,0,MATCH(CONCATENATE($J125,O$6),'Model Participation Data'!$N$6:$DX$6,0)),'Model Participation Data'!$B$8:$B$57,$C125,'Model Participation Data'!$C$8:$C$57,$D125))</f>
        <v>0</v>
      </c>
    </row>
    <row r="126" spans="2:15" x14ac:dyDescent="0.35">
      <c r="B126" s="37" t="s">
        <v>80</v>
      </c>
      <c r="C126" s="38" t="str">
        <f>IF(ISBLANK('Model Participation Data'!$B$12),"-",'Model Participation Data'!$B$12)</f>
        <v>Provider</v>
      </c>
      <c r="D126" s="38" t="str">
        <f>IF(ISBLANK('Model Participation Data'!$C$12),"-",'Model Participation Data'!$C$12)</f>
        <v>Encounter-Based to Value-Based (Model 2): Providers Participating in SIM</v>
      </c>
      <c r="E126" s="38" t="str">
        <f>IF(ISBLANK('Model Participation Data'!$D$12),"-",'Model Participation Data'!$D$12)</f>
        <v>Percentage</v>
      </c>
      <c r="F126" s="38" t="str">
        <f>IF(ISBLANK('Model Participation Data'!$E$12),"-",'Model Participation Data'!$E$12)</f>
        <v>Active</v>
      </c>
      <c r="G126" s="151" t="str">
        <f>IF(ISBLANK('Model Participation Data'!$F$12),"-",'Model Participation Data'!$F$12)</f>
        <v>-</v>
      </c>
      <c r="H126" s="38">
        <v>4</v>
      </c>
      <c r="I126" s="38">
        <v>1</v>
      </c>
      <c r="J126" s="38" t="str">
        <f t="shared" ref="J126:J131" si="8">CONCATENATE(H126,I126)</f>
        <v>41</v>
      </c>
      <c r="K126" s="38" t="str">
        <f>IF(ISBLANK('Model Participation Data'!$L$12),"-",'Model Participation Data'!$L$12)</f>
        <v>Quarterly</v>
      </c>
      <c r="L126" s="39">
        <f>IF(ISBLANK('Model Participation Data'!$M$12),"-",'Model Participation Data'!$M$12)</f>
        <v>2</v>
      </c>
      <c r="M126" s="43">
        <f>IF(ISNA(SUMIFS(INDEX('Model Participation Data'!$N$8:$DX$57,0,MATCH(CONCATENATE($J126,M$6),'Model Participation Data'!$N$6:$DX$6,0)),'Model Participation Data'!$B$8:$B$57,$C126,'Model Participation Data'!$C$8:$C$57,$D126)),"-",SUMIFS(INDEX('Model Participation Data'!$N$8:$DX$57,0,MATCH(CONCATENATE($J126,M$6),'Model Participation Data'!$N$6:$DX$6,0)),'Model Participation Data'!$B$8:$B$57,$C126,'Model Participation Data'!$C$8:$C$57,$D126))</f>
        <v>0</v>
      </c>
      <c r="N126" s="43">
        <f>IF(ISNA(SUMIFS(INDEX('Model Participation Data'!$N$8:$DX$57,0,MATCH(CONCATENATE($J126,N$6),'Model Participation Data'!$N$6:$DX$6,0)),'Model Participation Data'!$B$8:$B$57,$C126,'Model Participation Data'!$C$8:$C$57,$D126)),"-",SUMIFS(INDEX('Model Participation Data'!$N$8:$DX$57,0,MATCH(CONCATENATE($J126,N$6),'Model Participation Data'!$N$6:$DX$6,0)),'Model Participation Data'!$B$8:$B$57,$C126,'Model Participation Data'!$C$8:$C$57,$D126))</f>
        <v>0</v>
      </c>
      <c r="O126" s="154">
        <f>IF(ISNA(SUMIFS(INDEX('Model Participation Data'!$N$8:$DX$57,0,MATCH(CONCATENATE($J126,O$6),'Model Participation Data'!$N$6:$DX$6,0)),'Model Participation Data'!$B$8:$B$57,$C126,'Model Participation Data'!$C$8:$C$57,$D126)),"-",SUMIFS(INDEX('Model Participation Data'!$N$8:$DX$57,0,MATCH(CONCATENATE($J126,O$6),'Model Participation Data'!$N$6:$DX$6,0)),'Model Participation Data'!$B$8:$B$57,$C126,'Model Participation Data'!$C$8:$C$57,$D126))</f>
        <v>0</v>
      </c>
    </row>
    <row r="127" spans="2:15" x14ac:dyDescent="0.35">
      <c r="B127" s="37" t="s">
        <v>80</v>
      </c>
      <c r="C127" s="38" t="str">
        <f>IF(ISBLANK('Model Participation Data'!$B$12),"-",'Model Participation Data'!$B$12)</f>
        <v>Provider</v>
      </c>
      <c r="D127" s="38" t="str">
        <f>IF(ISBLANK('Model Participation Data'!$C$12),"-",'Model Participation Data'!$C$12)</f>
        <v>Encounter-Based to Value-Based (Model 2): Providers Participating in SIM</v>
      </c>
      <c r="E127" s="38" t="str">
        <f>IF(ISBLANK('Model Participation Data'!$D$12),"-",'Model Participation Data'!$D$12)</f>
        <v>Percentage</v>
      </c>
      <c r="F127" s="38" t="str">
        <f>IF(ISBLANK('Model Participation Data'!$E$12),"-",'Model Participation Data'!$E$12)</f>
        <v>Active</v>
      </c>
      <c r="G127" s="151" t="str">
        <f>IF(ISBLANK('Model Participation Data'!$F$12),"-",'Model Participation Data'!$F$12)</f>
        <v>-</v>
      </c>
      <c r="H127" s="38">
        <v>4</v>
      </c>
      <c r="I127" s="38">
        <v>2</v>
      </c>
      <c r="J127" s="38" t="str">
        <f t="shared" si="8"/>
        <v>42</v>
      </c>
      <c r="K127" s="38" t="str">
        <f>IF(ISBLANK('Model Participation Data'!$L$12),"-",'Model Participation Data'!$L$12)</f>
        <v>Quarterly</v>
      </c>
      <c r="L127" s="39">
        <f>IF(ISBLANK('Model Participation Data'!$M$12),"-",'Model Participation Data'!$M$12)</f>
        <v>2</v>
      </c>
      <c r="M127" s="43">
        <f>IF(ISNA(SUMIFS(INDEX('Model Participation Data'!$N$8:$DX$57,0,MATCH(CONCATENATE($J127,M$6),'Model Participation Data'!$N$6:$DX$6,0)),'Model Participation Data'!$B$8:$B$57,$C127,'Model Participation Data'!$C$8:$C$57,$D127)),"-",SUMIFS(INDEX('Model Participation Data'!$N$8:$DX$57,0,MATCH(CONCATENATE($J127,M$6),'Model Participation Data'!$N$6:$DX$6,0)),'Model Participation Data'!$B$8:$B$57,$C127,'Model Participation Data'!$C$8:$C$57,$D127))</f>
        <v>0</v>
      </c>
      <c r="N127" s="43">
        <f>IF(ISNA(SUMIFS(INDEX('Model Participation Data'!$N$8:$DX$57,0,MATCH(CONCATENATE($J127,N$6),'Model Participation Data'!$N$6:$DX$6,0)),'Model Participation Data'!$B$8:$B$57,$C127,'Model Participation Data'!$C$8:$C$57,$D127)),"-",SUMIFS(INDEX('Model Participation Data'!$N$8:$DX$57,0,MATCH(CONCATENATE($J127,N$6),'Model Participation Data'!$N$6:$DX$6,0)),'Model Participation Data'!$B$8:$B$57,$C127,'Model Participation Data'!$C$8:$C$57,$D127))</f>
        <v>0</v>
      </c>
      <c r="O127" s="154">
        <f>IF(ISNA(SUMIFS(INDEX('Model Participation Data'!$N$8:$DX$57,0,MATCH(CONCATENATE($J127,O$6),'Model Participation Data'!$N$6:$DX$6,0)),'Model Participation Data'!$B$8:$B$57,$C127,'Model Participation Data'!$C$8:$C$57,$D127)),"-",SUMIFS(INDEX('Model Participation Data'!$N$8:$DX$57,0,MATCH(CONCATENATE($J127,O$6),'Model Participation Data'!$N$6:$DX$6,0)),'Model Participation Data'!$B$8:$B$57,$C127,'Model Participation Data'!$C$8:$C$57,$D127))</f>
        <v>0</v>
      </c>
    </row>
    <row r="128" spans="2:15" x14ac:dyDescent="0.35">
      <c r="B128" s="37" t="s">
        <v>80</v>
      </c>
      <c r="C128" s="38" t="str">
        <f>IF(ISBLANK('Model Participation Data'!$B$12),"-",'Model Participation Data'!$B$12)</f>
        <v>Provider</v>
      </c>
      <c r="D128" s="38" t="str">
        <f>IF(ISBLANK('Model Participation Data'!$C$12),"-",'Model Participation Data'!$C$12)</f>
        <v>Encounter-Based to Value-Based (Model 2): Providers Participating in SIM</v>
      </c>
      <c r="E128" s="38" t="str">
        <f>IF(ISBLANK('Model Participation Data'!$D$12),"-",'Model Participation Data'!$D$12)</f>
        <v>Percentage</v>
      </c>
      <c r="F128" s="38" t="str">
        <f>IF(ISBLANK('Model Participation Data'!$E$12),"-",'Model Participation Data'!$E$12)</f>
        <v>Active</v>
      </c>
      <c r="G128" s="151" t="str">
        <f>IF(ISBLANK('Model Participation Data'!$F$12),"-",'Model Participation Data'!$F$12)</f>
        <v>-</v>
      </c>
      <c r="H128" s="38">
        <v>4</v>
      </c>
      <c r="I128" s="38">
        <v>3</v>
      </c>
      <c r="J128" s="38" t="str">
        <f t="shared" si="8"/>
        <v>43</v>
      </c>
      <c r="K128" s="38" t="str">
        <f>IF(ISBLANK('Model Participation Data'!$L$12),"-",'Model Participation Data'!$L$12)</f>
        <v>Quarterly</v>
      </c>
      <c r="L128" s="39">
        <f>IF(ISBLANK('Model Participation Data'!$M$12),"-",'Model Participation Data'!$M$12)</f>
        <v>2</v>
      </c>
      <c r="M128" s="43">
        <f>IF(ISNA(SUMIFS(INDEX('Model Participation Data'!$N$8:$DX$57,0,MATCH(CONCATENATE($J128,M$6),'Model Participation Data'!$N$6:$DX$6,0)),'Model Participation Data'!$B$8:$B$57,$C128,'Model Participation Data'!$C$8:$C$57,$D128)),"-",SUMIFS(INDEX('Model Participation Data'!$N$8:$DX$57,0,MATCH(CONCATENATE($J128,M$6),'Model Participation Data'!$N$6:$DX$6,0)),'Model Participation Data'!$B$8:$B$57,$C128,'Model Participation Data'!$C$8:$C$57,$D128))</f>
        <v>0</v>
      </c>
      <c r="N128" s="43">
        <f>IF(ISNA(SUMIFS(INDEX('Model Participation Data'!$N$8:$DX$57,0,MATCH(CONCATENATE($J128,N$6),'Model Participation Data'!$N$6:$DX$6,0)),'Model Participation Data'!$B$8:$B$57,$C128,'Model Participation Data'!$C$8:$C$57,$D128)),"-",SUMIFS(INDEX('Model Participation Data'!$N$8:$DX$57,0,MATCH(CONCATENATE($J128,N$6),'Model Participation Data'!$N$6:$DX$6,0)),'Model Participation Data'!$B$8:$B$57,$C128,'Model Participation Data'!$C$8:$C$57,$D128))</f>
        <v>0</v>
      </c>
      <c r="O128" s="154">
        <f>IF(ISNA(SUMIFS(INDEX('Model Participation Data'!$N$8:$DX$57,0,MATCH(CONCATENATE($J128,O$6),'Model Participation Data'!$N$6:$DX$6,0)),'Model Participation Data'!$B$8:$B$57,$C128,'Model Participation Data'!$C$8:$C$57,$D128)),"-",SUMIFS(INDEX('Model Participation Data'!$N$8:$DX$57,0,MATCH(CONCATENATE($J128,O$6),'Model Participation Data'!$N$6:$DX$6,0)),'Model Participation Data'!$B$8:$B$57,$C128,'Model Participation Data'!$C$8:$C$57,$D128))</f>
        <v>0</v>
      </c>
    </row>
    <row r="129" spans="2:15" x14ac:dyDescent="0.35">
      <c r="B129" s="37" t="s">
        <v>80</v>
      </c>
      <c r="C129" s="38" t="str">
        <f>IF(ISBLANK('Model Participation Data'!$B$12),"-",'Model Participation Data'!$B$12)</f>
        <v>Provider</v>
      </c>
      <c r="D129" s="38" t="str">
        <f>IF(ISBLANK('Model Participation Data'!$C$12),"-",'Model Participation Data'!$C$12)</f>
        <v>Encounter-Based to Value-Based (Model 2): Providers Participating in SIM</v>
      </c>
      <c r="E129" s="38" t="str">
        <f>IF(ISBLANK('Model Participation Data'!$D$12),"-",'Model Participation Data'!$D$12)</f>
        <v>Percentage</v>
      </c>
      <c r="F129" s="38" t="str">
        <f>IF(ISBLANK('Model Participation Data'!$E$12),"-",'Model Participation Data'!$E$12)</f>
        <v>Active</v>
      </c>
      <c r="G129" s="151" t="str">
        <f>IF(ISBLANK('Model Participation Data'!$F$12),"-",'Model Participation Data'!$F$12)</f>
        <v>-</v>
      </c>
      <c r="H129" s="38">
        <v>4</v>
      </c>
      <c r="I129" s="38">
        <v>4</v>
      </c>
      <c r="J129" s="38" t="str">
        <f t="shared" si="8"/>
        <v>44</v>
      </c>
      <c r="K129" s="38" t="str">
        <f>IF(ISBLANK('Model Participation Data'!$L$12),"-",'Model Participation Data'!$L$12)</f>
        <v>Quarterly</v>
      </c>
      <c r="L129" s="39">
        <f>IF(ISBLANK('Model Participation Data'!$M$12),"-",'Model Participation Data'!$M$12)</f>
        <v>2</v>
      </c>
      <c r="M129" s="43">
        <f>IF(ISNA(SUMIFS(INDEX('Model Participation Data'!$N$8:$DX$57,0,MATCH(CONCATENATE($J129,M$6),'Model Participation Data'!$N$6:$DX$6,0)),'Model Participation Data'!$B$8:$B$57,$C129,'Model Participation Data'!$C$8:$C$57,$D129)),"-",SUMIFS(INDEX('Model Participation Data'!$N$8:$DX$57,0,MATCH(CONCATENATE($J129,M$6),'Model Participation Data'!$N$6:$DX$6,0)),'Model Participation Data'!$B$8:$B$57,$C129,'Model Participation Data'!$C$8:$C$57,$D129))</f>
        <v>0</v>
      </c>
      <c r="N129" s="43">
        <f>IF(ISNA(SUMIFS(INDEX('Model Participation Data'!$N$8:$DX$57,0,MATCH(CONCATENATE($J129,N$6),'Model Participation Data'!$N$6:$DX$6,0)),'Model Participation Data'!$B$8:$B$57,$C129,'Model Participation Data'!$C$8:$C$57,$D129)),"-",SUMIFS(INDEX('Model Participation Data'!$N$8:$DX$57,0,MATCH(CONCATENATE($J129,N$6),'Model Participation Data'!$N$6:$DX$6,0)),'Model Participation Data'!$B$8:$B$57,$C129,'Model Participation Data'!$C$8:$C$57,$D129))</f>
        <v>0</v>
      </c>
      <c r="O129" s="154">
        <f>IF(ISNA(SUMIFS(INDEX('Model Participation Data'!$N$8:$DX$57,0,MATCH(CONCATENATE($J129,O$6),'Model Participation Data'!$N$6:$DX$6,0)),'Model Participation Data'!$B$8:$B$57,$C129,'Model Participation Data'!$C$8:$C$57,$D129)),"-",SUMIFS(INDEX('Model Participation Data'!$N$8:$DX$57,0,MATCH(CONCATENATE($J129,O$6),'Model Participation Data'!$N$6:$DX$6,0)),'Model Participation Data'!$B$8:$B$57,$C129,'Model Participation Data'!$C$8:$C$57,$D129))</f>
        <v>0</v>
      </c>
    </row>
    <row r="130" spans="2:15" x14ac:dyDescent="0.35">
      <c r="B130" s="37" t="s">
        <v>80</v>
      </c>
      <c r="C130" s="38" t="str">
        <f>IF(ISBLANK('Model Participation Data'!$B$12),"-",'Model Participation Data'!$B$12)</f>
        <v>Provider</v>
      </c>
      <c r="D130" s="38" t="str">
        <f>IF(ISBLANK('Model Participation Data'!$C$12),"-",'Model Participation Data'!$C$12)</f>
        <v>Encounter-Based to Value-Based (Model 2): Providers Participating in SIM</v>
      </c>
      <c r="E130" s="38" t="str">
        <f>IF(ISBLANK('Model Participation Data'!$D$12),"-",'Model Participation Data'!$D$12)</f>
        <v>Percentage</v>
      </c>
      <c r="F130" s="38" t="str">
        <f>IF(ISBLANK('Model Participation Data'!$E$12),"-",'Model Participation Data'!$E$12)</f>
        <v>Active</v>
      </c>
      <c r="G130" s="151" t="str">
        <f>IF(ISBLANK('Model Participation Data'!$F$12),"-",'Model Participation Data'!$F$12)</f>
        <v>-</v>
      </c>
      <c r="H130" s="38">
        <v>4</v>
      </c>
      <c r="I130" s="38">
        <v>5</v>
      </c>
      <c r="J130" s="38" t="str">
        <f t="shared" si="8"/>
        <v>45</v>
      </c>
      <c r="K130" s="38" t="str">
        <f>IF(ISBLANK('Model Participation Data'!$L$12),"-",'Model Participation Data'!$L$12)</f>
        <v>Quarterly</v>
      </c>
      <c r="L130" s="39">
        <f>IF(ISBLANK('Model Participation Data'!$M$12),"-",'Model Participation Data'!$M$12)</f>
        <v>2</v>
      </c>
      <c r="M130" s="43">
        <f>IF(ISNA(SUMIFS(INDEX('Model Participation Data'!$N$8:$DX$57,0,MATCH(CONCATENATE($J130,M$6),'Model Participation Data'!$N$6:$DX$6,0)),'Model Participation Data'!$B$8:$B$57,$C130,'Model Participation Data'!$C$8:$C$57,$D130)),"-",SUMIFS(INDEX('Model Participation Data'!$N$8:$DX$57,0,MATCH(CONCATENATE($J130,M$6),'Model Participation Data'!$N$6:$DX$6,0)),'Model Participation Data'!$B$8:$B$57,$C130,'Model Participation Data'!$C$8:$C$57,$D130))</f>
        <v>0</v>
      </c>
      <c r="N130" s="43">
        <f>IF(ISNA(SUMIFS(INDEX('Model Participation Data'!$N$8:$DX$57,0,MATCH(CONCATENATE($J130,N$6),'Model Participation Data'!$N$6:$DX$6,0)),'Model Participation Data'!$B$8:$B$57,$C130,'Model Participation Data'!$C$8:$C$57,$D130)),"-",SUMIFS(INDEX('Model Participation Data'!$N$8:$DX$57,0,MATCH(CONCATENATE($J130,N$6),'Model Participation Data'!$N$6:$DX$6,0)),'Model Participation Data'!$B$8:$B$57,$C130,'Model Participation Data'!$C$8:$C$57,$D130))</f>
        <v>0</v>
      </c>
      <c r="O130" s="154">
        <f>IF(ISNA(SUMIFS(INDEX('Model Participation Data'!$N$8:$DX$57,0,MATCH(CONCATENATE($J130,O$6),'Model Participation Data'!$N$6:$DX$6,0)),'Model Participation Data'!$B$8:$B$57,$C130,'Model Participation Data'!$C$8:$C$57,$D130)),"-",SUMIFS(INDEX('Model Participation Data'!$N$8:$DX$57,0,MATCH(CONCATENATE($J130,O$6),'Model Participation Data'!$N$6:$DX$6,0)),'Model Participation Data'!$B$8:$B$57,$C130,'Model Participation Data'!$C$8:$C$57,$D130))</f>
        <v>0</v>
      </c>
    </row>
    <row r="131" spans="2:15" x14ac:dyDescent="0.35">
      <c r="B131" s="37" t="s">
        <v>80</v>
      </c>
      <c r="C131" s="38" t="str">
        <f>IF(ISBLANK('Model Participation Data'!$B$12),"-",'Model Participation Data'!$B$12)</f>
        <v>Provider</v>
      </c>
      <c r="D131" s="38" t="str">
        <f>IF(ISBLANK('Model Participation Data'!$C$12),"-",'Model Participation Data'!$C$12)</f>
        <v>Encounter-Based to Value-Based (Model 2): Providers Participating in SIM</v>
      </c>
      <c r="E131" s="38" t="str">
        <f>IF(ISBLANK('Model Participation Data'!$D$12),"-",'Model Participation Data'!$D$12)</f>
        <v>Percentage</v>
      </c>
      <c r="F131" s="38" t="str">
        <f>IF(ISBLANK('Model Participation Data'!$E$12),"-",'Model Participation Data'!$E$12)</f>
        <v>Active</v>
      </c>
      <c r="G131" s="151" t="str">
        <f>IF(ISBLANK('Model Participation Data'!$F$12),"-",'Model Participation Data'!$F$12)</f>
        <v>-</v>
      </c>
      <c r="H131" s="38">
        <v>4</v>
      </c>
      <c r="I131" s="38" t="s">
        <v>65</v>
      </c>
      <c r="J131" s="38" t="str">
        <f t="shared" si="8"/>
        <v>4Goal</v>
      </c>
      <c r="K131" s="38" t="str">
        <f>IF(ISBLANK('Model Participation Data'!$L$12),"-",'Model Participation Data'!$L$12)</f>
        <v>Quarterly</v>
      </c>
      <c r="L131" s="39">
        <f>IF(ISBLANK('Model Participation Data'!$M$12),"-",'Model Participation Data'!$M$12)</f>
        <v>2</v>
      </c>
      <c r="M131" s="43" t="str">
        <f>IF(ISNA(SUMIFS(INDEX('Model Participation Data'!$N$8:$DX$57,0,MATCH(CONCATENATE($J131,M$6),'Model Participation Data'!$N$6:$DX$6,0)),'Model Participation Data'!$B$8:$B$57,$C131,'Model Participation Data'!$C$8:$C$57,$D131)),"-",SUMIFS(INDEX('Model Participation Data'!$N$8:$DX$57,0,MATCH(CONCATENATE($J131,M$6),'Model Participation Data'!$N$6:$DX$6,0)),'Model Participation Data'!$B$8:$B$57,$C131,'Model Participation Data'!$C$8:$C$57,$D131))</f>
        <v>-</v>
      </c>
      <c r="N131" s="43" t="str">
        <f>IF(ISNA(SUMIFS(INDEX('Model Participation Data'!$N$8:$DX$57,0,MATCH(CONCATENATE($J131,N$6),'Model Participation Data'!$N$6:$DX$6,0)),'Model Participation Data'!$B$8:$B$57,$C131,'Model Participation Data'!$C$8:$C$57,$D131)),"-",SUMIFS(INDEX('Model Participation Data'!$N$8:$DX$57,0,MATCH(CONCATENATE($J131,N$6),'Model Participation Data'!$N$6:$DX$6,0)),'Model Participation Data'!$B$8:$B$57,$C131,'Model Participation Data'!$C$8:$C$57,$D131))</f>
        <v>-</v>
      </c>
      <c r="O131" s="154">
        <f>IF(ISNA(SUMIFS(INDEX('Model Participation Data'!$N$8:$DX$57,0,MATCH(CONCATENATE($J131,O$6),'Model Participation Data'!$N$6:$DX$6,0)),'Model Participation Data'!$B$8:$B$57,$C131,'Model Participation Data'!$C$8:$C$57,$D131)),"-",SUMIFS(INDEX('Model Participation Data'!$N$8:$DX$57,0,MATCH(CONCATENATE($J131,O$6),'Model Participation Data'!$N$6:$DX$6,0)),'Model Participation Data'!$B$8:$B$57,$C131,'Model Participation Data'!$C$8:$C$57,$D131))</f>
        <v>0</v>
      </c>
    </row>
    <row r="132" spans="2:15" x14ac:dyDescent="0.35">
      <c r="B132" s="37" t="s">
        <v>80</v>
      </c>
      <c r="C132" s="38" t="str">
        <f>IF(ISBLANK('Model Participation Data'!$B$13),"-",'Model Participation Data'!$B$13)</f>
        <v>Provider Organization</v>
      </c>
      <c r="D132" s="38" t="str">
        <f>IF(ISBLANK('Model Participation Data'!$C$13),"-",'Model Participation Data'!$C$13)</f>
        <v>Encounter-Based to Value-Based (Model 2): Provider Organizations Participating in SIM</v>
      </c>
      <c r="E132" s="38" t="str">
        <f>IF(ISBLANK('Model Participation Data'!$D$13),"-",'Model Participation Data'!$D$13)</f>
        <v>Percentage</v>
      </c>
      <c r="F132" s="38" t="str">
        <f>IF(ISBLANK('Model Participation Data'!$E$13),"-",'Model Participation Data'!$E$13)</f>
        <v>Active</v>
      </c>
      <c r="G132" s="151" t="str">
        <f>IF(ISBLANK('Model Participation Data'!$F$13),"-",'Model Participation Data'!$F$13)</f>
        <v>-</v>
      </c>
      <c r="H132" s="38" t="s">
        <v>64</v>
      </c>
      <c r="I132" s="38" t="s">
        <v>64</v>
      </c>
      <c r="J132" s="38" t="str">
        <f t="shared" si="7"/>
        <v>BaselineBaseline</v>
      </c>
      <c r="K132" s="38" t="str">
        <f>IF(ISBLANK('Model Participation Data'!$L$13),"-",'Model Participation Data'!$L$13)</f>
        <v>Quarterly</v>
      </c>
      <c r="L132" s="39">
        <f>IF(ISBLANK('Model Participation Data'!$M$13),"-",'Model Participation Data'!$M$13)</f>
        <v>2</v>
      </c>
      <c r="M132" s="43">
        <f>IF(ISNA(SUMIFS(INDEX('Model Participation Data'!$N$8:$DX$57,0,MATCH(CONCATENATE($J132,M$6),'Model Participation Data'!$N$6:$DX$6,0)),'Model Participation Data'!$B$8:$B$57,$C132,'Model Participation Data'!$C$8:$C$57,$D132)),"-",SUMIFS(INDEX('Model Participation Data'!$N$8:$DX$57,0,MATCH(CONCATENATE($J132,M$6),'Model Participation Data'!$N$6:$DX$6,0)),'Model Participation Data'!$B$8:$B$57,$C132,'Model Participation Data'!$C$8:$C$57,$D132))</f>
        <v>0</v>
      </c>
      <c r="N132" s="43">
        <f>IF(ISNA(SUMIFS(INDEX('Model Participation Data'!$N$8:$DX$57,0,MATCH(CONCATENATE($J132,N$6),'Model Participation Data'!$N$6:$DX$6,0)),'Model Participation Data'!$B$8:$B$57,$C132,'Model Participation Data'!$C$8:$C$57,$D132)),"-",SUMIFS(INDEX('Model Participation Data'!$N$8:$DX$57,0,MATCH(CONCATENATE($J132,N$6),'Model Participation Data'!$N$6:$DX$6,0)),'Model Participation Data'!$B$8:$B$57,$C132,'Model Participation Data'!$C$8:$C$57,$D132))</f>
        <v>0</v>
      </c>
      <c r="O132" s="154">
        <f>IF(ISNA(SUMIFS(INDEX('Model Participation Data'!$N$8:$DX$57,0,MATCH(CONCATENATE($J132,O$6),'Model Participation Data'!$N$6:$DX$6,0)),'Model Participation Data'!$B$8:$B$57,$C132,'Model Participation Data'!$C$8:$C$57,$D132)),"-",SUMIFS(INDEX('Model Participation Data'!$N$8:$DX$57,0,MATCH(CONCATENATE($J132,O$6),'Model Participation Data'!$N$6:$DX$6,0)),'Model Participation Data'!$B$8:$B$57,$C132,'Model Participation Data'!$C$8:$C$57,$D132))</f>
        <v>0</v>
      </c>
    </row>
    <row r="133" spans="2:15" x14ac:dyDescent="0.35">
      <c r="B133" s="37" t="s">
        <v>80</v>
      </c>
      <c r="C133" s="38" t="str">
        <f>IF(ISBLANK('Model Participation Data'!$B$13),"-",'Model Participation Data'!$B$13)</f>
        <v>Provider Organization</v>
      </c>
      <c r="D133" s="38" t="str">
        <f>IF(ISBLANK('Model Participation Data'!$C$13),"-",'Model Participation Data'!$C$13)</f>
        <v>Encounter-Based to Value-Based (Model 2): Provider Organizations Participating in SIM</v>
      </c>
      <c r="E133" s="38" t="str">
        <f>IF(ISBLANK('Model Participation Data'!$D$13),"-",'Model Participation Data'!$D$13)</f>
        <v>Percentage</v>
      </c>
      <c r="F133" s="38" t="str">
        <f>IF(ISBLANK('Model Participation Data'!$E$13),"-",'Model Participation Data'!$E$13)</f>
        <v>Active</v>
      </c>
      <c r="G133" s="151" t="str">
        <f>IF(ISBLANK('Model Participation Data'!$F$13),"-",'Model Participation Data'!$F$13)</f>
        <v>-</v>
      </c>
      <c r="H133" s="38">
        <v>1</v>
      </c>
      <c r="I133" s="38">
        <v>1</v>
      </c>
      <c r="J133" s="38" t="str">
        <f t="shared" si="7"/>
        <v>11</v>
      </c>
      <c r="K133" s="38" t="str">
        <f>IF(ISBLANK('Model Participation Data'!$L$13),"-",'Model Participation Data'!$L$13)</f>
        <v>Quarterly</v>
      </c>
      <c r="L133" s="39">
        <f>IF(ISBLANK('Model Participation Data'!$M$13),"-",'Model Participation Data'!$M$13)</f>
        <v>2</v>
      </c>
      <c r="M133" s="43">
        <f>IF(ISNA(SUMIFS(INDEX('Model Participation Data'!$N$8:$DX$57,0,MATCH(CONCATENATE($J133,M$6),'Model Participation Data'!$N$6:$DX$6,0)),'Model Participation Data'!$B$8:$B$57,$C133,'Model Participation Data'!$C$8:$C$57,$D133)),"-",SUMIFS(INDEX('Model Participation Data'!$N$8:$DX$57,0,MATCH(CONCATENATE($J133,M$6),'Model Participation Data'!$N$6:$DX$6,0)),'Model Participation Data'!$B$8:$B$57,$C133,'Model Participation Data'!$C$8:$C$57,$D133))</f>
        <v>0</v>
      </c>
      <c r="N133" s="43">
        <f>IF(ISNA(SUMIFS(INDEX('Model Participation Data'!$N$8:$DX$57,0,MATCH(CONCATENATE($J133,N$6),'Model Participation Data'!$N$6:$DX$6,0)),'Model Participation Data'!$B$8:$B$57,$C133,'Model Participation Data'!$C$8:$C$57,$D133)),"-",SUMIFS(INDEX('Model Participation Data'!$N$8:$DX$57,0,MATCH(CONCATENATE($J133,N$6),'Model Participation Data'!$N$6:$DX$6,0)),'Model Participation Data'!$B$8:$B$57,$C133,'Model Participation Data'!$C$8:$C$57,$D133))</f>
        <v>0</v>
      </c>
      <c r="O133" s="154">
        <f>IF(ISNA(SUMIFS(INDEX('Model Participation Data'!$N$8:$DX$57,0,MATCH(CONCATENATE($J133,O$6),'Model Participation Data'!$N$6:$DX$6,0)),'Model Participation Data'!$B$8:$B$57,$C133,'Model Participation Data'!$C$8:$C$57,$D133)),"-",SUMIFS(INDEX('Model Participation Data'!$N$8:$DX$57,0,MATCH(CONCATENATE($J133,O$6),'Model Participation Data'!$N$6:$DX$6,0)),'Model Participation Data'!$B$8:$B$57,$C133,'Model Participation Data'!$C$8:$C$57,$D133))</f>
        <v>0</v>
      </c>
    </row>
    <row r="134" spans="2:15" x14ac:dyDescent="0.35">
      <c r="B134" s="37" t="s">
        <v>80</v>
      </c>
      <c r="C134" s="38" t="str">
        <f>IF(ISBLANK('Model Participation Data'!$B$13),"-",'Model Participation Data'!$B$13)</f>
        <v>Provider Organization</v>
      </c>
      <c r="D134" s="38" t="str">
        <f>IF(ISBLANK('Model Participation Data'!$C$13),"-",'Model Participation Data'!$C$13)</f>
        <v>Encounter-Based to Value-Based (Model 2): Provider Organizations Participating in SIM</v>
      </c>
      <c r="E134" s="38" t="str">
        <f>IF(ISBLANK('Model Participation Data'!$D$13),"-",'Model Participation Data'!$D$13)</f>
        <v>Percentage</v>
      </c>
      <c r="F134" s="38" t="str">
        <f>IF(ISBLANK('Model Participation Data'!$E$13),"-",'Model Participation Data'!$E$13)</f>
        <v>Active</v>
      </c>
      <c r="G134" s="151" t="str">
        <f>IF(ISBLANK('Model Participation Data'!$F$13),"-",'Model Participation Data'!$F$13)</f>
        <v>-</v>
      </c>
      <c r="H134" s="38">
        <v>1</v>
      </c>
      <c r="I134" s="38">
        <v>2</v>
      </c>
      <c r="J134" s="38" t="str">
        <f t="shared" si="7"/>
        <v>12</v>
      </c>
      <c r="K134" s="38" t="str">
        <f>IF(ISBLANK('Model Participation Data'!$L$13),"-",'Model Participation Data'!$L$13)</f>
        <v>Quarterly</v>
      </c>
      <c r="L134" s="39">
        <f>IF(ISBLANK('Model Participation Data'!$M$13),"-",'Model Participation Data'!$M$13)</f>
        <v>2</v>
      </c>
      <c r="M134" s="43">
        <f>IF(ISNA(SUMIFS(INDEX('Model Participation Data'!$N$8:$DX$57,0,MATCH(CONCATENATE($J134,M$6),'Model Participation Data'!$N$6:$DX$6,0)),'Model Participation Data'!$B$8:$B$57,$C134,'Model Participation Data'!$C$8:$C$57,$D134)),"-",SUMIFS(INDEX('Model Participation Data'!$N$8:$DX$57,0,MATCH(CONCATENATE($J134,M$6),'Model Participation Data'!$N$6:$DX$6,0)),'Model Participation Data'!$B$8:$B$57,$C134,'Model Participation Data'!$C$8:$C$57,$D134))</f>
        <v>0</v>
      </c>
      <c r="N134" s="43">
        <f>IF(ISNA(SUMIFS(INDEX('Model Participation Data'!$N$8:$DX$57,0,MATCH(CONCATENATE($J134,N$6),'Model Participation Data'!$N$6:$DX$6,0)),'Model Participation Data'!$B$8:$B$57,$C134,'Model Participation Data'!$C$8:$C$57,$D134)),"-",SUMIFS(INDEX('Model Participation Data'!$N$8:$DX$57,0,MATCH(CONCATENATE($J134,N$6),'Model Participation Data'!$N$6:$DX$6,0)),'Model Participation Data'!$B$8:$B$57,$C134,'Model Participation Data'!$C$8:$C$57,$D134))</f>
        <v>0</v>
      </c>
      <c r="O134" s="154">
        <f>IF(ISNA(SUMIFS(INDEX('Model Participation Data'!$N$8:$DX$57,0,MATCH(CONCATENATE($J134,O$6),'Model Participation Data'!$N$6:$DX$6,0)),'Model Participation Data'!$B$8:$B$57,$C134,'Model Participation Data'!$C$8:$C$57,$D134)),"-",SUMIFS(INDEX('Model Participation Data'!$N$8:$DX$57,0,MATCH(CONCATENATE($J134,O$6),'Model Participation Data'!$N$6:$DX$6,0)),'Model Participation Data'!$B$8:$B$57,$C134,'Model Participation Data'!$C$8:$C$57,$D134))</f>
        <v>0</v>
      </c>
    </row>
    <row r="135" spans="2:15" x14ac:dyDescent="0.35">
      <c r="B135" s="37" t="s">
        <v>80</v>
      </c>
      <c r="C135" s="38" t="str">
        <f>IF(ISBLANK('Model Participation Data'!$B$13),"-",'Model Participation Data'!$B$13)</f>
        <v>Provider Organization</v>
      </c>
      <c r="D135" s="38" t="str">
        <f>IF(ISBLANK('Model Participation Data'!$C$13),"-",'Model Participation Data'!$C$13)</f>
        <v>Encounter-Based to Value-Based (Model 2): Provider Organizations Participating in SIM</v>
      </c>
      <c r="E135" s="38" t="str">
        <f>IF(ISBLANK('Model Participation Data'!$D$13),"-",'Model Participation Data'!$D$13)</f>
        <v>Percentage</v>
      </c>
      <c r="F135" s="38" t="str">
        <f>IF(ISBLANK('Model Participation Data'!$E$13),"-",'Model Participation Data'!$E$13)</f>
        <v>Active</v>
      </c>
      <c r="G135" s="151" t="str">
        <f>IF(ISBLANK('Model Participation Data'!$F$13),"-",'Model Participation Data'!$F$13)</f>
        <v>-</v>
      </c>
      <c r="H135" s="38">
        <v>1</v>
      </c>
      <c r="I135" s="38">
        <v>3</v>
      </c>
      <c r="J135" s="38" t="str">
        <f t="shared" si="7"/>
        <v>13</v>
      </c>
      <c r="K135" s="38" t="str">
        <f>IF(ISBLANK('Model Participation Data'!$L$13),"-",'Model Participation Data'!$L$13)</f>
        <v>Quarterly</v>
      </c>
      <c r="L135" s="39">
        <f>IF(ISBLANK('Model Participation Data'!$M$13),"-",'Model Participation Data'!$M$13)</f>
        <v>2</v>
      </c>
      <c r="M135" s="43">
        <f>IF(ISNA(SUMIFS(INDEX('Model Participation Data'!$N$8:$DX$57,0,MATCH(CONCATENATE($J135,M$6),'Model Participation Data'!$N$6:$DX$6,0)),'Model Participation Data'!$B$8:$B$57,$C135,'Model Participation Data'!$C$8:$C$57,$D135)),"-",SUMIFS(INDEX('Model Participation Data'!$N$8:$DX$57,0,MATCH(CONCATENATE($J135,M$6),'Model Participation Data'!$N$6:$DX$6,0)),'Model Participation Data'!$B$8:$B$57,$C135,'Model Participation Data'!$C$8:$C$57,$D135))</f>
        <v>0</v>
      </c>
      <c r="N135" s="43">
        <f>IF(ISNA(SUMIFS(INDEX('Model Participation Data'!$N$8:$DX$57,0,MATCH(CONCATENATE($J135,N$6),'Model Participation Data'!$N$6:$DX$6,0)),'Model Participation Data'!$B$8:$B$57,$C135,'Model Participation Data'!$C$8:$C$57,$D135)),"-",SUMIFS(INDEX('Model Participation Data'!$N$8:$DX$57,0,MATCH(CONCATENATE($J135,N$6),'Model Participation Data'!$N$6:$DX$6,0)),'Model Participation Data'!$B$8:$B$57,$C135,'Model Participation Data'!$C$8:$C$57,$D135))</f>
        <v>0</v>
      </c>
      <c r="O135" s="154">
        <f>IF(ISNA(SUMIFS(INDEX('Model Participation Data'!$N$8:$DX$57,0,MATCH(CONCATENATE($J135,O$6),'Model Participation Data'!$N$6:$DX$6,0)),'Model Participation Data'!$B$8:$B$57,$C135,'Model Participation Data'!$C$8:$C$57,$D135)),"-",SUMIFS(INDEX('Model Participation Data'!$N$8:$DX$57,0,MATCH(CONCATENATE($J135,O$6),'Model Participation Data'!$N$6:$DX$6,0)),'Model Participation Data'!$B$8:$B$57,$C135,'Model Participation Data'!$C$8:$C$57,$D135))</f>
        <v>0</v>
      </c>
    </row>
    <row r="136" spans="2:15" x14ac:dyDescent="0.35">
      <c r="B136" s="37" t="s">
        <v>80</v>
      </c>
      <c r="C136" s="38" t="str">
        <f>IF(ISBLANK('Model Participation Data'!$B$13),"-",'Model Participation Data'!$B$13)</f>
        <v>Provider Organization</v>
      </c>
      <c r="D136" s="38" t="str">
        <f>IF(ISBLANK('Model Participation Data'!$C$13),"-",'Model Participation Data'!$C$13)</f>
        <v>Encounter-Based to Value-Based (Model 2): Provider Organizations Participating in SIM</v>
      </c>
      <c r="E136" s="38" t="str">
        <f>IF(ISBLANK('Model Participation Data'!$D$13),"-",'Model Participation Data'!$D$13)</f>
        <v>Percentage</v>
      </c>
      <c r="F136" s="38" t="str">
        <f>IF(ISBLANK('Model Participation Data'!$E$13),"-",'Model Participation Data'!$E$13)</f>
        <v>Active</v>
      </c>
      <c r="G136" s="151" t="str">
        <f>IF(ISBLANK('Model Participation Data'!$F$13),"-",'Model Participation Data'!$F$13)</f>
        <v>-</v>
      </c>
      <c r="H136" s="38">
        <v>1</v>
      </c>
      <c r="I136" s="38">
        <v>4</v>
      </c>
      <c r="J136" s="38" t="str">
        <f t="shared" si="7"/>
        <v>14</v>
      </c>
      <c r="K136" s="38" t="str">
        <f>IF(ISBLANK('Model Participation Data'!$L$13),"-",'Model Participation Data'!$L$13)</f>
        <v>Quarterly</v>
      </c>
      <c r="L136" s="39">
        <f>IF(ISBLANK('Model Participation Data'!$M$13),"-",'Model Participation Data'!$M$13)</f>
        <v>2</v>
      </c>
      <c r="M136" s="43">
        <f>IF(ISNA(SUMIFS(INDEX('Model Participation Data'!$N$8:$DX$57,0,MATCH(CONCATENATE($J136,M$6),'Model Participation Data'!$N$6:$DX$6,0)),'Model Participation Data'!$B$8:$B$57,$C136,'Model Participation Data'!$C$8:$C$57,$D136)),"-",SUMIFS(INDEX('Model Participation Data'!$N$8:$DX$57,0,MATCH(CONCATENATE($J136,M$6),'Model Participation Data'!$N$6:$DX$6,0)),'Model Participation Data'!$B$8:$B$57,$C136,'Model Participation Data'!$C$8:$C$57,$D136))</f>
        <v>0</v>
      </c>
      <c r="N136" s="43">
        <f>IF(ISNA(SUMIFS(INDEX('Model Participation Data'!$N$8:$DX$57,0,MATCH(CONCATENATE($J136,N$6),'Model Participation Data'!$N$6:$DX$6,0)),'Model Participation Data'!$B$8:$B$57,$C136,'Model Participation Data'!$C$8:$C$57,$D136)),"-",SUMIFS(INDEX('Model Participation Data'!$N$8:$DX$57,0,MATCH(CONCATENATE($J136,N$6),'Model Participation Data'!$N$6:$DX$6,0)),'Model Participation Data'!$B$8:$B$57,$C136,'Model Participation Data'!$C$8:$C$57,$D136))</f>
        <v>0</v>
      </c>
      <c r="O136" s="154">
        <f>IF(ISNA(SUMIFS(INDEX('Model Participation Data'!$N$8:$DX$57,0,MATCH(CONCATENATE($J136,O$6),'Model Participation Data'!$N$6:$DX$6,0)),'Model Participation Data'!$B$8:$B$57,$C136,'Model Participation Data'!$C$8:$C$57,$D136)),"-",SUMIFS(INDEX('Model Participation Data'!$N$8:$DX$57,0,MATCH(CONCATENATE($J136,O$6),'Model Participation Data'!$N$6:$DX$6,0)),'Model Participation Data'!$B$8:$B$57,$C136,'Model Participation Data'!$C$8:$C$57,$D136))</f>
        <v>0</v>
      </c>
    </row>
    <row r="137" spans="2:15" x14ac:dyDescent="0.35">
      <c r="B137" s="37" t="s">
        <v>80</v>
      </c>
      <c r="C137" s="38" t="str">
        <f>IF(ISBLANK('Model Participation Data'!$B$13),"-",'Model Participation Data'!$B$13)</f>
        <v>Provider Organization</v>
      </c>
      <c r="D137" s="38" t="str">
        <f>IF(ISBLANK('Model Participation Data'!$C$13),"-",'Model Participation Data'!$C$13)</f>
        <v>Encounter-Based to Value-Based (Model 2): Provider Organizations Participating in SIM</v>
      </c>
      <c r="E137" s="38" t="str">
        <f>IF(ISBLANK('Model Participation Data'!$D$13),"-",'Model Participation Data'!$D$13)</f>
        <v>Percentage</v>
      </c>
      <c r="F137" s="38" t="str">
        <f>IF(ISBLANK('Model Participation Data'!$E$13),"-",'Model Participation Data'!$E$13)</f>
        <v>Active</v>
      </c>
      <c r="G137" s="151" t="str">
        <f>IF(ISBLANK('Model Participation Data'!$F$13),"-",'Model Participation Data'!$F$13)</f>
        <v>-</v>
      </c>
      <c r="H137" s="38">
        <v>1</v>
      </c>
      <c r="I137" s="38">
        <v>5</v>
      </c>
      <c r="J137" s="38" t="str">
        <f t="shared" si="7"/>
        <v>15</v>
      </c>
      <c r="K137" s="38" t="str">
        <f>IF(ISBLANK('Model Participation Data'!$L$13),"-",'Model Participation Data'!$L$13)</f>
        <v>Quarterly</v>
      </c>
      <c r="L137" s="39">
        <f>IF(ISBLANK('Model Participation Data'!$M$13),"-",'Model Participation Data'!$M$13)</f>
        <v>2</v>
      </c>
      <c r="M137" s="43">
        <f>IF(ISNA(SUMIFS(INDEX('Model Participation Data'!$N$8:$DX$57,0,MATCH(CONCATENATE($J137,M$6),'Model Participation Data'!$N$6:$DX$6,0)),'Model Participation Data'!$B$8:$B$57,$C137,'Model Participation Data'!$C$8:$C$57,$D137)),"-",SUMIFS(INDEX('Model Participation Data'!$N$8:$DX$57,0,MATCH(CONCATENATE($J137,M$6),'Model Participation Data'!$N$6:$DX$6,0)),'Model Participation Data'!$B$8:$B$57,$C137,'Model Participation Data'!$C$8:$C$57,$D137))</f>
        <v>0</v>
      </c>
      <c r="N137" s="43">
        <f>IF(ISNA(SUMIFS(INDEX('Model Participation Data'!$N$8:$DX$57,0,MATCH(CONCATENATE($J137,N$6),'Model Participation Data'!$N$6:$DX$6,0)),'Model Participation Data'!$B$8:$B$57,$C137,'Model Participation Data'!$C$8:$C$57,$D137)),"-",SUMIFS(INDEX('Model Participation Data'!$N$8:$DX$57,0,MATCH(CONCATENATE($J137,N$6),'Model Participation Data'!$N$6:$DX$6,0)),'Model Participation Data'!$B$8:$B$57,$C137,'Model Participation Data'!$C$8:$C$57,$D137))</f>
        <v>0</v>
      </c>
      <c r="O137" s="154">
        <f>IF(ISNA(SUMIFS(INDEX('Model Participation Data'!$N$8:$DX$57,0,MATCH(CONCATENATE($J137,O$6),'Model Participation Data'!$N$6:$DX$6,0)),'Model Participation Data'!$B$8:$B$57,$C137,'Model Participation Data'!$C$8:$C$57,$D137)),"-",SUMIFS(INDEX('Model Participation Data'!$N$8:$DX$57,0,MATCH(CONCATENATE($J137,O$6),'Model Participation Data'!$N$6:$DX$6,0)),'Model Participation Data'!$B$8:$B$57,$C137,'Model Participation Data'!$C$8:$C$57,$D137))</f>
        <v>0</v>
      </c>
    </row>
    <row r="138" spans="2:15" x14ac:dyDescent="0.35">
      <c r="B138" s="37" t="s">
        <v>80</v>
      </c>
      <c r="C138" s="38" t="str">
        <f>IF(ISBLANK('Model Participation Data'!$B$13),"-",'Model Participation Data'!$B$13)</f>
        <v>Provider Organization</v>
      </c>
      <c r="D138" s="38" t="str">
        <f>IF(ISBLANK('Model Participation Data'!$C$13),"-",'Model Participation Data'!$C$13)</f>
        <v>Encounter-Based to Value-Based (Model 2): Provider Organizations Participating in SIM</v>
      </c>
      <c r="E138" s="38" t="str">
        <f>IF(ISBLANK('Model Participation Data'!$D$13),"-",'Model Participation Data'!$D$13)</f>
        <v>Percentage</v>
      </c>
      <c r="F138" s="38" t="str">
        <f>IF(ISBLANK('Model Participation Data'!$E$13),"-",'Model Participation Data'!$E$13)</f>
        <v>Active</v>
      </c>
      <c r="G138" s="151" t="str">
        <f>IF(ISBLANK('Model Participation Data'!$F$13),"-",'Model Participation Data'!$F$13)</f>
        <v>-</v>
      </c>
      <c r="H138" s="38">
        <v>1</v>
      </c>
      <c r="I138" s="38" t="s">
        <v>65</v>
      </c>
      <c r="J138" s="38" t="str">
        <f t="shared" si="7"/>
        <v>1Goal</v>
      </c>
      <c r="K138" s="38" t="str">
        <f>IF(ISBLANK('Model Participation Data'!$L$13),"-",'Model Participation Data'!$L$13)</f>
        <v>Quarterly</v>
      </c>
      <c r="L138" s="39">
        <f>IF(ISBLANK('Model Participation Data'!$M$13),"-",'Model Participation Data'!$M$13)</f>
        <v>2</v>
      </c>
      <c r="M138" s="43" t="str">
        <f>IF(ISNA(SUMIFS(INDEX('Model Participation Data'!$N$8:$DX$57,0,MATCH(CONCATENATE($J138,M$6),'Model Participation Data'!$N$6:$DX$6,0)),'Model Participation Data'!$B$8:$B$57,$C138,'Model Participation Data'!$C$8:$C$57,$D138)),"-",SUMIFS(INDEX('Model Participation Data'!$N$8:$DX$57,0,MATCH(CONCATENATE($J138,M$6),'Model Participation Data'!$N$6:$DX$6,0)),'Model Participation Data'!$B$8:$B$57,$C138,'Model Participation Data'!$C$8:$C$57,$D138))</f>
        <v>-</v>
      </c>
      <c r="N138" s="43" t="str">
        <f>IF(ISNA(SUMIFS(INDEX('Model Participation Data'!$N$8:$DX$57,0,MATCH(CONCATENATE($J138,N$6),'Model Participation Data'!$N$6:$DX$6,0)),'Model Participation Data'!$B$8:$B$57,$C138,'Model Participation Data'!$C$8:$C$57,$D138)),"-",SUMIFS(INDEX('Model Participation Data'!$N$8:$DX$57,0,MATCH(CONCATENATE($J138,N$6),'Model Participation Data'!$N$6:$DX$6,0)),'Model Participation Data'!$B$8:$B$57,$C138,'Model Participation Data'!$C$8:$C$57,$D138))</f>
        <v>-</v>
      </c>
      <c r="O138" s="154">
        <f>IF(ISNA(SUMIFS(INDEX('Model Participation Data'!$N$8:$DX$57,0,MATCH(CONCATENATE($J138,O$6),'Model Participation Data'!$N$6:$DX$6,0)),'Model Participation Data'!$B$8:$B$57,$C138,'Model Participation Data'!$C$8:$C$57,$D138)),"-",SUMIFS(INDEX('Model Participation Data'!$N$8:$DX$57,0,MATCH(CONCATENATE($J138,O$6),'Model Participation Data'!$N$6:$DX$6,0)),'Model Participation Data'!$B$8:$B$57,$C138,'Model Participation Data'!$C$8:$C$57,$D138))</f>
        <v>0</v>
      </c>
    </row>
    <row r="139" spans="2:15" x14ac:dyDescent="0.35">
      <c r="B139" s="37" t="s">
        <v>80</v>
      </c>
      <c r="C139" s="38" t="str">
        <f>IF(ISBLANK('Model Participation Data'!$B$13),"-",'Model Participation Data'!$B$13)</f>
        <v>Provider Organization</v>
      </c>
      <c r="D139" s="38" t="str">
        <f>IF(ISBLANK('Model Participation Data'!$C$13),"-",'Model Participation Data'!$C$13)</f>
        <v>Encounter-Based to Value-Based (Model 2): Provider Organizations Participating in SIM</v>
      </c>
      <c r="E139" s="38" t="str">
        <f>IF(ISBLANK('Model Participation Data'!$D$13),"-",'Model Participation Data'!$D$13)</f>
        <v>Percentage</v>
      </c>
      <c r="F139" s="38" t="str">
        <f>IF(ISBLANK('Model Participation Data'!$E$13),"-",'Model Participation Data'!$E$13)</f>
        <v>Active</v>
      </c>
      <c r="G139" s="151" t="str">
        <f>IF(ISBLANK('Model Participation Data'!$F$13),"-",'Model Participation Data'!$F$13)</f>
        <v>-</v>
      </c>
      <c r="H139" s="38">
        <v>2</v>
      </c>
      <c r="I139" s="38">
        <v>1</v>
      </c>
      <c r="J139" s="38" t="str">
        <f t="shared" si="7"/>
        <v>21</v>
      </c>
      <c r="K139" s="38" t="str">
        <f>IF(ISBLANK('Model Participation Data'!$L$13),"-",'Model Participation Data'!$L$13)</f>
        <v>Quarterly</v>
      </c>
      <c r="L139" s="39">
        <f>IF(ISBLANK('Model Participation Data'!$M$13),"-",'Model Participation Data'!$M$13)</f>
        <v>2</v>
      </c>
      <c r="M139" s="43">
        <f>IF(ISNA(SUMIFS(INDEX('Model Participation Data'!$N$8:$DX$57,0,MATCH(CONCATENATE($J139,M$6),'Model Participation Data'!$N$6:$DX$6,0)),'Model Participation Data'!$B$8:$B$57,$C139,'Model Participation Data'!$C$8:$C$57,$D139)),"-",SUMIFS(INDEX('Model Participation Data'!$N$8:$DX$57,0,MATCH(CONCATENATE($J139,M$6),'Model Participation Data'!$N$6:$DX$6,0)),'Model Participation Data'!$B$8:$B$57,$C139,'Model Participation Data'!$C$8:$C$57,$D139))</f>
        <v>0</v>
      </c>
      <c r="N139" s="43">
        <f>IF(ISNA(SUMIFS(INDEX('Model Participation Data'!$N$8:$DX$57,0,MATCH(CONCATENATE($J139,N$6),'Model Participation Data'!$N$6:$DX$6,0)),'Model Participation Data'!$B$8:$B$57,$C139,'Model Participation Data'!$C$8:$C$57,$D139)),"-",SUMIFS(INDEX('Model Participation Data'!$N$8:$DX$57,0,MATCH(CONCATENATE($J139,N$6),'Model Participation Data'!$N$6:$DX$6,0)),'Model Participation Data'!$B$8:$B$57,$C139,'Model Participation Data'!$C$8:$C$57,$D139))</f>
        <v>0</v>
      </c>
      <c r="O139" s="154">
        <f>IF(ISNA(SUMIFS(INDEX('Model Participation Data'!$N$8:$DX$57,0,MATCH(CONCATENATE($J139,O$6),'Model Participation Data'!$N$6:$DX$6,0)),'Model Participation Data'!$B$8:$B$57,$C139,'Model Participation Data'!$C$8:$C$57,$D139)),"-",SUMIFS(INDEX('Model Participation Data'!$N$8:$DX$57,0,MATCH(CONCATENATE($J139,O$6),'Model Participation Data'!$N$6:$DX$6,0)),'Model Participation Data'!$B$8:$B$57,$C139,'Model Participation Data'!$C$8:$C$57,$D139))</f>
        <v>0</v>
      </c>
    </row>
    <row r="140" spans="2:15" x14ac:dyDescent="0.35">
      <c r="B140" s="37" t="s">
        <v>80</v>
      </c>
      <c r="C140" s="38" t="str">
        <f>IF(ISBLANK('Model Participation Data'!$B$13),"-",'Model Participation Data'!$B$13)</f>
        <v>Provider Organization</v>
      </c>
      <c r="D140" s="38" t="str">
        <f>IF(ISBLANK('Model Participation Data'!$C$13),"-",'Model Participation Data'!$C$13)</f>
        <v>Encounter-Based to Value-Based (Model 2): Provider Organizations Participating in SIM</v>
      </c>
      <c r="E140" s="38" t="str">
        <f>IF(ISBLANK('Model Participation Data'!$D$13),"-",'Model Participation Data'!$D$13)</f>
        <v>Percentage</v>
      </c>
      <c r="F140" s="38" t="str">
        <f>IF(ISBLANK('Model Participation Data'!$E$13),"-",'Model Participation Data'!$E$13)</f>
        <v>Active</v>
      </c>
      <c r="G140" s="151" t="str">
        <f>IF(ISBLANK('Model Participation Data'!$F$13),"-",'Model Participation Data'!$F$13)</f>
        <v>-</v>
      </c>
      <c r="H140" s="38">
        <v>2</v>
      </c>
      <c r="I140" s="38">
        <v>2</v>
      </c>
      <c r="J140" s="38" t="str">
        <f t="shared" si="7"/>
        <v>22</v>
      </c>
      <c r="K140" s="38" t="str">
        <f>IF(ISBLANK('Model Participation Data'!$L$13),"-",'Model Participation Data'!$L$13)</f>
        <v>Quarterly</v>
      </c>
      <c r="L140" s="39">
        <f>IF(ISBLANK('Model Participation Data'!$M$13),"-",'Model Participation Data'!$M$13)</f>
        <v>2</v>
      </c>
      <c r="M140" s="43">
        <f>IF(ISNA(SUMIFS(INDEX('Model Participation Data'!$N$8:$DX$57,0,MATCH(CONCATENATE($J140,M$6),'Model Participation Data'!$N$6:$DX$6,0)),'Model Participation Data'!$B$8:$B$57,$C140,'Model Participation Data'!$C$8:$C$57,$D140)),"-",SUMIFS(INDEX('Model Participation Data'!$N$8:$DX$57,0,MATCH(CONCATENATE($J140,M$6),'Model Participation Data'!$N$6:$DX$6,0)),'Model Participation Data'!$B$8:$B$57,$C140,'Model Participation Data'!$C$8:$C$57,$D140))</f>
        <v>0</v>
      </c>
      <c r="N140" s="43">
        <f>IF(ISNA(SUMIFS(INDEX('Model Participation Data'!$N$8:$DX$57,0,MATCH(CONCATENATE($J140,N$6),'Model Participation Data'!$N$6:$DX$6,0)),'Model Participation Data'!$B$8:$B$57,$C140,'Model Participation Data'!$C$8:$C$57,$D140)),"-",SUMIFS(INDEX('Model Participation Data'!$N$8:$DX$57,0,MATCH(CONCATENATE($J140,N$6),'Model Participation Data'!$N$6:$DX$6,0)),'Model Participation Data'!$B$8:$B$57,$C140,'Model Participation Data'!$C$8:$C$57,$D140))</f>
        <v>0</v>
      </c>
      <c r="O140" s="154">
        <f>IF(ISNA(SUMIFS(INDEX('Model Participation Data'!$N$8:$DX$57,0,MATCH(CONCATENATE($J140,O$6),'Model Participation Data'!$N$6:$DX$6,0)),'Model Participation Data'!$B$8:$B$57,$C140,'Model Participation Data'!$C$8:$C$57,$D140)),"-",SUMIFS(INDEX('Model Participation Data'!$N$8:$DX$57,0,MATCH(CONCATENATE($J140,O$6),'Model Participation Data'!$N$6:$DX$6,0)),'Model Participation Data'!$B$8:$B$57,$C140,'Model Participation Data'!$C$8:$C$57,$D140))</f>
        <v>0</v>
      </c>
    </row>
    <row r="141" spans="2:15" x14ac:dyDescent="0.35">
      <c r="B141" s="37" t="s">
        <v>80</v>
      </c>
      <c r="C141" s="38" t="str">
        <f>IF(ISBLANK('Model Participation Data'!$B$13),"-",'Model Participation Data'!$B$13)</f>
        <v>Provider Organization</v>
      </c>
      <c r="D141" s="38" t="str">
        <f>IF(ISBLANK('Model Participation Data'!$C$13),"-",'Model Participation Data'!$C$13)</f>
        <v>Encounter-Based to Value-Based (Model 2): Provider Organizations Participating in SIM</v>
      </c>
      <c r="E141" s="38" t="str">
        <f>IF(ISBLANK('Model Participation Data'!$D$13),"-",'Model Participation Data'!$D$13)</f>
        <v>Percentage</v>
      </c>
      <c r="F141" s="38" t="str">
        <f>IF(ISBLANK('Model Participation Data'!$E$13),"-",'Model Participation Data'!$E$13)</f>
        <v>Active</v>
      </c>
      <c r="G141" s="151" t="str">
        <f>IF(ISBLANK('Model Participation Data'!$F$13),"-",'Model Participation Data'!$F$13)</f>
        <v>-</v>
      </c>
      <c r="H141" s="38">
        <v>2</v>
      </c>
      <c r="I141" s="38">
        <v>3</v>
      </c>
      <c r="J141" s="38" t="str">
        <f t="shared" si="7"/>
        <v>23</v>
      </c>
      <c r="K141" s="38" t="str">
        <f>IF(ISBLANK('Model Participation Data'!$L$13),"-",'Model Participation Data'!$L$13)</f>
        <v>Quarterly</v>
      </c>
      <c r="L141" s="39">
        <f>IF(ISBLANK('Model Participation Data'!$M$13),"-",'Model Participation Data'!$M$13)</f>
        <v>2</v>
      </c>
      <c r="M141" s="43">
        <f>IF(ISNA(SUMIFS(INDEX('Model Participation Data'!$N$8:$DX$57,0,MATCH(CONCATENATE($J141,M$6),'Model Participation Data'!$N$6:$DX$6,0)),'Model Participation Data'!$B$8:$B$57,$C141,'Model Participation Data'!$C$8:$C$57,$D141)),"-",SUMIFS(INDEX('Model Participation Data'!$N$8:$DX$57,0,MATCH(CONCATENATE($J141,M$6),'Model Participation Data'!$N$6:$DX$6,0)),'Model Participation Data'!$B$8:$B$57,$C141,'Model Participation Data'!$C$8:$C$57,$D141))</f>
        <v>16</v>
      </c>
      <c r="N141" s="43">
        <f>IF(ISNA(SUMIFS(INDEX('Model Participation Data'!$N$8:$DX$57,0,MATCH(CONCATENATE($J141,N$6),'Model Participation Data'!$N$6:$DX$6,0)),'Model Participation Data'!$B$8:$B$57,$C141,'Model Participation Data'!$C$8:$C$57,$D141)),"-",SUMIFS(INDEX('Model Participation Data'!$N$8:$DX$57,0,MATCH(CONCATENATE($J141,N$6),'Model Participation Data'!$N$6:$DX$6,0)),'Model Participation Data'!$B$8:$B$57,$C141,'Model Participation Data'!$C$8:$C$57,$D141))</f>
        <v>81</v>
      </c>
      <c r="O141" s="154">
        <f>IF(ISNA(SUMIFS(INDEX('Model Participation Data'!$N$8:$DX$57,0,MATCH(CONCATENATE($J141,O$6),'Model Participation Data'!$N$6:$DX$6,0)),'Model Participation Data'!$B$8:$B$57,$C141,'Model Participation Data'!$C$8:$C$57,$D141)),"-",SUMIFS(INDEX('Model Participation Data'!$N$8:$DX$57,0,MATCH(CONCATENATE($J141,O$6),'Model Participation Data'!$N$6:$DX$6,0)),'Model Participation Data'!$B$8:$B$57,$C141,'Model Participation Data'!$C$8:$C$57,$D141))</f>
        <v>0.19753086419753085</v>
      </c>
    </row>
    <row r="142" spans="2:15" x14ac:dyDescent="0.35">
      <c r="B142" s="37" t="s">
        <v>80</v>
      </c>
      <c r="C142" s="38" t="str">
        <f>IF(ISBLANK('Model Participation Data'!$B$13),"-",'Model Participation Data'!$B$13)</f>
        <v>Provider Organization</v>
      </c>
      <c r="D142" s="38" t="str">
        <f>IF(ISBLANK('Model Participation Data'!$C$13),"-",'Model Participation Data'!$C$13)</f>
        <v>Encounter-Based to Value-Based (Model 2): Provider Organizations Participating in SIM</v>
      </c>
      <c r="E142" s="38" t="str">
        <f>IF(ISBLANK('Model Participation Data'!$D$13),"-",'Model Participation Data'!$D$13)</f>
        <v>Percentage</v>
      </c>
      <c r="F142" s="38" t="str">
        <f>IF(ISBLANK('Model Participation Data'!$E$13),"-",'Model Participation Data'!$E$13)</f>
        <v>Active</v>
      </c>
      <c r="G142" s="151" t="str">
        <f>IF(ISBLANK('Model Participation Data'!$F$13),"-",'Model Participation Data'!$F$13)</f>
        <v>-</v>
      </c>
      <c r="H142" s="38">
        <v>2</v>
      </c>
      <c r="I142" s="38">
        <v>4</v>
      </c>
      <c r="J142" s="38" t="str">
        <f t="shared" si="7"/>
        <v>24</v>
      </c>
      <c r="K142" s="38" t="str">
        <f>IF(ISBLANK('Model Participation Data'!$L$13),"-",'Model Participation Data'!$L$13)</f>
        <v>Quarterly</v>
      </c>
      <c r="L142" s="39">
        <f>IF(ISBLANK('Model Participation Data'!$M$13),"-",'Model Participation Data'!$M$13)</f>
        <v>2</v>
      </c>
      <c r="M142" s="43">
        <f>IF(ISNA(SUMIFS(INDEX('Model Participation Data'!$N$8:$DX$57,0,MATCH(CONCATENATE($J142,M$6),'Model Participation Data'!$N$6:$DX$6,0)),'Model Participation Data'!$B$8:$B$57,$C142,'Model Participation Data'!$C$8:$C$57,$D142)),"-",SUMIFS(INDEX('Model Participation Data'!$N$8:$DX$57,0,MATCH(CONCATENATE($J142,M$6),'Model Participation Data'!$N$6:$DX$6,0)),'Model Participation Data'!$B$8:$B$57,$C142,'Model Participation Data'!$C$8:$C$57,$D142))</f>
        <v>0</v>
      </c>
      <c r="N142" s="43">
        <f>IF(ISNA(SUMIFS(INDEX('Model Participation Data'!$N$8:$DX$57,0,MATCH(CONCATENATE($J142,N$6),'Model Participation Data'!$N$6:$DX$6,0)),'Model Participation Data'!$B$8:$B$57,$C142,'Model Participation Data'!$C$8:$C$57,$D142)),"-",SUMIFS(INDEX('Model Participation Data'!$N$8:$DX$57,0,MATCH(CONCATENATE($J142,N$6),'Model Participation Data'!$N$6:$DX$6,0)),'Model Participation Data'!$B$8:$B$57,$C142,'Model Participation Data'!$C$8:$C$57,$D142))</f>
        <v>0</v>
      </c>
      <c r="O142" s="154">
        <f>IF(ISNA(SUMIFS(INDEX('Model Participation Data'!$N$8:$DX$57,0,MATCH(CONCATENATE($J142,O$6),'Model Participation Data'!$N$6:$DX$6,0)),'Model Participation Data'!$B$8:$B$57,$C142,'Model Participation Data'!$C$8:$C$57,$D142)),"-",SUMIFS(INDEX('Model Participation Data'!$N$8:$DX$57,0,MATCH(CONCATENATE($J142,O$6),'Model Participation Data'!$N$6:$DX$6,0)),'Model Participation Data'!$B$8:$B$57,$C142,'Model Participation Data'!$C$8:$C$57,$D142))</f>
        <v>0</v>
      </c>
    </row>
    <row r="143" spans="2:15" x14ac:dyDescent="0.35">
      <c r="B143" s="37" t="s">
        <v>80</v>
      </c>
      <c r="C143" s="38" t="str">
        <f>IF(ISBLANK('Model Participation Data'!$B$13),"-",'Model Participation Data'!$B$13)</f>
        <v>Provider Organization</v>
      </c>
      <c r="D143" s="38" t="str">
        <f>IF(ISBLANK('Model Participation Data'!$C$13),"-",'Model Participation Data'!$C$13)</f>
        <v>Encounter-Based to Value-Based (Model 2): Provider Organizations Participating in SIM</v>
      </c>
      <c r="E143" s="38" t="str">
        <f>IF(ISBLANK('Model Participation Data'!$D$13),"-",'Model Participation Data'!$D$13)</f>
        <v>Percentage</v>
      </c>
      <c r="F143" s="38" t="str">
        <f>IF(ISBLANK('Model Participation Data'!$E$13),"-",'Model Participation Data'!$E$13)</f>
        <v>Active</v>
      </c>
      <c r="G143" s="151" t="str">
        <f>IF(ISBLANK('Model Participation Data'!$F$13),"-",'Model Participation Data'!$F$13)</f>
        <v>-</v>
      </c>
      <c r="H143" s="38">
        <v>2</v>
      </c>
      <c r="I143" s="38">
        <v>5</v>
      </c>
      <c r="J143" s="38" t="str">
        <f t="shared" si="7"/>
        <v>25</v>
      </c>
      <c r="K143" s="38" t="str">
        <f>IF(ISBLANK('Model Participation Data'!$L$13),"-",'Model Participation Data'!$L$13)</f>
        <v>Quarterly</v>
      </c>
      <c r="L143" s="39">
        <f>IF(ISBLANK('Model Participation Data'!$M$13),"-",'Model Participation Data'!$M$13)</f>
        <v>2</v>
      </c>
      <c r="M143" s="43">
        <f>IF(ISNA(SUMIFS(INDEX('Model Participation Data'!$N$8:$DX$57,0,MATCH(CONCATENATE($J143,M$6),'Model Participation Data'!$N$6:$DX$6,0)),'Model Participation Data'!$B$8:$B$57,$C143,'Model Participation Data'!$C$8:$C$57,$D143)),"-",SUMIFS(INDEX('Model Participation Data'!$N$8:$DX$57,0,MATCH(CONCATENATE($J143,M$6),'Model Participation Data'!$N$6:$DX$6,0)),'Model Participation Data'!$B$8:$B$57,$C143,'Model Participation Data'!$C$8:$C$57,$D143))</f>
        <v>0</v>
      </c>
      <c r="N143" s="43">
        <f>IF(ISNA(SUMIFS(INDEX('Model Participation Data'!$N$8:$DX$57,0,MATCH(CONCATENATE($J143,N$6),'Model Participation Data'!$N$6:$DX$6,0)),'Model Participation Data'!$B$8:$B$57,$C143,'Model Participation Data'!$C$8:$C$57,$D143)),"-",SUMIFS(INDEX('Model Participation Data'!$N$8:$DX$57,0,MATCH(CONCATENATE($J143,N$6),'Model Participation Data'!$N$6:$DX$6,0)),'Model Participation Data'!$B$8:$B$57,$C143,'Model Participation Data'!$C$8:$C$57,$D143))</f>
        <v>0</v>
      </c>
      <c r="O143" s="154">
        <f>IF(ISNA(SUMIFS(INDEX('Model Participation Data'!$N$8:$DX$57,0,MATCH(CONCATENATE($J143,O$6),'Model Participation Data'!$N$6:$DX$6,0)),'Model Participation Data'!$B$8:$B$57,$C143,'Model Participation Data'!$C$8:$C$57,$D143)),"-",SUMIFS(INDEX('Model Participation Data'!$N$8:$DX$57,0,MATCH(CONCATENATE($J143,O$6),'Model Participation Data'!$N$6:$DX$6,0)),'Model Participation Data'!$B$8:$B$57,$C143,'Model Participation Data'!$C$8:$C$57,$D143))</f>
        <v>0</v>
      </c>
    </row>
    <row r="144" spans="2:15" x14ac:dyDescent="0.35">
      <c r="B144" s="37" t="s">
        <v>80</v>
      </c>
      <c r="C144" s="38" t="str">
        <f>IF(ISBLANK('Model Participation Data'!$B$13),"-",'Model Participation Data'!$B$13)</f>
        <v>Provider Organization</v>
      </c>
      <c r="D144" s="38" t="str">
        <f>IF(ISBLANK('Model Participation Data'!$C$13),"-",'Model Participation Data'!$C$13)</f>
        <v>Encounter-Based to Value-Based (Model 2): Provider Organizations Participating in SIM</v>
      </c>
      <c r="E144" s="38" t="str">
        <f>IF(ISBLANK('Model Participation Data'!$D$13),"-",'Model Participation Data'!$D$13)</f>
        <v>Percentage</v>
      </c>
      <c r="F144" s="38" t="str">
        <f>IF(ISBLANK('Model Participation Data'!$E$13),"-",'Model Participation Data'!$E$13)</f>
        <v>Active</v>
      </c>
      <c r="G144" s="151" t="str">
        <f>IF(ISBLANK('Model Participation Data'!$F$13),"-",'Model Participation Data'!$F$13)</f>
        <v>-</v>
      </c>
      <c r="H144" s="38">
        <v>2</v>
      </c>
      <c r="I144" s="38" t="s">
        <v>65</v>
      </c>
      <c r="J144" s="38" t="str">
        <f t="shared" si="7"/>
        <v>2Goal</v>
      </c>
      <c r="K144" s="38" t="str">
        <f>IF(ISBLANK('Model Participation Data'!$L$13),"-",'Model Participation Data'!$L$13)</f>
        <v>Quarterly</v>
      </c>
      <c r="L144" s="39">
        <f>IF(ISBLANK('Model Participation Data'!$M$13),"-",'Model Participation Data'!$M$13)</f>
        <v>2</v>
      </c>
      <c r="M144" s="43" t="str">
        <f>IF(ISNA(SUMIFS(INDEX('Model Participation Data'!$N$8:$DX$57,0,MATCH(CONCATENATE($J144,M$6),'Model Participation Data'!$N$6:$DX$6,0)),'Model Participation Data'!$B$8:$B$57,$C144,'Model Participation Data'!$C$8:$C$57,$D144)),"-",SUMIFS(INDEX('Model Participation Data'!$N$8:$DX$57,0,MATCH(CONCATENATE($J144,M$6),'Model Participation Data'!$N$6:$DX$6,0)),'Model Participation Data'!$B$8:$B$57,$C144,'Model Participation Data'!$C$8:$C$57,$D144))</f>
        <v>-</v>
      </c>
      <c r="N144" s="43" t="str">
        <f>IF(ISNA(SUMIFS(INDEX('Model Participation Data'!$N$8:$DX$57,0,MATCH(CONCATENATE($J144,N$6),'Model Participation Data'!$N$6:$DX$6,0)),'Model Participation Data'!$B$8:$B$57,$C144,'Model Participation Data'!$C$8:$C$57,$D144)),"-",SUMIFS(INDEX('Model Participation Data'!$N$8:$DX$57,0,MATCH(CONCATENATE($J144,N$6),'Model Participation Data'!$N$6:$DX$6,0)),'Model Participation Data'!$B$8:$B$57,$C144,'Model Participation Data'!$C$8:$C$57,$D144))</f>
        <v>-</v>
      </c>
      <c r="O144" s="154">
        <f>IF(ISNA(SUMIFS(INDEX('Model Participation Data'!$N$8:$DX$57,0,MATCH(CONCATENATE($J144,O$6),'Model Participation Data'!$N$6:$DX$6,0)),'Model Participation Data'!$B$8:$B$57,$C144,'Model Participation Data'!$C$8:$C$57,$D144)),"-",SUMIFS(INDEX('Model Participation Data'!$N$8:$DX$57,0,MATCH(CONCATENATE($J144,O$6),'Model Participation Data'!$N$6:$DX$6,0)),'Model Participation Data'!$B$8:$B$57,$C144,'Model Participation Data'!$C$8:$C$57,$D144))</f>
        <v>0</v>
      </c>
    </row>
    <row r="145" spans="2:15" x14ac:dyDescent="0.35">
      <c r="B145" s="37" t="s">
        <v>80</v>
      </c>
      <c r="C145" s="38" t="str">
        <f>IF(ISBLANK('Model Participation Data'!$B$13),"-",'Model Participation Data'!$B$13)</f>
        <v>Provider Organization</v>
      </c>
      <c r="D145" s="38" t="str">
        <f>IF(ISBLANK('Model Participation Data'!$C$13),"-",'Model Participation Data'!$C$13)</f>
        <v>Encounter-Based to Value-Based (Model 2): Provider Organizations Participating in SIM</v>
      </c>
      <c r="E145" s="38" t="str">
        <f>IF(ISBLANK('Model Participation Data'!$D$13),"-",'Model Participation Data'!$D$13)</f>
        <v>Percentage</v>
      </c>
      <c r="F145" s="38" t="str">
        <f>IF(ISBLANK('Model Participation Data'!$E$13),"-",'Model Participation Data'!$E$13)</f>
        <v>Active</v>
      </c>
      <c r="G145" s="151" t="str">
        <f>IF(ISBLANK('Model Participation Data'!$F$13),"-",'Model Participation Data'!$F$13)</f>
        <v>-</v>
      </c>
      <c r="H145" s="38">
        <v>3</v>
      </c>
      <c r="I145" s="38">
        <v>1</v>
      </c>
      <c r="J145" s="38" t="str">
        <f t="shared" si="7"/>
        <v>31</v>
      </c>
      <c r="K145" s="38" t="str">
        <f>IF(ISBLANK('Model Participation Data'!$L$13),"-",'Model Participation Data'!$L$13)</f>
        <v>Quarterly</v>
      </c>
      <c r="L145" s="39">
        <f>IF(ISBLANK('Model Participation Data'!$M$13),"-",'Model Participation Data'!$M$13)</f>
        <v>2</v>
      </c>
      <c r="M145" s="43">
        <f>IF(ISNA(SUMIFS(INDEX('Model Participation Data'!$N$8:$DX$57,0,MATCH(CONCATENATE($J145,M$6),'Model Participation Data'!$N$6:$DX$6,0)),'Model Participation Data'!$B$8:$B$57,$C145,'Model Participation Data'!$C$8:$C$57,$D145)),"-",SUMIFS(INDEX('Model Participation Data'!$N$8:$DX$57,0,MATCH(CONCATENATE($J145,M$6),'Model Participation Data'!$N$6:$DX$6,0)),'Model Participation Data'!$B$8:$B$57,$C145,'Model Participation Data'!$C$8:$C$57,$D145))</f>
        <v>0</v>
      </c>
      <c r="N145" s="43">
        <f>IF(ISNA(SUMIFS(INDEX('Model Participation Data'!$N$8:$DX$57,0,MATCH(CONCATENATE($J145,N$6),'Model Participation Data'!$N$6:$DX$6,0)),'Model Participation Data'!$B$8:$B$57,$C145,'Model Participation Data'!$C$8:$C$57,$D145)),"-",SUMIFS(INDEX('Model Participation Data'!$N$8:$DX$57,0,MATCH(CONCATENATE($J145,N$6),'Model Participation Data'!$N$6:$DX$6,0)),'Model Participation Data'!$B$8:$B$57,$C145,'Model Participation Data'!$C$8:$C$57,$D145))</f>
        <v>0</v>
      </c>
      <c r="O145" s="154">
        <f>IF(ISNA(SUMIFS(INDEX('Model Participation Data'!$N$8:$DX$57,0,MATCH(CONCATENATE($J145,O$6),'Model Participation Data'!$N$6:$DX$6,0)),'Model Participation Data'!$B$8:$B$57,$C145,'Model Participation Data'!$C$8:$C$57,$D145)),"-",SUMIFS(INDEX('Model Participation Data'!$N$8:$DX$57,0,MATCH(CONCATENATE($J145,O$6),'Model Participation Data'!$N$6:$DX$6,0)),'Model Participation Data'!$B$8:$B$57,$C145,'Model Participation Data'!$C$8:$C$57,$D145))</f>
        <v>0</v>
      </c>
    </row>
    <row r="146" spans="2:15" x14ac:dyDescent="0.35">
      <c r="B146" s="37" t="s">
        <v>80</v>
      </c>
      <c r="C146" s="38" t="str">
        <f>IF(ISBLANK('Model Participation Data'!$B$13),"-",'Model Participation Data'!$B$13)</f>
        <v>Provider Organization</v>
      </c>
      <c r="D146" s="38" t="str">
        <f>IF(ISBLANK('Model Participation Data'!$C$13),"-",'Model Participation Data'!$C$13)</f>
        <v>Encounter-Based to Value-Based (Model 2): Provider Organizations Participating in SIM</v>
      </c>
      <c r="E146" s="38" t="str">
        <f>IF(ISBLANK('Model Participation Data'!$D$13),"-",'Model Participation Data'!$D$13)</f>
        <v>Percentage</v>
      </c>
      <c r="F146" s="38" t="str">
        <f>IF(ISBLANK('Model Participation Data'!$E$13),"-",'Model Participation Data'!$E$13)</f>
        <v>Active</v>
      </c>
      <c r="G146" s="151" t="str">
        <f>IF(ISBLANK('Model Participation Data'!$F$13),"-",'Model Participation Data'!$F$13)</f>
        <v>-</v>
      </c>
      <c r="H146" s="38">
        <v>3</v>
      </c>
      <c r="I146" s="38">
        <v>2</v>
      </c>
      <c r="J146" s="38" t="str">
        <f t="shared" si="7"/>
        <v>32</v>
      </c>
      <c r="K146" s="38" t="str">
        <f>IF(ISBLANK('Model Participation Data'!$L$13),"-",'Model Participation Data'!$L$13)</f>
        <v>Quarterly</v>
      </c>
      <c r="L146" s="39">
        <f>IF(ISBLANK('Model Participation Data'!$M$13),"-",'Model Participation Data'!$M$13)</f>
        <v>2</v>
      </c>
      <c r="M146" s="43">
        <f>IF(ISNA(SUMIFS(INDEX('Model Participation Data'!$N$8:$DX$57,0,MATCH(CONCATENATE($J146,M$6),'Model Participation Data'!$N$6:$DX$6,0)),'Model Participation Data'!$B$8:$B$57,$C146,'Model Participation Data'!$C$8:$C$57,$D146)),"-",SUMIFS(INDEX('Model Participation Data'!$N$8:$DX$57,0,MATCH(CONCATENATE($J146,M$6),'Model Participation Data'!$N$6:$DX$6,0)),'Model Participation Data'!$B$8:$B$57,$C146,'Model Participation Data'!$C$8:$C$57,$D146))</f>
        <v>0</v>
      </c>
      <c r="N146" s="43">
        <f>IF(ISNA(SUMIFS(INDEX('Model Participation Data'!$N$8:$DX$57,0,MATCH(CONCATENATE($J146,N$6),'Model Participation Data'!$N$6:$DX$6,0)),'Model Participation Data'!$B$8:$B$57,$C146,'Model Participation Data'!$C$8:$C$57,$D146)),"-",SUMIFS(INDEX('Model Participation Data'!$N$8:$DX$57,0,MATCH(CONCATENATE($J146,N$6),'Model Participation Data'!$N$6:$DX$6,0)),'Model Participation Data'!$B$8:$B$57,$C146,'Model Participation Data'!$C$8:$C$57,$D146))</f>
        <v>0</v>
      </c>
      <c r="O146" s="154">
        <f>IF(ISNA(SUMIFS(INDEX('Model Participation Data'!$N$8:$DX$57,0,MATCH(CONCATENATE($J146,O$6),'Model Participation Data'!$N$6:$DX$6,0)),'Model Participation Data'!$B$8:$B$57,$C146,'Model Participation Data'!$C$8:$C$57,$D146)),"-",SUMIFS(INDEX('Model Participation Data'!$N$8:$DX$57,0,MATCH(CONCATENATE($J146,O$6),'Model Participation Data'!$N$6:$DX$6,0)),'Model Participation Data'!$B$8:$B$57,$C146,'Model Participation Data'!$C$8:$C$57,$D146))</f>
        <v>0</v>
      </c>
    </row>
    <row r="147" spans="2:15" x14ac:dyDescent="0.35">
      <c r="B147" s="37" t="s">
        <v>80</v>
      </c>
      <c r="C147" s="38" t="str">
        <f>IF(ISBLANK('Model Participation Data'!$B$13),"-",'Model Participation Data'!$B$13)</f>
        <v>Provider Organization</v>
      </c>
      <c r="D147" s="38" t="str">
        <f>IF(ISBLANK('Model Participation Data'!$C$13),"-",'Model Participation Data'!$C$13)</f>
        <v>Encounter-Based to Value-Based (Model 2): Provider Organizations Participating in SIM</v>
      </c>
      <c r="E147" s="38" t="str">
        <f>IF(ISBLANK('Model Participation Data'!$D$13),"-",'Model Participation Data'!$D$13)</f>
        <v>Percentage</v>
      </c>
      <c r="F147" s="38" t="str">
        <f>IF(ISBLANK('Model Participation Data'!$E$13),"-",'Model Participation Data'!$E$13)</f>
        <v>Active</v>
      </c>
      <c r="G147" s="151" t="str">
        <f>IF(ISBLANK('Model Participation Data'!$F$13),"-",'Model Participation Data'!$F$13)</f>
        <v>-</v>
      </c>
      <c r="H147" s="38">
        <v>3</v>
      </c>
      <c r="I147" s="38">
        <v>3</v>
      </c>
      <c r="J147" s="38" t="str">
        <f t="shared" si="7"/>
        <v>33</v>
      </c>
      <c r="K147" s="38" t="str">
        <f>IF(ISBLANK('Model Participation Data'!$L$13),"-",'Model Participation Data'!$L$13)</f>
        <v>Quarterly</v>
      </c>
      <c r="L147" s="39">
        <f>IF(ISBLANK('Model Participation Data'!$M$13),"-",'Model Participation Data'!$M$13)</f>
        <v>2</v>
      </c>
      <c r="M147" s="43">
        <f>IF(ISNA(SUMIFS(INDEX('Model Participation Data'!$N$8:$DX$57,0,MATCH(CONCATENATE($J147,M$6),'Model Participation Data'!$N$6:$DX$6,0)),'Model Participation Data'!$B$8:$B$57,$C147,'Model Participation Data'!$C$8:$C$57,$D147)),"-",SUMIFS(INDEX('Model Participation Data'!$N$8:$DX$57,0,MATCH(CONCATENATE($J147,M$6),'Model Participation Data'!$N$6:$DX$6,0)),'Model Participation Data'!$B$8:$B$57,$C147,'Model Participation Data'!$C$8:$C$57,$D147))</f>
        <v>0</v>
      </c>
      <c r="N147" s="43">
        <f>IF(ISNA(SUMIFS(INDEX('Model Participation Data'!$N$8:$DX$57,0,MATCH(CONCATENATE($J147,N$6),'Model Participation Data'!$N$6:$DX$6,0)),'Model Participation Data'!$B$8:$B$57,$C147,'Model Participation Data'!$C$8:$C$57,$D147)),"-",SUMIFS(INDEX('Model Participation Data'!$N$8:$DX$57,0,MATCH(CONCATENATE($J147,N$6),'Model Participation Data'!$N$6:$DX$6,0)),'Model Participation Data'!$B$8:$B$57,$C147,'Model Participation Data'!$C$8:$C$57,$D147))</f>
        <v>0</v>
      </c>
      <c r="O147" s="154">
        <f>IF(ISNA(SUMIFS(INDEX('Model Participation Data'!$N$8:$DX$57,0,MATCH(CONCATENATE($J147,O$6),'Model Participation Data'!$N$6:$DX$6,0)),'Model Participation Data'!$B$8:$B$57,$C147,'Model Participation Data'!$C$8:$C$57,$D147)),"-",SUMIFS(INDEX('Model Participation Data'!$N$8:$DX$57,0,MATCH(CONCATENATE($J147,O$6),'Model Participation Data'!$N$6:$DX$6,0)),'Model Participation Data'!$B$8:$B$57,$C147,'Model Participation Data'!$C$8:$C$57,$D147))</f>
        <v>0</v>
      </c>
    </row>
    <row r="148" spans="2:15" x14ac:dyDescent="0.35">
      <c r="B148" s="37" t="s">
        <v>80</v>
      </c>
      <c r="C148" s="38" t="str">
        <f>IF(ISBLANK('Model Participation Data'!$B$13),"-",'Model Participation Data'!$B$13)</f>
        <v>Provider Organization</v>
      </c>
      <c r="D148" s="38" t="str">
        <f>IF(ISBLANK('Model Participation Data'!$C$13),"-",'Model Participation Data'!$C$13)</f>
        <v>Encounter-Based to Value-Based (Model 2): Provider Organizations Participating in SIM</v>
      </c>
      <c r="E148" s="38" t="str">
        <f>IF(ISBLANK('Model Participation Data'!$D$13),"-",'Model Participation Data'!$D$13)</f>
        <v>Percentage</v>
      </c>
      <c r="F148" s="38" t="str">
        <f>IF(ISBLANK('Model Participation Data'!$E$13),"-",'Model Participation Data'!$E$13)</f>
        <v>Active</v>
      </c>
      <c r="G148" s="151" t="str">
        <f>IF(ISBLANK('Model Participation Data'!$F$13),"-",'Model Participation Data'!$F$13)</f>
        <v>-</v>
      </c>
      <c r="H148" s="38">
        <v>3</v>
      </c>
      <c r="I148" s="38">
        <v>4</v>
      </c>
      <c r="J148" s="38" t="str">
        <f t="shared" si="7"/>
        <v>34</v>
      </c>
      <c r="K148" s="38" t="str">
        <f>IF(ISBLANK('Model Participation Data'!$L$13),"-",'Model Participation Data'!$L$13)</f>
        <v>Quarterly</v>
      </c>
      <c r="L148" s="39">
        <f>IF(ISBLANK('Model Participation Data'!$M$13),"-",'Model Participation Data'!$M$13)</f>
        <v>2</v>
      </c>
      <c r="M148" s="43">
        <f>IF(ISNA(SUMIFS(INDEX('Model Participation Data'!$N$8:$DX$57,0,MATCH(CONCATENATE($J148,M$6),'Model Participation Data'!$N$6:$DX$6,0)),'Model Participation Data'!$B$8:$B$57,$C148,'Model Participation Data'!$C$8:$C$57,$D148)),"-",SUMIFS(INDEX('Model Participation Data'!$N$8:$DX$57,0,MATCH(CONCATENATE($J148,M$6),'Model Participation Data'!$N$6:$DX$6,0)),'Model Participation Data'!$B$8:$B$57,$C148,'Model Participation Data'!$C$8:$C$57,$D148))</f>
        <v>0</v>
      </c>
      <c r="N148" s="43">
        <f>IF(ISNA(SUMIFS(INDEX('Model Participation Data'!$N$8:$DX$57,0,MATCH(CONCATENATE($J148,N$6),'Model Participation Data'!$N$6:$DX$6,0)),'Model Participation Data'!$B$8:$B$57,$C148,'Model Participation Data'!$C$8:$C$57,$D148)),"-",SUMIFS(INDEX('Model Participation Data'!$N$8:$DX$57,0,MATCH(CONCATENATE($J148,N$6),'Model Participation Data'!$N$6:$DX$6,0)),'Model Participation Data'!$B$8:$B$57,$C148,'Model Participation Data'!$C$8:$C$57,$D148))</f>
        <v>0</v>
      </c>
      <c r="O148" s="154">
        <f>IF(ISNA(SUMIFS(INDEX('Model Participation Data'!$N$8:$DX$57,0,MATCH(CONCATENATE($J148,O$6),'Model Participation Data'!$N$6:$DX$6,0)),'Model Participation Data'!$B$8:$B$57,$C148,'Model Participation Data'!$C$8:$C$57,$D148)),"-",SUMIFS(INDEX('Model Participation Data'!$N$8:$DX$57,0,MATCH(CONCATENATE($J148,O$6),'Model Participation Data'!$N$6:$DX$6,0)),'Model Participation Data'!$B$8:$B$57,$C148,'Model Participation Data'!$C$8:$C$57,$D148))</f>
        <v>0</v>
      </c>
    </row>
    <row r="149" spans="2:15" x14ac:dyDescent="0.35">
      <c r="B149" s="37" t="s">
        <v>80</v>
      </c>
      <c r="C149" s="38" t="str">
        <f>IF(ISBLANK('Model Participation Data'!$B$13),"-",'Model Participation Data'!$B$13)</f>
        <v>Provider Organization</v>
      </c>
      <c r="D149" s="38" t="str">
        <f>IF(ISBLANK('Model Participation Data'!$C$13),"-",'Model Participation Data'!$C$13)</f>
        <v>Encounter-Based to Value-Based (Model 2): Provider Organizations Participating in SIM</v>
      </c>
      <c r="E149" s="38" t="str">
        <f>IF(ISBLANK('Model Participation Data'!$D$13),"-",'Model Participation Data'!$D$13)</f>
        <v>Percentage</v>
      </c>
      <c r="F149" s="38" t="str">
        <f>IF(ISBLANK('Model Participation Data'!$E$13),"-",'Model Participation Data'!$E$13)</f>
        <v>Active</v>
      </c>
      <c r="G149" s="151" t="str">
        <f>IF(ISBLANK('Model Participation Data'!$F$13),"-",'Model Participation Data'!$F$13)</f>
        <v>-</v>
      </c>
      <c r="H149" s="38">
        <v>3</v>
      </c>
      <c r="I149" s="38">
        <v>5</v>
      </c>
      <c r="J149" s="38" t="str">
        <f t="shared" si="7"/>
        <v>35</v>
      </c>
      <c r="K149" s="38" t="str">
        <f>IF(ISBLANK('Model Participation Data'!$L$13),"-",'Model Participation Data'!$L$13)</f>
        <v>Quarterly</v>
      </c>
      <c r="L149" s="39">
        <f>IF(ISBLANK('Model Participation Data'!$M$13),"-",'Model Participation Data'!$M$13)</f>
        <v>2</v>
      </c>
      <c r="M149" s="43">
        <f>IF(ISNA(SUMIFS(INDEX('Model Participation Data'!$N$8:$DX$57,0,MATCH(CONCATENATE($J149,M$6),'Model Participation Data'!$N$6:$DX$6,0)),'Model Participation Data'!$B$8:$B$57,$C149,'Model Participation Data'!$C$8:$C$57,$D149)),"-",SUMIFS(INDEX('Model Participation Data'!$N$8:$DX$57,0,MATCH(CONCATENATE($J149,M$6),'Model Participation Data'!$N$6:$DX$6,0)),'Model Participation Data'!$B$8:$B$57,$C149,'Model Participation Data'!$C$8:$C$57,$D149))</f>
        <v>0</v>
      </c>
      <c r="N149" s="43">
        <f>IF(ISNA(SUMIFS(INDEX('Model Participation Data'!$N$8:$DX$57,0,MATCH(CONCATENATE($J149,N$6),'Model Participation Data'!$N$6:$DX$6,0)),'Model Participation Data'!$B$8:$B$57,$C149,'Model Participation Data'!$C$8:$C$57,$D149)),"-",SUMIFS(INDEX('Model Participation Data'!$N$8:$DX$57,0,MATCH(CONCATENATE($J149,N$6),'Model Participation Data'!$N$6:$DX$6,0)),'Model Participation Data'!$B$8:$B$57,$C149,'Model Participation Data'!$C$8:$C$57,$D149))</f>
        <v>0</v>
      </c>
      <c r="O149" s="154">
        <f>IF(ISNA(SUMIFS(INDEX('Model Participation Data'!$N$8:$DX$57,0,MATCH(CONCATENATE($J149,O$6),'Model Participation Data'!$N$6:$DX$6,0)),'Model Participation Data'!$B$8:$B$57,$C149,'Model Participation Data'!$C$8:$C$57,$D149)),"-",SUMIFS(INDEX('Model Participation Data'!$N$8:$DX$57,0,MATCH(CONCATENATE($J149,O$6),'Model Participation Data'!$N$6:$DX$6,0)),'Model Participation Data'!$B$8:$B$57,$C149,'Model Participation Data'!$C$8:$C$57,$D149))</f>
        <v>0</v>
      </c>
    </row>
    <row r="150" spans="2:15" x14ac:dyDescent="0.35">
      <c r="B150" s="37" t="s">
        <v>80</v>
      </c>
      <c r="C150" s="38" t="str">
        <f>IF(ISBLANK('Model Participation Data'!$B$13),"-",'Model Participation Data'!$B$13)</f>
        <v>Provider Organization</v>
      </c>
      <c r="D150" s="38" t="str">
        <f>IF(ISBLANK('Model Participation Data'!$C$13),"-",'Model Participation Data'!$C$13)</f>
        <v>Encounter-Based to Value-Based (Model 2): Provider Organizations Participating in SIM</v>
      </c>
      <c r="E150" s="38" t="str">
        <f>IF(ISBLANK('Model Participation Data'!$D$13),"-",'Model Participation Data'!$D$13)</f>
        <v>Percentage</v>
      </c>
      <c r="F150" s="38" t="str">
        <f>IF(ISBLANK('Model Participation Data'!$E$13),"-",'Model Participation Data'!$E$13)</f>
        <v>Active</v>
      </c>
      <c r="G150" s="151" t="str">
        <f>IF(ISBLANK('Model Participation Data'!$F$13),"-",'Model Participation Data'!$F$13)</f>
        <v>-</v>
      </c>
      <c r="H150" s="38">
        <v>3</v>
      </c>
      <c r="I150" s="38" t="s">
        <v>65</v>
      </c>
      <c r="J150" s="38" t="str">
        <f t="shared" si="7"/>
        <v>3Goal</v>
      </c>
      <c r="K150" s="38" t="str">
        <f>IF(ISBLANK('Model Participation Data'!$L$13),"-",'Model Participation Data'!$L$13)</f>
        <v>Quarterly</v>
      </c>
      <c r="L150" s="39">
        <f>IF(ISBLANK('Model Participation Data'!$M$13),"-",'Model Participation Data'!$M$13)</f>
        <v>2</v>
      </c>
      <c r="M150" s="43" t="str">
        <f>IF(ISNA(SUMIFS(INDEX('Model Participation Data'!$N$8:$DX$57,0,MATCH(CONCATENATE($J150,M$6),'Model Participation Data'!$N$6:$DX$6,0)),'Model Participation Data'!$B$8:$B$57,$C150,'Model Participation Data'!$C$8:$C$57,$D150)),"-",SUMIFS(INDEX('Model Participation Data'!$N$8:$DX$57,0,MATCH(CONCATENATE($J150,M$6),'Model Participation Data'!$N$6:$DX$6,0)),'Model Participation Data'!$B$8:$B$57,$C150,'Model Participation Data'!$C$8:$C$57,$D150))</f>
        <v>-</v>
      </c>
      <c r="N150" s="43" t="str">
        <f>IF(ISNA(SUMIFS(INDEX('Model Participation Data'!$N$8:$DX$57,0,MATCH(CONCATENATE($J150,N$6),'Model Participation Data'!$N$6:$DX$6,0)),'Model Participation Data'!$B$8:$B$57,$C150,'Model Participation Data'!$C$8:$C$57,$D150)),"-",SUMIFS(INDEX('Model Participation Data'!$N$8:$DX$57,0,MATCH(CONCATENATE($J150,N$6),'Model Participation Data'!$N$6:$DX$6,0)),'Model Participation Data'!$B$8:$B$57,$C150,'Model Participation Data'!$C$8:$C$57,$D150))</f>
        <v>-</v>
      </c>
      <c r="O150" s="154">
        <f>IF(ISNA(SUMIFS(INDEX('Model Participation Data'!$N$8:$DX$57,0,MATCH(CONCATENATE($J150,O$6),'Model Participation Data'!$N$6:$DX$6,0)),'Model Participation Data'!$B$8:$B$57,$C150,'Model Participation Data'!$C$8:$C$57,$D150)),"-",SUMIFS(INDEX('Model Participation Data'!$N$8:$DX$57,0,MATCH(CONCATENATE($J150,O$6),'Model Participation Data'!$N$6:$DX$6,0)),'Model Participation Data'!$B$8:$B$57,$C150,'Model Participation Data'!$C$8:$C$57,$D150))</f>
        <v>0</v>
      </c>
    </row>
    <row r="151" spans="2:15" x14ac:dyDescent="0.35">
      <c r="B151" s="37" t="s">
        <v>80</v>
      </c>
      <c r="C151" s="38" t="str">
        <f>IF(ISBLANK('Model Participation Data'!$B$13),"-",'Model Participation Data'!$B$13)</f>
        <v>Provider Organization</v>
      </c>
      <c r="D151" s="38" t="str">
        <f>IF(ISBLANK('Model Participation Data'!$C$13),"-",'Model Participation Data'!$C$13)</f>
        <v>Encounter-Based to Value-Based (Model 2): Provider Organizations Participating in SIM</v>
      </c>
      <c r="E151" s="38" t="str">
        <f>IF(ISBLANK('Model Participation Data'!$D$13),"-",'Model Participation Data'!$D$13)</f>
        <v>Percentage</v>
      </c>
      <c r="F151" s="38" t="str">
        <f>IF(ISBLANK('Model Participation Data'!$E$13),"-",'Model Participation Data'!$E$13)</f>
        <v>Active</v>
      </c>
      <c r="G151" s="151" t="str">
        <f>IF(ISBLANK('Model Participation Data'!$F$13),"-",'Model Participation Data'!$F$13)</f>
        <v>-</v>
      </c>
      <c r="H151" s="38">
        <v>4</v>
      </c>
      <c r="I151" s="38">
        <v>1</v>
      </c>
      <c r="J151" s="38" t="str">
        <f t="shared" ref="J151:J156" si="9">CONCATENATE(H151,I151)</f>
        <v>41</v>
      </c>
      <c r="K151" s="38" t="str">
        <f>IF(ISBLANK('Model Participation Data'!$L$13),"-",'Model Participation Data'!$L$13)</f>
        <v>Quarterly</v>
      </c>
      <c r="L151" s="39">
        <f>IF(ISBLANK('Model Participation Data'!$M$13),"-",'Model Participation Data'!$M$13)</f>
        <v>2</v>
      </c>
      <c r="M151" s="43">
        <f>IF(ISNA(SUMIFS(INDEX('Model Participation Data'!$N$8:$DX$57,0,MATCH(CONCATENATE($J151,M$6),'Model Participation Data'!$N$6:$DX$6,0)),'Model Participation Data'!$B$8:$B$57,$C151,'Model Participation Data'!$C$8:$C$57,$D151)),"-",SUMIFS(INDEX('Model Participation Data'!$N$8:$DX$57,0,MATCH(CONCATENATE($J151,M$6),'Model Participation Data'!$N$6:$DX$6,0)),'Model Participation Data'!$B$8:$B$57,$C151,'Model Participation Data'!$C$8:$C$57,$D151))</f>
        <v>0</v>
      </c>
      <c r="N151" s="43">
        <f>IF(ISNA(SUMIFS(INDEX('Model Participation Data'!$N$8:$DX$57,0,MATCH(CONCATENATE($J151,N$6),'Model Participation Data'!$N$6:$DX$6,0)),'Model Participation Data'!$B$8:$B$57,$C151,'Model Participation Data'!$C$8:$C$57,$D151)),"-",SUMIFS(INDEX('Model Participation Data'!$N$8:$DX$57,0,MATCH(CONCATENATE($J151,N$6),'Model Participation Data'!$N$6:$DX$6,0)),'Model Participation Data'!$B$8:$B$57,$C151,'Model Participation Data'!$C$8:$C$57,$D151))</f>
        <v>0</v>
      </c>
      <c r="O151" s="154">
        <f>IF(ISNA(SUMIFS(INDEX('Model Participation Data'!$N$8:$DX$57,0,MATCH(CONCATENATE($J151,O$6),'Model Participation Data'!$N$6:$DX$6,0)),'Model Participation Data'!$B$8:$B$57,$C151,'Model Participation Data'!$C$8:$C$57,$D151)),"-",SUMIFS(INDEX('Model Participation Data'!$N$8:$DX$57,0,MATCH(CONCATENATE($J151,O$6),'Model Participation Data'!$N$6:$DX$6,0)),'Model Participation Data'!$B$8:$B$57,$C151,'Model Participation Data'!$C$8:$C$57,$D151))</f>
        <v>0</v>
      </c>
    </row>
    <row r="152" spans="2:15" x14ac:dyDescent="0.35">
      <c r="B152" s="37" t="s">
        <v>80</v>
      </c>
      <c r="C152" s="38" t="str">
        <f>IF(ISBLANK('Model Participation Data'!$B$13),"-",'Model Participation Data'!$B$13)</f>
        <v>Provider Organization</v>
      </c>
      <c r="D152" s="38" t="str">
        <f>IF(ISBLANK('Model Participation Data'!$C$13),"-",'Model Participation Data'!$C$13)</f>
        <v>Encounter-Based to Value-Based (Model 2): Provider Organizations Participating in SIM</v>
      </c>
      <c r="E152" s="38" t="str">
        <f>IF(ISBLANK('Model Participation Data'!$D$13),"-",'Model Participation Data'!$D$13)</f>
        <v>Percentage</v>
      </c>
      <c r="F152" s="38" t="str">
        <f>IF(ISBLANK('Model Participation Data'!$E$13),"-",'Model Participation Data'!$E$13)</f>
        <v>Active</v>
      </c>
      <c r="G152" s="151" t="str">
        <f>IF(ISBLANK('Model Participation Data'!$F$13),"-",'Model Participation Data'!$F$13)</f>
        <v>-</v>
      </c>
      <c r="H152" s="38">
        <v>4</v>
      </c>
      <c r="I152" s="38">
        <v>2</v>
      </c>
      <c r="J152" s="38" t="str">
        <f t="shared" si="9"/>
        <v>42</v>
      </c>
      <c r="K152" s="38" t="str">
        <f>IF(ISBLANK('Model Participation Data'!$L$13),"-",'Model Participation Data'!$L$13)</f>
        <v>Quarterly</v>
      </c>
      <c r="L152" s="39">
        <f>IF(ISBLANK('Model Participation Data'!$M$13),"-",'Model Participation Data'!$M$13)</f>
        <v>2</v>
      </c>
      <c r="M152" s="43">
        <f>IF(ISNA(SUMIFS(INDEX('Model Participation Data'!$N$8:$DX$57,0,MATCH(CONCATENATE($J152,M$6),'Model Participation Data'!$N$6:$DX$6,0)),'Model Participation Data'!$B$8:$B$57,$C152,'Model Participation Data'!$C$8:$C$57,$D152)),"-",SUMIFS(INDEX('Model Participation Data'!$N$8:$DX$57,0,MATCH(CONCATENATE($J152,M$6),'Model Participation Data'!$N$6:$DX$6,0)),'Model Participation Data'!$B$8:$B$57,$C152,'Model Participation Data'!$C$8:$C$57,$D152))</f>
        <v>0</v>
      </c>
      <c r="N152" s="43">
        <f>IF(ISNA(SUMIFS(INDEX('Model Participation Data'!$N$8:$DX$57,0,MATCH(CONCATENATE($J152,N$6),'Model Participation Data'!$N$6:$DX$6,0)),'Model Participation Data'!$B$8:$B$57,$C152,'Model Participation Data'!$C$8:$C$57,$D152)),"-",SUMIFS(INDEX('Model Participation Data'!$N$8:$DX$57,0,MATCH(CONCATENATE($J152,N$6),'Model Participation Data'!$N$6:$DX$6,0)),'Model Participation Data'!$B$8:$B$57,$C152,'Model Participation Data'!$C$8:$C$57,$D152))</f>
        <v>0</v>
      </c>
      <c r="O152" s="154">
        <f>IF(ISNA(SUMIFS(INDEX('Model Participation Data'!$N$8:$DX$57,0,MATCH(CONCATENATE($J152,O$6),'Model Participation Data'!$N$6:$DX$6,0)),'Model Participation Data'!$B$8:$B$57,$C152,'Model Participation Data'!$C$8:$C$57,$D152)),"-",SUMIFS(INDEX('Model Participation Data'!$N$8:$DX$57,0,MATCH(CONCATENATE($J152,O$6),'Model Participation Data'!$N$6:$DX$6,0)),'Model Participation Data'!$B$8:$B$57,$C152,'Model Participation Data'!$C$8:$C$57,$D152))</f>
        <v>0</v>
      </c>
    </row>
    <row r="153" spans="2:15" x14ac:dyDescent="0.35">
      <c r="B153" s="37" t="s">
        <v>80</v>
      </c>
      <c r="C153" s="38" t="str">
        <f>IF(ISBLANK('Model Participation Data'!$B$13),"-",'Model Participation Data'!$B$13)</f>
        <v>Provider Organization</v>
      </c>
      <c r="D153" s="38" t="str">
        <f>IF(ISBLANK('Model Participation Data'!$C$13),"-",'Model Participation Data'!$C$13)</f>
        <v>Encounter-Based to Value-Based (Model 2): Provider Organizations Participating in SIM</v>
      </c>
      <c r="E153" s="38" t="str">
        <f>IF(ISBLANK('Model Participation Data'!$D$13),"-",'Model Participation Data'!$D$13)</f>
        <v>Percentage</v>
      </c>
      <c r="F153" s="38" t="str">
        <f>IF(ISBLANK('Model Participation Data'!$E$13),"-",'Model Participation Data'!$E$13)</f>
        <v>Active</v>
      </c>
      <c r="G153" s="151" t="str">
        <f>IF(ISBLANK('Model Participation Data'!$F$13),"-",'Model Participation Data'!$F$13)</f>
        <v>-</v>
      </c>
      <c r="H153" s="38">
        <v>4</v>
      </c>
      <c r="I153" s="38">
        <v>3</v>
      </c>
      <c r="J153" s="38" t="str">
        <f t="shared" si="9"/>
        <v>43</v>
      </c>
      <c r="K153" s="38" t="str">
        <f>IF(ISBLANK('Model Participation Data'!$L$13),"-",'Model Participation Data'!$L$13)</f>
        <v>Quarterly</v>
      </c>
      <c r="L153" s="39">
        <f>IF(ISBLANK('Model Participation Data'!$M$13),"-",'Model Participation Data'!$M$13)</f>
        <v>2</v>
      </c>
      <c r="M153" s="43">
        <f>IF(ISNA(SUMIFS(INDEX('Model Participation Data'!$N$8:$DX$57,0,MATCH(CONCATENATE($J153,M$6),'Model Participation Data'!$N$6:$DX$6,0)),'Model Participation Data'!$B$8:$B$57,$C153,'Model Participation Data'!$C$8:$C$57,$D153)),"-",SUMIFS(INDEX('Model Participation Data'!$N$8:$DX$57,0,MATCH(CONCATENATE($J153,M$6),'Model Participation Data'!$N$6:$DX$6,0)),'Model Participation Data'!$B$8:$B$57,$C153,'Model Participation Data'!$C$8:$C$57,$D153))</f>
        <v>0</v>
      </c>
      <c r="N153" s="43">
        <f>IF(ISNA(SUMIFS(INDEX('Model Participation Data'!$N$8:$DX$57,0,MATCH(CONCATENATE($J153,N$6),'Model Participation Data'!$N$6:$DX$6,0)),'Model Participation Data'!$B$8:$B$57,$C153,'Model Participation Data'!$C$8:$C$57,$D153)),"-",SUMIFS(INDEX('Model Participation Data'!$N$8:$DX$57,0,MATCH(CONCATENATE($J153,N$6),'Model Participation Data'!$N$6:$DX$6,0)),'Model Participation Data'!$B$8:$B$57,$C153,'Model Participation Data'!$C$8:$C$57,$D153))</f>
        <v>0</v>
      </c>
      <c r="O153" s="154">
        <f>IF(ISNA(SUMIFS(INDEX('Model Participation Data'!$N$8:$DX$57,0,MATCH(CONCATENATE($J153,O$6),'Model Participation Data'!$N$6:$DX$6,0)),'Model Participation Data'!$B$8:$B$57,$C153,'Model Participation Data'!$C$8:$C$57,$D153)),"-",SUMIFS(INDEX('Model Participation Data'!$N$8:$DX$57,0,MATCH(CONCATENATE($J153,O$6),'Model Participation Data'!$N$6:$DX$6,0)),'Model Participation Data'!$B$8:$B$57,$C153,'Model Participation Data'!$C$8:$C$57,$D153))</f>
        <v>0</v>
      </c>
    </row>
    <row r="154" spans="2:15" x14ac:dyDescent="0.35">
      <c r="B154" s="37" t="s">
        <v>80</v>
      </c>
      <c r="C154" s="38" t="str">
        <f>IF(ISBLANK('Model Participation Data'!$B$13),"-",'Model Participation Data'!$B$13)</f>
        <v>Provider Organization</v>
      </c>
      <c r="D154" s="38" t="str">
        <f>IF(ISBLANK('Model Participation Data'!$C$13),"-",'Model Participation Data'!$C$13)</f>
        <v>Encounter-Based to Value-Based (Model 2): Provider Organizations Participating in SIM</v>
      </c>
      <c r="E154" s="38" t="str">
        <f>IF(ISBLANK('Model Participation Data'!$D$13),"-",'Model Participation Data'!$D$13)</f>
        <v>Percentage</v>
      </c>
      <c r="F154" s="38" t="str">
        <f>IF(ISBLANK('Model Participation Data'!$E$13),"-",'Model Participation Data'!$E$13)</f>
        <v>Active</v>
      </c>
      <c r="G154" s="151" t="str">
        <f>IF(ISBLANK('Model Participation Data'!$F$13),"-",'Model Participation Data'!$F$13)</f>
        <v>-</v>
      </c>
      <c r="H154" s="38">
        <v>4</v>
      </c>
      <c r="I154" s="38">
        <v>4</v>
      </c>
      <c r="J154" s="38" t="str">
        <f t="shared" si="9"/>
        <v>44</v>
      </c>
      <c r="K154" s="38" t="str">
        <f>IF(ISBLANK('Model Participation Data'!$L$13),"-",'Model Participation Data'!$L$13)</f>
        <v>Quarterly</v>
      </c>
      <c r="L154" s="39">
        <f>IF(ISBLANK('Model Participation Data'!$M$13),"-",'Model Participation Data'!$M$13)</f>
        <v>2</v>
      </c>
      <c r="M154" s="43">
        <f>IF(ISNA(SUMIFS(INDEX('Model Participation Data'!$N$8:$DX$57,0,MATCH(CONCATENATE($J154,M$6),'Model Participation Data'!$N$6:$DX$6,0)),'Model Participation Data'!$B$8:$B$57,$C154,'Model Participation Data'!$C$8:$C$57,$D154)),"-",SUMIFS(INDEX('Model Participation Data'!$N$8:$DX$57,0,MATCH(CONCATENATE($J154,M$6),'Model Participation Data'!$N$6:$DX$6,0)),'Model Participation Data'!$B$8:$B$57,$C154,'Model Participation Data'!$C$8:$C$57,$D154))</f>
        <v>0</v>
      </c>
      <c r="N154" s="43">
        <f>IF(ISNA(SUMIFS(INDEX('Model Participation Data'!$N$8:$DX$57,0,MATCH(CONCATENATE($J154,N$6),'Model Participation Data'!$N$6:$DX$6,0)),'Model Participation Data'!$B$8:$B$57,$C154,'Model Participation Data'!$C$8:$C$57,$D154)),"-",SUMIFS(INDEX('Model Participation Data'!$N$8:$DX$57,0,MATCH(CONCATENATE($J154,N$6),'Model Participation Data'!$N$6:$DX$6,0)),'Model Participation Data'!$B$8:$B$57,$C154,'Model Participation Data'!$C$8:$C$57,$D154))</f>
        <v>0</v>
      </c>
      <c r="O154" s="154">
        <f>IF(ISNA(SUMIFS(INDEX('Model Participation Data'!$N$8:$DX$57,0,MATCH(CONCATENATE($J154,O$6),'Model Participation Data'!$N$6:$DX$6,0)),'Model Participation Data'!$B$8:$B$57,$C154,'Model Participation Data'!$C$8:$C$57,$D154)),"-",SUMIFS(INDEX('Model Participation Data'!$N$8:$DX$57,0,MATCH(CONCATENATE($J154,O$6),'Model Participation Data'!$N$6:$DX$6,0)),'Model Participation Data'!$B$8:$B$57,$C154,'Model Participation Data'!$C$8:$C$57,$D154))</f>
        <v>0</v>
      </c>
    </row>
    <row r="155" spans="2:15" x14ac:dyDescent="0.35">
      <c r="B155" s="37" t="s">
        <v>80</v>
      </c>
      <c r="C155" s="38" t="str">
        <f>IF(ISBLANK('Model Participation Data'!$B$13),"-",'Model Participation Data'!$B$13)</f>
        <v>Provider Organization</v>
      </c>
      <c r="D155" s="38" t="str">
        <f>IF(ISBLANK('Model Participation Data'!$C$13),"-",'Model Participation Data'!$C$13)</f>
        <v>Encounter-Based to Value-Based (Model 2): Provider Organizations Participating in SIM</v>
      </c>
      <c r="E155" s="38" t="str">
        <f>IF(ISBLANK('Model Participation Data'!$D$13),"-",'Model Participation Data'!$D$13)</f>
        <v>Percentage</v>
      </c>
      <c r="F155" s="38" t="str">
        <f>IF(ISBLANK('Model Participation Data'!$E$13),"-",'Model Participation Data'!$E$13)</f>
        <v>Active</v>
      </c>
      <c r="G155" s="151" t="str">
        <f>IF(ISBLANK('Model Participation Data'!$F$13),"-",'Model Participation Data'!$F$13)</f>
        <v>-</v>
      </c>
      <c r="H155" s="38">
        <v>4</v>
      </c>
      <c r="I155" s="38">
        <v>5</v>
      </c>
      <c r="J155" s="38" t="str">
        <f t="shared" si="9"/>
        <v>45</v>
      </c>
      <c r="K155" s="38" t="str">
        <f>IF(ISBLANK('Model Participation Data'!$L$13),"-",'Model Participation Data'!$L$13)</f>
        <v>Quarterly</v>
      </c>
      <c r="L155" s="39">
        <f>IF(ISBLANK('Model Participation Data'!$M$13),"-",'Model Participation Data'!$M$13)</f>
        <v>2</v>
      </c>
      <c r="M155" s="43">
        <f>IF(ISNA(SUMIFS(INDEX('Model Participation Data'!$N$8:$DX$57,0,MATCH(CONCATENATE($J155,M$6),'Model Participation Data'!$N$6:$DX$6,0)),'Model Participation Data'!$B$8:$B$57,$C155,'Model Participation Data'!$C$8:$C$57,$D155)),"-",SUMIFS(INDEX('Model Participation Data'!$N$8:$DX$57,0,MATCH(CONCATENATE($J155,M$6),'Model Participation Data'!$N$6:$DX$6,0)),'Model Participation Data'!$B$8:$B$57,$C155,'Model Participation Data'!$C$8:$C$57,$D155))</f>
        <v>0</v>
      </c>
      <c r="N155" s="43">
        <f>IF(ISNA(SUMIFS(INDEX('Model Participation Data'!$N$8:$DX$57,0,MATCH(CONCATENATE($J155,N$6),'Model Participation Data'!$N$6:$DX$6,0)),'Model Participation Data'!$B$8:$B$57,$C155,'Model Participation Data'!$C$8:$C$57,$D155)),"-",SUMIFS(INDEX('Model Participation Data'!$N$8:$DX$57,0,MATCH(CONCATENATE($J155,N$6),'Model Participation Data'!$N$6:$DX$6,0)),'Model Participation Data'!$B$8:$B$57,$C155,'Model Participation Data'!$C$8:$C$57,$D155))</f>
        <v>0</v>
      </c>
      <c r="O155" s="154">
        <f>IF(ISNA(SUMIFS(INDEX('Model Participation Data'!$N$8:$DX$57,0,MATCH(CONCATENATE($J155,O$6),'Model Participation Data'!$N$6:$DX$6,0)),'Model Participation Data'!$B$8:$B$57,$C155,'Model Participation Data'!$C$8:$C$57,$D155)),"-",SUMIFS(INDEX('Model Participation Data'!$N$8:$DX$57,0,MATCH(CONCATENATE($J155,O$6),'Model Participation Data'!$N$6:$DX$6,0)),'Model Participation Data'!$B$8:$B$57,$C155,'Model Participation Data'!$C$8:$C$57,$D155))</f>
        <v>0</v>
      </c>
    </row>
    <row r="156" spans="2:15" x14ac:dyDescent="0.35">
      <c r="B156" s="37" t="s">
        <v>80</v>
      </c>
      <c r="C156" s="38" t="str">
        <f>IF(ISBLANK('Model Participation Data'!$B$13),"-",'Model Participation Data'!$B$13)</f>
        <v>Provider Organization</v>
      </c>
      <c r="D156" s="38" t="str">
        <f>IF(ISBLANK('Model Participation Data'!$C$13),"-",'Model Participation Data'!$C$13)</f>
        <v>Encounter-Based to Value-Based (Model 2): Provider Organizations Participating in SIM</v>
      </c>
      <c r="E156" s="38" t="str">
        <f>IF(ISBLANK('Model Participation Data'!$D$13),"-",'Model Participation Data'!$D$13)</f>
        <v>Percentage</v>
      </c>
      <c r="F156" s="38" t="str">
        <f>IF(ISBLANK('Model Participation Data'!$E$13),"-",'Model Participation Data'!$E$13)</f>
        <v>Active</v>
      </c>
      <c r="G156" s="151" t="str">
        <f>IF(ISBLANK('Model Participation Data'!$F$13),"-",'Model Participation Data'!$F$13)</f>
        <v>-</v>
      </c>
      <c r="H156" s="38">
        <v>4</v>
      </c>
      <c r="I156" s="38" t="s">
        <v>65</v>
      </c>
      <c r="J156" s="38" t="str">
        <f t="shared" si="9"/>
        <v>4Goal</v>
      </c>
      <c r="K156" s="38" t="str">
        <f>IF(ISBLANK('Model Participation Data'!$L$13),"-",'Model Participation Data'!$L$13)</f>
        <v>Quarterly</v>
      </c>
      <c r="L156" s="39">
        <f>IF(ISBLANK('Model Participation Data'!$M$13),"-",'Model Participation Data'!$M$13)</f>
        <v>2</v>
      </c>
      <c r="M156" s="43" t="str">
        <f>IF(ISNA(SUMIFS(INDEX('Model Participation Data'!$N$8:$DX$57,0,MATCH(CONCATENATE($J156,M$6),'Model Participation Data'!$N$6:$DX$6,0)),'Model Participation Data'!$B$8:$B$57,$C156,'Model Participation Data'!$C$8:$C$57,$D156)),"-",SUMIFS(INDEX('Model Participation Data'!$N$8:$DX$57,0,MATCH(CONCATENATE($J156,M$6),'Model Participation Data'!$N$6:$DX$6,0)),'Model Participation Data'!$B$8:$B$57,$C156,'Model Participation Data'!$C$8:$C$57,$D156))</f>
        <v>-</v>
      </c>
      <c r="N156" s="43" t="str">
        <f>IF(ISNA(SUMIFS(INDEX('Model Participation Data'!$N$8:$DX$57,0,MATCH(CONCATENATE($J156,N$6),'Model Participation Data'!$N$6:$DX$6,0)),'Model Participation Data'!$B$8:$B$57,$C156,'Model Participation Data'!$C$8:$C$57,$D156)),"-",SUMIFS(INDEX('Model Participation Data'!$N$8:$DX$57,0,MATCH(CONCATENATE($J156,N$6),'Model Participation Data'!$N$6:$DX$6,0)),'Model Participation Data'!$B$8:$B$57,$C156,'Model Participation Data'!$C$8:$C$57,$D156))</f>
        <v>-</v>
      </c>
      <c r="O156" s="154">
        <f>IF(ISNA(SUMIFS(INDEX('Model Participation Data'!$N$8:$DX$57,0,MATCH(CONCATENATE($J156,O$6),'Model Participation Data'!$N$6:$DX$6,0)),'Model Participation Data'!$B$8:$B$57,$C156,'Model Participation Data'!$C$8:$C$57,$D156)),"-",SUMIFS(INDEX('Model Participation Data'!$N$8:$DX$57,0,MATCH(CONCATENATE($J156,O$6),'Model Participation Data'!$N$6:$DX$6,0)),'Model Participation Data'!$B$8:$B$57,$C156,'Model Participation Data'!$C$8:$C$57,$D156))</f>
        <v>0</v>
      </c>
    </row>
    <row r="157" spans="2:15" x14ac:dyDescent="0.35">
      <c r="B157" s="37" t="s">
        <v>80</v>
      </c>
      <c r="C157" s="38" t="str">
        <f>IF(ISBLANK('Model Participation Data'!$B$14),"-",'Model Participation Data'!$B$14)</f>
        <v>Beneficiary</v>
      </c>
      <c r="D157" s="38" t="str">
        <f>IF(ISBLANK('Model Participation Data'!$C$14),"-",'Model Participation Data'!$C$14)</f>
        <v>Accountable Care Program and Multi-Purchaser (Model 3): Population Impacted by SIM</v>
      </c>
      <c r="E157" s="38" t="str">
        <f>IF(ISBLANK('Model Participation Data'!$D$14),"-",'Model Participation Data'!$D$14)</f>
        <v>Percentage</v>
      </c>
      <c r="F157" s="38" t="str">
        <f>IF(ISBLANK('Model Participation Data'!$E$14),"-",'Model Participation Data'!$E$14)</f>
        <v>Active</v>
      </c>
      <c r="G157" s="151" t="str">
        <f>IF(ISBLANK('Model Participation Data'!$F$14),"-",'Model Participation Data'!$F$14)</f>
        <v>-</v>
      </c>
      <c r="H157" s="38" t="s">
        <v>64</v>
      </c>
      <c r="I157" s="38" t="s">
        <v>64</v>
      </c>
      <c r="J157" s="38" t="str">
        <f t="shared" si="7"/>
        <v>BaselineBaseline</v>
      </c>
      <c r="K157" s="38" t="str">
        <f>IF(ISBLANK('Model Participation Data'!$L$14),"-",'Model Participation Data'!$L$14)</f>
        <v>Quarterly</v>
      </c>
      <c r="L157" s="39">
        <f>IF(ISBLANK('Model Participation Data'!$M$14),"-",'Model Participation Data'!$M$14)</f>
        <v>3</v>
      </c>
      <c r="M157" s="43">
        <f>IF(ISNA(SUMIFS(INDEX('Model Participation Data'!$N$8:$DX$57,0,MATCH(CONCATENATE($J157,M$6),'Model Participation Data'!$N$6:$DX$6,0)),'Model Participation Data'!$B$8:$B$57,$C157,'Model Participation Data'!$C$8:$C$57,$D157)),"-",SUMIFS(INDEX('Model Participation Data'!$N$8:$DX$57,0,MATCH(CONCATENATE($J157,M$6),'Model Participation Data'!$N$6:$DX$6,0)),'Model Participation Data'!$B$8:$B$57,$C157,'Model Participation Data'!$C$8:$C$57,$D157))</f>
        <v>0</v>
      </c>
      <c r="N157" s="43">
        <f>IF(ISNA(SUMIFS(INDEX('Model Participation Data'!$N$8:$DX$57,0,MATCH(CONCATENATE($J157,N$6),'Model Participation Data'!$N$6:$DX$6,0)),'Model Participation Data'!$B$8:$B$57,$C157,'Model Participation Data'!$C$8:$C$57,$D157)),"-",SUMIFS(INDEX('Model Participation Data'!$N$8:$DX$57,0,MATCH(CONCATENATE($J157,N$6),'Model Participation Data'!$N$6:$DX$6,0)),'Model Participation Data'!$B$8:$B$57,$C157,'Model Participation Data'!$C$8:$C$57,$D157))</f>
        <v>162605</v>
      </c>
      <c r="O157" s="154">
        <f>IF(ISNA(SUMIFS(INDEX('Model Participation Data'!$N$8:$DX$57,0,MATCH(CONCATENATE($J157,O$6),'Model Participation Data'!$N$6:$DX$6,0)),'Model Participation Data'!$B$8:$B$57,$C157,'Model Participation Data'!$C$8:$C$57,$D157)),"-",SUMIFS(INDEX('Model Participation Data'!$N$8:$DX$57,0,MATCH(CONCATENATE($J157,O$6),'Model Participation Data'!$N$6:$DX$6,0)),'Model Participation Data'!$B$8:$B$57,$C157,'Model Participation Data'!$C$8:$C$57,$D157))</f>
        <v>0</v>
      </c>
    </row>
    <row r="158" spans="2:15" x14ac:dyDescent="0.35">
      <c r="B158" s="37" t="s">
        <v>80</v>
      </c>
      <c r="C158" s="38" t="str">
        <f>IF(ISBLANK('Model Participation Data'!$B$14),"-",'Model Participation Data'!$B$14)</f>
        <v>Beneficiary</v>
      </c>
      <c r="D158" s="38" t="str">
        <f>IF(ISBLANK('Model Participation Data'!$C$14),"-",'Model Participation Data'!$C$14)</f>
        <v>Accountable Care Program and Multi-Purchaser (Model 3): Population Impacted by SIM</v>
      </c>
      <c r="E158" s="38" t="str">
        <f>IF(ISBLANK('Model Participation Data'!$D$14),"-",'Model Participation Data'!$D$14)</f>
        <v>Percentage</v>
      </c>
      <c r="F158" s="38" t="str">
        <f>IF(ISBLANK('Model Participation Data'!$E$14),"-",'Model Participation Data'!$E$14)</f>
        <v>Active</v>
      </c>
      <c r="G158" s="151" t="str">
        <f>IF(ISBLANK('Model Participation Data'!$F$14),"-",'Model Participation Data'!$F$14)</f>
        <v>-</v>
      </c>
      <c r="H158" s="38">
        <v>1</v>
      </c>
      <c r="I158" s="38">
        <v>1</v>
      </c>
      <c r="J158" s="38" t="str">
        <f t="shared" si="7"/>
        <v>11</v>
      </c>
      <c r="K158" s="38" t="str">
        <f>IF(ISBLANK('Model Participation Data'!$L$14),"-",'Model Participation Data'!$L$14)</f>
        <v>Quarterly</v>
      </c>
      <c r="L158" s="39">
        <f>IF(ISBLANK('Model Participation Data'!$M$14),"-",'Model Participation Data'!$M$14)</f>
        <v>3</v>
      </c>
      <c r="M158" s="43">
        <f>IF(ISNA(SUMIFS(INDEX('Model Participation Data'!$N$8:$DX$57,0,MATCH(CONCATENATE($J158,M$6),'Model Participation Data'!$N$6:$DX$6,0)),'Model Participation Data'!$B$8:$B$57,$C158,'Model Participation Data'!$C$8:$C$57,$D158)),"-",SUMIFS(INDEX('Model Participation Data'!$N$8:$DX$57,0,MATCH(CONCATENATE($J158,M$6),'Model Participation Data'!$N$6:$DX$6,0)),'Model Participation Data'!$B$8:$B$57,$C158,'Model Participation Data'!$C$8:$C$57,$D158))</f>
        <v>46104</v>
      </c>
      <c r="N158" s="43">
        <f>IF(ISNA(SUMIFS(INDEX('Model Participation Data'!$N$8:$DX$57,0,MATCH(CONCATENATE($J158,N$6),'Model Participation Data'!$N$6:$DX$6,0)),'Model Participation Data'!$B$8:$B$57,$C158,'Model Participation Data'!$C$8:$C$57,$D158)),"-",SUMIFS(INDEX('Model Participation Data'!$N$8:$DX$57,0,MATCH(CONCATENATE($J158,N$6),'Model Participation Data'!$N$6:$DX$6,0)),'Model Participation Data'!$B$8:$B$57,$C158,'Model Participation Data'!$C$8:$C$57,$D158))</f>
        <v>163756</v>
      </c>
      <c r="O158" s="154">
        <f>IF(ISNA(SUMIFS(INDEX('Model Participation Data'!$N$8:$DX$57,0,MATCH(CONCATENATE($J158,O$6),'Model Participation Data'!$N$6:$DX$6,0)),'Model Participation Data'!$B$8:$B$57,$C158,'Model Participation Data'!$C$8:$C$57,$D158)),"-",SUMIFS(INDEX('Model Participation Data'!$N$8:$DX$57,0,MATCH(CONCATENATE($J158,O$6),'Model Participation Data'!$N$6:$DX$6,0)),'Model Participation Data'!$B$8:$B$57,$C158,'Model Participation Data'!$C$8:$C$57,$D158))</f>
        <v>0.28154082903832534</v>
      </c>
    </row>
    <row r="159" spans="2:15" x14ac:dyDescent="0.35">
      <c r="B159" s="37" t="s">
        <v>80</v>
      </c>
      <c r="C159" s="38" t="str">
        <f>IF(ISBLANK('Model Participation Data'!$B$14),"-",'Model Participation Data'!$B$14)</f>
        <v>Beneficiary</v>
      </c>
      <c r="D159" s="38" t="str">
        <f>IF(ISBLANK('Model Participation Data'!$C$14),"-",'Model Participation Data'!$C$14)</f>
        <v>Accountable Care Program and Multi-Purchaser (Model 3): Population Impacted by SIM</v>
      </c>
      <c r="E159" s="38" t="str">
        <f>IF(ISBLANK('Model Participation Data'!$D$14),"-",'Model Participation Data'!$D$14)</f>
        <v>Percentage</v>
      </c>
      <c r="F159" s="38" t="str">
        <f>IF(ISBLANK('Model Participation Data'!$E$14),"-",'Model Participation Data'!$E$14)</f>
        <v>Active</v>
      </c>
      <c r="G159" s="151" t="str">
        <f>IF(ISBLANK('Model Participation Data'!$F$14),"-",'Model Participation Data'!$F$14)</f>
        <v>-</v>
      </c>
      <c r="H159" s="38">
        <v>1</v>
      </c>
      <c r="I159" s="38">
        <v>2</v>
      </c>
      <c r="J159" s="38" t="str">
        <f t="shared" si="7"/>
        <v>12</v>
      </c>
      <c r="K159" s="38" t="str">
        <f>IF(ISBLANK('Model Participation Data'!$L$14),"-",'Model Participation Data'!$L$14)</f>
        <v>Quarterly</v>
      </c>
      <c r="L159" s="39">
        <f>IF(ISBLANK('Model Participation Data'!$M$14),"-",'Model Participation Data'!$M$14)</f>
        <v>3</v>
      </c>
      <c r="M159" s="43">
        <f>IF(ISNA(SUMIFS(INDEX('Model Participation Data'!$N$8:$DX$57,0,MATCH(CONCATENATE($J159,M$6),'Model Participation Data'!$N$6:$DX$6,0)),'Model Participation Data'!$B$8:$B$57,$C159,'Model Participation Data'!$C$8:$C$57,$D159)),"-",SUMIFS(INDEX('Model Participation Data'!$N$8:$DX$57,0,MATCH(CONCATENATE($J159,M$6),'Model Participation Data'!$N$6:$DX$6,0)),'Model Participation Data'!$B$8:$B$57,$C159,'Model Participation Data'!$C$8:$C$57,$D159))</f>
        <v>46517</v>
      </c>
      <c r="N159" s="43">
        <f>IF(ISNA(SUMIFS(INDEX('Model Participation Data'!$N$8:$DX$57,0,MATCH(CONCATENATE($J159,N$6),'Model Participation Data'!$N$6:$DX$6,0)),'Model Participation Data'!$B$8:$B$57,$C159,'Model Participation Data'!$C$8:$C$57,$D159)),"-",SUMIFS(INDEX('Model Participation Data'!$N$8:$DX$57,0,MATCH(CONCATENATE($J159,N$6),'Model Participation Data'!$N$6:$DX$6,0)),'Model Participation Data'!$B$8:$B$57,$C159,'Model Participation Data'!$C$8:$C$57,$D159))</f>
        <v>163863</v>
      </c>
      <c r="O159" s="154">
        <f>IF(ISNA(SUMIFS(INDEX('Model Participation Data'!$N$8:$DX$57,0,MATCH(CONCATENATE($J159,O$6),'Model Participation Data'!$N$6:$DX$6,0)),'Model Participation Data'!$B$8:$B$57,$C159,'Model Participation Data'!$C$8:$C$57,$D159)),"-",SUMIFS(INDEX('Model Participation Data'!$N$8:$DX$57,0,MATCH(CONCATENATE($J159,O$6),'Model Participation Data'!$N$6:$DX$6,0)),'Model Participation Data'!$B$8:$B$57,$C159,'Model Participation Data'!$C$8:$C$57,$D159))</f>
        <v>0.28387738537680868</v>
      </c>
    </row>
    <row r="160" spans="2:15" x14ac:dyDescent="0.35">
      <c r="B160" s="37" t="s">
        <v>80</v>
      </c>
      <c r="C160" s="38" t="str">
        <f>IF(ISBLANK('Model Participation Data'!$B$14),"-",'Model Participation Data'!$B$14)</f>
        <v>Beneficiary</v>
      </c>
      <c r="D160" s="38" t="str">
        <f>IF(ISBLANK('Model Participation Data'!$C$14),"-",'Model Participation Data'!$C$14)</f>
        <v>Accountable Care Program and Multi-Purchaser (Model 3): Population Impacted by SIM</v>
      </c>
      <c r="E160" s="38" t="str">
        <f>IF(ISBLANK('Model Participation Data'!$D$14),"-",'Model Participation Data'!$D$14)</f>
        <v>Percentage</v>
      </c>
      <c r="F160" s="38" t="str">
        <f>IF(ISBLANK('Model Participation Data'!$E$14),"-",'Model Participation Data'!$E$14)</f>
        <v>Active</v>
      </c>
      <c r="G160" s="151" t="str">
        <f>IF(ISBLANK('Model Participation Data'!$F$14),"-",'Model Participation Data'!$F$14)</f>
        <v>-</v>
      </c>
      <c r="H160" s="38">
        <v>1</v>
      </c>
      <c r="I160" s="38">
        <v>3</v>
      </c>
      <c r="J160" s="38" t="str">
        <f t="shared" si="7"/>
        <v>13</v>
      </c>
      <c r="K160" s="38" t="str">
        <f>IF(ISBLANK('Model Participation Data'!$L$14),"-",'Model Participation Data'!$L$14)</f>
        <v>Quarterly</v>
      </c>
      <c r="L160" s="39">
        <f>IF(ISBLANK('Model Participation Data'!$M$14),"-",'Model Participation Data'!$M$14)</f>
        <v>3</v>
      </c>
      <c r="M160" s="43">
        <f>IF(ISNA(SUMIFS(INDEX('Model Participation Data'!$N$8:$DX$57,0,MATCH(CONCATENATE($J160,M$6),'Model Participation Data'!$N$6:$DX$6,0)),'Model Participation Data'!$B$8:$B$57,$C160,'Model Participation Data'!$C$8:$C$57,$D160)),"-",SUMIFS(INDEX('Model Participation Data'!$N$8:$DX$57,0,MATCH(CONCATENATE($J160,M$6),'Model Participation Data'!$N$6:$DX$6,0)),'Model Participation Data'!$B$8:$B$57,$C160,'Model Participation Data'!$C$8:$C$57,$D160))</f>
        <v>46718</v>
      </c>
      <c r="N160" s="43">
        <f>IF(ISNA(SUMIFS(INDEX('Model Participation Data'!$N$8:$DX$57,0,MATCH(CONCATENATE($J160,N$6),'Model Participation Data'!$N$6:$DX$6,0)),'Model Participation Data'!$B$8:$B$57,$C160,'Model Participation Data'!$C$8:$C$57,$D160)),"-",SUMIFS(INDEX('Model Participation Data'!$N$8:$DX$57,0,MATCH(CONCATENATE($J160,N$6),'Model Participation Data'!$N$6:$DX$6,0)),'Model Participation Data'!$B$8:$B$57,$C160,'Model Participation Data'!$C$8:$C$57,$D160))</f>
        <v>163274</v>
      </c>
      <c r="O160" s="154">
        <f>IF(ISNA(SUMIFS(INDEX('Model Participation Data'!$N$8:$DX$57,0,MATCH(CONCATENATE($J160,O$6),'Model Participation Data'!$N$6:$DX$6,0)),'Model Participation Data'!$B$8:$B$57,$C160,'Model Participation Data'!$C$8:$C$57,$D160)),"-",SUMIFS(INDEX('Model Participation Data'!$N$8:$DX$57,0,MATCH(CONCATENATE($J160,O$6),'Model Participation Data'!$N$6:$DX$6,0)),'Model Participation Data'!$B$8:$B$57,$C160,'Model Participation Data'!$C$8:$C$57,$D160))</f>
        <v>0.28613251344365914</v>
      </c>
    </row>
    <row r="161" spans="2:15" x14ac:dyDescent="0.35">
      <c r="B161" s="37" t="s">
        <v>80</v>
      </c>
      <c r="C161" s="38" t="str">
        <f>IF(ISBLANK('Model Participation Data'!$B$14),"-",'Model Participation Data'!$B$14)</f>
        <v>Beneficiary</v>
      </c>
      <c r="D161" s="38" t="str">
        <f>IF(ISBLANK('Model Participation Data'!$C$14),"-",'Model Participation Data'!$C$14)</f>
        <v>Accountable Care Program and Multi-Purchaser (Model 3): Population Impacted by SIM</v>
      </c>
      <c r="E161" s="38" t="str">
        <f>IF(ISBLANK('Model Participation Data'!$D$14),"-",'Model Participation Data'!$D$14)</f>
        <v>Percentage</v>
      </c>
      <c r="F161" s="38" t="str">
        <f>IF(ISBLANK('Model Participation Data'!$E$14),"-",'Model Participation Data'!$E$14)</f>
        <v>Active</v>
      </c>
      <c r="G161" s="151" t="str">
        <f>IF(ISBLANK('Model Participation Data'!$F$14),"-",'Model Participation Data'!$F$14)</f>
        <v>-</v>
      </c>
      <c r="H161" s="38">
        <v>1</v>
      </c>
      <c r="I161" s="38">
        <v>4</v>
      </c>
      <c r="J161" s="38" t="str">
        <f t="shared" si="7"/>
        <v>14</v>
      </c>
      <c r="K161" s="38" t="str">
        <f>IF(ISBLANK('Model Participation Data'!$L$14),"-",'Model Participation Data'!$L$14)</f>
        <v>Quarterly</v>
      </c>
      <c r="L161" s="39">
        <f>IF(ISBLANK('Model Participation Data'!$M$14),"-",'Model Participation Data'!$M$14)</f>
        <v>3</v>
      </c>
      <c r="M161" s="43">
        <f>IF(ISNA(SUMIFS(INDEX('Model Participation Data'!$N$8:$DX$57,0,MATCH(CONCATENATE($J161,M$6),'Model Participation Data'!$N$6:$DX$6,0)),'Model Participation Data'!$B$8:$B$57,$C161,'Model Participation Data'!$C$8:$C$57,$D161)),"-",SUMIFS(INDEX('Model Participation Data'!$N$8:$DX$57,0,MATCH(CONCATENATE($J161,M$6),'Model Participation Data'!$N$6:$DX$6,0)),'Model Participation Data'!$B$8:$B$57,$C161,'Model Participation Data'!$C$8:$C$57,$D161))</f>
        <v>46854</v>
      </c>
      <c r="N161" s="43">
        <f>IF(ISNA(SUMIFS(INDEX('Model Participation Data'!$N$8:$DX$57,0,MATCH(CONCATENATE($J161,N$6),'Model Participation Data'!$N$6:$DX$6,0)),'Model Participation Data'!$B$8:$B$57,$C161,'Model Participation Data'!$C$8:$C$57,$D161)),"-",SUMIFS(INDEX('Model Participation Data'!$N$8:$DX$57,0,MATCH(CONCATENATE($J161,N$6),'Model Participation Data'!$N$6:$DX$6,0)),'Model Participation Data'!$B$8:$B$57,$C161,'Model Participation Data'!$C$8:$C$57,$D161))</f>
        <v>164658</v>
      </c>
      <c r="O161" s="154">
        <f>IF(ISNA(SUMIFS(INDEX('Model Participation Data'!$N$8:$DX$57,0,MATCH(CONCATENATE($J161,O$6),'Model Participation Data'!$N$6:$DX$6,0)),'Model Participation Data'!$B$8:$B$57,$C161,'Model Participation Data'!$C$8:$C$57,$D161)),"-",SUMIFS(INDEX('Model Participation Data'!$N$8:$DX$57,0,MATCH(CONCATENATE($J161,O$6),'Model Participation Data'!$N$6:$DX$6,0)),'Model Participation Data'!$B$8:$B$57,$C161,'Model Participation Data'!$C$8:$C$57,$D161))</f>
        <v>0.28455343803520022</v>
      </c>
    </row>
    <row r="162" spans="2:15" x14ac:dyDescent="0.35">
      <c r="B162" s="37" t="s">
        <v>80</v>
      </c>
      <c r="C162" s="38" t="str">
        <f>IF(ISBLANK('Model Participation Data'!$B$14),"-",'Model Participation Data'!$B$14)</f>
        <v>Beneficiary</v>
      </c>
      <c r="D162" s="38" t="str">
        <f>IF(ISBLANK('Model Participation Data'!$C$14),"-",'Model Participation Data'!$C$14)</f>
        <v>Accountable Care Program and Multi-Purchaser (Model 3): Population Impacted by SIM</v>
      </c>
      <c r="E162" s="38" t="str">
        <f>IF(ISBLANK('Model Participation Data'!$D$14),"-",'Model Participation Data'!$D$14)</f>
        <v>Percentage</v>
      </c>
      <c r="F162" s="38" t="str">
        <f>IF(ISBLANK('Model Participation Data'!$E$14),"-",'Model Participation Data'!$E$14)</f>
        <v>Active</v>
      </c>
      <c r="G162" s="151" t="str">
        <f>IF(ISBLANK('Model Participation Data'!$F$14),"-",'Model Participation Data'!$F$14)</f>
        <v>-</v>
      </c>
      <c r="H162" s="38">
        <v>1</v>
      </c>
      <c r="I162" s="38">
        <v>5</v>
      </c>
      <c r="J162" s="38" t="str">
        <f t="shared" si="7"/>
        <v>15</v>
      </c>
      <c r="K162" s="38" t="str">
        <f>IF(ISBLANK('Model Participation Data'!$L$14),"-",'Model Participation Data'!$L$14)</f>
        <v>Quarterly</v>
      </c>
      <c r="L162" s="39">
        <f>IF(ISBLANK('Model Participation Data'!$M$14),"-",'Model Participation Data'!$M$14)</f>
        <v>3</v>
      </c>
      <c r="M162" s="43">
        <f>IF(ISNA(SUMIFS(INDEX('Model Participation Data'!$N$8:$DX$57,0,MATCH(CONCATENATE($J162,M$6),'Model Participation Data'!$N$6:$DX$6,0)),'Model Participation Data'!$B$8:$B$57,$C162,'Model Participation Data'!$C$8:$C$57,$D162)),"-",SUMIFS(INDEX('Model Participation Data'!$N$8:$DX$57,0,MATCH(CONCATENATE($J162,M$6),'Model Participation Data'!$N$6:$DX$6,0)),'Model Participation Data'!$B$8:$B$57,$C162,'Model Participation Data'!$C$8:$C$57,$D162))</f>
        <v>46854</v>
      </c>
      <c r="N162" s="43">
        <f>IF(ISNA(SUMIFS(INDEX('Model Participation Data'!$N$8:$DX$57,0,MATCH(CONCATENATE($J162,N$6),'Model Participation Data'!$N$6:$DX$6,0)),'Model Participation Data'!$B$8:$B$57,$C162,'Model Participation Data'!$C$8:$C$57,$D162)),"-",SUMIFS(INDEX('Model Participation Data'!$N$8:$DX$57,0,MATCH(CONCATENATE($J162,N$6),'Model Participation Data'!$N$6:$DX$6,0)),'Model Participation Data'!$B$8:$B$57,$C162,'Model Participation Data'!$C$8:$C$57,$D162))</f>
        <v>164658</v>
      </c>
      <c r="O162" s="154">
        <f>IF(ISNA(SUMIFS(INDEX('Model Participation Data'!$N$8:$DX$57,0,MATCH(CONCATENATE($J162,O$6),'Model Participation Data'!$N$6:$DX$6,0)),'Model Participation Data'!$B$8:$B$57,$C162,'Model Participation Data'!$C$8:$C$57,$D162)),"-",SUMIFS(INDEX('Model Participation Data'!$N$8:$DX$57,0,MATCH(CONCATENATE($J162,O$6),'Model Participation Data'!$N$6:$DX$6,0)),'Model Participation Data'!$B$8:$B$57,$C162,'Model Participation Data'!$C$8:$C$57,$D162))</f>
        <v>0.28455343803520022</v>
      </c>
    </row>
    <row r="163" spans="2:15" x14ac:dyDescent="0.35">
      <c r="B163" s="37" t="s">
        <v>80</v>
      </c>
      <c r="C163" s="38" t="str">
        <f>IF(ISBLANK('Model Participation Data'!$B$14),"-",'Model Participation Data'!$B$14)</f>
        <v>Beneficiary</v>
      </c>
      <c r="D163" s="38" t="str">
        <f>IF(ISBLANK('Model Participation Data'!$C$14),"-",'Model Participation Data'!$C$14)</f>
        <v>Accountable Care Program and Multi-Purchaser (Model 3): Population Impacted by SIM</v>
      </c>
      <c r="E163" s="38" t="str">
        <f>IF(ISBLANK('Model Participation Data'!$D$14),"-",'Model Participation Data'!$D$14)</f>
        <v>Percentage</v>
      </c>
      <c r="F163" s="38" t="str">
        <f>IF(ISBLANK('Model Participation Data'!$E$14),"-",'Model Participation Data'!$E$14)</f>
        <v>Active</v>
      </c>
      <c r="G163" s="151" t="str">
        <f>IF(ISBLANK('Model Participation Data'!$F$14),"-",'Model Participation Data'!$F$14)</f>
        <v>-</v>
      </c>
      <c r="H163" s="38">
        <v>1</v>
      </c>
      <c r="I163" s="38" t="s">
        <v>65</v>
      </c>
      <c r="J163" s="38" t="str">
        <f t="shared" si="7"/>
        <v>1Goal</v>
      </c>
      <c r="K163" s="38" t="str">
        <f>IF(ISBLANK('Model Participation Data'!$L$14),"-",'Model Participation Data'!$L$14)</f>
        <v>Quarterly</v>
      </c>
      <c r="L163" s="39">
        <f>IF(ISBLANK('Model Participation Data'!$M$14),"-",'Model Participation Data'!$M$14)</f>
        <v>3</v>
      </c>
      <c r="M163" s="43" t="str">
        <f>IF(ISNA(SUMIFS(INDEX('Model Participation Data'!$N$8:$DX$57,0,MATCH(CONCATENATE($J163,M$6),'Model Participation Data'!$N$6:$DX$6,0)),'Model Participation Data'!$B$8:$B$57,$C163,'Model Participation Data'!$C$8:$C$57,$D163)),"-",SUMIFS(INDEX('Model Participation Data'!$N$8:$DX$57,0,MATCH(CONCATENATE($J163,M$6),'Model Participation Data'!$N$6:$DX$6,0)),'Model Participation Data'!$B$8:$B$57,$C163,'Model Participation Data'!$C$8:$C$57,$D163))</f>
        <v>-</v>
      </c>
      <c r="N163" s="43" t="str">
        <f>IF(ISNA(SUMIFS(INDEX('Model Participation Data'!$N$8:$DX$57,0,MATCH(CONCATENATE($J163,N$6),'Model Participation Data'!$N$6:$DX$6,0)),'Model Participation Data'!$B$8:$B$57,$C163,'Model Participation Data'!$C$8:$C$57,$D163)),"-",SUMIFS(INDEX('Model Participation Data'!$N$8:$DX$57,0,MATCH(CONCATENATE($J163,N$6),'Model Participation Data'!$N$6:$DX$6,0)),'Model Participation Data'!$B$8:$B$57,$C163,'Model Participation Data'!$C$8:$C$57,$D163))</f>
        <v>-</v>
      </c>
      <c r="O163" s="154">
        <f>IF(ISNA(SUMIFS(INDEX('Model Participation Data'!$N$8:$DX$57,0,MATCH(CONCATENATE($J163,O$6),'Model Participation Data'!$N$6:$DX$6,0)),'Model Participation Data'!$B$8:$B$57,$C163,'Model Participation Data'!$C$8:$C$57,$D163)),"-",SUMIFS(INDEX('Model Participation Data'!$N$8:$DX$57,0,MATCH(CONCATENATE($J163,O$6),'Model Participation Data'!$N$6:$DX$6,0)),'Model Participation Data'!$B$8:$B$57,$C163,'Model Participation Data'!$C$8:$C$57,$D163))</f>
        <v>40000</v>
      </c>
    </row>
    <row r="164" spans="2:15" x14ac:dyDescent="0.35">
      <c r="B164" s="37" t="s">
        <v>80</v>
      </c>
      <c r="C164" s="38" t="str">
        <f>IF(ISBLANK('Model Participation Data'!$B$14),"-",'Model Participation Data'!$B$14)</f>
        <v>Beneficiary</v>
      </c>
      <c r="D164" s="38" t="str">
        <f>IF(ISBLANK('Model Participation Data'!$C$14),"-",'Model Participation Data'!$C$14)</f>
        <v>Accountable Care Program and Multi-Purchaser (Model 3): Population Impacted by SIM</v>
      </c>
      <c r="E164" s="38" t="str">
        <f>IF(ISBLANK('Model Participation Data'!$D$14),"-",'Model Participation Data'!$D$14)</f>
        <v>Percentage</v>
      </c>
      <c r="F164" s="38" t="str">
        <f>IF(ISBLANK('Model Participation Data'!$E$14),"-",'Model Participation Data'!$E$14)</f>
        <v>Active</v>
      </c>
      <c r="G164" s="151" t="str">
        <f>IF(ISBLANK('Model Participation Data'!$F$14),"-",'Model Participation Data'!$F$14)</f>
        <v>-</v>
      </c>
      <c r="H164" s="38">
        <v>2</v>
      </c>
      <c r="I164" s="38">
        <v>1</v>
      </c>
      <c r="J164" s="38" t="str">
        <f t="shared" si="7"/>
        <v>21</v>
      </c>
      <c r="K164" s="38" t="str">
        <f>IF(ISBLANK('Model Participation Data'!$L$14),"-",'Model Participation Data'!$L$14)</f>
        <v>Quarterly</v>
      </c>
      <c r="L164" s="39">
        <f>IF(ISBLANK('Model Participation Data'!$M$14),"-",'Model Participation Data'!$M$14)</f>
        <v>3</v>
      </c>
      <c r="M164" s="43">
        <f>IF(ISNA(SUMIFS(INDEX('Model Participation Data'!$N$8:$DX$57,0,MATCH(CONCATENATE($J164,M$6),'Model Participation Data'!$N$6:$DX$6,0)),'Model Participation Data'!$B$8:$B$57,$C164,'Model Participation Data'!$C$8:$C$57,$D164)),"-",SUMIFS(INDEX('Model Participation Data'!$N$8:$DX$57,0,MATCH(CONCATENATE($J164,M$6),'Model Participation Data'!$N$6:$DX$6,0)),'Model Participation Data'!$B$8:$B$57,$C164,'Model Participation Data'!$C$8:$C$57,$D164))</f>
        <v>47602</v>
      </c>
      <c r="N164" s="43">
        <f>IF(ISNA(SUMIFS(INDEX('Model Participation Data'!$N$8:$DX$57,0,MATCH(CONCATENATE($J164,N$6),'Model Participation Data'!$N$6:$DX$6,0)),'Model Participation Data'!$B$8:$B$57,$C164,'Model Participation Data'!$C$8:$C$57,$D164)),"-",SUMIFS(INDEX('Model Participation Data'!$N$8:$DX$57,0,MATCH(CONCATENATE($J164,N$6),'Model Participation Data'!$N$6:$DX$6,0)),'Model Participation Data'!$B$8:$B$57,$C164,'Model Participation Data'!$C$8:$C$57,$D164))</f>
        <v>200935</v>
      </c>
      <c r="O164" s="154">
        <f>IF(ISNA(SUMIFS(INDEX('Model Participation Data'!$N$8:$DX$57,0,MATCH(CONCATENATE($J164,O$6),'Model Participation Data'!$N$6:$DX$6,0)),'Model Participation Data'!$B$8:$B$57,$C164,'Model Participation Data'!$C$8:$C$57,$D164)),"-",SUMIFS(INDEX('Model Participation Data'!$N$8:$DX$57,0,MATCH(CONCATENATE($J164,O$6),'Model Participation Data'!$N$6:$DX$6,0)),'Model Participation Data'!$B$8:$B$57,$C164,'Model Participation Data'!$C$8:$C$57,$D164))</f>
        <v>0.23690248090178415</v>
      </c>
    </row>
    <row r="165" spans="2:15" x14ac:dyDescent="0.35">
      <c r="B165" s="37" t="s">
        <v>80</v>
      </c>
      <c r="C165" s="38" t="str">
        <f>IF(ISBLANK('Model Participation Data'!$B$14),"-",'Model Participation Data'!$B$14)</f>
        <v>Beneficiary</v>
      </c>
      <c r="D165" s="38" t="str">
        <f>IF(ISBLANK('Model Participation Data'!$C$14),"-",'Model Participation Data'!$C$14)</f>
        <v>Accountable Care Program and Multi-Purchaser (Model 3): Population Impacted by SIM</v>
      </c>
      <c r="E165" s="38" t="str">
        <f>IF(ISBLANK('Model Participation Data'!$D$14),"-",'Model Participation Data'!$D$14)</f>
        <v>Percentage</v>
      </c>
      <c r="F165" s="38" t="str">
        <f>IF(ISBLANK('Model Participation Data'!$E$14),"-",'Model Participation Data'!$E$14)</f>
        <v>Active</v>
      </c>
      <c r="G165" s="151" t="str">
        <f>IF(ISBLANK('Model Participation Data'!$F$14),"-",'Model Participation Data'!$F$14)</f>
        <v>-</v>
      </c>
      <c r="H165" s="38">
        <v>2</v>
      </c>
      <c r="I165" s="38">
        <v>2</v>
      </c>
      <c r="J165" s="38" t="str">
        <f t="shared" si="7"/>
        <v>22</v>
      </c>
      <c r="K165" s="38" t="str">
        <f>IF(ISBLANK('Model Participation Data'!$L$14),"-",'Model Participation Data'!$L$14)</f>
        <v>Quarterly</v>
      </c>
      <c r="L165" s="39">
        <f>IF(ISBLANK('Model Participation Data'!$M$14),"-",'Model Participation Data'!$M$14)</f>
        <v>3</v>
      </c>
      <c r="M165" s="43">
        <f>IF(ISNA(SUMIFS(INDEX('Model Participation Data'!$N$8:$DX$57,0,MATCH(CONCATENATE($J165,M$6),'Model Participation Data'!$N$6:$DX$6,0)),'Model Participation Data'!$B$8:$B$57,$C165,'Model Participation Data'!$C$8:$C$57,$D165)),"-",SUMIFS(INDEX('Model Participation Data'!$N$8:$DX$57,0,MATCH(CONCATENATE($J165,M$6),'Model Participation Data'!$N$6:$DX$6,0)),'Model Participation Data'!$B$8:$B$57,$C165,'Model Participation Data'!$C$8:$C$57,$D165))</f>
        <v>49623</v>
      </c>
      <c r="N165" s="43">
        <f>IF(ISNA(SUMIFS(INDEX('Model Participation Data'!$N$8:$DX$57,0,MATCH(CONCATENATE($J165,N$6),'Model Participation Data'!$N$6:$DX$6,0)),'Model Participation Data'!$B$8:$B$57,$C165,'Model Participation Data'!$C$8:$C$57,$D165)),"-",SUMIFS(INDEX('Model Participation Data'!$N$8:$DX$57,0,MATCH(CONCATENATE($J165,N$6),'Model Participation Data'!$N$6:$DX$6,0)),'Model Participation Data'!$B$8:$B$57,$C165,'Model Participation Data'!$C$8:$C$57,$D165))</f>
        <v>201277</v>
      </c>
      <c r="O165" s="154">
        <f>IF(ISNA(SUMIFS(INDEX('Model Participation Data'!$N$8:$DX$57,0,MATCH(CONCATENATE($J165,O$6),'Model Participation Data'!$N$6:$DX$6,0)),'Model Participation Data'!$B$8:$B$57,$C165,'Model Participation Data'!$C$8:$C$57,$D165)),"-",SUMIFS(INDEX('Model Participation Data'!$N$8:$DX$57,0,MATCH(CONCATENATE($J165,O$6),'Model Participation Data'!$N$6:$DX$6,0)),'Model Participation Data'!$B$8:$B$57,$C165,'Model Participation Data'!$C$8:$C$57,$D165))</f>
        <v>0.24654083675730462</v>
      </c>
    </row>
    <row r="166" spans="2:15" x14ac:dyDescent="0.35">
      <c r="B166" s="37" t="s">
        <v>80</v>
      </c>
      <c r="C166" s="38" t="str">
        <f>IF(ISBLANK('Model Participation Data'!$B$14),"-",'Model Participation Data'!$B$14)</f>
        <v>Beneficiary</v>
      </c>
      <c r="D166" s="38" t="str">
        <f>IF(ISBLANK('Model Participation Data'!$C$14),"-",'Model Participation Data'!$C$14)</f>
        <v>Accountable Care Program and Multi-Purchaser (Model 3): Population Impacted by SIM</v>
      </c>
      <c r="E166" s="38" t="str">
        <f>IF(ISBLANK('Model Participation Data'!$D$14),"-",'Model Participation Data'!$D$14)</f>
        <v>Percentage</v>
      </c>
      <c r="F166" s="38" t="str">
        <f>IF(ISBLANK('Model Participation Data'!$E$14),"-",'Model Participation Data'!$E$14)</f>
        <v>Active</v>
      </c>
      <c r="G166" s="151" t="str">
        <f>IF(ISBLANK('Model Participation Data'!$F$14),"-",'Model Participation Data'!$F$14)</f>
        <v>-</v>
      </c>
      <c r="H166" s="38">
        <v>2</v>
      </c>
      <c r="I166" s="38">
        <v>3</v>
      </c>
      <c r="J166" s="38" t="str">
        <f t="shared" si="7"/>
        <v>23</v>
      </c>
      <c r="K166" s="38" t="str">
        <f>IF(ISBLANK('Model Participation Data'!$L$14),"-",'Model Participation Data'!$L$14)</f>
        <v>Quarterly</v>
      </c>
      <c r="L166" s="39">
        <f>IF(ISBLANK('Model Participation Data'!$M$14),"-",'Model Participation Data'!$M$14)</f>
        <v>3</v>
      </c>
      <c r="M166" s="43">
        <f>IF(ISNA(SUMIFS(INDEX('Model Participation Data'!$N$8:$DX$57,0,MATCH(CONCATENATE($J166,M$6),'Model Participation Data'!$N$6:$DX$6,0)),'Model Participation Data'!$B$8:$B$57,$C166,'Model Participation Data'!$C$8:$C$57,$D166)),"-",SUMIFS(INDEX('Model Participation Data'!$N$8:$DX$57,0,MATCH(CONCATENATE($J166,M$6),'Model Participation Data'!$N$6:$DX$6,0)),'Model Participation Data'!$B$8:$B$57,$C166,'Model Participation Data'!$C$8:$C$57,$D166))</f>
        <v>52018</v>
      </c>
      <c r="N166" s="43">
        <f>IF(ISNA(SUMIFS(INDEX('Model Participation Data'!$N$8:$DX$57,0,MATCH(CONCATENATE($J166,N$6),'Model Participation Data'!$N$6:$DX$6,0)),'Model Participation Data'!$B$8:$B$57,$C166,'Model Participation Data'!$C$8:$C$57,$D166)),"-",SUMIFS(INDEX('Model Participation Data'!$N$8:$DX$57,0,MATCH(CONCATENATE($J166,N$6),'Model Participation Data'!$N$6:$DX$6,0)),'Model Participation Data'!$B$8:$B$57,$C166,'Model Participation Data'!$C$8:$C$57,$D166))</f>
        <v>200538</v>
      </c>
      <c r="O166" s="154">
        <f>IF(ISNA(SUMIFS(INDEX('Model Participation Data'!$N$8:$DX$57,0,MATCH(CONCATENATE($J166,O$6),'Model Participation Data'!$N$6:$DX$6,0)),'Model Participation Data'!$B$8:$B$57,$C166,'Model Participation Data'!$C$8:$C$57,$D166)),"-",SUMIFS(INDEX('Model Participation Data'!$N$8:$DX$57,0,MATCH(CONCATENATE($J166,O$6),'Model Participation Data'!$N$6:$DX$6,0)),'Model Participation Data'!$B$8:$B$57,$C166,'Model Participation Data'!$C$8:$C$57,$D166))</f>
        <v>0.25939223488815089</v>
      </c>
    </row>
    <row r="167" spans="2:15" x14ac:dyDescent="0.35">
      <c r="B167" s="37" t="s">
        <v>80</v>
      </c>
      <c r="C167" s="38" t="str">
        <f>IF(ISBLANK('Model Participation Data'!$B$14),"-",'Model Participation Data'!$B$14)</f>
        <v>Beneficiary</v>
      </c>
      <c r="D167" s="38" t="str">
        <f>IF(ISBLANK('Model Participation Data'!$C$14),"-",'Model Participation Data'!$C$14)</f>
        <v>Accountable Care Program and Multi-Purchaser (Model 3): Population Impacted by SIM</v>
      </c>
      <c r="E167" s="38" t="str">
        <f>IF(ISBLANK('Model Participation Data'!$D$14),"-",'Model Participation Data'!$D$14)</f>
        <v>Percentage</v>
      </c>
      <c r="F167" s="38" t="str">
        <f>IF(ISBLANK('Model Participation Data'!$E$14),"-",'Model Participation Data'!$E$14)</f>
        <v>Active</v>
      </c>
      <c r="G167" s="151" t="str">
        <f>IF(ISBLANK('Model Participation Data'!$F$14),"-",'Model Participation Data'!$F$14)</f>
        <v>-</v>
      </c>
      <c r="H167" s="38">
        <v>2</v>
      </c>
      <c r="I167" s="38">
        <v>4</v>
      </c>
      <c r="J167" s="38" t="str">
        <f t="shared" si="7"/>
        <v>24</v>
      </c>
      <c r="K167" s="38" t="str">
        <f>IF(ISBLANK('Model Participation Data'!$L$14),"-",'Model Participation Data'!$L$14)</f>
        <v>Quarterly</v>
      </c>
      <c r="L167" s="39">
        <f>IF(ISBLANK('Model Participation Data'!$M$14),"-",'Model Participation Data'!$M$14)</f>
        <v>3</v>
      </c>
      <c r="M167" s="43">
        <f>IF(ISNA(SUMIFS(INDEX('Model Participation Data'!$N$8:$DX$57,0,MATCH(CONCATENATE($J167,M$6),'Model Participation Data'!$N$6:$DX$6,0)),'Model Participation Data'!$B$8:$B$57,$C167,'Model Participation Data'!$C$8:$C$57,$D167)),"-",SUMIFS(INDEX('Model Participation Data'!$N$8:$DX$57,0,MATCH(CONCATENATE($J167,M$6),'Model Participation Data'!$N$6:$DX$6,0)),'Model Participation Data'!$B$8:$B$57,$C167,'Model Participation Data'!$C$8:$C$57,$D167))</f>
        <v>0</v>
      </c>
      <c r="N167" s="43">
        <f>IF(ISNA(SUMIFS(INDEX('Model Participation Data'!$N$8:$DX$57,0,MATCH(CONCATENATE($J167,N$6),'Model Participation Data'!$N$6:$DX$6,0)),'Model Participation Data'!$B$8:$B$57,$C167,'Model Participation Data'!$C$8:$C$57,$D167)),"-",SUMIFS(INDEX('Model Participation Data'!$N$8:$DX$57,0,MATCH(CONCATENATE($J167,N$6),'Model Participation Data'!$N$6:$DX$6,0)),'Model Participation Data'!$B$8:$B$57,$C167,'Model Participation Data'!$C$8:$C$57,$D167))</f>
        <v>0</v>
      </c>
      <c r="O167" s="154">
        <f>IF(ISNA(SUMIFS(INDEX('Model Participation Data'!$N$8:$DX$57,0,MATCH(CONCATENATE($J167,O$6),'Model Participation Data'!$N$6:$DX$6,0)),'Model Participation Data'!$B$8:$B$57,$C167,'Model Participation Data'!$C$8:$C$57,$D167)),"-",SUMIFS(INDEX('Model Participation Data'!$N$8:$DX$57,0,MATCH(CONCATENATE($J167,O$6),'Model Participation Data'!$N$6:$DX$6,0)),'Model Participation Data'!$B$8:$B$57,$C167,'Model Participation Data'!$C$8:$C$57,$D167))</f>
        <v>0</v>
      </c>
    </row>
    <row r="168" spans="2:15" x14ac:dyDescent="0.35">
      <c r="B168" s="37" t="s">
        <v>80</v>
      </c>
      <c r="C168" s="38" t="str">
        <f>IF(ISBLANK('Model Participation Data'!$B$14),"-",'Model Participation Data'!$B$14)</f>
        <v>Beneficiary</v>
      </c>
      <c r="D168" s="38" t="str">
        <f>IF(ISBLANK('Model Participation Data'!$C$14),"-",'Model Participation Data'!$C$14)</f>
        <v>Accountable Care Program and Multi-Purchaser (Model 3): Population Impacted by SIM</v>
      </c>
      <c r="E168" s="38" t="str">
        <f>IF(ISBLANK('Model Participation Data'!$D$14),"-",'Model Participation Data'!$D$14)</f>
        <v>Percentage</v>
      </c>
      <c r="F168" s="38" t="str">
        <f>IF(ISBLANK('Model Participation Data'!$E$14),"-",'Model Participation Data'!$E$14)</f>
        <v>Active</v>
      </c>
      <c r="G168" s="151" t="str">
        <f>IF(ISBLANK('Model Participation Data'!$F$14),"-",'Model Participation Data'!$F$14)</f>
        <v>-</v>
      </c>
      <c r="H168" s="38">
        <v>2</v>
      </c>
      <c r="I168" s="38">
        <v>5</v>
      </c>
      <c r="J168" s="38" t="str">
        <f t="shared" si="7"/>
        <v>25</v>
      </c>
      <c r="K168" s="38" t="str">
        <f>IF(ISBLANK('Model Participation Data'!$L$14),"-",'Model Participation Data'!$L$14)</f>
        <v>Quarterly</v>
      </c>
      <c r="L168" s="39">
        <f>IF(ISBLANK('Model Participation Data'!$M$14),"-",'Model Participation Data'!$M$14)</f>
        <v>3</v>
      </c>
      <c r="M168" s="43">
        <f>IF(ISNA(SUMIFS(INDEX('Model Participation Data'!$N$8:$DX$57,0,MATCH(CONCATENATE($J168,M$6),'Model Participation Data'!$N$6:$DX$6,0)),'Model Participation Data'!$B$8:$B$57,$C168,'Model Participation Data'!$C$8:$C$57,$D168)),"-",SUMIFS(INDEX('Model Participation Data'!$N$8:$DX$57,0,MATCH(CONCATENATE($J168,M$6),'Model Participation Data'!$N$6:$DX$6,0)),'Model Participation Data'!$B$8:$B$57,$C168,'Model Participation Data'!$C$8:$C$57,$D168))</f>
        <v>0</v>
      </c>
      <c r="N168" s="43">
        <f>IF(ISNA(SUMIFS(INDEX('Model Participation Data'!$N$8:$DX$57,0,MATCH(CONCATENATE($J168,N$6),'Model Participation Data'!$N$6:$DX$6,0)),'Model Participation Data'!$B$8:$B$57,$C168,'Model Participation Data'!$C$8:$C$57,$D168)),"-",SUMIFS(INDEX('Model Participation Data'!$N$8:$DX$57,0,MATCH(CONCATENATE($J168,N$6),'Model Participation Data'!$N$6:$DX$6,0)),'Model Participation Data'!$B$8:$B$57,$C168,'Model Participation Data'!$C$8:$C$57,$D168))</f>
        <v>0</v>
      </c>
      <c r="O168" s="154">
        <f>IF(ISNA(SUMIFS(INDEX('Model Participation Data'!$N$8:$DX$57,0,MATCH(CONCATENATE($J168,O$6),'Model Participation Data'!$N$6:$DX$6,0)),'Model Participation Data'!$B$8:$B$57,$C168,'Model Participation Data'!$C$8:$C$57,$D168)),"-",SUMIFS(INDEX('Model Participation Data'!$N$8:$DX$57,0,MATCH(CONCATENATE($J168,O$6),'Model Participation Data'!$N$6:$DX$6,0)),'Model Participation Data'!$B$8:$B$57,$C168,'Model Participation Data'!$C$8:$C$57,$D168))</f>
        <v>0</v>
      </c>
    </row>
    <row r="169" spans="2:15" x14ac:dyDescent="0.35">
      <c r="B169" s="37" t="s">
        <v>80</v>
      </c>
      <c r="C169" s="38" t="str">
        <f>IF(ISBLANK('Model Participation Data'!$B$14),"-",'Model Participation Data'!$B$14)</f>
        <v>Beneficiary</v>
      </c>
      <c r="D169" s="38" t="str">
        <f>IF(ISBLANK('Model Participation Data'!$C$14),"-",'Model Participation Data'!$C$14)</f>
        <v>Accountable Care Program and Multi-Purchaser (Model 3): Population Impacted by SIM</v>
      </c>
      <c r="E169" s="38" t="str">
        <f>IF(ISBLANK('Model Participation Data'!$D$14),"-",'Model Participation Data'!$D$14)</f>
        <v>Percentage</v>
      </c>
      <c r="F169" s="38" t="str">
        <f>IF(ISBLANK('Model Participation Data'!$E$14),"-",'Model Participation Data'!$E$14)</f>
        <v>Active</v>
      </c>
      <c r="G169" s="151" t="str">
        <f>IF(ISBLANK('Model Participation Data'!$F$14),"-",'Model Participation Data'!$F$14)</f>
        <v>-</v>
      </c>
      <c r="H169" s="38">
        <v>2</v>
      </c>
      <c r="I169" s="38" t="s">
        <v>65</v>
      </c>
      <c r="J169" s="38" t="str">
        <f t="shared" si="7"/>
        <v>2Goal</v>
      </c>
      <c r="K169" s="38" t="str">
        <f>IF(ISBLANK('Model Participation Data'!$L$14),"-",'Model Participation Data'!$L$14)</f>
        <v>Quarterly</v>
      </c>
      <c r="L169" s="39">
        <f>IF(ISBLANK('Model Participation Data'!$M$14),"-",'Model Participation Data'!$M$14)</f>
        <v>3</v>
      </c>
      <c r="M169" s="43" t="str">
        <f>IF(ISNA(SUMIFS(INDEX('Model Participation Data'!$N$8:$DX$57,0,MATCH(CONCATENATE($J169,M$6),'Model Participation Data'!$N$6:$DX$6,0)),'Model Participation Data'!$B$8:$B$57,$C169,'Model Participation Data'!$C$8:$C$57,$D169)),"-",SUMIFS(INDEX('Model Participation Data'!$N$8:$DX$57,0,MATCH(CONCATENATE($J169,M$6),'Model Participation Data'!$N$6:$DX$6,0)),'Model Participation Data'!$B$8:$B$57,$C169,'Model Participation Data'!$C$8:$C$57,$D169))</f>
        <v>-</v>
      </c>
      <c r="N169" s="43" t="str">
        <f>IF(ISNA(SUMIFS(INDEX('Model Participation Data'!$N$8:$DX$57,0,MATCH(CONCATENATE($J169,N$6),'Model Participation Data'!$N$6:$DX$6,0)),'Model Participation Data'!$B$8:$B$57,$C169,'Model Participation Data'!$C$8:$C$57,$D169)),"-",SUMIFS(INDEX('Model Participation Data'!$N$8:$DX$57,0,MATCH(CONCATENATE($J169,N$6),'Model Participation Data'!$N$6:$DX$6,0)),'Model Participation Data'!$B$8:$B$57,$C169,'Model Participation Data'!$C$8:$C$57,$D169))</f>
        <v>-</v>
      </c>
      <c r="O169" s="154">
        <f>IF(ISNA(SUMIFS(INDEX('Model Participation Data'!$N$8:$DX$57,0,MATCH(CONCATENATE($J169,O$6),'Model Participation Data'!$N$6:$DX$6,0)),'Model Participation Data'!$B$8:$B$57,$C169,'Model Participation Data'!$C$8:$C$57,$D169)),"-",SUMIFS(INDEX('Model Participation Data'!$N$8:$DX$57,0,MATCH(CONCATENATE($J169,O$6),'Model Participation Data'!$N$6:$DX$6,0)),'Model Participation Data'!$B$8:$B$57,$C169,'Model Participation Data'!$C$8:$C$57,$D169))</f>
        <v>50000</v>
      </c>
    </row>
    <row r="170" spans="2:15" x14ac:dyDescent="0.35">
      <c r="B170" s="37" t="s">
        <v>80</v>
      </c>
      <c r="C170" s="38" t="str">
        <f>IF(ISBLANK('Model Participation Data'!$B$14),"-",'Model Participation Data'!$B$14)</f>
        <v>Beneficiary</v>
      </c>
      <c r="D170" s="38" t="str">
        <f>IF(ISBLANK('Model Participation Data'!$C$14),"-",'Model Participation Data'!$C$14)</f>
        <v>Accountable Care Program and Multi-Purchaser (Model 3): Population Impacted by SIM</v>
      </c>
      <c r="E170" s="38" t="str">
        <f>IF(ISBLANK('Model Participation Data'!$D$14),"-",'Model Participation Data'!$D$14)</f>
        <v>Percentage</v>
      </c>
      <c r="F170" s="38" t="str">
        <f>IF(ISBLANK('Model Participation Data'!$E$14),"-",'Model Participation Data'!$E$14)</f>
        <v>Active</v>
      </c>
      <c r="G170" s="151" t="str">
        <f>IF(ISBLANK('Model Participation Data'!$F$14),"-",'Model Participation Data'!$F$14)</f>
        <v>-</v>
      </c>
      <c r="H170" s="38">
        <v>3</v>
      </c>
      <c r="I170" s="38">
        <v>1</v>
      </c>
      <c r="J170" s="38" t="str">
        <f t="shared" si="7"/>
        <v>31</v>
      </c>
      <c r="K170" s="38" t="str">
        <f>IF(ISBLANK('Model Participation Data'!$L$14),"-",'Model Participation Data'!$L$14)</f>
        <v>Quarterly</v>
      </c>
      <c r="L170" s="39">
        <f>IF(ISBLANK('Model Participation Data'!$M$14),"-",'Model Participation Data'!$M$14)</f>
        <v>3</v>
      </c>
      <c r="M170" s="43">
        <f>IF(ISNA(SUMIFS(INDEX('Model Participation Data'!$N$8:$DX$57,0,MATCH(CONCATENATE($J170,M$6),'Model Participation Data'!$N$6:$DX$6,0)),'Model Participation Data'!$B$8:$B$57,$C170,'Model Participation Data'!$C$8:$C$57,$D170)),"-",SUMIFS(INDEX('Model Participation Data'!$N$8:$DX$57,0,MATCH(CONCATENATE($J170,M$6),'Model Participation Data'!$N$6:$DX$6,0)),'Model Participation Data'!$B$8:$B$57,$C170,'Model Participation Data'!$C$8:$C$57,$D170))</f>
        <v>0</v>
      </c>
      <c r="N170" s="43">
        <f>IF(ISNA(SUMIFS(INDEX('Model Participation Data'!$N$8:$DX$57,0,MATCH(CONCATENATE($J170,N$6),'Model Participation Data'!$N$6:$DX$6,0)),'Model Participation Data'!$B$8:$B$57,$C170,'Model Participation Data'!$C$8:$C$57,$D170)),"-",SUMIFS(INDEX('Model Participation Data'!$N$8:$DX$57,0,MATCH(CONCATENATE($J170,N$6),'Model Participation Data'!$N$6:$DX$6,0)),'Model Participation Data'!$B$8:$B$57,$C170,'Model Participation Data'!$C$8:$C$57,$D170))</f>
        <v>0</v>
      </c>
      <c r="O170" s="154">
        <f>IF(ISNA(SUMIFS(INDEX('Model Participation Data'!$N$8:$DX$57,0,MATCH(CONCATENATE($J170,O$6),'Model Participation Data'!$N$6:$DX$6,0)),'Model Participation Data'!$B$8:$B$57,$C170,'Model Participation Data'!$C$8:$C$57,$D170)),"-",SUMIFS(INDEX('Model Participation Data'!$N$8:$DX$57,0,MATCH(CONCATENATE($J170,O$6),'Model Participation Data'!$N$6:$DX$6,0)),'Model Participation Data'!$B$8:$B$57,$C170,'Model Participation Data'!$C$8:$C$57,$D170))</f>
        <v>0</v>
      </c>
    </row>
    <row r="171" spans="2:15" x14ac:dyDescent="0.35">
      <c r="B171" s="37" t="s">
        <v>80</v>
      </c>
      <c r="C171" s="38" t="str">
        <f>IF(ISBLANK('Model Participation Data'!$B$14),"-",'Model Participation Data'!$B$14)</f>
        <v>Beneficiary</v>
      </c>
      <c r="D171" s="38" t="str">
        <f>IF(ISBLANK('Model Participation Data'!$C$14),"-",'Model Participation Data'!$C$14)</f>
        <v>Accountable Care Program and Multi-Purchaser (Model 3): Population Impacted by SIM</v>
      </c>
      <c r="E171" s="38" t="str">
        <f>IF(ISBLANK('Model Participation Data'!$D$14),"-",'Model Participation Data'!$D$14)</f>
        <v>Percentage</v>
      </c>
      <c r="F171" s="38" t="str">
        <f>IF(ISBLANK('Model Participation Data'!$E$14),"-",'Model Participation Data'!$E$14)</f>
        <v>Active</v>
      </c>
      <c r="G171" s="151" t="str">
        <f>IF(ISBLANK('Model Participation Data'!$F$14),"-",'Model Participation Data'!$F$14)</f>
        <v>-</v>
      </c>
      <c r="H171" s="38">
        <v>3</v>
      </c>
      <c r="I171" s="38">
        <v>2</v>
      </c>
      <c r="J171" s="38" t="str">
        <f t="shared" si="7"/>
        <v>32</v>
      </c>
      <c r="K171" s="38" t="str">
        <f>IF(ISBLANK('Model Participation Data'!$L$14),"-",'Model Participation Data'!$L$14)</f>
        <v>Quarterly</v>
      </c>
      <c r="L171" s="39">
        <f>IF(ISBLANK('Model Participation Data'!$M$14),"-",'Model Participation Data'!$M$14)</f>
        <v>3</v>
      </c>
      <c r="M171" s="43">
        <f>IF(ISNA(SUMIFS(INDEX('Model Participation Data'!$N$8:$DX$57,0,MATCH(CONCATENATE($J171,M$6),'Model Participation Data'!$N$6:$DX$6,0)),'Model Participation Data'!$B$8:$B$57,$C171,'Model Participation Data'!$C$8:$C$57,$D171)),"-",SUMIFS(INDEX('Model Participation Data'!$N$8:$DX$57,0,MATCH(CONCATENATE($J171,M$6),'Model Participation Data'!$N$6:$DX$6,0)),'Model Participation Data'!$B$8:$B$57,$C171,'Model Participation Data'!$C$8:$C$57,$D171))</f>
        <v>0</v>
      </c>
      <c r="N171" s="43">
        <f>IF(ISNA(SUMIFS(INDEX('Model Participation Data'!$N$8:$DX$57,0,MATCH(CONCATENATE($J171,N$6),'Model Participation Data'!$N$6:$DX$6,0)),'Model Participation Data'!$B$8:$B$57,$C171,'Model Participation Data'!$C$8:$C$57,$D171)),"-",SUMIFS(INDEX('Model Participation Data'!$N$8:$DX$57,0,MATCH(CONCATENATE($J171,N$6),'Model Participation Data'!$N$6:$DX$6,0)),'Model Participation Data'!$B$8:$B$57,$C171,'Model Participation Data'!$C$8:$C$57,$D171))</f>
        <v>0</v>
      </c>
      <c r="O171" s="154">
        <f>IF(ISNA(SUMIFS(INDEX('Model Participation Data'!$N$8:$DX$57,0,MATCH(CONCATENATE($J171,O$6),'Model Participation Data'!$N$6:$DX$6,0)),'Model Participation Data'!$B$8:$B$57,$C171,'Model Participation Data'!$C$8:$C$57,$D171)),"-",SUMIFS(INDEX('Model Participation Data'!$N$8:$DX$57,0,MATCH(CONCATENATE($J171,O$6),'Model Participation Data'!$N$6:$DX$6,0)),'Model Participation Data'!$B$8:$B$57,$C171,'Model Participation Data'!$C$8:$C$57,$D171))</f>
        <v>0</v>
      </c>
    </row>
    <row r="172" spans="2:15" x14ac:dyDescent="0.35">
      <c r="B172" s="37" t="s">
        <v>80</v>
      </c>
      <c r="C172" s="38" t="str">
        <f>IF(ISBLANK('Model Participation Data'!$B$14),"-",'Model Participation Data'!$B$14)</f>
        <v>Beneficiary</v>
      </c>
      <c r="D172" s="38" t="str">
        <f>IF(ISBLANK('Model Participation Data'!$C$14),"-",'Model Participation Data'!$C$14)</f>
        <v>Accountable Care Program and Multi-Purchaser (Model 3): Population Impacted by SIM</v>
      </c>
      <c r="E172" s="38" t="str">
        <f>IF(ISBLANK('Model Participation Data'!$D$14),"-",'Model Participation Data'!$D$14)</f>
        <v>Percentage</v>
      </c>
      <c r="F172" s="38" t="str">
        <f>IF(ISBLANK('Model Participation Data'!$E$14),"-",'Model Participation Data'!$E$14)</f>
        <v>Active</v>
      </c>
      <c r="G172" s="151" t="str">
        <f>IF(ISBLANK('Model Participation Data'!$F$14),"-",'Model Participation Data'!$F$14)</f>
        <v>-</v>
      </c>
      <c r="H172" s="38">
        <v>3</v>
      </c>
      <c r="I172" s="38">
        <v>3</v>
      </c>
      <c r="J172" s="38" t="str">
        <f t="shared" si="7"/>
        <v>33</v>
      </c>
      <c r="K172" s="38" t="str">
        <f>IF(ISBLANK('Model Participation Data'!$L$14),"-",'Model Participation Data'!$L$14)</f>
        <v>Quarterly</v>
      </c>
      <c r="L172" s="39">
        <f>IF(ISBLANK('Model Participation Data'!$M$14),"-",'Model Participation Data'!$M$14)</f>
        <v>3</v>
      </c>
      <c r="M172" s="43">
        <f>IF(ISNA(SUMIFS(INDEX('Model Participation Data'!$N$8:$DX$57,0,MATCH(CONCATENATE($J172,M$6),'Model Participation Data'!$N$6:$DX$6,0)),'Model Participation Data'!$B$8:$B$57,$C172,'Model Participation Data'!$C$8:$C$57,$D172)),"-",SUMIFS(INDEX('Model Participation Data'!$N$8:$DX$57,0,MATCH(CONCATENATE($J172,M$6),'Model Participation Data'!$N$6:$DX$6,0)),'Model Participation Data'!$B$8:$B$57,$C172,'Model Participation Data'!$C$8:$C$57,$D172))</f>
        <v>0</v>
      </c>
      <c r="N172" s="43">
        <f>IF(ISNA(SUMIFS(INDEX('Model Participation Data'!$N$8:$DX$57,0,MATCH(CONCATENATE($J172,N$6),'Model Participation Data'!$N$6:$DX$6,0)),'Model Participation Data'!$B$8:$B$57,$C172,'Model Participation Data'!$C$8:$C$57,$D172)),"-",SUMIFS(INDEX('Model Participation Data'!$N$8:$DX$57,0,MATCH(CONCATENATE($J172,N$6),'Model Participation Data'!$N$6:$DX$6,0)),'Model Participation Data'!$B$8:$B$57,$C172,'Model Participation Data'!$C$8:$C$57,$D172))</f>
        <v>0</v>
      </c>
      <c r="O172" s="154">
        <f>IF(ISNA(SUMIFS(INDEX('Model Participation Data'!$N$8:$DX$57,0,MATCH(CONCATENATE($J172,O$6),'Model Participation Data'!$N$6:$DX$6,0)),'Model Participation Data'!$B$8:$B$57,$C172,'Model Participation Data'!$C$8:$C$57,$D172)),"-",SUMIFS(INDEX('Model Participation Data'!$N$8:$DX$57,0,MATCH(CONCATENATE($J172,O$6),'Model Participation Data'!$N$6:$DX$6,0)),'Model Participation Data'!$B$8:$B$57,$C172,'Model Participation Data'!$C$8:$C$57,$D172))</f>
        <v>0</v>
      </c>
    </row>
    <row r="173" spans="2:15" x14ac:dyDescent="0.35">
      <c r="B173" s="37" t="s">
        <v>80</v>
      </c>
      <c r="C173" s="38" t="str">
        <f>IF(ISBLANK('Model Participation Data'!$B$14),"-",'Model Participation Data'!$B$14)</f>
        <v>Beneficiary</v>
      </c>
      <c r="D173" s="38" t="str">
        <f>IF(ISBLANK('Model Participation Data'!$C$14),"-",'Model Participation Data'!$C$14)</f>
        <v>Accountable Care Program and Multi-Purchaser (Model 3): Population Impacted by SIM</v>
      </c>
      <c r="E173" s="38" t="str">
        <f>IF(ISBLANK('Model Participation Data'!$D$14),"-",'Model Participation Data'!$D$14)</f>
        <v>Percentage</v>
      </c>
      <c r="F173" s="38" t="str">
        <f>IF(ISBLANK('Model Participation Data'!$E$14),"-",'Model Participation Data'!$E$14)</f>
        <v>Active</v>
      </c>
      <c r="G173" s="151" t="str">
        <f>IF(ISBLANK('Model Participation Data'!$F$14),"-",'Model Participation Data'!$F$14)</f>
        <v>-</v>
      </c>
      <c r="H173" s="38">
        <v>3</v>
      </c>
      <c r="I173" s="38">
        <v>4</v>
      </c>
      <c r="J173" s="38" t="str">
        <f t="shared" si="7"/>
        <v>34</v>
      </c>
      <c r="K173" s="38" t="str">
        <f>IF(ISBLANK('Model Participation Data'!$L$14),"-",'Model Participation Data'!$L$14)</f>
        <v>Quarterly</v>
      </c>
      <c r="L173" s="39">
        <f>IF(ISBLANK('Model Participation Data'!$M$14),"-",'Model Participation Data'!$M$14)</f>
        <v>3</v>
      </c>
      <c r="M173" s="43">
        <f>IF(ISNA(SUMIFS(INDEX('Model Participation Data'!$N$8:$DX$57,0,MATCH(CONCATENATE($J173,M$6),'Model Participation Data'!$N$6:$DX$6,0)),'Model Participation Data'!$B$8:$B$57,$C173,'Model Participation Data'!$C$8:$C$57,$D173)),"-",SUMIFS(INDEX('Model Participation Data'!$N$8:$DX$57,0,MATCH(CONCATENATE($J173,M$6),'Model Participation Data'!$N$6:$DX$6,0)),'Model Participation Data'!$B$8:$B$57,$C173,'Model Participation Data'!$C$8:$C$57,$D173))</f>
        <v>0</v>
      </c>
      <c r="N173" s="43">
        <f>IF(ISNA(SUMIFS(INDEX('Model Participation Data'!$N$8:$DX$57,0,MATCH(CONCATENATE($J173,N$6),'Model Participation Data'!$N$6:$DX$6,0)),'Model Participation Data'!$B$8:$B$57,$C173,'Model Participation Data'!$C$8:$C$57,$D173)),"-",SUMIFS(INDEX('Model Participation Data'!$N$8:$DX$57,0,MATCH(CONCATENATE($J173,N$6),'Model Participation Data'!$N$6:$DX$6,0)),'Model Participation Data'!$B$8:$B$57,$C173,'Model Participation Data'!$C$8:$C$57,$D173))</f>
        <v>0</v>
      </c>
      <c r="O173" s="154">
        <f>IF(ISNA(SUMIFS(INDEX('Model Participation Data'!$N$8:$DX$57,0,MATCH(CONCATENATE($J173,O$6),'Model Participation Data'!$N$6:$DX$6,0)),'Model Participation Data'!$B$8:$B$57,$C173,'Model Participation Data'!$C$8:$C$57,$D173)),"-",SUMIFS(INDEX('Model Participation Data'!$N$8:$DX$57,0,MATCH(CONCATENATE($J173,O$6),'Model Participation Data'!$N$6:$DX$6,0)),'Model Participation Data'!$B$8:$B$57,$C173,'Model Participation Data'!$C$8:$C$57,$D173))</f>
        <v>0</v>
      </c>
    </row>
    <row r="174" spans="2:15" x14ac:dyDescent="0.35">
      <c r="B174" s="37" t="s">
        <v>80</v>
      </c>
      <c r="C174" s="38" t="str">
        <f>IF(ISBLANK('Model Participation Data'!$B$14),"-",'Model Participation Data'!$B$14)</f>
        <v>Beneficiary</v>
      </c>
      <c r="D174" s="38" t="str">
        <f>IF(ISBLANK('Model Participation Data'!$C$14),"-",'Model Participation Data'!$C$14)</f>
        <v>Accountable Care Program and Multi-Purchaser (Model 3): Population Impacted by SIM</v>
      </c>
      <c r="E174" s="38" t="str">
        <f>IF(ISBLANK('Model Participation Data'!$D$14),"-",'Model Participation Data'!$D$14)</f>
        <v>Percentage</v>
      </c>
      <c r="F174" s="38" t="str">
        <f>IF(ISBLANK('Model Participation Data'!$E$14),"-",'Model Participation Data'!$E$14)</f>
        <v>Active</v>
      </c>
      <c r="G174" s="151" t="str">
        <f>IF(ISBLANK('Model Participation Data'!$F$14),"-",'Model Participation Data'!$F$14)</f>
        <v>-</v>
      </c>
      <c r="H174" s="38">
        <v>3</v>
      </c>
      <c r="I174" s="38">
        <v>5</v>
      </c>
      <c r="J174" s="38" t="str">
        <f t="shared" si="7"/>
        <v>35</v>
      </c>
      <c r="K174" s="38" t="str">
        <f>IF(ISBLANK('Model Participation Data'!$L$14),"-",'Model Participation Data'!$L$14)</f>
        <v>Quarterly</v>
      </c>
      <c r="L174" s="39">
        <f>IF(ISBLANK('Model Participation Data'!$M$14),"-",'Model Participation Data'!$M$14)</f>
        <v>3</v>
      </c>
      <c r="M174" s="43">
        <f>IF(ISNA(SUMIFS(INDEX('Model Participation Data'!$N$8:$DX$57,0,MATCH(CONCATENATE($J174,M$6),'Model Participation Data'!$N$6:$DX$6,0)),'Model Participation Data'!$B$8:$B$57,$C174,'Model Participation Data'!$C$8:$C$57,$D174)),"-",SUMIFS(INDEX('Model Participation Data'!$N$8:$DX$57,0,MATCH(CONCATENATE($J174,M$6),'Model Participation Data'!$N$6:$DX$6,0)),'Model Participation Data'!$B$8:$B$57,$C174,'Model Participation Data'!$C$8:$C$57,$D174))</f>
        <v>0</v>
      </c>
      <c r="N174" s="43">
        <f>IF(ISNA(SUMIFS(INDEX('Model Participation Data'!$N$8:$DX$57,0,MATCH(CONCATENATE($J174,N$6),'Model Participation Data'!$N$6:$DX$6,0)),'Model Participation Data'!$B$8:$B$57,$C174,'Model Participation Data'!$C$8:$C$57,$D174)),"-",SUMIFS(INDEX('Model Participation Data'!$N$8:$DX$57,0,MATCH(CONCATENATE($J174,N$6),'Model Participation Data'!$N$6:$DX$6,0)),'Model Participation Data'!$B$8:$B$57,$C174,'Model Participation Data'!$C$8:$C$57,$D174))</f>
        <v>0</v>
      </c>
      <c r="O174" s="154">
        <f>IF(ISNA(SUMIFS(INDEX('Model Participation Data'!$N$8:$DX$57,0,MATCH(CONCATENATE($J174,O$6),'Model Participation Data'!$N$6:$DX$6,0)),'Model Participation Data'!$B$8:$B$57,$C174,'Model Participation Data'!$C$8:$C$57,$D174)),"-",SUMIFS(INDEX('Model Participation Data'!$N$8:$DX$57,0,MATCH(CONCATENATE($J174,O$6),'Model Participation Data'!$N$6:$DX$6,0)),'Model Participation Data'!$B$8:$B$57,$C174,'Model Participation Data'!$C$8:$C$57,$D174))</f>
        <v>0</v>
      </c>
    </row>
    <row r="175" spans="2:15" x14ac:dyDescent="0.35">
      <c r="B175" s="37" t="s">
        <v>80</v>
      </c>
      <c r="C175" s="38" t="str">
        <f>IF(ISBLANK('Model Participation Data'!$B$14),"-",'Model Participation Data'!$B$14)</f>
        <v>Beneficiary</v>
      </c>
      <c r="D175" s="38" t="str">
        <f>IF(ISBLANK('Model Participation Data'!$C$14),"-",'Model Participation Data'!$C$14)</f>
        <v>Accountable Care Program and Multi-Purchaser (Model 3): Population Impacted by SIM</v>
      </c>
      <c r="E175" s="38" t="str">
        <f>IF(ISBLANK('Model Participation Data'!$D$14),"-",'Model Participation Data'!$D$14)</f>
        <v>Percentage</v>
      </c>
      <c r="F175" s="38" t="str">
        <f>IF(ISBLANK('Model Participation Data'!$E$14),"-",'Model Participation Data'!$E$14)</f>
        <v>Active</v>
      </c>
      <c r="G175" s="151" t="str">
        <f>IF(ISBLANK('Model Participation Data'!$F$14),"-",'Model Participation Data'!$F$14)</f>
        <v>-</v>
      </c>
      <c r="H175" s="38">
        <v>3</v>
      </c>
      <c r="I175" s="38" t="s">
        <v>65</v>
      </c>
      <c r="J175" s="38" t="str">
        <f t="shared" si="7"/>
        <v>3Goal</v>
      </c>
      <c r="K175" s="38" t="str">
        <f>IF(ISBLANK('Model Participation Data'!$L$14),"-",'Model Participation Data'!$L$14)</f>
        <v>Quarterly</v>
      </c>
      <c r="L175" s="39">
        <f>IF(ISBLANK('Model Participation Data'!$M$14),"-",'Model Participation Data'!$M$14)</f>
        <v>3</v>
      </c>
      <c r="M175" s="43" t="str">
        <f>IF(ISNA(SUMIFS(INDEX('Model Participation Data'!$N$8:$DX$57,0,MATCH(CONCATENATE($J175,M$6),'Model Participation Data'!$N$6:$DX$6,0)),'Model Participation Data'!$B$8:$B$57,$C175,'Model Participation Data'!$C$8:$C$57,$D175)),"-",SUMIFS(INDEX('Model Participation Data'!$N$8:$DX$57,0,MATCH(CONCATENATE($J175,M$6),'Model Participation Data'!$N$6:$DX$6,0)),'Model Participation Data'!$B$8:$B$57,$C175,'Model Participation Data'!$C$8:$C$57,$D175))</f>
        <v>-</v>
      </c>
      <c r="N175" s="43" t="str">
        <f>IF(ISNA(SUMIFS(INDEX('Model Participation Data'!$N$8:$DX$57,0,MATCH(CONCATENATE($J175,N$6),'Model Participation Data'!$N$6:$DX$6,0)),'Model Participation Data'!$B$8:$B$57,$C175,'Model Participation Data'!$C$8:$C$57,$D175)),"-",SUMIFS(INDEX('Model Participation Data'!$N$8:$DX$57,0,MATCH(CONCATENATE($J175,N$6),'Model Participation Data'!$N$6:$DX$6,0)),'Model Participation Data'!$B$8:$B$57,$C175,'Model Participation Data'!$C$8:$C$57,$D175))</f>
        <v>-</v>
      </c>
      <c r="O175" s="154">
        <f>IF(ISNA(SUMIFS(INDEX('Model Participation Data'!$N$8:$DX$57,0,MATCH(CONCATENATE($J175,O$6),'Model Participation Data'!$N$6:$DX$6,0)),'Model Participation Data'!$B$8:$B$57,$C175,'Model Participation Data'!$C$8:$C$57,$D175)),"-",SUMIFS(INDEX('Model Participation Data'!$N$8:$DX$57,0,MATCH(CONCATENATE($J175,O$6),'Model Participation Data'!$N$6:$DX$6,0)),'Model Participation Data'!$B$8:$B$57,$C175,'Model Participation Data'!$C$8:$C$57,$D175))</f>
        <v>0</v>
      </c>
    </row>
    <row r="176" spans="2:15" x14ac:dyDescent="0.35">
      <c r="B176" s="37" t="s">
        <v>80</v>
      </c>
      <c r="C176" s="38" t="str">
        <f>IF(ISBLANK('Model Participation Data'!$B$14),"-",'Model Participation Data'!$B$14)</f>
        <v>Beneficiary</v>
      </c>
      <c r="D176" s="38" t="str">
        <f>IF(ISBLANK('Model Participation Data'!$C$14),"-",'Model Participation Data'!$C$14)</f>
        <v>Accountable Care Program and Multi-Purchaser (Model 3): Population Impacted by SIM</v>
      </c>
      <c r="E176" s="38" t="str">
        <f>IF(ISBLANK('Model Participation Data'!$D$14),"-",'Model Participation Data'!$D$14)</f>
        <v>Percentage</v>
      </c>
      <c r="F176" s="38" t="str">
        <f>IF(ISBLANK('Model Participation Data'!$E$14),"-",'Model Participation Data'!$E$14)</f>
        <v>Active</v>
      </c>
      <c r="G176" s="151" t="str">
        <f>IF(ISBLANK('Model Participation Data'!$F$14),"-",'Model Participation Data'!$F$14)</f>
        <v>-</v>
      </c>
      <c r="H176" s="38">
        <v>4</v>
      </c>
      <c r="I176" s="38">
        <v>1</v>
      </c>
      <c r="J176" s="38" t="str">
        <f t="shared" ref="J176:J181" si="10">CONCATENATE(H176,I176)</f>
        <v>41</v>
      </c>
      <c r="K176" s="38" t="str">
        <f>IF(ISBLANK('Model Participation Data'!$L$14),"-",'Model Participation Data'!$L$14)</f>
        <v>Quarterly</v>
      </c>
      <c r="L176" s="39">
        <f>IF(ISBLANK('Model Participation Data'!$M$14),"-",'Model Participation Data'!$M$14)</f>
        <v>3</v>
      </c>
      <c r="M176" s="43">
        <f>IF(ISNA(SUMIFS(INDEX('Model Participation Data'!$N$8:$DX$57,0,MATCH(CONCATENATE($J176,M$6),'Model Participation Data'!$N$6:$DX$6,0)),'Model Participation Data'!$B$8:$B$57,$C176,'Model Participation Data'!$C$8:$C$57,$D176)),"-",SUMIFS(INDEX('Model Participation Data'!$N$8:$DX$57,0,MATCH(CONCATENATE($J176,M$6),'Model Participation Data'!$N$6:$DX$6,0)),'Model Participation Data'!$B$8:$B$57,$C176,'Model Participation Data'!$C$8:$C$57,$D176))</f>
        <v>0</v>
      </c>
      <c r="N176" s="43">
        <f>IF(ISNA(SUMIFS(INDEX('Model Participation Data'!$N$8:$DX$57,0,MATCH(CONCATENATE($J176,N$6),'Model Participation Data'!$N$6:$DX$6,0)),'Model Participation Data'!$B$8:$B$57,$C176,'Model Participation Data'!$C$8:$C$57,$D176)),"-",SUMIFS(INDEX('Model Participation Data'!$N$8:$DX$57,0,MATCH(CONCATENATE($J176,N$6),'Model Participation Data'!$N$6:$DX$6,0)),'Model Participation Data'!$B$8:$B$57,$C176,'Model Participation Data'!$C$8:$C$57,$D176))</f>
        <v>0</v>
      </c>
      <c r="O176" s="154">
        <f>IF(ISNA(SUMIFS(INDEX('Model Participation Data'!$N$8:$DX$57,0,MATCH(CONCATENATE($J176,O$6),'Model Participation Data'!$N$6:$DX$6,0)),'Model Participation Data'!$B$8:$B$57,$C176,'Model Participation Data'!$C$8:$C$57,$D176)),"-",SUMIFS(INDEX('Model Participation Data'!$N$8:$DX$57,0,MATCH(CONCATENATE($J176,O$6),'Model Participation Data'!$N$6:$DX$6,0)),'Model Participation Data'!$B$8:$B$57,$C176,'Model Participation Data'!$C$8:$C$57,$D176))</f>
        <v>0</v>
      </c>
    </row>
    <row r="177" spans="2:15" x14ac:dyDescent="0.35">
      <c r="B177" s="37" t="s">
        <v>80</v>
      </c>
      <c r="C177" s="38" t="str">
        <f>IF(ISBLANK('Model Participation Data'!$B$14),"-",'Model Participation Data'!$B$14)</f>
        <v>Beneficiary</v>
      </c>
      <c r="D177" s="38" t="str">
        <f>IF(ISBLANK('Model Participation Data'!$C$14),"-",'Model Participation Data'!$C$14)</f>
        <v>Accountable Care Program and Multi-Purchaser (Model 3): Population Impacted by SIM</v>
      </c>
      <c r="E177" s="38" t="str">
        <f>IF(ISBLANK('Model Participation Data'!$D$14),"-",'Model Participation Data'!$D$14)</f>
        <v>Percentage</v>
      </c>
      <c r="F177" s="38" t="str">
        <f>IF(ISBLANK('Model Participation Data'!$E$14),"-",'Model Participation Data'!$E$14)</f>
        <v>Active</v>
      </c>
      <c r="G177" s="151" t="str">
        <f>IF(ISBLANK('Model Participation Data'!$F$14),"-",'Model Participation Data'!$F$14)</f>
        <v>-</v>
      </c>
      <c r="H177" s="38">
        <v>4</v>
      </c>
      <c r="I177" s="38">
        <v>2</v>
      </c>
      <c r="J177" s="38" t="str">
        <f t="shared" si="10"/>
        <v>42</v>
      </c>
      <c r="K177" s="38" t="str">
        <f>IF(ISBLANK('Model Participation Data'!$L$14),"-",'Model Participation Data'!$L$14)</f>
        <v>Quarterly</v>
      </c>
      <c r="L177" s="39">
        <f>IF(ISBLANK('Model Participation Data'!$M$14),"-",'Model Participation Data'!$M$14)</f>
        <v>3</v>
      </c>
      <c r="M177" s="43">
        <f>IF(ISNA(SUMIFS(INDEX('Model Participation Data'!$N$8:$DX$57,0,MATCH(CONCATENATE($J177,M$6),'Model Participation Data'!$N$6:$DX$6,0)),'Model Participation Data'!$B$8:$B$57,$C177,'Model Participation Data'!$C$8:$C$57,$D177)),"-",SUMIFS(INDEX('Model Participation Data'!$N$8:$DX$57,0,MATCH(CONCATENATE($J177,M$6),'Model Participation Data'!$N$6:$DX$6,0)),'Model Participation Data'!$B$8:$B$57,$C177,'Model Participation Data'!$C$8:$C$57,$D177))</f>
        <v>0</v>
      </c>
      <c r="N177" s="43">
        <f>IF(ISNA(SUMIFS(INDEX('Model Participation Data'!$N$8:$DX$57,0,MATCH(CONCATENATE($J177,N$6),'Model Participation Data'!$N$6:$DX$6,0)),'Model Participation Data'!$B$8:$B$57,$C177,'Model Participation Data'!$C$8:$C$57,$D177)),"-",SUMIFS(INDEX('Model Participation Data'!$N$8:$DX$57,0,MATCH(CONCATENATE($J177,N$6),'Model Participation Data'!$N$6:$DX$6,0)),'Model Participation Data'!$B$8:$B$57,$C177,'Model Participation Data'!$C$8:$C$57,$D177))</f>
        <v>0</v>
      </c>
      <c r="O177" s="154">
        <f>IF(ISNA(SUMIFS(INDEX('Model Participation Data'!$N$8:$DX$57,0,MATCH(CONCATENATE($J177,O$6),'Model Participation Data'!$N$6:$DX$6,0)),'Model Participation Data'!$B$8:$B$57,$C177,'Model Participation Data'!$C$8:$C$57,$D177)),"-",SUMIFS(INDEX('Model Participation Data'!$N$8:$DX$57,0,MATCH(CONCATENATE($J177,O$6),'Model Participation Data'!$N$6:$DX$6,0)),'Model Participation Data'!$B$8:$B$57,$C177,'Model Participation Data'!$C$8:$C$57,$D177))</f>
        <v>0</v>
      </c>
    </row>
    <row r="178" spans="2:15" x14ac:dyDescent="0.35">
      <c r="B178" s="37" t="s">
        <v>80</v>
      </c>
      <c r="C178" s="38" t="str">
        <f>IF(ISBLANK('Model Participation Data'!$B$14),"-",'Model Participation Data'!$B$14)</f>
        <v>Beneficiary</v>
      </c>
      <c r="D178" s="38" t="str">
        <f>IF(ISBLANK('Model Participation Data'!$C$14),"-",'Model Participation Data'!$C$14)</f>
        <v>Accountable Care Program and Multi-Purchaser (Model 3): Population Impacted by SIM</v>
      </c>
      <c r="E178" s="38" t="str">
        <f>IF(ISBLANK('Model Participation Data'!$D$14),"-",'Model Participation Data'!$D$14)</f>
        <v>Percentage</v>
      </c>
      <c r="F178" s="38" t="str">
        <f>IF(ISBLANK('Model Participation Data'!$E$14),"-",'Model Participation Data'!$E$14)</f>
        <v>Active</v>
      </c>
      <c r="G178" s="151" t="str">
        <f>IF(ISBLANK('Model Participation Data'!$F$14),"-",'Model Participation Data'!$F$14)</f>
        <v>-</v>
      </c>
      <c r="H178" s="38">
        <v>4</v>
      </c>
      <c r="I178" s="38">
        <v>3</v>
      </c>
      <c r="J178" s="38" t="str">
        <f t="shared" si="10"/>
        <v>43</v>
      </c>
      <c r="K178" s="38" t="str">
        <f>IF(ISBLANK('Model Participation Data'!$L$14),"-",'Model Participation Data'!$L$14)</f>
        <v>Quarterly</v>
      </c>
      <c r="L178" s="39">
        <f>IF(ISBLANK('Model Participation Data'!$M$14),"-",'Model Participation Data'!$M$14)</f>
        <v>3</v>
      </c>
      <c r="M178" s="43">
        <f>IF(ISNA(SUMIFS(INDEX('Model Participation Data'!$N$8:$DX$57,0,MATCH(CONCATENATE($J178,M$6),'Model Participation Data'!$N$6:$DX$6,0)),'Model Participation Data'!$B$8:$B$57,$C178,'Model Participation Data'!$C$8:$C$57,$D178)),"-",SUMIFS(INDEX('Model Participation Data'!$N$8:$DX$57,0,MATCH(CONCATENATE($J178,M$6),'Model Participation Data'!$N$6:$DX$6,0)),'Model Participation Data'!$B$8:$B$57,$C178,'Model Participation Data'!$C$8:$C$57,$D178))</f>
        <v>0</v>
      </c>
      <c r="N178" s="43">
        <f>IF(ISNA(SUMIFS(INDEX('Model Participation Data'!$N$8:$DX$57,0,MATCH(CONCATENATE($J178,N$6),'Model Participation Data'!$N$6:$DX$6,0)),'Model Participation Data'!$B$8:$B$57,$C178,'Model Participation Data'!$C$8:$C$57,$D178)),"-",SUMIFS(INDEX('Model Participation Data'!$N$8:$DX$57,0,MATCH(CONCATENATE($J178,N$6),'Model Participation Data'!$N$6:$DX$6,0)),'Model Participation Data'!$B$8:$B$57,$C178,'Model Participation Data'!$C$8:$C$57,$D178))</f>
        <v>0</v>
      </c>
      <c r="O178" s="154">
        <f>IF(ISNA(SUMIFS(INDEX('Model Participation Data'!$N$8:$DX$57,0,MATCH(CONCATENATE($J178,O$6),'Model Participation Data'!$N$6:$DX$6,0)),'Model Participation Data'!$B$8:$B$57,$C178,'Model Participation Data'!$C$8:$C$57,$D178)),"-",SUMIFS(INDEX('Model Participation Data'!$N$8:$DX$57,0,MATCH(CONCATENATE($J178,O$6),'Model Participation Data'!$N$6:$DX$6,0)),'Model Participation Data'!$B$8:$B$57,$C178,'Model Participation Data'!$C$8:$C$57,$D178))</f>
        <v>0</v>
      </c>
    </row>
    <row r="179" spans="2:15" x14ac:dyDescent="0.35">
      <c r="B179" s="37" t="s">
        <v>80</v>
      </c>
      <c r="C179" s="38" t="str">
        <f>IF(ISBLANK('Model Participation Data'!$B$14),"-",'Model Participation Data'!$B$14)</f>
        <v>Beneficiary</v>
      </c>
      <c r="D179" s="38" t="str">
        <f>IF(ISBLANK('Model Participation Data'!$C$14),"-",'Model Participation Data'!$C$14)</f>
        <v>Accountable Care Program and Multi-Purchaser (Model 3): Population Impacted by SIM</v>
      </c>
      <c r="E179" s="38" t="str">
        <f>IF(ISBLANK('Model Participation Data'!$D$14),"-",'Model Participation Data'!$D$14)</f>
        <v>Percentage</v>
      </c>
      <c r="F179" s="38" t="str">
        <f>IF(ISBLANK('Model Participation Data'!$E$14),"-",'Model Participation Data'!$E$14)</f>
        <v>Active</v>
      </c>
      <c r="G179" s="151" t="str">
        <f>IF(ISBLANK('Model Participation Data'!$F$14),"-",'Model Participation Data'!$F$14)</f>
        <v>-</v>
      </c>
      <c r="H179" s="38">
        <v>4</v>
      </c>
      <c r="I179" s="38">
        <v>4</v>
      </c>
      <c r="J179" s="38" t="str">
        <f t="shared" si="10"/>
        <v>44</v>
      </c>
      <c r="K179" s="38" t="str">
        <f>IF(ISBLANK('Model Participation Data'!$L$14),"-",'Model Participation Data'!$L$14)</f>
        <v>Quarterly</v>
      </c>
      <c r="L179" s="39">
        <f>IF(ISBLANK('Model Participation Data'!$M$14),"-",'Model Participation Data'!$M$14)</f>
        <v>3</v>
      </c>
      <c r="M179" s="43">
        <f>IF(ISNA(SUMIFS(INDEX('Model Participation Data'!$N$8:$DX$57,0,MATCH(CONCATENATE($J179,M$6),'Model Participation Data'!$N$6:$DX$6,0)),'Model Participation Data'!$B$8:$B$57,$C179,'Model Participation Data'!$C$8:$C$57,$D179)),"-",SUMIFS(INDEX('Model Participation Data'!$N$8:$DX$57,0,MATCH(CONCATENATE($J179,M$6),'Model Participation Data'!$N$6:$DX$6,0)),'Model Participation Data'!$B$8:$B$57,$C179,'Model Participation Data'!$C$8:$C$57,$D179))</f>
        <v>0</v>
      </c>
      <c r="N179" s="43">
        <f>IF(ISNA(SUMIFS(INDEX('Model Participation Data'!$N$8:$DX$57,0,MATCH(CONCATENATE($J179,N$6),'Model Participation Data'!$N$6:$DX$6,0)),'Model Participation Data'!$B$8:$B$57,$C179,'Model Participation Data'!$C$8:$C$57,$D179)),"-",SUMIFS(INDEX('Model Participation Data'!$N$8:$DX$57,0,MATCH(CONCATENATE($J179,N$6),'Model Participation Data'!$N$6:$DX$6,0)),'Model Participation Data'!$B$8:$B$57,$C179,'Model Participation Data'!$C$8:$C$57,$D179))</f>
        <v>0</v>
      </c>
      <c r="O179" s="154">
        <f>IF(ISNA(SUMIFS(INDEX('Model Participation Data'!$N$8:$DX$57,0,MATCH(CONCATENATE($J179,O$6),'Model Participation Data'!$N$6:$DX$6,0)),'Model Participation Data'!$B$8:$B$57,$C179,'Model Participation Data'!$C$8:$C$57,$D179)),"-",SUMIFS(INDEX('Model Participation Data'!$N$8:$DX$57,0,MATCH(CONCATENATE($J179,O$6),'Model Participation Data'!$N$6:$DX$6,0)),'Model Participation Data'!$B$8:$B$57,$C179,'Model Participation Data'!$C$8:$C$57,$D179))</f>
        <v>0</v>
      </c>
    </row>
    <row r="180" spans="2:15" x14ac:dyDescent="0.35">
      <c r="B180" s="37" t="s">
        <v>80</v>
      </c>
      <c r="C180" s="38" t="str">
        <f>IF(ISBLANK('Model Participation Data'!$B$14),"-",'Model Participation Data'!$B$14)</f>
        <v>Beneficiary</v>
      </c>
      <c r="D180" s="38" t="str">
        <f>IF(ISBLANK('Model Participation Data'!$C$14),"-",'Model Participation Data'!$C$14)</f>
        <v>Accountable Care Program and Multi-Purchaser (Model 3): Population Impacted by SIM</v>
      </c>
      <c r="E180" s="38" t="str">
        <f>IF(ISBLANK('Model Participation Data'!$D$14),"-",'Model Participation Data'!$D$14)</f>
        <v>Percentage</v>
      </c>
      <c r="F180" s="38" t="str">
        <f>IF(ISBLANK('Model Participation Data'!$E$14),"-",'Model Participation Data'!$E$14)</f>
        <v>Active</v>
      </c>
      <c r="G180" s="151" t="str">
        <f>IF(ISBLANK('Model Participation Data'!$F$14),"-",'Model Participation Data'!$F$14)</f>
        <v>-</v>
      </c>
      <c r="H180" s="38">
        <v>4</v>
      </c>
      <c r="I180" s="38">
        <v>5</v>
      </c>
      <c r="J180" s="38" t="str">
        <f t="shared" si="10"/>
        <v>45</v>
      </c>
      <c r="K180" s="38" t="str">
        <f>IF(ISBLANK('Model Participation Data'!$L$14),"-",'Model Participation Data'!$L$14)</f>
        <v>Quarterly</v>
      </c>
      <c r="L180" s="39">
        <f>IF(ISBLANK('Model Participation Data'!$M$14),"-",'Model Participation Data'!$M$14)</f>
        <v>3</v>
      </c>
      <c r="M180" s="43">
        <f>IF(ISNA(SUMIFS(INDEX('Model Participation Data'!$N$8:$DX$57,0,MATCH(CONCATENATE($J180,M$6),'Model Participation Data'!$N$6:$DX$6,0)),'Model Participation Data'!$B$8:$B$57,$C180,'Model Participation Data'!$C$8:$C$57,$D180)),"-",SUMIFS(INDEX('Model Participation Data'!$N$8:$DX$57,0,MATCH(CONCATENATE($J180,M$6),'Model Participation Data'!$N$6:$DX$6,0)),'Model Participation Data'!$B$8:$B$57,$C180,'Model Participation Data'!$C$8:$C$57,$D180))</f>
        <v>0</v>
      </c>
      <c r="N180" s="43">
        <f>IF(ISNA(SUMIFS(INDEX('Model Participation Data'!$N$8:$DX$57,0,MATCH(CONCATENATE($J180,N$6),'Model Participation Data'!$N$6:$DX$6,0)),'Model Participation Data'!$B$8:$B$57,$C180,'Model Participation Data'!$C$8:$C$57,$D180)),"-",SUMIFS(INDEX('Model Participation Data'!$N$8:$DX$57,0,MATCH(CONCATENATE($J180,N$6),'Model Participation Data'!$N$6:$DX$6,0)),'Model Participation Data'!$B$8:$B$57,$C180,'Model Participation Data'!$C$8:$C$57,$D180))</f>
        <v>0</v>
      </c>
      <c r="O180" s="154">
        <f>IF(ISNA(SUMIFS(INDEX('Model Participation Data'!$N$8:$DX$57,0,MATCH(CONCATENATE($J180,O$6),'Model Participation Data'!$N$6:$DX$6,0)),'Model Participation Data'!$B$8:$B$57,$C180,'Model Participation Data'!$C$8:$C$57,$D180)),"-",SUMIFS(INDEX('Model Participation Data'!$N$8:$DX$57,0,MATCH(CONCATENATE($J180,O$6),'Model Participation Data'!$N$6:$DX$6,0)),'Model Participation Data'!$B$8:$B$57,$C180,'Model Participation Data'!$C$8:$C$57,$D180))</f>
        <v>0</v>
      </c>
    </row>
    <row r="181" spans="2:15" x14ac:dyDescent="0.35">
      <c r="B181" s="37" t="s">
        <v>80</v>
      </c>
      <c r="C181" s="38" t="str">
        <f>IF(ISBLANK('Model Participation Data'!$B$14),"-",'Model Participation Data'!$B$14)</f>
        <v>Beneficiary</v>
      </c>
      <c r="D181" s="38" t="str">
        <f>IF(ISBLANK('Model Participation Data'!$C$14),"-",'Model Participation Data'!$C$14)</f>
        <v>Accountable Care Program and Multi-Purchaser (Model 3): Population Impacted by SIM</v>
      </c>
      <c r="E181" s="38" t="str">
        <f>IF(ISBLANK('Model Participation Data'!$D$14),"-",'Model Participation Data'!$D$14)</f>
        <v>Percentage</v>
      </c>
      <c r="F181" s="38" t="str">
        <f>IF(ISBLANK('Model Participation Data'!$E$14),"-",'Model Participation Data'!$E$14)</f>
        <v>Active</v>
      </c>
      <c r="G181" s="151" t="str">
        <f>IF(ISBLANK('Model Participation Data'!$F$14),"-",'Model Participation Data'!$F$14)</f>
        <v>-</v>
      </c>
      <c r="H181" s="38">
        <v>4</v>
      </c>
      <c r="I181" s="38" t="s">
        <v>65</v>
      </c>
      <c r="J181" s="38" t="str">
        <f t="shared" si="10"/>
        <v>4Goal</v>
      </c>
      <c r="K181" s="38" t="str">
        <f>IF(ISBLANK('Model Participation Data'!$L$14),"-",'Model Participation Data'!$L$14)</f>
        <v>Quarterly</v>
      </c>
      <c r="L181" s="39">
        <f>IF(ISBLANK('Model Participation Data'!$M$14),"-",'Model Participation Data'!$M$14)</f>
        <v>3</v>
      </c>
      <c r="M181" s="43" t="str">
        <f>IF(ISNA(SUMIFS(INDEX('Model Participation Data'!$N$8:$DX$57,0,MATCH(CONCATENATE($J181,M$6),'Model Participation Data'!$N$6:$DX$6,0)),'Model Participation Data'!$B$8:$B$57,$C181,'Model Participation Data'!$C$8:$C$57,$D181)),"-",SUMIFS(INDEX('Model Participation Data'!$N$8:$DX$57,0,MATCH(CONCATENATE($J181,M$6),'Model Participation Data'!$N$6:$DX$6,0)),'Model Participation Data'!$B$8:$B$57,$C181,'Model Participation Data'!$C$8:$C$57,$D181))</f>
        <v>-</v>
      </c>
      <c r="N181" s="43" t="str">
        <f>IF(ISNA(SUMIFS(INDEX('Model Participation Data'!$N$8:$DX$57,0,MATCH(CONCATENATE($J181,N$6),'Model Participation Data'!$N$6:$DX$6,0)),'Model Participation Data'!$B$8:$B$57,$C181,'Model Participation Data'!$C$8:$C$57,$D181)),"-",SUMIFS(INDEX('Model Participation Data'!$N$8:$DX$57,0,MATCH(CONCATENATE($J181,N$6),'Model Participation Data'!$N$6:$DX$6,0)),'Model Participation Data'!$B$8:$B$57,$C181,'Model Participation Data'!$C$8:$C$57,$D181))</f>
        <v>-</v>
      </c>
      <c r="O181" s="154">
        <f>IF(ISNA(SUMIFS(INDEX('Model Participation Data'!$N$8:$DX$57,0,MATCH(CONCATENATE($J181,O$6),'Model Participation Data'!$N$6:$DX$6,0)),'Model Participation Data'!$B$8:$B$57,$C181,'Model Participation Data'!$C$8:$C$57,$D181)),"-",SUMIFS(INDEX('Model Participation Data'!$N$8:$DX$57,0,MATCH(CONCATENATE($J181,O$6),'Model Participation Data'!$N$6:$DX$6,0)),'Model Participation Data'!$B$8:$B$57,$C181,'Model Participation Data'!$C$8:$C$57,$D181))</f>
        <v>0</v>
      </c>
    </row>
    <row r="182" spans="2:15" outlineLevel="1" x14ac:dyDescent="0.35">
      <c r="B182" s="37" t="s">
        <v>80</v>
      </c>
      <c r="C182" s="38" t="str">
        <f>IF(ISBLANK('Model Participation Data'!$B$15),"-",'Model Participation Data'!$B$15)</f>
        <v>Provider</v>
      </c>
      <c r="D182" s="38" t="str">
        <f>IF(ISBLANK('Model Participation Data'!$C$15),"-",'Model Participation Data'!$C$15)</f>
        <v>Accountable Care Program and Multi-Purchaser (Model 3): Providers Participating in SIM  (UMP Plus UW)</v>
      </c>
      <c r="E182" s="38" t="str">
        <f>IF(ISBLANK('Model Participation Data'!$D$15),"-",'Model Participation Data'!$D$15)</f>
        <v>Count</v>
      </c>
      <c r="F182" s="38" t="str">
        <f>IF(ISBLANK('Model Participation Data'!$E$15),"-",'Model Participation Data'!$E$15)</f>
        <v>Active</v>
      </c>
      <c r="G182" s="151" t="str">
        <f>IF(ISBLANK('Model Participation Data'!$F$15),"-",'Model Participation Data'!$F$15)</f>
        <v>-</v>
      </c>
      <c r="H182" s="38" t="s">
        <v>64</v>
      </c>
      <c r="I182" s="38" t="s">
        <v>64</v>
      </c>
      <c r="J182" s="150" t="str">
        <f t="shared" si="7"/>
        <v>BaselineBaseline</v>
      </c>
      <c r="K182" s="38" t="str">
        <f>IF(ISBLANK('Model Participation Data'!$L$15),"-",'Model Participation Data'!$L$15)</f>
        <v>Quarterly</v>
      </c>
      <c r="L182" s="39">
        <f>IF(ISBLANK('Model Participation Data'!$M$15),"-",'Model Participation Data'!$M$15)</f>
        <v>3</v>
      </c>
      <c r="M182" s="43">
        <f>IF(ISNA(SUMIFS(INDEX('Model Participation Data'!$N$8:$DX$57,0,MATCH(CONCATENATE($J182,M$6),'Model Participation Data'!$N$6:$DX$6,0)),'Model Participation Data'!$B$8:$B$57,$C182,'Model Participation Data'!$C$8:$C$57,$D182)),"-",SUMIFS(INDEX('Model Participation Data'!$N$8:$DX$57,0,MATCH(CONCATENATE($J182,M$6),'Model Participation Data'!$N$6:$DX$6,0)),'Model Participation Data'!$B$8:$B$57,$C182,'Model Participation Data'!$C$8:$C$57,$D182))</f>
        <v>0</v>
      </c>
      <c r="N182" s="43">
        <f>IF(ISNA(SUMIFS(INDEX('Model Participation Data'!$N$8:$DX$57,0,MATCH(CONCATENATE($J182,N$6),'Model Participation Data'!$N$6:$DX$6,0)),'Model Participation Data'!$B$8:$B$57,$C182,'Model Participation Data'!$C$8:$C$57,$D182)),"-",SUMIFS(INDEX('Model Participation Data'!$N$8:$DX$57,0,MATCH(CONCATENATE($J182,N$6),'Model Participation Data'!$N$6:$DX$6,0)),'Model Participation Data'!$B$8:$B$57,$C182,'Model Participation Data'!$C$8:$C$57,$D182))</f>
        <v>1</v>
      </c>
      <c r="O182" s="154">
        <f>IF(ISNA(SUMIFS(INDEX('Model Participation Data'!$N$8:$DX$57,0,MATCH(CONCATENATE($J182,O$6),'Model Participation Data'!$N$6:$DX$6,0)),'Model Participation Data'!$B$8:$B$57,$C182,'Model Participation Data'!$C$8:$C$57,$D182)),"-",SUMIFS(INDEX('Model Participation Data'!$N$8:$DX$57,0,MATCH(CONCATENATE($J182,O$6),'Model Participation Data'!$N$6:$DX$6,0)),'Model Participation Data'!$B$8:$B$57,$C182,'Model Participation Data'!$C$8:$C$57,$D182))</f>
        <v>0</v>
      </c>
    </row>
    <row r="183" spans="2:15" outlineLevel="1" x14ac:dyDescent="0.35">
      <c r="B183" s="37" t="s">
        <v>80</v>
      </c>
      <c r="C183" s="38" t="str">
        <f>IF(ISBLANK('Model Participation Data'!$B$15),"-",'Model Participation Data'!$B$15)</f>
        <v>Provider</v>
      </c>
      <c r="D183" s="38" t="str">
        <f>IF(ISBLANK('Model Participation Data'!$C$15),"-",'Model Participation Data'!$C$15)</f>
        <v>Accountable Care Program and Multi-Purchaser (Model 3): Providers Participating in SIM  (UMP Plus UW)</v>
      </c>
      <c r="E183" s="38" t="str">
        <f>IF(ISBLANK('Model Participation Data'!$D$15),"-",'Model Participation Data'!$D$15)</f>
        <v>Count</v>
      </c>
      <c r="F183" s="38" t="str">
        <f>IF(ISBLANK('Model Participation Data'!$E$15),"-",'Model Participation Data'!$E$15)</f>
        <v>Active</v>
      </c>
      <c r="G183" s="151" t="str">
        <f>IF(ISBLANK('Model Participation Data'!$F$15),"-",'Model Participation Data'!$F$15)</f>
        <v>-</v>
      </c>
      <c r="H183" s="38">
        <v>1</v>
      </c>
      <c r="I183" s="38">
        <v>1</v>
      </c>
      <c r="J183" s="150" t="str">
        <f t="shared" si="7"/>
        <v>11</v>
      </c>
      <c r="K183" s="38" t="str">
        <f>IF(ISBLANK('Model Participation Data'!$L$15),"-",'Model Participation Data'!$L$15)</f>
        <v>Quarterly</v>
      </c>
      <c r="L183" s="39">
        <f>IF(ISBLANK('Model Participation Data'!$M$15),"-",'Model Participation Data'!$M$15)</f>
        <v>3</v>
      </c>
      <c r="M183" s="43">
        <f>IF(ISNA(SUMIFS(INDEX('Model Participation Data'!$N$8:$DX$57,0,MATCH(CONCATENATE($J183,M$6),'Model Participation Data'!$N$6:$DX$6,0)),'Model Participation Data'!$B$8:$B$57,$C183,'Model Participation Data'!$C$8:$C$57,$D183)),"-",SUMIFS(INDEX('Model Participation Data'!$N$8:$DX$57,0,MATCH(CONCATENATE($J183,M$6),'Model Participation Data'!$N$6:$DX$6,0)),'Model Participation Data'!$B$8:$B$57,$C183,'Model Participation Data'!$C$8:$C$57,$D183))</f>
        <v>8211</v>
      </c>
      <c r="N183" s="43">
        <f>IF(ISNA(SUMIFS(INDEX('Model Participation Data'!$N$8:$DX$57,0,MATCH(CONCATENATE($J183,N$6),'Model Participation Data'!$N$6:$DX$6,0)),'Model Participation Data'!$B$8:$B$57,$C183,'Model Participation Data'!$C$8:$C$57,$D183)),"-",SUMIFS(INDEX('Model Participation Data'!$N$8:$DX$57,0,MATCH(CONCATENATE($J183,N$6),'Model Participation Data'!$N$6:$DX$6,0)),'Model Participation Data'!$B$8:$B$57,$C183,'Model Participation Data'!$C$8:$C$57,$D183))</f>
        <v>1</v>
      </c>
      <c r="O183" s="154">
        <f>IF(ISNA(SUMIFS(INDEX('Model Participation Data'!$N$8:$DX$57,0,MATCH(CONCATENATE($J183,O$6),'Model Participation Data'!$N$6:$DX$6,0)),'Model Participation Data'!$B$8:$B$57,$C183,'Model Participation Data'!$C$8:$C$57,$D183)),"-",SUMIFS(INDEX('Model Participation Data'!$N$8:$DX$57,0,MATCH(CONCATENATE($J183,O$6),'Model Participation Data'!$N$6:$DX$6,0)),'Model Participation Data'!$B$8:$B$57,$C183,'Model Participation Data'!$C$8:$C$57,$D183))</f>
        <v>8211</v>
      </c>
    </row>
    <row r="184" spans="2:15" outlineLevel="1" x14ac:dyDescent="0.35">
      <c r="B184" s="37" t="s">
        <v>80</v>
      </c>
      <c r="C184" s="38" t="str">
        <f>IF(ISBLANK('Model Participation Data'!$B$15),"-",'Model Participation Data'!$B$15)</f>
        <v>Provider</v>
      </c>
      <c r="D184" s="38" t="str">
        <f>IF(ISBLANK('Model Participation Data'!$C$15),"-",'Model Participation Data'!$C$15)</f>
        <v>Accountable Care Program and Multi-Purchaser (Model 3): Providers Participating in SIM  (UMP Plus UW)</v>
      </c>
      <c r="E184" s="38" t="str">
        <f>IF(ISBLANK('Model Participation Data'!$D$15),"-",'Model Participation Data'!$D$15)</f>
        <v>Count</v>
      </c>
      <c r="F184" s="38" t="str">
        <f>IF(ISBLANK('Model Participation Data'!$E$15),"-",'Model Participation Data'!$E$15)</f>
        <v>Active</v>
      </c>
      <c r="G184" s="151" t="str">
        <f>IF(ISBLANK('Model Participation Data'!$F$15),"-",'Model Participation Data'!$F$15)</f>
        <v>-</v>
      </c>
      <c r="H184" s="38">
        <v>1</v>
      </c>
      <c r="I184" s="38">
        <v>2</v>
      </c>
      <c r="J184" s="150" t="str">
        <f t="shared" si="7"/>
        <v>12</v>
      </c>
      <c r="K184" s="38" t="str">
        <f>IF(ISBLANK('Model Participation Data'!$L$15),"-",'Model Participation Data'!$L$15)</f>
        <v>Quarterly</v>
      </c>
      <c r="L184" s="39">
        <f>IF(ISBLANK('Model Participation Data'!$M$15),"-",'Model Participation Data'!$M$15)</f>
        <v>3</v>
      </c>
      <c r="M184" s="43">
        <f>IF(ISNA(SUMIFS(INDEX('Model Participation Data'!$N$8:$DX$57,0,MATCH(CONCATENATE($J184,M$6),'Model Participation Data'!$N$6:$DX$6,0)),'Model Participation Data'!$B$8:$B$57,$C184,'Model Participation Data'!$C$8:$C$57,$D184)),"-",SUMIFS(INDEX('Model Participation Data'!$N$8:$DX$57,0,MATCH(CONCATENATE($J184,M$6),'Model Participation Data'!$N$6:$DX$6,0)),'Model Participation Data'!$B$8:$B$57,$C184,'Model Participation Data'!$C$8:$C$57,$D184))</f>
        <v>8211</v>
      </c>
      <c r="N184" s="43">
        <f>IF(ISNA(SUMIFS(INDEX('Model Participation Data'!$N$8:$DX$57,0,MATCH(CONCATENATE($J184,N$6),'Model Participation Data'!$N$6:$DX$6,0)),'Model Participation Data'!$B$8:$B$57,$C184,'Model Participation Data'!$C$8:$C$57,$D184)),"-",SUMIFS(INDEX('Model Participation Data'!$N$8:$DX$57,0,MATCH(CONCATENATE($J184,N$6),'Model Participation Data'!$N$6:$DX$6,0)),'Model Participation Data'!$B$8:$B$57,$C184,'Model Participation Data'!$C$8:$C$57,$D184))</f>
        <v>1</v>
      </c>
      <c r="O184" s="154">
        <f>IF(ISNA(SUMIFS(INDEX('Model Participation Data'!$N$8:$DX$57,0,MATCH(CONCATENATE($J184,O$6),'Model Participation Data'!$N$6:$DX$6,0)),'Model Participation Data'!$B$8:$B$57,$C184,'Model Participation Data'!$C$8:$C$57,$D184)),"-",SUMIFS(INDEX('Model Participation Data'!$N$8:$DX$57,0,MATCH(CONCATENATE($J184,O$6),'Model Participation Data'!$N$6:$DX$6,0)),'Model Participation Data'!$B$8:$B$57,$C184,'Model Participation Data'!$C$8:$C$57,$D184))</f>
        <v>8211</v>
      </c>
    </row>
    <row r="185" spans="2:15" outlineLevel="1" x14ac:dyDescent="0.35">
      <c r="B185" s="37" t="s">
        <v>80</v>
      </c>
      <c r="C185" s="38" t="str">
        <f>IF(ISBLANK('Model Participation Data'!$B$15),"-",'Model Participation Data'!$B$15)</f>
        <v>Provider</v>
      </c>
      <c r="D185" s="38" t="str">
        <f>IF(ISBLANK('Model Participation Data'!$C$15),"-",'Model Participation Data'!$C$15)</f>
        <v>Accountable Care Program and Multi-Purchaser (Model 3): Providers Participating in SIM  (UMP Plus UW)</v>
      </c>
      <c r="E185" s="38" t="str">
        <f>IF(ISBLANK('Model Participation Data'!$D$15),"-",'Model Participation Data'!$D$15)</f>
        <v>Count</v>
      </c>
      <c r="F185" s="38" t="str">
        <f>IF(ISBLANK('Model Participation Data'!$E$15),"-",'Model Participation Data'!$E$15)</f>
        <v>Active</v>
      </c>
      <c r="G185" s="151" t="str">
        <f>IF(ISBLANK('Model Participation Data'!$F$15),"-",'Model Participation Data'!$F$15)</f>
        <v>-</v>
      </c>
      <c r="H185" s="38">
        <v>1</v>
      </c>
      <c r="I185" s="38">
        <v>3</v>
      </c>
      <c r="J185" s="150" t="str">
        <f t="shared" si="7"/>
        <v>13</v>
      </c>
      <c r="K185" s="38" t="str">
        <f>IF(ISBLANK('Model Participation Data'!$L$15),"-",'Model Participation Data'!$L$15)</f>
        <v>Quarterly</v>
      </c>
      <c r="L185" s="39">
        <f>IF(ISBLANK('Model Participation Data'!$M$15),"-",'Model Participation Data'!$M$15)</f>
        <v>3</v>
      </c>
      <c r="M185" s="43">
        <f>IF(ISNA(SUMIFS(INDEX('Model Participation Data'!$N$8:$DX$57,0,MATCH(CONCATENATE($J185,M$6),'Model Participation Data'!$N$6:$DX$6,0)),'Model Participation Data'!$B$8:$B$57,$C185,'Model Participation Data'!$C$8:$C$57,$D185)),"-",SUMIFS(INDEX('Model Participation Data'!$N$8:$DX$57,0,MATCH(CONCATENATE($J185,M$6),'Model Participation Data'!$N$6:$DX$6,0)),'Model Participation Data'!$B$8:$B$57,$C185,'Model Participation Data'!$C$8:$C$57,$D185))</f>
        <v>8211</v>
      </c>
      <c r="N185" s="43">
        <f>IF(ISNA(SUMIFS(INDEX('Model Participation Data'!$N$8:$DX$57,0,MATCH(CONCATENATE($J185,N$6),'Model Participation Data'!$N$6:$DX$6,0)),'Model Participation Data'!$B$8:$B$57,$C185,'Model Participation Data'!$C$8:$C$57,$D185)),"-",SUMIFS(INDEX('Model Participation Data'!$N$8:$DX$57,0,MATCH(CONCATENATE($J185,N$6),'Model Participation Data'!$N$6:$DX$6,0)),'Model Participation Data'!$B$8:$B$57,$C185,'Model Participation Data'!$C$8:$C$57,$D185))</f>
        <v>1</v>
      </c>
      <c r="O185" s="154">
        <f>IF(ISNA(SUMIFS(INDEX('Model Participation Data'!$N$8:$DX$57,0,MATCH(CONCATENATE($J185,O$6),'Model Participation Data'!$N$6:$DX$6,0)),'Model Participation Data'!$B$8:$B$57,$C185,'Model Participation Data'!$C$8:$C$57,$D185)),"-",SUMIFS(INDEX('Model Participation Data'!$N$8:$DX$57,0,MATCH(CONCATENATE($J185,O$6),'Model Participation Data'!$N$6:$DX$6,0)),'Model Participation Data'!$B$8:$B$57,$C185,'Model Participation Data'!$C$8:$C$57,$D185))</f>
        <v>8211</v>
      </c>
    </row>
    <row r="186" spans="2:15" outlineLevel="1" x14ac:dyDescent="0.35">
      <c r="B186" s="37" t="s">
        <v>80</v>
      </c>
      <c r="C186" s="38" t="str">
        <f>IF(ISBLANK('Model Participation Data'!$B$15),"-",'Model Participation Data'!$B$15)</f>
        <v>Provider</v>
      </c>
      <c r="D186" s="38" t="str">
        <f>IF(ISBLANK('Model Participation Data'!$C$15),"-",'Model Participation Data'!$C$15)</f>
        <v>Accountable Care Program and Multi-Purchaser (Model 3): Providers Participating in SIM  (UMP Plus UW)</v>
      </c>
      <c r="E186" s="38" t="str">
        <f>IF(ISBLANK('Model Participation Data'!$D$15),"-",'Model Participation Data'!$D$15)</f>
        <v>Count</v>
      </c>
      <c r="F186" s="38" t="str">
        <f>IF(ISBLANK('Model Participation Data'!$E$15),"-",'Model Participation Data'!$E$15)</f>
        <v>Active</v>
      </c>
      <c r="G186" s="151" t="str">
        <f>IF(ISBLANK('Model Participation Data'!$F$15),"-",'Model Participation Data'!$F$15)</f>
        <v>-</v>
      </c>
      <c r="H186" s="38">
        <v>1</v>
      </c>
      <c r="I186" s="38">
        <v>4</v>
      </c>
      <c r="J186" s="150" t="str">
        <f t="shared" si="7"/>
        <v>14</v>
      </c>
      <c r="K186" s="38" t="str">
        <f>IF(ISBLANK('Model Participation Data'!$L$15),"-",'Model Participation Data'!$L$15)</f>
        <v>Quarterly</v>
      </c>
      <c r="L186" s="39">
        <f>IF(ISBLANK('Model Participation Data'!$M$15),"-",'Model Participation Data'!$M$15)</f>
        <v>3</v>
      </c>
      <c r="M186" s="43">
        <f>IF(ISNA(SUMIFS(INDEX('Model Participation Data'!$N$8:$DX$57,0,MATCH(CONCATENATE($J186,M$6),'Model Participation Data'!$N$6:$DX$6,0)),'Model Participation Data'!$B$8:$B$57,$C186,'Model Participation Data'!$C$8:$C$57,$D186)),"-",SUMIFS(INDEX('Model Participation Data'!$N$8:$DX$57,0,MATCH(CONCATENATE($J186,M$6),'Model Participation Data'!$N$6:$DX$6,0)),'Model Participation Data'!$B$8:$B$57,$C186,'Model Participation Data'!$C$8:$C$57,$D186))</f>
        <v>8211</v>
      </c>
      <c r="N186" s="43">
        <f>IF(ISNA(SUMIFS(INDEX('Model Participation Data'!$N$8:$DX$57,0,MATCH(CONCATENATE($J186,N$6),'Model Participation Data'!$N$6:$DX$6,0)),'Model Participation Data'!$B$8:$B$57,$C186,'Model Participation Data'!$C$8:$C$57,$D186)),"-",SUMIFS(INDEX('Model Participation Data'!$N$8:$DX$57,0,MATCH(CONCATENATE($J186,N$6),'Model Participation Data'!$N$6:$DX$6,0)),'Model Participation Data'!$B$8:$B$57,$C186,'Model Participation Data'!$C$8:$C$57,$D186))</f>
        <v>1</v>
      </c>
      <c r="O186" s="154">
        <f>IF(ISNA(SUMIFS(INDEX('Model Participation Data'!$N$8:$DX$57,0,MATCH(CONCATENATE($J186,O$6),'Model Participation Data'!$N$6:$DX$6,0)),'Model Participation Data'!$B$8:$B$57,$C186,'Model Participation Data'!$C$8:$C$57,$D186)),"-",SUMIFS(INDEX('Model Participation Data'!$N$8:$DX$57,0,MATCH(CONCATENATE($J186,O$6),'Model Participation Data'!$N$6:$DX$6,0)),'Model Participation Data'!$B$8:$B$57,$C186,'Model Participation Data'!$C$8:$C$57,$D186))</f>
        <v>8211</v>
      </c>
    </row>
    <row r="187" spans="2:15" outlineLevel="1" x14ac:dyDescent="0.35">
      <c r="B187" s="37" t="s">
        <v>80</v>
      </c>
      <c r="C187" s="38" t="str">
        <f>IF(ISBLANK('Model Participation Data'!$B$15),"-",'Model Participation Data'!$B$15)</f>
        <v>Provider</v>
      </c>
      <c r="D187" s="38" t="str">
        <f>IF(ISBLANK('Model Participation Data'!$C$15),"-",'Model Participation Data'!$C$15)</f>
        <v>Accountable Care Program and Multi-Purchaser (Model 3): Providers Participating in SIM  (UMP Plus UW)</v>
      </c>
      <c r="E187" s="38" t="str">
        <f>IF(ISBLANK('Model Participation Data'!$D$15),"-",'Model Participation Data'!$D$15)</f>
        <v>Count</v>
      </c>
      <c r="F187" s="38" t="str">
        <f>IF(ISBLANK('Model Participation Data'!$E$15),"-",'Model Participation Data'!$E$15)</f>
        <v>Active</v>
      </c>
      <c r="G187" s="151" t="str">
        <f>IF(ISBLANK('Model Participation Data'!$F$15),"-",'Model Participation Data'!$F$15)</f>
        <v>-</v>
      </c>
      <c r="H187" s="38">
        <v>1</v>
      </c>
      <c r="I187" s="38">
        <v>5</v>
      </c>
      <c r="J187" s="150" t="str">
        <f t="shared" si="7"/>
        <v>15</v>
      </c>
      <c r="K187" s="38" t="str">
        <f>IF(ISBLANK('Model Participation Data'!$L$15),"-",'Model Participation Data'!$L$15)</f>
        <v>Quarterly</v>
      </c>
      <c r="L187" s="39">
        <f>IF(ISBLANK('Model Participation Data'!$M$15),"-",'Model Participation Data'!$M$15)</f>
        <v>3</v>
      </c>
      <c r="M187" s="43">
        <f>IF(ISNA(SUMIFS(INDEX('Model Participation Data'!$N$8:$DX$57,0,MATCH(CONCATENATE($J187,M$6),'Model Participation Data'!$N$6:$DX$6,0)),'Model Participation Data'!$B$8:$B$57,$C187,'Model Participation Data'!$C$8:$C$57,$D187)),"-",SUMIFS(INDEX('Model Participation Data'!$N$8:$DX$57,0,MATCH(CONCATENATE($J187,M$6),'Model Participation Data'!$N$6:$DX$6,0)),'Model Participation Data'!$B$8:$B$57,$C187,'Model Participation Data'!$C$8:$C$57,$D187))</f>
        <v>8211</v>
      </c>
      <c r="N187" s="43">
        <f>IF(ISNA(SUMIFS(INDEX('Model Participation Data'!$N$8:$DX$57,0,MATCH(CONCATENATE($J187,N$6),'Model Participation Data'!$N$6:$DX$6,0)),'Model Participation Data'!$B$8:$B$57,$C187,'Model Participation Data'!$C$8:$C$57,$D187)),"-",SUMIFS(INDEX('Model Participation Data'!$N$8:$DX$57,0,MATCH(CONCATENATE($J187,N$6),'Model Participation Data'!$N$6:$DX$6,0)),'Model Participation Data'!$B$8:$B$57,$C187,'Model Participation Data'!$C$8:$C$57,$D187))</f>
        <v>1</v>
      </c>
      <c r="O187" s="154">
        <f>IF(ISNA(SUMIFS(INDEX('Model Participation Data'!$N$8:$DX$57,0,MATCH(CONCATENATE($J187,O$6),'Model Participation Data'!$N$6:$DX$6,0)),'Model Participation Data'!$B$8:$B$57,$C187,'Model Participation Data'!$C$8:$C$57,$D187)),"-",SUMIFS(INDEX('Model Participation Data'!$N$8:$DX$57,0,MATCH(CONCATENATE($J187,O$6),'Model Participation Data'!$N$6:$DX$6,0)),'Model Participation Data'!$B$8:$B$57,$C187,'Model Participation Data'!$C$8:$C$57,$D187))</f>
        <v>8211</v>
      </c>
    </row>
    <row r="188" spans="2:15" outlineLevel="1" x14ac:dyDescent="0.35">
      <c r="B188" s="37" t="s">
        <v>80</v>
      </c>
      <c r="C188" s="38" t="str">
        <f>IF(ISBLANK('Model Participation Data'!$B$15),"-",'Model Participation Data'!$B$15)</f>
        <v>Provider</v>
      </c>
      <c r="D188" s="38" t="str">
        <f>IF(ISBLANK('Model Participation Data'!$C$15),"-",'Model Participation Data'!$C$15)</f>
        <v>Accountable Care Program and Multi-Purchaser (Model 3): Providers Participating in SIM  (UMP Plus UW)</v>
      </c>
      <c r="E188" s="38" t="str">
        <f>IF(ISBLANK('Model Participation Data'!$D$15),"-",'Model Participation Data'!$D$15)</f>
        <v>Count</v>
      </c>
      <c r="F188" s="38" t="str">
        <f>IF(ISBLANK('Model Participation Data'!$E$15),"-",'Model Participation Data'!$E$15)</f>
        <v>Active</v>
      </c>
      <c r="G188" s="151" t="str">
        <f>IF(ISBLANK('Model Participation Data'!$F$15),"-",'Model Participation Data'!$F$15)</f>
        <v>-</v>
      </c>
      <c r="H188" s="38">
        <v>1</v>
      </c>
      <c r="I188" s="38" t="s">
        <v>65</v>
      </c>
      <c r="J188" s="150" t="str">
        <f t="shared" si="7"/>
        <v>1Goal</v>
      </c>
      <c r="K188" s="38" t="str">
        <f>IF(ISBLANK('Model Participation Data'!$L$15),"-",'Model Participation Data'!$L$15)</f>
        <v>Quarterly</v>
      </c>
      <c r="L188" s="39">
        <f>IF(ISBLANK('Model Participation Data'!$M$15),"-",'Model Participation Data'!$M$15)</f>
        <v>3</v>
      </c>
      <c r="M188" s="43" t="str">
        <f>IF(ISNA(SUMIFS(INDEX('Model Participation Data'!$N$8:$DX$57,0,MATCH(CONCATENATE($J188,M$6),'Model Participation Data'!$N$6:$DX$6,0)),'Model Participation Data'!$B$8:$B$57,$C188,'Model Participation Data'!$C$8:$C$57,$D188)),"-",SUMIFS(INDEX('Model Participation Data'!$N$8:$DX$57,0,MATCH(CONCATENATE($J188,M$6),'Model Participation Data'!$N$6:$DX$6,0)),'Model Participation Data'!$B$8:$B$57,$C188,'Model Participation Data'!$C$8:$C$57,$D188))</f>
        <v>-</v>
      </c>
      <c r="N188" s="43" t="str">
        <f>IF(ISNA(SUMIFS(INDEX('Model Participation Data'!$N$8:$DX$57,0,MATCH(CONCATENATE($J188,N$6),'Model Participation Data'!$N$6:$DX$6,0)),'Model Participation Data'!$B$8:$B$57,$C188,'Model Participation Data'!$C$8:$C$57,$D188)),"-",SUMIFS(INDEX('Model Participation Data'!$N$8:$DX$57,0,MATCH(CONCATENATE($J188,N$6),'Model Participation Data'!$N$6:$DX$6,0)),'Model Participation Data'!$B$8:$B$57,$C188,'Model Participation Data'!$C$8:$C$57,$D188))</f>
        <v>-</v>
      </c>
      <c r="O188" s="154">
        <f>IF(ISNA(SUMIFS(INDEX('Model Participation Data'!$N$8:$DX$57,0,MATCH(CONCATENATE($J188,O$6),'Model Participation Data'!$N$6:$DX$6,0)),'Model Participation Data'!$B$8:$B$57,$C188,'Model Participation Data'!$C$8:$C$57,$D188)),"-",SUMIFS(INDEX('Model Participation Data'!$N$8:$DX$57,0,MATCH(CONCATENATE($J188,O$6),'Model Participation Data'!$N$6:$DX$6,0)),'Model Participation Data'!$B$8:$B$57,$C188,'Model Participation Data'!$C$8:$C$57,$D188))</f>
        <v>7000</v>
      </c>
    </row>
    <row r="189" spans="2:15" outlineLevel="1" x14ac:dyDescent="0.35">
      <c r="B189" s="37" t="s">
        <v>80</v>
      </c>
      <c r="C189" s="38" t="str">
        <f>IF(ISBLANK('Model Participation Data'!$B$15),"-",'Model Participation Data'!$B$15)</f>
        <v>Provider</v>
      </c>
      <c r="D189" s="38" t="str">
        <f>IF(ISBLANK('Model Participation Data'!$C$15),"-",'Model Participation Data'!$C$15)</f>
        <v>Accountable Care Program and Multi-Purchaser (Model 3): Providers Participating in SIM  (UMP Plus UW)</v>
      </c>
      <c r="E189" s="38" t="str">
        <f>IF(ISBLANK('Model Participation Data'!$D$15),"-",'Model Participation Data'!$D$15)</f>
        <v>Count</v>
      </c>
      <c r="F189" s="38" t="str">
        <f>IF(ISBLANK('Model Participation Data'!$E$15),"-",'Model Participation Data'!$E$15)</f>
        <v>Active</v>
      </c>
      <c r="G189" s="151" t="str">
        <f>IF(ISBLANK('Model Participation Data'!$F$15),"-",'Model Participation Data'!$F$15)</f>
        <v>-</v>
      </c>
      <c r="H189" s="38">
        <v>2</v>
      </c>
      <c r="I189" s="38">
        <v>1</v>
      </c>
      <c r="J189" s="150" t="str">
        <f t="shared" si="7"/>
        <v>21</v>
      </c>
      <c r="K189" s="38" t="str">
        <f>IF(ISBLANK('Model Participation Data'!$L$15),"-",'Model Participation Data'!$L$15)</f>
        <v>Quarterly</v>
      </c>
      <c r="L189" s="39">
        <f>IF(ISBLANK('Model Participation Data'!$M$15),"-",'Model Participation Data'!$M$15)</f>
        <v>3</v>
      </c>
      <c r="M189" s="43">
        <f>IF(ISNA(SUMIFS(INDEX('Model Participation Data'!$N$8:$DX$57,0,MATCH(CONCATENATE($J189,M$6),'Model Participation Data'!$N$6:$DX$6,0)),'Model Participation Data'!$B$8:$B$57,$C189,'Model Participation Data'!$C$8:$C$57,$D189)),"-",SUMIFS(INDEX('Model Participation Data'!$N$8:$DX$57,0,MATCH(CONCATENATE($J189,M$6),'Model Participation Data'!$N$6:$DX$6,0)),'Model Participation Data'!$B$8:$B$57,$C189,'Model Participation Data'!$C$8:$C$57,$D189))</f>
        <v>10214</v>
      </c>
      <c r="N189" s="43">
        <f>IF(ISNA(SUMIFS(INDEX('Model Participation Data'!$N$8:$DX$57,0,MATCH(CONCATENATE($J189,N$6),'Model Participation Data'!$N$6:$DX$6,0)),'Model Participation Data'!$B$8:$B$57,$C189,'Model Participation Data'!$C$8:$C$57,$D189)),"-",SUMIFS(INDEX('Model Participation Data'!$N$8:$DX$57,0,MATCH(CONCATENATE($J189,N$6),'Model Participation Data'!$N$6:$DX$6,0)),'Model Participation Data'!$B$8:$B$57,$C189,'Model Participation Data'!$C$8:$C$57,$D189))</f>
        <v>1</v>
      </c>
      <c r="O189" s="154">
        <f>IF(ISNA(SUMIFS(INDEX('Model Participation Data'!$N$8:$DX$57,0,MATCH(CONCATENATE($J189,O$6),'Model Participation Data'!$N$6:$DX$6,0)),'Model Participation Data'!$B$8:$B$57,$C189,'Model Participation Data'!$C$8:$C$57,$D189)),"-",SUMIFS(INDEX('Model Participation Data'!$N$8:$DX$57,0,MATCH(CONCATENATE($J189,O$6),'Model Participation Data'!$N$6:$DX$6,0)),'Model Participation Data'!$B$8:$B$57,$C189,'Model Participation Data'!$C$8:$C$57,$D189))</f>
        <v>10214</v>
      </c>
    </row>
    <row r="190" spans="2:15" outlineLevel="1" x14ac:dyDescent="0.35">
      <c r="B190" s="37" t="s">
        <v>80</v>
      </c>
      <c r="C190" s="38" t="str">
        <f>IF(ISBLANK('Model Participation Data'!$B$15),"-",'Model Participation Data'!$B$15)</f>
        <v>Provider</v>
      </c>
      <c r="D190" s="38" t="str">
        <f>IF(ISBLANK('Model Participation Data'!$C$15),"-",'Model Participation Data'!$C$15)</f>
        <v>Accountable Care Program and Multi-Purchaser (Model 3): Providers Participating in SIM  (UMP Plus UW)</v>
      </c>
      <c r="E190" s="38" t="str">
        <f>IF(ISBLANK('Model Participation Data'!$D$15),"-",'Model Participation Data'!$D$15)</f>
        <v>Count</v>
      </c>
      <c r="F190" s="38" t="str">
        <f>IF(ISBLANK('Model Participation Data'!$E$15),"-",'Model Participation Data'!$E$15)</f>
        <v>Active</v>
      </c>
      <c r="G190" s="151" t="str">
        <f>IF(ISBLANK('Model Participation Data'!$F$15),"-",'Model Participation Data'!$F$15)</f>
        <v>-</v>
      </c>
      <c r="H190" s="38">
        <v>2</v>
      </c>
      <c r="I190" s="38">
        <v>2</v>
      </c>
      <c r="J190" s="150" t="str">
        <f t="shared" si="7"/>
        <v>22</v>
      </c>
      <c r="K190" s="38" t="str">
        <f>IF(ISBLANK('Model Participation Data'!$L$15),"-",'Model Participation Data'!$L$15)</f>
        <v>Quarterly</v>
      </c>
      <c r="L190" s="39">
        <f>IF(ISBLANK('Model Participation Data'!$M$15),"-",'Model Participation Data'!$M$15)</f>
        <v>3</v>
      </c>
      <c r="M190" s="43">
        <f>IF(ISNA(SUMIFS(INDEX('Model Participation Data'!$N$8:$DX$57,0,MATCH(CONCATENATE($J190,M$6),'Model Participation Data'!$N$6:$DX$6,0)),'Model Participation Data'!$B$8:$B$57,$C190,'Model Participation Data'!$C$8:$C$57,$D190)),"-",SUMIFS(INDEX('Model Participation Data'!$N$8:$DX$57,0,MATCH(CONCATENATE($J190,M$6),'Model Participation Data'!$N$6:$DX$6,0)),'Model Participation Data'!$B$8:$B$57,$C190,'Model Participation Data'!$C$8:$C$57,$D190))</f>
        <v>10214</v>
      </c>
      <c r="N190" s="43">
        <f>IF(ISNA(SUMIFS(INDEX('Model Participation Data'!$N$8:$DX$57,0,MATCH(CONCATENATE($J190,N$6),'Model Participation Data'!$N$6:$DX$6,0)),'Model Participation Data'!$B$8:$B$57,$C190,'Model Participation Data'!$C$8:$C$57,$D190)),"-",SUMIFS(INDEX('Model Participation Data'!$N$8:$DX$57,0,MATCH(CONCATENATE($J190,N$6),'Model Participation Data'!$N$6:$DX$6,0)),'Model Participation Data'!$B$8:$B$57,$C190,'Model Participation Data'!$C$8:$C$57,$D190))</f>
        <v>1</v>
      </c>
      <c r="O190" s="154">
        <f>IF(ISNA(SUMIFS(INDEX('Model Participation Data'!$N$8:$DX$57,0,MATCH(CONCATENATE($J190,O$6),'Model Participation Data'!$N$6:$DX$6,0)),'Model Participation Data'!$B$8:$B$57,$C190,'Model Participation Data'!$C$8:$C$57,$D190)),"-",SUMIFS(INDEX('Model Participation Data'!$N$8:$DX$57,0,MATCH(CONCATENATE($J190,O$6),'Model Participation Data'!$N$6:$DX$6,0)),'Model Participation Data'!$B$8:$B$57,$C190,'Model Participation Data'!$C$8:$C$57,$D190))</f>
        <v>10214</v>
      </c>
    </row>
    <row r="191" spans="2:15" outlineLevel="1" x14ac:dyDescent="0.35">
      <c r="B191" s="37" t="s">
        <v>80</v>
      </c>
      <c r="C191" s="38" t="str">
        <f>IF(ISBLANK('Model Participation Data'!$B$15),"-",'Model Participation Data'!$B$15)</f>
        <v>Provider</v>
      </c>
      <c r="D191" s="38" t="str">
        <f>IF(ISBLANK('Model Participation Data'!$C$15),"-",'Model Participation Data'!$C$15)</f>
        <v>Accountable Care Program and Multi-Purchaser (Model 3): Providers Participating in SIM  (UMP Plus UW)</v>
      </c>
      <c r="E191" s="38" t="str">
        <f>IF(ISBLANK('Model Participation Data'!$D$15),"-",'Model Participation Data'!$D$15)</f>
        <v>Count</v>
      </c>
      <c r="F191" s="38" t="str">
        <f>IF(ISBLANK('Model Participation Data'!$E$15),"-",'Model Participation Data'!$E$15)</f>
        <v>Active</v>
      </c>
      <c r="G191" s="151" t="str">
        <f>IF(ISBLANK('Model Participation Data'!$F$15),"-",'Model Participation Data'!$F$15)</f>
        <v>-</v>
      </c>
      <c r="H191" s="38">
        <v>2</v>
      </c>
      <c r="I191" s="38">
        <v>3</v>
      </c>
      <c r="J191" s="150" t="str">
        <f t="shared" si="7"/>
        <v>23</v>
      </c>
      <c r="K191" s="38" t="str">
        <f>IF(ISBLANK('Model Participation Data'!$L$15),"-",'Model Participation Data'!$L$15)</f>
        <v>Quarterly</v>
      </c>
      <c r="L191" s="39">
        <f>IF(ISBLANK('Model Participation Data'!$M$15),"-",'Model Participation Data'!$M$15)</f>
        <v>3</v>
      </c>
      <c r="M191" s="43">
        <f>IF(ISNA(SUMIFS(INDEX('Model Participation Data'!$N$8:$DX$57,0,MATCH(CONCATENATE($J191,M$6),'Model Participation Data'!$N$6:$DX$6,0)),'Model Participation Data'!$B$8:$B$57,$C191,'Model Participation Data'!$C$8:$C$57,$D191)),"-",SUMIFS(INDEX('Model Participation Data'!$N$8:$DX$57,0,MATCH(CONCATENATE($J191,M$6),'Model Participation Data'!$N$6:$DX$6,0)),'Model Participation Data'!$B$8:$B$57,$C191,'Model Participation Data'!$C$8:$C$57,$D191))</f>
        <v>10214</v>
      </c>
      <c r="N191" s="43">
        <f>IF(ISNA(SUMIFS(INDEX('Model Participation Data'!$N$8:$DX$57,0,MATCH(CONCATENATE($J191,N$6),'Model Participation Data'!$N$6:$DX$6,0)),'Model Participation Data'!$B$8:$B$57,$C191,'Model Participation Data'!$C$8:$C$57,$D191)),"-",SUMIFS(INDEX('Model Participation Data'!$N$8:$DX$57,0,MATCH(CONCATENATE($J191,N$6),'Model Participation Data'!$N$6:$DX$6,0)),'Model Participation Data'!$B$8:$B$57,$C191,'Model Participation Data'!$C$8:$C$57,$D191))</f>
        <v>1</v>
      </c>
      <c r="O191" s="154">
        <f>IF(ISNA(SUMIFS(INDEX('Model Participation Data'!$N$8:$DX$57,0,MATCH(CONCATENATE($J191,O$6),'Model Participation Data'!$N$6:$DX$6,0)),'Model Participation Data'!$B$8:$B$57,$C191,'Model Participation Data'!$C$8:$C$57,$D191)),"-",SUMIFS(INDEX('Model Participation Data'!$N$8:$DX$57,0,MATCH(CONCATENATE($J191,O$6),'Model Participation Data'!$N$6:$DX$6,0)),'Model Participation Data'!$B$8:$B$57,$C191,'Model Participation Data'!$C$8:$C$57,$D191))</f>
        <v>10214</v>
      </c>
    </row>
    <row r="192" spans="2:15" outlineLevel="1" x14ac:dyDescent="0.35">
      <c r="B192" s="37" t="s">
        <v>80</v>
      </c>
      <c r="C192" s="38" t="str">
        <f>IF(ISBLANK('Model Participation Data'!$B$15),"-",'Model Participation Data'!$B$15)</f>
        <v>Provider</v>
      </c>
      <c r="D192" s="38" t="str">
        <f>IF(ISBLANK('Model Participation Data'!$C$15),"-",'Model Participation Data'!$C$15)</f>
        <v>Accountable Care Program and Multi-Purchaser (Model 3): Providers Participating in SIM  (UMP Plus UW)</v>
      </c>
      <c r="E192" s="38" t="str">
        <f>IF(ISBLANK('Model Participation Data'!$D$15),"-",'Model Participation Data'!$D$15)</f>
        <v>Count</v>
      </c>
      <c r="F192" s="38" t="str">
        <f>IF(ISBLANK('Model Participation Data'!$E$15),"-",'Model Participation Data'!$E$15)</f>
        <v>Active</v>
      </c>
      <c r="G192" s="151" t="str">
        <f>IF(ISBLANK('Model Participation Data'!$F$15),"-",'Model Participation Data'!$F$15)</f>
        <v>-</v>
      </c>
      <c r="H192" s="38">
        <v>2</v>
      </c>
      <c r="I192" s="38">
        <v>4</v>
      </c>
      <c r="J192" s="150" t="str">
        <f t="shared" si="7"/>
        <v>24</v>
      </c>
      <c r="K192" s="38" t="str">
        <f>IF(ISBLANK('Model Participation Data'!$L$15),"-",'Model Participation Data'!$L$15)</f>
        <v>Quarterly</v>
      </c>
      <c r="L192" s="39">
        <f>IF(ISBLANK('Model Participation Data'!$M$15),"-",'Model Participation Data'!$M$15)</f>
        <v>3</v>
      </c>
      <c r="M192" s="43">
        <f>IF(ISNA(SUMIFS(INDEX('Model Participation Data'!$N$8:$DX$57,0,MATCH(CONCATENATE($J192,M$6),'Model Participation Data'!$N$6:$DX$6,0)),'Model Participation Data'!$B$8:$B$57,$C192,'Model Participation Data'!$C$8:$C$57,$D192)),"-",SUMIFS(INDEX('Model Participation Data'!$N$8:$DX$57,0,MATCH(CONCATENATE($J192,M$6),'Model Participation Data'!$N$6:$DX$6,0)),'Model Participation Data'!$B$8:$B$57,$C192,'Model Participation Data'!$C$8:$C$57,$D192))</f>
        <v>0</v>
      </c>
      <c r="N192" s="43">
        <f>IF(ISNA(SUMIFS(INDEX('Model Participation Data'!$N$8:$DX$57,0,MATCH(CONCATENATE($J192,N$6),'Model Participation Data'!$N$6:$DX$6,0)),'Model Participation Data'!$B$8:$B$57,$C192,'Model Participation Data'!$C$8:$C$57,$D192)),"-",SUMIFS(INDEX('Model Participation Data'!$N$8:$DX$57,0,MATCH(CONCATENATE($J192,N$6),'Model Participation Data'!$N$6:$DX$6,0)),'Model Participation Data'!$B$8:$B$57,$C192,'Model Participation Data'!$C$8:$C$57,$D192))</f>
        <v>0</v>
      </c>
      <c r="O192" s="154">
        <f>IF(ISNA(SUMIFS(INDEX('Model Participation Data'!$N$8:$DX$57,0,MATCH(CONCATENATE($J192,O$6),'Model Participation Data'!$N$6:$DX$6,0)),'Model Participation Data'!$B$8:$B$57,$C192,'Model Participation Data'!$C$8:$C$57,$D192)),"-",SUMIFS(INDEX('Model Participation Data'!$N$8:$DX$57,0,MATCH(CONCATENATE($J192,O$6),'Model Participation Data'!$N$6:$DX$6,0)),'Model Participation Data'!$B$8:$B$57,$C192,'Model Participation Data'!$C$8:$C$57,$D192))</f>
        <v>0</v>
      </c>
    </row>
    <row r="193" spans="2:15" outlineLevel="1" x14ac:dyDescent="0.35">
      <c r="B193" s="37" t="s">
        <v>80</v>
      </c>
      <c r="C193" s="38" t="str">
        <f>IF(ISBLANK('Model Participation Data'!$B$15),"-",'Model Participation Data'!$B$15)</f>
        <v>Provider</v>
      </c>
      <c r="D193" s="38" t="str">
        <f>IF(ISBLANK('Model Participation Data'!$C$15),"-",'Model Participation Data'!$C$15)</f>
        <v>Accountable Care Program and Multi-Purchaser (Model 3): Providers Participating in SIM  (UMP Plus UW)</v>
      </c>
      <c r="E193" s="38" t="str">
        <f>IF(ISBLANK('Model Participation Data'!$D$15),"-",'Model Participation Data'!$D$15)</f>
        <v>Count</v>
      </c>
      <c r="F193" s="38" t="str">
        <f>IF(ISBLANK('Model Participation Data'!$E$15),"-",'Model Participation Data'!$E$15)</f>
        <v>Active</v>
      </c>
      <c r="G193" s="151" t="str">
        <f>IF(ISBLANK('Model Participation Data'!$F$15),"-",'Model Participation Data'!$F$15)</f>
        <v>-</v>
      </c>
      <c r="H193" s="38">
        <v>2</v>
      </c>
      <c r="I193" s="38">
        <v>5</v>
      </c>
      <c r="J193" s="150" t="str">
        <f t="shared" si="7"/>
        <v>25</v>
      </c>
      <c r="K193" s="38" t="str">
        <f>IF(ISBLANK('Model Participation Data'!$L$15),"-",'Model Participation Data'!$L$15)</f>
        <v>Quarterly</v>
      </c>
      <c r="L193" s="39">
        <f>IF(ISBLANK('Model Participation Data'!$M$15),"-",'Model Participation Data'!$M$15)</f>
        <v>3</v>
      </c>
      <c r="M193" s="43">
        <f>IF(ISNA(SUMIFS(INDEX('Model Participation Data'!$N$8:$DX$57,0,MATCH(CONCATENATE($J193,M$6),'Model Participation Data'!$N$6:$DX$6,0)),'Model Participation Data'!$B$8:$B$57,$C193,'Model Participation Data'!$C$8:$C$57,$D193)),"-",SUMIFS(INDEX('Model Participation Data'!$N$8:$DX$57,0,MATCH(CONCATENATE($J193,M$6),'Model Participation Data'!$N$6:$DX$6,0)),'Model Participation Data'!$B$8:$B$57,$C193,'Model Participation Data'!$C$8:$C$57,$D193))</f>
        <v>0</v>
      </c>
      <c r="N193" s="43">
        <f>IF(ISNA(SUMIFS(INDEX('Model Participation Data'!$N$8:$DX$57,0,MATCH(CONCATENATE($J193,N$6),'Model Participation Data'!$N$6:$DX$6,0)),'Model Participation Data'!$B$8:$B$57,$C193,'Model Participation Data'!$C$8:$C$57,$D193)),"-",SUMIFS(INDEX('Model Participation Data'!$N$8:$DX$57,0,MATCH(CONCATENATE($J193,N$6),'Model Participation Data'!$N$6:$DX$6,0)),'Model Participation Data'!$B$8:$B$57,$C193,'Model Participation Data'!$C$8:$C$57,$D193))</f>
        <v>0</v>
      </c>
      <c r="O193" s="154">
        <f>IF(ISNA(SUMIFS(INDEX('Model Participation Data'!$N$8:$DX$57,0,MATCH(CONCATENATE($J193,O$6),'Model Participation Data'!$N$6:$DX$6,0)),'Model Participation Data'!$B$8:$B$57,$C193,'Model Participation Data'!$C$8:$C$57,$D193)),"-",SUMIFS(INDEX('Model Participation Data'!$N$8:$DX$57,0,MATCH(CONCATENATE($J193,O$6),'Model Participation Data'!$N$6:$DX$6,0)),'Model Participation Data'!$B$8:$B$57,$C193,'Model Participation Data'!$C$8:$C$57,$D193))</f>
        <v>0</v>
      </c>
    </row>
    <row r="194" spans="2:15" outlineLevel="1" x14ac:dyDescent="0.35">
      <c r="B194" s="37" t="s">
        <v>80</v>
      </c>
      <c r="C194" s="38" t="str">
        <f>IF(ISBLANK('Model Participation Data'!$B$15),"-",'Model Participation Data'!$B$15)</f>
        <v>Provider</v>
      </c>
      <c r="D194" s="38" t="str">
        <f>IF(ISBLANK('Model Participation Data'!$C$15),"-",'Model Participation Data'!$C$15)</f>
        <v>Accountable Care Program and Multi-Purchaser (Model 3): Providers Participating in SIM  (UMP Plus UW)</v>
      </c>
      <c r="E194" s="38" t="str">
        <f>IF(ISBLANK('Model Participation Data'!$D$15),"-",'Model Participation Data'!$D$15)</f>
        <v>Count</v>
      </c>
      <c r="F194" s="38" t="str">
        <f>IF(ISBLANK('Model Participation Data'!$E$15),"-",'Model Participation Data'!$E$15)</f>
        <v>Active</v>
      </c>
      <c r="G194" s="151" t="str">
        <f>IF(ISBLANK('Model Participation Data'!$F$15),"-",'Model Participation Data'!$F$15)</f>
        <v>-</v>
      </c>
      <c r="H194" s="38">
        <v>2</v>
      </c>
      <c r="I194" s="38" t="s">
        <v>65</v>
      </c>
      <c r="J194" s="150" t="str">
        <f t="shared" si="7"/>
        <v>2Goal</v>
      </c>
      <c r="K194" s="38" t="str">
        <f>IF(ISBLANK('Model Participation Data'!$L$15),"-",'Model Participation Data'!$L$15)</f>
        <v>Quarterly</v>
      </c>
      <c r="L194" s="39">
        <f>IF(ISBLANK('Model Participation Data'!$M$15),"-",'Model Participation Data'!$M$15)</f>
        <v>3</v>
      </c>
      <c r="M194" s="43" t="str">
        <f>IF(ISNA(SUMIFS(INDEX('Model Participation Data'!$N$8:$DX$57,0,MATCH(CONCATENATE($J194,M$6),'Model Participation Data'!$N$6:$DX$6,0)),'Model Participation Data'!$B$8:$B$57,$C194,'Model Participation Data'!$C$8:$C$57,$D194)),"-",SUMIFS(INDEX('Model Participation Data'!$N$8:$DX$57,0,MATCH(CONCATENATE($J194,M$6),'Model Participation Data'!$N$6:$DX$6,0)),'Model Participation Data'!$B$8:$B$57,$C194,'Model Participation Data'!$C$8:$C$57,$D194))</f>
        <v>-</v>
      </c>
      <c r="N194" s="43" t="str">
        <f>IF(ISNA(SUMIFS(INDEX('Model Participation Data'!$N$8:$DX$57,0,MATCH(CONCATENATE($J194,N$6),'Model Participation Data'!$N$6:$DX$6,0)),'Model Participation Data'!$B$8:$B$57,$C194,'Model Participation Data'!$C$8:$C$57,$D194)),"-",SUMIFS(INDEX('Model Participation Data'!$N$8:$DX$57,0,MATCH(CONCATENATE($J194,N$6),'Model Participation Data'!$N$6:$DX$6,0)),'Model Participation Data'!$B$8:$B$57,$C194,'Model Participation Data'!$C$8:$C$57,$D194))</f>
        <v>-</v>
      </c>
      <c r="O194" s="154">
        <f>IF(ISNA(SUMIFS(INDEX('Model Participation Data'!$N$8:$DX$57,0,MATCH(CONCATENATE($J194,O$6),'Model Participation Data'!$N$6:$DX$6,0)),'Model Participation Data'!$B$8:$B$57,$C194,'Model Participation Data'!$C$8:$C$57,$D194)),"-",SUMIFS(INDEX('Model Participation Data'!$N$8:$DX$57,0,MATCH(CONCATENATE($J194,O$6),'Model Participation Data'!$N$6:$DX$6,0)),'Model Participation Data'!$B$8:$B$57,$C194,'Model Participation Data'!$C$8:$C$57,$D194))</f>
        <v>7500</v>
      </c>
    </row>
    <row r="195" spans="2:15" outlineLevel="1" x14ac:dyDescent="0.35">
      <c r="B195" s="37" t="s">
        <v>80</v>
      </c>
      <c r="C195" s="38" t="str">
        <f>IF(ISBLANK('Model Participation Data'!$B$15),"-",'Model Participation Data'!$B$15)</f>
        <v>Provider</v>
      </c>
      <c r="D195" s="38" t="str">
        <f>IF(ISBLANK('Model Participation Data'!$C$15),"-",'Model Participation Data'!$C$15)</f>
        <v>Accountable Care Program and Multi-Purchaser (Model 3): Providers Participating in SIM  (UMP Plus UW)</v>
      </c>
      <c r="E195" s="38" t="str">
        <f>IF(ISBLANK('Model Participation Data'!$D$15),"-",'Model Participation Data'!$D$15)</f>
        <v>Count</v>
      </c>
      <c r="F195" s="38" t="str">
        <f>IF(ISBLANK('Model Participation Data'!$E$15),"-",'Model Participation Data'!$E$15)</f>
        <v>Active</v>
      </c>
      <c r="G195" s="151" t="str">
        <f>IF(ISBLANK('Model Participation Data'!$F$15),"-",'Model Participation Data'!$F$15)</f>
        <v>-</v>
      </c>
      <c r="H195" s="38">
        <v>3</v>
      </c>
      <c r="I195" s="38">
        <v>1</v>
      </c>
      <c r="J195" s="150" t="str">
        <f t="shared" si="7"/>
        <v>31</v>
      </c>
      <c r="K195" s="38" t="str">
        <f>IF(ISBLANK('Model Participation Data'!$L$15),"-",'Model Participation Data'!$L$15)</f>
        <v>Quarterly</v>
      </c>
      <c r="L195" s="39">
        <f>IF(ISBLANK('Model Participation Data'!$M$15),"-",'Model Participation Data'!$M$15)</f>
        <v>3</v>
      </c>
      <c r="M195" s="43">
        <f>IF(ISNA(SUMIFS(INDEX('Model Participation Data'!$N$8:$DX$57,0,MATCH(CONCATENATE($J195,M$6),'Model Participation Data'!$N$6:$DX$6,0)),'Model Participation Data'!$B$8:$B$57,$C195,'Model Participation Data'!$C$8:$C$57,$D195)),"-",SUMIFS(INDEX('Model Participation Data'!$N$8:$DX$57,0,MATCH(CONCATENATE($J195,M$6),'Model Participation Data'!$N$6:$DX$6,0)),'Model Participation Data'!$B$8:$B$57,$C195,'Model Participation Data'!$C$8:$C$57,$D195))</f>
        <v>0</v>
      </c>
      <c r="N195" s="43">
        <f>IF(ISNA(SUMIFS(INDEX('Model Participation Data'!$N$8:$DX$57,0,MATCH(CONCATENATE($J195,N$6),'Model Participation Data'!$N$6:$DX$6,0)),'Model Participation Data'!$B$8:$B$57,$C195,'Model Participation Data'!$C$8:$C$57,$D195)),"-",SUMIFS(INDEX('Model Participation Data'!$N$8:$DX$57,0,MATCH(CONCATENATE($J195,N$6),'Model Participation Data'!$N$6:$DX$6,0)),'Model Participation Data'!$B$8:$B$57,$C195,'Model Participation Data'!$C$8:$C$57,$D195))</f>
        <v>0</v>
      </c>
      <c r="O195" s="154">
        <f>IF(ISNA(SUMIFS(INDEX('Model Participation Data'!$N$8:$DX$57,0,MATCH(CONCATENATE($J195,O$6),'Model Participation Data'!$N$6:$DX$6,0)),'Model Participation Data'!$B$8:$B$57,$C195,'Model Participation Data'!$C$8:$C$57,$D195)),"-",SUMIFS(INDEX('Model Participation Data'!$N$8:$DX$57,0,MATCH(CONCATENATE($J195,O$6),'Model Participation Data'!$N$6:$DX$6,0)),'Model Participation Data'!$B$8:$B$57,$C195,'Model Participation Data'!$C$8:$C$57,$D195))</f>
        <v>0</v>
      </c>
    </row>
    <row r="196" spans="2:15" outlineLevel="1" x14ac:dyDescent="0.35">
      <c r="B196" s="37" t="s">
        <v>80</v>
      </c>
      <c r="C196" s="38" t="str">
        <f>IF(ISBLANK('Model Participation Data'!$B$15),"-",'Model Participation Data'!$B$15)</f>
        <v>Provider</v>
      </c>
      <c r="D196" s="38" t="str">
        <f>IF(ISBLANK('Model Participation Data'!$C$15),"-",'Model Participation Data'!$C$15)</f>
        <v>Accountable Care Program and Multi-Purchaser (Model 3): Providers Participating in SIM  (UMP Plus UW)</v>
      </c>
      <c r="E196" s="38" t="str">
        <f>IF(ISBLANK('Model Participation Data'!$D$15),"-",'Model Participation Data'!$D$15)</f>
        <v>Count</v>
      </c>
      <c r="F196" s="38" t="str">
        <f>IF(ISBLANK('Model Participation Data'!$E$15),"-",'Model Participation Data'!$E$15)</f>
        <v>Active</v>
      </c>
      <c r="G196" s="151" t="str">
        <f>IF(ISBLANK('Model Participation Data'!$F$15),"-",'Model Participation Data'!$F$15)</f>
        <v>-</v>
      </c>
      <c r="H196" s="38">
        <v>3</v>
      </c>
      <c r="I196" s="38">
        <v>2</v>
      </c>
      <c r="J196" s="150" t="str">
        <f t="shared" si="7"/>
        <v>32</v>
      </c>
      <c r="K196" s="38" t="str">
        <f>IF(ISBLANK('Model Participation Data'!$L$15),"-",'Model Participation Data'!$L$15)</f>
        <v>Quarterly</v>
      </c>
      <c r="L196" s="39">
        <f>IF(ISBLANK('Model Participation Data'!$M$15),"-",'Model Participation Data'!$M$15)</f>
        <v>3</v>
      </c>
      <c r="M196" s="43">
        <f>IF(ISNA(SUMIFS(INDEX('Model Participation Data'!$N$8:$DX$57,0,MATCH(CONCATENATE($J196,M$6),'Model Participation Data'!$N$6:$DX$6,0)),'Model Participation Data'!$B$8:$B$57,$C196,'Model Participation Data'!$C$8:$C$57,$D196)),"-",SUMIFS(INDEX('Model Participation Data'!$N$8:$DX$57,0,MATCH(CONCATENATE($J196,M$6),'Model Participation Data'!$N$6:$DX$6,0)),'Model Participation Data'!$B$8:$B$57,$C196,'Model Participation Data'!$C$8:$C$57,$D196))</f>
        <v>0</v>
      </c>
      <c r="N196" s="43">
        <f>IF(ISNA(SUMIFS(INDEX('Model Participation Data'!$N$8:$DX$57,0,MATCH(CONCATENATE($J196,N$6),'Model Participation Data'!$N$6:$DX$6,0)),'Model Participation Data'!$B$8:$B$57,$C196,'Model Participation Data'!$C$8:$C$57,$D196)),"-",SUMIFS(INDEX('Model Participation Data'!$N$8:$DX$57,0,MATCH(CONCATENATE($J196,N$6),'Model Participation Data'!$N$6:$DX$6,0)),'Model Participation Data'!$B$8:$B$57,$C196,'Model Participation Data'!$C$8:$C$57,$D196))</f>
        <v>0</v>
      </c>
      <c r="O196" s="154">
        <f>IF(ISNA(SUMIFS(INDEX('Model Participation Data'!$N$8:$DX$57,0,MATCH(CONCATENATE($J196,O$6),'Model Participation Data'!$N$6:$DX$6,0)),'Model Participation Data'!$B$8:$B$57,$C196,'Model Participation Data'!$C$8:$C$57,$D196)),"-",SUMIFS(INDEX('Model Participation Data'!$N$8:$DX$57,0,MATCH(CONCATENATE($J196,O$6),'Model Participation Data'!$N$6:$DX$6,0)),'Model Participation Data'!$B$8:$B$57,$C196,'Model Participation Data'!$C$8:$C$57,$D196))</f>
        <v>0</v>
      </c>
    </row>
    <row r="197" spans="2:15" outlineLevel="1" x14ac:dyDescent="0.35">
      <c r="B197" s="37" t="s">
        <v>80</v>
      </c>
      <c r="C197" s="38" t="str">
        <f>IF(ISBLANK('Model Participation Data'!$B$15),"-",'Model Participation Data'!$B$15)</f>
        <v>Provider</v>
      </c>
      <c r="D197" s="38" t="str">
        <f>IF(ISBLANK('Model Participation Data'!$C$15),"-",'Model Participation Data'!$C$15)</f>
        <v>Accountable Care Program and Multi-Purchaser (Model 3): Providers Participating in SIM  (UMP Plus UW)</v>
      </c>
      <c r="E197" s="38" t="str">
        <f>IF(ISBLANK('Model Participation Data'!$D$15),"-",'Model Participation Data'!$D$15)</f>
        <v>Count</v>
      </c>
      <c r="F197" s="38" t="str">
        <f>IF(ISBLANK('Model Participation Data'!$E$15),"-",'Model Participation Data'!$E$15)</f>
        <v>Active</v>
      </c>
      <c r="G197" s="151" t="str">
        <f>IF(ISBLANK('Model Participation Data'!$F$15),"-",'Model Participation Data'!$F$15)</f>
        <v>-</v>
      </c>
      <c r="H197" s="38">
        <v>3</v>
      </c>
      <c r="I197" s="38">
        <v>3</v>
      </c>
      <c r="J197" s="150" t="str">
        <f t="shared" ref="J197:J284" si="11">CONCATENATE(H197,I197)</f>
        <v>33</v>
      </c>
      <c r="K197" s="38" t="str">
        <f>IF(ISBLANK('Model Participation Data'!$L$15),"-",'Model Participation Data'!$L$15)</f>
        <v>Quarterly</v>
      </c>
      <c r="L197" s="39">
        <f>IF(ISBLANK('Model Participation Data'!$M$15),"-",'Model Participation Data'!$M$15)</f>
        <v>3</v>
      </c>
      <c r="M197" s="43">
        <f>IF(ISNA(SUMIFS(INDEX('Model Participation Data'!$N$8:$DX$57,0,MATCH(CONCATENATE($J197,M$6),'Model Participation Data'!$N$6:$DX$6,0)),'Model Participation Data'!$B$8:$B$57,$C197,'Model Participation Data'!$C$8:$C$57,$D197)),"-",SUMIFS(INDEX('Model Participation Data'!$N$8:$DX$57,0,MATCH(CONCATENATE($J197,M$6),'Model Participation Data'!$N$6:$DX$6,0)),'Model Participation Data'!$B$8:$B$57,$C197,'Model Participation Data'!$C$8:$C$57,$D197))</f>
        <v>0</v>
      </c>
      <c r="N197" s="43">
        <f>IF(ISNA(SUMIFS(INDEX('Model Participation Data'!$N$8:$DX$57,0,MATCH(CONCATENATE($J197,N$6),'Model Participation Data'!$N$6:$DX$6,0)),'Model Participation Data'!$B$8:$B$57,$C197,'Model Participation Data'!$C$8:$C$57,$D197)),"-",SUMIFS(INDEX('Model Participation Data'!$N$8:$DX$57,0,MATCH(CONCATENATE($J197,N$6),'Model Participation Data'!$N$6:$DX$6,0)),'Model Participation Data'!$B$8:$B$57,$C197,'Model Participation Data'!$C$8:$C$57,$D197))</f>
        <v>0</v>
      </c>
      <c r="O197" s="154">
        <f>IF(ISNA(SUMIFS(INDEX('Model Participation Data'!$N$8:$DX$57,0,MATCH(CONCATENATE($J197,O$6),'Model Participation Data'!$N$6:$DX$6,0)),'Model Participation Data'!$B$8:$B$57,$C197,'Model Participation Data'!$C$8:$C$57,$D197)),"-",SUMIFS(INDEX('Model Participation Data'!$N$8:$DX$57,0,MATCH(CONCATENATE($J197,O$6),'Model Participation Data'!$N$6:$DX$6,0)),'Model Participation Data'!$B$8:$B$57,$C197,'Model Participation Data'!$C$8:$C$57,$D197))</f>
        <v>0</v>
      </c>
    </row>
    <row r="198" spans="2:15" outlineLevel="1" x14ac:dyDescent="0.35">
      <c r="B198" s="37" t="s">
        <v>80</v>
      </c>
      <c r="C198" s="38" t="str">
        <f>IF(ISBLANK('Model Participation Data'!$B$15),"-",'Model Participation Data'!$B$15)</f>
        <v>Provider</v>
      </c>
      <c r="D198" s="38" t="str">
        <f>IF(ISBLANK('Model Participation Data'!$C$15),"-",'Model Participation Data'!$C$15)</f>
        <v>Accountable Care Program and Multi-Purchaser (Model 3): Providers Participating in SIM  (UMP Plus UW)</v>
      </c>
      <c r="E198" s="38" t="str">
        <f>IF(ISBLANK('Model Participation Data'!$D$15),"-",'Model Participation Data'!$D$15)</f>
        <v>Count</v>
      </c>
      <c r="F198" s="38" t="str">
        <f>IF(ISBLANK('Model Participation Data'!$E$15),"-",'Model Participation Data'!$E$15)</f>
        <v>Active</v>
      </c>
      <c r="G198" s="151" t="str">
        <f>IF(ISBLANK('Model Participation Data'!$F$15),"-",'Model Participation Data'!$F$15)</f>
        <v>-</v>
      </c>
      <c r="H198" s="38">
        <v>3</v>
      </c>
      <c r="I198" s="38">
        <v>4</v>
      </c>
      <c r="J198" s="150" t="str">
        <f t="shared" si="11"/>
        <v>34</v>
      </c>
      <c r="K198" s="38" t="str">
        <f>IF(ISBLANK('Model Participation Data'!$L$15),"-",'Model Participation Data'!$L$15)</f>
        <v>Quarterly</v>
      </c>
      <c r="L198" s="39">
        <f>IF(ISBLANK('Model Participation Data'!$M$15),"-",'Model Participation Data'!$M$15)</f>
        <v>3</v>
      </c>
      <c r="M198" s="43">
        <f>IF(ISNA(SUMIFS(INDEX('Model Participation Data'!$N$8:$DX$57,0,MATCH(CONCATENATE($J198,M$6),'Model Participation Data'!$N$6:$DX$6,0)),'Model Participation Data'!$B$8:$B$57,$C198,'Model Participation Data'!$C$8:$C$57,$D198)),"-",SUMIFS(INDEX('Model Participation Data'!$N$8:$DX$57,0,MATCH(CONCATENATE($J198,M$6),'Model Participation Data'!$N$6:$DX$6,0)),'Model Participation Data'!$B$8:$B$57,$C198,'Model Participation Data'!$C$8:$C$57,$D198))</f>
        <v>0</v>
      </c>
      <c r="N198" s="43">
        <f>IF(ISNA(SUMIFS(INDEX('Model Participation Data'!$N$8:$DX$57,0,MATCH(CONCATENATE($J198,N$6),'Model Participation Data'!$N$6:$DX$6,0)),'Model Participation Data'!$B$8:$B$57,$C198,'Model Participation Data'!$C$8:$C$57,$D198)),"-",SUMIFS(INDEX('Model Participation Data'!$N$8:$DX$57,0,MATCH(CONCATENATE($J198,N$6),'Model Participation Data'!$N$6:$DX$6,0)),'Model Participation Data'!$B$8:$B$57,$C198,'Model Participation Data'!$C$8:$C$57,$D198))</f>
        <v>0</v>
      </c>
      <c r="O198" s="154">
        <f>IF(ISNA(SUMIFS(INDEX('Model Participation Data'!$N$8:$DX$57,0,MATCH(CONCATENATE($J198,O$6),'Model Participation Data'!$N$6:$DX$6,0)),'Model Participation Data'!$B$8:$B$57,$C198,'Model Participation Data'!$C$8:$C$57,$D198)),"-",SUMIFS(INDEX('Model Participation Data'!$N$8:$DX$57,0,MATCH(CONCATENATE($J198,O$6),'Model Participation Data'!$N$6:$DX$6,0)),'Model Participation Data'!$B$8:$B$57,$C198,'Model Participation Data'!$C$8:$C$57,$D198))</f>
        <v>0</v>
      </c>
    </row>
    <row r="199" spans="2:15" outlineLevel="1" x14ac:dyDescent="0.35">
      <c r="B199" s="37" t="s">
        <v>80</v>
      </c>
      <c r="C199" s="38" t="str">
        <f>IF(ISBLANK('Model Participation Data'!$B$15),"-",'Model Participation Data'!$B$15)</f>
        <v>Provider</v>
      </c>
      <c r="D199" s="38" t="str">
        <f>IF(ISBLANK('Model Participation Data'!$C$15),"-",'Model Participation Data'!$C$15)</f>
        <v>Accountable Care Program and Multi-Purchaser (Model 3): Providers Participating in SIM  (UMP Plus UW)</v>
      </c>
      <c r="E199" s="38" t="str">
        <f>IF(ISBLANK('Model Participation Data'!$D$15),"-",'Model Participation Data'!$D$15)</f>
        <v>Count</v>
      </c>
      <c r="F199" s="38" t="str">
        <f>IF(ISBLANK('Model Participation Data'!$E$15),"-",'Model Participation Data'!$E$15)</f>
        <v>Active</v>
      </c>
      <c r="G199" s="151" t="str">
        <f>IF(ISBLANK('Model Participation Data'!$F$15),"-",'Model Participation Data'!$F$15)</f>
        <v>-</v>
      </c>
      <c r="H199" s="38">
        <v>3</v>
      </c>
      <c r="I199" s="38">
        <v>5</v>
      </c>
      <c r="J199" s="150" t="str">
        <f t="shared" si="11"/>
        <v>35</v>
      </c>
      <c r="K199" s="38" t="str">
        <f>IF(ISBLANK('Model Participation Data'!$L$15),"-",'Model Participation Data'!$L$15)</f>
        <v>Quarterly</v>
      </c>
      <c r="L199" s="39">
        <f>IF(ISBLANK('Model Participation Data'!$M$15),"-",'Model Participation Data'!$M$15)</f>
        <v>3</v>
      </c>
      <c r="M199" s="43">
        <f>IF(ISNA(SUMIFS(INDEX('Model Participation Data'!$N$8:$DX$57,0,MATCH(CONCATENATE($J199,M$6),'Model Participation Data'!$N$6:$DX$6,0)),'Model Participation Data'!$B$8:$B$57,$C199,'Model Participation Data'!$C$8:$C$57,$D199)),"-",SUMIFS(INDEX('Model Participation Data'!$N$8:$DX$57,0,MATCH(CONCATENATE($J199,M$6),'Model Participation Data'!$N$6:$DX$6,0)),'Model Participation Data'!$B$8:$B$57,$C199,'Model Participation Data'!$C$8:$C$57,$D199))</f>
        <v>0</v>
      </c>
      <c r="N199" s="43">
        <f>IF(ISNA(SUMIFS(INDEX('Model Participation Data'!$N$8:$DX$57,0,MATCH(CONCATENATE($J199,N$6),'Model Participation Data'!$N$6:$DX$6,0)),'Model Participation Data'!$B$8:$B$57,$C199,'Model Participation Data'!$C$8:$C$57,$D199)),"-",SUMIFS(INDEX('Model Participation Data'!$N$8:$DX$57,0,MATCH(CONCATENATE($J199,N$6),'Model Participation Data'!$N$6:$DX$6,0)),'Model Participation Data'!$B$8:$B$57,$C199,'Model Participation Data'!$C$8:$C$57,$D199))</f>
        <v>0</v>
      </c>
      <c r="O199" s="154">
        <f>IF(ISNA(SUMIFS(INDEX('Model Participation Data'!$N$8:$DX$57,0,MATCH(CONCATENATE($J199,O$6),'Model Participation Data'!$N$6:$DX$6,0)),'Model Participation Data'!$B$8:$B$57,$C199,'Model Participation Data'!$C$8:$C$57,$D199)),"-",SUMIFS(INDEX('Model Participation Data'!$N$8:$DX$57,0,MATCH(CONCATENATE($J199,O$6),'Model Participation Data'!$N$6:$DX$6,0)),'Model Participation Data'!$B$8:$B$57,$C199,'Model Participation Data'!$C$8:$C$57,$D199))</f>
        <v>0</v>
      </c>
    </row>
    <row r="200" spans="2:15" outlineLevel="1" x14ac:dyDescent="0.35">
      <c r="B200" s="37" t="s">
        <v>80</v>
      </c>
      <c r="C200" s="38" t="str">
        <f>IF(ISBLANK('Model Participation Data'!$B$15),"-",'Model Participation Data'!$B$15)</f>
        <v>Provider</v>
      </c>
      <c r="D200" s="38" t="str">
        <f>IF(ISBLANK('Model Participation Data'!$C$15),"-",'Model Participation Data'!$C$15)</f>
        <v>Accountable Care Program and Multi-Purchaser (Model 3): Providers Participating in SIM  (UMP Plus UW)</v>
      </c>
      <c r="E200" s="38" t="str">
        <f>IF(ISBLANK('Model Participation Data'!$D$15),"-",'Model Participation Data'!$D$15)</f>
        <v>Count</v>
      </c>
      <c r="F200" s="38" t="str">
        <f>IF(ISBLANK('Model Participation Data'!$E$15),"-",'Model Participation Data'!$E$15)</f>
        <v>Active</v>
      </c>
      <c r="G200" s="151" t="str">
        <f>IF(ISBLANK('Model Participation Data'!$F$15),"-",'Model Participation Data'!$F$15)</f>
        <v>-</v>
      </c>
      <c r="H200" s="38">
        <v>3</v>
      </c>
      <c r="I200" s="38" t="s">
        <v>65</v>
      </c>
      <c r="J200" s="150" t="str">
        <f t="shared" si="11"/>
        <v>3Goal</v>
      </c>
      <c r="K200" s="38" t="str">
        <f>IF(ISBLANK('Model Participation Data'!$L$15),"-",'Model Participation Data'!$L$15)</f>
        <v>Quarterly</v>
      </c>
      <c r="L200" s="39">
        <f>IF(ISBLANK('Model Participation Data'!$M$15),"-",'Model Participation Data'!$M$15)</f>
        <v>3</v>
      </c>
      <c r="M200" s="43" t="str">
        <f>IF(ISNA(SUMIFS(INDEX('Model Participation Data'!$N$8:$DX$57,0,MATCH(CONCATENATE($J200,M$6),'Model Participation Data'!$N$6:$DX$6,0)),'Model Participation Data'!$B$8:$B$57,$C200,'Model Participation Data'!$C$8:$C$57,$D200)),"-",SUMIFS(INDEX('Model Participation Data'!$N$8:$DX$57,0,MATCH(CONCATENATE($J200,M$6),'Model Participation Data'!$N$6:$DX$6,0)),'Model Participation Data'!$B$8:$B$57,$C200,'Model Participation Data'!$C$8:$C$57,$D200))</f>
        <v>-</v>
      </c>
      <c r="N200" s="43" t="str">
        <f>IF(ISNA(SUMIFS(INDEX('Model Participation Data'!$N$8:$DX$57,0,MATCH(CONCATENATE($J200,N$6),'Model Participation Data'!$N$6:$DX$6,0)),'Model Participation Data'!$B$8:$B$57,$C200,'Model Participation Data'!$C$8:$C$57,$D200)),"-",SUMIFS(INDEX('Model Participation Data'!$N$8:$DX$57,0,MATCH(CONCATENATE($J200,N$6),'Model Participation Data'!$N$6:$DX$6,0)),'Model Participation Data'!$B$8:$B$57,$C200,'Model Participation Data'!$C$8:$C$57,$D200))</f>
        <v>-</v>
      </c>
      <c r="O200" s="154">
        <f>IF(ISNA(SUMIFS(INDEX('Model Participation Data'!$N$8:$DX$57,0,MATCH(CONCATENATE($J200,O$6),'Model Participation Data'!$N$6:$DX$6,0)),'Model Participation Data'!$B$8:$B$57,$C200,'Model Participation Data'!$C$8:$C$57,$D200)),"-",SUMIFS(INDEX('Model Participation Data'!$N$8:$DX$57,0,MATCH(CONCATENATE($J200,O$6),'Model Participation Data'!$N$6:$DX$6,0)),'Model Participation Data'!$B$8:$B$57,$C200,'Model Participation Data'!$C$8:$C$57,$D200))</f>
        <v>0</v>
      </c>
    </row>
    <row r="201" spans="2:15" outlineLevel="1" x14ac:dyDescent="0.35">
      <c r="B201" s="37" t="s">
        <v>80</v>
      </c>
      <c r="C201" s="38" t="str">
        <f>IF(ISBLANK('Model Participation Data'!$B$15),"-",'Model Participation Data'!$B$15)</f>
        <v>Provider</v>
      </c>
      <c r="D201" s="38" t="str">
        <f>IF(ISBLANK('Model Participation Data'!$C$15),"-",'Model Participation Data'!$C$15)</f>
        <v>Accountable Care Program and Multi-Purchaser (Model 3): Providers Participating in SIM  (UMP Plus UW)</v>
      </c>
      <c r="E201" s="38" t="str">
        <f>IF(ISBLANK('Model Participation Data'!$D$15),"-",'Model Participation Data'!$D$15)</f>
        <v>Count</v>
      </c>
      <c r="F201" s="38" t="str">
        <f>IF(ISBLANK('Model Participation Data'!$E$15),"-",'Model Participation Data'!$E$15)</f>
        <v>Active</v>
      </c>
      <c r="G201" s="151" t="str">
        <f>IF(ISBLANK('Model Participation Data'!$F$15),"-",'Model Participation Data'!$F$15)</f>
        <v>-</v>
      </c>
      <c r="H201" s="38">
        <v>4</v>
      </c>
      <c r="I201" s="38">
        <v>1</v>
      </c>
      <c r="J201" s="150" t="str">
        <f t="shared" si="11"/>
        <v>41</v>
      </c>
      <c r="K201" s="38" t="str">
        <f>IF(ISBLANK('Model Participation Data'!$L$15),"-",'Model Participation Data'!$L$15)</f>
        <v>Quarterly</v>
      </c>
      <c r="L201" s="39">
        <f>IF(ISBLANK('Model Participation Data'!$M$15),"-",'Model Participation Data'!$M$15)</f>
        <v>3</v>
      </c>
      <c r="M201" s="43">
        <f>IF(ISNA(SUMIFS(INDEX('Model Participation Data'!$N$8:$DX$57,0,MATCH(CONCATENATE($J201,M$6),'Model Participation Data'!$N$6:$DX$6,0)),'Model Participation Data'!$B$8:$B$57,$C201,'Model Participation Data'!$C$8:$C$57,$D201)),"-",SUMIFS(INDEX('Model Participation Data'!$N$8:$DX$57,0,MATCH(CONCATENATE($J201,M$6),'Model Participation Data'!$N$6:$DX$6,0)),'Model Participation Data'!$B$8:$B$57,$C201,'Model Participation Data'!$C$8:$C$57,$D201))</f>
        <v>0</v>
      </c>
      <c r="N201" s="43">
        <f>IF(ISNA(SUMIFS(INDEX('Model Participation Data'!$N$8:$DX$57,0,MATCH(CONCATENATE($J201,N$6),'Model Participation Data'!$N$6:$DX$6,0)),'Model Participation Data'!$B$8:$B$57,$C201,'Model Participation Data'!$C$8:$C$57,$D201)),"-",SUMIFS(INDEX('Model Participation Data'!$N$8:$DX$57,0,MATCH(CONCATENATE($J201,N$6),'Model Participation Data'!$N$6:$DX$6,0)),'Model Participation Data'!$B$8:$B$57,$C201,'Model Participation Data'!$C$8:$C$57,$D201))</f>
        <v>0</v>
      </c>
      <c r="O201" s="154">
        <f>IF(ISNA(SUMIFS(INDEX('Model Participation Data'!$N$8:$DX$57,0,MATCH(CONCATENATE($J201,O$6),'Model Participation Data'!$N$6:$DX$6,0)),'Model Participation Data'!$B$8:$B$57,$C201,'Model Participation Data'!$C$8:$C$57,$D201)),"-",SUMIFS(INDEX('Model Participation Data'!$N$8:$DX$57,0,MATCH(CONCATENATE($J201,O$6),'Model Participation Data'!$N$6:$DX$6,0)),'Model Participation Data'!$B$8:$B$57,$C201,'Model Participation Data'!$C$8:$C$57,$D201))</f>
        <v>0</v>
      </c>
    </row>
    <row r="202" spans="2:15" outlineLevel="1" x14ac:dyDescent="0.35">
      <c r="B202" s="37" t="s">
        <v>80</v>
      </c>
      <c r="C202" s="38" t="str">
        <f>IF(ISBLANK('Model Participation Data'!$B$15),"-",'Model Participation Data'!$B$15)</f>
        <v>Provider</v>
      </c>
      <c r="D202" s="38" t="str">
        <f>IF(ISBLANK('Model Participation Data'!$C$15),"-",'Model Participation Data'!$C$15)</f>
        <v>Accountable Care Program and Multi-Purchaser (Model 3): Providers Participating in SIM  (UMP Plus UW)</v>
      </c>
      <c r="E202" s="38" t="str">
        <f>IF(ISBLANK('Model Participation Data'!$D$15),"-",'Model Participation Data'!$D$15)</f>
        <v>Count</v>
      </c>
      <c r="F202" s="38" t="str">
        <f>IF(ISBLANK('Model Participation Data'!$E$15),"-",'Model Participation Data'!$E$15)</f>
        <v>Active</v>
      </c>
      <c r="G202" s="151" t="str">
        <f>IF(ISBLANK('Model Participation Data'!$F$15),"-",'Model Participation Data'!$F$15)</f>
        <v>-</v>
      </c>
      <c r="H202" s="38">
        <v>4</v>
      </c>
      <c r="I202" s="38">
        <v>2</v>
      </c>
      <c r="J202" s="150" t="str">
        <f t="shared" si="11"/>
        <v>42</v>
      </c>
      <c r="K202" s="38" t="str">
        <f>IF(ISBLANK('Model Participation Data'!$L$15),"-",'Model Participation Data'!$L$15)</f>
        <v>Quarterly</v>
      </c>
      <c r="L202" s="39">
        <f>IF(ISBLANK('Model Participation Data'!$M$15),"-",'Model Participation Data'!$M$15)</f>
        <v>3</v>
      </c>
      <c r="M202" s="43">
        <f>IF(ISNA(SUMIFS(INDEX('Model Participation Data'!$N$8:$DX$57,0,MATCH(CONCATENATE($J202,M$6),'Model Participation Data'!$N$6:$DX$6,0)),'Model Participation Data'!$B$8:$B$57,$C202,'Model Participation Data'!$C$8:$C$57,$D202)),"-",SUMIFS(INDEX('Model Participation Data'!$N$8:$DX$57,0,MATCH(CONCATENATE($J202,M$6),'Model Participation Data'!$N$6:$DX$6,0)),'Model Participation Data'!$B$8:$B$57,$C202,'Model Participation Data'!$C$8:$C$57,$D202))</f>
        <v>0</v>
      </c>
      <c r="N202" s="43">
        <f>IF(ISNA(SUMIFS(INDEX('Model Participation Data'!$N$8:$DX$57,0,MATCH(CONCATENATE($J202,N$6),'Model Participation Data'!$N$6:$DX$6,0)),'Model Participation Data'!$B$8:$B$57,$C202,'Model Participation Data'!$C$8:$C$57,$D202)),"-",SUMIFS(INDEX('Model Participation Data'!$N$8:$DX$57,0,MATCH(CONCATENATE($J202,N$6),'Model Participation Data'!$N$6:$DX$6,0)),'Model Participation Data'!$B$8:$B$57,$C202,'Model Participation Data'!$C$8:$C$57,$D202))</f>
        <v>0</v>
      </c>
      <c r="O202" s="154">
        <f>IF(ISNA(SUMIFS(INDEX('Model Participation Data'!$N$8:$DX$57,0,MATCH(CONCATENATE($J202,O$6),'Model Participation Data'!$N$6:$DX$6,0)),'Model Participation Data'!$B$8:$B$57,$C202,'Model Participation Data'!$C$8:$C$57,$D202)),"-",SUMIFS(INDEX('Model Participation Data'!$N$8:$DX$57,0,MATCH(CONCATENATE($J202,O$6),'Model Participation Data'!$N$6:$DX$6,0)),'Model Participation Data'!$B$8:$B$57,$C202,'Model Participation Data'!$C$8:$C$57,$D202))</f>
        <v>0</v>
      </c>
    </row>
    <row r="203" spans="2:15" outlineLevel="1" x14ac:dyDescent="0.35">
      <c r="B203" s="37" t="s">
        <v>80</v>
      </c>
      <c r="C203" s="38" t="str">
        <f>IF(ISBLANK('Model Participation Data'!$B$15),"-",'Model Participation Data'!$B$15)</f>
        <v>Provider</v>
      </c>
      <c r="D203" s="38" t="str">
        <f>IF(ISBLANK('Model Participation Data'!$C$15),"-",'Model Participation Data'!$C$15)</f>
        <v>Accountable Care Program and Multi-Purchaser (Model 3): Providers Participating in SIM  (UMP Plus UW)</v>
      </c>
      <c r="E203" s="38" t="str">
        <f>IF(ISBLANK('Model Participation Data'!$D$15),"-",'Model Participation Data'!$D$15)</f>
        <v>Count</v>
      </c>
      <c r="F203" s="38" t="str">
        <f>IF(ISBLANK('Model Participation Data'!$E$15),"-",'Model Participation Data'!$E$15)</f>
        <v>Active</v>
      </c>
      <c r="G203" s="151" t="str">
        <f>IF(ISBLANK('Model Participation Data'!$F$15),"-",'Model Participation Data'!$F$15)</f>
        <v>-</v>
      </c>
      <c r="H203" s="38">
        <v>4</v>
      </c>
      <c r="I203" s="38">
        <v>3</v>
      </c>
      <c r="J203" s="150" t="str">
        <f t="shared" ref="J203:J206" si="12">CONCATENATE(H203,I203)</f>
        <v>43</v>
      </c>
      <c r="K203" s="38" t="str">
        <f>IF(ISBLANK('Model Participation Data'!$L$15),"-",'Model Participation Data'!$L$15)</f>
        <v>Quarterly</v>
      </c>
      <c r="L203" s="39">
        <f>IF(ISBLANK('Model Participation Data'!$M$15),"-",'Model Participation Data'!$M$15)</f>
        <v>3</v>
      </c>
      <c r="M203" s="43">
        <f>IF(ISNA(SUMIFS(INDEX('Model Participation Data'!$N$8:$DX$57,0,MATCH(CONCATENATE($J203,M$6),'Model Participation Data'!$N$6:$DX$6,0)),'Model Participation Data'!$B$8:$B$57,$C203,'Model Participation Data'!$C$8:$C$57,$D203)),"-",SUMIFS(INDEX('Model Participation Data'!$N$8:$DX$57,0,MATCH(CONCATENATE($J203,M$6),'Model Participation Data'!$N$6:$DX$6,0)),'Model Participation Data'!$B$8:$B$57,$C203,'Model Participation Data'!$C$8:$C$57,$D203))</f>
        <v>0</v>
      </c>
      <c r="N203" s="43">
        <f>IF(ISNA(SUMIFS(INDEX('Model Participation Data'!$N$8:$DX$57,0,MATCH(CONCATENATE($J203,N$6),'Model Participation Data'!$N$6:$DX$6,0)),'Model Participation Data'!$B$8:$B$57,$C203,'Model Participation Data'!$C$8:$C$57,$D203)),"-",SUMIFS(INDEX('Model Participation Data'!$N$8:$DX$57,0,MATCH(CONCATENATE($J203,N$6),'Model Participation Data'!$N$6:$DX$6,0)),'Model Participation Data'!$B$8:$B$57,$C203,'Model Participation Data'!$C$8:$C$57,$D203))</f>
        <v>0</v>
      </c>
      <c r="O203" s="154">
        <f>IF(ISNA(SUMIFS(INDEX('Model Participation Data'!$N$8:$DX$57,0,MATCH(CONCATENATE($J203,O$6),'Model Participation Data'!$N$6:$DX$6,0)),'Model Participation Data'!$B$8:$B$57,$C203,'Model Participation Data'!$C$8:$C$57,$D203)),"-",SUMIFS(INDEX('Model Participation Data'!$N$8:$DX$57,0,MATCH(CONCATENATE($J203,O$6),'Model Participation Data'!$N$6:$DX$6,0)),'Model Participation Data'!$B$8:$B$57,$C203,'Model Participation Data'!$C$8:$C$57,$D203))</f>
        <v>0</v>
      </c>
    </row>
    <row r="204" spans="2:15" outlineLevel="1" x14ac:dyDescent="0.35">
      <c r="B204" s="37" t="s">
        <v>80</v>
      </c>
      <c r="C204" s="38" t="str">
        <f>IF(ISBLANK('Model Participation Data'!$B$15),"-",'Model Participation Data'!$B$15)</f>
        <v>Provider</v>
      </c>
      <c r="D204" s="38" t="str">
        <f>IF(ISBLANK('Model Participation Data'!$C$15),"-",'Model Participation Data'!$C$15)</f>
        <v>Accountable Care Program and Multi-Purchaser (Model 3): Providers Participating in SIM  (UMP Plus UW)</v>
      </c>
      <c r="E204" s="38" t="str">
        <f>IF(ISBLANK('Model Participation Data'!$D$15),"-",'Model Participation Data'!$D$15)</f>
        <v>Count</v>
      </c>
      <c r="F204" s="38" t="str">
        <f>IF(ISBLANK('Model Participation Data'!$E$15),"-",'Model Participation Data'!$E$15)</f>
        <v>Active</v>
      </c>
      <c r="G204" s="151" t="str">
        <f>IF(ISBLANK('Model Participation Data'!$F$15),"-",'Model Participation Data'!$F$15)</f>
        <v>-</v>
      </c>
      <c r="H204" s="38">
        <v>4</v>
      </c>
      <c r="I204" s="38">
        <v>4</v>
      </c>
      <c r="J204" s="150" t="str">
        <f t="shared" si="12"/>
        <v>44</v>
      </c>
      <c r="K204" s="38" t="str">
        <f>IF(ISBLANK('Model Participation Data'!$L$15),"-",'Model Participation Data'!$L$15)</f>
        <v>Quarterly</v>
      </c>
      <c r="L204" s="39">
        <f>IF(ISBLANK('Model Participation Data'!$M$15),"-",'Model Participation Data'!$M$15)</f>
        <v>3</v>
      </c>
      <c r="M204" s="43">
        <f>IF(ISNA(SUMIFS(INDEX('Model Participation Data'!$N$8:$DX$57,0,MATCH(CONCATENATE($J204,M$6),'Model Participation Data'!$N$6:$DX$6,0)),'Model Participation Data'!$B$8:$B$57,$C204,'Model Participation Data'!$C$8:$C$57,$D204)),"-",SUMIFS(INDEX('Model Participation Data'!$N$8:$DX$57,0,MATCH(CONCATENATE($J204,M$6),'Model Participation Data'!$N$6:$DX$6,0)),'Model Participation Data'!$B$8:$B$57,$C204,'Model Participation Data'!$C$8:$C$57,$D204))</f>
        <v>0</v>
      </c>
      <c r="N204" s="43">
        <f>IF(ISNA(SUMIFS(INDEX('Model Participation Data'!$N$8:$DX$57,0,MATCH(CONCATENATE($J204,N$6),'Model Participation Data'!$N$6:$DX$6,0)),'Model Participation Data'!$B$8:$B$57,$C204,'Model Participation Data'!$C$8:$C$57,$D204)),"-",SUMIFS(INDEX('Model Participation Data'!$N$8:$DX$57,0,MATCH(CONCATENATE($J204,N$6),'Model Participation Data'!$N$6:$DX$6,0)),'Model Participation Data'!$B$8:$B$57,$C204,'Model Participation Data'!$C$8:$C$57,$D204))</f>
        <v>0</v>
      </c>
      <c r="O204" s="154">
        <f>IF(ISNA(SUMIFS(INDEX('Model Participation Data'!$N$8:$DX$57,0,MATCH(CONCATENATE($J204,O$6),'Model Participation Data'!$N$6:$DX$6,0)),'Model Participation Data'!$B$8:$B$57,$C204,'Model Participation Data'!$C$8:$C$57,$D204)),"-",SUMIFS(INDEX('Model Participation Data'!$N$8:$DX$57,0,MATCH(CONCATENATE($J204,O$6),'Model Participation Data'!$N$6:$DX$6,0)),'Model Participation Data'!$B$8:$B$57,$C204,'Model Participation Data'!$C$8:$C$57,$D204))</f>
        <v>0</v>
      </c>
    </row>
    <row r="205" spans="2:15" outlineLevel="1" x14ac:dyDescent="0.35">
      <c r="B205" s="37" t="s">
        <v>80</v>
      </c>
      <c r="C205" s="38" t="str">
        <f>IF(ISBLANK('Model Participation Data'!$B$15),"-",'Model Participation Data'!$B$15)</f>
        <v>Provider</v>
      </c>
      <c r="D205" s="38" t="str">
        <f>IF(ISBLANK('Model Participation Data'!$C$15),"-",'Model Participation Data'!$C$15)</f>
        <v>Accountable Care Program and Multi-Purchaser (Model 3): Providers Participating in SIM  (UMP Plus UW)</v>
      </c>
      <c r="E205" s="38" t="str">
        <f>IF(ISBLANK('Model Participation Data'!$D$15),"-",'Model Participation Data'!$D$15)</f>
        <v>Count</v>
      </c>
      <c r="F205" s="38" t="str">
        <f>IF(ISBLANK('Model Participation Data'!$E$15),"-",'Model Participation Data'!$E$15)</f>
        <v>Active</v>
      </c>
      <c r="G205" s="151" t="str">
        <f>IF(ISBLANK('Model Participation Data'!$F$15),"-",'Model Participation Data'!$F$15)</f>
        <v>-</v>
      </c>
      <c r="H205" s="38">
        <v>4</v>
      </c>
      <c r="I205" s="38">
        <v>5</v>
      </c>
      <c r="J205" s="150" t="str">
        <f t="shared" si="12"/>
        <v>45</v>
      </c>
      <c r="K205" s="38" t="str">
        <f>IF(ISBLANK('Model Participation Data'!$L$15),"-",'Model Participation Data'!$L$15)</f>
        <v>Quarterly</v>
      </c>
      <c r="L205" s="39">
        <f>IF(ISBLANK('Model Participation Data'!$M$15),"-",'Model Participation Data'!$M$15)</f>
        <v>3</v>
      </c>
      <c r="M205" s="43">
        <f>IF(ISNA(SUMIFS(INDEX('Model Participation Data'!$N$8:$DX$57,0,MATCH(CONCATENATE($J205,M$6),'Model Participation Data'!$N$6:$DX$6,0)),'Model Participation Data'!$B$8:$B$57,$C205,'Model Participation Data'!$C$8:$C$57,$D205)),"-",SUMIFS(INDEX('Model Participation Data'!$N$8:$DX$57,0,MATCH(CONCATENATE($J205,M$6),'Model Participation Data'!$N$6:$DX$6,0)),'Model Participation Data'!$B$8:$B$57,$C205,'Model Participation Data'!$C$8:$C$57,$D205))</f>
        <v>0</v>
      </c>
      <c r="N205" s="43">
        <f>IF(ISNA(SUMIFS(INDEX('Model Participation Data'!$N$8:$DX$57,0,MATCH(CONCATENATE($J205,N$6),'Model Participation Data'!$N$6:$DX$6,0)),'Model Participation Data'!$B$8:$B$57,$C205,'Model Participation Data'!$C$8:$C$57,$D205)),"-",SUMIFS(INDEX('Model Participation Data'!$N$8:$DX$57,0,MATCH(CONCATENATE($J205,N$6),'Model Participation Data'!$N$6:$DX$6,0)),'Model Participation Data'!$B$8:$B$57,$C205,'Model Participation Data'!$C$8:$C$57,$D205))</f>
        <v>0</v>
      </c>
      <c r="O205" s="154">
        <f>IF(ISNA(SUMIFS(INDEX('Model Participation Data'!$N$8:$DX$57,0,MATCH(CONCATENATE($J205,O$6),'Model Participation Data'!$N$6:$DX$6,0)),'Model Participation Data'!$B$8:$B$57,$C205,'Model Participation Data'!$C$8:$C$57,$D205)),"-",SUMIFS(INDEX('Model Participation Data'!$N$8:$DX$57,0,MATCH(CONCATENATE($J205,O$6),'Model Participation Data'!$N$6:$DX$6,0)),'Model Participation Data'!$B$8:$B$57,$C205,'Model Participation Data'!$C$8:$C$57,$D205))</f>
        <v>0</v>
      </c>
    </row>
    <row r="206" spans="2:15" outlineLevel="1" x14ac:dyDescent="0.35">
      <c r="B206" s="37" t="s">
        <v>80</v>
      </c>
      <c r="C206" s="38" t="str">
        <f>IF(ISBLANK('Model Participation Data'!$B$15),"-",'Model Participation Data'!$B$15)</f>
        <v>Provider</v>
      </c>
      <c r="D206" s="38" t="str">
        <f>IF(ISBLANK('Model Participation Data'!$C$15),"-",'Model Participation Data'!$C$15)</f>
        <v>Accountable Care Program and Multi-Purchaser (Model 3): Providers Participating in SIM  (UMP Plus UW)</v>
      </c>
      <c r="E206" s="38" t="str">
        <f>IF(ISBLANK('Model Participation Data'!$D$15),"-",'Model Participation Data'!$D$15)</f>
        <v>Count</v>
      </c>
      <c r="F206" s="38" t="str">
        <f>IF(ISBLANK('Model Participation Data'!$E$15),"-",'Model Participation Data'!$E$15)</f>
        <v>Active</v>
      </c>
      <c r="G206" s="151" t="str">
        <f>IF(ISBLANK('Model Participation Data'!$F$15),"-",'Model Participation Data'!$F$15)</f>
        <v>-</v>
      </c>
      <c r="H206" s="38">
        <v>4</v>
      </c>
      <c r="I206" s="38" t="s">
        <v>65</v>
      </c>
      <c r="J206" s="150" t="str">
        <f t="shared" si="12"/>
        <v>4Goal</v>
      </c>
      <c r="K206" s="38" t="str">
        <f>IF(ISBLANK('Model Participation Data'!$L$15),"-",'Model Participation Data'!$L$15)</f>
        <v>Quarterly</v>
      </c>
      <c r="L206" s="39">
        <f>IF(ISBLANK('Model Participation Data'!$M$15),"-",'Model Participation Data'!$M$15)</f>
        <v>3</v>
      </c>
      <c r="M206" s="43" t="str">
        <f>IF(ISNA(SUMIFS(INDEX('Model Participation Data'!$N$8:$DX$57,0,MATCH(CONCATENATE($J206,M$6),'Model Participation Data'!$N$6:$DX$6,0)),'Model Participation Data'!$B$8:$B$57,$C206,'Model Participation Data'!$C$8:$C$57,$D206)),"-",SUMIFS(INDEX('Model Participation Data'!$N$8:$DX$57,0,MATCH(CONCATENATE($J206,M$6),'Model Participation Data'!$N$6:$DX$6,0)),'Model Participation Data'!$B$8:$B$57,$C206,'Model Participation Data'!$C$8:$C$57,$D206))</f>
        <v>-</v>
      </c>
      <c r="N206" s="43" t="str">
        <f>IF(ISNA(SUMIFS(INDEX('Model Participation Data'!$N$8:$DX$57,0,MATCH(CONCATENATE($J206,N$6),'Model Participation Data'!$N$6:$DX$6,0)),'Model Participation Data'!$B$8:$B$57,$C206,'Model Participation Data'!$C$8:$C$57,$D206)),"-",SUMIFS(INDEX('Model Participation Data'!$N$8:$DX$57,0,MATCH(CONCATENATE($J206,N$6),'Model Participation Data'!$N$6:$DX$6,0)),'Model Participation Data'!$B$8:$B$57,$C206,'Model Participation Data'!$C$8:$C$57,$D206))</f>
        <v>-</v>
      </c>
      <c r="O206" s="154">
        <f>IF(ISNA(SUMIFS(INDEX('Model Participation Data'!$N$8:$DX$57,0,MATCH(CONCATENATE($J206,O$6),'Model Participation Data'!$N$6:$DX$6,0)),'Model Participation Data'!$B$8:$B$57,$C206,'Model Participation Data'!$C$8:$C$57,$D206)),"-",SUMIFS(INDEX('Model Participation Data'!$N$8:$DX$57,0,MATCH(CONCATENATE($J206,O$6),'Model Participation Data'!$N$6:$DX$6,0)),'Model Participation Data'!$B$8:$B$57,$C206,'Model Participation Data'!$C$8:$C$57,$D206))</f>
        <v>0</v>
      </c>
    </row>
    <row r="207" spans="2:15" outlineLevel="1" x14ac:dyDescent="0.35">
      <c r="B207" s="37" t="s">
        <v>80</v>
      </c>
      <c r="C207" s="38" t="str">
        <f>IF(ISBLANK('Model Participation Data'!$B$16),"-",'Model Participation Data'!$B$16)</f>
        <v>Provider</v>
      </c>
      <c r="D207" s="38" t="str">
        <f>IF(ISBLANK('Model Participation Data'!$C$16),"-",'Model Participation Data'!$C$16)</f>
        <v>Accountable Care Program and Multi-Purchaser (Model 3): Providers Participating in SIM  (UMP Plus PSHVN)</v>
      </c>
      <c r="E207" s="38" t="str">
        <f>IF(ISBLANK('Model Participation Data'!$D$16),"-",'Model Participation Data'!$D$16)</f>
        <v>Count</v>
      </c>
      <c r="F207" s="38" t="str">
        <f>IF(ISBLANK('Model Participation Data'!$E$16),"-",'Model Participation Data'!$E$16)</f>
        <v>Active</v>
      </c>
      <c r="G207" s="151" t="str">
        <f>IF(ISBLANK('Model Participation Data'!$F$16),"-",'Model Participation Data'!$F$16)</f>
        <v>-</v>
      </c>
      <c r="H207" s="38" t="s">
        <v>64</v>
      </c>
      <c r="I207" s="38" t="s">
        <v>64</v>
      </c>
      <c r="J207" s="150" t="str">
        <f t="shared" si="11"/>
        <v>BaselineBaseline</v>
      </c>
      <c r="K207" s="38" t="str">
        <f>IF(ISBLANK('Model Participation Data'!$L$16),"-",'Model Participation Data'!$L$16)</f>
        <v>Quarterly</v>
      </c>
      <c r="L207" s="39">
        <f>IF(ISBLANK('Model Participation Data'!$M$16),"-",'Model Participation Data'!$M$16)</f>
        <v>3</v>
      </c>
      <c r="M207" s="43">
        <f>IF(ISNA(SUMIFS(INDEX('Model Participation Data'!$N$8:$DX$57,0,MATCH(CONCATENATE($J207,M$6),'Model Participation Data'!$N$6:$DX$6,0)),'Model Participation Data'!$B$8:$B$57,$C207,'Model Participation Data'!$C$8:$C$57,$D207)),"-",SUMIFS(INDEX('Model Participation Data'!$N$8:$DX$57,0,MATCH(CONCATENATE($J207,M$6),'Model Participation Data'!$N$6:$DX$6,0)),'Model Participation Data'!$B$8:$B$57,$C207,'Model Participation Data'!$C$8:$C$57,$D207))</f>
        <v>0</v>
      </c>
      <c r="N207" s="43">
        <f>IF(ISNA(SUMIFS(INDEX('Model Participation Data'!$N$8:$DX$57,0,MATCH(CONCATENATE($J207,N$6),'Model Participation Data'!$N$6:$DX$6,0)),'Model Participation Data'!$B$8:$B$57,$C207,'Model Participation Data'!$C$8:$C$57,$D207)),"-",SUMIFS(INDEX('Model Participation Data'!$N$8:$DX$57,0,MATCH(CONCATENATE($J207,N$6),'Model Participation Data'!$N$6:$DX$6,0)),'Model Participation Data'!$B$8:$B$57,$C207,'Model Participation Data'!$C$8:$C$57,$D207))</f>
        <v>1</v>
      </c>
      <c r="O207" s="154">
        <f>IF(ISNA(SUMIFS(INDEX('Model Participation Data'!$N$8:$DX$57,0,MATCH(CONCATENATE($J207,O$6),'Model Participation Data'!$N$6:$DX$6,0)),'Model Participation Data'!$B$8:$B$57,$C207,'Model Participation Data'!$C$8:$C$57,$D207)),"-",SUMIFS(INDEX('Model Participation Data'!$N$8:$DX$57,0,MATCH(CONCATENATE($J207,O$6),'Model Participation Data'!$N$6:$DX$6,0)),'Model Participation Data'!$B$8:$B$57,$C207,'Model Participation Data'!$C$8:$C$57,$D207))</f>
        <v>0</v>
      </c>
    </row>
    <row r="208" spans="2:15" outlineLevel="1" x14ac:dyDescent="0.35">
      <c r="B208" s="37" t="s">
        <v>80</v>
      </c>
      <c r="C208" s="38" t="str">
        <f>IF(ISBLANK('Model Participation Data'!$B$16),"-",'Model Participation Data'!$B$16)</f>
        <v>Provider</v>
      </c>
      <c r="D208" s="38" t="str">
        <f>IF(ISBLANK('Model Participation Data'!$C$16),"-",'Model Participation Data'!$C$16)</f>
        <v>Accountable Care Program and Multi-Purchaser (Model 3): Providers Participating in SIM  (UMP Plus PSHVN)</v>
      </c>
      <c r="E208" s="38" t="str">
        <f>IF(ISBLANK('Model Participation Data'!$D$16),"-",'Model Participation Data'!$D$16)</f>
        <v>Count</v>
      </c>
      <c r="F208" s="38" t="str">
        <f>IF(ISBLANK('Model Participation Data'!$E$16),"-",'Model Participation Data'!$E$16)</f>
        <v>Active</v>
      </c>
      <c r="G208" s="151" t="str">
        <f>IF(ISBLANK('Model Participation Data'!$F$16),"-",'Model Participation Data'!$F$16)</f>
        <v>-</v>
      </c>
      <c r="H208" s="38">
        <v>1</v>
      </c>
      <c r="I208" s="38">
        <v>1</v>
      </c>
      <c r="J208" s="150" t="str">
        <f t="shared" si="11"/>
        <v>11</v>
      </c>
      <c r="K208" s="38" t="str">
        <f>IF(ISBLANK('Model Participation Data'!$L$16),"-",'Model Participation Data'!$L$16)</f>
        <v>Quarterly</v>
      </c>
      <c r="L208" s="39">
        <f>IF(ISBLANK('Model Participation Data'!$M$16),"-",'Model Participation Data'!$M$16)</f>
        <v>3</v>
      </c>
      <c r="M208" s="43">
        <f>IF(ISNA(SUMIFS(INDEX('Model Participation Data'!$N$8:$DX$57,0,MATCH(CONCATENATE($J208,M$6),'Model Participation Data'!$N$6:$DX$6,0)),'Model Participation Data'!$B$8:$B$57,$C208,'Model Participation Data'!$C$8:$C$57,$D208)),"-",SUMIFS(INDEX('Model Participation Data'!$N$8:$DX$57,0,MATCH(CONCATENATE($J208,M$6),'Model Participation Data'!$N$6:$DX$6,0)),'Model Participation Data'!$B$8:$B$57,$C208,'Model Participation Data'!$C$8:$C$57,$D208))</f>
        <v>7772</v>
      </c>
      <c r="N208" s="43">
        <f>IF(ISNA(SUMIFS(INDEX('Model Participation Data'!$N$8:$DX$57,0,MATCH(CONCATENATE($J208,N$6),'Model Participation Data'!$N$6:$DX$6,0)),'Model Participation Data'!$B$8:$B$57,$C208,'Model Participation Data'!$C$8:$C$57,$D208)),"-",SUMIFS(INDEX('Model Participation Data'!$N$8:$DX$57,0,MATCH(CONCATENATE($J208,N$6),'Model Participation Data'!$N$6:$DX$6,0)),'Model Participation Data'!$B$8:$B$57,$C208,'Model Participation Data'!$C$8:$C$57,$D208))</f>
        <v>1</v>
      </c>
      <c r="O208" s="154">
        <f>IF(ISNA(SUMIFS(INDEX('Model Participation Data'!$N$8:$DX$57,0,MATCH(CONCATENATE($J208,O$6),'Model Participation Data'!$N$6:$DX$6,0)),'Model Participation Data'!$B$8:$B$57,$C208,'Model Participation Data'!$C$8:$C$57,$D208)),"-",SUMIFS(INDEX('Model Participation Data'!$N$8:$DX$57,0,MATCH(CONCATENATE($J208,O$6),'Model Participation Data'!$N$6:$DX$6,0)),'Model Participation Data'!$B$8:$B$57,$C208,'Model Participation Data'!$C$8:$C$57,$D208))</f>
        <v>7772</v>
      </c>
    </row>
    <row r="209" spans="2:15" outlineLevel="1" x14ac:dyDescent="0.35">
      <c r="B209" s="37" t="s">
        <v>80</v>
      </c>
      <c r="C209" s="38" t="str">
        <f>IF(ISBLANK('Model Participation Data'!$B$16),"-",'Model Participation Data'!$B$16)</f>
        <v>Provider</v>
      </c>
      <c r="D209" s="38" t="str">
        <f>IF(ISBLANK('Model Participation Data'!$C$16),"-",'Model Participation Data'!$C$16)</f>
        <v>Accountable Care Program and Multi-Purchaser (Model 3): Providers Participating in SIM  (UMP Plus PSHVN)</v>
      </c>
      <c r="E209" s="38" t="str">
        <f>IF(ISBLANK('Model Participation Data'!$D$16),"-",'Model Participation Data'!$D$16)</f>
        <v>Count</v>
      </c>
      <c r="F209" s="38" t="str">
        <f>IF(ISBLANK('Model Participation Data'!$E$16),"-",'Model Participation Data'!$E$16)</f>
        <v>Active</v>
      </c>
      <c r="G209" s="151" t="str">
        <f>IF(ISBLANK('Model Participation Data'!$F$16),"-",'Model Participation Data'!$F$16)</f>
        <v>-</v>
      </c>
      <c r="H209" s="38">
        <v>1</v>
      </c>
      <c r="I209" s="38">
        <v>2</v>
      </c>
      <c r="J209" s="150" t="str">
        <f t="shared" si="11"/>
        <v>12</v>
      </c>
      <c r="K209" s="38" t="str">
        <f>IF(ISBLANK('Model Participation Data'!$L$16),"-",'Model Participation Data'!$L$16)</f>
        <v>Quarterly</v>
      </c>
      <c r="L209" s="39">
        <f>IF(ISBLANK('Model Participation Data'!$M$16),"-",'Model Participation Data'!$M$16)</f>
        <v>3</v>
      </c>
      <c r="M209" s="43">
        <f>IF(ISNA(SUMIFS(INDEX('Model Participation Data'!$N$8:$DX$57,0,MATCH(CONCATENATE($J209,M$6),'Model Participation Data'!$N$6:$DX$6,0)),'Model Participation Data'!$B$8:$B$57,$C209,'Model Participation Data'!$C$8:$C$57,$D209)),"-",SUMIFS(INDEX('Model Participation Data'!$N$8:$DX$57,0,MATCH(CONCATENATE($J209,M$6),'Model Participation Data'!$N$6:$DX$6,0)),'Model Participation Data'!$B$8:$B$57,$C209,'Model Participation Data'!$C$8:$C$57,$D209))</f>
        <v>7772</v>
      </c>
      <c r="N209" s="43">
        <f>IF(ISNA(SUMIFS(INDEX('Model Participation Data'!$N$8:$DX$57,0,MATCH(CONCATENATE($J209,N$6),'Model Participation Data'!$N$6:$DX$6,0)),'Model Participation Data'!$B$8:$B$57,$C209,'Model Participation Data'!$C$8:$C$57,$D209)),"-",SUMIFS(INDEX('Model Participation Data'!$N$8:$DX$57,0,MATCH(CONCATENATE($J209,N$6),'Model Participation Data'!$N$6:$DX$6,0)),'Model Participation Data'!$B$8:$B$57,$C209,'Model Participation Data'!$C$8:$C$57,$D209))</f>
        <v>1</v>
      </c>
      <c r="O209" s="154">
        <f>IF(ISNA(SUMIFS(INDEX('Model Participation Data'!$N$8:$DX$57,0,MATCH(CONCATENATE($J209,O$6),'Model Participation Data'!$N$6:$DX$6,0)),'Model Participation Data'!$B$8:$B$57,$C209,'Model Participation Data'!$C$8:$C$57,$D209)),"-",SUMIFS(INDEX('Model Participation Data'!$N$8:$DX$57,0,MATCH(CONCATENATE($J209,O$6),'Model Participation Data'!$N$6:$DX$6,0)),'Model Participation Data'!$B$8:$B$57,$C209,'Model Participation Data'!$C$8:$C$57,$D209))</f>
        <v>7772</v>
      </c>
    </row>
    <row r="210" spans="2:15" outlineLevel="1" x14ac:dyDescent="0.35">
      <c r="B210" s="37" t="s">
        <v>80</v>
      </c>
      <c r="C210" s="38" t="str">
        <f>IF(ISBLANK('Model Participation Data'!$B$16),"-",'Model Participation Data'!$B$16)</f>
        <v>Provider</v>
      </c>
      <c r="D210" s="38" t="str">
        <f>IF(ISBLANK('Model Participation Data'!$C$16),"-",'Model Participation Data'!$C$16)</f>
        <v>Accountable Care Program and Multi-Purchaser (Model 3): Providers Participating in SIM  (UMP Plus PSHVN)</v>
      </c>
      <c r="E210" s="38" t="str">
        <f>IF(ISBLANK('Model Participation Data'!$D$16),"-",'Model Participation Data'!$D$16)</f>
        <v>Count</v>
      </c>
      <c r="F210" s="38" t="str">
        <f>IF(ISBLANK('Model Participation Data'!$E$16),"-",'Model Participation Data'!$E$16)</f>
        <v>Active</v>
      </c>
      <c r="G210" s="151" t="str">
        <f>IF(ISBLANK('Model Participation Data'!$F$16),"-",'Model Participation Data'!$F$16)</f>
        <v>-</v>
      </c>
      <c r="H210" s="38">
        <v>1</v>
      </c>
      <c r="I210" s="38">
        <v>3</v>
      </c>
      <c r="J210" s="150" t="str">
        <f t="shared" si="11"/>
        <v>13</v>
      </c>
      <c r="K210" s="38" t="str">
        <f>IF(ISBLANK('Model Participation Data'!$L$16),"-",'Model Participation Data'!$L$16)</f>
        <v>Quarterly</v>
      </c>
      <c r="L210" s="39">
        <f>IF(ISBLANK('Model Participation Data'!$M$16),"-",'Model Participation Data'!$M$16)</f>
        <v>3</v>
      </c>
      <c r="M210" s="43">
        <f>IF(ISNA(SUMIFS(INDEX('Model Participation Data'!$N$8:$DX$57,0,MATCH(CONCATENATE($J210,M$6),'Model Participation Data'!$N$6:$DX$6,0)),'Model Participation Data'!$B$8:$B$57,$C210,'Model Participation Data'!$C$8:$C$57,$D210)),"-",SUMIFS(INDEX('Model Participation Data'!$N$8:$DX$57,0,MATCH(CONCATENATE($J210,M$6),'Model Participation Data'!$N$6:$DX$6,0)),'Model Participation Data'!$B$8:$B$57,$C210,'Model Participation Data'!$C$8:$C$57,$D210))</f>
        <v>7772</v>
      </c>
      <c r="N210" s="43">
        <f>IF(ISNA(SUMIFS(INDEX('Model Participation Data'!$N$8:$DX$57,0,MATCH(CONCATENATE($J210,N$6),'Model Participation Data'!$N$6:$DX$6,0)),'Model Participation Data'!$B$8:$B$57,$C210,'Model Participation Data'!$C$8:$C$57,$D210)),"-",SUMIFS(INDEX('Model Participation Data'!$N$8:$DX$57,0,MATCH(CONCATENATE($J210,N$6),'Model Participation Data'!$N$6:$DX$6,0)),'Model Participation Data'!$B$8:$B$57,$C210,'Model Participation Data'!$C$8:$C$57,$D210))</f>
        <v>1</v>
      </c>
      <c r="O210" s="154">
        <f>IF(ISNA(SUMIFS(INDEX('Model Participation Data'!$N$8:$DX$57,0,MATCH(CONCATENATE($J210,O$6),'Model Participation Data'!$N$6:$DX$6,0)),'Model Participation Data'!$B$8:$B$57,$C210,'Model Participation Data'!$C$8:$C$57,$D210)),"-",SUMIFS(INDEX('Model Participation Data'!$N$8:$DX$57,0,MATCH(CONCATENATE($J210,O$6),'Model Participation Data'!$N$6:$DX$6,0)),'Model Participation Data'!$B$8:$B$57,$C210,'Model Participation Data'!$C$8:$C$57,$D210))</f>
        <v>7772</v>
      </c>
    </row>
    <row r="211" spans="2:15" outlineLevel="1" x14ac:dyDescent="0.35">
      <c r="B211" s="37" t="s">
        <v>80</v>
      </c>
      <c r="C211" s="38" t="str">
        <f>IF(ISBLANK('Model Participation Data'!$B$16),"-",'Model Participation Data'!$B$16)</f>
        <v>Provider</v>
      </c>
      <c r="D211" s="38" t="str">
        <f>IF(ISBLANK('Model Participation Data'!$C$16),"-",'Model Participation Data'!$C$16)</f>
        <v>Accountable Care Program and Multi-Purchaser (Model 3): Providers Participating in SIM  (UMP Plus PSHVN)</v>
      </c>
      <c r="E211" s="38" t="str">
        <f>IF(ISBLANK('Model Participation Data'!$D$16),"-",'Model Participation Data'!$D$16)</f>
        <v>Count</v>
      </c>
      <c r="F211" s="38" t="str">
        <f>IF(ISBLANK('Model Participation Data'!$E$16),"-",'Model Participation Data'!$E$16)</f>
        <v>Active</v>
      </c>
      <c r="G211" s="151" t="str">
        <f>IF(ISBLANK('Model Participation Data'!$F$16),"-",'Model Participation Data'!$F$16)</f>
        <v>-</v>
      </c>
      <c r="H211" s="38">
        <v>1</v>
      </c>
      <c r="I211" s="38">
        <v>4</v>
      </c>
      <c r="J211" s="150" t="str">
        <f t="shared" si="11"/>
        <v>14</v>
      </c>
      <c r="K211" s="38" t="str">
        <f>IF(ISBLANK('Model Participation Data'!$L$16),"-",'Model Participation Data'!$L$16)</f>
        <v>Quarterly</v>
      </c>
      <c r="L211" s="39">
        <f>IF(ISBLANK('Model Participation Data'!$M$16),"-",'Model Participation Data'!$M$16)</f>
        <v>3</v>
      </c>
      <c r="M211" s="43">
        <f>IF(ISNA(SUMIFS(INDEX('Model Participation Data'!$N$8:$DX$57,0,MATCH(CONCATENATE($J211,M$6),'Model Participation Data'!$N$6:$DX$6,0)),'Model Participation Data'!$B$8:$B$57,$C211,'Model Participation Data'!$C$8:$C$57,$D211)),"-",SUMIFS(INDEX('Model Participation Data'!$N$8:$DX$57,0,MATCH(CONCATENATE($J211,M$6),'Model Participation Data'!$N$6:$DX$6,0)),'Model Participation Data'!$B$8:$B$57,$C211,'Model Participation Data'!$C$8:$C$57,$D211))</f>
        <v>7772</v>
      </c>
      <c r="N211" s="43">
        <f>IF(ISNA(SUMIFS(INDEX('Model Participation Data'!$N$8:$DX$57,0,MATCH(CONCATENATE($J211,N$6),'Model Participation Data'!$N$6:$DX$6,0)),'Model Participation Data'!$B$8:$B$57,$C211,'Model Participation Data'!$C$8:$C$57,$D211)),"-",SUMIFS(INDEX('Model Participation Data'!$N$8:$DX$57,0,MATCH(CONCATENATE($J211,N$6),'Model Participation Data'!$N$6:$DX$6,0)),'Model Participation Data'!$B$8:$B$57,$C211,'Model Participation Data'!$C$8:$C$57,$D211))</f>
        <v>1</v>
      </c>
      <c r="O211" s="154">
        <f>IF(ISNA(SUMIFS(INDEX('Model Participation Data'!$N$8:$DX$57,0,MATCH(CONCATENATE($J211,O$6),'Model Participation Data'!$N$6:$DX$6,0)),'Model Participation Data'!$B$8:$B$57,$C211,'Model Participation Data'!$C$8:$C$57,$D211)),"-",SUMIFS(INDEX('Model Participation Data'!$N$8:$DX$57,0,MATCH(CONCATENATE($J211,O$6),'Model Participation Data'!$N$6:$DX$6,0)),'Model Participation Data'!$B$8:$B$57,$C211,'Model Participation Data'!$C$8:$C$57,$D211))</f>
        <v>7772</v>
      </c>
    </row>
    <row r="212" spans="2:15" outlineLevel="1" x14ac:dyDescent="0.35">
      <c r="B212" s="37" t="s">
        <v>80</v>
      </c>
      <c r="C212" s="38" t="str">
        <f>IF(ISBLANK('Model Participation Data'!$B$16),"-",'Model Participation Data'!$B$16)</f>
        <v>Provider</v>
      </c>
      <c r="D212" s="38" t="str">
        <f>IF(ISBLANK('Model Participation Data'!$C$16),"-",'Model Participation Data'!$C$16)</f>
        <v>Accountable Care Program and Multi-Purchaser (Model 3): Providers Participating in SIM  (UMP Plus PSHVN)</v>
      </c>
      <c r="E212" s="38" t="str">
        <f>IF(ISBLANK('Model Participation Data'!$D$16),"-",'Model Participation Data'!$D$16)</f>
        <v>Count</v>
      </c>
      <c r="F212" s="38" t="str">
        <f>IF(ISBLANK('Model Participation Data'!$E$16),"-",'Model Participation Data'!$E$16)</f>
        <v>Active</v>
      </c>
      <c r="G212" s="151" t="str">
        <f>IF(ISBLANK('Model Participation Data'!$F$16),"-",'Model Participation Data'!$F$16)</f>
        <v>-</v>
      </c>
      <c r="H212" s="38">
        <v>1</v>
      </c>
      <c r="I212" s="38">
        <v>5</v>
      </c>
      <c r="J212" s="150" t="str">
        <f t="shared" si="11"/>
        <v>15</v>
      </c>
      <c r="K212" s="38" t="str">
        <f>IF(ISBLANK('Model Participation Data'!$L$16),"-",'Model Participation Data'!$L$16)</f>
        <v>Quarterly</v>
      </c>
      <c r="L212" s="39">
        <f>IF(ISBLANK('Model Participation Data'!$M$16),"-",'Model Participation Data'!$M$16)</f>
        <v>3</v>
      </c>
      <c r="M212" s="43">
        <f>IF(ISNA(SUMIFS(INDEX('Model Participation Data'!$N$8:$DX$57,0,MATCH(CONCATENATE($J212,M$6),'Model Participation Data'!$N$6:$DX$6,0)),'Model Participation Data'!$B$8:$B$57,$C212,'Model Participation Data'!$C$8:$C$57,$D212)),"-",SUMIFS(INDEX('Model Participation Data'!$N$8:$DX$57,0,MATCH(CONCATENATE($J212,M$6),'Model Participation Data'!$N$6:$DX$6,0)),'Model Participation Data'!$B$8:$B$57,$C212,'Model Participation Data'!$C$8:$C$57,$D212))</f>
        <v>7772</v>
      </c>
      <c r="N212" s="43">
        <f>IF(ISNA(SUMIFS(INDEX('Model Participation Data'!$N$8:$DX$57,0,MATCH(CONCATENATE($J212,N$6),'Model Participation Data'!$N$6:$DX$6,0)),'Model Participation Data'!$B$8:$B$57,$C212,'Model Participation Data'!$C$8:$C$57,$D212)),"-",SUMIFS(INDEX('Model Participation Data'!$N$8:$DX$57,0,MATCH(CONCATENATE($J212,N$6),'Model Participation Data'!$N$6:$DX$6,0)),'Model Participation Data'!$B$8:$B$57,$C212,'Model Participation Data'!$C$8:$C$57,$D212))</f>
        <v>1</v>
      </c>
      <c r="O212" s="154">
        <f>IF(ISNA(SUMIFS(INDEX('Model Participation Data'!$N$8:$DX$57,0,MATCH(CONCATENATE($J212,O$6),'Model Participation Data'!$N$6:$DX$6,0)),'Model Participation Data'!$B$8:$B$57,$C212,'Model Participation Data'!$C$8:$C$57,$D212)),"-",SUMIFS(INDEX('Model Participation Data'!$N$8:$DX$57,0,MATCH(CONCATENATE($J212,O$6),'Model Participation Data'!$N$6:$DX$6,0)),'Model Participation Data'!$B$8:$B$57,$C212,'Model Participation Data'!$C$8:$C$57,$D212))</f>
        <v>7772</v>
      </c>
    </row>
    <row r="213" spans="2:15" outlineLevel="1" x14ac:dyDescent="0.35">
      <c r="B213" s="37" t="s">
        <v>80</v>
      </c>
      <c r="C213" s="38" t="str">
        <f>IF(ISBLANK('Model Participation Data'!$B$16),"-",'Model Participation Data'!$B$16)</f>
        <v>Provider</v>
      </c>
      <c r="D213" s="38" t="str">
        <f>IF(ISBLANK('Model Participation Data'!$C$16),"-",'Model Participation Data'!$C$16)</f>
        <v>Accountable Care Program and Multi-Purchaser (Model 3): Providers Participating in SIM  (UMP Plus PSHVN)</v>
      </c>
      <c r="E213" s="38" t="str">
        <f>IF(ISBLANK('Model Participation Data'!$D$16),"-",'Model Participation Data'!$D$16)</f>
        <v>Count</v>
      </c>
      <c r="F213" s="38" t="str">
        <f>IF(ISBLANK('Model Participation Data'!$E$16),"-",'Model Participation Data'!$E$16)</f>
        <v>Active</v>
      </c>
      <c r="G213" s="151" t="str">
        <f>IF(ISBLANK('Model Participation Data'!$F$16),"-",'Model Participation Data'!$F$16)</f>
        <v>-</v>
      </c>
      <c r="H213" s="38">
        <v>1</v>
      </c>
      <c r="I213" s="38" t="s">
        <v>65</v>
      </c>
      <c r="J213" s="150" t="str">
        <f t="shared" si="11"/>
        <v>1Goal</v>
      </c>
      <c r="K213" s="38" t="str">
        <f>IF(ISBLANK('Model Participation Data'!$L$16),"-",'Model Participation Data'!$L$16)</f>
        <v>Quarterly</v>
      </c>
      <c r="L213" s="39">
        <f>IF(ISBLANK('Model Participation Data'!$M$16),"-",'Model Participation Data'!$M$16)</f>
        <v>3</v>
      </c>
      <c r="M213" s="43" t="str">
        <f>IF(ISNA(SUMIFS(INDEX('Model Participation Data'!$N$8:$DX$57,0,MATCH(CONCATENATE($J213,M$6),'Model Participation Data'!$N$6:$DX$6,0)),'Model Participation Data'!$B$8:$B$57,$C213,'Model Participation Data'!$C$8:$C$57,$D213)),"-",SUMIFS(INDEX('Model Participation Data'!$N$8:$DX$57,0,MATCH(CONCATENATE($J213,M$6),'Model Participation Data'!$N$6:$DX$6,0)),'Model Participation Data'!$B$8:$B$57,$C213,'Model Participation Data'!$C$8:$C$57,$D213))</f>
        <v>-</v>
      </c>
      <c r="N213" s="43" t="str">
        <f>IF(ISNA(SUMIFS(INDEX('Model Participation Data'!$N$8:$DX$57,0,MATCH(CONCATENATE($J213,N$6),'Model Participation Data'!$N$6:$DX$6,0)),'Model Participation Data'!$B$8:$B$57,$C213,'Model Participation Data'!$C$8:$C$57,$D213)),"-",SUMIFS(INDEX('Model Participation Data'!$N$8:$DX$57,0,MATCH(CONCATENATE($J213,N$6),'Model Participation Data'!$N$6:$DX$6,0)),'Model Participation Data'!$B$8:$B$57,$C213,'Model Participation Data'!$C$8:$C$57,$D213))</f>
        <v>-</v>
      </c>
      <c r="O213" s="154">
        <f>IF(ISNA(SUMIFS(INDEX('Model Participation Data'!$N$8:$DX$57,0,MATCH(CONCATENATE($J213,O$6),'Model Participation Data'!$N$6:$DX$6,0)),'Model Participation Data'!$B$8:$B$57,$C213,'Model Participation Data'!$C$8:$C$57,$D213)),"-",SUMIFS(INDEX('Model Participation Data'!$N$8:$DX$57,0,MATCH(CONCATENATE($J213,O$6),'Model Participation Data'!$N$6:$DX$6,0)),'Model Participation Data'!$B$8:$B$57,$C213,'Model Participation Data'!$C$8:$C$57,$D213))</f>
        <v>7000</v>
      </c>
    </row>
    <row r="214" spans="2:15" outlineLevel="1" x14ac:dyDescent="0.35">
      <c r="B214" s="37" t="s">
        <v>80</v>
      </c>
      <c r="C214" s="38" t="str">
        <f>IF(ISBLANK('Model Participation Data'!$B$16),"-",'Model Participation Data'!$B$16)</f>
        <v>Provider</v>
      </c>
      <c r="D214" s="38" t="str">
        <f>IF(ISBLANK('Model Participation Data'!$C$16),"-",'Model Participation Data'!$C$16)</f>
        <v>Accountable Care Program and Multi-Purchaser (Model 3): Providers Participating in SIM  (UMP Plus PSHVN)</v>
      </c>
      <c r="E214" s="38" t="str">
        <f>IF(ISBLANK('Model Participation Data'!$D$16),"-",'Model Participation Data'!$D$16)</f>
        <v>Count</v>
      </c>
      <c r="F214" s="38" t="str">
        <f>IF(ISBLANK('Model Participation Data'!$E$16),"-",'Model Participation Data'!$E$16)</f>
        <v>Active</v>
      </c>
      <c r="G214" s="151" t="str">
        <f>IF(ISBLANK('Model Participation Data'!$F$16),"-",'Model Participation Data'!$F$16)</f>
        <v>-</v>
      </c>
      <c r="H214" s="38">
        <v>2</v>
      </c>
      <c r="I214" s="38">
        <v>1</v>
      </c>
      <c r="J214" s="150" t="str">
        <f t="shared" si="11"/>
        <v>21</v>
      </c>
      <c r="K214" s="38" t="str">
        <f>IF(ISBLANK('Model Participation Data'!$L$16),"-",'Model Participation Data'!$L$16)</f>
        <v>Quarterly</v>
      </c>
      <c r="L214" s="39">
        <f>IF(ISBLANK('Model Participation Data'!$M$16),"-",'Model Participation Data'!$M$16)</f>
        <v>3</v>
      </c>
      <c r="M214" s="43">
        <f>IF(ISNA(SUMIFS(INDEX('Model Participation Data'!$N$8:$DX$57,0,MATCH(CONCATENATE($J214,M$6),'Model Participation Data'!$N$6:$DX$6,0)),'Model Participation Data'!$B$8:$B$57,$C214,'Model Participation Data'!$C$8:$C$57,$D214)),"-",SUMIFS(INDEX('Model Participation Data'!$N$8:$DX$57,0,MATCH(CONCATENATE($J214,M$6),'Model Participation Data'!$N$6:$DX$6,0)),'Model Participation Data'!$B$8:$B$57,$C214,'Model Participation Data'!$C$8:$C$57,$D214))</f>
        <v>9975</v>
      </c>
      <c r="N214" s="43">
        <f>IF(ISNA(SUMIFS(INDEX('Model Participation Data'!$N$8:$DX$57,0,MATCH(CONCATENATE($J214,N$6),'Model Participation Data'!$N$6:$DX$6,0)),'Model Participation Data'!$B$8:$B$57,$C214,'Model Participation Data'!$C$8:$C$57,$D214)),"-",SUMIFS(INDEX('Model Participation Data'!$N$8:$DX$57,0,MATCH(CONCATENATE($J214,N$6),'Model Participation Data'!$N$6:$DX$6,0)),'Model Participation Data'!$B$8:$B$57,$C214,'Model Participation Data'!$C$8:$C$57,$D214))</f>
        <v>1</v>
      </c>
      <c r="O214" s="154">
        <f>IF(ISNA(SUMIFS(INDEX('Model Participation Data'!$N$8:$DX$57,0,MATCH(CONCATENATE($J214,O$6),'Model Participation Data'!$N$6:$DX$6,0)),'Model Participation Data'!$B$8:$B$57,$C214,'Model Participation Data'!$C$8:$C$57,$D214)),"-",SUMIFS(INDEX('Model Participation Data'!$N$8:$DX$57,0,MATCH(CONCATENATE($J214,O$6),'Model Participation Data'!$N$6:$DX$6,0)),'Model Participation Data'!$B$8:$B$57,$C214,'Model Participation Data'!$C$8:$C$57,$D214))</f>
        <v>9975</v>
      </c>
    </row>
    <row r="215" spans="2:15" outlineLevel="1" x14ac:dyDescent="0.35">
      <c r="B215" s="37" t="s">
        <v>80</v>
      </c>
      <c r="C215" s="38" t="str">
        <f>IF(ISBLANK('Model Participation Data'!$B$16),"-",'Model Participation Data'!$B$16)</f>
        <v>Provider</v>
      </c>
      <c r="D215" s="38" t="str">
        <f>IF(ISBLANK('Model Participation Data'!$C$16),"-",'Model Participation Data'!$C$16)</f>
        <v>Accountable Care Program and Multi-Purchaser (Model 3): Providers Participating in SIM  (UMP Plus PSHVN)</v>
      </c>
      <c r="E215" s="38" t="str">
        <f>IF(ISBLANK('Model Participation Data'!$D$16),"-",'Model Participation Data'!$D$16)</f>
        <v>Count</v>
      </c>
      <c r="F215" s="38" t="str">
        <f>IF(ISBLANK('Model Participation Data'!$E$16),"-",'Model Participation Data'!$E$16)</f>
        <v>Active</v>
      </c>
      <c r="G215" s="151" t="str">
        <f>IF(ISBLANK('Model Participation Data'!$F$16),"-",'Model Participation Data'!$F$16)</f>
        <v>-</v>
      </c>
      <c r="H215" s="38">
        <v>2</v>
      </c>
      <c r="I215" s="38">
        <v>2</v>
      </c>
      <c r="J215" s="150" t="str">
        <f t="shared" si="11"/>
        <v>22</v>
      </c>
      <c r="K215" s="38" t="str">
        <f>IF(ISBLANK('Model Participation Data'!$L$16),"-",'Model Participation Data'!$L$16)</f>
        <v>Quarterly</v>
      </c>
      <c r="L215" s="39">
        <f>IF(ISBLANK('Model Participation Data'!$M$16),"-",'Model Participation Data'!$M$16)</f>
        <v>3</v>
      </c>
      <c r="M215" s="43">
        <f>IF(ISNA(SUMIFS(INDEX('Model Participation Data'!$N$8:$DX$57,0,MATCH(CONCATENATE($J215,M$6),'Model Participation Data'!$N$6:$DX$6,0)),'Model Participation Data'!$B$8:$B$57,$C215,'Model Participation Data'!$C$8:$C$57,$D215)),"-",SUMIFS(INDEX('Model Participation Data'!$N$8:$DX$57,0,MATCH(CONCATENATE($J215,M$6),'Model Participation Data'!$N$6:$DX$6,0)),'Model Participation Data'!$B$8:$B$57,$C215,'Model Participation Data'!$C$8:$C$57,$D215))</f>
        <v>9975</v>
      </c>
      <c r="N215" s="43">
        <f>IF(ISNA(SUMIFS(INDEX('Model Participation Data'!$N$8:$DX$57,0,MATCH(CONCATENATE($J215,N$6),'Model Participation Data'!$N$6:$DX$6,0)),'Model Participation Data'!$B$8:$B$57,$C215,'Model Participation Data'!$C$8:$C$57,$D215)),"-",SUMIFS(INDEX('Model Participation Data'!$N$8:$DX$57,0,MATCH(CONCATENATE($J215,N$6),'Model Participation Data'!$N$6:$DX$6,0)),'Model Participation Data'!$B$8:$B$57,$C215,'Model Participation Data'!$C$8:$C$57,$D215))</f>
        <v>1</v>
      </c>
      <c r="O215" s="154">
        <f>IF(ISNA(SUMIFS(INDEX('Model Participation Data'!$N$8:$DX$57,0,MATCH(CONCATENATE($J215,O$6),'Model Participation Data'!$N$6:$DX$6,0)),'Model Participation Data'!$B$8:$B$57,$C215,'Model Participation Data'!$C$8:$C$57,$D215)),"-",SUMIFS(INDEX('Model Participation Data'!$N$8:$DX$57,0,MATCH(CONCATENATE($J215,O$6),'Model Participation Data'!$N$6:$DX$6,0)),'Model Participation Data'!$B$8:$B$57,$C215,'Model Participation Data'!$C$8:$C$57,$D215))</f>
        <v>9975</v>
      </c>
    </row>
    <row r="216" spans="2:15" outlineLevel="1" x14ac:dyDescent="0.35">
      <c r="B216" s="37" t="s">
        <v>80</v>
      </c>
      <c r="C216" s="38" t="str">
        <f>IF(ISBLANK('Model Participation Data'!$B$16),"-",'Model Participation Data'!$B$16)</f>
        <v>Provider</v>
      </c>
      <c r="D216" s="38" t="str">
        <f>IF(ISBLANK('Model Participation Data'!$C$16),"-",'Model Participation Data'!$C$16)</f>
        <v>Accountable Care Program and Multi-Purchaser (Model 3): Providers Participating in SIM  (UMP Plus PSHVN)</v>
      </c>
      <c r="E216" s="38" t="str">
        <f>IF(ISBLANK('Model Participation Data'!$D$16),"-",'Model Participation Data'!$D$16)</f>
        <v>Count</v>
      </c>
      <c r="F216" s="38" t="str">
        <f>IF(ISBLANK('Model Participation Data'!$E$16),"-",'Model Participation Data'!$E$16)</f>
        <v>Active</v>
      </c>
      <c r="G216" s="151" t="str">
        <f>IF(ISBLANK('Model Participation Data'!$F$16),"-",'Model Participation Data'!$F$16)</f>
        <v>-</v>
      </c>
      <c r="H216" s="38">
        <v>2</v>
      </c>
      <c r="I216" s="38">
        <v>3</v>
      </c>
      <c r="J216" s="150" t="str">
        <f t="shared" si="11"/>
        <v>23</v>
      </c>
      <c r="K216" s="38" t="str">
        <f>IF(ISBLANK('Model Participation Data'!$L$16),"-",'Model Participation Data'!$L$16)</f>
        <v>Quarterly</v>
      </c>
      <c r="L216" s="39">
        <f>IF(ISBLANK('Model Participation Data'!$M$16),"-",'Model Participation Data'!$M$16)</f>
        <v>3</v>
      </c>
      <c r="M216" s="43">
        <f>IF(ISNA(SUMIFS(INDEX('Model Participation Data'!$N$8:$DX$57,0,MATCH(CONCATENATE($J216,M$6),'Model Participation Data'!$N$6:$DX$6,0)),'Model Participation Data'!$B$8:$B$57,$C216,'Model Participation Data'!$C$8:$C$57,$D216)),"-",SUMIFS(INDEX('Model Participation Data'!$N$8:$DX$57,0,MATCH(CONCATENATE($J216,M$6),'Model Participation Data'!$N$6:$DX$6,0)),'Model Participation Data'!$B$8:$B$57,$C216,'Model Participation Data'!$C$8:$C$57,$D216))</f>
        <v>9975</v>
      </c>
      <c r="N216" s="43">
        <f>IF(ISNA(SUMIFS(INDEX('Model Participation Data'!$N$8:$DX$57,0,MATCH(CONCATENATE($J216,N$6),'Model Participation Data'!$N$6:$DX$6,0)),'Model Participation Data'!$B$8:$B$57,$C216,'Model Participation Data'!$C$8:$C$57,$D216)),"-",SUMIFS(INDEX('Model Participation Data'!$N$8:$DX$57,0,MATCH(CONCATENATE($J216,N$6),'Model Participation Data'!$N$6:$DX$6,0)),'Model Participation Data'!$B$8:$B$57,$C216,'Model Participation Data'!$C$8:$C$57,$D216))</f>
        <v>1</v>
      </c>
      <c r="O216" s="154">
        <f>IF(ISNA(SUMIFS(INDEX('Model Participation Data'!$N$8:$DX$57,0,MATCH(CONCATENATE($J216,O$6),'Model Participation Data'!$N$6:$DX$6,0)),'Model Participation Data'!$B$8:$B$57,$C216,'Model Participation Data'!$C$8:$C$57,$D216)),"-",SUMIFS(INDEX('Model Participation Data'!$N$8:$DX$57,0,MATCH(CONCATENATE($J216,O$6),'Model Participation Data'!$N$6:$DX$6,0)),'Model Participation Data'!$B$8:$B$57,$C216,'Model Participation Data'!$C$8:$C$57,$D216))</f>
        <v>9975</v>
      </c>
    </row>
    <row r="217" spans="2:15" outlineLevel="1" x14ac:dyDescent="0.35">
      <c r="B217" s="37" t="s">
        <v>80</v>
      </c>
      <c r="C217" s="38" t="str">
        <f>IF(ISBLANK('Model Participation Data'!$B$16),"-",'Model Participation Data'!$B$16)</f>
        <v>Provider</v>
      </c>
      <c r="D217" s="38" t="str">
        <f>IF(ISBLANK('Model Participation Data'!$C$16),"-",'Model Participation Data'!$C$16)</f>
        <v>Accountable Care Program and Multi-Purchaser (Model 3): Providers Participating in SIM  (UMP Plus PSHVN)</v>
      </c>
      <c r="E217" s="38" t="str">
        <f>IF(ISBLANK('Model Participation Data'!$D$16),"-",'Model Participation Data'!$D$16)</f>
        <v>Count</v>
      </c>
      <c r="F217" s="38" t="str">
        <f>IF(ISBLANK('Model Participation Data'!$E$16),"-",'Model Participation Data'!$E$16)</f>
        <v>Active</v>
      </c>
      <c r="G217" s="151" t="str">
        <f>IF(ISBLANK('Model Participation Data'!$F$16),"-",'Model Participation Data'!$F$16)</f>
        <v>-</v>
      </c>
      <c r="H217" s="38">
        <v>2</v>
      </c>
      <c r="I217" s="38">
        <v>4</v>
      </c>
      <c r="J217" s="150" t="str">
        <f t="shared" si="11"/>
        <v>24</v>
      </c>
      <c r="K217" s="38" t="str">
        <f>IF(ISBLANK('Model Participation Data'!$L$16),"-",'Model Participation Data'!$L$16)</f>
        <v>Quarterly</v>
      </c>
      <c r="L217" s="39">
        <f>IF(ISBLANK('Model Participation Data'!$M$16),"-",'Model Participation Data'!$M$16)</f>
        <v>3</v>
      </c>
      <c r="M217" s="43">
        <f>IF(ISNA(SUMIFS(INDEX('Model Participation Data'!$N$8:$DX$57,0,MATCH(CONCATENATE($J217,M$6),'Model Participation Data'!$N$6:$DX$6,0)),'Model Participation Data'!$B$8:$B$57,$C217,'Model Participation Data'!$C$8:$C$57,$D217)),"-",SUMIFS(INDEX('Model Participation Data'!$N$8:$DX$57,0,MATCH(CONCATENATE($J217,M$6),'Model Participation Data'!$N$6:$DX$6,0)),'Model Participation Data'!$B$8:$B$57,$C217,'Model Participation Data'!$C$8:$C$57,$D217))</f>
        <v>0</v>
      </c>
      <c r="N217" s="43">
        <f>IF(ISNA(SUMIFS(INDEX('Model Participation Data'!$N$8:$DX$57,0,MATCH(CONCATENATE($J217,N$6),'Model Participation Data'!$N$6:$DX$6,0)),'Model Participation Data'!$B$8:$B$57,$C217,'Model Participation Data'!$C$8:$C$57,$D217)),"-",SUMIFS(INDEX('Model Participation Data'!$N$8:$DX$57,0,MATCH(CONCATENATE($J217,N$6),'Model Participation Data'!$N$6:$DX$6,0)),'Model Participation Data'!$B$8:$B$57,$C217,'Model Participation Data'!$C$8:$C$57,$D217))</f>
        <v>0</v>
      </c>
      <c r="O217" s="154">
        <f>IF(ISNA(SUMIFS(INDEX('Model Participation Data'!$N$8:$DX$57,0,MATCH(CONCATENATE($J217,O$6),'Model Participation Data'!$N$6:$DX$6,0)),'Model Participation Data'!$B$8:$B$57,$C217,'Model Participation Data'!$C$8:$C$57,$D217)),"-",SUMIFS(INDEX('Model Participation Data'!$N$8:$DX$57,0,MATCH(CONCATENATE($J217,O$6),'Model Participation Data'!$N$6:$DX$6,0)),'Model Participation Data'!$B$8:$B$57,$C217,'Model Participation Data'!$C$8:$C$57,$D217))</f>
        <v>0</v>
      </c>
    </row>
    <row r="218" spans="2:15" outlineLevel="1" x14ac:dyDescent="0.35">
      <c r="B218" s="37" t="s">
        <v>80</v>
      </c>
      <c r="C218" s="38" t="str">
        <f>IF(ISBLANK('Model Participation Data'!$B$16),"-",'Model Participation Data'!$B$16)</f>
        <v>Provider</v>
      </c>
      <c r="D218" s="38" t="str">
        <f>IF(ISBLANK('Model Participation Data'!$C$16),"-",'Model Participation Data'!$C$16)</f>
        <v>Accountable Care Program and Multi-Purchaser (Model 3): Providers Participating in SIM  (UMP Plus PSHVN)</v>
      </c>
      <c r="E218" s="38" t="str">
        <f>IF(ISBLANK('Model Participation Data'!$D$16),"-",'Model Participation Data'!$D$16)</f>
        <v>Count</v>
      </c>
      <c r="F218" s="38" t="str">
        <f>IF(ISBLANK('Model Participation Data'!$E$16),"-",'Model Participation Data'!$E$16)</f>
        <v>Active</v>
      </c>
      <c r="G218" s="151" t="str">
        <f>IF(ISBLANK('Model Participation Data'!$F$16),"-",'Model Participation Data'!$F$16)</f>
        <v>-</v>
      </c>
      <c r="H218" s="38">
        <v>2</v>
      </c>
      <c r="I218" s="38">
        <v>5</v>
      </c>
      <c r="J218" s="150" t="str">
        <f t="shared" si="11"/>
        <v>25</v>
      </c>
      <c r="K218" s="38" t="str">
        <f>IF(ISBLANK('Model Participation Data'!$L$16),"-",'Model Participation Data'!$L$16)</f>
        <v>Quarterly</v>
      </c>
      <c r="L218" s="39">
        <f>IF(ISBLANK('Model Participation Data'!$M$16),"-",'Model Participation Data'!$M$16)</f>
        <v>3</v>
      </c>
      <c r="M218" s="43">
        <f>IF(ISNA(SUMIFS(INDEX('Model Participation Data'!$N$8:$DX$57,0,MATCH(CONCATENATE($J218,M$6),'Model Participation Data'!$N$6:$DX$6,0)),'Model Participation Data'!$B$8:$B$57,$C218,'Model Participation Data'!$C$8:$C$57,$D218)),"-",SUMIFS(INDEX('Model Participation Data'!$N$8:$DX$57,0,MATCH(CONCATENATE($J218,M$6),'Model Participation Data'!$N$6:$DX$6,0)),'Model Participation Data'!$B$8:$B$57,$C218,'Model Participation Data'!$C$8:$C$57,$D218))</f>
        <v>0</v>
      </c>
      <c r="N218" s="43">
        <f>IF(ISNA(SUMIFS(INDEX('Model Participation Data'!$N$8:$DX$57,0,MATCH(CONCATENATE($J218,N$6),'Model Participation Data'!$N$6:$DX$6,0)),'Model Participation Data'!$B$8:$B$57,$C218,'Model Participation Data'!$C$8:$C$57,$D218)),"-",SUMIFS(INDEX('Model Participation Data'!$N$8:$DX$57,0,MATCH(CONCATENATE($J218,N$6),'Model Participation Data'!$N$6:$DX$6,0)),'Model Participation Data'!$B$8:$B$57,$C218,'Model Participation Data'!$C$8:$C$57,$D218))</f>
        <v>0</v>
      </c>
      <c r="O218" s="154">
        <f>IF(ISNA(SUMIFS(INDEX('Model Participation Data'!$N$8:$DX$57,0,MATCH(CONCATENATE($J218,O$6),'Model Participation Data'!$N$6:$DX$6,0)),'Model Participation Data'!$B$8:$B$57,$C218,'Model Participation Data'!$C$8:$C$57,$D218)),"-",SUMIFS(INDEX('Model Participation Data'!$N$8:$DX$57,0,MATCH(CONCATENATE($J218,O$6),'Model Participation Data'!$N$6:$DX$6,0)),'Model Participation Data'!$B$8:$B$57,$C218,'Model Participation Data'!$C$8:$C$57,$D218))</f>
        <v>0</v>
      </c>
    </row>
    <row r="219" spans="2:15" outlineLevel="1" x14ac:dyDescent="0.35">
      <c r="B219" s="37" t="s">
        <v>80</v>
      </c>
      <c r="C219" s="38" t="str">
        <f>IF(ISBLANK('Model Participation Data'!$B$16),"-",'Model Participation Data'!$B$16)</f>
        <v>Provider</v>
      </c>
      <c r="D219" s="38" t="str">
        <f>IF(ISBLANK('Model Participation Data'!$C$16),"-",'Model Participation Data'!$C$16)</f>
        <v>Accountable Care Program and Multi-Purchaser (Model 3): Providers Participating in SIM  (UMP Plus PSHVN)</v>
      </c>
      <c r="E219" s="38" t="str">
        <f>IF(ISBLANK('Model Participation Data'!$D$16),"-",'Model Participation Data'!$D$16)</f>
        <v>Count</v>
      </c>
      <c r="F219" s="38" t="str">
        <f>IF(ISBLANK('Model Participation Data'!$E$16),"-",'Model Participation Data'!$E$16)</f>
        <v>Active</v>
      </c>
      <c r="G219" s="151" t="str">
        <f>IF(ISBLANK('Model Participation Data'!$F$16),"-",'Model Participation Data'!$F$16)</f>
        <v>-</v>
      </c>
      <c r="H219" s="38">
        <v>2</v>
      </c>
      <c r="I219" s="38" t="s">
        <v>65</v>
      </c>
      <c r="J219" s="150" t="str">
        <f t="shared" si="11"/>
        <v>2Goal</v>
      </c>
      <c r="K219" s="38" t="str">
        <f>IF(ISBLANK('Model Participation Data'!$L$16),"-",'Model Participation Data'!$L$16)</f>
        <v>Quarterly</v>
      </c>
      <c r="L219" s="39">
        <f>IF(ISBLANK('Model Participation Data'!$M$16),"-",'Model Participation Data'!$M$16)</f>
        <v>3</v>
      </c>
      <c r="M219" s="43" t="str">
        <f>IF(ISNA(SUMIFS(INDEX('Model Participation Data'!$N$8:$DX$57,0,MATCH(CONCATENATE($J219,M$6),'Model Participation Data'!$N$6:$DX$6,0)),'Model Participation Data'!$B$8:$B$57,$C219,'Model Participation Data'!$C$8:$C$57,$D219)),"-",SUMIFS(INDEX('Model Participation Data'!$N$8:$DX$57,0,MATCH(CONCATENATE($J219,M$6),'Model Participation Data'!$N$6:$DX$6,0)),'Model Participation Data'!$B$8:$B$57,$C219,'Model Participation Data'!$C$8:$C$57,$D219))</f>
        <v>-</v>
      </c>
      <c r="N219" s="43" t="str">
        <f>IF(ISNA(SUMIFS(INDEX('Model Participation Data'!$N$8:$DX$57,0,MATCH(CONCATENATE($J219,N$6),'Model Participation Data'!$N$6:$DX$6,0)),'Model Participation Data'!$B$8:$B$57,$C219,'Model Participation Data'!$C$8:$C$57,$D219)),"-",SUMIFS(INDEX('Model Participation Data'!$N$8:$DX$57,0,MATCH(CONCATENATE($J219,N$6),'Model Participation Data'!$N$6:$DX$6,0)),'Model Participation Data'!$B$8:$B$57,$C219,'Model Participation Data'!$C$8:$C$57,$D219))</f>
        <v>-</v>
      </c>
      <c r="O219" s="154">
        <f>IF(ISNA(SUMIFS(INDEX('Model Participation Data'!$N$8:$DX$57,0,MATCH(CONCATENATE($J219,O$6),'Model Participation Data'!$N$6:$DX$6,0)),'Model Participation Data'!$B$8:$B$57,$C219,'Model Participation Data'!$C$8:$C$57,$D219)),"-",SUMIFS(INDEX('Model Participation Data'!$N$8:$DX$57,0,MATCH(CONCATENATE($J219,O$6),'Model Participation Data'!$N$6:$DX$6,0)),'Model Participation Data'!$B$8:$B$57,$C219,'Model Participation Data'!$C$8:$C$57,$D219))</f>
        <v>7500</v>
      </c>
    </row>
    <row r="220" spans="2:15" outlineLevel="1" x14ac:dyDescent="0.35">
      <c r="B220" s="37" t="s">
        <v>80</v>
      </c>
      <c r="C220" s="38" t="str">
        <f>IF(ISBLANK('Model Participation Data'!$B$16),"-",'Model Participation Data'!$B$16)</f>
        <v>Provider</v>
      </c>
      <c r="D220" s="38" t="str">
        <f>IF(ISBLANK('Model Participation Data'!$C$16),"-",'Model Participation Data'!$C$16)</f>
        <v>Accountable Care Program and Multi-Purchaser (Model 3): Providers Participating in SIM  (UMP Plus PSHVN)</v>
      </c>
      <c r="E220" s="38" t="str">
        <f>IF(ISBLANK('Model Participation Data'!$D$16),"-",'Model Participation Data'!$D$16)</f>
        <v>Count</v>
      </c>
      <c r="F220" s="38" t="str">
        <f>IF(ISBLANK('Model Participation Data'!$E$16),"-",'Model Participation Data'!$E$16)</f>
        <v>Active</v>
      </c>
      <c r="G220" s="151" t="str">
        <f>IF(ISBLANK('Model Participation Data'!$F$16),"-",'Model Participation Data'!$F$16)</f>
        <v>-</v>
      </c>
      <c r="H220" s="38">
        <v>3</v>
      </c>
      <c r="I220" s="38">
        <v>1</v>
      </c>
      <c r="J220" s="150" t="str">
        <f t="shared" si="11"/>
        <v>31</v>
      </c>
      <c r="K220" s="38" t="str">
        <f>IF(ISBLANK('Model Participation Data'!$L$16),"-",'Model Participation Data'!$L$16)</f>
        <v>Quarterly</v>
      </c>
      <c r="L220" s="39">
        <f>IF(ISBLANK('Model Participation Data'!$M$16),"-",'Model Participation Data'!$M$16)</f>
        <v>3</v>
      </c>
      <c r="M220" s="43">
        <f>IF(ISNA(SUMIFS(INDEX('Model Participation Data'!$N$8:$DX$57,0,MATCH(CONCATENATE($J220,M$6),'Model Participation Data'!$N$6:$DX$6,0)),'Model Participation Data'!$B$8:$B$57,$C220,'Model Participation Data'!$C$8:$C$57,$D220)),"-",SUMIFS(INDEX('Model Participation Data'!$N$8:$DX$57,0,MATCH(CONCATENATE($J220,M$6),'Model Participation Data'!$N$6:$DX$6,0)),'Model Participation Data'!$B$8:$B$57,$C220,'Model Participation Data'!$C$8:$C$57,$D220))</f>
        <v>0</v>
      </c>
      <c r="N220" s="43">
        <f>IF(ISNA(SUMIFS(INDEX('Model Participation Data'!$N$8:$DX$57,0,MATCH(CONCATENATE($J220,N$6),'Model Participation Data'!$N$6:$DX$6,0)),'Model Participation Data'!$B$8:$B$57,$C220,'Model Participation Data'!$C$8:$C$57,$D220)),"-",SUMIFS(INDEX('Model Participation Data'!$N$8:$DX$57,0,MATCH(CONCATENATE($J220,N$6),'Model Participation Data'!$N$6:$DX$6,0)),'Model Participation Data'!$B$8:$B$57,$C220,'Model Participation Data'!$C$8:$C$57,$D220))</f>
        <v>0</v>
      </c>
      <c r="O220" s="154">
        <f>IF(ISNA(SUMIFS(INDEX('Model Participation Data'!$N$8:$DX$57,0,MATCH(CONCATENATE($J220,O$6),'Model Participation Data'!$N$6:$DX$6,0)),'Model Participation Data'!$B$8:$B$57,$C220,'Model Participation Data'!$C$8:$C$57,$D220)),"-",SUMIFS(INDEX('Model Participation Data'!$N$8:$DX$57,0,MATCH(CONCATENATE($J220,O$6),'Model Participation Data'!$N$6:$DX$6,0)),'Model Participation Data'!$B$8:$B$57,$C220,'Model Participation Data'!$C$8:$C$57,$D220))</f>
        <v>0</v>
      </c>
    </row>
    <row r="221" spans="2:15" outlineLevel="1" x14ac:dyDescent="0.35">
      <c r="B221" s="37" t="s">
        <v>80</v>
      </c>
      <c r="C221" s="38" t="str">
        <f>IF(ISBLANK('Model Participation Data'!$B$16),"-",'Model Participation Data'!$B$16)</f>
        <v>Provider</v>
      </c>
      <c r="D221" s="38" t="str">
        <f>IF(ISBLANK('Model Participation Data'!$C$16),"-",'Model Participation Data'!$C$16)</f>
        <v>Accountable Care Program and Multi-Purchaser (Model 3): Providers Participating in SIM  (UMP Plus PSHVN)</v>
      </c>
      <c r="E221" s="38" t="str">
        <f>IF(ISBLANK('Model Participation Data'!$D$16),"-",'Model Participation Data'!$D$16)</f>
        <v>Count</v>
      </c>
      <c r="F221" s="38" t="str">
        <f>IF(ISBLANK('Model Participation Data'!$E$16),"-",'Model Participation Data'!$E$16)</f>
        <v>Active</v>
      </c>
      <c r="G221" s="151" t="str">
        <f>IF(ISBLANK('Model Participation Data'!$F$16),"-",'Model Participation Data'!$F$16)</f>
        <v>-</v>
      </c>
      <c r="H221" s="38">
        <v>3</v>
      </c>
      <c r="I221" s="38">
        <v>2</v>
      </c>
      <c r="J221" s="150" t="str">
        <f t="shared" si="11"/>
        <v>32</v>
      </c>
      <c r="K221" s="38" t="str">
        <f>IF(ISBLANK('Model Participation Data'!$L$16),"-",'Model Participation Data'!$L$16)</f>
        <v>Quarterly</v>
      </c>
      <c r="L221" s="39">
        <f>IF(ISBLANK('Model Participation Data'!$M$16),"-",'Model Participation Data'!$M$16)</f>
        <v>3</v>
      </c>
      <c r="M221" s="43">
        <f>IF(ISNA(SUMIFS(INDEX('Model Participation Data'!$N$8:$DX$57,0,MATCH(CONCATENATE($J221,M$6),'Model Participation Data'!$N$6:$DX$6,0)),'Model Participation Data'!$B$8:$B$57,$C221,'Model Participation Data'!$C$8:$C$57,$D221)),"-",SUMIFS(INDEX('Model Participation Data'!$N$8:$DX$57,0,MATCH(CONCATENATE($J221,M$6),'Model Participation Data'!$N$6:$DX$6,0)),'Model Participation Data'!$B$8:$B$57,$C221,'Model Participation Data'!$C$8:$C$57,$D221))</f>
        <v>0</v>
      </c>
      <c r="N221" s="43">
        <f>IF(ISNA(SUMIFS(INDEX('Model Participation Data'!$N$8:$DX$57,0,MATCH(CONCATENATE($J221,N$6),'Model Participation Data'!$N$6:$DX$6,0)),'Model Participation Data'!$B$8:$B$57,$C221,'Model Participation Data'!$C$8:$C$57,$D221)),"-",SUMIFS(INDEX('Model Participation Data'!$N$8:$DX$57,0,MATCH(CONCATENATE($J221,N$6),'Model Participation Data'!$N$6:$DX$6,0)),'Model Participation Data'!$B$8:$B$57,$C221,'Model Participation Data'!$C$8:$C$57,$D221))</f>
        <v>0</v>
      </c>
      <c r="O221" s="154">
        <f>IF(ISNA(SUMIFS(INDEX('Model Participation Data'!$N$8:$DX$57,0,MATCH(CONCATENATE($J221,O$6),'Model Participation Data'!$N$6:$DX$6,0)),'Model Participation Data'!$B$8:$B$57,$C221,'Model Participation Data'!$C$8:$C$57,$D221)),"-",SUMIFS(INDEX('Model Participation Data'!$N$8:$DX$57,0,MATCH(CONCATENATE($J221,O$6),'Model Participation Data'!$N$6:$DX$6,0)),'Model Participation Data'!$B$8:$B$57,$C221,'Model Participation Data'!$C$8:$C$57,$D221))</f>
        <v>0</v>
      </c>
    </row>
    <row r="222" spans="2:15" outlineLevel="1" x14ac:dyDescent="0.35">
      <c r="B222" s="37" t="s">
        <v>80</v>
      </c>
      <c r="C222" s="38" t="str">
        <f>IF(ISBLANK('Model Participation Data'!$B$16),"-",'Model Participation Data'!$B$16)</f>
        <v>Provider</v>
      </c>
      <c r="D222" s="38" t="str">
        <f>IF(ISBLANK('Model Participation Data'!$C$16),"-",'Model Participation Data'!$C$16)</f>
        <v>Accountable Care Program and Multi-Purchaser (Model 3): Providers Participating in SIM  (UMP Plus PSHVN)</v>
      </c>
      <c r="E222" s="38" t="str">
        <f>IF(ISBLANK('Model Participation Data'!$D$16),"-",'Model Participation Data'!$D$16)</f>
        <v>Count</v>
      </c>
      <c r="F222" s="38" t="str">
        <f>IF(ISBLANK('Model Participation Data'!$E$16),"-",'Model Participation Data'!$E$16)</f>
        <v>Active</v>
      </c>
      <c r="G222" s="151" t="str">
        <f>IF(ISBLANK('Model Participation Data'!$F$16),"-",'Model Participation Data'!$F$16)</f>
        <v>-</v>
      </c>
      <c r="H222" s="38">
        <v>3</v>
      </c>
      <c r="I222" s="38">
        <v>3</v>
      </c>
      <c r="J222" s="150" t="str">
        <f t="shared" si="11"/>
        <v>33</v>
      </c>
      <c r="K222" s="38" t="str">
        <f>IF(ISBLANK('Model Participation Data'!$L$16),"-",'Model Participation Data'!$L$16)</f>
        <v>Quarterly</v>
      </c>
      <c r="L222" s="39">
        <f>IF(ISBLANK('Model Participation Data'!$M$16),"-",'Model Participation Data'!$M$16)</f>
        <v>3</v>
      </c>
      <c r="M222" s="43">
        <f>IF(ISNA(SUMIFS(INDEX('Model Participation Data'!$N$8:$DX$57,0,MATCH(CONCATENATE($J222,M$6),'Model Participation Data'!$N$6:$DX$6,0)),'Model Participation Data'!$B$8:$B$57,$C222,'Model Participation Data'!$C$8:$C$57,$D222)),"-",SUMIFS(INDEX('Model Participation Data'!$N$8:$DX$57,0,MATCH(CONCATENATE($J222,M$6),'Model Participation Data'!$N$6:$DX$6,0)),'Model Participation Data'!$B$8:$B$57,$C222,'Model Participation Data'!$C$8:$C$57,$D222))</f>
        <v>0</v>
      </c>
      <c r="N222" s="43">
        <f>IF(ISNA(SUMIFS(INDEX('Model Participation Data'!$N$8:$DX$57,0,MATCH(CONCATENATE($J222,N$6),'Model Participation Data'!$N$6:$DX$6,0)),'Model Participation Data'!$B$8:$B$57,$C222,'Model Participation Data'!$C$8:$C$57,$D222)),"-",SUMIFS(INDEX('Model Participation Data'!$N$8:$DX$57,0,MATCH(CONCATENATE($J222,N$6),'Model Participation Data'!$N$6:$DX$6,0)),'Model Participation Data'!$B$8:$B$57,$C222,'Model Participation Data'!$C$8:$C$57,$D222))</f>
        <v>0</v>
      </c>
      <c r="O222" s="154">
        <f>IF(ISNA(SUMIFS(INDEX('Model Participation Data'!$N$8:$DX$57,0,MATCH(CONCATENATE($J222,O$6),'Model Participation Data'!$N$6:$DX$6,0)),'Model Participation Data'!$B$8:$B$57,$C222,'Model Participation Data'!$C$8:$C$57,$D222)),"-",SUMIFS(INDEX('Model Participation Data'!$N$8:$DX$57,0,MATCH(CONCATENATE($J222,O$6),'Model Participation Data'!$N$6:$DX$6,0)),'Model Participation Data'!$B$8:$B$57,$C222,'Model Participation Data'!$C$8:$C$57,$D222))</f>
        <v>0</v>
      </c>
    </row>
    <row r="223" spans="2:15" outlineLevel="1" x14ac:dyDescent="0.35">
      <c r="B223" s="37" t="s">
        <v>80</v>
      </c>
      <c r="C223" s="38" t="str">
        <f>IF(ISBLANK('Model Participation Data'!$B$16),"-",'Model Participation Data'!$B$16)</f>
        <v>Provider</v>
      </c>
      <c r="D223" s="38" t="str">
        <f>IF(ISBLANK('Model Participation Data'!$C$16),"-",'Model Participation Data'!$C$16)</f>
        <v>Accountable Care Program and Multi-Purchaser (Model 3): Providers Participating in SIM  (UMP Plus PSHVN)</v>
      </c>
      <c r="E223" s="38" t="str">
        <f>IF(ISBLANK('Model Participation Data'!$D$16),"-",'Model Participation Data'!$D$16)</f>
        <v>Count</v>
      </c>
      <c r="F223" s="38" t="str">
        <f>IF(ISBLANK('Model Participation Data'!$E$16),"-",'Model Participation Data'!$E$16)</f>
        <v>Active</v>
      </c>
      <c r="G223" s="151" t="str">
        <f>IF(ISBLANK('Model Participation Data'!$F$16),"-",'Model Participation Data'!$F$16)</f>
        <v>-</v>
      </c>
      <c r="H223" s="38">
        <v>3</v>
      </c>
      <c r="I223" s="38">
        <v>4</v>
      </c>
      <c r="J223" s="150" t="str">
        <f t="shared" si="11"/>
        <v>34</v>
      </c>
      <c r="K223" s="38" t="str">
        <f>IF(ISBLANK('Model Participation Data'!$L$16),"-",'Model Participation Data'!$L$16)</f>
        <v>Quarterly</v>
      </c>
      <c r="L223" s="39">
        <f>IF(ISBLANK('Model Participation Data'!$M$16),"-",'Model Participation Data'!$M$16)</f>
        <v>3</v>
      </c>
      <c r="M223" s="43">
        <f>IF(ISNA(SUMIFS(INDEX('Model Participation Data'!$N$8:$DX$57,0,MATCH(CONCATENATE($J223,M$6),'Model Participation Data'!$N$6:$DX$6,0)),'Model Participation Data'!$B$8:$B$57,$C223,'Model Participation Data'!$C$8:$C$57,$D223)),"-",SUMIFS(INDEX('Model Participation Data'!$N$8:$DX$57,0,MATCH(CONCATENATE($J223,M$6),'Model Participation Data'!$N$6:$DX$6,0)),'Model Participation Data'!$B$8:$B$57,$C223,'Model Participation Data'!$C$8:$C$57,$D223))</f>
        <v>0</v>
      </c>
      <c r="N223" s="43">
        <f>IF(ISNA(SUMIFS(INDEX('Model Participation Data'!$N$8:$DX$57,0,MATCH(CONCATENATE($J223,N$6),'Model Participation Data'!$N$6:$DX$6,0)),'Model Participation Data'!$B$8:$B$57,$C223,'Model Participation Data'!$C$8:$C$57,$D223)),"-",SUMIFS(INDEX('Model Participation Data'!$N$8:$DX$57,0,MATCH(CONCATENATE($J223,N$6),'Model Participation Data'!$N$6:$DX$6,0)),'Model Participation Data'!$B$8:$B$57,$C223,'Model Participation Data'!$C$8:$C$57,$D223))</f>
        <v>0</v>
      </c>
      <c r="O223" s="154">
        <f>IF(ISNA(SUMIFS(INDEX('Model Participation Data'!$N$8:$DX$57,0,MATCH(CONCATENATE($J223,O$6),'Model Participation Data'!$N$6:$DX$6,0)),'Model Participation Data'!$B$8:$B$57,$C223,'Model Participation Data'!$C$8:$C$57,$D223)),"-",SUMIFS(INDEX('Model Participation Data'!$N$8:$DX$57,0,MATCH(CONCATENATE($J223,O$6),'Model Participation Data'!$N$6:$DX$6,0)),'Model Participation Data'!$B$8:$B$57,$C223,'Model Participation Data'!$C$8:$C$57,$D223))</f>
        <v>0</v>
      </c>
    </row>
    <row r="224" spans="2:15" outlineLevel="1" x14ac:dyDescent="0.35">
      <c r="B224" s="37" t="s">
        <v>80</v>
      </c>
      <c r="C224" s="38" t="str">
        <f>IF(ISBLANK('Model Participation Data'!$B$16),"-",'Model Participation Data'!$B$16)</f>
        <v>Provider</v>
      </c>
      <c r="D224" s="38" t="str">
        <f>IF(ISBLANK('Model Participation Data'!$C$16),"-",'Model Participation Data'!$C$16)</f>
        <v>Accountable Care Program and Multi-Purchaser (Model 3): Providers Participating in SIM  (UMP Plus PSHVN)</v>
      </c>
      <c r="E224" s="38" t="str">
        <f>IF(ISBLANK('Model Participation Data'!$D$16),"-",'Model Participation Data'!$D$16)</f>
        <v>Count</v>
      </c>
      <c r="F224" s="38" t="str">
        <f>IF(ISBLANK('Model Participation Data'!$E$16),"-",'Model Participation Data'!$E$16)</f>
        <v>Active</v>
      </c>
      <c r="G224" s="151" t="str">
        <f>IF(ISBLANK('Model Participation Data'!$F$16),"-",'Model Participation Data'!$F$16)</f>
        <v>-</v>
      </c>
      <c r="H224" s="38">
        <v>3</v>
      </c>
      <c r="I224" s="38">
        <v>5</v>
      </c>
      <c r="J224" s="150" t="str">
        <f t="shared" si="11"/>
        <v>35</v>
      </c>
      <c r="K224" s="38" t="str">
        <f>IF(ISBLANK('Model Participation Data'!$L$16),"-",'Model Participation Data'!$L$16)</f>
        <v>Quarterly</v>
      </c>
      <c r="L224" s="39">
        <f>IF(ISBLANK('Model Participation Data'!$M$16),"-",'Model Participation Data'!$M$16)</f>
        <v>3</v>
      </c>
      <c r="M224" s="43">
        <f>IF(ISNA(SUMIFS(INDEX('Model Participation Data'!$N$8:$DX$57,0,MATCH(CONCATENATE($J224,M$6),'Model Participation Data'!$N$6:$DX$6,0)),'Model Participation Data'!$B$8:$B$57,$C224,'Model Participation Data'!$C$8:$C$57,$D224)),"-",SUMIFS(INDEX('Model Participation Data'!$N$8:$DX$57,0,MATCH(CONCATENATE($J224,M$6),'Model Participation Data'!$N$6:$DX$6,0)),'Model Participation Data'!$B$8:$B$57,$C224,'Model Participation Data'!$C$8:$C$57,$D224))</f>
        <v>0</v>
      </c>
      <c r="N224" s="43">
        <f>IF(ISNA(SUMIFS(INDEX('Model Participation Data'!$N$8:$DX$57,0,MATCH(CONCATENATE($J224,N$6),'Model Participation Data'!$N$6:$DX$6,0)),'Model Participation Data'!$B$8:$B$57,$C224,'Model Participation Data'!$C$8:$C$57,$D224)),"-",SUMIFS(INDEX('Model Participation Data'!$N$8:$DX$57,0,MATCH(CONCATENATE($J224,N$6),'Model Participation Data'!$N$6:$DX$6,0)),'Model Participation Data'!$B$8:$B$57,$C224,'Model Participation Data'!$C$8:$C$57,$D224))</f>
        <v>0</v>
      </c>
      <c r="O224" s="154">
        <f>IF(ISNA(SUMIFS(INDEX('Model Participation Data'!$N$8:$DX$57,0,MATCH(CONCATENATE($J224,O$6),'Model Participation Data'!$N$6:$DX$6,0)),'Model Participation Data'!$B$8:$B$57,$C224,'Model Participation Data'!$C$8:$C$57,$D224)),"-",SUMIFS(INDEX('Model Participation Data'!$N$8:$DX$57,0,MATCH(CONCATENATE($J224,O$6),'Model Participation Data'!$N$6:$DX$6,0)),'Model Participation Data'!$B$8:$B$57,$C224,'Model Participation Data'!$C$8:$C$57,$D224))</f>
        <v>0</v>
      </c>
    </row>
    <row r="225" spans="2:15" outlineLevel="1" x14ac:dyDescent="0.35">
      <c r="B225" s="37" t="s">
        <v>80</v>
      </c>
      <c r="C225" s="38" t="str">
        <f>IF(ISBLANK('Model Participation Data'!$B$16),"-",'Model Participation Data'!$B$16)</f>
        <v>Provider</v>
      </c>
      <c r="D225" s="38" t="str">
        <f>IF(ISBLANK('Model Participation Data'!$C$16),"-",'Model Participation Data'!$C$16)</f>
        <v>Accountable Care Program and Multi-Purchaser (Model 3): Providers Participating in SIM  (UMP Plus PSHVN)</v>
      </c>
      <c r="E225" s="38" t="str">
        <f>IF(ISBLANK('Model Participation Data'!$D$16),"-",'Model Participation Data'!$D$16)</f>
        <v>Count</v>
      </c>
      <c r="F225" s="38" t="str">
        <f>IF(ISBLANK('Model Participation Data'!$E$16),"-",'Model Participation Data'!$E$16)</f>
        <v>Active</v>
      </c>
      <c r="G225" s="151" t="str">
        <f>IF(ISBLANK('Model Participation Data'!$F$16),"-",'Model Participation Data'!$F$16)</f>
        <v>-</v>
      </c>
      <c r="H225" s="38">
        <v>3</v>
      </c>
      <c r="I225" s="38" t="s">
        <v>65</v>
      </c>
      <c r="J225" s="150" t="str">
        <f t="shared" si="11"/>
        <v>3Goal</v>
      </c>
      <c r="K225" s="38" t="str">
        <f>IF(ISBLANK('Model Participation Data'!$L$16),"-",'Model Participation Data'!$L$16)</f>
        <v>Quarterly</v>
      </c>
      <c r="L225" s="39">
        <f>IF(ISBLANK('Model Participation Data'!$M$16),"-",'Model Participation Data'!$M$16)</f>
        <v>3</v>
      </c>
      <c r="M225" s="43" t="str">
        <f>IF(ISNA(SUMIFS(INDEX('Model Participation Data'!$N$8:$DX$57,0,MATCH(CONCATENATE($J225,M$6),'Model Participation Data'!$N$6:$DX$6,0)),'Model Participation Data'!$B$8:$B$57,$C225,'Model Participation Data'!$C$8:$C$57,$D225)),"-",SUMIFS(INDEX('Model Participation Data'!$N$8:$DX$57,0,MATCH(CONCATENATE($J225,M$6),'Model Participation Data'!$N$6:$DX$6,0)),'Model Participation Data'!$B$8:$B$57,$C225,'Model Participation Data'!$C$8:$C$57,$D225))</f>
        <v>-</v>
      </c>
      <c r="N225" s="43" t="str">
        <f>IF(ISNA(SUMIFS(INDEX('Model Participation Data'!$N$8:$DX$57,0,MATCH(CONCATENATE($J225,N$6),'Model Participation Data'!$N$6:$DX$6,0)),'Model Participation Data'!$B$8:$B$57,$C225,'Model Participation Data'!$C$8:$C$57,$D225)),"-",SUMIFS(INDEX('Model Participation Data'!$N$8:$DX$57,0,MATCH(CONCATENATE($J225,N$6),'Model Participation Data'!$N$6:$DX$6,0)),'Model Participation Data'!$B$8:$B$57,$C225,'Model Participation Data'!$C$8:$C$57,$D225))</f>
        <v>-</v>
      </c>
      <c r="O225" s="154">
        <f>IF(ISNA(SUMIFS(INDEX('Model Participation Data'!$N$8:$DX$57,0,MATCH(CONCATENATE($J225,O$6),'Model Participation Data'!$N$6:$DX$6,0)),'Model Participation Data'!$B$8:$B$57,$C225,'Model Participation Data'!$C$8:$C$57,$D225)),"-",SUMIFS(INDEX('Model Participation Data'!$N$8:$DX$57,0,MATCH(CONCATENATE($J225,O$6),'Model Participation Data'!$N$6:$DX$6,0)),'Model Participation Data'!$B$8:$B$57,$C225,'Model Participation Data'!$C$8:$C$57,$D225))</f>
        <v>0</v>
      </c>
    </row>
    <row r="226" spans="2:15" outlineLevel="1" x14ac:dyDescent="0.35">
      <c r="B226" s="37" t="s">
        <v>80</v>
      </c>
      <c r="C226" s="38" t="str">
        <f>IF(ISBLANK('Model Participation Data'!$B$16),"-",'Model Participation Data'!$B$16)</f>
        <v>Provider</v>
      </c>
      <c r="D226" s="38" t="str">
        <f>IF(ISBLANK('Model Participation Data'!$C$16),"-",'Model Participation Data'!$C$16)</f>
        <v>Accountable Care Program and Multi-Purchaser (Model 3): Providers Participating in SIM  (UMP Plus PSHVN)</v>
      </c>
      <c r="E226" s="38" t="str">
        <f>IF(ISBLANK('Model Participation Data'!$D$16),"-",'Model Participation Data'!$D$16)</f>
        <v>Count</v>
      </c>
      <c r="F226" s="38" t="str">
        <f>IF(ISBLANK('Model Participation Data'!$E$16),"-",'Model Participation Data'!$E$16)</f>
        <v>Active</v>
      </c>
      <c r="G226" s="151" t="str">
        <f>IF(ISBLANK('Model Participation Data'!$F$16),"-",'Model Participation Data'!$F$16)</f>
        <v>-</v>
      </c>
      <c r="H226" s="38">
        <v>4</v>
      </c>
      <c r="I226" s="38">
        <v>1</v>
      </c>
      <c r="J226" s="150" t="str">
        <f t="shared" ref="J226:J231" si="13">CONCATENATE(H226,I226)</f>
        <v>41</v>
      </c>
      <c r="K226" s="38" t="str">
        <f>IF(ISBLANK('Model Participation Data'!$L$16),"-",'Model Participation Data'!$L$16)</f>
        <v>Quarterly</v>
      </c>
      <c r="L226" s="39">
        <f>IF(ISBLANK('Model Participation Data'!$M$16),"-",'Model Participation Data'!$M$16)</f>
        <v>3</v>
      </c>
      <c r="M226" s="43">
        <f>IF(ISNA(SUMIFS(INDEX('Model Participation Data'!$N$8:$DX$57,0,MATCH(CONCATENATE($J226,M$6),'Model Participation Data'!$N$6:$DX$6,0)),'Model Participation Data'!$B$8:$B$57,$C226,'Model Participation Data'!$C$8:$C$57,$D226)),"-",SUMIFS(INDEX('Model Participation Data'!$N$8:$DX$57,0,MATCH(CONCATENATE($J226,M$6),'Model Participation Data'!$N$6:$DX$6,0)),'Model Participation Data'!$B$8:$B$57,$C226,'Model Participation Data'!$C$8:$C$57,$D226))</f>
        <v>0</v>
      </c>
      <c r="N226" s="43">
        <f>IF(ISNA(SUMIFS(INDEX('Model Participation Data'!$N$8:$DX$57,0,MATCH(CONCATENATE($J226,N$6),'Model Participation Data'!$N$6:$DX$6,0)),'Model Participation Data'!$B$8:$B$57,$C226,'Model Participation Data'!$C$8:$C$57,$D226)),"-",SUMIFS(INDEX('Model Participation Data'!$N$8:$DX$57,0,MATCH(CONCATENATE($J226,N$6),'Model Participation Data'!$N$6:$DX$6,0)),'Model Participation Data'!$B$8:$B$57,$C226,'Model Participation Data'!$C$8:$C$57,$D226))</f>
        <v>0</v>
      </c>
      <c r="O226" s="154">
        <f>IF(ISNA(SUMIFS(INDEX('Model Participation Data'!$N$8:$DX$57,0,MATCH(CONCATENATE($J226,O$6),'Model Participation Data'!$N$6:$DX$6,0)),'Model Participation Data'!$B$8:$B$57,$C226,'Model Participation Data'!$C$8:$C$57,$D226)),"-",SUMIFS(INDEX('Model Participation Data'!$N$8:$DX$57,0,MATCH(CONCATENATE($J226,O$6),'Model Participation Data'!$N$6:$DX$6,0)),'Model Participation Data'!$B$8:$B$57,$C226,'Model Participation Data'!$C$8:$C$57,$D226))</f>
        <v>0</v>
      </c>
    </row>
    <row r="227" spans="2:15" outlineLevel="1" x14ac:dyDescent="0.35">
      <c r="B227" s="37" t="s">
        <v>80</v>
      </c>
      <c r="C227" s="38" t="str">
        <f>IF(ISBLANK('Model Participation Data'!$B$16),"-",'Model Participation Data'!$B$16)</f>
        <v>Provider</v>
      </c>
      <c r="D227" s="38" t="str">
        <f>IF(ISBLANK('Model Participation Data'!$C$16),"-",'Model Participation Data'!$C$16)</f>
        <v>Accountable Care Program and Multi-Purchaser (Model 3): Providers Participating in SIM  (UMP Plus PSHVN)</v>
      </c>
      <c r="E227" s="38" t="str">
        <f>IF(ISBLANK('Model Participation Data'!$D$16),"-",'Model Participation Data'!$D$16)</f>
        <v>Count</v>
      </c>
      <c r="F227" s="38" t="str">
        <f>IF(ISBLANK('Model Participation Data'!$E$16),"-",'Model Participation Data'!$E$16)</f>
        <v>Active</v>
      </c>
      <c r="G227" s="151" t="str">
        <f>IF(ISBLANK('Model Participation Data'!$F$16),"-",'Model Participation Data'!$F$16)</f>
        <v>-</v>
      </c>
      <c r="H227" s="38">
        <v>4</v>
      </c>
      <c r="I227" s="38">
        <v>2</v>
      </c>
      <c r="J227" s="150" t="str">
        <f t="shared" si="13"/>
        <v>42</v>
      </c>
      <c r="K227" s="38" t="str">
        <f>IF(ISBLANK('Model Participation Data'!$L$16),"-",'Model Participation Data'!$L$16)</f>
        <v>Quarterly</v>
      </c>
      <c r="L227" s="39">
        <f>IF(ISBLANK('Model Participation Data'!$M$16),"-",'Model Participation Data'!$M$16)</f>
        <v>3</v>
      </c>
      <c r="M227" s="43">
        <f>IF(ISNA(SUMIFS(INDEX('Model Participation Data'!$N$8:$DX$57,0,MATCH(CONCATENATE($J227,M$6),'Model Participation Data'!$N$6:$DX$6,0)),'Model Participation Data'!$B$8:$B$57,$C227,'Model Participation Data'!$C$8:$C$57,$D227)),"-",SUMIFS(INDEX('Model Participation Data'!$N$8:$DX$57,0,MATCH(CONCATENATE($J227,M$6),'Model Participation Data'!$N$6:$DX$6,0)),'Model Participation Data'!$B$8:$B$57,$C227,'Model Participation Data'!$C$8:$C$57,$D227))</f>
        <v>0</v>
      </c>
      <c r="N227" s="43">
        <f>IF(ISNA(SUMIFS(INDEX('Model Participation Data'!$N$8:$DX$57,0,MATCH(CONCATENATE($J227,N$6),'Model Participation Data'!$N$6:$DX$6,0)),'Model Participation Data'!$B$8:$B$57,$C227,'Model Participation Data'!$C$8:$C$57,$D227)),"-",SUMIFS(INDEX('Model Participation Data'!$N$8:$DX$57,0,MATCH(CONCATENATE($J227,N$6),'Model Participation Data'!$N$6:$DX$6,0)),'Model Participation Data'!$B$8:$B$57,$C227,'Model Participation Data'!$C$8:$C$57,$D227))</f>
        <v>0</v>
      </c>
      <c r="O227" s="154">
        <f>IF(ISNA(SUMIFS(INDEX('Model Participation Data'!$N$8:$DX$57,0,MATCH(CONCATENATE($J227,O$6),'Model Participation Data'!$N$6:$DX$6,0)),'Model Participation Data'!$B$8:$B$57,$C227,'Model Participation Data'!$C$8:$C$57,$D227)),"-",SUMIFS(INDEX('Model Participation Data'!$N$8:$DX$57,0,MATCH(CONCATENATE($J227,O$6),'Model Participation Data'!$N$6:$DX$6,0)),'Model Participation Data'!$B$8:$B$57,$C227,'Model Participation Data'!$C$8:$C$57,$D227))</f>
        <v>0</v>
      </c>
    </row>
    <row r="228" spans="2:15" outlineLevel="1" x14ac:dyDescent="0.35">
      <c r="B228" s="37" t="s">
        <v>80</v>
      </c>
      <c r="C228" s="38" t="str">
        <f>IF(ISBLANK('Model Participation Data'!$B$16),"-",'Model Participation Data'!$B$16)</f>
        <v>Provider</v>
      </c>
      <c r="D228" s="38" t="str">
        <f>IF(ISBLANK('Model Participation Data'!$C$16),"-",'Model Participation Data'!$C$16)</f>
        <v>Accountable Care Program and Multi-Purchaser (Model 3): Providers Participating in SIM  (UMP Plus PSHVN)</v>
      </c>
      <c r="E228" s="38" t="str">
        <f>IF(ISBLANK('Model Participation Data'!$D$16),"-",'Model Participation Data'!$D$16)</f>
        <v>Count</v>
      </c>
      <c r="F228" s="38" t="str">
        <f>IF(ISBLANK('Model Participation Data'!$E$16),"-",'Model Participation Data'!$E$16)</f>
        <v>Active</v>
      </c>
      <c r="G228" s="151" t="str">
        <f>IF(ISBLANK('Model Participation Data'!$F$16),"-",'Model Participation Data'!$F$16)</f>
        <v>-</v>
      </c>
      <c r="H228" s="38">
        <v>4</v>
      </c>
      <c r="I228" s="38">
        <v>3</v>
      </c>
      <c r="J228" s="150" t="str">
        <f t="shared" si="13"/>
        <v>43</v>
      </c>
      <c r="K228" s="38" t="str">
        <f>IF(ISBLANK('Model Participation Data'!$L$16),"-",'Model Participation Data'!$L$16)</f>
        <v>Quarterly</v>
      </c>
      <c r="L228" s="39">
        <f>IF(ISBLANK('Model Participation Data'!$M$16),"-",'Model Participation Data'!$M$16)</f>
        <v>3</v>
      </c>
      <c r="M228" s="43">
        <f>IF(ISNA(SUMIFS(INDEX('Model Participation Data'!$N$8:$DX$57,0,MATCH(CONCATENATE($J228,M$6),'Model Participation Data'!$N$6:$DX$6,0)),'Model Participation Data'!$B$8:$B$57,$C228,'Model Participation Data'!$C$8:$C$57,$D228)),"-",SUMIFS(INDEX('Model Participation Data'!$N$8:$DX$57,0,MATCH(CONCATENATE($J228,M$6),'Model Participation Data'!$N$6:$DX$6,0)),'Model Participation Data'!$B$8:$B$57,$C228,'Model Participation Data'!$C$8:$C$57,$D228))</f>
        <v>0</v>
      </c>
      <c r="N228" s="43">
        <f>IF(ISNA(SUMIFS(INDEX('Model Participation Data'!$N$8:$DX$57,0,MATCH(CONCATENATE($J228,N$6),'Model Participation Data'!$N$6:$DX$6,0)),'Model Participation Data'!$B$8:$B$57,$C228,'Model Participation Data'!$C$8:$C$57,$D228)),"-",SUMIFS(INDEX('Model Participation Data'!$N$8:$DX$57,0,MATCH(CONCATENATE($J228,N$6),'Model Participation Data'!$N$6:$DX$6,0)),'Model Participation Data'!$B$8:$B$57,$C228,'Model Participation Data'!$C$8:$C$57,$D228))</f>
        <v>0</v>
      </c>
      <c r="O228" s="154">
        <f>IF(ISNA(SUMIFS(INDEX('Model Participation Data'!$N$8:$DX$57,0,MATCH(CONCATENATE($J228,O$6),'Model Participation Data'!$N$6:$DX$6,0)),'Model Participation Data'!$B$8:$B$57,$C228,'Model Participation Data'!$C$8:$C$57,$D228)),"-",SUMIFS(INDEX('Model Participation Data'!$N$8:$DX$57,0,MATCH(CONCATENATE($J228,O$6),'Model Participation Data'!$N$6:$DX$6,0)),'Model Participation Data'!$B$8:$B$57,$C228,'Model Participation Data'!$C$8:$C$57,$D228))</f>
        <v>0</v>
      </c>
    </row>
    <row r="229" spans="2:15" outlineLevel="1" x14ac:dyDescent="0.35">
      <c r="B229" s="37" t="s">
        <v>80</v>
      </c>
      <c r="C229" s="38" t="str">
        <f>IF(ISBLANK('Model Participation Data'!$B$16),"-",'Model Participation Data'!$B$16)</f>
        <v>Provider</v>
      </c>
      <c r="D229" s="38" t="str">
        <f>IF(ISBLANK('Model Participation Data'!$C$16),"-",'Model Participation Data'!$C$16)</f>
        <v>Accountable Care Program and Multi-Purchaser (Model 3): Providers Participating in SIM  (UMP Plus PSHVN)</v>
      </c>
      <c r="E229" s="38" t="str">
        <f>IF(ISBLANK('Model Participation Data'!$D$16),"-",'Model Participation Data'!$D$16)</f>
        <v>Count</v>
      </c>
      <c r="F229" s="38" t="str">
        <f>IF(ISBLANK('Model Participation Data'!$E$16),"-",'Model Participation Data'!$E$16)</f>
        <v>Active</v>
      </c>
      <c r="G229" s="151" t="str">
        <f>IF(ISBLANK('Model Participation Data'!$F$16),"-",'Model Participation Data'!$F$16)</f>
        <v>-</v>
      </c>
      <c r="H229" s="38">
        <v>4</v>
      </c>
      <c r="I229" s="38">
        <v>4</v>
      </c>
      <c r="J229" s="150" t="str">
        <f t="shared" si="13"/>
        <v>44</v>
      </c>
      <c r="K229" s="38" t="str">
        <f>IF(ISBLANK('Model Participation Data'!$L$16),"-",'Model Participation Data'!$L$16)</f>
        <v>Quarterly</v>
      </c>
      <c r="L229" s="39">
        <f>IF(ISBLANK('Model Participation Data'!$M$16),"-",'Model Participation Data'!$M$16)</f>
        <v>3</v>
      </c>
      <c r="M229" s="43">
        <f>IF(ISNA(SUMIFS(INDEX('Model Participation Data'!$N$8:$DX$57,0,MATCH(CONCATENATE($J229,M$6),'Model Participation Data'!$N$6:$DX$6,0)),'Model Participation Data'!$B$8:$B$57,$C229,'Model Participation Data'!$C$8:$C$57,$D229)),"-",SUMIFS(INDEX('Model Participation Data'!$N$8:$DX$57,0,MATCH(CONCATENATE($J229,M$6),'Model Participation Data'!$N$6:$DX$6,0)),'Model Participation Data'!$B$8:$B$57,$C229,'Model Participation Data'!$C$8:$C$57,$D229))</f>
        <v>0</v>
      </c>
      <c r="N229" s="43">
        <f>IF(ISNA(SUMIFS(INDEX('Model Participation Data'!$N$8:$DX$57,0,MATCH(CONCATENATE($J229,N$6),'Model Participation Data'!$N$6:$DX$6,0)),'Model Participation Data'!$B$8:$B$57,$C229,'Model Participation Data'!$C$8:$C$57,$D229)),"-",SUMIFS(INDEX('Model Participation Data'!$N$8:$DX$57,0,MATCH(CONCATENATE($J229,N$6),'Model Participation Data'!$N$6:$DX$6,0)),'Model Participation Data'!$B$8:$B$57,$C229,'Model Participation Data'!$C$8:$C$57,$D229))</f>
        <v>0</v>
      </c>
      <c r="O229" s="154">
        <f>IF(ISNA(SUMIFS(INDEX('Model Participation Data'!$N$8:$DX$57,0,MATCH(CONCATENATE($J229,O$6),'Model Participation Data'!$N$6:$DX$6,0)),'Model Participation Data'!$B$8:$B$57,$C229,'Model Participation Data'!$C$8:$C$57,$D229)),"-",SUMIFS(INDEX('Model Participation Data'!$N$8:$DX$57,0,MATCH(CONCATENATE($J229,O$6),'Model Participation Data'!$N$6:$DX$6,0)),'Model Participation Data'!$B$8:$B$57,$C229,'Model Participation Data'!$C$8:$C$57,$D229))</f>
        <v>0</v>
      </c>
    </row>
    <row r="230" spans="2:15" outlineLevel="1" x14ac:dyDescent="0.35">
      <c r="B230" s="37" t="s">
        <v>80</v>
      </c>
      <c r="C230" s="38" t="str">
        <f>IF(ISBLANK('Model Participation Data'!$B$16),"-",'Model Participation Data'!$B$16)</f>
        <v>Provider</v>
      </c>
      <c r="D230" s="38" t="str">
        <f>IF(ISBLANK('Model Participation Data'!$C$16),"-",'Model Participation Data'!$C$16)</f>
        <v>Accountable Care Program and Multi-Purchaser (Model 3): Providers Participating in SIM  (UMP Plus PSHVN)</v>
      </c>
      <c r="E230" s="38" t="str">
        <f>IF(ISBLANK('Model Participation Data'!$D$16),"-",'Model Participation Data'!$D$16)</f>
        <v>Count</v>
      </c>
      <c r="F230" s="38" t="str">
        <f>IF(ISBLANK('Model Participation Data'!$E$16),"-",'Model Participation Data'!$E$16)</f>
        <v>Active</v>
      </c>
      <c r="G230" s="151" t="str">
        <f>IF(ISBLANK('Model Participation Data'!$F$16),"-",'Model Participation Data'!$F$16)</f>
        <v>-</v>
      </c>
      <c r="H230" s="38">
        <v>4</v>
      </c>
      <c r="I230" s="38">
        <v>5</v>
      </c>
      <c r="J230" s="150" t="str">
        <f t="shared" si="13"/>
        <v>45</v>
      </c>
      <c r="K230" s="38" t="str">
        <f>IF(ISBLANK('Model Participation Data'!$L$16),"-",'Model Participation Data'!$L$16)</f>
        <v>Quarterly</v>
      </c>
      <c r="L230" s="39">
        <f>IF(ISBLANK('Model Participation Data'!$M$16),"-",'Model Participation Data'!$M$16)</f>
        <v>3</v>
      </c>
      <c r="M230" s="43">
        <f>IF(ISNA(SUMIFS(INDEX('Model Participation Data'!$N$8:$DX$57,0,MATCH(CONCATENATE($J230,M$6),'Model Participation Data'!$N$6:$DX$6,0)),'Model Participation Data'!$B$8:$B$57,$C230,'Model Participation Data'!$C$8:$C$57,$D230)),"-",SUMIFS(INDEX('Model Participation Data'!$N$8:$DX$57,0,MATCH(CONCATENATE($J230,M$6),'Model Participation Data'!$N$6:$DX$6,0)),'Model Participation Data'!$B$8:$B$57,$C230,'Model Participation Data'!$C$8:$C$57,$D230))</f>
        <v>0</v>
      </c>
      <c r="N230" s="43">
        <f>IF(ISNA(SUMIFS(INDEX('Model Participation Data'!$N$8:$DX$57,0,MATCH(CONCATENATE($J230,N$6),'Model Participation Data'!$N$6:$DX$6,0)),'Model Participation Data'!$B$8:$B$57,$C230,'Model Participation Data'!$C$8:$C$57,$D230)),"-",SUMIFS(INDEX('Model Participation Data'!$N$8:$DX$57,0,MATCH(CONCATENATE($J230,N$6),'Model Participation Data'!$N$6:$DX$6,0)),'Model Participation Data'!$B$8:$B$57,$C230,'Model Participation Data'!$C$8:$C$57,$D230))</f>
        <v>0</v>
      </c>
      <c r="O230" s="154">
        <f>IF(ISNA(SUMIFS(INDEX('Model Participation Data'!$N$8:$DX$57,0,MATCH(CONCATENATE($J230,O$6),'Model Participation Data'!$N$6:$DX$6,0)),'Model Participation Data'!$B$8:$B$57,$C230,'Model Participation Data'!$C$8:$C$57,$D230)),"-",SUMIFS(INDEX('Model Participation Data'!$N$8:$DX$57,0,MATCH(CONCATENATE($J230,O$6),'Model Participation Data'!$N$6:$DX$6,0)),'Model Participation Data'!$B$8:$B$57,$C230,'Model Participation Data'!$C$8:$C$57,$D230))</f>
        <v>0</v>
      </c>
    </row>
    <row r="231" spans="2:15" outlineLevel="1" x14ac:dyDescent="0.35">
      <c r="B231" s="37" t="s">
        <v>80</v>
      </c>
      <c r="C231" s="38" t="str">
        <f>IF(ISBLANK('Model Participation Data'!$B$16),"-",'Model Participation Data'!$B$16)</f>
        <v>Provider</v>
      </c>
      <c r="D231" s="38" t="str">
        <f>IF(ISBLANK('Model Participation Data'!$C$16),"-",'Model Participation Data'!$C$16)</f>
        <v>Accountable Care Program and Multi-Purchaser (Model 3): Providers Participating in SIM  (UMP Plus PSHVN)</v>
      </c>
      <c r="E231" s="38" t="str">
        <f>IF(ISBLANK('Model Participation Data'!$D$16),"-",'Model Participation Data'!$D$16)</f>
        <v>Count</v>
      </c>
      <c r="F231" s="38" t="str">
        <f>IF(ISBLANK('Model Participation Data'!$E$16),"-",'Model Participation Data'!$E$16)</f>
        <v>Active</v>
      </c>
      <c r="G231" s="151" t="str">
        <f>IF(ISBLANK('Model Participation Data'!$F$16),"-",'Model Participation Data'!$F$16)</f>
        <v>-</v>
      </c>
      <c r="H231" s="38">
        <v>4</v>
      </c>
      <c r="I231" s="38" t="s">
        <v>65</v>
      </c>
      <c r="J231" s="150" t="str">
        <f t="shared" si="13"/>
        <v>4Goal</v>
      </c>
      <c r="K231" s="38" t="str">
        <f>IF(ISBLANK('Model Participation Data'!$L$16),"-",'Model Participation Data'!$L$16)</f>
        <v>Quarterly</v>
      </c>
      <c r="L231" s="39">
        <f>IF(ISBLANK('Model Participation Data'!$M$16),"-",'Model Participation Data'!$M$16)</f>
        <v>3</v>
      </c>
      <c r="M231" s="43" t="str">
        <f>IF(ISNA(SUMIFS(INDEX('Model Participation Data'!$N$8:$DX$57,0,MATCH(CONCATENATE($J231,M$6),'Model Participation Data'!$N$6:$DX$6,0)),'Model Participation Data'!$B$8:$B$57,$C231,'Model Participation Data'!$C$8:$C$57,$D231)),"-",SUMIFS(INDEX('Model Participation Data'!$N$8:$DX$57,0,MATCH(CONCATENATE($J231,M$6),'Model Participation Data'!$N$6:$DX$6,0)),'Model Participation Data'!$B$8:$B$57,$C231,'Model Participation Data'!$C$8:$C$57,$D231))</f>
        <v>-</v>
      </c>
      <c r="N231" s="43" t="str">
        <f>IF(ISNA(SUMIFS(INDEX('Model Participation Data'!$N$8:$DX$57,0,MATCH(CONCATENATE($J231,N$6),'Model Participation Data'!$N$6:$DX$6,0)),'Model Participation Data'!$B$8:$B$57,$C231,'Model Participation Data'!$C$8:$C$57,$D231)),"-",SUMIFS(INDEX('Model Participation Data'!$N$8:$DX$57,0,MATCH(CONCATENATE($J231,N$6),'Model Participation Data'!$N$6:$DX$6,0)),'Model Participation Data'!$B$8:$B$57,$C231,'Model Participation Data'!$C$8:$C$57,$D231))</f>
        <v>-</v>
      </c>
      <c r="O231" s="154">
        <f>IF(ISNA(SUMIFS(INDEX('Model Participation Data'!$N$8:$DX$57,0,MATCH(CONCATENATE($J231,O$6),'Model Participation Data'!$N$6:$DX$6,0)),'Model Participation Data'!$B$8:$B$57,$C231,'Model Participation Data'!$C$8:$C$57,$D231)),"-",SUMIFS(INDEX('Model Participation Data'!$N$8:$DX$57,0,MATCH(CONCATENATE($J231,O$6),'Model Participation Data'!$N$6:$DX$6,0)),'Model Participation Data'!$B$8:$B$57,$C231,'Model Participation Data'!$C$8:$C$57,$D231))</f>
        <v>0</v>
      </c>
    </row>
    <row r="232" spans="2:15" outlineLevel="1" x14ac:dyDescent="0.35">
      <c r="B232" s="37" t="s">
        <v>80</v>
      </c>
      <c r="C232" s="38" t="str">
        <f>IF(ISBLANK('Model Participation Data'!$B$17),"-",'Model Participation Data'!$B$17)</f>
        <v>Provider Organization</v>
      </c>
      <c r="D232" s="38" t="str">
        <f>IF(ISBLANK('Model Participation Data'!$C$17),"-",'Model Participation Data'!$C$17)</f>
        <v>Accountable Care Program and Multi-Purchaser (Model 3): Provider Organizations Participating in SIM (UMP Plus UW)</v>
      </c>
      <c r="E232" s="38" t="str">
        <f>IF(ISBLANK('Model Participation Data'!$D$17),"-",'Model Participation Data'!$D$17)</f>
        <v>Count</v>
      </c>
      <c r="F232" s="38" t="str">
        <f>IF(ISBLANK('Model Participation Data'!$E$17),"-",'Model Participation Data'!$E$17)</f>
        <v>Active</v>
      </c>
      <c r="G232" s="151" t="str">
        <f>IF(ISBLANK('Model Participation Data'!$F$17),"-",'Model Participation Data'!$F$17)</f>
        <v>-</v>
      </c>
      <c r="H232" s="38" t="s">
        <v>64</v>
      </c>
      <c r="I232" s="38" t="s">
        <v>64</v>
      </c>
      <c r="J232" s="150" t="str">
        <f t="shared" si="11"/>
        <v>BaselineBaseline</v>
      </c>
      <c r="K232" s="38" t="str">
        <f>IF(ISBLANK('Model Participation Data'!$L$17),"-",'Model Participation Data'!$L$17)</f>
        <v>Quarterly</v>
      </c>
      <c r="L232" s="39" t="str">
        <f>IF(ISBLANK('Model Participation Data'!$M$17),"-",'Model Participation Data'!$M$17)</f>
        <v>TBD</v>
      </c>
      <c r="M232" s="43">
        <f>IF(ISNA(SUMIFS(INDEX('Model Participation Data'!$N$8:$DX$57,0,MATCH(CONCATENATE($J232,M$6),'Model Participation Data'!$N$6:$DX$6,0)),'Model Participation Data'!$B$8:$B$57,$C232,'Model Participation Data'!$C$8:$C$57,$D232)),"-",SUMIFS(INDEX('Model Participation Data'!$N$8:$DX$57,0,MATCH(CONCATENATE($J232,M$6),'Model Participation Data'!$N$6:$DX$6,0)),'Model Participation Data'!$B$8:$B$57,$C232,'Model Participation Data'!$C$8:$C$57,$D232))</f>
        <v>0</v>
      </c>
      <c r="N232" s="43">
        <f>IF(ISNA(SUMIFS(INDEX('Model Participation Data'!$N$8:$DX$57,0,MATCH(CONCATENATE($J232,N$6),'Model Participation Data'!$N$6:$DX$6,0)),'Model Participation Data'!$B$8:$B$57,$C232,'Model Participation Data'!$C$8:$C$57,$D232)),"-",SUMIFS(INDEX('Model Participation Data'!$N$8:$DX$57,0,MATCH(CONCATENATE($J232,N$6),'Model Participation Data'!$N$6:$DX$6,0)),'Model Participation Data'!$B$8:$B$57,$C232,'Model Participation Data'!$C$8:$C$57,$D232))</f>
        <v>1</v>
      </c>
      <c r="O232" s="154">
        <f>IF(ISNA(SUMIFS(INDEX('Model Participation Data'!$N$8:$DX$57,0,MATCH(CONCATENATE($J232,O$6),'Model Participation Data'!$N$6:$DX$6,0)),'Model Participation Data'!$B$8:$B$57,$C232,'Model Participation Data'!$C$8:$C$57,$D232)),"-",SUMIFS(INDEX('Model Participation Data'!$N$8:$DX$57,0,MATCH(CONCATENATE($J232,O$6),'Model Participation Data'!$N$6:$DX$6,0)),'Model Participation Data'!$B$8:$B$57,$C232,'Model Participation Data'!$C$8:$C$57,$D232))</f>
        <v>0</v>
      </c>
    </row>
    <row r="233" spans="2:15" outlineLevel="1" x14ac:dyDescent="0.35">
      <c r="B233" s="37" t="s">
        <v>80</v>
      </c>
      <c r="C233" s="38" t="str">
        <f>IF(ISBLANK('Model Participation Data'!$B$17),"-",'Model Participation Data'!$B$17)</f>
        <v>Provider Organization</v>
      </c>
      <c r="D233" s="38" t="str">
        <f>IF(ISBLANK('Model Participation Data'!$C$17),"-",'Model Participation Data'!$C$17)</f>
        <v>Accountable Care Program and Multi-Purchaser (Model 3): Provider Organizations Participating in SIM (UMP Plus UW)</v>
      </c>
      <c r="E233" s="38" t="str">
        <f>IF(ISBLANK('Model Participation Data'!$D$17),"-",'Model Participation Data'!$D$17)</f>
        <v>Count</v>
      </c>
      <c r="F233" s="38" t="str">
        <f>IF(ISBLANK('Model Participation Data'!$E$17),"-",'Model Participation Data'!$E$17)</f>
        <v>Active</v>
      </c>
      <c r="G233" s="151" t="str">
        <f>IF(ISBLANK('Model Participation Data'!$F$17),"-",'Model Participation Data'!$F$17)</f>
        <v>-</v>
      </c>
      <c r="H233" s="38">
        <v>1</v>
      </c>
      <c r="I233" s="38">
        <v>1</v>
      </c>
      <c r="J233" s="150" t="str">
        <f t="shared" si="11"/>
        <v>11</v>
      </c>
      <c r="K233" s="38" t="str">
        <f>IF(ISBLANK('Model Participation Data'!$L$17),"-",'Model Participation Data'!$L$17)</f>
        <v>Quarterly</v>
      </c>
      <c r="L233" s="39" t="str">
        <f>IF(ISBLANK('Model Participation Data'!$M$17),"-",'Model Participation Data'!$M$17)</f>
        <v>TBD</v>
      </c>
      <c r="M233" s="43">
        <f>IF(ISNA(SUMIFS(INDEX('Model Participation Data'!$N$8:$DX$57,0,MATCH(CONCATENATE($J233,M$6),'Model Participation Data'!$N$6:$DX$6,0)),'Model Participation Data'!$B$8:$B$57,$C233,'Model Participation Data'!$C$8:$C$57,$D233)),"-",SUMIFS(INDEX('Model Participation Data'!$N$8:$DX$57,0,MATCH(CONCATENATE($J233,M$6),'Model Participation Data'!$N$6:$DX$6,0)),'Model Participation Data'!$B$8:$B$57,$C233,'Model Participation Data'!$C$8:$C$57,$D233))</f>
        <v>7</v>
      </c>
      <c r="N233" s="43">
        <f>IF(ISNA(SUMIFS(INDEX('Model Participation Data'!$N$8:$DX$57,0,MATCH(CONCATENATE($J233,N$6),'Model Participation Data'!$N$6:$DX$6,0)),'Model Participation Data'!$B$8:$B$57,$C233,'Model Participation Data'!$C$8:$C$57,$D233)),"-",SUMIFS(INDEX('Model Participation Data'!$N$8:$DX$57,0,MATCH(CONCATENATE($J233,N$6),'Model Participation Data'!$N$6:$DX$6,0)),'Model Participation Data'!$B$8:$B$57,$C233,'Model Participation Data'!$C$8:$C$57,$D233))</f>
        <v>1</v>
      </c>
      <c r="O233" s="154">
        <f>IF(ISNA(SUMIFS(INDEX('Model Participation Data'!$N$8:$DX$57,0,MATCH(CONCATENATE($J233,O$6),'Model Participation Data'!$N$6:$DX$6,0)),'Model Participation Data'!$B$8:$B$57,$C233,'Model Participation Data'!$C$8:$C$57,$D233)),"-",SUMIFS(INDEX('Model Participation Data'!$N$8:$DX$57,0,MATCH(CONCATENATE($J233,O$6),'Model Participation Data'!$N$6:$DX$6,0)),'Model Participation Data'!$B$8:$B$57,$C233,'Model Participation Data'!$C$8:$C$57,$D233))</f>
        <v>7</v>
      </c>
    </row>
    <row r="234" spans="2:15" outlineLevel="1" x14ac:dyDescent="0.35">
      <c r="B234" s="37" t="s">
        <v>80</v>
      </c>
      <c r="C234" s="38" t="str">
        <f>IF(ISBLANK('Model Participation Data'!$B$17),"-",'Model Participation Data'!$B$17)</f>
        <v>Provider Organization</v>
      </c>
      <c r="D234" s="38" t="str">
        <f>IF(ISBLANK('Model Participation Data'!$C$17),"-",'Model Participation Data'!$C$17)</f>
        <v>Accountable Care Program and Multi-Purchaser (Model 3): Provider Organizations Participating in SIM (UMP Plus UW)</v>
      </c>
      <c r="E234" s="38" t="str">
        <f>IF(ISBLANK('Model Participation Data'!$D$17),"-",'Model Participation Data'!$D$17)</f>
        <v>Count</v>
      </c>
      <c r="F234" s="38" t="str">
        <f>IF(ISBLANK('Model Participation Data'!$E$17),"-",'Model Participation Data'!$E$17)</f>
        <v>Active</v>
      </c>
      <c r="G234" s="151" t="str">
        <f>IF(ISBLANK('Model Participation Data'!$F$17),"-",'Model Participation Data'!$F$17)</f>
        <v>-</v>
      </c>
      <c r="H234" s="38">
        <v>1</v>
      </c>
      <c r="I234" s="38">
        <v>2</v>
      </c>
      <c r="J234" s="150" t="str">
        <f t="shared" si="11"/>
        <v>12</v>
      </c>
      <c r="K234" s="38" t="str">
        <f>IF(ISBLANK('Model Participation Data'!$L$17),"-",'Model Participation Data'!$L$17)</f>
        <v>Quarterly</v>
      </c>
      <c r="L234" s="39" t="str">
        <f>IF(ISBLANK('Model Participation Data'!$M$17),"-",'Model Participation Data'!$M$17)</f>
        <v>TBD</v>
      </c>
      <c r="M234" s="43">
        <f>IF(ISNA(SUMIFS(INDEX('Model Participation Data'!$N$8:$DX$57,0,MATCH(CONCATENATE($J234,M$6),'Model Participation Data'!$N$6:$DX$6,0)),'Model Participation Data'!$B$8:$B$57,$C234,'Model Participation Data'!$C$8:$C$57,$D234)),"-",SUMIFS(INDEX('Model Participation Data'!$N$8:$DX$57,0,MATCH(CONCATENATE($J234,M$6),'Model Participation Data'!$N$6:$DX$6,0)),'Model Participation Data'!$B$8:$B$57,$C234,'Model Participation Data'!$C$8:$C$57,$D234))</f>
        <v>7</v>
      </c>
      <c r="N234" s="43">
        <f>IF(ISNA(SUMIFS(INDEX('Model Participation Data'!$N$8:$DX$57,0,MATCH(CONCATENATE($J234,N$6),'Model Participation Data'!$N$6:$DX$6,0)),'Model Participation Data'!$B$8:$B$57,$C234,'Model Participation Data'!$C$8:$C$57,$D234)),"-",SUMIFS(INDEX('Model Participation Data'!$N$8:$DX$57,0,MATCH(CONCATENATE($J234,N$6),'Model Participation Data'!$N$6:$DX$6,0)),'Model Participation Data'!$B$8:$B$57,$C234,'Model Participation Data'!$C$8:$C$57,$D234))</f>
        <v>1</v>
      </c>
      <c r="O234" s="154">
        <f>IF(ISNA(SUMIFS(INDEX('Model Participation Data'!$N$8:$DX$57,0,MATCH(CONCATENATE($J234,O$6),'Model Participation Data'!$N$6:$DX$6,0)),'Model Participation Data'!$B$8:$B$57,$C234,'Model Participation Data'!$C$8:$C$57,$D234)),"-",SUMIFS(INDEX('Model Participation Data'!$N$8:$DX$57,0,MATCH(CONCATENATE($J234,O$6),'Model Participation Data'!$N$6:$DX$6,0)),'Model Participation Data'!$B$8:$B$57,$C234,'Model Participation Data'!$C$8:$C$57,$D234))</f>
        <v>7</v>
      </c>
    </row>
    <row r="235" spans="2:15" outlineLevel="1" x14ac:dyDescent="0.35">
      <c r="B235" s="37" t="s">
        <v>80</v>
      </c>
      <c r="C235" s="38" t="str">
        <f>IF(ISBLANK('Model Participation Data'!$B$17),"-",'Model Participation Data'!$B$17)</f>
        <v>Provider Organization</v>
      </c>
      <c r="D235" s="38" t="str">
        <f>IF(ISBLANK('Model Participation Data'!$C$17),"-",'Model Participation Data'!$C$17)</f>
        <v>Accountable Care Program and Multi-Purchaser (Model 3): Provider Organizations Participating in SIM (UMP Plus UW)</v>
      </c>
      <c r="E235" s="38" t="str">
        <f>IF(ISBLANK('Model Participation Data'!$D$17),"-",'Model Participation Data'!$D$17)</f>
        <v>Count</v>
      </c>
      <c r="F235" s="38" t="str">
        <f>IF(ISBLANK('Model Participation Data'!$E$17),"-",'Model Participation Data'!$E$17)</f>
        <v>Active</v>
      </c>
      <c r="G235" s="151" t="str">
        <f>IF(ISBLANK('Model Participation Data'!$F$17),"-",'Model Participation Data'!$F$17)</f>
        <v>-</v>
      </c>
      <c r="H235" s="38">
        <v>1</v>
      </c>
      <c r="I235" s="38">
        <v>3</v>
      </c>
      <c r="J235" s="150" t="str">
        <f t="shared" si="11"/>
        <v>13</v>
      </c>
      <c r="K235" s="38" t="str">
        <f>IF(ISBLANK('Model Participation Data'!$L$17),"-",'Model Participation Data'!$L$17)</f>
        <v>Quarterly</v>
      </c>
      <c r="L235" s="39" t="str">
        <f>IF(ISBLANK('Model Participation Data'!$M$17),"-",'Model Participation Data'!$M$17)</f>
        <v>TBD</v>
      </c>
      <c r="M235" s="43">
        <f>IF(ISNA(SUMIFS(INDEX('Model Participation Data'!$N$8:$DX$57,0,MATCH(CONCATENATE($J235,M$6),'Model Participation Data'!$N$6:$DX$6,0)),'Model Participation Data'!$B$8:$B$57,$C235,'Model Participation Data'!$C$8:$C$57,$D235)),"-",SUMIFS(INDEX('Model Participation Data'!$N$8:$DX$57,0,MATCH(CONCATENATE($J235,M$6),'Model Participation Data'!$N$6:$DX$6,0)),'Model Participation Data'!$B$8:$B$57,$C235,'Model Participation Data'!$C$8:$C$57,$D235))</f>
        <v>7</v>
      </c>
      <c r="N235" s="43">
        <f>IF(ISNA(SUMIFS(INDEX('Model Participation Data'!$N$8:$DX$57,0,MATCH(CONCATENATE($J235,N$6),'Model Participation Data'!$N$6:$DX$6,0)),'Model Participation Data'!$B$8:$B$57,$C235,'Model Participation Data'!$C$8:$C$57,$D235)),"-",SUMIFS(INDEX('Model Participation Data'!$N$8:$DX$57,0,MATCH(CONCATENATE($J235,N$6),'Model Participation Data'!$N$6:$DX$6,0)),'Model Participation Data'!$B$8:$B$57,$C235,'Model Participation Data'!$C$8:$C$57,$D235))</f>
        <v>1</v>
      </c>
      <c r="O235" s="154">
        <f>IF(ISNA(SUMIFS(INDEX('Model Participation Data'!$N$8:$DX$57,0,MATCH(CONCATENATE($J235,O$6),'Model Participation Data'!$N$6:$DX$6,0)),'Model Participation Data'!$B$8:$B$57,$C235,'Model Participation Data'!$C$8:$C$57,$D235)),"-",SUMIFS(INDEX('Model Participation Data'!$N$8:$DX$57,0,MATCH(CONCATENATE($J235,O$6),'Model Participation Data'!$N$6:$DX$6,0)),'Model Participation Data'!$B$8:$B$57,$C235,'Model Participation Data'!$C$8:$C$57,$D235))</f>
        <v>7</v>
      </c>
    </row>
    <row r="236" spans="2:15" outlineLevel="1" x14ac:dyDescent="0.35">
      <c r="B236" s="37" t="s">
        <v>80</v>
      </c>
      <c r="C236" s="38" t="str">
        <f>IF(ISBLANK('Model Participation Data'!$B$17),"-",'Model Participation Data'!$B$17)</f>
        <v>Provider Organization</v>
      </c>
      <c r="D236" s="38" t="str">
        <f>IF(ISBLANK('Model Participation Data'!$C$17),"-",'Model Participation Data'!$C$17)</f>
        <v>Accountable Care Program and Multi-Purchaser (Model 3): Provider Organizations Participating in SIM (UMP Plus UW)</v>
      </c>
      <c r="E236" s="38" t="str">
        <f>IF(ISBLANK('Model Participation Data'!$D$17),"-",'Model Participation Data'!$D$17)</f>
        <v>Count</v>
      </c>
      <c r="F236" s="38" t="str">
        <f>IF(ISBLANK('Model Participation Data'!$E$17),"-",'Model Participation Data'!$E$17)</f>
        <v>Active</v>
      </c>
      <c r="G236" s="151" t="str">
        <f>IF(ISBLANK('Model Participation Data'!$F$17),"-",'Model Participation Data'!$F$17)</f>
        <v>-</v>
      </c>
      <c r="H236" s="38">
        <v>1</v>
      </c>
      <c r="I236" s="38">
        <v>4</v>
      </c>
      <c r="J236" s="150" t="str">
        <f t="shared" si="11"/>
        <v>14</v>
      </c>
      <c r="K236" s="38" t="str">
        <f>IF(ISBLANK('Model Participation Data'!$L$17),"-",'Model Participation Data'!$L$17)</f>
        <v>Quarterly</v>
      </c>
      <c r="L236" s="39" t="str">
        <f>IF(ISBLANK('Model Participation Data'!$M$17),"-",'Model Participation Data'!$M$17)</f>
        <v>TBD</v>
      </c>
      <c r="M236" s="43">
        <f>IF(ISNA(SUMIFS(INDEX('Model Participation Data'!$N$8:$DX$57,0,MATCH(CONCATENATE($J236,M$6),'Model Participation Data'!$N$6:$DX$6,0)),'Model Participation Data'!$B$8:$B$57,$C236,'Model Participation Data'!$C$8:$C$57,$D236)),"-",SUMIFS(INDEX('Model Participation Data'!$N$8:$DX$57,0,MATCH(CONCATENATE($J236,M$6),'Model Participation Data'!$N$6:$DX$6,0)),'Model Participation Data'!$B$8:$B$57,$C236,'Model Participation Data'!$C$8:$C$57,$D236))</f>
        <v>7</v>
      </c>
      <c r="N236" s="43">
        <f>IF(ISNA(SUMIFS(INDEX('Model Participation Data'!$N$8:$DX$57,0,MATCH(CONCATENATE($J236,N$6),'Model Participation Data'!$N$6:$DX$6,0)),'Model Participation Data'!$B$8:$B$57,$C236,'Model Participation Data'!$C$8:$C$57,$D236)),"-",SUMIFS(INDEX('Model Participation Data'!$N$8:$DX$57,0,MATCH(CONCATENATE($J236,N$6),'Model Participation Data'!$N$6:$DX$6,0)),'Model Participation Data'!$B$8:$B$57,$C236,'Model Participation Data'!$C$8:$C$57,$D236))</f>
        <v>1</v>
      </c>
      <c r="O236" s="154">
        <f>IF(ISNA(SUMIFS(INDEX('Model Participation Data'!$N$8:$DX$57,0,MATCH(CONCATENATE($J236,O$6),'Model Participation Data'!$N$6:$DX$6,0)),'Model Participation Data'!$B$8:$B$57,$C236,'Model Participation Data'!$C$8:$C$57,$D236)),"-",SUMIFS(INDEX('Model Participation Data'!$N$8:$DX$57,0,MATCH(CONCATENATE($J236,O$6),'Model Participation Data'!$N$6:$DX$6,0)),'Model Participation Data'!$B$8:$B$57,$C236,'Model Participation Data'!$C$8:$C$57,$D236))</f>
        <v>7</v>
      </c>
    </row>
    <row r="237" spans="2:15" outlineLevel="1" x14ac:dyDescent="0.35">
      <c r="B237" s="37" t="s">
        <v>80</v>
      </c>
      <c r="C237" s="38" t="str">
        <f>IF(ISBLANK('Model Participation Data'!$B$17),"-",'Model Participation Data'!$B$17)</f>
        <v>Provider Organization</v>
      </c>
      <c r="D237" s="38" t="str">
        <f>IF(ISBLANK('Model Participation Data'!$C$17),"-",'Model Participation Data'!$C$17)</f>
        <v>Accountable Care Program and Multi-Purchaser (Model 3): Provider Organizations Participating in SIM (UMP Plus UW)</v>
      </c>
      <c r="E237" s="38" t="str">
        <f>IF(ISBLANK('Model Participation Data'!$D$17),"-",'Model Participation Data'!$D$17)</f>
        <v>Count</v>
      </c>
      <c r="F237" s="38" t="str">
        <f>IF(ISBLANK('Model Participation Data'!$E$17),"-",'Model Participation Data'!$E$17)</f>
        <v>Active</v>
      </c>
      <c r="G237" s="151" t="str">
        <f>IF(ISBLANK('Model Participation Data'!$F$17),"-",'Model Participation Data'!$F$17)</f>
        <v>-</v>
      </c>
      <c r="H237" s="38">
        <v>1</v>
      </c>
      <c r="I237" s="38">
        <v>5</v>
      </c>
      <c r="J237" s="150" t="str">
        <f t="shared" si="11"/>
        <v>15</v>
      </c>
      <c r="K237" s="38" t="str">
        <f>IF(ISBLANK('Model Participation Data'!$L$17),"-",'Model Participation Data'!$L$17)</f>
        <v>Quarterly</v>
      </c>
      <c r="L237" s="39" t="str">
        <f>IF(ISBLANK('Model Participation Data'!$M$17),"-",'Model Participation Data'!$M$17)</f>
        <v>TBD</v>
      </c>
      <c r="M237" s="43">
        <f>IF(ISNA(SUMIFS(INDEX('Model Participation Data'!$N$8:$DX$57,0,MATCH(CONCATENATE($J237,M$6),'Model Participation Data'!$N$6:$DX$6,0)),'Model Participation Data'!$B$8:$B$57,$C237,'Model Participation Data'!$C$8:$C$57,$D237)),"-",SUMIFS(INDEX('Model Participation Data'!$N$8:$DX$57,0,MATCH(CONCATENATE($J237,M$6),'Model Participation Data'!$N$6:$DX$6,0)),'Model Participation Data'!$B$8:$B$57,$C237,'Model Participation Data'!$C$8:$C$57,$D237))</f>
        <v>7</v>
      </c>
      <c r="N237" s="43">
        <f>IF(ISNA(SUMIFS(INDEX('Model Participation Data'!$N$8:$DX$57,0,MATCH(CONCATENATE($J237,N$6),'Model Participation Data'!$N$6:$DX$6,0)),'Model Participation Data'!$B$8:$B$57,$C237,'Model Participation Data'!$C$8:$C$57,$D237)),"-",SUMIFS(INDEX('Model Participation Data'!$N$8:$DX$57,0,MATCH(CONCATENATE($J237,N$6),'Model Participation Data'!$N$6:$DX$6,0)),'Model Participation Data'!$B$8:$B$57,$C237,'Model Participation Data'!$C$8:$C$57,$D237))</f>
        <v>1</v>
      </c>
      <c r="O237" s="154">
        <f>IF(ISNA(SUMIFS(INDEX('Model Participation Data'!$N$8:$DX$57,0,MATCH(CONCATENATE($J237,O$6),'Model Participation Data'!$N$6:$DX$6,0)),'Model Participation Data'!$B$8:$B$57,$C237,'Model Participation Data'!$C$8:$C$57,$D237)),"-",SUMIFS(INDEX('Model Participation Data'!$N$8:$DX$57,0,MATCH(CONCATENATE($J237,O$6),'Model Participation Data'!$N$6:$DX$6,0)),'Model Participation Data'!$B$8:$B$57,$C237,'Model Participation Data'!$C$8:$C$57,$D237))</f>
        <v>7</v>
      </c>
    </row>
    <row r="238" spans="2:15" outlineLevel="1" x14ac:dyDescent="0.35">
      <c r="B238" s="37" t="s">
        <v>80</v>
      </c>
      <c r="C238" s="38" t="str">
        <f>IF(ISBLANK('Model Participation Data'!$B$17),"-",'Model Participation Data'!$B$17)</f>
        <v>Provider Organization</v>
      </c>
      <c r="D238" s="38" t="str">
        <f>IF(ISBLANK('Model Participation Data'!$C$17),"-",'Model Participation Data'!$C$17)</f>
        <v>Accountable Care Program and Multi-Purchaser (Model 3): Provider Organizations Participating in SIM (UMP Plus UW)</v>
      </c>
      <c r="E238" s="38" t="str">
        <f>IF(ISBLANK('Model Participation Data'!$D$17),"-",'Model Participation Data'!$D$17)</f>
        <v>Count</v>
      </c>
      <c r="F238" s="38" t="str">
        <f>IF(ISBLANK('Model Participation Data'!$E$17),"-",'Model Participation Data'!$E$17)</f>
        <v>Active</v>
      </c>
      <c r="G238" s="151" t="str">
        <f>IF(ISBLANK('Model Participation Data'!$F$17),"-",'Model Participation Data'!$F$17)</f>
        <v>-</v>
      </c>
      <c r="H238" s="38">
        <v>1</v>
      </c>
      <c r="I238" s="38" t="s">
        <v>65</v>
      </c>
      <c r="J238" s="150" t="str">
        <f t="shared" si="11"/>
        <v>1Goal</v>
      </c>
      <c r="K238" s="38" t="str">
        <f>IF(ISBLANK('Model Participation Data'!$L$17),"-",'Model Participation Data'!$L$17)</f>
        <v>Quarterly</v>
      </c>
      <c r="L238" s="39" t="str">
        <f>IF(ISBLANK('Model Participation Data'!$M$17),"-",'Model Participation Data'!$M$17)</f>
        <v>TBD</v>
      </c>
      <c r="M238" s="43" t="str">
        <f>IF(ISNA(SUMIFS(INDEX('Model Participation Data'!$N$8:$DX$57,0,MATCH(CONCATENATE($J238,M$6),'Model Participation Data'!$N$6:$DX$6,0)),'Model Participation Data'!$B$8:$B$57,$C238,'Model Participation Data'!$C$8:$C$57,$D238)),"-",SUMIFS(INDEX('Model Participation Data'!$N$8:$DX$57,0,MATCH(CONCATENATE($J238,M$6),'Model Participation Data'!$N$6:$DX$6,0)),'Model Participation Data'!$B$8:$B$57,$C238,'Model Participation Data'!$C$8:$C$57,$D238))</f>
        <v>-</v>
      </c>
      <c r="N238" s="43" t="str">
        <f>IF(ISNA(SUMIFS(INDEX('Model Participation Data'!$N$8:$DX$57,0,MATCH(CONCATENATE($J238,N$6),'Model Participation Data'!$N$6:$DX$6,0)),'Model Participation Data'!$B$8:$B$57,$C238,'Model Participation Data'!$C$8:$C$57,$D238)),"-",SUMIFS(INDEX('Model Participation Data'!$N$8:$DX$57,0,MATCH(CONCATENATE($J238,N$6),'Model Participation Data'!$N$6:$DX$6,0)),'Model Participation Data'!$B$8:$B$57,$C238,'Model Participation Data'!$C$8:$C$57,$D238))</f>
        <v>-</v>
      </c>
      <c r="O238" s="154">
        <f>IF(ISNA(SUMIFS(INDEX('Model Participation Data'!$N$8:$DX$57,0,MATCH(CONCATENATE($J238,O$6),'Model Participation Data'!$N$6:$DX$6,0)),'Model Participation Data'!$B$8:$B$57,$C238,'Model Participation Data'!$C$8:$C$57,$D238)),"-",SUMIFS(INDEX('Model Participation Data'!$N$8:$DX$57,0,MATCH(CONCATENATE($J238,O$6),'Model Participation Data'!$N$6:$DX$6,0)),'Model Participation Data'!$B$8:$B$57,$C238,'Model Participation Data'!$C$8:$C$57,$D238))</f>
        <v>6</v>
      </c>
    </row>
    <row r="239" spans="2:15" outlineLevel="1" x14ac:dyDescent="0.35">
      <c r="B239" s="37" t="s">
        <v>80</v>
      </c>
      <c r="C239" s="38" t="str">
        <f>IF(ISBLANK('Model Participation Data'!$B$17),"-",'Model Participation Data'!$B$17)</f>
        <v>Provider Organization</v>
      </c>
      <c r="D239" s="38" t="str">
        <f>IF(ISBLANK('Model Participation Data'!$C$17),"-",'Model Participation Data'!$C$17)</f>
        <v>Accountable Care Program and Multi-Purchaser (Model 3): Provider Organizations Participating in SIM (UMP Plus UW)</v>
      </c>
      <c r="E239" s="38" t="str">
        <f>IF(ISBLANK('Model Participation Data'!$D$17),"-",'Model Participation Data'!$D$17)</f>
        <v>Count</v>
      </c>
      <c r="F239" s="38" t="str">
        <f>IF(ISBLANK('Model Participation Data'!$E$17),"-",'Model Participation Data'!$E$17)</f>
        <v>Active</v>
      </c>
      <c r="G239" s="151" t="str">
        <f>IF(ISBLANK('Model Participation Data'!$F$17),"-",'Model Participation Data'!$F$17)</f>
        <v>-</v>
      </c>
      <c r="H239" s="38">
        <v>2</v>
      </c>
      <c r="I239" s="38">
        <v>1</v>
      </c>
      <c r="J239" s="150" t="str">
        <f t="shared" si="11"/>
        <v>21</v>
      </c>
      <c r="K239" s="38" t="str">
        <f>IF(ISBLANK('Model Participation Data'!$L$17),"-",'Model Participation Data'!$L$17)</f>
        <v>Quarterly</v>
      </c>
      <c r="L239" s="39" t="str">
        <f>IF(ISBLANK('Model Participation Data'!$M$17),"-",'Model Participation Data'!$M$17)</f>
        <v>TBD</v>
      </c>
      <c r="M239" s="43">
        <f>IF(ISNA(SUMIFS(INDEX('Model Participation Data'!$N$8:$DX$57,0,MATCH(CONCATENATE($J239,M$6),'Model Participation Data'!$N$6:$DX$6,0)),'Model Participation Data'!$B$8:$B$57,$C239,'Model Participation Data'!$C$8:$C$57,$D239)),"-",SUMIFS(INDEX('Model Participation Data'!$N$8:$DX$57,0,MATCH(CONCATENATE($J239,M$6),'Model Participation Data'!$N$6:$DX$6,0)),'Model Participation Data'!$B$8:$B$57,$C239,'Model Participation Data'!$C$8:$C$57,$D239))</f>
        <v>8</v>
      </c>
      <c r="N239" s="43">
        <f>IF(ISNA(SUMIFS(INDEX('Model Participation Data'!$N$8:$DX$57,0,MATCH(CONCATENATE($J239,N$6),'Model Participation Data'!$N$6:$DX$6,0)),'Model Participation Data'!$B$8:$B$57,$C239,'Model Participation Data'!$C$8:$C$57,$D239)),"-",SUMIFS(INDEX('Model Participation Data'!$N$8:$DX$57,0,MATCH(CONCATENATE($J239,N$6),'Model Participation Data'!$N$6:$DX$6,0)),'Model Participation Data'!$B$8:$B$57,$C239,'Model Participation Data'!$C$8:$C$57,$D239))</f>
        <v>1</v>
      </c>
      <c r="O239" s="154">
        <f>IF(ISNA(SUMIFS(INDEX('Model Participation Data'!$N$8:$DX$57,0,MATCH(CONCATENATE($J239,O$6),'Model Participation Data'!$N$6:$DX$6,0)),'Model Participation Data'!$B$8:$B$57,$C239,'Model Participation Data'!$C$8:$C$57,$D239)),"-",SUMIFS(INDEX('Model Participation Data'!$N$8:$DX$57,0,MATCH(CONCATENATE($J239,O$6),'Model Participation Data'!$N$6:$DX$6,0)),'Model Participation Data'!$B$8:$B$57,$C239,'Model Participation Data'!$C$8:$C$57,$D239))</f>
        <v>8</v>
      </c>
    </row>
    <row r="240" spans="2:15" outlineLevel="1" x14ac:dyDescent="0.35">
      <c r="B240" s="37" t="s">
        <v>80</v>
      </c>
      <c r="C240" s="38" t="str">
        <f>IF(ISBLANK('Model Participation Data'!$B$17),"-",'Model Participation Data'!$B$17)</f>
        <v>Provider Organization</v>
      </c>
      <c r="D240" s="38" t="str">
        <f>IF(ISBLANK('Model Participation Data'!$C$17),"-",'Model Participation Data'!$C$17)</f>
        <v>Accountable Care Program and Multi-Purchaser (Model 3): Provider Organizations Participating in SIM (UMP Plus UW)</v>
      </c>
      <c r="E240" s="38" t="str">
        <f>IF(ISBLANK('Model Participation Data'!$D$17),"-",'Model Participation Data'!$D$17)</f>
        <v>Count</v>
      </c>
      <c r="F240" s="38" t="str">
        <f>IF(ISBLANK('Model Participation Data'!$E$17),"-",'Model Participation Data'!$E$17)</f>
        <v>Active</v>
      </c>
      <c r="G240" s="151" t="str">
        <f>IF(ISBLANK('Model Participation Data'!$F$17),"-",'Model Participation Data'!$F$17)</f>
        <v>-</v>
      </c>
      <c r="H240" s="38">
        <v>2</v>
      </c>
      <c r="I240" s="38">
        <v>2</v>
      </c>
      <c r="J240" s="150" t="str">
        <f t="shared" si="11"/>
        <v>22</v>
      </c>
      <c r="K240" s="38" t="str">
        <f>IF(ISBLANK('Model Participation Data'!$L$17),"-",'Model Participation Data'!$L$17)</f>
        <v>Quarterly</v>
      </c>
      <c r="L240" s="39" t="str">
        <f>IF(ISBLANK('Model Participation Data'!$M$17),"-",'Model Participation Data'!$M$17)</f>
        <v>TBD</v>
      </c>
      <c r="M240" s="43">
        <f>IF(ISNA(SUMIFS(INDEX('Model Participation Data'!$N$8:$DX$57,0,MATCH(CONCATENATE($J240,M$6),'Model Participation Data'!$N$6:$DX$6,0)),'Model Participation Data'!$B$8:$B$57,$C240,'Model Participation Data'!$C$8:$C$57,$D240)),"-",SUMIFS(INDEX('Model Participation Data'!$N$8:$DX$57,0,MATCH(CONCATENATE($J240,M$6),'Model Participation Data'!$N$6:$DX$6,0)),'Model Participation Data'!$B$8:$B$57,$C240,'Model Participation Data'!$C$8:$C$57,$D240))</f>
        <v>8</v>
      </c>
      <c r="N240" s="43">
        <f>IF(ISNA(SUMIFS(INDEX('Model Participation Data'!$N$8:$DX$57,0,MATCH(CONCATENATE($J240,N$6),'Model Participation Data'!$N$6:$DX$6,0)),'Model Participation Data'!$B$8:$B$57,$C240,'Model Participation Data'!$C$8:$C$57,$D240)),"-",SUMIFS(INDEX('Model Participation Data'!$N$8:$DX$57,0,MATCH(CONCATENATE($J240,N$6),'Model Participation Data'!$N$6:$DX$6,0)),'Model Participation Data'!$B$8:$B$57,$C240,'Model Participation Data'!$C$8:$C$57,$D240))</f>
        <v>1</v>
      </c>
      <c r="O240" s="154">
        <f>IF(ISNA(SUMIFS(INDEX('Model Participation Data'!$N$8:$DX$57,0,MATCH(CONCATENATE($J240,O$6),'Model Participation Data'!$N$6:$DX$6,0)),'Model Participation Data'!$B$8:$B$57,$C240,'Model Participation Data'!$C$8:$C$57,$D240)),"-",SUMIFS(INDEX('Model Participation Data'!$N$8:$DX$57,0,MATCH(CONCATENATE($J240,O$6),'Model Participation Data'!$N$6:$DX$6,0)),'Model Participation Data'!$B$8:$B$57,$C240,'Model Participation Data'!$C$8:$C$57,$D240))</f>
        <v>8</v>
      </c>
    </row>
    <row r="241" spans="2:15" outlineLevel="1" x14ac:dyDescent="0.35">
      <c r="B241" s="37" t="s">
        <v>80</v>
      </c>
      <c r="C241" s="38" t="str">
        <f>IF(ISBLANK('Model Participation Data'!$B$17),"-",'Model Participation Data'!$B$17)</f>
        <v>Provider Organization</v>
      </c>
      <c r="D241" s="38" t="str">
        <f>IF(ISBLANK('Model Participation Data'!$C$17),"-",'Model Participation Data'!$C$17)</f>
        <v>Accountable Care Program and Multi-Purchaser (Model 3): Provider Organizations Participating in SIM (UMP Plus UW)</v>
      </c>
      <c r="E241" s="38" t="str">
        <f>IF(ISBLANK('Model Participation Data'!$D$17),"-",'Model Participation Data'!$D$17)</f>
        <v>Count</v>
      </c>
      <c r="F241" s="38" t="str">
        <f>IF(ISBLANK('Model Participation Data'!$E$17),"-",'Model Participation Data'!$E$17)</f>
        <v>Active</v>
      </c>
      <c r="G241" s="151" t="str">
        <f>IF(ISBLANK('Model Participation Data'!$F$17),"-",'Model Participation Data'!$F$17)</f>
        <v>-</v>
      </c>
      <c r="H241" s="38">
        <v>2</v>
      </c>
      <c r="I241" s="38">
        <v>3</v>
      </c>
      <c r="J241" s="150" t="str">
        <f t="shared" si="11"/>
        <v>23</v>
      </c>
      <c r="K241" s="38" t="str">
        <f>IF(ISBLANK('Model Participation Data'!$L$17),"-",'Model Participation Data'!$L$17)</f>
        <v>Quarterly</v>
      </c>
      <c r="L241" s="39" t="str">
        <f>IF(ISBLANK('Model Participation Data'!$M$17),"-",'Model Participation Data'!$M$17)</f>
        <v>TBD</v>
      </c>
      <c r="M241" s="43">
        <f>IF(ISNA(SUMIFS(INDEX('Model Participation Data'!$N$8:$DX$57,0,MATCH(CONCATENATE($J241,M$6),'Model Participation Data'!$N$6:$DX$6,0)),'Model Participation Data'!$B$8:$B$57,$C241,'Model Participation Data'!$C$8:$C$57,$D241)),"-",SUMIFS(INDEX('Model Participation Data'!$N$8:$DX$57,0,MATCH(CONCATENATE($J241,M$6),'Model Participation Data'!$N$6:$DX$6,0)),'Model Participation Data'!$B$8:$B$57,$C241,'Model Participation Data'!$C$8:$C$57,$D241))</f>
        <v>8</v>
      </c>
      <c r="N241" s="43">
        <f>IF(ISNA(SUMIFS(INDEX('Model Participation Data'!$N$8:$DX$57,0,MATCH(CONCATENATE($J241,N$6),'Model Participation Data'!$N$6:$DX$6,0)),'Model Participation Data'!$B$8:$B$57,$C241,'Model Participation Data'!$C$8:$C$57,$D241)),"-",SUMIFS(INDEX('Model Participation Data'!$N$8:$DX$57,0,MATCH(CONCATENATE($J241,N$6),'Model Participation Data'!$N$6:$DX$6,0)),'Model Participation Data'!$B$8:$B$57,$C241,'Model Participation Data'!$C$8:$C$57,$D241))</f>
        <v>1</v>
      </c>
      <c r="O241" s="154">
        <f>IF(ISNA(SUMIFS(INDEX('Model Participation Data'!$N$8:$DX$57,0,MATCH(CONCATENATE($J241,O$6),'Model Participation Data'!$N$6:$DX$6,0)),'Model Participation Data'!$B$8:$B$57,$C241,'Model Participation Data'!$C$8:$C$57,$D241)),"-",SUMIFS(INDEX('Model Participation Data'!$N$8:$DX$57,0,MATCH(CONCATENATE($J241,O$6),'Model Participation Data'!$N$6:$DX$6,0)),'Model Participation Data'!$B$8:$B$57,$C241,'Model Participation Data'!$C$8:$C$57,$D241))</f>
        <v>8</v>
      </c>
    </row>
    <row r="242" spans="2:15" outlineLevel="1" x14ac:dyDescent="0.35">
      <c r="B242" s="37" t="s">
        <v>80</v>
      </c>
      <c r="C242" s="38" t="str">
        <f>IF(ISBLANK('Model Participation Data'!$B$17),"-",'Model Participation Data'!$B$17)</f>
        <v>Provider Organization</v>
      </c>
      <c r="D242" s="38" t="str">
        <f>IF(ISBLANK('Model Participation Data'!$C$17),"-",'Model Participation Data'!$C$17)</f>
        <v>Accountable Care Program and Multi-Purchaser (Model 3): Provider Organizations Participating in SIM (UMP Plus UW)</v>
      </c>
      <c r="E242" s="38" t="str">
        <f>IF(ISBLANK('Model Participation Data'!$D$17),"-",'Model Participation Data'!$D$17)</f>
        <v>Count</v>
      </c>
      <c r="F242" s="38" t="str">
        <f>IF(ISBLANK('Model Participation Data'!$E$17),"-",'Model Participation Data'!$E$17)</f>
        <v>Active</v>
      </c>
      <c r="G242" s="151" t="str">
        <f>IF(ISBLANK('Model Participation Data'!$F$17),"-",'Model Participation Data'!$F$17)</f>
        <v>-</v>
      </c>
      <c r="H242" s="38">
        <v>2</v>
      </c>
      <c r="I242" s="38">
        <v>4</v>
      </c>
      <c r="J242" s="150" t="str">
        <f t="shared" si="11"/>
        <v>24</v>
      </c>
      <c r="K242" s="38" t="str">
        <f>IF(ISBLANK('Model Participation Data'!$L$17),"-",'Model Participation Data'!$L$17)</f>
        <v>Quarterly</v>
      </c>
      <c r="L242" s="39" t="str">
        <f>IF(ISBLANK('Model Participation Data'!$M$17),"-",'Model Participation Data'!$M$17)</f>
        <v>TBD</v>
      </c>
      <c r="M242" s="43">
        <f>IF(ISNA(SUMIFS(INDEX('Model Participation Data'!$N$8:$DX$57,0,MATCH(CONCATENATE($J242,M$6),'Model Participation Data'!$N$6:$DX$6,0)),'Model Participation Data'!$B$8:$B$57,$C242,'Model Participation Data'!$C$8:$C$57,$D242)),"-",SUMIFS(INDEX('Model Participation Data'!$N$8:$DX$57,0,MATCH(CONCATENATE($J242,M$6),'Model Participation Data'!$N$6:$DX$6,0)),'Model Participation Data'!$B$8:$B$57,$C242,'Model Participation Data'!$C$8:$C$57,$D242))</f>
        <v>0</v>
      </c>
      <c r="N242" s="43">
        <f>IF(ISNA(SUMIFS(INDEX('Model Participation Data'!$N$8:$DX$57,0,MATCH(CONCATENATE($J242,N$6),'Model Participation Data'!$N$6:$DX$6,0)),'Model Participation Data'!$B$8:$B$57,$C242,'Model Participation Data'!$C$8:$C$57,$D242)),"-",SUMIFS(INDEX('Model Participation Data'!$N$8:$DX$57,0,MATCH(CONCATENATE($J242,N$6),'Model Participation Data'!$N$6:$DX$6,0)),'Model Participation Data'!$B$8:$B$57,$C242,'Model Participation Data'!$C$8:$C$57,$D242))</f>
        <v>0</v>
      </c>
      <c r="O242" s="154">
        <f>IF(ISNA(SUMIFS(INDEX('Model Participation Data'!$N$8:$DX$57,0,MATCH(CONCATENATE($J242,O$6),'Model Participation Data'!$N$6:$DX$6,0)),'Model Participation Data'!$B$8:$B$57,$C242,'Model Participation Data'!$C$8:$C$57,$D242)),"-",SUMIFS(INDEX('Model Participation Data'!$N$8:$DX$57,0,MATCH(CONCATENATE($J242,O$6),'Model Participation Data'!$N$6:$DX$6,0)),'Model Participation Data'!$B$8:$B$57,$C242,'Model Participation Data'!$C$8:$C$57,$D242))</f>
        <v>0</v>
      </c>
    </row>
    <row r="243" spans="2:15" outlineLevel="1" x14ac:dyDescent="0.35">
      <c r="B243" s="37" t="s">
        <v>80</v>
      </c>
      <c r="C243" s="38" t="str">
        <f>IF(ISBLANK('Model Participation Data'!$B$17),"-",'Model Participation Data'!$B$17)</f>
        <v>Provider Organization</v>
      </c>
      <c r="D243" s="38" t="str">
        <f>IF(ISBLANK('Model Participation Data'!$C$17),"-",'Model Participation Data'!$C$17)</f>
        <v>Accountable Care Program and Multi-Purchaser (Model 3): Provider Organizations Participating in SIM (UMP Plus UW)</v>
      </c>
      <c r="E243" s="38" t="str">
        <f>IF(ISBLANK('Model Participation Data'!$D$17),"-",'Model Participation Data'!$D$17)</f>
        <v>Count</v>
      </c>
      <c r="F243" s="38" t="str">
        <f>IF(ISBLANK('Model Participation Data'!$E$17),"-",'Model Participation Data'!$E$17)</f>
        <v>Active</v>
      </c>
      <c r="G243" s="151" t="str">
        <f>IF(ISBLANK('Model Participation Data'!$F$17),"-",'Model Participation Data'!$F$17)</f>
        <v>-</v>
      </c>
      <c r="H243" s="38">
        <v>2</v>
      </c>
      <c r="I243" s="38">
        <v>5</v>
      </c>
      <c r="J243" s="150" t="str">
        <f t="shared" si="11"/>
        <v>25</v>
      </c>
      <c r="K243" s="38" t="str">
        <f>IF(ISBLANK('Model Participation Data'!$L$17),"-",'Model Participation Data'!$L$17)</f>
        <v>Quarterly</v>
      </c>
      <c r="L243" s="39" t="str">
        <f>IF(ISBLANK('Model Participation Data'!$M$17),"-",'Model Participation Data'!$M$17)</f>
        <v>TBD</v>
      </c>
      <c r="M243" s="43">
        <f>IF(ISNA(SUMIFS(INDEX('Model Participation Data'!$N$8:$DX$57,0,MATCH(CONCATENATE($J243,M$6),'Model Participation Data'!$N$6:$DX$6,0)),'Model Participation Data'!$B$8:$B$57,$C243,'Model Participation Data'!$C$8:$C$57,$D243)),"-",SUMIFS(INDEX('Model Participation Data'!$N$8:$DX$57,0,MATCH(CONCATENATE($J243,M$6),'Model Participation Data'!$N$6:$DX$6,0)),'Model Participation Data'!$B$8:$B$57,$C243,'Model Participation Data'!$C$8:$C$57,$D243))</f>
        <v>0</v>
      </c>
      <c r="N243" s="43">
        <f>IF(ISNA(SUMIFS(INDEX('Model Participation Data'!$N$8:$DX$57,0,MATCH(CONCATENATE($J243,N$6),'Model Participation Data'!$N$6:$DX$6,0)),'Model Participation Data'!$B$8:$B$57,$C243,'Model Participation Data'!$C$8:$C$57,$D243)),"-",SUMIFS(INDEX('Model Participation Data'!$N$8:$DX$57,0,MATCH(CONCATENATE($J243,N$6),'Model Participation Data'!$N$6:$DX$6,0)),'Model Participation Data'!$B$8:$B$57,$C243,'Model Participation Data'!$C$8:$C$57,$D243))</f>
        <v>0</v>
      </c>
      <c r="O243" s="154">
        <f>IF(ISNA(SUMIFS(INDEX('Model Participation Data'!$N$8:$DX$57,0,MATCH(CONCATENATE($J243,O$6),'Model Participation Data'!$N$6:$DX$6,0)),'Model Participation Data'!$B$8:$B$57,$C243,'Model Participation Data'!$C$8:$C$57,$D243)),"-",SUMIFS(INDEX('Model Participation Data'!$N$8:$DX$57,0,MATCH(CONCATENATE($J243,O$6),'Model Participation Data'!$N$6:$DX$6,0)),'Model Participation Data'!$B$8:$B$57,$C243,'Model Participation Data'!$C$8:$C$57,$D243))</f>
        <v>0</v>
      </c>
    </row>
    <row r="244" spans="2:15" outlineLevel="1" x14ac:dyDescent="0.35">
      <c r="B244" s="37" t="s">
        <v>80</v>
      </c>
      <c r="C244" s="38" t="str">
        <f>IF(ISBLANK('Model Participation Data'!$B$17),"-",'Model Participation Data'!$B$17)</f>
        <v>Provider Organization</v>
      </c>
      <c r="D244" s="38" t="str">
        <f>IF(ISBLANK('Model Participation Data'!$C$17),"-",'Model Participation Data'!$C$17)</f>
        <v>Accountable Care Program and Multi-Purchaser (Model 3): Provider Organizations Participating in SIM (UMP Plus UW)</v>
      </c>
      <c r="E244" s="38" t="str">
        <f>IF(ISBLANK('Model Participation Data'!$D$17),"-",'Model Participation Data'!$D$17)</f>
        <v>Count</v>
      </c>
      <c r="F244" s="38" t="str">
        <f>IF(ISBLANK('Model Participation Data'!$E$17),"-",'Model Participation Data'!$E$17)</f>
        <v>Active</v>
      </c>
      <c r="G244" s="151" t="str">
        <f>IF(ISBLANK('Model Participation Data'!$F$17),"-",'Model Participation Data'!$F$17)</f>
        <v>-</v>
      </c>
      <c r="H244" s="38">
        <v>2</v>
      </c>
      <c r="I244" s="38" t="s">
        <v>65</v>
      </c>
      <c r="J244" s="150" t="str">
        <f t="shared" si="11"/>
        <v>2Goal</v>
      </c>
      <c r="K244" s="38" t="str">
        <f>IF(ISBLANK('Model Participation Data'!$L$17),"-",'Model Participation Data'!$L$17)</f>
        <v>Quarterly</v>
      </c>
      <c r="L244" s="39" t="str">
        <f>IF(ISBLANK('Model Participation Data'!$M$17),"-",'Model Participation Data'!$M$17)</f>
        <v>TBD</v>
      </c>
      <c r="M244" s="43" t="str">
        <f>IF(ISNA(SUMIFS(INDEX('Model Participation Data'!$N$8:$DX$57,0,MATCH(CONCATENATE($J244,M$6),'Model Participation Data'!$N$6:$DX$6,0)),'Model Participation Data'!$B$8:$B$57,$C244,'Model Participation Data'!$C$8:$C$57,$D244)),"-",SUMIFS(INDEX('Model Participation Data'!$N$8:$DX$57,0,MATCH(CONCATENATE($J244,M$6),'Model Participation Data'!$N$6:$DX$6,0)),'Model Participation Data'!$B$8:$B$57,$C244,'Model Participation Data'!$C$8:$C$57,$D244))</f>
        <v>-</v>
      </c>
      <c r="N244" s="43" t="str">
        <f>IF(ISNA(SUMIFS(INDEX('Model Participation Data'!$N$8:$DX$57,0,MATCH(CONCATENATE($J244,N$6),'Model Participation Data'!$N$6:$DX$6,0)),'Model Participation Data'!$B$8:$B$57,$C244,'Model Participation Data'!$C$8:$C$57,$D244)),"-",SUMIFS(INDEX('Model Participation Data'!$N$8:$DX$57,0,MATCH(CONCATENATE($J244,N$6),'Model Participation Data'!$N$6:$DX$6,0)),'Model Participation Data'!$B$8:$B$57,$C244,'Model Participation Data'!$C$8:$C$57,$D244))</f>
        <v>-</v>
      </c>
      <c r="O244" s="154">
        <f>IF(ISNA(SUMIFS(INDEX('Model Participation Data'!$N$8:$DX$57,0,MATCH(CONCATENATE($J244,O$6),'Model Participation Data'!$N$6:$DX$6,0)),'Model Participation Data'!$B$8:$B$57,$C244,'Model Participation Data'!$C$8:$C$57,$D244)),"-",SUMIFS(INDEX('Model Participation Data'!$N$8:$DX$57,0,MATCH(CONCATENATE($J244,O$6),'Model Participation Data'!$N$6:$DX$6,0)),'Model Participation Data'!$B$8:$B$57,$C244,'Model Participation Data'!$C$8:$C$57,$D244))</f>
        <v>7</v>
      </c>
    </row>
    <row r="245" spans="2:15" outlineLevel="1" x14ac:dyDescent="0.35">
      <c r="B245" s="37" t="s">
        <v>80</v>
      </c>
      <c r="C245" s="38" t="str">
        <f>IF(ISBLANK('Model Participation Data'!$B$17),"-",'Model Participation Data'!$B$17)</f>
        <v>Provider Organization</v>
      </c>
      <c r="D245" s="38" t="str">
        <f>IF(ISBLANK('Model Participation Data'!$C$17),"-",'Model Participation Data'!$C$17)</f>
        <v>Accountable Care Program and Multi-Purchaser (Model 3): Provider Organizations Participating in SIM (UMP Plus UW)</v>
      </c>
      <c r="E245" s="38" t="str">
        <f>IF(ISBLANK('Model Participation Data'!$D$17),"-",'Model Participation Data'!$D$17)</f>
        <v>Count</v>
      </c>
      <c r="F245" s="38" t="str">
        <f>IF(ISBLANK('Model Participation Data'!$E$17),"-",'Model Participation Data'!$E$17)</f>
        <v>Active</v>
      </c>
      <c r="G245" s="151" t="str">
        <f>IF(ISBLANK('Model Participation Data'!$F$17),"-",'Model Participation Data'!$F$17)</f>
        <v>-</v>
      </c>
      <c r="H245" s="38">
        <v>3</v>
      </c>
      <c r="I245" s="38">
        <v>1</v>
      </c>
      <c r="J245" s="150" t="str">
        <f t="shared" si="11"/>
        <v>31</v>
      </c>
      <c r="K245" s="38" t="str">
        <f>IF(ISBLANK('Model Participation Data'!$L$17),"-",'Model Participation Data'!$L$17)</f>
        <v>Quarterly</v>
      </c>
      <c r="L245" s="39" t="str">
        <f>IF(ISBLANK('Model Participation Data'!$M$17),"-",'Model Participation Data'!$M$17)</f>
        <v>TBD</v>
      </c>
      <c r="M245" s="43">
        <f>IF(ISNA(SUMIFS(INDEX('Model Participation Data'!$N$8:$DX$57,0,MATCH(CONCATENATE($J245,M$6),'Model Participation Data'!$N$6:$DX$6,0)),'Model Participation Data'!$B$8:$B$57,$C245,'Model Participation Data'!$C$8:$C$57,$D245)),"-",SUMIFS(INDEX('Model Participation Data'!$N$8:$DX$57,0,MATCH(CONCATENATE($J245,M$6),'Model Participation Data'!$N$6:$DX$6,0)),'Model Participation Data'!$B$8:$B$57,$C245,'Model Participation Data'!$C$8:$C$57,$D245))</f>
        <v>0</v>
      </c>
      <c r="N245" s="43">
        <f>IF(ISNA(SUMIFS(INDEX('Model Participation Data'!$N$8:$DX$57,0,MATCH(CONCATENATE($J245,N$6),'Model Participation Data'!$N$6:$DX$6,0)),'Model Participation Data'!$B$8:$B$57,$C245,'Model Participation Data'!$C$8:$C$57,$D245)),"-",SUMIFS(INDEX('Model Participation Data'!$N$8:$DX$57,0,MATCH(CONCATENATE($J245,N$6),'Model Participation Data'!$N$6:$DX$6,0)),'Model Participation Data'!$B$8:$B$57,$C245,'Model Participation Data'!$C$8:$C$57,$D245))</f>
        <v>0</v>
      </c>
      <c r="O245" s="154">
        <f>IF(ISNA(SUMIFS(INDEX('Model Participation Data'!$N$8:$DX$57,0,MATCH(CONCATENATE($J245,O$6),'Model Participation Data'!$N$6:$DX$6,0)),'Model Participation Data'!$B$8:$B$57,$C245,'Model Participation Data'!$C$8:$C$57,$D245)),"-",SUMIFS(INDEX('Model Participation Data'!$N$8:$DX$57,0,MATCH(CONCATENATE($J245,O$6),'Model Participation Data'!$N$6:$DX$6,0)),'Model Participation Data'!$B$8:$B$57,$C245,'Model Participation Data'!$C$8:$C$57,$D245))</f>
        <v>0</v>
      </c>
    </row>
    <row r="246" spans="2:15" outlineLevel="1" x14ac:dyDescent="0.35">
      <c r="B246" s="37" t="s">
        <v>80</v>
      </c>
      <c r="C246" s="38" t="str">
        <f>IF(ISBLANK('Model Participation Data'!$B$17),"-",'Model Participation Data'!$B$17)</f>
        <v>Provider Organization</v>
      </c>
      <c r="D246" s="38" t="str">
        <f>IF(ISBLANK('Model Participation Data'!$C$17),"-",'Model Participation Data'!$C$17)</f>
        <v>Accountable Care Program and Multi-Purchaser (Model 3): Provider Organizations Participating in SIM (UMP Plus UW)</v>
      </c>
      <c r="E246" s="38" t="str">
        <f>IF(ISBLANK('Model Participation Data'!$D$17),"-",'Model Participation Data'!$D$17)</f>
        <v>Count</v>
      </c>
      <c r="F246" s="38" t="str">
        <f>IF(ISBLANK('Model Participation Data'!$E$17),"-",'Model Participation Data'!$E$17)</f>
        <v>Active</v>
      </c>
      <c r="G246" s="151" t="str">
        <f>IF(ISBLANK('Model Participation Data'!$F$17),"-",'Model Participation Data'!$F$17)</f>
        <v>-</v>
      </c>
      <c r="H246" s="38">
        <v>3</v>
      </c>
      <c r="I246" s="38">
        <v>2</v>
      </c>
      <c r="J246" s="150" t="str">
        <f t="shared" si="11"/>
        <v>32</v>
      </c>
      <c r="K246" s="38" t="str">
        <f>IF(ISBLANK('Model Participation Data'!$L$17),"-",'Model Participation Data'!$L$17)</f>
        <v>Quarterly</v>
      </c>
      <c r="L246" s="39" t="str">
        <f>IF(ISBLANK('Model Participation Data'!$M$17),"-",'Model Participation Data'!$M$17)</f>
        <v>TBD</v>
      </c>
      <c r="M246" s="43">
        <f>IF(ISNA(SUMIFS(INDEX('Model Participation Data'!$N$8:$DX$57,0,MATCH(CONCATENATE($J246,M$6),'Model Participation Data'!$N$6:$DX$6,0)),'Model Participation Data'!$B$8:$B$57,$C246,'Model Participation Data'!$C$8:$C$57,$D246)),"-",SUMIFS(INDEX('Model Participation Data'!$N$8:$DX$57,0,MATCH(CONCATENATE($J246,M$6),'Model Participation Data'!$N$6:$DX$6,0)),'Model Participation Data'!$B$8:$B$57,$C246,'Model Participation Data'!$C$8:$C$57,$D246))</f>
        <v>0</v>
      </c>
      <c r="N246" s="43">
        <f>IF(ISNA(SUMIFS(INDEX('Model Participation Data'!$N$8:$DX$57,0,MATCH(CONCATENATE($J246,N$6),'Model Participation Data'!$N$6:$DX$6,0)),'Model Participation Data'!$B$8:$B$57,$C246,'Model Participation Data'!$C$8:$C$57,$D246)),"-",SUMIFS(INDEX('Model Participation Data'!$N$8:$DX$57,0,MATCH(CONCATENATE($J246,N$6),'Model Participation Data'!$N$6:$DX$6,0)),'Model Participation Data'!$B$8:$B$57,$C246,'Model Participation Data'!$C$8:$C$57,$D246))</f>
        <v>0</v>
      </c>
      <c r="O246" s="154">
        <f>IF(ISNA(SUMIFS(INDEX('Model Participation Data'!$N$8:$DX$57,0,MATCH(CONCATENATE($J246,O$6),'Model Participation Data'!$N$6:$DX$6,0)),'Model Participation Data'!$B$8:$B$57,$C246,'Model Participation Data'!$C$8:$C$57,$D246)),"-",SUMIFS(INDEX('Model Participation Data'!$N$8:$DX$57,0,MATCH(CONCATENATE($J246,O$6),'Model Participation Data'!$N$6:$DX$6,0)),'Model Participation Data'!$B$8:$B$57,$C246,'Model Participation Data'!$C$8:$C$57,$D246))</f>
        <v>0</v>
      </c>
    </row>
    <row r="247" spans="2:15" outlineLevel="1" x14ac:dyDescent="0.35">
      <c r="B247" s="37" t="s">
        <v>80</v>
      </c>
      <c r="C247" s="38" t="str">
        <f>IF(ISBLANK('Model Participation Data'!$B$17),"-",'Model Participation Data'!$B$17)</f>
        <v>Provider Organization</v>
      </c>
      <c r="D247" s="38" t="str">
        <f>IF(ISBLANK('Model Participation Data'!$C$17),"-",'Model Participation Data'!$C$17)</f>
        <v>Accountable Care Program and Multi-Purchaser (Model 3): Provider Organizations Participating in SIM (UMP Plus UW)</v>
      </c>
      <c r="E247" s="38" t="str">
        <f>IF(ISBLANK('Model Participation Data'!$D$17),"-",'Model Participation Data'!$D$17)</f>
        <v>Count</v>
      </c>
      <c r="F247" s="38" t="str">
        <f>IF(ISBLANK('Model Participation Data'!$E$17),"-",'Model Participation Data'!$E$17)</f>
        <v>Active</v>
      </c>
      <c r="G247" s="151" t="str">
        <f>IF(ISBLANK('Model Participation Data'!$F$17),"-",'Model Participation Data'!$F$17)</f>
        <v>-</v>
      </c>
      <c r="H247" s="38">
        <v>3</v>
      </c>
      <c r="I247" s="38">
        <v>3</v>
      </c>
      <c r="J247" s="150" t="str">
        <f t="shared" si="11"/>
        <v>33</v>
      </c>
      <c r="K247" s="38" t="str">
        <f>IF(ISBLANK('Model Participation Data'!$L$17),"-",'Model Participation Data'!$L$17)</f>
        <v>Quarterly</v>
      </c>
      <c r="L247" s="39" t="str">
        <f>IF(ISBLANK('Model Participation Data'!$M$17),"-",'Model Participation Data'!$M$17)</f>
        <v>TBD</v>
      </c>
      <c r="M247" s="43">
        <f>IF(ISNA(SUMIFS(INDEX('Model Participation Data'!$N$8:$DX$57,0,MATCH(CONCATENATE($J247,M$6),'Model Participation Data'!$N$6:$DX$6,0)),'Model Participation Data'!$B$8:$B$57,$C247,'Model Participation Data'!$C$8:$C$57,$D247)),"-",SUMIFS(INDEX('Model Participation Data'!$N$8:$DX$57,0,MATCH(CONCATENATE($J247,M$6),'Model Participation Data'!$N$6:$DX$6,0)),'Model Participation Data'!$B$8:$B$57,$C247,'Model Participation Data'!$C$8:$C$57,$D247))</f>
        <v>0</v>
      </c>
      <c r="N247" s="43">
        <f>IF(ISNA(SUMIFS(INDEX('Model Participation Data'!$N$8:$DX$57,0,MATCH(CONCATENATE($J247,N$6),'Model Participation Data'!$N$6:$DX$6,0)),'Model Participation Data'!$B$8:$B$57,$C247,'Model Participation Data'!$C$8:$C$57,$D247)),"-",SUMIFS(INDEX('Model Participation Data'!$N$8:$DX$57,0,MATCH(CONCATENATE($J247,N$6),'Model Participation Data'!$N$6:$DX$6,0)),'Model Participation Data'!$B$8:$B$57,$C247,'Model Participation Data'!$C$8:$C$57,$D247))</f>
        <v>0</v>
      </c>
      <c r="O247" s="154">
        <f>IF(ISNA(SUMIFS(INDEX('Model Participation Data'!$N$8:$DX$57,0,MATCH(CONCATENATE($J247,O$6),'Model Participation Data'!$N$6:$DX$6,0)),'Model Participation Data'!$B$8:$B$57,$C247,'Model Participation Data'!$C$8:$C$57,$D247)),"-",SUMIFS(INDEX('Model Participation Data'!$N$8:$DX$57,0,MATCH(CONCATENATE($J247,O$6),'Model Participation Data'!$N$6:$DX$6,0)),'Model Participation Data'!$B$8:$B$57,$C247,'Model Participation Data'!$C$8:$C$57,$D247))</f>
        <v>0</v>
      </c>
    </row>
    <row r="248" spans="2:15" outlineLevel="1" x14ac:dyDescent="0.35">
      <c r="B248" s="37" t="s">
        <v>80</v>
      </c>
      <c r="C248" s="38" t="str">
        <f>IF(ISBLANK('Model Participation Data'!$B$17),"-",'Model Participation Data'!$B$17)</f>
        <v>Provider Organization</v>
      </c>
      <c r="D248" s="38" t="str">
        <f>IF(ISBLANK('Model Participation Data'!$C$17),"-",'Model Participation Data'!$C$17)</f>
        <v>Accountable Care Program and Multi-Purchaser (Model 3): Provider Organizations Participating in SIM (UMP Plus UW)</v>
      </c>
      <c r="E248" s="38" t="str">
        <f>IF(ISBLANK('Model Participation Data'!$D$17),"-",'Model Participation Data'!$D$17)</f>
        <v>Count</v>
      </c>
      <c r="F248" s="38" t="str">
        <f>IF(ISBLANK('Model Participation Data'!$E$17),"-",'Model Participation Data'!$E$17)</f>
        <v>Active</v>
      </c>
      <c r="G248" s="151" t="str">
        <f>IF(ISBLANK('Model Participation Data'!$F$17),"-",'Model Participation Data'!$F$17)</f>
        <v>-</v>
      </c>
      <c r="H248" s="38">
        <v>3</v>
      </c>
      <c r="I248" s="38">
        <v>4</v>
      </c>
      <c r="J248" s="150" t="str">
        <f t="shared" si="11"/>
        <v>34</v>
      </c>
      <c r="K248" s="38" t="str">
        <f>IF(ISBLANK('Model Participation Data'!$L$17),"-",'Model Participation Data'!$L$17)</f>
        <v>Quarterly</v>
      </c>
      <c r="L248" s="39" t="str">
        <f>IF(ISBLANK('Model Participation Data'!$M$17),"-",'Model Participation Data'!$M$17)</f>
        <v>TBD</v>
      </c>
      <c r="M248" s="43">
        <f>IF(ISNA(SUMIFS(INDEX('Model Participation Data'!$N$8:$DX$57,0,MATCH(CONCATENATE($J248,M$6),'Model Participation Data'!$N$6:$DX$6,0)),'Model Participation Data'!$B$8:$B$57,$C248,'Model Participation Data'!$C$8:$C$57,$D248)),"-",SUMIFS(INDEX('Model Participation Data'!$N$8:$DX$57,0,MATCH(CONCATENATE($J248,M$6),'Model Participation Data'!$N$6:$DX$6,0)),'Model Participation Data'!$B$8:$B$57,$C248,'Model Participation Data'!$C$8:$C$57,$D248))</f>
        <v>0</v>
      </c>
      <c r="N248" s="43">
        <f>IF(ISNA(SUMIFS(INDEX('Model Participation Data'!$N$8:$DX$57,0,MATCH(CONCATENATE($J248,N$6),'Model Participation Data'!$N$6:$DX$6,0)),'Model Participation Data'!$B$8:$B$57,$C248,'Model Participation Data'!$C$8:$C$57,$D248)),"-",SUMIFS(INDEX('Model Participation Data'!$N$8:$DX$57,0,MATCH(CONCATENATE($J248,N$6),'Model Participation Data'!$N$6:$DX$6,0)),'Model Participation Data'!$B$8:$B$57,$C248,'Model Participation Data'!$C$8:$C$57,$D248))</f>
        <v>0</v>
      </c>
      <c r="O248" s="154">
        <f>IF(ISNA(SUMIFS(INDEX('Model Participation Data'!$N$8:$DX$57,0,MATCH(CONCATENATE($J248,O$6),'Model Participation Data'!$N$6:$DX$6,0)),'Model Participation Data'!$B$8:$B$57,$C248,'Model Participation Data'!$C$8:$C$57,$D248)),"-",SUMIFS(INDEX('Model Participation Data'!$N$8:$DX$57,0,MATCH(CONCATENATE($J248,O$6),'Model Participation Data'!$N$6:$DX$6,0)),'Model Participation Data'!$B$8:$B$57,$C248,'Model Participation Data'!$C$8:$C$57,$D248))</f>
        <v>0</v>
      </c>
    </row>
    <row r="249" spans="2:15" outlineLevel="1" x14ac:dyDescent="0.35">
      <c r="B249" s="37" t="s">
        <v>80</v>
      </c>
      <c r="C249" s="38" t="str">
        <f>IF(ISBLANK('Model Participation Data'!$B$17),"-",'Model Participation Data'!$B$17)</f>
        <v>Provider Organization</v>
      </c>
      <c r="D249" s="38" t="str">
        <f>IF(ISBLANK('Model Participation Data'!$C$17),"-",'Model Participation Data'!$C$17)</f>
        <v>Accountable Care Program and Multi-Purchaser (Model 3): Provider Organizations Participating in SIM (UMP Plus UW)</v>
      </c>
      <c r="E249" s="38" t="str">
        <f>IF(ISBLANK('Model Participation Data'!$D$17),"-",'Model Participation Data'!$D$17)</f>
        <v>Count</v>
      </c>
      <c r="F249" s="38" t="str">
        <f>IF(ISBLANK('Model Participation Data'!$E$17),"-",'Model Participation Data'!$E$17)</f>
        <v>Active</v>
      </c>
      <c r="G249" s="151" t="str">
        <f>IF(ISBLANK('Model Participation Data'!$F$17),"-",'Model Participation Data'!$F$17)</f>
        <v>-</v>
      </c>
      <c r="H249" s="38">
        <v>3</v>
      </c>
      <c r="I249" s="38">
        <v>5</v>
      </c>
      <c r="J249" s="150" t="str">
        <f t="shared" si="11"/>
        <v>35</v>
      </c>
      <c r="K249" s="38" t="str">
        <f>IF(ISBLANK('Model Participation Data'!$L$17),"-",'Model Participation Data'!$L$17)</f>
        <v>Quarterly</v>
      </c>
      <c r="L249" s="39" t="str">
        <f>IF(ISBLANK('Model Participation Data'!$M$17),"-",'Model Participation Data'!$M$17)</f>
        <v>TBD</v>
      </c>
      <c r="M249" s="43">
        <f>IF(ISNA(SUMIFS(INDEX('Model Participation Data'!$N$8:$DX$57,0,MATCH(CONCATENATE($J249,M$6),'Model Participation Data'!$N$6:$DX$6,0)),'Model Participation Data'!$B$8:$B$57,$C249,'Model Participation Data'!$C$8:$C$57,$D249)),"-",SUMIFS(INDEX('Model Participation Data'!$N$8:$DX$57,0,MATCH(CONCATENATE($J249,M$6),'Model Participation Data'!$N$6:$DX$6,0)),'Model Participation Data'!$B$8:$B$57,$C249,'Model Participation Data'!$C$8:$C$57,$D249))</f>
        <v>0</v>
      </c>
      <c r="N249" s="43">
        <f>IF(ISNA(SUMIFS(INDEX('Model Participation Data'!$N$8:$DX$57,0,MATCH(CONCATENATE($J249,N$6),'Model Participation Data'!$N$6:$DX$6,0)),'Model Participation Data'!$B$8:$B$57,$C249,'Model Participation Data'!$C$8:$C$57,$D249)),"-",SUMIFS(INDEX('Model Participation Data'!$N$8:$DX$57,0,MATCH(CONCATENATE($J249,N$6),'Model Participation Data'!$N$6:$DX$6,0)),'Model Participation Data'!$B$8:$B$57,$C249,'Model Participation Data'!$C$8:$C$57,$D249))</f>
        <v>0</v>
      </c>
      <c r="O249" s="154">
        <f>IF(ISNA(SUMIFS(INDEX('Model Participation Data'!$N$8:$DX$57,0,MATCH(CONCATENATE($J249,O$6),'Model Participation Data'!$N$6:$DX$6,0)),'Model Participation Data'!$B$8:$B$57,$C249,'Model Participation Data'!$C$8:$C$57,$D249)),"-",SUMIFS(INDEX('Model Participation Data'!$N$8:$DX$57,0,MATCH(CONCATENATE($J249,O$6),'Model Participation Data'!$N$6:$DX$6,0)),'Model Participation Data'!$B$8:$B$57,$C249,'Model Participation Data'!$C$8:$C$57,$D249))</f>
        <v>0</v>
      </c>
    </row>
    <row r="250" spans="2:15" outlineLevel="1" x14ac:dyDescent="0.35">
      <c r="B250" s="37" t="s">
        <v>80</v>
      </c>
      <c r="C250" s="38" t="str">
        <f>IF(ISBLANK('Model Participation Data'!$B$17),"-",'Model Participation Data'!$B$17)</f>
        <v>Provider Organization</v>
      </c>
      <c r="D250" s="38" t="str">
        <f>IF(ISBLANK('Model Participation Data'!$C$17),"-",'Model Participation Data'!$C$17)</f>
        <v>Accountable Care Program and Multi-Purchaser (Model 3): Provider Organizations Participating in SIM (UMP Plus UW)</v>
      </c>
      <c r="E250" s="38" t="str">
        <f>IF(ISBLANK('Model Participation Data'!$D$17),"-",'Model Participation Data'!$D$17)</f>
        <v>Count</v>
      </c>
      <c r="F250" s="38" t="str">
        <f>IF(ISBLANK('Model Participation Data'!$E$17),"-",'Model Participation Data'!$E$17)</f>
        <v>Active</v>
      </c>
      <c r="G250" s="151" t="str">
        <f>IF(ISBLANK('Model Participation Data'!$F$17),"-",'Model Participation Data'!$F$17)</f>
        <v>-</v>
      </c>
      <c r="H250" s="38">
        <v>3</v>
      </c>
      <c r="I250" s="38" t="s">
        <v>65</v>
      </c>
      <c r="J250" s="150" t="str">
        <f t="shared" si="11"/>
        <v>3Goal</v>
      </c>
      <c r="K250" s="38" t="str">
        <f>IF(ISBLANK('Model Participation Data'!$L$17),"-",'Model Participation Data'!$L$17)</f>
        <v>Quarterly</v>
      </c>
      <c r="L250" s="39" t="str">
        <f>IF(ISBLANK('Model Participation Data'!$M$17),"-",'Model Participation Data'!$M$17)</f>
        <v>TBD</v>
      </c>
      <c r="M250" s="43" t="str">
        <f>IF(ISNA(SUMIFS(INDEX('Model Participation Data'!$N$8:$DX$57,0,MATCH(CONCATENATE($J250,M$6),'Model Participation Data'!$N$6:$DX$6,0)),'Model Participation Data'!$B$8:$B$57,$C250,'Model Participation Data'!$C$8:$C$57,$D250)),"-",SUMIFS(INDEX('Model Participation Data'!$N$8:$DX$57,0,MATCH(CONCATENATE($J250,M$6),'Model Participation Data'!$N$6:$DX$6,0)),'Model Participation Data'!$B$8:$B$57,$C250,'Model Participation Data'!$C$8:$C$57,$D250))</f>
        <v>-</v>
      </c>
      <c r="N250" s="43" t="str">
        <f>IF(ISNA(SUMIFS(INDEX('Model Participation Data'!$N$8:$DX$57,0,MATCH(CONCATENATE($J250,N$6),'Model Participation Data'!$N$6:$DX$6,0)),'Model Participation Data'!$B$8:$B$57,$C250,'Model Participation Data'!$C$8:$C$57,$D250)),"-",SUMIFS(INDEX('Model Participation Data'!$N$8:$DX$57,0,MATCH(CONCATENATE($J250,N$6),'Model Participation Data'!$N$6:$DX$6,0)),'Model Participation Data'!$B$8:$B$57,$C250,'Model Participation Data'!$C$8:$C$57,$D250))</f>
        <v>-</v>
      </c>
      <c r="O250" s="154">
        <f>IF(ISNA(SUMIFS(INDEX('Model Participation Data'!$N$8:$DX$57,0,MATCH(CONCATENATE($J250,O$6),'Model Participation Data'!$N$6:$DX$6,0)),'Model Participation Data'!$B$8:$B$57,$C250,'Model Participation Data'!$C$8:$C$57,$D250)),"-",SUMIFS(INDEX('Model Participation Data'!$N$8:$DX$57,0,MATCH(CONCATENATE($J250,O$6),'Model Participation Data'!$N$6:$DX$6,0)),'Model Participation Data'!$B$8:$B$57,$C250,'Model Participation Data'!$C$8:$C$57,$D250))</f>
        <v>0</v>
      </c>
    </row>
    <row r="251" spans="2:15" outlineLevel="1" x14ac:dyDescent="0.35">
      <c r="B251" s="37" t="s">
        <v>80</v>
      </c>
      <c r="C251" s="38" t="str">
        <f>IF(ISBLANK('Model Participation Data'!$B$17),"-",'Model Participation Data'!$B$17)</f>
        <v>Provider Organization</v>
      </c>
      <c r="D251" s="38" t="str">
        <f>IF(ISBLANK('Model Participation Data'!$C$17),"-",'Model Participation Data'!$C$17)</f>
        <v>Accountable Care Program and Multi-Purchaser (Model 3): Provider Organizations Participating in SIM (UMP Plus UW)</v>
      </c>
      <c r="E251" s="38" t="str">
        <f>IF(ISBLANK('Model Participation Data'!$D$17),"-",'Model Participation Data'!$D$17)</f>
        <v>Count</v>
      </c>
      <c r="F251" s="38" t="str">
        <f>IF(ISBLANK('Model Participation Data'!$E$17),"-",'Model Participation Data'!$E$17)</f>
        <v>Active</v>
      </c>
      <c r="G251" s="151" t="str">
        <f>IF(ISBLANK('Model Participation Data'!$F$17),"-",'Model Participation Data'!$F$17)</f>
        <v>-</v>
      </c>
      <c r="H251" s="38">
        <v>4</v>
      </c>
      <c r="I251" s="38">
        <v>1</v>
      </c>
      <c r="J251" s="150" t="str">
        <f t="shared" ref="J251:J256" si="14">CONCATENATE(H251,I251)</f>
        <v>41</v>
      </c>
      <c r="K251" s="38" t="str">
        <f>IF(ISBLANK('Model Participation Data'!$L$17),"-",'Model Participation Data'!$L$17)</f>
        <v>Quarterly</v>
      </c>
      <c r="L251" s="39" t="str">
        <f>IF(ISBLANK('Model Participation Data'!$M$17),"-",'Model Participation Data'!$M$17)</f>
        <v>TBD</v>
      </c>
      <c r="M251" s="43">
        <f>IF(ISNA(SUMIFS(INDEX('Model Participation Data'!$N$8:$DX$57,0,MATCH(CONCATENATE($J251,M$6),'Model Participation Data'!$N$6:$DX$6,0)),'Model Participation Data'!$B$8:$B$57,$C251,'Model Participation Data'!$C$8:$C$57,$D251)),"-",SUMIFS(INDEX('Model Participation Data'!$N$8:$DX$57,0,MATCH(CONCATENATE($J251,M$6),'Model Participation Data'!$N$6:$DX$6,0)),'Model Participation Data'!$B$8:$B$57,$C251,'Model Participation Data'!$C$8:$C$57,$D251))</f>
        <v>0</v>
      </c>
      <c r="N251" s="43">
        <f>IF(ISNA(SUMIFS(INDEX('Model Participation Data'!$N$8:$DX$57,0,MATCH(CONCATENATE($J251,N$6),'Model Participation Data'!$N$6:$DX$6,0)),'Model Participation Data'!$B$8:$B$57,$C251,'Model Participation Data'!$C$8:$C$57,$D251)),"-",SUMIFS(INDEX('Model Participation Data'!$N$8:$DX$57,0,MATCH(CONCATENATE($J251,N$6),'Model Participation Data'!$N$6:$DX$6,0)),'Model Participation Data'!$B$8:$B$57,$C251,'Model Participation Data'!$C$8:$C$57,$D251))</f>
        <v>0</v>
      </c>
      <c r="O251" s="154">
        <f>IF(ISNA(SUMIFS(INDEX('Model Participation Data'!$N$8:$DX$57,0,MATCH(CONCATENATE($J251,O$6),'Model Participation Data'!$N$6:$DX$6,0)),'Model Participation Data'!$B$8:$B$57,$C251,'Model Participation Data'!$C$8:$C$57,$D251)),"-",SUMIFS(INDEX('Model Participation Data'!$N$8:$DX$57,0,MATCH(CONCATENATE($J251,O$6),'Model Participation Data'!$N$6:$DX$6,0)),'Model Participation Data'!$B$8:$B$57,$C251,'Model Participation Data'!$C$8:$C$57,$D251))</f>
        <v>0</v>
      </c>
    </row>
    <row r="252" spans="2:15" outlineLevel="1" x14ac:dyDescent="0.35">
      <c r="B252" s="37" t="s">
        <v>80</v>
      </c>
      <c r="C252" s="38" t="str">
        <f>IF(ISBLANK('Model Participation Data'!$B$17),"-",'Model Participation Data'!$B$17)</f>
        <v>Provider Organization</v>
      </c>
      <c r="D252" s="38" t="str">
        <f>IF(ISBLANK('Model Participation Data'!$C$17),"-",'Model Participation Data'!$C$17)</f>
        <v>Accountable Care Program and Multi-Purchaser (Model 3): Provider Organizations Participating in SIM (UMP Plus UW)</v>
      </c>
      <c r="E252" s="38" t="str">
        <f>IF(ISBLANK('Model Participation Data'!$D$17),"-",'Model Participation Data'!$D$17)</f>
        <v>Count</v>
      </c>
      <c r="F252" s="38" t="str">
        <f>IF(ISBLANK('Model Participation Data'!$E$17),"-",'Model Participation Data'!$E$17)</f>
        <v>Active</v>
      </c>
      <c r="G252" s="151" t="str">
        <f>IF(ISBLANK('Model Participation Data'!$F$17),"-",'Model Participation Data'!$F$17)</f>
        <v>-</v>
      </c>
      <c r="H252" s="38">
        <v>4</v>
      </c>
      <c r="I252" s="38">
        <v>2</v>
      </c>
      <c r="J252" s="150" t="str">
        <f t="shared" si="14"/>
        <v>42</v>
      </c>
      <c r="K252" s="38" t="str">
        <f>IF(ISBLANK('Model Participation Data'!$L$17),"-",'Model Participation Data'!$L$17)</f>
        <v>Quarterly</v>
      </c>
      <c r="L252" s="39" t="str">
        <f>IF(ISBLANK('Model Participation Data'!$M$17),"-",'Model Participation Data'!$M$17)</f>
        <v>TBD</v>
      </c>
      <c r="M252" s="43">
        <f>IF(ISNA(SUMIFS(INDEX('Model Participation Data'!$N$8:$DX$57,0,MATCH(CONCATENATE($J252,M$6),'Model Participation Data'!$N$6:$DX$6,0)),'Model Participation Data'!$B$8:$B$57,$C252,'Model Participation Data'!$C$8:$C$57,$D252)),"-",SUMIFS(INDEX('Model Participation Data'!$N$8:$DX$57,0,MATCH(CONCATENATE($J252,M$6),'Model Participation Data'!$N$6:$DX$6,0)),'Model Participation Data'!$B$8:$B$57,$C252,'Model Participation Data'!$C$8:$C$57,$D252))</f>
        <v>0</v>
      </c>
      <c r="N252" s="43">
        <f>IF(ISNA(SUMIFS(INDEX('Model Participation Data'!$N$8:$DX$57,0,MATCH(CONCATENATE($J252,N$6),'Model Participation Data'!$N$6:$DX$6,0)),'Model Participation Data'!$B$8:$B$57,$C252,'Model Participation Data'!$C$8:$C$57,$D252)),"-",SUMIFS(INDEX('Model Participation Data'!$N$8:$DX$57,0,MATCH(CONCATENATE($J252,N$6),'Model Participation Data'!$N$6:$DX$6,0)),'Model Participation Data'!$B$8:$B$57,$C252,'Model Participation Data'!$C$8:$C$57,$D252))</f>
        <v>0</v>
      </c>
      <c r="O252" s="154">
        <f>IF(ISNA(SUMIFS(INDEX('Model Participation Data'!$N$8:$DX$57,0,MATCH(CONCATENATE($J252,O$6),'Model Participation Data'!$N$6:$DX$6,0)),'Model Participation Data'!$B$8:$B$57,$C252,'Model Participation Data'!$C$8:$C$57,$D252)),"-",SUMIFS(INDEX('Model Participation Data'!$N$8:$DX$57,0,MATCH(CONCATENATE($J252,O$6),'Model Participation Data'!$N$6:$DX$6,0)),'Model Participation Data'!$B$8:$B$57,$C252,'Model Participation Data'!$C$8:$C$57,$D252))</f>
        <v>0</v>
      </c>
    </row>
    <row r="253" spans="2:15" outlineLevel="1" x14ac:dyDescent="0.35">
      <c r="B253" s="37" t="s">
        <v>80</v>
      </c>
      <c r="C253" s="38" t="str">
        <f>IF(ISBLANK('Model Participation Data'!$B$17),"-",'Model Participation Data'!$B$17)</f>
        <v>Provider Organization</v>
      </c>
      <c r="D253" s="38" t="str">
        <f>IF(ISBLANK('Model Participation Data'!$C$17),"-",'Model Participation Data'!$C$17)</f>
        <v>Accountable Care Program and Multi-Purchaser (Model 3): Provider Organizations Participating in SIM (UMP Plus UW)</v>
      </c>
      <c r="E253" s="38" t="str">
        <f>IF(ISBLANK('Model Participation Data'!$D$17),"-",'Model Participation Data'!$D$17)</f>
        <v>Count</v>
      </c>
      <c r="F253" s="38" t="str">
        <f>IF(ISBLANK('Model Participation Data'!$E$17),"-",'Model Participation Data'!$E$17)</f>
        <v>Active</v>
      </c>
      <c r="G253" s="151" t="str">
        <f>IF(ISBLANK('Model Participation Data'!$F$17),"-",'Model Participation Data'!$F$17)</f>
        <v>-</v>
      </c>
      <c r="H253" s="38">
        <v>4</v>
      </c>
      <c r="I253" s="38">
        <v>3</v>
      </c>
      <c r="J253" s="150" t="str">
        <f t="shared" si="14"/>
        <v>43</v>
      </c>
      <c r="K253" s="38" t="str">
        <f>IF(ISBLANK('Model Participation Data'!$L$17),"-",'Model Participation Data'!$L$17)</f>
        <v>Quarterly</v>
      </c>
      <c r="L253" s="39" t="str">
        <f>IF(ISBLANK('Model Participation Data'!$M$17),"-",'Model Participation Data'!$M$17)</f>
        <v>TBD</v>
      </c>
      <c r="M253" s="43">
        <f>IF(ISNA(SUMIFS(INDEX('Model Participation Data'!$N$8:$DX$57,0,MATCH(CONCATENATE($J253,M$6),'Model Participation Data'!$N$6:$DX$6,0)),'Model Participation Data'!$B$8:$B$57,$C253,'Model Participation Data'!$C$8:$C$57,$D253)),"-",SUMIFS(INDEX('Model Participation Data'!$N$8:$DX$57,0,MATCH(CONCATENATE($J253,M$6),'Model Participation Data'!$N$6:$DX$6,0)),'Model Participation Data'!$B$8:$B$57,$C253,'Model Participation Data'!$C$8:$C$57,$D253))</f>
        <v>0</v>
      </c>
      <c r="N253" s="43">
        <f>IF(ISNA(SUMIFS(INDEX('Model Participation Data'!$N$8:$DX$57,0,MATCH(CONCATENATE($J253,N$6),'Model Participation Data'!$N$6:$DX$6,0)),'Model Participation Data'!$B$8:$B$57,$C253,'Model Participation Data'!$C$8:$C$57,$D253)),"-",SUMIFS(INDEX('Model Participation Data'!$N$8:$DX$57,0,MATCH(CONCATENATE($J253,N$6),'Model Participation Data'!$N$6:$DX$6,0)),'Model Participation Data'!$B$8:$B$57,$C253,'Model Participation Data'!$C$8:$C$57,$D253))</f>
        <v>0</v>
      </c>
      <c r="O253" s="154">
        <f>IF(ISNA(SUMIFS(INDEX('Model Participation Data'!$N$8:$DX$57,0,MATCH(CONCATENATE($J253,O$6),'Model Participation Data'!$N$6:$DX$6,0)),'Model Participation Data'!$B$8:$B$57,$C253,'Model Participation Data'!$C$8:$C$57,$D253)),"-",SUMIFS(INDEX('Model Participation Data'!$N$8:$DX$57,0,MATCH(CONCATENATE($J253,O$6),'Model Participation Data'!$N$6:$DX$6,0)),'Model Participation Data'!$B$8:$B$57,$C253,'Model Participation Data'!$C$8:$C$57,$D253))</f>
        <v>0</v>
      </c>
    </row>
    <row r="254" spans="2:15" outlineLevel="1" x14ac:dyDescent="0.35">
      <c r="B254" s="37" t="s">
        <v>80</v>
      </c>
      <c r="C254" s="38" t="str">
        <f>IF(ISBLANK('Model Participation Data'!$B$17),"-",'Model Participation Data'!$B$17)</f>
        <v>Provider Organization</v>
      </c>
      <c r="D254" s="38" t="str">
        <f>IF(ISBLANK('Model Participation Data'!$C$17),"-",'Model Participation Data'!$C$17)</f>
        <v>Accountable Care Program and Multi-Purchaser (Model 3): Provider Organizations Participating in SIM (UMP Plus UW)</v>
      </c>
      <c r="E254" s="38" t="str">
        <f>IF(ISBLANK('Model Participation Data'!$D$17),"-",'Model Participation Data'!$D$17)</f>
        <v>Count</v>
      </c>
      <c r="F254" s="38" t="str">
        <f>IF(ISBLANK('Model Participation Data'!$E$17),"-",'Model Participation Data'!$E$17)</f>
        <v>Active</v>
      </c>
      <c r="G254" s="151" t="str">
        <f>IF(ISBLANK('Model Participation Data'!$F$17),"-",'Model Participation Data'!$F$17)</f>
        <v>-</v>
      </c>
      <c r="H254" s="38">
        <v>4</v>
      </c>
      <c r="I254" s="38">
        <v>4</v>
      </c>
      <c r="J254" s="150" t="str">
        <f t="shared" si="14"/>
        <v>44</v>
      </c>
      <c r="K254" s="38" t="str">
        <f>IF(ISBLANK('Model Participation Data'!$L$17),"-",'Model Participation Data'!$L$17)</f>
        <v>Quarterly</v>
      </c>
      <c r="L254" s="39" t="str">
        <f>IF(ISBLANK('Model Participation Data'!$M$17),"-",'Model Participation Data'!$M$17)</f>
        <v>TBD</v>
      </c>
      <c r="M254" s="43">
        <f>IF(ISNA(SUMIFS(INDEX('Model Participation Data'!$N$8:$DX$57,0,MATCH(CONCATENATE($J254,M$6),'Model Participation Data'!$N$6:$DX$6,0)),'Model Participation Data'!$B$8:$B$57,$C254,'Model Participation Data'!$C$8:$C$57,$D254)),"-",SUMIFS(INDEX('Model Participation Data'!$N$8:$DX$57,0,MATCH(CONCATENATE($J254,M$6),'Model Participation Data'!$N$6:$DX$6,0)),'Model Participation Data'!$B$8:$B$57,$C254,'Model Participation Data'!$C$8:$C$57,$D254))</f>
        <v>0</v>
      </c>
      <c r="N254" s="43">
        <f>IF(ISNA(SUMIFS(INDEX('Model Participation Data'!$N$8:$DX$57,0,MATCH(CONCATENATE($J254,N$6),'Model Participation Data'!$N$6:$DX$6,0)),'Model Participation Data'!$B$8:$B$57,$C254,'Model Participation Data'!$C$8:$C$57,$D254)),"-",SUMIFS(INDEX('Model Participation Data'!$N$8:$DX$57,0,MATCH(CONCATENATE($J254,N$6),'Model Participation Data'!$N$6:$DX$6,0)),'Model Participation Data'!$B$8:$B$57,$C254,'Model Participation Data'!$C$8:$C$57,$D254))</f>
        <v>0</v>
      </c>
      <c r="O254" s="154">
        <f>IF(ISNA(SUMIFS(INDEX('Model Participation Data'!$N$8:$DX$57,0,MATCH(CONCATENATE($J254,O$6),'Model Participation Data'!$N$6:$DX$6,0)),'Model Participation Data'!$B$8:$B$57,$C254,'Model Participation Data'!$C$8:$C$57,$D254)),"-",SUMIFS(INDEX('Model Participation Data'!$N$8:$DX$57,0,MATCH(CONCATENATE($J254,O$6),'Model Participation Data'!$N$6:$DX$6,0)),'Model Participation Data'!$B$8:$B$57,$C254,'Model Participation Data'!$C$8:$C$57,$D254))</f>
        <v>0</v>
      </c>
    </row>
    <row r="255" spans="2:15" outlineLevel="1" x14ac:dyDescent="0.35">
      <c r="B255" s="37" t="s">
        <v>80</v>
      </c>
      <c r="C255" s="38" t="str">
        <f>IF(ISBLANK('Model Participation Data'!$B$17),"-",'Model Participation Data'!$B$17)</f>
        <v>Provider Organization</v>
      </c>
      <c r="D255" s="38" t="str">
        <f>IF(ISBLANK('Model Participation Data'!$C$17),"-",'Model Participation Data'!$C$17)</f>
        <v>Accountable Care Program and Multi-Purchaser (Model 3): Provider Organizations Participating in SIM (UMP Plus UW)</v>
      </c>
      <c r="E255" s="38" t="str">
        <f>IF(ISBLANK('Model Participation Data'!$D$17),"-",'Model Participation Data'!$D$17)</f>
        <v>Count</v>
      </c>
      <c r="F255" s="38" t="str">
        <f>IF(ISBLANK('Model Participation Data'!$E$17),"-",'Model Participation Data'!$E$17)</f>
        <v>Active</v>
      </c>
      <c r="G255" s="151" t="str">
        <f>IF(ISBLANK('Model Participation Data'!$F$17),"-",'Model Participation Data'!$F$17)</f>
        <v>-</v>
      </c>
      <c r="H255" s="38">
        <v>4</v>
      </c>
      <c r="I255" s="38">
        <v>5</v>
      </c>
      <c r="J255" s="150" t="str">
        <f t="shared" si="14"/>
        <v>45</v>
      </c>
      <c r="K255" s="38" t="str">
        <f>IF(ISBLANK('Model Participation Data'!$L$17),"-",'Model Participation Data'!$L$17)</f>
        <v>Quarterly</v>
      </c>
      <c r="L255" s="39" t="str">
        <f>IF(ISBLANK('Model Participation Data'!$M$17),"-",'Model Participation Data'!$M$17)</f>
        <v>TBD</v>
      </c>
      <c r="M255" s="43">
        <f>IF(ISNA(SUMIFS(INDEX('Model Participation Data'!$N$8:$DX$57,0,MATCH(CONCATENATE($J255,M$6),'Model Participation Data'!$N$6:$DX$6,0)),'Model Participation Data'!$B$8:$B$57,$C255,'Model Participation Data'!$C$8:$C$57,$D255)),"-",SUMIFS(INDEX('Model Participation Data'!$N$8:$DX$57,0,MATCH(CONCATENATE($J255,M$6),'Model Participation Data'!$N$6:$DX$6,0)),'Model Participation Data'!$B$8:$B$57,$C255,'Model Participation Data'!$C$8:$C$57,$D255))</f>
        <v>0</v>
      </c>
      <c r="N255" s="43">
        <f>IF(ISNA(SUMIFS(INDEX('Model Participation Data'!$N$8:$DX$57,0,MATCH(CONCATENATE($J255,N$6),'Model Participation Data'!$N$6:$DX$6,0)),'Model Participation Data'!$B$8:$B$57,$C255,'Model Participation Data'!$C$8:$C$57,$D255)),"-",SUMIFS(INDEX('Model Participation Data'!$N$8:$DX$57,0,MATCH(CONCATENATE($J255,N$6),'Model Participation Data'!$N$6:$DX$6,0)),'Model Participation Data'!$B$8:$B$57,$C255,'Model Participation Data'!$C$8:$C$57,$D255))</f>
        <v>0</v>
      </c>
      <c r="O255" s="154">
        <f>IF(ISNA(SUMIFS(INDEX('Model Participation Data'!$N$8:$DX$57,0,MATCH(CONCATENATE($J255,O$6),'Model Participation Data'!$N$6:$DX$6,0)),'Model Participation Data'!$B$8:$B$57,$C255,'Model Participation Data'!$C$8:$C$57,$D255)),"-",SUMIFS(INDEX('Model Participation Data'!$N$8:$DX$57,0,MATCH(CONCATENATE($J255,O$6),'Model Participation Data'!$N$6:$DX$6,0)),'Model Participation Data'!$B$8:$B$57,$C255,'Model Participation Data'!$C$8:$C$57,$D255))</f>
        <v>0</v>
      </c>
    </row>
    <row r="256" spans="2:15" outlineLevel="1" x14ac:dyDescent="0.35">
      <c r="B256" s="37" t="s">
        <v>80</v>
      </c>
      <c r="C256" s="38" t="str">
        <f>IF(ISBLANK('Model Participation Data'!$B$17),"-",'Model Participation Data'!$B$17)</f>
        <v>Provider Organization</v>
      </c>
      <c r="D256" s="38" t="str">
        <f>IF(ISBLANK('Model Participation Data'!$C$17),"-",'Model Participation Data'!$C$17)</f>
        <v>Accountable Care Program and Multi-Purchaser (Model 3): Provider Organizations Participating in SIM (UMP Plus UW)</v>
      </c>
      <c r="E256" s="38" t="str">
        <f>IF(ISBLANK('Model Participation Data'!$D$17),"-",'Model Participation Data'!$D$17)</f>
        <v>Count</v>
      </c>
      <c r="F256" s="38" t="str">
        <f>IF(ISBLANK('Model Participation Data'!$E$17),"-",'Model Participation Data'!$E$17)</f>
        <v>Active</v>
      </c>
      <c r="G256" s="151" t="str">
        <f>IF(ISBLANK('Model Participation Data'!$F$17),"-",'Model Participation Data'!$F$17)</f>
        <v>-</v>
      </c>
      <c r="H256" s="38">
        <v>4</v>
      </c>
      <c r="I256" s="38" t="s">
        <v>65</v>
      </c>
      <c r="J256" s="150" t="str">
        <f t="shared" si="14"/>
        <v>4Goal</v>
      </c>
      <c r="K256" s="38" t="str">
        <f>IF(ISBLANK('Model Participation Data'!$L$17),"-",'Model Participation Data'!$L$17)</f>
        <v>Quarterly</v>
      </c>
      <c r="L256" s="39" t="str">
        <f>IF(ISBLANK('Model Participation Data'!$M$17),"-",'Model Participation Data'!$M$17)</f>
        <v>TBD</v>
      </c>
      <c r="M256" s="43" t="str">
        <f>IF(ISNA(SUMIFS(INDEX('Model Participation Data'!$N$8:$DX$57,0,MATCH(CONCATENATE($J256,M$6),'Model Participation Data'!$N$6:$DX$6,0)),'Model Participation Data'!$B$8:$B$57,$C256,'Model Participation Data'!$C$8:$C$57,$D256)),"-",SUMIFS(INDEX('Model Participation Data'!$N$8:$DX$57,0,MATCH(CONCATENATE($J256,M$6),'Model Participation Data'!$N$6:$DX$6,0)),'Model Participation Data'!$B$8:$B$57,$C256,'Model Participation Data'!$C$8:$C$57,$D256))</f>
        <v>-</v>
      </c>
      <c r="N256" s="43" t="str">
        <f>IF(ISNA(SUMIFS(INDEX('Model Participation Data'!$N$8:$DX$57,0,MATCH(CONCATENATE($J256,N$6),'Model Participation Data'!$N$6:$DX$6,0)),'Model Participation Data'!$B$8:$B$57,$C256,'Model Participation Data'!$C$8:$C$57,$D256)),"-",SUMIFS(INDEX('Model Participation Data'!$N$8:$DX$57,0,MATCH(CONCATENATE($J256,N$6),'Model Participation Data'!$N$6:$DX$6,0)),'Model Participation Data'!$B$8:$B$57,$C256,'Model Participation Data'!$C$8:$C$57,$D256))</f>
        <v>-</v>
      </c>
      <c r="O256" s="154">
        <f>IF(ISNA(SUMIFS(INDEX('Model Participation Data'!$N$8:$DX$57,0,MATCH(CONCATENATE($J256,O$6),'Model Participation Data'!$N$6:$DX$6,0)),'Model Participation Data'!$B$8:$B$57,$C256,'Model Participation Data'!$C$8:$C$57,$D256)),"-",SUMIFS(INDEX('Model Participation Data'!$N$8:$DX$57,0,MATCH(CONCATENATE($J256,O$6),'Model Participation Data'!$N$6:$DX$6,0)),'Model Participation Data'!$B$8:$B$57,$C256,'Model Participation Data'!$C$8:$C$57,$D256))</f>
        <v>0</v>
      </c>
    </row>
    <row r="257" spans="2:15" outlineLevel="1" x14ac:dyDescent="0.35">
      <c r="B257" s="37" t="s">
        <v>80</v>
      </c>
      <c r="C257" s="38" t="str">
        <f>IF(ISBLANK('Model Participation Data'!$B$18),"-",'Model Participation Data'!$B$18)</f>
        <v>Provider Organization</v>
      </c>
      <c r="D257" s="38" t="str">
        <f>IF(ISBLANK('Model Participation Data'!$C$18),"-",'Model Participation Data'!$C$18)</f>
        <v>Accountable Care Program and Multi-Purchaser (Model 3): Provider Organizations Participating in SIM (UMP Plus PSHVN)</v>
      </c>
      <c r="E257" s="38" t="str">
        <f>IF(ISBLANK('Model Participation Data'!$D$18),"-",'Model Participation Data'!$D$18)</f>
        <v>Count</v>
      </c>
      <c r="F257" s="38" t="str">
        <f>IF(ISBLANK('Model Participation Data'!$E$18),"-",'Model Participation Data'!$E$18)</f>
        <v>Active</v>
      </c>
      <c r="G257" s="151" t="str">
        <f>IF(ISBLANK('Model Participation Data'!$F$18),"-",'Model Participation Data'!$F$18)</f>
        <v>-</v>
      </c>
      <c r="H257" s="38" t="s">
        <v>64</v>
      </c>
      <c r="I257" s="38" t="s">
        <v>64</v>
      </c>
      <c r="J257" s="150" t="str">
        <f t="shared" si="11"/>
        <v>BaselineBaseline</v>
      </c>
      <c r="K257" s="38" t="str">
        <f>IF(ISBLANK('Model Participation Data'!$L$18),"-",'Model Participation Data'!$L$18)</f>
        <v>Quarterly</v>
      </c>
      <c r="L257" s="39" t="str">
        <f>IF(ISBLANK('Model Participation Data'!$M$18),"-",'Model Participation Data'!$M$18)</f>
        <v>TBD</v>
      </c>
      <c r="M257" s="43">
        <f>IF(ISNA(SUMIFS(INDEX('Model Participation Data'!$N$8:$DX$57,0,MATCH(CONCATENATE($J257,M$6),'Model Participation Data'!$N$6:$DX$6,0)),'Model Participation Data'!$B$8:$B$57,$C257,'Model Participation Data'!$C$8:$C$57,$D257)),"-",SUMIFS(INDEX('Model Participation Data'!$N$8:$DX$57,0,MATCH(CONCATENATE($J257,M$6),'Model Participation Data'!$N$6:$DX$6,0)),'Model Participation Data'!$B$8:$B$57,$C257,'Model Participation Data'!$C$8:$C$57,$D257))</f>
        <v>0</v>
      </c>
      <c r="N257" s="43">
        <f>IF(ISNA(SUMIFS(INDEX('Model Participation Data'!$N$8:$DX$57,0,MATCH(CONCATENATE($J257,N$6),'Model Participation Data'!$N$6:$DX$6,0)),'Model Participation Data'!$B$8:$B$57,$C257,'Model Participation Data'!$C$8:$C$57,$D257)),"-",SUMIFS(INDEX('Model Participation Data'!$N$8:$DX$57,0,MATCH(CONCATENATE($J257,N$6),'Model Participation Data'!$N$6:$DX$6,0)),'Model Participation Data'!$B$8:$B$57,$C257,'Model Participation Data'!$C$8:$C$57,$D257))</f>
        <v>1</v>
      </c>
      <c r="O257" s="154">
        <f>IF(ISNA(SUMIFS(INDEX('Model Participation Data'!$N$8:$DX$57,0,MATCH(CONCATENATE($J257,O$6),'Model Participation Data'!$N$6:$DX$6,0)),'Model Participation Data'!$B$8:$B$57,$C257,'Model Participation Data'!$C$8:$C$57,$D257)),"-",SUMIFS(INDEX('Model Participation Data'!$N$8:$DX$57,0,MATCH(CONCATENATE($J257,O$6),'Model Participation Data'!$N$6:$DX$6,0)),'Model Participation Data'!$B$8:$B$57,$C257,'Model Participation Data'!$C$8:$C$57,$D257))</f>
        <v>0</v>
      </c>
    </row>
    <row r="258" spans="2:15" outlineLevel="1" x14ac:dyDescent="0.35">
      <c r="B258" s="37" t="s">
        <v>80</v>
      </c>
      <c r="C258" s="38" t="str">
        <f>IF(ISBLANK('Model Participation Data'!$B$18),"-",'Model Participation Data'!$B$18)</f>
        <v>Provider Organization</v>
      </c>
      <c r="D258" s="38" t="str">
        <f>IF(ISBLANK('Model Participation Data'!$C$18),"-",'Model Participation Data'!$C$18)</f>
        <v>Accountable Care Program and Multi-Purchaser (Model 3): Provider Organizations Participating in SIM (UMP Plus PSHVN)</v>
      </c>
      <c r="E258" s="38" t="str">
        <f>IF(ISBLANK('Model Participation Data'!$D$18),"-",'Model Participation Data'!$D$18)</f>
        <v>Count</v>
      </c>
      <c r="F258" s="38" t="str">
        <f>IF(ISBLANK('Model Participation Data'!$E$18),"-",'Model Participation Data'!$E$18)</f>
        <v>Active</v>
      </c>
      <c r="G258" s="151" t="str">
        <f>IF(ISBLANK('Model Participation Data'!$F$18),"-",'Model Participation Data'!$F$18)</f>
        <v>-</v>
      </c>
      <c r="H258" s="38">
        <v>1</v>
      </c>
      <c r="I258" s="38">
        <v>1</v>
      </c>
      <c r="J258" s="150" t="str">
        <f t="shared" si="11"/>
        <v>11</v>
      </c>
      <c r="K258" s="38" t="str">
        <f>IF(ISBLANK('Model Participation Data'!$L$18),"-",'Model Participation Data'!$L$18)</f>
        <v>Quarterly</v>
      </c>
      <c r="L258" s="39" t="str">
        <f>IF(ISBLANK('Model Participation Data'!$M$18),"-",'Model Participation Data'!$M$18)</f>
        <v>TBD</v>
      </c>
      <c r="M258" s="43">
        <f>IF(ISNA(SUMIFS(INDEX('Model Participation Data'!$N$8:$DX$57,0,MATCH(CONCATENATE($J258,M$6),'Model Participation Data'!$N$6:$DX$6,0)),'Model Participation Data'!$B$8:$B$57,$C258,'Model Participation Data'!$C$8:$C$57,$D258)),"-",SUMIFS(INDEX('Model Participation Data'!$N$8:$DX$57,0,MATCH(CONCATENATE($J258,M$6),'Model Participation Data'!$N$6:$DX$6,0)),'Model Participation Data'!$B$8:$B$57,$C258,'Model Participation Data'!$C$8:$C$57,$D258))</f>
        <v>7</v>
      </c>
      <c r="N258" s="43">
        <f>IF(ISNA(SUMIFS(INDEX('Model Participation Data'!$N$8:$DX$57,0,MATCH(CONCATENATE($J258,N$6),'Model Participation Data'!$N$6:$DX$6,0)),'Model Participation Data'!$B$8:$B$57,$C258,'Model Participation Data'!$C$8:$C$57,$D258)),"-",SUMIFS(INDEX('Model Participation Data'!$N$8:$DX$57,0,MATCH(CONCATENATE($J258,N$6),'Model Participation Data'!$N$6:$DX$6,0)),'Model Participation Data'!$B$8:$B$57,$C258,'Model Participation Data'!$C$8:$C$57,$D258))</f>
        <v>1</v>
      </c>
      <c r="O258" s="154">
        <f>IF(ISNA(SUMIFS(INDEX('Model Participation Data'!$N$8:$DX$57,0,MATCH(CONCATENATE($J258,O$6),'Model Participation Data'!$N$6:$DX$6,0)),'Model Participation Data'!$B$8:$B$57,$C258,'Model Participation Data'!$C$8:$C$57,$D258)),"-",SUMIFS(INDEX('Model Participation Data'!$N$8:$DX$57,0,MATCH(CONCATENATE($J258,O$6),'Model Participation Data'!$N$6:$DX$6,0)),'Model Participation Data'!$B$8:$B$57,$C258,'Model Participation Data'!$C$8:$C$57,$D258))</f>
        <v>7</v>
      </c>
    </row>
    <row r="259" spans="2:15" outlineLevel="1" x14ac:dyDescent="0.35">
      <c r="B259" s="37" t="s">
        <v>80</v>
      </c>
      <c r="C259" s="38" t="str">
        <f>IF(ISBLANK('Model Participation Data'!$B$18),"-",'Model Participation Data'!$B$18)</f>
        <v>Provider Organization</v>
      </c>
      <c r="D259" s="38" t="str">
        <f>IF(ISBLANK('Model Participation Data'!$C$18),"-",'Model Participation Data'!$C$18)</f>
        <v>Accountable Care Program and Multi-Purchaser (Model 3): Provider Organizations Participating in SIM (UMP Plus PSHVN)</v>
      </c>
      <c r="E259" s="38" t="str">
        <f>IF(ISBLANK('Model Participation Data'!$D$18),"-",'Model Participation Data'!$D$18)</f>
        <v>Count</v>
      </c>
      <c r="F259" s="38" t="str">
        <f>IF(ISBLANK('Model Participation Data'!$E$18),"-",'Model Participation Data'!$E$18)</f>
        <v>Active</v>
      </c>
      <c r="G259" s="151" t="str">
        <f>IF(ISBLANK('Model Participation Data'!$F$18),"-",'Model Participation Data'!$F$18)</f>
        <v>-</v>
      </c>
      <c r="H259" s="38">
        <v>1</v>
      </c>
      <c r="I259" s="38">
        <v>2</v>
      </c>
      <c r="J259" s="150" t="str">
        <f t="shared" si="11"/>
        <v>12</v>
      </c>
      <c r="K259" s="38" t="str">
        <f>IF(ISBLANK('Model Participation Data'!$L$18),"-",'Model Participation Data'!$L$18)</f>
        <v>Quarterly</v>
      </c>
      <c r="L259" s="39" t="str">
        <f>IF(ISBLANK('Model Participation Data'!$M$18),"-",'Model Participation Data'!$M$18)</f>
        <v>TBD</v>
      </c>
      <c r="M259" s="43">
        <f>IF(ISNA(SUMIFS(INDEX('Model Participation Data'!$N$8:$DX$57,0,MATCH(CONCATENATE($J259,M$6),'Model Participation Data'!$N$6:$DX$6,0)),'Model Participation Data'!$B$8:$B$57,$C259,'Model Participation Data'!$C$8:$C$57,$D259)),"-",SUMIFS(INDEX('Model Participation Data'!$N$8:$DX$57,0,MATCH(CONCATENATE($J259,M$6),'Model Participation Data'!$N$6:$DX$6,0)),'Model Participation Data'!$B$8:$B$57,$C259,'Model Participation Data'!$C$8:$C$57,$D259))</f>
        <v>7</v>
      </c>
      <c r="N259" s="43">
        <f>IF(ISNA(SUMIFS(INDEX('Model Participation Data'!$N$8:$DX$57,0,MATCH(CONCATENATE($J259,N$6),'Model Participation Data'!$N$6:$DX$6,0)),'Model Participation Data'!$B$8:$B$57,$C259,'Model Participation Data'!$C$8:$C$57,$D259)),"-",SUMIFS(INDEX('Model Participation Data'!$N$8:$DX$57,0,MATCH(CONCATENATE($J259,N$6),'Model Participation Data'!$N$6:$DX$6,0)),'Model Participation Data'!$B$8:$B$57,$C259,'Model Participation Data'!$C$8:$C$57,$D259))</f>
        <v>1</v>
      </c>
      <c r="O259" s="154">
        <f>IF(ISNA(SUMIFS(INDEX('Model Participation Data'!$N$8:$DX$57,0,MATCH(CONCATENATE($J259,O$6),'Model Participation Data'!$N$6:$DX$6,0)),'Model Participation Data'!$B$8:$B$57,$C259,'Model Participation Data'!$C$8:$C$57,$D259)),"-",SUMIFS(INDEX('Model Participation Data'!$N$8:$DX$57,0,MATCH(CONCATENATE($J259,O$6),'Model Participation Data'!$N$6:$DX$6,0)),'Model Participation Data'!$B$8:$B$57,$C259,'Model Participation Data'!$C$8:$C$57,$D259))</f>
        <v>7</v>
      </c>
    </row>
    <row r="260" spans="2:15" outlineLevel="1" x14ac:dyDescent="0.35">
      <c r="B260" s="37" t="s">
        <v>80</v>
      </c>
      <c r="C260" s="38" t="str">
        <f>IF(ISBLANK('Model Participation Data'!$B$18),"-",'Model Participation Data'!$B$18)</f>
        <v>Provider Organization</v>
      </c>
      <c r="D260" s="38" t="str">
        <f>IF(ISBLANK('Model Participation Data'!$C$18),"-",'Model Participation Data'!$C$18)</f>
        <v>Accountable Care Program and Multi-Purchaser (Model 3): Provider Organizations Participating in SIM (UMP Plus PSHVN)</v>
      </c>
      <c r="E260" s="38" t="str">
        <f>IF(ISBLANK('Model Participation Data'!$D$18),"-",'Model Participation Data'!$D$18)</f>
        <v>Count</v>
      </c>
      <c r="F260" s="38" t="str">
        <f>IF(ISBLANK('Model Participation Data'!$E$18),"-",'Model Participation Data'!$E$18)</f>
        <v>Active</v>
      </c>
      <c r="G260" s="151" t="str">
        <f>IF(ISBLANK('Model Participation Data'!$F$18),"-",'Model Participation Data'!$F$18)</f>
        <v>-</v>
      </c>
      <c r="H260" s="38">
        <v>1</v>
      </c>
      <c r="I260" s="38">
        <v>3</v>
      </c>
      <c r="J260" s="150" t="str">
        <f t="shared" si="11"/>
        <v>13</v>
      </c>
      <c r="K260" s="38" t="str">
        <f>IF(ISBLANK('Model Participation Data'!$L$18),"-",'Model Participation Data'!$L$18)</f>
        <v>Quarterly</v>
      </c>
      <c r="L260" s="39" t="str">
        <f>IF(ISBLANK('Model Participation Data'!$M$18),"-",'Model Participation Data'!$M$18)</f>
        <v>TBD</v>
      </c>
      <c r="M260" s="43">
        <f>IF(ISNA(SUMIFS(INDEX('Model Participation Data'!$N$8:$DX$57,0,MATCH(CONCATENATE($J260,M$6),'Model Participation Data'!$N$6:$DX$6,0)),'Model Participation Data'!$B$8:$B$57,$C260,'Model Participation Data'!$C$8:$C$57,$D260)),"-",SUMIFS(INDEX('Model Participation Data'!$N$8:$DX$57,0,MATCH(CONCATENATE($J260,M$6),'Model Participation Data'!$N$6:$DX$6,0)),'Model Participation Data'!$B$8:$B$57,$C260,'Model Participation Data'!$C$8:$C$57,$D260))</f>
        <v>7</v>
      </c>
      <c r="N260" s="43">
        <f>IF(ISNA(SUMIFS(INDEX('Model Participation Data'!$N$8:$DX$57,0,MATCH(CONCATENATE($J260,N$6),'Model Participation Data'!$N$6:$DX$6,0)),'Model Participation Data'!$B$8:$B$57,$C260,'Model Participation Data'!$C$8:$C$57,$D260)),"-",SUMIFS(INDEX('Model Participation Data'!$N$8:$DX$57,0,MATCH(CONCATENATE($J260,N$6),'Model Participation Data'!$N$6:$DX$6,0)),'Model Participation Data'!$B$8:$B$57,$C260,'Model Participation Data'!$C$8:$C$57,$D260))</f>
        <v>1</v>
      </c>
      <c r="O260" s="154">
        <f>IF(ISNA(SUMIFS(INDEX('Model Participation Data'!$N$8:$DX$57,0,MATCH(CONCATENATE($J260,O$6),'Model Participation Data'!$N$6:$DX$6,0)),'Model Participation Data'!$B$8:$B$57,$C260,'Model Participation Data'!$C$8:$C$57,$D260)),"-",SUMIFS(INDEX('Model Participation Data'!$N$8:$DX$57,0,MATCH(CONCATENATE($J260,O$6),'Model Participation Data'!$N$6:$DX$6,0)),'Model Participation Data'!$B$8:$B$57,$C260,'Model Participation Data'!$C$8:$C$57,$D260))</f>
        <v>7</v>
      </c>
    </row>
    <row r="261" spans="2:15" outlineLevel="1" x14ac:dyDescent="0.35">
      <c r="B261" s="37" t="s">
        <v>80</v>
      </c>
      <c r="C261" s="38" t="str">
        <f>IF(ISBLANK('Model Participation Data'!$B$18),"-",'Model Participation Data'!$B$18)</f>
        <v>Provider Organization</v>
      </c>
      <c r="D261" s="38" t="str">
        <f>IF(ISBLANK('Model Participation Data'!$C$18),"-",'Model Participation Data'!$C$18)</f>
        <v>Accountable Care Program and Multi-Purchaser (Model 3): Provider Organizations Participating in SIM (UMP Plus PSHVN)</v>
      </c>
      <c r="E261" s="38" t="str">
        <f>IF(ISBLANK('Model Participation Data'!$D$18),"-",'Model Participation Data'!$D$18)</f>
        <v>Count</v>
      </c>
      <c r="F261" s="38" t="str">
        <f>IF(ISBLANK('Model Participation Data'!$E$18),"-",'Model Participation Data'!$E$18)</f>
        <v>Active</v>
      </c>
      <c r="G261" s="151" t="str">
        <f>IF(ISBLANK('Model Participation Data'!$F$18),"-",'Model Participation Data'!$F$18)</f>
        <v>-</v>
      </c>
      <c r="H261" s="38">
        <v>1</v>
      </c>
      <c r="I261" s="38">
        <v>4</v>
      </c>
      <c r="J261" s="150" t="str">
        <f t="shared" si="11"/>
        <v>14</v>
      </c>
      <c r="K261" s="38" t="str">
        <f>IF(ISBLANK('Model Participation Data'!$L$18),"-",'Model Participation Data'!$L$18)</f>
        <v>Quarterly</v>
      </c>
      <c r="L261" s="39" t="str">
        <f>IF(ISBLANK('Model Participation Data'!$M$18),"-",'Model Participation Data'!$M$18)</f>
        <v>TBD</v>
      </c>
      <c r="M261" s="43">
        <f>IF(ISNA(SUMIFS(INDEX('Model Participation Data'!$N$8:$DX$57,0,MATCH(CONCATENATE($J261,M$6),'Model Participation Data'!$N$6:$DX$6,0)),'Model Participation Data'!$B$8:$B$57,$C261,'Model Participation Data'!$C$8:$C$57,$D261)),"-",SUMIFS(INDEX('Model Participation Data'!$N$8:$DX$57,0,MATCH(CONCATENATE($J261,M$6),'Model Participation Data'!$N$6:$DX$6,0)),'Model Participation Data'!$B$8:$B$57,$C261,'Model Participation Data'!$C$8:$C$57,$D261))</f>
        <v>7</v>
      </c>
      <c r="N261" s="43">
        <f>IF(ISNA(SUMIFS(INDEX('Model Participation Data'!$N$8:$DX$57,0,MATCH(CONCATENATE($J261,N$6),'Model Participation Data'!$N$6:$DX$6,0)),'Model Participation Data'!$B$8:$B$57,$C261,'Model Participation Data'!$C$8:$C$57,$D261)),"-",SUMIFS(INDEX('Model Participation Data'!$N$8:$DX$57,0,MATCH(CONCATENATE($J261,N$6),'Model Participation Data'!$N$6:$DX$6,0)),'Model Participation Data'!$B$8:$B$57,$C261,'Model Participation Data'!$C$8:$C$57,$D261))</f>
        <v>1</v>
      </c>
      <c r="O261" s="154">
        <f>IF(ISNA(SUMIFS(INDEX('Model Participation Data'!$N$8:$DX$57,0,MATCH(CONCATENATE($J261,O$6),'Model Participation Data'!$N$6:$DX$6,0)),'Model Participation Data'!$B$8:$B$57,$C261,'Model Participation Data'!$C$8:$C$57,$D261)),"-",SUMIFS(INDEX('Model Participation Data'!$N$8:$DX$57,0,MATCH(CONCATENATE($J261,O$6),'Model Participation Data'!$N$6:$DX$6,0)),'Model Participation Data'!$B$8:$B$57,$C261,'Model Participation Data'!$C$8:$C$57,$D261))</f>
        <v>7</v>
      </c>
    </row>
    <row r="262" spans="2:15" outlineLevel="1" x14ac:dyDescent="0.35">
      <c r="B262" s="37" t="s">
        <v>80</v>
      </c>
      <c r="C262" s="38" t="str">
        <f>IF(ISBLANK('Model Participation Data'!$B$18),"-",'Model Participation Data'!$B$18)</f>
        <v>Provider Organization</v>
      </c>
      <c r="D262" s="38" t="str">
        <f>IF(ISBLANK('Model Participation Data'!$C$18),"-",'Model Participation Data'!$C$18)</f>
        <v>Accountable Care Program and Multi-Purchaser (Model 3): Provider Organizations Participating in SIM (UMP Plus PSHVN)</v>
      </c>
      <c r="E262" s="38" t="str">
        <f>IF(ISBLANK('Model Participation Data'!$D$18),"-",'Model Participation Data'!$D$18)</f>
        <v>Count</v>
      </c>
      <c r="F262" s="38" t="str">
        <f>IF(ISBLANK('Model Participation Data'!$E$18),"-",'Model Participation Data'!$E$18)</f>
        <v>Active</v>
      </c>
      <c r="G262" s="151" t="str">
        <f>IF(ISBLANK('Model Participation Data'!$F$18),"-",'Model Participation Data'!$F$18)</f>
        <v>-</v>
      </c>
      <c r="H262" s="38">
        <v>1</v>
      </c>
      <c r="I262" s="38">
        <v>5</v>
      </c>
      <c r="J262" s="150" t="str">
        <f t="shared" si="11"/>
        <v>15</v>
      </c>
      <c r="K262" s="38" t="str">
        <f>IF(ISBLANK('Model Participation Data'!$L$18),"-",'Model Participation Data'!$L$18)</f>
        <v>Quarterly</v>
      </c>
      <c r="L262" s="39" t="str">
        <f>IF(ISBLANK('Model Participation Data'!$M$18),"-",'Model Participation Data'!$M$18)</f>
        <v>TBD</v>
      </c>
      <c r="M262" s="43">
        <f>IF(ISNA(SUMIFS(INDEX('Model Participation Data'!$N$8:$DX$57,0,MATCH(CONCATENATE($J262,M$6),'Model Participation Data'!$N$6:$DX$6,0)),'Model Participation Data'!$B$8:$B$57,$C262,'Model Participation Data'!$C$8:$C$57,$D262)),"-",SUMIFS(INDEX('Model Participation Data'!$N$8:$DX$57,0,MATCH(CONCATENATE($J262,M$6),'Model Participation Data'!$N$6:$DX$6,0)),'Model Participation Data'!$B$8:$B$57,$C262,'Model Participation Data'!$C$8:$C$57,$D262))</f>
        <v>7</v>
      </c>
      <c r="N262" s="43">
        <f>IF(ISNA(SUMIFS(INDEX('Model Participation Data'!$N$8:$DX$57,0,MATCH(CONCATENATE($J262,N$6),'Model Participation Data'!$N$6:$DX$6,0)),'Model Participation Data'!$B$8:$B$57,$C262,'Model Participation Data'!$C$8:$C$57,$D262)),"-",SUMIFS(INDEX('Model Participation Data'!$N$8:$DX$57,0,MATCH(CONCATENATE($J262,N$6),'Model Participation Data'!$N$6:$DX$6,0)),'Model Participation Data'!$B$8:$B$57,$C262,'Model Participation Data'!$C$8:$C$57,$D262))</f>
        <v>1</v>
      </c>
      <c r="O262" s="154">
        <f>IF(ISNA(SUMIFS(INDEX('Model Participation Data'!$N$8:$DX$57,0,MATCH(CONCATENATE($J262,O$6),'Model Participation Data'!$N$6:$DX$6,0)),'Model Participation Data'!$B$8:$B$57,$C262,'Model Participation Data'!$C$8:$C$57,$D262)),"-",SUMIFS(INDEX('Model Participation Data'!$N$8:$DX$57,0,MATCH(CONCATENATE($J262,O$6),'Model Participation Data'!$N$6:$DX$6,0)),'Model Participation Data'!$B$8:$B$57,$C262,'Model Participation Data'!$C$8:$C$57,$D262))</f>
        <v>7</v>
      </c>
    </row>
    <row r="263" spans="2:15" outlineLevel="1" x14ac:dyDescent="0.35">
      <c r="B263" s="37" t="s">
        <v>80</v>
      </c>
      <c r="C263" s="38" t="str">
        <f>IF(ISBLANK('Model Participation Data'!$B$18),"-",'Model Participation Data'!$B$18)</f>
        <v>Provider Organization</v>
      </c>
      <c r="D263" s="38" t="str">
        <f>IF(ISBLANK('Model Participation Data'!$C$18),"-",'Model Participation Data'!$C$18)</f>
        <v>Accountable Care Program and Multi-Purchaser (Model 3): Provider Organizations Participating in SIM (UMP Plus PSHVN)</v>
      </c>
      <c r="E263" s="38" t="str">
        <f>IF(ISBLANK('Model Participation Data'!$D$18),"-",'Model Participation Data'!$D$18)</f>
        <v>Count</v>
      </c>
      <c r="F263" s="38" t="str">
        <f>IF(ISBLANK('Model Participation Data'!$E$18),"-",'Model Participation Data'!$E$18)</f>
        <v>Active</v>
      </c>
      <c r="G263" s="151" t="str">
        <f>IF(ISBLANK('Model Participation Data'!$F$18),"-",'Model Participation Data'!$F$18)</f>
        <v>-</v>
      </c>
      <c r="H263" s="38">
        <v>1</v>
      </c>
      <c r="I263" s="38" t="s">
        <v>65</v>
      </c>
      <c r="J263" s="150" t="str">
        <f t="shared" si="11"/>
        <v>1Goal</v>
      </c>
      <c r="K263" s="38" t="str">
        <f>IF(ISBLANK('Model Participation Data'!$L$18),"-",'Model Participation Data'!$L$18)</f>
        <v>Quarterly</v>
      </c>
      <c r="L263" s="39" t="str">
        <f>IF(ISBLANK('Model Participation Data'!$M$18),"-",'Model Participation Data'!$M$18)</f>
        <v>TBD</v>
      </c>
      <c r="M263" s="43" t="str">
        <f>IF(ISNA(SUMIFS(INDEX('Model Participation Data'!$N$8:$DX$57,0,MATCH(CONCATENATE($J263,M$6),'Model Participation Data'!$N$6:$DX$6,0)),'Model Participation Data'!$B$8:$B$57,$C263,'Model Participation Data'!$C$8:$C$57,$D263)),"-",SUMIFS(INDEX('Model Participation Data'!$N$8:$DX$57,0,MATCH(CONCATENATE($J263,M$6),'Model Participation Data'!$N$6:$DX$6,0)),'Model Participation Data'!$B$8:$B$57,$C263,'Model Participation Data'!$C$8:$C$57,$D263))</f>
        <v>-</v>
      </c>
      <c r="N263" s="43" t="str">
        <f>IF(ISNA(SUMIFS(INDEX('Model Participation Data'!$N$8:$DX$57,0,MATCH(CONCATENATE($J263,N$6),'Model Participation Data'!$N$6:$DX$6,0)),'Model Participation Data'!$B$8:$B$57,$C263,'Model Participation Data'!$C$8:$C$57,$D263)),"-",SUMIFS(INDEX('Model Participation Data'!$N$8:$DX$57,0,MATCH(CONCATENATE($J263,N$6),'Model Participation Data'!$N$6:$DX$6,0)),'Model Participation Data'!$B$8:$B$57,$C263,'Model Participation Data'!$C$8:$C$57,$D263))</f>
        <v>-</v>
      </c>
      <c r="O263" s="154">
        <f>IF(ISNA(SUMIFS(INDEX('Model Participation Data'!$N$8:$DX$57,0,MATCH(CONCATENATE($J263,O$6),'Model Participation Data'!$N$6:$DX$6,0)),'Model Participation Data'!$B$8:$B$57,$C263,'Model Participation Data'!$C$8:$C$57,$D263)),"-",SUMIFS(INDEX('Model Participation Data'!$N$8:$DX$57,0,MATCH(CONCATENATE($J263,O$6),'Model Participation Data'!$N$6:$DX$6,0)),'Model Participation Data'!$B$8:$B$57,$C263,'Model Participation Data'!$C$8:$C$57,$D263))</f>
        <v>6</v>
      </c>
    </row>
    <row r="264" spans="2:15" outlineLevel="1" x14ac:dyDescent="0.35">
      <c r="B264" s="37" t="s">
        <v>80</v>
      </c>
      <c r="C264" s="38" t="str">
        <f>IF(ISBLANK('Model Participation Data'!$B$18),"-",'Model Participation Data'!$B$18)</f>
        <v>Provider Organization</v>
      </c>
      <c r="D264" s="38" t="str">
        <f>IF(ISBLANK('Model Participation Data'!$C$18),"-",'Model Participation Data'!$C$18)</f>
        <v>Accountable Care Program and Multi-Purchaser (Model 3): Provider Organizations Participating in SIM (UMP Plus PSHVN)</v>
      </c>
      <c r="E264" s="38" t="str">
        <f>IF(ISBLANK('Model Participation Data'!$D$18),"-",'Model Participation Data'!$D$18)</f>
        <v>Count</v>
      </c>
      <c r="F264" s="38" t="str">
        <f>IF(ISBLANK('Model Participation Data'!$E$18),"-",'Model Participation Data'!$E$18)</f>
        <v>Active</v>
      </c>
      <c r="G264" s="151" t="str">
        <f>IF(ISBLANK('Model Participation Data'!$F$18),"-",'Model Participation Data'!$F$18)</f>
        <v>-</v>
      </c>
      <c r="H264" s="38">
        <v>2</v>
      </c>
      <c r="I264" s="38">
        <v>1</v>
      </c>
      <c r="J264" s="150" t="str">
        <f t="shared" si="11"/>
        <v>21</v>
      </c>
      <c r="K264" s="38" t="str">
        <f>IF(ISBLANK('Model Participation Data'!$L$18),"-",'Model Participation Data'!$L$18)</f>
        <v>Quarterly</v>
      </c>
      <c r="L264" s="39" t="str">
        <f>IF(ISBLANK('Model Participation Data'!$M$18),"-",'Model Participation Data'!$M$18)</f>
        <v>TBD</v>
      </c>
      <c r="M264" s="43">
        <f>IF(ISNA(SUMIFS(INDEX('Model Participation Data'!$N$8:$DX$57,0,MATCH(CONCATENATE($J264,M$6),'Model Participation Data'!$N$6:$DX$6,0)),'Model Participation Data'!$B$8:$B$57,$C264,'Model Participation Data'!$C$8:$C$57,$D264)),"-",SUMIFS(INDEX('Model Participation Data'!$N$8:$DX$57,0,MATCH(CONCATENATE($J264,M$6),'Model Participation Data'!$N$6:$DX$6,0)),'Model Participation Data'!$B$8:$B$57,$C264,'Model Participation Data'!$C$8:$C$57,$D264))</f>
        <v>9</v>
      </c>
      <c r="N264" s="43">
        <f>IF(ISNA(SUMIFS(INDEX('Model Participation Data'!$N$8:$DX$57,0,MATCH(CONCATENATE($J264,N$6),'Model Participation Data'!$N$6:$DX$6,0)),'Model Participation Data'!$B$8:$B$57,$C264,'Model Participation Data'!$C$8:$C$57,$D264)),"-",SUMIFS(INDEX('Model Participation Data'!$N$8:$DX$57,0,MATCH(CONCATENATE($J264,N$6),'Model Participation Data'!$N$6:$DX$6,0)),'Model Participation Data'!$B$8:$B$57,$C264,'Model Participation Data'!$C$8:$C$57,$D264))</f>
        <v>1</v>
      </c>
      <c r="O264" s="154">
        <f>IF(ISNA(SUMIFS(INDEX('Model Participation Data'!$N$8:$DX$57,0,MATCH(CONCATENATE($J264,O$6),'Model Participation Data'!$N$6:$DX$6,0)),'Model Participation Data'!$B$8:$B$57,$C264,'Model Participation Data'!$C$8:$C$57,$D264)),"-",SUMIFS(INDEX('Model Participation Data'!$N$8:$DX$57,0,MATCH(CONCATENATE($J264,O$6),'Model Participation Data'!$N$6:$DX$6,0)),'Model Participation Data'!$B$8:$B$57,$C264,'Model Participation Data'!$C$8:$C$57,$D264))</f>
        <v>9</v>
      </c>
    </row>
    <row r="265" spans="2:15" outlineLevel="1" x14ac:dyDescent="0.35">
      <c r="B265" s="37" t="s">
        <v>80</v>
      </c>
      <c r="C265" s="38" t="str">
        <f>IF(ISBLANK('Model Participation Data'!$B$18),"-",'Model Participation Data'!$B$18)</f>
        <v>Provider Organization</v>
      </c>
      <c r="D265" s="38" t="str">
        <f>IF(ISBLANK('Model Participation Data'!$C$18),"-",'Model Participation Data'!$C$18)</f>
        <v>Accountable Care Program and Multi-Purchaser (Model 3): Provider Organizations Participating in SIM (UMP Plus PSHVN)</v>
      </c>
      <c r="E265" s="38" t="str">
        <f>IF(ISBLANK('Model Participation Data'!$D$18),"-",'Model Participation Data'!$D$18)</f>
        <v>Count</v>
      </c>
      <c r="F265" s="38" t="str">
        <f>IF(ISBLANK('Model Participation Data'!$E$18),"-",'Model Participation Data'!$E$18)</f>
        <v>Active</v>
      </c>
      <c r="G265" s="151" t="str">
        <f>IF(ISBLANK('Model Participation Data'!$F$18),"-",'Model Participation Data'!$F$18)</f>
        <v>-</v>
      </c>
      <c r="H265" s="38">
        <v>2</v>
      </c>
      <c r="I265" s="38">
        <v>2</v>
      </c>
      <c r="J265" s="150" t="str">
        <f t="shared" si="11"/>
        <v>22</v>
      </c>
      <c r="K265" s="38" t="str">
        <f>IF(ISBLANK('Model Participation Data'!$L$18),"-",'Model Participation Data'!$L$18)</f>
        <v>Quarterly</v>
      </c>
      <c r="L265" s="39" t="str">
        <f>IF(ISBLANK('Model Participation Data'!$M$18),"-",'Model Participation Data'!$M$18)</f>
        <v>TBD</v>
      </c>
      <c r="M265" s="43">
        <f>IF(ISNA(SUMIFS(INDEX('Model Participation Data'!$N$8:$DX$57,0,MATCH(CONCATENATE($J265,M$6),'Model Participation Data'!$N$6:$DX$6,0)),'Model Participation Data'!$B$8:$B$57,$C265,'Model Participation Data'!$C$8:$C$57,$D265)),"-",SUMIFS(INDEX('Model Participation Data'!$N$8:$DX$57,0,MATCH(CONCATENATE($J265,M$6),'Model Participation Data'!$N$6:$DX$6,0)),'Model Participation Data'!$B$8:$B$57,$C265,'Model Participation Data'!$C$8:$C$57,$D265))</f>
        <v>9</v>
      </c>
      <c r="N265" s="43">
        <f>IF(ISNA(SUMIFS(INDEX('Model Participation Data'!$N$8:$DX$57,0,MATCH(CONCATENATE($J265,N$6),'Model Participation Data'!$N$6:$DX$6,0)),'Model Participation Data'!$B$8:$B$57,$C265,'Model Participation Data'!$C$8:$C$57,$D265)),"-",SUMIFS(INDEX('Model Participation Data'!$N$8:$DX$57,0,MATCH(CONCATENATE($J265,N$6),'Model Participation Data'!$N$6:$DX$6,0)),'Model Participation Data'!$B$8:$B$57,$C265,'Model Participation Data'!$C$8:$C$57,$D265))</f>
        <v>1</v>
      </c>
      <c r="O265" s="154">
        <f>IF(ISNA(SUMIFS(INDEX('Model Participation Data'!$N$8:$DX$57,0,MATCH(CONCATENATE($J265,O$6),'Model Participation Data'!$N$6:$DX$6,0)),'Model Participation Data'!$B$8:$B$57,$C265,'Model Participation Data'!$C$8:$C$57,$D265)),"-",SUMIFS(INDEX('Model Participation Data'!$N$8:$DX$57,0,MATCH(CONCATENATE($J265,O$6),'Model Participation Data'!$N$6:$DX$6,0)),'Model Participation Data'!$B$8:$B$57,$C265,'Model Participation Data'!$C$8:$C$57,$D265))</f>
        <v>9</v>
      </c>
    </row>
    <row r="266" spans="2:15" outlineLevel="1" x14ac:dyDescent="0.35">
      <c r="B266" s="37" t="s">
        <v>80</v>
      </c>
      <c r="C266" s="38" t="str">
        <f>IF(ISBLANK('Model Participation Data'!$B$18),"-",'Model Participation Data'!$B$18)</f>
        <v>Provider Organization</v>
      </c>
      <c r="D266" s="38" t="str">
        <f>IF(ISBLANK('Model Participation Data'!$C$18),"-",'Model Participation Data'!$C$18)</f>
        <v>Accountable Care Program and Multi-Purchaser (Model 3): Provider Organizations Participating in SIM (UMP Plus PSHVN)</v>
      </c>
      <c r="E266" s="38" t="str">
        <f>IF(ISBLANK('Model Participation Data'!$D$18),"-",'Model Participation Data'!$D$18)</f>
        <v>Count</v>
      </c>
      <c r="F266" s="38" t="str">
        <f>IF(ISBLANK('Model Participation Data'!$E$18),"-",'Model Participation Data'!$E$18)</f>
        <v>Active</v>
      </c>
      <c r="G266" s="151" t="str">
        <f>IF(ISBLANK('Model Participation Data'!$F$18),"-",'Model Participation Data'!$F$18)</f>
        <v>-</v>
      </c>
      <c r="H266" s="38">
        <v>2</v>
      </c>
      <c r="I266" s="38">
        <v>3</v>
      </c>
      <c r="J266" s="150" t="str">
        <f t="shared" si="11"/>
        <v>23</v>
      </c>
      <c r="K266" s="38" t="str">
        <f>IF(ISBLANK('Model Participation Data'!$L$18),"-",'Model Participation Data'!$L$18)</f>
        <v>Quarterly</v>
      </c>
      <c r="L266" s="39" t="str">
        <f>IF(ISBLANK('Model Participation Data'!$M$18),"-",'Model Participation Data'!$M$18)</f>
        <v>TBD</v>
      </c>
      <c r="M266" s="43">
        <f>IF(ISNA(SUMIFS(INDEX('Model Participation Data'!$N$8:$DX$57,0,MATCH(CONCATENATE($J266,M$6),'Model Participation Data'!$N$6:$DX$6,0)),'Model Participation Data'!$B$8:$B$57,$C266,'Model Participation Data'!$C$8:$C$57,$D266)),"-",SUMIFS(INDEX('Model Participation Data'!$N$8:$DX$57,0,MATCH(CONCATENATE($J266,M$6),'Model Participation Data'!$N$6:$DX$6,0)),'Model Participation Data'!$B$8:$B$57,$C266,'Model Participation Data'!$C$8:$C$57,$D266))</f>
        <v>9</v>
      </c>
      <c r="N266" s="43">
        <f>IF(ISNA(SUMIFS(INDEX('Model Participation Data'!$N$8:$DX$57,0,MATCH(CONCATENATE($J266,N$6),'Model Participation Data'!$N$6:$DX$6,0)),'Model Participation Data'!$B$8:$B$57,$C266,'Model Participation Data'!$C$8:$C$57,$D266)),"-",SUMIFS(INDEX('Model Participation Data'!$N$8:$DX$57,0,MATCH(CONCATENATE($J266,N$6),'Model Participation Data'!$N$6:$DX$6,0)),'Model Participation Data'!$B$8:$B$57,$C266,'Model Participation Data'!$C$8:$C$57,$D266))</f>
        <v>1</v>
      </c>
      <c r="O266" s="154">
        <f>IF(ISNA(SUMIFS(INDEX('Model Participation Data'!$N$8:$DX$57,0,MATCH(CONCATENATE($J266,O$6),'Model Participation Data'!$N$6:$DX$6,0)),'Model Participation Data'!$B$8:$B$57,$C266,'Model Participation Data'!$C$8:$C$57,$D266)),"-",SUMIFS(INDEX('Model Participation Data'!$N$8:$DX$57,0,MATCH(CONCATENATE($J266,O$6),'Model Participation Data'!$N$6:$DX$6,0)),'Model Participation Data'!$B$8:$B$57,$C266,'Model Participation Data'!$C$8:$C$57,$D266))</f>
        <v>9</v>
      </c>
    </row>
    <row r="267" spans="2:15" outlineLevel="1" x14ac:dyDescent="0.35">
      <c r="B267" s="37" t="s">
        <v>80</v>
      </c>
      <c r="C267" s="38" t="str">
        <f>IF(ISBLANK('Model Participation Data'!$B$18),"-",'Model Participation Data'!$B$18)</f>
        <v>Provider Organization</v>
      </c>
      <c r="D267" s="38" t="str">
        <f>IF(ISBLANK('Model Participation Data'!$C$18),"-",'Model Participation Data'!$C$18)</f>
        <v>Accountable Care Program and Multi-Purchaser (Model 3): Provider Organizations Participating in SIM (UMP Plus PSHVN)</v>
      </c>
      <c r="E267" s="38" t="str">
        <f>IF(ISBLANK('Model Participation Data'!$D$18),"-",'Model Participation Data'!$D$18)</f>
        <v>Count</v>
      </c>
      <c r="F267" s="38" t="str">
        <f>IF(ISBLANK('Model Participation Data'!$E$18),"-",'Model Participation Data'!$E$18)</f>
        <v>Active</v>
      </c>
      <c r="G267" s="151" t="str">
        <f>IF(ISBLANK('Model Participation Data'!$F$18),"-",'Model Participation Data'!$F$18)</f>
        <v>-</v>
      </c>
      <c r="H267" s="38">
        <v>2</v>
      </c>
      <c r="I267" s="38">
        <v>4</v>
      </c>
      <c r="J267" s="150" t="str">
        <f t="shared" si="11"/>
        <v>24</v>
      </c>
      <c r="K267" s="38" t="str">
        <f>IF(ISBLANK('Model Participation Data'!$L$18),"-",'Model Participation Data'!$L$18)</f>
        <v>Quarterly</v>
      </c>
      <c r="L267" s="39" t="str">
        <f>IF(ISBLANK('Model Participation Data'!$M$18),"-",'Model Participation Data'!$M$18)</f>
        <v>TBD</v>
      </c>
      <c r="M267" s="43">
        <f>IF(ISNA(SUMIFS(INDEX('Model Participation Data'!$N$8:$DX$57,0,MATCH(CONCATENATE($J267,M$6),'Model Participation Data'!$N$6:$DX$6,0)),'Model Participation Data'!$B$8:$B$57,$C267,'Model Participation Data'!$C$8:$C$57,$D267)),"-",SUMIFS(INDEX('Model Participation Data'!$N$8:$DX$57,0,MATCH(CONCATENATE($J267,M$6),'Model Participation Data'!$N$6:$DX$6,0)),'Model Participation Data'!$B$8:$B$57,$C267,'Model Participation Data'!$C$8:$C$57,$D267))</f>
        <v>0</v>
      </c>
      <c r="N267" s="43">
        <f>IF(ISNA(SUMIFS(INDEX('Model Participation Data'!$N$8:$DX$57,0,MATCH(CONCATENATE($J267,N$6),'Model Participation Data'!$N$6:$DX$6,0)),'Model Participation Data'!$B$8:$B$57,$C267,'Model Participation Data'!$C$8:$C$57,$D267)),"-",SUMIFS(INDEX('Model Participation Data'!$N$8:$DX$57,0,MATCH(CONCATENATE($J267,N$6),'Model Participation Data'!$N$6:$DX$6,0)),'Model Participation Data'!$B$8:$B$57,$C267,'Model Participation Data'!$C$8:$C$57,$D267))</f>
        <v>0</v>
      </c>
      <c r="O267" s="154">
        <f>IF(ISNA(SUMIFS(INDEX('Model Participation Data'!$N$8:$DX$57,0,MATCH(CONCATENATE($J267,O$6),'Model Participation Data'!$N$6:$DX$6,0)),'Model Participation Data'!$B$8:$B$57,$C267,'Model Participation Data'!$C$8:$C$57,$D267)),"-",SUMIFS(INDEX('Model Participation Data'!$N$8:$DX$57,0,MATCH(CONCATENATE($J267,O$6),'Model Participation Data'!$N$6:$DX$6,0)),'Model Participation Data'!$B$8:$B$57,$C267,'Model Participation Data'!$C$8:$C$57,$D267))</f>
        <v>0</v>
      </c>
    </row>
    <row r="268" spans="2:15" outlineLevel="1" x14ac:dyDescent="0.35">
      <c r="B268" s="37" t="s">
        <v>80</v>
      </c>
      <c r="C268" s="38" t="str">
        <f>IF(ISBLANK('Model Participation Data'!$B$18),"-",'Model Participation Data'!$B$18)</f>
        <v>Provider Organization</v>
      </c>
      <c r="D268" s="38" t="str">
        <f>IF(ISBLANK('Model Participation Data'!$C$18),"-",'Model Participation Data'!$C$18)</f>
        <v>Accountable Care Program and Multi-Purchaser (Model 3): Provider Organizations Participating in SIM (UMP Plus PSHVN)</v>
      </c>
      <c r="E268" s="38" t="str">
        <f>IF(ISBLANK('Model Participation Data'!$D$18),"-",'Model Participation Data'!$D$18)</f>
        <v>Count</v>
      </c>
      <c r="F268" s="38" t="str">
        <f>IF(ISBLANK('Model Participation Data'!$E$18),"-",'Model Participation Data'!$E$18)</f>
        <v>Active</v>
      </c>
      <c r="G268" s="151" t="str">
        <f>IF(ISBLANK('Model Participation Data'!$F$18),"-",'Model Participation Data'!$F$18)</f>
        <v>-</v>
      </c>
      <c r="H268" s="38">
        <v>2</v>
      </c>
      <c r="I268" s="38">
        <v>5</v>
      </c>
      <c r="J268" s="150" t="str">
        <f t="shared" si="11"/>
        <v>25</v>
      </c>
      <c r="K268" s="38" t="str">
        <f>IF(ISBLANK('Model Participation Data'!$L$18),"-",'Model Participation Data'!$L$18)</f>
        <v>Quarterly</v>
      </c>
      <c r="L268" s="39" t="str">
        <f>IF(ISBLANK('Model Participation Data'!$M$18),"-",'Model Participation Data'!$M$18)</f>
        <v>TBD</v>
      </c>
      <c r="M268" s="43">
        <f>IF(ISNA(SUMIFS(INDEX('Model Participation Data'!$N$8:$DX$57,0,MATCH(CONCATENATE($J268,M$6),'Model Participation Data'!$N$6:$DX$6,0)),'Model Participation Data'!$B$8:$B$57,$C268,'Model Participation Data'!$C$8:$C$57,$D268)),"-",SUMIFS(INDEX('Model Participation Data'!$N$8:$DX$57,0,MATCH(CONCATENATE($J268,M$6),'Model Participation Data'!$N$6:$DX$6,0)),'Model Participation Data'!$B$8:$B$57,$C268,'Model Participation Data'!$C$8:$C$57,$D268))</f>
        <v>0</v>
      </c>
      <c r="N268" s="43">
        <f>IF(ISNA(SUMIFS(INDEX('Model Participation Data'!$N$8:$DX$57,0,MATCH(CONCATENATE($J268,N$6),'Model Participation Data'!$N$6:$DX$6,0)),'Model Participation Data'!$B$8:$B$57,$C268,'Model Participation Data'!$C$8:$C$57,$D268)),"-",SUMIFS(INDEX('Model Participation Data'!$N$8:$DX$57,0,MATCH(CONCATENATE($J268,N$6),'Model Participation Data'!$N$6:$DX$6,0)),'Model Participation Data'!$B$8:$B$57,$C268,'Model Participation Data'!$C$8:$C$57,$D268))</f>
        <v>0</v>
      </c>
      <c r="O268" s="154">
        <f>IF(ISNA(SUMIFS(INDEX('Model Participation Data'!$N$8:$DX$57,0,MATCH(CONCATENATE($J268,O$6),'Model Participation Data'!$N$6:$DX$6,0)),'Model Participation Data'!$B$8:$B$57,$C268,'Model Participation Data'!$C$8:$C$57,$D268)),"-",SUMIFS(INDEX('Model Participation Data'!$N$8:$DX$57,0,MATCH(CONCATENATE($J268,O$6),'Model Participation Data'!$N$6:$DX$6,0)),'Model Participation Data'!$B$8:$B$57,$C268,'Model Participation Data'!$C$8:$C$57,$D268))</f>
        <v>0</v>
      </c>
    </row>
    <row r="269" spans="2:15" outlineLevel="1" x14ac:dyDescent="0.35">
      <c r="B269" s="37" t="s">
        <v>80</v>
      </c>
      <c r="C269" s="38" t="str">
        <f>IF(ISBLANK('Model Participation Data'!$B$18),"-",'Model Participation Data'!$B$18)</f>
        <v>Provider Organization</v>
      </c>
      <c r="D269" s="38" t="str">
        <f>IF(ISBLANK('Model Participation Data'!$C$18),"-",'Model Participation Data'!$C$18)</f>
        <v>Accountable Care Program and Multi-Purchaser (Model 3): Provider Organizations Participating in SIM (UMP Plus PSHVN)</v>
      </c>
      <c r="E269" s="38" t="str">
        <f>IF(ISBLANK('Model Participation Data'!$D$18),"-",'Model Participation Data'!$D$18)</f>
        <v>Count</v>
      </c>
      <c r="F269" s="38" t="str">
        <f>IF(ISBLANK('Model Participation Data'!$E$18),"-",'Model Participation Data'!$E$18)</f>
        <v>Active</v>
      </c>
      <c r="G269" s="151" t="str">
        <f>IF(ISBLANK('Model Participation Data'!$F$18),"-",'Model Participation Data'!$F$18)</f>
        <v>-</v>
      </c>
      <c r="H269" s="38">
        <v>2</v>
      </c>
      <c r="I269" s="38" t="s">
        <v>65</v>
      </c>
      <c r="J269" s="150" t="str">
        <f t="shared" si="11"/>
        <v>2Goal</v>
      </c>
      <c r="K269" s="38" t="str">
        <f>IF(ISBLANK('Model Participation Data'!$L$18),"-",'Model Participation Data'!$L$18)</f>
        <v>Quarterly</v>
      </c>
      <c r="L269" s="39" t="str">
        <f>IF(ISBLANK('Model Participation Data'!$M$18),"-",'Model Participation Data'!$M$18)</f>
        <v>TBD</v>
      </c>
      <c r="M269" s="43" t="str">
        <f>IF(ISNA(SUMIFS(INDEX('Model Participation Data'!$N$8:$DX$57,0,MATCH(CONCATENATE($J269,M$6),'Model Participation Data'!$N$6:$DX$6,0)),'Model Participation Data'!$B$8:$B$57,$C269,'Model Participation Data'!$C$8:$C$57,$D269)),"-",SUMIFS(INDEX('Model Participation Data'!$N$8:$DX$57,0,MATCH(CONCATENATE($J269,M$6),'Model Participation Data'!$N$6:$DX$6,0)),'Model Participation Data'!$B$8:$B$57,$C269,'Model Participation Data'!$C$8:$C$57,$D269))</f>
        <v>-</v>
      </c>
      <c r="N269" s="43" t="str">
        <f>IF(ISNA(SUMIFS(INDEX('Model Participation Data'!$N$8:$DX$57,0,MATCH(CONCATENATE($J269,N$6),'Model Participation Data'!$N$6:$DX$6,0)),'Model Participation Data'!$B$8:$B$57,$C269,'Model Participation Data'!$C$8:$C$57,$D269)),"-",SUMIFS(INDEX('Model Participation Data'!$N$8:$DX$57,0,MATCH(CONCATENATE($J269,N$6),'Model Participation Data'!$N$6:$DX$6,0)),'Model Participation Data'!$B$8:$B$57,$C269,'Model Participation Data'!$C$8:$C$57,$D269))</f>
        <v>-</v>
      </c>
      <c r="O269" s="154">
        <f>IF(ISNA(SUMIFS(INDEX('Model Participation Data'!$N$8:$DX$57,0,MATCH(CONCATENATE($J269,O$6),'Model Participation Data'!$N$6:$DX$6,0)),'Model Participation Data'!$B$8:$B$57,$C269,'Model Participation Data'!$C$8:$C$57,$D269)),"-",SUMIFS(INDEX('Model Participation Data'!$N$8:$DX$57,0,MATCH(CONCATENATE($J269,O$6),'Model Participation Data'!$N$6:$DX$6,0)),'Model Participation Data'!$B$8:$B$57,$C269,'Model Participation Data'!$C$8:$C$57,$D269))</f>
        <v>9</v>
      </c>
    </row>
    <row r="270" spans="2:15" outlineLevel="1" x14ac:dyDescent="0.35">
      <c r="B270" s="37" t="s">
        <v>80</v>
      </c>
      <c r="C270" s="38" t="str">
        <f>IF(ISBLANK('Model Participation Data'!$B$18),"-",'Model Participation Data'!$B$18)</f>
        <v>Provider Organization</v>
      </c>
      <c r="D270" s="38" t="str">
        <f>IF(ISBLANK('Model Participation Data'!$C$18),"-",'Model Participation Data'!$C$18)</f>
        <v>Accountable Care Program and Multi-Purchaser (Model 3): Provider Organizations Participating in SIM (UMP Plus PSHVN)</v>
      </c>
      <c r="E270" s="38" t="str">
        <f>IF(ISBLANK('Model Participation Data'!$D$18),"-",'Model Participation Data'!$D$18)</f>
        <v>Count</v>
      </c>
      <c r="F270" s="38" t="str">
        <f>IF(ISBLANK('Model Participation Data'!$E$18),"-",'Model Participation Data'!$E$18)</f>
        <v>Active</v>
      </c>
      <c r="G270" s="151" t="str">
        <f>IF(ISBLANK('Model Participation Data'!$F$18),"-",'Model Participation Data'!$F$18)</f>
        <v>-</v>
      </c>
      <c r="H270" s="38">
        <v>3</v>
      </c>
      <c r="I270" s="38">
        <v>1</v>
      </c>
      <c r="J270" s="150" t="str">
        <f t="shared" si="11"/>
        <v>31</v>
      </c>
      <c r="K270" s="38" t="str">
        <f>IF(ISBLANK('Model Participation Data'!$L$18),"-",'Model Participation Data'!$L$18)</f>
        <v>Quarterly</v>
      </c>
      <c r="L270" s="39" t="str">
        <f>IF(ISBLANK('Model Participation Data'!$M$18),"-",'Model Participation Data'!$M$18)</f>
        <v>TBD</v>
      </c>
      <c r="M270" s="43">
        <f>IF(ISNA(SUMIFS(INDEX('Model Participation Data'!$N$8:$DX$57,0,MATCH(CONCATENATE($J270,M$6),'Model Participation Data'!$N$6:$DX$6,0)),'Model Participation Data'!$B$8:$B$57,$C270,'Model Participation Data'!$C$8:$C$57,$D270)),"-",SUMIFS(INDEX('Model Participation Data'!$N$8:$DX$57,0,MATCH(CONCATENATE($J270,M$6),'Model Participation Data'!$N$6:$DX$6,0)),'Model Participation Data'!$B$8:$B$57,$C270,'Model Participation Data'!$C$8:$C$57,$D270))</f>
        <v>0</v>
      </c>
      <c r="N270" s="43">
        <f>IF(ISNA(SUMIFS(INDEX('Model Participation Data'!$N$8:$DX$57,0,MATCH(CONCATENATE($J270,N$6),'Model Participation Data'!$N$6:$DX$6,0)),'Model Participation Data'!$B$8:$B$57,$C270,'Model Participation Data'!$C$8:$C$57,$D270)),"-",SUMIFS(INDEX('Model Participation Data'!$N$8:$DX$57,0,MATCH(CONCATENATE($J270,N$6),'Model Participation Data'!$N$6:$DX$6,0)),'Model Participation Data'!$B$8:$B$57,$C270,'Model Participation Data'!$C$8:$C$57,$D270))</f>
        <v>0</v>
      </c>
      <c r="O270" s="154">
        <f>IF(ISNA(SUMIFS(INDEX('Model Participation Data'!$N$8:$DX$57,0,MATCH(CONCATENATE($J270,O$6),'Model Participation Data'!$N$6:$DX$6,0)),'Model Participation Data'!$B$8:$B$57,$C270,'Model Participation Data'!$C$8:$C$57,$D270)),"-",SUMIFS(INDEX('Model Participation Data'!$N$8:$DX$57,0,MATCH(CONCATENATE($J270,O$6),'Model Participation Data'!$N$6:$DX$6,0)),'Model Participation Data'!$B$8:$B$57,$C270,'Model Participation Data'!$C$8:$C$57,$D270))</f>
        <v>0</v>
      </c>
    </row>
    <row r="271" spans="2:15" outlineLevel="1" x14ac:dyDescent="0.35">
      <c r="B271" s="37" t="s">
        <v>80</v>
      </c>
      <c r="C271" s="38" t="str">
        <f>IF(ISBLANK('Model Participation Data'!$B$18),"-",'Model Participation Data'!$B$18)</f>
        <v>Provider Organization</v>
      </c>
      <c r="D271" s="38" t="str">
        <f>IF(ISBLANK('Model Participation Data'!$C$18),"-",'Model Participation Data'!$C$18)</f>
        <v>Accountable Care Program and Multi-Purchaser (Model 3): Provider Organizations Participating in SIM (UMP Plus PSHVN)</v>
      </c>
      <c r="E271" s="38" t="str">
        <f>IF(ISBLANK('Model Participation Data'!$D$18),"-",'Model Participation Data'!$D$18)</f>
        <v>Count</v>
      </c>
      <c r="F271" s="38" t="str">
        <f>IF(ISBLANK('Model Participation Data'!$E$18),"-",'Model Participation Data'!$E$18)</f>
        <v>Active</v>
      </c>
      <c r="G271" s="151" t="str">
        <f>IF(ISBLANK('Model Participation Data'!$F$18),"-",'Model Participation Data'!$F$18)</f>
        <v>-</v>
      </c>
      <c r="H271" s="38">
        <v>3</v>
      </c>
      <c r="I271" s="38">
        <v>2</v>
      </c>
      <c r="J271" s="150" t="str">
        <f t="shared" si="11"/>
        <v>32</v>
      </c>
      <c r="K271" s="38" t="str">
        <f>IF(ISBLANK('Model Participation Data'!$L$18),"-",'Model Participation Data'!$L$18)</f>
        <v>Quarterly</v>
      </c>
      <c r="L271" s="39" t="str">
        <f>IF(ISBLANK('Model Participation Data'!$M$18),"-",'Model Participation Data'!$M$18)</f>
        <v>TBD</v>
      </c>
      <c r="M271" s="43">
        <f>IF(ISNA(SUMIFS(INDEX('Model Participation Data'!$N$8:$DX$57,0,MATCH(CONCATENATE($J271,M$6),'Model Participation Data'!$N$6:$DX$6,0)),'Model Participation Data'!$B$8:$B$57,$C271,'Model Participation Data'!$C$8:$C$57,$D271)),"-",SUMIFS(INDEX('Model Participation Data'!$N$8:$DX$57,0,MATCH(CONCATENATE($J271,M$6),'Model Participation Data'!$N$6:$DX$6,0)),'Model Participation Data'!$B$8:$B$57,$C271,'Model Participation Data'!$C$8:$C$57,$D271))</f>
        <v>0</v>
      </c>
      <c r="N271" s="43">
        <f>IF(ISNA(SUMIFS(INDEX('Model Participation Data'!$N$8:$DX$57,0,MATCH(CONCATENATE($J271,N$6),'Model Participation Data'!$N$6:$DX$6,0)),'Model Participation Data'!$B$8:$B$57,$C271,'Model Participation Data'!$C$8:$C$57,$D271)),"-",SUMIFS(INDEX('Model Participation Data'!$N$8:$DX$57,0,MATCH(CONCATENATE($J271,N$6),'Model Participation Data'!$N$6:$DX$6,0)),'Model Participation Data'!$B$8:$B$57,$C271,'Model Participation Data'!$C$8:$C$57,$D271))</f>
        <v>0</v>
      </c>
      <c r="O271" s="154">
        <f>IF(ISNA(SUMIFS(INDEX('Model Participation Data'!$N$8:$DX$57,0,MATCH(CONCATENATE($J271,O$6),'Model Participation Data'!$N$6:$DX$6,0)),'Model Participation Data'!$B$8:$B$57,$C271,'Model Participation Data'!$C$8:$C$57,$D271)),"-",SUMIFS(INDEX('Model Participation Data'!$N$8:$DX$57,0,MATCH(CONCATENATE($J271,O$6),'Model Participation Data'!$N$6:$DX$6,0)),'Model Participation Data'!$B$8:$B$57,$C271,'Model Participation Data'!$C$8:$C$57,$D271))</f>
        <v>0</v>
      </c>
    </row>
    <row r="272" spans="2:15" outlineLevel="1" x14ac:dyDescent="0.35">
      <c r="B272" s="37" t="s">
        <v>80</v>
      </c>
      <c r="C272" s="38" t="str">
        <f>IF(ISBLANK('Model Participation Data'!$B$18),"-",'Model Participation Data'!$B$18)</f>
        <v>Provider Organization</v>
      </c>
      <c r="D272" s="38" t="str">
        <f>IF(ISBLANK('Model Participation Data'!$C$18),"-",'Model Participation Data'!$C$18)</f>
        <v>Accountable Care Program and Multi-Purchaser (Model 3): Provider Organizations Participating in SIM (UMP Plus PSHVN)</v>
      </c>
      <c r="E272" s="38" t="str">
        <f>IF(ISBLANK('Model Participation Data'!$D$18),"-",'Model Participation Data'!$D$18)</f>
        <v>Count</v>
      </c>
      <c r="F272" s="38" t="str">
        <f>IF(ISBLANK('Model Participation Data'!$E$18),"-",'Model Participation Data'!$E$18)</f>
        <v>Active</v>
      </c>
      <c r="G272" s="151" t="str">
        <f>IF(ISBLANK('Model Participation Data'!$F$18),"-",'Model Participation Data'!$F$18)</f>
        <v>-</v>
      </c>
      <c r="H272" s="38">
        <v>3</v>
      </c>
      <c r="I272" s="38">
        <v>3</v>
      </c>
      <c r="J272" s="150" t="str">
        <f t="shared" si="11"/>
        <v>33</v>
      </c>
      <c r="K272" s="38" t="str">
        <f>IF(ISBLANK('Model Participation Data'!$L$18),"-",'Model Participation Data'!$L$18)</f>
        <v>Quarterly</v>
      </c>
      <c r="L272" s="39" t="str">
        <f>IF(ISBLANK('Model Participation Data'!$M$18),"-",'Model Participation Data'!$M$18)</f>
        <v>TBD</v>
      </c>
      <c r="M272" s="43">
        <f>IF(ISNA(SUMIFS(INDEX('Model Participation Data'!$N$8:$DX$57,0,MATCH(CONCATENATE($J272,M$6),'Model Participation Data'!$N$6:$DX$6,0)),'Model Participation Data'!$B$8:$B$57,$C272,'Model Participation Data'!$C$8:$C$57,$D272)),"-",SUMIFS(INDEX('Model Participation Data'!$N$8:$DX$57,0,MATCH(CONCATENATE($J272,M$6),'Model Participation Data'!$N$6:$DX$6,0)),'Model Participation Data'!$B$8:$B$57,$C272,'Model Participation Data'!$C$8:$C$57,$D272))</f>
        <v>0</v>
      </c>
      <c r="N272" s="43">
        <f>IF(ISNA(SUMIFS(INDEX('Model Participation Data'!$N$8:$DX$57,0,MATCH(CONCATENATE($J272,N$6),'Model Participation Data'!$N$6:$DX$6,0)),'Model Participation Data'!$B$8:$B$57,$C272,'Model Participation Data'!$C$8:$C$57,$D272)),"-",SUMIFS(INDEX('Model Participation Data'!$N$8:$DX$57,0,MATCH(CONCATENATE($J272,N$6),'Model Participation Data'!$N$6:$DX$6,0)),'Model Participation Data'!$B$8:$B$57,$C272,'Model Participation Data'!$C$8:$C$57,$D272))</f>
        <v>0</v>
      </c>
      <c r="O272" s="154">
        <f>IF(ISNA(SUMIFS(INDEX('Model Participation Data'!$N$8:$DX$57,0,MATCH(CONCATENATE($J272,O$6),'Model Participation Data'!$N$6:$DX$6,0)),'Model Participation Data'!$B$8:$B$57,$C272,'Model Participation Data'!$C$8:$C$57,$D272)),"-",SUMIFS(INDEX('Model Participation Data'!$N$8:$DX$57,0,MATCH(CONCATENATE($J272,O$6),'Model Participation Data'!$N$6:$DX$6,0)),'Model Participation Data'!$B$8:$B$57,$C272,'Model Participation Data'!$C$8:$C$57,$D272))</f>
        <v>0</v>
      </c>
    </row>
    <row r="273" spans="2:15" outlineLevel="1" x14ac:dyDescent="0.35">
      <c r="B273" s="37" t="s">
        <v>80</v>
      </c>
      <c r="C273" s="38" t="str">
        <f>IF(ISBLANK('Model Participation Data'!$B$18),"-",'Model Participation Data'!$B$18)</f>
        <v>Provider Organization</v>
      </c>
      <c r="D273" s="38" t="str">
        <f>IF(ISBLANK('Model Participation Data'!$C$18),"-",'Model Participation Data'!$C$18)</f>
        <v>Accountable Care Program and Multi-Purchaser (Model 3): Provider Organizations Participating in SIM (UMP Plus PSHVN)</v>
      </c>
      <c r="E273" s="38" t="str">
        <f>IF(ISBLANK('Model Participation Data'!$D$18),"-",'Model Participation Data'!$D$18)</f>
        <v>Count</v>
      </c>
      <c r="F273" s="38" t="str">
        <f>IF(ISBLANK('Model Participation Data'!$E$18),"-",'Model Participation Data'!$E$18)</f>
        <v>Active</v>
      </c>
      <c r="G273" s="151" t="str">
        <f>IF(ISBLANK('Model Participation Data'!$F$18),"-",'Model Participation Data'!$F$18)</f>
        <v>-</v>
      </c>
      <c r="H273" s="38">
        <v>3</v>
      </c>
      <c r="I273" s="38">
        <v>4</v>
      </c>
      <c r="J273" s="150" t="str">
        <f t="shared" si="11"/>
        <v>34</v>
      </c>
      <c r="K273" s="38" t="str">
        <f>IF(ISBLANK('Model Participation Data'!$L$18),"-",'Model Participation Data'!$L$18)</f>
        <v>Quarterly</v>
      </c>
      <c r="L273" s="39" t="str">
        <f>IF(ISBLANK('Model Participation Data'!$M$18),"-",'Model Participation Data'!$M$18)</f>
        <v>TBD</v>
      </c>
      <c r="M273" s="43">
        <f>IF(ISNA(SUMIFS(INDEX('Model Participation Data'!$N$8:$DX$57,0,MATCH(CONCATENATE($J273,M$6),'Model Participation Data'!$N$6:$DX$6,0)),'Model Participation Data'!$B$8:$B$57,$C273,'Model Participation Data'!$C$8:$C$57,$D273)),"-",SUMIFS(INDEX('Model Participation Data'!$N$8:$DX$57,0,MATCH(CONCATENATE($J273,M$6),'Model Participation Data'!$N$6:$DX$6,0)),'Model Participation Data'!$B$8:$B$57,$C273,'Model Participation Data'!$C$8:$C$57,$D273))</f>
        <v>0</v>
      </c>
      <c r="N273" s="43">
        <f>IF(ISNA(SUMIFS(INDEX('Model Participation Data'!$N$8:$DX$57,0,MATCH(CONCATENATE($J273,N$6),'Model Participation Data'!$N$6:$DX$6,0)),'Model Participation Data'!$B$8:$B$57,$C273,'Model Participation Data'!$C$8:$C$57,$D273)),"-",SUMIFS(INDEX('Model Participation Data'!$N$8:$DX$57,0,MATCH(CONCATENATE($J273,N$6),'Model Participation Data'!$N$6:$DX$6,0)),'Model Participation Data'!$B$8:$B$57,$C273,'Model Participation Data'!$C$8:$C$57,$D273))</f>
        <v>0</v>
      </c>
      <c r="O273" s="154">
        <f>IF(ISNA(SUMIFS(INDEX('Model Participation Data'!$N$8:$DX$57,0,MATCH(CONCATENATE($J273,O$6),'Model Participation Data'!$N$6:$DX$6,0)),'Model Participation Data'!$B$8:$B$57,$C273,'Model Participation Data'!$C$8:$C$57,$D273)),"-",SUMIFS(INDEX('Model Participation Data'!$N$8:$DX$57,0,MATCH(CONCATENATE($J273,O$6),'Model Participation Data'!$N$6:$DX$6,0)),'Model Participation Data'!$B$8:$B$57,$C273,'Model Participation Data'!$C$8:$C$57,$D273))</f>
        <v>0</v>
      </c>
    </row>
    <row r="274" spans="2:15" outlineLevel="1" x14ac:dyDescent="0.35">
      <c r="B274" s="37" t="s">
        <v>80</v>
      </c>
      <c r="C274" s="38" t="str">
        <f>IF(ISBLANK('Model Participation Data'!$B$18),"-",'Model Participation Data'!$B$18)</f>
        <v>Provider Organization</v>
      </c>
      <c r="D274" s="38" t="str">
        <f>IF(ISBLANK('Model Participation Data'!$C$18),"-",'Model Participation Data'!$C$18)</f>
        <v>Accountable Care Program and Multi-Purchaser (Model 3): Provider Organizations Participating in SIM (UMP Plus PSHVN)</v>
      </c>
      <c r="E274" s="38" t="str">
        <f>IF(ISBLANK('Model Participation Data'!$D$18),"-",'Model Participation Data'!$D$18)</f>
        <v>Count</v>
      </c>
      <c r="F274" s="38" t="str">
        <f>IF(ISBLANK('Model Participation Data'!$E$18),"-",'Model Participation Data'!$E$18)</f>
        <v>Active</v>
      </c>
      <c r="G274" s="151" t="str">
        <f>IF(ISBLANK('Model Participation Data'!$F$18),"-",'Model Participation Data'!$F$18)</f>
        <v>-</v>
      </c>
      <c r="H274" s="38">
        <v>3</v>
      </c>
      <c r="I274" s="38">
        <v>5</v>
      </c>
      <c r="J274" s="150" t="str">
        <f t="shared" si="11"/>
        <v>35</v>
      </c>
      <c r="K274" s="38" t="str">
        <f>IF(ISBLANK('Model Participation Data'!$L$18),"-",'Model Participation Data'!$L$18)</f>
        <v>Quarterly</v>
      </c>
      <c r="L274" s="39" t="str">
        <f>IF(ISBLANK('Model Participation Data'!$M$18),"-",'Model Participation Data'!$M$18)</f>
        <v>TBD</v>
      </c>
      <c r="M274" s="43">
        <f>IF(ISNA(SUMIFS(INDEX('Model Participation Data'!$N$8:$DX$57,0,MATCH(CONCATENATE($J274,M$6),'Model Participation Data'!$N$6:$DX$6,0)),'Model Participation Data'!$B$8:$B$57,$C274,'Model Participation Data'!$C$8:$C$57,$D274)),"-",SUMIFS(INDEX('Model Participation Data'!$N$8:$DX$57,0,MATCH(CONCATENATE($J274,M$6),'Model Participation Data'!$N$6:$DX$6,0)),'Model Participation Data'!$B$8:$B$57,$C274,'Model Participation Data'!$C$8:$C$57,$D274))</f>
        <v>0</v>
      </c>
      <c r="N274" s="43">
        <f>IF(ISNA(SUMIFS(INDEX('Model Participation Data'!$N$8:$DX$57,0,MATCH(CONCATENATE($J274,N$6),'Model Participation Data'!$N$6:$DX$6,0)),'Model Participation Data'!$B$8:$B$57,$C274,'Model Participation Data'!$C$8:$C$57,$D274)),"-",SUMIFS(INDEX('Model Participation Data'!$N$8:$DX$57,0,MATCH(CONCATENATE($J274,N$6),'Model Participation Data'!$N$6:$DX$6,0)),'Model Participation Data'!$B$8:$B$57,$C274,'Model Participation Data'!$C$8:$C$57,$D274))</f>
        <v>0</v>
      </c>
      <c r="O274" s="154">
        <f>IF(ISNA(SUMIFS(INDEX('Model Participation Data'!$N$8:$DX$57,0,MATCH(CONCATENATE($J274,O$6),'Model Participation Data'!$N$6:$DX$6,0)),'Model Participation Data'!$B$8:$B$57,$C274,'Model Participation Data'!$C$8:$C$57,$D274)),"-",SUMIFS(INDEX('Model Participation Data'!$N$8:$DX$57,0,MATCH(CONCATENATE($J274,O$6),'Model Participation Data'!$N$6:$DX$6,0)),'Model Participation Data'!$B$8:$B$57,$C274,'Model Participation Data'!$C$8:$C$57,$D274))</f>
        <v>0</v>
      </c>
    </row>
    <row r="275" spans="2:15" outlineLevel="1" x14ac:dyDescent="0.35">
      <c r="B275" s="37" t="s">
        <v>80</v>
      </c>
      <c r="C275" s="38" t="str">
        <f>IF(ISBLANK('Model Participation Data'!$B$18),"-",'Model Participation Data'!$B$18)</f>
        <v>Provider Organization</v>
      </c>
      <c r="D275" s="38" t="str">
        <f>IF(ISBLANK('Model Participation Data'!$C$18),"-",'Model Participation Data'!$C$18)</f>
        <v>Accountable Care Program and Multi-Purchaser (Model 3): Provider Organizations Participating in SIM (UMP Plus PSHVN)</v>
      </c>
      <c r="E275" s="38" t="str">
        <f>IF(ISBLANK('Model Participation Data'!$D$18),"-",'Model Participation Data'!$D$18)</f>
        <v>Count</v>
      </c>
      <c r="F275" s="38" t="str">
        <f>IF(ISBLANK('Model Participation Data'!$E$18),"-",'Model Participation Data'!$E$18)</f>
        <v>Active</v>
      </c>
      <c r="G275" s="151" t="str">
        <f>IF(ISBLANK('Model Participation Data'!$F$18),"-",'Model Participation Data'!$F$18)</f>
        <v>-</v>
      </c>
      <c r="H275" s="38">
        <v>3</v>
      </c>
      <c r="I275" s="38" t="s">
        <v>65</v>
      </c>
      <c r="J275" s="150" t="str">
        <f t="shared" si="11"/>
        <v>3Goal</v>
      </c>
      <c r="K275" s="38" t="str">
        <f>IF(ISBLANK('Model Participation Data'!$L$18),"-",'Model Participation Data'!$L$18)</f>
        <v>Quarterly</v>
      </c>
      <c r="L275" s="39" t="str">
        <f>IF(ISBLANK('Model Participation Data'!$M$18),"-",'Model Participation Data'!$M$18)</f>
        <v>TBD</v>
      </c>
      <c r="M275" s="43" t="str">
        <f>IF(ISNA(SUMIFS(INDEX('Model Participation Data'!$N$8:$DX$57,0,MATCH(CONCATENATE($J275,M$6),'Model Participation Data'!$N$6:$DX$6,0)),'Model Participation Data'!$B$8:$B$57,$C275,'Model Participation Data'!$C$8:$C$57,$D275)),"-",SUMIFS(INDEX('Model Participation Data'!$N$8:$DX$57,0,MATCH(CONCATENATE($J275,M$6),'Model Participation Data'!$N$6:$DX$6,0)),'Model Participation Data'!$B$8:$B$57,$C275,'Model Participation Data'!$C$8:$C$57,$D275))</f>
        <v>-</v>
      </c>
      <c r="N275" s="43" t="str">
        <f>IF(ISNA(SUMIFS(INDEX('Model Participation Data'!$N$8:$DX$57,0,MATCH(CONCATENATE($J275,N$6),'Model Participation Data'!$N$6:$DX$6,0)),'Model Participation Data'!$B$8:$B$57,$C275,'Model Participation Data'!$C$8:$C$57,$D275)),"-",SUMIFS(INDEX('Model Participation Data'!$N$8:$DX$57,0,MATCH(CONCATENATE($J275,N$6),'Model Participation Data'!$N$6:$DX$6,0)),'Model Participation Data'!$B$8:$B$57,$C275,'Model Participation Data'!$C$8:$C$57,$D275))</f>
        <v>-</v>
      </c>
      <c r="O275" s="154">
        <f>IF(ISNA(SUMIFS(INDEX('Model Participation Data'!$N$8:$DX$57,0,MATCH(CONCATENATE($J275,O$6),'Model Participation Data'!$N$6:$DX$6,0)),'Model Participation Data'!$B$8:$B$57,$C275,'Model Participation Data'!$C$8:$C$57,$D275)),"-",SUMIFS(INDEX('Model Participation Data'!$N$8:$DX$57,0,MATCH(CONCATENATE($J275,O$6),'Model Participation Data'!$N$6:$DX$6,0)),'Model Participation Data'!$B$8:$B$57,$C275,'Model Participation Data'!$C$8:$C$57,$D275))</f>
        <v>0</v>
      </c>
    </row>
    <row r="276" spans="2:15" outlineLevel="1" x14ac:dyDescent="0.35">
      <c r="B276" s="37" t="s">
        <v>80</v>
      </c>
      <c r="C276" s="38" t="str">
        <f>IF(ISBLANK('Model Participation Data'!$B$18),"-",'Model Participation Data'!$B$18)</f>
        <v>Provider Organization</v>
      </c>
      <c r="D276" s="38" t="str">
        <f>IF(ISBLANK('Model Participation Data'!$C$18),"-",'Model Participation Data'!$C$18)</f>
        <v>Accountable Care Program and Multi-Purchaser (Model 3): Provider Organizations Participating in SIM (UMP Plus PSHVN)</v>
      </c>
      <c r="E276" s="38" t="str">
        <f>IF(ISBLANK('Model Participation Data'!$D$18),"-",'Model Participation Data'!$D$18)</f>
        <v>Count</v>
      </c>
      <c r="F276" s="38" t="str">
        <f>IF(ISBLANK('Model Participation Data'!$E$18),"-",'Model Participation Data'!$E$18)</f>
        <v>Active</v>
      </c>
      <c r="G276" s="151" t="str">
        <f>IF(ISBLANK('Model Participation Data'!$F$18),"-",'Model Participation Data'!$F$18)</f>
        <v>-</v>
      </c>
      <c r="H276" s="38">
        <v>4</v>
      </c>
      <c r="I276" s="38">
        <v>1</v>
      </c>
      <c r="J276" s="150" t="str">
        <f t="shared" ref="J276:J281" si="15">CONCATENATE(H276,I276)</f>
        <v>41</v>
      </c>
      <c r="K276" s="38" t="str">
        <f>IF(ISBLANK('Model Participation Data'!$L$18),"-",'Model Participation Data'!$L$18)</f>
        <v>Quarterly</v>
      </c>
      <c r="L276" s="39" t="str">
        <f>IF(ISBLANK('Model Participation Data'!$M$18),"-",'Model Participation Data'!$M$18)</f>
        <v>TBD</v>
      </c>
      <c r="M276" s="43">
        <f>IF(ISNA(SUMIFS(INDEX('Model Participation Data'!$N$8:$DX$57,0,MATCH(CONCATENATE($J276,M$6),'Model Participation Data'!$N$6:$DX$6,0)),'Model Participation Data'!$B$8:$B$57,$C276,'Model Participation Data'!$C$8:$C$57,$D276)),"-",SUMIFS(INDEX('Model Participation Data'!$N$8:$DX$57,0,MATCH(CONCATENATE($J276,M$6),'Model Participation Data'!$N$6:$DX$6,0)),'Model Participation Data'!$B$8:$B$57,$C276,'Model Participation Data'!$C$8:$C$57,$D276))</f>
        <v>0</v>
      </c>
      <c r="N276" s="43">
        <f>IF(ISNA(SUMIFS(INDEX('Model Participation Data'!$N$8:$DX$57,0,MATCH(CONCATENATE($J276,N$6),'Model Participation Data'!$N$6:$DX$6,0)),'Model Participation Data'!$B$8:$B$57,$C276,'Model Participation Data'!$C$8:$C$57,$D276)),"-",SUMIFS(INDEX('Model Participation Data'!$N$8:$DX$57,0,MATCH(CONCATENATE($J276,N$6),'Model Participation Data'!$N$6:$DX$6,0)),'Model Participation Data'!$B$8:$B$57,$C276,'Model Participation Data'!$C$8:$C$57,$D276))</f>
        <v>0</v>
      </c>
      <c r="O276" s="154">
        <f>IF(ISNA(SUMIFS(INDEX('Model Participation Data'!$N$8:$DX$57,0,MATCH(CONCATENATE($J276,O$6),'Model Participation Data'!$N$6:$DX$6,0)),'Model Participation Data'!$B$8:$B$57,$C276,'Model Participation Data'!$C$8:$C$57,$D276)),"-",SUMIFS(INDEX('Model Participation Data'!$N$8:$DX$57,0,MATCH(CONCATENATE($J276,O$6),'Model Participation Data'!$N$6:$DX$6,0)),'Model Participation Data'!$B$8:$B$57,$C276,'Model Participation Data'!$C$8:$C$57,$D276))</f>
        <v>0</v>
      </c>
    </row>
    <row r="277" spans="2:15" outlineLevel="1" x14ac:dyDescent="0.35">
      <c r="B277" s="37" t="s">
        <v>80</v>
      </c>
      <c r="C277" s="38" t="str">
        <f>IF(ISBLANK('Model Participation Data'!$B$18),"-",'Model Participation Data'!$B$18)</f>
        <v>Provider Organization</v>
      </c>
      <c r="D277" s="38" t="str">
        <f>IF(ISBLANK('Model Participation Data'!$C$18),"-",'Model Participation Data'!$C$18)</f>
        <v>Accountable Care Program and Multi-Purchaser (Model 3): Provider Organizations Participating in SIM (UMP Plus PSHVN)</v>
      </c>
      <c r="E277" s="38" t="str">
        <f>IF(ISBLANK('Model Participation Data'!$D$18),"-",'Model Participation Data'!$D$18)</f>
        <v>Count</v>
      </c>
      <c r="F277" s="38" t="str">
        <f>IF(ISBLANK('Model Participation Data'!$E$18),"-",'Model Participation Data'!$E$18)</f>
        <v>Active</v>
      </c>
      <c r="G277" s="151" t="str">
        <f>IF(ISBLANK('Model Participation Data'!$F$18),"-",'Model Participation Data'!$F$18)</f>
        <v>-</v>
      </c>
      <c r="H277" s="38">
        <v>4</v>
      </c>
      <c r="I277" s="38">
        <v>2</v>
      </c>
      <c r="J277" s="150" t="str">
        <f t="shared" si="15"/>
        <v>42</v>
      </c>
      <c r="K277" s="38" t="str">
        <f>IF(ISBLANK('Model Participation Data'!$L$18),"-",'Model Participation Data'!$L$18)</f>
        <v>Quarterly</v>
      </c>
      <c r="L277" s="39" t="str">
        <f>IF(ISBLANK('Model Participation Data'!$M$18),"-",'Model Participation Data'!$M$18)</f>
        <v>TBD</v>
      </c>
      <c r="M277" s="43">
        <f>IF(ISNA(SUMIFS(INDEX('Model Participation Data'!$N$8:$DX$57,0,MATCH(CONCATENATE($J277,M$6),'Model Participation Data'!$N$6:$DX$6,0)),'Model Participation Data'!$B$8:$B$57,$C277,'Model Participation Data'!$C$8:$C$57,$D277)),"-",SUMIFS(INDEX('Model Participation Data'!$N$8:$DX$57,0,MATCH(CONCATENATE($J277,M$6),'Model Participation Data'!$N$6:$DX$6,0)),'Model Participation Data'!$B$8:$B$57,$C277,'Model Participation Data'!$C$8:$C$57,$D277))</f>
        <v>0</v>
      </c>
      <c r="N277" s="43">
        <f>IF(ISNA(SUMIFS(INDEX('Model Participation Data'!$N$8:$DX$57,0,MATCH(CONCATENATE($J277,N$6),'Model Participation Data'!$N$6:$DX$6,0)),'Model Participation Data'!$B$8:$B$57,$C277,'Model Participation Data'!$C$8:$C$57,$D277)),"-",SUMIFS(INDEX('Model Participation Data'!$N$8:$DX$57,0,MATCH(CONCATENATE($J277,N$6),'Model Participation Data'!$N$6:$DX$6,0)),'Model Participation Data'!$B$8:$B$57,$C277,'Model Participation Data'!$C$8:$C$57,$D277))</f>
        <v>0</v>
      </c>
      <c r="O277" s="154">
        <f>IF(ISNA(SUMIFS(INDEX('Model Participation Data'!$N$8:$DX$57,0,MATCH(CONCATENATE($J277,O$6),'Model Participation Data'!$N$6:$DX$6,0)),'Model Participation Data'!$B$8:$B$57,$C277,'Model Participation Data'!$C$8:$C$57,$D277)),"-",SUMIFS(INDEX('Model Participation Data'!$N$8:$DX$57,0,MATCH(CONCATENATE($J277,O$6),'Model Participation Data'!$N$6:$DX$6,0)),'Model Participation Data'!$B$8:$B$57,$C277,'Model Participation Data'!$C$8:$C$57,$D277))</f>
        <v>0</v>
      </c>
    </row>
    <row r="278" spans="2:15" outlineLevel="1" x14ac:dyDescent="0.35">
      <c r="B278" s="37" t="s">
        <v>80</v>
      </c>
      <c r="C278" s="38" t="str">
        <f>IF(ISBLANK('Model Participation Data'!$B$18),"-",'Model Participation Data'!$B$18)</f>
        <v>Provider Organization</v>
      </c>
      <c r="D278" s="38" t="str">
        <f>IF(ISBLANK('Model Participation Data'!$C$18),"-",'Model Participation Data'!$C$18)</f>
        <v>Accountable Care Program and Multi-Purchaser (Model 3): Provider Organizations Participating in SIM (UMP Plus PSHVN)</v>
      </c>
      <c r="E278" s="38" t="str">
        <f>IF(ISBLANK('Model Participation Data'!$D$18),"-",'Model Participation Data'!$D$18)</f>
        <v>Count</v>
      </c>
      <c r="F278" s="38" t="str">
        <f>IF(ISBLANK('Model Participation Data'!$E$18),"-",'Model Participation Data'!$E$18)</f>
        <v>Active</v>
      </c>
      <c r="G278" s="151" t="str">
        <f>IF(ISBLANK('Model Participation Data'!$F$18),"-",'Model Participation Data'!$F$18)</f>
        <v>-</v>
      </c>
      <c r="H278" s="38">
        <v>4</v>
      </c>
      <c r="I278" s="38">
        <v>3</v>
      </c>
      <c r="J278" s="150" t="str">
        <f t="shared" si="15"/>
        <v>43</v>
      </c>
      <c r="K278" s="38" t="str">
        <f>IF(ISBLANK('Model Participation Data'!$L$18),"-",'Model Participation Data'!$L$18)</f>
        <v>Quarterly</v>
      </c>
      <c r="L278" s="39" t="str">
        <f>IF(ISBLANK('Model Participation Data'!$M$18),"-",'Model Participation Data'!$M$18)</f>
        <v>TBD</v>
      </c>
      <c r="M278" s="43">
        <f>IF(ISNA(SUMIFS(INDEX('Model Participation Data'!$N$8:$DX$57,0,MATCH(CONCATENATE($J278,M$6),'Model Participation Data'!$N$6:$DX$6,0)),'Model Participation Data'!$B$8:$B$57,$C278,'Model Participation Data'!$C$8:$C$57,$D278)),"-",SUMIFS(INDEX('Model Participation Data'!$N$8:$DX$57,0,MATCH(CONCATENATE($J278,M$6),'Model Participation Data'!$N$6:$DX$6,0)),'Model Participation Data'!$B$8:$B$57,$C278,'Model Participation Data'!$C$8:$C$57,$D278))</f>
        <v>0</v>
      </c>
      <c r="N278" s="43">
        <f>IF(ISNA(SUMIFS(INDEX('Model Participation Data'!$N$8:$DX$57,0,MATCH(CONCATENATE($J278,N$6),'Model Participation Data'!$N$6:$DX$6,0)),'Model Participation Data'!$B$8:$B$57,$C278,'Model Participation Data'!$C$8:$C$57,$D278)),"-",SUMIFS(INDEX('Model Participation Data'!$N$8:$DX$57,0,MATCH(CONCATENATE($J278,N$6),'Model Participation Data'!$N$6:$DX$6,0)),'Model Participation Data'!$B$8:$B$57,$C278,'Model Participation Data'!$C$8:$C$57,$D278))</f>
        <v>0</v>
      </c>
      <c r="O278" s="154">
        <f>IF(ISNA(SUMIFS(INDEX('Model Participation Data'!$N$8:$DX$57,0,MATCH(CONCATENATE($J278,O$6),'Model Participation Data'!$N$6:$DX$6,0)),'Model Participation Data'!$B$8:$B$57,$C278,'Model Participation Data'!$C$8:$C$57,$D278)),"-",SUMIFS(INDEX('Model Participation Data'!$N$8:$DX$57,0,MATCH(CONCATENATE($J278,O$6),'Model Participation Data'!$N$6:$DX$6,0)),'Model Participation Data'!$B$8:$B$57,$C278,'Model Participation Data'!$C$8:$C$57,$D278))</f>
        <v>0</v>
      </c>
    </row>
    <row r="279" spans="2:15" outlineLevel="1" x14ac:dyDescent="0.35">
      <c r="B279" s="37" t="s">
        <v>80</v>
      </c>
      <c r="C279" s="38" t="str">
        <f>IF(ISBLANK('Model Participation Data'!$B$18),"-",'Model Participation Data'!$B$18)</f>
        <v>Provider Organization</v>
      </c>
      <c r="D279" s="38" t="str">
        <f>IF(ISBLANK('Model Participation Data'!$C$18),"-",'Model Participation Data'!$C$18)</f>
        <v>Accountable Care Program and Multi-Purchaser (Model 3): Provider Organizations Participating in SIM (UMP Plus PSHVN)</v>
      </c>
      <c r="E279" s="38" t="str">
        <f>IF(ISBLANK('Model Participation Data'!$D$18),"-",'Model Participation Data'!$D$18)</f>
        <v>Count</v>
      </c>
      <c r="F279" s="38" t="str">
        <f>IF(ISBLANK('Model Participation Data'!$E$18),"-",'Model Participation Data'!$E$18)</f>
        <v>Active</v>
      </c>
      <c r="G279" s="151" t="str">
        <f>IF(ISBLANK('Model Participation Data'!$F$18),"-",'Model Participation Data'!$F$18)</f>
        <v>-</v>
      </c>
      <c r="H279" s="38">
        <v>4</v>
      </c>
      <c r="I279" s="38">
        <v>4</v>
      </c>
      <c r="J279" s="150" t="str">
        <f t="shared" si="15"/>
        <v>44</v>
      </c>
      <c r="K279" s="38" t="str">
        <f>IF(ISBLANK('Model Participation Data'!$L$18),"-",'Model Participation Data'!$L$18)</f>
        <v>Quarterly</v>
      </c>
      <c r="L279" s="39" t="str">
        <f>IF(ISBLANK('Model Participation Data'!$M$18),"-",'Model Participation Data'!$M$18)</f>
        <v>TBD</v>
      </c>
      <c r="M279" s="43">
        <f>IF(ISNA(SUMIFS(INDEX('Model Participation Data'!$N$8:$DX$57,0,MATCH(CONCATENATE($J279,M$6),'Model Participation Data'!$N$6:$DX$6,0)),'Model Participation Data'!$B$8:$B$57,$C279,'Model Participation Data'!$C$8:$C$57,$D279)),"-",SUMIFS(INDEX('Model Participation Data'!$N$8:$DX$57,0,MATCH(CONCATENATE($J279,M$6),'Model Participation Data'!$N$6:$DX$6,0)),'Model Participation Data'!$B$8:$B$57,$C279,'Model Participation Data'!$C$8:$C$57,$D279))</f>
        <v>0</v>
      </c>
      <c r="N279" s="43">
        <f>IF(ISNA(SUMIFS(INDEX('Model Participation Data'!$N$8:$DX$57,0,MATCH(CONCATENATE($J279,N$6),'Model Participation Data'!$N$6:$DX$6,0)),'Model Participation Data'!$B$8:$B$57,$C279,'Model Participation Data'!$C$8:$C$57,$D279)),"-",SUMIFS(INDEX('Model Participation Data'!$N$8:$DX$57,0,MATCH(CONCATENATE($J279,N$6),'Model Participation Data'!$N$6:$DX$6,0)),'Model Participation Data'!$B$8:$B$57,$C279,'Model Participation Data'!$C$8:$C$57,$D279))</f>
        <v>0</v>
      </c>
      <c r="O279" s="154">
        <f>IF(ISNA(SUMIFS(INDEX('Model Participation Data'!$N$8:$DX$57,0,MATCH(CONCATENATE($J279,O$6),'Model Participation Data'!$N$6:$DX$6,0)),'Model Participation Data'!$B$8:$B$57,$C279,'Model Participation Data'!$C$8:$C$57,$D279)),"-",SUMIFS(INDEX('Model Participation Data'!$N$8:$DX$57,0,MATCH(CONCATENATE($J279,O$6),'Model Participation Data'!$N$6:$DX$6,0)),'Model Participation Data'!$B$8:$B$57,$C279,'Model Participation Data'!$C$8:$C$57,$D279))</f>
        <v>0</v>
      </c>
    </row>
    <row r="280" spans="2:15" outlineLevel="1" x14ac:dyDescent="0.35">
      <c r="B280" s="37" t="s">
        <v>80</v>
      </c>
      <c r="C280" s="38" t="str">
        <f>IF(ISBLANK('Model Participation Data'!$B$18),"-",'Model Participation Data'!$B$18)</f>
        <v>Provider Organization</v>
      </c>
      <c r="D280" s="38" t="str">
        <f>IF(ISBLANK('Model Participation Data'!$C$18),"-",'Model Participation Data'!$C$18)</f>
        <v>Accountable Care Program and Multi-Purchaser (Model 3): Provider Organizations Participating in SIM (UMP Plus PSHVN)</v>
      </c>
      <c r="E280" s="38" t="str">
        <f>IF(ISBLANK('Model Participation Data'!$D$18),"-",'Model Participation Data'!$D$18)</f>
        <v>Count</v>
      </c>
      <c r="F280" s="38" t="str">
        <f>IF(ISBLANK('Model Participation Data'!$E$18),"-",'Model Participation Data'!$E$18)</f>
        <v>Active</v>
      </c>
      <c r="G280" s="151" t="str">
        <f>IF(ISBLANK('Model Participation Data'!$F$18),"-",'Model Participation Data'!$F$18)</f>
        <v>-</v>
      </c>
      <c r="H280" s="38">
        <v>4</v>
      </c>
      <c r="I280" s="38">
        <v>5</v>
      </c>
      <c r="J280" s="150" t="str">
        <f t="shared" si="15"/>
        <v>45</v>
      </c>
      <c r="K280" s="38" t="str">
        <f>IF(ISBLANK('Model Participation Data'!$L$18),"-",'Model Participation Data'!$L$18)</f>
        <v>Quarterly</v>
      </c>
      <c r="L280" s="39" t="str">
        <f>IF(ISBLANK('Model Participation Data'!$M$18),"-",'Model Participation Data'!$M$18)</f>
        <v>TBD</v>
      </c>
      <c r="M280" s="43">
        <f>IF(ISNA(SUMIFS(INDEX('Model Participation Data'!$N$8:$DX$57,0,MATCH(CONCATENATE($J280,M$6),'Model Participation Data'!$N$6:$DX$6,0)),'Model Participation Data'!$B$8:$B$57,$C280,'Model Participation Data'!$C$8:$C$57,$D280)),"-",SUMIFS(INDEX('Model Participation Data'!$N$8:$DX$57,0,MATCH(CONCATENATE($J280,M$6),'Model Participation Data'!$N$6:$DX$6,0)),'Model Participation Data'!$B$8:$B$57,$C280,'Model Participation Data'!$C$8:$C$57,$D280))</f>
        <v>0</v>
      </c>
      <c r="N280" s="43">
        <f>IF(ISNA(SUMIFS(INDEX('Model Participation Data'!$N$8:$DX$57,0,MATCH(CONCATENATE($J280,N$6),'Model Participation Data'!$N$6:$DX$6,0)),'Model Participation Data'!$B$8:$B$57,$C280,'Model Participation Data'!$C$8:$C$57,$D280)),"-",SUMIFS(INDEX('Model Participation Data'!$N$8:$DX$57,0,MATCH(CONCATENATE($J280,N$6),'Model Participation Data'!$N$6:$DX$6,0)),'Model Participation Data'!$B$8:$B$57,$C280,'Model Participation Data'!$C$8:$C$57,$D280))</f>
        <v>0</v>
      </c>
      <c r="O280" s="154">
        <f>IF(ISNA(SUMIFS(INDEX('Model Participation Data'!$N$8:$DX$57,0,MATCH(CONCATENATE($J280,O$6),'Model Participation Data'!$N$6:$DX$6,0)),'Model Participation Data'!$B$8:$B$57,$C280,'Model Participation Data'!$C$8:$C$57,$D280)),"-",SUMIFS(INDEX('Model Participation Data'!$N$8:$DX$57,0,MATCH(CONCATENATE($J280,O$6),'Model Participation Data'!$N$6:$DX$6,0)),'Model Participation Data'!$B$8:$B$57,$C280,'Model Participation Data'!$C$8:$C$57,$D280))</f>
        <v>0</v>
      </c>
    </row>
    <row r="281" spans="2:15" outlineLevel="1" x14ac:dyDescent="0.35">
      <c r="B281" s="37" t="s">
        <v>80</v>
      </c>
      <c r="C281" s="38" t="str">
        <f>IF(ISBLANK('Model Participation Data'!$B$18),"-",'Model Participation Data'!$B$18)</f>
        <v>Provider Organization</v>
      </c>
      <c r="D281" s="38" t="str">
        <f>IF(ISBLANK('Model Participation Data'!$C$18),"-",'Model Participation Data'!$C$18)</f>
        <v>Accountable Care Program and Multi-Purchaser (Model 3): Provider Organizations Participating in SIM (UMP Plus PSHVN)</v>
      </c>
      <c r="E281" s="38" t="str">
        <f>IF(ISBLANK('Model Participation Data'!$D$18),"-",'Model Participation Data'!$D$18)</f>
        <v>Count</v>
      </c>
      <c r="F281" s="38" t="str">
        <f>IF(ISBLANK('Model Participation Data'!$E$18),"-",'Model Participation Data'!$E$18)</f>
        <v>Active</v>
      </c>
      <c r="G281" s="151" t="str">
        <f>IF(ISBLANK('Model Participation Data'!$F$18),"-",'Model Participation Data'!$F$18)</f>
        <v>-</v>
      </c>
      <c r="H281" s="38">
        <v>4</v>
      </c>
      <c r="I281" s="38" t="s">
        <v>65</v>
      </c>
      <c r="J281" s="150" t="str">
        <f t="shared" si="15"/>
        <v>4Goal</v>
      </c>
      <c r="K281" s="38" t="str">
        <f>IF(ISBLANK('Model Participation Data'!$L$18),"-",'Model Participation Data'!$L$18)</f>
        <v>Quarterly</v>
      </c>
      <c r="L281" s="39" t="str">
        <f>IF(ISBLANK('Model Participation Data'!$M$18),"-",'Model Participation Data'!$M$18)</f>
        <v>TBD</v>
      </c>
      <c r="M281" s="43" t="str">
        <f>IF(ISNA(SUMIFS(INDEX('Model Participation Data'!$N$8:$DX$57,0,MATCH(CONCATENATE($J281,M$6),'Model Participation Data'!$N$6:$DX$6,0)),'Model Participation Data'!$B$8:$B$57,$C281,'Model Participation Data'!$C$8:$C$57,$D281)),"-",SUMIFS(INDEX('Model Participation Data'!$N$8:$DX$57,0,MATCH(CONCATENATE($J281,M$6),'Model Participation Data'!$N$6:$DX$6,0)),'Model Participation Data'!$B$8:$B$57,$C281,'Model Participation Data'!$C$8:$C$57,$D281))</f>
        <v>-</v>
      </c>
      <c r="N281" s="43" t="str">
        <f>IF(ISNA(SUMIFS(INDEX('Model Participation Data'!$N$8:$DX$57,0,MATCH(CONCATENATE($J281,N$6),'Model Participation Data'!$N$6:$DX$6,0)),'Model Participation Data'!$B$8:$B$57,$C281,'Model Participation Data'!$C$8:$C$57,$D281)),"-",SUMIFS(INDEX('Model Participation Data'!$N$8:$DX$57,0,MATCH(CONCATENATE($J281,N$6),'Model Participation Data'!$N$6:$DX$6,0)),'Model Participation Data'!$B$8:$B$57,$C281,'Model Participation Data'!$C$8:$C$57,$D281))</f>
        <v>-</v>
      </c>
      <c r="O281" s="154">
        <f>IF(ISNA(SUMIFS(INDEX('Model Participation Data'!$N$8:$DX$57,0,MATCH(CONCATENATE($J281,O$6),'Model Participation Data'!$N$6:$DX$6,0)),'Model Participation Data'!$B$8:$B$57,$C281,'Model Participation Data'!$C$8:$C$57,$D281)),"-",SUMIFS(INDEX('Model Participation Data'!$N$8:$DX$57,0,MATCH(CONCATENATE($J281,O$6),'Model Participation Data'!$N$6:$DX$6,0)),'Model Participation Data'!$B$8:$B$57,$C281,'Model Participation Data'!$C$8:$C$57,$D281))</f>
        <v>0</v>
      </c>
    </row>
    <row r="282" spans="2:15" outlineLevel="1" x14ac:dyDescent="0.35">
      <c r="B282" s="37" t="s">
        <v>80</v>
      </c>
      <c r="C282" s="38" t="str">
        <f>IF(ISBLANK('Model Participation Data'!$B$19),"-",'Model Participation Data'!$B$19)</f>
        <v>Beneficiary</v>
      </c>
      <c r="D282" s="38" t="str">
        <f>IF(ISBLANK('Model Participation Data'!$C$19),"-",'Model Participation Data'!$C$19)</f>
        <v>Greater Washington Multi-Payer (Model 4): Population Impacted by SIM</v>
      </c>
      <c r="E282" s="38" t="str">
        <f>IF(ISBLANK('Model Participation Data'!$D$19),"-",'Model Participation Data'!$D$19)</f>
        <v>Percentage</v>
      </c>
      <c r="F282" s="38" t="str">
        <f>IF(ISBLANK('Model Participation Data'!$E$19),"-",'Model Participation Data'!$E$19)</f>
        <v>Active</v>
      </c>
      <c r="G282" s="151" t="str">
        <f>IF(ISBLANK('Model Participation Data'!$F$19),"-",'Model Participation Data'!$F$19)</f>
        <v>-</v>
      </c>
      <c r="H282" s="38" t="s">
        <v>64</v>
      </c>
      <c r="I282" s="38" t="s">
        <v>64</v>
      </c>
      <c r="J282" s="150" t="str">
        <f t="shared" si="11"/>
        <v>BaselineBaseline</v>
      </c>
      <c r="K282" s="38" t="str">
        <f>IF(ISBLANK('Model Participation Data'!$L$19),"-",'Model Participation Data'!$L$19)</f>
        <v>Quarterly</v>
      </c>
      <c r="L282" s="39" t="str">
        <f>IF(ISBLANK('Model Participation Data'!$M$19),"-",'Model Participation Data'!$M$19)</f>
        <v>TBD</v>
      </c>
      <c r="M282" s="43">
        <f>IF(ISNA(SUMIFS(INDEX('Model Participation Data'!$N$8:$DX$57,0,MATCH(CONCATENATE($J282,M$6),'Model Participation Data'!$N$6:$DX$6,0)),'Model Participation Data'!$B$8:$B$57,$C282,'Model Participation Data'!$C$8:$C$57,$D282)),"-",SUMIFS(INDEX('Model Participation Data'!$N$8:$DX$57,0,MATCH(CONCATENATE($J282,M$6),'Model Participation Data'!$N$6:$DX$6,0)),'Model Participation Data'!$B$8:$B$57,$C282,'Model Participation Data'!$C$8:$C$57,$D282))</f>
        <v>0</v>
      </c>
      <c r="N282" s="43">
        <f>IF(ISNA(SUMIFS(INDEX('Model Participation Data'!$N$8:$DX$57,0,MATCH(CONCATENATE($J282,N$6),'Model Participation Data'!$N$6:$DX$6,0)),'Model Participation Data'!$B$8:$B$57,$C282,'Model Participation Data'!$C$8:$C$57,$D282)),"-",SUMIFS(INDEX('Model Participation Data'!$N$8:$DX$57,0,MATCH(CONCATENATE($J282,N$6),'Model Participation Data'!$N$6:$DX$6,0)),'Model Participation Data'!$B$8:$B$57,$C282,'Model Participation Data'!$C$8:$C$57,$D282))</f>
        <v>0</v>
      </c>
      <c r="O282" s="154">
        <f>IF(ISNA(SUMIFS(INDEX('Model Participation Data'!$N$8:$DX$57,0,MATCH(CONCATENATE($J282,O$6),'Model Participation Data'!$N$6:$DX$6,0)),'Model Participation Data'!$B$8:$B$57,$C282,'Model Participation Data'!$C$8:$C$57,$D282)),"-",SUMIFS(INDEX('Model Participation Data'!$N$8:$DX$57,0,MATCH(CONCATENATE($J282,O$6),'Model Participation Data'!$N$6:$DX$6,0)),'Model Participation Data'!$B$8:$B$57,$C282,'Model Participation Data'!$C$8:$C$57,$D282))</f>
        <v>0</v>
      </c>
    </row>
    <row r="283" spans="2:15" outlineLevel="1" x14ac:dyDescent="0.35">
      <c r="B283" s="37" t="s">
        <v>80</v>
      </c>
      <c r="C283" s="38" t="str">
        <f>IF(ISBLANK('Model Participation Data'!$B$19),"-",'Model Participation Data'!$B$19)</f>
        <v>Beneficiary</v>
      </c>
      <c r="D283" s="38" t="str">
        <f>IF(ISBLANK('Model Participation Data'!$C$19),"-",'Model Participation Data'!$C$19)</f>
        <v>Greater Washington Multi-Payer (Model 4): Population Impacted by SIM</v>
      </c>
      <c r="E283" s="38" t="str">
        <f>IF(ISBLANK('Model Participation Data'!$D$19),"-",'Model Participation Data'!$D$19)</f>
        <v>Percentage</v>
      </c>
      <c r="F283" s="38" t="str">
        <f>IF(ISBLANK('Model Participation Data'!$E$19),"-",'Model Participation Data'!$E$19)</f>
        <v>Active</v>
      </c>
      <c r="G283" s="151" t="str">
        <f>IF(ISBLANK('Model Participation Data'!$F$19),"-",'Model Participation Data'!$F$19)</f>
        <v>-</v>
      </c>
      <c r="H283" s="38">
        <v>1</v>
      </c>
      <c r="I283" s="38">
        <v>1</v>
      </c>
      <c r="J283" s="150" t="str">
        <f t="shared" si="11"/>
        <v>11</v>
      </c>
      <c r="K283" s="38" t="str">
        <f>IF(ISBLANK('Model Participation Data'!$L$19),"-",'Model Participation Data'!$L$19)</f>
        <v>Quarterly</v>
      </c>
      <c r="L283" s="39" t="str">
        <f>IF(ISBLANK('Model Participation Data'!$M$19),"-",'Model Participation Data'!$M$19)</f>
        <v>TBD</v>
      </c>
      <c r="M283" s="43">
        <f>IF(ISNA(SUMIFS(INDEX('Model Participation Data'!$N$8:$DX$57,0,MATCH(CONCATENATE($J283,M$6),'Model Participation Data'!$N$6:$DX$6,0)),'Model Participation Data'!$B$8:$B$57,$C283,'Model Participation Data'!$C$8:$C$57,$D283)),"-",SUMIFS(INDEX('Model Participation Data'!$N$8:$DX$57,0,MATCH(CONCATENATE($J283,M$6),'Model Participation Data'!$N$6:$DX$6,0)),'Model Participation Data'!$B$8:$B$57,$C283,'Model Participation Data'!$C$8:$C$57,$D283))</f>
        <v>0</v>
      </c>
      <c r="N283" s="43">
        <f>IF(ISNA(SUMIFS(INDEX('Model Participation Data'!$N$8:$DX$57,0,MATCH(CONCATENATE($J283,N$6),'Model Participation Data'!$N$6:$DX$6,0)),'Model Participation Data'!$B$8:$B$57,$C283,'Model Participation Data'!$C$8:$C$57,$D283)),"-",SUMIFS(INDEX('Model Participation Data'!$N$8:$DX$57,0,MATCH(CONCATENATE($J283,N$6),'Model Participation Data'!$N$6:$DX$6,0)),'Model Participation Data'!$B$8:$B$57,$C283,'Model Participation Data'!$C$8:$C$57,$D283))</f>
        <v>0</v>
      </c>
      <c r="O283" s="154">
        <f>IF(ISNA(SUMIFS(INDEX('Model Participation Data'!$N$8:$DX$57,0,MATCH(CONCATENATE($J283,O$6),'Model Participation Data'!$N$6:$DX$6,0)),'Model Participation Data'!$B$8:$B$57,$C283,'Model Participation Data'!$C$8:$C$57,$D283)),"-",SUMIFS(INDEX('Model Participation Data'!$N$8:$DX$57,0,MATCH(CONCATENATE($J283,O$6),'Model Participation Data'!$N$6:$DX$6,0)),'Model Participation Data'!$B$8:$B$57,$C283,'Model Participation Data'!$C$8:$C$57,$D283))</f>
        <v>0</v>
      </c>
    </row>
    <row r="284" spans="2:15" outlineLevel="1" x14ac:dyDescent="0.35">
      <c r="B284" s="37" t="s">
        <v>80</v>
      </c>
      <c r="C284" s="38" t="str">
        <f>IF(ISBLANK('Model Participation Data'!$B$19),"-",'Model Participation Data'!$B$19)</f>
        <v>Beneficiary</v>
      </c>
      <c r="D284" s="38" t="str">
        <f>IF(ISBLANK('Model Participation Data'!$C$19),"-",'Model Participation Data'!$C$19)</f>
        <v>Greater Washington Multi-Payer (Model 4): Population Impacted by SIM</v>
      </c>
      <c r="E284" s="38" t="str">
        <f>IF(ISBLANK('Model Participation Data'!$D$19),"-",'Model Participation Data'!$D$19)</f>
        <v>Percentage</v>
      </c>
      <c r="F284" s="38" t="str">
        <f>IF(ISBLANK('Model Participation Data'!$E$19),"-",'Model Participation Data'!$E$19)</f>
        <v>Active</v>
      </c>
      <c r="G284" s="151" t="str">
        <f>IF(ISBLANK('Model Participation Data'!$F$19),"-",'Model Participation Data'!$F$19)</f>
        <v>-</v>
      </c>
      <c r="H284" s="38">
        <v>1</v>
      </c>
      <c r="I284" s="38">
        <v>2</v>
      </c>
      <c r="J284" s="150" t="str">
        <f t="shared" si="11"/>
        <v>12</v>
      </c>
      <c r="K284" s="38" t="str">
        <f>IF(ISBLANK('Model Participation Data'!$L$19),"-",'Model Participation Data'!$L$19)</f>
        <v>Quarterly</v>
      </c>
      <c r="L284" s="39" t="str">
        <f>IF(ISBLANK('Model Participation Data'!$M$19),"-",'Model Participation Data'!$M$19)</f>
        <v>TBD</v>
      </c>
      <c r="M284" s="43">
        <f>IF(ISNA(SUMIFS(INDEX('Model Participation Data'!$N$8:$DX$57,0,MATCH(CONCATENATE($J284,M$6),'Model Participation Data'!$N$6:$DX$6,0)),'Model Participation Data'!$B$8:$B$57,$C284,'Model Participation Data'!$C$8:$C$57,$D284)),"-",SUMIFS(INDEX('Model Participation Data'!$N$8:$DX$57,0,MATCH(CONCATENATE($J284,M$6),'Model Participation Data'!$N$6:$DX$6,0)),'Model Participation Data'!$B$8:$B$57,$C284,'Model Participation Data'!$C$8:$C$57,$D284))</f>
        <v>0</v>
      </c>
      <c r="N284" s="43">
        <f>IF(ISNA(SUMIFS(INDEX('Model Participation Data'!$N$8:$DX$57,0,MATCH(CONCATENATE($J284,N$6),'Model Participation Data'!$N$6:$DX$6,0)),'Model Participation Data'!$B$8:$B$57,$C284,'Model Participation Data'!$C$8:$C$57,$D284)),"-",SUMIFS(INDEX('Model Participation Data'!$N$8:$DX$57,0,MATCH(CONCATENATE($J284,N$6),'Model Participation Data'!$N$6:$DX$6,0)),'Model Participation Data'!$B$8:$B$57,$C284,'Model Participation Data'!$C$8:$C$57,$D284))</f>
        <v>0</v>
      </c>
      <c r="O284" s="154">
        <f>IF(ISNA(SUMIFS(INDEX('Model Participation Data'!$N$8:$DX$57,0,MATCH(CONCATENATE($J284,O$6),'Model Participation Data'!$N$6:$DX$6,0)),'Model Participation Data'!$B$8:$B$57,$C284,'Model Participation Data'!$C$8:$C$57,$D284)),"-",SUMIFS(INDEX('Model Participation Data'!$N$8:$DX$57,0,MATCH(CONCATENATE($J284,O$6),'Model Participation Data'!$N$6:$DX$6,0)),'Model Participation Data'!$B$8:$B$57,$C284,'Model Participation Data'!$C$8:$C$57,$D284))</f>
        <v>0</v>
      </c>
    </row>
    <row r="285" spans="2:15" outlineLevel="1" x14ac:dyDescent="0.35">
      <c r="B285" s="37" t="s">
        <v>80</v>
      </c>
      <c r="C285" s="38" t="str">
        <f>IF(ISBLANK('Model Participation Data'!$B$19),"-",'Model Participation Data'!$B$19)</f>
        <v>Beneficiary</v>
      </c>
      <c r="D285" s="38" t="str">
        <f>IF(ISBLANK('Model Participation Data'!$C$19),"-",'Model Participation Data'!$C$19)</f>
        <v>Greater Washington Multi-Payer (Model 4): Population Impacted by SIM</v>
      </c>
      <c r="E285" s="38" t="str">
        <f>IF(ISBLANK('Model Participation Data'!$D$19),"-",'Model Participation Data'!$D$19)</f>
        <v>Percentage</v>
      </c>
      <c r="F285" s="38" t="str">
        <f>IF(ISBLANK('Model Participation Data'!$E$19),"-",'Model Participation Data'!$E$19)</f>
        <v>Active</v>
      </c>
      <c r="G285" s="151" t="str">
        <f>IF(ISBLANK('Model Participation Data'!$F$19),"-",'Model Participation Data'!$F$19)</f>
        <v>-</v>
      </c>
      <c r="H285" s="38">
        <v>1</v>
      </c>
      <c r="I285" s="38">
        <v>3</v>
      </c>
      <c r="J285" s="150" t="str">
        <f t="shared" ref="J285:J366" si="16">CONCATENATE(H285,I285)</f>
        <v>13</v>
      </c>
      <c r="K285" s="38" t="str">
        <f>IF(ISBLANK('Model Participation Data'!$L$19),"-",'Model Participation Data'!$L$19)</f>
        <v>Quarterly</v>
      </c>
      <c r="L285" s="39" t="str">
        <f>IF(ISBLANK('Model Participation Data'!$M$19),"-",'Model Participation Data'!$M$19)</f>
        <v>TBD</v>
      </c>
      <c r="M285" s="43">
        <f>IF(ISNA(SUMIFS(INDEX('Model Participation Data'!$N$8:$DX$57,0,MATCH(CONCATENATE($J285,M$6),'Model Participation Data'!$N$6:$DX$6,0)),'Model Participation Data'!$B$8:$B$57,$C285,'Model Participation Data'!$C$8:$C$57,$D285)),"-",SUMIFS(INDEX('Model Participation Data'!$N$8:$DX$57,0,MATCH(CONCATENATE($J285,M$6),'Model Participation Data'!$N$6:$DX$6,0)),'Model Participation Data'!$B$8:$B$57,$C285,'Model Participation Data'!$C$8:$C$57,$D285))</f>
        <v>0</v>
      </c>
      <c r="N285" s="43">
        <f>IF(ISNA(SUMIFS(INDEX('Model Participation Data'!$N$8:$DX$57,0,MATCH(CONCATENATE($J285,N$6),'Model Participation Data'!$N$6:$DX$6,0)),'Model Participation Data'!$B$8:$B$57,$C285,'Model Participation Data'!$C$8:$C$57,$D285)),"-",SUMIFS(INDEX('Model Participation Data'!$N$8:$DX$57,0,MATCH(CONCATENATE($J285,N$6),'Model Participation Data'!$N$6:$DX$6,0)),'Model Participation Data'!$B$8:$B$57,$C285,'Model Participation Data'!$C$8:$C$57,$D285))</f>
        <v>0</v>
      </c>
      <c r="O285" s="154">
        <f>IF(ISNA(SUMIFS(INDEX('Model Participation Data'!$N$8:$DX$57,0,MATCH(CONCATENATE($J285,O$6),'Model Participation Data'!$N$6:$DX$6,0)),'Model Participation Data'!$B$8:$B$57,$C285,'Model Participation Data'!$C$8:$C$57,$D285)),"-",SUMIFS(INDEX('Model Participation Data'!$N$8:$DX$57,0,MATCH(CONCATENATE($J285,O$6),'Model Participation Data'!$N$6:$DX$6,0)),'Model Participation Data'!$B$8:$B$57,$C285,'Model Participation Data'!$C$8:$C$57,$D285))</f>
        <v>0</v>
      </c>
    </row>
    <row r="286" spans="2:15" outlineLevel="1" x14ac:dyDescent="0.35">
      <c r="B286" s="37" t="s">
        <v>80</v>
      </c>
      <c r="C286" s="38" t="str">
        <f>IF(ISBLANK('Model Participation Data'!$B$19),"-",'Model Participation Data'!$B$19)</f>
        <v>Beneficiary</v>
      </c>
      <c r="D286" s="38" t="str">
        <f>IF(ISBLANK('Model Participation Data'!$C$19),"-",'Model Participation Data'!$C$19)</f>
        <v>Greater Washington Multi-Payer (Model 4): Population Impacted by SIM</v>
      </c>
      <c r="E286" s="38" t="str">
        <f>IF(ISBLANK('Model Participation Data'!$D$19),"-",'Model Participation Data'!$D$19)</f>
        <v>Percentage</v>
      </c>
      <c r="F286" s="38" t="str">
        <f>IF(ISBLANK('Model Participation Data'!$E$19),"-",'Model Participation Data'!$E$19)</f>
        <v>Active</v>
      </c>
      <c r="G286" s="151" t="str">
        <f>IF(ISBLANK('Model Participation Data'!$F$19),"-",'Model Participation Data'!$F$19)</f>
        <v>-</v>
      </c>
      <c r="H286" s="38">
        <v>1</v>
      </c>
      <c r="I286" s="38">
        <v>4</v>
      </c>
      <c r="J286" s="150" t="str">
        <f>CONCATENATE(H286,I286)</f>
        <v>14</v>
      </c>
      <c r="K286" s="38" t="str">
        <f>IF(ISBLANK('Model Participation Data'!$L$19),"-",'Model Participation Data'!$L$19)</f>
        <v>Quarterly</v>
      </c>
      <c r="L286" s="39" t="str">
        <f>IF(ISBLANK('Model Participation Data'!$M$19),"-",'Model Participation Data'!$M$19)</f>
        <v>TBD</v>
      </c>
      <c r="M286" s="43">
        <f>IF(ISNA(SUMIFS(INDEX('Model Participation Data'!$N$8:$DX$57,0,MATCH(CONCATENATE($J286,M$6),'Model Participation Data'!$N$6:$DX$6,0)),'Model Participation Data'!$B$8:$B$57,$C286,'Model Participation Data'!$C$8:$C$57,$D286)),"-",SUMIFS(INDEX('Model Participation Data'!$N$8:$DX$57,0,MATCH(CONCATENATE($J286,M$6),'Model Participation Data'!$N$6:$DX$6,0)),'Model Participation Data'!$B$8:$B$57,$C286,'Model Participation Data'!$C$8:$C$57,$D286))</f>
        <v>0</v>
      </c>
      <c r="N286" s="43">
        <f>IF(ISNA(SUMIFS(INDEX('Model Participation Data'!$N$8:$DX$57,0,MATCH(CONCATENATE($J286,N$6),'Model Participation Data'!$N$6:$DX$6,0)),'Model Participation Data'!$B$8:$B$57,$C286,'Model Participation Data'!$C$8:$C$57,$D286)),"-",SUMIFS(INDEX('Model Participation Data'!$N$8:$DX$57,0,MATCH(CONCATENATE($J286,N$6),'Model Participation Data'!$N$6:$DX$6,0)),'Model Participation Data'!$B$8:$B$57,$C286,'Model Participation Data'!$C$8:$C$57,$D286))</f>
        <v>0</v>
      </c>
      <c r="O286" s="154">
        <f>IF(ISNA(SUMIFS(INDEX('Model Participation Data'!$N$8:$DX$57,0,MATCH(CONCATENATE($J286,O$6),'Model Participation Data'!$N$6:$DX$6,0)),'Model Participation Data'!$B$8:$B$57,$C286,'Model Participation Data'!$C$8:$C$57,$D286)),"-",SUMIFS(INDEX('Model Participation Data'!$N$8:$DX$57,0,MATCH(CONCATENATE($J286,O$6),'Model Participation Data'!$N$6:$DX$6,0)),'Model Participation Data'!$B$8:$B$57,$C286,'Model Participation Data'!$C$8:$C$57,$D286))</f>
        <v>0</v>
      </c>
    </row>
    <row r="287" spans="2:15" outlineLevel="1" x14ac:dyDescent="0.35">
      <c r="B287" s="37" t="s">
        <v>80</v>
      </c>
      <c r="C287" s="38" t="str">
        <f>IF(ISBLANK('Model Participation Data'!$B$19),"-",'Model Participation Data'!$B$19)</f>
        <v>Beneficiary</v>
      </c>
      <c r="D287" s="38" t="str">
        <f>IF(ISBLANK('Model Participation Data'!$C$19),"-",'Model Participation Data'!$C$19)</f>
        <v>Greater Washington Multi-Payer (Model 4): Population Impacted by SIM</v>
      </c>
      <c r="E287" s="38" t="str">
        <f>IF(ISBLANK('Model Participation Data'!$D$19),"-",'Model Participation Data'!$D$19)</f>
        <v>Percentage</v>
      </c>
      <c r="F287" s="38" t="str">
        <f>IF(ISBLANK('Model Participation Data'!$E$19),"-",'Model Participation Data'!$E$19)</f>
        <v>Active</v>
      </c>
      <c r="G287" s="151" t="str">
        <f>IF(ISBLANK('Model Participation Data'!$F$19),"-",'Model Participation Data'!$F$19)</f>
        <v>-</v>
      </c>
      <c r="H287" s="38">
        <v>1</v>
      </c>
      <c r="I287" s="38">
        <v>5</v>
      </c>
      <c r="J287" s="150" t="str">
        <f t="shared" si="16"/>
        <v>15</v>
      </c>
      <c r="K287" s="38" t="str">
        <f>IF(ISBLANK('Model Participation Data'!$L$19),"-",'Model Participation Data'!$L$19)</f>
        <v>Quarterly</v>
      </c>
      <c r="L287" s="39" t="str">
        <f>IF(ISBLANK('Model Participation Data'!$M$19),"-",'Model Participation Data'!$M$19)</f>
        <v>TBD</v>
      </c>
      <c r="M287" s="43">
        <f>IF(ISNA(SUMIFS(INDEX('Model Participation Data'!$N$8:$DX$57,0,MATCH(CONCATENATE($J287,M$6),'Model Participation Data'!$N$6:$DX$6,0)),'Model Participation Data'!$B$8:$B$57,$C287,'Model Participation Data'!$C$8:$C$57,$D287)),"-",SUMIFS(INDEX('Model Participation Data'!$N$8:$DX$57,0,MATCH(CONCATENATE($J287,M$6),'Model Participation Data'!$N$6:$DX$6,0)),'Model Participation Data'!$B$8:$B$57,$C287,'Model Participation Data'!$C$8:$C$57,$D287))</f>
        <v>0</v>
      </c>
      <c r="N287" s="43">
        <f>IF(ISNA(SUMIFS(INDEX('Model Participation Data'!$N$8:$DX$57,0,MATCH(CONCATENATE($J287,N$6),'Model Participation Data'!$N$6:$DX$6,0)),'Model Participation Data'!$B$8:$B$57,$C287,'Model Participation Data'!$C$8:$C$57,$D287)),"-",SUMIFS(INDEX('Model Participation Data'!$N$8:$DX$57,0,MATCH(CONCATENATE($J287,N$6),'Model Participation Data'!$N$6:$DX$6,0)),'Model Participation Data'!$B$8:$B$57,$C287,'Model Participation Data'!$C$8:$C$57,$D287))</f>
        <v>0</v>
      </c>
      <c r="O287" s="154">
        <f>IF(ISNA(SUMIFS(INDEX('Model Participation Data'!$N$8:$DX$57,0,MATCH(CONCATENATE($J287,O$6),'Model Participation Data'!$N$6:$DX$6,0)),'Model Participation Data'!$B$8:$B$57,$C287,'Model Participation Data'!$C$8:$C$57,$D287)),"-",SUMIFS(INDEX('Model Participation Data'!$N$8:$DX$57,0,MATCH(CONCATENATE($J287,O$6),'Model Participation Data'!$N$6:$DX$6,0)),'Model Participation Data'!$B$8:$B$57,$C287,'Model Participation Data'!$C$8:$C$57,$D287))</f>
        <v>0</v>
      </c>
    </row>
    <row r="288" spans="2:15" outlineLevel="1" x14ac:dyDescent="0.35">
      <c r="B288" s="37" t="s">
        <v>80</v>
      </c>
      <c r="C288" s="38" t="str">
        <f>IF(ISBLANK('Model Participation Data'!$B$19),"-",'Model Participation Data'!$B$19)</f>
        <v>Beneficiary</v>
      </c>
      <c r="D288" s="38" t="str">
        <f>IF(ISBLANK('Model Participation Data'!$C$19),"-",'Model Participation Data'!$C$19)</f>
        <v>Greater Washington Multi-Payer (Model 4): Population Impacted by SIM</v>
      </c>
      <c r="E288" s="38" t="str">
        <f>IF(ISBLANK('Model Participation Data'!$D$19),"-",'Model Participation Data'!$D$19)</f>
        <v>Percentage</v>
      </c>
      <c r="F288" s="38" t="str">
        <f>IF(ISBLANK('Model Participation Data'!$E$19),"-",'Model Participation Data'!$E$19)</f>
        <v>Active</v>
      </c>
      <c r="G288" s="151" t="str">
        <f>IF(ISBLANK('Model Participation Data'!$F$19),"-",'Model Participation Data'!$F$19)</f>
        <v>-</v>
      </c>
      <c r="H288" s="38">
        <v>1</v>
      </c>
      <c r="I288" s="38" t="s">
        <v>65</v>
      </c>
      <c r="J288" s="150" t="str">
        <f t="shared" si="16"/>
        <v>1Goal</v>
      </c>
      <c r="K288" s="38" t="str">
        <f>IF(ISBLANK('Model Participation Data'!$L$19),"-",'Model Participation Data'!$L$19)</f>
        <v>Quarterly</v>
      </c>
      <c r="L288" s="39" t="str">
        <f>IF(ISBLANK('Model Participation Data'!$M$19),"-",'Model Participation Data'!$M$19)</f>
        <v>TBD</v>
      </c>
      <c r="M288" s="43" t="str">
        <f>IF(ISNA(SUMIFS(INDEX('Model Participation Data'!$N$8:$DX$57,0,MATCH(CONCATENATE($J288,M$6),'Model Participation Data'!$N$6:$DX$6,0)),'Model Participation Data'!$B$8:$B$57,$C288,'Model Participation Data'!$C$8:$C$57,$D288)),"-",SUMIFS(INDEX('Model Participation Data'!$N$8:$DX$57,0,MATCH(CONCATENATE($J288,M$6),'Model Participation Data'!$N$6:$DX$6,0)),'Model Participation Data'!$B$8:$B$57,$C288,'Model Participation Data'!$C$8:$C$57,$D288))</f>
        <v>-</v>
      </c>
      <c r="N288" s="43" t="str">
        <f>IF(ISNA(SUMIFS(INDEX('Model Participation Data'!$N$8:$DX$57,0,MATCH(CONCATENATE($J288,N$6),'Model Participation Data'!$N$6:$DX$6,0)),'Model Participation Data'!$B$8:$B$57,$C288,'Model Participation Data'!$C$8:$C$57,$D288)),"-",SUMIFS(INDEX('Model Participation Data'!$N$8:$DX$57,0,MATCH(CONCATENATE($J288,N$6),'Model Participation Data'!$N$6:$DX$6,0)),'Model Participation Data'!$B$8:$B$57,$C288,'Model Participation Data'!$C$8:$C$57,$D288))</f>
        <v>-</v>
      </c>
      <c r="O288" s="154">
        <f>IF(ISNA(SUMIFS(INDEX('Model Participation Data'!$N$8:$DX$57,0,MATCH(CONCATENATE($J288,O$6),'Model Participation Data'!$N$6:$DX$6,0)),'Model Participation Data'!$B$8:$B$57,$C288,'Model Participation Data'!$C$8:$C$57,$D288)),"-",SUMIFS(INDEX('Model Participation Data'!$N$8:$DX$57,0,MATCH(CONCATENATE($J288,O$6),'Model Participation Data'!$N$6:$DX$6,0)),'Model Participation Data'!$B$8:$B$57,$C288,'Model Participation Data'!$C$8:$C$57,$D288))</f>
        <v>0</v>
      </c>
    </row>
    <row r="289" spans="2:15" outlineLevel="1" x14ac:dyDescent="0.35">
      <c r="B289" s="37" t="s">
        <v>80</v>
      </c>
      <c r="C289" s="38" t="str">
        <f>IF(ISBLANK('Model Participation Data'!$B$19),"-",'Model Participation Data'!$B$19)</f>
        <v>Beneficiary</v>
      </c>
      <c r="D289" s="38" t="str">
        <f>IF(ISBLANK('Model Participation Data'!$C$19),"-",'Model Participation Data'!$C$19)</f>
        <v>Greater Washington Multi-Payer (Model 4): Population Impacted by SIM</v>
      </c>
      <c r="E289" s="38" t="str">
        <f>IF(ISBLANK('Model Participation Data'!$D$19),"-",'Model Participation Data'!$D$19)</f>
        <v>Percentage</v>
      </c>
      <c r="F289" s="38" t="str">
        <f>IF(ISBLANK('Model Participation Data'!$E$19),"-",'Model Participation Data'!$E$19)</f>
        <v>Active</v>
      </c>
      <c r="G289" s="151" t="str">
        <f>IF(ISBLANK('Model Participation Data'!$F$19),"-",'Model Participation Data'!$F$19)</f>
        <v>-</v>
      </c>
      <c r="H289" s="38">
        <v>2</v>
      </c>
      <c r="I289" s="38">
        <v>1</v>
      </c>
      <c r="J289" s="150" t="str">
        <f t="shared" si="16"/>
        <v>21</v>
      </c>
      <c r="K289" s="38" t="str">
        <f>IF(ISBLANK('Model Participation Data'!$L$19),"-",'Model Participation Data'!$L$19)</f>
        <v>Quarterly</v>
      </c>
      <c r="L289" s="39" t="str">
        <f>IF(ISBLANK('Model Participation Data'!$M$19),"-",'Model Participation Data'!$M$19)</f>
        <v>TBD</v>
      </c>
      <c r="M289" s="43">
        <f>IF(ISNA(SUMIFS(INDEX('Model Participation Data'!$N$8:$DX$57,0,MATCH(CONCATENATE($J289,M$6),'Model Participation Data'!$N$6:$DX$6,0)),'Model Participation Data'!$B$8:$B$57,$C289,'Model Participation Data'!$C$8:$C$57,$D289)),"-",SUMIFS(INDEX('Model Participation Data'!$N$8:$DX$57,0,MATCH(CONCATENATE($J289,M$6),'Model Participation Data'!$N$6:$DX$6,0)),'Model Participation Data'!$B$8:$B$57,$C289,'Model Participation Data'!$C$8:$C$57,$D289))</f>
        <v>0</v>
      </c>
      <c r="N289" s="43">
        <f>IF(ISNA(SUMIFS(INDEX('Model Participation Data'!$N$8:$DX$57,0,MATCH(CONCATENATE($J289,N$6),'Model Participation Data'!$N$6:$DX$6,0)),'Model Participation Data'!$B$8:$B$57,$C289,'Model Participation Data'!$C$8:$C$57,$D289)),"-",SUMIFS(INDEX('Model Participation Data'!$N$8:$DX$57,0,MATCH(CONCATENATE($J289,N$6),'Model Participation Data'!$N$6:$DX$6,0)),'Model Participation Data'!$B$8:$B$57,$C289,'Model Participation Data'!$C$8:$C$57,$D289))</f>
        <v>0</v>
      </c>
      <c r="O289" s="154">
        <f>IF(ISNA(SUMIFS(INDEX('Model Participation Data'!$N$8:$DX$57,0,MATCH(CONCATENATE($J289,O$6),'Model Participation Data'!$N$6:$DX$6,0)),'Model Participation Data'!$B$8:$B$57,$C289,'Model Participation Data'!$C$8:$C$57,$D289)),"-",SUMIFS(INDEX('Model Participation Data'!$N$8:$DX$57,0,MATCH(CONCATENATE($J289,O$6),'Model Participation Data'!$N$6:$DX$6,0)),'Model Participation Data'!$B$8:$B$57,$C289,'Model Participation Data'!$C$8:$C$57,$D289))</f>
        <v>0</v>
      </c>
    </row>
    <row r="290" spans="2:15" outlineLevel="1" x14ac:dyDescent="0.35">
      <c r="B290" s="37" t="s">
        <v>80</v>
      </c>
      <c r="C290" s="38" t="str">
        <f>IF(ISBLANK('Model Participation Data'!$B$19),"-",'Model Participation Data'!$B$19)</f>
        <v>Beneficiary</v>
      </c>
      <c r="D290" s="38" t="str">
        <f>IF(ISBLANK('Model Participation Data'!$C$19),"-",'Model Participation Data'!$C$19)</f>
        <v>Greater Washington Multi-Payer (Model 4): Population Impacted by SIM</v>
      </c>
      <c r="E290" s="38" t="str">
        <f>IF(ISBLANK('Model Participation Data'!$D$19),"-",'Model Participation Data'!$D$19)</f>
        <v>Percentage</v>
      </c>
      <c r="F290" s="38" t="str">
        <f>IF(ISBLANK('Model Participation Data'!$E$19),"-",'Model Participation Data'!$E$19)</f>
        <v>Active</v>
      </c>
      <c r="G290" s="151" t="str">
        <f>IF(ISBLANK('Model Participation Data'!$F$19),"-",'Model Participation Data'!$F$19)</f>
        <v>-</v>
      </c>
      <c r="H290" s="38">
        <v>2</v>
      </c>
      <c r="I290" s="38">
        <v>2</v>
      </c>
      <c r="J290" s="150" t="str">
        <f t="shared" si="16"/>
        <v>22</v>
      </c>
      <c r="K290" s="38" t="str">
        <f>IF(ISBLANK('Model Participation Data'!$L$19),"-",'Model Participation Data'!$L$19)</f>
        <v>Quarterly</v>
      </c>
      <c r="L290" s="39" t="str">
        <f>IF(ISBLANK('Model Participation Data'!$M$19),"-",'Model Participation Data'!$M$19)</f>
        <v>TBD</v>
      </c>
      <c r="M290" s="43">
        <f>IF(ISNA(SUMIFS(INDEX('Model Participation Data'!$N$8:$DX$57,0,MATCH(CONCATENATE($J290,M$6),'Model Participation Data'!$N$6:$DX$6,0)),'Model Participation Data'!$B$8:$B$57,$C290,'Model Participation Data'!$C$8:$C$57,$D290)),"-",SUMIFS(INDEX('Model Participation Data'!$N$8:$DX$57,0,MATCH(CONCATENATE($J290,M$6),'Model Participation Data'!$N$6:$DX$6,0)),'Model Participation Data'!$B$8:$B$57,$C290,'Model Participation Data'!$C$8:$C$57,$D290))</f>
        <v>0</v>
      </c>
      <c r="N290" s="43">
        <f>IF(ISNA(SUMIFS(INDEX('Model Participation Data'!$N$8:$DX$57,0,MATCH(CONCATENATE($J290,N$6),'Model Participation Data'!$N$6:$DX$6,0)),'Model Participation Data'!$B$8:$B$57,$C290,'Model Participation Data'!$C$8:$C$57,$D290)),"-",SUMIFS(INDEX('Model Participation Data'!$N$8:$DX$57,0,MATCH(CONCATENATE($J290,N$6),'Model Participation Data'!$N$6:$DX$6,0)),'Model Participation Data'!$B$8:$B$57,$C290,'Model Participation Data'!$C$8:$C$57,$D290))</f>
        <v>0</v>
      </c>
      <c r="O290" s="154">
        <f>IF(ISNA(SUMIFS(INDEX('Model Participation Data'!$N$8:$DX$57,0,MATCH(CONCATENATE($J290,O$6),'Model Participation Data'!$N$6:$DX$6,0)),'Model Participation Data'!$B$8:$B$57,$C290,'Model Participation Data'!$C$8:$C$57,$D290)),"-",SUMIFS(INDEX('Model Participation Data'!$N$8:$DX$57,0,MATCH(CONCATENATE($J290,O$6),'Model Participation Data'!$N$6:$DX$6,0)),'Model Participation Data'!$B$8:$B$57,$C290,'Model Participation Data'!$C$8:$C$57,$D290))</f>
        <v>0</v>
      </c>
    </row>
    <row r="291" spans="2:15" outlineLevel="1" x14ac:dyDescent="0.35">
      <c r="B291" s="37" t="s">
        <v>80</v>
      </c>
      <c r="C291" s="38" t="str">
        <f>IF(ISBLANK('Model Participation Data'!$B$19),"-",'Model Participation Data'!$B$19)</f>
        <v>Beneficiary</v>
      </c>
      <c r="D291" s="38" t="str">
        <f>IF(ISBLANK('Model Participation Data'!$C$19),"-",'Model Participation Data'!$C$19)</f>
        <v>Greater Washington Multi-Payer (Model 4): Population Impacted by SIM</v>
      </c>
      <c r="E291" s="38" t="str">
        <f>IF(ISBLANK('Model Participation Data'!$D$19),"-",'Model Participation Data'!$D$19)</f>
        <v>Percentage</v>
      </c>
      <c r="F291" s="38" t="str">
        <f>IF(ISBLANK('Model Participation Data'!$E$19),"-",'Model Participation Data'!$E$19)</f>
        <v>Active</v>
      </c>
      <c r="G291" s="151" t="str">
        <f>IF(ISBLANK('Model Participation Data'!$F$19),"-",'Model Participation Data'!$F$19)</f>
        <v>-</v>
      </c>
      <c r="H291" s="38">
        <v>2</v>
      </c>
      <c r="I291" s="38">
        <v>3</v>
      </c>
      <c r="J291" s="150" t="str">
        <f t="shared" si="16"/>
        <v>23</v>
      </c>
      <c r="K291" s="38" t="str">
        <f>IF(ISBLANK('Model Participation Data'!$L$19),"-",'Model Participation Data'!$L$19)</f>
        <v>Quarterly</v>
      </c>
      <c r="L291" s="39" t="str">
        <f>IF(ISBLANK('Model Participation Data'!$M$19),"-",'Model Participation Data'!$M$19)</f>
        <v>TBD</v>
      </c>
      <c r="M291" s="43">
        <f>IF(ISNA(SUMIFS(INDEX('Model Participation Data'!$N$8:$DX$57,0,MATCH(CONCATENATE($J291,M$6),'Model Participation Data'!$N$6:$DX$6,0)),'Model Participation Data'!$B$8:$B$57,$C291,'Model Participation Data'!$C$8:$C$57,$D291)),"-",SUMIFS(INDEX('Model Participation Data'!$N$8:$DX$57,0,MATCH(CONCATENATE($J291,M$6),'Model Participation Data'!$N$6:$DX$6,0)),'Model Participation Data'!$B$8:$B$57,$C291,'Model Participation Data'!$C$8:$C$57,$D291))</f>
        <v>0</v>
      </c>
      <c r="N291" s="43">
        <f>IF(ISNA(SUMIFS(INDEX('Model Participation Data'!$N$8:$DX$57,0,MATCH(CONCATENATE($J291,N$6),'Model Participation Data'!$N$6:$DX$6,0)),'Model Participation Data'!$B$8:$B$57,$C291,'Model Participation Data'!$C$8:$C$57,$D291)),"-",SUMIFS(INDEX('Model Participation Data'!$N$8:$DX$57,0,MATCH(CONCATENATE($J291,N$6),'Model Participation Data'!$N$6:$DX$6,0)),'Model Participation Data'!$B$8:$B$57,$C291,'Model Participation Data'!$C$8:$C$57,$D291))</f>
        <v>0</v>
      </c>
      <c r="O291" s="154">
        <f>IF(ISNA(SUMIFS(INDEX('Model Participation Data'!$N$8:$DX$57,0,MATCH(CONCATENATE($J291,O$6),'Model Participation Data'!$N$6:$DX$6,0)),'Model Participation Data'!$B$8:$B$57,$C291,'Model Participation Data'!$C$8:$C$57,$D291)),"-",SUMIFS(INDEX('Model Participation Data'!$N$8:$DX$57,0,MATCH(CONCATENATE($J291,O$6),'Model Participation Data'!$N$6:$DX$6,0)),'Model Participation Data'!$B$8:$B$57,$C291,'Model Participation Data'!$C$8:$C$57,$D291))</f>
        <v>0</v>
      </c>
    </row>
    <row r="292" spans="2:15" outlineLevel="1" x14ac:dyDescent="0.35">
      <c r="B292" s="37" t="s">
        <v>80</v>
      </c>
      <c r="C292" s="38" t="str">
        <f>IF(ISBLANK('Model Participation Data'!$B$19),"-",'Model Participation Data'!$B$19)</f>
        <v>Beneficiary</v>
      </c>
      <c r="D292" s="38" t="str">
        <f>IF(ISBLANK('Model Participation Data'!$C$19),"-",'Model Participation Data'!$C$19)</f>
        <v>Greater Washington Multi-Payer (Model 4): Population Impacted by SIM</v>
      </c>
      <c r="E292" s="38" t="str">
        <f>IF(ISBLANK('Model Participation Data'!$D$19),"-",'Model Participation Data'!$D$19)</f>
        <v>Percentage</v>
      </c>
      <c r="F292" s="38" t="str">
        <f>IF(ISBLANK('Model Participation Data'!$E$19),"-",'Model Participation Data'!$E$19)</f>
        <v>Active</v>
      </c>
      <c r="G292" s="151" t="str">
        <f>IF(ISBLANK('Model Participation Data'!$F$19),"-",'Model Participation Data'!$F$19)</f>
        <v>-</v>
      </c>
      <c r="H292" s="38">
        <v>2</v>
      </c>
      <c r="I292" s="38">
        <v>4</v>
      </c>
      <c r="J292" s="150" t="str">
        <f t="shared" si="16"/>
        <v>24</v>
      </c>
      <c r="K292" s="38" t="str">
        <f>IF(ISBLANK('Model Participation Data'!$L$19),"-",'Model Participation Data'!$L$19)</f>
        <v>Quarterly</v>
      </c>
      <c r="L292" s="39" t="str">
        <f>IF(ISBLANK('Model Participation Data'!$M$19),"-",'Model Participation Data'!$M$19)</f>
        <v>TBD</v>
      </c>
      <c r="M292" s="43">
        <f>IF(ISNA(SUMIFS(INDEX('Model Participation Data'!$N$8:$DX$57,0,MATCH(CONCATENATE($J292,M$6),'Model Participation Data'!$N$6:$DX$6,0)),'Model Participation Data'!$B$8:$B$57,$C292,'Model Participation Data'!$C$8:$C$57,$D292)),"-",SUMIFS(INDEX('Model Participation Data'!$N$8:$DX$57,0,MATCH(CONCATENATE($J292,M$6),'Model Participation Data'!$N$6:$DX$6,0)),'Model Participation Data'!$B$8:$B$57,$C292,'Model Participation Data'!$C$8:$C$57,$D292))</f>
        <v>0</v>
      </c>
      <c r="N292" s="43">
        <f>IF(ISNA(SUMIFS(INDEX('Model Participation Data'!$N$8:$DX$57,0,MATCH(CONCATENATE($J292,N$6),'Model Participation Data'!$N$6:$DX$6,0)),'Model Participation Data'!$B$8:$B$57,$C292,'Model Participation Data'!$C$8:$C$57,$D292)),"-",SUMIFS(INDEX('Model Participation Data'!$N$8:$DX$57,0,MATCH(CONCATENATE($J292,N$6),'Model Participation Data'!$N$6:$DX$6,0)),'Model Participation Data'!$B$8:$B$57,$C292,'Model Participation Data'!$C$8:$C$57,$D292))</f>
        <v>0</v>
      </c>
      <c r="O292" s="154">
        <f>IF(ISNA(SUMIFS(INDEX('Model Participation Data'!$N$8:$DX$57,0,MATCH(CONCATENATE($J292,O$6),'Model Participation Data'!$N$6:$DX$6,0)),'Model Participation Data'!$B$8:$B$57,$C292,'Model Participation Data'!$C$8:$C$57,$D292)),"-",SUMIFS(INDEX('Model Participation Data'!$N$8:$DX$57,0,MATCH(CONCATENATE($J292,O$6),'Model Participation Data'!$N$6:$DX$6,0)),'Model Participation Data'!$B$8:$B$57,$C292,'Model Participation Data'!$C$8:$C$57,$D292))</f>
        <v>0</v>
      </c>
    </row>
    <row r="293" spans="2:15" outlineLevel="1" x14ac:dyDescent="0.35">
      <c r="B293" s="37" t="s">
        <v>80</v>
      </c>
      <c r="C293" s="38" t="str">
        <f>IF(ISBLANK('Model Participation Data'!$B$19),"-",'Model Participation Data'!$B$19)</f>
        <v>Beneficiary</v>
      </c>
      <c r="D293" s="38" t="str">
        <f>IF(ISBLANK('Model Participation Data'!$C$19),"-",'Model Participation Data'!$C$19)</f>
        <v>Greater Washington Multi-Payer (Model 4): Population Impacted by SIM</v>
      </c>
      <c r="E293" s="38" t="str">
        <f>IF(ISBLANK('Model Participation Data'!$D$19),"-",'Model Participation Data'!$D$19)</f>
        <v>Percentage</v>
      </c>
      <c r="F293" s="38" t="str">
        <f>IF(ISBLANK('Model Participation Data'!$E$19),"-",'Model Participation Data'!$E$19)</f>
        <v>Active</v>
      </c>
      <c r="G293" s="151" t="str">
        <f>IF(ISBLANK('Model Participation Data'!$F$19),"-",'Model Participation Data'!$F$19)</f>
        <v>-</v>
      </c>
      <c r="H293" s="38">
        <v>2</v>
      </c>
      <c r="I293" s="38">
        <v>5</v>
      </c>
      <c r="J293" s="150" t="str">
        <f t="shared" si="16"/>
        <v>25</v>
      </c>
      <c r="K293" s="38" t="str">
        <f>IF(ISBLANK('Model Participation Data'!$L$19),"-",'Model Participation Data'!$L$19)</f>
        <v>Quarterly</v>
      </c>
      <c r="L293" s="39" t="str">
        <f>IF(ISBLANK('Model Participation Data'!$M$19),"-",'Model Participation Data'!$M$19)</f>
        <v>TBD</v>
      </c>
      <c r="M293" s="43">
        <f>IF(ISNA(SUMIFS(INDEX('Model Participation Data'!$N$8:$DX$57,0,MATCH(CONCATENATE($J293,M$6),'Model Participation Data'!$N$6:$DX$6,0)),'Model Participation Data'!$B$8:$B$57,$C293,'Model Participation Data'!$C$8:$C$57,$D293)),"-",SUMIFS(INDEX('Model Participation Data'!$N$8:$DX$57,0,MATCH(CONCATENATE($J293,M$6),'Model Participation Data'!$N$6:$DX$6,0)),'Model Participation Data'!$B$8:$B$57,$C293,'Model Participation Data'!$C$8:$C$57,$D293))</f>
        <v>0</v>
      </c>
      <c r="N293" s="43">
        <f>IF(ISNA(SUMIFS(INDEX('Model Participation Data'!$N$8:$DX$57,0,MATCH(CONCATENATE($J293,N$6),'Model Participation Data'!$N$6:$DX$6,0)),'Model Participation Data'!$B$8:$B$57,$C293,'Model Participation Data'!$C$8:$C$57,$D293)),"-",SUMIFS(INDEX('Model Participation Data'!$N$8:$DX$57,0,MATCH(CONCATENATE($J293,N$6),'Model Participation Data'!$N$6:$DX$6,0)),'Model Participation Data'!$B$8:$B$57,$C293,'Model Participation Data'!$C$8:$C$57,$D293))</f>
        <v>0</v>
      </c>
      <c r="O293" s="154">
        <f>IF(ISNA(SUMIFS(INDEX('Model Participation Data'!$N$8:$DX$57,0,MATCH(CONCATENATE($J293,O$6),'Model Participation Data'!$N$6:$DX$6,0)),'Model Participation Data'!$B$8:$B$57,$C293,'Model Participation Data'!$C$8:$C$57,$D293)),"-",SUMIFS(INDEX('Model Participation Data'!$N$8:$DX$57,0,MATCH(CONCATENATE($J293,O$6),'Model Participation Data'!$N$6:$DX$6,0)),'Model Participation Data'!$B$8:$B$57,$C293,'Model Participation Data'!$C$8:$C$57,$D293))</f>
        <v>0</v>
      </c>
    </row>
    <row r="294" spans="2:15" outlineLevel="1" x14ac:dyDescent="0.35">
      <c r="B294" s="37" t="s">
        <v>80</v>
      </c>
      <c r="C294" s="38" t="str">
        <f>IF(ISBLANK('Model Participation Data'!$B$19),"-",'Model Participation Data'!$B$19)</f>
        <v>Beneficiary</v>
      </c>
      <c r="D294" s="38" t="str">
        <f>IF(ISBLANK('Model Participation Data'!$C$19),"-",'Model Participation Data'!$C$19)</f>
        <v>Greater Washington Multi-Payer (Model 4): Population Impacted by SIM</v>
      </c>
      <c r="E294" s="38" t="str">
        <f>IF(ISBLANK('Model Participation Data'!$D$19),"-",'Model Participation Data'!$D$19)</f>
        <v>Percentage</v>
      </c>
      <c r="F294" s="38" t="str">
        <f>IF(ISBLANK('Model Participation Data'!$E$19),"-",'Model Participation Data'!$E$19)</f>
        <v>Active</v>
      </c>
      <c r="G294" s="151" t="str">
        <f>IF(ISBLANK('Model Participation Data'!$F$19),"-",'Model Participation Data'!$F$19)</f>
        <v>-</v>
      </c>
      <c r="H294" s="38">
        <v>2</v>
      </c>
      <c r="I294" s="38" t="s">
        <v>65</v>
      </c>
      <c r="J294" s="150" t="str">
        <f t="shared" si="16"/>
        <v>2Goal</v>
      </c>
      <c r="K294" s="38" t="str">
        <f>IF(ISBLANK('Model Participation Data'!$L$19),"-",'Model Participation Data'!$L$19)</f>
        <v>Quarterly</v>
      </c>
      <c r="L294" s="39" t="str">
        <f>IF(ISBLANK('Model Participation Data'!$M$19),"-",'Model Participation Data'!$M$19)</f>
        <v>TBD</v>
      </c>
      <c r="M294" s="43" t="str">
        <f>IF(ISNA(SUMIFS(INDEX('Model Participation Data'!$N$8:$DX$57,0,MATCH(CONCATENATE($J294,M$6),'Model Participation Data'!$N$6:$DX$6,0)),'Model Participation Data'!$B$8:$B$57,$C294,'Model Participation Data'!$C$8:$C$57,$D294)),"-",SUMIFS(INDEX('Model Participation Data'!$N$8:$DX$57,0,MATCH(CONCATENATE($J294,M$6),'Model Participation Data'!$N$6:$DX$6,0)),'Model Participation Data'!$B$8:$B$57,$C294,'Model Participation Data'!$C$8:$C$57,$D294))</f>
        <v>-</v>
      </c>
      <c r="N294" s="43" t="str">
        <f>IF(ISNA(SUMIFS(INDEX('Model Participation Data'!$N$8:$DX$57,0,MATCH(CONCATENATE($J294,N$6),'Model Participation Data'!$N$6:$DX$6,0)),'Model Participation Data'!$B$8:$B$57,$C294,'Model Participation Data'!$C$8:$C$57,$D294)),"-",SUMIFS(INDEX('Model Participation Data'!$N$8:$DX$57,0,MATCH(CONCATENATE($J294,N$6),'Model Participation Data'!$N$6:$DX$6,0)),'Model Participation Data'!$B$8:$B$57,$C294,'Model Participation Data'!$C$8:$C$57,$D294))</f>
        <v>-</v>
      </c>
      <c r="O294" s="154">
        <f>IF(ISNA(SUMIFS(INDEX('Model Participation Data'!$N$8:$DX$57,0,MATCH(CONCATENATE($J294,O$6),'Model Participation Data'!$N$6:$DX$6,0)),'Model Participation Data'!$B$8:$B$57,$C294,'Model Participation Data'!$C$8:$C$57,$D294)),"-",SUMIFS(INDEX('Model Participation Data'!$N$8:$DX$57,0,MATCH(CONCATENATE($J294,O$6),'Model Participation Data'!$N$6:$DX$6,0)),'Model Participation Data'!$B$8:$B$57,$C294,'Model Participation Data'!$C$8:$C$57,$D294))</f>
        <v>0</v>
      </c>
    </row>
    <row r="295" spans="2:15" outlineLevel="1" x14ac:dyDescent="0.35">
      <c r="B295" s="37" t="s">
        <v>80</v>
      </c>
      <c r="C295" s="38" t="str">
        <f>IF(ISBLANK('Model Participation Data'!$B$19),"-",'Model Participation Data'!$B$19)</f>
        <v>Beneficiary</v>
      </c>
      <c r="D295" s="38" t="str">
        <f>IF(ISBLANK('Model Participation Data'!$C$19),"-",'Model Participation Data'!$C$19)</f>
        <v>Greater Washington Multi-Payer (Model 4): Population Impacted by SIM</v>
      </c>
      <c r="E295" s="38" t="str">
        <f>IF(ISBLANK('Model Participation Data'!$D$19),"-",'Model Participation Data'!$D$19)</f>
        <v>Percentage</v>
      </c>
      <c r="F295" s="38" t="str">
        <f>IF(ISBLANK('Model Participation Data'!$E$19),"-",'Model Participation Data'!$E$19)</f>
        <v>Active</v>
      </c>
      <c r="G295" s="151" t="str">
        <f>IF(ISBLANK('Model Participation Data'!$F$19),"-",'Model Participation Data'!$F$19)</f>
        <v>-</v>
      </c>
      <c r="H295" s="38">
        <v>3</v>
      </c>
      <c r="I295" s="38">
        <v>1</v>
      </c>
      <c r="J295" s="150" t="str">
        <f t="shared" si="16"/>
        <v>31</v>
      </c>
      <c r="K295" s="38" t="str">
        <f>IF(ISBLANK('Model Participation Data'!$L$19),"-",'Model Participation Data'!$L$19)</f>
        <v>Quarterly</v>
      </c>
      <c r="L295" s="39" t="str">
        <f>IF(ISBLANK('Model Participation Data'!$M$19),"-",'Model Participation Data'!$M$19)</f>
        <v>TBD</v>
      </c>
      <c r="M295" s="43">
        <f>IF(ISNA(SUMIFS(INDEX('Model Participation Data'!$N$8:$DX$57,0,MATCH(CONCATENATE($J295,M$6),'Model Participation Data'!$N$6:$DX$6,0)),'Model Participation Data'!$B$8:$B$57,$C295,'Model Participation Data'!$C$8:$C$57,$D295)),"-",SUMIFS(INDEX('Model Participation Data'!$N$8:$DX$57,0,MATCH(CONCATENATE($J295,M$6),'Model Participation Data'!$N$6:$DX$6,0)),'Model Participation Data'!$B$8:$B$57,$C295,'Model Participation Data'!$C$8:$C$57,$D295))</f>
        <v>0</v>
      </c>
      <c r="N295" s="43">
        <f>IF(ISNA(SUMIFS(INDEX('Model Participation Data'!$N$8:$DX$57,0,MATCH(CONCATENATE($J295,N$6),'Model Participation Data'!$N$6:$DX$6,0)),'Model Participation Data'!$B$8:$B$57,$C295,'Model Participation Data'!$C$8:$C$57,$D295)),"-",SUMIFS(INDEX('Model Participation Data'!$N$8:$DX$57,0,MATCH(CONCATENATE($J295,N$6),'Model Participation Data'!$N$6:$DX$6,0)),'Model Participation Data'!$B$8:$B$57,$C295,'Model Participation Data'!$C$8:$C$57,$D295))</f>
        <v>0</v>
      </c>
      <c r="O295" s="154">
        <f>IF(ISNA(SUMIFS(INDEX('Model Participation Data'!$N$8:$DX$57,0,MATCH(CONCATENATE($J295,O$6),'Model Participation Data'!$N$6:$DX$6,0)),'Model Participation Data'!$B$8:$B$57,$C295,'Model Participation Data'!$C$8:$C$57,$D295)),"-",SUMIFS(INDEX('Model Participation Data'!$N$8:$DX$57,0,MATCH(CONCATENATE($J295,O$6),'Model Participation Data'!$N$6:$DX$6,0)),'Model Participation Data'!$B$8:$B$57,$C295,'Model Participation Data'!$C$8:$C$57,$D295))</f>
        <v>0</v>
      </c>
    </row>
    <row r="296" spans="2:15" outlineLevel="1" x14ac:dyDescent="0.35">
      <c r="B296" s="37" t="s">
        <v>80</v>
      </c>
      <c r="C296" s="38" t="str">
        <f>IF(ISBLANK('Model Participation Data'!$B$19),"-",'Model Participation Data'!$B$19)</f>
        <v>Beneficiary</v>
      </c>
      <c r="D296" s="38" t="str">
        <f>IF(ISBLANK('Model Participation Data'!$C$19),"-",'Model Participation Data'!$C$19)</f>
        <v>Greater Washington Multi-Payer (Model 4): Population Impacted by SIM</v>
      </c>
      <c r="E296" s="38" t="str">
        <f>IF(ISBLANK('Model Participation Data'!$D$19),"-",'Model Participation Data'!$D$19)</f>
        <v>Percentage</v>
      </c>
      <c r="F296" s="38" t="str">
        <f>IF(ISBLANK('Model Participation Data'!$E$19),"-",'Model Participation Data'!$E$19)</f>
        <v>Active</v>
      </c>
      <c r="G296" s="151" t="str">
        <f>IF(ISBLANK('Model Participation Data'!$F$19),"-",'Model Participation Data'!$F$19)</f>
        <v>-</v>
      </c>
      <c r="H296" s="38">
        <v>3</v>
      </c>
      <c r="I296" s="38">
        <v>2</v>
      </c>
      <c r="J296" s="150" t="str">
        <f t="shared" si="16"/>
        <v>32</v>
      </c>
      <c r="K296" s="38" t="str">
        <f>IF(ISBLANK('Model Participation Data'!$L$19),"-",'Model Participation Data'!$L$19)</f>
        <v>Quarterly</v>
      </c>
      <c r="L296" s="39" t="str">
        <f>IF(ISBLANK('Model Participation Data'!$M$19),"-",'Model Participation Data'!$M$19)</f>
        <v>TBD</v>
      </c>
      <c r="M296" s="43">
        <f>IF(ISNA(SUMIFS(INDEX('Model Participation Data'!$N$8:$DX$57,0,MATCH(CONCATENATE($J296,M$6),'Model Participation Data'!$N$6:$DX$6,0)),'Model Participation Data'!$B$8:$B$57,$C296,'Model Participation Data'!$C$8:$C$57,$D296)),"-",SUMIFS(INDEX('Model Participation Data'!$N$8:$DX$57,0,MATCH(CONCATENATE($J296,M$6),'Model Participation Data'!$N$6:$DX$6,0)),'Model Participation Data'!$B$8:$B$57,$C296,'Model Participation Data'!$C$8:$C$57,$D296))</f>
        <v>0</v>
      </c>
      <c r="N296" s="43">
        <f>IF(ISNA(SUMIFS(INDEX('Model Participation Data'!$N$8:$DX$57,0,MATCH(CONCATENATE($J296,N$6),'Model Participation Data'!$N$6:$DX$6,0)),'Model Participation Data'!$B$8:$B$57,$C296,'Model Participation Data'!$C$8:$C$57,$D296)),"-",SUMIFS(INDEX('Model Participation Data'!$N$8:$DX$57,0,MATCH(CONCATENATE($J296,N$6),'Model Participation Data'!$N$6:$DX$6,0)),'Model Participation Data'!$B$8:$B$57,$C296,'Model Participation Data'!$C$8:$C$57,$D296))</f>
        <v>0</v>
      </c>
      <c r="O296" s="154">
        <f>IF(ISNA(SUMIFS(INDEX('Model Participation Data'!$N$8:$DX$57,0,MATCH(CONCATENATE($J296,O$6),'Model Participation Data'!$N$6:$DX$6,0)),'Model Participation Data'!$B$8:$B$57,$C296,'Model Participation Data'!$C$8:$C$57,$D296)),"-",SUMIFS(INDEX('Model Participation Data'!$N$8:$DX$57,0,MATCH(CONCATENATE($J296,O$6),'Model Participation Data'!$N$6:$DX$6,0)),'Model Participation Data'!$B$8:$B$57,$C296,'Model Participation Data'!$C$8:$C$57,$D296))</f>
        <v>0</v>
      </c>
    </row>
    <row r="297" spans="2:15" outlineLevel="1" x14ac:dyDescent="0.35">
      <c r="B297" s="37" t="s">
        <v>80</v>
      </c>
      <c r="C297" s="38" t="str">
        <f>IF(ISBLANK('Model Participation Data'!$B$19),"-",'Model Participation Data'!$B$19)</f>
        <v>Beneficiary</v>
      </c>
      <c r="D297" s="38" t="str">
        <f>IF(ISBLANK('Model Participation Data'!$C$19),"-",'Model Participation Data'!$C$19)</f>
        <v>Greater Washington Multi-Payer (Model 4): Population Impacted by SIM</v>
      </c>
      <c r="E297" s="38" t="str">
        <f>IF(ISBLANK('Model Participation Data'!$D$19),"-",'Model Participation Data'!$D$19)</f>
        <v>Percentage</v>
      </c>
      <c r="F297" s="38" t="str">
        <f>IF(ISBLANK('Model Participation Data'!$E$19),"-",'Model Participation Data'!$E$19)</f>
        <v>Active</v>
      </c>
      <c r="G297" s="151" t="str">
        <f>IF(ISBLANK('Model Participation Data'!$F$19),"-",'Model Participation Data'!$F$19)</f>
        <v>-</v>
      </c>
      <c r="H297" s="38">
        <v>3</v>
      </c>
      <c r="I297" s="38">
        <v>3</v>
      </c>
      <c r="J297" s="150" t="str">
        <f t="shared" si="16"/>
        <v>33</v>
      </c>
      <c r="K297" s="38" t="str">
        <f>IF(ISBLANK('Model Participation Data'!$L$19),"-",'Model Participation Data'!$L$19)</f>
        <v>Quarterly</v>
      </c>
      <c r="L297" s="39" t="str">
        <f>IF(ISBLANK('Model Participation Data'!$M$19),"-",'Model Participation Data'!$M$19)</f>
        <v>TBD</v>
      </c>
      <c r="M297" s="43">
        <f>IF(ISNA(SUMIFS(INDEX('Model Participation Data'!$N$8:$DX$57,0,MATCH(CONCATENATE($J297,M$6),'Model Participation Data'!$N$6:$DX$6,0)),'Model Participation Data'!$B$8:$B$57,$C297,'Model Participation Data'!$C$8:$C$57,$D297)),"-",SUMIFS(INDEX('Model Participation Data'!$N$8:$DX$57,0,MATCH(CONCATENATE($J297,M$6),'Model Participation Data'!$N$6:$DX$6,0)),'Model Participation Data'!$B$8:$B$57,$C297,'Model Participation Data'!$C$8:$C$57,$D297))</f>
        <v>0</v>
      </c>
      <c r="N297" s="43">
        <f>IF(ISNA(SUMIFS(INDEX('Model Participation Data'!$N$8:$DX$57,0,MATCH(CONCATENATE($J297,N$6),'Model Participation Data'!$N$6:$DX$6,0)),'Model Participation Data'!$B$8:$B$57,$C297,'Model Participation Data'!$C$8:$C$57,$D297)),"-",SUMIFS(INDEX('Model Participation Data'!$N$8:$DX$57,0,MATCH(CONCATENATE($J297,N$6),'Model Participation Data'!$N$6:$DX$6,0)),'Model Participation Data'!$B$8:$B$57,$C297,'Model Participation Data'!$C$8:$C$57,$D297))</f>
        <v>0</v>
      </c>
      <c r="O297" s="154">
        <f>IF(ISNA(SUMIFS(INDEX('Model Participation Data'!$N$8:$DX$57,0,MATCH(CONCATENATE($J297,O$6),'Model Participation Data'!$N$6:$DX$6,0)),'Model Participation Data'!$B$8:$B$57,$C297,'Model Participation Data'!$C$8:$C$57,$D297)),"-",SUMIFS(INDEX('Model Participation Data'!$N$8:$DX$57,0,MATCH(CONCATENATE($J297,O$6),'Model Participation Data'!$N$6:$DX$6,0)),'Model Participation Data'!$B$8:$B$57,$C297,'Model Participation Data'!$C$8:$C$57,$D297))</f>
        <v>0</v>
      </c>
    </row>
    <row r="298" spans="2:15" outlineLevel="1" x14ac:dyDescent="0.35">
      <c r="B298" s="37" t="s">
        <v>80</v>
      </c>
      <c r="C298" s="38" t="str">
        <f>IF(ISBLANK('Model Participation Data'!$B$19),"-",'Model Participation Data'!$B$19)</f>
        <v>Beneficiary</v>
      </c>
      <c r="D298" s="38" t="str">
        <f>IF(ISBLANK('Model Participation Data'!$C$19),"-",'Model Participation Data'!$C$19)</f>
        <v>Greater Washington Multi-Payer (Model 4): Population Impacted by SIM</v>
      </c>
      <c r="E298" s="38" t="str">
        <f>IF(ISBLANK('Model Participation Data'!$D$19),"-",'Model Participation Data'!$D$19)</f>
        <v>Percentage</v>
      </c>
      <c r="F298" s="38" t="str">
        <f>IF(ISBLANK('Model Participation Data'!$E$19),"-",'Model Participation Data'!$E$19)</f>
        <v>Active</v>
      </c>
      <c r="G298" s="151" t="str">
        <f>IF(ISBLANK('Model Participation Data'!$F$19),"-",'Model Participation Data'!$F$19)</f>
        <v>-</v>
      </c>
      <c r="H298" s="38">
        <v>3</v>
      </c>
      <c r="I298" s="38">
        <v>4</v>
      </c>
      <c r="J298" s="150" t="str">
        <f t="shared" si="16"/>
        <v>34</v>
      </c>
      <c r="K298" s="38" t="str">
        <f>IF(ISBLANK('Model Participation Data'!$L$19),"-",'Model Participation Data'!$L$19)</f>
        <v>Quarterly</v>
      </c>
      <c r="L298" s="39" t="str">
        <f>IF(ISBLANK('Model Participation Data'!$M$19),"-",'Model Participation Data'!$M$19)</f>
        <v>TBD</v>
      </c>
      <c r="M298" s="43">
        <f>IF(ISNA(SUMIFS(INDEX('Model Participation Data'!$N$8:$DX$57,0,MATCH(CONCATENATE($J298,M$6),'Model Participation Data'!$N$6:$DX$6,0)),'Model Participation Data'!$B$8:$B$57,$C298,'Model Participation Data'!$C$8:$C$57,$D298)),"-",SUMIFS(INDEX('Model Participation Data'!$N$8:$DX$57,0,MATCH(CONCATENATE($J298,M$6),'Model Participation Data'!$N$6:$DX$6,0)),'Model Participation Data'!$B$8:$B$57,$C298,'Model Participation Data'!$C$8:$C$57,$D298))</f>
        <v>0</v>
      </c>
      <c r="N298" s="43">
        <f>IF(ISNA(SUMIFS(INDEX('Model Participation Data'!$N$8:$DX$57,0,MATCH(CONCATENATE($J298,N$6),'Model Participation Data'!$N$6:$DX$6,0)),'Model Participation Data'!$B$8:$B$57,$C298,'Model Participation Data'!$C$8:$C$57,$D298)),"-",SUMIFS(INDEX('Model Participation Data'!$N$8:$DX$57,0,MATCH(CONCATENATE($J298,N$6),'Model Participation Data'!$N$6:$DX$6,0)),'Model Participation Data'!$B$8:$B$57,$C298,'Model Participation Data'!$C$8:$C$57,$D298))</f>
        <v>0</v>
      </c>
      <c r="O298" s="154">
        <f>IF(ISNA(SUMIFS(INDEX('Model Participation Data'!$N$8:$DX$57,0,MATCH(CONCATENATE($J298,O$6),'Model Participation Data'!$N$6:$DX$6,0)),'Model Participation Data'!$B$8:$B$57,$C298,'Model Participation Data'!$C$8:$C$57,$D298)),"-",SUMIFS(INDEX('Model Participation Data'!$N$8:$DX$57,0,MATCH(CONCATENATE($J298,O$6),'Model Participation Data'!$N$6:$DX$6,0)),'Model Participation Data'!$B$8:$B$57,$C298,'Model Participation Data'!$C$8:$C$57,$D298))</f>
        <v>0</v>
      </c>
    </row>
    <row r="299" spans="2:15" outlineLevel="1" x14ac:dyDescent="0.35">
      <c r="B299" s="37" t="s">
        <v>80</v>
      </c>
      <c r="C299" s="38" t="str">
        <f>IF(ISBLANK('Model Participation Data'!$B$19),"-",'Model Participation Data'!$B$19)</f>
        <v>Beneficiary</v>
      </c>
      <c r="D299" s="38" t="str">
        <f>IF(ISBLANK('Model Participation Data'!$C$19),"-",'Model Participation Data'!$C$19)</f>
        <v>Greater Washington Multi-Payer (Model 4): Population Impacted by SIM</v>
      </c>
      <c r="E299" s="38" t="str">
        <f>IF(ISBLANK('Model Participation Data'!$D$19),"-",'Model Participation Data'!$D$19)</f>
        <v>Percentage</v>
      </c>
      <c r="F299" s="38" t="str">
        <f>IF(ISBLANK('Model Participation Data'!$E$19),"-",'Model Participation Data'!$E$19)</f>
        <v>Active</v>
      </c>
      <c r="G299" s="151" t="str">
        <f>IF(ISBLANK('Model Participation Data'!$F$19),"-",'Model Participation Data'!$F$19)</f>
        <v>-</v>
      </c>
      <c r="H299" s="38">
        <v>3</v>
      </c>
      <c r="I299" s="38">
        <v>5</v>
      </c>
      <c r="J299" s="150" t="str">
        <f t="shared" si="16"/>
        <v>35</v>
      </c>
      <c r="K299" s="38" t="str">
        <f>IF(ISBLANK('Model Participation Data'!$L$19),"-",'Model Participation Data'!$L$19)</f>
        <v>Quarterly</v>
      </c>
      <c r="L299" s="39" t="str">
        <f>IF(ISBLANK('Model Participation Data'!$M$19),"-",'Model Participation Data'!$M$19)</f>
        <v>TBD</v>
      </c>
      <c r="M299" s="43">
        <f>IF(ISNA(SUMIFS(INDEX('Model Participation Data'!$N$8:$DX$57,0,MATCH(CONCATENATE($J299,M$6),'Model Participation Data'!$N$6:$DX$6,0)),'Model Participation Data'!$B$8:$B$57,$C299,'Model Participation Data'!$C$8:$C$57,$D299)),"-",SUMIFS(INDEX('Model Participation Data'!$N$8:$DX$57,0,MATCH(CONCATENATE($J299,M$6),'Model Participation Data'!$N$6:$DX$6,0)),'Model Participation Data'!$B$8:$B$57,$C299,'Model Participation Data'!$C$8:$C$57,$D299))</f>
        <v>0</v>
      </c>
      <c r="N299" s="43">
        <f>IF(ISNA(SUMIFS(INDEX('Model Participation Data'!$N$8:$DX$57,0,MATCH(CONCATENATE($J299,N$6),'Model Participation Data'!$N$6:$DX$6,0)),'Model Participation Data'!$B$8:$B$57,$C299,'Model Participation Data'!$C$8:$C$57,$D299)),"-",SUMIFS(INDEX('Model Participation Data'!$N$8:$DX$57,0,MATCH(CONCATENATE($J299,N$6),'Model Participation Data'!$N$6:$DX$6,0)),'Model Participation Data'!$B$8:$B$57,$C299,'Model Participation Data'!$C$8:$C$57,$D299))</f>
        <v>0</v>
      </c>
      <c r="O299" s="154">
        <f>IF(ISNA(SUMIFS(INDEX('Model Participation Data'!$N$8:$DX$57,0,MATCH(CONCATENATE($J299,O$6),'Model Participation Data'!$N$6:$DX$6,0)),'Model Participation Data'!$B$8:$B$57,$C299,'Model Participation Data'!$C$8:$C$57,$D299)),"-",SUMIFS(INDEX('Model Participation Data'!$N$8:$DX$57,0,MATCH(CONCATENATE($J299,O$6),'Model Participation Data'!$N$6:$DX$6,0)),'Model Participation Data'!$B$8:$B$57,$C299,'Model Participation Data'!$C$8:$C$57,$D299))</f>
        <v>0</v>
      </c>
    </row>
    <row r="300" spans="2:15" outlineLevel="1" x14ac:dyDescent="0.35">
      <c r="B300" s="37" t="s">
        <v>80</v>
      </c>
      <c r="C300" s="38" t="str">
        <f>IF(ISBLANK('Model Participation Data'!$B$19),"-",'Model Participation Data'!$B$19)</f>
        <v>Beneficiary</v>
      </c>
      <c r="D300" s="38" t="str">
        <f>IF(ISBLANK('Model Participation Data'!$C$19),"-",'Model Participation Data'!$C$19)</f>
        <v>Greater Washington Multi-Payer (Model 4): Population Impacted by SIM</v>
      </c>
      <c r="E300" s="38" t="str">
        <f>IF(ISBLANK('Model Participation Data'!$D$19),"-",'Model Participation Data'!$D$19)</f>
        <v>Percentage</v>
      </c>
      <c r="F300" s="38" t="str">
        <f>IF(ISBLANK('Model Participation Data'!$E$19),"-",'Model Participation Data'!$E$19)</f>
        <v>Active</v>
      </c>
      <c r="G300" s="151" t="str">
        <f>IF(ISBLANK('Model Participation Data'!$F$19),"-",'Model Participation Data'!$F$19)</f>
        <v>-</v>
      </c>
      <c r="H300" s="38">
        <v>3</v>
      </c>
      <c r="I300" s="38" t="s">
        <v>65</v>
      </c>
      <c r="J300" s="150" t="str">
        <f t="shared" si="16"/>
        <v>3Goal</v>
      </c>
      <c r="K300" s="38" t="str">
        <f>IF(ISBLANK('Model Participation Data'!$L$19),"-",'Model Participation Data'!$L$19)</f>
        <v>Quarterly</v>
      </c>
      <c r="L300" s="39" t="str">
        <f>IF(ISBLANK('Model Participation Data'!$M$19),"-",'Model Participation Data'!$M$19)</f>
        <v>TBD</v>
      </c>
      <c r="M300" s="43" t="str">
        <f>IF(ISNA(SUMIFS(INDEX('Model Participation Data'!$N$8:$DX$57,0,MATCH(CONCATENATE($J300,M$6),'Model Participation Data'!$N$6:$DX$6,0)),'Model Participation Data'!$B$8:$B$57,$C300,'Model Participation Data'!$C$8:$C$57,$D300)),"-",SUMIFS(INDEX('Model Participation Data'!$N$8:$DX$57,0,MATCH(CONCATENATE($J300,M$6),'Model Participation Data'!$N$6:$DX$6,0)),'Model Participation Data'!$B$8:$B$57,$C300,'Model Participation Data'!$C$8:$C$57,$D300))</f>
        <v>-</v>
      </c>
      <c r="N300" s="43" t="str">
        <f>IF(ISNA(SUMIFS(INDEX('Model Participation Data'!$N$8:$DX$57,0,MATCH(CONCATENATE($J300,N$6),'Model Participation Data'!$N$6:$DX$6,0)),'Model Participation Data'!$B$8:$B$57,$C300,'Model Participation Data'!$C$8:$C$57,$D300)),"-",SUMIFS(INDEX('Model Participation Data'!$N$8:$DX$57,0,MATCH(CONCATENATE($J300,N$6),'Model Participation Data'!$N$6:$DX$6,0)),'Model Participation Data'!$B$8:$B$57,$C300,'Model Participation Data'!$C$8:$C$57,$D300))</f>
        <v>-</v>
      </c>
      <c r="O300" s="154">
        <f>IF(ISNA(SUMIFS(INDEX('Model Participation Data'!$N$8:$DX$57,0,MATCH(CONCATENATE($J300,O$6),'Model Participation Data'!$N$6:$DX$6,0)),'Model Participation Data'!$B$8:$B$57,$C300,'Model Participation Data'!$C$8:$C$57,$D300)),"-",SUMIFS(INDEX('Model Participation Data'!$N$8:$DX$57,0,MATCH(CONCATENATE($J300,O$6),'Model Participation Data'!$N$6:$DX$6,0)),'Model Participation Data'!$B$8:$B$57,$C300,'Model Participation Data'!$C$8:$C$57,$D300))</f>
        <v>0</v>
      </c>
    </row>
    <row r="301" spans="2:15" outlineLevel="1" x14ac:dyDescent="0.35">
      <c r="B301" s="37" t="s">
        <v>80</v>
      </c>
      <c r="C301" s="38" t="str">
        <f>IF(ISBLANK('Model Participation Data'!$B$19),"-",'Model Participation Data'!$B$19)</f>
        <v>Beneficiary</v>
      </c>
      <c r="D301" s="38" t="str">
        <f>IF(ISBLANK('Model Participation Data'!$C$19),"-",'Model Participation Data'!$C$19)</f>
        <v>Greater Washington Multi-Payer (Model 4): Population Impacted by SIM</v>
      </c>
      <c r="E301" s="38" t="str">
        <f>IF(ISBLANK('Model Participation Data'!$D$19),"-",'Model Participation Data'!$D$19)</f>
        <v>Percentage</v>
      </c>
      <c r="F301" s="38" t="str">
        <f>IF(ISBLANK('Model Participation Data'!$E$19),"-",'Model Participation Data'!$E$19)</f>
        <v>Active</v>
      </c>
      <c r="G301" s="151" t="str">
        <f>IF(ISBLANK('Model Participation Data'!$F$19),"-",'Model Participation Data'!$F$19)</f>
        <v>-</v>
      </c>
      <c r="H301" s="38">
        <v>4</v>
      </c>
      <c r="I301" s="38">
        <v>1</v>
      </c>
      <c r="J301" s="150" t="str">
        <f t="shared" ref="J301:J306" si="17">CONCATENATE(H301,I301)</f>
        <v>41</v>
      </c>
      <c r="K301" s="38" t="str">
        <f>IF(ISBLANK('Model Participation Data'!$L$19),"-",'Model Participation Data'!$L$19)</f>
        <v>Quarterly</v>
      </c>
      <c r="L301" s="39" t="str">
        <f>IF(ISBLANK('Model Participation Data'!$M$19),"-",'Model Participation Data'!$M$19)</f>
        <v>TBD</v>
      </c>
      <c r="M301" s="43">
        <f>IF(ISNA(SUMIFS(INDEX('Model Participation Data'!$N$8:$DX$57,0,MATCH(CONCATENATE($J301,M$6),'Model Participation Data'!$N$6:$DX$6,0)),'Model Participation Data'!$B$8:$B$57,$C301,'Model Participation Data'!$C$8:$C$57,$D301)),"-",SUMIFS(INDEX('Model Participation Data'!$N$8:$DX$57,0,MATCH(CONCATENATE($J301,M$6),'Model Participation Data'!$N$6:$DX$6,0)),'Model Participation Data'!$B$8:$B$57,$C301,'Model Participation Data'!$C$8:$C$57,$D301))</f>
        <v>0</v>
      </c>
      <c r="N301" s="43">
        <f>IF(ISNA(SUMIFS(INDEX('Model Participation Data'!$N$8:$DX$57,0,MATCH(CONCATENATE($J301,N$6),'Model Participation Data'!$N$6:$DX$6,0)),'Model Participation Data'!$B$8:$B$57,$C301,'Model Participation Data'!$C$8:$C$57,$D301)),"-",SUMIFS(INDEX('Model Participation Data'!$N$8:$DX$57,0,MATCH(CONCATENATE($J301,N$6),'Model Participation Data'!$N$6:$DX$6,0)),'Model Participation Data'!$B$8:$B$57,$C301,'Model Participation Data'!$C$8:$C$57,$D301))</f>
        <v>0</v>
      </c>
      <c r="O301" s="154">
        <f>IF(ISNA(SUMIFS(INDEX('Model Participation Data'!$N$8:$DX$57,0,MATCH(CONCATENATE($J301,O$6),'Model Participation Data'!$N$6:$DX$6,0)),'Model Participation Data'!$B$8:$B$57,$C301,'Model Participation Data'!$C$8:$C$57,$D301)),"-",SUMIFS(INDEX('Model Participation Data'!$N$8:$DX$57,0,MATCH(CONCATENATE($J301,O$6),'Model Participation Data'!$N$6:$DX$6,0)),'Model Participation Data'!$B$8:$B$57,$C301,'Model Participation Data'!$C$8:$C$57,$D301))</f>
        <v>0</v>
      </c>
    </row>
    <row r="302" spans="2:15" outlineLevel="1" x14ac:dyDescent="0.35">
      <c r="B302" s="37" t="s">
        <v>80</v>
      </c>
      <c r="C302" s="38" t="str">
        <f>IF(ISBLANK('Model Participation Data'!$B$19),"-",'Model Participation Data'!$B$19)</f>
        <v>Beneficiary</v>
      </c>
      <c r="D302" s="38" t="str">
        <f>IF(ISBLANK('Model Participation Data'!$C$19),"-",'Model Participation Data'!$C$19)</f>
        <v>Greater Washington Multi-Payer (Model 4): Population Impacted by SIM</v>
      </c>
      <c r="E302" s="38" t="str">
        <f>IF(ISBLANK('Model Participation Data'!$D$19),"-",'Model Participation Data'!$D$19)</f>
        <v>Percentage</v>
      </c>
      <c r="F302" s="38" t="str">
        <f>IF(ISBLANK('Model Participation Data'!$E$19),"-",'Model Participation Data'!$E$19)</f>
        <v>Active</v>
      </c>
      <c r="G302" s="151" t="str">
        <f>IF(ISBLANK('Model Participation Data'!$F$19),"-",'Model Participation Data'!$F$19)</f>
        <v>-</v>
      </c>
      <c r="H302" s="38">
        <v>4</v>
      </c>
      <c r="I302" s="38">
        <v>2</v>
      </c>
      <c r="J302" s="150" t="str">
        <f t="shared" si="17"/>
        <v>42</v>
      </c>
      <c r="K302" s="38" t="str">
        <f>IF(ISBLANK('Model Participation Data'!$L$19),"-",'Model Participation Data'!$L$19)</f>
        <v>Quarterly</v>
      </c>
      <c r="L302" s="39" t="str">
        <f>IF(ISBLANK('Model Participation Data'!$M$19),"-",'Model Participation Data'!$M$19)</f>
        <v>TBD</v>
      </c>
      <c r="M302" s="43">
        <f>IF(ISNA(SUMIFS(INDEX('Model Participation Data'!$N$8:$DX$57,0,MATCH(CONCATENATE($J302,M$6),'Model Participation Data'!$N$6:$DX$6,0)),'Model Participation Data'!$B$8:$B$57,$C302,'Model Participation Data'!$C$8:$C$57,$D302)),"-",SUMIFS(INDEX('Model Participation Data'!$N$8:$DX$57,0,MATCH(CONCATENATE($J302,M$6),'Model Participation Data'!$N$6:$DX$6,0)),'Model Participation Data'!$B$8:$B$57,$C302,'Model Participation Data'!$C$8:$C$57,$D302))</f>
        <v>0</v>
      </c>
      <c r="N302" s="43">
        <f>IF(ISNA(SUMIFS(INDEX('Model Participation Data'!$N$8:$DX$57,0,MATCH(CONCATENATE($J302,N$6),'Model Participation Data'!$N$6:$DX$6,0)),'Model Participation Data'!$B$8:$B$57,$C302,'Model Participation Data'!$C$8:$C$57,$D302)),"-",SUMIFS(INDEX('Model Participation Data'!$N$8:$DX$57,0,MATCH(CONCATENATE($J302,N$6),'Model Participation Data'!$N$6:$DX$6,0)),'Model Participation Data'!$B$8:$B$57,$C302,'Model Participation Data'!$C$8:$C$57,$D302))</f>
        <v>0</v>
      </c>
      <c r="O302" s="154">
        <f>IF(ISNA(SUMIFS(INDEX('Model Participation Data'!$N$8:$DX$57,0,MATCH(CONCATENATE($J302,O$6),'Model Participation Data'!$N$6:$DX$6,0)),'Model Participation Data'!$B$8:$B$57,$C302,'Model Participation Data'!$C$8:$C$57,$D302)),"-",SUMIFS(INDEX('Model Participation Data'!$N$8:$DX$57,0,MATCH(CONCATENATE($J302,O$6),'Model Participation Data'!$N$6:$DX$6,0)),'Model Participation Data'!$B$8:$B$57,$C302,'Model Participation Data'!$C$8:$C$57,$D302))</f>
        <v>0</v>
      </c>
    </row>
    <row r="303" spans="2:15" outlineLevel="1" x14ac:dyDescent="0.35">
      <c r="B303" s="37" t="s">
        <v>80</v>
      </c>
      <c r="C303" s="38" t="str">
        <f>IF(ISBLANK('Model Participation Data'!$B$19),"-",'Model Participation Data'!$B$19)</f>
        <v>Beneficiary</v>
      </c>
      <c r="D303" s="38" t="str">
        <f>IF(ISBLANK('Model Participation Data'!$C$19),"-",'Model Participation Data'!$C$19)</f>
        <v>Greater Washington Multi-Payer (Model 4): Population Impacted by SIM</v>
      </c>
      <c r="E303" s="38" t="str">
        <f>IF(ISBLANK('Model Participation Data'!$D$19),"-",'Model Participation Data'!$D$19)</f>
        <v>Percentage</v>
      </c>
      <c r="F303" s="38" t="str">
        <f>IF(ISBLANK('Model Participation Data'!$E$19),"-",'Model Participation Data'!$E$19)</f>
        <v>Active</v>
      </c>
      <c r="G303" s="151" t="str">
        <f>IF(ISBLANK('Model Participation Data'!$F$19),"-",'Model Participation Data'!$F$19)</f>
        <v>-</v>
      </c>
      <c r="H303" s="38">
        <v>4</v>
      </c>
      <c r="I303" s="38">
        <v>3</v>
      </c>
      <c r="J303" s="150" t="str">
        <f t="shared" si="17"/>
        <v>43</v>
      </c>
      <c r="K303" s="38" t="str">
        <f>IF(ISBLANK('Model Participation Data'!$L$19),"-",'Model Participation Data'!$L$19)</f>
        <v>Quarterly</v>
      </c>
      <c r="L303" s="39" t="str">
        <f>IF(ISBLANK('Model Participation Data'!$M$19),"-",'Model Participation Data'!$M$19)</f>
        <v>TBD</v>
      </c>
      <c r="M303" s="43">
        <f>IF(ISNA(SUMIFS(INDEX('Model Participation Data'!$N$8:$DX$57,0,MATCH(CONCATENATE($J303,M$6),'Model Participation Data'!$N$6:$DX$6,0)),'Model Participation Data'!$B$8:$B$57,$C303,'Model Participation Data'!$C$8:$C$57,$D303)),"-",SUMIFS(INDEX('Model Participation Data'!$N$8:$DX$57,0,MATCH(CONCATENATE($J303,M$6),'Model Participation Data'!$N$6:$DX$6,0)),'Model Participation Data'!$B$8:$B$57,$C303,'Model Participation Data'!$C$8:$C$57,$D303))</f>
        <v>0</v>
      </c>
      <c r="N303" s="43">
        <f>IF(ISNA(SUMIFS(INDEX('Model Participation Data'!$N$8:$DX$57,0,MATCH(CONCATENATE($J303,N$6),'Model Participation Data'!$N$6:$DX$6,0)),'Model Participation Data'!$B$8:$B$57,$C303,'Model Participation Data'!$C$8:$C$57,$D303)),"-",SUMIFS(INDEX('Model Participation Data'!$N$8:$DX$57,0,MATCH(CONCATENATE($J303,N$6),'Model Participation Data'!$N$6:$DX$6,0)),'Model Participation Data'!$B$8:$B$57,$C303,'Model Participation Data'!$C$8:$C$57,$D303))</f>
        <v>0</v>
      </c>
      <c r="O303" s="154">
        <f>IF(ISNA(SUMIFS(INDEX('Model Participation Data'!$N$8:$DX$57,0,MATCH(CONCATENATE($J303,O$6),'Model Participation Data'!$N$6:$DX$6,0)),'Model Participation Data'!$B$8:$B$57,$C303,'Model Participation Data'!$C$8:$C$57,$D303)),"-",SUMIFS(INDEX('Model Participation Data'!$N$8:$DX$57,0,MATCH(CONCATENATE($J303,O$6),'Model Participation Data'!$N$6:$DX$6,0)),'Model Participation Data'!$B$8:$B$57,$C303,'Model Participation Data'!$C$8:$C$57,$D303))</f>
        <v>0</v>
      </c>
    </row>
    <row r="304" spans="2:15" outlineLevel="1" x14ac:dyDescent="0.35">
      <c r="B304" s="37" t="s">
        <v>80</v>
      </c>
      <c r="C304" s="38" t="str">
        <f>IF(ISBLANK('Model Participation Data'!$B$19),"-",'Model Participation Data'!$B$19)</f>
        <v>Beneficiary</v>
      </c>
      <c r="D304" s="38" t="str">
        <f>IF(ISBLANK('Model Participation Data'!$C$19),"-",'Model Participation Data'!$C$19)</f>
        <v>Greater Washington Multi-Payer (Model 4): Population Impacted by SIM</v>
      </c>
      <c r="E304" s="38" t="str">
        <f>IF(ISBLANK('Model Participation Data'!$D$19),"-",'Model Participation Data'!$D$19)</f>
        <v>Percentage</v>
      </c>
      <c r="F304" s="38" t="str">
        <f>IF(ISBLANK('Model Participation Data'!$E$19),"-",'Model Participation Data'!$E$19)</f>
        <v>Active</v>
      </c>
      <c r="G304" s="151" t="str">
        <f>IF(ISBLANK('Model Participation Data'!$F$19),"-",'Model Participation Data'!$F$19)</f>
        <v>-</v>
      </c>
      <c r="H304" s="38">
        <v>4</v>
      </c>
      <c r="I304" s="38">
        <v>4</v>
      </c>
      <c r="J304" s="150" t="str">
        <f t="shared" si="17"/>
        <v>44</v>
      </c>
      <c r="K304" s="38" t="str">
        <f>IF(ISBLANK('Model Participation Data'!$L$19),"-",'Model Participation Data'!$L$19)</f>
        <v>Quarterly</v>
      </c>
      <c r="L304" s="39" t="str">
        <f>IF(ISBLANK('Model Participation Data'!$M$19),"-",'Model Participation Data'!$M$19)</f>
        <v>TBD</v>
      </c>
      <c r="M304" s="43">
        <f>IF(ISNA(SUMIFS(INDEX('Model Participation Data'!$N$8:$DX$57,0,MATCH(CONCATENATE($J304,M$6),'Model Participation Data'!$N$6:$DX$6,0)),'Model Participation Data'!$B$8:$B$57,$C304,'Model Participation Data'!$C$8:$C$57,$D304)),"-",SUMIFS(INDEX('Model Participation Data'!$N$8:$DX$57,0,MATCH(CONCATENATE($J304,M$6),'Model Participation Data'!$N$6:$DX$6,0)),'Model Participation Data'!$B$8:$B$57,$C304,'Model Participation Data'!$C$8:$C$57,$D304))</f>
        <v>0</v>
      </c>
      <c r="N304" s="43">
        <f>IF(ISNA(SUMIFS(INDEX('Model Participation Data'!$N$8:$DX$57,0,MATCH(CONCATENATE($J304,N$6),'Model Participation Data'!$N$6:$DX$6,0)),'Model Participation Data'!$B$8:$B$57,$C304,'Model Participation Data'!$C$8:$C$57,$D304)),"-",SUMIFS(INDEX('Model Participation Data'!$N$8:$DX$57,0,MATCH(CONCATENATE($J304,N$6),'Model Participation Data'!$N$6:$DX$6,0)),'Model Participation Data'!$B$8:$B$57,$C304,'Model Participation Data'!$C$8:$C$57,$D304))</f>
        <v>0</v>
      </c>
      <c r="O304" s="154">
        <f>IF(ISNA(SUMIFS(INDEX('Model Participation Data'!$N$8:$DX$57,0,MATCH(CONCATENATE($J304,O$6),'Model Participation Data'!$N$6:$DX$6,0)),'Model Participation Data'!$B$8:$B$57,$C304,'Model Participation Data'!$C$8:$C$57,$D304)),"-",SUMIFS(INDEX('Model Participation Data'!$N$8:$DX$57,0,MATCH(CONCATENATE($J304,O$6),'Model Participation Data'!$N$6:$DX$6,0)),'Model Participation Data'!$B$8:$B$57,$C304,'Model Participation Data'!$C$8:$C$57,$D304))</f>
        <v>0</v>
      </c>
    </row>
    <row r="305" spans="2:15" outlineLevel="1" x14ac:dyDescent="0.35">
      <c r="B305" s="37" t="s">
        <v>80</v>
      </c>
      <c r="C305" s="38" t="str">
        <f>IF(ISBLANK('Model Participation Data'!$B$19),"-",'Model Participation Data'!$B$19)</f>
        <v>Beneficiary</v>
      </c>
      <c r="D305" s="38" t="str">
        <f>IF(ISBLANK('Model Participation Data'!$C$19),"-",'Model Participation Data'!$C$19)</f>
        <v>Greater Washington Multi-Payer (Model 4): Population Impacted by SIM</v>
      </c>
      <c r="E305" s="38" t="str">
        <f>IF(ISBLANK('Model Participation Data'!$D$19),"-",'Model Participation Data'!$D$19)</f>
        <v>Percentage</v>
      </c>
      <c r="F305" s="38" t="str">
        <f>IF(ISBLANK('Model Participation Data'!$E$19),"-",'Model Participation Data'!$E$19)</f>
        <v>Active</v>
      </c>
      <c r="G305" s="151" t="str">
        <f>IF(ISBLANK('Model Participation Data'!$F$19),"-",'Model Participation Data'!$F$19)</f>
        <v>-</v>
      </c>
      <c r="H305" s="38">
        <v>4</v>
      </c>
      <c r="I305" s="38">
        <v>5</v>
      </c>
      <c r="J305" s="150" t="str">
        <f t="shared" si="17"/>
        <v>45</v>
      </c>
      <c r="K305" s="38" t="str">
        <f>IF(ISBLANK('Model Participation Data'!$L$19),"-",'Model Participation Data'!$L$19)</f>
        <v>Quarterly</v>
      </c>
      <c r="L305" s="39" t="str">
        <f>IF(ISBLANK('Model Participation Data'!$M$19),"-",'Model Participation Data'!$M$19)</f>
        <v>TBD</v>
      </c>
      <c r="M305" s="43">
        <f>IF(ISNA(SUMIFS(INDEX('Model Participation Data'!$N$8:$DX$57,0,MATCH(CONCATENATE($J305,M$6),'Model Participation Data'!$N$6:$DX$6,0)),'Model Participation Data'!$B$8:$B$57,$C305,'Model Participation Data'!$C$8:$C$57,$D305)),"-",SUMIFS(INDEX('Model Participation Data'!$N$8:$DX$57,0,MATCH(CONCATENATE($J305,M$6),'Model Participation Data'!$N$6:$DX$6,0)),'Model Participation Data'!$B$8:$B$57,$C305,'Model Participation Data'!$C$8:$C$57,$D305))</f>
        <v>0</v>
      </c>
      <c r="N305" s="43">
        <f>IF(ISNA(SUMIFS(INDEX('Model Participation Data'!$N$8:$DX$57,0,MATCH(CONCATENATE($J305,N$6),'Model Participation Data'!$N$6:$DX$6,0)),'Model Participation Data'!$B$8:$B$57,$C305,'Model Participation Data'!$C$8:$C$57,$D305)),"-",SUMIFS(INDEX('Model Participation Data'!$N$8:$DX$57,0,MATCH(CONCATENATE($J305,N$6),'Model Participation Data'!$N$6:$DX$6,0)),'Model Participation Data'!$B$8:$B$57,$C305,'Model Participation Data'!$C$8:$C$57,$D305))</f>
        <v>0</v>
      </c>
      <c r="O305" s="154">
        <f>IF(ISNA(SUMIFS(INDEX('Model Participation Data'!$N$8:$DX$57,0,MATCH(CONCATENATE($J305,O$6),'Model Participation Data'!$N$6:$DX$6,0)),'Model Participation Data'!$B$8:$B$57,$C305,'Model Participation Data'!$C$8:$C$57,$D305)),"-",SUMIFS(INDEX('Model Participation Data'!$N$8:$DX$57,0,MATCH(CONCATENATE($J305,O$6),'Model Participation Data'!$N$6:$DX$6,0)),'Model Participation Data'!$B$8:$B$57,$C305,'Model Participation Data'!$C$8:$C$57,$D305))</f>
        <v>0</v>
      </c>
    </row>
    <row r="306" spans="2:15" outlineLevel="1" x14ac:dyDescent="0.35">
      <c r="B306" s="37" t="s">
        <v>80</v>
      </c>
      <c r="C306" s="38" t="str">
        <f>IF(ISBLANK('Model Participation Data'!$B$19),"-",'Model Participation Data'!$B$19)</f>
        <v>Beneficiary</v>
      </c>
      <c r="D306" s="38" t="str">
        <f>IF(ISBLANK('Model Participation Data'!$C$19),"-",'Model Participation Data'!$C$19)</f>
        <v>Greater Washington Multi-Payer (Model 4): Population Impacted by SIM</v>
      </c>
      <c r="E306" s="38" t="str">
        <f>IF(ISBLANK('Model Participation Data'!$D$19),"-",'Model Participation Data'!$D$19)</f>
        <v>Percentage</v>
      </c>
      <c r="F306" s="38" t="str">
        <f>IF(ISBLANK('Model Participation Data'!$E$19),"-",'Model Participation Data'!$E$19)</f>
        <v>Active</v>
      </c>
      <c r="G306" s="151" t="str">
        <f>IF(ISBLANK('Model Participation Data'!$F$19),"-",'Model Participation Data'!$F$19)</f>
        <v>-</v>
      </c>
      <c r="H306" s="38">
        <v>4</v>
      </c>
      <c r="I306" s="38" t="s">
        <v>65</v>
      </c>
      <c r="J306" s="150" t="str">
        <f t="shared" si="17"/>
        <v>4Goal</v>
      </c>
      <c r="K306" s="38" t="str">
        <f>IF(ISBLANK('Model Participation Data'!$L$19),"-",'Model Participation Data'!$L$19)</f>
        <v>Quarterly</v>
      </c>
      <c r="L306" s="39" t="str">
        <f>IF(ISBLANK('Model Participation Data'!$M$19),"-",'Model Participation Data'!$M$19)</f>
        <v>TBD</v>
      </c>
      <c r="M306" s="43" t="str">
        <f>IF(ISNA(SUMIFS(INDEX('Model Participation Data'!$N$8:$DX$57,0,MATCH(CONCATENATE($J306,M$6),'Model Participation Data'!$N$6:$DX$6,0)),'Model Participation Data'!$B$8:$B$57,$C306,'Model Participation Data'!$C$8:$C$57,$D306)),"-",SUMIFS(INDEX('Model Participation Data'!$N$8:$DX$57,0,MATCH(CONCATENATE($J306,M$6),'Model Participation Data'!$N$6:$DX$6,0)),'Model Participation Data'!$B$8:$B$57,$C306,'Model Participation Data'!$C$8:$C$57,$D306))</f>
        <v>-</v>
      </c>
      <c r="N306" s="43" t="str">
        <f>IF(ISNA(SUMIFS(INDEX('Model Participation Data'!$N$8:$DX$57,0,MATCH(CONCATENATE($J306,N$6),'Model Participation Data'!$N$6:$DX$6,0)),'Model Participation Data'!$B$8:$B$57,$C306,'Model Participation Data'!$C$8:$C$57,$D306)),"-",SUMIFS(INDEX('Model Participation Data'!$N$8:$DX$57,0,MATCH(CONCATENATE($J306,N$6),'Model Participation Data'!$N$6:$DX$6,0)),'Model Participation Data'!$B$8:$B$57,$C306,'Model Participation Data'!$C$8:$C$57,$D306))</f>
        <v>-</v>
      </c>
      <c r="O306" s="154">
        <f>IF(ISNA(SUMIFS(INDEX('Model Participation Data'!$N$8:$DX$57,0,MATCH(CONCATENATE($J306,O$6),'Model Participation Data'!$N$6:$DX$6,0)),'Model Participation Data'!$B$8:$B$57,$C306,'Model Participation Data'!$C$8:$C$57,$D306)),"-",SUMIFS(INDEX('Model Participation Data'!$N$8:$DX$57,0,MATCH(CONCATENATE($J306,O$6),'Model Participation Data'!$N$6:$DX$6,0)),'Model Participation Data'!$B$8:$B$57,$C306,'Model Participation Data'!$C$8:$C$57,$D306))</f>
        <v>0</v>
      </c>
    </row>
    <row r="307" spans="2:15" outlineLevel="1" x14ac:dyDescent="0.35">
      <c r="B307" s="37" t="s">
        <v>80</v>
      </c>
      <c r="C307" s="38" t="str">
        <f>IF(ISBLANK('Model Participation Data'!$B$20),"-",'Model Participation Data'!$B$20)</f>
        <v>Provider</v>
      </c>
      <c r="D307" s="38" t="str">
        <f>IF(ISBLANK('Model Participation Data'!$C$20),"-",'Model Participation Data'!$C$20)</f>
        <v>Greater Washington Multi-Payer (Model 4): Providers Participating in SIM</v>
      </c>
      <c r="E307" s="38" t="str">
        <f>IF(ISBLANK('Model Participation Data'!$D$20),"-",'Model Participation Data'!$D$20)</f>
        <v>Percentage</v>
      </c>
      <c r="F307" s="38" t="str">
        <f>IF(ISBLANK('Model Participation Data'!$E$20),"-",'Model Participation Data'!$E$20)</f>
        <v>Active</v>
      </c>
      <c r="G307" s="151" t="str">
        <f>IF(ISBLANK('Model Participation Data'!$F$20),"-",'Model Participation Data'!$F$20)</f>
        <v>-</v>
      </c>
      <c r="H307" s="38" t="s">
        <v>64</v>
      </c>
      <c r="I307" s="38" t="s">
        <v>64</v>
      </c>
      <c r="J307" s="150" t="str">
        <f t="shared" si="16"/>
        <v>BaselineBaseline</v>
      </c>
      <c r="K307" s="38" t="str">
        <f>IF(ISBLANK('Model Participation Data'!$L$20),"-",'Model Participation Data'!$L$20)</f>
        <v>Quarterly</v>
      </c>
      <c r="L307" s="39" t="str">
        <f>IF(ISBLANK('Model Participation Data'!$M$20),"-",'Model Participation Data'!$M$20)</f>
        <v>TBD</v>
      </c>
      <c r="M307" s="43">
        <f>IF(ISNA(SUMIFS(INDEX('Model Participation Data'!$N$8:$DX$57,0,MATCH(CONCATENATE($J307,M$6),'Model Participation Data'!$N$6:$DX$6,0)),'Model Participation Data'!$B$8:$B$57,$C307,'Model Participation Data'!$C$8:$C$57,$D307)),"-",SUMIFS(INDEX('Model Participation Data'!$N$8:$DX$57,0,MATCH(CONCATENATE($J307,M$6),'Model Participation Data'!$N$6:$DX$6,0)),'Model Participation Data'!$B$8:$B$57,$C307,'Model Participation Data'!$C$8:$C$57,$D307))</f>
        <v>0</v>
      </c>
      <c r="N307" s="43">
        <f>IF(ISNA(SUMIFS(INDEX('Model Participation Data'!$N$8:$DX$57,0,MATCH(CONCATENATE($J307,N$6),'Model Participation Data'!$N$6:$DX$6,0)),'Model Participation Data'!$B$8:$B$57,$C307,'Model Participation Data'!$C$8:$C$57,$D307)),"-",SUMIFS(INDEX('Model Participation Data'!$N$8:$DX$57,0,MATCH(CONCATENATE($J307,N$6),'Model Participation Data'!$N$6:$DX$6,0)),'Model Participation Data'!$B$8:$B$57,$C307,'Model Participation Data'!$C$8:$C$57,$D307))</f>
        <v>0</v>
      </c>
      <c r="O307" s="154">
        <f>IF(ISNA(SUMIFS(INDEX('Model Participation Data'!$N$8:$DX$57,0,MATCH(CONCATENATE($J307,O$6),'Model Participation Data'!$N$6:$DX$6,0)),'Model Participation Data'!$B$8:$B$57,$C307,'Model Participation Data'!$C$8:$C$57,$D307)),"-",SUMIFS(INDEX('Model Participation Data'!$N$8:$DX$57,0,MATCH(CONCATENATE($J307,O$6),'Model Participation Data'!$N$6:$DX$6,0)),'Model Participation Data'!$B$8:$B$57,$C307,'Model Participation Data'!$C$8:$C$57,$D307))</f>
        <v>0</v>
      </c>
    </row>
    <row r="308" spans="2:15" outlineLevel="1" x14ac:dyDescent="0.35">
      <c r="B308" s="37" t="s">
        <v>80</v>
      </c>
      <c r="C308" s="38" t="str">
        <f>IF(ISBLANK('Model Participation Data'!$B$20),"-",'Model Participation Data'!$B$20)</f>
        <v>Provider</v>
      </c>
      <c r="D308" s="38" t="str">
        <f>IF(ISBLANK('Model Participation Data'!$C$20),"-",'Model Participation Data'!$C$20)</f>
        <v>Greater Washington Multi-Payer (Model 4): Providers Participating in SIM</v>
      </c>
      <c r="E308" s="38" t="str">
        <f>IF(ISBLANK('Model Participation Data'!$D$20),"-",'Model Participation Data'!$D$20)</f>
        <v>Percentage</v>
      </c>
      <c r="F308" s="38" t="str">
        <f>IF(ISBLANK('Model Participation Data'!$E$20),"-",'Model Participation Data'!$E$20)</f>
        <v>Active</v>
      </c>
      <c r="G308" s="151" t="str">
        <f>IF(ISBLANK('Model Participation Data'!$F$20),"-",'Model Participation Data'!$F$20)</f>
        <v>-</v>
      </c>
      <c r="H308" s="38">
        <v>1</v>
      </c>
      <c r="I308" s="38">
        <v>1</v>
      </c>
      <c r="J308" s="150" t="str">
        <f t="shared" si="16"/>
        <v>11</v>
      </c>
      <c r="K308" s="38" t="str">
        <f>IF(ISBLANK('Model Participation Data'!$L$20),"-",'Model Participation Data'!$L$20)</f>
        <v>Quarterly</v>
      </c>
      <c r="L308" s="39" t="str">
        <f>IF(ISBLANK('Model Participation Data'!$M$20),"-",'Model Participation Data'!$M$20)</f>
        <v>TBD</v>
      </c>
      <c r="M308" s="43">
        <f>IF(ISNA(SUMIFS(INDEX('Model Participation Data'!$N$8:$DX$57,0,MATCH(CONCATENATE($J308,M$6),'Model Participation Data'!$N$6:$DX$6,0)),'Model Participation Data'!$B$8:$B$57,$C308,'Model Participation Data'!$C$8:$C$57,$D308)),"-",SUMIFS(INDEX('Model Participation Data'!$N$8:$DX$57,0,MATCH(CONCATENATE($J308,M$6),'Model Participation Data'!$N$6:$DX$6,0)),'Model Participation Data'!$B$8:$B$57,$C308,'Model Participation Data'!$C$8:$C$57,$D308))</f>
        <v>0</v>
      </c>
      <c r="N308" s="43">
        <f>IF(ISNA(SUMIFS(INDEX('Model Participation Data'!$N$8:$DX$57,0,MATCH(CONCATENATE($J308,N$6),'Model Participation Data'!$N$6:$DX$6,0)),'Model Participation Data'!$B$8:$B$57,$C308,'Model Participation Data'!$C$8:$C$57,$D308)),"-",SUMIFS(INDEX('Model Participation Data'!$N$8:$DX$57,0,MATCH(CONCATENATE($J308,N$6),'Model Participation Data'!$N$6:$DX$6,0)),'Model Participation Data'!$B$8:$B$57,$C308,'Model Participation Data'!$C$8:$C$57,$D308))</f>
        <v>0</v>
      </c>
      <c r="O308" s="154">
        <f>IF(ISNA(SUMIFS(INDEX('Model Participation Data'!$N$8:$DX$57,0,MATCH(CONCATENATE($J308,O$6),'Model Participation Data'!$N$6:$DX$6,0)),'Model Participation Data'!$B$8:$B$57,$C308,'Model Participation Data'!$C$8:$C$57,$D308)),"-",SUMIFS(INDEX('Model Participation Data'!$N$8:$DX$57,0,MATCH(CONCATENATE($J308,O$6),'Model Participation Data'!$N$6:$DX$6,0)),'Model Participation Data'!$B$8:$B$57,$C308,'Model Participation Data'!$C$8:$C$57,$D308))</f>
        <v>0</v>
      </c>
    </row>
    <row r="309" spans="2:15" outlineLevel="1" x14ac:dyDescent="0.35">
      <c r="B309" s="37" t="s">
        <v>80</v>
      </c>
      <c r="C309" s="38" t="str">
        <f>IF(ISBLANK('Model Participation Data'!$B$20),"-",'Model Participation Data'!$B$20)</f>
        <v>Provider</v>
      </c>
      <c r="D309" s="38" t="str">
        <f>IF(ISBLANK('Model Participation Data'!$C$20),"-",'Model Participation Data'!$C$20)</f>
        <v>Greater Washington Multi-Payer (Model 4): Providers Participating in SIM</v>
      </c>
      <c r="E309" s="38" t="str">
        <f>IF(ISBLANK('Model Participation Data'!$D$20),"-",'Model Participation Data'!$D$20)</f>
        <v>Percentage</v>
      </c>
      <c r="F309" s="38" t="str">
        <f>IF(ISBLANK('Model Participation Data'!$E$20),"-",'Model Participation Data'!$E$20)</f>
        <v>Active</v>
      </c>
      <c r="G309" s="151" t="str">
        <f>IF(ISBLANK('Model Participation Data'!$F$20),"-",'Model Participation Data'!$F$20)</f>
        <v>-</v>
      </c>
      <c r="H309" s="38">
        <v>1</v>
      </c>
      <c r="I309" s="38">
        <v>2</v>
      </c>
      <c r="J309" s="150" t="str">
        <f t="shared" si="16"/>
        <v>12</v>
      </c>
      <c r="K309" s="38" t="str">
        <f>IF(ISBLANK('Model Participation Data'!$L$20),"-",'Model Participation Data'!$L$20)</f>
        <v>Quarterly</v>
      </c>
      <c r="L309" s="39" t="str">
        <f>IF(ISBLANK('Model Participation Data'!$M$20),"-",'Model Participation Data'!$M$20)</f>
        <v>TBD</v>
      </c>
      <c r="M309" s="43">
        <f>IF(ISNA(SUMIFS(INDEX('Model Participation Data'!$N$8:$DX$57,0,MATCH(CONCATENATE($J309,M$6),'Model Participation Data'!$N$6:$DX$6,0)),'Model Participation Data'!$B$8:$B$57,$C309,'Model Participation Data'!$C$8:$C$57,$D309)),"-",SUMIFS(INDEX('Model Participation Data'!$N$8:$DX$57,0,MATCH(CONCATENATE($J309,M$6),'Model Participation Data'!$N$6:$DX$6,0)),'Model Participation Data'!$B$8:$B$57,$C309,'Model Participation Data'!$C$8:$C$57,$D309))</f>
        <v>0</v>
      </c>
      <c r="N309" s="43">
        <f>IF(ISNA(SUMIFS(INDEX('Model Participation Data'!$N$8:$DX$57,0,MATCH(CONCATENATE($J309,N$6),'Model Participation Data'!$N$6:$DX$6,0)),'Model Participation Data'!$B$8:$B$57,$C309,'Model Participation Data'!$C$8:$C$57,$D309)),"-",SUMIFS(INDEX('Model Participation Data'!$N$8:$DX$57,0,MATCH(CONCATENATE($J309,N$6),'Model Participation Data'!$N$6:$DX$6,0)),'Model Participation Data'!$B$8:$B$57,$C309,'Model Participation Data'!$C$8:$C$57,$D309))</f>
        <v>0</v>
      </c>
      <c r="O309" s="154">
        <f>IF(ISNA(SUMIFS(INDEX('Model Participation Data'!$N$8:$DX$57,0,MATCH(CONCATENATE($J309,O$6),'Model Participation Data'!$N$6:$DX$6,0)),'Model Participation Data'!$B$8:$B$57,$C309,'Model Participation Data'!$C$8:$C$57,$D309)),"-",SUMIFS(INDEX('Model Participation Data'!$N$8:$DX$57,0,MATCH(CONCATENATE($J309,O$6),'Model Participation Data'!$N$6:$DX$6,0)),'Model Participation Data'!$B$8:$B$57,$C309,'Model Participation Data'!$C$8:$C$57,$D309))</f>
        <v>0</v>
      </c>
    </row>
    <row r="310" spans="2:15" outlineLevel="1" x14ac:dyDescent="0.35">
      <c r="B310" s="37" t="s">
        <v>80</v>
      </c>
      <c r="C310" s="38" t="str">
        <f>IF(ISBLANK('Model Participation Data'!$B$20),"-",'Model Participation Data'!$B$20)</f>
        <v>Provider</v>
      </c>
      <c r="D310" s="38" t="str">
        <f>IF(ISBLANK('Model Participation Data'!$C$20),"-",'Model Participation Data'!$C$20)</f>
        <v>Greater Washington Multi-Payer (Model 4): Providers Participating in SIM</v>
      </c>
      <c r="E310" s="38" t="str">
        <f>IF(ISBLANK('Model Participation Data'!$D$20),"-",'Model Participation Data'!$D$20)</f>
        <v>Percentage</v>
      </c>
      <c r="F310" s="38" t="str">
        <f>IF(ISBLANK('Model Participation Data'!$E$20),"-",'Model Participation Data'!$E$20)</f>
        <v>Active</v>
      </c>
      <c r="G310" s="151" t="str">
        <f>IF(ISBLANK('Model Participation Data'!$F$20),"-",'Model Participation Data'!$F$20)</f>
        <v>-</v>
      </c>
      <c r="H310" s="38">
        <v>1</v>
      </c>
      <c r="I310" s="38">
        <v>3</v>
      </c>
      <c r="J310" s="150" t="str">
        <f t="shared" si="16"/>
        <v>13</v>
      </c>
      <c r="K310" s="38" t="str">
        <f>IF(ISBLANK('Model Participation Data'!$L$20),"-",'Model Participation Data'!$L$20)</f>
        <v>Quarterly</v>
      </c>
      <c r="L310" s="39" t="str">
        <f>IF(ISBLANK('Model Participation Data'!$M$20),"-",'Model Participation Data'!$M$20)</f>
        <v>TBD</v>
      </c>
      <c r="M310" s="43">
        <f>IF(ISNA(SUMIFS(INDEX('Model Participation Data'!$N$8:$DX$57,0,MATCH(CONCATENATE($J310,M$6),'Model Participation Data'!$N$6:$DX$6,0)),'Model Participation Data'!$B$8:$B$57,$C310,'Model Participation Data'!$C$8:$C$57,$D310)),"-",SUMIFS(INDEX('Model Participation Data'!$N$8:$DX$57,0,MATCH(CONCATENATE($J310,M$6),'Model Participation Data'!$N$6:$DX$6,0)),'Model Participation Data'!$B$8:$B$57,$C310,'Model Participation Data'!$C$8:$C$57,$D310))</f>
        <v>0</v>
      </c>
      <c r="N310" s="43">
        <f>IF(ISNA(SUMIFS(INDEX('Model Participation Data'!$N$8:$DX$57,0,MATCH(CONCATENATE($J310,N$6),'Model Participation Data'!$N$6:$DX$6,0)),'Model Participation Data'!$B$8:$B$57,$C310,'Model Participation Data'!$C$8:$C$57,$D310)),"-",SUMIFS(INDEX('Model Participation Data'!$N$8:$DX$57,0,MATCH(CONCATENATE($J310,N$6),'Model Participation Data'!$N$6:$DX$6,0)),'Model Participation Data'!$B$8:$B$57,$C310,'Model Participation Data'!$C$8:$C$57,$D310))</f>
        <v>0</v>
      </c>
      <c r="O310" s="154">
        <f>IF(ISNA(SUMIFS(INDEX('Model Participation Data'!$N$8:$DX$57,0,MATCH(CONCATENATE($J310,O$6),'Model Participation Data'!$N$6:$DX$6,0)),'Model Participation Data'!$B$8:$B$57,$C310,'Model Participation Data'!$C$8:$C$57,$D310)),"-",SUMIFS(INDEX('Model Participation Data'!$N$8:$DX$57,0,MATCH(CONCATENATE($J310,O$6),'Model Participation Data'!$N$6:$DX$6,0)),'Model Participation Data'!$B$8:$B$57,$C310,'Model Participation Data'!$C$8:$C$57,$D310))</f>
        <v>0</v>
      </c>
    </row>
    <row r="311" spans="2:15" outlineLevel="1" x14ac:dyDescent="0.35">
      <c r="B311" s="37" t="s">
        <v>80</v>
      </c>
      <c r="C311" s="38" t="str">
        <f>IF(ISBLANK('Model Participation Data'!$B$20),"-",'Model Participation Data'!$B$20)</f>
        <v>Provider</v>
      </c>
      <c r="D311" s="38" t="str">
        <f>IF(ISBLANK('Model Participation Data'!$C$20),"-",'Model Participation Data'!$C$20)</f>
        <v>Greater Washington Multi-Payer (Model 4): Providers Participating in SIM</v>
      </c>
      <c r="E311" s="38" t="str">
        <f>IF(ISBLANK('Model Participation Data'!$D$20),"-",'Model Participation Data'!$D$20)</f>
        <v>Percentage</v>
      </c>
      <c r="F311" s="38" t="str">
        <f>IF(ISBLANK('Model Participation Data'!$E$20),"-",'Model Participation Data'!$E$20)</f>
        <v>Active</v>
      </c>
      <c r="G311" s="151" t="str">
        <f>IF(ISBLANK('Model Participation Data'!$F$20),"-",'Model Participation Data'!$F$20)</f>
        <v>-</v>
      </c>
      <c r="H311" s="38">
        <v>1</v>
      </c>
      <c r="I311" s="38">
        <v>4</v>
      </c>
      <c r="J311" s="150" t="str">
        <f t="shared" si="16"/>
        <v>14</v>
      </c>
      <c r="K311" s="38" t="str">
        <f>IF(ISBLANK('Model Participation Data'!$L$20),"-",'Model Participation Data'!$L$20)</f>
        <v>Quarterly</v>
      </c>
      <c r="L311" s="39" t="str">
        <f>IF(ISBLANK('Model Participation Data'!$M$20),"-",'Model Participation Data'!$M$20)</f>
        <v>TBD</v>
      </c>
      <c r="M311" s="43">
        <f>IF(ISNA(SUMIFS(INDEX('Model Participation Data'!$N$8:$DX$57,0,MATCH(CONCATENATE($J311,M$6),'Model Participation Data'!$N$6:$DX$6,0)),'Model Participation Data'!$B$8:$B$57,$C311,'Model Participation Data'!$C$8:$C$57,$D311)),"-",SUMIFS(INDEX('Model Participation Data'!$N$8:$DX$57,0,MATCH(CONCATENATE($J311,M$6),'Model Participation Data'!$N$6:$DX$6,0)),'Model Participation Data'!$B$8:$B$57,$C311,'Model Participation Data'!$C$8:$C$57,$D311))</f>
        <v>0</v>
      </c>
      <c r="N311" s="43">
        <f>IF(ISNA(SUMIFS(INDEX('Model Participation Data'!$N$8:$DX$57,0,MATCH(CONCATENATE($J311,N$6),'Model Participation Data'!$N$6:$DX$6,0)),'Model Participation Data'!$B$8:$B$57,$C311,'Model Participation Data'!$C$8:$C$57,$D311)),"-",SUMIFS(INDEX('Model Participation Data'!$N$8:$DX$57,0,MATCH(CONCATENATE($J311,N$6),'Model Participation Data'!$N$6:$DX$6,0)),'Model Participation Data'!$B$8:$B$57,$C311,'Model Participation Data'!$C$8:$C$57,$D311))</f>
        <v>0</v>
      </c>
      <c r="O311" s="154">
        <f>IF(ISNA(SUMIFS(INDEX('Model Participation Data'!$N$8:$DX$57,0,MATCH(CONCATENATE($J311,O$6),'Model Participation Data'!$N$6:$DX$6,0)),'Model Participation Data'!$B$8:$B$57,$C311,'Model Participation Data'!$C$8:$C$57,$D311)),"-",SUMIFS(INDEX('Model Participation Data'!$N$8:$DX$57,0,MATCH(CONCATENATE($J311,O$6),'Model Participation Data'!$N$6:$DX$6,0)),'Model Participation Data'!$B$8:$B$57,$C311,'Model Participation Data'!$C$8:$C$57,$D311))</f>
        <v>0</v>
      </c>
    </row>
    <row r="312" spans="2:15" outlineLevel="1" x14ac:dyDescent="0.35">
      <c r="B312" s="37" t="s">
        <v>80</v>
      </c>
      <c r="C312" s="38" t="str">
        <f>IF(ISBLANK('Model Participation Data'!$B$20),"-",'Model Participation Data'!$B$20)</f>
        <v>Provider</v>
      </c>
      <c r="D312" s="38" t="str">
        <f>IF(ISBLANK('Model Participation Data'!$C$20),"-",'Model Participation Data'!$C$20)</f>
        <v>Greater Washington Multi-Payer (Model 4): Providers Participating in SIM</v>
      </c>
      <c r="E312" s="38" t="str">
        <f>IF(ISBLANK('Model Participation Data'!$D$20),"-",'Model Participation Data'!$D$20)</f>
        <v>Percentage</v>
      </c>
      <c r="F312" s="38" t="str">
        <f>IF(ISBLANK('Model Participation Data'!$E$20),"-",'Model Participation Data'!$E$20)</f>
        <v>Active</v>
      </c>
      <c r="G312" s="151" t="str">
        <f>IF(ISBLANK('Model Participation Data'!$F$20),"-",'Model Participation Data'!$F$20)</f>
        <v>-</v>
      </c>
      <c r="H312" s="38">
        <v>1</v>
      </c>
      <c r="I312" s="38">
        <v>5</v>
      </c>
      <c r="J312" s="150" t="str">
        <f t="shared" si="16"/>
        <v>15</v>
      </c>
      <c r="K312" s="38" t="str">
        <f>IF(ISBLANK('Model Participation Data'!$L$20),"-",'Model Participation Data'!$L$20)</f>
        <v>Quarterly</v>
      </c>
      <c r="L312" s="39" t="str">
        <f>IF(ISBLANK('Model Participation Data'!$M$20),"-",'Model Participation Data'!$M$20)</f>
        <v>TBD</v>
      </c>
      <c r="M312" s="43">
        <f>IF(ISNA(SUMIFS(INDEX('Model Participation Data'!$N$8:$DX$57,0,MATCH(CONCATENATE($J312,M$6),'Model Participation Data'!$N$6:$DX$6,0)),'Model Participation Data'!$B$8:$B$57,$C312,'Model Participation Data'!$C$8:$C$57,$D312)),"-",SUMIFS(INDEX('Model Participation Data'!$N$8:$DX$57,0,MATCH(CONCATENATE($J312,M$6),'Model Participation Data'!$N$6:$DX$6,0)),'Model Participation Data'!$B$8:$B$57,$C312,'Model Participation Data'!$C$8:$C$57,$D312))</f>
        <v>0</v>
      </c>
      <c r="N312" s="43">
        <f>IF(ISNA(SUMIFS(INDEX('Model Participation Data'!$N$8:$DX$57,0,MATCH(CONCATENATE($J312,N$6),'Model Participation Data'!$N$6:$DX$6,0)),'Model Participation Data'!$B$8:$B$57,$C312,'Model Participation Data'!$C$8:$C$57,$D312)),"-",SUMIFS(INDEX('Model Participation Data'!$N$8:$DX$57,0,MATCH(CONCATENATE($J312,N$6),'Model Participation Data'!$N$6:$DX$6,0)),'Model Participation Data'!$B$8:$B$57,$C312,'Model Participation Data'!$C$8:$C$57,$D312))</f>
        <v>0</v>
      </c>
      <c r="O312" s="154">
        <f>IF(ISNA(SUMIFS(INDEX('Model Participation Data'!$N$8:$DX$57,0,MATCH(CONCATENATE($J312,O$6),'Model Participation Data'!$N$6:$DX$6,0)),'Model Participation Data'!$B$8:$B$57,$C312,'Model Participation Data'!$C$8:$C$57,$D312)),"-",SUMIFS(INDEX('Model Participation Data'!$N$8:$DX$57,0,MATCH(CONCATENATE($J312,O$6),'Model Participation Data'!$N$6:$DX$6,0)),'Model Participation Data'!$B$8:$B$57,$C312,'Model Participation Data'!$C$8:$C$57,$D312))</f>
        <v>0</v>
      </c>
    </row>
    <row r="313" spans="2:15" outlineLevel="1" x14ac:dyDescent="0.35">
      <c r="B313" s="37" t="s">
        <v>80</v>
      </c>
      <c r="C313" s="38" t="str">
        <f>IF(ISBLANK('Model Participation Data'!$B$20),"-",'Model Participation Data'!$B$20)</f>
        <v>Provider</v>
      </c>
      <c r="D313" s="38" t="str">
        <f>IF(ISBLANK('Model Participation Data'!$C$20),"-",'Model Participation Data'!$C$20)</f>
        <v>Greater Washington Multi-Payer (Model 4): Providers Participating in SIM</v>
      </c>
      <c r="E313" s="38" t="str">
        <f>IF(ISBLANK('Model Participation Data'!$D$20),"-",'Model Participation Data'!$D$20)</f>
        <v>Percentage</v>
      </c>
      <c r="F313" s="38" t="str">
        <f>IF(ISBLANK('Model Participation Data'!$E$20),"-",'Model Participation Data'!$E$20)</f>
        <v>Active</v>
      </c>
      <c r="G313" s="151" t="str">
        <f>IF(ISBLANK('Model Participation Data'!$F$20),"-",'Model Participation Data'!$F$20)</f>
        <v>-</v>
      </c>
      <c r="H313" s="38">
        <v>1</v>
      </c>
      <c r="I313" s="38" t="s">
        <v>65</v>
      </c>
      <c r="J313" s="150" t="str">
        <f t="shared" si="16"/>
        <v>1Goal</v>
      </c>
      <c r="K313" s="38" t="str">
        <f>IF(ISBLANK('Model Participation Data'!$L$20),"-",'Model Participation Data'!$L$20)</f>
        <v>Quarterly</v>
      </c>
      <c r="L313" s="39" t="str">
        <f>IF(ISBLANK('Model Participation Data'!$M$20),"-",'Model Participation Data'!$M$20)</f>
        <v>TBD</v>
      </c>
      <c r="M313" s="43" t="str">
        <f>IF(ISNA(SUMIFS(INDEX('Model Participation Data'!$N$8:$DX$57,0,MATCH(CONCATENATE($J313,M$6),'Model Participation Data'!$N$6:$DX$6,0)),'Model Participation Data'!$B$8:$B$57,$C313,'Model Participation Data'!$C$8:$C$57,$D313)),"-",SUMIFS(INDEX('Model Participation Data'!$N$8:$DX$57,0,MATCH(CONCATENATE($J313,M$6),'Model Participation Data'!$N$6:$DX$6,0)),'Model Participation Data'!$B$8:$B$57,$C313,'Model Participation Data'!$C$8:$C$57,$D313))</f>
        <v>-</v>
      </c>
      <c r="N313" s="43" t="str">
        <f>IF(ISNA(SUMIFS(INDEX('Model Participation Data'!$N$8:$DX$57,0,MATCH(CONCATENATE($J313,N$6),'Model Participation Data'!$N$6:$DX$6,0)),'Model Participation Data'!$B$8:$B$57,$C313,'Model Participation Data'!$C$8:$C$57,$D313)),"-",SUMIFS(INDEX('Model Participation Data'!$N$8:$DX$57,0,MATCH(CONCATENATE($J313,N$6),'Model Participation Data'!$N$6:$DX$6,0)),'Model Participation Data'!$B$8:$B$57,$C313,'Model Participation Data'!$C$8:$C$57,$D313))</f>
        <v>-</v>
      </c>
      <c r="O313" s="154">
        <f>IF(ISNA(SUMIFS(INDEX('Model Participation Data'!$N$8:$DX$57,0,MATCH(CONCATENATE($J313,O$6),'Model Participation Data'!$N$6:$DX$6,0)),'Model Participation Data'!$B$8:$B$57,$C313,'Model Participation Data'!$C$8:$C$57,$D313)),"-",SUMIFS(INDEX('Model Participation Data'!$N$8:$DX$57,0,MATCH(CONCATENATE($J313,O$6),'Model Participation Data'!$N$6:$DX$6,0)),'Model Participation Data'!$B$8:$B$57,$C313,'Model Participation Data'!$C$8:$C$57,$D313))</f>
        <v>0</v>
      </c>
    </row>
    <row r="314" spans="2:15" outlineLevel="1" x14ac:dyDescent="0.35">
      <c r="B314" s="37" t="s">
        <v>80</v>
      </c>
      <c r="C314" s="38" t="str">
        <f>IF(ISBLANK('Model Participation Data'!$B$20),"-",'Model Participation Data'!$B$20)</f>
        <v>Provider</v>
      </c>
      <c r="D314" s="38" t="str">
        <f>IF(ISBLANK('Model Participation Data'!$C$20),"-",'Model Participation Data'!$C$20)</f>
        <v>Greater Washington Multi-Payer (Model 4): Providers Participating in SIM</v>
      </c>
      <c r="E314" s="38" t="str">
        <f>IF(ISBLANK('Model Participation Data'!$D$20),"-",'Model Participation Data'!$D$20)</f>
        <v>Percentage</v>
      </c>
      <c r="F314" s="38" t="str">
        <f>IF(ISBLANK('Model Participation Data'!$E$20),"-",'Model Participation Data'!$E$20)</f>
        <v>Active</v>
      </c>
      <c r="G314" s="151" t="str">
        <f>IF(ISBLANK('Model Participation Data'!$F$20),"-",'Model Participation Data'!$F$20)</f>
        <v>-</v>
      </c>
      <c r="H314" s="38">
        <v>2</v>
      </c>
      <c r="I314" s="38">
        <v>1</v>
      </c>
      <c r="J314" s="150" t="str">
        <f t="shared" si="16"/>
        <v>21</v>
      </c>
      <c r="K314" s="38" t="str">
        <f>IF(ISBLANK('Model Participation Data'!$L$20),"-",'Model Participation Data'!$L$20)</f>
        <v>Quarterly</v>
      </c>
      <c r="L314" s="39" t="str">
        <f>IF(ISBLANK('Model Participation Data'!$M$20),"-",'Model Participation Data'!$M$20)</f>
        <v>TBD</v>
      </c>
      <c r="M314" s="43">
        <f>IF(ISNA(SUMIFS(INDEX('Model Participation Data'!$N$8:$DX$57,0,MATCH(CONCATENATE($J314,M$6),'Model Participation Data'!$N$6:$DX$6,0)),'Model Participation Data'!$B$8:$B$57,$C314,'Model Participation Data'!$C$8:$C$57,$D314)),"-",SUMIFS(INDEX('Model Participation Data'!$N$8:$DX$57,0,MATCH(CONCATENATE($J314,M$6),'Model Participation Data'!$N$6:$DX$6,0)),'Model Participation Data'!$B$8:$B$57,$C314,'Model Participation Data'!$C$8:$C$57,$D314))</f>
        <v>0</v>
      </c>
      <c r="N314" s="43">
        <f>IF(ISNA(SUMIFS(INDEX('Model Participation Data'!$N$8:$DX$57,0,MATCH(CONCATENATE($J314,N$6),'Model Participation Data'!$N$6:$DX$6,0)),'Model Participation Data'!$B$8:$B$57,$C314,'Model Participation Data'!$C$8:$C$57,$D314)),"-",SUMIFS(INDEX('Model Participation Data'!$N$8:$DX$57,0,MATCH(CONCATENATE($J314,N$6),'Model Participation Data'!$N$6:$DX$6,0)),'Model Participation Data'!$B$8:$B$57,$C314,'Model Participation Data'!$C$8:$C$57,$D314))</f>
        <v>0</v>
      </c>
      <c r="O314" s="154">
        <f>IF(ISNA(SUMIFS(INDEX('Model Participation Data'!$N$8:$DX$57,0,MATCH(CONCATENATE($J314,O$6),'Model Participation Data'!$N$6:$DX$6,0)),'Model Participation Data'!$B$8:$B$57,$C314,'Model Participation Data'!$C$8:$C$57,$D314)),"-",SUMIFS(INDEX('Model Participation Data'!$N$8:$DX$57,0,MATCH(CONCATENATE($J314,O$6),'Model Participation Data'!$N$6:$DX$6,0)),'Model Participation Data'!$B$8:$B$57,$C314,'Model Participation Data'!$C$8:$C$57,$D314))</f>
        <v>0</v>
      </c>
    </row>
    <row r="315" spans="2:15" outlineLevel="1" x14ac:dyDescent="0.35">
      <c r="B315" s="37" t="s">
        <v>80</v>
      </c>
      <c r="C315" s="38" t="str">
        <f>IF(ISBLANK('Model Participation Data'!$B$20),"-",'Model Participation Data'!$B$20)</f>
        <v>Provider</v>
      </c>
      <c r="D315" s="38" t="str">
        <f>IF(ISBLANK('Model Participation Data'!$C$20),"-",'Model Participation Data'!$C$20)</f>
        <v>Greater Washington Multi-Payer (Model 4): Providers Participating in SIM</v>
      </c>
      <c r="E315" s="38" t="str">
        <f>IF(ISBLANK('Model Participation Data'!$D$20),"-",'Model Participation Data'!$D$20)</f>
        <v>Percentage</v>
      </c>
      <c r="F315" s="38" t="str">
        <f>IF(ISBLANK('Model Participation Data'!$E$20),"-",'Model Participation Data'!$E$20)</f>
        <v>Active</v>
      </c>
      <c r="G315" s="151" t="str">
        <f>IF(ISBLANK('Model Participation Data'!$F$20),"-",'Model Participation Data'!$F$20)</f>
        <v>-</v>
      </c>
      <c r="H315" s="38">
        <v>2</v>
      </c>
      <c r="I315" s="38">
        <v>2</v>
      </c>
      <c r="J315" s="150" t="str">
        <f t="shared" si="16"/>
        <v>22</v>
      </c>
      <c r="K315" s="38" t="str">
        <f>IF(ISBLANK('Model Participation Data'!$L$20),"-",'Model Participation Data'!$L$20)</f>
        <v>Quarterly</v>
      </c>
      <c r="L315" s="39" t="str">
        <f>IF(ISBLANK('Model Participation Data'!$M$20),"-",'Model Participation Data'!$M$20)</f>
        <v>TBD</v>
      </c>
      <c r="M315" s="43">
        <f>IF(ISNA(SUMIFS(INDEX('Model Participation Data'!$N$8:$DX$57,0,MATCH(CONCATENATE($J315,M$6),'Model Participation Data'!$N$6:$DX$6,0)),'Model Participation Data'!$B$8:$B$57,$C315,'Model Participation Data'!$C$8:$C$57,$D315)),"-",SUMIFS(INDEX('Model Participation Data'!$N$8:$DX$57,0,MATCH(CONCATENATE($J315,M$6),'Model Participation Data'!$N$6:$DX$6,0)),'Model Participation Data'!$B$8:$B$57,$C315,'Model Participation Data'!$C$8:$C$57,$D315))</f>
        <v>0</v>
      </c>
      <c r="N315" s="43">
        <f>IF(ISNA(SUMIFS(INDEX('Model Participation Data'!$N$8:$DX$57,0,MATCH(CONCATENATE($J315,N$6),'Model Participation Data'!$N$6:$DX$6,0)),'Model Participation Data'!$B$8:$B$57,$C315,'Model Participation Data'!$C$8:$C$57,$D315)),"-",SUMIFS(INDEX('Model Participation Data'!$N$8:$DX$57,0,MATCH(CONCATENATE($J315,N$6),'Model Participation Data'!$N$6:$DX$6,0)),'Model Participation Data'!$B$8:$B$57,$C315,'Model Participation Data'!$C$8:$C$57,$D315))</f>
        <v>0</v>
      </c>
      <c r="O315" s="154">
        <f>IF(ISNA(SUMIFS(INDEX('Model Participation Data'!$N$8:$DX$57,0,MATCH(CONCATENATE($J315,O$6),'Model Participation Data'!$N$6:$DX$6,0)),'Model Participation Data'!$B$8:$B$57,$C315,'Model Participation Data'!$C$8:$C$57,$D315)),"-",SUMIFS(INDEX('Model Participation Data'!$N$8:$DX$57,0,MATCH(CONCATENATE($J315,O$6),'Model Participation Data'!$N$6:$DX$6,0)),'Model Participation Data'!$B$8:$B$57,$C315,'Model Participation Data'!$C$8:$C$57,$D315))</f>
        <v>0</v>
      </c>
    </row>
    <row r="316" spans="2:15" outlineLevel="1" x14ac:dyDescent="0.35">
      <c r="B316" s="37" t="s">
        <v>80</v>
      </c>
      <c r="C316" s="38" t="str">
        <f>IF(ISBLANK('Model Participation Data'!$B$20),"-",'Model Participation Data'!$B$20)</f>
        <v>Provider</v>
      </c>
      <c r="D316" s="38" t="str">
        <f>IF(ISBLANK('Model Participation Data'!$C$20),"-",'Model Participation Data'!$C$20)</f>
        <v>Greater Washington Multi-Payer (Model 4): Providers Participating in SIM</v>
      </c>
      <c r="E316" s="38" t="str">
        <f>IF(ISBLANK('Model Participation Data'!$D$20),"-",'Model Participation Data'!$D$20)</f>
        <v>Percentage</v>
      </c>
      <c r="F316" s="38" t="str">
        <f>IF(ISBLANK('Model Participation Data'!$E$20),"-",'Model Participation Data'!$E$20)</f>
        <v>Active</v>
      </c>
      <c r="G316" s="151" t="str">
        <f>IF(ISBLANK('Model Participation Data'!$F$20),"-",'Model Participation Data'!$F$20)</f>
        <v>-</v>
      </c>
      <c r="H316" s="38">
        <v>2</v>
      </c>
      <c r="I316" s="38">
        <v>3</v>
      </c>
      <c r="J316" s="150" t="str">
        <f t="shared" si="16"/>
        <v>23</v>
      </c>
      <c r="K316" s="38" t="str">
        <f>IF(ISBLANK('Model Participation Data'!$L$20),"-",'Model Participation Data'!$L$20)</f>
        <v>Quarterly</v>
      </c>
      <c r="L316" s="39" t="str">
        <f>IF(ISBLANK('Model Participation Data'!$M$20),"-",'Model Participation Data'!$M$20)</f>
        <v>TBD</v>
      </c>
      <c r="M316" s="43">
        <f>IF(ISNA(SUMIFS(INDEX('Model Participation Data'!$N$8:$DX$57,0,MATCH(CONCATENATE($J316,M$6),'Model Participation Data'!$N$6:$DX$6,0)),'Model Participation Data'!$B$8:$B$57,$C316,'Model Participation Data'!$C$8:$C$57,$D316)),"-",SUMIFS(INDEX('Model Participation Data'!$N$8:$DX$57,0,MATCH(CONCATENATE($J316,M$6),'Model Participation Data'!$N$6:$DX$6,0)),'Model Participation Data'!$B$8:$B$57,$C316,'Model Participation Data'!$C$8:$C$57,$D316))</f>
        <v>0</v>
      </c>
      <c r="N316" s="43">
        <f>IF(ISNA(SUMIFS(INDEX('Model Participation Data'!$N$8:$DX$57,0,MATCH(CONCATENATE($J316,N$6),'Model Participation Data'!$N$6:$DX$6,0)),'Model Participation Data'!$B$8:$B$57,$C316,'Model Participation Data'!$C$8:$C$57,$D316)),"-",SUMIFS(INDEX('Model Participation Data'!$N$8:$DX$57,0,MATCH(CONCATENATE($J316,N$6),'Model Participation Data'!$N$6:$DX$6,0)),'Model Participation Data'!$B$8:$B$57,$C316,'Model Participation Data'!$C$8:$C$57,$D316))</f>
        <v>0</v>
      </c>
      <c r="O316" s="154">
        <f>IF(ISNA(SUMIFS(INDEX('Model Participation Data'!$N$8:$DX$57,0,MATCH(CONCATENATE($J316,O$6),'Model Participation Data'!$N$6:$DX$6,0)),'Model Participation Data'!$B$8:$B$57,$C316,'Model Participation Data'!$C$8:$C$57,$D316)),"-",SUMIFS(INDEX('Model Participation Data'!$N$8:$DX$57,0,MATCH(CONCATENATE($J316,O$6),'Model Participation Data'!$N$6:$DX$6,0)),'Model Participation Data'!$B$8:$B$57,$C316,'Model Participation Data'!$C$8:$C$57,$D316))</f>
        <v>0</v>
      </c>
    </row>
    <row r="317" spans="2:15" outlineLevel="1" x14ac:dyDescent="0.35">
      <c r="B317" s="37" t="s">
        <v>80</v>
      </c>
      <c r="C317" s="38" t="str">
        <f>IF(ISBLANK('Model Participation Data'!$B$20),"-",'Model Participation Data'!$B$20)</f>
        <v>Provider</v>
      </c>
      <c r="D317" s="38" t="str">
        <f>IF(ISBLANK('Model Participation Data'!$C$20),"-",'Model Participation Data'!$C$20)</f>
        <v>Greater Washington Multi-Payer (Model 4): Providers Participating in SIM</v>
      </c>
      <c r="E317" s="38" t="str">
        <f>IF(ISBLANK('Model Participation Data'!$D$20),"-",'Model Participation Data'!$D$20)</f>
        <v>Percentage</v>
      </c>
      <c r="F317" s="38" t="str">
        <f>IF(ISBLANK('Model Participation Data'!$E$20),"-",'Model Participation Data'!$E$20)</f>
        <v>Active</v>
      </c>
      <c r="G317" s="151" t="str">
        <f>IF(ISBLANK('Model Participation Data'!$F$20),"-",'Model Participation Data'!$F$20)</f>
        <v>-</v>
      </c>
      <c r="H317" s="38">
        <v>2</v>
      </c>
      <c r="I317" s="38">
        <v>4</v>
      </c>
      <c r="J317" s="150" t="str">
        <f t="shared" si="16"/>
        <v>24</v>
      </c>
      <c r="K317" s="38" t="str">
        <f>IF(ISBLANK('Model Participation Data'!$L$20),"-",'Model Participation Data'!$L$20)</f>
        <v>Quarterly</v>
      </c>
      <c r="L317" s="39" t="str">
        <f>IF(ISBLANK('Model Participation Data'!$M$20),"-",'Model Participation Data'!$M$20)</f>
        <v>TBD</v>
      </c>
      <c r="M317" s="43">
        <f>IF(ISNA(SUMIFS(INDEX('Model Participation Data'!$N$8:$DX$57,0,MATCH(CONCATENATE($J317,M$6),'Model Participation Data'!$N$6:$DX$6,0)),'Model Participation Data'!$B$8:$B$57,$C317,'Model Participation Data'!$C$8:$C$57,$D317)),"-",SUMIFS(INDEX('Model Participation Data'!$N$8:$DX$57,0,MATCH(CONCATENATE($J317,M$6),'Model Participation Data'!$N$6:$DX$6,0)),'Model Participation Data'!$B$8:$B$57,$C317,'Model Participation Data'!$C$8:$C$57,$D317))</f>
        <v>0</v>
      </c>
      <c r="N317" s="43">
        <f>IF(ISNA(SUMIFS(INDEX('Model Participation Data'!$N$8:$DX$57,0,MATCH(CONCATENATE($J317,N$6),'Model Participation Data'!$N$6:$DX$6,0)),'Model Participation Data'!$B$8:$B$57,$C317,'Model Participation Data'!$C$8:$C$57,$D317)),"-",SUMIFS(INDEX('Model Participation Data'!$N$8:$DX$57,0,MATCH(CONCATENATE($J317,N$6),'Model Participation Data'!$N$6:$DX$6,0)),'Model Participation Data'!$B$8:$B$57,$C317,'Model Participation Data'!$C$8:$C$57,$D317))</f>
        <v>0</v>
      </c>
      <c r="O317" s="154">
        <f>IF(ISNA(SUMIFS(INDEX('Model Participation Data'!$N$8:$DX$57,0,MATCH(CONCATENATE($J317,O$6),'Model Participation Data'!$N$6:$DX$6,0)),'Model Participation Data'!$B$8:$B$57,$C317,'Model Participation Data'!$C$8:$C$57,$D317)),"-",SUMIFS(INDEX('Model Participation Data'!$N$8:$DX$57,0,MATCH(CONCATENATE($J317,O$6),'Model Participation Data'!$N$6:$DX$6,0)),'Model Participation Data'!$B$8:$B$57,$C317,'Model Participation Data'!$C$8:$C$57,$D317))</f>
        <v>0</v>
      </c>
    </row>
    <row r="318" spans="2:15" outlineLevel="1" x14ac:dyDescent="0.35">
      <c r="B318" s="37" t="s">
        <v>80</v>
      </c>
      <c r="C318" s="38" t="str">
        <f>IF(ISBLANK('Model Participation Data'!$B$20),"-",'Model Participation Data'!$B$20)</f>
        <v>Provider</v>
      </c>
      <c r="D318" s="38" t="str">
        <f>IF(ISBLANK('Model Participation Data'!$C$20),"-",'Model Participation Data'!$C$20)</f>
        <v>Greater Washington Multi-Payer (Model 4): Providers Participating in SIM</v>
      </c>
      <c r="E318" s="38" t="str">
        <f>IF(ISBLANK('Model Participation Data'!$D$20),"-",'Model Participation Data'!$D$20)</f>
        <v>Percentage</v>
      </c>
      <c r="F318" s="38" t="str">
        <f>IF(ISBLANK('Model Participation Data'!$E$20),"-",'Model Participation Data'!$E$20)</f>
        <v>Active</v>
      </c>
      <c r="G318" s="151" t="str">
        <f>IF(ISBLANK('Model Participation Data'!$F$20),"-",'Model Participation Data'!$F$20)</f>
        <v>-</v>
      </c>
      <c r="H318" s="38">
        <v>2</v>
      </c>
      <c r="I318" s="38">
        <v>5</v>
      </c>
      <c r="J318" s="150" t="str">
        <f t="shared" si="16"/>
        <v>25</v>
      </c>
      <c r="K318" s="38" t="str">
        <f>IF(ISBLANK('Model Participation Data'!$L$20),"-",'Model Participation Data'!$L$20)</f>
        <v>Quarterly</v>
      </c>
      <c r="L318" s="39" t="str">
        <f>IF(ISBLANK('Model Participation Data'!$M$20),"-",'Model Participation Data'!$M$20)</f>
        <v>TBD</v>
      </c>
      <c r="M318" s="43">
        <f>IF(ISNA(SUMIFS(INDEX('Model Participation Data'!$N$8:$DX$57,0,MATCH(CONCATENATE($J318,M$6),'Model Participation Data'!$N$6:$DX$6,0)),'Model Participation Data'!$B$8:$B$57,$C318,'Model Participation Data'!$C$8:$C$57,$D318)),"-",SUMIFS(INDEX('Model Participation Data'!$N$8:$DX$57,0,MATCH(CONCATENATE($J318,M$6),'Model Participation Data'!$N$6:$DX$6,0)),'Model Participation Data'!$B$8:$B$57,$C318,'Model Participation Data'!$C$8:$C$57,$D318))</f>
        <v>0</v>
      </c>
      <c r="N318" s="43">
        <f>IF(ISNA(SUMIFS(INDEX('Model Participation Data'!$N$8:$DX$57,0,MATCH(CONCATENATE($J318,N$6),'Model Participation Data'!$N$6:$DX$6,0)),'Model Participation Data'!$B$8:$B$57,$C318,'Model Participation Data'!$C$8:$C$57,$D318)),"-",SUMIFS(INDEX('Model Participation Data'!$N$8:$DX$57,0,MATCH(CONCATENATE($J318,N$6),'Model Participation Data'!$N$6:$DX$6,0)),'Model Participation Data'!$B$8:$B$57,$C318,'Model Participation Data'!$C$8:$C$57,$D318))</f>
        <v>0</v>
      </c>
      <c r="O318" s="154">
        <f>IF(ISNA(SUMIFS(INDEX('Model Participation Data'!$N$8:$DX$57,0,MATCH(CONCATENATE($J318,O$6),'Model Participation Data'!$N$6:$DX$6,0)),'Model Participation Data'!$B$8:$B$57,$C318,'Model Participation Data'!$C$8:$C$57,$D318)),"-",SUMIFS(INDEX('Model Participation Data'!$N$8:$DX$57,0,MATCH(CONCATENATE($J318,O$6),'Model Participation Data'!$N$6:$DX$6,0)),'Model Participation Data'!$B$8:$B$57,$C318,'Model Participation Data'!$C$8:$C$57,$D318))</f>
        <v>0</v>
      </c>
    </row>
    <row r="319" spans="2:15" outlineLevel="1" x14ac:dyDescent="0.35">
      <c r="B319" s="37" t="s">
        <v>80</v>
      </c>
      <c r="C319" s="38" t="str">
        <f>IF(ISBLANK('Model Participation Data'!$B$20),"-",'Model Participation Data'!$B$20)</f>
        <v>Provider</v>
      </c>
      <c r="D319" s="38" t="str">
        <f>IF(ISBLANK('Model Participation Data'!$C$20),"-",'Model Participation Data'!$C$20)</f>
        <v>Greater Washington Multi-Payer (Model 4): Providers Participating in SIM</v>
      </c>
      <c r="E319" s="38" t="str">
        <f>IF(ISBLANK('Model Participation Data'!$D$20),"-",'Model Participation Data'!$D$20)</f>
        <v>Percentage</v>
      </c>
      <c r="F319" s="38" t="str">
        <f>IF(ISBLANK('Model Participation Data'!$E$20),"-",'Model Participation Data'!$E$20)</f>
        <v>Active</v>
      </c>
      <c r="G319" s="151" t="str">
        <f>IF(ISBLANK('Model Participation Data'!$F$20),"-",'Model Participation Data'!$F$20)</f>
        <v>-</v>
      </c>
      <c r="H319" s="38">
        <v>2</v>
      </c>
      <c r="I319" s="38" t="s">
        <v>65</v>
      </c>
      <c r="J319" s="150" t="str">
        <f t="shared" si="16"/>
        <v>2Goal</v>
      </c>
      <c r="K319" s="38" t="str">
        <f>IF(ISBLANK('Model Participation Data'!$L$20),"-",'Model Participation Data'!$L$20)</f>
        <v>Quarterly</v>
      </c>
      <c r="L319" s="39" t="str">
        <f>IF(ISBLANK('Model Participation Data'!$M$20),"-",'Model Participation Data'!$M$20)</f>
        <v>TBD</v>
      </c>
      <c r="M319" s="43" t="str">
        <f>IF(ISNA(SUMIFS(INDEX('Model Participation Data'!$N$8:$DX$57,0,MATCH(CONCATENATE($J319,M$6),'Model Participation Data'!$N$6:$DX$6,0)),'Model Participation Data'!$B$8:$B$57,$C319,'Model Participation Data'!$C$8:$C$57,$D319)),"-",SUMIFS(INDEX('Model Participation Data'!$N$8:$DX$57,0,MATCH(CONCATENATE($J319,M$6),'Model Participation Data'!$N$6:$DX$6,0)),'Model Participation Data'!$B$8:$B$57,$C319,'Model Participation Data'!$C$8:$C$57,$D319))</f>
        <v>-</v>
      </c>
      <c r="N319" s="43" t="str">
        <f>IF(ISNA(SUMIFS(INDEX('Model Participation Data'!$N$8:$DX$57,0,MATCH(CONCATENATE($J319,N$6),'Model Participation Data'!$N$6:$DX$6,0)),'Model Participation Data'!$B$8:$B$57,$C319,'Model Participation Data'!$C$8:$C$57,$D319)),"-",SUMIFS(INDEX('Model Participation Data'!$N$8:$DX$57,0,MATCH(CONCATENATE($J319,N$6),'Model Participation Data'!$N$6:$DX$6,0)),'Model Participation Data'!$B$8:$B$57,$C319,'Model Participation Data'!$C$8:$C$57,$D319))</f>
        <v>-</v>
      </c>
      <c r="O319" s="154">
        <f>IF(ISNA(SUMIFS(INDEX('Model Participation Data'!$N$8:$DX$57,0,MATCH(CONCATENATE($J319,O$6),'Model Participation Data'!$N$6:$DX$6,0)),'Model Participation Data'!$B$8:$B$57,$C319,'Model Participation Data'!$C$8:$C$57,$D319)),"-",SUMIFS(INDEX('Model Participation Data'!$N$8:$DX$57,0,MATCH(CONCATENATE($J319,O$6),'Model Participation Data'!$N$6:$DX$6,0)),'Model Participation Data'!$B$8:$B$57,$C319,'Model Participation Data'!$C$8:$C$57,$D319))</f>
        <v>0</v>
      </c>
    </row>
    <row r="320" spans="2:15" outlineLevel="1" x14ac:dyDescent="0.35">
      <c r="B320" s="37" t="s">
        <v>80</v>
      </c>
      <c r="C320" s="38" t="str">
        <f>IF(ISBLANK('Model Participation Data'!$B$20),"-",'Model Participation Data'!$B$20)</f>
        <v>Provider</v>
      </c>
      <c r="D320" s="38" t="str">
        <f>IF(ISBLANK('Model Participation Data'!$C$20),"-",'Model Participation Data'!$C$20)</f>
        <v>Greater Washington Multi-Payer (Model 4): Providers Participating in SIM</v>
      </c>
      <c r="E320" s="38" t="str">
        <f>IF(ISBLANK('Model Participation Data'!$D$20),"-",'Model Participation Data'!$D$20)</f>
        <v>Percentage</v>
      </c>
      <c r="F320" s="38" t="str">
        <f>IF(ISBLANK('Model Participation Data'!$E$20),"-",'Model Participation Data'!$E$20)</f>
        <v>Active</v>
      </c>
      <c r="G320" s="151" t="str">
        <f>IF(ISBLANK('Model Participation Data'!$F$20),"-",'Model Participation Data'!$F$20)</f>
        <v>-</v>
      </c>
      <c r="H320" s="38">
        <v>3</v>
      </c>
      <c r="I320" s="38">
        <v>1</v>
      </c>
      <c r="J320" s="150" t="str">
        <f t="shared" si="16"/>
        <v>31</v>
      </c>
      <c r="K320" s="38" t="str">
        <f>IF(ISBLANK('Model Participation Data'!$L$20),"-",'Model Participation Data'!$L$20)</f>
        <v>Quarterly</v>
      </c>
      <c r="L320" s="39" t="str">
        <f>IF(ISBLANK('Model Participation Data'!$M$20),"-",'Model Participation Data'!$M$20)</f>
        <v>TBD</v>
      </c>
      <c r="M320" s="43">
        <f>IF(ISNA(SUMIFS(INDEX('Model Participation Data'!$N$8:$DX$57,0,MATCH(CONCATENATE($J320,M$6),'Model Participation Data'!$N$6:$DX$6,0)),'Model Participation Data'!$B$8:$B$57,$C320,'Model Participation Data'!$C$8:$C$57,$D320)),"-",SUMIFS(INDEX('Model Participation Data'!$N$8:$DX$57,0,MATCH(CONCATENATE($J320,M$6),'Model Participation Data'!$N$6:$DX$6,0)),'Model Participation Data'!$B$8:$B$57,$C320,'Model Participation Data'!$C$8:$C$57,$D320))</f>
        <v>0</v>
      </c>
      <c r="N320" s="43">
        <f>IF(ISNA(SUMIFS(INDEX('Model Participation Data'!$N$8:$DX$57,0,MATCH(CONCATENATE($J320,N$6),'Model Participation Data'!$N$6:$DX$6,0)),'Model Participation Data'!$B$8:$B$57,$C320,'Model Participation Data'!$C$8:$C$57,$D320)),"-",SUMIFS(INDEX('Model Participation Data'!$N$8:$DX$57,0,MATCH(CONCATENATE($J320,N$6),'Model Participation Data'!$N$6:$DX$6,0)),'Model Participation Data'!$B$8:$B$57,$C320,'Model Participation Data'!$C$8:$C$57,$D320))</f>
        <v>0</v>
      </c>
      <c r="O320" s="154">
        <f>IF(ISNA(SUMIFS(INDEX('Model Participation Data'!$N$8:$DX$57,0,MATCH(CONCATENATE($J320,O$6),'Model Participation Data'!$N$6:$DX$6,0)),'Model Participation Data'!$B$8:$B$57,$C320,'Model Participation Data'!$C$8:$C$57,$D320)),"-",SUMIFS(INDEX('Model Participation Data'!$N$8:$DX$57,0,MATCH(CONCATENATE($J320,O$6),'Model Participation Data'!$N$6:$DX$6,0)),'Model Participation Data'!$B$8:$B$57,$C320,'Model Participation Data'!$C$8:$C$57,$D320))</f>
        <v>0</v>
      </c>
    </row>
    <row r="321" spans="2:15" outlineLevel="1" x14ac:dyDescent="0.35">
      <c r="B321" s="37" t="s">
        <v>80</v>
      </c>
      <c r="C321" s="38" t="str">
        <f>IF(ISBLANK('Model Participation Data'!$B$20),"-",'Model Participation Data'!$B$20)</f>
        <v>Provider</v>
      </c>
      <c r="D321" s="38" t="str">
        <f>IF(ISBLANK('Model Participation Data'!$C$20),"-",'Model Participation Data'!$C$20)</f>
        <v>Greater Washington Multi-Payer (Model 4): Providers Participating in SIM</v>
      </c>
      <c r="E321" s="38" t="str">
        <f>IF(ISBLANK('Model Participation Data'!$D$20),"-",'Model Participation Data'!$D$20)</f>
        <v>Percentage</v>
      </c>
      <c r="F321" s="38" t="str">
        <f>IF(ISBLANK('Model Participation Data'!$E$20),"-",'Model Participation Data'!$E$20)</f>
        <v>Active</v>
      </c>
      <c r="G321" s="151" t="str">
        <f>IF(ISBLANK('Model Participation Data'!$F$20),"-",'Model Participation Data'!$F$20)</f>
        <v>-</v>
      </c>
      <c r="H321" s="38">
        <v>3</v>
      </c>
      <c r="I321" s="38">
        <v>2</v>
      </c>
      <c r="J321" s="150" t="str">
        <f t="shared" si="16"/>
        <v>32</v>
      </c>
      <c r="K321" s="38" t="str">
        <f>IF(ISBLANK('Model Participation Data'!$L$20),"-",'Model Participation Data'!$L$20)</f>
        <v>Quarterly</v>
      </c>
      <c r="L321" s="39" t="str">
        <f>IF(ISBLANK('Model Participation Data'!$M$20),"-",'Model Participation Data'!$M$20)</f>
        <v>TBD</v>
      </c>
      <c r="M321" s="43">
        <f>IF(ISNA(SUMIFS(INDEX('Model Participation Data'!$N$8:$DX$57,0,MATCH(CONCATENATE($J321,M$6),'Model Participation Data'!$N$6:$DX$6,0)),'Model Participation Data'!$B$8:$B$57,$C321,'Model Participation Data'!$C$8:$C$57,$D321)),"-",SUMIFS(INDEX('Model Participation Data'!$N$8:$DX$57,0,MATCH(CONCATENATE($J321,M$6),'Model Participation Data'!$N$6:$DX$6,0)),'Model Participation Data'!$B$8:$B$57,$C321,'Model Participation Data'!$C$8:$C$57,$D321))</f>
        <v>0</v>
      </c>
      <c r="N321" s="43">
        <f>IF(ISNA(SUMIFS(INDEX('Model Participation Data'!$N$8:$DX$57,0,MATCH(CONCATENATE($J321,N$6),'Model Participation Data'!$N$6:$DX$6,0)),'Model Participation Data'!$B$8:$B$57,$C321,'Model Participation Data'!$C$8:$C$57,$D321)),"-",SUMIFS(INDEX('Model Participation Data'!$N$8:$DX$57,0,MATCH(CONCATENATE($J321,N$6),'Model Participation Data'!$N$6:$DX$6,0)),'Model Participation Data'!$B$8:$B$57,$C321,'Model Participation Data'!$C$8:$C$57,$D321))</f>
        <v>0</v>
      </c>
      <c r="O321" s="154">
        <f>IF(ISNA(SUMIFS(INDEX('Model Participation Data'!$N$8:$DX$57,0,MATCH(CONCATENATE($J321,O$6),'Model Participation Data'!$N$6:$DX$6,0)),'Model Participation Data'!$B$8:$B$57,$C321,'Model Participation Data'!$C$8:$C$57,$D321)),"-",SUMIFS(INDEX('Model Participation Data'!$N$8:$DX$57,0,MATCH(CONCATENATE($J321,O$6),'Model Participation Data'!$N$6:$DX$6,0)),'Model Participation Data'!$B$8:$B$57,$C321,'Model Participation Data'!$C$8:$C$57,$D321))</f>
        <v>0</v>
      </c>
    </row>
    <row r="322" spans="2:15" outlineLevel="1" x14ac:dyDescent="0.35">
      <c r="B322" s="37" t="s">
        <v>80</v>
      </c>
      <c r="C322" s="38" t="str">
        <f>IF(ISBLANK('Model Participation Data'!$B$20),"-",'Model Participation Data'!$B$20)</f>
        <v>Provider</v>
      </c>
      <c r="D322" s="38" t="str">
        <f>IF(ISBLANK('Model Participation Data'!$C$20),"-",'Model Participation Data'!$C$20)</f>
        <v>Greater Washington Multi-Payer (Model 4): Providers Participating in SIM</v>
      </c>
      <c r="E322" s="38" t="str">
        <f>IF(ISBLANK('Model Participation Data'!$D$20),"-",'Model Participation Data'!$D$20)</f>
        <v>Percentage</v>
      </c>
      <c r="F322" s="38" t="str">
        <f>IF(ISBLANK('Model Participation Data'!$E$20),"-",'Model Participation Data'!$E$20)</f>
        <v>Active</v>
      </c>
      <c r="G322" s="151" t="str">
        <f>IF(ISBLANK('Model Participation Data'!$F$20),"-",'Model Participation Data'!$F$20)</f>
        <v>-</v>
      </c>
      <c r="H322" s="38">
        <v>3</v>
      </c>
      <c r="I322" s="38">
        <v>3</v>
      </c>
      <c r="J322" s="150" t="str">
        <f t="shared" si="16"/>
        <v>33</v>
      </c>
      <c r="K322" s="38" t="str">
        <f>IF(ISBLANK('Model Participation Data'!$L$20),"-",'Model Participation Data'!$L$20)</f>
        <v>Quarterly</v>
      </c>
      <c r="L322" s="39" t="str">
        <f>IF(ISBLANK('Model Participation Data'!$M$20),"-",'Model Participation Data'!$M$20)</f>
        <v>TBD</v>
      </c>
      <c r="M322" s="43">
        <f>IF(ISNA(SUMIFS(INDEX('Model Participation Data'!$N$8:$DX$57,0,MATCH(CONCATENATE($J322,M$6),'Model Participation Data'!$N$6:$DX$6,0)),'Model Participation Data'!$B$8:$B$57,$C322,'Model Participation Data'!$C$8:$C$57,$D322)),"-",SUMIFS(INDEX('Model Participation Data'!$N$8:$DX$57,0,MATCH(CONCATENATE($J322,M$6),'Model Participation Data'!$N$6:$DX$6,0)),'Model Participation Data'!$B$8:$B$57,$C322,'Model Participation Data'!$C$8:$C$57,$D322))</f>
        <v>0</v>
      </c>
      <c r="N322" s="43">
        <f>IF(ISNA(SUMIFS(INDEX('Model Participation Data'!$N$8:$DX$57,0,MATCH(CONCATENATE($J322,N$6),'Model Participation Data'!$N$6:$DX$6,0)),'Model Participation Data'!$B$8:$B$57,$C322,'Model Participation Data'!$C$8:$C$57,$D322)),"-",SUMIFS(INDEX('Model Participation Data'!$N$8:$DX$57,0,MATCH(CONCATENATE($J322,N$6),'Model Participation Data'!$N$6:$DX$6,0)),'Model Participation Data'!$B$8:$B$57,$C322,'Model Participation Data'!$C$8:$C$57,$D322))</f>
        <v>0</v>
      </c>
      <c r="O322" s="154">
        <f>IF(ISNA(SUMIFS(INDEX('Model Participation Data'!$N$8:$DX$57,0,MATCH(CONCATENATE($J322,O$6),'Model Participation Data'!$N$6:$DX$6,0)),'Model Participation Data'!$B$8:$B$57,$C322,'Model Participation Data'!$C$8:$C$57,$D322)),"-",SUMIFS(INDEX('Model Participation Data'!$N$8:$DX$57,0,MATCH(CONCATENATE($J322,O$6),'Model Participation Data'!$N$6:$DX$6,0)),'Model Participation Data'!$B$8:$B$57,$C322,'Model Participation Data'!$C$8:$C$57,$D322))</f>
        <v>0</v>
      </c>
    </row>
    <row r="323" spans="2:15" outlineLevel="1" x14ac:dyDescent="0.35">
      <c r="B323" s="37" t="s">
        <v>80</v>
      </c>
      <c r="C323" s="38" t="str">
        <f>IF(ISBLANK('Model Participation Data'!$B$20),"-",'Model Participation Data'!$B$20)</f>
        <v>Provider</v>
      </c>
      <c r="D323" s="38" t="str">
        <f>IF(ISBLANK('Model Participation Data'!$C$20),"-",'Model Participation Data'!$C$20)</f>
        <v>Greater Washington Multi-Payer (Model 4): Providers Participating in SIM</v>
      </c>
      <c r="E323" s="38" t="str">
        <f>IF(ISBLANK('Model Participation Data'!$D$20),"-",'Model Participation Data'!$D$20)</f>
        <v>Percentage</v>
      </c>
      <c r="F323" s="38" t="str">
        <f>IF(ISBLANK('Model Participation Data'!$E$20),"-",'Model Participation Data'!$E$20)</f>
        <v>Active</v>
      </c>
      <c r="G323" s="151" t="str">
        <f>IF(ISBLANK('Model Participation Data'!$F$20),"-",'Model Participation Data'!$F$20)</f>
        <v>-</v>
      </c>
      <c r="H323" s="38">
        <v>3</v>
      </c>
      <c r="I323" s="38">
        <v>4</v>
      </c>
      <c r="J323" s="150" t="str">
        <f t="shared" si="16"/>
        <v>34</v>
      </c>
      <c r="K323" s="38" t="str">
        <f>IF(ISBLANK('Model Participation Data'!$L$20),"-",'Model Participation Data'!$L$20)</f>
        <v>Quarterly</v>
      </c>
      <c r="L323" s="39" t="str">
        <f>IF(ISBLANK('Model Participation Data'!$M$20),"-",'Model Participation Data'!$M$20)</f>
        <v>TBD</v>
      </c>
      <c r="M323" s="43">
        <f>IF(ISNA(SUMIFS(INDEX('Model Participation Data'!$N$8:$DX$57,0,MATCH(CONCATENATE($J323,M$6),'Model Participation Data'!$N$6:$DX$6,0)),'Model Participation Data'!$B$8:$B$57,$C323,'Model Participation Data'!$C$8:$C$57,$D323)),"-",SUMIFS(INDEX('Model Participation Data'!$N$8:$DX$57,0,MATCH(CONCATENATE($J323,M$6),'Model Participation Data'!$N$6:$DX$6,0)),'Model Participation Data'!$B$8:$B$57,$C323,'Model Participation Data'!$C$8:$C$57,$D323))</f>
        <v>0</v>
      </c>
      <c r="N323" s="43">
        <f>IF(ISNA(SUMIFS(INDEX('Model Participation Data'!$N$8:$DX$57,0,MATCH(CONCATENATE($J323,N$6),'Model Participation Data'!$N$6:$DX$6,0)),'Model Participation Data'!$B$8:$B$57,$C323,'Model Participation Data'!$C$8:$C$57,$D323)),"-",SUMIFS(INDEX('Model Participation Data'!$N$8:$DX$57,0,MATCH(CONCATENATE($J323,N$6),'Model Participation Data'!$N$6:$DX$6,0)),'Model Participation Data'!$B$8:$B$57,$C323,'Model Participation Data'!$C$8:$C$57,$D323))</f>
        <v>0</v>
      </c>
      <c r="O323" s="154">
        <f>IF(ISNA(SUMIFS(INDEX('Model Participation Data'!$N$8:$DX$57,0,MATCH(CONCATENATE($J323,O$6),'Model Participation Data'!$N$6:$DX$6,0)),'Model Participation Data'!$B$8:$B$57,$C323,'Model Participation Data'!$C$8:$C$57,$D323)),"-",SUMIFS(INDEX('Model Participation Data'!$N$8:$DX$57,0,MATCH(CONCATENATE($J323,O$6),'Model Participation Data'!$N$6:$DX$6,0)),'Model Participation Data'!$B$8:$B$57,$C323,'Model Participation Data'!$C$8:$C$57,$D323))</f>
        <v>0</v>
      </c>
    </row>
    <row r="324" spans="2:15" outlineLevel="1" x14ac:dyDescent="0.35">
      <c r="B324" s="37" t="s">
        <v>80</v>
      </c>
      <c r="C324" s="38" t="str">
        <f>IF(ISBLANK('Model Participation Data'!$B$20),"-",'Model Participation Data'!$B$20)</f>
        <v>Provider</v>
      </c>
      <c r="D324" s="38" t="str">
        <f>IF(ISBLANK('Model Participation Data'!$C$20),"-",'Model Participation Data'!$C$20)</f>
        <v>Greater Washington Multi-Payer (Model 4): Providers Participating in SIM</v>
      </c>
      <c r="E324" s="38" t="str">
        <f>IF(ISBLANK('Model Participation Data'!$D$20),"-",'Model Participation Data'!$D$20)</f>
        <v>Percentage</v>
      </c>
      <c r="F324" s="38" t="str">
        <f>IF(ISBLANK('Model Participation Data'!$E$20),"-",'Model Participation Data'!$E$20)</f>
        <v>Active</v>
      </c>
      <c r="G324" s="151" t="str">
        <f>IF(ISBLANK('Model Participation Data'!$F$20),"-",'Model Participation Data'!$F$20)</f>
        <v>-</v>
      </c>
      <c r="H324" s="38">
        <v>3</v>
      </c>
      <c r="I324" s="38">
        <v>5</v>
      </c>
      <c r="J324" s="150" t="str">
        <f t="shared" si="16"/>
        <v>35</v>
      </c>
      <c r="K324" s="38" t="str">
        <f>IF(ISBLANK('Model Participation Data'!$L$20),"-",'Model Participation Data'!$L$20)</f>
        <v>Quarterly</v>
      </c>
      <c r="L324" s="39" t="str">
        <f>IF(ISBLANK('Model Participation Data'!$M$20),"-",'Model Participation Data'!$M$20)</f>
        <v>TBD</v>
      </c>
      <c r="M324" s="43">
        <f>IF(ISNA(SUMIFS(INDEX('Model Participation Data'!$N$8:$DX$57,0,MATCH(CONCATENATE($J324,M$6),'Model Participation Data'!$N$6:$DX$6,0)),'Model Participation Data'!$B$8:$B$57,$C324,'Model Participation Data'!$C$8:$C$57,$D324)),"-",SUMIFS(INDEX('Model Participation Data'!$N$8:$DX$57,0,MATCH(CONCATENATE($J324,M$6),'Model Participation Data'!$N$6:$DX$6,0)),'Model Participation Data'!$B$8:$B$57,$C324,'Model Participation Data'!$C$8:$C$57,$D324))</f>
        <v>0</v>
      </c>
      <c r="N324" s="43">
        <f>IF(ISNA(SUMIFS(INDEX('Model Participation Data'!$N$8:$DX$57,0,MATCH(CONCATENATE($J324,N$6),'Model Participation Data'!$N$6:$DX$6,0)),'Model Participation Data'!$B$8:$B$57,$C324,'Model Participation Data'!$C$8:$C$57,$D324)),"-",SUMIFS(INDEX('Model Participation Data'!$N$8:$DX$57,0,MATCH(CONCATENATE($J324,N$6),'Model Participation Data'!$N$6:$DX$6,0)),'Model Participation Data'!$B$8:$B$57,$C324,'Model Participation Data'!$C$8:$C$57,$D324))</f>
        <v>0</v>
      </c>
      <c r="O324" s="154">
        <f>IF(ISNA(SUMIFS(INDEX('Model Participation Data'!$N$8:$DX$57,0,MATCH(CONCATENATE($J324,O$6),'Model Participation Data'!$N$6:$DX$6,0)),'Model Participation Data'!$B$8:$B$57,$C324,'Model Participation Data'!$C$8:$C$57,$D324)),"-",SUMIFS(INDEX('Model Participation Data'!$N$8:$DX$57,0,MATCH(CONCATENATE($J324,O$6),'Model Participation Data'!$N$6:$DX$6,0)),'Model Participation Data'!$B$8:$B$57,$C324,'Model Participation Data'!$C$8:$C$57,$D324))</f>
        <v>0</v>
      </c>
    </row>
    <row r="325" spans="2:15" outlineLevel="1" x14ac:dyDescent="0.35">
      <c r="B325" s="37" t="s">
        <v>80</v>
      </c>
      <c r="C325" s="38" t="str">
        <f>IF(ISBLANK('Model Participation Data'!$B$20),"-",'Model Participation Data'!$B$20)</f>
        <v>Provider</v>
      </c>
      <c r="D325" s="38" t="str">
        <f>IF(ISBLANK('Model Participation Data'!$C$20),"-",'Model Participation Data'!$C$20)</f>
        <v>Greater Washington Multi-Payer (Model 4): Providers Participating in SIM</v>
      </c>
      <c r="E325" s="38" t="str">
        <f>IF(ISBLANK('Model Participation Data'!$D$20),"-",'Model Participation Data'!$D$20)</f>
        <v>Percentage</v>
      </c>
      <c r="F325" s="38" t="str">
        <f>IF(ISBLANK('Model Participation Data'!$E$20),"-",'Model Participation Data'!$E$20)</f>
        <v>Active</v>
      </c>
      <c r="G325" s="151" t="str">
        <f>IF(ISBLANK('Model Participation Data'!$F$20),"-",'Model Participation Data'!$F$20)</f>
        <v>-</v>
      </c>
      <c r="H325" s="38">
        <v>3</v>
      </c>
      <c r="I325" s="38" t="s">
        <v>65</v>
      </c>
      <c r="J325" s="150" t="str">
        <f t="shared" si="16"/>
        <v>3Goal</v>
      </c>
      <c r="K325" s="38" t="str">
        <f>IF(ISBLANK('Model Participation Data'!$L$20),"-",'Model Participation Data'!$L$20)</f>
        <v>Quarterly</v>
      </c>
      <c r="L325" s="39" t="str">
        <f>IF(ISBLANK('Model Participation Data'!$M$20),"-",'Model Participation Data'!$M$20)</f>
        <v>TBD</v>
      </c>
      <c r="M325" s="43" t="str">
        <f>IF(ISNA(SUMIFS(INDEX('Model Participation Data'!$N$8:$DX$57,0,MATCH(CONCATENATE($J325,M$6),'Model Participation Data'!$N$6:$DX$6,0)),'Model Participation Data'!$B$8:$B$57,$C325,'Model Participation Data'!$C$8:$C$57,$D325)),"-",SUMIFS(INDEX('Model Participation Data'!$N$8:$DX$57,0,MATCH(CONCATENATE($J325,M$6),'Model Participation Data'!$N$6:$DX$6,0)),'Model Participation Data'!$B$8:$B$57,$C325,'Model Participation Data'!$C$8:$C$57,$D325))</f>
        <v>-</v>
      </c>
      <c r="N325" s="43" t="str">
        <f>IF(ISNA(SUMIFS(INDEX('Model Participation Data'!$N$8:$DX$57,0,MATCH(CONCATENATE($J325,N$6),'Model Participation Data'!$N$6:$DX$6,0)),'Model Participation Data'!$B$8:$B$57,$C325,'Model Participation Data'!$C$8:$C$57,$D325)),"-",SUMIFS(INDEX('Model Participation Data'!$N$8:$DX$57,0,MATCH(CONCATENATE($J325,N$6),'Model Participation Data'!$N$6:$DX$6,0)),'Model Participation Data'!$B$8:$B$57,$C325,'Model Participation Data'!$C$8:$C$57,$D325))</f>
        <v>-</v>
      </c>
      <c r="O325" s="154">
        <f>IF(ISNA(SUMIFS(INDEX('Model Participation Data'!$N$8:$DX$57,0,MATCH(CONCATENATE($J325,O$6),'Model Participation Data'!$N$6:$DX$6,0)),'Model Participation Data'!$B$8:$B$57,$C325,'Model Participation Data'!$C$8:$C$57,$D325)),"-",SUMIFS(INDEX('Model Participation Data'!$N$8:$DX$57,0,MATCH(CONCATENATE($J325,O$6),'Model Participation Data'!$N$6:$DX$6,0)),'Model Participation Data'!$B$8:$B$57,$C325,'Model Participation Data'!$C$8:$C$57,$D325))</f>
        <v>0</v>
      </c>
    </row>
    <row r="326" spans="2:15" outlineLevel="1" x14ac:dyDescent="0.35">
      <c r="B326" s="37" t="s">
        <v>80</v>
      </c>
      <c r="C326" s="38" t="str">
        <f>IF(ISBLANK('Model Participation Data'!$B$20),"-",'Model Participation Data'!$B$20)</f>
        <v>Provider</v>
      </c>
      <c r="D326" s="38" t="str">
        <f>IF(ISBLANK('Model Participation Data'!$C$20),"-",'Model Participation Data'!$C$20)</f>
        <v>Greater Washington Multi-Payer (Model 4): Providers Participating in SIM</v>
      </c>
      <c r="E326" s="38" t="str">
        <f>IF(ISBLANK('Model Participation Data'!$D$20),"-",'Model Participation Data'!$D$20)</f>
        <v>Percentage</v>
      </c>
      <c r="F326" s="38" t="str">
        <f>IF(ISBLANK('Model Participation Data'!$E$20),"-",'Model Participation Data'!$E$20)</f>
        <v>Active</v>
      </c>
      <c r="G326" s="151" t="str">
        <f>IF(ISBLANK('Model Participation Data'!$F$20),"-",'Model Participation Data'!$F$20)</f>
        <v>-</v>
      </c>
      <c r="H326" s="38">
        <v>4</v>
      </c>
      <c r="I326" s="38">
        <v>1</v>
      </c>
      <c r="J326" s="150" t="str">
        <f t="shared" ref="J326:J331" si="18">CONCATENATE(H326,I326)</f>
        <v>41</v>
      </c>
      <c r="K326" s="38" t="str">
        <f>IF(ISBLANK('Model Participation Data'!$L$20),"-",'Model Participation Data'!$L$20)</f>
        <v>Quarterly</v>
      </c>
      <c r="L326" s="39" t="str">
        <f>IF(ISBLANK('Model Participation Data'!$M$20),"-",'Model Participation Data'!$M$20)</f>
        <v>TBD</v>
      </c>
      <c r="M326" s="43">
        <f>IF(ISNA(SUMIFS(INDEX('Model Participation Data'!$N$8:$DX$57,0,MATCH(CONCATENATE($J326,M$6),'Model Participation Data'!$N$6:$DX$6,0)),'Model Participation Data'!$B$8:$B$57,$C326,'Model Participation Data'!$C$8:$C$57,$D326)),"-",SUMIFS(INDEX('Model Participation Data'!$N$8:$DX$57,0,MATCH(CONCATENATE($J326,M$6),'Model Participation Data'!$N$6:$DX$6,0)),'Model Participation Data'!$B$8:$B$57,$C326,'Model Participation Data'!$C$8:$C$57,$D326))</f>
        <v>0</v>
      </c>
      <c r="N326" s="43">
        <f>IF(ISNA(SUMIFS(INDEX('Model Participation Data'!$N$8:$DX$57,0,MATCH(CONCATENATE($J326,N$6),'Model Participation Data'!$N$6:$DX$6,0)),'Model Participation Data'!$B$8:$B$57,$C326,'Model Participation Data'!$C$8:$C$57,$D326)),"-",SUMIFS(INDEX('Model Participation Data'!$N$8:$DX$57,0,MATCH(CONCATENATE($J326,N$6),'Model Participation Data'!$N$6:$DX$6,0)),'Model Participation Data'!$B$8:$B$57,$C326,'Model Participation Data'!$C$8:$C$57,$D326))</f>
        <v>0</v>
      </c>
      <c r="O326" s="154">
        <f>IF(ISNA(SUMIFS(INDEX('Model Participation Data'!$N$8:$DX$57,0,MATCH(CONCATENATE($J326,O$6),'Model Participation Data'!$N$6:$DX$6,0)),'Model Participation Data'!$B$8:$B$57,$C326,'Model Participation Data'!$C$8:$C$57,$D326)),"-",SUMIFS(INDEX('Model Participation Data'!$N$8:$DX$57,0,MATCH(CONCATENATE($J326,O$6),'Model Participation Data'!$N$6:$DX$6,0)),'Model Participation Data'!$B$8:$B$57,$C326,'Model Participation Data'!$C$8:$C$57,$D326))</f>
        <v>0</v>
      </c>
    </row>
    <row r="327" spans="2:15" outlineLevel="1" x14ac:dyDescent="0.35">
      <c r="B327" s="37" t="s">
        <v>80</v>
      </c>
      <c r="C327" s="38" t="str">
        <f>IF(ISBLANK('Model Participation Data'!$B$20),"-",'Model Participation Data'!$B$20)</f>
        <v>Provider</v>
      </c>
      <c r="D327" s="38" t="str">
        <f>IF(ISBLANK('Model Participation Data'!$C$20),"-",'Model Participation Data'!$C$20)</f>
        <v>Greater Washington Multi-Payer (Model 4): Providers Participating in SIM</v>
      </c>
      <c r="E327" s="38" t="str">
        <f>IF(ISBLANK('Model Participation Data'!$D$20),"-",'Model Participation Data'!$D$20)</f>
        <v>Percentage</v>
      </c>
      <c r="F327" s="38" t="str">
        <f>IF(ISBLANK('Model Participation Data'!$E$20),"-",'Model Participation Data'!$E$20)</f>
        <v>Active</v>
      </c>
      <c r="G327" s="151" t="str">
        <f>IF(ISBLANK('Model Participation Data'!$F$20),"-",'Model Participation Data'!$F$20)</f>
        <v>-</v>
      </c>
      <c r="H327" s="38">
        <v>4</v>
      </c>
      <c r="I327" s="38">
        <v>2</v>
      </c>
      <c r="J327" s="150" t="str">
        <f t="shared" si="18"/>
        <v>42</v>
      </c>
      <c r="K327" s="38" t="str">
        <f>IF(ISBLANK('Model Participation Data'!$L$20),"-",'Model Participation Data'!$L$20)</f>
        <v>Quarterly</v>
      </c>
      <c r="L327" s="39" t="str">
        <f>IF(ISBLANK('Model Participation Data'!$M$20),"-",'Model Participation Data'!$M$20)</f>
        <v>TBD</v>
      </c>
      <c r="M327" s="43">
        <f>IF(ISNA(SUMIFS(INDEX('Model Participation Data'!$N$8:$DX$57,0,MATCH(CONCATENATE($J327,M$6),'Model Participation Data'!$N$6:$DX$6,0)),'Model Participation Data'!$B$8:$B$57,$C327,'Model Participation Data'!$C$8:$C$57,$D327)),"-",SUMIFS(INDEX('Model Participation Data'!$N$8:$DX$57,0,MATCH(CONCATENATE($J327,M$6),'Model Participation Data'!$N$6:$DX$6,0)),'Model Participation Data'!$B$8:$B$57,$C327,'Model Participation Data'!$C$8:$C$57,$D327))</f>
        <v>0</v>
      </c>
      <c r="N327" s="43">
        <f>IF(ISNA(SUMIFS(INDEX('Model Participation Data'!$N$8:$DX$57,0,MATCH(CONCATENATE($J327,N$6),'Model Participation Data'!$N$6:$DX$6,0)),'Model Participation Data'!$B$8:$B$57,$C327,'Model Participation Data'!$C$8:$C$57,$D327)),"-",SUMIFS(INDEX('Model Participation Data'!$N$8:$DX$57,0,MATCH(CONCATENATE($J327,N$6),'Model Participation Data'!$N$6:$DX$6,0)),'Model Participation Data'!$B$8:$B$57,$C327,'Model Participation Data'!$C$8:$C$57,$D327))</f>
        <v>0</v>
      </c>
      <c r="O327" s="154">
        <f>IF(ISNA(SUMIFS(INDEX('Model Participation Data'!$N$8:$DX$57,0,MATCH(CONCATENATE($J327,O$6),'Model Participation Data'!$N$6:$DX$6,0)),'Model Participation Data'!$B$8:$B$57,$C327,'Model Participation Data'!$C$8:$C$57,$D327)),"-",SUMIFS(INDEX('Model Participation Data'!$N$8:$DX$57,0,MATCH(CONCATENATE($J327,O$6),'Model Participation Data'!$N$6:$DX$6,0)),'Model Participation Data'!$B$8:$B$57,$C327,'Model Participation Data'!$C$8:$C$57,$D327))</f>
        <v>0</v>
      </c>
    </row>
    <row r="328" spans="2:15" outlineLevel="1" x14ac:dyDescent="0.35">
      <c r="B328" s="37" t="s">
        <v>80</v>
      </c>
      <c r="C328" s="38" t="str">
        <f>IF(ISBLANK('Model Participation Data'!$B$20),"-",'Model Participation Data'!$B$20)</f>
        <v>Provider</v>
      </c>
      <c r="D328" s="38" t="str">
        <f>IF(ISBLANK('Model Participation Data'!$C$20),"-",'Model Participation Data'!$C$20)</f>
        <v>Greater Washington Multi-Payer (Model 4): Providers Participating in SIM</v>
      </c>
      <c r="E328" s="38" t="str">
        <f>IF(ISBLANK('Model Participation Data'!$D$20),"-",'Model Participation Data'!$D$20)</f>
        <v>Percentage</v>
      </c>
      <c r="F328" s="38" t="str">
        <f>IF(ISBLANK('Model Participation Data'!$E$20),"-",'Model Participation Data'!$E$20)</f>
        <v>Active</v>
      </c>
      <c r="G328" s="151" t="str">
        <f>IF(ISBLANK('Model Participation Data'!$F$20),"-",'Model Participation Data'!$F$20)</f>
        <v>-</v>
      </c>
      <c r="H328" s="38">
        <v>4</v>
      </c>
      <c r="I328" s="38">
        <v>3</v>
      </c>
      <c r="J328" s="150" t="str">
        <f t="shared" si="18"/>
        <v>43</v>
      </c>
      <c r="K328" s="38" t="str">
        <f>IF(ISBLANK('Model Participation Data'!$L$20),"-",'Model Participation Data'!$L$20)</f>
        <v>Quarterly</v>
      </c>
      <c r="L328" s="39" t="str">
        <f>IF(ISBLANK('Model Participation Data'!$M$20),"-",'Model Participation Data'!$M$20)</f>
        <v>TBD</v>
      </c>
      <c r="M328" s="43">
        <f>IF(ISNA(SUMIFS(INDEX('Model Participation Data'!$N$8:$DX$57,0,MATCH(CONCATENATE($J328,M$6),'Model Participation Data'!$N$6:$DX$6,0)),'Model Participation Data'!$B$8:$B$57,$C328,'Model Participation Data'!$C$8:$C$57,$D328)),"-",SUMIFS(INDEX('Model Participation Data'!$N$8:$DX$57,0,MATCH(CONCATENATE($J328,M$6),'Model Participation Data'!$N$6:$DX$6,0)),'Model Participation Data'!$B$8:$B$57,$C328,'Model Participation Data'!$C$8:$C$57,$D328))</f>
        <v>0</v>
      </c>
      <c r="N328" s="43">
        <f>IF(ISNA(SUMIFS(INDEX('Model Participation Data'!$N$8:$DX$57,0,MATCH(CONCATENATE($J328,N$6),'Model Participation Data'!$N$6:$DX$6,0)),'Model Participation Data'!$B$8:$B$57,$C328,'Model Participation Data'!$C$8:$C$57,$D328)),"-",SUMIFS(INDEX('Model Participation Data'!$N$8:$DX$57,0,MATCH(CONCATENATE($J328,N$6),'Model Participation Data'!$N$6:$DX$6,0)),'Model Participation Data'!$B$8:$B$57,$C328,'Model Participation Data'!$C$8:$C$57,$D328))</f>
        <v>0</v>
      </c>
      <c r="O328" s="154">
        <f>IF(ISNA(SUMIFS(INDEX('Model Participation Data'!$N$8:$DX$57,0,MATCH(CONCATENATE($J328,O$6),'Model Participation Data'!$N$6:$DX$6,0)),'Model Participation Data'!$B$8:$B$57,$C328,'Model Participation Data'!$C$8:$C$57,$D328)),"-",SUMIFS(INDEX('Model Participation Data'!$N$8:$DX$57,0,MATCH(CONCATENATE($J328,O$6),'Model Participation Data'!$N$6:$DX$6,0)),'Model Participation Data'!$B$8:$B$57,$C328,'Model Participation Data'!$C$8:$C$57,$D328))</f>
        <v>0</v>
      </c>
    </row>
    <row r="329" spans="2:15" outlineLevel="1" x14ac:dyDescent="0.35">
      <c r="B329" s="37" t="s">
        <v>80</v>
      </c>
      <c r="C329" s="38" t="str">
        <f>IF(ISBLANK('Model Participation Data'!$B$20),"-",'Model Participation Data'!$B$20)</f>
        <v>Provider</v>
      </c>
      <c r="D329" s="38" t="str">
        <f>IF(ISBLANK('Model Participation Data'!$C$20),"-",'Model Participation Data'!$C$20)</f>
        <v>Greater Washington Multi-Payer (Model 4): Providers Participating in SIM</v>
      </c>
      <c r="E329" s="38" t="str">
        <f>IF(ISBLANK('Model Participation Data'!$D$20),"-",'Model Participation Data'!$D$20)</f>
        <v>Percentage</v>
      </c>
      <c r="F329" s="38" t="str">
        <f>IF(ISBLANK('Model Participation Data'!$E$20),"-",'Model Participation Data'!$E$20)</f>
        <v>Active</v>
      </c>
      <c r="G329" s="151" t="str">
        <f>IF(ISBLANK('Model Participation Data'!$F$20),"-",'Model Participation Data'!$F$20)</f>
        <v>-</v>
      </c>
      <c r="H329" s="38">
        <v>4</v>
      </c>
      <c r="I329" s="38">
        <v>4</v>
      </c>
      <c r="J329" s="150" t="str">
        <f t="shared" si="18"/>
        <v>44</v>
      </c>
      <c r="K329" s="38" t="str">
        <f>IF(ISBLANK('Model Participation Data'!$L$20),"-",'Model Participation Data'!$L$20)</f>
        <v>Quarterly</v>
      </c>
      <c r="L329" s="39" t="str">
        <f>IF(ISBLANK('Model Participation Data'!$M$20),"-",'Model Participation Data'!$M$20)</f>
        <v>TBD</v>
      </c>
      <c r="M329" s="43">
        <f>IF(ISNA(SUMIFS(INDEX('Model Participation Data'!$N$8:$DX$57,0,MATCH(CONCATENATE($J329,M$6),'Model Participation Data'!$N$6:$DX$6,0)),'Model Participation Data'!$B$8:$B$57,$C329,'Model Participation Data'!$C$8:$C$57,$D329)),"-",SUMIFS(INDEX('Model Participation Data'!$N$8:$DX$57,0,MATCH(CONCATENATE($J329,M$6),'Model Participation Data'!$N$6:$DX$6,0)),'Model Participation Data'!$B$8:$B$57,$C329,'Model Participation Data'!$C$8:$C$57,$D329))</f>
        <v>0</v>
      </c>
      <c r="N329" s="43">
        <f>IF(ISNA(SUMIFS(INDEX('Model Participation Data'!$N$8:$DX$57,0,MATCH(CONCATENATE($J329,N$6),'Model Participation Data'!$N$6:$DX$6,0)),'Model Participation Data'!$B$8:$B$57,$C329,'Model Participation Data'!$C$8:$C$57,$D329)),"-",SUMIFS(INDEX('Model Participation Data'!$N$8:$DX$57,0,MATCH(CONCATENATE($J329,N$6),'Model Participation Data'!$N$6:$DX$6,0)),'Model Participation Data'!$B$8:$B$57,$C329,'Model Participation Data'!$C$8:$C$57,$D329))</f>
        <v>0</v>
      </c>
      <c r="O329" s="154">
        <f>IF(ISNA(SUMIFS(INDEX('Model Participation Data'!$N$8:$DX$57,0,MATCH(CONCATENATE($J329,O$6),'Model Participation Data'!$N$6:$DX$6,0)),'Model Participation Data'!$B$8:$B$57,$C329,'Model Participation Data'!$C$8:$C$57,$D329)),"-",SUMIFS(INDEX('Model Participation Data'!$N$8:$DX$57,0,MATCH(CONCATENATE($J329,O$6),'Model Participation Data'!$N$6:$DX$6,0)),'Model Participation Data'!$B$8:$B$57,$C329,'Model Participation Data'!$C$8:$C$57,$D329))</f>
        <v>0</v>
      </c>
    </row>
    <row r="330" spans="2:15" outlineLevel="1" x14ac:dyDescent="0.35">
      <c r="B330" s="37" t="s">
        <v>80</v>
      </c>
      <c r="C330" s="38" t="str">
        <f>IF(ISBLANK('Model Participation Data'!$B$20),"-",'Model Participation Data'!$B$20)</f>
        <v>Provider</v>
      </c>
      <c r="D330" s="38" t="str">
        <f>IF(ISBLANK('Model Participation Data'!$C$20),"-",'Model Participation Data'!$C$20)</f>
        <v>Greater Washington Multi-Payer (Model 4): Providers Participating in SIM</v>
      </c>
      <c r="E330" s="38" t="str">
        <f>IF(ISBLANK('Model Participation Data'!$D$20),"-",'Model Participation Data'!$D$20)</f>
        <v>Percentage</v>
      </c>
      <c r="F330" s="38" t="str">
        <f>IF(ISBLANK('Model Participation Data'!$E$20),"-",'Model Participation Data'!$E$20)</f>
        <v>Active</v>
      </c>
      <c r="G330" s="151" t="str">
        <f>IF(ISBLANK('Model Participation Data'!$F$20),"-",'Model Participation Data'!$F$20)</f>
        <v>-</v>
      </c>
      <c r="H330" s="38">
        <v>4</v>
      </c>
      <c r="I330" s="38">
        <v>5</v>
      </c>
      <c r="J330" s="150" t="str">
        <f t="shared" si="18"/>
        <v>45</v>
      </c>
      <c r="K330" s="38" t="str">
        <f>IF(ISBLANK('Model Participation Data'!$L$20),"-",'Model Participation Data'!$L$20)</f>
        <v>Quarterly</v>
      </c>
      <c r="L330" s="39" t="str">
        <f>IF(ISBLANK('Model Participation Data'!$M$20),"-",'Model Participation Data'!$M$20)</f>
        <v>TBD</v>
      </c>
      <c r="M330" s="43">
        <f>IF(ISNA(SUMIFS(INDEX('Model Participation Data'!$N$8:$DX$57,0,MATCH(CONCATENATE($J330,M$6),'Model Participation Data'!$N$6:$DX$6,0)),'Model Participation Data'!$B$8:$B$57,$C330,'Model Participation Data'!$C$8:$C$57,$D330)),"-",SUMIFS(INDEX('Model Participation Data'!$N$8:$DX$57,0,MATCH(CONCATENATE($J330,M$6),'Model Participation Data'!$N$6:$DX$6,0)),'Model Participation Data'!$B$8:$B$57,$C330,'Model Participation Data'!$C$8:$C$57,$D330))</f>
        <v>0</v>
      </c>
      <c r="N330" s="43">
        <f>IF(ISNA(SUMIFS(INDEX('Model Participation Data'!$N$8:$DX$57,0,MATCH(CONCATENATE($J330,N$6),'Model Participation Data'!$N$6:$DX$6,0)),'Model Participation Data'!$B$8:$B$57,$C330,'Model Participation Data'!$C$8:$C$57,$D330)),"-",SUMIFS(INDEX('Model Participation Data'!$N$8:$DX$57,0,MATCH(CONCATENATE($J330,N$6),'Model Participation Data'!$N$6:$DX$6,0)),'Model Participation Data'!$B$8:$B$57,$C330,'Model Participation Data'!$C$8:$C$57,$D330))</f>
        <v>0</v>
      </c>
      <c r="O330" s="154">
        <f>IF(ISNA(SUMIFS(INDEX('Model Participation Data'!$N$8:$DX$57,0,MATCH(CONCATENATE($J330,O$6),'Model Participation Data'!$N$6:$DX$6,0)),'Model Participation Data'!$B$8:$B$57,$C330,'Model Participation Data'!$C$8:$C$57,$D330)),"-",SUMIFS(INDEX('Model Participation Data'!$N$8:$DX$57,0,MATCH(CONCATENATE($J330,O$6),'Model Participation Data'!$N$6:$DX$6,0)),'Model Participation Data'!$B$8:$B$57,$C330,'Model Participation Data'!$C$8:$C$57,$D330))</f>
        <v>0</v>
      </c>
    </row>
    <row r="331" spans="2:15" outlineLevel="1" x14ac:dyDescent="0.35">
      <c r="B331" s="37" t="s">
        <v>80</v>
      </c>
      <c r="C331" s="38" t="str">
        <f>IF(ISBLANK('Model Participation Data'!$B$20),"-",'Model Participation Data'!$B$20)</f>
        <v>Provider</v>
      </c>
      <c r="D331" s="38" t="str">
        <f>IF(ISBLANK('Model Participation Data'!$C$20),"-",'Model Participation Data'!$C$20)</f>
        <v>Greater Washington Multi-Payer (Model 4): Providers Participating in SIM</v>
      </c>
      <c r="E331" s="38" t="str">
        <f>IF(ISBLANK('Model Participation Data'!$D$20),"-",'Model Participation Data'!$D$20)</f>
        <v>Percentage</v>
      </c>
      <c r="F331" s="38" t="str">
        <f>IF(ISBLANK('Model Participation Data'!$E$20),"-",'Model Participation Data'!$E$20)</f>
        <v>Active</v>
      </c>
      <c r="G331" s="151" t="str">
        <f>IF(ISBLANK('Model Participation Data'!$F$20),"-",'Model Participation Data'!$F$20)</f>
        <v>-</v>
      </c>
      <c r="H331" s="38">
        <v>4</v>
      </c>
      <c r="I331" s="38" t="s">
        <v>65</v>
      </c>
      <c r="J331" s="150" t="str">
        <f t="shared" si="18"/>
        <v>4Goal</v>
      </c>
      <c r="K331" s="38" t="str">
        <f>IF(ISBLANK('Model Participation Data'!$L$20),"-",'Model Participation Data'!$L$20)</f>
        <v>Quarterly</v>
      </c>
      <c r="L331" s="39" t="str">
        <f>IF(ISBLANK('Model Participation Data'!$M$20),"-",'Model Participation Data'!$M$20)</f>
        <v>TBD</v>
      </c>
      <c r="M331" s="43" t="str">
        <f>IF(ISNA(SUMIFS(INDEX('Model Participation Data'!$N$8:$DX$57,0,MATCH(CONCATENATE($J331,M$6),'Model Participation Data'!$N$6:$DX$6,0)),'Model Participation Data'!$B$8:$B$57,$C331,'Model Participation Data'!$C$8:$C$57,$D331)),"-",SUMIFS(INDEX('Model Participation Data'!$N$8:$DX$57,0,MATCH(CONCATENATE($J331,M$6),'Model Participation Data'!$N$6:$DX$6,0)),'Model Participation Data'!$B$8:$B$57,$C331,'Model Participation Data'!$C$8:$C$57,$D331))</f>
        <v>-</v>
      </c>
      <c r="N331" s="43" t="str">
        <f>IF(ISNA(SUMIFS(INDEX('Model Participation Data'!$N$8:$DX$57,0,MATCH(CONCATENATE($J331,N$6),'Model Participation Data'!$N$6:$DX$6,0)),'Model Participation Data'!$B$8:$B$57,$C331,'Model Participation Data'!$C$8:$C$57,$D331)),"-",SUMIFS(INDEX('Model Participation Data'!$N$8:$DX$57,0,MATCH(CONCATENATE($J331,N$6),'Model Participation Data'!$N$6:$DX$6,0)),'Model Participation Data'!$B$8:$B$57,$C331,'Model Participation Data'!$C$8:$C$57,$D331))</f>
        <v>-</v>
      </c>
      <c r="O331" s="154">
        <f>IF(ISNA(SUMIFS(INDEX('Model Participation Data'!$N$8:$DX$57,0,MATCH(CONCATENATE($J331,O$6),'Model Participation Data'!$N$6:$DX$6,0)),'Model Participation Data'!$B$8:$B$57,$C331,'Model Participation Data'!$C$8:$C$57,$D331)),"-",SUMIFS(INDEX('Model Participation Data'!$N$8:$DX$57,0,MATCH(CONCATENATE($J331,O$6),'Model Participation Data'!$N$6:$DX$6,0)),'Model Participation Data'!$B$8:$B$57,$C331,'Model Participation Data'!$C$8:$C$57,$D331))</f>
        <v>0</v>
      </c>
    </row>
    <row r="332" spans="2:15" outlineLevel="1" x14ac:dyDescent="0.35">
      <c r="B332" s="37" t="s">
        <v>80</v>
      </c>
      <c r="C332" s="38" t="str">
        <f>IF(ISBLANK('Model Participation Data'!$B$21),"-",'Model Participation Data'!$B$21)</f>
        <v>Provider Organization</v>
      </c>
      <c r="D332" s="38" t="str">
        <f>IF(ISBLANK('Model Participation Data'!$C$21),"-",'Model Participation Data'!$C$21)</f>
        <v xml:space="preserve">Greater Washington Multi-Payer (Model 4): Provider Organizations Participating in SIM </v>
      </c>
      <c r="E332" s="38" t="str">
        <f>IF(ISBLANK('Model Participation Data'!$D$21),"-",'Model Participation Data'!$D$21)</f>
        <v>Percentage</v>
      </c>
      <c r="F332" s="38" t="str">
        <f>IF(ISBLANK('Model Participation Data'!$E$21),"-",'Model Participation Data'!$E$21)</f>
        <v>Active</v>
      </c>
      <c r="G332" s="151" t="str">
        <f>IF(ISBLANK('Model Participation Data'!$F$21),"-",'Model Participation Data'!$F$21)</f>
        <v>-</v>
      </c>
      <c r="H332" s="38" t="s">
        <v>64</v>
      </c>
      <c r="I332" s="38" t="s">
        <v>64</v>
      </c>
      <c r="J332" s="150" t="str">
        <f t="shared" si="16"/>
        <v>BaselineBaseline</v>
      </c>
      <c r="K332" s="38" t="str">
        <f>IF(ISBLANK('Model Participation Data'!$L$21),"-",'Model Participation Data'!$L$21)</f>
        <v>Quarterly</v>
      </c>
      <c r="L332" s="39" t="str">
        <f>IF(ISBLANK('Model Participation Data'!$M$21),"-",'Model Participation Data'!$M$21)</f>
        <v>TBD</v>
      </c>
      <c r="M332" s="43">
        <f>IF(ISNA(SUMIFS(INDEX('Model Participation Data'!$N$8:$DX$57,0,MATCH(CONCATENATE($J332,M$6),'Model Participation Data'!$N$6:$DX$6,0)),'Model Participation Data'!$B$8:$B$57,$C332,'Model Participation Data'!$C$8:$C$57,$D332)),"-",SUMIFS(INDEX('Model Participation Data'!$N$8:$DX$57,0,MATCH(CONCATENATE($J332,M$6),'Model Participation Data'!$N$6:$DX$6,0)),'Model Participation Data'!$B$8:$B$57,$C332,'Model Participation Data'!$C$8:$C$57,$D332))</f>
        <v>0</v>
      </c>
      <c r="N332" s="43">
        <f>IF(ISNA(SUMIFS(INDEX('Model Participation Data'!$N$8:$DX$57,0,MATCH(CONCATENATE($J332,N$6),'Model Participation Data'!$N$6:$DX$6,0)),'Model Participation Data'!$B$8:$B$57,$C332,'Model Participation Data'!$C$8:$C$57,$D332)),"-",SUMIFS(INDEX('Model Participation Data'!$N$8:$DX$57,0,MATCH(CONCATENATE($J332,N$6),'Model Participation Data'!$N$6:$DX$6,0)),'Model Participation Data'!$B$8:$B$57,$C332,'Model Participation Data'!$C$8:$C$57,$D332))</f>
        <v>0</v>
      </c>
      <c r="O332" s="154">
        <f>IF(ISNA(SUMIFS(INDEX('Model Participation Data'!$N$8:$DX$57,0,MATCH(CONCATENATE($J332,O$6),'Model Participation Data'!$N$6:$DX$6,0)),'Model Participation Data'!$B$8:$B$57,$C332,'Model Participation Data'!$C$8:$C$57,$D332)),"-",SUMIFS(INDEX('Model Participation Data'!$N$8:$DX$57,0,MATCH(CONCATENATE($J332,O$6),'Model Participation Data'!$N$6:$DX$6,0)),'Model Participation Data'!$B$8:$B$57,$C332,'Model Participation Data'!$C$8:$C$57,$D332))</f>
        <v>0</v>
      </c>
    </row>
    <row r="333" spans="2:15" outlineLevel="1" x14ac:dyDescent="0.35">
      <c r="B333" s="37" t="s">
        <v>80</v>
      </c>
      <c r="C333" s="38" t="str">
        <f>IF(ISBLANK('Model Participation Data'!$B$21),"-",'Model Participation Data'!$B$21)</f>
        <v>Provider Organization</v>
      </c>
      <c r="D333" s="38" t="str">
        <f>IF(ISBLANK('Model Participation Data'!$C$21),"-",'Model Participation Data'!$C$21)</f>
        <v xml:space="preserve">Greater Washington Multi-Payer (Model 4): Provider Organizations Participating in SIM </v>
      </c>
      <c r="E333" s="38" t="str">
        <f>IF(ISBLANK('Model Participation Data'!$D$21),"-",'Model Participation Data'!$D$21)</f>
        <v>Percentage</v>
      </c>
      <c r="F333" s="38" t="str">
        <f>IF(ISBLANK('Model Participation Data'!$E$21),"-",'Model Participation Data'!$E$21)</f>
        <v>Active</v>
      </c>
      <c r="G333" s="151" t="str">
        <f>IF(ISBLANK('Model Participation Data'!$F$21),"-",'Model Participation Data'!$F$21)</f>
        <v>-</v>
      </c>
      <c r="H333" s="38">
        <v>1</v>
      </c>
      <c r="I333" s="38">
        <v>1</v>
      </c>
      <c r="J333" s="150" t="str">
        <f t="shared" si="16"/>
        <v>11</v>
      </c>
      <c r="K333" s="38" t="str">
        <f>IF(ISBLANK('Model Participation Data'!$L$21),"-",'Model Participation Data'!$L$21)</f>
        <v>Quarterly</v>
      </c>
      <c r="L333" s="39" t="str">
        <f>IF(ISBLANK('Model Participation Data'!$M$21),"-",'Model Participation Data'!$M$21)</f>
        <v>TBD</v>
      </c>
      <c r="M333" s="43">
        <f>IF(ISNA(SUMIFS(INDEX('Model Participation Data'!$N$8:$DX$57,0,MATCH(CONCATENATE($J333,M$6),'Model Participation Data'!$N$6:$DX$6,0)),'Model Participation Data'!$B$8:$B$57,$C333,'Model Participation Data'!$C$8:$C$57,$D333)),"-",SUMIFS(INDEX('Model Participation Data'!$N$8:$DX$57,0,MATCH(CONCATENATE($J333,M$6),'Model Participation Data'!$N$6:$DX$6,0)),'Model Participation Data'!$B$8:$B$57,$C333,'Model Participation Data'!$C$8:$C$57,$D333))</f>
        <v>0</v>
      </c>
      <c r="N333" s="43">
        <f>IF(ISNA(SUMIFS(INDEX('Model Participation Data'!$N$8:$DX$57,0,MATCH(CONCATENATE($J333,N$6),'Model Participation Data'!$N$6:$DX$6,0)),'Model Participation Data'!$B$8:$B$57,$C333,'Model Participation Data'!$C$8:$C$57,$D333)),"-",SUMIFS(INDEX('Model Participation Data'!$N$8:$DX$57,0,MATCH(CONCATENATE($J333,N$6),'Model Participation Data'!$N$6:$DX$6,0)),'Model Participation Data'!$B$8:$B$57,$C333,'Model Participation Data'!$C$8:$C$57,$D333))</f>
        <v>0</v>
      </c>
      <c r="O333" s="154">
        <f>IF(ISNA(SUMIFS(INDEX('Model Participation Data'!$N$8:$DX$57,0,MATCH(CONCATENATE($J333,O$6),'Model Participation Data'!$N$6:$DX$6,0)),'Model Participation Data'!$B$8:$B$57,$C333,'Model Participation Data'!$C$8:$C$57,$D333)),"-",SUMIFS(INDEX('Model Participation Data'!$N$8:$DX$57,0,MATCH(CONCATENATE($J333,O$6),'Model Participation Data'!$N$6:$DX$6,0)),'Model Participation Data'!$B$8:$B$57,$C333,'Model Participation Data'!$C$8:$C$57,$D333))</f>
        <v>0</v>
      </c>
    </row>
    <row r="334" spans="2:15" outlineLevel="1" x14ac:dyDescent="0.35">
      <c r="B334" s="37" t="s">
        <v>80</v>
      </c>
      <c r="C334" s="38" t="str">
        <f>IF(ISBLANK('Model Participation Data'!$B$21),"-",'Model Participation Data'!$B$21)</f>
        <v>Provider Organization</v>
      </c>
      <c r="D334" s="38" t="str">
        <f>IF(ISBLANK('Model Participation Data'!$C$21),"-",'Model Participation Data'!$C$21)</f>
        <v xml:space="preserve">Greater Washington Multi-Payer (Model 4): Provider Organizations Participating in SIM </v>
      </c>
      <c r="E334" s="38" t="str">
        <f>IF(ISBLANK('Model Participation Data'!$D$21),"-",'Model Participation Data'!$D$21)</f>
        <v>Percentage</v>
      </c>
      <c r="F334" s="38" t="str">
        <f>IF(ISBLANK('Model Participation Data'!$E$21),"-",'Model Participation Data'!$E$21)</f>
        <v>Active</v>
      </c>
      <c r="G334" s="151" t="str">
        <f>IF(ISBLANK('Model Participation Data'!$F$21),"-",'Model Participation Data'!$F$21)</f>
        <v>-</v>
      </c>
      <c r="H334" s="38">
        <v>1</v>
      </c>
      <c r="I334" s="38">
        <v>2</v>
      </c>
      <c r="J334" s="150" t="str">
        <f t="shared" si="16"/>
        <v>12</v>
      </c>
      <c r="K334" s="38" t="str">
        <f>IF(ISBLANK('Model Participation Data'!$L$21),"-",'Model Participation Data'!$L$21)</f>
        <v>Quarterly</v>
      </c>
      <c r="L334" s="39" t="str">
        <f>IF(ISBLANK('Model Participation Data'!$M$21),"-",'Model Participation Data'!$M$21)</f>
        <v>TBD</v>
      </c>
      <c r="M334" s="43">
        <f>IF(ISNA(SUMIFS(INDEX('Model Participation Data'!$N$8:$DX$57,0,MATCH(CONCATENATE($J334,M$6),'Model Participation Data'!$N$6:$DX$6,0)),'Model Participation Data'!$B$8:$B$57,$C334,'Model Participation Data'!$C$8:$C$57,$D334)),"-",SUMIFS(INDEX('Model Participation Data'!$N$8:$DX$57,0,MATCH(CONCATENATE($J334,M$6),'Model Participation Data'!$N$6:$DX$6,0)),'Model Participation Data'!$B$8:$B$57,$C334,'Model Participation Data'!$C$8:$C$57,$D334))</f>
        <v>0</v>
      </c>
      <c r="N334" s="43">
        <f>IF(ISNA(SUMIFS(INDEX('Model Participation Data'!$N$8:$DX$57,0,MATCH(CONCATENATE($J334,N$6),'Model Participation Data'!$N$6:$DX$6,0)),'Model Participation Data'!$B$8:$B$57,$C334,'Model Participation Data'!$C$8:$C$57,$D334)),"-",SUMIFS(INDEX('Model Participation Data'!$N$8:$DX$57,0,MATCH(CONCATENATE($J334,N$6),'Model Participation Data'!$N$6:$DX$6,0)),'Model Participation Data'!$B$8:$B$57,$C334,'Model Participation Data'!$C$8:$C$57,$D334))</f>
        <v>0</v>
      </c>
      <c r="O334" s="154">
        <f>IF(ISNA(SUMIFS(INDEX('Model Participation Data'!$N$8:$DX$57,0,MATCH(CONCATENATE($J334,O$6),'Model Participation Data'!$N$6:$DX$6,0)),'Model Participation Data'!$B$8:$B$57,$C334,'Model Participation Data'!$C$8:$C$57,$D334)),"-",SUMIFS(INDEX('Model Participation Data'!$N$8:$DX$57,0,MATCH(CONCATENATE($J334,O$6),'Model Participation Data'!$N$6:$DX$6,0)),'Model Participation Data'!$B$8:$B$57,$C334,'Model Participation Data'!$C$8:$C$57,$D334))</f>
        <v>0</v>
      </c>
    </row>
    <row r="335" spans="2:15" outlineLevel="1" x14ac:dyDescent="0.35">
      <c r="B335" s="37" t="s">
        <v>80</v>
      </c>
      <c r="C335" s="38" t="str">
        <f>IF(ISBLANK('Model Participation Data'!$B$21),"-",'Model Participation Data'!$B$21)</f>
        <v>Provider Organization</v>
      </c>
      <c r="D335" s="38" t="str">
        <f>IF(ISBLANK('Model Participation Data'!$C$21),"-",'Model Participation Data'!$C$21)</f>
        <v xml:space="preserve">Greater Washington Multi-Payer (Model 4): Provider Organizations Participating in SIM </v>
      </c>
      <c r="E335" s="38" t="str">
        <f>IF(ISBLANK('Model Participation Data'!$D$21),"-",'Model Participation Data'!$D$21)</f>
        <v>Percentage</v>
      </c>
      <c r="F335" s="38" t="str">
        <f>IF(ISBLANK('Model Participation Data'!$E$21),"-",'Model Participation Data'!$E$21)</f>
        <v>Active</v>
      </c>
      <c r="G335" s="151" t="str">
        <f>IF(ISBLANK('Model Participation Data'!$F$21),"-",'Model Participation Data'!$F$21)</f>
        <v>-</v>
      </c>
      <c r="H335" s="38">
        <v>1</v>
      </c>
      <c r="I335" s="38">
        <v>3</v>
      </c>
      <c r="J335" s="150" t="str">
        <f t="shared" si="16"/>
        <v>13</v>
      </c>
      <c r="K335" s="38" t="str">
        <f>IF(ISBLANK('Model Participation Data'!$L$21),"-",'Model Participation Data'!$L$21)</f>
        <v>Quarterly</v>
      </c>
      <c r="L335" s="39" t="str">
        <f>IF(ISBLANK('Model Participation Data'!$M$21),"-",'Model Participation Data'!$M$21)</f>
        <v>TBD</v>
      </c>
      <c r="M335" s="43">
        <f>IF(ISNA(SUMIFS(INDEX('Model Participation Data'!$N$8:$DX$57,0,MATCH(CONCATENATE($J335,M$6),'Model Participation Data'!$N$6:$DX$6,0)),'Model Participation Data'!$B$8:$B$57,$C335,'Model Participation Data'!$C$8:$C$57,$D335)),"-",SUMIFS(INDEX('Model Participation Data'!$N$8:$DX$57,0,MATCH(CONCATENATE($J335,M$6),'Model Participation Data'!$N$6:$DX$6,0)),'Model Participation Data'!$B$8:$B$57,$C335,'Model Participation Data'!$C$8:$C$57,$D335))</f>
        <v>0</v>
      </c>
      <c r="N335" s="43">
        <f>IF(ISNA(SUMIFS(INDEX('Model Participation Data'!$N$8:$DX$57,0,MATCH(CONCATENATE($J335,N$6),'Model Participation Data'!$N$6:$DX$6,0)),'Model Participation Data'!$B$8:$B$57,$C335,'Model Participation Data'!$C$8:$C$57,$D335)),"-",SUMIFS(INDEX('Model Participation Data'!$N$8:$DX$57,0,MATCH(CONCATENATE($J335,N$6),'Model Participation Data'!$N$6:$DX$6,0)),'Model Participation Data'!$B$8:$B$57,$C335,'Model Participation Data'!$C$8:$C$57,$D335))</f>
        <v>0</v>
      </c>
      <c r="O335" s="154">
        <f>IF(ISNA(SUMIFS(INDEX('Model Participation Data'!$N$8:$DX$57,0,MATCH(CONCATENATE($J335,O$6),'Model Participation Data'!$N$6:$DX$6,0)),'Model Participation Data'!$B$8:$B$57,$C335,'Model Participation Data'!$C$8:$C$57,$D335)),"-",SUMIFS(INDEX('Model Participation Data'!$N$8:$DX$57,0,MATCH(CONCATENATE($J335,O$6),'Model Participation Data'!$N$6:$DX$6,0)),'Model Participation Data'!$B$8:$B$57,$C335,'Model Participation Data'!$C$8:$C$57,$D335))</f>
        <v>0</v>
      </c>
    </row>
    <row r="336" spans="2:15" outlineLevel="1" x14ac:dyDescent="0.35">
      <c r="B336" s="37" t="s">
        <v>80</v>
      </c>
      <c r="C336" s="38" t="str">
        <f>IF(ISBLANK('Model Participation Data'!$B$21),"-",'Model Participation Data'!$B$21)</f>
        <v>Provider Organization</v>
      </c>
      <c r="D336" s="38" t="str">
        <f>IF(ISBLANK('Model Participation Data'!$C$21),"-",'Model Participation Data'!$C$21)</f>
        <v xml:space="preserve">Greater Washington Multi-Payer (Model 4): Provider Organizations Participating in SIM </v>
      </c>
      <c r="E336" s="38" t="str">
        <f>IF(ISBLANK('Model Participation Data'!$D$21),"-",'Model Participation Data'!$D$21)</f>
        <v>Percentage</v>
      </c>
      <c r="F336" s="38" t="str">
        <f>IF(ISBLANK('Model Participation Data'!$E$21),"-",'Model Participation Data'!$E$21)</f>
        <v>Active</v>
      </c>
      <c r="G336" s="151" t="str">
        <f>IF(ISBLANK('Model Participation Data'!$F$21),"-",'Model Participation Data'!$F$21)</f>
        <v>-</v>
      </c>
      <c r="H336" s="38">
        <v>1</v>
      </c>
      <c r="I336" s="38">
        <v>4</v>
      </c>
      <c r="J336" s="150" t="str">
        <f t="shared" si="16"/>
        <v>14</v>
      </c>
      <c r="K336" s="38" t="str">
        <f>IF(ISBLANK('Model Participation Data'!$L$21),"-",'Model Participation Data'!$L$21)</f>
        <v>Quarterly</v>
      </c>
      <c r="L336" s="39" t="str">
        <f>IF(ISBLANK('Model Participation Data'!$M$21),"-",'Model Participation Data'!$M$21)</f>
        <v>TBD</v>
      </c>
      <c r="M336" s="43">
        <f>IF(ISNA(SUMIFS(INDEX('Model Participation Data'!$N$8:$DX$57,0,MATCH(CONCATENATE($J336,M$6),'Model Participation Data'!$N$6:$DX$6,0)),'Model Participation Data'!$B$8:$B$57,$C336,'Model Participation Data'!$C$8:$C$57,$D336)),"-",SUMIFS(INDEX('Model Participation Data'!$N$8:$DX$57,0,MATCH(CONCATENATE($J336,M$6),'Model Participation Data'!$N$6:$DX$6,0)),'Model Participation Data'!$B$8:$B$57,$C336,'Model Participation Data'!$C$8:$C$57,$D336))</f>
        <v>0</v>
      </c>
      <c r="N336" s="43">
        <f>IF(ISNA(SUMIFS(INDEX('Model Participation Data'!$N$8:$DX$57,0,MATCH(CONCATENATE($J336,N$6),'Model Participation Data'!$N$6:$DX$6,0)),'Model Participation Data'!$B$8:$B$57,$C336,'Model Participation Data'!$C$8:$C$57,$D336)),"-",SUMIFS(INDEX('Model Participation Data'!$N$8:$DX$57,0,MATCH(CONCATENATE($J336,N$6),'Model Participation Data'!$N$6:$DX$6,0)),'Model Participation Data'!$B$8:$B$57,$C336,'Model Participation Data'!$C$8:$C$57,$D336))</f>
        <v>0</v>
      </c>
      <c r="O336" s="154">
        <f>IF(ISNA(SUMIFS(INDEX('Model Participation Data'!$N$8:$DX$57,0,MATCH(CONCATENATE($J336,O$6),'Model Participation Data'!$N$6:$DX$6,0)),'Model Participation Data'!$B$8:$B$57,$C336,'Model Participation Data'!$C$8:$C$57,$D336)),"-",SUMIFS(INDEX('Model Participation Data'!$N$8:$DX$57,0,MATCH(CONCATENATE($J336,O$6),'Model Participation Data'!$N$6:$DX$6,0)),'Model Participation Data'!$B$8:$B$57,$C336,'Model Participation Data'!$C$8:$C$57,$D336))</f>
        <v>0</v>
      </c>
    </row>
    <row r="337" spans="2:15" outlineLevel="1" x14ac:dyDescent="0.35">
      <c r="B337" s="37" t="s">
        <v>80</v>
      </c>
      <c r="C337" s="38" t="str">
        <f>IF(ISBLANK('Model Participation Data'!$B$21),"-",'Model Participation Data'!$B$21)</f>
        <v>Provider Organization</v>
      </c>
      <c r="D337" s="38" t="str">
        <f>IF(ISBLANK('Model Participation Data'!$C$21),"-",'Model Participation Data'!$C$21)</f>
        <v xml:space="preserve">Greater Washington Multi-Payer (Model 4): Provider Organizations Participating in SIM </v>
      </c>
      <c r="E337" s="38" t="str">
        <f>IF(ISBLANK('Model Participation Data'!$D$21),"-",'Model Participation Data'!$D$21)</f>
        <v>Percentage</v>
      </c>
      <c r="F337" s="38" t="str">
        <f>IF(ISBLANK('Model Participation Data'!$E$21),"-",'Model Participation Data'!$E$21)</f>
        <v>Active</v>
      </c>
      <c r="G337" s="151" t="str">
        <f>IF(ISBLANK('Model Participation Data'!$F$21),"-",'Model Participation Data'!$F$21)</f>
        <v>-</v>
      </c>
      <c r="H337" s="38">
        <v>1</v>
      </c>
      <c r="I337" s="38">
        <v>5</v>
      </c>
      <c r="J337" s="150" t="str">
        <f t="shared" si="16"/>
        <v>15</v>
      </c>
      <c r="K337" s="38" t="str">
        <f>IF(ISBLANK('Model Participation Data'!$L$21),"-",'Model Participation Data'!$L$21)</f>
        <v>Quarterly</v>
      </c>
      <c r="L337" s="39" t="str">
        <f>IF(ISBLANK('Model Participation Data'!$M$21),"-",'Model Participation Data'!$M$21)</f>
        <v>TBD</v>
      </c>
      <c r="M337" s="43">
        <f>IF(ISNA(SUMIFS(INDEX('Model Participation Data'!$N$8:$DX$57,0,MATCH(CONCATENATE($J337,M$6),'Model Participation Data'!$N$6:$DX$6,0)),'Model Participation Data'!$B$8:$B$57,$C337,'Model Participation Data'!$C$8:$C$57,$D337)),"-",SUMIFS(INDEX('Model Participation Data'!$N$8:$DX$57,0,MATCH(CONCATENATE($J337,M$6),'Model Participation Data'!$N$6:$DX$6,0)),'Model Participation Data'!$B$8:$B$57,$C337,'Model Participation Data'!$C$8:$C$57,$D337))</f>
        <v>0</v>
      </c>
      <c r="N337" s="43">
        <f>IF(ISNA(SUMIFS(INDEX('Model Participation Data'!$N$8:$DX$57,0,MATCH(CONCATENATE($J337,N$6),'Model Participation Data'!$N$6:$DX$6,0)),'Model Participation Data'!$B$8:$B$57,$C337,'Model Participation Data'!$C$8:$C$57,$D337)),"-",SUMIFS(INDEX('Model Participation Data'!$N$8:$DX$57,0,MATCH(CONCATENATE($J337,N$6),'Model Participation Data'!$N$6:$DX$6,0)),'Model Participation Data'!$B$8:$B$57,$C337,'Model Participation Data'!$C$8:$C$57,$D337))</f>
        <v>0</v>
      </c>
      <c r="O337" s="154">
        <f>IF(ISNA(SUMIFS(INDEX('Model Participation Data'!$N$8:$DX$57,0,MATCH(CONCATENATE($J337,O$6),'Model Participation Data'!$N$6:$DX$6,0)),'Model Participation Data'!$B$8:$B$57,$C337,'Model Participation Data'!$C$8:$C$57,$D337)),"-",SUMIFS(INDEX('Model Participation Data'!$N$8:$DX$57,0,MATCH(CONCATENATE($J337,O$6),'Model Participation Data'!$N$6:$DX$6,0)),'Model Participation Data'!$B$8:$B$57,$C337,'Model Participation Data'!$C$8:$C$57,$D337))</f>
        <v>0</v>
      </c>
    </row>
    <row r="338" spans="2:15" outlineLevel="1" x14ac:dyDescent="0.35">
      <c r="B338" s="37" t="s">
        <v>80</v>
      </c>
      <c r="C338" s="38" t="str">
        <f>IF(ISBLANK('Model Participation Data'!$B$21),"-",'Model Participation Data'!$B$21)</f>
        <v>Provider Organization</v>
      </c>
      <c r="D338" s="38" t="str">
        <f>IF(ISBLANK('Model Participation Data'!$C$21),"-",'Model Participation Data'!$C$21)</f>
        <v xml:space="preserve">Greater Washington Multi-Payer (Model 4): Provider Organizations Participating in SIM </v>
      </c>
      <c r="E338" s="38" t="str">
        <f>IF(ISBLANK('Model Participation Data'!$D$21),"-",'Model Participation Data'!$D$21)</f>
        <v>Percentage</v>
      </c>
      <c r="F338" s="38" t="str">
        <f>IF(ISBLANK('Model Participation Data'!$E$21),"-",'Model Participation Data'!$E$21)</f>
        <v>Active</v>
      </c>
      <c r="G338" s="151" t="str">
        <f>IF(ISBLANK('Model Participation Data'!$F$21),"-",'Model Participation Data'!$F$21)</f>
        <v>-</v>
      </c>
      <c r="H338" s="38">
        <v>1</v>
      </c>
      <c r="I338" s="38" t="s">
        <v>65</v>
      </c>
      <c r="J338" s="150" t="str">
        <f t="shared" si="16"/>
        <v>1Goal</v>
      </c>
      <c r="K338" s="38" t="str">
        <f>IF(ISBLANK('Model Participation Data'!$L$21),"-",'Model Participation Data'!$L$21)</f>
        <v>Quarterly</v>
      </c>
      <c r="L338" s="39" t="str">
        <f>IF(ISBLANK('Model Participation Data'!$M$21),"-",'Model Participation Data'!$M$21)</f>
        <v>TBD</v>
      </c>
      <c r="M338" s="43" t="str">
        <f>IF(ISNA(SUMIFS(INDEX('Model Participation Data'!$N$8:$DX$57,0,MATCH(CONCATENATE($J338,M$6),'Model Participation Data'!$N$6:$DX$6,0)),'Model Participation Data'!$B$8:$B$57,$C338,'Model Participation Data'!$C$8:$C$57,$D338)),"-",SUMIFS(INDEX('Model Participation Data'!$N$8:$DX$57,0,MATCH(CONCATENATE($J338,M$6),'Model Participation Data'!$N$6:$DX$6,0)),'Model Participation Data'!$B$8:$B$57,$C338,'Model Participation Data'!$C$8:$C$57,$D338))</f>
        <v>-</v>
      </c>
      <c r="N338" s="43" t="str">
        <f>IF(ISNA(SUMIFS(INDEX('Model Participation Data'!$N$8:$DX$57,0,MATCH(CONCATENATE($J338,N$6),'Model Participation Data'!$N$6:$DX$6,0)),'Model Participation Data'!$B$8:$B$57,$C338,'Model Participation Data'!$C$8:$C$57,$D338)),"-",SUMIFS(INDEX('Model Participation Data'!$N$8:$DX$57,0,MATCH(CONCATENATE($J338,N$6),'Model Participation Data'!$N$6:$DX$6,0)),'Model Participation Data'!$B$8:$B$57,$C338,'Model Participation Data'!$C$8:$C$57,$D338))</f>
        <v>-</v>
      </c>
      <c r="O338" s="154">
        <f>IF(ISNA(SUMIFS(INDEX('Model Participation Data'!$N$8:$DX$57,0,MATCH(CONCATENATE($J338,O$6),'Model Participation Data'!$N$6:$DX$6,0)),'Model Participation Data'!$B$8:$B$57,$C338,'Model Participation Data'!$C$8:$C$57,$D338)),"-",SUMIFS(INDEX('Model Participation Data'!$N$8:$DX$57,0,MATCH(CONCATENATE($J338,O$6),'Model Participation Data'!$N$6:$DX$6,0)),'Model Participation Data'!$B$8:$B$57,$C338,'Model Participation Data'!$C$8:$C$57,$D338))</f>
        <v>0</v>
      </c>
    </row>
    <row r="339" spans="2:15" outlineLevel="1" x14ac:dyDescent="0.35">
      <c r="B339" s="37" t="s">
        <v>80</v>
      </c>
      <c r="C339" s="38" t="str">
        <f>IF(ISBLANK('Model Participation Data'!$B$21),"-",'Model Participation Data'!$B$21)</f>
        <v>Provider Organization</v>
      </c>
      <c r="D339" s="38" t="str">
        <f>IF(ISBLANK('Model Participation Data'!$C$21),"-",'Model Participation Data'!$C$21)</f>
        <v xml:space="preserve">Greater Washington Multi-Payer (Model 4): Provider Organizations Participating in SIM </v>
      </c>
      <c r="E339" s="38" t="str">
        <f>IF(ISBLANK('Model Participation Data'!$D$21),"-",'Model Participation Data'!$D$21)</f>
        <v>Percentage</v>
      </c>
      <c r="F339" s="38" t="str">
        <f>IF(ISBLANK('Model Participation Data'!$E$21),"-",'Model Participation Data'!$E$21)</f>
        <v>Active</v>
      </c>
      <c r="G339" s="151" t="str">
        <f>IF(ISBLANK('Model Participation Data'!$F$21),"-",'Model Participation Data'!$F$21)</f>
        <v>-</v>
      </c>
      <c r="H339" s="38">
        <v>2</v>
      </c>
      <c r="I339" s="38">
        <v>1</v>
      </c>
      <c r="J339" s="150" t="str">
        <f t="shared" si="16"/>
        <v>21</v>
      </c>
      <c r="K339" s="38" t="str">
        <f>IF(ISBLANK('Model Participation Data'!$L$21),"-",'Model Participation Data'!$L$21)</f>
        <v>Quarterly</v>
      </c>
      <c r="L339" s="39" t="str">
        <f>IF(ISBLANK('Model Participation Data'!$M$21),"-",'Model Participation Data'!$M$21)</f>
        <v>TBD</v>
      </c>
      <c r="M339" s="43">
        <f>IF(ISNA(SUMIFS(INDEX('Model Participation Data'!$N$8:$DX$57,0,MATCH(CONCATENATE($J339,M$6),'Model Participation Data'!$N$6:$DX$6,0)),'Model Participation Data'!$B$8:$B$57,$C339,'Model Participation Data'!$C$8:$C$57,$D339)),"-",SUMIFS(INDEX('Model Participation Data'!$N$8:$DX$57,0,MATCH(CONCATENATE($J339,M$6),'Model Participation Data'!$N$6:$DX$6,0)),'Model Participation Data'!$B$8:$B$57,$C339,'Model Participation Data'!$C$8:$C$57,$D339))</f>
        <v>0</v>
      </c>
      <c r="N339" s="43">
        <f>IF(ISNA(SUMIFS(INDEX('Model Participation Data'!$N$8:$DX$57,0,MATCH(CONCATENATE($J339,N$6),'Model Participation Data'!$N$6:$DX$6,0)),'Model Participation Data'!$B$8:$B$57,$C339,'Model Participation Data'!$C$8:$C$57,$D339)),"-",SUMIFS(INDEX('Model Participation Data'!$N$8:$DX$57,0,MATCH(CONCATENATE($J339,N$6),'Model Participation Data'!$N$6:$DX$6,0)),'Model Participation Data'!$B$8:$B$57,$C339,'Model Participation Data'!$C$8:$C$57,$D339))</f>
        <v>0</v>
      </c>
      <c r="O339" s="154">
        <f>IF(ISNA(SUMIFS(INDEX('Model Participation Data'!$N$8:$DX$57,0,MATCH(CONCATENATE($J339,O$6),'Model Participation Data'!$N$6:$DX$6,0)),'Model Participation Data'!$B$8:$B$57,$C339,'Model Participation Data'!$C$8:$C$57,$D339)),"-",SUMIFS(INDEX('Model Participation Data'!$N$8:$DX$57,0,MATCH(CONCATENATE($J339,O$6),'Model Participation Data'!$N$6:$DX$6,0)),'Model Participation Data'!$B$8:$B$57,$C339,'Model Participation Data'!$C$8:$C$57,$D339))</f>
        <v>0</v>
      </c>
    </row>
    <row r="340" spans="2:15" outlineLevel="1" x14ac:dyDescent="0.35">
      <c r="B340" s="37" t="s">
        <v>80</v>
      </c>
      <c r="C340" s="38" t="str">
        <f>IF(ISBLANK('Model Participation Data'!$B$21),"-",'Model Participation Data'!$B$21)</f>
        <v>Provider Organization</v>
      </c>
      <c r="D340" s="38" t="str">
        <f>IF(ISBLANK('Model Participation Data'!$C$21),"-",'Model Participation Data'!$C$21)</f>
        <v xml:space="preserve">Greater Washington Multi-Payer (Model 4): Provider Organizations Participating in SIM </v>
      </c>
      <c r="E340" s="38" t="str">
        <f>IF(ISBLANK('Model Participation Data'!$D$21),"-",'Model Participation Data'!$D$21)</f>
        <v>Percentage</v>
      </c>
      <c r="F340" s="38" t="str">
        <f>IF(ISBLANK('Model Participation Data'!$E$21),"-",'Model Participation Data'!$E$21)</f>
        <v>Active</v>
      </c>
      <c r="G340" s="151" t="str">
        <f>IF(ISBLANK('Model Participation Data'!$F$21),"-",'Model Participation Data'!$F$21)</f>
        <v>-</v>
      </c>
      <c r="H340" s="38">
        <v>2</v>
      </c>
      <c r="I340" s="38">
        <v>2</v>
      </c>
      <c r="J340" s="150" t="str">
        <f t="shared" si="16"/>
        <v>22</v>
      </c>
      <c r="K340" s="38" t="str">
        <f>IF(ISBLANK('Model Participation Data'!$L$21),"-",'Model Participation Data'!$L$21)</f>
        <v>Quarterly</v>
      </c>
      <c r="L340" s="39" t="str">
        <f>IF(ISBLANK('Model Participation Data'!$M$21),"-",'Model Participation Data'!$M$21)</f>
        <v>TBD</v>
      </c>
      <c r="M340" s="43">
        <f>IF(ISNA(SUMIFS(INDEX('Model Participation Data'!$N$8:$DX$57,0,MATCH(CONCATENATE($J340,M$6),'Model Participation Data'!$N$6:$DX$6,0)),'Model Participation Data'!$B$8:$B$57,$C340,'Model Participation Data'!$C$8:$C$57,$D340)),"-",SUMIFS(INDEX('Model Participation Data'!$N$8:$DX$57,0,MATCH(CONCATENATE($J340,M$6),'Model Participation Data'!$N$6:$DX$6,0)),'Model Participation Data'!$B$8:$B$57,$C340,'Model Participation Data'!$C$8:$C$57,$D340))</f>
        <v>0</v>
      </c>
      <c r="N340" s="43">
        <f>IF(ISNA(SUMIFS(INDEX('Model Participation Data'!$N$8:$DX$57,0,MATCH(CONCATENATE($J340,N$6),'Model Participation Data'!$N$6:$DX$6,0)),'Model Participation Data'!$B$8:$B$57,$C340,'Model Participation Data'!$C$8:$C$57,$D340)),"-",SUMIFS(INDEX('Model Participation Data'!$N$8:$DX$57,0,MATCH(CONCATENATE($J340,N$6),'Model Participation Data'!$N$6:$DX$6,0)),'Model Participation Data'!$B$8:$B$57,$C340,'Model Participation Data'!$C$8:$C$57,$D340))</f>
        <v>0</v>
      </c>
      <c r="O340" s="154">
        <f>IF(ISNA(SUMIFS(INDEX('Model Participation Data'!$N$8:$DX$57,0,MATCH(CONCATENATE($J340,O$6),'Model Participation Data'!$N$6:$DX$6,0)),'Model Participation Data'!$B$8:$B$57,$C340,'Model Participation Data'!$C$8:$C$57,$D340)),"-",SUMIFS(INDEX('Model Participation Data'!$N$8:$DX$57,0,MATCH(CONCATENATE($J340,O$6),'Model Participation Data'!$N$6:$DX$6,0)),'Model Participation Data'!$B$8:$B$57,$C340,'Model Participation Data'!$C$8:$C$57,$D340))</f>
        <v>0</v>
      </c>
    </row>
    <row r="341" spans="2:15" outlineLevel="1" x14ac:dyDescent="0.35">
      <c r="B341" s="37" t="s">
        <v>80</v>
      </c>
      <c r="C341" s="38" t="str">
        <f>IF(ISBLANK('Model Participation Data'!$B$21),"-",'Model Participation Data'!$B$21)</f>
        <v>Provider Organization</v>
      </c>
      <c r="D341" s="38" t="str">
        <f>IF(ISBLANK('Model Participation Data'!$C$21),"-",'Model Participation Data'!$C$21)</f>
        <v xml:space="preserve">Greater Washington Multi-Payer (Model 4): Provider Organizations Participating in SIM </v>
      </c>
      <c r="E341" s="38" t="str">
        <f>IF(ISBLANK('Model Participation Data'!$D$21),"-",'Model Participation Data'!$D$21)</f>
        <v>Percentage</v>
      </c>
      <c r="F341" s="38" t="str">
        <f>IF(ISBLANK('Model Participation Data'!$E$21),"-",'Model Participation Data'!$E$21)</f>
        <v>Active</v>
      </c>
      <c r="G341" s="151" t="str">
        <f>IF(ISBLANK('Model Participation Data'!$F$21),"-",'Model Participation Data'!$F$21)</f>
        <v>-</v>
      </c>
      <c r="H341" s="38">
        <v>2</v>
      </c>
      <c r="I341" s="38">
        <v>3</v>
      </c>
      <c r="J341" s="150" t="str">
        <f t="shared" si="16"/>
        <v>23</v>
      </c>
      <c r="K341" s="38" t="str">
        <f>IF(ISBLANK('Model Participation Data'!$L$21),"-",'Model Participation Data'!$L$21)</f>
        <v>Quarterly</v>
      </c>
      <c r="L341" s="39" t="str">
        <f>IF(ISBLANK('Model Participation Data'!$M$21),"-",'Model Participation Data'!$M$21)</f>
        <v>TBD</v>
      </c>
      <c r="M341" s="43">
        <f>IF(ISNA(SUMIFS(INDEX('Model Participation Data'!$N$8:$DX$57,0,MATCH(CONCATENATE($J341,M$6),'Model Participation Data'!$N$6:$DX$6,0)),'Model Participation Data'!$B$8:$B$57,$C341,'Model Participation Data'!$C$8:$C$57,$D341)),"-",SUMIFS(INDEX('Model Participation Data'!$N$8:$DX$57,0,MATCH(CONCATENATE($J341,M$6),'Model Participation Data'!$N$6:$DX$6,0)),'Model Participation Data'!$B$8:$B$57,$C341,'Model Participation Data'!$C$8:$C$57,$D341))</f>
        <v>0</v>
      </c>
      <c r="N341" s="43">
        <f>IF(ISNA(SUMIFS(INDEX('Model Participation Data'!$N$8:$DX$57,0,MATCH(CONCATENATE($J341,N$6),'Model Participation Data'!$N$6:$DX$6,0)),'Model Participation Data'!$B$8:$B$57,$C341,'Model Participation Data'!$C$8:$C$57,$D341)),"-",SUMIFS(INDEX('Model Participation Data'!$N$8:$DX$57,0,MATCH(CONCATENATE($J341,N$6),'Model Participation Data'!$N$6:$DX$6,0)),'Model Participation Data'!$B$8:$B$57,$C341,'Model Participation Data'!$C$8:$C$57,$D341))</f>
        <v>0</v>
      </c>
      <c r="O341" s="154">
        <f>IF(ISNA(SUMIFS(INDEX('Model Participation Data'!$N$8:$DX$57,0,MATCH(CONCATENATE($J341,O$6),'Model Participation Data'!$N$6:$DX$6,0)),'Model Participation Data'!$B$8:$B$57,$C341,'Model Participation Data'!$C$8:$C$57,$D341)),"-",SUMIFS(INDEX('Model Participation Data'!$N$8:$DX$57,0,MATCH(CONCATENATE($J341,O$6),'Model Participation Data'!$N$6:$DX$6,0)),'Model Participation Data'!$B$8:$B$57,$C341,'Model Participation Data'!$C$8:$C$57,$D341))</f>
        <v>0</v>
      </c>
    </row>
    <row r="342" spans="2:15" outlineLevel="1" x14ac:dyDescent="0.35">
      <c r="B342" s="37" t="s">
        <v>80</v>
      </c>
      <c r="C342" s="38" t="str">
        <f>IF(ISBLANK('Model Participation Data'!$B$21),"-",'Model Participation Data'!$B$21)</f>
        <v>Provider Organization</v>
      </c>
      <c r="D342" s="38" t="str">
        <f>IF(ISBLANK('Model Participation Data'!$C$21),"-",'Model Participation Data'!$C$21)</f>
        <v xml:space="preserve">Greater Washington Multi-Payer (Model 4): Provider Organizations Participating in SIM </v>
      </c>
      <c r="E342" s="38" t="str">
        <f>IF(ISBLANK('Model Participation Data'!$D$21),"-",'Model Participation Data'!$D$21)</f>
        <v>Percentage</v>
      </c>
      <c r="F342" s="38" t="str">
        <f>IF(ISBLANK('Model Participation Data'!$E$21),"-",'Model Participation Data'!$E$21)</f>
        <v>Active</v>
      </c>
      <c r="G342" s="151" t="str">
        <f>IF(ISBLANK('Model Participation Data'!$F$21),"-",'Model Participation Data'!$F$21)</f>
        <v>-</v>
      </c>
      <c r="H342" s="38">
        <v>2</v>
      </c>
      <c r="I342" s="38">
        <v>4</v>
      </c>
      <c r="J342" s="150" t="str">
        <f t="shared" si="16"/>
        <v>24</v>
      </c>
      <c r="K342" s="38" t="str">
        <f>IF(ISBLANK('Model Participation Data'!$L$21),"-",'Model Participation Data'!$L$21)</f>
        <v>Quarterly</v>
      </c>
      <c r="L342" s="39" t="str">
        <f>IF(ISBLANK('Model Participation Data'!$M$21),"-",'Model Participation Data'!$M$21)</f>
        <v>TBD</v>
      </c>
      <c r="M342" s="43">
        <f>IF(ISNA(SUMIFS(INDEX('Model Participation Data'!$N$8:$DX$57,0,MATCH(CONCATENATE($J342,M$6),'Model Participation Data'!$N$6:$DX$6,0)),'Model Participation Data'!$B$8:$B$57,$C342,'Model Participation Data'!$C$8:$C$57,$D342)),"-",SUMIFS(INDEX('Model Participation Data'!$N$8:$DX$57,0,MATCH(CONCATENATE($J342,M$6),'Model Participation Data'!$N$6:$DX$6,0)),'Model Participation Data'!$B$8:$B$57,$C342,'Model Participation Data'!$C$8:$C$57,$D342))</f>
        <v>0</v>
      </c>
      <c r="N342" s="43">
        <f>IF(ISNA(SUMIFS(INDEX('Model Participation Data'!$N$8:$DX$57,0,MATCH(CONCATENATE($J342,N$6),'Model Participation Data'!$N$6:$DX$6,0)),'Model Participation Data'!$B$8:$B$57,$C342,'Model Participation Data'!$C$8:$C$57,$D342)),"-",SUMIFS(INDEX('Model Participation Data'!$N$8:$DX$57,0,MATCH(CONCATENATE($J342,N$6),'Model Participation Data'!$N$6:$DX$6,0)),'Model Participation Data'!$B$8:$B$57,$C342,'Model Participation Data'!$C$8:$C$57,$D342))</f>
        <v>0</v>
      </c>
      <c r="O342" s="154">
        <f>IF(ISNA(SUMIFS(INDEX('Model Participation Data'!$N$8:$DX$57,0,MATCH(CONCATENATE($J342,O$6),'Model Participation Data'!$N$6:$DX$6,0)),'Model Participation Data'!$B$8:$B$57,$C342,'Model Participation Data'!$C$8:$C$57,$D342)),"-",SUMIFS(INDEX('Model Participation Data'!$N$8:$DX$57,0,MATCH(CONCATENATE($J342,O$6),'Model Participation Data'!$N$6:$DX$6,0)),'Model Participation Data'!$B$8:$B$57,$C342,'Model Participation Data'!$C$8:$C$57,$D342))</f>
        <v>0</v>
      </c>
    </row>
    <row r="343" spans="2:15" outlineLevel="1" x14ac:dyDescent="0.35">
      <c r="B343" s="37" t="s">
        <v>80</v>
      </c>
      <c r="C343" s="38" t="str">
        <f>IF(ISBLANK('Model Participation Data'!$B$21),"-",'Model Participation Data'!$B$21)</f>
        <v>Provider Organization</v>
      </c>
      <c r="D343" s="38" t="str">
        <f>IF(ISBLANK('Model Participation Data'!$C$21),"-",'Model Participation Data'!$C$21)</f>
        <v xml:space="preserve">Greater Washington Multi-Payer (Model 4): Provider Organizations Participating in SIM </v>
      </c>
      <c r="E343" s="38" t="str">
        <f>IF(ISBLANK('Model Participation Data'!$D$21),"-",'Model Participation Data'!$D$21)</f>
        <v>Percentage</v>
      </c>
      <c r="F343" s="38" t="str">
        <f>IF(ISBLANK('Model Participation Data'!$E$21),"-",'Model Participation Data'!$E$21)</f>
        <v>Active</v>
      </c>
      <c r="G343" s="151" t="str">
        <f>IF(ISBLANK('Model Participation Data'!$F$21),"-",'Model Participation Data'!$F$21)</f>
        <v>-</v>
      </c>
      <c r="H343" s="38">
        <v>2</v>
      </c>
      <c r="I343" s="38">
        <v>5</v>
      </c>
      <c r="J343" s="150" t="str">
        <f t="shared" si="16"/>
        <v>25</v>
      </c>
      <c r="K343" s="38" t="str">
        <f>IF(ISBLANK('Model Participation Data'!$L$21),"-",'Model Participation Data'!$L$21)</f>
        <v>Quarterly</v>
      </c>
      <c r="L343" s="39" t="str">
        <f>IF(ISBLANK('Model Participation Data'!$M$21),"-",'Model Participation Data'!$M$21)</f>
        <v>TBD</v>
      </c>
      <c r="M343" s="43">
        <f>IF(ISNA(SUMIFS(INDEX('Model Participation Data'!$N$8:$DX$57,0,MATCH(CONCATENATE($J343,M$6),'Model Participation Data'!$N$6:$DX$6,0)),'Model Participation Data'!$B$8:$B$57,$C343,'Model Participation Data'!$C$8:$C$57,$D343)),"-",SUMIFS(INDEX('Model Participation Data'!$N$8:$DX$57,0,MATCH(CONCATENATE($J343,M$6),'Model Participation Data'!$N$6:$DX$6,0)),'Model Participation Data'!$B$8:$B$57,$C343,'Model Participation Data'!$C$8:$C$57,$D343))</f>
        <v>0</v>
      </c>
      <c r="N343" s="43">
        <f>IF(ISNA(SUMIFS(INDEX('Model Participation Data'!$N$8:$DX$57,0,MATCH(CONCATENATE($J343,N$6),'Model Participation Data'!$N$6:$DX$6,0)),'Model Participation Data'!$B$8:$B$57,$C343,'Model Participation Data'!$C$8:$C$57,$D343)),"-",SUMIFS(INDEX('Model Participation Data'!$N$8:$DX$57,0,MATCH(CONCATENATE($J343,N$6),'Model Participation Data'!$N$6:$DX$6,0)),'Model Participation Data'!$B$8:$B$57,$C343,'Model Participation Data'!$C$8:$C$57,$D343))</f>
        <v>0</v>
      </c>
      <c r="O343" s="154">
        <f>IF(ISNA(SUMIFS(INDEX('Model Participation Data'!$N$8:$DX$57,0,MATCH(CONCATENATE($J343,O$6),'Model Participation Data'!$N$6:$DX$6,0)),'Model Participation Data'!$B$8:$B$57,$C343,'Model Participation Data'!$C$8:$C$57,$D343)),"-",SUMIFS(INDEX('Model Participation Data'!$N$8:$DX$57,0,MATCH(CONCATENATE($J343,O$6),'Model Participation Data'!$N$6:$DX$6,0)),'Model Participation Data'!$B$8:$B$57,$C343,'Model Participation Data'!$C$8:$C$57,$D343))</f>
        <v>0</v>
      </c>
    </row>
    <row r="344" spans="2:15" outlineLevel="1" x14ac:dyDescent="0.35">
      <c r="B344" s="37" t="s">
        <v>80</v>
      </c>
      <c r="C344" s="38" t="str">
        <f>IF(ISBLANK('Model Participation Data'!$B$21),"-",'Model Participation Data'!$B$21)</f>
        <v>Provider Organization</v>
      </c>
      <c r="D344" s="38" t="str">
        <f>IF(ISBLANK('Model Participation Data'!$C$21),"-",'Model Participation Data'!$C$21)</f>
        <v xml:space="preserve">Greater Washington Multi-Payer (Model 4): Provider Organizations Participating in SIM </v>
      </c>
      <c r="E344" s="38" t="str">
        <f>IF(ISBLANK('Model Participation Data'!$D$21),"-",'Model Participation Data'!$D$21)</f>
        <v>Percentage</v>
      </c>
      <c r="F344" s="38" t="str">
        <f>IF(ISBLANK('Model Participation Data'!$E$21),"-",'Model Participation Data'!$E$21)</f>
        <v>Active</v>
      </c>
      <c r="G344" s="151" t="str">
        <f>IF(ISBLANK('Model Participation Data'!$F$21),"-",'Model Participation Data'!$F$21)</f>
        <v>-</v>
      </c>
      <c r="H344" s="38">
        <v>2</v>
      </c>
      <c r="I344" s="38" t="s">
        <v>65</v>
      </c>
      <c r="J344" s="150" t="str">
        <f t="shared" si="16"/>
        <v>2Goal</v>
      </c>
      <c r="K344" s="38" t="str">
        <f>IF(ISBLANK('Model Participation Data'!$L$21),"-",'Model Participation Data'!$L$21)</f>
        <v>Quarterly</v>
      </c>
      <c r="L344" s="39" t="str">
        <f>IF(ISBLANK('Model Participation Data'!$M$21),"-",'Model Participation Data'!$M$21)</f>
        <v>TBD</v>
      </c>
      <c r="M344" s="43" t="str">
        <f>IF(ISNA(SUMIFS(INDEX('Model Participation Data'!$N$8:$DX$57,0,MATCH(CONCATENATE($J344,M$6),'Model Participation Data'!$N$6:$DX$6,0)),'Model Participation Data'!$B$8:$B$57,$C344,'Model Participation Data'!$C$8:$C$57,$D344)),"-",SUMIFS(INDEX('Model Participation Data'!$N$8:$DX$57,0,MATCH(CONCATENATE($J344,M$6),'Model Participation Data'!$N$6:$DX$6,0)),'Model Participation Data'!$B$8:$B$57,$C344,'Model Participation Data'!$C$8:$C$57,$D344))</f>
        <v>-</v>
      </c>
      <c r="N344" s="43" t="str">
        <f>IF(ISNA(SUMIFS(INDEX('Model Participation Data'!$N$8:$DX$57,0,MATCH(CONCATENATE($J344,N$6),'Model Participation Data'!$N$6:$DX$6,0)),'Model Participation Data'!$B$8:$B$57,$C344,'Model Participation Data'!$C$8:$C$57,$D344)),"-",SUMIFS(INDEX('Model Participation Data'!$N$8:$DX$57,0,MATCH(CONCATENATE($J344,N$6),'Model Participation Data'!$N$6:$DX$6,0)),'Model Participation Data'!$B$8:$B$57,$C344,'Model Participation Data'!$C$8:$C$57,$D344))</f>
        <v>-</v>
      </c>
      <c r="O344" s="154">
        <f>IF(ISNA(SUMIFS(INDEX('Model Participation Data'!$N$8:$DX$57,0,MATCH(CONCATENATE($J344,O$6),'Model Participation Data'!$N$6:$DX$6,0)),'Model Participation Data'!$B$8:$B$57,$C344,'Model Participation Data'!$C$8:$C$57,$D344)),"-",SUMIFS(INDEX('Model Participation Data'!$N$8:$DX$57,0,MATCH(CONCATENATE($J344,O$6),'Model Participation Data'!$N$6:$DX$6,0)),'Model Participation Data'!$B$8:$B$57,$C344,'Model Participation Data'!$C$8:$C$57,$D344))</f>
        <v>0</v>
      </c>
    </row>
    <row r="345" spans="2:15" outlineLevel="1" x14ac:dyDescent="0.35">
      <c r="B345" s="37" t="s">
        <v>80</v>
      </c>
      <c r="C345" s="38" t="str">
        <f>IF(ISBLANK('Model Participation Data'!$B$21),"-",'Model Participation Data'!$B$21)</f>
        <v>Provider Organization</v>
      </c>
      <c r="D345" s="38" t="str">
        <f>IF(ISBLANK('Model Participation Data'!$C$21),"-",'Model Participation Data'!$C$21)</f>
        <v xml:space="preserve">Greater Washington Multi-Payer (Model 4): Provider Organizations Participating in SIM </v>
      </c>
      <c r="E345" s="38" t="str">
        <f>IF(ISBLANK('Model Participation Data'!$D$21),"-",'Model Participation Data'!$D$21)</f>
        <v>Percentage</v>
      </c>
      <c r="F345" s="38" t="str">
        <f>IF(ISBLANK('Model Participation Data'!$E$21),"-",'Model Participation Data'!$E$21)</f>
        <v>Active</v>
      </c>
      <c r="G345" s="151" t="str">
        <f>IF(ISBLANK('Model Participation Data'!$F$21),"-",'Model Participation Data'!$F$21)</f>
        <v>-</v>
      </c>
      <c r="H345" s="38">
        <v>3</v>
      </c>
      <c r="I345" s="38">
        <v>1</v>
      </c>
      <c r="J345" s="150" t="str">
        <f t="shared" si="16"/>
        <v>31</v>
      </c>
      <c r="K345" s="38" t="str">
        <f>IF(ISBLANK('Model Participation Data'!$L$21),"-",'Model Participation Data'!$L$21)</f>
        <v>Quarterly</v>
      </c>
      <c r="L345" s="39" t="str">
        <f>IF(ISBLANK('Model Participation Data'!$M$21),"-",'Model Participation Data'!$M$21)</f>
        <v>TBD</v>
      </c>
      <c r="M345" s="43">
        <f>IF(ISNA(SUMIFS(INDEX('Model Participation Data'!$N$8:$DX$57,0,MATCH(CONCATENATE($J345,M$6),'Model Participation Data'!$N$6:$DX$6,0)),'Model Participation Data'!$B$8:$B$57,$C345,'Model Participation Data'!$C$8:$C$57,$D345)),"-",SUMIFS(INDEX('Model Participation Data'!$N$8:$DX$57,0,MATCH(CONCATENATE($J345,M$6),'Model Participation Data'!$N$6:$DX$6,0)),'Model Participation Data'!$B$8:$B$57,$C345,'Model Participation Data'!$C$8:$C$57,$D345))</f>
        <v>0</v>
      </c>
      <c r="N345" s="43">
        <f>IF(ISNA(SUMIFS(INDEX('Model Participation Data'!$N$8:$DX$57,0,MATCH(CONCATENATE($J345,N$6),'Model Participation Data'!$N$6:$DX$6,0)),'Model Participation Data'!$B$8:$B$57,$C345,'Model Participation Data'!$C$8:$C$57,$D345)),"-",SUMIFS(INDEX('Model Participation Data'!$N$8:$DX$57,0,MATCH(CONCATENATE($J345,N$6),'Model Participation Data'!$N$6:$DX$6,0)),'Model Participation Data'!$B$8:$B$57,$C345,'Model Participation Data'!$C$8:$C$57,$D345))</f>
        <v>0</v>
      </c>
      <c r="O345" s="154">
        <f>IF(ISNA(SUMIFS(INDEX('Model Participation Data'!$N$8:$DX$57,0,MATCH(CONCATENATE($J345,O$6),'Model Participation Data'!$N$6:$DX$6,0)),'Model Participation Data'!$B$8:$B$57,$C345,'Model Participation Data'!$C$8:$C$57,$D345)),"-",SUMIFS(INDEX('Model Participation Data'!$N$8:$DX$57,0,MATCH(CONCATENATE($J345,O$6),'Model Participation Data'!$N$6:$DX$6,0)),'Model Participation Data'!$B$8:$B$57,$C345,'Model Participation Data'!$C$8:$C$57,$D345))</f>
        <v>0</v>
      </c>
    </row>
    <row r="346" spans="2:15" outlineLevel="1" x14ac:dyDescent="0.35">
      <c r="B346" s="37" t="s">
        <v>80</v>
      </c>
      <c r="C346" s="38" t="str">
        <f>IF(ISBLANK('Model Participation Data'!$B$21),"-",'Model Participation Data'!$B$21)</f>
        <v>Provider Organization</v>
      </c>
      <c r="D346" s="38" t="str">
        <f>IF(ISBLANK('Model Participation Data'!$C$21),"-",'Model Participation Data'!$C$21)</f>
        <v xml:space="preserve">Greater Washington Multi-Payer (Model 4): Provider Organizations Participating in SIM </v>
      </c>
      <c r="E346" s="38" t="str">
        <f>IF(ISBLANK('Model Participation Data'!$D$21),"-",'Model Participation Data'!$D$21)</f>
        <v>Percentage</v>
      </c>
      <c r="F346" s="38" t="str">
        <f>IF(ISBLANK('Model Participation Data'!$E$21),"-",'Model Participation Data'!$E$21)</f>
        <v>Active</v>
      </c>
      <c r="G346" s="151" t="str">
        <f>IF(ISBLANK('Model Participation Data'!$F$21),"-",'Model Participation Data'!$F$21)</f>
        <v>-</v>
      </c>
      <c r="H346" s="38">
        <v>3</v>
      </c>
      <c r="I346" s="38">
        <v>2</v>
      </c>
      <c r="J346" s="150" t="str">
        <f t="shared" si="16"/>
        <v>32</v>
      </c>
      <c r="K346" s="38" t="str">
        <f>IF(ISBLANK('Model Participation Data'!$L$21),"-",'Model Participation Data'!$L$21)</f>
        <v>Quarterly</v>
      </c>
      <c r="L346" s="39" t="str">
        <f>IF(ISBLANK('Model Participation Data'!$M$21),"-",'Model Participation Data'!$M$21)</f>
        <v>TBD</v>
      </c>
      <c r="M346" s="43">
        <f>IF(ISNA(SUMIFS(INDEX('Model Participation Data'!$N$8:$DX$57,0,MATCH(CONCATENATE($J346,M$6),'Model Participation Data'!$N$6:$DX$6,0)),'Model Participation Data'!$B$8:$B$57,$C346,'Model Participation Data'!$C$8:$C$57,$D346)),"-",SUMIFS(INDEX('Model Participation Data'!$N$8:$DX$57,0,MATCH(CONCATENATE($J346,M$6),'Model Participation Data'!$N$6:$DX$6,0)),'Model Participation Data'!$B$8:$B$57,$C346,'Model Participation Data'!$C$8:$C$57,$D346))</f>
        <v>0</v>
      </c>
      <c r="N346" s="43">
        <f>IF(ISNA(SUMIFS(INDEX('Model Participation Data'!$N$8:$DX$57,0,MATCH(CONCATENATE($J346,N$6),'Model Participation Data'!$N$6:$DX$6,0)),'Model Participation Data'!$B$8:$B$57,$C346,'Model Participation Data'!$C$8:$C$57,$D346)),"-",SUMIFS(INDEX('Model Participation Data'!$N$8:$DX$57,0,MATCH(CONCATENATE($J346,N$6),'Model Participation Data'!$N$6:$DX$6,0)),'Model Participation Data'!$B$8:$B$57,$C346,'Model Participation Data'!$C$8:$C$57,$D346))</f>
        <v>0</v>
      </c>
      <c r="O346" s="154">
        <f>IF(ISNA(SUMIFS(INDEX('Model Participation Data'!$N$8:$DX$57,0,MATCH(CONCATENATE($J346,O$6),'Model Participation Data'!$N$6:$DX$6,0)),'Model Participation Data'!$B$8:$B$57,$C346,'Model Participation Data'!$C$8:$C$57,$D346)),"-",SUMIFS(INDEX('Model Participation Data'!$N$8:$DX$57,0,MATCH(CONCATENATE($J346,O$6),'Model Participation Data'!$N$6:$DX$6,0)),'Model Participation Data'!$B$8:$B$57,$C346,'Model Participation Data'!$C$8:$C$57,$D346))</f>
        <v>0</v>
      </c>
    </row>
    <row r="347" spans="2:15" outlineLevel="1" x14ac:dyDescent="0.35">
      <c r="B347" s="37" t="s">
        <v>80</v>
      </c>
      <c r="C347" s="38" t="str">
        <f>IF(ISBLANK('Model Participation Data'!$B$21),"-",'Model Participation Data'!$B$21)</f>
        <v>Provider Organization</v>
      </c>
      <c r="D347" s="38" t="str">
        <f>IF(ISBLANK('Model Participation Data'!$C$21),"-",'Model Participation Data'!$C$21)</f>
        <v xml:space="preserve">Greater Washington Multi-Payer (Model 4): Provider Organizations Participating in SIM </v>
      </c>
      <c r="E347" s="38" t="str">
        <f>IF(ISBLANK('Model Participation Data'!$D$21),"-",'Model Participation Data'!$D$21)</f>
        <v>Percentage</v>
      </c>
      <c r="F347" s="38" t="str">
        <f>IF(ISBLANK('Model Participation Data'!$E$21),"-",'Model Participation Data'!$E$21)</f>
        <v>Active</v>
      </c>
      <c r="G347" s="151" t="str">
        <f>IF(ISBLANK('Model Participation Data'!$F$21),"-",'Model Participation Data'!$F$21)</f>
        <v>-</v>
      </c>
      <c r="H347" s="38">
        <v>3</v>
      </c>
      <c r="I347" s="38">
        <v>3</v>
      </c>
      <c r="J347" s="150" t="str">
        <f t="shared" si="16"/>
        <v>33</v>
      </c>
      <c r="K347" s="38" t="str">
        <f>IF(ISBLANK('Model Participation Data'!$L$21),"-",'Model Participation Data'!$L$21)</f>
        <v>Quarterly</v>
      </c>
      <c r="L347" s="39" t="str">
        <f>IF(ISBLANK('Model Participation Data'!$M$21),"-",'Model Participation Data'!$M$21)</f>
        <v>TBD</v>
      </c>
      <c r="M347" s="43">
        <f>IF(ISNA(SUMIFS(INDEX('Model Participation Data'!$N$8:$DX$57,0,MATCH(CONCATENATE($J347,M$6),'Model Participation Data'!$N$6:$DX$6,0)),'Model Participation Data'!$B$8:$B$57,$C347,'Model Participation Data'!$C$8:$C$57,$D347)),"-",SUMIFS(INDEX('Model Participation Data'!$N$8:$DX$57,0,MATCH(CONCATENATE($J347,M$6),'Model Participation Data'!$N$6:$DX$6,0)),'Model Participation Data'!$B$8:$B$57,$C347,'Model Participation Data'!$C$8:$C$57,$D347))</f>
        <v>0</v>
      </c>
      <c r="N347" s="43">
        <f>IF(ISNA(SUMIFS(INDEX('Model Participation Data'!$N$8:$DX$57,0,MATCH(CONCATENATE($J347,N$6),'Model Participation Data'!$N$6:$DX$6,0)),'Model Participation Data'!$B$8:$B$57,$C347,'Model Participation Data'!$C$8:$C$57,$D347)),"-",SUMIFS(INDEX('Model Participation Data'!$N$8:$DX$57,0,MATCH(CONCATENATE($J347,N$6),'Model Participation Data'!$N$6:$DX$6,0)),'Model Participation Data'!$B$8:$B$57,$C347,'Model Participation Data'!$C$8:$C$57,$D347))</f>
        <v>0</v>
      </c>
      <c r="O347" s="154">
        <f>IF(ISNA(SUMIFS(INDEX('Model Participation Data'!$N$8:$DX$57,0,MATCH(CONCATENATE($J347,O$6),'Model Participation Data'!$N$6:$DX$6,0)),'Model Participation Data'!$B$8:$B$57,$C347,'Model Participation Data'!$C$8:$C$57,$D347)),"-",SUMIFS(INDEX('Model Participation Data'!$N$8:$DX$57,0,MATCH(CONCATENATE($J347,O$6),'Model Participation Data'!$N$6:$DX$6,0)),'Model Participation Data'!$B$8:$B$57,$C347,'Model Participation Data'!$C$8:$C$57,$D347))</f>
        <v>0</v>
      </c>
    </row>
    <row r="348" spans="2:15" outlineLevel="1" x14ac:dyDescent="0.35">
      <c r="B348" s="37" t="s">
        <v>80</v>
      </c>
      <c r="C348" s="38" t="str">
        <f>IF(ISBLANK('Model Participation Data'!$B$21),"-",'Model Participation Data'!$B$21)</f>
        <v>Provider Organization</v>
      </c>
      <c r="D348" s="38" t="str">
        <f>IF(ISBLANK('Model Participation Data'!$C$21),"-",'Model Participation Data'!$C$21)</f>
        <v xml:space="preserve">Greater Washington Multi-Payer (Model 4): Provider Organizations Participating in SIM </v>
      </c>
      <c r="E348" s="38" t="str">
        <f>IF(ISBLANK('Model Participation Data'!$D$21),"-",'Model Participation Data'!$D$21)</f>
        <v>Percentage</v>
      </c>
      <c r="F348" s="38" t="str">
        <f>IF(ISBLANK('Model Participation Data'!$E$21),"-",'Model Participation Data'!$E$21)</f>
        <v>Active</v>
      </c>
      <c r="G348" s="151" t="str">
        <f>IF(ISBLANK('Model Participation Data'!$F$21),"-",'Model Participation Data'!$F$21)</f>
        <v>-</v>
      </c>
      <c r="H348" s="38">
        <v>3</v>
      </c>
      <c r="I348" s="38">
        <v>4</v>
      </c>
      <c r="J348" s="150" t="str">
        <f t="shared" si="16"/>
        <v>34</v>
      </c>
      <c r="K348" s="38" t="str">
        <f>IF(ISBLANK('Model Participation Data'!$L$21),"-",'Model Participation Data'!$L$21)</f>
        <v>Quarterly</v>
      </c>
      <c r="L348" s="39" t="str">
        <f>IF(ISBLANK('Model Participation Data'!$M$21),"-",'Model Participation Data'!$M$21)</f>
        <v>TBD</v>
      </c>
      <c r="M348" s="43">
        <f>IF(ISNA(SUMIFS(INDEX('Model Participation Data'!$N$8:$DX$57,0,MATCH(CONCATENATE($J348,M$6),'Model Participation Data'!$N$6:$DX$6,0)),'Model Participation Data'!$B$8:$B$57,$C348,'Model Participation Data'!$C$8:$C$57,$D348)),"-",SUMIFS(INDEX('Model Participation Data'!$N$8:$DX$57,0,MATCH(CONCATENATE($J348,M$6),'Model Participation Data'!$N$6:$DX$6,0)),'Model Participation Data'!$B$8:$B$57,$C348,'Model Participation Data'!$C$8:$C$57,$D348))</f>
        <v>0</v>
      </c>
      <c r="N348" s="43">
        <f>IF(ISNA(SUMIFS(INDEX('Model Participation Data'!$N$8:$DX$57,0,MATCH(CONCATENATE($J348,N$6),'Model Participation Data'!$N$6:$DX$6,0)),'Model Participation Data'!$B$8:$B$57,$C348,'Model Participation Data'!$C$8:$C$57,$D348)),"-",SUMIFS(INDEX('Model Participation Data'!$N$8:$DX$57,0,MATCH(CONCATENATE($J348,N$6),'Model Participation Data'!$N$6:$DX$6,0)),'Model Participation Data'!$B$8:$B$57,$C348,'Model Participation Data'!$C$8:$C$57,$D348))</f>
        <v>0</v>
      </c>
      <c r="O348" s="154">
        <f>IF(ISNA(SUMIFS(INDEX('Model Participation Data'!$N$8:$DX$57,0,MATCH(CONCATENATE($J348,O$6),'Model Participation Data'!$N$6:$DX$6,0)),'Model Participation Data'!$B$8:$B$57,$C348,'Model Participation Data'!$C$8:$C$57,$D348)),"-",SUMIFS(INDEX('Model Participation Data'!$N$8:$DX$57,0,MATCH(CONCATENATE($J348,O$6),'Model Participation Data'!$N$6:$DX$6,0)),'Model Participation Data'!$B$8:$B$57,$C348,'Model Participation Data'!$C$8:$C$57,$D348))</f>
        <v>0</v>
      </c>
    </row>
    <row r="349" spans="2:15" outlineLevel="1" x14ac:dyDescent="0.35">
      <c r="B349" s="37" t="s">
        <v>80</v>
      </c>
      <c r="C349" s="38" t="str">
        <f>IF(ISBLANK('Model Participation Data'!$B$21),"-",'Model Participation Data'!$B$21)</f>
        <v>Provider Organization</v>
      </c>
      <c r="D349" s="38" t="str">
        <f>IF(ISBLANK('Model Participation Data'!$C$21),"-",'Model Participation Data'!$C$21)</f>
        <v xml:space="preserve">Greater Washington Multi-Payer (Model 4): Provider Organizations Participating in SIM </v>
      </c>
      <c r="E349" s="38" t="str">
        <f>IF(ISBLANK('Model Participation Data'!$D$21),"-",'Model Participation Data'!$D$21)</f>
        <v>Percentage</v>
      </c>
      <c r="F349" s="38" t="str">
        <f>IF(ISBLANK('Model Participation Data'!$E$21),"-",'Model Participation Data'!$E$21)</f>
        <v>Active</v>
      </c>
      <c r="G349" s="151" t="str">
        <f>IF(ISBLANK('Model Participation Data'!$F$21),"-",'Model Participation Data'!$F$21)</f>
        <v>-</v>
      </c>
      <c r="H349" s="38">
        <v>3</v>
      </c>
      <c r="I349" s="38">
        <v>5</v>
      </c>
      <c r="J349" s="150" t="str">
        <f t="shared" si="16"/>
        <v>35</v>
      </c>
      <c r="K349" s="38" t="str">
        <f>IF(ISBLANK('Model Participation Data'!$L$21),"-",'Model Participation Data'!$L$21)</f>
        <v>Quarterly</v>
      </c>
      <c r="L349" s="39" t="str">
        <f>IF(ISBLANK('Model Participation Data'!$M$21),"-",'Model Participation Data'!$M$21)</f>
        <v>TBD</v>
      </c>
      <c r="M349" s="43">
        <f>IF(ISNA(SUMIFS(INDEX('Model Participation Data'!$N$8:$DX$57,0,MATCH(CONCATENATE($J349,M$6),'Model Participation Data'!$N$6:$DX$6,0)),'Model Participation Data'!$B$8:$B$57,$C349,'Model Participation Data'!$C$8:$C$57,$D349)),"-",SUMIFS(INDEX('Model Participation Data'!$N$8:$DX$57,0,MATCH(CONCATENATE($J349,M$6),'Model Participation Data'!$N$6:$DX$6,0)),'Model Participation Data'!$B$8:$B$57,$C349,'Model Participation Data'!$C$8:$C$57,$D349))</f>
        <v>0</v>
      </c>
      <c r="N349" s="43">
        <f>IF(ISNA(SUMIFS(INDEX('Model Participation Data'!$N$8:$DX$57,0,MATCH(CONCATENATE($J349,N$6),'Model Participation Data'!$N$6:$DX$6,0)),'Model Participation Data'!$B$8:$B$57,$C349,'Model Participation Data'!$C$8:$C$57,$D349)),"-",SUMIFS(INDEX('Model Participation Data'!$N$8:$DX$57,0,MATCH(CONCATENATE($J349,N$6),'Model Participation Data'!$N$6:$DX$6,0)),'Model Participation Data'!$B$8:$B$57,$C349,'Model Participation Data'!$C$8:$C$57,$D349))</f>
        <v>0</v>
      </c>
      <c r="O349" s="154">
        <f>IF(ISNA(SUMIFS(INDEX('Model Participation Data'!$N$8:$DX$57,0,MATCH(CONCATENATE($J349,O$6),'Model Participation Data'!$N$6:$DX$6,0)),'Model Participation Data'!$B$8:$B$57,$C349,'Model Participation Data'!$C$8:$C$57,$D349)),"-",SUMIFS(INDEX('Model Participation Data'!$N$8:$DX$57,0,MATCH(CONCATENATE($J349,O$6),'Model Participation Data'!$N$6:$DX$6,0)),'Model Participation Data'!$B$8:$B$57,$C349,'Model Participation Data'!$C$8:$C$57,$D349))</f>
        <v>0</v>
      </c>
    </row>
    <row r="350" spans="2:15" outlineLevel="1" x14ac:dyDescent="0.35">
      <c r="B350" s="37" t="s">
        <v>80</v>
      </c>
      <c r="C350" s="38" t="str">
        <f>IF(ISBLANK('Model Participation Data'!$B$21),"-",'Model Participation Data'!$B$21)</f>
        <v>Provider Organization</v>
      </c>
      <c r="D350" s="38" t="str">
        <f>IF(ISBLANK('Model Participation Data'!$C$21),"-",'Model Participation Data'!$C$21)</f>
        <v xml:space="preserve">Greater Washington Multi-Payer (Model 4): Provider Organizations Participating in SIM </v>
      </c>
      <c r="E350" s="38" t="str">
        <f>IF(ISBLANK('Model Participation Data'!$D$21),"-",'Model Participation Data'!$D$21)</f>
        <v>Percentage</v>
      </c>
      <c r="F350" s="38" t="str">
        <f>IF(ISBLANK('Model Participation Data'!$E$21),"-",'Model Participation Data'!$E$21)</f>
        <v>Active</v>
      </c>
      <c r="G350" s="151" t="str">
        <f>IF(ISBLANK('Model Participation Data'!$F$21),"-",'Model Participation Data'!$F$21)</f>
        <v>-</v>
      </c>
      <c r="H350" s="38">
        <v>3</v>
      </c>
      <c r="I350" s="38" t="s">
        <v>65</v>
      </c>
      <c r="J350" s="150" t="str">
        <f t="shared" si="16"/>
        <v>3Goal</v>
      </c>
      <c r="K350" s="38" t="str">
        <f>IF(ISBLANK('Model Participation Data'!$L$21),"-",'Model Participation Data'!$L$21)</f>
        <v>Quarterly</v>
      </c>
      <c r="L350" s="39" t="str">
        <f>IF(ISBLANK('Model Participation Data'!$M$21),"-",'Model Participation Data'!$M$21)</f>
        <v>TBD</v>
      </c>
      <c r="M350" s="43" t="str">
        <f>IF(ISNA(SUMIFS(INDEX('Model Participation Data'!$N$8:$DX$57,0,MATCH(CONCATENATE($J350,M$6),'Model Participation Data'!$N$6:$DX$6,0)),'Model Participation Data'!$B$8:$B$57,$C350,'Model Participation Data'!$C$8:$C$57,$D350)),"-",SUMIFS(INDEX('Model Participation Data'!$N$8:$DX$57,0,MATCH(CONCATENATE($J350,M$6),'Model Participation Data'!$N$6:$DX$6,0)),'Model Participation Data'!$B$8:$B$57,$C350,'Model Participation Data'!$C$8:$C$57,$D350))</f>
        <v>-</v>
      </c>
      <c r="N350" s="43" t="str">
        <f>IF(ISNA(SUMIFS(INDEX('Model Participation Data'!$N$8:$DX$57,0,MATCH(CONCATENATE($J350,N$6),'Model Participation Data'!$N$6:$DX$6,0)),'Model Participation Data'!$B$8:$B$57,$C350,'Model Participation Data'!$C$8:$C$57,$D350)),"-",SUMIFS(INDEX('Model Participation Data'!$N$8:$DX$57,0,MATCH(CONCATENATE($J350,N$6),'Model Participation Data'!$N$6:$DX$6,0)),'Model Participation Data'!$B$8:$B$57,$C350,'Model Participation Data'!$C$8:$C$57,$D350))</f>
        <v>-</v>
      </c>
      <c r="O350" s="154">
        <f>IF(ISNA(SUMIFS(INDEX('Model Participation Data'!$N$8:$DX$57,0,MATCH(CONCATENATE($J350,O$6),'Model Participation Data'!$N$6:$DX$6,0)),'Model Participation Data'!$B$8:$B$57,$C350,'Model Participation Data'!$C$8:$C$57,$D350)),"-",SUMIFS(INDEX('Model Participation Data'!$N$8:$DX$57,0,MATCH(CONCATENATE($J350,O$6),'Model Participation Data'!$N$6:$DX$6,0)),'Model Participation Data'!$B$8:$B$57,$C350,'Model Participation Data'!$C$8:$C$57,$D350))</f>
        <v>0</v>
      </c>
    </row>
    <row r="351" spans="2:15" outlineLevel="1" x14ac:dyDescent="0.35">
      <c r="B351" s="37" t="s">
        <v>80</v>
      </c>
      <c r="C351" s="38" t="str">
        <f>IF(ISBLANK('Model Participation Data'!$B$21),"-",'Model Participation Data'!$B$21)</f>
        <v>Provider Organization</v>
      </c>
      <c r="D351" s="38" t="str">
        <f>IF(ISBLANK('Model Participation Data'!$C$21),"-",'Model Participation Data'!$C$21)</f>
        <v xml:space="preserve">Greater Washington Multi-Payer (Model 4): Provider Organizations Participating in SIM </v>
      </c>
      <c r="E351" s="38" t="str">
        <f>IF(ISBLANK('Model Participation Data'!$D$21),"-",'Model Participation Data'!$D$21)</f>
        <v>Percentage</v>
      </c>
      <c r="F351" s="38" t="str">
        <f>IF(ISBLANK('Model Participation Data'!$E$21),"-",'Model Participation Data'!$E$21)</f>
        <v>Active</v>
      </c>
      <c r="G351" s="151" t="str">
        <f>IF(ISBLANK('Model Participation Data'!$F$21),"-",'Model Participation Data'!$F$21)</f>
        <v>-</v>
      </c>
      <c r="H351" s="38">
        <v>4</v>
      </c>
      <c r="I351" s="38">
        <v>1</v>
      </c>
      <c r="J351" s="150" t="str">
        <f t="shared" ref="J351:J356" si="19">CONCATENATE(H351,I351)</f>
        <v>41</v>
      </c>
      <c r="K351" s="38" t="str">
        <f>IF(ISBLANK('Model Participation Data'!$L$21),"-",'Model Participation Data'!$L$21)</f>
        <v>Quarterly</v>
      </c>
      <c r="L351" s="39" t="str">
        <f>IF(ISBLANK('Model Participation Data'!$M$21),"-",'Model Participation Data'!$M$21)</f>
        <v>TBD</v>
      </c>
      <c r="M351" s="43">
        <f>IF(ISNA(SUMIFS(INDEX('Model Participation Data'!$N$8:$DX$57,0,MATCH(CONCATENATE($J351,M$6),'Model Participation Data'!$N$6:$DX$6,0)),'Model Participation Data'!$B$8:$B$57,$C351,'Model Participation Data'!$C$8:$C$57,$D351)),"-",SUMIFS(INDEX('Model Participation Data'!$N$8:$DX$57,0,MATCH(CONCATENATE($J351,M$6),'Model Participation Data'!$N$6:$DX$6,0)),'Model Participation Data'!$B$8:$B$57,$C351,'Model Participation Data'!$C$8:$C$57,$D351))</f>
        <v>0</v>
      </c>
      <c r="N351" s="43">
        <f>IF(ISNA(SUMIFS(INDEX('Model Participation Data'!$N$8:$DX$57,0,MATCH(CONCATENATE($J351,N$6),'Model Participation Data'!$N$6:$DX$6,0)),'Model Participation Data'!$B$8:$B$57,$C351,'Model Participation Data'!$C$8:$C$57,$D351)),"-",SUMIFS(INDEX('Model Participation Data'!$N$8:$DX$57,0,MATCH(CONCATENATE($J351,N$6),'Model Participation Data'!$N$6:$DX$6,0)),'Model Participation Data'!$B$8:$B$57,$C351,'Model Participation Data'!$C$8:$C$57,$D351))</f>
        <v>0</v>
      </c>
      <c r="O351" s="154">
        <f>IF(ISNA(SUMIFS(INDEX('Model Participation Data'!$N$8:$DX$57,0,MATCH(CONCATENATE($J351,O$6),'Model Participation Data'!$N$6:$DX$6,0)),'Model Participation Data'!$B$8:$B$57,$C351,'Model Participation Data'!$C$8:$C$57,$D351)),"-",SUMIFS(INDEX('Model Participation Data'!$N$8:$DX$57,0,MATCH(CONCATENATE($J351,O$6),'Model Participation Data'!$N$6:$DX$6,0)),'Model Participation Data'!$B$8:$B$57,$C351,'Model Participation Data'!$C$8:$C$57,$D351))</f>
        <v>0</v>
      </c>
    </row>
    <row r="352" spans="2:15" outlineLevel="1" x14ac:dyDescent="0.35">
      <c r="B352" s="37" t="s">
        <v>80</v>
      </c>
      <c r="C352" s="38" t="str">
        <f>IF(ISBLANK('Model Participation Data'!$B$21),"-",'Model Participation Data'!$B$21)</f>
        <v>Provider Organization</v>
      </c>
      <c r="D352" s="38" t="str">
        <f>IF(ISBLANK('Model Participation Data'!$C$21),"-",'Model Participation Data'!$C$21)</f>
        <v xml:space="preserve">Greater Washington Multi-Payer (Model 4): Provider Organizations Participating in SIM </v>
      </c>
      <c r="E352" s="38" t="str">
        <f>IF(ISBLANK('Model Participation Data'!$D$21),"-",'Model Participation Data'!$D$21)</f>
        <v>Percentage</v>
      </c>
      <c r="F352" s="38" t="str">
        <f>IF(ISBLANK('Model Participation Data'!$E$21),"-",'Model Participation Data'!$E$21)</f>
        <v>Active</v>
      </c>
      <c r="G352" s="151" t="str">
        <f>IF(ISBLANK('Model Participation Data'!$F$21),"-",'Model Participation Data'!$F$21)</f>
        <v>-</v>
      </c>
      <c r="H352" s="38">
        <v>4</v>
      </c>
      <c r="I352" s="38">
        <v>2</v>
      </c>
      <c r="J352" s="150" t="str">
        <f t="shared" si="19"/>
        <v>42</v>
      </c>
      <c r="K352" s="38" t="str">
        <f>IF(ISBLANK('Model Participation Data'!$L$21),"-",'Model Participation Data'!$L$21)</f>
        <v>Quarterly</v>
      </c>
      <c r="L352" s="39" t="str">
        <f>IF(ISBLANK('Model Participation Data'!$M$21),"-",'Model Participation Data'!$M$21)</f>
        <v>TBD</v>
      </c>
      <c r="M352" s="43">
        <f>IF(ISNA(SUMIFS(INDEX('Model Participation Data'!$N$8:$DX$57,0,MATCH(CONCATENATE($J352,M$6),'Model Participation Data'!$N$6:$DX$6,0)),'Model Participation Data'!$B$8:$B$57,$C352,'Model Participation Data'!$C$8:$C$57,$D352)),"-",SUMIFS(INDEX('Model Participation Data'!$N$8:$DX$57,0,MATCH(CONCATENATE($J352,M$6),'Model Participation Data'!$N$6:$DX$6,0)),'Model Participation Data'!$B$8:$B$57,$C352,'Model Participation Data'!$C$8:$C$57,$D352))</f>
        <v>0</v>
      </c>
      <c r="N352" s="43">
        <f>IF(ISNA(SUMIFS(INDEX('Model Participation Data'!$N$8:$DX$57,0,MATCH(CONCATENATE($J352,N$6),'Model Participation Data'!$N$6:$DX$6,0)),'Model Participation Data'!$B$8:$B$57,$C352,'Model Participation Data'!$C$8:$C$57,$D352)),"-",SUMIFS(INDEX('Model Participation Data'!$N$8:$DX$57,0,MATCH(CONCATENATE($J352,N$6),'Model Participation Data'!$N$6:$DX$6,0)),'Model Participation Data'!$B$8:$B$57,$C352,'Model Participation Data'!$C$8:$C$57,$D352))</f>
        <v>0</v>
      </c>
      <c r="O352" s="154">
        <f>IF(ISNA(SUMIFS(INDEX('Model Participation Data'!$N$8:$DX$57,0,MATCH(CONCATENATE($J352,O$6),'Model Participation Data'!$N$6:$DX$6,0)),'Model Participation Data'!$B$8:$B$57,$C352,'Model Participation Data'!$C$8:$C$57,$D352)),"-",SUMIFS(INDEX('Model Participation Data'!$N$8:$DX$57,0,MATCH(CONCATENATE($J352,O$6),'Model Participation Data'!$N$6:$DX$6,0)),'Model Participation Data'!$B$8:$B$57,$C352,'Model Participation Data'!$C$8:$C$57,$D352))</f>
        <v>0</v>
      </c>
    </row>
    <row r="353" spans="2:15" outlineLevel="1" x14ac:dyDescent="0.35">
      <c r="B353" s="37" t="s">
        <v>80</v>
      </c>
      <c r="C353" s="38" t="str">
        <f>IF(ISBLANK('Model Participation Data'!$B$21),"-",'Model Participation Data'!$B$21)</f>
        <v>Provider Organization</v>
      </c>
      <c r="D353" s="38" t="str">
        <f>IF(ISBLANK('Model Participation Data'!$C$21),"-",'Model Participation Data'!$C$21)</f>
        <v xml:space="preserve">Greater Washington Multi-Payer (Model 4): Provider Organizations Participating in SIM </v>
      </c>
      <c r="E353" s="38" t="str">
        <f>IF(ISBLANK('Model Participation Data'!$D$21),"-",'Model Participation Data'!$D$21)</f>
        <v>Percentage</v>
      </c>
      <c r="F353" s="38" t="str">
        <f>IF(ISBLANK('Model Participation Data'!$E$21),"-",'Model Participation Data'!$E$21)</f>
        <v>Active</v>
      </c>
      <c r="G353" s="151" t="str">
        <f>IF(ISBLANK('Model Participation Data'!$F$21),"-",'Model Participation Data'!$F$21)</f>
        <v>-</v>
      </c>
      <c r="H353" s="38">
        <v>4</v>
      </c>
      <c r="I353" s="38">
        <v>3</v>
      </c>
      <c r="J353" s="150" t="str">
        <f t="shared" si="19"/>
        <v>43</v>
      </c>
      <c r="K353" s="38" t="str">
        <f>IF(ISBLANK('Model Participation Data'!$L$21),"-",'Model Participation Data'!$L$21)</f>
        <v>Quarterly</v>
      </c>
      <c r="L353" s="39" t="str">
        <f>IF(ISBLANK('Model Participation Data'!$M$21),"-",'Model Participation Data'!$M$21)</f>
        <v>TBD</v>
      </c>
      <c r="M353" s="43">
        <f>IF(ISNA(SUMIFS(INDEX('Model Participation Data'!$N$8:$DX$57,0,MATCH(CONCATENATE($J353,M$6),'Model Participation Data'!$N$6:$DX$6,0)),'Model Participation Data'!$B$8:$B$57,$C353,'Model Participation Data'!$C$8:$C$57,$D353)),"-",SUMIFS(INDEX('Model Participation Data'!$N$8:$DX$57,0,MATCH(CONCATENATE($J353,M$6),'Model Participation Data'!$N$6:$DX$6,0)),'Model Participation Data'!$B$8:$B$57,$C353,'Model Participation Data'!$C$8:$C$57,$D353))</f>
        <v>0</v>
      </c>
      <c r="N353" s="43">
        <f>IF(ISNA(SUMIFS(INDEX('Model Participation Data'!$N$8:$DX$57,0,MATCH(CONCATENATE($J353,N$6),'Model Participation Data'!$N$6:$DX$6,0)),'Model Participation Data'!$B$8:$B$57,$C353,'Model Participation Data'!$C$8:$C$57,$D353)),"-",SUMIFS(INDEX('Model Participation Data'!$N$8:$DX$57,0,MATCH(CONCATENATE($J353,N$6),'Model Participation Data'!$N$6:$DX$6,0)),'Model Participation Data'!$B$8:$B$57,$C353,'Model Participation Data'!$C$8:$C$57,$D353))</f>
        <v>0</v>
      </c>
      <c r="O353" s="154">
        <f>IF(ISNA(SUMIFS(INDEX('Model Participation Data'!$N$8:$DX$57,0,MATCH(CONCATENATE($J353,O$6),'Model Participation Data'!$N$6:$DX$6,0)),'Model Participation Data'!$B$8:$B$57,$C353,'Model Participation Data'!$C$8:$C$57,$D353)),"-",SUMIFS(INDEX('Model Participation Data'!$N$8:$DX$57,0,MATCH(CONCATENATE($J353,O$6),'Model Participation Data'!$N$6:$DX$6,0)),'Model Participation Data'!$B$8:$B$57,$C353,'Model Participation Data'!$C$8:$C$57,$D353))</f>
        <v>0</v>
      </c>
    </row>
    <row r="354" spans="2:15" outlineLevel="1" x14ac:dyDescent="0.35">
      <c r="B354" s="37" t="s">
        <v>80</v>
      </c>
      <c r="C354" s="38" t="str">
        <f>IF(ISBLANK('Model Participation Data'!$B$21),"-",'Model Participation Data'!$B$21)</f>
        <v>Provider Organization</v>
      </c>
      <c r="D354" s="38" t="str">
        <f>IF(ISBLANK('Model Participation Data'!$C$21),"-",'Model Participation Data'!$C$21)</f>
        <v xml:space="preserve">Greater Washington Multi-Payer (Model 4): Provider Organizations Participating in SIM </v>
      </c>
      <c r="E354" s="38" t="str">
        <f>IF(ISBLANK('Model Participation Data'!$D$21),"-",'Model Participation Data'!$D$21)</f>
        <v>Percentage</v>
      </c>
      <c r="F354" s="38" t="str">
        <f>IF(ISBLANK('Model Participation Data'!$E$21),"-",'Model Participation Data'!$E$21)</f>
        <v>Active</v>
      </c>
      <c r="G354" s="151" t="str">
        <f>IF(ISBLANK('Model Participation Data'!$F$21),"-",'Model Participation Data'!$F$21)</f>
        <v>-</v>
      </c>
      <c r="H354" s="38">
        <v>4</v>
      </c>
      <c r="I354" s="38">
        <v>4</v>
      </c>
      <c r="J354" s="150" t="str">
        <f t="shared" si="19"/>
        <v>44</v>
      </c>
      <c r="K354" s="38" t="str">
        <f>IF(ISBLANK('Model Participation Data'!$L$21),"-",'Model Participation Data'!$L$21)</f>
        <v>Quarterly</v>
      </c>
      <c r="L354" s="39" t="str">
        <f>IF(ISBLANK('Model Participation Data'!$M$21),"-",'Model Participation Data'!$M$21)</f>
        <v>TBD</v>
      </c>
      <c r="M354" s="43">
        <f>IF(ISNA(SUMIFS(INDEX('Model Participation Data'!$N$8:$DX$57,0,MATCH(CONCATENATE($J354,M$6),'Model Participation Data'!$N$6:$DX$6,0)),'Model Participation Data'!$B$8:$B$57,$C354,'Model Participation Data'!$C$8:$C$57,$D354)),"-",SUMIFS(INDEX('Model Participation Data'!$N$8:$DX$57,0,MATCH(CONCATENATE($J354,M$6),'Model Participation Data'!$N$6:$DX$6,0)),'Model Participation Data'!$B$8:$B$57,$C354,'Model Participation Data'!$C$8:$C$57,$D354))</f>
        <v>0</v>
      </c>
      <c r="N354" s="43">
        <f>IF(ISNA(SUMIFS(INDEX('Model Participation Data'!$N$8:$DX$57,0,MATCH(CONCATENATE($J354,N$6),'Model Participation Data'!$N$6:$DX$6,0)),'Model Participation Data'!$B$8:$B$57,$C354,'Model Participation Data'!$C$8:$C$57,$D354)),"-",SUMIFS(INDEX('Model Participation Data'!$N$8:$DX$57,0,MATCH(CONCATENATE($J354,N$6),'Model Participation Data'!$N$6:$DX$6,0)),'Model Participation Data'!$B$8:$B$57,$C354,'Model Participation Data'!$C$8:$C$57,$D354))</f>
        <v>0</v>
      </c>
      <c r="O354" s="154">
        <f>IF(ISNA(SUMIFS(INDEX('Model Participation Data'!$N$8:$DX$57,0,MATCH(CONCATENATE($J354,O$6),'Model Participation Data'!$N$6:$DX$6,0)),'Model Participation Data'!$B$8:$B$57,$C354,'Model Participation Data'!$C$8:$C$57,$D354)),"-",SUMIFS(INDEX('Model Participation Data'!$N$8:$DX$57,0,MATCH(CONCATENATE($J354,O$6),'Model Participation Data'!$N$6:$DX$6,0)),'Model Participation Data'!$B$8:$B$57,$C354,'Model Participation Data'!$C$8:$C$57,$D354))</f>
        <v>0</v>
      </c>
    </row>
    <row r="355" spans="2:15" outlineLevel="1" x14ac:dyDescent="0.35">
      <c r="B355" s="37" t="s">
        <v>80</v>
      </c>
      <c r="C355" s="38" t="str">
        <f>IF(ISBLANK('Model Participation Data'!$B$21),"-",'Model Participation Data'!$B$21)</f>
        <v>Provider Organization</v>
      </c>
      <c r="D355" s="38" t="str">
        <f>IF(ISBLANK('Model Participation Data'!$C$21),"-",'Model Participation Data'!$C$21)</f>
        <v xml:space="preserve">Greater Washington Multi-Payer (Model 4): Provider Organizations Participating in SIM </v>
      </c>
      <c r="E355" s="38" t="str">
        <f>IF(ISBLANK('Model Participation Data'!$D$21),"-",'Model Participation Data'!$D$21)</f>
        <v>Percentage</v>
      </c>
      <c r="F355" s="38" t="str">
        <f>IF(ISBLANK('Model Participation Data'!$E$21),"-",'Model Participation Data'!$E$21)</f>
        <v>Active</v>
      </c>
      <c r="G355" s="151" t="str">
        <f>IF(ISBLANK('Model Participation Data'!$F$21),"-",'Model Participation Data'!$F$21)</f>
        <v>-</v>
      </c>
      <c r="H355" s="38">
        <v>4</v>
      </c>
      <c r="I355" s="38">
        <v>5</v>
      </c>
      <c r="J355" s="150" t="str">
        <f t="shared" si="19"/>
        <v>45</v>
      </c>
      <c r="K355" s="38" t="str">
        <f>IF(ISBLANK('Model Participation Data'!$L$21),"-",'Model Participation Data'!$L$21)</f>
        <v>Quarterly</v>
      </c>
      <c r="L355" s="39" t="str">
        <f>IF(ISBLANK('Model Participation Data'!$M$21),"-",'Model Participation Data'!$M$21)</f>
        <v>TBD</v>
      </c>
      <c r="M355" s="43">
        <f>IF(ISNA(SUMIFS(INDEX('Model Participation Data'!$N$8:$DX$57,0,MATCH(CONCATENATE($J355,M$6),'Model Participation Data'!$N$6:$DX$6,0)),'Model Participation Data'!$B$8:$B$57,$C355,'Model Participation Data'!$C$8:$C$57,$D355)),"-",SUMIFS(INDEX('Model Participation Data'!$N$8:$DX$57,0,MATCH(CONCATENATE($J355,M$6),'Model Participation Data'!$N$6:$DX$6,0)),'Model Participation Data'!$B$8:$B$57,$C355,'Model Participation Data'!$C$8:$C$57,$D355))</f>
        <v>0</v>
      </c>
      <c r="N355" s="43">
        <f>IF(ISNA(SUMIFS(INDEX('Model Participation Data'!$N$8:$DX$57,0,MATCH(CONCATENATE($J355,N$6),'Model Participation Data'!$N$6:$DX$6,0)),'Model Participation Data'!$B$8:$B$57,$C355,'Model Participation Data'!$C$8:$C$57,$D355)),"-",SUMIFS(INDEX('Model Participation Data'!$N$8:$DX$57,0,MATCH(CONCATENATE($J355,N$6),'Model Participation Data'!$N$6:$DX$6,0)),'Model Participation Data'!$B$8:$B$57,$C355,'Model Participation Data'!$C$8:$C$57,$D355))</f>
        <v>0</v>
      </c>
      <c r="O355" s="154">
        <f>IF(ISNA(SUMIFS(INDEX('Model Participation Data'!$N$8:$DX$57,0,MATCH(CONCATENATE($J355,O$6),'Model Participation Data'!$N$6:$DX$6,0)),'Model Participation Data'!$B$8:$B$57,$C355,'Model Participation Data'!$C$8:$C$57,$D355)),"-",SUMIFS(INDEX('Model Participation Data'!$N$8:$DX$57,0,MATCH(CONCATENATE($J355,O$6),'Model Participation Data'!$N$6:$DX$6,0)),'Model Participation Data'!$B$8:$B$57,$C355,'Model Participation Data'!$C$8:$C$57,$D355))</f>
        <v>0</v>
      </c>
    </row>
    <row r="356" spans="2:15" outlineLevel="1" x14ac:dyDescent="0.35">
      <c r="B356" s="37" t="s">
        <v>80</v>
      </c>
      <c r="C356" s="38" t="str">
        <f>IF(ISBLANK('Model Participation Data'!$B$21),"-",'Model Participation Data'!$B$21)</f>
        <v>Provider Organization</v>
      </c>
      <c r="D356" s="38" t="str">
        <f>IF(ISBLANK('Model Participation Data'!$C$21),"-",'Model Participation Data'!$C$21)</f>
        <v xml:space="preserve">Greater Washington Multi-Payer (Model 4): Provider Organizations Participating in SIM </v>
      </c>
      <c r="E356" s="38" t="str">
        <f>IF(ISBLANK('Model Participation Data'!$D$21),"-",'Model Participation Data'!$D$21)</f>
        <v>Percentage</v>
      </c>
      <c r="F356" s="38" t="str">
        <f>IF(ISBLANK('Model Participation Data'!$E$21),"-",'Model Participation Data'!$E$21)</f>
        <v>Active</v>
      </c>
      <c r="G356" s="151" t="str">
        <f>IF(ISBLANK('Model Participation Data'!$F$21),"-",'Model Participation Data'!$F$21)</f>
        <v>-</v>
      </c>
      <c r="H356" s="38">
        <v>4</v>
      </c>
      <c r="I356" s="38" t="s">
        <v>65</v>
      </c>
      <c r="J356" s="150" t="str">
        <f t="shared" si="19"/>
        <v>4Goal</v>
      </c>
      <c r="K356" s="38" t="str">
        <f>IF(ISBLANK('Model Participation Data'!$L$21),"-",'Model Participation Data'!$L$21)</f>
        <v>Quarterly</v>
      </c>
      <c r="L356" s="39" t="str">
        <f>IF(ISBLANK('Model Participation Data'!$M$21),"-",'Model Participation Data'!$M$21)</f>
        <v>TBD</v>
      </c>
      <c r="M356" s="43" t="str">
        <f>IF(ISNA(SUMIFS(INDEX('Model Participation Data'!$N$8:$DX$57,0,MATCH(CONCATENATE($J356,M$6),'Model Participation Data'!$N$6:$DX$6,0)),'Model Participation Data'!$B$8:$B$57,$C356,'Model Participation Data'!$C$8:$C$57,$D356)),"-",SUMIFS(INDEX('Model Participation Data'!$N$8:$DX$57,0,MATCH(CONCATENATE($J356,M$6),'Model Participation Data'!$N$6:$DX$6,0)),'Model Participation Data'!$B$8:$B$57,$C356,'Model Participation Data'!$C$8:$C$57,$D356))</f>
        <v>-</v>
      </c>
      <c r="N356" s="43" t="str">
        <f>IF(ISNA(SUMIFS(INDEX('Model Participation Data'!$N$8:$DX$57,0,MATCH(CONCATENATE($J356,N$6),'Model Participation Data'!$N$6:$DX$6,0)),'Model Participation Data'!$B$8:$B$57,$C356,'Model Participation Data'!$C$8:$C$57,$D356)),"-",SUMIFS(INDEX('Model Participation Data'!$N$8:$DX$57,0,MATCH(CONCATENATE($J356,N$6),'Model Participation Data'!$N$6:$DX$6,0)),'Model Participation Data'!$B$8:$B$57,$C356,'Model Participation Data'!$C$8:$C$57,$D356))</f>
        <v>-</v>
      </c>
      <c r="O356" s="154">
        <f>IF(ISNA(SUMIFS(INDEX('Model Participation Data'!$N$8:$DX$57,0,MATCH(CONCATENATE($J356,O$6),'Model Participation Data'!$N$6:$DX$6,0)),'Model Participation Data'!$B$8:$B$57,$C356,'Model Participation Data'!$C$8:$C$57,$D356)),"-",SUMIFS(INDEX('Model Participation Data'!$N$8:$DX$57,0,MATCH(CONCATENATE($J356,O$6),'Model Participation Data'!$N$6:$DX$6,0)),'Model Participation Data'!$B$8:$B$57,$C356,'Model Participation Data'!$C$8:$C$57,$D356))</f>
        <v>0</v>
      </c>
    </row>
    <row r="357" spans="2:15" outlineLevel="1" x14ac:dyDescent="0.35">
      <c r="B357" s="37" t="s">
        <v>80</v>
      </c>
      <c r="C357" s="38" t="str">
        <f>IF(ISBLANK('Model Participation Data'!$B$22),"-",'Model Participation Data'!$B$22)</f>
        <v>Beneficiary Unique Count</v>
      </c>
      <c r="D357" s="38" t="str">
        <f>IF(ISBLANK('Model Participation Data'!$C$22),"-",'Model Participation Data'!$C$22)</f>
        <v>Population Impacted by SIM (All Models)</v>
      </c>
      <c r="E357" s="38" t="str">
        <f>IF(ISBLANK('Model Participation Data'!$D$22),"-",'Model Participation Data'!$D$22)</f>
        <v>Percentage</v>
      </c>
      <c r="F357" s="38" t="str">
        <f>IF(ISBLANK('Model Participation Data'!$E$22),"-",'Model Participation Data'!$E$22)</f>
        <v>Active</v>
      </c>
      <c r="G357" s="151" t="str">
        <f>IF(ISBLANK('Model Participation Data'!$F$22),"-",'Model Participation Data'!$F$22)</f>
        <v>-</v>
      </c>
      <c r="H357" s="38" t="s">
        <v>64</v>
      </c>
      <c r="I357" s="38" t="s">
        <v>64</v>
      </c>
      <c r="J357" s="150" t="str">
        <f t="shared" si="16"/>
        <v>BaselineBaseline</v>
      </c>
      <c r="K357" s="38" t="str">
        <f>IF(ISBLANK('Model Participation Data'!$L$22),"-",'Model Participation Data'!$L$22)</f>
        <v>Annual</v>
      </c>
      <c r="L357" s="39" t="str">
        <f>IF(ISBLANK('Model Participation Data'!$M$22),"-",'Model Participation Data'!$M$22)</f>
        <v>N/A</v>
      </c>
      <c r="M357" s="43">
        <f>IF(ISNA(SUMIFS(INDEX('Model Participation Data'!$N$8:$DX$57,0,MATCH(CONCATENATE($J357,M$6),'Model Participation Data'!$N$6:$DX$6,0)),'Model Participation Data'!$B$8:$B$57,$C357,'Model Participation Data'!$C$8:$C$57,$D357)),"-",SUMIFS(INDEX('Model Participation Data'!$N$8:$DX$57,0,MATCH(CONCATENATE($J357,M$6),'Model Participation Data'!$N$6:$DX$6,0)),'Model Participation Data'!$B$8:$B$57,$C357,'Model Participation Data'!$C$8:$C$57,$D357))</f>
        <v>0</v>
      </c>
      <c r="N357" s="43">
        <f>IF(ISNA(SUMIFS(INDEX('Model Participation Data'!$N$8:$DX$57,0,MATCH(CONCATENATE($J357,N$6),'Model Participation Data'!$N$6:$DX$6,0)),'Model Participation Data'!$B$8:$B$57,$C357,'Model Participation Data'!$C$8:$C$57,$D357)),"-",SUMIFS(INDEX('Model Participation Data'!$N$8:$DX$57,0,MATCH(CONCATENATE($J357,N$6),'Model Participation Data'!$N$6:$DX$6,0)),'Model Participation Data'!$B$8:$B$57,$C357,'Model Participation Data'!$C$8:$C$57,$D357))</f>
        <v>7061400</v>
      </c>
      <c r="O357" s="154">
        <f>IF(ISNA(SUMIFS(INDEX('Model Participation Data'!$N$8:$DX$57,0,MATCH(CONCATENATE($J357,O$6),'Model Participation Data'!$N$6:$DX$6,0)),'Model Participation Data'!$B$8:$B$57,$C357,'Model Participation Data'!$C$8:$C$57,$D357)),"-",SUMIFS(INDEX('Model Participation Data'!$N$8:$DX$57,0,MATCH(CONCATENATE($J357,O$6),'Model Participation Data'!$N$6:$DX$6,0)),'Model Participation Data'!$B$8:$B$57,$C357,'Model Participation Data'!$C$8:$C$57,$D357))</f>
        <v>0</v>
      </c>
    </row>
    <row r="358" spans="2:15" outlineLevel="1" x14ac:dyDescent="0.35">
      <c r="B358" s="37" t="s">
        <v>80</v>
      </c>
      <c r="C358" s="38" t="str">
        <f>IF(ISBLANK('Model Participation Data'!$B$22),"-",'Model Participation Data'!$B$22)</f>
        <v>Beneficiary Unique Count</v>
      </c>
      <c r="D358" s="38" t="str">
        <f>IF(ISBLANK('Model Participation Data'!$C$22),"-",'Model Participation Data'!$C$22)</f>
        <v>Population Impacted by SIM (All Models)</v>
      </c>
      <c r="E358" s="38" t="str">
        <f>IF(ISBLANK('Model Participation Data'!$D$22),"-",'Model Participation Data'!$D$22)</f>
        <v>Percentage</v>
      </c>
      <c r="F358" s="38" t="str">
        <f>IF(ISBLANK('Model Participation Data'!$E$22),"-",'Model Participation Data'!$E$22)</f>
        <v>Active</v>
      </c>
      <c r="G358" s="151" t="str">
        <f>IF(ISBLANK('Model Participation Data'!$F$22),"-",'Model Participation Data'!$F$22)</f>
        <v>-</v>
      </c>
      <c r="H358" s="38">
        <v>1</v>
      </c>
      <c r="I358" s="38">
        <v>1</v>
      </c>
      <c r="J358" s="150" t="str">
        <f t="shared" si="16"/>
        <v>11</v>
      </c>
      <c r="K358" s="38" t="str">
        <f>IF(ISBLANK('Model Participation Data'!$L$22),"-",'Model Participation Data'!$L$22)</f>
        <v>Annual</v>
      </c>
      <c r="L358" s="39" t="str">
        <f>IF(ISBLANK('Model Participation Data'!$M$22),"-",'Model Participation Data'!$M$22)</f>
        <v>N/A</v>
      </c>
      <c r="M358" s="43">
        <f>IF(ISNA(SUMIFS(INDEX('Model Participation Data'!$N$8:$DX$57,0,MATCH(CONCATENATE($J358,M$6),'Model Participation Data'!$N$6:$DX$6,0)),'Model Participation Data'!$B$8:$B$57,$C358,'Model Participation Data'!$C$8:$C$57,$D358)),"-",SUMIFS(INDEX('Model Participation Data'!$N$8:$DX$57,0,MATCH(CONCATENATE($J358,M$6),'Model Participation Data'!$N$6:$DX$6,0)),'Model Participation Data'!$B$8:$B$57,$C358,'Model Participation Data'!$C$8:$C$57,$D358))</f>
        <v>0</v>
      </c>
      <c r="N358" s="43">
        <f>IF(ISNA(SUMIFS(INDEX('Model Participation Data'!$N$8:$DX$57,0,MATCH(CONCATENATE($J358,N$6),'Model Participation Data'!$N$6:$DX$6,0)),'Model Participation Data'!$B$8:$B$57,$C358,'Model Participation Data'!$C$8:$C$57,$D358)),"-",SUMIFS(INDEX('Model Participation Data'!$N$8:$DX$57,0,MATCH(CONCATENATE($J358,N$6),'Model Participation Data'!$N$6:$DX$6,0)),'Model Participation Data'!$B$8:$B$57,$C358,'Model Participation Data'!$C$8:$C$57,$D358))</f>
        <v>0</v>
      </c>
      <c r="O358" s="154">
        <f>IF(ISNA(SUMIFS(INDEX('Model Participation Data'!$N$8:$DX$57,0,MATCH(CONCATENATE($J358,O$6),'Model Participation Data'!$N$6:$DX$6,0)),'Model Participation Data'!$B$8:$B$57,$C358,'Model Participation Data'!$C$8:$C$57,$D358)),"-",SUMIFS(INDEX('Model Participation Data'!$N$8:$DX$57,0,MATCH(CONCATENATE($J358,O$6),'Model Participation Data'!$N$6:$DX$6,0)),'Model Participation Data'!$B$8:$B$57,$C358,'Model Participation Data'!$C$8:$C$57,$D358))</f>
        <v>0</v>
      </c>
    </row>
    <row r="359" spans="2:15" outlineLevel="1" x14ac:dyDescent="0.35">
      <c r="B359" s="37" t="s">
        <v>80</v>
      </c>
      <c r="C359" s="38" t="str">
        <f>IF(ISBLANK('Model Participation Data'!$B$22),"-",'Model Participation Data'!$B$22)</f>
        <v>Beneficiary Unique Count</v>
      </c>
      <c r="D359" s="38" t="str">
        <f>IF(ISBLANK('Model Participation Data'!$C$22),"-",'Model Participation Data'!$C$22)</f>
        <v>Population Impacted by SIM (All Models)</v>
      </c>
      <c r="E359" s="38" t="str">
        <f>IF(ISBLANK('Model Participation Data'!$D$22),"-",'Model Participation Data'!$D$22)</f>
        <v>Percentage</v>
      </c>
      <c r="F359" s="38" t="str">
        <f>IF(ISBLANK('Model Participation Data'!$E$22),"-",'Model Participation Data'!$E$22)</f>
        <v>Active</v>
      </c>
      <c r="G359" s="151" t="str">
        <f>IF(ISBLANK('Model Participation Data'!$F$22),"-",'Model Participation Data'!$F$22)</f>
        <v>-</v>
      </c>
      <c r="H359" s="38">
        <v>1</v>
      </c>
      <c r="I359" s="38">
        <v>2</v>
      </c>
      <c r="J359" s="150" t="str">
        <f t="shared" si="16"/>
        <v>12</v>
      </c>
      <c r="K359" s="38" t="str">
        <f>IF(ISBLANK('Model Participation Data'!$L$22),"-",'Model Participation Data'!$L$22)</f>
        <v>Annual</v>
      </c>
      <c r="L359" s="39" t="str">
        <f>IF(ISBLANK('Model Participation Data'!$M$22),"-",'Model Participation Data'!$M$22)</f>
        <v>N/A</v>
      </c>
      <c r="M359" s="43">
        <f>IF(ISNA(SUMIFS(INDEX('Model Participation Data'!$N$8:$DX$57,0,MATCH(CONCATENATE($J359,M$6),'Model Participation Data'!$N$6:$DX$6,0)),'Model Participation Data'!$B$8:$B$57,$C359,'Model Participation Data'!$C$8:$C$57,$D359)),"-",SUMIFS(INDEX('Model Participation Data'!$N$8:$DX$57,0,MATCH(CONCATENATE($J359,M$6),'Model Participation Data'!$N$6:$DX$6,0)),'Model Participation Data'!$B$8:$B$57,$C359,'Model Participation Data'!$C$8:$C$57,$D359))</f>
        <v>0</v>
      </c>
      <c r="N359" s="43">
        <f>IF(ISNA(SUMIFS(INDEX('Model Participation Data'!$N$8:$DX$57,0,MATCH(CONCATENATE($J359,N$6),'Model Participation Data'!$N$6:$DX$6,0)),'Model Participation Data'!$B$8:$B$57,$C359,'Model Participation Data'!$C$8:$C$57,$D359)),"-",SUMIFS(INDEX('Model Participation Data'!$N$8:$DX$57,0,MATCH(CONCATENATE($J359,N$6),'Model Participation Data'!$N$6:$DX$6,0)),'Model Participation Data'!$B$8:$B$57,$C359,'Model Participation Data'!$C$8:$C$57,$D359))</f>
        <v>0</v>
      </c>
      <c r="O359" s="154">
        <f>IF(ISNA(SUMIFS(INDEX('Model Participation Data'!$N$8:$DX$57,0,MATCH(CONCATENATE($J359,O$6),'Model Participation Data'!$N$6:$DX$6,0)),'Model Participation Data'!$B$8:$B$57,$C359,'Model Participation Data'!$C$8:$C$57,$D359)),"-",SUMIFS(INDEX('Model Participation Data'!$N$8:$DX$57,0,MATCH(CONCATENATE($J359,O$6),'Model Participation Data'!$N$6:$DX$6,0)),'Model Participation Data'!$B$8:$B$57,$C359,'Model Participation Data'!$C$8:$C$57,$D359))</f>
        <v>0</v>
      </c>
    </row>
    <row r="360" spans="2:15" outlineLevel="1" x14ac:dyDescent="0.35">
      <c r="B360" s="37" t="s">
        <v>80</v>
      </c>
      <c r="C360" s="38" t="str">
        <f>IF(ISBLANK('Model Participation Data'!$B$22),"-",'Model Participation Data'!$B$22)</f>
        <v>Beneficiary Unique Count</v>
      </c>
      <c r="D360" s="38" t="str">
        <f>IF(ISBLANK('Model Participation Data'!$C$22),"-",'Model Participation Data'!$C$22)</f>
        <v>Population Impacted by SIM (All Models)</v>
      </c>
      <c r="E360" s="38" t="str">
        <f>IF(ISBLANK('Model Participation Data'!$D$22),"-",'Model Participation Data'!$D$22)</f>
        <v>Percentage</v>
      </c>
      <c r="F360" s="38" t="str">
        <f>IF(ISBLANK('Model Participation Data'!$E$22),"-",'Model Participation Data'!$E$22)</f>
        <v>Active</v>
      </c>
      <c r="G360" s="151" t="str">
        <f>IF(ISBLANK('Model Participation Data'!$F$22),"-",'Model Participation Data'!$F$22)</f>
        <v>-</v>
      </c>
      <c r="H360" s="38">
        <v>1</v>
      </c>
      <c r="I360" s="38">
        <v>3</v>
      </c>
      <c r="J360" s="150" t="str">
        <f t="shared" si="16"/>
        <v>13</v>
      </c>
      <c r="K360" s="38" t="str">
        <f>IF(ISBLANK('Model Participation Data'!$L$22),"-",'Model Participation Data'!$L$22)</f>
        <v>Annual</v>
      </c>
      <c r="L360" s="39" t="str">
        <f>IF(ISBLANK('Model Participation Data'!$M$22),"-",'Model Participation Data'!$M$22)</f>
        <v>N/A</v>
      </c>
      <c r="M360" s="43">
        <f>IF(ISNA(SUMIFS(INDEX('Model Participation Data'!$N$8:$DX$57,0,MATCH(CONCATENATE($J360,M$6),'Model Participation Data'!$N$6:$DX$6,0)),'Model Participation Data'!$B$8:$B$57,$C360,'Model Participation Data'!$C$8:$C$57,$D360)),"-",SUMIFS(INDEX('Model Participation Data'!$N$8:$DX$57,0,MATCH(CONCATENATE($J360,M$6),'Model Participation Data'!$N$6:$DX$6,0)),'Model Participation Data'!$B$8:$B$57,$C360,'Model Participation Data'!$C$8:$C$57,$D360))</f>
        <v>0</v>
      </c>
      <c r="N360" s="43">
        <f>IF(ISNA(SUMIFS(INDEX('Model Participation Data'!$N$8:$DX$57,0,MATCH(CONCATENATE($J360,N$6),'Model Participation Data'!$N$6:$DX$6,0)),'Model Participation Data'!$B$8:$B$57,$C360,'Model Participation Data'!$C$8:$C$57,$D360)),"-",SUMIFS(INDEX('Model Participation Data'!$N$8:$DX$57,0,MATCH(CONCATENATE($J360,N$6),'Model Participation Data'!$N$6:$DX$6,0)),'Model Participation Data'!$B$8:$B$57,$C360,'Model Participation Data'!$C$8:$C$57,$D360))</f>
        <v>0</v>
      </c>
      <c r="O360" s="154">
        <f>IF(ISNA(SUMIFS(INDEX('Model Participation Data'!$N$8:$DX$57,0,MATCH(CONCATENATE($J360,O$6),'Model Participation Data'!$N$6:$DX$6,0)),'Model Participation Data'!$B$8:$B$57,$C360,'Model Participation Data'!$C$8:$C$57,$D360)),"-",SUMIFS(INDEX('Model Participation Data'!$N$8:$DX$57,0,MATCH(CONCATENATE($J360,O$6),'Model Participation Data'!$N$6:$DX$6,0)),'Model Participation Data'!$B$8:$B$57,$C360,'Model Participation Data'!$C$8:$C$57,$D360))</f>
        <v>0</v>
      </c>
    </row>
    <row r="361" spans="2:15" outlineLevel="1" x14ac:dyDescent="0.35">
      <c r="B361" s="37" t="s">
        <v>80</v>
      </c>
      <c r="C361" s="38" t="str">
        <f>IF(ISBLANK('Model Participation Data'!$B$22),"-",'Model Participation Data'!$B$22)</f>
        <v>Beneficiary Unique Count</v>
      </c>
      <c r="D361" s="38" t="str">
        <f>IF(ISBLANK('Model Participation Data'!$C$22),"-",'Model Participation Data'!$C$22)</f>
        <v>Population Impacted by SIM (All Models)</v>
      </c>
      <c r="E361" s="38" t="str">
        <f>IF(ISBLANK('Model Participation Data'!$D$22),"-",'Model Participation Data'!$D$22)</f>
        <v>Percentage</v>
      </c>
      <c r="F361" s="38" t="str">
        <f>IF(ISBLANK('Model Participation Data'!$E$22),"-",'Model Participation Data'!$E$22)</f>
        <v>Active</v>
      </c>
      <c r="G361" s="151" t="str">
        <f>IF(ISBLANK('Model Participation Data'!$F$22),"-",'Model Participation Data'!$F$22)</f>
        <v>-</v>
      </c>
      <c r="H361" s="38">
        <v>1</v>
      </c>
      <c r="I361" s="38">
        <v>4</v>
      </c>
      <c r="J361" s="150" t="str">
        <f t="shared" si="16"/>
        <v>14</v>
      </c>
      <c r="K361" s="38" t="str">
        <f>IF(ISBLANK('Model Participation Data'!$L$22),"-",'Model Participation Data'!$L$22)</f>
        <v>Annual</v>
      </c>
      <c r="L361" s="39" t="str">
        <f>IF(ISBLANK('Model Participation Data'!$M$22),"-",'Model Participation Data'!$M$22)</f>
        <v>N/A</v>
      </c>
      <c r="M361" s="43">
        <f>IF(ISNA(SUMIFS(INDEX('Model Participation Data'!$N$8:$DX$57,0,MATCH(CONCATENATE($J361,M$6),'Model Participation Data'!$N$6:$DX$6,0)),'Model Participation Data'!$B$8:$B$57,$C361,'Model Participation Data'!$C$8:$C$57,$D361)),"-",SUMIFS(INDEX('Model Participation Data'!$N$8:$DX$57,0,MATCH(CONCATENATE($J361,M$6),'Model Participation Data'!$N$6:$DX$6,0)),'Model Participation Data'!$B$8:$B$57,$C361,'Model Participation Data'!$C$8:$C$57,$D361))</f>
        <v>0</v>
      </c>
      <c r="N361" s="43">
        <f>IF(ISNA(SUMIFS(INDEX('Model Participation Data'!$N$8:$DX$57,0,MATCH(CONCATENATE($J361,N$6),'Model Participation Data'!$N$6:$DX$6,0)),'Model Participation Data'!$B$8:$B$57,$C361,'Model Participation Data'!$C$8:$C$57,$D361)),"-",SUMIFS(INDEX('Model Participation Data'!$N$8:$DX$57,0,MATCH(CONCATENATE($J361,N$6),'Model Participation Data'!$N$6:$DX$6,0)),'Model Participation Data'!$B$8:$B$57,$C361,'Model Participation Data'!$C$8:$C$57,$D361))</f>
        <v>0</v>
      </c>
      <c r="O361" s="154">
        <f>IF(ISNA(SUMIFS(INDEX('Model Participation Data'!$N$8:$DX$57,0,MATCH(CONCATENATE($J361,O$6),'Model Participation Data'!$N$6:$DX$6,0)),'Model Participation Data'!$B$8:$B$57,$C361,'Model Participation Data'!$C$8:$C$57,$D361)),"-",SUMIFS(INDEX('Model Participation Data'!$N$8:$DX$57,0,MATCH(CONCATENATE($J361,O$6),'Model Participation Data'!$N$6:$DX$6,0)),'Model Participation Data'!$B$8:$B$57,$C361,'Model Participation Data'!$C$8:$C$57,$D361))</f>
        <v>0</v>
      </c>
    </row>
    <row r="362" spans="2:15" outlineLevel="1" x14ac:dyDescent="0.35">
      <c r="B362" s="37" t="s">
        <v>80</v>
      </c>
      <c r="C362" s="38" t="str">
        <f>IF(ISBLANK('Model Participation Data'!$B$22),"-",'Model Participation Data'!$B$22)</f>
        <v>Beneficiary Unique Count</v>
      </c>
      <c r="D362" s="38" t="str">
        <f>IF(ISBLANK('Model Participation Data'!$C$22),"-",'Model Participation Data'!$C$22)</f>
        <v>Population Impacted by SIM (All Models)</v>
      </c>
      <c r="E362" s="38" t="str">
        <f>IF(ISBLANK('Model Participation Data'!$D$22),"-",'Model Participation Data'!$D$22)</f>
        <v>Percentage</v>
      </c>
      <c r="F362" s="38" t="str">
        <f>IF(ISBLANK('Model Participation Data'!$E$22),"-",'Model Participation Data'!$E$22)</f>
        <v>Active</v>
      </c>
      <c r="G362" s="151" t="str">
        <f>IF(ISBLANK('Model Participation Data'!$F$22),"-",'Model Participation Data'!$F$22)</f>
        <v>-</v>
      </c>
      <c r="H362" s="38">
        <v>1</v>
      </c>
      <c r="I362" s="38">
        <v>5</v>
      </c>
      <c r="J362" s="150" t="str">
        <f t="shared" si="16"/>
        <v>15</v>
      </c>
      <c r="K362" s="38" t="str">
        <f>IF(ISBLANK('Model Participation Data'!$L$22),"-",'Model Participation Data'!$L$22)</f>
        <v>Annual</v>
      </c>
      <c r="L362" s="39" t="str">
        <f>IF(ISBLANK('Model Participation Data'!$M$22),"-",'Model Participation Data'!$M$22)</f>
        <v>N/A</v>
      </c>
      <c r="M362" s="43">
        <f>IF(ISNA(SUMIFS(INDEX('Model Participation Data'!$N$8:$DX$57,0,MATCH(CONCATENATE($J362,M$6),'Model Participation Data'!$N$6:$DX$6,0)),'Model Participation Data'!$B$8:$B$57,$C362,'Model Participation Data'!$C$8:$C$57,$D362)),"-",SUMIFS(INDEX('Model Participation Data'!$N$8:$DX$57,0,MATCH(CONCATENATE($J362,M$6),'Model Participation Data'!$N$6:$DX$6,0)),'Model Participation Data'!$B$8:$B$57,$C362,'Model Participation Data'!$C$8:$C$57,$D362))</f>
        <v>159078</v>
      </c>
      <c r="N362" s="43">
        <f>IF(ISNA(SUMIFS(INDEX('Model Participation Data'!$N$8:$DX$57,0,MATCH(CONCATENATE($J362,N$6),'Model Participation Data'!$N$6:$DX$6,0)),'Model Participation Data'!$B$8:$B$57,$C362,'Model Participation Data'!$C$8:$C$57,$D362)),"-",SUMIFS(INDEX('Model Participation Data'!$N$8:$DX$57,0,MATCH(CONCATENATE($J362,N$6),'Model Participation Data'!$N$6:$DX$6,0)),'Model Participation Data'!$B$8:$B$57,$C362,'Model Participation Data'!$C$8:$C$57,$D362))</f>
        <v>7183700</v>
      </c>
      <c r="O362" s="154">
        <f>IF(ISNA(SUMIFS(INDEX('Model Participation Data'!$N$8:$DX$57,0,MATCH(CONCATENATE($J362,O$6),'Model Participation Data'!$N$6:$DX$6,0)),'Model Participation Data'!$B$8:$B$57,$C362,'Model Participation Data'!$C$8:$C$57,$D362)),"-",SUMIFS(INDEX('Model Participation Data'!$N$8:$DX$57,0,MATCH(CONCATENATE($J362,O$6),'Model Participation Data'!$N$6:$DX$6,0)),'Model Participation Data'!$B$8:$B$57,$C362,'Model Participation Data'!$C$8:$C$57,$D362))</f>
        <v>2.2144298898896114E-2</v>
      </c>
    </row>
    <row r="363" spans="2:15" outlineLevel="1" x14ac:dyDescent="0.35">
      <c r="B363" s="37" t="s">
        <v>80</v>
      </c>
      <c r="C363" s="38" t="str">
        <f>IF(ISBLANK('Model Participation Data'!$B$22),"-",'Model Participation Data'!$B$22)</f>
        <v>Beneficiary Unique Count</v>
      </c>
      <c r="D363" s="38" t="str">
        <f>IF(ISBLANK('Model Participation Data'!$C$22),"-",'Model Participation Data'!$C$22)</f>
        <v>Population Impacted by SIM (All Models)</v>
      </c>
      <c r="E363" s="38" t="str">
        <f>IF(ISBLANK('Model Participation Data'!$D$22),"-",'Model Participation Data'!$D$22)</f>
        <v>Percentage</v>
      </c>
      <c r="F363" s="38" t="str">
        <f>IF(ISBLANK('Model Participation Data'!$E$22),"-",'Model Participation Data'!$E$22)</f>
        <v>Active</v>
      </c>
      <c r="G363" s="151" t="str">
        <f>IF(ISBLANK('Model Participation Data'!$F$22),"-",'Model Participation Data'!$F$22)</f>
        <v>-</v>
      </c>
      <c r="H363" s="38">
        <v>1</v>
      </c>
      <c r="I363" s="38" t="s">
        <v>65</v>
      </c>
      <c r="J363" s="150" t="str">
        <f t="shared" si="16"/>
        <v>1Goal</v>
      </c>
      <c r="K363" s="38" t="str">
        <f>IF(ISBLANK('Model Participation Data'!$L$22),"-",'Model Participation Data'!$L$22)</f>
        <v>Annual</v>
      </c>
      <c r="L363" s="39" t="str">
        <f>IF(ISBLANK('Model Participation Data'!$M$22),"-",'Model Participation Data'!$M$22)</f>
        <v>N/A</v>
      </c>
      <c r="M363" s="43" t="str">
        <f>IF(ISNA(SUMIFS(INDEX('Model Participation Data'!$N$8:$DX$57,0,MATCH(CONCATENATE($J363,M$6),'Model Participation Data'!$N$6:$DX$6,0)),'Model Participation Data'!$B$8:$B$57,$C363,'Model Participation Data'!$C$8:$C$57,$D363)),"-",SUMIFS(INDEX('Model Participation Data'!$N$8:$DX$57,0,MATCH(CONCATENATE($J363,M$6),'Model Participation Data'!$N$6:$DX$6,0)),'Model Participation Data'!$B$8:$B$57,$C363,'Model Participation Data'!$C$8:$C$57,$D363))</f>
        <v>-</v>
      </c>
      <c r="N363" s="43" t="str">
        <f>IF(ISNA(SUMIFS(INDEX('Model Participation Data'!$N$8:$DX$57,0,MATCH(CONCATENATE($J363,N$6),'Model Participation Data'!$N$6:$DX$6,0)),'Model Participation Data'!$B$8:$B$57,$C363,'Model Participation Data'!$C$8:$C$57,$D363)),"-",SUMIFS(INDEX('Model Participation Data'!$N$8:$DX$57,0,MATCH(CONCATENATE($J363,N$6),'Model Participation Data'!$N$6:$DX$6,0)),'Model Participation Data'!$B$8:$B$57,$C363,'Model Participation Data'!$C$8:$C$57,$D363))</f>
        <v>-</v>
      </c>
      <c r="O363" s="154">
        <f>IF(ISNA(SUMIFS(INDEX('Model Participation Data'!$N$8:$DX$57,0,MATCH(CONCATENATE($J363,O$6),'Model Participation Data'!$N$6:$DX$6,0)),'Model Participation Data'!$B$8:$B$57,$C363,'Model Participation Data'!$C$8:$C$57,$D363)),"-",SUMIFS(INDEX('Model Participation Data'!$N$8:$DX$57,0,MATCH(CONCATENATE($J363,O$6),'Model Participation Data'!$N$6:$DX$6,0)),'Model Participation Data'!$B$8:$B$57,$C363,'Model Participation Data'!$C$8:$C$57,$D363))</f>
        <v>3.3212313988613115E-2</v>
      </c>
    </row>
    <row r="364" spans="2:15" outlineLevel="1" x14ac:dyDescent="0.35">
      <c r="B364" s="37" t="s">
        <v>80</v>
      </c>
      <c r="C364" s="38" t="str">
        <f>IF(ISBLANK('Model Participation Data'!$B$22),"-",'Model Participation Data'!$B$22)</f>
        <v>Beneficiary Unique Count</v>
      </c>
      <c r="D364" s="38" t="str">
        <f>IF(ISBLANK('Model Participation Data'!$C$22),"-",'Model Participation Data'!$C$22)</f>
        <v>Population Impacted by SIM (All Models)</v>
      </c>
      <c r="E364" s="38" t="str">
        <f>IF(ISBLANK('Model Participation Data'!$D$22),"-",'Model Participation Data'!$D$22)</f>
        <v>Percentage</v>
      </c>
      <c r="F364" s="38" t="str">
        <f>IF(ISBLANK('Model Participation Data'!$E$22),"-",'Model Participation Data'!$E$22)</f>
        <v>Active</v>
      </c>
      <c r="G364" s="151" t="str">
        <f>IF(ISBLANK('Model Participation Data'!$F$22),"-",'Model Participation Data'!$F$22)</f>
        <v>-</v>
      </c>
      <c r="H364" s="38">
        <v>2</v>
      </c>
      <c r="I364" s="38">
        <v>1</v>
      </c>
      <c r="J364" s="150" t="str">
        <f t="shared" si="16"/>
        <v>21</v>
      </c>
      <c r="K364" s="38" t="str">
        <f>IF(ISBLANK('Model Participation Data'!$L$22),"-",'Model Participation Data'!$L$22)</f>
        <v>Annual</v>
      </c>
      <c r="L364" s="39" t="str">
        <f>IF(ISBLANK('Model Participation Data'!$M$22),"-",'Model Participation Data'!$M$22)</f>
        <v>N/A</v>
      </c>
      <c r="M364" s="43">
        <f>IF(ISNA(SUMIFS(INDEX('Model Participation Data'!$N$8:$DX$57,0,MATCH(CONCATENATE($J364,M$6),'Model Participation Data'!$N$6:$DX$6,0)),'Model Participation Data'!$B$8:$B$57,$C364,'Model Participation Data'!$C$8:$C$57,$D364)),"-",SUMIFS(INDEX('Model Participation Data'!$N$8:$DX$57,0,MATCH(CONCATENATE($J364,M$6),'Model Participation Data'!$N$6:$DX$6,0)),'Model Participation Data'!$B$8:$B$57,$C364,'Model Participation Data'!$C$8:$C$57,$D364))</f>
        <v>0</v>
      </c>
      <c r="N364" s="43">
        <f>IF(ISNA(SUMIFS(INDEX('Model Participation Data'!$N$8:$DX$57,0,MATCH(CONCATENATE($J364,N$6),'Model Participation Data'!$N$6:$DX$6,0)),'Model Participation Data'!$B$8:$B$57,$C364,'Model Participation Data'!$C$8:$C$57,$D364)),"-",SUMIFS(INDEX('Model Participation Data'!$N$8:$DX$57,0,MATCH(CONCATENATE($J364,N$6),'Model Participation Data'!$N$6:$DX$6,0)),'Model Participation Data'!$B$8:$B$57,$C364,'Model Participation Data'!$C$8:$C$57,$D364))</f>
        <v>0</v>
      </c>
      <c r="O364" s="154">
        <f>IF(ISNA(SUMIFS(INDEX('Model Participation Data'!$N$8:$DX$57,0,MATCH(CONCATENATE($J364,O$6),'Model Participation Data'!$N$6:$DX$6,0)),'Model Participation Data'!$B$8:$B$57,$C364,'Model Participation Data'!$C$8:$C$57,$D364)),"-",SUMIFS(INDEX('Model Participation Data'!$N$8:$DX$57,0,MATCH(CONCATENATE($J364,O$6),'Model Participation Data'!$N$6:$DX$6,0)),'Model Participation Data'!$B$8:$B$57,$C364,'Model Participation Data'!$C$8:$C$57,$D364))</f>
        <v>0</v>
      </c>
    </row>
    <row r="365" spans="2:15" outlineLevel="1" x14ac:dyDescent="0.35">
      <c r="B365" s="37" t="s">
        <v>80</v>
      </c>
      <c r="C365" s="38" t="str">
        <f>IF(ISBLANK('Model Participation Data'!$B$22),"-",'Model Participation Data'!$B$22)</f>
        <v>Beneficiary Unique Count</v>
      </c>
      <c r="D365" s="38" t="str">
        <f>IF(ISBLANK('Model Participation Data'!$C$22),"-",'Model Participation Data'!$C$22)</f>
        <v>Population Impacted by SIM (All Models)</v>
      </c>
      <c r="E365" s="38" t="str">
        <f>IF(ISBLANK('Model Participation Data'!$D$22),"-",'Model Participation Data'!$D$22)</f>
        <v>Percentage</v>
      </c>
      <c r="F365" s="38" t="str">
        <f>IF(ISBLANK('Model Participation Data'!$E$22),"-",'Model Participation Data'!$E$22)</f>
        <v>Active</v>
      </c>
      <c r="G365" s="151" t="str">
        <f>IF(ISBLANK('Model Participation Data'!$F$22),"-",'Model Participation Data'!$F$22)</f>
        <v>-</v>
      </c>
      <c r="H365" s="38">
        <v>2</v>
      </c>
      <c r="I365" s="38">
        <v>2</v>
      </c>
      <c r="J365" s="150" t="str">
        <f t="shared" si="16"/>
        <v>22</v>
      </c>
      <c r="K365" s="38" t="str">
        <f>IF(ISBLANK('Model Participation Data'!$L$22),"-",'Model Participation Data'!$L$22)</f>
        <v>Annual</v>
      </c>
      <c r="L365" s="39" t="str">
        <f>IF(ISBLANK('Model Participation Data'!$M$22),"-",'Model Participation Data'!$M$22)</f>
        <v>N/A</v>
      </c>
      <c r="M365" s="43">
        <f>IF(ISNA(SUMIFS(INDEX('Model Participation Data'!$N$8:$DX$57,0,MATCH(CONCATENATE($J365,M$6),'Model Participation Data'!$N$6:$DX$6,0)),'Model Participation Data'!$B$8:$B$57,$C365,'Model Participation Data'!$C$8:$C$57,$D365)),"-",SUMIFS(INDEX('Model Participation Data'!$N$8:$DX$57,0,MATCH(CONCATENATE($J365,M$6),'Model Participation Data'!$N$6:$DX$6,0)),'Model Participation Data'!$B$8:$B$57,$C365,'Model Participation Data'!$C$8:$C$57,$D365))</f>
        <v>0</v>
      </c>
      <c r="N365" s="43">
        <f>IF(ISNA(SUMIFS(INDEX('Model Participation Data'!$N$8:$DX$57,0,MATCH(CONCATENATE($J365,N$6),'Model Participation Data'!$N$6:$DX$6,0)),'Model Participation Data'!$B$8:$B$57,$C365,'Model Participation Data'!$C$8:$C$57,$D365)),"-",SUMIFS(INDEX('Model Participation Data'!$N$8:$DX$57,0,MATCH(CONCATENATE($J365,N$6),'Model Participation Data'!$N$6:$DX$6,0)),'Model Participation Data'!$B$8:$B$57,$C365,'Model Participation Data'!$C$8:$C$57,$D365))</f>
        <v>0</v>
      </c>
      <c r="O365" s="154">
        <f>IF(ISNA(SUMIFS(INDEX('Model Participation Data'!$N$8:$DX$57,0,MATCH(CONCATENATE($J365,O$6),'Model Participation Data'!$N$6:$DX$6,0)),'Model Participation Data'!$B$8:$B$57,$C365,'Model Participation Data'!$C$8:$C$57,$D365)),"-",SUMIFS(INDEX('Model Participation Data'!$N$8:$DX$57,0,MATCH(CONCATENATE($J365,O$6),'Model Participation Data'!$N$6:$DX$6,0)),'Model Participation Data'!$B$8:$B$57,$C365,'Model Participation Data'!$C$8:$C$57,$D365))</f>
        <v>0</v>
      </c>
    </row>
    <row r="366" spans="2:15" outlineLevel="1" x14ac:dyDescent="0.35">
      <c r="B366" s="37" t="s">
        <v>80</v>
      </c>
      <c r="C366" s="38" t="str">
        <f>IF(ISBLANK('Model Participation Data'!$B$22),"-",'Model Participation Data'!$B$22)</f>
        <v>Beneficiary Unique Count</v>
      </c>
      <c r="D366" s="38" t="str">
        <f>IF(ISBLANK('Model Participation Data'!$C$22),"-",'Model Participation Data'!$C$22)</f>
        <v>Population Impacted by SIM (All Models)</v>
      </c>
      <c r="E366" s="38" t="str">
        <f>IF(ISBLANK('Model Participation Data'!$D$22),"-",'Model Participation Data'!$D$22)</f>
        <v>Percentage</v>
      </c>
      <c r="F366" s="38" t="str">
        <f>IF(ISBLANK('Model Participation Data'!$E$22),"-",'Model Participation Data'!$E$22)</f>
        <v>Active</v>
      </c>
      <c r="G366" s="151" t="str">
        <f>IF(ISBLANK('Model Participation Data'!$F$22),"-",'Model Participation Data'!$F$22)</f>
        <v>-</v>
      </c>
      <c r="H366" s="38">
        <v>2</v>
      </c>
      <c r="I366" s="38">
        <v>3</v>
      </c>
      <c r="J366" s="150" t="str">
        <f t="shared" si="16"/>
        <v>23</v>
      </c>
      <c r="K366" s="38" t="str">
        <f>IF(ISBLANK('Model Participation Data'!$L$22),"-",'Model Participation Data'!$L$22)</f>
        <v>Annual</v>
      </c>
      <c r="L366" s="39" t="str">
        <f>IF(ISBLANK('Model Participation Data'!$M$22),"-",'Model Participation Data'!$M$22)</f>
        <v>N/A</v>
      </c>
      <c r="M366" s="43">
        <f>IF(ISNA(SUMIFS(INDEX('Model Participation Data'!$N$8:$DX$57,0,MATCH(CONCATENATE($J366,M$6),'Model Participation Data'!$N$6:$DX$6,0)),'Model Participation Data'!$B$8:$B$57,$C366,'Model Participation Data'!$C$8:$C$57,$D366)),"-",SUMIFS(INDEX('Model Participation Data'!$N$8:$DX$57,0,MATCH(CONCATENATE($J366,M$6),'Model Participation Data'!$N$6:$DX$6,0)),'Model Participation Data'!$B$8:$B$57,$C366,'Model Participation Data'!$C$8:$C$57,$D366))</f>
        <v>0</v>
      </c>
      <c r="N366" s="43">
        <f>IF(ISNA(SUMIFS(INDEX('Model Participation Data'!$N$8:$DX$57,0,MATCH(CONCATENATE($J366,N$6),'Model Participation Data'!$N$6:$DX$6,0)),'Model Participation Data'!$B$8:$B$57,$C366,'Model Participation Data'!$C$8:$C$57,$D366)),"-",SUMIFS(INDEX('Model Participation Data'!$N$8:$DX$57,0,MATCH(CONCATENATE($J366,N$6),'Model Participation Data'!$N$6:$DX$6,0)),'Model Participation Data'!$B$8:$B$57,$C366,'Model Participation Data'!$C$8:$C$57,$D366))</f>
        <v>0</v>
      </c>
      <c r="O366" s="154">
        <f>IF(ISNA(SUMIFS(INDEX('Model Participation Data'!$N$8:$DX$57,0,MATCH(CONCATENATE($J366,O$6),'Model Participation Data'!$N$6:$DX$6,0)),'Model Participation Data'!$B$8:$B$57,$C366,'Model Participation Data'!$C$8:$C$57,$D366)),"-",SUMIFS(INDEX('Model Participation Data'!$N$8:$DX$57,0,MATCH(CONCATENATE($J366,O$6),'Model Participation Data'!$N$6:$DX$6,0)),'Model Participation Data'!$B$8:$B$57,$C366,'Model Participation Data'!$C$8:$C$57,$D366))</f>
        <v>0</v>
      </c>
    </row>
    <row r="367" spans="2:15" outlineLevel="1" x14ac:dyDescent="0.35">
      <c r="B367" s="37" t="s">
        <v>80</v>
      </c>
      <c r="C367" s="38" t="str">
        <f>IF(ISBLANK('Model Participation Data'!$B$22),"-",'Model Participation Data'!$B$22)</f>
        <v>Beneficiary Unique Count</v>
      </c>
      <c r="D367" s="38" t="str">
        <f>IF(ISBLANK('Model Participation Data'!$C$22),"-",'Model Participation Data'!$C$22)</f>
        <v>Population Impacted by SIM (All Models)</v>
      </c>
      <c r="E367" s="38" t="str">
        <f>IF(ISBLANK('Model Participation Data'!$D$22),"-",'Model Participation Data'!$D$22)</f>
        <v>Percentage</v>
      </c>
      <c r="F367" s="38" t="str">
        <f>IF(ISBLANK('Model Participation Data'!$E$22),"-",'Model Participation Data'!$E$22)</f>
        <v>Active</v>
      </c>
      <c r="G367" s="151" t="str">
        <f>IF(ISBLANK('Model Participation Data'!$F$22),"-",'Model Participation Data'!$F$22)</f>
        <v>-</v>
      </c>
      <c r="H367" s="38">
        <v>2</v>
      </c>
      <c r="I367" s="38">
        <v>4</v>
      </c>
      <c r="J367" s="150" t="str">
        <f t="shared" ref="J367:J448" si="20">CONCATENATE(H367,I367)</f>
        <v>24</v>
      </c>
      <c r="K367" s="38" t="str">
        <f>IF(ISBLANK('Model Participation Data'!$L$22),"-",'Model Participation Data'!$L$22)</f>
        <v>Annual</v>
      </c>
      <c r="L367" s="39" t="str">
        <f>IF(ISBLANK('Model Participation Data'!$M$22),"-",'Model Participation Data'!$M$22)</f>
        <v>N/A</v>
      </c>
      <c r="M367" s="43">
        <f>IF(ISNA(SUMIFS(INDEX('Model Participation Data'!$N$8:$DX$57,0,MATCH(CONCATENATE($J367,M$6),'Model Participation Data'!$N$6:$DX$6,0)),'Model Participation Data'!$B$8:$B$57,$C367,'Model Participation Data'!$C$8:$C$57,$D367)),"-",SUMIFS(INDEX('Model Participation Data'!$N$8:$DX$57,0,MATCH(CONCATENATE($J367,M$6),'Model Participation Data'!$N$6:$DX$6,0)),'Model Participation Data'!$B$8:$B$57,$C367,'Model Participation Data'!$C$8:$C$57,$D367))</f>
        <v>0</v>
      </c>
      <c r="N367" s="43">
        <f>IF(ISNA(SUMIFS(INDEX('Model Participation Data'!$N$8:$DX$57,0,MATCH(CONCATENATE($J367,N$6),'Model Participation Data'!$N$6:$DX$6,0)),'Model Participation Data'!$B$8:$B$57,$C367,'Model Participation Data'!$C$8:$C$57,$D367)),"-",SUMIFS(INDEX('Model Participation Data'!$N$8:$DX$57,0,MATCH(CONCATENATE($J367,N$6),'Model Participation Data'!$N$6:$DX$6,0)),'Model Participation Data'!$B$8:$B$57,$C367,'Model Participation Data'!$C$8:$C$57,$D367))</f>
        <v>0</v>
      </c>
      <c r="O367" s="154">
        <f>IF(ISNA(SUMIFS(INDEX('Model Participation Data'!$N$8:$DX$57,0,MATCH(CONCATENATE($J367,O$6),'Model Participation Data'!$N$6:$DX$6,0)),'Model Participation Data'!$B$8:$B$57,$C367,'Model Participation Data'!$C$8:$C$57,$D367)),"-",SUMIFS(INDEX('Model Participation Data'!$N$8:$DX$57,0,MATCH(CONCATENATE($J367,O$6),'Model Participation Data'!$N$6:$DX$6,0)),'Model Participation Data'!$B$8:$B$57,$C367,'Model Participation Data'!$C$8:$C$57,$D367))</f>
        <v>0</v>
      </c>
    </row>
    <row r="368" spans="2:15" outlineLevel="1" x14ac:dyDescent="0.35">
      <c r="B368" s="37" t="s">
        <v>80</v>
      </c>
      <c r="C368" s="38" t="str">
        <f>IF(ISBLANK('Model Participation Data'!$B$22),"-",'Model Participation Data'!$B$22)</f>
        <v>Beneficiary Unique Count</v>
      </c>
      <c r="D368" s="38" t="str">
        <f>IF(ISBLANK('Model Participation Data'!$C$22),"-",'Model Participation Data'!$C$22)</f>
        <v>Population Impacted by SIM (All Models)</v>
      </c>
      <c r="E368" s="38" t="str">
        <f>IF(ISBLANK('Model Participation Data'!$D$22),"-",'Model Participation Data'!$D$22)</f>
        <v>Percentage</v>
      </c>
      <c r="F368" s="38" t="str">
        <f>IF(ISBLANK('Model Participation Data'!$E$22),"-",'Model Participation Data'!$E$22)</f>
        <v>Active</v>
      </c>
      <c r="G368" s="151" t="str">
        <f>IF(ISBLANK('Model Participation Data'!$F$22),"-",'Model Participation Data'!$F$22)</f>
        <v>-</v>
      </c>
      <c r="H368" s="38">
        <v>2</v>
      </c>
      <c r="I368" s="38">
        <v>5</v>
      </c>
      <c r="J368" s="150" t="str">
        <f t="shared" si="20"/>
        <v>25</v>
      </c>
      <c r="K368" s="38" t="str">
        <f>IF(ISBLANK('Model Participation Data'!$L$22),"-",'Model Participation Data'!$L$22)</f>
        <v>Annual</v>
      </c>
      <c r="L368" s="39" t="str">
        <f>IF(ISBLANK('Model Participation Data'!$M$22),"-",'Model Participation Data'!$M$22)</f>
        <v>N/A</v>
      </c>
      <c r="M368" s="43">
        <f>IF(ISNA(SUMIFS(INDEX('Model Participation Data'!$N$8:$DX$57,0,MATCH(CONCATENATE($J368,M$6),'Model Participation Data'!$N$6:$DX$6,0)),'Model Participation Data'!$B$8:$B$57,$C368,'Model Participation Data'!$C$8:$C$57,$D368)),"-",SUMIFS(INDEX('Model Participation Data'!$N$8:$DX$57,0,MATCH(CONCATENATE($J368,M$6),'Model Participation Data'!$N$6:$DX$6,0)),'Model Participation Data'!$B$8:$B$57,$C368,'Model Participation Data'!$C$8:$C$57,$D368))</f>
        <v>0</v>
      </c>
      <c r="N368" s="43">
        <f>IF(ISNA(SUMIFS(INDEX('Model Participation Data'!$N$8:$DX$57,0,MATCH(CONCATENATE($J368,N$6),'Model Participation Data'!$N$6:$DX$6,0)),'Model Participation Data'!$B$8:$B$57,$C368,'Model Participation Data'!$C$8:$C$57,$D368)),"-",SUMIFS(INDEX('Model Participation Data'!$N$8:$DX$57,0,MATCH(CONCATENATE($J368,N$6),'Model Participation Data'!$N$6:$DX$6,0)),'Model Participation Data'!$B$8:$B$57,$C368,'Model Participation Data'!$C$8:$C$57,$D368))</f>
        <v>0</v>
      </c>
      <c r="O368" s="154">
        <f>IF(ISNA(SUMIFS(INDEX('Model Participation Data'!$N$8:$DX$57,0,MATCH(CONCATENATE($J368,O$6),'Model Participation Data'!$N$6:$DX$6,0)),'Model Participation Data'!$B$8:$B$57,$C368,'Model Participation Data'!$C$8:$C$57,$D368)),"-",SUMIFS(INDEX('Model Participation Data'!$N$8:$DX$57,0,MATCH(CONCATENATE($J368,O$6),'Model Participation Data'!$N$6:$DX$6,0)),'Model Participation Data'!$B$8:$B$57,$C368,'Model Participation Data'!$C$8:$C$57,$D368))</f>
        <v>0</v>
      </c>
    </row>
    <row r="369" spans="2:15" outlineLevel="1" x14ac:dyDescent="0.35">
      <c r="B369" s="37" t="s">
        <v>80</v>
      </c>
      <c r="C369" s="38" t="str">
        <f>IF(ISBLANK('Model Participation Data'!$B$22),"-",'Model Participation Data'!$B$22)</f>
        <v>Beneficiary Unique Count</v>
      </c>
      <c r="D369" s="38" t="str">
        <f>IF(ISBLANK('Model Participation Data'!$C$22),"-",'Model Participation Data'!$C$22)</f>
        <v>Population Impacted by SIM (All Models)</v>
      </c>
      <c r="E369" s="38" t="str">
        <f>IF(ISBLANK('Model Participation Data'!$D$22),"-",'Model Participation Data'!$D$22)</f>
        <v>Percentage</v>
      </c>
      <c r="F369" s="38" t="str">
        <f>IF(ISBLANK('Model Participation Data'!$E$22),"-",'Model Participation Data'!$E$22)</f>
        <v>Active</v>
      </c>
      <c r="G369" s="151" t="str">
        <f>IF(ISBLANK('Model Participation Data'!$F$22),"-",'Model Participation Data'!$F$22)</f>
        <v>-</v>
      </c>
      <c r="H369" s="38">
        <v>2</v>
      </c>
      <c r="I369" s="38" t="s">
        <v>65</v>
      </c>
      <c r="J369" s="150" t="str">
        <f t="shared" si="20"/>
        <v>2Goal</v>
      </c>
      <c r="K369" s="38" t="str">
        <f>IF(ISBLANK('Model Participation Data'!$L$22),"-",'Model Participation Data'!$L$22)</f>
        <v>Annual</v>
      </c>
      <c r="L369" s="39" t="str">
        <f>IF(ISBLANK('Model Participation Data'!$M$22),"-",'Model Participation Data'!$M$22)</f>
        <v>N/A</v>
      </c>
      <c r="M369" s="43" t="str">
        <f>IF(ISNA(SUMIFS(INDEX('Model Participation Data'!$N$8:$DX$57,0,MATCH(CONCATENATE($J369,M$6),'Model Participation Data'!$N$6:$DX$6,0)),'Model Participation Data'!$B$8:$B$57,$C369,'Model Participation Data'!$C$8:$C$57,$D369)),"-",SUMIFS(INDEX('Model Participation Data'!$N$8:$DX$57,0,MATCH(CONCATENATE($J369,M$6),'Model Participation Data'!$N$6:$DX$6,0)),'Model Participation Data'!$B$8:$B$57,$C369,'Model Participation Data'!$C$8:$C$57,$D369))</f>
        <v>-</v>
      </c>
      <c r="N369" s="43" t="str">
        <f>IF(ISNA(SUMIFS(INDEX('Model Participation Data'!$N$8:$DX$57,0,MATCH(CONCATENATE($J369,N$6),'Model Participation Data'!$N$6:$DX$6,0)),'Model Participation Data'!$B$8:$B$57,$C369,'Model Participation Data'!$C$8:$C$57,$D369)),"-",SUMIFS(INDEX('Model Participation Data'!$N$8:$DX$57,0,MATCH(CONCATENATE($J369,N$6),'Model Participation Data'!$N$6:$DX$6,0)),'Model Participation Data'!$B$8:$B$57,$C369,'Model Participation Data'!$C$8:$C$57,$D369))</f>
        <v>-</v>
      </c>
      <c r="O369" s="154">
        <f>IF(ISNA(SUMIFS(INDEX('Model Participation Data'!$N$8:$DX$57,0,MATCH(CONCATENATE($J369,O$6),'Model Participation Data'!$N$6:$DX$6,0)),'Model Participation Data'!$B$8:$B$57,$C369,'Model Participation Data'!$C$8:$C$57,$D369)),"-",SUMIFS(INDEX('Model Participation Data'!$N$8:$DX$57,0,MATCH(CONCATENATE($J369,O$6),'Model Participation Data'!$N$6:$DX$6,0)),'Model Participation Data'!$B$8:$B$57,$C369,'Model Participation Data'!$C$8:$C$57,$D369))</f>
        <v>0</v>
      </c>
    </row>
    <row r="370" spans="2:15" outlineLevel="1" x14ac:dyDescent="0.35">
      <c r="B370" s="37" t="s">
        <v>80</v>
      </c>
      <c r="C370" s="38" t="str">
        <f>IF(ISBLANK('Model Participation Data'!$B$22),"-",'Model Participation Data'!$B$22)</f>
        <v>Beneficiary Unique Count</v>
      </c>
      <c r="D370" s="38" t="str">
        <f>IF(ISBLANK('Model Participation Data'!$C$22),"-",'Model Participation Data'!$C$22)</f>
        <v>Population Impacted by SIM (All Models)</v>
      </c>
      <c r="E370" s="38" t="str">
        <f>IF(ISBLANK('Model Participation Data'!$D$22),"-",'Model Participation Data'!$D$22)</f>
        <v>Percentage</v>
      </c>
      <c r="F370" s="38" t="str">
        <f>IF(ISBLANK('Model Participation Data'!$E$22),"-",'Model Participation Data'!$E$22)</f>
        <v>Active</v>
      </c>
      <c r="G370" s="151" t="str">
        <f>IF(ISBLANK('Model Participation Data'!$F$22),"-",'Model Participation Data'!$F$22)</f>
        <v>-</v>
      </c>
      <c r="H370" s="38">
        <v>3</v>
      </c>
      <c r="I370" s="38">
        <v>1</v>
      </c>
      <c r="J370" s="150" t="str">
        <f t="shared" si="20"/>
        <v>31</v>
      </c>
      <c r="K370" s="38" t="str">
        <f>IF(ISBLANK('Model Participation Data'!$L$22),"-",'Model Participation Data'!$L$22)</f>
        <v>Annual</v>
      </c>
      <c r="L370" s="39" t="str">
        <f>IF(ISBLANK('Model Participation Data'!$M$22),"-",'Model Participation Data'!$M$22)</f>
        <v>N/A</v>
      </c>
      <c r="M370" s="43">
        <f>IF(ISNA(SUMIFS(INDEX('Model Participation Data'!$N$8:$DX$57,0,MATCH(CONCATENATE($J370,M$6),'Model Participation Data'!$N$6:$DX$6,0)),'Model Participation Data'!$B$8:$B$57,$C370,'Model Participation Data'!$C$8:$C$57,$D370)),"-",SUMIFS(INDEX('Model Participation Data'!$N$8:$DX$57,0,MATCH(CONCATENATE($J370,M$6),'Model Participation Data'!$N$6:$DX$6,0)),'Model Participation Data'!$B$8:$B$57,$C370,'Model Participation Data'!$C$8:$C$57,$D370))</f>
        <v>0</v>
      </c>
      <c r="N370" s="43">
        <f>IF(ISNA(SUMIFS(INDEX('Model Participation Data'!$N$8:$DX$57,0,MATCH(CONCATENATE($J370,N$6),'Model Participation Data'!$N$6:$DX$6,0)),'Model Participation Data'!$B$8:$B$57,$C370,'Model Participation Data'!$C$8:$C$57,$D370)),"-",SUMIFS(INDEX('Model Participation Data'!$N$8:$DX$57,0,MATCH(CONCATENATE($J370,N$6),'Model Participation Data'!$N$6:$DX$6,0)),'Model Participation Data'!$B$8:$B$57,$C370,'Model Participation Data'!$C$8:$C$57,$D370))</f>
        <v>0</v>
      </c>
      <c r="O370" s="154">
        <f>IF(ISNA(SUMIFS(INDEX('Model Participation Data'!$N$8:$DX$57,0,MATCH(CONCATENATE($J370,O$6),'Model Participation Data'!$N$6:$DX$6,0)),'Model Participation Data'!$B$8:$B$57,$C370,'Model Participation Data'!$C$8:$C$57,$D370)),"-",SUMIFS(INDEX('Model Participation Data'!$N$8:$DX$57,0,MATCH(CONCATENATE($J370,O$6),'Model Participation Data'!$N$6:$DX$6,0)),'Model Participation Data'!$B$8:$B$57,$C370,'Model Participation Data'!$C$8:$C$57,$D370))</f>
        <v>0</v>
      </c>
    </row>
    <row r="371" spans="2:15" outlineLevel="1" x14ac:dyDescent="0.35">
      <c r="B371" s="37" t="s">
        <v>80</v>
      </c>
      <c r="C371" s="38" t="str">
        <f>IF(ISBLANK('Model Participation Data'!$B$22),"-",'Model Participation Data'!$B$22)</f>
        <v>Beneficiary Unique Count</v>
      </c>
      <c r="D371" s="38" t="str">
        <f>IF(ISBLANK('Model Participation Data'!$C$22),"-",'Model Participation Data'!$C$22)</f>
        <v>Population Impacted by SIM (All Models)</v>
      </c>
      <c r="E371" s="38" t="str">
        <f>IF(ISBLANK('Model Participation Data'!$D$22),"-",'Model Participation Data'!$D$22)</f>
        <v>Percentage</v>
      </c>
      <c r="F371" s="38" t="str">
        <f>IF(ISBLANK('Model Participation Data'!$E$22),"-",'Model Participation Data'!$E$22)</f>
        <v>Active</v>
      </c>
      <c r="G371" s="151" t="str">
        <f>IF(ISBLANK('Model Participation Data'!$F$22),"-",'Model Participation Data'!$F$22)</f>
        <v>-</v>
      </c>
      <c r="H371" s="38">
        <v>3</v>
      </c>
      <c r="I371" s="38">
        <v>2</v>
      </c>
      <c r="J371" s="150" t="str">
        <f t="shared" si="20"/>
        <v>32</v>
      </c>
      <c r="K371" s="38" t="str">
        <f>IF(ISBLANK('Model Participation Data'!$L$22),"-",'Model Participation Data'!$L$22)</f>
        <v>Annual</v>
      </c>
      <c r="L371" s="39" t="str">
        <f>IF(ISBLANK('Model Participation Data'!$M$22),"-",'Model Participation Data'!$M$22)</f>
        <v>N/A</v>
      </c>
      <c r="M371" s="43">
        <f>IF(ISNA(SUMIFS(INDEX('Model Participation Data'!$N$8:$DX$57,0,MATCH(CONCATENATE($J371,M$6),'Model Participation Data'!$N$6:$DX$6,0)),'Model Participation Data'!$B$8:$B$57,$C371,'Model Participation Data'!$C$8:$C$57,$D371)),"-",SUMIFS(INDEX('Model Participation Data'!$N$8:$DX$57,0,MATCH(CONCATENATE($J371,M$6),'Model Participation Data'!$N$6:$DX$6,0)),'Model Participation Data'!$B$8:$B$57,$C371,'Model Participation Data'!$C$8:$C$57,$D371))</f>
        <v>0</v>
      </c>
      <c r="N371" s="43">
        <f>IF(ISNA(SUMIFS(INDEX('Model Participation Data'!$N$8:$DX$57,0,MATCH(CONCATENATE($J371,N$6),'Model Participation Data'!$N$6:$DX$6,0)),'Model Participation Data'!$B$8:$B$57,$C371,'Model Participation Data'!$C$8:$C$57,$D371)),"-",SUMIFS(INDEX('Model Participation Data'!$N$8:$DX$57,0,MATCH(CONCATENATE($J371,N$6),'Model Participation Data'!$N$6:$DX$6,0)),'Model Participation Data'!$B$8:$B$57,$C371,'Model Participation Data'!$C$8:$C$57,$D371))</f>
        <v>0</v>
      </c>
      <c r="O371" s="154">
        <f>IF(ISNA(SUMIFS(INDEX('Model Participation Data'!$N$8:$DX$57,0,MATCH(CONCATENATE($J371,O$6),'Model Participation Data'!$N$6:$DX$6,0)),'Model Participation Data'!$B$8:$B$57,$C371,'Model Participation Data'!$C$8:$C$57,$D371)),"-",SUMIFS(INDEX('Model Participation Data'!$N$8:$DX$57,0,MATCH(CONCATENATE($J371,O$6),'Model Participation Data'!$N$6:$DX$6,0)),'Model Participation Data'!$B$8:$B$57,$C371,'Model Participation Data'!$C$8:$C$57,$D371))</f>
        <v>0</v>
      </c>
    </row>
    <row r="372" spans="2:15" outlineLevel="1" x14ac:dyDescent="0.35">
      <c r="B372" s="37" t="s">
        <v>80</v>
      </c>
      <c r="C372" s="38" t="str">
        <f>IF(ISBLANK('Model Participation Data'!$B$22),"-",'Model Participation Data'!$B$22)</f>
        <v>Beneficiary Unique Count</v>
      </c>
      <c r="D372" s="38" t="str">
        <f>IF(ISBLANK('Model Participation Data'!$C$22),"-",'Model Participation Data'!$C$22)</f>
        <v>Population Impacted by SIM (All Models)</v>
      </c>
      <c r="E372" s="38" t="str">
        <f>IF(ISBLANK('Model Participation Data'!$D$22),"-",'Model Participation Data'!$D$22)</f>
        <v>Percentage</v>
      </c>
      <c r="F372" s="38" t="str">
        <f>IF(ISBLANK('Model Participation Data'!$E$22),"-",'Model Participation Data'!$E$22)</f>
        <v>Active</v>
      </c>
      <c r="G372" s="151" t="str">
        <f>IF(ISBLANK('Model Participation Data'!$F$22),"-",'Model Participation Data'!$F$22)</f>
        <v>-</v>
      </c>
      <c r="H372" s="38">
        <v>3</v>
      </c>
      <c r="I372" s="38">
        <v>3</v>
      </c>
      <c r="J372" s="150" t="str">
        <f t="shared" si="20"/>
        <v>33</v>
      </c>
      <c r="K372" s="38" t="str">
        <f>IF(ISBLANK('Model Participation Data'!$L$22),"-",'Model Participation Data'!$L$22)</f>
        <v>Annual</v>
      </c>
      <c r="L372" s="39" t="str">
        <f>IF(ISBLANK('Model Participation Data'!$M$22),"-",'Model Participation Data'!$M$22)</f>
        <v>N/A</v>
      </c>
      <c r="M372" s="43">
        <f>IF(ISNA(SUMIFS(INDEX('Model Participation Data'!$N$8:$DX$57,0,MATCH(CONCATENATE($J372,M$6),'Model Participation Data'!$N$6:$DX$6,0)),'Model Participation Data'!$B$8:$B$57,$C372,'Model Participation Data'!$C$8:$C$57,$D372)),"-",SUMIFS(INDEX('Model Participation Data'!$N$8:$DX$57,0,MATCH(CONCATENATE($J372,M$6),'Model Participation Data'!$N$6:$DX$6,0)),'Model Participation Data'!$B$8:$B$57,$C372,'Model Participation Data'!$C$8:$C$57,$D372))</f>
        <v>0</v>
      </c>
      <c r="N372" s="43">
        <f>IF(ISNA(SUMIFS(INDEX('Model Participation Data'!$N$8:$DX$57,0,MATCH(CONCATENATE($J372,N$6),'Model Participation Data'!$N$6:$DX$6,0)),'Model Participation Data'!$B$8:$B$57,$C372,'Model Participation Data'!$C$8:$C$57,$D372)),"-",SUMIFS(INDEX('Model Participation Data'!$N$8:$DX$57,0,MATCH(CONCATENATE($J372,N$6),'Model Participation Data'!$N$6:$DX$6,0)),'Model Participation Data'!$B$8:$B$57,$C372,'Model Participation Data'!$C$8:$C$57,$D372))</f>
        <v>0</v>
      </c>
      <c r="O372" s="154">
        <f>IF(ISNA(SUMIFS(INDEX('Model Participation Data'!$N$8:$DX$57,0,MATCH(CONCATENATE($J372,O$6),'Model Participation Data'!$N$6:$DX$6,0)),'Model Participation Data'!$B$8:$B$57,$C372,'Model Participation Data'!$C$8:$C$57,$D372)),"-",SUMIFS(INDEX('Model Participation Data'!$N$8:$DX$57,0,MATCH(CONCATENATE($J372,O$6),'Model Participation Data'!$N$6:$DX$6,0)),'Model Participation Data'!$B$8:$B$57,$C372,'Model Participation Data'!$C$8:$C$57,$D372))</f>
        <v>0</v>
      </c>
    </row>
    <row r="373" spans="2:15" outlineLevel="1" x14ac:dyDescent="0.35">
      <c r="B373" s="37" t="s">
        <v>80</v>
      </c>
      <c r="C373" s="38" t="str">
        <f>IF(ISBLANK('Model Participation Data'!$B$22),"-",'Model Participation Data'!$B$22)</f>
        <v>Beneficiary Unique Count</v>
      </c>
      <c r="D373" s="38" t="str">
        <f>IF(ISBLANK('Model Participation Data'!$C$22),"-",'Model Participation Data'!$C$22)</f>
        <v>Population Impacted by SIM (All Models)</v>
      </c>
      <c r="E373" s="38" t="str">
        <f>IF(ISBLANK('Model Participation Data'!$D$22),"-",'Model Participation Data'!$D$22)</f>
        <v>Percentage</v>
      </c>
      <c r="F373" s="38" t="str">
        <f>IF(ISBLANK('Model Participation Data'!$E$22),"-",'Model Participation Data'!$E$22)</f>
        <v>Active</v>
      </c>
      <c r="G373" s="151" t="str">
        <f>IF(ISBLANK('Model Participation Data'!$F$22),"-",'Model Participation Data'!$F$22)</f>
        <v>-</v>
      </c>
      <c r="H373" s="38">
        <v>3</v>
      </c>
      <c r="I373" s="38">
        <v>4</v>
      </c>
      <c r="J373" s="150" t="str">
        <f t="shared" si="20"/>
        <v>34</v>
      </c>
      <c r="K373" s="38" t="str">
        <f>IF(ISBLANK('Model Participation Data'!$L$22),"-",'Model Participation Data'!$L$22)</f>
        <v>Annual</v>
      </c>
      <c r="L373" s="39" t="str">
        <f>IF(ISBLANK('Model Participation Data'!$M$22),"-",'Model Participation Data'!$M$22)</f>
        <v>N/A</v>
      </c>
      <c r="M373" s="43">
        <f>IF(ISNA(SUMIFS(INDEX('Model Participation Data'!$N$8:$DX$57,0,MATCH(CONCATENATE($J373,M$6),'Model Participation Data'!$N$6:$DX$6,0)),'Model Participation Data'!$B$8:$B$57,$C373,'Model Participation Data'!$C$8:$C$57,$D373)),"-",SUMIFS(INDEX('Model Participation Data'!$N$8:$DX$57,0,MATCH(CONCATENATE($J373,M$6),'Model Participation Data'!$N$6:$DX$6,0)),'Model Participation Data'!$B$8:$B$57,$C373,'Model Participation Data'!$C$8:$C$57,$D373))</f>
        <v>0</v>
      </c>
      <c r="N373" s="43">
        <f>IF(ISNA(SUMIFS(INDEX('Model Participation Data'!$N$8:$DX$57,0,MATCH(CONCATENATE($J373,N$6),'Model Participation Data'!$N$6:$DX$6,0)),'Model Participation Data'!$B$8:$B$57,$C373,'Model Participation Data'!$C$8:$C$57,$D373)),"-",SUMIFS(INDEX('Model Participation Data'!$N$8:$DX$57,0,MATCH(CONCATENATE($J373,N$6),'Model Participation Data'!$N$6:$DX$6,0)),'Model Participation Data'!$B$8:$B$57,$C373,'Model Participation Data'!$C$8:$C$57,$D373))</f>
        <v>0</v>
      </c>
      <c r="O373" s="154">
        <f>IF(ISNA(SUMIFS(INDEX('Model Participation Data'!$N$8:$DX$57,0,MATCH(CONCATENATE($J373,O$6),'Model Participation Data'!$N$6:$DX$6,0)),'Model Participation Data'!$B$8:$B$57,$C373,'Model Participation Data'!$C$8:$C$57,$D373)),"-",SUMIFS(INDEX('Model Participation Data'!$N$8:$DX$57,0,MATCH(CONCATENATE($J373,O$6),'Model Participation Data'!$N$6:$DX$6,0)),'Model Participation Data'!$B$8:$B$57,$C373,'Model Participation Data'!$C$8:$C$57,$D373))</f>
        <v>0</v>
      </c>
    </row>
    <row r="374" spans="2:15" outlineLevel="1" x14ac:dyDescent="0.35">
      <c r="B374" s="37" t="s">
        <v>80</v>
      </c>
      <c r="C374" s="38" t="str">
        <f>IF(ISBLANK('Model Participation Data'!$B$22),"-",'Model Participation Data'!$B$22)</f>
        <v>Beneficiary Unique Count</v>
      </c>
      <c r="D374" s="38" t="str">
        <f>IF(ISBLANK('Model Participation Data'!$C$22),"-",'Model Participation Data'!$C$22)</f>
        <v>Population Impacted by SIM (All Models)</v>
      </c>
      <c r="E374" s="38" t="str">
        <f>IF(ISBLANK('Model Participation Data'!$D$22),"-",'Model Participation Data'!$D$22)</f>
        <v>Percentage</v>
      </c>
      <c r="F374" s="38" t="str">
        <f>IF(ISBLANK('Model Participation Data'!$E$22),"-",'Model Participation Data'!$E$22)</f>
        <v>Active</v>
      </c>
      <c r="G374" s="151" t="str">
        <f>IF(ISBLANK('Model Participation Data'!$F$22),"-",'Model Participation Data'!$F$22)</f>
        <v>-</v>
      </c>
      <c r="H374" s="38">
        <v>3</v>
      </c>
      <c r="I374" s="38">
        <v>5</v>
      </c>
      <c r="J374" s="150" t="str">
        <f t="shared" si="20"/>
        <v>35</v>
      </c>
      <c r="K374" s="38" t="str">
        <f>IF(ISBLANK('Model Participation Data'!$L$22),"-",'Model Participation Data'!$L$22)</f>
        <v>Annual</v>
      </c>
      <c r="L374" s="39" t="str">
        <f>IF(ISBLANK('Model Participation Data'!$M$22),"-",'Model Participation Data'!$M$22)</f>
        <v>N/A</v>
      </c>
      <c r="M374" s="43">
        <f>IF(ISNA(SUMIFS(INDEX('Model Participation Data'!$N$8:$DX$57,0,MATCH(CONCATENATE($J374,M$6),'Model Participation Data'!$N$6:$DX$6,0)),'Model Participation Data'!$B$8:$B$57,$C374,'Model Participation Data'!$C$8:$C$57,$D374)),"-",SUMIFS(INDEX('Model Participation Data'!$N$8:$DX$57,0,MATCH(CONCATENATE($J374,M$6),'Model Participation Data'!$N$6:$DX$6,0)),'Model Participation Data'!$B$8:$B$57,$C374,'Model Participation Data'!$C$8:$C$57,$D374))</f>
        <v>0</v>
      </c>
      <c r="N374" s="43">
        <f>IF(ISNA(SUMIFS(INDEX('Model Participation Data'!$N$8:$DX$57,0,MATCH(CONCATENATE($J374,N$6),'Model Participation Data'!$N$6:$DX$6,0)),'Model Participation Data'!$B$8:$B$57,$C374,'Model Participation Data'!$C$8:$C$57,$D374)),"-",SUMIFS(INDEX('Model Participation Data'!$N$8:$DX$57,0,MATCH(CONCATENATE($J374,N$6),'Model Participation Data'!$N$6:$DX$6,0)),'Model Participation Data'!$B$8:$B$57,$C374,'Model Participation Data'!$C$8:$C$57,$D374))</f>
        <v>0</v>
      </c>
      <c r="O374" s="154">
        <f>IF(ISNA(SUMIFS(INDEX('Model Participation Data'!$N$8:$DX$57,0,MATCH(CONCATENATE($J374,O$6),'Model Participation Data'!$N$6:$DX$6,0)),'Model Participation Data'!$B$8:$B$57,$C374,'Model Participation Data'!$C$8:$C$57,$D374)),"-",SUMIFS(INDEX('Model Participation Data'!$N$8:$DX$57,0,MATCH(CONCATENATE($J374,O$6),'Model Participation Data'!$N$6:$DX$6,0)),'Model Participation Data'!$B$8:$B$57,$C374,'Model Participation Data'!$C$8:$C$57,$D374))</f>
        <v>0</v>
      </c>
    </row>
    <row r="375" spans="2:15" outlineLevel="1" x14ac:dyDescent="0.35">
      <c r="B375" s="37" t="s">
        <v>80</v>
      </c>
      <c r="C375" s="38" t="str">
        <f>IF(ISBLANK('Model Participation Data'!$B$22),"-",'Model Participation Data'!$B$22)</f>
        <v>Beneficiary Unique Count</v>
      </c>
      <c r="D375" s="38" t="str">
        <f>IF(ISBLANK('Model Participation Data'!$C$22),"-",'Model Participation Data'!$C$22)</f>
        <v>Population Impacted by SIM (All Models)</v>
      </c>
      <c r="E375" s="38" t="str">
        <f>IF(ISBLANK('Model Participation Data'!$D$22),"-",'Model Participation Data'!$D$22)</f>
        <v>Percentage</v>
      </c>
      <c r="F375" s="38" t="str">
        <f>IF(ISBLANK('Model Participation Data'!$E$22),"-",'Model Participation Data'!$E$22)</f>
        <v>Active</v>
      </c>
      <c r="G375" s="151" t="str">
        <f>IF(ISBLANK('Model Participation Data'!$F$22),"-",'Model Participation Data'!$F$22)</f>
        <v>-</v>
      </c>
      <c r="H375" s="38">
        <v>3</v>
      </c>
      <c r="I375" s="38" t="s">
        <v>65</v>
      </c>
      <c r="J375" s="150" t="str">
        <f t="shared" si="20"/>
        <v>3Goal</v>
      </c>
      <c r="K375" s="38" t="str">
        <f>IF(ISBLANK('Model Participation Data'!$L$22),"-",'Model Participation Data'!$L$22)</f>
        <v>Annual</v>
      </c>
      <c r="L375" s="39" t="str">
        <f>IF(ISBLANK('Model Participation Data'!$M$22),"-",'Model Participation Data'!$M$22)</f>
        <v>N/A</v>
      </c>
      <c r="M375" s="43" t="str">
        <f>IF(ISNA(SUMIFS(INDEX('Model Participation Data'!$N$8:$DX$57,0,MATCH(CONCATENATE($J375,M$6),'Model Participation Data'!$N$6:$DX$6,0)),'Model Participation Data'!$B$8:$B$57,$C375,'Model Participation Data'!$C$8:$C$57,$D375)),"-",SUMIFS(INDEX('Model Participation Data'!$N$8:$DX$57,0,MATCH(CONCATENATE($J375,M$6),'Model Participation Data'!$N$6:$DX$6,0)),'Model Participation Data'!$B$8:$B$57,$C375,'Model Participation Data'!$C$8:$C$57,$D375))</f>
        <v>-</v>
      </c>
      <c r="N375" s="43" t="str">
        <f>IF(ISNA(SUMIFS(INDEX('Model Participation Data'!$N$8:$DX$57,0,MATCH(CONCATENATE($J375,N$6),'Model Participation Data'!$N$6:$DX$6,0)),'Model Participation Data'!$B$8:$B$57,$C375,'Model Participation Data'!$C$8:$C$57,$D375)),"-",SUMIFS(INDEX('Model Participation Data'!$N$8:$DX$57,0,MATCH(CONCATENATE($J375,N$6),'Model Participation Data'!$N$6:$DX$6,0)),'Model Participation Data'!$B$8:$B$57,$C375,'Model Participation Data'!$C$8:$C$57,$D375))</f>
        <v>-</v>
      </c>
      <c r="O375" s="154">
        <f>IF(ISNA(SUMIFS(INDEX('Model Participation Data'!$N$8:$DX$57,0,MATCH(CONCATENATE($J375,O$6),'Model Participation Data'!$N$6:$DX$6,0)),'Model Participation Data'!$B$8:$B$57,$C375,'Model Participation Data'!$C$8:$C$57,$D375)),"-",SUMIFS(INDEX('Model Participation Data'!$N$8:$DX$57,0,MATCH(CONCATENATE($J375,O$6),'Model Participation Data'!$N$6:$DX$6,0)),'Model Participation Data'!$B$8:$B$57,$C375,'Model Participation Data'!$C$8:$C$57,$D375))</f>
        <v>0</v>
      </c>
    </row>
    <row r="376" spans="2:15" outlineLevel="1" x14ac:dyDescent="0.35">
      <c r="B376" s="37" t="s">
        <v>80</v>
      </c>
      <c r="C376" s="38" t="str">
        <f>IF(ISBLANK('Model Participation Data'!$B$22),"-",'Model Participation Data'!$B$22)</f>
        <v>Beneficiary Unique Count</v>
      </c>
      <c r="D376" s="38" t="str">
        <f>IF(ISBLANK('Model Participation Data'!$C$22),"-",'Model Participation Data'!$C$22)</f>
        <v>Population Impacted by SIM (All Models)</v>
      </c>
      <c r="E376" s="38" t="str">
        <f>IF(ISBLANK('Model Participation Data'!$D$22),"-",'Model Participation Data'!$D$22)</f>
        <v>Percentage</v>
      </c>
      <c r="F376" s="38" t="str">
        <f>IF(ISBLANK('Model Participation Data'!$E$22),"-",'Model Participation Data'!$E$22)</f>
        <v>Active</v>
      </c>
      <c r="G376" s="151" t="str">
        <f>IF(ISBLANK('Model Participation Data'!$F$22),"-",'Model Participation Data'!$F$22)</f>
        <v>-</v>
      </c>
      <c r="H376" s="38">
        <v>4</v>
      </c>
      <c r="I376" s="38">
        <v>1</v>
      </c>
      <c r="J376" s="150" t="str">
        <f t="shared" ref="J376:J381" si="21">CONCATENATE(H376,I376)</f>
        <v>41</v>
      </c>
      <c r="K376" s="38" t="str">
        <f>IF(ISBLANK('Model Participation Data'!$L$22),"-",'Model Participation Data'!$L$22)</f>
        <v>Annual</v>
      </c>
      <c r="L376" s="39" t="str">
        <f>IF(ISBLANK('Model Participation Data'!$M$22),"-",'Model Participation Data'!$M$22)</f>
        <v>N/A</v>
      </c>
      <c r="M376" s="43">
        <f>IF(ISNA(SUMIFS(INDEX('Model Participation Data'!$N$8:$DX$57,0,MATCH(CONCATENATE($J376,M$6),'Model Participation Data'!$N$6:$DX$6,0)),'Model Participation Data'!$B$8:$B$57,$C376,'Model Participation Data'!$C$8:$C$57,$D376)),"-",SUMIFS(INDEX('Model Participation Data'!$N$8:$DX$57,0,MATCH(CONCATENATE($J376,M$6),'Model Participation Data'!$N$6:$DX$6,0)),'Model Participation Data'!$B$8:$B$57,$C376,'Model Participation Data'!$C$8:$C$57,$D376))</f>
        <v>0</v>
      </c>
      <c r="N376" s="43">
        <f>IF(ISNA(SUMIFS(INDEX('Model Participation Data'!$N$8:$DX$57,0,MATCH(CONCATENATE($J376,N$6),'Model Participation Data'!$N$6:$DX$6,0)),'Model Participation Data'!$B$8:$B$57,$C376,'Model Participation Data'!$C$8:$C$57,$D376)),"-",SUMIFS(INDEX('Model Participation Data'!$N$8:$DX$57,0,MATCH(CONCATENATE($J376,N$6),'Model Participation Data'!$N$6:$DX$6,0)),'Model Participation Data'!$B$8:$B$57,$C376,'Model Participation Data'!$C$8:$C$57,$D376))</f>
        <v>0</v>
      </c>
      <c r="O376" s="154">
        <f>IF(ISNA(SUMIFS(INDEX('Model Participation Data'!$N$8:$DX$57,0,MATCH(CONCATENATE($J376,O$6),'Model Participation Data'!$N$6:$DX$6,0)),'Model Participation Data'!$B$8:$B$57,$C376,'Model Participation Data'!$C$8:$C$57,$D376)),"-",SUMIFS(INDEX('Model Participation Data'!$N$8:$DX$57,0,MATCH(CONCATENATE($J376,O$6),'Model Participation Data'!$N$6:$DX$6,0)),'Model Participation Data'!$B$8:$B$57,$C376,'Model Participation Data'!$C$8:$C$57,$D376))</f>
        <v>0</v>
      </c>
    </row>
    <row r="377" spans="2:15" outlineLevel="1" x14ac:dyDescent="0.35">
      <c r="B377" s="37" t="s">
        <v>80</v>
      </c>
      <c r="C377" s="38" t="str">
        <f>IF(ISBLANK('Model Participation Data'!$B$22),"-",'Model Participation Data'!$B$22)</f>
        <v>Beneficiary Unique Count</v>
      </c>
      <c r="D377" s="38" t="str">
        <f>IF(ISBLANK('Model Participation Data'!$C$22),"-",'Model Participation Data'!$C$22)</f>
        <v>Population Impacted by SIM (All Models)</v>
      </c>
      <c r="E377" s="38" t="str">
        <f>IF(ISBLANK('Model Participation Data'!$D$22),"-",'Model Participation Data'!$D$22)</f>
        <v>Percentage</v>
      </c>
      <c r="F377" s="38" t="str">
        <f>IF(ISBLANK('Model Participation Data'!$E$22),"-",'Model Participation Data'!$E$22)</f>
        <v>Active</v>
      </c>
      <c r="G377" s="151" t="str">
        <f>IF(ISBLANK('Model Participation Data'!$F$22),"-",'Model Participation Data'!$F$22)</f>
        <v>-</v>
      </c>
      <c r="H377" s="38">
        <v>4</v>
      </c>
      <c r="I377" s="38">
        <v>2</v>
      </c>
      <c r="J377" s="150" t="str">
        <f t="shared" si="21"/>
        <v>42</v>
      </c>
      <c r="K377" s="38" t="str">
        <f>IF(ISBLANK('Model Participation Data'!$L$22),"-",'Model Participation Data'!$L$22)</f>
        <v>Annual</v>
      </c>
      <c r="L377" s="39" t="str">
        <f>IF(ISBLANK('Model Participation Data'!$M$22),"-",'Model Participation Data'!$M$22)</f>
        <v>N/A</v>
      </c>
      <c r="M377" s="43">
        <f>IF(ISNA(SUMIFS(INDEX('Model Participation Data'!$N$8:$DX$57,0,MATCH(CONCATENATE($J377,M$6),'Model Participation Data'!$N$6:$DX$6,0)),'Model Participation Data'!$B$8:$B$57,$C377,'Model Participation Data'!$C$8:$C$57,$D377)),"-",SUMIFS(INDEX('Model Participation Data'!$N$8:$DX$57,0,MATCH(CONCATENATE($J377,M$6),'Model Participation Data'!$N$6:$DX$6,0)),'Model Participation Data'!$B$8:$B$57,$C377,'Model Participation Data'!$C$8:$C$57,$D377))</f>
        <v>0</v>
      </c>
      <c r="N377" s="43">
        <f>IF(ISNA(SUMIFS(INDEX('Model Participation Data'!$N$8:$DX$57,0,MATCH(CONCATENATE($J377,N$6),'Model Participation Data'!$N$6:$DX$6,0)),'Model Participation Data'!$B$8:$B$57,$C377,'Model Participation Data'!$C$8:$C$57,$D377)),"-",SUMIFS(INDEX('Model Participation Data'!$N$8:$DX$57,0,MATCH(CONCATENATE($J377,N$6),'Model Participation Data'!$N$6:$DX$6,0)),'Model Participation Data'!$B$8:$B$57,$C377,'Model Participation Data'!$C$8:$C$57,$D377))</f>
        <v>0</v>
      </c>
      <c r="O377" s="154">
        <f>IF(ISNA(SUMIFS(INDEX('Model Participation Data'!$N$8:$DX$57,0,MATCH(CONCATENATE($J377,O$6),'Model Participation Data'!$N$6:$DX$6,0)),'Model Participation Data'!$B$8:$B$57,$C377,'Model Participation Data'!$C$8:$C$57,$D377)),"-",SUMIFS(INDEX('Model Participation Data'!$N$8:$DX$57,0,MATCH(CONCATENATE($J377,O$6),'Model Participation Data'!$N$6:$DX$6,0)),'Model Participation Data'!$B$8:$B$57,$C377,'Model Participation Data'!$C$8:$C$57,$D377))</f>
        <v>0</v>
      </c>
    </row>
    <row r="378" spans="2:15" outlineLevel="1" x14ac:dyDescent="0.35">
      <c r="B378" s="37" t="s">
        <v>80</v>
      </c>
      <c r="C378" s="38" t="str">
        <f>IF(ISBLANK('Model Participation Data'!$B$22),"-",'Model Participation Data'!$B$22)</f>
        <v>Beneficiary Unique Count</v>
      </c>
      <c r="D378" s="38" t="str">
        <f>IF(ISBLANK('Model Participation Data'!$C$22),"-",'Model Participation Data'!$C$22)</f>
        <v>Population Impacted by SIM (All Models)</v>
      </c>
      <c r="E378" s="38" t="str">
        <f>IF(ISBLANK('Model Participation Data'!$D$22),"-",'Model Participation Data'!$D$22)</f>
        <v>Percentage</v>
      </c>
      <c r="F378" s="38" t="str">
        <f>IF(ISBLANK('Model Participation Data'!$E$22),"-",'Model Participation Data'!$E$22)</f>
        <v>Active</v>
      </c>
      <c r="G378" s="151" t="str">
        <f>IF(ISBLANK('Model Participation Data'!$F$22),"-",'Model Participation Data'!$F$22)</f>
        <v>-</v>
      </c>
      <c r="H378" s="38">
        <v>4</v>
      </c>
      <c r="I378" s="38">
        <v>3</v>
      </c>
      <c r="J378" s="150" t="str">
        <f t="shared" si="21"/>
        <v>43</v>
      </c>
      <c r="K378" s="38" t="str">
        <f>IF(ISBLANK('Model Participation Data'!$L$22),"-",'Model Participation Data'!$L$22)</f>
        <v>Annual</v>
      </c>
      <c r="L378" s="39" t="str">
        <f>IF(ISBLANK('Model Participation Data'!$M$22),"-",'Model Participation Data'!$M$22)</f>
        <v>N/A</v>
      </c>
      <c r="M378" s="43">
        <f>IF(ISNA(SUMIFS(INDEX('Model Participation Data'!$N$8:$DX$57,0,MATCH(CONCATENATE($J378,M$6),'Model Participation Data'!$N$6:$DX$6,0)),'Model Participation Data'!$B$8:$B$57,$C378,'Model Participation Data'!$C$8:$C$57,$D378)),"-",SUMIFS(INDEX('Model Participation Data'!$N$8:$DX$57,0,MATCH(CONCATENATE($J378,M$6),'Model Participation Data'!$N$6:$DX$6,0)),'Model Participation Data'!$B$8:$B$57,$C378,'Model Participation Data'!$C$8:$C$57,$D378))</f>
        <v>0</v>
      </c>
      <c r="N378" s="43">
        <f>IF(ISNA(SUMIFS(INDEX('Model Participation Data'!$N$8:$DX$57,0,MATCH(CONCATENATE($J378,N$6),'Model Participation Data'!$N$6:$DX$6,0)),'Model Participation Data'!$B$8:$B$57,$C378,'Model Participation Data'!$C$8:$C$57,$D378)),"-",SUMIFS(INDEX('Model Participation Data'!$N$8:$DX$57,0,MATCH(CONCATENATE($J378,N$6),'Model Participation Data'!$N$6:$DX$6,0)),'Model Participation Data'!$B$8:$B$57,$C378,'Model Participation Data'!$C$8:$C$57,$D378))</f>
        <v>0</v>
      </c>
      <c r="O378" s="154">
        <f>IF(ISNA(SUMIFS(INDEX('Model Participation Data'!$N$8:$DX$57,0,MATCH(CONCATENATE($J378,O$6),'Model Participation Data'!$N$6:$DX$6,0)),'Model Participation Data'!$B$8:$B$57,$C378,'Model Participation Data'!$C$8:$C$57,$D378)),"-",SUMIFS(INDEX('Model Participation Data'!$N$8:$DX$57,0,MATCH(CONCATENATE($J378,O$6),'Model Participation Data'!$N$6:$DX$6,0)),'Model Participation Data'!$B$8:$B$57,$C378,'Model Participation Data'!$C$8:$C$57,$D378))</f>
        <v>0</v>
      </c>
    </row>
    <row r="379" spans="2:15" outlineLevel="1" x14ac:dyDescent="0.35">
      <c r="B379" s="37" t="s">
        <v>80</v>
      </c>
      <c r="C379" s="38" t="str">
        <f>IF(ISBLANK('Model Participation Data'!$B$22),"-",'Model Participation Data'!$B$22)</f>
        <v>Beneficiary Unique Count</v>
      </c>
      <c r="D379" s="38" t="str">
        <f>IF(ISBLANK('Model Participation Data'!$C$22),"-",'Model Participation Data'!$C$22)</f>
        <v>Population Impacted by SIM (All Models)</v>
      </c>
      <c r="E379" s="38" t="str">
        <f>IF(ISBLANK('Model Participation Data'!$D$22),"-",'Model Participation Data'!$D$22)</f>
        <v>Percentage</v>
      </c>
      <c r="F379" s="38" t="str">
        <f>IF(ISBLANK('Model Participation Data'!$E$22),"-",'Model Participation Data'!$E$22)</f>
        <v>Active</v>
      </c>
      <c r="G379" s="151" t="str">
        <f>IF(ISBLANK('Model Participation Data'!$F$22),"-",'Model Participation Data'!$F$22)</f>
        <v>-</v>
      </c>
      <c r="H379" s="38">
        <v>4</v>
      </c>
      <c r="I379" s="38">
        <v>4</v>
      </c>
      <c r="J379" s="150" t="str">
        <f t="shared" si="21"/>
        <v>44</v>
      </c>
      <c r="K379" s="38" t="str">
        <f>IF(ISBLANK('Model Participation Data'!$L$22),"-",'Model Participation Data'!$L$22)</f>
        <v>Annual</v>
      </c>
      <c r="L379" s="39" t="str">
        <f>IF(ISBLANK('Model Participation Data'!$M$22),"-",'Model Participation Data'!$M$22)</f>
        <v>N/A</v>
      </c>
      <c r="M379" s="43">
        <f>IF(ISNA(SUMIFS(INDEX('Model Participation Data'!$N$8:$DX$57,0,MATCH(CONCATENATE($J379,M$6),'Model Participation Data'!$N$6:$DX$6,0)),'Model Participation Data'!$B$8:$B$57,$C379,'Model Participation Data'!$C$8:$C$57,$D379)),"-",SUMIFS(INDEX('Model Participation Data'!$N$8:$DX$57,0,MATCH(CONCATENATE($J379,M$6),'Model Participation Data'!$N$6:$DX$6,0)),'Model Participation Data'!$B$8:$B$57,$C379,'Model Participation Data'!$C$8:$C$57,$D379))</f>
        <v>0</v>
      </c>
      <c r="N379" s="43">
        <f>IF(ISNA(SUMIFS(INDEX('Model Participation Data'!$N$8:$DX$57,0,MATCH(CONCATENATE($J379,N$6),'Model Participation Data'!$N$6:$DX$6,0)),'Model Participation Data'!$B$8:$B$57,$C379,'Model Participation Data'!$C$8:$C$57,$D379)),"-",SUMIFS(INDEX('Model Participation Data'!$N$8:$DX$57,0,MATCH(CONCATENATE($J379,N$6),'Model Participation Data'!$N$6:$DX$6,0)),'Model Participation Data'!$B$8:$B$57,$C379,'Model Participation Data'!$C$8:$C$57,$D379))</f>
        <v>0</v>
      </c>
      <c r="O379" s="154">
        <f>IF(ISNA(SUMIFS(INDEX('Model Participation Data'!$N$8:$DX$57,0,MATCH(CONCATENATE($J379,O$6),'Model Participation Data'!$N$6:$DX$6,0)),'Model Participation Data'!$B$8:$B$57,$C379,'Model Participation Data'!$C$8:$C$57,$D379)),"-",SUMIFS(INDEX('Model Participation Data'!$N$8:$DX$57,0,MATCH(CONCATENATE($J379,O$6),'Model Participation Data'!$N$6:$DX$6,0)),'Model Participation Data'!$B$8:$B$57,$C379,'Model Participation Data'!$C$8:$C$57,$D379))</f>
        <v>0</v>
      </c>
    </row>
    <row r="380" spans="2:15" outlineLevel="1" x14ac:dyDescent="0.35">
      <c r="B380" s="37" t="s">
        <v>80</v>
      </c>
      <c r="C380" s="38" t="str">
        <f>IF(ISBLANK('Model Participation Data'!$B$22),"-",'Model Participation Data'!$B$22)</f>
        <v>Beneficiary Unique Count</v>
      </c>
      <c r="D380" s="38" t="str">
        <f>IF(ISBLANK('Model Participation Data'!$C$22),"-",'Model Participation Data'!$C$22)</f>
        <v>Population Impacted by SIM (All Models)</v>
      </c>
      <c r="E380" s="38" t="str">
        <f>IF(ISBLANK('Model Participation Data'!$D$22),"-",'Model Participation Data'!$D$22)</f>
        <v>Percentage</v>
      </c>
      <c r="F380" s="38" t="str">
        <f>IF(ISBLANK('Model Participation Data'!$E$22),"-",'Model Participation Data'!$E$22)</f>
        <v>Active</v>
      </c>
      <c r="G380" s="151" t="str">
        <f>IF(ISBLANK('Model Participation Data'!$F$22),"-",'Model Participation Data'!$F$22)</f>
        <v>-</v>
      </c>
      <c r="H380" s="38">
        <v>4</v>
      </c>
      <c r="I380" s="38">
        <v>5</v>
      </c>
      <c r="J380" s="150" t="str">
        <f t="shared" si="21"/>
        <v>45</v>
      </c>
      <c r="K380" s="38" t="str">
        <f>IF(ISBLANK('Model Participation Data'!$L$22),"-",'Model Participation Data'!$L$22)</f>
        <v>Annual</v>
      </c>
      <c r="L380" s="39" t="str">
        <f>IF(ISBLANK('Model Participation Data'!$M$22),"-",'Model Participation Data'!$M$22)</f>
        <v>N/A</v>
      </c>
      <c r="M380" s="43">
        <f>IF(ISNA(SUMIFS(INDEX('Model Participation Data'!$N$8:$DX$57,0,MATCH(CONCATENATE($J380,M$6),'Model Participation Data'!$N$6:$DX$6,0)),'Model Participation Data'!$B$8:$B$57,$C380,'Model Participation Data'!$C$8:$C$57,$D380)),"-",SUMIFS(INDEX('Model Participation Data'!$N$8:$DX$57,0,MATCH(CONCATENATE($J380,M$6),'Model Participation Data'!$N$6:$DX$6,0)),'Model Participation Data'!$B$8:$B$57,$C380,'Model Participation Data'!$C$8:$C$57,$D380))</f>
        <v>0</v>
      </c>
      <c r="N380" s="43">
        <f>IF(ISNA(SUMIFS(INDEX('Model Participation Data'!$N$8:$DX$57,0,MATCH(CONCATENATE($J380,N$6),'Model Participation Data'!$N$6:$DX$6,0)),'Model Participation Data'!$B$8:$B$57,$C380,'Model Participation Data'!$C$8:$C$57,$D380)),"-",SUMIFS(INDEX('Model Participation Data'!$N$8:$DX$57,0,MATCH(CONCATENATE($J380,N$6),'Model Participation Data'!$N$6:$DX$6,0)),'Model Participation Data'!$B$8:$B$57,$C380,'Model Participation Data'!$C$8:$C$57,$D380))</f>
        <v>0</v>
      </c>
      <c r="O380" s="154">
        <f>IF(ISNA(SUMIFS(INDEX('Model Participation Data'!$N$8:$DX$57,0,MATCH(CONCATENATE($J380,O$6),'Model Participation Data'!$N$6:$DX$6,0)),'Model Participation Data'!$B$8:$B$57,$C380,'Model Participation Data'!$C$8:$C$57,$D380)),"-",SUMIFS(INDEX('Model Participation Data'!$N$8:$DX$57,0,MATCH(CONCATENATE($J380,O$6),'Model Participation Data'!$N$6:$DX$6,0)),'Model Participation Data'!$B$8:$B$57,$C380,'Model Participation Data'!$C$8:$C$57,$D380))</f>
        <v>0</v>
      </c>
    </row>
    <row r="381" spans="2:15" outlineLevel="1" x14ac:dyDescent="0.35">
      <c r="B381" s="37" t="s">
        <v>80</v>
      </c>
      <c r="C381" s="38" t="str">
        <f>IF(ISBLANK('Model Participation Data'!$B$22),"-",'Model Participation Data'!$B$22)</f>
        <v>Beneficiary Unique Count</v>
      </c>
      <c r="D381" s="38" t="str">
        <f>IF(ISBLANK('Model Participation Data'!$C$22),"-",'Model Participation Data'!$C$22)</f>
        <v>Population Impacted by SIM (All Models)</v>
      </c>
      <c r="E381" s="38" t="str">
        <f>IF(ISBLANK('Model Participation Data'!$D$22),"-",'Model Participation Data'!$D$22)</f>
        <v>Percentage</v>
      </c>
      <c r="F381" s="38" t="str">
        <f>IF(ISBLANK('Model Participation Data'!$E$22),"-",'Model Participation Data'!$E$22)</f>
        <v>Active</v>
      </c>
      <c r="G381" s="151" t="str">
        <f>IF(ISBLANK('Model Participation Data'!$F$22),"-",'Model Participation Data'!$F$22)</f>
        <v>-</v>
      </c>
      <c r="H381" s="38">
        <v>4</v>
      </c>
      <c r="I381" s="38" t="s">
        <v>65</v>
      </c>
      <c r="J381" s="150" t="str">
        <f t="shared" si="21"/>
        <v>4Goal</v>
      </c>
      <c r="K381" s="38" t="str">
        <f>IF(ISBLANK('Model Participation Data'!$L$22),"-",'Model Participation Data'!$L$22)</f>
        <v>Annual</v>
      </c>
      <c r="L381" s="39" t="str">
        <f>IF(ISBLANK('Model Participation Data'!$M$22),"-",'Model Participation Data'!$M$22)</f>
        <v>N/A</v>
      </c>
      <c r="M381" s="43" t="str">
        <f>IF(ISNA(SUMIFS(INDEX('Model Participation Data'!$N$8:$DX$57,0,MATCH(CONCATENATE($J381,M$6),'Model Participation Data'!$N$6:$DX$6,0)),'Model Participation Data'!$B$8:$B$57,$C381,'Model Participation Data'!$C$8:$C$57,$D381)),"-",SUMIFS(INDEX('Model Participation Data'!$N$8:$DX$57,0,MATCH(CONCATENATE($J381,M$6),'Model Participation Data'!$N$6:$DX$6,0)),'Model Participation Data'!$B$8:$B$57,$C381,'Model Participation Data'!$C$8:$C$57,$D381))</f>
        <v>-</v>
      </c>
      <c r="N381" s="43" t="str">
        <f>IF(ISNA(SUMIFS(INDEX('Model Participation Data'!$N$8:$DX$57,0,MATCH(CONCATENATE($J381,N$6),'Model Participation Data'!$N$6:$DX$6,0)),'Model Participation Data'!$B$8:$B$57,$C381,'Model Participation Data'!$C$8:$C$57,$D381)),"-",SUMIFS(INDEX('Model Participation Data'!$N$8:$DX$57,0,MATCH(CONCATENATE($J381,N$6),'Model Participation Data'!$N$6:$DX$6,0)),'Model Participation Data'!$B$8:$B$57,$C381,'Model Participation Data'!$C$8:$C$57,$D381))</f>
        <v>-</v>
      </c>
      <c r="O381" s="154">
        <f>IF(ISNA(SUMIFS(INDEX('Model Participation Data'!$N$8:$DX$57,0,MATCH(CONCATENATE($J381,O$6),'Model Participation Data'!$N$6:$DX$6,0)),'Model Participation Data'!$B$8:$B$57,$C381,'Model Participation Data'!$C$8:$C$57,$D381)),"-",SUMIFS(INDEX('Model Participation Data'!$N$8:$DX$57,0,MATCH(CONCATENATE($J381,O$6),'Model Participation Data'!$N$6:$DX$6,0)),'Model Participation Data'!$B$8:$B$57,$C381,'Model Participation Data'!$C$8:$C$57,$D381))</f>
        <v>0</v>
      </c>
    </row>
    <row r="382" spans="2:15" outlineLevel="1" x14ac:dyDescent="0.35">
      <c r="B382" s="37" t="s">
        <v>80</v>
      </c>
      <c r="C382" s="38" t="str">
        <f>IF(ISBLANK('Model Participation Data'!$B$23),"-",'Model Participation Data'!$B$23)</f>
        <v>Provider Unique Count</v>
      </c>
      <c r="D382" s="38" t="str">
        <f>IF(ISBLANK('Model Participation Data'!$C$23),"-",'Model Participation Data'!$C$23)</f>
        <v>Providers Participating in SIM (All Models)</v>
      </c>
      <c r="E382" s="38" t="str">
        <f>IF(ISBLANK('Model Participation Data'!$D$23),"-",'Model Participation Data'!$D$23)</f>
        <v>Percentage</v>
      </c>
      <c r="F382" s="38" t="str">
        <f>IF(ISBLANK('Model Participation Data'!$E$23),"-",'Model Participation Data'!$E$23)</f>
        <v>Active</v>
      </c>
      <c r="G382" s="151" t="str">
        <f>IF(ISBLANK('Model Participation Data'!$F$23),"-",'Model Participation Data'!$F$23)</f>
        <v>-</v>
      </c>
      <c r="H382" s="38" t="s">
        <v>64</v>
      </c>
      <c r="I382" s="38" t="s">
        <v>64</v>
      </c>
      <c r="J382" s="150" t="str">
        <f t="shared" si="20"/>
        <v>BaselineBaseline</v>
      </c>
      <c r="K382" s="38" t="str">
        <f>IF(ISBLANK('Model Participation Data'!$L$23),"-",'Model Participation Data'!$L$23)</f>
        <v>Annual</v>
      </c>
      <c r="L382" s="39" t="str">
        <f>IF(ISBLANK('Model Participation Data'!$M$23),"-",'Model Participation Data'!$M$23)</f>
        <v>N/A</v>
      </c>
      <c r="M382" s="43">
        <f>IF(ISNA(SUMIFS(INDEX('Model Participation Data'!$N$8:$DX$57,0,MATCH(CONCATENATE($J382,M$6),'Model Participation Data'!$N$6:$DX$6,0)),'Model Participation Data'!$B$8:$B$57,$C382,'Model Participation Data'!$C$8:$C$57,$D382)),"-",SUMIFS(INDEX('Model Participation Data'!$N$8:$DX$57,0,MATCH(CONCATENATE($J382,M$6),'Model Participation Data'!$N$6:$DX$6,0)),'Model Participation Data'!$B$8:$B$57,$C382,'Model Participation Data'!$C$8:$C$57,$D382))</f>
        <v>0</v>
      </c>
      <c r="N382" s="43">
        <f>IF(ISNA(SUMIFS(INDEX('Model Participation Data'!$N$8:$DX$57,0,MATCH(CONCATENATE($J382,N$6),'Model Participation Data'!$N$6:$DX$6,0)),'Model Participation Data'!$B$8:$B$57,$C382,'Model Participation Data'!$C$8:$C$57,$D382)),"-",SUMIFS(INDEX('Model Participation Data'!$N$8:$DX$57,0,MATCH(CONCATENATE($J382,N$6),'Model Participation Data'!$N$6:$DX$6,0)),'Model Participation Data'!$B$8:$B$57,$C382,'Model Participation Data'!$C$8:$C$57,$D382))</f>
        <v>15931.367810536491</v>
      </c>
      <c r="O382" s="154">
        <f>IF(ISNA(SUMIFS(INDEX('Model Participation Data'!$N$8:$DX$57,0,MATCH(CONCATENATE($J382,O$6),'Model Participation Data'!$N$6:$DX$6,0)),'Model Participation Data'!$B$8:$B$57,$C382,'Model Participation Data'!$C$8:$C$57,$D382)),"-",SUMIFS(INDEX('Model Participation Data'!$N$8:$DX$57,0,MATCH(CONCATENATE($J382,O$6),'Model Participation Data'!$N$6:$DX$6,0)),'Model Participation Data'!$B$8:$B$57,$C382,'Model Participation Data'!$C$8:$C$57,$D382))</f>
        <v>0</v>
      </c>
    </row>
    <row r="383" spans="2:15" outlineLevel="1" x14ac:dyDescent="0.35">
      <c r="B383" s="37" t="s">
        <v>80</v>
      </c>
      <c r="C383" s="38" t="str">
        <f>IF(ISBLANK('Model Participation Data'!$B$23),"-",'Model Participation Data'!$B$23)</f>
        <v>Provider Unique Count</v>
      </c>
      <c r="D383" s="38" t="str">
        <f>IF(ISBLANK('Model Participation Data'!$C$23),"-",'Model Participation Data'!$C$23)</f>
        <v>Providers Participating in SIM (All Models)</v>
      </c>
      <c r="E383" s="38" t="str">
        <f>IF(ISBLANK('Model Participation Data'!$D$23),"-",'Model Participation Data'!$D$23)</f>
        <v>Percentage</v>
      </c>
      <c r="F383" s="38" t="str">
        <f>IF(ISBLANK('Model Participation Data'!$E$23),"-",'Model Participation Data'!$E$23)</f>
        <v>Active</v>
      </c>
      <c r="G383" s="151" t="str">
        <f>IF(ISBLANK('Model Participation Data'!$F$23),"-",'Model Participation Data'!$F$23)</f>
        <v>-</v>
      </c>
      <c r="H383" s="38">
        <v>1</v>
      </c>
      <c r="I383" s="38">
        <v>1</v>
      </c>
      <c r="J383" s="150" t="str">
        <f t="shared" si="20"/>
        <v>11</v>
      </c>
      <c r="K383" s="38" t="str">
        <f>IF(ISBLANK('Model Participation Data'!$L$23),"-",'Model Participation Data'!$L$23)</f>
        <v>Annual</v>
      </c>
      <c r="L383" s="39" t="str">
        <f>IF(ISBLANK('Model Participation Data'!$M$23),"-",'Model Participation Data'!$M$23)</f>
        <v>N/A</v>
      </c>
      <c r="M383" s="43">
        <f>IF(ISNA(SUMIFS(INDEX('Model Participation Data'!$N$8:$DX$57,0,MATCH(CONCATENATE($J383,M$6),'Model Participation Data'!$N$6:$DX$6,0)),'Model Participation Data'!$B$8:$B$57,$C383,'Model Participation Data'!$C$8:$C$57,$D383)),"-",SUMIFS(INDEX('Model Participation Data'!$N$8:$DX$57,0,MATCH(CONCATENATE($J383,M$6),'Model Participation Data'!$N$6:$DX$6,0)),'Model Participation Data'!$B$8:$B$57,$C383,'Model Participation Data'!$C$8:$C$57,$D383))</f>
        <v>0</v>
      </c>
      <c r="N383" s="43">
        <f>IF(ISNA(SUMIFS(INDEX('Model Participation Data'!$N$8:$DX$57,0,MATCH(CONCATENATE($J383,N$6),'Model Participation Data'!$N$6:$DX$6,0)),'Model Participation Data'!$B$8:$B$57,$C383,'Model Participation Data'!$C$8:$C$57,$D383)),"-",SUMIFS(INDEX('Model Participation Data'!$N$8:$DX$57,0,MATCH(CONCATENATE($J383,N$6),'Model Participation Data'!$N$6:$DX$6,0)),'Model Participation Data'!$B$8:$B$57,$C383,'Model Participation Data'!$C$8:$C$57,$D383))</f>
        <v>0</v>
      </c>
      <c r="O383" s="154">
        <f>IF(ISNA(SUMIFS(INDEX('Model Participation Data'!$N$8:$DX$57,0,MATCH(CONCATENATE($J383,O$6),'Model Participation Data'!$N$6:$DX$6,0)),'Model Participation Data'!$B$8:$B$57,$C383,'Model Participation Data'!$C$8:$C$57,$D383)),"-",SUMIFS(INDEX('Model Participation Data'!$N$8:$DX$57,0,MATCH(CONCATENATE($J383,O$6),'Model Participation Data'!$N$6:$DX$6,0)),'Model Participation Data'!$B$8:$B$57,$C383,'Model Participation Data'!$C$8:$C$57,$D383))</f>
        <v>0</v>
      </c>
    </row>
    <row r="384" spans="2:15" outlineLevel="1" x14ac:dyDescent="0.35">
      <c r="B384" s="37" t="s">
        <v>80</v>
      </c>
      <c r="C384" s="38" t="str">
        <f>IF(ISBLANK('Model Participation Data'!$B$23),"-",'Model Participation Data'!$B$23)</f>
        <v>Provider Unique Count</v>
      </c>
      <c r="D384" s="38" t="str">
        <f>IF(ISBLANK('Model Participation Data'!$C$23),"-",'Model Participation Data'!$C$23)</f>
        <v>Providers Participating in SIM (All Models)</v>
      </c>
      <c r="E384" s="38" t="str">
        <f>IF(ISBLANK('Model Participation Data'!$D$23),"-",'Model Participation Data'!$D$23)</f>
        <v>Percentage</v>
      </c>
      <c r="F384" s="38" t="str">
        <f>IF(ISBLANK('Model Participation Data'!$E$23),"-",'Model Participation Data'!$E$23)</f>
        <v>Active</v>
      </c>
      <c r="G384" s="151" t="str">
        <f>IF(ISBLANK('Model Participation Data'!$F$23),"-",'Model Participation Data'!$F$23)</f>
        <v>-</v>
      </c>
      <c r="H384" s="38">
        <v>1</v>
      </c>
      <c r="I384" s="38">
        <v>2</v>
      </c>
      <c r="J384" s="150" t="str">
        <f t="shared" si="20"/>
        <v>12</v>
      </c>
      <c r="K384" s="38" t="str">
        <f>IF(ISBLANK('Model Participation Data'!$L$23),"-",'Model Participation Data'!$L$23)</f>
        <v>Annual</v>
      </c>
      <c r="L384" s="39" t="str">
        <f>IF(ISBLANK('Model Participation Data'!$M$23),"-",'Model Participation Data'!$M$23)</f>
        <v>N/A</v>
      </c>
      <c r="M384" s="43">
        <f>IF(ISNA(SUMIFS(INDEX('Model Participation Data'!$N$8:$DX$57,0,MATCH(CONCATENATE($J384,M$6),'Model Participation Data'!$N$6:$DX$6,0)),'Model Participation Data'!$B$8:$B$57,$C384,'Model Participation Data'!$C$8:$C$57,$D384)),"-",SUMIFS(INDEX('Model Participation Data'!$N$8:$DX$57,0,MATCH(CONCATENATE($J384,M$6),'Model Participation Data'!$N$6:$DX$6,0)),'Model Participation Data'!$B$8:$B$57,$C384,'Model Participation Data'!$C$8:$C$57,$D384))</f>
        <v>0</v>
      </c>
      <c r="N384" s="43">
        <f>IF(ISNA(SUMIFS(INDEX('Model Participation Data'!$N$8:$DX$57,0,MATCH(CONCATENATE($J384,N$6),'Model Participation Data'!$N$6:$DX$6,0)),'Model Participation Data'!$B$8:$B$57,$C384,'Model Participation Data'!$C$8:$C$57,$D384)),"-",SUMIFS(INDEX('Model Participation Data'!$N$8:$DX$57,0,MATCH(CONCATENATE($J384,N$6),'Model Participation Data'!$N$6:$DX$6,0)),'Model Participation Data'!$B$8:$B$57,$C384,'Model Participation Data'!$C$8:$C$57,$D384))</f>
        <v>0</v>
      </c>
      <c r="O384" s="154">
        <f>IF(ISNA(SUMIFS(INDEX('Model Participation Data'!$N$8:$DX$57,0,MATCH(CONCATENATE($J384,O$6),'Model Participation Data'!$N$6:$DX$6,0)),'Model Participation Data'!$B$8:$B$57,$C384,'Model Participation Data'!$C$8:$C$57,$D384)),"-",SUMIFS(INDEX('Model Participation Data'!$N$8:$DX$57,0,MATCH(CONCATENATE($J384,O$6),'Model Participation Data'!$N$6:$DX$6,0)),'Model Participation Data'!$B$8:$B$57,$C384,'Model Participation Data'!$C$8:$C$57,$D384))</f>
        <v>0</v>
      </c>
    </row>
    <row r="385" spans="2:15" outlineLevel="1" x14ac:dyDescent="0.35">
      <c r="B385" s="37" t="s">
        <v>80</v>
      </c>
      <c r="C385" s="38" t="str">
        <f>IF(ISBLANK('Model Participation Data'!$B$23),"-",'Model Participation Data'!$B$23)</f>
        <v>Provider Unique Count</v>
      </c>
      <c r="D385" s="38" t="str">
        <f>IF(ISBLANK('Model Participation Data'!$C$23),"-",'Model Participation Data'!$C$23)</f>
        <v>Providers Participating in SIM (All Models)</v>
      </c>
      <c r="E385" s="38" t="str">
        <f>IF(ISBLANK('Model Participation Data'!$D$23),"-",'Model Participation Data'!$D$23)</f>
        <v>Percentage</v>
      </c>
      <c r="F385" s="38" t="str">
        <f>IF(ISBLANK('Model Participation Data'!$E$23),"-",'Model Participation Data'!$E$23)</f>
        <v>Active</v>
      </c>
      <c r="G385" s="151" t="str">
        <f>IF(ISBLANK('Model Participation Data'!$F$23),"-",'Model Participation Data'!$F$23)</f>
        <v>-</v>
      </c>
      <c r="H385" s="38">
        <v>1</v>
      </c>
      <c r="I385" s="38">
        <v>3</v>
      </c>
      <c r="J385" s="150" t="str">
        <f t="shared" si="20"/>
        <v>13</v>
      </c>
      <c r="K385" s="38" t="str">
        <f>IF(ISBLANK('Model Participation Data'!$L$23),"-",'Model Participation Data'!$L$23)</f>
        <v>Annual</v>
      </c>
      <c r="L385" s="39" t="str">
        <f>IF(ISBLANK('Model Participation Data'!$M$23),"-",'Model Participation Data'!$M$23)</f>
        <v>N/A</v>
      </c>
      <c r="M385" s="43">
        <f>IF(ISNA(SUMIFS(INDEX('Model Participation Data'!$N$8:$DX$57,0,MATCH(CONCATENATE($J385,M$6),'Model Participation Data'!$N$6:$DX$6,0)),'Model Participation Data'!$B$8:$B$57,$C385,'Model Participation Data'!$C$8:$C$57,$D385)),"-",SUMIFS(INDEX('Model Participation Data'!$N$8:$DX$57,0,MATCH(CONCATENATE($J385,M$6),'Model Participation Data'!$N$6:$DX$6,0)),'Model Participation Data'!$B$8:$B$57,$C385,'Model Participation Data'!$C$8:$C$57,$D385))</f>
        <v>0</v>
      </c>
      <c r="N385" s="43">
        <f>IF(ISNA(SUMIFS(INDEX('Model Participation Data'!$N$8:$DX$57,0,MATCH(CONCATENATE($J385,N$6),'Model Participation Data'!$N$6:$DX$6,0)),'Model Participation Data'!$B$8:$B$57,$C385,'Model Participation Data'!$C$8:$C$57,$D385)),"-",SUMIFS(INDEX('Model Participation Data'!$N$8:$DX$57,0,MATCH(CONCATENATE($J385,N$6),'Model Participation Data'!$N$6:$DX$6,0)),'Model Participation Data'!$B$8:$B$57,$C385,'Model Participation Data'!$C$8:$C$57,$D385))</f>
        <v>0</v>
      </c>
      <c r="O385" s="154">
        <f>IF(ISNA(SUMIFS(INDEX('Model Participation Data'!$N$8:$DX$57,0,MATCH(CONCATENATE($J385,O$6),'Model Participation Data'!$N$6:$DX$6,0)),'Model Participation Data'!$B$8:$B$57,$C385,'Model Participation Data'!$C$8:$C$57,$D385)),"-",SUMIFS(INDEX('Model Participation Data'!$N$8:$DX$57,0,MATCH(CONCATENATE($J385,O$6),'Model Participation Data'!$N$6:$DX$6,0)),'Model Participation Data'!$B$8:$B$57,$C385,'Model Participation Data'!$C$8:$C$57,$D385))</f>
        <v>0</v>
      </c>
    </row>
    <row r="386" spans="2:15" outlineLevel="1" x14ac:dyDescent="0.35">
      <c r="B386" s="37" t="s">
        <v>80</v>
      </c>
      <c r="C386" s="38" t="str">
        <f>IF(ISBLANK('Model Participation Data'!$B$23),"-",'Model Participation Data'!$B$23)</f>
        <v>Provider Unique Count</v>
      </c>
      <c r="D386" s="38" t="str">
        <f>IF(ISBLANK('Model Participation Data'!$C$23),"-",'Model Participation Data'!$C$23)</f>
        <v>Providers Participating in SIM (All Models)</v>
      </c>
      <c r="E386" s="38" t="str">
        <f>IF(ISBLANK('Model Participation Data'!$D$23),"-",'Model Participation Data'!$D$23)</f>
        <v>Percentage</v>
      </c>
      <c r="F386" s="38" t="str">
        <f>IF(ISBLANK('Model Participation Data'!$E$23),"-",'Model Participation Data'!$E$23)</f>
        <v>Active</v>
      </c>
      <c r="G386" s="151" t="str">
        <f>IF(ISBLANK('Model Participation Data'!$F$23),"-",'Model Participation Data'!$F$23)</f>
        <v>-</v>
      </c>
      <c r="H386" s="38">
        <v>1</v>
      </c>
      <c r="I386" s="38">
        <v>4</v>
      </c>
      <c r="J386" s="150" t="str">
        <f t="shared" si="20"/>
        <v>14</v>
      </c>
      <c r="K386" s="38" t="str">
        <f>IF(ISBLANK('Model Participation Data'!$L$23),"-",'Model Participation Data'!$L$23)</f>
        <v>Annual</v>
      </c>
      <c r="L386" s="39" t="str">
        <f>IF(ISBLANK('Model Participation Data'!$M$23),"-",'Model Participation Data'!$M$23)</f>
        <v>N/A</v>
      </c>
      <c r="M386" s="43">
        <f>IF(ISNA(SUMIFS(INDEX('Model Participation Data'!$N$8:$DX$57,0,MATCH(CONCATENATE($J386,M$6),'Model Participation Data'!$N$6:$DX$6,0)),'Model Participation Data'!$B$8:$B$57,$C386,'Model Participation Data'!$C$8:$C$57,$D386)),"-",SUMIFS(INDEX('Model Participation Data'!$N$8:$DX$57,0,MATCH(CONCATENATE($J386,M$6),'Model Participation Data'!$N$6:$DX$6,0)),'Model Participation Data'!$B$8:$B$57,$C386,'Model Participation Data'!$C$8:$C$57,$D386))</f>
        <v>0</v>
      </c>
      <c r="N386" s="43">
        <f>IF(ISNA(SUMIFS(INDEX('Model Participation Data'!$N$8:$DX$57,0,MATCH(CONCATENATE($J386,N$6),'Model Participation Data'!$N$6:$DX$6,0)),'Model Participation Data'!$B$8:$B$57,$C386,'Model Participation Data'!$C$8:$C$57,$D386)),"-",SUMIFS(INDEX('Model Participation Data'!$N$8:$DX$57,0,MATCH(CONCATENATE($J386,N$6),'Model Participation Data'!$N$6:$DX$6,0)),'Model Participation Data'!$B$8:$B$57,$C386,'Model Participation Data'!$C$8:$C$57,$D386))</f>
        <v>0</v>
      </c>
      <c r="O386" s="154">
        <f>IF(ISNA(SUMIFS(INDEX('Model Participation Data'!$N$8:$DX$57,0,MATCH(CONCATENATE($J386,O$6),'Model Participation Data'!$N$6:$DX$6,0)),'Model Participation Data'!$B$8:$B$57,$C386,'Model Participation Data'!$C$8:$C$57,$D386)),"-",SUMIFS(INDEX('Model Participation Data'!$N$8:$DX$57,0,MATCH(CONCATENATE($J386,O$6),'Model Participation Data'!$N$6:$DX$6,0)),'Model Participation Data'!$B$8:$B$57,$C386,'Model Participation Data'!$C$8:$C$57,$D386))</f>
        <v>0</v>
      </c>
    </row>
    <row r="387" spans="2:15" outlineLevel="1" x14ac:dyDescent="0.35">
      <c r="B387" s="37" t="s">
        <v>80</v>
      </c>
      <c r="C387" s="38" t="str">
        <f>IF(ISBLANK('Model Participation Data'!$B$23),"-",'Model Participation Data'!$B$23)</f>
        <v>Provider Unique Count</v>
      </c>
      <c r="D387" s="38" t="str">
        <f>IF(ISBLANK('Model Participation Data'!$C$23),"-",'Model Participation Data'!$C$23)</f>
        <v>Providers Participating in SIM (All Models)</v>
      </c>
      <c r="E387" s="38" t="str">
        <f>IF(ISBLANK('Model Participation Data'!$D$23),"-",'Model Participation Data'!$D$23)</f>
        <v>Percentage</v>
      </c>
      <c r="F387" s="38" t="str">
        <f>IF(ISBLANK('Model Participation Data'!$E$23),"-",'Model Participation Data'!$E$23)</f>
        <v>Active</v>
      </c>
      <c r="G387" s="151" t="str">
        <f>IF(ISBLANK('Model Participation Data'!$F$23),"-",'Model Participation Data'!$F$23)</f>
        <v>-</v>
      </c>
      <c r="H387" s="38">
        <v>1</v>
      </c>
      <c r="I387" s="38">
        <v>5</v>
      </c>
      <c r="J387" s="150" t="str">
        <f t="shared" si="20"/>
        <v>15</v>
      </c>
      <c r="K387" s="38" t="str">
        <f>IF(ISBLANK('Model Participation Data'!$L$23),"-",'Model Participation Data'!$L$23)</f>
        <v>Annual</v>
      </c>
      <c r="L387" s="39" t="str">
        <f>IF(ISBLANK('Model Participation Data'!$M$23),"-",'Model Participation Data'!$M$23)</f>
        <v>N/A</v>
      </c>
      <c r="M387" s="43">
        <f>IF(ISNA(SUMIFS(INDEX('Model Participation Data'!$N$8:$DX$57,0,MATCH(CONCATENATE($J387,M$6),'Model Participation Data'!$N$6:$DX$6,0)),'Model Participation Data'!$B$8:$B$57,$C387,'Model Participation Data'!$C$8:$C$57,$D387)),"-",SUMIFS(INDEX('Model Participation Data'!$N$8:$DX$57,0,MATCH(CONCATENATE($J387,M$6),'Model Participation Data'!$N$6:$DX$6,0)),'Model Participation Data'!$B$8:$B$57,$C387,'Model Participation Data'!$C$8:$C$57,$D387))</f>
        <v>9497</v>
      </c>
      <c r="N387" s="43">
        <f>IF(ISNA(SUMIFS(INDEX('Model Participation Data'!$N$8:$DX$57,0,MATCH(CONCATENATE($J387,N$6),'Model Participation Data'!$N$6:$DX$6,0)),'Model Participation Data'!$B$8:$B$57,$C387,'Model Participation Data'!$C$8:$C$57,$D387)),"-",SUMIFS(INDEX('Model Participation Data'!$N$8:$DX$57,0,MATCH(CONCATENATE($J387,N$6),'Model Participation Data'!$N$6:$DX$6,0)),'Model Participation Data'!$B$8:$B$57,$C387,'Model Participation Data'!$C$8:$C$57,$D387))</f>
        <v>16481</v>
      </c>
      <c r="O387" s="154">
        <f>IF(ISNA(SUMIFS(INDEX('Model Participation Data'!$N$8:$DX$57,0,MATCH(CONCATENATE($J387,O$6),'Model Participation Data'!$N$6:$DX$6,0)),'Model Participation Data'!$B$8:$B$57,$C387,'Model Participation Data'!$C$8:$C$57,$D387)),"-",SUMIFS(INDEX('Model Participation Data'!$N$8:$DX$57,0,MATCH(CONCATENATE($J387,O$6),'Model Participation Data'!$N$6:$DX$6,0)),'Model Participation Data'!$B$8:$B$57,$C387,'Model Participation Data'!$C$8:$C$57,$D387))</f>
        <v>0.57623930586736238</v>
      </c>
    </row>
    <row r="388" spans="2:15" outlineLevel="1" x14ac:dyDescent="0.35">
      <c r="B388" s="37" t="s">
        <v>80</v>
      </c>
      <c r="C388" s="38" t="str">
        <f>IF(ISBLANK('Model Participation Data'!$B$23),"-",'Model Participation Data'!$B$23)</f>
        <v>Provider Unique Count</v>
      </c>
      <c r="D388" s="38" t="str">
        <f>IF(ISBLANK('Model Participation Data'!$C$23),"-",'Model Participation Data'!$C$23)</f>
        <v>Providers Participating in SIM (All Models)</v>
      </c>
      <c r="E388" s="38" t="str">
        <f>IF(ISBLANK('Model Participation Data'!$D$23),"-",'Model Participation Data'!$D$23)</f>
        <v>Percentage</v>
      </c>
      <c r="F388" s="38" t="str">
        <f>IF(ISBLANK('Model Participation Data'!$E$23),"-",'Model Participation Data'!$E$23)</f>
        <v>Active</v>
      </c>
      <c r="G388" s="151" t="str">
        <f>IF(ISBLANK('Model Participation Data'!$F$23),"-",'Model Participation Data'!$F$23)</f>
        <v>-</v>
      </c>
      <c r="H388" s="38">
        <v>1</v>
      </c>
      <c r="I388" s="38" t="s">
        <v>65</v>
      </c>
      <c r="J388" s="150" t="str">
        <f t="shared" si="20"/>
        <v>1Goal</v>
      </c>
      <c r="K388" s="38" t="str">
        <f>IF(ISBLANK('Model Participation Data'!$L$23),"-",'Model Participation Data'!$L$23)</f>
        <v>Annual</v>
      </c>
      <c r="L388" s="39" t="str">
        <f>IF(ISBLANK('Model Participation Data'!$M$23),"-",'Model Participation Data'!$M$23)</f>
        <v>N/A</v>
      </c>
      <c r="M388" s="43" t="str">
        <f>IF(ISNA(SUMIFS(INDEX('Model Participation Data'!$N$8:$DX$57,0,MATCH(CONCATENATE($J388,M$6),'Model Participation Data'!$N$6:$DX$6,0)),'Model Participation Data'!$B$8:$B$57,$C388,'Model Participation Data'!$C$8:$C$57,$D388)),"-",SUMIFS(INDEX('Model Participation Data'!$N$8:$DX$57,0,MATCH(CONCATENATE($J388,M$6),'Model Participation Data'!$N$6:$DX$6,0)),'Model Participation Data'!$B$8:$B$57,$C388,'Model Participation Data'!$C$8:$C$57,$D388))</f>
        <v>-</v>
      </c>
      <c r="N388" s="43" t="str">
        <f>IF(ISNA(SUMIFS(INDEX('Model Participation Data'!$N$8:$DX$57,0,MATCH(CONCATENATE($J388,N$6),'Model Participation Data'!$N$6:$DX$6,0)),'Model Participation Data'!$B$8:$B$57,$C388,'Model Participation Data'!$C$8:$C$57,$D388)),"-",SUMIFS(INDEX('Model Participation Data'!$N$8:$DX$57,0,MATCH(CONCATENATE($J388,N$6),'Model Participation Data'!$N$6:$DX$6,0)),'Model Participation Data'!$B$8:$B$57,$C388,'Model Participation Data'!$C$8:$C$57,$D388))</f>
        <v>-</v>
      </c>
      <c r="O388" s="154">
        <f>IF(ISNA(SUMIFS(INDEX('Model Participation Data'!$N$8:$DX$57,0,MATCH(CONCATENATE($J388,O$6),'Model Participation Data'!$N$6:$DX$6,0)),'Model Participation Data'!$B$8:$B$57,$C388,'Model Participation Data'!$C$8:$C$57,$D388)),"-",SUMIFS(INDEX('Model Participation Data'!$N$8:$DX$57,0,MATCH(CONCATENATE($J388,O$6),'Model Participation Data'!$N$6:$DX$6,0)),'Model Participation Data'!$B$8:$B$57,$C388,'Model Participation Data'!$C$8:$C$57,$D388))</f>
        <v>0</v>
      </c>
    </row>
    <row r="389" spans="2:15" outlineLevel="1" x14ac:dyDescent="0.35">
      <c r="B389" s="37" t="s">
        <v>80</v>
      </c>
      <c r="C389" s="38" t="str">
        <f>IF(ISBLANK('Model Participation Data'!$B$23),"-",'Model Participation Data'!$B$23)</f>
        <v>Provider Unique Count</v>
      </c>
      <c r="D389" s="38" t="str">
        <f>IF(ISBLANK('Model Participation Data'!$C$23),"-",'Model Participation Data'!$C$23)</f>
        <v>Providers Participating in SIM (All Models)</v>
      </c>
      <c r="E389" s="38" t="str">
        <f>IF(ISBLANK('Model Participation Data'!$D$23),"-",'Model Participation Data'!$D$23)</f>
        <v>Percentage</v>
      </c>
      <c r="F389" s="38" t="str">
        <f>IF(ISBLANK('Model Participation Data'!$E$23),"-",'Model Participation Data'!$E$23)</f>
        <v>Active</v>
      </c>
      <c r="G389" s="151" t="str">
        <f>IF(ISBLANK('Model Participation Data'!$F$23),"-",'Model Participation Data'!$F$23)</f>
        <v>-</v>
      </c>
      <c r="H389" s="38">
        <v>2</v>
      </c>
      <c r="I389" s="38">
        <v>1</v>
      </c>
      <c r="J389" s="150" t="str">
        <f t="shared" si="20"/>
        <v>21</v>
      </c>
      <c r="K389" s="38" t="str">
        <f>IF(ISBLANK('Model Participation Data'!$L$23),"-",'Model Participation Data'!$L$23)</f>
        <v>Annual</v>
      </c>
      <c r="L389" s="39" t="str">
        <f>IF(ISBLANK('Model Participation Data'!$M$23),"-",'Model Participation Data'!$M$23)</f>
        <v>N/A</v>
      </c>
      <c r="M389" s="43">
        <f>IF(ISNA(SUMIFS(INDEX('Model Participation Data'!$N$8:$DX$57,0,MATCH(CONCATENATE($J389,M$6),'Model Participation Data'!$N$6:$DX$6,0)),'Model Participation Data'!$B$8:$B$57,$C389,'Model Participation Data'!$C$8:$C$57,$D389)),"-",SUMIFS(INDEX('Model Participation Data'!$N$8:$DX$57,0,MATCH(CONCATENATE($J389,M$6),'Model Participation Data'!$N$6:$DX$6,0)),'Model Participation Data'!$B$8:$B$57,$C389,'Model Participation Data'!$C$8:$C$57,$D389))</f>
        <v>0</v>
      </c>
      <c r="N389" s="43">
        <f>IF(ISNA(SUMIFS(INDEX('Model Participation Data'!$N$8:$DX$57,0,MATCH(CONCATENATE($J389,N$6),'Model Participation Data'!$N$6:$DX$6,0)),'Model Participation Data'!$B$8:$B$57,$C389,'Model Participation Data'!$C$8:$C$57,$D389)),"-",SUMIFS(INDEX('Model Participation Data'!$N$8:$DX$57,0,MATCH(CONCATENATE($J389,N$6),'Model Participation Data'!$N$6:$DX$6,0)),'Model Participation Data'!$B$8:$B$57,$C389,'Model Participation Data'!$C$8:$C$57,$D389))</f>
        <v>0</v>
      </c>
      <c r="O389" s="154">
        <f>IF(ISNA(SUMIFS(INDEX('Model Participation Data'!$N$8:$DX$57,0,MATCH(CONCATENATE($J389,O$6),'Model Participation Data'!$N$6:$DX$6,0)),'Model Participation Data'!$B$8:$B$57,$C389,'Model Participation Data'!$C$8:$C$57,$D389)),"-",SUMIFS(INDEX('Model Participation Data'!$N$8:$DX$57,0,MATCH(CONCATENATE($J389,O$6),'Model Participation Data'!$N$6:$DX$6,0)),'Model Participation Data'!$B$8:$B$57,$C389,'Model Participation Data'!$C$8:$C$57,$D389))</f>
        <v>0</v>
      </c>
    </row>
    <row r="390" spans="2:15" outlineLevel="1" x14ac:dyDescent="0.35">
      <c r="B390" s="37" t="s">
        <v>80</v>
      </c>
      <c r="C390" s="38" t="str">
        <f>IF(ISBLANK('Model Participation Data'!$B$23),"-",'Model Participation Data'!$B$23)</f>
        <v>Provider Unique Count</v>
      </c>
      <c r="D390" s="38" t="str">
        <f>IF(ISBLANK('Model Participation Data'!$C$23),"-",'Model Participation Data'!$C$23)</f>
        <v>Providers Participating in SIM (All Models)</v>
      </c>
      <c r="E390" s="38" t="str">
        <f>IF(ISBLANK('Model Participation Data'!$D$23),"-",'Model Participation Data'!$D$23)</f>
        <v>Percentage</v>
      </c>
      <c r="F390" s="38" t="str">
        <f>IF(ISBLANK('Model Participation Data'!$E$23),"-",'Model Participation Data'!$E$23)</f>
        <v>Active</v>
      </c>
      <c r="G390" s="151" t="str">
        <f>IF(ISBLANK('Model Participation Data'!$F$23),"-",'Model Participation Data'!$F$23)</f>
        <v>-</v>
      </c>
      <c r="H390" s="38">
        <v>2</v>
      </c>
      <c r="I390" s="38">
        <v>2</v>
      </c>
      <c r="J390" s="150" t="str">
        <f t="shared" si="20"/>
        <v>22</v>
      </c>
      <c r="K390" s="38" t="str">
        <f>IF(ISBLANK('Model Participation Data'!$L$23),"-",'Model Participation Data'!$L$23)</f>
        <v>Annual</v>
      </c>
      <c r="L390" s="39" t="str">
        <f>IF(ISBLANK('Model Participation Data'!$M$23),"-",'Model Participation Data'!$M$23)</f>
        <v>N/A</v>
      </c>
      <c r="M390" s="43">
        <f>IF(ISNA(SUMIFS(INDEX('Model Participation Data'!$N$8:$DX$57,0,MATCH(CONCATENATE($J390,M$6),'Model Participation Data'!$N$6:$DX$6,0)),'Model Participation Data'!$B$8:$B$57,$C390,'Model Participation Data'!$C$8:$C$57,$D390)),"-",SUMIFS(INDEX('Model Participation Data'!$N$8:$DX$57,0,MATCH(CONCATENATE($J390,M$6),'Model Participation Data'!$N$6:$DX$6,0)),'Model Participation Data'!$B$8:$B$57,$C390,'Model Participation Data'!$C$8:$C$57,$D390))</f>
        <v>0</v>
      </c>
      <c r="N390" s="43">
        <f>IF(ISNA(SUMIFS(INDEX('Model Participation Data'!$N$8:$DX$57,0,MATCH(CONCATENATE($J390,N$6),'Model Participation Data'!$N$6:$DX$6,0)),'Model Participation Data'!$B$8:$B$57,$C390,'Model Participation Data'!$C$8:$C$57,$D390)),"-",SUMIFS(INDEX('Model Participation Data'!$N$8:$DX$57,0,MATCH(CONCATENATE($J390,N$6),'Model Participation Data'!$N$6:$DX$6,0)),'Model Participation Data'!$B$8:$B$57,$C390,'Model Participation Data'!$C$8:$C$57,$D390))</f>
        <v>0</v>
      </c>
      <c r="O390" s="154">
        <f>IF(ISNA(SUMIFS(INDEX('Model Participation Data'!$N$8:$DX$57,0,MATCH(CONCATENATE($J390,O$6),'Model Participation Data'!$N$6:$DX$6,0)),'Model Participation Data'!$B$8:$B$57,$C390,'Model Participation Data'!$C$8:$C$57,$D390)),"-",SUMIFS(INDEX('Model Participation Data'!$N$8:$DX$57,0,MATCH(CONCATENATE($J390,O$6),'Model Participation Data'!$N$6:$DX$6,0)),'Model Participation Data'!$B$8:$B$57,$C390,'Model Participation Data'!$C$8:$C$57,$D390))</f>
        <v>0</v>
      </c>
    </row>
    <row r="391" spans="2:15" outlineLevel="1" x14ac:dyDescent="0.35">
      <c r="B391" s="37" t="s">
        <v>80</v>
      </c>
      <c r="C391" s="38" t="str">
        <f>IF(ISBLANK('Model Participation Data'!$B$23),"-",'Model Participation Data'!$B$23)</f>
        <v>Provider Unique Count</v>
      </c>
      <c r="D391" s="38" t="str">
        <f>IF(ISBLANK('Model Participation Data'!$C$23),"-",'Model Participation Data'!$C$23)</f>
        <v>Providers Participating in SIM (All Models)</v>
      </c>
      <c r="E391" s="38" t="str">
        <f>IF(ISBLANK('Model Participation Data'!$D$23),"-",'Model Participation Data'!$D$23)</f>
        <v>Percentage</v>
      </c>
      <c r="F391" s="38" t="str">
        <f>IF(ISBLANK('Model Participation Data'!$E$23),"-",'Model Participation Data'!$E$23)</f>
        <v>Active</v>
      </c>
      <c r="G391" s="151" t="str">
        <f>IF(ISBLANK('Model Participation Data'!$F$23),"-",'Model Participation Data'!$F$23)</f>
        <v>-</v>
      </c>
      <c r="H391" s="38">
        <v>2</v>
      </c>
      <c r="I391" s="38">
        <v>3</v>
      </c>
      <c r="J391" s="150" t="str">
        <f t="shared" si="20"/>
        <v>23</v>
      </c>
      <c r="K391" s="38" t="str">
        <f>IF(ISBLANK('Model Participation Data'!$L$23),"-",'Model Participation Data'!$L$23)</f>
        <v>Annual</v>
      </c>
      <c r="L391" s="39" t="str">
        <f>IF(ISBLANK('Model Participation Data'!$M$23),"-",'Model Participation Data'!$M$23)</f>
        <v>N/A</v>
      </c>
      <c r="M391" s="43">
        <f>IF(ISNA(SUMIFS(INDEX('Model Participation Data'!$N$8:$DX$57,0,MATCH(CONCATENATE($J391,M$6),'Model Participation Data'!$N$6:$DX$6,0)),'Model Participation Data'!$B$8:$B$57,$C391,'Model Participation Data'!$C$8:$C$57,$D391)),"-",SUMIFS(INDEX('Model Participation Data'!$N$8:$DX$57,0,MATCH(CONCATENATE($J391,M$6),'Model Participation Data'!$N$6:$DX$6,0)),'Model Participation Data'!$B$8:$B$57,$C391,'Model Participation Data'!$C$8:$C$57,$D391))</f>
        <v>0</v>
      </c>
      <c r="N391" s="43">
        <f>IF(ISNA(SUMIFS(INDEX('Model Participation Data'!$N$8:$DX$57,0,MATCH(CONCATENATE($J391,N$6),'Model Participation Data'!$N$6:$DX$6,0)),'Model Participation Data'!$B$8:$B$57,$C391,'Model Participation Data'!$C$8:$C$57,$D391)),"-",SUMIFS(INDEX('Model Participation Data'!$N$8:$DX$57,0,MATCH(CONCATENATE($J391,N$6),'Model Participation Data'!$N$6:$DX$6,0)),'Model Participation Data'!$B$8:$B$57,$C391,'Model Participation Data'!$C$8:$C$57,$D391))</f>
        <v>0</v>
      </c>
      <c r="O391" s="154">
        <f>IF(ISNA(SUMIFS(INDEX('Model Participation Data'!$N$8:$DX$57,0,MATCH(CONCATENATE($J391,O$6),'Model Participation Data'!$N$6:$DX$6,0)),'Model Participation Data'!$B$8:$B$57,$C391,'Model Participation Data'!$C$8:$C$57,$D391)),"-",SUMIFS(INDEX('Model Participation Data'!$N$8:$DX$57,0,MATCH(CONCATENATE($J391,O$6),'Model Participation Data'!$N$6:$DX$6,0)),'Model Participation Data'!$B$8:$B$57,$C391,'Model Participation Data'!$C$8:$C$57,$D391))</f>
        <v>0</v>
      </c>
    </row>
    <row r="392" spans="2:15" outlineLevel="1" x14ac:dyDescent="0.35">
      <c r="B392" s="37" t="s">
        <v>80</v>
      </c>
      <c r="C392" s="38" t="str">
        <f>IF(ISBLANK('Model Participation Data'!$B$23),"-",'Model Participation Data'!$B$23)</f>
        <v>Provider Unique Count</v>
      </c>
      <c r="D392" s="38" t="str">
        <f>IF(ISBLANK('Model Participation Data'!$C$23),"-",'Model Participation Data'!$C$23)</f>
        <v>Providers Participating in SIM (All Models)</v>
      </c>
      <c r="E392" s="38" t="str">
        <f>IF(ISBLANK('Model Participation Data'!$D$23),"-",'Model Participation Data'!$D$23)</f>
        <v>Percentage</v>
      </c>
      <c r="F392" s="38" t="str">
        <f>IF(ISBLANK('Model Participation Data'!$E$23),"-",'Model Participation Data'!$E$23)</f>
        <v>Active</v>
      </c>
      <c r="G392" s="151" t="str">
        <f>IF(ISBLANK('Model Participation Data'!$F$23),"-",'Model Participation Data'!$F$23)</f>
        <v>-</v>
      </c>
      <c r="H392" s="38">
        <v>2</v>
      </c>
      <c r="I392" s="38">
        <v>4</v>
      </c>
      <c r="J392" s="150" t="str">
        <f t="shared" si="20"/>
        <v>24</v>
      </c>
      <c r="K392" s="38" t="str">
        <f>IF(ISBLANK('Model Participation Data'!$L$23),"-",'Model Participation Data'!$L$23)</f>
        <v>Annual</v>
      </c>
      <c r="L392" s="39" t="str">
        <f>IF(ISBLANK('Model Participation Data'!$M$23),"-",'Model Participation Data'!$M$23)</f>
        <v>N/A</v>
      </c>
      <c r="M392" s="43">
        <f>IF(ISNA(SUMIFS(INDEX('Model Participation Data'!$N$8:$DX$57,0,MATCH(CONCATENATE($J392,M$6),'Model Participation Data'!$N$6:$DX$6,0)),'Model Participation Data'!$B$8:$B$57,$C392,'Model Participation Data'!$C$8:$C$57,$D392)),"-",SUMIFS(INDEX('Model Participation Data'!$N$8:$DX$57,0,MATCH(CONCATENATE($J392,M$6),'Model Participation Data'!$N$6:$DX$6,0)),'Model Participation Data'!$B$8:$B$57,$C392,'Model Participation Data'!$C$8:$C$57,$D392))</f>
        <v>0</v>
      </c>
      <c r="N392" s="43">
        <f>IF(ISNA(SUMIFS(INDEX('Model Participation Data'!$N$8:$DX$57,0,MATCH(CONCATENATE($J392,N$6),'Model Participation Data'!$N$6:$DX$6,0)),'Model Participation Data'!$B$8:$B$57,$C392,'Model Participation Data'!$C$8:$C$57,$D392)),"-",SUMIFS(INDEX('Model Participation Data'!$N$8:$DX$57,0,MATCH(CONCATENATE($J392,N$6),'Model Participation Data'!$N$6:$DX$6,0)),'Model Participation Data'!$B$8:$B$57,$C392,'Model Participation Data'!$C$8:$C$57,$D392))</f>
        <v>0</v>
      </c>
      <c r="O392" s="154">
        <f>IF(ISNA(SUMIFS(INDEX('Model Participation Data'!$N$8:$DX$57,0,MATCH(CONCATENATE($J392,O$6),'Model Participation Data'!$N$6:$DX$6,0)),'Model Participation Data'!$B$8:$B$57,$C392,'Model Participation Data'!$C$8:$C$57,$D392)),"-",SUMIFS(INDEX('Model Participation Data'!$N$8:$DX$57,0,MATCH(CONCATENATE($J392,O$6),'Model Participation Data'!$N$6:$DX$6,0)),'Model Participation Data'!$B$8:$B$57,$C392,'Model Participation Data'!$C$8:$C$57,$D392))</f>
        <v>0</v>
      </c>
    </row>
    <row r="393" spans="2:15" outlineLevel="1" x14ac:dyDescent="0.35">
      <c r="B393" s="37" t="s">
        <v>80</v>
      </c>
      <c r="C393" s="38" t="str">
        <f>IF(ISBLANK('Model Participation Data'!$B$23),"-",'Model Participation Data'!$B$23)</f>
        <v>Provider Unique Count</v>
      </c>
      <c r="D393" s="38" t="str">
        <f>IF(ISBLANK('Model Participation Data'!$C$23),"-",'Model Participation Data'!$C$23)</f>
        <v>Providers Participating in SIM (All Models)</v>
      </c>
      <c r="E393" s="38" t="str">
        <f>IF(ISBLANK('Model Participation Data'!$D$23),"-",'Model Participation Data'!$D$23)</f>
        <v>Percentage</v>
      </c>
      <c r="F393" s="38" t="str">
        <f>IF(ISBLANK('Model Participation Data'!$E$23),"-",'Model Participation Data'!$E$23)</f>
        <v>Active</v>
      </c>
      <c r="G393" s="151" t="str">
        <f>IF(ISBLANK('Model Participation Data'!$F$23),"-",'Model Participation Data'!$F$23)</f>
        <v>-</v>
      </c>
      <c r="H393" s="38">
        <v>2</v>
      </c>
      <c r="I393" s="38">
        <v>5</v>
      </c>
      <c r="J393" s="150" t="str">
        <f t="shared" si="20"/>
        <v>25</v>
      </c>
      <c r="K393" s="38" t="str">
        <f>IF(ISBLANK('Model Participation Data'!$L$23),"-",'Model Participation Data'!$L$23)</f>
        <v>Annual</v>
      </c>
      <c r="L393" s="39" t="str">
        <f>IF(ISBLANK('Model Participation Data'!$M$23),"-",'Model Participation Data'!$M$23)</f>
        <v>N/A</v>
      </c>
      <c r="M393" s="43">
        <f>IF(ISNA(SUMIFS(INDEX('Model Participation Data'!$N$8:$DX$57,0,MATCH(CONCATENATE($J393,M$6),'Model Participation Data'!$N$6:$DX$6,0)),'Model Participation Data'!$B$8:$B$57,$C393,'Model Participation Data'!$C$8:$C$57,$D393)),"-",SUMIFS(INDEX('Model Participation Data'!$N$8:$DX$57,0,MATCH(CONCATENATE($J393,M$6),'Model Participation Data'!$N$6:$DX$6,0)),'Model Participation Data'!$B$8:$B$57,$C393,'Model Participation Data'!$C$8:$C$57,$D393))</f>
        <v>0</v>
      </c>
      <c r="N393" s="43">
        <f>IF(ISNA(SUMIFS(INDEX('Model Participation Data'!$N$8:$DX$57,0,MATCH(CONCATENATE($J393,N$6),'Model Participation Data'!$N$6:$DX$6,0)),'Model Participation Data'!$B$8:$B$57,$C393,'Model Participation Data'!$C$8:$C$57,$D393)),"-",SUMIFS(INDEX('Model Participation Data'!$N$8:$DX$57,0,MATCH(CONCATENATE($J393,N$6),'Model Participation Data'!$N$6:$DX$6,0)),'Model Participation Data'!$B$8:$B$57,$C393,'Model Participation Data'!$C$8:$C$57,$D393))</f>
        <v>0</v>
      </c>
      <c r="O393" s="154">
        <f>IF(ISNA(SUMIFS(INDEX('Model Participation Data'!$N$8:$DX$57,0,MATCH(CONCATENATE($J393,O$6),'Model Participation Data'!$N$6:$DX$6,0)),'Model Participation Data'!$B$8:$B$57,$C393,'Model Participation Data'!$C$8:$C$57,$D393)),"-",SUMIFS(INDEX('Model Participation Data'!$N$8:$DX$57,0,MATCH(CONCATENATE($J393,O$6),'Model Participation Data'!$N$6:$DX$6,0)),'Model Participation Data'!$B$8:$B$57,$C393,'Model Participation Data'!$C$8:$C$57,$D393))</f>
        <v>0</v>
      </c>
    </row>
    <row r="394" spans="2:15" outlineLevel="1" x14ac:dyDescent="0.35">
      <c r="B394" s="37" t="s">
        <v>80</v>
      </c>
      <c r="C394" s="38" t="str">
        <f>IF(ISBLANK('Model Participation Data'!$B$23),"-",'Model Participation Data'!$B$23)</f>
        <v>Provider Unique Count</v>
      </c>
      <c r="D394" s="38" t="str">
        <f>IF(ISBLANK('Model Participation Data'!$C$23),"-",'Model Participation Data'!$C$23)</f>
        <v>Providers Participating in SIM (All Models)</v>
      </c>
      <c r="E394" s="38" t="str">
        <f>IF(ISBLANK('Model Participation Data'!$D$23),"-",'Model Participation Data'!$D$23)</f>
        <v>Percentage</v>
      </c>
      <c r="F394" s="38" t="str">
        <f>IF(ISBLANK('Model Participation Data'!$E$23),"-",'Model Participation Data'!$E$23)</f>
        <v>Active</v>
      </c>
      <c r="G394" s="151" t="str">
        <f>IF(ISBLANK('Model Participation Data'!$F$23),"-",'Model Participation Data'!$F$23)</f>
        <v>-</v>
      </c>
      <c r="H394" s="38">
        <v>2</v>
      </c>
      <c r="I394" s="38" t="s">
        <v>65</v>
      </c>
      <c r="J394" s="150" t="str">
        <f t="shared" si="20"/>
        <v>2Goal</v>
      </c>
      <c r="K394" s="38" t="str">
        <f>IF(ISBLANK('Model Participation Data'!$L$23),"-",'Model Participation Data'!$L$23)</f>
        <v>Annual</v>
      </c>
      <c r="L394" s="39" t="str">
        <f>IF(ISBLANK('Model Participation Data'!$M$23),"-",'Model Participation Data'!$M$23)</f>
        <v>N/A</v>
      </c>
      <c r="M394" s="43" t="str">
        <f>IF(ISNA(SUMIFS(INDEX('Model Participation Data'!$N$8:$DX$57,0,MATCH(CONCATENATE($J394,M$6),'Model Participation Data'!$N$6:$DX$6,0)),'Model Participation Data'!$B$8:$B$57,$C394,'Model Participation Data'!$C$8:$C$57,$D394)),"-",SUMIFS(INDEX('Model Participation Data'!$N$8:$DX$57,0,MATCH(CONCATENATE($J394,M$6),'Model Participation Data'!$N$6:$DX$6,0)),'Model Participation Data'!$B$8:$B$57,$C394,'Model Participation Data'!$C$8:$C$57,$D394))</f>
        <v>-</v>
      </c>
      <c r="N394" s="43" t="str">
        <f>IF(ISNA(SUMIFS(INDEX('Model Participation Data'!$N$8:$DX$57,0,MATCH(CONCATENATE($J394,N$6),'Model Participation Data'!$N$6:$DX$6,0)),'Model Participation Data'!$B$8:$B$57,$C394,'Model Participation Data'!$C$8:$C$57,$D394)),"-",SUMIFS(INDEX('Model Participation Data'!$N$8:$DX$57,0,MATCH(CONCATENATE($J394,N$6),'Model Participation Data'!$N$6:$DX$6,0)),'Model Participation Data'!$B$8:$B$57,$C394,'Model Participation Data'!$C$8:$C$57,$D394))</f>
        <v>-</v>
      </c>
      <c r="O394" s="154">
        <f>IF(ISNA(SUMIFS(INDEX('Model Participation Data'!$N$8:$DX$57,0,MATCH(CONCATENATE($J394,O$6),'Model Participation Data'!$N$6:$DX$6,0)),'Model Participation Data'!$B$8:$B$57,$C394,'Model Participation Data'!$C$8:$C$57,$D394)),"-",SUMIFS(INDEX('Model Participation Data'!$N$8:$DX$57,0,MATCH(CONCATENATE($J394,O$6),'Model Participation Data'!$N$6:$DX$6,0)),'Model Participation Data'!$B$8:$B$57,$C394,'Model Participation Data'!$C$8:$C$57,$D394))</f>
        <v>0</v>
      </c>
    </row>
    <row r="395" spans="2:15" outlineLevel="1" x14ac:dyDescent="0.35">
      <c r="B395" s="37" t="s">
        <v>80</v>
      </c>
      <c r="C395" s="38" t="str">
        <f>IF(ISBLANK('Model Participation Data'!$B$23),"-",'Model Participation Data'!$B$23)</f>
        <v>Provider Unique Count</v>
      </c>
      <c r="D395" s="38" t="str">
        <f>IF(ISBLANK('Model Participation Data'!$C$23),"-",'Model Participation Data'!$C$23)</f>
        <v>Providers Participating in SIM (All Models)</v>
      </c>
      <c r="E395" s="38" t="str">
        <f>IF(ISBLANK('Model Participation Data'!$D$23),"-",'Model Participation Data'!$D$23)</f>
        <v>Percentage</v>
      </c>
      <c r="F395" s="38" t="str">
        <f>IF(ISBLANK('Model Participation Data'!$E$23),"-",'Model Participation Data'!$E$23)</f>
        <v>Active</v>
      </c>
      <c r="G395" s="151" t="str">
        <f>IF(ISBLANK('Model Participation Data'!$F$23),"-",'Model Participation Data'!$F$23)</f>
        <v>-</v>
      </c>
      <c r="H395" s="38">
        <v>3</v>
      </c>
      <c r="I395" s="38">
        <v>1</v>
      </c>
      <c r="J395" s="150" t="str">
        <f t="shared" si="20"/>
        <v>31</v>
      </c>
      <c r="K395" s="38" t="str">
        <f>IF(ISBLANK('Model Participation Data'!$L$23),"-",'Model Participation Data'!$L$23)</f>
        <v>Annual</v>
      </c>
      <c r="L395" s="39" t="str">
        <f>IF(ISBLANK('Model Participation Data'!$M$23),"-",'Model Participation Data'!$M$23)</f>
        <v>N/A</v>
      </c>
      <c r="M395" s="43">
        <f>IF(ISNA(SUMIFS(INDEX('Model Participation Data'!$N$8:$DX$57,0,MATCH(CONCATENATE($J395,M$6),'Model Participation Data'!$N$6:$DX$6,0)),'Model Participation Data'!$B$8:$B$57,$C395,'Model Participation Data'!$C$8:$C$57,$D395)),"-",SUMIFS(INDEX('Model Participation Data'!$N$8:$DX$57,0,MATCH(CONCATENATE($J395,M$6),'Model Participation Data'!$N$6:$DX$6,0)),'Model Participation Data'!$B$8:$B$57,$C395,'Model Participation Data'!$C$8:$C$57,$D395))</f>
        <v>0</v>
      </c>
      <c r="N395" s="43">
        <f>IF(ISNA(SUMIFS(INDEX('Model Participation Data'!$N$8:$DX$57,0,MATCH(CONCATENATE($J395,N$6),'Model Participation Data'!$N$6:$DX$6,0)),'Model Participation Data'!$B$8:$B$57,$C395,'Model Participation Data'!$C$8:$C$57,$D395)),"-",SUMIFS(INDEX('Model Participation Data'!$N$8:$DX$57,0,MATCH(CONCATENATE($J395,N$6),'Model Participation Data'!$N$6:$DX$6,0)),'Model Participation Data'!$B$8:$B$57,$C395,'Model Participation Data'!$C$8:$C$57,$D395))</f>
        <v>0</v>
      </c>
      <c r="O395" s="154">
        <f>IF(ISNA(SUMIFS(INDEX('Model Participation Data'!$N$8:$DX$57,0,MATCH(CONCATENATE($J395,O$6),'Model Participation Data'!$N$6:$DX$6,0)),'Model Participation Data'!$B$8:$B$57,$C395,'Model Participation Data'!$C$8:$C$57,$D395)),"-",SUMIFS(INDEX('Model Participation Data'!$N$8:$DX$57,0,MATCH(CONCATENATE($J395,O$6),'Model Participation Data'!$N$6:$DX$6,0)),'Model Participation Data'!$B$8:$B$57,$C395,'Model Participation Data'!$C$8:$C$57,$D395))</f>
        <v>0</v>
      </c>
    </row>
    <row r="396" spans="2:15" outlineLevel="1" x14ac:dyDescent="0.35">
      <c r="B396" s="37" t="s">
        <v>80</v>
      </c>
      <c r="C396" s="38" t="str">
        <f>IF(ISBLANK('Model Participation Data'!$B$23),"-",'Model Participation Data'!$B$23)</f>
        <v>Provider Unique Count</v>
      </c>
      <c r="D396" s="38" t="str">
        <f>IF(ISBLANK('Model Participation Data'!$C$23),"-",'Model Participation Data'!$C$23)</f>
        <v>Providers Participating in SIM (All Models)</v>
      </c>
      <c r="E396" s="38" t="str">
        <f>IF(ISBLANK('Model Participation Data'!$D$23),"-",'Model Participation Data'!$D$23)</f>
        <v>Percentage</v>
      </c>
      <c r="F396" s="38" t="str">
        <f>IF(ISBLANK('Model Participation Data'!$E$23),"-",'Model Participation Data'!$E$23)</f>
        <v>Active</v>
      </c>
      <c r="G396" s="151" t="str">
        <f>IF(ISBLANK('Model Participation Data'!$F$23),"-",'Model Participation Data'!$F$23)</f>
        <v>-</v>
      </c>
      <c r="H396" s="38">
        <v>3</v>
      </c>
      <c r="I396" s="38">
        <v>2</v>
      </c>
      <c r="J396" s="150" t="str">
        <f t="shared" si="20"/>
        <v>32</v>
      </c>
      <c r="K396" s="38" t="str">
        <f>IF(ISBLANK('Model Participation Data'!$L$23),"-",'Model Participation Data'!$L$23)</f>
        <v>Annual</v>
      </c>
      <c r="L396" s="39" t="str">
        <f>IF(ISBLANK('Model Participation Data'!$M$23),"-",'Model Participation Data'!$M$23)</f>
        <v>N/A</v>
      </c>
      <c r="M396" s="43">
        <f>IF(ISNA(SUMIFS(INDEX('Model Participation Data'!$N$8:$DX$57,0,MATCH(CONCATENATE($J396,M$6),'Model Participation Data'!$N$6:$DX$6,0)),'Model Participation Data'!$B$8:$B$57,$C396,'Model Participation Data'!$C$8:$C$57,$D396)),"-",SUMIFS(INDEX('Model Participation Data'!$N$8:$DX$57,0,MATCH(CONCATENATE($J396,M$6),'Model Participation Data'!$N$6:$DX$6,0)),'Model Participation Data'!$B$8:$B$57,$C396,'Model Participation Data'!$C$8:$C$57,$D396))</f>
        <v>0</v>
      </c>
      <c r="N396" s="43">
        <f>IF(ISNA(SUMIFS(INDEX('Model Participation Data'!$N$8:$DX$57,0,MATCH(CONCATENATE($J396,N$6),'Model Participation Data'!$N$6:$DX$6,0)),'Model Participation Data'!$B$8:$B$57,$C396,'Model Participation Data'!$C$8:$C$57,$D396)),"-",SUMIFS(INDEX('Model Participation Data'!$N$8:$DX$57,0,MATCH(CONCATENATE($J396,N$6),'Model Participation Data'!$N$6:$DX$6,0)),'Model Participation Data'!$B$8:$B$57,$C396,'Model Participation Data'!$C$8:$C$57,$D396))</f>
        <v>0</v>
      </c>
      <c r="O396" s="154">
        <f>IF(ISNA(SUMIFS(INDEX('Model Participation Data'!$N$8:$DX$57,0,MATCH(CONCATENATE($J396,O$6),'Model Participation Data'!$N$6:$DX$6,0)),'Model Participation Data'!$B$8:$B$57,$C396,'Model Participation Data'!$C$8:$C$57,$D396)),"-",SUMIFS(INDEX('Model Participation Data'!$N$8:$DX$57,0,MATCH(CONCATENATE($J396,O$6),'Model Participation Data'!$N$6:$DX$6,0)),'Model Participation Data'!$B$8:$B$57,$C396,'Model Participation Data'!$C$8:$C$57,$D396))</f>
        <v>0</v>
      </c>
    </row>
    <row r="397" spans="2:15" outlineLevel="1" x14ac:dyDescent="0.35">
      <c r="B397" s="37" t="s">
        <v>80</v>
      </c>
      <c r="C397" s="38" t="str">
        <f>IF(ISBLANK('Model Participation Data'!$B$23),"-",'Model Participation Data'!$B$23)</f>
        <v>Provider Unique Count</v>
      </c>
      <c r="D397" s="38" t="str">
        <f>IF(ISBLANK('Model Participation Data'!$C$23),"-",'Model Participation Data'!$C$23)</f>
        <v>Providers Participating in SIM (All Models)</v>
      </c>
      <c r="E397" s="38" t="str">
        <f>IF(ISBLANK('Model Participation Data'!$D$23),"-",'Model Participation Data'!$D$23)</f>
        <v>Percentage</v>
      </c>
      <c r="F397" s="38" t="str">
        <f>IF(ISBLANK('Model Participation Data'!$E$23),"-",'Model Participation Data'!$E$23)</f>
        <v>Active</v>
      </c>
      <c r="G397" s="151" t="str">
        <f>IF(ISBLANK('Model Participation Data'!$F$23),"-",'Model Participation Data'!$F$23)</f>
        <v>-</v>
      </c>
      <c r="H397" s="38">
        <v>3</v>
      </c>
      <c r="I397" s="38">
        <v>3</v>
      </c>
      <c r="J397" s="150" t="str">
        <f t="shared" si="20"/>
        <v>33</v>
      </c>
      <c r="K397" s="38" t="str">
        <f>IF(ISBLANK('Model Participation Data'!$L$23),"-",'Model Participation Data'!$L$23)</f>
        <v>Annual</v>
      </c>
      <c r="L397" s="39" t="str">
        <f>IF(ISBLANK('Model Participation Data'!$M$23),"-",'Model Participation Data'!$M$23)</f>
        <v>N/A</v>
      </c>
      <c r="M397" s="43">
        <f>IF(ISNA(SUMIFS(INDEX('Model Participation Data'!$N$8:$DX$57,0,MATCH(CONCATENATE($J397,M$6),'Model Participation Data'!$N$6:$DX$6,0)),'Model Participation Data'!$B$8:$B$57,$C397,'Model Participation Data'!$C$8:$C$57,$D397)),"-",SUMIFS(INDEX('Model Participation Data'!$N$8:$DX$57,0,MATCH(CONCATENATE($J397,M$6),'Model Participation Data'!$N$6:$DX$6,0)),'Model Participation Data'!$B$8:$B$57,$C397,'Model Participation Data'!$C$8:$C$57,$D397))</f>
        <v>0</v>
      </c>
      <c r="N397" s="43">
        <f>IF(ISNA(SUMIFS(INDEX('Model Participation Data'!$N$8:$DX$57,0,MATCH(CONCATENATE($J397,N$6),'Model Participation Data'!$N$6:$DX$6,0)),'Model Participation Data'!$B$8:$B$57,$C397,'Model Participation Data'!$C$8:$C$57,$D397)),"-",SUMIFS(INDEX('Model Participation Data'!$N$8:$DX$57,0,MATCH(CONCATENATE($J397,N$6),'Model Participation Data'!$N$6:$DX$6,0)),'Model Participation Data'!$B$8:$B$57,$C397,'Model Participation Data'!$C$8:$C$57,$D397))</f>
        <v>0</v>
      </c>
      <c r="O397" s="154">
        <f>IF(ISNA(SUMIFS(INDEX('Model Participation Data'!$N$8:$DX$57,0,MATCH(CONCATENATE($J397,O$6),'Model Participation Data'!$N$6:$DX$6,0)),'Model Participation Data'!$B$8:$B$57,$C397,'Model Participation Data'!$C$8:$C$57,$D397)),"-",SUMIFS(INDEX('Model Participation Data'!$N$8:$DX$57,0,MATCH(CONCATENATE($J397,O$6),'Model Participation Data'!$N$6:$DX$6,0)),'Model Participation Data'!$B$8:$B$57,$C397,'Model Participation Data'!$C$8:$C$57,$D397))</f>
        <v>0</v>
      </c>
    </row>
    <row r="398" spans="2:15" outlineLevel="1" x14ac:dyDescent="0.35">
      <c r="B398" s="37" t="s">
        <v>80</v>
      </c>
      <c r="C398" s="38" t="str">
        <f>IF(ISBLANK('Model Participation Data'!$B$23),"-",'Model Participation Data'!$B$23)</f>
        <v>Provider Unique Count</v>
      </c>
      <c r="D398" s="38" t="str">
        <f>IF(ISBLANK('Model Participation Data'!$C$23),"-",'Model Participation Data'!$C$23)</f>
        <v>Providers Participating in SIM (All Models)</v>
      </c>
      <c r="E398" s="38" t="str">
        <f>IF(ISBLANK('Model Participation Data'!$D$23),"-",'Model Participation Data'!$D$23)</f>
        <v>Percentage</v>
      </c>
      <c r="F398" s="38" t="str">
        <f>IF(ISBLANK('Model Participation Data'!$E$23),"-",'Model Participation Data'!$E$23)</f>
        <v>Active</v>
      </c>
      <c r="G398" s="151" t="str">
        <f>IF(ISBLANK('Model Participation Data'!$F$23),"-",'Model Participation Data'!$F$23)</f>
        <v>-</v>
      </c>
      <c r="H398" s="38">
        <v>3</v>
      </c>
      <c r="I398" s="38">
        <v>4</v>
      </c>
      <c r="J398" s="150" t="str">
        <f t="shared" si="20"/>
        <v>34</v>
      </c>
      <c r="K398" s="38" t="str">
        <f>IF(ISBLANK('Model Participation Data'!$L$23),"-",'Model Participation Data'!$L$23)</f>
        <v>Annual</v>
      </c>
      <c r="L398" s="39" t="str">
        <f>IF(ISBLANK('Model Participation Data'!$M$23),"-",'Model Participation Data'!$M$23)</f>
        <v>N/A</v>
      </c>
      <c r="M398" s="43">
        <f>IF(ISNA(SUMIFS(INDEX('Model Participation Data'!$N$8:$DX$57,0,MATCH(CONCATENATE($J398,M$6),'Model Participation Data'!$N$6:$DX$6,0)),'Model Participation Data'!$B$8:$B$57,$C398,'Model Participation Data'!$C$8:$C$57,$D398)),"-",SUMIFS(INDEX('Model Participation Data'!$N$8:$DX$57,0,MATCH(CONCATENATE($J398,M$6),'Model Participation Data'!$N$6:$DX$6,0)),'Model Participation Data'!$B$8:$B$57,$C398,'Model Participation Data'!$C$8:$C$57,$D398))</f>
        <v>0</v>
      </c>
      <c r="N398" s="43">
        <f>IF(ISNA(SUMIFS(INDEX('Model Participation Data'!$N$8:$DX$57,0,MATCH(CONCATENATE($J398,N$6),'Model Participation Data'!$N$6:$DX$6,0)),'Model Participation Data'!$B$8:$B$57,$C398,'Model Participation Data'!$C$8:$C$57,$D398)),"-",SUMIFS(INDEX('Model Participation Data'!$N$8:$DX$57,0,MATCH(CONCATENATE($J398,N$6),'Model Participation Data'!$N$6:$DX$6,0)),'Model Participation Data'!$B$8:$B$57,$C398,'Model Participation Data'!$C$8:$C$57,$D398))</f>
        <v>0</v>
      </c>
      <c r="O398" s="154">
        <f>IF(ISNA(SUMIFS(INDEX('Model Participation Data'!$N$8:$DX$57,0,MATCH(CONCATENATE($J398,O$6),'Model Participation Data'!$N$6:$DX$6,0)),'Model Participation Data'!$B$8:$B$57,$C398,'Model Participation Data'!$C$8:$C$57,$D398)),"-",SUMIFS(INDEX('Model Participation Data'!$N$8:$DX$57,0,MATCH(CONCATENATE($J398,O$6),'Model Participation Data'!$N$6:$DX$6,0)),'Model Participation Data'!$B$8:$B$57,$C398,'Model Participation Data'!$C$8:$C$57,$D398))</f>
        <v>0</v>
      </c>
    </row>
    <row r="399" spans="2:15" outlineLevel="1" x14ac:dyDescent="0.35">
      <c r="B399" s="37" t="s">
        <v>80</v>
      </c>
      <c r="C399" s="38" t="str">
        <f>IF(ISBLANK('Model Participation Data'!$B$23),"-",'Model Participation Data'!$B$23)</f>
        <v>Provider Unique Count</v>
      </c>
      <c r="D399" s="38" t="str">
        <f>IF(ISBLANK('Model Participation Data'!$C$23),"-",'Model Participation Data'!$C$23)</f>
        <v>Providers Participating in SIM (All Models)</v>
      </c>
      <c r="E399" s="38" t="str">
        <f>IF(ISBLANK('Model Participation Data'!$D$23),"-",'Model Participation Data'!$D$23)</f>
        <v>Percentage</v>
      </c>
      <c r="F399" s="38" t="str">
        <f>IF(ISBLANK('Model Participation Data'!$E$23),"-",'Model Participation Data'!$E$23)</f>
        <v>Active</v>
      </c>
      <c r="G399" s="151" t="str">
        <f>IF(ISBLANK('Model Participation Data'!$F$23),"-",'Model Participation Data'!$F$23)</f>
        <v>-</v>
      </c>
      <c r="H399" s="38">
        <v>3</v>
      </c>
      <c r="I399" s="38">
        <v>5</v>
      </c>
      <c r="J399" s="150" t="str">
        <f t="shared" si="20"/>
        <v>35</v>
      </c>
      <c r="K399" s="38" t="str">
        <f>IF(ISBLANK('Model Participation Data'!$L$23),"-",'Model Participation Data'!$L$23)</f>
        <v>Annual</v>
      </c>
      <c r="L399" s="39" t="str">
        <f>IF(ISBLANK('Model Participation Data'!$M$23),"-",'Model Participation Data'!$M$23)</f>
        <v>N/A</v>
      </c>
      <c r="M399" s="43">
        <f>IF(ISNA(SUMIFS(INDEX('Model Participation Data'!$N$8:$DX$57,0,MATCH(CONCATENATE($J399,M$6),'Model Participation Data'!$N$6:$DX$6,0)),'Model Participation Data'!$B$8:$B$57,$C399,'Model Participation Data'!$C$8:$C$57,$D399)),"-",SUMIFS(INDEX('Model Participation Data'!$N$8:$DX$57,0,MATCH(CONCATENATE($J399,M$6),'Model Participation Data'!$N$6:$DX$6,0)),'Model Participation Data'!$B$8:$B$57,$C399,'Model Participation Data'!$C$8:$C$57,$D399))</f>
        <v>0</v>
      </c>
      <c r="N399" s="43">
        <f>IF(ISNA(SUMIFS(INDEX('Model Participation Data'!$N$8:$DX$57,0,MATCH(CONCATENATE($J399,N$6),'Model Participation Data'!$N$6:$DX$6,0)),'Model Participation Data'!$B$8:$B$57,$C399,'Model Participation Data'!$C$8:$C$57,$D399)),"-",SUMIFS(INDEX('Model Participation Data'!$N$8:$DX$57,0,MATCH(CONCATENATE($J399,N$6),'Model Participation Data'!$N$6:$DX$6,0)),'Model Participation Data'!$B$8:$B$57,$C399,'Model Participation Data'!$C$8:$C$57,$D399))</f>
        <v>0</v>
      </c>
      <c r="O399" s="154">
        <f>IF(ISNA(SUMIFS(INDEX('Model Participation Data'!$N$8:$DX$57,0,MATCH(CONCATENATE($J399,O$6),'Model Participation Data'!$N$6:$DX$6,0)),'Model Participation Data'!$B$8:$B$57,$C399,'Model Participation Data'!$C$8:$C$57,$D399)),"-",SUMIFS(INDEX('Model Participation Data'!$N$8:$DX$57,0,MATCH(CONCATENATE($J399,O$6),'Model Participation Data'!$N$6:$DX$6,0)),'Model Participation Data'!$B$8:$B$57,$C399,'Model Participation Data'!$C$8:$C$57,$D399))</f>
        <v>0</v>
      </c>
    </row>
    <row r="400" spans="2:15" outlineLevel="1" x14ac:dyDescent="0.35">
      <c r="B400" s="37" t="s">
        <v>80</v>
      </c>
      <c r="C400" s="38" t="str">
        <f>IF(ISBLANK('Model Participation Data'!$B$23),"-",'Model Participation Data'!$B$23)</f>
        <v>Provider Unique Count</v>
      </c>
      <c r="D400" s="38" t="str">
        <f>IF(ISBLANK('Model Participation Data'!$C$23),"-",'Model Participation Data'!$C$23)</f>
        <v>Providers Participating in SIM (All Models)</v>
      </c>
      <c r="E400" s="38" t="str">
        <f>IF(ISBLANK('Model Participation Data'!$D$23),"-",'Model Participation Data'!$D$23)</f>
        <v>Percentage</v>
      </c>
      <c r="F400" s="38" t="str">
        <f>IF(ISBLANK('Model Participation Data'!$E$23),"-",'Model Participation Data'!$E$23)</f>
        <v>Active</v>
      </c>
      <c r="G400" s="151" t="str">
        <f>IF(ISBLANK('Model Participation Data'!$F$23),"-",'Model Participation Data'!$F$23)</f>
        <v>-</v>
      </c>
      <c r="H400" s="38">
        <v>3</v>
      </c>
      <c r="I400" s="38" t="s">
        <v>65</v>
      </c>
      <c r="J400" s="150" t="str">
        <f t="shared" si="20"/>
        <v>3Goal</v>
      </c>
      <c r="K400" s="38" t="str">
        <f>IF(ISBLANK('Model Participation Data'!$L$23),"-",'Model Participation Data'!$L$23)</f>
        <v>Annual</v>
      </c>
      <c r="L400" s="39" t="str">
        <f>IF(ISBLANK('Model Participation Data'!$M$23),"-",'Model Participation Data'!$M$23)</f>
        <v>N/A</v>
      </c>
      <c r="M400" s="43" t="str">
        <f>IF(ISNA(SUMIFS(INDEX('Model Participation Data'!$N$8:$DX$57,0,MATCH(CONCATENATE($J400,M$6),'Model Participation Data'!$N$6:$DX$6,0)),'Model Participation Data'!$B$8:$B$57,$C400,'Model Participation Data'!$C$8:$C$57,$D400)),"-",SUMIFS(INDEX('Model Participation Data'!$N$8:$DX$57,0,MATCH(CONCATENATE($J400,M$6),'Model Participation Data'!$N$6:$DX$6,0)),'Model Participation Data'!$B$8:$B$57,$C400,'Model Participation Data'!$C$8:$C$57,$D400))</f>
        <v>-</v>
      </c>
      <c r="N400" s="43" t="str">
        <f>IF(ISNA(SUMIFS(INDEX('Model Participation Data'!$N$8:$DX$57,0,MATCH(CONCATENATE($J400,N$6),'Model Participation Data'!$N$6:$DX$6,0)),'Model Participation Data'!$B$8:$B$57,$C400,'Model Participation Data'!$C$8:$C$57,$D400)),"-",SUMIFS(INDEX('Model Participation Data'!$N$8:$DX$57,0,MATCH(CONCATENATE($J400,N$6),'Model Participation Data'!$N$6:$DX$6,0)),'Model Participation Data'!$B$8:$B$57,$C400,'Model Participation Data'!$C$8:$C$57,$D400))</f>
        <v>-</v>
      </c>
      <c r="O400" s="154">
        <f>IF(ISNA(SUMIFS(INDEX('Model Participation Data'!$N$8:$DX$57,0,MATCH(CONCATENATE($J400,O$6),'Model Participation Data'!$N$6:$DX$6,0)),'Model Participation Data'!$B$8:$B$57,$C400,'Model Participation Data'!$C$8:$C$57,$D400)),"-",SUMIFS(INDEX('Model Participation Data'!$N$8:$DX$57,0,MATCH(CONCATENATE($J400,O$6),'Model Participation Data'!$N$6:$DX$6,0)),'Model Participation Data'!$B$8:$B$57,$C400,'Model Participation Data'!$C$8:$C$57,$D400))</f>
        <v>0</v>
      </c>
    </row>
    <row r="401" spans="2:15" outlineLevel="1" x14ac:dyDescent="0.35">
      <c r="B401" s="37" t="s">
        <v>80</v>
      </c>
      <c r="C401" s="38" t="str">
        <f>IF(ISBLANK('Model Participation Data'!$B$23),"-",'Model Participation Data'!$B$23)</f>
        <v>Provider Unique Count</v>
      </c>
      <c r="D401" s="38" t="str">
        <f>IF(ISBLANK('Model Participation Data'!$C$23),"-",'Model Participation Data'!$C$23)</f>
        <v>Providers Participating in SIM (All Models)</v>
      </c>
      <c r="E401" s="38" t="str">
        <f>IF(ISBLANK('Model Participation Data'!$D$23),"-",'Model Participation Data'!$D$23)</f>
        <v>Percentage</v>
      </c>
      <c r="F401" s="38" t="str">
        <f>IF(ISBLANK('Model Participation Data'!$E$23),"-",'Model Participation Data'!$E$23)</f>
        <v>Active</v>
      </c>
      <c r="G401" s="151" t="str">
        <f>IF(ISBLANK('Model Participation Data'!$F$23),"-",'Model Participation Data'!$F$23)</f>
        <v>-</v>
      </c>
      <c r="H401" s="38">
        <v>4</v>
      </c>
      <c r="I401" s="38">
        <v>1</v>
      </c>
      <c r="J401" s="150" t="str">
        <f t="shared" ref="J401:J406" si="22">CONCATENATE(H401,I401)</f>
        <v>41</v>
      </c>
      <c r="K401" s="38" t="str">
        <f>IF(ISBLANK('Model Participation Data'!$L$23),"-",'Model Participation Data'!$L$23)</f>
        <v>Annual</v>
      </c>
      <c r="L401" s="39" t="str">
        <f>IF(ISBLANK('Model Participation Data'!$M$23),"-",'Model Participation Data'!$M$23)</f>
        <v>N/A</v>
      </c>
      <c r="M401" s="43">
        <f>IF(ISNA(SUMIFS(INDEX('Model Participation Data'!$N$8:$DX$57,0,MATCH(CONCATENATE($J401,M$6),'Model Participation Data'!$N$6:$DX$6,0)),'Model Participation Data'!$B$8:$B$57,$C401,'Model Participation Data'!$C$8:$C$57,$D401)),"-",SUMIFS(INDEX('Model Participation Data'!$N$8:$DX$57,0,MATCH(CONCATENATE($J401,M$6),'Model Participation Data'!$N$6:$DX$6,0)),'Model Participation Data'!$B$8:$B$57,$C401,'Model Participation Data'!$C$8:$C$57,$D401))</f>
        <v>0</v>
      </c>
      <c r="N401" s="43">
        <f>IF(ISNA(SUMIFS(INDEX('Model Participation Data'!$N$8:$DX$57,0,MATCH(CONCATENATE($J401,N$6),'Model Participation Data'!$N$6:$DX$6,0)),'Model Participation Data'!$B$8:$B$57,$C401,'Model Participation Data'!$C$8:$C$57,$D401)),"-",SUMIFS(INDEX('Model Participation Data'!$N$8:$DX$57,0,MATCH(CONCATENATE($J401,N$6),'Model Participation Data'!$N$6:$DX$6,0)),'Model Participation Data'!$B$8:$B$57,$C401,'Model Participation Data'!$C$8:$C$57,$D401))</f>
        <v>0</v>
      </c>
      <c r="O401" s="154">
        <f>IF(ISNA(SUMIFS(INDEX('Model Participation Data'!$N$8:$DX$57,0,MATCH(CONCATENATE($J401,O$6),'Model Participation Data'!$N$6:$DX$6,0)),'Model Participation Data'!$B$8:$B$57,$C401,'Model Participation Data'!$C$8:$C$57,$D401)),"-",SUMIFS(INDEX('Model Participation Data'!$N$8:$DX$57,0,MATCH(CONCATENATE($J401,O$6),'Model Participation Data'!$N$6:$DX$6,0)),'Model Participation Data'!$B$8:$B$57,$C401,'Model Participation Data'!$C$8:$C$57,$D401))</f>
        <v>0</v>
      </c>
    </row>
    <row r="402" spans="2:15" outlineLevel="1" x14ac:dyDescent="0.35">
      <c r="B402" s="37" t="s">
        <v>80</v>
      </c>
      <c r="C402" s="38" t="str">
        <f>IF(ISBLANK('Model Participation Data'!$B$23),"-",'Model Participation Data'!$B$23)</f>
        <v>Provider Unique Count</v>
      </c>
      <c r="D402" s="38" t="str">
        <f>IF(ISBLANK('Model Participation Data'!$C$23),"-",'Model Participation Data'!$C$23)</f>
        <v>Providers Participating in SIM (All Models)</v>
      </c>
      <c r="E402" s="38" t="str">
        <f>IF(ISBLANK('Model Participation Data'!$D$23),"-",'Model Participation Data'!$D$23)</f>
        <v>Percentage</v>
      </c>
      <c r="F402" s="38" t="str">
        <f>IF(ISBLANK('Model Participation Data'!$E$23),"-",'Model Participation Data'!$E$23)</f>
        <v>Active</v>
      </c>
      <c r="G402" s="151" t="str">
        <f>IF(ISBLANK('Model Participation Data'!$F$23),"-",'Model Participation Data'!$F$23)</f>
        <v>-</v>
      </c>
      <c r="H402" s="38">
        <v>4</v>
      </c>
      <c r="I402" s="38">
        <v>2</v>
      </c>
      <c r="J402" s="150" t="str">
        <f t="shared" si="22"/>
        <v>42</v>
      </c>
      <c r="K402" s="38" t="str">
        <f>IF(ISBLANK('Model Participation Data'!$L$23),"-",'Model Participation Data'!$L$23)</f>
        <v>Annual</v>
      </c>
      <c r="L402" s="39" t="str">
        <f>IF(ISBLANK('Model Participation Data'!$M$23),"-",'Model Participation Data'!$M$23)</f>
        <v>N/A</v>
      </c>
      <c r="M402" s="43">
        <f>IF(ISNA(SUMIFS(INDEX('Model Participation Data'!$N$8:$DX$57,0,MATCH(CONCATENATE($J402,M$6),'Model Participation Data'!$N$6:$DX$6,0)),'Model Participation Data'!$B$8:$B$57,$C402,'Model Participation Data'!$C$8:$C$57,$D402)),"-",SUMIFS(INDEX('Model Participation Data'!$N$8:$DX$57,0,MATCH(CONCATENATE($J402,M$6),'Model Participation Data'!$N$6:$DX$6,0)),'Model Participation Data'!$B$8:$B$57,$C402,'Model Participation Data'!$C$8:$C$57,$D402))</f>
        <v>0</v>
      </c>
      <c r="N402" s="43">
        <f>IF(ISNA(SUMIFS(INDEX('Model Participation Data'!$N$8:$DX$57,0,MATCH(CONCATENATE($J402,N$6),'Model Participation Data'!$N$6:$DX$6,0)),'Model Participation Data'!$B$8:$B$57,$C402,'Model Participation Data'!$C$8:$C$57,$D402)),"-",SUMIFS(INDEX('Model Participation Data'!$N$8:$DX$57,0,MATCH(CONCATENATE($J402,N$6),'Model Participation Data'!$N$6:$DX$6,0)),'Model Participation Data'!$B$8:$B$57,$C402,'Model Participation Data'!$C$8:$C$57,$D402))</f>
        <v>0</v>
      </c>
      <c r="O402" s="154">
        <f>IF(ISNA(SUMIFS(INDEX('Model Participation Data'!$N$8:$DX$57,0,MATCH(CONCATENATE($J402,O$6),'Model Participation Data'!$N$6:$DX$6,0)),'Model Participation Data'!$B$8:$B$57,$C402,'Model Participation Data'!$C$8:$C$57,$D402)),"-",SUMIFS(INDEX('Model Participation Data'!$N$8:$DX$57,0,MATCH(CONCATENATE($J402,O$6),'Model Participation Data'!$N$6:$DX$6,0)),'Model Participation Data'!$B$8:$B$57,$C402,'Model Participation Data'!$C$8:$C$57,$D402))</f>
        <v>0</v>
      </c>
    </row>
    <row r="403" spans="2:15" outlineLevel="1" x14ac:dyDescent="0.35">
      <c r="B403" s="37" t="s">
        <v>80</v>
      </c>
      <c r="C403" s="38" t="str">
        <f>IF(ISBLANK('Model Participation Data'!$B$23),"-",'Model Participation Data'!$B$23)</f>
        <v>Provider Unique Count</v>
      </c>
      <c r="D403" s="38" t="str">
        <f>IF(ISBLANK('Model Participation Data'!$C$23),"-",'Model Participation Data'!$C$23)</f>
        <v>Providers Participating in SIM (All Models)</v>
      </c>
      <c r="E403" s="38" t="str">
        <f>IF(ISBLANK('Model Participation Data'!$D$23),"-",'Model Participation Data'!$D$23)</f>
        <v>Percentage</v>
      </c>
      <c r="F403" s="38" t="str">
        <f>IF(ISBLANK('Model Participation Data'!$E$23),"-",'Model Participation Data'!$E$23)</f>
        <v>Active</v>
      </c>
      <c r="G403" s="151" t="str">
        <f>IF(ISBLANK('Model Participation Data'!$F$23),"-",'Model Participation Data'!$F$23)</f>
        <v>-</v>
      </c>
      <c r="H403" s="38">
        <v>4</v>
      </c>
      <c r="I403" s="38">
        <v>3</v>
      </c>
      <c r="J403" s="150" t="str">
        <f t="shared" si="22"/>
        <v>43</v>
      </c>
      <c r="K403" s="38" t="str">
        <f>IF(ISBLANK('Model Participation Data'!$L$23),"-",'Model Participation Data'!$L$23)</f>
        <v>Annual</v>
      </c>
      <c r="L403" s="39" t="str">
        <f>IF(ISBLANK('Model Participation Data'!$M$23),"-",'Model Participation Data'!$M$23)</f>
        <v>N/A</v>
      </c>
      <c r="M403" s="43">
        <f>IF(ISNA(SUMIFS(INDEX('Model Participation Data'!$N$8:$DX$57,0,MATCH(CONCATENATE($J403,M$6),'Model Participation Data'!$N$6:$DX$6,0)),'Model Participation Data'!$B$8:$B$57,$C403,'Model Participation Data'!$C$8:$C$57,$D403)),"-",SUMIFS(INDEX('Model Participation Data'!$N$8:$DX$57,0,MATCH(CONCATENATE($J403,M$6),'Model Participation Data'!$N$6:$DX$6,0)),'Model Participation Data'!$B$8:$B$57,$C403,'Model Participation Data'!$C$8:$C$57,$D403))</f>
        <v>0</v>
      </c>
      <c r="N403" s="43">
        <f>IF(ISNA(SUMIFS(INDEX('Model Participation Data'!$N$8:$DX$57,0,MATCH(CONCATENATE($J403,N$6),'Model Participation Data'!$N$6:$DX$6,0)),'Model Participation Data'!$B$8:$B$57,$C403,'Model Participation Data'!$C$8:$C$57,$D403)),"-",SUMIFS(INDEX('Model Participation Data'!$N$8:$DX$57,0,MATCH(CONCATENATE($J403,N$6),'Model Participation Data'!$N$6:$DX$6,0)),'Model Participation Data'!$B$8:$B$57,$C403,'Model Participation Data'!$C$8:$C$57,$D403))</f>
        <v>0</v>
      </c>
      <c r="O403" s="154">
        <f>IF(ISNA(SUMIFS(INDEX('Model Participation Data'!$N$8:$DX$57,0,MATCH(CONCATENATE($J403,O$6),'Model Participation Data'!$N$6:$DX$6,0)),'Model Participation Data'!$B$8:$B$57,$C403,'Model Participation Data'!$C$8:$C$57,$D403)),"-",SUMIFS(INDEX('Model Participation Data'!$N$8:$DX$57,0,MATCH(CONCATENATE($J403,O$6),'Model Participation Data'!$N$6:$DX$6,0)),'Model Participation Data'!$B$8:$B$57,$C403,'Model Participation Data'!$C$8:$C$57,$D403))</f>
        <v>0</v>
      </c>
    </row>
    <row r="404" spans="2:15" outlineLevel="1" x14ac:dyDescent="0.35">
      <c r="B404" s="37" t="s">
        <v>80</v>
      </c>
      <c r="C404" s="38" t="str">
        <f>IF(ISBLANK('Model Participation Data'!$B$23),"-",'Model Participation Data'!$B$23)</f>
        <v>Provider Unique Count</v>
      </c>
      <c r="D404" s="38" t="str">
        <f>IF(ISBLANK('Model Participation Data'!$C$23),"-",'Model Participation Data'!$C$23)</f>
        <v>Providers Participating in SIM (All Models)</v>
      </c>
      <c r="E404" s="38" t="str">
        <f>IF(ISBLANK('Model Participation Data'!$D$23),"-",'Model Participation Data'!$D$23)</f>
        <v>Percentage</v>
      </c>
      <c r="F404" s="38" t="str">
        <f>IF(ISBLANK('Model Participation Data'!$E$23),"-",'Model Participation Data'!$E$23)</f>
        <v>Active</v>
      </c>
      <c r="G404" s="151" t="str">
        <f>IF(ISBLANK('Model Participation Data'!$F$23),"-",'Model Participation Data'!$F$23)</f>
        <v>-</v>
      </c>
      <c r="H404" s="38">
        <v>4</v>
      </c>
      <c r="I404" s="38">
        <v>4</v>
      </c>
      <c r="J404" s="150" t="str">
        <f t="shared" si="22"/>
        <v>44</v>
      </c>
      <c r="K404" s="38" t="str">
        <f>IF(ISBLANK('Model Participation Data'!$L$23),"-",'Model Participation Data'!$L$23)</f>
        <v>Annual</v>
      </c>
      <c r="L404" s="39" t="str">
        <f>IF(ISBLANK('Model Participation Data'!$M$23),"-",'Model Participation Data'!$M$23)</f>
        <v>N/A</v>
      </c>
      <c r="M404" s="43">
        <f>IF(ISNA(SUMIFS(INDEX('Model Participation Data'!$N$8:$DX$57,0,MATCH(CONCATENATE($J404,M$6),'Model Participation Data'!$N$6:$DX$6,0)),'Model Participation Data'!$B$8:$B$57,$C404,'Model Participation Data'!$C$8:$C$57,$D404)),"-",SUMIFS(INDEX('Model Participation Data'!$N$8:$DX$57,0,MATCH(CONCATENATE($J404,M$6),'Model Participation Data'!$N$6:$DX$6,0)),'Model Participation Data'!$B$8:$B$57,$C404,'Model Participation Data'!$C$8:$C$57,$D404))</f>
        <v>0</v>
      </c>
      <c r="N404" s="43">
        <f>IF(ISNA(SUMIFS(INDEX('Model Participation Data'!$N$8:$DX$57,0,MATCH(CONCATENATE($J404,N$6),'Model Participation Data'!$N$6:$DX$6,0)),'Model Participation Data'!$B$8:$B$57,$C404,'Model Participation Data'!$C$8:$C$57,$D404)),"-",SUMIFS(INDEX('Model Participation Data'!$N$8:$DX$57,0,MATCH(CONCATENATE($J404,N$6),'Model Participation Data'!$N$6:$DX$6,0)),'Model Participation Data'!$B$8:$B$57,$C404,'Model Participation Data'!$C$8:$C$57,$D404))</f>
        <v>0</v>
      </c>
      <c r="O404" s="154">
        <f>IF(ISNA(SUMIFS(INDEX('Model Participation Data'!$N$8:$DX$57,0,MATCH(CONCATENATE($J404,O$6),'Model Participation Data'!$N$6:$DX$6,0)),'Model Participation Data'!$B$8:$B$57,$C404,'Model Participation Data'!$C$8:$C$57,$D404)),"-",SUMIFS(INDEX('Model Participation Data'!$N$8:$DX$57,0,MATCH(CONCATENATE($J404,O$6),'Model Participation Data'!$N$6:$DX$6,0)),'Model Participation Data'!$B$8:$B$57,$C404,'Model Participation Data'!$C$8:$C$57,$D404))</f>
        <v>0</v>
      </c>
    </row>
    <row r="405" spans="2:15" outlineLevel="1" x14ac:dyDescent="0.35">
      <c r="B405" s="37" t="s">
        <v>80</v>
      </c>
      <c r="C405" s="38" t="str">
        <f>IF(ISBLANK('Model Participation Data'!$B$23),"-",'Model Participation Data'!$B$23)</f>
        <v>Provider Unique Count</v>
      </c>
      <c r="D405" s="38" t="str">
        <f>IF(ISBLANK('Model Participation Data'!$C$23),"-",'Model Participation Data'!$C$23)</f>
        <v>Providers Participating in SIM (All Models)</v>
      </c>
      <c r="E405" s="38" t="str">
        <f>IF(ISBLANK('Model Participation Data'!$D$23),"-",'Model Participation Data'!$D$23)</f>
        <v>Percentage</v>
      </c>
      <c r="F405" s="38" t="str">
        <f>IF(ISBLANK('Model Participation Data'!$E$23),"-",'Model Participation Data'!$E$23)</f>
        <v>Active</v>
      </c>
      <c r="G405" s="151" t="str">
        <f>IF(ISBLANK('Model Participation Data'!$F$23),"-",'Model Participation Data'!$F$23)</f>
        <v>-</v>
      </c>
      <c r="H405" s="38">
        <v>4</v>
      </c>
      <c r="I405" s="38">
        <v>5</v>
      </c>
      <c r="J405" s="150" t="str">
        <f t="shared" si="22"/>
        <v>45</v>
      </c>
      <c r="K405" s="38" t="str">
        <f>IF(ISBLANK('Model Participation Data'!$L$23),"-",'Model Participation Data'!$L$23)</f>
        <v>Annual</v>
      </c>
      <c r="L405" s="39" t="str">
        <f>IF(ISBLANK('Model Participation Data'!$M$23),"-",'Model Participation Data'!$M$23)</f>
        <v>N/A</v>
      </c>
      <c r="M405" s="43">
        <f>IF(ISNA(SUMIFS(INDEX('Model Participation Data'!$N$8:$DX$57,0,MATCH(CONCATENATE($J405,M$6),'Model Participation Data'!$N$6:$DX$6,0)),'Model Participation Data'!$B$8:$B$57,$C405,'Model Participation Data'!$C$8:$C$57,$D405)),"-",SUMIFS(INDEX('Model Participation Data'!$N$8:$DX$57,0,MATCH(CONCATENATE($J405,M$6),'Model Participation Data'!$N$6:$DX$6,0)),'Model Participation Data'!$B$8:$B$57,$C405,'Model Participation Data'!$C$8:$C$57,$D405))</f>
        <v>0</v>
      </c>
      <c r="N405" s="43">
        <f>IF(ISNA(SUMIFS(INDEX('Model Participation Data'!$N$8:$DX$57,0,MATCH(CONCATENATE($J405,N$6),'Model Participation Data'!$N$6:$DX$6,0)),'Model Participation Data'!$B$8:$B$57,$C405,'Model Participation Data'!$C$8:$C$57,$D405)),"-",SUMIFS(INDEX('Model Participation Data'!$N$8:$DX$57,0,MATCH(CONCATENATE($J405,N$6),'Model Participation Data'!$N$6:$DX$6,0)),'Model Participation Data'!$B$8:$B$57,$C405,'Model Participation Data'!$C$8:$C$57,$D405))</f>
        <v>0</v>
      </c>
      <c r="O405" s="154">
        <f>IF(ISNA(SUMIFS(INDEX('Model Participation Data'!$N$8:$DX$57,0,MATCH(CONCATENATE($J405,O$6),'Model Participation Data'!$N$6:$DX$6,0)),'Model Participation Data'!$B$8:$B$57,$C405,'Model Participation Data'!$C$8:$C$57,$D405)),"-",SUMIFS(INDEX('Model Participation Data'!$N$8:$DX$57,0,MATCH(CONCATENATE($J405,O$6),'Model Participation Data'!$N$6:$DX$6,0)),'Model Participation Data'!$B$8:$B$57,$C405,'Model Participation Data'!$C$8:$C$57,$D405))</f>
        <v>0</v>
      </c>
    </row>
    <row r="406" spans="2:15" outlineLevel="1" x14ac:dyDescent="0.35">
      <c r="B406" s="37" t="s">
        <v>80</v>
      </c>
      <c r="C406" s="38" t="str">
        <f>IF(ISBLANK('Model Participation Data'!$B$23),"-",'Model Participation Data'!$B$23)</f>
        <v>Provider Unique Count</v>
      </c>
      <c r="D406" s="38" t="str">
        <f>IF(ISBLANK('Model Participation Data'!$C$23),"-",'Model Participation Data'!$C$23)</f>
        <v>Providers Participating in SIM (All Models)</v>
      </c>
      <c r="E406" s="38" t="str">
        <f>IF(ISBLANK('Model Participation Data'!$D$23),"-",'Model Participation Data'!$D$23)</f>
        <v>Percentage</v>
      </c>
      <c r="F406" s="38" t="str">
        <f>IF(ISBLANK('Model Participation Data'!$E$23),"-",'Model Participation Data'!$E$23)</f>
        <v>Active</v>
      </c>
      <c r="G406" s="151" t="str">
        <f>IF(ISBLANK('Model Participation Data'!$F$23),"-",'Model Participation Data'!$F$23)</f>
        <v>-</v>
      </c>
      <c r="H406" s="38">
        <v>4</v>
      </c>
      <c r="I406" s="38" t="s">
        <v>65</v>
      </c>
      <c r="J406" s="150" t="str">
        <f t="shared" si="22"/>
        <v>4Goal</v>
      </c>
      <c r="K406" s="38" t="str">
        <f>IF(ISBLANK('Model Participation Data'!$L$23),"-",'Model Participation Data'!$L$23)</f>
        <v>Annual</v>
      </c>
      <c r="L406" s="39" t="str">
        <f>IF(ISBLANK('Model Participation Data'!$M$23),"-",'Model Participation Data'!$M$23)</f>
        <v>N/A</v>
      </c>
      <c r="M406" s="43" t="str">
        <f>IF(ISNA(SUMIFS(INDEX('Model Participation Data'!$N$8:$DX$57,0,MATCH(CONCATENATE($J406,M$6),'Model Participation Data'!$N$6:$DX$6,0)),'Model Participation Data'!$B$8:$B$57,$C406,'Model Participation Data'!$C$8:$C$57,$D406)),"-",SUMIFS(INDEX('Model Participation Data'!$N$8:$DX$57,0,MATCH(CONCATENATE($J406,M$6),'Model Participation Data'!$N$6:$DX$6,0)),'Model Participation Data'!$B$8:$B$57,$C406,'Model Participation Data'!$C$8:$C$57,$D406))</f>
        <v>-</v>
      </c>
      <c r="N406" s="43" t="str">
        <f>IF(ISNA(SUMIFS(INDEX('Model Participation Data'!$N$8:$DX$57,0,MATCH(CONCATENATE($J406,N$6),'Model Participation Data'!$N$6:$DX$6,0)),'Model Participation Data'!$B$8:$B$57,$C406,'Model Participation Data'!$C$8:$C$57,$D406)),"-",SUMIFS(INDEX('Model Participation Data'!$N$8:$DX$57,0,MATCH(CONCATENATE($J406,N$6),'Model Participation Data'!$N$6:$DX$6,0)),'Model Participation Data'!$B$8:$B$57,$C406,'Model Participation Data'!$C$8:$C$57,$D406))</f>
        <v>-</v>
      </c>
      <c r="O406" s="154">
        <f>IF(ISNA(SUMIFS(INDEX('Model Participation Data'!$N$8:$DX$57,0,MATCH(CONCATENATE($J406,O$6),'Model Participation Data'!$N$6:$DX$6,0)),'Model Participation Data'!$B$8:$B$57,$C406,'Model Participation Data'!$C$8:$C$57,$D406)),"-",SUMIFS(INDEX('Model Participation Data'!$N$8:$DX$57,0,MATCH(CONCATENATE($J406,O$6),'Model Participation Data'!$N$6:$DX$6,0)),'Model Participation Data'!$B$8:$B$57,$C406,'Model Participation Data'!$C$8:$C$57,$D406))</f>
        <v>0</v>
      </c>
    </row>
    <row r="407" spans="2:15" outlineLevel="1" x14ac:dyDescent="0.35">
      <c r="B407" s="37" t="s">
        <v>80</v>
      </c>
      <c r="C407" s="38" t="str">
        <f>IF(ISBLANK('Model Participation Data'!$B$24),"-",'Model Participation Data'!$B$24)</f>
        <v>Provider Organization Unique Count</v>
      </c>
      <c r="D407" s="38" t="str">
        <f>IF(ISBLANK('Model Participation Data'!$C$24),"-",'Model Participation Data'!$C$24)</f>
        <v>Provider Organizations Participating in SIM (All Models)</v>
      </c>
      <c r="E407" s="38" t="str">
        <f>IF(ISBLANK('Model Participation Data'!$D$24),"-",'Model Participation Data'!$D$24)</f>
        <v>Percentage</v>
      </c>
      <c r="F407" s="38" t="str">
        <f>IF(ISBLANK('Model Participation Data'!$E$24),"-",'Model Participation Data'!$E$24)</f>
        <v>Active</v>
      </c>
      <c r="G407" s="151" t="str">
        <f>IF(ISBLANK('Model Participation Data'!$F$24),"-",'Model Participation Data'!$F$24)</f>
        <v>-</v>
      </c>
      <c r="H407" s="38" t="s">
        <v>64</v>
      </c>
      <c r="I407" s="38" t="s">
        <v>64</v>
      </c>
      <c r="J407" s="150" t="str">
        <f t="shared" si="20"/>
        <v>BaselineBaseline</v>
      </c>
      <c r="K407" s="38" t="str">
        <f>IF(ISBLANK('Model Participation Data'!$L$24),"-",'Model Participation Data'!$L$24)</f>
        <v>Annual</v>
      </c>
      <c r="L407" s="39" t="str">
        <f>IF(ISBLANK('Model Participation Data'!$M$24),"-",'Model Participation Data'!$M$24)</f>
        <v>N/A</v>
      </c>
      <c r="M407" s="43">
        <f>IF(ISNA(SUMIFS(INDEX('Model Participation Data'!$N$8:$DX$57,0,MATCH(CONCATENATE($J407,M$6),'Model Participation Data'!$N$6:$DX$6,0)),'Model Participation Data'!$B$8:$B$57,$C407,'Model Participation Data'!$C$8:$C$57,$D407)),"-",SUMIFS(INDEX('Model Participation Data'!$N$8:$DX$57,0,MATCH(CONCATENATE($J407,M$6),'Model Participation Data'!$N$6:$DX$6,0)),'Model Participation Data'!$B$8:$B$57,$C407,'Model Participation Data'!$C$8:$C$57,$D407))</f>
        <v>0</v>
      </c>
      <c r="N407" s="43">
        <f>IF(ISNA(SUMIFS(INDEX('Model Participation Data'!$N$8:$DX$57,0,MATCH(CONCATENATE($J407,N$6),'Model Participation Data'!$N$6:$DX$6,0)),'Model Participation Data'!$B$8:$B$57,$C407,'Model Participation Data'!$C$8:$C$57,$D407)),"-",SUMIFS(INDEX('Model Participation Data'!$N$8:$DX$57,0,MATCH(CONCATENATE($J407,N$6),'Model Participation Data'!$N$6:$DX$6,0)),'Model Participation Data'!$B$8:$B$57,$C407,'Model Participation Data'!$C$8:$C$57,$D407))</f>
        <v>457</v>
      </c>
      <c r="O407" s="154">
        <f>IF(ISNA(SUMIFS(INDEX('Model Participation Data'!$N$8:$DX$57,0,MATCH(CONCATENATE($J407,O$6),'Model Participation Data'!$N$6:$DX$6,0)),'Model Participation Data'!$B$8:$B$57,$C407,'Model Participation Data'!$C$8:$C$57,$D407)),"-",SUMIFS(INDEX('Model Participation Data'!$N$8:$DX$57,0,MATCH(CONCATENATE($J407,O$6),'Model Participation Data'!$N$6:$DX$6,0)),'Model Participation Data'!$B$8:$B$57,$C407,'Model Participation Data'!$C$8:$C$57,$D407))</f>
        <v>0</v>
      </c>
    </row>
    <row r="408" spans="2:15" outlineLevel="1" x14ac:dyDescent="0.35">
      <c r="B408" s="37" t="s">
        <v>80</v>
      </c>
      <c r="C408" s="38" t="str">
        <f>IF(ISBLANK('Model Participation Data'!$B$24),"-",'Model Participation Data'!$B$24)</f>
        <v>Provider Organization Unique Count</v>
      </c>
      <c r="D408" s="38" t="str">
        <f>IF(ISBLANK('Model Participation Data'!$C$24),"-",'Model Participation Data'!$C$24)</f>
        <v>Provider Organizations Participating in SIM (All Models)</v>
      </c>
      <c r="E408" s="38" t="str">
        <f>IF(ISBLANK('Model Participation Data'!$D$24),"-",'Model Participation Data'!$D$24)</f>
        <v>Percentage</v>
      </c>
      <c r="F408" s="38" t="str">
        <f>IF(ISBLANK('Model Participation Data'!$E$24),"-",'Model Participation Data'!$E$24)</f>
        <v>Active</v>
      </c>
      <c r="G408" s="151" t="str">
        <f>IF(ISBLANK('Model Participation Data'!$F$24),"-",'Model Participation Data'!$F$24)</f>
        <v>-</v>
      </c>
      <c r="H408" s="38">
        <v>1</v>
      </c>
      <c r="I408" s="38">
        <v>1</v>
      </c>
      <c r="J408" s="150" t="str">
        <f t="shared" si="20"/>
        <v>11</v>
      </c>
      <c r="K408" s="38" t="str">
        <f>IF(ISBLANK('Model Participation Data'!$L$24),"-",'Model Participation Data'!$L$24)</f>
        <v>Annual</v>
      </c>
      <c r="L408" s="39" t="str">
        <f>IF(ISBLANK('Model Participation Data'!$M$24),"-",'Model Participation Data'!$M$24)</f>
        <v>N/A</v>
      </c>
      <c r="M408" s="43">
        <f>IF(ISNA(SUMIFS(INDEX('Model Participation Data'!$N$8:$DX$57,0,MATCH(CONCATENATE($J408,M$6),'Model Participation Data'!$N$6:$DX$6,0)),'Model Participation Data'!$B$8:$B$57,$C408,'Model Participation Data'!$C$8:$C$57,$D408)),"-",SUMIFS(INDEX('Model Participation Data'!$N$8:$DX$57,0,MATCH(CONCATENATE($J408,M$6),'Model Participation Data'!$N$6:$DX$6,0)),'Model Participation Data'!$B$8:$B$57,$C408,'Model Participation Data'!$C$8:$C$57,$D408))</f>
        <v>0</v>
      </c>
      <c r="N408" s="43">
        <f>IF(ISNA(SUMIFS(INDEX('Model Participation Data'!$N$8:$DX$57,0,MATCH(CONCATENATE($J408,N$6),'Model Participation Data'!$N$6:$DX$6,0)),'Model Participation Data'!$B$8:$B$57,$C408,'Model Participation Data'!$C$8:$C$57,$D408)),"-",SUMIFS(INDEX('Model Participation Data'!$N$8:$DX$57,0,MATCH(CONCATENATE($J408,N$6),'Model Participation Data'!$N$6:$DX$6,0)),'Model Participation Data'!$B$8:$B$57,$C408,'Model Participation Data'!$C$8:$C$57,$D408))</f>
        <v>0</v>
      </c>
      <c r="O408" s="154">
        <f>IF(ISNA(SUMIFS(INDEX('Model Participation Data'!$N$8:$DX$57,0,MATCH(CONCATENATE($J408,O$6),'Model Participation Data'!$N$6:$DX$6,0)),'Model Participation Data'!$B$8:$B$57,$C408,'Model Participation Data'!$C$8:$C$57,$D408)),"-",SUMIFS(INDEX('Model Participation Data'!$N$8:$DX$57,0,MATCH(CONCATENATE($J408,O$6),'Model Participation Data'!$N$6:$DX$6,0)),'Model Participation Data'!$B$8:$B$57,$C408,'Model Participation Data'!$C$8:$C$57,$D408))</f>
        <v>0</v>
      </c>
    </row>
    <row r="409" spans="2:15" outlineLevel="1" x14ac:dyDescent="0.35">
      <c r="B409" s="37" t="s">
        <v>80</v>
      </c>
      <c r="C409" s="38" t="str">
        <f>IF(ISBLANK('Model Participation Data'!$B$24),"-",'Model Participation Data'!$B$24)</f>
        <v>Provider Organization Unique Count</v>
      </c>
      <c r="D409" s="38" t="str">
        <f>IF(ISBLANK('Model Participation Data'!$C$24),"-",'Model Participation Data'!$C$24)</f>
        <v>Provider Organizations Participating in SIM (All Models)</v>
      </c>
      <c r="E409" s="38" t="str">
        <f>IF(ISBLANK('Model Participation Data'!$D$24),"-",'Model Participation Data'!$D$24)</f>
        <v>Percentage</v>
      </c>
      <c r="F409" s="38" t="str">
        <f>IF(ISBLANK('Model Participation Data'!$E$24),"-",'Model Participation Data'!$E$24)</f>
        <v>Active</v>
      </c>
      <c r="G409" s="151" t="str">
        <f>IF(ISBLANK('Model Participation Data'!$F$24),"-",'Model Participation Data'!$F$24)</f>
        <v>-</v>
      </c>
      <c r="H409" s="38">
        <v>1</v>
      </c>
      <c r="I409" s="38">
        <v>2</v>
      </c>
      <c r="J409" s="150" t="str">
        <f t="shared" si="20"/>
        <v>12</v>
      </c>
      <c r="K409" s="38" t="str">
        <f>IF(ISBLANK('Model Participation Data'!$L$24),"-",'Model Participation Data'!$L$24)</f>
        <v>Annual</v>
      </c>
      <c r="L409" s="39" t="str">
        <f>IF(ISBLANK('Model Participation Data'!$M$24),"-",'Model Participation Data'!$M$24)</f>
        <v>N/A</v>
      </c>
      <c r="M409" s="43">
        <f>IF(ISNA(SUMIFS(INDEX('Model Participation Data'!$N$8:$DX$57,0,MATCH(CONCATENATE($J409,M$6),'Model Participation Data'!$N$6:$DX$6,0)),'Model Participation Data'!$B$8:$B$57,$C409,'Model Participation Data'!$C$8:$C$57,$D409)),"-",SUMIFS(INDEX('Model Participation Data'!$N$8:$DX$57,0,MATCH(CONCATENATE($J409,M$6),'Model Participation Data'!$N$6:$DX$6,0)),'Model Participation Data'!$B$8:$B$57,$C409,'Model Participation Data'!$C$8:$C$57,$D409))</f>
        <v>0</v>
      </c>
      <c r="N409" s="43">
        <f>IF(ISNA(SUMIFS(INDEX('Model Participation Data'!$N$8:$DX$57,0,MATCH(CONCATENATE($J409,N$6),'Model Participation Data'!$N$6:$DX$6,0)),'Model Participation Data'!$B$8:$B$57,$C409,'Model Participation Data'!$C$8:$C$57,$D409)),"-",SUMIFS(INDEX('Model Participation Data'!$N$8:$DX$57,0,MATCH(CONCATENATE($J409,N$6),'Model Participation Data'!$N$6:$DX$6,0)),'Model Participation Data'!$B$8:$B$57,$C409,'Model Participation Data'!$C$8:$C$57,$D409))</f>
        <v>0</v>
      </c>
      <c r="O409" s="154">
        <f>IF(ISNA(SUMIFS(INDEX('Model Participation Data'!$N$8:$DX$57,0,MATCH(CONCATENATE($J409,O$6),'Model Participation Data'!$N$6:$DX$6,0)),'Model Participation Data'!$B$8:$B$57,$C409,'Model Participation Data'!$C$8:$C$57,$D409)),"-",SUMIFS(INDEX('Model Participation Data'!$N$8:$DX$57,0,MATCH(CONCATENATE($J409,O$6),'Model Participation Data'!$N$6:$DX$6,0)),'Model Participation Data'!$B$8:$B$57,$C409,'Model Participation Data'!$C$8:$C$57,$D409))</f>
        <v>0</v>
      </c>
    </row>
    <row r="410" spans="2:15" outlineLevel="1" x14ac:dyDescent="0.35">
      <c r="B410" s="37" t="s">
        <v>80</v>
      </c>
      <c r="C410" s="38" t="str">
        <f>IF(ISBLANK('Model Participation Data'!$B$24),"-",'Model Participation Data'!$B$24)</f>
        <v>Provider Organization Unique Count</v>
      </c>
      <c r="D410" s="38" t="str">
        <f>IF(ISBLANK('Model Participation Data'!$C$24),"-",'Model Participation Data'!$C$24)</f>
        <v>Provider Organizations Participating in SIM (All Models)</v>
      </c>
      <c r="E410" s="38" t="str">
        <f>IF(ISBLANK('Model Participation Data'!$D$24),"-",'Model Participation Data'!$D$24)</f>
        <v>Percentage</v>
      </c>
      <c r="F410" s="38" t="str">
        <f>IF(ISBLANK('Model Participation Data'!$E$24),"-",'Model Participation Data'!$E$24)</f>
        <v>Active</v>
      </c>
      <c r="G410" s="151" t="str">
        <f>IF(ISBLANK('Model Participation Data'!$F$24),"-",'Model Participation Data'!$F$24)</f>
        <v>-</v>
      </c>
      <c r="H410" s="38">
        <v>1</v>
      </c>
      <c r="I410" s="38">
        <v>3</v>
      </c>
      <c r="J410" s="150" t="str">
        <f t="shared" si="20"/>
        <v>13</v>
      </c>
      <c r="K410" s="38" t="str">
        <f>IF(ISBLANK('Model Participation Data'!$L$24),"-",'Model Participation Data'!$L$24)</f>
        <v>Annual</v>
      </c>
      <c r="L410" s="39" t="str">
        <f>IF(ISBLANK('Model Participation Data'!$M$24),"-",'Model Participation Data'!$M$24)</f>
        <v>N/A</v>
      </c>
      <c r="M410" s="43">
        <f>IF(ISNA(SUMIFS(INDEX('Model Participation Data'!$N$8:$DX$57,0,MATCH(CONCATENATE($J410,M$6),'Model Participation Data'!$N$6:$DX$6,0)),'Model Participation Data'!$B$8:$B$57,$C410,'Model Participation Data'!$C$8:$C$57,$D410)),"-",SUMIFS(INDEX('Model Participation Data'!$N$8:$DX$57,0,MATCH(CONCATENATE($J410,M$6),'Model Participation Data'!$N$6:$DX$6,0)),'Model Participation Data'!$B$8:$B$57,$C410,'Model Participation Data'!$C$8:$C$57,$D410))</f>
        <v>0</v>
      </c>
      <c r="N410" s="43">
        <f>IF(ISNA(SUMIFS(INDEX('Model Participation Data'!$N$8:$DX$57,0,MATCH(CONCATENATE($J410,N$6),'Model Participation Data'!$N$6:$DX$6,0)),'Model Participation Data'!$B$8:$B$57,$C410,'Model Participation Data'!$C$8:$C$57,$D410)),"-",SUMIFS(INDEX('Model Participation Data'!$N$8:$DX$57,0,MATCH(CONCATENATE($J410,N$6),'Model Participation Data'!$N$6:$DX$6,0)),'Model Participation Data'!$B$8:$B$57,$C410,'Model Participation Data'!$C$8:$C$57,$D410))</f>
        <v>0</v>
      </c>
      <c r="O410" s="154">
        <f>IF(ISNA(SUMIFS(INDEX('Model Participation Data'!$N$8:$DX$57,0,MATCH(CONCATENATE($J410,O$6),'Model Participation Data'!$N$6:$DX$6,0)),'Model Participation Data'!$B$8:$B$57,$C410,'Model Participation Data'!$C$8:$C$57,$D410)),"-",SUMIFS(INDEX('Model Participation Data'!$N$8:$DX$57,0,MATCH(CONCATENATE($J410,O$6),'Model Participation Data'!$N$6:$DX$6,0)),'Model Participation Data'!$B$8:$B$57,$C410,'Model Participation Data'!$C$8:$C$57,$D410))</f>
        <v>0</v>
      </c>
    </row>
    <row r="411" spans="2:15" outlineLevel="1" x14ac:dyDescent="0.35">
      <c r="B411" s="37" t="s">
        <v>80</v>
      </c>
      <c r="C411" s="38" t="str">
        <f>IF(ISBLANK('Model Participation Data'!$B$24),"-",'Model Participation Data'!$B$24)</f>
        <v>Provider Organization Unique Count</v>
      </c>
      <c r="D411" s="38" t="str">
        <f>IF(ISBLANK('Model Participation Data'!$C$24),"-",'Model Participation Data'!$C$24)</f>
        <v>Provider Organizations Participating in SIM (All Models)</v>
      </c>
      <c r="E411" s="38" t="str">
        <f>IF(ISBLANK('Model Participation Data'!$D$24),"-",'Model Participation Data'!$D$24)</f>
        <v>Percentage</v>
      </c>
      <c r="F411" s="38" t="str">
        <f>IF(ISBLANK('Model Participation Data'!$E$24),"-",'Model Participation Data'!$E$24)</f>
        <v>Active</v>
      </c>
      <c r="G411" s="151" t="str">
        <f>IF(ISBLANK('Model Participation Data'!$F$24),"-",'Model Participation Data'!$F$24)</f>
        <v>-</v>
      </c>
      <c r="H411" s="38">
        <v>1</v>
      </c>
      <c r="I411" s="38">
        <v>4</v>
      </c>
      <c r="J411" s="150" t="str">
        <f t="shared" si="20"/>
        <v>14</v>
      </c>
      <c r="K411" s="38" t="str">
        <f>IF(ISBLANK('Model Participation Data'!$L$24),"-",'Model Participation Data'!$L$24)</f>
        <v>Annual</v>
      </c>
      <c r="L411" s="39" t="str">
        <f>IF(ISBLANK('Model Participation Data'!$M$24),"-",'Model Participation Data'!$M$24)</f>
        <v>N/A</v>
      </c>
      <c r="M411" s="43">
        <f>IF(ISNA(SUMIFS(INDEX('Model Participation Data'!$N$8:$DX$57,0,MATCH(CONCATENATE($J411,M$6),'Model Participation Data'!$N$6:$DX$6,0)),'Model Participation Data'!$B$8:$B$57,$C411,'Model Participation Data'!$C$8:$C$57,$D411)),"-",SUMIFS(INDEX('Model Participation Data'!$N$8:$DX$57,0,MATCH(CONCATENATE($J411,M$6),'Model Participation Data'!$N$6:$DX$6,0)),'Model Participation Data'!$B$8:$B$57,$C411,'Model Participation Data'!$C$8:$C$57,$D411))</f>
        <v>0</v>
      </c>
      <c r="N411" s="43">
        <f>IF(ISNA(SUMIFS(INDEX('Model Participation Data'!$N$8:$DX$57,0,MATCH(CONCATENATE($J411,N$6),'Model Participation Data'!$N$6:$DX$6,0)),'Model Participation Data'!$B$8:$B$57,$C411,'Model Participation Data'!$C$8:$C$57,$D411)),"-",SUMIFS(INDEX('Model Participation Data'!$N$8:$DX$57,0,MATCH(CONCATENATE($J411,N$6),'Model Participation Data'!$N$6:$DX$6,0)),'Model Participation Data'!$B$8:$B$57,$C411,'Model Participation Data'!$C$8:$C$57,$D411))</f>
        <v>0</v>
      </c>
      <c r="O411" s="154">
        <f>IF(ISNA(SUMIFS(INDEX('Model Participation Data'!$N$8:$DX$57,0,MATCH(CONCATENATE($J411,O$6),'Model Participation Data'!$N$6:$DX$6,0)),'Model Participation Data'!$B$8:$B$57,$C411,'Model Participation Data'!$C$8:$C$57,$D411)),"-",SUMIFS(INDEX('Model Participation Data'!$N$8:$DX$57,0,MATCH(CONCATENATE($J411,O$6),'Model Participation Data'!$N$6:$DX$6,0)),'Model Participation Data'!$B$8:$B$57,$C411,'Model Participation Data'!$C$8:$C$57,$D411))</f>
        <v>0</v>
      </c>
    </row>
    <row r="412" spans="2:15" outlineLevel="1" x14ac:dyDescent="0.35">
      <c r="B412" s="37" t="s">
        <v>80</v>
      </c>
      <c r="C412" s="38" t="str">
        <f>IF(ISBLANK('Model Participation Data'!$B$24),"-",'Model Participation Data'!$B$24)</f>
        <v>Provider Organization Unique Count</v>
      </c>
      <c r="D412" s="38" t="str">
        <f>IF(ISBLANK('Model Participation Data'!$C$24),"-",'Model Participation Data'!$C$24)</f>
        <v>Provider Organizations Participating in SIM (All Models)</v>
      </c>
      <c r="E412" s="38" t="str">
        <f>IF(ISBLANK('Model Participation Data'!$D$24),"-",'Model Participation Data'!$D$24)</f>
        <v>Percentage</v>
      </c>
      <c r="F412" s="38" t="str">
        <f>IF(ISBLANK('Model Participation Data'!$E$24),"-",'Model Participation Data'!$E$24)</f>
        <v>Active</v>
      </c>
      <c r="G412" s="151" t="str">
        <f>IF(ISBLANK('Model Participation Data'!$F$24),"-",'Model Participation Data'!$F$24)</f>
        <v>-</v>
      </c>
      <c r="H412" s="38">
        <v>1</v>
      </c>
      <c r="I412" s="38">
        <v>5</v>
      </c>
      <c r="J412" s="150" t="str">
        <f t="shared" si="20"/>
        <v>15</v>
      </c>
      <c r="K412" s="38" t="str">
        <f>IF(ISBLANK('Model Participation Data'!$L$24),"-",'Model Participation Data'!$L$24)</f>
        <v>Annual</v>
      </c>
      <c r="L412" s="39" t="str">
        <f>IF(ISBLANK('Model Participation Data'!$M$24),"-",'Model Participation Data'!$M$24)</f>
        <v>N/A</v>
      </c>
      <c r="M412" s="43">
        <f>IF(ISNA(SUMIFS(INDEX('Model Participation Data'!$N$8:$DX$57,0,MATCH(CONCATENATE($J412,M$6),'Model Participation Data'!$N$6:$DX$6,0)),'Model Participation Data'!$B$8:$B$57,$C412,'Model Participation Data'!$C$8:$C$57,$D412)),"-",SUMIFS(INDEX('Model Participation Data'!$N$8:$DX$57,0,MATCH(CONCATENATE($J412,M$6),'Model Participation Data'!$N$6:$DX$6,0)),'Model Participation Data'!$B$8:$B$57,$C412,'Model Participation Data'!$C$8:$C$57,$D412))</f>
        <v>1431</v>
      </c>
      <c r="N412" s="43">
        <f>IF(ISNA(SUMIFS(INDEX('Model Participation Data'!$N$8:$DX$57,0,MATCH(CONCATENATE($J412,N$6),'Model Participation Data'!$N$6:$DX$6,0)),'Model Participation Data'!$B$8:$B$57,$C412,'Model Participation Data'!$C$8:$C$57,$D412)),"-",SUMIFS(INDEX('Model Participation Data'!$N$8:$DX$57,0,MATCH(CONCATENATE($J412,N$6),'Model Participation Data'!$N$6:$DX$6,0)),'Model Participation Data'!$B$8:$B$57,$C412,'Model Participation Data'!$C$8:$C$57,$D412))</f>
        <v>0</v>
      </c>
      <c r="O412" s="154">
        <f>IF(ISNA(SUMIFS(INDEX('Model Participation Data'!$N$8:$DX$57,0,MATCH(CONCATENATE($J412,O$6),'Model Participation Data'!$N$6:$DX$6,0)),'Model Participation Data'!$B$8:$B$57,$C412,'Model Participation Data'!$C$8:$C$57,$D412)),"-",SUMIFS(INDEX('Model Participation Data'!$N$8:$DX$57,0,MATCH(CONCATENATE($J412,O$6),'Model Participation Data'!$N$6:$DX$6,0)),'Model Participation Data'!$B$8:$B$57,$C412,'Model Participation Data'!$C$8:$C$57,$D412))</f>
        <v>0</v>
      </c>
    </row>
    <row r="413" spans="2:15" outlineLevel="1" x14ac:dyDescent="0.35">
      <c r="B413" s="37" t="s">
        <v>80</v>
      </c>
      <c r="C413" s="38" t="str">
        <f>IF(ISBLANK('Model Participation Data'!$B$24),"-",'Model Participation Data'!$B$24)</f>
        <v>Provider Organization Unique Count</v>
      </c>
      <c r="D413" s="38" t="str">
        <f>IF(ISBLANK('Model Participation Data'!$C$24),"-",'Model Participation Data'!$C$24)</f>
        <v>Provider Organizations Participating in SIM (All Models)</v>
      </c>
      <c r="E413" s="38" t="str">
        <f>IF(ISBLANK('Model Participation Data'!$D$24),"-",'Model Participation Data'!$D$24)</f>
        <v>Percentage</v>
      </c>
      <c r="F413" s="38" t="str">
        <f>IF(ISBLANK('Model Participation Data'!$E$24),"-",'Model Participation Data'!$E$24)</f>
        <v>Active</v>
      </c>
      <c r="G413" s="151" t="str">
        <f>IF(ISBLANK('Model Participation Data'!$F$24),"-",'Model Participation Data'!$F$24)</f>
        <v>-</v>
      </c>
      <c r="H413" s="38">
        <v>1</v>
      </c>
      <c r="I413" s="38" t="s">
        <v>65</v>
      </c>
      <c r="J413" s="150" t="str">
        <f t="shared" si="20"/>
        <v>1Goal</v>
      </c>
      <c r="K413" s="38" t="str">
        <f>IF(ISBLANK('Model Participation Data'!$L$24),"-",'Model Participation Data'!$L$24)</f>
        <v>Annual</v>
      </c>
      <c r="L413" s="39" t="str">
        <f>IF(ISBLANK('Model Participation Data'!$M$24),"-",'Model Participation Data'!$M$24)</f>
        <v>N/A</v>
      </c>
      <c r="M413" s="43" t="str">
        <f>IF(ISNA(SUMIFS(INDEX('Model Participation Data'!$N$8:$DX$57,0,MATCH(CONCATENATE($J413,M$6),'Model Participation Data'!$N$6:$DX$6,0)),'Model Participation Data'!$B$8:$B$57,$C413,'Model Participation Data'!$C$8:$C$57,$D413)),"-",SUMIFS(INDEX('Model Participation Data'!$N$8:$DX$57,0,MATCH(CONCATENATE($J413,M$6),'Model Participation Data'!$N$6:$DX$6,0)),'Model Participation Data'!$B$8:$B$57,$C413,'Model Participation Data'!$C$8:$C$57,$D413))</f>
        <v>-</v>
      </c>
      <c r="N413" s="43" t="str">
        <f>IF(ISNA(SUMIFS(INDEX('Model Participation Data'!$N$8:$DX$57,0,MATCH(CONCATENATE($J413,N$6),'Model Participation Data'!$N$6:$DX$6,0)),'Model Participation Data'!$B$8:$B$57,$C413,'Model Participation Data'!$C$8:$C$57,$D413)),"-",SUMIFS(INDEX('Model Participation Data'!$N$8:$DX$57,0,MATCH(CONCATENATE($J413,N$6),'Model Participation Data'!$N$6:$DX$6,0)),'Model Participation Data'!$B$8:$B$57,$C413,'Model Participation Data'!$C$8:$C$57,$D413))</f>
        <v>-</v>
      </c>
      <c r="O413" s="154">
        <f>IF(ISNA(SUMIFS(INDEX('Model Participation Data'!$N$8:$DX$57,0,MATCH(CONCATENATE($J413,O$6),'Model Participation Data'!$N$6:$DX$6,0)),'Model Participation Data'!$B$8:$B$57,$C413,'Model Participation Data'!$C$8:$C$57,$D413)),"-",SUMIFS(INDEX('Model Participation Data'!$N$8:$DX$57,0,MATCH(CONCATENATE($J413,O$6),'Model Participation Data'!$N$6:$DX$6,0)),'Model Participation Data'!$B$8:$B$57,$C413,'Model Participation Data'!$C$8:$C$57,$D413))</f>
        <v>0</v>
      </c>
    </row>
    <row r="414" spans="2:15" outlineLevel="1" x14ac:dyDescent="0.35">
      <c r="B414" s="37" t="s">
        <v>80</v>
      </c>
      <c r="C414" s="38" t="str">
        <f>IF(ISBLANK('Model Participation Data'!$B$24),"-",'Model Participation Data'!$B$24)</f>
        <v>Provider Organization Unique Count</v>
      </c>
      <c r="D414" s="38" t="str">
        <f>IF(ISBLANK('Model Participation Data'!$C$24),"-",'Model Participation Data'!$C$24)</f>
        <v>Provider Organizations Participating in SIM (All Models)</v>
      </c>
      <c r="E414" s="38" t="str">
        <f>IF(ISBLANK('Model Participation Data'!$D$24),"-",'Model Participation Data'!$D$24)</f>
        <v>Percentage</v>
      </c>
      <c r="F414" s="38" t="str">
        <f>IF(ISBLANK('Model Participation Data'!$E$24),"-",'Model Participation Data'!$E$24)</f>
        <v>Active</v>
      </c>
      <c r="G414" s="151" t="str">
        <f>IF(ISBLANK('Model Participation Data'!$F$24),"-",'Model Participation Data'!$F$24)</f>
        <v>-</v>
      </c>
      <c r="H414" s="38">
        <v>2</v>
      </c>
      <c r="I414" s="38">
        <v>1</v>
      </c>
      <c r="J414" s="150" t="str">
        <f t="shared" si="20"/>
        <v>21</v>
      </c>
      <c r="K414" s="38" t="str">
        <f>IF(ISBLANK('Model Participation Data'!$L$24),"-",'Model Participation Data'!$L$24)</f>
        <v>Annual</v>
      </c>
      <c r="L414" s="39" t="str">
        <f>IF(ISBLANK('Model Participation Data'!$M$24),"-",'Model Participation Data'!$M$24)</f>
        <v>N/A</v>
      </c>
      <c r="M414" s="43">
        <f>IF(ISNA(SUMIFS(INDEX('Model Participation Data'!$N$8:$DX$57,0,MATCH(CONCATENATE($J414,M$6),'Model Participation Data'!$N$6:$DX$6,0)),'Model Participation Data'!$B$8:$B$57,$C414,'Model Participation Data'!$C$8:$C$57,$D414)),"-",SUMIFS(INDEX('Model Participation Data'!$N$8:$DX$57,0,MATCH(CONCATENATE($J414,M$6),'Model Participation Data'!$N$6:$DX$6,0)),'Model Participation Data'!$B$8:$B$57,$C414,'Model Participation Data'!$C$8:$C$57,$D414))</f>
        <v>0</v>
      </c>
      <c r="N414" s="43">
        <f>IF(ISNA(SUMIFS(INDEX('Model Participation Data'!$N$8:$DX$57,0,MATCH(CONCATENATE($J414,N$6),'Model Participation Data'!$N$6:$DX$6,0)),'Model Participation Data'!$B$8:$B$57,$C414,'Model Participation Data'!$C$8:$C$57,$D414)),"-",SUMIFS(INDEX('Model Participation Data'!$N$8:$DX$57,0,MATCH(CONCATENATE($J414,N$6),'Model Participation Data'!$N$6:$DX$6,0)),'Model Participation Data'!$B$8:$B$57,$C414,'Model Participation Data'!$C$8:$C$57,$D414))</f>
        <v>0</v>
      </c>
      <c r="O414" s="154">
        <f>IF(ISNA(SUMIFS(INDEX('Model Participation Data'!$N$8:$DX$57,0,MATCH(CONCATENATE($J414,O$6),'Model Participation Data'!$N$6:$DX$6,0)),'Model Participation Data'!$B$8:$B$57,$C414,'Model Participation Data'!$C$8:$C$57,$D414)),"-",SUMIFS(INDEX('Model Participation Data'!$N$8:$DX$57,0,MATCH(CONCATENATE($J414,O$6),'Model Participation Data'!$N$6:$DX$6,0)),'Model Participation Data'!$B$8:$B$57,$C414,'Model Participation Data'!$C$8:$C$57,$D414))</f>
        <v>0</v>
      </c>
    </row>
    <row r="415" spans="2:15" outlineLevel="1" x14ac:dyDescent="0.35">
      <c r="B415" s="37" t="s">
        <v>80</v>
      </c>
      <c r="C415" s="38" t="str">
        <f>IF(ISBLANK('Model Participation Data'!$B$24),"-",'Model Participation Data'!$B$24)</f>
        <v>Provider Organization Unique Count</v>
      </c>
      <c r="D415" s="38" t="str">
        <f>IF(ISBLANK('Model Participation Data'!$C$24),"-",'Model Participation Data'!$C$24)</f>
        <v>Provider Organizations Participating in SIM (All Models)</v>
      </c>
      <c r="E415" s="38" t="str">
        <f>IF(ISBLANK('Model Participation Data'!$D$24),"-",'Model Participation Data'!$D$24)</f>
        <v>Percentage</v>
      </c>
      <c r="F415" s="38" t="str">
        <f>IF(ISBLANK('Model Participation Data'!$E$24),"-",'Model Participation Data'!$E$24)</f>
        <v>Active</v>
      </c>
      <c r="G415" s="151" t="str">
        <f>IF(ISBLANK('Model Participation Data'!$F$24),"-",'Model Participation Data'!$F$24)</f>
        <v>-</v>
      </c>
      <c r="H415" s="38">
        <v>2</v>
      </c>
      <c r="I415" s="38">
        <v>2</v>
      </c>
      <c r="J415" s="150" t="str">
        <f t="shared" si="20"/>
        <v>22</v>
      </c>
      <c r="K415" s="38" t="str">
        <f>IF(ISBLANK('Model Participation Data'!$L$24),"-",'Model Participation Data'!$L$24)</f>
        <v>Annual</v>
      </c>
      <c r="L415" s="39" t="str">
        <f>IF(ISBLANK('Model Participation Data'!$M$24),"-",'Model Participation Data'!$M$24)</f>
        <v>N/A</v>
      </c>
      <c r="M415" s="43">
        <f>IF(ISNA(SUMIFS(INDEX('Model Participation Data'!$N$8:$DX$57,0,MATCH(CONCATENATE($J415,M$6),'Model Participation Data'!$N$6:$DX$6,0)),'Model Participation Data'!$B$8:$B$57,$C415,'Model Participation Data'!$C$8:$C$57,$D415)),"-",SUMIFS(INDEX('Model Participation Data'!$N$8:$DX$57,0,MATCH(CONCATENATE($J415,M$6),'Model Participation Data'!$N$6:$DX$6,0)),'Model Participation Data'!$B$8:$B$57,$C415,'Model Participation Data'!$C$8:$C$57,$D415))</f>
        <v>0</v>
      </c>
      <c r="N415" s="43">
        <f>IF(ISNA(SUMIFS(INDEX('Model Participation Data'!$N$8:$DX$57,0,MATCH(CONCATENATE($J415,N$6),'Model Participation Data'!$N$6:$DX$6,0)),'Model Participation Data'!$B$8:$B$57,$C415,'Model Participation Data'!$C$8:$C$57,$D415)),"-",SUMIFS(INDEX('Model Participation Data'!$N$8:$DX$57,0,MATCH(CONCATENATE($J415,N$6),'Model Participation Data'!$N$6:$DX$6,0)),'Model Participation Data'!$B$8:$B$57,$C415,'Model Participation Data'!$C$8:$C$57,$D415))</f>
        <v>0</v>
      </c>
      <c r="O415" s="154">
        <f>IF(ISNA(SUMIFS(INDEX('Model Participation Data'!$N$8:$DX$57,0,MATCH(CONCATENATE($J415,O$6),'Model Participation Data'!$N$6:$DX$6,0)),'Model Participation Data'!$B$8:$B$57,$C415,'Model Participation Data'!$C$8:$C$57,$D415)),"-",SUMIFS(INDEX('Model Participation Data'!$N$8:$DX$57,0,MATCH(CONCATENATE($J415,O$6),'Model Participation Data'!$N$6:$DX$6,0)),'Model Participation Data'!$B$8:$B$57,$C415,'Model Participation Data'!$C$8:$C$57,$D415))</f>
        <v>0</v>
      </c>
    </row>
    <row r="416" spans="2:15" outlineLevel="1" x14ac:dyDescent="0.35">
      <c r="B416" s="37" t="s">
        <v>80</v>
      </c>
      <c r="C416" s="38" t="str">
        <f>IF(ISBLANK('Model Participation Data'!$B$24),"-",'Model Participation Data'!$B$24)</f>
        <v>Provider Organization Unique Count</v>
      </c>
      <c r="D416" s="38" t="str">
        <f>IF(ISBLANK('Model Participation Data'!$C$24),"-",'Model Participation Data'!$C$24)</f>
        <v>Provider Organizations Participating in SIM (All Models)</v>
      </c>
      <c r="E416" s="38" t="str">
        <f>IF(ISBLANK('Model Participation Data'!$D$24),"-",'Model Participation Data'!$D$24)</f>
        <v>Percentage</v>
      </c>
      <c r="F416" s="38" t="str">
        <f>IF(ISBLANK('Model Participation Data'!$E$24),"-",'Model Participation Data'!$E$24)</f>
        <v>Active</v>
      </c>
      <c r="G416" s="151" t="str">
        <f>IF(ISBLANK('Model Participation Data'!$F$24),"-",'Model Participation Data'!$F$24)</f>
        <v>-</v>
      </c>
      <c r="H416" s="38">
        <v>2</v>
      </c>
      <c r="I416" s="38">
        <v>3</v>
      </c>
      <c r="J416" s="150" t="str">
        <f t="shared" si="20"/>
        <v>23</v>
      </c>
      <c r="K416" s="38" t="str">
        <f>IF(ISBLANK('Model Participation Data'!$L$24),"-",'Model Participation Data'!$L$24)</f>
        <v>Annual</v>
      </c>
      <c r="L416" s="39" t="str">
        <f>IF(ISBLANK('Model Participation Data'!$M$24),"-",'Model Participation Data'!$M$24)</f>
        <v>N/A</v>
      </c>
      <c r="M416" s="43">
        <f>IF(ISNA(SUMIFS(INDEX('Model Participation Data'!$N$8:$DX$57,0,MATCH(CONCATENATE($J416,M$6),'Model Participation Data'!$N$6:$DX$6,0)),'Model Participation Data'!$B$8:$B$57,$C416,'Model Participation Data'!$C$8:$C$57,$D416)),"-",SUMIFS(INDEX('Model Participation Data'!$N$8:$DX$57,0,MATCH(CONCATENATE($J416,M$6),'Model Participation Data'!$N$6:$DX$6,0)),'Model Participation Data'!$B$8:$B$57,$C416,'Model Participation Data'!$C$8:$C$57,$D416))</f>
        <v>0</v>
      </c>
      <c r="N416" s="43">
        <f>IF(ISNA(SUMIFS(INDEX('Model Participation Data'!$N$8:$DX$57,0,MATCH(CONCATENATE($J416,N$6),'Model Participation Data'!$N$6:$DX$6,0)),'Model Participation Data'!$B$8:$B$57,$C416,'Model Participation Data'!$C$8:$C$57,$D416)),"-",SUMIFS(INDEX('Model Participation Data'!$N$8:$DX$57,0,MATCH(CONCATENATE($J416,N$6),'Model Participation Data'!$N$6:$DX$6,0)),'Model Participation Data'!$B$8:$B$57,$C416,'Model Participation Data'!$C$8:$C$57,$D416))</f>
        <v>0</v>
      </c>
      <c r="O416" s="154">
        <f>IF(ISNA(SUMIFS(INDEX('Model Participation Data'!$N$8:$DX$57,0,MATCH(CONCATENATE($J416,O$6),'Model Participation Data'!$N$6:$DX$6,0)),'Model Participation Data'!$B$8:$B$57,$C416,'Model Participation Data'!$C$8:$C$57,$D416)),"-",SUMIFS(INDEX('Model Participation Data'!$N$8:$DX$57,0,MATCH(CONCATENATE($J416,O$6),'Model Participation Data'!$N$6:$DX$6,0)),'Model Participation Data'!$B$8:$B$57,$C416,'Model Participation Data'!$C$8:$C$57,$D416))</f>
        <v>0</v>
      </c>
    </row>
    <row r="417" spans="2:15" outlineLevel="1" x14ac:dyDescent="0.35">
      <c r="B417" s="37" t="s">
        <v>80</v>
      </c>
      <c r="C417" s="38" t="str">
        <f>IF(ISBLANK('Model Participation Data'!$B$24),"-",'Model Participation Data'!$B$24)</f>
        <v>Provider Organization Unique Count</v>
      </c>
      <c r="D417" s="38" t="str">
        <f>IF(ISBLANK('Model Participation Data'!$C$24),"-",'Model Participation Data'!$C$24)</f>
        <v>Provider Organizations Participating in SIM (All Models)</v>
      </c>
      <c r="E417" s="38" t="str">
        <f>IF(ISBLANK('Model Participation Data'!$D$24),"-",'Model Participation Data'!$D$24)</f>
        <v>Percentage</v>
      </c>
      <c r="F417" s="38" t="str">
        <f>IF(ISBLANK('Model Participation Data'!$E$24),"-",'Model Participation Data'!$E$24)</f>
        <v>Active</v>
      </c>
      <c r="G417" s="151" t="str">
        <f>IF(ISBLANK('Model Participation Data'!$F$24),"-",'Model Participation Data'!$F$24)</f>
        <v>-</v>
      </c>
      <c r="H417" s="38">
        <v>2</v>
      </c>
      <c r="I417" s="38">
        <v>4</v>
      </c>
      <c r="J417" s="150" t="str">
        <f t="shared" si="20"/>
        <v>24</v>
      </c>
      <c r="K417" s="38" t="str">
        <f>IF(ISBLANK('Model Participation Data'!$L$24),"-",'Model Participation Data'!$L$24)</f>
        <v>Annual</v>
      </c>
      <c r="L417" s="39" t="str">
        <f>IF(ISBLANK('Model Participation Data'!$M$24),"-",'Model Participation Data'!$M$24)</f>
        <v>N/A</v>
      </c>
      <c r="M417" s="43">
        <f>IF(ISNA(SUMIFS(INDEX('Model Participation Data'!$N$8:$DX$57,0,MATCH(CONCATENATE($J417,M$6),'Model Participation Data'!$N$6:$DX$6,0)),'Model Participation Data'!$B$8:$B$57,$C417,'Model Participation Data'!$C$8:$C$57,$D417)),"-",SUMIFS(INDEX('Model Participation Data'!$N$8:$DX$57,0,MATCH(CONCATENATE($J417,M$6),'Model Participation Data'!$N$6:$DX$6,0)),'Model Participation Data'!$B$8:$B$57,$C417,'Model Participation Data'!$C$8:$C$57,$D417))</f>
        <v>0</v>
      </c>
      <c r="N417" s="43">
        <f>IF(ISNA(SUMIFS(INDEX('Model Participation Data'!$N$8:$DX$57,0,MATCH(CONCATENATE($J417,N$6),'Model Participation Data'!$N$6:$DX$6,0)),'Model Participation Data'!$B$8:$B$57,$C417,'Model Participation Data'!$C$8:$C$57,$D417)),"-",SUMIFS(INDEX('Model Participation Data'!$N$8:$DX$57,0,MATCH(CONCATENATE($J417,N$6),'Model Participation Data'!$N$6:$DX$6,0)),'Model Participation Data'!$B$8:$B$57,$C417,'Model Participation Data'!$C$8:$C$57,$D417))</f>
        <v>0</v>
      </c>
      <c r="O417" s="154">
        <f>IF(ISNA(SUMIFS(INDEX('Model Participation Data'!$N$8:$DX$57,0,MATCH(CONCATENATE($J417,O$6),'Model Participation Data'!$N$6:$DX$6,0)),'Model Participation Data'!$B$8:$B$57,$C417,'Model Participation Data'!$C$8:$C$57,$D417)),"-",SUMIFS(INDEX('Model Participation Data'!$N$8:$DX$57,0,MATCH(CONCATENATE($J417,O$6),'Model Participation Data'!$N$6:$DX$6,0)),'Model Participation Data'!$B$8:$B$57,$C417,'Model Participation Data'!$C$8:$C$57,$D417))</f>
        <v>0</v>
      </c>
    </row>
    <row r="418" spans="2:15" outlineLevel="1" x14ac:dyDescent="0.35">
      <c r="B418" s="37" t="s">
        <v>80</v>
      </c>
      <c r="C418" s="38" t="str">
        <f>IF(ISBLANK('Model Participation Data'!$B$24),"-",'Model Participation Data'!$B$24)</f>
        <v>Provider Organization Unique Count</v>
      </c>
      <c r="D418" s="38" t="str">
        <f>IF(ISBLANK('Model Participation Data'!$C$24),"-",'Model Participation Data'!$C$24)</f>
        <v>Provider Organizations Participating in SIM (All Models)</v>
      </c>
      <c r="E418" s="38" t="str">
        <f>IF(ISBLANK('Model Participation Data'!$D$24),"-",'Model Participation Data'!$D$24)</f>
        <v>Percentage</v>
      </c>
      <c r="F418" s="38" t="str">
        <f>IF(ISBLANK('Model Participation Data'!$E$24),"-",'Model Participation Data'!$E$24)</f>
        <v>Active</v>
      </c>
      <c r="G418" s="151" t="str">
        <f>IF(ISBLANK('Model Participation Data'!$F$24),"-",'Model Participation Data'!$F$24)</f>
        <v>-</v>
      </c>
      <c r="H418" s="38">
        <v>2</v>
      </c>
      <c r="I418" s="38">
        <v>5</v>
      </c>
      <c r="J418" s="150" t="str">
        <f t="shared" si="20"/>
        <v>25</v>
      </c>
      <c r="K418" s="38" t="str">
        <f>IF(ISBLANK('Model Participation Data'!$L$24),"-",'Model Participation Data'!$L$24)</f>
        <v>Annual</v>
      </c>
      <c r="L418" s="39" t="str">
        <f>IF(ISBLANK('Model Participation Data'!$M$24),"-",'Model Participation Data'!$M$24)</f>
        <v>N/A</v>
      </c>
      <c r="M418" s="43">
        <f>IF(ISNA(SUMIFS(INDEX('Model Participation Data'!$N$8:$DX$57,0,MATCH(CONCATENATE($J418,M$6),'Model Participation Data'!$N$6:$DX$6,0)),'Model Participation Data'!$B$8:$B$57,$C418,'Model Participation Data'!$C$8:$C$57,$D418)),"-",SUMIFS(INDEX('Model Participation Data'!$N$8:$DX$57,0,MATCH(CONCATENATE($J418,M$6),'Model Participation Data'!$N$6:$DX$6,0)),'Model Participation Data'!$B$8:$B$57,$C418,'Model Participation Data'!$C$8:$C$57,$D418))</f>
        <v>0</v>
      </c>
      <c r="N418" s="43">
        <f>IF(ISNA(SUMIFS(INDEX('Model Participation Data'!$N$8:$DX$57,0,MATCH(CONCATENATE($J418,N$6),'Model Participation Data'!$N$6:$DX$6,0)),'Model Participation Data'!$B$8:$B$57,$C418,'Model Participation Data'!$C$8:$C$57,$D418)),"-",SUMIFS(INDEX('Model Participation Data'!$N$8:$DX$57,0,MATCH(CONCATENATE($J418,N$6),'Model Participation Data'!$N$6:$DX$6,0)),'Model Participation Data'!$B$8:$B$57,$C418,'Model Participation Data'!$C$8:$C$57,$D418))</f>
        <v>0</v>
      </c>
      <c r="O418" s="154">
        <f>IF(ISNA(SUMIFS(INDEX('Model Participation Data'!$N$8:$DX$57,0,MATCH(CONCATENATE($J418,O$6),'Model Participation Data'!$N$6:$DX$6,0)),'Model Participation Data'!$B$8:$B$57,$C418,'Model Participation Data'!$C$8:$C$57,$D418)),"-",SUMIFS(INDEX('Model Participation Data'!$N$8:$DX$57,0,MATCH(CONCATENATE($J418,O$6),'Model Participation Data'!$N$6:$DX$6,0)),'Model Participation Data'!$B$8:$B$57,$C418,'Model Participation Data'!$C$8:$C$57,$D418))</f>
        <v>0</v>
      </c>
    </row>
    <row r="419" spans="2:15" outlineLevel="1" x14ac:dyDescent="0.35">
      <c r="B419" s="37" t="s">
        <v>80</v>
      </c>
      <c r="C419" s="38" t="str">
        <f>IF(ISBLANK('Model Participation Data'!$B$24),"-",'Model Participation Data'!$B$24)</f>
        <v>Provider Organization Unique Count</v>
      </c>
      <c r="D419" s="38" t="str">
        <f>IF(ISBLANK('Model Participation Data'!$C$24),"-",'Model Participation Data'!$C$24)</f>
        <v>Provider Organizations Participating in SIM (All Models)</v>
      </c>
      <c r="E419" s="38" t="str">
        <f>IF(ISBLANK('Model Participation Data'!$D$24),"-",'Model Participation Data'!$D$24)</f>
        <v>Percentage</v>
      </c>
      <c r="F419" s="38" t="str">
        <f>IF(ISBLANK('Model Participation Data'!$E$24),"-",'Model Participation Data'!$E$24)</f>
        <v>Active</v>
      </c>
      <c r="G419" s="151" t="str">
        <f>IF(ISBLANK('Model Participation Data'!$F$24),"-",'Model Participation Data'!$F$24)</f>
        <v>-</v>
      </c>
      <c r="H419" s="38">
        <v>2</v>
      </c>
      <c r="I419" s="38" t="s">
        <v>65</v>
      </c>
      <c r="J419" s="150" t="str">
        <f t="shared" si="20"/>
        <v>2Goal</v>
      </c>
      <c r="K419" s="38" t="str">
        <f>IF(ISBLANK('Model Participation Data'!$L$24),"-",'Model Participation Data'!$L$24)</f>
        <v>Annual</v>
      </c>
      <c r="L419" s="39" t="str">
        <f>IF(ISBLANK('Model Participation Data'!$M$24),"-",'Model Participation Data'!$M$24)</f>
        <v>N/A</v>
      </c>
      <c r="M419" s="43" t="str">
        <f>IF(ISNA(SUMIFS(INDEX('Model Participation Data'!$N$8:$DX$57,0,MATCH(CONCATENATE($J419,M$6),'Model Participation Data'!$N$6:$DX$6,0)),'Model Participation Data'!$B$8:$B$57,$C419,'Model Participation Data'!$C$8:$C$57,$D419)),"-",SUMIFS(INDEX('Model Participation Data'!$N$8:$DX$57,0,MATCH(CONCATENATE($J419,M$6),'Model Participation Data'!$N$6:$DX$6,0)),'Model Participation Data'!$B$8:$B$57,$C419,'Model Participation Data'!$C$8:$C$57,$D419))</f>
        <v>-</v>
      </c>
      <c r="N419" s="43" t="str">
        <f>IF(ISNA(SUMIFS(INDEX('Model Participation Data'!$N$8:$DX$57,0,MATCH(CONCATENATE($J419,N$6),'Model Participation Data'!$N$6:$DX$6,0)),'Model Participation Data'!$B$8:$B$57,$C419,'Model Participation Data'!$C$8:$C$57,$D419)),"-",SUMIFS(INDEX('Model Participation Data'!$N$8:$DX$57,0,MATCH(CONCATENATE($J419,N$6),'Model Participation Data'!$N$6:$DX$6,0)),'Model Participation Data'!$B$8:$B$57,$C419,'Model Participation Data'!$C$8:$C$57,$D419))</f>
        <v>-</v>
      </c>
      <c r="O419" s="154">
        <f>IF(ISNA(SUMIFS(INDEX('Model Participation Data'!$N$8:$DX$57,0,MATCH(CONCATENATE($J419,O$6),'Model Participation Data'!$N$6:$DX$6,0)),'Model Participation Data'!$B$8:$B$57,$C419,'Model Participation Data'!$C$8:$C$57,$D419)),"-",SUMIFS(INDEX('Model Participation Data'!$N$8:$DX$57,0,MATCH(CONCATENATE($J419,O$6),'Model Participation Data'!$N$6:$DX$6,0)),'Model Participation Data'!$B$8:$B$57,$C419,'Model Participation Data'!$C$8:$C$57,$D419))</f>
        <v>0</v>
      </c>
    </row>
    <row r="420" spans="2:15" outlineLevel="1" x14ac:dyDescent="0.35">
      <c r="B420" s="37" t="s">
        <v>80</v>
      </c>
      <c r="C420" s="38" t="str">
        <f>IF(ISBLANK('Model Participation Data'!$B$24),"-",'Model Participation Data'!$B$24)</f>
        <v>Provider Organization Unique Count</v>
      </c>
      <c r="D420" s="38" t="str">
        <f>IF(ISBLANK('Model Participation Data'!$C$24),"-",'Model Participation Data'!$C$24)</f>
        <v>Provider Organizations Participating in SIM (All Models)</v>
      </c>
      <c r="E420" s="38" t="str">
        <f>IF(ISBLANK('Model Participation Data'!$D$24),"-",'Model Participation Data'!$D$24)</f>
        <v>Percentage</v>
      </c>
      <c r="F420" s="38" t="str">
        <f>IF(ISBLANK('Model Participation Data'!$E$24),"-",'Model Participation Data'!$E$24)</f>
        <v>Active</v>
      </c>
      <c r="G420" s="151" t="str">
        <f>IF(ISBLANK('Model Participation Data'!$F$24),"-",'Model Participation Data'!$F$24)</f>
        <v>-</v>
      </c>
      <c r="H420" s="38">
        <v>3</v>
      </c>
      <c r="I420" s="38">
        <v>1</v>
      </c>
      <c r="J420" s="150" t="str">
        <f t="shared" si="20"/>
        <v>31</v>
      </c>
      <c r="K420" s="38" t="str">
        <f>IF(ISBLANK('Model Participation Data'!$L$24),"-",'Model Participation Data'!$L$24)</f>
        <v>Annual</v>
      </c>
      <c r="L420" s="39" t="str">
        <f>IF(ISBLANK('Model Participation Data'!$M$24),"-",'Model Participation Data'!$M$24)</f>
        <v>N/A</v>
      </c>
      <c r="M420" s="43">
        <f>IF(ISNA(SUMIFS(INDEX('Model Participation Data'!$N$8:$DX$57,0,MATCH(CONCATENATE($J420,M$6),'Model Participation Data'!$N$6:$DX$6,0)),'Model Participation Data'!$B$8:$B$57,$C420,'Model Participation Data'!$C$8:$C$57,$D420)),"-",SUMIFS(INDEX('Model Participation Data'!$N$8:$DX$57,0,MATCH(CONCATENATE($J420,M$6),'Model Participation Data'!$N$6:$DX$6,0)),'Model Participation Data'!$B$8:$B$57,$C420,'Model Participation Data'!$C$8:$C$57,$D420))</f>
        <v>0</v>
      </c>
      <c r="N420" s="43">
        <f>IF(ISNA(SUMIFS(INDEX('Model Participation Data'!$N$8:$DX$57,0,MATCH(CONCATENATE($J420,N$6),'Model Participation Data'!$N$6:$DX$6,0)),'Model Participation Data'!$B$8:$B$57,$C420,'Model Participation Data'!$C$8:$C$57,$D420)),"-",SUMIFS(INDEX('Model Participation Data'!$N$8:$DX$57,0,MATCH(CONCATENATE($J420,N$6),'Model Participation Data'!$N$6:$DX$6,0)),'Model Participation Data'!$B$8:$B$57,$C420,'Model Participation Data'!$C$8:$C$57,$D420))</f>
        <v>0</v>
      </c>
      <c r="O420" s="154">
        <f>IF(ISNA(SUMIFS(INDEX('Model Participation Data'!$N$8:$DX$57,0,MATCH(CONCATENATE($J420,O$6),'Model Participation Data'!$N$6:$DX$6,0)),'Model Participation Data'!$B$8:$B$57,$C420,'Model Participation Data'!$C$8:$C$57,$D420)),"-",SUMIFS(INDEX('Model Participation Data'!$N$8:$DX$57,0,MATCH(CONCATENATE($J420,O$6),'Model Participation Data'!$N$6:$DX$6,0)),'Model Participation Data'!$B$8:$B$57,$C420,'Model Participation Data'!$C$8:$C$57,$D420))</f>
        <v>0</v>
      </c>
    </row>
    <row r="421" spans="2:15" outlineLevel="1" x14ac:dyDescent="0.35">
      <c r="B421" s="37" t="s">
        <v>80</v>
      </c>
      <c r="C421" s="38" t="str">
        <f>IF(ISBLANK('Model Participation Data'!$B$24),"-",'Model Participation Data'!$B$24)</f>
        <v>Provider Organization Unique Count</v>
      </c>
      <c r="D421" s="38" t="str">
        <f>IF(ISBLANK('Model Participation Data'!$C$24),"-",'Model Participation Data'!$C$24)</f>
        <v>Provider Organizations Participating in SIM (All Models)</v>
      </c>
      <c r="E421" s="38" t="str">
        <f>IF(ISBLANK('Model Participation Data'!$D$24),"-",'Model Participation Data'!$D$24)</f>
        <v>Percentage</v>
      </c>
      <c r="F421" s="38" t="str">
        <f>IF(ISBLANK('Model Participation Data'!$E$24),"-",'Model Participation Data'!$E$24)</f>
        <v>Active</v>
      </c>
      <c r="G421" s="151" t="str">
        <f>IF(ISBLANK('Model Participation Data'!$F$24),"-",'Model Participation Data'!$F$24)</f>
        <v>-</v>
      </c>
      <c r="H421" s="38">
        <v>3</v>
      </c>
      <c r="I421" s="38">
        <v>2</v>
      </c>
      <c r="J421" s="150" t="str">
        <f t="shared" si="20"/>
        <v>32</v>
      </c>
      <c r="K421" s="38" t="str">
        <f>IF(ISBLANK('Model Participation Data'!$L$24),"-",'Model Participation Data'!$L$24)</f>
        <v>Annual</v>
      </c>
      <c r="L421" s="39" t="str">
        <f>IF(ISBLANK('Model Participation Data'!$M$24),"-",'Model Participation Data'!$M$24)</f>
        <v>N/A</v>
      </c>
      <c r="M421" s="43">
        <f>IF(ISNA(SUMIFS(INDEX('Model Participation Data'!$N$8:$DX$57,0,MATCH(CONCATENATE($J421,M$6),'Model Participation Data'!$N$6:$DX$6,0)),'Model Participation Data'!$B$8:$B$57,$C421,'Model Participation Data'!$C$8:$C$57,$D421)),"-",SUMIFS(INDEX('Model Participation Data'!$N$8:$DX$57,0,MATCH(CONCATENATE($J421,M$6),'Model Participation Data'!$N$6:$DX$6,0)),'Model Participation Data'!$B$8:$B$57,$C421,'Model Participation Data'!$C$8:$C$57,$D421))</f>
        <v>0</v>
      </c>
      <c r="N421" s="43">
        <f>IF(ISNA(SUMIFS(INDEX('Model Participation Data'!$N$8:$DX$57,0,MATCH(CONCATENATE($J421,N$6),'Model Participation Data'!$N$6:$DX$6,0)),'Model Participation Data'!$B$8:$B$57,$C421,'Model Participation Data'!$C$8:$C$57,$D421)),"-",SUMIFS(INDEX('Model Participation Data'!$N$8:$DX$57,0,MATCH(CONCATENATE($J421,N$6),'Model Participation Data'!$N$6:$DX$6,0)),'Model Participation Data'!$B$8:$B$57,$C421,'Model Participation Data'!$C$8:$C$57,$D421))</f>
        <v>0</v>
      </c>
      <c r="O421" s="154">
        <f>IF(ISNA(SUMIFS(INDEX('Model Participation Data'!$N$8:$DX$57,0,MATCH(CONCATENATE($J421,O$6),'Model Participation Data'!$N$6:$DX$6,0)),'Model Participation Data'!$B$8:$B$57,$C421,'Model Participation Data'!$C$8:$C$57,$D421)),"-",SUMIFS(INDEX('Model Participation Data'!$N$8:$DX$57,0,MATCH(CONCATENATE($J421,O$6),'Model Participation Data'!$N$6:$DX$6,0)),'Model Participation Data'!$B$8:$B$57,$C421,'Model Participation Data'!$C$8:$C$57,$D421))</f>
        <v>0</v>
      </c>
    </row>
    <row r="422" spans="2:15" outlineLevel="1" x14ac:dyDescent="0.35">
      <c r="B422" s="37" t="s">
        <v>80</v>
      </c>
      <c r="C422" s="38" t="str">
        <f>IF(ISBLANK('Model Participation Data'!$B$24),"-",'Model Participation Data'!$B$24)</f>
        <v>Provider Organization Unique Count</v>
      </c>
      <c r="D422" s="38" t="str">
        <f>IF(ISBLANK('Model Participation Data'!$C$24),"-",'Model Participation Data'!$C$24)</f>
        <v>Provider Organizations Participating in SIM (All Models)</v>
      </c>
      <c r="E422" s="38" t="str">
        <f>IF(ISBLANK('Model Participation Data'!$D$24),"-",'Model Participation Data'!$D$24)</f>
        <v>Percentage</v>
      </c>
      <c r="F422" s="38" t="str">
        <f>IF(ISBLANK('Model Participation Data'!$E$24),"-",'Model Participation Data'!$E$24)</f>
        <v>Active</v>
      </c>
      <c r="G422" s="151" t="str">
        <f>IF(ISBLANK('Model Participation Data'!$F$24),"-",'Model Participation Data'!$F$24)</f>
        <v>-</v>
      </c>
      <c r="H422" s="38">
        <v>3</v>
      </c>
      <c r="I422" s="38">
        <v>3</v>
      </c>
      <c r="J422" s="150" t="str">
        <f t="shared" si="20"/>
        <v>33</v>
      </c>
      <c r="K422" s="38" t="str">
        <f>IF(ISBLANK('Model Participation Data'!$L$24),"-",'Model Participation Data'!$L$24)</f>
        <v>Annual</v>
      </c>
      <c r="L422" s="39" t="str">
        <f>IF(ISBLANK('Model Participation Data'!$M$24),"-",'Model Participation Data'!$M$24)</f>
        <v>N/A</v>
      </c>
      <c r="M422" s="43">
        <f>IF(ISNA(SUMIFS(INDEX('Model Participation Data'!$N$8:$DX$57,0,MATCH(CONCATENATE($J422,M$6),'Model Participation Data'!$N$6:$DX$6,0)),'Model Participation Data'!$B$8:$B$57,$C422,'Model Participation Data'!$C$8:$C$57,$D422)),"-",SUMIFS(INDEX('Model Participation Data'!$N$8:$DX$57,0,MATCH(CONCATENATE($J422,M$6),'Model Participation Data'!$N$6:$DX$6,0)),'Model Participation Data'!$B$8:$B$57,$C422,'Model Participation Data'!$C$8:$C$57,$D422))</f>
        <v>0</v>
      </c>
      <c r="N422" s="43">
        <f>IF(ISNA(SUMIFS(INDEX('Model Participation Data'!$N$8:$DX$57,0,MATCH(CONCATENATE($J422,N$6),'Model Participation Data'!$N$6:$DX$6,0)),'Model Participation Data'!$B$8:$B$57,$C422,'Model Participation Data'!$C$8:$C$57,$D422)),"-",SUMIFS(INDEX('Model Participation Data'!$N$8:$DX$57,0,MATCH(CONCATENATE($J422,N$6),'Model Participation Data'!$N$6:$DX$6,0)),'Model Participation Data'!$B$8:$B$57,$C422,'Model Participation Data'!$C$8:$C$57,$D422))</f>
        <v>0</v>
      </c>
      <c r="O422" s="154">
        <f>IF(ISNA(SUMIFS(INDEX('Model Participation Data'!$N$8:$DX$57,0,MATCH(CONCATENATE($J422,O$6),'Model Participation Data'!$N$6:$DX$6,0)),'Model Participation Data'!$B$8:$B$57,$C422,'Model Participation Data'!$C$8:$C$57,$D422)),"-",SUMIFS(INDEX('Model Participation Data'!$N$8:$DX$57,0,MATCH(CONCATENATE($J422,O$6),'Model Participation Data'!$N$6:$DX$6,0)),'Model Participation Data'!$B$8:$B$57,$C422,'Model Participation Data'!$C$8:$C$57,$D422))</f>
        <v>0</v>
      </c>
    </row>
    <row r="423" spans="2:15" outlineLevel="1" x14ac:dyDescent="0.35">
      <c r="B423" s="37" t="s">
        <v>80</v>
      </c>
      <c r="C423" s="38" t="str">
        <f>IF(ISBLANK('Model Participation Data'!$B$24),"-",'Model Participation Data'!$B$24)</f>
        <v>Provider Organization Unique Count</v>
      </c>
      <c r="D423" s="38" t="str">
        <f>IF(ISBLANK('Model Participation Data'!$C$24),"-",'Model Participation Data'!$C$24)</f>
        <v>Provider Organizations Participating in SIM (All Models)</v>
      </c>
      <c r="E423" s="38" t="str">
        <f>IF(ISBLANK('Model Participation Data'!$D$24),"-",'Model Participation Data'!$D$24)</f>
        <v>Percentage</v>
      </c>
      <c r="F423" s="38" t="str">
        <f>IF(ISBLANK('Model Participation Data'!$E$24),"-",'Model Participation Data'!$E$24)</f>
        <v>Active</v>
      </c>
      <c r="G423" s="151" t="str">
        <f>IF(ISBLANK('Model Participation Data'!$F$24),"-",'Model Participation Data'!$F$24)</f>
        <v>-</v>
      </c>
      <c r="H423" s="38">
        <v>3</v>
      </c>
      <c r="I423" s="38">
        <v>4</v>
      </c>
      <c r="J423" s="150" t="str">
        <f t="shared" si="20"/>
        <v>34</v>
      </c>
      <c r="K423" s="38" t="str">
        <f>IF(ISBLANK('Model Participation Data'!$L$24),"-",'Model Participation Data'!$L$24)</f>
        <v>Annual</v>
      </c>
      <c r="L423" s="39" t="str">
        <f>IF(ISBLANK('Model Participation Data'!$M$24),"-",'Model Participation Data'!$M$24)</f>
        <v>N/A</v>
      </c>
      <c r="M423" s="43">
        <f>IF(ISNA(SUMIFS(INDEX('Model Participation Data'!$N$8:$DX$57,0,MATCH(CONCATENATE($J423,M$6),'Model Participation Data'!$N$6:$DX$6,0)),'Model Participation Data'!$B$8:$B$57,$C423,'Model Participation Data'!$C$8:$C$57,$D423)),"-",SUMIFS(INDEX('Model Participation Data'!$N$8:$DX$57,0,MATCH(CONCATENATE($J423,M$6),'Model Participation Data'!$N$6:$DX$6,0)),'Model Participation Data'!$B$8:$B$57,$C423,'Model Participation Data'!$C$8:$C$57,$D423))</f>
        <v>0</v>
      </c>
      <c r="N423" s="43">
        <f>IF(ISNA(SUMIFS(INDEX('Model Participation Data'!$N$8:$DX$57,0,MATCH(CONCATENATE($J423,N$6),'Model Participation Data'!$N$6:$DX$6,0)),'Model Participation Data'!$B$8:$B$57,$C423,'Model Participation Data'!$C$8:$C$57,$D423)),"-",SUMIFS(INDEX('Model Participation Data'!$N$8:$DX$57,0,MATCH(CONCATENATE($J423,N$6),'Model Participation Data'!$N$6:$DX$6,0)),'Model Participation Data'!$B$8:$B$57,$C423,'Model Participation Data'!$C$8:$C$57,$D423))</f>
        <v>0</v>
      </c>
      <c r="O423" s="154">
        <f>IF(ISNA(SUMIFS(INDEX('Model Participation Data'!$N$8:$DX$57,0,MATCH(CONCATENATE($J423,O$6),'Model Participation Data'!$N$6:$DX$6,0)),'Model Participation Data'!$B$8:$B$57,$C423,'Model Participation Data'!$C$8:$C$57,$D423)),"-",SUMIFS(INDEX('Model Participation Data'!$N$8:$DX$57,0,MATCH(CONCATENATE($J423,O$6),'Model Participation Data'!$N$6:$DX$6,0)),'Model Participation Data'!$B$8:$B$57,$C423,'Model Participation Data'!$C$8:$C$57,$D423))</f>
        <v>0</v>
      </c>
    </row>
    <row r="424" spans="2:15" outlineLevel="1" x14ac:dyDescent="0.35">
      <c r="B424" s="37" t="s">
        <v>80</v>
      </c>
      <c r="C424" s="38" t="str">
        <f>IF(ISBLANK('Model Participation Data'!$B$24),"-",'Model Participation Data'!$B$24)</f>
        <v>Provider Organization Unique Count</v>
      </c>
      <c r="D424" s="38" t="str">
        <f>IF(ISBLANK('Model Participation Data'!$C$24),"-",'Model Participation Data'!$C$24)</f>
        <v>Provider Organizations Participating in SIM (All Models)</v>
      </c>
      <c r="E424" s="38" t="str">
        <f>IF(ISBLANK('Model Participation Data'!$D$24),"-",'Model Participation Data'!$D$24)</f>
        <v>Percentage</v>
      </c>
      <c r="F424" s="38" t="str">
        <f>IF(ISBLANK('Model Participation Data'!$E$24),"-",'Model Participation Data'!$E$24)</f>
        <v>Active</v>
      </c>
      <c r="G424" s="151" t="str">
        <f>IF(ISBLANK('Model Participation Data'!$F$24),"-",'Model Participation Data'!$F$24)</f>
        <v>-</v>
      </c>
      <c r="H424" s="38">
        <v>3</v>
      </c>
      <c r="I424" s="38">
        <v>5</v>
      </c>
      <c r="J424" s="150" t="str">
        <f t="shared" si="20"/>
        <v>35</v>
      </c>
      <c r="K424" s="38" t="str">
        <f>IF(ISBLANK('Model Participation Data'!$L$24),"-",'Model Participation Data'!$L$24)</f>
        <v>Annual</v>
      </c>
      <c r="L424" s="39" t="str">
        <f>IF(ISBLANK('Model Participation Data'!$M$24),"-",'Model Participation Data'!$M$24)</f>
        <v>N/A</v>
      </c>
      <c r="M424" s="43">
        <f>IF(ISNA(SUMIFS(INDEX('Model Participation Data'!$N$8:$DX$57,0,MATCH(CONCATENATE($J424,M$6),'Model Participation Data'!$N$6:$DX$6,0)),'Model Participation Data'!$B$8:$B$57,$C424,'Model Participation Data'!$C$8:$C$57,$D424)),"-",SUMIFS(INDEX('Model Participation Data'!$N$8:$DX$57,0,MATCH(CONCATENATE($J424,M$6),'Model Participation Data'!$N$6:$DX$6,0)),'Model Participation Data'!$B$8:$B$57,$C424,'Model Participation Data'!$C$8:$C$57,$D424))</f>
        <v>0</v>
      </c>
      <c r="N424" s="43">
        <f>IF(ISNA(SUMIFS(INDEX('Model Participation Data'!$N$8:$DX$57,0,MATCH(CONCATENATE($J424,N$6),'Model Participation Data'!$N$6:$DX$6,0)),'Model Participation Data'!$B$8:$B$57,$C424,'Model Participation Data'!$C$8:$C$57,$D424)),"-",SUMIFS(INDEX('Model Participation Data'!$N$8:$DX$57,0,MATCH(CONCATENATE($J424,N$6),'Model Participation Data'!$N$6:$DX$6,0)),'Model Participation Data'!$B$8:$B$57,$C424,'Model Participation Data'!$C$8:$C$57,$D424))</f>
        <v>0</v>
      </c>
      <c r="O424" s="154">
        <f>IF(ISNA(SUMIFS(INDEX('Model Participation Data'!$N$8:$DX$57,0,MATCH(CONCATENATE($J424,O$6),'Model Participation Data'!$N$6:$DX$6,0)),'Model Participation Data'!$B$8:$B$57,$C424,'Model Participation Data'!$C$8:$C$57,$D424)),"-",SUMIFS(INDEX('Model Participation Data'!$N$8:$DX$57,0,MATCH(CONCATENATE($J424,O$6),'Model Participation Data'!$N$6:$DX$6,0)),'Model Participation Data'!$B$8:$B$57,$C424,'Model Participation Data'!$C$8:$C$57,$D424))</f>
        <v>0</v>
      </c>
    </row>
    <row r="425" spans="2:15" outlineLevel="1" x14ac:dyDescent="0.35">
      <c r="B425" s="37" t="s">
        <v>80</v>
      </c>
      <c r="C425" s="38" t="str">
        <f>IF(ISBLANK('Model Participation Data'!$B$24),"-",'Model Participation Data'!$B$24)</f>
        <v>Provider Organization Unique Count</v>
      </c>
      <c r="D425" s="38" t="str">
        <f>IF(ISBLANK('Model Participation Data'!$C$24),"-",'Model Participation Data'!$C$24)</f>
        <v>Provider Organizations Participating in SIM (All Models)</v>
      </c>
      <c r="E425" s="38" t="str">
        <f>IF(ISBLANK('Model Participation Data'!$D$24),"-",'Model Participation Data'!$D$24)</f>
        <v>Percentage</v>
      </c>
      <c r="F425" s="38" t="str">
        <f>IF(ISBLANK('Model Participation Data'!$E$24),"-",'Model Participation Data'!$E$24)</f>
        <v>Active</v>
      </c>
      <c r="G425" s="151" t="str">
        <f>IF(ISBLANK('Model Participation Data'!$F$24),"-",'Model Participation Data'!$F$24)</f>
        <v>-</v>
      </c>
      <c r="H425" s="38">
        <v>3</v>
      </c>
      <c r="I425" s="38" t="s">
        <v>65</v>
      </c>
      <c r="J425" s="150" t="str">
        <f t="shared" si="20"/>
        <v>3Goal</v>
      </c>
      <c r="K425" s="38" t="str">
        <f>IF(ISBLANK('Model Participation Data'!$L$24),"-",'Model Participation Data'!$L$24)</f>
        <v>Annual</v>
      </c>
      <c r="L425" s="39" t="str">
        <f>IF(ISBLANK('Model Participation Data'!$M$24),"-",'Model Participation Data'!$M$24)</f>
        <v>N/A</v>
      </c>
      <c r="M425" s="43" t="str">
        <f>IF(ISNA(SUMIFS(INDEX('Model Participation Data'!$N$8:$DX$57,0,MATCH(CONCATENATE($J425,M$6),'Model Participation Data'!$N$6:$DX$6,0)),'Model Participation Data'!$B$8:$B$57,$C425,'Model Participation Data'!$C$8:$C$57,$D425)),"-",SUMIFS(INDEX('Model Participation Data'!$N$8:$DX$57,0,MATCH(CONCATENATE($J425,M$6),'Model Participation Data'!$N$6:$DX$6,0)),'Model Participation Data'!$B$8:$B$57,$C425,'Model Participation Data'!$C$8:$C$57,$D425))</f>
        <v>-</v>
      </c>
      <c r="N425" s="43" t="str">
        <f>IF(ISNA(SUMIFS(INDEX('Model Participation Data'!$N$8:$DX$57,0,MATCH(CONCATENATE($J425,N$6),'Model Participation Data'!$N$6:$DX$6,0)),'Model Participation Data'!$B$8:$B$57,$C425,'Model Participation Data'!$C$8:$C$57,$D425)),"-",SUMIFS(INDEX('Model Participation Data'!$N$8:$DX$57,0,MATCH(CONCATENATE($J425,N$6),'Model Participation Data'!$N$6:$DX$6,0)),'Model Participation Data'!$B$8:$B$57,$C425,'Model Participation Data'!$C$8:$C$57,$D425))</f>
        <v>-</v>
      </c>
      <c r="O425" s="154">
        <f>IF(ISNA(SUMIFS(INDEX('Model Participation Data'!$N$8:$DX$57,0,MATCH(CONCATENATE($J425,O$6),'Model Participation Data'!$N$6:$DX$6,0)),'Model Participation Data'!$B$8:$B$57,$C425,'Model Participation Data'!$C$8:$C$57,$D425)),"-",SUMIFS(INDEX('Model Participation Data'!$N$8:$DX$57,0,MATCH(CONCATENATE($J425,O$6),'Model Participation Data'!$N$6:$DX$6,0)),'Model Participation Data'!$B$8:$B$57,$C425,'Model Participation Data'!$C$8:$C$57,$D425))</f>
        <v>0</v>
      </c>
    </row>
    <row r="426" spans="2:15" outlineLevel="1" x14ac:dyDescent="0.35">
      <c r="B426" s="37" t="s">
        <v>80</v>
      </c>
      <c r="C426" s="38" t="str">
        <f>IF(ISBLANK('Model Participation Data'!$B$24),"-",'Model Participation Data'!$B$24)</f>
        <v>Provider Organization Unique Count</v>
      </c>
      <c r="D426" s="38" t="str">
        <f>IF(ISBLANK('Model Participation Data'!$C$24),"-",'Model Participation Data'!$C$24)</f>
        <v>Provider Organizations Participating in SIM (All Models)</v>
      </c>
      <c r="E426" s="38" t="str">
        <f>IF(ISBLANK('Model Participation Data'!$D$24),"-",'Model Participation Data'!$D$24)</f>
        <v>Percentage</v>
      </c>
      <c r="F426" s="38" t="str">
        <f>IF(ISBLANK('Model Participation Data'!$E$24),"-",'Model Participation Data'!$E$24)</f>
        <v>Active</v>
      </c>
      <c r="G426" s="151" t="str">
        <f>IF(ISBLANK('Model Participation Data'!$F$24),"-",'Model Participation Data'!$F$24)</f>
        <v>-</v>
      </c>
      <c r="H426" s="38">
        <v>4</v>
      </c>
      <c r="I426" s="38">
        <v>1</v>
      </c>
      <c r="J426" s="150" t="str">
        <f t="shared" ref="J426:J431" si="23">CONCATENATE(H426,I426)</f>
        <v>41</v>
      </c>
      <c r="K426" s="38" t="str">
        <f>IF(ISBLANK('Model Participation Data'!$L$24),"-",'Model Participation Data'!$L$24)</f>
        <v>Annual</v>
      </c>
      <c r="L426" s="39" t="str">
        <f>IF(ISBLANK('Model Participation Data'!$M$24),"-",'Model Participation Data'!$M$24)</f>
        <v>N/A</v>
      </c>
      <c r="M426" s="43">
        <f>IF(ISNA(SUMIFS(INDEX('Model Participation Data'!$N$8:$DX$57,0,MATCH(CONCATENATE($J426,M$6),'Model Participation Data'!$N$6:$DX$6,0)),'Model Participation Data'!$B$8:$B$57,$C426,'Model Participation Data'!$C$8:$C$57,$D426)),"-",SUMIFS(INDEX('Model Participation Data'!$N$8:$DX$57,0,MATCH(CONCATENATE($J426,M$6),'Model Participation Data'!$N$6:$DX$6,0)),'Model Participation Data'!$B$8:$B$57,$C426,'Model Participation Data'!$C$8:$C$57,$D426))</f>
        <v>0</v>
      </c>
      <c r="N426" s="43">
        <f>IF(ISNA(SUMIFS(INDEX('Model Participation Data'!$N$8:$DX$57,0,MATCH(CONCATENATE($J426,N$6),'Model Participation Data'!$N$6:$DX$6,0)),'Model Participation Data'!$B$8:$B$57,$C426,'Model Participation Data'!$C$8:$C$57,$D426)),"-",SUMIFS(INDEX('Model Participation Data'!$N$8:$DX$57,0,MATCH(CONCATENATE($J426,N$6),'Model Participation Data'!$N$6:$DX$6,0)),'Model Participation Data'!$B$8:$B$57,$C426,'Model Participation Data'!$C$8:$C$57,$D426))</f>
        <v>0</v>
      </c>
      <c r="O426" s="154">
        <f>IF(ISNA(SUMIFS(INDEX('Model Participation Data'!$N$8:$DX$57,0,MATCH(CONCATENATE($J426,O$6),'Model Participation Data'!$N$6:$DX$6,0)),'Model Participation Data'!$B$8:$B$57,$C426,'Model Participation Data'!$C$8:$C$57,$D426)),"-",SUMIFS(INDEX('Model Participation Data'!$N$8:$DX$57,0,MATCH(CONCATENATE($J426,O$6),'Model Participation Data'!$N$6:$DX$6,0)),'Model Participation Data'!$B$8:$B$57,$C426,'Model Participation Data'!$C$8:$C$57,$D426))</f>
        <v>0</v>
      </c>
    </row>
    <row r="427" spans="2:15" outlineLevel="1" x14ac:dyDescent="0.35">
      <c r="B427" s="37" t="s">
        <v>80</v>
      </c>
      <c r="C427" s="38" t="str">
        <f>IF(ISBLANK('Model Participation Data'!$B$24),"-",'Model Participation Data'!$B$24)</f>
        <v>Provider Organization Unique Count</v>
      </c>
      <c r="D427" s="38" t="str">
        <f>IF(ISBLANK('Model Participation Data'!$C$24),"-",'Model Participation Data'!$C$24)</f>
        <v>Provider Organizations Participating in SIM (All Models)</v>
      </c>
      <c r="E427" s="38" t="str">
        <f>IF(ISBLANK('Model Participation Data'!$D$24),"-",'Model Participation Data'!$D$24)</f>
        <v>Percentage</v>
      </c>
      <c r="F427" s="38" t="str">
        <f>IF(ISBLANK('Model Participation Data'!$E$24),"-",'Model Participation Data'!$E$24)</f>
        <v>Active</v>
      </c>
      <c r="G427" s="151" t="str">
        <f>IF(ISBLANK('Model Participation Data'!$F$24),"-",'Model Participation Data'!$F$24)</f>
        <v>-</v>
      </c>
      <c r="H427" s="38">
        <v>4</v>
      </c>
      <c r="I427" s="38">
        <v>2</v>
      </c>
      <c r="J427" s="150" t="str">
        <f t="shared" si="23"/>
        <v>42</v>
      </c>
      <c r="K427" s="38" t="str">
        <f>IF(ISBLANK('Model Participation Data'!$L$24),"-",'Model Participation Data'!$L$24)</f>
        <v>Annual</v>
      </c>
      <c r="L427" s="39" t="str">
        <f>IF(ISBLANK('Model Participation Data'!$M$24),"-",'Model Participation Data'!$M$24)</f>
        <v>N/A</v>
      </c>
      <c r="M427" s="43">
        <f>IF(ISNA(SUMIFS(INDEX('Model Participation Data'!$N$8:$DX$57,0,MATCH(CONCATENATE($J427,M$6),'Model Participation Data'!$N$6:$DX$6,0)),'Model Participation Data'!$B$8:$B$57,$C427,'Model Participation Data'!$C$8:$C$57,$D427)),"-",SUMIFS(INDEX('Model Participation Data'!$N$8:$DX$57,0,MATCH(CONCATENATE($J427,M$6),'Model Participation Data'!$N$6:$DX$6,0)),'Model Participation Data'!$B$8:$B$57,$C427,'Model Participation Data'!$C$8:$C$57,$D427))</f>
        <v>0</v>
      </c>
      <c r="N427" s="43">
        <f>IF(ISNA(SUMIFS(INDEX('Model Participation Data'!$N$8:$DX$57,0,MATCH(CONCATENATE($J427,N$6),'Model Participation Data'!$N$6:$DX$6,0)),'Model Participation Data'!$B$8:$B$57,$C427,'Model Participation Data'!$C$8:$C$57,$D427)),"-",SUMIFS(INDEX('Model Participation Data'!$N$8:$DX$57,0,MATCH(CONCATENATE($J427,N$6),'Model Participation Data'!$N$6:$DX$6,0)),'Model Participation Data'!$B$8:$B$57,$C427,'Model Participation Data'!$C$8:$C$57,$D427))</f>
        <v>0</v>
      </c>
      <c r="O427" s="154">
        <f>IF(ISNA(SUMIFS(INDEX('Model Participation Data'!$N$8:$DX$57,0,MATCH(CONCATENATE($J427,O$6),'Model Participation Data'!$N$6:$DX$6,0)),'Model Participation Data'!$B$8:$B$57,$C427,'Model Participation Data'!$C$8:$C$57,$D427)),"-",SUMIFS(INDEX('Model Participation Data'!$N$8:$DX$57,0,MATCH(CONCATENATE($J427,O$6),'Model Participation Data'!$N$6:$DX$6,0)),'Model Participation Data'!$B$8:$B$57,$C427,'Model Participation Data'!$C$8:$C$57,$D427))</f>
        <v>0</v>
      </c>
    </row>
    <row r="428" spans="2:15" outlineLevel="1" x14ac:dyDescent="0.35">
      <c r="B428" s="37" t="s">
        <v>80</v>
      </c>
      <c r="C428" s="38" t="str">
        <f>IF(ISBLANK('Model Participation Data'!$B$24),"-",'Model Participation Data'!$B$24)</f>
        <v>Provider Organization Unique Count</v>
      </c>
      <c r="D428" s="38" t="str">
        <f>IF(ISBLANK('Model Participation Data'!$C$24),"-",'Model Participation Data'!$C$24)</f>
        <v>Provider Organizations Participating in SIM (All Models)</v>
      </c>
      <c r="E428" s="38" t="str">
        <f>IF(ISBLANK('Model Participation Data'!$D$24),"-",'Model Participation Data'!$D$24)</f>
        <v>Percentage</v>
      </c>
      <c r="F428" s="38" t="str">
        <f>IF(ISBLANK('Model Participation Data'!$E$24),"-",'Model Participation Data'!$E$24)</f>
        <v>Active</v>
      </c>
      <c r="G428" s="151" t="str">
        <f>IF(ISBLANK('Model Participation Data'!$F$24),"-",'Model Participation Data'!$F$24)</f>
        <v>-</v>
      </c>
      <c r="H428" s="38">
        <v>4</v>
      </c>
      <c r="I428" s="38">
        <v>3</v>
      </c>
      <c r="J428" s="150" t="str">
        <f t="shared" si="23"/>
        <v>43</v>
      </c>
      <c r="K428" s="38" t="str">
        <f>IF(ISBLANK('Model Participation Data'!$L$24),"-",'Model Participation Data'!$L$24)</f>
        <v>Annual</v>
      </c>
      <c r="L428" s="39" t="str">
        <f>IF(ISBLANK('Model Participation Data'!$M$24),"-",'Model Participation Data'!$M$24)</f>
        <v>N/A</v>
      </c>
      <c r="M428" s="43">
        <f>IF(ISNA(SUMIFS(INDEX('Model Participation Data'!$N$8:$DX$57,0,MATCH(CONCATENATE($J428,M$6),'Model Participation Data'!$N$6:$DX$6,0)),'Model Participation Data'!$B$8:$B$57,$C428,'Model Participation Data'!$C$8:$C$57,$D428)),"-",SUMIFS(INDEX('Model Participation Data'!$N$8:$DX$57,0,MATCH(CONCATENATE($J428,M$6),'Model Participation Data'!$N$6:$DX$6,0)),'Model Participation Data'!$B$8:$B$57,$C428,'Model Participation Data'!$C$8:$C$57,$D428))</f>
        <v>0</v>
      </c>
      <c r="N428" s="43">
        <f>IF(ISNA(SUMIFS(INDEX('Model Participation Data'!$N$8:$DX$57,0,MATCH(CONCATENATE($J428,N$6),'Model Participation Data'!$N$6:$DX$6,0)),'Model Participation Data'!$B$8:$B$57,$C428,'Model Participation Data'!$C$8:$C$57,$D428)),"-",SUMIFS(INDEX('Model Participation Data'!$N$8:$DX$57,0,MATCH(CONCATENATE($J428,N$6),'Model Participation Data'!$N$6:$DX$6,0)),'Model Participation Data'!$B$8:$B$57,$C428,'Model Participation Data'!$C$8:$C$57,$D428))</f>
        <v>0</v>
      </c>
      <c r="O428" s="154">
        <f>IF(ISNA(SUMIFS(INDEX('Model Participation Data'!$N$8:$DX$57,0,MATCH(CONCATENATE($J428,O$6),'Model Participation Data'!$N$6:$DX$6,0)),'Model Participation Data'!$B$8:$B$57,$C428,'Model Participation Data'!$C$8:$C$57,$D428)),"-",SUMIFS(INDEX('Model Participation Data'!$N$8:$DX$57,0,MATCH(CONCATENATE($J428,O$6),'Model Participation Data'!$N$6:$DX$6,0)),'Model Participation Data'!$B$8:$B$57,$C428,'Model Participation Data'!$C$8:$C$57,$D428))</f>
        <v>0</v>
      </c>
    </row>
    <row r="429" spans="2:15" outlineLevel="1" x14ac:dyDescent="0.35">
      <c r="B429" s="37" t="s">
        <v>80</v>
      </c>
      <c r="C429" s="38" t="str">
        <f>IF(ISBLANK('Model Participation Data'!$B$24),"-",'Model Participation Data'!$B$24)</f>
        <v>Provider Organization Unique Count</v>
      </c>
      <c r="D429" s="38" t="str">
        <f>IF(ISBLANK('Model Participation Data'!$C$24),"-",'Model Participation Data'!$C$24)</f>
        <v>Provider Organizations Participating in SIM (All Models)</v>
      </c>
      <c r="E429" s="38" t="str">
        <f>IF(ISBLANK('Model Participation Data'!$D$24),"-",'Model Participation Data'!$D$24)</f>
        <v>Percentage</v>
      </c>
      <c r="F429" s="38" t="str">
        <f>IF(ISBLANK('Model Participation Data'!$E$24),"-",'Model Participation Data'!$E$24)</f>
        <v>Active</v>
      </c>
      <c r="G429" s="151" t="str">
        <f>IF(ISBLANK('Model Participation Data'!$F$24),"-",'Model Participation Data'!$F$24)</f>
        <v>-</v>
      </c>
      <c r="H429" s="38">
        <v>4</v>
      </c>
      <c r="I429" s="38">
        <v>4</v>
      </c>
      <c r="J429" s="150" t="str">
        <f t="shared" si="23"/>
        <v>44</v>
      </c>
      <c r="K429" s="38" t="str">
        <f>IF(ISBLANK('Model Participation Data'!$L$24),"-",'Model Participation Data'!$L$24)</f>
        <v>Annual</v>
      </c>
      <c r="L429" s="39" t="str">
        <f>IF(ISBLANK('Model Participation Data'!$M$24),"-",'Model Participation Data'!$M$24)</f>
        <v>N/A</v>
      </c>
      <c r="M429" s="43">
        <f>IF(ISNA(SUMIFS(INDEX('Model Participation Data'!$N$8:$DX$57,0,MATCH(CONCATENATE($J429,M$6),'Model Participation Data'!$N$6:$DX$6,0)),'Model Participation Data'!$B$8:$B$57,$C429,'Model Participation Data'!$C$8:$C$57,$D429)),"-",SUMIFS(INDEX('Model Participation Data'!$N$8:$DX$57,0,MATCH(CONCATENATE($J429,M$6),'Model Participation Data'!$N$6:$DX$6,0)),'Model Participation Data'!$B$8:$B$57,$C429,'Model Participation Data'!$C$8:$C$57,$D429))</f>
        <v>0</v>
      </c>
      <c r="N429" s="43">
        <f>IF(ISNA(SUMIFS(INDEX('Model Participation Data'!$N$8:$DX$57,0,MATCH(CONCATENATE($J429,N$6),'Model Participation Data'!$N$6:$DX$6,0)),'Model Participation Data'!$B$8:$B$57,$C429,'Model Participation Data'!$C$8:$C$57,$D429)),"-",SUMIFS(INDEX('Model Participation Data'!$N$8:$DX$57,0,MATCH(CONCATENATE($J429,N$6),'Model Participation Data'!$N$6:$DX$6,0)),'Model Participation Data'!$B$8:$B$57,$C429,'Model Participation Data'!$C$8:$C$57,$D429))</f>
        <v>0</v>
      </c>
      <c r="O429" s="154">
        <f>IF(ISNA(SUMIFS(INDEX('Model Participation Data'!$N$8:$DX$57,0,MATCH(CONCATENATE($J429,O$6),'Model Participation Data'!$N$6:$DX$6,0)),'Model Participation Data'!$B$8:$B$57,$C429,'Model Participation Data'!$C$8:$C$57,$D429)),"-",SUMIFS(INDEX('Model Participation Data'!$N$8:$DX$57,0,MATCH(CONCATENATE($J429,O$6),'Model Participation Data'!$N$6:$DX$6,0)),'Model Participation Data'!$B$8:$B$57,$C429,'Model Participation Data'!$C$8:$C$57,$D429))</f>
        <v>0</v>
      </c>
    </row>
    <row r="430" spans="2:15" outlineLevel="1" x14ac:dyDescent="0.35">
      <c r="B430" s="37" t="s">
        <v>80</v>
      </c>
      <c r="C430" s="38" t="str">
        <f>IF(ISBLANK('Model Participation Data'!$B$24),"-",'Model Participation Data'!$B$24)</f>
        <v>Provider Organization Unique Count</v>
      </c>
      <c r="D430" s="38" t="str">
        <f>IF(ISBLANK('Model Participation Data'!$C$24),"-",'Model Participation Data'!$C$24)</f>
        <v>Provider Organizations Participating in SIM (All Models)</v>
      </c>
      <c r="E430" s="38" t="str">
        <f>IF(ISBLANK('Model Participation Data'!$D$24),"-",'Model Participation Data'!$D$24)</f>
        <v>Percentage</v>
      </c>
      <c r="F430" s="38" t="str">
        <f>IF(ISBLANK('Model Participation Data'!$E$24),"-",'Model Participation Data'!$E$24)</f>
        <v>Active</v>
      </c>
      <c r="G430" s="151" t="str">
        <f>IF(ISBLANK('Model Participation Data'!$F$24),"-",'Model Participation Data'!$F$24)</f>
        <v>-</v>
      </c>
      <c r="H430" s="38">
        <v>4</v>
      </c>
      <c r="I430" s="38">
        <v>5</v>
      </c>
      <c r="J430" s="150" t="str">
        <f t="shared" si="23"/>
        <v>45</v>
      </c>
      <c r="K430" s="38" t="str">
        <f>IF(ISBLANK('Model Participation Data'!$L$24),"-",'Model Participation Data'!$L$24)</f>
        <v>Annual</v>
      </c>
      <c r="L430" s="39" t="str">
        <f>IF(ISBLANK('Model Participation Data'!$M$24),"-",'Model Participation Data'!$M$24)</f>
        <v>N/A</v>
      </c>
      <c r="M430" s="43">
        <f>IF(ISNA(SUMIFS(INDEX('Model Participation Data'!$N$8:$DX$57,0,MATCH(CONCATENATE($J430,M$6),'Model Participation Data'!$N$6:$DX$6,0)),'Model Participation Data'!$B$8:$B$57,$C430,'Model Participation Data'!$C$8:$C$57,$D430)),"-",SUMIFS(INDEX('Model Participation Data'!$N$8:$DX$57,0,MATCH(CONCATENATE($J430,M$6),'Model Participation Data'!$N$6:$DX$6,0)),'Model Participation Data'!$B$8:$B$57,$C430,'Model Participation Data'!$C$8:$C$57,$D430))</f>
        <v>0</v>
      </c>
      <c r="N430" s="43">
        <f>IF(ISNA(SUMIFS(INDEX('Model Participation Data'!$N$8:$DX$57,0,MATCH(CONCATENATE($J430,N$6),'Model Participation Data'!$N$6:$DX$6,0)),'Model Participation Data'!$B$8:$B$57,$C430,'Model Participation Data'!$C$8:$C$57,$D430)),"-",SUMIFS(INDEX('Model Participation Data'!$N$8:$DX$57,0,MATCH(CONCATENATE($J430,N$6),'Model Participation Data'!$N$6:$DX$6,0)),'Model Participation Data'!$B$8:$B$57,$C430,'Model Participation Data'!$C$8:$C$57,$D430))</f>
        <v>0</v>
      </c>
      <c r="O430" s="154">
        <f>IF(ISNA(SUMIFS(INDEX('Model Participation Data'!$N$8:$DX$57,0,MATCH(CONCATENATE($J430,O$6),'Model Participation Data'!$N$6:$DX$6,0)),'Model Participation Data'!$B$8:$B$57,$C430,'Model Participation Data'!$C$8:$C$57,$D430)),"-",SUMIFS(INDEX('Model Participation Data'!$N$8:$DX$57,0,MATCH(CONCATENATE($J430,O$6),'Model Participation Data'!$N$6:$DX$6,0)),'Model Participation Data'!$B$8:$B$57,$C430,'Model Participation Data'!$C$8:$C$57,$D430))</f>
        <v>0</v>
      </c>
    </row>
    <row r="431" spans="2:15" outlineLevel="1" x14ac:dyDescent="0.35">
      <c r="B431" s="37" t="s">
        <v>80</v>
      </c>
      <c r="C431" s="38" t="str">
        <f>IF(ISBLANK('Model Participation Data'!$B$24),"-",'Model Participation Data'!$B$24)</f>
        <v>Provider Organization Unique Count</v>
      </c>
      <c r="D431" s="38" t="str">
        <f>IF(ISBLANK('Model Participation Data'!$C$24),"-",'Model Participation Data'!$C$24)</f>
        <v>Provider Organizations Participating in SIM (All Models)</v>
      </c>
      <c r="E431" s="38" t="str">
        <f>IF(ISBLANK('Model Participation Data'!$D$24),"-",'Model Participation Data'!$D$24)</f>
        <v>Percentage</v>
      </c>
      <c r="F431" s="38" t="str">
        <f>IF(ISBLANK('Model Participation Data'!$E$24),"-",'Model Participation Data'!$E$24)</f>
        <v>Active</v>
      </c>
      <c r="G431" s="151" t="str">
        <f>IF(ISBLANK('Model Participation Data'!$F$24),"-",'Model Participation Data'!$F$24)</f>
        <v>-</v>
      </c>
      <c r="H431" s="38">
        <v>4</v>
      </c>
      <c r="I431" s="38" t="s">
        <v>65</v>
      </c>
      <c r="J431" s="150" t="str">
        <f t="shared" si="23"/>
        <v>4Goal</v>
      </c>
      <c r="K431" s="38" t="str">
        <f>IF(ISBLANK('Model Participation Data'!$L$24),"-",'Model Participation Data'!$L$24)</f>
        <v>Annual</v>
      </c>
      <c r="L431" s="39" t="str">
        <f>IF(ISBLANK('Model Participation Data'!$M$24),"-",'Model Participation Data'!$M$24)</f>
        <v>N/A</v>
      </c>
      <c r="M431" s="43" t="str">
        <f>IF(ISNA(SUMIFS(INDEX('Model Participation Data'!$N$8:$DX$57,0,MATCH(CONCATENATE($J431,M$6),'Model Participation Data'!$N$6:$DX$6,0)),'Model Participation Data'!$B$8:$B$57,$C431,'Model Participation Data'!$C$8:$C$57,$D431)),"-",SUMIFS(INDEX('Model Participation Data'!$N$8:$DX$57,0,MATCH(CONCATENATE($J431,M$6),'Model Participation Data'!$N$6:$DX$6,0)),'Model Participation Data'!$B$8:$B$57,$C431,'Model Participation Data'!$C$8:$C$57,$D431))</f>
        <v>-</v>
      </c>
      <c r="N431" s="43" t="str">
        <f>IF(ISNA(SUMIFS(INDEX('Model Participation Data'!$N$8:$DX$57,0,MATCH(CONCATENATE($J431,N$6),'Model Participation Data'!$N$6:$DX$6,0)),'Model Participation Data'!$B$8:$B$57,$C431,'Model Participation Data'!$C$8:$C$57,$D431)),"-",SUMIFS(INDEX('Model Participation Data'!$N$8:$DX$57,0,MATCH(CONCATENATE($J431,N$6),'Model Participation Data'!$N$6:$DX$6,0)),'Model Participation Data'!$B$8:$B$57,$C431,'Model Participation Data'!$C$8:$C$57,$D431))</f>
        <v>-</v>
      </c>
      <c r="O431" s="154">
        <f>IF(ISNA(SUMIFS(INDEX('Model Participation Data'!$N$8:$DX$57,0,MATCH(CONCATENATE($J431,O$6),'Model Participation Data'!$N$6:$DX$6,0)),'Model Participation Data'!$B$8:$B$57,$C431,'Model Participation Data'!$C$8:$C$57,$D431)),"-",SUMIFS(INDEX('Model Participation Data'!$N$8:$DX$57,0,MATCH(CONCATENATE($J431,O$6),'Model Participation Data'!$N$6:$DX$6,0)),'Model Participation Data'!$B$8:$B$57,$C431,'Model Participation Data'!$C$8:$C$57,$D431))</f>
        <v>0</v>
      </c>
    </row>
    <row r="432" spans="2:15" outlineLevel="1" x14ac:dyDescent="0.35">
      <c r="B432" s="37" t="s">
        <v>80</v>
      </c>
      <c r="C432" s="38" t="str">
        <f>IF(ISBLANK('Model Participation Data'!$B$25),"-",'Model Participation Data'!$B$25)</f>
        <v>-</v>
      </c>
      <c r="D432" s="38" t="str">
        <f>IF(ISBLANK('Model Participation Data'!$C$25),"-",'Model Participation Data'!$C$25)</f>
        <v>-</v>
      </c>
      <c r="E432" s="38" t="str">
        <f>IF(ISBLANK('Model Participation Data'!$D$25),"-",'Model Participation Data'!$D$25)</f>
        <v>-</v>
      </c>
      <c r="F432" s="38" t="str">
        <f>IF(ISBLANK('Model Participation Data'!$E$25),"-",'Model Participation Data'!$E$25)</f>
        <v>-</v>
      </c>
      <c r="G432" s="151" t="str">
        <f>IF(ISBLANK('Model Participation Data'!$F$25),"-",'Model Participation Data'!$F$25)</f>
        <v>-</v>
      </c>
      <c r="H432" s="38" t="s">
        <v>64</v>
      </c>
      <c r="I432" s="38" t="s">
        <v>64</v>
      </c>
      <c r="J432" s="150" t="str">
        <f t="shared" si="20"/>
        <v>BaselineBaseline</v>
      </c>
      <c r="K432" s="38" t="str">
        <f>IF(ISBLANK('Model Participation Data'!$L$25),"-",'Model Participation Data'!$L$25)</f>
        <v>-</v>
      </c>
      <c r="L432" s="39" t="str">
        <f>IF(ISBLANK('Model Participation Data'!$M$25),"-",'Model Participation Data'!$M$25)</f>
        <v>-</v>
      </c>
      <c r="M432" s="43">
        <f>IF(ISNA(SUMIFS(INDEX('Model Participation Data'!$N$8:$DX$57,0,MATCH(CONCATENATE($J432,M$6),'Model Participation Data'!$N$6:$DX$6,0)),'Model Participation Data'!$B$8:$B$57,$C432,'Model Participation Data'!$C$8:$C$57,$D432)),"-",SUMIFS(INDEX('Model Participation Data'!$N$8:$DX$57,0,MATCH(CONCATENATE($J432,M$6),'Model Participation Data'!$N$6:$DX$6,0)),'Model Participation Data'!$B$8:$B$57,$C432,'Model Participation Data'!$C$8:$C$57,$D432))</f>
        <v>0</v>
      </c>
      <c r="N432" s="43">
        <f>IF(ISNA(SUMIFS(INDEX('Model Participation Data'!$N$8:$DX$57,0,MATCH(CONCATENATE($J432,N$6),'Model Participation Data'!$N$6:$DX$6,0)),'Model Participation Data'!$B$8:$B$57,$C432,'Model Participation Data'!$C$8:$C$57,$D432)),"-",SUMIFS(INDEX('Model Participation Data'!$N$8:$DX$57,0,MATCH(CONCATENATE($J432,N$6),'Model Participation Data'!$N$6:$DX$6,0)),'Model Participation Data'!$B$8:$B$57,$C432,'Model Participation Data'!$C$8:$C$57,$D432))</f>
        <v>0</v>
      </c>
      <c r="O432" s="154">
        <f>IF(ISNA(SUMIFS(INDEX('Model Participation Data'!$N$8:$DX$57,0,MATCH(CONCATENATE($J432,O$6),'Model Participation Data'!$N$6:$DX$6,0)),'Model Participation Data'!$B$8:$B$57,$C432,'Model Participation Data'!$C$8:$C$57,$D432)),"-",SUMIFS(INDEX('Model Participation Data'!$N$8:$DX$57,0,MATCH(CONCATENATE($J432,O$6),'Model Participation Data'!$N$6:$DX$6,0)),'Model Participation Data'!$B$8:$B$57,$C432,'Model Participation Data'!$C$8:$C$57,$D432))</f>
        <v>0</v>
      </c>
    </row>
    <row r="433" spans="2:15" outlineLevel="1" x14ac:dyDescent="0.35">
      <c r="B433" s="37" t="s">
        <v>80</v>
      </c>
      <c r="C433" s="38" t="str">
        <f>IF(ISBLANK('Model Participation Data'!$B$25),"-",'Model Participation Data'!$B$25)</f>
        <v>-</v>
      </c>
      <c r="D433" s="38" t="str">
        <f>IF(ISBLANK('Model Participation Data'!$C$25),"-",'Model Participation Data'!$C$25)</f>
        <v>-</v>
      </c>
      <c r="E433" s="38" t="str">
        <f>IF(ISBLANK('Model Participation Data'!$D$25),"-",'Model Participation Data'!$D$25)</f>
        <v>-</v>
      </c>
      <c r="F433" s="38" t="str">
        <f>IF(ISBLANK('Model Participation Data'!$E$25),"-",'Model Participation Data'!$E$25)</f>
        <v>-</v>
      </c>
      <c r="G433" s="151" t="str">
        <f>IF(ISBLANK('Model Participation Data'!$F$25),"-",'Model Participation Data'!$F$25)</f>
        <v>-</v>
      </c>
      <c r="H433" s="38">
        <v>1</v>
      </c>
      <c r="I433" s="38">
        <v>1</v>
      </c>
      <c r="J433" s="150" t="str">
        <f t="shared" si="20"/>
        <v>11</v>
      </c>
      <c r="K433" s="38" t="str">
        <f>IF(ISBLANK('Model Participation Data'!$L$25),"-",'Model Participation Data'!$L$25)</f>
        <v>-</v>
      </c>
      <c r="L433" s="39" t="str">
        <f>IF(ISBLANK('Model Participation Data'!$M$25),"-",'Model Participation Data'!$M$25)</f>
        <v>-</v>
      </c>
      <c r="M433" s="43">
        <f>IF(ISNA(SUMIFS(INDEX('Model Participation Data'!$N$8:$DX$57,0,MATCH(CONCATENATE($J433,M$6),'Model Participation Data'!$N$6:$DX$6,0)),'Model Participation Data'!$B$8:$B$57,$C433,'Model Participation Data'!$C$8:$C$57,$D433)),"-",SUMIFS(INDEX('Model Participation Data'!$N$8:$DX$57,0,MATCH(CONCATENATE($J433,M$6),'Model Participation Data'!$N$6:$DX$6,0)),'Model Participation Data'!$B$8:$B$57,$C433,'Model Participation Data'!$C$8:$C$57,$D433))</f>
        <v>0</v>
      </c>
      <c r="N433" s="43">
        <f>IF(ISNA(SUMIFS(INDEX('Model Participation Data'!$N$8:$DX$57,0,MATCH(CONCATENATE($J433,N$6),'Model Participation Data'!$N$6:$DX$6,0)),'Model Participation Data'!$B$8:$B$57,$C433,'Model Participation Data'!$C$8:$C$57,$D433)),"-",SUMIFS(INDEX('Model Participation Data'!$N$8:$DX$57,0,MATCH(CONCATENATE($J433,N$6),'Model Participation Data'!$N$6:$DX$6,0)),'Model Participation Data'!$B$8:$B$57,$C433,'Model Participation Data'!$C$8:$C$57,$D433))</f>
        <v>0</v>
      </c>
      <c r="O433" s="154">
        <f>IF(ISNA(SUMIFS(INDEX('Model Participation Data'!$N$8:$DX$57,0,MATCH(CONCATENATE($J433,O$6),'Model Participation Data'!$N$6:$DX$6,0)),'Model Participation Data'!$B$8:$B$57,$C433,'Model Participation Data'!$C$8:$C$57,$D433)),"-",SUMIFS(INDEX('Model Participation Data'!$N$8:$DX$57,0,MATCH(CONCATENATE($J433,O$6),'Model Participation Data'!$N$6:$DX$6,0)),'Model Participation Data'!$B$8:$B$57,$C433,'Model Participation Data'!$C$8:$C$57,$D433))</f>
        <v>0</v>
      </c>
    </row>
    <row r="434" spans="2:15" outlineLevel="1" x14ac:dyDescent="0.35">
      <c r="B434" s="37" t="s">
        <v>80</v>
      </c>
      <c r="C434" s="38" t="str">
        <f>IF(ISBLANK('Model Participation Data'!$B$25),"-",'Model Participation Data'!$B$25)</f>
        <v>-</v>
      </c>
      <c r="D434" s="38" t="str">
        <f>IF(ISBLANK('Model Participation Data'!$C$25),"-",'Model Participation Data'!$C$25)</f>
        <v>-</v>
      </c>
      <c r="E434" s="38" t="str">
        <f>IF(ISBLANK('Model Participation Data'!$D$25),"-",'Model Participation Data'!$D$25)</f>
        <v>-</v>
      </c>
      <c r="F434" s="38" t="str">
        <f>IF(ISBLANK('Model Participation Data'!$E$25),"-",'Model Participation Data'!$E$25)</f>
        <v>-</v>
      </c>
      <c r="G434" s="151" t="str">
        <f>IF(ISBLANK('Model Participation Data'!$F$25),"-",'Model Participation Data'!$F$25)</f>
        <v>-</v>
      </c>
      <c r="H434" s="38">
        <v>1</v>
      </c>
      <c r="I434" s="38">
        <v>2</v>
      </c>
      <c r="J434" s="150" t="str">
        <f t="shared" si="20"/>
        <v>12</v>
      </c>
      <c r="K434" s="38" t="str">
        <f>IF(ISBLANK('Model Participation Data'!$L$25),"-",'Model Participation Data'!$L$25)</f>
        <v>-</v>
      </c>
      <c r="L434" s="39" t="str">
        <f>IF(ISBLANK('Model Participation Data'!$M$25),"-",'Model Participation Data'!$M$25)</f>
        <v>-</v>
      </c>
      <c r="M434" s="43">
        <f>IF(ISNA(SUMIFS(INDEX('Model Participation Data'!$N$8:$DX$57,0,MATCH(CONCATENATE($J434,M$6),'Model Participation Data'!$N$6:$DX$6,0)),'Model Participation Data'!$B$8:$B$57,$C434,'Model Participation Data'!$C$8:$C$57,$D434)),"-",SUMIFS(INDEX('Model Participation Data'!$N$8:$DX$57,0,MATCH(CONCATENATE($J434,M$6),'Model Participation Data'!$N$6:$DX$6,0)),'Model Participation Data'!$B$8:$B$57,$C434,'Model Participation Data'!$C$8:$C$57,$D434))</f>
        <v>0</v>
      </c>
      <c r="N434" s="43">
        <f>IF(ISNA(SUMIFS(INDEX('Model Participation Data'!$N$8:$DX$57,0,MATCH(CONCATENATE($J434,N$6),'Model Participation Data'!$N$6:$DX$6,0)),'Model Participation Data'!$B$8:$B$57,$C434,'Model Participation Data'!$C$8:$C$57,$D434)),"-",SUMIFS(INDEX('Model Participation Data'!$N$8:$DX$57,0,MATCH(CONCATENATE($J434,N$6),'Model Participation Data'!$N$6:$DX$6,0)),'Model Participation Data'!$B$8:$B$57,$C434,'Model Participation Data'!$C$8:$C$57,$D434))</f>
        <v>0</v>
      </c>
      <c r="O434" s="154">
        <f>IF(ISNA(SUMIFS(INDEX('Model Participation Data'!$N$8:$DX$57,0,MATCH(CONCATENATE($J434,O$6),'Model Participation Data'!$N$6:$DX$6,0)),'Model Participation Data'!$B$8:$B$57,$C434,'Model Participation Data'!$C$8:$C$57,$D434)),"-",SUMIFS(INDEX('Model Participation Data'!$N$8:$DX$57,0,MATCH(CONCATENATE($J434,O$6),'Model Participation Data'!$N$6:$DX$6,0)),'Model Participation Data'!$B$8:$B$57,$C434,'Model Participation Data'!$C$8:$C$57,$D434))</f>
        <v>0</v>
      </c>
    </row>
    <row r="435" spans="2:15" outlineLevel="1" x14ac:dyDescent="0.35">
      <c r="B435" s="37" t="s">
        <v>80</v>
      </c>
      <c r="C435" s="38" t="str">
        <f>IF(ISBLANK('Model Participation Data'!$B$25),"-",'Model Participation Data'!$B$25)</f>
        <v>-</v>
      </c>
      <c r="D435" s="38" t="str">
        <f>IF(ISBLANK('Model Participation Data'!$C$25),"-",'Model Participation Data'!$C$25)</f>
        <v>-</v>
      </c>
      <c r="E435" s="38" t="str">
        <f>IF(ISBLANK('Model Participation Data'!$D$25),"-",'Model Participation Data'!$D$25)</f>
        <v>-</v>
      </c>
      <c r="F435" s="38" t="str">
        <f>IF(ISBLANK('Model Participation Data'!$E$25),"-",'Model Participation Data'!$E$25)</f>
        <v>-</v>
      </c>
      <c r="G435" s="151" t="str">
        <f>IF(ISBLANK('Model Participation Data'!$F$25),"-",'Model Participation Data'!$F$25)</f>
        <v>-</v>
      </c>
      <c r="H435" s="38">
        <v>1</v>
      </c>
      <c r="I435" s="38">
        <v>3</v>
      </c>
      <c r="J435" s="150" t="str">
        <f t="shared" si="20"/>
        <v>13</v>
      </c>
      <c r="K435" s="38" t="str">
        <f>IF(ISBLANK('Model Participation Data'!$L$25),"-",'Model Participation Data'!$L$25)</f>
        <v>-</v>
      </c>
      <c r="L435" s="39" t="str">
        <f>IF(ISBLANK('Model Participation Data'!$M$25),"-",'Model Participation Data'!$M$25)</f>
        <v>-</v>
      </c>
      <c r="M435" s="43">
        <f>IF(ISNA(SUMIFS(INDEX('Model Participation Data'!$N$8:$DX$57,0,MATCH(CONCATENATE($J435,M$6),'Model Participation Data'!$N$6:$DX$6,0)),'Model Participation Data'!$B$8:$B$57,$C435,'Model Participation Data'!$C$8:$C$57,$D435)),"-",SUMIFS(INDEX('Model Participation Data'!$N$8:$DX$57,0,MATCH(CONCATENATE($J435,M$6),'Model Participation Data'!$N$6:$DX$6,0)),'Model Participation Data'!$B$8:$B$57,$C435,'Model Participation Data'!$C$8:$C$57,$D435))</f>
        <v>0</v>
      </c>
      <c r="N435" s="43">
        <f>IF(ISNA(SUMIFS(INDEX('Model Participation Data'!$N$8:$DX$57,0,MATCH(CONCATENATE($J435,N$6),'Model Participation Data'!$N$6:$DX$6,0)),'Model Participation Data'!$B$8:$B$57,$C435,'Model Participation Data'!$C$8:$C$57,$D435)),"-",SUMIFS(INDEX('Model Participation Data'!$N$8:$DX$57,0,MATCH(CONCATENATE($J435,N$6),'Model Participation Data'!$N$6:$DX$6,0)),'Model Participation Data'!$B$8:$B$57,$C435,'Model Participation Data'!$C$8:$C$57,$D435))</f>
        <v>0</v>
      </c>
      <c r="O435" s="154">
        <f>IF(ISNA(SUMIFS(INDEX('Model Participation Data'!$N$8:$DX$57,0,MATCH(CONCATENATE($J435,O$6),'Model Participation Data'!$N$6:$DX$6,0)),'Model Participation Data'!$B$8:$B$57,$C435,'Model Participation Data'!$C$8:$C$57,$D435)),"-",SUMIFS(INDEX('Model Participation Data'!$N$8:$DX$57,0,MATCH(CONCATENATE($J435,O$6),'Model Participation Data'!$N$6:$DX$6,0)),'Model Participation Data'!$B$8:$B$57,$C435,'Model Participation Data'!$C$8:$C$57,$D435))</f>
        <v>0</v>
      </c>
    </row>
    <row r="436" spans="2:15" outlineLevel="1" x14ac:dyDescent="0.35">
      <c r="B436" s="37" t="s">
        <v>80</v>
      </c>
      <c r="C436" s="38" t="str">
        <f>IF(ISBLANK('Model Participation Data'!$B$25),"-",'Model Participation Data'!$B$25)</f>
        <v>-</v>
      </c>
      <c r="D436" s="38" t="str">
        <f>IF(ISBLANK('Model Participation Data'!$C$25),"-",'Model Participation Data'!$C$25)</f>
        <v>-</v>
      </c>
      <c r="E436" s="38" t="str">
        <f>IF(ISBLANK('Model Participation Data'!$D$25),"-",'Model Participation Data'!$D$25)</f>
        <v>-</v>
      </c>
      <c r="F436" s="38" t="str">
        <f>IF(ISBLANK('Model Participation Data'!$E$25),"-",'Model Participation Data'!$E$25)</f>
        <v>-</v>
      </c>
      <c r="G436" s="151" t="str">
        <f>IF(ISBLANK('Model Participation Data'!$F$25),"-",'Model Participation Data'!$F$25)</f>
        <v>-</v>
      </c>
      <c r="H436" s="38">
        <v>1</v>
      </c>
      <c r="I436" s="38">
        <v>4</v>
      </c>
      <c r="J436" s="150" t="str">
        <f t="shared" si="20"/>
        <v>14</v>
      </c>
      <c r="K436" s="38" t="str">
        <f>IF(ISBLANK('Model Participation Data'!$L$25),"-",'Model Participation Data'!$L$25)</f>
        <v>-</v>
      </c>
      <c r="L436" s="39" t="str">
        <f>IF(ISBLANK('Model Participation Data'!$M$25),"-",'Model Participation Data'!$M$25)</f>
        <v>-</v>
      </c>
      <c r="M436" s="43">
        <f>IF(ISNA(SUMIFS(INDEX('Model Participation Data'!$N$8:$DX$57,0,MATCH(CONCATENATE($J436,M$6),'Model Participation Data'!$N$6:$DX$6,0)),'Model Participation Data'!$B$8:$B$57,$C436,'Model Participation Data'!$C$8:$C$57,$D436)),"-",SUMIFS(INDEX('Model Participation Data'!$N$8:$DX$57,0,MATCH(CONCATENATE($J436,M$6),'Model Participation Data'!$N$6:$DX$6,0)),'Model Participation Data'!$B$8:$B$57,$C436,'Model Participation Data'!$C$8:$C$57,$D436))</f>
        <v>0</v>
      </c>
      <c r="N436" s="43">
        <f>IF(ISNA(SUMIFS(INDEX('Model Participation Data'!$N$8:$DX$57,0,MATCH(CONCATENATE($J436,N$6),'Model Participation Data'!$N$6:$DX$6,0)),'Model Participation Data'!$B$8:$B$57,$C436,'Model Participation Data'!$C$8:$C$57,$D436)),"-",SUMIFS(INDEX('Model Participation Data'!$N$8:$DX$57,0,MATCH(CONCATENATE($J436,N$6),'Model Participation Data'!$N$6:$DX$6,0)),'Model Participation Data'!$B$8:$B$57,$C436,'Model Participation Data'!$C$8:$C$57,$D436))</f>
        <v>0</v>
      </c>
      <c r="O436" s="154">
        <f>IF(ISNA(SUMIFS(INDEX('Model Participation Data'!$N$8:$DX$57,0,MATCH(CONCATENATE($J436,O$6),'Model Participation Data'!$N$6:$DX$6,0)),'Model Participation Data'!$B$8:$B$57,$C436,'Model Participation Data'!$C$8:$C$57,$D436)),"-",SUMIFS(INDEX('Model Participation Data'!$N$8:$DX$57,0,MATCH(CONCATENATE($J436,O$6),'Model Participation Data'!$N$6:$DX$6,0)),'Model Participation Data'!$B$8:$B$57,$C436,'Model Participation Data'!$C$8:$C$57,$D436))</f>
        <v>0</v>
      </c>
    </row>
    <row r="437" spans="2:15" outlineLevel="1" x14ac:dyDescent="0.35">
      <c r="B437" s="37" t="s">
        <v>80</v>
      </c>
      <c r="C437" s="38" t="str">
        <f>IF(ISBLANK('Model Participation Data'!$B$25),"-",'Model Participation Data'!$B$25)</f>
        <v>-</v>
      </c>
      <c r="D437" s="38" t="str">
        <f>IF(ISBLANK('Model Participation Data'!$C$25),"-",'Model Participation Data'!$C$25)</f>
        <v>-</v>
      </c>
      <c r="E437" s="38" t="str">
        <f>IF(ISBLANK('Model Participation Data'!$D$25),"-",'Model Participation Data'!$D$25)</f>
        <v>-</v>
      </c>
      <c r="F437" s="38" t="str">
        <f>IF(ISBLANK('Model Participation Data'!$E$25),"-",'Model Participation Data'!$E$25)</f>
        <v>-</v>
      </c>
      <c r="G437" s="151" t="str">
        <f>IF(ISBLANK('Model Participation Data'!$F$25),"-",'Model Participation Data'!$F$25)</f>
        <v>-</v>
      </c>
      <c r="H437" s="38">
        <v>1</v>
      </c>
      <c r="I437" s="38">
        <v>5</v>
      </c>
      <c r="J437" s="150" t="str">
        <f t="shared" si="20"/>
        <v>15</v>
      </c>
      <c r="K437" s="38" t="str">
        <f>IF(ISBLANK('Model Participation Data'!$L$25),"-",'Model Participation Data'!$L$25)</f>
        <v>-</v>
      </c>
      <c r="L437" s="39" t="str">
        <f>IF(ISBLANK('Model Participation Data'!$M$25),"-",'Model Participation Data'!$M$25)</f>
        <v>-</v>
      </c>
      <c r="M437" s="43">
        <f>IF(ISNA(SUMIFS(INDEX('Model Participation Data'!$N$8:$DX$57,0,MATCH(CONCATENATE($J437,M$6),'Model Participation Data'!$N$6:$DX$6,0)),'Model Participation Data'!$B$8:$B$57,$C437,'Model Participation Data'!$C$8:$C$57,$D437)),"-",SUMIFS(INDEX('Model Participation Data'!$N$8:$DX$57,0,MATCH(CONCATENATE($J437,M$6),'Model Participation Data'!$N$6:$DX$6,0)),'Model Participation Data'!$B$8:$B$57,$C437,'Model Participation Data'!$C$8:$C$57,$D437))</f>
        <v>0</v>
      </c>
      <c r="N437" s="43">
        <f>IF(ISNA(SUMIFS(INDEX('Model Participation Data'!$N$8:$DX$57,0,MATCH(CONCATENATE($J437,N$6),'Model Participation Data'!$N$6:$DX$6,0)),'Model Participation Data'!$B$8:$B$57,$C437,'Model Participation Data'!$C$8:$C$57,$D437)),"-",SUMIFS(INDEX('Model Participation Data'!$N$8:$DX$57,0,MATCH(CONCATENATE($J437,N$6),'Model Participation Data'!$N$6:$DX$6,0)),'Model Participation Data'!$B$8:$B$57,$C437,'Model Participation Data'!$C$8:$C$57,$D437))</f>
        <v>0</v>
      </c>
      <c r="O437" s="154">
        <f>IF(ISNA(SUMIFS(INDEX('Model Participation Data'!$N$8:$DX$57,0,MATCH(CONCATENATE($J437,O$6),'Model Participation Data'!$N$6:$DX$6,0)),'Model Participation Data'!$B$8:$B$57,$C437,'Model Participation Data'!$C$8:$C$57,$D437)),"-",SUMIFS(INDEX('Model Participation Data'!$N$8:$DX$57,0,MATCH(CONCATENATE($J437,O$6),'Model Participation Data'!$N$6:$DX$6,0)),'Model Participation Data'!$B$8:$B$57,$C437,'Model Participation Data'!$C$8:$C$57,$D437))</f>
        <v>0</v>
      </c>
    </row>
    <row r="438" spans="2:15" outlineLevel="1" x14ac:dyDescent="0.35">
      <c r="B438" s="37" t="s">
        <v>80</v>
      </c>
      <c r="C438" s="38" t="str">
        <f>IF(ISBLANK('Model Participation Data'!$B$25),"-",'Model Participation Data'!$B$25)</f>
        <v>-</v>
      </c>
      <c r="D438" s="38" t="str">
        <f>IF(ISBLANK('Model Participation Data'!$C$25),"-",'Model Participation Data'!$C$25)</f>
        <v>-</v>
      </c>
      <c r="E438" s="38" t="str">
        <f>IF(ISBLANK('Model Participation Data'!$D$25),"-",'Model Participation Data'!$D$25)</f>
        <v>-</v>
      </c>
      <c r="F438" s="38" t="str">
        <f>IF(ISBLANK('Model Participation Data'!$E$25),"-",'Model Participation Data'!$E$25)</f>
        <v>-</v>
      </c>
      <c r="G438" s="151" t="str">
        <f>IF(ISBLANK('Model Participation Data'!$F$25),"-",'Model Participation Data'!$F$25)</f>
        <v>-</v>
      </c>
      <c r="H438" s="38">
        <v>1</v>
      </c>
      <c r="I438" s="38" t="s">
        <v>65</v>
      </c>
      <c r="J438" s="150" t="str">
        <f t="shared" si="20"/>
        <v>1Goal</v>
      </c>
      <c r="K438" s="38" t="str">
        <f>IF(ISBLANK('Model Participation Data'!$L$25),"-",'Model Participation Data'!$L$25)</f>
        <v>-</v>
      </c>
      <c r="L438" s="39" t="str">
        <f>IF(ISBLANK('Model Participation Data'!$M$25),"-",'Model Participation Data'!$M$25)</f>
        <v>-</v>
      </c>
      <c r="M438" s="43" t="str">
        <f>IF(ISNA(SUMIFS(INDEX('Model Participation Data'!$N$8:$DX$57,0,MATCH(CONCATENATE($J438,M$6),'Model Participation Data'!$N$6:$DX$6,0)),'Model Participation Data'!$B$8:$B$57,$C438,'Model Participation Data'!$C$8:$C$57,$D438)),"-",SUMIFS(INDEX('Model Participation Data'!$N$8:$DX$57,0,MATCH(CONCATENATE($J438,M$6),'Model Participation Data'!$N$6:$DX$6,0)),'Model Participation Data'!$B$8:$B$57,$C438,'Model Participation Data'!$C$8:$C$57,$D438))</f>
        <v>-</v>
      </c>
      <c r="N438" s="43" t="str">
        <f>IF(ISNA(SUMIFS(INDEX('Model Participation Data'!$N$8:$DX$57,0,MATCH(CONCATENATE($J438,N$6),'Model Participation Data'!$N$6:$DX$6,0)),'Model Participation Data'!$B$8:$B$57,$C438,'Model Participation Data'!$C$8:$C$57,$D438)),"-",SUMIFS(INDEX('Model Participation Data'!$N$8:$DX$57,0,MATCH(CONCATENATE($J438,N$6),'Model Participation Data'!$N$6:$DX$6,0)),'Model Participation Data'!$B$8:$B$57,$C438,'Model Participation Data'!$C$8:$C$57,$D438))</f>
        <v>-</v>
      </c>
      <c r="O438" s="154">
        <f>IF(ISNA(SUMIFS(INDEX('Model Participation Data'!$N$8:$DX$57,0,MATCH(CONCATENATE($J438,O$6),'Model Participation Data'!$N$6:$DX$6,0)),'Model Participation Data'!$B$8:$B$57,$C438,'Model Participation Data'!$C$8:$C$57,$D438)),"-",SUMIFS(INDEX('Model Participation Data'!$N$8:$DX$57,0,MATCH(CONCATENATE($J438,O$6),'Model Participation Data'!$N$6:$DX$6,0)),'Model Participation Data'!$B$8:$B$57,$C438,'Model Participation Data'!$C$8:$C$57,$D438))</f>
        <v>0</v>
      </c>
    </row>
    <row r="439" spans="2:15" outlineLevel="1" x14ac:dyDescent="0.35">
      <c r="B439" s="37" t="s">
        <v>80</v>
      </c>
      <c r="C439" s="38" t="str">
        <f>IF(ISBLANK('Model Participation Data'!$B$25),"-",'Model Participation Data'!$B$25)</f>
        <v>-</v>
      </c>
      <c r="D439" s="38" t="str">
        <f>IF(ISBLANK('Model Participation Data'!$C$25),"-",'Model Participation Data'!$C$25)</f>
        <v>-</v>
      </c>
      <c r="E439" s="38" t="str">
        <f>IF(ISBLANK('Model Participation Data'!$D$25),"-",'Model Participation Data'!$D$25)</f>
        <v>-</v>
      </c>
      <c r="F439" s="38" t="str">
        <f>IF(ISBLANK('Model Participation Data'!$E$25),"-",'Model Participation Data'!$E$25)</f>
        <v>-</v>
      </c>
      <c r="G439" s="151" t="str">
        <f>IF(ISBLANK('Model Participation Data'!$F$25),"-",'Model Participation Data'!$F$25)</f>
        <v>-</v>
      </c>
      <c r="H439" s="38">
        <v>2</v>
      </c>
      <c r="I439" s="38">
        <v>1</v>
      </c>
      <c r="J439" s="150" t="str">
        <f t="shared" si="20"/>
        <v>21</v>
      </c>
      <c r="K439" s="38" t="str">
        <f>IF(ISBLANK('Model Participation Data'!$L$25),"-",'Model Participation Data'!$L$25)</f>
        <v>-</v>
      </c>
      <c r="L439" s="39" t="str">
        <f>IF(ISBLANK('Model Participation Data'!$M$25),"-",'Model Participation Data'!$M$25)</f>
        <v>-</v>
      </c>
      <c r="M439" s="43">
        <f>IF(ISNA(SUMIFS(INDEX('Model Participation Data'!$N$8:$DX$57,0,MATCH(CONCATENATE($J439,M$6),'Model Participation Data'!$N$6:$DX$6,0)),'Model Participation Data'!$B$8:$B$57,$C439,'Model Participation Data'!$C$8:$C$57,$D439)),"-",SUMIFS(INDEX('Model Participation Data'!$N$8:$DX$57,0,MATCH(CONCATENATE($J439,M$6),'Model Participation Data'!$N$6:$DX$6,0)),'Model Participation Data'!$B$8:$B$57,$C439,'Model Participation Data'!$C$8:$C$57,$D439))</f>
        <v>0</v>
      </c>
      <c r="N439" s="43">
        <f>IF(ISNA(SUMIFS(INDEX('Model Participation Data'!$N$8:$DX$57,0,MATCH(CONCATENATE($J439,N$6),'Model Participation Data'!$N$6:$DX$6,0)),'Model Participation Data'!$B$8:$B$57,$C439,'Model Participation Data'!$C$8:$C$57,$D439)),"-",SUMIFS(INDEX('Model Participation Data'!$N$8:$DX$57,0,MATCH(CONCATENATE($J439,N$6),'Model Participation Data'!$N$6:$DX$6,0)),'Model Participation Data'!$B$8:$B$57,$C439,'Model Participation Data'!$C$8:$C$57,$D439))</f>
        <v>0</v>
      </c>
      <c r="O439" s="154">
        <f>IF(ISNA(SUMIFS(INDEX('Model Participation Data'!$N$8:$DX$57,0,MATCH(CONCATENATE($J439,O$6),'Model Participation Data'!$N$6:$DX$6,0)),'Model Participation Data'!$B$8:$B$57,$C439,'Model Participation Data'!$C$8:$C$57,$D439)),"-",SUMIFS(INDEX('Model Participation Data'!$N$8:$DX$57,0,MATCH(CONCATENATE($J439,O$6),'Model Participation Data'!$N$6:$DX$6,0)),'Model Participation Data'!$B$8:$B$57,$C439,'Model Participation Data'!$C$8:$C$57,$D439))</f>
        <v>0</v>
      </c>
    </row>
    <row r="440" spans="2:15" outlineLevel="1" x14ac:dyDescent="0.35">
      <c r="B440" s="37" t="s">
        <v>80</v>
      </c>
      <c r="C440" s="38" t="str">
        <f>IF(ISBLANK('Model Participation Data'!$B$25),"-",'Model Participation Data'!$B$25)</f>
        <v>-</v>
      </c>
      <c r="D440" s="38" t="str">
        <f>IF(ISBLANK('Model Participation Data'!$C$25),"-",'Model Participation Data'!$C$25)</f>
        <v>-</v>
      </c>
      <c r="E440" s="38" t="str">
        <f>IF(ISBLANK('Model Participation Data'!$D$25),"-",'Model Participation Data'!$D$25)</f>
        <v>-</v>
      </c>
      <c r="F440" s="38" t="str">
        <f>IF(ISBLANK('Model Participation Data'!$E$25),"-",'Model Participation Data'!$E$25)</f>
        <v>-</v>
      </c>
      <c r="G440" s="151" t="str">
        <f>IF(ISBLANK('Model Participation Data'!$F$25),"-",'Model Participation Data'!$F$25)</f>
        <v>-</v>
      </c>
      <c r="H440" s="38">
        <v>2</v>
      </c>
      <c r="I440" s="38">
        <v>2</v>
      </c>
      <c r="J440" s="150" t="str">
        <f t="shared" si="20"/>
        <v>22</v>
      </c>
      <c r="K440" s="38" t="str">
        <f>IF(ISBLANK('Model Participation Data'!$L$25),"-",'Model Participation Data'!$L$25)</f>
        <v>-</v>
      </c>
      <c r="L440" s="39" t="str">
        <f>IF(ISBLANK('Model Participation Data'!$M$25),"-",'Model Participation Data'!$M$25)</f>
        <v>-</v>
      </c>
      <c r="M440" s="43">
        <f>IF(ISNA(SUMIFS(INDEX('Model Participation Data'!$N$8:$DX$57,0,MATCH(CONCATENATE($J440,M$6),'Model Participation Data'!$N$6:$DX$6,0)),'Model Participation Data'!$B$8:$B$57,$C440,'Model Participation Data'!$C$8:$C$57,$D440)),"-",SUMIFS(INDEX('Model Participation Data'!$N$8:$DX$57,0,MATCH(CONCATENATE($J440,M$6),'Model Participation Data'!$N$6:$DX$6,0)),'Model Participation Data'!$B$8:$B$57,$C440,'Model Participation Data'!$C$8:$C$57,$D440))</f>
        <v>0</v>
      </c>
      <c r="N440" s="43">
        <f>IF(ISNA(SUMIFS(INDEX('Model Participation Data'!$N$8:$DX$57,0,MATCH(CONCATENATE($J440,N$6),'Model Participation Data'!$N$6:$DX$6,0)),'Model Participation Data'!$B$8:$B$57,$C440,'Model Participation Data'!$C$8:$C$57,$D440)),"-",SUMIFS(INDEX('Model Participation Data'!$N$8:$DX$57,0,MATCH(CONCATENATE($J440,N$6),'Model Participation Data'!$N$6:$DX$6,0)),'Model Participation Data'!$B$8:$B$57,$C440,'Model Participation Data'!$C$8:$C$57,$D440))</f>
        <v>0</v>
      </c>
      <c r="O440" s="154">
        <f>IF(ISNA(SUMIFS(INDEX('Model Participation Data'!$N$8:$DX$57,0,MATCH(CONCATENATE($J440,O$6),'Model Participation Data'!$N$6:$DX$6,0)),'Model Participation Data'!$B$8:$B$57,$C440,'Model Participation Data'!$C$8:$C$57,$D440)),"-",SUMIFS(INDEX('Model Participation Data'!$N$8:$DX$57,0,MATCH(CONCATENATE($J440,O$6),'Model Participation Data'!$N$6:$DX$6,0)),'Model Participation Data'!$B$8:$B$57,$C440,'Model Participation Data'!$C$8:$C$57,$D440))</f>
        <v>0</v>
      </c>
    </row>
    <row r="441" spans="2:15" outlineLevel="1" x14ac:dyDescent="0.35">
      <c r="B441" s="37" t="s">
        <v>80</v>
      </c>
      <c r="C441" s="38" t="str">
        <f>IF(ISBLANK('Model Participation Data'!$B$25),"-",'Model Participation Data'!$B$25)</f>
        <v>-</v>
      </c>
      <c r="D441" s="38" t="str">
        <f>IF(ISBLANK('Model Participation Data'!$C$25),"-",'Model Participation Data'!$C$25)</f>
        <v>-</v>
      </c>
      <c r="E441" s="38" t="str">
        <f>IF(ISBLANK('Model Participation Data'!$D$25),"-",'Model Participation Data'!$D$25)</f>
        <v>-</v>
      </c>
      <c r="F441" s="38" t="str">
        <f>IF(ISBLANK('Model Participation Data'!$E$25),"-",'Model Participation Data'!$E$25)</f>
        <v>-</v>
      </c>
      <c r="G441" s="151" t="str">
        <f>IF(ISBLANK('Model Participation Data'!$F$25),"-",'Model Participation Data'!$F$25)</f>
        <v>-</v>
      </c>
      <c r="H441" s="38">
        <v>2</v>
      </c>
      <c r="I441" s="38">
        <v>3</v>
      </c>
      <c r="J441" s="150" t="str">
        <f t="shared" si="20"/>
        <v>23</v>
      </c>
      <c r="K441" s="38" t="str">
        <f>IF(ISBLANK('Model Participation Data'!$L$25),"-",'Model Participation Data'!$L$25)</f>
        <v>-</v>
      </c>
      <c r="L441" s="39" t="str">
        <f>IF(ISBLANK('Model Participation Data'!$M$25),"-",'Model Participation Data'!$M$25)</f>
        <v>-</v>
      </c>
      <c r="M441" s="43">
        <f>IF(ISNA(SUMIFS(INDEX('Model Participation Data'!$N$8:$DX$57,0,MATCH(CONCATENATE($J441,M$6),'Model Participation Data'!$N$6:$DX$6,0)),'Model Participation Data'!$B$8:$B$57,$C441,'Model Participation Data'!$C$8:$C$57,$D441)),"-",SUMIFS(INDEX('Model Participation Data'!$N$8:$DX$57,0,MATCH(CONCATENATE($J441,M$6),'Model Participation Data'!$N$6:$DX$6,0)),'Model Participation Data'!$B$8:$B$57,$C441,'Model Participation Data'!$C$8:$C$57,$D441))</f>
        <v>0</v>
      </c>
      <c r="N441" s="43">
        <f>IF(ISNA(SUMIFS(INDEX('Model Participation Data'!$N$8:$DX$57,0,MATCH(CONCATENATE($J441,N$6),'Model Participation Data'!$N$6:$DX$6,0)),'Model Participation Data'!$B$8:$B$57,$C441,'Model Participation Data'!$C$8:$C$57,$D441)),"-",SUMIFS(INDEX('Model Participation Data'!$N$8:$DX$57,0,MATCH(CONCATENATE($J441,N$6),'Model Participation Data'!$N$6:$DX$6,0)),'Model Participation Data'!$B$8:$B$57,$C441,'Model Participation Data'!$C$8:$C$57,$D441))</f>
        <v>0</v>
      </c>
      <c r="O441" s="154">
        <f>IF(ISNA(SUMIFS(INDEX('Model Participation Data'!$N$8:$DX$57,0,MATCH(CONCATENATE($J441,O$6),'Model Participation Data'!$N$6:$DX$6,0)),'Model Participation Data'!$B$8:$B$57,$C441,'Model Participation Data'!$C$8:$C$57,$D441)),"-",SUMIFS(INDEX('Model Participation Data'!$N$8:$DX$57,0,MATCH(CONCATENATE($J441,O$6),'Model Participation Data'!$N$6:$DX$6,0)),'Model Participation Data'!$B$8:$B$57,$C441,'Model Participation Data'!$C$8:$C$57,$D441))</f>
        <v>0</v>
      </c>
    </row>
    <row r="442" spans="2:15" outlineLevel="1" x14ac:dyDescent="0.35">
      <c r="B442" s="37" t="s">
        <v>80</v>
      </c>
      <c r="C442" s="38" t="str">
        <f>IF(ISBLANK('Model Participation Data'!$B$25),"-",'Model Participation Data'!$B$25)</f>
        <v>-</v>
      </c>
      <c r="D442" s="38" t="str">
        <f>IF(ISBLANK('Model Participation Data'!$C$25),"-",'Model Participation Data'!$C$25)</f>
        <v>-</v>
      </c>
      <c r="E442" s="38" t="str">
        <f>IF(ISBLANK('Model Participation Data'!$D$25),"-",'Model Participation Data'!$D$25)</f>
        <v>-</v>
      </c>
      <c r="F442" s="38" t="str">
        <f>IF(ISBLANK('Model Participation Data'!$E$25),"-",'Model Participation Data'!$E$25)</f>
        <v>-</v>
      </c>
      <c r="G442" s="151" t="str">
        <f>IF(ISBLANK('Model Participation Data'!$F$25),"-",'Model Participation Data'!$F$25)</f>
        <v>-</v>
      </c>
      <c r="H442" s="38">
        <v>2</v>
      </c>
      <c r="I442" s="38">
        <v>4</v>
      </c>
      <c r="J442" s="150" t="str">
        <f t="shared" si="20"/>
        <v>24</v>
      </c>
      <c r="K442" s="38" t="str">
        <f>IF(ISBLANK('Model Participation Data'!$L$25),"-",'Model Participation Data'!$L$25)</f>
        <v>-</v>
      </c>
      <c r="L442" s="39" t="str">
        <f>IF(ISBLANK('Model Participation Data'!$M$25),"-",'Model Participation Data'!$M$25)</f>
        <v>-</v>
      </c>
      <c r="M442" s="43">
        <f>IF(ISNA(SUMIFS(INDEX('Model Participation Data'!$N$8:$DX$57,0,MATCH(CONCATENATE($J442,M$6),'Model Participation Data'!$N$6:$DX$6,0)),'Model Participation Data'!$B$8:$B$57,$C442,'Model Participation Data'!$C$8:$C$57,$D442)),"-",SUMIFS(INDEX('Model Participation Data'!$N$8:$DX$57,0,MATCH(CONCATENATE($J442,M$6),'Model Participation Data'!$N$6:$DX$6,0)),'Model Participation Data'!$B$8:$B$57,$C442,'Model Participation Data'!$C$8:$C$57,$D442))</f>
        <v>0</v>
      </c>
      <c r="N442" s="43">
        <f>IF(ISNA(SUMIFS(INDEX('Model Participation Data'!$N$8:$DX$57,0,MATCH(CONCATENATE($J442,N$6),'Model Participation Data'!$N$6:$DX$6,0)),'Model Participation Data'!$B$8:$B$57,$C442,'Model Participation Data'!$C$8:$C$57,$D442)),"-",SUMIFS(INDEX('Model Participation Data'!$N$8:$DX$57,0,MATCH(CONCATENATE($J442,N$6),'Model Participation Data'!$N$6:$DX$6,0)),'Model Participation Data'!$B$8:$B$57,$C442,'Model Participation Data'!$C$8:$C$57,$D442))</f>
        <v>0</v>
      </c>
      <c r="O442" s="154">
        <f>IF(ISNA(SUMIFS(INDEX('Model Participation Data'!$N$8:$DX$57,0,MATCH(CONCATENATE($J442,O$6),'Model Participation Data'!$N$6:$DX$6,0)),'Model Participation Data'!$B$8:$B$57,$C442,'Model Participation Data'!$C$8:$C$57,$D442)),"-",SUMIFS(INDEX('Model Participation Data'!$N$8:$DX$57,0,MATCH(CONCATENATE($J442,O$6),'Model Participation Data'!$N$6:$DX$6,0)),'Model Participation Data'!$B$8:$B$57,$C442,'Model Participation Data'!$C$8:$C$57,$D442))</f>
        <v>0</v>
      </c>
    </row>
    <row r="443" spans="2:15" outlineLevel="1" x14ac:dyDescent="0.35">
      <c r="B443" s="37" t="s">
        <v>80</v>
      </c>
      <c r="C443" s="38" t="str">
        <f>IF(ISBLANK('Model Participation Data'!$B$25),"-",'Model Participation Data'!$B$25)</f>
        <v>-</v>
      </c>
      <c r="D443" s="38" t="str">
        <f>IF(ISBLANK('Model Participation Data'!$C$25),"-",'Model Participation Data'!$C$25)</f>
        <v>-</v>
      </c>
      <c r="E443" s="38" t="str">
        <f>IF(ISBLANK('Model Participation Data'!$D$25),"-",'Model Participation Data'!$D$25)</f>
        <v>-</v>
      </c>
      <c r="F443" s="38" t="str">
        <f>IF(ISBLANK('Model Participation Data'!$E$25),"-",'Model Participation Data'!$E$25)</f>
        <v>-</v>
      </c>
      <c r="G443" s="151" t="str">
        <f>IF(ISBLANK('Model Participation Data'!$F$25),"-",'Model Participation Data'!$F$25)</f>
        <v>-</v>
      </c>
      <c r="H443" s="38">
        <v>2</v>
      </c>
      <c r="I443" s="38">
        <v>5</v>
      </c>
      <c r="J443" s="150" t="str">
        <f t="shared" si="20"/>
        <v>25</v>
      </c>
      <c r="K443" s="38" t="str">
        <f>IF(ISBLANK('Model Participation Data'!$L$25),"-",'Model Participation Data'!$L$25)</f>
        <v>-</v>
      </c>
      <c r="L443" s="39" t="str">
        <f>IF(ISBLANK('Model Participation Data'!$M$25),"-",'Model Participation Data'!$M$25)</f>
        <v>-</v>
      </c>
      <c r="M443" s="43">
        <f>IF(ISNA(SUMIFS(INDEX('Model Participation Data'!$N$8:$DX$57,0,MATCH(CONCATENATE($J443,M$6),'Model Participation Data'!$N$6:$DX$6,0)),'Model Participation Data'!$B$8:$B$57,$C443,'Model Participation Data'!$C$8:$C$57,$D443)),"-",SUMIFS(INDEX('Model Participation Data'!$N$8:$DX$57,0,MATCH(CONCATENATE($J443,M$6),'Model Participation Data'!$N$6:$DX$6,0)),'Model Participation Data'!$B$8:$B$57,$C443,'Model Participation Data'!$C$8:$C$57,$D443))</f>
        <v>0</v>
      </c>
      <c r="N443" s="43">
        <f>IF(ISNA(SUMIFS(INDEX('Model Participation Data'!$N$8:$DX$57,0,MATCH(CONCATENATE($J443,N$6),'Model Participation Data'!$N$6:$DX$6,0)),'Model Participation Data'!$B$8:$B$57,$C443,'Model Participation Data'!$C$8:$C$57,$D443)),"-",SUMIFS(INDEX('Model Participation Data'!$N$8:$DX$57,0,MATCH(CONCATENATE($J443,N$6),'Model Participation Data'!$N$6:$DX$6,0)),'Model Participation Data'!$B$8:$B$57,$C443,'Model Participation Data'!$C$8:$C$57,$D443))</f>
        <v>0</v>
      </c>
      <c r="O443" s="154">
        <f>IF(ISNA(SUMIFS(INDEX('Model Participation Data'!$N$8:$DX$57,0,MATCH(CONCATENATE($J443,O$6),'Model Participation Data'!$N$6:$DX$6,0)),'Model Participation Data'!$B$8:$B$57,$C443,'Model Participation Data'!$C$8:$C$57,$D443)),"-",SUMIFS(INDEX('Model Participation Data'!$N$8:$DX$57,0,MATCH(CONCATENATE($J443,O$6),'Model Participation Data'!$N$6:$DX$6,0)),'Model Participation Data'!$B$8:$B$57,$C443,'Model Participation Data'!$C$8:$C$57,$D443))</f>
        <v>0</v>
      </c>
    </row>
    <row r="444" spans="2:15" outlineLevel="1" x14ac:dyDescent="0.35">
      <c r="B444" s="37" t="s">
        <v>80</v>
      </c>
      <c r="C444" s="38" t="str">
        <f>IF(ISBLANK('Model Participation Data'!$B$25),"-",'Model Participation Data'!$B$25)</f>
        <v>-</v>
      </c>
      <c r="D444" s="38" t="str">
        <f>IF(ISBLANK('Model Participation Data'!$C$25),"-",'Model Participation Data'!$C$25)</f>
        <v>-</v>
      </c>
      <c r="E444" s="38" t="str">
        <f>IF(ISBLANK('Model Participation Data'!$D$25),"-",'Model Participation Data'!$D$25)</f>
        <v>-</v>
      </c>
      <c r="F444" s="38" t="str">
        <f>IF(ISBLANK('Model Participation Data'!$E$25),"-",'Model Participation Data'!$E$25)</f>
        <v>-</v>
      </c>
      <c r="G444" s="151" t="str">
        <f>IF(ISBLANK('Model Participation Data'!$F$25),"-",'Model Participation Data'!$F$25)</f>
        <v>-</v>
      </c>
      <c r="H444" s="38">
        <v>2</v>
      </c>
      <c r="I444" s="38" t="s">
        <v>65</v>
      </c>
      <c r="J444" s="150" t="str">
        <f t="shared" si="20"/>
        <v>2Goal</v>
      </c>
      <c r="K444" s="38" t="str">
        <f>IF(ISBLANK('Model Participation Data'!$L$25),"-",'Model Participation Data'!$L$25)</f>
        <v>-</v>
      </c>
      <c r="L444" s="39" t="str">
        <f>IF(ISBLANK('Model Participation Data'!$M$25),"-",'Model Participation Data'!$M$25)</f>
        <v>-</v>
      </c>
      <c r="M444" s="43" t="str">
        <f>IF(ISNA(SUMIFS(INDEX('Model Participation Data'!$N$8:$DX$57,0,MATCH(CONCATENATE($J444,M$6),'Model Participation Data'!$N$6:$DX$6,0)),'Model Participation Data'!$B$8:$B$57,$C444,'Model Participation Data'!$C$8:$C$57,$D444)),"-",SUMIFS(INDEX('Model Participation Data'!$N$8:$DX$57,0,MATCH(CONCATENATE($J444,M$6),'Model Participation Data'!$N$6:$DX$6,0)),'Model Participation Data'!$B$8:$B$57,$C444,'Model Participation Data'!$C$8:$C$57,$D444))</f>
        <v>-</v>
      </c>
      <c r="N444" s="43" t="str">
        <f>IF(ISNA(SUMIFS(INDEX('Model Participation Data'!$N$8:$DX$57,0,MATCH(CONCATENATE($J444,N$6),'Model Participation Data'!$N$6:$DX$6,0)),'Model Participation Data'!$B$8:$B$57,$C444,'Model Participation Data'!$C$8:$C$57,$D444)),"-",SUMIFS(INDEX('Model Participation Data'!$N$8:$DX$57,0,MATCH(CONCATENATE($J444,N$6),'Model Participation Data'!$N$6:$DX$6,0)),'Model Participation Data'!$B$8:$B$57,$C444,'Model Participation Data'!$C$8:$C$57,$D444))</f>
        <v>-</v>
      </c>
      <c r="O444" s="154">
        <f>IF(ISNA(SUMIFS(INDEX('Model Participation Data'!$N$8:$DX$57,0,MATCH(CONCATENATE($J444,O$6),'Model Participation Data'!$N$6:$DX$6,0)),'Model Participation Data'!$B$8:$B$57,$C444,'Model Participation Data'!$C$8:$C$57,$D444)),"-",SUMIFS(INDEX('Model Participation Data'!$N$8:$DX$57,0,MATCH(CONCATENATE($J444,O$6),'Model Participation Data'!$N$6:$DX$6,0)),'Model Participation Data'!$B$8:$B$57,$C444,'Model Participation Data'!$C$8:$C$57,$D444))</f>
        <v>0</v>
      </c>
    </row>
    <row r="445" spans="2:15" outlineLevel="1" x14ac:dyDescent="0.35">
      <c r="B445" s="37" t="s">
        <v>80</v>
      </c>
      <c r="C445" s="38" t="str">
        <f>IF(ISBLANK('Model Participation Data'!$B$25),"-",'Model Participation Data'!$B$25)</f>
        <v>-</v>
      </c>
      <c r="D445" s="38" t="str">
        <f>IF(ISBLANK('Model Participation Data'!$C$25),"-",'Model Participation Data'!$C$25)</f>
        <v>-</v>
      </c>
      <c r="E445" s="38" t="str">
        <f>IF(ISBLANK('Model Participation Data'!$D$25),"-",'Model Participation Data'!$D$25)</f>
        <v>-</v>
      </c>
      <c r="F445" s="38" t="str">
        <f>IF(ISBLANK('Model Participation Data'!$E$25),"-",'Model Participation Data'!$E$25)</f>
        <v>-</v>
      </c>
      <c r="G445" s="151" t="str">
        <f>IF(ISBLANK('Model Participation Data'!$F$25),"-",'Model Participation Data'!$F$25)</f>
        <v>-</v>
      </c>
      <c r="H445" s="38">
        <v>3</v>
      </c>
      <c r="I445" s="38">
        <v>1</v>
      </c>
      <c r="J445" s="150" t="str">
        <f t="shared" si="20"/>
        <v>31</v>
      </c>
      <c r="K445" s="38" t="str">
        <f>IF(ISBLANK('Model Participation Data'!$L$25),"-",'Model Participation Data'!$L$25)</f>
        <v>-</v>
      </c>
      <c r="L445" s="39" t="str">
        <f>IF(ISBLANK('Model Participation Data'!$M$25),"-",'Model Participation Data'!$M$25)</f>
        <v>-</v>
      </c>
      <c r="M445" s="43">
        <f>IF(ISNA(SUMIFS(INDEX('Model Participation Data'!$N$8:$DX$57,0,MATCH(CONCATENATE($J445,M$6),'Model Participation Data'!$N$6:$DX$6,0)),'Model Participation Data'!$B$8:$B$57,$C445,'Model Participation Data'!$C$8:$C$57,$D445)),"-",SUMIFS(INDEX('Model Participation Data'!$N$8:$DX$57,0,MATCH(CONCATENATE($J445,M$6),'Model Participation Data'!$N$6:$DX$6,0)),'Model Participation Data'!$B$8:$B$57,$C445,'Model Participation Data'!$C$8:$C$57,$D445))</f>
        <v>0</v>
      </c>
      <c r="N445" s="43">
        <f>IF(ISNA(SUMIFS(INDEX('Model Participation Data'!$N$8:$DX$57,0,MATCH(CONCATENATE($J445,N$6),'Model Participation Data'!$N$6:$DX$6,0)),'Model Participation Data'!$B$8:$B$57,$C445,'Model Participation Data'!$C$8:$C$57,$D445)),"-",SUMIFS(INDEX('Model Participation Data'!$N$8:$DX$57,0,MATCH(CONCATENATE($J445,N$6),'Model Participation Data'!$N$6:$DX$6,0)),'Model Participation Data'!$B$8:$B$57,$C445,'Model Participation Data'!$C$8:$C$57,$D445))</f>
        <v>0</v>
      </c>
      <c r="O445" s="154">
        <f>IF(ISNA(SUMIFS(INDEX('Model Participation Data'!$N$8:$DX$57,0,MATCH(CONCATENATE($J445,O$6),'Model Participation Data'!$N$6:$DX$6,0)),'Model Participation Data'!$B$8:$B$57,$C445,'Model Participation Data'!$C$8:$C$57,$D445)),"-",SUMIFS(INDEX('Model Participation Data'!$N$8:$DX$57,0,MATCH(CONCATENATE($J445,O$6),'Model Participation Data'!$N$6:$DX$6,0)),'Model Participation Data'!$B$8:$B$57,$C445,'Model Participation Data'!$C$8:$C$57,$D445))</f>
        <v>0</v>
      </c>
    </row>
    <row r="446" spans="2:15" outlineLevel="1" x14ac:dyDescent="0.35">
      <c r="B446" s="37" t="s">
        <v>80</v>
      </c>
      <c r="C446" s="38" t="str">
        <f>IF(ISBLANK('Model Participation Data'!$B$25),"-",'Model Participation Data'!$B$25)</f>
        <v>-</v>
      </c>
      <c r="D446" s="38" t="str">
        <f>IF(ISBLANK('Model Participation Data'!$C$25),"-",'Model Participation Data'!$C$25)</f>
        <v>-</v>
      </c>
      <c r="E446" s="38" t="str">
        <f>IF(ISBLANK('Model Participation Data'!$D$25),"-",'Model Participation Data'!$D$25)</f>
        <v>-</v>
      </c>
      <c r="F446" s="38" t="str">
        <f>IF(ISBLANK('Model Participation Data'!$E$25),"-",'Model Participation Data'!$E$25)</f>
        <v>-</v>
      </c>
      <c r="G446" s="151" t="str">
        <f>IF(ISBLANK('Model Participation Data'!$F$25),"-",'Model Participation Data'!$F$25)</f>
        <v>-</v>
      </c>
      <c r="H446" s="38">
        <v>3</v>
      </c>
      <c r="I446" s="38">
        <v>2</v>
      </c>
      <c r="J446" s="150" t="str">
        <f t="shared" si="20"/>
        <v>32</v>
      </c>
      <c r="K446" s="38" t="str">
        <f>IF(ISBLANK('Model Participation Data'!$L$25),"-",'Model Participation Data'!$L$25)</f>
        <v>-</v>
      </c>
      <c r="L446" s="39" t="str">
        <f>IF(ISBLANK('Model Participation Data'!$M$25),"-",'Model Participation Data'!$M$25)</f>
        <v>-</v>
      </c>
      <c r="M446" s="43">
        <f>IF(ISNA(SUMIFS(INDEX('Model Participation Data'!$N$8:$DX$57,0,MATCH(CONCATENATE($J446,M$6),'Model Participation Data'!$N$6:$DX$6,0)),'Model Participation Data'!$B$8:$B$57,$C446,'Model Participation Data'!$C$8:$C$57,$D446)),"-",SUMIFS(INDEX('Model Participation Data'!$N$8:$DX$57,0,MATCH(CONCATENATE($J446,M$6),'Model Participation Data'!$N$6:$DX$6,0)),'Model Participation Data'!$B$8:$B$57,$C446,'Model Participation Data'!$C$8:$C$57,$D446))</f>
        <v>0</v>
      </c>
      <c r="N446" s="43">
        <f>IF(ISNA(SUMIFS(INDEX('Model Participation Data'!$N$8:$DX$57,0,MATCH(CONCATENATE($J446,N$6),'Model Participation Data'!$N$6:$DX$6,0)),'Model Participation Data'!$B$8:$B$57,$C446,'Model Participation Data'!$C$8:$C$57,$D446)),"-",SUMIFS(INDEX('Model Participation Data'!$N$8:$DX$57,0,MATCH(CONCATENATE($J446,N$6),'Model Participation Data'!$N$6:$DX$6,0)),'Model Participation Data'!$B$8:$B$57,$C446,'Model Participation Data'!$C$8:$C$57,$D446))</f>
        <v>0</v>
      </c>
      <c r="O446" s="154">
        <f>IF(ISNA(SUMIFS(INDEX('Model Participation Data'!$N$8:$DX$57,0,MATCH(CONCATENATE($J446,O$6),'Model Participation Data'!$N$6:$DX$6,0)),'Model Participation Data'!$B$8:$B$57,$C446,'Model Participation Data'!$C$8:$C$57,$D446)),"-",SUMIFS(INDEX('Model Participation Data'!$N$8:$DX$57,0,MATCH(CONCATENATE($J446,O$6),'Model Participation Data'!$N$6:$DX$6,0)),'Model Participation Data'!$B$8:$B$57,$C446,'Model Participation Data'!$C$8:$C$57,$D446))</f>
        <v>0</v>
      </c>
    </row>
    <row r="447" spans="2:15" outlineLevel="1" x14ac:dyDescent="0.35">
      <c r="B447" s="37" t="s">
        <v>80</v>
      </c>
      <c r="C447" s="38" t="str">
        <f>IF(ISBLANK('Model Participation Data'!$B$25),"-",'Model Participation Data'!$B$25)</f>
        <v>-</v>
      </c>
      <c r="D447" s="38" t="str">
        <f>IF(ISBLANK('Model Participation Data'!$C$25),"-",'Model Participation Data'!$C$25)</f>
        <v>-</v>
      </c>
      <c r="E447" s="38" t="str">
        <f>IF(ISBLANK('Model Participation Data'!$D$25),"-",'Model Participation Data'!$D$25)</f>
        <v>-</v>
      </c>
      <c r="F447" s="38" t="str">
        <f>IF(ISBLANK('Model Participation Data'!$E$25),"-",'Model Participation Data'!$E$25)</f>
        <v>-</v>
      </c>
      <c r="G447" s="151" t="str">
        <f>IF(ISBLANK('Model Participation Data'!$F$25),"-",'Model Participation Data'!$F$25)</f>
        <v>-</v>
      </c>
      <c r="H447" s="38">
        <v>3</v>
      </c>
      <c r="I447" s="38">
        <v>3</v>
      </c>
      <c r="J447" s="150" t="str">
        <f t="shared" si="20"/>
        <v>33</v>
      </c>
      <c r="K447" s="38" t="str">
        <f>IF(ISBLANK('Model Participation Data'!$L$25),"-",'Model Participation Data'!$L$25)</f>
        <v>-</v>
      </c>
      <c r="L447" s="39" t="str">
        <f>IF(ISBLANK('Model Participation Data'!$M$25),"-",'Model Participation Data'!$M$25)</f>
        <v>-</v>
      </c>
      <c r="M447" s="43">
        <f>IF(ISNA(SUMIFS(INDEX('Model Participation Data'!$N$8:$DX$57,0,MATCH(CONCATENATE($J447,M$6),'Model Participation Data'!$N$6:$DX$6,0)),'Model Participation Data'!$B$8:$B$57,$C447,'Model Participation Data'!$C$8:$C$57,$D447)),"-",SUMIFS(INDEX('Model Participation Data'!$N$8:$DX$57,0,MATCH(CONCATENATE($J447,M$6),'Model Participation Data'!$N$6:$DX$6,0)),'Model Participation Data'!$B$8:$B$57,$C447,'Model Participation Data'!$C$8:$C$57,$D447))</f>
        <v>0</v>
      </c>
      <c r="N447" s="43">
        <f>IF(ISNA(SUMIFS(INDEX('Model Participation Data'!$N$8:$DX$57,0,MATCH(CONCATENATE($J447,N$6),'Model Participation Data'!$N$6:$DX$6,0)),'Model Participation Data'!$B$8:$B$57,$C447,'Model Participation Data'!$C$8:$C$57,$D447)),"-",SUMIFS(INDEX('Model Participation Data'!$N$8:$DX$57,0,MATCH(CONCATENATE($J447,N$6),'Model Participation Data'!$N$6:$DX$6,0)),'Model Participation Data'!$B$8:$B$57,$C447,'Model Participation Data'!$C$8:$C$57,$D447))</f>
        <v>0</v>
      </c>
      <c r="O447" s="154">
        <f>IF(ISNA(SUMIFS(INDEX('Model Participation Data'!$N$8:$DX$57,0,MATCH(CONCATENATE($J447,O$6),'Model Participation Data'!$N$6:$DX$6,0)),'Model Participation Data'!$B$8:$B$57,$C447,'Model Participation Data'!$C$8:$C$57,$D447)),"-",SUMIFS(INDEX('Model Participation Data'!$N$8:$DX$57,0,MATCH(CONCATENATE($J447,O$6),'Model Participation Data'!$N$6:$DX$6,0)),'Model Participation Data'!$B$8:$B$57,$C447,'Model Participation Data'!$C$8:$C$57,$D447))</f>
        <v>0</v>
      </c>
    </row>
    <row r="448" spans="2:15" outlineLevel="1" x14ac:dyDescent="0.35">
      <c r="B448" s="37" t="s">
        <v>80</v>
      </c>
      <c r="C448" s="38" t="str">
        <f>IF(ISBLANK('Model Participation Data'!$B$25),"-",'Model Participation Data'!$B$25)</f>
        <v>-</v>
      </c>
      <c r="D448" s="38" t="str">
        <f>IF(ISBLANK('Model Participation Data'!$C$25),"-",'Model Participation Data'!$C$25)</f>
        <v>-</v>
      </c>
      <c r="E448" s="38" t="str">
        <f>IF(ISBLANK('Model Participation Data'!$D$25),"-",'Model Participation Data'!$D$25)</f>
        <v>-</v>
      </c>
      <c r="F448" s="38" t="str">
        <f>IF(ISBLANK('Model Participation Data'!$E$25),"-",'Model Participation Data'!$E$25)</f>
        <v>-</v>
      </c>
      <c r="G448" s="151" t="str">
        <f>IF(ISBLANK('Model Participation Data'!$F$25),"-",'Model Participation Data'!$F$25)</f>
        <v>-</v>
      </c>
      <c r="H448" s="38">
        <v>3</v>
      </c>
      <c r="I448" s="38">
        <v>4</v>
      </c>
      <c r="J448" s="150" t="str">
        <f t="shared" si="20"/>
        <v>34</v>
      </c>
      <c r="K448" s="38" t="str">
        <f>IF(ISBLANK('Model Participation Data'!$L$25),"-",'Model Participation Data'!$L$25)</f>
        <v>-</v>
      </c>
      <c r="L448" s="39" t="str">
        <f>IF(ISBLANK('Model Participation Data'!$M$25),"-",'Model Participation Data'!$M$25)</f>
        <v>-</v>
      </c>
      <c r="M448" s="43">
        <f>IF(ISNA(SUMIFS(INDEX('Model Participation Data'!$N$8:$DX$57,0,MATCH(CONCATENATE($J448,M$6),'Model Participation Data'!$N$6:$DX$6,0)),'Model Participation Data'!$B$8:$B$57,$C448,'Model Participation Data'!$C$8:$C$57,$D448)),"-",SUMIFS(INDEX('Model Participation Data'!$N$8:$DX$57,0,MATCH(CONCATENATE($J448,M$6),'Model Participation Data'!$N$6:$DX$6,0)),'Model Participation Data'!$B$8:$B$57,$C448,'Model Participation Data'!$C$8:$C$57,$D448))</f>
        <v>0</v>
      </c>
      <c r="N448" s="43">
        <f>IF(ISNA(SUMIFS(INDEX('Model Participation Data'!$N$8:$DX$57,0,MATCH(CONCATENATE($J448,N$6),'Model Participation Data'!$N$6:$DX$6,0)),'Model Participation Data'!$B$8:$B$57,$C448,'Model Participation Data'!$C$8:$C$57,$D448)),"-",SUMIFS(INDEX('Model Participation Data'!$N$8:$DX$57,0,MATCH(CONCATENATE($J448,N$6),'Model Participation Data'!$N$6:$DX$6,0)),'Model Participation Data'!$B$8:$B$57,$C448,'Model Participation Data'!$C$8:$C$57,$D448))</f>
        <v>0</v>
      </c>
      <c r="O448" s="154">
        <f>IF(ISNA(SUMIFS(INDEX('Model Participation Data'!$N$8:$DX$57,0,MATCH(CONCATENATE($J448,O$6),'Model Participation Data'!$N$6:$DX$6,0)),'Model Participation Data'!$B$8:$B$57,$C448,'Model Participation Data'!$C$8:$C$57,$D448)),"-",SUMIFS(INDEX('Model Participation Data'!$N$8:$DX$57,0,MATCH(CONCATENATE($J448,O$6),'Model Participation Data'!$N$6:$DX$6,0)),'Model Participation Data'!$B$8:$B$57,$C448,'Model Participation Data'!$C$8:$C$57,$D448))</f>
        <v>0</v>
      </c>
    </row>
    <row r="449" spans="2:15" outlineLevel="1" x14ac:dyDescent="0.35">
      <c r="B449" s="37" t="s">
        <v>80</v>
      </c>
      <c r="C449" s="38" t="str">
        <f>IF(ISBLANK('Model Participation Data'!$B$25),"-",'Model Participation Data'!$B$25)</f>
        <v>-</v>
      </c>
      <c r="D449" s="38" t="str">
        <f>IF(ISBLANK('Model Participation Data'!$C$25),"-",'Model Participation Data'!$C$25)</f>
        <v>-</v>
      </c>
      <c r="E449" s="38" t="str">
        <f>IF(ISBLANK('Model Participation Data'!$D$25),"-",'Model Participation Data'!$D$25)</f>
        <v>-</v>
      </c>
      <c r="F449" s="38" t="str">
        <f>IF(ISBLANK('Model Participation Data'!$E$25),"-",'Model Participation Data'!$E$25)</f>
        <v>-</v>
      </c>
      <c r="G449" s="151" t="str">
        <f>IF(ISBLANK('Model Participation Data'!$F$25),"-",'Model Participation Data'!$F$25)</f>
        <v>-</v>
      </c>
      <c r="H449" s="38">
        <v>3</v>
      </c>
      <c r="I449" s="38">
        <v>5</v>
      </c>
      <c r="J449" s="150" t="str">
        <f t="shared" ref="J449:J536" si="24">CONCATENATE(H449,I449)</f>
        <v>35</v>
      </c>
      <c r="K449" s="38" t="str">
        <f>IF(ISBLANK('Model Participation Data'!$L$25),"-",'Model Participation Data'!$L$25)</f>
        <v>-</v>
      </c>
      <c r="L449" s="39" t="str">
        <f>IF(ISBLANK('Model Participation Data'!$M$25),"-",'Model Participation Data'!$M$25)</f>
        <v>-</v>
      </c>
      <c r="M449" s="43">
        <f>IF(ISNA(SUMIFS(INDEX('Model Participation Data'!$N$8:$DX$57,0,MATCH(CONCATENATE($J449,M$6),'Model Participation Data'!$N$6:$DX$6,0)),'Model Participation Data'!$B$8:$B$57,$C449,'Model Participation Data'!$C$8:$C$57,$D449)),"-",SUMIFS(INDEX('Model Participation Data'!$N$8:$DX$57,0,MATCH(CONCATENATE($J449,M$6),'Model Participation Data'!$N$6:$DX$6,0)),'Model Participation Data'!$B$8:$B$57,$C449,'Model Participation Data'!$C$8:$C$57,$D449))</f>
        <v>0</v>
      </c>
      <c r="N449" s="43">
        <f>IF(ISNA(SUMIFS(INDEX('Model Participation Data'!$N$8:$DX$57,0,MATCH(CONCATENATE($J449,N$6),'Model Participation Data'!$N$6:$DX$6,0)),'Model Participation Data'!$B$8:$B$57,$C449,'Model Participation Data'!$C$8:$C$57,$D449)),"-",SUMIFS(INDEX('Model Participation Data'!$N$8:$DX$57,0,MATCH(CONCATENATE($J449,N$6),'Model Participation Data'!$N$6:$DX$6,0)),'Model Participation Data'!$B$8:$B$57,$C449,'Model Participation Data'!$C$8:$C$57,$D449))</f>
        <v>0</v>
      </c>
      <c r="O449" s="154">
        <f>IF(ISNA(SUMIFS(INDEX('Model Participation Data'!$N$8:$DX$57,0,MATCH(CONCATENATE($J449,O$6),'Model Participation Data'!$N$6:$DX$6,0)),'Model Participation Data'!$B$8:$B$57,$C449,'Model Participation Data'!$C$8:$C$57,$D449)),"-",SUMIFS(INDEX('Model Participation Data'!$N$8:$DX$57,0,MATCH(CONCATENATE($J449,O$6),'Model Participation Data'!$N$6:$DX$6,0)),'Model Participation Data'!$B$8:$B$57,$C449,'Model Participation Data'!$C$8:$C$57,$D449))</f>
        <v>0</v>
      </c>
    </row>
    <row r="450" spans="2:15" outlineLevel="1" x14ac:dyDescent="0.35">
      <c r="B450" s="37" t="s">
        <v>80</v>
      </c>
      <c r="C450" s="38" t="str">
        <f>IF(ISBLANK('Model Participation Data'!$B$25),"-",'Model Participation Data'!$B$25)</f>
        <v>-</v>
      </c>
      <c r="D450" s="38" t="str">
        <f>IF(ISBLANK('Model Participation Data'!$C$25),"-",'Model Participation Data'!$C$25)</f>
        <v>-</v>
      </c>
      <c r="E450" s="38" t="str">
        <f>IF(ISBLANK('Model Participation Data'!$D$25),"-",'Model Participation Data'!$D$25)</f>
        <v>-</v>
      </c>
      <c r="F450" s="38" t="str">
        <f>IF(ISBLANK('Model Participation Data'!$E$25),"-",'Model Participation Data'!$E$25)</f>
        <v>-</v>
      </c>
      <c r="G450" s="151" t="str">
        <f>IF(ISBLANK('Model Participation Data'!$F$25),"-",'Model Participation Data'!$F$25)</f>
        <v>-</v>
      </c>
      <c r="H450" s="38">
        <v>3</v>
      </c>
      <c r="I450" s="38" t="s">
        <v>65</v>
      </c>
      <c r="J450" s="150" t="str">
        <f t="shared" si="24"/>
        <v>3Goal</v>
      </c>
      <c r="K450" s="38" t="str">
        <f>IF(ISBLANK('Model Participation Data'!$L$25),"-",'Model Participation Data'!$L$25)</f>
        <v>-</v>
      </c>
      <c r="L450" s="39" t="str">
        <f>IF(ISBLANK('Model Participation Data'!$M$25),"-",'Model Participation Data'!$M$25)</f>
        <v>-</v>
      </c>
      <c r="M450" s="43" t="str">
        <f>IF(ISNA(SUMIFS(INDEX('Model Participation Data'!$N$8:$DX$57,0,MATCH(CONCATENATE($J450,M$6),'Model Participation Data'!$N$6:$DX$6,0)),'Model Participation Data'!$B$8:$B$57,$C450,'Model Participation Data'!$C$8:$C$57,$D450)),"-",SUMIFS(INDEX('Model Participation Data'!$N$8:$DX$57,0,MATCH(CONCATENATE($J450,M$6),'Model Participation Data'!$N$6:$DX$6,0)),'Model Participation Data'!$B$8:$B$57,$C450,'Model Participation Data'!$C$8:$C$57,$D450))</f>
        <v>-</v>
      </c>
      <c r="N450" s="43" t="str">
        <f>IF(ISNA(SUMIFS(INDEX('Model Participation Data'!$N$8:$DX$57,0,MATCH(CONCATENATE($J450,N$6),'Model Participation Data'!$N$6:$DX$6,0)),'Model Participation Data'!$B$8:$B$57,$C450,'Model Participation Data'!$C$8:$C$57,$D450)),"-",SUMIFS(INDEX('Model Participation Data'!$N$8:$DX$57,0,MATCH(CONCATENATE($J450,N$6),'Model Participation Data'!$N$6:$DX$6,0)),'Model Participation Data'!$B$8:$B$57,$C450,'Model Participation Data'!$C$8:$C$57,$D450))</f>
        <v>-</v>
      </c>
      <c r="O450" s="154">
        <f>IF(ISNA(SUMIFS(INDEX('Model Participation Data'!$N$8:$DX$57,0,MATCH(CONCATENATE($J450,O$6),'Model Participation Data'!$N$6:$DX$6,0)),'Model Participation Data'!$B$8:$B$57,$C450,'Model Participation Data'!$C$8:$C$57,$D450)),"-",SUMIFS(INDEX('Model Participation Data'!$N$8:$DX$57,0,MATCH(CONCATENATE($J450,O$6),'Model Participation Data'!$N$6:$DX$6,0)),'Model Participation Data'!$B$8:$B$57,$C450,'Model Participation Data'!$C$8:$C$57,$D450))</f>
        <v>0</v>
      </c>
    </row>
    <row r="451" spans="2:15" outlineLevel="1" x14ac:dyDescent="0.35">
      <c r="B451" s="37" t="s">
        <v>80</v>
      </c>
      <c r="C451" s="38" t="str">
        <f>IF(ISBLANK('Model Participation Data'!$B$25),"-",'Model Participation Data'!$B$25)</f>
        <v>-</v>
      </c>
      <c r="D451" s="38" t="str">
        <f>IF(ISBLANK('Model Participation Data'!$C$25),"-",'Model Participation Data'!$C$25)</f>
        <v>-</v>
      </c>
      <c r="E451" s="38" t="str">
        <f>IF(ISBLANK('Model Participation Data'!$D$25),"-",'Model Participation Data'!$D$25)</f>
        <v>-</v>
      </c>
      <c r="F451" s="38" t="str">
        <f>IF(ISBLANK('Model Participation Data'!$E$25),"-",'Model Participation Data'!$E$25)</f>
        <v>-</v>
      </c>
      <c r="G451" s="151" t="str">
        <f>IF(ISBLANK('Model Participation Data'!$F$25),"-",'Model Participation Data'!$F$25)</f>
        <v>-</v>
      </c>
      <c r="H451" s="38">
        <v>4</v>
      </c>
      <c r="I451" s="38">
        <v>1</v>
      </c>
      <c r="J451" s="150" t="str">
        <f t="shared" si="24"/>
        <v>41</v>
      </c>
      <c r="K451" s="38" t="str">
        <f>IF(ISBLANK('Model Participation Data'!$L$25),"-",'Model Participation Data'!$L$25)</f>
        <v>-</v>
      </c>
      <c r="L451" s="39" t="str">
        <f>IF(ISBLANK('Model Participation Data'!$M$25),"-",'Model Participation Data'!$M$25)</f>
        <v>-</v>
      </c>
      <c r="M451" s="43">
        <f>IF(ISNA(SUMIFS(INDEX('Model Participation Data'!$N$8:$DX$57,0,MATCH(CONCATENATE($J451,M$6),'Model Participation Data'!$N$6:$DX$6,0)),'Model Participation Data'!$B$8:$B$57,$C451,'Model Participation Data'!$C$8:$C$57,$D451)),"-",SUMIFS(INDEX('Model Participation Data'!$N$8:$DX$57,0,MATCH(CONCATENATE($J451,M$6),'Model Participation Data'!$N$6:$DX$6,0)),'Model Participation Data'!$B$8:$B$57,$C451,'Model Participation Data'!$C$8:$C$57,$D451))</f>
        <v>0</v>
      </c>
      <c r="N451" s="43">
        <f>IF(ISNA(SUMIFS(INDEX('Model Participation Data'!$N$8:$DX$57,0,MATCH(CONCATENATE($J451,N$6),'Model Participation Data'!$N$6:$DX$6,0)),'Model Participation Data'!$B$8:$B$57,$C451,'Model Participation Data'!$C$8:$C$57,$D451)),"-",SUMIFS(INDEX('Model Participation Data'!$N$8:$DX$57,0,MATCH(CONCATENATE($J451,N$6),'Model Participation Data'!$N$6:$DX$6,0)),'Model Participation Data'!$B$8:$B$57,$C451,'Model Participation Data'!$C$8:$C$57,$D451))</f>
        <v>0</v>
      </c>
      <c r="O451" s="154">
        <f>IF(ISNA(SUMIFS(INDEX('Model Participation Data'!$N$8:$DX$57,0,MATCH(CONCATENATE($J451,O$6),'Model Participation Data'!$N$6:$DX$6,0)),'Model Participation Data'!$B$8:$B$57,$C451,'Model Participation Data'!$C$8:$C$57,$D451)),"-",SUMIFS(INDEX('Model Participation Data'!$N$8:$DX$57,0,MATCH(CONCATENATE($J451,O$6),'Model Participation Data'!$N$6:$DX$6,0)),'Model Participation Data'!$B$8:$B$57,$C451,'Model Participation Data'!$C$8:$C$57,$D451))</f>
        <v>0</v>
      </c>
    </row>
    <row r="452" spans="2:15" outlineLevel="1" x14ac:dyDescent="0.35">
      <c r="B452" s="37" t="s">
        <v>80</v>
      </c>
      <c r="C452" s="38" t="str">
        <f>IF(ISBLANK('Model Participation Data'!$B$25),"-",'Model Participation Data'!$B$25)</f>
        <v>-</v>
      </c>
      <c r="D452" s="38" t="str">
        <f>IF(ISBLANK('Model Participation Data'!$C$25),"-",'Model Participation Data'!$C$25)</f>
        <v>-</v>
      </c>
      <c r="E452" s="38" t="str">
        <f>IF(ISBLANK('Model Participation Data'!$D$25),"-",'Model Participation Data'!$D$25)</f>
        <v>-</v>
      </c>
      <c r="F452" s="38" t="str">
        <f>IF(ISBLANK('Model Participation Data'!$E$25),"-",'Model Participation Data'!$E$25)</f>
        <v>-</v>
      </c>
      <c r="G452" s="151" t="str">
        <f>IF(ISBLANK('Model Participation Data'!$F$25),"-",'Model Participation Data'!$F$25)</f>
        <v>-</v>
      </c>
      <c r="H452" s="38">
        <v>4</v>
      </c>
      <c r="I452" s="38">
        <v>2</v>
      </c>
      <c r="J452" s="150" t="str">
        <f t="shared" si="24"/>
        <v>42</v>
      </c>
      <c r="K452" s="38" t="str">
        <f>IF(ISBLANK('Model Participation Data'!$L$25),"-",'Model Participation Data'!$L$25)</f>
        <v>-</v>
      </c>
      <c r="L452" s="39" t="str">
        <f>IF(ISBLANK('Model Participation Data'!$M$25),"-",'Model Participation Data'!$M$25)</f>
        <v>-</v>
      </c>
      <c r="M452" s="43">
        <f>IF(ISNA(SUMIFS(INDEX('Model Participation Data'!$N$8:$DX$57,0,MATCH(CONCATENATE($J452,M$6),'Model Participation Data'!$N$6:$DX$6,0)),'Model Participation Data'!$B$8:$B$57,$C452,'Model Participation Data'!$C$8:$C$57,$D452)),"-",SUMIFS(INDEX('Model Participation Data'!$N$8:$DX$57,0,MATCH(CONCATENATE($J452,M$6),'Model Participation Data'!$N$6:$DX$6,0)),'Model Participation Data'!$B$8:$B$57,$C452,'Model Participation Data'!$C$8:$C$57,$D452))</f>
        <v>0</v>
      </c>
      <c r="N452" s="43">
        <f>IF(ISNA(SUMIFS(INDEX('Model Participation Data'!$N$8:$DX$57,0,MATCH(CONCATENATE($J452,N$6),'Model Participation Data'!$N$6:$DX$6,0)),'Model Participation Data'!$B$8:$B$57,$C452,'Model Participation Data'!$C$8:$C$57,$D452)),"-",SUMIFS(INDEX('Model Participation Data'!$N$8:$DX$57,0,MATCH(CONCATENATE($J452,N$6),'Model Participation Data'!$N$6:$DX$6,0)),'Model Participation Data'!$B$8:$B$57,$C452,'Model Participation Data'!$C$8:$C$57,$D452))</f>
        <v>0</v>
      </c>
      <c r="O452" s="154">
        <f>IF(ISNA(SUMIFS(INDEX('Model Participation Data'!$N$8:$DX$57,0,MATCH(CONCATENATE($J452,O$6),'Model Participation Data'!$N$6:$DX$6,0)),'Model Participation Data'!$B$8:$B$57,$C452,'Model Participation Data'!$C$8:$C$57,$D452)),"-",SUMIFS(INDEX('Model Participation Data'!$N$8:$DX$57,0,MATCH(CONCATENATE($J452,O$6),'Model Participation Data'!$N$6:$DX$6,0)),'Model Participation Data'!$B$8:$B$57,$C452,'Model Participation Data'!$C$8:$C$57,$D452))</f>
        <v>0</v>
      </c>
    </row>
    <row r="453" spans="2:15" outlineLevel="1" x14ac:dyDescent="0.35">
      <c r="B453" s="37" t="s">
        <v>80</v>
      </c>
      <c r="C453" s="38" t="str">
        <f>IF(ISBLANK('Model Participation Data'!$B$25),"-",'Model Participation Data'!$B$25)</f>
        <v>-</v>
      </c>
      <c r="D453" s="38" t="str">
        <f>IF(ISBLANK('Model Participation Data'!$C$25),"-",'Model Participation Data'!$C$25)</f>
        <v>-</v>
      </c>
      <c r="E453" s="38" t="str">
        <f>IF(ISBLANK('Model Participation Data'!$D$25),"-",'Model Participation Data'!$D$25)</f>
        <v>-</v>
      </c>
      <c r="F453" s="38" t="str">
        <f>IF(ISBLANK('Model Participation Data'!$E$25),"-",'Model Participation Data'!$E$25)</f>
        <v>-</v>
      </c>
      <c r="G453" s="151" t="str">
        <f>IF(ISBLANK('Model Participation Data'!$F$25),"-",'Model Participation Data'!$F$25)</f>
        <v>-</v>
      </c>
      <c r="H453" s="38">
        <v>4</v>
      </c>
      <c r="I453" s="38">
        <v>3</v>
      </c>
      <c r="J453" s="150" t="str">
        <f t="shared" si="24"/>
        <v>43</v>
      </c>
      <c r="K453" s="38" t="str">
        <f>IF(ISBLANK('Model Participation Data'!$L$25),"-",'Model Participation Data'!$L$25)</f>
        <v>-</v>
      </c>
      <c r="L453" s="39" t="str">
        <f>IF(ISBLANK('Model Participation Data'!$M$25),"-",'Model Participation Data'!$M$25)</f>
        <v>-</v>
      </c>
      <c r="M453" s="43">
        <f>IF(ISNA(SUMIFS(INDEX('Model Participation Data'!$N$8:$DX$57,0,MATCH(CONCATENATE($J453,M$6),'Model Participation Data'!$N$6:$DX$6,0)),'Model Participation Data'!$B$8:$B$57,$C453,'Model Participation Data'!$C$8:$C$57,$D453)),"-",SUMIFS(INDEX('Model Participation Data'!$N$8:$DX$57,0,MATCH(CONCATENATE($J453,M$6),'Model Participation Data'!$N$6:$DX$6,0)),'Model Participation Data'!$B$8:$B$57,$C453,'Model Participation Data'!$C$8:$C$57,$D453))</f>
        <v>0</v>
      </c>
      <c r="N453" s="43">
        <f>IF(ISNA(SUMIFS(INDEX('Model Participation Data'!$N$8:$DX$57,0,MATCH(CONCATENATE($J453,N$6),'Model Participation Data'!$N$6:$DX$6,0)),'Model Participation Data'!$B$8:$B$57,$C453,'Model Participation Data'!$C$8:$C$57,$D453)),"-",SUMIFS(INDEX('Model Participation Data'!$N$8:$DX$57,0,MATCH(CONCATENATE($J453,N$6),'Model Participation Data'!$N$6:$DX$6,0)),'Model Participation Data'!$B$8:$B$57,$C453,'Model Participation Data'!$C$8:$C$57,$D453))</f>
        <v>0</v>
      </c>
      <c r="O453" s="154">
        <f>IF(ISNA(SUMIFS(INDEX('Model Participation Data'!$N$8:$DX$57,0,MATCH(CONCATENATE($J453,O$6),'Model Participation Data'!$N$6:$DX$6,0)),'Model Participation Data'!$B$8:$B$57,$C453,'Model Participation Data'!$C$8:$C$57,$D453)),"-",SUMIFS(INDEX('Model Participation Data'!$N$8:$DX$57,0,MATCH(CONCATENATE($J453,O$6),'Model Participation Data'!$N$6:$DX$6,0)),'Model Participation Data'!$B$8:$B$57,$C453,'Model Participation Data'!$C$8:$C$57,$D453))</f>
        <v>0</v>
      </c>
    </row>
    <row r="454" spans="2:15" outlineLevel="1" x14ac:dyDescent="0.35">
      <c r="B454" s="37" t="s">
        <v>80</v>
      </c>
      <c r="C454" s="38" t="str">
        <f>IF(ISBLANK('Model Participation Data'!$B$25),"-",'Model Participation Data'!$B$25)</f>
        <v>-</v>
      </c>
      <c r="D454" s="38" t="str">
        <f>IF(ISBLANK('Model Participation Data'!$C$25),"-",'Model Participation Data'!$C$25)</f>
        <v>-</v>
      </c>
      <c r="E454" s="38" t="str">
        <f>IF(ISBLANK('Model Participation Data'!$D$25),"-",'Model Participation Data'!$D$25)</f>
        <v>-</v>
      </c>
      <c r="F454" s="38" t="str">
        <f>IF(ISBLANK('Model Participation Data'!$E$25),"-",'Model Participation Data'!$E$25)</f>
        <v>-</v>
      </c>
      <c r="G454" s="151" t="str">
        <f>IF(ISBLANK('Model Participation Data'!$F$25),"-",'Model Participation Data'!$F$25)</f>
        <v>-</v>
      </c>
      <c r="H454" s="38">
        <v>4</v>
      </c>
      <c r="I454" s="38">
        <v>4</v>
      </c>
      <c r="J454" s="150" t="str">
        <f t="shared" si="24"/>
        <v>44</v>
      </c>
      <c r="K454" s="38" t="str">
        <f>IF(ISBLANK('Model Participation Data'!$L$25),"-",'Model Participation Data'!$L$25)</f>
        <v>-</v>
      </c>
      <c r="L454" s="39" t="str">
        <f>IF(ISBLANK('Model Participation Data'!$M$25),"-",'Model Participation Data'!$M$25)</f>
        <v>-</v>
      </c>
      <c r="M454" s="43">
        <f>IF(ISNA(SUMIFS(INDEX('Model Participation Data'!$N$8:$DX$57,0,MATCH(CONCATENATE($J454,M$6),'Model Participation Data'!$N$6:$DX$6,0)),'Model Participation Data'!$B$8:$B$57,$C454,'Model Participation Data'!$C$8:$C$57,$D454)),"-",SUMIFS(INDEX('Model Participation Data'!$N$8:$DX$57,0,MATCH(CONCATENATE($J454,M$6),'Model Participation Data'!$N$6:$DX$6,0)),'Model Participation Data'!$B$8:$B$57,$C454,'Model Participation Data'!$C$8:$C$57,$D454))</f>
        <v>0</v>
      </c>
      <c r="N454" s="43">
        <f>IF(ISNA(SUMIFS(INDEX('Model Participation Data'!$N$8:$DX$57,0,MATCH(CONCATENATE($J454,N$6),'Model Participation Data'!$N$6:$DX$6,0)),'Model Participation Data'!$B$8:$B$57,$C454,'Model Participation Data'!$C$8:$C$57,$D454)),"-",SUMIFS(INDEX('Model Participation Data'!$N$8:$DX$57,0,MATCH(CONCATENATE($J454,N$6),'Model Participation Data'!$N$6:$DX$6,0)),'Model Participation Data'!$B$8:$B$57,$C454,'Model Participation Data'!$C$8:$C$57,$D454))</f>
        <v>0</v>
      </c>
      <c r="O454" s="154">
        <f>IF(ISNA(SUMIFS(INDEX('Model Participation Data'!$N$8:$DX$57,0,MATCH(CONCATENATE($J454,O$6),'Model Participation Data'!$N$6:$DX$6,0)),'Model Participation Data'!$B$8:$B$57,$C454,'Model Participation Data'!$C$8:$C$57,$D454)),"-",SUMIFS(INDEX('Model Participation Data'!$N$8:$DX$57,0,MATCH(CONCATENATE($J454,O$6),'Model Participation Data'!$N$6:$DX$6,0)),'Model Participation Data'!$B$8:$B$57,$C454,'Model Participation Data'!$C$8:$C$57,$D454))</f>
        <v>0</v>
      </c>
    </row>
    <row r="455" spans="2:15" outlineLevel="1" x14ac:dyDescent="0.35">
      <c r="B455" s="37" t="s">
        <v>80</v>
      </c>
      <c r="C455" s="38" t="str">
        <f>IF(ISBLANK('Model Participation Data'!$B$25),"-",'Model Participation Data'!$B$25)</f>
        <v>-</v>
      </c>
      <c r="D455" s="38" t="str">
        <f>IF(ISBLANK('Model Participation Data'!$C$25),"-",'Model Participation Data'!$C$25)</f>
        <v>-</v>
      </c>
      <c r="E455" s="38" t="str">
        <f>IF(ISBLANK('Model Participation Data'!$D$25),"-",'Model Participation Data'!$D$25)</f>
        <v>-</v>
      </c>
      <c r="F455" s="38" t="str">
        <f>IF(ISBLANK('Model Participation Data'!$E$25),"-",'Model Participation Data'!$E$25)</f>
        <v>-</v>
      </c>
      <c r="G455" s="151" t="str">
        <f>IF(ISBLANK('Model Participation Data'!$F$25),"-",'Model Participation Data'!$F$25)</f>
        <v>-</v>
      </c>
      <c r="H455" s="38">
        <v>4</v>
      </c>
      <c r="I455" s="38">
        <v>5</v>
      </c>
      <c r="J455" s="150" t="str">
        <f t="shared" ref="J455:J456" si="25">CONCATENATE(H455,I455)</f>
        <v>45</v>
      </c>
      <c r="K455" s="38" t="str">
        <f>IF(ISBLANK('Model Participation Data'!$L$25),"-",'Model Participation Data'!$L$25)</f>
        <v>-</v>
      </c>
      <c r="L455" s="39" t="str">
        <f>IF(ISBLANK('Model Participation Data'!$M$25),"-",'Model Participation Data'!$M$25)</f>
        <v>-</v>
      </c>
      <c r="M455" s="43">
        <f>IF(ISNA(SUMIFS(INDEX('Model Participation Data'!$N$8:$DX$57,0,MATCH(CONCATENATE($J455,M$6),'Model Participation Data'!$N$6:$DX$6,0)),'Model Participation Data'!$B$8:$B$57,$C455,'Model Participation Data'!$C$8:$C$57,$D455)),"-",SUMIFS(INDEX('Model Participation Data'!$N$8:$DX$57,0,MATCH(CONCATENATE($J455,M$6),'Model Participation Data'!$N$6:$DX$6,0)),'Model Participation Data'!$B$8:$B$57,$C455,'Model Participation Data'!$C$8:$C$57,$D455))</f>
        <v>0</v>
      </c>
      <c r="N455" s="43">
        <f>IF(ISNA(SUMIFS(INDEX('Model Participation Data'!$N$8:$DX$57,0,MATCH(CONCATENATE($J455,N$6),'Model Participation Data'!$N$6:$DX$6,0)),'Model Participation Data'!$B$8:$B$57,$C455,'Model Participation Data'!$C$8:$C$57,$D455)),"-",SUMIFS(INDEX('Model Participation Data'!$N$8:$DX$57,0,MATCH(CONCATENATE($J455,N$6),'Model Participation Data'!$N$6:$DX$6,0)),'Model Participation Data'!$B$8:$B$57,$C455,'Model Participation Data'!$C$8:$C$57,$D455))</f>
        <v>0</v>
      </c>
      <c r="O455" s="154">
        <f>IF(ISNA(SUMIFS(INDEX('Model Participation Data'!$N$8:$DX$57,0,MATCH(CONCATENATE($J455,O$6),'Model Participation Data'!$N$6:$DX$6,0)),'Model Participation Data'!$B$8:$B$57,$C455,'Model Participation Data'!$C$8:$C$57,$D455)),"-",SUMIFS(INDEX('Model Participation Data'!$N$8:$DX$57,0,MATCH(CONCATENATE($J455,O$6),'Model Participation Data'!$N$6:$DX$6,0)),'Model Participation Data'!$B$8:$B$57,$C455,'Model Participation Data'!$C$8:$C$57,$D455))</f>
        <v>0</v>
      </c>
    </row>
    <row r="456" spans="2:15" outlineLevel="1" x14ac:dyDescent="0.35">
      <c r="B456" s="37" t="s">
        <v>80</v>
      </c>
      <c r="C456" s="38" t="str">
        <f>IF(ISBLANK('Model Participation Data'!$B$25),"-",'Model Participation Data'!$B$25)</f>
        <v>-</v>
      </c>
      <c r="D456" s="38" t="str">
        <f>IF(ISBLANK('Model Participation Data'!$C$25),"-",'Model Participation Data'!$C$25)</f>
        <v>-</v>
      </c>
      <c r="E456" s="38" t="str">
        <f>IF(ISBLANK('Model Participation Data'!$D$25),"-",'Model Participation Data'!$D$25)</f>
        <v>-</v>
      </c>
      <c r="F456" s="38" t="str">
        <f>IF(ISBLANK('Model Participation Data'!$E$25),"-",'Model Participation Data'!$E$25)</f>
        <v>-</v>
      </c>
      <c r="G456" s="151" t="str">
        <f>IF(ISBLANK('Model Participation Data'!$F$25),"-",'Model Participation Data'!$F$25)</f>
        <v>-</v>
      </c>
      <c r="H456" s="38">
        <v>4</v>
      </c>
      <c r="I456" s="38" t="s">
        <v>65</v>
      </c>
      <c r="J456" s="150" t="str">
        <f t="shared" si="25"/>
        <v>4Goal</v>
      </c>
      <c r="K456" s="38" t="str">
        <f>IF(ISBLANK('Model Participation Data'!$L$25),"-",'Model Participation Data'!$L$25)</f>
        <v>-</v>
      </c>
      <c r="L456" s="39" t="str">
        <f>IF(ISBLANK('Model Participation Data'!$M$25),"-",'Model Participation Data'!$M$25)</f>
        <v>-</v>
      </c>
      <c r="M456" s="43" t="str">
        <f>IF(ISNA(SUMIFS(INDEX('Model Participation Data'!$N$8:$DX$57,0,MATCH(CONCATENATE($J456,M$6),'Model Participation Data'!$N$6:$DX$6,0)),'Model Participation Data'!$B$8:$B$57,$C456,'Model Participation Data'!$C$8:$C$57,$D456)),"-",SUMIFS(INDEX('Model Participation Data'!$N$8:$DX$57,0,MATCH(CONCATENATE($J456,M$6),'Model Participation Data'!$N$6:$DX$6,0)),'Model Participation Data'!$B$8:$B$57,$C456,'Model Participation Data'!$C$8:$C$57,$D456))</f>
        <v>-</v>
      </c>
      <c r="N456" s="43" t="str">
        <f>IF(ISNA(SUMIFS(INDEX('Model Participation Data'!$N$8:$DX$57,0,MATCH(CONCATENATE($J456,N$6),'Model Participation Data'!$N$6:$DX$6,0)),'Model Participation Data'!$B$8:$B$57,$C456,'Model Participation Data'!$C$8:$C$57,$D456)),"-",SUMIFS(INDEX('Model Participation Data'!$N$8:$DX$57,0,MATCH(CONCATENATE($J456,N$6),'Model Participation Data'!$N$6:$DX$6,0)),'Model Participation Data'!$B$8:$B$57,$C456,'Model Participation Data'!$C$8:$C$57,$D456))</f>
        <v>-</v>
      </c>
      <c r="O456" s="154">
        <f>IF(ISNA(SUMIFS(INDEX('Model Participation Data'!$N$8:$DX$57,0,MATCH(CONCATENATE($J456,O$6),'Model Participation Data'!$N$6:$DX$6,0)),'Model Participation Data'!$B$8:$B$57,$C456,'Model Participation Data'!$C$8:$C$57,$D456)),"-",SUMIFS(INDEX('Model Participation Data'!$N$8:$DX$57,0,MATCH(CONCATENATE($J456,O$6),'Model Participation Data'!$N$6:$DX$6,0)),'Model Participation Data'!$B$8:$B$57,$C456,'Model Participation Data'!$C$8:$C$57,$D456))</f>
        <v>0</v>
      </c>
    </row>
    <row r="457" spans="2:15" outlineLevel="1" x14ac:dyDescent="0.35">
      <c r="B457" s="37" t="s">
        <v>80</v>
      </c>
      <c r="C457" s="38" t="str">
        <f>IF(ISBLANK('Model Participation Data'!$B$26),"-",'Model Participation Data'!$B$26)</f>
        <v>-</v>
      </c>
      <c r="D457" s="38" t="str">
        <f>IF(ISBLANK('Model Participation Data'!$C$26),"-",'Model Participation Data'!$C$26)</f>
        <v>-</v>
      </c>
      <c r="E457" s="38" t="str">
        <f>IF(ISBLANK('Model Participation Data'!$D$26),"-",'Model Participation Data'!$D$26)</f>
        <v>-</v>
      </c>
      <c r="F457" s="38" t="str">
        <f>IF(ISBLANK('Model Participation Data'!$E$26),"-",'Model Participation Data'!$E$26)</f>
        <v>-</v>
      </c>
      <c r="G457" s="151" t="str">
        <f>IF(ISBLANK('Model Participation Data'!$F$26),"-",'Model Participation Data'!$F$26)</f>
        <v>-</v>
      </c>
      <c r="H457" s="38" t="s">
        <v>64</v>
      </c>
      <c r="I457" s="38" t="s">
        <v>64</v>
      </c>
      <c r="J457" s="150" t="str">
        <f t="shared" si="24"/>
        <v>BaselineBaseline</v>
      </c>
      <c r="K457" s="38" t="str">
        <f>IF(ISBLANK('Model Participation Data'!$L$26),"-",'Model Participation Data'!$L$26)</f>
        <v>-</v>
      </c>
      <c r="L457" s="39" t="str">
        <f>IF(ISBLANK('Model Participation Data'!$M$26),"-",'Model Participation Data'!$M$26)</f>
        <v>-</v>
      </c>
      <c r="M457" s="43">
        <f>IF(ISNA(SUMIFS(INDEX('Model Participation Data'!$N$8:$DX$57,0,MATCH(CONCATENATE($J457,M$6),'Model Participation Data'!$N$6:$DX$6,0)),'Model Participation Data'!$B$8:$B$57,$C457,'Model Participation Data'!$C$8:$C$57,$D457)),"-",SUMIFS(INDEX('Model Participation Data'!$N$8:$DX$57,0,MATCH(CONCATENATE($J457,M$6),'Model Participation Data'!$N$6:$DX$6,0)),'Model Participation Data'!$B$8:$B$57,$C457,'Model Participation Data'!$C$8:$C$57,$D457))</f>
        <v>0</v>
      </c>
      <c r="N457" s="43">
        <f>IF(ISNA(SUMIFS(INDEX('Model Participation Data'!$N$8:$DX$57,0,MATCH(CONCATENATE($J457,N$6),'Model Participation Data'!$N$6:$DX$6,0)),'Model Participation Data'!$B$8:$B$57,$C457,'Model Participation Data'!$C$8:$C$57,$D457)),"-",SUMIFS(INDEX('Model Participation Data'!$N$8:$DX$57,0,MATCH(CONCATENATE($J457,N$6),'Model Participation Data'!$N$6:$DX$6,0)),'Model Participation Data'!$B$8:$B$57,$C457,'Model Participation Data'!$C$8:$C$57,$D457))</f>
        <v>0</v>
      </c>
      <c r="O457" s="154">
        <f>IF(ISNA(SUMIFS(INDEX('Model Participation Data'!$N$8:$DX$57,0,MATCH(CONCATENATE($J457,O$6),'Model Participation Data'!$N$6:$DX$6,0)),'Model Participation Data'!$B$8:$B$57,$C457,'Model Participation Data'!$C$8:$C$57,$D457)),"-",SUMIFS(INDEX('Model Participation Data'!$N$8:$DX$57,0,MATCH(CONCATENATE($J457,O$6),'Model Participation Data'!$N$6:$DX$6,0)),'Model Participation Data'!$B$8:$B$57,$C457,'Model Participation Data'!$C$8:$C$57,$D457))</f>
        <v>0</v>
      </c>
    </row>
    <row r="458" spans="2:15" outlineLevel="1" x14ac:dyDescent="0.35">
      <c r="B458" s="37" t="s">
        <v>80</v>
      </c>
      <c r="C458" s="38" t="str">
        <f>IF(ISBLANK('Model Participation Data'!$B$26),"-",'Model Participation Data'!$B$26)</f>
        <v>-</v>
      </c>
      <c r="D458" s="38" t="str">
        <f>IF(ISBLANK('Model Participation Data'!$C$26),"-",'Model Participation Data'!$C$26)</f>
        <v>-</v>
      </c>
      <c r="E458" s="38" t="str">
        <f>IF(ISBLANK('Model Participation Data'!$D$26),"-",'Model Participation Data'!$D$26)</f>
        <v>-</v>
      </c>
      <c r="F458" s="38" t="str">
        <f>IF(ISBLANK('Model Participation Data'!$E$26),"-",'Model Participation Data'!$E$26)</f>
        <v>-</v>
      </c>
      <c r="G458" s="151" t="str">
        <f>IF(ISBLANK('Model Participation Data'!$F$26),"-",'Model Participation Data'!$F$26)</f>
        <v>-</v>
      </c>
      <c r="H458" s="38">
        <v>1</v>
      </c>
      <c r="I458" s="38">
        <v>1</v>
      </c>
      <c r="J458" s="150" t="str">
        <f t="shared" si="24"/>
        <v>11</v>
      </c>
      <c r="K458" s="38" t="str">
        <f>IF(ISBLANK('Model Participation Data'!$L$26),"-",'Model Participation Data'!$L$26)</f>
        <v>-</v>
      </c>
      <c r="L458" s="39" t="str">
        <f>IF(ISBLANK('Model Participation Data'!$M$26),"-",'Model Participation Data'!$M$26)</f>
        <v>-</v>
      </c>
      <c r="M458" s="43">
        <f>IF(ISNA(SUMIFS(INDEX('Model Participation Data'!$N$8:$DX$57,0,MATCH(CONCATENATE($J458,M$6),'Model Participation Data'!$N$6:$DX$6,0)),'Model Participation Data'!$B$8:$B$57,$C458,'Model Participation Data'!$C$8:$C$57,$D458)),"-",SUMIFS(INDEX('Model Participation Data'!$N$8:$DX$57,0,MATCH(CONCATENATE($J458,M$6),'Model Participation Data'!$N$6:$DX$6,0)),'Model Participation Data'!$B$8:$B$57,$C458,'Model Participation Data'!$C$8:$C$57,$D458))</f>
        <v>0</v>
      </c>
      <c r="N458" s="43">
        <f>IF(ISNA(SUMIFS(INDEX('Model Participation Data'!$N$8:$DX$57,0,MATCH(CONCATENATE($J458,N$6),'Model Participation Data'!$N$6:$DX$6,0)),'Model Participation Data'!$B$8:$B$57,$C458,'Model Participation Data'!$C$8:$C$57,$D458)),"-",SUMIFS(INDEX('Model Participation Data'!$N$8:$DX$57,0,MATCH(CONCATENATE($J458,N$6),'Model Participation Data'!$N$6:$DX$6,0)),'Model Participation Data'!$B$8:$B$57,$C458,'Model Participation Data'!$C$8:$C$57,$D458))</f>
        <v>0</v>
      </c>
      <c r="O458" s="154">
        <f>IF(ISNA(SUMIFS(INDEX('Model Participation Data'!$N$8:$DX$57,0,MATCH(CONCATENATE($J458,O$6),'Model Participation Data'!$N$6:$DX$6,0)),'Model Participation Data'!$B$8:$B$57,$C458,'Model Participation Data'!$C$8:$C$57,$D458)),"-",SUMIFS(INDEX('Model Participation Data'!$N$8:$DX$57,0,MATCH(CONCATENATE($J458,O$6),'Model Participation Data'!$N$6:$DX$6,0)),'Model Participation Data'!$B$8:$B$57,$C458,'Model Participation Data'!$C$8:$C$57,$D458))</f>
        <v>0</v>
      </c>
    </row>
    <row r="459" spans="2:15" outlineLevel="1" x14ac:dyDescent="0.35">
      <c r="B459" s="37" t="s">
        <v>80</v>
      </c>
      <c r="C459" s="38" t="str">
        <f>IF(ISBLANK('Model Participation Data'!$B$26),"-",'Model Participation Data'!$B$26)</f>
        <v>-</v>
      </c>
      <c r="D459" s="38" t="str">
        <f>IF(ISBLANK('Model Participation Data'!$C$26),"-",'Model Participation Data'!$C$26)</f>
        <v>-</v>
      </c>
      <c r="E459" s="38" t="str">
        <f>IF(ISBLANK('Model Participation Data'!$D$26),"-",'Model Participation Data'!$D$26)</f>
        <v>-</v>
      </c>
      <c r="F459" s="38" t="str">
        <f>IF(ISBLANK('Model Participation Data'!$E$26),"-",'Model Participation Data'!$E$26)</f>
        <v>-</v>
      </c>
      <c r="G459" s="151" t="str">
        <f>IF(ISBLANK('Model Participation Data'!$F$26),"-",'Model Participation Data'!$F$26)</f>
        <v>-</v>
      </c>
      <c r="H459" s="38">
        <v>1</v>
      </c>
      <c r="I459" s="38">
        <v>2</v>
      </c>
      <c r="J459" s="150" t="str">
        <f t="shared" si="24"/>
        <v>12</v>
      </c>
      <c r="K459" s="38" t="str">
        <f>IF(ISBLANK('Model Participation Data'!$L$26),"-",'Model Participation Data'!$L$26)</f>
        <v>-</v>
      </c>
      <c r="L459" s="39" t="str">
        <f>IF(ISBLANK('Model Participation Data'!$M$26),"-",'Model Participation Data'!$M$26)</f>
        <v>-</v>
      </c>
      <c r="M459" s="43">
        <f>IF(ISNA(SUMIFS(INDEX('Model Participation Data'!$N$8:$DX$57,0,MATCH(CONCATENATE($J459,M$6),'Model Participation Data'!$N$6:$DX$6,0)),'Model Participation Data'!$B$8:$B$57,$C459,'Model Participation Data'!$C$8:$C$57,$D459)),"-",SUMIFS(INDEX('Model Participation Data'!$N$8:$DX$57,0,MATCH(CONCATENATE($J459,M$6),'Model Participation Data'!$N$6:$DX$6,0)),'Model Participation Data'!$B$8:$B$57,$C459,'Model Participation Data'!$C$8:$C$57,$D459))</f>
        <v>0</v>
      </c>
      <c r="N459" s="43">
        <f>IF(ISNA(SUMIFS(INDEX('Model Participation Data'!$N$8:$DX$57,0,MATCH(CONCATENATE($J459,N$6),'Model Participation Data'!$N$6:$DX$6,0)),'Model Participation Data'!$B$8:$B$57,$C459,'Model Participation Data'!$C$8:$C$57,$D459)),"-",SUMIFS(INDEX('Model Participation Data'!$N$8:$DX$57,0,MATCH(CONCATENATE($J459,N$6),'Model Participation Data'!$N$6:$DX$6,0)),'Model Participation Data'!$B$8:$B$57,$C459,'Model Participation Data'!$C$8:$C$57,$D459))</f>
        <v>0</v>
      </c>
      <c r="O459" s="154">
        <f>IF(ISNA(SUMIFS(INDEX('Model Participation Data'!$N$8:$DX$57,0,MATCH(CONCATENATE($J459,O$6),'Model Participation Data'!$N$6:$DX$6,0)),'Model Participation Data'!$B$8:$B$57,$C459,'Model Participation Data'!$C$8:$C$57,$D459)),"-",SUMIFS(INDEX('Model Participation Data'!$N$8:$DX$57,0,MATCH(CONCATENATE($J459,O$6),'Model Participation Data'!$N$6:$DX$6,0)),'Model Participation Data'!$B$8:$B$57,$C459,'Model Participation Data'!$C$8:$C$57,$D459))</f>
        <v>0</v>
      </c>
    </row>
    <row r="460" spans="2:15" outlineLevel="1" x14ac:dyDescent="0.35">
      <c r="B460" s="37" t="s">
        <v>80</v>
      </c>
      <c r="C460" s="38" t="str">
        <f>IF(ISBLANK('Model Participation Data'!$B$26),"-",'Model Participation Data'!$B$26)</f>
        <v>-</v>
      </c>
      <c r="D460" s="38" t="str">
        <f>IF(ISBLANK('Model Participation Data'!$C$26),"-",'Model Participation Data'!$C$26)</f>
        <v>-</v>
      </c>
      <c r="E460" s="38" t="str">
        <f>IF(ISBLANK('Model Participation Data'!$D$26),"-",'Model Participation Data'!$D$26)</f>
        <v>-</v>
      </c>
      <c r="F460" s="38" t="str">
        <f>IF(ISBLANK('Model Participation Data'!$E$26),"-",'Model Participation Data'!$E$26)</f>
        <v>-</v>
      </c>
      <c r="G460" s="151" t="str">
        <f>IF(ISBLANK('Model Participation Data'!$F$26),"-",'Model Participation Data'!$F$26)</f>
        <v>-</v>
      </c>
      <c r="H460" s="38">
        <v>1</v>
      </c>
      <c r="I460" s="38">
        <v>3</v>
      </c>
      <c r="J460" s="150" t="str">
        <f t="shared" si="24"/>
        <v>13</v>
      </c>
      <c r="K460" s="38" t="str">
        <f>IF(ISBLANK('Model Participation Data'!$L$26),"-",'Model Participation Data'!$L$26)</f>
        <v>-</v>
      </c>
      <c r="L460" s="39" t="str">
        <f>IF(ISBLANK('Model Participation Data'!$M$26),"-",'Model Participation Data'!$M$26)</f>
        <v>-</v>
      </c>
      <c r="M460" s="43">
        <f>IF(ISNA(SUMIFS(INDEX('Model Participation Data'!$N$8:$DX$57,0,MATCH(CONCATENATE($J460,M$6),'Model Participation Data'!$N$6:$DX$6,0)),'Model Participation Data'!$B$8:$B$57,$C460,'Model Participation Data'!$C$8:$C$57,$D460)),"-",SUMIFS(INDEX('Model Participation Data'!$N$8:$DX$57,0,MATCH(CONCATENATE($J460,M$6),'Model Participation Data'!$N$6:$DX$6,0)),'Model Participation Data'!$B$8:$B$57,$C460,'Model Participation Data'!$C$8:$C$57,$D460))</f>
        <v>0</v>
      </c>
      <c r="N460" s="43">
        <f>IF(ISNA(SUMIFS(INDEX('Model Participation Data'!$N$8:$DX$57,0,MATCH(CONCATENATE($J460,N$6),'Model Participation Data'!$N$6:$DX$6,0)),'Model Participation Data'!$B$8:$B$57,$C460,'Model Participation Data'!$C$8:$C$57,$D460)),"-",SUMIFS(INDEX('Model Participation Data'!$N$8:$DX$57,0,MATCH(CONCATENATE($J460,N$6),'Model Participation Data'!$N$6:$DX$6,0)),'Model Participation Data'!$B$8:$B$57,$C460,'Model Participation Data'!$C$8:$C$57,$D460))</f>
        <v>0</v>
      </c>
      <c r="O460" s="154">
        <f>IF(ISNA(SUMIFS(INDEX('Model Participation Data'!$N$8:$DX$57,0,MATCH(CONCATENATE($J460,O$6),'Model Participation Data'!$N$6:$DX$6,0)),'Model Participation Data'!$B$8:$B$57,$C460,'Model Participation Data'!$C$8:$C$57,$D460)),"-",SUMIFS(INDEX('Model Participation Data'!$N$8:$DX$57,0,MATCH(CONCATENATE($J460,O$6),'Model Participation Data'!$N$6:$DX$6,0)),'Model Participation Data'!$B$8:$B$57,$C460,'Model Participation Data'!$C$8:$C$57,$D460))</f>
        <v>0</v>
      </c>
    </row>
    <row r="461" spans="2:15" outlineLevel="1" x14ac:dyDescent="0.35">
      <c r="B461" s="37" t="s">
        <v>80</v>
      </c>
      <c r="C461" s="38" t="str">
        <f>IF(ISBLANK('Model Participation Data'!$B$26),"-",'Model Participation Data'!$B$26)</f>
        <v>-</v>
      </c>
      <c r="D461" s="38" t="str">
        <f>IF(ISBLANK('Model Participation Data'!$C$26),"-",'Model Participation Data'!$C$26)</f>
        <v>-</v>
      </c>
      <c r="E461" s="38" t="str">
        <f>IF(ISBLANK('Model Participation Data'!$D$26),"-",'Model Participation Data'!$D$26)</f>
        <v>-</v>
      </c>
      <c r="F461" s="38" t="str">
        <f>IF(ISBLANK('Model Participation Data'!$E$26),"-",'Model Participation Data'!$E$26)</f>
        <v>-</v>
      </c>
      <c r="G461" s="151" t="str">
        <f>IF(ISBLANK('Model Participation Data'!$F$26),"-",'Model Participation Data'!$F$26)</f>
        <v>-</v>
      </c>
      <c r="H461" s="38">
        <v>1</v>
      </c>
      <c r="I461" s="38">
        <v>4</v>
      </c>
      <c r="J461" s="150" t="str">
        <f t="shared" si="24"/>
        <v>14</v>
      </c>
      <c r="K461" s="38" t="str">
        <f>IF(ISBLANK('Model Participation Data'!$L$26),"-",'Model Participation Data'!$L$26)</f>
        <v>-</v>
      </c>
      <c r="L461" s="39" t="str">
        <f>IF(ISBLANK('Model Participation Data'!$M$26),"-",'Model Participation Data'!$M$26)</f>
        <v>-</v>
      </c>
      <c r="M461" s="43">
        <f>IF(ISNA(SUMIFS(INDEX('Model Participation Data'!$N$8:$DX$57,0,MATCH(CONCATENATE($J461,M$6),'Model Participation Data'!$N$6:$DX$6,0)),'Model Participation Data'!$B$8:$B$57,$C461,'Model Participation Data'!$C$8:$C$57,$D461)),"-",SUMIFS(INDEX('Model Participation Data'!$N$8:$DX$57,0,MATCH(CONCATENATE($J461,M$6),'Model Participation Data'!$N$6:$DX$6,0)),'Model Participation Data'!$B$8:$B$57,$C461,'Model Participation Data'!$C$8:$C$57,$D461))</f>
        <v>0</v>
      </c>
      <c r="N461" s="43">
        <f>IF(ISNA(SUMIFS(INDEX('Model Participation Data'!$N$8:$DX$57,0,MATCH(CONCATENATE($J461,N$6),'Model Participation Data'!$N$6:$DX$6,0)),'Model Participation Data'!$B$8:$B$57,$C461,'Model Participation Data'!$C$8:$C$57,$D461)),"-",SUMIFS(INDEX('Model Participation Data'!$N$8:$DX$57,0,MATCH(CONCATENATE($J461,N$6),'Model Participation Data'!$N$6:$DX$6,0)),'Model Participation Data'!$B$8:$B$57,$C461,'Model Participation Data'!$C$8:$C$57,$D461))</f>
        <v>0</v>
      </c>
      <c r="O461" s="154">
        <f>IF(ISNA(SUMIFS(INDEX('Model Participation Data'!$N$8:$DX$57,0,MATCH(CONCATENATE($J461,O$6),'Model Participation Data'!$N$6:$DX$6,0)),'Model Participation Data'!$B$8:$B$57,$C461,'Model Participation Data'!$C$8:$C$57,$D461)),"-",SUMIFS(INDEX('Model Participation Data'!$N$8:$DX$57,0,MATCH(CONCATENATE($J461,O$6),'Model Participation Data'!$N$6:$DX$6,0)),'Model Participation Data'!$B$8:$B$57,$C461,'Model Participation Data'!$C$8:$C$57,$D461))</f>
        <v>0</v>
      </c>
    </row>
    <row r="462" spans="2:15" outlineLevel="1" x14ac:dyDescent="0.35">
      <c r="B462" s="37" t="s">
        <v>80</v>
      </c>
      <c r="C462" s="38" t="str">
        <f>IF(ISBLANK('Model Participation Data'!$B$26),"-",'Model Participation Data'!$B$26)</f>
        <v>-</v>
      </c>
      <c r="D462" s="38" t="str">
        <f>IF(ISBLANK('Model Participation Data'!$C$26),"-",'Model Participation Data'!$C$26)</f>
        <v>-</v>
      </c>
      <c r="E462" s="38" t="str">
        <f>IF(ISBLANK('Model Participation Data'!$D$26),"-",'Model Participation Data'!$D$26)</f>
        <v>-</v>
      </c>
      <c r="F462" s="38" t="str">
        <f>IF(ISBLANK('Model Participation Data'!$E$26),"-",'Model Participation Data'!$E$26)</f>
        <v>-</v>
      </c>
      <c r="G462" s="151" t="str">
        <f>IF(ISBLANK('Model Participation Data'!$F$26),"-",'Model Participation Data'!$F$26)</f>
        <v>-</v>
      </c>
      <c r="H462" s="38">
        <v>1</v>
      </c>
      <c r="I462" s="38">
        <v>5</v>
      </c>
      <c r="J462" s="150" t="str">
        <f t="shared" si="24"/>
        <v>15</v>
      </c>
      <c r="K462" s="38" t="str">
        <f>IF(ISBLANK('Model Participation Data'!$L$26),"-",'Model Participation Data'!$L$26)</f>
        <v>-</v>
      </c>
      <c r="L462" s="39" t="str">
        <f>IF(ISBLANK('Model Participation Data'!$M$26),"-",'Model Participation Data'!$M$26)</f>
        <v>-</v>
      </c>
      <c r="M462" s="43">
        <f>IF(ISNA(SUMIFS(INDEX('Model Participation Data'!$N$8:$DX$57,0,MATCH(CONCATENATE($J462,M$6),'Model Participation Data'!$N$6:$DX$6,0)),'Model Participation Data'!$B$8:$B$57,$C462,'Model Participation Data'!$C$8:$C$57,$D462)),"-",SUMIFS(INDEX('Model Participation Data'!$N$8:$DX$57,0,MATCH(CONCATENATE($J462,M$6),'Model Participation Data'!$N$6:$DX$6,0)),'Model Participation Data'!$B$8:$B$57,$C462,'Model Participation Data'!$C$8:$C$57,$D462))</f>
        <v>0</v>
      </c>
      <c r="N462" s="43">
        <f>IF(ISNA(SUMIFS(INDEX('Model Participation Data'!$N$8:$DX$57,0,MATCH(CONCATENATE($J462,N$6),'Model Participation Data'!$N$6:$DX$6,0)),'Model Participation Data'!$B$8:$B$57,$C462,'Model Participation Data'!$C$8:$C$57,$D462)),"-",SUMIFS(INDEX('Model Participation Data'!$N$8:$DX$57,0,MATCH(CONCATENATE($J462,N$6),'Model Participation Data'!$N$6:$DX$6,0)),'Model Participation Data'!$B$8:$B$57,$C462,'Model Participation Data'!$C$8:$C$57,$D462))</f>
        <v>0</v>
      </c>
      <c r="O462" s="154">
        <f>IF(ISNA(SUMIFS(INDEX('Model Participation Data'!$N$8:$DX$57,0,MATCH(CONCATENATE($J462,O$6),'Model Participation Data'!$N$6:$DX$6,0)),'Model Participation Data'!$B$8:$B$57,$C462,'Model Participation Data'!$C$8:$C$57,$D462)),"-",SUMIFS(INDEX('Model Participation Data'!$N$8:$DX$57,0,MATCH(CONCATENATE($J462,O$6),'Model Participation Data'!$N$6:$DX$6,0)),'Model Participation Data'!$B$8:$B$57,$C462,'Model Participation Data'!$C$8:$C$57,$D462))</f>
        <v>0</v>
      </c>
    </row>
    <row r="463" spans="2:15" outlineLevel="1" x14ac:dyDescent="0.35">
      <c r="B463" s="37" t="s">
        <v>80</v>
      </c>
      <c r="C463" s="38" t="str">
        <f>IF(ISBLANK('Model Participation Data'!$B$26),"-",'Model Participation Data'!$B$26)</f>
        <v>-</v>
      </c>
      <c r="D463" s="38" t="str">
        <f>IF(ISBLANK('Model Participation Data'!$C$26),"-",'Model Participation Data'!$C$26)</f>
        <v>-</v>
      </c>
      <c r="E463" s="38" t="str">
        <f>IF(ISBLANK('Model Participation Data'!$D$26),"-",'Model Participation Data'!$D$26)</f>
        <v>-</v>
      </c>
      <c r="F463" s="38" t="str">
        <f>IF(ISBLANK('Model Participation Data'!$E$26),"-",'Model Participation Data'!$E$26)</f>
        <v>-</v>
      </c>
      <c r="G463" s="151" t="str">
        <f>IF(ISBLANK('Model Participation Data'!$F$26),"-",'Model Participation Data'!$F$26)</f>
        <v>-</v>
      </c>
      <c r="H463" s="38">
        <v>1</v>
      </c>
      <c r="I463" s="38" t="s">
        <v>65</v>
      </c>
      <c r="J463" s="150" t="str">
        <f t="shared" si="24"/>
        <v>1Goal</v>
      </c>
      <c r="K463" s="38" t="str">
        <f>IF(ISBLANK('Model Participation Data'!$L$26),"-",'Model Participation Data'!$L$26)</f>
        <v>-</v>
      </c>
      <c r="L463" s="39" t="str">
        <f>IF(ISBLANK('Model Participation Data'!$M$26),"-",'Model Participation Data'!$M$26)</f>
        <v>-</v>
      </c>
      <c r="M463" s="43" t="str">
        <f>IF(ISNA(SUMIFS(INDEX('Model Participation Data'!$N$8:$DX$57,0,MATCH(CONCATENATE($J463,M$6),'Model Participation Data'!$N$6:$DX$6,0)),'Model Participation Data'!$B$8:$B$57,$C463,'Model Participation Data'!$C$8:$C$57,$D463)),"-",SUMIFS(INDEX('Model Participation Data'!$N$8:$DX$57,0,MATCH(CONCATENATE($J463,M$6),'Model Participation Data'!$N$6:$DX$6,0)),'Model Participation Data'!$B$8:$B$57,$C463,'Model Participation Data'!$C$8:$C$57,$D463))</f>
        <v>-</v>
      </c>
      <c r="N463" s="43" t="str">
        <f>IF(ISNA(SUMIFS(INDEX('Model Participation Data'!$N$8:$DX$57,0,MATCH(CONCATENATE($J463,N$6),'Model Participation Data'!$N$6:$DX$6,0)),'Model Participation Data'!$B$8:$B$57,$C463,'Model Participation Data'!$C$8:$C$57,$D463)),"-",SUMIFS(INDEX('Model Participation Data'!$N$8:$DX$57,0,MATCH(CONCATENATE($J463,N$6),'Model Participation Data'!$N$6:$DX$6,0)),'Model Participation Data'!$B$8:$B$57,$C463,'Model Participation Data'!$C$8:$C$57,$D463))</f>
        <v>-</v>
      </c>
      <c r="O463" s="154">
        <f>IF(ISNA(SUMIFS(INDEX('Model Participation Data'!$N$8:$DX$57,0,MATCH(CONCATENATE($J463,O$6),'Model Participation Data'!$N$6:$DX$6,0)),'Model Participation Data'!$B$8:$B$57,$C463,'Model Participation Data'!$C$8:$C$57,$D463)),"-",SUMIFS(INDEX('Model Participation Data'!$N$8:$DX$57,0,MATCH(CONCATENATE($J463,O$6),'Model Participation Data'!$N$6:$DX$6,0)),'Model Participation Data'!$B$8:$B$57,$C463,'Model Participation Data'!$C$8:$C$57,$D463))</f>
        <v>0</v>
      </c>
    </row>
    <row r="464" spans="2:15" outlineLevel="1" x14ac:dyDescent="0.35">
      <c r="B464" s="37" t="s">
        <v>80</v>
      </c>
      <c r="C464" s="38" t="str">
        <f>IF(ISBLANK('Model Participation Data'!$B$26),"-",'Model Participation Data'!$B$26)</f>
        <v>-</v>
      </c>
      <c r="D464" s="38" t="str">
        <f>IF(ISBLANK('Model Participation Data'!$C$26),"-",'Model Participation Data'!$C$26)</f>
        <v>-</v>
      </c>
      <c r="E464" s="38" t="str">
        <f>IF(ISBLANK('Model Participation Data'!$D$26),"-",'Model Participation Data'!$D$26)</f>
        <v>-</v>
      </c>
      <c r="F464" s="38" t="str">
        <f>IF(ISBLANK('Model Participation Data'!$E$26),"-",'Model Participation Data'!$E$26)</f>
        <v>-</v>
      </c>
      <c r="G464" s="151" t="str">
        <f>IF(ISBLANK('Model Participation Data'!$F$26),"-",'Model Participation Data'!$F$26)</f>
        <v>-</v>
      </c>
      <c r="H464" s="38">
        <v>2</v>
      </c>
      <c r="I464" s="38">
        <v>1</v>
      </c>
      <c r="J464" s="150" t="str">
        <f t="shared" si="24"/>
        <v>21</v>
      </c>
      <c r="K464" s="38" t="str">
        <f>IF(ISBLANK('Model Participation Data'!$L$26),"-",'Model Participation Data'!$L$26)</f>
        <v>-</v>
      </c>
      <c r="L464" s="39" t="str">
        <f>IF(ISBLANK('Model Participation Data'!$M$26),"-",'Model Participation Data'!$M$26)</f>
        <v>-</v>
      </c>
      <c r="M464" s="43">
        <f>IF(ISNA(SUMIFS(INDEX('Model Participation Data'!$N$8:$DX$57,0,MATCH(CONCATENATE($J464,M$6),'Model Participation Data'!$N$6:$DX$6,0)),'Model Participation Data'!$B$8:$B$57,$C464,'Model Participation Data'!$C$8:$C$57,$D464)),"-",SUMIFS(INDEX('Model Participation Data'!$N$8:$DX$57,0,MATCH(CONCATENATE($J464,M$6),'Model Participation Data'!$N$6:$DX$6,0)),'Model Participation Data'!$B$8:$B$57,$C464,'Model Participation Data'!$C$8:$C$57,$D464))</f>
        <v>0</v>
      </c>
      <c r="N464" s="43">
        <f>IF(ISNA(SUMIFS(INDEX('Model Participation Data'!$N$8:$DX$57,0,MATCH(CONCATENATE($J464,N$6),'Model Participation Data'!$N$6:$DX$6,0)),'Model Participation Data'!$B$8:$B$57,$C464,'Model Participation Data'!$C$8:$C$57,$D464)),"-",SUMIFS(INDEX('Model Participation Data'!$N$8:$DX$57,0,MATCH(CONCATENATE($J464,N$6),'Model Participation Data'!$N$6:$DX$6,0)),'Model Participation Data'!$B$8:$B$57,$C464,'Model Participation Data'!$C$8:$C$57,$D464))</f>
        <v>0</v>
      </c>
      <c r="O464" s="154">
        <f>IF(ISNA(SUMIFS(INDEX('Model Participation Data'!$N$8:$DX$57,0,MATCH(CONCATENATE($J464,O$6),'Model Participation Data'!$N$6:$DX$6,0)),'Model Participation Data'!$B$8:$B$57,$C464,'Model Participation Data'!$C$8:$C$57,$D464)),"-",SUMIFS(INDEX('Model Participation Data'!$N$8:$DX$57,0,MATCH(CONCATENATE($J464,O$6),'Model Participation Data'!$N$6:$DX$6,0)),'Model Participation Data'!$B$8:$B$57,$C464,'Model Participation Data'!$C$8:$C$57,$D464))</f>
        <v>0</v>
      </c>
    </row>
    <row r="465" spans="2:15" outlineLevel="1" x14ac:dyDescent="0.35">
      <c r="B465" s="37" t="s">
        <v>80</v>
      </c>
      <c r="C465" s="38" t="str">
        <f>IF(ISBLANK('Model Participation Data'!$B$26),"-",'Model Participation Data'!$B$26)</f>
        <v>-</v>
      </c>
      <c r="D465" s="38" t="str">
        <f>IF(ISBLANK('Model Participation Data'!$C$26),"-",'Model Participation Data'!$C$26)</f>
        <v>-</v>
      </c>
      <c r="E465" s="38" t="str">
        <f>IF(ISBLANK('Model Participation Data'!$D$26),"-",'Model Participation Data'!$D$26)</f>
        <v>-</v>
      </c>
      <c r="F465" s="38" t="str">
        <f>IF(ISBLANK('Model Participation Data'!$E$26),"-",'Model Participation Data'!$E$26)</f>
        <v>-</v>
      </c>
      <c r="G465" s="151" t="str">
        <f>IF(ISBLANK('Model Participation Data'!$F$26),"-",'Model Participation Data'!$F$26)</f>
        <v>-</v>
      </c>
      <c r="H465" s="38">
        <v>2</v>
      </c>
      <c r="I465" s="38">
        <v>2</v>
      </c>
      <c r="J465" s="150" t="str">
        <f t="shared" si="24"/>
        <v>22</v>
      </c>
      <c r="K465" s="38" t="str">
        <f>IF(ISBLANK('Model Participation Data'!$L$26),"-",'Model Participation Data'!$L$26)</f>
        <v>-</v>
      </c>
      <c r="L465" s="39" t="str">
        <f>IF(ISBLANK('Model Participation Data'!$M$26),"-",'Model Participation Data'!$M$26)</f>
        <v>-</v>
      </c>
      <c r="M465" s="43">
        <f>IF(ISNA(SUMIFS(INDEX('Model Participation Data'!$N$8:$DX$57,0,MATCH(CONCATENATE($J465,M$6),'Model Participation Data'!$N$6:$DX$6,0)),'Model Participation Data'!$B$8:$B$57,$C465,'Model Participation Data'!$C$8:$C$57,$D465)),"-",SUMIFS(INDEX('Model Participation Data'!$N$8:$DX$57,0,MATCH(CONCATENATE($J465,M$6),'Model Participation Data'!$N$6:$DX$6,0)),'Model Participation Data'!$B$8:$B$57,$C465,'Model Participation Data'!$C$8:$C$57,$D465))</f>
        <v>0</v>
      </c>
      <c r="N465" s="43">
        <f>IF(ISNA(SUMIFS(INDEX('Model Participation Data'!$N$8:$DX$57,0,MATCH(CONCATENATE($J465,N$6),'Model Participation Data'!$N$6:$DX$6,0)),'Model Participation Data'!$B$8:$B$57,$C465,'Model Participation Data'!$C$8:$C$57,$D465)),"-",SUMIFS(INDEX('Model Participation Data'!$N$8:$DX$57,0,MATCH(CONCATENATE($J465,N$6),'Model Participation Data'!$N$6:$DX$6,0)),'Model Participation Data'!$B$8:$B$57,$C465,'Model Participation Data'!$C$8:$C$57,$D465))</f>
        <v>0</v>
      </c>
      <c r="O465" s="154">
        <f>IF(ISNA(SUMIFS(INDEX('Model Participation Data'!$N$8:$DX$57,0,MATCH(CONCATENATE($J465,O$6),'Model Participation Data'!$N$6:$DX$6,0)),'Model Participation Data'!$B$8:$B$57,$C465,'Model Participation Data'!$C$8:$C$57,$D465)),"-",SUMIFS(INDEX('Model Participation Data'!$N$8:$DX$57,0,MATCH(CONCATENATE($J465,O$6),'Model Participation Data'!$N$6:$DX$6,0)),'Model Participation Data'!$B$8:$B$57,$C465,'Model Participation Data'!$C$8:$C$57,$D465))</f>
        <v>0</v>
      </c>
    </row>
    <row r="466" spans="2:15" outlineLevel="1" x14ac:dyDescent="0.35">
      <c r="B466" s="37" t="s">
        <v>80</v>
      </c>
      <c r="C466" s="38" t="str">
        <f>IF(ISBLANK('Model Participation Data'!$B$26),"-",'Model Participation Data'!$B$26)</f>
        <v>-</v>
      </c>
      <c r="D466" s="38" t="str">
        <f>IF(ISBLANK('Model Participation Data'!$C$26),"-",'Model Participation Data'!$C$26)</f>
        <v>-</v>
      </c>
      <c r="E466" s="38" t="str">
        <f>IF(ISBLANK('Model Participation Data'!$D$26),"-",'Model Participation Data'!$D$26)</f>
        <v>-</v>
      </c>
      <c r="F466" s="38" t="str">
        <f>IF(ISBLANK('Model Participation Data'!$E$26),"-",'Model Participation Data'!$E$26)</f>
        <v>-</v>
      </c>
      <c r="G466" s="151" t="str">
        <f>IF(ISBLANK('Model Participation Data'!$F$26),"-",'Model Participation Data'!$F$26)</f>
        <v>-</v>
      </c>
      <c r="H466" s="38">
        <v>2</v>
      </c>
      <c r="I466" s="38">
        <v>3</v>
      </c>
      <c r="J466" s="150" t="str">
        <f t="shared" si="24"/>
        <v>23</v>
      </c>
      <c r="K466" s="38" t="str">
        <f>IF(ISBLANK('Model Participation Data'!$L$26),"-",'Model Participation Data'!$L$26)</f>
        <v>-</v>
      </c>
      <c r="L466" s="39" t="str">
        <f>IF(ISBLANK('Model Participation Data'!$M$26),"-",'Model Participation Data'!$M$26)</f>
        <v>-</v>
      </c>
      <c r="M466" s="43">
        <f>IF(ISNA(SUMIFS(INDEX('Model Participation Data'!$N$8:$DX$57,0,MATCH(CONCATENATE($J466,M$6),'Model Participation Data'!$N$6:$DX$6,0)),'Model Participation Data'!$B$8:$B$57,$C466,'Model Participation Data'!$C$8:$C$57,$D466)),"-",SUMIFS(INDEX('Model Participation Data'!$N$8:$DX$57,0,MATCH(CONCATENATE($J466,M$6),'Model Participation Data'!$N$6:$DX$6,0)),'Model Participation Data'!$B$8:$B$57,$C466,'Model Participation Data'!$C$8:$C$57,$D466))</f>
        <v>0</v>
      </c>
      <c r="N466" s="43">
        <f>IF(ISNA(SUMIFS(INDEX('Model Participation Data'!$N$8:$DX$57,0,MATCH(CONCATENATE($J466,N$6),'Model Participation Data'!$N$6:$DX$6,0)),'Model Participation Data'!$B$8:$B$57,$C466,'Model Participation Data'!$C$8:$C$57,$D466)),"-",SUMIFS(INDEX('Model Participation Data'!$N$8:$DX$57,0,MATCH(CONCATENATE($J466,N$6),'Model Participation Data'!$N$6:$DX$6,0)),'Model Participation Data'!$B$8:$B$57,$C466,'Model Participation Data'!$C$8:$C$57,$D466))</f>
        <v>0</v>
      </c>
      <c r="O466" s="154">
        <f>IF(ISNA(SUMIFS(INDEX('Model Participation Data'!$N$8:$DX$57,0,MATCH(CONCATENATE($J466,O$6),'Model Participation Data'!$N$6:$DX$6,0)),'Model Participation Data'!$B$8:$B$57,$C466,'Model Participation Data'!$C$8:$C$57,$D466)),"-",SUMIFS(INDEX('Model Participation Data'!$N$8:$DX$57,0,MATCH(CONCATENATE($J466,O$6),'Model Participation Data'!$N$6:$DX$6,0)),'Model Participation Data'!$B$8:$B$57,$C466,'Model Participation Data'!$C$8:$C$57,$D466))</f>
        <v>0</v>
      </c>
    </row>
    <row r="467" spans="2:15" outlineLevel="1" x14ac:dyDescent="0.35">
      <c r="B467" s="37" t="s">
        <v>80</v>
      </c>
      <c r="C467" s="38" t="str">
        <f>IF(ISBLANK('Model Participation Data'!$B$26),"-",'Model Participation Data'!$B$26)</f>
        <v>-</v>
      </c>
      <c r="D467" s="38" t="str">
        <f>IF(ISBLANK('Model Participation Data'!$C$26),"-",'Model Participation Data'!$C$26)</f>
        <v>-</v>
      </c>
      <c r="E467" s="38" t="str">
        <f>IF(ISBLANK('Model Participation Data'!$D$26),"-",'Model Participation Data'!$D$26)</f>
        <v>-</v>
      </c>
      <c r="F467" s="38" t="str">
        <f>IF(ISBLANK('Model Participation Data'!$E$26),"-",'Model Participation Data'!$E$26)</f>
        <v>-</v>
      </c>
      <c r="G467" s="151" t="str">
        <f>IF(ISBLANK('Model Participation Data'!$F$26),"-",'Model Participation Data'!$F$26)</f>
        <v>-</v>
      </c>
      <c r="H467" s="38">
        <v>2</v>
      </c>
      <c r="I467" s="38">
        <v>4</v>
      </c>
      <c r="J467" s="150" t="str">
        <f t="shared" si="24"/>
        <v>24</v>
      </c>
      <c r="K467" s="38" t="str">
        <f>IF(ISBLANK('Model Participation Data'!$L$26),"-",'Model Participation Data'!$L$26)</f>
        <v>-</v>
      </c>
      <c r="L467" s="39" t="str">
        <f>IF(ISBLANK('Model Participation Data'!$M$26),"-",'Model Participation Data'!$M$26)</f>
        <v>-</v>
      </c>
      <c r="M467" s="43">
        <f>IF(ISNA(SUMIFS(INDEX('Model Participation Data'!$N$8:$DX$57,0,MATCH(CONCATENATE($J467,M$6),'Model Participation Data'!$N$6:$DX$6,0)),'Model Participation Data'!$B$8:$B$57,$C467,'Model Participation Data'!$C$8:$C$57,$D467)),"-",SUMIFS(INDEX('Model Participation Data'!$N$8:$DX$57,0,MATCH(CONCATENATE($J467,M$6),'Model Participation Data'!$N$6:$DX$6,0)),'Model Participation Data'!$B$8:$B$57,$C467,'Model Participation Data'!$C$8:$C$57,$D467))</f>
        <v>0</v>
      </c>
      <c r="N467" s="43">
        <f>IF(ISNA(SUMIFS(INDEX('Model Participation Data'!$N$8:$DX$57,0,MATCH(CONCATENATE($J467,N$6),'Model Participation Data'!$N$6:$DX$6,0)),'Model Participation Data'!$B$8:$B$57,$C467,'Model Participation Data'!$C$8:$C$57,$D467)),"-",SUMIFS(INDEX('Model Participation Data'!$N$8:$DX$57,0,MATCH(CONCATENATE($J467,N$6),'Model Participation Data'!$N$6:$DX$6,0)),'Model Participation Data'!$B$8:$B$57,$C467,'Model Participation Data'!$C$8:$C$57,$D467))</f>
        <v>0</v>
      </c>
      <c r="O467" s="154">
        <f>IF(ISNA(SUMIFS(INDEX('Model Participation Data'!$N$8:$DX$57,0,MATCH(CONCATENATE($J467,O$6),'Model Participation Data'!$N$6:$DX$6,0)),'Model Participation Data'!$B$8:$B$57,$C467,'Model Participation Data'!$C$8:$C$57,$D467)),"-",SUMIFS(INDEX('Model Participation Data'!$N$8:$DX$57,0,MATCH(CONCATENATE($J467,O$6),'Model Participation Data'!$N$6:$DX$6,0)),'Model Participation Data'!$B$8:$B$57,$C467,'Model Participation Data'!$C$8:$C$57,$D467))</f>
        <v>0</v>
      </c>
    </row>
    <row r="468" spans="2:15" outlineLevel="1" x14ac:dyDescent="0.35">
      <c r="B468" s="37" t="s">
        <v>80</v>
      </c>
      <c r="C468" s="38" t="str">
        <f>IF(ISBLANK('Model Participation Data'!$B$26),"-",'Model Participation Data'!$B$26)</f>
        <v>-</v>
      </c>
      <c r="D468" s="38" t="str">
        <f>IF(ISBLANK('Model Participation Data'!$C$26),"-",'Model Participation Data'!$C$26)</f>
        <v>-</v>
      </c>
      <c r="E468" s="38" t="str">
        <f>IF(ISBLANK('Model Participation Data'!$D$26),"-",'Model Participation Data'!$D$26)</f>
        <v>-</v>
      </c>
      <c r="F468" s="38" t="str">
        <f>IF(ISBLANK('Model Participation Data'!$E$26),"-",'Model Participation Data'!$E$26)</f>
        <v>-</v>
      </c>
      <c r="G468" s="151" t="str">
        <f>IF(ISBLANK('Model Participation Data'!$F$26),"-",'Model Participation Data'!$F$26)</f>
        <v>-</v>
      </c>
      <c r="H468" s="38">
        <v>2</v>
      </c>
      <c r="I468" s="38">
        <v>5</v>
      </c>
      <c r="J468" s="150" t="str">
        <f t="shared" si="24"/>
        <v>25</v>
      </c>
      <c r="K468" s="38" t="str">
        <f>IF(ISBLANK('Model Participation Data'!$L$26),"-",'Model Participation Data'!$L$26)</f>
        <v>-</v>
      </c>
      <c r="L468" s="39" t="str">
        <f>IF(ISBLANK('Model Participation Data'!$M$26),"-",'Model Participation Data'!$M$26)</f>
        <v>-</v>
      </c>
      <c r="M468" s="43">
        <f>IF(ISNA(SUMIFS(INDEX('Model Participation Data'!$N$8:$DX$57,0,MATCH(CONCATENATE($J468,M$6),'Model Participation Data'!$N$6:$DX$6,0)),'Model Participation Data'!$B$8:$B$57,$C468,'Model Participation Data'!$C$8:$C$57,$D468)),"-",SUMIFS(INDEX('Model Participation Data'!$N$8:$DX$57,0,MATCH(CONCATENATE($J468,M$6),'Model Participation Data'!$N$6:$DX$6,0)),'Model Participation Data'!$B$8:$B$57,$C468,'Model Participation Data'!$C$8:$C$57,$D468))</f>
        <v>0</v>
      </c>
      <c r="N468" s="43">
        <f>IF(ISNA(SUMIFS(INDEX('Model Participation Data'!$N$8:$DX$57,0,MATCH(CONCATENATE($J468,N$6),'Model Participation Data'!$N$6:$DX$6,0)),'Model Participation Data'!$B$8:$B$57,$C468,'Model Participation Data'!$C$8:$C$57,$D468)),"-",SUMIFS(INDEX('Model Participation Data'!$N$8:$DX$57,0,MATCH(CONCATENATE($J468,N$6),'Model Participation Data'!$N$6:$DX$6,0)),'Model Participation Data'!$B$8:$B$57,$C468,'Model Participation Data'!$C$8:$C$57,$D468))</f>
        <v>0</v>
      </c>
      <c r="O468" s="154">
        <f>IF(ISNA(SUMIFS(INDEX('Model Participation Data'!$N$8:$DX$57,0,MATCH(CONCATENATE($J468,O$6),'Model Participation Data'!$N$6:$DX$6,0)),'Model Participation Data'!$B$8:$B$57,$C468,'Model Participation Data'!$C$8:$C$57,$D468)),"-",SUMIFS(INDEX('Model Participation Data'!$N$8:$DX$57,0,MATCH(CONCATENATE($J468,O$6),'Model Participation Data'!$N$6:$DX$6,0)),'Model Participation Data'!$B$8:$B$57,$C468,'Model Participation Data'!$C$8:$C$57,$D468))</f>
        <v>0</v>
      </c>
    </row>
    <row r="469" spans="2:15" outlineLevel="1" x14ac:dyDescent="0.35">
      <c r="B469" s="37" t="s">
        <v>80</v>
      </c>
      <c r="C469" s="38" t="str">
        <f>IF(ISBLANK('Model Participation Data'!$B$26),"-",'Model Participation Data'!$B$26)</f>
        <v>-</v>
      </c>
      <c r="D469" s="38" t="str">
        <f>IF(ISBLANK('Model Participation Data'!$C$26),"-",'Model Participation Data'!$C$26)</f>
        <v>-</v>
      </c>
      <c r="E469" s="38" t="str">
        <f>IF(ISBLANK('Model Participation Data'!$D$26),"-",'Model Participation Data'!$D$26)</f>
        <v>-</v>
      </c>
      <c r="F469" s="38" t="str">
        <f>IF(ISBLANK('Model Participation Data'!$E$26),"-",'Model Participation Data'!$E$26)</f>
        <v>-</v>
      </c>
      <c r="G469" s="151" t="str">
        <f>IF(ISBLANK('Model Participation Data'!$F$26),"-",'Model Participation Data'!$F$26)</f>
        <v>-</v>
      </c>
      <c r="H469" s="38">
        <v>2</v>
      </c>
      <c r="I469" s="38" t="s">
        <v>65</v>
      </c>
      <c r="J469" s="150" t="str">
        <f t="shared" si="24"/>
        <v>2Goal</v>
      </c>
      <c r="K469" s="38" t="str">
        <f>IF(ISBLANK('Model Participation Data'!$L$26),"-",'Model Participation Data'!$L$26)</f>
        <v>-</v>
      </c>
      <c r="L469" s="39" t="str">
        <f>IF(ISBLANK('Model Participation Data'!$M$26),"-",'Model Participation Data'!$M$26)</f>
        <v>-</v>
      </c>
      <c r="M469" s="43" t="str">
        <f>IF(ISNA(SUMIFS(INDEX('Model Participation Data'!$N$8:$DX$57,0,MATCH(CONCATENATE($J469,M$6),'Model Participation Data'!$N$6:$DX$6,0)),'Model Participation Data'!$B$8:$B$57,$C469,'Model Participation Data'!$C$8:$C$57,$D469)),"-",SUMIFS(INDEX('Model Participation Data'!$N$8:$DX$57,0,MATCH(CONCATENATE($J469,M$6),'Model Participation Data'!$N$6:$DX$6,0)),'Model Participation Data'!$B$8:$B$57,$C469,'Model Participation Data'!$C$8:$C$57,$D469))</f>
        <v>-</v>
      </c>
      <c r="N469" s="43" t="str">
        <f>IF(ISNA(SUMIFS(INDEX('Model Participation Data'!$N$8:$DX$57,0,MATCH(CONCATENATE($J469,N$6),'Model Participation Data'!$N$6:$DX$6,0)),'Model Participation Data'!$B$8:$B$57,$C469,'Model Participation Data'!$C$8:$C$57,$D469)),"-",SUMIFS(INDEX('Model Participation Data'!$N$8:$DX$57,0,MATCH(CONCATENATE($J469,N$6),'Model Participation Data'!$N$6:$DX$6,0)),'Model Participation Data'!$B$8:$B$57,$C469,'Model Participation Data'!$C$8:$C$57,$D469))</f>
        <v>-</v>
      </c>
      <c r="O469" s="154">
        <f>IF(ISNA(SUMIFS(INDEX('Model Participation Data'!$N$8:$DX$57,0,MATCH(CONCATENATE($J469,O$6),'Model Participation Data'!$N$6:$DX$6,0)),'Model Participation Data'!$B$8:$B$57,$C469,'Model Participation Data'!$C$8:$C$57,$D469)),"-",SUMIFS(INDEX('Model Participation Data'!$N$8:$DX$57,0,MATCH(CONCATENATE($J469,O$6),'Model Participation Data'!$N$6:$DX$6,0)),'Model Participation Data'!$B$8:$B$57,$C469,'Model Participation Data'!$C$8:$C$57,$D469))</f>
        <v>0</v>
      </c>
    </row>
    <row r="470" spans="2:15" outlineLevel="1" x14ac:dyDescent="0.35">
      <c r="B470" s="37" t="s">
        <v>80</v>
      </c>
      <c r="C470" s="38" t="str">
        <f>IF(ISBLANK('Model Participation Data'!$B$26),"-",'Model Participation Data'!$B$26)</f>
        <v>-</v>
      </c>
      <c r="D470" s="38" t="str">
        <f>IF(ISBLANK('Model Participation Data'!$C$26),"-",'Model Participation Data'!$C$26)</f>
        <v>-</v>
      </c>
      <c r="E470" s="38" t="str">
        <f>IF(ISBLANK('Model Participation Data'!$D$26),"-",'Model Participation Data'!$D$26)</f>
        <v>-</v>
      </c>
      <c r="F470" s="38" t="str">
        <f>IF(ISBLANK('Model Participation Data'!$E$26),"-",'Model Participation Data'!$E$26)</f>
        <v>-</v>
      </c>
      <c r="G470" s="151" t="str">
        <f>IF(ISBLANK('Model Participation Data'!$F$26),"-",'Model Participation Data'!$F$26)</f>
        <v>-</v>
      </c>
      <c r="H470" s="38">
        <v>3</v>
      </c>
      <c r="I470" s="38">
        <v>1</v>
      </c>
      <c r="J470" s="150" t="str">
        <f t="shared" si="24"/>
        <v>31</v>
      </c>
      <c r="K470" s="38" t="str">
        <f>IF(ISBLANK('Model Participation Data'!$L$26),"-",'Model Participation Data'!$L$26)</f>
        <v>-</v>
      </c>
      <c r="L470" s="39" t="str">
        <f>IF(ISBLANK('Model Participation Data'!$M$26),"-",'Model Participation Data'!$M$26)</f>
        <v>-</v>
      </c>
      <c r="M470" s="43">
        <f>IF(ISNA(SUMIFS(INDEX('Model Participation Data'!$N$8:$DX$57,0,MATCH(CONCATENATE($J470,M$6),'Model Participation Data'!$N$6:$DX$6,0)),'Model Participation Data'!$B$8:$B$57,$C470,'Model Participation Data'!$C$8:$C$57,$D470)),"-",SUMIFS(INDEX('Model Participation Data'!$N$8:$DX$57,0,MATCH(CONCATENATE($J470,M$6),'Model Participation Data'!$N$6:$DX$6,0)),'Model Participation Data'!$B$8:$B$57,$C470,'Model Participation Data'!$C$8:$C$57,$D470))</f>
        <v>0</v>
      </c>
      <c r="N470" s="43">
        <f>IF(ISNA(SUMIFS(INDEX('Model Participation Data'!$N$8:$DX$57,0,MATCH(CONCATENATE($J470,N$6),'Model Participation Data'!$N$6:$DX$6,0)),'Model Participation Data'!$B$8:$B$57,$C470,'Model Participation Data'!$C$8:$C$57,$D470)),"-",SUMIFS(INDEX('Model Participation Data'!$N$8:$DX$57,0,MATCH(CONCATENATE($J470,N$6),'Model Participation Data'!$N$6:$DX$6,0)),'Model Participation Data'!$B$8:$B$57,$C470,'Model Participation Data'!$C$8:$C$57,$D470))</f>
        <v>0</v>
      </c>
      <c r="O470" s="154">
        <f>IF(ISNA(SUMIFS(INDEX('Model Participation Data'!$N$8:$DX$57,0,MATCH(CONCATENATE($J470,O$6),'Model Participation Data'!$N$6:$DX$6,0)),'Model Participation Data'!$B$8:$B$57,$C470,'Model Participation Data'!$C$8:$C$57,$D470)),"-",SUMIFS(INDEX('Model Participation Data'!$N$8:$DX$57,0,MATCH(CONCATENATE($J470,O$6),'Model Participation Data'!$N$6:$DX$6,0)),'Model Participation Data'!$B$8:$B$57,$C470,'Model Participation Data'!$C$8:$C$57,$D470))</f>
        <v>0</v>
      </c>
    </row>
    <row r="471" spans="2:15" outlineLevel="1" x14ac:dyDescent="0.35">
      <c r="B471" s="37" t="s">
        <v>80</v>
      </c>
      <c r="C471" s="38" t="str">
        <f>IF(ISBLANK('Model Participation Data'!$B$26),"-",'Model Participation Data'!$B$26)</f>
        <v>-</v>
      </c>
      <c r="D471" s="38" t="str">
        <f>IF(ISBLANK('Model Participation Data'!$C$26),"-",'Model Participation Data'!$C$26)</f>
        <v>-</v>
      </c>
      <c r="E471" s="38" t="str">
        <f>IF(ISBLANK('Model Participation Data'!$D$26),"-",'Model Participation Data'!$D$26)</f>
        <v>-</v>
      </c>
      <c r="F471" s="38" t="str">
        <f>IF(ISBLANK('Model Participation Data'!$E$26),"-",'Model Participation Data'!$E$26)</f>
        <v>-</v>
      </c>
      <c r="G471" s="151" t="str">
        <f>IF(ISBLANK('Model Participation Data'!$F$26),"-",'Model Participation Data'!$F$26)</f>
        <v>-</v>
      </c>
      <c r="H471" s="38">
        <v>3</v>
      </c>
      <c r="I471" s="38">
        <v>2</v>
      </c>
      <c r="J471" s="150" t="str">
        <f t="shared" si="24"/>
        <v>32</v>
      </c>
      <c r="K471" s="38" t="str">
        <f>IF(ISBLANK('Model Participation Data'!$L$26),"-",'Model Participation Data'!$L$26)</f>
        <v>-</v>
      </c>
      <c r="L471" s="39" t="str">
        <f>IF(ISBLANK('Model Participation Data'!$M$26),"-",'Model Participation Data'!$M$26)</f>
        <v>-</v>
      </c>
      <c r="M471" s="43">
        <f>IF(ISNA(SUMIFS(INDEX('Model Participation Data'!$N$8:$DX$57,0,MATCH(CONCATENATE($J471,M$6),'Model Participation Data'!$N$6:$DX$6,0)),'Model Participation Data'!$B$8:$B$57,$C471,'Model Participation Data'!$C$8:$C$57,$D471)),"-",SUMIFS(INDEX('Model Participation Data'!$N$8:$DX$57,0,MATCH(CONCATENATE($J471,M$6),'Model Participation Data'!$N$6:$DX$6,0)),'Model Participation Data'!$B$8:$B$57,$C471,'Model Participation Data'!$C$8:$C$57,$D471))</f>
        <v>0</v>
      </c>
      <c r="N471" s="43">
        <f>IF(ISNA(SUMIFS(INDEX('Model Participation Data'!$N$8:$DX$57,0,MATCH(CONCATENATE($J471,N$6),'Model Participation Data'!$N$6:$DX$6,0)),'Model Participation Data'!$B$8:$B$57,$C471,'Model Participation Data'!$C$8:$C$57,$D471)),"-",SUMIFS(INDEX('Model Participation Data'!$N$8:$DX$57,0,MATCH(CONCATENATE($J471,N$6),'Model Participation Data'!$N$6:$DX$6,0)),'Model Participation Data'!$B$8:$B$57,$C471,'Model Participation Data'!$C$8:$C$57,$D471))</f>
        <v>0</v>
      </c>
      <c r="O471" s="154">
        <f>IF(ISNA(SUMIFS(INDEX('Model Participation Data'!$N$8:$DX$57,0,MATCH(CONCATENATE($J471,O$6),'Model Participation Data'!$N$6:$DX$6,0)),'Model Participation Data'!$B$8:$B$57,$C471,'Model Participation Data'!$C$8:$C$57,$D471)),"-",SUMIFS(INDEX('Model Participation Data'!$N$8:$DX$57,0,MATCH(CONCATENATE($J471,O$6),'Model Participation Data'!$N$6:$DX$6,0)),'Model Participation Data'!$B$8:$B$57,$C471,'Model Participation Data'!$C$8:$C$57,$D471))</f>
        <v>0</v>
      </c>
    </row>
    <row r="472" spans="2:15" outlineLevel="1" x14ac:dyDescent="0.35">
      <c r="B472" s="37" t="s">
        <v>80</v>
      </c>
      <c r="C472" s="38" t="str">
        <f>IF(ISBLANK('Model Participation Data'!$B$26),"-",'Model Participation Data'!$B$26)</f>
        <v>-</v>
      </c>
      <c r="D472" s="38" t="str">
        <f>IF(ISBLANK('Model Participation Data'!$C$26),"-",'Model Participation Data'!$C$26)</f>
        <v>-</v>
      </c>
      <c r="E472" s="38" t="str">
        <f>IF(ISBLANK('Model Participation Data'!$D$26),"-",'Model Participation Data'!$D$26)</f>
        <v>-</v>
      </c>
      <c r="F472" s="38" t="str">
        <f>IF(ISBLANK('Model Participation Data'!$E$26),"-",'Model Participation Data'!$E$26)</f>
        <v>-</v>
      </c>
      <c r="G472" s="151" t="str">
        <f>IF(ISBLANK('Model Participation Data'!$F$26),"-",'Model Participation Data'!$F$26)</f>
        <v>-</v>
      </c>
      <c r="H472" s="38">
        <v>3</v>
      </c>
      <c r="I472" s="38">
        <v>3</v>
      </c>
      <c r="J472" s="150" t="str">
        <f t="shared" si="24"/>
        <v>33</v>
      </c>
      <c r="K472" s="38" t="str">
        <f>IF(ISBLANK('Model Participation Data'!$L$26),"-",'Model Participation Data'!$L$26)</f>
        <v>-</v>
      </c>
      <c r="L472" s="39" t="str">
        <f>IF(ISBLANK('Model Participation Data'!$M$26),"-",'Model Participation Data'!$M$26)</f>
        <v>-</v>
      </c>
      <c r="M472" s="43">
        <f>IF(ISNA(SUMIFS(INDEX('Model Participation Data'!$N$8:$DX$57,0,MATCH(CONCATENATE($J472,M$6),'Model Participation Data'!$N$6:$DX$6,0)),'Model Participation Data'!$B$8:$B$57,$C472,'Model Participation Data'!$C$8:$C$57,$D472)),"-",SUMIFS(INDEX('Model Participation Data'!$N$8:$DX$57,0,MATCH(CONCATENATE($J472,M$6),'Model Participation Data'!$N$6:$DX$6,0)),'Model Participation Data'!$B$8:$B$57,$C472,'Model Participation Data'!$C$8:$C$57,$D472))</f>
        <v>0</v>
      </c>
      <c r="N472" s="43">
        <f>IF(ISNA(SUMIFS(INDEX('Model Participation Data'!$N$8:$DX$57,0,MATCH(CONCATENATE($J472,N$6),'Model Participation Data'!$N$6:$DX$6,0)),'Model Participation Data'!$B$8:$B$57,$C472,'Model Participation Data'!$C$8:$C$57,$D472)),"-",SUMIFS(INDEX('Model Participation Data'!$N$8:$DX$57,0,MATCH(CONCATENATE($J472,N$6),'Model Participation Data'!$N$6:$DX$6,0)),'Model Participation Data'!$B$8:$B$57,$C472,'Model Participation Data'!$C$8:$C$57,$D472))</f>
        <v>0</v>
      </c>
      <c r="O472" s="154">
        <f>IF(ISNA(SUMIFS(INDEX('Model Participation Data'!$N$8:$DX$57,0,MATCH(CONCATENATE($J472,O$6),'Model Participation Data'!$N$6:$DX$6,0)),'Model Participation Data'!$B$8:$B$57,$C472,'Model Participation Data'!$C$8:$C$57,$D472)),"-",SUMIFS(INDEX('Model Participation Data'!$N$8:$DX$57,0,MATCH(CONCATENATE($J472,O$6),'Model Participation Data'!$N$6:$DX$6,0)),'Model Participation Data'!$B$8:$B$57,$C472,'Model Participation Data'!$C$8:$C$57,$D472))</f>
        <v>0</v>
      </c>
    </row>
    <row r="473" spans="2:15" outlineLevel="1" x14ac:dyDescent="0.35">
      <c r="B473" s="37" t="s">
        <v>80</v>
      </c>
      <c r="C473" s="38" t="str">
        <f>IF(ISBLANK('Model Participation Data'!$B$26),"-",'Model Participation Data'!$B$26)</f>
        <v>-</v>
      </c>
      <c r="D473" s="38" t="str">
        <f>IF(ISBLANK('Model Participation Data'!$C$26),"-",'Model Participation Data'!$C$26)</f>
        <v>-</v>
      </c>
      <c r="E473" s="38" t="str">
        <f>IF(ISBLANK('Model Participation Data'!$D$26),"-",'Model Participation Data'!$D$26)</f>
        <v>-</v>
      </c>
      <c r="F473" s="38" t="str">
        <f>IF(ISBLANK('Model Participation Data'!$E$26),"-",'Model Participation Data'!$E$26)</f>
        <v>-</v>
      </c>
      <c r="G473" s="151" t="str">
        <f>IF(ISBLANK('Model Participation Data'!$F$26),"-",'Model Participation Data'!$F$26)</f>
        <v>-</v>
      </c>
      <c r="H473" s="38">
        <v>3</v>
      </c>
      <c r="I473" s="38">
        <v>4</v>
      </c>
      <c r="J473" s="150" t="str">
        <f t="shared" si="24"/>
        <v>34</v>
      </c>
      <c r="K473" s="38" t="str">
        <f>IF(ISBLANK('Model Participation Data'!$L$26),"-",'Model Participation Data'!$L$26)</f>
        <v>-</v>
      </c>
      <c r="L473" s="39" t="str">
        <f>IF(ISBLANK('Model Participation Data'!$M$26),"-",'Model Participation Data'!$M$26)</f>
        <v>-</v>
      </c>
      <c r="M473" s="43">
        <f>IF(ISNA(SUMIFS(INDEX('Model Participation Data'!$N$8:$DX$57,0,MATCH(CONCATENATE($J473,M$6),'Model Participation Data'!$N$6:$DX$6,0)),'Model Participation Data'!$B$8:$B$57,$C473,'Model Participation Data'!$C$8:$C$57,$D473)),"-",SUMIFS(INDEX('Model Participation Data'!$N$8:$DX$57,0,MATCH(CONCATENATE($J473,M$6),'Model Participation Data'!$N$6:$DX$6,0)),'Model Participation Data'!$B$8:$B$57,$C473,'Model Participation Data'!$C$8:$C$57,$D473))</f>
        <v>0</v>
      </c>
      <c r="N473" s="43">
        <f>IF(ISNA(SUMIFS(INDEX('Model Participation Data'!$N$8:$DX$57,0,MATCH(CONCATENATE($J473,N$6),'Model Participation Data'!$N$6:$DX$6,0)),'Model Participation Data'!$B$8:$B$57,$C473,'Model Participation Data'!$C$8:$C$57,$D473)),"-",SUMIFS(INDEX('Model Participation Data'!$N$8:$DX$57,0,MATCH(CONCATENATE($J473,N$6),'Model Participation Data'!$N$6:$DX$6,0)),'Model Participation Data'!$B$8:$B$57,$C473,'Model Participation Data'!$C$8:$C$57,$D473))</f>
        <v>0</v>
      </c>
      <c r="O473" s="154">
        <f>IF(ISNA(SUMIFS(INDEX('Model Participation Data'!$N$8:$DX$57,0,MATCH(CONCATENATE($J473,O$6),'Model Participation Data'!$N$6:$DX$6,0)),'Model Participation Data'!$B$8:$B$57,$C473,'Model Participation Data'!$C$8:$C$57,$D473)),"-",SUMIFS(INDEX('Model Participation Data'!$N$8:$DX$57,0,MATCH(CONCATENATE($J473,O$6),'Model Participation Data'!$N$6:$DX$6,0)),'Model Participation Data'!$B$8:$B$57,$C473,'Model Participation Data'!$C$8:$C$57,$D473))</f>
        <v>0</v>
      </c>
    </row>
    <row r="474" spans="2:15" outlineLevel="1" x14ac:dyDescent="0.35">
      <c r="B474" s="37" t="s">
        <v>80</v>
      </c>
      <c r="C474" s="38" t="str">
        <f>IF(ISBLANK('Model Participation Data'!$B$26),"-",'Model Participation Data'!$B$26)</f>
        <v>-</v>
      </c>
      <c r="D474" s="38" t="str">
        <f>IF(ISBLANK('Model Participation Data'!$C$26),"-",'Model Participation Data'!$C$26)</f>
        <v>-</v>
      </c>
      <c r="E474" s="38" t="str">
        <f>IF(ISBLANK('Model Participation Data'!$D$26),"-",'Model Participation Data'!$D$26)</f>
        <v>-</v>
      </c>
      <c r="F474" s="38" t="str">
        <f>IF(ISBLANK('Model Participation Data'!$E$26),"-",'Model Participation Data'!$E$26)</f>
        <v>-</v>
      </c>
      <c r="G474" s="151" t="str">
        <f>IF(ISBLANK('Model Participation Data'!$F$26),"-",'Model Participation Data'!$F$26)</f>
        <v>-</v>
      </c>
      <c r="H474" s="38">
        <v>3</v>
      </c>
      <c r="I474" s="38">
        <v>5</v>
      </c>
      <c r="J474" s="150" t="str">
        <f t="shared" si="24"/>
        <v>35</v>
      </c>
      <c r="K474" s="38" t="str">
        <f>IF(ISBLANK('Model Participation Data'!$L$26),"-",'Model Participation Data'!$L$26)</f>
        <v>-</v>
      </c>
      <c r="L474" s="39" t="str">
        <f>IF(ISBLANK('Model Participation Data'!$M$26),"-",'Model Participation Data'!$M$26)</f>
        <v>-</v>
      </c>
      <c r="M474" s="43">
        <f>IF(ISNA(SUMIFS(INDEX('Model Participation Data'!$N$8:$DX$57,0,MATCH(CONCATENATE($J474,M$6),'Model Participation Data'!$N$6:$DX$6,0)),'Model Participation Data'!$B$8:$B$57,$C474,'Model Participation Data'!$C$8:$C$57,$D474)),"-",SUMIFS(INDEX('Model Participation Data'!$N$8:$DX$57,0,MATCH(CONCATENATE($J474,M$6),'Model Participation Data'!$N$6:$DX$6,0)),'Model Participation Data'!$B$8:$B$57,$C474,'Model Participation Data'!$C$8:$C$57,$D474))</f>
        <v>0</v>
      </c>
      <c r="N474" s="43">
        <f>IF(ISNA(SUMIFS(INDEX('Model Participation Data'!$N$8:$DX$57,0,MATCH(CONCATENATE($J474,N$6),'Model Participation Data'!$N$6:$DX$6,0)),'Model Participation Data'!$B$8:$B$57,$C474,'Model Participation Data'!$C$8:$C$57,$D474)),"-",SUMIFS(INDEX('Model Participation Data'!$N$8:$DX$57,0,MATCH(CONCATENATE($J474,N$6),'Model Participation Data'!$N$6:$DX$6,0)),'Model Participation Data'!$B$8:$B$57,$C474,'Model Participation Data'!$C$8:$C$57,$D474))</f>
        <v>0</v>
      </c>
      <c r="O474" s="154">
        <f>IF(ISNA(SUMIFS(INDEX('Model Participation Data'!$N$8:$DX$57,0,MATCH(CONCATENATE($J474,O$6),'Model Participation Data'!$N$6:$DX$6,0)),'Model Participation Data'!$B$8:$B$57,$C474,'Model Participation Data'!$C$8:$C$57,$D474)),"-",SUMIFS(INDEX('Model Participation Data'!$N$8:$DX$57,0,MATCH(CONCATENATE($J474,O$6),'Model Participation Data'!$N$6:$DX$6,0)),'Model Participation Data'!$B$8:$B$57,$C474,'Model Participation Data'!$C$8:$C$57,$D474))</f>
        <v>0</v>
      </c>
    </row>
    <row r="475" spans="2:15" outlineLevel="1" x14ac:dyDescent="0.35">
      <c r="B475" s="37" t="s">
        <v>80</v>
      </c>
      <c r="C475" s="38" t="str">
        <f>IF(ISBLANK('Model Participation Data'!$B$26),"-",'Model Participation Data'!$B$26)</f>
        <v>-</v>
      </c>
      <c r="D475" s="38" t="str">
        <f>IF(ISBLANK('Model Participation Data'!$C$26),"-",'Model Participation Data'!$C$26)</f>
        <v>-</v>
      </c>
      <c r="E475" s="38" t="str">
        <f>IF(ISBLANK('Model Participation Data'!$D$26),"-",'Model Participation Data'!$D$26)</f>
        <v>-</v>
      </c>
      <c r="F475" s="38" t="str">
        <f>IF(ISBLANK('Model Participation Data'!$E$26),"-",'Model Participation Data'!$E$26)</f>
        <v>-</v>
      </c>
      <c r="G475" s="151" t="str">
        <f>IF(ISBLANK('Model Participation Data'!$F$26),"-",'Model Participation Data'!$F$26)</f>
        <v>-</v>
      </c>
      <c r="H475" s="38">
        <v>3</v>
      </c>
      <c r="I475" s="38" t="s">
        <v>65</v>
      </c>
      <c r="J475" s="150" t="str">
        <f t="shared" si="24"/>
        <v>3Goal</v>
      </c>
      <c r="K475" s="38" t="str">
        <f>IF(ISBLANK('Model Participation Data'!$L$26),"-",'Model Participation Data'!$L$26)</f>
        <v>-</v>
      </c>
      <c r="L475" s="39" t="str">
        <f>IF(ISBLANK('Model Participation Data'!$M$26),"-",'Model Participation Data'!$M$26)</f>
        <v>-</v>
      </c>
      <c r="M475" s="43" t="str">
        <f>IF(ISNA(SUMIFS(INDEX('Model Participation Data'!$N$8:$DX$57,0,MATCH(CONCATENATE($J475,M$6),'Model Participation Data'!$N$6:$DX$6,0)),'Model Participation Data'!$B$8:$B$57,$C475,'Model Participation Data'!$C$8:$C$57,$D475)),"-",SUMIFS(INDEX('Model Participation Data'!$N$8:$DX$57,0,MATCH(CONCATENATE($J475,M$6),'Model Participation Data'!$N$6:$DX$6,0)),'Model Participation Data'!$B$8:$B$57,$C475,'Model Participation Data'!$C$8:$C$57,$D475))</f>
        <v>-</v>
      </c>
      <c r="N475" s="43" t="str">
        <f>IF(ISNA(SUMIFS(INDEX('Model Participation Data'!$N$8:$DX$57,0,MATCH(CONCATENATE($J475,N$6),'Model Participation Data'!$N$6:$DX$6,0)),'Model Participation Data'!$B$8:$B$57,$C475,'Model Participation Data'!$C$8:$C$57,$D475)),"-",SUMIFS(INDEX('Model Participation Data'!$N$8:$DX$57,0,MATCH(CONCATENATE($J475,N$6),'Model Participation Data'!$N$6:$DX$6,0)),'Model Participation Data'!$B$8:$B$57,$C475,'Model Participation Data'!$C$8:$C$57,$D475))</f>
        <v>-</v>
      </c>
      <c r="O475" s="154">
        <f>IF(ISNA(SUMIFS(INDEX('Model Participation Data'!$N$8:$DX$57,0,MATCH(CONCATENATE($J475,O$6),'Model Participation Data'!$N$6:$DX$6,0)),'Model Participation Data'!$B$8:$B$57,$C475,'Model Participation Data'!$C$8:$C$57,$D475)),"-",SUMIFS(INDEX('Model Participation Data'!$N$8:$DX$57,0,MATCH(CONCATENATE($J475,O$6),'Model Participation Data'!$N$6:$DX$6,0)),'Model Participation Data'!$B$8:$B$57,$C475,'Model Participation Data'!$C$8:$C$57,$D475))</f>
        <v>0</v>
      </c>
    </row>
    <row r="476" spans="2:15" outlineLevel="1" x14ac:dyDescent="0.35">
      <c r="B476" s="37" t="s">
        <v>80</v>
      </c>
      <c r="C476" s="38" t="str">
        <f>IF(ISBLANK('Model Participation Data'!$B$26),"-",'Model Participation Data'!$B$26)</f>
        <v>-</v>
      </c>
      <c r="D476" s="38" t="str">
        <f>IF(ISBLANK('Model Participation Data'!$C$26),"-",'Model Participation Data'!$C$26)</f>
        <v>-</v>
      </c>
      <c r="E476" s="38" t="str">
        <f>IF(ISBLANK('Model Participation Data'!$D$26),"-",'Model Participation Data'!$D$26)</f>
        <v>-</v>
      </c>
      <c r="F476" s="38" t="str">
        <f>IF(ISBLANK('Model Participation Data'!$E$26),"-",'Model Participation Data'!$E$26)</f>
        <v>-</v>
      </c>
      <c r="G476" s="151" t="str">
        <f>IF(ISBLANK('Model Participation Data'!$F$26),"-",'Model Participation Data'!$F$26)</f>
        <v>-</v>
      </c>
      <c r="H476" s="38">
        <v>4</v>
      </c>
      <c r="I476" s="38">
        <v>1</v>
      </c>
      <c r="J476" s="150" t="str">
        <f t="shared" ref="J476:J481" si="26">CONCATENATE(H476,I476)</f>
        <v>41</v>
      </c>
      <c r="K476" s="38" t="str">
        <f>IF(ISBLANK('Model Participation Data'!$L$26),"-",'Model Participation Data'!$L$26)</f>
        <v>-</v>
      </c>
      <c r="L476" s="39" t="str">
        <f>IF(ISBLANK('Model Participation Data'!$M$26),"-",'Model Participation Data'!$M$26)</f>
        <v>-</v>
      </c>
      <c r="M476" s="43">
        <f>IF(ISNA(SUMIFS(INDEX('Model Participation Data'!$N$8:$DX$57,0,MATCH(CONCATENATE($J476,M$6),'Model Participation Data'!$N$6:$DX$6,0)),'Model Participation Data'!$B$8:$B$57,$C476,'Model Participation Data'!$C$8:$C$57,$D476)),"-",SUMIFS(INDEX('Model Participation Data'!$N$8:$DX$57,0,MATCH(CONCATENATE($J476,M$6),'Model Participation Data'!$N$6:$DX$6,0)),'Model Participation Data'!$B$8:$B$57,$C476,'Model Participation Data'!$C$8:$C$57,$D476))</f>
        <v>0</v>
      </c>
      <c r="N476" s="43">
        <f>IF(ISNA(SUMIFS(INDEX('Model Participation Data'!$N$8:$DX$57,0,MATCH(CONCATENATE($J476,N$6),'Model Participation Data'!$N$6:$DX$6,0)),'Model Participation Data'!$B$8:$B$57,$C476,'Model Participation Data'!$C$8:$C$57,$D476)),"-",SUMIFS(INDEX('Model Participation Data'!$N$8:$DX$57,0,MATCH(CONCATENATE($J476,N$6),'Model Participation Data'!$N$6:$DX$6,0)),'Model Participation Data'!$B$8:$B$57,$C476,'Model Participation Data'!$C$8:$C$57,$D476))</f>
        <v>0</v>
      </c>
      <c r="O476" s="154">
        <f>IF(ISNA(SUMIFS(INDEX('Model Participation Data'!$N$8:$DX$57,0,MATCH(CONCATENATE($J476,O$6),'Model Participation Data'!$N$6:$DX$6,0)),'Model Participation Data'!$B$8:$B$57,$C476,'Model Participation Data'!$C$8:$C$57,$D476)),"-",SUMIFS(INDEX('Model Participation Data'!$N$8:$DX$57,0,MATCH(CONCATENATE($J476,O$6),'Model Participation Data'!$N$6:$DX$6,0)),'Model Participation Data'!$B$8:$B$57,$C476,'Model Participation Data'!$C$8:$C$57,$D476))</f>
        <v>0</v>
      </c>
    </row>
    <row r="477" spans="2:15" outlineLevel="1" x14ac:dyDescent="0.35">
      <c r="B477" s="37" t="s">
        <v>80</v>
      </c>
      <c r="C477" s="38" t="str">
        <f>IF(ISBLANK('Model Participation Data'!$B$26),"-",'Model Participation Data'!$B$26)</f>
        <v>-</v>
      </c>
      <c r="D477" s="38" t="str">
        <f>IF(ISBLANK('Model Participation Data'!$C$26),"-",'Model Participation Data'!$C$26)</f>
        <v>-</v>
      </c>
      <c r="E477" s="38" t="str">
        <f>IF(ISBLANK('Model Participation Data'!$D$26),"-",'Model Participation Data'!$D$26)</f>
        <v>-</v>
      </c>
      <c r="F477" s="38" t="str">
        <f>IF(ISBLANK('Model Participation Data'!$E$26),"-",'Model Participation Data'!$E$26)</f>
        <v>-</v>
      </c>
      <c r="G477" s="151" t="str">
        <f>IF(ISBLANK('Model Participation Data'!$F$26),"-",'Model Participation Data'!$F$26)</f>
        <v>-</v>
      </c>
      <c r="H477" s="38">
        <v>4</v>
      </c>
      <c r="I477" s="38">
        <v>2</v>
      </c>
      <c r="J477" s="150" t="str">
        <f t="shared" si="26"/>
        <v>42</v>
      </c>
      <c r="K477" s="38" t="str">
        <f>IF(ISBLANK('Model Participation Data'!$L$26),"-",'Model Participation Data'!$L$26)</f>
        <v>-</v>
      </c>
      <c r="L477" s="39" t="str">
        <f>IF(ISBLANK('Model Participation Data'!$M$26),"-",'Model Participation Data'!$M$26)</f>
        <v>-</v>
      </c>
      <c r="M477" s="43">
        <f>IF(ISNA(SUMIFS(INDEX('Model Participation Data'!$N$8:$DX$57,0,MATCH(CONCATENATE($J477,M$6),'Model Participation Data'!$N$6:$DX$6,0)),'Model Participation Data'!$B$8:$B$57,$C477,'Model Participation Data'!$C$8:$C$57,$D477)),"-",SUMIFS(INDEX('Model Participation Data'!$N$8:$DX$57,0,MATCH(CONCATENATE($J477,M$6),'Model Participation Data'!$N$6:$DX$6,0)),'Model Participation Data'!$B$8:$B$57,$C477,'Model Participation Data'!$C$8:$C$57,$D477))</f>
        <v>0</v>
      </c>
      <c r="N477" s="43">
        <f>IF(ISNA(SUMIFS(INDEX('Model Participation Data'!$N$8:$DX$57,0,MATCH(CONCATENATE($J477,N$6),'Model Participation Data'!$N$6:$DX$6,0)),'Model Participation Data'!$B$8:$B$57,$C477,'Model Participation Data'!$C$8:$C$57,$D477)),"-",SUMIFS(INDEX('Model Participation Data'!$N$8:$DX$57,0,MATCH(CONCATENATE($J477,N$6),'Model Participation Data'!$N$6:$DX$6,0)),'Model Participation Data'!$B$8:$B$57,$C477,'Model Participation Data'!$C$8:$C$57,$D477))</f>
        <v>0</v>
      </c>
      <c r="O477" s="154">
        <f>IF(ISNA(SUMIFS(INDEX('Model Participation Data'!$N$8:$DX$57,0,MATCH(CONCATENATE($J477,O$6),'Model Participation Data'!$N$6:$DX$6,0)),'Model Participation Data'!$B$8:$B$57,$C477,'Model Participation Data'!$C$8:$C$57,$D477)),"-",SUMIFS(INDEX('Model Participation Data'!$N$8:$DX$57,0,MATCH(CONCATENATE($J477,O$6),'Model Participation Data'!$N$6:$DX$6,0)),'Model Participation Data'!$B$8:$B$57,$C477,'Model Participation Data'!$C$8:$C$57,$D477))</f>
        <v>0</v>
      </c>
    </row>
    <row r="478" spans="2:15" outlineLevel="1" x14ac:dyDescent="0.35">
      <c r="B478" s="37" t="s">
        <v>80</v>
      </c>
      <c r="C478" s="38" t="str">
        <f>IF(ISBLANK('Model Participation Data'!$B$26),"-",'Model Participation Data'!$B$26)</f>
        <v>-</v>
      </c>
      <c r="D478" s="38" t="str">
        <f>IF(ISBLANK('Model Participation Data'!$C$26),"-",'Model Participation Data'!$C$26)</f>
        <v>-</v>
      </c>
      <c r="E478" s="38" t="str">
        <f>IF(ISBLANK('Model Participation Data'!$D$26),"-",'Model Participation Data'!$D$26)</f>
        <v>-</v>
      </c>
      <c r="F478" s="38" t="str">
        <f>IF(ISBLANK('Model Participation Data'!$E$26),"-",'Model Participation Data'!$E$26)</f>
        <v>-</v>
      </c>
      <c r="G478" s="151" t="str">
        <f>IF(ISBLANK('Model Participation Data'!$F$26),"-",'Model Participation Data'!$F$26)</f>
        <v>-</v>
      </c>
      <c r="H478" s="38">
        <v>4</v>
      </c>
      <c r="I478" s="38">
        <v>3</v>
      </c>
      <c r="J478" s="150" t="str">
        <f t="shared" si="26"/>
        <v>43</v>
      </c>
      <c r="K478" s="38" t="str">
        <f>IF(ISBLANK('Model Participation Data'!$L$26),"-",'Model Participation Data'!$L$26)</f>
        <v>-</v>
      </c>
      <c r="L478" s="39" t="str">
        <f>IF(ISBLANK('Model Participation Data'!$M$26),"-",'Model Participation Data'!$M$26)</f>
        <v>-</v>
      </c>
      <c r="M478" s="43">
        <f>IF(ISNA(SUMIFS(INDEX('Model Participation Data'!$N$8:$DX$57,0,MATCH(CONCATENATE($J478,M$6),'Model Participation Data'!$N$6:$DX$6,0)),'Model Participation Data'!$B$8:$B$57,$C478,'Model Participation Data'!$C$8:$C$57,$D478)),"-",SUMIFS(INDEX('Model Participation Data'!$N$8:$DX$57,0,MATCH(CONCATENATE($J478,M$6),'Model Participation Data'!$N$6:$DX$6,0)),'Model Participation Data'!$B$8:$B$57,$C478,'Model Participation Data'!$C$8:$C$57,$D478))</f>
        <v>0</v>
      </c>
      <c r="N478" s="43">
        <f>IF(ISNA(SUMIFS(INDEX('Model Participation Data'!$N$8:$DX$57,0,MATCH(CONCATENATE($J478,N$6),'Model Participation Data'!$N$6:$DX$6,0)),'Model Participation Data'!$B$8:$B$57,$C478,'Model Participation Data'!$C$8:$C$57,$D478)),"-",SUMIFS(INDEX('Model Participation Data'!$N$8:$DX$57,0,MATCH(CONCATENATE($J478,N$6),'Model Participation Data'!$N$6:$DX$6,0)),'Model Participation Data'!$B$8:$B$57,$C478,'Model Participation Data'!$C$8:$C$57,$D478))</f>
        <v>0</v>
      </c>
      <c r="O478" s="154">
        <f>IF(ISNA(SUMIFS(INDEX('Model Participation Data'!$N$8:$DX$57,0,MATCH(CONCATENATE($J478,O$6),'Model Participation Data'!$N$6:$DX$6,0)),'Model Participation Data'!$B$8:$B$57,$C478,'Model Participation Data'!$C$8:$C$57,$D478)),"-",SUMIFS(INDEX('Model Participation Data'!$N$8:$DX$57,0,MATCH(CONCATENATE($J478,O$6),'Model Participation Data'!$N$6:$DX$6,0)),'Model Participation Data'!$B$8:$B$57,$C478,'Model Participation Data'!$C$8:$C$57,$D478))</f>
        <v>0</v>
      </c>
    </row>
    <row r="479" spans="2:15" outlineLevel="1" x14ac:dyDescent="0.35">
      <c r="B479" s="37" t="s">
        <v>80</v>
      </c>
      <c r="C479" s="38" t="str">
        <f>IF(ISBLANK('Model Participation Data'!$B$26),"-",'Model Participation Data'!$B$26)</f>
        <v>-</v>
      </c>
      <c r="D479" s="38" t="str">
        <f>IF(ISBLANK('Model Participation Data'!$C$26),"-",'Model Participation Data'!$C$26)</f>
        <v>-</v>
      </c>
      <c r="E479" s="38" t="str">
        <f>IF(ISBLANK('Model Participation Data'!$D$26),"-",'Model Participation Data'!$D$26)</f>
        <v>-</v>
      </c>
      <c r="F479" s="38" t="str">
        <f>IF(ISBLANK('Model Participation Data'!$E$26),"-",'Model Participation Data'!$E$26)</f>
        <v>-</v>
      </c>
      <c r="G479" s="151" t="str">
        <f>IF(ISBLANK('Model Participation Data'!$F$26),"-",'Model Participation Data'!$F$26)</f>
        <v>-</v>
      </c>
      <c r="H479" s="38">
        <v>4</v>
      </c>
      <c r="I479" s="38">
        <v>4</v>
      </c>
      <c r="J479" s="150" t="str">
        <f t="shared" si="26"/>
        <v>44</v>
      </c>
      <c r="K479" s="38" t="str">
        <f>IF(ISBLANK('Model Participation Data'!$L$26),"-",'Model Participation Data'!$L$26)</f>
        <v>-</v>
      </c>
      <c r="L479" s="39" t="str">
        <f>IF(ISBLANK('Model Participation Data'!$M$26),"-",'Model Participation Data'!$M$26)</f>
        <v>-</v>
      </c>
      <c r="M479" s="43">
        <f>IF(ISNA(SUMIFS(INDEX('Model Participation Data'!$N$8:$DX$57,0,MATCH(CONCATENATE($J479,M$6),'Model Participation Data'!$N$6:$DX$6,0)),'Model Participation Data'!$B$8:$B$57,$C479,'Model Participation Data'!$C$8:$C$57,$D479)),"-",SUMIFS(INDEX('Model Participation Data'!$N$8:$DX$57,0,MATCH(CONCATENATE($J479,M$6),'Model Participation Data'!$N$6:$DX$6,0)),'Model Participation Data'!$B$8:$B$57,$C479,'Model Participation Data'!$C$8:$C$57,$D479))</f>
        <v>0</v>
      </c>
      <c r="N479" s="43">
        <f>IF(ISNA(SUMIFS(INDEX('Model Participation Data'!$N$8:$DX$57,0,MATCH(CONCATENATE($J479,N$6),'Model Participation Data'!$N$6:$DX$6,0)),'Model Participation Data'!$B$8:$B$57,$C479,'Model Participation Data'!$C$8:$C$57,$D479)),"-",SUMIFS(INDEX('Model Participation Data'!$N$8:$DX$57,0,MATCH(CONCATENATE($J479,N$6),'Model Participation Data'!$N$6:$DX$6,0)),'Model Participation Data'!$B$8:$B$57,$C479,'Model Participation Data'!$C$8:$C$57,$D479))</f>
        <v>0</v>
      </c>
      <c r="O479" s="154">
        <f>IF(ISNA(SUMIFS(INDEX('Model Participation Data'!$N$8:$DX$57,0,MATCH(CONCATENATE($J479,O$6),'Model Participation Data'!$N$6:$DX$6,0)),'Model Participation Data'!$B$8:$B$57,$C479,'Model Participation Data'!$C$8:$C$57,$D479)),"-",SUMIFS(INDEX('Model Participation Data'!$N$8:$DX$57,0,MATCH(CONCATENATE($J479,O$6),'Model Participation Data'!$N$6:$DX$6,0)),'Model Participation Data'!$B$8:$B$57,$C479,'Model Participation Data'!$C$8:$C$57,$D479))</f>
        <v>0</v>
      </c>
    </row>
    <row r="480" spans="2:15" outlineLevel="1" x14ac:dyDescent="0.35">
      <c r="B480" s="37" t="s">
        <v>80</v>
      </c>
      <c r="C480" s="38" t="str">
        <f>IF(ISBLANK('Model Participation Data'!$B$26),"-",'Model Participation Data'!$B$26)</f>
        <v>-</v>
      </c>
      <c r="D480" s="38" t="str">
        <f>IF(ISBLANK('Model Participation Data'!$C$26),"-",'Model Participation Data'!$C$26)</f>
        <v>-</v>
      </c>
      <c r="E480" s="38" t="str">
        <f>IF(ISBLANK('Model Participation Data'!$D$26),"-",'Model Participation Data'!$D$26)</f>
        <v>-</v>
      </c>
      <c r="F480" s="38" t="str">
        <f>IF(ISBLANK('Model Participation Data'!$E$26),"-",'Model Participation Data'!$E$26)</f>
        <v>-</v>
      </c>
      <c r="G480" s="151" t="str">
        <f>IF(ISBLANK('Model Participation Data'!$F$26),"-",'Model Participation Data'!$F$26)</f>
        <v>-</v>
      </c>
      <c r="H480" s="38">
        <v>4</v>
      </c>
      <c r="I480" s="38">
        <v>5</v>
      </c>
      <c r="J480" s="150" t="str">
        <f t="shared" si="26"/>
        <v>45</v>
      </c>
      <c r="K480" s="38" t="str">
        <f>IF(ISBLANK('Model Participation Data'!$L$26),"-",'Model Participation Data'!$L$26)</f>
        <v>-</v>
      </c>
      <c r="L480" s="39" t="str">
        <f>IF(ISBLANK('Model Participation Data'!$M$26),"-",'Model Participation Data'!$M$26)</f>
        <v>-</v>
      </c>
      <c r="M480" s="43">
        <f>IF(ISNA(SUMIFS(INDEX('Model Participation Data'!$N$8:$DX$57,0,MATCH(CONCATENATE($J480,M$6),'Model Participation Data'!$N$6:$DX$6,0)),'Model Participation Data'!$B$8:$B$57,$C480,'Model Participation Data'!$C$8:$C$57,$D480)),"-",SUMIFS(INDEX('Model Participation Data'!$N$8:$DX$57,0,MATCH(CONCATENATE($J480,M$6),'Model Participation Data'!$N$6:$DX$6,0)),'Model Participation Data'!$B$8:$B$57,$C480,'Model Participation Data'!$C$8:$C$57,$D480))</f>
        <v>0</v>
      </c>
      <c r="N480" s="43">
        <f>IF(ISNA(SUMIFS(INDEX('Model Participation Data'!$N$8:$DX$57,0,MATCH(CONCATENATE($J480,N$6),'Model Participation Data'!$N$6:$DX$6,0)),'Model Participation Data'!$B$8:$B$57,$C480,'Model Participation Data'!$C$8:$C$57,$D480)),"-",SUMIFS(INDEX('Model Participation Data'!$N$8:$DX$57,0,MATCH(CONCATENATE($J480,N$6),'Model Participation Data'!$N$6:$DX$6,0)),'Model Participation Data'!$B$8:$B$57,$C480,'Model Participation Data'!$C$8:$C$57,$D480))</f>
        <v>0</v>
      </c>
      <c r="O480" s="154">
        <f>IF(ISNA(SUMIFS(INDEX('Model Participation Data'!$N$8:$DX$57,0,MATCH(CONCATENATE($J480,O$6),'Model Participation Data'!$N$6:$DX$6,0)),'Model Participation Data'!$B$8:$B$57,$C480,'Model Participation Data'!$C$8:$C$57,$D480)),"-",SUMIFS(INDEX('Model Participation Data'!$N$8:$DX$57,0,MATCH(CONCATENATE($J480,O$6),'Model Participation Data'!$N$6:$DX$6,0)),'Model Participation Data'!$B$8:$B$57,$C480,'Model Participation Data'!$C$8:$C$57,$D480))</f>
        <v>0</v>
      </c>
    </row>
    <row r="481" spans="2:15" outlineLevel="1" x14ac:dyDescent="0.35">
      <c r="B481" s="37" t="s">
        <v>80</v>
      </c>
      <c r="C481" s="38" t="str">
        <f>IF(ISBLANK('Model Participation Data'!$B$26),"-",'Model Participation Data'!$B$26)</f>
        <v>-</v>
      </c>
      <c r="D481" s="38" t="str">
        <f>IF(ISBLANK('Model Participation Data'!$C$26),"-",'Model Participation Data'!$C$26)</f>
        <v>-</v>
      </c>
      <c r="E481" s="38" t="str">
        <f>IF(ISBLANK('Model Participation Data'!$D$26),"-",'Model Participation Data'!$D$26)</f>
        <v>-</v>
      </c>
      <c r="F481" s="38" t="str">
        <f>IF(ISBLANK('Model Participation Data'!$E$26),"-",'Model Participation Data'!$E$26)</f>
        <v>-</v>
      </c>
      <c r="G481" s="151" t="str">
        <f>IF(ISBLANK('Model Participation Data'!$F$26),"-",'Model Participation Data'!$F$26)</f>
        <v>-</v>
      </c>
      <c r="H481" s="38">
        <v>4</v>
      </c>
      <c r="I481" s="38" t="s">
        <v>65</v>
      </c>
      <c r="J481" s="150" t="str">
        <f t="shared" si="26"/>
        <v>4Goal</v>
      </c>
      <c r="K481" s="38" t="str">
        <f>IF(ISBLANK('Model Participation Data'!$L$26),"-",'Model Participation Data'!$L$26)</f>
        <v>-</v>
      </c>
      <c r="L481" s="39" t="str">
        <f>IF(ISBLANK('Model Participation Data'!$M$26),"-",'Model Participation Data'!$M$26)</f>
        <v>-</v>
      </c>
      <c r="M481" s="43" t="str">
        <f>IF(ISNA(SUMIFS(INDEX('Model Participation Data'!$N$8:$DX$57,0,MATCH(CONCATENATE($J481,M$6),'Model Participation Data'!$N$6:$DX$6,0)),'Model Participation Data'!$B$8:$B$57,$C481,'Model Participation Data'!$C$8:$C$57,$D481)),"-",SUMIFS(INDEX('Model Participation Data'!$N$8:$DX$57,0,MATCH(CONCATENATE($J481,M$6),'Model Participation Data'!$N$6:$DX$6,0)),'Model Participation Data'!$B$8:$B$57,$C481,'Model Participation Data'!$C$8:$C$57,$D481))</f>
        <v>-</v>
      </c>
      <c r="N481" s="43" t="str">
        <f>IF(ISNA(SUMIFS(INDEX('Model Participation Data'!$N$8:$DX$57,0,MATCH(CONCATENATE($J481,N$6),'Model Participation Data'!$N$6:$DX$6,0)),'Model Participation Data'!$B$8:$B$57,$C481,'Model Participation Data'!$C$8:$C$57,$D481)),"-",SUMIFS(INDEX('Model Participation Data'!$N$8:$DX$57,0,MATCH(CONCATENATE($J481,N$6),'Model Participation Data'!$N$6:$DX$6,0)),'Model Participation Data'!$B$8:$B$57,$C481,'Model Participation Data'!$C$8:$C$57,$D481))</f>
        <v>-</v>
      </c>
      <c r="O481" s="154">
        <f>IF(ISNA(SUMIFS(INDEX('Model Participation Data'!$N$8:$DX$57,0,MATCH(CONCATENATE($J481,O$6),'Model Participation Data'!$N$6:$DX$6,0)),'Model Participation Data'!$B$8:$B$57,$C481,'Model Participation Data'!$C$8:$C$57,$D481)),"-",SUMIFS(INDEX('Model Participation Data'!$N$8:$DX$57,0,MATCH(CONCATENATE($J481,O$6),'Model Participation Data'!$N$6:$DX$6,0)),'Model Participation Data'!$B$8:$B$57,$C481,'Model Participation Data'!$C$8:$C$57,$D481))</f>
        <v>0</v>
      </c>
    </row>
    <row r="482" spans="2:15" outlineLevel="1" x14ac:dyDescent="0.35">
      <c r="B482" s="37" t="s">
        <v>80</v>
      </c>
      <c r="C482" s="38" t="str">
        <f>IF(ISBLANK('Model Participation Data'!$B$27),"-",'Model Participation Data'!$B$27)</f>
        <v>-</v>
      </c>
      <c r="D482" s="38" t="str">
        <f>IF(ISBLANK('Model Participation Data'!$C$27),"-",'Model Participation Data'!$C$27)</f>
        <v>-</v>
      </c>
      <c r="E482" s="38" t="str">
        <f>IF(ISBLANK('Model Participation Data'!$D$27),"-",'Model Participation Data'!$D$27)</f>
        <v>-</v>
      </c>
      <c r="F482" s="38" t="str">
        <f>IF(ISBLANK('Model Participation Data'!$E$27),"-",'Model Participation Data'!$E$27)</f>
        <v>-</v>
      </c>
      <c r="G482" s="151" t="str">
        <f>IF(ISBLANK('Model Participation Data'!$F$27),"-",'Model Participation Data'!$F$27)</f>
        <v>-</v>
      </c>
      <c r="H482" s="38" t="s">
        <v>64</v>
      </c>
      <c r="I482" s="38" t="s">
        <v>64</v>
      </c>
      <c r="J482" s="150" t="str">
        <f t="shared" si="24"/>
        <v>BaselineBaseline</v>
      </c>
      <c r="K482" s="38" t="str">
        <f>IF(ISBLANK('Model Participation Data'!$L$27),"-",'Model Participation Data'!$L$27)</f>
        <v>-</v>
      </c>
      <c r="L482" s="39" t="str">
        <f>IF(ISBLANK('Model Participation Data'!$M$27),"-",'Model Participation Data'!$M$27)</f>
        <v>-</v>
      </c>
      <c r="M482" s="43">
        <f>IF(ISNA(SUMIFS(INDEX('Model Participation Data'!$N$8:$DX$57,0,MATCH(CONCATENATE($J482,M$6),'Model Participation Data'!$N$6:$DX$6,0)),'Model Participation Data'!$B$8:$B$57,$C482,'Model Participation Data'!$C$8:$C$57,$D482)),"-",SUMIFS(INDEX('Model Participation Data'!$N$8:$DX$57,0,MATCH(CONCATENATE($J482,M$6),'Model Participation Data'!$N$6:$DX$6,0)),'Model Participation Data'!$B$8:$B$57,$C482,'Model Participation Data'!$C$8:$C$57,$D482))</f>
        <v>0</v>
      </c>
      <c r="N482" s="43">
        <f>IF(ISNA(SUMIFS(INDEX('Model Participation Data'!$N$8:$DX$57,0,MATCH(CONCATENATE($J482,N$6),'Model Participation Data'!$N$6:$DX$6,0)),'Model Participation Data'!$B$8:$B$57,$C482,'Model Participation Data'!$C$8:$C$57,$D482)),"-",SUMIFS(INDEX('Model Participation Data'!$N$8:$DX$57,0,MATCH(CONCATENATE($J482,N$6),'Model Participation Data'!$N$6:$DX$6,0)),'Model Participation Data'!$B$8:$B$57,$C482,'Model Participation Data'!$C$8:$C$57,$D482))</f>
        <v>0</v>
      </c>
      <c r="O482" s="154">
        <f>IF(ISNA(SUMIFS(INDEX('Model Participation Data'!$N$8:$DX$57,0,MATCH(CONCATENATE($J482,O$6),'Model Participation Data'!$N$6:$DX$6,0)),'Model Participation Data'!$B$8:$B$57,$C482,'Model Participation Data'!$C$8:$C$57,$D482)),"-",SUMIFS(INDEX('Model Participation Data'!$N$8:$DX$57,0,MATCH(CONCATENATE($J482,O$6),'Model Participation Data'!$N$6:$DX$6,0)),'Model Participation Data'!$B$8:$B$57,$C482,'Model Participation Data'!$C$8:$C$57,$D482))</f>
        <v>0</v>
      </c>
    </row>
    <row r="483" spans="2:15" outlineLevel="1" x14ac:dyDescent="0.35">
      <c r="B483" s="37" t="s">
        <v>80</v>
      </c>
      <c r="C483" s="38" t="str">
        <f>IF(ISBLANK('Model Participation Data'!$B$27),"-",'Model Participation Data'!$B$27)</f>
        <v>-</v>
      </c>
      <c r="D483" s="38" t="str">
        <f>IF(ISBLANK('Model Participation Data'!$C$27),"-",'Model Participation Data'!$C$27)</f>
        <v>-</v>
      </c>
      <c r="E483" s="38" t="str">
        <f>IF(ISBLANK('Model Participation Data'!$D$27),"-",'Model Participation Data'!$D$27)</f>
        <v>-</v>
      </c>
      <c r="F483" s="38" t="str">
        <f>IF(ISBLANK('Model Participation Data'!$E$27),"-",'Model Participation Data'!$E$27)</f>
        <v>-</v>
      </c>
      <c r="G483" s="151" t="str">
        <f>IF(ISBLANK('Model Participation Data'!$F$27),"-",'Model Participation Data'!$F$27)</f>
        <v>-</v>
      </c>
      <c r="H483" s="38">
        <v>1</v>
      </c>
      <c r="I483" s="38">
        <v>1</v>
      </c>
      <c r="J483" s="150" t="str">
        <f t="shared" si="24"/>
        <v>11</v>
      </c>
      <c r="K483" s="38" t="str">
        <f>IF(ISBLANK('Model Participation Data'!$L$27),"-",'Model Participation Data'!$L$27)</f>
        <v>-</v>
      </c>
      <c r="L483" s="39" t="str">
        <f>IF(ISBLANK('Model Participation Data'!$M$27),"-",'Model Participation Data'!$M$27)</f>
        <v>-</v>
      </c>
      <c r="M483" s="43">
        <f>IF(ISNA(SUMIFS(INDEX('Model Participation Data'!$N$8:$DX$57,0,MATCH(CONCATENATE($J483,M$6),'Model Participation Data'!$N$6:$DX$6,0)),'Model Participation Data'!$B$8:$B$57,$C483,'Model Participation Data'!$C$8:$C$57,$D483)),"-",SUMIFS(INDEX('Model Participation Data'!$N$8:$DX$57,0,MATCH(CONCATENATE($J483,M$6),'Model Participation Data'!$N$6:$DX$6,0)),'Model Participation Data'!$B$8:$B$57,$C483,'Model Participation Data'!$C$8:$C$57,$D483))</f>
        <v>0</v>
      </c>
      <c r="N483" s="43">
        <f>IF(ISNA(SUMIFS(INDEX('Model Participation Data'!$N$8:$DX$57,0,MATCH(CONCATENATE($J483,N$6),'Model Participation Data'!$N$6:$DX$6,0)),'Model Participation Data'!$B$8:$B$57,$C483,'Model Participation Data'!$C$8:$C$57,$D483)),"-",SUMIFS(INDEX('Model Participation Data'!$N$8:$DX$57,0,MATCH(CONCATENATE($J483,N$6),'Model Participation Data'!$N$6:$DX$6,0)),'Model Participation Data'!$B$8:$B$57,$C483,'Model Participation Data'!$C$8:$C$57,$D483))</f>
        <v>0</v>
      </c>
      <c r="O483" s="154">
        <f>IF(ISNA(SUMIFS(INDEX('Model Participation Data'!$N$8:$DX$57,0,MATCH(CONCATENATE($J483,O$6),'Model Participation Data'!$N$6:$DX$6,0)),'Model Participation Data'!$B$8:$B$57,$C483,'Model Participation Data'!$C$8:$C$57,$D483)),"-",SUMIFS(INDEX('Model Participation Data'!$N$8:$DX$57,0,MATCH(CONCATENATE($J483,O$6),'Model Participation Data'!$N$6:$DX$6,0)),'Model Participation Data'!$B$8:$B$57,$C483,'Model Participation Data'!$C$8:$C$57,$D483))</f>
        <v>0</v>
      </c>
    </row>
    <row r="484" spans="2:15" outlineLevel="1" x14ac:dyDescent="0.35">
      <c r="B484" s="37" t="s">
        <v>80</v>
      </c>
      <c r="C484" s="38" t="str">
        <f>IF(ISBLANK('Model Participation Data'!$B$27),"-",'Model Participation Data'!$B$27)</f>
        <v>-</v>
      </c>
      <c r="D484" s="38" t="str">
        <f>IF(ISBLANK('Model Participation Data'!$C$27),"-",'Model Participation Data'!$C$27)</f>
        <v>-</v>
      </c>
      <c r="E484" s="38" t="str">
        <f>IF(ISBLANK('Model Participation Data'!$D$27),"-",'Model Participation Data'!$D$27)</f>
        <v>-</v>
      </c>
      <c r="F484" s="38" t="str">
        <f>IF(ISBLANK('Model Participation Data'!$E$27),"-",'Model Participation Data'!$E$27)</f>
        <v>-</v>
      </c>
      <c r="G484" s="151" t="str">
        <f>IF(ISBLANK('Model Participation Data'!$F$27),"-",'Model Participation Data'!$F$27)</f>
        <v>-</v>
      </c>
      <c r="H484" s="38">
        <v>1</v>
      </c>
      <c r="I484" s="38">
        <v>2</v>
      </c>
      <c r="J484" s="150" t="str">
        <f t="shared" si="24"/>
        <v>12</v>
      </c>
      <c r="K484" s="38" t="str">
        <f>IF(ISBLANK('Model Participation Data'!$L$27),"-",'Model Participation Data'!$L$27)</f>
        <v>-</v>
      </c>
      <c r="L484" s="39" t="str">
        <f>IF(ISBLANK('Model Participation Data'!$M$27),"-",'Model Participation Data'!$M$27)</f>
        <v>-</v>
      </c>
      <c r="M484" s="43">
        <f>IF(ISNA(SUMIFS(INDEX('Model Participation Data'!$N$8:$DX$57,0,MATCH(CONCATENATE($J484,M$6),'Model Participation Data'!$N$6:$DX$6,0)),'Model Participation Data'!$B$8:$B$57,$C484,'Model Participation Data'!$C$8:$C$57,$D484)),"-",SUMIFS(INDEX('Model Participation Data'!$N$8:$DX$57,0,MATCH(CONCATENATE($J484,M$6),'Model Participation Data'!$N$6:$DX$6,0)),'Model Participation Data'!$B$8:$B$57,$C484,'Model Participation Data'!$C$8:$C$57,$D484))</f>
        <v>0</v>
      </c>
      <c r="N484" s="43">
        <f>IF(ISNA(SUMIFS(INDEX('Model Participation Data'!$N$8:$DX$57,0,MATCH(CONCATENATE($J484,N$6),'Model Participation Data'!$N$6:$DX$6,0)),'Model Participation Data'!$B$8:$B$57,$C484,'Model Participation Data'!$C$8:$C$57,$D484)),"-",SUMIFS(INDEX('Model Participation Data'!$N$8:$DX$57,0,MATCH(CONCATENATE($J484,N$6),'Model Participation Data'!$N$6:$DX$6,0)),'Model Participation Data'!$B$8:$B$57,$C484,'Model Participation Data'!$C$8:$C$57,$D484))</f>
        <v>0</v>
      </c>
      <c r="O484" s="154">
        <f>IF(ISNA(SUMIFS(INDEX('Model Participation Data'!$N$8:$DX$57,0,MATCH(CONCATENATE($J484,O$6),'Model Participation Data'!$N$6:$DX$6,0)),'Model Participation Data'!$B$8:$B$57,$C484,'Model Participation Data'!$C$8:$C$57,$D484)),"-",SUMIFS(INDEX('Model Participation Data'!$N$8:$DX$57,0,MATCH(CONCATENATE($J484,O$6),'Model Participation Data'!$N$6:$DX$6,0)),'Model Participation Data'!$B$8:$B$57,$C484,'Model Participation Data'!$C$8:$C$57,$D484))</f>
        <v>0</v>
      </c>
    </row>
    <row r="485" spans="2:15" outlineLevel="1" x14ac:dyDescent="0.35">
      <c r="B485" s="37" t="s">
        <v>80</v>
      </c>
      <c r="C485" s="38" t="str">
        <f>IF(ISBLANK('Model Participation Data'!$B$27),"-",'Model Participation Data'!$B$27)</f>
        <v>-</v>
      </c>
      <c r="D485" s="38" t="str">
        <f>IF(ISBLANK('Model Participation Data'!$C$27),"-",'Model Participation Data'!$C$27)</f>
        <v>-</v>
      </c>
      <c r="E485" s="38" t="str">
        <f>IF(ISBLANK('Model Participation Data'!$D$27),"-",'Model Participation Data'!$D$27)</f>
        <v>-</v>
      </c>
      <c r="F485" s="38" t="str">
        <f>IF(ISBLANK('Model Participation Data'!$E$27),"-",'Model Participation Data'!$E$27)</f>
        <v>-</v>
      </c>
      <c r="G485" s="151" t="str">
        <f>IF(ISBLANK('Model Participation Data'!$F$27),"-",'Model Participation Data'!$F$27)</f>
        <v>-</v>
      </c>
      <c r="H485" s="38">
        <v>1</v>
      </c>
      <c r="I485" s="38">
        <v>3</v>
      </c>
      <c r="J485" s="150" t="str">
        <f t="shared" si="24"/>
        <v>13</v>
      </c>
      <c r="K485" s="38" t="str">
        <f>IF(ISBLANK('Model Participation Data'!$L$27),"-",'Model Participation Data'!$L$27)</f>
        <v>-</v>
      </c>
      <c r="L485" s="39" t="str">
        <f>IF(ISBLANK('Model Participation Data'!$M$27),"-",'Model Participation Data'!$M$27)</f>
        <v>-</v>
      </c>
      <c r="M485" s="43">
        <f>IF(ISNA(SUMIFS(INDEX('Model Participation Data'!$N$8:$DX$57,0,MATCH(CONCATENATE($J485,M$6),'Model Participation Data'!$N$6:$DX$6,0)),'Model Participation Data'!$B$8:$B$57,$C485,'Model Participation Data'!$C$8:$C$57,$D485)),"-",SUMIFS(INDEX('Model Participation Data'!$N$8:$DX$57,0,MATCH(CONCATENATE($J485,M$6),'Model Participation Data'!$N$6:$DX$6,0)),'Model Participation Data'!$B$8:$B$57,$C485,'Model Participation Data'!$C$8:$C$57,$D485))</f>
        <v>0</v>
      </c>
      <c r="N485" s="43">
        <f>IF(ISNA(SUMIFS(INDEX('Model Participation Data'!$N$8:$DX$57,0,MATCH(CONCATENATE($J485,N$6),'Model Participation Data'!$N$6:$DX$6,0)),'Model Participation Data'!$B$8:$B$57,$C485,'Model Participation Data'!$C$8:$C$57,$D485)),"-",SUMIFS(INDEX('Model Participation Data'!$N$8:$DX$57,0,MATCH(CONCATENATE($J485,N$6),'Model Participation Data'!$N$6:$DX$6,0)),'Model Participation Data'!$B$8:$B$57,$C485,'Model Participation Data'!$C$8:$C$57,$D485))</f>
        <v>0</v>
      </c>
      <c r="O485" s="154">
        <f>IF(ISNA(SUMIFS(INDEX('Model Participation Data'!$N$8:$DX$57,0,MATCH(CONCATENATE($J485,O$6),'Model Participation Data'!$N$6:$DX$6,0)),'Model Participation Data'!$B$8:$B$57,$C485,'Model Participation Data'!$C$8:$C$57,$D485)),"-",SUMIFS(INDEX('Model Participation Data'!$N$8:$DX$57,0,MATCH(CONCATENATE($J485,O$6),'Model Participation Data'!$N$6:$DX$6,0)),'Model Participation Data'!$B$8:$B$57,$C485,'Model Participation Data'!$C$8:$C$57,$D485))</f>
        <v>0</v>
      </c>
    </row>
    <row r="486" spans="2:15" outlineLevel="1" x14ac:dyDescent="0.35">
      <c r="B486" s="37" t="s">
        <v>80</v>
      </c>
      <c r="C486" s="38" t="str">
        <f>IF(ISBLANK('Model Participation Data'!$B$27),"-",'Model Participation Data'!$B$27)</f>
        <v>-</v>
      </c>
      <c r="D486" s="38" t="str">
        <f>IF(ISBLANK('Model Participation Data'!$C$27),"-",'Model Participation Data'!$C$27)</f>
        <v>-</v>
      </c>
      <c r="E486" s="38" t="str">
        <f>IF(ISBLANK('Model Participation Data'!$D$27),"-",'Model Participation Data'!$D$27)</f>
        <v>-</v>
      </c>
      <c r="F486" s="38" t="str">
        <f>IF(ISBLANK('Model Participation Data'!$E$27),"-",'Model Participation Data'!$E$27)</f>
        <v>-</v>
      </c>
      <c r="G486" s="151" t="str">
        <f>IF(ISBLANK('Model Participation Data'!$F$27),"-",'Model Participation Data'!$F$27)</f>
        <v>-</v>
      </c>
      <c r="H486" s="38">
        <v>1</v>
      </c>
      <c r="I486" s="38">
        <v>4</v>
      </c>
      <c r="J486" s="150" t="str">
        <f t="shared" si="24"/>
        <v>14</v>
      </c>
      <c r="K486" s="38" t="str">
        <f>IF(ISBLANK('Model Participation Data'!$L$27),"-",'Model Participation Data'!$L$27)</f>
        <v>-</v>
      </c>
      <c r="L486" s="39" t="str">
        <f>IF(ISBLANK('Model Participation Data'!$M$27),"-",'Model Participation Data'!$M$27)</f>
        <v>-</v>
      </c>
      <c r="M486" s="43">
        <f>IF(ISNA(SUMIFS(INDEX('Model Participation Data'!$N$8:$DX$57,0,MATCH(CONCATENATE($J486,M$6),'Model Participation Data'!$N$6:$DX$6,0)),'Model Participation Data'!$B$8:$B$57,$C486,'Model Participation Data'!$C$8:$C$57,$D486)),"-",SUMIFS(INDEX('Model Participation Data'!$N$8:$DX$57,0,MATCH(CONCATENATE($J486,M$6),'Model Participation Data'!$N$6:$DX$6,0)),'Model Participation Data'!$B$8:$B$57,$C486,'Model Participation Data'!$C$8:$C$57,$D486))</f>
        <v>0</v>
      </c>
      <c r="N486" s="43">
        <f>IF(ISNA(SUMIFS(INDEX('Model Participation Data'!$N$8:$DX$57,0,MATCH(CONCATENATE($J486,N$6),'Model Participation Data'!$N$6:$DX$6,0)),'Model Participation Data'!$B$8:$B$57,$C486,'Model Participation Data'!$C$8:$C$57,$D486)),"-",SUMIFS(INDEX('Model Participation Data'!$N$8:$DX$57,0,MATCH(CONCATENATE($J486,N$6),'Model Participation Data'!$N$6:$DX$6,0)),'Model Participation Data'!$B$8:$B$57,$C486,'Model Participation Data'!$C$8:$C$57,$D486))</f>
        <v>0</v>
      </c>
      <c r="O486" s="154">
        <f>IF(ISNA(SUMIFS(INDEX('Model Participation Data'!$N$8:$DX$57,0,MATCH(CONCATENATE($J486,O$6),'Model Participation Data'!$N$6:$DX$6,0)),'Model Participation Data'!$B$8:$B$57,$C486,'Model Participation Data'!$C$8:$C$57,$D486)),"-",SUMIFS(INDEX('Model Participation Data'!$N$8:$DX$57,0,MATCH(CONCATENATE($J486,O$6),'Model Participation Data'!$N$6:$DX$6,0)),'Model Participation Data'!$B$8:$B$57,$C486,'Model Participation Data'!$C$8:$C$57,$D486))</f>
        <v>0</v>
      </c>
    </row>
    <row r="487" spans="2:15" outlineLevel="1" x14ac:dyDescent="0.35">
      <c r="B487" s="37" t="s">
        <v>80</v>
      </c>
      <c r="C487" s="38" t="str">
        <f>IF(ISBLANK('Model Participation Data'!$B$27),"-",'Model Participation Data'!$B$27)</f>
        <v>-</v>
      </c>
      <c r="D487" s="38" t="str">
        <f>IF(ISBLANK('Model Participation Data'!$C$27),"-",'Model Participation Data'!$C$27)</f>
        <v>-</v>
      </c>
      <c r="E487" s="38" t="str">
        <f>IF(ISBLANK('Model Participation Data'!$D$27),"-",'Model Participation Data'!$D$27)</f>
        <v>-</v>
      </c>
      <c r="F487" s="38" t="str">
        <f>IF(ISBLANK('Model Participation Data'!$E$27),"-",'Model Participation Data'!$E$27)</f>
        <v>-</v>
      </c>
      <c r="G487" s="151" t="str">
        <f>IF(ISBLANK('Model Participation Data'!$F$27),"-",'Model Participation Data'!$F$27)</f>
        <v>-</v>
      </c>
      <c r="H487" s="38">
        <v>1</v>
      </c>
      <c r="I487" s="38">
        <v>5</v>
      </c>
      <c r="J487" s="150" t="str">
        <f t="shared" si="24"/>
        <v>15</v>
      </c>
      <c r="K487" s="38" t="str">
        <f>IF(ISBLANK('Model Participation Data'!$L$27),"-",'Model Participation Data'!$L$27)</f>
        <v>-</v>
      </c>
      <c r="L487" s="39" t="str">
        <f>IF(ISBLANK('Model Participation Data'!$M$27),"-",'Model Participation Data'!$M$27)</f>
        <v>-</v>
      </c>
      <c r="M487" s="43">
        <f>IF(ISNA(SUMIFS(INDEX('Model Participation Data'!$N$8:$DX$57,0,MATCH(CONCATENATE($J487,M$6),'Model Participation Data'!$N$6:$DX$6,0)),'Model Participation Data'!$B$8:$B$57,$C487,'Model Participation Data'!$C$8:$C$57,$D487)),"-",SUMIFS(INDEX('Model Participation Data'!$N$8:$DX$57,0,MATCH(CONCATENATE($J487,M$6),'Model Participation Data'!$N$6:$DX$6,0)),'Model Participation Data'!$B$8:$B$57,$C487,'Model Participation Data'!$C$8:$C$57,$D487))</f>
        <v>0</v>
      </c>
      <c r="N487" s="43">
        <f>IF(ISNA(SUMIFS(INDEX('Model Participation Data'!$N$8:$DX$57,0,MATCH(CONCATENATE($J487,N$6),'Model Participation Data'!$N$6:$DX$6,0)),'Model Participation Data'!$B$8:$B$57,$C487,'Model Participation Data'!$C$8:$C$57,$D487)),"-",SUMIFS(INDEX('Model Participation Data'!$N$8:$DX$57,0,MATCH(CONCATENATE($J487,N$6),'Model Participation Data'!$N$6:$DX$6,0)),'Model Participation Data'!$B$8:$B$57,$C487,'Model Participation Data'!$C$8:$C$57,$D487))</f>
        <v>0</v>
      </c>
      <c r="O487" s="154">
        <f>IF(ISNA(SUMIFS(INDEX('Model Participation Data'!$N$8:$DX$57,0,MATCH(CONCATENATE($J487,O$6),'Model Participation Data'!$N$6:$DX$6,0)),'Model Participation Data'!$B$8:$B$57,$C487,'Model Participation Data'!$C$8:$C$57,$D487)),"-",SUMIFS(INDEX('Model Participation Data'!$N$8:$DX$57,0,MATCH(CONCATENATE($J487,O$6),'Model Participation Data'!$N$6:$DX$6,0)),'Model Participation Data'!$B$8:$B$57,$C487,'Model Participation Data'!$C$8:$C$57,$D487))</f>
        <v>0</v>
      </c>
    </row>
    <row r="488" spans="2:15" outlineLevel="1" x14ac:dyDescent="0.35">
      <c r="B488" s="37" t="s">
        <v>80</v>
      </c>
      <c r="C488" s="38" t="str">
        <f>IF(ISBLANK('Model Participation Data'!$B$27),"-",'Model Participation Data'!$B$27)</f>
        <v>-</v>
      </c>
      <c r="D488" s="38" t="str">
        <f>IF(ISBLANK('Model Participation Data'!$C$27),"-",'Model Participation Data'!$C$27)</f>
        <v>-</v>
      </c>
      <c r="E488" s="38" t="str">
        <f>IF(ISBLANK('Model Participation Data'!$D$27),"-",'Model Participation Data'!$D$27)</f>
        <v>-</v>
      </c>
      <c r="F488" s="38" t="str">
        <f>IF(ISBLANK('Model Participation Data'!$E$27),"-",'Model Participation Data'!$E$27)</f>
        <v>-</v>
      </c>
      <c r="G488" s="151" t="str">
        <f>IF(ISBLANK('Model Participation Data'!$F$27),"-",'Model Participation Data'!$F$27)</f>
        <v>-</v>
      </c>
      <c r="H488" s="38">
        <v>1</v>
      </c>
      <c r="I488" s="38" t="s">
        <v>65</v>
      </c>
      <c r="J488" s="150" t="str">
        <f t="shared" si="24"/>
        <v>1Goal</v>
      </c>
      <c r="K488" s="38" t="str">
        <f>IF(ISBLANK('Model Participation Data'!$L$27),"-",'Model Participation Data'!$L$27)</f>
        <v>-</v>
      </c>
      <c r="L488" s="39" t="str">
        <f>IF(ISBLANK('Model Participation Data'!$M$27),"-",'Model Participation Data'!$M$27)</f>
        <v>-</v>
      </c>
      <c r="M488" s="43" t="str">
        <f>IF(ISNA(SUMIFS(INDEX('Model Participation Data'!$N$8:$DX$57,0,MATCH(CONCATENATE($J488,M$6),'Model Participation Data'!$N$6:$DX$6,0)),'Model Participation Data'!$B$8:$B$57,$C488,'Model Participation Data'!$C$8:$C$57,$D488)),"-",SUMIFS(INDEX('Model Participation Data'!$N$8:$DX$57,0,MATCH(CONCATENATE($J488,M$6),'Model Participation Data'!$N$6:$DX$6,0)),'Model Participation Data'!$B$8:$B$57,$C488,'Model Participation Data'!$C$8:$C$57,$D488))</f>
        <v>-</v>
      </c>
      <c r="N488" s="43" t="str">
        <f>IF(ISNA(SUMIFS(INDEX('Model Participation Data'!$N$8:$DX$57,0,MATCH(CONCATENATE($J488,N$6),'Model Participation Data'!$N$6:$DX$6,0)),'Model Participation Data'!$B$8:$B$57,$C488,'Model Participation Data'!$C$8:$C$57,$D488)),"-",SUMIFS(INDEX('Model Participation Data'!$N$8:$DX$57,0,MATCH(CONCATENATE($J488,N$6),'Model Participation Data'!$N$6:$DX$6,0)),'Model Participation Data'!$B$8:$B$57,$C488,'Model Participation Data'!$C$8:$C$57,$D488))</f>
        <v>-</v>
      </c>
      <c r="O488" s="154">
        <f>IF(ISNA(SUMIFS(INDEX('Model Participation Data'!$N$8:$DX$57,0,MATCH(CONCATENATE($J488,O$6),'Model Participation Data'!$N$6:$DX$6,0)),'Model Participation Data'!$B$8:$B$57,$C488,'Model Participation Data'!$C$8:$C$57,$D488)),"-",SUMIFS(INDEX('Model Participation Data'!$N$8:$DX$57,0,MATCH(CONCATENATE($J488,O$6),'Model Participation Data'!$N$6:$DX$6,0)),'Model Participation Data'!$B$8:$B$57,$C488,'Model Participation Data'!$C$8:$C$57,$D488))</f>
        <v>0</v>
      </c>
    </row>
    <row r="489" spans="2:15" outlineLevel="1" x14ac:dyDescent="0.35">
      <c r="B489" s="37" t="s">
        <v>80</v>
      </c>
      <c r="C489" s="38" t="str">
        <f>IF(ISBLANK('Model Participation Data'!$B$27),"-",'Model Participation Data'!$B$27)</f>
        <v>-</v>
      </c>
      <c r="D489" s="38" t="str">
        <f>IF(ISBLANK('Model Participation Data'!$C$27),"-",'Model Participation Data'!$C$27)</f>
        <v>-</v>
      </c>
      <c r="E489" s="38" t="str">
        <f>IF(ISBLANK('Model Participation Data'!$D$27),"-",'Model Participation Data'!$D$27)</f>
        <v>-</v>
      </c>
      <c r="F489" s="38" t="str">
        <f>IF(ISBLANK('Model Participation Data'!$E$27),"-",'Model Participation Data'!$E$27)</f>
        <v>-</v>
      </c>
      <c r="G489" s="151" t="str">
        <f>IF(ISBLANK('Model Participation Data'!$F$27),"-",'Model Participation Data'!$F$27)</f>
        <v>-</v>
      </c>
      <c r="H489" s="38">
        <v>2</v>
      </c>
      <c r="I489" s="38">
        <v>1</v>
      </c>
      <c r="J489" s="150" t="str">
        <f t="shared" si="24"/>
        <v>21</v>
      </c>
      <c r="K489" s="38" t="str">
        <f>IF(ISBLANK('Model Participation Data'!$L$27),"-",'Model Participation Data'!$L$27)</f>
        <v>-</v>
      </c>
      <c r="L489" s="39" t="str">
        <f>IF(ISBLANK('Model Participation Data'!$M$27),"-",'Model Participation Data'!$M$27)</f>
        <v>-</v>
      </c>
      <c r="M489" s="43">
        <f>IF(ISNA(SUMIFS(INDEX('Model Participation Data'!$N$8:$DX$57,0,MATCH(CONCATENATE($J489,M$6),'Model Participation Data'!$N$6:$DX$6,0)),'Model Participation Data'!$B$8:$B$57,$C489,'Model Participation Data'!$C$8:$C$57,$D489)),"-",SUMIFS(INDEX('Model Participation Data'!$N$8:$DX$57,0,MATCH(CONCATENATE($J489,M$6),'Model Participation Data'!$N$6:$DX$6,0)),'Model Participation Data'!$B$8:$B$57,$C489,'Model Participation Data'!$C$8:$C$57,$D489))</f>
        <v>0</v>
      </c>
      <c r="N489" s="43">
        <f>IF(ISNA(SUMIFS(INDEX('Model Participation Data'!$N$8:$DX$57,0,MATCH(CONCATENATE($J489,N$6),'Model Participation Data'!$N$6:$DX$6,0)),'Model Participation Data'!$B$8:$B$57,$C489,'Model Participation Data'!$C$8:$C$57,$D489)),"-",SUMIFS(INDEX('Model Participation Data'!$N$8:$DX$57,0,MATCH(CONCATENATE($J489,N$6),'Model Participation Data'!$N$6:$DX$6,0)),'Model Participation Data'!$B$8:$B$57,$C489,'Model Participation Data'!$C$8:$C$57,$D489))</f>
        <v>0</v>
      </c>
      <c r="O489" s="154">
        <f>IF(ISNA(SUMIFS(INDEX('Model Participation Data'!$N$8:$DX$57,0,MATCH(CONCATENATE($J489,O$6),'Model Participation Data'!$N$6:$DX$6,0)),'Model Participation Data'!$B$8:$B$57,$C489,'Model Participation Data'!$C$8:$C$57,$D489)),"-",SUMIFS(INDEX('Model Participation Data'!$N$8:$DX$57,0,MATCH(CONCATENATE($J489,O$6),'Model Participation Data'!$N$6:$DX$6,0)),'Model Participation Data'!$B$8:$B$57,$C489,'Model Participation Data'!$C$8:$C$57,$D489))</f>
        <v>0</v>
      </c>
    </row>
    <row r="490" spans="2:15" outlineLevel="1" x14ac:dyDescent="0.35">
      <c r="B490" s="37" t="s">
        <v>80</v>
      </c>
      <c r="C490" s="38" t="str">
        <f>IF(ISBLANK('Model Participation Data'!$B$27),"-",'Model Participation Data'!$B$27)</f>
        <v>-</v>
      </c>
      <c r="D490" s="38" t="str">
        <f>IF(ISBLANK('Model Participation Data'!$C$27),"-",'Model Participation Data'!$C$27)</f>
        <v>-</v>
      </c>
      <c r="E490" s="38" t="str">
        <f>IF(ISBLANK('Model Participation Data'!$D$27),"-",'Model Participation Data'!$D$27)</f>
        <v>-</v>
      </c>
      <c r="F490" s="38" t="str">
        <f>IF(ISBLANK('Model Participation Data'!$E$27),"-",'Model Participation Data'!$E$27)</f>
        <v>-</v>
      </c>
      <c r="G490" s="151" t="str">
        <f>IF(ISBLANK('Model Participation Data'!$F$27),"-",'Model Participation Data'!$F$27)</f>
        <v>-</v>
      </c>
      <c r="H490" s="38">
        <v>2</v>
      </c>
      <c r="I490" s="38">
        <v>2</v>
      </c>
      <c r="J490" s="150" t="str">
        <f t="shared" si="24"/>
        <v>22</v>
      </c>
      <c r="K490" s="38" t="str">
        <f>IF(ISBLANK('Model Participation Data'!$L$27),"-",'Model Participation Data'!$L$27)</f>
        <v>-</v>
      </c>
      <c r="L490" s="39" t="str">
        <f>IF(ISBLANK('Model Participation Data'!$M$27),"-",'Model Participation Data'!$M$27)</f>
        <v>-</v>
      </c>
      <c r="M490" s="43">
        <f>IF(ISNA(SUMIFS(INDEX('Model Participation Data'!$N$8:$DX$57,0,MATCH(CONCATENATE($J490,M$6),'Model Participation Data'!$N$6:$DX$6,0)),'Model Participation Data'!$B$8:$B$57,$C490,'Model Participation Data'!$C$8:$C$57,$D490)),"-",SUMIFS(INDEX('Model Participation Data'!$N$8:$DX$57,0,MATCH(CONCATENATE($J490,M$6),'Model Participation Data'!$N$6:$DX$6,0)),'Model Participation Data'!$B$8:$B$57,$C490,'Model Participation Data'!$C$8:$C$57,$D490))</f>
        <v>0</v>
      </c>
      <c r="N490" s="43">
        <f>IF(ISNA(SUMIFS(INDEX('Model Participation Data'!$N$8:$DX$57,0,MATCH(CONCATENATE($J490,N$6),'Model Participation Data'!$N$6:$DX$6,0)),'Model Participation Data'!$B$8:$B$57,$C490,'Model Participation Data'!$C$8:$C$57,$D490)),"-",SUMIFS(INDEX('Model Participation Data'!$N$8:$DX$57,0,MATCH(CONCATENATE($J490,N$6),'Model Participation Data'!$N$6:$DX$6,0)),'Model Participation Data'!$B$8:$B$57,$C490,'Model Participation Data'!$C$8:$C$57,$D490))</f>
        <v>0</v>
      </c>
      <c r="O490" s="154">
        <f>IF(ISNA(SUMIFS(INDEX('Model Participation Data'!$N$8:$DX$57,0,MATCH(CONCATENATE($J490,O$6),'Model Participation Data'!$N$6:$DX$6,0)),'Model Participation Data'!$B$8:$B$57,$C490,'Model Participation Data'!$C$8:$C$57,$D490)),"-",SUMIFS(INDEX('Model Participation Data'!$N$8:$DX$57,0,MATCH(CONCATENATE($J490,O$6),'Model Participation Data'!$N$6:$DX$6,0)),'Model Participation Data'!$B$8:$B$57,$C490,'Model Participation Data'!$C$8:$C$57,$D490))</f>
        <v>0</v>
      </c>
    </row>
    <row r="491" spans="2:15" outlineLevel="1" x14ac:dyDescent="0.35">
      <c r="B491" s="37" t="s">
        <v>80</v>
      </c>
      <c r="C491" s="38" t="str">
        <f>IF(ISBLANK('Model Participation Data'!$B$27),"-",'Model Participation Data'!$B$27)</f>
        <v>-</v>
      </c>
      <c r="D491" s="38" t="str">
        <f>IF(ISBLANK('Model Participation Data'!$C$27),"-",'Model Participation Data'!$C$27)</f>
        <v>-</v>
      </c>
      <c r="E491" s="38" t="str">
        <f>IF(ISBLANK('Model Participation Data'!$D$27),"-",'Model Participation Data'!$D$27)</f>
        <v>-</v>
      </c>
      <c r="F491" s="38" t="str">
        <f>IF(ISBLANK('Model Participation Data'!$E$27),"-",'Model Participation Data'!$E$27)</f>
        <v>-</v>
      </c>
      <c r="G491" s="151" t="str">
        <f>IF(ISBLANK('Model Participation Data'!$F$27),"-",'Model Participation Data'!$F$27)</f>
        <v>-</v>
      </c>
      <c r="H491" s="38">
        <v>2</v>
      </c>
      <c r="I491" s="38">
        <v>3</v>
      </c>
      <c r="J491" s="150" t="str">
        <f t="shared" si="24"/>
        <v>23</v>
      </c>
      <c r="K491" s="38" t="str">
        <f>IF(ISBLANK('Model Participation Data'!$L$27),"-",'Model Participation Data'!$L$27)</f>
        <v>-</v>
      </c>
      <c r="L491" s="39" t="str">
        <f>IF(ISBLANK('Model Participation Data'!$M$27),"-",'Model Participation Data'!$M$27)</f>
        <v>-</v>
      </c>
      <c r="M491" s="43">
        <f>IF(ISNA(SUMIFS(INDEX('Model Participation Data'!$N$8:$DX$57,0,MATCH(CONCATENATE($J491,M$6),'Model Participation Data'!$N$6:$DX$6,0)),'Model Participation Data'!$B$8:$B$57,$C491,'Model Participation Data'!$C$8:$C$57,$D491)),"-",SUMIFS(INDEX('Model Participation Data'!$N$8:$DX$57,0,MATCH(CONCATENATE($J491,M$6),'Model Participation Data'!$N$6:$DX$6,0)),'Model Participation Data'!$B$8:$B$57,$C491,'Model Participation Data'!$C$8:$C$57,$D491))</f>
        <v>0</v>
      </c>
      <c r="N491" s="43">
        <f>IF(ISNA(SUMIFS(INDEX('Model Participation Data'!$N$8:$DX$57,0,MATCH(CONCATENATE($J491,N$6),'Model Participation Data'!$N$6:$DX$6,0)),'Model Participation Data'!$B$8:$B$57,$C491,'Model Participation Data'!$C$8:$C$57,$D491)),"-",SUMIFS(INDEX('Model Participation Data'!$N$8:$DX$57,0,MATCH(CONCATENATE($J491,N$6),'Model Participation Data'!$N$6:$DX$6,0)),'Model Participation Data'!$B$8:$B$57,$C491,'Model Participation Data'!$C$8:$C$57,$D491))</f>
        <v>0</v>
      </c>
      <c r="O491" s="154">
        <f>IF(ISNA(SUMIFS(INDEX('Model Participation Data'!$N$8:$DX$57,0,MATCH(CONCATENATE($J491,O$6),'Model Participation Data'!$N$6:$DX$6,0)),'Model Participation Data'!$B$8:$B$57,$C491,'Model Participation Data'!$C$8:$C$57,$D491)),"-",SUMIFS(INDEX('Model Participation Data'!$N$8:$DX$57,0,MATCH(CONCATENATE($J491,O$6),'Model Participation Data'!$N$6:$DX$6,0)),'Model Participation Data'!$B$8:$B$57,$C491,'Model Participation Data'!$C$8:$C$57,$D491))</f>
        <v>0</v>
      </c>
    </row>
    <row r="492" spans="2:15" outlineLevel="1" x14ac:dyDescent="0.35">
      <c r="B492" s="37" t="s">
        <v>80</v>
      </c>
      <c r="C492" s="38" t="str">
        <f>IF(ISBLANK('Model Participation Data'!$B$27),"-",'Model Participation Data'!$B$27)</f>
        <v>-</v>
      </c>
      <c r="D492" s="38" t="str">
        <f>IF(ISBLANK('Model Participation Data'!$C$27),"-",'Model Participation Data'!$C$27)</f>
        <v>-</v>
      </c>
      <c r="E492" s="38" t="str">
        <f>IF(ISBLANK('Model Participation Data'!$D$27),"-",'Model Participation Data'!$D$27)</f>
        <v>-</v>
      </c>
      <c r="F492" s="38" t="str">
        <f>IF(ISBLANK('Model Participation Data'!$E$27),"-",'Model Participation Data'!$E$27)</f>
        <v>-</v>
      </c>
      <c r="G492" s="151" t="str">
        <f>IF(ISBLANK('Model Participation Data'!$F$27),"-",'Model Participation Data'!$F$27)</f>
        <v>-</v>
      </c>
      <c r="H492" s="38">
        <v>2</v>
      </c>
      <c r="I492" s="38">
        <v>4</v>
      </c>
      <c r="J492" s="150" t="str">
        <f t="shared" si="24"/>
        <v>24</v>
      </c>
      <c r="K492" s="38" t="str">
        <f>IF(ISBLANK('Model Participation Data'!$L$27),"-",'Model Participation Data'!$L$27)</f>
        <v>-</v>
      </c>
      <c r="L492" s="39" t="str">
        <f>IF(ISBLANK('Model Participation Data'!$M$27),"-",'Model Participation Data'!$M$27)</f>
        <v>-</v>
      </c>
      <c r="M492" s="43">
        <f>IF(ISNA(SUMIFS(INDEX('Model Participation Data'!$N$8:$DX$57,0,MATCH(CONCATENATE($J492,M$6),'Model Participation Data'!$N$6:$DX$6,0)),'Model Participation Data'!$B$8:$B$57,$C492,'Model Participation Data'!$C$8:$C$57,$D492)),"-",SUMIFS(INDEX('Model Participation Data'!$N$8:$DX$57,0,MATCH(CONCATENATE($J492,M$6),'Model Participation Data'!$N$6:$DX$6,0)),'Model Participation Data'!$B$8:$B$57,$C492,'Model Participation Data'!$C$8:$C$57,$D492))</f>
        <v>0</v>
      </c>
      <c r="N492" s="43">
        <f>IF(ISNA(SUMIFS(INDEX('Model Participation Data'!$N$8:$DX$57,0,MATCH(CONCATENATE($J492,N$6),'Model Participation Data'!$N$6:$DX$6,0)),'Model Participation Data'!$B$8:$B$57,$C492,'Model Participation Data'!$C$8:$C$57,$D492)),"-",SUMIFS(INDEX('Model Participation Data'!$N$8:$DX$57,0,MATCH(CONCATENATE($J492,N$6),'Model Participation Data'!$N$6:$DX$6,0)),'Model Participation Data'!$B$8:$B$57,$C492,'Model Participation Data'!$C$8:$C$57,$D492))</f>
        <v>0</v>
      </c>
      <c r="O492" s="154">
        <f>IF(ISNA(SUMIFS(INDEX('Model Participation Data'!$N$8:$DX$57,0,MATCH(CONCATENATE($J492,O$6),'Model Participation Data'!$N$6:$DX$6,0)),'Model Participation Data'!$B$8:$B$57,$C492,'Model Participation Data'!$C$8:$C$57,$D492)),"-",SUMIFS(INDEX('Model Participation Data'!$N$8:$DX$57,0,MATCH(CONCATENATE($J492,O$6),'Model Participation Data'!$N$6:$DX$6,0)),'Model Participation Data'!$B$8:$B$57,$C492,'Model Participation Data'!$C$8:$C$57,$D492))</f>
        <v>0</v>
      </c>
    </row>
    <row r="493" spans="2:15" outlineLevel="1" x14ac:dyDescent="0.35">
      <c r="B493" s="37" t="s">
        <v>80</v>
      </c>
      <c r="C493" s="38" t="str">
        <f>IF(ISBLANK('Model Participation Data'!$B$27),"-",'Model Participation Data'!$B$27)</f>
        <v>-</v>
      </c>
      <c r="D493" s="38" t="str">
        <f>IF(ISBLANK('Model Participation Data'!$C$27),"-",'Model Participation Data'!$C$27)</f>
        <v>-</v>
      </c>
      <c r="E493" s="38" t="str">
        <f>IF(ISBLANK('Model Participation Data'!$D$27),"-",'Model Participation Data'!$D$27)</f>
        <v>-</v>
      </c>
      <c r="F493" s="38" t="str">
        <f>IF(ISBLANK('Model Participation Data'!$E$27),"-",'Model Participation Data'!$E$27)</f>
        <v>-</v>
      </c>
      <c r="G493" s="151" t="str">
        <f>IF(ISBLANK('Model Participation Data'!$F$27),"-",'Model Participation Data'!$F$27)</f>
        <v>-</v>
      </c>
      <c r="H493" s="38">
        <v>2</v>
      </c>
      <c r="I493" s="38">
        <v>5</v>
      </c>
      <c r="J493" s="150" t="str">
        <f t="shared" si="24"/>
        <v>25</v>
      </c>
      <c r="K493" s="38" t="str">
        <f>IF(ISBLANK('Model Participation Data'!$L$27),"-",'Model Participation Data'!$L$27)</f>
        <v>-</v>
      </c>
      <c r="L493" s="39" t="str">
        <f>IF(ISBLANK('Model Participation Data'!$M$27),"-",'Model Participation Data'!$M$27)</f>
        <v>-</v>
      </c>
      <c r="M493" s="43">
        <f>IF(ISNA(SUMIFS(INDEX('Model Participation Data'!$N$8:$DX$57,0,MATCH(CONCATENATE($J493,M$6),'Model Participation Data'!$N$6:$DX$6,0)),'Model Participation Data'!$B$8:$B$57,$C493,'Model Participation Data'!$C$8:$C$57,$D493)),"-",SUMIFS(INDEX('Model Participation Data'!$N$8:$DX$57,0,MATCH(CONCATENATE($J493,M$6),'Model Participation Data'!$N$6:$DX$6,0)),'Model Participation Data'!$B$8:$B$57,$C493,'Model Participation Data'!$C$8:$C$57,$D493))</f>
        <v>0</v>
      </c>
      <c r="N493" s="43">
        <f>IF(ISNA(SUMIFS(INDEX('Model Participation Data'!$N$8:$DX$57,0,MATCH(CONCATENATE($J493,N$6),'Model Participation Data'!$N$6:$DX$6,0)),'Model Participation Data'!$B$8:$B$57,$C493,'Model Participation Data'!$C$8:$C$57,$D493)),"-",SUMIFS(INDEX('Model Participation Data'!$N$8:$DX$57,0,MATCH(CONCATENATE($J493,N$6),'Model Participation Data'!$N$6:$DX$6,0)),'Model Participation Data'!$B$8:$B$57,$C493,'Model Participation Data'!$C$8:$C$57,$D493))</f>
        <v>0</v>
      </c>
      <c r="O493" s="154">
        <f>IF(ISNA(SUMIFS(INDEX('Model Participation Data'!$N$8:$DX$57,0,MATCH(CONCATENATE($J493,O$6),'Model Participation Data'!$N$6:$DX$6,0)),'Model Participation Data'!$B$8:$B$57,$C493,'Model Participation Data'!$C$8:$C$57,$D493)),"-",SUMIFS(INDEX('Model Participation Data'!$N$8:$DX$57,0,MATCH(CONCATENATE($J493,O$6),'Model Participation Data'!$N$6:$DX$6,0)),'Model Participation Data'!$B$8:$B$57,$C493,'Model Participation Data'!$C$8:$C$57,$D493))</f>
        <v>0</v>
      </c>
    </row>
    <row r="494" spans="2:15" outlineLevel="1" x14ac:dyDescent="0.35">
      <c r="B494" s="37" t="s">
        <v>80</v>
      </c>
      <c r="C494" s="38" t="str">
        <f>IF(ISBLANK('Model Participation Data'!$B$27),"-",'Model Participation Data'!$B$27)</f>
        <v>-</v>
      </c>
      <c r="D494" s="38" t="str">
        <f>IF(ISBLANK('Model Participation Data'!$C$27),"-",'Model Participation Data'!$C$27)</f>
        <v>-</v>
      </c>
      <c r="E494" s="38" t="str">
        <f>IF(ISBLANK('Model Participation Data'!$D$27),"-",'Model Participation Data'!$D$27)</f>
        <v>-</v>
      </c>
      <c r="F494" s="38" t="str">
        <f>IF(ISBLANK('Model Participation Data'!$E$27),"-",'Model Participation Data'!$E$27)</f>
        <v>-</v>
      </c>
      <c r="G494" s="151" t="str">
        <f>IF(ISBLANK('Model Participation Data'!$F$27),"-",'Model Participation Data'!$F$27)</f>
        <v>-</v>
      </c>
      <c r="H494" s="38">
        <v>2</v>
      </c>
      <c r="I494" s="38" t="s">
        <v>65</v>
      </c>
      <c r="J494" s="150" t="str">
        <f t="shared" si="24"/>
        <v>2Goal</v>
      </c>
      <c r="K494" s="38" t="str">
        <f>IF(ISBLANK('Model Participation Data'!$L$27),"-",'Model Participation Data'!$L$27)</f>
        <v>-</v>
      </c>
      <c r="L494" s="39" t="str">
        <f>IF(ISBLANK('Model Participation Data'!$M$27),"-",'Model Participation Data'!$M$27)</f>
        <v>-</v>
      </c>
      <c r="M494" s="43" t="str">
        <f>IF(ISNA(SUMIFS(INDEX('Model Participation Data'!$N$8:$DX$57,0,MATCH(CONCATENATE($J494,M$6),'Model Participation Data'!$N$6:$DX$6,0)),'Model Participation Data'!$B$8:$B$57,$C494,'Model Participation Data'!$C$8:$C$57,$D494)),"-",SUMIFS(INDEX('Model Participation Data'!$N$8:$DX$57,0,MATCH(CONCATENATE($J494,M$6),'Model Participation Data'!$N$6:$DX$6,0)),'Model Participation Data'!$B$8:$B$57,$C494,'Model Participation Data'!$C$8:$C$57,$D494))</f>
        <v>-</v>
      </c>
      <c r="N494" s="43" t="str">
        <f>IF(ISNA(SUMIFS(INDEX('Model Participation Data'!$N$8:$DX$57,0,MATCH(CONCATENATE($J494,N$6),'Model Participation Data'!$N$6:$DX$6,0)),'Model Participation Data'!$B$8:$B$57,$C494,'Model Participation Data'!$C$8:$C$57,$D494)),"-",SUMIFS(INDEX('Model Participation Data'!$N$8:$DX$57,0,MATCH(CONCATENATE($J494,N$6),'Model Participation Data'!$N$6:$DX$6,0)),'Model Participation Data'!$B$8:$B$57,$C494,'Model Participation Data'!$C$8:$C$57,$D494))</f>
        <v>-</v>
      </c>
      <c r="O494" s="154">
        <f>IF(ISNA(SUMIFS(INDEX('Model Participation Data'!$N$8:$DX$57,0,MATCH(CONCATENATE($J494,O$6),'Model Participation Data'!$N$6:$DX$6,0)),'Model Participation Data'!$B$8:$B$57,$C494,'Model Participation Data'!$C$8:$C$57,$D494)),"-",SUMIFS(INDEX('Model Participation Data'!$N$8:$DX$57,0,MATCH(CONCATENATE($J494,O$6),'Model Participation Data'!$N$6:$DX$6,0)),'Model Participation Data'!$B$8:$B$57,$C494,'Model Participation Data'!$C$8:$C$57,$D494))</f>
        <v>0</v>
      </c>
    </row>
    <row r="495" spans="2:15" outlineLevel="1" x14ac:dyDescent="0.35">
      <c r="B495" s="37" t="s">
        <v>80</v>
      </c>
      <c r="C495" s="38" t="str">
        <f>IF(ISBLANK('Model Participation Data'!$B$27),"-",'Model Participation Data'!$B$27)</f>
        <v>-</v>
      </c>
      <c r="D495" s="38" t="str">
        <f>IF(ISBLANK('Model Participation Data'!$C$27),"-",'Model Participation Data'!$C$27)</f>
        <v>-</v>
      </c>
      <c r="E495" s="38" t="str">
        <f>IF(ISBLANK('Model Participation Data'!$D$27),"-",'Model Participation Data'!$D$27)</f>
        <v>-</v>
      </c>
      <c r="F495" s="38" t="str">
        <f>IF(ISBLANK('Model Participation Data'!$E$27),"-",'Model Participation Data'!$E$27)</f>
        <v>-</v>
      </c>
      <c r="G495" s="151" t="str">
        <f>IF(ISBLANK('Model Participation Data'!$F$27),"-",'Model Participation Data'!$F$27)</f>
        <v>-</v>
      </c>
      <c r="H495" s="38">
        <v>3</v>
      </c>
      <c r="I495" s="38">
        <v>1</v>
      </c>
      <c r="J495" s="150" t="str">
        <f t="shared" si="24"/>
        <v>31</v>
      </c>
      <c r="K495" s="38" t="str">
        <f>IF(ISBLANK('Model Participation Data'!$L$27),"-",'Model Participation Data'!$L$27)</f>
        <v>-</v>
      </c>
      <c r="L495" s="39" t="str">
        <f>IF(ISBLANK('Model Participation Data'!$M$27),"-",'Model Participation Data'!$M$27)</f>
        <v>-</v>
      </c>
      <c r="M495" s="43">
        <f>IF(ISNA(SUMIFS(INDEX('Model Participation Data'!$N$8:$DX$57,0,MATCH(CONCATENATE($J495,M$6),'Model Participation Data'!$N$6:$DX$6,0)),'Model Participation Data'!$B$8:$B$57,$C495,'Model Participation Data'!$C$8:$C$57,$D495)),"-",SUMIFS(INDEX('Model Participation Data'!$N$8:$DX$57,0,MATCH(CONCATENATE($J495,M$6),'Model Participation Data'!$N$6:$DX$6,0)),'Model Participation Data'!$B$8:$B$57,$C495,'Model Participation Data'!$C$8:$C$57,$D495))</f>
        <v>0</v>
      </c>
      <c r="N495" s="43">
        <f>IF(ISNA(SUMIFS(INDEX('Model Participation Data'!$N$8:$DX$57,0,MATCH(CONCATENATE($J495,N$6),'Model Participation Data'!$N$6:$DX$6,0)),'Model Participation Data'!$B$8:$B$57,$C495,'Model Participation Data'!$C$8:$C$57,$D495)),"-",SUMIFS(INDEX('Model Participation Data'!$N$8:$DX$57,0,MATCH(CONCATENATE($J495,N$6),'Model Participation Data'!$N$6:$DX$6,0)),'Model Participation Data'!$B$8:$B$57,$C495,'Model Participation Data'!$C$8:$C$57,$D495))</f>
        <v>0</v>
      </c>
      <c r="O495" s="154">
        <f>IF(ISNA(SUMIFS(INDEX('Model Participation Data'!$N$8:$DX$57,0,MATCH(CONCATENATE($J495,O$6),'Model Participation Data'!$N$6:$DX$6,0)),'Model Participation Data'!$B$8:$B$57,$C495,'Model Participation Data'!$C$8:$C$57,$D495)),"-",SUMIFS(INDEX('Model Participation Data'!$N$8:$DX$57,0,MATCH(CONCATENATE($J495,O$6),'Model Participation Data'!$N$6:$DX$6,0)),'Model Participation Data'!$B$8:$B$57,$C495,'Model Participation Data'!$C$8:$C$57,$D495))</f>
        <v>0</v>
      </c>
    </row>
    <row r="496" spans="2:15" outlineLevel="1" x14ac:dyDescent="0.35">
      <c r="B496" s="37" t="s">
        <v>80</v>
      </c>
      <c r="C496" s="38" t="str">
        <f>IF(ISBLANK('Model Participation Data'!$B$27),"-",'Model Participation Data'!$B$27)</f>
        <v>-</v>
      </c>
      <c r="D496" s="38" t="str">
        <f>IF(ISBLANK('Model Participation Data'!$C$27),"-",'Model Participation Data'!$C$27)</f>
        <v>-</v>
      </c>
      <c r="E496" s="38" t="str">
        <f>IF(ISBLANK('Model Participation Data'!$D$27),"-",'Model Participation Data'!$D$27)</f>
        <v>-</v>
      </c>
      <c r="F496" s="38" t="str">
        <f>IF(ISBLANK('Model Participation Data'!$E$27),"-",'Model Participation Data'!$E$27)</f>
        <v>-</v>
      </c>
      <c r="G496" s="151" t="str">
        <f>IF(ISBLANK('Model Participation Data'!$F$27),"-",'Model Participation Data'!$F$27)</f>
        <v>-</v>
      </c>
      <c r="H496" s="38">
        <v>3</v>
      </c>
      <c r="I496" s="38">
        <v>2</v>
      </c>
      <c r="J496" s="150" t="str">
        <f t="shared" si="24"/>
        <v>32</v>
      </c>
      <c r="K496" s="38" t="str">
        <f>IF(ISBLANK('Model Participation Data'!$L$27),"-",'Model Participation Data'!$L$27)</f>
        <v>-</v>
      </c>
      <c r="L496" s="39" t="str">
        <f>IF(ISBLANK('Model Participation Data'!$M$27),"-",'Model Participation Data'!$M$27)</f>
        <v>-</v>
      </c>
      <c r="M496" s="43">
        <f>IF(ISNA(SUMIFS(INDEX('Model Participation Data'!$N$8:$DX$57,0,MATCH(CONCATENATE($J496,M$6),'Model Participation Data'!$N$6:$DX$6,0)),'Model Participation Data'!$B$8:$B$57,$C496,'Model Participation Data'!$C$8:$C$57,$D496)),"-",SUMIFS(INDEX('Model Participation Data'!$N$8:$DX$57,0,MATCH(CONCATENATE($J496,M$6),'Model Participation Data'!$N$6:$DX$6,0)),'Model Participation Data'!$B$8:$B$57,$C496,'Model Participation Data'!$C$8:$C$57,$D496))</f>
        <v>0</v>
      </c>
      <c r="N496" s="43">
        <f>IF(ISNA(SUMIFS(INDEX('Model Participation Data'!$N$8:$DX$57,0,MATCH(CONCATENATE($J496,N$6),'Model Participation Data'!$N$6:$DX$6,0)),'Model Participation Data'!$B$8:$B$57,$C496,'Model Participation Data'!$C$8:$C$57,$D496)),"-",SUMIFS(INDEX('Model Participation Data'!$N$8:$DX$57,0,MATCH(CONCATENATE($J496,N$6),'Model Participation Data'!$N$6:$DX$6,0)),'Model Participation Data'!$B$8:$B$57,$C496,'Model Participation Data'!$C$8:$C$57,$D496))</f>
        <v>0</v>
      </c>
      <c r="O496" s="154">
        <f>IF(ISNA(SUMIFS(INDEX('Model Participation Data'!$N$8:$DX$57,0,MATCH(CONCATENATE($J496,O$6),'Model Participation Data'!$N$6:$DX$6,0)),'Model Participation Data'!$B$8:$B$57,$C496,'Model Participation Data'!$C$8:$C$57,$D496)),"-",SUMIFS(INDEX('Model Participation Data'!$N$8:$DX$57,0,MATCH(CONCATENATE($J496,O$6),'Model Participation Data'!$N$6:$DX$6,0)),'Model Participation Data'!$B$8:$B$57,$C496,'Model Participation Data'!$C$8:$C$57,$D496))</f>
        <v>0</v>
      </c>
    </row>
    <row r="497" spans="2:15" outlineLevel="1" x14ac:dyDescent="0.35">
      <c r="B497" s="37" t="s">
        <v>80</v>
      </c>
      <c r="C497" s="38" t="str">
        <f>IF(ISBLANK('Model Participation Data'!$B$27),"-",'Model Participation Data'!$B$27)</f>
        <v>-</v>
      </c>
      <c r="D497" s="38" t="str">
        <f>IF(ISBLANK('Model Participation Data'!$C$27),"-",'Model Participation Data'!$C$27)</f>
        <v>-</v>
      </c>
      <c r="E497" s="38" t="str">
        <f>IF(ISBLANK('Model Participation Data'!$D$27),"-",'Model Participation Data'!$D$27)</f>
        <v>-</v>
      </c>
      <c r="F497" s="38" t="str">
        <f>IF(ISBLANK('Model Participation Data'!$E$27),"-",'Model Participation Data'!$E$27)</f>
        <v>-</v>
      </c>
      <c r="G497" s="151" t="str">
        <f>IF(ISBLANK('Model Participation Data'!$F$27),"-",'Model Participation Data'!$F$27)</f>
        <v>-</v>
      </c>
      <c r="H497" s="38">
        <v>3</v>
      </c>
      <c r="I497" s="38">
        <v>3</v>
      </c>
      <c r="J497" s="150" t="str">
        <f t="shared" si="24"/>
        <v>33</v>
      </c>
      <c r="K497" s="38" t="str">
        <f>IF(ISBLANK('Model Participation Data'!$L$27),"-",'Model Participation Data'!$L$27)</f>
        <v>-</v>
      </c>
      <c r="L497" s="39" t="str">
        <f>IF(ISBLANK('Model Participation Data'!$M$27),"-",'Model Participation Data'!$M$27)</f>
        <v>-</v>
      </c>
      <c r="M497" s="43">
        <f>IF(ISNA(SUMIFS(INDEX('Model Participation Data'!$N$8:$DX$57,0,MATCH(CONCATENATE($J497,M$6),'Model Participation Data'!$N$6:$DX$6,0)),'Model Participation Data'!$B$8:$B$57,$C497,'Model Participation Data'!$C$8:$C$57,$D497)),"-",SUMIFS(INDEX('Model Participation Data'!$N$8:$DX$57,0,MATCH(CONCATENATE($J497,M$6),'Model Participation Data'!$N$6:$DX$6,0)),'Model Participation Data'!$B$8:$B$57,$C497,'Model Participation Data'!$C$8:$C$57,$D497))</f>
        <v>0</v>
      </c>
      <c r="N497" s="43">
        <f>IF(ISNA(SUMIFS(INDEX('Model Participation Data'!$N$8:$DX$57,0,MATCH(CONCATENATE($J497,N$6),'Model Participation Data'!$N$6:$DX$6,0)),'Model Participation Data'!$B$8:$B$57,$C497,'Model Participation Data'!$C$8:$C$57,$D497)),"-",SUMIFS(INDEX('Model Participation Data'!$N$8:$DX$57,0,MATCH(CONCATENATE($J497,N$6),'Model Participation Data'!$N$6:$DX$6,0)),'Model Participation Data'!$B$8:$B$57,$C497,'Model Participation Data'!$C$8:$C$57,$D497))</f>
        <v>0</v>
      </c>
      <c r="O497" s="154">
        <f>IF(ISNA(SUMIFS(INDEX('Model Participation Data'!$N$8:$DX$57,0,MATCH(CONCATENATE($J497,O$6),'Model Participation Data'!$N$6:$DX$6,0)),'Model Participation Data'!$B$8:$B$57,$C497,'Model Participation Data'!$C$8:$C$57,$D497)),"-",SUMIFS(INDEX('Model Participation Data'!$N$8:$DX$57,0,MATCH(CONCATENATE($J497,O$6),'Model Participation Data'!$N$6:$DX$6,0)),'Model Participation Data'!$B$8:$B$57,$C497,'Model Participation Data'!$C$8:$C$57,$D497))</f>
        <v>0</v>
      </c>
    </row>
    <row r="498" spans="2:15" outlineLevel="1" x14ac:dyDescent="0.35">
      <c r="B498" s="37" t="s">
        <v>80</v>
      </c>
      <c r="C498" s="38" t="str">
        <f>IF(ISBLANK('Model Participation Data'!$B$27),"-",'Model Participation Data'!$B$27)</f>
        <v>-</v>
      </c>
      <c r="D498" s="38" t="str">
        <f>IF(ISBLANK('Model Participation Data'!$C$27),"-",'Model Participation Data'!$C$27)</f>
        <v>-</v>
      </c>
      <c r="E498" s="38" t="str">
        <f>IF(ISBLANK('Model Participation Data'!$D$27),"-",'Model Participation Data'!$D$27)</f>
        <v>-</v>
      </c>
      <c r="F498" s="38" t="str">
        <f>IF(ISBLANK('Model Participation Data'!$E$27),"-",'Model Participation Data'!$E$27)</f>
        <v>-</v>
      </c>
      <c r="G498" s="151" t="str">
        <f>IF(ISBLANK('Model Participation Data'!$F$27),"-",'Model Participation Data'!$F$27)</f>
        <v>-</v>
      </c>
      <c r="H498" s="38">
        <v>3</v>
      </c>
      <c r="I498" s="38">
        <v>4</v>
      </c>
      <c r="J498" s="150" t="str">
        <f t="shared" si="24"/>
        <v>34</v>
      </c>
      <c r="K498" s="38" t="str">
        <f>IF(ISBLANK('Model Participation Data'!$L$27),"-",'Model Participation Data'!$L$27)</f>
        <v>-</v>
      </c>
      <c r="L498" s="39" t="str">
        <f>IF(ISBLANK('Model Participation Data'!$M$27),"-",'Model Participation Data'!$M$27)</f>
        <v>-</v>
      </c>
      <c r="M498" s="43">
        <f>IF(ISNA(SUMIFS(INDEX('Model Participation Data'!$N$8:$DX$57,0,MATCH(CONCATENATE($J498,M$6),'Model Participation Data'!$N$6:$DX$6,0)),'Model Participation Data'!$B$8:$B$57,$C498,'Model Participation Data'!$C$8:$C$57,$D498)),"-",SUMIFS(INDEX('Model Participation Data'!$N$8:$DX$57,0,MATCH(CONCATENATE($J498,M$6),'Model Participation Data'!$N$6:$DX$6,0)),'Model Participation Data'!$B$8:$B$57,$C498,'Model Participation Data'!$C$8:$C$57,$D498))</f>
        <v>0</v>
      </c>
      <c r="N498" s="43">
        <f>IF(ISNA(SUMIFS(INDEX('Model Participation Data'!$N$8:$DX$57,0,MATCH(CONCATENATE($J498,N$6),'Model Participation Data'!$N$6:$DX$6,0)),'Model Participation Data'!$B$8:$B$57,$C498,'Model Participation Data'!$C$8:$C$57,$D498)),"-",SUMIFS(INDEX('Model Participation Data'!$N$8:$DX$57,0,MATCH(CONCATENATE($J498,N$6),'Model Participation Data'!$N$6:$DX$6,0)),'Model Participation Data'!$B$8:$B$57,$C498,'Model Participation Data'!$C$8:$C$57,$D498))</f>
        <v>0</v>
      </c>
      <c r="O498" s="154">
        <f>IF(ISNA(SUMIFS(INDEX('Model Participation Data'!$N$8:$DX$57,0,MATCH(CONCATENATE($J498,O$6),'Model Participation Data'!$N$6:$DX$6,0)),'Model Participation Data'!$B$8:$B$57,$C498,'Model Participation Data'!$C$8:$C$57,$D498)),"-",SUMIFS(INDEX('Model Participation Data'!$N$8:$DX$57,0,MATCH(CONCATENATE($J498,O$6),'Model Participation Data'!$N$6:$DX$6,0)),'Model Participation Data'!$B$8:$B$57,$C498,'Model Participation Data'!$C$8:$C$57,$D498))</f>
        <v>0</v>
      </c>
    </row>
    <row r="499" spans="2:15" outlineLevel="1" x14ac:dyDescent="0.35">
      <c r="B499" s="37" t="s">
        <v>80</v>
      </c>
      <c r="C499" s="38" t="str">
        <f>IF(ISBLANK('Model Participation Data'!$B$27),"-",'Model Participation Data'!$B$27)</f>
        <v>-</v>
      </c>
      <c r="D499" s="38" t="str">
        <f>IF(ISBLANK('Model Participation Data'!$C$27),"-",'Model Participation Data'!$C$27)</f>
        <v>-</v>
      </c>
      <c r="E499" s="38" t="str">
        <f>IF(ISBLANK('Model Participation Data'!$D$27),"-",'Model Participation Data'!$D$27)</f>
        <v>-</v>
      </c>
      <c r="F499" s="38" t="str">
        <f>IF(ISBLANK('Model Participation Data'!$E$27),"-",'Model Participation Data'!$E$27)</f>
        <v>-</v>
      </c>
      <c r="G499" s="151" t="str">
        <f>IF(ISBLANK('Model Participation Data'!$F$27),"-",'Model Participation Data'!$F$27)</f>
        <v>-</v>
      </c>
      <c r="H499" s="38">
        <v>3</v>
      </c>
      <c r="I499" s="38">
        <v>5</v>
      </c>
      <c r="J499" s="150" t="str">
        <f t="shared" si="24"/>
        <v>35</v>
      </c>
      <c r="K499" s="38" t="str">
        <f>IF(ISBLANK('Model Participation Data'!$L$27),"-",'Model Participation Data'!$L$27)</f>
        <v>-</v>
      </c>
      <c r="L499" s="39" t="str">
        <f>IF(ISBLANK('Model Participation Data'!$M$27),"-",'Model Participation Data'!$M$27)</f>
        <v>-</v>
      </c>
      <c r="M499" s="43">
        <f>IF(ISNA(SUMIFS(INDEX('Model Participation Data'!$N$8:$DX$57,0,MATCH(CONCATENATE($J499,M$6),'Model Participation Data'!$N$6:$DX$6,0)),'Model Participation Data'!$B$8:$B$57,$C499,'Model Participation Data'!$C$8:$C$57,$D499)),"-",SUMIFS(INDEX('Model Participation Data'!$N$8:$DX$57,0,MATCH(CONCATENATE($J499,M$6),'Model Participation Data'!$N$6:$DX$6,0)),'Model Participation Data'!$B$8:$B$57,$C499,'Model Participation Data'!$C$8:$C$57,$D499))</f>
        <v>0</v>
      </c>
      <c r="N499" s="43">
        <f>IF(ISNA(SUMIFS(INDEX('Model Participation Data'!$N$8:$DX$57,0,MATCH(CONCATENATE($J499,N$6),'Model Participation Data'!$N$6:$DX$6,0)),'Model Participation Data'!$B$8:$B$57,$C499,'Model Participation Data'!$C$8:$C$57,$D499)),"-",SUMIFS(INDEX('Model Participation Data'!$N$8:$DX$57,0,MATCH(CONCATENATE($J499,N$6),'Model Participation Data'!$N$6:$DX$6,0)),'Model Participation Data'!$B$8:$B$57,$C499,'Model Participation Data'!$C$8:$C$57,$D499))</f>
        <v>0</v>
      </c>
      <c r="O499" s="154">
        <f>IF(ISNA(SUMIFS(INDEX('Model Participation Data'!$N$8:$DX$57,0,MATCH(CONCATENATE($J499,O$6),'Model Participation Data'!$N$6:$DX$6,0)),'Model Participation Data'!$B$8:$B$57,$C499,'Model Participation Data'!$C$8:$C$57,$D499)),"-",SUMIFS(INDEX('Model Participation Data'!$N$8:$DX$57,0,MATCH(CONCATENATE($J499,O$6),'Model Participation Data'!$N$6:$DX$6,0)),'Model Participation Data'!$B$8:$B$57,$C499,'Model Participation Data'!$C$8:$C$57,$D499))</f>
        <v>0</v>
      </c>
    </row>
    <row r="500" spans="2:15" outlineLevel="1" x14ac:dyDescent="0.35">
      <c r="B500" s="37" t="s">
        <v>80</v>
      </c>
      <c r="C500" s="38" t="str">
        <f>IF(ISBLANK('Model Participation Data'!$B$27),"-",'Model Participation Data'!$B$27)</f>
        <v>-</v>
      </c>
      <c r="D500" s="38" t="str">
        <f>IF(ISBLANK('Model Participation Data'!$C$27),"-",'Model Participation Data'!$C$27)</f>
        <v>-</v>
      </c>
      <c r="E500" s="38" t="str">
        <f>IF(ISBLANK('Model Participation Data'!$D$27),"-",'Model Participation Data'!$D$27)</f>
        <v>-</v>
      </c>
      <c r="F500" s="38" t="str">
        <f>IF(ISBLANK('Model Participation Data'!$E$27),"-",'Model Participation Data'!$E$27)</f>
        <v>-</v>
      </c>
      <c r="G500" s="151" t="str">
        <f>IF(ISBLANK('Model Participation Data'!$F$27),"-",'Model Participation Data'!$F$27)</f>
        <v>-</v>
      </c>
      <c r="H500" s="38">
        <v>3</v>
      </c>
      <c r="I500" s="38" t="s">
        <v>65</v>
      </c>
      <c r="J500" s="150" t="str">
        <f t="shared" si="24"/>
        <v>3Goal</v>
      </c>
      <c r="K500" s="38" t="str">
        <f>IF(ISBLANK('Model Participation Data'!$L$27),"-",'Model Participation Data'!$L$27)</f>
        <v>-</v>
      </c>
      <c r="L500" s="39" t="str">
        <f>IF(ISBLANK('Model Participation Data'!$M$27),"-",'Model Participation Data'!$M$27)</f>
        <v>-</v>
      </c>
      <c r="M500" s="43" t="str">
        <f>IF(ISNA(SUMIFS(INDEX('Model Participation Data'!$N$8:$DX$57,0,MATCH(CONCATENATE($J500,M$6),'Model Participation Data'!$N$6:$DX$6,0)),'Model Participation Data'!$B$8:$B$57,$C500,'Model Participation Data'!$C$8:$C$57,$D500)),"-",SUMIFS(INDEX('Model Participation Data'!$N$8:$DX$57,0,MATCH(CONCATENATE($J500,M$6),'Model Participation Data'!$N$6:$DX$6,0)),'Model Participation Data'!$B$8:$B$57,$C500,'Model Participation Data'!$C$8:$C$57,$D500))</f>
        <v>-</v>
      </c>
      <c r="N500" s="43" t="str">
        <f>IF(ISNA(SUMIFS(INDEX('Model Participation Data'!$N$8:$DX$57,0,MATCH(CONCATENATE($J500,N$6),'Model Participation Data'!$N$6:$DX$6,0)),'Model Participation Data'!$B$8:$B$57,$C500,'Model Participation Data'!$C$8:$C$57,$D500)),"-",SUMIFS(INDEX('Model Participation Data'!$N$8:$DX$57,0,MATCH(CONCATENATE($J500,N$6),'Model Participation Data'!$N$6:$DX$6,0)),'Model Participation Data'!$B$8:$B$57,$C500,'Model Participation Data'!$C$8:$C$57,$D500))</f>
        <v>-</v>
      </c>
      <c r="O500" s="154">
        <f>IF(ISNA(SUMIFS(INDEX('Model Participation Data'!$N$8:$DX$57,0,MATCH(CONCATENATE($J500,O$6),'Model Participation Data'!$N$6:$DX$6,0)),'Model Participation Data'!$B$8:$B$57,$C500,'Model Participation Data'!$C$8:$C$57,$D500)),"-",SUMIFS(INDEX('Model Participation Data'!$N$8:$DX$57,0,MATCH(CONCATENATE($J500,O$6),'Model Participation Data'!$N$6:$DX$6,0)),'Model Participation Data'!$B$8:$B$57,$C500,'Model Participation Data'!$C$8:$C$57,$D500))</f>
        <v>0</v>
      </c>
    </row>
    <row r="501" spans="2:15" outlineLevel="1" x14ac:dyDescent="0.35">
      <c r="B501" s="37" t="s">
        <v>80</v>
      </c>
      <c r="C501" s="38" t="str">
        <f>IF(ISBLANK('Model Participation Data'!$B$27),"-",'Model Participation Data'!$B$27)</f>
        <v>-</v>
      </c>
      <c r="D501" s="38" t="str">
        <f>IF(ISBLANK('Model Participation Data'!$C$27),"-",'Model Participation Data'!$C$27)</f>
        <v>-</v>
      </c>
      <c r="E501" s="38" t="str">
        <f>IF(ISBLANK('Model Participation Data'!$D$27),"-",'Model Participation Data'!$D$27)</f>
        <v>-</v>
      </c>
      <c r="F501" s="38" t="str">
        <f>IF(ISBLANK('Model Participation Data'!$E$27),"-",'Model Participation Data'!$E$27)</f>
        <v>-</v>
      </c>
      <c r="G501" s="151" t="str">
        <f>IF(ISBLANK('Model Participation Data'!$F$27),"-",'Model Participation Data'!$F$27)</f>
        <v>-</v>
      </c>
      <c r="H501" s="38">
        <v>4</v>
      </c>
      <c r="I501" s="38">
        <v>1</v>
      </c>
      <c r="J501" s="150" t="str">
        <f t="shared" ref="J501:J506" si="27">CONCATENATE(H501,I501)</f>
        <v>41</v>
      </c>
      <c r="K501" s="38" t="str">
        <f>IF(ISBLANK('Model Participation Data'!$L$27),"-",'Model Participation Data'!$L$27)</f>
        <v>-</v>
      </c>
      <c r="L501" s="39" t="str">
        <f>IF(ISBLANK('Model Participation Data'!$M$27),"-",'Model Participation Data'!$M$27)</f>
        <v>-</v>
      </c>
      <c r="M501" s="43">
        <f>IF(ISNA(SUMIFS(INDEX('Model Participation Data'!$N$8:$DX$57,0,MATCH(CONCATENATE($J501,M$6),'Model Participation Data'!$N$6:$DX$6,0)),'Model Participation Data'!$B$8:$B$57,$C501,'Model Participation Data'!$C$8:$C$57,$D501)),"-",SUMIFS(INDEX('Model Participation Data'!$N$8:$DX$57,0,MATCH(CONCATENATE($J501,M$6),'Model Participation Data'!$N$6:$DX$6,0)),'Model Participation Data'!$B$8:$B$57,$C501,'Model Participation Data'!$C$8:$C$57,$D501))</f>
        <v>0</v>
      </c>
      <c r="N501" s="43">
        <f>IF(ISNA(SUMIFS(INDEX('Model Participation Data'!$N$8:$DX$57,0,MATCH(CONCATENATE($J501,N$6),'Model Participation Data'!$N$6:$DX$6,0)),'Model Participation Data'!$B$8:$B$57,$C501,'Model Participation Data'!$C$8:$C$57,$D501)),"-",SUMIFS(INDEX('Model Participation Data'!$N$8:$DX$57,0,MATCH(CONCATENATE($J501,N$6),'Model Participation Data'!$N$6:$DX$6,0)),'Model Participation Data'!$B$8:$B$57,$C501,'Model Participation Data'!$C$8:$C$57,$D501))</f>
        <v>0</v>
      </c>
      <c r="O501" s="154">
        <f>IF(ISNA(SUMIFS(INDEX('Model Participation Data'!$N$8:$DX$57,0,MATCH(CONCATENATE($J501,O$6),'Model Participation Data'!$N$6:$DX$6,0)),'Model Participation Data'!$B$8:$B$57,$C501,'Model Participation Data'!$C$8:$C$57,$D501)),"-",SUMIFS(INDEX('Model Participation Data'!$N$8:$DX$57,0,MATCH(CONCATENATE($J501,O$6),'Model Participation Data'!$N$6:$DX$6,0)),'Model Participation Data'!$B$8:$B$57,$C501,'Model Participation Data'!$C$8:$C$57,$D501))</f>
        <v>0</v>
      </c>
    </row>
    <row r="502" spans="2:15" outlineLevel="1" x14ac:dyDescent="0.35">
      <c r="B502" s="37" t="s">
        <v>80</v>
      </c>
      <c r="C502" s="38" t="str">
        <f>IF(ISBLANK('Model Participation Data'!$B$27),"-",'Model Participation Data'!$B$27)</f>
        <v>-</v>
      </c>
      <c r="D502" s="38" t="str">
        <f>IF(ISBLANK('Model Participation Data'!$C$27),"-",'Model Participation Data'!$C$27)</f>
        <v>-</v>
      </c>
      <c r="E502" s="38" t="str">
        <f>IF(ISBLANK('Model Participation Data'!$D$27),"-",'Model Participation Data'!$D$27)</f>
        <v>-</v>
      </c>
      <c r="F502" s="38" t="str">
        <f>IF(ISBLANK('Model Participation Data'!$E$27),"-",'Model Participation Data'!$E$27)</f>
        <v>-</v>
      </c>
      <c r="G502" s="151" t="str">
        <f>IF(ISBLANK('Model Participation Data'!$F$27),"-",'Model Participation Data'!$F$27)</f>
        <v>-</v>
      </c>
      <c r="H502" s="38">
        <v>4</v>
      </c>
      <c r="I502" s="38">
        <v>2</v>
      </c>
      <c r="J502" s="150" t="str">
        <f t="shared" si="27"/>
        <v>42</v>
      </c>
      <c r="K502" s="38" t="str">
        <f>IF(ISBLANK('Model Participation Data'!$L$27),"-",'Model Participation Data'!$L$27)</f>
        <v>-</v>
      </c>
      <c r="L502" s="39" t="str">
        <f>IF(ISBLANK('Model Participation Data'!$M$27),"-",'Model Participation Data'!$M$27)</f>
        <v>-</v>
      </c>
      <c r="M502" s="43">
        <f>IF(ISNA(SUMIFS(INDEX('Model Participation Data'!$N$8:$DX$57,0,MATCH(CONCATENATE($J502,M$6),'Model Participation Data'!$N$6:$DX$6,0)),'Model Participation Data'!$B$8:$B$57,$C502,'Model Participation Data'!$C$8:$C$57,$D502)),"-",SUMIFS(INDEX('Model Participation Data'!$N$8:$DX$57,0,MATCH(CONCATENATE($J502,M$6),'Model Participation Data'!$N$6:$DX$6,0)),'Model Participation Data'!$B$8:$B$57,$C502,'Model Participation Data'!$C$8:$C$57,$D502))</f>
        <v>0</v>
      </c>
      <c r="N502" s="43">
        <f>IF(ISNA(SUMIFS(INDEX('Model Participation Data'!$N$8:$DX$57,0,MATCH(CONCATENATE($J502,N$6),'Model Participation Data'!$N$6:$DX$6,0)),'Model Participation Data'!$B$8:$B$57,$C502,'Model Participation Data'!$C$8:$C$57,$D502)),"-",SUMIFS(INDEX('Model Participation Data'!$N$8:$DX$57,0,MATCH(CONCATENATE($J502,N$6),'Model Participation Data'!$N$6:$DX$6,0)),'Model Participation Data'!$B$8:$B$57,$C502,'Model Participation Data'!$C$8:$C$57,$D502))</f>
        <v>0</v>
      </c>
      <c r="O502" s="154">
        <f>IF(ISNA(SUMIFS(INDEX('Model Participation Data'!$N$8:$DX$57,0,MATCH(CONCATENATE($J502,O$6),'Model Participation Data'!$N$6:$DX$6,0)),'Model Participation Data'!$B$8:$B$57,$C502,'Model Participation Data'!$C$8:$C$57,$D502)),"-",SUMIFS(INDEX('Model Participation Data'!$N$8:$DX$57,0,MATCH(CONCATENATE($J502,O$6),'Model Participation Data'!$N$6:$DX$6,0)),'Model Participation Data'!$B$8:$B$57,$C502,'Model Participation Data'!$C$8:$C$57,$D502))</f>
        <v>0</v>
      </c>
    </row>
    <row r="503" spans="2:15" outlineLevel="1" x14ac:dyDescent="0.35">
      <c r="B503" s="37" t="s">
        <v>80</v>
      </c>
      <c r="C503" s="38" t="str">
        <f>IF(ISBLANK('Model Participation Data'!$B$27),"-",'Model Participation Data'!$B$27)</f>
        <v>-</v>
      </c>
      <c r="D503" s="38" t="str">
        <f>IF(ISBLANK('Model Participation Data'!$C$27),"-",'Model Participation Data'!$C$27)</f>
        <v>-</v>
      </c>
      <c r="E503" s="38" t="str">
        <f>IF(ISBLANK('Model Participation Data'!$D$27),"-",'Model Participation Data'!$D$27)</f>
        <v>-</v>
      </c>
      <c r="F503" s="38" t="str">
        <f>IF(ISBLANK('Model Participation Data'!$E$27),"-",'Model Participation Data'!$E$27)</f>
        <v>-</v>
      </c>
      <c r="G503" s="151" t="str">
        <f>IF(ISBLANK('Model Participation Data'!$F$27),"-",'Model Participation Data'!$F$27)</f>
        <v>-</v>
      </c>
      <c r="H503" s="38">
        <v>4</v>
      </c>
      <c r="I503" s="38">
        <v>3</v>
      </c>
      <c r="J503" s="150" t="str">
        <f t="shared" si="27"/>
        <v>43</v>
      </c>
      <c r="K503" s="38" t="str">
        <f>IF(ISBLANK('Model Participation Data'!$L$27),"-",'Model Participation Data'!$L$27)</f>
        <v>-</v>
      </c>
      <c r="L503" s="39" t="str">
        <f>IF(ISBLANK('Model Participation Data'!$M$27),"-",'Model Participation Data'!$M$27)</f>
        <v>-</v>
      </c>
      <c r="M503" s="43">
        <f>IF(ISNA(SUMIFS(INDEX('Model Participation Data'!$N$8:$DX$57,0,MATCH(CONCATENATE($J503,M$6),'Model Participation Data'!$N$6:$DX$6,0)),'Model Participation Data'!$B$8:$B$57,$C503,'Model Participation Data'!$C$8:$C$57,$D503)),"-",SUMIFS(INDEX('Model Participation Data'!$N$8:$DX$57,0,MATCH(CONCATENATE($J503,M$6),'Model Participation Data'!$N$6:$DX$6,0)),'Model Participation Data'!$B$8:$B$57,$C503,'Model Participation Data'!$C$8:$C$57,$D503))</f>
        <v>0</v>
      </c>
      <c r="N503" s="43">
        <f>IF(ISNA(SUMIFS(INDEX('Model Participation Data'!$N$8:$DX$57,0,MATCH(CONCATENATE($J503,N$6),'Model Participation Data'!$N$6:$DX$6,0)),'Model Participation Data'!$B$8:$B$57,$C503,'Model Participation Data'!$C$8:$C$57,$D503)),"-",SUMIFS(INDEX('Model Participation Data'!$N$8:$DX$57,0,MATCH(CONCATENATE($J503,N$6),'Model Participation Data'!$N$6:$DX$6,0)),'Model Participation Data'!$B$8:$B$57,$C503,'Model Participation Data'!$C$8:$C$57,$D503))</f>
        <v>0</v>
      </c>
      <c r="O503" s="154">
        <f>IF(ISNA(SUMIFS(INDEX('Model Participation Data'!$N$8:$DX$57,0,MATCH(CONCATENATE($J503,O$6),'Model Participation Data'!$N$6:$DX$6,0)),'Model Participation Data'!$B$8:$B$57,$C503,'Model Participation Data'!$C$8:$C$57,$D503)),"-",SUMIFS(INDEX('Model Participation Data'!$N$8:$DX$57,0,MATCH(CONCATENATE($J503,O$6),'Model Participation Data'!$N$6:$DX$6,0)),'Model Participation Data'!$B$8:$B$57,$C503,'Model Participation Data'!$C$8:$C$57,$D503))</f>
        <v>0</v>
      </c>
    </row>
    <row r="504" spans="2:15" outlineLevel="1" x14ac:dyDescent="0.35">
      <c r="B504" s="37" t="s">
        <v>80</v>
      </c>
      <c r="C504" s="38" t="str">
        <f>IF(ISBLANK('Model Participation Data'!$B$27),"-",'Model Participation Data'!$B$27)</f>
        <v>-</v>
      </c>
      <c r="D504" s="38" t="str">
        <f>IF(ISBLANK('Model Participation Data'!$C$27),"-",'Model Participation Data'!$C$27)</f>
        <v>-</v>
      </c>
      <c r="E504" s="38" t="str">
        <f>IF(ISBLANK('Model Participation Data'!$D$27),"-",'Model Participation Data'!$D$27)</f>
        <v>-</v>
      </c>
      <c r="F504" s="38" t="str">
        <f>IF(ISBLANK('Model Participation Data'!$E$27),"-",'Model Participation Data'!$E$27)</f>
        <v>-</v>
      </c>
      <c r="G504" s="151" t="str">
        <f>IF(ISBLANK('Model Participation Data'!$F$27),"-",'Model Participation Data'!$F$27)</f>
        <v>-</v>
      </c>
      <c r="H504" s="38">
        <v>4</v>
      </c>
      <c r="I504" s="38">
        <v>4</v>
      </c>
      <c r="J504" s="150" t="str">
        <f t="shared" si="27"/>
        <v>44</v>
      </c>
      <c r="K504" s="38" t="str">
        <f>IF(ISBLANK('Model Participation Data'!$L$27),"-",'Model Participation Data'!$L$27)</f>
        <v>-</v>
      </c>
      <c r="L504" s="39" t="str">
        <f>IF(ISBLANK('Model Participation Data'!$M$27),"-",'Model Participation Data'!$M$27)</f>
        <v>-</v>
      </c>
      <c r="M504" s="43">
        <f>IF(ISNA(SUMIFS(INDEX('Model Participation Data'!$N$8:$DX$57,0,MATCH(CONCATENATE($J504,M$6),'Model Participation Data'!$N$6:$DX$6,0)),'Model Participation Data'!$B$8:$B$57,$C504,'Model Participation Data'!$C$8:$C$57,$D504)),"-",SUMIFS(INDEX('Model Participation Data'!$N$8:$DX$57,0,MATCH(CONCATENATE($J504,M$6),'Model Participation Data'!$N$6:$DX$6,0)),'Model Participation Data'!$B$8:$B$57,$C504,'Model Participation Data'!$C$8:$C$57,$D504))</f>
        <v>0</v>
      </c>
      <c r="N504" s="43">
        <f>IF(ISNA(SUMIFS(INDEX('Model Participation Data'!$N$8:$DX$57,0,MATCH(CONCATENATE($J504,N$6),'Model Participation Data'!$N$6:$DX$6,0)),'Model Participation Data'!$B$8:$B$57,$C504,'Model Participation Data'!$C$8:$C$57,$D504)),"-",SUMIFS(INDEX('Model Participation Data'!$N$8:$DX$57,0,MATCH(CONCATENATE($J504,N$6),'Model Participation Data'!$N$6:$DX$6,0)),'Model Participation Data'!$B$8:$B$57,$C504,'Model Participation Data'!$C$8:$C$57,$D504))</f>
        <v>0</v>
      </c>
      <c r="O504" s="154">
        <f>IF(ISNA(SUMIFS(INDEX('Model Participation Data'!$N$8:$DX$57,0,MATCH(CONCATENATE($J504,O$6),'Model Participation Data'!$N$6:$DX$6,0)),'Model Participation Data'!$B$8:$B$57,$C504,'Model Participation Data'!$C$8:$C$57,$D504)),"-",SUMIFS(INDEX('Model Participation Data'!$N$8:$DX$57,0,MATCH(CONCATENATE($J504,O$6),'Model Participation Data'!$N$6:$DX$6,0)),'Model Participation Data'!$B$8:$B$57,$C504,'Model Participation Data'!$C$8:$C$57,$D504))</f>
        <v>0</v>
      </c>
    </row>
    <row r="505" spans="2:15" outlineLevel="1" x14ac:dyDescent="0.35">
      <c r="B505" s="37" t="s">
        <v>80</v>
      </c>
      <c r="C505" s="38" t="str">
        <f>IF(ISBLANK('Model Participation Data'!$B$27),"-",'Model Participation Data'!$B$27)</f>
        <v>-</v>
      </c>
      <c r="D505" s="38" t="str">
        <f>IF(ISBLANK('Model Participation Data'!$C$27),"-",'Model Participation Data'!$C$27)</f>
        <v>-</v>
      </c>
      <c r="E505" s="38" t="str">
        <f>IF(ISBLANK('Model Participation Data'!$D$27),"-",'Model Participation Data'!$D$27)</f>
        <v>-</v>
      </c>
      <c r="F505" s="38" t="str">
        <f>IF(ISBLANK('Model Participation Data'!$E$27),"-",'Model Participation Data'!$E$27)</f>
        <v>-</v>
      </c>
      <c r="G505" s="151" t="str">
        <f>IF(ISBLANK('Model Participation Data'!$F$27),"-",'Model Participation Data'!$F$27)</f>
        <v>-</v>
      </c>
      <c r="H505" s="38">
        <v>4</v>
      </c>
      <c r="I505" s="38">
        <v>5</v>
      </c>
      <c r="J505" s="150" t="str">
        <f t="shared" si="27"/>
        <v>45</v>
      </c>
      <c r="K505" s="38" t="str">
        <f>IF(ISBLANK('Model Participation Data'!$L$27),"-",'Model Participation Data'!$L$27)</f>
        <v>-</v>
      </c>
      <c r="L505" s="39" t="str">
        <f>IF(ISBLANK('Model Participation Data'!$M$27),"-",'Model Participation Data'!$M$27)</f>
        <v>-</v>
      </c>
      <c r="M505" s="43">
        <f>IF(ISNA(SUMIFS(INDEX('Model Participation Data'!$N$8:$DX$57,0,MATCH(CONCATENATE($J505,M$6),'Model Participation Data'!$N$6:$DX$6,0)),'Model Participation Data'!$B$8:$B$57,$C505,'Model Participation Data'!$C$8:$C$57,$D505)),"-",SUMIFS(INDEX('Model Participation Data'!$N$8:$DX$57,0,MATCH(CONCATENATE($J505,M$6),'Model Participation Data'!$N$6:$DX$6,0)),'Model Participation Data'!$B$8:$B$57,$C505,'Model Participation Data'!$C$8:$C$57,$D505))</f>
        <v>0</v>
      </c>
      <c r="N505" s="43">
        <f>IF(ISNA(SUMIFS(INDEX('Model Participation Data'!$N$8:$DX$57,0,MATCH(CONCATENATE($J505,N$6),'Model Participation Data'!$N$6:$DX$6,0)),'Model Participation Data'!$B$8:$B$57,$C505,'Model Participation Data'!$C$8:$C$57,$D505)),"-",SUMIFS(INDEX('Model Participation Data'!$N$8:$DX$57,0,MATCH(CONCATENATE($J505,N$6),'Model Participation Data'!$N$6:$DX$6,0)),'Model Participation Data'!$B$8:$B$57,$C505,'Model Participation Data'!$C$8:$C$57,$D505))</f>
        <v>0</v>
      </c>
      <c r="O505" s="154">
        <f>IF(ISNA(SUMIFS(INDEX('Model Participation Data'!$N$8:$DX$57,0,MATCH(CONCATENATE($J505,O$6),'Model Participation Data'!$N$6:$DX$6,0)),'Model Participation Data'!$B$8:$B$57,$C505,'Model Participation Data'!$C$8:$C$57,$D505)),"-",SUMIFS(INDEX('Model Participation Data'!$N$8:$DX$57,0,MATCH(CONCATENATE($J505,O$6),'Model Participation Data'!$N$6:$DX$6,0)),'Model Participation Data'!$B$8:$B$57,$C505,'Model Participation Data'!$C$8:$C$57,$D505))</f>
        <v>0</v>
      </c>
    </row>
    <row r="506" spans="2:15" outlineLevel="1" x14ac:dyDescent="0.35">
      <c r="B506" s="37" t="s">
        <v>80</v>
      </c>
      <c r="C506" s="38" t="str">
        <f>IF(ISBLANK('Model Participation Data'!$B$27),"-",'Model Participation Data'!$B$27)</f>
        <v>-</v>
      </c>
      <c r="D506" s="38" t="str">
        <f>IF(ISBLANK('Model Participation Data'!$C$27),"-",'Model Participation Data'!$C$27)</f>
        <v>-</v>
      </c>
      <c r="E506" s="38" t="str">
        <f>IF(ISBLANK('Model Participation Data'!$D$27),"-",'Model Participation Data'!$D$27)</f>
        <v>-</v>
      </c>
      <c r="F506" s="38" t="str">
        <f>IF(ISBLANK('Model Participation Data'!$E$27),"-",'Model Participation Data'!$E$27)</f>
        <v>-</v>
      </c>
      <c r="G506" s="151" t="str">
        <f>IF(ISBLANK('Model Participation Data'!$F$27),"-",'Model Participation Data'!$F$27)</f>
        <v>-</v>
      </c>
      <c r="H506" s="38">
        <v>4</v>
      </c>
      <c r="I506" s="38" t="s">
        <v>65</v>
      </c>
      <c r="J506" s="150" t="str">
        <f t="shared" si="27"/>
        <v>4Goal</v>
      </c>
      <c r="K506" s="38" t="str">
        <f>IF(ISBLANK('Model Participation Data'!$L$27),"-",'Model Participation Data'!$L$27)</f>
        <v>-</v>
      </c>
      <c r="L506" s="39" t="str">
        <f>IF(ISBLANK('Model Participation Data'!$M$27),"-",'Model Participation Data'!$M$27)</f>
        <v>-</v>
      </c>
      <c r="M506" s="43" t="str">
        <f>IF(ISNA(SUMIFS(INDEX('Model Participation Data'!$N$8:$DX$57,0,MATCH(CONCATENATE($J506,M$6),'Model Participation Data'!$N$6:$DX$6,0)),'Model Participation Data'!$B$8:$B$57,$C506,'Model Participation Data'!$C$8:$C$57,$D506)),"-",SUMIFS(INDEX('Model Participation Data'!$N$8:$DX$57,0,MATCH(CONCATENATE($J506,M$6),'Model Participation Data'!$N$6:$DX$6,0)),'Model Participation Data'!$B$8:$B$57,$C506,'Model Participation Data'!$C$8:$C$57,$D506))</f>
        <v>-</v>
      </c>
      <c r="N506" s="43" t="str">
        <f>IF(ISNA(SUMIFS(INDEX('Model Participation Data'!$N$8:$DX$57,0,MATCH(CONCATENATE($J506,N$6),'Model Participation Data'!$N$6:$DX$6,0)),'Model Participation Data'!$B$8:$B$57,$C506,'Model Participation Data'!$C$8:$C$57,$D506)),"-",SUMIFS(INDEX('Model Participation Data'!$N$8:$DX$57,0,MATCH(CONCATENATE($J506,N$6),'Model Participation Data'!$N$6:$DX$6,0)),'Model Participation Data'!$B$8:$B$57,$C506,'Model Participation Data'!$C$8:$C$57,$D506))</f>
        <v>-</v>
      </c>
      <c r="O506" s="154">
        <f>IF(ISNA(SUMIFS(INDEX('Model Participation Data'!$N$8:$DX$57,0,MATCH(CONCATENATE($J506,O$6),'Model Participation Data'!$N$6:$DX$6,0)),'Model Participation Data'!$B$8:$B$57,$C506,'Model Participation Data'!$C$8:$C$57,$D506)),"-",SUMIFS(INDEX('Model Participation Data'!$N$8:$DX$57,0,MATCH(CONCATENATE($J506,O$6),'Model Participation Data'!$N$6:$DX$6,0)),'Model Participation Data'!$B$8:$B$57,$C506,'Model Participation Data'!$C$8:$C$57,$D506))</f>
        <v>0</v>
      </c>
    </row>
    <row r="507" spans="2:15" outlineLevel="1" x14ac:dyDescent="0.35">
      <c r="B507" s="37" t="s">
        <v>80</v>
      </c>
      <c r="C507" s="38" t="str">
        <f>IF(ISBLANK('Model Participation Data'!$B$28),"-",'Model Participation Data'!$B$28)</f>
        <v>-</v>
      </c>
      <c r="D507" s="38" t="str">
        <f>IF(ISBLANK('Model Participation Data'!$C$28),"-",'Model Participation Data'!$C$28)</f>
        <v>-</v>
      </c>
      <c r="E507" s="38" t="str">
        <f>IF(ISBLANK('Model Participation Data'!$D$28),"-",'Model Participation Data'!$D$28)</f>
        <v>-</v>
      </c>
      <c r="F507" s="38" t="str">
        <f>IF(ISBLANK('Model Participation Data'!$E$28),"-",'Model Participation Data'!$E$28)</f>
        <v>-</v>
      </c>
      <c r="G507" s="151" t="str">
        <f>IF(ISBLANK('Model Participation Data'!$F$28),"-",'Model Participation Data'!$F$28)</f>
        <v>-</v>
      </c>
      <c r="H507" s="38" t="s">
        <v>64</v>
      </c>
      <c r="I507" s="38" t="s">
        <v>64</v>
      </c>
      <c r="J507" s="150" t="str">
        <f t="shared" si="24"/>
        <v>BaselineBaseline</v>
      </c>
      <c r="K507" s="38" t="str">
        <f>IF(ISBLANK('Model Participation Data'!$L$28),"-",'Model Participation Data'!$L$28)</f>
        <v>-</v>
      </c>
      <c r="L507" s="39" t="str">
        <f>IF(ISBLANK('Model Participation Data'!$M$28),"-",'Model Participation Data'!$M$28)</f>
        <v>-</v>
      </c>
      <c r="M507" s="43">
        <f>IF(ISNA(SUMIFS(INDEX('Model Participation Data'!$N$8:$DX$57,0,MATCH(CONCATENATE($J507,M$6),'Model Participation Data'!$N$6:$DX$6,0)),'Model Participation Data'!$B$8:$B$57,$C507,'Model Participation Data'!$C$8:$C$57,$D507)),"-",SUMIFS(INDEX('Model Participation Data'!$N$8:$DX$57,0,MATCH(CONCATENATE($J507,M$6),'Model Participation Data'!$N$6:$DX$6,0)),'Model Participation Data'!$B$8:$B$57,$C507,'Model Participation Data'!$C$8:$C$57,$D507))</f>
        <v>0</v>
      </c>
      <c r="N507" s="43">
        <f>IF(ISNA(SUMIFS(INDEX('Model Participation Data'!$N$8:$DX$57,0,MATCH(CONCATENATE($J507,N$6),'Model Participation Data'!$N$6:$DX$6,0)),'Model Participation Data'!$B$8:$B$57,$C507,'Model Participation Data'!$C$8:$C$57,$D507)),"-",SUMIFS(INDEX('Model Participation Data'!$N$8:$DX$57,0,MATCH(CONCATENATE($J507,N$6),'Model Participation Data'!$N$6:$DX$6,0)),'Model Participation Data'!$B$8:$B$57,$C507,'Model Participation Data'!$C$8:$C$57,$D507))</f>
        <v>0</v>
      </c>
      <c r="O507" s="154">
        <f>IF(ISNA(SUMIFS(INDEX('Model Participation Data'!$N$8:$DX$57,0,MATCH(CONCATENATE($J507,O$6),'Model Participation Data'!$N$6:$DX$6,0)),'Model Participation Data'!$B$8:$B$57,$C507,'Model Participation Data'!$C$8:$C$57,$D507)),"-",SUMIFS(INDEX('Model Participation Data'!$N$8:$DX$57,0,MATCH(CONCATENATE($J507,O$6),'Model Participation Data'!$N$6:$DX$6,0)),'Model Participation Data'!$B$8:$B$57,$C507,'Model Participation Data'!$C$8:$C$57,$D507))</f>
        <v>0</v>
      </c>
    </row>
    <row r="508" spans="2:15" outlineLevel="1" x14ac:dyDescent="0.35">
      <c r="B508" s="37" t="s">
        <v>80</v>
      </c>
      <c r="C508" s="38" t="str">
        <f>IF(ISBLANK('Model Participation Data'!$B$28),"-",'Model Participation Data'!$B$28)</f>
        <v>-</v>
      </c>
      <c r="D508" s="38" t="str">
        <f>IF(ISBLANK('Model Participation Data'!$C$28),"-",'Model Participation Data'!$C$28)</f>
        <v>-</v>
      </c>
      <c r="E508" s="38" t="str">
        <f>IF(ISBLANK('Model Participation Data'!$D$28),"-",'Model Participation Data'!$D$28)</f>
        <v>-</v>
      </c>
      <c r="F508" s="38" t="str">
        <f>IF(ISBLANK('Model Participation Data'!$E$28),"-",'Model Participation Data'!$E$28)</f>
        <v>-</v>
      </c>
      <c r="G508" s="151" t="str">
        <f>IF(ISBLANK('Model Participation Data'!$F$28),"-",'Model Participation Data'!$F$28)</f>
        <v>-</v>
      </c>
      <c r="H508" s="38">
        <v>1</v>
      </c>
      <c r="I508" s="38">
        <v>1</v>
      </c>
      <c r="J508" s="150" t="str">
        <f t="shared" si="24"/>
        <v>11</v>
      </c>
      <c r="K508" s="38" t="str">
        <f>IF(ISBLANK('Model Participation Data'!$L$28),"-",'Model Participation Data'!$L$28)</f>
        <v>-</v>
      </c>
      <c r="L508" s="39" t="str">
        <f>IF(ISBLANK('Model Participation Data'!$M$28),"-",'Model Participation Data'!$M$28)</f>
        <v>-</v>
      </c>
      <c r="M508" s="43">
        <f>IF(ISNA(SUMIFS(INDEX('Model Participation Data'!$N$8:$DX$57,0,MATCH(CONCATENATE($J508,M$6),'Model Participation Data'!$N$6:$DX$6,0)),'Model Participation Data'!$B$8:$B$57,$C508,'Model Participation Data'!$C$8:$C$57,$D508)),"-",SUMIFS(INDEX('Model Participation Data'!$N$8:$DX$57,0,MATCH(CONCATENATE($J508,M$6),'Model Participation Data'!$N$6:$DX$6,0)),'Model Participation Data'!$B$8:$B$57,$C508,'Model Participation Data'!$C$8:$C$57,$D508))</f>
        <v>0</v>
      </c>
      <c r="N508" s="43">
        <f>IF(ISNA(SUMIFS(INDEX('Model Participation Data'!$N$8:$DX$57,0,MATCH(CONCATENATE($J508,N$6),'Model Participation Data'!$N$6:$DX$6,0)),'Model Participation Data'!$B$8:$B$57,$C508,'Model Participation Data'!$C$8:$C$57,$D508)),"-",SUMIFS(INDEX('Model Participation Data'!$N$8:$DX$57,0,MATCH(CONCATENATE($J508,N$6),'Model Participation Data'!$N$6:$DX$6,0)),'Model Participation Data'!$B$8:$B$57,$C508,'Model Participation Data'!$C$8:$C$57,$D508))</f>
        <v>0</v>
      </c>
      <c r="O508" s="154">
        <f>IF(ISNA(SUMIFS(INDEX('Model Participation Data'!$N$8:$DX$57,0,MATCH(CONCATENATE($J508,O$6),'Model Participation Data'!$N$6:$DX$6,0)),'Model Participation Data'!$B$8:$B$57,$C508,'Model Participation Data'!$C$8:$C$57,$D508)),"-",SUMIFS(INDEX('Model Participation Data'!$N$8:$DX$57,0,MATCH(CONCATENATE($J508,O$6),'Model Participation Data'!$N$6:$DX$6,0)),'Model Participation Data'!$B$8:$B$57,$C508,'Model Participation Data'!$C$8:$C$57,$D508))</f>
        <v>0</v>
      </c>
    </row>
    <row r="509" spans="2:15" outlineLevel="1" x14ac:dyDescent="0.35">
      <c r="B509" s="37" t="s">
        <v>80</v>
      </c>
      <c r="C509" s="38" t="str">
        <f>IF(ISBLANK('Model Participation Data'!$B$28),"-",'Model Participation Data'!$B$28)</f>
        <v>-</v>
      </c>
      <c r="D509" s="38" t="str">
        <f>IF(ISBLANK('Model Participation Data'!$C$28),"-",'Model Participation Data'!$C$28)</f>
        <v>-</v>
      </c>
      <c r="E509" s="38" t="str">
        <f>IF(ISBLANK('Model Participation Data'!$D$28),"-",'Model Participation Data'!$D$28)</f>
        <v>-</v>
      </c>
      <c r="F509" s="38" t="str">
        <f>IF(ISBLANK('Model Participation Data'!$E$28),"-",'Model Participation Data'!$E$28)</f>
        <v>-</v>
      </c>
      <c r="G509" s="151" t="str">
        <f>IF(ISBLANK('Model Participation Data'!$F$28),"-",'Model Participation Data'!$F$28)</f>
        <v>-</v>
      </c>
      <c r="H509" s="38">
        <v>1</v>
      </c>
      <c r="I509" s="38">
        <v>2</v>
      </c>
      <c r="J509" s="150" t="str">
        <f t="shared" si="24"/>
        <v>12</v>
      </c>
      <c r="K509" s="38" t="str">
        <f>IF(ISBLANK('Model Participation Data'!$L$28),"-",'Model Participation Data'!$L$28)</f>
        <v>-</v>
      </c>
      <c r="L509" s="39" t="str">
        <f>IF(ISBLANK('Model Participation Data'!$M$28),"-",'Model Participation Data'!$M$28)</f>
        <v>-</v>
      </c>
      <c r="M509" s="43">
        <f>IF(ISNA(SUMIFS(INDEX('Model Participation Data'!$N$8:$DX$57,0,MATCH(CONCATENATE($J509,M$6),'Model Participation Data'!$N$6:$DX$6,0)),'Model Participation Data'!$B$8:$B$57,$C509,'Model Participation Data'!$C$8:$C$57,$D509)),"-",SUMIFS(INDEX('Model Participation Data'!$N$8:$DX$57,0,MATCH(CONCATENATE($J509,M$6),'Model Participation Data'!$N$6:$DX$6,0)),'Model Participation Data'!$B$8:$B$57,$C509,'Model Participation Data'!$C$8:$C$57,$D509))</f>
        <v>0</v>
      </c>
      <c r="N509" s="43">
        <f>IF(ISNA(SUMIFS(INDEX('Model Participation Data'!$N$8:$DX$57,0,MATCH(CONCATENATE($J509,N$6),'Model Participation Data'!$N$6:$DX$6,0)),'Model Participation Data'!$B$8:$B$57,$C509,'Model Participation Data'!$C$8:$C$57,$D509)),"-",SUMIFS(INDEX('Model Participation Data'!$N$8:$DX$57,0,MATCH(CONCATENATE($J509,N$6),'Model Participation Data'!$N$6:$DX$6,0)),'Model Participation Data'!$B$8:$B$57,$C509,'Model Participation Data'!$C$8:$C$57,$D509))</f>
        <v>0</v>
      </c>
      <c r="O509" s="154">
        <f>IF(ISNA(SUMIFS(INDEX('Model Participation Data'!$N$8:$DX$57,0,MATCH(CONCATENATE($J509,O$6),'Model Participation Data'!$N$6:$DX$6,0)),'Model Participation Data'!$B$8:$B$57,$C509,'Model Participation Data'!$C$8:$C$57,$D509)),"-",SUMIFS(INDEX('Model Participation Data'!$N$8:$DX$57,0,MATCH(CONCATENATE($J509,O$6),'Model Participation Data'!$N$6:$DX$6,0)),'Model Participation Data'!$B$8:$B$57,$C509,'Model Participation Data'!$C$8:$C$57,$D509))</f>
        <v>0</v>
      </c>
    </row>
    <row r="510" spans="2:15" outlineLevel="1" x14ac:dyDescent="0.35">
      <c r="B510" s="37" t="s">
        <v>80</v>
      </c>
      <c r="C510" s="38" t="str">
        <f>IF(ISBLANK('Model Participation Data'!$B$28),"-",'Model Participation Data'!$B$28)</f>
        <v>-</v>
      </c>
      <c r="D510" s="38" t="str">
        <f>IF(ISBLANK('Model Participation Data'!$C$28),"-",'Model Participation Data'!$C$28)</f>
        <v>-</v>
      </c>
      <c r="E510" s="38" t="str">
        <f>IF(ISBLANK('Model Participation Data'!$D$28),"-",'Model Participation Data'!$D$28)</f>
        <v>-</v>
      </c>
      <c r="F510" s="38" t="str">
        <f>IF(ISBLANK('Model Participation Data'!$E$28),"-",'Model Participation Data'!$E$28)</f>
        <v>-</v>
      </c>
      <c r="G510" s="151" t="str">
        <f>IF(ISBLANK('Model Participation Data'!$F$28),"-",'Model Participation Data'!$F$28)</f>
        <v>-</v>
      </c>
      <c r="H510" s="38">
        <v>1</v>
      </c>
      <c r="I510" s="38">
        <v>3</v>
      </c>
      <c r="J510" s="150" t="str">
        <f t="shared" si="24"/>
        <v>13</v>
      </c>
      <c r="K510" s="38" t="str">
        <f>IF(ISBLANK('Model Participation Data'!$L$28),"-",'Model Participation Data'!$L$28)</f>
        <v>-</v>
      </c>
      <c r="L510" s="39" t="str">
        <f>IF(ISBLANK('Model Participation Data'!$M$28),"-",'Model Participation Data'!$M$28)</f>
        <v>-</v>
      </c>
      <c r="M510" s="43">
        <f>IF(ISNA(SUMIFS(INDEX('Model Participation Data'!$N$8:$DX$57,0,MATCH(CONCATENATE($J510,M$6),'Model Participation Data'!$N$6:$DX$6,0)),'Model Participation Data'!$B$8:$B$57,$C510,'Model Participation Data'!$C$8:$C$57,$D510)),"-",SUMIFS(INDEX('Model Participation Data'!$N$8:$DX$57,0,MATCH(CONCATENATE($J510,M$6),'Model Participation Data'!$N$6:$DX$6,0)),'Model Participation Data'!$B$8:$B$57,$C510,'Model Participation Data'!$C$8:$C$57,$D510))</f>
        <v>0</v>
      </c>
      <c r="N510" s="43">
        <f>IF(ISNA(SUMIFS(INDEX('Model Participation Data'!$N$8:$DX$57,0,MATCH(CONCATENATE($J510,N$6),'Model Participation Data'!$N$6:$DX$6,0)),'Model Participation Data'!$B$8:$B$57,$C510,'Model Participation Data'!$C$8:$C$57,$D510)),"-",SUMIFS(INDEX('Model Participation Data'!$N$8:$DX$57,0,MATCH(CONCATENATE($J510,N$6),'Model Participation Data'!$N$6:$DX$6,0)),'Model Participation Data'!$B$8:$B$57,$C510,'Model Participation Data'!$C$8:$C$57,$D510))</f>
        <v>0</v>
      </c>
      <c r="O510" s="154">
        <f>IF(ISNA(SUMIFS(INDEX('Model Participation Data'!$N$8:$DX$57,0,MATCH(CONCATENATE($J510,O$6),'Model Participation Data'!$N$6:$DX$6,0)),'Model Participation Data'!$B$8:$B$57,$C510,'Model Participation Data'!$C$8:$C$57,$D510)),"-",SUMIFS(INDEX('Model Participation Data'!$N$8:$DX$57,0,MATCH(CONCATENATE($J510,O$6),'Model Participation Data'!$N$6:$DX$6,0)),'Model Participation Data'!$B$8:$B$57,$C510,'Model Participation Data'!$C$8:$C$57,$D510))</f>
        <v>0</v>
      </c>
    </row>
    <row r="511" spans="2:15" outlineLevel="1" x14ac:dyDescent="0.35">
      <c r="B511" s="37" t="s">
        <v>80</v>
      </c>
      <c r="C511" s="38" t="str">
        <f>IF(ISBLANK('Model Participation Data'!$B$28),"-",'Model Participation Data'!$B$28)</f>
        <v>-</v>
      </c>
      <c r="D511" s="38" t="str">
        <f>IF(ISBLANK('Model Participation Data'!$C$28),"-",'Model Participation Data'!$C$28)</f>
        <v>-</v>
      </c>
      <c r="E511" s="38" t="str">
        <f>IF(ISBLANK('Model Participation Data'!$D$28),"-",'Model Participation Data'!$D$28)</f>
        <v>-</v>
      </c>
      <c r="F511" s="38" t="str">
        <f>IF(ISBLANK('Model Participation Data'!$E$28),"-",'Model Participation Data'!$E$28)</f>
        <v>-</v>
      </c>
      <c r="G511" s="151" t="str">
        <f>IF(ISBLANK('Model Participation Data'!$F$28),"-",'Model Participation Data'!$F$28)</f>
        <v>-</v>
      </c>
      <c r="H511" s="38">
        <v>1</v>
      </c>
      <c r="I511" s="38">
        <v>4</v>
      </c>
      <c r="J511" s="150" t="str">
        <f t="shared" si="24"/>
        <v>14</v>
      </c>
      <c r="K511" s="38" t="str">
        <f>IF(ISBLANK('Model Participation Data'!$L$28),"-",'Model Participation Data'!$L$28)</f>
        <v>-</v>
      </c>
      <c r="L511" s="39" t="str">
        <f>IF(ISBLANK('Model Participation Data'!$M$28),"-",'Model Participation Data'!$M$28)</f>
        <v>-</v>
      </c>
      <c r="M511" s="43">
        <f>IF(ISNA(SUMIFS(INDEX('Model Participation Data'!$N$8:$DX$57,0,MATCH(CONCATENATE($J511,M$6),'Model Participation Data'!$N$6:$DX$6,0)),'Model Participation Data'!$B$8:$B$57,$C511,'Model Participation Data'!$C$8:$C$57,$D511)),"-",SUMIFS(INDEX('Model Participation Data'!$N$8:$DX$57,0,MATCH(CONCATENATE($J511,M$6),'Model Participation Data'!$N$6:$DX$6,0)),'Model Participation Data'!$B$8:$B$57,$C511,'Model Participation Data'!$C$8:$C$57,$D511))</f>
        <v>0</v>
      </c>
      <c r="N511" s="43">
        <f>IF(ISNA(SUMIFS(INDEX('Model Participation Data'!$N$8:$DX$57,0,MATCH(CONCATENATE($J511,N$6),'Model Participation Data'!$N$6:$DX$6,0)),'Model Participation Data'!$B$8:$B$57,$C511,'Model Participation Data'!$C$8:$C$57,$D511)),"-",SUMIFS(INDEX('Model Participation Data'!$N$8:$DX$57,0,MATCH(CONCATENATE($J511,N$6),'Model Participation Data'!$N$6:$DX$6,0)),'Model Participation Data'!$B$8:$B$57,$C511,'Model Participation Data'!$C$8:$C$57,$D511))</f>
        <v>0</v>
      </c>
      <c r="O511" s="154">
        <f>IF(ISNA(SUMIFS(INDEX('Model Participation Data'!$N$8:$DX$57,0,MATCH(CONCATENATE($J511,O$6),'Model Participation Data'!$N$6:$DX$6,0)),'Model Participation Data'!$B$8:$B$57,$C511,'Model Participation Data'!$C$8:$C$57,$D511)),"-",SUMIFS(INDEX('Model Participation Data'!$N$8:$DX$57,0,MATCH(CONCATENATE($J511,O$6),'Model Participation Data'!$N$6:$DX$6,0)),'Model Participation Data'!$B$8:$B$57,$C511,'Model Participation Data'!$C$8:$C$57,$D511))</f>
        <v>0</v>
      </c>
    </row>
    <row r="512" spans="2:15" outlineLevel="1" x14ac:dyDescent="0.35">
      <c r="B512" s="37" t="s">
        <v>80</v>
      </c>
      <c r="C512" s="38" t="str">
        <f>IF(ISBLANK('Model Participation Data'!$B$28),"-",'Model Participation Data'!$B$28)</f>
        <v>-</v>
      </c>
      <c r="D512" s="38" t="str">
        <f>IF(ISBLANK('Model Participation Data'!$C$28),"-",'Model Participation Data'!$C$28)</f>
        <v>-</v>
      </c>
      <c r="E512" s="38" t="str">
        <f>IF(ISBLANK('Model Participation Data'!$D$28),"-",'Model Participation Data'!$D$28)</f>
        <v>-</v>
      </c>
      <c r="F512" s="38" t="str">
        <f>IF(ISBLANK('Model Participation Data'!$E$28),"-",'Model Participation Data'!$E$28)</f>
        <v>-</v>
      </c>
      <c r="G512" s="151" t="str">
        <f>IF(ISBLANK('Model Participation Data'!$F$28),"-",'Model Participation Data'!$F$28)</f>
        <v>-</v>
      </c>
      <c r="H512" s="38">
        <v>1</v>
      </c>
      <c r="I512" s="38">
        <v>5</v>
      </c>
      <c r="J512" s="150" t="str">
        <f t="shared" si="24"/>
        <v>15</v>
      </c>
      <c r="K512" s="38" t="str">
        <f>IF(ISBLANK('Model Participation Data'!$L$28),"-",'Model Participation Data'!$L$28)</f>
        <v>-</v>
      </c>
      <c r="L512" s="39" t="str">
        <f>IF(ISBLANK('Model Participation Data'!$M$28),"-",'Model Participation Data'!$M$28)</f>
        <v>-</v>
      </c>
      <c r="M512" s="43">
        <f>IF(ISNA(SUMIFS(INDEX('Model Participation Data'!$N$8:$DX$57,0,MATCH(CONCATENATE($J512,M$6),'Model Participation Data'!$N$6:$DX$6,0)),'Model Participation Data'!$B$8:$B$57,$C512,'Model Participation Data'!$C$8:$C$57,$D512)),"-",SUMIFS(INDEX('Model Participation Data'!$N$8:$DX$57,0,MATCH(CONCATENATE($J512,M$6),'Model Participation Data'!$N$6:$DX$6,0)),'Model Participation Data'!$B$8:$B$57,$C512,'Model Participation Data'!$C$8:$C$57,$D512))</f>
        <v>0</v>
      </c>
      <c r="N512" s="43">
        <f>IF(ISNA(SUMIFS(INDEX('Model Participation Data'!$N$8:$DX$57,0,MATCH(CONCATENATE($J512,N$6),'Model Participation Data'!$N$6:$DX$6,0)),'Model Participation Data'!$B$8:$B$57,$C512,'Model Participation Data'!$C$8:$C$57,$D512)),"-",SUMIFS(INDEX('Model Participation Data'!$N$8:$DX$57,0,MATCH(CONCATENATE($J512,N$6),'Model Participation Data'!$N$6:$DX$6,0)),'Model Participation Data'!$B$8:$B$57,$C512,'Model Participation Data'!$C$8:$C$57,$D512))</f>
        <v>0</v>
      </c>
      <c r="O512" s="154">
        <f>IF(ISNA(SUMIFS(INDEX('Model Participation Data'!$N$8:$DX$57,0,MATCH(CONCATENATE($J512,O$6),'Model Participation Data'!$N$6:$DX$6,0)),'Model Participation Data'!$B$8:$B$57,$C512,'Model Participation Data'!$C$8:$C$57,$D512)),"-",SUMIFS(INDEX('Model Participation Data'!$N$8:$DX$57,0,MATCH(CONCATENATE($J512,O$6),'Model Participation Data'!$N$6:$DX$6,0)),'Model Participation Data'!$B$8:$B$57,$C512,'Model Participation Data'!$C$8:$C$57,$D512))</f>
        <v>0</v>
      </c>
    </row>
    <row r="513" spans="2:15" outlineLevel="1" x14ac:dyDescent="0.35">
      <c r="B513" s="37" t="s">
        <v>80</v>
      </c>
      <c r="C513" s="38" t="str">
        <f>IF(ISBLANK('Model Participation Data'!$B$28),"-",'Model Participation Data'!$B$28)</f>
        <v>-</v>
      </c>
      <c r="D513" s="38" t="str">
        <f>IF(ISBLANK('Model Participation Data'!$C$28),"-",'Model Participation Data'!$C$28)</f>
        <v>-</v>
      </c>
      <c r="E513" s="38" t="str">
        <f>IF(ISBLANK('Model Participation Data'!$D$28),"-",'Model Participation Data'!$D$28)</f>
        <v>-</v>
      </c>
      <c r="F513" s="38" t="str">
        <f>IF(ISBLANK('Model Participation Data'!$E$28),"-",'Model Participation Data'!$E$28)</f>
        <v>-</v>
      </c>
      <c r="G513" s="151" t="str">
        <f>IF(ISBLANK('Model Participation Data'!$F$28),"-",'Model Participation Data'!$F$28)</f>
        <v>-</v>
      </c>
      <c r="H513" s="38">
        <v>1</v>
      </c>
      <c r="I513" s="38" t="s">
        <v>65</v>
      </c>
      <c r="J513" s="150" t="str">
        <f t="shared" si="24"/>
        <v>1Goal</v>
      </c>
      <c r="K513" s="38" t="str">
        <f>IF(ISBLANK('Model Participation Data'!$L$28),"-",'Model Participation Data'!$L$28)</f>
        <v>-</v>
      </c>
      <c r="L513" s="39" t="str">
        <f>IF(ISBLANK('Model Participation Data'!$M$28),"-",'Model Participation Data'!$M$28)</f>
        <v>-</v>
      </c>
      <c r="M513" s="43" t="str">
        <f>IF(ISNA(SUMIFS(INDEX('Model Participation Data'!$N$8:$DX$57,0,MATCH(CONCATENATE($J513,M$6),'Model Participation Data'!$N$6:$DX$6,0)),'Model Participation Data'!$B$8:$B$57,$C513,'Model Participation Data'!$C$8:$C$57,$D513)),"-",SUMIFS(INDEX('Model Participation Data'!$N$8:$DX$57,0,MATCH(CONCATENATE($J513,M$6),'Model Participation Data'!$N$6:$DX$6,0)),'Model Participation Data'!$B$8:$B$57,$C513,'Model Participation Data'!$C$8:$C$57,$D513))</f>
        <v>-</v>
      </c>
      <c r="N513" s="43" t="str">
        <f>IF(ISNA(SUMIFS(INDEX('Model Participation Data'!$N$8:$DX$57,0,MATCH(CONCATENATE($J513,N$6),'Model Participation Data'!$N$6:$DX$6,0)),'Model Participation Data'!$B$8:$B$57,$C513,'Model Participation Data'!$C$8:$C$57,$D513)),"-",SUMIFS(INDEX('Model Participation Data'!$N$8:$DX$57,0,MATCH(CONCATENATE($J513,N$6),'Model Participation Data'!$N$6:$DX$6,0)),'Model Participation Data'!$B$8:$B$57,$C513,'Model Participation Data'!$C$8:$C$57,$D513))</f>
        <v>-</v>
      </c>
      <c r="O513" s="154">
        <f>IF(ISNA(SUMIFS(INDEX('Model Participation Data'!$N$8:$DX$57,0,MATCH(CONCATENATE($J513,O$6),'Model Participation Data'!$N$6:$DX$6,0)),'Model Participation Data'!$B$8:$B$57,$C513,'Model Participation Data'!$C$8:$C$57,$D513)),"-",SUMIFS(INDEX('Model Participation Data'!$N$8:$DX$57,0,MATCH(CONCATENATE($J513,O$6),'Model Participation Data'!$N$6:$DX$6,0)),'Model Participation Data'!$B$8:$B$57,$C513,'Model Participation Data'!$C$8:$C$57,$D513))</f>
        <v>0</v>
      </c>
    </row>
    <row r="514" spans="2:15" outlineLevel="1" x14ac:dyDescent="0.35">
      <c r="B514" s="37" t="s">
        <v>80</v>
      </c>
      <c r="C514" s="38" t="str">
        <f>IF(ISBLANK('Model Participation Data'!$B$28),"-",'Model Participation Data'!$B$28)</f>
        <v>-</v>
      </c>
      <c r="D514" s="38" t="str">
        <f>IF(ISBLANK('Model Participation Data'!$C$28),"-",'Model Participation Data'!$C$28)</f>
        <v>-</v>
      </c>
      <c r="E514" s="38" t="str">
        <f>IF(ISBLANK('Model Participation Data'!$D$28),"-",'Model Participation Data'!$D$28)</f>
        <v>-</v>
      </c>
      <c r="F514" s="38" t="str">
        <f>IF(ISBLANK('Model Participation Data'!$E$28),"-",'Model Participation Data'!$E$28)</f>
        <v>-</v>
      </c>
      <c r="G514" s="151" t="str">
        <f>IF(ISBLANK('Model Participation Data'!$F$28),"-",'Model Participation Data'!$F$28)</f>
        <v>-</v>
      </c>
      <c r="H514" s="38">
        <v>2</v>
      </c>
      <c r="I514" s="38">
        <v>1</v>
      </c>
      <c r="J514" s="150" t="str">
        <f t="shared" si="24"/>
        <v>21</v>
      </c>
      <c r="K514" s="38" t="str">
        <f>IF(ISBLANK('Model Participation Data'!$L$28),"-",'Model Participation Data'!$L$28)</f>
        <v>-</v>
      </c>
      <c r="L514" s="39" t="str">
        <f>IF(ISBLANK('Model Participation Data'!$M$28),"-",'Model Participation Data'!$M$28)</f>
        <v>-</v>
      </c>
      <c r="M514" s="43">
        <f>IF(ISNA(SUMIFS(INDEX('Model Participation Data'!$N$8:$DX$57,0,MATCH(CONCATENATE($J514,M$6),'Model Participation Data'!$N$6:$DX$6,0)),'Model Participation Data'!$B$8:$B$57,$C514,'Model Participation Data'!$C$8:$C$57,$D514)),"-",SUMIFS(INDEX('Model Participation Data'!$N$8:$DX$57,0,MATCH(CONCATENATE($J514,M$6),'Model Participation Data'!$N$6:$DX$6,0)),'Model Participation Data'!$B$8:$B$57,$C514,'Model Participation Data'!$C$8:$C$57,$D514))</f>
        <v>0</v>
      </c>
      <c r="N514" s="43">
        <f>IF(ISNA(SUMIFS(INDEX('Model Participation Data'!$N$8:$DX$57,0,MATCH(CONCATENATE($J514,N$6),'Model Participation Data'!$N$6:$DX$6,0)),'Model Participation Data'!$B$8:$B$57,$C514,'Model Participation Data'!$C$8:$C$57,$D514)),"-",SUMIFS(INDEX('Model Participation Data'!$N$8:$DX$57,0,MATCH(CONCATENATE($J514,N$6),'Model Participation Data'!$N$6:$DX$6,0)),'Model Participation Data'!$B$8:$B$57,$C514,'Model Participation Data'!$C$8:$C$57,$D514))</f>
        <v>0</v>
      </c>
      <c r="O514" s="154">
        <f>IF(ISNA(SUMIFS(INDEX('Model Participation Data'!$N$8:$DX$57,0,MATCH(CONCATENATE($J514,O$6),'Model Participation Data'!$N$6:$DX$6,0)),'Model Participation Data'!$B$8:$B$57,$C514,'Model Participation Data'!$C$8:$C$57,$D514)),"-",SUMIFS(INDEX('Model Participation Data'!$N$8:$DX$57,0,MATCH(CONCATENATE($J514,O$6),'Model Participation Data'!$N$6:$DX$6,0)),'Model Participation Data'!$B$8:$B$57,$C514,'Model Participation Data'!$C$8:$C$57,$D514))</f>
        <v>0</v>
      </c>
    </row>
    <row r="515" spans="2:15" outlineLevel="1" x14ac:dyDescent="0.35">
      <c r="B515" s="37" t="s">
        <v>80</v>
      </c>
      <c r="C515" s="38" t="str">
        <f>IF(ISBLANK('Model Participation Data'!$B$28),"-",'Model Participation Data'!$B$28)</f>
        <v>-</v>
      </c>
      <c r="D515" s="38" t="str">
        <f>IF(ISBLANK('Model Participation Data'!$C$28),"-",'Model Participation Data'!$C$28)</f>
        <v>-</v>
      </c>
      <c r="E515" s="38" t="str">
        <f>IF(ISBLANK('Model Participation Data'!$D$28),"-",'Model Participation Data'!$D$28)</f>
        <v>-</v>
      </c>
      <c r="F515" s="38" t="str">
        <f>IF(ISBLANK('Model Participation Data'!$E$28),"-",'Model Participation Data'!$E$28)</f>
        <v>-</v>
      </c>
      <c r="G515" s="151" t="str">
        <f>IF(ISBLANK('Model Participation Data'!$F$28),"-",'Model Participation Data'!$F$28)</f>
        <v>-</v>
      </c>
      <c r="H515" s="38">
        <v>2</v>
      </c>
      <c r="I515" s="38">
        <v>2</v>
      </c>
      <c r="J515" s="150" t="str">
        <f t="shared" si="24"/>
        <v>22</v>
      </c>
      <c r="K515" s="38" t="str">
        <f>IF(ISBLANK('Model Participation Data'!$L$28),"-",'Model Participation Data'!$L$28)</f>
        <v>-</v>
      </c>
      <c r="L515" s="39" t="str">
        <f>IF(ISBLANK('Model Participation Data'!$M$28),"-",'Model Participation Data'!$M$28)</f>
        <v>-</v>
      </c>
      <c r="M515" s="43">
        <f>IF(ISNA(SUMIFS(INDEX('Model Participation Data'!$N$8:$DX$57,0,MATCH(CONCATENATE($J515,M$6),'Model Participation Data'!$N$6:$DX$6,0)),'Model Participation Data'!$B$8:$B$57,$C515,'Model Participation Data'!$C$8:$C$57,$D515)),"-",SUMIFS(INDEX('Model Participation Data'!$N$8:$DX$57,0,MATCH(CONCATENATE($J515,M$6),'Model Participation Data'!$N$6:$DX$6,0)),'Model Participation Data'!$B$8:$B$57,$C515,'Model Participation Data'!$C$8:$C$57,$D515))</f>
        <v>0</v>
      </c>
      <c r="N515" s="43">
        <f>IF(ISNA(SUMIFS(INDEX('Model Participation Data'!$N$8:$DX$57,0,MATCH(CONCATENATE($J515,N$6),'Model Participation Data'!$N$6:$DX$6,0)),'Model Participation Data'!$B$8:$B$57,$C515,'Model Participation Data'!$C$8:$C$57,$D515)),"-",SUMIFS(INDEX('Model Participation Data'!$N$8:$DX$57,0,MATCH(CONCATENATE($J515,N$6),'Model Participation Data'!$N$6:$DX$6,0)),'Model Participation Data'!$B$8:$B$57,$C515,'Model Participation Data'!$C$8:$C$57,$D515))</f>
        <v>0</v>
      </c>
      <c r="O515" s="154">
        <f>IF(ISNA(SUMIFS(INDEX('Model Participation Data'!$N$8:$DX$57,0,MATCH(CONCATENATE($J515,O$6),'Model Participation Data'!$N$6:$DX$6,0)),'Model Participation Data'!$B$8:$B$57,$C515,'Model Participation Data'!$C$8:$C$57,$D515)),"-",SUMIFS(INDEX('Model Participation Data'!$N$8:$DX$57,0,MATCH(CONCATENATE($J515,O$6),'Model Participation Data'!$N$6:$DX$6,0)),'Model Participation Data'!$B$8:$B$57,$C515,'Model Participation Data'!$C$8:$C$57,$D515))</f>
        <v>0</v>
      </c>
    </row>
    <row r="516" spans="2:15" outlineLevel="1" x14ac:dyDescent="0.35">
      <c r="B516" s="37" t="s">
        <v>80</v>
      </c>
      <c r="C516" s="38" t="str">
        <f>IF(ISBLANK('Model Participation Data'!$B$28),"-",'Model Participation Data'!$B$28)</f>
        <v>-</v>
      </c>
      <c r="D516" s="38" t="str">
        <f>IF(ISBLANK('Model Participation Data'!$C$28),"-",'Model Participation Data'!$C$28)</f>
        <v>-</v>
      </c>
      <c r="E516" s="38" t="str">
        <f>IF(ISBLANK('Model Participation Data'!$D$28),"-",'Model Participation Data'!$D$28)</f>
        <v>-</v>
      </c>
      <c r="F516" s="38" t="str">
        <f>IF(ISBLANK('Model Participation Data'!$E$28),"-",'Model Participation Data'!$E$28)</f>
        <v>-</v>
      </c>
      <c r="G516" s="151" t="str">
        <f>IF(ISBLANK('Model Participation Data'!$F$28),"-",'Model Participation Data'!$F$28)</f>
        <v>-</v>
      </c>
      <c r="H516" s="38">
        <v>2</v>
      </c>
      <c r="I516" s="38">
        <v>3</v>
      </c>
      <c r="J516" s="150" t="str">
        <f t="shared" si="24"/>
        <v>23</v>
      </c>
      <c r="K516" s="38" t="str">
        <f>IF(ISBLANK('Model Participation Data'!$L$28),"-",'Model Participation Data'!$L$28)</f>
        <v>-</v>
      </c>
      <c r="L516" s="39" t="str">
        <f>IF(ISBLANK('Model Participation Data'!$M$28),"-",'Model Participation Data'!$M$28)</f>
        <v>-</v>
      </c>
      <c r="M516" s="43">
        <f>IF(ISNA(SUMIFS(INDEX('Model Participation Data'!$N$8:$DX$57,0,MATCH(CONCATENATE($J516,M$6),'Model Participation Data'!$N$6:$DX$6,0)),'Model Participation Data'!$B$8:$B$57,$C516,'Model Participation Data'!$C$8:$C$57,$D516)),"-",SUMIFS(INDEX('Model Participation Data'!$N$8:$DX$57,0,MATCH(CONCATENATE($J516,M$6),'Model Participation Data'!$N$6:$DX$6,0)),'Model Participation Data'!$B$8:$B$57,$C516,'Model Participation Data'!$C$8:$C$57,$D516))</f>
        <v>0</v>
      </c>
      <c r="N516" s="43">
        <f>IF(ISNA(SUMIFS(INDEX('Model Participation Data'!$N$8:$DX$57,0,MATCH(CONCATENATE($J516,N$6),'Model Participation Data'!$N$6:$DX$6,0)),'Model Participation Data'!$B$8:$B$57,$C516,'Model Participation Data'!$C$8:$C$57,$D516)),"-",SUMIFS(INDEX('Model Participation Data'!$N$8:$DX$57,0,MATCH(CONCATENATE($J516,N$6),'Model Participation Data'!$N$6:$DX$6,0)),'Model Participation Data'!$B$8:$B$57,$C516,'Model Participation Data'!$C$8:$C$57,$D516))</f>
        <v>0</v>
      </c>
      <c r="O516" s="154">
        <f>IF(ISNA(SUMIFS(INDEX('Model Participation Data'!$N$8:$DX$57,0,MATCH(CONCATENATE($J516,O$6),'Model Participation Data'!$N$6:$DX$6,0)),'Model Participation Data'!$B$8:$B$57,$C516,'Model Participation Data'!$C$8:$C$57,$D516)),"-",SUMIFS(INDEX('Model Participation Data'!$N$8:$DX$57,0,MATCH(CONCATENATE($J516,O$6),'Model Participation Data'!$N$6:$DX$6,0)),'Model Participation Data'!$B$8:$B$57,$C516,'Model Participation Data'!$C$8:$C$57,$D516))</f>
        <v>0</v>
      </c>
    </row>
    <row r="517" spans="2:15" outlineLevel="1" x14ac:dyDescent="0.35">
      <c r="B517" s="37" t="s">
        <v>80</v>
      </c>
      <c r="C517" s="38" t="str">
        <f>IF(ISBLANK('Model Participation Data'!$B$28),"-",'Model Participation Data'!$B$28)</f>
        <v>-</v>
      </c>
      <c r="D517" s="38" t="str">
        <f>IF(ISBLANK('Model Participation Data'!$C$28),"-",'Model Participation Data'!$C$28)</f>
        <v>-</v>
      </c>
      <c r="E517" s="38" t="str">
        <f>IF(ISBLANK('Model Participation Data'!$D$28),"-",'Model Participation Data'!$D$28)</f>
        <v>-</v>
      </c>
      <c r="F517" s="38" t="str">
        <f>IF(ISBLANK('Model Participation Data'!$E$28),"-",'Model Participation Data'!$E$28)</f>
        <v>-</v>
      </c>
      <c r="G517" s="151" t="str">
        <f>IF(ISBLANK('Model Participation Data'!$F$28),"-",'Model Participation Data'!$F$28)</f>
        <v>-</v>
      </c>
      <c r="H517" s="38">
        <v>2</v>
      </c>
      <c r="I517" s="38">
        <v>4</v>
      </c>
      <c r="J517" s="150" t="str">
        <f t="shared" si="24"/>
        <v>24</v>
      </c>
      <c r="K517" s="38" t="str">
        <f>IF(ISBLANK('Model Participation Data'!$L$28),"-",'Model Participation Data'!$L$28)</f>
        <v>-</v>
      </c>
      <c r="L517" s="39" t="str">
        <f>IF(ISBLANK('Model Participation Data'!$M$28),"-",'Model Participation Data'!$M$28)</f>
        <v>-</v>
      </c>
      <c r="M517" s="43">
        <f>IF(ISNA(SUMIFS(INDEX('Model Participation Data'!$N$8:$DX$57,0,MATCH(CONCATENATE($J517,M$6),'Model Participation Data'!$N$6:$DX$6,0)),'Model Participation Data'!$B$8:$B$57,$C517,'Model Participation Data'!$C$8:$C$57,$D517)),"-",SUMIFS(INDEX('Model Participation Data'!$N$8:$DX$57,0,MATCH(CONCATENATE($J517,M$6),'Model Participation Data'!$N$6:$DX$6,0)),'Model Participation Data'!$B$8:$B$57,$C517,'Model Participation Data'!$C$8:$C$57,$D517))</f>
        <v>0</v>
      </c>
      <c r="N517" s="43">
        <f>IF(ISNA(SUMIFS(INDEX('Model Participation Data'!$N$8:$DX$57,0,MATCH(CONCATENATE($J517,N$6),'Model Participation Data'!$N$6:$DX$6,0)),'Model Participation Data'!$B$8:$B$57,$C517,'Model Participation Data'!$C$8:$C$57,$D517)),"-",SUMIFS(INDEX('Model Participation Data'!$N$8:$DX$57,0,MATCH(CONCATENATE($J517,N$6),'Model Participation Data'!$N$6:$DX$6,0)),'Model Participation Data'!$B$8:$B$57,$C517,'Model Participation Data'!$C$8:$C$57,$D517))</f>
        <v>0</v>
      </c>
      <c r="O517" s="154">
        <f>IF(ISNA(SUMIFS(INDEX('Model Participation Data'!$N$8:$DX$57,0,MATCH(CONCATENATE($J517,O$6),'Model Participation Data'!$N$6:$DX$6,0)),'Model Participation Data'!$B$8:$B$57,$C517,'Model Participation Data'!$C$8:$C$57,$D517)),"-",SUMIFS(INDEX('Model Participation Data'!$N$8:$DX$57,0,MATCH(CONCATENATE($J517,O$6),'Model Participation Data'!$N$6:$DX$6,0)),'Model Participation Data'!$B$8:$B$57,$C517,'Model Participation Data'!$C$8:$C$57,$D517))</f>
        <v>0</v>
      </c>
    </row>
    <row r="518" spans="2:15" outlineLevel="1" x14ac:dyDescent="0.35">
      <c r="B518" s="37" t="s">
        <v>80</v>
      </c>
      <c r="C518" s="38" t="str">
        <f>IF(ISBLANK('Model Participation Data'!$B$28),"-",'Model Participation Data'!$B$28)</f>
        <v>-</v>
      </c>
      <c r="D518" s="38" t="str">
        <f>IF(ISBLANK('Model Participation Data'!$C$28),"-",'Model Participation Data'!$C$28)</f>
        <v>-</v>
      </c>
      <c r="E518" s="38" t="str">
        <f>IF(ISBLANK('Model Participation Data'!$D$28),"-",'Model Participation Data'!$D$28)</f>
        <v>-</v>
      </c>
      <c r="F518" s="38" t="str">
        <f>IF(ISBLANK('Model Participation Data'!$E$28),"-",'Model Participation Data'!$E$28)</f>
        <v>-</v>
      </c>
      <c r="G518" s="151" t="str">
        <f>IF(ISBLANK('Model Participation Data'!$F$28),"-",'Model Participation Data'!$F$28)</f>
        <v>-</v>
      </c>
      <c r="H518" s="38">
        <v>2</v>
      </c>
      <c r="I518" s="38">
        <v>5</v>
      </c>
      <c r="J518" s="150" t="str">
        <f t="shared" si="24"/>
        <v>25</v>
      </c>
      <c r="K518" s="38" t="str">
        <f>IF(ISBLANK('Model Participation Data'!$L$28),"-",'Model Participation Data'!$L$28)</f>
        <v>-</v>
      </c>
      <c r="L518" s="39" t="str">
        <f>IF(ISBLANK('Model Participation Data'!$M$28),"-",'Model Participation Data'!$M$28)</f>
        <v>-</v>
      </c>
      <c r="M518" s="43">
        <f>IF(ISNA(SUMIFS(INDEX('Model Participation Data'!$N$8:$DX$57,0,MATCH(CONCATENATE($J518,M$6),'Model Participation Data'!$N$6:$DX$6,0)),'Model Participation Data'!$B$8:$B$57,$C518,'Model Participation Data'!$C$8:$C$57,$D518)),"-",SUMIFS(INDEX('Model Participation Data'!$N$8:$DX$57,0,MATCH(CONCATENATE($J518,M$6),'Model Participation Data'!$N$6:$DX$6,0)),'Model Participation Data'!$B$8:$B$57,$C518,'Model Participation Data'!$C$8:$C$57,$D518))</f>
        <v>0</v>
      </c>
      <c r="N518" s="43">
        <f>IF(ISNA(SUMIFS(INDEX('Model Participation Data'!$N$8:$DX$57,0,MATCH(CONCATENATE($J518,N$6),'Model Participation Data'!$N$6:$DX$6,0)),'Model Participation Data'!$B$8:$B$57,$C518,'Model Participation Data'!$C$8:$C$57,$D518)),"-",SUMIFS(INDEX('Model Participation Data'!$N$8:$DX$57,0,MATCH(CONCATENATE($J518,N$6),'Model Participation Data'!$N$6:$DX$6,0)),'Model Participation Data'!$B$8:$B$57,$C518,'Model Participation Data'!$C$8:$C$57,$D518))</f>
        <v>0</v>
      </c>
      <c r="O518" s="154">
        <f>IF(ISNA(SUMIFS(INDEX('Model Participation Data'!$N$8:$DX$57,0,MATCH(CONCATENATE($J518,O$6),'Model Participation Data'!$N$6:$DX$6,0)),'Model Participation Data'!$B$8:$B$57,$C518,'Model Participation Data'!$C$8:$C$57,$D518)),"-",SUMIFS(INDEX('Model Participation Data'!$N$8:$DX$57,0,MATCH(CONCATENATE($J518,O$6),'Model Participation Data'!$N$6:$DX$6,0)),'Model Participation Data'!$B$8:$B$57,$C518,'Model Participation Data'!$C$8:$C$57,$D518))</f>
        <v>0</v>
      </c>
    </row>
    <row r="519" spans="2:15" outlineLevel="1" x14ac:dyDescent="0.35">
      <c r="B519" s="37" t="s">
        <v>80</v>
      </c>
      <c r="C519" s="38" t="str">
        <f>IF(ISBLANK('Model Participation Data'!$B$28),"-",'Model Participation Data'!$B$28)</f>
        <v>-</v>
      </c>
      <c r="D519" s="38" t="str">
        <f>IF(ISBLANK('Model Participation Data'!$C$28),"-",'Model Participation Data'!$C$28)</f>
        <v>-</v>
      </c>
      <c r="E519" s="38" t="str">
        <f>IF(ISBLANK('Model Participation Data'!$D$28),"-",'Model Participation Data'!$D$28)</f>
        <v>-</v>
      </c>
      <c r="F519" s="38" t="str">
        <f>IF(ISBLANK('Model Participation Data'!$E$28),"-",'Model Participation Data'!$E$28)</f>
        <v>-</v>
      </c>
      <c r="G519" s="151" t="str">
        <f>IF(ISBLANK('Model Participation Data'!$F$28),"-",'Model Participation Data'!$F$28)</f>
        <v>-</v>
      </c>
      <c r="H519" s="38">
        <v>2</v>
      </c>
      <c r="I519" s="38" t="s">
        <v>65</v>
      </c>
      <c r="J519" s="150" t="str">
        <f t="shared" si="24"/>
        <v>2Goal</v>
      </c>
      <c r="K519" s="38" t="str">
        <f>IF(ISBLANK('Model Participation Data'!$L$28),"-",'Model Participation Data'!$L$28)</f>
        <v>-</v>
      </c>
      <c r="L519" s="39" t="str">
        <f>IF(ISBLANK('Model Participation Data'!$M$28),"-",'Model Participation Data'!$M$28)</f>
        <v>-</v>
      </c>
      <c r="M519" s="43" t="str">
        <f>IF(ISNA(SUMIFS(INDEX('Model Participation Data'!$N$8:$DX$57,0,MATCH(CONCATENATE($J519,M$6),'Model Participation Data'!$N$6:$DX$6,0)),'Model Participation Data'!$B$8:$B$57,$C519,'Model Participation Data'!$C$8:$C$57,$D519)),"-",SUMIFS(INDEX('Model Participation Data'!$N$8:$DX$57,0,MATCH(CONCATENATE($J519,M$6),'Model Participation Data'!$N$6:$DX$6,0)),'Model Participation Data'!$B$8:$B$57,$C519,'Model Participation Data'!$C$8:$C$57,$D519))</f>
        <v>-</v>
      </c>
      <c r="N519" s="43" t="str">
        <f>IF(ISNA(SUMIFS(INDEX('Model Participation Data'!$N$8:$DX$57,0,MATCH(CONCATENATE($J519,N$6),'Model Participation Data'!$N$6:$DX$6,0)),'Model Participation Data'!$B$8:$B$57,$C519,'Model Participation Data'!$C$8:$C$57,$D519)),"-",SUMIFS(INDEX('Model Participation Data'!$N$8:$DX$57,0,MATCH(CONCATENATE($J519,N$6),'Model Participation Data'!$N$6:$DX$6,0)),'Model Participation Data'!$B$8:$B$57,$C519,'Model Participation Data'!$C$8:$C$57,$D519))</f>
        <v>-</v>
      </c>
      <c r="O519" s="154">
        <f>IF(ISNA(SUMIFS(INDEX('Model Participation Data'!$N$8:$DX$57,0,MATCH(CONCATENATE($J519,O$6),'Model Participation Data'!$N$6:$DX$6,0)),'Model Participation Data'!$B$8:$B$57,$C519,'Model Participation Data'!$C$8:$C$57,$D519)),"-",SUMIFS(INDEX('Model Participation Data'!$N$8:$DX$57,0,MATCH(CONCATENATE($J519,O$6),'Model Participation Data'!$N$6:$DX$6,0)),'Model Participation Data'!$B$8:$B$57,$C519,'Model Participation Data'!$C$8:$C$57,$D519))</f>
        <v>0</v>
      </c>
    </row>
    <row r="520" spans="2:15" outlineLevel="1" x14ac:dyDescent="0.35">
      <c r="B520" s="37" t="s">
        <v>80</v>
      </c>
      <c r="C520" s="38" t="str">
        <f>IF(ISBLANK('Model Participation Data'!$B$28),"-",'Model Participation Data'!$B$28)</f>
        <v>-</v>
      </c>
      <c r="D520" s="38" t="str">
        <f>IF(ISBLANK('Model Participation Data'!$C$28),"-",'Model Participation Data'!$C$28)</f>
        <v>-</v>
      </c>
      <c r="E520" s="38" t="str">
        <f>IF(ISBLANK('Model Participation Data'!$D$28),"-",'Model Participation Data'!$D$28)</f>
        <v>-</v>
      </c>
      <c r="F520" s="38" t="str">
        <f>IF(ISBLANK('Model Participation Data'!$E$28),"-",'Model Participation Data'!$E$28)</f>
        <v>-</v>
      </c>
      <c r="G520" s="151" t="str">
        <f>IF(ISBLANK('Model Participation Data'!$F$28),"-",'Model Participation Data'!$F$28)</f>
        <v>-</v>
      </c>
      <c r="H520" s="38">
        <v>3</v>
      </c>
      <c r="I520" s="38">
        <v>1</v>
      </c>
      <c r="J520" s="150" t="str">
        <f t="shared" si="24"/>
        <v>31</v>
      </c>
      <c r="K520" s="38" t="str">
        <f>IF(ISBLANK('Model Participation Data'!$L$28),"-",'Model Participation Data'!$L$28)</f>
        <v>-</v>
      </c>
      <c r="L520" s="39" t="str">
        <f>IF(ISBLANK('Model Participation Data'!$M$28),"-",'Model Participation Data'!$M$28)</f>
        <v>-</v>
      </c>
      <c r="M520" s="43">
        <f>IF(ISNA(SUMIFS(INDEX('Model Participation Data'!$N$8:$DX$57,0,MATCH(CONCATENATE($J520,M$6),'Model Participation Data'!$N$6:$DX$6,0)),'Model Participation Data'!$B$8:$B$57,$C520,'Model Participation Data'!$C$8:$C$57,$D520)),"-",SUMIFS(INDEX('Model Participation Data'!$N$8:$DX$57,0,MATCH(CONCATENATE($J520,M$6),'Model Participation Data'!$N$6:$DX$6,0)),'Model Participation Data'!$B$8:$B$57,$C520,'Model Participation Data'!$C$8:$C$57,$D520))</f>
        <v>0</v>
      </c>
      <c r="N520" s="43">
        <f>IF(ISNA(SUMIFS(INDEX('Model Participation Data'!$N$8:$DX$57,0,MATCH(CONCATENATE($J520,N$6),'Model Participation Data'!$N$6:$DX$6,0)),'Model Participation Data'!$B$8:$B$57,$C520,'Model Participation Data'!$C$8:$C$57,$D520)),"-",SUMIFS(INDEX('Model Participation Data'!$N$8:$DX$57,0,MATCH(CONCATENATE($J520,N$6),'Model Participation Data'!$N$6:$DX$6,0)),'Model Participation Data'!$B$8:$B$57,$C520,'Model Participation Data'!$C$8:$C$57,$D520))</f>
        <v>0</v>
      </c>
      <c r="O520" s="154">
        <f>IF(ISNA(SUMIFS(INDEX('Model Participation Data'!$N$8:$DX$57,0,MATCH(CONCATENATE($J520,O$6),'Model Participation Data'!$N$6:$DX$6,0)),'Model Participation Data'!$B$8:$B$57,$C520,'Model Participation Data'!$C$8:$C$57,$D520)),"-",SUMIFS(INDEX('Model Participation Data'!$N$8:$DX$57,0,MATCH(CONCATENATE($J520,O$6),'Model Participation Data'!$N$6:$DX$6,0)),'Model Participation Data'!$B$8:$B$57,$C520,'Model Participation Data'!$C$8:$C$57,$D520))</f>
        <v>0</v>
      </c>
    </row>
    <row r="521" spans="2:15" outlineLevel="1" x14ac:dyDescent="0.35">
      <c r="B521" s="37" t="s">
        <v>80</v>
      </c>
      <c r="C521" s="38" t="str">
        <f>IF(ISBLANK('Model Participation Data'!$B$28),"-",'Model Participation Data'!$B$28)</f>
        <v>-</v>
      </c>
      <c r="D521" s="38" t="str">
        <f>IF(ISBLANK('Model Participation Data'!$C$28),"-",'Model Participation Data'!$C$28)</f>
        <v>-</v>
      </c>
      <c r="E521" s="38" t="str">
        <f>IF(ISBLANK('Model Participation Data'!$D$28),"-",'Model Participation Data'!$D$28)</f>
        <v>-</v>
      </c>
      <c r="F521" s="38" t="str">
        <f>IF(ISBLANK('Model Participation Data'!$E$28),"-",'Model Participation Data'!$E$28)</f>
        <v>-</v>
      </c>
      <c r="G521" s="151" t="str">
        <f>IF(ISBLANK('Model Participation Data'!$F$28),"-",'Model Participation Data'!$F$28)</f>
        <v>-</v>
      </c>
      <c r="H521" s="38">
        <v>3</v>
      </c>
      <c r="I521" s="38">
        <v>2</v>
      </c>
      <c r="J521" s="150" t="str">
        <f t="shared" si="24"/>
        <v>32</v>
      </c>
      <c r="K521" s="38" t="str">
        <f>IF(ISBLANK('Model Participation Data'!$L$28),"-",'Model Participation Data'!$L$28)</f>
        <v>-</v>
      </c>
      <c r="L521" s="39" t="str">
        <f>IF(ISBLANK('Model Participation Data'!$M$28),"-",'Model Participation Data'!$M$28)</f>
        <v>-</v>
      </c>
      <c r="M521" s="43">
        <f>IF(ISNA(SUMIFS(INDEX('Model Participation Data'!$N$8:$DX$57,0,MATCH(CONCATENATE($J521,M$6),'Model Participation Data'!$N$6:$DX$6,0)),'Model Participation Data'!$B$8:$B$57,$C521,'Model Participation Data'!$C$8:$C$57,$D521)),"-",SUMIFS(INDEX('Model Participation Data'!$N$8:$DX$57,0,MATCH(CONCATENATE($J521,M$6),'Model Participation Data'!$N$6:$DX$6,0)),'Model Participation Data'!$B$8:$B$57,$C521,'Model Participation Data'!$C$8:$C$57,$D521))</f>
        <v>0</v>
      </c>
      <c r="N521" s="43">
        <f>IF(ISNA(SUMIFS(INDEX('Model Participation Data'!$N$8:$DX$57,0,MATCH(CONCATENATE($J521,N$6),'Model Participation Data'!$N$6:$DX$6,0)),'Model Participation Data'!$B$8:$B$57,$C521,'Model Participation Data'!$C$8:$C$57,$D521)),"-",SUMIFS(INDEX('Model Participation Data'!$N$8:$DX$57,0,MATCH(CONCATENATE($J521,N$6),'Model Participation Data'!$N$6:$DX$6,0)),'Model Participation Data'!$B$8:$B$57,$C521,'Model Participation Data'!$C$8:$C$57,$D521))</f>
        <v>0</v>
      </c>
      <c r="O521" s="154">
        <f>IF(ISNA(SUMIFS(INDEX('Model Participation Data'!$N$8:$DX$57,0,MATCH(CONCATENATE($J521,O$6),'Model Participation Data'!$N$6:$DX$6,0)),'Model Participation Data'!$B$8:$B$57,$C521,'Model Participation Data'!$C$8:$C$57,$D521)),"-",SUMIFS(INDEX('Model Participation Data'!$N$8:$DX$57,0,MATCH(CONCATENATE($J521,O$6),'Model Participation Data'!$N$6:$DX$6,0)),'Model Participation Data'!$B$8:$B$57,$C521,'Model Participation Data'!$C$8:$C$57,$D521))</f>
        <v>0</v>
      </c>
    </row>
    <row r="522" spans="2:15" outlineLevel="1" x14ac:dyDescent="0.35">
      <c r="B522" s="37" t="s">
        <v>80</v>
      </c>
      <c r="C522" s="38" t="str">
        <f>IF(ISBLANK('Model Participation Data'!$B$28),"-",'Model Participation Data'!$B$28)</f>
        <v>-</v>
      </c>
      <c r="D522" s="38" t="str">
        <f>IF(ISBLANK('Model Participation Data'!$C$28),"-",'Model Participation Data'!$C$28)</f>
        <v>-</v>
      </c>
      <c r="E522" s="38" t="str">
        <f>IF(ISBLANK('Model Participation Data'!$D$28),"-",'Model Participation Data'!$D$28)</f>
        <v>-</v>
      </c>
      <c r="F522" s="38" t="str">
        <f>IF(ISBLANK('Model Participation Data'!$E$28),"-",'Model Participation Data'!$E$28)</f>
        <v>-</v>
      </c>
      <c r="G522" s="151" t="str">
        <f>IF(ISBLANK('Model Participation Data'!$F$28),"-",'Model Participation Data'!$F$28)</f>
        <v>-</v>
      </c>
      <c r="H522" s="38">
        <v>3</v>
      </c>
      <c r="I522" s="38">
        <v>3</v>
      </c>
      <c r="J522" s="150" t="str">
        <f t="shared" si="24"/>
        <v>33</v>
      </c>
      <c r="K522" s="38" t="str">
        <f>IF(ISBLANK('Model Participation Data'!$L$28),"-",'Model Participation Data'!$L$28)</f>
        <v>-</v>
      </c>
      <c r="L522" s="39" t="str">
        <f>IF(ISBLANK('Model Participation Data'!$M$28),"-",'Model Participation Data'!$M$28)</f>
        <v>-</v>
      </c>
      <c r="M522" s="43">
        <f>IF(ISNA(SUMIFS(INDEX('Model Participation Data'!$N$8:$DX$57,0,MATCH(CONCATENATE($J522,M$6),'Model Participation Data'!$N$6:$DX$6,0)),'Model Participation Data'!$B$8:$B$57,$C522,'Model Participation Data'!$C$8:$C$57,$D522)),"-",SUMIFS(INDEX('Model Participation Data'!$N$8:$DX$57,0,MATCH(CONCATENATE($J522,M$6),'Model Participation Data'!$N$6:$DX$6,0)),'Model Participation Data'!$B$8:$B$57,$C522,'Model Participation Data'!$C$8:$C$57,$D522))</f>
        <v>0</v>
      </c>
      <c r="N522" s="43">
        <f>IF(ISNA(SUMIFS(INDEX('Model Participation Data'!$N$8:$DX$57,0,MATCH(CONCATENATE($J522,N$6),'Model Participation Data'!$N$6:$DX$6,0)),'Model Participation Data'!$B$8:$B$57,$C522,'Model Participation Data'!$C$8:$C$57,$D522)),"-",SUMIFS(INDEX('Model Participation Data'!$N$8:$DX$57,0,MATCH(CONCATENATE($J522,N$6),'Model Participation Data'!$N$6:$DX$6,0)),'Model Participation Data'!$B$8:$B$57,$C522,'Model Participation Data'!$C$8:$C$57,$D522))</f>
        <v>0</v>
      </c>
      <c r="O522" s="154">
        <f>IF(ISNA(SUMIFS(INDEX('Model Participation Data'!$N$8:$DX$57,0,MATCH(CONCATENATE($J522,O$6),'Model Participation Data'!$N$6:$DX$6,0)),'Model Participation Data'!$B$8:$B$57,$C522,'Model Participation Data'!$C$8:$C$57,$D522)),"-",SUMIFS(INDEX('Model Participation Data'!$N$8:$DX$57,0,MATCH(CONCATENATE($J522,O$6),'Model Participation Data'!$N$6:$DX$6,0)),'Model Participation Data'!$B$8:$B$57,$C522,'Model Participation Data'!$C$8:$C$57,$D522))</f>
        <v>0</v>
      </c>
    </row>
    <row r="523" spans="2:15" outlineLevel="1" x14ac:dyDescent="0.35">
      <c r="B523" s="37" t="s">
        <v>80</v>
      </c>
      <c r="C523" s="38" t="str">
        <f>IF(ISBLANK('Model Participation Data'!$B$28),"-",'Model Participation Data'!$B$28)</f>
        <v>-</v>
      </c>
      <c r="D523" s="38" t="str">
        <f>IF(ISBLANK('Model Participation Data'!$C$28),"-",'Model Participation Data'!$C$28)</f>
        <v>-</v>
      </c>
      <c r="E523" s="38" t="str">
        <f>IF(ISBLANK('Model Participation Data'!$D$28),"-",'Model Participation Data'!$D$28)</f>
        <v>-</v>
      </c>
      <c r="F523" s="38" t="str">
        <f>IF(ISBLANK('Model Participation Data'!$E$28),"-",'Model Participation Data'!$E$28)</f>
        <v>-</v>
      </c>
      <c r="G523" s="151" t="str">
        <f>IF(ISBLANK('Model Participation Data'!$F$28),"-",'Model Participation Data'!$F$28)</f>
        <v>-</v>
      </c>
      <c r="H523" s="38">
        <v>3</v>
      </c>
      <c r="I523" s="38">
        <v>4</v>
      </c>
      <c r="J523" s="150" t="str">
        <f t="shared" si="24"/>
        <v>34</v>
      </c>
      <c r="K523" s="38" t="str">
        <f>IF(ISBLANK('Model Participation Data'!$L$28),"-",'Model Participation Data'!$L$28)</f>
        <v>-</v>
      </c>
      <c r="L523" s="39" t="str">
        <f>IF(ISBLANK('Model Participation Data'!$M$28),"-",'Model Participation Data'!$M$28)</f>
        <v>-</v>
      </c>
      <c r="M523" s="43">
        <f>IF(ISNA(SUMIFS(INDEX('Model Participation Data'!$N$8:$DX$57,0,MATCH(CONCATENATE($J523,M$6),'Model Participation Data'!$N$6:$DX$6,0)),'Model Participation Data'!$B$8:$B$57,$C523,'Model Participation Data'!$C$8:$C$57,$D523)),"-",SUMIFS(INDEX('Model Participation Data'!$N$8:$DX$57,0,MATCH(CONCATENATE($J523,M$6),'Model Participation Data'!$N$6:$DX$6,0)),'Model Participation Data'!$B$8:$B$57,$C523,'Model Participation Data'!$C$8:$C$57,$D523))</f>
        <v>0</v>
      </c>
      <c r="N523" s="43">
        <f>IF(ISNA(SUMIFS(INDEX('Model Participation Data'!$N$8:$DX$57,0,MATCH(CONCATENATE($J523,N$6),'Model Participation Data'!$N$6:$DX$6,0)),'Model Participation Data'!$B$8:$B$57,$C523,'Model Participation Data'!$C$8:$C$57,$D523)),"-",SUMIFS(INDEX('Model Participation Data'!$N$8:$DX$57,0,MATCH(CONCATENATE($J523,N$6),'Model Participation Data'!$N$6:$DX$6,0)),'Model Participation Data'!$B$8:$B$57,$C523,'Model Participation Data'!$C$8:$C$57,$D523))</f>
        <v>0</v>
      </c>
      <c r="O523" s="154">
        <f>IF(ISNA(SUMIFS(INDEX('Model Participation Data'!$N$8:$DX$57,0,MATCH(CONCATENATE($J523,O$6),'Model Participation Data'!$N$6:$DX$6,0)),'Model Participation Data'!$B$8:$B$57,$C523,'Model Participation Data'!$C$8:$C$57,$D523)),"-",SUMIFS(INDEX('Model Participation Data'!$N$8:$DX$57,0,MATCH(CONCATENATE($J523,O$6),'Model Participation Data'!$N$6:$DX$6,0)),'Model Participation Data'!$B$8:$B$57,$C523,'Model Participation Data'!$C$8:$C$57,$D523))</f>
        <v>0</v>
      </c>
    </row>
    <row r="524" spans="2:15" outlineLevel="1" x14ac:dyDescent="0.35">
      <c r="B524" s="37" t="s">
        <v>80</v>
      </c>
      <c r="C524" s="38" t="str">
        <f>IF(ISBLANK('Model Participation Data'!$B$28),"-",'Model Participation Data'!$B$28)</f>
        <v>-</v>
      </c>
      <c r="D524" s="38" t="str">
        <f>IF(ISBLANK('Model Participation Data'!$C$28),"-",'Model Participation Data'!$C$28)</f>
        <v>-</v>
      </c>
      <c r="E524" s="38" t="str">
        <f>IF(ISBLANK('Model Participation Data'!$D$28),"-",'Model Participation Data'!$D$28)</f>
        <v>-</v>
      </c>
      <c r="F524" s="38" t="str">
        <f>IF(ISBLANK('Model Participation Data'!$E$28),"-",'Model Participation Data'!$E$28)</f>
        <v>-</v>
      </c>
      <c r="G524" s="151" t="str">
        <f>IF(ISBLANK('Model Participation Data'!$F$28),"-",'Model Participation Data'!$F$28)</f>
        <v>-</v>
      </c>
      <c r="H524" s="38">
        <v>3</v>
      </c>
      <c r="I524" s="38">
        <v>5</v>
      </c>
      <c r="J524" s="150" t="str">
        <f t="shared" si="24"/>
        <v>35</v>
      </c>
      <c r="K524" s="38" t="str">
        <f>IF(ISBLANK('Model Participation Data'!$L$28),"-",'Model Participation Data'!$L$28)</f>
        <v>-</v>
      </c>
      <c r="L524" s="39" t="str">
        <f>IF(ISBLANK('Model Participation Data'!$M$28),"-",'Model Participation Data'!$M$28)</f>
        <v>-</v>
      </c>
      <c r="M524" s="43">
        <f>IF(ISNA(SUMIFS(INDEX('Model Participation Data'!$N$8:$DX$57,0,MATCH(CONCATENATE($J524,M$6),'Model Participation Data'!$N$6:$DX$6,0)),'Model Participation Data'!$B$8:$B$57,$C524,'Model Participation Data'!$C$8:$C$57,$D524)),"-",SUMIFS(INDEX('Model Participation Data'!$N$8:$DX$57,0,MATCH(CONCATENATE($J524,M$6),'Model Participation Data'!$N$6:$DX$6,0)),'Model Participation Data'!$B$8:$B$57,$C524,'Model Participation Data'!$C$8:$C$57,$D524))</f>
        <v>0</v>
      </c>
      <c r="N524" s="43">
        <f>IF(ISNA(SUMIFS(INDEX('Model Participation Data'!$N$8:$DX$57,0,MATCH(CONCATENATE($J524,N$6),'Model Participation Data'!$N$6:$DX$6,0)),'Model Participation Data'!$B$8:$B$57,$C524,'Model Participation Data'!$C$8:$C$57,$D524)),"-",SUMIFS(INDEX('Model Participation Data'!$N$8:$DX$57,0,MATCH(CONCATENATE($J524,N$6),'Model Participation Data'!$N$6:$DX$6,0)),'Model Participation Data'!$B$8:$B$57,$C524,'Model Participation Data'!$C$8:$C$57,$D524))</f>
        <v>0</v>
      </c>
      <c r="O524" s="154">
        <f>IF(ISNA(SUMIFS(INDEX('Model Participation Data'!$N$8:$DX$57,0,MATCH(CONCATENATE($J524,O$6),'Model Participation Data'!$N$6:$DX$6,0)),'Model Participation Data'!$B$8:$B$57,$C524,'Model Participation Data'!$C$8:$C$57,$D524)),"-",SUMIFS(INDEX('Model Participation Data'!$N$8:$DX$57,0,MATCH(CONCATENATE($J524,O$6),'Model Participation Data'!$N$6:$DX$6,0)),'Model Participation Data'!$B$8:$B$57,$C524,'Model Participation Data'!$C$8:$C$57,$D524))</f>
        <v>0</v>
      </c>
    </row>
    <row r="525" spans="2:15" outlineLevel="1" x14ac:dyDescent="0.35">
      <c r="B525" s="37" t="s">
        <v>80</v>
      </c>
      <c r="C525" s="38" t="str">
        <f>IF(ISBLANK('Model Participation Data'!$B$28),"-",'Model Participation Data'!$B$28)</f>
        <v>-</v>
      </c>
      <c r="D525" s="38" t="str">
        <f>IF(ISBLANK('Model Participation Data'!$C$28),"-",'Model Participation Data'!$C$28)</f>
        <v>-</v>
      </c>
      <c r="E525" s="38" t="str">
        <f>IF(ISBLANK('Model Participation Data'!$D$28),"-",'Model Participation Data'!$D$28)</f>
        <v>-</v>
      </c>
      <c r="F525" s="38" t="str">
        <f>IF(ISBLANK('Model Participation Data'!$E$28),"-",'Model Participation Data'!$E$28)</f>
        <v>-</v>
      </c>
      <c r="G525" s="151" t="str">
        <f>IF(ISBLANK('Model Participation Data'!$F$28),"-",'Model Participation Data'!$F$28)</f>
        <v>-</v>
      </c>
      <c r="H525" s="38">
        <v>3</v>
      </c>
      <c r="I525" s="38" t="s">
        <v>65</v>
      </c>
      <c r="J525" s="150" t="str">
        <f t="shared" si="24"/>
        <v>3Goal</v>
      </c>
      <c r="K525" s="38" t="str">
        <f>IF(ISBLANK('Model Participation Data'!$L$28),"-",'Model Participation Data'!$L$28)</f>
        <v>-</v>
      </c>
      <c r="L525" s="39" t="str">
        <f>IF(ISBLANK('Model Participation Data'!$M$28),"-",'Model Participation Data'!$M$28)</f>
        <v>-</v>
      </c>
      <c r="M525" s="43" t="str">
        <f>IF(ISNA(SUMIFS(INDEX('Model Participation Data'!$N$8:$DX$57,0,MATCH(CONCATENATE($J525,M$6),'Model Participation Data'!$N$6:$DX$6,0)),'Model Participation Data'!$B$8:$B$57,$C525,'Model Participation Data'!$C$8:$C$57,$D525)),"-",SUMIFS(INDEX('Model Participation Data'!$N$8:$DX$57,0,MATCH(CONCATENATE($J525,M$6),'Model Participation Data'!$N$6:$DX$6,0)),'Model Participation Data'!$B$8:$B$57,$C525,'Model Participation Data'!$C$8:$C$57,$D525))</f>
        <v>-</v>
      </c>
      <c r="N525" s="43" t="str">
        <f>IF(ISNA(SUMIFS(INDEX('Model Participation Data'!$N$8:$DX$57,0,MATCH(CONCATENATE($J525,N$6),'Model Participation Data'!$N$6:$DX$6,0)),'Model Participation Data'!$B$8:$B$57,$C525,'Model Participation Data'!$C$8:$C$57,$D525)),"-",SUMIFS(INDEX('Model Participation Data'!$N$8:$DX$57,0,MATCH(CONCATENATE($J525,N$6),'Model Participation Data'!$N$6:$DX$6,0)),'Model Participation Data'!$B$8:$B$57,$C525,'Model Participation Data'!$C$8:$C$57,$D525))</f>
        <v>-</v>
      </c>
      <c r="O525" s="154">
        <f>IF(ISNA(SUMIFS(INDEX('Model Participation Data'!$N$8:$DX$57,0,MATCH(CONCATENATE($J525,O$6),'Model Participation Data'!$N$6:$DX$6,0)),'Model Participation Data'!$B$8:$B$57,$C525,'Model Participation Data'!$C$8:$C$57,$D525)),"-",SUMIFS(INDEX('Model Participation Data'!$N$8:$DX$57,0,MATCH(CONCATENATE($J525,O$6),'Model Participation Data'!$N$6:$DX$6,0)),'Model Participation Data'!$B$8:$B$57,$C525,'Model Participation Data'!$C$8:$C$57,$D525))</f>
        <v>0</v>
      </c>
    </row>
    <row r="526" spans="2:15" outlineLevel="1" x14ac:dyDescent="0.35">
      <c r="B526" s="37" t="s">
        <v>80</v>
      </c>
      <c r="C526" s="38" t="str">
        <f>IF(ISBLANK('Model Participation Data'!$B$28),"-",'Model Participation Data'!$B$28)</f>
        <v>-</v>
      </c>
      <c r="D526" s="38" t="str">
        <f>IF(ISBLANK('Model Participation Data'!$C$28),"-",'Model Participation Data'!$C$28)</f>
        <v>-</v>
      </c>
      <c r="E526" s="38" t="str">
        <f>IF(ISBLANK('Model Participation Data'!$D$28),"-",'Model Participation Data'!$D$28)</f>
        <v>-</v>
      </c>
      <c r="F526" s="38" t="str">
        <f>IF(ISBLANK('Model Participation Data'!$E$28),"-",'Model Participation Data'!$E$28)</f>
        <v>-</v>
      </c>
      <c r="G526" s="151" t="str">
        <f>IF(ISBLANK('Model Participation Data'!$F$28),"-",'Model Participation Data'!$F$28)</f>
        <v>-</v>
      </c>
      <c r="H526" s="38">
        <v>4</v>
      </c>
      <c r="I526" s="38">
        <v>1</v>
      </c>
      <c r="J526" s="150" t="str">
        <f t="shared" ref="J526:J531" si="28">CONCATENATE(H526,I526)</f>
        <v>41</v>
      </c>
      <c r="K526" s="38" t="str">
        <f>IF(ISBLANK('Model Participation Data'!$L$28),"-",'Model Participation Data'!$L$28)</f>
        <v>-</v>
      </c>
      <c r="L526" s="39" t="str">
        <f>IF(ISBLANK('Model Participation Data'!$M$28),"-",'Model Participation Data'!$M$28)</f>
        <v>-</v>
      </c>
      <c r="M526" s="43">
        <f>IF(ISNA(SUMIFS(INDEX('Model Participation Data'!$N$8:$DX$57,0,MATCH(CONCATENATE($J526,M$6),'Model Participation Data'!$N$6:$DX$6,0)),'Model Participation Data'!$B$8:$B$57,$C526,'Model Participation Data'!$C$8:$C$57,$D526)),"-",SUMIFS(INDEX('Model Participation Data'!$N$8:$DX$57,0,MATCH(CONCATENATE($J526,M$6),'Model Participation Data'!$N$6:$DX$6,0)),'Model Participation Data'!$B$8:$B$57,$C526,'Model Participation Data'!$C$8:$C$57,$D526))</f>
        <v>0</v>
      </c>
      <c r="N526" s="43">
        <f>IF(ISNA(SUMIFS(INDEX('Model Participation Data'!$N$8:$DX$57,0,MATCH(CONCATENATE($J526,N$6),'Model Participation Data'!$N$6:$DX$6,0)),'Model Participation Data'!$B$8:$B$57,$C526,'Model Participation Data'!$C$8:$C$57,$D526)),"-",SUMIFS(INDEX('Model Participation Data'!$N$8:$DX$57,0,MATCH(CONCATENATE($J526,N$6),'Model Participation Data'!$N$6:$DX$6,0)),'Model Participation Data'!$B$8:$B$57,$C526,'Model Participation Data'!$C$8:$C$57,$D526))</f>
        <v>0</v>
      </c>
      <c r="O526" s="154">
        <f>IF(ISNA(SUMIFS(INDEX('Model Participation Data'!$N$8:$DX$57,0,MATCH(CONCATENATE($J526,O$6),'Model Participation Data'!$N$6:$DX$6,0)),'Model Participation Data'!$B$8:$B$57,$C526,'Model Participation Data'!$C$8:$C$57,$D526)),"-",SUMIFS(INDEX('Model Participation Data'!$N$8:$DX$57,0,MATCH(CONCATENATE($J526,O$6),'Model Participation Data'!$N$6:$DX$6,0)),'Model Participation Data'!$B$8:$B$57,$C526,'Model Participation Data'!$C$8:$C$57,$D526))</f>
        <v>0</v>
      </c>
    </row>
    <row r="527" spans="2:15" outlineLevel="1" x14ac:dyDescent="0.35">
      <c r="B527" s="37" t="s">
        <v>80</v>
      </c>
      <c r="C527" s="38" t="str">
        <f>IF(ISBLANK('Model Participation Data'!$B$28),"-",'Model Participation Data'!$B$28)</f>
        <v>-</v>
      </c>
      <c r="D527" s="38" t="str">
        <f>IF(ISBLANK('Model Participation Data'!$C$28),"-",'Model Participation Data'!$C$28)</f>
        <v>-</v>
      </c>
      <c r="E527" s="38" t="str">
        <f>IF(ISBLANK('Model Participation Data'!$D$28),"-",'Model Participation Data'!$D$28)</f>
        <v>-</v>
      </c>
      <c r="F527" s="38" t="str">
        <f>IF(ISBLANK('Model Participation Data'!$E$28),"-",'Model Participation Data'!$E$28)</f>
        <v>-</v>
      </c>
      <c r="G527" s="151" t="str">
        <f>IF(ISBLANK('Model Participation Data'!$F$28),"-",'Model Participation Data'!$F$28)</f>
        <v>-</v>
      </c>
      <c r="H527" s="38">
        <v>4</v>
      </c>
      <c r="I527" s="38">
        <v>2</v>
      </c>
      <c r="J527" s="150" t="str">
        <f t="shared" si="28"/>
        <v>42</v>
      </c>
      <c r="K527" s="38" t="str">
        <f>IF(ISBLANK('Model Participation Data'!$L$28),"-",'Model Participation Data'!$L$28)</f>
        <v>-</v>
      </c>
      <c r="L527" s="39" t="str">
        <f>IF(ISBLANK('Model Participation Data'!$M$28),"-",'Model Participation Data'!$M$28)</f>
        <v>-</v>
      </c>
      <c r="M527" s="43">
        <f>IF(ISNA(SUMIFS(INDEX('Model Participation Data'!$N$8:$DX$57,0,MATCH(CONCATENATE($J527,M$6),'Model Participation Data'!$N$6:$DX$6,0)),'Model Participation Data'!$B$8:$B$57,$C527,'Model Participation Data'!$C$8:$C$57,$D527)),"-",SUMIFS(INDEX('Model Participation Data'!$N$8:$DX$57,0,MATCH(CONCATENATE($J527,M$6),'Model Participation Data'!$N$6:$DX$6,0)),'Model Participation Data'!$B$8:$B$57,$C527,'Model Participation Data'!$C$8:$C$57,$D527))</f>
        <v>0</v>
      </c>
      <c r="N527" s="43">
        <f>IF(ISNA(SUMIFS(INDEX('Model Participation Data'!$N$8:$DX$57,0,MATCH(CONCATENATE($J527,N$6),'Model Participation Data'!$N$6:$DX$6,0)),'Model Participation Data'!$B$8:$B$57,$C527,'Model Participation Data'!$C$8:$C$57,$D527)),"-",SUMIFS(INDEX('Model Participation Data'!$N$8:$DX$57,0,MATCH(CONCATENATE($J527,N$6),'Model Participation Data'!$N$6:$DX$6,0)),'Model Participation Data'!$B$8:$B$57,$C527,'Model Participation Data'!$C$8:$C$57,$D527))</f>
        <v>0</v>
      </c>
      <c r="O527" s="154">
        <f>IF(ISNA(SUMIFS(INDEX('Model Participation Data'!$N$8:$DX$57,0,MATCH(CONCATENATE($J527,O$6),'Model Participation Data'!$N$6:$DX$6,0)),'Model Participation Data'!$B$8:$B$57,$C527,'Model Participation Data'!$C$8:$C$57,$D527)),"-",SUMIFS(INDEX('Model Participation Data'!$N$8:$DX$57,0,MATCH(CONCATENATE($J527,O$6),'Model Participation Data'!$N$6:$DX$6,0)),'Model Participation Data'!$B$8:$B$57,$C527,'Model Participation Data'!$C$8:$C$57,$D527))</f>
        <v>0</v>
      </c>
    </row>
    <row r="528" spans="2:15" outlineLevel="1" x14ac:dyDescent="0.35">
      <c r="B528" s="37" t="s">
        <v>80</v>
      </c>
      <c r="C528" s="38" t="str">
        <f>IF(ISBLANK('Model Participation Data'!$B$28),"-",'Model Participation Data'!$B$28)</f>
        <v>-</v>
      </c>
      <c r="D528" s="38" t="str">
        <f>IF(ISBLANK('Model Participation Data'!$C$28),"-",'Model Participation Data'!$C$28)</f>
        <v>-</v>
      </c>
      <c r="E528" s="38" t="str">
        <f>IF(ISBLANK('Model Participation Data'!$D$28),"-",'Model Participation Data'!$D$28)</f>
        <v>-</v>
      </c>
      <c r="F528" s="38" t="str">
        <f>IF(ISBLANK('Model Participation Data'!$E$28),"-",'Model Participation Data'!$E$28)</f>
        <v>-</v>
      </c>
      <c r="G528" s="151" t="str">
        <f>IF(ISBLANK('Model Participation Data'!$F$28),"-",'Model Participation Data'!$F$28)</f>
        <v>-</v>
      </c>
      <c r="H528" s="38">
        <v>4</v>
      </c>
      <c r="I528" s="38">
        <v>3</v>
      </c>
      <c r="J528" s="150" t="str">
        <f t="shared" si="28"/>
        <v>43</v>
      </c>
      <c r="K528" s="38" t="str">
        <f>IF(ISBLANK('Model Participation Data'!$L$28),"-",'Model Participation Data'!$L$28)</f>
        <v>-</v>
      </c>
      <c r="L528" s="39" t="str">
        <f>IF(ISBLANK('Model Participation Data'!$M$28),"-",'Model Participation Data'!$M$28)</f>
        <v>-</v>
      </c>
      <c r="M528" s="43">
        <f>IF(ISNA(SUMIFS(INDEX('Model Participation Data'!$N$8:$DX$57,0,MATCH(CONCATENATE($J528,M$6),'Model Participation Data'!$N$6:$DX$6,0)),'Model Participation Data'!$B$8:$B$57,$C528,'Model Participation Data'!$C$8:$C$57,$D528)),"-",SUMIFS(INDEX('Model Participation Data'!$N$8:$DX$57,0,MATCH(CONCATENATE($J528,M$6),'Model Participation Data'!$N$6:$DX$6,0)),'Model Participation Data'!$B$8:$B$57,$C528,'Model Participation Data'!$C$8:$C$57,$D528))</f>
        <v>0</v>
      </c>
      <c r="N528" s="43">
        <f>IF(ISNA(SUMIFS(INDEX('Model Participation Data'!$N$8:$DX$57,0,MATCH(CONCATENATE($J528,N$6),'Model Participation Data'!$N$6:$DX$6,0)),'Model Participation Data'!$B$8:$B$57,$C528,'Model Participation Data'!$C$8:$C$57,$D528)),"-",SUMIFS(INDEX('Model Participation Data'!$N$8:$DX$57,0,MATCH(CONCATENATE($J528,N$6),'Model Participation Data'!$N$6:$DX$6,0)),'Model Participation Data'!$B$8:$B$57,$C528,'Model Participation Data'!$C$8:$C$57,$D528))</f>
        <v>0</v>
      </c>
      <c r="O528" s="154">
        <f>IF(ISNA(SUMIFS(INDEX('Model Participation Data'!$N$8:$DX$57,0,MATCH(CONCATENATE($J528,O$6),'Model Participation Data'!$N$6:$DX$6,0)),'Model Participation Data'!$B$8:$B$57,$C528,'Model Participation Data'!$C$8:$C$57,$D528)),"-",SUMIFS(INDEX('Model Participation Data'!$N$8:$DX$57,0,MATCH(CONCATENATE($J528,O$6),'Model Participation Data'!$N$6:$DX$6,0)),'Model Participation Data'!$B$8:$B$57,$C528,'Model Participation Data'!$C$8:$C$57,$D528))</f>
        <v>0</v>
      </c>
    </row>
    <row r="529" spans="2:15" outlineLevel="1" x14ac:dyDescent="0.35">
      <c r="B529" s="37" t="s">
        <v>80</v>
      </c>
      <c r="C529" s="38" t="str">
        <f>IF(ISBLANK('Model Participation Data'!$B$28),"-",'Model Participation Data'!$B$28)</f>
        <v>-</v>
      </c>
      <c r="D529" s="38" t="str">
        <f>IF(ISBLANK('Model Participation Data'!$C$28),"-",'Model Participation Data'!$C$28)</f>
        <v>-</v>
      </c>
      <c r="E529" s="38" t="str">
        <f>IF(ISBLANK('Model Participation Data'!$D$28),"-",'Model Participation Data'!$D$28)</f>
        <v>-</v>
      </c>
      <c r="F529" s="38" t="str">
        <f>IF(ISBLANK('Model Participation Data'!$E$28),"-",'Model Participation Data'!$E$28)</f>
        <v>-</v>
      </c>
      <c r="G529" s="151" t="str">
        <f>IF(ISBLANK('Model Participation Data'!$F$28),"-",'Model Participation Data'!$F$28)</f>
        <v>-</v>
      </c>
      <c r="H529" s="38">
        <v>4</v>
      </c>
      <c r="I529" s="38">
        <v>4</v>
      </c>
      <c r="J529" s="150" t="str">
        <f t="shared" si="28"/>
        <v>44</v>
      </c>
      <c r="K529" s="38" t="str">
        <f>IF(ISBLANK('Model Participation Data'!$L$28),"-",'Model Participation Data'!$L$28)</f>
        <v>-</v>
      </c>
      <c r="L529" s="39" t="str">
        <f>IF(ISBLANK('Model Participation Data'!$M$28),"-",'Model Participation Data'!$M$28)</f>
        <v>-</v>
      </c>
      <c r="M529" s="43">
        <f>IF(ISNA(SUMIFS(INDEX('Model Participation Data'!$N$8:$DX$57,0,MATCH(CONCATENATE($J529,M$6),'Model Participation Data'!$N$6:$DX$6,0)),'Model Participation Data'!$B$8:$B$57,$C529,'Model Participation Data'!$C$8:$C$57,$D529)),"-",SUMIFS(INDEX('Model Participation Data'!$N$8:$DX$57,0,MATCH(CONCATENATE($J529,M$6),'Model Participation Data'!$N$6:$DX$6,0)),'Model Participation Data'!$B$8:$B$57,$C529,'Model Participation Data'!$C$8:$C$57,$D529))</f>
        <v>0</v>
      </c>
      <c r="N529" s="43">
        <f>IF(ISNA(SUMIFS(INDEX('Model Participation Data'!$N$8:$DX$57,0,MATCH(CONCATENATE($J529,N$6),'Model Participation Data'!$N$6:$DX$6,0)),'Model Participation Data'!$B$8:$B$57,$C529,'Model Participation Data'!$C$8:$C$57,$D529)),"-",SUMIFS(INDEX('Model Participation Data'!$N$8:$DX$57,0,MATCH(CONCATENATE($J529,N$6),'Model Participation Data'!$N$6:$DX$6,0)),'Model Participation Data'!$B$8:$B$57,$C529,'Model Participation Data'!$C$8:$C$57,$D529))</f>
        <v>0</v>
      </c>
      <c r="O529" s="154">
        <f>IF(ISNA(SUMIFS(INDEX('Model Participation Data'!$N$8:$DX$57,0,MATCH(CONCATENATE($J529,O$6),'Model Participation Data'!$N$6:$DX$6,0)),'Model Participation Data'!$B$8:$B$57,$C529,'Model Participation Data'!$C$8:$C$57,$D529)),"-",SUMIFS(INDEX('Model Participation Data'!$N$8:$DX$57,0,MATCH(CONCATENATE($J529,O$6),'Model Participation Data'!$N$6:$DX$6,0)),'Model Participation Data'!$B$8:$B$57,$C529,'Model Participation Data'!$C$8:$C$57,$D529))</f>
        <v>0</v>
      </c>
    </row>
    <row r="530" spans="2:15" outlineLevel="1" x14ac:dyDescent="0.35">
      <c r="B530" s="37" t="s">
        <v>80</v>
      </c>
      <c r="C530" s="38" t="str">
        <f>IF(ISBLANK('Model Participation Data'!$B$28),"-",'Model Participation Data'!$B$28)</f>
        <v>-</v>
      </c>
      <c r="D530" s="38" t="str">
        <f>IF(ISBLANK('Model Participation Data'!$C$28),"-",'Model Participation Data'!$C$28)</f>
        <v>-</v>
      </c>
      <c r="E530" s="38" t="str">
        <f>IF(ISBLANK('Model Participation Data'!$D$28),"-",'Model Participation Data'!$D$28)</f>
        <v>-</v>
      </c>
      <c r="F530" s="38" t="str">
        <f>IF(ISBLANK('Model Participation Data'!$E$28),"-",'Model Participation Data'!$E$28)</f>
        <v>-</v>
      </c>
      <c r="G530" s="151" t="str">
        <f>IF(ISBLANK('Model Participation Data'!$F$28),"-",'Model Participation Data'!$F$28)</f>
        <v>-</v>
      </c>
      <c r="H530" s="38">
        <v>4</v>
      </c>
      <c r="I530" s="38">
        <v>5</v>
      </c>
      <c r="J530" s="150" t="str">
        <f t="shared" si="28"/>
        <v>45</v>
      </c>
      <c r="K530" s="38" t="str">
        <f>IF(ISBLANK('Model Participation Data'!$L$28),"-",'Model Participation Data'!$L$28)</f>
        <v>-</v>
      </c>
      <c r="L530" s="39" t="str">
        <f>IF(ISBLANK('Model Participation Data'!$M$28),"-",'Model Participation Data'!$M$28)</f>
        <v>-</v>
      </c>
      <c r="M530" s="43">
        <f>IF(ISNA(SUMIFS(INDEX('Model Participation Data'!$N$8:$DX$57,0,MATCH(CONCATENATE($J530,M$6),'Model Participation Data'!$N$6:$DX$6,0)),'Model Participation Data'!$B$8:$B$57,$C530,'Model Participation Data'!$C$8:$C$57,$D530)),"-",SUMIFS(INDEX('Model Participation Data'!$N$8:$DX$57,0,MATCH(CONCATENATE($J530,M$6),'Model Participation Data'!$N$6:$DX$6,0)),'Model Participation Data'!$B$8:$B$57,$C530,'Model Participation Data'!$C$8:$C$57,$D530))</f>
        <v>0</v>
      </c>
      <c r="N530" s="43">
        <f>IF(ISNA(SUMIFS(INDEX('Model Participation Data'!$N$8:$DX$57,0,MATCH(CONCATENATE($J530,N$6),'Model Participation Data'!$N$6:$DX$6,0)),'Model Participation Data'!$B$8:$B$57,$C530,'Model Participation Data'!$C$8:$C$57,$D530)),"-",SUMIFS(INDEX('Model Participation Data'!$N$8:$DX$57,0,MATCH(CONCATENATE($J530,N$6),'Model Participation Data'!$N$6:$DX$6,0)),'Model Participation Data'!$B$8:$B$57,$C530,'Model Participation Data'!$C$8:$C$57,$D530))</f>
        <v>0</v>
      </c>
      <c r="O530" s="154">
        <f>IF(ISNA(SUMIFS(INDEX('Model Participation Data'!$N$8:$DX$57,0,MATCH(CONCATENATE($J530,O$6),'Model Participation Data'!$N$6:$DX$6,0)),'Model Participation Data'!$B$8:$B$57,$C530,'Model Participation Data'!$C$8:$C$57,$D530)),"-",SUMIFS(INDEX('Model Participation Data'!$N$8:$DX$57,0,MATCH(CONCATENATE($J530,O$6),'Model Participation Data'!$N$6:$DX$6,0)),'Model Participation Data'!$B$8:$B$57,$C530,'Model Participation Data'!$C$8:$C$57,$D530))</f>
        <v>0</v>
      </c>
    </row>
    <row r="531" spans="2:15" outlineLevel="1" x14ac:dyDescent="0.35">
      <c r="B531" s="37" t="s">
        <v>80</v>
      </c>
      <c r="C531" s="38" t="str">
        <f>IF(ISBLANK('Model Participation Data'!$B$28),"-",'Model Participation Data'!$B$28)</f>
        <v>-</v>
      </c>
      <c r="D531" s="38" t="str">
        <f>IF(ISBLANK('Model Participation Data'!$C$28),"-",'Model Participation Data'!$C$28)</f>
        <v>-</v>
      </c>
      <c r="E531" s="38" t="str">
        <f>IF(ISBLANK('Model Participation Data'!$D$28),"-",'Model Participation Data'!$D$28)</f>
        <v>-</v>
      </c>
      <c r="F531" s="38" t="str">
        <f>IF(ISBLANK('Model Participation Data'!$E$28),"-",'Model Participation Data'!$E$28)</f>
        <v>-</v>
      </c>
      <c r="G531" s="151" t="str">
        <f>IF(ISBLANK('Model Participation Data'!$F$28),"-",'Model Participation Data'!$F$28)</f>
        <v>-</v>
      </c>
      <c r="H531" s="38">
        <v>4</v>
      </c>
      <c r="I531" s="38" t="s">
        <v>65</v>
      </c>
      <c r="J531" s="150" t="str">
        <f t="shared" si="28"/>
        <v>4Goal</v>
      </c>
      <c r="K531" s="38" t="str">
        <f>IF(ISBLANK('Model Participation Data'!$L$28),"-",'Model Participation Data'!$L$28)</f>
        <v>-</v>
      </c>
      <c r="L531" s="39" t="str">
        <f>IF(ISBLANK('Model Participation Data'!$M$28),"-",'Model Participation Data'!$M$28)</f>
        <v>-</v>
      </c>
      <c r="M531" s="43" t="str">
        <f>IF(ISNA(SUMIFS(INDEX('Model Participation Data'!$N$8:$DX$57,0,MATCH(CONCATENATE($J531,M$6),'Model Participation Data'!$N$6:$DX$6,0)),'Model Participation Data'!$B$8:$B$57,$C531,'Model Participation Data'!$C$8:$C$57,$D531)),"-",SUMIFS(INDEX('Model Participation Data'!$N$8:$DX$57,0,MATCH(CONCATENATE($J531,M$6),'Model Participation Data'!$N$6:$DX$6,0)),'Model Participation Data'!$B$8:$B$57,$C531,'Model Participation Data'!$C$8:$C$57,$D531))</f>
        <v>-</v>
      </c>
      <c r="N531" s="43" t="str">
        <f>IF(ISNA(SUMIFS(INDEX('Model Participation Data'!$N$8:$DX$57,0,MATCH(CONCATENATE($J531,N$6),'Model Participation Data'!$N$6:$DX$6,0)),'Model Participation Data'!$B$8:$B$57,$C531,'Model Participation Data'!$C$8:$C$57,$D531)),"-",SUMIFS(INDEX('Model Participation Data'!$N$8:$DX$57,0,MATCH(CONCATENATE($J531,N$6),'Model Participation Data'!$N$6:$DX$6,0)),'Model Participation Data'!$B$8:$B$57,$C531,'Model Participation Data'!$C$8:$C$57,$D531))</f>
        <v>-</v>
      </c>
      <c r="O531" s="154">
        <f>IF(ISNA(SUMIFS(INDEX('Model Participation Data'!$N$8:$DX$57,0,MATCH(CONCATENATE($J531,O$6),'Model Participation Data'!$N$6:$DX$6,0)),'Model Participation Data'!$B$8:$B$57,$C531,'Model Participation Data'!$C$8:$C$57,$D531)),"-",SUMIFS(INDEX('Model Participation Data'!$N$8:$DX$57,0,MATCH(CONCATENATE($J531,O$6),'Model Participation Data'!$N$6:$DX$6,0)),'Model Participation Data'!$B$8:$B$57,$C531,'Model Participation Data'!$C$8:$C$57,$D531))</f>
        <v>0</v>
      </c>
    </row>
    <row r="532" spans="2:15" outlineLevel="1" x14ac:dyDescent="0.35">
      <c r="B532" s="37" t="s">
        <v>80</v>
      </c>
      <c r="C532" s="38" t="str">
        <f>IF(ISBLANK('Model Participation Data'!$B$29),"-",'Model Participation Data'!$B$29)</f>
        <v>-</v>
      </c>
      <c r="D532" s="38" t="str">
        <f>IF(ISBLANK('Model Participation Data'!$C$29),"-",'Model Participation Data'!$C$29)</f>
        <v>-</v>
      </c>
      <c r="E532" s="38" t="str">
        <f>IF(ISBLANK('Model Participation Data'!$D$29),"-",'Model Participation Data'!$D$29)</f>
        <v>-</v>
      </c>
      <c r="F532" s="38" t="str">
        <f>IF(ISBLANK('Model Participation Data'!$E$29),"-",'Model Participation Data'!$E$29)</f>
        <v>-</v>
      </c>
      <c r="G532" s="151" t="str">
        <f>IF(ISBLANK('Model Participation Data'!$F$29),"-",'Model Participation Data'!$F$29)</f>
        <v>-</v>
      </c>
      <c r="H532" s="38" t="s">
        <v>64</v>
      </c>
      <c r="I532" s="38" t="s">
        <v>64</v>
      </c>
      <c r="J532" s="150" t="str">
        <f t="shared" si="24"/>
        <v>BaselineBaseline</v>
      </c>
      <c r="K532" s="38" t="str">
        <f>IF(ISBLANK('Model Participation Data'!$L$29),"-",'Model Participation Data'!$L$29)</f>
        <v>-</v>
      </c>
      <c r="L532" s="39" t="str">
        <f>IF(ISBLANK('Model Participation Data'!$M$29),"-",'Model Participation Data'!$M$29)</f>
        <v>-</v>
      </c>
      <c r="M532" s="43">
        <f>IF(ISNA(SUMIFS(INDEX('Model Participation Data'!$N$8:$DX$57,0,MATCH(CONCATENATE($J532,M$6),'Model Participation Data'!$N$6:$DX$6,0)),'Model Participation Data'!$B$8:$B$57,$C532,'Model Participation Data'!$C$8:$C$57,$D532)),"-",SUMIFS(INDEX('Model Participation Data'!$N$8:$DX$57,0,MATCH(CONCATENATE($J532,M$6),'Model Participation Data'!$N$6:$DX$6,0)),'Model Participation Data'!$B$8:$B$57,$C532,'Model Participation Data'!$C$8:$C$57,$D532))</f>
        <v>0</v>
      </c>
      <c r="N532" s="43">
        <f>IF(ISNA(SUMIFS(INDEX('Model Participation Data'!$N$8:$DX$57,0,MATCH(CONCATENATE($J532,N$6),'Model Participation Data'!$N$6:$DX$6,0)),'Model Participation Data'!$B$8:$B$57,$C532,'Model Participation Data'!$C$8:$C$57,$D532)),"-",SUMIFS(INDEX('Model Participation Data'!$N$8:$DX$57,0,MATCH(CONCATENATE($J532,N$6),'Model Participation Data'!$N$6:$DX$6,0)),'Model Participation Data'!$B$8:$B$57,$C532,'Model Participation Data'!$C$8:$C$57,$D532))</f>
        <v>0</v>
      </c>
      <c r="O532" s="154">
        <f>IF(ISNA(SUMIFS(INDEX('Model Participation Data'!$N$8:$DX$57,0,MATCH(CONCATENATE($J532,O$6),'Model Participation Data'!$N$6:$DX$6,0)),'Model Participation Data'!$B$8:$B$57,$C532,'Model Participation Data'!$C$8:$C$57,$D532)),"-",SUMIFS(INDEX('Model Participation Data'!$N$8:$DX$57,0,MATCH(CONCATENATE($J532,O$6),'Model Participation Data'!$N$6:$DX$6,0)),'Model Participation Data'!$B$8:$B$57,$C532,'Model Participation Data'!$C$8:$C$57,$D532))</f>
        <v>0</v>
      </c>
    </row>
    <row r="533" spans="2:15" outlineLevel="1" x14ac:dyDescent="0.35">
      <c r="B533" s="37" t="s">
        <v>80</v>
      </c>
      <c r="C533" s="38" t="str">
        <f>IF(ISBLANK('Model Participation Data'!$B$29),"-",'Model Participation Data'!$B$29)</f>
        <v>-</v>
      </c>
      <c r="D533" s="38" t="str">
        <f>IF(ISBLANK('Model Participation Data'!$C$29),"-",'Model Participation Data'!$C$29)</f>
        <v>-</v>
      </c>
      <c r="E533" s="38" t="str">
        <f>IF(ISBLANK('Model Participation Data'!$D$29),"-",'Model Participation Data'!$D$29)</f>
        <v>-</v>
      </c>
      <c r="F533" s="38" t="str">
        <f>IF(ISBLANK('Model Participation Data'!$E$29),"-",'Model Participation Data'!$E$29)</f>
        <v>-</v>
      </c>
      <c r="G533" s="151" t="str">
        <f>IF(ISBLANK('Model Participation Data'!$F$29),"-",'Model Participation Data'!$F$29)</f>
        <v>-</v>
      </c>
      <c r="H533" s="38">
        <v>1</v>
      </c>
      <c r="I533" s="38">
        <v>1</v>
      </c>
      <c r="J533" s="150" t="str">
        <f t="shared" si="24"/>
        <v>11</v>
      </c>
      <c r="K533" s="38" t="str">
        <f>IF(ISBLANK('Model Participation Data'!$L$29),"-",'Model Participation Data'!$L$29)</f>
        <v>-</v>
      </c>
      <c r="L533" s="39" t="str">
        <f>IF(ISBLANK('Model Participation Data'!$M$29),"-",'Model Participation Data'!$M$29)</f>
        <v>-</v>
      </c>
      <c r="M533" s="43">
        <f>IF(ISNA(SUMIFS(INDEX('Model Participation Data'!$N$8:$DX$57,0,MATCH(CONCATENATE($J533,M$6),'Model Participation Data'!$N$6:$DX$6,0)),'Model Participation Data'!$B$8:$B$57,$C533,'Model Participation Data'!$C$8:$C$57,$D533)),"-",SUMIFS(INDEX('Model Participation Data'!$N$8:$DX$57,0,MATCH(CONCATENATE($J533,M$6),'Model Participation Data'!$N$6:$DX$6,0)),'Model Participation Data'!$B$8:$B$57,$C533,'Model Participation Data'!$C$8:$C$57,$D533))</f>
        <v>0</v>
      </c>
      <c r="N533" s="43">
        <f>IF(ISNA(SUMIFS(INDEX('Model Participation Data'!$N$8:$DX$57,0,MATCH(CONCATENATE($J533,N$6),'Model Participation Data'!$N$6:$DX$6,0)),'Model Participation Data'!$B$8:$B$57,$C533,'Model Participation Data'!$C$8:$C$57,$D533)),"-",SUMIFS(INDEX('Model Participation Data'!$N$8:$DX$57,0,MATCH(CONCATENATE($J533,N$6),'Model Participation Data'!$N$6:$DX$6,0)),'Model Participation Data'!$B$8:$B$57,$C533,'Model Participation Data'!$C$8:$C$57,$D533))</f>
        <v>0</v>
      </c>
      <c r="O533" s="154">
        <f>IF(ISNA(SUMIFS(INDEX('Model Participation Data'!$N$8:$DX$57,0,MATCH(CONCATENATE($J533,O$6),'Model Participation Data'!$N$6:$DX$6,0)),'Model Participation Data'!$B$8:$B$57,$C533,'Model Participation Data'!$C$8:$C$57,$D533)),"-",SUMIFS(INDEX('Model Participation Data'!$N$8:$DX$57,0,MATCH(CONCATENATE($J533,O$6),'Model Participation Data'!$N$6:$DX$6,0)),'Model Participation Data'!$B$8:$B$57,$C533,'Model Participation Data'!$C$8:$C$57,$D533))</f>
        <v>0</v>
      </c>
    </row>
    <row r="534" spans="2:15" outlineLevel="1" x14ac:dyDescent="0.35">
      <c r="B534" s="37" t="s">
        <v>80</v>
      </c>
      <c r="C534" s="38" t="str">
        <f>IF(ISBLANK('Model Participation Data'!$B$29),"-",'Model Participation Data'!$B$29)</f>
        <v>-</v>
      </c>
      <c r="D534" s="38" t="str">
        <f>IF(ISBLANK('Model Participation Data'!$C$29),"-",'Model Participation Data'!$C$29)</f>
        <v>-</v>
      </c>
      <c r="E534" s="38" t="str">
        <f>IF(ISBLANK('Model Participation Data'!$D$29),"-",'Model Participation Data'!$D$29)</f>
        <v>-</v>
      </c>
      <c r="F534" s="38" t="str">
        <f>IF(ISBLANK('Model Participation Data'!$E$29),"-",'Model Participation Data'!$E$29)</f>
        <v>-</v>
      </c>
      <c r="G534" s="151" t="str">
        <f>IF(ISBLANK('Model Participation Data'!$F$29),"-",'Model Participation Data'!$F$29)</f>
        <v>-</v>
      </c>
      <c r="H534" s="38">
        <v>1</v>
      </c>
      <c r="I534" s="38">
        <v>2</v>
      </c>
      <c r="J534" s="150" t="str">
        <f t="shared" si="24"/>
        <v>12</v>
      </c>
      <c r="K534" s="38" t="str">
        <f>IF(ISBLANK('Model Participation Data'!$L$29),"-",'Model Participation Data'!$L$29)</f>
        <v>-</v>
      </c>
      <c r="L534" s="39" t="str">
        <f>IF(ISBLANK('Model Participation Data'!$M$29),"-",'Model Participation Data'!$M$29)</f>
        <v>-</v>
      </c>
      <c r="M534" s="43">
        <f>IF(ISNA(SUMIFS(INDEX('Model Participation Data'!$N$8:$DX$57,0,MATCH(CONCATENATE($J534,M$6),'Model Participation Data'!$N$6:$DX$6,0)),'Model Participation Data'!$B$8:$B$57,$C534,'Model Participation Data'!$C$8:$C$57,$D534)),"-",SUMIFS(INDEX('Model Participation Data'!$N$8:$DX$57,0,MATCH(CONCATENATE($J534,M$6),'Model Participation Data'!$N$6:$DX$6,0)),'Model Participation Data'!$B$8:$B$57,$C534,'Model Participation Data'!$C$8:$C$57,$D534))</f>
        <v>0</v>
      </c>
      <c r="N534" s="43">
        <f>IF(ISNA(SUMIFS(INDEX('Model Participation Data'!$N$8:$DX$57,0,MATCH(CONCATENATE($J534,N$6),'Model Participation Data'!$N$6:$DX$6,0)),'Model Participation Data'!$B$8:$B$57,$C534,'Model Participation Data'!$C$8:$C$57,$D534)),"-",SUMIFS(INDEX('Model Participation Data'!$N$8:$DX$57,0,MATCH(CONCATENATE($J534,N$6),'Model Participation Data'!$N$6:$DX$6,0)),'Model Participation Data'!$B$8:$B$57,$C534,'Model Participation Data'!$C$8:$C$57,$D534))</f>
        <v>0</v>
      </c>
      <c r="O534" s="154">
        <f>IF(ISNA(SUMIFS(INDEX('Model Participation Data'!$N$8:$DX$57,0,MATCH(CONCATENATE($J534,O$6),'Model Participation Data'!$N$6:$DX$6,0)),'Model Participation Data'!$B$8:$B$57,$C534,'Model Participation Data'!$C$8:$C$57,$D534)),"-",SUMIFS(INDEX('Model Participation Data'!$N$8:$DX$57,0,MATCH(CONCATENATE($J534,O$6),'Model Participation Data'!$N$6:$DX$6,0)),'Model Participation Data'!$B$8:$B$57,$C534,'Model Participation Data'!$C$8:$C$57,$D534))</f>
        <v>0</v>
      </c>
    </row>
    <row r="535" spans="2:15" outlineLevel="1" x14ac:dyDescent="0.35">
      <c r="B535" s="37" t="s">
        <v>80</v>
      </c>
      <c r="C535" s="38" t="str">
        <f>IF(ISBLANK('Model Participation Data'!$B$29),"-",'Model Participation Data'!$B$29)</f>
        <v>-</v>
      </c>
      <c r="D535" s="38" t="str">
        <f>IF(ISBLANK('Model Participation Data'!$C$29),"-",'Model Participation Data'!$C$29)</f>
        <v>-</v>
      </c>
      <c r="E535" s="38" t="str">
        <f>IF(ISBLANK('Model Participation Data'!$D$29),"-",'Model Participation Data'!$D$29)</f>
        <v>-</v>
      </c>
      <c r="F535" s="38" t="str">
        <f>IF(ISBLANK('Model Participation Data'!$E$29),"-",'Model Participation Data'!$E$29)</f>
        <v>-</v>
      </c>
      <c r="G535" s="151" t="str">
        <f>IF(ISBLANK('Model Participation Data'!$F$29),"-",'Model Participation Data'!$F$29)</f>
        <v>-</v>
      </c>
      <c r="H535" s="38">
        <v>1</v>
      </c>
      <c r="I535" s="38">
        <v>3</v>
      </c>
      <c r="J535" s="150" t="str">
        <f t="shared" si="24"/>
        <v>13</v>
      </c>
      <c r="K535" s="38" t="str">
        <f>IF(ISBLANK('Model Participation Data'!$L$29),"-",'Model Participation Data'!$L$29)</f>
        <v>-</v>
      </c>
      <c r="L535" s="39" t="str">
        <f>IF(ISBLANK('Model Participation Data'!$M$29),"-",'Model Participation Data'!$M$29)</f>
        <v>-</v>
      </c>
      <c r="M535" s="43">
        <f>IF(ISNA(SUMIFS(INDEX('Model Participation Data'!$N$8:$DX$57,0,MATCH(CONCATENATE($J535,M$6),'Model Participation Data'!$N$6:$DX$6,0)),'Model Participation Data'!$B$8:$B$57,$C535,'Model Participation Data'!$C$8:$C$57,$D535)),"-",SUMIFS(INDEX('Model Participation Data'!$N$8:$DX$57,0,MATCH(CONCATENATE($J535,M$6),'Model Participation Data'!$N$6:$DX$6,0)),'Model Participation Data'!$B$8:$B$57,$C535,'Model Participation Data'!$C$8:$C$57,$D535))</f>
        <v>0</v>
      </c>
      <c r="N535" s="43">
        <f>IF(ISNA(SUMIFS(INDEX('Model Participation Data'!$N$8:$DX$57,0,MATCH(CONCATENATE($J535,N$6),'Model Participation Data'!$N$6:$DX$6,0)),'Model Participation Data'!$B$8:$B$57,$C535,'Model Participation Data'!$C$8:$C$57,$D535)),"-",SUMIFS(INDEX('Model Participation Data'!$N$8:$DX$57,0,MATCH(CONCATENATE($J535,N$6),'Model Participation Data'!$N$6:$DX$6,0)),'Model Participation Data'!$B$8:$B$57,$C535,'Model Participation Data'!$C$8:$C$57,$D535))</f>
        <v>0</v>
      </c>
      <c r="O535" s="154">
        <f>IF(ISNA(SUMIFS(INDEX('Model Participation Data'!$N$8:$DX$57,0,MATCH(CONCATENATE($J535,O$6),'Model Participation Data'!$N$6:$DX$6,0)),'Model Participation Data'!$B$8:$B$57,$C535,'Model Participation Data'!$C$8:$C$57,$D535)),"-",SUMIFS(INDEX('Model Participation Data'!$N$8:$DX$57,0,MATCH(CONCATENATE($J535,O$6),'Model Participation Data'!$N$6:$DX$6,0)),'Model Participation Data'!$B$8:$B$57,$C535,'Model Participation Data'!$C$8:$C$57,$D535))</f>
        <v>0</v>
      </c>
    </row>
    <row r="536" spans="2:15" outlineLevel="1" x14ac:dyDescent="0.35">
      <c r="B536" s="37" t="s">
        <v>80</v>
      </c>
      <c r="C536" s="38" t="str">
        <f>IF(ISBLANK('Model Participation Data'!$B$29),"-",'Model Participation Data'!$B$29)</f>
        <v>-</v>
      </c>
      <c r="D536" s="38" t="str">
        <f>IF(ISBLANK('Model Participation Data'!$C$29),"-",'Model Participation Data'!$C$29)</f>
        <v>-</v>
      </c>
      <c r="E536" s="38" t="str">
        <f>IF(ISBLANK('Model Participation Data'!$D$29),"-",'Model Participation Data'!$D$29)</f>
        <v>-</v>
      </c>
      <c r="F536" s="38" t="str">
        <f>IF(ISBLANK('Model Participation Data'!$E$29),"-",'Model Participation Data'!$E$29)</f>
        <v>-</v>
      </c>
      <c r="G536" s="151" t="str">
        <f>IF(ISBLANK('Model Participation Data'!$F$29),"-",'Model Participation Data'!$F$29)</f>
        <v>-</v>
      </c>
      <c r="H536" s="38">
        <v>1</v>
      </c>
      <c r="I536" s="38">
        <v>4</v>
      </c>
      <c r="J536" s="150" t="str">
        <f t="shared" si="24"/>
        <v>14</v>
      </c>
      <c r="K536" s="38" t="str">
        <f>IF(ISBLANK('Model Participation Data'!$L$29),"-",'Model Participation Data'!$L$29)</f>
        <v>-</v>
      </c>
      <c r="L536" s="39" t="str">
        <f>IF(ISBLANK('Model Participation Data'!$M$29),"-",'Model Participation Data'!$M$29)</f>
        <v>-</v>
      </c>
      <c r="M536" s="43">
        <f>IF(ISNA(SUMIFS(INDEX('Model Participation Data'!$N$8:$DX$57,0,MATCH(CONCATENATE($J536,M$6),'Model Participation Data'!$N$6:$DX$6,0)),'Model Participation Data'!$B$8:$B$57,$C536,'Model Participation Data'!$C$8:$C$57,$D536)),"-",SUMIFS(INDEX('Model Participation Data'!$N$8:$DX$57,0,MATCH(CONCATENATE($J536,M$6),'Model Participation Data'!$N$6:$DX$6,0)),'Model Participation Data'!$B$8:$B$57,$C536,'Model Participation Data'!$C$8:$C$57,$D536))</f>
        <v>0</v>
      </c>
      <c r="N536" s="43">
        <f>IF(ISNA(SUMIFS(INDEX('Model Participation Data'!$N$8:$DX$57,0,MATCH(CONCATENATE($J536,N$6),'Model Participation Data'!$N$6:$DX$6,0)),'Model Participation Data'!$B$8:$B$57,$C536,'Model Participation Data'!$C$8:$C$57,$D536)),"-",SUMIFS(INDEX('Model Participation Data'!$N$8:$DX$57,0,MATCH(CONCATENATE($J536,N$6),'Model Participation Data'!$N$6:$DX$6,0)),'Model Participation Data'!$B$8:$B$57,$C536,'Model Participation Data'!$C$8:$C$57,$D536))</f>
        <v>0</v>
      </c>
      <c r="O536" s="154">
        <f>IF(ISNA(SUMIFS(INDEX('Model Participation Data'!$N$8:$DX$57,0,MATCH(CONCATENATE($J536,O$6),'Model Participation Data'!$N$6:$DX$6,0)),'Model Participation Data'!$B$8:$B$57,$C536,'Model Participation Data'!$C$8:$C$57,$D536)),"-",SUMIFS(INDEX('Model Participation Data'!$N$8:$DX$57,0,MATCH(CONCATENATE($J536,O$6),'Model Participation Data'!$N$6:$DX$6,0)),'Model Participation Data'!$B$8:$B$57,$C536,'Model Participation Data'!$C$8:$C$57,$D536))</f>
        <v>0</v>
      </c>
    </row>
    <row r="537" spans="2:15" outlineLevel="1" x14ac:dyDescent="0.35">
      <c r="B537" s="37" t="s">
        <v>80</v>
      </c>
      <c r="C537" s="38" t="str">
        <f>IF(ISBLANK('Model Participation Data'!$B$29),"-",'Model Participation Data'!$B$29)</f>
        <v>-</v>
      </c>
      <c r="D537" s="38" t="str">
        <f>IF(ISBLANK('Model Participation Data'!$C$29),"-",'Model Participation Data'!$C$29)</f>
        <v>-</v>
      </c>
      <c r="E537" s="38" t="str">
        <f>IF(ISBLANK('Model Participation Data'!$D$29),"-",'Model Participation Data'!$D$29)</f>
        <v>-</v>
      </c>
      <c r="F537" s="38" t="str">
        <f>IF(ISBLANK('Model Participation Data'!$E$29),"-",'Model Participation Data'!$E$29)</f>
        <v>-</v>
      </c>
      <c r="G537" s="151" t="str">
        <f>IF(ISBLANK('Model Participation Data'!$F$29),"-",'Model Participation Data'!$F$29)</f>
        <v>-</v>
      </c>
      <c r="H537" s="38">
        <v>1</v>
      </c>
      <c r="I537" s="38">
        <v>5</v>
      </c>
      <c r="J537" s="150" t="str">
        <f t="shared" ref="J537:J618" si="29">CONCATENATE(H537,I537)</f>
        <v>15</v>
      </c>
      <c r="K537" s="38" t="str">
        <f>IF(ISBLANK('Model Participation Data'!$L$29),"-",'Model Participation Data'!$L$29)</f>
        <v>-</v>
      </c>
      <c r="L537" s="39" t="str">
        <f>IF(ISBLANK('Model Participation Data'!$M$29),"-",'Model Participation Data'!$M$29)</f>
        <v>-</v>
      </c>
      <c r="M537" s="43">
        <f>IF(ISNA(SUMIFS(INDEX('Model Participation Data'!$N$8:$DX$57,0,MATCH(CONCATENATE($J537,M$6),'Model Participation Data'!$N$6:$DX$6,0)),'Model Participation Data'!$B$8:$B$57,$C537,'Model Participation Data'!$C$8:$C$57,$D537)),"-",SUMIFS(INDEX('Model Participation Data'!$N$8:$DX$57,0,MATCH(CONCATENATE($J537,M$6),'Model Participation Data'!$N$6:$DX$6,0)),'Model Participation Data'!$B$8:$B$57,$C537,'Model Participation Data'!$C$8:$C$57,$D537))</f>
        <v>0</v>
      </c>
      <c r="N537" s="43">
        <f>IF(ISNA(SUMIFS(INDEX('Model Participation Data'!$N$8:$DX$57,0,MATCH(CONCATENATE($J537,N$6),'Model Participation Data'!$N$6:$DX$6,0)),'Model Participation Data'!$B$8:$B$57,$C537,'Model Participation Data'!$C$8:$C$57,$D537)),"-",SUMIFS(INDEX('Model Participation Data'!$N$8:$DX$57,0,MATCH(CONCATENATE($J537,N$6),'Model Participation Data'!$N$6:$DX$6,0)),'Model Participation Data'!$B$8:$B$57,$C537,'Model Participation Data'!$C$8:$C$57,$D537))</f>
        <v>0</v>
      </c>
      <c r="O537" s="154">
        <f>IF(ISNA(SUMIFS(INDEX('Model Participation Data'!$N$8:$DX$57,0,MATCH(CONCATENATE($J537,O$6),'Model Participation Data'!$N$6:$DX$6,0)),'Model Participation Data'!$B$8:$B$57,$C537,'Model Participation Data'!$C$8:$C$57,$D537)),"-",SUMIFS(INDEX('Model Participation Data'!$N$8:$DX$57,0,MATCH(CONCATENATE($J537,O$6),'Model Participation Data'!$N$6:$DX$6,0)),'Model Participation Data'!$B$8:$B$57,$C537,'Model Participation Data'!$C$8:$C$57,$D537))</f>
        <v>0</v>
      </c>
    </row>
    <row r="538" spans="2:15" outlineLevel="1" x14ac:dyDescent="0.35">
      <c r="B538" s="37" t="s">
        <v>80</v>
      </c>
      <c r="C538" s="38" t="str">
        <f>IF(ISBLANK('Model Participation Data'!$B$29),"-",'Model Participation Data'!$B$29)</f>
        <v>-</v>
      </c>
      <c r="D538" s="38" t="str">
        <f>IF(ISBLANK('Model Participation Data'!$C$29),"-",'Model Participation Data'!$C$29)</f>
        <v>-</v>
      </c>
      <c r="E538" s="38" t="str">
        <f>IF(ISBLANK('Model Participation Data'!$D$29),"-",'Model Participation Data'!$D$29)</f>
        <v>-</v>
      </c>
      <c r="F538" s="38" t="str">
        <f>IF(ISBLANK('Model Participation Data'!$E$29),"-",'Model Participation Data'!$E$29)</f>
        <v>-</v>
      </c>
      <c r="G538" s="151" t="str">
        <f>IF(ISBLANK('Model Participation Data'!$F$29),"-",'Model Participation Data'!$F$29)</f>
        <v>-</v>
      </c>
      <c r="H538" s="38">
        <v>1</v>
      </c>
      <c r="I538" s="38" t="s">
        <v>65</v>
      </c>
      <c r="J538" s="150" t="str">
        <f t="shared" si="29"/>
        <v>1Goal</v>
      </c>
      <c r="K538" s="38" t="str">
        <f>IF(ISBLANK('Model Participation Data'!$L$29),"-",'Model Participation Data'!$L$29)</f>
        <v>-</v>
      </c>
      <c r="L538" s="39" t="str">
        <f>IF(ISBLANK('Model Participation Data'!$M$29),"-",'Model Participation Data'!$M$29)</f>
        <v>-</v>
      </c>
      <c r="M538" s="43" t="str">
        <f>IF(ISNA(SUMIFS(INDEX('Model Participation Data'!$N$8:$DX$57,0,MATCH(CONCATENATE($J538,M$6),'Model Participation Data'!$N$6:$DX$6,0)),'Model Participation Data'!$B$8:$B$57,$C538,'Model Participation Data'!$C$8:$C$57,$D538)),"-",SUMIFS(INDEX('Model Participation Data'!$N$8:$DX$57,0,MATCH(CONCATENATE($J538,M$6),'Model Participation Data'!$N$6:$DX$6,0)),'Model Participation Data'!$B$8:$B$57,$C538,'Model Participation Data'!$C$8:$C$57,$D538))</f>
        <v>-</v>
      </c>
      <c r="N538" s="43" t="str">
        <f>IF(ISNA(SUMIFS(INDEX('Model Participation Data'!$N$8:$DX$57,0,MATCH(CONCATENATE($J538,N$6),'Model Participation Data'!$N$6:$DX$6,0)),'Model Participation Data'!$B$8:$B$57,$C538,'Model Participation Data'!$C$8:$C$57,$D538)),"-",SUMIFS(INDEX('Model Participation Data'!$N$8:$DX$57,0,MATCH(CONCATENATE($J538,N$6),'Model Participation Data'!$N$6:$DX$6,0)),'Model Participation Data'!$B$8:$B$57,$C538,'Model Participation Data'!$C$8:$C$57,$D538))</f>
        <v>-</v>
      </c>
      <c r="O538" s="154">
        <f>IF(ISNA(SUMIFS(INDEX('Model Participation Data'!$N$8:$DX$57,0,MATCH(CONCATENATE($J538,O$6),'Model Participation Data'!$N$6:$DX$6,0)),'Model Participation Data'!$B$8:$B$57,$C538,'Model Participation Data'!$C$8:$C$57,$D538)),"-",SUMIFS(INDEX('Model Participation Data'!$N$8:$DX$57,0,MATCH(CONCATENATE($J538,O$6),'Model Participation Data'!$N$6:$DX$6,0)),'Model Participation Data'!$B$8:$B$57,$C538,'Model Participation Data'!$C$8:$C$57,$D538))</f>
        <v>0</v>
      </c>
    </row>
    <row r="539" spans="2:15" outlineLevel="1" x14ac:dyDescent="0.35">
      <c r="B539" s="37" t="s">
        <v>80</v>
      </c>
      <c r="C539" s="38" t="str">
        <f>IF(ISBLANK('Model Participation Data'!$B$29),"-",'Model Participation Data'!$B$29)</f>
        <v>-</v>
      </c>
      <c r="D539" s="38" t="str">
        <f>IF(ISBLANK('Model Participation Data'!$C$29),"-",'Model Participation Data'!$C$29)</f>
        <v>-</v>
      </c>
      <c r="E539" s="38" t="str">
        <f>IF(ISBLANK('Model Participation Data'!$D$29),"-",'Model Participation Data'!$D$29)</f>
        <v>-</v>
      </c>
      <c r="F539" s="38" t="str">
        <f>IF(ISBLANK('Model Participation Data'!$E$29),"-",'Model Participation Data'!$E$29)</f>
        <v>-</v>
      </c>
      <c r="G539" s="151" t="str">
        <f>IF(ISBLANK('Model Participation Data'!$F$29),"-",'Model Participation Data'!$F$29)</f>
        <v>-</v>
      </c>
      <c r="H539" s="38">
        <v>2</v>
      </c>
      <c r="I539" s="38">
        <v>1</v>
      </c>
      <c r="J539" s="150" t="str">
        <f t="shared" si="29"/>
        <v>21</v>
      </c>
      <c r="K539" s="38" t="str">
        <f>IF(ISBLANK('Model Participation Data'!$L$29),"-",'Model Participation Data'!$L$29)</f>
        <v>-</v>
      </c>
      <c r="L539" s="39" t="str">
        <f>IF(ISBLANK('Model Participation Data'!$M$29),"-",'Model Participation Data'!$M$29)</f>
        <v>-</v>
      </c>
      <c r="M539" s="43">
        <f>IF(ISNA(SUMIFS(INDEX('Model Participation Data'!$N$8:$DX$57,0,MATCH(CONCATENATE($J539,M$6),'Model Participation Data'!$N$6:$DX$6,0)),'Model Participation Data'!$B$8:$B$57,$C539,'Model Participation Data'!$C$8:$C$57,$D539)),"-",SUMIFS(INDEX('Model Participation Data'!$N$8:$DX$57,0,MATCH(CONCATENATE($J539,M$6),'Model Participation Data'!$N$6:$DX$6,0)),'Model Participation Data'!$B$8:$B$57,$C539,'Model Participation Data'!$C$8:$C$57,$D539))</f>
        <v>0</v>
      </c>
      <c r="N539" s="43">
        <f>IF(ISNA(SUMIFS(INDEX('Model Participation Data'!$N$8:$DX$57,0,MATCH(CONCATENATE($J539,N$6),'Model Participation Data'!$N$6:$DX$6,0)),'Model Participation Data'!$B$8:$B$57,$C539,'Model Participation Data'!$C$8:$C$57,$D539)),"-",SUMIFS(INDEX('Model Participation Data'!$N$8:$DX$57,0,MATCH(CONCATENATE($J539,N$6),'Model Participation Data'!$N$6:$DX$6,0)),'Model Participation Data'!$B$8:$B$57,$C539,'Model Participation Data'!$C$8:$C$57,$D539))</f>
        <v>0</v>
      </c>
      <c r="O539" s="154">
        <f>IF(ISNA(SUMIFS(INDEX('Model Participation Data'!$N$8:$DX$57,0,MATCH(CONCATENATE($J539,O$6),'Model Participation Data'!$N$6:$DX$6,0)),'Model Participation Data'!$B$8:$B$57,$C539,'Model Participation Data'!$C$8:$C$57,$D539)),"-",SUMIFS(INDEX('Model Participation Data'!$N$8:$DX$57,0,MATCH(CONCATENATE($J539,O$6),'Model Participation Data'!$N$6:$DX$6,0)),'Model Participation Data'!$B$8:$B$57,$C539,'Model Participation Data'!$C$8:$C$57,$D539))</f>
        <v>0</v>
      </c>
    </row>
    <row r="540" spans="2:15" outlineLevel="1" x14ac:dyDescent="0.35">
      <c r="B540" s="37" t="s">
        <v>80</v>
      </c>
      <c r="C540" s="38" t="str">
        <f>IF(ISBLANK('Model Participation Data'!$B$29),"-",'Model Participation Data'!$B$29)</f>
        <v>-</v>
      </c>
      <c r="D540" s="38" t="str">
        <f>IF(ISBLANK('Model Participation Data'!$C$29),"-",'Model Participation Data'!$C$29)</f>
        <v>-</v>
      </c>
      <c r="E540" s="38" t="str">
        <f>IF(ISBLANK('Model Participation Data'!$D$29),"-",'Model Participation Data'!$D$29)</f>
        <v>-</v>
      </c>
      <c r="F540" s="38" t="str">
        <f>IF(ISBLANK('Model Participation Data'!$E$29),"-",'Model Participation Data'!$E$29)</f>
        <v>-</v>
      </c>
      <c r="G540" s="151" t="str">
        <f>IF(ISBLANK('Model Participation Data'!$F$29),"-",'Model Participation Data'!$F$29)</f>
        <v>-</v>
      </c>
      <c r="H540" s="38">
        <v>2</v>
      </c>
      <c r="I540" s="38">
        <v>2</v>
      </c>
      <c r="J540" s="150" t="str">
        <f t="shared" si="29"/>
        <v>22</v>
      </c>
      <c r="K540" s="38" t="str">
        <f>IF(ISBLANK('Model Participation Data'!$L$29),"-",'Model Participation Data'!$L$29)</f>
        <v>-</v>
      </c>
      <c r="L540" s="39" t="str">
        <f>IF(ISBLANK('Model Participation Data'!$M$29),"-",'Model Participation Data'!$M$29)</f>
        <v>-</v>
      </c>
      <c r="M540" s="43">
        <f>IF(ISNA(SUMIFS(INDEX('Model Participation Data'!$N$8:$DX$57,0,MATCH(CONCATENATE($J540,M$6),'Model Participation Data'!$N$6:$DX$6,0)),'Model Participation Data'!$B$8:$B$57,$C540,'Model Participation Data'!$C$8:$C$57,$D540)),"-",SUMIFS(INDEX('Model Participation Data'!$N$8:$DX$57,0,MATCH(CONCATENATE($J540,M$6),'Model Participation Data'!$N$6:$DX$6,0)),'Model Participation Data'!$B$8:$B$57,$C540,'Model Participation Data'!$C$8:$C$57,$D540))</f>
        <v>0</v>
      </c>
      <c r="N540" s="43">
        <f>IF(ISNA(SUMIFS(INDEX('Model Participation Data'!$N$8:$DX$57,0,MATCH(CONCATENATE($J540,N$6),'Model Participation Data'!$N$6:$DX$6,0)),'Model Participation Data'!$B$8:$B$57,$C540,'Model Participation Data'!$C$8:$C$57,$D540)),"-",SUMIFS(INDEX('Model Participation Data'!$N$8:$DX$57,0,MATCH(CONCATENATE($J540,N$6),'Model Participation Data'!$N$6:$DX$6,0)),'Model Participation Data'!$B$8:$B$57,$C540,'Model Participation Data'!$C$8:$C$57,$D540))</f>
        <v>0</v>
      </c>
      <c r="O540" s="154">
        <f>IF(ISNA(SUMIFS(INDEX('Model Participation Data'!$N$8:$DX$57,0,MATCH(CONCATENATE($J540,O$6),'Model Participation Data'!$N$6:$DX$6,0)),'Model Participation Data'!$B$8:$B$57,$C540,'Model Participation Data'!$C$8:$C$57,$D540)),"-",SUMIFS(INDEX('Model Participation Data'!$N$8:$DX$57,0,MATCH(CONCATENATE($J540,O$6),'Model Participation Data'!$N$6:$DX$6,0)),'Model Participation Data'!$B$8:$B$57,$C540,'Model Participation Data'!$C$8:$C$57,$D540))</f>
        <v>0</v>
      </c>
    </row>
    <row r="541" spans="2:15" outlineLevel="1" x14ac:dyDescent="0.35">
      <c r="B541" s="37" t="s">
        <v>80</v>
      </c>
      <c r="C541" s="38" t="str">
        <f>IF(ISBLANK('Model Participation Data'!$B$29),"-",'Model Participation Data'!$B$29)</f>
        <v>-</v>
      </c>
      <c r="D541" s="38" t="str">
        <f>IF(ISBLANK('Model Participation Data'!$C$29),"-",'Model Participation Data'!$C$29)</f>
        <v>-</v>
      </c>
      <c r="E541" s="38" t="str">
        <f>IF(ISBLANK('Model Participation Data'!$D$29),"-",'Model Participation Data'!$D$29)</f>
        <v>-</v>
      </c>
      <c r="F541" s="38" t="str">
        <f>IF(ISBLANK('Model Participation Data'!$E$29),"-",'Model Participation Data'!$E$29)</f>
        <v>-</v>
      </c>
      <c r="G541" s="151" t="str">
        <f>IF(ISBLANK('Model Participation Data'!$F$29),"-",'Model Participation Data'!$F$29)</f>
        <v>-</v>
      </c>
      <c r="H541" s="38">
        <v>2</v>
      </c>
      <c r="I541" s="38">
        <v>3</v>
      </c>
      <c r="J541" s="150" t="str">
        <f t="shared" si="29"/>
        <v>23</v>
      </c>
      <c r="K541" s="38" t="str">
        <f>IF(ISBLANK('Model Participation Data'!$L$29),"-",'Model Participation Data'!$L$29)</f>
        <v>-</v>
      </c>
      <c r="L541" s="39" t="str">
        <f>IF(ISBLANK('Model Participation Data'!$M$29),"-",'Model Participation Data'!$M$29)</f>
        <v>-</v>
      </c>
      <c r="M541" s="43">
        <f>IF(ISNA(SUMIFS(INDEX('Model Participation Data'!$N$8:$DX$57,0,MATCH(CONCATENATE($J541,M$6),'Model Participation Data'!$N$6:$DX$6,0)),'Model Participation Data'!$B$8:$B$57,$C541,'Model Participation Data'!$C$8:$C$57,$D541)),"-",SUMIFS(INDEX('Model Participation Data'!$N$8:$DX$57,0,MATCH(CONCATENATE($J541,M$6),'Model Participation Data'!$N$6:$DX$6,0)),'Model Participation Data'!$B$8:$B$57,$C541,'Model Participation Data'!$C$8:$C$57,$D541))</f>
        <v>0</v>
      </c>
      <c r="N541" s="43">
        <f>IF(ISNA(SUMIFS(INDEX('Model Participation Data'!$N$8:$DX$57,0,MATCH(CONCATENATE($J541,N$6),'Model Participation Data'!$N$6:$DX$6,0)),'Model Participation Data'!$B$8:$B$57,$C541,'Model Participation Data'!$C$8:$C$57,$D541)),"-",SUMIFS(INDEX('Model Participation Data'!$N$8:$DX$57,0,MATCH(CONCATENATE($J541,N$6),'Model Participation Data'!$N$6:$DX$6,0)),'Model Participation Data'!$B$8:$B$57,$C541,'Model Participation Data'!$C$8:$C$57,$D541))</f>
        <v>0</v>
      </c>
      <c r="O541" s="154">
        <f>IF(ISNA(SUMIFS(INDEX('Model Participation Data'!$N$8:$DX$57,0,MATCH(CONCATENATE($J541,O$6),'Model Participation Data'!$N$6:$DX$6,0)),'Model Participation Data'!$B$8:$B$57,$C541,'Model Participation Data'!$C$8:$C$57,$D541)),"-",SUMIFS(INDEX('Model Participation Data'!$N$8:$DX$57,0,MATCH(CONCATENATE($J541,O$6),'Model Participation Data'!$N$6:$DX$6,0)),'Model Participation Data'!$B$8:$B$57,$C541,'Model Participation Data'!$C$8:$C$57,$D541))</f>
        <v>0</v>
      </c>
    </row>
    <row r="542" spans="2:15" outlineLevel="1" x14ac:dyDescent="0.35">
      <c r="B542" s="37" t="s">
        <v>80</v>
      </c>
      <c r="C542" s="38" t="str">
        <f>IF(ISBLANK('Model Participation Data'!$B$29),"-",'Model Participation Data'!$B$29)</f>
        <v>-</v>
      </c>
      <c r="D542" s="38" t="str">
        <f>IF(ISBLANK('Model Participation Data'!$C$29),"-",'Model Participation Data'!$C$29)</f>
        <v>-</v>
      </c>
      <c r="E542" s="38" t="str">
        <f>IF(ISBLANK('Model Participation Data'!$D$29),"-",'Model Participation Data'!$D$29)</f>
        <v>-</v>
      </c>
      <c r="F542" s="38" t="str">
        <f>IF(ISBLANK('Model Participation Data'!$E$29),"-",'Model Participation Data'!$E$29)</f>
        <v>-</v>
      </c>
      <c r="G542" s="151" t="str">
        <f>IF(ISBLANK('Model Participation Data'!$F$29),"-",'Model Participation Data'!$F$29)</f>
        <v>-</v>
      </c>
      <c r="H542" s="38">
        <v>2</v>
      </c>
      <c r="I542" s="38">
        <v>4</v>
      </c>
      <c r="J542" s="150" t="str">
        <f t="shared" si="29"/>
        <v>24</v>
      </c>
      <c r="K542" s="38" t="str">
        <f>IF(ISBLANK('Model Participation Data'!$L$29),"-",'Model Participation Data'!$L$29)</f>
        <v>-</v>
      </c>
      <c r="L542" s="39" t="str">
        <f>IF(ISBLANK('Model Participation Data'!$M$29),"-",'Model Participation Data'!$M$29)</f>
        <v>-</v>
      </c>
      <c r="M542" s="43">
        <f>IF(ISNA(SUMIFS(INDEX('Model Participation Data'!$N$8:$DX$57,0,MATCH(CONCATENATE($J542,M$6),'Model Participation Data'!$N$6:$DX$6,0)),'Model Participation Data'!$B$8:$B$57,$C542,'Model Participation Data'!$C$8:$C$57,$D542)),"-",SUMIFS(INDEX('Model Participation Data'!$N$8:$DX$57,0,MATCH(CONCATENATE($J542,M$6),'Model Participation Data'!$N$6:$DX$6,0)),'Model Participation Data'!$B$8:$B$57,$C542,'Model Participation Data'!$C$8:$C$57,$D542))</f>
        <v>0</v>
      </c>
      <c r="N542" s="43">
        <f>IF(ISNA(SUMIFS(INDEX('Model Participation Data'!$N$8:$DX$57,0,MATCH(CONCATENATE($J542,N$6),'Model Participation Data'!$N$6:$DX$6,0)),'Model Participation Data'!$B$8:$B$57,$C542,'Model Participation Data'!$C$8:$C$57,$D542)),"-",SUMIFS(INDEX('Model Participation Data'!$N$8:$DX$57,0,MATCH(CONCATENATE($J542,N$6),'Model Participation Data'!$N$6:$DX$6,0)),'Model Participation Data'!$B$8:$B$57,$C542,'Model Participation Data'!$C$8:$C$57,$D542))</f>
        <v>0</v>
      </c>
      <c r="O542" s="154">
        <f>IF(ISNA(SUMIFS(INDEX('Model Participation Data'!$N$8:$DX$57,0,MATCH(CONCATENATE($J542,O$6),'Model Participation Data'!$N$6:$DX$6,0)),'Model Participation Data'!$B$8:$B$57,$C542,'Model Participation Data'!$C$8:$C$57,$D542)),"-",SUMIFS(INDEX('Model Participation Data'!$N$8:$DX$57,0,MATCH(CONCATENATE($J542,O$6),'Model Participation Data'!$N$6:$DX$6,0)),'Model Participation Data'!$B$8:$B$57,$C542,'Model Participation Data'!$C$8:$C$57,$D542))</f>
        <v>0</v>
      </c>
    </row>
    <row r="543" spans="2:15" outlineLevel="1" x14ac:dyDescent="0.35">
      <c r="B543" s="37" t="s">
        <v>80</v>
      </c>
      <c r="C543" s="38" t="str">
        <f>IF(ISBLANK('Model Participation Data'!$B$29),"-",'Model Participation Data'!$B$29)</f>
        <v>-</v>
      </c>
      <c r="D543" s="38" t="str">
        <f>IF(ISBLANK('Model Participation Data'!$C$29),"-",'Model Participation Data'!$C$29)</f>
        <v>-</v>
      </c>
      <c r="E543" s="38" t="str">
        <f>IF(ISBLANK('Model Participation Data'!$D$29),"-",'Model Participation Data'!$D$29)</f>
        <v>-</v>
      </c>
      <c r="F543" s="38" t="str">
        <f>IF(ISBLANK('Model Participation Data'!$E$29),"-",'Model Participation Data'!$E$29)</f>
        <v>-</v>
      </c>
      <c r="G543" s="151" t="str">
        <f>IF(ISBLANK('Model Participation Data'!$F$29),"-",'Model Participation Data'!$F$29)</f>
        <v>-</v>
      </c>
      <c r="H543" s="38">
        <v>2</v>
      </c>
      <c r="I543" s="38">
        <v>5</v>
      </c>
      <c r="J543" s="150" t="str">
        <f t="shared" si="29"/>
        <v>25</v>
      </c>
      <c r="K543" s="38" t="str">
        <f>IF(ISBLANK('Model Participation Data'!$L$29),"-",'Model Participation Data'!$L$29)</f>
        <v>-</v>
      </c>
      <c r="L543" s="39" t="str">
        <f>IF(ISBLANK('Model Participation Data'!$M$29),"-",'Model Participation Data'!$M$29)</f>
        <v>-</v>
      </c>
      <c r="M543" s="43">
        <f>IF(ISNA(SUMIFS(INDEX('Model Participation Data'!$N$8:$DX$57,0,MATCH(CONCATENATE($J543,M$6),'Model Participation Data'!$N$6:$DX$6,0)),'Model Participation Data'!$B$8:$B$57,$C543,'Model Participation Data'!$C$8:$C$57,$D543)),"-",SUMIFS(INDEX('Model Participation Data'!$N$8:$DX$57,0,MATCH(CONCATENATE($J543,M$6),'Model Participation Data'!$N$6:$DX$6,0)),'Model Participation Data'!$B$8:$B$57,$C543,'Model Participation Data'!$C$8:$C$57,$D543))</f>
        <v>0</v>
      </c>
      <c r="N543" s="43">
        <f>IF(ISNA(SUMIFS(INDEX('Model Participation Data'!$N$8:$DX$57,0,MATCH(CONCATENATE($J543,N$6),'Model Participation Data'!$N$6:$DX$6,0)),'Model Participation Data'!$B$8:$B$57,$C543,'Model Participation Data'!$C$8:$C$57,$D543)),"-",SUMIFS(INDEX('Model Participation Data'!$N$8:$DX$57,0,MATCH(CONCATENATE($J543,N$6),'Model Participation Data'!$N$6:$DX$6,0)),'Model Participation Data'!$B$8:$B$57,$C543,'Model Participation Data'!$C$8:$C$57,$D543))</f>
        <v>0</v>
      </c>
      <c r="O543" s="154">
        <f>IF(ISNA(SUMIFS(INDEX('Model Participation Data'!$N$8:$DX$57,0,MATCH(CONCATENATE($J543,O$6),'Model Participation Data'!$N$6:$DX$6,0)),'Model Participation Data'!$B$8:$B$57,$C543,'Model Participation Data'!$C$8:$C$57,$D543)),"-",SUMIFS(INDEX('Model Participation Data'!$N$8:$DX$57,0,MATCH(CONCATENATE($J543,O$6),'Model Participation Data'!$N$6:$DX$6,0)),'Model Participation Data'!$B$8:$B$57,$C543,'Model Participation Data'!$C$8:$C$57,$D543))</f>
        <v>0</v>
      </c>
    </row>
    <row r="544" spans="2:15" outlineLevel="1" x14ac:dyDescent="0.35">
      <c r="B544" s="37" t="s">
        <v>80</v>
      </c>
      <c r="C544" s="38" t="str">
        <f>IF(ISBLANK('Model Participation Data'!$B$29),"-",'Model Participation Data'!$B$29)</f>
        <v>-</v>
      </c>
      <c r="D544" s="38" t="str">
        <f>IF(ISBLANK('Model Participation Data'!$C$29),"-",'Model Participation Data'!$C$29)</f>
        <v>-</v>
      </c>
      <c r="E544" s="38" t="str">
        <f>IF(ISBLANK('Model Participation Data'!$D$29),"-",'Model Participation Data'!$D$29)</f>
        <v>-</v>
      </c>
      <c r="F544" s="38" t="str">
        <f>IF(ISBLANK('Model Participation Data'!$E$29),"-",'Model Participation Data'!$E$29)</f>
        <v>-</v>
      </c>
      <c r="G544" s="151" t="str">
        <f>IF(ISBLANK('Model Participation Data'!$F$29),"-",'Model Participation Data'!$F$29)</f>
        <v>-</v>
      </c>
      <c r="H544" s="38">
        <v>2</v>
      </c>
      <c r="I544" s="38" t="s">
        <v>65</v>
      </c>
      <c r="J544" s="150" t="str">
        <f t="shared" si="29"/>
        <v>2Goal</v>
      </c>
      <c r="K544" s="38" t="str">
        <f>IF(ISBLANK('Model Participation Data'!$L$29),"-",'Model Participation Data'!$L$29)</f>
        <v>-</v>
      </c>
      <c r="L544" s="39" t="str">
        <f>IF(ISBLANK('Model Participation Data'!$M$29),"-",'Model Participation Data'!$M$29)</f>
        <v>-</v>
      </c>
      <c r="M544" s="43" t="str">
        <f>IF(ISNA(SUMIFS(INDEX('Model Participation Data'!$N$8:$DX$57,0,MATCH(CONCATENATE($J544,M$6),'Model Participation Data'!$N$6:$DX$6,0)),'Model Participation Data'!$B$8:$B$57,$C544,'Model Participation Data'!$C$8:$C$57,$D544)),"-",SUMIFS(INDEX('Model Participation Data'!$N$8:$DX$57,0,MATCH(CONCATENATE($J544,M$6),'Model Participation Data'!$N$6:$DX$6,0)),'Model Participation Data'!$B$8:$B$57,$C544,'Model Participation Data'!$C$8:$C$57,$D544))</f>
        <v>-</v>
      </c>
      <c r="N544" s="43" t="str">
        <f>IF(ISNA(SUMIFS(INDEX('Model Participation Data'!$N$8:$DX$57,0,MATCH(CONCATENATE($J544,N$6),'Model Participation Data'!$N$6:$DX$6,0)),'Model Participation Data'!$B$8:$B$57,$C544,'Model Participation Data'!$C$8:$C$57,$D544)),"-",SUMIFS(INDEX('Model Participation Data'!$N$8:$DX$57,0,MATCH(CONCATENATE($J544,N$6),'Model Participation Data'!$N$6:$DX$6,0)),'Model Participation Data'!$B$8:$B$57,$C544,'Model Participation Data'!$C$8:$C$57,$D544))</f>
        <v>-</v>
      </c>
      <c r="O544" s="154">
        <f>IF(ISNA(SUMIFS(INDEX('Model Participation Data'!$N$8:$DX$57,0,MATCH(CONCATENATE($J544,O$6),'Model Participation Data'!$N$6:$DX$6,0)),'Model Participation Data'!$B$8:$B$57,$C544,'Model Participation Data'!$C$8:$C$57,$D544)),"-",SUMIFS(INDEX('Model Participation Data'!$N$8:$DX$57,0,MATCH(CONCATENATE($J544,O$6),'Model Participation Data'!$N$6:$DX$6,0)),'Model Participation Data'!$B$8:$B$57,$C544,'Model Participation Data'!$C$8:$C$57,$D544))</f>
        <v>0</v>
      </c>
    </row>
    <row r="545" spans="2:15" outlineLevel="1" x14ac:dyDescent="0.35">
      <c r="B545" s="37" t="s">
        <v>80</v>
      </c>
      <c r="C545" s="38" t="str">
        <f>IF(ISBLANK('Model Participation Data'!$B$29),"-",'Model Participation Data'!$B$29)</f>
        <v>-</v>
      </c>
      <c r="D545" s="38" t="str">
        <f>IF(ISBLANK('Model Participation Data'!$C$29),"-",'Model Participation Data'!$C$29)</f>
        <v>-</v>
      </c>
      <c r="E545" s="38" t="str">
        <f>IF(ISBLANK('Model Participation Data'!$D$29),"-",'Model Participation Data'!$D$29)</f>
        <v>-</v>
      </c>
      <c r="F545" s="38" t="str">
        <f>IF(ISBLANK('Model Participation Data'!$E$29),"-",'Model Participation Data'!$E$29)</f>
        <v>-</v>
      </c>
      <c r="G545" s="151" t="str">
        <f>IF(ISBLANK('Model Participation Data'!$F$29),"-",'Model Participation Data'!$F$29)</f>
        <v>-</v>
      </c>
      <c r="H545" s="38">
        <v>3</v>
      </c>
      <c r="I545" s="38">
        <v>1</v>
      </c>
      <c r="J545" s="150" t="str">
        <f t="shared" si="29"/>
        <v>31</v>
      </c>
      <c r="K545" s="38" t="str">
        <f>IF(ISBLANK('Model Participation Data'!$L$29),"-",'Model Participation Data'!$L$29)</f>
        <v>-</v>
      </c>
      <c r="L545" s="39" t="str">
        <f>IF(ISBLANK('Model Participation Data'!$M$29),"-",'Model Participation Data'!$M$29)</f>
        <v>-</v>
      </c>
      <c r="M545" s="43">
        <f>IF(ISNA(SUMIFS(INDEX('Model Participation Data'!$N$8:$DX$57,0,MATCH(CONCATENATE($J545,M$6),'Model Participation Data'!$N$6:$DX$6,0)),'Model Participation Data'!$B$8:$B$57,$C545,'Model Participation Data'!$C$8:$C$57,$D545)),"-",SUMIFS(INDEX('Model Participation Data'!$N$8:$DX$57,0,MATCH(CONCATENATE($J545,M$6),'Model Participation Data'!$N$6:$DX$6,0)),'Model Participation Data'!$B$8:$B$57,$C545,'Model Participation Data'!$C$8:$C$57,$D545))</f>
        <v>0</v>
      </c>
      <c r="N545" s="43">
        <f>IF(ISNA(SUMIFS(INDEX('Model Participation Data'!$N$8:$DX$57,0,MATCH(CONCATENATE($J545,N$6),'Model Participation Data'!$N$6:$DX$6,0)),'Model Participation Data'!$B$8:$B$57,$C545,'Model Participation Data'!$C$8:$C$57,$D545)),"-",SUMIFS(INDEX('Model Participation Data'!$N$8:$DX$57,0,MATCH(CONCATENATE($J545,N$6),'Model Participation Data'!$N$6:$DX$6,0)),'Model Participation Data'!$B$8:$B$57,$C545,'Model Participation Data'!$C$8:$C$57,$D545))</f>
        <v>0</v>
      </c>
      <c r="O545" s="154">
        <f>IF(ISNA(SUMIFS(INDEX('Model Participation Data'!$N$8:$DX$57,0,MATCH(CONCATENATE($J545,O$6),'Model Participation Data'!$N$6:$DX$6,0)),'Model Participation Data'!$B$8:$B$57,$C545,'Model Participation Data'!$C$8:$C$57,$D545)),"-",SUMIFS(INDEX('Model Participation Data'!$N$8:$DX$57,0,MATCH(CONCATENATE($J545,O$6),'Model Participation Data'!$N$6:$DX$6,0)),'Model Participation Data'!$B$8:$B$57,$C545,'Model Participation Data'!$C$8:$C$57,$D545))</f>
        <v>0</v>
      </c>
    </row>
    <row r="546" spans="2:15" outlineLevel="1" x14ac:dyDescent="0.35">
      <c r="B546" s="37" t="s">
        <v>80</v>
      </c>
      <c r="C546" s="38" t="str">
        <f>IF(ISBLANK('Model Participation Data'!$B$29),"-",'Model Participation Data'!$B$29)</f>
        <v>-</v>
      </c>
      <c r="D546" s="38" t="str">
        <f>IF(ISBLANK('Model Participation Data'!$C$29),"-",'Model Participation Data'!$C$29)</f>
        <v>-</v>
      </c>
      <c r="E546" s="38" t="str">
        <f>IF(ISBLANK('Model Participation Data'!$D$29),"-",'Model Participation Data'!$D$29)</f>
        <v>-</v>
      </c>
      <c r="F546" s="38" t="str">
        <f>IF(ISBLANK('Model Participation Data'!$E$29),"-",'Model Participation Data'!$E$29)</f>
        <v>-</v>
      </c>
      <c r="G546" s="151" t="str">
        <f>IF(ISBLANK('Model Participation Data'!$F$29),"-",'Model Participation Data'!$F$29)</f>
        <v>-</v>
      </c>
      <c r="H546" s="38">
        <v>3</v>
      </c>
      <c r="I546" s="38">
        <v>2</v>
      </c>
      <c r="J546" s="150" t="str">
        <f t="shared" si="29"/>
        <v>32</v>
      </c>
      <c r="K546" s="38" t="str">
        <f>IF(ISBLANK('Model Participation Data'!$L$29),"-",'Model Participation Data'!$L$29)</f>
        <v>-</v>
      </c>
      <c r="L546" s="39" t="str">
        <f>IF(ISBLANK('Model Participation Data'!$M$29),"-",'Model Participation Data'!$M$29)</f>
        <v>-</v>
      </c>
      <c r="M546" s="43">
        <f>IF(ISNA(SUMIFS(INDEX('Model Participation Data'!$N$8:$DX$57,0,MATCH(CONCATENATE($J546,M$6),'Model Participation Data'!$N$6:$DX$6,0)),'Model Participation Data'!$B$8:$B$57,$C546,'Model Participation Data'!$C$8:$C$57,$D546)),"-",SUMIFS(INDEX('Model Participation Data'!$N$8:$DX$57,0,MATCH(CONCATENATE($J546,M$6),'Model Participation Data'!$N$6:$DX$6,0)),'Model Participation Data'!$B$8:$B$57,$C546,'Model Participation Data'!$C$8:$C$57,$D546))</f>
        <v>0</v>
      </c>
      <c r="N546" s="43">
        <f>IF(ISNA(SUMIFS(INDEX('Model Participation Data'!$N$8:$DX$57,0,MATCH(CONCATENATE($J546,N$6),'Model Participation Data'!$N$6:$DX$6,0)),'Model Participation Data'!$B$8:$B$57,$C546,'Model Participation Data'!$C$8:$C$57,$D546)),"-",SUMIFS(INDEX('Model Participation Data'!$N$8:$DX$57,0,MATCH(CONCATENATE($J546,N$6),'Model Participation Data'!$N$6:$DX$6,0)),'Model Participation Data'!$B$8:$B$57,$C546,'Model Participation Data'!$C$8:$C$57,$D546))</f>
        <v>0</v>
      </c>
      <c r="O546" s="154">
        <f>IF(ISNA(SUMIFS(INDEX('Model Participation Data'!$N$8:$DX$57,0,MATCH(CONCATENATE($J546,O$6),'Model Participation Data'!$N$6:$DX$6,0)),'Model Participation Data'!$B$8:$B$57,$C546,'Model Participation Data'!$C$8:$C$57,$D546)),"-",SUMIFS(INDEX('Model Participation Data'!$N$8:$DX$57,0,MATCH(CONCATENATE($J546,O$6),'Model Participation Data'!$N$6:$DX$6,0)),'Model Participation Data'!$B$8:$B$57,$C546,'Model Participation Data'!$C$8:$C$57,$D546))</f>
        <v>0</v>
      </c>
    </row>
    <row r="547" spans="2:15" outlineLevel="1" x14ac:dyDescent="0.35">
      <c r="B547" s="37" t="s">
        <v>80</v>
      </c>
      <c r="C547" s="38" t="str">
        <f>IF(ISBLANK('Model Participation Data'!$B$29),"-",'Model Participation Data'!$B$29)</f>
        <v>-</v>
      </c>
      <c r="D547" s="38" t="str">
        <f>IF(ISBLANK('Model Participation Data'!$C$29),"-",'Model Participation Data'!$C$29)</f>
        <v>-</v>
      </c>
      <c r="E547" s="38" t="str">
        <f>IF(ISBLANK('Model Participation Data'!$D$29),"-",'Model Participation Data'!$D$29)</f>
        <v>-</v>
      </c>
      <c r="F547" s="38" t="str">
        <f>IF(ISBLANK('Model Participation Data'!$E$29),"-",'Model Participation Data'!$E$29)</f>
        <v>-</v>
      </c>
      <c r="G547" s="151" t="str">
        <f>IF(ISBLANK('Model Participation Data'!$F$29),"-",'Model Participation Data'!$F$29)</f>
        <v>-</v>
      </c>
      <c r="H547" s="38">
        <v>3</v>
      </c>
      <c r="I547" s="38">
        <v>3</v>
      </c>
      <c r="J547" s="150" t="str">
        <f t="shared" si="29"/>
        <v>33</v>
      </c>
      <c r="K547" s="38" t="str">
        <f>IF(ISBLANK('Model Participation Data'!$L$29),"-",'Model Participation Data'!$L$29)</f>
        <v>-</v>
      </c>
      <c r="L547" s="39" t="str">
        <f>IF(ISBLANK('Model Participation Data'!$M$29),"-",'Model Participation Data'!$M$29)</f>
        <v>-</v>
      </c>
      <c r="M547" s="43">
        <f>IF(ISNA(SUMIFS(INDEX('Model Participation Data'!$N$8:$DX$57,0,MATCH(CONCATENATE($J547,M$6),'Model Participation Data'!$N$6:$DX$6,0)),'Model Participation Data'!$B$8:$B$57,$C547,'Model Participation Data'!$C$8:$C$57,$D547)),"-",SUMIFS(INDEX('Model Participation Data'!$N$8:$DX$57,0,MATCH(CONCATENATE($J547,M$6),'Model Participation Data'!$N$6:$DX$6,0)),'Model Participation Data'!$B$8:$B$57,$C547,'Model Participation Data'!$C$8:$C$57,$D547))</f>
        <v>0</v>
      </c>
      <c r="N547" s="43">
        <f>IF(ISNA(SUMIFS(INDEX('Model Participation Data'!$N$8:$DX$57,0,MATCH(CONCATENATE($J547,N$6),'Model Participation Data'!$N$6:$DX$6,0)),'Model Participation Data'!$B$8:$B$57,$C547,'Model Participation Data'!$C$8:$C$57,$D547)),"-",SUMIFS(INDEX('Model Participation Data'!$N$8:$DX$57,0,MATCH(CONCATENATE($J547,N$6),'Model Participation Data'!$N$6:$DX$6,0)),'Model Participation Data'!$B$8:$B$57,$C547,'Model Participation Data'!$C$8:$C$57,$D547))</f>
        <v>0</v>
      </c>
      <c r="O547" s="154">
        <f>IF(ISNA(SUMIFS(INDEX('Model Participation Data'!$N$8:$DX$57,0,MATCH(CONCATENATE($J547,O$6),'Model Participation Data'!$N$6:$DX$6,0)),'Model Participation Data'!$B$8:$B$57,$C547,'Model Participation Data'!$C$8:$C$57,$D547)),"-",SUMIFS(INDEX('Model Participation Data'!$N$8:$DX$57,0,MATCH(CONCATENATE($J547,O$6),'Model Participation Data'!$N$6:$DX$6,0)),'Model Participation Data'!$B$8:$B$57,$C547,'Model Participation Data'!$C$8:$C$57,$D547))</f>
        <v>0</v>
      </c>
    </row>
    <row r="548" spans="2:15" outlineLevel="1" x14ac:dyDescent="0.35">
      <c r="B548" s="37" t="s">
        <v>80</v>
      </c>
      <c r="C548" s="38" t="str">
        <f>IF(ISBLANK('Model Participation Data'!$B$29),"-",'Model Participation Data'!$B$29)</f>
        <v>-</v>
      </c>
      <c r="D548" s="38" t="str">
        <f>IF(ISBLANK('Model Participation Data'!$C$29),"-",'Model Participation Data'!$C$29)</f>
        <v>-</v>
      </c>
      <c r="E548" s="38" t="str">
        <f>IF(ISBLANK('Model Participation Data'!$D$29),"-",'Model Participation Data'!$D$29)</f>
        <v>-</v>
      </c>
      <c r="F548" s="38" t="str">
        <f>IF(ISBLANK('Model Participation Data'!$E$29),"-",'Model Participation Data'!$E$29)</f>
        <v>-</v>
      </c>
      <c r="G548" s="151" t="str">
        <f>IF(ISBLANK('Model Participation Data'!$F$29),"-",'Model Participation Data'!$F$29)</f>
        <v>-</v>
      </c>
      <c r="H548" s="38">
        <v>3</v>
      </c>
      <c r="I548" s="38">
        <v>4</v>
      </c>
      <c r="J548" s="150" t="str">
        <f t="shared" si="29"/>
        <v>34</v>
      </c>
      <c r="K548" s="38" t="str">
        <f>IF(ISBLANK('Model Participation Data'!$L$29),"-",'Model Participation Data'!$L$29)</f>
        <v>-</v>
      </c>
      <c r="L548" s="39" t="str">
        <f>IF(ISBLANK('Model Participation Data'!$M$29),"-",'Model Participation Data'!$M$29)</f>
        <v>-</v>
      </c>
      <c r="M548" s="43">
        <f>IF(ISNA(SUMIFS(INDEX('Model Participation Data'!$N$8:$DX$57,0,MATCH(CONCATENATE($J548,M$6),'Model Participation Data'!$N$6:$DX$6,0)),'Model Participation Data'!$B$8:$B$57,$C548,'Model Participation Data'!$C$8:$C$57,$D548)),"-",SUMIFS(INDEX('Model Participation Data'!$N$8:$DX$57,0,MATCH(CONCATENATE($J548,M$6),'Model Participation Data'!$N$6:$DX$6,0)),'Model Participation Data'!$B$8:$B$57,$C548,'Model Participation Data'!$C$8:$C$57,$D548))</f>
        <v>0</v>
      </c>
      <c r="N548" s="43">
        <f>IF(ISNA(SUMIFS(INDEX('Model Participation Data'!$N$8:$DX$57,0,MATCH(CONCATENATE($J548,N$6),'Model Participation Data'!$N$6:$DX$6,0)),'Model Participation Data'!$B$8:$B$57,$C548,'Model Participation Data'!$C$8:$C$57,$D548)),"-",SUMIFS(INDEX('Model Participation Data'!$N$8:$DX$57,0,MATCH(CONCATENATE($J548,N$6),'Model Participation Data'!$N$6:$DX$6,0)),'Model Participation Data'!$B$8:$B$57,$C548,'Model Participation Data'!$C$8:$C$57,$D548))</f>
        <v>0</v>
      </c>
      <c r="O548" s="154">
        <f>IF(ISNA(SUMIFS(INDEX('Model Participation Data'!$N$8:$DX$57,0,MATCH(CONCATENATE($J548,O$6),'Model Participation Data'!$N$6:$DX$6,0)),'Model Participation Data'!$B$8:$B$57,$C548,'Model Participation Data'!$C$8:$C$57,$D548)),"-",SUMIFS(INDEX('Model Participation Data'!$N$8:$DX$57,0,MATCH(CONCATENATE($J548,O$6),'Model Participation Data'!$N$6:$DX$6,0)),'Model Participation Data'!$B$8:$B$57,$C548,'Model Participation Data'!$C$8:$C$57,$D548))</f>
        <v>0</v>
      </c>
    </row>
    <row r="549" spans="2:15" outlineLevel="1" x14ac:dyDescent="0.35">
      <c r="B549" s="37" t="s">
        <v>80</v>
      </c>
      <c r="C549" s="38" t="str">
        <f>IF(ISBLANK('Model Participation Data'!$B$29),"-",'Model Participation Data'!$B$29)</f>
        <v>-</v>
      </c>
      <c r="D549" s="38" t="str">
        <f>IF(ISBLANK('Model Participation Data'!$C$29),"-",'Model Participation Data'!$C$29)</f>
        <v>-</v>
      </c>
      <c r="E549" s="38" t="str">
        <f>IF(ISBLANK('Model Participation Data'!$D$29),"-",'Model Participation Data'!$D$29)</f>
        <v>-</v>
      </c>
      <c r="F549" s="38" t="str">
        <f>IF(ISBLANK('Model Participation Data'!$E$29),"-",'Model Participation Data'!$E$29)</f>
        <v>-</v>
      </c>
      <c r="G549" s="151" t="str">
        <f>IF(ISBLANK('Model Participation Data'!$F$29),"-",'Model Participation Data'!$F$29)</f>
        <v>-</v>
      </c>
      <c r="H549" s="38">
        <v>3</v>
      </c>
      <c r="I549" s="38">
        <v>5</v>
      </c>
      <c r="J549" s="150" t="str">
        <f t="shared" si="29"/>
        <v>35</v>
      </c>
      <c r="K549" s="38" t="str">
        <f>IF(ISBLANK('Model Participation Data'!$L$29),"-",'Model Participation Data'!$L$29)</f>
        <v>-</v>
      </c>
      <c r="L549" s="39" t="str">
        <f>IF(ISBLANK('Model Participation Data'!$M$29),"-",'Model Participation Data'!$M$29)</f>
        <v>-</v>
      </c>
      <c r="M549" s="43">
        <f>IF(ISNA(SUMIFS(INDEX('Model Participation Data'!$N$8:$DX$57,0,MATCH(CONCATENATE($J549,M$6),'Model Participation Data'!$N$6:$DX$6,0)),'Model Participation Data'!$B$8:$B$57,$C549,'Model Participation Data'!$C$8:$C$57,$D549)),"-",SUMIFS(INDEX('Model Participation Data'!$N$8:$DX$57,0,MATCH(CONCATENATE($J549,M$6),'Model Participation Data'!$N$6:$DX$6,0)),'Model Participation Data'!$B$8:$B$57,$C549,'Model Participation Data'!$C$8:$C$57,$D549))</f>
        <v>0</v>
      </c>
      <c r="N549" s="43">
        <f>IF(ISNA(SUMIFS(INDEX('Model Participation Data'!$N$8:$DX$57,0,MATCH(CONCATENATE($J549,N$6),'Model Participation Data'!$N$6:$DX$6,0)),'Model Participation Data'!$B$8:$B$57,$C549,'Model Participation Data'!$C$8:$C$57,$D549)),"-",SUMIFS(INDEX('Model Participation Data'!$N$8:$DX$57,0,MATCH(CONCATENATE($J549,N$6),'Model Participation Data'!$N$6:$DX$6,0)),'Model Participation Data'!$B$8:$B$57,$C549,'Model Participation Data'!$C$8:$C$57,$D549))</f>
        <v>0</v>
      </c>
      <c r="O549" s="154">
        <f>IF(ISNA(SUMIFS(INDEX('Model Participation Data'!$N$8:$DX$57,0,MATCH(CONCATENATE($J549,O$6),'Model Participation Data'!$N$6:$DX$6,0)),'Model Participation Data'!$B$8:$B$57,$C549,'Model Participation Data'!$C$8:$C$57,$D549)),"-",SUMIFS(INDEX('Model Participation Data'!$N$8:$DX$57,0,MATCH(CONCATENATE($J549,O$6),'Model Participation Data'!$N$6:$DX$6,0)),'Model Participation Data'!$B$8:$B$57,$C549,'Model Participation Data'!$C$8:$C$57,$D549))</f>
        <v>0</v>
      </c>
    </row>
    <row r="550" spans="2:15" outlineLevel="1" x14ac:dyDescent="0.35">
      <c r="B550" s="37" t="s">
        <v>80</v>
      </c>
      <c r="C550" s="38" t="str">
        <f>IF(ISBLANK('Model Participation Data'!$B$29),"-",'Model Participation Data'!$B$29)</f>
        <v>-</v>
      </c>
      <c r="D550" s="38" t="str">
        <f>IF(ISBLANK('Model Participation Data'!$C$29),"-",'Model Participation Data'!$C$29)</f>
        <v>-</v>
      </c>
      <c r="E550" s="38" t="str">
        <f>IF(ISBLANK('Model Participation Data'!$D$29),"-",'Model Participation Data'!$D$29)</f>
        <v>-</v>
      </c>
      <c r="F550" s="38" t="str">
        <f>IF(ISBLANK('Model Participation Data'!$E$29),"-",'Model Participation Data'!$E$29)</f>
        <v>-</v>
      </c>
      <c r="G550" s="151" t="str">
        <f>IF(ISBLANK('Model Participation Data'!$F$29),"-",'Model Participation Data'!$F$29)</f>
        <v>-</v>
      </c>
      <c r="H550" s="38">
        <v>3</v>
      </c>
      <c r="I550" s="38" t="s">
        <v>65</v>
      </c>
      <c r="J550" s="150" t="str">
        <f t="shared" si="29"/>
        <v>3Goal</v>
      </c>
      <c r="K550" s="38" t="str">
        <f>IF(ISBLANK('Model Participation Data'!$L$29),"-",'Model Participation Data'!$L$29)</f>
        <v>-</v>
      </c>
      <c r="L550" s="39" t="str">
        <f>IF(ISBLANK('Model Participation Data'!$M$29),"-",'Model Participation Data'!$M$29)</f>
        <v>-</v>
      </c>
      <c r="M550" s="43" t="str">
        <f>IF(ISNA(SUMIFS(INDEX('Model Participation Data'!$N$8:$DX$57,0,MATCH(CONCATENATE($J550,M$6),'Model Participation Data'!$N$6:$DX$6,0)),'Model Participation Data'!$B$8:$B$57,$C550,'Model Participation Data'!$C$8:$C$57,$D550)),"-",SUMIFS(INDEX('Model Participation Data'!$N$8:$DX$57,0,MATCH(CONCATENATE($J550,M$6),'Model Participation Data'!$N$6:$DX$6,0)),'Model Participation Data'!$B$8:$B$57,$C550,'Model Participation Data'!$C$8:$C$57,$D550))</f>
        <v>-</v>
      </c>
      <c r="N550" s="43" t="str">
        <f>IF(ISNA(SUMIFS(INDEX('Model Participation Data'!$N$8:$DX$57,0,MATCH(CONCATENATE($J550,N$6),'Model Participation Data'!$N$6:$DX$6,0)),'Model Participation Data'!$B$8:$B$57,$C550,'Model Participation Data'!$C$8:$C$57,$D550)),"-",SUMIFS(INDEX('Model Participation Data'!$N$8:$DX$57,0,MATCH(CONCATENATE($J550,N$6),'Model Participation Data'!$N$6:$DX$6,0)),'Model Participation Data'!$B$8:$B$57,$C550,'Model Participation Data'!$C$8:$C$57,$D550))</f>
        <v>-</v>
      </c>
      <c r="O550" s="154">
        <f>IF(ISNA(SUMIFS(INDEX('Model Participation Data'!$N$8:$DX$57,0,MATCH(CONCATENATE($J550,O$6),'Model Participation Data'!$N$6:$DX$6,0)),'Model Participation Data'!$B$8:$B$57,$C550,'Model Participation Data'!$C$8:$C$57,$D550)),"-",SUMIFS(INDEX('Model Participation Data'!$N$8:$DX$57,0,MATCH(CONCATENATE($J550,O$6),'Model Participation Data'!$N$6:$DX$6,0)),'Model Participation Data'!$B$8:$B$57,$C550,'Model Participation Data'!$C$8:$C$57,$D550))</f>
        <v>0</v>
      </c>
    </row>
    <row r="551" spans="2:15" outlineLevel="1" x14ac:dyDescent="0.35">
      <c r="B551" s="37" t="s">
        <v>80</v>
      </c>
      <c r="C551" s="38" t="str">
        <f>IF(ISBLANK('Model Participation Data'!$B$29),"-",'Model Participation Data'!$B$29)</f>
        <v>-</v>
      </c>
      <c r="D551" s="38" t="str">
        <f>IF(ISBLANK('Model Participation Data'!$C$29),"-",'Model Participation Data'!$C$29)</f>
        <v>-</v>
      </c>
      <c r="E551" s="38" t="str">
        <f>IF(ISBLANK('Model Participation Data'!$D$29),"-",'Model Participation Data'!$D$29)</f>
        <v>-</v>
      </c>
      <c r="F551" s="38" t="str">
        <f>IF(ISBLANK('Model Participation Data'!$E$29),"-",'Model Participation Data'!$E$29)</f>
        <v>-</v>
      </c>
      <c r="G551" s="151" t="str">
        <f>IF(ISBLANK('Model Participation Data'!$F$29),"-",'Model Participation Data'!$F$29)</f>
        <v>-</v>
      </c>
      <c r="H551" s="38">
        <v>4</v>
      </c>
      <c r="I551" s="38">
        <v>1</v>
      </c>
      <c r="J551" s="150" t="str">
        <f t="shared" ref="J551:J556" si="30">CONCATENATE(H551,I551)</f>
        <v>41</v>
      </c>
      <c r="K551" s="38" t="str">
        <f>IF(ISBLANK('Model Participation Data'!$L$29),"-",'Model Participation Data'!$L$29)</f>
        <v>-</v>
      </c>
      <c r="L551" s="39" t="str">
        <f>IF(ISBLANK('Model Participation Data'!$M$29),"-",'Model Participation Data'!$M$29)</f>
        <v>-</v>
      </c>
      <c r="M551" s="43">
        <f>IF(ISNA(SUMIFS(INDEX('Model Participation Data'!$N$8:$DX$57,0,MATCH(CONCATENATE($J551,M$6),'Model Participation Data'!$N$6:$DX$6,0)),'Model Participation Data'!$B$8:$B$57,$C551,'Model Participation Data'!$C$8:$C$57,$D551)),"-",SUMIFS(INDEX('Model Participation Data'!$N$8:$DX$57,0,MATCH(CONCATENATE($J551,M$6),'Model Participation Data'!$N$6:$DX$6,0)),'Model Participation Data'!$B$8:$B$57,$C551,'Model Participation Data'!$C$8:$C$57,$D551))</f>
        <v>0</v>
      </c>
      <c r="N551" s="43">
        <f>IF(ISNA(SUMIFS(INDEX('Model Participation Data'!$N$8:$DX$57,0,MATCH(CONCATENATE($J551,N$6),'Model Participation Data'!$N$6:$DX$6,0)),'Model Participation Data'!$B$8:$B$57,$C551,'Model Participation Data'!$C$8:$C$57,$D551)),"-",SUMIFS(INDEX('Model Participation Data'!$N$8:$DX$57,0,MATCH(CONCATENATE($J551,N$6),'Model Participation Data'!$N$6:$DX$6,0)),'Model Participation Data'!$B$8:$B$57,$C551,'Model Participation Data'!$C$8:$C$57,$D551))</f>
        <v>0</v>
      </c>
      <c r="O551" s="154">
        <f>IF(ISNA(SUMIFS(INDEX('Model Participation Data'!$N$8:$DX$57,0,MATCH(CONCATENATE($J551,O$6),'Model Participation Data'!$N$6:$DX$6,0)),'Model Participation Data'!$B$8:$B$57,$C551,'Model Participation Data'!$C$8:$C$57,$D551)),"-",SUMIFS(INDEX('Model Participation Data'!$N$8:$DX$57,0,MATCH(CONCATENATE($J551,O$6),'Model Participation Data'!$N$6:$DX$6,0)),'Model Participation Data'!$B$8:$B$57,$C551,'Model Participation Data'!$C$8:$C$57,$D551))</f>
        <v>0</v>
      </c>
    </row>
    <row r="552" spans="2:15" outlineLevel="1" x14ac:dyDescent="0.35">
      <c r="B552" s="37" t="s">
        <v>80</v>
      </c>
      <c r="C552" s="38" t="str">
        <f>IF(ISBLANK('Model Participation Data'!$B$29),"-",'Model Participation Data'!$B$29)</f>
        <v>-</v>
      </c>
      <c r="D552" s="38" t="str">
        <f>IF(ISBLANK('Model Participation Data'!$C$29),"-",'Model Participation Data'!$C$29)</f>
        <v>-</v>
      </c>
      <c r="E552" s="38" t="str">
        <f>IF(ISBLANK('Model Participation Data'!$D$29),"-",'Model Participation Data'!$D$29)</f>
        <v>-</v>
      </c>
      <c r="F552" s="38" t="str">
        <f>IF(ISBLANK('Model Participation Data'!$E$29),"-",'Model Participation Data'!$E$29)</f>
        <v>-</v>
      </c>
      <c r="G552" s="151" t="str">
        <f>IF(ISBLANK('Model Participation Data'!$F$29),"-",'Model Participation Data'!$F$29)</f>
        <v>-</v>
      </c>
      <c r="H552" s="38">
        <v>4</v>
      </c>
      <c r="I552" s="38">
        <v>2</v>
      </c>
      <c r="J552" s="150" t="str">
        <f t="shared" si="30"/>
        <v>42</v>
      </c>
      <c r="K552" s="38" t="str">
        <f>IF(ISBLANK('Model Participation Data'!$L$29),"-",'Model Participation Data'!$L$29)</f>
        <v>-</v>
      </c>
      <c r="L552" s="39" t="str">
        <f>IF(ISBLANK('Model Participation Data'!$M$29),"-",'Model Participation Data'!$M$29)</f>
        <v>-</v>
      </c>
      <c r="M552" s="43">
        <f>IF(ISNA(SUMIFS(INDEX('Model Participation Data'!$N$8:$DX$57,0,MATCH(CONCATENATE($J552,M$6),'Model Participation Data'!$N$6:$DX$6,0)),'Model Participation Data'!$B$8:$B$57,$C552,'Model Participation Data'!$C$8:$C$57,$D552)),"-",SUMIFS(INDEX('Model Participation Data'!$N$8:$DX$57,0,MATCH(CONCATENATE($J552,M$6),'Model Participation Data'!$N$6:$DX$6,0)),'Model Participation Data'!$B$8:$B$57,$C552,'Model Participation Data'!$C$8:$C$57,$D552))</f>
        <v>0</v>
      </c>
      <c r="N552" s="43">
        <f>IF(ISNA(SUMIFS(INDEX('Model Participation Data'!$N$8:$DX$57,0,MATCH(CONCATENATE($J552,N$6),'Model Participation Data'!$N$6:$DX$6,0)),'Model Participation Data'!$B$8:$B$57,$C552,'Model Participation Data'!$C$8:$C$57,$D552)),"-",SUMIFS(INDEX('Model Participation Data'!$N$8:$DX$57,0,MATCH(CONCATENATE($J552,N$6),'Model Participation Data'!$N$6:$DX$6,0)),'Model Participation Data'!$B$8:$B$57,$C552,'Model Participation Data'!$C$8:$C$57,$D552))</f>
        <v>0</v>
      </c>
      <c r="O552" s="154">
        <f>IF(ISNA(SUMIFS(INDEX('Model Participation Data'!$N$8:$DX$57,0,MATCH(CONCATENATE($J552,O$6),'Model Participation Data'!$N$6:$DX$6,0)),'Model Participation Data'!$B$8:$B$57,$C552,'Model Participation Data'!$C$8:$C$57,$D552)),"-",SUMIFS(INDEX('Model Participation Data'!$N$8:$DX$57,0,MATCH(CONCATENATE($J552,O$6),'Model Participation Data'!$N$6:$DX$6,0)),'Model Participation Data'!$B$8:$B$57,$C552,'Model Participation Data'!$C$8:$C$57,$D552))</f>
        <v>0</v>
      </c>
    </row>
    <row r="553" spans="2:15" outlineLevel="1" x14ac:dyDescent="0.35">
      <c r="B553" s="37" t="s">
        <v>80</v>
      </c>
      <c r="C553" s="38" t="str">
        <f>IF(ISBLANK('Model Participation Data'!$B$29),"-",'Model Participation Data'!$B$29)</f>
        <v>-</v>
      </c>
      <c r="D553" s="38" t="str">
        <f>IF(ISBLANK('Model Participation Data'!$C$29),"-",'Model Participation Data'!$C$29)</f>
        <v>-</v>
      </c>
      <c r="E553" s="38" t="str">
        <f>IF(ISBLANK('Model Participation Data'!$D$29),"-",'Model Participation Data'!$D$29)</f>
        <v>-</v>
      </c>
      <c r="F553" s="38" t="str">
        <f>IF(ISBLANK('Model Participation Data'!$E$29),"-",'Model Participation Data'!$E$29)</f>
        <v>-</v>
      </c>
      <c r="G553" s="151" t="str">
        <f>IF(ISBLANK('Model Participation Data'!$F$29),"-",'Model Participation Data'!$F$29)</f>
        <v>-</v>
      </c>
      <c r="H553" s="38">
        <v>4</v>
      </c>
      <c r="I553" s="38">
        <v>3</v>
      </c>
      <c r="J553" s="150" t="str">
        <f t="shared" si="30"/>
        <v>43</v>
      </c>
      <c r="K553" s="38" t="str">
        <f>IF(ISBLANK('Model Participation Data'!$L$29),"-",'Model Participation Data'!$L$29)</f>
        <v>-</v>
      </c>
      <c r="L553" s="39" t="str">
        <f>IF(ISBLANK('Model Participation Data'!$M$29),"-",'Model Participation Data'!$M$29)</f>
        <v>-</v>
      </c>
      <c r="M553" s="43">
        <f>IF(ISNA(SUMIFS(INDEX('Model Participation Data'!$N$8:$DX$57,0,MATCH(CONCATENATE($J553,M$6),'Model Participation Data'!$N$6:$DX$6,0)),'Model Participation Data'!$B$8:$B$57,$C553,'Model Participation Data'!$C$8:$C$57,$D553)),"-",SUMIFS(INDEX('Model Participation Data'!$N$8:$DX$57,0,MATCH(CONCATENATE($J553,M$6),'Model Participation Data'!$N$6:$DX$6,0)),'Model Participation Data'!$B$8:$B$57,$C553,'Model Participation Data'!$C$8:$C$57,$D553))</f>
        <v>0</v>
      </c>
      <c r="N553" s="43">
        <f>IF(ISNA(SUMIFS(INDEX('Model Participation Data'!$N$8:$DX$57,0,MATCH(CONCATENATE($J553,N$6),'Model Participation Data'!$N$6:$DX$6,0)),'Model Participation Data'!$B$8:$B$57,$C553,'Model Participation Data'!$C$8:$C$57,$D553)),"-",SUMIFS(INDEX('Model Participation Data'!$N$8:$DX$57,0,MATCH(CONCATENATE($J553,N$6),'Model Participation Data'!$N$6:$DX$6,0)),'Model Participation Data'!$B$8:$B$57,$C553,'Model Participation Data'!$C$8:$C$57,$D553))</f>
        <v>0</v>
      </c>
      <c r="O553" s="154">
        <f>IF(ISNA(SUMIFS(INDEX('Model Participation Data'!$N$8:$DX$57,0,MATCH(CONCATENATE($J553,O$6),'Model Participation Data'!$N$6:$DX$6,0)),'Model Participation Data'!$B$8:$B$57,$C553,'Model Participation Data'!$C$8:$C$57,$D553)),"-",SUMIFS(INDEX('Model Participation Data'!$N$8:$DX$57,0,MATCH(CONCATENATE($J553,O$6),'Model Participation Data'!$N$6:$DX$6,0)),'Model Participation Data'!$B$8:$B$57,$C553,'Model Participation Data'!$C$8:$C$57,$D553))</f>
        <v>0</v>
      </c>
    </row>
    <row r="554" spans="2:15" outlineLevel="1" x14ac:dyDescent="0.35">
      <c r="B554" s="37" t="s">
        <v>80</v>
      </c>
      <c r="C554" s="38" t="str">
        <f>IF(ISBLANK('Model Participation Data'!$B$29),"-",'Model Participation Data'!$B$29)</f>
        <v>-</v>
      </c>
      <c r="D554" s="38" t="str">
        <f>IF(ISBLANK('Model Participation Data'!$C$29),"-",'Model Participation Data'!$C$29)</f>
        <v>-</v>
      </c>
      <c r="E554" s="38" t="str">
        <f>IF(ISBLANK('Model Participation Data'!$D$29),"-",'Model Participation Data'!$D$29)</f>
        <v>-</v>
      </c>
      <c r="F554" s="38" t="str">
        <f>IF(ISBLANK('Model Participation Data'!$E$29),"-",'Model Participation Data'!$E$29)</f>
        <v>-</v>
      </c>
      <c r="G554" s="151" t="str">
        <f>IF(ISBLANK('Model Participation Data'!$F$29),"-",'Model Participation Data'!$F$29)</f>
        <v>-</v>
      </c>
      <c r="H554" s="38">
        <v>4</v>
      </c>
      <c r="I554" s="38">
        <v>4</v>
      </c>
      <c r="J554" s="150" t="str">
        <f t="shared" si="30"/>
        <v>44</v>
      </c>
      <c r="K554" s="38" t="str">
        <f>IF(ISBLANK('Model Participation Data'!$L$29),"-",'Model Participation Data'!$L$29)</f>
        <v>-</v>
      </c>
      <c r="L554" s="39" t="str">
        <f>IF(ISBLANK('Model Participation Data'!$M$29),"-",'Model Participation Data'!$M$29)</f>
        <v>-</v>
      </c>
      <c r="M554" s="43">
        <f>IF(ISNA(SUMIFS(INDEX('Model Participation Data'!$N$8:$DX$57,0,MATCH(CONCATENATE($J554,M$6),'Model Participation Data'!$N$6:$DX$6,0)),'Model Participation Data'!$B$8:$B$57,$C554,'Model Participation Data'!$C$8:$C$57,$D554)),"-",SUMIFS(INDEX('Model Participation Data'!$N$8:$DX$57,0,MATCH(CONCATENATE($J554,M$6),'Model Participation Data'!$N$6:$DX$6,0)),'Model Participation Data'!$B$8:$B$57,$C554,'Model Participation Data'!$C$8:$C$57,$D554))</f>
        <v>0</v>
      </c>
      <c r="N554" s="43">
        <f>IF(ISNA(SUMIFS(INDEX('Model Participation Data'!$N$8:$DX$57,0,MATCH(CONCATENATE($J554,N$6),'Model Participation Data'!$N$6:$DX$6,0)),'Model Participation Data'!$B$8:$B$57,$C554,'Model Participation Data'!$C$8:$C$57,$D554)),"-",SUMIFS(INDEX('Model Participation Data'!$N$8:$DX$57,0,MATCH(CONCATENATE($J554,N$6),'Model Participation Data'!$N$6:$DX$6,0)),'Model Participation Data'!$B$8:$B$57,$C554,'Model Participation Data'!$C$8:$C$57,$D554))</f>
        <v>0</v>
      </c>
      <c r="O554" s="154">
        <f>IF(ISNA(SUMIFS(INDEX('Model Participation Data'!$N$8:$DX$57,0,MATCH(CONCATENATE($J554,O$6),'Model Participation Data'!$N$6:$DX$6,0)),'Model Participation Data'!$B$8:$B$57,$C554,'Model Participation Data'!$C$8:$C$57,$D554)),"-",SUMIFS(INDEX('Model Participation Data'!$N$8:$DX$57,0,MATCH(CONCATENATE($J554,O$6),'Model Participation Data'!$N$6:$DX$6,0)),'Model Participation Data'!$B$8:$B$57,$C554,'Model Participation Data'!$C$8:$C$57,$D554))</f>
        <v>0</v>
      </c>
    </row>
    <row r="555" spans="2:15" outlineLevel="1" x14ac:dyDescent="0.35">
      <c r="B555" s="37" t="s">
        <v>80</v>
      </c>
      <c r="C555" s="38" t="str">
        <f>IF(ISBLANK('Model Participation Data'!$B$29),"-",'Model Participation Data'!$B$29)</f>
        <v>-</v>
      </c>
      <c r="D555" s="38" t="str">
        <f>IF(ISBLANK('Model Participation Data'!$C$29),"-",'Model Participation Data'!$C$29)</f>
        <v>-</v>
      </c>
      <c r="E555" s="38" t="str">
        <f>IF(ISBLANK('Model Participation Data'!$D$29),"-",'Model Participation Data'!$D$29)</f>
        <v>-</v>
      </c>
      <c r="F555" s="38" t="str">
        <f>IF(ISBLANK('Model Participation Data'!$E$29),"-",'Model Participation Data'!$E$29)</f>
        <v>-</v>
      </c>
      <c r="G555" s="151" t="str">
        <f>IF(ISBLANK('Model Participation Data'!$F$29),"-",'Model Participation Data'!$F$29)</f>
        <v>-</v>
      </c>
      <c r="H555" s="38">
        <v>4</v>
      </c>
      <c r="I555" s="38">
        <v>5</v>
      </c>
      <c r="J555" s="150" t="str">
        <f t="shared" si="30"/>
        <v>45</v>
      </c>
      <c r="K555" s="38" t="str">
        <f>IF(ISBLANK('Model Participation Data'!$L$29),"-",'Model Participation Data'!$L$29)</f>
        <v>-</v>
      </c>
      <c r="L555" s="39" t="str">
        <f>IF(ISBLANK('Model Participation Data'!$M$29),"-",'Model Participation Data'!$M$29)</f>
        <v>-</v>
      </c>
      <c r="M555" s="43">
        <f>IF(ISNA(SUMIFS(INDEX('Model Participation Data'!$N$8:$DX$57,0,MATCH(CONCATENATE($J555,M$6),'Model Participation Data'!$N$6:$DX$6,0)),'Model Participation Data'!$B$8:$B$57,$C555,'Model Participation Data'!$C$8:$C$57,$D555)),"-",SUMIFS(INDEX('Model Participation Data'!$N$8:$DX$57,0,MATCH(CONCATENATE($J555,M$6),'Model Participation Data'!$N$6:$DX$6,0)),'Model Participation Data'!$B$8:$B$57,$C555,'Model Participation Data'!$C$8:$C$57,$D555))</f>
        <v>0</v>
      </c>
      <c r="N555" s="43">
        <f>IF(ISNA(SUMIFS(INDEX('Model Participation Data'!$N$8:$DX$57,0,MATCH(CONCATENATE($J555,N$6),'Model Participation Data'!$N$6:$DX$6,0)),'Model Participation Data'!$B$8:$B$57,$C555,'Model Participation Data'!$C$8:$C$57,$D555)),"-",SUMIFS(INDEX('Model Participation Data'!$N$8:$DX$57,0,MATCH(CONCATENATE($J555,N$6),'Model Participation Data'!$N$6:$DX$6,0)),'Model Participation Data'!$B$8:$B$57,$C555,'Model Participation Data'!$C$8:$C$57,$D555))</f>
        <v>0</v>
      </c>
      <c r="O555" s="154">
        <f>IF(ISNA(SUMIFS(INDEX('Model Participation Data'!$N$8:$DX$57,0,MATCH(CONCATENATE($J555,O$6),'Model Participation Data'!$N$6:$DX$6,0)),'Model Participation Data'!$B$8:$B$57,$C555,'Model Participation Data'!$C$8:$C$57,$D555)),"-",SUMIFS(INDEX('Model Participation Data'!$N$8:$DX$57,0,MATCH(CONCATENATE($J555,O$6),'Model Participation Data'!$N$6:$DX$6,0)),'Model Participation Data'!$B$8:$B$57,$C555,'Model Participation Data'!$C$8:$C$57,$D555))</f>
        <v>0</v>
      </c>
    </row>
    <row r="556" spans="2:15" outlineLevel="1" x14ac:dyDescent="0.35">
      <c r="B556" s="37" t="s">
        <v>80</v>
      </c>
      <c r="C556" s="38" t="str">
        <f>IF(ISBLANK('Model Participation Data'!$B$29),"-",'Model Participation Data'!$B$29)</f>
        <v>-</v>
      </c>
      <c r="D556" s="38" t="str">
        <f>IF(ISBLANK('Model Participation Data'!$C$29),"-",'Model Participation Data'!$C$29)</f>
        <v>-</v>
      </c>
      <c r="E556" s="38" t="str">
        <f>IF(ISBLANK('Model Participation Data'!$D$29),"-",'Model Participation Data'!$D$29)</f>
        <v>-</v>
      </c>
      <c r="F556" s="38" t="str">
        <f>IF(ISBLANK('Model Participation Data'!$E$29),"-",'Model Participation Data'!$E$29)</f>
        <v>-</v>
      </c>
      <c r="G556" s="151" t="str">
        <f>IF(ISBLANK('Model Participation Data'!$F$29),"-",'Model Participation Data'!$F$29)</f>
        <v>-</v>
      </c>
      <c r="H556" s="38">
        <v>4</v>
      </c>
      <c r="I556" s="38" t="s">
        <v>65</v>
      </c>
      <c r="J556" s="150" t="str">
        <f t="shared" si="30"/>
        <v>4Goal</v>
      </c>
      <c r="K556" s="38" t="str">
        <f>IF(ISBLANK('Model Participation Data'!$L$29),"-",'Model Participation Data'!$L$29)</f>
        <v>-</v>
      </c>
      <c r="L556" s="39" t="str">
        <f>IF(ISBLANK('Model Participation Data'!$M$29),"-",'Model Participation Data'!$M$29)</f>
        <v>-</v>
      </c>
      <c r="M556" s="43" t="str">
        <f>IF(ISNA(SUMIFS(INDEX('Model Participation Data'!$N$8:$DX$57,0,MATCH(CONCATENATE($J556,M$6),'Model Participation Data'!$N$6:$DX$6,0)),'Model Participation Data'!$B$8:$B$57,$C556,'Model Participation Data'!$C$8:$C$57,$D556)),"-",SUMIFS(INDEX('Model Participation Data'!$N$8:$DX$57,0,MATCH(CONCATENATE($J556,M$6),'Model Participation Data'!$N$6:$DX$6,0)),'Model Participation Data'!$B$8:$B$57,$C556,'Model Participation Data'!$C$8:$C$57,$D556))</f>
        <v>-</v>
      </c>
      <c r="N556" s="43" t="str">
        <f>IF(ISNA(SUMIFS(INDEX('Model Participation Data'!$N$8:$DX$57,0,MATCH(CONCATENATE($J556,N$6),'Model Participation Data'!$N$6:$DX$6,0)),'Model Participation Data'!$B$8:$B$57,$C556,'Model Participation Data'!$C$8:$C$57,$D556)),"-",SUMIFS(INDEX('Model Participation Data'!$N$8:$DX$57,0,MATCH(CONCATENATE($J556,N$6),'Model Participation Data'!$N$6:$DX$6,0)),'Model Participation Data'!$B$8:$B$57,$C556,'Model Participation Data'!$C$8:$C$57,$D556))</f>
        <v>-</v>
      </c>
      <c r="O556" s="154">
        <f>IF(ISNA(SUMIFS(INDEX('Model Participation Data'!$N$8:$DX$57,0,MATCH(CONCATENATE($J556,O$6),'Model Participation Data'!$N$6:$DX$6,0)),'Model Participation Data'!$B$8:$B$57,$C556,'Model Participation Data'!$C$8:$C$57,$D556)),"-",SUMIFS(INDEX('Model Participation Data'!$N$8:$DX$57,0,MATCH(CONCATENATE($J556,O$6),'Model Participation Data'!$N$6:$DX$6,0)),'Model Participation Data'!$B$8:$B$57,$C556,'Model Participation Data'!$C$8:$C$57,$D556))</f>
        <v>0</v>
      </c>
    </row>
    <row r="557" spans="2:15" outlineLevel="1" x14ac:dyDescent="0.35">
      <c r="B557" s="37" t="s">
        <v>80</v>
      </c>
      <c r="C557" s="38" t="str">
        <f>IF(ISBLANK('Model Participation Data'!$B$30),"-",'Model Participation Data'!$B$30)</f>
        <v>-</v>
      </c>
      <c r="D557" s="38" t="str">
        <f>IF(ISBLANK('Model Participation Data'!$C$30),"-",'Model Participation Data'!$C$30)</f>
        <v>-</v>
      </c>
      <c r="E557" s="38" t="str">
        <f>IF(ISBLANK('Model Participation Data'!$D$30),"-",'Model Participation Data'!$D$30)</f>
        <v>-</v>
      </c>
      <c r="F557" s="38" t="str">
        <f>IF(ISBLANK('Model Participation Data'!$E$30),"-",'Model Participation Data'!$E$30)</f>
        <v>-</v>
      </c>
      <c r="G557" s="151" t="str">
        <f>IF(ISBLANK('Model Participation Data'!$F$30),"-",'Model Participation Data'!$F$30)</f>
        <v>-</v>
      </c>
      <c r="H557" s="38" t="s">
        <v>64</v>
      </c>
      <c r="I557" s="38" t="s">
        <v>64</v>
      </c>
      <c r="J557" s="150" t="str">
        <f t="shared" si="29"/>
        <v>BaselineBaseline</v>
      </c>
      <c r="K557" s="38" t="str">
        <f>IF(ISBLANK('Model Participation Data'!$L$30),"-",'Model Participation Data'!$L$30)</f>
        <v>-</v>
      </c>
      <c r="L557" s="39" t="str">
        <f>IF(ISBLANK('Model Participation Data'!$M$30),"-",'Model Participation Data'!$M$30)</f>
        <v>-</v>
      </c>
      <c r="M557" s="43">
        <f>IF(ISNA(SUMIFS(INDEX('Model Participation Data'!$N$8:$DX$57,0,MATCH(CONCATENATE($J557,M$6),'Model Participation Data'!$N$6:$DX$6,0)),'Model Participation Data'!$B$8:$B$57,$C557,'Model Participation Data'!$C$8:$C$57,$D557)),"-",SUMIFS(INDEX('Model Participation Data'!$N$8:$DX$57,0,MATCH(CONCATENATE($J557,M$6),'Model Participation Data'!$N$6:$DX$6,0)),'Model Participation Data'!$B$8:$B$57,$C557,'Model Participation Data'!$C$8:$C$57,$D557))</f>
        <v>0</v>
      </c>
      <c r="N557" s="43">
        <f>IF(ISNA(SUMIFS(INDEX('Model Participation Data'!$N$8:$DX$57,0,MATCH(CONCATENATE($J557,N$6),'Model Participation Data'!$N$6:$DX$6,0)),'Model Participation Data'!$B$8:$B$57,$C557,'Model Participation Data'!$C$8:$C$57,$D557)),"-",SUMIFS(INDEX('Model Participation Data'!$N$8:$DX$57,0,MATCH(CONCATENATE($J557,N$6),'Model Participation Data'!$N$6:$DX$6,0)),'Model Participation Data'!$B$8:$B$57,$C557,'Model Participation Data'!$C$8:$C$57,$D557))</f>
        <v>0</v>
      </c>
      <c r="O557" s="154">
        <f>IF(ISNA(SUMIFS(INDEX('Model Participation Data'!$N$8:$DX$57,0,MATCH(CONCATENATE($J557,O$6),'Model Participation Data'!$N$6:$DX$6,0)),'Model Participation Data'!$B$8:$B$57,$C557,'Model Participation Data'!$C$8:$C$57,$D557)),"-",SUMIFS(INDEX('Model Participation Data'!$N$8:$DX$57,0,MATCH(CONCATENATE($J557,O$6),'Model Participation Data'!$N$6:$DX$6,0)),'Model Participation Data'!$B$8:$B$57,$C557,'Model Participation Data'!$C$8:$C$57,$D557))</f>
        <v>0</v>
      </c>
    </row>
    <row r="558" spans="2:15" outlineLevel="1" x14ac:dyDescent="0.35">
      <c r="B558" s="37" t="s">
        <v>80</v>
      </c>
      <c r="C558" s="38" t="str">
        <f>IF(ISBLANK('Model Participation Data'!$B$30),"-",'Model Participation Data'!$B$30)</f>
        <v>-</v>
      </c>
      <c r="D558" s="38" t="str">
        <f>IF(ISBLANK('Model Participation Data'!$C$30),"-",'Model Participation Data'!$C$30)</f>
        <v>-</v>
      </c>
      <c r="E558" s="38" t="str">
        <f>IF(ISBLANK('Model Participation Data'!$D$30),"-",'Model Participation Data'!$D$30)</f>
        <v>-</v>
      </c>
      <c r="F558" s="38" t="str">
        <f>IF(ISBLANK('Model Participation Data'!$E$30),"-",'Model Participation Data'!$E$30)</f>
        <v>-</v>
      </c>
      <c r="G558" s="151" t="str">
        <f>IF(ISBLANK('Model Participation Data'!$F$30),"-",'Model Participation Data'!$F$30)</f>
        <v>-</v>
      </c>
      <c r="H558" s="38">
        <v>1</v>
      </c>
      <c r="I558" s="38">
        <v>1</v>
      </c>
      <c r="J558" s="150" t="str">
        <f t="shared" si="29"/>
        <v>11</v>
      </c>
      <c r="K558" s="38" t="str">
        <f>IF(ISBLANK('Model Participation Data'!$L$30),"-",'Model Participation Data'!$L$30)</f>
        <v>-</v>
      </c>
      <c r="L558" s="39" t="str">
        <f>IF(ISBLANK('Model Participation Data'!$M$30),"-",'Model Participation Data'!$M$30)</f>
        <v>-</v>
      </c>
      <c r="M558" s="43">
        <f>IF(ISNA(SUMIFS(INDEX('Model Participation Data'!$N$8:$DX$57,0,MATCH(CONCATENATE($J558,M$6),'Model Participation Data'!$N$6:$DX$6,0)),'Model Participation Data'!$B$8:$B$57,$C558,'Model Participation Data'!$C$8:$C$57,$D558)),"-",SUMIFS(INDEX('Model Participation Data'!$N$8:$DX$57,0,MATCH(CONCATENATE($J558,M$6),'Model Participation Data'!$N$6:$DX$6,0)),'Model Participation Data'!$B$8:$B$57,$C558,'Model Participation Data'!$C$8:$C$57,$D558))</f>
        <v>0</v>
      </c>
      <c r="N558" s="43">
        <f>IF(ISNA(SUMIFS(INDEX('Model Participation Data'!$N$8:$DX$57,0,MATCH(CONCATENATE($J558,N$6),'Model Participation Data'!$N$6:$DX$6,0)),'Model Participation Data'!$B$8:$B$57,$C558,'Model Participation Data'!$C$8:$C$57,$D558)),"-",SUMIFS(INDEX('Model Participation Data'!$N$8:$DX$57,0,MATCH(CONCATENATE($J558,N$6),'Model Participation Data'!$N$6:$DX$6,0)),'Model Participation Data'!$B$8:$B$57,$C558,'Model Participation Data'!$C$8:$C$57,$D558))</f>
        <v>0</v>
      </c>
      <c r="O558" s="154">
        <f>IF(ISNA(SUMIFS(INDEX('Model Participation Data'!$N$8:$DX$57,0,MATCH(CONCATENATE($J558,O$6),'Model Participation Data'!$N$6:$DX$6,0)),'Model Participation Data'!$B$8:$B$57,$C558,'Model Participation Data'!$C$8:$C$57,$D558)),"-",SUMIFS(INDEX('Model Participation Data'!$N$8:$DX$57,0,MATCH(CONCATENATE($J558,O$6),'Model Participation Data'!$N$6:$DX$6,0)),'Model Participation Data'!$B$8:$B$57,$C558,'Model Participation Data'!$C$8:$C$57,$D558))</f>
        <v>0</v>
      </c>
    </row>
    <row r="559" spans="2:15" outlineLevel="1" x14ac:dyDescent="0.35">
      <c r="B559" s="37" t="s">
        <v>80</v>
      </c>
      <c r="C559" s="38" t="str">
        <f>IF(ISBLANK('Model Participation Data'!$B$30),"-",'Model Participation Data'!$B$30)</f>
        <v>-</v>
      </c>
      <c r="D559" s="38" t="str">
        <f>IF(ISBLANK('Model Participation Data'!$C$30),"-",'Model Participation Data'!$C$30)</f>
        <v>-</v>
      </c>
      <c r="E559" s="38" t="str">
        <f>IF(ISBLANK('Model Participation Data'!$D$30),"-",'Model Participation Data'!$D$30)</f>
        <v>-</v>
      </c>
      <c r="F559" s="38" t="str">
        <f>IF(ISBLANK('Model Participation Data'!$E$30),"-",'Model Participation Data'!$E$30)</f>
        <v>-</v>
      </c>
      <c r="G559" s="151" t="str">
        <f>IF(ISBLANK('Model Participation Data'!$F$30),"-",'Model Participation Data'!$F$30)</f>
        <v>-</v>
      </c>
      <c r="H559" s="38">
        <v>1</v>
      </c>
      <c r="I559" s="38">
        <v>2</v>
      </c>
      <c r="J559" s="150" t="str">
        <f t="shared" si="29"/>
        <v>12</v>
      </c>
      <c r="K559" s="38" t="str">
        <f>IF(ISBLANK('Model Participation Data'!$L$30),"-",'Model Participation Data'!$L$30)</f>
        <v>-</v>
      </c>
      <c r="L559" s="39" t="str">
        <f>IF(ISBLANK('Model Participation Data'!$M$30),"-",'Model Participation Data'!$M$30)</f>
        <v>-</v>
      </c>
      <c r="M559" s="43">
        <f>IF(ISNA(SUMIFS(INDEX('Model Participation Data'!$N$8:$DX$57,0,MATCH(CONCATENATE($J559,M$6),'Model Participation Data'!$N$6:$DX$6,0)),'Model Participation Data'!$B$8:$B$57,$C559,'Model Participation Data'!$C$8:$C$57,$D559)),"-",SUMIFS(INDEX('Model Participation Data'!$N$8:$DX$57,0,MATCH(CONCATENATE($J559,M$6),'Model Participation Data'!$N$6:$DX$6,0)),'Model Participation Data'!$B$8:$B$57,$C559,'Model Participation Data'!$C$8:$C$57,$D559))</f>
        <v>0</v>
      </c>
      <c r="N559" s="43">
        <f>IF(ISNA(SUMIFS(INDEX('Model Participation Data'!$N$8:$DX$57,0,MATCH(CONCATENATE($J559,N$6),'Model Participation Data'!$N$6:$DX$6,0)),'Model Participation Data'!$B$8:$B$57,$C559,'Model Participation Data'!$C$8:$C$57,$D559)),"-",SUMIFS(INDEX('Model Participation Data'!$N$8:$DX$57,0,MATCH(CONCATENATE($J559,N$6),'Model Participation Data'!$N$6:$DX$6,0)),'Model Participation Data'!$B$8:$B$57,$C559,'Model Participation Data'!$C$8:$C$57,$D559))</f>
        <v>0</v>
      </c>
      <c r="O559" s="154">
        <f>IF(ISNA(SUMIFS(INDEX('Model Participation Data'!$N$8:$DX$57,0,MATCH(CONCATENATE($J559,O$6),'Model Participation Data'!$N$6:$DX$6,0)),'Model Participation Data'!$B$8:$B$57,$C559,'Model Participation Data'!$C$8:$C$57,$D559)),"-",SUMIFS(INDEX('Model Participation Data'!$N$8:$DX$57,0,MATCH(CONCATENATE($J559,O$6),'Model Participation Data'!$N$6:$DX$6,0)),'Model Participation Data'!$B$8:$B$57,$C559,'Model Participation Data'!$C$8:$C$57,$D559))</f>
        <v>0</v>
      </c>
    </row>
    <row r="560" spans="2:15" outlineLevel="1" x14ac:dyDescent="0.35">
      <c r="B560" s="37" t="s">
        <v>80</v>
      </c>
      <c r="C560" s="38" t="str">
        <f>IF(ISBLANK('Model Participation Data'!$B$30),"-",'Model Participation Data'!$B$30)</f>
        <v>-</v>
      </c>
      <c r="D560" s="38" t="str">
        <f>IF(ISBLANK('Model Participation Data'!$C$30),"-",'Model Participation Data'!$C$30)</f>
        <v>-</v>
      </c>
      <c r="E560" s="38" t="str">
        <f>IF(ISBLANK('Model Participation Data'!$D$30),"-",'Model Participation Data'!$D$30)</f>
        <v>-</v>
      </c>
      <c r="F560" s="38" t="str">
        <f>IF(ISBLANK('Model Participation Data'!$E$30),"-",'Model Participation Data'!$E$30)</f>
        <v>-</v>
      </c>
      <c r="G560" s="151" t="str">
        <f>IF(ISBLANK('Model Participation Data'!$F$30),"-",'Model Participation Data'!$F$30)</f>
        <v>-</v>
      </c>
      <c r="H560" s="38">
        <v>1</v>
      </c>
      <c r="I560" s="38">
        <v>3</v>
      </c>
      <c r="J560" s="150" t="str">
        <f t="shared" si="29"/>
        <v>13</v>
      </c>
      <c r="K560" s="38" t="str">
        <f>IF(ISBLANK('Model Participation Data'!$L$30),"-",'Model Participation Data'!$L$30)</f>
        <v>-</v>
      </c>
      <c r="L560" s="39" t="str">
        <f>IF(ISBLANK('Model Participation Data'!$M$30),"-",'Model Participation Data'!$M$30)</f>
        <v>-</v>
      </c>
      <c r="M560" s="43">
        <f>IF(ISNA(SUMIFS(INDEX('Model Participation Data'!$N$8:$DX$57,0,MATCH(CONCATENATE($J560,M$6),'Model Participation Data'!$N$6:$DX$6,0)),'Model Participation Data'!$B$8:$B$57,$C560,'Model Participation Data'!$C$8:$C$57,$D560)),"-",SUMIFS(INDEX('Model Participation Data'!$N$8:$DX$57,0,MATCH(CONCATENATE($J560,M$6),'Model Participation Data'!$N$6:$DX$6,0)),'Model Participation Data'!$B$8:$B$57,$C560,'Model Participation Data'!$C$8:$C$57,$D560))</f>
        <v>0</v>
      </c>
      <c r="N560" s="43">
        <f>IF(ISNA(SUMIFS(INDEX('Model Participation Data'!$N$8:$DX$57,0,MATCH(CONCATENATE($J560,N$6),'Model Participation Data'!$N$6:$DX$6,0)),'Model Participation Data'!$B$8:$B$57,$C560,'Model Participation Data'!$C$8:$C$57,$D560)),"-",SUMIFS(INDEX('Model Participation Data'!$N$8:$DX$57,0,MATCH(CONCATENATE($J560,N$6),'Model Participation Data'!$N$6:$DX$6,0)),'Model Participation Data'!$B$8:$B$57,$C560,'Model Participation Data'!$C$8:$C$57,$D560))</f>
        <v>0</v>
      </c>
      <c r="O560" s="154">
        <f>IF(ISNA(SUMIFS(INDEX('Model Participation Data'!$N$8:$DX$57,0,MATCH(CONCATENATE($J560,O$6),'Model Participation Data'!$N$6:$DX$6,0)),'Model Participation Data'!$B$8:$B$57,$C560,'Model Participation Data'!$C$8:$C$57,$D560)),"-",SUMIFS(INDEX('Model Participation Data'!$N$8:$DX$57,0,MATCH(CONCATENATE($J560,O$6),'Model Participation Data'!$N$6:$DX$6,0)),'Model Participation Data'!$B$8:$B$57,$C560,'Model Participation Data'!$C$8:$C$57,$D560))</f>
        <v>0</v>
      </c>
    </row>
    <row r="561" spans="2:15" outlineLevel="1" x14ac:dyDescent="0.35">
      <c r="B561" s="37" t="s">
        <v>80</v>
      </c>
      <c r="C561" s="38" t="str">
        <f>IF(ISBLANK('Model Participation Data'!$B$30),"-",'Model Participation Data'!$B$30)</f>
        <v>-</v>
      </c>
      <c r="D561" s="38" t="str">
        <f>IF(ISBLANK('Model Participation Data'!$C$30),"-",'Model Participation Data'!$C$30)</f>
        <v>-</v>
      </c>
      <c r="E561" s="38" t="str">
        <f>IF(ISBLANK('Model Participation Data'!$D$30),"-",'Model Participation Data'!$D$30)</f>
        <v>-</v>
      </c>
      <c r="F561" s="38" t="str">
        <f>IF(ISBLANK('Model Participation Data'!$E$30),"-",'Model Participation Data'!$E$30)</f>
        <v>-</v>
      </c>
      <c r="G561" s="151" t="str">
        <f>IF(ISBLANK('Model Participation Data'!$F$30),"-",'Model Participation Data'!$F$30)</f>
        <v>-</v>
      </c>
      <c r="H561" s="38">
        <v>1</v>
      </c>
      <c r="I561" s="38">
        <v>4</v>
      </c>
      <c r="J561" s="150" t="str">
        <f t="shared" si="29"/>
        <v>14</v>
      </c>
      <c r="K561" s="38" t="str">
        <f>IF(ISBLANK('Model Participation Data'!$L$30),"-",'Model Participation Data'!$L$30)</f>
        <v>-</v>
      </c>
      <c r="L561" s="39" t="str">
        <f>IF(ISBLANK('Model Participation Data'!$M$30),"-",'Model Participation Data'!$M$30)</f>
        <v>-</v>
      </c>
      <c r="M561" s="43">
        <f>IF(ISNA(SUMIFS(INDEX('Model Participation Data'!$N$8:$DX$57,0,MATCH(CONCATENATE($J561,M$6),'Model Participation Data'!$N$6:$DX$6,0)),'Model Participation Data'!$B$8:$B$57,$C561,'Model Participation Data'!$C$8:$C$57,$D561)),"-",SUMIFS(INDEX('Model Participation Data'!$N$8:$DX$57,0,MATCH(CONCATENATE($J561,M$6),'Model Participation Data'!$N$6:$DX$6,0)),'Model Participation Data'!$B$8:$B$57,$C561,'Model Participation Data'!$C$8:$C$57,$D561))</f>
        <v>0</v>
      </c>
      <c r="N561" s="43">
        <f>IF(ISNA(SUMIFS(INDEX('Model Participation Data'!$N$8:$DX$57,0,MATCH(CONCATENATE($J561,N$6),'Model Participation Data'!$N$6:$DX$6,0)),'Model Participation Data'!$B$8:$B$57,$C561,'Model Participation Data'!$C$8:$C$57,$D561)),"-",SUMIFS(INDEX('Model Participation Data'!$N$8:$DX$57,0,MATCH(CONCATENATE($J561,N$6),'Model Participation Data'!$N$6:$DX$6,0)),'Model Participation Data'!$B$8:$B$57,$C561,'Model Participation Data'!$C$8:$C$57,$D561))</f>
        <v>0</v>
      </c>
      <c r="O561" s="154">
        <f>IF(ISNA(SUMIFS(INDEX('Model Participation Data'!$N$8:$DX$57,0,MATCH(CONCATENATE($J561,O$6),'Model Participation Data'!$N$6:$DX$6,0)),'Model Participation Data'!$B$8:$B$57,$C561,'Model Participation Data'!$C$8:$C$57,$D561)),"-",SUMIFS(INDEX('Model Participation Data'!$N$8:$DX$57,0,MATCH(CONCATENATE($J561,O$6),'Model Participation Data'!$N$6:$DX$6,0)),'Model Participation Data'!$B$8:$B$57,$C561,'Model Participation Data'!$C$8:$C$57,$D561))</f>
        <v>0</v>
      </c>
    </row>
    <row r="562" spans="2:15" outlineLevel="1" x14ac:dyDescent="0.35">
      <c r="B562" s="37" t="s">
        <v>80</v>
      </c>
      <c r="C562" s="38" t="str">
        <f>IF(ISBLANK('Model Participation Data'!$B$30),"-",'Model Participation Data'!$B$30)</f>
        <v>-</v>
      </c>
      <c r="D562" s="38" t="str">
        <f>IF(ISBLANK('Model Participation Data'!$C$30),"-",'Model Participation Data'!$C$30)</f>
        <v>-</v>
      </c>
      <c r="E562" s="38" t="str">
        <f>IF(ISBLANK('Model Participation Data'!$D$30),"-",'Model Participation Data'!$D$30)</f>
        <v>-</v>
      </c>
      <c r="F562" s="38" t="str">
        <f>IF(ISBLANK('Model Participation Data'!$E$30),"-",'Model Participation Data'!$E$30)</f>
        <v>-</v>
      </c>
      <c r="G562" s="151" t="str">
        <f>IF(ISBLANK('Model Participation Data'!$F$30),"-",'Model Participation Data'!$F$30)</f>
        <v>-</v>
      </c>
      <c r="H562" s="38">
        <v>1</v>
      </c>
      <c r="I562" s="38">
        <v>5</v>
      </c>
      <c r="J562" s="150" t="str">
        <f t="shared" si="29"/>
        <v>15</v>
      </c>
      <c r="K562" s="38" t="str">
        <f>IF(ISBLANK('Model Participation Data'!$L$30),"-",'Model Participation Data'!$L$30)</f>
        <v>-</v>
      </c>
      <c r="L562" s="39" t="str">
        <f>IF(ISBLANK('Model Participation Data'!$M$30),"-",'Model Participation Data'!$M$30)</f>
        <v>-</v>
      </c>
      <c r="M562" s="43">
        <f>IF(ISNA(SUMIFS(INDEX('Model Participation Data'!$N$8:$DX$57,0,MATCH(CONCATENATE($J562,M$6),'Model Participation Data'!$N$6:$DX$6,0)),'Model Participation Data'!$B$8:$B$57,$C562,'Model Participation Data'!$C$8:$C$57,$D562)),"-",SUMIFS(INDEX('Model Participation Data'!$N$8:$DX$57,0,MATCH(CONCATENATE($J562,M$6),'Model Participation Data'!$N$6:$DX$6,0)),'Model Participation Data'!$B$8:$B$57,$C562,'Model Participation Data'!$C$8:$C$57,$D562))</f>
        <v>0</v>
      </c>
      <c r="N562" s="43">
        <f>IF(ISNA(SUMIFS(INDEX('Model Participation Data'!$N$8:$DX$57,0,MATCH(CONCATENATE($J562,N$6),'Model Participation Data'!$N$6:$DX$6,0)),'Model Participation Data'!$B$8:$B$57,$C562,'Model Participation Data'!$C$8:$C$57,$D562)),"-",SUMIFS(INDEX('Model Participation Data'!$N$8:$DX$57,0,MATCH(CONCATENATE($J562,N$6),'Model Participation Data'!$N$6:$DX$6,0)),'Model Participation Data'!$B$8:$B$57,$C562,'Model Participation Data'!$C$8:$C$57,$D562))</f>
        <v>0</v>
      </c>
      <c r="O562" s="154">
        <f>IF(ISNA(SUMIFS(INDEX('Model Participation Data'!$N$8:$DX$57,0,MATCH(CONCATENATE($J562,O$6),'Model Participation Data'!$N$6:$DX$6,0)),'Model Participation Data'!$B$8:$B$57,$C562,'Model Participation Data'!$C$8:$C$57,$D562)),"-",SUMIFS(INDEX('Model Participation Data'!$N$8:$DX$57,0,MATCH(CONCATENATE($J562,O$6),'Model Participation Data'!$N$6:$DX$6,0)),'Model Participation Data'!$B$8:$B$57,$C562,'Model Participation Data'!$C$8:$C$57,$D562))</f>
        <v>0</v>
      </c>
    </row>
    <row r="563" spans="2:15" outlineLevel="1" x14ac:dyDescent="0.35">
      <c r="B563" s="37" t="s">
        <v>80</v>
      </c>
      <c r="C563" s="38" t="str">
        <f>IF(ISBLANK('Model Participation Data'!$B$30),"-",'Model Participation Data'!$B$30)</f>
        <v>-</v>
      </c>
      <c r="D563" s="38" t="str">
        <f>IF(ISBLANK('Model Participation Data'!$C$30),"-",'Model Participation Data'!$C$30)</f>
        <v>-</v>
      </c>
      <c r="E563" s="38" t="str">
        <f>IF(ISBLANK('Model Participation Data'!$D$30),"-",'Model Participation Data'!$D$30)</f>
        <v>-</v>
      </c>
      <c r="F563" s="38" t="str">
        <f>IF(ISBLANK('Model Participation Data'!$E$30),"-",'Model Participation Data'!$E$30)</f>
        <v>-</v>
      </c>
      <c r="G563" s="151" t="str">
        <f>IF(ISBLANK('Model Participation Data'!$F$30),"-",'Model Participation Data'!$F$30)</f>
        <v>-</v>
      </c>
      <c r="H563" s="38">
        <v>1</v>
      </c>
      <c r="I563" s="38" t="s">
        <v>65</v>
      </c>
      <c r="J563" s="150" t="str">
        <f t="shared" si="29"/>
        <v>1Goal</v>
      </c>
      <c r="K563" s="38" t="str">
        <f>IF(ISBLANK('Model Participation Data'!$L$30),"-",'Model Participation Data'!$L$30)</f>
        <v>-</v>
      </c>
      <c r="L563" s="39" t="str">
        <f>IF(ISBLANK('Model Participation Data'!$M$30),"-",'Model Participation Data'!$M$30)</f>
        <v>-</v>
      </c>
      <c r="M563" s="43" t="str">
        <f>IF(ISNA(SUMIFS(INDEX('Model Participation Data'!$N$8:$DX$57,0,MATCH(CONCATENATE($J563,M$6),'Model Participation Data'!$N$6:$DX$6,0)),'Model Participation Data'!$B$8:$B$57,$C563,'Model Participation Data'!$C$8:$C$57,$D563)),"-",SUMIFS(INDEX('Model Participation Data'!$N$8:$DX$57,0,MATCH(CONCATENATE($J563,M$6),'Model Participation Data'!$N$6:$DX$6,0)),'Model Participation Data'!$B$8:$B$57,$C563,'Model Participation Data'!$C$8:$C$57,$D563))</f>
        <v>-</v>
      </c>
      <c r="N563" s="43" t="str">
        <f>IF(ISNA(SUMIFS(INDEX('Model Participation Data'!$N$8:$DX$57,0,MATCH(CONCATENATE($J563,N$6),'Model Participation Data'!$N$6:$DX$6,0)),'Model Participation Data'!$B$8:$B$57,$C563,'Model Participation Data'!$C$8:$C$57,$D563)),"-",SUMIFS(INDEX('Model Participation Data'!$N$8:$DX$57,0,MATCH(CONCATENATE($J563,N$6),'Model Participation Data'!$N$6:$DX$6,0)),'Model Participation Data'!$B$8:$B$57,$C563,'Model Participation Data'!$C$8:$C$57,$D563))</f>
        <v>-</v>
      </c>
      <c r="O563" s="154">
        <f>IF(ISNA(SUMIFS(INDEX('Model Participation Data'!$N$8:$DX$57,0,MATCH(CONCATENATE($J563,O$6),'Model Participation Data'!$N$6:$DX$6,0)),'Model Participation Data'!$B$8:$B$57,$C563,'Model Participation Data'!$C$8:$C$57,$D563)),"-",SUMIFS(INDEX('Model Participation Data'!$N$8:$DX$57,0,MATCH(CONCATENATE($J563,O$6),'Model Participation Data'!$N$6:$DX$6,0)),'Model Participation Data'!$B$8:$B$57,$C563,'Model Participation Data'!$C$8:$C$57,$D563))</f>
        <v>0</v>
      </c>
    </row>
    <row r="564" spans="2:15" outlineLevel="1" x14ac:dyDescent="0.35">
      <c r="B564" s="37" t="s">
        <v>80</v>
      </c>
      <c r="C564" s="38" t="str">
        <f>IF(ISBLANK('Model Participation Data'!$B$30),"-",'Model Participation Data'!$B$30)</f>
        <v>-</v>
      </c>
      <c r="D564" s="38" t="str">
        <f>IF(ISBLANK('Model Participation Data'!$C$30),"-",'Model Participation Data'!$C$30)</f>
        <v>-</v>
      </c>
      <c r="E564" s="38" t="str">
        <f>IF(ISBLANK('Model Participation Data'!$D$30),"-",'Model Participation Data'!$D$30)</f>
        <v>-</v>
      </c>
      <c r="F564" s="38" t="str">
        <f>IF(ISBLANK('Model Participation Data'!$E$30),"-",'Model Participation Data'!$E$30)</f>
        <v>-</v>
      </c>
      <c r="G564" s="151" t="str">
        <f>IF(ISBLANK('Model Participation Data'!$F$30),"-",'Model Participation Data'!$F$30)</f>
        <v>-</v>
      </c>
      <c r="H564" s="38">
        <v>2</v>
      </c>
      <c r="I564" s="38">
        <v>1</v>
      </c>
      <c r="J564" s="150" t="str">
        <f t="shared" si="29"/>
        <v>21</v>
      </c>
      <c r="K564" s="38" t="str">
        <f>IF(ISBLANK('Model Participation Data'!$L$30),"-",'Model Participation Data'!$L$30)</f>
        <v>-</v>
      </c>
      <c r="L564" s="39" t="str">
        <f>IF(ISBLANK('Model Participation Data'!$M$30),"-",'Model Participation Data'!$M$30)</f>
        <v>-</v>
      </c>
      <c r="M564" s="43">
        <f>IF(ISNA(SUMIFS(INDEX('Model Participation Data'!$N$8:$DX$57,0,MATCH(CONCATENATE($J564,M$6),'Model Participation Data'!$N$6:$DX$6,0)),'Model Participation Data'!$B$8:$B$57,$C564,'Model Participation Data'!$C$8:$C$57,$D564)),"-",SUMIFS(INDEX('Model Participation Data'!$N$8:$DX$57,0,MATCH(CONCATENATE($J564,M$6),'Model Participation Data'!$N$6:$DX$6,0)),'Model Participation Data'!$B$8:$B$57,$C564,'Model Participation Data'!$C$8:$C$57,$D564))</f>
        <v>0</v>
      </c>
      <c r="N564" s="43">
        <f>IF(ISNA(SUMIFS(INDEX('Model Participation Data'!$N$8:$DX$57,0,MATCH(CONCATENATE($J564,N$6),'Model Participation Data'!$N$6:$DX$6,0)),'Model Participation Data'!$B$8:$B$57,$C564,'Model Participation Data'!$C$8:$C$57,$D564)),"-",SUMIFS(INDEX('Model Participation Data'!$N$8:$DX$57,0,MATCH(CONCATENATE($J564,N$6),'Model Participation Data'!$N$6:$DX$6,0)),'Model Participation Data'!$B$8:$B$57,$C564,'Model Participation Data'!$C$8:$C$57,$D564))</f>
        <v>0</v>
      </c>
      <c r="O564" s="154">
        <f>IF(ISNA(SUMIFS(INDEX('Model Participation Data'!$N$8:$DX$57,0,MATCH(CONCATENATE($J564,O$6),'Model Participation Data'!$N$6:$DX$6,0)),'Model Participation Data'!$B$8:$B$57,$C564,'Model Participation Data'!$C$8:$C$57,$D564)),"-",SUMIFS(INDEX('Model Participation Data'!$N$8:$DX$57,0,MATCH(CONCATENATE($J564,O$6),'Model Participation Data'!$N$6:$DX$6,0)),'Model Participation Data'!$B$8:$B$57,$C564,'Model Participation Data'!$C$8:$C$57,$D564))</f>
        <v>0</v>
      </c>
    </row>
    <row r="565" spans="2:15" outlineLevel="1" x14ac:dyDescent="0.35">
      <c r="B565" s="37" t="s">
        <v>80</v>
      </c>
      <c r="C565" s="38" t="str">
        <f>IF(ISBLANK('Model Participation Data'!$B$30),"-",'Model Participation Data'!$B$30)</f>
        <v>-</v>
      </c>
      <c r="D565" s="38" t="str">
        <f>IF(ISBLANK('Model Participation Data'!$C$30),"-",'Model Participation Data'!$C$30)</f>
        <v>-</v>
      </c>
      <c r="E565" s="38" t="str">
        <f>IF(ISBLANK('Model Participation Data'!$D$30),"-",'Model Participation Data'!$D$30)</f>
        <v>-</v>
      </c>
      <c r="F565" s="38" t="str">
        <f>IF(ISBLANK('Model Participation Data'!$E$30),"-",'Model Participation Data'!$E$30)</f>
        <v>-</v>
      </c>
      <c r="G565" s="151" t="str">
        <f>IF(ISBLANK('Model Participation Data'!$F$30),"-",'Model Participation Data'!$F$30)</f>
        <v>-</v>
      </c>
      <c r="H565" s="38">
        <v>2</v>
      </c>
      <c r="I565" s="38">
        <v>2</v>
      </c>
      <c r="J565" s="150" t="str">
        <f t="shared" si="29"/>
        <v>22</v>
      </c>
      <c r="K565" s="38" t="str">
        <f>IF(ISBLANK('Model Participation Data'!$L$30),"-",'Model Participation Data'!$L$30)</f>
        <v>-</v>
      </c>
      <c r="L565" s="39" t="str">
        <f>IF(ISBLANK('Model Participation Data'!$M$30),"-",'Model Participation Data'!$M$30)</f>
        <v>-</v>
      </c>
      <c r="M565" s="43">
        <f>IF(ISNA(SUMIFS(INDEX('Model Participation Data'!$N$8:$DX$57,0,MATCH(CONCATENATE($J565,M$6),'Model Participation Data'!$N$6:$DX$6,0)),'Model Participation Data'!$B$8:$B$57,$C565,'Model Participation Data'!$C$8:$C$57,$D565)),"-",SUMIFS(INDEX('Model Participation Data'!$N$8:$DX$57,0,MATCH(CONCATENATE($J565,M$6),'Model Participation Data'!$N$6:$DX$6,0)),'Model Participation Data'!$B$8:$B$57,$C565,'Model Participation Data'!$C$8:$C$57,$D565))</f>
        <v>0</v>
      </c>
      <c r="N565" s="43">
        <f>IF(ISNA(SUMIFS(INDEX('Model Participation Data'!$N$8:$DX$57,0,MATCH(CONCATENATE($J565,N$6),'Model Participation Data'!$N$6:$DX$6,0)),'Model Participation Data'!$B$8:$B$57,$C565,'Model Participation Data'!$C$8:$C$57,$D565)),"-",SUMIFS(INDEX('Model Participation Data'!$N$8:$DX$57,0,MATCH(CONCATENATE($J565,N$6),'Model Participation Data'!$N$6:$DX$6,0)),'Model Participation Data'!$B$8:$B$57,$C565,'Model Participation Data'!$C$8:$C$57,$D565))</f>
        <v>0</v>
      </c>
      <c r="O565" s="154">
        <f>IF(ISNA(SUMIFS(INDEX('Model Participation Data'!$N$8:$DX$57,0,MATCH(CONCATENATE($J565,O$6),'Model Participation Data'!$N$6:$DX$6,0)),'Model Participation Data'!$B$8:$B$57,$C565,'Model Participation Data'!$C$8:$C$57,$D565)),"-",SUMIFS(INDEX('Model Participation Data'!$N$8:$DX$57,0,MATCH(CONCATENATE($J565,O$6),'Model Participation Data'!$N$6:$DX$6,0)),'Model Participation Data'!$B$8:$B$57,$C565,'Model Participation Data'!$C$8:$C$57,$D565))</f>
        <v>0</v>
      </c>
    </row>
    <row r="566" spans="2:15" outlineLevel="1" x14ac:dyDescent="0.35">
      <c r="B566" s="37" t="s">
        <v>80</v>
      </c>
      <c r="C566" s="38" t="str">
        <f>IF(ISBLANK('Model Participation Data'!$B$30),"-",'Model Participation Data'!$B$30)</f>
        <v>-</v>
      </c>
      <c r="D566" s="38" t="str">
        <f>IF(ISBLANK('Model Participation Data'!$C$30),"-",'Model Participation Data'!$C$30)</f>
        <v>-</v>
      </c>
      <c r="E566" s="38" t="str">
        <f>IF(ISBLANK('Model Participation Data'!$D$30),"-",'Model Participation Data'!$D$30)</f>
        <v>-</v>
      </c>
      <c r="F566" s="38" t="str">
        <f>IF(ISBLANK('Model Participation Data'!$E$30),"-",'Model Participation Data'!$E$30)</f>
        <v>-</v>
      </c>
      <c r="G566" s="151" t="str">
        <f>IF(ISBLANK('Model Participation Data'!$F$30),"-",'Model Participation Data'!$F$30)</f>
        <v>-</v>
      </c>
      <c r="H566" s="38">
        <v>2</v>
      </c>
      <c r="I566" s="38">
        <v>3</v>
      </c>
      <c r="J566" s="150" t="str">
        <f t="shared" si="29"/>
        <v>23</v>
      </c>
      <c r="K566" s="38" t="str">
        <f>IF(ISBLANK('Model Participation Data'!$L$30),"-",'Model Participation Data'!$L$30)</f>
        <v>-</v>
      </c>
      <c r="L566" s="39" t="str">
        <f>IF(ISBLANK('Model Participation Data'!$M$30),"-",'Model Participation Data'!$M$30)</f>
        <v>-</v>
      </c>
      <c r="M566" s="43">
        <f>IF(ISNA(SUMIFS(INDEX('Model Participation Data'!$N$8:$DX$57,0,MATCH(CONCATENATE($J566,M$6),'Model Participation Data'!$N$6:$DX$6,0)),'Model Participation Data'!$B$8:$B$57,$C566,'Model Participation Data'!$C$8:$C$57,$D566)),"-",SUMIFS(INDEX('Model Participation Data'!$N$8:$DX$57,0,MATCH(CONCATENATE($J566,M$6),'Model Participation Data'!$N$6:$DX$6,0)),'Model Participation Data'!$B$8:$B$57,$C566,'Model Participation Data'!$C$8:$C$57,$D566))</f>
        <v>0</v>
      </c>
      <c r="N566" s="43">
        <f>IF(ISNA(SUMIFS(INDEX('Model Participation Data'!$N$8:$DX$57,0,MATCH(CONCATENATE($J566,N$6),'Model Participation Data'!$N$6:$DX$6,0)),'Model Participation Data'!$B$8:$B$57,$C566,'Model Participation Data'!$C$8:$C$57,$D566)),"-",SUMIFS(INDEX('Model Participation Data'!$N$8:$DX$57,0,MATCH(CONCATENATE($J566,N$6),'Model Participation Data'!$N$6:$DX$6,0)),'Model Participation Data'!$B$8:$B$57,$C566,'Model Participation Data'!$C$8:$C$57,$D566))</f>
        <v>0</v>
      </c>
      <c r="O566" s="154">
        <f>IF(ISNA(SUMIFS(INDEX('Model Participation Data'!$N$8:$DX$57,0,MATCH(CONCATENATE($J566,O$6),'Model Participation Data'!$N$6:$DX$6,0)),'Model Participation Data'!$B$8:$B$57,$C566,'Model Participation Data'!$C$8:$C$57,$D566)),"-",SUMIFS(INDEX('Model Participation Data'!$N$8:$DX$57,0,MATCH(CONCATENATE($J566,O$6),'Model Participation Data'!$N$6:$DX$6,0)),'Model Participation Data'!$B$8:$B$57,$C566,'Model Participation Data'!$C$8:$C$57,$D566))</f>
        <v>0</v>
      </c>
    </row>
    <row r="567" spans="2:15" outlineLevel="1" x14ac:dyDescent="0.35">
      <c r="B567" s="37" t="s">
        <v>80</v>
      </c>
      <c r="C567" s="38" t="str">
        <f>IF(ISBLANK('Model Participation Data'!$B$30),"-",'Model Participation Data'!$B$30)</f>
        <v>-</v>
      </c>
      <c r="D567" s="38" t="str">
        <f>IF(ISBLANK('Model Participation Data'!$C$30),"-",'Model Participation Data'!$C$30)</f>
        <v>-</v>
      </c>
      <c r="E567" s="38" t="str">
        <f>IF(ISBLANK('Model Participation Data'!$D$30),"-",'Model Participation Data'!$D$30)</f>
        <v>-</v>
      </c>
      <c r="F567" s="38" t="str">
        <f>IF(ISBLANK('Model Participation Data'!$E$30),"-",'Model Participation Data'!$E$30)</f>
        <v>-</v>
      </c>
      <c r="G567" s="151" t="str">
        <f>IF(ISBLANK('Model Participation Data'!$F$30),"-",'Model Participation Data'!$F$30)</f>
        <v>-</v>
      </c>
      <c r="H567" s="38">
        <v>2</v>
      </c>
      <c r="I567" s="38">
        <v>4</v>
      </c>
      <c r="J567" s="150" t="str">
        <f t="shared" si="29"/>
        <v>24</v>
      </c>
      <c r="K567" s="38" t="str">
        <f>IF(ISBLANK('Model Participation Data'!$L$30),"-",'Model Participation Data'!$L$30)</f>
        <v>-</v>
      </c>
      <c r="L567" s="39" t="str">
        <f>IF(ISBLANK('Model Participation Data'!$M$30),"-",'Model Participation Data'!$M$30)</f>
        <v>-</v>
      </c>
      <c r="M567" s="43">
        <f>IF(ISNA(SUMIFS(INDEX('Model Participation Data'!$N$8:$DX$57,0,MATCH(CONCATENATE($J567,M$6),'Model Participation Data'!$N$6:$DX$6,0)),'Model Participation Data'!$B$8:$B$57,$C567,'Model Participation Data'!$C$8:$C$57,$D567)),"-",SUMIFS(INDEX('Model Participation Data'!$N$8:$DX$57,0,MATCH(CONCATENATE($J567,M$6),'Model Participation Data'!$N$6:$DX$6,0)),'Model Participation Data'!$B$8:$B$57,$C567,'Model Participation Data'!$C$8:$C$57,$D567))</f>
        <v>0</v>
      </c>
      <c r="N567" s="43">
        <f>IF(ISNA(SUMIFS(INDEX('Model Participation Data'!$N$8:$DX$57,0,MATCH(CONCATENATE($J567,N$6),'Model Participation Data'!$N$6:$DX$6,0)),'Model Participation Data'!$B$8:$B$57,$C567,'Model Participation Data'!$C$8:$C$57,$D567)),"-",SUMIFS(INDEX('Model Participation Data'!$N$8:$DX$57,0,MATCH(CONCATENATE($J567,N$6),'Model Participation Data'!$N$6:$DX$6,0)),'Model Participation Data'!$B$8:$B$57,$C567,'Model Participation Data'!$C$8:$C$57,$D567))</f>
        <v>0</v>
      </c>
      <c r="O567" s="154">
        <f>IF(ISNA(SUMIFS(INDEX('Model Participation Data'!$N$8:$DX$57,0,MATCH(CONCATENATE($J567,O$6),'Model Participation Data'!$N$6:$DX$6,0)),'Model Participation Data'!$B$8:$B$57,$C567,'Model Participation Data'!$C$8:$C$57,$D567)),"-",SUMIFS(INDEX('Model Participation Data'!$N$8:$DX$57,0,MATCH(CONCATENATE($J567,O$6),'Model Participation Data'!$N$6:$DX$6,0)),'Model Participation Data'!$B$8:$B$57,$C567,'Model Participation Data'!$C$8:$C$57,$D567))</f>
        <v>0</v>
      </c>
    </row>
    <row r="568" spans="2:15" outlineLevel="1" x14ac:dyDescent="0.35">
      <c r="B568" s="37" t="s">
        <v>80</v>
      </c>
      <c r="C568" s="38" t="str">
        <f>IF(ISBLANK('Model Participation Data'!$B$30),"-",'Model Participation Data'!$B$30)</f>
        <v>-</v>
      </c>
      <c r="D568" s="38" t="str">
        <f>IF(ISBLANK('Model Participation Data'!$C$30),"-",'Model Participation Data'!$C$30)</f>
        <v>-</v>
      </c>
      <c r="E568" s="38" t="str">
        <f>IF(ISBLANK('Model Participation Data'!$D$30),"-",'Model Participation Data'!$D$30)</f>
        <v>-</v>
      </c>
      <c r="F568" s="38" t="str">
        <f>IF(ISBLANK('Model Participation Data'!$E$30),"-",'Model Participation Data'!$E$30)</f>
        <v>-</v>
      </c>
      <c r="G568" s="151" t="str">
        <f>IF(ISBLANK('Model Participation Data'!$F$30),"-",'Model Participation Data'!$F$30)</f>
        <v>-</v>
      </c>
      <c r="H568" s="38">
        <v>2</v>
      </c>
      <c r="I568" s="38">
        <v>5</v>
      </c>
      <c r="J568" s="150" t="str">
        <f t="shared" si="29"/>
        <v>25</v>
      </c>
      <c r="K568" s="38" t="str">
        <f>IF(ISBLANK('Model Participation Data'!$L$30),"-",'Model Participation Data'!$L$30)</f>
        <v>-</v>
      </c>
      <c r="L568" s="39" t="str">
        <f>IF(ISBLANK('Model Participation Data'!$M$30),"-",'Model Participation Data'!$M$30)</f>
        <v>-</v>
      </c>
      <c r="M568" s="43">
        <f>IF(ISNA(SUMIFS(INDEX('Model Participation Data'!$N$8:$DX$57,0,MATCH(CONCATENATE($J568,M$6),'Model Participation Data'!$N$6:$DX$6,0)),'Model Participation Data'!$B$8:$B$57,$C568,'Model Participation Data'!$C$8:$C$57,$D568)),"-",SUMIFS(INDEX('Model Participation Data'!$N$8:$DX$57,0,MATCH(CONCATENATE($J568,M$6),'Model Participation Data'!$N$6:$DX$6,0)),'Model Participation Data'!$B$8:$B$57,$C568,'Model Participation Data'!$C$8:$C$57,$D568))</f>
        <v>0</v>
      </c>
      <c r="N568" s="43">
        <f>IF(ISNA(SUMIFS(INDEX('Model Participation Data'!$N$8:$DX$57,0,MATCH(CONCATENATE($J568,N$6),'Model Participation Data'!$N$6:$DX$6,0)),'Model Participation Data'!$B$8:$B$57,$C568,'Model Participation Data'!$C$8:$C$57,$D568)),"-",SUMIFS(INDEX('Model Participation Data'!$N$8:$DX$57,0,MATCH(CONCATENATE($J568,N$6),'Model Participation Data'!$N$6:$DX$6,0)),'Model Participation Data'!$B$8:$B$57,$C568,'Model Participation Data'!$C$8:$C$57,$D568))</f>
        <v>0</v>
      </c>
      <c r="O568" s="154">
        <f>IF(ISNA(SUMIFS(INDEX('Model Participation Data'!$N$8:$DX$57,0,MATCH(CONCATENATE($J568,O$6),'Model Participation Data'!$N$6:$DX$6,0)),'Model Participation Data'!$B$8:$B$57,$C568,'Model Participation Data'!$C$8:$C$57,$D568)),"-",SUMIFS(INDEX('Model Participation Data'!$N$8:$DX$57,0,MATCH(CONCATENATE($J568,O$6),'Model Participation Data'!$N$6:$DX$6,0)),'Model Participation Data'!$B$8:$B$57,$C568,'Model Participation Data'!$C$8:$C$57,$D568))</f>
        <v>0</v>
      </c>
    </row>
    <row r="569" spans="2:15" outlineLevel="1" x14ac:dyDescent="0.35">
      <c r="B569" s="37" t="s">
        <v>80</v>
      </c>
      <c r="C569" s="38" t="str">
        <f>IF(ISBLANK('Model Participation Data'!$B$30),"-",'Model Participation Data'!$B$30)</f>
        <v>-</v>
      </c>
      <c r="D569" s="38" t="str">
        <f>IF(ISBLANK('Model Participation Data'!$C$30),"-",'Model Participation Data'!$C$30)</f>
        <v>-</v>
      </c>
      <c r="E569" s="38" t="str">
        <f>IF(ISBLANK('Model Participation Data'!$D$30),"-",'Model Participation Data'!$D$30)</f>
        <v>-</v>
      </c>
      <c r="F569" s="38" t="str">
        <f>IF(ISBLANK('Model Participation Data'!$E$30),"-",'Model Participation Data'!$E$30)</f>
        <v>-</v>
      </c>
      <c r="G569" s="151" t="str">
        <f>IF(ISBLANK('Model Participation Data'!$F$30),"-",'Model Participation Data'!$F$30)</f>
        <v>-</v>
      </c>
      <c r="H569" s="38">
        <v>2</v>
      </c>
      <c r="I569" s="38" t="s">
        <v>65</v>
      </c>
      <c r="J569" s="150" t="str">
        <f t="shared" si="29"/>
        <v>2Goal</v>
      </c>
      <c r="K569" s="38" t="str">
        <f>IF(ISBLANK('Model Participation Data'!$L$30),"-",'Model Participation Data'!$L$30)</f>
        <v>-</v>
      </c>
      <c r="L569" s="39" t="str">
        <f>IF(ISBLANK('Model Participation Data'!$M$30),"-",'Model Participation Data'!$M$30)</f>
        <v>-</v>
      </c>
      <c r="M569" s="43" t="str">
        <f>IF(ISNA(SUMIFS(INDEX('Model Participation Data'!$N$8:$DX$57,0,MATCH(CONCATENATE($J569,M$6),'Model Participation Data'!$N$6:$DX$6,0)),'Model Participation Data'!$B$8:$B$57,$C569,'Model Participation Data'!$C$8:$C$57,$D569)),"-",SUMIFS(INDEX('Model Participation Data'!$N$8:$DX$57,0,MATCH(CONCATENATE($J569,M$6),'Model Participation Data'!$N$6:$DX$6,0)),'Model Participation Data'!$B$8:$B$57,$C569,'Model Participation Data'!$C$8:$C$57,$D569))</f>
        <v>-</v>
      </c>
      <c r="N569" s="43" t="str">
        <f>IF(ISNA(SUMIFS(INDEX('Model Participation Data'!$N$8:$DX$57,0,MATCH(CONCATENATE($J569,N$6),'Model Participation Data'!$N$6:$DX$6,0)),'Model Participation Data'!$B$8:$B$57,$C569,'Model Participation Data'!$C$8:$C$57,$D569)),"-",SUMIFS(INDEX('Model Participation Data'!$N$8:$DX$57,0,MATCH(CONCATENATE($J569,N$6),'Model Participation Data'!$N$6:$DX$6,0)),'Model Participation Data'!$B$8:$B$57,$C569,'Model Participation Data'!$C$8:$C$57,$D569))</f>
        <v>-</v>
      </c>
      <c r="O569" s="154">
        <f>IF(ISNA(SUMIFS(INDEX('Model Participation Data'!$N$8:$DX$57,0,MATCH(CONCATENATE($J569,O$6),'Model Participation Data'!$N$6:$DX$6,0)),'Model Participation Data'!$B$8:$B$57,$C569,'Model Participation Data'!$C$8:$C$57,$D569)),"-",SUMIFS(INDEX('Model Participation Data'!$N$8:$DX$57,0,MATCH(CONCATENATE($J569,O$6),'Model Participation Data'!$N$6:$DX$6,0)),'Model Participation Data'!$B$8:$B$57,$C569,'Model Participation Data'!$C$8:$C$57,$D569))</f>
        <v>0</v>
      </c>
    </row>
    <row r="570" spans="2:15" outlineLevel="1" x14ac:dyDescent="0.35">
      <c r="B570" s="37" t="s">
        <v>80</v>
      </c>
      <c r="C570" s="38" t="str">
        <f>IF(ISBLANK('Model Participation Data'!$B$30),"-",'Model Participation Data'!$B$30)</f>
        <v>-</v>
      </c>
      <c r="D570" s="38" t="str">
        <f>IF(ISBLANK('Model Participation Data'!$C$30),"-",'Model Participation Data'!$C$30)</f>
        <v>-</v>
      </c>
      <c r="E570" s="38" t="str">
        <f>IF(ISBLANK('Model Participation Data'!$D$30),"-",'Model Participation Data'!$D$30)</f>
        <v>-</v>
      </c>
      <c r="F570" s="38" t="str">
        <f>IF(ISBLANK('Model Participation Data'!$E$30),"-",'Model Participation Data'!$E$30)</f>
        <v>-</v>
      </c>
      <c r="G570" s="151" t="str">
        <f>IF(ISBLANK('Model Participation Data'!$F$30),"-",'Model Participation Data'!$F$30)</f>
        <v>-</v>
      </c>
      <c r="H570" s="38">
        <v>3</v>
      </c>
      <c r="I570" s="38">
        <v>1</v>
      </c>
      <c r="J570" s="150" t="str">
        <f t="shared" si="29"/>
        <v>31</v>
      </c>
      <c r="K570" s="38" t="str">
        <f>IF(ISBLANK('Model Participation Data'!$L$30),"-",'Model Participation Data'!$L$30)</f>
        <v>-</v>
      </c>
      <c r="L570" s="39" t="str">
        <f>IF(ISBLANK('Model Participation Data'!$M$30),"-",'Model Participation Data'!$M$30)</f>
        <v>-</v>
      </c>
      <c r="M570" s="43">
        <f>IF(ISNA(SUMIFS(INDEX('Model Participation Data'!$N$8:$DX$57,0,MATCH(CONCATENATE($J570,M$6),'Model Participation Data'!$N$6:$DX$6,0)),'Model Participation Data'!$B$8:$B$57,$C570,'Model Participation Data'!$C$8:$C$57,$D570)),"-",SUMIFS(INDEX('Model Participation Data'!$N$8:$DX$57,0,MATCH(CONCATENATE($J570,M$6),'Model Participation Data'!$N$6:$DX$6,0)),'Model Participation Data'!$B$8:$B$57,$C570,'Model Participation Data'!$C$8:$C$57,$D570))</f>
        <v>0</v>
      </c>
      <c r="N570" s="43">
        <f>IF(ISNA(SUMIFS(INDEX('Model Participation Data'!$N$8:$DX$57,0,MATCH(CONCATENATE($J570,N$6),'Model Participation Data'!$N$6:$DX$6,0)),'Model Participation Data'!$B$8:$B$57,$C570,'Model Participation Data'!$C$8:$C$57,$D570)),"-",SUMIFS(INDEX('Model Participation Data'!$N$8:$DX$57,0,MATCH(CONCATENATE($J570,N$6),'Model Participation Data'!$N$6:$DX$6,0)),'Model Participation Data'!$B$8:$B$57,$C570,'Model Participation Data'!$C$8:$C$57,$D570))</f>
        <v>0</v>
      </c>
      <c r="O570" s="154">
        <f>IF(ISNA(SUMIFS(INDEX('Model Participation Data'!$N$8:$DX$57,0,MATCH(CONCATENATE($J570,O$6),'Model Participation Data'!$N$6:$DX$6,0)),'Model Participation Data'!$B$8:$B$57,$C570,'Model Participation Data'!$C$8:$C$57,$D570)),"-",SUMIFS(INDEX('Model Participation Data'!$N$8:$DX$57,0,MATCH(CONCATENATE($J570,O$6),'Model Participation Data'!$N$6:$DX$6,0)),'Model Participation Data'!$B$8:$B$57,$C570,'Model Participation Data'!$C$8:$C$57,$D570))</f>
        <v>0</v>
      </c>
    </row>
    <row r="571" spans="2:15" outlineLevel="1" x14ac:dyDescent="0.35">
      <c r="B571" s="37" t="s">
        <v>80</v>
      </c>
      <c r="C571" s="38" t="str">
        <f>IF(ISBLANK('Model Participation Data'!$B$30),"-",'Model Participation Data'!$B$30)</f>
        <v>-</v>
      </c>
      <c r="D571" s="38" t="str">
        <f>IF(ISBLANK('Model Participation Data'!$C$30),"-",'Model Participation Data'!$C$30)</f>
        <v>-</v>
      </c>
      <c r="E571" s="38" t="str">
        <f>IF(ISBLANK('Model Participation Data'!$D$30),"-",'Model Participation Data'!$D$30)</f>
        <v>-</v>
      </c>
      <c r="F571" s="38" t="str">
        <f>IF(ISBLANK('Model Participation Data'!$E$30),"-",'Model Participation Data'!$E$30)</f>
        <v>-</v>
      </c>
      <c r="G571" s="151" t="str">
        <f>IF(ISBLANK('Model Participation Data'!$F$30),"-",'Model Participation Data'!$F$30)</f>
        <v>-</v>
      </c>
      <c r="H571" s="38">
        <v>3</v>
      </c>
      <c r="I571" s="38">
        <v>2</v>
      </c>
      <c r="J571" s="150" t="str">
        <f t="shared" si="29"/>
        <v>32</v>
      </c>
      <c r="K571" s="38" t="str">
        <f>IF(ISBLANK('Model Participation Data'!$L$30),"-",'Model Participation Data'!$L$30)</f>
        <v>-</v>
      </c>
      <c r="L571" s="39" t="str">
        <f>IF(ISBLANK('Model Participation Data'!$M$30),"-",'Model Participation Data'!$M$30)</f>
        <v>-</v>
      </c>
      <c r="M571" s="43">
        <f>IF(ISNA(SUMIFS(INDEX('Model Participation Data'!$N$8:$DX$57,0,MATCH(CONCATENATE($J571,M$6),'Model Participation Data'!$N$6:$DX$6,0)),'Model Participation Data'!$B$8:$B$57,$C571,'Model Participation Data'!$C$8:$C$57,$D571)),"-",SUMIFS(INDEX('Model Participation Data'!$N$8:$DX$57,0,MATCH(CONCATENATE($J571,M$6),'Model Participation Data'!$N$6:$DX$6,0)),'Model Participation Data'!$B$8:$B$57,$C571,'Model Participation Data'!$C$8:$C$57,$D571))</f>
        <v>0</v>
      </c>
      <c r="N571" s="43">
        <f>IF(ISNA(SUMIFS(INDEX('Model Participation Data'!$N$8:$DX$57,0,MATCH(CONCATENATE($J571,N$6),'Model Participation Data'!$N$6:$DX$6,0)),'Model Participation Data'!$B$8:$B$57,$C571,'Model Participation Data'!$C$8:$C$57,$D571)),"-",SUMIFS(INDEX('Model Participation Data'!$N$8:$DX$57,0,MATCH(CONCATENATE($J571,N$6),'Model Participation Data'!$N$6:$DX$6,0)),'Model Participation Data'!$B$8:$B$57,$C571,'Model Participation Data'!$C$8:$C$57,$D571))</f>
        <v>0</v>
      </c>
      <c r="O571" s="154">
        <f>IF(ISNA(SUMIFS(INDEX('Model Participation Data'!$N$8:$DX$57,0,MATCH(CONCATENATE($J571,O$6),'Model Participation Data'!$N$6:$DX$6,0)),'Model Participation Data'!$B$8:$B$57,$C571,'Model Participation Data'!$C$8:$C$57,$D571)),"-",SUMIFS(INDEX('Model Participation Data'!$N$8:$DX$57,0,MATCH(CONCATENATE($J571,O$6),'Model Participation Data'!$N$6:$DX$6,0)),'Model Participation Data'!$B$8:$B$57,$C571,'Model Participation Data'!$C$8:$C$57,$D571))</f>
        <v>0</v>
      </c>
    </row>
    <row r="572" spans="2:15" outlineLevel="1" x14ac:dyDescent="0.35">
      <c r="B572" s="37" t="s">
        <v>80</v>
      </c>
      <c r="C572" s="38" t="str">
        <f>IF(ISBLANK('Model Participation Data'!$B$30),"-",'Model Participation Data'!$B$30)</f>
        <v>-</v>
      </c>
      <c r="D572" s="38" t="str">
        <f>IF(ISBLANK('Model Participation Data'!$C$30),"-",'Model Participation Data'!$C$30)</f>
        <v>-</v>
      </c>
      <c r="E572" s="38" t="str">
        <f>IF(ISBLANK('Model Participation Data'!$D$30),"-",'Model Participation Data'!$D$30)</f>
        <v>-</v>
      </c>
      <c r="F572" s="38" t="str">
        <f>IF(ISBLANK('Model Participation Data'!$E$30),"-",'Model Participation Data'!$E$30)</f>
        <v>-</v>
      </c>
      <c r="G572" s="151" t="str">
        <f>IF(ISBLANK('Model Participation Data'!$F$30),"-",'Model Participation Data'!$F$30)</f>
        <v>-</v>
      </c>
      <c r="H572" s="38">
        <v>3</v>
      </c>
      <c r="I572" s="38">
        <v>3</v>
      </c>
      <c r="J572" s="150" t="str">
        <f t="shared" si="29"/>
        <v>33</v>
      </c>
      <c r="K572" s="38" t="str">
        <f>IF(ISBLANK('Model Participation Data'!$L$30),"-",'Model Participation Data'!$L$30)</f>
        <v>-</v>
      </c>
      <c r="L572" s="39" t="str">
        <f>IF(ISBLANK('Model Participation Data'!$M$30),"-",'Model Participation Data'!$M$30)</f>
        <v>-</v>
      </c>
      <c r="M572" s="43">
        <f>IF(ISNA(SUMIFS(INDEX('Model Participation Data'!$N$8:$DX$57,0,MATCH(CONCATENATE($J572,M$6),'Model Participation Data'!$N$6:$DX$6,0)),'Model Participation Data'!$B$8:$B$57,$C572,'Model Participation Data'!$C$8:$C$57,$D572)),"-",SUMIFS(INDEX('Model Participation Data'!$N$8:$DX$57,0,MATCH(CONCATENATE($J572,M$6),'Model Participation Data'!$N$6:$DX$6,0)),'Model Participation Data'!$B$8:$B$57,$C572,'Model Participation Data'!$C$8:$C$57,$D572))</f>
        <v>0</v>
      </c>
      <c r="N572" s="43">
        <f>IF(ISNA(SUMIFS(INDEX('Model Participation Data'!$N$8:$DX$57,0,MATCH(CONCATENATE($J572,N$6),'Model Participation Data'!$N$6:$DX$6,0)),'Model Participation Data'!$B$8:$B$57,$C572,'Model Participation Data'!$C$8:$C$57,$D572)),"-",SUMIFS(INDEX('Model Participation Data'!$N$8:$DX$57,0,MATCH(CONCATENATE($J572,N$6),'Model Participation Data'!$N$6:$DX$6,0)),'Model Participation Data'!$B$8:$B$57,$C572,'Model Participation Data'!$C$8:$C$57,$D572))</f>
        <v>0</v>
      </c>
      <c r="O572" s="154">
        <f>IF(ISNA(SUMIFS(INDEX('Model Participation Data'!$N$8:$DX$57,0,MATCH(CONCATENATE($J572,O$6),'Model Participation Data'!$N$6:$DX$6,0)),'Model Participation Data'!$B$8:$B$57,$C572,'Model Participation Data'!$C$8:$C$57,$D572)),"-",SUMIFS(INDEX('Model Participation Data'!$N$8:$DX$57,0,MATCH(CONCATENATE($J572,O$6),'Model Participation Data'!$N$6:$DX$6,0)),'Model Participation Data'!$B$8:$B$57,$C572,'Model Participation Data'!$C$8:$C$57,$D572))</f>
        <v>0</v>
      </c>
    </row>
    <row r="573" spans="2:15" outlineLevel="1" x14ac:dyDescent="0.35">
      <c r="B573" s="37" t="s">
        <v>80</v>
      </c>
      <c r="C573" s="38" t="str">
        <f>IF(ISBLANK('Model Participation Data'!$B$30),"-",'Model Participation Data'!$B$30)</f>
        <v>-</v>
      </c>
      <c r="D573" s="38" t="str">
        <f>IF(ISBLANK('Model Participation Data'!$C$30),"-",'Model Participation Data'!$C$30)</f>
        <v>-</v>
      </c>
      <c r="E573" s="38" t="str">
        <f>IF(ISBLANK('Model Participation Data'!$D$30),"-",'Model Participation Data'!$D$30)</f>
        <v>-</v>
      </c>
      <c r="F573" s="38" t="str">
        <f>IF(ISBLANK('Model Participation Data'!$E$30),"-",'Model Participation Data'!$E$30)</f>
        <v>-</v>
      </c>
      <c r="G573" s="151" t="str">
        <f>IF(ISBLANK('Model Participation Data'!$F$30),"-",'Model Participation Data'!$F$30)</f>
        <v>-</v>
      </c>
      <c r="H573" s="38">
        <v>3</v>
      </c>
      <c r="I573" s="38">
        <v>4</v>
      </c>
      <c r="J573" s="150" t="str">
        <f t="shared" si="29"/>
        <v>34</v>
      </c>
      <c r="K573" s="38" t="str">
        <f>IF(ISBLANK('Model Participation Data'!$L$30),"-",'Model Participation Data'!$L$30)</f>
        <v>-</v>
      </c>
      <c r="L573" s="39" t="str">
        <f>IF(ISBLANK('Model Participation Data'!$M$30),"-",'Model Participation Data'!$M$30)</f>
        <v>-</v>
      </c>
      <c r="M573" s="43">
        <f>IF(ISNA(SUMIFS(INDEX('Model Participation Data'!$N$8:$DX$57,0,MATCH(CONCATENATE($J573,M$6),'Model Participation Data'!$N$6:$DX$6,0)),'Model Participation Data'!$B$8:$B$57,$C573,'Model Participation Data'!$C$8:$C$57,$D573)),"-",SUMIFS(INDEX('Model Participation Data'!$N$8:$DX$57,0,MATCH(CONCATENATE($J573,M$6),'Model Participation Data'!$N$6:$DX$6,0)),'Model Participation Data'!$B$8:$B$57,$C573,'Model Participation Data'!$C$8:$C$57,$D573))</f>
        <v>0</v>
      </c>
      <c r="N573" s="43">
        <f>IF(ISNA(SUMIFS(INDEX('Model Participation Data'!$N$8:$DX$57,0,MATCH(CONCATENATE($J573,N$6),'Model Participation Data'!$N$6:$DX$6,0)),'Model Participation Data'!$B$8:$B$57,$C573,'Model Participation Data'!$C$8:$C$57,$D573)),"-",SUMIFS(INDEX('Model Participation Data'!$N$8:$DX$57,0,MATCH(CONCATENATE($J573,N$6),'Model Participation Data'!$N$6:$DX$6,0)),'Model Participation Data'!$B$8:$B$57,$C573,'Model Participation Data'!$C$8:$C$57,$D573))</f>
        <v>0</v>
      </c>
      <c r="O573" s="154">
        <f>IF(ISNA(SUMIFS(INDEX('Model Participation Data'!$N$8:$DX$57,0,MATCH(CONCATENATE($J573,O$6),'Model Participation Data'!$N$6:$DX$6,0)),'Model Participation Data'!$B$8:$B$57,$C573,'Model Participation Data'!$C$8:$C$57,$D573)),"-",SUMIFS(INDEX('Model Participation Data'!$N$8:$DX$57,0,MATCH(CONCATENATE($J573,O$6),'Model Participation Data'!$N$6:$DX$6,0)),'Model Participation Data'!$B$8:$B$57,$C573,'Model Participation Data'!$C$8:$C$57,$D573))</f>
        <v>0</v>
      </c>
    </row>
    <row r="574" spans="2:15" outlineLevel="1" x14ac:dyDescent="0.35">
      <c r="B574" s="37" t="s">
        <v>80</v>
      </c>
      <c r="C574" s="38" t="str">
        <f>IF(ISBLANK('Model Participation Data'!$B$30),"-",'Model Participation Data'!$B$30)</f>
        <v>-</v>
      </c>
      <c r="D574" s="38" t="str">
        <f>IF(ISBLANK('Model Participation Data'!$C$30),"-",'Model Participation Data'!$C$30)</f>
        <v>-</v>
      </c>
      <c r="E574" s="38" t="str">
        <f>IF(ISBLANK('Model Participation Data'!$D$30),"-",'Model Participation Data'!$D$30)</f>
        <v>-</v>
      </c>
      <c r="F574" s="38" t="str">
        <f>IF(ISBLANK('Model Participation Data'!$E$30),"-",'Model Participation Data'!$E$30)</f>
        <v>-</v>
      </c>
      <c r="G574" s="151" t="str">
        <f>IF(ISBLANK('Model Participation Data'!$F$30),"-",'Model Participation Data'!$F$30)</f>
        <v>-</v>
      </c>
      <c r="H574" s="38">
        <v>3</v>
      </c>
      <c r="I574" s="38">
        <v>5</v>
      </c>
      <c r="J574" s="150" t="str">
        <f t="shared" si="29"/>
        <v>35</v>
      </c>
      <c r="K574" s="38" t="str">
        <f>IF(ISBLANK('Model Participation Data'!$L$30),"-",'Model Participation Data'!$L$30)</f>
        <v>-</v>
      </c>
      <c r="L574" s="39" t="str">
        <f>IF(ISBLANK('Model Participation Data'!$M$30),"-",'Model Participation Data'!$M$30)</f>
        <v>-</v>
      </c>
      <c r="M574" s="43">
        <f>IF(ISNA(SUMIFS(INDEX('Model Participation Data'!$N$8:$DX$57,0,MATCH(CONCATENATE($J574,M$6),'Model Participation Data'!$N$6:$DX$6,0)),'Model Participation Data'!$B$8:$B$57,$C574,'Model Participation Data'!$C$8:$C$57,$D574)),"-",SUMIFS(INDEX('Model Participation Data'!$N$8:$DX$57,0,MATCH(CONCATENATE($J574,M$6),'Model Participation Data'!$N$6:$DX$6,0)),'Model Participation Data'!$B$8:$B$57,$C574,'Model Participation Data'!$C$8:$C$57,$D574))</f>
        <v>0</v>
      </c>
      <c r="N574" s="43">
        <f>IF(ISNA(SUMIFS(INDEX('Model Participation Data'!$N$8:$DX$57,0,MATCH(CONCATENATE($J574,N$6),'Model Participation Data'!$N$6:$DX$6,0)),'Model Participation Data'!$B$8:$B$57,$C574,'Model Participation Data'!$C$8:$C$57,$D574)),"-",SUMIFS(INDEX('Model Participation Data'!$N$8:$DX$57,0,MATCH(CONCATENATE($J574,N$6),'Model Participation Data'!$N$6:$DX$6,0)),'Model Participation Data'!$B$8:$B$57,$C574,'Model Participation Data'!$C$8:$C$57,$D574))</f>
        <v>0</v>
      </c>
      <c r="O574" s="154">
        <f>IF(ISNA(SUMIFS(INDEX('Model Participation Data'!$N$8:$DX$57,0,MATCH(CONCATENATE($J574,O$6),'Model Participation Data'!$N$6:$DX$6,0)),'Model Participation Data'!$B$8:$B$57,$C574,'Model Participation Data'!$C$8:$C$57,$D574)),"-",SUMIFS(INDEX('Model Participation Data'!$N$8:$DX$57,0,MATCH(CONCATENATE($J574,O$6),'Model Participation Data'!$N$6:$DX$6,0)),'Model Participation Data'!$B$8:$B$57,$C574,'Model Participation Data'!$C$8:$C$57,$D574))</f>
        <v>0</v>
      </c>
    </row>
    <row r="575" spans="2:15" outlineLevel="1" x14ac:dyDescent="0.35">
      <c r="B575" s="37" t="s">
        <v>80</v>
      </c>
      <c r="C575" s="38" t="str">
        <f>IF(ISBLANK('Model Participation Data'!$B$30),"-",'Model Participation Data'!$B$30)</f>
        <v>-</v>
      </c>
      <c r="D575" s="38" t="str">
        <f>IF(ISBLANK('Model Participation Data'!$C$30),"-",'Model Participation Data'!$C$30)</f>
        <v>-</v>
      </c>
      <c r="E575" s="38" t="str">
        <f>IF(ISBLANK('Model Participation Data'!$D$30),"-",'Model Participation Data'!$D$30)</f>
        <v>-</v>
      </c>
      <c r="F575" s="38" t="str">
        <f>IF(ISBLANK('Model Participation Data'!$E$30),"-",'Model Participation Data'!$E$30)</f>
        <v>-</v>
      </c>
      <c r="G575" s="151" t="str">
        <f>IF(ISBLANK('Model Participation Data'!$F$30),"-",'Model Participation Data'!$F$30)</f>
        <v>-</v>
      </c>
      <c r="H575" s="38">
        <v>3</v>
      </c>
      <c r="I575" s="38" t="s">
        <v>65</v>
      </c>
      <c r="J575" s="150" t="str">
        <f t="shared" si="29"/>
        <v>3Goal</v>
      </c>
      <c r="K575" s="38" t="str">
        <f>IF(ISBLANK('Model Participation Data'!$L$30),"-",'Model Participation Data'!$L$30)</f>
        <v>-</v>
      </c>
      <c r="L575" s="39" t="str">
        <f>IF(ISBLANK('Model Participation Data'!$M$30),"-",'Model Participation Data'!$M$30)</f>
        <v>-</v>
      </c>
      <c r="M575" s="43" t="str">
        <f>IF(ISNA(SUMIFS(INDEX('Model Participation Data'!$N$8:$DX$57,0,MATCH(CONCATENATE($J575,M$6),'Model Participation Data'!$N$6:$DX$6,0)),'Model Participation Data'!$B$8:$B$57,$C575,'Model Participation Data'!$C$8:$C$57,$D575)),"-",SUMIFS(INDEX('Model Participation Data'!$N$8:$DX$57,0,MATCH(CONCATENATE($J575,M$6),'Model Participation Data'!$N$6:$DX$6,0)),'Model Participation Data'!$B$8:$B$57,$C575,'Model Participation Data'!$C$8:$C$57,$D575))</f>
        <v>-</v>
      </c>
      <c r="N575" s="43" t="str">
        <f>IF(ISNA(SUMIFS(INDEX('Model Participation Data'!$N$8:$DX$57,0,MATCH(CONCATENATE($J575,N$6),'Model Participation Data'!$N$6:$DX$6,0)),'Model Participation Data'!$B$8:$B$57,$C575,'Model Participation Data'!$C$8:$C$57,$D575)),"-",SUMIFS(INDEX('Model Participation Data'!$N$8:$DX$57,0,MATCH(CONCATENATE($J575,N$6),'Model Participation Data'!$N$6:$DX$6,0)),'Model Participation Data'!$B$8:$B$57,$C575,'Model Participation Data'!$C$8:$C$57,$D575))</f>
        <v>-</v>
      </c>
      <c r="O575" s="154">
        <f>IF(ISNA(SUMIFS(INDEX('Model Participation Data'!$N$8:$DX$57,0,MATCH(CONCATENATE($J575,O$6),'Model Participation Data'!$N$6:$DX$6,0)),'Model Participation Data'!$B$8:$B$57,$C575,'Model Participation Data'!$C$8:$C$57,$D575)),"-",SUMIFS(INDEX('Model Participation Data'!$N$8:$DX$57,0,MATCH(CONCATENATE($J575,O$6),'Model Participation Data'!$N$6:$DX$6,0)),'Model Participation Data'!$B$8:$B$57,$C575,'Model Participation Data'!$C$8:$C$57,$D575))</f>
        <v>0</v>
      </c>
    </row>
    <row r="576" spans="2:15" outlineLevel="1" x14ac:dyDescent="0.35">
      <c r="B576" s="37" t="s">
        <v>80</v>
      </c>
      <c r="C576" s="38" t="str">
        <f>IF(ISBLANK('Model Participation Data'!$B$30),"-",'Model Participation Data'!$B$30)</f>
        <v>-</v>
      </c>
      <c r="D576" s="38" t="str">
        <f>IF(ISBLANK('Model Participation Data'!$C$30),"-",'Model Participation Data'!$C$30)</f>
        <v>-</v>
      </c>
      <c r="E576" s="38" t="str">
        <f>IF(ISBLANK('Model Participation Data'!$D$30),"-",'Model Participation Data'!$D$30)</f>
        <v>-</v>
      </c>
      <c r="F576" s="38" t="str">
        <f>IF(ISBLANK('Model Participation Data'!$E$30),"-",'Model Participation Data'!$E$30)</f>
        <v>-</v>
      </c>
      <c r="G576" s="151" t="str">
        <f>IF(ISBLANK('Model Participation Data'!$F$30),"-",'Model Participation Data'!$F$30)</f>
        <v>-</v>
      </c>
      <c r="H576" s="38">
        <v>4</v>
      </c>
      <c r="I576" s="38">
        <v>1</v>
      </c>
      <c r="J576" s="150" t="str">
        <f t="shared" ref="J576:J581" si="31">CONCATENATE(H576,I576)</f>
        <v>41</v>
      </c>
      <c r="K576" s="38" t="str">
        <f>IF(ISBLANK('Model Participation Data'!$L$30),"-",'Model Participation Data'!$L$30)</f>
        <v>-</v>
      </c>
      <c r="L576" s="39" t="str">
        <f>IF(ISBLANK('Model Participation Data'!$M$30),"-",'Model Participation Data'!$M$30)</f>
        <v>-</v>
      </c>
      <c r="M576" s="43">
        <f>IF(ISNA(SUMIFS(INDEX('Model Participation Data'!$N$8:$DX$57,0,MATCH(CONCATENATE($J576,M$6),'Model Participation Data'!$N$6:$DX$6,0)),'Model Participation Data'!$B$8:$B$57,$C576,'Model Participation Data'!$C$8:$C$57,$D576)),"-",SUMIFS(INDEX('Model Participation Data'!$N$8:$DX$57,0,MATCH(CONCATENATE($J576,M$6),'Model Participation Data'!$N$6:$DX$6,0)),'Model Participation Data'!$B$8:$B$57,$C576,'Model Participation Data'!$C$8:$C$57,$D576))</f>
        <v>0</v>
      </c>
      <c r="N576" s="43">
        <f>IF(ISNA(SUMIFS(INDEX('Model Participation Data'!$N$8:$DX$57,0,MATCH(CONCATENATE($J576,N$6),'Model Participation Data'!$N$6:$DX$6,0)),'Model Participation Data'!$B$8:$B$57,$C576,'Model Participation Data'!$C$8:$C$57,$D576)),"-",SUMIFS(INDEX('Model Participation Data'!$N$8:$DX$57,0,MATCH(CONCATENATE($J576,N$6),'Model Participation Data'!$N$6:$DX$6,0)),'Model Participation Data'!$B$8:$B$57,$C576,'Model Participation Data'!$C$8:$C$57,$D576))</f>
        <v>0</v>
      </c>
      <c r="O576" s="154">
        <f>IF(ISNA(SUMIFS(INDEX('Model Participation Data'!$N$8:$DX$57,0,MATCH(CONCATENATE($J576,O$6),'Model Participation Data'!$N$6:$DX$6,0)),'Model Participation Data'!$B$8:$B$57,$C576,'Model Participation Data'!$C$8:$C$57,$D576)),"-",SUMIFS(INDEX('Model Participation Data'!$N$8:$DX$57,0,MATCH(CONCATENATE($J576,O$6),'Model Participation Data'!$N$6:$DX$6,0)),'Model Participation Data'!$B$8:$B$57,$C576,'Model Participation Data'!$C$8:$C$57,$D576))</f>
        <v>0</v>
      </c>
    </row>
    <row r="577" spans="2:15" outlineLevel="1" x14ac:dyDescent="0.35">
      <c r="B577" s="37" t="s">
        <v>80</v>
      </c>
      <c r="C577" s="38" t="str">
        <f>IF(ISBLANK('Model Participation Data'!$B$30),"-",'Model Participation Data'!$B$30)</f>
        <v>-</v>
      </c>
      <c r="D577" s="38" t="str">
        <f>IF(ISBLANK('Model Participation Data'!$C$30),"-",'Model Participation Data'!$C$30)</f>
        <v>-</v>
      </c>
      <c r="E577" s="38" t="str">
        <f>IF(ISBLANK('Model Participation Data'!$D$30),"-",'Model Participation Data'!$D$30)</f>
        <v>-</v>
      </c>
      <c r="F577" s="38" t="str">
        <f>IF(ISBLANK('Model Participation Data'!$E$30),"-",'Model Participation Data'!$E$30)</f>
        <v>-</v>
      </c>
      <c r="G577" s="151" t="str">
        <f>IF(ISBLANK('Model Participation Data'!$F$30),"-",'Model Participation Data'!$F$30)</f>
        <v>-</v>
      </c>
      <c r="H577" s="38">
        <v>4</v>
      </c>
      <c r="I577" s="38">
        <v>2</v>
      </c>
      <c r="J577" s="150" t="str">
        <f t="shared" si="31"/>
        <v>42</v>
      </c>
      <c r="K577" s="38" t="str">
        <f>IF(ISBLANK('Model Participation Data'!$L$30),"-",'Model Participation Data'!$L$30)</f>
        <v>-</v>
      </c>
      <c r="L577" s="39" t="str">
        <f>IF(ISBLANK('Model Participation Data'!$M$30),"-",'Model Participation Data'!$M$30)</f>
        <v>-</v>
      </c>
      <c r="M577" s="43">
        <f>IF(ISNA(SUMIFS(INDEX('Model Participation Data'!$N$8:$DX$57,0,MATCH(CONCATENATE($J577,M$6),'Model Participation Data'!$N$6:$DX$6,0)),'Model Participation Data'!$B$8:$B$57,$C577,'Model Participation Data'!$C$8:$C$57,$D577)),"-",SUMIFS(INDEX('Model Participation Data'!$N$8:$DX$57,0,MATCH(CONCATENATE($J577,M$6),'Model Participation Data'!$N$6:$DX$6,0)),'Model Participation Data'!$B$8:$B$57,$C577,'Model Participation Data'!$C$8:$C$57,$D577))</f>
        <v>0</v>
      </c>
      <c r="N577" s="43">
        <f>IF(ISNA(SUMIFS(INDEX('Model Participation Data'!$N$8:$DX$57,0,MATCH(CONCATENATE($J577,N$6),'Model Participation Data'!$N$6:$DX$6,0)),'Model Participation Data'!$B$8:$B$57,$C577,'Model Participation Data'!$C$8:$C$57,$D577)),"-",SUMIFS(INDEX('Model Participation Data'!$N$8:$DX$57,0,MATCH(CONCATENATE($J577,N$6),'Model Participation Data'!$N$6:$DX$6,0)),'Model Participation Data'!$B$8:$B$57,$C577,'Model Participation Data'!$C$8:$C$57,$D577))</f>
        <v>0</v>
      </c>
      <c r="O577" s="154">
        <f>IF(ISNA(SUMIFS(INDEX('Model Participation Data'!$N$8:$DX$57,0,MATCH(CONCATENATE($J577,O$6),'Model Participation Data'!$N$6:$DX$6,0)),'Model Participation Data'!$B$8:$B$57,$C577,'Model Participation Data'!$C$8:$C$57,$D577)),"-",SUMIFS(INDEX('Model Participation Data'!$N$8:$DX$57,0,MATCH(CONCATENATE($J577,O$6),'Model Participation Data'!$N$6:$DX$6,0)),'Model Participation Data'!$B$8:$B$57,$C577,'Model Participation Data'!$C$8:$C$57,$D577))</f>
        <v>0</v>
      </c>
    </row>
    <row r="578" spans="2:15" outlineLevel="1" x14ac:dyDescent="0.35">
      <c r="B578" s="37" t="s">
        <v>80</v>
      </c>
      <c r="C578" s="38" t="str">
        <f>IF(ISBLANK('Model Participation Data'!$B$30),"-",'Model Participation Data'!$B$30)</f>
        <v>-</v>
      </c>
      <c r="D578" s="38" t="str">
        <f>IF(ISBLANK('Model Participation Data'!$C$30),"-",'Model Participation Data'!$C$30)</f>
        <v>-</v>
      </c>
      <c r="E578" s="38" t="str">
        <f>IF(ISBLANK('Model Participation Data'!$D$30),"-",'Model Participation Data'!$D$30)</f>
        <v>-</v>
      </c>
      <c r="F578" s="38" t="str">
        <f>IF(ISBLANK('Model Participation Data'!$E$30),"-",'Model Participation Data'!$E$30)</f>
        <v>-</v>
      </c>
      <c r="G578" s="151" t="str">
        <f>IF(ISBLANK('Model Participation Data'!$F$30),"-",'Model Participation Data'!$F$30)</f>
        <v>-</v>
      </c>
      <c r="H578" s="38">
        <v>4</v>
      </c>
      <c r="I578" s="38">
        <v>3</v>
      </c>
      <c r="J578" s="150" t="str">
        <f t="shared" si="31"/>
        <v>43</v>
      </c>
      <c r="K578" s="38" t="str">
        <f>IF(ISBLANK('Model Participation Data'!$L$30),"-",'Model Participation Data'!$L$30)</f>
        <v>-</v>
      </c>
      <c r="L578" s="39" t="str">
        <f>IF(ISBLANK('Model Participation Data'!$M$30),"-",'Model Participation Data'!$M$30)</f>
        <v>-</v>
      </c>
      <c r="M578" s="43">
        <f>IF(ISNA(SUMIFS(INDEX('Model Participation Data'!$N$8:$DX$57,0,MATCH(CONCATENATE($J578,M$6),'Model Participation Data'!$N$6:$DX$6,0)),'Model Participation Data'!$B$8:$B$57,$C578,'Model Participation Data'!$C$8:$C$57,$D578)),"-",SUMIFS(INDEX('Model Participation Data'!$N$8:$DX$57,0,MATCH(CONCATENATE($J578,M$6),'Model Participation Data'!$N$6:$DX$6,0)),'Model Participation Data'!$B$8:$B$57,$C578,'Model Participation Data'!$C$8:$C$57,$D578))</f>
        <v>0</v>
      </c>
      <c r="N578" s="43">
        <f>IF(ISNA(SUMIFS(INDEX('Model Participation Data'!$N$8:$DX$57,0,MATCH(CONCATENATE($J578,N$6),'Model Participation Data'!$N$6:$DX$6,0)),'Model Participation Data'!$B$8:$B$57,$C578,'Model Participation Data'!$C$8:$C$57,$D578)),"-",SUMIFS(INDEX('Model Participation Data'!$N$8:$DX$57,0,MATCH(CONCATENATE($J578,N$6),'Model Participation Data'!$N$6:$DX$6,0)),'Model Participation Data'!$B$8:$B$57,$C578,'Model Participation Data'!$C$8:$C$57,$D578))</f>
        <v>0</v>
      </c>
      <c r="O578" s="154">
        <f>IF(ISNA(SUMIFS(INDEX('Model Participation Data'!$N$8:$DX$57,0,MATCH(CONCATENATE($J578,O$6),'Model Participation Data'!$N$6:$DX$6,0)),'Model Participation Data'!$B$8:$B$57,$C578,'Model Participation Data'!$C$8:$C$57,$D578)),"-",SUMIFS(INDEX('Model Participation Data'!$N$8:$DX$57,0,MATCH(CONCATENATE($J578,O$6),'Model Participation Data'!$N$6:$DX$6,0)),'Model Participation Data'!$B$8:$B$57,$C578,'Model Participation Data'!$C$8:$C$57,$D578))</f>
        <v>0</v>
      </c>
    </row>
    <row r="579" spans="2:15" outlineLevel="1" x14ac:dyDescent="0.35">
      <c r="B579" s="37" t="s">
        <v>80</v>
      </c>
      <c r="C579" s="38" t="str">
        <f>IF(ISBLANK('Model Participation Data'!$B$30),"-",'Model Participation Data'!$B$30)</f>
        <v>-</v>
      </c>
      <c r="D579" s="38" t="str">
        <f>IF(ISBLANK('Model Participation Data'!$C$30),"-",'Model Participation Data'!$C$30)</f>
        <v>-</v>
      </c>
      <c r="E579" s="38" t="str">
        <f>IF(ISBLANK('Model Participation Data'!$D$30),"-",'Model Participation Data'!$D$30)</f>
        <v>-</v>
      </c>
      <c r="F579" s="38" t="str">
        <f>IF(ISBLANK('Model Participation Data'!$E$30),"-",'Model Participation Data'!$E$30)</f>
        <v>-</v>
      </c>
      <c r="G579" s="151" t="str">
        <f>IF(ISBLANK('Model Participation Data'!$F$30),"-",'Model Participation Data'!$F$30)</f>
        <v>-</v>
      </c>
      <c r="H579" s="38">
        <v>4</v>
      </c>
      <c r="I579" s="38">
        <v>4</v>
      </c>
      <c r="J579" s="150" t="str">
        <f t="shared" si="31"/>
        <v>44</v>
      </c>
      <c r="K579" s="38" t="str">
        <f>IF(ISBLANK('Model Participation Data'!$L$30),"-",'Model Participation Data'!$L$30)</f>
        <v>-</v>
      </c>
      <c r="L579" s="39" t="str">
        <f>IF(ISBLANK('Model Participation Data'!$M$30),"-",'Model Participation Data'!$M$30)</f>
        <v>-</v>
      </c>
      <c r="M579" s="43">
        <f>IF(ISNA(SUMIFS(INDEX('Model Participation Data'!$N$8:$DX$57,0,MATCH(CONCATENATE($J579,M$6),'Model Participation Data'!$N$6:$DX$6,0)),'Model Participation Data'!$B$8:$B$57,$C579,'Model Participation Data'!$C$8:$C$57,$D579)),"-",SUMIFS(INDEX('Model Participation Data'!$N$8:$DX$57,0,MATCH(CONCATENATE($J579,M$6),'Model Participation Data'!$N$6:$DX$6,0)),'Model Participation Data'!$B$8:$B$57,$C579,'Model Participation Data'!$C$8:$C$57,$D579))</f>
        <v>0</v>
      </c>
      <c r="N579" s="43">
        <f>IF(ISNA(SUMIFS(INDEX('Model Participation Data'!$N$8:$DX$57,0,MATCH(CONCATENATE($J579,N$6),'Model Participation Data'!$N$6:$DX$6,0)),'Model Participation Data'!$B$8:$B$57,$C579,'Model Participation Data'!$C$8:$C$57,$D579)),"-",SUMIFS(INDEX('Model Participation Data'!$N$8:$DX$57,0,MATCH(CONCATENATE($J579,N$6),'Model Participation Data'!$N$6:$DX$6,0)),'Model Participation Data'!$B$8:$B$57,$C579,'Model Participation Data'!$C$8:$C$57,$D579))</f>
        <v>0</v>
      </c>
      <c r="O579" s="154">
        <f>IF(ISNA(SUMIFS(INDEX('Model Participation Data'!$N$8:$DX$57,0,MATCH(CONCATENATE($J579,O$6),'Model Participation Data'!$N$6:$DX$6,0)),'Model Participation Data'!$B$8:$B$57,$C579,'Model Participation Data'!$C$8:$C$57,$D579)),"-",SUMIFS(INDEX('Model Participation Data'!$N$8:$DX$57,0,MATCH(CONCATENATE($J579,O$6),'Model Participation Data'!$N$6:$DX$6,0)),'Model Participation Data'!$B$8:$B$57,$C579,'Model Participation Data'!$C$8:$C$57,$D579))</f>
        <v>0</v>
      </c>
    </row>
    <row r="580" spans="2:15" outlineLevel="1" x14ac:dyDescent="0.35">
      <c r="B580" s="37" t="s">
        <v>80</v>
      </c>
      <c r="C580" s="38" t="str">
        <f>IF(ISBLANK('Model Participation Data'!$B$30),"-",'Model Participation Data'!$B$30)</f>
        <v>-</v>
      </c>
      <c r="D580" s="38" t="str">
        <f>IF(ISBLANK('Model Participation Data'!$C$30),"-",'Model Participation Data'!$C$30)</f>
        <v>-</v>
      </c>
      <c r="E580" s="38" t="str">
        <f>IF(ISBLANK('Model Participation Data'!$D$30),"-",'Model Participation Data'!$D$30)</f>
        <v>-</v>
      </c>
      <c r="F580" s="38" t="str">
        <f>IF(ISBLANK('Model Participation Data'!$E$30),"-",'Model Participation Data'!$E$30)</f>
        <v>-</v>
      </c>
      <c r="G580" s="151" t="str">
        <f>IF(ISBLANK('Model Participation Data'!$F$30),"-",'Model Participation Data'!$F$30)</f>
        <v>-</v>
      </c>
      <c r="H580" s="38">
        <v>4</v>
      </c>
      <c r="I580" s="38">
        <v>5</v>
      </c>
      <c r="J580" s="150" t="str">
        <f t="shared" si="31"/>
        <v>45</v>
      </c>
      <c r="K580" s="38" t="str">
        <f>IF(ISBLANK('Model Participation Data'!$L$30),"-",'Model Participation Data'!$L$30)</f>
        <v>-</v>
      </c>
      <c r="L580" s="39" t="str">
        <f>IF(ISBLANK('Model Participation Data'!$M$30),"-",'Model Participation Data'!$M$30)</f>
        <v>-</v>
      </c>
      <c r="M580" s="43">
        <f>IF(ISNA(SUMIFS(INDEX('Model Participation Data'!$N$8:$DX$57,0,MATCH(CONCATENATE($J580,M$6),'Model Participation Data'!$N$6:$DX$6,0)),'Model Participation Data'!$B$8:$B$57,$C580,'Model Participation Data'!$C$8:$C$57,$D580)),"-",SUMIFS(INDEX('Model Participation Data'!$N$8:$DX$57,0,MATCH(CONCATENATE($J580,M$6),'Model Participation Data'!$N$6:$DX$6,0)),'Model Participation Data'!$B$8:$B$57,$C580,'Model Participation Data'!$C$8:$C$57,$D580))</f>
        <v>0</v>
      </c>
      <c r="N580" s="43">
        <f>IF(ISNA(SUMIFS(INDEX('Model Participation Data'!$N$8:$DX$57,0,MATCH(CONCATENATE($J580,N$6),'Model Participation Data'!$N$6:$DX$6,0)),'Model Participation Data'!$B$8:$B$57,$C580,'Model Participation Data'!$C$8:$C$57,$D580)),"-",SUMIFS(INDEX('Model Participation Data'!$N$8:$DX$57,0,MATCH(CONCATENATE($J580,N$6),'Model Participation Data'!$N$6:$DX$6,0)),'Model Participation Data'!$B$8:$B$57,$C580,'Model Participation Data'!$C$8:$C$57,$D580))</f>
        <v>0</v>
      </c>
      <c r="O580" s="154">
        <f>IF(ISNA(SUMIFS(INDEX('Model Participation Data'!$N$8:$DX$57,0,MATCH(CONCATENATE($J580,O$6),'Model Participation Data'!$N$6:$DX$6,0)),'Model Participation Data'!$B$8:$B$57,$C580,'Model Participation Data'!$C$8:$C$57,$D580)),"-",SUMIFS(INDEX('Model Participation Data'!$N$8:$DX$57,0,MATCH(CONCATENATE($J580,O$6),'Model Participation Data'!$N$6:$DX$6,0)),'Model Participation Data'!$B$8:$B$57,$C580,'Model Participation Data'!$C$8:$C$57,$D580))</f>
        <v>0</v>
      </c>
    </row>
    <row r="581" spans="2:15" outlineLevel="1" x14ac:dyDescent="0.35">
      <c r="B581" s="37" t="s">
        <v>80</v>
      </c>
      <c r="C581" s="38" t="str">
        <f>IF(ISBLANK('Model Participation Data'!$B$30),"-",'Model Participation Data'!$B$30)</f>
        <v>-</v>
      </c>
      <c r="D581" s="38" t="str">
        <f>IF(ISBLANK('Model Participation Data'!$C$30),"-",'Model Participation Data'!$C$30)</f>
        <v>-</v>
      </c>
      <c r="E581" s="38" t="str">
        <f>IF(ISBLANK('Model Participation Data'!$D$30),"-",'Model Participation Data'!$D$30)</f>
        <v>-</v>
      </c>
      <c r="F581" s="38" t="str">
        <f>IF(ISBLANK('Model Participation Data'!$E$30),"-",'Model Participation Data'!$E$30)</f>
        <v>-</v>
      </c>
      <c r="G581" s="151" t="str">
        <f>IF(ISBLANK('Model Participation Data'!$F$30),"-",'Model Participation Data'!$F$30)</f>
        <v>-</v>
      </c>
      <c r="H581" s="38">
        <v>4</v>
      </c>
      <c r="I581" s="38" t="s">
        <v>65</v>
      </c>
      <c r="J581" s="150" t="str">
        <f t="shared" si="31"/>
        <v>4Goal</v>
      </c>
      <c r="K581" s="38" t="str">
        <f>IF(ISBLANK('Model Participation Data'!$L$30),"-",'Model Participation Data'!$L$30)</f>
        <v>-</v>
      </c>
      <c r="L581" s="39" t="str">
        <f>IF(ISBLANK('Model Participation Data'!$M$30),"-",'Model Participation Data'!$M$30)</f>
        <v>-</v>
      </c>
      <c r="M581" s="43" t="str">
        <f>IF(ISNA(SUMIFS(INDEX('Model Participation Data'!$N$8:$DX$57,0,MATCH(CONCATENATE($J581,M$6),'Model Participation Data'!$N$6:$DX$6,0)),'Model Participation Data'!$B$8:$B$57,$C581,'Model Participation Data'!$C$8:$C$57,$D581)),"-",SUMIFS(INDEX('Model Participation Data'!$N$8:$DX$57,0,MATCH(CONCATENATE($J581,M$6),'Model Participation Data'!$N$6:$DX$6,0)),'Model Participation Data'!$B$8:$B$57,$C581,'Model Participation Data'!$C$8:$C$57,$D581))</f>
        <v>-</v>
      </c>
      <c r="N581" s="43" t="str">
        <f>IF(ISNA(SUMIFS(INDEX('Model Participation Data'!$N$8:$DX$57,0,MATCH(CONCATENATE($J581,N$6),'Model Participation Data'!$N$6:$DX$6,0)),'Model Participation Data'!$B$8:$B$57,$C581,'Model Participation Data'!$C$8:$C$57,$D581)),"-",SUMIFS(INDEX('Model Participation Data'!$N$8:$DX$57,0,MATCH(CONCATENATE($J581,N$6),'Model Participation Data'!$N$6:$DX$6,0)),'Model Participation Data'!$B$8:$B$57,$C581,'Model Participation Data'!$C$8:$C$57,$D581))</f>
        <v>-</v>
      </c>
      <c r="O581" s="154">
        <f>IF(ISNA(SUMIFS(INDEX('Model Participation Data'!$N$8:$DX$57,0,MATCH(CONCATENATE($J581,O$6),'Model Participation Data'!$N$6:$DX$6,0)),'Model Participation Data'!$B$8:$B$57,$C581,'Model Participation Data'!$C$8:$C$57,$D581)),"-",SUMIFS(INDEX('Model Participation Data'!$N$8:$DX$57,0,MATCH(CONCATENATE($J581,O$6),'Model Participation Data'!$N$6:$DX$6,0)),'Model Participation Data'!$B$8:$B$57,$C581,'Model Participation Data'!$C$8:$C$57,$D581))</f>
        <v>0</v>
      </c>
    </row>
    <row r="582" spans="2:15" outlineLevel="1" x14ac:dyDescent="0.35">
      <c r="B582" s="37" t="s">
        <v>80</v>
      </c>
      <c r="C582" s="38" t="str">
        <f>IF(ISBLANK('Model Participation Data'!$B$31),"-",'Model Participation Data'!$B$31)</f>
        <v>-</v>
      </c>
      <c r="D582" s="38" t="str">
        <f>IF(ISBLANK('Model Participation Data'!$C$31),"-",'Model Participation Data'!$C$31)</f>
        <v>-</v>
      </c>
      <c r="E582" s="38" t="str">
        <f>IF(ISBLANK('Model Participation Data'!$D$31),"-",'Model Participation Data'!$D$31)</f>
        <v>-</v>
      </c>
      <c r="F582" s="38" t="str">
        <f>IF(ISBLANK('Model Participation Data'!$E$31),"-",'Model Participation Data'!$E$31)</f>
        <v>-</v>
      </c>
      <c r="G582" s="151" t="str">
        <f>IF(ISBLANK('Model Participation Data'!$F$31),"-",'Model Participation Data'!$F$31)</f>
        <v>-</v>
      </c>
      <c r="H582" s="38" t="s">
        <v>64</v>
      </c>
      <c r="I582" s="38" t="s">
        <v>64</v>
      </c>
      <c r="J582" s="150" t="str">
        <f t="shared" si="29"/>
        <v>BaselineBaseline</v>
      </c>
      <c r="K582" s="38" t="str">
        <f>IF(ISBLANK('Model Participation Data'!$L$31),"-",'Model Participation Data'!$L$31)</f>
        <v>-</v>
      </c>
      <c r="L582" s="39" t="str">
        <f>IF(ISBLANK('Model Participation Data'!$M$31),"-",'Model Participation Data'!$M$31)</f>
        <v>-</v>
      </c>
      <c r="M582" s="43">
        <f>IF(ISNA(SUMIFS(INDEX('Model Participation Data'!$N$8:$DX$57,0,MATCH(CONCATENATE($J582,M$6),'Model Participation Data'!$N$6:$DX$6,0)),'Model Participation Data'!$B$8:$B$57,$C582,'Model Participation Data'!$C$8:$C$57,$D582)),"-",SUMIFS(INDEX('Model Participation Data'!$N$8:$DX$57,0,MATCH(CONCATENATE($J582,M$6),'Model Participation Data'!$N$6:$DX$6,0)),'Model Participation Data'!$B$8:$B$57,$C582,'Model Participation Data'!$C$8:$C$57,$D582))</f>
        <v>0</v>
      </c>
      <c r="N582" s="43">
        <f>IF(ISNA(SUMIFS(INDEX('Model Participation Data'!$N$8:$DX$57,0,MATCH(CONCATENATE($J582,N$6),'Model Participation Data'!$N$6:$DX$6,0)),'Model Participation Data'!$B$8:$B$57,$C582,'Model Participation Data'!$C$8:$C$57,$D582)),"-",SUMIFS(INDEX('Model Participation Data'!$N$8:$DX$57,0,MATCH(CONCATENATE($J582,N$6),'Model Participation Data'!$N$6:$DX$6,0)),'Model Participation Data'!$B$8:$B$57,$C582,'Model Participation Data'!$C$8:$C$57,$D582))</f>
        <v>0</v>
      </c>
      <c r="O582" s="154">
        <f>IF(ISNA(SUMIFS(INDEX('Model Participation Data'!$N$8:$DX$57,0,MATCH(CONCATENATE($J582,O$6),'Model Participation Data'!$N$6:$DX$6,0)),'Model Participation Data'!$B$8:$B$57,$C582,'Model Participation Data'!$C$8:$C$57,$D582)),"-",SUMIFS(INDEX('Model Participation Data'!$N$8:$DX$57,0,MATCH(CONCATENATE($J582,O$6),'Model Participation Data'!$N$6:$DX$6,0)),'Model Participation Data'!$B$8:$B$57,$C582,'Model Participation Data'!$C$8:$C$57,$D582))</f>
        <v>0</v>
      </c>
    </row>
    <row r="583" spans="2:15" outlineLevel="1" x14ac:dyDescent="0.35">
      <c r="B583" s="37" t="s">
        <v>80</v>
      </c>
      <c r="C583" s="38" t="str">
        <f>IF(ISBLANK('Model Participation Data'!$B$31),"-",'Model Participation Data'!$B$31)</f>
        <v>-</v>
      </c>
      <c r="D583" s="38" t="str">
        <f>IF(ISBLANK('Model Participation Data'!$C$31),"-",'Model Participation Data'!$C$31)</f>
        <v>-</v>
      </c>
      <c r="E583" s="38" t="str">
        <f>IF(ISBLANK('Model Participation Data'!$D$31),"-",'Model Participation Data'!$D$31)</f>
        <v>-</v>
      </c>
      <c r="F583" s="38" t="str">
        <f>IF(ISBLANK('Model Participation Data'!$E$31),"-",'Model Participation Data'!$E$31)</f>
        <v>-</v>
      </c>
      <c r="G583" s="151" t="str">
        <f>IF(ISBLANK('Model Participation Data'!$F$31),"-",'Model Participation Data'!$F$31)</f>
        <v>-</v>
      </c>
      <c r="H583" s="38">
        <v>1</v>
      </c>
      <c r="I583" s="38">
        <v>1</v>
      </c>
      <c r="J583" s="150" t="str">
        <f t="shared" si="29"/>
        <v>11</v>
      </c>
      <c r="K583" s="38" t="str">
        <f>IF(ISBLANK('Model Participation Data'!$L$31),"-",'Model Participation Data'!$L$31)</f>
        <v>-</v>
      </c>
      <c r="L583" s="39" t="str">
        <f>IF(ISBLANK('Model Participation Data'!$M$31),"-",'Model Participation Data'!$M$31)</f>
        <v>-</v>
      </c>
      <c r="M583" s="43">
        <f>IF(ISNA(SUMIFS(INDEX('Model Participation Data'!$N$8:$DX$57,0,MATCH(CONCATENATE($J583,M$6),'Model Participation Data'!$N$6:$DX$6,0)),'Model Participation Data'!$B$8:$B$57,$C583,'Model Participation Data'!$C$8:$C$57,$D583)),"-",SUMIFS(INDEX('Model Participation Data'!$N$8:$DX$57,0,MATCH(CONCATENATE($J583,M$6),'Model Participation Data'!$N$6:$DX$6,0)),'Model Participation Data'!$B$8:$B$57,$C583,'Model Participation Data'!$C$8:$C$57,$D583))</f>
        <v>0</v>
      </c>
      <c r="N583" s="43">
        <f>IF(ISNA(SUMIFS(INDEX('Model Participation Data'!$N$8:$DX$57,0,MATCH(CONCATENATE($J583,N$6),'Model Participation Data'!$N$6:$DX$6,0)),'Model Participation Data'!$B$8:$B$57,$C583,'Model Participation Data'!$C$8:$C$57,$D583)),"-",SUMIFS(INDEX('Model Participation Data'!$N$8:$DX$57,0,MATCH(CONCATENATE($J583,N$6),'Model Participation Data'!$N$6:$DX$6,0)),'Model Participation Data'!$B$8:$B$57,$C583,'Model Participation Data'!$C$8:$C$57,$D583))</f>
        <v>0</v>
      </c>
      <c r="O583" s="154">
        <f>IF(ISNA(SUMIFS(INDEX('Model Participation Data'!$N$8:$DX$57,0,MATCH(CONCATENATE($J583,O$6),'Model Participation Data'!$N$6:$DX$6,0)),'Model Participation Data'!$B$8:$B$57,$C583,'Model Participation Data'!$C$8:$C$57,$D583)),"-",SUMIFS(INDEX('Model Participation Data'!$N$8:$DX$57,0,MATCH(CONCATENATE($J583,O$6),'Model Participation Data'!$N$6:$DX$6,0)),'Model Participation Data'!$B$8:$B$57,$C583,'Model Participation Data'!$C$8:$C$57,$D583))</f>
        <v>0</v>
      </c>
    </row>
    <row r="584" spans="2:15" outlineLevel="1" x14ac:dyDescent="0.35">
      <c r="B584" s="37" t="s">
        <v>80</v>
      </c>
      <c r="C584" s="38" t="str">
        <f>IF(ISBLANK('Model Participation Data'!$B$31),"-",'Model Participation Data'!$B$31)</f>
        <v>-</v>
      </c>
      <c r="D584" s="38" t="str">
        <f>IF(ISBLANK('Model Participation Data'!$C$31),"-",'Model Participation Data'!$C$31)</f>
        <v>-</v>
      </c>
      <c r="E584" s="38" t="str">
        <f>IF(ISBLANK('Model Participation Data'!$D$31),"-",'Model Participation Data'!$D$31)</f>
        <v>-</v>
      </c>
      <c r="F584" s="38" t="str">
        <f>IF(ISBLANK('Model Participation Data'!$E$31),"-",'Model Participation Data'!$E$31)</f>
        <v>-</v>
      </c>
      <c r="G584" s="151" t="str">
        <f>IF(ISBLANK('Model Participation Data'!$F$31),"-",'Model Participation Data'!$F$31)</f>
        <v>-</v>
      </c>
      <c r="H584" s="38">
        <v>1</v>
      </c>
      <c r="I584" s="38">
        <v>2</v>
      </c>
      <c r="J584" s="150" t="str">
        <f t="shared" si="29"/>
        <v>12</v>
      </c>
      <c r="K584" s="38" t="str">
        <f>IF(ISBLANK('Model Participation Data'!$L$31),"-",'Model Participation Data'!$L$31)</f>
        <v>-</v>
      </c>
      <c r="L584" s="39" t="str">
        <f>IF(ISBLANK('Model Participation Data'!$M$31),"-",'Model Participation Data'!$M$31)</f>
        <v>-</v>
      </c>
      <c r="M584" s="43">
        <f>IF(ISNA(SUMIFS(INDEX('Model Participation Data'!$N$8:$DX$57,0,MATCH(CONCATENATE($J584,M$6),'Model Participation Data'!$N$6:$DX$6,0)),'Model Participation Data'!$B$8:$B$57,$C584,'Model Participation Data'!$C$8:$C$57,$D584)),"-",SUMIFS(INDEX('Model Participation Data'!$N$8:$DX$57,0,MATCH(CONCATENATE($J584,M$6),'Model Participation Data'!$N$6:$DX$6,0)),'Model Participation Data'!$B$8:$B$57,$C584,'Model Participation Data'!$C$8:$C$57,$D584))</f>
        <v>0</v>
      </c>
      <c r="N584" s="43">
        <f>IF(ISNA(SUMIFS(INDEX('Model Participation Data'!$N$8:$DX$57,0,MATCH(CONCATENATE($J584,N$6),'Model Participation Data'!$N$6:$DX$6,0)),'Model Participation Data'!$B$8:$B$57,$C584,'Model Participation Data'!$C$8:$C$57,$D584)),"-",SUMIFS(INDEX('Model Participation Data'!$N$8:$DX$57,0,MATCH(CONCATENATE($J584,N$6),'Model Participation Data'!$N$6:$DX$6,0)),'Model Participation Data'!$B$8:$B$57,$C584,'Model Participation Data'!$C$8:$C$57,$D584))</f>
        <v>0</v>
      </c>
      <c r="O584" s="154">
        <f>IF(ISNA(SUMIFS(INDEX('Model Participation Data'!$N$8:$DX$57,0,MATCH(CONCATENATE($J584,O$6),'Model Participation Data'!$N$6:$DX$6,0)),'Model Participation Data'!$B$8:$B$57,$C584,'Model Participation Data'!$C$8:$C$57,$D584)),"-",SUMIFS(INDEX('Model Participation Data'!$N$8:$DX$57,0,MATCH(CONCATENATE($J584,O$6),'Model Participation Data'!$N$6:$DX$6,0)),'Model Participation Data'!$B$8:$B$57,$C584,'Model Participation Data'!$C$8:$C$57,$D584))</f>
        <v>0</v>
      </c>
    </row>
    <row r="585" spans="2:15" outlineLevel="1" x14ac:dyDescent="0.35">
      <c r="B585" s="37" t="s">
        <v>80</v>
      </c>
      <c r="C585" s="38" t="str">
        <f>IF(ISBLANK('Model Participation Data'!$B$31),"-",'Model Participation Data'!$B$31)</f>
        <v>-</v>
      </c>
      <c r="D585" s="38" t="str">
        <f>IF(ISBLANK('Model Participation Data'!$C$31),"-",'Model Participation Data'!$C$31)</f>
        <v>-</v>
      </c>
      <c r="E585" s="38" t="str">
        <f>IF(ISBLANK('Model Participation Data'!$D$31),"-",'Model Participation Data'!$D$31)</f>
        <v>-</v>
      </c>
      <c r="F585" s="38" t="str">
        <f>IF(ISBLANK('Model Participation Data'!$E$31),"-",'Model Participation Data'!$E$31)</f>
        <v>-</v>
      </c>
      <c r="G585" s="151" t="str">
        <f>IF(ISBLANK('Model Participation Data'!$F$31),"-",'Model Participation Data'!$F$31)</f>
        <v>-</v>
      </c>
      <c r="H585" s="38">
        <v>1</v>
      </c>
      <c r="I585" s="38">
        <v>3</v>
      </c>
      <c r="J585" s="150" t="str">
        <f t="shared" si="29"/>
        <v>13</v>
      </c>
      <c r="K585" s="38" t="str">
        <f>IF(ISBLANK('Model Participation Data'!$L$31),"-",'Model Participation Data'!$L$31)</f>
        <v>-</v>
      </c>
      <c r="L585" s="39" t="str">
        <f>IF(ISBLANK('Model Participation Data'!$M$31),"-",'Model Participation Data'!$M$31)</f>
        <v>-</v>
      </c>
      <c r="M585" s="43">
        <f>IF(ISNA(SUMIFS(INDEX('Model Participation Data'!$N$8:$DX$57,0,MATCH(CONCATENATE($J585,M$6),'Model Participation Data'!$N$6:$DX$6,0)),'Model Participation Data'!$B$8:$B$57,$C585,'Model Participation Data'!$C$8:$C$57,$D585)),"-",SUMIFS(INDEX('Model Participation Data'!$N$8:$DX$57,0,MATCH(CONCATENATE($J585,M$6),'Model Participation Data'!$N$6:$DX$6,0)),'Model Participation Data'!$B$8:$B$57,$C585,'Model Participation Data'!$C$8:$C$57,$D585))</f>
        <v>0</v>
      </c>
      <c r="N585" s="43">
        <f>IF(ISNA(SUMIFS(INDEX('Model Participation Data'!$N$8:$DX$57,0,MATCH(CONCATENATE($J585,N$6),'Model Participation Data'!$N$6:$DX$6,0)),'Model Participation Data'!$B$8:$B$57,$C585,'Model Participation Data'!$C$8:$C$57,$D585)),"-",SUMIFS(INDEX('Model Participation Data'!$N$8:$DX$57,0,MATCH(CONCATENATE($J585,N$6),'Model Participation Data'!$N$6:$DX$6,0)),'Model Participation Data'!$B$8:$B$57,$C585,'Model Participation Data'!$C$8:$C$57,$D585))</f>
        <v>0</v>
      </c>
      <c r="O585" s="154">
        <f>IF(ISNA(SUMIFS(INDEX('Model Participation Data'!$N$8:$DX$57,0,MATCH(CONCATENATE($J585,O$6),'Model Participation Data'!$N$6:$DX$6,0)),'Model Participation Data'!$B$8:$B$57,$C585,'Model Participation Data'!$C$8:$C$57,$D585)),"-",SUMIFS(INDEX('Model Participation Data'!$N$8:$DX$57,0,MATCH(CONCATENATE($J585,O$6),'Model Participation Data'!$N$6:$DX$6,0)),'Model Participation Data'!$B$8:$B$57,$C585,'Model Participation Data'!$C$8:$C$57,$D585))</f>
        <v>0</v>
      </c>
    </row>
    <row r="586" spans="2:15" outlineLevel="1" x14ac:dyDescent="0.35">
      <c r="B586" s="37" t="s">
        <v>80</v>
      </c>
      <c r="C586" s="38" t="str">
        <f>IF(ISBLANK('Model Participation Data'!$B$31),"-",'Model Participation Data'!$B$31)</f>
        <v>-</v>
      </c>
      <c r="D586" s="38" t="str">
        <f>IF(ISBLANK('Model Participation Data'!$C$31),"-",'Model Participation Data'!$C$31)</f>
        <v>-</v>
      </c>
      <c r="E586" s="38" t="str">
        <f>IF(ISBLANK('Model Participation Data'!$D$31),"-",'Model Participation Data'!$D$31)</f>
        <v>-</v>
      </c>
      <c r="F586" s="38" t="str">
        <f>IF(ISBLANK('Model Participation Data'!$E$31),"-",'Model Participation Data'!$E$31)</f>
        <v>-</v>
      </c>
      <c r="G586" s="151" t="str">
        <f>IF(ISBLANK('Model Participation Data'!$F$31),"-",'Model Participation Data'!$F$31)</f>
        <v>-</v>
      </c>
      <c r="H586" s="38">
        <v>1</v>
      </c>
      <c r="I586" s="38">
        <v>4</v>
      </c>
      <c r="J586" s="150" t="str">
        <f t="shared" si="29"/>
        <v>14</v>
      </c>
      <c r="K586" s="38" t="str">
        <f>IF(ISBLANK('Model Participation Data'!$L$31),"-",'Model Participation Data'!$L$31)</f>
        <v>-</v>
      </c>
      <c r="L586" s="39" t="str">
        <f>IF(ISBLANK('Model Participation Data'!$M$31),"-",'Model Participation Data'!$M$31)</f>
        <v>-</v>
      </c>
      <c r="M586" s="43">
        <f>IF(ISNA(SUMIFS(INDEX('Model Participation Data'!$N$8:$DX$57,0,MATCH(CONCATENATE($J586,M$6),'Model Participation Data'!$N$6:$DX$6,0)),'Model Participation Data'!$B$8:$B$57,$C586,'Model Participation Data'!$C$8:$C$57,$D586)),"-",SUMIFS(INDEX('Model Participation Data'!$N$8:$DX$57,0,MATCH(CONCATENATE($J586,M$6),'Model Participation Data'!$N$6:$DX$6,0)),'Model Participation Data'!$B$8:$B$57,$C586,'Model Participation Data'!$C$8:$C$57,$D586))</f>
        <v>0</v>
      </c>
      <c r="N586" s="43">
        <f>IF(ISNA(SUMIFS(INDEX('Model Participation Data'!$N$8:$DX$57,0,MATCH(CONCATENATE($J586,N$6),'Model Participation Data'!$N$6:$DX$6,0)),'Model Participation Data'!$B$8:$B$57,$C586,'Model Participation Data'!$C$8:$C$57,$D586)),"-",SUMIFS(INDEX('Model Participation Data'!$N$8:$DX$57,0,MATCH(CONCATENATE($J586,N$6),'Model Participation Data'!$N$6:$DX$6,0)),'Model Participation Data'!$B$8:$B$57,$C586,'Model Participation Data'!$C$8:$C$57,$D586))</f>
        <v>0</v>
      </c>
      <c r="O586" s="154">
        <f>IF(ISNA(SUMIFS(INDEX('Model Participation Data'!$N$8:$DX$57,0,MATCH(CONCATENATE($J586,O$6),'Model Participation Data'!$N$6:$DX$6,0)),'Model Participation Data'!$B$8:$B$57,$C586,'Model Participation Data'!$C$8:$C$57,$D586)),"-",SUMIFS(INDEX('Model Participation Data'!$N$8:$DX$57,0,MATCH(CONCATENATE($J586,O$6),'Model Participation Data'!$N$6:$DX$6,0)),'Model Participation Data'!$B$8:$B$57,$C586,'Model Participation Data'!$C$8:$C$57,$D586))</f>
        <v>0</v>
      </c>
    </row>
    <row r="587" spans="2:15" outlineLevel="1" x14ac:dyDescent="0.35">
      <c r="B587" s="37" t="s">
        <v>80</v>
      </c>
      <c r="C587" s="38" t="str">
        <f>IF(ISBLANK('Model Participation Data'!$B$31),"-",'Model Participation Data'!$B$31)</f>
        <v>-</v>
      </c>
      <c r="D587" s="38" t="str">
        <f>IF(ISBLANK('Model Participation Data'!$C$31),"-",'Model Participation Data'!$C$31)</f>
        <v>-</v>
      </c>
      <c r="E587" s="38" t="str">
        <f>IF(ISBLANK('Model Participation Data'!$D$31),"-",'Model Participation Data'!$D$31)</f>
        <v>-</v>
      </c>
      <c r="F587" s="38" t="str">
        <f>IF(ISBLANK('Model Participation Data'!$E$31),"-",'Model Participation Data'!$E$31)</f>
        <v>-</v>
      </c>
      <c r="G587" s="151" t="str">
        <f>IF(ISBLANK('Model Participation Data'!$F$31),"-",'Model Participation Data'!$F$31)</f>
        <v>-</v>
      </c>
      <c r="H587" s="38">
        <v>1</v>
      </c>
      <c r="I587" s="38">
        <v>5</v>
      </c>
      <c r="J587" s="150" t="str">
        <f t="shared" si="29"/>
        <v>15</v>
      </c>
      <c r="K587" s="38" t="str">
        <f>IF(ISBLANK('Model Participation Data'!$L$31),"-",'Model Participation Data'!$L$31)</f>
        <v>-</v>
      </c>
      <c r="L587" s="39" t="str">
        <f>IF(ISBLANK('Model Participation Data'!$M$31),"-",'Model Participation Data'!$M$31)</f>
        <v>-</v>
      </c>
      <c r="M587" s="43">
        <f>IF(ISNA(SUMIFS(INDEX('Model Participation Data'!$N$8:$DX$57,0,MATCH(CONCATENATE($J587,M$6),'Model Participation Data'!$N$6:$DX$6,0)),'Model Participation Data'!$B$8:$B$57,$C587,'Model Participation Data'!$C$8:$C$57,$D587)),"-",SUMIFS(INDEX('Model Participation Data'!$N$8:$DX$57,0,MATCH(CONCATENATE($J587,M$6),'Model Participation Data'!$N$6:$DX$6,0)),'Model Participation Data'!$B$8:$B$57,$C587,'Model Participation Data'!$C$8:$C$57,$D587))</f>
        <v>0</v>
      </c>
      <c r="N587" s="43">
        <f>IF(ISNA(SUMIFS(INDEX('Model Participation Data'!$N$8:$DX$57,0,MATCH(CONCATENATE($J587,N$6),'Model Participation Data'!$N$6:$DX$6,0)),'Model Participation Data'!$B$8:$B$57,$C587,'Model Participation Data'!$C$8:$C$57,$D587)),"-",SUMIFS(INDEX('Model Participation Data'!$N$8:$DX$57,0,MATCH(CONCATENATE($J587,N$6),'Model Participation Data'!$N$6:$DX$6,0)),'Model Participation Data'!$B$8:$B$57,$C587,'Model Participation Data'!$C$8:$C$57,$D587))</f>
        <v>0</v>
      </c>
      <c r="O587" s="154">
        <f>IF(ISNA(SUMIFS(INDEX('Model Participation Data'!$N$8:$DX$57,0,MATCH(CONCATENATE($J587,O$6),'Model Participation Data'!$N$6:$DX$6,0)),'Model Participation Data'!$B$8:$B$57,$C587,'Model Participation Data'!$C$8:$C$57,$D587)),"-",SUMIFS(INDEX('Model Participation Data'!$N$8:$DX$57,0,MATCH(CONCATENATE($J587,O$6),'Model Participation Data'!$N$6:$DX$6,0)),'Model Participation Data'!$B$8:$B$57,$C587,'Model Participation Data'!$C$8:$C$57,$D587))</f>
        <v>0</v>
      </c>
    </row>
    <row r="588" spans="2:15" outlineLevel="1" x14ac:dyDescent="0.35">
      <c r="B588" s="37" t="s">
        <v>80</v>
      </c>
      <c r="C588" s="38" t="str">
        <f>IF(ISBLANK('Model Participation Data'!$B$31),"-",'Model Participation Data'!$B$31)</f>
        <v>-</v>
      </c>
      <c r="D588" s="38" t="str">
        <f>IF(ISBLANK('Model Participation Data'!$C$31),"-",'Model Participation Data'!$C$31)</f>
        <v>-</v>
      </c>
      <c r="E588" s="38" t="str">
        <f>IF(ISBLANK('Model Participation Data'!$D$31),"-",'Model Participation Data'!$D$31)</f>
        <v>-</v>
      </c>
      <c r="F588" s="38" t="str">
        <f>IF(ISBLANK('Model Participation Data'!$E$31),"-",'Model Participation Data'!$E$31)</f>
        <v>-</v>
      </c>
      <c r="G588" s="151" t="str">
        <f>IF(ISBLANK('Model Participation Data'!$F$31),"-",'Model Participation Data'!$F$31)</f>
        <v>-</v>
      </c>
      <c r="H588" s="38">
        <v>1</v>
      </c>
      <c r="I588" s="38" t="s">
        <v>65</v>
      </c>
      <c r="J588" s="150" t="str">
        <f t="shared" si="29"/>
        <v>1Goal</v>
      </c>
      <c r="K588" s="38" t="str">
        <f>IF(ISBLANK('Model Participation Data'!$L$31),"-",'Model Participation Data'!$L$31)</f>
        <v>-</v>
      </c>
      <c r="L588" s="39" t="str">
        <f>IF(ISBLANK('Model Participation Data'!$M$31),"-",'Model Participation Data'!$M$31)</f>
        <v>-</v>
      </c>
      <c r="M588" s="43" t="str">
        <f>IF(ISNA(SUMIFS(INDEX('Model Participation Data'!$N$8:$DX$57,0,MATCH(CONCATENATE($J588,M$6),'Model Participation Data'!$N$6:$DX$6,0)),'Model Participation Data'!$B$8:$B$57,$C588,'Model Participation Data'!$C$8:$C$57,$D588)),"-",SUMIFS(INDEX('Model Participation Data'!$N$8:$DX$57,0,MATCH(CONCATENATE($J588,M$6),'Model Participation Data'!$N$6:$DX$6,0)),'Model Participation Data'!$B$8:$B$57,$C588,'Model Participation Data'!$C$8:$C$57,$D588))</f>
        <v>-</v>
      </c>
      <c r="N588" s="43" t="str">
        <f>IF(ISNA(SUMIFS(INDEX('Model Participation Data'!$N$8:$DX$57,0,MATCH(CONCATENATE($J588,N$6),'Model Participation Data'!$N$6:$DX$6,0)),'Model Participation Data'!$B$8:$B$57,$C588,'Model Participation Data'!$C$8:$C$57,$D588)),"-",SUMIFS(INDEX('Model Participation Data'!$N$8:$DX$57,0,MATCH(CONCATENATE($J588,N$6),'Model Participation Data'!$N$6:$DX$6,0)),'Model Participation Data'!$B$8:$B$57,$C588,'Model Participation Data'!$C$8:$C$57,$D588))</f>
        <v>-</v>
      </c>
      <c r="O588" s="154">
        <f>IF(ISNA(SUMIFS(INDEX('Model Participation Data'!$N$8:$DX$57,0,MATCH(CONCATENATE($J588,O$6),'Model Participation Data'!$N$6:$DX$6,0)),'Model Participation Data'!$B$8:$B$57,$C588,'Model Participation Data'!$C$8:$C$57,$D588)),"-",SUMIFS(INDEX('Model Participation Data'!$N$8:$DX$57,0,MATCH(CONCATENATE($J588,O$6),'Model Participation Data'!$N$6:$DX$6,0)),'Model Participation Data'!$B$8:$B$57,$C588,'Model Participation Data'!$C$8:$C$57,$D588))</f>
        <v>0</v>
      </c>
    </row>
    <row r="589" spans="2:15" outlineLevel="1" x14ac:dyDescent="0.35">
      <c r="B589" s="37" t="s">
        <v>80</v>
      </c>
      <c r="C589" s="38" t="str">
        <f>IF(ISBLANK('Model Participation Data'!$B$31),"-",'Model Participation Data'!$B$31)</f>
        <v>-</v>
      </c>
      <c r="D589" s="38" t="str">
        <f>IF(ISBLANK('Model Participation Data'!$C$31),"-",'Model Participation Data'!$C$31)</f>
        <v>-</v>
      </c>
      <c r="E589" s="38" t="str">
        <f>IF(ISBLANK('Model Participation Data'!$D$31),"-",'Model Participation Data'!$D$31)</f>
        <v>-</v>
      </c>
      <c r="F589" s="38" t="str">
        <f>IF(ISBLANK('Model Participation Data'!$E$31),"-",'Model Participation Data'!$E$31)</f>
        <v>-</v>
      </c>
      <c r="G589" s="151" t="str">
        <f>IF(ISBLANK('Model Participation Data'!$F$31),"-",'Model Participation Data'!$F$31)</f>
        <v>-</v>
      </c>
      <c r="H589" s="38">
        <v>2</v>
      </c>
      <c r="I589" s="38">
        <v>1</v>
      </c>
      <c r="J589" s="150" t="str">
        <f t="shared" si="29"/>
        <v>21</v>
      </c>
      <c r="K589" s="38" t="str">
        <f>IF(ISBLANK('Model Participation Data'!$L$31),"-",'Model Participation Data'!$L$31)</f>
        <v>-</v>
      </c>
      <c r="L589" s="39" t="str">
        <f>IF(ISBLANK('Model Participation Data'!$M$31),"-",'Model Participation Data'!$M$31)</f>
        <v>-</v>
      </c>
      <c r="M589" s="43">
        <f>IF(ISNA(SUMIFS(INDEX('Model Participation Data'!$N$8:$DX$57,0,MATCH(CONCATENATE($J589,M$6),'Model Participation Data'!$N$6:$DX$6,0)),'Model Participation Data'!$B$8:$B$57,$C589,'Model Participation Data'!$C$8:$C$57,$D589)),"-",SUMIFS(INDEX('Model Participation Data'!$N$8:$DX$57,0,MATCH(CONCATENATE($J589,M$6),'Model Participation Data'!$N$6:$DX$6,0)),'Model Participation Data'!$B$8:$B$57,$C589,'Model Participation Data'!$C$8:$C$57,$D589))</f>
        <v>0</v>
      </c>
      <c r="N589" s="43">
        <f>IF(ISNA(SUMIFS(INDEX('Model Participation Data'!$N$8:$DX$57,0,MATCH(CONCATENATE($J589,N$6),'Model Participation Data'!$N$6:$DX$6,0)),'Model Participation Data'!$B$8:$B$57,$C589,'Model Participation Data'!$C$8:$C$57,$D589)),"-",SUMIFS(INDEX('Model Participation Data'!$N$8:$DX$57,0,MATCH(CONCATENATE($J589,N$6),'Model Participation Data'!$N$6:$DX$6,0)),'Model Participation Data'!$B$8:$B$57,$C589,'Model Participation Data'!$C$8:$C$57,$D589))</f>
        <v>0</v>
      </c>
      <c r="O589" s="154">
        <f>IF(ISNA(SUMIFS(INDEX('Model Participation Data'!$N$8:$DX$57,0,MATCH(CONCATENATE($J589,O$6),'Model Participation Data'!$N$6:$DX$6,0)),'Model Participation Data'!$B$8:$B$57,$C589,'Model Participation Data'!$C$8:$C$57,$D589)),"-",SUMIFS(INDEX('Model Participation Data'!$N$8:$DX$57,0,MATCH(CONCATENATE($J589,O$6),'Model Participation Data'!$N$6:$DX$6,0)),'Model Participation Data'!$B$8:$B$57,$C589,'Model Participation Data'!$C$8:$C$57,$D589))</f>
        <v>0</v>
      </c>
    </row>
    <row r="590" spans="2:15" outlineLevel="1" x14ac:dyDescent="0.35">
      <c r="B590" s="37" t="s">
        <v>80</v>
      </c>
      <c r="C590" s="38" t="str">
        <f>IF(ISBLANK('Model Participation Data'!$B$31),"-",'Model Participation Data'!$B$31)</f>
        <v>-</v>
      </c>
      <c r="D590" s="38" t="str">
        <f>IF(ISBLANK('Model Participation Data'!$C$31),"-",'Model Participation Data'!$C$31)</f>
        <v>-</v>
      </c>
      <c r="E590" s="38" t="str">
        <f>IF(ISBLANK('Model Participation Data'!$D$31),"-",'Model Participation Data'!$D$31)</f>
        <v>-</v>
      </c>
      <c r="F590" s="38" t="str">
        <f>IF(ISBLANK('Model Participation Data'!$E$31),"-",'Model Participation Data'!$E$31)</f>
        <v>-</v>
      </c>
      <c r="G590" s="151" t="str">
        <f>IF(ISBLANK('Model Participation Data'!$F$31),"-",'Model Participation Data'!$F$31)</f>
        <v>-</v>
      </c>
      <c r="H590" s="38">
        <v>2</v>
      </c>
      <c r="I590" s="38">
        <v>2</v>
      </c>
      <c r="J590" s="150" t="str">
        <f t="shared" si="29"/>
        <v>22</v>
      </c>
      <c r="K590" s="38" t="str">
        <f>IF(ISBLANK('Model Participation Data'!$L$31),"-",'Model Participation Data'!$L$31)</f>
        <v>-</v>
      </c>
      <c r="L590" s="39" t="str">
        <f>IF(ISBLANK('Model Participation Data'!$M$31),"-",'Model Participation Data'!$M$31)</f>
        <v>-</v>
      </c>
      <c r="M590" s="43">
        <f>IF(ISNA(SUMIFS(INDEX('Model Participation Data'!$N$8:$DX$57,0,MATCH(CONCATENATE($J590,M$6),'Model Participation Data'!$N$6:$DX$6,0)),'Model Participation Data'!$B$8:$B$57,$C590,'Model Participation Data'!$C$8:$C$57,$D590)),"-",SUMIFS(INDEX('Model Participation Data'!$N$8:$DX$57,0,MATCH(CONCATENATE($J590,M$6),'Model Participation Data'!$N$6:$DX$6,0)),'Model Participation Data'!$B$8:$B$57,$C590,'Model Participation Data'!$C$8:$C$57,$D590))</f>
        <v>0</v>
      </c>
      <c r="N590" s="43">
        <f>IF(ISNA(SUMIFS(INDEX('Model Participation Data'!$N$8:$DX$57,0,MATCH(CONCATENATE($J590,N$6),'Model Participation Data'!$N$6:$DX$6,0)),'Model Participation Data'!$B$8:$B$57,$C590,'Model Participation Data'!$C$8:$C$57,$D590)),"-",SUMIFS(INDEX('Model Participation Data'!$N$8:$DX$57,0,MATCH(CONCATENATE($J590,N$6),'Model Participation Data'!$N$6:$DX$6,0)),'Model Participation Data'!$B$8:$B$57,$C590,'Model Participation Data'!$C$8:$C$57,$D590))</f>
        <v>0</v>
      </c>
      <c r="O590" s="154">
        <f>IF(ISNA(SUMIFS(INDEX('Model Participation Data'!$N$8:$DX$57,0,MATCH(CONCATENATE($J590,O$6),'Model Participation Data'!$N$6:$DX$6,0)),'Model Participation Data'!$B$8:$B$57,$C590,'Model Participation Data'!$C$8:$C$57,$D590)),"-",SUMIFS(INDEX('Model Participation Data'!$N$8:$DX$57,0,MATCH(CONCATENATE($J590,O$6),'Model Participation Data'!$N$6:$DX$6,0)),'Model Participation Data'!$B$8:$B$57,$C590,'Model Participation Data'!$C$8:$C$57,$D590))</f>
        <v>0</v>
      </c>
    </row>
    <row r="591" spans="2:15" outlineLevel="1" x14ac:dyDescent="0.35">
      <c r="B591" s="37" t="s">
        <v>80</v>
      </c>
      <c r="C591" s="38" t="str">
        <f>IF(ISBLANK('Model Participation Data'!$B$31),"-",'Model Participation Data'!$B$31)</f>
        <v>-</v>
      </c>
      <c r="D591" s="38" t="str">
        <f>IF(ISBLANK('Model Participation Data'!$C$31),"-",'Model Participation Data'!$C$31)</f>
        <v>-</v>
      </c>
      <c r="E591" s="38" t="str">
        <f>IF(ISBLANK('Model Participation Data'!$D$31),"-",'Model Participation Data'!$D$31)</f>
        <v>-</v>
      </c>
      <c r="F591" s="38" t="str">
        <f>IF(ISBLANK('Model Participation Data'!$E$31),"-",'Model Participation Data'!$E$31)</f>
        <v>-</v>
      </c>
      <c r="G591" s="151" t="str">
        <f>IF(ISBLANK('Model Participation Data'!$F$31),"-",'Model Participation Data'!$F$31)</f>
        <v>-</v>
      </c>
      <c r="H591" s="38">
        <v>2</v>
      </c>
      <c r="I591" s="38">
        <v>3</v>
      </c>
      <c r="J591" s="150" t="str">
        <f t="shared" si="29"/>
        <v>23</v>
      </c>
      <c r="K591" s="38" t="str">
        <f>IF(ISBLANK('Model Participation Data'!$L$31),"-",'Model Participation Data'!$L$31)</f>
        <v>-</v>
      </c>
      <c r="L591" s="39" t="str">
        <f>IF(ISBLANK('Model Participation Data'!$M$31),"-",'Model Participation Data'!$M$31)</f>
        <v>-</v>
      </c>
      <c r="M591" s="43">
        <f>IF(ISNA(SUMIFS(INDEX('Model Participation Data'!$N$8:$DX$57,0,MATCH(CONCATENATE($J591,M$6),'Model Participation Data'!$N$6:$DX$6,0)),'Model Participation Data'!$B$8:$B$57,$C591,'Model Participation Data'!$C$8:$C$57,$D591)),"-",SUMIFS(INDEX('Model Participation Data'!$N$8:$DX$57,0,MATCH(CONCATENATE($J591,M$6),'Model Participation Data'!$N$6:$DX$6,0)),'Model Participation Data'!$B$8:$B$57,$C591,'Model Participation Data'!$C$8:$C$57,$D591))</f>
        <v>0</v>
      </c>
      <c r="N591" s="43">
        <f>IF(ISNA(SUMIFS(INDEX('Model Participation Data'!$N$8:$DX$57,0,MATCH(CONCATENATE($J591,N$6),'Model Participation Data'!$N$6:$DX$6,0)),'Model Participation Data'!$B$8:$B$57,$C591,'Model Participation Data'!$C$8:$C$57,$D591)),"-",SUMIFS(INDEX('Model Participation Data'!$N$8:$DX$57,0,MATCH(CONCATENATE($J591,N$6),'Model Participation Data'!$N$6:$DX$6,0)),'Model Participation Data'!$B$8:$B$57,$C591,'Model Participation Data'!$C$8:$C$57,$D591))</f>
        <v>0</v>
      </c>
      <c r="O591" s="154">
        <f>IF(ISNA(SUMIFS(INDEX('Model Participation Data'!$N$8:$DX$57,0,MATCH(CONCATENATE($J591,O$6),'Model Participation Data'!$N$6:$DX$6,0)),'Model Participation Data'!$B$8:$B$57,$C591,'Model Participation Data'!$C$8:$C$57,$D591)),"-",SUMIFS(INDEX('Model Participation Data'!$N$8:$DX$57,0,MATCH(CONCATENATE($J591,O$6),'Model Participation Data'!$N$6:$DX$6,0)),'Model Participation Data'!$B$8:$B$57,$C591,'Model Participation Data'!$C$8:$C$57,$D591))</f>
        <v>0</v>
      </c>
    </row>
    <row r="592" spans="2:15" outlineLevel="1" x14ac:dyDescent="0.35">
      <c r="B592" s="37" t="s">
        <v>80</v>
      </c>
      <c r="C592" s="38" t="str">
        <f>IF(ISBLANK('Model Participation Data'!$B$31),"-",'Model Participation Data'!$B$31)</f>
        <v>-</v>
      </c>
      <c r="D592" s="38" t="str">
        <f>IF(ISBLANK('Model Participation Data'!$C$31),"-",'Model Participation Data'!$C$31)</f>
        <v>-</v>
      </c>
      <c r="E592" s="38" t="str">
        <f>IF(ISBLANK('Model Participation Data'!$D$31),"-",'Model Participation Data'!$D$31)</f>
        <v>-</v>
      </c>
      <c r="F592" s="38" t="str">
        <f>IF(ISBLANK('Model Participation Data'!$E$31),"-",'Model Participation Data'!$E$31)</f>
        <v>-</v>
      </c>
      <c r="G592" s="151" t="str">
        <f>IF(ISBLANK('Model Participation Data'!$F$31),"-",'Model Participation Data'!$F$31)</f>
        <v>-</v>
      </c>
      <c r="H592" s="38">
        <v>2</v>
      </c>
      <c r="I592" s="38">
        <v>4</v>
      </c>
      <c r="J592" s="150" t="str">
        <f t="shared" si="29"/>
        <v>24</v>
      </c>
      <c r="K592" s="38" t="str">
        <f>IF(ISBLANK('Model Participation Data'!$L$31),"-",'Model Participation Data'!$L$31)</f>
        <v>-</v>
      </c>
      <c r="L592" s="39" t="str">
        <f>IF(ISBLANK('Model Participation Data'!$M$31),"-",'Model Participation Data'!$M$31)</f>
        <v>-</v>
      </c>
      <c r="M592" s="43">
        <f>IF(ISNA(SUMIFS(INDEX('Model Participation Data'!$N$8:$DX$57,0,MATCH(CONCATENATE($J592,M$6),'Model Participation Data'!$N$6:$DX$6,0)),'Model Participation Data'!$B$8:$B$57,$C592,'Model Participation Data'!$C$8:$C$57,$D592)),"-",SUMIFS(INDEX('Model Participation Data'!$N$8:$DX$57,0,MATCH(CONCATENATE($J592,M$6),'Model Participation Data'!$N$6:$DX$6,0)),'Model Participation Data'!$B$8:$B$57,$C592,'Model Participation Data'!$C$8:$C$57,$D592))</f>
        <v>0</v>
      </c>
      <c r="N592" s="43">
        <f>IF(ISNA(SUMIFS(INDEX('Model Participation Data'!$N$8:$DX$57,0,MATCH(CONCATENATE($J592,N$6),'Model Participation Data'!$N$6:$DX$6,0)),'Model Participation Data'!$B$8:$B$57,$C592,'Model Participation Data'!$C$8:$C$57,$D592)),"-",SUMIFS(INDEX('Model Participation Data'!$N$8:$DX$57,0,MATCH(CONCATENATE($J592,N$6),'Model Participation Data'!$N$6:$DX$6,0)),'Model Participation Data'!$B$8:$B$57,$C592,'Model Participation Data'!$C$8:$C$57,$D592))</f>
        <v>0</v>
      </c>
      <c r="O592" s="154">
        <f>IF(ISNA(SUMIFS(INDEX('Model Participation Data'!$N$8:$DX$57,0,MATCH(CONCATENATE($J592,O$6),'Model Participation Data'!$N$6:$DX$6,0)),'Model Participation Data'!$B$8:$B$57,$C592,'Model Participation Data'!$C$8:$C$57,$D592)),"-",SUMIFS(INDEX('Model Participation Data'!$N$8:$DX$57,0,MATCH(CONCATENATE($J592,O$6),'Model Participation Data'!$N$6:$DX$6,0)),'Model Participation Data'!$B$8:$B$57,$C592,'Model Participation Data'!$C$8:$C$57,$D592))</f>
        <v>0</v>
      </c>
    </row>
    <row r="593" spans="2:15" outlineLevel="1" x14ac:dyDescent="0.35">
      <c r="B593" s="37" t="s">
        <v>80</v>
      </c>
      <c r="C593" s="38" t="str">
        <f>IF(ISBLANK('Model Participation Data'!$B$31),"-",'Model Participation Data'!$B$31)</f>
        <v>-</v>
      </c>
      <c r="D593" s="38" t="str">
        <f>IF(ISBLANK('Model Participation Data'!$C$31),"-",'Model Participation Data'!$C$31)</f>
        <v>-</v>
      </c>
      <c r="E593" s="38" t="str">
        <f>IF(ISBLANK('Model Participation Data'!$D$31),"-",'Model Participation Data'!$D$31)</f>
        <v>-</v>
      </c>
      <c r="F593" s="38" t="str">
        <f>IF(ISBLANK('Model Participation Data'!$E$31),"-",'Model Participation Data'!$E$31)</f>
        <v>-</v>
      </c>
      <c r="G593" s="151" t="str">
        <f>IF(ISBLANK('Model Participation Data'!$F$31),"-",'Model Participation Data'!$F$31)</f>
        <v>-</v>
      </c>
      <c r="H593" s="38">
        <v>2</v>
      </c>
      <c r="I593" s="38">
        <v>5</v>
      </c>
      <c r="J593" s="150" t="str">
        <f t="shared" si="29"/>
        <v>25</v>
      </c>
      <c r="K593" s="38" t="str">
        <f>IF(ISBLANK('Model Participation Data'!$L$31),"-",'Model Participation Data'!$L$31)</f>
        <v>-</v>
      </c>
      <c r="L593" s="39" t="str">
        <f>IF(ISBLANK('Model Participation Data'!$M$31),"-",'Model Participation Data'!$M$31)</f>
        <v>-</v>
      </c>
      <c r="M593" s="43">
        <f>IF(ISNA(SUMIFS(INDEX('Model Participation Data'!$N$8:$DX$57,0,MATCH(CONCATENATE($J593,M$6),'Model Participation Data'!$N$6:$DX$6,0)),'Model Participation Data'!$B$8:$B$57,$C593,'Model Participation Data'!$C$8:$C$57,$D593)),"-",SUMIFS(INDEX('Model Participation Data'!$N$8:$DX$57,0,MATCH(CONCATENATE($J593,M$6),'Model Participation Data'!$N$6:$DX$6,0)),'Model Participation Data'!$B$8:$B$57,$C593,'Model Participation Data'!$C$8:$C$57,$D593))</f>
        <v>0</v>
      </c>
      <c r="N593" s="43">
        <f>IF(ISNA(SUMIFS(INDEX('Model Participation Data'!$N$8:$DX$57,0,MATCH(CONCATENATE($J593,N$6),'Model Participation Data'!$N$6:$DX$6,0)),'Model Participation Data'!$B$8:$B$57,$C593,'Model Participation Data'!$C$8:$C$57,$D593)),"-",SUMIFS(INDEX('Model Participation Data'!$N$8:$DX$57,0,MATCH(CONCATENATE($J593,N$6),'Model Participation Data'!$N$6:$DX$6,0)),'Model Participation Data'!$B$8:$B$57,$C593,'Model Participation Data'!$C$8:$C$57,$D593))</f>
        <v>0</v>
      </c>
      <c r="O593" s="154">
        <f>IF(ISNA(SUMIFS(INDEX('Model Participation Data'!$N$8:$DX$57,0,MATCH(CONCATENATE($J593,O$6),'Model Participation Data'!$N$6:$DX$6,0)),'Model Participation Data'!$B$8:$B$57,$C593,'Model Participation Data'!$C$8:$C$57,$D593)),"-",SUMIFS(INDEX('Model Participation Data'!$N$8:$DX$57,0,MATCH(CONCATENATE($J593,O$6),'Model Participation Data'!$N$6:$DX$6,0)),'Model Participation Data'!$B$8:$B$57,$C593,'Model Participation Data'!$C$8:$C$57,$D593))</f>
        <v>0</v>
      </c>
    </row>
    <row r="594" spans="2:15" outlineLevel="1" x14ac:dyDescent="0.35">
      <c r="B594" s="37" t="s">
        <v>80</v>
      </c>
      <c r="C594" s="38" t="str">
        <f>IF(ISBLANK('Model Participation Data'!$B$31),"-",'Model Participation Data'!$B$31)</f>
        <v>-</v>
      </c>
      <c r="D594" s="38" t="str">
        <f>IF(ISBLANK('Model Participation Data'!$C$31),"-",'Model Participation Data'!$C$31)</f>
        <v>-</v>
      </c>
      <c r="E594" s="38" t="str">
        <f>IF(ISBLANK('Model Participation Data'!$D$31),"-",'Model Participation Data'!$D$31)</f>
        <v>-</v>
      </c>
      <c r="F594" s="38" t="str">
        <f>IF(ISBLANK('Model Participation Data'!$E$31),"-",'Model Participation Data'!$E$31)</f>
        <v>-</v>
      </c>
      <c r="G594" s="151" t="str">
        <f>IF(ISBLANK('Model Participation Data'!$F$31),"-",'Model Participation Data'!$F$31)</f>
        <v>-</v>
      </c>
      <c r="H594" s="38">
        <v>2</v>
      </c>
      <c r="I594" s="38" t="s">
        <v>65</v>
      </c>
      <c r="J594" s="150" t="str">
        <f t="shared" si="29"/>
        <v>2Goal</v>
      </c>
      <c r="K594" s="38" t="str">
        <f>IF(ISBLANK('Model Participation Data'!$L$31),"-",'Model Participation Data'!$L$31)</f>
        <v>-</v>
      </c>
      <c r="L594" s="39" t="str">
        <f>IF(ISBLANK('Model Participation Data'!$M$31),"-",'Model Participation Data'!$M$31)</f>
        <v>-</v>
      </c>
      <c r="M594" s="43" t="str">
        <f>IF(ISNA(SUMIFS(INDEX('Model Participation Data'!$N$8:$DX$57,0,MATCH(CONCATENATE($J594,M$6),'Model Participation Data'!$N$6:$DX$6,0)),'Model Participation Data'!$B$8:$B$57,$C594,'Model Participation Data'!$C$8:$C$57,$D594)),"-",SUMIFS(INDEX('Model Participation Data'!$N$8:$DX$57,0,MATCH(CONCATENATE($J594,M$6),'Model Participation Data'!$N$6:$DX$6,0)),'Model Participation Data'!$B$8:$B$57,$C594,'Model Participation Data'!$C$8:$C$57,$D594))</f>
        <v>-</v>
      </c>
      <c r="N594" s="43" t="str">
        <f>IF(ISNA(SUMIFS(INDEX('Model Participation Data'!$N$8:$DX$57,0,MATCH(CONCATENATE($J594,N$6),'Model Participation Data'!$N$6:$DX$6,0)),'Model Participation Data'!$B$8:$B$57,$C594,'Model Participation Data'!$C$8:$C$57,$D594)),"-",SUMIFS(INDEX('Model Participation Data'!$N$8:$DX$57,0,MATCH(CONCATENATE($J594,N$6),'Model Participation Data'!$N$6:$DX$6,0)),'Model Participation Data'!$B$8:$B$57,$C594,'Model Participation Data'!$C$8:$C$57,$D594))</f>
        <v>-</v>
      </c>
      <c r="O594" s="154">
        <f>IF(ISNA(SUMIFS(INDEX('Model Participation Data'!$N$8:$DX$57,0,MATCH(CONCATENATE($J594,O$6),'Model Participation Data'!$N$6:$DX$6,0)),'Model Participation Data'!$B$8:$B$57,$C594,'Model Participation Data'!$C$8:$C$57,$D594)),"-",SUMIFS(INDEX('Model Participation Data'!$N$8:$DX$57,0,MATCH(CONCATENATE($J594,O$6),'Model Participation Data'!$N$6:$DX$6,0)),'Model Participation Data'!$B$8:$B$57,$C594,'Model Participation Data'!$C$8:$C$57,$D594))</f>
        <v>0</v>
      </c>
    </row>
    <row r="595" spans="2:15" outlineLevel="1" x14ac:dyDescent="0.35">
      <c r="B595" s="37" t="s">
        <v>80</v>
      </c>
      <c r="C595" s="38" t="str">
        <f>IF(ISBLANK('Model Participation Data'!$B$31),"-",'Model Participation Data'!$B$31)</f>
        <v>-</v>
      </c>
      <c r="D595" s="38" t="str">
        <f>IF(ISBLANK('Model Participation Data'!$C$31),"-",'Model Participation Data'!$C$31)</f>
        <v>-</v>
      </c>
      <c r="E595" s="38" t="str">
        <f>IF(ISBLANK('Model Participation Data'!$D$31),"-",'Model Participation Data'!$D$31)</f>
        <v>-</v>
      </c>
      <c r="F595" s="38" t="str">
        <f>IF(ISBLANK('Model Participation Data'!$E$31),"-",'Model Participation Data'!$E$31)</f>
        <v>-</v>
      </c>
      <c r="G595" s="151" t="str">
        <f>IF(ISBLANK('Model Participation Data'!$F$31),"-",'Model Participation Data'!$F$31)</f>
        <v>-</v>
      </c>
      <c r="H595" s="38">
        <v>3</v>
      </c>
      <c r="I595" s="38">
        <v>1</v>
      </c>
      <c r="J595" s="150" t="str">
        <f t="shared" si="29"/>
        <v>31</v>
      </c>
      <c r="K595" s="38" t="str">
        <f>IF(ISBLANK('Model Participation Data'!$L$31),"-",'Model Participation Data'!$L$31)</f>
        <v>-</v>
      </c>
      <c r="L595" s="39" t="str">
        <f>IF(ISBLANK('Model Participation Data'!$M$31),"-",'Model Participation Data'!$M$31)</f>
        <v>-</v>
      </c>
      <c r="M595" s="43">
        <f>IF(ISNA(SUMIFS(INDEX('Model Participation Data'!$N$8:$DX$57,0,MATCH(CONCATENATE($J595,M$6),'Model Participation Data'!$N$6:$DX$6,0)),'Model Participation Data'!$B$8:$B$57,$C595,'Model Participation Data'!$C$8:$C$57,$D595)),"-",SUMIFS(INDEX('Model Participation Data'!$N$8:$DX$57,0,MATCH(CONCATENATE($J595,M$6),'Model Participation Data'!$N$6:$DX$6,0)),'Model Participation Data'!$B$8:$B$57,$C595,'Model Participation Data'!$C$8:$C$57,$D595))</f>
        <v>0</v>
      </c>
      <c r="N595" s="43">
        <f>IF(ISNA(SUMIFS(INDEX('Model Participation Data'!$N$8:$DX$57,0,MATCH(CONCATENATE($J595,N$6),'Model Participation Data'!$N$6:$DX$6,0)),'Model Participation Data'!$B$8:$B$57,$C595,'Model Participation Data'!$C$8:$C$57,$D595)),"-",SUMIFS(INDEX('Model Participation Data'!$N$8:$DX$57,0,MATCH(CONCATENATE($J595,N$6),'Model Participation Data'!$N$6:$DX$6,0)),'Model Participation Data'!$B$8:$B$57,$C595,'Model Participation Data'!$C$8:$C$57,$D595))</f>
        <v>0</v>
      </c>
      <c r="O595" s="154">
        <f>IF(ISNA(SUMIFS(INDEX('Model Participation Data'!$N$8:$DX$57,0,MATCH(CONCATENATE($J595,O$6),'Model Participation Data'!$N$6:$DX$6,0)),'Model Participation Data'!$B$8:$B$57,$C595,'Model Participation Data'!$C$8:$C$57,$D595)),"-",SUMIFS(INDEX('Model Participation Data'!$N$8:$DX$57,0,MATCH(CONCATENATE($J595,O$6),'Model Participation Data'!$N$6:$DX$6,0)),'Model Participation Data'!$B$8:$B$57,$C595,'Model Participation Data'!$C$8:$C$57,$D595))</f>
        <v>0</v>
      </c>
    </row>
    <row r="596" spans="2:15" outlineLevel="1" x14ac:dyDescent="0.35">
      <c r="B596" s="37" t="s">
        <v>80</v>
      </c>
      <c r="C596" s="38" t="str">
        <f>IF(ISBLANK('Model Participation Data'!$B$31),"-",'Model Participation Data'!$B$31)</f>
        <v>-</v>
      </c>
      <c r="D596" s="38" t="str">
        <f>IF(ISBLANK('Model Participation Data'!$C$31),"-",'Model Participation Data'!$C$31)</f>
        <v>-</v>
      </c>
      <c r="E596" s="38" t="str">
        <f>IF(ISBLANK('Model Participation Data'!$D$31),"-",'Model Participation Data'!$D$31)</f>
        <v>-</v>
      </c>
      <c r="F596" s="38" t="str">
        <f>IF(ISBLANK('Model Participation Data'!$E$31),"-",'Model Participation Data'!$E$31)</f>
        <v>-</v>
      </c>
      <c r="G596" s="151" t="str">
        <f>IF(ISBLANK('Model Participation Data'!$F$31),"-",'Model Participation Data'!$F$31)</f>
        <v>-</v>
      </c>
      <c r="H596" s="38">
        <v>3</v>
      </c>
      <c r="I596" s="38">
        <v>2</v>
      </c>
      <c r="J596" s="150" t="str">
        <f t="shared" si="29"/>
        <v>32</v>
      </c>
      <c r="K596" s="38" t="str">
        <f>IF(ISBLANK('Model Participation Data'!$L$31),"-",'Model Participation Data'!$L$31)</f>
        <v>-</v>
      </c>
      <c r="L596" s="39" t="str">
        <f>IF(ISBLANK('Model Participation Data'!$M$31),"-",'Model Participation Data'!$M$31)</f>
        <v>-</v>
      </c>
      <c r="M596" s="43">
        <f>IF(ISNA(SUMIFS(INDEX('Model Participation Data'!$N$8:$DX$57,0,MATCH(CONCATENATE($J596,M$6),'Model Participation Data'!$N$6:$DX$6,0)),'Model Participation Data'!$B$8:$B$57,$C596,'Model Participation Data'!$C$8:$C$57,$D596)),"-",SUMIFS(INDEX('Model Participation Data'!$N$8:$DX$57,0,MATCH(CONCATENATE($J596,M$6),'Model Participation Data'!$N$6:$DX$6,0)),'Model Participation Data'!$B$8:$B$57,$C596,'Model Participation Data'!$C$8:$C$57,$D596))</f>
        <v>0</v>
      </c>
      <c r="N596" s="43">
        <f>IF(ISNA(SUMIFS(INDEX('Model Participation Data'!$N$8:$DX$57,0,MATCH(CONCATENATE($J596,N$6),'Model Participation Data'!$N$6:$DX$6,0)),'Model Participation Data'!$B$8:$B$57,$C596,'Model Participation Data'!$C$8:$C$57,$D596)),"-",SUMIFS(INDEX('Model Participation Data'!$N$8:$DX$57,0,MATCH(CONCATENATE($J596,N$6),'Model Participation Data'!$N$6:$DX$6,0)),'Model Participation Data'!$B$8:$B$57,$C596,'Model Participation Data'!$C$8:$C$57,$D596))</f>
        <v>0</v>
      </c>
      <c r="O596" s="154">
        <f>IF(ISNA(SUMIFS(INDEX('Model Participation Data'!$N$8:$DX$57,0,MATCH(CONCATENATE($J596,O$6),'Model Participation Data'!$N$6:$DX$6,0)),'Model Participation Data'!$B$8:$B$57,$C596,'Model Participation Data'!$C$8:$C$57,$D596)),"-",SUMIFS(INDEX('Model Participation Data'!$N$8:$DX$57,0,MATCH(CONCATENATE($J596,O$6),'Model Participation Data'!$N$6:$DX$6,0)),'Model Participation Data'!$B$8:$B$57,$C596,'Model Participation Data'!$C$8:$C$57,$D596))</f>
        <v>0</v>
      </c>
    </row>
    <row r="597" spans="2:15" outlineLevel="1" x14ac:dyDescent="0.35">
      <c r="B597" s="37" t="s">
        <v>80</v>
      </c>
      <c r="C597" s="38" t="str">
        <f>IF(ISBLANK('Model Participation Data'!$B$31),"-",'Model Participation Data'!$B$31)</f>
        <v>-</v>
      </c>
      <c r="D597" s="38" t="str">
        <f>IF(ISBLANK('Model Participation Data'!$C$31),"-",'Model Participation Data'!$C$31)</f>
        <v>-</v>
      </c>
      <c r="E597" s="38" t="str">
        <f>IF(ISBLANK('Model Participation Data'!$D$31),"-",'Model Participation Data'!$D$31)</f>
        <v>-</v>
      </c>
      <c r="F597" s="38" t="str">
        <f>IF(ISBLANK('Model Participation Data'!$E$31),"-",'Model Participation Data'!$E$31)</f>
        <v>-</v>
      </c>
      <c r="G597" s="151" t="str">
        <f>IF(ISBLANK('Model Participation Data'!$F$31),"-",'Model Participation Data'!$F$31)</f>
        <v>-</v>
      </c>
      <c r="H597" s="38">
        <v>3</v>
      </c>
      <c r="I597" s="38">
        <v>3</v>
      </c>
      <c r="J597" s="150" t="str">
        <f t="shared" si="29"/>
        <v>33</v>
      </c>
      <c r="K597" s="38" t="str">
        <f>IF(ISBLANK('Model Participation Data'!$L$31),"-",'Model Participation Data'!$L$31)</f>
        <v>-</v>
      </c>
      <c r="L597" s="39" t="str">
        <f>IF(ISBLANK('Model Participation Data'!$M$31),"-",'Model Participation Data'!$M$31)</f>
        <v>-</v>
      </c>
      <c r="M597" s="43">
        <f>IF(ISNA(SUMIFS(INDEX('Model Participation Data'!$N$8:$DX$57,0,MATCH(CONCATENATE($J597,M$6),'Model Participation Data'!$N$6:$DX$6,0)),'Model Participation Data'!$B$8:$B$57,$C597,'Model Participation Data'!$C$8:$C$57,$D597)),"-",SUMIFS(INDEX('Model Participation Data'!$N$8:$DX$57,0,MATCH(CONCATENATE($J597,M$6),'Model Participation Data'!$N$6:$DX$6,0)),'Model Participation Data'!$B$8:$B$57,$C597,'Model Participation Data'!$C$8:$C$57,$D597))</f>
        <v>0</v>
      </c>
      <c r="N597" s="43">
        <f>IF(ISNA(SUMIFS(INDEX('Model Participation Data'!$N$8:$DX$57,0,MATCH(CONCATENATE($J597,N$6),'Model Participation Data'!$N$6:$DX$6,0)),'Model Participation Data'!$B$8:$B$57,$C597,'Model Participation Data'!$C$8:$C$57,$D597)),"-",SUMIFS(INDEX('Model Participation Data'!$N$8:$DX$57,0,MATCH(CONCATENATE($J597,N$6),'Model Participation Data'!$N$6:$DX$6,0)),'Model Participation Data'!$B$8:$B$57,$C597,'Model Participation Data'!$C$8:$C$57,$D597))</f>
        <v>0</v>
      </c>
      <c r="O597" s="154">
        <f>IF(ISNA(SUMIFS(INDEX('Model Participation Data'!$N$8:$DX$57,0,MATCH(CONCATENATE($J597,O$6),'Model Participation Data'!$N$6:$DX$6,0)),'Model Participation Data'!$B$8:$B$57,$C597,'Model Participation Data'!$C$8:$C$57,$D597)),"-",SUMIFS(INDEX('Model Participation Data'!$N$8:$DX$57,0,MATCH(CONCATENATE($J597,O$6),'Model Participation Data'!$N$6:$DX$6,0)),'Model Participation Data'!$B$8:$B$57,$C597,'Model Participation Data'!$C$8:$C$57,$D597))</f>
        <v>0</v>
      </c>
    </row>
    <row r="598" spans="2:15" outlineLevel="1" x14ac:dyDescent="0.35">
      <c r="B598" s="37" t="s">
        <v>80</v>
      </c>
      <c r="C598" s="38" t="str">
        <f>IF(ISBLANK('Model Participation Data'!$B$31),"-",'Model Participation Data'!$B$31)</f>
        <v>-</v>
      </c>
      <c r="D598" s="38" t="str">
        <f>IF(ISBLANK('Model Participation Data'!$C$31),"-",'Model Participation Data'!$C$31)</f>
        <v>-</v>
      </c>
      <c r="E598" s="38" t="str">
        <f>IF(ISBLANK('Model Participation Data'!$D$31),"-",'Model Participation Data'!$D$31)</f>
        <v>-</v>
      </c>
      <c r="F598" s="38" t="str">
        <f>IF(ISBLANK('Model Participation Data'!$E$31),"-",'Model Participation Data'!$E$31)</f>
        <v>-</v>
      </c>
      <c r="G598" s="151" t="str">
        <f>IF(ISBLANK('Model Participation Data'!$F$31),"-",'Model Participation Data'!$F$31)</f>
        <v>-</v>
      </c>
      <c r="H598" s="38">
        <v>3</v>
      </c>
      <c r="I598" s="38">
        <v>4</v>
      </c>
      <c r="J598" s="150" t="str">
        <f t="shared" si="29"/>
        <v>34</v>
      </c>
      <c r="K598" s="38" t="str">
        <f>IF(ISBLANK('Model Participation Data'!$L$31),"-",'Model Participation Data'!$L$31)</f>
        <v>-</v>
      </c>
      <c r="L598" s="39" t="str">
        <f>IF(ISBLANK('Model Participation Data'!$M$31),"-",'Model Participation Data'!$M$31)</f>
        <v>-</v>
      </c>
      <c r="M598" s="43">
        <f>IF(ISNA(SUMIFS(INDEX('Model Participation Data'!$N$8:$DX$57,0,MATCH(CONCATENATE($J598,M$6),'Model Participation Data'!$N$6:$DX$6,0)),'Model Participation Data'!$B$8:$B$57,$C598,'Model Participation Data'!$C$8:$C$57,$D598)),"-",SUMIFS(INDEX('Model Participation Data'!$N$8:$DX$57,0,MATCH(CONCATENATE($J598,M$6),'Model Participation Data'!$N$6:$DX$6,0)),'Model Participation Data'!$B$8:$B$57,$C598,'Model Participation Data'!$C$8:$C$57,$D598))</f>
        <v>0</v>
      </c>
      <c r="N598" s="43">
        <f>IF(ISNA(SUMIFS(INDEX('Model Participation Data'!$N$8:$DX$57,0,MATCH(CONCATENATE($J598,N$6),'Model Participation Data'!$N$6:$DX$6,0)),'Model Participation Data'!$B$8:$B$57,$C598,'Model Participation Data'!$C$8:$C$57,$D598)),"-",SUMIFS(INDEX('Model Participation Data'!$N$8:$DX$57,0,MATCH(CONCATENATE($J598,N$6),'Model Participation Data'!$N$6:$DX$6,0)),'Model Participation Data'!$B$8:$B$57,$C598,'Model Participation Data'!$C$8:$C$57,$D598))</f>
        <v>0</v>
      </c>
      <c r="O598" s="154">
        <f>IF(ISNA(SUMIFS(INDEX('Model Participation Data'!$N$8:$DX$57,0,MATCH(CONCATENATE($J598,O$6),'Model Participation Data'!$N$6:$DX$6,0)),'Model Participation Data'!$B$8:$B$57,$C598,'Model Participation Data'!$C$8:$C$57,$D598)),"-",SUMIFS(INDEX('Model Participation Data'!$N$8:$DX$57,0,MATCH(CONCATENATE($J598,O$6),'Model Participation Data'!$N$6:$DX$6,0)),'Model Participation Data'!$B$8:$B$57,$C598,'Model Participation Data'!$C$8:$C$57,$D598))</f>
        <v>0</v>
      </c>
    </row>
    <row r="599" spans="2:15" outlineLevel="1" x14ac:dyDescent="0.35">
      <c r="B599" s="37" t="s">
        <v>80</v>
      </c>
      <c r="C599" s="38" t="str">
        <f>IF(ISBLANK('Model Participation Data'!$B$31),"-",'Model Participation Data'!$B$31)</f>
        <v>-</v>
      </c>
      <c r="D599" s="38" t="str">
        <f>IF(ISBLANK('Model Participation Data'!$C$31),"-",'Model Participation Data'!$C$31)</f>
        <v>-</v>
      </c>
      <c r="E599" s="38" t="str">
        <f>IF(ISBLANK('Model Participation Data'!$D$31),"-",'Model Participation Data'!$D$31)</f>
        <v>-</v>
      </c>
      <c r="F599" s="38" t="str">
        <f>IF(ISBLANK('Model Participation Data'!$E$31),"-",'Model Participation Data'!$E$31)</f>
        <v>-</v>
      </c>
      <c r="G599" s="151" t="str">
        <f>IF(ISBLANK('Model Participation Data'!$F$31),"-",'Model Participation Data'!$F$31)</f>
        <v>-</v>
      </c>
      <c r="H599" s="38">
        <v>3</v>
      </c>
      <c r="I599" s="38">
        <v>5</v>
      </c>
      <c r="J599" s="150" t="str">
        <f t="shared" si="29"/>
        <v>35</v>
      </c>
      <c r="K599" s="38" t="str">
        <f>IF(ISBLANK('Model Participation Data'!$L$31),"-",'Model Participation Data'!$L$31)</f>
        <v>-</v>
      </c>
      <c r="L599" s="39" t="str">
        <f>IF(ISBLANK('Model Participation Data'!$M$31),"-",'Model Participation Data'!$M$31)</f>
        <v>-</v>
      </c>
      <c r="M599" s="43">
        <f>IF(ISNA(SUMIFS(INDEX('Model Participation Data'!$N$8:$DX$57,0,MATCH(CONCATENATE($J599,M$6),'Model Participation Data'!$N$6:$DX$6,0)),'Model Participation Data'!$B$8:$B$57,$C599,'Model Participation Data'!$C$8:$C$57,$D599)),"-",SUMIFS(INDEX('Model Participation Data'!$N$8:$DX$57,0,MATCH(CONCATENATE($J599,M$6),'Model Participation Data'!$N$6:$DX$6,0)),'Model Participation Data'!$B$8:$B$57,$C599,'Model Participation Data'!$C$8:$C$57,$D599))</f>
        <v>0</v>
      </c>
      <c r="N599" s="43">
        <f>IF(ISNA(SUMIFS(INDEX('Model Participation Data'!$N$8:$DX$57,0,MATCH(CONCATENATE($J599,N$6),'Model Participation Data'!$N$6:$DX$6,0)),'Model Participation Data'!$B$8:$B$57,$C599,'Model Participation Data'!$C$8:$C$57,$D599)),"-",SUMIFS(INDEX('Model Participation Data'!$N$8:$DX$57,0,MATCH(CONCATENATE($J599,N$6),'Model Participation Data'!$N$6:$DX$6,0)),'Model Participation Data'!$B$8:$B$57,$C599,'Model Participation Data'!$C$8:$C$57,$D599))</f>
        <v>0</v>
      </c>
      <c r="O599" s="154">
        <f>IF(ISNA(SUMIFS(INDEX('Model Participation Data'!$N$8:$DX$57,0,MATCH(CONCATENATE($J599,O$6),'Model Participation Data'!$N$6:$DX$6,0)),'Model Participation Data'!$B$8:$B$57,$C599,'Model Participation Data'!$C$8:$C$57,$D599)),"-",SUMIFS(INDEX('Model Participation Data'!$N$8:$DX$57,0,MATCH(CONCATENATE($J599,O$6),'Model Participation Data'!$N$6:$DX$6,0)),'Model Participation Data'!$B$8:$B$57,$C599,'Model Participation Data'!$C$8:$C$57,$D599))</f>
        <v>0</v>
      </c>
    </row>
    <row r="600" spans="2:15" outlineLevel="1" x14ac:dyDescent="0.35">
      <c r="B600" s="37" t="s">
        <v>80</v>
      </c>
      <c r="C600" s="38" t="str">
        <f>IF(ISBLANK('Model Participation Data'!$B$31),"-",'Model Participation Data'!$B$31)</f>
        <v>-</v>
      </c>
      <c r="D600" s="38" t="str">
        <f>IF(ISBLANK('Model Participation Data'!$C$31),"-",'Model Participation Data'!$C$31)</f>
        <v>-</v>
      </c>
      <c r="E600" s="38" t="str">
        <f>IF(ISBLANK('Model Participation Data'!$D$31),"-",'Model Participation Data'!$D$31)</f>
        <v>-</v>
      </c>
      <c r="F600" s="38" t="str">
        <f>IF(ISBLANK('Model Participation Data'!$E$31),"-",'Model Participation Data'!$E$31)</f>
        <v>-</v>
      </c>
      <c r="G600" s="151" t="str">
        <f>IF(ISBLANK('Model Participation Data'!$F$31),"-",'Model Participation Data'!$F$31)</f>
        <v>-</v>
      </c>
      <c r="H600" s="38">
        <v>3</v>
      </c>
      <c r="I600" s="38" t="s">
        <v>65</v>
      </c>
      <c r="J600" s="150" t="str">
        <f t="shared" si="29"/>
        <v>3Goal</v>
      </c>
      <c r="K600" s="38" t="str">
        <f>IF(ISBLANK('Model Participation Data'!$L$31),"-",'Model Participation Data'!$L$31)</f>
        <v>-</v>
      </c>
      <c r="L600" s="39" t="str">
        <f>IF(ISBLANK('Model Participation Data'!$M$31),"-",'Model Participation Data'!$M$31)</f>
        <v>-</v>
      </c>
      <c r="M600" s="43" t="str">
        <f>IF(ISNA(SUMIFS(INDEX('Model Participation Data'!$N$8:$DX$57,0,MATCH(CONCATENATE($J600,M$6),'Model Participation Data'!$N$6:$DX$6,0)),'Model Participation Data'!$B$8:$B$57,$C600,'Model Participation Data'!$C$8:$C$57,$D600)),"-",SUMIFS(INDEX('Model Participation Data'!$N$8:$DX$57,0,MATCH(CONCATENATE($J600,M$6),'Model Participation Data'!$N$6:$DX$6,0)),'Model Participation Data'!$B$8:$B$57,$C600,'Model Participation Data'!$C$8:$C$57,$D600))</f>
        <v>-</v>
      </c>
      <c r="N600" s="43" t="str">
        <f>IF(ISNA(SUMIFS(INDEX('Model Participation Data'!$N$8:$DX$57,0,MATCH(CONCATENATE($J600,N$6),'Model Participation Data'!$N$6:$DX$6,0)),'Model Participation Data'!$B$8:$B$57,$C600,'Model Participation Data'!$C$8:$C$57,$D600)),"-",SUMIFS(INDEX('Model Participation Data'!$N$8:$DX$57,0,MATCH(CONCATENATE($J600,N$6),'Model Participation Data'!$N$6:$DX$6,0)),'Model Participation Data'!$B$8:$B$57,$C600,'Model Participation Data'!$C$8:$C$57,$D600))</f>
        <v>-</v>
      </c>
      <c r="O600" s="154">
        <f>IF(ISNA(SUMIFS(INDEX('Model Participation Data'!$N$8:$DX$57,0,MATCH(CONCATENATE($J600,O$6),'Model Participation Data'!$N$6:$DX$6,0)),'Model Participation Data'!$B$8:$B$57,$C600,'Model Participation Data'!$C$8:$C$57,$D600)),"-",SUMIFS(INDEX('Model Participation Data'!$N$8:$DX$57,0,MATCH(CONCATENATE($J600,O$6),'Model Participation Data'!$N$6:$DX$6,0)),'Model Participation Data'!$B$8:$B$57,$C600,'Model Participation Data'!$C$8:$C$57,$D600))</f>
        <v>0</v>
      </c>
    </row>
    <row r="601" spans="2:15" outlineLevel="1" x14ac:dyDescent="0.35">
      <c r="B601" s="37" t="s">
        <v>80</v>
      </c>
      <c r="C601" s="38" t="str">
        <f>IF(ISBLANK('Model Participation Data'!$B$31),"-",'Model Participation Data'!$B$31)</f>
        <v>-</v>
      </c>
      <c r="D601" s="38" t="str">
        <f>IF(ISBLANK('Model Participation Data'!$C$31),"-",'Model Participation Data'!$C$31)</f>
        <v>-</v>
      </c>
      <c r="E601" s="38" t="str">
        <f>IF(ISBLANK('Model Participation Data'!$D$31),"-",'Model Participation Data'!$D$31)</f>
        <v>-</v>
      </c>
      <c r="F601" s="38" t="str">
        <f>IF(ISBLANK('Model Participation Data'!$E$31),"-",'Model Participation Data'!$E$31)</f>
        <v>-</v>
      </c>
      <c r="G601" s="151" t="str">
        <f>IF(ISBLANK('Model Participation Data'!$F$31),"-",'Model Participation Data'!$F$31)</f>
        <v>-</v>
      </c>
      <c r="H601" s="38">
        <v>4</v>
      </c>
      <c r="I601" s="38">
        <v>1</v>
      </c>
      <c r="J601" s="150" t="str">
        <f t="shared" ref="J601:J606" si="32">CONCATENATE(H601,I601)</f>
        <v>41</v>
      </c>
      <c r="K601" s="38" t="str">
        <f>IF(ISBLANK('Model Participation Data'!$L$31),"-",'Model Participation Data'!$L$31)</f>
        <v>-</v>
      </c>
      <c r="L601" s="39" t="str">
        <f>IF(ISBLANK('Model Participation Data'!$M$31),"-",'Model Participation Data'!$M$31)</f>
        <v>-</v>
      </c>
      <c r="M601" s="43">
        <f>IF(ISNA(SUMIFS(INDEX('Model Participation Data'!$N$8:$DX$57,0,MATCH(CONCATENATE($J601,M$6),'Model Participation Data'!$N$6:$DX$6,0)),'Model Participation Data'!$B$8:$B$57,$C601,'Model Participation Data'!$C$8:$C$57,$D601)),"-",SUMIFS(INDEX('Model Participation Data'!$N$8:$DX$57,0,MATCH(CONCATENATE($J601,M$6),'Model Participation Data'!$N$6:$DX$6,0)),'Model Participation Data'!$B$8:$B$57,$C601,'Model Participation Data'!$C$8:$C$57,$D601))</f>
        <v>0</v>
      </c>
      <c r="N601" s="43">
        <f>IF(ISNA(SUMIFS(INDEX('Model Participation Data'!$N$8:$DX$57,0,MATCH(CONCATENATE($J601,N$6),'Model Participation Data'!$N$6:$DX$6,0)),'Model Participation Data'!$B$8:$B$57,$C601,'Model Participation Data'!$C$8:$C$57,$D601)),"-",SUMIFS(INDEX('Model Participation Data'!$N$8:$DX$57,0,MATCH(CONCATENATE($J601,N$6),'Model Participation Data'!$N$6:$DX$6,0)),'Model Participation Data'!$B$8:$B$57,$C601,'Model Participation Data'!$C$8:$C$57,$D601))</f>
        <v>0</v>
      </c>
      <c r="O601" s="154">
        <f>IF(ISNA(SUMIFS(INDEX('Model Participation Data'!$N$8:$DX$57,0,MATCH(CONCATENATE($J601,O$6),'Model Participation Data'!$N$6:$DX$6,0)),'Model Participation Data'!$B$8:$B$57,$C601,'Model Participation Data'!$C$8:$C$57,$D601)),"-",SUMIFS(INDEX('Model Participation Data'!$N$8:$DX$57,0,MATCH(CONCATENATE($J601,O$6),'Model Participation Data'!$N$6:$DX$6,0)),'Model Participation Data'!$B$8:$B$57,$C601,'Model Participation Data'!$C$8:$C$57,$D601))</f>
        <v>0</v>
      </c>
    </row>
    <row r="602" spans="2:15" outlineLevel="1" x14ac:dyDescent="0.35">
      <c r="B602" s="37" t="s">
        <v>80</v>
      </c>
      <c r="C602" s="38" t="str">
        <f>IF(ISBLANK('Model Participation Data'!$B$31),"-",'Model Participation Data'!$B$31)</f>
        <v>-</v>
      </c>
      <c r="D602" s="38" t="str">
        <f>IF(ISBLANK('Model Participation Data'!$C$31),"-",'Model Participation Data'!$C$31)</f>
        <v>-</v>
      </c>
      <c r="E602" s="38" t="str">
        <f>IF(ISBLANK('Model Participation Data'!$D$31),"-",'Model Participation Data'!$D$31)</f>
        <v>-</v>
      </c>
      <c r="F602" s="38" t="str">
        <f>IF(ISBLANK('Model Participation Data'!$E$31),"-",'Model Participation Data'!$E$31)</f>
        <v>-</v>
      </c>
      <c r="G602" s="151" t="str">
        <f>IF(ISBLANK('Model Participation Data'!$F$31),"-",'Model Participation Data'!$F$31)</f>
        <v>-</v>
      </c>
      <c r="H602" s="38">
        <v>4</v>
      </c>
      <c r="I602" s="38">
        <v>2</v>
      </c>
      <c r="J602" s="150" t="str">
        <f t="shared" si="32"/>
        <v>42</v>
      </c>
      <c r="K602" s="38" t="str">
        <f>IF(ISBLANK('Model Participation Data'!$L$31),"-",'Model Participation Data'!$L$31)</f>
        <v>-</v>
      </c>
      <c r="L602" s="39" t="str">
        <f>IF(ISBLANK('Model Participation Data'!$M$31),"-",'Model Participation Data'!$M$31)</f>
        <v>-</v>
      </c>
      <c r="M602" s="43">
        <f>IF(ISNA(SUMIFS(INDEX('Model Participation Data'!$N$8:$DX$57,0,MATCH(CONCATENATE($J602,M$6),'Model Participation Data'!$N$6:$DX$6,0)),'Model Participation Data'!$B$8:$B$57,$C602,'Model Participation Data'!$C$8:$C$57,$D602)),"-",SUMIFS(INDEX('Model Participation Data'!$N$8:$DX$57,0,MATCH(CONCATENATE($J602,M$6),'Model Participation Data'!$N$6:$DX$6,0)),'Model Participation Data'!$B$8:$B$57,$C602,'Model Participation Data'!$C$8:$C$57,$D602))</f>
        <v>0</v>
      </c>
      <c r="N602" s="43">
        <f>IF(ISNA(SUMIFS(INDEX('Model Participation Data'!$N$8:$DX$57,0,MATCH(CONCATENATE($J602,N$6),'Model Participation Data'!$N$6:$DX$6,0)),'Model Participation Data'!$B$8:$B$57,$C602,'Model Participation Data'!$C$8:$C$57,$D602)),"-",SUMIFS(INDEX('Model Participation Data'!$N$8:$DX$57,0,MATCH(CONCATENATE($J602,N$6),'Model Participation Data'!$N$6:$DX$6,0)),'Model Participation Data'!$B$8:$B$57,$C602,'Model Participation Data'!$C$8:$C$57,$D602))</f>
        <v>0</v>
      </c>
      <c r="O602" s="154">
        <f>IF(ISNA(SUMIFS(INDEX('Model Participation Data'!$N$8:$DX$57,0,MATCH(CONCATENATE($J602,O$6),'Model Participation Data'!$N$6:$DX$6,0)),'Model Participation Data'!$B$8:$B$57,$C602,'Model Participation Data'!$C$8:$C$57,$D602)),"-",SUMIFS(INDEX('Model Participation Data'!$N$8:$DX$57,0,MATCH(CONCATENATE($J602,O$6),'Model Participation Data'!$N$6:$DX$6,0)),'Model Participation Data'!$B$8:$B$57,$C602,'Model Participation Data'!$C$8:$C$57,$D602))</f>
        <v>0</v>
      </c>
    </row>
    <row r="603" spans="2:15" outlineLevel="1" x14ac:dyDescent="0.35">
      <c r="B603" s="37" t="s">
        <v>80</v>
      </c>
      <c r="C603" s="38" t="str">
        <f>IF(ISBLANK('Model Participation Data'!$B$31),"-",'Model Participation Data'!$B$31)</f>
        <v>-</v>
      </c>
      <c r="D603" s="38" t="str">
        <f>IF(ISBLANK('Model Participation Data'!$C$31),"-",'Model Participation Data'!$C$31)</f>
        <v>-</v>
      </c>
      <c r="E603" s="38" t="str">
        <f>IF(ISBLANK('Model Participation Data'!$D$31),"-",'Model Participation Data'!$D$31)</f>
        <v>-</v>
      </c>
      <c r="F603" s="38" t="str">
        <f>IF(ISBLANK('Model Participation Data'!$E$31),"-",'Model Participation Data'!$E$31)</f>
        <v>-</v>
      </c>
      <c r="G603" s="151" t="str">
        <f>IF(ISBLANK('Model Participation Data'!$F$31),"-",'Model Participation Data'!$F$31)</f>
        <v>-</v>
      </c>
      <c r="H603" s="38">
        <v>4</v>
      </c>
      <c r="I603" s="38">
        <v>3</v>
      </c>
      <c r="J603" s="150" t="str">
        <f t="shared" si="32"/>
        <v>43</v>
      </c>
      <c r="K603" s="38" t="str">
        <f>IF(ISBLANK('Model Participation Data'!$L$31),"-",'Model Participation Data'!$L$31)</f>
        <v>-</v>
      </c>
      <c r="L603" s="39" t="str">
        <f>IF(ISBLANK('Model Participation Data'!$M$31),"-",'Model Participation Data'!$M$31)</f>
        <v>-</v>
      </c>
      <c r="M603" s="43">
        <f>IF(ISNA(SUMIFS(INDEX('Model Participation Data'!$N$8:$DX$57,0,MATCH(CONCATENATE($J603,M$6),'Model Participation Data'!$N$6:$DX$6,0)),'Model Participation Data'!$B$8:$B$57,$C603,'Model Participation Data'!$C$8:$C$57,$D603)),"-",SUMIFS(INDEX('Model Participation Data'!$N$8:$DX$57,0,MATCH(CONCATENATE($J603,M$6),'Model Participation Data'!$N$6:$DX$6,0)),'Model Participation Data'!$B$8:$B$57,$C603,'Model Participation Data'!$C$8:$C$57,$D603))</f>
        <v>0</v>
      </c>
      <c r="N603" s="43">
        <f>IF(ISNA(SUMIFS(INDEX('Model Participation Data'!$N$8:$DX$57,0,MATCH(CONCATENATE($J603,N$6),'Model Participation Data'!$N$6:$DX$6,0)),'Model Participation Data'!$B$8:$B$57,$C603,'Model Participation Data'!$C$8:$C$57,$D603)),"-",SUMIFS(INDEX('Model Participation Data'!$N$8:$DX$57,0,MATCH(CONCATENATE($J603,N$6),'Model Participation Data'!$N$6:$DX$6,0)),'Model Participation Data'!$B$8:$B$57,$C603,'Model Participation Data'!$C$8:$C$57,$D603))</f>
        <v>0</v>
      </c>
      <c r="O603" s="154">
        <f>IF(ISNA(SUMIFS(INDEX('Model Participation Data'!$N$8:$DX$57,0,MATCH(CONCATENATE($J603,O$6),'Model Participation Data'!$N$6:$DX$6,0)),'Model Participation Data'!$B$8:$B$57,$C603,'Model Participation Data'!$C$8:$C$57,$D603)),"-",SUMIFS(INDEX('Model Participation Data'!$N$8:$DX$57,0,MATCH(CONCATENATE($J603,O$6),'Model Participation Data'!$N$6:$DX$6,0)),'Model Participation Data'!$B$8:$B$57,$C603,'Model Participation Data'!$C$8:$C$57,$D603))</f>
        <v>0</v>
      </c>
    </row>
    <row r="604" spans="2:15" outlineLevel="1" x14ac:dyDescent="0.35">
      <c r="B604" s="37" t="s">
        <v>80</v>
      </c>
      <c r="C604" s="38" t="str">
        <f>IF(ISBLANK('Model Participation Data'!$B$31),"-",'Model Participation Data'!$B$31)</f>
        <v>-</v>
      </c>
      <c r="D604" s="38" t="str">
        <f>IF(ISBLANK('Model Participation Data'!$C$31),"-",'Model Participation Data'!$C$31)</f>
        <v>-</v>
      </c>
      <c r="E604" s="38" t="str">
        <f>IF(ISBLANK('Model Participation Data'!$D$31),"-",'Model Participation Data'!$D$31)</f>
        <v>-</v>
      </c>
      <c r="F604" s="38" t="str">
        <f>IF(ISBLANK('Model Participation Data'!$E$31),"-",'Model Participation Data'!$E$31)</f>
        <v>-</v>
      </c>
      <c r="G604" s="151" t="str">
        <f>IF(ISBLANK('Model Participation Data'!$F$31),"-",'Model Participation Data'!$F$31)</f>
        <v>-</v>
      </c>
      <c r="H604" s="38">
        <v>4</v>
      </c>
      <c r="I604" s="38">
        <v>4</v>
      </c>
      <c r="J604" s="150" t="str">
        <f t="shared" si="32"/>
        <v>44</v>
      </c>
      <c r="K604" s="38" t="str">
        <f>IF(ISBLANK('Model Participation Data'!$L$31),"-",'Model Participation Data'!$L$31)</f>
        <v>-</v>
      </c>
      <c r="L604" s="39" t="str">
        <f>IF(ISBLANK('Model Participation Data'!$M$31),"-",'Model Participation Data'!$M$31)</f>
        <v>-</v>
      </c>
      <c r="M604" s="43">
        <f>IF(ISNA(SUMIFS(INDEX('Model Participation Data'!$N$8:$DX$57,0,MATCH(CONCATENATE($J604,M$6),'Model Participation Data'!$N$6:$DX$6,0)),'Model Participation Data'!$B$8:$B$57,$C604,'Model Participation Data'!$C$8:$C$57,$D604)),"-",SUMIFS(INDEX('Model Participation Data'!$N$8:$DX$57,0,MATCH(CONCATENATE($J604,M$6),'Model Participation Data'!$N$6:$DX$6,0)),'Model Participation Data'!$B$8:$B$57,$C604,'Model Participation Data'!$C$8:$C$57,$D604))</f>
        <v>0</v>
      </c>
      <c r="N604" s="43">
        <f>IF(ISNA(SUMIFS(INDEX('Model Participation Data'!$N$8:$DX$57,0,MATCH(CONCATENATE($J604,N$6),'Model Participation Data'!$N$6:$DX$6,0)),'Model Participation Data'!$B$8:$B$57,$C604,'Model Participation Data'!$C$8:$C$57,$D604)),"-",SUMIFS(INDEX('Model Participation Data'!$N$8:$DX$57,0,MATCH(CONCATENATE($J604,N$6),'Model Participation Data'!$N$6:$DX$6,0)),'Model Participation Data'!$B$8:$B$57,$C604,'Model Participation Data'!$C$8:$C$57,$D604))</f>
        <v>0</v>
      </c>
      <c r="O604" s="154">
        <f>IF(ISNA(SUMIFS(INDEX('Model Participation Data'!$N$8:$DX$57,0,MATCH(CONCATENATE($J604,O$6),'Model Participation Data'!$N$6:$DX$6,0)),'Model Participation Data'!$B$8:$B$57,$C604,'Model Participation Data'!$C$8:$C$57,$D604)),"-",SUMIFS(INDEX('Model Participation Data'!$N$8:$DX$57,0,MATCH(CONCATENATE($J604,O$6),'Model Participation Data'!$N$6:$DX$6,0)),'Model Participation Data'!$B$8:$B$57,$C604,'Model Participation Data'!$C$8:$C$57,$D604))</f>
        <v>0</v>
      </c>
    </row>
    <row r="605" spans="2:15" outlineLevel="1" x14ac:dyDescent="0.35">
      <c r="B605" s="37" t="s">
        <v>80</v>
      </c>
      <c r="C605" s="38" t="str">
        <f>IF(ISBLANK('Model Participation Data'!$B$31),"-",'Model Participation Data'!$B$31)</f>
        <v>-</v>
      </c>
      <c r="D605" s="38" t="str">
        <f>IF(ISBLANK('Model Participation Data'!$C$31),"-",'Model Participation Data'!$C$31)</f>
        <v>-</v>
      </c>
      <c r="E605" s="38" t="str">
        <f>IF(ISBLANK('Model Participation Data'!$D$31),"-",'Model Participation Data'!$D$31)</f>
        <v>-</v>
      </c>
      <c r="F605" s="38" t="str">
        <f>IF(ISBLANK('Model Participation Data'!$E$31),"-",'Model Participation Data'!$E$31)</f>
        <v>-</v>
      </c>
      <c r="G605" s="151" t="str">
        <f>IF(ISBLANK('Model Participation Data'!$F$31),"-",'Model Participation Data'!$F$31)</f>
        <v>-</v>
      </c>
      <c r="H605" s="38">
        <v>4</v>
      </c>
      <c r="I605" s="38">
        <v>5</v>
      </c>
      <c r="J605" s="150" t="str">
        <f t="shared" si="32"/>
        <v>45</v>
      </c>
      <c r="K605" s="38" t="str">
        <f>IF(ISBLANK('Model Participation Data'!$L$31),"-",'Model Participation Data'!$L$31)</f>
        <v>-</v>
      </c>
      <c r="L605" s="39" t="str">
        <f>IF(ISBLANK('Model Participation Data'!$M$31),"-",'Model Participation Data'!$M$31)</f>
        <v>-</v>
      </c>
      <c r="M605" s="43">
        <f>IF(ISNA(SUMIFS(INDEX('Model Participation Data'!$N$8:$DX$57,0,MATCH(CONCATENATE($J605,M$6),'Model Participation Data'!$N$6:$DX$6,0)),'Model Participation Data'!$B$8:$B$57,$C605,'Model Participation Data'!$C$8:$C$57,$D605)),"-",SUMIFS(INDEX('Model Participation Data'!$N$8:$DX$57,0,MATCH(CONCATENATE($J605,M$6),'Model Participation Data'!$N$6:$DX$6,0)),'Model Participation Data'!$B$8:$B$57,$C605,'Model Participation Data'!$C$8:$C$57,$D605))</f>
        <v>0</v>
      </c>
      <c r="N605" s="43">
        <f>IF(ISNA(SUMIFS(INDEX('Model Participation Data'!$N$8:$DX$57,0,MATCH(CONCATENATE($J605,N$6),'Model Participation Data'!$N$6:$DX$6,0)),'Model Participation Data'!$B$8:$B$57,$C605,'Model Participation Data'!$C$8:$C$57,$D605)),"-",SUMIFS(INDEX('Model Participation Data'!$N$8:$DX$57,0,MATCH(CONCATENATE($J605,N$6),'Model Participation Data'!$N$6:$DX$6,0)),'Model Participation Data'!$B$8:$B$57,$C605,'Model Participation Data'!$C$8:$C$57,$D605))</f>
        <v>0</v>
      </c>
      <c r="O605" s="154">
        <f>IF(ISNA(SUMIFS(INDEX('Model Participation Data'!$N$8:$DX$57,0,MATCH(CONCATENATE($J605,O$6),'Model Participation Data'!$N$6:$DX$6,0)),'Model Participation Data'!$B$8:$B$57,$C605,'Model Participation Data'!$C$8:$C$57,$D605)),"-",SUMIFS(INDEX('Model Participation Data'!$N$8:$DX$57,0,MATCH(CONCATENATE($J605,O$6),'Model Participation Data'!$N$6:$DX$6,0)),'Model Participation Data'!$B$8:$B$57,$C605,'Model Participation Data'!$C$8:$C$57,$D605))</f>
        <v>0</v>
      </c>
    </row>
    <row r="606" spans="2:15" outlineLevel="1" x14ac:dyDescent="0.35">
      <c r="B606" s="37" t="s">
        <v>80</v>
      </c>
      <c r="C606" s="38" t="str">
        <f>IF(ISBLANK('Model Participation Data'!$B$31),"-",'Model Participation Data'!$B$31)</f>
        <v>-</v>
      </c>
      <c r="D606" s="38" t="str">
        <f>IF(ISBLANK('Model Participation Data'!$C$31),"-",'Model Participation Data'!$C$31)</f>
        <v>-</v>
      </c>
      <c r="E606" s="38" t="str">
        <f>IF(ISBLANK('Model Participation Data'!$D$31),"-",'Model Participation Data'!$D$31)</f>
        <v>-</v>
      </c>
      <c r="F606" s="38" t="str">
        <f>IF(ISBLANK('Model Participation Data'!$E$31),"-",'Model Participation Data'!$E$31)</f>
        <v>-</v>
      </c>
      <c r="G606" s="151" t="str">
        <f>IF(ISBLANK('Model Participation Data'!$F$31),"-",'Model Participation Data'!$F$31)</f>
        <v>-</v>
      </c>
      <c r="H606" s="38">
        <v>4</v>
      </c>
      <c r="I606" s="38" t="s">
        <v>65</v>
      </c>
      <c r="J606" s="150" t="str">
        <f t="shared" si="32"/>
        <v>4Goal</v>
      </c>
      <c r="K606" s="38" t="str">
        <f>IF(ISBLANK('Model Participation Data'!$L$31),"-",'Model Participation Data'!$L$31)</f>
        <v>-</v>
      </c>
      <c r="L606" s="39" t="str">
        <f>IF(ISBLANK('Model Participation Data'!$M$31),"-",'Model Participation Data'!$M$31)</f>
        <v>-</v>
      </c>
      <c r="M606" s="43" t="str">
        <f>IF(ISNA(SUMIFS(INDEX('Model Participation Data'!$N$8:$DX$57,0,MATCH(CONCATENATE($J606,M$6),'Model Participation Data'!$N$6:$DX$6,0)),'Model Participation Data'!$B$8:$B$57,$C606,'Model Participation Data'!$C$8:$C$57,$D606)),"-",SUMIFS(INDEX('Model Participation Data'!$N$8:$DX$57,0,MATCH(CONCATENATE($J606,M$6),'Model Participation Data'!$N$6:$DX$6,0)),'Model Participation Data'!$B$8:$B$57,$C606,'Model Participation Data'!$C$8:$C$57,$D606))</f>
        <v>-</v>
      </c>
      <c r="N606" s="43" t="str">
        <f>IF(ISNA(SUMIFS(INDEX('Model Participation Data'!$N$8:$DX$57,0,MATCH(CONCATENATE($J606,N$6),'Model Participation Data'!$N$6:$DX$6,0)),'Model Participation Data'!$B$8:$B$57,$C606,'Model Participation Data'!$C$8:$C$57,$D606)),"-",SUMIFS(INDEX('Model Participation Data'!$N$8:$DX$57,0,MATCH(CONCATENATE($J606,N$6),'Model Participation Data'!$N$6:$DX$6,0)),'Model Participation Data'!$B$8:$B$57,$C606,'Model Participation Data'!$C$8:$C$57,$D606))</f>
        <v>-</v>
      </c>
      <c r="O606" s="154">
        <f>IF(ISNA(SUMIFS(INDEX('Model Participation Data'!$N$8:$DX$57,0,MATCH(CONCATENATE($J606,O$6),'Model Participation Data'!$N$6:$DX$6,0)),'Model Participation Data'!$B$8:$B$57,$C606,'Model Participation Data'!$C$8:$C$57,$D606)),"-",SUMIFS(INDEX('Model Participation Data'!$N$8:$DX$57,0,MATCH(CONCATENATE($J606,O$6),'Model Participation Data'!$N$6:$DX$6,0)),'Model Participation Data'!$B$8:$B$57,$C606,'Model Participation Data'!$C$8:$C$57,$D606))</f>
        <v>0</v>
      </c>
    </row>
    <row r="607" spans="2:15" outlineLevel="1" x14ac:dyDescent="0.35">
      <c r="B607" s="37" t="s">
        <v>80</v>
      </c>
      <c r="C607" s="38" t="str">
        <f>IF(ISBLANK('Model Participation Data'!$B$32),"-",'Model Participation Data'!$B$32)</f>
        <v>-</v>
      </c>
      <c r="D607" s="38" t="str">
        <f>IF(ISBLANK('Model Participation Data'!$C$32),"-",'Model Participation Data'!$C$32)</f>
        <v>-</v>
      </c>
      <c r="E607" s="38" t="str">
        <f>IF(ISBLANK('Model Participation Data'!$D$32),"-",'Model Participation Data'!$D$32)</f>
        <v>-</v>
      </c>
      <c r="F607" s="38" t="str">
        <f>IF(ISBLANK('Model Participation Data'!$E$32),"-",'Model Participation Data'!$E$32)</f>
        <v>-</v>
      </c>
      <c r="G607" s="151" t="str">
        <f>IF(ISBLANK('Model Participation Data'!$F$32),"-",'Model Participation Data'!$F$32)</f>
        <v>-</v>
      </c>
      <c r="H607" s="38" t="s">
        <v>64</v>
      </c>
      <c r="I607" s="38" t="s">
        <v>64</v>
      </c>
      <c r="J607" s="150" t="str">
        <f t="shared" si="29"/>
        <v>BaselineBaseline</v>
      </c>
      <c r="K607" s="38" t="str">
        <f>IF(ISBLANK('Model Participation Data'!$L$32),"-",'Model Participation Data'!$L$32)</f>
        <v>-</v>
      </c>
      <c r="L607" s="39" t="str">
        <f>IF(ISBLANK('Model Participation Data'!$M$32),"-",'Model Participation Data'!$M$32)</f>
        <v>-</v>
      </c>
      <c r="M607" s="43">
        <f>IF(ISNA(SUMIFS(INDEX('Model Participation Data'!$N$8:$DX$57,0,MATCH(CONCATENATE($J607,M$6),'Model Participation Data'!$N$6:$DX$6,0)),'Model Participation Data'!$B$8:$B$57,$C607,'Model Participation Data'!$C$8:$C$57,$D607)),"-",SUMIFS(INDEX('Model Participation Data'!$N$8:$DX$57,0,MATCH(CONCATENATE($J607,M$6),'Model Participation Data'!$N$6:$DX$6,0)),'Model Participation Data'!$B$8:$B$57,$C607,'Model Participation Data'!$C$8:$C$57,$D607))</f>
        <v>0</v>
      </c>
      <c r="N607" s="43">
        <f>IF(ISNA(SUMIFS(INDEX('Model Participation Data'!$N$8:$DX$57,0,MATCH(CONCATENATE($J607,N$6),'Model Participation Data'!$N$6:$DX$6,0)),'Model Participation Data'!$B$8:$B$57,$C607,'Model Participation Data'!$C$8:$C$57,$D607)),"-",SUMIFS(INDEX('Model Participation Data'!$N$8:$DX$57,0,MATCH(CONCATENATE($J607,N$6),'Model Participation Data'!$N$6:$DX$6,0)),'Model Participation Data'!$B$8:$B$57,$C607,'Model Participation Data'!$C$8:$C$57,$D607))</f>
        <v>0</v>
      </c>
      <c r="O607" s="154">
        <f>IF(ISNA(SUMIFS(INDEX('Model Participation Data'!$N$8:$DX$57,0,MATCH(CONCATENATE($J607,O$6),'Model Participation Data'!$N$6:$DX$6,0)),'Model Participation Data'!$B$8:$B$57,$C607,'Model Participation Data'!$C$8:$C$57,$D607)),"-",SUMIFS(INDEX('Model Participation Data'!$N$8:$DX$57,0,MATCH(CONCATENATE($J607,O$6),'Model Participation Data'!$N$6:$DX$6,0)),'Model Participation Data'!$B$8:$B$57,$C607,'Model Participation Data'!$C$8:$C$57,$D607))</f>
        <v>0</v>
      </c>
    </row>
    <row r="608" spans="2:15" outlineLevel="1" x14ac:dyDescent="0.35">
      <c r="B608" s="37" t="s">
        <v>80</v>
      </c>
      <c r="C608" s="38" t="str">
        <f>IF(ISBLANK('Model Participation Data'!$B$32),"-",'Model Participation Data'!$B$32)</f>
        <v>-</v>
      </c>
      <c r="D608" s="38" t="str">
        <f>IF(ISBLANK('Model Participation Data'!$C$32),"-",'Model Participation Data'!$C$32)</f>
        <v>-</v>
      </c>
      <c r="E608" s="38" t="str">
        <f>IF(ISBLANK('Model Participation Data'!$D$32),"-",'Model Participation Data'!$D$32)</f>
        <v>-</v>
      </c>
      <c r="F608" s="38" t="str">
        <f>IF(ISBLANK('Model Participation Data'!$E$32),"-",'Model Participation Data'!$E$32)</f>
        <v>-</v>
      </c>
      <c r="G608" s="151" t="str">
        <f>IF(ISBLANK('Model Participation Data'!$F$32),"-",'Model Participation Data'!$F$32)</f>
        <v>-</v>
      </c>
      <c r="H608" s="38">
        <v>1</v>
      </c>
      <c r="I608" s="38">
        <v>1</v>
      </c>
      <c r="J608" s="150" t="str">
        <f t="shared" si="29"/>
        <v>11</v>
      </c>
      <c r="K608" s="38" t="str">
        <f>IF(ISBLANK('Model Participation Data'!$L$32),"-",'Model Participation Data'!$L$32)</f>
        <v>-</v>
      </c>
      <c r="L608" s="39" t="str">
        <f>IF(ISBLANK('Model Participation Data'!$M$32),"-",'Model Participation Data'!$M$32)</f>
        <v>-</v>
      </c>
      <c r="M608" s="43">
        <f>IF(ISNA(SUMIFS(INDEX('Model Participation Data'!$N$8:$DX$57,0,MATCH(CONCATENATE($J608,M$6),'Model Participation Data'!$N$6:$DX$6,0)),'Model Participation Data'!$B$8:$B$57,$C608,'Model Participation Data'!$C$8:$C$57,$D608)),"-",SUMIFS(INDEX('Model Participation Data'!$N$8:$DX$57,0,MATCH(CONCATENATE($J608,M$6),'Model Participation Data'!$N$6:$DX$6,0)),'Model Participation Data'!$B$8:$B$57,$C608,'Model Participation Data'!$C$8:$C$57,$D608))</f>
        <v>0</v>
      </c>
      <c r="N608" s="43">
        <f>IF(ISNA(SUMIFS(INDEX('Model Participation Data'!$N$8:$DX$57,0,MATCH(CONCATENATE($J608,N$6),'Model Participation Data'!$N$6:$DX$6,0)),'Model Participation Data'!$B$8:$B$57,$C608,'Model Participation Data'!$C$8:$C$57,$D608)),"-",SUMIFS(INDEX('Model Participation Data'!$N$8:$DX$57,0,MATCH(CONCATENATE($J608,N$6),'Model Participation Data'!$N$6:$DX$6,0)),'Model Participation Data'!$B$8:$B$57,$C608,'Model Participation Data'!$C$8:$C$57,$D608))</f>
        <v>0</v>
      </c>
      <c r="O608" s="154">
        <f>IF(ISNA(SUMIFS(INDEX('Model Participation Data'!$N$8:$DX$57,0,MATCH(CONCATENATE($J608,O$6),'Model Participation Data'!$N$6:$DX$6,0)),'Model Participation Data'!$B$8:$B$57,$C608,'Model Participation Data'!$C$8:$C$57,$D608)),"-",SUMIFS(INDEX('Model Participation Data'!$N$8:$DX$57,0,MATCH(CONCATENATE($J608,O$6),'Model Participation Data'!$N$6:$DX$6,0)),'Model Participation Data'!$B$8:$B$57,$C608,'Model Participation Data'!$C$8:$C$57,$D608))</f>
        <v>0</v>
      </c>
    </row>
    <row r="609" spans="2:15" outlineLevel="1" x14ac:dyDescent="0.35">
      <c r="B609" s="37" t="s">
        <v>80</v>
      </c>
      <c r="C609" s="38" t="str">
        <f>IF(ISBLANK('Model Participation Data'!$B$32),"-",'Model Participation Data'!$B$32)</f>
        <v>-</v>
      </c>
      <c r="D609" s="38" t="str">
        <f>IF(ISBLANK('Model Participation Data'!$C$32),"-",'Model Participation Data'!$C$32)</f>
        <v>-</v>
      </c>
      <c r="E609" s="38" t="str">
        <f>IF(ISBLANK('Model Participation Data'!$D$32),"-",'Model Participation Data'!$D$32)</f>
        <v>-</v>
      </c>
      <c r="F609" s="38" t="str">
        <f>IF(ISBLANK('Model Participation Data'!$E$32),"-",'Model Participation Data'!$E$32)</f>
        <v>-</v>
      </c>
      <c r="G609" s="151" t="str">
        <f>IF(ISBLANK('Model Participation Data'!$F$32),"-",'Model Participation Data'!$F$32)</f>
        <v>-</v>
      </c>
      <c r="H609" s="38">
        <v>1</v>
      </c>
      <c r="I609" s="38">
        <v>2</v>
      </c>
      <c r="J609" s="150" t="str">
        <f t="shared" si="29"/>
        <v>12</v>
      </c>
      <c r="K609" s="38" t="str">
        <f>IF(ISBLANK('Model Participation Data'!$L$32),"-",'Model Participation Data'!$L$32)</f>
        <v>-</v>
      </c>
      <c r="L609" s="39" t="str">
        <f>IF(ISBLANK('Model Participation Data'!$M$32),"-",'Model Participation Data'!$M$32)</f>
        <v>-</v>
      </c>
      <c r="M609" s="43">
        <f>IF(ISNA(SUMIFS(INDEX('Model Participation Data'!$N$8:$DX$57,0,MATCH(CONCATENATE($J609,M$6),'Model Participation Data'!$N$6:$DX$6,0)),'Model Participation Data'!$B$8:$B$57,$C609,'Model Participation Data'!$C$8:$C$57,$D609)),"-",SUMIFS(INDEX('Model Participation Data'!$N$8:$DX$57,0,MATCH(CONCATENATE($J609,M$6),'Model Participation Data'!$N$6:$DX$6,0)),'Model Participation Data'!$B$8:$B$57,$C609,'Model Participation Data'!$C$8:$C$57,$D609))</f>
        <v>0</v>
      </c>
      <c r="N609" s="43">
        <f>IF(ISNA(SUMIFS(INDEX('Model Participation Data'!$N$8:$DX$57,0,MATCH(CONCATENATE($J609,N$6),'Model Participation Data'!$N$6:$DX$6,0)),'Model Participation Data'!$B$8:$B$57,$C609,'Model Participation Data'!$C$8:$C$57,$D609)),"-",SUMIFS(INDEX('Model Participation Data'!$N$8:$DX$57,0,MATCH(CONCATENATE($J609,N$6),'Model Participation Data'!$N$6:$DX$6,0)),'Model Participation Data'!$B$8:$B$57,$C609,'Model Participation Data'!$C$8:$C$57,$D609))</f>
        <v>0</v>
      </c>
      <c r="O609" s="154">
        <f>IF(ISNA(SUMIFS(INDEX('Model Participation Data'!$N$8:$DX$57,0,MATCH(CONCATENATE($J609,O$6),'Model Participation Data'!$N$6:$DX$6,0)),'Model Participation Data'!$B$8:$B$57,$C609,'Model Participation Data'!$C$8:$C$57,$D609)),"-",SUMIFS(INDEX('Model Participation Data'!$N$8:$DX$57,0,MATCH(CONCATENATE($J609,O$6),'Model Participation Data'!$N$6:$DX$6,0)),'Model Participation Data'!$B$8:$B$57,$C609,'Model Participation Data'!$C$8:$C$57,$D609))</f>
        <v>0</v>
      </c>
    </row>
    <row r="610" spans="2:15" outlineLevel="1" x14ac:dyDescent="0.35">
      <c r="B610" s="37" t="s">
        <v>80</v>
      </c>
      <c r="C610" s="38" t="str">
        <f>IF(ISBLANK('Model Participation Data'!$B$32),"-",'Model Participation Data'!$B$32)</f>
        <v>-</v>
      </c>
      <c r="D610" s="38" t="str">
        <f>IF(ISBLANK('Model Participation Data'!$C$32),"-",'Model Participation Data'!$C$32)</f>
        <v>-</v>
      </c>
      <c r="E610" s="38" t="str">
        <f>IF(ISBLANK('Model Participation Data'!$D$32),"-",'Model Participation Data'!$D$32)</f>
        <v>-</v>
      </c>
      <c r="F610" s="38" t="str">
        <f>IF(ISBLANK('Model Participation Data'!$E$32),"-",'Model Participation Data'!$E$32)</f>
        <v>-</v>
      </c>
      <c r="G610" s="151" t="str">
        <f>IF(ISBLANK('Model Participation Data'!$F$32),"-",'Model Participation Data'!$F$32)</f>
        <v>-</v>
      </c>
      <c r="H610" s="38">
        <v>1</v>
      </c>
      <c r="I610" s="38">
        <v>3</v>
      </c>
      <c r="J610" s="150" t="str">
        <f t="shared" si="29"/>
        <v>13</v>
      </c>
      <c r="K610" s="38" t="str">
        <f>IF(ISBLANK('Model Participation Data'!$L$32),"-",'Model Participation Data'!$L$32)</f>
        <v>-</v>
      </c>
      <c r="L610" s="39" t="str">
        <f>IF(ISBLANK('Model Participation Data'!$M$32),"-",'Model Participation Data'!$M$32)</f>
        <v>-</v>
      </c>
      <c r="M610" s="43">
        <f>IF(ISNA(SUMIFS(INDEX('Model Participation Data'!$N$8:$DX$57,0,MATCH(CONCATENATE($J610,M$6),'Model Participation Data'!$N$6:$DX$6,0)),'Model Participation Data'!$B$8:$B$57,$C610,'Model Participation Data'!$C$8:$C$57,$D610)),"-",SUMIFS(INDEX('Model Participation Data'!$N$8:$DX$57,0,MATCH(CONCATENATE($J610,M$6),'Model Participation Data'!$N$6:$DX$6,0)),'Model Participation Data'!$B$8:$B$57,$C610,'Model Participation Data'!$C$8:$C$57,$D610))</f>
        <v>0</v>
      </c>
      <c r="N610" s="43">
        <f>IF(ISNA(SUMIFS(INDEX('Model Participation Data'!$N$8:$DX$57,0,MATCH(CONCATENATE($J610,N$6),'Model Participation Data'!$N$6:$DX$6,0)),'Model Participation Data'!$B$8:$B$57,$C610,'Model Participation Data'!$C$8:$C$57,$D610)),"-",SUMIFS(INDEX('Model Participation Data'!$N$8:$DX$57,0,MATCH(CONCATENATE($J610,N$6),'Model Participation Data'!$N$6:$DX$6,0)),'Model Participation Data'!$B$8:$B$57,$C610,'Model Participation Data'!$C$8:$C$57,$D610))</f>
        <v>0</v>
      </c>
      <c r="O610" s="154">
        <f>IF(ISNA(SUMIFS(INDEX('Model Participation Data'!$N$8:$DX$57,0,MATCH(CONCATENATE($J610,O$6),'Model Participation Data'!$N$6:$DX$6,0)),'Model Participation Data'!$B$8:$B$57,$C610,'Model Participation Data'!$C$8:$C$57,$D610)),"-",SUMIFS(INDEX('Model Participation Data'!$N$8:$DX$57,0,MATCH(CONCATENATE($J610,O$6),'Model Participation Data'!$N$6:$DX$6,0)),'Model Participation Data'!$B$8:$B$57,$C610,'Model Participation Data'!$C$8:$C$57,$D610))</f>
        <v>0</v>
      </c>
    </row>
    <row r="611" spans="2:15" outlineLevel="1" x14ac:dyDescent="0.35">
      <c r="B611" s="37" t="s">
        <v>80</v>
      </c>
      <c r="C611" s="38" t="str">
        <f>IF(ISBLANK('Model Participation Data'!$B$32),"-",'Model Participation Data'!$B$32)</f>
        <v>-</v>
      </c>
      <c r="D611" s="38" t="str">
        <f>IF(ISBLANK('Model Participation Data'!$C$32),"-",'Model Participation Data'!$C$32)</f>
        <v>-</v>
      </c>
      <c r="E611" s="38" t="str">
        <f>IF(ISBLANK('Model Participation Data'!$D$32),"-",'Model Participation Data'!$D$32)</f>
        <v>-</v>
      </c>
      <c r="F611" s="38" t="str">
        <f>IF(ISBLANK('Model Participation Data'!$E$32),"-",'Model Participation Data'!$E$32)</f>
        <v>-</v>
      </c>
      <c r="G611" s="151" t="str">
        <f>IF(ISBLANK('Model Participation Data'!$F$32),"-",'Model Participation Data'!$F$32)</f>
        <v>-</v>
      </c>
      <c r="H611" s="38">
        <v>1</v>
      </c>
      <c r="I611" s="38">
        <v>4</v>
      </c>
      <c r="J611" s="150" t="str">
        <f t="shared" si="29"/>
        <v>14</v>
      </c>
      <c r="K611" s="38" t="str">
        <f>IF(ISBLANK('Model Participation Data'!$L$32),"-",'Model Participation Data'!$L$32)</f>
        <v>-</v>
      </c>
      <c r="L611" s="39" t="str">
        <f>IF(ISBLANK('Model Participation Data'!$M$32),"-",'Model Participation Data'!$M$32)</f>
        <v>-</v>
      </c>
      <c r="M611" s="43">
        <f>IF(ISNA(SUMIFS(INDEX('Model Participation Data'!$N$8:$DX$57,0,MATCH(CONCATENATE($J611,M$6),'Model Participation Data'!$N$6:$DX$6,0)),'Model Participation Data'!$B$8:$B$57,$C611,'Model Participation Data'!$C$8:$C$57,$D611)),"-",SUMIFS(INDEX('Model Participation Data'!$N$8:$DX$57,0,MATCH(CONCATENATE($J611,M$6),'Model Participation Data'!$N$6:$DX$6,0)),'Model Participation Data'!$B$8:$B$57,$C611,'Model Participation Data'!$C$8:$C$57,$D611))</f>
        <v>0</v>
      </c>
      <c r="N611" s="43">
        <f>IF(ISNA(SUMIFS(INDEX('Model Participation Data'!$N$8:$DX$57,0,MATCH(CONCATENATE($J611,N$6),'Model Participation Data'!$N$6:$DX$6,0)),'Model Participation Data'!$B$8:$B$57,$C611,'Model Participation Data'!$C$8:$C$57,$D611)),"-",SUMIFS(INDEX('Model Participation Data'!$N$8:$DX$57,0,MATCH(CONCATENATE($J611,N$6),'Model Participation Data'!$N$6:$DX$6,0)),'Model Participation Data'!$B$8:$B$57,$C611,'Model Participation Data'!$C$8:$C$57,$D611))</f>
        <v>0</v>
      </c>
      <c r="O611" s="154">
        <f>IF(ISNA(SUMIFS(INDEX('Model Participation Data'!$N$8:$DX$57,0,MATCH(CONCATENATE($J611,O$6),'Model Participation Data'!$N$6:$DX$6,0)),'Model Participation Data'!$B$8:$B$57,$C611,'Model Participation Data'!$C$8:$C$57,$D611)),"-",SUMIFS(INDEX('Model Participation Data'!$N$8:$DX$57,0,MATCH(CONCATENATE($J611,O$6),'Model Participation Data'!$N$6:$DX$6,0)),'Model Participation Data'!$B$8:$B$57,$C611,'Model Participation Data'!$C$8:$C$57,$D611))</f>
        <v>0</v>
      </c>
    </row>
    <row r="612" spans="2:15" outlineLevel="1" x14ac:dyDescent="0.35">
      <c r="B612" s="37" t="s">
        <v>80</v>
      </c>
      <c r="C612" s="38" t="str">
        <f>IF(ISBLANK('Model Participation Data'!$B$32),"-",'Model Participation Data'!$B$32)</f>
        <v>-</v>
      </c>
      <c r="D612" s="38" t="str">
        <f>IF(ISBLANK('Model Participation Data'!$C$32),"-",'Model Participation Data'!$C$32)</f>
        <v>-</v>
      </c>
      <c r="E612" s="38" t="str">
        <f>IF(ISBLANK('Model Participation Data'!$D$32),"-",'Model Participation Data'!$D$32)</f>
        <v>-</v>
      </c>
      <c r="F612" s="38" t="str">
        <f>IF(ISBLANK('Model Participation Data'!$E$32),"-",'Model Participation Data'!$E$32)</f>
        <v>-</v>
      </c>
      <c r="G612" s="151" t="str">
        <f>IF(ISBLANK('Model Participation Data'!$F$32),"-",'Model Participation Data'!$F$32)</f>
        <v>-</v>
      </c>
      <c r="H612" s="38">
        <v>1</v>
      </c>
      <c r="I612" s="38">
        <v>5</v>
      </c>
      <c r="J612" s="150" t="str">
        <f t="shared" si="29"/>
        <v>15</v>
      </c>
      <c r="K612" s="38" t="str">
        <f>IF(ISBLANK('Model Participation Data'!$L$32),"-",'Model Participation Data'!$L$32)</f>
        <v>-</v>
      </c>
      <c r="L612" s="39" t="str">
        <f>IF(ISBLANK('Model Participation Data'!$M$32),"-",'Model Participation Data'!$M$32)</f>
        <v>-</v>
      </c>
      <c r="M612" s="43">
        <f>IF(ISNA(SUMIFS(INDEX('Model Participation Data'!$N$8:$DX$57,0,MATCH(CONCATENATE($J612,M$6),'Model Participation Data'!$N$6:$DX$6,0)),'Model Participation Data'!$B$8:$B$57,$C612,'Model Participation Data'!$C$8:$C$57,$D612)),"-",SUMIFS(INDEX('Model Participation Data'!$N$8:$DX$57,0,MATCH(CONCATENATE($J612,M$6),'Model Participation Data'!$N$6:$DX$6,0)),'Model Participation Data'!$B$8:$B$57,$C612,'Model Participation Data'!$C$8:$C$57,$D612))</f>
        <v>0</v>
      </c>
      <c r="N612" s="43">
        <f>IF(ISNA(SUMIFS(INDEX('Model Participation Data'!$N$8:$DX$57,0,MATCH(CONCATENATE($J612,N$6),'Model Participation Data'!$N$6:$DX$6,0)),'Model Participation Data'!$B$8:$B$57,$C612,'Model Participation Data'!$C$8:$C$57,$D612)),"-",SUMIFS(INDEX('Model Participation Data'!$N$8:$DX$57,0,MATCH(CONCATENATE($J612,N$6),'Model Participation Data'!$N$6:$DX$6,0)),'Model Participation Data'!$B$8:$B$57,$C612,'Model Participation Data'!$C$8:$C$57,$D612))</f>
        <v>0</v>
      </c>
      <c r="O612" s="154">
        <f>IF(ISNA(SUMIFS(INDEX('Model Participation Data'!$N$8:$DX$57,0,MATCH(CONCATENATE($J612,O$6),'Model Participation Data'!$N$6:$DX$6,0)),'Model Participation Data'!$B$8:$B$57,$C612,'Model Participation Data'!$C$8:$C$57,$D612)),"-",SUMIFS(INDEX('Model Participation Data'!$N$8:$DX$57,0,MATCH(CONCATENATE($J612,O$6),'Model Participation Data'!$N$6:$DX$6,0)),'Model Participation Data'!$B$8:$B$57,$C612,'Model Participation Data'!$C$8:$C$57,$D612))</f>
        <v>0</v>
      </c>
    </row>
    <row r="613" spans="2:15" outlineLevel="1" x14ac:dyDescent="0.35">
      <c r="B613" s="37" t="s">
        <v>80</v>
      </c>
      <c r="C613" s="38" t="str">
        <f>IF(ISBLANK('Model Participation Data'!$B$32),"-",'Model Participation Data'!$B$32)</f>
        <v>-</v>
      </c>
      <c r="D613" s="38" t="str">
        <f>IF(ISBLANK('Model Participation Data'!$C$32),"-",'Model Participation Data'!$C$32)</f>
        <v>-</v>
      </c>
      <c r="E613" s="38" t="str">
        <f>IF(ISBLANK('Model Participation Data'!$D$32),"-",'Model Participation Data'!$D$32)</f>
        <v>-</v>
      </c>
      <c r="F613" s="38" t="str">
        <f>IF(ISBLANK('Model Participation Data'!$E$32),"-",'Model Participation Data'!$E$32)</f>
        <v>-</v>
      </c>
      <c r="G613" s="151" t="str">
        <f>IF(ISBLANK('Model Participation Data'!$F$32),"-",'Model Participation Data'!$F$32)</f>
        <v>-</v>
      </c>
      <c r="H613" s="38">
        <v>1</v>
      </c>
      <c r="I613" s="38" t="s">
        <v>65</v>
      </c>
      <c r="J613" s="150" t="str">
        <f t="shared" si="29"/>
        <v>1Goal</v>
      </c>
      <c r="K613" s="38" t="str">
        <f>IF(ISBLANK('Model Participation Data'!$L$32),"-",'Model Participation Data'!$L$32)</f>
        <v>-</v>
      </c>
      <c r="L613" s="39" t="str">
        <f>IF(ISBLANK('Model Participation Data'!$M$32),"-",'Model Participation Data'!$M$32)</f>
        <v>-</v>
      </c>
      <c r="M613" s="43" t="str">
        <f>IF(ISNA(SUMIFS(INDEX('Model Participation Data'!$N$8:$DX$57,0,MATCH(CONCATENATE($J613,M$6),'Model Participation Data'!$N$6:$DX$6,0)),'Model Participation Data'!$B$8:$B$57,$C613,'Model Participation Data'!$C$8:$C$57,$D613)),"-",SUMIFS(INDEX('Model Participation Data'!$N$8:$DX$57,0,MATCH(CONCATENATE($J613,M$6),'Model Participation Data'!$N$6:$DX$6,0)),'Model Participation Data'!$B$8:$B$57,$C613,'Model Participation Data'!$C$8:$C$57,$D613))</f>
        <v>-</v>
      </c>
      <c r="N613" s="43" t="str">
        <f>IF(ISNA(SUMIFS(INDEX('Model Participation Data'!$N$8:$DX$57,0,MATCH(CONCATENATE($J613,N$6),'Model Participation Data'!$N$6:$DX$6,0)),'Model Participation Data'!$B$8:$B$57,$C613,'Model Participation Data'!$C$8:$C$57,$D613)),"-",SUMIFS(INDEX('Model Participation Data'!$N$8:$DX$57,0,MATCH(CONCATENATE($J613,N$6),'Model Participation Data'!$N$6:$DX$6,0)),'Model Participation Data'!$B$8:$B$57,$C613,'Model Participation Data'!$C$8:$C$57,$D613))</f>
        <v>-</v>
      </c>
      <c r="O613" s="154">
        <f>IF(ISNA(SUMIFS(INDEX('Model Participation Data'!$N$8:$DX$57,0,MATCH(CONCATENATE($J613,O$6),'Model Participation Data'!$N$6:$DX$6,0)),'Model Participation Data'!$B$8:$B$57,$C613,'Model Participation Data'!$C$8:$C$57,$D613)),"-",SUMIFS(INDEX('Model Participation Data'!$N$8:$DX$57,0,MATCH(CONCATENATE($J613,O$6),'Model Participation Data'!$N$6:$DX$6,0)),'Model Participation Data'!$B$8:$B$57,$C613,'Model Participation Data'!$C$8:$C$57,$D613))</f>
        <v>0</v>
      </c>
    </row>
    <row r="614" spans="2:15" outlineLevel="1" x14ac:dyDescent="0.35">
      <c r="B614" s="37" t="s">
        <v>80</v>
      </c>
      <c r="C614" s="38" t="str">
        <f>IF(ISBLANK('Model Participation Data'!$B$32),"-",'Model Participation Data'!$B$32)</f>
        <v>-</v>
      </c>
      <c r="D614" s="38" t="str">
        <f>IF(ISBLANK('Model Participation Data'!$C$32),"-",'Model Participation Data'!$C$32)</f>
        <v>-</v>
      </c>
      <c r="E614" s="38" t="str">
        <f>IF(ISBLANK('Model Participation Data'!$D$32),"-",'Model Participation Data'!$D$32)</f>
        <v>-</v>
      </c>
      <c r="F614" s="38" t="str">
        <f>IF(ISBLANK('Model Participation Data'!$E$32),"-",'Model Participation Data'!$E$32)</f>
        <v>-</v>
      </c>
      <c r="G614" s="151" t="str">
        <f>IF(ISBLANK('Model Participation Data'!$F$32),"-",'Model Participation Data'!$F$32)</f>
        <v>-</v>
      </c>
      <c r="H614" s="38">
        <v>2</v>
      </c>
      <c r="I614" s="38">
        <v>1</v>
      </c>
      <c r="J614" s="150" t="str">
        <f t="shared" si="29"/>
        <v>21</v>
      </c>
      <c r="K614" s="38" t="str">
        <f>IF(ISBLANK('Model Participation Data'!$L$32),"-",'Model Participation Data'!$L$32)</f>
        <v>-</v>
      </c>
      <c r="L614" s="39" t="str">
        <f>IF(ISBLANK('Model Participation Data'!$M$32),"-",'Model Participation Data'!$M$32)</f>
        <v>-</v>
      </c>
      <c r="M614" s="43">
        <f>IF(ISNA(SUMIFS(INDEX('Model Participation Data'!$N$8:$DX$57,0,MATCH(CONCATENATE($J614,M$6),'Model Participation Data'!$N$6:$DX$6,0)),'Model Participation Data'!$B$8:$B$57,$C614,'Model Participation Data'!$C$8:$C$57,$D614)),"-",SUMIFS(INDEX('Model Participation Data'!$N$8:$DX$57,0,MATCH(CONCATENATE($J614,M$6),'Model Participation Data'!$N$6:$DX$6,0)),'Model Participation Data'!$B$8:$B$57,$C614,'Model Participation Data'!$C$8:$C$57,$D614))</f>
        <v>0</v>
      </c>
      <c r="N614" s="43">
        <f>IF(ISNA(SUMIFS(INDEX('Model Participation Data'!$N$8:$DX$57,0,MATCH(CONCATENATE($J614,N$6),'Model Participation Data'!$N$6:$DX$6,0)),'Model Participation Data'!$B$8:$B$57,$C614,'Model Participation Data'!$C$8:$C$57,$D614)),"-",SUMIFS(INDEX('Model Participation Data'!$N$8:$DX$57,0,MATCH(CONCATENATE($J614,N$6),'Model Participation Data'!$N$6:$DX$6,0)),'Model Participation Data'!$B$8:$B$57,$C614,'Model Participation Data'!$C$8:$C$57,$D614))</f>
        <v>0</v>
      </c>
      <c r="O614" s="154">
        <f>IF(ISNA(SUMIFS(INDEX('Model Participation Data'!$N$8:$DX$57,0,MATCH(CONCATENATE($J614,O$6),'Model Participation Data'!$N$6:$DX$6,0)),'Model Participation Data'!$B$8:$B$57,$C614,'Model Participation Data'!$C$8:$C$57,$D614)),"-",SUMIFS(INDEX('Model Participation Data'!$N$8:$DX$57,0,MATCH(CONCATENATE($J614,O$6),'Model Participation Data'!$N$6:$DX$6,0)),'Model Participation Data'!$B$8:$B$57,$C614,'Model Participation Data'!$C$8:$C$57,$D614))</f>
        <v>0</v>
      </c>
    </row>
    <row r="615" spans="2:15" outlineLevel="1" x14ac:dyDescent="0.35">
      <c r="B615" s="37" t="s">
        <v>80</v>
      </c>
      <c r="C615" s="38" t="str">
        <f>IF(ISBLANK('Model Participation Data'!$B$32),"-",'Model Participation Data'!$B$32)</f>
        <v>-</v>
      </c>
      <c r="D615" s="38" t="str">
        <f>IF(ISBLANK('Model Participation Data'!$C$32),"-",'Model Participation Data'!$C$32)</f>
        <v>-</v>
      </c>
      <c r="E615" s="38" t="str">
        <f>IF(ISBLANK('Model Participation Data'!$D$32),"-",'Model Participation Data'!$D$32)</f>
        <v>-</v>
      </c>
      <c r="F615" s="38" t="str">
        <f>IF(ISBLANK('Model Participation Data'!$E$32),"-",'Model Participation Data'!$E$32)</f>
        <v>-</v>
      </c>
      <c r="G615" s="151" t="str">
        <f>IF(ISBLANK('Model Participation Data'!$F$32),"-",'Model Participation Data'!$F$32)</f>
        <v>-</v>
      </c>
      <c r="H615" s="38">
        <v>2</v>
      </c>
      <c r="I615" s="38">
        <v>2</v>
      </c>
      <c r="J615" s="150" t="str">
        <f t="shared" si="29"/>
        <v>22</v>
      </c>
      <c r="K615" s="38" t="str">
        <f>IF(ISBLANK('Model Participation Data'!$L$32),"-",'Model Participation Data'!$L$32)</f>
        <v>-</v>
      </c>
      <c r="L615" s="39" t="str">
        <f>IF(ISBLANK('Model Participation Data'!$M$32),"-",'Model Participation Data'!$M$32)</f>
        <v>-</v>
      </c>
      <c r="M615" s="43">
        <f>IF(ISNA(SUMIFS(INDEX('Model Participation Data'!$N$8:$DX$57,0,MATCH(CONCATENATE($J615,M$6),'Model Participation Data'!$N$6:$DX$6,0)),'Model Participation Data'!$B$8:$B$57,$C615,'Model Participation Data'!$C$8:$C$57,$D615)),"-",SUMIFS(INDEX('Model Participation Data'!$N$8:$DX$57,0,MATCH(CONCATENATE($J615,M$6),'Model Participation Data'!$N$6:$DX$6,0)),'Model Participation Data'!$B$8:$B$57,$C615,'Model Participation Data'!$C$8:$C$57,$D615))</f>
        <v>0</v>
      </c>
      <c r="N615" s="43">
        <f>IF(ISNA(SUMIFS(INDEX('Model Participation Data'!$N$8:$DX$57,0,MATCH(CONCATENATE($J615,N$6),'Model Participation Data'!$N$6:$DX$6,0)),'Model Participation Data'!$B$8:$B$57,$C615,'Model Participation Data'!$C$8:$C$57,$D615)),"-",SUMIFS(INDEX('Model Participation Data'!$N$8:$DX$57,0,MATCH(CONCATENATE($J615,N$6),'Model Participation Data'!$N$6:$DX$6,0)),'Model Participation Data'!$B$8:$B$57,$C615,'Model Participation Data'!$C$8:$C$57,$D615))</f>
        <v>0</v>
      </c>
      <c r="O615" s="154">
        <f>IF(ISNA(SUMIFS(INDEX('Model Participation Data'!$N$8:$DX$57,0,MATCH(CONCATENATE($J615,O$6),'Model Participation Data'!$N$6:$DX$6,0)),'Model Participation Data'!$B$8:$B$57,$C615,'Model Participation Data'!$C$8:$C$57,$D615)),"-",SUMIFS(INDEX('Model Participation Data'!$N$8:$DX$57,0,MATCH(CONCATENATE($J615,O$6),'Model Participation Data'!$N$6:$DX$6,0)),'Model Participation Data'!$B$8:$B$57,$C615,'Model Participation Data'!$C$8:$C$57,$D615))</f>
        <v>0</v>
      </c>
    </row>
    <row r="616" spans="2:15" outlineLevel="1" x14ac:dyDescent="0.35">
      <c r="B616" s="37" t="s">
        <v>80</v>
      </c>
      <c r="C616" s="38" t="str">
        <f>IF(ISBLANK('Model Participation Data'!$B$32),"-",'Model Participation Data'!$B$32)</f>
        <v>-</v>
      </c>
      <c r="D616" s="38" t="str">
        <f>IF(ISBLANK('Model Participation Data'!$C$32),"-",'Model Participation Data'!$C$32)</f>
        <v>-</v>
      </c>
      <c r="E616" s="38" t="str">
        <f>IF(ISBLANK('Model Participation Data'!$D$32),"-",'Model Participation Data'!$D$32)</f>
        <v>-</v>
      </c>
      <c r="F616" s="38" t="str">
        <f>IF(ISBLANK('Model Participation Data'!$E$32),"-",'Model Participation Data'!$E$32)</f>
        <v>-</v>
      </c>
      <c r="G616" s="151" t="str">
        <f>IF(ISBLANK('Model Participation Data'!$F$32),"-",'Model Participation Data'!$F$32)</f>
        <v>-</v>
      </c>
      <c r="H616" s="38">
        <v>2</v>
      </c>
      <c r="I616" s="38">
        <v>3</v>
      </c>
      <c r="J616" s="150" t="str">
        <f t="shared" si="29"/>
        <v>23</v>
      </c>
      <c r="K616" s="38" t="str">
        <f>IF(ISBLANK('Model Participation Data'!$L$32),"-",'Model Participation Data'!$L$32)</f>
        <v>-</v>
      </c>
      <c r="L616" s="39" t="str">
        <f>IF(ISBLANK('Model Participation Data'!$M$32),"-",'Model Participation Data'!$M$32)</f>
        <v>-</v>
      </c>
      <c r="M616" s="43">
        <f>IF(ISNA(SUMIFS(INDEX('Model Participation Data'!$N$8:$DX$57,0,MATCH(CONCATENATE($J616,M$6),'Model Participation Data'!$N$6:$DX$6,0)),'Model Participation Data'!$B$8:$B$57,$C616,'Model Participation Data'!$C$8:$C$57,$D616)),"-",SUMIFS(INDEX('Model Participation Data'!$N$8:$DX$57,0,MATCH(CONCATENATE($J616,M$6),'Model Participation Data'!$N$6:$DX$6,0)),'Model Participation Data'!$B$8:$B$57,$C616,'Model Participation Data'!$C$8:$C$57,$D616))</f>
        <v>0</v>
      </c>
      <c r="N616" s="43">
        <f>IF(ISNA(SUMIFS(INDEX('Model Participation Data'!$N$8:$DX$57,0,MATCH(CONCATENATE($J616,N$6),'Model Participation Data'!$N$6:$DX$6,0)),'Model Participation Data'!$B$8:$B$57,$C616,'Model Participation Data'!$C$8:$C$57,$D616)),"-",SUMIFS(INDEX('Model Participation Data'!$N$8:$DX$57,0,MATCH(CONCATENATE($J616,N$6),'Model Participation Data'!$N$6:$DX$6,0)),'Model Participation Data'!$B$8:$B$57,$C616,'Model Participation Data'!$C$8:$C$57,$D616))</f>
        <v>0</v>
      </c>
      <c r="O616" s="154">
        <f>IF(ISNA(SUMIFS(INDEX('Model Participation Data'!$N$8:$DX$57,0,MATCH(CONCATENATE($J616,O$6),'Model Participation Data'!$N$6:$DX$6,0)),'Model Participation Data'!$B$8:$B$57,$C616,'Model Participation Data'!$C$8:$C$57,$D616)),"-",SUMIFS(INDEX('Model Participation Data'!$N$8:$DX$57,0,MATCH(CONCATENATE($J616,O$6),'Model Participation Data'!$N$6:$DX$6,0)),'Model Participation Data'!$B$8:$B$57,$C616,'Model Participation Data'!$C$8:$C$57,$D616))</f>
        <v>0</v>
      </c>
    </row>
    <row r="617" spans="2:15" outlineLevel="1" x14ac:dyDescent="0.35">
      <c r="B617" s="37" t="s">
        <v>80</v>
      </c>
      <c r="C617" s="38" t="str">
        <f>IF(ISBLANK('Model Participation Data'!$B$32),"-",'Model Participation Data'!$B$32)</f>
        <v>-</v>
      </c>
      <c r="D617" s="38" t="str">
        <f>IF(ISBLANK('Model Participation Data'!$C$32),"-",'Model Participation Data'!$C$32)</f>
        <v>-</v>
      </c>
      <c r="E617" s="38" t="str">
        <f>IF(ISBLANK('Model Participation Data'!$D$32),"-",'Model Participation Data'!$D$32)</f>
        <v>-</v>
      </c>
      <c r="F617" s="38" t="str">
        <f>IF(ISBLANK('Model Participation Data'!$E$32),"-",'Model Participation Data'!$E$32)</f>
        <v>-</v>
      </c>
      <c r="G617" s="151" t="str">
        <f>IF(ISBLANK('Model Participation Data'!$F$32),"-",'Model Participation Data'!$F$32)</f>
        <v>-</v>
      </c>
      <c r="H617" s="38">
        <v>2</v>
      </c>
      <c r="I617" s="38">
        <v>4</v>
      </c>
      <c r="J617" s="150" t="str">
        <f t="shared" si="29"/>
        <v>24</v>
      </c>
      <c r="K617" s="38" t="str">
        <f>IF(ISBLANK('Model Participation Data'!$L$32),"-",'Model Participation Data'!$L$32)</f>
        <v>-</v>
      </c>
      <c r="L617" s="39" t="str">
        <f>IF(ISBLANK('Model Participation Data'!$M$32),"-",'Model Participation Data'!$M$32)</f>
        <v>-</v>
      </c>
      <c r="M617" s="43">
        <f>IF(ISNA(SUMIFS(INDEX('Model Participation Data'!$N$8:$DX$57,0,MATCH(CONCATENATE($J617,M$6),'Model Participation Data'!$N$6:$DX$6,0)),'Model Participation Data'!$B$8:$B$57,$C617,'Model Participation Data'!$C$8:$C$57,$D617)),"-",SUMIFS(INDEX('Model Participation Data'!$N$8:$DX$57,0,MATCH(CONCATENATE($J617,M$6),'Model Participation Data'!$N$6:$DX$6,0)),'Model Participation Data'!$B$8:$B$57,$C617,'Model Participation Data'!$C$8:$C$57,$D617))</f>
        <v>0</v>
      </c>
      <c r="N617" s="43">
        <f>IF(ISNA(SUMIFS(INDEX('Model Participation Data'!$N$8:$DX$57,0,MATCH(CONCATENATE($J617,N$6),'Model Participation Data'!$N$6:$DX$6,0)),'Model Participation Data'!$B$8:$B$57,$C617,'Model Participation Data'!$C$8:$C$57,$D617)),"-",SUMIFS(INDEX('Model Participation Data'!$N$8:$DX$57,0,MATCH(CONCATENATE($J617,N$6),'Model Participation Data'!$N$6:$DX$6,0)),'Model Participation Data'!$B$8:$B$57,$C617,'Model Participation Data'!$C$8:$C$57,$D617))</f>
        <v>0</v>
      </c>
      <c r="O617" s="154">
        <f>IF(ISNA(SUMIFS(INDEX('Model Participation Data'!$N$8:$DX$57,0,MATCH(CONCATENATE($J617,O$6),'Model Participation Data'!$N$6:$DX$6,0)),'Model Participation Data'!$B$8:$B$57,$C617,'Model Participation Data'!$C$8:$C$57,$D617)),"-",SUMIFS(INDEX('Model Participation Data'!$N$8:$DX$57,0,MATCH(CONCATENATE($J617,O$6),'Model Participation Data'!$N$6:$DX$6,0)),'Model Participation Data'!$B$8:$B$57,$C617,'Model Participation Data'!$C$8:$C$57,$D617))</f>
        <v>0</v>
      </c>
    </row>
    <row r="618" spans="2:15" outlineLevel="1" x14ac:dyDescent="0.35">
      <c r="B618" s="37" t="s">
        <v>80</v>
      </c>
      <c r="C618" s="38" t="str">
        <f>IF(ISBLANK('Model Participation Data'!$B$32),"-",'Model Participation Data'!$B$32)</f>
        <v>-</v>
      </c>
      <c r="D618" s="38" t="str">
        <f>IF(ISBLANK('Model Participation Data'!$C$32),"-",'Model Participation Data'!$C$32)</f>
        <v>-</v>
      </c>
      <c r="E618" s="38" t="str">
        <f>IF(ISBLANK('Model Participation Data'!$D$32),"-",'Model Participation Data'!$D$32)</f>
        <v>-</v>
      </c>
      <c r="F618" s="38" t="str">
        <f>IF(ISBLANK('Model Participation Data'!$E$32),"-",'Model Participation Data'!$E$32)</f>
        <v>-</v>
      </c>
      <c r="G618" s="151" t="str">
        <f>IF(ISBLANK('Model Participation Data'!$F$32),"-",'Model Participation Data'!$F$32)</f>
        <v>-</v>
      </c>
      <c r="H618" s="38">
        <v>2</v>
      </c>
      <c r="I618" s="38">
        <v>5</v>
      </c>
      <c r="J618" s="150" t="str">
        <f t="shared" si="29"/>
        <v>25</v>
      </c>
      <c r="K618" s="38" t="str">
        <f>IF(ISBLANK('Model Participation Data'!$L$32),"-",'Model Participation Data'!$L$32)</f>
        <v>-</v>
      </c>
      <c r="L618" s="39" t="str">
        <f>IF(ISBLANK('Model Participation Data'!$M$32),"-",'Model Participation Data'!$M$32)</f>
        <v>-</v>
      </c>
      <c r="M618" s="43">
        <f>IF(ISNA(SUMIFS(INDEX('Model Participation Data'!$N$8:$DX$57,0,MATCH(CONCATENATE($J618,M$6),'Model Participation Data'!$N$6:$DX$6,0)),'Model Participation Data'!$B$8:$B$57,$C618,'Model Participation Data'!$C$8:$C$57,$D618)),"-",SUMIFS(INDEX('Model Participation Data'!$N$8:$DX$57,0,MATCH(CONCATENATE($J618,M$6),'Model Participation Data'!$N$6:$DX$6,0)),'Model Participation Data'!$B$8:$B$57,$C618,'Model Participation Data'!$C$8:$C$57,$D618))</f>
        <v>0</v>
      </c>
      <c r="N618" s="43">
        <f>IF(ISNA(SUMIFS(INDEX('Model Participation Data'!$N$8:$DX$57,0,MATCH(CONCATENATE($J618,N$6),'Model Participation Data'!$N$6:$DX$6,0)),'Model Participation Data'!$B$8:$B$57,$C618,'Model Participation Data'!$C$8:$C$57,$D618)),"-",SUMIFS(INDEX('Model Participation Data'!$N$8:$DX$57,0,MATCH(CONCATENATE($J618,N$6),'Model Participation Data'!$N$6:$DX$6,0)),'Model Participation Data'!$B$8:$B$57,$C618,'Model Participation Data'!$C$8:$C$57,$D618))</f>
        <v>0</v>
      </c>
      <c r="O618" s="154">
        <f>IF(ISNA(SUMIFS(INDEX('Model Participation Data'!$N$8:$DX$57,0,MATCH(CONCATENATE($J618,O$6),'Model Participation Data'!$N$6:$DX$6,0)),'Model Participation Data'!$B$8:$B$57,$C618,'Model Participation Data'!$C$8:$C$57,$D618)),"-",SUMIFS(INDEX('Model Participation Data'!$N$8:$DX$57,0,MATCH(CONCATENATE($J618,O$6),'Model Participation Data'!$N$6:$DX$6,0)),'Model Participation Data'!$B$8:$B$57,$C618,'Model Participation Data'!$C$8:$C$57,$D618))</f>
        <v>0</v>
      </c>
    </row>
    <row r="619" spans="2:15" outlineLevel="1" x14ac:dyDescent="0.35">
      <c r="B619" s="37" t="s">
        <v>80</v>
      </c>
      <c r="C619" s="38" t="str">
        <f>IF(ISBLANK('Model Participation Data'!$B$32),"-",'Model Participation Data'!$B$32)</f>
        <v>-</v>
      </c>
      <c r="D619" s="38" t="str">
        <f>IF(ISBLANK('Model Participation Data'!$C$32),"-",'Model Participation Data'!$C$32)</f>
        <v>-</v>
      </c>
      <c r="E619" s="38" t="str">
        <f>IF(ISBLANK('Model Participation Data'!$D$32),"-",'Model Participation Data'!$D$32)</f>
        <v>-</v>
      </c>
      <c r="F619" s="38" t="str">
        <f>IF(ISBLANK('Model Participation Data'!$E$32),"-",'Model Participation Data'!$E$32)</f>
        <v>-</v>
      </c>
      <c r="G619" s="151" t="str">
        <f>IF(ISBLANK('Model Participation Data'!$F$32),"-",'Model Participation Data'!$F$32)</f>
        <v>-</v>
      </c>
      <c r="H619" s="38">
        <v>2</v>
      </c>
      <c r="I619" s="38" t="s">
        <v>65</v>
      </c>
      <c r="J619" s="150" t="str">
        <f t="shared" ref="J619:J700" si="33">CONCATENATE(H619,I619)</f>
        <v>2Goal</v>
      </c>
      <c r="K619" s="38" t="str">
        <f>IF(ISBLANK('Model Participation Data'!$L$32),"-",'Model Participation Data'!$L$32)</f>
        <v>-</v>
      </c>
      <c r="L619" s="39" t="str">
        <f>IF(ISBLANK('Model Participation Data'!$M$32),"-",'Model Participation Data'!$M$32)</f>
        <v>-</v>
      </c>
      <c r="M619" s="43" t="str">
        <f>IF(ISNA(SUMIFS(INDEX('Model Participation Data'!$N$8:$DX$57,0,MATCH(CONCATENATE($J619,M$6),'Model Participation Data'!$N$6:$DX$6,0)),'Model Participation Data'!$B$8:$B$57,$C619,'Model Participation Data'!$C$8:$C$57,$D619)),"-",SUMIFS(INDEX('Model Participation Data'!$N$8:$DX$57,0,MATCH(CONCATENATE($J619,M$6),'Model Participation Data'!$N$6:$DX$6,0)),'Model Participation Data'!$B$8:$B$57,$C619,'Model Participation Data'!$C$8:$C$57,$D619))</f>
        <v>-</v>
      </c>
      <c r="N619" s="43" t="str">
        <f>IF(ISNA(SUMIFS(INDEX('Model Participation Data'!$N$8:$DX$57,0,MATCH(CONCATENATE($J619,N$6),'Model Participation Data'!$N$6:$DX$6,0)),'Model Participation Data'!$B$8:$B$57,$C619,'Model Participation Data'!$C$8:$C$57,$D619)),"-",SUMIFS(INDEX('Model Participation Data'!$N$8:$DX$57,0,MATCH(CONCATENATE($J619,N$6),'Model Participation Data'!$N$6:$DX$6,0)),'Model Participation Data'!$B$8:$B$57,$C619,'Model Participation Data'!$C$8:$C$57,$D619))</f>
        <v>-</v>
      </c>
      <c r="O619" s="154">
        <f>IF(ISNA(SUMIFS(INDEX('Model Participation Data'!$N$8:$DX$57,0,MATCH(CONCATENATE($J619,O$6),'Model Participation Data'!$N$6:$DX$6,0)),'Model Participation Data'!$B$8:$B$57,$C619,'Model Participation Data'!$C$8:$C$57,$D619)),"-",SUMIFS(INDEX('Model Participation Data'!$N$8:$DX$57,0,MATCH(CONCATENATE($J619,O$6),'Model Participation Data'!$N$6:$DX$6,0)),'Model Participation Data'!$B$8:$B$57,$C619,'Model Participation Data'!$C$8:$C$57,$D619))</f>
        <v>0</v>
      </c>
    </row>
    <row r="620" spans="2:15" outlineLevel="1" x14ac:dyDescent="0.35">
      <c r="B620" s="37" t="s">
        <v>80</v>
      </c>
      <c r="C620" s="38" t="str">
        <f>IF(ISBLANK('Model Participation Data'!$B$32),"-",'Model Participation Data'!$B$32)</f>
        <v>-</v>
      </c>
      <c r="D620" s="38" t="str">
        <f>IF(ISBLANK('Model Participation Data'!$C$32),"-",'Model Participation Data'!$C$32)</f>
        <v>-</v>
      </c>
      <c r="E620" s="38" t="str">
        <f>IF(ISBLANK('Model Participation Data'!$D$32),"-",'Model Participation Data'!$D$32)</f>
        <v>-</v>
      </c>
      <c r="F620" s="38" t="str">
        <f>IF(ISBLANK('Model Participation Data'!$E$32),"-",'Model Participation Data'!$E$32)</f>
        <v>-</v>
      </c>
      <c r="G620" s="151" t="str">
        <f>IF(ISBLANK('Model Participation Data'!$F$32),"-",'Model Participation Data'!$F$32)</f>
        <v>-</v>
      </c>
      <c r="H620" s="38">
        <v>3</v>
      </c>
      <c r="I620" s="38">
        <v>1</v>
      </c>
      <c r="J620" s="150" t="str">
        <f t="shared" si="33"/>
        <v>31</v>
      </c>
      <c r="K620" s="38" t="str">
        <f>IF(ISBLANK('Model Participation Data'!$L$32),"-",'Model Participation Data'!$L$32)</f>
        <v>-</v>
      </c>
      <c r="L620" s="39" t="str">
        <f>IF(ISBLANK('Model Participation Data'!$M$32),"-",'Model Participation Data'!$M$32)</f>
        <v>-</v>
      </c>
      <c r="M620" s="43">
        <f>IF(ISNA(SUMIFS(INDEX('Model Participation Data'!$N$8:$DX$57,0,MATCH(CONCATENATE($J620,M$6),'Model Participation Data'!$N$6:$DX$6,0)),'Model Participation Data'!$B$8:$B$57,$C620,'Model Participation Data'!$C$8:$C$57,$D620)),"-",SUMIFS(INDEX('Model Participation Data'!$N$8:$DX$57,0,MATCH(CONCATENATE($J620,M$6),'Model Participation Data'!$N$6:$DX$6,0)),'Model Participation Data'!$B$8:$B$57,$C620,'Model Participation Data'!$C$8:$C$57,$D620))</f>
        <v>0</v>
      </c>
      <c r="N620" s="43">
        <f>IF(ISNA(SUMIFS(INDEX('Model Participation Data'!$N$8:$DX$57,0,MATCH(CONCATENATE($J620,N$6),'Model Participation Data'!$N$6:$DX$6,0)),'Model Participation Data'!$B$8:$B$57,$C620,'Model Participation Data'!$C$8:$C$57,$D620)),"-",SUMIFS(INDEX('Model Participation Data'!$N$8:$DX$57,0,MATCH(CONCATENATE($J620,N$6),'Model Participation Data'!$N$6:$DX$6,0)),'Model Participation Data'!$B$8:$B$57,$C620,'Model Participation Data'!$C$8:$C$57,$D620))</f>
        <v>0</v>
      </c>
      <c r="O620" s="154">
        <f>IF(ISNA(SUMIFS(INDEX('Model Participation Data'!$N$8:$DX$57,0,MATCH(CONCATENATE($J620,O$6),'Model Participation Data'!$N$6:$DX$6,0)),'Model Participation Data'!$B$8:$B$57,$C620,'Model Participation Data'!$C$8:$C$57,$D620)),"-",SUMIFS(INDEX('Model Participation Data'!$N$8:$DX$57,0,MATCH(CONCATENATE($J620,O$6),'Model Participation Data'!$N$6:$DX$6,0)),'Model Participation Data'!$B$8:$B$57,$C620,'Model Participation Data'!$C$8:$C$57,$D620))</f>
        <v>0</v>
      </c>
    </row>
    <row r="621" spans="2:15" outlineLevel="1" x14ac:dyDescent="0.35">
      <c r="B621" s="37" t="s">
        <v>80</v>
      </c>
      <c r="C621" s="38" t="str">
        <f>IF(ISBLANK('Model Participation Data'!$B$32),"-",'Model Participation Data'!$B$32)</f>
        <v>-</v>
      </c>
      <c r="D621" s="38" t="str">
        <f>IF(ISBLANK('Model Participation Data'!$C$32),"-",'Model Participation Data'!$C$32)</f>
        <v>-</v>
      </c>
      <c r="E621" s="38" t="str">
        <f>IF(ISBLANK('Model Participation Data'!$D$32),"-",'Model Participation Data'!$D$32)</f>
        <v>-</v>
      </c>
      <c r="F621" s="38" t="str">
        <f>IF(ISBLANK('Model Participation Data'!$E$32),"-",'Model Participation Data'!$E$32)</f>
        <v>-</v>
      </c>
      <c r="G621" s="151" t="str">
        <f>IF(ISBLANK('Model Participation Data'!$F$32),"-",'Model Participation Data'!$F$32)</f>
        <v>-</v>
      </c>
      <c r="H621" s="38">
        <v>3</v>
      </c>
      <c r="I621" s="38">
        <v>2</v>
      </c>
      <c r="J621" s="150" t="str">
        <f t="shared" si="33"/>
        <v>32</v>
      </c>
      <c r="K621" s="38" t="str">
        <f>IF(ISBLANK('Model Participation Data'!$L$32),"-",'Model Participation Data'!$L$32)</f>
        <v>-</v>
      </c>
      <c r="L621" s="39" t="str">
        <f>IF(ISBLANK('Model Participation Data'!$M$32),"-",'Model Participation Data'!$M$32)</f>
        <v>-</v>
      </c>
      <c r="M621" s="43">
        <f>IF(ISNA(SUMIFS(INDEX('Model Participation Data'!$N$8:$DX$57,0,MATCH(CONCATENATE($J621,M$6),'Model Participation Data'!$N$6:$DX$6,0)),'Model Participation Data'!$B$8:$B$57,$C621,'Model Participation Data'!$C$8:$C$57,$D621)),"-",SUMIFS(INDEX('Model Participation Data'!$N$8:$DX$57,0,MATCH(CONCATENATE($J621,M$6),'Model Participation Data'!$N$6:$DX$6,0)),'Model Participation Data'!$B$8:$B$57,$C621,'Model Participation Data'!$C$8:$C$57,$D621))</f>
        <v>0</v>
      </c>
      <c r="N621" s="43">
        <f>IF(ISNA(SUMIFS(INDEX('Model Participation Data'!$N$8:$DX$57,0,MATCH(CONCATENATE($J621,N$6),'Model Participation Data'!$N$6:$DX$6,0)),'Model Participation Data'!$B$8:$B$57,$C621,'Model Participation Data'!$C$8:$C$57,$D621)),"-",SUMIFS(INDEX('Model Participation Data'!$N$8:$DX$57,0,MATCH(CONCATENATE($J621,N$6),'Model Participation Data'!$N$6:$DX$6,0)),'Model Participation Data'!$B$8:$B$57,$C621,'Model Participation Data'!$C$8:$C$57,$D621))</f>
        <v>0</v>
      </c>
      <c r="O621" s="154">
        <f>IF(ISNA(SUMIFS(INDEX('Model Participation Data'!$N$8:$DX$57,0,MATCH(CONCATENATE($J621,O$6),'Model Participation Data'!$N$6:$DX$6,0)),'Model Participation Data'!$B$8:$B$57,$C621,'Model Participation Data'!$C$8:$C$57,$D621)),"-",SUMIFS(INDEX('Model Participation Data'!$N$8:$DX$57,0,MATCH(CONCATENATE($J621,O$6),'Model Participation Data'!$N$6:$DX$6,0)),'Model Participation Data'!$B$8:$B$57,$C621,'Model Participation Data'!$C$8:$C$57,$D621))</f>
        <v>0</v>
      </c>
    </row>
    <row r="622" spans="2:15" outlineLevel="1" x14ac:dyDescent="0.35">
      <c r="B622" s="37" t="s">
        <v>80</v>
      </c>
      <c r="C622" s="38" t="str">
        <f>IF(ISBLANK('Model Participation Data'!$B$32),"-",'Model Participation Data'!$B$32)</f>
        <v>-</v>
      </c>
      <c r="D622" s="38" t="str">
        <f>IF(ISBLANK('Model Participation Data'!$C$32),"-",'Model Participation Data'!$C$32)</f>
        <v>-</v>
      </c>
      <c r="E622" s="38" t="str">
        <f>IF(ISBLANK('Model Participation Data'!$D$32),"-",'Model Participation Data'!$D$32)</f>
        <v>-</v>
      </c>
      <c r="F622" s="38" t="str">
        <f>IF(ISBLANK('Model Participation Data'!$E$32),"-",'Model Participation Data'!$E$32)</f>
        <v>-</v>
      </c>
      <c r="G622" s="151" t="str">
        <f>IF(ISBLANK('Model Participation Data'!$F$32),"-",'Model Participation Data'!$F$32)</f>
        <v>-</v>
      </c>
      <c r="H622" s="38">
        <v>3</v>
      </c>
      <c r="I622" s="38">
        <v>3</v>
      </c>
      <c r="J622" s="150" t="str">
        <f t="shared" si="33"/>
        <v>33</v>
      </c>
      <c r="K622" s="38" t="str">
        <f>IF(ISBLANK('Model Participation Data'!$L$32),"-",'Model Participation Data'!$L$32)</f>
        <v>-</v>
      </c>
      <c r="L622" s="39" t="str">
        <f>IF(ISBLANK('Model Participation Data'!$M$32),"-",'Model Participation Data'!$M$32)</f>
        <v>-</v>
      </c>
      <c r="M622" s="43">
        <f>IF(ISNA(SUMIFS(INDEX('Model Participation Data'!$N$8:$DX$57,0,MATCH(CONCATENATE($J622,M$6),'Model Participation Data'!$N$6:$DX$6,0)),'Model Participation Data'!$B$8:$B$57,$C622,'Model Participation Data'!$C$8:$C$57,$D622)),"-",SUMIFS(INDEX('Model Participation Data'!$N$8:$DX$57,0,MATCH(CONCATENATE($J622,M$6),'Model Participation Data'!$N$6:$DX$6,0)),'Model Participation Data'!$B$8:$B$57,$C622,'Model Participation Data'!$C$8:$C$57,$D622))</f>
        <v>0</v>
      </c>
      <c r="N622" s="43">
        <f>IF(ISNA(SUMIFS(INDEX('Model Participation Data'!$N$8:$DX$57,0,MATCH(CONCATENATE($J622,N$6),'Model Participation Data'!$N$6:$DX$6,0)),'Model Participation Data'!$B$8:$B$57,$C622,'Model Participation Data'!$C$8:$C$57,$D622)),"-",SUMIFS(INDEX('Model Participation Data'!$N$8:$DX$57,0,MATCH(CONCATENATE($J622,N$6),'Model Participation Data'!$N$6:$DX$6,0)),'Model Participation Data'!$B$8:$B$57,$C622,'Model Participation Data'!$C$8:$C$57,$D622))</f>
        <v>0</v>
      </c>
      <c r="O622" s="154">
        <f>IF(ISNA(SUMIFS(INDEX('Model Participation Data'!$N$8:$DX$57,0,MATCH(CONCATENATE($J622,O$6),'Model Participation Data'!$N$6:$DX$6,0)),'Model Participation Data'!$B$8:$B$57,$C622,'Model Participation Data'!$C$8:$C$57,$D622)),"-",SUMIFS(INDEX('Model Participation Data'!$N$8:$DX$57,0,MATCH(CONCATENATE($J622,O$6),'Model Participation Data'!$N$6:$DX$6,0)),'Model Participation Data'!$B$8:$B$57,$C622,'Model Participation Data'!$C$8:$C$57,$D622))</f>
        <v>0</v>
      </c>
    </row>
    <row r="623" spans="2:15" outlineLevel="1" x14ac:dyDescent="0.35">
      <c r="B623" s="37" t="s">
        <v>80</v>
      </c>
      <c r="C623" s="38" t="str">
        <f>IF(ISBLANK('Model Participation Data'!$B$32),"-",'Model Participation Data'!$B$32)</f>
        <v>-</v>
      </c>
      <c r="D623" s="38" t="str">
        <f>IF(ISBLANK('Model Participation Data'!$C$32),"-",'Model Participation Data'!$C$32)</f>
        <v>-</v>
      </c>
      <c r="E623" s="38" t="str">
        <f>IF(ISBLANK('Model Participation Data'!$D$32),"-",'Model Participation Data'!$D$32)</f>
        <v>-</v>
      </c>
      <c r="F623" s="38" t="str">
        <f>IF(ISBLANK('Model Participation Data'!$E$32),"-",'Model Participation Data'!$E$32)</f>
        <v>-</v>
      </c>
      <c r="G623" s="151" t="str">
        <f>IF(ISBLANK('Model Participation Data'!$F$32),"-",'Model Participation Data'!$F$32)</f>
        <v>-</v>
      </c>
      <c r="H623" s="38">
        <v>3</v>
      </c>
      <c r="I623" s="38">
        <v>4</v>
      </c>
      <c r="J623" s="150" t="str">
        <f t="shared" si="33"/>
        <v>34</v>
      </c>
      <c r="K623" s="38" t="str">
        <f>IF(ISBLANK('Model Participation Data'!$L$32),"-",'Model Participation Data'!$L$32)</f>
        <v>-</v>
      </c>
      <c r="L623" s="39" t="str">
        <f>IF(ISBLANK('Model Participation Data'!$M$32),"-",'Model Participation Data'!$M$32)</f>
        <v>-</v>
      </c>
      <c r="M623" s="43">
        <f>IF(ISNA(SUMIFS(INDEX('Model Participation Data'!$N$8:$DX$57,0,MATCH(CONCATENATE($J623,M$6),'Model Participation Data'!$N$6:$DX$6,0)),'Model Participation Data'!$B$8:$B$57,$C623,'Model Participation Data'!$C$8:$C$57,$D623)),"-",SUMIFS(INDEX('Model Participation Data'!$N$8:$DX$57,0,MATCH(CONCATENATE($J623,M$6),'Model Participation Data'!$N$6:$DX$6,0)),'Model Participation Data'!$B$8:$B$57,$C623,'Model Participation Data'!$C$8:$C$57,$D623))</f>
        <v>0</v>
      </c>
      <c r="N623" s="43">
        <f>IF(ISNA(SUMIFS(INDEX('Model Participation Data'!$N$8:$DX$57,0,MATCH(CONCATENATE($J623,N$6),'Model Participation Data'!$N$6:$DX$6,0)),'Model Participation Data'!$B$8:$B$57,$C623,'Model Participation Data'!$C$8:$C$57,$D623)),"-",SUMIFS(INDEX('Model Participation Data'!$N$8:$DX$57,0,MATCH(CONCATENATE($J623,N$6),'Model Participation Data'!$N$6:$DX$6,0)),'Model Participation Data'!$B$8:$B$57,$C623,'Model Participation Data'!$C$8:$C$57,$D623))</f>
        <v>0</v>
      </c>
      <c r="O623" s="154">
        <f>IF(ISNA(SUMIFS(INDEX('Model Participation Data'!$N$8:$DX$57,0,MATCH(CONCATENATE($J623,O$6),'Model Participation Data'!$N$6:$DX$6,0)),'Model Participation Data'!$B$8:$B$57,$C623,'Model Participation Data'!$C$8:$C$57,$D623)),"-",SUMIFS(INDEX('Model Participation Data'!$N$8:$DX$57,0,MATCH(CONCATENATE($J623,O$6),'Model Participation Data'!$N$6:$DX$6,0)),'Model Participation Data'!$B$8:$B$57,$C623,'Model Participation Data'!$C$8:$C$57,$D623))</f>
        <v>0</v>
      </c>
    </row>
    <row r="624" spans="2:15" outlineLevel="1" x14ac:dyDescent="0.35">
      <c r="B624" s="37" t="s">
        <v>80</v>
      </c>
      <c r="C624" s="38" t="str">
        <f>IF(ISBLANK('Model Participation Data'!$B$32),"-",'Model Participation Data'!$B$32)</f>
        <v>-</v>
      </c>
      <c r="D624" s="38" t="str">
        <f>IF(ISBLANK('Model Participation Data'!$C$32),"-",'Model Participation Data'!$C$32)</f>
        <v>-</v>
      </c>
      <c r="E624" s="38" t="str">
        <f>IF(ISBLANK('Model Participation Data'!$D$32),"-",'Model Participation Data'!$D$32)</f>
        <v>-</v>
      </c>
      <c r="F624" s="38" t="str">
        <f>IF(ISBLANK('Model Participation Data'!$E$32),"-",'Model Participation Data'!$E$32)</f>
        <v>-</v>
      </c>
      <c r="G624" s="151" t="str">
        <f>IF(ISBLANK('Model Participation Data'!$F$32),"-",'Model Participation Data'!$F$32)</f>
        <v>-</v>
      </c>
      <c r="H624" s="38">
        <v>3</v>
      </c>
      <c r="I624" s="38">
        <v>5</v>
      </c>
      <c r="J624" s="150" t="str">
        <f t="shared" si="33"/>
        <v>35</v>
      </c>
      <c r="K624" s="38" t="str">
        <f>IF(ISBLANK('Model Participation Data'!$L$32),"-",'Model Participation Data'!$L$32)</f>
        <v>-</v>
      </c>
      <c r="L624" s="39" t="str">
        <f>IF(ISBLANK('Model Participation Data'!$M$32),"-",'Model Participation Data'!$M$32)</f>
        <v>-</v>
      </c>
      <c r="M624" s="43">
        <f>IF(ISNA(SUMIFS(INDEX('Model Participation Data'!$N$8:$DX$57,0,MATCH(CONCATENATE($J624,M$6),'Model Participation Data'!$N$6:$DX$6,0)),'Model Participation Data'!$B$8:$B$57,$C624,'Model Participation Data'!$C$8:$C$57,$D624)),"-",SUMIFS(INDEX('Model Participation Data'!$N$8:$DX$57,0,MATCH(CONCATENATE($J624,M$6),'Model Participation Data'!$N$6:$DX$6,0)),'Model Participation Data'!$B$8:$B$57,$C624,'Model Participation Data'!$C$8:$C$57,$D624))</f>
        <v>0</v>
      </c>
      <c r="N624" s="43">
        <f>IF(ISNA(SUMIFS(INDEX('Model Participation Data'!$N$8:$DX$57,0,MATCH(CONCATENATE($J624,N$6),'Model Participation Data'!$N$6:$DX$6,0)),'Model Participation Data'!$B$8:$B$57,$C624,'Model Participation Data'!$C$8:$C$57,$D624)),"-",SUMIFS(INDEX('Model Participation Data'!$N$8:$DX$57,0,MATCH(CONCATENATE($J624,N$6),'Model Participation Data'!$N$6:$DX$6,0)),'Model Participation Data'!$B$8:$B$57,$C624,'Model Participation Data'!$C$8:$C$57,$D624))</f>
        <v>0</v>
      </c>
      <c r="O624" s="154">
        <f>IF(ISNA(SUMIFS(INDEX('Model Participation Data'!$N$8:$DX$57,0,MATCH(CONCATENATE($J624,O$6),'Model Participation Data'!$N$6:$DX$6,0)),'Model Participation Data'!$B$8:$B$57,$C624,'Model Participation Data'!$C$8:$C$57,$D624)),"-",SUMIFS(INDEX('Model Participation Data'!$N$8:$DX$57,0,MATCH(CONCATENATE($J624,O$6),'Model Participation Data'!$N$6:$DX$6,0)),'Model Participation Data'!$B$8:$B$57,$C624,'Model Participation Data'!$C$8:$C$57,$D624))</f>
        <v>0</v>
      </c>
    </row>
    <row r="625" spans="2:15" outlineLevel="1" x14ac:dyDescent="0.35">
      <c r="B625" s="37" t="s">
        <v>80</v>
      </c>
      <c r="C625" s="38" t="str">
        <f>IF(ISBLANK('Model Participation Data'!$B$32),"-",'Model Participation Data'!$B$32)</f>
        <v>-</v>
      </c>
      <c r="D625" s="38" t="str">
        <f>IF(ISBLANK('Model Participation Data'!$C$32),"-",'Model Participation Data'!$C$32)</f>
        <v>-</v>
      </c>
      <c r="E625" s="38" t="str">
        <f>IF(ISBLANK('Model Participation Data'!$D$32),"-",'Model Participation Data'!$D$32)</f>
        <v>-</v>
      </c>
      <c r="F625" s="38" t="str">
        <f>IF(ISBLANK('Model Participation Data'!$E$32),"-",'Model Participation Data'!$E$32)</f>
        <v>-</v>
      </c>
      <c r="G625" s="151" t="str">
        <f>IF(ISBLANK('Model Participation Data'!$F$32),"-",'Model Participation Data'!$F$32)</f>
        <v>-</v>
      </c>
      <c r="H625" s="38">
        <v>3</v>
      </c>
      <c r="I625" s="38" t="s">
        <v>65</v>
      </c>
      <c r="J625" s="150" t="str">
        <f t="shared" si="33"/>
        <v>3Goal</v>
      </c>
      <c r="K625" s="38" t="str">
        <f>IF(ISBLANK('Model Participation Data'!$L$32),"-",'Model Participation Data'!$L$32)</f>
        <v>-</v>
      </c>
      <c r="L625" s="39" t="str">
        <f>IF(ISBLANK('Model Participation Data'!$M$32),"-",'Model Participation Data'!$M$32)</f>
        <v>-</v>
      </c>
      <c r="M625" s="43" t="str">
        <f>IF(ISNA(SUMIFS(INDEX('Model Participation Data'!$N$8:$DX$57,0,MATCH(CONCATENATE($J625,M$6),'Model Participation Data'!$N$6:$DX$6,0)),'Model Participation Data'!$B$8:$B$57,$C625,'Model Participation Data'!$C$8:$C$57,$D625)),"-",SUMIFS(INDEX('Model Participation Data'!$N$8:$DX$57,0,MATCH(CONCATENATE($J625,M$6),'Model Participation Data'!$N$6:$DX$6,0)),'Model Participation Data'!$B$8:$B$57,$C625,'Model Participation Data'!$C$8:$C$57,$D625))</f>
        <v>-</v>
      </c>
      <c r="N625" s="43" t="str">
        <f>IF(ISNA(SUMIFS(INDEX('Model Participation Data'!$N$8:$DX$57,0,MATCH(CONCATENATE($J625,N$6),'Model Participation Data'!$N$6:$DX$6,0)),'Model Participation Data'!$B$8:$B$57,$C625,'Model Participation Data'!$C$8:$C$57,$D625)),"-",SUMIFS(INDEX('Model Participation Data'!$N$8:$DX$57,0,MATCH(CONCATENATE($J625,N$6),'Model Participation Data'!$N$6:$DX$6,0)),'Model Participation Data'!$B$8:$B$57,$C625,'Model Participation Data'!$C$8:$C$57,$D625))</f>
        <v>-</v>
      </c>
      <c r="O625" s="154">
        <f>IF(ISNA(SUMIFS(INDEX('Model Participation Data'!$N$8:$DX$57,0,MATCH(CONCATENATE($J625,O$6),'Model Participation Data'!$N$6:$DX$6,0)),'Model Participation Data'!$B$8:$B$57,$C625,'Model Participation Data'!$C$8:$C$57,$D625)),"-",SUMIFS(INDEX('Model Participation Data'!$N$8:$DX$57,0,MATCH(CONCATENATE($J625,O$6),'Model Participation Data'!$N$6:$DX$6,0)),'Model Participation Data'!$B$8:$B$57,$C625,'Model Participation Data'!$C$8:$C$57,$D625))</f>
        <v>0</v>
      </c>
    </row>
    <row r="626" spans="2:15" outlineLevel="1" x14ac:dyDescent="0.35">
      <c r="B626" s="37" t="s">
        <v>80</v>
      </c>
      <c r="C626" s="38" t="str">
        <f>IF(ISBLANK('Model Participation Data'!$B$32),"-",'Model Participation Data'!$B$32)</f>
        <v>-</v>
      </c>
      <c r="D626" s="38" t="str">
        <f>IF(ISBLANK('Model Participation Data'!$C$32),"-",'Model Participation Data'!$C$32)</f>
        <v>-</v>
      </c>
      <c r="E626" s="38" t="str">
        <f>IF(ISBLANK('Model Participation Data'!$D$32),"-",'Model Participation Data'!$D$32)</f>
        <v>-</v>
      </c>
      <c r="F626" s="38" t="str">
        <f>IF(ISBLANK('Model Participation Data'!$E$32),"-",'Model Participation Data'!$E$32)</f>
        <v>-</v>
      </c>
      <c r="G626" s="151" t="str">
        <f>IF(ISBLANK('Model Participation Data'!$F$32),"-",'Model Participation Data'!$F$32)</f>
        <v>-</v>
      </c>
      <c r="H626" s="38">
        <v>4</v>
      </c>
      <c r="I626" s="38">
        <v>1</v>
      </c>
      <c r="J626" s="150" t="str">
        <f t="shared" ref="J626:J631" si="34">CONCATENATE(H626,I626)</f>
        <v>41</v>
      </c>
      <c r="K626" s="38" t="str">
        <f>IF(ISBLANK('Model Participation Data'!$L$32),"-",'Model Participation Data'!$L$32)</f>
        <v>-</v>
      </c>
      <c r="L626" s="39" t="str">
        <f>IF(ISBLANK('Model Participation Data'!$M$32),"-",'Model Participation Data'!$M$32)</f>
        <v>-</v>
      </c>
      <c r="M626" s="43">
        <f>IF(ISNA(SUMIFS(INDEX('Model Participation Data'!$N$8:$DX$57,0,MATCH(CONCATENATE($J626,M$6),'Model Participation Data'!$N$6:$DX$6,0)),'Model Participation Data'!$B$8:$B$57,$C626,'Model Participation Data'!$C$8:$C$57,$D626)),"-",SUMIFS(INDEX('Model Participation Data'!$N$8:$DX$57,0,MATCH(CONCATENATE($J626,M$6),'Model Participation Data'!$N$6:$DX$6,0)),'Model Participation Data'!$B$8:$B$57,$C626,'Model Participation Data'!$C$8:$C$57,$D626))</f>
        <v>0</v>
      </c>
      <c r="N626" s="43">
        <f>IF(ISNA(SUMIFS(INDEX('Model Participation Data'!$N$8:$DX$57,0,MATCH(CONCATENATE($J626,N$6),'Model Participation Data'!$N$6:$DX$6,0)),'Model Participation Data'!$B$8:$B$57,$C626,'Model Participation Data'!$C$8:$C$57,$D626)),"-",SUMIFS(INDEX('Model Participation Data'!$N$8:$DX$57,0,MATCH(CONCATENATE($J626,N$6),'Model Participation Data'!$N$6:$DX$6,0)),'Model Participation Data'!$B$8:$B$57,$C626,'Model Participation Data'!$C$8:$C$57,$D626))</f>
        <v>0</v>
      </c>
      <c r="O626" s="154">
        <f>IF(ISNA(SUMIFS(INDEX('Model Participation Data'!$N$8:$DX$57,0,MATCH(CONCATENATE($J626,O$6),'Model Participation Data'!$N$6:$DX$6,0)),'Model Participation Data'!$B$8:$B$57,$C626,'Model Participation Data'!$C$8:$C$57,$D626)),"-",SUMIFS(INDEX('Model Participation Data'!$N$8:$DX$57,0,MATCH(CONCATENATE($J626,O$6),'Model Participation Data'!$N$6:$DX$6,0)),'Model Participation Data'!$B$8:$B$57,$C626,'Model Participation Data'!$C$8:$C$57,$D626))</f>
        <v>0</v>
      </c>
    </row>
    <row r="627" spans="2:15" outlineLevel="1" x14ac:dyDescent="0.35">
      <c r="B627" s="37" t="s">
        <v>80</v>
      </c>
      <c r="C627" s="38" t="str">
        <f>IF(ISBLANK('Model Participation Data'!$B$32),"-",'Model Participation Data'!$B$32)</f>
        <v>-</v>
      </c>
      <c r="D627" s="38" t="str">
        <f>IF(ISBLANK('Model Participation Data'!$C$32),"-",'Model Participation Data'!$C$32)</f>
        <v>-</v>
      </c>
      <c r="E627" s="38" t="str">
        <f>IF(ISBLANK('Model Participation Data'!$D$32),"-",'Model Participation Data'!$D$32)</f>
        <v>-</v>
      </c>
      <c r="F627" s="38" t="str">
        <f>IF(ISBLANK('Model Participation Data'!$E$32),"-",'Model Participation Data'!$E$32)</f>
        <v>-</v>
      </c>
      <c r="G627" s="151" t="str">
        <f>IF(ISBLANK('Model Participation Data'!$F$32),"-",'Model Participation Data'!$F$32)</f>
        <v>-</v>
      </c>
      <c r="H627" s="38">
        <v>4</v>
      </c>
      <c r="I627" s="38">
        <v>2</v>
      </c>
      <c r="J627" s="150" t="str">
        <f t="shared" si="34"/>
        <v>42</v>
      </c>
      <c r="K627" s="38" t="str">
        <f>IF(ISBLANK('Model Participation Data'!$L$32),"-",'Model Participation Data'!$L$32)</f>
        <v>-</v>
      </c>
      <c r="L627" s="39" t="str">
        <f>IF(ISBLANK('Model Participation Data'!$M$32),"-",'Model Participation Data'!$M$32)</f>
        <v>-</v>
      </c>
      <c r="M627" s="43">
        <f>IF(ISNA(SUMIFS(INDEX('Model Participation Data'!$N$8:$DX$57,0,MATCH(CONCATENATE($J627,M$6),'Model Participation Data'!$N$6:$DX$6,0)),'Model Participation Data'!$B$8:$B$57,$C627,'Model Participation Data'!$C$8:$C$57,$D627)),"-",SUMIFS(INDEX('Model Participation Data'!$N$8:$DX$57,0,MATCH(CONCATENATE($J627,M$6),'Model Participation Data'!$N$6:$DX$6,0)),'Model Participation Data'!$B$8:$B$57,$C627,'Model Participation Data'!$C$8:$C$57,$D627))</f>
        <v>0</v>
      </c>
      <c r="N627" s="43">
        <f>IF(ISNA(SUMIFS(INDEX('Model Participation Data'!$N$8:$DX$57,0,MATCH(CONCATENATE($J627,N$6),'Model Participation Data'!$N$6:$DX$6,0)),'Model Participation Data'!$B$8:$B$57,$C627,'Model Participation Data'!$C$8:$C$57,$D627)),"-",SUMIFS(INDEX('Model Participation Data'!$N$8:$DX$57,0,MATCH(CONCATENATE($J627,N$6),'Model Participation Data'!$N$6:$DX$6,0)),'Model Participation Data'!$B$8:$B$57,$C627,'Model Participation Data'!$C$8:$C$57,$D627))</f>
        <v>0</v>
      </c>
      <c r="O627" s="154">
        <f>IF(ISNA(SUMIFS(INDEX('Model Participation Data'!$N$8:$DX$57,0,MATCH(CONCATENATE($J627,O$6),'Model Participation Data'!$N$6:$DX$6,0)),'Model Participation Data'!$B$8:$B$57,$C627,'Model Participation Data'!$C$8:$C$57,$D627)),"-",SUMIFS(INDEX('Model Participation Data'!$N$8:$DX$57,0,MATCH(CONCATENATE($J627,O$6),'Model Participation Data'!$N$6:$DX$6,0)),'Model Participation Data'!$B$8:$B$57,$C627,'Model Participation Data'!$C$8:$C$57,$D627))</f>
        <v>0</v>
      </c>
    </row>
    <row r="628" spans="2:15" outlineLevel="1" x14ac:dyDescent="0.35">
      <c r="B628" s="37" t="s">
        <v>80</v>
      </c>
      <c r="C628" s="38" t="str">
        <f>IF(ISBLANK('Model Participation Data'!$B$32),"-",'Model Participation Data'!$B$32)</f>
        <v>-</v>
      </c>
      <c r="D628" s="38" t="str">
        <f>IF(ISBLANK('Model Participation Data'!$C$32),"-",'Model Participation Data'!$C$32)</f>
        <v>-</v>
      </c>
      <c r="E628" s="38" t="str">
        <f>IF(ISBLANK('Model Participation Data'!$D$32),"-",'Model Participation Data'!$D$32)</f>
        <v>-</v>
      </c>
      <c r="F628" s="38" t="str">
        <f>IF(ISBLANK('Model Participation Data'!$E$32),"-",'Model Participation Data'!$E$32)</f>
        <v>-</v>
      </c>
      <c r="G628" s="151" t="str">
        <f>IF(ISBLANK('Model Participation Data'!$F$32),"-",'Model Participation Data'!$F$32)</f>
        <v>-</v>
      </c>
      <c r="H628" s="38">
        <v>4</v>
      </c>
      <c r="I628" s="38">
        <v>3</v>
      </c>
      <c r="J628" s="150" t="str">
        <f t="shared" si="34"/>
        <v>43</v>
      </c>
      <c r="K628" s="38" t="str">
        <f>IF(ISBLANK('Model Participation Data'!$L$32),"-",'Model Participation Data'!$L$32)</f>
        <v>-</v>
      </c>
      <c r="L628" s="39" t="str">
        <f>IF(ISBLANK('Model Participation Data'!$M$32),"-",'Model Participation Data'!$M$32)</f>
        <v>-</v>
      </c>
      <c r="M628" s="43">
        <f>IF(ISNA(SUMIFS(INDEX('Model Participation Data'!$N$8:$DX$57,0,MATCH(CONCATENATE($J628,M$6),'Model Participation Data'!$N$6:$DX$6,0)),'Model Participation Data'!$B$8:$B$57,$C628,'Model Participation Data'!$C$8:$C$57,$D628)),"-",SUMIFS(INDEX('Model Participation Data'!$N$8:$DX$57,0,MATCH(CONCATENATE($J628,M$6),'Model Participation Data'!$N$6:$DX$6,0)),'Model Participation Data'!$B$8:$B$57,$C628,'Model Participation Data'!$C$8:$C$57,$D628))</f>
        <v>0</v>
      </c>
      <c r="N628" s="43">
        <f>IF(ISNA(SUMIFS(INDEX('Model Participation Data'!$N$8:$DX$57,0,MATCH(CONCATENATE($J628,N$6),'Model Participation Data'!$N$6:$DX$6,0)),'Model Participation Data'!$B$8:$B$57,$C628,'Model Participation Data'!$C$8:$C$57,$D628)),"-",SUMIFS(INDEX('Model Participation Data'!$N$8:$DX$57,0,MATCH(CONCATENATE($J628,N$6),'Model Participation Data'!$N$6:$DX$6,0)),'Model Participation Data'!$B$8:$B$57,$C628,'Model Participation Data'!$C$8:$C$57,$D628))</f>
        <v>0</v>
      </c>
      <c r="O628" s="154">
        <f>IF(ISNA(SUMIFS(INDEX('Model Participation Data'!$N$8:$DX$57,0,MATCH(CONCATENATE($J628,O$6),'Model Participation Data'!$N$6:$DX$6,0)),'Model Participation Data'!$B$8:$B$57,$C628,'Model Participation Data'!$C$8:$C$57,$D628)),"-",SUMIFS(INDEX('Model Participation Data'!$N$8:$DX$57,0,MATCH(CONCATENATE($J628,O$6),'Model Participation Data'!$N$6:$DX$6,0)),'Model Participation Data'!$B$8:$B$57,$C628,'Model Participation Data'!$C$8:$C$57,$D628))</f>
        <v>0</v>
      </c>
    </row>
    <row r="629" spans="2:15" outlineLevel="1" x14ac:dyDescent="0.35">
      <c r="B629" s="37" t="s">
        <v>80</v>
      </c>
      <c r="C629" s="38" t="str">
        <f>IF(ISBLANK('Model Participation Data'!$B$32),"-",'Model Participation Data'!$B$32)</f>
        <v>-</v>
      </c>
      <c r="D629" s="38" t="str">
        <f>IF(ISBLANK('Model Participation Data'!$C$32),"-",'Model Participation Data'!$C$32)</f>
        <v>-</v>
      </c>
      <c r="E629" s="38" t="str">
        <f>IF(ISBLANK('Model Participation Data'!$D$32),"-",'Model Participation Data'!$D$32)</f>
        <v>-</v>
      </c>
      <c r="F629" s="38" t="str">
        <f>IF(ISBLANK('Model Participation Data'!$E$32),"-",'Model Participation Data'!$E$32)</f>
        <v>-</v>
      </c>
      <c r="G629" s="151" t="str">
        <f>IF(ISBLANK('Model Participation Data'!$F$32),"-",'Model Participation Data'!$F$32)</f>
        <v>-</v>
      </c>
      <c r="H629" s="38">
        <v>4</v>
      </c>
      <c r="I629" s="38">
        <v>4</v>
      </c>
      <c r="J629" s="150" t="str">
        <f t="shared" si="34"/>
        <v>44</v>
      </c>
      <c r="K629" s="38" t="str">
        <f>IF(ISBLANK('Model Participation Data'!$L$32),"-",'Model Participation Data'!$L$32)</f>
        <v>-</v>
      </c>
      <c r="L629" s="39" t="str">
        <f>IF(ISBLANK('Model Participation Data'!$M$32),"-",'Model Participation Data'!$M$32)</f>
        <v>-</v>
      </c>
      <c r="M629" s="43">
        <f>IF(ISNA(SUMIFS(INDEX('Model Participation Data'!$N$8:$DX$57,0,MATCH(CONCATENATE($J629,M$6),'Model Participation Data'!$N$6:$DX$6,0)),'Model Participation Data'!$B$8:$B$57,$C629,'Model Participation Data'!$C$8:$C$57,$D629)),"-",SUMIFS(INDEX('Model Participation Data'!$N$8:$DX$57,0,MATCH(CONCATENATE($J629,M$6),'Model Participation Data'!$N$6:$DX$6,0)),'Model Participation Data'!$B$8:$B$57,$C629,'Model Participation Data'!$C$8:$C$57,$D629))</f>
        <v>0</v>
      </c>
      <c r="N629" s="43">
        <f>IF(ISNA(SUMIFS(INDEX('Model Participation Data'!$N$8:$DX$57,0,MATCH(CONCATENATE($J629,N$6),'Model Participation Data'!$N$6:$DX$6,0)),'Model Participation Data'!$B$8:$B$57,$C629,'Model Participation Data'!$C$8:$C$57,$D629)),"-",SUMIFS(INDEX('Model Participation Data'!$N$8:$DX$57,0,MATCH(CONCATENATE($J629,N$6),'Model Participation Data'!$N$6:$DX$6,0)),'Model Participation Data'!$B$8:$B$57,$C629,'Model Participation Data'!$C$8:$C$57,$D629))</f>
        <v>0</v>
      </c>
      <c r="O629" s="154">
        <f>IF(ISNA(SUMIFS(INDEX('Model Participation Data'!$N$8:$DX$57,0,MATCH(CONCATENATE($J629,O$6),'Model Participation Data'!$N$6:$DX$6,0)),'Model Participation Data'!$B$8:$B$57,$C629,'Model Participation Data'!$C$8:$C$57,$D629)),"-",SUMIFS(INDEX('Model Participation Data'!$N$8:$DX$57,0,MATCH(CONCATENATE($J629,O$6),'Model Participation Data'!$N$6:$DX$6,0)),'Model Participation Data'!$B$8:$B$57,$C629,'Model Participation Data'!$C$8:$C$57,$D629))</f>
        <v>0</v>
      </c>
    </row>
    <row r="630" spans="2:15" outlineLevel="1" x14ac:dyDescent="0.35">
      <c r="B630" s="37" t="s">
        <v>80</v>
      </c>
      <c r="C630" s="38" t="str">
        <f>IF(ISBLANK('Model Participation Data'!$B$32),"-",'Model Participation Data'!$B$32)</f>
        <v>-</v>
      </c>
      <c r="D630" s="38" t="str">
        <f>IF(ISBLANK('Model Participation Data'!$C$32),"-",'Model Participation Data'!$C$32)</f>
        <v>-</v>
      </c>
      <c r="E630" s="38" t="str">
        <f>IF(ISBLANK('Model Participation Data'!$D$32),"-",'Model Participation Data'!$D$32)</f>
        <v>-</v>
      </c>
      <c r="F630" s="38" t="str">
        <f>IF(ISBLANK('Model Participation Data'!$E$32),"-",'Model Participation Data'!$E$32)</f>
        <v>-</v>
      </c>
      <c r="G630" s="151" t="str">
        <f>IF(ISBLANK('Model Participation Data'!$F$32),"-",'Model Participation Data'!$F$32)</f>
        <v>-</v>
      </c>
      <c r="H630" s="38">
        <v>4</v>
      </c>
      <c r="I630" s="38">
        <v>5</v>
      </c>
      <c r="J630" s="150" t="str">
        <f t="shared" si="34"/>
        <v>45</v>
      </c>
      <c r="K630" s="38" t="str">
        <f>IF(ISBLANK('Model Participation Data'!$L$32),"-",'Model Participation Data'!$L$32)</f>
        <v>-</v>
      </c>
      <c r="L630" s="39" t="str">
        <f>IF(ISBLANK('Model Participation Data'!$M$32),"-",'Model Participation Data'!$M$32)</f>
        <v>-</v>
      </c>
      <c r="M630" s="43">
        <f>IF(ISNA(SUMIFS(INDEX('Model Participation Data'!$N$8:$DX$57,0,MATCH(CONCATENATE($J630,M$6),'Model Participation Data'!$N$6:$DX$6,0)),'Model Participation Data'!$B$8:$B$57,$C630,'Model Participation Data'!$C$8:$C$57,$D630)),"-",SUMIFS(INDEX('Model Participation Data'!$N$8:$DX$57,0,MATCH(CONCATENATE($J630,M$6),'Model Participation Data'!$N$6:$DX$6,0)),'Model Participation Data'!$B$8:$B$57,$C630,'Model Participation Data'!$C$8:$C$57,$D630))</f>
        <v>0</v>
      </c>
      <c r="N630" s="43">
        <f>IF(ISNA(SUMIFS(INDEX('Model Participation Data'!$N$8:$DX$57,0,MATCH(CONCATENATE($J630,N$6),'Model Participation Data'!$N$6:$DX$6,0)),'Model Participation Data'!$B$8:$B$57,$C630,'Model Participation Data'!$C$8:$C$57,$D630)),"-",SUMIFS(INDEX('Model Participation Data'!$N$8:$DX$57,0,MATCH(CONCATENATE($J630,N$6),'Model Participation Data'!$N$6:$DX$6,0)),'Model Participation Data'!$B$8:$B$57,$C630,'Model Participation Data'!$C$8:$C$57,$D630))</f>
        <v>0</v>
      </c>
      <c r="O630" s="154">
        <f>IF(ISNA(SUMIFS(INDEX('Model Participation Data'!$N$8:$DX$57,0,MATCH(CONCATENATE($J630,O$6),'Model Participation Data'!$N$6:$DX$6,0)),'Model Participation Data'!$B$8:$B$57,$C630,'Model Participation Data'!$C$8:$C$57,$D630)),"-",SUMIFS(INDEX('Model Participation Data'!$N$8:$DX$57,0,MATCH(CONCATENATE($J630,O$6),'Model Participation Data'!$N$6:$DX$6,0)),'Model Participation Data'!$B$8:$B$57,$C630,'Model Participation Data'!$C$8:$C$57,$D630))</f>
        <v>0</v>
      </c>
    </row>
    <row r="631" spans="2:15" outlineLevel="1" x14ac:dyDescent="0.35">
      <c r="B631" s="37" t="s">
        <v>80</v>
      </c>
      <c r="C631" s="38" t="str">
        <f>IF(ISBLANK('Model Participation Data'!$B$32),"-",'Model Participation Data'!$B$32)</f>
        <v>-</v>
      </c>
      <c r="D631" s="38" t="str">
        <f>IF(ISBLANK('Model Participation Data'!$C$32),"-",'Model Participation Data'!$C$32)</f>
        <v>-</v>
      </c>
      <c r="E631" s="38" t="str">
        <f>IF(ISBLANK('Model Participation Data'!$D$32),"-",'Model Participation Data'!$D$32)</f>
        <v>-</v>
      </c>
      <c r="F631" s="38" t="str">
        <f>IF(ISBLANK('Model Participation Data'!$E$32),"-",'Model Participation Data'!$E$32)</f>
        <v>-</v>
      </c>
      <c r="G631" s="151" t="str">
        <f>IF(ISBLANK('Model Participation Data'!$F$32),"-",'Model Participation Data'!$F$32)</f>
        <v>-</v>
      </c>
      <c r="H631" s="38">
        <v>4</v>
      </c>
      <c r="I631" s="38" t="s">
        <v>65</v>
      </c>
      <c r="J631" s="150" t="str">
        <f t="shared" si="34"/>
        <v>4Goal</v>
      </c>
      <c r="K631" s="38" t="str">
        <f>IF(ISBLANK('Model Participation Data'!$L$32),"-",'Model Participation Data'!$L$32)</f>
        <v>-</v>
      </c>
      <c r="L631" s="39" t="str">
        <f>IF(ISBLANK('Model Participation Data'!$M$32),"-",'Model Participation Data'!$M$32)</f>
        <v>-</v>
      </c>
      <c r="M631" s="43" t="str">
        <f>IF(ISNA(SUMIFS(INDEX('Model Participation Data'!$N$8:$DX$57,0,MATCH(CONCATENATE($J631,M$6),'Model Participation Data'!$N$6:$DX$6,0)),'Model Participation Data'!$B$8:$B$57,$C631,'Model Participation Data'!$C$8:$C$57,$D631)),"-",SUMIFS(INDEX('Model Participation Data'!$N$8:$DX$57,0,MATCH(CONCATENATE($J631,M$6),'Model Participation Data'!$N$6:$DX$6,0)),'Model Participation Data'!$B$8:$B$57,$C631,'Model Participation Data'!$C$8:$C$57,$D631))</f>
        <v>-</v>
      </c>
      <c r="N631" s="43" t="str">
        <f>IF(ISNA(SUMIFS(INDEX('Model Participation Data'!$N$8:$DX$57,0,MATCH(CONCATENATE($J631,N$6),'Model Participation Data'!$N$6:$DX$6,0)),'Model Participation Data'!$B$8:$B$57,$C631,'Model Participation Data'!$C$8:$C$57,$D631)),"-",SUMIFS(INDEX('Model Participation Data'!$N$8:$DX$57,0,MATCH(CONCATENATE($J631,N$6),'Model Participation Data'!$N$6:$DX$6,0)),'Model Participation Data'!$B$8:$B$57,$C631,'Model Participation Data'!$C$8:$C$57,$D631))</f>
        <v>-</v>
      </c>
      <c r="O631" s="154">
        <f>IF(ISNA(SUMIFS(INDEX('Model Participation Data'!$N$8:$DX$57,0,MATCH(CONCATENATE($J631,O$6),'Model Participation Data'!$N$6:$DX$6,0)),'Model Participation Data'!$B$8:$B$57,$C631,'Model Participation Data'!$C$8:$C$57,$D631)),"-",SUMIFS(INDEX('Model Participation Data'!$N$8:$DX$57,0,MATCH(CONCATENATE($J631,O$6),'Model Participation Data'!$N$6:$DX$6,0)),'Model Participation Data'!$B$8:$B$57,$C631,'Model Participation Data'!$C$8:$C$57,$D631))</f>
        <v>0</v>
      </c>
    </row>
    <row r="632" spans="2:15" outlineLevel="1" x14ac:dyDescent="0.35">
      <c r="B632" s="37" t="s">
        <v>80</v>
      </c>
      <c r="C632" s="38" t="str">
        <f>IF(ISBLANK('Model Participation Data'!$B$33),"-",'Model Participation Data'!$B$33)</f>
        <v>-</v>
      </c>
      <c r="D632" s="38" t="str">
        <f>IF(ISBLANK('Model Participation Data'!$C$33),"-",'Model Participation Data'!$C$33)</f>
        <v>-</v>
      </c>
      <c r="E632" s="38" t="str">
        <f>IF(ISBLANK('Model Participation Data'!$D$33),"-",'Model Participation Data'!$D$33)</f>
        <v>-</v>
      </c>
      <c r="F632" s="38" t="str">
        <f>IF(ISBLANK('Model Participation Data'!$E$33),"-",'Model Participation Data'!$E$33)</f>
        <v>-</v>
      </c>
      <c r="G632" s="151" t="str">
        <f>IF(ISBLANK('Model Participation Data'!$F$33),"-",'Model Participation Data'!$F$33)</f>
        <v>-</v>
      </c>
      <c r="H632" s="38" t="s">
        <v>64</v>
      </c>
      <c r="I632" s="38" t="s">
        <v>64</v>
      </c>
      <c r="J632" s="150" t="str">
        <f t="shared" si="33"/>
        <v>BaselineBaseline</v>
      </c>
      <c r="K632" s="38" t="str">
        <f>IF(ISBLANK('Model Participation Data'!$L$33),"-",'Model Participation Data'!$L$33)</f>
        <v>-</v>
      </c>
      <c r="L632" s="39" t="str">
        <f>IF(ISBLANK('Model Participation Data'!$M$33),"-",'Model Participation Data'!$M$33)</f>
        <v>-</v>
      </c>
      <c r="M632" s="43">
        <f>IF(ISNA(SUMIFS(INDEX('Model Participation Data'!$N$8:$DX$57,0,MATCH(CONCATENATE($J632,M$6),'Model Participation Data'!$N$6:$DX$6,0)),'Model Participation Data'!$B$8:$B$57,$C632,'Model Participation Data'!$C$8:$C$57,$D632)),"-",SUMIFS(INDEX('Model Participation Data'!$N$8:$DX$57,0,MATCH(CONCATENATE($J632,M$6),'Model Participation Data'!$N$6:$DX$6,0)),'Model Participation Data'!$B$8:$B$57,$C632,'Model Participation Data'!$C$8:$C$57,$D632))</f>
        <v>0</v>
      </c>
      <c r="N632" s="43">
        <f>IF(ISNA(SUMIFS(INDEX('Model Participation Data'!$N$8:$DX$57,0,MATCH(CONCATENATE($J632,N$6),'Model Participation Data'!$N$6:$DX$6,0)),'Model Participation Data'!$B$8:$B$57,$C632,'Model Participation Data'!$C$8:$C$57,$D632)),"-",SUMIFS(INDEX('Model Participation Data'!$N$8:$DX$57,0,MATCH(CONCATENATE($J632,N$6),'Model Participation Data'!$N$6:$DX$6,0)),'Model Participation Data'!$B$8:$B$57,$C632,'Model Participation Data'!$C$8:$C$57,$D632))</f>
        <v>0</v>
      </c>
      <c r="O632" s="154">
        <f>IF(ISNA(SUMIFS(INDEX('Model Participation Data'!$N$8:$DX$57,0,MATCH(CONCATENATE($J632,O$6),'Model Participation Data'!$N$6:$DX$6,0)),'Model Participation Data'!$B$8:$B$57,$C632,'Model Participation Data'!$C$8:$C$57,$D632)),"-",SUMIFS(INDEX('Model Participation Data'!$N$8:$DX$57,0,MATCH(CONCATENATE($J632,O$6),'Model Participation Data'!$N$6:$DX$6,0)),'Model Participation Data'!$B$8:$B$57,$C632,'Model Participation Data'!$C$8:$C$57,$D632))</f>
        <v>0</v>
      </c>
    </row>
    <row r="633" spans="2:15" outlineLevel="1" x14ac:dyDescent="0.35">
      <c r="B633" s="37" t="s">
        <v>80</v>
      </c>
      <c r="C633" s="38" t="str">
        <f>IF(ISBLANK('Model Participation Data'!$B$33),"-",'Model Participation Data'!$B$33)</f>
        <v>-</v>
      </c>
      <c r="D633" s="38" t="str">
        <f>IF(ISBLANK('Model Participation Data'!$C$33),"-",'Model Participation Data'!$C$33)</f>
        <v>-</v>
      </c>
      <c r="E633" s="38" t="str">
        <f>IF(ISBLANK('Model Participation Data'!$D$33),"-",'Model Participation Data'!$D$33)</f>
        <v>-</v>
      </c>
      <c r="F633" s="38" t="str">
        <f>IF(ISBLANK('Model Participation Data'!$E$33),"-",'Model Participation Data'!$E$33)</f>
        <v>-</v>
      </c>
      <c r="G633" s="151" t="str">
        <f>IF(ISBLANK('Model Participation Data'!$F$33),"-",'Model Participation Data'!$F$33)</f>
        <v>-</v>
      </c>
      <c r="H633" s="38">
        <v>1</v>
      </c>
      <c r="I633" s="38">
        <v>1</v>
      </c>
      <c r="J633" s="150" t="str">
        <f t="shared" si="33"/>
        <v>11</v>
      </c>
      <c r="K633" s="38" t="str">
        <f>IF(ISBLANK('Model Participation Data'!$L$33),"-",'Model Participation Data'!$L$33)</f>
        <v>-</v>
      </c>
      <c r="L633" s="39" t="str">
        <f>IF(ISBLANK('Model Participation Data'!$M$33),"-",'Model Participation Data'!$M$33)</f>
        <v>-</v>
      </c>
      <c r="M633" s="43">
        <f>IF(ISNA(SUMIFS(INDEX('Model Participation Data'!$N$8:$DX$57,0,MATCH(CONCATENATE($J633,M$6),'Model Participation Data'!$N$6:$DX$6,0)),'Model Participation Data'!$B$8:$B$57,$C633,'Model Participation Data'!$C$8:$C$57,$D633)),"-",SUMIFS(INDEX('Model Participation Data'!$N$8:$DX$57,0,MATCH(CONCATENATE($J633,M$6),'Model Participation Data'!$N$6:$DX$6,0)),'Model Participation Data'!$B$8:$B$57,$C633,'Model Participation Data'!$C$8:$C$57,$D633))</f>
        <v>0</v>
      </c>
      <c r="N633" s="43">
        <f>IF(ISNA(SUMIFS(INDEX('Model Participation Data'!$N$8:$DX$57,0,MATCH(CONCATENATE($J633,N$6),'Model Participation Data'!$N$6:$DX$6,0)),'Model Participation Data'!$B$8:$B$57,$C633,'Model Participation Data'!$C$8:$C$57,$D633)),"-",SUMIFS(INDEX('Model Participation Data'!$N$8:$DX$57,0,MATCH(CONCATENATE($J633,N$6),'Model Participation Data'!$N$6:$DX$6,0)),'Model Participation Data'!$B$8:$B$57,$C633,'Model Participation Data'!$C$8:$C$57,$D633))</f>
        <v>0</v>
      </c>
      <c r="O633" s="154">
        <f>IF(ISNA(SUMIFS(INDEX('Model Participation Data'!$N$8:$DX$57,0,MATCH(CONCATENATE($J633,O$6),'Model Participation Data'!$N$6:$DX$6,0)),'Model Participation Data'!$B$8:$B$57,$C633,'Model Participation Data'!$C$8:$C$57,$D633)),"-",SUMIFS(INDEX('Model Participation Data'!$N$8:$DX$57,0,MATCH(CONCATENATE($J633,O$6),'Model Participation Data'!$N$6:$DX$6,0)),'Model Participation Data'!$B$8:$B$57,$C633,'Model Participation Data'!$C$8:$C$57,$D633))</f>
        <v>0</v>
      </c>
    </row>
    <row r="634" spans="2:15" outlineLevel="1" x14ac:dyDescent="0.35">
      <c r="B634" s="37" t="s">
        <v>80</v>
      </c>
      <c r="C634" s="38" t="str">
        <f>IF(ISBLANK('Model Participation Data'!$B$33),"-",'Model Participation Data'!$B$33)</f>
        <v>-</v>
      </c>
      <c r="D634" s="38" t="str">
        <f>IF(ISBLANK('Model Participation Data'!$C$33),"-",'Model Participation Data'!$C$33)</f>
        <v>-</v>
      </c>
      <c r="E634" s="38" t="str">
        <f>IF(ISBLANK('Model Participation Data'!$D$33),"-",'Model Participation Data'!$D$33)</f>
        <v>-</v>
      </c>
      <c r="F634" s="38" t="str">
        <f>IF(ISBLANK('Model Participation Data'!$E$33),"-",'Model Participation Data'!$E$33)</f>
        <v>-</v>
      </c>
      <c r="G634" s="151" t="str">
        <f>IF(ISBLANK('Model Participation Data'!$F$33),"-",'Model Participation Data'!$F$33)</f>
        <v>-</v>
      </c>
      <c r="H634" s="38">
        <v>1</v>
      </c>
      <c r="I634" s="38">
        <v>2</v>
      </c>
      <c r="J634" s="150" t="str">
        <f t="shared" si="33"/>
        <v>12</v>
      </c>
      <c r="K634" s="38" t="str">
        <f>IF(ISBLANK('Model Participation Data'!$L$33),"-",'Model Participation Data'!$L$33)</f>
        <v>-</v>
      </c>
      <c r="L634" s="39" t="str">
        <f>IF(ISBLANK('Model Participation Data'!$M$33),"-",'Model Participation Data'!$M$33)</f>
        <v>-</v>
      </c>
      <c r="M634" s="43">
        <f>IF(ISNA(SUMIFS(INDEX('Model Participation Data'!$N$8:$DX$57,0,MATCH(CONCATENATE($J634,M$6),'Model Participation Data'!$N$6:$DX$6,0)),'Model Participation Data'!$B$8:$B$57,$C634,'Model Participation Data'!$C$8:$C$57,$D634)),"-",SUMIFS(INDEX('Model Participation Data'!$N$8:$DX$57,0,MATCH(CONCATENATE($J634,M$6),'Model Participation Data'!$N$6:$DX$6,0)),'Model Participation Data'!$B$8:$B$57,$C634,'Model Participation Data'!$C$8:$C$57,$D634))</f>
        <v>0</v>
      </c>
      <c r="N634" s="43">
        <f>IF(ISNA(SUMIFS(INDEX('Model Participation Data'!$N$8:$DX$57,0,MATCH(CONCATENATE($J634,N$6),'Model Participation Data'!$N$6:$DX$6,0)),'Model Participation Data'!$B$8:$B$57,$C634,'Model Participation Data'!$C$8:$C$57,$D634)),"-",SUMIFS(INDEX('Model Participation Data'!$N$8:$DX$57,0,MATCH(CONCATENATE($J634,N$6),'Model Participation Data'!$N$6:$DX$6,0)),'Model Participation Data'!$B$8:$B$57,$C634,'Model Participation Data'!$C$8:$C$57,$D634))</f>
        <v>0</v>
      </c>
      <c r="O634" s="154">
        <f>IF(ISNA(SUMIFS(INDEX('Model Participation Data'!$N$8:$DX$57,0,MATCH(CONCATENATE($J634,O$6),'Model Participation Data'!$N$6:$DX$6,0)),'Model Participation Data'!$B$8:$B$57,$C634,'Model Participation Data'!$C$8:$C$57,$D634)),"-",SUMIFS(INDEX('Model Participation Data'!$N$8:$DX$57,0,MATCH(CONCATENATE($J634,O$6),'Model Participation Data'!$N$6:$DX$6,0)),'Model Participation Data'!$B$8:$B$57,$C634,'Model Participation Data'!$C$8:$C$57,$D634))</f>
        <v>0</v>
      </c>
    </row>
    <row r="635" spans="2:15" outlineLevel="1" x14ac:dyDescent="0.35">
      <c r="B635" s="37" t="s">
        <v>80</v>
      </c>
      <c r="C635" s="38" t="str">
        <f>IF(ISBLANK('Model Participation Data'!$B$33),"-",'Model Participation Data'!$B$33)</f>
        <v>-</v>
      </c>
      <c r="D635" s="38" t="str">
        <f>IF(ISBLANK('Model Participation Data'!$C$33),"-",'Model Participation Data'!$C$33)</f>
        <v>-</v>
      </c>
      <c r="E635" s="38" t="str">
        <f>IF(ISBLANK('Model Participation Data'!$D$33),"-",'Model Participation Data'!$D$33)</f>
        <v>-</v>
      </c>
      <c r="F635" s="38" t="str">
        <f>IF(ISBLANK('Model Participation Data'!$E$33),"-",'Model Participation Data'!$E$33)</f>
        <v>-</v>
      </c>
      <c r="G635" s="151" t="str">
        <f>IF(ISBLANK('Model Participation Data'!$F$33),"-",'Model Participation Data'!$F$33)</f>
        <v>-</v>
      </c>
      <c r="H635" s="38">
        <v>1</v>
      </c>
      <c r="I635" s="38">
        <v>3</v>
      </c>
      <c r="J635" s="150" t="str">
        <f t="shared" si="33"/>
        <v>13</v>
      </c>
      <c r="K635" s="38" t="str">
        <f>IF(ISBLANK('Model Participation Data'!$L$33),"-",'Model Participation Data'!$L$33)</f>
        <v>-</v>
      </c>
      <c r="L635" s="39" t="str">
        <f>IF(ISBLANK('Model Participation Data'!$M$33),"-",'Model Participation Data'!$M$33)</f>
        <v>-</v>
      </c>
      <c r="M635" s="43">
        <f>IF(ISNA(SUMIFS(INDEX('Model Participation Data'!$N$8:$DX$57,0,MATCH(CONCATENATE($J635,M$6),'Model Participation Data'!$N$6:$DX$6,0)),'Model Participation Data'!$B$8:$B$57,$C635,'Model Participation Data'!$C$8:$C$57,$D635)),"-",SUMIFS(INDEX('Model Participation Data'!$N$8:$DX$57,0,MATCH(CONCATENATE($J635,M$6),'Model Participation Data'!$N$6:$DX$6,0)),'Model Participation Data'!$B$8:$B$57,$C635,'Model Participation Data'!$C$8:$C$57,$D635))</f>
        <v>0</v>
      </c>
      <c r="N635" s="43">
        <f>IF(ISNA(SUMIFS(INDEX('Model Participation Data'!$N$8:$DX$57,0,MATCH(CONCATENATE($J635,N$6),'Model Participation Data'!$N$6:$DX$6,0)),'Model Participation Data'!$B$8:$B$57,$C635,'Model Participation Data'!$C$8:$C$57,$D635)),"-",SUMIFS(INDEX('Model Participation Data'!$N$8:$DX$57,0,MATCH(CONCATENATE($J635,N$6),'Model Participation Data'!$N$6:$DX$6,0)),'Model Participation Data'!$B$8:$B$57,$C635,'Model Participation Data'!$C$8:$C$57,$D635))</f>
        <v>0</v>
      </c>
      <c r="O635" s="154">
        <f>IF(ISNA(SUMIFS(INDEX('Model Participation Data'!$N$8:$DX$57,0,MATCH(CONCATENATE($J635,O$6),'Model Participation Data'!$N$6:$DX$6,0)),'Model Participation Data'!$B$8:$B$57,$C635,'Model Participation Data'!$C$8:$C$57,$D635)),"-",SUMIFS(INDEX('Model Participation Data'!$N$8:$DX$57,0,MATCH(CONCATENATE($J635,O$6),'Model Participation Data'!$N$6:$DX$6,0)),'Model Participation Data'!$B$8:$B$57,$C635,'Model Participation Data'!$C$8:$C$57,$D635))</f>
        <v>0</v>
      </c>
    </row>
    <row r="636" spans="2:15" outlineLevel="1" x14ac:dyDescent="0.35">
      <c r="B636" s="37" t="s">
        <v>80</v>
      </c>
      <c r="C636" s="38" t="str">
        <f>IF(ISBLANK('Model Participation Data'!$B$33),"-",'Model Participation Data'!$B$33)</f>
        <v>-</v>
      </c>
      <c r="D636" s="38" t="str">
        <f>IF(ISBLANK('Model Participation Data'!$C$33),"-",'Model Participation Data'!$C$33)</f>
        <v>-</v>
      </c>
      <c r="E636" s="38" t="str">
        <f>IF(ISBLANK('Model Participation Data'!$D$33),"-",'Model Participation Data'!$D$33)</f>
        <v>-</v>
      </c>
      <c r="F636" s="38" t="str">
        <f>IF(ISBLANK('Model Participation Data'!$E$33),"-",'Model Participation Data'!$E$33)</f>
        <v>-</v>
      </c>
      <c r="G636" s="151" t="str">
        <f>IF(ISBLANK('Model Participation Data'!$F$33),"-",'Model Participation Data'!$F$33)</f>
        <v>-</v>
      </c>
      <c r="H636" s="38">
        <v>1</v>
      </c>
      <c r="I636" s="38">
        <v>4</v>
      </c>
      <c r="J636" s="150" t="str">
        <f t="shared" si="33"/>
        <v>14</v>
      </c>
      <c r="K636" s="38" t="str">
        <f>IF(ISBLANK('Model Participation Data'!$L$33),"-",'Model Participation Data'!$L$33)</f>
        <v>-</v>
      </c>
      <c r="L636" s="39" t="str">
        <f>IF(ISBLANK('Model Participation Data'!$M$33),"-",'Model Participation Data'!$M$33)</f>
        <v>-</v>
      </c>
      <c r="M636" s="43">
        <f>IF(ISNA(SUMIFS(INDEX('Model Participation Data'!$N$8:$DX$57,0,MATCH(CONCATENATE($J636,M$6),'Model Participation Data'!$N$6:$DX$6,0)),'Model Participation Data'!$B$8:$B$57,$C636,'Model Participation Data'!$C$8:$C$57,$D636)),"-",SUMIFS(INDEX('Model Participation Data'!$N$8:$DX$57,0,MATCH(CONCATENATE($J636,M$6),'Model Participation Data'!$N$6:$DX$6,0)),'Model Participation Data'!$B$8:$B$57,$C636,'Model Participation Data'!$C$8:$C$57,$D636))</f>
        <v>0</v>
      </c>
      <c r="N636" s="43">
        <f>IF(ISNA(SUMIFS(INDEX('Model Participation Data'!$N$8:$DX$57,0,MATCH(CONCATENATE($J636,N$6),'Model Participation Data'!$N$6:$DX$6,0)),'Model Participation Data'!$B$8:$B$57,$C636,'Model Participation Data'!$C$8:$C$57,$D636)),"-",SUMIFS(INDEX('Model Participation Data'!$N$8:$DX$57,0,MATCH(CONCATENATE($J636,N$6),'Model Participation Data'!$N$6:$DX$6,0)),'Model Participation Data'!$B$8:$B$57,$C636,'Model Participation Data'!$C$8:$C$57,$D636))</f>
        <v>0</v>
      </c>
      <c r="O636" s="154">
        <f>IF(ISNA(SUMIFS(INDEX('Model Participation Data'!$N$8:$DX$57,0,MATCH(CONCATENATE($J636,O$6),'Model Participation Data'!$N$6:$DX$6,0)),'Model Participation Data'!$B$8:$B$57,$C636,'Model Participation Data'!$C$8:$C$57,$D636)),"-",SUMIFS(INDEX('Model Participation Data'!$N$8:$DX$57,0,MATCH(CONCATENATE($J636,O$6),'Model Participation Data'!$N$6:$DX$6,0)),'Model Participation Data'!$B$8:$B$57,$C636,'Model Participation Data'!$C$8:$C$57,$D636))</f>
        <v>0</v>
      </c>
    </row>
    <row r="637" spans="2:15" outlineLevel="1" x14ac:dyDescent="0.35">
      <c r="B637" s="37" t="s">
        <v>80</v>
      </c>
      <c r="C637" s="38" t="str">
        <f>IF(ISBLANK('Model Participation Data'!$B$33),"-",'Model Participation Data'!$B$33)</f>
        <v>-</v>
      </c>
      <c r="D637" s="38" t="str">
        <f>IF(ISBLANK('Model Participation Data'!$C$33),"-",'Model Participation Data'!$C$33)</f>
        <v>-</v>
      </c>
      <c r="E637" s="38" t="str">
        <f>IF(ISBLANK('Model Participation Data'!$D$33),"-",'Model Participation Data'!$D$33)</f>
        <v>-</v>
      </c>
      <c r="F637" s="38" t="str">
        <f>IF(ISBLANK('Model Participation Data'!$E$33),"-",'Model Participation Data'!$E$33)</f>
        <v>-</v>
      </c>
      <c r="G637" s="151" t="str">
        <f>IF(ISBLANK('Model Participation Data'!$F$33),"-",'Model Participation Data'!$F$33)</f>
        <v>-</v>
      </c>
      <c r="H637" s="38">
        <v>1</v>
      </c>
      <c r="I637" s="38">
        <v>5</v>
      </c>
      <c r="J637" s="150" t="str">
        <f t="shared" si="33"/>
        <v>15</v>
      </c>
      <c r="K637" s="38" t="str">
        <f>IF(ISBLANK('Model Participation Data'!$L$33),"-",'Model Participation Data'!$L$33)</f>
        <v>-</v>
      </c>
      <c r="L637" s="39" t="str">
        <f>IF(ISBLANK('Model Participation Data'!$M$33),"-",'Model Participation Data'!$M$33)</f>
        <v>-</v>
      </c>
      <c r="M637" s="43">
        <f>IF(ISNA(SUMIFS(INDEX('Model Participation Data'!$N$8:$DX$57,0,MATCH(CONCATENATE($J637,M$6),'Model Participation Data'!$N$6:$DX$6,0)),'Model Participation Data'!$B$8:$B$57,$C637,'Model Participation Data'!$C$8:$C$57,$D637)),"-",SUMIFS(INDEX('Model Participation Data'!$N$8:$DX$57,0,MATCH(CONCATENATE($J637,M$6),'Model Participation Data'!$N$6:$DX$6,0)),'Model Participation Data'!$B$8:$B$57,$C637,'Model Participation Data'!$C$8:$C$57,$D637))</f>
        <v>0</v>
      </c>
      <c r="N637" s="43">
        <f>IF(ISNA(SUMIFS(INDEX('Model Participation Data'!$N$8:$DX$57,0,MATCH(CONCATENATE($J637,N$6),'Model Participation Data'!$N$6:$DX$6,0)),'Model Participation Data'!$B$8:$B$57,$C637,'Model Participation Data'!$C$8:$C$57,$D637)),"-",SUMIFS(INDEX('Model Participation Data'!$N$8:$DX$57,0,MATCH(CONCATENATE($J637,N$6),'Model Participation Data'!$N$6:$DX$6,0)),'Model Participation Data'!$B$8:$B$57,$C637,'Model Participation Data'!$C$8:$C$57,$D637))</f>
        <v>0</v>
      </c>
      <c r="O637" s="154">
        <f>IF(ISNA(SUMIFS(INDEX('Model Participation Data'!$N$8:$DX$57,0,MATCH(CONCATENATE($J637,O$6),'Model Participation Data'!$N$6:$DX$6,0)),'Model Participation Data'!$B$8:$B$57,$C637,'Model Participation Data'!$C$8:$C$57,$D637)),"-",SUMIFS(INDEX('Model Participation Data'!$N$8:$DX$57,0,MATCH(CONCATENATE($J637,O$6),'Model Participation Data'!$N$6:$DX$6,0)),'Model Participation Data'!$B$8:$B$57,$C637,'Model Participation Data'!$C$8:$C$57,$D637))</f>
        <v>0</v>
      </c>
    </row>
    <row r="638" spans="2:15" outlineLevel="1" x14ac:dyDescent="0.35">
      <c r="B638" s="37" t="s">
        <v>80</v>
      </c>
      <c r="C638" s="38" t="str">
        <f>IF(ISBLANK('Model Participation Data'!$B$33),"-",'Model Participation Data'!$B$33)</f>
        <v>-</v>
      </c>
      <c r="D638" s="38" t="str">
        <f>IF(ISBLANK('Model Participation Data'!$C$33),"-",'Model Participation Data'!$C$33)</f>
        <v>-</v>
      </c>
      <c r="E638" s="38" t="str">
        <f>IF(ISBLANK('Model Participation Data'!$D$33),"-",'Model Participation Data'!$D$33)</f>
        <v>-</v>
      </c>
      <c r="F638" s="38" t="str">
        <f>IF(ISBLANK('Model Participation Data'!$E$33),"-",'Model Participation Data'!$E$33)</f>
        <v>-</v>
      </c>
      <c r="G638" s="151" t="str">
        <f>IF(ISBLANK('Model Participation Data'!$F$33),"-",'Model Participation Data'!$F$33)</f>
        <v>-</v>
      </c>
      <c r="H638" s="38">
        <v>1</v>
      </c>
      <c r="I638" s="38" t="s">
        <v>65</v>
      </c>
      <c r="J638" s="150" t="str">
        <f t="shared" si="33"/>
        <v>1Goal</v>
      </c>
      <c r="K638" s="38" t="str">
        <f>IF(ISBLANK('Model Participation Data'!$L$33),"-",'Model Participation Data'!$L$33)</f>
        <v>-</v>
      </c>
      <c r="L638" s="39" t="str">
        <f>IF(ISBLANK('Model Participation Data'!$M$33),"-",'Model Participation Data'!$M$33)</f>
        <v>-</v>
      </c>
      <c r="M638" s="43" t="str">
        <f>IF(ISNA(SUMIFS(INDEX('Model Participation Data'!$N$8:$DX$57,0,MATCH(CONCATENATE($J638,M$6),'Model Participation Data'!$N$6:$DX$6,0)),'Model Participation Data'!$B$8:$B$57,$C638,'Model Participation Data'!$C$8:$C$57,$D638)),"-",SUMIFS(INDEX('Model Participation Data'!$N$8:$DX$57,0,MATCH(CONCATENATE($J638,M$6),'Model Participation Data'!$N$6:$DX$6,0)),'Model Participation Data'!$B$8:$B$57,$C638,'Model Participation Data'!$C$8:$C$57,$D638))</f>
        <v>-</v>
      </c>
      <c r="N638" s="43" t="str">
        <f>IF(ISNA(SUMIFS(INDEX('Model Participation Data'!$N$8:$DX$57,0,MATCH(CONCATENATE($J638,N$6),'Model Participation Data'!$N$6:$DX$6,0)),'Model Participation Data'!$B$8:$B$57,$C638,'Model Participation Data'!$C$8:$C$57,$D638)),"-",SUMIFS(INDEX('Model Participation Data'!$N$8:$DX$57,0,MATCH(CONCATENATE($J638,N$6),'Model Participation Data'!$N$6:$DX$6,0)),'Model Participation Data'!$B$8:$B$57,$C638,'Model Participation Data'!$C$8:$C$57,$D638))</f>
        <v>-</v>
      </c>
      <c r="O638" s="154">
        <f>IF(ISNA(SUMIFS(INDEX('Model Participation Data'!$N$8:$DX$57,0,MATCH(CONCATENATE($J638,O$6),'Model Participation Data'!$N$6:$DX$6,0)),'Model Participation Data'!$B$8:$B$57,$C638,'Model Participation Data'!$C$8:$C$57,$D638)),"-",SUMIFS(INDEX('Model Participation Data'!$N$8:$DX$57,0,MATCH(CONCATENATE($J638,O$6),'Model Participation Data'!$N$6:$DX$6,0)),'Model Participation Data'!$B$8:$B$57,$C638,'Model Participation Data'!$C$8:$C$57,$D638))</f>
        <v>0</v>
      </c>
    </row>
    <row r="639" spans="2:15" outlineLevel="1" x14ac:dyDescent="0.35">
      <c r="B639" s="37" t="s">
        <v>80</v>
      </c>
      <c r="C639" s="38" t="str">
        <f>IF(ISBLANK('Model Participation Data'!$B$33),"-",'Model Participation Data'!$B$33)</f>
        <v>-</v>
      </c>
      <c r="D639" s="38" t="str">
        <f>IF(ISBLANK('Model Participation Data'!$C$33),"-",'Model Participation Data'!$C$33)</f>
        <v>-</v>
      </c>
      <c r="E639" s="38" t="str">
        <f>IF(ISBLANK('Model Participation Data'!$D$33),"-",'Model Participation Data'!$D$33)</f>
        <v>-</v>
      </c>
      <c r="F639" s="38" t="str">
        <f>IF(ISBLANK('Model Participation Data'!$E$33),"-",'Model Participation Data'!$E$33)</f>
        <v>-</v>
      </c>
      <c r="G639" s="151" t="str">
        <f>IF(ISBLANK('Model Participation Data'!$F$33),"-",'Model Participation Data'!$F$33)</f>
        <v>-</v>
      </c>
      <c r="H639" s="38">
        <v>2</v>
      </c>
      <c r="I639" s="38">
        <v>1</v>
      </c>
      <c r="J639" s="150" t="str">
        <f t="shared" si="33"/>
        <v>21</v>
      </c>
      <c r="K639" s="38" t="str">
        <f>IF(ISBLANK('Model Participation Data'!$L$33),"-",'Model Participation Data'!$L$33)</f>
        <v>-</v>
      </c>
      <c r="L639" s="39" t="str">
        <f>IF(ISBLANK('Model Participation Data'!$M$33),"-",'Model Participation Data'!$M$33)</f>
        <v>-</v>
      </c>
      <c r="M639" s="43">
        <f>IF(ISNA(SUMIFS(INDEX('Model Participation Data'!$N$8:$DX$57,0,MATCH(CONCATENATE($J639,M$6),'Model Participation Data'!$N$6:$DX$6,0)),'Model Participation Data'!$B$8:$B$57,$C639,'Model Participation Data'!$C$8:$C$57,$D639)),"-",SUMIFS(INDEX('Model Participation Data'!$N$8:$DX$57,0,MATCH(CONCATENATE($J639,M$6),'Model Participation Data'!$N$6:$DX$6,0)),'Model Participation Data'!$B$8:$B$57,$C639,'Model Participation Data'!$C$8:$C$57,$D639))</f>
        <v>0</v>
      </c>
      <c r="N639" s="43">
        <f>IF(ISNA(SUMIFS(INDEX('Model Participation Data'!$N$8:$DX$57,0,MATCH(CONCATENATE($J639,N$6),'Model Participation Data'!$N$6:$DX$6,0)),'Model Participation Data'!$B$8:$B$57,$C639,'Model Participation Data'!$C$8:$C$57,$D639)),"-",SUMIFS(INDEX('Model Participation Data'!$N$8:$DX$57,0,MATCH(CONCATENATE($J639,N$6),'Model Participation Data'!$N$6:$DX$6,0)),'Model Participation Data'!$B$8:$B$57,$C639,'Model Participation Data'!$C$8:$C$57,$D639))</f>
        <v>0</v>
      </c>
      <c r="O639" s="154">
        <f>IF(ISNA(SUMIFS(INDEX('Model Participation Data'!$N$8:$DX$57,0,MATCH(CONCATENATE($J639,O$6),'Model Participation Data'!$N$6:$DX$6,0)),'Model Participation Data'!$B$8:$B$57,$C639,'Model Participation Data'!$C$8:$C$57,$D639)),"-",SUMIFS(INDEX('Model Participation Data'!$N$8:$DX$57,0,MATCH(CONCATENATE($J639,O$6),'Model Participation Data'!$N$6:$DX$6,0)),'Model Participation Data'!$B$8:$B$57,$C639,'Model Participation Data'!$C$8:$C$57,$D639))</f>
        <v>0</v>
      </c>
    </row>
    <row r="640" spans="2:15" outlineLevel="1" x14ac:dyDescent="0.35">
      <c r="B640" s="37" t="s">
        <v>80</v>
      </c>
      <c r="C640" s="38" t="str">
        <f>IF(ISBLANK('Model Participation Data'!$B$33),"-",'Model Participation Data'!$B$33)</f>
        <v>-</v>
      </c>
      <c r="D640" s="38" t="str">
        <f>IF(ISBLANK('Model Participation Data'!$C$33),"-",'Model Participation Data'!$C$33)</f>
        <v>-</v>
      </c>
      <c r="E640" s="38" t="str">
        <f>IF(ISBLANK('Model Participation Data'!$D$33),"-",'Model Participation Data'!$D$33)</f>
        <v>-</v>
      </c>
      <c r="F640" s="38" t="str">
        <f>IF(ISBLANK('Model Participation Data'!$E$33),"-",'Model Participation Data'!$E$33)</f>
        <v>-</v>
      </c>
      <c r="G640" s="151" t="str">
        <f>IF(ISBLANK('Model Participation Data'!$F$33),"-",'Model Participation Data'!$F$33)</f>
        <v>-</v>
      </c>
      <c r="H640" s="38">
        <v>2</v>
      </c>
      <c r="I640" s="38">
        <v>2</v>
      </c>
      <c r="J640" s="150" t="str">
        <f t="shared" si="33"/>
        <v>22</v>
      </c>
      <c r="K640" s="38" t="str">
        <f>IF(ISBLANK('Model Participation Data'!$L$33),"-",'Model Participation Data'!$L$33)</f>
        <v>-</v>
      </c>
      <c r="L640" s="39" t="str">
        <f>IF(ISBLANK('Model Participation Data'!$M$33),"-",'Model Participation Data'!$M$33)</f>
        <v>-</v>
      </c>
      <c r="M640" s="43">
        <f>IF(ISNA(SUMIFS(INDEX('Model Participation Data'!$N$8:$DX$57,0,MATCH(CONCATENATE($J640,M$6),'Model Participation Data'!$N$6:$DX$6,0)),'Model Participation Data'!$B$8:$B$57,$C640,'Model Participation Data'!$C$8:$C$57,$D640)),"-",SUMIFS(INDEX('Model Participation Data'!$N$8:$DX$57,0,MATCH(CONCATENATE($J640,M$6),'Model Participation Data'!$N$6:$DX$6,0)),'Model Participation Data'!$B$8:$B$57,$C640,'Model Participation Data'!$C$8:$C$57,$D640))</f>
        <v>0</v>
      </c>
      <c r="N640" s="43">
        <f>IF(ISNA(SUMIFS(INDEX('Model Participation Data'!$N$8:$DX$57,0,MATCH(CONCATENATE($J640,N$6),'Model Participation Data'!$N$6:$DX$6,0)),'Model Participation Data'!$B$8:$B$57,$C640,'Model Participation Data'!$C$8:$C$57,$D640)),"-",SUMIFS(INDEX('Model Participation Data'!$N$8:$DX$57,0,MATCH(CONCATENATE($J640,N$6),'Model Participation Data'!$N$6:$DX$6,0)),'Model Participation Data'!$B$8:$B$57,$C640,'Model Participation Data'!$C$8:$C$57,$D640))</f>
        <v>0</v>
      </c>
      <c r="O640" s="154">
        <f>IF(ISNA(SUMIFS(INDEX('Model Participation Data'!$N$8:$DX$57,0,MATCH(CONCATENATE($J640,O$6),'Model Participation Data'!$N$6:$DX$6,0)),'Model Participation Data'!$B$8:$B$57,$C640,'Model Participation Data'!$C$8:$C$57,$D640)),"-",SUMIFS(INDEX('Model Participation Data'!$N$8:$DX$57,0,MATCH(CONCATENATE($J640,O$6),'Model Participation Data'!$N$6:$DX$6,0)),'Model Participation Data'!$B$8:$B$57,$C640,'Model Participation Data'!$C$8:$C$57,$D640))</f>
        <v>0</v>
      </c>
    </row>
    <row r="641" spans="2:15" outlineLevel="1" x14ac:dyDescent="0.35">
      <c r="B641" s="37" t="s">
        <v>80</v>
      </c>
      <c r="C641" s="38" t="str">
        <f>IF(ISBLANK('Model Participation Data'!$B$33),"-",'Model Participation Data'!$B$33)</f>
        <v>-</v>
      </c>
      <c r="D641" s="38" t="str">
        <f>IF(ISBLANK('Model Participation Data'!$C$33),"-",'Model Participation Data'!$C$33)</f>
        <v>-</v>
      </c>
      <c r="E641" s="38" t="str">
        <f>IF(ISBLANK('Model Participation Data'!$D$33),"-",'Model Participation Data'!$D$33)</f>
        <v>-</v>
      </c>
      <c r="F641" s="38" t="str">
        <f>IF(ISBLANK('Model Participation Data'!$E$33),"-",'Model Participation Data'!$E$33)</f>
        <v>-</v>
      </c>
      <c r="G641" s="151" t="str">
        <f>IF(ISBLANK('Model Participation Data'!$F$33),"-",'Model Participation Data'!$F$33)</f>
        <v>-</v>
      </c>
      <c r="H641" s="38">
        <v>2</v>
      </c>
      <c r="I641" s="38">
        <v>3</v>
      </c>
      <c r="J641" s="150" t="str">
        <f t="shared" si="33"/>
        <v>23</v>
      </c>
      <c r="K641" s="38" t="str">
        <f>IF(ISBLANK('Model Participation Data'!$L$33),"-",'Model Participation Data'!$L$33)</f>
        <v>-</v>
      </c>
      <c r="L641" s="39" t="str">
        <f>IF(ISBLANK('Model Participation Data'!$M$33),"-",'Model Participation Data'!$M$33)</f>
        <v>-</v>
      </c>
      <c r="M641" s="43">
        <f>IF(ISNA(SUMIFS(INDEX('Model Participation Data'!$N$8:$DX$57,0,MATCH(CONCATENATE($J641,M$6),'Model Participation Data'!$N$6:$DX$6,0)),'Model Participation Data'!$B$8:$B$57,$C641,'Model Participation Data'!$C$8:$C$57,$D641)),"-",SUMIFS(INDEX('Model Participation Data'!$N$8:$DX$57,0,MATCH(CONCATENATE($J641,M$6),'Model Participation Data'!$N$6:$DX$6,0)),'Model Participation Data'!$B$8:$B$57,$C641,'Model Participation Data'!$C$8:$C$57,$D641))</f>
        <v>0</v>
      </c>
      <c r="N641" s="43">
        <f>IF(ISNA(SUMIFS(INDEX('Model Participation Data'!$N$8:$DX$57,0,MATCH(CONCATENATE($J641,N$6),'Model Participation Data'!$N$6:$DX$6,0)),'Model Participation Data'!$B$8:$B$57,$C641,'Model Participation Data'!$C$8:$C$57,$D641)),"-",SUMIFS(INDEX('Model Participation Data'!$N$8:$DX$57,0,MATCH(CONCATENATE($J641,N$6),'Model Participation Data'!$N$6:$DX$6,0)),'Model Participation Data'!$B$8:$B$57,$C641,'Model Participation Data'!$C$8:$C$57,$D641))</f>
        <v>0</v>
      </c>
      <c r="O641" s="154">
        <f>IF(ISNA(SUMIFS(INDEX('Model Participation Data'!$N$8:$DX$57,0,MATCH(CONCATENATE($J641,O$6),'Model Participation Data'!$N$6:$DX$6,0)),'Model Participation Data'!$B$8:$B$57,$C641,'Model Participation Data'!$C$8:$C$57,$D641)),"-",SUMIFS(INDEX('Model Participation Data'!$N$8:$DX$57,0,MATCH(CONCATENATE($J641,O$6),'Model Participation Data'!$N$6:$DX$6,0)),'Model Participation Data'!$B$8:$B$57,$C641,'Model Participation Data'!$C$8:$C$57,$D641))</f>
        <v>0</v>
      </c>
    </row>
    <row r="642" spans="2:15" outlineLevel="1" x14ac:dyDescent="0.35">
      <c r="B642" s="37" t="s">
        <v>80</v>
      </c>
      <c r="C642" s="38" t="str">
        <f>IF(ISBLANK('Model Participation Data'!$B$33),"-",'Model Participation Data'!$B$33)</f>
        <v>-</v>
      </c>
      <c r="D642" s="38" t="str">
        <f>IF(ISBLANK('Model Participation Data'!$C$33),"-",'Model Participation Data'!$C$33)</f>
        <v>-</v>
      </c>
      <c r="E642" s="38" t="str">
        <f>IF(ISBLANK('Model Participation Data'!$D$33),"-",'Model Participation Data'!$D$33)</f>
        <v>-</v>
      </c>
      <c r="F642" s="38" t="str">
        <f>IF(ISBLANK('Model Participation Data'!$E$33),"-",'Model Participation Data'!$E$33)</f>
        <v>-</v>
      </c>
      <c r="G642" s="151" t="str">
        <f>IF(ISBLANK('Model Participation Data'!$F$33),"-",'Model Participation Data'!$F$33)</f>
        <v>-</v>
      </c>
      <c r="H642" s="38">
        <v>2</v>
      </c>
      <c r="I642" s="38">
        <v>4</v>
      </c>
      <c r="J642" s="150" t="str">
        <f t="shared" si="33"/>
        <v>24</v>
      </c>
      <c r="K642" s="38" t="str">
        <f>IF(ISBLANK('Model Participation Data'!$L$33),"-",'Model Participation Data'!$L$33)</f>
        <v>-</v>
      </c>
      <c r="L642" s="39" t="str">
        <f>IF(ISBLANK('Model Participation Data'!$M$33),"-",'Model Participation Data'!$M$33)</f>
        <v>-</v>
      </c>
      <c r="M642" s="43">
        <f>IF(ISNA(SUMIFS(INDEX('Model Participation Data'!$N$8:$DX$57,0,MATCH(CONCATENATE($J642,M$6),'Model Participation Data'!$N$6:$DX$6,0)),'Model Participation Data'!$B$8:$B$57,$C642,'Model Participation Data'!$C$8:$C$57,$D642)),"-",SUMIFS(INDEX('Model Participation Data'!$N$8:$DX$57,0,MATCH(CONCATENATE($J642,M$6),'Model Participation Data'!$N$6:$DX$6,0)),'Model Participation Data'!$B$8:$B$57,$C642,'Model Participation Data'!$C$8:$C$57,$D642))</f>
        <v>0</v>
      </c>
      <c r="N642" s="43">
        <f>IF(ISNA(SUMIFS(INDEX('Model Participation Data'!$N$8:$DX$57,0,MATCH(CONCATENATE($J642,N$6),'Model Participation Data'!$N$6:$DX$6,0)),'Model Participation Data'!$B$8:$B$57,$C642,'Model Participation Data'!$C$8:$C$57,$D642)),"-",SUMIFS(INDEX('Model Participation Data'!$N$8:$DX$57,0,MATCH(CONCATENATE($J642,N$6),'Model Participation Data'!$N$6:$DX$6,0)),'Model Participation Data'!$B$8:$B$57,$C642,'Model Participation Data'!$C$8:$C$57,$D642))</f>
        <v>0</v>
      </c>
      <c r="O642" s="154">
        <f>IF(ISNA(SUMIFS(INDEX('Model Participation Data'!$N$8:$DX$57,0,MATCH(CONCATENATE($J642,O$6),'Model Participation Data'!$N$6:$DX$6,0)),'Model Participation Data'!$B$8:$B$57,$C642,'Model Participation Data'!$C$8:$C$57,$D642)),"-",SUMIFS(INDEX('Model Participation Data'!$N$8:$DX$57,0,MATCH(CONCATENATE($J642,O$6),'Model Participation Data'!$N$6:$DX$6,0)),'Model Participation Data'!$B$8:$B$57,$C642,'Model Participation Data'!$C$8:$C$57,$D642))</f>
        <v>0</v>
      </c>
    </row>
    <row r="643" spans="2:15" outlineLevel="1" x14ac:dyDescent="0.35">
      <c r="B643" s="37" t="s">
        <v>80</v>
      </c>
      <c r="C643" s="38" t="str">
        <f>IF(ISBLANK('Model Participation Data'!$B$33),"-",'Model Participation Data'!$B$33)</f>
        <v>-</v>
      </c>
      <c r="D643" s="38" t="str">
        <f>IF(ISBLANK('Model Participation Data'!$C$33),"-",'Model Participation Data'!$C$33)</f>
        <v>-</v>
      </c>
      <c r="E643" s="38" t="str">
        <f>IF(ISBLANK('Model Participation Data'!$D$33),"-",'Model Participation Data'!$D$33)</f>
        <v>-</v>
      </c>
      <c r="F643" s="38" t="str">
        <f>IF(ISBLANK('Model Participation Data'!$E$33),"-",'Model Participation Data'!$E$33)</f>
        <v>-</v>
      </c>
      <c r="G643" s="151" t="str">
        <f>IF(ISBLANK('Model Participation Data'!$F$33),"-",'Model Participation Data'!$F$33)</f>
        <v>-</v>
      </c>
      <c r="H643" s="38">
        <v>2</v>
      </c>
      <c r="I643" s="38">
        <v>5</v>
      </c>
      <c r="J643" s="150" t="str">
        <f t="shared" si="33"/>
        <v>25</v>
      </c>
      <c r="K643" s="38" t="str">
        <f>IF(ISBLANK('Model Participation Data'!$L$33),"-",'Model Participation Data'!$L$33)</f>
        <v>-</v>
      </c>
      <c r="L643" s="39" t="str">
        <f>IF(ISBLANK('Model Participation Data'!$M$33),"-",'Model Participation Data'!$M$33)</f>
        <v>-</v>
      </c>
      <c r="M643" s="43">
        <f>IF(ISNA(SUMIFS(INDEX('Model Participation Data'!$N$8:$DX$57,0,MATCH(CONCATENATE($J643,M$6),'Model Participation Data'!$N$6:$DX$6,0)),'Model Participation Data'!$B$8:$B$57,$C643,'Model Participation Data'!$C$8:$C$57,$D643)),"-",SUMIFS(INDEX('Model Participation Data'!$N$8:$DX$57,0,MATCH(CONCATENATE($J643,M$6),'Model Participation Data'!$N$6:$DX$6,0)),'Model Participation Data'!$B$8:$B$57,$C643,'Model Participation Data'!$C$8:$C$57,$D643))</f>
        <v>0</v>
      </c>
      <c r="N643" s="43">
        <f>IF(ISNA(SUMIFS(INDEX('Model Participation Data'!$N$8:$DX$57,0,MATCH(CONCATENATE($J643,N$6),'Model Participation Data'!$N$6:$DX$6,0)),'Model Participation Data'!$B$8:$B$57,$C643,'Model Participation Data'!$C$8:$C$57,$D643)),"-",SUMIFS(INDEX('Model Participation Data'!$N$8:$DX$57,0,MATCH(CONCATENATE($J643,N$6),'Model Participation Data'!$N$6:$DX$6,0)),'Model Participation Data'!$B$8:$B$57,$C643,'Model Participation Data'!$C$8:$C$57,$D643))</f>
        <v>0</v>
      </c>
      <c r="O643" s="154">
        <f>IF(ISNA(SUMIFS(INDEX('Model Participation Data'!$N$8:$DX$57,0,MATCH(CONCATENATE($J643,O$6),'Model Participation Data'!$N$6:$DX$6,0)),'Model Participation Data'!$B$8:$B$57,$C643,'Model Participation Data'!$C$8:$C$57,$D643)),"-",SUMIFS(INDEX('Model Participation Data'!$N$8:$DX$57,0,MATCH(CONCATENATE($J643,O$6),'Model Participation Data'!$N$6:$DX$6,0)),'Model Participation Data'!$B$8:$B$57,$C643,'Model Participation Data'!$C$8:$C$57,$D643))</f>
        <v>0</v>
      </c>
    </row>
    <row r="644" spans="2:15" outlineLevel="1" x14ac:dyDescent="0.35">
      <c r="B644" s="37" t="s">
        <v>80</v>
      </c>
      <c r="C644" s="38" t="str">
        <f>IF(ISBLANK('Model Participation Data'!$B$33),"-",'Model Participation Data'!$B$33)</f>
        <v>-</v>
      </c>
      <c r="D644" s="38" t="str">
        <f>IF(ISBLANK('Model Participation Data'!$C$33),"-",'Model Participation Data'!$C$33)</f>
        <v>-</v>
      </c>
      <c r="E644" s="38" t="str">
        <f>IF(ISBLANK('Model Participation Data'!$D$33),"-",'Model Participation Data'!$D$33)</f>
        <v>-</v>
      </c>
      <c r="F644" s="38" t="str">
        <f>IF(ISBLANK('Model Participation Data'!$E$33),"-",'Model Participation Data'!$E$33)</f>
        <v>-</v>
      </c>
      <c r="G644" s="151" t="str">
        <f>IF(ISBLANK('Model Participation Data'!$F$33),"-",'Model Participation Data'!$F$33)</f>
        <v>-</v>
      </c>
      <c r="H644" s="38">
        <v>2</v>
      </c>
      <c r="I644" s="38" t="s">
        <v>65</v>
      </c>
      <c r="J644" s="150" t="str">
        <f t="shared" si="33"/>
        <v>2Goal</v>
      </c>
      <c r="K644" s="38" t="str">
        <f>IF(ISBLANK('Model Participation Data'!$L$33),"-",'Model Participation Data'!$L$33)</f>
        <v>-</v>
      </c>
      <c r="L644" s="39" t="str">
        <f>IF(ISBLANK('Model Participation Data'!$M$33),"-",'Model Participation Data'!$M$33)</f>
        <v>-</v>
      </c>
      <c r="M644" s="43" t="str">
        <f>IF(ISNA(SUMIFS(INDEX('Model Participation Data'!$N$8:$DX$57,0,MATCH(CONCATENATE($J644,M$6),'Model Participation Data'!$N$6:$DX$6,0)),'Model Participation Data'!$B$8:$B$57,$C644,'Model Participation Data'!$C$8:$C$57,$D644)),"-",SUMIFS(INDEX('Model Participation Data'!$N$8:$DX$57,0,MATCH(CONCATENATE($J644,M$6),'Model Participation Data'!$N$6:$DX$6,0)),'Model Participation Data'!$B$8:$B$57,$C644,'Model Participation Data'!$C$8:$C$57,$D644))</f>
        <v>-</v>
      </c>
      <c r="N644" s="43" t="str">
        <f>IF(ISNA(SUMIFS(INDEX('Model Participation Data'!$N$8:$DX$57,0,MATCH(CONCATENATE($J644,N$6),'Model Participation Data'!$N$6:$DX$6,0)),'Model Participation Data'!$B$8:$B$57,$C644,'Model Participation Data'!$C$8:$C$57,$D644)),"-",SUMIFS(INDEX('Model Participation Data'!$N$8:$DX$57,0,MATCH(CONCATENATE($J644,N$6),'Model Participation Data'!$N$6:$DX$6,0)),'Model Participation Data'!$B$8:$B$57,$C644,'Model Participation Data'!$C$8:$C$57,$D644))</f>
        <v>-</v>
      </c>
      <c r="O644" s="154">
        <f>IF(ISNA(SUMIFS(INDEX('Model Participation Data'!$N$8:$DX$57,0,MATCH(CONCATENATE($J644,O$6),'Model Participation Data'!$N$6:$DX$6,0)),'Model Participation Data'!$B$8:$B$57,$C644,'Model Participation Data'!$C$8:$C$57,$D644)),"-",SUMIFS(INDEX('Model Participation Data'!$N$8:$DX$57,0,MATCH(CONCATENATE($J644,O$6),'Model Participation Data'!$N$6:$DX$6,0)),'Model Participation Data'!$B$8:$B$57,$C644,'Model Participation Data'!$C$8:$C$57,$D644))</f>
        <v>0</v>
      </c>
    </row>
    <row r="645" spans="2:15" outlineLevel="1" x14ac:dyDescent="0.35">
      <c r="B645" s="37" t="s">
        <v>80</v>
      </c>
      <c r="C645" s="38" t="str">
        <f>IF(ISBLANK('Model Participation Data'!$B$33),"-",'Model Participation Data'!$B$33)</f>
        <v>-</v>
      </c>
      <c r="D645" s="38" t="str">
        <f>IF(ISBLANK('Model Participation Data'!$C$33),"-",'Model Participation Data'!$C$33)</f>
        <v>-</v>
      </c>
      <c r="E645" s="38" t="str">
        <f>IF(ISBLANK('Model Participation Data'!$D$33),"-",'Model Participation Data'!$D$33)</f>
        <v>-</v>
      </c>
      <c r="F645" s="38" t="str">
        <f>IF(ISBLANK('Model Participation Data'!$E$33),"-",'Model Participation Data'!$E$33)</f>
        <v>-</v>
      </c>
      <c r="G645" s="151" t="str">
        <f>IF(ISBLANK('Model Participation Data'!$F$33),"-",'Model Participation Data'!$F$33)</f>
        <v>-</v>
      </c>
      <c r="H645" s="38">
        <v>3</v>
      </c>
      <c r="I645" s="38">
        <v>1</v>
      </c>
      <c r="J645" s="150" t="str">
        <f t="shared" si="33"/>
        <v>31</v>
      </c>
      <c r="K645" s="38" t="str">
        <f>IF(ISBLANK('Model Participation Data'!$L$33),"-",'Model Participation Data'!$L$33)</f>
        <v>-</v>
      </c>
      <c r="L645" s="39" t="str">
        <f>IF(ISBLANK('Model Participation Data'!$M$33),"-",'Model Participation Data'!$M$33)</f>
        <v>-</v>
      </c>
      <c r="M645" s="43">
        <f>IF(ISNA(SUMIFS(INDEX('Model Participation Data'!$N$8:$DX$57,0,MATCH(CONCATENATE($J645,M$6),'Model Participation Data'!$N$6:$DX$6,0)),'Model Participation Data'!$B$8:$B$57,$C645,'Model Participation Data'!$C$8:$C$57,$D645)),"-",SUMIFS(INDEX('Model Participation Data'!$N$8:$DX$57,0,MATCH(CONCATENATE($J645,M$6),'Model Participation Data'!$N$6:$DX$6,0)),'Model Participation Data'!$B$8:$B$57,$C645,'Model Participation Data'!$C$8:$C$57,$D645))</f>
        <v>0</v>
      </c>
      <c r="N645" s="43">
        <f>IF(ISNA(SUMIFS(INDEX('Model Participation Data'!$N$8:$DX$57,0,MATCH(CONCATENATE($J645,N$6),'Model Participation Data'!$N$6:$DX$6,0)),'Model Participation Data'!$B$8:$B$57,$C645,'Model Participation Data'!$C$8:$C$57,$D645)),"-",SUMIFS(INDEX('Model Participation Data'!$N$8:$DX$57,0,MATCH(CONCATENATE($J645,N$6),'Model Participation Data'!$N$6:$DX$6,0)),'Model Participation Data'!$B$8:$B$57,$C645,'Model Participation Data'!$C$8:$C$57,$D645))</f>
        <v>0</v>
      </c>
      <c r="O645" s="154">
        <f>IF(ISNA(SUMIFS(INDEX('Model Participation Data'!$N$8:$DX$57,0,MATCH(CONCATENATE($J645,O$6),'Model Participation Data'!$N$6:$DX$6,0)),'Model Participation Data'!$B$8:$B$57,$C645,'Model Participation Data'!$C$8:$C$57,$D645)),"-",SUMIFS(INDEX('Model Participation Data'!$N$8:$DX$57,0,MATCH(CONCATENATE($J645,O$6),'Model Participation Data'!$N$6:$DX$6,0)),'Model Participation Data'!$B$8:$B$57,$C645,'Model Participation Data'!$C$8:$C$57,$D645))</f>
        <v>0</v>
      </c>
    </row>
    <row r="646" spans="2:15" outlineLevel="1" x14ac:dyDescent="0.35">
      <c r="B646" s="37" t="s">
        <v>80</v>
      </c>
      <c r="C646" s="38" t="str">
        <f>IF(ISBLANK('Model Participation Data'!$B$33),"-",'Model Participation Data'!$B$33)</f>
        <v>-</v>
      </c>
      <c r="D646" s="38" t="str">
        <f>IF(ISBLANK('Model Participation Data'!$C$33),"-",'Model Participation Data'!$C$33)</f>
        <v>-</v>
      </c>
      <c r="E646" s="38" t="str">
        <f>IF(ISBLANK('Model Participation Data'!$D$33),"-",'Model Participation Data'!$D$33)</f>
        <v>-</v>
      </c>
      <c r="F646" s="38" t="str">
        <f>IF(ISBLANK('Model Participation Data'!$E$33),"-",'Model Participation Data'!$E$33)</f>
        <v>-</v>
      </c>
      <c r="G646" s="151" t="str">
        <f>IF(ISBLANK('Model Participation Data'!$F$33),"-",'Model Participation Data'!$F$33)</f>
        <v>-</v>
      </c>
      <c r="H646" s="38">
        <v>3</v>
      </c>
      <c r="I646" s="38">
        <v>2</v>
      </c>
      <c r="J646" s="150" t="str">
        <f t="shared" si="33"/>
        <v>32</v>
      </c>
      <c r="K646" s="38" t="str">
        <f>IF(ISBLANK('Model Participation Data'!$L$33),"-",'Model Participation Data'!$L$33)</f>
        <v>-</v>
      </c>
      <c r="L646" s="39" t="str">
        <f>IF(ISBLANK('Model Participation Data'!$M$33),"-",'Model Participation Data'!$M$33)</f>
        <v>-</v>
      </c>
      <c r="M646" s="43">
        <f>IF(ISNA(SUMIFS(INDEX('Model Participation Data'!$N$8:$DX$57,0,MATCH(CONCATENATE($J646,M$6),'Model Participation Data'!$N$6:$DX$6,0)),'Model Participation Data'!$B$8:$B$57,$C646,'Model Participation Data'!$C$8:$C$57,$D646)),"-",SUMIFS(INDEX('Model Participation Data'!$N$8:$DX$57,0,MATCH(CONCATENATE($J646,M$6),'Model Participation Data'!$N$6:$DX$6,0)),'Model Participation Data'!$B$8:$B$57,$C646,'Model Participation Data'!$C$8:$C$57,$D646))</f>
        <v>0</v>
      </c>
      <c r="N646" s="43">
        <f>IF(ISNA(SUMIFS(INDEX('Model Participation Data'!$N$8:$DX$57,0,MATCH(CONCATENATE($J646,N$6),'Model Participation Data'!$N$6:$DX$6,0)),'Model Participation Data'!$B$8:$B$57,$C646,'Model Participation Data'!$C$8:$C$57,$D646)),"-",SUMIFS(INDEX('Model Participation Data'!$N$8:$DX$57,0,MATCH(CONCATENATE($J646,N$6),'Model Participation Data'!$N$6:$DX$6,0)),'Model Participation Data'!$B$8:$B$57,$C646,'Model Participation Data'!$C$8:$C$57,$D646))</f>
        <v>0</v>
      </c>
      <c r="O646" s="154">
        <f>IF(ISNA(SUMIFS(INDEX('Model Participation Data'!$N$8:$DX$57,0,MATCH(CONCATENATE($J646,O$6),'Model Participation Data'!$N$6:$DX$6,0)),'Model Participation Data'!$B$8:$B$57,$C646,'Model Participation Data'!$C$8:$C$57,$D646)),"-",SUMIFS(INDEX('Model Participation Data'!$N$8:$DX$57,0,MATCH(CONCATENATE($J646,O$6),'Model Participation Data'!$N$6:$DX$6,0)),'Model Participation Data'!$B$8:$B$57,$C646,'Model Participation Data'!$C$8:$C$57,$D646))</f>
        <v>0</v>
      </c>
    </row>
    <row r="647" spans="2:15" outlineLevel="1" x14ac:dyDescent="0.35">
      <c r="B647" s="37" t="s">
        <v>80</v>
      </c>
      <c r="C647" s="38" t="str">
        <f>IF(ISBLANK('Model Participation Data'!$B$33),"-",'Model Participation Data'!$B$33)</f>
        <v>-</v>
      </c>
      <c r="D647" s="38" t="str">
        <f>IF(ISBLANK('Model Participation Data'!$C$33),"-",'Model Participation Data'!$C$33)</f>
        <v>-</v>
      </c>
      <c r="E647" s="38" t="str">
        <f>IF(ISBLANK('Model Participation Data'!$D$33),"-",'Model Participation Data'!$D$33)</f>
        <v>-</v>
      </c>
      <c r="F647" s="38" t="str">
        <f>IF(ISBLANK('Model Participation Data'!$E$33),"-",'Model Participation Data'!$E$33)</f>
        <v>-</v>
      </c>
      <c r="G647" s="151" t="str">
        <f>IF(ISBLANK('Model Participation Data'!$F$33),"-",'Model Participation Data'!$F$33)</f>
        <v>-</v>
      </c>
      <c r="H647" s="38">
        <v>3</v>
      </c>
      <c r="I647" s="38">
        <v>3</v>
      </c>
      <c r="J647" s="150" t="str">
        <f t="shared" si="33"/>
        <v>33</v>
      </c>
      <c r="K647" s="38" t="str">
        <f>IF(ISBLANK('Model Participation Data'!$L$33),"-",'Model Participation Data'!$L$33)</f>
        <v>-</v>
      </c>
      <c r="L647" s="39" t="str">
        <f>IF(ISBLANK('Model Participation Data'!$M$33),"-",'Model Participation Data'!$M$33)</f>
        <v>-</v>
      </c>
      <c r="M647" s="43">
        <f>IF(ISNA(SUMIFS(INDEX('Model Participation Data'!$N$8:$DX$57,0,MATCH(CONCATENATE($J647,M$6),'Model Participation Data'!$N$6:$DX$6,0)),'Model Participation Data'!$B$8:$B$57,$C647,'Model Participation Data'!$C$8:$C$57,$D647)),"-",SUMIFS(INDEX('Model Participation Data'!$N$8:$DX$57,0,MATCH(CONCATENATE($J647,M$6),'Model Participation Data'!$N$6:$DX$6,0)),'Model Participation Data'!$B$8:$B$57,$C647,'Model Participation Data'!$C$8:$C$57,$D647))</f>
        <v>0</v>
      </c>
      <c r="N647" s="43">
        <f>IF(ISNA(SUMIFS(INDEX('Model Participation Data'!$N$8:$DX$57,0,MATCH(CONCATENATE($J647,N$6),'Model Participation Data'!$N$6:$DX$6,0)),'Model Participation Data'!$B$8:$B$57,$C647,'Model Participation Data'!$C$8:$C$57,$D647)),"-",SUMIFS(INDEX('Model Participation Data'!$N$8:$DX$57,0,MATCH(CONCATENATE($J647,N$6),'Model Participation Data'!$N$6:$DX$6,0)),'Model Participation Data'!$B$8:$B$57,$C647,'Model Participation Data'!$C$8:$C$57,$D647))</f>
        <v>0</v>
      </c>
      <c r="O647" s="154">
        <f>IF(ISNA(SUMIFS(INDEX('Model Participation Data'!$N$8:$DX$57,0,MATCH(CONCATENATE($J647,O$6),'Model Participation Data'!$N$6:$DX$6,0)),'Model Participation Data'!$B$8:$B$57,$C647,'Model Participation Data'!$C$8:$C$57,$D647)),"-",SUMIFS(INDEX('Model Participation Data'!$N$8:$DX$57,0,MATCH(CONCATENATE($J647,O$6),'Model Participation Data'!$N$6:$DX$6,0)),'Model Participation Data'!$B$8:$B$57,$C647,'Model Participation Data'!$C$8:$C$57,$D647))</f>
        <v>0</v>
      </c>
    </row>
    <row r="648" spans="2:15" outlineLevel="1" x14ac:dyDescent="0.35">
      <c r="B648" s="37" t="s">
        <v>80</v>
      </c>
      <c r="C648" s="38" t="str">
        <f>IF(ISBLANK('Model Participation Data'!$B$33),"-",'Model Participation Data'!$B$33)</f>
        <v>-</v>
      </c>
      <c r="D648" s="38" t="str">
        <f>IF(ISBLANK('Model Participation Data'!$C$33),"-",'Model Participation Data'!$C$33)</f>
        <v>-</v>
      </c>
      <c r="E648" s="38" t="str">
        <f>IF(ISBLANK('Model Participation Data'!$D$33),"-",'Model Participation Data'!$D$33)</f>
        <v>-</v>
      </c>
      <c r="F648" s="38" t="str">
        <f>IF(ISBLANK('Model Participation Data'!$E$33),"-",'Model Participation Data'!$E$33)</f>
        <v>-</v>
      </c>
      <c r="G648" s="151" t="str">
        <f>IF(ISBLANK('Model Participation Data'!$F$33),"-",'Model Participation Data'!$F$33)</f>
        <v>-</v>
      </c>
      <c r="H648" s="38">
        <v>3</v>
      </c>
      <c r="I648" s="38">
        <v>4</v>
      </c>
      <c r="J648" s="150" t="str">
        <f t="shared" si="33"/>
        <v>34</v>
      </c>
      <c r="K648" s="38" t="str">
        <f>IF(ISBLANK('Model Participation Data'!$L$33),"-",'Model Participation Data'!$L$33)</f>
        <v>-</v>
      </c>
      <c r="L648" s="39" t="str">
        <f>IF(ISBLANK('Model Participation Data'!$M$33),"-",'Model Participation Data'!$M$33)</f>
        <v>-</v>
      </c>
      <c r="M648" s="43">
        <f>IF(ISNA(SUMIFS(INDEX('Model Participation Data'!$N$8:$DX$57,0,MATCH(CONCATENATE($J648,M$6),'Model Participation Data'!$N$6:$DX$6,0)),'Model Participation Data'!$B$8:$B$57,$C648,'Model Participation Data'!$C$8:$C$57,$D648)),"-",SUMIFS(INDEX('Model Participation Data'!$N$8:$DX$57,0,MATCH(CONCATENATE($J648,M$6),'Model Participation Data'!$N$6:$DX$6,0)),'Model Participation Data'!$B$8:$B$57,$C648,'Model Participation Data'!$C$8:$C$57,$D648))</f>
        <v>0</v>
      </c>
      <c r="N648" s="43">
        <f>IF(ISNA(SUMIFS(INDEX('Model Participation Data'!$N$8:$DX$57,0,MATCH(CONCATENATE($J648,N$6),'Model Participation Data'!$N$6:$DX$6,0)),'Model Participation Data'!$B$8:$B$57,$C648,'Model Participation Data'!$C$8:$C$57,$D648)),"-",SUMIFS(INDEX('Model Participation Data'!$N$8:$DX$57,0,MATCH(CONCATENATE($J648,N$6),'Model Participation Data'!$N$6:$DX$6,0)),'Model Participation Data'!$B$8:$B$57,$C648,'Model Participation Data'!$C$8:$C$57,$D648))</f>
        <v>0</v>
      </c>
      <c r="O648" s="154">
        <f>IF(ISNA(SUMIFS(INDEX('Model Participation Data'!$N$8:$DX$57,0,MATCH(CONCATENATE($J648,O$6),'Model Participation Data'!$N$6:$DX$6,0)),'Model Participation Data'!$B$8:$B$57,$C648,'Model Participation Data'!$C$8:$C$57,$D648)),"-",SUMIFS(INDEX('Model Participation Data'!$N$8:$DX$57,0,MATCH(CONCATENATE($J648,O$6),'Model Participation Data'!$N$6:$DX$6,0)),'Model Participation Data'!$B$8:$B$57,$C648,'Model Participation Data'!$C$8:$C$57,$D648))</f>
        <v>0</v>
      </c>
    </row>
    <row r="649" spans="2:15" outlineLevel="1" x14ac:dyDescent="0.35">
      <c r="B649" s="37" t="s">
        <v>80</v>
      </c>
      <c r="C649" s="38" t="str">
        <f>IF(ISBLANK('Model Participation Data'!$B$33),"-",'Model Participation Data'!$B$33)</f>
        <v>-</v>
      </c>
      <c r="D649" s="38" t="str">
        <f>IF(ISBLANK('Model Participation Data'!$C$33),"-",'Model Participation Data'!$C$33)</f>
        <v>-</v>
      </c>
      <c r="E649" s="38" t="str">
        <f>IF(ISBLANK('Model Participation Data'!$D$33),"-",'Model Participation Data'!$D$33)</f>
        <v>-</v>
      </c>
      <c r="F649" s="38" t="str">
        <f>IF(ISBLANK('Model Participation Data'!$E$33),"-",'Model Participation Data'!$E$33)</f>
        <v>-</v>
      </c>
      <c r="G649" s="151" t="str">
        <f>IF(ISBLANK('Model Participation Data'!$F$33),"-",'Model Participation Data'!$F$33)</f>
        <v>-</v>
      </c>
      <c r="H649" s="38">
        <v>3</v>
      </c>
      <c r="I649" s="38">
        <v>5</v>
      </c>
      <c r="J649" s="150" t="str">
        <f t="shared" si="33"/>
        <v>35</v>
      </c>
      <c r="K649" s="38" t="str">
        <f>IF(ISBLANK('Model Participation Data'!$L$33),"-",'Model Participation Data'!$L$33)</f>
        <v>-</v>
      </c>
      <c r="L649" s="39" t="str">
        <f>IF(ISBLANK('Model Participation Data'!$M$33),"-",'Model Participation Data'!$M$33)</f>
        <v>-</v>
      </c>
      <c r="M649" s="43">
        <f>IF(ISNA(SUMIFS(INDEX('Model Participation Data'!$N$8:$DX$57,0,MATCH(CONCATENATE($J649,M$6),'Model Participation Data'!$N$6:$DX$6,0)),'Model Participation Data'!$B$8:$B$57,$C649,'Model Participation Data'!$C$8:$C$57,$D649)),"-",SUMIFS(INDEX('Model Participation Data'!$N$8:$DX$57,0,MATCH(CONCATENATE($J649,M$6),'Model Participation Data'!$N$6:$DX$6,0)),'Model Participation Data'!$B$8:$B$57,$C649,'Model Participation Data'!$C$8:$C$57,$D649))</f>
        <v>0</v>
      </c>
      <c r="N649" s="43">
        <f>IF(ISNA(SUMIFS(INDEX('Model Participation Data'!$N$8:$DX$57,0,MATCH(CONCATENATE($J649,N$6),'Model Participation Data'!$N$6:$DX$6,0)),'Model Participation Data'!$B$8:$B$57,$C649,'Model Participation Data'!$C$8:$C$57,$D649)),"-",SUMIFS(INDEX('Model Participation Data'!$N$8:$DX$57,0,MATCH(CONCATENATE($J649,N$6),'Model Participation Data'!$N$6:$DX$6,0)),'Model Participation Data'!$B$8:$B$57,$C649,'Model Participation Data'!$C$8:$C$57,$D649))</f>
        <v>0</v>
      </c>
      <c r="O649" s="154">
        <f>IF(ISNA(SUMIFS(INDEX('Model Participation Data'!$N$8:$DX$57,0,MATCH(CONCATENATE($J649,O$6),'Model Participation Data'!$N$6:$DX$6,0)),'Model Participation Data'!$B$8:$B$57,$C649,'Model Participation Data'!$C$8:$C$57,$D649)),"-",SUMIFS(INDEX('Model Participation Data'!$N$8:$DX$57,0,MATCH(CONCATENATE($J649,O$6),'Model Participation Data'!$N$6:$DX$6,0)),'Model Participation Data'!$B$8:$B$57,$C649,'Model Participation Data'!$C$8:$C$57,$D649))</f>
        <v>0</v>
      </c>
    </row>
    <row r="650" spans="2:15" outlineLevel="1" x14ac:dyDescent="0.35">
      <c r="B650" s="37" t="s">
        <v>80</v>
      </c>
      <c r="C650" s="38" t="str">
        <f>IF(ISBLANK('Model Participation Data'!$B$33),"-",'Model Participation Data'!$B$33)</f>
        <v>-</v>
      </c>
      <c r="D650" s="38" t="str">
        <f>IF(ISBLANK('Model Participation Data'!$C$33),"-",'Model Participation Data'!$C$33)</f>
        <v>-</v>
      </c>
      <c r="E650" s="38" t="str">
        <f>IF(ISBLANK('Model Participation Data'!$D$33),"-",'Model Participation Data'!$D$33)</f>
        <v>-</v>
      </c>
      <c r="F650" s="38" t="str">
        <f>IF(ISBLANK('Model Participation Data'!$E$33),"-",'Model Participation Data'!$E$33)</f>
        <v>-</v>
      </c>
      <c r="G650" s="151" t="str">
        <f>IF(ISBLANK('Model Participation Data'!$F$33),"-",'Model Participation Data'!$F$33)</f>
        <v>-</v>
      </c>
      <c r="H650" s="38">
        <v>3</v>
      </c>
      <c r="I650" s="38" t="s">
        <v>65</v>
      </c>
      <c r="J650" s="150" t="str">
        <f t="shared" si="33"/>
        <v>3Goal</v>
      </c>
      <c r="K650" s="38" t="str">
        <f>IF(ISBLANK('Model Participation Data'!$L$33),"-",'Model Participation Data'!$L$33)</f>
        <v>-</v>
      </c>
      <c r="L650" s="39" t="str">
        <f>IF(ISBLANK('Model Participation Data'!$M$33),"-",'Model Participation Data'!$M$33)</f>
        <v>-</v>
      </c>
      <c r="M650" s="43" t="str">
        <f>IF(ISNA(SUMIFS(INDEX('Model Participation Data'!$N$8:$DX$57,0,MATCH(CONCATENATE($J650,M$6),'Model Participation Data'!$N$6:$DX$6,0)),'Model Participation Data'!$B$8:$B$57,$C650,'Model Participation Data'!$C$8:$C$57,$D650)),"-",SUMIFS(INDEX('Model Participation Data'!$N$8:$DX$57,0,MATCH(CONCATENATE($J650,M$6),'Model Participation Data'!$N$6:$DX$6,0)),'Model Participation Data'!$B$8:$B$57,$C650,'Model Participation Data'!$C$8:$C$57,$D650))</f>
        <v>-</v>
      </c>
      <c r="N650" s="43" t="str">
        <f>IF(ISNA(SUMIFS(INDEX('Model Participation Data'!$N$8:$DX$57,0,MATCH(CONCATENATE($J650,N$6),'Model Participation Data'!$N$6:$DX$6,0)),'Model Participation Data'!$B$8:$B$57,$C650,'Model Participation Data'!$C$8:$C$57,$D650)),"-",SUMIFS(INDEX('Model Participation Data'!$N$8:$DX$57,0,MATCH(CONCATENATE($J650,N$6),'Model Participation Data'!$N$6:$DX$6,0)),'Model Participation Data'!$B$8:$B$57,$C650,'Model Participation Data'!$C$8:$C$57,$D650))</f>
        <v>-</v>
      </c>
      <c r="O650" s="154">
        <f>IF(ISNA(SUMIFS(INDEX('Model Participation Data'!$N$8:$DX$57,0,MATCH(CONCATENATE($J650,O$6),'Model Participation Data'!$N$6:$DX$6,0)),'Model Participation Data'!$B$8:$B$57,$C650,'Model Participation Data'!$C$8:$C$57,$D650)),"-",SUMIFS(INDEX('Model Participation Data'!$N$8:$DX$57,0,MATCH(CONCATENATE($J650,O$6),'Model Participation Data'!$N$6:$DX$6,0)),'Model Participation Data'!$B$8:$B$57,$C650,'Model Participation Data'!$C$8:$C$57,$D650))</f>
        <v>0</v>
      </c>
    </row>
    <row r="651" spans="2:15" outlineLevel="1" x14ac:dyDescent="0.35">
      <c r="B651" s="37" t="s">
        <v>80</v>
      </c>
      <c r="C651" s="38" t="str">
        <f>IF(ISBLANK('Model Participation Data'!$B$33),"-",'Model Participation Data'!$B$33)</f>
        <v>-</v>
      </c>
      <c r="D651" s="38" t="str">
        <f>IF(ISBLANK('Model Participation Data'!$C$33),"-",'Model Participation Data'!$C$33)</f>
        <v>-</v>
      </c>
      <c r="E651" s="38" t="str">
        <f>IF(ISBLANK('Model Participation Data'!$D$33),"-",'Model Participation Data'!$D$33)</f>
        <v>-</v>
      </c>
      <c r="F651" s="38" t="str">
        <f>IF(ISBLANK('Model Participation Data'!$E$33),"-",'Model Participation Data'!$E$33)</f>
        <v>-</v>
      </c>
      <c r="G651" s="151" t="str">
        <f>IF(ISBLANK('Model Participation Data'!$F$33),"-",'Model Participation Data'!$F$33)</f>
        <v>-</v>
      </c>
      <c r="H651" s="38">
        <v>4</v>
      </c>
      <c r="I651" s="38">
        <v>1</v>
      </c>
      <c r="J651" s="150" t="str">
        <f t="shared" ref="J651:J656" si="35">CONCATENATE(H651,I651)</f>
        <v>41</v>
      </c>
      <c r="K651" s="38" t="str">
        <f>IF(ISBLANK('Model Participation Data'!$L$33),"-",'Model Participation Data'!$L$33)</f>
        <v>-</v>
      </c>
      <c r="L651" s="39" t="str">
        <f>IF(ISBLANK('Model Participation Data'!$M$33),"-",'Model Participation Data'!$M$33)</f>
        <v>-</v>
      </c>
      <c r="M651" s="43">
        <f>IF(ISNA(SUMIFS(INDEX('Model Participation Data'!$N$8:$DX$57,0,MATCH(CONCATENATE($J651,M$6),'Model Participation Data'!$N$6:$DX$6,0)),'Model Participation Data'!$B$8:$B$57,$C651,'Model Participation Data'!$C$8:$C$57,$D651)),"-",SUMIFS(INDEX('Model Participation Data'!$N$8:$DX$57,0,MATCH(CONCATENATE($J651,M$6),'Model Participation Data'!$N$6:$DX$6,0)),'Model Participation Data'!$B$8:$B$57,$C651,'Model Participation Data'!$C$8:$C$57,$D651))</f>
        <v>0</v>
      </c>
      <c r="N651" s="43">
        <f>IF(ISNA(SUMIFS(INDEX('Model Participation Data'!$N$8:$DX$57,0,MATCH(CONCATENATE($J651,N$6),'Model Participation Data'!$N$6:$DX$6,0)),'Model Participation Data'!$B$8:$B$57,$C651,'Model Participation Data'!$C$8:$C$57,$D651)),"-",SUMIFS(INDEX('Model Participation Data'!$N$8:$DX$57,0,MATCH(CONCATENATE($J651,N$6),'Model Participation Data'!$N$6:$DX$6,0)),'Model Participation Data'!$B$8:$B$57,$C651,'Model Participation Data'!$C$8:$C$57,$D651))</f>
        <v>0</v>
      </c>
      <c r="O651" s="154">
        <f>IF(ISNA(SUMIFS(INDEX('Model Participation Data'!$N$8:$DX$57,0,MATCH(CONCATENATE($J651,O$6),'Model Participation Data'!$N$6:$DX$6,0)),'Model Participation Data'!$B$8:$B$57,$C651,'Model Participation Data'!$C$8:$C$57,$D651)),"-",SUMIFS(INDEX('Model Participation Data'!$N$8:$DX$57,0,MATCH(CONCATENATE($J651,O$6),'Model Participation Data'!$N$6:$DX$6,0)),'Model Participation Data'!$B$8:$B$57,$C651,'Model Participation Data'!$C$8:$C$57,$D651))</f>
        <v>0</v>
      </c>
    </row>
    <row r="652" spans="2:15" outlineLevel="1" x14ac:dyDescent="0.35">
      <c r="B652" s="37" t="s">
        <v>80</v>
      </c>
      <c r="C652" s="38" t="str">
        <f>IF(ISBLANK('Model Participation Data'!$B$33),"-",'Model Participation Data'!$B$33)</f>
        <v>-</v>
      </c>
      <c r="D652" s="38" t="str">
        <f>IF(ISBLANK('Model Participation Data'!$C$33),"-",'Model Participation Data'!$C$33)</f>
        <v>-</v>
      </c>
      <c r="E652" s="38" t="str">
        <f>IF(ISBLANK('Model Participation Data'!$D$33),"-",'Model Participation Data'!$D$33)</f>
        <v>-</v>
      </c>
      <c r="F652" s="38" t="str">
        <f>IF(ISBLANK('Model Participation Data'!$E$33),"-",'Model Participation Data'!$E$33)</f>
        <v>-</v>
      </c>
      <c r="G652" s="151" t="str">
        <f>IF(ISBLANK('Model Participation Data'!$F$33),"-",'Model Participation Data'!$F$33)</f>
        <v>-</v>
      </c>
      <c r="H652" s="38">
        <v>4</v>
      </c>
      <c r="I652" s="38">
        <v>2</v>
      </c>
      <c r="J652" s="150" t="str">
        <f t="shared" si="35"/>
        <v>42</v>
      </c>
      <c r="K652" s="38" t="str">
        <f>IF(ISBLANK('Model Participation Data'!$L$33),"-",'Model Participation Data'!$L$33)</f>
        <v>-</v>
      </c>
      <c r="L652" s="39" t="str">
        <f>IF(ISBLANK('Model Participation Data'!$M$33),"-",'Model Participation Data'!$M$33)</f>
        <v>-</v>
      </c>
      <c r="M652" s="43">
        <f>IF(ISNA(SUMIFS(INDEX('Model Participation Data'!$N$8:$DX$57,0,MATCH(CONCATENATE($J652,M$6),'Model Participation Data'!$N$6:$DX$6,0)),'Model Participation Data'!$B$8:$B$57,$C652,'Model Participation Data'!$C$8:$C$57,$D652)),"-",SUMIFS(INDEX('Model Participation Data'!$N$8:$DX$57,0,MATCH(CONCATENATE($J652,M$6),'Model Participation Data'!$N$6:$DX$6,0)),'Model Participation Data'!$B$8:$B$57,$C652,'Model Participation Data'!$C$8:$C$57,$D652))</f>
        <v>0</v>
      </c>
      <c r="N652" s="43">
        <f>IF(ISNA(SUMIFS(INDEX('Model Participation Data'!$N$8:$DX$57,0,MATCH(CONCATENATE($J652,N$6),'Model Participation Data'!$N$6:$DX$6,0)),'Model Participation Data'!$B$8:$B$57,$C652,'Model Participation Data'!$C$8:$C$57,$D652)),"-",SUMIFS(INDEX('Model Participation Data'!$N$8:$DX$57,0,MATCH(CONCATENATE($J652,N$6),'Model Participation Data'!$N$6:$DX$6,0)),'Model Participation Data'!$B$8:$B$57,$C652,'Model Participation Data'!$C$8:$C$57,$D652))</f>
        <v>0</v>
      </c>
      <c r="O652" s="154">
        <f>IF(ISNA(SUMIFS(INDEX('Model Participation Data'!$N$8:$DX$57,0,MATCH(CONCATENATE($J652,O$6),'Model Participation Data'!$N$6:$DX$6,0)),'Model Participation Data'!$B$8:$B$57,$C652,'Model Participation Data'!$C$8:$C$57,$D652)),"-",SUMIFS(INDEX('Model Participation Data'!$N$8:$DX$57,0,MATCH(CONCATENATE($J652,O$6),'Model Participation Data'!$N$6:$DX$6,0)),'Model Participation Data'!$B$8:$B$57,$C652,'Model Participation Data'!$C$8:$C$57,$D652))</f>
        <v>0</v>
      </c>
    </row>
    <row r="653" spans="2:15" outlineLevel="1" x14ac:dyDescent="0.35">
      <c r="B653" s="37" t="s">
        <v>80</v>
      </c>
      <c r="C653" s="38" t="str">
        <f>IF(ISBLANK('Model Participation Data'!$B$33),"-",'Model Participation Data'!$B$33)</f>
        <v>-</v>
      </c>
      <c r="D653" s="38" t="str">
        <f>IF(ISBLANK('Model Participation Data'!$C$33),"-",'Model Participation Data'!$C$33)</f>
        <v>-</v>
      </c>
      <c r="E653" s="38" t="str">
        <f>IF(ISBLANK('Model Participation Data'!$D$33),"-",'Model Participation Data'!$D$33)</f>
        <v>-</v>
      </c>
      <c r="F653" s="38" t="str">
        <f>IF(ISBLANK('Model Participation Data'!$E$33),"-",'Model Participation Data'!$E$33)</f>
        <v>-</v>
      </c>
      <c r="G653" s="151" t="str">
        <f>IF(ISBLANK('Model Participation Data'!$F$33),"-",'Model Participation Data'!$F$33)</f>
        <v>-</v>
      </c>
      <c r="H653" s="38">
        <v>4</v>
      </c>
      <c r="I653" s="38">
        <v>3</v>
      </c>
      <c r="J653" s="150" t="str">
        <f t="shared" si="35"/>
        <v>43</v>
      </c>
      <c r="K653" s="38" t="str">
        <f>IF(ISBLANK('Model Participation Data'!$L$33),"-",'Model Participation Data'!$L$33)</f>
        <v>-</v>
      </c>
      <c r="L653" s="39" t="str">
        <f>IF(ISBLANK('Model Participation Data'!$M$33),"-",'Model Participation Data'!$M$33)</f>
        <v>-</v>
      </c>
      <c r="M653" s="43">
        <f>IF(ISNA(SUMIFS(INDEX('Model Participation Data'!$N$8:$DX$57,0,MATCH(CONCATENATE($J653,M$6),'Model Participation Data'!$N$6:$DX$6,0)),'Model Participation Data'!$B$8:$B$57,$C653,'Model Participation Data'!$C$8:$C$57,$D653)),"-",SUMIFS(INDEX('Model Participation Data'!$N$8:$DX$57,0,MATCH(CONCATENATE($J653,M$6),'Model Participation Data'!$N$6:$DX$6,0)),'Model Participation Data'!$B$8:$B$57,$C653,'Model Participation Data'!$C$8:$C$57,$D653))</f>
        <v>0</v>
      </c>
      <c r="N653" s="43">
        <f>IF(ISNA(SUMIFS(INDEX('Model Participation Data'!$N$8:$DX$57,0,MATCH(CONCATENATE($J653,N$6),'Model Participation Data'!$N$6:$DX$6,0)),'Model Participation Data'!$B$8:$B$57,$C653,'Model Participation Data'!$C$8:$C$57,$D653)),"-",SUMIFS(INDEX('Model Participation Data'!$N$8:$DX$57,0,MATCH(CONCATENATE($J653,N$6),'Model Participation Data'!$N$6:$DX$6,0)),'Model Participation Data'!$B$8:$B$57,$C653,'Model Participation Data'!$C$8:$C$57,$D653))</f>
        <v>0</v>
      </c>
      <c r="O653" s="154">
        <f>IF(ISNA(SUMIFS(INDEX('Model Participation Data'!$N$8:$DX$57,0,MATCH(CONCATENATE($J653,O$6),'Model Participation Data'!$N$6:$DX$6,0)),'Model Participation Data'!$B$8:$B$57,$C653,'Model Participation Data'!$C$8:$C$57,$D653)),"-",SUMIFS(INDEX('Model Participation Data'!$N$8:$DX$57,0,MATCH(CONCATENATE($J653,O$6),'Model Participation Data'!$N$6:$DX$6,0)),'Model Participation Data'!$B$8:$B$57,$C653,'Model Participation Data'!$C$8:$C$57,$D653))</f>
        <v>0</v>
      </c>
    </row>
    <row r="654" spans="2:15" outlineLevel="1" x14ac:dyDescent="0.35">
      <c r="B654" s="37" t="s">
        <v>80</v>
      </c>
      <c r="C654" s="38" t="str">
        <f>IF(ISBLANK('Model Participation Data'!$B$33),"-",'Model Participation Data'!$B$33)</f>
        <v>-</v>
      </c>
      <c r="D654" s="38" t="str">
        <f>IF(ISBLANK('Model Participation Data'!$C$33),"-",'Model Participation Data'!$C$33)</f>
        <v>-</v>
      </c>
      <c r="E654" s="38" t="str">
        <f>IF(ISBLANK('Model Participation Data'!$D$33),"-",'Model Participation Data'!$D$33)</f>
        <v>-</v>
      </c>
      <c r="F654" s="38" t="str">
        <f>IF(ISBLANK('Model Participation Data'!$E$33),"-",'Model Participation Data'!$E$33)</f>
        <v>-</v>
      </c>
      <c r="G654" s="151" t="str">
        <f>IF(ISBLANK('Model Participation Data'!$F$33),"-",'Model Participation Data'!$F$33)</f>
        <v>-</v>
      </c>
      <c r="H654" s="38">
        <v>4</v>
      </c>
      <c r="I654" s="38">
        <v>4</v>
      </c>
      <c r="J654" s="150" t="str">
        <f t="shared" si="35"/>
        <v>44</v>
      </c>
      <c r="K654" s="38" t="str">
        <f>IF(ISBLANK('Model Participation Data'!$L$33),"-",'Model Participation Data'!$L$33)</f>
        <v>-</v>
      </c>
      <c r="L654" s="39" t="str">
        <f>IF(ISBLANK('Model Participation Data'!$M$33),"-",'Model Participation Data'!$M$33)</f>
        <v>-</v>
      </c>
      <c r="M654" s="43">
        <f>IF(ISNA(SUMIFS(INDEX('Model Participation Data'!$N$8:$DX$57,0,MATCH(CONCATENATE($J654,M$6),'Model Participation Data'!$N$6:$DX$6,0)),'Model Participation Data'!$B$8:$B$57,$C654,'Model Participation Data'!$C$8:$C$57,$D654)),"-",SUMIFS(INDEX('Model Participation Data'!$N$8:$DX$57,0,MATCH(CONCATENATE($J654,M$6),'Model Participation Data'!$N$6:$DX$6,0)),'Model Participation Data'!$B$8:$B$57,$C654,'Model Participation Data'!$C$8:$C$57,$D654))</f>
        <v>0</v>
      </c>
      <c r="N654" s="43">
        <f>IF(ISNA(SUMIFS(INDEX('Model Participation Data'!$N$8:$DX$57,0,MATCH(CONCATENATE($J654,N$6),'Model Participation Data'!$N$6:$DX$6,0)),'Model Participation Data'!$B$8:$B$57,$C654,'Model Participation Data'!$C$8:$C$57,$D654)),"-",SUMIFS(INDEX('Model Participation Data'!$N$8:$DX$57,0,MATCH(CONCATENATE($J654,N$6),'Model Participation Data'!$N$6:$DX$6,0)),'Model Participation Data'!$B$8:$B$57,$C654,'Model Participation Data'!$C$8:$C$57,$D654))</f>
        <v>0</v>
      </c>
      <c r="O654" s="154">
        <f>IF(ISNA(SUMIFS(INDEX('Model Participation Data'!$N$8:$DX$57,0,MATCH(CONCATENATE($J654,O$6),'Model Participation Data'!$N$6:$DX$6,0)),'Model Participation Data'!$B$8:$B$57,$C654,'Model Participation Data'!$C$8:$C$57,$D654)),"-",SUMIFS(INDEX('Model Participation Data'!$N$8:$DX$57,0,MATCH(CONCATENATE($J654,O$6),'Model Participation Data'!$N$6:$DX$6,0)),'Model Participation Data'!$B$8:$B$57,$C654,'Model Participation Data'!$C$8:$C$57,$D654))</f>
        <v>0</v>
      </c>
    </row>
    <row r="655" spans="2:15" outlineLevel="1" x14ac:dyDescent="0.35">
      <c r="B655" s="37" t="s">
        <v>80</v>
      </c>
      <c r="C655" s="38" t="str">
        <f>IF(ISBLANK('Model Participation Data'!$B$33),"-",'Model Participation Data'!$B$33)</f>
        <v>-</v>
      </c>
      <c r="D655" s="38" t="str">
        <f>IF(ISBLANK('Model Participation Data'!$C$33),"-",'Model Participation Data'!$C$33)</f>
        <v>-</v>
      </c>
      <c r="E655" s="38" t="str">
        <f>IF(ISBLANK('Model Participation Data'!$D$33),"-",'Model Participation Data'!$D$33)</f>
        <v>-</v>
      </c>
      <c r="F655" s="38" t="str">
        <f>IF(ISBLANK('Model Participation Data'!$E$33),"-",'Model Participation Data'!$E$33)</f>
        <v>-</v>
      </c>
      <c r="G655" s="151" t="str">
        <f>IF(ISBLANK('Model Participation Data'!$F$33),"-",'Model Participation Data'!$F$33)</f>
        <v>-</v>
      </c>
      <c r="H655" s="38">
        <v>4</v>
      </c>
      <c r="I655" s="38">
        <v>5</v>
      </c>
      <c r="J655" s="150" t="str">
        <f t="shared" si="35"/>
        <v>45</v>
      </c>
      <c r="K655" s="38" t="str">
        <f>IF(ISBLANK('Model Participation Data'!$L$33),"-",'Model Participation Data'!$L$33)</f>
        <v>-</v>
      </c>
      <c r="L655" s="39" t="str">
        <f>IF(ISBLANK('Model Participation Data'!$M$33),"-",'Model Participation Data'!$M$33)</f>
        <v>-</v>
      </c>
      <c r="M655" s="43">
        <f>IF(ISNA(SUMIFS(INDEX('Model Participation Data'!$N$8:$DX$57,0,MATCH(CONCATENATE($J655,M$6),'Model Participation Data'!$N$6:$DX$6,0)),'Model Participation Data'!$B$8:$B$57,$C655,'Model Participation Data'!$C$8:$C$57,$D655)),"-",SUMIFS(INDEX('Model Participation Data'!$N$8:$DX$57,0,MATCH(CONCATENATE($J655,M$6),'Model Participation Data'!$N$6:$DX$6,0)),'Model Participation Data'!$B$8:$B$57,$C655,'Model Participation Data'!$C$8:$C$57,$D655))</f>
        <v>0</v>
      </c>
      <c r="N655" s="43">
        <f>IF(ISNA(SUMIFS(INDEX('Model Participation Data'!$N$8:$DX$57,0,MATCH(CONCATENATE($J655,N$6),'Model Participation Data'!$N$6:$DX$6,0)),'Model Participation Data'!$B$8:$B$57,$C655,'Model Participation Data'!$C$8:$C$57,$D655)),"-",SUMIFS(INDEX('Model Participation Data'!$N$8:$DX$57,0,MATCH(CONCATENATE($J655,N$6),'Model Participation Data'!$N$6:$DX$6,0)),'Model Participation Data'!$B$8:$B$57,$C655,'Model Participation Data'!$C$8:$C$57,$D655))</f>
        <v>0</v>
      </c>
      <c r="O655" s="154">
        <f>IF(ISNA(SUMIFS(INDEX('Model Participation Data'!$N$8:$DX$57,0,MATCH(CONCATENATE($J655,O$6),'Model Participation Data'!$N$6:$DX$6,0)),'Model Participation Data'!$B$8:$B$57,$C655,'Model Participation Data'!$C$8:$C$57,$D655)),"-",SUMIFS(INDEX('Model Participation Data'!$N$8:$DX$57,0,MATCH(CONCATENATE($J655,O$6),'Model Participation Data'!$N$6:$DX$6,0)),'Model Participation Data'!$B$8:$B$57,$C655,'Model Participation Data'!$C$8:$C$57,$D655))</f>
        <v>0</v>
      </c>
    </row>
    <row r="656" spans="2:15" outlineLevel="1" x14ac:dyDescent="0.35">
      <c r="B656" s="37" t="s">
        <v>80</v>
      </c>
      <c r="C656" s="38" t="str">
        <f>IF(ISBLANK('Model Participation Data'!$B$33),"-",'Model Participation Data'!$B$33)</f>
        <v>-</v>
      </c>
      <c r="D656" s="38" t="str">
        <f>IF(ISBLANK('Model Participation Data'!$C$33),"-",'Model Participation Data'!$C$33)</f>
        <v>-</v>
      </c>
      <c r="E656" s="38" t="str">
        <f>IF(ISBLANK('Model Participation Data'!$D$33),"-",'Model Participation Data'!$D$33)</f>
        <v>-</v>
      </c>
      <c r="F656" s="38" t="str">
        <f>IF(ISBLANK('Model Participation Data'!$E$33),"-",'Model Participation Data'!$E$33)</f>
        <v>-</v>
      </c>
      <c r="G656" s="151" t="str">
        <f>IF(ISBLANK('Model Participation Data'!$F$33),"-",'Model Participation Data'!$F$33)</f>
        <v>-</v>
      </c>
      <c r="H656" s="38">
        <v>4</v>
      </c>
      <c r="I656" s="38" t="s">
        <v>65</v>
      </c>
      <c r="J656" s="150" t="str">
        <f t="shared" si="35"/>
        <v>4Goal</v>
      </c>
      <c r="K656" s="38" t="str">
        <f>IF(ISBLANK('Model Participation Data'!$L$33),"-",'Model Participation Data'!$L$33)</f>
        <v>-</v>
      </c>
      <c r="L656" s="39" t="str">
        <f>IF(ISBLANK('Model Participation Data'!$M$33),"-",'Model Participation Data'!$M$33)</f>
        <v>-</v>
      </c>
      <c r="M656" s="43" t="str">
        <f>IF(ISNA(SUMIFS(INDEX('Model Participation Data'!$N$8:$DX$57,0,MATCH(CONCATENATE($J656,M$6),'Model Participation Data'!$N$6:$DX$6,0)),'Model Participation Data'!$B$8:$B$57,$C656,'Model Participation Data'!$C$8:$C$57,$D656)),"-",SUMIFS(INDEX('Model Participation Data'!$N$8:$DX$57,0,MATCH(CONCATENATE($J656,M$6),'Model Participation Data'!$N$6:$DX$6,0)),'Model Participation Data'!$B$8:$B$57,$C656,'Model Participation Data'!$C$8:$C$57,$D656))</f>
        <v>-</v>
      </c>
      <c r="N656" s="43" t="str">
        <f>IF(ISNA(SUMIFS(INDEX('Model Participation Data'!$N$8:$DX$57,0,MATCH(CONCATENATE($J656,N$6),'Model Participation Data'!$N$6:$DX$6,0)),'Model Participation Data'!$B$8:$B$57,$C656,'Model Participation Data'!$C$8:$C$57,$D656)),"-",SUMIFS(INDEX('Model Participation Data'!$N$8:$DX$57,0,MATCH(CONCATENATE($J656,N$6),'Model Participation Data'!$N$6:$DX$6,0)),'Model Participation Data'!$B$8:$B$57,$C656,'Model Participation Data'!$C$8:$C$57,$D656))</f>
        <v>-</v>
      </c>
      <c r="O656" s="154">
        <f>IF(ISNA(SUMIFS(INDEX('Model Participation Data'!$N$8:$DX$57,0,MATCH(CONCATENATE($J656,O$6),'Model Participation Data'!$N$6:$DX$6,0)),'Model Participation Data'!$B$8:$B$57,$C656,'Model Participation Data'!$C$8:$C$57,$D656)),"-",SUMIFS(INDEX('Model Participation Data'!$N$8:$DX$57,0,MATCH(CONCATENATE($J656,O$6),'Model Participation Data'!$N$6:$DX$6,0)),'Model Participation Data'!$B$8:$B$57,$C656,'Model Participation Data'!$C$8:$C$57,$D656))</f>
        <v>0</v>
      </c>
    </row>
    <row r="657" spans="2:15" outlineLevel="1" x14ac:dyDescent="0.35">
      <c r="B657" s="37" t="s">
        <v>80</v>
      </c>
      <c r="C657" s="38" t="str">
        <f>IF(ISBLANK('Model Participation Data'!$B$34),"-",'Model Participation Data'!$B$34)</f>
        <v>-</v>
      </c>
      <c r="D657" s="38" t="str">
        <f>IF(ISBLANK('Model Participation Data'!$C$34),"-",'Model Participation Data'!$C$34)</f>
        <v>-</v>
      </c>
      <c r="E657" s="38" t="str">
        <f>IF(ISBLANK('Model Participation Data'!$D$34),"-",'Model Participation Data'!$D$34)</f>
        <v>-</v>
      </c>
      <c r="F657" s="38" t="str">
        <f>IF(ISBLANK('Model Participation Data'!$E$34),"-",'Model Participation Data'!$E$34)</f>
        <v>-</v>
      </c>
      <c r="G657" s="151" t="str">
        <f>IF(ISBLANK('Model Participation Data'!$F$34),"-",'Model Participation Data'!$F$34)</f>
        <v>-</v>
      </c>
      <c r="H657" s="38" t="s">
        <v>64</v>
      </c>
      <c r="I657" s="38" t="s">
        <v>64</v>
      </c>
      <c r="J657" s="150" t="str">
        <f t="shared" si="33"/>
        <v>BaselineBaseline</v>
      </c>
      <c r="K657" s="38" t="str">
        <f>IF(ISBLANK('Model Participation Data'!$L$34),"-",'Model Participation Data'!$L$34)</f>
        <v>-</v>
      </c>
      <c r="L657" s="39" t="str">
        <f>IF(ISBLANK('Model Participation Data'!$M$34),"-",'Model Participation Data'!$M$34)</f>
        <v>-</v>
      </c>
      <c r="M657" s="43">
        <f>IF(ISNA(SUMIFS(INDEX('Model Participation Data'!$N$8:$DX$57,0,MATCH(CONCATENATE($J657,M$6),'Model Participation Data'!$N$6:$DX$6,0)),'Model Participation Data'!$B$8:$B$57,$C657,'Model Participation Data'!$C$8:$C$57,$D657)),"-",SUMIFS(INDEX('Model Participation Data'!$N$8:$DX$57,0,MATCH(CONCATENATE($J657,M$6),'Model Participation Data'!$N$6:$DX$6,0)),'Model Participation Data'!$B$8:$B$57,$C657,'Model Participation Data'!$C$8:$C$57,$D657))</f>
        <v>0</v>
      </c>
      <c r="N657" s="43">
        <f>IF(ISNA(SUMIFS(INDEX('Model Participation Data'!$N$8:$DX$57,0,MATCH(CONCATENATE($J657,N$6),'Model Participation Data'!$N$6:$DX$6,0)),'Model Participation Data'!$B$8:$B$57,$C657,'Model Participation Data'!$C$8:$C$57,$D657)),"-",SUMIFS(INDEX('Model Participation Data'!$N$8:$DX$57,0,MATCH(CONCATENATE($J657,N$6),'Model Participation Data'!$N$6:$DX$6,0)),'Model Participation Data'!$B$8:$B$57,$C657,'Model Participation Data'!$C$8:$C$57,$D657))</f>
        <v>0</v>
      </c>
      <c r="O657" s="154">
        <f>IF(ISNA(SUMIFS(INDEX('Model Participation Data'!$N$8:$DX$57,0,MATCH(CONCATENATE($J657,O$6),'Model Participation Data'!$N$6:$DX$6,0)),'Model Participation Data'!$B$8:$B$57,$C657,'Model Participation Data'!$C$8:$C$57,$D657)),"-",SUMIFS(INDEX('Model Participation Data'!$N$8:$DX$57,0,MATCH(CONCATENATE($J657,O$6),'Model Participation Data'!$N$6:$DX$6,0)),'Model Participation Data'!$B$8:$B$57,$C657,'Model Participation Data'!$C$8:$C$57,$D657))</f>
        <v>0</v>
      </c>
    </row>
    <row r="658" spans="2:15" outlineLevel="1" x14ac:dyDescent="0.35">
      <c r="B658" s="37" t="s">
        <v>80</v>
      </c>
      <c r="C658" s="38" t="str">
        <f>IF(ISBLANK('Model Participation Data'!$B$34),"-",'Model Participation Data'!$B$34)</f>
        <v>-</v>
      </c>
      <c r="D658" s="38" t="str">
        <f>IF(ISBLANK('Model Participation Data'!$C$34),"-",'Model Participation Data'!$C$34)</f>
        <v>-</v>
      </c>
      <c r="E658" s="38" t="str">
        <f>IF(ISBLANK('Model Participation Data'!$D$34),"-",'Model Participation Data'!$D$34)</f>
        <v>-</v>
      </c>
      <c r="F658" s="38" t="str">
        <f>IF(ISBLANK('Model Participation Data'!$E$34),"-",'Model Participation Data'!$E$34)</f>
        <v>-</v>
      </c>
      <c r="G658" s="151" t="str">
        <f>IF(ISBLANK('Model Participation Data'!$F$34),"-",'Model Participation Data'!$F$34)</f>
        <v>-</v>
      </c>
      <c r="H658" s="38">
        <v>1</v>
      </c>
      <c r="I658" s="38">
        <v>1</v>
      </c>
      <c r="J658" s="150" t="str">
        <f t="shared" si="33"/>
        <v>11</v>
      </c>
      <c r="K658" s="38" t="str">
        <f>IF(ISBLANK('Model Participation Data'!$L$34),"-",'Model Participation Data'!$L$34)</f>
        <v>-</v>
      </c>
      <c r="L658" s="39" t="str">
        <f>IF(ISBLANK('Model Participation Data'!$M$34),"-",'Model Participation Data'!$M$34)</f>
        <v>-</v>
      </c>
      <c r="M658" s="43">
        <f>IF(ISNA(SUMIFS(INDEX('Model Participation Data'!$N$8:$DX$57,0,MATCH(CONCATENATE($J658,M$6),'Model Participation Data'!$N$6:$DX$6,0)),'Model Participation Data'!$B$8:$B$57,$C658,'Model Participation Data'!$C$8:$C$57,$D658)),"-",SUMIFS(INDEX('Model Participation Data'!$N$8:$DX$57,0,MATCH(CONCATENATE($J658,M$6),'Model Participation Data'!$N$6:$DX$6,0)),'Model Participation Data'!$B$8:$B$57,$C658,'Model Participation Data'!$C$8:$C$57,$D658))</f>
        <v>0</v>
      </c>
      <c r="N658" s="43">
        <f>IF(ISNA(SUMIFS(INDEX('Model Participation Data'!$N$8:$DX$57,0,MATCH(CONCATENATE($J658,N$6),'Model Participation Data'!$N$6:$DX$6,0)),'Model Participation Data'!$B$8:$B$57,$C658,'Model Participation Data'!$C$8:$C$57,$D658)),"-",SUMIFS(INDEX('Model Participation Data'!$N$8:$DX$57,0,MATCH(CONCATENATE($J658,N$6),'Model Participation Data'!$N$6:$DX$6,0)),'Model Participation Data'!$B$8:$B$57,$C658,'Model Participation Data'!$C$8:$C$57,$D658))</f>
        <v>0</v>
      </c>
      <c r="O658" s="154">
        <f>IF(ISNA(SUMIFS(INDEX('Model Participation Data'!$N$8:$DX$57,0,MATCH(CONCATENATE($J658,O$6),'Model Participation Data'!$N$6:$DX$6,0)),'Model Participation Data'!$B$8:$B$57,$C658,'Model Participation Data'!$C$8:$C$57,$D658)),"-",SUMIFS(INDEX('Model Participation Data'!$N$8:$DX$57,0,MATCH(CONCATENATE($J658,O$6),'Model Participation Data'!$N$6:$DX$6,0)),'Model Participation Data'!$B$8:$B$57,$C658,'Model Participation Data'!$C$8:$C$57,$D658))</f>
        <v>0</v>
      </c>
    </row>
    <row r="659" spans="2:15" outlineLevel="1" x14ac:dyDescent="0.35">
      <c r="B659" s="37" t="s">
        <v>80</v>
      </c>
      <c r="C659" s="38" t="str">
        <f>IF(ISBLANK('Model Participation Data'!$B$34),"-",'Model Participation Data'!$B$34)</f>
        <v>-</v>
      </c>
      <c r="D659" s="38" t="str">
        <f>IF(ISBLANK('Model Participation Data'!$C$34),"-",'Model Participation Data'!$C$34)</f>
        <v>-</v>
      </c>
      <c r="E659" s="38" t="str">
        <f>IF(ISBLANK('Model Participation Data'!$D$34),"-",'Model Participation Data'!$D$34)</f>
        <v>-</v>
      </c>
      <c r="F659" s="38" t="str">
        <f>IF(ISBLANK('Model Participation Data'!$E$34),"-",'Model Participation Data'!$E$34)</f>
        <v>-</v>
      </c>
      <c r="G659" s="151" t="str">
        <f>IF(ISBLANK('Model Participation Data'!$F$34),"-",'Model Participation Data'!$F$34)</f>
        <v>-</v>
      </c>
      <c r="H659" s="38">
        <v>1</v>
      </c>
      <c r="I659" s="38">
        <v>2</v>
      </c>
      <c r="J659" s="150" t="str">
        <f t="shared" si="33"/>
        <v>12</v>
      </c>
      <c r="K659" s="38" t="str">
        <f>IF(ISBLANK('Model Participation Data'!$L$34),"-",'Model Participation Data'!$L$34)</f>
        <v>-</v>
      </c>
      <c r="L659" s="39" t="str">
        <f>IF(ISBLANK('Model Participation Data'!$M$34),"-",'Model Participation Data'!$M$34)</f>
        <v>-</v>
      </c>
      <c r="M659" s="43">
        <f>IF(ISNA(SUMIFS(INDEX('Model Participation Data'!$N$8:$DX$57,0,MATCH(CONCATENATE($J659,M$6),'Model Participation Data'!$N$6:$DX$6,0)),'Model Participation Data'!$B$8:$B$57,$C659,'Model Participation Data'!$C$8:$C$57,$D659)),"-",SUMIFS(INDEX('Model Participation Data'!$N$8:$DX$57,0,MATCH(CONCATENATE($J659,M$6),'Model Participation Data'!$N$6:$DX$6,0)),'Model Participation Data'!$B$8:$B$57,$C659,'Model Participation Data'!$C$8:$C$57,$D659))</f>
        <v>0</v>
      </c>
      <c r="N659" s="43">
        <f>IF(ISNA(SUMIFS(INDEX('Model Participation Data'!$N$8:$DX$57,0,MATCH(CONCATENATE($J659,N$6),'Model Participation Data'!$N$6:$DX$6,0)),'Model Participation Data'!$B$8:$B$57,$C659,'Model Participation Data'!$C$8:$C$57,$D659)),"-",SUMIFS(INDEX('Model Participation Data'!$N$8:$DX$57,0,MATCH(CONCATENATE($J659,N$6),'Model Participation Data'!$N$6:$DX$6,0)),'Model Participation Data'!$B$8:$B$57,$C659,'Model Participation Data'!$C$8:$C$57,$D659))</f>
        <v>0</v>
      </c>
      <c r="O659" s="154">
        <f>IF(ISNA(SUMIFS(INDEX('Model Participation Data'!$N$8:$DX$57,0,MATCH(CONCATENATE($J659,O$6),'Model Participation Data'!$N$6:$DX$6,0)),'Model Participation Data'!$B$8:$B$57,$C659,'Model Participation Data'!$C$8:$C$57,$D659)),"-",SUMIFS(INDEX('Model Participation Data'!$N$8:$DX$57,0,MATCH(CONCATENATE($J659,O$6),'Model Participation Data'!$N$6:$DX$6,0)),'Model Participation Data'!$B$8:$B$57,$C659,'Model Participation Data'!$C$8:$C$57,$D659))</f>
        <v>0</v>
      </c>
    </row>
    <row r="660" spans="2:15" outlineLevel="1" x14ac:dyDescent="0.35">
      <c r="B660" s="37" t="s">
        <v>80</v>
      </c>
      <c r="C660" s="38" t="str">
        <f>IF(ISBLANK('Model Participation Data'!$B$34),"-",'Model Participation Data'!$B$34)</f>
        <v>-</v>
      </c>
      <c r="D660" s="38" t="str">
        <f>IF(ISBLANK('Model Participation Data'!$C$34),"-",'Model Participation Data'!$C$34)</f>
        <v>-</v>
      </c>
      <c r="E660" s="38" t="str">
        <f>IF(ISBLANK('Model Participation Data'!$D$34),"-",'Model Participation Data'!$D$34)</f>
        <v>-</v>
      </c>
      <c r="F660" s="38" t="str">
        <f>IF(ISBLANK('Model Participation Data'!$E$34),"-",'Model Participation Data'!$E$34)</f>
        <v>-</v>
      </c>
      <c r="G660" s="151" t="str">
        <f>IF(ISBLANK('Model Participation Data'!$F$34),"-",'Model Participation Data'!$F$34)</f>
        <v>-</v>
      </c>
      <c r="H660" s="38">
        <v>1</v>
      </c>
      <c r="I660" s="38">
        <v>3</v>
      </c>
      <c r="J660" s="150" t="str">
        <f t="shared" si="33"/>
        <v>13</v>
      </c>
      <c r="K660" s="38" t="str">
        <f>IF(ISBLANK('Model Participation Data'!$L$34),"-",'Model Participation Data'!$L$34)</f>
        <v>-</v>
      </c>
      <c r="L660" s="39" t="str">
        <f>IF(ISBLANK('Model Participation Data'!$M$34),"-",'Model Participation Data'!$M$34)</f>
        <v>-</v>
      </c>
      <c r="M660" s="43">
        <f>IF(ISNA(SUMIFS(INDEX('Model Participation Data'!$N$8:$DX$57,0,MATCH(CONCATENATE($J660,M$6),'Model Participation Data'!$N$6:$DX$6,0)),'Model Participation Data'!$B$8:$B$57,$C660,'Model Participation Data'!$C$8:$C$57,$D660)),"-",SUMIFS(INDEX('Model Participation Data'!$N$8:$DX$57,0,MATCH(CONCATENATE($J660,M$6),'Model Participation Data'!$N$6:$DX$6,0)),'Model Participation Data'!$B$8:$B$57,$C660,'Model Participation Data'!$C$8:$C$57,$D660))</f>
        <v>0</v>
      </c>
      <c r="N660" s="43">
        <f>IF(ISNA(SUMIFS(INDEX('Model Participation Data'!$N$8:$DX$57,0,MATCH(CONCATENATE($J660,N$6),'Model Participation Data'!$N$6:$DX$6,0)),'Model Participation Data'!$B$8:$B$57,$C660,'Model Participation Data'!$C$8:$C$57,$D660)),"-",SUMIFS(INDEX('Model Participation Data'!$N$8:$DX$57,0,MATCH(CONCATENATE($J660,N$6),'Model Participation Data'!$N$6:$DX$6,0)),'Model Participation Data'!$B$8:$B$57,$C660,'Model Participation Data'!$C$8:$C$57,$D660))</f>
        <v>0</v>
      </c>
      <c r="O660" s="154">
        <f>IF(ISNA(SUMIFS(INDEX('Model Participation Data'!$N$8:$DX$57,0,MATCH(CONCATENATE($J660,O$6),'Model Participation Data'!$N$6:$DX$6,0)),'Model Participation Data'!$B$8:$B$57,$C660,'Model Participation Data'!$C$8:$C$57,$D660)),"-",SUMIFS(INDEX('Model Participation Data'!$N$8:$DX$57,0,MATCH(CONCATENATE($J660,O$6),'Model Participation Data'!$N$6:$DX$6,0)),'Model Participation Data'!$B$8:$B$57,$C660,'Model Participation Data'!$C$8:$C$57,$D660))</f>
        <v>0</v>
      </c>
    </row>
    <row r="661" spans="2:15" outlineLevel="1" x14ac:dyDescent="0.35">
      <c r="B661" s="37" t="s">
        <v>80</v>
      </c>
      <c r="C661" s="38" t="str">
        <f>IF(ISBLANK('Model Participation Data'!$B$34),"-",'Model Participation Data'!$B$34)</f>
        <v>-</v>
      </c>
      <c r="D661" s="38" t="str">
        <f>IF(ISBLANK('Model Participation Data'!$C$34),"-",'Model Participation Data'!$C$34)</f>
        <v>-</v>
      </c>
      <c r="E661" s="38" t="str">
        <f>IF(ISBLANK('Model Participation Data'!$D$34),"-",'Model Participation Data'!$D$34)</f>
        <v>-</v>
      </c>
      <c r="F661" s="38" t="str">
        <f>IF(ISBLANK('Model Participation Data'!$E$34),"-",'Model Participation Data'!$E$34)</f>
        <v>-</v>
      </c>
      <c r="G661" s="151" t="str">
        <f>IF(ISBLANK('Model Participation Data'!$F$34),"-",'Model Participation Data'!$F$34)</f>
        <v>-</v>
      </c>
      <c r="H661" s="38">
        <v>1</v>
      </c>
      <c r="I661" s="38">
        <v>4</v>
      </c>
      <c r="J661" s="150" t="str">
        <f t="shared" si="33"/>
        <v>14</v>
      </c>
      <c r="K661" s="38" t="str">
        <f>IF(ISBLANK('Model Participation Data'!$L$34),"-",'Model Participation Data'!$L$34)</f>
        <v>-</v>
      </c>
      <c r="L661" s="39" t="str">
        <f>IF(ISBLANK('Model Participation Data'!$M$34),"-",'Model Participation Data'!$M$34)</f>
        <v>-</v>
      </c>
      <c r="M661" s="43">
        <f>IF(ISNA(SUMIFS(INDEX('Model Participation Data'!$N$8:$DX$57,0,MATCH(CONCATENATE($J661,M$6),'Model Participation Data'!$N$6:$DX$6,0)),'Model Participation Data'!$B$8:$B$57,$C661,'Model Participation Data'!$C$8:$C$57,$D661)),"-",SUMIFS(INDEX('Model Participation Data'!$N$8:$DX$57,0,MATCH(CONCATENATE($J661,M$6),'Model Participation Data'!$N$6:$DX$6,0)),'Model Participation Data'!$B$8:$B$57,$C661,'Model Participation Data'!$C$8:$C$57,$D661))</f>
        <v>0</v>
      </c>
      <c r="N661" s="43">
        <f>IF(ISNA(SUMIFS(INDEX('Model Participation Data'!$N$8:$DX$57,0,MATCH(CONCATENATE($J661,N$6),'Model Participation Data'!$N$6:$DX$6,0)),'Model Participation Data'!$B$8:$B$57,$C661,'Model Participation Data'!$C$8:$C$57,$D661)),"-",SUMIFS(INDEX('Model Participation Data'!$N$8:$DX$57,0,MATCH(CONCATENATE($J661,N$6),'Model Participation Data'!$N$6:$DX$6,0)),'Model Participation Data'!$B$8:$B$57,$C661,'Model Participation Data'!$C$8:$C$57,$D661))</f>
        <v>0</v>
      </c>
      <c r="O661" s="154">
        <f>IF(ISNA(SUMIFS(INDEX('Model Participation Data'!$N$8:$DX$57,0,MATCH(CONCATENATE($J661,O$6),'Model Participation Data'!$N$6:$DX$6,0)),'Model Participation Data'!$B$8:$B$57,$C661,'Model Participation Data'!$C$8:$C$57,$D661)),"-",SUMIFS(INDEX('Model Participation Data'!$N$8:$DX$57,0,MATCH(CONCATENATE($J661,O$6),'Model Participation Data'!$N$6:$DX$6,0)),'Model Participation Data'!$B$8:$B$57,$C661,'Model Participation Data'!$C$8:$C$57,$D661))</f>
        <v>0</v>
      </c>
    </row>
    <row r="662" spans="2:15" outlineLevel="1" x14ac:dyDescent="0.35">
      <c r="B662" s="37" t="s">
        <v>80</v>
      </c>
      <c r="C662" s="38" t="str">
        <f>IF(ISBLANK('Model Participation Data'!$B$34),"-",'Model Participation Data'!$B$34)</f>
        <v>-</v>
      </c>
      <c r="D662" s="38" t="str">
        <f>IF(ISBLANK('Model Participation Data'!$C$34),"-",'Model Participation Data'!$C$34)</f>
        <v>-</v>
      </c>
      <c r="E662" s="38" t="str">
        <f>IF(ISBLANK('Model Participation Data'!$D$34),"-",'Model Participation Data'!$D$34)</f>
        <v>-</v>
      </c>
      <c r="F662" s="38" t="str">
        <f>IF(ISBLANK('Model Participation Data'!$E$34),"-",'Model Participation Data'!$E$34)</f>
        <v>-</v>
      </c>
      <c r="G662" s="151" t="str">
        <f>IF(ISBLANK('Model Participation Data'!$F$34),"-",'Model Participation Data'!$F$34)</f>
        <v>-</v>
      </c>
      <c r="H662" s="38">
        <v>1</v>
      </c>
      <c r="I662" s="38">
        <v>5</v>
      </c>
      <c r="J662" s="150" t="str">
        <f t="shared" si="33"/>
        <v>15</v>
      </c>
      <c r="K662" s="38" t="str">
        <f>IF(ISBLANK('Model Participation Data'!$L$34),"-",'Model Participation Data'!$L$34)</f>
        <v>-</v>
      </c>
      <c r="L662" s="39" t="str">
        <f>IF(ISBLANK('Model Participation Data'!$M$34),"-",'Model Participation Data'!$M$34)</f>
        <v>-</v>
      </c>
      <c r="M662" s="43">
        <f>IF(ISNA(SUMIFS(INDEX('Model Participation Data'!$N$8:$DX$57,0,MATCH(CONCATENATE($J662,M$6),'Model Participation Data'!$N$6:$DX$6,0)),'Model Participation Data'!$B$8:$B$57,$C662,'Model Participation Data'!$C$8:$C$57,$D662)),"-",SUMIFS(INDEX('Model Participation Data'!$N$8:$DX$57,0,MATCH(CONCATENATE($J662,M$6),'Model Participation Data'!$N$6:$DX$6,0)),'Model Participation Data'!$B$8:$B$57,$C662,'Model Participation Data'!$C$8:$C$57,$D662))</f>
        <v>0</v>
      </c>
      <c r="N662" s="43">
        <f>IF(ISNA(SUMIFS(INDEX('Model Participation Data'!$N$8:$DX$57,0,MATCH(CONCATENATE($J662,N$6),'Model Participation Data'!$N$6:$DX$6,0)),'Model Participation Data'!$B$8:$B$57,$C662,'Model Participation Data'!$C$8:$C$57,$D662)),"-",SUMIFS(INDEX('Model Participation Data'!$N$8:$DX$57,0,MATCH(CONCATENATE($J662,N$6),'Model Participation Data'!$N$6:$DX$6,0)),'Model Participation Data'!$B$8:$B$57,$C662,'Model Participation Data'!$C$8:$C$57,$D662))</f>
        <v>0</v>
      </c>
      <c r="O662" s="154">
        <f>IF(ISNA(SUMIFS(INDEX('Model Participation Data'!$N$8:$DX$57,0,MATCH(CONCATENATE($J662,O$6),'Model Participation Data'!$N$6:$DX$6,0)),'Model Participation Data'!$B$8:$B$57,$C662,'Model Participation Data'!$C$8:$C$57,$D662)),"-",SUMIFS(INDEX('Model Participation Data'!$N$8:$DX$57,0,MATCH(CONCATENATE($J662,O$6),'Model Participation Data'!$N$6:$DX$6,0)),'Model Participation Data'!$B$8:$B$57,$C662,'Model Participation Data'!$C$8:$C$57,$D662))</f>
        <v>0</v>
      </c>
    </row>
    <row r="663" spans="2:15" outlineLevel="1" x14ac:dyDescent="0.35">
      <c r="B663" s="37" t="s">
        <v>80</v>
      </c>
      <c r="C663" s="38" t="str">
        <f>IF(ISBLANK('Model Participation Data'!$B$34),"-",'Model Participation Data'!$B$34)</f>
        <v>-</v>
      </c>
      <c r="D663" s="38" t="str">
        <f>IF(ISBLANK('Model Participation Data'!$C$34),"-",'Model Participation Data'!$C$34)</f>
        <v>-</v>
      </c>
      <c r="E663" s="38" t="str">
        <f>IF(ISBLANK('Model Participation Data'!$D$34),"-",'Model Participation Data'!$D$34)</f>
        <v>-</v>
      </c>
      <c r="F663" s="38" t="str">
        <f>IF(ISBLANK('Model Participation Data'!$E$34),"-",'Model Participation Data'!$E$34)</f>
        <v>-</v>
      </c>
      <c r="G663" s="151" t="str">
        <f>IF(ISBLANK('Model Participation Data'!$F$34),"-",'Model Participation Data'!$F$34)</f>
        <v>-</v>
      </c>
      <c r="H663" s="38">
        <v>1</v>
      </c>
      <c r="I663" s="38" t="s">
        <v>65</v>
      </c>
      <c r="J663" s="150" t="str">
        <f t="shared" si="33"/>
        <v>1Goal</v>
      </c>
      <c r="K663" s="38" t="str">
        <f>IF(ISBLANK('Model Participation Data'!$L$34),"-",'Model Participation Data'!$L$34)</f>
        <v>-</v>
      </c>
      <c r="L663" s="39" t="str">
        <f>IF(ISBLANK('Model Participation Data'!$M$34),"-",'Model Participation Data'!$M$34)</f>
        <v>-</v>
      </c>
      <c r="M663" s="43" t="str">
        <f>IF(ISNA(SUMIFS(INDEX('Model Participation Data'!$N$8:$DX$57,0,MATCH(CONCATENATE($J663,M$6),'Model Participation Data'!$N$6:$DX$6,0)),'Model Participation Data'!$B$8:$B$57,$C663,'Model Participation Data'!$C$8:$C$57,$D663)),"-",SUMIFS(INDEX('Model Participation Data'!$N$8:$DX$57,0,MATCH(CONCATENATE($J663,M$6),'Model Participation Data'!$N$6:$DX$6,0)),'Model Participation Data'!$B$8:$B$57,$C663,'Model Participation Data'!$C$8:$C$57,$D663))</f>
        <v>-</v>
      </c>
      <c r="N663" s="43" t="str">
        <f>IF(ISNA(SUMIFS(INDEX('Model Participation Data'!$N$8:$DX$57,0,MATCH(CONCATENATE($J663,N$6),'Model Participation Data'!$N$6:$DX$6,0)),'Model Participation Data'!$B$8:$B$57,$C663,'Model Participation Data'!$C$8:$C$57,$D663)),"-",SUMIFS(INDEX('Model Participation Data'!$N$8:$DX$57,0,MATCH(CONCATENATE($J663,N$6),'Model Participation Data'!$N$6:$DX$6,0)),'Model Participation Data'!$B$8:$B$57,$C663,'Model Participation Data'!$C$8:$C$57,$D663))</f>
        <v>-</v>
      </c>
      <c r="O663" s="154">
        <f>IF(ISNA(SUMIFS(INDEX('Model Participation Data'!$N$8:$DX$57,0,MATCH(CONCATENATE($J663,O$6),'Model Participation Data'!$N$6:$DX$6,0)),'Model Participation Data'!$B$8:$B$57,$C663,'Model Participation Data'!$C$8:$C$57,$D663)),"-",SUMIFS(INDEX('Model Participation Data'!$N$8:$DX$57,0,MATCH(CONCATENATE($J663,O$6),'Model Participation Data'!$N$6:$DX$6,0)),'Model Participation Data'!$B$8:$B$57,$C663,'Model Participation Data'!$C$8:$C$57,$D663))</f>
        <v>0</v>
      </c>
    </row>
    <row r="664" spans="2:15" outlineLevel="1" x14ac:dyDescent="0.35">
      <c r="B664" s="37" t="s">
        <v>80</v>
      </c>
      <c r="C664" s="38" t="str">
        <f>IF(ISBLANK('Model Participation Data'!$B$34),"-",'Model Participation Data'!$B$34)</f>
        <v>-</v>
      </c>
      <c r="D664" s="38" t="str">
        <f>IF(ISBLANK('Model Participation Data'!$C$34),"-",'Model Participation Data'!$C$34)</f>
        <v>-</v>
      </c>
      <c r="E664" s="38" t="str">
        <f>IF(ISBLANK('Model Participation Data'!$D$34),"-",'Model Participation Data'!$D$34)</f>
        <v>-</v>
      </c>
      <c r="F664" s="38" t="str">
        <f>IF(ISBLANK('Model Participation Data'!$E$34),"-",'Model Participation Data'!$E$34)</f>
        <v>-</v>
      </c>
      <c r="G664" s="151" t="str">
        <f>IF(ISBLANK('Model Participation Data'!$F$34),"-",'Model Participation Data'!$F$34)</f>
        <v>-</v>
      </c>
      <c r="H664" s="38">
        <v>2</v>
      </c>
      <c r="I664" s="38">
        <v>1</v>
      </c>
      <c r="J664" s="150" t="str">
        <f t="shared" si="33"/>
        <v>21</v>
      </c>
      <c r="K664" s="38" t="str">
        <f>IF(ISBLANK('Model Participation Data'!$L$34),"-",'Model Participation Data'!$L$34)</f>
        <v>-</v>
      </c>
      <c r="L664" s="39" t="str">
        <f>IF(ISBLANK('Model Participation Data'!$M$34),"-",'Model Participation Data'!$M$34)</f>
        <v>-</v>
      </c>
      <c r="M664" s="43">
        <f>IF(ISNA(SUMIFS(INDEX('Model Participation Data'!$N$8:$DX$57,0,MATCH(CONCATENATE($J664,M$6),'Model Participation Data'!$N$6:$DX$6,0)),'Model Participation Data'!$B$8:$B$57,$C664,'Model Participation Data'!$C$8:$C$57,$D664)),"-",SUMIFS(INDEX('Model Participation Data'!$N$8:$DX$57,0,MATCH(CONCATENATE($J664,M$6),'Model Participation Data'!$N$6:$DX$6,0)),'Model Participation Data'!$B$8:$B$57,$C664,'Model Participation Data'!$C$8:$C$57,$D664))</f>
        <v>0</v>
      </c>
      <c r="N664" s="43">
        <f>IF(ISNA(SUMIFS(INDEX('Model Participation Data'!$N$8:$DX$57,0,MATCH(CONCATENATE($J664,N$6),'Model Participation Data'!$N$6:$DX$6,0)),'Model Participation Data'!$B$8:$B$57,$C664,'Model Participation Data'!$C$8:$C$57,$D664)),"-",SUMIFS(INDEX('Model Participation Data'!$N$8:$DX$57,0,MATCH(CONCATENATE($J664,N$6),'Model Participation Data'!$N$6:$DX$6,0)),'Model Participation Data'!$B$8:$B$57,$C664,'Model Participation Data'!$C$8:$C$57,$D664))</f>
        <v>0</v>
      </c>
      <c r="O664" s="154">
        <f>IF(ISNA(SUMIFS(INDEX('Model Participation Data'!$N$8:$DX$57,0,MATCH(CONCATENATE($J664,O$6),'Model Participation Data'!$N$6:$DX$6,0)),'Model Participation Data'!$B$8:$B$57,$C664,'Model Participation Data'!$C$8:$C$57,$D664)),"-",SUMIFS(INDEX('Model Participation Data'!$N$8:$DX$57,0,MATCH(CONCATENATE($J664,O$6),'Model Participation Data'!$N$6:$DX$6,0)),'Model Participation Data'!$B$8:$B$57,$C664,'Model Participation Data'!$C$8:$C$57,$D664))</f>
        <v>0</v>
      </c>
    </row>
    <row r="665" spans="2:15" outlineLevel="1" x14ac:dyDescent="0.35">
      <c r="B665" s="37" t="s">
        <v>80</v>
      </c>
      <c r="C665" s="38" t="str">
        <f>IF(ISBLANK('Model Participation Data'!$B$34),"-",'Model Participation Data'!$B$34)</f>
        <v>-</v>
      </c>
      <c r="D665" s="38" t="str">
        <f>IF(ISBLANK('Model Participation Data'!$C$34),"-",'Model Participation Data'!$C$34)</f>
        <v>-</v>
      </c>
      <c r="E665" s="38" t="str">
        <f>IF(ISBLANK('Model Participation Data'!$D$34),"-",'Model Participation Data'!$D$34)</f>
        <v>-</v>
      </c>
      <c r="F665" s="38" t="str">
        <f>IF(ISBLANK('Model Participation Data'!$E$34),"-",'Model Participation Data'!$E$34)</f>
        <v>-</v>
      </c>
      <c r="G665" s="151" t="str">
        <f>IF(ISBLANK('Model Participation Data'!$F$34),"-",'Model Participation Data'!$F$34)</f>
        <v>-</v>
      </c>
      <c r="H665" s="38">
        <v>2</v>
      </c>
      <c r="I665" s="38">
        <v>2</v>
      </c>
      <c r="J665" s="150" t="str">
        <f t="shared" si="33"/>
        <v>22</v>
      </c>
      <c r="K665" s="38" t="str">
        <f>IF(ISBLANK('Model Participation Data'!$L$34),"-",'Model Participation Data'!$L$34)</f>
        <v>-</v>
      </c>
      <c r="L665" s="39" t="str">
        <f>IF(ISBLANK('Model Participation Data'!$M$34),"-",'Model Participation Data'!$M$34)</f>
        <v>-</v>
      </c>
      <c r="M665" s="43">
        <f>IF(ISNA(SUMIFS(INDEX('Model Participation Data'!$N$8:$DX$57,0,MATCH(CONCATENATE($J665,M$6),'Model Participation Data'!$N$6:$DX$6,0)),'Model Participation Data'!$B$8:$B$57,$C665,'Model Participation Data'!$C$8:$C$57,$D665)),"-",SUMIFS(INDEX('Model Participation Data'!$N$8:$DX$57,0,MATCH(CONCATENATE($J665,M$6),'Model Participation Data'!$N$6:$DX$6,0)),'Model Participation Data'!$B$8:$B$57,$C665,'Model Participation Data'!$C$8:$C$57,$D665))</f>
        <v>0</v>
      </c>
      <c r="N665" s="43">
        <f>IF(ISNA(SUMIFS(INDEX('Model Participation Data'!$N$8:$DX$57,0,MATCH(CONCATENATE($J665,N$6),'Model Participation Data'!$N$6:$DX$6,0)),'Model Participation Data'!$B$8:$B$57,$C665,'Model Participation Data'!$C$8:$C$57,$D665)),"-",SUMIFS(INDEX('Model Participation Data'!$N$8:$DX$57,0,MATCH(CONCATENATE($J665,N$6),'Model Participation Data'!$N$6:$DX$6,0)),'Model Participation Data'!$B$8:$B$57,$C665,'Model Participation Data'!$C$8:$C$57,$D665))</f>
        <v>0</v>
      </c>
      <c r="O665" s="154">
        <f>IF(ISNA(SUMIFS(INDEX('Model Participation Data'!$N$8:$DX$57,0,MATCH(CONCATENATE($J665,O$6),'Model Participation Data'!$N$6:$DX$6,0)),'Model Participation Data'!$B$8:$B$57,$C665,'Model Participation Data'!$C$8:$C$57,$D665)),"-",SUMIFS(INDEX('Model Participation Data'!$N$8:$DX$57,0,MATCH(CONCATENATE($J665,O$6),'Model Participation Data'!$N$6:$DX$6,0)),'Model Participation Data'!$B$8:$B$57,$C665,'Model Participation Data'!$C$8:$C$57,$D665))</f>
        <v>0</v>
      </c>
    </row>
    <row r="666" spans="2:15" outlineLevel="1" x14ac:dyDescent="0.35">
      <c r="B666" s="37" t="s">
        <v>80</v>
      </c>
      <c r="C666" s="38" t="str">
        <f>IF(ISBLANK('Model Participation Data'!$B$34),"-",'Model Participation Data'!$B$34)</f>
        <v>-</v>
      </c>
      <c r="D666" s="38" t="str">
        <f>IF(ISBLANK('Model Participation Data'!$C$34),"-",'Model Participation Data'!$C$34)</f>
        <v>-</v>
      </c>
      <c r="E666" s="38" t="str">
        <f>IF(ISBLANK('Model Participation Data'!$D$34),"-",'Model Participation Data'!$D$34)</f>
        <v>-</v>
      </c>
      <c r="F666" s="38" t="str">
        <f>IF(ISBLANK('Model Participation Data'!$E$34),"-",'Model Participation Data'!$E$34)</f>
        <v>-</v>
      </c>
      <c r="G666" s="151" t="str">
        <f>IF(ISBLANK('Model Participation Data'!$F$34),"-",'Model Participation Data'!$F$34)</f>
        <v>-</v>
      </c>
      <c r="H666" s="38">
        <v>2</v>
      </c>
      <c r="I666" s="38">
        <v>3</v>
      </c>
      <c r="J666" s="150" t="str">
        <f t="shared" si="33"/>
        <v>23</v>
      </c>
      <c r="K666" s="38" t="str">
        <f>IF(ISBLANK('Model Participation Data'!$L$34),"-",'Model Participation Data'!$L$34)</f>
        <v>-</v>
      </c>
      <c r="L666" s="39" t="str">
        <f>IF(ISBLANK('Model Participation Data'!$M$34),"-",'Model Participation Data'!$M$34)</f>
        <v>-</v>
      </c>
      <c r="M666" s="43">
        <f>IF(ISNA(SUMIFS(INDEX('Model Participation Data'!$N$8:$DX$57,0,MATCH(CONCATENATE($J666,M$6),'Model Participation Data'!$N$6:$DX$6,0)),'Model Participation Data'!$B$8:$B$57,$C666,'Model Participation Data'!$C$8:$C$57,$D666)),"-",SUMIFS(INDEX('Model Participation Data'!$N$8:$DX$57,0,MATCH(CONCATENATE($J666,M$6),'Model Participation Data'!$N$6:$DX$6,0)),'Model Participation Data'!$B$8:$B$57,$C666,'Model Participation Data'!$C$8:$C$57,$D666))</f>
        <v>0</v>
      </c>
      <c r="N666" s="43">
        <f>IF(ISNA(SUMIFS(INDEX('Model Participation Data'!$N$8:$DX$57,0,MATCH(CONCATENATE($J666,N$6),'Model Participation Data'!$N$6:$DX$6,0)),'Model Participation Data'!$B$8:$B$57,$C666,'Model Participation Data'!$C$8:$C$57,$D666)),"-",SUMIFS(INDEX('Model Participation Data'!$N$8:$DX$57,0,MATCH(CONCATENATE($J666,N$6),'Model Participation Data'!$N$6:$DX$6,0)),'Model Participation Data'!$B$8:$B$57,$C666,'Model Participation Data'!$C$8:$C$57,$D666))</f>
        <v>0</v>
      </c>
      <c r="O666" s="154">
        <f>IF(ISNA(SUMIFS(INDEX('Model Participation Data'!$N$8:$DX$57,0,MATCH(CONCATENATE($J666,O$6),'Model Participation Data'!$N$6:$DX$6,0)),'Model Participation Data'!$B$8:$B$57,$C666,'Model Participation Data'!$C$8:$C$57,$D666)),"-",SUMIFS(INDEX('Model Participation Data'!$N$8:$DX$57,0,MATCH(CONCATENATE($J666,O$6),'Model Participation Data'!$N$6:$DX$6,0)),'Model Participation Data'!$B$8:$B$57,$C666,'Model Participation Data'!$C$8:$C$57,$D666))</f>
        <v>0</v>
      </c>
    </row>
    <row r="667" spans="2:15" outlineLevel="1" x14ac:dyDescent="0.35">
      <c r="B667" s="37" t="s">
        <v>80</v>
      </c>
      <c r="C667" s="38" t="str">
        <f>IF(ISBLANK('Model Participation Data'!$B$34),"-",'Model Participation Data'!$B$34)</f>
        <v>-</v>
      </c>
      <c r="D667" s="38" t="str">
        <f>IF(ISBLANK('Model Participation Data'!$C$34),"-",'Model Participation Data'!$C$34)</f>
        <v>-</v>
      </c>
      <c r="E667" s="38" t="str">
        <f>IF(ISBLANK('Model Participation Data'!$D$34),"-",'Model Participation Data'!$D$34)</f>
        <v>-</v>
      </c>
      <c r="F667" s="38" t="str">
        <f>IF(ISBLANK('Model Participation Data'!$E$34),"-",'Model Participation Data'!$E$34)</f>
        <v>-</v>
      </c>
      <c r="G667" s="151" t="str">
        <f>IF(ISBLANK('Model Participation Data'!$F$34),"-",'Model Participation Data'!$F$34)</f>
        <v>-</v>
      </c>
      <c r="H667" s="38">
        <v>2</v>
      </c>
      <c r="I667" s="38">
        <v>4</v>
      </c>
      <c r="J667" s="150" t="str">
        <f t="shared" si="33"/>
        <v>24</v>
      </c>
      <c r="K667" s="38" t="str">
        <f>IF(ISBLANK('Model Participation Data'!$L$34),"-",'Model Participation Data'!$L$34)</f>
        <v>-</v>
      </c>
      <c r="L667" s="39" t="str">
        <f>IF(ISBLANK('Model Participation Data'!$M$34),"-",'Model Participation Data'!$M$34)</f>
        <v>-</v>
      </c>
      <c r="M667" s="43">
        <f>IF(ISNA(SUMIFS(INDEX('Model Participation Data'!$N$8:$DX$57,0,MATCH(CONCATENATE($J667,M$6),'Model Participation Data'!$N$6:$DX$6,0)),'Model Participation Data'!$B$8:$B$57,$C667,'Model Participation Data'!$C$8:$C$57,$D667)),"-",SUMIFS(INDEX('Model Participation Data'!$N$8:$DX$57,0,MATCH(CONCATENATE($J667,M$6),'Model Participation Data'!$N$6:$DX$6,0)),'Model Participation Data'!$B$8:$B$57,$C667,'Model Participation Data'!$C$8:$C$57,$D667))</f>
        <v>0</v>
      </c>
      <c r="N667" s="43">
        <f>IF(ISNA(SUMIFS(INDEX('Model Participation Data'!$N$8:$DX$57,0,MATCH(CONCATENATE($J667,N$6),'Model Participation Data'!$N$6:$DX$6,0)),'Model Participation Data'!$B$8:$B$57,$C667,'Model Participation Data'!$C$8:$C$57,$D667)),"-",SUMIFS(INDEX('Model Participation Data'!$N$8:$DX$57,0,MATCH(CONCATENATE($J667,N$6),'Model Participation Data'!$N$6:$DX$6,0)),'Model Participation Data'!$B$8:$B$57,$C667,'Model Participation Data'!$C$8:$C$57,$D667))</f>
        <v>0</v>
      </c>
      <c r="O667" s="154">
        <f>IF(ISNA(SUMIFS(INDEX('Model Participation Data'!$N$8:$DX$57,0,MATCH(CONCATENATE($J667,O$6),'Model Participation Data'!$N$6:$DX$6,0)),'Model Participation Data'!$B$8:$B$57,$C667,'Model Participation Data'!$C$8:$C$57,$D667)),"-",SUMIFS(INDEX('Model Participation Data'!$N$8:$DX$57,0,MATCH(CONCATENATE($J667,O$6),'Model Participation Data'!$N$6:$DX$6,0)),'Model Participation Data'!$B$8:$B$57,$C667,'Model Participation Data'!$C$8:$C$57,$D667))</f>
        <v>0</v>
      </c>
    </row>
    <row r="668" spans="2:15" outlineLevel="1" x14ac:dyDescent="0.35">
      <c r="B668" s="37" t="s">
        <v>80</v>
      </c>
      <c r="C668" s="38" t="str">
        <f>IF(ISBLANK('Model Participation Data'!$B$34),"-",'Model Participation Data'!$B$34)</f>
        <v>-</v>
      </c>
      <c r="D668" s="38" t="str">
        <f>IF(ISBLANK('Model Participation Data'!$C$34),"-",'Model Participation Data'!$C$34)</f>
        <v>-</v>
      </c>
      <c r="E668" s="38" t="str">
        <f>IF(ISBLANK('Model Participation Data'!$D$34),"-",'Model Participation Data'!$D$34)</f>
        <v>-</v>
      </c>
      <c r="F668" s="38" t="str">
        <f>IF(ISBLANK('Model Participation Data'!$E$34),"-",'Model Participation Data'!$E$34)</f>
        <v>-</v>
      </c>
      <c r="G668" s="151" t="str">
        <f>IF(ISBLANK('Model Participation Data'!$F$34),"-",'Model Participation Data'!$F$34)</f>
        <v>-</v>
      </c>
      <c r="H668" s="38">
        <v>2</v>
      </c>
      <c r="I668" s="38">
        <v>5</v>
      </c>
      <c r="J668" s="150" t="str">
        <f t="shared" si="33"/>
        <v>25</v>
      </c>
      <c r="K668" s="38" t="str">
        <f>IF(ISBLANK('Model Participation Data'!$L$34),"-",'Model Participation Data'!$L$34)</f>
        <v>-</v>
      </c>
      <c r="L668" s="39" t="str">
        <f>IF(ISBLANK('Model Participation Data'!$M$34),"-",'Model Participation Data'!$M$34)</f>
        <v>-</v>
      </c>
      <c r="M668" s="43">
        <f>IF(ISNA(SUMIFS(INDEX('Model Participation Data'!$N$8:$DX$57,0,MATCH(CONCATENATE($J668,M$6),'Model Participation Data'!$N$6:$DX$6,0)),'Model Participation Data'!$B$8:$B$57,$C668,'Model Participation Data'!$C$8:$C$57,$D668)),"-",SUMIFS(INDEX('Model Participation Data'!$N$8:$DX$57,0,MATCH(CONCATENATE($J668,M$6),'Model Participation Data'!$N$6:$DX$6,0)),'Model Participation Data'!$B$8:$B$57,$C668,'Model Participation Data'!$C$8:$C$57,$D668))</f>
        <v>0</v>
      </c>
      <c r="N668" s="43">
        <f>IF(ISNA(SUMIFS(INDEX('Model Participation Data'!$N$8:$DX$57,0,MATCH(CONCATENATE($J668,N$6),'Model Participation Data'!$N$6:$DX$6,0)),'Model Participation Data'!$B$8:$B$57,$C668,'Model Participation Data'!$C$8:$C$57,$D668)),"-",SUMIFS(INDEX('Model Participation Data'!$N$8:$DX$57,0,MATCH(CONCATENATE($J668,N$6),'Model Participation Data'!$N$6:$DX$6,0)),'Model Participation Data'!$B$8:$B$57,$C668,'Model Participation Data'!$C$8:$C$57,$D668))</f>
        <v>0</v>
      </c>
      <c r="O668" s="154">
        <f>IF(ISNA(SUMIFS(INDEX('Model Participation Data'!$N$8:$DX$57,0,MATCH(CONCATENATE($J668,O$6),'Model Participation Data'!$N$6:$DX$6,0)),'Model Participation Data'!$B$8:$B$57,$C668,'Model Participation Data'!$C$8:$C$57,$D668)),"-",SUMIFS(INDEX('Model Participation Data'!$N$8:$DX$57,0,MATCH(CONCATENATE($J668,O$6),'Model Participation Data'!$N$6:$DX$6,0)),'Model Participation Data'!$B$8:$B$57,$C668,'Model Participation Data'!$C$8:$C$57,$D668))</f>
        <v>0</v>
      </c>
    </row>
    <row r="669" spans="2:15" outlineLevel="1" x14ac:dyDescent="0.35">
      <c r="B669" s="37" t="s">
        <v>80</v>
      </c>
      <c r="C669" s="38" t="str">
        <f>IF(ISBLANK('Model Participation Data'!$B$34),"-",'Model Participation Data'!$B$34)</f>
        <v>-</v>
      </c>
      <c r="D669" s="38" t="str">
        <f>IF(ISBLANK('Model Participation Data'!$C$34),"-",'Model Participation Data'!$C$34)</f>
        <v>-</v>
      </c>
      <c r="E669" s="38" t="str">
        <f>IF(ISBLANK('Model Participation Data'!$D$34),"-",'Model Participation Data'!$D$34)</f>
        <v>-</v>
      </c>
      <c r="F669" s="38" t="str">
        <f>IF(ISBLANK('Model Participation Data'!$E$34),"-",'Model Participation Data'!$E$34)</f>
        <v>-</v>
      </c>
      <c r="G669" s="151" t="str">
        <f>IF(ISBLANK('Model Participation Data'!$F$34),"-",'Model Participation Data'!$F$34)</f>
        <v>-</v>
      </c>
      <c r="H669" s="38">
        <v>2</v>
      </c>
      <c r="I669" s="38" t="s">
        <v>65</v>
      </c>
      <c r="J669" s="150" t="str">
        <f t="shared" si="33"/>
        <v>2Goal</v>
      </c>
      <c r="K669" s="38" t="str">
        <f>IF(ISBLANK('Model Participation Data'!$L$34),"-",'Model Participation Data'!$L$34)</f>
        <v>-</v>
      </c>
      <c r="L669" s="39" t="str">
        <f>IF(ISBLANK('Model Participation Data'!$M$34),"-",'Model Participation Data'!$M$34)</f>
        <v>-</v>
      </c>
      <c r="M669" s="43" t="str">
        <f>IF(ISNA(SUMIFS(INDEX('Model Participation Data'!$N$8:$DX$57,0,MATCH(CONCATENATE($J669,M$6),'Model Participation Data'!$N$6:$DX$6,0)),'Model Participation Data'!$B$8:$B$57,$C669,'Model Participation Data'!$C$8:$C$57,$D669)),"-",SUMIFS(INDEX('Model Participation Data'!$N$8:$DX$57,0,MATCH(CONCATENATE($J669,M$6),'Model Participation Data'!$N$6:$DX$6,0)),'Model Participation Data'!$B$8:$B$57,$C669,'Model Participation Data'!$C$8:$C$57,$D669))</f>
        <v>-</v>
      </c>
      <c r="N669" s="43" t="str">
        <f>IF(ISNA(SUMIFS(INDEX('Model Participation Data'!$N$8:$DX$57,0,MATCH(CONCATENATE($J669,N$6),'Model Participation Data'!$N$6:$DX$6,0)),'Model Participation Data'!$B$8:$B$57,$C669,'Model Participation Data'!$C$8:$C$57,$D669)),"-",SUMIFS(INDEX('Model Participation Data'!$N$8:$DX$57,0,MATCH(CONCATENATE($J669,N$6),'Model Participation Data'!$N$6:$DX$6,0)),'Model Participation Data'!$B$8:$B$57,$C669,'Model Participation Data'!$C$8:$C$57,$D669))</f>
        <v>-</v>
      </c>
      <c r="O669" s="154">
        <f>IF(ISNA(SUMIFS(INDEX('Model Participation Data'!$N$8:$DX$57,0,MATCH(CONCATENATE($J669,O$6),'Model Participation Data'!$N$6:$DX$6,0)),'Model Participation Data'!$B$8:$B$57,$C669,'Model Participation Data'!$C$8:$C$57,$D669)),"-",SUMIFS(INDEX('Model Participation Data'!$N$8:$DX$57,0,MATCH(CONCATENATE($J669,O$6),'Model Participation Data'!$N$6:$DX$6,0)),'Model Participation Data'!$B$8:$B$57,$C669,'Model Participation Data'!$C$8:$C$57,$D669))</f>
        <v>0</v>
      </c>
    </row>
    <row r="670" spans="2:15" outlineLevel="1" x14ac:dyDescent="0.35">
      <c r="B670" s="37" t="s">
        <v>80</v>
      </c>
      <c r="C670" s="38" t="str">
        <f>IF(ISBLANK('Model Participation Data'!$B$34),"-",'Model Participation Data'!$B$34)</f>
        <v>-</v>
      </c>
      <c r="D670" s="38" t="str">
        <f>IF(ISBLANK('Model Participation Data'!$C$34),"-",'Model Participation Data'!$C$34)</f>
        <v>-</v>
      </c>
      <c r="E670" s="38" t="str">
        <f>IF(ISBLANK('Model Participation Data'!$D$34),"-",'Model Participation Data'!$D$34)</f>
        <v>-</v>
      </c>
      <c r="F670" s="38" t="str">
        <f>IF(ISBLANK('Model Participation Data'!$E$34),"-",'Model Participation Data'!$E$34)</f>
        <v>-</v>
      </c>
      <c r="G670" s="151" t="str">
        <f>IF(ISBLANK('Model Participation Data'!$F$34),"-",'Model Participation Data'!$F$34)</f>
        <v>-</v>
      </c>
      <c r="H670" s="38">
        <v>3</v>
      </c>
      <c r="I670" s="38">
        <v>1</v>
      </c>
      <c r="J670" s="150" t="str">
        <f t="shared" si="33"/>
        <v>31</v>
      </c>
      <c r="K670" s="38" t="str">
        <f>IF(ISBLANK('Model Participation Data'!$L$34),"-",'Model Participation Data'!$L$34)</f>
        <v>-</v>
      </c>
      <c r="L670" s="39" t="str">
        <f>IF(ISBLANK('Model Participation Data'!$M$34),"-",'Model Participation Data'!$M$34)</f>
        <v>-</v>
      </c>
      <c r="M670" s="43">
        <f>IF(ISNA(SUMIFS(INDEX('Model Participation Data'!$N$8:$DX$57,0,MATCH(CONCATENATE($J670,M$6),'Model Participation Data'!$N$6:$DX$6,0)),'Model Participation Data'!$B$8:$B$57,$C670,'Model Participation Data'!$C$8:$C$57,$D670)),"-",SUMIFS(INDEX('Model Participation Data'!$N$8:$DX$57,0,MATCH(CONCATENATE($J670,M$6),'Model Participation Data'!$N$6:$DX$6,0)),'Model Participation Data'!$B$8:$B$57,$C670,'Model Participation Data'!$C$8:$C$57,$D670))</f>
        <v>0</v>
      </c>
      <c r="N670" s="43">
        <f>IF(ISNA(SUMIFS(INDEX('Model Participation Data'!$N$8:$DX$57,0,MATCH(CONCATENATE($J670,N$6),'Model Participation Data'!$N$6:$DX$6,0)),'Model Participation Data'!$B$8:$B$57,$C670,'Model Participation Data'!$C$8:$C$57,$D670)),"-",SUMIFS(INDEX('Model Participation Data'!$N$8:$DX$57,0,MATCH(CONCATENATE($J670,N$6),'Model Participation Data'!$N$6:$DX$6,0)),'Model Participation Data'!$B$8:$B$57,$C670,'Model Participation Data'!$C$8:$C$57,$D670))</f>
        <v>0</v>
      </c>
      <c r="O670" s="154">
        <f>IF(ISNA(SUMIFS(INDEX('Model Participation Data'!$N$8:$DX$57,0,MATCH(CONCATENATE($J670,O$6),'Model Participation Data'!$N$6:$DX$6,0)),'Model Participation Data'!$B$8:$B$57,$C670,'Model Participation Data'!$C$8:$C$57,$D670)),"-",SUMIFS(INDEX('Model Participation Data'!$N$8:$DX$57,0,MATCH(CONCATENATE($J670,O$6),'Model Participation Data'!$N$6:$DX$6,0)),'Model Participation Data'!$B$8:$B$57,$C670,'Model Participation Data'!$C$8:$C$57,$D670))</f>
        <v>0</v>
      </c>
    </row>
    <row r="671" spans="2:15" outlineLevel="1" x14ac:dyDescent="0.35">
      <c r="B671" s="37" t="s">
        <v>80</v>
      </c>
      <c r="C671" s="38" t="str">
        <f>IF(ISBLANK('Model Participation Data'!$B$34),"-",'Model Participation Data'!$B$34)</f>
        <v>-</v>
      </c>
      <c r="D671" s="38" t="str">
        <f>IF(ISBLANK('Model Participation Data'!$C$34),"-",'Model Participation Data'!$C$34)</f>
        <v>-</v>
      </c>
      <c r="E671" s="38" t="str">
        <f>IF(ISBLANK('Model Participation Data'!$D$34),"-",'Model Participation Data'!$D$34)</f>
        <v>-</v>
      </c>
      <c r="F671" s="38" t="str">
        <f>IF(ISBLANK('Model Participation Data'!$E$34),"-",'Model Participation Data'!$E$34)</f>
        <v>-</v>
      </c>
      <c r="G671" s="151" t="str">
        <f>IF(ISBLANK('Model Participation Data'!$F$34),"-",'Model Participation Data'!$F$34)</f>
        <v>-</v>
      </c>
      <c r="H671" s="38">
        <v>3</v>
      </c>
      <c r="I671" s="38">
        <v>2</v>
      </c>
      <c r="J671" s="150" t="str">
        <f t="shared" si="33"/>
        <v>32</v>
      </c>
      <c r="K671" s="38" t="str">
        <f>IF(ISBLANK('Model Participation Data'!$L$34),"-",'Model Participation Data'!$L$34)</f>
        <v>-</v>
      </c>
      <c r="L671" s="39" t="str">
        <f>IF(ISBLANK('Model Participation Data'!$M$34),"-",'Model Participation Data'!$M$34)</f>
        <v>-</v>
      </c>
      <c r="M671" s="43">
        <f>IF(ISNA(SUMIFS(INDEX('Model Participation Data'!$N$8:$DX$57,0,MATCH(CONCATENATE($J671,M$6),'Model Participation Data'!$N$6:$DX$6,0)),'Model Participation Data'!$B$8:$B$57,$C671,'Model Participation Data'!$C$8:$C$57,$D671)),"-",SUMIFS(INDEX('Model Participation Data'!$N$8:$DX$57,0,MATCH(CONCATENATE($J671,M$6),'Model Participation Data'!$N$6:$DX$6,0)),'Model Participation Data'!$B$8:$B$57,$C671,'Model Participation Data'!$C$8:$C$57,$D671))</f>
        <v>0</v>
      </c>
      <c r="N671" s="43">
        <f>IF(ISNA(SUMIFS(INDEX('Model Participation Data'!$N$8:$DX$57,0,MATCH(CONCATENATE($J671,N$6),'Model Participation Data'!$N$6:$DX$6,0)),'Model Participation Data'!$B$8:$B$57,$C671,'Model Participation Data'!$C$8:$C$57,$D671)),"-",SUMIFS(INDEX('Model Participation Data'!$N$8:$DX$57,0,MATCH(CONCATENATE($J671,N$6),'Model Participation Data'!$N$6:$DX$6,0)),'Model Participation Data'!$B$8:$B$57,$C671,'Model Participation Data'!$C$8:$C$57,$D671))</f>
        <v>0</v>
      </c>
      <c r="O671" s="154">
        <f>IF(ISNA(SUMIFS(INDEX('Model Participation Data'!$N$8:$DX$57,0,MATCH(CONCATENATE($J671,O$6),'Model Participation Data'!$N$6:$DX$6,0)),'Model Participation Data'!$B$8:$B$57,$C671,'Model Participation Data'!$C$8:$C$57,$D671)),"-",SUMIFS(INDEX('Model Participation Data'!$N$8:$DX$57,0,MATCH(CONCATENATE($J671,O$6),'Model Participation Data'!$N$6:$DX$6,0)),'Model Participation Data'!$B$8:$B$57,$C671,'Model Participation Data'!$C$8:$C$57,$D671))</f>
        <v>0</v>
      </c>
    </row>
    <row r="672" spans="2:15" outlineLevel="1" x14ac:dyDescent="0.35">
      <c r="B672" s="37" t="s">
        <v>80</v>
      </c>
      <c r="C672" s="38" t="str">
        <f>IF(ISBLANK('Model Participation Data'!$B$34),"-",'Model Participation Data'!$B$34)</f>
        <v>-</v>
      </c>
      <c r="D672" s="38" t="str">
        <f>IF(ISBLANK('Model Participation Data'!$C$34),"-",'Model Participation Data'!$C$34)</f>
        <v>-</v>
      </c>
      <c r="E672" s="38" t="str">
        <f>IF(ISBLANK('Model Participation Data'!$D$34),"-",'Model Participation Data'!$D$34)</f>
        <v>-</v>
      </c>
      <c r="F672" s="38" t="str">
        <f>IF(ISBLANK('Model Participation Data'!$E$34),"-",'Model Participation Data'!$E$34)</f>
        <v>-</v>
      </c>
      <c r="G672" s="151" t="str">
        <f>IF(ISBLANK('Model Participation Data'!$F$34),"-",'Model Participation Data'!$F$34)</f>
        <v>-</v>
      </c>
      <c r="H672" s="38">
        <v>3</v>
      </c>
      <c r="I672" s="38">
        <v>3</v>
      </c>
      <c r="J672" s="150" t="str">
        <f t="shared" si="33"/>
        <v>33</v>
      </c>
      <c r="K672" s="38" t="str">
        <f>IF(ISBLANK('Model Participation Data'!$L$34),"-",'Model Participation Data'!$L$34)</f>
        <v>-</v>
      </c>
      <c r="L672" s="39" t="str">
        <f>IF(ISBLANK('Model Participation Data'!$M$34),"-",'Model Participation Data'!$M$34)</f>
        <v>-</v>
      </c>
      <c r="M672" s="43">
        <f>IF(ISNA(SUMIFS(INDEX('Model Participation Data'!$N$8:$DX$57,0,MATCH(CONCATENATE($J672,M$6),'Model Participation Data'!$N$6:$DX$6,0)),'Model Participation Data'!$B$8:$B$57,$C672,'Model Participation Data'!$C$8:$C$57,$D672)),"-",SUMIFS(INDEX('Model Participation Data'!$N$8:$DX$57,0,MATCH(CONCATENATE($J672,M$6),'Model Participation Data'!$N$6:$DX$6,0)),'Model Participation Data'!$B$8:$B$57,$C672,'Model Participation Data'!$C$8:$C$57,$D672))</f>
        <v>0</v>
      </c>
      <c r="N672" s="43">
        <f>IF(ISNA(SUMIFS(INDEX('Model Participation Data'!$N$8:$DX$57,0,MATCH(CONCATENATE($J672,N$6),'Model Participation Data'!$N$6:$DX$6,0)),'Model Participation Data'!$B$8:$B$57,$C672,'Model Participation Data'!$C$8:$C$57,$D672)),"-",SUMIFS(INDEX('Model Participation Data'!$N$8:$DX$57,0,MATCH(CONCATENATE($J672,N$6),'Model Participation Data'!$N$6:$DX$6,0)),'Model Participation Data'!$B$8:$B$57,$C672,'Model Participation Data'!$C$8:$C$57,$D672))</f>
        <v>0</v>
      </c>
      <c r="O672" s="154">
        <f>IF(ISNA(SUMIFS(INDEX('Model Participation Data'!$N$8:$DX$57,0,MATCH(CONCATENATE($J672,O$6),'Model Participation Data'!$N$6:$DX$6,0)),'Model Participation Data'!$B$8:$B$57,$C672,'Model Participation Data'!$C$8:$C$57,$D672)),"-",SUMIFS(INDEX('Model Participation Data'!$N$8:$DX$57,0,MATCH(CONCATENATE($J672,O$6),'Model Participation Data'!$N$6:$DX$6,0)),'Model Participation Data'!$B$8:$B$57,$C672,'Model Participation Data'!$C$8:$C$57,$D672))</f>
        <v>0</v>
      </c>
    </row>
    <row r="673" spans="2:15" outlineLevel="1" x14ac:dyDescent="0.35">
      <c r="B673" s="37" t="s">
        <v>80</v>
      </c>
      <c r="C673" s="38" t="str">
        <f>IF(ISBLANK('Model Participation Data'!$B$34),"-",'Model Participation Data'!$B$34)</f>
        <v>-</v>
      </c>
      <c r="D673" s="38" t="str">
        <f>IF(ISBLANK('Model Participation Data'!$C$34),"-",'Model Participation Data'!$C$34)</f>
        <v>-</v>
      </c>
      <c r="E673" s="38" t="str">
        <f>IF(ISBLANK('Model Participation Data'!$D$34),"-",'Model Participation Data'!$D$34)</f>
        <v>-</v>
      </c>
      <c r="F673" s="38" t="str">
        <f>IF(ISBLANK('Model Participation Data'!$E$34),"-",'Model Participation Data'!$E$34)</f>
        <v>-</v>
      </c>
      <c r="G673" s="151" t="str">
        <f>IF(ISBLANK('Model Participation Data'!$F$34),"-",'Model Participation Data'!$F$34)</f>
        <v>-</v>
      </c>
      <c r="H673" s="38">
        <v>3</v>
      </c>
      <c r="I673" s="38">
        <v>4</v>
      </c>
      <c r="J673" s="150" t="str">
        <f t="shared" si="33"/>
        <v>34</v>
      </c>
      <c r="K673" s="38" t="str">
        <f>IF(ISBLANK('Model Participation Data'!$L$34),"-",'Model Participation Data'!$L$34)</f>
        <v>-</v>
      </c>
      <c r="L673" s="39" t="str">
        <f>IF(ISBLANK('Model Participation Data'!$M$34),"-",'Model Participation Data'!$M$34)</f>
        <v>-</v>
      </c>
      <c r="M673" s="43">
        <f>IF(ISNA(SUMIFS(INDEX('Model Participation Data'!$N$8:$DX$57,0,MATCH(CONCATENATE($J673,M$6),'Model Participation Data'!$N$6:$DX$6,0)),'Model Participation Data'!$B$8:$B$57,$C673,'Model Participation Data'!$C$8:$C$57,$D673)),"-",SUMIFS(INDEX('Model Participation Data'!$N$8:$DX$57,0,MATCH(CONCATENATE($J673,M$6),'Model Participation Data'!$N$6:$DX$6,0)),'Model Participation Data'!$B$8:$B$57,$C673,'Model Participation Data'!$C$8:$C$57,$D673))</f>
        <v>0</v>
      </c>
      <c r="N673" s="43">
        <f>IF(ISNA(SUMIFS(INDEX('Model Participation Data'!$N$8:$DX$57,0,MATCH(CONCATENATE($J673,N$6),'Model Participation Data'!$N$6:$DX$6,0)),'Model Participation Data'!$B$8:$B$57,$C673,'Model Participation Data'!$C$8:$C$57,$D673)),"-",SUMIFS(INDEX('Model Participation Data'!$N$8:$DX$57,0,MATCH(CONCATENATE($J673,N$6),'Model Participation Data'!$N$6:$DX$6,0)),'Model Participation Data'!$B$8:$B$57,$C673,'Model Participation Data'!$C$8:$C$57,$D673))</f>
        <v>0</v>
      </c>
      <c r="O673" s="154">
        <f>IF(ISNA(SUMIFS(INDEX('Model Participation Data'!$N$8:$DX$57,0,MATCH(CONCATENATE($J673,O$6),'Model Participation Data'!$N$6:$DX$6,0)),'Model Participation Data'!$B$8:$B$57,$C673,'Model Participation Data'!$C$8:$C$57,$D673)),"-",SUMIFS(INDEX('Model Participation Data'!$N$8:$DX$57,0,MATCH(CONCATENATE($J673,O$6),'Model Participation Data'!$N$6:$DX$6,0)),'Model Participation Data'!$B$8:$B$57,$C673,'Model Participation Data'!$C$8:$C$57,$D673))</f>
        <v>0</v>
      </c>
    </row>
    <row r="674" spans="2:15" outlineLevel="1" x14ac:dyDescent="0.35">
      <c r="B674" s="37" t="s">
        <v>80</v>
      </c>
      <c r="C674" s="38" t="str">
        <f>IF(ISBLANK('Model Participation Data'!$B$34),"-",'Model Participation Data'!$B$34)</f>
        <v>-</v>
      </c>
      <c r="D674" s="38" t="str">
        <f>IF(ISBLANK('Model Participation Data'!$C$34),"-",'Model Participation Data'!$C$34)</f>
        <v>-</v>
      </c>
      <c r="E674" s="38" t="str">
        <f>IF(ISBLANK('Model Participation Data'!$D$34),"-",'Model Participation Data'!$D$34)</f>
        <v>-</v>
      </c>
      <c r="F674" s="38" t="str">
        <f>IF(ISBLANK('Model Participation Data'!$E$34),"-",'Model Participation Data'!$E$34)</f>
        <v>-</v>
      </c>
      <c r="G674" s="151" t="str">
        <f>IF(ISBLANK('Model Participation Data'!$F$34),"-",'Model Participation Data'!$F$34)</f>
        <v>-</v>
      </c>
      <c r="H674" s="38">
        <v>3</v>
      </c>
      <c r="I674" s="38">
        <v>5</v>
      </c>
      <c r="J674" s="150" t="str">
        <f t="shared" si="33"/>
        <v>35</v>
      </c>
      <c r="K674" s="38" t="str">
        <f>IF(ISBLANK('Model Participation Data'!$L$34),"-",'Model Participation Data'!$L$34)</f>
        <v>-</v>
      </c>
      <c r="L674" s="39" t="str">
        <f>IF(ISBLANK('Model Participation Data'!$M$34),"-",'Model Participation Data'!$M$34)</f>
        <v>-</v>
      </c>
      <c r="M674" s="43">
        <f>IF(ISNA(SUMIFS(INDEX('Model Participation Data'!$N$8:$DX$57,0,MATCH(CONCATENATE($J674,M$6),'Model Participation Data'!$N$6:$DX$6,0)),'Model Participation Data'!$B$8:$B$57,$C674,'Model Participation Data'!$C$8:$C$57,$D674)),"-",SUMIFS(INDEX('Model Participation Data'!$N$8:$DX$57,0,MATCH(CONCATENATE($J674,M$6),'Model Participation Data'!$N$6:$DX$6,0)),'Model Participation Data'!$B$8:$B$57,$C674,'Model Participation Data'!$C$8:$C$57,$D674))</f>
        <v>0</v>
      </c>
      <c r="N674" s="43">
        <f>IF(ISNA(SUMIFS(INDEX('Model Participation Data'!$N$8:$DX$57,0,MATCH(CONCATENATE($J674,N$6),'Model Participation Data'!$N$6:$DX$6,0)),'Model Participation Data'!$B$8:$B$57,$C674,'Model Participation Data'!$C$8:$C$57,$D674)),"-",SUMIFS(INDEX('Model Participation Data'!$N$8:$DX$57,0,MATCH(CONCATENATE($J674,N$6),'Model Participation Data'!$N$6:$DX$6,0)),'Model Participation Data'!$B$8:$B$57,$C674,'Model Participation Data'!$C$8:$C$57,$D674))</f>
        <v>0</v>
      </c>
      <c r="O674" s="154">
        <f>IF(ISNA(SUMIFS(INDEX('Model Participation Data'!$N$8:$DX$57,0,MATCH(CONCATENATE($J674,O$6),'Model Participation Data'!$N$6:$DX$6,0)),'Model Participation Data'!$B$8:$B$57,$C674,'Model Participation Data'!$C$8:$C$57,$D674)),"-",SUMIFS(INDEX('Model Participation Data'!$N$8:$DX$57,0,MATCH(CONCATENATE($J674,O$6),'Model Participation Data'!$N$6:$DX$6,0)),'Model Participation Data'!$B$8:$B$57,$C674,'Model Participation Data'!$C$8:$C$57,$D674))</f>
        <v>0</v>
      </c>
    </row>
    <row r="675" spans="2:15" outlineLevel="1" x14ac:dyDescent="0.35">
      <c r="B675" s="37" t="s">
        <v>80</v>
      </c>
      <c r="C675" s="38" t="str">
        <f>IF(ISBLANK('Model Participation Data'!$B$34),"-",'Model Participation Data'!$B$34)</f>
        <v>-</v>
      </c>
      <c r="D675" s="38" t="str">
        <f>IF(ISBLANK('Model Participation Data'!$C$34),"-",'Model Participation Data'!$C$34)</f>
        <v>-</v>
      </c>
      <c r="E675" s="38" t="str">
        <f>IF(ISBLANK('Model Participation Data'!$D$34),"-",'Model Participation Data'!$D$34)</f>
        <v>-</v>
      </c>
      <c r="F675" s="38" t="str">
        <f>IF(ISBLANK('Model Participation Data'!$E$34),"-",'Model Participation Data'!$E$34)</f>
        <v>-</v>
      </c>
      <c r="G675" s="151" t="str">
        <f>IF(ISBLANK('Model Participation Data'!$F$34),"-",'Model Participation Data'!$F$34)</f>
        <v>-</v>
      </c>
      <c r="H675" s="38">
        <v>3</v>
      </c>
      <c r="I675" s="38" t="s">
        <v>65</v>
      </c>
      <c r="J675" s="150" t="str">
        <f t="shared" si="33"/>
        <v>3Goal</v>
      </c>
      <c r="K675" s="38" t="str">
        <f>IF(ISBLANK('Model Participation Data'!$L$34),"-",'Model Participation Data'!$L$34)</f>
        <v>-</v>
      </c>
      <c r="L675" s="39" t="str">
        <f>IF(ISBLANK('Model Participation Data'!$M$34),"-",'Model Participation Data'!$M$34)</f>
        <v>-</v>
      </c>
      <c r="M675" s="43" t="str">
        <f>IF(ISNA(SUMIFS(INDEX('Model Participation Data'!$N$8:$DX$57,0,MATCH(CONCATENATE($J675,M$6),'Model Participation Data'!$N$6:$DX$6,0)),'Model Participation Data'!$B$8:$B$57,$C675,'Model Participation Data'!$C$8:$C$57,$D675)),"-",SUMIFS(INDEX('Model Participation Data'!$N$8:$DX$57,0,MATCH(CONCATENATE($J675,M$6),'Model Participation Data'!$N$6:$DX$6,0)),'Model Participation Data'!$B$8:$B$57,$C675,'Model Participation Data'!$C$8:$C$57,$D675))</f>
        <v>-</v>
      </c>
      <c r="N675" s="43" t="str">
        <f>IF(ISNA(SUMIFS(INDEX('Model Participation Data'!$N$8:$DX$57,0,MATCH(CONCATENATE($J675,N$6),'Model Participation Data'!$N$6:$DX$6,0)),'Model Participation Data'!$B$8:$B$57,$C675,'Model Participation Data'!$C$8:$C$57,$D675)),"-",SUMIFS(INDEX('Model Participation Data'!$N$8:$DX$57,0,MATCH(CONCATENATE($J675,N$6),'Model Participation Data'!$N$6:$DX$6,0)),'Model Participation Data'!$B$8:$B$57,$C675,'Model Participation Data'!$C$8:$C$57,$D675))</f>
        <v>-</v>
      </c>
      <c r="O675" s="154">
        <f>IF(ISNA(SUMIFS(INDEX('Model Participation Data'!$N$8:$DX$57,0,MATCH(CONCATENATE($J675,O$6),'Model Participation Data'!$N$6:$DX$6,0)),'Model Participation Data'!$B$8:$B$57,$C675,'Model Participation Data'!$C$8:$C$57,$D675)),"-",SUMIFS(INDEX('Model Participation Data'!$N$8:$DX$57,0,MATCH(CONCATENATE($J675,O$6),'Model Participation Data'!$N$6:$DX$6,0)),'Model Participation Data'!$B$8:$B$57,$C675,'Model Participation Data'!$C$8:$C$57,$D675))</f>
        <v>0</v>
      </c>
    </row>
    <row r="676" spans="2:15" outlineLevel="1" x14ac:dyDescent="0.35">
      <c r="B676" s="37" t="s">
        <v>80</v>
      </c>
      <c r="C676" s="38" t="str">
        <f>IF(ISBLANK('Model Participation Data'!$B$34),"-",'Model Participation Data'!$B$34)</f>
        <v>-</v>
      </c>
      <c r="D676" s="38" t="str">
        <f>IF(ISBLANK('Model Participation Data'!$C$34),"-",'Model Participation Data'!$C$34)</f>
        <v>-</v>
      </c>
      <c r="E676" s="38" t="str">
        <f>IF(ISBLANK('Model Participation Data'!$D$34),"-",'Model Participation Data'!$D$34)</f>
        <v>-</v>
      </c>
      <c r="F676" s="38" t="str">
        <f>IF(ISBLANK('Model Participation Data'!$E$34),"-",'Model Participation Data'!$E$34)</f>
        <v>-</v>
      </c>
      <c r="G676" s="151" t="str">
        <f>IF(ISBLANK('Model Participation Data'!$F$34),"-",'Model Participation Data'!$F$34)</f>
        <v>-</v>
      </c>
      <c r="H676" s="38">
        <v>4</v>
      </c>
      <c r="I676" s="38">
        <v>1</v>
      </c>
      <c r="J676" s="150" t="str">
        <f t="shared" ref="J676:J681" si="36">CONCATENATE(H676,I676)</f>
        <v>41</v>
      </c>
      <c r="K676" s="38" t="str">
        <f>IF(ISBLANK('Model Participation Data'!$L$34),"-",'Model Participation Data'!$L$34)</f>
        <v>-</v>
      </c>
      <c r="L676" s="39" t="str">
        <f>IF(ISBLANK('Model Participation Data'!$M$34),"-",'Model Participation Data'!$M$34)</f>
        <v>-</v>
      </c>
      <c r="M676" s="43">
        <f>IF(ISNA(SUMIFS(INDEX('Model Participation Data'!$N$8:$DX$57,0,MATCH(CONCATENATE($J676,M$6),'Model Participation Data'!$N$6:$DX$6,0)),'Model Participation Data'!$B$8:$B$57,$C676,'Model Participation Data'!$C$8:$C$57,$D676)),"-",SUMIFS(INDEX('Model Participation Data'!$N$8:$DX$57,0,MATCH(CONCATENATE($J676,M$6),'Model Participation Data'!$N$6:$DX$6,0)),'Model Participation Data'!$B$8:$B$57,$C676,'Model Participation Data'!$C$8:$C$57,$D676))</f>
        <v>0</v>
      </c>
      <c r="N676" s="43">
        <f>IF(ISNA(SUMIFS(INDEX('Model Participation Data'!$N$8:$DX$57,0,MATCH(CONCATENATE($J676,N$6),'Model Participation Data'!$N$6:$DX$6,0)),'Model Participation Data'!$B$8:$B$57,$C676,'Model Participation Data'!$C$8:$C$57,$D676)),"-",SUMIFS(INDEX('Model Participation Data'!$N$8:$DX$57,0,MATCH(CONCATENATE($J676,N$6),'Model Participation Data'!$N$6:$DX$6,0)),'Model Participation Data'!$B$8:$B$57,$C676,'Model Participation Data'!$C$8:$C$57,$D676))</f>
        <v>0</v>
      </c>
      <c r="O676" s="154">
        <f>IF(ISNA(SUMIFS(INDEX('Model Participation Data'!$N$8:$DX$57,0,MATCH(CONCATENATE($J676,O$6),'Model Participation Data'!$N$6:$DX$6,0)),'Model Participation Data'!$B$8:$B$57,$C676,'Model Participation Data'!$C$8:$C$57,$D676)),"-",SUMIFS(INDEX('Model Participation Data'!$N$8:$DX$57,0,MATCH(CONCATENATE($J676,O$6),'Model Participation Data'!$N$6:$DX$6,0)),'Model Participation Data'!$B$8:$B$57,$C676,'Model Participation Data'!$C$8:$C$57,$D676))</f>
        <v>0</v>
      </c>
    </row>
    <row r="677" spans="2:15" outlineLevel="1" x14ac:dyDescent="0.35">
      <c r="B677" s="37" t="s">
        <v>80</v>
      </c>
      <c r="C677" s="38" t="str">
        <f>IF(ISBLANK('Model Participation Data'!$B$34),"-",'Model Participation Data'!$B$34)</f>
        <v>-</v>
      </c>
      <c r="D677" s="38" t="str">
        <f>IF(ISBLANK('Model Participation Data'!$C$34),"-",'Model Participation Data'!$C$34)</f>
        <v>-</v>
      </c>
      <c r="E677" s="38" t="str">
        <f>IF(ISBLANK('Model Participation Data'!$D$34),"-",'Model Participation Data'!$D$34)</f>
        <v>-</v>
      </c>
      <c r="F677" s="38" t="str">
        <f>IF(ISBLANK('Model Participation Data'!$E$34),"-",'Model Participation Data'!$E$34)</f>
        <v>-</v>
      </c>
      <c r="G677" s="151" t="str">
        <f>IF(ISBLANK('Model Participation Data'!$F$34),"-",'Model Participation Data'!$F$34)</f>
        <v>-</v>
      </c>
      <c r="H677" s="38">
        <v>4</v>
      </c>
      <c r="I677" s="38">
        <v>2</v>
      </c>
      <c r="J677" s="150" t="str">
        <f t="shared" si="36"/>
        <v>42</v>
      </c>
      <c r="K677" s="38" t="str">
        <f>IF(ISBLANK('Model Participation Data'!$L$34),"-",'Model Participation Data'!$L$34)</f>
        <v>-</v>
      </c>
      <c r="L677" s="39" t="str">
        <f>IF(ISBLANK('Model Participation Data'!$M$34),"-",'Model Participation Data'!$M$34)</f>
        <v>-</v>
      </c>
      <c r="M677" s="43">
        <f>IF(ISNA(SUMIFS(INDEX('Model Participation Data'!$N$8:$DX$57,0,MATCH(CONCATENATE($J677,M$6),'Model Participation Data'!$N$6:$DX$6,0)),'Model Participation Data'!$B$8:$B$57,$C677,'Model Participation Data'!$C$8:$C$57,$D677)),"-",SUMIFS(INDEX('Model Participation Data'!$N$8:$DX$57,0,MATCH(CONCATENATE($J677,M$6),'Model Participation Data'!$N$6:$DX$6,0)),'Model Participation Data'!$B$8:$B$57,$C677,'Model Participation Data'!$C$8:$C$57,$D677))</f>
        <v>0</v>
      </c>
      <c r="N677" s="43">
        <f>IF(ISNA(SUMIFS(INDEX('Model Participation Data'!$N$8:$DX$57,0,MATCH(CONCATENATE($J677,N$6),'Model Participation Data'!$N$6:$DX$6,0)),'Model Participation Data'!$B$8:$B$57,$C677,'Model Participation Data'!$C$8:$C$57,$D677)),"-",SUMIFS(INDEX('Model Participation Data'!$N$8:$DX$57,0,MATCH(CONCATENATE($J677,N$6),'Model Participation Data'!$N$6:$DX$6,0)),'Model Participation Data'!$B$8:$B$57,$C677,'Model Participation Data'!$C$8:$C$57,$D677))</f>
        <v>0</v>
      </c>
      <c r="O677" s="154">
        <f>IF(ISNA(SUMIFS(INDEX('Model Participation Data'!$N$8:$DX$57,0,MATCH(CONCATENATE($J677,O$6),'Model Participation Data'!$N$6:$DX$6,0)),'Model Participation Data'!$B$8:$B$57,$C677,'Model Participation Data'!$C$8:$C$57,$D677)),"-",SUMIFS(INDEX('Model Participation Data'!$N$8:$DX$57,0,MATCH(CONCATENATE($J677,O$6),'Model Participation Data'!$N$6:$DX$6,0)),'Model Participation Data'!$B$8:$B$57,$C677,'Model Participation Data'!$C$8:$C$57,$D677))</f>
        <v>0</v>
      </c>
    </row>
    <row r="678" spans="2:15" outlineLevel="1" x14ac:dyDescent="0.35">
      <c r="B678" s="37" t="s">
        <v>80</v>
      </c>
      <c r="C678" s="38" t="str">
        <f>IF(ISBLANK('Model Participation Data'!$B$34),"-",'Model Participation Data'!$B$34)</f>
        <v>-</v>
      </c>
      <c r="D678" s="38" t="str">
        <f>IF(ISBLANK('Model Participation Data'!$C$34),"-",'Model Participation Data'!$C$34)</f>
        <v>-</v>
      </c>
      <c r="E678" s="38" t="str">
        <f>IF(ISBLANK('Model Participation Data'!$D$34),"-",'Model Participation Data'!$D$34)</f>
        <v>-</v>
      </c>
      <c r="F678" s="38" t="str">
        <f>IF(ISBLANK('Model Participation Data'!$E$34),"-",'Model Participation Data'!$E$34)</f>
        <v>-</v>
      </c>
      <c r="G678" s="151" t="str">
        <f>IF(ISBLANK('Model Participation Data'!$F$34),"-",'Model Participation Data'!$F$34)</f>
        <v>-</v>
      </c>
      <c r="H678" s="38">
        <v>4</v>
      </c>
      <c r="I678" s="38">
        <v>3</v>
      </c>
      <c r="J678" s="150" t="str">
        <f t="shared" si="36"/>
        <v>43</v>
      </c>
      <c r="K678" s="38" t="str">
        <f>IF(ISBLANK('Model Participation Data'!$L$34),"-",'Model Participation Data'!$L$34)</f>
        <v>-</v>
      </c>
      <c r="L678" s="39" t="str">
        <f>IF(ISBLANK('Model Participation Data'!$M$34),"-",'Model Participation Data'!$M$34)</f>
        <v>-</v>
      </c>
      <c r="M678" s="43">
        <f>IF(ISNA(SUMIFS(INDEX('Model Participation Data'!$N$8:$DX$57,0,MATCH(CONCATENATE($J678,M$6),'Model Participation Data'!$N$6:$DX$6,0)),'Model Participation Data'!$B$8:$B$57,$C678,'Model Participation Data'!$C$8:$C$57,$D678)),"-",SUMIFS(INDEX('Model Participation Data'!$N$8:$DX$57,0,MATCH(CONCATENATE($J678,M$6),'Model Participation Data'!$N$6:$DX$6,0)),'Model Participation Data'!$B$8:$B$57,$C678,'Model Participation Data'!$C$8:$C$57,$D678))</f>
        <v>0</v>
      </c>
      <c r="N678" s="43">
        <f>IF(ISNA(SUMIFS(INDEX('Model Participation Data'!$N$8:$DX$57,0,MATCH(CONCATENATE($J678,N$6),'Model Participation Data'!$N$6:$DX$6,0)),'Model Participation Data'!$B$8:$B$57,$C678,'Model Participation Data'!$C$8:$C$57,$D678)),"-",SUMIFS(INDEX('Model Participation Data'!$N$8:$DX$57,0,MATCH(CONCATENATE($J678,N$6),'Model Participation Data'!$N$6:$DX$6,0)),'Model Participation Data'!$B$8:$B$57,$C678,'Model Participation Data'!$C$8:$C$57,$D678))</f>
        <v>0</v>
      </c>
      <c r="O678" s="154">
        <f>IF(ISNA(SUMIFS(INDEX('Model Participation Data'!$N$8:$DX$57,0,MATCH(CONCATENATE($J678,O$6),'Model Participation Data'!$N$6:$DX$6,0)),'Model Participation Data'!$B$8:$B$57,$C678,'Model Participation Data'!$C$8:$C$57,$D678)),"-",SUMIFS(INDEX('Model Participation Data'!$N$8:$DX$57,0,MATCH(CONCATENATE($J678,O$6),'Model Participation Data'!$N$6:$DX$6,0)),'Model Participation Data'!$B$8:$B$57,$C678,'Model Participation Data'!$C$8:$C$57,$D678))</f>
        <v>0</v>
      </c>
    </row>
    <row r="679" spans="2:15" outlineLevel="1" x14ac:dyDescent="0.35">
      <c r="B679" s="37" t="s">
        <v>80</v>
      </c>
      <c r="C679" s="38" t="str">
        <f>IF(ISBLANK('Model Participation Data'!$B$34),"-",'Model Participation Data'!$B$34)</f>
        <v>-</v>
      </c>
      <c r="D679" s="38" t="str">
        <f>IF(ISBLANK('Model Participation Data'!$C$34),"-",'Model Participation Data'!$C$34)</f>
        <v>-</v>
      </c>
      <c r="E679" s="38" t="str">
        <f>IF(ISBLANK('Model Participation Data'!$D$34),"-",'Model Participation Data'!$D$34)</f>
        <v>-</v>
      </c>
      <c r="F679" s="38" t="str">
        <f>IF(ISBLANK('Model Participation Data'!$E$34),"-",'Model Participation Data'!$E$34)</f>
        <v>-</v>
      </c>
      <c r="G679" s="151" t="str">
        <f>IF(ISBLANK('Model Participation Data'!$F$34),"-",'Model Participation Data'!$F$34)</f>
        <v>-</v>
      </c>
      <c r="H679" s="38">
        <v>4</v>
      </c>
      <c r="I679" s="38">
        <v>4</v>
      </c>
      <c r="J679" s="150" t="str">
        <f t="shared" si="36"/>
        <v>44</v>
      </c>
      <c r="K679" s="38" t="str">
        <f>IF(ISBLANK('Model Participation Data'!$L$34),"-",'Model Participation Data'!$L$34)</f>
        <v>-</v>
      </c>
      <c r="L679" s="39" t="str">
        <f>IF(ISBLANK('Model Participation Data'!$M$34),"-",'Model Participation Data'!$M$34)</f>
        <v>-</v>
      </c>
      <c r="M679" s="43">
        <f>IF(ISNA(SUMIFS(INDEX('Model Participation Data'!$N$8:$DX$57,0,MATCH(CONCATENATE($J679,M$6),'Model Participation Data'!$N$6:$DX$6,0)),'Model Participation Data'!$B$8:$B$57,$C679,'Model Participation Data'!$C$8:$C$57,$D679)),"-",SUMIFS(INDEX('Model Participation Data'!$N$8:$DX$57,0,MATCH(CONCATENATE($J679,M$6),'Model Participation Data'!$N$6:$DX$6,0)),'Model Participation Data'!$B$8:$B$57,$C679,'Model Participation Data'!$C$8:$C$57,$D679))</f>
        <v>0</v>
      </c>
      <c r="N679" s="43">
        <f>IF(ISNA(SUMIFS(INDEX('Model Participation Data'!$N$8:$DX$57,0,MATCH(CONCATENATE($J679,N$6),'Model Participation Data'!$N$6:$DX$6,0)),'Model Participation Data'!$B$8:$B$57,$C679,'Model Participation Data'!$C$8:$C$57,$D679)),"-",SUMIFS(INDEX('Model Participation Data'!$N$8:$DX$57,0,MATCH(CONCATENATE($J679,N$6),'Model Participation Data'!$N$6:$DX$6,0)),'Model Participation Data'!$B$8:$B$57,$C679,'Model Participation Data'!$C$8:$C$57,$D679))</f>
        <v>0</v>
      </c>
      <c r="O679" s="154">
        <f>IF(ISNA(SUMIFS(INDEX('Model Participation Data'!$N$8:$DX$57,0,MATCH(CONCATENATE($J679,O$6),'Model Participation Data'!$N$6:$DX$6,0)),'Model Participation Data'!$B$8:$B$57,$C679,'Model Participation Data'!$C$8:$C$57,$D679)),"-",SUMIFS(INDEX('Model Participation Data'!$N$8:$DX$57,0,MATCH(CONCATENATE($J679,O$6),'Model Participation Data'!$N$6:$DX$6,0)),'Model Participation Data'!$B$8:$B$57,$C679,'Model Participation Data'!$C$8:$C$57,$D679))</f>
        <v>0</v>
      </c>
    </row>
    <row r="680" spans="2:15" outlineLevel="1" x14ac:dyDescent="0.35">
      <c r="B680" s="37" t="s">
        <v>80</v>
      </c>
      <c r="C680" s="38" t="str">
        <f>IF(ISBLANK('Model Participation Data'!$B$34),"-",'Model Participation Data'!$B$34)</f>
        <v>-</v>
      </c>
      <c r="D680" s="38" t="str">
        <f>IF(ISBLANK('Model Participation Data'!$C$34),"-",'Model Participation Data'!$C$34)</f>
        <v>-</v>
      </c>
      <c r="E680" s="38" t="str">
        <f>IF(ISBLANK('Model Participation Data'!$D$34),"-",'Model Participation Data'!$D$34)</f>
        <v>-</v>
      </c>
      <c r="F680" s="38" t="str">
        <f>IF(ISBLANK('Model Participation Data'!$E$34),"-",'Model Participation Data'!$E$34)</f>
        <v>-</v>
      </c>
      <c r="G680" s="151" t="str">
        <f>IF(ISBLANK('Model Participation Data'!$F$34),"-",'Model Participation Data'!$F$34)</f>
        <v>-</v>
      </c>
      <c r="H680" s="38">
        <v>4</v>
      </c>
      <c r="I680" s="38">
        <v>5</v>
      </c>
      <c r="J680" s="150" t="str">
        <f t="shared" si="36"/>
        <v>45</v>
      </c>
      <c r="K680" s="38" t="str">
        <f>IF(ISBLANK('Model Participation Data'!$L$34),"-",'Model Participation Data'!$L$34)</f>
        <v>-</v>
      </c>
      <c r="L680" s="39" t="str">
        <f>IF(ISBLANK('Model Participation Data'!$M$34),"-",'Model Participation Data'!$M$34)</f>
        <v>-</v>
      </c>
      <c r="M680" s="43">
        <f>IF(ISNA(SUMIFS(INDEX('Model Participation Data'!$N$8:$DX$57,0,MATCH(CONCATENATE($J680,M$6),'Model Participation Data'!$N$6:$DX$6,0)),'Model Participation Data'!$B$8:$B$57,$C680,'Model Participation Data'!$C$8:$C$57,$D680)),"-",SUMIFS(INDEX('Model Participation Data'!$N$8:$DX$57,0,MATCH(CONCATENATE($J680,M$6),'Model Participation Data'!$N$6:$DX$6,0)),'Model Participation Data'!$B$8:$B$57,$C680,'Model Participation Data'!$C$8:$C$57,$D680))</f>
        <v>0</v>
      </c>
      <c r="N680" s="43">
        <f>IF(ISNA(SUMIFS(INDEX('Model Participation Data'!$N$8:$DX$57,0,MATCH(CONCATENATE($J680,N$6),'Model Participation Data'!$N$6:$DX$6,0)),'Model Participation Data'!$B$8:$B$57,$C680,'Model Participation Data'!$C$8:$C$57,$D680)),"-",SUMIFS(INDEX('Model Participation Data'!$N$8:$DX$57,0,MATCH(CONCATENATE($J680,N$6),'Model Participation Data'!$N$6:$DX$6,0)),'Model Participation Data'!$B$8:$B$57,$C680,'Model Participation Data'!$C$8:$C$57,$D680))</f>
        <v>0</v>
      </c>
      <c r="O680" s="154">
        <f>IF(ISNA(SUMIFS(INDEX('Model Participation Data'!$N$8:$DX$57,0,MATCH(CONCATENATE($J680,O$6),'Model Participation Data'!$N$6:$DX$6,0)),'Model Participation Data'!$B$8:$B$57,$C680,'Model Participation Data'!$C$8:$C$57,$D680)),"-",SUMIFS(INDEX('Model Participation Data'!$N$8:$DX$57,0,MATCH(CONCATENATE($J680,O$6),'Model Participation Data'!$N$6:$DX$6,0)),'Model Participation Data'!$B$8:$B$57,$C680,'Model Participation Data'!$C$8:$C$57,$D680))</f>
        <v>0</v>
      </c>
    </row>
    <row r="681" spans="2:15" outlineLevel="1" x14ac:dyDescent="0.35">
      <c r="B681" s="37" t="s">
        <v>80</v>
      </c>
      <c r="C681" s="38" t="str">
        <f>IF(ISBLANK('Model Participation Data'!$B$34),"-",'Model Participation Data'!$B$34)</f>
        <v>-</v>
      </c>
      <c r="D681" s="38" t="str">
        <f>IF(ISBLANK('Model Participation Data'!$C$34),"-",'Model Participation Data'!$C$34)</f>
        <v>-</v>
      </c>
      <c r="E681" s="38" t="str">
        <f>IF(ISBLANK('Model Participation Data'!$D$34),"-",'Model Participation Data'!$D$34)</f>
        <v>-</v>
      </c>
      <c r="F681" s="38" t="str">
        <f>IF(ISBLANK('Model Participation Data'!$E$34),"-",'Model Participation Data'!$E$34)</f>
        <v>-</v>
      </c>
      <c r="G681" s="151" t="str">
        <f>IF(ISBLANK('Model Participation Data'!$F$34),"-",'Model Participation Data'!$F$34)</f>
        <v>-</v>
      </c>
      <c r="H681" s="38">
        <v>4</v>
      </c>
      <c r="I681" s="38" t="s">
        <v>65</v>
      </c>
      <c r="J681" s="150" t="str">
        <f t="shared" si="36"/>
        <v>4Goal</v>
      </c>
      <c r="K681" s="38" t="str">
        <f>IF(ISBLANK('Model Participation Data'!$L$34),"-",'Model Participation Data'!$L$34)</f>
        <v>-</v>
      </c>
      <c r="L681" s="39" t="str">
        <f>IF(ISBLANK('Model Participation Data'!$M$34),"-",'Model Participation Data'!$M$34)</f>
        <v>-</v>
      </c>
      <c r="M681" s="43" t="str">
        <f>IF(ISNA(SUMIFS(INDEX('Model Participation Data'!$N$8:$DX$57,0,MATCH(CONCATENATE($J681,M$6),'Model Participation Data'!$N$6:$DX$6,0)),'Model Participation Data'!$B$8:$B$57,$C681,'Model Participation Data'!$C$8:$C$57,$D681)),"-",SUMIFS(INDEX('Model Participation Data'!$N$8:$DX$57,0,MATCH(CONCATENATE($J681,M$6),'Model Participation Data'!$N$6:$DX$6,0)),'Model Participation Data'!$B$8:$B$57,$C681,'Model Participation Data'!$C$8:$C$57,$D681))</f>
        <v>-</v>
      </c>
      <c r="N681" s="43" t="str">
        <f>IF(ISNA(SUMIFS(INDEX('Model Participation Data'!$N$8:$DX$57,0,MATCH(CONCATENATE($J681,N$6),'Model Participation Data'!$N$6:$DX$6,0)),'Model Participation Data'!$B$8:$B$57,$C681,'Model Participation Data'!$C$8:$C$57,$D681)),"-",SUMIFS(INDEX('Model Participation Data'!$N$8:$DX$57,0,MATCH(CONCATENATE($J681,N$6),'Model Participation Data'!$N$6:$DX$6,0)),'Model Participation Data'!$B$8:$B$57,$C681,'Model Participation Data'!$C$8:$C$57,$D681))</f>
        <v>-</v>
      </c>
      <c r="O681" s="154">
        <f>IF(ISNA(SUMIFS(INDEX('Model Participation Data'!$N$8:$DX$57,0,MATCH(CONCATENATE($J681,O$6),'Model Participation Data'!$N$6:$DX$6,0)),'Model Participation Data'!$B$8:$B$57,$C681,'Model Participation Data'!$C$8:$C$57,$D681)),"-",SUMIFS(INDEX('Model Participation Data'!$N$8:$DX$57,0,MATCH(CONCATENATE($J681,O$6),'Model Participation Data'!$N$6:$DX$6,0)),'Model Participation Data'!$B$8:$B$57,$C681,'Model Participation Data'!$C$8:$C$57,$D681))</f>
        <v>0</v>
      </c>
    </row>
    <row r="682" spans="2:15" outlineLevel="1" x14ac:dyDescent="0.35">
      <c r="B682" s="37" t="s">
        <v>80</v>
      </c>
      <c r="C682" s="38" t="str">
        <f>IF(ISBLANK('Model Participation Data'!$B$35),"-",'Model Participation Data'!$B$35)</f>
        <v>-</v>
      </c>
      <c r="D682" s="38" t="str">
        <f>IF(ISBLANK('Model Participation Data'!$C$35),"-",'Model Participation Data'!$C$35)</f>
        <v>-</v>
      </c>
      <c r="E682" s="38" t="str">
        <f>IF(ISBLANK('Model Participation Data'!$D$35),"-",'Model Participation Data'!$D$35)</f>
        <v>-</v>
      </c>
      <c r="F682" s="38" t="str">
        <f>IF(ISBLANK('Model Participation Data'!$E$35),"-",'Model Participation Data'!$E$35)</f>
        <v>-</v>
      </c>
      <c r="G682" s="151" t="str">
        <f>IF(ISBLANK('Model Participation Data'!$F$35),"-",'Model Participation Data'!$F$35)</f>
        <v>-</v>
      </c>
      <c r="H682" s="38" t="s">
        <v>64</v>
      </c>
      <c r="I682" s="38" t="s">
        <v>64</v>
      </c>
      <c r="J682" s="150" t="str">
        <f t="shared" si="33"/>
        <v>BaselineBaseline</v>
      </c>
      <c r="K682" s="38" t="str">
        <f>IF(ISBLANK('Model Participation Data'!$L$35),"-",'Model Participation Data'!$L$35)</f>
        <v>-</v>
      </c>
      <c r="L682" s="39" t="str">
        <f>IF(ISBLANK('Model Participation Data'!$M$35),"-",'Model Participation Data'!$M$35)</f>
        <v>-</v>
      </c>
      <c r="M682" s="43">
        <f>IF(ISNA(SUMIFS(INDEX('Model Participation Data'!$N$8:$DX$57,0,MATCH(CONCATENATE($J682,M$6),'Model Participation Data'!$N$6:$DX$6,0)),'Model Participation Data'!$B$8:$B$57,$C682,'Model Participation Data'!$C$8:$C$57,$D682)),"-",SUMIFS(INDEX('Model Participation Data'!$N$8:$DX$57,0,MATCH(CONCATENATE($J682,M$6),'Model Participation Data'!$N$6:$DX$6,0)),'Model Participation Data'!$B$8:$B$57,$C682,'Model Participation Data'!$C$8:$C$57,$D682))</f>
        <v>0</v>
      </c>
      <c r="N682" s="43">
        <f>IF(ISNA(SUMIFS(INDEX('Model Participation Data'!$N$8:$DX$57,0,MATCH(CONCATENATE($J682,N$6),'Model Participation Data'!$N$6:$DX$6,0)),'Model Participation Data'!$B$8:$B$57,$C682,'Model Participation Data'!$C$8:$C$57,$D682)),"-",SUMIFS(INDEX('Model Participation Data'!$N$8:$DX$57,0,MATCH(CONCATENATE($J682,N$6),'Model Participation Data'!$N$6:$DX$6,0)),'Model Participation Data'!$B$8:$B$57,$C682,'Model Participation Data'!$C$8:$C$57,$D682))</f>
        <v>0</v>
      </c>
      <c r="O682" s="154">
        <f>IF(ISNA(SUMIFS(INDEX('Model Participation Data'!$N$8:$DX$57,0,MATCH(CONCATENATE($J682,O$6),'Model Participation Data'!$N$6:$DX$6,0)),'Model Participation Data'!$B$8:$B$57,$C682,'Model Participation Data'!$C$8:$C$57,$D682)),"-",SUMIFS(INDEX('Model Participation Data'!$N$8:$DX$57,0,MATCH(CONCATENATE($J682,O$6),'Model Participation Data'!$N$6:$DX$6,0)),'Model Participation Data'!$B$8:$B$57,$C682,'Model Participation Data'!$C$8:$C$57,$D682))</f>
        <v>0</v>
      </c>
    </row>
    <row r="683" spans="2:15" outlineLevel="1" x14ac:dyDescent="0.35">
      <c r="B683" s="37" t="s">
        <v>80</v>
      </c>
      <c r="C683" s="38" t="str">
        <f>IF(ISBLANK('Model Participation Data'!$B$35),"-",'Model Participation Data'!$B$35)</f>
        <v>-</v>
      </c>
      <c r="D683" s="38" t="str">
        <f>IF(ISBLANK('Model Participation Data'!$C$35),"-",'Model Participation Data'!$C$35)</f>
        <v>-</v>
      </c>
      <c r="E683" s="38" t="str">
        <f>IF(ISBLANK('Model Participation Data'!$D$35),"-",'Model Participation Data'!$D$35)</f>
        <v>-</v>
      </c>
      <c r="F683" s="38" t="str">
        <f>IF(ISBLANK('Model Participation Data'!$E$35),"-",'Model Participation Data'!$E$35)</f>
        <v>-</v>
      </c>
      <c r="G683" s="151" t="str">
        <f>IF(ISBLANK('Model Participation Data'!$F$35),"-",'Model Participation Data'!$F$35)</f>
        <v>-</v>
      </c>
      <c r="H683" s="38">
        <v>1</v>
      </c>
      <c r="I683" s="38">
        <v>1</v>
      </c>
      <c r="J683" s="150" t="str">
        <f t="shared" si="33"/>
        <v>11</v>
      </c>
      <c r="K683" s="38" t="str">
        <f>IF(ISBLANK('Model Participation Data'!$L$35),"-",'Model Participation Data'!$L$35)</f>
        <v>-</v>
      </c>
      <c r="L683" s="39" t="str">
        <f>IF(ISBLANK('Model Participation Data'!$M$35),"-",'Model Participation Data'!$M$35)</f>
        <v>-</v>
      </c>
      <c r="M683" s="43">
        <f>IF(ISNA(SUMIFS(INDEX('Model Participation Data'!$N$8:$DX$57,0,MATCH(CONCATENATE($J683,M$6),'Model Participation Data'!$N$6:$DX$6,0)),'Model Participation Data'!$B$8:$B$57,$C683,'Model Participation Data'!$C$8:$C$57,$D683)),"-",SUMIFS(INDEX('Model Participation Data'!$N$8:$DX$57,0,MATCH(CONCATENATE($J683,M$6),'Model Participation Data'!$N$6:$DX$6,0)),'Model Participation Data'!$B$8:$B$57,$C683,'Model Participation Data'!$C$8:$C$57,$D683))</f>
        <v>0</v>
      </c>
      <c r="N683" s="43">
        <f>IF(ISNA(SUMIFS(INDEX('Model Participation Data'!$N$8:$DX$57,0,MATCH(CONCATENATE($J683,N$6),'Model Participation Data'!$N$6:$DX$6,0)),'Model Participation Data'!$B$8:$B$57,$C683,'Model Participation Data'!$C$8:$C$57,$D683)),"-",SUMIFS(INDEX('Model Participation Data'!$N$8:$DX$57,0,MATCH(CONCATENATE($J683,N$6),'Model Participation Data'!$N$6:$DX$6,0)),'Model Participation Data'!$B$8:$B$57,$C683,'Model Participation Data'!$C$8:$C$57,$D683))</f>
        <v>0</v>
      </c>
      <c r="O683" s="154">
        <f>IF(ISNA(SUMIFS(INDEX('Model Participation Data'!$N$8:$DX$57,0,MATCH(CONCATENATE($J683,O$6),'Model Participation Data'!$N$6:$DX$6,0)),'Model Participation Data'!$B$8:$B$57,$C683,'Model Participation Data'!$C$8:$C$57,$D683)),"-",SUMIFS(INDEX('Model Participation Data'!$N$8:$DX$57,0,MATCH(CONCATENATE($J683,O$6),'Model Participation Data'!$N$6:$DX$6,0)),'Model Participation Data'!$B$8:$B$57,$C683,'Model Participation Data'!$C$8:$C$57,$D683))</f>
        <v>0</v>
      </c>
    </row>
    <row r="684" spans="2:15" outlineLevel="1" x14ac:dyDescent="0.35">
      <c r="B684" s="37" t="s">
        <v>80</v>
      </c>
      <c r="C684" s="38" t="str">
        <f>IF(ISBLANK('Model Participation Data'!$B$35),"-",'Model Participation Data'!$B$35)</f>
        <v>-</v>
      </c>
      <c r="D684" s="38" t="str">
        <f>IF(ISBLANK('Model Participation Data'!$C$35),"-",'Model Participation Data'!$C$35)</f>
        <v>-</v>
      </c>
      <c r="E684" s="38" t="str">
        <f>IF(ISBLANK('Model Participation Data'!$D$35),"-",'Model Participation Data'!$D$35)</f>
        <v>-</v>
      </c>
      <c r="F684" s="38" t="str">
        <f>IF(ISBLANK('Model Participation Data'!$E$35),"-",'Model Participation Data'!$E$35)</f>
        <v>-</v>
      </c>
      <c r="G684" s="151" t="str">
        <f>IF(ISBLANK('Model Participation Data'!$F$35),"-",'Model Participation Data'!$F$35)</f>
        <v>-</v>
      </c>
      <c r="H684" s="38">
        <v>1</v>
      </c>
      <c r="I684" s="38">
        <v>2</v>
      </c>
      <c r="J684" s="150" t="str">
        <f t="shared" si="33"/>
        <v>12</v>
      </c>
      <c r="K684" s="38" t="str">
        <f>IF(ISBLANK('Model Participation Data'!$L$35),"-",'Model Participation Data'!$L$35)</f>
        <v>-</v>
      </c>
      <c r="L684" s="39" t="str">
        <f>IF(ISBLANK('Model Participation Data'!$M$35),"-",'Model Participation Data'!$M$35)</f>
        <v>-</v>
      </c>
      <c r="M684" s="43">
        <f>IF(ISNA(SUMIFS(INDEX('Model Participation Data'!$N$8:$DX$57,0,MATCH(CONCATENATE($J684,M$6),'Model Participation Data'!$N$6:$DX$6,0)),'Model Participation Data'!$B$8:$B$57,$C684,'Model Participation Data'!$C$8:$C$57,$D684)),"-",SUMIFS(INDEX('Model Participation Data'!$N$8:$DX$57,0,MATCH(CONCATENATE($J684,M$6),'Model Participation Data'!$N$6:$DX$6,0)),'Model Participation Data'!$B$8:$B$57,$C684,'Model Participation Data'!$C$8:$C$57,$D684))</f>
        <v>0</v>
      </c>
      <c r="N684" s="43">
        <f>IF(ISNA(SUMIFS(INDEX('Model Participation Data'!$N$8:$DX$57,0,MATCH(CONCATENATE($J684,N$6),'Model Participation Data'!$N$6:$DX$6,0)),'Model Participation Data'!$B$8:$B$57,$C684,'Model Participation Data'!$C$8:$C$57,$D684)),"-",SUMIFS(INDEX('Model Participation Data'!$N$8:$DX$57,0,MATCH(CONCATENATE($J684,N$6),'Model Participation Data'!$N$6:$DX$6,0)),'Model Participation Data'!$B$8:$B$57,$C684,'Model Participation Data'!$C$8:$C$57,$D684))</f>
        <v>0</v>
      </c>
      <c r="O684" s="154">
        <f>IF(ISNA(SUMIFS(INDEX('Model Participation Data'!$N$8:$DX$57,0,MATCH(CONCATENATE($J684,O$6),'Model Participation Data'!$N$6:$DX$6,0)),'Model Participation Data'!$B$8:$B$57,$C684,'Model Participation Data'!$C$8:$C$57,$D684)),"-",SUMIFS(INDEX('Model Participation Data'!$N$8:$DX$57,0,MATCH(CONCATENATE($J684,O$6),'Model Participation Data'!$N$6:$DX$6,0)),'Model Participation Data'!$B$8:$B$57,$C684,'Model Participation Data'!$C$8:$C$57,$D684))</f>
        <v>0</v>
      </c>
    </row>
    <row r="685" spans="2:15" outlineLevel="1" x14ac:dyDescent="0.35">
      <c r="B685" s="37" t="s">
        <v>80</v>
      </c>
      <c r="C685" s="38" t="str">
        <f>IF(ISBLANK('Model Participation Data'!$B$35),"-",'Model Participation Data'!$B$35)</f>
        <v>-</v>
      </c>
      <c r="D685" s="38" t="str">
        <f>IF(ISBLANK('Model Participation Data'!$C$35),"-",'Model Participation Data'!$C$35)</f>
        <v>-</v>
      </c>
      <c r="E685" s="38" t="str">
        <f>IF(ISBLANK('Model Participation Data'!$D$35),"-",'Model Participation Data'!$D$35)</f>
        <v>-</v>
      </c>
      <c r="F685" s="38" t="str">
        <f>IF(ISBLANK('Model Participation Data'!$E$35),"-",'Model Participation Data'!$E$35)</f>
        <v>-</v>
      </c>
      <c r="G685" s="151" t="str">
        <f>IF(ISBLANK('Model Participation Data'!$F$35),"-",'Model Participation Data'!$F$35)</f>
        <v>-</v>
      </c>
      <c r="H685" s="38">
        <v>1</v>
      </c>
      <c r="I685" s="38">
        <v>3</v>
      </c>
      <c r="J685" s="150" t="str">
        <f t="shared" si="33"/>
        <v>13</v>
      </c>
      <c r="K685" s="38" t="str">
        <f>IF(ISBLANK('Model Participation Data'!$L$35),"-",'Model Participation Data'!$L$35)</f>
        <v>-</v>
      </c>
      <c r="L685" s="39" t="str">
        <f>IF(ISBLANK('Model Participation Data'!$M$35),"-",'Model Participation Data'!$M$35)</f>
        <v>-</v>
      </c>
      <c r="M685" s="43">
        <f>IF(ISNA(SUMIFS(INDEX('Model Participation Data'!$N$8:$DX$57,0,MATCH(CONCATENATE($J685,M$6),'Model Participation Data'!$N$6:$DX$6,0)),'Model Participation Data'!$B$8:$B$57,$C685,'Model Participation Data'!$C$8:$C$57,$D685)),"-",SUMIFS(INDEX('Model Participation Data'!$N$8:$DX$57,0,MATCH(CONCATENATE($J685,M$6),'Model Participation Data'!$N$6:$DX$6,0)),'Model Participation Data'!$B$8:$B$57,$C685,'Model Participation Data'!$C$8:$C$57,$D685))</f>
        <v>0</v>
      </c>
      <c r="N685" s="43">
        <f>IF(ISNA(SUMIFS(INDEX('Model Participation Data'!$N$8:$DX$57,0,MATCH(CONCATENATE($J685,N$6),'Model Participation Data'!$N$6:$DX$6,0)),'Model Participation Data'!$B$8:$B$57,$C685,'Model Participation Data'!$C$8:$C$57,$D685)),"-",SUMIFS(INDEX('Model Participation Data'!$N$8:$DX$57,0,MATCH(CONCATENATE($J685,N$6),'Model Participation Data'!$N$6:$DX$6,0)),'Model Participation Data'!$B$8:$B$57,$C685,'Model Participation Data'!$C$8:$C$57,$D685))</f>
        <v>0</v>
      </c>
      <c r="O685" s="154">
        <f>IF(ISNA(SUMIFS(INDEX('Model Participation Data'!$N$8:$DX$57,0,MATCH(CONCATENATE($J685,O$6),'Model Participation Data'!$N$6:$DX$6,0)),'Model Participation Data'!$B$8:$B$57,$C685,'Model Participation Data'!$C$8:$C$57,$D685)),"-",SUMIFS(INDEX('Model Participation Data'!$N$8:$DX$57,0,MATCH(CONCATENATE($J685,O$6),'Model Participation Data'!$N$6:$DX$6,0)),'Model Participation Data'!$B$8:$B$57,$C685,'Model Participation Data'!$C$8:$C$57,$D685))</f>
        <v>0</v>
      </c>
    </row>
    <row r="686" spans="2:15" outlineLevel="1" x14ac:dyDescent="0.35">
      <c r="B686" s="37" t="s">
        <v>80</v>
      </c>
      <c r="C686" s="38" t="str">
        <f>IF(ISBLANK('Model Participation Data'!$B$35),"-",'Model Participation Data'!$B$35)</f>
        <v>-</v>
      </c>
      <c r="D686" s="38" t="str">
        <f>IF(ISBLANK('Model Participation Data'!$C$35),"-",'Model Participation Data'!$C$35)</f>
        <v>-</v>
      </c>
      <c r="E686" s="38" t="str">
        <f>IF(ISBLANK('Model Participation Data'!$D$35),"-",'Model Participation Data'!$D$35)</f>
        <v>-</v>
      </c>
      <c r="F686" s="38" t="str">
        <f>IF(ISBLANK('Model Participation Data'!$E$35),"-",'Model Participation Data'!$E$35)</f>
        <v>-</v>
      </c>
      <c r="G686" s="151" t="str">
        <f>IF(ISBLANK('Model Participation Data'!$F$35),"-",'Model Participation Data'!$F$35)</f>
        <v>-</v>
      </c>
      <c r="H686" s="38">
        <v>1</v>
      </c>
      <c r="I686" s="38">
        <v>4</v>
      </c>
      <c r="J686" s="150" t="str">
        <f t="shared" si="33"/>
        <v>14</v>
      </c>
      <c r="K686" s="38" t="str">
        <f>IF(ISBLANK('Model Participation Data'!$L$35),"-",'Model Participation Data'!$L$35)</f>
        <v>-</v>
      </c>
      <c r="L686" s="39" t="str">
        <f>IF(ISBLANK('Model Participation Data'!$M$35),"-",'Model Participation Data'!$M$35)</f>
        <v>-</v>
      </c>
      <c r="M686" s="43">
        <f>IF(ISNA(SUMIFS(INDEX('Model Participation Data'!$N$8:$DX$57,0,MATCH(CONCATENATE($J686,M$6),'Model Participation Data'!$N$6:$DX$6,0)),'Model Participation Data'!$B$8:$B$57,$C686,'Model Participation Data'!$C$8:$C$57,$D686)),"-",SUMIFS(INDEX('Model Participation Data'!$N$8:$DX$57,0,MATCH(CONCATENATE($J686,M$6),'Model Participation Data'!$N$6:$DX$6,0)),'Model Participation Data'!$B$8:$B$57,$C686,'Model Participation Data'!$C$8:$C$57,$D686))</f>
        <v>0</v>
      </c>
      <c r="N686" s="43">
        <f>IF(ISNA(SUMIFS(INDEX('Model Participation Data'!$N$8:$DX$57,0,MATCH(CONCATENATE($J686,N$6),'Model Participation Data'!$N$6:$DX$6,0)),'Model Participation Data'!$B$8:$B$57,$C686,'Model Participation Data'!$C$8:$C$57,$D686)),"-",SUMIFS(INDEX('Model Participation Data'!$N$8:$DX$57,0,MATCH(CONCATENATE($J686,N$6),'Model Participation Data'!$N$6:$DX$6,0)),'Model Participation Data'!$B$8:$B$57,$C686,'Model Participation Data'!$C$8:$C$57,$D686))</f>
        <v>0</v>
      </c>
      <c r="O686" s="154">
        <f>IF(ISNA(SUMIFS(INDEX('Model Participation Data'!$N$8:$DX$57,0,MATCH(CONCATENATE($J686,O$6),'Model Participation Data'!$N$6:$DX$6,0)),'Model Participation Data'!$B$8:$B$57,$C686,'Model Participation Data'!$C$8:$C$57,$D686)),"-",SUMIFS(INDEX('Model Participation Data'!$N$8:$DX$57,0,MATCH(CONCATENATE($J686,O$6),'Model Participation Data'!$N$6:$DX$6,0)),'Model Participation Data'!$B$8:$B$57,$C686,'Model Participation Data'!$C$8:$C$57,$D686))</f>
        <v>0</v>
      </c>
    </row>
    <row r="687" spans="2:15" outlineLevel="1" x14ac:dyDescent="0.35">
      <c r="B687" s="37" t="s">
        <v>80</v>
      </c>
      <c r="C687" s="38" t="str">
        <f>IF(ISBLANK('Model Participation Data'!$B$35),"-",'Model Participation Data'!$B$35)</f>
        <v>-</v>
      </c>
      <c r="D687" s="38" t="str">
        <f>IF(ISBLANK('Model Participation Data'!$C$35),"-",'Model Participation Data'!$C$35)</f>
        <v>-</v>
      </c>
      <c r="E687" s="38" t="str">
        <f>IF(ISBLANK('Model Participation Data'!$D$35),"-",'Model Participation Data'!$D$35)</f>
        <v>-</v>
      </c>
      <c r="F687" s="38" t="str">
        <f>IF(ISBLANK('Model Participation Data'!$E$35),"-",'Model Participation Data'!$E$35)</f>
        <v>-</v>
      </c>
      <c r="G687" s="151" t="str">
        <f>IF(ISBLANK('Model Participation Data'!$F$35),"-",'Model Participation Data'!$F$35)</f>
        <v>-</v>
      </c>
      <c r="H687" s="38">
        <v>1</v>
      </c>
      <c r="I687" s="38">
        <v>5</v>
      </c>
      <c r="J687" s="150" t="str">
        <f t="shared" si="33"/>
        <v>15</v>
      </c>
      <c r="K687" s="38" t="str">
        <f>IF(ISBLANK('Model Participation Data'!$L$35),"-",'Model Participation Data'!$L$35)</f>
        <v>-</v>
      </c>
      <c r="L687" s="39" t="str">
        <f>IF(ISBLANK('Model Participation Data'!$M$35),"-",'Model Participation Data'!$M$35)</f>
        <v>-</v>
      </c>
      <c r="M687" s="43">
        <f>IF(ISNA(SUMIFS(INDEX('Model Participation Data'!$N$8:$DX$57,0,MATCH(CONCATENATE($J687,M$6),'Model Participation Data'!$N$6:$DX$6,0)),'Model Participation Data'!$B$8:$B$57,$C687,'Model Participation Data'!$C$8:$C$57,$D687)),"-",SUMIFS(INDEX('Model Participation Data'!$N$8:$DX$57,0,MATCH(CONCATENATE($J687,M$6),'Model Participation Data'!$N$6:$DX$6,0)),'Model Participation Data'!$B$8:$B$57,$C687,'Model Participation Data'!$C$8:$C$57,$D687))</f>
        <v>0</v>
      </c>
      <c r="N687" s="43">
        <f>IF(ISNA(SUMIFS(INDEX('Model Participation Data'!$N$8:$DX$57,0,MATCH(CONCATENATE($J687,N$6),'Model Participation Data'!$N$6:$DX$6,0)),'Model Participation Data'!$B$8:$B$57,$C687,'Model Participation Data'!$C$8:$C$57,$D687)),"-",SUMIFS(INDEX('Model Participation Data'!$N$8:$DX$57,0,MATCH(CONCATENATE($J687,N$6),'Model Participation Data'!$N$6:$DX$6,0)),'Model Participation Data'!$B$8:$B$57,$C687,'Model Participation Data'!$C$8:$C$57,$D687))</f>
        <v>0</v>
      </c>
      <c r="O687" s="154">
        <f>IF(ISNA(SUMIFS(INDEX('Model Participation Data'!$N$8:$DX$57,0,MATCH(CONCATENATE($J687,O$6),'Model Participation Data'!$N$6:$DX$6,0)),'Model Participation Data'!$B$8:$B$57,$C687,'Model Participation Data'!$C$8:$C$57,$D687)),"-",SUMIFS(INDEX('Model Participation Data'!$N$8:$DX$57,0,MATCH(CONCATENATE($J687,O$6),'Model Participation Data'!$N$6:$DX$6,0)),'Model Participation Data'!$B$8:$B$57,$C687,'Model Participation Data'!$C$8:$C$57,$D687))</f>
        <v>0</v>
      </c>
    </row>
    <row r="688" spans="2:15" outlineLevel="1" x14ac:dyDescent="0.35">
      <c r="B688" s="37" t="s">
        <v>80</v>
      </c>
      <c r="C688" s="38" t="str">
        <f>IF(ISBLANK('Model Participation Data'!$B$35),"-",'Model Participation Data'!$B$35)</f>
        <v>-</v>
      </c>
      <c r="D688" s="38" t="str">
        <f>IF(ISBLANK('Model Participation Data'!$C$35),"-",'Model Participation Data'!$C$35)</f>
        <v>-</v>
      </c>
      <c r="E688" s="38" t="str">
        <f>IF(ISBLANK('Model Participation Data'!$D$35),"-",'Model Participation Data'!$D$35)</f>
        <v>-</v>
      </c>
      <c r="F688" s="38" t="str">
        <f>IF(ISBLANK('Model Participation Data'!$E$35),"-",'Model Participation Data'!$E$35)</f>
        <v>-</v>
      </c>
      <c r="G688" s="151" t="str">
        <f>IF(ISBLANK('Model Participation Data'!$F$35),"-",'Model Participation Data'!$F$35)</f>
        <v>-</v>
      </c>
      <c r="H688" s="38">
        <v>1</v>
      </c>
      <c r="I688" s="38" t="s">
        <v>65</v>
      </c>
      <c r="J688" s="150" t="str">
        <f t="shared" si="33"/>
        <v>1Goal</v>
      </c>
      <c r="K688" s="38" t="str">
        <f>IF(ISBLANK('Model Participation Data'!$L$35),"-",'Model Participation Data'!$L$35)</f>
        <v>-</v>
      </c>
      <c r="L688" s="39" t="str">
        <f>IF(ISBLANK('Model Participation Data'!$M$35),"-",'Model Participation Data'!$M$35)</f>
        <v>-</v>
      </c>
      <c r="M688" s="43" t="str">
        <f>IF(ISNA(SUMIFS(INDEX('Model Participation Data'!$N$8:$DX$57,0,MATCH(CONCATENATE($J688,M$6),'Model Participation Data'!$N$6:$DX$6,0)),'Model Participation Data'!$B$8:$B$57,$C688,'Model Participation Data'!$C$8:$C$57,$D688)),"-",SUMIFS(INDEX('Model Participation Data'!$N$8:$DX$57,0,MATCH(CONCATENATE($J688,M$6),'Model Participation Data'!$N$6:$DX$6,0)),'Model Participation Data'!$B$8:$B$57,$C688,'Model Participation Data'!$C$8:$C$57,$D688))</f>
        <v>-</v>
      </c>
      <c r="N688" s="43" t="str">
        <f>IF(ISNA(SUMIFS(INDEX('Model Participation Data'!$N$8:$DX$57,0,MATCH(CONCATENATE($J688,N$6),'Model Participation Data'!$N$6:$DX$6,0)),'Model Participation Data'!$B$8:$B$57,$C688,'Model Participation Data'!$C$8:$C$57,$D688)),"-",SUMIFS(INDEX('Model Participation Data'!$N$8:$DX$57,0,MATCH(CONCATENATE($J688,N$6),'Model Participation Data'!$N$6:$DX$6,0)),'Model Participation Data'!$B$8:$B$57,$C688,'Model Participation Data'!$C$8:$C$57,$D688))</f>
        <v>-</v>
      </c>
      <c r="O688" s="154">
        <f>IF(ISNA(SUMIFS(INDEX('Model Participation Data'!$N$8:$DX$57,0,MATCH(CONCATENATE($J688,O$6),'Model Participation Data'!$N$6:$DX$6,0)),'Model Participation Data'!$B$8:$B$57,$C688,'Model Participation Data'!$C$8:$C$57,$D688)),"-",SUMIFS(INDEX('Model Participation Data'!$N$8:$DX$57,0,MATCH(CONCATENATE($J688,O$6),'Model Participation Data'!$N$6:$DX$6,0)),'Model Participation Data'!$B$8:$B$57,$C688,'Model Participation Data'!$C$8:$C$57,$D688))</f>
        <v>0</v>
      </c>
    </row>
    <row r="689" spans="2:15" outlineLevel="1" x14ac:dyDescent="0.35">
      <c r="B689" s="37" t="s">
        <v>80</v>
      </c>
      <c r="C689" s="38" t="str">
        <f>IF(ISBLANK('Model Participation Data'!$B$35),"-",'Model Participation Data'!$B$35)</f>
        <v>-</v>
      </c>
      <c r="D689" s="38" t="str">
        <f>IF(ISBLANK('Model Participation Data'!$C$35),"-",'Model Participation Data'!$C$35)</f>
        <v>-</v>
      </c>
      <c r="E689" s="38" t="str">
        <f>IF(ISBLANK('Model Participation Data'!$D$35),"-",'Model Participation Data'!$D$35)</f>
        <v>-</v>
      </c>
      <c r="F689" s="38" t="str">
        <f>IF(ISBLANK('Model Participation Data'!$E$35),"-",'Model Participation Data'!$E$35)</f>
        <v>-</v>
      </c>
      <c r="G689" s="151" t="str">
        <f>IF(ISBLANK('Model Participation Data'!$F$35),"-",'Model Participation Data'!$F$35)</f>
        <v>-</v>
      </c>
      <c r="H689" s="38">
        <v>2</v>
      </c>
      <c r="I689" s="38">
        <v>1</v>
      </c>
      <c r="J689" s="150" t="str">
        <f t="shared" si="33"/>
        <v>21</v>
      </c>
      <c r="K689" s="38" t="str">
        <f>IF(ISBLANK('Model Participation Data'!$L$35),"-",'Model Participation Data'!$L$35)</f>
        <v>-</v>
      </c>
      <c r="L689" s="39" t="str">
        <f>IF(ISBLANK('Model Participation Data'!$M$35),"-",'Model Participation Data'!$M$35)</f>
        <v>-</v>
      </c>
      <c r="M689" s="43">
        <f>IF(ISNA(SUMIFS(INDEX('Model Participation Data'!$N$8:$DX$57,0,MATCH(CONCATENATE($J689,M$6),'Model Participation Data'!$N$6:$DX$6,0)),'Model Participation Data'!$B$8:$B$57,$C689,'Model Participation Data'!$C$8:$C$57,$D689)),"-",SUMIFS(INDEX('Model Participation Data'!$N$8:$DX$57,0,MATCH(CONCATENATE($J689,M$6),'Model Participation Data'!$N$6:$DX$6,0)),'Model Participation Data'!$B$8:$B$57,$C689,'Model Participation Data'!$C$8:$C$57,$D689))</f>
        <v>0</v>
      </c>
      <c r="N689" s="43">
        <f>IF(ISNA(SUMIFS(INDEX('Model Participation Data'!$N$8:$DX$57,0,MATCH(CONCATENATE($J689,N$6),'Model Participation Data'!$N$6:$DX$6,0)),'Model Participation Data'!$B$8:$B$57,$C689,'Model Participation Data'!$C$8:$C$57,$D689)),"-",SUMIFS(INDEX('Model Participation Data'!$N$8:$DX$57,0,MATCH(CONCATENATE($J689,N$6),'Model Participation Data'!$N$6:$DX$6,0)),'Model Participation Data'!$B$8:$B$57,$C689,'Model Participation Data'!$C$8:$C$57,$D689))</f>
        <v>0</v>
      </c>
      <c r="O689" s="154">
        <f>IF(ISNA(SUMIFS(INDEX('Model Participation Data'!$N$8:$DX$57,0,MATCH(CONCATENATE($J689,O$6),'Model Participation Data'!$N$6:$DX$6,0)),'Model Participation Data'!$B$8:$B$57,$C689,'Model Participation Data'!$C$8:$C$57,$D689)),"-",SUMIFS(INDEX('Model Participation Data'!$N$8:$DX$57,0,MATCH(CONCATENATE($J689,O$6),'Model Participation Data'!$N$6:$DX$6,0)),'Model Participation Data'!$B$8:$B$57,$C689,'Model Participation Data'!$C$8:$C$57,$D689))</f>
        <v>0</v>
      </c>
    </row>
    <row r="690" spans="2:15" outlineLevel="1" x14ac:dyDescent="0.35">
      <c r="B690" s="37" t="s">
        <v>80</v>
      </c>
      <c r="C690" s="38" t="str">
        <f>IF(ISBLANK('Model Participation Data'!$B$35),"-",'Model Participation Data'!$B$35)</f>
        <v>-</v>
      </c>
      <c r="D690" s="38" t="str">
        <f>IF(ISBLANK('Model Participation Data'!$C$35),"-",'Model Participation Data'!$C$35)</f>
        <v>-</v>
      </c>
      <c r="E690" s="38" t="str">
        <f>IF(ISBLANK('Model Participation Data'!$D$35),"-",'Model Participation Data'!$D$35)</f>
        <v>-</v>
      </c>
      <c r="F690" s="38" t="str">
        <f>IF(ISBLANK('Model Participation Data'!$E$35),"-",'Model Participation Data'!$E$35)</f>
        <v>-</v>
      </c>
      <c r="G690" s="151" t="str">
        <f>IF(ISBLANK('Model Participation Data'!$F$35),"-",'Model Participation Data'!$F$35)</f>
        <v>-</v>
      </c>
      <c r="H690" s="38">
        <v>2</v>
      </c>
      <c r="I690" s="38">
        <v>2</v>
      </c>
      <c r="J690" s="150" t="str">
        <f t="shared" si="33"/>
        <v>22</v>
      </c>
      <c r="K690" s="38" t="str">
        <f>IF(ISBLANK('Model Participation Data'!$L$35),"-",'Model Participation Data'!$L$35)</f>
        <v>-</v>
      </c>
      <c r="L690" s="39" t="str">
        <f>IF(ISBLANK('Model Participation Data'!$M$35),"-",'Model Participation Data'!$M$35)</f>
        <v>-</v>
      </c>
      <c r="M690" s="43">
        <f>IF(ISNA(SUMIFS(INDEX('Model Participation Data'!$N$8:$DX$57,0,MATCH(CONCATENATE($J690,M$6),'Model Participation Data'!$N$6:$DX$6,0)),'Model Participation Data'!$B$8:$B$57,$C690,'Model Participation Data'!$C$8:$C$57,$D690)),"-",SUMIFS(INDEX('Model Participation Data'!$N$8:$DX$57,0,MATCH(CONCATENATE($J690,M$6),'Model Participation Data'!$N$6:$DX$6,0)),'Model Participation Data'!$B$8:$B$57,$C690,'Model Participation Data'!$C$8:$C$57,$D690))</f>
        <v>0</v>
      </c>
      <c r="N690" s="43">
        <f>IF(ISNA(SUMIFS(INDEX('Model Participation Data'!$N$8:$DX$57,0,MATCH(CONCATENATE($J690,N$6),'Model Participation Data'!$N$6:$DX$6,0)),'Model Participation Data'!$B$8:$B$57,$C690,'Model Participation Data'!$C$8:$C$57,$D690)),"-",SUMIFS(INDEX('Model Participation Data'!$N$8:$DX$57,0,MATCH(CONCATENATE($J690,N$6),'Model Participation Data'!$N$6:$DX$6,0)),'Model Participation Data'!$B$8:$B$57,$C690,'Model Participation Data'!$C$8:$C$57,$D690))</f>
        <v>0</v>
      </c>
      <c r="O690" s="154">
        <f>IF(ISNA(SUMIFS(INDEX('Model Participation Data'!$N$8:$DX$57,0,MATCH(CONCATENATE($J690,O$6),'Model Participation Data'!$N$6:$DX$6,0)),'Model Participation Data'!$B$8:$B$57,$C690,'Model Participation Data'!$C$8:$C$57,$D690)),"-",SUMIFS(INDEX('Model Participation Data'!$N$8:$DX$57,0,MATCH(CONCATENATE($J690,O$6),'Model Participation Data'!$N$6:$DX$6,0)),'Model Participation Data'!$B$8:$B$57,$C690,'Model Participation Data'!$C$8:$C$57,$D690))</f>
        <v>0</v>
      </c>
    </row>
    <row r="691" spans="2:15" outlineLevel="1" x14ac:dyDescent="0.35">
      <c r="B691" s="37" t="s">
        <v>80</v>
      </c>
      <c r="C691" s="38" t="str">
        <f>IF(ISBLANK('Model Participation Data'!$B$35),"-",'Model Participation Data'!$B$35)</f>
        <v>-</v>
      </c>
      <c r="D691" s="38" t="str">
        <f>IF(ISBLANK('Model Participation Data'!$C$35),"-",'Model Participation Data'!$C$35)</f>
        <v>-</v>
      </c>
      <c r="E691" s="38" t="str">
        <f>IF(ISBLANK('Model Participation Data'!$D$35),"-",'Model Participation Data'!$D$35)</f>
        <v>-</v>
      </c>
      <c r="F691" s="38" t="str">
        <f>IF(ISBLANK('Model Participation Data'!$E$35),"-",'Model Participation Data'!$E$35)</f>
        <v>-</v>
      </c>
      <c r="G691" s="151" t="str">
        <f>IF(ISBLANK('Model Participation Data'!$F$35),"-",'Model Participation Data'!$F$35)</f>
        <v>-</v>
      </c>
      <c r="H691" s="38">
        <v>2</v>
      </c>
      <c r="I691" s="38">
        <v>3</v>
      </c>
      <c r="J691" s="150" t="str">
        <f t="shared" si="33"/>
        <v>23</v>
      </c>
      <c r="K691" s="38" t="str">
        <f>IF(ISBLANK('Model Participation Data'!$L$35),"-",'Model Participation Data'!$L$35)</f>
        <v>-</v>
      </c>
      <c r="L691" s="39" t="str">
        <f>IF(ISBLANK('Model Participation Data'!$M$35),"-",'Model Participation Data'!$M$35)</f>
        <v>-</v>
      </c>
      <c r="M691" s="43">
        <f>IF(ISNA(SUMIFS(INDEX('Model Participation Data'!$N$8:$DX$57,0,MATCH(CONCATENATE($J691,M$6),'Model Participation Data'!$N$6:$DX$6,0)),'Model Participation Data'!$B$8:$B$57,$C691,'Model Participation Data'!$C$8:$C$57,$D691)),"-",SUMIFS(INDEX('Model Participation Data'!$N$8:$DX$57,0,MATCH(CONCATENATE($J691,M$6),'Model Participation Data'!$N$6:$DX$6,0)),'Model Participation Data'!$B$8:$B$57,$C691,'Model Participation Data'!$C$8:$C$57,$D691))</f>
        <v>0</v>
      </c>
      <c r="N691" s="43">
        <f>IF(ISNA(SUMIFS(INDEX('Model Participation Data'!$N$8:$DX$57,0,MATCH(CONCATENATE($J691,N$6),'Model Participation Data'!$N$6:$DX$6,0)),'Model Participation Data'!$B$8:$B$57,$C691,'Model Participation Data'!$C$8:$C$57,$D691)),"-",SUMIFS(INDEX('Model Participation Data'!$N$8:$DX$57,0,MATCH(CONCATENATE($J691,N$6),'Model Participation Data'!$N$6:$DX$6,0)),'Model Participation Data'!$B$8:$B$57,$C691,'Model Participation Data'!$C$8:$C$57,$D691))</f>
        <v>0</v>
      </c>
      <c r="O691" s="154">
        <f>IF(ISNA(SUMIFS(INDEX('Model Participation Data'!$N$8:$DX$57,0,MATCH(CONCATENATE($J691,O$6),'Model Participation Data'!$N$6:$DX$6,0)),'Model Participation Data'!$B$8:$B$57,$C691,'Model Participation Data'!$C$8:$C$57,$D691)),"-",SUMIFS(INDEX('Model Participation Data'!$N$8:$DX$57,0,MATCH(CONCATENATE($J691,O$6),'Model Participation Data'!$N$6:$DX$6,0)),'Model Participation Data'!$B$8:$B$57,$C691,'Model Participation Data'!$C$8:$C$57,$D691))</f>
        <v>0</v>
      </c>
    </row>
    <row r="692" spans="2:15" outlineLevel="1" x14ac:dyDescent="0.35">
      <c r="B692" s="37" t="s">
        <v>80</v>
      </c>
      <c r="C692" s="38" t="str">
        <f>IF(ISBLANK('Model Participation Data'!$B$35),"-",'Model Participation Data'!$B$35)</f>
        <v>-</v>
      </c>
      <c r="D692" s="38" t="str">
        <f>IF(ISBLANK('Model Participation Data'!$C$35),"-",'Model Participation Data'!$C$35)</f>
        <v>-</v>
      </c>
      <c r="E692" s="38" t="str">
        <f>IF(ISBLANK('Model Participation Data'!$D$35),"-",'Model Participation Data'!$D$35)</f>
        <v>-</v>
      </c>
      <c r="F692" s="38" t="str">
        <f>IF(ISBLANK('Model Participation Data'!$E$35),"-",'Model Participation Data'!$E$35)</f>
        <v>-</v>
      </c>
      <c r="G692" s="151" t="str">
        <f>IF(ISBLANK('Model Participation Data'!$F$35),"-",'Model Participation Data'!$F$35)</f>
        <v>-</v>
      </c>
      <c r="H692" s="38">
        <v>2</v>
      </c>
      <c r="I692" s="38">
        <v>4</v>
      </c>
      <c r="J692" s="150" t="str">
        <f t="shared" si="33"/>
        <v>24</v>
      </c>
      <c r="K692" s="38" t="str">
        <f>IF(ISBLANK('Model Participation Data'!$L$35),"-",'Model Participation Data'!$L$35)</f>
        <v>-</v>
      </c>
      <c r="L692" s="39" t="str">
        <f>IF(ISBLANK('Model Participation Data'!$M$35),"-",'Model Participation Data'!$M$35)</f>
        <v>-</v>
      </c>
      <c r="M692" s="43">
        <f>IF(ISNA(SUMIFS(INDEX('Model Participation Data'!$N$8:$DX$57,0,MATCH(CONCATENATE($J692,M$6),'Model Participation Data'!$N$6:$DX$6,0)),'Model Participation Data'!$B$8:$B$57,$C692,'Model Participation Data'!$C$8:$C$57,$D692)),"-",SUMIFS(INDEX('Model Participation Data'!$N$8:$DX$57,0,MATCH(CONCATENATE($J692,M$6),'Model Participation Data'!$N$6:$DX$6,0)),'Model Participation Data'!$B$8:$B$57,$C692,'Model Participation Data'!$C$8:$C$57,$D692))</f>
        <v>0</v>
      </c>
      <c r="N692" s="43">
        <f>IF(ISNA(SUMIFS(INDEX('Model Participation Data'!$N$8:$DX$57,0,MATCH(CONCATENATE($J692,N$6),'Model Participation Data'!$N$6:$DX$6,0)),'Model Participation Data'!$B$8:$B$57,$C692,'Model Participation Data'!$C$8:$C$57,$D692)),"-",SUMIFS(INDEX('Model Participation Data'!$N$8:$DX$57,0,MATCH(CONCATENATE($J692,N$6),'Model Participation Data'!$N$6:$DX$6,0)),'Model Participation Data'!$B$8:$B$57,$C692,'Model Participation Data'!$C$8:$C$57,$D692))</f>
        <v>0</v>
      </c>
      <c r="O692" s="154">
        <f>IF(ISNA(SUMIFS(INDEX('Model Participation Data'!$N$8:$DX$57,0,MATCH(CONCATENATE($J692,O$6),'Model Participation Data'!$N$6:$DX$6,0)),'Model Participation Data'!$B$8:$B$57,$C692,'Model Participation Data'!$C$8:$C$57,$D692)),"-",SUMIFS(INDEX('Model Participation Data'!$N$8:$DX$57,0,MATCH(CONCATENATE($J692,O$6),'Model Participation Data'!$N$6:$DX$6,0)),'Model Participation Data'!$B$8:$B$57,$C692,'Model Participation Data'!$C$8:$C$57,$D692))</f>
        <v>0</v>
      </c>
    </row>
    <row r="693" spans="2:15" outlineLevel="1" x14ac:dyDescent="0.35">
      <c r="B693" s="37" t="s">
        <v>80</v>
      </c>
      <c r="C693" s="38" t="str">
        <f>IF(ISBLANK('Model Participation Data'!$B$35),"-",'Model Participation Data'!$B$35)</f>
        <v>-</v>
      </c>
      <c r="D693" s="38" t="str">
        <f>IF(ISBLANK('Model Participation Data'!$C$35),"-",'Model Participation Data'!$C$35)</f>
        <v>-</v>
      </c>
      <c r="E693" s="38" t="str">
        <f>IF(ISBLANK('Model Participation Data'!$D$35),"-",'Model Participation Data'!$D$35)</f>
        <v>-</v>
      </c>
      <c r="F693" s="38" t="str">
        <f>IF(ISBLANK('Model Participation Data'!$E$35),"-",'Model Participation Data'!$E$35)</f>
        <v>-</v>
      </c>
      <c r="G693" s="151" t="str">
        <f>IF(ISBLANK('Model Participation Data'!$F$35),"-",'Model Participation Data'!$F$35)</f>
        <v>-</v>
      </c>
      <c r="H693" s="38">
        <v>2</v>
      </c>
      <c r="I693" s="38">
        <v>5</v>
      </c>
      <c r="J693" s="150" t="str">
        <f t="shared" si="33"/>
        <v>25</v>
      </c>
      <c r="K693" s="38" t="str">
        <f>IF(ISBLANK('Model Participation Data'!$L$35),"-",'Model Participation Data'!$L$35)</f>
        <v>-</v>
      </c>
      <c r="L693" s="39" t="str">
        <f>IF(ISBLANK('Model Participation Data'!$M$35),"-",'Model Participation Data'!$M$35)</f>
        <v>-</v>
      </c>
      <c r="M693" s="43">
        <f>IF(ISNA(SUMIFS(INDEX('Model Participation Data'!$N$8:$DX$57,0,MATCH(CONCATENATE($J693,M$6),'Model Participation Data'!$N$6:$DX$6,0)),'Model Participation Data'!$B$8:$B$57,$C693,'Model Participation Data'!$C$8:$C$57,$D693)),"-",SUMIFS(INDEX('Model Participation Data'!$N$8:$DX$57,0,MATCH(CONCATENATE($J693,M$6),'Model Participation Data'!$N$6:$DX$6,0)),'Model Participation Data'!$B$8:$B$57,$C693,'Model Participation Data'!$C$8:$C$57,$D693))</f>
        <v>0</v>
      </c>
      <c r="N693" s="43">
        <f>IF(ISNA(SUMIFS(INDEX('Model Participation Data'!$N$8:$DX$57,0,MATCH(CONCATENATE($J693,N$6),'Model Participation Data'!$N$6:$DX$6,0)),'Model Participation Data'!$B$8:$B$57,$C693,'Model Participation Data'!$C$8:$C$57,$D693)),"-",SUMIFS(INDEX('Model Participation Data'!$N$8:$DX$57,0,MATCH(CONCATENATE($J693,N$6),'Model Participation Data'!$N$6:$DX$6,0)),'Model Participation Data'!$B$8:$B$57,$C693,'Model Participation Data'!$C$8:$C$57,$D693))</f>
        <v>0</v>
      </c>
      <c r="O693" s="154">
        <f>IF(ISNA(SUMIFS(INDEX('Model Participation Data'!$N$8:$DX$57,0,MATCH(CONCATENATE($J693,O$6),'Model Participation Data'!$N$6:$DX$6,0)),'Model Participation Data'!$B$8:$B$57,$C693,'Model Participation Data'!$C$8:$C$57,$D693)),"-",SUMIFS(INDEX('Model Participation Data'!$N$8:$DX$57,0,MATCH(CONCATENATE($J693,O$6),'Model Participation Data'!$N$6:$DX$6,0)),'Model Participation Data'!$B$8:$B$57,$C693,'Model Participation Data'!$C$8:$C$57,$D693))</f>
        <v>0</v>
      </c>
    </row>
    <row r="694" spans="2:15" outlineLevel="1" x14ac:dyDescent="0.35">
      <c r="B694" s="37" t="s">
        <v>80</v>
      </c>
      <c r="C694" s="38" t="str">
        <f>IF(ISBLANK('Model Participation Data'!$B$35),"-",'Model Participation Data'!$B$35)</f>
        <v>-</v>
      </c>
      <c r="D694" s="38" t="str">
        <f>IF(ISBLANK('Model Participation Data'!$C$35),"-",'Model Participation Data'!$C$35)</f>
        <v>-</v>
      </c>
      <c r="E694" s="38" t="str">
        <f>IF(ISBLANK('Model Participation Data'!$D$35),"-",'Model Participation Data'!$D$35)</f>
        <v>-</v>
      </c>
      <c r="F694" s="38" t="str">
        <f>IF(ISBLANK('Model Participation Data'!$E$35),"-",'Model Participation Data'!$E$35)</f>
        <v>-</v>
      </c>
      <c r="G694" s="151" t="str">
        <f>IF(ISBLANK('Model Participation Data'!$F$35),"-",'Model Participation Data'!$F$35)</f>
        <v>-</v>
      </c>
      <c r="H694" s="38">
        <v>2</v>
      </c>
      <c r="I694" s="38" t="s">
        <v>65</v>
      </c>
      <c r="J694" s="150" t="str">
        <f t="shared" si="33"/>
        <v>2Goal</v>
      </c>
      <c r="K694" s="38" t="str">
        <f>IF(ISBLANK('Model Participation Data'!$L$35),"-",'Model Participation Data'!$L$35)</f>
        <v>-</v>
      </c>
      <c r="L694" s="39" t="str">
        <f>IF(ISBLANK('Model Participation Data'!$M$35),"-",'Model Participation Data'!$M$35)</f>
        <v>-</v>
      </c>
      <c r="M694" s="43" t="str">
        <f>IF(ISNA(SUMIFS(INDEX('Model Participation Data'!$N$8:$DX$57,0,MATCH(CONCATENATE($J694,M$6),'Model Participation Data'!$N$6:$DX$6,0)),'Model Participation Data'!$B$8:$B$57,$C694,'Model Participation Data'!$C$8:$C$57,$D694)),"-",SUMIFS(INDEX('Model Participation Data'!$N$8:$DX$57,0,MATCH(CONCATENATE($J694,M$6),'Model Participation Data'!$N$6:$DX$6,0)),'Model Participation Data'!$B$8:$B$57,$C694,'Model Participation Data'!$C$8:$C$57,$D694))</f>
        <v>-</v>
      </c>
      <c r="N694" s="43" t="str">
        <f>IF(ISNA(SUMIFS(INDEX('Model Participation Data'!$N$8:$DX$57,0,MATCH(CONCATENATE($J694,N$6),'Model Participation Data'!$N$6:$DX$6,0)),'Model Participation Data'!$B$8:$B$57,$C694,'Model Participation Data'!$C$8:$C$57,$D694)),"-",SUMIFS(INDEX('Model Participation Data'!$N$8:$DX$57,0,MATCH(CONCATENATE($J694,N$6),'Model Participation Data'!$N$6:$DX$6,0)),'Model Participation Data'!$B$8:$B$57,$C694,'Model Participation Data'!$C$8:$C$57,$D694))</f>
        <v>-</v>
      </c>
      <c r="O694" s="154">
        <f>IF(ISNA(SUMIFS(INDEX('Model Participation Data'!$N$8:$DX$57,0,MATCH(CONCATENATE($J694,O$6),'Model Participation Data'!$N$6:$DX$6,0)),'Model Participation Data'!$B$8:$B$57,$C694,'Model Participation Data'!$C$8:$C$57,$D694)),"-",SUMIFS(INDEX('Model Participation Data'!$N$8:$DX$57,0,MATCH(CONCATENATE($J694,O$6),'Model Participation Data'!$N$6:$DX$6,0)),'Model Participation Data'!$B$8:$B$57,$C694,'Model Participation Data'!$C$8:$C$57,$D694))</f>
        <v>0</v>
      </c>
    </row>
    <row r="695" spans="2:15" outlineLevel="1" x14ac:dyDescent="0.35">
      <c r="B695" s="37" t="s">
        <v>80</v>
      </c>
      <c r="C695" s="38" t="str">
        <f>IF(ISBLANK('Model Participation Data'!$B$35),"-",'Model Participation Data'!$B$35)</f>
        <v>-</v>
      </c>
      <c r="D695" s="38" t="str">
        <f>IF(ISBLANK('Model Participation Data'!$C$35),"-",'Model Participation Data'!$C$35)</f>
        <v>-</v>
      </c>
      <c r="E695" s="38" t="str">
        <f>IF(ISBLANK('Model Participation Data'!$D$35),"-",'Model Participation Data'!$D$35)</f>
        <v>-</v>
      </c>
      <c r="F695" s="38" t="str">
        <f>IF(ISBLANK('Model Participation Data'!$E$35),"-",'Model Participation Data'!$E$35)</f>
        <v>-</v>
      </c>
      <c r="G695" s="151" t="str">
        <f>IF(ISBLANK('Model Participation Data'!$F$35),"-",'Model Participation Data'!$F$35)</f>
        <v>-</v>
      </c>
      <c r="H695" s="38">
        <v>3</v>
      </c>
      <c r="I695" s="38">
        <v>1</v>
      </c>
      <c r="J695" s="150" t="str">
        <f t="shared" si="33"/>
        <v>31</v>
      </c>
      <c r="K695" s="38" t="str">
        <f>IF(ISBLANK('Model Participation Data'!$L$35),"-",'Model Participation Data'!$L$35)</f>
        <v>-</v>
      </c>
      <c r="L695" s="39" t="str">
        <f>IF(ISBLANK('Model Participation Data'!$M$35),"-",'Model Participation Data'!$M$35)</f>
        <v>-</v>
      </c>
      <c r="M695" s="43">
        <f>IF(ISNA(SUMIFS(INDEX('Model Participation Data'!$N$8:$DX$57,0,MATCH(CONCATENATE($J695,M$6),'Model Participation Data'!$N$6:$DX$6,0)),'Model Participation Data'!$B$8:$B$57,$C695,'Model Participation Data'!$C$8:$C$57,$D695)),"-",SUMIFS(INDEX('Model Participation Data'!$N$8:$DX$57,0,MATCH(CONCATENATE($J695,M$6),'Model Participation Data'!$N$6:$DX$6,0)),'Model Participation Data'!$B$8:$B$57,$C695,'Model Participation Data'!$C$8:$C$57,$D695))</f>
        <v>0</v>
      </c>
      <c r="N695" s="43">
        <f>IF(ISNA(SUMIFS(INDEX('Model Participation Data'!$N$8:$DX$57,0,MATCH(CONCATENATE($J695,N$6),'Model Participation Data'!$N$6:$DX$6,0)),'Model Participation Data'!$B$8:$B$57,$C695,'Model Participation Data'!$C$8:$C$57,$D695)),"-",SUMIFS(INDEX('Model Participation Data'!$N$8:$DX$57,0,MATCH(CONCATENATE($J695,N$6),'Model Participation Data'!$N$6:$DX$6,0)),'Model Participation Data'!$B$8:$B$57,$C695,'Model Participation Data'!$C$8:$C$57,$D695))</f>
        <v>0</v>
      </c>
      <c r="O695" s="154">
        <f>IF(ISNA(SUMIFS(INDEX('Model Participation Data'!$N$8:$DX$57,0,MATCH(CONCATENATE($J695,O$6),'Model Participation Data'!$N$6:$DX$6,0)),'Model Participation Data'!$B$8:$B$57,$C695,'Model Participation Data'!$C$8:$C$57,$D695)),"-",SUMIFS(INDEX('Model Participation Data'!$N$8:$DX$57,0,MATCH(CONCATENATE($J695,O$6),'Model Participation Data'!$N$6:$DX$6,0)),'Model Participation Data'!$B$8:$B$57,$C695,'Model Participation Data'!$C$8:$C$57,$D695))</f>
        <v>0</v>
      </c>
    </row>
    <row r="696" spans="2:15" outlineLevel="1" x14ac:dyDescent="0.35">
      <c r="B696" s="37" t="s">
        <v>80</v>
      </c>
      <c r="C696" s="38" t="str">
        <f>IF(ISBLANK('Model Participation Data'!$B$35),"-",'Model Participation Data'!$B$35)</f>
        <v>-</v>
      </c>
      <c r="D696" s="38" t="str">
        <f>IF(ISBLANK('Model Participation Data'!$C$35),"-",'Model Participation Data'!$C$35)</f>
        <v>-</v>
      </c>
      <c r="E696" s="38" t="str">
        <f>IF(ISBLANK('Model Participation Data'!$D$35),"-",'Model Participation Data'!$D$35)</f>
        <v>-</v>
      </c>
      <c r="F696" s="38" t="str">
        <f>IF(ISBLANK('Model Participation Data'!$E$35),"-",'Model Participation Data'!$E$35)</f>
        <v>-</v>
      </c>
      <c r="G696" s="151" t="str">
        <f>IF(ISBLANK('Model Participation Data'!$F$35),"-",'Model Participation Data'!$F$35)</f>
        <v>-</v>
      </c>
      <c r="H696" s="38">
        <v>3</v>
      </c>
      <c r="I696" s="38">
        <v>2</v>
      </c>
      <c r="J696" s="150" t="str">
        <f t="shared" si="33"/>
        <v>32</v>
      </c>
      <c r="K696" s="38" t="str">
        <f>IF(ISBLANK('Model Participation Data'!$L$35),"-",'Model Participation Data'!$L$35)</f>
        <v>-</v>
      </c>
      <c r="L696" s="39" t="str">
        <f>IF(ISBLANK('Model Participation Data'!$M$35),"-",'Model Participation Data'!$M$35)</f>
        <v>-</v>
      </c>
      <c r="M696" s="43">
        <f>IF(ISNA(SUMIFS(INDEX('Model Participation Data'!$N$8:$DX$57,0,MATCH(CONCATENATE($J696,M$6),'Model Participation Data'!$N$6:$DX$6,0)),'Model Participation Data'!$B$8:$B$57,$C696,'Model Participation Data'!$C$8:$C$57,$D696)),"-",SUMIFS(INDEX('Model Participation Data'!$N$8:$DX$57,0,MATCH(CONCATENATE($J696,M$6),'Model Participation Data'!$N$6:$DX$6,0)),'Model Participation Data'!$B$8:$B$57,$C696,'Model Participation Data'!$C$8:$C$57,$D696))</f>
        <v>0</v>
      </c>
      <c r="N696" s="43">
        <f>IF(ISNA(SUMIFS(INDEX('Model Participation Data'!$N$8:$DX$57,0,MATCH(CONCATENATE($J696,N$6),'Model Participation Data'!$N$6:$DX$6,0)),'Model Participation Data'!$B$8:$B$57,$C696,'Model Participation Data'!$C$8:$C$57,$D696)),"-",SUMIFS(INDEX('Model Participation Data'!$N$8:$DX$57,0,MATCH(CONCATENATE($J696,N$6),'Model Participation Data'!$N$6:$DX$6,0)),'Model Participation Data'!$B$8:$B$57,$C696,'Model Participation Data'!$C$8:$C$57,$D696))</f>
        <v>0</v>
      </c>
      <c r="O696" s="154">
        <f>IF(ISNA(SUMIFS(INDEX('Model Participation Data'!$N$8:$DX$57,0,MATCH(CONCATENATE($J696,O$6),'Model Participation Data'!$N$6:$DX$6,0)),'Model Participation Data'!$B$8:$B$57,$C696,'Model Participation Data'!$C$8:$C$57,$D696)),"-",SUMIFS(INDEX('Model Participation Data'!$N$8:$DX$57,0,MATCH(CONCATENATE($J696,O$6),'Model Participation Data'!$N$6:$DX$6,0)),'Model Participation Data'!$B$8:$B$57,$C696,'Model Participation Data'!$C$8:$C$57,$D696))</f>
        <v>0</v>
      </c>
    </row>
    <row r="697" spans="2:15" outlineLevel="1" x14ac:dyDescent="0.35">
      <c r="B697" s="37" t="s">
        <v>80</v>
      </c>
      <c r="C697" s="38" t="str">
        <f>IF(ISBLANK('Model Participation Data'!$B$35),"-",'Model Participation Data'!$B$35)</f>
        <v>-</v>
      </c>
      <c r="D697" s="38" t="str">
        <f>IF(ISBLANK('Model Participation Data'!$C$35),"-",'Model Participation Data'!$C$35)</f>
        <v>-</v>
      </c>
      <c r="E697" s="38" t="str">
        <f>IF(ISBLANK('Model Participation Data'!$D$35),"-",'Model Participation Data'!$D$35)</f>
        <v>-</v>
      </c>
      <c r="F697" s="38" t="str">
        <f>IF(ISBLANK('Model Participation Data'!$E$35),"-",'Model Participation Data'!$E$35)</f>
        <v>-</v>
      </c>
      <c r="G697" s="151" t="str">
        <f>IF(ISBLANK('Model Participation Data'!$F$35),"-",'Model Participation Data'!$F$35)</f>
        <v>-</v>
      </c>
      <c r="H697" s="38">
        <v>3</v>
      </c>
      <c r="I697" s="38">
        <v>3</v>
      </c>
      <c r="J697" s="150" t="str">
        <f t="shared" si="33"/>
        <v>33</v>
      </c>
      <c r="K697" s="38" t="str">
        <f>IF(ISBLANK('Model Participation Data'!$L$35),"-",'Model Participation Data'!$L$35)</f>
        <v>-</v>
      </c>
      <c r="L697" s="39" t="str">
        <f>IF(ISBLANK('Model Participation Data'!$M$35),"-",'Model Participation Data'!$M$35)</f>
        <v>-</v>
      </c>
      <c r="M697" s="43">
        <f>IF(ISNA(SUMIFS(INDEX('Model Participation Data'!$N$8:$DX$57,0,MATCH(CONCATENATE($J697,M$6),'Model Participation Data'!$N$6:$DX$6,0)),'Model Participation Data'!$B$8:$B$57,$C697,'Model Participation Data'!$C$8:$C$57,$D697)),"-",SUMIFS(INDEX('Model Participation Data'!$N$8:$DX$57,0,MATCH(CONCATENATE($J697,M$6),'Model Participation Data'!$N$6:$DX$6,0)),'Model Participation Data'!$B$8:$B$57,$C697,'Model Participation Data'!$C$8:$C$57,$D697))</f>
        <v>0</v>
      </c>
      <c r="N697" s="43">
        <f>IF(ISNA(SUMIFS(INDEX('Model Participation Data'!$N$8:$DX$57,0,MATCH(CONCATENATE($J697,N$6),'Model Participation Data'!$N$6:$DX$6,0)),'Model Participation Data'!$B$8:$B$57,$C697,'Model Participation Data'!$C$8:$C$57,$D697)),"-",SUMIFS(INDEX('Model Participation Data'!$N$8:$DX$57,0,MATCH(CONCATENATE($J697,N$6),'Model Participation Data'!$N$6:$DX$6,0)),'Model Participation Data'!$B$8:$B$57,$C697,'Model Participation Data'!$C$8:$C$57,$D697))</f>
        <v>0</v>
      </c>
      <c r="O697" s="154">
        <f>IF(ISNA(SUMIFS(INDEX('Model Participation Data'!$N$8:$DX$57,0,MATCH(CONCATENATE($J697,O$6),'Model Participation Data'!$N$6:$DX$6,0)),'Model Participation Data'!$B$8:$B$57,$C697,'Model Participation Data'!$C$8:$C$57,$D697)),"-",SUMIFS(INDEX('Model Participation Data'!$N$8:$DX$57,0,MATCH(CONCATENATE($J697,O$6),'Model Participation Data'!$N$6:$DX$6,0)),'Model Participation Data'!$B$8:$B$57,$C697,'Model Participation Data'!$C$8:$C$57,$D697))</f>
        <v>0</v>
      </c>
    </row>
    <row r="698" spans="2:15" outlineLevel="1" x14ac:dyDescent="0.35">
      <c r="B698" s="37" t="s">
        <v>80</v>
      </c>
      <c r="C698" s="38" t="str">
        <f>IF(ISBLANK('Model Participation Data'!$B$35),"-",'Model Participation Data'!$B$35)</f>
        <v>-</v>
      </c>
      <c r="D698" s="38" t="str">
        <f>IF(ISBLANK('Model Participation Data'!$C$35),"-",'Model Participation Data'!$C$35)</f>
        <v>-</v>
      </c>
      <c r="E698" s="38" t="str">
        <f>IF(ISBLANK('Model Participation Data'!$D$35),"-",'Model Participation Data'!$D$35)</f>
        <v>-</v>
      </c>
      <c r="F698" s="38" t="str">
        <f>IF(ISBLANK('Model Participation Data'!$E$35),"-",'Model Participation Data'!$E$35)</f>
        <v>-</v>
      </c>
      <c r="G698" s="151" t="str">
        <f>IF(ISBLANK('Model Participation Data'!$F$35),"-",'Model Participation Data'!$F$35)</f>
        <v>-</v>
      </c>
      <c r="H698" s="38">
        <v>3</v>
      </c>
      <c r="I698" s="38">
        <v>4</v>
      </c>
      <c r="J698" s="150" t="str">
        <f t="shared" si="33"/>
        <v>34</v>
      </c>
      <c r="K698" s="38" t="str">
        <f>IF(ISBLANK('Model Participation Data'!$L$35),"-",'Model Participation Data'!$L$35)</f>
        <v>-</v>
      </c>
      <c r="L698" s="39" t="str">
        <f>IF(ISBLANK('Model Participation Data'!$M$35),"-",'Model Participation Data'!$M$35)</f>
        <v>-</v>
      </c>
      <c r="M698" s="43">
        <f>IF(ISNA(SUMIFS(INDEX('Model Participation Data'!$N$8:$DX$57,0,MATCH(CONCATENATE($J698,M$6),'Model Participation Data'!$N$6:$DX$6,0)),'Model Participation Data'!$B$8:$B$57,$C698,'Model Participation Data'!$C$8:$C$57,$D698)),"-",SUMIFS(INDEX('Model Participation Data'!$N$8:$DX$57,0,MATCH(CONCATENATE($J698,M$6),'Model Participation Data'!$N$6:$DX$6,0)),'Model Participation Data'!$B$8:$B$57,$C698,'Model Participation Data'!$C$8:$C$57,$D698))</f>
        <v>0</v>
      </c>
      <c r="N698" s="43">
        <f>IF(ISNA(SUMIFS(INDEX('Model Participation Data'!$N$8:$DX$57,0,MATCH(CONCATENATE($J698,N$6),'Model Participation Data'!$N$6:$DX$6,0)),'Model Participation Data'!$B$8:$B$57,$C698,'Model Participation Data'!$C$8:$C$57,$D698)),"-",SUMIFS(INDEX('Model Participation Data'!$N$8:$DX$57,0,MATCH(CONCATENATE($J698,N$6),'Model Participation Data'!$N$6:$DX$6,0)),'Model Participation Data'!$B$8:$B$57,$C698,'Model Participation Data'!$C$8:$C$57,$D698))</f>
        <v>0</v>
      </c>
      <c r="O698" s="154">
        <f>IF(ISNA(SUMIFS(INDEX('Model Participation Data'!$N$8:$DX$57,0,MATCH(CONCATENATE($J698,O$6),'Model Participation Data'!$N$6:$DX$6,0)),'Model Participation Data'!$B$8:$B$57,$C698,'Model Participation Data'!$C$8:$C$57,$D698)),"-",SUMIFS(INDEX('Model Participation Data'!$N$8:$DX$57,0,MATCH(CONCATENATE($J698,O$6),'Model Participation Data'!$N$6:$DX$6,0)),'Model Participation Data'!$B$8:$B$57,$C698,'Model Participation Data'!$C$8:$C$57,$D698))</f>
        <v>0</v>
      </c>
    </row>
    <row r="699" spans="2:15" outlineLevel="1" x14ac:dyDescent="0.35">
      <c r="B699" s="37" t="s">
        <v>80</v>
      </c>
      <c r="C699" s="38" t="str">
        <f>IF(ISBLANK('Model Participation Data'!$B$35),"-",'Model Participation Data'!$B$35)</f>
        <v>-</v>
      </c>
      <c r="D699" s="38" t="str">
        <f>IF(ISBLANK('Model Participation Data'!$C$35),"-",'Model Participation Data'!$C$35)</f>
        <v>-</v>
      </c>
      <c r="E699" s="38" t="str">
        <f>IF(ISBLANK('Model Participation Data'!$D$35),"-",'Model Participation Data'!$D$35)</f>
        <v>-</v>
      </c>
      <c r="F699" s="38" t="str">
        <f>IF(ISBLANK('Model Participation Data'!$E$35),"-",'Model Participation Data'!$E$35)</f>
        <v>-</v>
      </c>
      <c r="G699" s="151" t="str">
        <f>IF(ISBLANK('Model Participation Data'!$F$35),"-",'Model Participation Data'!$F$35)</f>
        <v>-</v>
      </c>
      <c r="H699" s="38">
        <v>3</v>
      </c>
      <c r="I699" s="38">
        <v>5</v>
      </c>
      <c r="J699" s="150" t="str">
        <f t="shared" si="33"/>
        <v>35</v>
      </c>
      <c r="K699" s="38" t="str">
        <f>IF(ISBLANK('Model Participation Data'!$L$35),"-",'Model Participation Data'!$L$35)</f>
        <v>-</v>
      </c>
      <c r="L699" s="39" t="str">
        <f>IF(ISBLANK('Model Participation Data'!$M$35),"-",'Model Participation Data'!$M$35)</f>
        <v>-</v>
      </c>
      <c r="M699" s="43">
        <f>IF(ISNA(SUMIFS(INDEX('Model Participation Data'!$N$8:$DX$57,0,MATCH(CONCATENATE($J699,M$6),'Model Participation Data'!$N$6:$DX$6,0)),'Model Participation Data'!$B$8:$B$57,$C699,'Model Participation Data'!$C$8:$C$57,$D699)),"-",SUMIFS(INDEX('Model Participation Data'!$N$8:$DX$57,0,MATCH(CONCATENATE($J699,M$6),'Model Participation Data'!$N$6:$DX$6,0)),'Model Participation Data'!$B$8:$B$57,$C699,'Model Participation Data'!$C$8:$C$57,$D699))</f>
        <v>0</v>
      </c>
      <c r="N699" s="43">
        <f>IF(ISNA(SUMIFS(INDEX('Model Participation Data'!$N$8:$DX$57,0,MATCH(CONCATENATE($J699,N$6),'Model Participation Data'!$N$6:$DX$6,0)),'Model Participation Data'!$B$8:$B$57,$C699,'Model Participation Data'!$C$8:$C$57,$D699)),"-",SUMIFS(INDEX('Model Participation Data'!$N$8:$DX$57,0,MATCH(CONCATENATE($J699,N$6),'Model Participation Data'!$N$6:$DX$6,0)),'Model Participation Data'!$B$8:$B$57,$C699,'Model Participation Data'!$C$8:$C$57,$D699))</f>
        <v>0</v>
      </c>
      <c r="O699" s="154">
        <f>IF(ISNA(SUMIFS(INDEX('Model Participation Data'!$N$8:$DX$57,0,MATCH(CONCATENATE($J699,O$6),'Model Participation Data'!$N$6:$DX$6,0)),'Model Participation Data'!$B$8:$B$57,$C699,'Model Participation Data'!$C$8:$C$57,$D699)),"-",SUMIFS(INDEX('Model Participation Data'!$N$8:$DX$57,0,MATCH(CONCATENATE($J699,O$6),'Model Participation Data'!$N$6:$DX$6,0)),'Model Participation Data'!$B$8:$B$57,$C699,'Model Participation Data'!$C$8:$C$57,$D699))</f>
        <v>0</v>
      </c>
    </row>
    <row r="700" spans="2:15" outlineLevel="1" x14ac:dyDescent="0.35">
      <c r="B700" s="37" t="s">
        <v>80</v>
      </c>
      <c r="C700" s="38" t="str">
        <f>IF(ISBLANK('Model Participation Data'!$B$35),"-",'Model Participation Data'!$B$35)</f>
        <v>-</v>
      </c>
      <c r="D700" s="38" t="str">
        <f>IF(ISBLANK('Model Participation Data'!$C$35),"-",'Model Participation Data'!$C$35)</f>
        <v>-</v>
      </c>
      <c r="E700" s="38" t="str">
        <f>IF(ISBLANK('Model Participation Data'!$D$35),"-",'Model Participation Data'!$D$35)</f>
        <v>-</v>
      </c>
      <c r="F700" s="38" t="str">
        <f>IF(ISBLANK('Model Participation Data'!$E$35),"-",'Model Participation Data'!$E$35)</f>
        <v>-</v>
      </c>
      <c r="G700" s="151" t="str">
        <f>IF(ISBLANK('Model Participation Data'!$F$35),"-",'Model Participation Data'!$F$35)</f>
        <v>-</v>
      </c>
      <c r="H700" s="38">
        <v>3</v>
      </c>
      <c r="I700" s="38" t="s">
        <v>65</v>
      </c>
      <c r="J700" s="150" t="str">
        <f t="shared" si="33"/>
        <v>3Goal</v>
      </c>
      <c r="K700" s="38" t="str">
        <f>IF(ISBLANK('Model Participation Data'!$L$35),"-",'Model Participation Data'!$L$35)</f>
        <v>-</v>
      </c>
      <c r="L700" s="39" t="str">
        <f>IF(ISBLANK('Model Participation Data'!$M$35),"-",'Model Participation Data'!$M$35)</f>
        <v>-</v>
      </c>
      <c r="M700" s="43" t="str">
        <f>IF(ISNA(SUMIFS(INDEX('Model Participation Data'!$N$8:$DX$57,0,MATCH(CONCATENATE($J700,M$6),'Model Participation Data'!$N$6:$DX$6,0)),'Model Participation Data'!$B$8:$B$57,$C700,'Model Participation Data'!$C$8:$C$57,$D700)),"-",SUMIFS(INDEX('Model Participation Data'!$N$8:$DX$57,0,MATCH(CONCATENATE($J700,M$6),'Model Participation Data'!$N$6:$DX$6,0)),'Model Participation Data'!$B$8:$B$57,$C700,'Model Participation Data'!$C$8:$C$57,$D700))</f>
        <v>-</v>
      </c>
      <c r="N700" s="43" t="str">
        <f>IF(ISNA(SUMIFS(INDEX('Model Participation Data'!$N$8:$DX$57,0,MATCH(CONCATENATE($J700,N$6),'Model Participation Data'!$N$6:$DX$6,0)),'Model Participation Data'!$B$8:$B$57,$C700,'Model Participation Data'!$C$8:$C$57,$D700)),"-",SUMIFS(INDEX('Model Participation Data'!$N$8:$DX$57,0,MATCH(CONCATENATE($J700,N$6),'Model Participation Data'!$N$6:$DX$6,0)),'Model Participation Data'!$B$8:$B$57,$C700,'Model Participation Data'!$C$8:$C$57,$D700))</f>
        <v>-</v>
      </c>
      <c r="O700" s="154">
        <f>IF(ISNA(SUMIFS(INDEX('Model Participation Data'!$N$8:$DX$57,0,MATCH(CONCATENATE($J700,O$6),'Model Participation Data'!$N$6:$DX$6,0)),'Model Participation Data'!$B$8:$B$57,$C700,'Model Participation Data'!$C$8:$C$57,$D700)),"-",SUMIFS(INDEX('Model Participation Data'!$N$8:$DX$57,0,MATCH(CONCATENATE($J700,O$6),'Model Participation Data'!$N$6:$DX$6,0)),'Model Participation Data'!$B$8:$B$57,$C700,'Model Participation Data'!$C$8:$C$57,$D700))</f>
        <v>0</v>
      </c>
    </row>
    <row r="701" spans="2:15" outlineLevel="1" x14ac:dyDescent="0.35">
      <c r="B701" s="37" t="s">
        <v>80</v>
      </c>
      <c r="C701" s="38" t="str">
        <f>IF(ISBLANK('Model Participation Data'!$B$35),"-",'Model Participation Data'!$B$35)</f>
        <v>-</v>
      </c>
      <c r="D701" s="38" t="str">
        <f>IF(ISBLANK('Model Participation Data'!$C$35),"-",'Model Participation Data'!$C$35)</f>
        <v>-</v>
      </c>
      <c r="E701" s="38" t="str">
        <f>IF(ISBLANK('Model Participation Data'!$D$35),"-",'Model Participation Data'!$D$35)</f>
        <v>-</v>
      </c>
      <c r="F701" s="38" t="str">
        <f>IF(ISBLANK('Model Participation Data'!$E$35),"-",'Model Participation Data'!$E$35)</f>
        <v>-</v>
      </c>
      <c r="G701" s="151" t="str">
        <f>IF(ISBLANK('Model Participation Data'!$F$35),"-",'Model Participation Data'!$F$35)</f>
        <v>-</v>
      </c>
      <c r="H701" s="38">
        <v>4</v>
      </c>
      <c r="I701" s="38">
        <v>1</v>
      </c>
      <c r="J701" s="150" t="str">
        <f t="shared" ref="J701:J706" si="37">CONCATENATE(H701,I701)</f>
        <v>41</v>
      </c>
      <c r="K701" s="38" t="str">
        <f>IF(ISBLANK('Model Participation Data'!$L$35),"-",'Model Participation Data'!$L$35)</f>
        <v>-</v>
      </c>
      <c r="L701" s="39" t="str">
        <f>IF(ISBLANK('Model Participation Data'!$M$35),"-",'Model Participation Data'!$M$35)</f>
        <v>-</v>
      </c>
      <c r="M701" s="43">
        <f>IF(ISNA(SUMIFS(INDEX('Model Participation Data'!$N$8:$DX$57,0,MATCH(CONCATENATE($J701,M$6),'Model Participation Data'!$N$6:$DX$6,0)),'Model Participation Data'!$B$8:$B$57,$C701,'Model Participation Data'!$C$8:$C$57,$D701)),"-",SUMIFS(INDEX('Model Participation Data'!$N$8:$DX$57,0,MATCH(CONCATENATE($J701,M$6),'Model Participation Data'!$N$6:$DX$6,0)),'Model Participation Data'!$B$8:$B$57,$C701,'Model Participation Data'!$C$8:$C$57,$D701))</f>
        <v>0</v>
      </c>
      <c r="N701" s="43">
        <f>IF(ISNA(SUMIFS(INDEX('Model Participation Data'!$N$8:$DX$57,0,MATCH(CONCATENATE($J701,N$6),'Model Participation Data'!$N$6:$DX$6,0)),'Model Participation Data'!$B$8:$B$57,$C701,'Model Participation Data'!$C$8:$C$57,$D701)),"-",SUMIFS(INDEX('Model Participation Data'!$N$8:$DX$57,0,MATCH(CONCATENATE($J701,N$6),'Model Participation Data'!$N$6:$DX$6,0)),'Model Participation Data'!$B$8:$B$57,$C701,'Model Participation Data'!$C$8:$C$57,$D701))</f>
        <v>0</v>
      </c>
      <c r="O701" s="154">
        <f>IF(ISNA(SUMIFS(INDEX('Model Participation Data'!$N$8:$DX$57,0,MATCH(CONCATENATE($J701,O$6),'Model Participation Data'!$N$6:$DX$6,0)),'Model Participation Data'!$B$8:$B$57,$C701,'Model Participation Data'!$C$8:$C$57,$D701)),"-",SUMIFS(INDEX('Model Participation Data'!$N$8:$DX$57,0,MATCH(CONCATENATE($J701,O$6),'Model Participation Data'!$N$6:$DX$6,0)),'Model Participation Data'!$B$8:$B$57,$C701,'Model Participation Data'!$C$8:$C$57,$D701))</f>
        <v>0</v>
      </c>
    </row>
    <row r="702" spans="2:15" outlineLevel="1" x14ac:dyDescent="0.35">
      <c r="B702" s="37" t="s">
        <v>80</v>
      </c>
      <c r="C702" s="38" t="str">
        <f>IF(ISBLANK('Model Participation Data'!$B$35),"-",'Model Participation Data'!$B$35)</f>
        <v>-</v>
      </c>
      <c r="D702" s="38" t="str">
        <f>IF(ISBLANK('Model Participation Data'!$C$35),"-",'Model Participation Data'!$C$35)</f>
        <v>-</v>
      </c>
      <c r="E702" s="38" t="str">
        <f>IF(ISBLANK('Model Participation Data'!$D$35),"-",'Model Participation Data'!$D$35)</f>
        <v>-</v>
      </c>
      <c r="F702" s="38" t="str">
        <f>IF(ISBLANK('Model Participation Data'!$E$35),"-",'Model Participation Data'!$E$35)</f>
        <v>-</v>
      </c>
      <c r="G702" s="151" t="str">
        <f>IF(ISBLANK('Model Participation Data'!$F$35),"-",'Model Participation Data'!$F$35)</f>
        <v>-</v>
      </c>
      <c r="H702" s="38">
        <v>4</v>
      </c>
      <c r="I702" s="38">
        <v>2</v>
      </c>
      <c r="J702" s="150" t="str">
        <f t="shared" si="37"/>
        <v>42</v>
      </c>
      <c r="K702" s="38" t="str">
        <f>IF(ISBLANK('Model Participation Data'!$L$35),"-",'Model Participation Data'!$L$35)</f>
        <v>-</v>
      </c>
      <c r="L702" s="39" t="str">
        <f>IF(ISBLANK('Model Participation Data'!$M$35),"-",'Model Participation Data'!$M$35)</f>
        <v>-</v>
      </c>
      <c r="M702" s="43">
        <f>IF(ISNA(SUMIFS(INDEX('Model Participation Data'!$N$8:$DX$57,0,MATCH(CONCATENATE($J702,M$6),'Model Participation Data'!$N$6:$DX$6,0)),'Model Participation Data'!$B$8:$B$57,$C702,'Model Participation Data'!$C$8:$C$57,$D702)),"-",SUMIFS(INDEX('Model Participation Data'!$N$8:$DX$57,0,MATCH(CONCATENATE($J702,M$6),'Model Participation Data'!$N$6:$DX$6,0)),'Model Participation Data'!$B$8:$B$57,$C702,'Model Participation Data'!$C$8:$C$57,$D702))</f>
        <v>0</v>
      </c>
      <c r="N702" s="43">
        <f>IF(ISNA(SUMIFS(INDEX('Model Participation Data'!$N$8:$DX$57,0,MATCH(CONCATENATE($J702,N$6),'Model Participation Data'!$N$6:$DX$6,0)),'Model Participation Data'!$B$8:$B$57,$C702,'Model Participation Data'!$C$8:$C$57,$D702)),"-",SUMIFS(INDEX('Model Participation Data'!$N$8:$DX$57,0,MATCH(CONCATENATE($J702,N$6),'Model Participation Data'!$N$6:$DX$6,0)),'Model Participation Data'!$B$8:$B$57,$C702,'Model Participation Data'!$C$8:$C$57,$D702))</f>
        <v>0</v>
      </c>
      <c r="O702" s="154">
        <f>IF(ISNA(SUMIFS(INDEX('Model Participation Data'!$N$8:$DX$57,0,MATCH(CONCATENATE($J702,O$6),'Model Participation Data'!$N$6:$DX$6,0)),'Model Participation Data'!$B$8:$B$57,$C702,'Model Participation Data'!$C$8:$C$57,$D702)),"-",SUMIFS(INDEX('Model Participation Data'!$N$8:$DX$57,0,MATCH(CONCATENATE($J702,O$6),'Model Participation Data'!$N$6:$DX$6,0)),'Model Participation Data'!$B$8:$B$57,$C702,'Model Participation Data'!$C$8:$C$57,$D702))</f>
        <v>0</v>
      </c>
    </row>
    <row r="703" spans="2:15" outlineLevel="1" x14ac:dyDescent="0.35">
      <c r="B703" s="37" t="s">
        <v>80</v>
      </c>
      <c r="C703" s="38" t="str">
        <f>IF(ISBLANK('Model Participation Data'!$B$35),"-",'Model Participation Data'!$B$35)</f>
        <v>-</v>
      </c>
      <c r="D703" s="38" t="str">
        <f>IF(ISBLANK('Model Participation Data'!$C$35),"-",'Model Participation Data'!$C$35)</f>
        <v>-</v>
      </c>
      <c r="E703" s="38" t="str">
        <f>IF(ISBLANK('Model Participation Data'!$D$35),"-",'Model Participation Data'!$D$35)</f>
        <v>-</v>
      </c>
      <c r="F703" s="38" t="str">
        <f>IF(ISBLANK('Model Participation Data'!$E$35),"-",'Model Participation Data'!$E$35)</f>
        <v>-</v>
      </c>
      <c r="G703" s="151" t="str">
        <f>IF(ISBLANK('Model Participation Data'!$F$35),"-",'Model Participation Data'!$F$35)</f>
        <v>-</v>
      </c>
      <c r="H703" s="38">
        <v>4</v>
      </c>
      <c r="I703" s="38">
        <v>3</v>
      </c>
      <c r="J703" s="150" t="str">
        <f t="shared" si="37"/>
        <v>43</v>
      </c>
      <c r="K703" s="38" t="str">
        <f>IF(ISBLANK('Model Participation Data'!$L$35),"-",'Model Participation Data'!$L$35)</f>
        <v>-</v>
      </c>
      <c r="L703" s="39" t="str">
        <f>IF(ISBLANK('Model Participation Data'!$M$35),"-",'Model Participation Data'!$M$35)</f>
        <v>-</v>
      </c>
      <c r="M703" s="43">
        <f>IF(ISNA(SUMIFS(INDEX('Model Participation Data'!$N$8:$DX$57,0,MATCH(CONCATENATE($J703,M$6),'Model Participation Data'!$N$6:$DX$6,0)),'Model Participation Data'!$B$8:$B$57,$C703,'Model Participation Data'!$C$8:$C$57,$D703)),"-",SUMIFS(INDEX('Model Participation Data'!$N$8:$DX$57,0,MATCH(CONCATENATE($J703,M$6),'Model Participation Data'!$N$6:$DX$6,0)),'Model Participation Data'!$B$8:$B$57,$C703,'Model Participation Data'!$C$8:$C$57,$D703))</f>
        <v>0</v>
      </c>
      <c r="N703" s="43">
        <f>IF(ISNA(SUMIFS(INDEX('Model Participation Data'!$N$8:$DX$57,0,MATCH(CONCATENATE($J703,N$6),'Model Participation Data'!$N$6:$DX$6,0)),'Model Participation Data'!$B$8:$B$57,$C703,'Model Participation Data'!$C$8:$C$57,$D703)),"-",SUMIFS(INDEX('Model Participation Data'!$N$8:$DX$57,0,MATCH(CONCATENATE($J703,N$6),'Model Participation Data'!$N$6:$DX$6,0)),'Model Participation Data'!$B$8:$B$57,$C703,'Model Participation Data'!$C$8:$C$57,$D703))</f>
        <v>0</v>
      </c>
      <c r="O703" s="154">
        <f>IF(ISNA(SUMIFS(INDEX('Model Participation Data'!$N$8:$DX$57,0,MATCH(CONCATENATE($J703,O$6),'Model Participation Data'!$N$6:$DX$6,0)),'Model Participation Data'!$B$8:$B$57,$C703,'Model Participation Data'!$C$8:$C$57,$D703)),"-",SUMIFS(INDEX('Model Participation Data'!$N$8:$DX$57,0,MATCH(CONCATENATE($J703,O$6),'Model Participation Data'!$N$6:$DX$6,0)),'Model Participation Data'!$B$8:$B$57,$C703,'Model Participation Data'!$C$8:$C$57,$D703))</f>
        <v>0</v>
      </c>
    </row>
    <row r="704" spans="2:15" outlineLevel="1" x14ac:dyDescent="0.35">
      <c r="B704" s="37" t="s">
        <v>80</v>
      </c>
      <c r="C704" s="38" t="str">
        <f>IF(ISBLANK('Model Participation Data'!$B$35),"-",'Model Participation Data'!$B$35)</f>
        <v>-</v>
      </c>
      <c r="D704" s="38" t="str">
        <f>IF(ISBLANK('Model Participation Data'!$C$35),"-",'Model Participation Data'!$C$35)</f>
        <v>-</v>
      </c>
      <c r="E704" s="38" t="str">
        <f>IF(ISBLANK('Model Participation Data'!$D$35),"-",'Model Participation Data'!$D$35)</f>
        <v>-</v>
      </c>
      <c r="F704" s="38" t="str">
        <f>IF(ISBLANK('Model Participation Data'!$E$35),"-",'Model Participation Data'!$E$35)</f>
        <v>-</v>
      </c>
      <c r="G704" s="151" t="str">
        <f>IF(ISBLANK('Model Participation Data'!$F$35),"-",'Model Participation Data'!$F$35)</f>
        <v>-</v>
      </c>
      <c r="H704" s="38">
        <v>4</v>
      </c>
      <c r="I704" s="38">
        <v>4</v>
      </c>
      <c r="J704" s="150" t="str">
        <f t="shared" si="37"/>
        <v>44</v>
      </c>
      <c r="K704" s="38" t="str">
        <f>IF(ISBLANK('Model Participation Data'!$L$35),"-",'Model Participation Data'!$L$35)</f>
        <v>-</v>
      </c>
      <c r="L704" s="39" t="str">
        <f>IF(ISBLANK('Model Participation Data'!$M$35),"-",'Model Participation Data'!$M$35)</f>
        <v>-</v>
      </c>
      <c r="M704" s="43">
        <f>IF(ISNA(SUMIFS(INDEX('Model Participation Data'!$N$8:$DX$57,0,MATCH(CONCATENATE($J704,M$6),'Model Participation Data'!$N$6:$DX$6,0)),'Model Participation Data'!$B$8:$B$57,$C704,'Model Participation Data'!$C$8:$C$57,$D704)),"-",SUMIFS(INDEX('Model Participation Data'!$N$8:$DX$57,0,MATCH(CONCATENATE($J704,M$6),'Model Participation Data'!$N$6:$DX$6,0)),'Model Participation Data'!$B$8:$B$57,$C704,'Model Participation Data'!$C$8:$C$57,$D704))</f>
        <v>0</v>
      </c>
      <c r="N704" s="43">
        <f>IF(ISNA(SUMIFS(INDEX('Model Participation Data'!$N$8:$DX$57,0,MATCH(CONCATENATE($J704,N$6),'Model Participation Data'!$N$6:$DX$6,0)),'Model Participation Data'!$B$8:$B$57,$C704,'Model Participation Data'!$C$8:$C$57,$D704)),"-",SUMIFS(INDEX('Model Participation Data'!$N$8:$DX$57,0,MATCH(CONCATENATE($J704,N$6),'Model Participation Data'!$N$6:$DX$6,0)),'Model Participation Data'!$B$8:$B$57,$C704,'Model Participation Data'!$C$8:$C$57,$D704))</f>
        <v>0</v>
      </c>
      <c r="O704" s="154">
        <f>IF(ISNA(SUMIFS(INDEX('Model Participation Data'!$N$8:$DX$57,0,MATCH(CONCATENATE($J704,O$6),'Model Participation Data'!$N$6:$DX$6,0)),'Model Participation Data'!$B$8:$B$57,$C704,'Model Participation Data'!$C$8:$C$57,$D704)),"-",SUMIFS(INDEX('Model Participation Data'!$N$8:$DX$57,0,MATCH(CONCATENATE($J704,O$6),'Model Participation Data'!$N$6:$DX$6,0)),'Model Participation Data'!$B$8:$B$57,$C704,'Model Participation Data'!$C$8:$C$57,$D704))</f>
        <v>0</v>
      </c>
    </row>
    <row r="705" spans="2:15" outlineLevel="1" x14ac:dyDescent="0.35">
      <c r="B705" s="37" t="s">
        <v>80</v>
      </c>
      <c r="C705" s="38" t="str">
        <f>IF(ISBLANK('Model Participation Data'!$B$35),"-",'Model Participation Data'!$B$35)</f>
        <v>-</v>
      </c>
      <c r="D705" s="38" t="str">
        <f>IF(ISBLANK('Model Participation Data'!$C$35),"-",'Model Participation Data'!$C$35)</f>
        <v>-</v>
      </c>
      <c r="E705" s="38" t="str">
        <f>IF(ISBLANK('Model Participation Data'!$D$35),"-",'Model Participation Data'!$D$35)</f>
        <v>-</v>
      </c>
      <c r="F705" s="38" t="str">
        <f>IF(ISBLANK('Model Participation Data'!$E$35),"-",'Model Participation Data'!$E$35)</f>
        <v>-</v>
      </c>
      <c r="G705" s="151" t="str">
        <f>IF(ISBLANK('Model Participation Data'!$F$35),"-",'Model Participation Data'!$F$35)</f>
        <v>-</v>
      </c>
      <c r="H705" s="38">
        <v>4</v>
      </c>
      <c r="I705" s="38">
        <v>5</v>
      </c>
      <c r="J705" s="150" t="str">
        <f t="shared" si="37"/>
        <v>45</v>
      </c>
      <c r="K705" s="38" t="str">
        <f>IF(ISBLANK('Model Participation Data'!$L$35),"-",'Model Participation Data'!$L$35)</f>
        <v>-</v>
      </c>
      <c r="L705" s="39" t="str">
        <f>IF(ISBLANK('Model Participation Data'!$M$35),"-",'Model Participation Data'!$M$35)</f>
        <v>-</v>
      </c>
      <c r="M705" s="43">
        <f>IF(ISNA(SUMIFS(INDEX('Model Participation Data'!$N$8:$DX$57,0,MATCH(CONCATENATE($J705,M$6),'Model Participation Data'!$N$6:$DX$6,0)),'Model Participation Data'!$B$8:$B$57,$C705,'Model Participation Data'!$C$8:$C$57,$D705)),"-",SUMIFS(INDEX('Model Participation Data'!$N$8:$DX$57,0,MATCH(CONCATENATE($J705,M$6),'Model Participation Data'!$N$6:$DX$6,0)),'Model Participation Data'!$B$8:$B$57,$C705,'Model Participation Data'!$C$8:$C$57,$D705))</f>
        <v>0</v>
      </c>
      <c r="N705" s="43">
        <f>IF(ISNA(SUMIFS(INDEX('Model Participation Data'!$N$8:$DX$57,0,MATCH(CONCATENATE($J705,N$6),'Model Participation Data'!$N$6:$DX$6,0)),'Model Participation Data'!$B$8:$B$57,$C705,'Model Participation Data'!$C$8:$C$57,$D705)),"-",SUMIFS(INDEX('Model Participation Data'!$N$8:$DX$57,0,MATCH(CONCATENATE($J705,N$6),'Model Participation Data'!$N$6:$DX$6,0)),'Model Participation Data'!$B$8:$B$57,$C705,'Model Participation Data'!$C$8:$C$57,$D705))</f>
        <v>0</v>
      </c>
      <c r="O705" s="154">
        <f>IF(ISNA(SUMIFS(INDEX('Model Participation Data'!$N$8:$DX$57,0,MATCH(CONCATENATE($J705,O$6),'Model Participation Data'!$N$6:$DX$6,0)),'Model Participation Data'!$B$8:$B$57,$C705,'Model Participation Data'!$C$8:$C$57,$D705)),"-",SUMIFS(INDEX('Model Participation Data'!$N$8:$DX$57,0,MATCH(CONCATENATE($J705,O$6),'Model Participation Data'!$N$6:$DX$6,0)),'Model Participation Data'!$B$8:$B$57,$C705,'Model Participation Data'!$C$8:$C$57,$D705))</f>
        <v>0</v>
      </c>
    </row>
    <row r="706" spans="2:15" outlineLevel="1" x14ac:dyDescent="0.35">
      <c r="B706" s="37" t="s">
        <v>80</v>
      </c>
      <c r="C706" s="38" t="str">
        <f>IF(ISBLANK('Model Participation Data'!$B$35),"-",'Model Participation Data'!$B$35)</f>
        <v>-</v>
      </c>
      <c r="D706" s="38" t="str">
        <f>IF(ISBLANK('Model Participation Data'!$C$35),"-",'Model Participation Data'!$C$35)</f>
        <v>-</v>
      </c>
      <c r="E706" s="38" t="str">
        <f>IF(ISBLANK('Model Participation Data'!$D$35),"-",'Model Participation Data'!$D$35)</f>
        <v>-</v>
      </c>
      <c r="F706" s="38" t="str">
        <f>IF(ISBLANK('Model Participation Data'!$E$35),"-",'Model Participation Data'!$E$35)</f>
        <v>-</v>
      </c>
      <c r="G706" s="151" t="str">
        <f>IF(ISBLANK('Model Participation Data'!$F$35),"-",'Model Participation Data'!$F$35)</f>
        <v>-</v>
      </c>
      <c r="H706" s="38">
        <v>4</v>
      </c>
      <c r="I706" s="38" t="s">
        <v>65</v>
      </c>
      <c r="J706" s="150" t="str">
        <f t="shared" si="37"/>
        <v>4Goal</v>
      </c>
      <c r="K706" s="38" t="str">
        <f>IF(ISBLANK('Model Participation Data'!$L$35),"-",'Model Participation Data'!$L$35)</f>
        <v>-</v>
      </c>
      <c r="L706" s="39" t="str">
        <f>IF(ISBLANK('Model Participation Data'!$M$35),"-",'Model Participation Data'!$M$35)</f>
        <v>-</v>
      </c>
      <c r="M706" s="43" t="str">
        <f>IF(ISNA(SUMIFS(INDEX('Model Participation Data'!$N$8:$DX$57,0,MATCH(CONCATENATE($J706,M$6),'Model Participation Data'!$N$6:$DX$6,0)),'Model Participation Data'!$B$8:$B$57,$C706,'Model Participation Data'!$C$8:$C$57,$D706)),"-",SUMIFS(INDEX('Model Participation Data'!$N$8:$DX$57,0,MATCH(CONCATENATE($J706,M$6),'Model Participation Data'!$N$6:$DX$6,0)),'Model Participation Data'!$B$8:$B$57,$C706,'Model Participation Data'!$C$8:$C$57,$D706))</f>
        <v>-</v>
      </c>
      <c r="N706" s="43" t="str">
        <f>IF(ISNA(SUMIFS(INDEX('Model Participation Data'!$N$8:$DX$57,0,MATCH(CONCATENATE($J706,N$6),'Model Participation Data'!$N$6:$DX$6,0)),'Model Participation Data'!$B$8:$B$57,$C706,'Model Participation Data'!$C$8:$C$57,$D706)),"-",SUMIFS(INDEX('Model Participation Data'!$N$8:$DX$57,0,MATCH(CONCATENATE($J706,N$6),'Model Participation Data'!$N$6:$DX$6,0)),'Model Participation Data'!$B$8:$B$57,$C706,'Model Participation Data'!$C$8:$C$57,$D706))</f>
        <v>-</v>
      </c>
      <c r="O706" s="154">
        <f>IF(ISNA(SUMIFS(INDEX('Model Participation Data'!$N$8:$DX$57,0,MATCH(CONCATENATE($J706,O$6),'Model Participation Data'!$N$6:$DX$6,0)),'Model Participation Data'!$B$8:$B$57,$C706,'Model Participation Data'!$C$8:$C$57,$D706)),"-",SUMIFS(INDEX('Model Participation Data'!$N$8:$DX$57,0,MATCH(CONCATENATE($J706,O$6),'Model Participation Data'!$N$6:$DX$6,0)),'Model Participation Data'!$B$8:$B$57,$C706,'Model Participation Data'!$C$8:$C$57,$D706))</f>
        <v>0</v>
      </c>
    </row>
    <row r="707" spans="2:15" outlineLevel="1" x14ac:dyDescent="0.35">
      <c r="B707" s="37" t="s">
        <v>80</v>
      </c>
      <c r="C707" s="38" t="str">
        <f>IF(ISBLANK('Model Participation Data'!$B$36),"-",'Model Participation Data'!$B$36)</f>
        <v>-</v>
      </c>
      <c r="D707" s="38" t="str">
        <f>IF(ISBLANK('Model Participation Data'!$C$36),"-",'Model Participation Data'!$C$36)</f>
        <v>-</v>
      </c>
      <c r="E707" s="38" t="str">
        <f>IF(ISBLANK('Model Participation Data'!$D$36),"-",'Model Participation Data'!$D$36)</f>
        <v>-</v>
      </c>
      <c r="F707" s="38" t="str">
        <f>IF(ISBLANK('Model Participation Data'!$E$36),"-",'Model Participation Data'!$E$36)</f>
        <v>-</v>
      </c>
      <c r="G707" s="151" t="str">
        <f>IF(ISBLANK('Model Participation Data'!$F$36),"-",'Model Participation Data'!$F$36)</f>
        <v>-</v>
      </c>
      <c r="H707" s="38" t="s">
        <v>64</v>
      </c>
      <c r="I707" s="38" t="s">
        <v>64</v>
      </c>
      <c r="J707" s="150" t="str">
        <f t="shared" ref="J707:J788" si="38">CONCATENATE(H707,I707)</f>
        <v>BaselineBaseline</v>
      </c>
      <c r="K707" s="38" t="str">
        <f>IF(ISBLANK('Model Participation Data'!$L$36),"-",'Model Participation Data'!$L$36)</f>
        <v>-</v>
      </c>
      <c r="L707" s="39" t="str">
        <f>IF(ISBLANK('Model Participation Data'!$M$36),"-",'Model Participation Data'!$M$36)</f>
        <v>-</v>
      </c>
      <c r="M707" s="43">
        <f>IF(ISNA(SUMIFS(INDEX('Model Participation Data'!$N$8:$DX$57,0,MATCH(CONCATENATE($J707,M$6),'Model Participation Data'!$N$6:$DX$6,0)),'Model Participation Data'!$B$8:$B$57,$C707,'Model Participation Data'!$C$8:$C$57,$D707)),"-",SUMIFS(INDEX('Model Participation Data'!$N$8:$DX$57,0,MATCH(CONCATENATE($J707,M$6),'Model Participation Data'!$N$6:$DX$6,0)),'Model Participation Data'!$B$8:$B$57,$C707,'Model Participation Data'!$C$8:$C$57,$D707))</f>
        <v>0</v>
      </c>
      <c r="N707" s="43">
        <f>IF(ISNA(SUMIFS(INDEX('Model Participation Data'!$N$8:$DX$57,0,MATCH(CONCATENATE($J707,N$6),'Model Participation Data'!$N$6:$DX$6,0)),'Model Participation Data'!$B$8:$B$57,$C707,'Model Participation Data'!$C$8:$C$57,$D707)),"-",SUMIFS(INDEX('Model Participation Data'!$N$8:$DX$57,0,MATCH(CONCATENATE($J707,N$6),'Model Participation Data'!$N$6:$DX$6,0)),'Model Participation Data'!$B$8:$B$57,$C707,'Model Participation Data'!$C$8:$C$57,$D707))</f>
        <v>0</v>
      </c>
      <c r="O707" s="154">
        <f>IF(ISNA(SUMIFS(INDEX('Model Participation Data'!$N$8:$DX$57,0,MATCH(CONCATENATE($J707,O$6),'Model Participation Data'!$N$6:$DX$6,0)),'Model Participation Data'!$B$8:$B$57,$C707,'Model Participation Data'!$C$8:$C$57,$D707)),"-",SUMIFS(INDEX('Model Participation Data'!$N$8:$DX$57,0,MATCH(CONCATENATE($J707,O$6),'Model Participation Data'!$N$6:$DX$6,0)),'Model Participation Data'!$B$8:$B$57,$C707,'Model Participation Data'!$C$8:$C$57,$D707))</f>
        <v>0</v>
      </c>
    </row>
    <row r="708" spans="2:15" outlineLevel="1" x14ac:dyDescent="0.35">
      <c r="B708" s="37" t="s">
        <v>80</v>
      </c>
      <c r="C708" s="38" t="str">
        <f>IF(ISBLANK('Model Participation Data'!$B$36),"-",'Model Participation Data'!$B$36)</f>
        <v>-</v>
      </c>
      <c r="D708" s="38" t="str">
        <f>IF(ISBLANK('Model Participation Data'!$C$36),"-",'Model Participation Data'!$C$36)</f>
        <v>-</v>
      </c>
      <c r="E708" s="38" t="str">
        <f>IF(ISBLANK('Model Participation Data'!$D$36),"-",'Model Participation Data'!$D$36)</f>
        <v>-</v>
      </c>
      <c r="F708" s="38" t="str">
        <f>IF(ISBLANK('Model Participation Data'!$E$36),"-",'Model Participation Data'!$E$36)</f>
        <v>-</v>
      </c>
      <c r="G708" s="151" t="str">
        <f>IF(ISBLANK('Model Participation Data'!$F$36),"-",'Model Participation Data'!$F$36)</f>
        <v>-</v>
      </c>
      <c r="H708" s="38">
        <v>1</v>
      </c>
      <c r="I708" s="38">
        <v>1</v>
      </c>
      <c r="J708" s="150" t="str">
        <f t="shared" si="38"/>
        <v>11</v>
      </c>
      <c r="K708" s="38" t="str">
        <f>IF(ISBLANK('Model Participation Data'!$L$36),"-",'Model Participation Data'!$L$36)</f>
        <v>-</v>
      </c>
      <c r="L708" s="39" t="str">
        <f>IF(ISBLANK('Model Participation Data'!$M$36),"-",'Model Participation Data'!$M$36)</f>
        <v>-</v>
      </c>
      <c r="M708" s="43">
        <f>IF(ISNA(SUMIFS(INDEX('Model Participation Data'!$N$8:$DX$57,0,MATCH(CONCATENATE($J708,M$6),'Model Participation Data'!$N$6:$DX$6,0)),'Model Participation Data'!$B$8:$B$57,$C708,'Model Participation Data'!$C$8:$C$57,$D708)),"-",SUMIFS(INDEX('Model Participation Data'!$N$8:$DX$57,0,MATCH(CONCATENATE($J708,M$6),'Model Participation Data'!$N$6:$DX$6,0)),'Model Participation Data'!$B$8:$B$57,$C708,'Model Participation Data'!$C$8:$C$57,$D708))</f>
        <v>0</v>
      </c>
      <c r="N708" s="43">
        <f>IF(ISNA(SUMIFS(INDEX('Model Participation Data'!$N$8:$DX$57,0,MATCH(CONCATENATE($J708,N$6),'Model Participation Data'!$N$6:$DX$6,0)),'Model Participation Data'!$B$8:$B$57,$C708,'Model Participation Data'!$C$8:$C$57,$D708)),"-",SUMIFS(INDEX('Model Participation Data'!$N$8:$DX$57,0,MATCH(CONCATENATE($J708,N$6),'Model Participation Data'!$N$6:$DX$6,0)),'Model Participation Data'!$B$8:$B$57,$C708,'Model Participation Data'!$C$8:$C$57,$D708))</f>
        <v>0</v>
      </c>
      <c r="O708" s="154">
        <f>IF(ISNA(SUMIFS(INDEX('Model Participation Data'!$N$8:$DX$57,0,MATCH(CONCATENATE($J708,O$6),'Model Participation Data'!$N$6:$DX$6,0)),'Model Participation Data'!$B$8:$B$57,$C708,'Model Participation Data'!$C$8:$C$57,$D708)),"-",SUMIFS(INDEX('Model Participation Data'!$N$8:$DX$57,0,MATCH(CONCATENATE($J708,O$6),'Model Participation Data'!$N$6:$DX$6,0)),'Model Participation Data'!$B$8:$B$57,$C708,'Model Participation Data'!$C$8:$C$57,$D708))</f>
        <v>0</v>
      </c>
    </row>
    <row r="709" spans="2:15" outlineLevel="1" x14ac:dyDescent="0.35">
      <c r="B709" s="37" t="s">
        <v>80</v>
      </c>
      <c r="C709" s="38" t="str">
        <f>IF(ISBLANK('Model Participation Data'!$B$36),"-",'Model Participation Data'!$B$36)</f>
        <v>-</v>
      </c>
      <c r="D709" s="38" t="str">
        <f>IF(ISBLANK('Model Participation Data'!$C$36),"-",'Model Participation Data'!$C$36)</f>
        <v>-</v>
      </c>
      <c r="E709" s="38" t="str">
        <f>IF(ISBLANK('Model Participation Data'!$D$36),"-",'Model Participation Data'!$D$36)</f>
        <v>-</v>
      </c>
      <c r="F709" s="38" t="str">
        <f>IF(ISBLANK('Model Participation Data'!$E$36),"-",'Model Participation Data'!$E$36)</f>
        <v>-</v>
      </c>
      <c r="G709" s="151" t="str">
        <f>IF(ISBLANK('Model Participation Data'!$F$36),"-",'Model Participation Data'!$F$36)</f>
        <v>-</v>
      </c>
      <c r="H709" s="38">
        <v>1</v>
      </c>
      <c r="I709" s="38">
        <v>2</v>
      </c>
      <c r="J709" s="150" t="str">
        <f t="shared" si="38"/>
        <v>12</v>
      </c>
      <c r="K709" s="38" t="str">
        <f>IF(ISBLANK('Model Participation Data'!$L$36),"-",'Model Participation Data'!$L$36)</f>
        <v>-</v>
      </c>
      <c r="L709" s="39" t="str">
        <f>IF(ISBLANK('Model Participation Data'!$M$36),"-",'Model Participation Data'!$M$36)</f>
        <v>-</v>
      </c>
      <c r="M709" s="43">
        <f>IF(ISNA(SUMIFS(INDEX('Model Participation Data'!$N$8:$DX$57,0,MATCH(CONCATENATE($J709,M$6),'Model Participation Data'!$N$6:$DX$6,0)),'Model Participation Data'!$B$8:$B$57,$C709,'Model Participation Data'!$C$8:$C$57,$D709)),"-",SUMIFS(INDEX('Model Participation Data'!$N$8:$DX$57,0,MATCH(CONCATENATE($J709,M$6),'Model Participation Data'!$N$6:$DX$6,0)),'Model Participation Data'!$B$8:$B$57,$C709,'Model Participation Data'!$C$8:$C$57,$D709))</f>
        <v>0</v>
      </c>
      <c r="N709" s="43">
        <f>IF(ISNA(SUMIFS(INDEX('Model Participation Data'!$N$8:$DX$57,0,MATCH(CONCATENATE($J709,N$6),'Model Participation Data'!$N$6:$DX$6,0)),'Model Participation Data'!$B$8:$B$57,$C709,'Model Participation Data'!$C$8:$C$57,$D709)),"-",SUMIFS(INDEX('Model Participation Data'!$N$8:$DX$57,0,MATCH(CONCATENATE($J709,N$6),'Model Participation Data'!$N$6:$DX$6,0)),'Model Participation Data'!$B$8:$B$57,$C709,'Model Participation Data'!$C$8:$C$57,$D709))</f>
        <v>0</v>
      </c>
      <c r="O709" s="154">
        <f>IF(ISNA(SUMIFS(INDEX('Model Participation Data'!$N$8:$DX$57,0,MATCH(CONCATENATE($J709,O$6),'Model Participation Data'!$N$6:$DX$6,0)),'Model Participation Data'!$B$8:$B$57,$C709,'Model Participation Data'!$C$8:$C$57,$D709)),"-",SUMIFS(INDEX('Model Participation Data'!$N$8:$DX$57,0,MATCH(CONCATENATE($J709,O$6),'Model Participation Data'!$N$6:$DX$6,0)),'Model Participation Data'!$B$8:$B$57,$C709,'Model Participation Data'!$C$8:$C$57,$D709))</f>
        <v>0</v>
      </c>
    </row>
    <row r="710" spans="2:15" outlineLevel="1" x14ac:dyDescent="0.35">
      <c r="B710" s="37" t="s">
        <v>80</v>
      </c>
      <c r="C710" s="38" t="str">
        <f>IF(ISBLANK('Model Participation Data'!$B$36),"-",'Model Participation Data'!$B$36)</f>
        <v>-</v>
      </c>
      <c r="D710" s="38" t="str">
        <f>IF(ISBLANK('Model Participation Data'!$C$36),"-",'Model Participation Data'!$C$36)</f>
        <v>-</v>
      </c>
      <c r="E710" s="38" t="str">
        <f>IF(ISBLANK('Model Participation Data'!$D$36),"-",'Model Participation Data'!$D$36)</f>
        <v>-</v>
      </c>
      <c r="F710" s="38" t="str">
        <f>IF(ISBLANK('Model Participation Data'!$E$36),"-",'Model Participation Data'!$E$36)</f>
        <v>-</v>
      </c>
      <c r="G710" s="151" t="str">
        <f>IF(ISBLANK('Model Participation Data'!$F$36),"-",'Model Participation Data'!$F$36)</f>
        <v>-</v>
      </c>
      <c r="H710" s="38">
        <v>1</v>
      </c>
      <c r="I710" s="38">
        <v>3</v>
      </c>
      <c r="J710" s="150" t="str">
        <f t="shared" si="38"/>
        <v>13</v>
      </c>
      <c r="K710" s="38" t="str">
        <f>IF(ISBLANK('Model Participation Data'!$L$36),"-",'Model Participation Data'!$L$36)</f>
        <v>-</v>
      </c>
      <c r="L710" s="39" t="str">
        <f>IF(ISBLANK('Model Participation Data'!$M$36),"-",'Model Participation Data'!$M$36)</f>
        <v>-</v>
      </c>
      <c r="M710" s="43">
        <f>IF(ISNA(SUMIFS(INDEX('Model Participation Data'!$N$8:$DX$57,0,MATCH(CONCATENATE($J710,M$6),'Model Participation Data'!$N$6:$DX$6,0)),'Model Participation Data'!$B$8:$B$57,$C710,'Model Participation Data'!$C$8:$C$57,$D710)),"-",SUMIFS(INDEX('Model Participation Data'!$N$8:$DX$57,0,MATCH(CONCATENATE($J710,M$6),'Model Participation Data'!$N$6:$DX$6,0)),'Model Participation Data'!$B$8:$B$57,$C710,'Model Participation Data'!$C$8:$C$57,$D710))</f>
        <v>0</v>
      </c>
      <c r="N710" s="43">
        <f>IF(ISNA(SUMIFS(INDEX('Model Participation Data'!$N$8:$DX$57,0,MATCH(CONCATENATE($J710,N$6),'Model Participation Data'!$N$6:$DX$6,0)),'Model Participation Data'!$B$8:$B$57,$C710,'Model Participation Data'!$C$8:$C$57,$D710)),"-",SUMIFS(INDEX('Model Participation Data'!$N$8:$DX$57,0,MATCH(CONCATENATE($J710,N$6),'Model Participation Data'!$N$6:$DX$6,0)),'Model Participation Data'!$B$8:$B$57,$C710,'Model Participation Data'!$C$8:$C$57,$D710))</f>
        <v>0</v>
      </c>
      <c r="O710" s="154">
        <f>IF(ISNA(SUMIFS(INDEX('Model Participation Data'!$N$8:$DX$57,0,MATCH(CONCATENATE($J710,O$6),'Model Participation Data'!$N$6:$DX$6,0)),'Model Participation Data'!$B$8:$B$57,$C710,'Model Participation Data'!$C$8:$C$57,$D710)),"-",SUMIFS(INDEX('Model Participation Data'!$N$8:$DX$57,0,MATCH(CONCATENATE($J710,O$6),'Model Participation Data'!$N$6:$DX$6,0)),'Model Participation Data'!$B$8:$B$57,$C710,'Model Participation Data'!$C$8:$C$57,$D710))</f>
        <v>0</v>
      </c>
    </row>
    <row r="711" spans="2:15" outlineLevel="1" x14ac:dyDescent="0.35">
      <c r="B711" s="37" t="s">
        <v>80</v>
      </c>
      <c r="C711" s="38" t="str">
        <f>IF(ISBLANK('Model Participation Data'!$B$36),"-",'Model Participation Data'!$B$36)</f>
        <v>-</v>
      </c>
      <c r="D711" s="38" t="str">
        <f>IF(ISBLANK('Model Participation Data'!$C$36),"-",'Model Participation Data'!$C$36)</f>
        <v>-</v>
      </c>
      <c r="E711" s="38" t="str">
        <f>IF(ISBLANK('Model Participation Data'!$D$36),"-",'Model Participation Data'!$D$36)</f>
        <v>-</v>
      </c>
      <c r="F711" s="38" t="str">
        <f>IF(ISBLANK('Model Participation Data'!$E$36),"-",'Model Participation Data'!$E$36)</f>
        <v>-</v>
      </c>
      <c r="G711" s="151" t="str">
        <f>IF(ISBLANK('Model Participation Data'!$F$36),"-",'Model Participation Data'!$F$36)</f>
        <v>-</v>
      </c>
      <c r="H711" s="38">
        <v>1</v>
      </c>
      <c r="I711" s="38">
        <v>4</v>
      </c>
      <c r="J711" s="150" t="str">
        <f t="shared" si="38"/>
        <v>14</v>
      </c>
      <c r="K711" s="38" t="str">
        <f>IF(ISBLANK('Model Participation Data'!$L$36),"-",'Model Participation Data'!$L$36)</f>
        <v>-</v>
      </c>
      <c r="L711" s="39" t="str">
        <f>IF(ISBLANK('Model Participation Data'!$M$36),"-",'Model Participation Data'!$M$36)</f>
        <v>-</v>
      </c>
      <c r="M711" s="43">
        <f>IF(ISNA(SUMIFS(INDEX('Model Participation Data'!$N$8:$DX$57,0,MATCH(CONCATENATE($J711,M$6),'Model Participation Data'!$N$6:$DX$6,0)),'Model Participation Data'!$B$8:$B$57,$C711,'Model Participation Data'!$C$8:$C$57,$D711)),"-",SUMIFS(INDEX('Model Participation Data'!$N$8:$DX$57,0,MATCH(CONCATENATE($J711,M$6),'Model Participation Data'!$N$6:$DX$6,0)),'Model Participation Data'!$B$8:$B$57,$C711,'Model Participation Data'!$C$8:$C$57,$D711))</f>
        <v>0</v>
      </c>
      <c r="N711" s="43">
        <f>IF(ISNA(SUMIFS(INDEX('Model Participation Data'!$N$8:$DX$57,0,MATCH(CONCATENATE($J711,N$6),'Model Participation Data'!$N$6:$DX$6,0)),'Model Participation Data'!$B$8:$B$57,$C711,'Model Participation Data'!$C$8:$C$57,$D711)),"-",SUMIFS(INDEX('Model Participation Data'!$N$8:$DX$57,0,MATCH(CONCATENATE($J711,N$6),'Model Participation Data'!$N$6:$DX$6,0)),'Model Participation Data'!$B$8:$B$57,$C711,'Model Participation Data'!$C$8:$C$57,$D711))</f>
        <v>0</v>
      </c>
      <c r="O711" s="154">
        <f>IF(ISNA(SUMIFS(INDEX('Model Participation Data'!$N$8:$DX$57,0,MATCH(CONCATENATE($J711,O$6),'Model Participation Data'!$N$6:$DX$6,0)),'Model Participation Data'!$B$8:$B$57,$C711,'Model Participation Data'!$C$8:$C$57,$D711)),"-",SUMIFS(INDEX('Model Participation Data'!$N$8:$DX$57,0,MATCH(CONCATENATE($J711,O$6),'Model Participation Data'!$N$6:$DX$6,0)),'Model Participation Data'!$B$8:$B$57,$C711,'Model Participation Data'!$C$8:$C$57,$D711))</f>
        <v>0</v>
      </c>
    </row>
    <row r="712" spans="2:15" outlineLevel="1" x14ac:dyDescent="0.35">
      <c r="B712" s="37" t="s">
        <v>80</v>
      </c>
      <c r="C712" s="38" t="str">
        <f>IF(ISBLANK('Model Participation Data'!$B$36),"-",'Model Participation Data'!$B$36)</f>
        <v>-</v>
      </c>
      <c r="D712" s="38" t="str">
        <f>IF(ISBLANK('Model Participation Data'!$C$36),"-",'Model Participation Data'!$C$36)</f>
        <v>-</v>
      </c>
      <c r="E712" s="38" t="str">
        <f>IF(ISBLANK('Model Participation Data'!$D$36),"-",'Model Participation Data'!$D$36)</f>
        <v>-</v>
      </c>
      <c r="F712" s="38" t="str">
        <f>IF(ISBLANK('Model Participation Data'!$E$36),"-",'Model Participation Data'!$E$36)</f>
        <v>-</v>
      </c>
      <c r="G712" s="151" t="str">
        <f>IF(ISBLANK('Model Participation Data'!$F$36),"-",'Model Participation Data'!$F$36)</f>
        <v>-</v>
      </c>
      <c r="H712" s="38">
        <v>1</v>
      </c>
      <c r="I712" s="38">
        <v>5</v>
      </c>
      <c r="J712" s="150" t="str">
        <f t="shared" si="38"/>
        <v>15</v>
      </c>
      <c r="K712" s="38" t="str">
        <f>IF(ISBLANK('Model Participation Data'!$L$36),"-",'Model Participation Data'!$L$36)</f>
        <v>-</v>
      </c>
      <c r="L712" s="39" t="str">
        <f>IF(ISBLANK('Model Participation Data'!$M$36),"-",'Model Participation Data'!$M$36)</f>
        <v>-</v>
      </c>
      <c r="M712" s="43">
        <f>IF(ISNA(SUMIFS(INDEX('Model Participation Data'!$N$8:$DX$57,0,MATCH(CONCATENATE($J712,M$6),'Model Participation Data'!$N$6:$DX$6,0)),'Model Participation Data'!$B$8:$B$57,$C712,'Model Participation Data'!$C$8:$C$57,$D712)),"-",SUMIFS(INDEX('Model Participation Data'!$N$8:$DX$57,0,MATCH(CONCATENATE($J712,M$6),'Model Participation Data'!$N$6:$DX$6,0)),'Model Participation Data'!$B$8:$B$57,$C712,'Model Participation Data'!$C$8:$C$57,$D712))</f>
        <v>0</v>
      </c>
      <c r="N712" s="43">
        <f>IF(ISNA(SUMIFS(INDEX('Model Participation Data'!$N$8:$DX$57,0,MATCH(CONCATENATE($J712,N$6),'Model Participation Data'!$N$6:$DX$6,0)),'Model Participation Data'!$B$8:$B$57,$C712,'Model Participation Data'!$C$8:$C$57,$D712)),"-",SUMIFS(INDEX('Model Participation Data'!$N$8:$DX$57,0,MATCH(CONCATENATE($J712,N$6),'Model Participation Data'!$N$6:$DX$6,0)),'Model Participation Data'!$B$8:$B$57,$C712,'Model Participation Data'!$C$8:$C$57,$D712))</f>
        <v>0</v>
      </c>
      <c r="O712" s="154">
        <f>IF(ISNA(SUMIFS(INDEX('Model Participation Data'!$N$8:$DX$57,0,MATCH(CONCATENATE($J712,O$6),'Model Participation Data'!$N$6:$DX$6,0)),'Model Participation Data'!$B$8:$B$57,$C712,'Model Participation Data'!$C$8:$C$57,$D712)),"-",SUMIFS(INDEX('Model Participation Data'!$N$8:$DX$57,0,MATCH(CONCATENATE($J712,O$6),'Model Participation Data'!$N$6:$DX$6,0)),'Model Participation Data'!$B$8:$B$57,$C712,'Model Participation Data'!$C$8:$C$57,$D712))</f>
        <v>0</v>
      </c>
    </row>
    <row r="713" spans="2:15" outlineLevel="1" x14ac:dyDescent="0.35">
      <c r="B713" s="37" t="s">
        <v>80</v>
      </c>
      <c r="C713" s="38" t="str">
        <f>IF(ISBLANK('Model Participation Data'!$B$36),"-",'Model Participation Data'!$B$36)</f>
        <v>-</v>
      </c>
      <c r="D713" s="38" t="str">
        <f>IF(ISBLANK('Model Participation Data'!$C$36),"-",'Model Participation Data'!$C$36)</f>
        <v>-</v>
      </c>
      <c r="E713" s="38" t="str">
        <f>IF(ISBLANK('Model Participation Data'!$D$36),"-",'Model Participation Data'!$D$36)</f>
        <v>-</v>
      </c>
      <c r="F713" s="38" t="str">
        <f>IF(ISBLANK('Model Participation Data'!$E$36),"-",'Model Participation Data'!$E$36)</f>
        <v>-</v>
      </c>
      <c r="G713" s="151" t="str">
        <f>IF(ISBLANK('Model Participation Data'!$F$36),"-",'Model Participation Data'!$F$36)</f>
        <v>-</v>
      </c>
      <c r="H713" s="38">
        <v>1</v>
      </c>
      <c r="I713" s="38" t="s">
        <v>65</v>
      </c>
      <c r="J713" s="150" t="str">
        <f t="shared" si="38"/>
        <v>1Goal</v>
      </c>
      <c r="K713" s="38" t="str">
        <f>IF(ISBLANK('Model Participation Data'!$L$36),"-",'Model Participation Data'!$L$36)</f>
        <v>-</v>
      </c>
      <c r="L713" s="39" t="str">
        <f>IF(ISBLANK('Model Participation Data'!$M$36),"-",'Model Participation Data'!$M$36)</f>
        <v>-</v>
      </c>
      <c r="M713" s="43" t="str">
        <f>IF(ISNA(SUMIFS(INDEX('Model Participation Data'!$N$8:$DX$57,0,MATCH(CONCATENATE($J713,M$6),'Model Participation Data'!$N$6:$DX$6,0)),'Model Participation Data'!$B$8:$B$57,$C713,'Model Participation Data'!$C$8:$C$57,$D713)),"-",SUMIFS(INDEX('Model Participation Data'!$N$8:$DX$57,0,MATCH(CONCATENATE($J713,M$6),'Model Participation Data'!$N$6:$DX$6,0)),'Model Participation Data'!$B$8:$B$57,$C713,'Model Participation Data'!$C$8:$C$57,$D713))</f>
        <v>-</v>
      </c>
      <c r="N713" s="43" t="str">
        <f>IF(ISNA(SUMIFS(INDEX('Model Participation Data'!$N$8:$DX$57,0,MATCH(CONCATENATE($J713,N$6),'Model Participation Data'!$N$6:$DX$6,0)),'Model Participation Data'!$B$8:$B$57,$C713,'Model Participation Data'!$C$8:$C$57,$D713)),"-",SUMIFS(INDEX('Model Participation Data'!$N$8:$DX$57,0,MATCH(CONCATENATE($J713,N$6),'Model Participation Data'!$N$6:$DX$6,0)),'Model Participation Data'!$B$8:$B$57,$C713,'Model Participation Data'!$C$8:$C$57,$D713))</f>
        <v>-</v>
      </c>
      <c r="O713" s="154">
        <f>IF(ISNA(SUMIFS(INDEX('Model Participation Data'!$N$8:$DX$57,0,MATCH(CONCATENATE($J713,O$6),'Model Participation Data'!$N$6:$DX$6,0)),'Model Participation Data'!$B$8:$B$57,$C713,'Model Participation Data'!$C$8:$C$57,$D713)),"-",SUMIFS(INDEX('Model Participation Data'!$N$8:$DX$57,0,MATCH(CONCATENATE($J713,O$6),'Model Participation Data'!$N$6:$DX$6,0)),'Model Participation Data'!$B$8:$B$57,$C713,'Model Participation Data'!$C$8:$C$57,$D713))</f>
        <v>0</v>
      </c>
    </row>
    <row r="714" spans="2:15" outlineLevel="1" x14ac:dyDescent="0.35">
      <c r="B714" s="37" t="s">
        <v>80</v>
      </c>
      <c r="C714" s="38" t="str">
        <f>IF(ISBLANK('Model Participation Data'!$B$36),"-",'Model Participation Data'!$B$36)</f>
        <v>-</v>
      </c>
      <c r="D714" s="38" t="str">
        <f>IF(ISBLANK('Model Participation Data'!$C$36),"-",'Model Participation Data'!$C$36)</f>
        <v>-</v>
      </c>
      <c r="E714" s="38" t="str">
        <f>IF(ISBLANK('Model Participation Data'!$D$36),"-",'Model Participation Data'!$D$36)</f>
        <v>-</v>
      </c>
      <c r="F714" s="38" t="str">
        <f>IF(ISBLANK('Model Participation Data'!$E$36),"-",'Model Participation Data'!$E$36)</f>
        <v>-</v>
      </c>
      <c r="G714" s="151" t="str">
        <f>IF(ISBLANK('Model Participation Data'!$F$36),"-",'Model Participation Data'!$F$36)</f>
        <v>-</v>
      </c>
      <c r="H714" s="38">
        <v>2</v>
      </c>
      <c r="I714" s="38">
        <v>1</v>
      </c>
      <c r="J714" s="150" t="str">
        <f t="shared" si="38"/>
        <v>21</v>
      </c>
      <c r="K714" s="38" t="str">
        <f>IF(ISBLANK('Model Participation Data'!$L$36),"-",'Model Participation Data'!$L$36)</f>
        <v>-</v>
      </c>
      <c r="L714" s="39" t="str">
        <f>IF(ISBLANK('Model Participation Data'!$M$36),"-",'Model Participation Data'!$M$36)</f>
        <v>-</v>
      </c>
      <c r="M714" s="43">
        <f>IF(ISNA(SUMIFS(INDEX('Model Participation Data'!$N$8:$DX$57,0,MATCH(CONCATENATE($J714,M$6),'Model Participation Data'!$N$6:$DX$6,0)),'Model Participation Data'!$B$8:$B$57,$C714,'Model Participation Data'!$C$8:$C$57,$D714)),"-",SUMIFS(INDEX('Model Participation Data'!$N$8:$DX$57,0,MATCH(CONCATENATE($J714,M$6),'Model Participation Data'!$N$6:$DX$6,0)),'Model Participation Data'!$B$8:$B$57,$C714,'Model Participation Data'!$C$8:$C$57,$D714))</f>
        <v>0</v>
      </c>
      <c r="N714" s="43">
        <f>IF(ISNA(SUMIFS(INDEX('Model Participation Data'!$N$8:$DX$57,0,MATCH(CONCATENATE($J714,N$6),'Model Participation Data'!$N$6:$DX$6,0)),'Model Participation Data'!$B$8:$B$57,$C714,'Model Participation Data'!$C$8:$C$57,$D714)),"-",SUMIFS(INDEX('Model Participation Data'!$N$8:$DX$57,0,MATCH(CONCATENATE($J714,N$6),'Model Participation Data'!$N$6:$DX$6,0)),'Model Participation Data'!$B$8:$B$57,$C714,'Model Participation Data'!$C$8:$C$57,$D714))</f>
        <v>0</v>
      </c>
      <c r="O714" s="154">
        <f>IF(ISNA(SUMIFS(INDEX('Model Participation Data'!$N$8:$DX$57,0,MATCH(CONCATENATE($J714,O$6),'Model Participation Data'!$N$6:$DX$6,0)),'Model Participation Data'!$B$8:$B$57,$C714,'Model Participation Data'!$C$8:$C$57,$D714)),"-",SUMIFS(INDEX('Model Participation Data'!$N$8:$DX$57,0,MATCH(CONCATENATE($J714,O$6),'Model Participation Data'!$N$6:$DX$6,0)),'Model Participation Data'!$B$8:$B$57,$C714,'Model Participation Data'!$C$8:$C$57,$D714))</f>
        <v>0</v>
      </c>
    </row>
    <row r="715" spans="2:15" outlineLevel="1" x14ac:dyDescent="0.35">
      <c r="B715" s="37" t="s">
        <v>80</v>
      </c>
      <c r="C715" s="38" t="str">
        <f>IF(ISBLANK('Model Participation Data'!$B$36),"-",'Model Participation Data'!$B$36)</f>
        <v>-</v>
      </c>
      <c r="D715" s="38" t="str">
        <f>IF(ISBLANK('Model Participation Data'!$C$36),"-",'Model Participation Data'!$C$36)</f>
        <v>-</v>
      </c>
      <c r="E715" s="38" t="str">
        <f>IF(ISBLANK('Model Participation Data'!$D$36),"-",'Model Participation Data'!$D$36)</f>
        <v>-</v>
      </c>
      <c r="F715" s="38" t="str">
        <f>IF(ISBLANK('Model Participation Data'!$E$36),"-",'Model Participation Data'!$E$36)</f>
        <v>-</v>
      </c>
      <c r="G715" s="151" t="str">
        <f>IF(ISBLANK('Model Participation Data'!$F$36),"-",'Model Participation Data'!$F$36)</f>
        <v>-</v>
      </c>
      <c r="H715" s="38">
        <v>2</v>
      </c>
      <c r="I715" s="38">
        <v>2</v>
      </c>
      <c r="J715" s="150" t="str">
        <f t="shared" si="38"/>
        <v>22</v>
      </c>
      <c r="K715" s="38" t="str">
        <f>IF(ISBLANK('Model Participation Data'!$L$36),"-",'Model Participation Data'!$L$36)</f>
        <v>-</v>
      </c>
      <c r="L715" s="39" t="str">
        <f>IF(ISBLANK('Model Participation Data'!$M$36),"-",'Model Participation Data'!$M$36)</f>
        <v>-</v>
      </c>
      <c r="M715" s="43">
        <f>IF(ISNA(SUMIFS(INDEX('Model Participation Data'!$N$8:$DX$57,0,MATCH(CONCATENATE($J715,M$6),'Model Participation Data'!$N$6:$DX$6,0)),'Model Participation Data'!$B$8:$B$57,$C715,'Model Participation Data'!$C$8:$C$57,$D715)),"-",SUMIFS(INDEX('Model Participation Data'!$N$8:$DX$57,0,MATCH(CONCATENATE($J715,M$6),'Model Participation Data'!$N$6:$DX$6,0)),'Model Participation Data'!$B$8:$B$57,$C715,'Model Participation Data'!$C$8:$C$57,$D715))</f>
        <v>0</v>
      </c>
      <c r="N715" s="43">
        <f>IF(ISNA(SUMIFS(INDEX('Model Participation Data'!$N$8:$DX$57,0,MATCH(CONCATENATE($J715,N$6),'Model Participation Data'!$N$6:$DX$6,0)),'Model Participation Data'!$B$8:$B$57,$C715,'Model Participation Data'!$C$8:$C$57,$D715)),"-",SUMIFS(INDEX('Model Participation Data'!$N$8:$DX$57,0,MATCH(CONCATENATE($J715,N$6),'Model Participation Data'!$N$6:$DX$6,0)),'Model Participation Data'!$B$8:$B$57,$C715,'Model Participation Data'!$C$8:$C$57,$D715))</f>
        <v>0</v>
      </c>
      <c r="O715" s="154">
        <f>IF(ISNA(SUMIFS(INDEX('Model Participation Data'!$N$8:$DX$57,0,MATCH(CONCATENATE($J715,O$6),'Model Participation Data'!$N$6:$DX$6,0)),'Model Participation Data'!$B$8:$B$57,$C715,'Model Participation Data'!$C$8:$C$57,$D715)),"-",SUMIFS(INDEX('Model Participation Data'!$N$8:$DX$57,0,MATCH(CONCATENATE($J715,O$6),'Model Participation Data'!$N$6:$DX$6,0)),'Model Participation Data'!$B$8:$B$57,$C715,'Model Participation Data'!$C$8:$C$57,$D715))</f>
        <v>0</v>
      </c>
    </row>
    <row r="716" spans="2:15" outlineLevel="1" x14ac:dyDescent="0.35">
      <c r="B716" s="37" t="s">
        <v>80</v>
      </c>
      <c r="C716" s="38" t="str">
        <f>IF(ISBLANK('Model Participation Data'!$B$36),"-",'Model Participation Data'!$B$36)</f>
        <v>-</v>
      </c>
      <c r="D716" s="38" t="str">
        <f>IF(ISBLANK('Model Participation Data'!$C$36),"-",'Model Participation Data'!$C$36)</f>
        <v>-</v>
      </c>
      <c r="E716" s="38" t="str">
        <f>IF(ISBLANK('Model Participation Data'!$D$36),"-",'Model Participation Data'!$D$36)</f>
        <v>-</v>
      </c>
      <c r="F716" s="38" t="str">
        <f>IF(ISBLANK('Model Participation Data'!$E$36),"-",'Model Participation Data'!$E$36)</f>
        <v>-</v>
      </c>
      <c r="G716" s="151" t="str">
        <f>IF(ISBLANK('Model Participation Data'!$F$36),"-",'Model Participation Data'!$F$36)</f>
        <v>-</v>
      </c>
      <c r="H716" s="38">
        <v>2</v>
      </c>
      <c r="I716" s="38">
        <v>3</v>
      </c>
      <c r="J716" s="150" t="str">
        <f t="shared" si="38"/>
        <v>23</v>
      </c>
      <c r="K716" s="38" t="str">
        <f>IF(ISBLANK('Model Participation Data'!$L$36),"-",'Model Participation Data'!$L$36)</f>
        <v>-</v>
      </c>
      <c r="L716" s="39" t="str">
        <f>IF(ISBLANK('Model Participation Data'!$M$36),"-",'Model Participation Data'!$M$36)</f>
        <v>-</v>
      </c>
      <c r="M716" s="43">
        <f>IF(ISNA(SUMIFS(INDEX('Model Participation Data'!$N$8:$DX$57,0,MATCH(CONCATENATE($J716,M$6),'Model Participation Data'!$N$6:$DX$6,0)),'Model Participation Data'!$B$8:$B$57,$C716,'Model Participation Data'!$C$8:$C$57,$D716)),"-",SUMIFS(INDEX('Model Participation Data'!$N$8:$DX$57,0,MATCH(CONCATENATE($J716,M$6),'Model Participation Data'!$N$6:$DX$6,0)),'Model Participation Data'!$B$8:$B$57,$C716,'Model Participation Data'!$C$8:$C$57,$D716))</f>
        <v>0</v>
      </c>
      <c r="N716" s="43">
        <f>IF(ISNA(SUMIFS(INDEX('Model Participation Data'!$N$8:$DX$57,0,MATCH(CONCATENATE($J716,N$6),'Model Participation Data'!$N$6:$DX$6,0)),'Model Participation Data'!$B$8:$B$57,$C716,'Model Participation Data'!$C$8:$C$57,$D716)),"-",SUMIFS(INDEX('Model Participation Data'!$N$8:$DX$57,0,MATCH(CONCATENATE($J716,N$6),'Model Participation Data'!$N$6:$DX$6,0)),'Model Participation Data'!$B$8:$B$57,$C716,'Model Participation Data'!$C$8:$C$57,$D716))</f>
        <v>0</v>
      </c>
      <c r="O716" s="154">
        <f>IF(ISNA(SUMIFS(INDEX('Model Participation Data'!$N$8:$DX$57,0,MATCH(CONCATENATE($J716,O$6),'Model Participation Data'!$N$6:$DX$6,0)),'Model Participation Data'!$B$8:$B$57,$C716,'Model Participation Data'!$C$8:$C$57,$D716)),"-",SUMIFS(INDEX('Model Participation Data'!$N$8:$DX$57,0,MATCH(CONCATENATE($J716,O$6),'Model Participation Data'!$N$6:$DX$6,0)),'Model Participation Data'!$B$8:$B$57,$C716,'Model Participation Data'!$C$8:$C$57,$D716))</f>
        <v>0</v>
      </c>
    </row>
    <row r="717" spans="2:15" outlineLevel="1" x14ac:dyDescent="0.35">
      <c r="B717" s="37" t="s">
        <v>80</v>
      </c>
      <c r="C717" s="38" t="str">
        <f>IF(ISBLANK('Model Participation Data'!$B$36),"-",'Model Participation Data'!$B$36)</f>
        <v>-</v>
      </c>
      <c r="D717" s="38" t="str">
        <f>IF(ISBLANK('Model Participation Data'!$C$36),"-",'Model Participation Data'!$C$36)</f>
        <v>-</v>
      </c>
      <c r="E717" s="38" t="str">
        <f>IF(ISBLANK('Model Participation Data'!$D$36),"-",'Model Participation Data'!$D$36)</f>
        <v>-</v>
      </c>
      <c r="F717" s="38" t="str">
        <f>IF(ISBLANK('Model Participation Data'!$E$36),"-",'Model Participation Data'!$E$36)</f>
        <v>-</v>
      </c>
      <c r="G717" s="151" t="str">
        <f>IF(ISBLANK('Model Participation Data'!$F$36),"-",'Model Participation Data'!$F$36)</f>
        <v>-</v>
      </c>
      <c r="H717" s="38">
        <v>2</v>
      </c>
      <c r="I717" s="38">
        <v>4</v>
      </c>
      <c r="J717" s="150" t="str">
        <f t="shared" si="38"/>
        <v>24</v>
      </c>
      <c r="K717" s="38" t="str">
        <f>IF(ISBLANK('Model Participation Data'!$L$36),"-",'Model Participation Data'!$L$36)</f>
        <v>-</v>
      </c>
      <c r="L717" s="39" t="str">
        <f>IF(ISBLANK('Model Participation Data'!$M$36),"-",'Model Participation Data'!$M$36)</f>
        <v>-</v>
      </c>
      <c r="M717" s="43">
        <f>IF(ISNA(SUMIFS(INDEX('Model Participation Data'!$N$8:$DX$57,0,MATCH(CONCATENATE($J717,M$6),'Model Participation Data'!$N$6:$DX$6,0)),'Model Participation Data'!$B$8:$B$57,$C717,'Model Participation Data'!$C$8:$C$57,$D717)),"-",SUMIFS(INDEX('Model Participation Data'!$N$8:$DX$57,0,MATCH(CONCATENATE($J717,M$6),'Model Participation Data'!$N$6:$DX$6,0)),'Model Participation Data'!$B$8:$B$57,$C717,'Model Participation Data'!$C$8:$C$57,$D717))</f>
        <v>0</v>
      </c>
      <c r="N717" s="43">
        <f>IF(ISNA(SUMIFS(INDEX('Model Participation Data'!$N$8:$DX$57,0,MATCH(CONCATENATE($J717,N$6),'Model Participation Data'!$N$6:$DX$6,0)),'Model Participation Data'!$B$8:$B$57,$C717,'Model Participation Data'!$C$8:$C$57,$D717)),"-",SUMIFS(INDEX('Model Participation Data'!$N$8:$DX$57,0,MATCH(CONCATENATE($J717,N$6),'Model Participation Data'!$N$6:$DX$6,0)),'Model Participation Data'!$B$8:$B$57,$C717,'Model Participation Data'!$C$8:$C$57,$D717))</f>
        <v>0</v>
      </c>
      <c r="O717" s="154">
        <f>IF(ISNA(SUMIFS(INDEX('Model Participation Data'!$N$8:$DX$57,0,MATCH(CONCATENATE($J717,O$6),'Model Participation Data'!$N$6:$DX$6,0)),'Model Participation Data'!$B$8:$B$57,$C717,'Model Participation Data'!$C$8:$C$57,$D717)),"-",SUMIFS(INDEX('Model Participation Data'!$N$8:$DX$57,0,MATCH(CONCATENATE($J717,O$6),'Model Participation Data'!$N$6:$DX$6,0)),'Model Participation Data'!$B$8:$B$57,$C717,'Model Participation Data'!$C$8:$C$57,$D717))</f>
        <v>0</v>
      </c>
    </row>
    <row r="718" spans="2:15" outlineLevel="1" x14ac:dyDescent="0.35">
      <c r="B718" s="37" t="s">
        <v>80</v>
      </c>
      <c r="C718" s="38" t="str">
        <f>IF(ISBLANK('Model Participation Data'!$B$36),"-",'Model Participation Data'!$B$36)</f>
        <v>-</v>
      </c>
      <c r="D718" s="38" t="str">
        <f>IF(ISBLANK('Model Participation Data'!$C$36),"-",'Model Participation Data'!$C$36)</f>
        <v>-</v>
      </c>
      <c r="E718" s="38" t="str">
        <f>IF(ISBLANK('Model Participation Data'!$D$36),"-",'Model Participation Data'!$D$36)</f>
        <v>-</v>
      </c>
      <c r="F718" s="38" t="str">
        <f>IF(ISBLANK('Model Participation Data'!$E$36),"-",'Model Participation Data'!$E$36)</f>
        <v>-</v>
      </c>
      <c r="G718" s="151" t="str">
        <f>IF(ISBLANK('Model Participation Data'!$F$36),"-",'Model Participation Data'!$F$36)</f>
        <v>-</v>
      </c>
      <c r="H718" s="38">
        <v>2</v>
      </c>
      <c r="I718" s="38">
        <v>5</v>
      </c>
      <c r="J718" s="150" t="str">
        <f t="shared" si="38"/>
        <v>25</v>
      </c>
      <c r="K718" s="38" t="str">
        <f>IF(ISBLANK('Model Participation Data'!$L$36),"-",'Model Participation Data'!$L$36)</f>
        <v>-</v>
      </c>
      <c r="L718" s="39" t="str">
        <f>IF(ISBLANK('Model Participation Data'!$M$36),"-",'Model Participation Data'!$M$36)</f>
        <v>-</v>
      </c>
      <c r="M718" s="43">
        <f>IF(ISNA(SUMIFS(INDEX('Model Participation Data'!$N$8:$DX$57,0,MATCH(CONCATENATE($J718,M$6),'Model Participation Data'!$N$6:$DX$6,0)),'Model Participation Data'!$B$8:$B$57,$C718,'Model Participation Data'!$C$8:$C$57,$D718)),"-",SUMIFS(INDEX('Model Participation Data'!$N$8:$DX$57,0,MATCH(CONCATENATE($J718,M$6),'Model Participation Data'!$N$6:$DX$6,0)),'Model Participation Data'!$B$8:$B$57,$C718,'Model Participation Data'!$C$8:$C$57,$D718))</f>
        <v>0</v>
      </c>
      <c r="N718" s="43">
        <f>IF(ISNA(SUMIFS(INDEX('Model Participation Data'!$N$8:$DX$57,0,MATCH(CONCATENATE($J718,N$6),'Model Participation Data'!$N$6:$DX$6,0)),'Model Participation Data'!$B$8:$B$57,$C718,'Model Participation Data'!$C$8:$C$57,$D718)),"-",SUMIFS(INDEX('Model Participation Data'!$N$8:$DX$57,0,MATCH(CONCATENATE($J718,N$6),'Model Participation Data'!$N$6:$DX$6,0)),'Model Participation Data'!$B$8:$B$57,$C718,'Model Participation Data'!$C$8:$C$57,$D718))</f>
        <v>0</v>
      </c>
      <c r="O718" s="154">
        <f>IF(ISNA(SUMIFS(INDEX('Model Participation Data'!$N$8:$DX$57,0,MATCH(CONCATENATE($J718,O$6),'Model Participation Data'!$N$6:$DX$6,0)),'Model Participation Data'!$B$8:$B$57,$C718,'Model Participation Data'!$C$8:$C$57,$D718)),"-",SUMIFS(INDEX('Model Participation Data'!$N$8:$DX$57,0,MATCH(CONCATENATE($J718,O$6),'Model Participation Data'!$N$6:$DX$6,0)),'Model Participation Data'!$B$8:$B$57,$C718,'Model Participation Data'!$C$8:$C$57,$D718))</f>
        <v>0</v>
      </c>
    </row>
    <row r="719" spans="2:15" outlineLevel="1" x14ac:dyDescent="0.35">
      <c r="B719" s="37" t="s">
        <v>80</v>
      </c>
      <c r="C719" s="38" t="str">
        <f>IF(ISBLANK('Model Participation Data'!$B$36),"-",'Model Participation Data'!$B$36)</f>
        <v>-</v>
      </c>
      <c r="D719" s="38" t="str">
        <f>IF(ISBLANK('Model Participation Data'!$C$36),"-",'Model Participation Data'!$C$36)</f>
        <v>-</v>
      </c>
      <c r="E719" s="38" t="str">
        <f>IF(ISBLANK('Model Participation Data'!$D$36),"-",'Model Participation Data'!$D$36)</f>
        <v>-</v>
      </c>
      <c r="F719" s="38" t="str">
        <f>IF(ISBLANK('Model Participation Data'!$E$36),"-",'Model Participation Data'!$E$36)</f>
        <v>-</v>
      </c>
      <c r="G719" s="151" t="str">
        <f>IF(ISBLANK('Model Participation Data'!$F$36),"-",'Model Participation Data'!$F$36)</f>
        <v>-</v>
      </c>
      <c r="H719" s="38">
        <v>2</v>
      </c>
      <c r="I719" s="38" t="s">
        <v>65</v>
      </c>
      <c r="J719" s="150" t="str">
        <f t="shared" si="38"/>
        <v>2Goal</v>
      </c>
      <c r="K719" s="38" t="str">
        <f>IF(ISBLANK('Model Participation Data'!$L$36),"-",'Model Participation Data'!$L$36)</f>
        <v>-</v>
      </c>
      <c r="L719" s="39" t="str">
        <f>IF(ISBLANK('Model Participation Data'!$M$36),"-",'Model Participation Data'!$M$36)</f>
        <v>-</v>
      </c>
      <c r="M719" s="43" t="str">
        <f>IF(ISNA(SUMIFS(INDEX('Model Participation Data'!$N$8:$DX$57,0,MATCH(CONCATENATE($J719,M$6),'Model Participation Data'!$N$6:$DX$6,0)),'Model Participation Data'!$B$8:$B$57,$C719,'Model Participation Data'!$C$8:$C$57,$D719)),"-",SUMIFS(INDEX('Model Participation Data'!$N$8:$DX$57,0,MATCH(CONCATENATE($J719,M$6),'Model Participation Data'!$N$6:$DX$6,0)),'Model Participation Data'!$B$8:$B$57,$C719,'Model Participation Data'!$C$8:$C$57,$D719))</f>
        <v>-</v>
      </c>
      <c r="N719" s="43" t="str">
        <f>IF(ISNA(SUMIFS(INDEX('Model Participation Data'!$N$8:$DX$57,0,MATCH(CONCATENATE($J719,N$6),'Model Participation Data'!$N$6:$DX$6,0)),'Model Participation Data'!$B$8:$B$57,$C719,'Model Participation Data'!$C$8:$C$57,$D719)),"-",SUMIFS(INDEX('Model Participation Data'!$N$8:$DX$57,0,MATCH(CONCATENATE($J719,N$6),'Model Participation Data'!$N$6:$DX$6,0)),'Model Participation Data'!$B$8:$B$57,$C719,'Model Participation Data'!$C$8:$C$57,$D719))</f>
        <v>-</v>
      </c>
      <c r="O719" s="154">
        <f>IF(ISNA(SUMIFS(INDEX('Model Participation Data'!$N$8:$DX$57,0,MATCH(CONCATENATE($J719,O$6),'Model Participation Data'!$N$6:$DX$6,0)),'Model Participation Data'!$B$8:$B$57,$C719,'Model Participation Data'!$C$8:$C$57,$D719)),"-",SUMIFS(INDEX('Model Participation Data'!$N$8:$DX$57,0,MATCH(CONCATENATE($J719,O$6),'Model Participation Data'!$N$6:$DX$6,0)),'Model Participation Data'!$B$8:$B$57,$C719,'Model Participation Data'!$C$8:$C$57,$D719))</f>
        <v>0</v>
      </c>
    </row>
    <row r="720" spans="2:15" outlineLevel="1" x14ac:dyDescent="0.35">
      <c r="B720" s="37" t="s">
        <v>80</v>
      </c>
      <c r="C720" s="38" t="str">
        <f>IF(ISBLANK('Model Participation Data'!$B$36),"-",'Model Participation Data'!$B$36)</f>
        <v>-</v>
      </c>
      <c r="D720" s="38" t="str">
        <f>IF(ISBLANK('Model Participation Data'!$C$36),"-",'Model Participation Data'!$C$36)</f>
        <v>-</v>
      </c>
      <c r="E720" s="38" t="str">
        <f>IF(ISBLANK('Model Participation Data'!$D$36),"-",'Model Participation Data'!$D$36)</f>
        <v>-</v>
      </c>
      <c r="F720" s="38" t="str">
        <f>IF(ISBLANK('Model Participation Data'!$E$36),"-",'Model Participation Data'!$E$36)</f>
        <v>-</v>
      </c>
      <c r="G720" s="151" t="str">
        <f>IF(ISBLANK('Model Participation Data'!$F$36),"-",'Model Participation Data'!$F$36)</f>
        <v>-</v>
      </c>
      <c r="H720" s="38">
        <v>3</v>
      </c>
      <c r="I720" s="38">
        <v>1</v>
      </c>
      <c r="J720" s="150" t="str">
        <f t="shared" si="38"/>
        <v>31</v>
      </c>
      <c r="K720" s="38" t="str">
        <f>IF(ISBLANK('Model Participation Data'!$L$36),"-",'Model Participation Data'!$L$36)</f>
        <v>-</v>
      </c>
      <c r="L720" s="39" t="str">
        <f>IF(ISBLANK('Model Participation Data'!$M$36),"-",'Model Participation Data'!$M$36)</f>
        <v>-</v>
      </c>
      <c r="M720" s="43">
        <f>IF(ISNA(SUMIFS(INDEX('Model Participation Data'!$N$8:$DX$57,0,MATCH(CONCATENATE($J720,M$6),'Model Participation Data'!$N$6:$DX$6,0)),'Model Participation Data'!$B$8:$B$57,$C720,'Model Participation Data'!$C$8:$C$57,$D720)),"-",SUMIFS(INDEX('Model Participation Data'!$N$8:$DX$57,0,MATCH(CONCATENATE($J720,M$6),'Model Participation Data'!$N$6:$DX$6,0)),'Model Participation Data'!$B$8:$B$57,$C720,'Model Participation Data'!$C$8:$C$57,$D720))</f>
        <v>0</v>
      </c>
      <c r="N720" s="43">
        <f>IF(ISNA(SUMIFS(INDEX('Model Participation Data'!$N$8:$DX$57,0,MATCH(CONCATENATE($J720,N$6),'Model Participation Data'!$N$6:$DX$6,0)),'Model Participation Data'!$B$8:$B$57,$C720,'Model Participation Data'!$C$8:$C$57,$D720)),"-",SUMIFS(INDEX('Model Participation Data'!$N$8:$DX$57,0,MATCH(CONCATENATE($J720,N$6),'Model Participation Data'!$N$6:$DX$6,0)),'Model Participation Data'!$B$8:$B$57,$C720,'Model Participation Data'!$C$8:$C$57,$D720))</f>
        <v>0</v>
      </c>
      <c r="O720" s="154">
        <f>IF(ISNA(SUMIFS(INDEX('Model Participation Data'!$N$8:$DX$57,0,MATCH(CONCATENATE($J720,O$6),'Model Participation Data'!$N$6:$DX$6,0)),'Model Participation Data'!$B$8:$B$57,$C720,'Model Participation Data'!$C$8:$C$57,$D720)),"-",SUMIFS(INDEX('Model Participation Data'!$N$8:$DX$57,0,MATCH(CONCATENATE($J720,O$6),'Model Participation Data'!$N$6:$DX$6,0)),'Model Participation Data'!$B$8:$B$57,$C720,'Model Participation Data'!$C$8:$C$57,$D720))</f>
        <v>0</v>
      </c>
    </row>
    <row r="721" spans="2:15" outlineLevel="1" x14ac:dyDescent="0.35">
      <c r="B721" s="37" t="s">
        <v>80</v>
      </c>
      <c r="C721" s="38" t="str">
        <f>IF(ISBLANK('Model Participation Data'!$B$36),"-",'Model Participation Data'!$B$36)</f>
        <v>-</v>
      </c>
      <c r="D721" s="38" t="str">
        <f>IF(ISBLANK('Model Participation Data'!$C$36),"-",'Model Participation Data'!$C$36)</f>
        <v>-</v>
      </c>
      <c r="E721" s="38" t="str">
        <f>IF(ISBLANK('Model Participation Data'!$D$36),"-",'Model Participation Data'!$D$36)</f>
        <v>-</v>
      </c>
      <c r="F721" s="38" t="str">
        <f>IF(ISBLANK('Model Participation Data'!$E$36),"-",'Model Participation Data'!$E$36)</f>
        <v>-</v>
      </c>
      <c r="G721" s="151" t="str">
        <f>IF(ISBLANK('Model Participation Data'!$F$36),"-",'Model Participation Data'!$F$36)</f>
        <v>-</v>
      </c>
      <c r="H721" s="38">
        <v>3</v>
      </c>
      <c r="I721" s="38">
        <v>2</v>
      </c>
      <c r="J721" s="150" t="str">
        <f t="shared" si="38"/>
        <v>32</v>
      </c>
      <c r="K721" s="38" t="str">
        <f>IF(ISBLANK('Model Participation Data'!$L$36),"-",'Model Participation Data'!$L$36)</f>
        <v>-</v>
      </c>
      <c r="L721" s="39" t="str">
        <f>IF(ISBLANK('Model Participation Data'!$M$36),"-",'Model Participation Data'!$M$36)</f>
        <v>-</v>
      </c>
      <c r="M721" s="43">
        <f>IF(ISNA(SUMIFS(INDEX('Model Participation Data'!$N$8:$DX$57,0,MATCH(CONCATENATE($J721,M$6),'Model Participation Data'!$N$6:$DX$6,0)),'Model Participation Data'!$B$8:$B$57,$C721,'Model Participation Data'!$C$8:$C$57,$D721)),"-",SUMIFS(INDEX('Model Participation Data'!$N$8:$DX$57,0,MATCH(CONCATENATE($J721,M$6),'Model Participation Data'!$N$6:$DX$6,0)),'Model Participation Data'!$B$8:$B$57,$C721,'Model Participation Data'!$C$8:$C$57,$D721))</f>
        <v>0</v>
      </c>
      <c r="N721" s="43">
        <f>IF(ISNA(SUMIFS(INDEX('Model Participation Data'!$N$8:$DX$57,0,MATCH(CONCATENATE($J721,N$6),'Model Participation Data'!$N$6:$DX$6,0)),'Model Participation Data'!$B$8:$B$57,$C721,'Model Participation Data'!$C$8:$C$57,$D721)),"-",SUMIFS(INDEX('Model Participation Data'!$N$8:$DX$57,0,MATCH(CONCATENATE($J721,N$6),'Model Participation Data'!$N$6:$DX$6,0)),'Model Participation Data'!$B$8:$B$57,$C721,'Model Participation Data'!$C$8:$C$57,$D721))</f>
        <v>0</v>
      </c>
      <c r="O721" s="154">
        <f>IF(ISNA(SUMIFS(INDEX('Model Participation Data'!$N$8:$DX$57,0,MATCH(CONCATENATE($J721,O$6),'Model Participation Data'!$N$6:$DX$6,0)),'Model Participation Data'!$B$8:$B$57,$C721,'Model Participation Data'!$C$8:$C$57,$D721)),"-",SUMIFS(INDEX('Model Participation Data'!$N$8:$DX$57,0,MATCH(CONCATENATE($J721,O$6),'Model Participation Data'!$N$6:$DX$6,0)),'Model Participation Data'!$B$8:$B$57,$C721,'Model Participation Data'!$C$8:$C$57,$D721))</f>
        <v>0</v>
      </c>
    </row>
    <row r="722" spans="2:15" outlineLevel="1" x14ac:dyDescent="0.35">
      <c r="B722" s="37" t="s">
        <v>80</v>
      </c>
      <c r="C722" s="38" t="str">
        <f>IF(ISBLANK('Model Participation Data'!$B$36),"-",'Model Participation Data'!$B$36)</f>
        <v>-</v>
      </c>
      <c r="D722" s="38" t="str">
        <f>IF(ISBLANK('Model Participation Data'!$C$36),"-",'Model Participation Data'!$C$36)</f>
        <v>-</v>
      </c>
      <c r="E722" s="38" t="str">
        <f>IF(ISBLANK('Model Participation Data'!$D$36),"-",'Model Participation Data'!$D$36)</f>
        <v>-</v>
      </c>
      <c r="F722" s="38" t="str">
        <f>IF(ISBLANK('Model Participation Data'!$E$36),"-",'Model Participation Data'!$E$36)</f>
        <v>-</v>
      </c>
      <c r="G722" s="151" t="str">
        <f>IF(ISBLANK('Model Participation Data'!$F$36),"-",'Model Participation Data'!$F$36)</f>
        <v>-</v>
      </c>
      <c r="H722" s="38">
        <v>3</v>
      </c>
      <c r="I722" s="38">
        <v>3</v>
      </c>
      <c r="J722" s="150" t="str">
        <f t="shared" si="38"/>
        <v>33</v>
      </c>
      <c r="K722" s="38" t="str">
        <f>IF(ISBLANK('Model Participation Data'!$L$36),"-",'Model Participation Data'!$L$36)</f>
        <v>-</v>
      </c>
      <c r="L722" s="39" t="str">
        <f>IF(ISBLANK('Model Participation Data'!$M$36),"-",'Model Participation Data'!$M$36)</f>
        <v>-</v>
      </c>
      <c r="M722" s="43">
        <f>IF(ISNA(SUMIFS(INDEX('Model Participation Data'!$N$8:$DX$57,0,MATCH(CONCATENATE($J722,M$6),'Model Participation Data'!$N$6:$DX$6,0)),'Model Participation Data'!$B$8:$B$57,$C722,'Model Participation Data'!$C$8:$C$57,$D722)),"-",SUMIFS(INDEX('Model Participation Data'!$N$8:$DX$57,0,MATCH(CONCATENATE($J722,M$6),'Model Participation Data'!$N$6:$DX$6,0)),'Model Participation Data'!$B$8:$B$57,$C722,'Model Participation Data'!$C$8:$C$57,$D722))</f>
        <v>0</v>
      </c>
      <c r="N722" s="43">
        <f>IF(ISNA(SUMIFS(INDEX('Model Participation Data'!$N$8:$DX$57,0,MATCH(CONCATENATE($J722,N$6),'Model Participation Data'!$N$6:$DX$6,0)),'Model Participation Data'!$B$8:$B$57,$C722,'Model Participation Data'!$C$8:$C$57,$D722)),"-",SUMIFS(INDEX('Model Participation Data'!$N$8:$DX$57,0,MATCH(CONCATENATE($J722,N$6),'Model Participation Data'!$N$6:$DX$6,0)),'Model Participation Data'!$B$8:$B$57,$C722,'Model Participation Data'!$C$8:$C$57,$D722))</f>
        <v>0</v>
      </c>
      <c r="O722" s="154">
        <f>IF(ISNA(SUMIFS(INDEX('Model Participation Data'!$N$8:$DX$57,0,MATCH(CONCATENATE($J722,O$6),'Model Participation Data'!$N$6:$DX$6,0)),'Model Participation Data'!$B$8:$B$57,$C722,'Model Participation Data'!$C$8:$C$57,$D722)),"-",SUMIFS(INDEX('Model Participation Data'!$N$8:$DX$57,0,MATCH(CONCATENATE($J722,O$6),'Model Participation Data'!$N$6:$DX$6,0)),'Model Participation Data'!$B$8:$B$57,$C722,'Model Participation Data'!$C$8:$C$57,$D722))</f>
        <v>0</v>
      </c>
    </row>
    <row r="723" spans="2:15" outlineLevel="1" x14ac:dyDescent="0.35">
      <c r="B723" s="37" t="s">
        <v>80</v>
      </c>
      <c r="C723" s="38" t="str">
        <f>IF(ISBLANK('Model Participation Data'!$B$36),"-",'Model Participation Data'!$B$36)</f>
        <v>-</v>
      </c>
      <c r="D723" s="38" t="str">
        <f>IF(ISBLANK('Model Participation Data'!$C$36),"-",'Model Participation Data'!$C$36)</f>
        <v>-</v>
      </c>
      <c r="E723" s="38" t="str">
        <f>IF(ISBLANK('Model Participation Data'!$D$36),"-",'Model Participation Data'!$D$36)</f>
        <v>-</v>
      </c>
      <c r="F723" s="38" t="str">
        <f>IF(ISBLANK('Model Participation Data'!$E$36),"-",'Model Participation Data'!$E$36)</f>
        <v>-</v>
      </c>
      <c r="G723" s="151" t="str">
        <f>IF(ISBLANK('Model Participation Data'!$F$36),"-",'Model Participation Data'!$F$36)</f>
        <v>-</v>
      </c>
      <c r="H723" s="38">
        <v>3</v>
      </c>
      <c r="I723" s="38">
        <v>4</v>
      </c>
      <c r="J723" s="150" t="str">
        <f t="shared" si="38"/>
        <v>34</v>
      </c>
      <c r="K723" s="38" t="str">
        <f>IF(ISBLANK('Model Participation Data'!$L$36),"-",'Model Participation Data'!$L$36)</f>
        <v>-</v>
      </c>
      <c r="L723" s="39" t="str">
        <f>IF(ISBLANK('Model Participation Data'!$M$36),"-",'Model Participation Data'!$M$36)</f>
        <v>-</v>
      </c>
      <c r="M723" s="43">
        <f>IF(ISNA(SUMIFS(INDEX('Model Participation Data'!$N$8:$DX$57,0,MATCH(CONCATENATE($J723,M$6),'Model Participation Data'!$N$6:$DX$6,0)),'Model Participation Data'!$B$8:$B$57,$C723,'Model Participation Data'!$C$8:$C$57,$D723)),"-",SUMIFS(INDEX('Model Participation Data'!$N$8:$DX$57,0,MATCH(CONCATENATE($J723,M$6),'Model Participation Data'!$N$6:$DX$6,0)),'Model Participation Data'!$B$8:$B$57,$C723,'Model Participation Data'!$C$8:$C$57,$D723))</f>
        <v>0</v>
      </c>
      <c r="N723" s="43">
        <f>IF(ISNA(SUMIFS(INDEX('Model Participation Data'!$N$8:$DX$57,0,MATCH(CONCATENATE($J723,N$6),'Model Participation Data'!$N$6:$DX$6,0)),'Model Participation Data'!$B$8:$B$57,$C723,'Model Participation Data'!$C$8:$C$57,$D723)),"-",SUMIFS(INDEX('Model Participation Data'!$N$8:$DX$57,0,MATCH(CONCATENATE($J723,N$6),'Model Participation Data'!$N$6:$DX$6,0)),'Model Participation Data'!$B$8:$B$57,$C723,'Model Participation Data'!$C$8:$C$57,$D723))</f>
        <v>0</v>
      </c>
      <c r="O723" s="154">
        <f>IF(ISNA(SUMIFS(INDEX('Model Participation Data'!$N$8:$DX$57,0,MATCH(CONCATENATE($J723,O$6),'Model Participation Data'!$N$6:$DX$6,0)),'Model Participation Data'!$B$8:$B$57,$C723,'Model Participation Data'!$C$8:$C$57,$D723)),"-",SUMIFS(INDEX('Model Participation Data'!$N$8:$DX$57,0,MATCH(CONCATENATE($J723,O$6),'Model Participation Data'!$N$6:$DX$6,0)),'Model Participation Data'!$B$8:$B$57,$C723,'Model Participation Data'!$C$8:$C$57,$D723))</f>
        <v>0</v>
      </c>
    </row>
    <row r="724" spans="2:15" outlineLevel="1" x14ac:dyDescent="0.35">
      <c r="B724" s="37" t="s">
        <v>80</v>
      </c>
      <c r="C724" s="38" t="str">
        <f>IF(ISBLANK('Model Participation Data'!$B$36),"-",'Model Participation Data'!$B$36)</f>
        <v>-</v>
      </c>
      <c r="D724" s="38" t="str">
        <f>IF(ISBLANK('Model Participation Data'!$C$36),"-",'Model Participation Data'!$C$36)</f>
        <v>-</v>
      </c>
      <c r="E724" s="38" t="str">
        <f>IF(ISBLANK('Model Participation Data'!$D$36),"-",'Model Participation Data'!$D$36)</f>
        <v>-</v>
      </c>
      <c r="F724" s="38" t="str">
        <f>IF(ISBLANK('Model Participation Data'!$E$36),"-",'Model Participation Data'!$E$36)</f>
        <v>-</v>
      </c>
      <c r="G724" s="151" t="str">
        <f>IF(ISBLANK('Model Participation Data'!$F$36),"-",'Model Participation Data'!$F$36)</f>
        <v>-</v>
      </c>
      <c r="H724" s="38">
        <v>3</v>
      </c>
      <c r="I724" s="38">
        <v>5</v>
      </c>
      <c r="J724" s="150" t="str">
        <f t="shared" si="38"/>
        <v>35</v>
      </c>
      <c r="K724" s="38" t="str">
        <f>IF(ISBLANK('Model Participation Data'!$L$36),"-",'Model Participation Data'!$L$36)</f>
        <v>-</v>
      </c>
      <c r="L724" s="39" t="str">
        <f>IF(ISBLANK('Model Participation Data'!$M$36),"-",'Model Participation Data'!$M$36)</f>
        <v>-</v>
      </c>
      <c r="M724" s="43">
        <f>IF(ISNA(SUMIFS(INDEX('Model Participation Data'!$N$8:$DX$57,0,MATCH(CONCATENATE($J724,M$6),'Model Participation Data'!$N$6:$DX$6,0)),'Model Participation Data'!$B$8:$B$57,$C724,'Model Participation Data'!$C$8:$C$57,$D724)),"-",SUMIFS(INDEX('Model Participation Data'!$N$8:$DX$57,0,MATCH(CONCATENATE($J724,M$6),'Model Participation Data'!$N$6:$DX$6,0)),'Model Participation Data'!$B$8:$B$57,$C724,'Model Participation Data'!$C$8:$C$57,$D724))</f>
        <v>0</v>
      </c>
      <c r="N724" s="43">
        <f>IF(ISNA(SUMIFS(INDEX('Model Participation Data'!$N$8:$DX$57,0,MATCH(CONCATENATE($J724,N$6),'Model Participation Data'!$N$6:$DX$6,0)),'Model Participation Data'!$B$8:$B$57,$C724,'Model Participation Data'!$C$8:$C$57,$D724)),"-",SUMIFS(INDEX('Model Participation Data'!$N$8:$DX$57,0,MATCH(CONCATENATE($J724,N$6),'Model Participation Data'!$N$6:$DX$6,0)),'Model Participation Data'!$B$8:$B$57,$C724,'Model Participation Data'!$C$8:$C$57,$D724))</f>
        <v>0</v>
      </c>
      <c r="O724" s="154">
        <f>IF(ISNA(SUMIFS(INDEX('Model Participation Data'!$N$8:$DX$57,0,MATCH(CONCATENATE($J724,O$6),'Model Participation Data'!$N$6:$DX$6,0)),'Model Participation Data'!$B$8:$B$57,$C724,'Model Participation Data'!$C$8:$C$57,$D724)),"-",SUMIFS(INDEX('Model Participation Data'!$N$8:$DX$57,0,MATCH(CONCATENATE($J724,O$6),'Model Participation Data'!$N$6:$DX$6,0)),'Model Participation Data'!$B$8:$B$57,$C724,'Model Participation Data'!$C$8:$C$57,$D724))</f>
        <v>0</v>
      </c>
    </row>
    <row r="725" spans="2:15" outlineLevel="1" x14ac:dyDescent="0.35">
      <c r="B725" s="37" t="s">
        <v>80</v>
      </c>
      <c r="C725" s="38" t="str">
        <f>IF(ISBLANK('Model Participation Data'!$B$36),"-",'Model Participation Data'!$B$36)</f>
        <v>-</v>
      </c>
      <c r="D725" s="38" t="str">
        <f>IF(ISBLANK('Model Participation Data'!$C$36),"-",'Model Participation Data'!$C$36)</f>
        <v>-</v>
      </c>
      <c r="E725" s="38" t="str">
        <f>IF(ISBLANK('Model Participation Data'!$D$36),"-",'Model Participation Data'!$D$36)</f>
        <v>-</v>
      </c>
      <c r="F725" s="38" t="str">
        <f>IF(ISBLANK('Model Participation Data'!$E$36),"-",'Model Participation Data'!$E$36)</f>
        <v>-</v>
      </c>
      <c r="G725" s="151" t="str">
        <f>IF(ISBLANK('Model Participation Data'!$F$36),"-",'Model Participation Data'!$F$36)</f>
        <v>-</v>
      </c>
      <c r="H725" s="38">
        <v>3</v>
      </c>
      <c r="I725" s="38" t="s">
        <v>65</v>
      </c>
      <c r="J725" s="150" t="str">
        <f t="shared" si="38"/>
        <v>3Goal</v>
      </c>
      <c r="K725" s="38" t="str">
        <f>IF(ISBLANK('Model Participation Data'!$L$36),"-",'Model Participation Data'!$L$36)</f>
        <v>-</v>
      </c>
      <c r="L725" s="39" t="str">
        <f>IF(ISBLANK('Model Participation Data'!$M$36),"-",'Model Participation Data'!$M$36)</f>
        <v>-</v>
      </c>
      <c r="M725" s="43" t="str">
        <f>IF(ISNA(SUMIFS(INDEX('Model Participation Data'!$N$8:$DX$57,0,MATCH(CONCATENATE($J725,M$6),'Model Participation Data'!$N$6:$DX$6,0)),'Model Participation Data'!$B$8:$B$57,$C725,'Model Participation Data'!$C$8:$C$57,$D725)),"-",SUMIFS(INDEX('Model Participation Data'!$N$8:$DX$57,0,MATCH(CONCATENATE($J725,M$6),'Model Participation Data'!$N$6:$DX$6,0)),'Model Participation Data'!$B$8:$B$57,$C725,'Model Participation Data'!$C$8:$C$57,$D725))</f>
        <v>-</v>
      </c>
      <c r="N725" s="43" t="str">
        <f>IF(ISNA(SUMIFS(INDEX('Model Participation Data'!$N$8:$DX$57,0,MATCH(CONCATENATE($J725,N$6),'Model Participation Data'!$N$6:$DX$6,0)),'Model Participation Data'!$B$8:$B$57,$C725,'Model Participation Data'!$C$8:$C$57,$D725)),"-",SUMIFS(INDEX('Model Participation Data'!$N$8:$DX$57,0,MATCH(CONCATENATE($J725,N$6),'Model Participation Data'!$N$6:$DX$6,0)),'Model Participation Data'!$B$8:$B$57,$C725,'Model Participation Data'!$C$8:$C$57,$D725))</f>
        <v>-</v>
      </c>
      <c r="O725" s="154">
        <f>IF(ISNA(SUMIFS(INDEX('Model Participation Data'!$N$8:$DX$57,0,MATCH(CONCATENATE($J725,O$6),'Model Participation Data'!$N$6:$DX$6,0)),'Model Participation Data'!$B$8:$B$57,$C725,'Model Participation Data'!$C$8:$C$57,$D725)),"-",SUMIFS(INDEX('Model Participation Data'!$N$8:$DX$57,0,MATCH(CONCATENATE($J725,O$6),'Model Participation Data'!$N$6:$DX$6,0)),'Model Participation Data'!$B$8:$B$57,$C725,'Model Participation Data'!$C$8:$C$57,$D725))</f>
        <v>0</v>
      </c>
    </row>
    <row r="726" spans="2:15" outlineLevel="1" x14ac:dyDescent="0.35">
      <c r="B726" s="37" t="s">
        <v>80</v>
      </c>
      <c r="C726" s="38" t="str">
        <f>IF(ISBLANK('Model Participation Data'!$B$36),"-",'Model Participation Data'!$B$36)</f>
        <v>-</v>
      </c>
      <c r="D726" s="38" t="str">
        <f>IF(ISBLANK('Model Participation Data'!$C$36),"-",'Model Participation Data'!$C$36)</f>
        <v>-</v>
      </c>
      <c r="E726" s="38" t="str">
        <f>IF(ISBLANK('Model Participation Data'!$D$36),"-",'Model Participation Data'!$D$36)</f>
        <v>-</v>
      </c>
      <c r="F726" s="38" t="str">
        <f>IF(ISBLANK('Model Participation Data'!$E$36),"-",'Model Participation Data'!$E$36)</f>
        <v>-</v>
      </c>
      <c r="G726" s="151" t="str">
        <f>IF(ISBLANK('Model Participation Data'!$F$36),"-",'Model Participation Data'!$F$36)</f>
        <v>-</v>
      </c>
      <c r="H726" s="38">
        <v>4</v>
      </c>
      <c r="I726" s="38">
        <v>1</v>
      </c>
      <c r="J726" s="150" t="str">
        <f t="shared" ref="J726:J731" si="39">CONCATENATE(H726,I726)</f>
        <v>41</v>
      </c>
      <c r="K726" s="38" t="str">
        <f>IF(ISBLANK('Model Participation Data'!$L$36),"-",'Model Participation Data'!$L$36)</f>
        <v>-</v>
      </c>
      <c r="L726" s="39" t="str">
        <f>IF(ISBLANK('Model Participation Data'!$M$36),"-",'Model Participation Data'!$M$36)</f>
        <v>-</v>
      </c>
      <c r="M726" s="43">
        <f>IF(ISNA(SUMIFS(INDEX('Model Participation Data'!$N$8:$DX$57,0,MATCH(CONCATENATE($J726,M$6),'Model Participation Data'!$N$6:$DX$6,0)),'Model Participation Data'!$B$8:$B$57,$C726,'Model Participation Data'!$C$8:$C$57,$D726)),"-",SUMIFS(INDEX('Model Participation Data'!$N$8:$DX$57,0,MATCH(CONCATENATE($J726,M$6),'Model Participation Data'!$N$6:$DX$6,0)),'Model Participation Data'!$B$8:$B$57,$C726,'Model Participation Data'!$C$8:$C$57,$D726))</f>
        <v>0</v>
      </c>
      <c r="N726" s="43">
        <f>IF(ISNA(SUMIFS(INDEX('Model Participation Data'!$N$8:$DX$57,0,MATCH(CONCATENATE($J726,N$6),'Model Participation Data'!$N$6:$DX$6,0)),'Model Participation Data'!$B$8:$B$57,$C726,'Model Participation Data'!$C$8:$C$57,$D726)),"-",SUMIFS(INDEX('Model Participation Data'!$N$8:$DX$57,0,MATCH(CONCATENATE($J726,N$6),'Model Participation Data'!$N$6:$DX$6,0)),'Model Participation Data'!$B$8:$B$57,$C726,'Model Participation Data'!$C$8:$C$57,$D726))</f>
        <v>0</v>
      </c>
      <c r="O726" s="154">
        <f>IF(ISNA(SUMIFS(INDEX('Model Participation Data'!$N$8:$DX$57,0,MATCH(CONCATENATE($J726,O$6),'Model Participation Data'!$N$6:$DX$6,0)),'Model Participation Data'!$B$8:$B$57,$C726,'Model Participation Data'!$C$8:$C$57,$D726)),"-",SUMIFS(INDEX('Model Participation Data'!$N$8:$DX$57,0,MATCH(CONCATENATE($J726,O$6),'Model Participation Data'!$N$6:$DX$6,0)),'Model Participation Data'!$B$8:$B$57,$C726,'Model Participation Data'!$C$8:$C$57,$D726))</f>
        <v>0</v>
      </c>
    </row>
    <row r="727" spans="2:15" outlineLevel="1" x14ac:dyDescent="0.35">
      <c r="B727" s="37" t="s">
        <v>80</v>
      </c>
      <c r="C727" s="38" t="str">
        <f>IF(ISBLANK('Model Participation Data'!$B$36),"-",'Model Participation Data'!$B$36)</f>
        <v>-</v>
      </c>
      <c r="D727" s="38" t="str">
        <f>IF(ISBLANK('Model Participation Data'!$C$36),"-",'Model Participation Data'!$C$36)</f>
        <v>-</v>
      </c>
      <c r="E727" s="38" t="str">
        <f>IF(ISBLANK('Model Participation Data'!$D$36),"-",'Model Participation Data'!$D$36)</f>
        <v>-</v>
      </c>
      <c r="F727" s="38" t="str">
        <f>IF(ISBLANK('Model Participation Data'!$E$36),"-",'Model Participation Data'!$E$36)</f>
        <v>-</v>
      </c>
      <c r="G727" s="151" t="str">
        <f>IF(ISBLANK('Model Participation Data'!$F$36),"-",'Model Participation Data'!$F$36)</f>
        <v>-</v>
      </c>
      <c r="H727" s="38">
        <v>4</v>
      </c>
      <c r="I727" s="38">
        <v>2</v>
      </c>
      <c r="J727" s="150" t="str">
        <f t="shared" si="39"/>
        <v>42</v>
      </c>
      <c r="K727" s="38" t="str">
        <f>IF(ISBLANK('Model Participation Data'!$L$36),"-",'Model Participation Data'!$L$36)</f>
        <v>-</v>
      </c>
      <c r="L727" s="39" t="str">
        <f>IF(ISBLANK('Model Participation Data'!$M$36),"-",'Model Participation Data'!$M$36)</f>
        <v>-</v>
      </c>
      <c r="M727" s="43">
        <f>IF(ISNA(SUMIFS(INDEX('Model Participation Data'!$N$8:$DX$57,0,MATCH(CONCATENATE($J727,M$6),'Model Participation Data'!$N$6:$DX$6,0)),'Model Participation Data'!$B$8:$B$57,$C727,'Model Participation Data'!$C$8:$C$57,$D727)),"-",SUMIFS(INDEX('Model Participation Data'!$N$8:$DX$57,0,MATCH(CONCATENATE($J727,M$6),'Model Participation Data'!$N$6:$DX$6,0)),'Model Participation Data'!$B$8:$B$57,$C727,'Model Participation Data'!$C$8:$C$57,$D727))</f>
        <v>0</v>
      </c>
      <c r="N727" s="43">
        <f>IF(ISNA(SUMIFS(INDEX('Model Participation Data'!$N$8:$DX$57,0,MATCH(CONCATENATE($J727,N$6),'Model Participation Data'!$N$6:$DX$6,0)),'Model Participation Data'!$B$8:$B$57,$C727,'Model Participation Data'!$C$8:$C$57,$D727)),"-",SUMIFS(INDEX('Model Participation Data'!$N$8:$DX$57,0,MATCH(CONCATENATE($J727,N$6),'Model Participation Data'!$N$6:$DX$6,0)),'Model Participation Data'!$B$8:$B$57,$C727,'Model Participation Data'!$C$8:$C$57,$D727))</f>
        <v>0</v>
      </c>
      <c r="O727" s="154">
        <f>IF(ISNA(SUMIFS(INDEX('Model Participation Data'!$N$8:$DX$57,0,MATCH(CONCATENATE($J727,O$6),'Model Participation Data'!$N$6:$DX$6,0)),'Model Participation Data'!$B$8:$B$57,$C727,'Model Participation Data'!$C$8:$C$57,$D727)),"-",SUMIFS(INDEX('Model Participation Data'!$N$8:$DX$57,0,MATCH(CONCATENATE($J727,O$6),'Model Participation Data'!$N$6:$DX$6,0)),'Model Participation Data'!$B$8:$B$57,$C727,'Model Participation Data'!$C$8:$C$57,$D727))</f>
        <v>0</v>
      </c>
    </row>
    <row r="728" spans="2:15" outlineLevel="1" x14ac:dyDescent="0.35">
      <c r="B728" s="37" t="s">
        <v>80</v>
      </c>
      <c r="C728" s="38" t="str">
        <f>IF(ISBLANK('Model Participation Data'!$B$36),"-",'Model Participation Data'!$B$36)</f>
        <v>-</v>
      </c>
      <c r="D728" s="38" t="str">
        <f>IF(ISBLANK('Model Participation Data'!$C$36),"-",'Model Participation Data'!$C$36)</f>
        <v>-</v>
      </c>
      <c r="E728" s="38" t="str">
        <f>IF(ISBLANK('Model Participation Data'!$D$36),"-",'Model Participation Data'!$D$36)</f>
        <v>-</v>
      </c>
      <c r="F728" s="38" t="str">
        <f>IF(ISBLANK('Model Participation Data'!$E$36),"-",'Model Participation Data'!$E$36)</f>
        <v>-</v>
      </c>
      <c r="G728" s="151" t="str">
        <f>IF(ISBLANK('Model Participation Data'!$F$36),"-",'Model Participation Data'!$F$36)</f>
        <v>-</v>
      </c>
      <c r="H728" s="38">
        <v>4</v>
      </c>
      <c r="I728" s="38">
        <v>3</v>
      </c>
      <c r="J728" s="150" t="str">
        <f t="shared" si="39"/>
        <v>43</v>
      </c>
      <c r="K728" s="38" t="str">
        <f>IF(ISBLANK('Model Participation Data'!$L$36),"-",'Model Participation Data'!$L$36)</f>
        <v>-</v>
      </c>
      <c r="L728" s="39" t="str">
        <f>IF(ISBLANK('Model Participation Data'!$M$36),"-",'Model Participation Data'!$M$36)</f>
        <v>-</v>
      </c>
      <c r="M728" s="43">
        <f>IF(ISNA(SUMIFS(INDEX('Model Participation Data'!$N$8:$DX$57,0,MATCH(CONCATENATE($J728,M$6),'Model Participation Data'!$N$6:$DX$6,0)),'Model Participation Data'!$B$8:$B$57,$C728,'Model Participation Data'!$C$8:$C$57,$D728)),"-",SUMIFS(INDEX('Model Participation Data'!$N$8:$DX$57,0,MATCH(CONCATENATE($J728,M$6),'Model Participation Data'!$N$6:$DX$6,0)),'Model Participation Data'!$B$8:$B$57,$C728,'Model Participation Data'!$C$8:$C$57,$D728))</f>
        <v>0</v>
      </c>
      <c r="N728" s="43">
        <f>IF(ISNA(SUMIFS(INDEX('Model Participation Data'!$N$8:$DX$57,0,MATCH(CONCATENATE($J728,N$6),'Model Participation Data'!$N$6:$DX$6,0)),'Model Participation Data'!$B$8:$B$57,$C728,'Model Participation Data'!$C$8:$C$57,$D728)),"-",SUMIFS(INDEX('Model Participation Data'!$N$8:$DX$57,0,MATCH(CONCATENATE($J728,N$6),'Model Participation Data'!$N$6:$DX$6,0)),'Model Participation Data'!$B$8:$B$57,$C728,'Model Participation Data'!$C$8:$C$57,$D728))</f>
        <v>0</v>
      </c>
      <c r="O728" s="154">
        <f>IF(ISNA(SUMIFS(INDEX('Model Participation Data'!$N$8:$DX$57,0,MATCH(CONCATENATE($J728,O$6),'Model Participation Data'!$N$6:$DX$6,0)),'Model Participation Data'!$B$8:$B$57,$C728,'Model Participation Data'!$C$8:$C$57,$D728)),"-",SUMIFS(INDEX('Model Participation Data'!$N$8:$DX$57,0,MATCH(CONCATENATE($J728,O$6),'Model Participation Data'!$N$6:$DX$6,0)),'Model Participation Data'!$B$8:$B$57,$C728,'Model Participation Data'!$C$8:$C$57,$D728))</f>
        <v>0</v>
      </c>
    </row>
    <row r="729" spans="2:15" outlineLevel="1" x14ac:dyDescent="0.35">
      <c r="B729" s="37" t="s">
        <v>80</v>
      </c>
      <c r="C729" s="38" t="str">
        <f>IF(ISBLANK('Model Participation Data'!$B$36),"-",'Model Participation Data'!$B$36)</f>
        <v>-</v>
      </c>
      <c r="D729" s="38" t="str">
        <f>IF(ISBLANK('Model Participation Data'!$C$36),"-",'Model Participation Data'!$C$36)</f>
        <v>-</v>
      </c>
      <c r="E729" s="38" t="str">
        <f>IF(ISBLANK('Model Participation Data'!$D$36),"-",'Model Participation Data'!$D$36)</f>
        <v>-</v>
      </c>
      <c r="F729" s="38" t="str">
        <f>IF(ISBLANK('Model Participation Data'!$E$36),"-",'Model Participation Data'!$E$36)</f>
        <v>-</v>
      </c>
      <c r="G729" s="151" t="str">
        <f>IF(ISBLANK('Model Participation Data'!$F$36),"-",'Model Participation Data'!$F$36)</f>
        <v>-</v>
      </c>
      <c r="H729" s="38">
        <v>4</v>
      </c>
      <c r="I729" s="38">
        <v>4</v>
      </c>
      <c r="J729" s="150" t="str">
        <f t="shared" si="39"/>
        <v>44</v>
      </c>
      <c r="K729" s="38" t="str">
        <f>IF(ISBLANK('Model Participation Data'!$L$36),"-",'Model Participation Data'!$L$36)</f>
        <v>-</v>
      </c>
      <c r="L729" s="39" t="str">
        <f>IF(ISBLANK('Model Participation Data'!$M$36),"-",'Model Participation Data'!$M$36)</f>
        <v>-</v>
      </c>
      <c r="M729" s="43">
        <f>IF(ISNA(SUMIFS(INDEX('Model Participation Data'!$N$8:$DX$57,0,MATCH(CONCATENATE($J729,M$6),'Model Participation Data'!$N$6:$DX$6,0)),'Model Participation Data'!$B$8:$B$57,$C729,'Model Participation Data'!$C$8:$C$57,$D729)),"-",SUMIFS(INDEX('Model Participation Data'!$N$8:$DX$57,0,MATCH(CONCATENATE($J729,M$6),'Model Participation Data'!$N$6:$DX$6,0)),'Model Participation Data'!$B$8:$B$57,$C729,'Model Participation Data'!$C$8:$C$57,$D729))</f>
        <v>0</v>
      </c>
      <c r="N729" s="43">
        <f>IF(ISNA(SUMIFS(INDEX('Model Participation Data'!$N$8:$DX$57,0,MATCH(CONCATENATE($J729,N$6),'Model Participation Data'!$N$6:$DX$6,0)),'Model Participation Data'!$B$8:$B$57,$C729,'Model Participation Data'!$C$8:$C$57,$D729)),"-",SUMIFS(INDEX('Model Participation Data'!$N$8:$DX$57,0,MATCH(CONCATENATE($J729,N$6),'Model Participation Data'!$N$6:$DX$6,0)),'Model Participation Data'!$B$8:$B$57,$C729,'Model Participation Data'!$C$8:$C$57,$D729))</f>
        <v>0</v>
      </c>
      <c r="O729" s="154">
        <f>IF(ISNA(SUMIFS(INDEX('Model Participation Data'!$N$8:$DX$57,0,MATCH(CONCATENATE($J729,O$6),'Model Participation Data'!$N$6:$DX$6,0)),'Model Participation Data'!$B$8:$B$57,$C729,'Model Participation Data'!$C$8:$C$57,$D729)),"-",SUMIFS(INDEX('Model Participation Data'!$N$8:$DX$57,0,MATCH(CONCATENATE($J729,O$6),'Model Participation Data'!$N$6:$DX$6,0)),'Model Participation Data'!$B$8:$B$57,$C729,'Model Participation Data'!$C$8:$C$57,$D729))</f>
        <v>0</v>
      </c>
    </row>
    <row r="730" spans="2:15" outlineLevel="1" x14ac:dyDescent="0.35">
      <c r="B730" s="37" t="s">
        <v>80</v>
      </c>
      <c r="C730" s="38" t="str">
        <f>IF(ISBLANK('Model Participation Data'!$B$36),"-",'Model Participation Data'!$B$36)</f>
        <v>-</v>
      </c>
      <c r="D730" s="38" t="str">
        <f>IF(ISBLANK('Model Participation Data'!$C$36),"-",'Model Participation Data'!$C$36)</f>
        <v>-</v>
      </c>
      <c r="E730" s="38" t="str">
        <f>IF(ISBLANK('Model Participation Data'!$D$36),"-",'Model Participation Data'!$D$36)</f>
        <v>-</v>
      </c>
      <c r="F730" s="38" t="str">
        <f>IF(ISBLANK('Model Participation Data'!$E$36),"-",'Model Participation Data'!$E$36)</f>
        <v>-</v>
      </c>
      <c r="G730" s="151" t="str">
        <f>IF(ISBLANK('Model Participation Data'!$F$36),"-",'Model Participation Data'!$F$36)</f>
        <v>-</v>
      </c>
      <c r="H730" s="38">
        <v>4</v>
      </c>
      <c r="I730" s="38">
        <v>5</v>
      </c>
      <c r="J730" s="150" t="str">
        <f t="shared" si="39"/>
        <v>45</v>
      </c>
      <c r="K730" s="38" t="str">
        <f>IF(ISBLANK('Model Participation Data'!$L$36),"-",'Model Participation Data'!$L$36)</f>
        <v>-</v>
      </c>
      <c r="L730" s="39" t="str">
        <f>IF(ISBLANK('Model Participation Data'!$M$36),"-",'Model Participation Data'!$M$36)</f>
        <v>-</v>
      </c>
      <c r="M730" s="43">
        <f>IF(ISNA(SUMIFS(INDEX('Model Participation Data'!$N$8:$DX$57,0,MATCH(CONCATENATE($J730,M$6),'Model Participation Data'!$N$6:$DX$6,0)),'Model Participation Data'!$B$8:$B$57,$C730,'Model Participation Data'!$C$8:$C$57,$D730)),"-",SUMIFS(INDEX('Model Participation Data'!$N$8:$DX$57,0,MATCH(CONCATENATE($J730,M$6),'Model Participation Data'!$N$6:$DX$6,0)),'Model Participation Data'!$B$8:$B$57,$C730,'Model Participation Data'!$C$8:$C$57,$D730))</f>
        <v>0</v>
      </c>
      <c r="N730" s="43">
        <f>IF(ISNA(SUMIFS(INDEX('Model Participation Data'!$N$8:$DX$57,0,MATCH(CONCATENATE($J730,N$6),'Model Participation Data'!$N$6:$DX$6,0)),'Model Participation Data'!$B$8:$B$57,$C730,'Model Participation Data'!$C$8:$C$57,$D730)),"-",SUMIFS(INDEX('Model Participation Data'!$N$8:$DX$57,0,MATCH(CONCATENATE($J730,N$6),'Model Participation Data'!$N$6:$DX$6,0)),'Model Participation Data'!$B$8:$B$57,$C730,'Model Participation Data'!$C$8:$C$57,$D730))</f>
        <v>0</v>
      </c>
      <c r="O730" s="154">
        <f>IF(ISNA(SUMIFS(INDEX('Model Participation Data'!$N$8:$DX$57,0,MATCH(CONCATENATE($J730,O$6),'Model Participation Data'!$N$6:$DX$6,0)),'Model Participation Data'!$B$8:$B$57,$C730,'Model Participation Data'!$C$8:$C$57,$D730)),"-",SUMIFS(INDEX('Model Participation Data'!$N$8:$DX$57,0,MATCH(CONCATENATE($J730,O$6),'Model Participation Data'!$N$6:$DX$6,0)),'Model Participation Data'!$B$8:$B$57,$C730,'Model Participation Data'!$C$8:$C$57,$D730))</f>
        <v>0</v>
      </c>
    </row>
    <row r="731" spans="2:15" outlineLevel="1" x14ac:dyDescent="0.35">
      <c r="B731" s="37" t="s">
        <v>80</v>
      </c>
      <c r="C731" s="38" t="str">
        <f>IF(ISBLANK('Model Participation Data'!$B$36),"-",'Model Participation Data'!$B$36)</f>
        <v>-</v>
      </c>
      <c r="D731" s="38" t="str">
        <f>IF(ISBLANK('Model Participation Data'!$C$36),"-",'Model Participation Data'!$C$36)</f>
        <v>-</v>
      </c>
      <c r="E731" s="38" t="str">
        <f>IF(ISBLANK('Model Participation Data'!$D$36),"-",'Model Participation Data'!$D$36)</f>
        <v>-</v>
      </c>
      <c r="F731" s="38" t="str">
        <f>IF(ISBLANK('Model Participation Data'!$E$36),"-",'Model Participation Data'!$E$36)</f>
        <v>-</v>
      </c>
      <c r="G731" s="151" t="str">
        <f>IF(ISBLANK('Model Participation Data'!$F$36),"-",'Model Participation Data'!$F$36)</f>
        <v>-</v>
      </c>
      <c r="H731" s="38">
        <v>4</v>
      </c>
      <c r="I731" s="38" t="s">
        <v>65</v>
      </c>
      <c r="J731" s="150" t="str">
        <f t="shared" si="39"/>
        <v>4Goal</v>
      </c>
      <c r="K731" s="38" t="str">
        <f>IF(ISBLANK('Model Participation Data'!$L$36),"-",'Model Participation Data'!$L$36)</f>
        <v>-</v>
      </c>
      <c r="L731" s="39" t="str">
        <f>IF(ISBLANK('Model Participation Data'!$M$36),"-",'Model Participation Data'!$M$36)</f>
        <v>-</v>
      </c>
      <c r="M731" s="43" t="str">
        <f>IF(ISNA(SUMIFS(INDEX('Model Participation Data'!$N$8:$DX$57,0,MATCH(CONCATENATE($J731,M$6),'Model Participation Data'!$N$6:$DX$6,0)),'Model Participation Data'!$B$8:$B$57,$C731,'Model Participation Data'!$C$8:$C$57,$D731)),"-",SUMIFS(INDEX('Model Participation Data'!$N$8:$DX$57,0,MATCH(CONCATENATE($J731,M$6),'Model Participation Data'!$N$6:$DX$6,0)),'Model Participation Data'!$B$8:$B$57,$C731,'Model Participation Data'!$C$8:$C$57,$D731))</f>
        <v>-</v>
      </c>
      <c r="N731" s="43" t="str">
        <f>IF(ISNA(SUMIFS(INDEX('Model Participation Data'!$N$8:$DX$57,0,MATCH(CONCATENATE($J731,N$6),'Model Participation Data'!$N$6:$DX$6,0)),'Model Participation Data'!$B$8:$B$57,$C731,'Model Participation Data'!$C$8:$C$57,$D731)),"-",SUMIFS(INDEX('Model Participation Data'!$N$8:$DX$57,0,MATCH(CONCATENATE($J731,N$6),'Model Participation Data'!$N$6:$DX$6,0)),'Model Participation Data'!$B$8:$B$57,$C731,'Model Participation Data'!$C$8:$C$57,$D731))</f>
        <v>-</v>
      </c>
      <c r="O731" s="154">
        <f>IF(ISNA(SUMIFS(INDEX('Model Participation Data'!$N$8:$DX$57,0,MATCH(CONCATENATE($J731,O$6),'Model Participation Data'!$N$6:$DX$6,0)),'Model Participation Data'!$B$8:$B$57,$C731,'Model Participation Data'!$C$8:$C$57,$D731)),"-",SUMIFS(INDEX('Model Participation Data'!$N$8:$DX$57,0,MATCH(CONCATENATE($J731,O$6),'Model Participation Data'!$N$6:$DX$6,0)),'Model Participation Data'!$B$8:$B$57,$C731,'Model Participation Data'!$C$8:$C$57,$D731))</f>
        <v>0</v>
      </c>
    </row>
    <row r="732" spans="2:15" outlineLevel="1" x14ac:dyDescent="0.35">
      <c r="B732" s="37" t="s">
        <v>80</v>
      </c>
      <c r="C732" s="38" t="str">
        <f>IF(ISBLANK('Model Participation Data'!$B$37),"-",'Model Participation Data'!$B$37)</f>
        <v>-</v>
      </c>
      <c r="D732" s="38" t="str">
        <f>IF(ISBLANK('Model Participation Data'!$C$37),"-",'Model Participation Data'!$C$37)</f>
        <v>-</v>
      </c>
      <c r="E732" s="38" t="str">
        <f>IF(ISBLANK('Model Participation Data'!$D$37),"-",'Model Participation Data'!$D$37)</f>
        <v>-</v>
      </c>
      <c r="F732" s="38" t="str">
        <f>IF(ISBLANK('Model Participation Data'!$E$37),"-",'Model Participation Data'!$E$37)</f>
        <v>-</v>
      </c>
      <c r="G732" s="151" t="str">
        <f>IF(ISBLANK('Model Participation Data'!$F$37),"-",'Model Participation Data'!$F$37)</f>
        <v>-</v>
      </c>
      <c r="H732" s="38" t="s">
        <v>64</v>
      </c>
      <c r="I732" s="38" t="s">
        <v>64</v>
      </c>
      <c r="J732" s="150" t="str">
        <f t="shared" si="38"/>
        <v>BaselineBaseline</v>
      </c>
      <c r="K732" s="38" t="str">
        <f>IF(ISBLANK('Model Participation Data'!$L$37),"-",'Model Participation Data'!$L$37)</f>
        <v>-</v>
      </c>
      <c r="L732" s="39" t="str">
        <f>IF(ISBLANK('Model Participation Data'!$M$37),"-",'Model Participation Data'!$M$37)</f>
        <v>-</v>
      </c>
      <c r="M732" s="43">
        <f>IF(ISNA(SUMIFS(INDEX('Model Participation Data'!$N$8:$DX$57,0,MATCH(CONCATENATE($J732,M$6),'Model Participation Data'!$N$6:$DX$6,0)),'Model Participation Data'!$B$8:$B$57,$C732,'Model Participation Data'!$C$8:$C$57,$D732)),"-",SUMIFS(INDEX('Model Participation Data'!$N$8:$DX$57,0,MATCH(CONCATENATE($J732,M$6),'Model Participation Data'!$N$6:$DX$6,0)),'Model Participation Data'!$B$8:$B$57,$C732,'Model Participation Data'!$C$8:$C$57,$D732))</f>
        <v>0</v>
      </c>
      <c r="N732" s="43">
        <f>IF(ISNA(SUMIFS(INDEX('Model Participation Data'!$N$8:$DX$57,0,MATCH(CONCATENATE($J732,N$6),'Model Participation Data'!$N$6:$DX$6,0)),'Model Participation Data'!$B$8:$B$57,$C732,'Model Participation Data'!$C$8:$C$57,$D732)),"-",SUMIFS(INDEX('Model Participation Data'!$N$8:$DX$57,0,MATCH(CONCATENATE($J732,N$6),'Model Participation Data'!$N$6:$DX$6,0)),'Model Participation Data'!$B$8:$B$57,$C732,'Model Participation Data'!$C$8:$C$57,$D732))</f>
        <v>0</v>
      </c>
      <c r="O732" s="154">
        <f>IF(ISNA(SUMIFS(INDEX('Model Participation Data'!$N$8:$DX$57,0,MATCH(CONCATENATE($J732,O$6),'Model Participation Data'!$N$6:$DX$6,0)),'Model Participation Data'!$B$8:$B$57,$C732,'Model Participation Data'!$C$8:$C$57,$D732)),"-",SUMIFS(INDEX('Model Participation Data'!$N$8:$DX$57,0,MATCH(CONCATENATE($J732,O$6),'Model Participation Data'!$N$6:$DX$6,0)),'Model Participation Data'!$B$8:$B$57,$C732,'Model Participation Data'!$C$8:$C$57,$D732))</f>
        <v>0</v>
      </c>
    </row>
    <row r="733" spans="2:15" outlineLevel="1" x14ac:dyDescent="0.35">
      <c r="B733" s="37" t="s">
        <v>80</v>
      </c>
      <c r="C733" s="38" t="str">
        <f>IF(ISBLANK('Model Participation Data'!$B$37),"-",'Model Participation Data'!$B$37)</f>
        <v>-</v>
      </c>
      <c r="D733" s="38" t="str">
        <f>IF(ISBLANK('Model Participation Data'!$C$37),"-",'Model Participation Data'!$C$37)</f>
        <v>-</v>
      </c>
      <c r="E733" s="38" t="str">
        <f>IF(ISBLANK('Model Participation Data'!$D$37),"-",'Model Participation Data'!$D$37)</f>
        <v>-</v>
      </c>
      <c r="F733" s="38" t="str">
        <f>IF(ISBLANK('Model Participation Data'!$E$37),"-",'Model Participation Data'!$E$37)</f>
        <v>-</v>
      </c>
      <c r="G733" s="151" t="str">
        <f>IF(ISBLANK('Model Participation Data'!$F$37),"-",'Model Participation Data'!$F$37)</f>
        <v>-</v>
      </c>
      <c r="H733" s="38">
        <v>1</v>
      </c>
      <c r="I733" s="38">
        <v>1</v>
      </c>
      <c r="J733" s="150" t="str">
        <f t="shared" si="38"/>
        <v>11</v>
      </c>
      <c r="K733" s="38" t="str">
        <f>IF(ISBLANK('Model Participation Data'!$L$37),"-",'Model Participation Data'!$L$37)</f>
        <v>-</v>
      </c>
      <c r="L733" s="39" t="str">
        <f>IF(ISBLANK('Model Participation Data'!$M$37),"-",'Model Participation Data'!$M$37)</f>
        <v>-</v>
      </c>
      <c r="M733" s="43">
        <f>IF(ISNA(SUMIFS(INDEX('Model Participation Data'!$N$8:$DX$57,0,MATCH(CONCATENATE($J733,M$6),'Model Participation Data'!$N$6:$DX$6,0)),'Model Participation Data'!$B$8:$B$57,$C733,'Model Participation Data'!$C$8:$C$57,$D733)),"-",SUMIFS(INDEX('Model Participation Data'!$N$8:$DX$57,0,MATCH(CONCATENATE($J733,M$6),'Model Participation Data'!$N$6:$DX$6,0)),'Model Participation Data'!$B$8:$B$57,$C733,'Model Participation Data'!$C$8:$C$57,$D733))</f>
        <v>0</v>
      </c>
      <c r="N733" s="43">
        <f>IF(ISNA(SUMIFS(INDEX('Model Participation Data'!$N$8:$DX$57,0,MATCH(CONCATENATE($J733,N$6),'Model Participation Data'!$N$6:$DX$6,0)),'Model Participation Data'!$B$8:$B$57,$C733,'Model Participation Data'!$C$8:$C$57,$D733)),"-",SUMIFS(INDEX('Model Participation Data'!$N$8:$DX$57,0,MATCH(CONCATENATE($J733,N$6),'Model Participation Data'!$N$6:$DX$6,0)),'Model Participation Data'!$B$8:$B$57,$C733,'Model Participation Data'!$C$8:$C$57,$D733))</f>
        <v>0</v>
      </c>
      <c r="O733" s="154">
        <f>IF(ISNA(SUMIFS(INDEX('Model Participation Data'!$N$8:$DX$57,0,MATCH(CONCATENATE($J733,O$6),'Model Participation Data'!$N$6:$DX$6,0)),'Model Participation Data'!$B$8:$B$57,$C733,'Model Participation Data'!$C$8:$C$57,$D733)),"-",SUMIFS(INDEX('Model Participation Data'!$N$8:$DX$57,0,MATCH(CONCATENATE($J733,O$6),'Model Participation Data'!$N$6:$DX$6,0)),'Model Participation Data'!$B$8:$B$57,$C733,'Model Participation Data'!$C$8:$C$57,$D733))</f>
        <v>0</v>
      </c>
    </row>
    <row r="734" spans="2:15" outlineLevel="1" x14ac:dyDescent="0.35">
      <c r="B734" s="37" t="s">
        <v>80</v>
      </c>
      <c r="C734" s="38" t="str">
        <f>IF(ISBLANK('Model Participation Data'!$B$37),"-",'Model Participation Data'!$B$37)</f>
        <v>-</v>
      </c>
      <c r="D734" s="38" t="str">
        <f>IF(ISBLANK('Model Participation Data'!$C$37),"-",'Model Participation Data'!$C$37)</f>
        <v>-</v>
      </c>
      <c r="E734" s="38" t="str">
        <f>IF(ISBLANK('Model Participation Data'!$D$37),"-",'Model Participation Data'!$D$37)</f>
        <v>-</v>
      </c>
      <c r="F734" s="38" t="str">
        <f>IF(ISBLANK('Model Participation Data'!$E$37),"-",'Model Participation Data'!$E$37)</f>
        <v>-</v>
      </c>
      <c r="G734" s="151" t="str">
        <f>IF(ISBLANK('Model Participation Data'!$F$37),"-",'Model Participation Data'!$F$37)</f>
        <v>-</v>
      </c>
      <c r="H734" s="38">
        <v>1</v>
      </c>
      <c r="I734" s="38">
        <v>2</v>
      </c>
      <c r="J734" s="150" t="str">
        <f t="shared" si="38"/>
        <v>12</v>
      </c>
      <c r="K734" s="38" t="str">
        <f>IF(ISBLANK('Model Participation Data'!$L$37),"-",'Model Participation Data'!$L$37)</f>
        <v>-</v>
      </c>
      <c r="L734" s="39" t="str">
        <f>IF(ISBLANK('Model Participation Data'!$M$37),"-",'Model Participation Data'!$M$37)</f>
        <v>-</v>
      </c>
      <c r="M734" s="43">
        <f>IF(ISNA(SUMIFS(INDEX('Model Participation Data'!$N$8:$DX$57,0,MATCH(CONCATENATE($J734,M$6),'Model Participation Data'!$N$6:$DX$6,0)),'Model Participation Data'!$B$8:$B$57,$C734,'Model Participation Data'!$C$8:$C$57,$D734)),"-",SUMIFS(INDEX('Model Participation Data'!$N$8:$DX$57,0,MATCH(CONCATENATE($J734,M$6),'Model Participation Data'!$N$6:$DX$6,0)),'Model Participation Data'!$B$8:$B$57,$C734,'Model Participation Data'!$C$8:$C$57,$D734))</f>
        <v>0</v>
      </c>
      <c r="N734" s="43">
        <f>IF(ISNA(SUMIFS(INDEX('Model Participation Data'!$N$8:$DX$57,0,MATCH(CONCATENATE($J734,N$6),'Model Participation Data'!$N$6:$DX$6,0)),'Model Participation Data'!$B$8:$B$57,$C734,'Model Participation Data'!$C$8:$C$57,$D734)),"-",SUMIFS(INDEX('Model Participation Data'!$N$8:$DX$57,0,MATCH(CONCATENATE($J734,N$6),'Model Participation Data'!$N$6:$DX$6,0)),'Model Participation Data'!$B$8:$B$57,$C734,'Model Participation Data'!$C$8:$C$57,$D734))</f>
        <v>0</v>
      </c>
      <c r="O734" s="154">
        <f>IF(ISNA(SUMIFS(INDEX('Model Participation Data'!$N$8:$DX$57,0,MATCH(CONCATENATE($J734,O$6),'Model Participation Data'!$N$6:$DX$6,0)),'Model Participation Data'!$B$8:$B$57,$C734,'Model Participation Data'!$C$8:$C$57,$D734)),"-",SUMIFS(INDEX('Model Participation Data'!$N$8:$DX$57,0,MATCH(CONCATENATE($J734,O$6),'Model Participation Data'!$N$6:$DX$6,0)),'Model Participation Data'!$B$8:$B$57,$C734,'Model Participation Data'!$C$8:$C$57,$D734))</f>
        <v>0</v>
      </c>
    </row>
    <row r="735" spans="2:15" outlineLevel="1" x14ac:dyDescent="0.35">
      <c r="B735" s="37" t="s">
        <v>80</v>
      </c>
      <c r="C735" s="38" t="str">
        <f>IF(ISBLANK('Model Participation Data'!$B$37),"-",'Model Participation Data'!$B$37)</f>
        <v>-</v>
      </c>
      <c r="D735" s="38" t="str">
        <f>IF(ISBLANK('Model Participation Data'!$C$37),"-",'Model Participation Data'!$C$37)</f>
        <v>-</v>
      </c>
      <c r="E735" s="38" t="str">
        <f>IF(ISBLANK('Model Participation Data'!$D$37),"-",'Model Participation Data'!$D$37)</f>
        <v>-</v>
      </c>
      <c r="F735" s="38" t="str">
        <f>IF(ISBLANK('Model Participation Data'!$E$37),"-",'Model Participation Data'!$E$37)</f>
        <v>-</v>
      </c>
      <c r="G735" s="151" t="str">
        <f>IF(ISBLANK('Model Participation Data'!$F$37),"-",'Model Participation Data'!$F$37)</f>
        <v>-</v>
      </c>
      <c r="H735" s="38">
        <v>1</v>
      </c>
      <c r="I735" s="38">
        <v>3</v>
      </c>
      <c r="J735" s="150" t="str">
        <f t="shared" si="38"/>
        <v>13</v>
      </c>
      <c r="K735" s="38" t="str">
        <f>IF(ISBLANK('Model Participation Data'!$L$37),"-",'Model Participation Data'!$L$37)</f>
        <v>-</v>
      </c>
      <c r="L735" s="39" t="str">
        <f>IF(ISBLANK('Model Participation Data'!$M$37),"-",'Model Participation Data'!$M$37)</f>
        <v>-</v>
      </c>
      <c r="M735" s="43">
        <f>IF(ISNA(SUMIFS(INDEX('Model Participation Data'!$N$8:$DX$57,0,MATCH(CONCATENATE($J735,M$6),'Model Participation Data'!$N$6:$DX$6,0)),'Model Participation Data'!$B$8:$B$57,$C735,'Model Participation Data'!$C$8:$C$57,$D735)),"-",SUMIFS(INDEX('Model Participation Data'!$N$8:$DX$57,0,MATCH(CONCATENATE($J735,M$6),'Model Participation Data'!$N$6:$DX$6,0)),'Model Participation Data'!$B$8:$B$57,$C735,'Model Participation Data'!$C$8:$C$57,$D735))</f>
        <v>0</v>
      </c>
      <c r="N735" s="43">
        <f>IF(ISNA(SUMIFS(INDEX('Model Participation Data'!$N$8:$DX$57,0,MATCH(CONCATENATE($J735,N$6),'Model Participation Data'!$N$6:$DX$6,0)),'Model Participation Data'!$B$8:$B$57,$C735,'Model Participation Data'!$C$8:$C$57,$D735)),"-",SUMIFS(INDEX('Model Participation Data'!$N$8:$DX$57,0,MATCH(CONCATENATE($J735,N$6),'Model Participation Data'!$N$6:$DX$6,0)),'Model Participation Data'!$B$8:$B$57,$C735,'Model Participation Data'!$C$8:$C$57,$D735))</f>
        <v>0</v>
      </c>
      <c r="O735" s="154">
        <f>IF(ISNA(SUMIFS(INDEX('Model Participation Data'!$N$8:$DX$57,0,MATCH(CONCATENATE($J735,O$6),'Model Participation Data'!$N$6:$DX$6,0)),'Model Participation Data'!$B$8:$B$57,$C735,'Model Participation Data'!$C$8:$C$57,$D735)),"-",SUMIFS(INDEX('Model Participation Data'!$N$8:$DX$57,0,MATCH(CONCATENATE($J735,O$6),'Model Participation Data'!$N$6:$DX$6,0)),'Model Participation Data'!$B$8:$B$57,$C735,'Model Participation Data'!$C$8:$C$57,$D735))</f>
        <v>0</v>
      </c>
    </row>
    <row r="736" spans="2:15" outlineLevel="1" x14ac:dyDescent="0.35">
      <c r="B736" s="37" t="s">
        <v>80</v>
      </c>
      <c r="C736" s="38" t="str">
        <f>IF(ISBLANK('Model Participation Data'!$B$37),"-",'Model Participation Data'!$B$37)</f>
        <v>-</v>
      </c>
      <c r="D736" s="38" t="str">
        <f>IF(ISBLANK('Model Participation Data'!$C$37),"-",'Model Participation Data'!$C$37)</f>
        <v>-</v>
      </c>
      <c r="E736" s="38" t="str">
        <f>IF(ISBLANK('Model Participation Data'!$D$37),"-",'Model Participation Data'!$D$37)</f>
        <v>-</v>
      </c>
      <c r="F736" s="38" t="str">
        <f>IF(ISBLANK('Model Participation Data'!$E$37),"-",'Model Participation Data'!$E$37)</f>
        <v>-</v>
      </c>
      <c r="G736" s="151" t="str">
        <f>IF(ISBLANK('Model Participation Data'!$F$37),"-",'Model Participation Data'!$F$37)</f>
        <v>-</v>
      </c>
      <c r="H736" s="38">
        <v>1</v>
      </c>
      <c r="I736" s="38">
        <v>4</v>
      </c>
      <c r="J736" s="150" t="str">
        <f t="shared" si="38"/>
        <v>14</v>
      </c>
      <c r="K736" s="38" t="str">
        <f>IF(ISBLANK('Model Participation Data'!$L$37),"-",'Model Participation Data'!$L$37)</f>
        <v>-</v>
      </c>
      <c r="L736" s="39" t="str">
        <f>IF(ISBLANK('Model Participation Data'!$M$37),"-",'Model Participation Data'!$M$37)</f>
        <v>-</v>
      </c>
      <c r="M736" s="43">
        <f>IF(ISNA(SUMIFS(INDEX('Model Participation Data'!$N$8:$DX$57,0,MATCH(CONCATENATE($J736,M$6),'Model Participation Data'!$N$6:$DX$6,0)),'Model Participation Data'!$B$8:$B$57,$C736,'Model Participation Data'!$C$8:$C$57,$D736)),"-",SUMIFS(INDEX('Model Participation Data'!$N$8:$DX$57,0,MATCH(CONCATENATE($J736,M$6),'Model Participation Data'!$N$6:$DX$6,0)),'Model Participation Data'!$B$8:$B$57,$C736,'Model Participation Data'!$C$8:$C$57,$D736))</f>
        <v>0</v>
      </c>
      <c r="N736" s="43">
        <f>IF(ISNA(SUMIFS(INDEX('Model Participation Data'!$N$8:$DX$57,0,MATCH(CONCATENATE($J736,N$6),'Model Participation Data'!$N$6:$DX$6,0)),'Model Participation Data'!$B$8:$B$57,$C736,'Model Participation Data'!$C$8:$C$57,$D736)),"-",SUMIFS(INDEX('Model Participation Data'!$N$8:$DX$57,0,MATCH(CONCATENATE($J736,N$6),'Model Participation Data'!$N$6:$DX$6,0)),'Model Participation Data'!$B$8:$B$57,$C736,'Model Participation Data'!$C$8:$C$57,$D736))</f>
        <v>0</v>
      </c>
      <c r="O736" s="154">
        <f>IF(ISNA(SUMIFS(INDEX('Model Participation Data'!$N$8:$DX$57,0,MATCH(CONCATENATE($J736,O$6),'Model Participation Data'!$N$6:$DX$6,0)),'Model Participation Data'!$B$8:$B$57,$C736,'Model Participation Data'!$C$8:$C$57,$D736)),"-",SUMIFS(INDEX('Model Participation Data'!$N$8:$DX$57,0,MATCH(CONCATENATE($J736,O$6),'Model Participation Data'!$N$6:$DX$6,0)),'Model Participation Data'!$B$8:$B$57,$C736,'Model Participation Data'!$C$8:$C$57,$D736))</f>
        <v>0</v>
      </c>
    </row>
    <row r="737" spans="2:15" outlineLevel="1" x14ac:dyDescent="0.35">
      <c r="B737" s="37" t="s">
        <v>80</v>
      </c>
      <c r="C737" s="38" t="str">
        <f>IF(ISBLANK('Model Participation Data'!$B$37),"-",'Model Participation Data'!$B$37)</f>
        <v>-</v>
      </c>
      <c r="D737" s="38" t="str">
        <f>IF(ISBLANK('Model Participation Data'!$C$37),"-",'Model Participation Data'!$C$37)</f>
        <v>-</v>
      </c>
      <c r="E737" s="38" t="str">
        <f>IF(ISBLANK('Model Participation Data'!$D$37),"-",'Model Participation Data'!$D$37)</f>
        <v>-</v>
      </c>
      <c r="F737" s="38" t="str">
        <f>IF(ISBLANK('Model Participation Data'!$E$37),"-",'Model Participation Data'!$E$37)</f>
        <v>-</v>
      </c>
      <c r="G737" s="151" t="str">
        <f>IF(ISBLANK('Model Participation Data'!$F$37),"-",'Model Participation Data'!$F$37)</f>
        <v>-</v>
      </c>
      <c r="H737" s="38">
        <v>1</v>
      </c>
      <c r="I737" s="38">
        <v>5</v>
      </c>
      <c r="J737" s="150" t="str">
        <f t="shared" si="38"/>
        <v>15</v>
      </c>
      <c r="K737" s="38" t="str">
        <f>IF(ISBLANK('Model Participation Data'!$L$37),"-",'Model Participation Data'!$L$37)</f>
        <v>-</v>
      </c>
      <c r="L737" s="39" t="str">
        <f>IF(ISBLANK('Model Participation Data'!$M$37),"-",'Model Participation Data'!$M$37)</f>
        <v>-</v>
      </c>
      <c r="M737" s="43">
        <f>IF(ISNA(SUMIFS(INDEX('Model Participation Data'!$N$8:$DX$57,0,MATCH(CONCATENATE($J737,M$6),'Model Participation Data'!$N$6:$DX$6,0)),'Model Participation Data'!$B$8:$B$57,$C737,'Model Participation Data'!$C$8:$C$57,$D737)),"-",SUMIFS(INDEX('Model Participation Data'!$N$8:$DX$57,0,MATCH(CONCATENATE($J737,M$6),'Model Participation Data'!$N$6:$DX$6,0)),'Model Participation Data'!$B$8:$B$57,$C737,'Model Participation Data'!$C$8:$C$57,$D737))</f>
        <v>0</v>
      </c>
      <c r="N737" s="43">
        <f>IF(ISNA(SUMIFS(INDEX('Model Participation Data'!$N$8:$DX$57,0,MATCH(CONCATENATE($J737,N$6),'Model Participation Data'!$N$6:$DX$6,0)),'Model Participation Data'!$B$8:$B$57,$C737,'Model Participation Data'!$C$8:$C$57,$D737)),"-",SUMIFS(INDEX('Model Participation Data'!$N$8:$DX$57,0,MATCH(CONCATENATE($J737,N$6),'Model Participation Data'!$N$6:$DX$6,0)),'Model Participation Data'!$B$8:$B$57,$C737,'Model Participation Data'!$C$8:$C$57,$D737))</f>
        <v>0</v>
      </c>
      <c r="O737" s="154">
        <f>IF(ISNA(SUMIFS(INDEX('Model Participation Data'!$N$8:$DX$57,0,MATCH(CONCATENATE($J737,O$6),'Model Participation Data'!$N$6:$DX$6,0)),'Model Participation Data'!$B$8:$B$57,$C737,'Model Participation Data'!$C$8:$C$57,$D737)),"-",SUMIFS(INDEX('Model Participation Data'!$N$8:$DX$57,0,MATCH(CONCATENATE($J737,O$6),'Model Participation Data'!$N$6:$DX$6,0)),'Model Participation Data'!$B$8:$B$57,$C737,'Model Participation Data'!$C$8:$C$57,$D737))</f>
        <v>0</v>
      </c>
    </row>
    <row r="738" spans="2:15" outlineLevel="1" x14ac:dyDescent="0.35">
      <c r="B738" s="37" t="s">
        <v>80</v>
      </c>
      <c r="C738" s="38" t="str">
        <f>IF(ISBLANK('Model Participation Data'!$B$37),"-",'Model Participation Data'!$B$37)</f>
        <v>-</v>
      </c>
      <c r="D738" s="38" t="str">
        <f>IF(ISBLANK('Model Participation Data'!$C$37),"-",'Model Participation Data'!$C$37)</f>
        <v>-</v>
      </c>
      <c r="E738" s="38" t="str">
        <f>IF(ISBLANK('Model Participation Data'!$D$37),"-",'Model Participation Data'!$D$37)</f>
        <v>-</v>
      </c>
      <c r="F738" s="38" t="str">
        <f>IF(ISBLANK('Model Participation Data'!$E$37),"-",'Model Participation Data'!$E$37)</f>
        <v>-</v>
      </c>
      <c r="G738" s="151" t="str">
        <f>IF(ISBLANK('Model Participation Data'!$F$37),"-",'Model Participation Data'!$F$37)</f>
        <v>-</v>
      </c>
      <c r="H738" s="38">
        <v>1</v>
      </c>
      <c r="I738" s="38" t="s">
        <v>65</v>
      </c>
      <c r="J738" s="150" t="str">
        <f t="shared" si="38"/>
        <v>1Goal</v>
      </c>
      <c r="K738" s="38" t="str">
        <f>IF(ISBLANK('Model Participation Data'!$L$37),"-",'Model Participation Data'!$L$37)</f>
        <v>-</v>
      </c>
      <c r="L738" s="39" t="str">
        <f>IF(ISBLANK('Model Participation Data'!$M$37),"-",'Model Participation Data'!$M$37)</f>
        <v>-</v>
      </c>
      <c r="M738" s="43" t="str">
        <f>IF(ISNA(SUMIFS(INDEX('Model Participation Data'!$N$8:$DX$57,0,MATCH(CONCATENATE($J738,M$6),'Model Participation Data'!$N$6:$DX$6,0)),'Model Participation Data'!$B$8:$B$57,$C738,'Model Participation Data'!$C$8:$C$57,$D738)),"-",SUMIFS(INDEX('Model Participation Data'!$N$8:$DX$57,0,MATCH(CONCATENATE($J738,M$6),'Model Participation Data'!$N$6:$DX$6,0)),'Model Participation Data'!$B$8:$B$57,$C738,'Model Participation Data'!$C$8:$C$57,$D738))</f>
        <v>-</v>
      </c>
      <c r="N738" s="43" t="str">
        <f>IF(ISNA(SUMIFS(INDEX('Model Participation Data'!$N$8:$DX$57,0,MATCH(CONCATENATE($J738,N$6),'Model Participation Data'!$N$6:$DX$6,0)),'Model Participation Data'!$B$8:$B$57,$C738,'Model Participation Data'!$C$8:$C$57,$D738)),"-",SUMIFS(INDEX('Model Participation Data'!$N$8:$DX$57,0,MATCH(CONCATENATE($J738,N$6),'Model Participation Data'!$N$6:$DX$6,0)),'Model Participation Data'!$B$8:$B$57,$C738,'Model Participation Data'!$C$8:$C$57,$D738))</f>
        <v>-</v>
      </c>
      <c r="O738" s="154">
        <f>IF(ISNA(SUMIFS(INDEX('Model Participation Data'!$N$8:$DX$57,0,MATCH(CONCATENATE($J738,O$6),'Model Participation Data'!$N$6:$DX$6,0)),'Model Participation Data'!$B$8:$B$57,$C738,'Model Participation Data'!$C$8:$C$57,$D738)),"-",SUMIFS(INDEX('Model Participation Data'!$N$8:$DX$57,0,MATCH(CONCATENATE($J738,O$6),'Model Participation Data'!$N$6:$DX$6,0)),'Model Participation Data'!$B$8:$B$57,$C738,'Model Participation Data'!$C$8:$C$57,$D738))</f>
        <v>0</v>
      </c>
    </row>
    <row r="739" spans="2:15" outlineLevel="1" x14ac:dyDescent="0.35">
      <c r="B739" s="37" t="s">
        <v>80</v>
      </c>
      <c r="C739" s="38" t="str">
        <f>IF(ISBLANK('Model Participation Data'!$B$37),"-",'Model Participation Data'!$B$37)</f>
        <v>-</v>
      </c>
      <c r="D739" s="38" t="str">
        <f>IF(ISBLANK('Model Participation Data'!$C$37),"-",'Model Participation Data'!$C$37)</f>
        <v>-</v>
      </c>
      <c r="E739" s="38" t="str">
        <f>IF(ISBLANK('Model Participation Data'!$D$37),"-",'Model Participation Data'!$D$37)</f>
        <v>-</v>
      </c>
      <c r="F739" s="38" t="str">
        <f>IF(ISBLANK('Model Participation Data'!$E$37),"-",'Model Participation Data'!$E$37)</f>
        <v>-</v>
      </c>
      <c r="G739" s="151" t="str">
        <f>IF(ISBLANK('Model Participation Data'!$F$37),"-",'Model Participation Data'!$F$37)</f>
        <v>-</v>
      </c>
      <c r="H739" s="38">
        <v>2</v>
      </c>
      <c r="I739" s="38">
        <v>1</v>
      </c>
      <c r="J739" s="150" t="str">
        <f t="shared" si="38"/>
        <v>21</v>
      </c>
      <c r="K739" s="38" t="str">
        <f>IF(ISBLANK('Model Participation Data'!$L$37),"-",'Model Participation Data'!$L$37)</f>
        <v>-</v>
      </c>
      <c r="L739" s="39" t="str">
        <f>IF(ISBLANK('Model Participation Data'!$M$37),"-",'Model Participation Data'!$M$37)</f>
        <v>-</v>
      </c>
      <c r="M739" s="43">
        <f>IF(ISNA(SUMIFS(INDEX('Model Participation Data'!$N$8:$DX$57,0,MATCH(CONCATENATE($J739,M$6),'Model Participation Data'!$N$6:$DX$6,0)),'Model Participation Data'!$B$8:$B$57,$C739,'Model Participation Data'!$C$8:$C$57,$D739)),"-",SUMIFS(INDEX('Model Participation Data'!$N$8:$DX$57,0,MATCH(CONCATENATE($J739,M$6),'Model Participation Data'!$N$6:$DX$6,0)),'Model Participation Data'!$B$8:$B$57,$C739,'Model Participation Data'!$C$8:$C$57,$D739))</f>
        <v>0</v>
      </c>
      <c r="N739" s="43">
        <f>IF(ISNA(SUMIFS(INDEX('Model Participation Data'!$N$8:$DX$57,0,MATCH(CONCATENATE($J739,N$6),'Model Participation Data'!$N$6:$DX$6,0)),'Model Participation Data'!$B$8:$B$57,$C739,'Model Participation Data'!$C$8:$C$57,$D739)),"-",SUMIFS(INDEX('Model Participation Data'!$N$8:$DX$57,0,MATCH(CONCATENATE($J739,N$6),'Model Participation Data'!$N$6:$DX$6,0)),'Model Participation Data'!$B$8:$B$57,$C739,'Model Participation Data'!$C$8:$C$57,$D739))</f>
        <v>0</v>
      </c>
      <c r="O739" s="154">
        <f>IF(ISNA(SUMIFS(INDEX('Model Participation Data'!$N$8:$DX$57,0,MATCH(CONCATENATE($J739,O$6),'Model Participation Data'!$N$6:$DX$6,0)),'Model Participation Data'!$B$8:$B$57,$C739,'Model Participation Data'!$C$8:$C$57,$D739)),"-",SUMIFS(INDEX('Model Participation Data'!$N$8:$DX$57,0,MATCH(CONCATENATE($J739,O$6),'Model Participation Data'!$N$6:$DX$6,0)),'Model Participation Data'!$B$8:$B$57,$C739,'Model Participation Data'!$C$8:$C$57,$D739))</f>
        <v>0</v>
      </c>
    </row>
    <row r="740" spans="2:15" outlineLevel="1" x14ac:dyDescent="0.35">
      <c r="B740" s="37" t="s">
        <v>80</v>
      </c>
      <c r="C740" s="38" t="str">
        <f>IF(ISBLANK('Model Participation Data'!$B$37),"-",'Model Participation Data'!$B$37)</f>
        <v>-</v>
      </c>
      <c r="D740" s="38" t="str">
        <f>IF(ISBLANK('Model Participation Data'!$C$37),"-",'Model Participation Data'!$C$37)</f>
        <v>-</v>
      </c>
      <c r="E740" s="38" t="str">
        <f>IF(ISBLANK('Model Participation Data'!$D$37),"-",'Model Participation Data'!$D$37)</f>
        <v>-</v>
      </c>
      <c r="F740" s="38" t="str">
        <f>IF(ISBLANK('Model Participation Data'!$E$37),"-",'Model Participation Data'!$E$37)</f>
        <v>-</v>
      </c>
      <c r="G740" s="151" t="str">
        <f>IF(ISBLANK('Model Participation Data'!$F$37),"-",'Model Participation Data'!$F$37)</f>
        <v>-</v>
      </c>
      <c r="H740" s="38">
        <v>2</v>
      </c>
      <c r="I740" s="38">
        <v>2</v>
      </c>
      <c r="J740" s="150" t="str">
        <f t="shared" si="38"/>
        <v>22</v>
      </c>
      <c r="K740" s="38" t="str">
        <f>IF(ISBLANK('Model Participation Data'!$L$37),"-",'Model Participation Data'!$L$37)</f>
        <v>-</v>
      </c>
      <c r="L740" s="39" t="str">
        <f>IF(ISBLANK('Model Participation Data'!$M$37),"-",'Model Participation Data'!$M$37)</f>
        <v>-</v>
      </c>
      <c r="M740" s="43">
        <f>IF(ISNA(SUMIFS(INDEX('Model Participation Data'!$N$8:$DX$57,0,MATCH(CONCATENATE($J740,M$6),'Model Participation Data'!$N$6:$DX$6,0)),'Model Participation Data'!$B$8:$B$57,$C740,'Model Participation Data'!$C$8:$C$57,$D740)),"-",SUMIFS(INDEX('Model Participation Data'!$N$8:$DX$57,0,MATCH(CONCATENATE($J740,M$6),'Model Participation Data'!$N$6:$DX$6,0)),'Model Participation Data'!$B$8:$B$57,$C740,'Model Participation Data'!$C$8:$C$57,$D740))</f>
        <v>0</v>
      </c>
      <c r="N740" s="43">
        <f>IF(ISNA(SUMIFS(INDEX('Model Participation Data'!$N$8:$DX$57,0,MATCH(CONCATENATE($J740,N$6),'Model Participation Data'!$N$6:$DX$6,0)),'Model Participation Data'!$B$8:$B$57,$C740,'Model Participation Data'!$C$8:$C$57,$D740)),"-",SUMIFS(INDEX('Model Participation Data'!$N$8:$DX$57,0,MATCH(CONCATENATE($J740,N$6),'Model Participation Data'!$N$6:$DX$6,0)),'Model Participation Data'!$B$8:$B$57,$C740,'Model Participation Data'!$C$8:$C$57,$D740))</f>
        <v>0</v>
      </c>
      <c r="O740" s="154">
        <f>IF(ISNA(SUMIFS(INDEX('Model Participation Data'!$N$8:$DX$57,0,MATCH(CONCATENATE($J740,O$6),'Model Participation Data'!$N$6:$DX$6,0)),'Model Participation Data'!$B$8:$B$57,$C740,'Model Participation Data'!$C$8:$C$57,$D740)),"-",SUMIFS(INDEX('Model Participation Data'!$N$8:$DX$57,0,MATCH(CONCATENATE($J740,O$6),'Model Participation Data'!$N$6:$DX$6,0)),'Model Participation Data'!$B$8:$B$57,$C740,'Model Participation Data'!$C$8:$C$57,$D740))</f>
        <v>0</v>
      </c>
    </row>
    <row r="741" spans="2:15" outlineLevel="1" x14ac:dyDescent="0.35">
      <c r="B741" s="37" t="s">
        <v>80</v>
      </c>
      <c r="C741" s="38" t="str">
        <f>IF(ISBLANK('Model Participation Data'!$B$37),"-",'Model Participation Data'!$B$37)</f>
        <v>-</v>
      </c>
      <c r="D741" s="38" t="str">
        <f>IF(ISBLANK('Model Participation Data'!$C$37),"-",'Model Participation Data'!$C$37)</f>
        <v>-</v>
      </c>
      <c r="E741" s="38" t="str">
        <f>IF(ISBLANK('Model Participation Data'!$D$37),"-",'Model Participation Data'!$D$37)</f>
        <v>-</v>
      </c>
      <c r="F741" s="38" t="str">
        <f>IF(ISBLANK('Model Participation Data'!$E$37),"-",'Model Participation Data'!$E$37)</f>
        <v>-</v>
      </c>
      <c r="G741" s="151" t="str">
        <f>IF(ISBLANK('Model Participation Data'!$F$37),"-",'Model Participation Data'!$F$37)</f>
        <v>-</v>
      </c>
      <c r="H741" s="38">
        <v>2</v>
      </c>
      <c r="I741" s="38">
        <v>3</v>
      </c>
      <c r="J741" s="150" t="str">
        <f t="shared" si="38"/>
        <v>23</v>
      </c>
      <c r="K741" s="38" t="str">
        <f>IF(ISBLANK('Model Participation Data'!$L$37),"-",'Model Participation Data'!$L$37)</f>
        <v>-</v>
      </c>
      <c r="L741" s="39" t="str">
        <f>IF(ISBLANK('Model Participation Data'!$M$37),"-",'Model Participation Data'!$M$37)</f>
        <v>-</v>
      </c>
      <c r="M741" s="43">
        <f>IF(ISNA(SUMIFS(INDEX('Model Participation Data'!$N$8:$DX$57,0,MATCH(CONCATENATE($J741,M$6),'Model Participation Data'!$N$6:$DX$6,0)),'Model Participation Data'!$B$8:$B$57,$C741,'Model Participation Data'!$C$8:$C$57,$D741)),"-",SUMIFS(INDEX('Model Participation Data'!$N$8:$DX$57,0,MATCH(CONCATENATE($J741,M$6),'Model Participation Data'!$N$6:$DX$6,0)),'Model Participation Data'!$B$8:$B$57,$C741,'Model Participation Data'!$C$8:$C$57,$D741))</f>
        <v>0</v>
      </c>
      <c r="N741" s="43">
        <f>IF(ISNA(SUMIFS(INDEX('Model Participation Data'!$N$8:$DX$57,0,MATCH(CONCATENATE($J741,N$6),'Model Participation Data'!$N$6:$DX$6,0)),'Model Participation Data'!$B$8:$B$57,$C741,'Model Participation Data'!$C$8:$C$57,$D741)),"-",SUMIFS(INDEX('Model Participation Data'!$N$8:$DX$57,0,MATCH(CONCATENATE($J741,N$6),'Model Participation Data'!$N$6:$DX$6,0)),'Model Participation Data'!$B$8:$B$57,$C741,'Model Participation Data'!$C$8:$C$57,$D741))</f>
        <v>0</v>
      </c>
      <c r="O741" s="154">
        <f>IF(ISNA(SUMIFS(INDEX('Model Participation Data'!$N$8:$DX$57,0,MATCH(CONCATENATE($J741,O$6),'Model Participation Data'!$N$6:$DX$6,0)),'Model Participation Data'!$B$8:$B$57,$C741,'Model Participation Data'!$C$8:$C$57,$D741)),"-",SUMIFS(INDEX('Model Participation Data'!$N$8:$DX$57,0,MATCH(CONCATENATE($J741,O$6),'Model Participation Data'!$N$6:$DX$6,0)),'Model Participation Data'!$B$8:$B$57,$C741,'Model Participation Data'!$C$8:$C$57,$D741))</f>
        <v>0</v>
      </c>
    </row>
    <row r="742" spans="2:15" outlineLevel="1" x14ac:dyDescent="0.35">
      <c r="B742" s="37" t="s">
        <v>80</v>
      </c>
      <c r="C742" s="38" t="str">
        <f>IF(ISBLANK('Model Participation Data'!$B$37),"-",'Model Participation Data'!$B$37)</f>
        <v>-</v>
      </c>
      <c r="D742" s="38" t="str">
        <f>IF(ISBLANK('Model Participation Data'!$C$37),"-",'Model Participation Data'!$C$37)</f>
        <v>-</v>
      </c>
      <c r="E742" s="38" t="str">
        <f>IF(ISBLANK('Model Participation Data'!$D$37),"-",'Model Participation Data'!$D$37)</f>
        <v>-</v>
      </c>
      <c r="F742" s="38" t="str">
        <f>IF(ISBLANK('Model Participation Data'!$E$37),"-",'Model Participation Data'!$E$37)</f>
        <v>-</v>
      </c>
      <c r="G742" s="151" t="str">
        <f>IF(ISBLANK('Model Participation Data'!$F$37),"-",'Model Participation Data'!$F$37)</f>
        <v>-</v>
      </c>
      <c r="H742" s="38">
        <v>2</v>
      </c>
      <c r="I742" s="38">
        <v>4</v>
      </c>
      <c r="J742" s="150" t="str">
        <f t="shared" si="38"/>
        <v>24</v>
      </c>
      <c r="K742" s="38" t="str">
        <f>IF(ISBLANK('Model Participation Data'!$L$37),"-",'Model Participation Data'!$L$37)</f>
        <v>-</v>
      </c>
      <c r="L742" s="39" t="str">
        <f>IF(ISBLANK('Model Participation Data'!$M$37),"-",'Model Participation Data'!$M$37)</f>
        <v>-</v>
      </c>
      <c r="M742" s="43">
        <f>IF(ISNA(SUMIFS(INDEX('Model Participation Data'!$N$8:$DX$57,0,MATCH(CONCATENATE($J742,M$6),'Model Participation Data'!$N$6:$DX$6,0)),'Model Participation Data'!$B$8:$B$57,$C742,'Model Participation Data'!$C$8:$C$57,$D742)),"-",SUMIFS(INDEX('Model Participation Data'!$N$8:$DX$57,0,MATCH(CONCATENATE($J742,M$6),'Model Participation Data'!$N$6:$DX$6,0)),'Model Participation Data'!$B$8:$B$57,$C742,'Model Participation Data'!$C$8:$C$57,$D742))</f>
        <v>0</v>
      </c>
      <c r="N742" s="43">
        <f>IF(ISNA(SUMIFS(INDEX('Model Participation Data'!$N$8:$DX$57,0,MATCH(CONCATENATE($J742,N$6),'Model Participation Data'!$N$6:$DX$6,0)),'Model Participation Data'!$B$8:$B$57,$C742,'Model Participation Data'!$C$8:$C$57,$D742)),"-",SUMIFS(INDEX('Model Participation Data'!$N$8:$DX$57,0,MATCH(CONCATENATE($J742,N$6),'Model Participation Data'!$N$6:$DX$6,0)),'Model Participation Data'!$B$8:$B$57,$C742,'Model Participation Data'!$C$8:$C$57,$D742))</f>
        <v>0</v>
      </c>
      <c r="O742" s="154">
        <f>IF(ISNA(SUMIFS(INDEX('Model Participation Data'!$N$8:$DX$57,0,MATCH(CONCATENATE($J742,O$6),'Model Participation Data'!$N$6:$DX$6,0)),'Model Participation Data'!$B$8:$B$57,$C742,'Model Participation Data'!$C$8:$C$57,$D742)),"-",SUMIFS(INDEX('Model Participation Data'!$N$8:$DX$57,0,MATCH(CONCATENATE($J742,O$6),'Model Participation Data'!$N$6:$DX$6,0)),'Model Participation Data'!$B$8:$B$57,$C742,'Model Participation Data'!$C$8:$C$57,$D742))</f>
        <v>0</v>
      </c>
    </row>
    <row r="743" spans="2:15" outlineLevel="1" x14ac:dyDescent="0.35">
      <c r="B743" s="37" t="s">
        <v>80</v>
      </c>
      <c r="C743" s="38" t="str">
        <f>IF(ISBLANK('Model Participation Data'!$B$37),"-",'Model Participation Data'!$B$37)</f>
        <v>-</v>
      </c>
      <c r="D743" s="38" t="str">
        <f>IF(ISBLANK('Model Participation Data'!$C$37),"-",'Model Participation Data'!$C$37)</f>
        <v>-</v>
      </c>
      <c r="E743" s="38" t="str">
        <f>IF(ISBLANK('Model Participation Data'!$D$37),"-",'Model Participation Data'!$D$37)</f>
        <v>-</v>
      </c>
      <c r="F743" s="38" t="str">
        <f>IF(ISBLANK('Model Participation Data'!$E$37),"-",'Model Participation Data'!$E$37)</f>
        <v>-</v>
      </c>
      <c r="G743" s="151" t="str">
        <f>IF(ISBLANK('Model Participation Data'!$F$37),"-",'Model Participation Data'!$F$37)</f>
        <v>-</v>
      </c>
      <c r="H743" s="38">
        <v>2</v>
      </c>
      <c r="I743" s="38">
        <v>5</v>
      </c>
      <c r="J743" s="150" t="str">
        <f t="shared" si="38"/>
        <v>25</v>
      </c>
      <c r="K743" s="38" t="str">
        <f>IF(ISBLANK('Model Participation Data'!$L$37),"-",'Model Participation Data'!$L$37)</f>
        <v>-</v>
      </c>
      <c r="L743" s="39" t="str">
        <f>IF(ISBLANK('Model Participation Data'!$M$37),"-",'Model Participation Data'!$M$37)</f>
        <v>-</v>
      </c>
      <c r="M743" s="43">
        <f>IF(ISNA(SUMIFS(INDEX('Model Participation Data'!$N$8:$DX$57,0,MATCH(CONCATENATE($J743,M$6),'Model Participation Data'!$N$6:$DX$6,0)),'Model Participation Data'!$B$8:$B$57,$C743,'Model Participation Data'!$C$8:$C$57,$D743)),"-",SUMIFS(INDEX('Model Participation Data'!$N$8:$DX$57,0,MATCH(CONCATENATE($J743,M$6),'Model Participation Data'!$N$6:$DX$6,0)),'Model Participation Data'!$B$8:$B$57,$C743,'Model Participation Data'!$C$8:$C$57,$D743))</f>
        <v>0</v>
      </c>
      <c r="N743" s="43">
        <f>IF(ISNA(SUMIFS(INDEX('Model Participation Data'!$N$8:$DX$57,0,MATCH(CONCATENATE($J743,N$6),'Model Participation Data'!$N$6:$DX$6,0)),'Model Participation Data'!$B$8:$B$57,$C743,'Model Participation Data'!$C$8:$C$57,$D743)),"-",SUMIFS(INDEX('Model Participation Data'!$N$8:$DX$57,0,MATCH(CONCATENATE($J743,N$6),'Model Participation Data'!$N$6:$DX$6,0)),'Model Participation Data'!$B$8:$B$57,$C743,'Model Participation Data'!$C$8:$C$57,$D743))</f>
        <v>0</v>
      </c>
      <c r="O743" s="154">
        <f>IF(ISNA(SUMIFS(INDEX('Model Participation Data'!$N$8:$DX$57,0,MATCH(CONCATENATE($J743,O$6),'Model Participation Data'!$N$6:$DX$6,0)),'Model Participation Data'!$B$8:$B$57,$C743,'Model Participation Data'!$C$8:$C$57,$D743)),"-",SUMIFS(INDEX('Model Participation Data'!$N$8:$DX$57,0,MATCH(CONCATENATE($J743,O$6),'Model Participation Data'!$N$6:$DX$6,0)),'Model Participation Data'!$B$8:$B$57,$C743,'Model Participation Data'!$C$8:$C$57,$D743))</f>
        <v>0</v>
      </c>
    </row>
    <row r="744" spans="2:15" outlineLevel="1" x14ac:dyDescent="0.35">
      <c r="B744" s="37" t="s">
        <v>80</v>
      </c>
      <c r="C744" s="38" t="str">
        <f>IF(ISBLANK('Model Participation Data'!$B$37),"-",'Model Participation Data'!$B$37)</f>
        <v>-</v>
      </c>
      <c r="D744" s="38" t="str">
        <f>IF(ISBLANK('Model Participation Data'!$C$37),"-",'Model Participation Data'!$C$37)</f>
        <v>-</v>
      </c>
      <c r="E744" s="38" t="str">
        <f>IF(ISBLANK('Model Participation Data'!$D$37),"-",'Model Participation Data'!$D$37)</f>
        <v>-</v>
      </c>
      <c r="F744" s="38" t="str">
        <f>IF(ISBLANK('Model Participation Data'!$E$37),"-",'Model Participation Data'!$E$37)</f>
        <v>-</v>
      </c>
      <c r="G744" s="151" t="str">
        <f>IF(ISBLANK('Model Participation Data'!$F$37),"-",'Model Participation Data'!$F$37)</f>
        <v>-</v>
      </c>
      <c r="H744" s="38">
        <v>2</v>
      </c>
      <c r="I744" s="38" t="s">
        <v>65</v>
      </c>
      <c r="J744" s="150" t="str">
        <f t="shared" si="38"/>
        <v>2Goal</v>
      </c>
      <c r="K744" s="38" t="str">
        <f>IF(ISBLANK('Model Participation Data'!$L$37),"-",'Model Participation Data'!$L$37)</f>
        <v>-</v>
      </c>
      <c r="L744" s="39" t="str">
        <f>IF(ISBLANK('Model Participation Data'!$M$37),"-",'Model Participation Data'!$M$37)</f>
        <v>-</v>
      </c>
      <c r="M744" s="43" t="str">
        <f>IF(ISNA(SUMIFS(INDEX('Model Participation Data'!$N$8:$DX$57,0,MATCH(CONCATENATE($J744,M$6),'Model Participation Data'!$N$6:$DX$6,0)),'Model Participation Data'!$B$8:$B$57,$C744,'Model Participation Data'!$C$8:$C$57,$D744)),"-",SUMIFS(INDEX('Model Participation Data'!$N$8:$DX$57,0,MATCH(CONCATENATE($J744,M$6),'Model Participation Data'!$N$6:$DX$6,0)),'Model Participation Data'!$B$8:$B$57,$C744,'Model Participation Data'!$C$8:$C$57,$D744))</f>
        <v>-</v>
      </c>
      <c r="N744" s="43" t="str">
        <f>IF(ISNA(SUMIFS(INDEX('Model Participation Data'!$N$8:$DX$57,0,MATCH(CONCATENATE($J744,N$6),'Model Participation Data'!$N$6:$DX$6,0)),'Model Participation Data'!$B$8:$B$57,$C744,'Model Participation Data'!$C$8:$C$57,$D744)),"-",SUMIFS(INDEX('Model Participation Data'!$N$8:$DX$57,0,MATCH(CONCATENATE($J744,N$6),'Model Participation Data'!$N$6:$DX$6,0)),'Model Participation Data'!$B$8:$B$57,$C744,'Model Participation Data'!$C$8:$C$57,$D744))</f>
        <v>-</v>
      </c>
      <c r="O744" s="154">
        <f>IF(ISNA(SUMIFS(INDEX('Model Participation Data'!$N$8:$DX$57,0,MATCH(CONCATENATE($J744,O$6),'Model Participation Data'!$N$6:$DX$6,0)),'Model Participation Data'!$B$8:$B$57,$C744,'Model Participation Data'!$C$8:$C$57,$D744)),"-",SUMIFS(INDEX('Model Participation Data'!$N$8:$DX$57,0,MATCH(CONCATENATE($J744,O$6),'Model Participation Data'!$N$6:$DX$6,0)),'Model Participation Data'!$B$8:$B$57,$C744,'Model Participation Data'!$C$8:$C$57,$D744))</f>
        <v>0</v>
      </c>
    </row>
    <row r="745" spans="2:15" outlineLevel="1" x14ac:dyDescent="0.35">
      <c r="B745" s="37" t="s">
        <v>80</v>
      </c>
      <c r="C745" s="38" t="str">
        <f>IF(ISBLANK('Model Participation Data'!$B$37),"-",'Model Participation Data'!$B$37)</f>
        <v>-</v>
      </c>
      <c r="D745" s="38" t="str">
        <f>IF(ISBLANK('Model Participation Data'!$C$37),"-",'Model Participation Data'!$C$37)</f>
        <v>-</v>
      </c>
      <c r="E745" s="38" t="str">
        <f>IF(ISBLANK('Model Participation Data'!$D$37),"-",'Model Participation Data'!$D$37)</f>
        <v>-</v>
      </c>
      <c r="F745" s="38" t="str">
        <f>IF(ISBLANK('Model Participation Data'!$E$37),"-",'Model Participation Data'!$E$37)</f>
        <v>-</v>
      </c>
      <c r="G745" s="151" t="str">
        <f>IF(ISBLANK('Model Participation Data'!$F$37),"-",'Model Participation Data'!$F$37)</f>
        <v>-</v>
      </c>
      <c r="H745" s="38">
        <v>3</v>
      </c>
      <c r="I745" s="38">
        <v>1</v>
      </c>
      <c r="J745" s="150" t="str">
        <f t="shared" si="38"/>
        <v>31</v>
      </c>
      <c r="K745" s="38" t="str">
        <f>IF(ISBLANK('Model Participation Data'!$L$37),"-",'Model Participation Data'!$L$37)</f>
        <v>-</v>
      </c>
      <c r="L745" s="39" t="str">
        <f>IF(ISBLANK('Model Participation Data'!$M$37),"-",'Model Participation Data'!$M$37)</f>
        <v>-</v>
      </c>
      <c r="M745" s="43">
        <f>IF(ISNA(SUMIFS(INDEX('Model Participation Data'!$N$8:$DX$57,0,MATCH(CONCATENATE($J745,M$6),'Model Participation Data'!$N$6:$DX$6,0)),'Model Participation Data'!$B$8:$B$57,$C745,'Model Participation Data'!$C$8:$C$57,$D745)),"-",SUMIFS(INDEX('Model Participation Data'!$N$8:$DX$57,0,MATCH(CONCATENATE($J745,M$6),'Model Participation Data'!$N$6:$DX$6,0)),'Model Participation Data'!$B$8:$B$57,$C745,'Model Participation Data'!$C$8:$C$57,$D745))</f>
        <v>0</v>
      </c>
      <c r="N745" s="43">
        <f>IF(ISNA(SUMIFS(INDEX('Model Participation Data'!$N$8:$DX$57,0,MATCH(CONCATENATE($J745,N$6),'Model Participation Data'!$N$6:$DX$6,0)),'Model Participation Data'!$B$8:$B$57,$C745,'Model Participation Data'!$C$8:$C$57,$D745)),"-",SUMIFS(INDEX('Model Participation Data'!$N$8:$DX$57,0,MATCH(CONCATENATE($J745,N$6),'Model Participation Data'!$N$6:$DX$6,0)),'Model Participation Data'!$B$8:$B$57,$C745,'Model Participation Data'!$C$8:$C$57,$D745))</f>
        <v>0</v>
      </c>
      <c r="O745" s="154">
        <f>IF(ISNA(SUMIFS(INDEX('Model Participation Data'!$N$8:$DX$57,0,MATCH(CONCATENATE($J745,O$6),'Model Participation Data'!$N$6:$DX$6,0)),'Model Participation Data'!$B$8:$B$57,$C745,'Model Participation Data'!$C$8:$C$57,$D745)),"-",SUMIFS(INDEX('Model Participation Data'!$N$8:$DX$57,0,MATCH(CONCATENATE($J745,O$6),'Model Participation Data'!$N$6:$DX$6,0)),'Model Participation Data'!$B$8:$B$57,$C745,'Model Participation Data'!$C$8:$C$57,$D745))</f>
        <v>0</v>
      </c>
    </row>
    <row r="746" spans="2:15" outlineLevel="1" x14ac:dyDescent="0.35">
      <c r="B746" s="37" t="s">
        <v>80</v>
      </c>
      <c r="C746" s="38" t="str">
        <f>IF(ISBLANK('Model Participation Data'!$B$37),"-",'Model Participation Data'!$B$37)</f>
        <v>-</v>
      </c>
      <c r="D746" s="38" t="str">
        <f>IF(ISBLANK('Model Participation Data'!$C$37),"-",'Model Participation Data'!$C$37)</f>
        <v>-</v>
      </c>
      <c r="E746" s="38" t="str">
        <f>IF(ISBLANK('Model Participation Data'!$D$37),"-",'Model Participation Data'!$D$37)</f>
        <v>-</v>
      </c>
      <c r="F746" s="38" t="str">
        <f>IF(ISBLANK('Model Participation Data'!$E$37),"-",'Model Participation Data'!$E$37)</f>
        <v>-</v>
      </c>
      <c r="G746" s="151" t="str">
        <f>IF(ISBLANK('Model Participation Data'!$F$37),"-",'Model Participation Data'!$F$37)</f>
        <v>-</v>
      </c>
      <c r="H746" s="38">
        <v>3</v>
      </c>
      <c r="I746" s="38">
        <v>2</v>
      </c>
      <c r="J746" s="150" t="str">
        <f t="shared" si="38"/>
        <v>32</v>
      </c>
      <c r="K746" s="38" t="str">
        <f>IF(ISBLANK('Model Participation Data'!$L$37),"-",'Model Participation Data'!$L$37)</f>
        <v>-</v>
      </c>
      <c r="L746" s="39" t="str">
        <f>IF(ISBLANK('Model Participation Data'!$M$37),"-",'Model Participation Data'!$M$37)</f>
        <v>-</v>
      </c>
      <c r="M746" s="43">
        <f>IF(ISNA(SUMIFS(INDEX('Model Participation Data'!$N$8:$DX$57,0,MATCH(CONCATENATE($J746,M$6),'Model Participation Data'!$N$6:$DX$6,0)),'Model Participation Data'!$B$8:$B$57,$C746,'Model Participation Data'!$C$8:$C$57,$D746)),"-",SUMIFS(INDEX('Model Participation Data'!$N$8:$DX$57,0,MATCH(CONCATENATE($J746,M$6),'Model Participation Data'!$N$6:$DX$6,0)),'Model Participation Data'!$B$8:$B$57,$C746,'Model Participation Data'!$C$8:$C$57,$D746))</f>
        <v>0</v>
      </c>
      <c r="N746" s="43">
        <f>IF(ISNA(SUMIFS(INDEX('Model Participation Data'!$N$8:$DX$57,0,MATCH(CONCATENATE($J746,N$6),'Model Participation Data'!$N$6:$DX$6,0)),'Model Participation Data'!$B$8:$B$57,$C746,'Model Participation Data'!$C$8:$C$57,$D746)),"-",SUMIFS(INDEX('Model Participation Data'!$N$8:$DX$57,0,MATCH(CONCATENATE($J746,N$6),'Model Participation Data'!$N$6:$DX$6,0)),'Model Participation Data'!$B$8:$B$57,$C746,'Model Participation Data'!$C$8:$C$57,$D746))</f>
        <v>0</v>
      </c>
      <c r="O746" s="154">
        <f>IF(ISNA(SUMIFS(INDEX('Model Participation Data'!$N$8:$DX$57,0,MATCH(CONCATENATE($J746,O$6),'Model Participation Data'!$N$6:$DX$6,0)),'Model Participation Data'!$B$8:$B$57,$C746,'Model Participation Data'!$C$8:$C$57,$D746)),"-",SUMIFS(INDEX('Model Participation Data'!$N$8:$DX$57,0,MATCH(CONCATENATE($J746,O$6),'Model Participation Data'!$N$6:$DX$6,0)),'Model Participation Data'!$B$8:$B$57,$C746,'Model Participation Data'!$C$8:$C$57,$D746))</f>
        <v>0</v>
      </c>
    </row>
    <row r="747" spans="2:15" outlineLevel="1" x14ac:dyDescent="0.35">
      <c r="B747" s="37" t="s">
        <v>80</v>
      </c>
      <c r="C747" s="38" t="str">
        <f>IF(ISBLANK('Model Participation Data'!$B$37),"-",'Model Participation Data'!$B$37)</f>
        <v>-</v>
      </c>
      <c r="D747" s="38" t="str">
        <f>IF(ISBLANK('Model Participation Data'!$C$37),"-",'Model Participation Data'!$C$37)</f>
        <v>-</v>
      </c>
      <c r="E747" s="38" t="str">
        <f>IF(ISBLANK('Model Participation Data'!$D$37),"-",'Model Participation Data'!$D$37)</f>
        <v>-</v>
      </c>
      <c r="F747" s="38" t="str">
        <f>IF(ISBLANK('Model Participation Data'!$E$37),"-",'Model Participation Data'!$E$37)</f>
        <v>-</v>
      </c>
      <c r="G747" s="151" t="str">
        <f>IF(ISBLANK('Model Participation Data'!$F$37),"-",'Model Participation Data'!$F$37)</f>
        <v>-</v>
      </c>
      <c r="H747" s="38">
        <v>3</v>
      </c>
      <c r="I747" s="38">
        <v>3</v>
      </c>
      <c r="J747" s="150" t="str">
        <f t="shared" si="38"/>
        <v>33</v>
      </c>
      <c r="K747" s="38" t="str">
        <f>IF(ISBLANK('Model Participation Data'!$L$37),"-",'Model Participation Data'!$L$37)</f>
        <v>-</v>
      </c>
      <c r="L747" s="39" t="str">
        <f>IF(ISBLANK('Model Participation Data'!$M$37),"-",'Model Participation Data'!$M$37)</f>
        <v>-</v>
      </c>
      <c r="M747" s="43">
        <f>IF(ISNA(SUMIFS(INDEX('Model Participation Data'!$N$8:$DX$57,0,MATCH(CONCATENATE($J747,M$6),'Model Participation Data'!$N$6:$DX$6,0)),'Model Participation Data'!$B$8:$B$57,$C747,'Model Participation Data'!$C$8:$C$57,$D747)),"-",SUMIFS(INDEX('Model Participation Data'!$N$8:$DX$57,0,MATCH(CONCATENATE($J747,M$6),'Model Participation Data'!$N$6:$DX$6,0)),'Model Participation Data'!$B$8:$B$57,$C747,'Model Participation Data'!$C$8:$C$57,$D747))</f>
        <v>0</v>
      </c>
      <c r="N747" s="43">
        <f>IF(ISNA(SUMIFS(INDEX('Model Participation Data'!$N$8:$DX$57,0,MATCH(CONCATENATE($J747,N$6),'Model Participation Data'!$N$6:$DX$6,0)),'Model Participation Data'!$B$8:$B$57,$C747,'Model Participation Data'!$C$8:$C$57,$D747)),"-",SUMIFS(INDEX('Model Participation Data'!$N$8:$DX$57,0,MATCH(CONCATENATE($J747,N$6),'Model Participation Data'!$N$6:$DX$6,0)),'Model Participation Data'!$B$8:$B$57,$C747,'Model Participation Data'!$C$8:$C$57,$D747))</f>
        <v>0</v>
      </c>
      <c r="O747" s="154">
        <f>IF(ISNA(SUMIFS(INDEX('Model Participation Data'!$N$8:$DX$57,0,MATCH(CONCATENATE($J747,O$6),'Model Participation Data'!$N$6:$DX$6,0)),'Model Participation Data'!$B$8:$B$57,$C747,'Model Participation Data'!$C$8:$C$57,$D747)),"-",SUMIFS(INDEX('Model Participation Data'!$N$8:$DX$57,0,MATCH(CONCATENATE($J747,O$6),'Model Participation Data'!$N$6:$DX$6,0)),'Model Participation Data'!$B$8:$B$57,$C747,'Model Participation Data'!$C$8:$C$57,$D747))</f>
        <v>0</v>
      </c>
    </row>
    <row r="748" spans="2:15" outlineLevel="1" x14ac:dyDescent="0.35">
      <c r="B748" s="37" t="s">
        <v>80</v>
      </c>
      <c r="C748" s="38" t="str">
        <f>IF(ISBLANK('Model Participation Data'!$B$37),"-",'Model Participation Data'!$B$37)</f>
        <v>-</v>
      </c>
      <c r="D748" s="38" t="str">
        <f>IF(ISBLANK('Model Participation Data'!$C$37),"-",'Model Participation Data'!$C$37)</f>
        <v>-</v>
      </c>
      <c r="E748" s="38" t="str">
        <f>IF(ISBLANK('Model Participation Data'!$D$37),"-",'Model Participation Data'!$D$37)</f>
        <v>-</v>
      </c>
      <c r="F748" s="38" t="str">
        <f>IF(ISBLANK('Model Participation Data'!$E$37),"-",'Model Participation Data'!$E$37)</f>
        <v>-</v>
      </c>
      <c r="G748" s="151" t="str">
        <f>IF(ISBLANK('Model Participation Data'!$F$37),"-",'Model Participation Data'!$F$37)</f>
        <v>-</v>
      </c>
      <c r="H748" s="38">
        <v>3</v>
      </c>
      <c r="I748" s="38">
        <v>4</v>
      </c>
      <c r="J748" s="150" t="str">
        <f t="shared" si="38"/>
        <v>34</v>
      </c>
      <c r="K748" s="38" t="str">
        <f>IF(ISBLANK('Model Participation Data'!$L$37),"-",'Model Participation Data'!$L$37)</f>
        <v>-</v>
      </c>
      <c r="L748" s="39" t="str">
        <f>IF(ISBLANK('Model Participation Data'!$M$37),"-",'Model Participation Data'!$M$37)</f>
        <v>-</v>
      </c>
      <c r="M748" s="43">
        <f>IF(ISNA(SUMIFS(INDEX('Model Participation Data'!$N$8:$DX$57,0,MATCH(CONCATENATE($J748,M$6),'Model Participation Data'!$N$6:$DX$6,0)),'Model Participation Data'!$B$8:$B$57,$C748,'Model Participation Data'!$C$8:$C$57,$D748)),"-",SUMIFS(INDEX('Model Participation Data'!$N$8:$DX$57,0,MATCH(CONCATENATE($J748,M$6),'Model Participation Data'!$N$6:$DX$6,0)),'Model Participation Data'!$B$8:$B$57,$C748,'Model Participation Data'!$C$8:$C$57,$D748))</f>
        <v>0</v>
      </c>
      <c r="N748" s="43">
        <f>IF(ISNA(SUMIFS(INDEX('Model Participation Data'!$N$8:$DX$57,0,MATCH(CONCATENATE($J748,N$6),'Model Participation Data'!$N$6:$DX$6,0)),'Model Participation Data'!$B$8:$B$57,$C748,'Model Participation Data'!$C$8:$C$57,$D748)),"-",SUMIFS(INDEX('Model Participation Data'!$N$8:$DX$57,0,MATCH(CONCATENATE($J748,N$6),'Model Participation Data'!$N$6:$DX$6,0)),'Model Participation Data'!$B$8:$B$57,$C748,'Model Participation Data'!$C$8:$C$57,$D748))</f>
        <v>0</v>
      </c>
      <c r="O748" s="154">
        <f>IF(ISNA(SUMIFS(INDEX('Model Participation Data'!$N$8:$DX$57,0,MATCH(CONCATENATE($J748,O$6),'Model Participation Data'!$N$6:$DX$6,0)),'Model Participation Data'!$B$8:$B$57,$C748,'Model Participation Data'!$C$8:$C$57,$D748)),"-",SUMIFS(INDEX('Model Participation Data'!$N$8:$DX$57,0,MATCH(CONCATENATE($J748,O$6),'Model Participation Data'!$N$6:$DX$6,0)),'Model Participation Data'!$B$8:$B$57,$C748,'Model Participation Data'!$C$8:$C$57,$D748))</f>
        <v>0</v>
      </c>
    </row>
    <row r="749" spans="2:15" outlineLevel="1" x14ac:dyDescent="0.35">
      <c r="B749" s="37" t="s">
        <v>80</v>
      </c>
      <c r="C749" s="38" t="str">
        <f>IF(ISBLANK('Model Participation Data'!$B$37),"-",'Model Participation Data'!$B$37)</f>
        <v>-</v>
      </c>
      <c r="D749" s="38" t="str">
        <f>IF(ISBLANK('Model Participation Data'!$C$37),"-",'Model Participation Data'!$C$37)</f>
        <v>-</v>
      </c>
      <c r="E749" s="38" t="str">
        <f>IF(ISBLANK('Model Participation Data'!$D$37),"-",'Model Participation Data'!$D$37)</f>
        <v>-</v>
      </c>
      <c r="F749" s="38" t="str">
        <f>IF(ISBLANK('Model Participation Data'!$E$37),"-",'Model Participation Data'!$E$37)</f>
        <v>-</v>
      </c>
      <c r="G749" s="151" t="str">
        <f>IF(ISBLANK('Model Participation Data'!$F$37),"-",'Model Participation Data'!$F$37)</f>
        <v>-</v>
      </c>
      <c r="H749" s="38">
        <v>3</v>
      </c>
      <c r="I749" s="38">
        <v>5</v>
      </c>
      <c r="J749" s="150" t="str">
        <f t="shared" si="38"/>
        <v>35</v>
      </c>
      <c r="K749" s="38" t="str">
        <f>IF(ISBLANK('Model Participation Data'!$L$37),"-",'Model Participation Data'!$L$37)</f>
        <v>-</v>
      </c>
      <c r="L749" s="39" t="str">
        <f>IF(ISBLANK('Model Participation Data'!$M$37),"-",'Model Participation Data'!$M$37)</f>
        <v>-</v>
      </c>
      <c r="M749" s="43">
        <f>IF(ISNA(SUMIFS(INDEX('Model Participation Data'!$N$8:$DX$57,0,MATCH(CONCATENATE($J749,M$6),'Model Participation Data'!$N$6:$DX$6,0)),'Model Participation Data'!$B$8:$B$57,$C749,'Model Participation Data'!$C$8:$C$57,$D749)),"-",SUMIFS(INDEX('Model Participation Data'!$N$8:$DX$57,0,MATCH(CONCATENATE($J749,M$6),'Model Participation Data'!$N$6:$DX$6,0)),'Model Participation Data'!$B$8:$B$57,$C749,'Model Participation Data'!$C$8:$C$57,$D749))</f>
        <v>0</v>
      </c>
      <c r="N749" s="43">
        <f>IF(ISNA(SUMIFS(INDEX('Model Participation Data'!$N$8:$DX$57,0,MATCH(CONCATENATE($J749,N$6),'Model Participation Data'!$N$6:$DX$6,0)),'Model Participation Data'!$B$8:$B$57,$C749,'Model Participation Data'!$C$8:$C$57,$D749)),"-",SUMIFS(INDEX('Model Participation Data'!$N$8:$DX$57,0,MATCH(CONCATENATE($J749,N$6),'Model Participation Data'!$N$6:$DX$6,0)),'Model Participation Data'!$B$8:$B$57,$C749,'Model Participation Data'!$C$8:$C$57,$D749))</f>
        <v>0</v>
      </c>
      <c r="O749" s="154">
        <f>IF(ISNA(SUMIFS(INDEX('Model Participation Data'!$N$8:$DX$57,0,MATCH(CONCATENATE($J749,O$6),'Model Participation Data'!$N$6:$DX$6,0)),'Model Participation Data'!$B$8:$B$57,$C749,'Model Participation Data'!$C$8:$C$57,$D749)),"-",SUMIFS(INDEX('Model Participation Data'!$N$8:$DX$57,0,MATCH(CONCATENATE($J749,O$6),'Model Participation Data'!$N$6:$DX$6,0)),'Model Participation Data'!$B$8:$B$57,$C749,'Model Participation Data'!$C$8:$C$57,$D749))</f>
        <v>0</v>
      </c>
    </row>
    <row r="750" spans="2:15" outlineLevel="1" x14ac:dyDescent="0.35">
      <c r="B750" s="37" t="s">
        <v>80</v>
      </c>
      <c r="C750" s="38" t="str">
        <f>IF(ISBLANK('Model Participation Data'!$B$37),"-",'Model Participation Data'!$B$37)</f>
        <v>-</v>
      </c>
      <c r="D750" s="38" t="str">
        <f>IF(ISBLANK('Model Participation Data'!$C$37),"-",'Model Participation Data'!$C$37)</f>
        <v>-</v>
      </c>
      <c r="E750" s="38" t="str">
        <f>IF(ISBLANK('Model Participation Data'!$D$37),"-",'Model Participation Data'!$D$37)</f>
        <v>-</v>
      </c>
      <c r="F750" s="38" t="str">
        <f>IF(ISBLANK('Model Participation Data'!$E$37),"-",'Model Participation Data'!$E$37)</f>
        <v>-</v>
      </c>
      <c r="G750" s="151" t="str">
        <f>IF(ISBLANK('Model Participation Data'!$F$37),"-",'Model Participation Data'!$F$37)</f>
        <v>-</v>
      </c>
      <c r="H750" s="38">
        <v>3</v>
      </c>
      <c r="I750" s="38" t="s">
        <v>65</v>
      </c>
      <c r="J750" s="150" t="str">
        <f t="shared" si="38"/>
        <v>3Goal</v>
      </c>
      <c r="K750" s="38" t="str">
        <f>IF(ISBLANK('Model Participation Data'!$L$37),"-",'Model Participation Data'!$L$37)</f>
        <v>-</v>
      </c>
      <c r="L750" s="39" t="str">
        <f>IF(ISBLANK('Model Participation Data'!$M$37),"-",'Model Participation Data'!$M$37)</f>
        <v>-</v>
      </c>
      <c r="M750" s="43" t="str">
        <f>IF(ISNA(SUMIFS(INDEX('Model Participation Data'!$N$8:$DX$57,0,MATCH(CONCATENATE($J750,M$6),'Model Participation Data'!$N$6:$DX$6,0)),'Model Participation Data'!$B$8:$B$57,$C750,'Model Participation Data'!$C$8:$C$57,$D750)),"-",SUMIFS(INDEX('Model Participation Data'!$N$8:$DX$57,0,MATCH(CONCATENATE($J750,M$6),'Model Participation Data'!$N$6:$DX$6,0)),'Model Participation Data'!$B$8:$B$57,$C750,'Model Participation Data'!$C$8:$C$57,$D750))</f>
        <v>-</v>
      </c>
      <c r="N750" s="43" t="str">
        <f>IF(ISNA(SUMIFS(INDEX('Model Participation Data'!$N$8:$DX$57,0,MATCH(CONCATENATE($J750,N$6),'Model Participation Data'!$N$6:$DX$6,0)),'Model Participation Data'!$B$8:$B$57,$C750,'Model Participation Data'!$C$8:$C$57,$D750)),"-",SUMIFS(INDEX('Model Participation Data'!$N$8:$DX$57,0,MATCH(CONCATENATE($J750,N$6),'Model Participation Data'!$N$6:$DX$6,0)),'Model Participation Data'!$B$8:$B$57,$C750,'Model Participation Data'!$C$8:$C$57,$D750))</f>
        <v>-</v>
      </c>
      <c r="O750" s="154">
        <f>IF(ISNA(SUMIFS(INDEX('Model Participation Data'!$N$8:$DX$57,0,MATCH(CONCATENATE($J750,O$6),'Model Participation Data'!$N$6:$DX$6,0)),'Model Participation Data'!$B$8:$B$57,$C750,'Model Participation Data'!$C$8:$C$57,$D750)),"-",SUMIFS(INDEX('Model Participation Data'!$N$8:$DX$57,0,MATCH(CONCATENATE($J750,O$6),'Model Participation Data'!$N$6:$DX$6,0)),'Model Participation Data'!$B$8:$B$57,$C750,'Model Participation Data'!$C$8:$C$57,$D750))</f>
        <v>0</v>
      </c>
    </row>
    <row r="751" spans="2:15" outlineLevel="1" x14ac:dyDescent="0.35">
      <c r="B751" s="37" t="s">
        <v>80</v>
      </c>
      <c r="C751" s="38" t="str">
        <f>IF(ISBLANK('Model Participation Data'!$B$37),"-",'Model Participation Data'!$B$37)</f>
        <v>-</v>
      </c>
      <c r="D751" s="38" t="str">
        <f>IF(ISBLANK('Model Participation Data'!$C$37),"-",'Model Participation Data'!$C$37)</f>
        <v>-</v>
      </c>
      <c r="E751" s="38" t="str">
        <f>IF(ISBLANK('Model Participation Data'!$D$37),"-",'Model Participation Data'!$D$37)</f>
        <v>-</v>
      </c>
      <c r="F751" s="38" t="str">
        <f>IF(ISBLANK('Model Participation Data'!$E$37),"-",'Model Participation Data'!$E$37)</f>
        <v>-</v>
      </c>
      <c r="G751" s="151" t="str">
        <f>IF(ISBLANK('Model Participation Data'!$F$37),"-",'Model Participation Data'!$F$37)</f>
        <v>-</v>
      </c>
      <c r="H751" s="38">
        <v>4</v>
      </c>
      <c r="I751" s="38">
        <v>1</v>
      </c>
      <c r="J751" s="150" t="str">
        <f t="shared" ref="J751:J756" si="40">CONCATENATE(H751,I751)</f>
        <v>41</v>
      </c>
      <c r="K751" s="38" t="str">
        <f>IF(ISBLANK('Model Participation Data'!$L$37),"-",'Model Participation Data'!$L$37)</f>
        <v>-</v>
      </c>
      <c r="L751" s="39" t="str">
        <f>IF(ISBLANK('Model Participation Data'!$M$37),"-",'Model Participation Data'!$M$37)</f>
        <v>-</v>
      </c>
      <c r="M751" s="43">
        <f>IF(ISNA(SUMIFS(INDEX('Model Participation Data'!$N$8:$DX$57,0,MATCH(CONCATENATE($J751,M$6),'Model Participation Data'!$N$6:$DX$6,0)),'Model Participation Data'!$B$8:$B$57,$C751,'Model Participation Data'!$C$8:$C$57,$D751)),"-",SUMIFS(INDEX('Model Participation Data'!$N$8:$DX$57,0,MATCH(CONCATENATE($J751,M$6),'Model Participation Data'!$N$6:$DX$6,0)),'Model Participation Data'!$B$8:$B$57,$C751,'Model Participation Data'!$C$8:$C$57,$D751))</f>
        <v>0</v>
      </c>
      <c r="N751" s="43">
        <f>IF(ISNA(SUMIFS(INDEX('Model Participation Data'!$N$8:$DX$57,0,MATCH(CONCATENATE($J751,N$6),'Model Participation Data'!$N$6:$DX$6,0)),'Model Participation Data'!$B$8:$B$57,$C751,'Model Participation Data'!$C$8:$C$57,$D751)),"-",SUMIFS(INDEX('Model Participation Data'!$N$8:$DX$57,0,MATCH(CONCATENATE($J751,N$6),'Model Participation Data'!$N$6:$DX$6,0)),'Model Participation Data'!$B$8:$B$57,$C751,'Model Participation Data'!$C$8:$C$57,$D751))</f>
        <v>0</v>
      </c>
      <c r="O751" s="154">
        <f>IF(ISNA(SUMIFS(INDEX('Model Participation Data'!$N$8:$DX$57,0,MATCH(CONCATENATE($J751,O$6),'Model Participation Data'!$N$6:$DX$6,0)),'Model Participation Data'!$B$8:$B$57,$C751,'Model Participation Data'!$C$8:$C$57,$D751)),"-",SUMIFS(INDEX('Model Participation Data'!$N$8:$DX$57,0,MATCH(CONCATENATE($J751,O$6),'Model Participation Data'!$N$6:$DX$6,0)),'Model Participation Data'!$B$8:$B$57,$C751,'Model Participation Data'!$C$8:$C$57,$D751))</f>
        <v>0</v>
      </c>
    </row>
    <row r="752" spans="2:15" outlineLevel="1" x14ac:dyDescent="0.35">
      <c r="B752" s="37" t="s">
        <v>80</v>
      </c>
      <c r="C752" s="38" t="str">
        <f>IF(ISBLANK('Model Participation Data'!$B$37),"-",'Model Participation Data'!$B$37)</f>
        <v>-</v>
      </c>
      <c r="D752" s="38" t="str">
        <f>IF(ISBLANK('Model Participation Data'!$C$37),"-",'Model Participation Data'!$C$37)</f>
        <v>-</v>
      </c>
      <c r="E752" s="38" t="str">
        <f>IF(ISBLANK('Model Participation Data'!$D$37),"-",'Model Participation Data'!$D$37)</f>
        <v>-</v>
      </c>
      <c r="F752" s="38" t="str">
        <f>IF(ISBLANK('Model Participation Data'!$E$37),"-",'Model Participation Data'!$E$37)</f>
        <v>-</v>
      </c>
      <c r="G752" s="151" t="str">
        <f>IF(ISBLANK('Model Participation Data'!$F$37),"-",'Model Participation Data'!$F$37)</f>
        <v>-</v>
      </c>
      <c r="H752" s="38">
        <v>4</v>
      </c>
      <c r="I752" s="38">
        <v>2</v>
      </c>
      <c r="J752" s="150" t="str">
        <f t="shared" si="40"/>
        <v>42</v>
      </c>
      <c r="K752" s="38" t="str">
        <f>IF(ISBLANK('Model Participation Data'!$L$37),"-",'Model Participation Data'!$L$37)</f>
        <v>-</v>
      </c>
      <c r="L752" s="39" t="str">
        <f>IF(ISBLANK('Model Participation Data'!$M$37),"-",'Model Participation Data'!$M$37)</f>
        <v>-</v>
      </c>
      <c r="M752" s="43">
        <f>IF(ISNA(SUMIFS(INDEX('Model Participation Data'!$N$8:$DX$57,0,MATCH(CONCATENATE($J752,M$6),'Model Participation Data'!$N$6:$DX$6,0)),'Model Participation Data'!$B$8:$B$57,$C752,'Model Participation Data'!$C$8:$C$57,$D752)),"-",SUMIFS(INDEX('Model Participation Data'!$N$8:$DX$57,0,MATCH(CONCATENATE($J752,M$6),'Model Participation Data'!$N$6:$DX$6,0)),'Model Participation Data'!$B$8:$B$57,$C752,'Model Participation Data'!$C$8:$C$57,$D752))</f>
        <v>0</v>
      </c>
      <c r="N752" s="43">
        <f>IF(ISNA(SUMIFS(INDEX('Model Participation Data'!$N$8:$DX$57,0,MATCH(CONCATENATE($J752,N$6),'Model Participation Data'!$N$6:$DX$6,0)),'Model Participation Data'!$B$8:$B$57,$C752,'Model Participation Data'!$C$8:$C$57,$D752)),"-",SUMIFS(INDEX('Model Participation Data'!$N$8:$DX$57,0,MATCH(CONCATENATE($J752,N$6),'Model Participation Data'!$N$6:$DX$6,0)),'Model Participation Data'!$B$8:$B$57,$C752,'Model Participation Data'!$C$8:$C$57,$D752))</f>
        <v>0</v>
      </c>
      <c r="O752" s="154">
        <f>IF(ISNA(SUMIFS(INDEX('Model Participation Data'!$N$8:$DX$57,0,MATCH(CONCATENATE($J752,O$6),'Model Participation Data'!$N$6:$DX$6,0)),'Model Participation Data'!$B$8:$B$57,$C752,'Model Participation Data'!$C$8:$C$57,$D752)),"-",SUMIFS(INDEX('Model Participation Data'!$N$8:$DX$57,0,MATCH(CONCATENATE($J752,O$6),'Model Participation Data'!$N$6:$DX$6,0)),'Model Participation Data'!$B$8:$B$57,$C752,'Model Participation Data'!$C$8:$C$57,$D752))</f>
        <v>0</v>
      </c>
    </row>
    <row r="753" spans="2:15" outlineLevel="1" x14ac:dyDescent="0.35">
      <c r="B753" s="37" t="s">
        <v>80</v>
      </c>
      <c r="C753" s="38" t="str">
        <f>IF(ISBLANK('Model Participation Data'!$B$37),"-",'Model Participation Data'!$B$37)</f>
        <v>-</v>
      </c>
      <c r="D753" s="38" t="str">
        <f>IF(ISBLANK('Model Participation Data'!$C$37),"-",'Model Participation Data'!$C$37)</f>
        <v>-</v>
      </c>
      <c r="E753" s="38" t="str">
        <f>IF(ISBLANK('Model Participation Data'!$D$37),"-",'Model Participation Data'!$D$37)</f>
        <v>-</v>
      </c>
      <c r="F753" s="38" t="str">
        <f>IF(ISBLANK('Model Participation Data'!$E$37),"-",'Model Participation Data'!$E$37)</f>
        <v>-</v>
      </c>
      <c r="G753" s="151" t="str">
        <f>IF(ISBLANK('Model Participation Data'!$F$37),"-",'Model Participation Data'!$F$37)</f>
        <v>-</v>
      </c>
      <c r="H753" s="38">
        <v>4</v>
      </c>
      <c r="I753" s="38">
        <v>3</v>
      </c>
      <c r="J753" s="150" t="str">
        <f t="shared" si="40"/>
        <v>43</v>
      </c>
      <c r="K753" s="38" t="str">
        <f>IF(ISBLANK('Model Participation Data'!$L$37),"-",'Model Participation Data'!$L$37)</f>
        <v>-</v>
      </c>
      <c r="L753" s="39" t="str">
        <f>IF(ISBLANK('Model Participation Data'!$M$37),"-",'Model Participation Data'!$M$37)</f>
        <v>-</v>
      </c>
      <c r="M753" s="43">
        <f>IF(ISNA(SUMIFS(INDEX('Model Participation Data'!$N$8:$DX$57,0,MATCH(CONCATENATE($J753,M$6),'Model Participation Data'!$N$6:$DX$6,0)),'Model Participation Data'!$B$8:$B$57,$C753,'Model Participation Data'!$C$8:$C$57,$D753)),"-",SUMIFS(INDEX('Model Participation Data'!$N$8:$DX$57,0,MATCH(CONCATENATE($J753,M$6),'Model Participation Data'!$N$6:$DX$6,0)),'Model Participation Data'!$B$8:$B$57,$C753,'Model Participation Data'!$C$8:$C$57,$D753))</f>
        <v>0</v>
      </c>
      <c r="N753" s="43">
        <f>IF(ISNA(SUMIFS(INDEX('Model Participation Data'!$N$8:$DX$57,0,MATCH(CONCATENATE($J753,N$6),'Model Participation Data'!$N$6:$DX$6,0)),'Model Participation Data'!$B$8:$B$57,$C753,'Model Participation Data'!$C$8:$C$57,$D753)),"-",SUMIFS(INDEX('Model Participation Data'!$N$8:$DX$57,0,MATCH(CONCATENATE($J753,N$6),'Model Participation Data'!$N$6:$DX$6,0)),'Model Participation Data'!$B$8:$B$57,$C753,'Model Participation Data'!$C$8:$C$57,$D753))</f>
        <v>0</v>
      </c>
      <c r="O753" s="154">
        <f>IF(ISNA(SUMIFS(INDEX('Model Participation Data'!$N$8:$DX$57,0,MATCH(CONCATENATE($J753,O$6),'Model Participation Data'!$N$6:$DX$6,0)),'Model Participation Data'!$B$8:$B$57,$C753,'Model Participation Data'!$C$8:$C$57,$D753)),"-",SUMIFS(INDEX('Model Participation Data'!$N$8:$DX$57,0,MATCH(CONCATENATE($J753,O$6),'Model Participation Data'!$N$6:$DX$6,0)),'Model Participation Data'!$B$8:$B$57,$C753,'Model Participation Data'!$C$8:$C$57,$D753))</f>
        <v>0</v>
      </c>
    </row>
    <row r="754" spans="2:15" outlineLevel="1" x14ac:dyDescent="0.35">
      <c r="B754" s="37" t="s">
        <v>80</v>
      </c>
      <c r="C754" s="38" t="str">
        <f>IF(ISBLANK('Model Participation Data'!$B$37),"-",'Model Participation Data'!$B$37)</f>
        <v>-</v>
      </c>
      <c r="D754" s="38" t="str">
        <f>IF(ISBLANK('Model Participation Data'!$C$37),"-",'Model Participation Data'!$C$37)</f>
        <v>-</v>
      </c>
      <c r="E754" s="38" t="str">
        <f>IF(ISBLANK('Model Participation Data'!$D$37),"-",'Model Participation Data'!$D$37)</f>
        <v>-</v>
      </c>
      <c r="F754" s="38" t="str">
        <f>IF(ISBLANK('Model Participation Data'!$E$37),"-",'Model Participation Data'!$E$37)</f>
        <v>-</v>
      </c>
      <c r="G754" s="151" t="str">
        <f>IF(ISBLANK('Model Participation Data'!$F$37),"-",'Model Participation Data'!$F$37)</f>
        <v>-</v>
      </c>
      <c r="H754" s="38">
        <v>4</v>
      </c>
      <c r="I754" s="38">
        <v>4</v>
      </c>
      <c r="J754" s="150" t="str">
        <f t="shared" si="40"/>
        <v>44</v>
      </c>
      <c r="K754" s="38" t="str">
        <f>IF(ISBLANK('Model Participation Data'!$L$37),"-",'Model Participation Data'!$L$37)</f>
        <v>-</v>
      </c>
      <c r="L754" s="39" t="str">
        <f>IF(ISBLANK('Model Participation Data'!$M$37),"-",'Model Participation Data'!$M$37)</f>
        <v>-</v>
      </c>
      <c r="M754" s="43">
        <f>IF(ISNA(SUMIFS(INDEX('Model Participation Data'!$N$8:$DX$57,0,MATCH(CONCATENATE($J754,M$6),'Model Participation Data'!$N$6:$DX$6,0)),'Model Participation Data'!$B$8:$B$57,$C754,'Model Participation Data'!$C$8:$C$57,$D754)),"-",SUMIFS(INDEX('Model Participation Data'!$N$8:$DX$57,0,MATCH(CONCATENATE($J754,M$6),'Model Participation Data'!$N$6:$DX$6,0)),'Model Participation Data'!$B$8:$B$57,$C754,'Model Participation Data'!$C$8:$C$57,$D754))</f>
        <v>0</v>
      </c>
      <c r="N754" s="43">
        <f>IF(ISNA(SUMIFS(INDEX('Model Participation Data'!$N$8:$DX$57,0,MATCH(CONCATENATE($J754,N$6),'Model Participation Data'!$N$6:$DX$6,0)),'Model Participation Data'!$B$8:$B$57,$C754,'Model Participation Data'!$C$8:$C$57,$D754)),"-",SUMIFS(INDEX('Model Participation Data'!$N$8:$DX$57,0,MATCH(CONCATENATE($J754,N$6),'Model Participation Data'!$N$6:$DX$6,0)),'Model Participation Data'!$B$8:$B$57,$C754,'Model Participation Data'!$C$8:$C$57,$D754))</f>
        <v>0</v>
      </c>
      <c r="O754" s="154">
        <f>IF(ISNA(SUMIFS(INDEX('Model Participation Data'!$N$8:$DX$57,0,MATCH(CONCATENATE($J754,O$6),'Model Participation Data'!$N$6:$DX$6,0)),'Model Participation Data'!$B$8:$B$57,$C754,'Model Participation Data'!$C$8:$C$57,$D754)),"-",SUMIFS(INDEX('Model Participation Data'!$N$8:$DX$57,0,MATCH(CONCATENATE($J754,O$6),'Model Participation Data'!$N$6:$DX$6,0)),'Model Participation Data'!$B$8:$B$57,$C754,'Model Participation Data'!$C$8:$C$57,$D754))</f>
        <v>0</v>
      </c>
    </row>
    <row r="755" spans="2:15" outlineLevel="1" x14ac:dyDescent="0.35">
      <c r="B755" s="37" t="s">
        <v>80</v>
      </c>
      <c r="C755" s="38" t="str">
        <f>IF(ISBLANK('Model Participation Data'!$B$37),"-",'Model Participation Data'!$B$37)</f>
        <v>-</v>
      </c>
      <c r="D755" s="38" t="str">
        <f>IF(ISBLANK('Model Participation Data'!$C$37),"-",'Model Participation Data'!$C$37)</f>
        <v>-</v>
      </c>
      <c r="E755" s="38" t="str">
        <f>IF(ISBLANK('Model Participation Data'!$D$37),"-",'Model Participation Data'!$D$37)</f>
        <v>-</v>
      </c>
      <c r="F755" s="38" t="str">
        <f>IF(ISBLANK('Model Participation Data'!$E$37),"-",'Model Participation Data'!$E$37)</f>
        <v>-</v>
      </c>
      <c r="G755" s="151" t="str">
        <f>IF(ISBLANK('Model Participation Data'!$F$37),"-",'Model Participation Data'!$F$37)</f>
        <v>-</v>
      </c>
      <c r="H755" s="38">
        <v>4</v>
      </c>
      <c r="I755" s="38">
        <v>5</v>
      </c>
      <c r="J755" s="150" t="str">
        <f t="shared" si="40"/>
        <v>45</v>
      </c>
      <c r="K755" s="38" t="str">
        <f>IF(ISBLANK('Model Participation Data'!$L$37),"-",'Model Participation Data'!$L$37)</f>
        <v>-</v>
      </c>
      <c r="L755" s="39" t="str">
        <f>IF(ISBLANK('Model Participation Data'!$M$37),"-",'Model Participation Data'!$M$37)</f>
        <v>-</v>
      </c>
      <c r="M755" s="43">
        <f>IF(ISNA(SUMIFS(INDEX('Model Participation Data'!$N$8:$DX$57,0,MATCH(CONCATENATE($J755,M$6),'Model Participation Data'!$N$6:$DX$6,0)),'Model Participation Data'!$B$8:$B$57,$C755,'Model Participation Data'!$C$8:$C$57,$D755)),"-",SUMIFS(INDEX('Model Participation Data'!$N$8:$DX$57,0,MATCH(CONCATENATE($J755,M$6),'Model Participation Data'!$N$6:$DX$6,0)),'Model Participation Data'!$B$8:$B$57,$C755,'Model Participation Data'!$C$8:$C$57,$D755))</f>
        <v>0</v>
      </c>
      <c r="N755" s="43">
        <f>IF(ISNA(SUMIFS(INDEX('Model Participation Data'!$N$8:$DX$57,0,MATCH(CONCATENATE($J755,N$6),'Model Participation Data'!$N$6:$DX$6,0)),'Model Participation Data'!$B$8:$B$57,$C755,'Model Participation Data'!$C$8:$C$57,$D755)),"-",SUMIFS(INDEX('Model Participation Data'!$N$8:$DX$57,0,MATCH(CONCATENATE($J755,N$6),'Model Participation Data'!$N$6:$DX$6,0)),'Model Participation Data'!$B$8:$B$57,$C755,'Model Participation Data'!$C$8:$C$57,$D755))</f>
        <v>0</v>
      </c>
      <c r="O755" s="154">
        <f>IF(ISNA(SUMIFS(INDEX('Model Participation Data'!$N$8:$DX$57,0,MATCH(CONCATENATE($J755,O$6),'Model Participation Data'!$N$6:$DX$6,0)),'Model Participation Data'!$B$8:$B$57,$C755,'Model Participation Data'!$C$8:$C$57,$D755)),"-",SUMIFS(INDEX('Model Participation Data'!$N$8:$DX$57,0,MATCH(CONCATENATE($J755,O$6),'Model Participation Data'!$N$6:$DX$6,0)),'Model Participation Data'!$B$8:$B$57,$C755,'Model Participation Data'!$C$8:$C$57,$D755))</f>
        <v>0</v>
      </c>
    </row>
    <row r="756" spans="2:15" outlineLevel="1" x14ac:dyDescent="0.35">
      <c r="B756" s="37" t="s">
        <v>80</v>
      </c>
      <c r="C756" s="38" t="str">
        <f>IF(ISBLANK('Model Participation Data'!$B$37),"-",'Model Participation Data'!$B$37)</f>
        <v>-</v>
      </c>
      <c r="D756" s="38" t="str">
        <f>IF(ISBLANK('Model Participation Data'!$C$37),"-",'Model Participation Data'!$C$37)</f>
        <v>-</v>
      </c>
      <c r="E756" s="38" t="str">
        <f>IF(ISBLANK('Model Participation Data'!$D$37),"-",'Model Participation Data'!$D$37)</f>
        <v>-</v>
      </c>
      <c r="F756" s="38" t="str">
        <f>IF(ISBLANK('Model Participation Data'!$E$37),"-",'Model Participation Data'!$E$37)</f>
        <v>-</v>
      </c>
      <c r="G756" s="151" t="str">
        <f>IF(ISBLANK('Model Participation Data'!$F$37),"-",'Model Participation Data'!$F$37)</f>
        <v>-</v>
      </c>
      <c r="H756" s="38">
        <v>4</v>
      </c>
      <c r="I756" s="38" t="s">
        <v>65</v>
      </c>
      <c r="J756" s="150" t="str">
        <f t="shared" si="40"/>
        <v>4Goal</v>
      </c>
      <c r="K756" s="38" t="str">
        <f>IF(ISBLANK('Model Participation Data'!$L$37),"-",'Model Participation Data'!$L$37)</f>
        <v>-</v>
      </c>
      <c r="L756" s="39" t="str">
        <f>IF(ISBLANK('Model Participation Data'!$M$37),"-",'Model Participation Data'!$M$37)</f>
        <v>-</v>
      </c>
      <c r="M756" s="43" t="str">
        <f>IF(ISNA(SUMIFS(INDEX('Model Participation Data'!$N$8:$DX$57,0,MATCH(CONCATENATE($J756,M$6),'Model Participation Data'!$N$6:$DX$6,0)),'Model Participation Data'!$B$8:$B$57,$C756,'Model Participation Data'!$C$8:$C$57,$D756)),"-",SUMIFS(INDEX('Model Participation Data'!$N$8:$DX$57,0,MATCH(CONCATENATE($J756,M$6),'Model Participation Data'!$N$6:$DX$6,0)),'Model Participation Data'!$B$8:$B$57,$C756,'Model Participation Data'!$C$8:$C$57,$D756))</f>
        <v>-</v>
      </c>
      <c r="N756" s="43" t="str">
        <f>IF(ISNA(SUMIFS(INDEX('Model Participation Data'!$N$8:$DX$57,0,MATCH(CONCATENATE($J756,N$6),'Model Participation Data'!$N$6:$DX$6,0)),'Model Participation Data'!$B$8:$B$57,$C756,'Model Participation Data'!$C$8:$C$57,$D756)),"-",SUMIFS(INDEX('Model Participation Data'!$N$8:$DX$57,0,MATCH(CONCATENATE($J756,N$6),'Model Participation Data'!$N$6:$DX$6,0)),'Model Participation Data'!$B$8:$B$57,$C756,'Model Participation Data'!$C$8:$C$57,$D756))</f>
        <v>-</v>
      </c>
      <c r="O756" s="154">
        <f>IF(ISNA(SUMIFS(INDEX('Model Participation Data'!$N$8:$DX$57,0,MATCH(CONCATENATE($J756,O$6),'Model Participation Data'!$N$6:$DX$6,0)),'Model Participation Data'!$B$8:$B$57,$C756,'Model Participation Data'!$C$8:$C$57,$D756)),"-",SUMIFS(INDEX('Model Participation Data'!$N$8:$DX$57,0,MATCH(CONCATENATE($J756,O$6),'Model Participation Data'!$N$6:$DX$6,0)),'Model Participation Data'!$B$8:$B$57,$C756,'Model Participation Data'!$C$8:$C$57,$D756))</f>
        <v>0</v>
      </c>
    </row>
    <row r="757" spans="2:15" outlineLevel="1" x14ac:dyDescent="0.35">
      <c r="B757" s="37" t="s">
        <v>80</v>
      </c>
      <c r="C757" s="38" t="str">
        <f>IF(ISBLANK('Model Participation Data'!$B$38),"-",'Model Participation Data'!$B$38)</f>
        <v>-</v>
      </c>
      <c r="D757" s="38" t="str">
        <f>IF(ISBLANK('Model Participation Data'!$C$38),"-",'Model Participation Data'!$C$38)</f>
        <v>-</v>
      </c>
      <c r="E757" s="38" t="str">
        <f>IF(ISBLANK('Model Participation Data'!$D$38),"-",'Model Participation Data'!$D$38)</f>
        <v>-</v>
      </c>
      <c r="F757" s="38" t="str">
        <f>IF(ISBLANK('Model Participation Data'!$E$38),"-",'Model Participation Data'!$E$38)</f>
        <v>-</v>
      </c>
      <c r="G757" s="151" t="str">
        <f>IF(ISBLANK('Model Participation Data'!$F$38),"-",'Model Participation Data'!$F$38)</f>
        <v>-</v>
      </c>
      <c r="H757" s="38" t="s">
        <v>64</v>
      </c>
      <c r="I757" s="38" t="s">
        <v>64</v>
      </c>
      <c r="J757" s="150" t="str">
        <f t="shared" si="38"/>
        <v>BaselineBaseline</v>
      </c>
      <c r="K757" s="38" t="str">
        <f>IF(ISBLANK('Model Participation Data'!$L$38),"-",'Model Participation Data'!$L$38)</f>
        <v>-</v>
      </c>
      <c r="L757" s="39" t="str">
        <f>IF(ISBLANK('Model Participation Data'!$M$38),"-",'Model Participation Data'!$M$38)</f>
        <v>-</v>
      </c>
      <c r="M757" s="43">
        <f>IF(ISNA(SUMIFS(INDEX('Model Participation Data'!$N$8:$DX$57,0,MATCH(CONCATENATE($J757,M$6),'Model Participation Data'!$N$6:$DX$6,0)),'Model Participation Data'!$B$8:$B$57,$C757,'Model Participation Data'!$C$8:$C$57,$D757)),"-",SUMIFS(INDEX('Model Participation Data'!$N$8:$DX$57,0,MATCH(CONCATENATE($J757,M$6),'Model Participation Data'!$N$6:$DX$6,0)),'Model Participation Data'!$B$8:$B$57,$C757,'Model Participation Data'!$C$8:$C$57,$D757))</f>
        <v>0</v>
      </c>
      <c r="N757" s="43">
        <f>IF(ISNA(SUMIFS(INDEX('Model Participation Data'!$N$8:$DX$57,0,MATCH(CONCATENATE($J757,N$6),'Model Participation Data'!$N$6:$DX$6,0)),'Model Participation Data'!$B$8:$B$57,$C757,'Model Participation Data'!$C$8:$C$57,$D757)),"-",SUMIFS(INDEX('Model Participation Data'!$N$8:$DX$57,0,MATCH(CONCATENATE($J757,N$6),'Model Participation Data'!$N$6:$DX$6,0)),'Model Participation Data'!$B$8:$B$57,$C757,'Model Participation Data'!$C$8:$C$57,$D757))</f>
        <v>0</v>
      </c>
      <c r="O757" s="154">
        <f>IF(ISNA(SUMIFS(INDEX('Model Participation Data'!$N$8:$DX$57,0,MATCH(CONCATENATE($J757,O$6),'Model Participation Data'!$N$6:$DX$6,0)),'Model Participation Data'!$B$8:$B$57,$C757,'Model Participation Data'!$C$8:$C$57,$D757)),"-",SUMIFS(INDEX('Model Participation Data'!$N$8:$DX$57,0,MATCH(CONCATENATE($J757,O$6),'Model Participation Data'!$N$6:$DX$6,0)),'Model Participation Data'!$B$8:$B$57,$C757,'Model Participation Data'!$C$8:$C$57,$D757))</f>
        <v>0</v>
      </c>
    </row>
    <row r="758" spans="2:15" outlineLevel="1" x14ac:dyDescent="0.35">
      <c r="B758" s="37" t="s">
        <v>80</v>
      </c>
      <c r="C758" s="38" t="str">
        <f>IF(ISBLANK('Model Participation Data'!$B$38),"-",'Model Participation Data'!$B$38)</f>
        <v>-</v>
      </c>
      <c r="D758" s="38" t="str">
        <f>IF(ISBLANK('Model Participation Data'!$C$38),"-",'Model Participation Data'!$C$38)</f>
        <v>-</v>
      </c>
      <c r="E758" s="38" t="str">
        <f>IF(ISBLANK('Model Participation Data'!$D$38),"-",'Model Participation Data'!$D$38)</f>
        <v>-</v>
      </c>
      <c r="F758" s="38" t="str">
        <f>IF(ISBLANK('Model Participation Data'!$E$38),"-",'Model Participation Data'!$E$38)</f>
        <v>-</v>
      </c>
      <c r="G758" s="151" t="str">
        <f>IF(ISBLANK('Model Participation Data'!$F$38),"-",'Model Participation Data'!$F$38)</f>
        <v>-</v>
      </c>
      <c r="H758" s="38">
        <v>1</v>
      </c>
      <c r="I758" s="38">
        <v>1</v>
      </c>
      <c r="J758" s="150" t="str">
        <f t="shared" si="38"/>
        <v>11</v>
      </c>
      <c r="K758" s="38" t="str">
        <f>IF(ISBLANK('Model Participation Data'!$L$38),"-",'Model Participation Data'!$L$38)</f>
        <v>-</v>
      </c>
      <c r="L758" s="39" t="str">
        <f>IF(ISBLANK('Model Participation Data'!$M$38),"-",'Model Participation Data'!$M$38)</f>
        <v>-</v>
      </c>
      <c r="M758" s="43">
        <f>IF(ISNA(SUMIFS(INDEX('Model Participation Data'!$N$8:$DX$57,0,MATCH(CONCATENATE($J758,M$6),'Model Participation Data'!$N$6:$DX$6,0)),'Model Participation Data'!$B$8:$B$57,$C758,'Model Participation Data'!$C$8:$C$57,$D758)),"-",SUMIFS(INDEX('Model Participation Data'!$N$8:$DX$57,0,MATCH(CONCATENATE($J758,M$6),'Model Participation Data'!$N$6:$DX$6,0)),'Model Participation Data'!$B$8:$B$57,$C758,'Model Participation Data'!$C$8:$C$57,$D758))</f>
        <v>0</v>
      </c>
      <c r="N758" s="43">
        <f>IF(ISNA(SUMIFS(INDEX('Model Participation Data'!$N$8:$DX$57,0,MATCH(CONCATENATE($J758,N$6),'Model Participation Data'!$N$6:$DX$6,0)),'Model Participation Data'!$B$8:$B$57,$C758,'Model Participation Data'!$C$8:$C$57,$D758)),"-",SUMIFS(INDEX('Model Participation Data'!$N$8:$DX$57,0,MATCH(CONCATENATE($J758,N$6),'Model Participation Data'!$N$6:$DX$6,0)),'Model Participation Data'!$B$8:$B$57,$C758,'Model Participation Data'!$C$8:$C$57,$D758))</f>
        <v>0</v>
      </c>
      <c r="O758" s="154">
        <f>IF(ISNA(SUMIFS(INDEX('Model Participation Data'!$N$8:$DX$57,0,MATCH(CONCATENATE($J758,O$6),'Model Participation Data'!$N$6:$DX$6,0)),'Model Participation Data'!$B$8:$B$57,$C758,'Model Participation Data'!$C$8:$C$57,$D758)),"-",SUMIFS(INDEX('Model Participation Data'!$N$8:$DX$57,0,MATCH(CONCATENATE($J758,O$6),'Model Participation Data'!$N$6:$DX$6,0)),'Model Participation Data'!$B$8:$B$57,$C758,'Model Participation Data'!$C$8:$C$57,$D758))</f>
        <v>0</v>
      </c>
    </row>
    <row r="759" spans="2:15" outlineLevel="1" x14ac:dyDescent="0.35">
      <c r="B759" s="37" t="s">
        <v>80</v>
      </c>
      <c r="C759" s="38" t="str">
        <f>IF(ISBLANK('Model Participation Data'!$B$38),"-",'Model Participation Data'!$B$38)</f>
        <v>-</v>
      </c>
      <c r="D759" s="38" t="str">
        <f>IF(ISBLANK('Model Participation Data'!$C$38),"-",'Model Participation Data'!$C$38)</f>
        <v>-</v>
      </c>
      <c r="E759" s="38" t="str">
        <f>IF(ISBLANK('Model Participation Data'!$D$38),"-",'Model Participation Data'!$D$38)</f>
        <v>-</v>
      </c>
      <c r="F759" s="38" t="str">
        <f>IF(ISBLANK('Model Participation Data'!$E$38),"-",'Model Participation Data'!$E$38)</f>
        <v>-</v>
      </c>
      <c r="G759" s="151" t="str">
        <f>IF(ISBLANK('Model Participation Data'!$F$38),"-",'Model Participation Data'!$F$38)</f>
        <v>-</v>
      </c>
      <c r="H759" s="38">
        <v>1</v>
      </c>
      <c r="I759" s="38">
        <v>2</v>
      </c>
      <c r="J759" s="150" t="str">
        <f t="shared" si="38"/>
        <v>12</v>
      </c>
      <c r="K759" s="38" t="str">
        <f>IF(ISBLANK('Model Participation Data'!$L$38),"-",'Model Participation Data'!$L$38)</f>
        <v>-</v>
      </c>
      <c r="L759" s="39" t="str">
        <f>IF(ISBLANK('Model Participation Data'!$M$38),"-",'Model Participation Data'!$M$38)</f>
        <v>-</v>
      </c>
      <c r="M759" s="43">
        <f>IF(ISNA(SUMIFS(INDEX('Model Participation Data'!$N$8:$DX$57,0,MATCH(CONCATENATE($J759,M$6),'Model Participation Data'!$N$6:$DX$6,0)),'Model Participation Data'!$B$8:$B$57,$C759,'Model Participation Data'!$C$8:$C$57,$D759)),"-",SUMIFS(INDEX('Model Participation Data'!$N$8:$DX$57,0,MATCH(CONCATENATE($J759,M$6),'Model Participation Data'!$N$6:$DX$6,0)),'Model Participation Data'!$B$8:$B$57,$C759,'Model Participation Data'!$C$8:$C$57,$D759))</f>
        <v>0</v>
      </c>
      <c r="N759" s="43">
        <f>IF(ISNA(SUMIFS(INDEX('Model Participation Data'!$N$8:$DX$57,0,MATCH(CONCATENATE($J759,N$6),'Model Participation Data'!$N$6:$DX$6,0)),'Model Participation Data'!$B$8:$B$57,$C759,'Model Participation Data'!$C$8:$C$57,$D759)),"-",SUMIFS(INDEX('Model Participation Data'!$N$8:$DX$57,0,MATCH(CONCATENATE($J759,N$6),'Model Participation Data'!$N$6:$DX$6,0)),'Model Participation Data'!$B$8:$B$57,$C759,'Model Participation Data'!$C$8:$C$57,$D759))</f>
        <v>0</v>
      </c>
      <c r="O759" s="154">
        <f>IF(ISNA(SUMIFS(INDEX('Model Participation Data'!$N$8:$DX$57,0,MATCH(CONCATENATE($J759,O$6),'Model Participation Data'!$N$6:$DX$6,0)),'Model Participation Data'!$B$8:$B$57,$C759,'Model Participation Data'!$C$8:$C$57,$D759)),"-",SUMIFS(INDEX('Model Participation Data'!$N$8:$DX$57,0,MATCH(CONCATENATE($J759,O$6),'Model Participation Data'!$N$6:$DX$6,0)),'Model Participation Data'!$B$8:$B$57,$C759,'Model Participation Data'!$C$8:$C$57,$D759))</f>
        <v>0</v>
      </c>
    </row>
    <row r="760" spans="2:15" outlineLevel="1" x14ac:dyDescent="0.35">
      <c r="B760" s="37" t="s">
        <v>80</v>
      </c>
      <c r="C760" s="38" t="str">
        <f>IF(ISBLANK('Model Participation Data'!$B$38),"-",'Model Participation Data'!$B$38)</f>
        <v>-</v>
      </c>
      <c r="D760" s="38" t="str">
        <f>IF(ISBLANK('Model Participation Data'!$C$38),"-",'Model Participation Data'!$C$38)</f>
        <v>-</v>
      </c>
      <c r="E760" s="38" t="str">
        <f>IF(ISBLANK('Model Participation Data'!$D$38),"-",'Model Participation Data'!$D$38)</f>
        <v>-</v>
      </c>
      <c r="F760" s="38" t="str">
        <f>IF(ISBLANK('Model Participation Data'!$E$38),"-",'Model Participation Data'!$E$38)</f>
        <v>-</v>
      </c>
      <c r="G760" s="151" t="str">
        <f>IF(ISBLANK('Model Participation Data'!$F$38),"-",'Model Participation Data'!$F$38)</f>
        <v>-</v>
      </c>
      <c r="H760" s="38">
        <v>1</v>
      </c>
      <c r="I760" s="38">
        <v>3</v>
      </c>
      <c r="J760" s="150" t="str">
        <f t="shared" si="38"/>
        <v>13</v>
      </c>
      <c r="K760" s="38" t="str">
        <f>IF(ISBLANK('Model Participation Data'!$L$38),"-",'Model Participation Data'!$L$38)</f>
        <v>-</v>
      </c>
      <c r="L760" s="39" t="str">
        <f>IF(ISBLANK('Model Participation Data'!$M$38),"-",'Model Participation Data'!$M$38)</f>
        <v>-</v>
      </c>
      <c r="M760" s="43">
        <f>IF(ISNA(SUMIFS(INDEX('Model Participation Data'!$N$8:$DX$57,0,MATCH(CONCATENATE($J760,M$6),'Model Participation Data'!$N$6:$DX$6,0)),'Model Participation Data'!$B$8:$B$57,$C760,'Model Participation Data'!$C$8:$C$57,$D760)),"-",SUMIFS(INDEX('Model Participation Data'!$N$8:$DX$57,0,MATCH(CONCATENATE($J760,M$6),'Model Participation Data'!$N$6:$DX$6,0)),'Model Participation Data'!$B$8:$B$57,$C760,'Model Participation Data'!$C$8:$C$57,$D760))</f>
        <v>0</v>
      </c>
      <c r="N760" s="43">
        <f>IF(ISNA(SUMIFS(INDEX('Model Participation Data'!$N$8:$DX$57,0,MATCH(CONCATENATE($J760,N$6),'Model Participation Data'!$N$6:$DX$6,0)),'Model Participation Data'!$B$8:$B$57,$C760,'Model Participation Data'!$C$8:$C$57,$D760)),"-",SUMIFS(INDEX('Model Participation Data'!$N$8:$DX$57,0,MATCH(CONCATENATE($J760,N$6),'Model Participation Data'!$N$6:$DX$6,0)),'Model Participation Data'!$B$8:$B$57,$C760,'Model Participation Data'!$C$8:$C$57,$D760))</f>
        <v>0</v>
      </c>
      <c r="O760" s="154">
        <f>IF(ISNA(SUMIFS(INDEX('Model Participation Data'!$N$8:$DX$57,0,MATCH(CONCATENATE($J760,O$6),'Model Participation Data'!$N$6:$DX$6,0)),'Model Participation Data'!$B$8:$B$57,$C760,'Model Participation Data'!$C$8:$C$57,$D760)),"-",SUMIFS(INDEX('Model Participation Data'!$N$8:$DX$57,0,MATCH(CONCATENATE($J760,O$6),'Model Participation Data'!$N$6:$DX$6,0)),'Model Participation Data'!$B$8:$B$57,$C760,'Model Participation Data'!$C$8:$C$57,$D760))</f>
        <v>0</v>
      </c>
    </row>
    <row r="761" spans="2:15" outlineLevel="1" x14ac:dyDescent="0.35">
      <c r="B761" s="37" t="s">
        <v>80</v>
      </c>
      <c r="C761" s="38" t="str">
        <f>IF(ISBLANK('Model Participation Data'!$B$38),"-",'Model Participation Data'!$B$38)</f>
        <v>-</v>
      </c>
      <c r="D761" s="38" t="str">
        <f>IF(ISBLANK('Model Participation Data'!$C$38),"-",'Model Participation Data'!$C$38)</f>
        <v>-</v>
      </c>
      <c r="E761" s="38" t="str">
        <f>IF(ISBLANK('Model Participation Data'!$D$38),"-",'Model Participation Data'!$D$38)</f>
        <v>-</v>
      </c>
      <c r="F761" s="38" t="str">
        <f>IF(ISBLANK('Model Participation Data'!$E$38),"-",'Model Participation Data'!$E$38)</f>
        <v>-</v>
      </c>
      <c r="G761" s="151" t="str">
        <f>IF(ISBLANK('Model Participation Data'!$F$38),"-",'Model Participation Data'!$F$38)</f>
        <v>-</v>
      </c>
      <c r="H761" s="38">
        <v>1</v>
      </c>
      <c r="I761" s="38">
        <v>4</v>
      </c>
      <c r="J761" s="150" t="str">
        <f t="shared" si="38"/>
        <v>14</v>
      </c>
      <c r="K761" s="38" t="str">
        <f>IF(ISBLANK('Model Participation Data'!$L$38),"-",'Model Participation Data'!$L$38)</f>
        <v>-</v>
      </c>
      <c r="L761" s="39" t="str">
        <f>IF(ISBLANK('Model Participation Data'!$M$38),"-",'Model Participation Data'!$M$38)</f>
        <v>-</v>
      </c>
      <c r="M761" s="43">
        <f>IF(ISNA(SUMIFS(INDEX('Model Participation Data'!$N$8:$DX$57,0,MATCH(CONCATENATE($J761,M$6),'Model Participation Data'!$N$6:$DX$6,0)),'Model Participation Data'!$B$8:$B$57,$C761,'Model Participation Data'!$C$8:$C$57,$D761)),"-",SUMIFS(INDEX('Model Participation Data'!$N$8:$DX$57,0,MATCH(CONCATENATE($J761,M$6),'Model Participation Data'!$N$6:$DX$6,0)),'Model Participation Data'!$B$8:$B$57,$C761,'Model Participation Data'!$C$8:$C$57,$D761))</f>
        <v>0</v>
      </c>
      <c r="N761" s="43">
        <f>IF(ISNA(SUMIFS(INDEX('Model Participation Data'!$N$8:$DX$57,0,MATCH(CONCATENATE($J761,N$6),'Model Participation Data'!$N$6:$DX$6,0)),'Model Participation Data'!$B$8:$B$57,$C761,'Model Participation Data'!$C$8:$C$57,$D761)),"-",SUMIFS(INDEX('Model Participation Data'!$N$8:$DX$57,0,MATCH(CONCATENATE($J761,N$6),'Model Participation Data'!$N$6:$DX$6,0)),'Model Participation Data'!$B$8:$B$57,$C761,'Model Participation Data'!$C$8:$C$57,$D761))</f>
        <v>0</v>
      </c>
      <c r="O761" s="154">
        <f>IF(ISNA(SUMIFS(INDEX('Model Participation Data'!$N$8:$DX$57,0,MATCH(CONCATENATE($J761,O$6),'Model Participation Data'!$N$6:$DX$6,0)),'Model Participation Data'!$B$8:$B$57,$C761,'Model Participation Data'!$C$8:$C$57,$D761)),"-",SUMIFS(INDEX('Model Participation Data'!$N$8:$DX$57,0,MATCH(CONCATENATE($J761,O$6),'Model Participation Data'!$N$6:$DX$6,0)),'Model Participation Data'!$B$8:$B$57,$C761,'Model Participation Data'!$C$8:$C$57,$D761))</f>
        <v>0</v>
      </c>
    </row>
    <row r="762" spans="2:15" outlineLevel="1" x14ac:dyDescent="0.35">
      <c r="B762" s="37" t="s">
        <v>80</v>
      </c>
      <c r="C762" s="38" t="str">
        <f>IF(ISBLANK('Model Participation Data'!$B$38),"-",'Model Participation Data'!$B$38)</f>
        <v>-</v>
      </c>
      <c r="D762" s="38" t="str">
        <f>IF(ISBLANK('Model Participation Data'!$C$38),"-",'Model Participation Data'!$C$38)</f>
        <v>-</v>
      </c>
      <c r="E762" s="38" t="str">
        <f>IF(ISBLANK('Model Participation Data'!$D$38),"-",'Model Participation Data'!$D$38)</f>
        <v>-</v>
      </c>
      <c r="F762" s="38" t="str">
        <f>IF(ISBLANK('Model Participation Data'!$E$38),"-",'Model Participation Data'!$E$38)</f>
        <v>-</v>
      </c>
      <c r="G762" s="151" t="str">
        <f>IF(ISBLANK('Model Participation Data'!$F$38),"-",'Model Participation Data'!$F$38)</f>
        <v>-</v>
      </c>
      <c r="H762" s="38">
        <v>1</v>
      </c>
      <c r="I762" s="38">
        <v>5</v>
      </c>
      <c r="J762" s="150" t="str">
        <f t="shared" si="38"/>
        <v>15</v>
      </c>
      <c r="K762" s="38" t="str">
        <f>IF(ISBLANK('Model Participation Data'!$L$38),"-",'Model Participation Data'!$L$38)</f>
        <v>-</v>
      </c>
      <c r="L762" s="39" t="str">
        <f>IF(ISBLANK('Model Participation Data'!$M$38),"-",'Model Participation Data'!$M$38)</f>
        <v>-</v>
      </c>
      <c r="M762" s="43">
        <f>IF(ISNA(SUMIFS(INDEX('Model Participation Data'!$N$8:$DX$57,0,MATCH(CONCATENATE($J762,M$6),'Model Participation Data'!$N$6:$DX$6,0)),'Model Participation Data'!$B$8:$B$57,$C762,'Model Participation Data'!$C$8:$C$57,$D762)),"-",SUMIFS(INDEX('Model Participation Data'!$N$8:$DX$57,0,MATCH(CONCATENATE($J762,M$6),'Model Participation Data'!$N$6:$DX$6,0)),'Model Participation Data'!$B$8:$B$57,$C762,'Model Participation Data'!$C$8:$C$57,$D762))</f>
        <v>0</v>
      </c>
      <c r="N762" s="43">
        <f>IF(ISNA(SUMIFS(INDEX('Model Participation Data'!$N$8:$DX$57,0,MATCH(CONCATENATE($J762,N$6),'Model Participation Data'!$N$6:$DX$6,0)),'Model Participation Data'!$B$8:$B$57,$C762,'Model Participation Data'!$C$8:$C$57,$D762)),"-",SUMIFS(INDEX('Model Participation Data'!$N$8:$DX$57,0,MATCH(CONCATENATE($J762,N$6),'Model Participation Data'!$N$6:$DX$6,0)),'Model Participation Data'!$B$8:$B$57,$C762,'Model Participation Data'!$C$8:$C$57,$D762))</f>
        <v>0</v>
      </c>
      <c r="O762" s="154">
        <f>IF(ISNA(SUMIFS(INDEX('Model Participation Data'!$N$8:$DX$57,0,MATCH(CONCATENATE($J762,O$6),'Model Participation Data'!$N$6:$DX$6,0)),'Model Participation Data'!$B$8:$B$57,$C762,'Model Participation Data'!$C$8:$C$57,$D762)),"-",SUMIFS(INDEX('Model Participation Data'!$N$8:$DX$57,0,MATCH(CONCATENATE($J762,O$6),'Model Participation Data'!$N$6:$DX$6,0)),'Model Participation Data'!$B$8:$B$57,$C762,'Model Participation Data'!$C$8:$C$57,$D762))</f>
        <v>0</v>
      </c>
    </row>
    <row r="763" spans="2:15" outlineLevel="1" x14ac:dyDescent="0.35">
      <c r="B763" s="37" t="s">
        <v>80</v>
      </c>
      <c r="C763" s="38" t="str">
        <f>IF(ISBLANK('Model Participation Data'!$B$38),"-",'Model Participation Data'!$B$38)</f>
        <v>-</v>
      </c>
      <c r="D763" s="38" t="str">
        <f>IF(ISBLANK('Model Participation Data'!$C$38),"-",'Model Participation Data'!$C$38)</f>
        <v>-</v>
      </c>
      <c r="E763" s="38" t="str">
        <f>IF(ISBLANK('Model Participation Data'!$D$38),"-",'Model Participation Data'!$D$38)</f>
        <v>-</v>
      </c>
      <c r="F763" s="38" t="str">
        <f>IF(ISBLANK('Model Participation Data'!$E$38),"-",'Model Participation Data'!$E$38)</f>
        <v>-</v>
      </c>
      <c r="G763" s="151" t="str">
        <f>IF(ISBLANK('Model Participation Data'!$F$38),"-",'Model Participation Data'!$F$38)</f>
        <v>-</v>
      </c>
      <c r="H763" s="38">
        <v>1</v>
      </c>
      <c r="I763" s="38" t="s">
        <v>65</v>
      </c>
      <c r="J763" s="150" t="str">
        <f t="shared" si="38"/>
        <v>1Goal</v>
      </c>
      <c r="K763" s="38" t="str">
        <f>IF(ISBLANK('Model Participation Data'!$L$38),"-",'Model Participation Data'!$L$38)</f>
        <v>-</v>
      </c>
      <c r="L763" s="39" t="str">
        <f>IF(ISBLANK('Model Participation Data'!$M$38),"-",'Model Participation Data'!$M$38)</f>
        <v>-</v>
      </c>
      <c r="M763" s="43" t="str">
        <f>IF(ISNA(SUMIFS(INDEX('Model Participation Data'!$N$8:$DX$57,0,MATCH(CONCATENATE($J763,M$6),'Model Participation Data'!$N$6:$DX$6,0)),'Model Participation Data'!$B$8:$B$57,$C763,'Model Participation Data'!$C$8:$C$57,$D763)),"-",SUMIFS(INDEX('Model Participation Data'!$N$8:$DX$57,0,MATCH(CONCATENATE($J763,M$6),'Model Participation Data'!$N$6:$DX$6,0)),'Model Participation Data'!$B$8:$B$57,$C763,'Model Participation Data'!$C$8:$C$57,$D763))</f>
        <v>-</v>
      </c>
      <c r="N763" s="43" t="str">
        <f>IF(ISNA(SUMIFS(INDEX('Model Participation Data'!$N$8:$DX$57,0,MATCH(CONCATENATE($J763,N$6),'Model Participation Data'!$N$6:$DX$6,0)),'Model Participation Data'!$B$8:$B$57,$C763,'Model Participation Data'!$C$8:$C$57,$D763)),"-",SUMIFS(INDEX('Model Participation Data'!$N$8:$DX$57,0,MATCH(CONCATENATE($J763,N$6),'Model Participation Data'!$N$6:$DX$6,0)),'Model Participation Data'!$B$8:$B$57,$C763,'Model Participation Data'!$C$8:$C$57,$D763))</f>
        <v>-</v>
      </c>
      <c r="O763" s="154">
        <f>IF(ISNA(SUMIFS(INDEX('Model Participation Data'!$N$8:$DX$57,0,MATCH(CONCATENATE($J763,O$6),'Model Participation Data'!$N$6:$DX$6,0)),'Model Participation Data'!$B$8:$B$57,$C763,'Model Participation Data'!$C$8:$C$57,$D763)),"-",SUMIFS(INDEX('Model Participation Data'!$N$8:$DX$57,0,MATCH(CONCATENATE($J763,O$6),'Model Participation Data'!$N$6:$DX$6,0)),'Model Participation Data'!$B$8:$B$57,$C763,'Model Participation Data'!$C$8:$C$57,$D763))</f>
        <v>0</v>
      </c>
    </row>
    <row r="764" spans="2:15" outlineLevel="1" x14ac:dyDescent="0.35">
      <c r="B764" s="37" t="s">
        <v>80</v>
      </c>
      <c r="C764" s="38" t="str">
        <f>IF(ISBLANK('Model Participation Data'!$B$38),"-",'Model Participation Data'!$B$38)</f>
        <v>-</v>
      </c>
      <c r="D764" s="38" t="str">
        <f>IF(ISBLANK('Model Participation Data'!$C$38),"-",'Model Participation Data'!$C$38)</f>
        <v>-</v>
      </c>
      <c r="E764" s="38" t="str">
        <f>IF(ISBLANK('Model Participation Data'!$D$38),"-",'Model Participation Data'!$D$38)</f>
        <v>-</v>
      </c>
      <c r="F764" s="38" t="str">
        <f>IF(ISBLANK('Model Participation Data'!$E$38),"-",'Model Participation Data'!$E$38)</f>
        <v>-</v>
      </c>
      <c r="G764" s="151" t="str">
        <f>IF(ISBLANK('Model Participation Data'!$F$38),"-",'Model Participation Data'!$F$38)</f>
        <v>-</v>
      </c>
      <c r="H764" s="38">
        <v>2</v>
      </c>
      <c r="I764" s="38">
        <v>1</v>
      </c>
      <c r="J764" s="150" t="str">
        <f t="shared" si="38"/>
        <v>21</v>
      </c>
      <c r="K764" s="38" t="str">
        <f>IF(ISBLANK('Model Participation Data'!$L$38),"-",'Model Participation Data'!$L$38)</f>
        <v>-</v>
      </c>
      <c r="L764" s="39" t="str">
        <f>IF(ISBLANK('Model Participation Data'!$M$38),"-",'Model Participation Data'!$M$38)</f>
        <v>-</v>
      </c>
      <c r="M764" s="43">
        <f>IF(ISNA(SUMIFS(INDEX('Model Participation Data'!$N$8:$DX$57,0,MATCH(CONCATENATE($J764,M$6),'Model Participation Data'!$N$6:$DX$6,0)),'Model Participation Data'!$B$8:$B$57,$C764,'Model Participation Data'!$C$8:$C$57,$D764)),"-",SUMIFS(INDEX('Model Participation Data'!$N$8:$DX$57,0,MATCH(CONCATENATE($J764,M$6),'Model Participation Data'!$N$6:$DX$6,0)),'Model Participation Data'!$B$8:$B$57,$C764,'Model Participation Data'!$C$8:$C$57,$D764))</f>
        <v>0</v>
      </c>
      <c r="N764" s="43">
        <f>IF(ISNA(SUMIFS(INDEX('Model Participation Data'!$N$8:$DX$57,0,MATCH(CONCATENATE($J764,N$6),'Model Participation Data'!$N$6:$DX$6,0)),'Model Participation Data'!$B$8:$B$57,$C764,'Model Participation Data'!$C$8:$C$57,$D764)),"-",SUMIFS(INDEX('Model Participation Data'!$N$8:$DX$57,0,MATCH(CONCATENATE($J764,N$6),'Model Participation Data'!$N$6:$DX$6,0)),'Model Participation Data'!$B$8:$B$57,$C764,'Model Participation Data'!$C$8:$C$57,$D764))</f>
        <v>0</v>
      </c>
      <c r="O764" s="154">
        <f>IF(ISNA(SUMIFS(INDEX('Model Participation Data'!$N$8:$DX$57,0,MATCH(CONCATENATE($J764,O$6),'Model Participation Data'!$N$6:$DX$6,0)),'Model Participation Data'!$B$8:$B$57,$C764,'Model Participation Data'!$C$8:$C$57,$D764)),"-",SUMIFS(INDEX('Model Participation Data'!$N$8:$DX$57,0,MATCH(CONCATENATE($J764,O$6),'Model Participation Data'!$N$6:$DX$6,0)),'Model Participation Data'!$B$8:$B$57,$C764,'Model Participation Data'!$C$8:$C$57,$D764))</f>
        <v>0</v>
      </c>
    </row>
    <row r="765" spans="2:15" outlineLevel="1" x14ac:dyDescent="0.35">
      <c r="B765" s="37" t="s">
        <v>80</v>
      </c>
      <c r="C765" s="38" t="str">
        <f>IF(ISBLANK('Model Participation Data'!$B$38),"-",'Model Participation Data'!$B$38)</f>
        <v>-</v>
      </c>
      <c r="D765" s="38" t="str">
        <f>IF(ISBLANK('Model Participation Data'!$C$38),"-",'Model Participation Data'!$C$38)</f>
        <v>-</v>
      </c>
      <c r="E765" s="38" t="str">
        <f>IF(ISBLANK('Model Participation Data'!$D$38),"-",'Model Participation Data'!$D$38)</f>
        <v>-</v>
      </c>
      <c r="F765" s="38" t="str">
        <f>IF(ISBLANK('Model Participation Data'!$E$38),"-",'Model Participation Data'!$E$38)</f>
        <v>-</v>
      </c>
      <c r="G765" s="151" t="str">
        <f>IF(ISBLANK('Model Participation Data'!$F$38),"-",'Model Participation Data'!$F$38)</f>
        <v>-</v>
      </c>
      <c r="H765" s="38">
        <v>2</v>
      </c>
      <c r="I765" s="38">
        <v>2</v>
      </c>
      <c r="J765" s="150" t="str">
        <f t="shared" si="38"/>
        <v>22</v>
      </c>
      <c r="K765" s="38" t="str">
        <f>IF(ISBLANK('Model Participation Data'!$L$38),"-",'Model Participation Data'!$L$38)</f>
        <v>-</v>
      </c>
      <c r="L765" s="39" t="str">
        <f>IF(ISBLANK('Model Participation Data'!$M$38),"-",'Model Participation Data'!$M$38)</f>
        <v>-</v>
      </c>
      <c r="M765" s="43">
        <f>IF(ISNA(SUMIFS(INDEX('Model Participation Data'!$N$8:$DX$57,0,MATCH(CONCATENATE($J765,M$6),'Model Participation Data'!$N$6:$DX$6,0)),'Model Participation Data'!$B$8:$B$57,$C765,'Model Participation Data'!$C$8:$C$57,$D765)),"-",SUMIFS(INDEX('Model Participation Data'!$N$8:$DX$57,0,MATCH(CONCATENATE($J765,M$6),'Model Participation Data'!$N$6:$DX$6,0)),'Model Participation Data'!$B$8:$B$57,$C765,'Model Participation Data'!$C$8:$C$57,$D765))</f>
        <v>0</v>
      </c>
      <c r="N765" s="43">
        <f>IF(ISNA(SUMIFS(INDEX('Model Participation Data'!$N$8:$DX$57,0,MATCH(CONCATENATE($J765,N$6),'Model Participation Data'!$N$6:$DX$6,0)),'Model Participation Data'!$B$8:$B$57,$C765,'Model Participation Data'!$C$8:$C$57,$D765)),"-",SUMIFS(INDEX('Model Participation Data'!$N$8:$DX$57,0,MATCH(CONCATENATE($J765,N$6),'Model Participation Data'!$N$6:$DX$6,0)),'Model Participation Data'!$B$8:$B$57,$C765,'Model Participation Data'!$C$8:$C$57,$D765))</f>
        <v>0</v>
      </c>
      <c r="O765" s="154">
        <f>IF(ISNA(SUMIFS(INDEX('Model Participation Data'!$N$8:$DX$57,0,MATCH(CONCATENATE($J765,O$6),'Model Participation Data'!$N$6:$DX$6,0)),'Model Participation Data'!$B$8:$B$57,$C765,'Model Participation Data'!$C$8:$C$57,$D765)),"-",SUMIFS(INDEX('Model Participation Data'!$N$8:$DX$57,0,MATCH(CONCATENATE($J765,O$6),'Model Participation Data'!$N$6:$DX$6,0)),'Model Participation Data'!$B$8:$B$57,$C765,'Model Participation Data'!$C$8:$C$57,$D765))</f>
        <v>0</v>
      </c>
    </row>
    <row r="766" spans="2:15" outlineLevel="1" x14ac:dyDescent="0.35">
      <c r="B766" s="37" t="s">
        <v>80</v>
      </c>
      <c r="C766" s="38" t="str">
        <f>IF(ISBLANK('Model Participation Data'!$B$38),"-",'Model Participation Data'!$B$38)</f>
        <v>-</v>
      </c>
      <c r="D766" s="38" t="str">
        <f>IF(ISBLANK('Model Participation Data'!$C$38),"-",'Model Participation Data'!$C$38)</f>
        <v>-</v>
      </c>
      <c r="E766" s="38" t="str">
        <f>IF(ISBLANK('Model Participation Data'!$D$38),"-",'Model Participation Data'!$D$38)</f>
        <v>-</v>
      </c>
      <c r="F766" s="38" t="str">
        <f>IF(ISBLANK('Model Participation Data'!$E$38),"-",'Model Participation Data'!$E$38)</f>
        <v>-</v>
      </c>
      <c r="G766" s="151" t="str">
        <f>IF(ISBLANK('Model Participation Data'!$F$38),"-",'Model Participation Data'!$F$38)</f>
        <v>-</v>
      </c>
      <c r="H766" s="38">
        <v>2</v>
      </c>
      <c r="I766" s="38">
        <v>3</v>
      </c>
      <c r="J766" s="150" t="str">
        <f t="shared" si="38"/>
        <v>23</v>
      </c>
      <c r="K766" s="38" t="str">
        <f>IF(ISBLANK('Model Participation Data'!$L$38),"-",'Model Participation Data'!$L$38)</f>
        <v>-</v>
      </c>
      <c r="L766" s="39" t="str">
        <f>IF(ISBLANK('Model Participation Data'!$M$38),"-",'Model Participation Data'!$M$38)</f>
        <v>-</v>
      </c>
      <c r="M766" s="43">
        <f>IF(ISNA(SUMIFS(INDEX('Model Participation Data'!$N$8:$DX$57,0,MATCH(CONCATENATE($J766,M$6),'Model Participation Data'!$N$6:$DX$6,0)),'Model Participation Data'!$B$8:$B$57,$C766,'Model Participation Data'!$C$8:$C$57,$D766)),"-",SUMIFS(INDEX('Model Participation Data'!$N$8:$DX$57,0,MATCH(CONCATENATE($J766,M$6),'Model Participation Data'!$N$6:$DX$6,0)),'Model Participation Data'!$B$8:$B$57,$C766,'Model Participation Data'!$C$8:$C$57,$D766))</f>
        <v>0</v>
      </c>
      <c r="N766" s="43">
        <f>IF(ISNA(SUMIFS(INDEX('Model Participation Data'!$N$8:$DX$57,0,MATCH(CONCATENATE($J766,N$6),'Model Participation Data'!$N$6:$DX$6,0)),'Model Participation Data'!$B$8:$B$57,$C766,'Model Participation Data'!$C$8:$C$57,$D766)),"-",SUMIFS(INDEX('Model Participation Data'!$N$8:$DX$57,0,MATCH(CONCATENATE($J766,N$6),'Model Participation Data'!$N$6:$DX$6,0)),'Model Participation Data'!$B$8:$B$57,$C766,'Model Participation Data'!$C$8:$C$57,$D766))</f>
        <v>0</v>
      </c>
      <c r="O766" s="154">
        <f>IF(ISNA(SUMIFS(INDEX('Model Participation Data'!$N$8:$DX$57,0,MATCH(CONCATENATE($J766,O$6),'Model Participation Data'!$N$6:$DX$6,0)),'Model Participation Data'!$B$8:$B$57,$C766,'Model Participation Data'!$C$8:$C$57,$D766)),"-",SUMIFS(INDEX('Model Participation Data'!$N$8:$DX$57,0,MATCH(CONCATENATE($J766,O$6),'Model Participation Data'!$N$6:$DX$6,0)),'Model Participation Data'!$B$8:$B$57,$C766,'Model Participation Data'!$C$8:$C$57,$D766))</f>
        <v>0</v>
      </c>
    </row>
    <row r="767" spans="2:15" outlineLevel="1" x14ac:dyDescent="0.35">
      <c r="B767" s="37" t="s">
        <v>80</v>
      </c>
      <c r="C767" s="38" t="str">
        <f>IF(ISBLANK('Model Participation Data'!$B$38),"-",'Model Participation Data'!$B$38)</f>
        <v>-</v>
      </c>
      <c r="D767" s="38" t="str">
        <f>IF(ISBLANK('Model Participation Data'!$C$38),"-",'Model Participation Data'!$C$38)</f>
        <v>-</v>
      </c>
      <c r="E767" s="38" t="str">
        <f>IF(ISBLANK('Model Participation Data'!$D$38),"-",'Model Participation Data'!$D$38)</f>
        <v>-</v>
      </c>
      <c r="F767" s="38" t="str">
        <f>IF(ISBLANK('Model Participation Data'!$E$38),"-",'Model Participation Data'!$E$38)</f>
        <v>-</v>
      </c>
      <c r="G767" s="151" t="str">
        <f>IF(ISBLANK('Model Participation Data'!$F$38),"-",'Model Participation Data'!$F$38)</f>
        <v>-</v>
      </c>
      <c r="H767" s="38">
        <v>2</v>
      </c>
      <c r="I767" s="38">
        <v>4</v>
      </c>
      <c r="J767" s="150" t="str">
        <f t="shared" si="38"/>
        <v>24</v>
      </c>
      <c r="K767" s="38" t="str">
        <f>IF(ISBLANK('Model Participation Data'!$L$38),"-",'Model Participation Data'!$L$38)</f>
        <v>-</v>
      </c>
      <c r="L767" s="39" t="str">
        <f>IF(ISBLANK('Model Participation Data'!$M$38),"-",'Model Participation Data'!$M$38)</f>
        <v>-</v>
      </c>
      <c r="M767" s="43">
        <f>IF(ISNA(SUMIFS(INDEX('Model Participation Data'!$N$8:$DX$57,0,MATCH(CONCATENATE($J767,M$6),'Model Participation Data'!$N$6:$DX$6,0)),'Model Participation Data'!$B$8:$B$57,$C767,'Model Participation Data'!$C$8:$C$57,$D767)),"-",SUMIFS(INDEX('Model Participation Data'!$N$8:$DX$57,0,MATCH(CONCATENATE($J767,M$6),'Model Participation Data'!$N$6:$DX$6,0)),'Model Participation Data'!$B$8:$B$57,$C767,'Model Participation Data'!$C$8:$C$57,$D767))</f>
        <v>0</v>
      </c>
      <c r="N767" s="43">
        <f>IF(ISNA(SUMIFS(INDEX('Model Participation Data'!$N$8:$DX$57,0,MATCH(CONCATENATE($J767,N$6),'Model Participation Data'!$N$6:$DX$6,0)),'Model Participation Data'!$B$8:$B$57,$C767,'Model Participation Data'!$C$8:$C$57,$D767)),"-",SUMIFS(INDEX('Model Participation Data'!$N$8:$DX$57,0,MATCH(CONCATENATE($J767,N$6),'Model Participation Data'!$N$6:$DX$6,0)),'Model Participation Data'!$B$8:$B$57,$C767,'Model Participation Data'!$C$8:$C$57,$D767))</f>
        <v>0</v>
      </c>
      <c r="O767" s="154">
        <f>IF(ISNA(SUMIFS(INDEX('Model Participation Data'!$N$8:$DX$57,0,MATCH(CONCATENATE($J767,O$6),'Model Participation Data'!$N$6:$DX$6,0)),'Model Participation Data'!$B$8:$B$57,$C767,'Model Participation Data'!$C$8:$C$57,$D767)),"-",SUMIFS(INDEX('Model Participation Data'!$N$8:$DX$57,0,MATCH(CONCATENATE($J767,O$6),'Model Participation Data'!$N$6:$DX$6,0)),'Model Participation Data'!$B$8:$B$57,$C767,'Model Participation Data'!$C$8:$C$57,$D767))</f>
        <v>0</v>
      </c>
    </row>
    <row r="768" spans="2:15" outlineLevel="1" x14ac:dyDescent="0.35">
      <c r="B768" s="37" t="s">
        <v>80</v>
      </c>
      <c r="C768" s="38" t="str">
        <f>IF(ISBLANK('Model Participation Data'!$B$38),"-",'Model Participation Data'!$B$38)</f>
        <v>-</v>
      </c>
      <c r="D768" s="38" t="str">
        <f>IF(ISBLANK('Model Participation Data'!$C$38),"-",'Model Participation Data'!$C$38)</f>
        <v>-</v>
      </c>
      <c r="E768" s="38" t="str">
        <f>IF(ISBLANK('Model Participation Data'!$D$38),"-",'Model Participation Data'!$D$38)</f>
        <v>-</v>
      </c>
      <c r="F768" s="38" t="str">
        <f>IF(ISBLANK('Model Participation Data'!$E$38),"-",'Model Participation Data'!$E$38)</f>
        <v>-</v>
      </c>
      <c r="G768" s="151" t="str">
        <f>IF(ISBLANK('Model Participation Data'!$F$38),"-",'Model Participation Data'!$F$38)</f>
        <v>-</v>
      </c>
      <c r="H768" s="38">
        <v>2</v>
      </c>
      <c r="I768" s="38">
        <v>5</v>
      </c>
      <c r="J768" s="150" t="str">
        <f t="shared" si="38"/>
        <v>25</v>
      </c>
      <c r="K768" s="38" t="str">
        <f>IF(ISBLANK('Model Participation Data'!$L$38),"-",'Model Participation Data'!$L$38)</f>
        <v>-</v>
      </c>
      <c r="L768" s="39" t="str">
        <f>IF(ISBLANK('Model Participation Data'!$M$38),"-",'Model Participation Data'!$M$38)</f>
        <v>-</v>
      </c>
      <c r="M768" s="43">
        <f>IF(ISNA(SUMIFS(INDEX('Model Participation Data'!$N$8:$DX$57,0,MATCH(CONCATENATE($J768,M$6),'Model Participation Data'!$N$6:$DX$6,0)),'Model Participation Data'!$B$8:$B$57,$C768,'Model Participation Data'!$C$8:$C$57,$D768)),"-",SUMIFS(INDEX('Model Participation Data'!$N$8:$DX$57,0,MATCH(CONCATENATE($J768,M$6),'Model Participation Data'!$N$6:$DX$6,0)),'Model Participation Data'!$B$8:$B$57,$C768,'Model Participation Data'!$C$8:$C$57,$D768))</f>
        <v>0</v>
      </c>
      <c r="N768" s="43">
        <f>IF(ISNA(SUMIFS(INDEX('Model Participation Data'!$N$8:$DX$57,0,MATCH(CONCATENATE($J768,N$6),'Model Participation Data'!$N$6:$DX$6,0)),'Model Participation Data'!$B$8:$B$57,$C768,'Model Participation Data'!$C$8:$C$57,$D768)),"-",SUMIFS(INDEX('Model Participation Data'!$N$8:$DX$57,0,MATCH(CONCATENATE($J768,N$6),'Model Participation Data'!$N$6:$DX$6,0)),'Model Participation Data'!$B$8:$B$57,$C768,'Model Participation Data'!$C$8:$C$57,$D768))</f>
        <v>0</v>
      </c>
      <c r="O768" s="154">
        <f>IF(ISNA(SUMIFS(INDEX('Model Participation Data'!$N$8:$DX$57,0,MATCH(CONCATENATE($J768,O$6),'Model Participation Data'!$N$6:$DX$6,0)),'Model Participation Data'!$B$8:$B$57,$C768,'Model Participation Data'!$C$8:$C$57,$D768)),"-",SUMIFS(INDEX('Model Participation Data'!$N$8:$DX$57,0,MATCH(CONCATENATE($J768,O$6),'Model Participation Data'!$N$6:$DX$6,0)),'Model Participation Data'!$B$8:$B$57,$C768,'Model Participation Data'!$C$8:$C$57,$D768))</f>
        <v>0</v>
      </c>
    </row>
    <row r="769" spans="2:15" outlineLevel="1" x14ac:dyDescent="0.35">
      <c r="B769" s="37" t="s">
        <v>80</v>
      </c>
      <c r="C769" s="38" t="str">
        <f>IF(ISBLANK('Model Participation Data'!$B$38),"-",'Model Participation Data'!$B$38)</f>
        <v>-</v>
      </c>
      <c r="D769" s="38" t="str">
        <f>IF(ISBLANK('Model Participation Data'!$C$38),"-",'Model Participation Data'!$C$38)</f>
        <v>-</v>
      </c>
      <c r="E769" s="38" t="str">
        <f>IF(ISBLANK('Model Participation Data'!$D$38),"-",'Model Participation Data'!$D$38)</f>
        <v>-</v>
      </c>
      <c r="F769" s="38" t="str">
        <f>IF(ISBLANK('Model Participation Data'!$E$38),"-",'Model Participation Data'!$E$38)</f>
        <v>-</v>
      </c>
      <c r="G769" s="151" t="str">
        <f>IF(ISBLANK('Model Participation Data'!$F$38),"-",'Model Participation Data'!$F$38)</f>
        <v>-</v>
      </c>
      <c r="H769" s="38">
        <v>2</v>
      </c>
      <c r="I769" s="38" t="s">
        <v>65</v>
      </c>
      <c r="J769" s="150" t="str">
        <f t="shared" si="38"/>
        <v>2Goal</v>
      </c>
      <c r="K769" s="38" t="str">
        <f>IF(ISBLANK('Model Participation Data'!$L$38),"-",'Model Participation Data'!$L$38)</f>
        <v>-</v>
      </c>
      <c r="L769" s="39" t="str">
        <f>IF(ISBLANK('Model Participation Data'!$M$38),"-",'Model Participation Data'!$M$38)</f>
        <v>-</v>
      </c>
      <c r="M769" s="43" t="str">
        <f>IF(ISNA(SUMIFS(INDEX('Model Participation Data'!$N$8:$DX$57,0,MATCH(CONCATENATE($J769,M$6),'Model Participation Data'!$N$6:$DX$6,0)),'Model Participation Data'!$B$8:$B$57,$C769,'Model Participation Data'!$C$8:$C$57,$D769)),"-",SUMIFS(INDEX('Model Participation Data'!$N$8:$DX$57,0,MATCH(CONCATENATE($J769,M$6),'Model Participation Data'!$N$6:$DX$6,0)),'Model Participation Data'!$B$8:$B$57,$C769,'Model Participation Data'!$C$8:$C$57,$D769))</f>
        <v>-</v>
      </c>
      <c r="N769" s="43" t="str">
        <f>IF(ISNA(SUMIFS(INDEX('Model Participation Data'!$N$8:$DX$57,0,MATCH(CONCATENATE($J769,N$6),'Model Participation Data'!$N$6:$DX$6,0)),'Model Participation Data'!$B$8:$B$57,$C769,'Model Participation Data'!$C$8:$C$57,$D769)),"-",SUMIFS(INDEX('Model Participation Data'!$N$8:$DX$57,0,MATCH(CONCATENATE($J769,N$6),'Model Participation Data'!$N$6:$DX$6,0)),'Model Participation Data'!$B$8:$B$57,$C769,'Model Participation Data'!$C$8:$C$57,$D769))</f>
        <v>-</v>
      </c>
      <c r="O769" s="154">
        <f>IF(ISNA(SUMIFS(INDEX('Model Participation Data'!$N$8:$DX$57,0,MATCH(CONCATENATE($J769,O$6),'Model Participation Data'!$N$6:$DX$6,0)),'Model Participation Data'!$B$8:$B$57,$C769,'Model Participation Data'!$C$8:$C$57,$D769)),"-",SUMIFS(INDEX('Model Participation Data'!$N$8:$DX$57,0,MATCH(CONCATENATE($J769,O$6),'Model Participation Data'!$N$6:$DX$6,0)),'Model Participation Data'!$B$8:$B$57,$C769,'Model Participation Data'!$C$8:$C$57,$D769))</f>
        <v>0</v>
      </c>
    </row>
    <row r="770" spans="2:15" outlineLevel="1" x14ac:dyDescent="0.35">
      <c r="B770" s="37" t="s">
        <v>80</v>
      </c>
      <c r="C770" s="38" t="str">
        <f>IF(ISBLANK('Model Participation Data'!$B$38),"-",'Model Participation Data'!$B$38)</f>
        <v>-</v>
      </c>
      <c r="D770" s="38" t="str">
        <f>IF(ISBLANK('Model Participation Data'!$C$38),"-",'Model Participation Data'!$C$38)</f>
        <v>-</v>
      </c>
      <c r="E770" s="38" t="str">
        <f>IF(ISBLANK('Model Participation Data'!$D$38),"-",'Model Participation Data'!$D$38)</f>
        <v>-</v>
      </c>
      <c r="F770" s="38" t="str">
        <f>IF(ISBLANK('Model Participation Data'!$E$38),"-",'Model Participation Data'!$E$38)</f>
        <v>-</v>
      </c>
      <c r="G770" s="151" t="str">
        <f>IF(ISBLANK('Model Participation Data'!$F$38),"-",'Model Participation Data'!$F$38)</f>
        <v>-</v>
      </c>
      <c r="H770" s="38">
        <v>3</v>
      </c>
      <c r="I770" s="38">
        <v>1</v>
      </c>
      <c r="J770" s="150" t="str">
        <f t="shared" si="38"/>
        <v>31</v>
      </c>
      <c r="K770" s="38" t="str">
        <f>IF(ISBLANK('Model Participation Data'!$L$38),"-",'Model Participation Data'!$L$38)</f>
        <v>-</v>
      </c>
      <c r="L770" s="39" t="str">
        <f>IF(ISBLANK('Model Participation Data'!$M$38),"-",'Model Participation Data'!$M$38)</f>
        <v>-</v>
      </c>
      <c r="M770" s="43">
        <f>IF(ISNA(SUMIFS(INDEX('Model Participation Data'!$N$8:$DX$57,0,MATCH(CONCATENATE($J770,M$6),'Model Participation Data'!$N$6:$DX$6,0)),'Model Participation Data'!$B$8:$B$57,$C770,'Model Participation Data'!$C$8:$C$57,$D770)),"-",SUMIFS(INDEX('Model Participation Data'!$N$8:$DX$57,0,MATCH(CONCATENATE($J770,M$6),'Model Participation Data'!$N$6:$DX$6,0)),'Model Participation Data'!$B$8:$B$57,$C770,'Model Participation Data'!$C$8:$C$57,$D770))</f>
        <v>0</v>
      </c>
      <c r="N770" s="43">
        <f>IF(ISNA(SUMIFS(INDEX('Model Participation Data'!$N$8:$DX$57,0,MATCH(CONCATENATE($J770,N$6),'Model Participation Data'!$N$6:$DX$6,0)),'Model Participation Data'!$B$8:$B$57,$C770,'Model Participation Data'!$C$8:$C$57,$D770)),"-",SUMIFS(INDEX('Model Participation Data'!$N$8:$DX$57,0,MATCH(CONCATENATE($J770,N$6),'Model Participation Data'!$N$6:$DX$6,0)),'Model Participation Data'!$B$8:$B$57,$C770,'Model Participation Data'!$C$8:$C$57,$D770))</f>
        <v>0</v>
      </c>
      <c r="O770" s="154">
        <f>IF(ISNA(SUMIFS(INDEX('Model Participation Data'!$N$8:$DX$57,0,MATCH(CONCATENATE($J770,O$6),'Model Participation Data'!$N$6:$DX$6,0)),'Model Participation Data'!$B$8:$B$57,$C770,'Model Participation Data'!$C$8:$C$57,$D770)),"-",SUMIFS(INDEX('Model Participation Data'!$N$8:$DX$57,0,MATCH(CONCATENATE($J770,O$6),'Model Participation Data'!$N$6:$DX$6,0)),'Model Participation Data'!$B$8:$B$57,$C770,'Model Participation Data'!$C$8:$C$57,$D770))</f>
        <v>0</v>
      </c>
    </row>
    <row r="771" spans="2:15" outlineLevel="1" x14ac:dyDescent="0.35">
      <c r="B771" s="37" t="s">
        <v>80</v>
      </c>
      <c r="C771" s="38" t="str">
        <f>IF(ISBLANK('Model Participation Data'!$B$38),"-",'Model Participation Data'!$B$38)</f>
        <v>-</v>
      </c>
      <c r="D771" s="38" t="str">
        <f>IF(ISBLANK('Model Participation Data'!$C$38),"-",'Model Participation Data'!$C$38)</f>
        <v>-</v>
      </c>
      <c r="E771" s="38" t="str">
        <f>IF(ISBLANK('Model Participation Data'!$D$38),"-",'Model Participation Data'!$D$38)</f>
        <v>-</v>
      </c>
      <c r="F771" s="38" t="str">
        <f>IF(ISBLANK('Model Participation Data'!$E$38),"-",'Model Participation Data'!$E$38)</f>
        <v>-</v>
      </c>
      <c r="G771" s="151" t="str">
        <f>IF(ISBLANK('Model Participation Data'!$F$38),"-",'Model Participation Data'!$F$38)</f>
        <v>-</v>
      </c>
      <c r="H771" s="38">
        <v>3</v>
      </c>
      <c r="I771" s="38">
        <v>2</v>
      </c>
      <c r="J771" s="150" t="str">
        <f t="shared" si="38"/>
        <v>32</v>
      </c>
      <c r="K771" s="38" t="str">
        <f>IF(ISBLANK('Model Participation Data'!$L$38),"-",'Model Participation Data'!$L$38)</f>
        <v>-</v>
      </c>
      <c r="L771" s="39" t="str">
        <f>IF(ISBLANK('Model Participation Data'!$M$38),"-",'Model Participation Data'!$M$38)</f>
        <v>-</v>
      </c>
      <c r="M771" s="43">
        <f>IF(ISNA(SUMIFS(INDEX('Model Participation Data'!$N$8:$DX$57,0,MATCH(CONCATENATE($J771,M$6),'Model Participation Data'!$N$6:$DX$6,0)),'Model Participation Data'!$B$8:$B$57,$C771,'Model Participation Data'!$C$8:$C$57,$D771)),"-",SUMIFS(INDEX('Model Participation Data'!$N$8:$DX$57,0,MATCH(CONCATENATE($J771,M$6),'Model Participation Data'!$N$6:$DX$6,0)),'Model Participation Data'!$B$8:$B$57,$C771,'Model Participation Data'!$C$8:$C$57,$D771))</f>
        <v>0</v>
      </c>
      <c r="N771" s="43">
        <f>IF(ISNA(SUMIFS(INDEX('Model Participation Data'!$N$8:$DX$57,0,MATCH(CONCATENATE($J771,N$6),'Model Participation Data'!$N$6:$DX$6,0)),'Model Participation Data'!$B$8:$B$57,$C771,'Model Participation Data'!$C$8:$C$57,$D771)),"-",SUMIFS(INDEX('Model Participation Data'!$N$8:$DX$57,0,MATCH(CONCATENATE($J771,N$6),'Model Participation Data'!$N$6:$DX$6,0)),'Model Participation Data'!$B$8:$B$57,$C771,'Model Participation Data'!$C$8:$C$57,$D771))</f>
        <v>0</v>
      </c>
      <c r="O771" s="154">
        <f>IF(ISNA(SUMIFS(INDEX('Model Participation Data'!$N$8:$DX$57,0,MATCH(CONCATENATE($J771,O$6),'Model Participation Data'!$N$6:$DX$6,0)),'Model Participation Data'!$B$8:$B$57,$C771,'Model Participation Data'!$C$8:$C$57,$D771)),"-",SUMIFS(INDEX('Model Participation Data'!$N$8:$DX$57,0,MATCH(CONCATENATE($J771,O$6),'Model Participation Data'!$N$6:$DX$6,0)),'Model Participation Data'!$B$8:$B$57,$C771,'Model Participation Data'!$C$8:$C$57,$D771))</f>
        <v>0</v>
      </c>
    </row>
    <row r="772" spans="2:15" outlineLevel="1" x14ac:dyDescent="0.35">
      <c r="B772" s="37" t="s">
        <v>80</v>
      </c>
      <c r="C772" s="38" t="str">
        <f>IF(ISBLANK('Model Participation Data'!$B$38),"-",'Model Participation Data'!$B$38)</f>
        <v>-</v>
      </c>
      <c r="D772" s="38" t="str">
        <f>IF(ISBLANK('Model Participation Data'!$C$38),"-",'Model Participation Data'!$C$38)</f>
        <v>-</v>
      </c>
      <c r="E772" s="38" t="str">
        <f>IF(ISBLANK('Model Participation Data'!$D$38),"-",'Model Participation Data'!$D$38)</f>
        <v>-</v>
      </c>
      <c r="F772" s="38" t="str">
        <f>IF(ISBLANK('Model Participation Data'!$E$38),"-",'Model Participation Data'!$E$38)</f>
        <v>-</v>
      </c>
      <c r="G772" s="151" t="str">
        <f>IF(ISBLANK('Model Participation Data'!$F$38),"-",'Model Participation Data'!$F$38)</f>
        <v>-</v>
      </c>
      <c r="H772" s="38">
        <v>3</v>
      </c>
      <c r="I772" s="38">
        <v>3</v>
      </c>
      <c r="J772" s="150" t="str">
        <f t="shared" si="38"/>
        <v>33</v>
      </c>
      <c r="K772" s="38" t="str">
        <f>IF(ISBLANK('Model Participation Data'!$L$38),"-",'Model Participation Data'!$L$38)</f>
        <v>-</v>
      </c>
      <c r="L772" s="39" t="str">
        <f>IF(ISBLANK('Model Participation Data'!$M$38),"-",'Model Participation Data'!$M$38)</f>
        <v>-</v>
      </c>
      <c r="M772" s="43">
        <f>IF(ISNA(SUMIFS(INDEX('Model Participation Data'!$N$8:$DX$57,0,MATCH(CONCATENATE($J772,M$6),'Model Participation Data'!$N$6:$DX$6,0)),'Model Participation Data'!$B$8:$B$57,$C772,'Model Participation Data'!$C$8:$C$57,$D772)),"-",SUMIFS(INDEX('Model Participation Data'!$N$8:$DX$57,0,MATCH(CONCATENATE($J772,M$6),'Model Participation Data'!$N$6:$DX$6,0)),'Model Participation Data'!$B$8:$B$57,$C772,'Model Participation Data'!$C$8:$C$57,$D772))</f>
        <v>0</v>
      </c>
      <c r="N772" s="43">
        <f>IF(ISNA(SUMIFS(INDEX('Model Participation Data'!$N$8:$DX$57,0,MATCH(CONCATENATE($J772,N$6),'Model Participation Data'!$N$6:$DX$6,0)),'Model Participation Data'!$B$8:$B$57,$C772,'Model Participation Data'!$C$8:$C$57,$D772)),"-",SUMIFS(INDEX('Model Participation Data'!$N$8:$DX$57,0,MATCH(CONCATENATE($J772,N$6),'Model Participation Data'!$N$6:$DX$6,0)),'Model Participation Data'!$B$8:$B$57,$C772,'Model Participation Data'!$C$8:$C$57,$D772))</f>
        <v>0</v>
      </c>
      <c r="O772" s="154">
        <f>IF(ISNA(SUMIFS(INDEX('Model Participation Data'!$N$8:$DX$57,0,MATCH(CONCATENATE($J772,O$6),'Model Participation Data'!$N$6:$DX$6,0)),'Model Participation Data'!$B$8:$B$57,$C772,'Model Participation Data'!$C$8:$C$57,$D772)),"-",SUMIFS(INDEX('Model Participation Data'!$N$8:$DX$57,0,MATCH(CONCATENATE($J772,O$6),'Model Participation Data'!$N$6:$DX$6,0)),'Model Participation Data'!$B$8:$B$57,$C772,'Model Participation Data'!$C$8:$C$57,$D772))</f>
        <v>0</v>
      </c>
    </row>
    <row r="773" spans="2:15" outlineLevel="1" x14ac:dyDescent="0.35">
      <c r="B773" s="37" t="s">
        <v>80</v>
      </c>
      <c r="C773" s="38" t="str">
        <f>IF(ISBLANK('Model Participation Data'!$B$38),"-",'Model Participation Data'!$B$38)</f>
        <v>-</v>
      </c>
      <c r="D773" s="38" t="str">
        <f>IF(ISBLANK('Model Participation Data'!$C$38),"-",'Model Participation Data'!$C$38)</f>
        <v>-</v>
      </c>
      <c r="E773" s="38" t="str">
        <f>IF(ISBLANK('Model Participation Data'!$D$38),"-",'Model Participation Data'!$D$38)</f>
        <v>-</v>
      </c>
      <c r="F773" s="38" t="str">
        <f>IF(ISBLANK('Model Participation Data'!$E$38),"-",'Model Participation Data'!$E$38)</f>
        <v>-</v>
      </c>
      <c r="G773" s="151" t="str">
        <f>IF(ISBLANK('Model Participation Data'!$F$38),"-",'Model Participation Data'!$F$38)</f>
        <v>-</v>
      </c>
      <c r="H773" s="38">
        <v>3</v>
      </c>
      <c r="I773" s="38">
        <v>4</v>
      </c>
      <c r="J773" s="150" t="str">
        <f t="shared" si="38"/>
        <v>34</v>
      </c>
      <c r="K773" s="38" t="str">
        <f>IF(ISBLANK('Model Participation Data'!$L$38),"-",'Model Participation Data'!$L$38)</f>
        <v>-</v>
      </c>
      <c r="L773" s="39" t="str">
        <f>IF(ISBLANK('Model Participation Data'!$M$38),"-",'Model Participation Data'!$M$38)</f>
        <v>-</v>
      </c>
      <c r="M773" s="43">
        <f>IF(ISNA(SUMIFS(INDEX('Model Participation Data'!$N$8:$DX$57,0,MATCH(CONCATENATE($J773,M$6),'Model Participation Data'!$N$6:$DX$6,0)),'Model Participation Data'!$B$8:$B$57,$C773,'Model Participation Data'!$C$8:$C$57,$D773)),"-",SUMIFS(INDEX('Model Participation Data'!$N$8:$DX$57,0,MATCH(CONCATENATE($J773,M$6),'Model Participation Data'!$N$6:$DX$6,0)),'Model Participation Data'!$B$8:$B$57,$C773,'Model Participation Data'!$C$8:$C$57,$D773))</f>
        <v>0</v>
      </c>
      <c r="N773" s="43">
        <f>IF(ISNA(SUMIFS(INDEX('Model Participation Data'!$N$8:$DX$57,0,MATCH(CONCATENATE($J773,N$6),'Model Participation Data'!$N$6:$DX$6,0)),'Model Participation Data'!$B$8:$B$57,$C773,'Model Participation Data'!$C$8:$C$57,$D773)),"-",SUMIFS(INDEX('Model Participation Data'!$N$8:$DX$57,0,MATCH(CONCATENATE($J773,N$6),'Model Participation Data'!$N$6:$DX$6,0)),'Model Participation Data'!$B$8:$B$57,$C773,'Model Participation Data'!$C$8:$C$57,$D773))</f>
        <v>0</v>
      </c>
      <c r="O773" s="154">
        <f>IF(ISNA(SUMIFS(INDEX('Model Participation Data'!$N$8:$DX$57,0,MATCH(CONCATENATE($J773,O$6),'Model Participation Data'!$N$6:$DX$6,0)),'Model Participation Data'!$B$8:$B$57,$C773,'Model Participation Data'!$C$8:$C$57,$D773)),"-",SUMIFS(INDEX('Model Participation Data'!$N$8:$DX$57,0,MATCH(CONCATENATE($J773,O$6),'Model Participation Data'!$N$6:$DX$6,0)),'Model Participation Data'!$B$8:$B$57,$C773,'Model Participation Data'!$C$8:$C$57,$D773))</f>
        <v>0</v>
      </c>
    </row>
    <row r="774" spans="2:15" outlineLevel="1" x14ac:dyDescent="0.35">
      <c r="B774" s="37" t="s">
        <v>80</v>
      </c>
      <c r="C774" s="38" t="str">
        <f>IF(ISBLANK('Model Participation Data'!$B$38),"-",'Model Participation Data'!$B$38)</f>
        <v>-</v>
      </c>
      <c r="D774" s="38" t="str">
        <f>IF(ISBLANK('Model Participation Data'!$C$38),"-",'Model Participation Data'!$C$38)</f>
        <v>-</v>
      </c>
      <c r="E774" s="38" t="str">
        <f>IF(ISBLANK('Model Participation Data'!$D$38),"-",'Model Participation Data'!$D$38)</f>
        <v>-</v>
      </c>
      <c r="F774" s="38" t="str">
        <f>IF(ISBLANK('Model Participation Data'!$E$38),"-",'Model Participation Data'!$E$38)</f>
        <v>-</v>
      </c>
      <c r="G774" s="151" t="str">
        <f>IF(ISBLANK('Model Participation Data'!$F$38),"-",'Model Participation Data'!$F$38)</f>
        <v>-</v>
      </c>
      <c r="H774" s="38">
        <v>3</v>
      </c>
      <c r="I774" s="38">
        <v>5</v>
      </c>
      <c r="J774" s="150" t="str">
        <f t="shared" si="38"/>
        <v>35</v>
      </c>
      <c r="K774" s="38" t="str">
        <f>IF(ISBLANK('Model Participation Data'!$L$38),"-",'Model Participation Data'!$L$38)</f>
        <v>-</v>
      </c>
      <c r="L774" s="39" t="str">
        <f>IF(ISBLANK('Model Participation Data'!$M$38),"-",'Model Participation Data'!$M$38)</f>
        <v>-</v>
      </c>
      <c r="M774" s="43">
        <f>IF(ISNA(SUMIFS(INDEX('Model Participation Data'!$N$8:$DX$57,0,MATCH(CONCATENATE($J774,M$6),'Model Participation Data'!$N$6:$DX$6,0)),'Model Participation Data'!$B$8:$B$57,$C774,'Model Participation Data'!$C$8:$C$57,$D774)),"-",SUMIFS(INDEX('Model Participation Data'!$N$8:$DX$57,0,MATCH(CONCATENATE($J774,M$6),'Model Participation Data'!$N$6:$DX$6,0)),'Model Participation Data'!$B$8:$B$57,$C774,'Model Participation Data'!$C$8:$C$57,$D774))</f>
        <v>0</v>
      </c>
      <c r="N774" s="43">
        <f>IF(ISNA(SUMIFS(INDEX('Model Participation Data'!$N$8:$DX$57,0,MATCH(CONCATENATE($J774,N$6),'Model Participation Data'!$N$6:$DX$6,0)),'Model Participation Data'!$B$8:$B$57,$C774,'Model Participation Data'!$C$8:$C$57,$D774)),"-",SUMIFS(INDEX('Model Participation Data'!$N$8:$DX$57,0,MATCH(CONCATENATE($J774,N$6),'Model Participation Data'!$N$6:$DX$6,0)),'Model Participation Data'!$B$8:$B$57,$C774,'Model Participation Data'!$C$8:$C$57,$D774))</f>
        <v>0</v>
      </c>
      <c r="O774" s="154">
        <f>IF(ISNA(SUMIFS(INDEX('Model Participation Data'!$N$8:$DX$57,0,MATCH(CONCATENATE($J774,O$6),'Model Participation Data'!$N$6:$DX$6,0)),'Model Participation Data'!$B$8:$B$57,$C774,'Model Participation Data'!$C$8:$C$57,$D774)),"-",SUMIFS(INDEX('Model Participation Data'!$N$8:$DX$57,0,MATCH(CONCATENATE($J774,O$6),'Model Participation Data'!$N$6:$DX$6,0)),'Model Participation Data'!$B$8:$B$57,$C774,'Model Participation Data'!$C$8:$C$57,$D774))</f>
        <v>0</v>
      </c>
    </row>
    <row r="775" spans="2:15" outlineLevel="1" x14ac:dyDescent="0.35">
      <c r="B775" s="37" t="s">
        <v>80</v>
      </c>
      <c r="C775" s="38" t="str">
        <f>IF(ISBLANK('Model Participation Data'!$B$38),"-",'Model Participation Data'!$B$38)</f>
        <v>-</v>
      </c>
      <c r="D775" s="38" t="str">
        <f>IF(ISBLANK('Model Participation Data'!$C$38),"-",'Model Participation Data'!$C$38)</f>
        <v>-</v>
      </c>
      <c r="E775" s="38" t="str">
        <f>IF(ISBLANK('Model Participation Data'!$D$38),"-",'Model Participation Data'!$D$38)</f>
        <v>-</v>
      </c>
      <c r="F775" s="38" t="str">
        <f>IF(ISBLANK('Model Participation Data'!$E$38),"-",'Model Participation Data'!$E$38)</f>
        <v>-</v>
      </c>
      <c r="G775" s="151" t="str">
        <f>IF(ISBLANK('Model Participation Data'!$F$38),"-",'Model Participation Data'!$F$38)</f>
        <v>-</v>
      </c>
      <c r="H775" s="38">
        <v>3</v>
      </c>
      <c r="I775" s="38" t="s">
        <v>65</v>
      </c>
      <c r="J775" s="150" t="str">
        <f t="shared" si="38"/>
        <v>3Goal</v>
      </c>
      <c r="K775" s="38" t="str">
        <f>IF(ISBLANK('Model Participation Data'!$L$38),"-",'Model Participation Data'!$L$38)</f>
        <v>-</v>
      </c>
      <c r="L775" s="39" t="str">
        <f>IF(ISBLANK('Model Participation Data'!$M$38),"-",'Model Participation Data'!$M$38)</f>
        <v>-</v>
      </c>
      <c r="M775" s="43" t="str">
        <f>IF(ISNA(SUMIFS(INDEX('Model Participation Data'!$N$8:$DX$57,0,MATCH(CONCATENATE($J775,M$6),'Model Participation Data'!$N$6:$DX$6,0)),'Model Participation Data'!$B$8:$B$57,$C775,'Model Participation Data'!$C$8:$C$57,$D775)),"-",SUMIFS(INDEX('Model Participation Data'!$N$8:$DX$57,0,MATCH(CONCATENATE($J775,M$6),'Model Participation Data'!$N$6:$DX$6,0)),'Model Participation Data'!$B$8:$B$57,$C775,'Model Participation Data'!$C$8:$C$57,$D775))</f>
        <v>-</v>
      </c>
      <c r="N775" s="43" t="str">
        <f>IF(ISNA(SUMIFS(INDEX('Model Participation Data'!$N$8:$DX$57,0,MATCH(CONCATENATE($J775,N$6),'Model Participation Data'!$N$6:$DX$6,0)),'Model Participation Data'!$B$8:$B$57,$C775,'Model Participation Data'!$C$8:$C$57,$D775)),"-",SUMIFS(INDEX('Model Participation Data'!$N$8:$DX$57,0,MATCH(CONCATENATE($J775,N$6),'Model Participation Data'!$N$6:$DX$6,0)),'Model Participation Data'!$B$8:$B$57,$C775,'Model Participation Data'!$C$8:$C$57,$D775))</f>
        <v>-</v>
      </c>
      <c r="O775" s="154">
        <f>IF(ISNA(SUMIFS(INDEX('Model Participation Data'!$N$8:$DX$57,0,MATCH(CONCATENATE($J775,O$6),'Model Participation Data'!$N$6:$DX$6,0)),'Model Participation Data'!$B$8:$B$57,$C775,'Model Participation Data'!$C$8:$C$57,$D775)),"-",SUMIFS(INDEX('Model Participation Data'!$N$8:$DX$57,0,MATCH(CONCATENATE($J775,O$6),'Model Participation Data'!$N$6:$DX$6,0)),'Model Participation Data'!$B$8:$B$57,$C775,'Model Participation Data'!$C$8:$C$57,$D775))</f>
        <v>0</v>
      </c>
    </row>
    <row r="776" spans="2:15" outlineLevel="1" x14ac:dyDescent="0.35">
      <c r="B776" s="37" t="s">
        <v>80</v>
      </c>
      <c r="C776" s="38" t="str">
        <f>IF(ISBLANK('Model Participation Data'!$B$38),"-",'Model Participation Data'!$B$38)</f>
        <v>-</v>
      </c>
      <c r="D776" s="38" t="str">
        <f>IF(ISBLANK('Model Participation Data'!$C$38),"-",'Model Participation Data'!$C$38)</f>
        <v>-</v>
      </c>
      <c r="E776" s="38" t="str">
        <f>IF(ISBLANK('Model Participation Data'!$D$38),"-",'Model Participation Data'!$D$38)</f>
        <v>-</v>
      </c>
      <c r="F776" s="38" t="str">
        <f>IF(ISBLANK('Model Participation Data'!$E$38),"-",'Model Participation Data'!$E$38)</f>
        <v>-</v>
      </c>
      <c r="G776" s="151" t="str">
        <f>IF(ISBLANK('Model Participation Data'!$F$38),"-",'Model Participation Data'!$F$38)</f>
        <v>-</v>
      </c>
      <c r="H776" s="38">
        <v>4</v>
      </c>
      <c r="I776" s="38">
        <v>1</v>
      </c>
      <c r="J776" s="150" t="str">
        <f t="shared" ref="J776:J781" si="41">CONCATENATE(H776,I776)</f>
        <v>41</v>
      </c>
      <c r="K776" s="38" t="str">
        <f>IF(ISBLANK('Model Participation Data'!$L$38),"-",'Model Participation Data'!$L$38)</f>
        <v>-</v>
      </c>
      <c r="L776" s="39" t="str">
        <f>IF(ISBLANK('Model Participation Data'!$M$38),"-",'Model Participation Data'!$M$38)</f>
        <v>-</v>
      </c>
      <c r="M776" s="43">
        <f>IF(ISNA(SUMIFS(INDEX('Model Participation Data'!$N$8:$DX$57,0,MATCH(CONCATENATE($J776,M$6),'Model Participation Data'!$N$6:$DX$6,0)),'Model Participation Data'!$B$8:$B$57,$C776,'Model Participation Data'!$C$8:$C$57,$D776)),"-",SUMIFS(INDEX('Model Participation Data'!$N$8:$DX$57,0,MATCH(CONCATENATE($J776,M$6),'Model Participation Data'!$N$6:$DX$6,0)),'Model Participation Data'!$B$8:$B$57,$C776,'Model Participation Data'!$C$8:$C$57,$D776))</f>
        <v>0</v>
      </c>
      <c r="N776" s="43">
        <f>IF(ISNA(SUMIFS(INDEX('Model Participation Data'!$N$8:$DX$57,0,MATCH(CONCATENATE($J776,N$6),'Model Participation Data'!$N$6:$DX$6,0)),'Model Participation Data'!$B$8:$B$57,$C776,'Model Participation Data'!$C$8:$C$57,$D776)),"-",SUMIFS(INDEX('Model Participation Data'!$N$8:$DX$57,0,MATCH(CONCATENATE($J776,N$6),'Model Participation Data'!$N$6:$DX$6,0)),'Model Participation Data'!$B$8:$B$57,$C776,'Model Participation Data'!$C$8:$C$57,$D776))</f>
        <v>0</v>
      </c>
      <c r="O776" s="154">
        <f>IF(ISNA(SUMIFS(INDEX('Model Participation Data'!$N$8:$DX$57,0,MATCH(CONCATENATE($J776,O$6),'Model Participation Data'!$N$6:$DX$6,0)),'Model Participation Data'!$B$8:$B$57,$C776,'Model Participation Data'!$C$8:$C$57,$D776)),"-",SUMIFS(INDEX('Model Participation Data'!$N$8:$DX$57,0,MATCH(CONCATENATE($J776,O$6),'Model Participation Data'!$N$6:$DX$6,0)),'Model Participation Data'!$B$8:$B$57,$C776,'Model Participation Data'!$C$8:$C$57,$D776))</f>
        <v>0</v>
      </c>
    </row>
    <row r="777" spans="2:15" outlineLevel="1" x14ac:dyDescent="0.35">
      <c r="B777" s="37" t="s">
        <v>80</v>
      </c>
      <c r="C777" s="38" t="str">
        <f>IF(ISBLANK('Model Participation Data'!$B$38),"-",'Model Participation Data'!$B$38)</f>
        <v>-</v>
      </c>
      <c r="D777" s="38" t="str">
        <f>IF(ISBLANK('Model Participation Data'!$C$38),"-",'Model Participation Data'!$C$38)</f>
        <v>-</v>
      </c>
      <c r="E777" s="38" t="str">
        <f>IF(ISBLANK('Model Participation Data'!$D$38),"-",'Model Participation Data'!$D$38)</f>
        <v>-</v>
      </c>
      <c r="F777" s="38" t="str">
        <f>IF(ISBLANK('Model Participation Data'!$E$38),"-",'Model Participation Data'!$E$38)</f>
        <v>-</v>
      </c>
      <c r="G777" s="151" t="str">
        <f>IF(ISBLANK('Model Participation Data'!$F$38),"-",'Model Participation Data'!$F$38)</f>
        <v>-</v>
      </c>
      <c r="H777" s="38">
        <v>4</v>
      </c>
      <c r="I777" s="38">
        <v>2</v>
      </c>
      <c r="J777" s="150" t="str">
        <f t="shared" si="41"/>
        <v>42</v>
      </c>
      <c r="K777" s="38" t="str">
        <f>IF(ISBLANK('Model Participation Data'!$L$38),"-",'Model Participation Data'!$L$38)</f>
        <v>-</v>
      </c>
      <c r="L777" s="39" t="str">
        <f>IF(ISBLANK('Model Participation Data'!$M$38),"-",'Model Participation Data'!$M$38)</f>
        <v>-</v>
      </c>
      <c r="M777" s="43">
        <f>IF(ISNA(SUMIFS(INDEX('Model Participation Data'!$N$8:$DX$57,0,MATCH(CONCATENATE($J777,M$6),'Model Participation Data'!$N$6:$DX$6,0)),'Model Participation Data'!$B$8:$B$57,$C777,'Model Participation Data'!$C$8:$C$57,$D777)),"-",SUMIFS(INDEX('Model Participation Data'!$N$8:$DX$57,0,MATCH(CONCATENATE($J777,M$6),'Model Participation Data'!$N$6:$DX$6,0)),'Model Participation Data'!$B$8:$B$57,$C777,'Model Participation Data'!$C$8:$C$57,$D777))</f>
        <v>0</v>
      </c>
      <c r="N777" s="43">
        <f>IF(ISNA(SUMIFS(INDEX('Model Participation Data'!$N$8:$DX$57,0,MATCH(CONCATENATE($J777,N$6),'Model Participation Data'!$N$6:$DX$6,0)),'Model Participation Data'!$B$8:$B$57,$C777,'Model Participation Data'!$C$8:$C$57,$D777)),"-",SUMIFS(INDEX('Model Participation Data'!$N$8:$DX$57,0,MATCH(CONCATENATE($J777,N$6),'Model Participation Data'!$N$6:$DX$6,0)),'Model Participation Data'!$B$8:$B$57,$C777,'Model Participation Data'!$C$8:$C$57,$D777))</f>
        <v>0</v>
      </c>
      <c r="O777" s="154">
        <f>IF(ISNA(SUMIFS(INDEX('Model Participation Data'!$N$8:$DX$57,0,MATCH(CONCATENATE($J777,O$6),'Model Participation Data'!$N$6:$DX$6,0)),'Model Participation Data'!$B$8:$B$57,$C777,'Model Participation Data'!$C$8:$C$57,$D777)),"-",SUMIFS(INDEX('Model Participation Data'!$N$8:$DX$57,0,MATCH(CONCATENATE($J777,O$6),'Model Participation Data'!$N$6:$DX$6,0)),'Model Participation Data'!$B$8:$B$57,$C777,'Model Participation Data'!$C$8:$C$57,$D777))</f>
        <v>0</v>
      </c>
    </row>
    <row r="778" spans="2:15" outlineLevel="1" x14ac:dyDescent="0.35">
      <c r="B778" s="37" t="s">
        <v>80</v>
      </c>
      <c r="C778" s="38" t="str">
        <f>IF(ISBLANK('Model Participation Data'!$B$38),"-",'Model Participation Data'!$B$38)</f>
        <v>-</v>
      </c>
      <c r="D778" s="38" t="str">
        <f>IF(ISBLANK('Model Participation Data'!$C$38),"-",'Model Participation Data'!$C$38)</f>
        <v>-</v>
      </c>
      <c r="E778" s="38" t="str">
        <f>IF(ISBLANK('Model Participation Data'!$D$38),"-",'Model Participation Data'!$D$38)</f>
        <v>-</v>
      </c>
      <c r="F778" s="38" t="str">
        <f>IF(ISBLANK('Model Participation Data'!$E$38),"-",'Model Participation Data'!$E$38)</f>
        <v>-</v>
      </c>
      <c r="G778" s="151" t="str">
        <f>IF(ISBLANK('Model Participation Data'!$F$38),"-",'Model Participation Data'!$F$38)</f>
        <v>-</v>
      </c>
      <c r="H778" s="38">
        <v>4</v>
      </c>
      <c r="I778" s="38">
        <v>3</v>
      </c>
      <c r="J778" s="150" t="str">
        <f t="shared" si="41"/>
        <v>43</v>
      </c>
      <c r="K778" s="38" t="str">
        <f>IF(ISBLANK('Model Participation Data'!$L$38),"-",'Model Participation Data'!$L$38)</f>
        <v>-</v>
      </c>
      <c r="L778" s="39" t="str">
        <f>IF(ISBLANK('Model Participation Data'!$M$38),"-",'Model Participation Data'!$M$38)</f>
        <v>-</v>
      </c>
      <c r="M778" s="43">
        <f>IF(ISNA(SUMIFS(INDEX('Model Participation Data'!$N$8:$DX$57,0,MATCH(CONCATENATE($J778,M$6),'Model Participation Data'!$N$6:$DX$6,0)),'Model Participation Data'!$B$8:$B$57,$C778,'Model Participation Data'!$C$8:$C$57,$D778)),"-",SUMIFS(INDEX('Model Participation Data'!$N$8:$DX$57,0,MATCH(CONCATENATE($J778,M$6),'Model Participation Data'!$N$6:$DX$6,0)),'Model Participation Data'!$B$8:$B$57,$C778,'Model Participation Data'!$C$8:$C$57,$D778))</f>
        <v>0</v>
      </c>
      <c r="N778" s="43">
        <f>IF(ISNA(SUMIFS(INDEX('Model Participation Data'!$N$8:$DX$57,0,MATCH(CONCATENATE($J778,N$6),'Model Participation Data'!$N$6:$DX$6,0)),'Model Participation Data'!$B$8:$B$57,$C778,'Model Participation Data'!$C$8:$C$57,$D778)),"-",SUMIFS(INDEX('Model Participation Data'!$N$8:$DX$57,0,MATCH(CONCATENATE($J778,N$6),'Model Participation Data'!$N$6:$DX$6,0)),'Model Participation Data'!$B$8:$B$57,$C778,'Model Participation Data'!$C$8:$C$57,$D778))</f>
        <v>0</v>
      </c>
      <c r="O778" s="154">
        <f>IF(ISNA(SUMIFS(INDEX('Model Participation Data'!$N$8:$DX$57,0,MATCH(CONCATENATE($J778,O$6),'Model Participation Data'!$N$6:$DX$6,0)),'Model Participation Data'!$B$8:$B$57,$C778,'Model Participation Data'!$C$8:$C$57,$D778)),"-",SUMIFS(INDEX('Model Participation Data'!$N$8:$DX$57,0,MATCH(CONCATENATE($J778,O$6),'Model Participation Data'!$N$6:$DX$6,0)),'Model Participation Data'!$B$8:$B$57,$C778,'Model Participation Data'!$C$8:$C$57,$D778))</f>
        <v>0</v>
      </c>
    </row>
    <row r="779" spans="2:15" outlineLevel="1" x14ac:dyDescent="0.35">
      <c r="B779" s="37" t="s">
        <v>80</v>
      </c>
      <c r="C779" s="38" t="str">
        <f>IF(ISBLANK('Model Participation Data'!$B$38),"-",'Model Participation Data'!$B$38)</f>
        <v>-</v>
      </c>
      <c r="D779" s="38" t="str">
        <f>IF(ISBLANK('Model Participation Data'!$C$38),"-",'Model Participation Data'!$C$38)</f>
        <v>-</v>
      </c>
      <c r="E779" s="38" t="str">
        <f>IF(ISBLANK('Model Participation Data'!$D$38),"-",'Model Participation Data'!$D$38)</f>
        <v>-</v>
      </c>
      <c r="F779" s="38" t="str">
        <f>IF(ISBLANK('Model Participation Data'!$E$38),"-",'Model Participation Data'!$E$38)</f>
        <v>-</v>
      </c>
      <c r="G779" s="151" t="str">
        <f>IF(ISBLANK('Model Participation Data'!$F$38),"-",'Model Participation Data'!$F$38)</f>
        <v>-</v>
      </c>
      <c r="H779" s="38">
        <v>4</v>
      </c>
      <c r="I779" s="38">
        <v>4</v>
      </c>
      <c r="J779" s="150" t="str">
        <f t="shared" si="41"/>
        <v>44</v>
      </c>
      <c r="K779" s="38" t="str">
        <f>IF(ISBLANK('Model Participation Data'!$L$38),"-",'Model Participation Data'!$L$38)</f>
        <v>-</v>
      </c>
      <c r="L779" s="39" t="str">
        <f>IF(ISBLANK('Model Participation Data'!$M$38),"-",'Model Participation Data'!$M$38)</f>
        <v>-</v>
      </c>
      <c r="M779" s="43">
        <f>IF(ISNA(SUMIFS(INDEX('Model Participation Data'!$N$8:$DX$57,0,MATCH(CONCATENATE($J779,M$6),'Model Participation Data'!$N$6:$DX$6,0)),'Model Participation Data'!$B$8:$B$57,$C779,'Model Participation Data'!$C$8:$C$57,$D779)),"-",SUMIFS(INDEX('Model Participation Data'!$N$8:$DX$57,0,MATCH(CONCATENATE($J779,M$6),'Model Participation Data'!$N$6:$DX$6,0)),'Model Participation Data'!$B$8:$B$57,$C779,'Model Participation Data'!$C$8:$C$57,$D779))</f>
        <v>0</v>
      </c>
      <c r="N779" s="43">
        <f>IF(ISNA(SUMIFS(INDEX('Model Participation Data'!$N$8:$DX$57,0,MATCH(CONCATENATE($J779,N$6),'Model Participation Data'!$N$6:$DX$6,0)),'Model Participation Data'!$B$8:$B$57,$C779,'Model Participation Data'!$C$8:$C$57,$D779)),"-",SUMIFS(INDEX('Model Participation Data'!$N$8:$DX$57,0,MATCH(CONCATENATE($J779,N$6),'Model Participation Data'!$N$6:$DX$6,0)),'Model Participation Data'!$B$8:$B$57,$C779,'Model Participation Data'!$C$8:$C$57,$D779))</f>
        <v>0</v>
      </c>
      <c r="O779" s="154">
        <f>IF(ISNA(SUMIFS(INDEX('Model Participation Data'!$N$8:$DX$57,0,MATCH(CONCATENATE($J779,O$6),'Model Participation Data'!$N$6:$DX$6,0)),'Model Participation Data'!$B$8:$B$57,$C779,'Model Participation Data'!$C$8:$C$57,$D779)),"-",SUMIFS(INDEX('Model Participation Data'!$N$8:$DX$57,0,MATCH(CONCATENATE($J779,O$6),'Model Participation Data'!$N$6:$DX$6,0)),'Model Participation Data'!$B$8:$B$57,$C779,'Model Participation Data'!$C$8:$C$57,$D779))</f>
        <v>0</v>
      </c>
    </row>
    <row r="780" spans="2:15" outlineLevel="1" x14ac:dyDescent="0.35">
      <c r="B780" s="37" t="s">
        <v>80</v>
      </c>
      <c r="C780" s="38" t="str">
        <f>IF(ISBLANK('Model Participation Data'!$B$38),"-",'Model Participation Data'!$B$38)</f>
        <v>-</v>
      </c>
      <c r="D780" s="38" t="str">
        <f>IF(ISBLANK('Model Participation Data'!$C$38),"-",'Model Participation Data'!$C$38)</f>
        <v>-</v>
      </c>
      <c r="E780" s="38" t="str">
        <f>IF(ISBLANK('Model Participation Data'!$D$38),"-",'Model Participation Data'!$D$38)</f>
        <v>-</v>
      </c>
      <c r="F780" s="38" t="str">
        <f>IF(ISBLANK('Model Participation Data'!$E$38),"-",'Model Participation Data'!$E$38)</f>
        <v>-</v>
      </c>
      <c r="G780" s="151" t="str">
        <f>IF(ISBLANK('Model Participation Data'!$F$38),"-",'Model Participation Data'!$F$38)</f>
        <v>-</v>
      </c>
      <c r="H780" s="38">
        <v>4</v>
      </c>
      <c r="I780" s="38">
        <v>5</v>
      </c>
      <c r="J780" s="150" t="str">
        <f t="shared" si="41"/>
        <v>45</v>
      </c>
      <c r="K780" s="38" t="str">
        <f>IF(ISBLANK('Model Participation Data'!$L$38),"-",'Model Participation Data'!$L$38)</f>
        <v>-</v>
      </c>
      <c r="L780" s="39" t="str">
        <f>IF(ISBLANK('Model Participation Data'!$M$38),"-",'Model Participation Data'!$M$38)</f>
        <v>-</v>
      </c>
      <c r="M780" s="43">
        <f>IF(ISNA(SUMIFS(INDEX('Model Participation Data'!$N$8:$DX$57,0,MATCH(CONCATENATE($J780,M$6),'Model Participation Data'!$N$6:$DX$6,0)),'Model Participation Data'!$B$8:$B$57,$C780,'Model Participation Data'!$C$8:$C$57,$D780)),"-",SUMIFS(INDEX('Model Participation Data'!$N$8:$DX$57,0,MATCH(CONCATENATE($J780,M$6),'Model Participation Data'!$N$6:$DX$6,0)),'Model Participation Data'!$B$8:$B$57,$C780,'Model Participation Data'!$C$8:$C$57,$D780))</f>
        <v>0</v>
      </c>
      <c r="N780" s="43">
        <f>IF(ISNA(SUMIFS(INDEX('Model Participation Data'!$N$8:$DX$57,0,MATCH(CONCATENATE($J780,N$6),'Model Participation Data'!$N$6:$DX$6,0)),'Model Participation Data'!$B$8:$B$57,$C780,'Model Participation Data'!$C$8:$C$57,$D780)),"-",SUMIFS(INDEX('Model Participation Data'!$N$8:$DX$57,0,MATCH(CONCATENATE($J780,N$6),'Model Participation Data'!$N$6:$DX$6,0)),'Model Participation Data'!$B$8:$B$57,$C780,'Model Participation Data'!$C$8:$C$57,$D780))</f>
        <v>0</v>
      </c>
      <c r="O780" s="154">
        <f>IF(ISNA(SUMIFS(INDEX('Model Participation Data'!$N$8:$DX$57,0,MATCH(CONCATENATE($J780,O$6),'Model Participation Data'!$N$6:$DX$6,0)),'Model Participation Data'!$B$8:$B$57,$C780,'Model Participation Data'!$C$8:$C$57,$D780)),"-",SUMIFS(INDEX('Model Participation Data'!$N$8:$DX$57,0,MATCH(CONCATENATE($J780,O$6),'Model Participation Data'!$N$6:$DX$6,0)),'Model Participation Data'!$B$8:$B$57,$C780,'Model Participation Data'!$C$8:$C$57,$D780))</f>
        <v>0</v>
      </c>
    </row>
    <row r="781" spans="2:15" outlineLevel="1" x14ac:dyDescent="0.35">
      <c r="B781" s="37" t="s">
        <v>80</v>
      </c>
      <c r="C781" s="38" t="str">
        <f>IF(ISBLANK('Model Participation Data'!$B$38),"-",'Model Participation Data'!$B$38)</f>
        <v>-</v>
      </c>
      <c r="D781" s="38" t="str">
        <f>IF(ISBLANK('Model Participation Data'!$C$38),"-",'Model Participation Data'!$C$38)</f>
        <v>-</v>
      </c>
      <c r="E781" s="38" t="str">
        <f>IF(ISBLANK('Model Participation Data'!$D$38),"-",'Model Participation Data'!$D$38)</f>
        <v>-</v>
      </c>
      <c r="F781" s="38" t="str">
        <f>IF(ISBLANK('Model Participation Data'!$E$38),"-",'Model Participation Data'!$E$38)</f>
        <v>-</v>
      </c>
      <c r="G781" s="151" t="str">
        <f>IF(ISBLANK('Model Participation Data'!$F$38),"-",'Model Participation Data'!$F$38)</f>
        <v>-</v>
      </c>
      <c r="H781" s="38">
        <v>4</v>
      </c>
      <c r="I781" s="38" t="s">
        <v>65</v>
      </c>
      <c r="J781" s="150" t="str">
        <f t="shared" si="41"/>
        <v>4Goal</v>
      </c>
      <c r="K781" s="38" t="str">
        <f>IF(ISBLANK('Model Participation Data'!$L$38),"-",'Model Participation Data'!$L$38)</f>
        <v>-</v>
      </c>
      <c r="L781" s="39" t="str">
        <f>IF(ISBLANK('Model Participation Data'!$M$38),"-",'Model Participation Data'!$M$38)</f>
        <v>-</v>
      </c>
      <c r="M781" s="43" t="str">
        <f>IF(ISNA(SUMIFS(INDEX('Model Participation Data'!$N$8:$DX$57,0,MATCH(CONCATENATE($J781,M$6),'Model Participation Data'!$N$6:$DX$6,0)),'Model Participation Data'!$B$8:$B$57,$C781,'Model Participation Data'!$C$8:$C$57,$D781)),"-",SUMIFS(INDEX('Model Participation Data'!$N$8:$DX$57,0,MATCH(CONCATENATE($J781,M$6),'Model Participation Data'!$N$6:$DX$6,0)),'Model Participation Data'!$B$8:$B$57,$C781,'Model Participation Data'!$C$8:$C$57,$D781))</f>
        <v>-</v>
      </c>
      <c r="N781" s="43" t="str">
        <f>IF(ISNA(SUMIFS(INDEX('Model Participation Data'!$N$8:$DX$57,0,MATCH(CONCATENATE($J781,N$6),'Model Participation Data'!$N$6:$DX$6,0)),'Model Participation Data'!$B$8:$B$57,$C781,'Model Participation Data'!$C$8:$C$57,$D781)),"-",SUMIFS(INDEX('Model Participation Data'!$N$8:$DX$57,0,MATCH(CONCATENATE($J781,N$6),'Model Participation Data'!$N$6:$DX$6,0)),'Model Participation Data'!$B$8:$B$57,$C781,'Model Participation Data'!$C$8:$C$57,$D781))</f>
        <v>-</v>
      </c>
      <c r="O781" s="154">
        <f>IF(ISNA(SUMIFS(INDEX('Model Participation Data'!$N$8:$DX$57,0,MATCH(CONCATENATE($J781,O$6),'Model Participation Data'!$N$6:$DX$6,0)),'Model Participation Data'!$B$8:$B$57,$C781,'Model Participation Data'!$C$8:$C$57,$D781)),"-",SUMIFS(INDEX('Model Participation Data'!$N$8:$DX$57,0,MATCH(CONCATENATE($J781,O$6),'Model Participation Data'!$N$6:$DX$6,0)),'Model Participation Data'!$B$8:$B$57,$C781,'Model Participation Data'!$C$8:$C$57,$D781))</f>
        <v>0</v>
      </c>
    </row>
    <row r="782" spans="2:15" outlineLevel="1" x14ac:dyDescent="0.35">
      <c r="B782" s="37" t="s">
        <v>80</v>
      </c>
      <c r="C782" s="38" t="str">
        <f>IF(ISBLANK('Model Participation Data'!$B$39),"-",'Model Participation Data'!$B$39)</f>
        <v>-</v>
      </c>
      <c r="D782" s="38" t="str">
        <f>IF(ISBLANK('Model Participation Data'!$C$39),"-",'Model Participation Data'!$C$39)</f>
        <v>-</v>
      </c>
      <c r="E782" s="38" t="str">
        <f>IF(ISBLANK('Model Participation Data'!$D$39),"-",'Model Participation Data'!$D$39)</f>
        <v>-</v>
      </c>
      <c r="F782" s="38" t="str">
        <f>IF(ISBLANK('Model Participation Data'!$E$39),"-",'Model Participation Data'!$E$39)</f>
        <v>-</v>
      </c>
      <c r="G782" s="151" t="str">
        <f>IF(ISBLANK('Model Participation Data'!$F$39),"-",'Model Participation Data'!$F$39)</f>
        <v>-</v>
      </c>
      <c r="H782" s="38" t="s">
        <v>64</v>
      </c>
      <c r="I782" s="38" t="s">
        <v>64</v>
      </c>
      <c r="J782" s="150" t="str">
        <f t="shared" si="38"/>
        <v>BaselineBaseline</v>
      </c>
      <c r="K782" s="38" t="str">
        <f>IF(ISBLANK('Model Participation Data'!$L$39),"-",'Model Participation Data'!$L$39)</f>
        <v>-</v>
      </c>
      <c r="L782" s="39" t="str">
        <f>IF(ISBLANK('Model Participation Data'!$M$39),"-",'Model Participation Data'!$M$39)</f>
        <v>-</v>
      </c>
      <c r="M782" s="43">
        <f>IF(ISNA(SUMIFS(INDEX('Model Participation Data'!$N$8:$DX$57,0,MATCH(CONCATENATE($J782,M$6),'Model Participation Data'!$N$6:$DX$6,0)),'Model Participation Data'!$B$8:$B$57,$C782,'Model Participation Data'!$C$8:$C$57,$D782)),"-",SUMIFS(INDEX('Model Participation Data'!$N$8:$DX$57,0,MATCH(CONCATENATE($J782,M$6),'Model Participation Data'!$N$6:$DX$6,0)),'Model Participation Data'!$B$8:$B$57,$C782,'Model Participation Data'!$C$8:$C$57,$D782))</f>
        <v>0</v>
      </c>
      <c r="N782" s="43">
        <f>IF(ISNA(SUMIFS(INDEX('Model Participation Data'!$N$8:$DX$57,0,MATCH(CONCATENATE($J782,N$6),'Model Participation Data'!$N$6:$DX$6,0)),'Model Participation Data'!$B$8:$B$57,$C782,'Model Participation Data'!$C$8:$C$57,$D782)),"-",SUMIFS(INDEX('Model Participation Data'!$N$8:$DX$57,0,MATCH(CONCATENATE($J782,N$6),'Model Participation Data'!$N$6:$DX$6,0)),'Model Participation Data'!$B$8:$B$57,$C782,'Model Participation Data'!$C$8:$C$57,$D782))</f>
        <v>0</v>
      </c>
      <c r="O782" s="154">
        <f>IF(ISNA(SUMIFS(INDEX('Model Participation Data'!$N$8:$DX$57,0,MATCH(CONCATENATE($J782,O$6),'Model Participation Data'!$N$6:$DX$6,0)),'Model Participation Data'!$B$8:$B$57,$C782,'Model Participation Data'!$C$8:$C$57,$D782)),"-",SUMIFS(INDEX('Model Participation Data'!$N$8:$DX$57,0,MATCH(CONCATENATE($J782,O$6),'Model Participation Data'!$N$6:$DX$6,0)),'Model Participation Data'!$B$8:$B$57,$C782,'Model Participation Data'!$C$8:$C$57,$D782))</f>
        <v>0</v>
      </c>
    </row>
    <row r="783" spans="2:15" outlineLevel="1" x14ac:dyDescent="0.35">
      <c r="B783" s="37" t="s">
        <v>80</v>
      </c>
      <c r="C783" s="38" t="str">
        <f>IF(ISBLANK('Model Participation Data'!$B$39),"-",'Model Participation Data'!$B$39)</f>
        <v>-</v>
      </c>
      <c r="D783" s="38" t="str">
        <f>IF(ISBLANK('Model Participation Data'!$C$39),"-",'Model Participation Data'!$C$39)</f>
        <v>-</v>
      </c>
      <c r="E783" s="38" t="str">
        <f>IF(ISBLANK('Model Participation Data'!$D$39),"-",'Model Participation Data'!$D$39)</f>
        <v>-</v>
      </c>
      <c r="F783" s="38" t="str">
        <f>IF(ISBLANK('Model Participation Data'!$E$39),"-",'Model Participation Data'!$E$39)</f>
        <v>-</v>
      </c>
      <c r="G783" s="151" t="str">
        <f>IF(ISBLANK('Model Participation Data'!$F$39),"-",'Model Participation Data'!$F$39)</f>
        <v>-</v>
      </c>
      <c r="H783" s="38">
        <v>1</v>
      </c>
      <c r="I783" s="38">
        <v>1</v>
      </c>
      <c r="J783" s="150" t="str">
        <f t="shared" si="38"/>
        <v>11</v>
      </c>
      <c r="K783" s="38" t="str">
        <f>IF(ISBLANK('Model Participation Data'!$L$39),"-",'Model Participation Data'!$L$39)</f>
        <v>-</v>
      </c>
      <c r="L783" s="39" t="str">
        <f>IF(ISBLANK('Model Participation Data'!$M$39),"-",'Model Participation Data'!$M$39)</f>
        <v>-</v>
      </c>
      <c r="M783" s="43">
        <f>IF(ISNA(SUMIFS(INDEX('Model Participation Data'!$N$8:$DX$57,0,MATCH(CONCATENATE($J783,M$6),'Model Participation Data'!$N$6:$DX$6,0)),'Model Participation Data'!$B$8:$B$57,$C783,'Model Participation Data'!$C$8:$C$57,$D783)),"-",SUMIFS(INDEX('Model Participation Data'!$N$8:$DX$57,0,MATCH(CONCATENATE($J783,M$6),'Model Participation Data'!$N$6:$DX$6,0)),'Model Participation Data'!$B$8:$B$57,$C783,'Model Participation Data'!$C$8:$C$57,$D783))</f>
        <v>0</v>
      </c>
      <c r="N783" s="43">
        <f>IF(ISNA(SUMIFS(INDEX('Model Participation Data'!$N$8:$DX$57,0,MATCH(CONCATENATE($J783,N$6),'Model Participation Data'!$N$6:$DX$6,0)),'Model Participation Data'!$B$8:$B$57,$C783,'Model Participation Data'!$C$8:$C$57,$D783)),"-",SUMIFS(INDEX('Model Participation Data'!$N$8:$DX$57,0,MATCH(CONCATENATE($J783,N$6),'Model Participation Data'!$N$6:$DX$6,0)),'Model Participation Data'!$B$8:$B$57,$C783,'Model Participation Data'!$C$8:$C$57,$D783))</f>
        <v>0</v>
      </c>
      <c r="O783" s="154">
        <f>IF(ISNA(SUMIFS(INDEX('Model Participation Data'!$N$8:$DX$57,0,MATCH(CONCATENATE($J783,O$6),'Model Participation Data'!$N$6:$DX$6,0)),'Model Participation Data'!$B$8:$B$57,$C783,'Model Participation Data'!$C$8:$C$57,$D783)),"-",SUMIFS(INDEX('Model Participation Data'!$N$8:$DX$57,0,MATCH(CONCATENATE($J783,O$6),'Model Participation Data'!$N$6:$DX$6,0)),'Model Participation Data'!$B$8:$B$57,$C783,'Model Participation Data'!$C$8:$C$57,$D783))</f>
        <v>0</v>
      </c>
    </row>
    <row r="784" spans="2:15" outlineLevel="1" x14ac:dyDescent="0.35">
      <c r="B784" s="37" t="s">
        <v>80</v>
      </c>
      <c r="C784" s="38" t="str">
        <f>IF(ISBLANK('Model Participation Data'!$B$39),"-",'Model Participation Data'!$B$39)</f>
        <v>-</v>
      </c>
      <c r="D784" s="38" t="str">
        <f>IF(ISBLANK('Model Participation Data'!$C$39),"-",'Model Participation Data'!$C$39)</f>
        <v>-</v>
      </c>
      <c r="E784" s="38" t="str">
        <f>IF(ISBLANK('Model Participation Data'!$D$39),"-",'Model Participation Data'!$D$39)</f>
        <v>-</v>
      </c>
      <c r="F784" s="38" t="str">
        <f>IF(ISBLANK('Model Participation Data'!$E$39),"-",'Model Participation Data'!$E$39)</f>
        <v>-</v>
      </c>
      <c r="G784" s="151" t="str">
        <f>IF(ISBLANK('Model Participation Data'!$F$39),"-",'Model Participation Data'!$F$39)</f>
        <v>-</v>
      </c>
      <c r="H784" s="38">
        <v>1</v>
      </c>
      <c r="I784" s="38">
        <v>2</v>
      </c>
      <c r="J784" s="150" t="str">
        <f t="shared" si="38"/>
        <v>12</v>
      </c>
      <c r="K784" s="38" t="str">
        <f>IF(ISBLANK('Model Participation Data'!$L$39),"-",'Model Participation Data'!$L$39)</f>
        <v>-</v>
      </c>
      <c r="L784" s="39" t="str">
        <f>IF(ISBLANK('Model Participation Data'!$M$39),"-",'Model Participation Data'!$M$39)</f>
        <v>-</v>
      </c>
      <c r="M784" s="43">
        <f>IF(ISNA(SUMIFS(INDEX('Model Participation Data'!$N$8:$DX$57,0,MATCH(CONCATENATE($J784,M$6),'Model Participation Data'!$N$6:$DX$6,0)),'Model Participation Data'!$B$8:$B$57,$C784,'Model Participation Data'!$C$8:$C$57,$D784)),"-",SUMIFS(INDEX('Model Participation Data'!$N$8:$DX$57,0,MATCH(CONCATENATE($J784,M$6),'Model Participation Data'!$N$6:$DX$6,0)),'Model Participation Data'!$B$8:$B$57,$C784,'Model Participation Data'!$C$8:$C$57,$D784))</f>
        <v>0</v>
      </c>
      <c r="N784" s="43">
        <f>IF(ISNA(SUMIFS(INDEX('Model Participation Data'!$N$8:$DX$57,0,MATCH(CONCATENATE($J784,N$6),'Model Participation Data'!$N$6:$DX$6,0)),'Model Participation Data'!$B$8:$B$57,$C784,'Model Participation Data'!$C$8:$C$57,$D784)),"-",SUMIFS(INDEX('Model Participation Data'!$N$8:$DX$57,0,MATCH(CONCATENATE($J784,N$6),'Model Participation Data'!$N$6:$DX$6,0)),'Model Participation Data'!$B$8:$B$57,$C784,'Model Participation Data'!$C$8:$C$57,$D784))</f>
        <v>0</v>
      </c>
      <c r="O784" s="154">
        <f>IF(ISNA(SUMIFS(INDEX('Model Participation Data'!$N$8:$DX$57,0,MATCH(CONCATENATE($J784,O$6),'Model Participation Data'!$N$6:$DX$6,0)),'Model Participation Data'!$B$8:$B$57,$C784,'Model Participation Data'!$C$8:$C$57,$D784)),"-",SUMIFS(INDEX('Model Participation Data'!$N$8:$DX$57,0,MATCH(CONCATENATE($J784,O$6),'Model Participation Data'!$N$6:$DX$6,0)),'Model Participation Data'!$B$8:$B$57,$C784,'Model Participation Data'!$C$8:$C$57,$D784))</f>
        <v>0</v>
      </c>
    </row>
    <row r="785" spans="2:15" outlineLevel="1" x14ac:dyDescent="0.35">
      <c r="B785" s="37" t="s">
        <v>80</v>
      </c>
      <c r="C785" s="38" t="str">
        <f>IF(ISBLANK('Model Participation Data'!$B$39),"-",'Model Participation Data'!$B$39)</f>
        <v>-</v>
      </c>
      <c r="D785" s="38" t="str">
        <f>IF(ISBLANK('Model Participation Data'!$C$39),"-",'Model Participation Data'!$C$39)</f>
        <v>-</v>
      </c>
      <c r="E785" s="38" t="str">
        <f>IF(ISBLANK('Model Participation Data'!$D$39),"-",'Model Participation Data'!$D$39)</f>
        <v>-</v>
      </c>
      <c r="F785" s="38" t="str">
        <f>IF(ISBLANK('Model Participation Data'!$E$39),"-",'Model Participation Data'!$E$39)</f>
        <v>-</v>
      </c>
      <c r="G785" s="151" t="str">
        <f>IF(ISBLANK('Model Participation Data'!$F$39),"-",'Model Participation Data'!$F$39)</f>
        <v>-</v>
      </c>
      <c r="H785" s="38">
        <v>1</v>
      </c>
      <c r="I785" s="38">
        <v>3</v>
      </c>
      <c r="J785" s="150" t="str">
        <f t="shared" si="38"/>
        <v>13</v>
      </c>
      <c r="K785" s="38" t="str">
        <f>IF(ISBLANK('Model Participation Data'!$L$39),"-",'Model Participation Data'!$L$39)</f>
        <v>-</v>
      </c>
      <c r="L785" s="39" t="str">
        <f>IF(ISBLANK('Model Participation Data'!$M$39),"-",'Model Participation Data'!$M$39)</f>
        <v>-</v>
      </c>
      <c r="M785" s="43">
        <f>IF(ISNA(SUMIFS(INDEX('Model Participation Data'!$N$8:$DX$57,0,MATCH(CONCATENATE($J785,M$6),'Model Participation Data'!$N$6:$DX$6,0)),'Model Participation Data'!$B$8:$B$57,$C785,'Model Participation Data'!$C$8:$C$57,$D785)),"-",SUMIFS(INDEX('Model Participation Data'!$N$8:$DX$57,0,MATCH(CONCATENATE($J785,M$6),'Model Participation Data'!$N$6:$DX$6,0)),'Model Participation Data'!$B$8:$B$57,$C785,'Model Participation Data'!$C$8:$C$57,$D785))</f>
        <v>0</v>
      </c>
      <c r="N785" s="43">
        <f>IF(ISNA(SUMIFS(INDEX('Model Participation Data'!$N$8:$DX$57,0,MATCH(CONCATENATE($J785,N$6),'Model Participation Data'!$N$6:$DX$6,0)),'Model Participation Data'!$B$8:$B$57,$C785,'Model Participation Data'!$C$8:$C$57,$D785)),"-",SUMIFS(INDEX('Model Participation Data'!$N$8:$DX$57,0,MATCH(CONCATENATE($J785,N$6),'Model Participation Data'!$N$6:$DX$6,0)),'Model Participation Data'!$B$8:$B$57,$C785,'Model Participation Data'!$C$8:$C$57,$D785))</f>
        <v>0</v>
      </c>
      <c r="O785" s="154">
        <f>IF(ISNA(SUMIFS(INDEX('Model Participation Data'!$N$8:$DX$57,0,MATCH(CONCATENATE($J785,O$6),'Model Participation Data'!$N$6:$DX$6,0)),'Model Participation Data'!$B$8:$B$57,$C785,'Model Participation Data'!$C$8:$C$57,$D785)),"-",SUMIFS(INDEX('Model Participation Data'!$N$8:$DX$57,0,MATCH(CONCATENATE($J785,O$6),'Model Participation Data'!$N$6:$DX$6,0)),'Model Participation Data'!$B$8:$B$57,$C785,'Model Participation Data'!$C$8:$C$57,$D785))</f>
        <v>0</v>
      </c>
    </row>
    <row r="786" spans="2:15" outlineLevel="1" x14ac:dyDescent="0.35">
      <c r="B786" s="37" t="s">
        <v>80</v>
      </c>
      <c r="C786" s="38" t="str">
        <f>IF(ISBLANK('Model Participation Data'!$B$39),"-",'Model Participation Data'!$B$39)</f>
        <v>-</v>
      </c>
      <c r="D786" s="38" t="str">
        <f>IF(ISBLANK('Model Participation Data'!$C$39),"-",'Model Participation Data'!$C$39)</f>
        <v>-</v>
      </c>
      <c r="E786" s="38" t="str">
        <f>IF(ISBLANK('Model Participation Data'!$D$39),"-",'Model Participation Data'!$D$39)</f>
        <v>-</v>
      </c>
      <c r="F786" s="38" t="str">
        <f>IF(ISBLANK('Model Participation Data'!$E$39),"-",'Model Participation Data'!$E$39)</f>
        <v>-</v>
      </c>
      <c r="G786" s="151" t="str">
        <f>IF(ISBLANK('Model Participation Data'!$F$39),"-",'Model Participation Data'!$F$39)</f>
        <v>-</v>
      </c>
      <c r="H786" s="38">
        <v>1</v>
      </c>
      <c r="I786" s="38">
        <v>4</v>
      </c>
      <c r="J786" s="150" t="str">
        <f t="shared" si="38"/>
        <v>14</v>
      </c>
      <c r="K786" s="38" t="str">
        <f>IF(ISBLANK('Model Participation Data'!$L$39),"-",'Model Participation Data'!$L$39)</f>
        <v>-</v>
      </c>
      <c r="L786" s="39" t="str">
        <f>IF(ISBLANK('Model Participation Data'!$M$39),"-",'Model Participation Data'!$M$39)</f>
        <v>-</v>
      </c>
      <c r="M786" s="43">
        <f>IF(ISNA(SUMIFS(INDEX('Model Participation Data'!$N$8:$DX$57,0,MATCH(CONCATENATE($J786,M$6),'Model Participation Data'!$N$6:$DX$6,0)),'Model Participation Data'!$B$8:$B$57,$C786,'Model Participation Data'!$C$8:$C$57,$D786)),"-",SUMIFS(INDEX('Model Participation Data'!$N$8:$DX$57,0,MATCH(CONCATENATE($J786,M$6),'Model Participation Data'!$N$6:$DX$6,0)),'Model Participation Data'!$B$8:$B$57,$C786,'Model Participation Data'!$C$8:$C$57,$D786))</f>
        <v>0</v>
      </c>
      <c r="N786" s="43">
        <f>IF(ISNA(SUMIFS(INDEX('Model Participation Data'!$N$8:$DX$57,0,MATCH(CONCATENATE($J786,N$6),'Model Participation Data'!$N$6:$DX$6,0)),'Model Participation Data'!$B$8:$B$57,$C786,'Model Participation Data'!$C$8:$C$57,$D786)),"-",SUMIFS(INDEX('Model Participation Data'!$N$8:$DX$57,0,MATCH(CONCATENATE($J786,N$6),'Model Participation Data'!$N$6:$DX$6,0)),'Model Participation Data'!$B$8:$B$57,$C786,'Model Participation Data'!$C$8:$C$57,$D786))</f>
        <v>0</v>
      </c>
      <c r="O786" s="154">
        <f>IF(ISNA(SUMIFS(INDEX('Model Participation Data'!$N$8:$DX$57,0,MATCH(CONCATENATE($J786,O$6),'Model Participation Data'!$N$6:$DX$6,0)),'Model Participation Data'!$B$8:$B$57,$C786,'Model Participation Data'!$C$8:$C$57,$D786)),"-",SUMIFS(INDEX('Model Participation Data'!$N$8:$DX$57,0,MATCH(CONCATENATE($J786,O$6),'Model Participation Data'!$N$6:$DX$6,0)),'Model Participation Data'!$B$8:$B$57,$C786,'Model Participation Data'!$C$8:$C$57,$D786))</f>
        <v>0</v>
      </c>
    </row>
    <row r="787" spans="2:15" outlineLevel="1" x14ac:dyDescent="0.35">
      <c r="B787" s="37" t="s">
        <v>80</v>
      </c>
      <c r="C787" s="38" t="str">
        <f>IF(ISBLANK('Model Participation Data'!$B$39),"-",'Model Participation Data'!$B$39)</f>
        <v>-</v>
      </c>
      <c r="D787" s="38" t="str">
        <f>IF(ISBLANK('Model Participation Data'!$C$39),"-",'Model Participation Data'!$C$39)</f>
        <v>-</v>
      </c>
      <c r="E787" s="38" t="str">
        <f>IF(ISBLANK('Model Participation Data'!$D$39),"-",'Model Participation Data'!$D$39)</f>
        <v>-</v>
      </c>
      <c r="F787" s="38" t="str">
        <f>IF(ISBLANK('Model Participation Data'!$E$39),"-",'Model Participation Data'!$E$39)</f>
        <v>-</v>
      </c>
      <c r="G787" s="151" t="str">
        <f>IF(ISBLANK('Model Participation Data'!$F$39),"-",'Model Participation Data'!$F$39)</f>
        <v>-</v>
      </c>
      <c r="H787" s="38">
        <v>1</v>
      </c>
      <c r="I787" s="38">
        <v>5</v>
      </c>
      <c r="J787" s="150" t="str">
        <f t="shared" si="38"/>
        <v>15</v>
      </c>
      <c r="K787" s="38" t="str">
        <f>IF(ISBLANK('Model Participation Data'!$L$39),"-",'Model Participation Data'!$L$39)</f>
        <v>-</v>
      </c>
      <c r="L787" s="39" t="str">
        <f>IF(ISBLANK('Model Participation Data'!$M$39),"-",'Model Participation Data'!$M$39)</f>
        <v>-</v>
      </c>
      <c r="M787" s="43">
        <f>IF(ISNA(SUMIFS(INDEX('Model Participation Data'!$N$8:$DX$57,0,MATCH(CONCATENATE($J787,M$6),'Model Participation Data'!$N$6:$DX$6,0)),'Model Participation Data'!$B$8:$B$57,$C787,'Model Participation Data'!$C$8:$C$57,$D787)),"-",SUMIFS(INDEX('Model Participation Data'!$N$8:$DX$57,0,MATCH(CONCATENATE($J787,M$6),'Model Participation Data'!$N$6:$DX$6,0)),'Model Participation Data'!$B$8:$B$57,$C787,'Model Participation Data'!$C$8:$C$57,$D787))</f>
        <v>0</v>
      </c>
      <c r="N787" s="43">
        <f>IF(ISNA(SUMIFS(INDEX('Model Participation Data'!$N$8:$DX$57,0,MATCH(CONCATENATE($J787,N$6),'Model Participation Data'!$N$6:$DX$6,0)),'Model Participation Data'!$B$8:$B$57,$C787,'Model Participation Data'!$C$8:$C$57,$D787)),"-",SUMIFS(INDEX('Model Participation Data'!$N$8:$DX$57,0,MATCH(CONCATENATE($J787,N$6),'Model Participation Data'!$N$6:$DX$6,0)),'Model Participation Data'!$B$8:$B$57,$C787,'Model Participation Data'!$C$8:$C$57,$D787))</f>
        <v>0</v>
      </c>
      <c r="O787" s="154">
        <f>IF(ISNA(SUMIFS(INDEX('Model Participation Data'!$N$8:$DX$57,0,MATCH(CONCATENATE($J787,O$6),'Model Participation Data'!$N$6:$DX$6,0)),'Model Participation Data'!$B$8:$B$57,$C787,'Model Participation Data'!$C$8:$C$57,$D787)),"-",SUMIFS(INDEX('Model Participation Data'!$N$8:$DX$57,0,MATCH(CONCATENATE($J787,O$6),'Model Participation Data'!$N$6:$DX$6,0)),'Model Participation Data'!$B$8:$B$57,$C787,'Model Participation Data'!$C$8:$C$57,$D787))</f>
        <v>0</v>
      </c>
    </row>
    <row r="788" spans="2:15" outlineLevel="1" x14ac:dyDescent="0.35">
      <c r="B788" s="37" t="s">
        <v>80</v>
      </c>
      <c r="C788" s="38" t="str">
        <f>IF(ISBLANK('Model Participation Data'!$B$39),"-",'Model Participation Data'!$B$39)</f>
        <v>-</v>
      </c>
      <c r="D788" s="38" t="str">
        <f>IF(ISBLANK('Model Participation Data'!$C$39),"-",'Model Participation Data'!$C$39)</f>
        <v>-</v>
      </c>
      <c r="E788" s="38" t="str">
        <f>IF(ISBLANK('Model Participation Data'!$D$39),"-",'Model Participation Data'!$D$39)</f>
        <v>-</v>
      </c>
      <c r="F788" s="38" t="str">
        <f>IF(ISBLANK('Model Participation Data'!$E$39),"-",'Model Participation Data'!$E$39)</f>
        <v>-</v>
      </c>
      <c r="G788" s="151" t="str">
        <f>IF(ISBLANK('Model Participation Data'!$F$39),"-",'Model Participation Data'!$F$39)</f>
        <v>-</v>
      </c>
      <c r="H788" s="38">
        <v>1</v>
      </c>
      <c r="I788" s="38" t="s">
        <v>65</v>
      </c>
      <c r="J788" s="150" t="str">
        <f t="shared" si="38"/>
        <v>1Goal</v>
      </c>
      <c r="K788" s="38" t="str">
        <f>IF(ISBLANK('Model Participation Data'!$L$39),"-",'Model Participation Data'!$L$39)</f>
        <v>-</v>
      </c>
      <c r="L788" s="39" t="str">
        <f>IF(ISBLANK('Model Participation Data'!$M$39),"-",'Model Participation Data'!$M$39)</f>
        <v>-</v>
      </c>
      <c r="M788" s="43" t="str">
        <f>IF(ISNA(SUMIFS(INDEX('Model Participation Data'!$N$8:$DX$57,0,MATCH(CONCATENATE($J788,M$6),'Model Participation Data'!$N$6:$DX$6,0)),'Model Participation Data'!$B$8:$B$57,$C788,'Model Participation Data'!$C$8:$C$57,$D788)),"-",SUMIFS(INDEX('Model Participation Data'!$N$8:$DX$57,0,MATCH(CONCATENATE($J788,M$6),'Model Participation Data'!$N$6:$DX$6,0)),'Model Participation Data'!$B$8:$B$57,$C788,'Model Participation Data'!$C$8:$C$57,$D788))</f>
        <v>-</v>
      </c>
      <c r="N788" s="43" t="str">
        <f>IF(ISNA(SUMIFS(INDEX('Model Participation Data'!$N$8:$DX$57,0,MATCH(CONCATENATE($J788,N$6),'Model Participation Data'!$N$6:$DX$6,0)),'Model Participation Data'!$B$8:$B$57,$C788,'Model Participation Data'!$C$8:$C$57,$D788)),"-",SUMIFS(INDEX('Model Participation Data'!$N$8:$DX$57,0,MATCH(CONCATENATE($J788,N$6),'Model Participation Data'!$N$6:$DX$6,0)),'Model Participation Data'!$B$8:$B$57,$C788,'Model Participation Data'!$C$8:$C$57,$D788))</f>
        <v>-</v>
      </c>
      <c r="O788" s="154">
        <f>IF(ISNA(SUMIFS(INDEX('Model Participation Data'!$N$8:$DX$57,0,MATCH(CONCATENATE($J788,O$6),'Model Participation Data'!$N$6:$DX$6,0)),'Model Participation Data'!$B$8:$B$57,$C788,'Model Participation Data'!$C$8:$C$57,$D788)),"-",SUMIFS(INDEX('Model Participation Data'!$N$8:$DX$57,0,MATCH(CONCATENATE($J788,O$6),'Model Participation Data'!$N$6:$DX$6,0)),'Model Participation Data'!$B$8:$B$57,$C788,'Model Participation Data'!$C$8:$C$57,$D788))</f>
        <v>0</v>
      </c>
    </row>
    <row r="789" spans="2:15" outlineLevel="1" x14ac:dyDescent="0.35">
      <c r="B789" s="37" t="s">
        <v>80</v>
      </c>
      <c r="C789" s="38" t="str">
        <f>IF(ISBLANK('Model Participation Data'!$B$39),"-",'Model Participation Data'!$B$39)</f>
        <v>-</v>
      </c>
      <c r="D789" s="38" t="str">
        <f>IF(ISBLANK('Model Participation Data'!$C$39),"-",'Model Participation Data'!$C$39)</f>
        <v>-</v>
      </c>
      <c r="E789" s="38" t="str">
        <f>IF(ISBLANK('Model Participation Data'!$D$39),"-",'Model Participation Data'!$D$39)</f>
        <v>-</v>
      </c>
      <c r="F789" s="38" t="str">
        <f>IF(ISBLANK('Model Participation Data'!$E$39),"-",'Model Participation Data'!$E$39)</f>
        <v>-</v>
      </c>
      <c r="G789" s="151" t="str">
        <f>IF(ISBLANK('Model Participation Data'!$F$39),"-",'Model Participation Data'!$F$39)</f>
        <v>-</v>
      </c>
      <c r="H789" s="38">
        <v>2</v>
      </c>
      <c r="I789" s="38">
        <v>1</v>
      </c>
      <c r="J789" s="150" t="str">
        <f t="shared" ref="J789:J870" si="42">CONCATENATE(H789,I789)</f>
        <v>21</v>
      </c>
      <c r="K789" s="38" t="str">
        <f>IF(ISBLANK('Model Participation Data'!$L$39),"-",'Model Participation Data'!$L$39)</f>
        <v>-</v>
      </c>
      <c r="L789" s="39" t="str">
        <f>IF(ISBLANK('Model Participation Data'!$M$39),"-",'Model Participation Data'!$M$39)</f>
        <v>-</v>
      </c>
      <c r="M789" s="43">
        <f>IF(ISNA(SUMIFS(INDEX('Model Participation Data'!$N$8:$DX$57,0,MATCH(CONCATENATE($J789,M$6),'Model Participation Data'!$N$6:$DX$6,0)),'Model Participation Data'!$B$8:$B$57,$C789,'Model Participation Data'!$C$8:$C$57,$D789)),"-",SUMIFS(INDEX('Model Participation Data'!$N$8:$DX$57,0,MATCH(CONCATENATE($J789,M$6),'Model Participation Data'!$N$6:$DX$6,0)),'Model Participation Data'!$B$8:$B$57,$C789,'Model Participation Data'!$C$8:$C$57,$D789))</f>
        <v>0</v>
      </c>
      <c r="N789" s="43">
        <f>IF(ISNA(SUMIFS(INDEX('Model Participation Data'!$N$8:$DX$57,0,MATCH(CONCATENATE($J789,N$6),'Model Participation Data'!$N$6:$DX$6,0)),'Model Participation Data'!$B$8:$B$57,$C789,'Model Participation Data'!$C$8:$C$57,$D789)),"-",SUMIFS(INDEX('Model Participation Data'!$N$8:$DX$57,0,MATCH(CONCATENATE($J789,N$6),'Model Participation Data'!$N$6:$DX$6,0)),'Model Participation Data'!$B$8:$B$57,$C789,'Model Participation Data'!$C$8:$C$57,$D789))</f>
        <v>0</v>
      </c>
      <c r="O789" s="154">
        <f>IF(ISNA(SUMIFS(INDEX('Model Participation Data'!$N$8:$DX$57,0,MATCH(CONCATENATE($J789,O$6),'Model Participation Data'!$N$6:$DX$6,0)),'Model Participation Data'!$B$8:$B$57,$C789,'Model Participation Data'!$C$8:$C$57,$D789)),"-",SUMIFS(INDEX('Model Participation Data'!$N$8:$DX$57,0,MATCH(CONCATENATE($J789,O$6),'Model Participation Data'!$N$6:$DX$6,0)),'Model Participation Data'!$B$8:$B$57,$C789,'Model Participation Data'!$C$8:$C$57,$D789))</f>
        <v>0</v>
      </c>
    </row>
    <row r="790" spans="2:15" outlineLevel="1" x14ac:dyDescent="0.35">
      <c r="B790" s="37" t="s">
        <v>80</v>
      </c>
      <c r="C790" s="38" t="str">
        <f>IF(ISBLANK('Model Participation Data'!$B$39),"-",'Model Participation Data'!$B$39)</f>
        <v>-</v>
      </c>
      <c r="D790" s="38" t="str">
        <f>IF(ISBLANK('Model Participation Data'!$C$39),"-",'Model Participation Data'!$C$39)</f>
        <v>-</v>
      </c>
      <c r="E790" s="38" t="str">
        <f>IF(ISBLANK('Model Participation Data'!$D$39),"-",'Model Participation Data'!$D$39)</f>
        <v>-</v>
      </c>
      <c r="F790" s="38" t="str">
        <f>IF(ISBLANK('Model Participation Data'!$E$39),"-",'Model Participation Data'!$E$39)</f>
        <v>-</v>
      </c>
      <c r="G790" s="151" t="str">
        <f>IF(ISBLANK('Model Participation Data'!$F$39),"-",'Model Participation Data'!$F$39)</f>
        <v>-</v>
      </c>
      <c r="H790" s="38">
        <v>2</v>
      </c>
      <c r="I790" s="38">
        <v>2</v>
      </c>
      <c r="J790" s="150" t="str">
        <f t="shared" si="42"/>
        <v>22</v>
      </c>
      <c r="K790" s="38" t="str">
        <f>IF(ISBLANK('Model Participation Data'!$L$39),"-",'Model Participation Data'!$L$39)</f>
        <v>-</v>
      </c>
      <c r="L790" s="39" t="str">
        <f>IF(ISBLANK('Model Participation Data'!$M$39),"-",'Model Participation Data'!$M$39)</f>
        <v>-</v>
      </c>
      <c r="M790" s="43">
        <f>IF(ISNA(SUMIFS(INDEX('Model Participation Data'!$N$8:$DX$57,0,MATCH(CONCATENATE($J790,M$6),'Model Participation Data'!$N$6:$DX$6,0)),'Model Participation Data'!$B$8:$B$57,$C790,'Model Participation Data'!$C$8:$C$57,$D790)),"-",SUMIFS(INDEX('Model Participation Data'!$N$8:$DX$57,0,MATCH(CONCATENATE($J790,M$6),'Model Participation Data'!$N$6:$DX$6,0)),'Model Participation Data'!$B$8:$B$57,$C790,'Model Participation Data'!$C$8:$C$57,$D790))</f>
        <v>0</v>
      </c>
      <c r="N790" s="43">
        <f>IF(ISNA(SUMIFS(INDEX('Model Participation Data'!$N$8:$DX$57,0,MATCH(CONCATENATE($J790,N$6),'Model Participation Data'!$N$6:$DX$6,0)),'Model Participation Data'!$B$8:$B$57,$C790,'Model Participation Data'!$C$8:$C$57,$D790)),"-",SUMIFS(INDEX('Model Participation Data'!$N$8:$DX$57,0,MATCH(CONCATENATE($J790,N$6),'Model Participation Data'!$N$6:$DX$6,0)),'Model Participation Data'!$B$8:$B$57,$C790,'Model Participation Data'!$C$8:$C$57,$D790))</f>
        <v>0</v>
      </c>
      <c r="O790" s="154">
        <f>IF(ISNA(SUMIFS(INDEX('Model Participation Data'!$N$8:$DX$57,0,MATCH(CONCATENATE($J790,O$6),'Model Participation Data'!$N$6:$DX$6,0)),'Model Participation Data'!$B$8:$B$57,$C790,'Model Participation Data'!$C$8:$C$57,$D790)),"-",SUMIFS(INDEX('Model Participation Data'!$N$8:$DX$57,0,MATCH(CONCATENATE($J790,O$6),'Model Participation Data'!$N$6:$DX$6,0)),'Model Participation Data'!$B$8:$B$57,$C790,'Model Participation Data'!$C$8:$C$57,$D790))</f>
        <v>0</v>
      </c>
    </row>
    <row r="791" spans="2:15" outlineLevel="1" x14ac:dyDescent="0.35">
      <c r="B791" s="37" t="s">
        <v>80</v>
      </c>
      <c r="C791" s="38" t="str">
        <f>IF(ISBLANK('Model Participation Data'!$B$39),"-",'Model Participation Data'!$B$39)</f>
        <v>-</v>
      </c>
      <c r="D791" s="38" t="str">
        <f>IF(ISBLANK('Model Participation Data'!$C$39),"-",'Model Participation Data'!$C$39)</f>
        <v>-</v>
      </c>
      <c r="E791" s="38" t="str">
        <f>IF(ISBLANK('Model Participation Data'!$D$39),"-",'Model Participation Data'!$D$39)</f>
        <v>-</v>
      </c>
      <c r="F791" s="38" t="str">
        <f>IF(ISBLANK('Model Participation Data'!$E$39),"-",'Model Participation Data'!$E$39)</f>
        <v>-</v>
      </c>
      <c r="G791" s="151" t="str">
        <f>IF(ISBLANK('Model Participation Data'!$F$39),"-",'Model Participation Data'!$F$39)</f>
        <v>-</v>
      </c>
      <c r="H791" s="38">
        <v>2</v>
      </c>
      <c r="I791" s="38">
        <v>3</v>
      </c>
      <c r="J791" s="150" t="str">
        <f t="shared" si="42"/>
        <v>23</v>
      </c>
      <c r="K791" s="38" t="str">
        <f>IF(ISBLANK('Model Participation Data'!$L$39),"-",'Model Participation Data'!$L$39)</f>
        <v>-</v>
      </c>
      <c r="L791" s="39" t="str">
        <f>IF(ISBLANK('Model Participation Data'!$M$39),"-",'Model Participation Data'!$M$39)</f>
        <v>-</v>
      </c>
      <c r="M791" s="43">
        <f>IF(ISNA(SUMIFS(INDEX('Model Participation Data'!$N$8:$DX$57,0,MATCH(CONCATENATE($J791,M$6),'Model Participation Data'!$N$6:$DX$6,0)),'Model Participation Data'!$B$8:$B$57,$C791,'Model Participation Data'!$C$8:$C$57,$D791)),"-",SUMIFS(INDEX('Model Participation Data'!$N$8:$DX$57,0,MATCH(CONCATENATE($J791,M$6),'Model Participation Data'!$N$6:$DX$6,0)),'Model Participation Data'!$B$8:$B$57,$C791,'Model Participation Data'!$C$8:$C$57,$D791))</f>
        <v>0</v>
      </c>
      <c r="N791" s="43">
        <f>IF(ISNA(SUMIFS(INDEX('Model Participation Data'!$N$8:$DX$57,0,MATCH(CONCATENATE($J791,N$6),'Model Participation Data'!$N$6:$DX$6,0)),'Model Participation Data'!$B$8:$B$57,$C791,'Model Participation Data'!$C$8:$C$57,$D791)),"-",SUMIFS(INDEX('Model Participation Data'!$N$8:$DX$57,0,MATCH(CONCATENATE($J791,N$6),'Model Participation Data'!$N$6:$DX$6,0)),'Model Participation Data'!$B$8:$B$57,$C791,'Model Participation Data'!$C$8:$C$57,$D791))</f>
        <v>0</v>
      </c>
      <c r="O791" s="154">
        <f>IF(ISNA(SUMIFS(INDEX('Model Participation Data'!$N$8:$DX$57,0,MATCH(CONCATENATE($J791,O$6),'Model Participation Data'!$N$6:$DX$6,0)),'Model Participation Data'!$B$8:$B$57,$C791,'Model Participation Data'!$C$8:$C$57,$D791)),"-",SUMIFS(INDEX('Model Participation Data'!$N$8:$DX$57,0,MATCH(CONCATENATE($J791,O$6),'Model Participation Data'!$N$6:$DX$6,0)),'Model Participation Data'!$B$8:$B$57,$C791,'Model Participation Data'!$C$8:$C$57,$D791))</f>
        <v>0</v>
      </c>
    </row>
    <row r="792" spans="2:15" outlineLevel="1" x14ac:dyDescent="0.35">
      <c r="B792" s="37" t="s">
        <v>80</v>
      </c>
      <c r="C792" s="38" t="str">
        <f>IF(ISBLANK('Model Participation Data'!$B$39),"-",'Model Participation Data'!$B$39)</f>
        <v>-</v>
      </c>
      <c r="D792" s="38" t="str">
        <f>IF(ISBLANK('Model Participation Data'!$C$39),"-",'Model Participation Data'!$C$39)</f>
        <v>-</v>
      </c>
      <c r="E792" s="38" t="str">
        <f>IF(ISBLANK('Model Participation Data'!$D$39),"-",'Model Participation Data'!$D$39)</f>
        <v>-</v>
      </c>
      <c r="F792" s="38" t="str">
        <f>IF(ISBLANK('Model Participation Data'!$E$39),"-",'Model Participation Data'!$E$39)</f>
        <v>-</v>
      </c>
      <c r="G792" s="151" t="str">
        <f>IF(ISBLANK('Model Participation Data'!$F$39),"-",'Model Participation Data'!$F$39)</f>
        <v>-</v>
      </c>
      <c r="H792" s="38">
        <v>2</v>
      </c>
      <c r="I792" s="38">
        <v>4</v>
      </c>
      <c r="J792" s="150" t="str">
        <f t="shared" si="42"/>
        <v>24</v>
      </c>
      <c r="K792" s="38" t="str">
        <f>IF(ISBLANK('Model Participation Data'!$L$39),"-",'Model Participation Data'!$L$39)</f>
        <v>-</v>
      </c>
      <c r="L792" s="39" t="str">
        <f>IF(ISBLANK('Model Participation Data'!$M$39),"-",'Model Participation Data'!$M$39)</f>
        <v>-</v>
      </c>
      <c r="M792" s="43">
        <f>IF(ISNA(SUMIFS(INDEX('Model Participation Data'!$N$8:$DX$57,0,MATCH(CONCATENATE($J792,M$6),'Model Participation Data'!$N$6:$DX$6,0)),'Model Participation Data'!$B$8:$B$57,$C792,'Model Participation Data'!$C$8:$C$57,$D792)),"-",SUMIFS(INDEX('Model Participation Data'!$N$8:$DX$57,0,MATCH(CONCATENATE($J792,M$6),'Model Participation Data'!$N$6:$DX$6,0)),'Model Participation Data'!$B$8:$B$57,$C792,'Model Participation Data'!$C$8:$C$57,$D792))</f>
        <v>0</v>
      </c>
      <c r="N792" s="43">
        <f>IF(ISNA(SUMIFS(INDEX('Model Participation Data'!$N$8:$DX$57,0,MATCH(CONCATENATE($J792,N$6),'Model Participation Data'!$N$6:$DX$6,0)),'Model Participation Data'!$B$8:$B$57,$C792,'Model Participation Data'!$C$8:$C$57,$D792)),"-",SUMIFS(INDEX('Model Participation Data'!$N$8:$DX$57,0,MATCH(CONCATENATE($J792,N$6),'Model Participation Data'!$N$6:$DX$6,0)),'Model Participation Data'!$B$8:$B$57,$C792,'Model Participation Data'!$C$8:$C$57,$D792))</f>
        <v>0</v>
      </c>
      <c r="O792" s="154">
        <f>IF(ISNA(SUMIFS(INDEX('Model Participation Data'!$N$8:$DX$57,0,MATCH(CONCATENATE($J792,O$6),'Model Participation Data'!$N$6:$DX$6,0)),'Model Participation Data'!$B$8:$B$57,$C792,'Model Participation Data'!$C$8:$C$57,$D792)),"-",SUMIFS(INDEX('Model Participation Data'!$N$8:$DX$57,0,MATCH(CONCATENATE($J792,O$6),'Model Participation Data'!$N$6:$DX$6,0)),'Model Participation Data'!$B$8:$B$57,$C792,'Model Participation Data'!$C$8:$C$57,$D792))</f>
        <v>0</v>
      </c>
    </row>
    <row r="793" spans="2:15" outlineLevel="1" x14ac:dyDescent="0.35">
      <c r="B793" s="37" t="s">
        <v>80</v>
      </c>
      <c r="C793" s="38" t="str">
        <f>IF(ISBLANK('Model Participation Data'!$B$39),"-",'Model Participation Data'!$B$39)</f>
        <v>-</v>
      </c>
      <c r="D793" s="38" t="str">
        <f>IF(ISBLANK('Model Participation Data'!$C$39),"-",'Model Participation Data'!$C$39)</f>
        <v>-</v>
      </c>
      <c r="E793" s="38" t="str">
        <f>IF(ISBLANK('Model Participation Data'!$D$39),"-",'Model Participation Data'!$D$39)</f>
        <v>-</v>
      </c>
      <c r="F793" s="38" t="str">
        <f>IF(ISBLANK('Model Participation Data'!$E$39),"-",'Model Participation Data'!$E$39)</f>
        <v>-</v>
      </c>
      <c r="G793" s="151" t="str">
        <f>IF(ISBLANK('Model Participation Data'!$F$39),"-",'Model Participation Data'!$F$39)</f>
        <v>-</v>
      </c>
      <c r="H793" s="38">
        <v>2</v>
      </c>
      <c r="I793" s="38">
        <v>5</v>
      </c>
      <c r="J793" s="150" t="str">
        <f t="shared" si="42"/>
        <v>25</v>
      </c>
      <c r="K793" s="38" t="str">
        <f>IF(ISBLANK('Model Participation Data'!$L$39),"-",'Model Participation Data'!$L$39)</f>
        <v>-</v>
      </c>
      <c r="L793" s="39" t="str">
        <f>IF(ISBLANK('Model Participation Data'!$M$39),"-",'Model Participation Data'!$M$39)</f>
        <v>-</v>
      </c>
      <c r="M793" s="43">
        <f>IF(ISNA(SUMIFS(INDEX('Model Participation Data'!$N$8:$DX$57,0,MATCH(CONCATENATE($J793,M$6),'Model Participation Data'!$N$6:$DX$6,0)),'Model Participation Data'!$B$8:$B$57,$C793,'Model Participation Data'!$C$8:$C$57,$D793)),"-",SUMIFS(INDEX('Model Participation Data'!$N$8:$DX$57,0,MATCH(CONCATENATE($J793,M$6),'Model Participation Data'!$N$6:$DX$6,0)),'Model Participation Data'!$B$8:$B$57,$C793,'Model Participation Data'!$C$8:$C$57,$D793))</f>
        <v>0</v>
      </c>
      <c r="N793" s="43">
        <f>IF(ISNA(SUMIFS(INDEX('Model Participation Data'!$N$8:$DX$57,0,MATCH(CONCATENATE($J793,N$6),'Model Participation Data'!$N$6:$DX$6,0)),'Model Participation Data'!$B$8:$B$57,$C793,'Model Participation Data'!$C$8:$C$57,$D793)),"-",SUMIFS(INDEX('Model Participation Data'!$N$8:$DX$57,0,MATCH(CONCATENATE($J793,N$6),'Model Participation Data'!$N$6:$DX$6,0)),'Model Participation Data'!$B$8:$B$57,$C793,'Model Participation Data'!$C$8:$C$57,$D793))</f>
        <v>0</v>
      </c>
      <c r="O793" s="154">
        <f>IF(ISNA(SUMIFS(INDEX('Model Participation Data'!$N$8:$DX$57,0,MATCH(CONCATENATE($J793,O$6),'Model Participation Data'!$N$6:$DX$6,0)),'Model Participation Data'!$B$8:$B$57,$C793,'Model Participation Data'!$C$8:$C$57,$D793)),"-",SUMIFS(INDEX('Model Participation Data'!$N$8:$DX$57,0,MATCH(CONCATENATE($J793,O$6),'Model Participation Data'!$N$6:$DX$6,0)),'Model Participation Data'!$B$8:$B$57,$C793,'Model Participation Data'!$C$8:$C$57,$D793))</f>
        <v>0</v>
      </c>
    </row>
    <row r="794" spans="2:15" outlineLevel="1" x14ac:dyDescent="0.35">
      <c r="B794" s="37" t="s">
        <v>80</v>
      </c>
      <c r="C794" s="38" t="str">
        <f>IF(ISBLANK('Model Participation Data'!$B$39),"-",'Model Participation Data'!$B$39)</f>
        <v>-</v>
      </c>
      <c r="D794" s="38" t="str">
        <f>IF(ISBLANK('Model Participation Data'!$C$39),"-",'Model Participation Data'!$C$39)</f>
        <v>-</v>
      </c>
      <c r="E794" s="38" t="str">
        <f>IF(ISBLANK('Model Participation Data'!$D$39),"-",'Model Participation Data'!$D$39)</f>
        <v>-</v>
      </c>
      <c r="F794" s="38" t="str">
        <f>IF(ISBLANK('Model Participation Data'!$E$39),"-",'Model Participation Data'!$E$39)</f>
        <v>-</v>
      </c>
      <c r="G794" s="151" t="str">
        <f>IF(ISBLANK('Model Participation Data'!$F$39),"-",'Model Participation Data'!$F$39)</f>
        <v>-</v>
      </c>
      <c r="H794" s="38">
        <v>2</v>
      </c>
      <c r="I794" s="38" t="s">
        <v>65</v>
      </c>
      <c r="J794" s="150" t="str">
        <f t="shared" si="42"/>
        <v>2Goal</v>
      </c>
      <c r="K794" s="38" t="str">
        <f>IF(ISBLANK('Model Participation Data'!$L$39),"-",'Model Participation Data'!$L$39)</f>
        <v>-</v>
      </c>
      <c r="L794" s="39" t="str">
        <f>IF(ISBLANK('Model Participation Data'!$M$39),"-",'Model Participation Data'!$M$39)</f>
        <v>-</v>
      </c>
      <c r="M794" s="43" t="str">
        <f>IF(ISNA(SUMIFS(INDEX('Model Participation Data'!$N$8:$DX$57,0,MATCH(CONCATENATE($J794,M$6),'Model Participation Data'!$N$6:$DX$6,0)),'Model Participation Data'!$B$8:$B$57,$C794,'Model Participation Data'!$C$8:$C$57,$D794)),"-",SUMIFS(INDEX('Model Participation Data'!$N$8:$DX$57,0,MATCH(CONCATENATE($J794,M$6),'Model Participation Data'!$N$6:$DX$6,0)),'Model Participation Data'!$B$8:$B$57,$C794,'Model Participation Data'!$C$8:$C$57,$D794))</f>
        <v>-</v>
      </c>
      <c r="N794" s="43" t="str">
        <f>IF(ISNA(SUMIFS(INDEX('Model Participation Data'!$N$8:$DX$57,0,MATCH(CONCATENATE($J794,N$6),'Model Participation Data'!$N$6:$DX$6,0)),'Model Participation Data'!$B$8:$B$57,$C794,'Model Participation Data'!$C$8:$C$57,$D794)),"-",SUMIFS(INDEX('Model Participation Data'!$N$8:$DX$57,0,MATCH(CONCATENATE($J794,N$6),'Model Participation Data'!$N$6:$DX$6,0)),'Model Participation Data'!$B$8:$B$57,$C794,'Model Participation Data'!$C$8:$C$57,$D794))</f>
        <v>-</v>
      </c>
      <c r="O794" s="154">
        <f>IF(ISNA(SUMIFS(INDEX('Model Participation Data'!$N$8:$DX$57,0,MATCH(CONCATENATE($J794,O$6),'Model Participation Data'!$N$6:$DX$6,0)),'Model Participation Data'!$B$8:$B$57,$C794,'Model Participation Data'!$C$8:$C$57,$D794)),"-",SUMIFS(INDEX('Model Participation Data'!$N$8:$DX$57,0,MATCH(CONCATENATE($J794,O$6),'Model Participation Data'!$N$6:$DX$6,0)),'Model Participation Data'!$B$8:$B$57,$C794,'Model Participation Data'!$C$8:$C$57,$D794))</f>
        <v>0</v>
      </c>
    </row>
    <row r="795" spans="2:15" outlineLevel="1" x14ac:dyDescent="0.35">
      <c r="B795" s="37" t="s">
        <v>80</v>
      </c>
      <c r="C795" s="38" t="str">
        <f>IF(ISBLANK('Model Participation Data'!$B$39),"-",'Model Participation Data'!$B$39)</f>
        <v>-</v>
      </c>
      <c r="D795" s="38" t="str">
        <f>IF(ISBLANK('Model Participation Data'!$C$39),"-",'Model Participation Data'!$C$39)</f>
        <v>-</v>
      </c>
      <c r="E795" s="38" t="str">
        <f>IF(ISBLANK('Model Participation Data'!$D$39),"-",'Model Participation Data'!$D$39)</f>
        <v>-</v>
      </c>
      <c r="F795" s="38" t="str">
        <f>IF(ISBLANK('Model Participation Data'!$E$39),"-",'Model Participation Data'!$E$39)</f>
        <v>-</v>
      </c>
      <c r="G795" s="151" t="str">
        <f>IF(ISBLANK('Model Participation Data'!$F$39),"-",'Model Participation Data'!$F$39)</f>
        <v>-</v>
      </c>
      <c r="H795" s="38">
        <v>3</v>
      </c>
      <c r="I795" s="38">
        <v>1</v>
      </c>
      <c r="J795" s="150" t="str">
        <f t="shared" si="42"/>
        <v>31</v>
      </c>
      <c r="K795" s="38" t="str">
        <f>IF(ISBLANK('Model Participation Data'!$L$39),"-",'Model Participation Data'!$L$39)</f>
        <v>-</v>
      </c>
      <c r="L795" s="39" t="str">
        <f>IF(ISBLANK('Model Participation Data'!$M$39),"-",'Model Participation Data'!$M$39)</f>
        <v>-</v>
      </c>
      <c r="M795" s="43">
        <f>IF(ISNA(SUMIFS(INDEX('Model Participation Data'!$N$8:$DX$57,0,MATCH(CONCATENATE($J795,M$6),'Model Participation Data'!$N$6:$DX$6,0)),'Model Participation Data'!$B$8:$B$57,$C795,'Model Participation Data'!$C$8:$C$57,$D795)),"-",SUMIFS(INDEX('Model Participation Data'!$N$8:$DX$57,0,MATCH(CONCATENATE($J795,M$6),'Model Participation Data'!$N$6:$DX$6,0)),'Model Participation Data'!$B$8:$B$57,$C795,'Model Participation Data'!$C$8:$C$57,$D795))</f>
        <v>0</v>
      </c>
      <c r="N795" s="43">
        <f>IF(ISNA(SUMIFS(INDEX('Model Participation Data'!$N$8:$DX$57,0,MATCH(CONCATENATE($J795,N$6),'Model Participation Data'!$N$6:$DX$6,0)),'Model Participation Data'!$B$8:$B$57,$C795,'Model Participation Data'!$C$8:$C$57,$D795)),"-",SUMIFS(INDEX('Model Participation Data'!$N$8:$DX$57,0,MATCH(CONCATENATE($J795,N$6),'Model Participation Data'!$N$6:$DX$6,0)),'Model Participation Data'!$B$8:$B$57,$C795,'Model Participation Data'!$C$8:$C$57,$D795))</f>
        <v>0</v>
      </c>
      <c r="O795" s="154">
        <f>IF(ISNA(SUMIFS(INDEX('Model Participation Data'!$N$8:$DX$57,0,MATCH(CONCATENATE($J795,O$6),'Model Participation Data'!$N$6:$DX$6,0)),'Model Participation Data'!$B$8:$B$57,$C795,'Model Participation Data'!$C$8:$C$57,$D795)),"-",SUMIFS(INDEX('Model Participation Data'!$N$8:$DX$57,0,MATCH(CONCATENATE($J795,O$6),'Model Participation Data'!$N$6:$DX$6,0)),'Model Participation Data'!$B$8:$B$57,$C795,'Model Participation Data'!$C$8:$C$57,$D795))</f>
        <v>0</v>
      </c>
    </row>
    <row r="796" spans="2:15" outlineLevel="1" x14ac:dyDescent="0.35">
      <c r="B796" s="37" t="s">
        <v>80</v>
      </c>
      <c r="C796" s="38" t="str">
        <f>IF(ISBLANK('Model Participation Data'!$B$39),"-",'Model Participation Data'!$B$39)</f>
        <v>-</v>
      </c>
      <c r="D796" s="38" t="str">
        <f>IF(ISBLANK('Model Participation Data'!$C$39),"-",'Model Participation Data'!$C$39)</f>
        <v>-</v>
      </c>
      <c r="E796" s="38" t="str">
        <f>IF(ISBLANK('Model Participation Data'!$D$39),"-",'Model Participation Data'!$D$39)</f>
        <v>-</v>
      </c>
      <c r="F796" s="38" t="str">
        <f>IF(ISBLANK('Model Participation Data'!$E$39),"-",'Model Participation Data'!$E$39)</f>
        <v>-</v>
      </c>
      <c r="G796" s="151" t="str">
        <f>IF(ISBLANK('Model Participation Data'!$F$39),"-",'Model Participation Data'!$F$39)</f>
        <v>-</v>
      </c>
      <c r="H796" s="38">
        <v>3</v>
      </c>
      <c r="I796" s="38">
        <v>2</v>
      </c>
      <c r="J796" s="150" t="str">
        <f t="shared" si="42"/>
        <v>32</v>
      </c>
      <c r="K796" s="38" t="str">
        <f>IF(ISBLANK('Model Participation Data'!$L$39),"-",'Model Participation Data'!$L$39)</f>
        <v>-</v>
      </c>
      <c r="L796" s="39" t="str">
        <f>IF(ISBLANK('Model Participation Data'!$M$39),"-",'Model Participation Data'!$M$39)</f>
        <v>-</v>
      </c>
      <c r="M796" s="43">
        <f>IF(ISNA(SUMIFS(INDEX('Model Participation Data'!$N$8:$DX$57,0,MATCH(CONCATENATE($J796,M$6),'Model Participation Data'!$N$6:$DX$6,0)),'Model Participation Data'!$B$8:$B$57,$C796,'Model Participation Data'!$C$8:$C$57,$D796)),"-",SUMIFS(INDEX('Model Participation Data'!$N$8:$DX$57,0,MATCH(CONCATENATE($J796,M$6),'Model Participation Data'!$N$6:$DX$6,0)),'Model Participation Data'!$B$8:$B$57,$C796,'Model Participation Data'!$C$8:$C$57,$D796))</f>
        <v>0</v>
      </c>
      <c r="N796" s="43">
        <f>IF(ISNA(SUMIFS(INDEX('Model Participation Data'!$N$8:$DX$57,0,MATCH(CONCATENATE($J796,N$6),'Model Participation Data'!$N$6:$DX$6,0)),'Model Participation Data'!$B$8:$B$57,$C796,'Model Participation Data'!$C$8:$C$57,$D796)),"-",SUMIFS(INDEX('Model Participation Data'!$N$8:$DX$57,0,MATCH(CONCATENATE($J796,N$6),'Model Participation Data'!$N$6:$DX$6,0)),'Model Participation Data'!$B$8:$B$57,$C796,'Model Participation Data'!$C$8:$C$57,$D796))</f>
        <v>0</v>
      </c>
      <c r="O796" s="154">
        <f>IF(ISNA(SUMIFS(INDEX('Model Participation Data'!$N$8:$DX$57,0,MATCH(CONCATENATE($J796,O$6),'Model Participation Data'!$N$6:$DX$6,0)),'Model Participation Data'!$B$8:$B$57,$C796,'Model Participation Data'!$C$8:$C$57,$D796)),"-",SUMIFS(INDEX('Model Participation Data'!$N$8:$DX$57,0,MATCH(CONCATENATE($J796,O$6),'Model Participation Data'!$N$6:$DX$6,0)),'Model Participation Data'!$B$8:$B$57,$C796,'Model Participation Data'!$C$8:$C$57,$D796))</f>
        <v>0</v>
      </c>
    </row>
    <row r="797" spans="2:15" outlineLevel="1" x14ac:dyDescent="0.35">
      <c r="B797" s="37" t="s">
        <v>80</v>
      </c>
      <c r="C797" s="38" t="str">
        <f>IF(ISBLANK('Model Participation Data'!$B$39),"-",'Model Participation Data'!$B$39)</f>
        <v>-</v>
      </c>
      <c r="D797" s="38" t="str">
        <f>IF(ISBLANK('Model Participation Data'!$C$39),"-",'Model Participation Data'!$C$39)</f>
        <v>-</v>
      </c>
      <c r="E797" s="38" t="str">
        <f>IF(ISBLANK('Model Participation Data'!$D$39),"-",'Model Participation Data'!$D$39)</f>
        <v>-</v>
      </c>
      <c r="F797" s="38" t="str">
        <f>IF(ISBLANK('Model Participation Data'!$E$39),"-",'Model Participation Data'!$E$39)</f>
        <v>-</v>
      </c>
      <c r="G797" s="151" t="str">
        <f>IF(ISBLANK('Model Participation Data'!$F$39),"-",'Model Participation Data'!$F$39)</f>
        <v>-</v>
      </c>
      <c r="H797" s="38">
        <v>3</v>
      </c>
      <c r="I797" s="38">
        <v>3</v>
      </c>
      <c r="J797" s="150" t="str">
        <f t="shared" si="42"/>
        <v>33</v>
      </c>
      <c r="K797" s="38" t="str">
        <f>IF(ISBLANK('Model Participation Data'!$L$39),"-",'Model Participation Data'!$L$39)</f>
        <v>-</v>
      </c>
      <c r="L797" s="39" t="str">
        <f>IF(ISBLANK('Model Participation Data'!$M$39),"-",'Model Participation Data'!$M$39)</f>
        <v>-</v>
      </c>
      <c r="M797" s="43">
        <f>IF(ISNA(SUMIFS(INDEX('Model Participation Data'!$N$8:$DX$57,0,MATCH(CONCATENATE($J797,M$6),'Model Participation Data'!$N$6:$DX$6,0)),'Model Participation Data'!$B$8:$B$57,$C797,'Model Participation Data'!$C$8:$C$57,$D797)),"-",SUMIFS(INDEX('Model Participation Data'!$N$8:$DX$57,0,MATCH(CONCATENATE($J797,M$6),'Model Participation Data'!$N$6:$DX$6,0)),'Model Participation Data'!$B$8:$B$57,$C797,'Model Participation Data'!$C$8:$C$57,$D797))</f>
        <v>0</v>
      </c>
      <c r="N797" s="43">
        <f>IF(ISNA(SUMIFS(INDEX('Model Participation Data'!$N$8:$DX$57,0,MATCH(CONCATENATE($J797,N$6),'Model Participation Data'!$N$6:$DX$6,0)),'Model Participation Data'!$B$8:$B$57,$C797,'Model Participation Data'!$C$8:$C$57,$D797)),"-",SUMIFS(INDEX('Model Participation Data'!$N$8:$DX$57,0,MATCH(CONCATENATE($J797,N$6),'Model Participation Data'!$N$6:$DX$6,0)),'Model Participation Data'!$B$8:$B$57,$C797,'Model Participation Data'!$C$8:$C$57,$D797))</f>
        <v>0</v>
      </c>
      <c r="O797" s="154">
        <f>IF(ISNA(SUMIFS(INDEX('Model Participation Data'!$N$8:$DX$57,0,MATCH(CONCATENATE($J797,O$6),'Model Participation Data'!$N$6:$DX$6,0)),'Model Participation Data'!$B$8:$B$57,$C797,'Model Participation Data'!$C$8:$C$57,$D797)),"-",SUMIFS(INDEX('Model Participation Data'!$N$8:$DX$57,0,MATCH(CONCATENATE($J797,O$6),'Model Participation Data'!$N$6:$DX$6,0)),'Model Participation Data'!$B$8:$B$57,$C797,'Model Participation Data'!$C$8:$C$57,$D797))</f>
        <v>0</v>
      </c>
    </row>
    <row r="798" spans="2:15" outlineLevel="1" x14ac:dyDescent="0.35">
      <c r="B798" s="37" t="s">
        <v>80</v>
      </c>
      <c r="C798" s="38" t="str">
        <f>IF(ISBLANK('Model Participation Data'!$B$39),"-",'Model Participation Data'!$B$39)</f>
        <v>-</v>
      </c>
      <c r="D798" s="38" t="str">
        <f>IF(ISBLANK('Model Participation Data'!$C$39),"-",'Model Participation Data'!$C$39)</f>
        <v>-</v>
      </c>
      <c r="E798" s="38" t="str">
        <f>IF(ISBLANK('Model Participation Data'!$D$39),"-",'Model Participation Data'!$D$39)</f>
        <v>-</v>
      </c>
      <c r="F798" s="38" t="str">
        <f>IF(ISBLANK('Model Participation Data'!$E$39),"-",'Model Participation Data'!$E$39)</f>
        <v>-</v>
      </c>
      <c r="G798" s="151" t="str">
        <f>IF(ISBLANK('Model Participation Data'!$F$39),"-",'Model Participation Data'!$F$39)</f>
        <v>-</v>
      </c>
      <c r="H798" s="38">
        <v>3</v>
      </c>
      <c r="I798" s="38">
        <v>4</v>
      </c>
      <c r="J798" s="150" t="str">
        <f t="shared" si="42"/>
        <v>34</v>
      </c>
      <c r="K798" s="38" t="str">
        <f>IF(ISBLANK('Model Participation Data'!$L$39),"-",'Model Participation Data'!$L$39)</f>
        <v>-</v>
      </c>
      <c r="L798" s="39" t="str">
        <f>IF(ISBLANK('Model Participation Data'!$M$39),"-",'Model Participation Data'!$M$39)</f>
        <v>-</v>
      </c>
      <c r="M798" s="43">
        <f>IF(ISNA(SUMIFS(INDEX('Model Participation Data'!$N$8:$DX$57,0,MATCH(CONCATENATE($J798,M$6),'Model Participation Data'!$N$6:$DX$6,0)),'Model Participation Data'!$B$8:$B$57,$C798,'Model Participation Data'!$C$8:$C$57,$D798)),"-",SUMIFS(INDEX('Model Participation Data'!$N$8:$DX$57,0,MATCH(CONCATENATE($J798,M$6),'Model Participation Data'!$N$6:$DX$6,0)),'Model Participation Data'!$B$8:$B$57,$C798,'Model Participation Data'!$C$8:$C$57,$D798))</f>
        <v>0</v>
      </c>
      <c r="N798" s="43">
        <f>IF(ISNA(SUMIFS(INDEX('Model Participation Data'!$N$8:$DX$57,0,MATCH(CONCATENATE($J798,N$6),'Model Participation Data'!$N$6:$DX$6,0)),'Model Participation Data'!$B$8:$B$57,$C798,'Model Participation Data'!$C$8:$C$57,$D798)),"-",SUMIFS(INDEX('Model Participation Data'!$N$8:$DX$57,0,MATCH(CONCATENATE($J798,N$6),'Model Participation Data'!$N$6:$DX$6,0)),'Model Participation Data'!$B$8:$B$57,$C798,'Model Participation Data'!$C$8:$C$57,$D798))</f>
        <v>0</v>
      </c>
      <c r="O798" s="154">
        <f>IF(ISNA(SUMIFS(INDEX('Model Participation Data'!$N$8:$DX$57,0,MATCH(CONCATENATE($J798,O$6),'Model Participation Data'!$N$6:$DX$6,0)),'Model Participation Data'!$B$8:$B$57,$C798,'Model Participation Data'!$C$8:$C$57,$D798)),"-",SUMIFS(INDEX('Model Participation Data'!$N$8:$DX$57,0,MATCH(CONCATENATE($J798,O$6),'Model Participation Data'!$N$6:$DX$6,0)),'Model Participation Data'!$B$8:$B$57,$C798,'Model Participation Data'!$C$8:$C$57,$D798))</f>
        <v>0</v>
      </c>
    </row>
    <row r="799" spans="2:15" outlineLevel="1" x14ac:dyDescent="0.35">
      <c r="B799" s="37" t="s">
        <v>80</v>
      </c>
      <c r="C799" s="38" t="str">
        <f>IF(ISBLANK('Model Participation Data'!$B$39),"-",'Model Participation Data'!$B$39)</f>
        <v>-</v>
      </c>
      <c r="D799" s="38" t="str">
        <f>IF(ISBLANK('Model Participation Data'!$C$39),"-",'Model Participation Data'!$C$39)</f>
        <v>-</v>
      </c>
      <c r="E799" s="38" t="str">
        <f>IF(ISBLANK('Model Participation Data'!$D$39),"-",'Model Participation Data'!$D$39)</f>
        <v>-</v>
      </c>
      <c r="F799" s="38" t="str">
        <f>IF(ISBLANK('Model Participation Data'!$E$39),"-",'Model Participation Data'!$E$39)</f>
        <v>-</v>
      </c>
      <c r="G799" s="151" t="str">
        <f>IF(ISBLANK('Model Participation Data'!$F$39),"-",'Model Participation Data'!$F$39)</f>
        <v>-</v>
      </c>
      <c r="H799" s="38">
        <v>3</v>
      </c>
      <c r="I799" s="38">
        <v>5</v>
      </c>
      <c r="J799" s="150" t="str">
        <f t="shared" si="42"/>
        <v>35</v>
      </c>
      <c r="K799" s="38" t="str">
        <f>IF(ISBLANK('Model Participation Data'!$L$39),"-",'Model Participation Data'!$L$39)</f>
        <v>-</v>
      </c>
      <c r="L799" s="39" t="str">
        <f>IF(ISBLANK('Model Participation Data'!$M$39),"-",'Model Participation Data'!$M$39)</f>
        <v>-</v>
      </c>
      <c r="M799" s="43">
        <f>IF(ISNA(SUMIFS(INDEX('Model Participation Data'!$N$8:$DX$57,0,MATCH(CONCATENATE($J799,M$6),'Model Participation Data'!$N$6:$DX$6,0)),'Model Participation Data'!$B$8:$B$57,$C799,'Model Participation Data'!$C$8:$C$57,$D799)),"-",SUMIFS(INDEX('Model Participation Data'!$N$8:$DX$57,0,MATCH(CONCATENATE($J799,M$6),'Model Participation Data'!$N$6:$DX$6,0)),'Model Participation Data'!$B$8:$B$57,$C799,'Model Participation Data'!$C$8:$C$57,$D799))</f>
        <v>0</v>
      </c>
      <c r="N799" s="43">
        <f>IF(ISNA(SUMIFS(INDEX('Model Participation Data'!$N$8:$DX$57,0,MATCH(CONCATENATE($J799,N$6),'Model Participation Data'!$N$6:$DX$6,0)),'Model Participation Data'!$B$8:$B$57,$C799,'Model Participation Data'!$C$8:$C$57,$D799)),"-",SUMIFS(INDEX('Model Participation Data'!$N$8:$DX$57,0,MATCH(CONCATENATE($J799,N$6),'Model Participation Data'!$N$6:$DX$6,0)),'Model Participation Data'!$B$8:$B$57,$C799,'Model Participation Data'!$C$8:$C$57,$D799))</f>
        <v>0</v>
      </c>
      <c r="O799" s="154">
        <f>IF(ISNA(SUMIFS(INDEX('Model Participation Data'!$N$8:$DX$57,0,MATCH(CONCATENATE($J799,O$6),'Model Participation Data'!$N$6:$DX$6,0)),'Model Participation Data'!$B$8:$B$57,$C799,'Model Participation Data'!$C$8:$C$57,$D799)),"-",SUMIFS(INDEX('Model Participation Data'!$N$8:$DX$57,0,MATCH(CONCATENATE($J799,O$6),'Model Participation Data'!$N$6:$DX$6,0)),'Model Participation Data'!$B$8:$B$57,$C799,'Model Participation Data'!$C$8:$C$57,$D799))</f>
        <v>0</v>
      </c>
    </row>
    <row r="800" spans="2:15" outlineLevel="1" x14ac:dyDescent="0.35">
      <c r="B800" s="37" t="s">
        <v>80</v>
      </c>
      <c r="C800" s="38" t="str">
        <f>IF(ISBLANK('Model Participation Data'!$B$39),"-",'Model Participation Data'!$B$39)</f>
        <v>-</v>
      </c>
      <c r="D800" s="38" t="str">
        <f>IF(ISBLANK('Model Participation Data'!$C$39),"-",'Model Participation Data'!$C$39)</f>
        <v>-</v>
      </c>
      <c r="E800" s="38" t="str">
        <f>IF(ISBLANK('Model Participation Data'!$D$39),"-",'Model Participation Data'!$D$39)</f>
        <v>-</v>
      </c>
      <c r="F800" s="38" t="str">
        <f>IF(ISBLANK('Model Participation Data'!$E$39),"-",'Model Participation Data'!$E$39)</f>
        <v>-</v>
      </c>
      <c r="G800" s="151" t="str">
        <f>IF(ISBLANK('Model Participation Data'!$F$39),"-",'Model Participation Data'!$F$39)</f>
        <v>-</v>
      </c>
      <c r="H800" s="38">
        <v>3</v>
      </c>
      <c r="I800" s="38" t="s">
        <v>65</v>
      </c>
      <c r="J800" s="150" t="str">
        <f t="shared" si="42"/>
        <v>3Goal</v>
      </c>
      <c r="K800" s="38" t="str">
        <f>IF(ISBLANK('Model Participation Data'!$L$39),"-",'Model Participation Data'!$L$39)</f>
        <v>-</v>
      </c>
      <c r="L800" s="39" t="str">
        <f>IF(ISBLANK('Model Participation Data'!$M$39),"-",'Model Participation Data'!$M$39)</f>
        <v>-</v>
      </c>
      <c r="M800" s="43" t="str">
        <f>IF(ISNA(SUMIFS(INDEX('Model Participation Data'!$N$8:$DX$57,0,MATCH(CONCATENATE($J800,M$6),'Model Participation Data'!$N$6:$DX$6,0)),'Model Participation Data'!$B$8:$B$57,$C800,'Model Participation Data'!$C$8:$C$57,$D800)),"-",SUMIFS(INDEX('Model Participation Data'!$N$8:$DX$57,0,MATCH(CONCATENATE($J800,M$6),'Model Participation Data'!$N$6:$DX$6,0)),'Model Participation Data'!$B$8:$B$57,$C800,'Model Participation Data'!$C$8:$C$57,$D800))</f>
        <v>-</v>
      </c>
      <c r="N800" s="43" t="str">
        <f>IF(ISNA(SUMIFS(INDEX('Model Participation Data'!$N$8:$DX$57,0,MATCH(CONCATENATE($J800,N$6),'Model Participation Data'!$N$6:$DX$6,0)),'Model Participation Data'!$B$8:$B$57,$C800,'Model Participation Data'!$C$8:$C$57,$D800)),"-",SUMIFS(INDEX('Model Participation Data'!$N$8:$DX$57,0,MATCH(CONCATENATE($J800,N$6),'Model Participation Data'!$N$6:$DX$6,0)),'Model Participation Data'!$B$8:$B$57,$C800,'Model Participation Data'!$C$8:$C$57,$D800))</f>
        <v>-</v>
      </c>
      <c r="O800" s="154">
        <f>IF(ISNA(SUMIFS(INDEX('Model Participation Data'!$N$8:$DX$57,0,MATCH(CONCATENATE($J800,O$6),'Model Participation Data'!$N$6:$DX$6,0)),'Model Participation Data'!$B$8:$B$57,$C800,'Model Participation Data'!$C$8:$C$57,$D800)),"-",SUMIFS(INDEX('Model Participation Data'!$N$8:$DX$57,0,MATCH(CONCATENATE($J800,O$6),'Model Participation Data'!$N$6:$DX$6,0)),'Model Participation Data'!$B$8:$B$57,$C800,'Model Participation Data'!$C$8:$C$57,$D800))</f>
        <v>0</v>
      </c>
    </row>
    <row r="801" spans="2:15" outlineLevel="1" x14ac:dyDescent="0.35">
      <c r="B801" s="37" t="s">
        <v>80</v>
      </c>
      <c r="C801" s="38" t="str">
        <f>IF(ISBLANK('Model Participation Data'!$B$39),"-",'Model Participation Data'!$B$39)</f>
        <v>-</v>
      </c>
      <c r="D801" s="38" t="str">
        <f>IF(ISBLANK('Model Participation Data'!$C$39),"-",'Model Participation Data'!$C$39)</f>
        <v>-</v>
      </c>
      <c r="E801" s="38" t="str">
        <f>IF(ISBLANK('Model Participation Data'!$D$39),"-",'Model Participation Data'!$D$39)</f>
        <v>-</v>
      </c>
      <c r="F801" s="38" t="str">
        <f>IF(ISBLANK('Model Participation Data'!$E$39),"-",'Model Participation Data'!$E$39)</f>
        <v>-</v>
      </c>
      <c r="G801" s="151" t="str">
        <f>IF(ISBLANK('Model Participation Data'!$F$39),"-",'Model Participation Data'!$F$39)</f>
        <v>-</v>
      </c>
      <c r="H801" s="38">
        <v>4</v>
      </c>
      <c r="I801" s="38">
        <v>1</v>
      </c>
      <c r="J801" s="150" t="str">
        <f t="shared" ref="J801:J806" si="43">CONCATENATE(H801,I801)</f>
        <v>41</v>
      </c>
      <c r="K801" s="38" t="str">
        <f>IF(ISBLANK('Model Participation Data'!$L$39),"-",'Model Participation Data'!$L$39)</f>
        <v>-</v>
      </c>
      <c r="L801" s="39" t="str">
        <f>IF(ISBLANK('Model Participation Data'!$M$39),"-",'Model Participation Data'!$M$39)</f>
        <v>-</v>
      </c>
      <c r="M801" s="43">
        <f>IF(ISNA(SUMIFS(INDEX('Model Participation Data'!$N$8:$DX$57,0,MATCH(CONCATENATE($J801,M$6),'Model Participation Data'!$N$6:$DX$6,0)),'Model Participation Data'!$B$8:$B$57,$C801,'Model Participation Data'!$C$8:$C$57,$D801)),"-",SUMIFS(INDEX('Model Participation Data'!$N$8:$DX$57,0,MATCH(CONCATENATE($J801,M$6),'Model Participation Data'!$N$6:$DX$6,0)),'Model Participation Data'!$B$8:$B$57,$C801,'Model Participation Data'!$C$8:$C$57,$D801))</f>
        <v>0</v>
      </c>
      <c r="N801" s="43">
        <f>IF(ISNA(SUMIFS(INDEX('Model Participation Data'!$N$8:$DX$57,0,MATCH(CONCATENATE($J801,N$6),'Model Participation Data'!$N$6:$DX$6,0)),'Model Participation Data'!$B$8:$B$57,$C801,'Model Participation Data'!$C$8:$C$57,$D801)),"-",SUMIFS(INDEX('Model Participation Data'!$N$8:$DX$57,0,MATCH(CONCATENATE($J801,N$6),'Model Participation Data'!$N$6:$DX$6,0)),'Model Participation Data'!$B$8:$B$57,$C801,'Model Participation Data'!$C$8:$C$57,$D801))</f>
        <v>0</v>
      </c>
      <c r="O801" s="154">
        <f>IF(ISNA(SUMIFS(INDEX('Model Participation Data'!$N$8:$DX$57,0,MATCH(CONCATENATE($J801,O$6),'Model Participation Data'!$N$6:$DX$6,0)),'Model Participation Data'!$B$8:$B$57,$C801,'Model Participation Data'!$C$8:$C$57,$D801)),"-",SUMIFS(INDEX('Model Participation Data'!$N$8:$DX$57,0,MATCH(CONCATENATE($J801,O$6),'Model Participation Data'!$N$6:$DX$6,0)),'Model Participation Data'!$B$8:$B$57,$C801,'Model Participation Data'!$C$8:$C$57,$D801))</f>
        <v>0</v>
      </c>
    </row>
    <row r="802" spans="2:15" outlineLevel="1" x14ac:dyDescent="0.35">
      <c r="B802" s="37" t="s">
        <v>80</v>
      </c>
      <c r="C802" s="38" t="str">
        <f>IF(ISBLANK('Model Participation Data'!$B$39),"-",'Model Participation Data'!$B$39)</f>
        <v>-</v>
      </c>
      <c r="D802" s="38" t="str">
        <f>IF(ISBLANK('Model Participation Data'!$C$39),"-",'Model Participation Data'!$C$39)</f>
        <v>-</v>
      </c>
      <c r="E802" s="38" t="str">
        <f>IF(ISBLANK('Model Participation Data'!$D$39),"-",'Model Participation Data'!$D$39)</f>
        <v>-</v>
      </c>
      <c r="F802" s="38" t="str">
        <f>IF(ISBLANK('Model Participation Data'!$E$39),"-",'Model Participation Data'!$E$39)</f>
        <v>-</v>
      </c>
      <c r="G802" s="151" t="str">
        <f>IF(ISBLANK('Model Participation Data'!$F$39),"-",'Model Participation Data'!$F$39)</f>
        <v>-</v>
      </c>
      <c r="H802" s="38">
        <v>4</v>
      </c>
      <c r="I802" s="38">
        <v>2</v>
      </c>
      <c r="J802" s="150" t="str">
        <f t="shared" si="43"/>
        <v>42</v>
      </c>
      <c r="K802" s="38" t="str">
        <f>IF(ISBLANK('Model Participation Data'!$L$39),"-",'Model Participation Data'!$L$39)</f>
        <v>-</v>
      </c>
      <c r="L802" s="39" t="str">
        <f>IF(ISBLANK('Model Participation Data'!$M$39),"-",'Model Participation Data'!$M$39)</f>
        <v>-</v>
      </c>
      <c r="M802" s="43">
        <f>IF(ISNA(SUMIFS(INDEX('Model Participation Data'!$N$8:$DX$57,0,MATCH(CONCATENATE($J802,M$6),'Model Participation Data'!$N$6:$DX$6,0)),'Model Participation Data'!$B$8:$B$57,$C802,'Model Participation Data'!$C$8:$C$57,$D802)),"-",SUMIFS(INDEX('Model Participation Data'!$N$8:$DX$57,0,MATCH(CONCATENATE($J802,M$6),'Model Participation Data'!$N$6:$DX$6,0)),'Model Participation Data'!$B$8:$B$57,$C802,'Model Participation Data'!$C$8:$C$57,$D802))</f>
        <v>0</v>
      </c>
      <c r="N802" s="43">
        <f>IF(ISNA(SUMIFS(INDEX('Model Participation Data'!$N$8:$DX$57,0,MATCH(CONCATENATE($J802,N$6),'Model Participation Data'!$N$6:$DX$6,0)),'Model Participation Data'!$B$8:$B$57,$C802,'Model Participation Data'!$C$8:$C$57,$D802)),"-",SUMIFS(INDEX('Model Participation Data'!$N$8:$DX$57,0,MATCH(CONCATENATE($J802,N$6),'Model Participation Data'!$N$6:$DX$6,0)),'Model Participation Data'!$B$8:$B$57,$C802,'Model Participation Data'!$C$8:$C$57,$D802))</f>
        <v>0</v>
      </c>
      <c r="O802" s="154">
        <f>IF(ISNA(SUMIFS(INDEX('Model Participation Data'!$N$8:$DX$57,0,MATCH(CONCATENATE($J802,O$6),'Model Participation Data'!$N$6:$DX$6,0)),'Model Participation Data'!$B$8:$B$57,$C802,'Model Participation Data'!$C$8:$C$57,$D802)),"-",SUMIFS(INDEX('Model Participation Data'!$N$8:$DX$57,0,MATCH(CONCATENATE($J802,O$6),'Model Participation Data'!$N$6:$DX$6,0)),'Model Participation Data'!$B$8:$B$57,$C802,'Model Participation Data'!$C$8:$C$57,$D802))</f>
        <v>0</v>
      </c>
    </row>
    <row r="803" spans="2:15" outlineLevel="1" x14ac:dyDescent="0.35">
      <c r="B803" s="37" t="s">
        <v>80</v>
      </c>
      <c r="C803" s="38" t="str">
        <f>IF(ISBLANK('Model Participation Data'!$B$39),"-",'Model Participation Data'!$B$39)</f>
        <v>-</v>
      </c>
      <c r="D803" s="38" t="str">
        <f>IF(ISBLANK('Model Participation Data'!$C$39),"-",'Model Participation Data'!$C$39)</f>
        <v>-</v>
      </c>
      <c r="E803" s="38" t="str">
        <f>IF(ISBLANK('Model Participation Data'!$D$39),"-",'Model Participation Data'!$D$39)</f>
        <v>-</v>
      </c>
      <c r="F803" s="38" t="str">
        <f>IF(ISBLANK('Model Participation Data'!$E$39),"-",'Model Participation Data'!$E$39)</f>
        <v>-</v>
      </c>
      <c r="G803" s="151" t="str">
        <f>IF(ISBLANK('Model Participation Data'!$F$39),"-",'Model Participation Data'!$F$39)</f>
        <v>-</v>
      </c>
      <c r="H803" s="38">
        <v>4</v>
      </c>
      <c r="I803" s="38">
        <v>3</v>
      </c>
      <c r="J803" s="150" t="str">
        <f t="shared" si="43"/>
        <v>43</v>
      </c>
      <c r="K803" s="38" t="str">
        <f>IF(ISBLANK('Model Participation Data'!$L$39),"-",'Model Participation Data'!$L$39)</f>
        <v>-</v>
      </c>
      <c r="L803" s="39" t="str">
        <f>IF(ISBLANK('Model Participation Data'!$M$39),"-",'Model Participation Data'!$M$39)</f>
        <v>-</v>
      </c>
      <c r="M803" s="43">
        <f>IF(ISNA(SUMIFS(INDEX('Model Participation Data'!$N$8:$DX$57,0,MATCH(CONCATENATE($J803,M$6),'Model Participation Data'!$N$6:$DX$6,0)),'Model Participation Data'!$B$8:$B$57,$C803,'Model Participation Data'!$C$8:$C$57,$D803)),"-",SUMIFS(INDEX('Model Participation Data'!$N$8:$DX$57,0,MATCH(CONCATENATE($J803,M$6),'Model Participation Data'!$N$6:$DX$6,0)),'Model Participation Data'!$B$8:$B$57,$C803,'Model Participation Data'!$C$8:$C$57,$D803))</f>
        <v>0</v>
      </c>
      <c r="N803" s="43">
        <f>IF(ISNA(SUMIFS(INDEX('Model Participation Data'!$N$8:$DX$57,0,MATCH(CONCATENATE($J803,N$6),'Model Participation Data'!$N$6:$DX$6,0)),'Model Participation Data'!$B$8:$B$57,$C803,'Model Participation Data'!$C$8:$C$57,$D803)),"-",SUMIFS(INDEX('Model Participation Data'!$N$8:$DX$57,0,MATCH(CONCATENATE($J803,N$6),'Model Participation Data'!$N$6:$DX$6,0)),'Model Participation Data'!$B$8:$B$57,$C803,'Model Participation Data'!$C$8:$C$57,$D803))</f>
        <v>0</v>
      </c>
      <c r="O803" s="154">
        <f>IF(ISNA(SUMIFS(INDEX('Model Participation Data'!$N$8:$DX$57,0,MATCH(CONCATENATE($J803,O$6),'Model Participation Data'!$N$6:$DX$6,0)),'Model Participation Data'!$B$8:$B$57,$C803,'Model Participation Data'!$C$8:$C$57,$D803)),"-",SUMIFS(INDEX('Model Participation Data'!$N$8:$DX$57,0,MATCH(CONCATENATE($J803,O$6),'Model Participation Data'!$N$6:$DX$6,0)),'Model Participation Data'!$B$8:$B$57,$C803,'Model Participation Data'!$C$8:$C$57,$D803))</f>
        <v>0</v>
      </c>
    </row>
    <row r="804" spans="2:15" outlineLevel="1" x14ac:dyDescent="0.35">
      <c r="B804" s="37" t="s">
        <v>80</v>
      </c>
      <c r="C804" s="38" t="str">
        <f>IF(ISBLANK('Model Participation Data'!$B$39),"-",'Model Participation Data'!$B$39)</f>
        <v>-</v>
      </c>
      <c r="D804" s="38" t="str">
        <f>IF(ISBLANK('Model Participation Data'!$C$39),"-",'Model Participation Data'!$C$39)</f>
        <v>-</v>
      </c>
      <c r="E804" s="38" t="str">
        <f>IF(ISBLANK('Model Participation Data'!$D$39),"-",'Model Participation Data'!$D$39)</f>
        <v>-</v>
      </c>
      <c r="F804" s="38" t="str">
        <f>IF(ISBLANK('Model Participation Data'!$E$39),"-",'Model Participation Data'!$E$39)</f>
        <v>-</v>
      </c>
      <c r="G804" s="151" t="str">
        <f>IF(ISBLANK('Model Participation Data'!$F$39),"-",'Model Participation Data'!$F$39)</f>
        <v>-</v>
      </c>
      <c r="H804" s="38">
        <v>4</v>
      </c>
      <c r="I804" s="38">
        <v>4</v>
      </c>
      <c r="J804" s="150" t="str">
        <f t="shared" si="43"/>
        <v>44</v>
      </c>
      <c r="K804" s="38" t="str">
        <f>IF(ISBLANK('Model Participation Data'!$L$39),"-",'Model Participation Data'!$L$39)</f>
        <v>-</v>
      </c>
      <c r="L804" s="39" t="str">
        <f>IF(ISBLANK('Model Participation Data'!$M$39),"-",'Model Participation Data'!$M$39)</f>
        <v>-</v>
      </c>
      <c r="M804" s="43">
        <f>IF(ISNA(SUMIFS(INDEX('Model Participation Data'!$N$8:$DX$57,0,MATCH(CONCATENATE($J804,M$6),'Model Participation Data'!$N$6:$DX$6,0)),'Model Participation Data'!$B$8:$B$57,$C804,'Model Participation Data'!$C$8:$C$57,$D804)),"-",SUMIFS(INDEX('Model Participation Data'!$N$8:$DX$57,0,MATCH(CONCATENATE($J804,M$6),'Model Participation Data'!$N$6:$DX$6,0)),'Model Participation Data'!$B$8:$B$57,$C804,'Model Participation Data'!$C$8:$C$57,$D804))</f>
        <v>0</v>
      </c>
      <c r="N804" s="43">
        <f>IF(ISNA(SUMIFS(INDEX('Model Participation Data'!$N$8:$DX$57,0,MATCH(CONCATENATE($J804,N$6),'Model Participation Data'!$N$6:$DX$6,0)),'Model Participation Data'!$B$8:$B$57,$C804,'Model Participation Data'!$C$8:$C$57,$D804)),"-",SUMIFS(INDEX('Model Participation Data'!$N$8:$DX$57,0,MATCH(CONCATENATE($J804,N$6),'Model Participation Data'!$N$6:$DX$6,0)),'Model Participation Data'!$B$8:$B$57,$C804,'Model Participation Data'!$C$8:$C$57,$D804))</f>
        <v>0</v>
      </c>
      <c r="O804" s="154">
        <f>IF(ISNA(SUMIFS(INDEX('Model Participation Data'!$N$8:$DX$57,0,MATCH(CONCATENATE($J804,O$6),'Model Participation Data'!$N$6:$DX$6,0)),'Model Participation Data'!$B$8:$B$57,$C804,'Model Participation Data'!$C$8:$C$57,$D804)),"-",SUMIFS(INDEX('Model Participation Data'!$N$8:$DX$57,0,MATCH(CONCATENATE($J804,O$6),'Model Participation Data'!$N$6:$DX$6,0)),'Model Participation Data'!$B$8:$B$57,$C804,'Model Participation Data'!$C$8:$C$57,$D804))</f>
        <v>0</v>
      </c>
    </row>
    <row r="805" spans="2:15" outlineLevel="1" x14ac:dyDescent="0.35">
      <c r="B805" s="37" t="s">
        <v>80</v>
      </c>
      <c r="C805" s="38" t="str">
        <f>IF(ISBLANK('Model Participation Data'!$B$39),"-",'Model Participation Data'!$B$39)</f>
        <v>-</v>
      </c>
      <c r="D805" s="38" t="str">
        <f>IF(ISBLANK('Model Participation Data'!$C$39),"-",'Model Participation Data'!$C$39)</f>
        <v>-</v>
      </c>
      <c r="E805" s="38" t="str">
        <f>IF(ISBLANK('Model Participation Data'!$D$39),"-",'Model Participation Data'!$D$39)</f>
        <v>-</v>
      </c>
      <c r="F805" s="38" t="str">
        <f>IF(ISBLANK('Model Participation Data'!$E$39),"-",'Model Participation Data'!$E$39)</f>
        <v>-</v>
      </c>
      <c r="G805" s="151" t="str">
        <f>IF(ISBLANK('Model Participation Data'!$F$39),"-",'Model Participation Data'!$F$39)</f>
        <v>-</v>
      </c>
      <c r="H805" s="38">
        <v>4</v>
      </c>
      <c r="I805" s="38">
        <v>5</v>
      </c>
      <c r="J805" s="150" t="str">
        <f t="shared" si="43"/>
        <v>45</v>
      </c>
      <c r="K805" s="38" t="str">
        <f>IF(ISBLANK('Model Participation Data'!$L$39),"-",'Model Participation Data'!$L$39)</f>
        <v>-</v>
      </c>
      <c r="L805" s="39" t="str">
        <f>IF(ISBLANK('Model Participation Data'!$M$39),"-",'Model Participation Data'!$M$39)</f>
        <v>-</v>
      </c>
      <c r="M805" s="43">
        <f>IF(ISNA(SUMIFS(INDEX('Model Participation Data'!$N$8:$DX$57,0,MATCH(CONCATENATE($J805,M$6),'Model Participation Data'!$N$6:$DX$6,0)),'Model Participation Data'!$B$8:$B$57,$C805,'Model Participation Data'!$C$8:$C$57,$D805)),"-",SUMIFS(INDEX('Model Participation Data'!$N$8:$DX$57,0,MATCH(CONCATENATE($J805,M$6),'Model Participation Data'!$N$6:$DX$6,0)),'Model Participation Data'!$B$8:$B$57,$C805,'Model Participation Data'!$C$8:$C$57,$D805))</f>
        <v>0</v>
      </c>
      <c r="N805" s="43">
        <f>IF(ISNA(SUMIFS(INDEX('Model Participation Data'!$N$8:$DX$57,0,MATCH(CONCATENATE($J805,N$6),'Model Participation Data'!$N$6:$DX$6,0)),'Model Participation Data'!$B$8:$B$57,$C805,'Model Participation Data'!$C$8:$C$57,$D805)),"-",SUMIFS(INDEX('Model Participation Data'!$N$8:$DX$57,0,MATCH(CONCATENATE($J805,N$6),'Model Participation Data'!$N$6:$DX$6,0)),'Model Participation Data'!$B$8:$B$57,$C805,'Model Participation Data'!$C$8:$C$57,$D805))</f>
        <v>0</v>
      </c>
      <c r="O805" s="154">
        <f>IF(ISNA(SUMIFS(INDEX('Model Participation Data'!$N$8:$DX$57,0,MATCH(CONCATENATE($J805,O$6),'Model Participation Data'!$N$6:$DX$6,0)),'Model Participation Data'!$B$8:$B$57,$C805,'Model Participation Data'!$C$8:$C$57,$D805)),"-",SUMIFS(INDEX('Model Participation Data'!$N$8:$DX$57,0,MATCH(CONCATENATE($J805,O$6),'Model Participation Data'!$N$6:$DX$6,0)),'Model Participation Data'!$B$8:$B$57,$C805,'Model Participation Data'!$C$8:$C$57,$D805))</f>
        <v>0</v>
      </c>
    </row>
    <row r="806" spans="2:15" outlineLevel="1" x14ac:dyDescent="0.35">
      <c r="B806" s="37" t="s">
        <v>80</v>
      </c>
      <c r="C806" s="38" t="str">
        <f>IF(ISBLANK('Model Participation Data'!$B$39),"-",'Model Participation Data'!$B$39)</f>
        <v>-</v>
      </c>
      <c r="D806" s="38" t="str">
        <f>IF(ISBLANK('Model Participation Data'!$C$39),"-",'Model Participation Data'!$C$39)</f>
        <v>-</v>
      </c>
      <c r="E806" s="38" t="str">
        <f>IF(ISBLANK('Model Participation Data'!$D$39),"-",'Model Participation Data'!$D$39)</f>
        <v>-</v>
      </c>
      <c r="F806" s="38" t="str">
        <f>IF(ISBLANK('Model Participation Data'!$E$39),"-",'Model Participation Data'!$E$39)</f>
        <v>-</v>
      </c>
      <c r="G806" s="151" t="str">
        <f>IF(ISBLANK('Model Participation Data'!$F$39),"-",'Model Participation Data'!$F$39)</f>
        <v>-</v>
      </c>
      <c r="H806" s="38">
        <v>4</v>
      </c>
      <c r="I806" s="38" t="s">
        <v>65</v>
      </c>
      <c r="J806" s="150" t="str">
        <f t="shared" si="43"/>
        <v>4Goal</v>
      </c>
      <c r="K806" s="38" t="str">
        <f>IF(ISBLANK('Model Participation Data'!$L$39),"-",'Model Participation Data'!$L$39)</f>
        <v>-</v>
      </c>
      <c r="L806" s="39" t="str">
        <f>IF(ISBLANK('Model Participation Data'!$M$39),"-",'Model Participation Data'!$M$39)</f>
        <v>-</v>
      </c>
      <c r="M806" s="43" t="str">
        <f>IF(ISNA(SUMIFS(INDEX('Model Participation Data'!$N$8:$DX$57,0,MATCH(CONCATENATE($J806,M$6),'Model Participation Data'!$N$6:$DX$6,0)),'Model Participation Data'!$B$8:$B$57,$C806,'Model Participation Data'!$C$8:$C$57,$D806)),"-",SUMIFS(INDEX('Model Participation Data'!$N$8:$DX$57,0,MATCH(CONCATENATE($J806,M$6),'Model Participation Data'!$N$6:$DX$6,0)),'Model Participation Data'!$B$8:$B$57,$C806,'Model Participation Data'!$C$8:$C$57,$D806))</f>
        <v>-</v>
      </c>
      <c r="N806" s="43" t="str">
        <f>IF(ISNA(SUMIFS(INDEX('Model Participation Data'!$N$8:$DX$57,0,MATCH(CONCATENATE($J806,N$6),'Model Participation Data'!$N$6:$DX$6,0)),'Model Participation Data'!$B$8:$B$57,$C806,'Model Participation Data'!$C$8:$C$57,$D806)),"-",SUMIFS(INDEX('Model Participation Data'!$N$8:$DX$57,0,MATCH(CONCATENATE($J806,N$6),'Model Participation Data'!$N$6:$DX$6,0)),'Model Participation Data'!$B$8:$B$57,$C806,'Model Participation Data'!$C$8:$C$57,$D806))</f>
        <v>-</v>
      </c>
      <c r="O806" s="154">
        <f>IF(ISNA(SUMIFS(INDEX('Model Participation Data'!$N$8:$DX$57,0,MATCH(CONCATENATE($J806,O$6),'Model Participation Data'!$N$6:$DX$6,0)),'Model Participation Data'!$B$8:$B$57,$C806,'Model Participation Data'!$C$8:$C$57,$D806)),"-",SUMIFS(INDEX('Model Participation Data'!$N$8:$DX$57,0,MATCH(CONCATENATE($J806,O$6),'Model Participation Data'!$N$6:$DX$6,0)),'Model Participation Data'!$B$8:$B$57,$C806,'Model Participation Data'!$C$8:$C$57,$D806))</f>
        <v>0</v>
      </c>
    </row>
    <row r="807" spans="2:15" outlineLevel="1" x14ac:dyDescent="0.35">
      <c r="B807" s="37" t="s">
        <v>80</v>
      </c>
      <c r="C807" s="38" t="str">
        <f>IF(ISBLANK('Model Participation Data'!$B$40),"-",'Model Participation Data'!$B$40)</f>
        <v>-</v>
      </c>
      <c r="D807" s="38" t="str">
        <f>IF(ISBLANK('Model Participation Data'!$C$40),"-",'Model Participation Data'!$C$40)</f>
        <v>-</v>
      </c>
      <c r="E807" s="38" t="str">
        <f>IF(ISBLANK('Model Participation Data'!$D$40),"-",'Model Participation Data'!$D$40)</f>
        <v>-</v>
      </c>
      <c r="F807" s="38" t="str">
        <f>IF(ISBLANK('Model Participation Data'!$E$40),"-",'Model Participation Data'!$E$40)</f>
        <v>-</v>
      </c>
      <c r="G807" s="151" t="str">
        <f>IF(ISBLANK('Model Participation Data'!$F$40),"-",'Model Participation Data'!$F$40)</f>
        <v>-</v>
      </c>
      <c r="H807" s="38" t="s">
        <v>64</v>
      </c>
      <c r="I807" s="38" t="s">
        <v>64</v>
      </c>
      <c r="J807" s="150" t="str">
        <f t="shared" si="42"/>
        <v>BaselineBaseline</v>
      </c>
      <c r="K807" s="38" t="str">
        <f>IF(ISBLANK('Model Participation Data'!$L$40),"-",'Model Participation Data'!$L$40)</f>
        <v>-</v>
      </c>
      <c r="L807" s="39" t="str">
        <f>IF(ISBLANK('Model Participation Data'!$M$40),"-",'Model Participation Data'!$M$40)</f>
        <v>-</v>
      </c>
      <c r="M807" s="43">
        <f>IF(ISNA(SUMIFS(INDEX('Model Participation Data'!$N$8:$DX$57,0,MATCH(CONCATENATE($J807,M$6),'Model Participation Data'!$N$6:$DX$6,0)),'Model Participation Data'!$B$8:$B$57,$C807,'Model Participation Data'!$C$8:$C$57,$D807)),"-",SUMIFS(INDEX('Model Participation Data'!$N$8:$DX$57,0,MATCH(CONCATENATE($J807,M$6),'Model Participation Data'!$N$6:$DX$6,0)),'Model Participation Data'!$B$8:$B$57,$C807,'Model Participation Data'!$C$8:$C$57,$D807))</f>
        <v>0</v>
      </c>
      <c r="N807" s="43">
        <f>IF(ISNA(SUMIFS(INDEX('Model Participation Data'!$N$8:$DX$57,0,MATCH(CONCATENATE($J807,N$6),'Model Participation Data'!$N$6:$DX$6,0)),'Model Participation Data'!$B$8:$B$57,$C807,'Model Participation Data'!$C$8:$C$57,$D807)),"-",SUMIFS(INDEX('Model Participation Data'!$N$8:$DX$57,0,MATCH(CONCATENATE($J807,N$6),'Model Participation Data'!$N$6:$DX$6,0)),'Model Participation Data'!$B$8:$B$57,$C807,'Model Participation Data'!$C$8:$C$57,$D807))</f>
        <v>0</v>
      </c>
      <c r="O807" s="154">
        <f>IF(ISNA(SUMIFS(INDEX('Model Participation Data'!$N$8:$DX$57,0,MATCH(CONCATENATE($J807,O$6),'Model Participation Data'!$N$6:$DX$6,0)),'Model Participation Data'!$B$8:$B$57,$C807,'Model Participation Data'!$C$8:$C$57,$D807)),"-",SUMIFS(INDEX('Model Participation Data'!$N$8:$DX$57,0,MATCH(CONCATENATE($J807,O$6),'Model Participation Data'!$N$6:$DX$6,0)),'Model Participation Data'!$B$8:$B$57,$C807,'Model Participation Data'!$C$8:$C$57,$D807))</f>
        <v>0</v>
      </c>
    </row>
    <row r="808" spans="2:15" outlineLevel="1" x14ac:dyDescent="0.35">
      <c r="B808" s="37" t="s">
        <v>80</v>
      </c>
      <c r="C808" s="38" t="str">
        <f>IF(ISBLANK('Model Participation Data'!$B$40),"-",'Model Participation Data'!$B$40)</f>
        <v>-</v>
      </c>
      <c r="D808" s="38" t="str">
        <f>IF(ISBLANK('Model Participation Data'!$C$40),"-",'Model Participation Data'!$C$40)</f>
        <v>-</v>
      </c>
      <c r="E808" s="38" t="str">
        <f>IF(ISBLANK('Model Participation Data'!$D$40),"-",'Model Participation Data'!$D$40)</f>
        <v>-</v>
      </c>
      <c r="F808" s="38" t="str">
        <f>IF(ISBLANK('Model Participation Data'!$E$40),"-",'Model Participation Data'!$E$40)</f>
        <v>-</v>
      </c>
      <c r="G808" s="151" t="str">
        <f>IF(ISBLANK('Model Participation Data'!$F$40),"-",'Model Participation Data'!$F$40)</f>
        <v>-</v>
      </c>
      <c r="H808" s="38">
        <v>1</v>
      </c>
      <c r="I808" s="38">
        <v>1</v>
      </c>
      <c r="J808" s="150" t="str">
        <f t="shared" si="42"/>
        <v>11</v>
      </c>
      <c r="K808" s="38" t="str">
        <f>IF(ISBLANK('Model Participation Data'!$L$40),"-",'Model Participation Data'!$L$40)</f>
        <v>-</v>
      </c>
      <c r="L808" s="39" t="str">
        <f>IF(ISBLANK('Model Participation Data'!$M$40),"-",'Model Participation Data'!$M$40)</f>
        <v>-</v>
      </c>
      <c r="M808" s="43">
        <f>IF(ISNA(SUMIFS(INDEX('Model Participation Data'!$N$8:$DX$57,0,MATCH(CONCATENATE($J808,M$6),'Model Participation Data'!$N$6:$DX$6,0)),'Model Participation Data'!$B$8:$B$57,$C808,'Model Participation Data'!$C$8:$C$57,$D808)),"-",SUMIFS(INDEX('Model Participation Data'!$N$8:$DX$57,0,MATCH(CONCATENATE($J808,M$6),'Model Participation Data'!$N$6:$DX$6,0)),'Model Participation Data'!$B$8:$B$57,$C808,'Model Participation Data'!$C$8:$C$57,$D808))</f>
        <v>0</v>
      </c>
      <c r="N808" s="43">
        <f>IF(ISNA(SUMIFS(INDEX('Model Participation Data'!$N$8:$DX$57,0,MATCH(CONCATENATE($J808,N$6),'Model Participation Data'!$N$6:$DX$6,0)),'Model Participation Data'!$B$8:$B$57,$C808,'Model Participation Data'!$C$8:$C$57,$D808)),"-",SUMIFS(INDEX('Model Participation Data'!$N$8:$DX$57,0,MATCH(CONCATENATE($J808,N$6),'Model Participation Data'!$N$6:$DX$6,0)),'Model Participation Data'!$B$8:$B$57,$C808,'Model Participation Data'!$C$8:$C$57,$D808))</f>
        <v>0</v>
      </c>
      <c r="O808" s="154">
        <f>IF(ISNA(SUMIFS(INDEX('Model Participation Data'!$N$8:$DX$57,0,MATCH(CONCATENATE($J808,O$6),'Model Participation Data'!$N$6:$DX$6,0)),'Model Participation Data'!$B$8:$B$57,$C808,'Model Participation Data'!$C$8:$C$57,$D808)),"-",SUMIFS(INDEX('Model Participation Data'!$N$8:$DX$57,0,MATCH(CONCATENATE($J808,O$6),'Model Participation Data'!$N$6:$DX$6,0)),'Model Participation Data'!$B$8:$B$57,$C808,'Model Participation Data'!$C$8:$C$57,$D808))</f>
        <v>0</v>
      </c>
    </row>
    <row r="809" spans="2:15" outlineLevel="1" x14ac:dyDescent="0.35">
      <c r="B809" s="37" t="s">
        <v>80</v>
      </c>
      <c r="C809" s="38" t="str">
        <f>IF(ISBLANK('Model Participation Data'!$B$40),"-",'Model Participation Data'!$B$40)</f>
        <v>-</v>
      </c>
      <c r="D809" s="38" t="str">
        <f>IF(ISBLANK('Model Participation Data'!$C$40),"-",'Model Participation Data'!$C$40)</f>
        <v>-</v>
      </c>
      <c r="E809" s="38" t="str">
        <f>IF(ISBLANK('Model Participation Data'!$D$40),"-",'Model Participation Data'!$D$40)</f>
        <v>-</v>
      </c>
      <c r="F809" s="38" t="str">
        <f>IF(ISBLANK('Model Participation Data'!$E$40),"-",'Model Participation Data'!$E$40)</f>
        <v>-</v>
      </c>
      <c r="G809" s="151" t="str">
        <f>IF(ISBLANK('Model Participation Data'!$F$40),"-",'Model Participation Data'!$F$40)</f>
        <v>-</v>
      </c>
      <c r="H809" s="38">
        <v>1</v>
      </c>
      <c r="I809" s="38">
        <v>2</v>
      </c>
      <c r="J809" s="150" t="str">
        <f t="shared" si="42"/>
        <v>12</v>
      </c>
      <c r="K809" s="38" t="str">
        <f>IF(ISBLANK('Model Participation Data'!$L$40),"-",'Model Participation Data'!$L$40)</f>
        <v>-</v>
      </c>
      <c r="L809" s="39" t="str">
        <f>IF(ISBLANK('Model Participation Data'!$M$40),"-",'Model Participation Data'!$M$40)</f>
        <v>-</v>
      </c>
      <c r="M809" s="43">
        <f>IF(ISNA(SUMIFS(INDEX('Model Participation Data'!$N$8:$DX$57,0,MATCH(CONCATENATE($J809,M$6),'Model Participation Data'!$N$6:$DX$6,0)),'Model Participation Data'!$B$8:$B$57,$C809,'Model Participation Data'!$C$8:$C$57,$D809)),"-",SUMIFS(INDEX('Model Participation Data'!$N$8:$DX$57,0,MATCH(CONCATENATE($J809,M$6),'Model Participation Data'!$N$6:$DX$6,0)),'Model Participation Data'!$B$8:$B$57,$C809,'Model Participation Data'!$C$8:$C$57,$D809))</f>
        <v>0</v>
      </c>
      <c r="N809" s="43">
        <f>IF(ISNA(SUMIFS(INDEX('Model Participation Data'!$N$8:$DX$57,0,MATCH(CONCATENATE($J809,N$6),'Model Participation Data'!$N$6:$DX$6,0)),'Model Participation Data'!$B$8:$B$57,$C809,'Model Participation Data'!$C$8:$C$57,$D809)),"-",SUMIFS(INDEX('Model Participation Data'!$N$8:$DX$57,0,MATCH(CONCATENATE($J809,N$6),'Model Participation Data'!$N$6:$DX$6,0)),'Model Participation Data'!$B$8:$B$57,$C809,'Model Participation Data'!$C$8:$C$57,$D809))</f>
        <v>0</v>
      </c>
      <c r="O809" s="154">
        <f>IF(ISNA(SUMIFS(INDEX('Model Participation Data'!$N$8:$DX$57,0,MATCH(CONCATENATE($J809,O$6),'Model Participation Data'!$N$6:$DX$6,0)),'Model Participation Data'!$B$8:$B$57,$C809,'Model Participation Data'!$C$8:$C$57,$D809)),"-",SUMIFS(INDEX('Model Participation Data'!$N$8:$DX$57,0,MATCH(CONCATENATE($J809,O$6),'Model Participation Data'!$N$6:$DX$6,0)),'Model Participation Data'!$B$8:$B$57,$C809,'Model Participation Data'!$C$8:$C$57,$D809))</f>
        <v>0</v>
      </c>
    </row>
    <row r="810" spans="2:15" outlineLevel="1" x14ac:dyDescent="0.35">
      <c r="B810" s="37" t="s">
        <v>80</v>
      </c>
      <c r="C810" s="38" t="str">
        <f>IF(ISBLANK('Model Participation Data'!$B$40),"-",'Model Participation Data'!$B$40)</f>
        <v>-</v>
      </c>
      <c r="D810" s="38" t="str">
        <f>IF(ISBLANK('Model Participation Data'!$C$40),"-",'Model Participation Data'!$C$40)</f>
        <v>-</v>
      </c>
      <c r="E810" s="38" t="str">
        <f>IF(ISBLANK('Model Participation Data'!$D$40),"-",'Model Participation Data'!$D$40)</f>
        <v>-</v>
      </c>
      <c r="F810" s="38" t="str">
        <f>IF(ISBLANK('Model Participation Data'!$E$40),"-",'Model Participation Data'!$E$40)</f>
        <v>-</v>
      </c>
      <c r="G810" s="151" t="str">
        <f>IF(ISBLANK('Model Participation Data'!$F$40),"-",'Model Participation Data'!$F$40)</f>
        <v>-</v>
      </c>
      <c r="H810" s="38">
        <v>1</v>
      </c>
      <c r="I810" s="38">
        <v>3</v>
      </c>
      <c r="J810" s="150" t="str">
        <f t="shared" si="42"/>
        <v>13</v>
      </c>
      <c r="K810" s="38" t="str">
        <f>IF(ISBLANK('Model Participation Data'!$L$40),"-",'Model Participation Data'!$L$40)</f>
        <v>-</v>
      </c>
      <c r="L810" s="39" t="str">
        <f>IF(ISBLANK('Model Participation Data'!$M$40),"-",'Model Participation Data'!$M$40)</f>
        <v>-</v>
      </c>
      <c r="M810" s="43">
        <f>IF(ISNA(SUMIFS(INDEX('Model Participation Data'!$N$8:$DX$57,0,MATCH(CONCATENATE($J810,M$6),'Model Participation Data'!$N$6:$DX$6,0)),'Model Participation Data'!$B$8:$B$57,$C810,'Model Participation Data'!$C$8:$C$57,$D810)),"-",SUMIFS(INDEX('Model Participation Data'!$N$8:$DX$57,0,MATCH(CONCATENATE($J810,M$6),'Model Participation Data'!$N$6:$DX$6,0)),'Model Participation Data'!$B$8:$B$57,$C810,'Model Participation Data'!$C$8:$C$57,$D810))</f>
        <v>0</v>
      </c>
      <c r="N810" s="43">
        <f>IF(ISNA(SUMIFS(INDEX('Model Participation Data'!$N$8:$DX$57,0,MATCH(CONCATENATE($J810,N$6),'Model Participation Data'!$N$6:$DX$6,0)),'Model Participation Data'!$B$8:$B$57,$C810,'Model Participation Data'!$C$8:$C$57,$D810)),"-",SUMIFS(INDEX('Model Participation Data'!$N$8:$DX$57,0,MATCH(CONCATENATE($J810,N$6),'Model Participation Data'!$N$6:$DX$6,0)),'Model Participation Data'!$B$8:$B$57,$C810,'Model Participation Data'!$C$8:$C$57,$D810))</f>
        <v>0</v>
      </c>
      <c r="O810" s="154">
        <f>IF(ISNA(SUMIFS(INDEX('Model Participation Data'!$N$8:$DX$57,0,MATCH(CONCATENATE($J810,O$6),'Model Participation Data'!$N$6:$DX$6,0)),'Model Participation Data'!$B$8:$B$57,$C810,'Model Participation Data'!$C$8:$C$57,$D810)),"-",SUMIFS(INDEX('Model Participation Data'!$N$8:$DX$57,0,MATCH(CONCATENATE($J810,O$6),'Model Participation Data'!$N$6:$DX$6,0)),'Model Participation Data'!$B$8:$B$57,$C810,'Model Participation Data'!$C$8:$C$57,$D810))</f>
        <v>0</v>
      </c>
    </row>
    <row r="811" spans="2:15" outlineLevel="1" x14ac:dyDescent="0.35">
      <c r="B811" s="37" t="s">
        <v>80</v>
      </c>
      <c r="C811" s="38" t="str">
        <f>IF(ISBLANK('Model Participation Data'!$B$40),"-",'Model Participation Data'!$B$40)</f>
        <v>-</v>
      </c>
      <c r="D811" s="38" t="str">
        <f>IF(ISBLANK('Model Participation Data'!$C$40),"-",'Model Participation Data'!$C$40)</f>
        <v>-</v>
      </c>
      <c r="E811" s="38" t="str">
        <f>IF(ISBLANK('Model Participation Data'!$D$40),"-",'Model Participation Data'!$D$40)</f>
        <v>-</v>
      </c>
      <c r="F811" s="38" t="str">
        <f>IF(ISBLANK('Model Participation Data'!$E$40),"-",'Model Participation Data'!$E$40)</f>
        <v>-</v>
      </c>
      <c r="G811" s="151" t="str">
        <f>IF(ISBLANK('Model Participation Data'!$F$40),"-",'Model Participation Data'!$F$40)</f>
        <v>-</v>
      </c>
      <c r="H811" s="38">
        <v>1</v>
      </c>
      <c r="I811" s="38">
        <v>4</v>
      </c>
      <c r="J811" s="150" t="str">
        <f t="shared" si="42"/>
        <v>14</v>
      </c>
      <c r="K811" s="38" t="str">
        <f>IF(ISBLANK('Model Participation Data'!$L$40),"-",'Model Participation Data'!$L$40)</f>
        <v>-</v>
      </c>
      <c r="L811" s="39" t="str">
        <f>IF(ISBLANK('Model Participation Data'!$M$40),"-",'Model Participation Data'!$M$40)</f>
        <v>-</v>
      </c>
      <c r="M811" s="43">
        <f>IF(ISNA(SUMIFS(INDEX('Model Participation Data'!$N$8:$DX$57,0,MATCH(CONCATENATE($J811,M$6),'Model Participation Data'!$N$6:$DX$6,0)),'Model Participation Data'!$B$8:$B$57,$C811,'Model Participation Data'!$C$8:$C$57,$D811)),"-",SUMIFS(INDEX('Model Participation Data'!$N$8:$DX$57,0,MATCH(CONCATENATE($J811,M$6),'Model Participation Data'!$N$6:$DX$6,0)),'Model Participation Data'!$B$8:$B$57,$C811,'Model Participation Data'!$C$8:$C$57,$D811))</f>
        <v>0</v>
      </c>
      <c r="N811" s="43">
        <f>IF(ISNA(SUMIFS(INDEX('Model Participation Data'!$N$8:$DX$57,0,MATCH(CONCATENATE($J811,N$6),'Model Participation Data'!$N$6:$DX$6,0)),'Model Participation Data'!$B$8:$B$57,$C811,'Model Participation Data'!$C$8:$C$57,$D811)),"-",SUMIFS(INDEX('Model Participation Data'!$N$8:$DX$57,0,MATCH(CONCATENATE($J811,N$6),'Model Participation Data'!$N$6:$DX$6,0)),'Model Participation Data'!$B$8:$B$57,$C811,'Model Participation Data'!$C$8:$C$57,$D811))</f>
        <v>0</v>
      </c>
      <c r="O811" s="154">
        <f>IF(ISNA(SUMIFS(INDEX('Model Participation Data'!$N$8:$DX$57,0,MATCH(CONCATENATE($J811,O$6),'Model Participation Data'!$N$6:$DX$6,0)),'Model Participation Data'!$B$8:$B$57,$C811,'Model Participation Data'!$C$8:$C$57,$D811)),"-",SUMIFS(INDEX('Model Participation Data'!$N$8:$DX$57,0,MATCH(CONCATENATE($J811,O$6),'Model Participation Data'!$N$6:$DX$6,0)),'Model Participation Data'!$B$8:$B$57,$C811,'Model Participation Data'!$C$8:$C$57,$D811))</f>
        <v>0</v>
      </c>
    </row>
    <row r="812" spans="2:15" outlineLevel="1" x14ac:dyDescent="0.35">
      <c r="B812" s="37" t="s">
        <v>80</v>
      </c>
      <c r="C812" s="38" t="str">
        <f>IF(ISBLANK('Model Participation Data'!$B$40),"-",'Model Participation Data'!$B$40)</f>
        <v>-</v>
      </c>
      <c r="D812" s="38" t="str">
        <f>IF(ISBLANK('Model Participation Data'!$C$40),"-",'Model Participation Data'!$C$40)</f>
        <v>-</v>
      </c>
      <c r="E812" s="38" t="str">
        <f>IF(ISBLANK('Model Participation Data'!$D$40),"-",'Model Participation Data'!$D$40)</f>
        <v>-</v>
      </c>
      <c r="F812" s="38" t="str">
        <f>IF(ISBLANK('Model Participation Data'!$E$40),"-",'Model Participation Data'!$E$40)</f>
        <v>-</v>
      </c>
      <c r="G812" s="151" t="str">
        <f>IF(ISBLANK('Model Participation Data'!$F$40),"-",'Model Participation Data'!$F$40)</f>
        <v>-</v>
      </c>
      <c r="H812" s="38">
        <v>1</v>
      </c>
      <c r="I812" s="38">
        <v>5</v>
      </c>
      <c r="J812" s="150" t="str">
        <f t="shared" si="42"/>
        <v>15</v>
      </c>
      <c r="K812" s="38" t="str">
        <f>IF(ISBLANK('Model Participation Data'!$L$40),"-",'Model Participation Data'!$L$40)</f>
        <v>-</v>
      </c>
      <c r="L812" s="39" t="str">
        <f>IF(ISBLANK('Model Participation Data'!$M$40),"-",'Model Participation Data'!$M$40)</f>
        <v>-</v>
      </c>
      <c r="M812" s="43">
        <f>IF(ISNA(SUMIFS(INDEX('Model Participation Data'!$N$8:$DX$57,0,MATCH(CONCATENATE($J812,M$6),'Model Participation Data'!$N$6:$DX$6,0)),'Model Participation Data'!$B$8:$B$57,$C812,'Model Participation Data'!$C$8:$C$57,$D812)),"-",SUMIFS(INDEX('Model Participation Data'!$N$8:$DX$57,0,MATCH(CONCATENATE($J812,M$6),'Model Participation Data'!$N$6:$DX$6,0)),'Model Participation Data'!$B$8:$B$57,$C812,'Model Participation Data'!$C$8:$C$57,$D812))</f>
        <v>0</v>
      </c>
      <c r="N812" s="43">
        <f>IF(ISNA(SUMIFS(INDEX('Model Participation Data'!$N$8:$DX$57,0,MATCH(CONCATENATE($J812,N$6),'Model Participation Data'!$N$6:$DX$6,0)),'Model Participation Data'!$B$8:$B$57,$C812,'Model Participation Data'!$C$8:$C$57,$D812)),"-",SUMIFS(INDEX('Model Participation Data'!$N$8:$DX$57,0,MATCH(CONCATENATE($J812,N$6),'Model Participation Data'!$N$6:$DX$6,0)),'Model Participation Data'!$B$8:$B$57,$C812,'Model Participation Data'!$C$8:$C$57,$D812))</f>
        <v>0</v>
      </c>
      <c r="O812" s="154">
        <f>IF(ISNA(SUMIFS(INDEX('Model Participation Data'!$N$8:$DX$57,0,MATCH(CONCATENATE($J812,O$6),'Model Participation Data'!$N$6:$DX$6,0)),'Model Participation Data'!$B$8:$B$57,$C812,'Model Participation Data'!$C$8:$C$57,$D812)),"-",SUMIFS(INDEX('Model Participation Data'!$N$8:$DX$57,0,MATCH(CONCATENATE($J812,O$6),'Model Participation Data'!$N$6:$DX$6,0)),'Model Participation Data'!$B$8:$B$57,$C812,'Model Participation Data'!$C$8:$C$57,$D812))</f>
        <v>0</v>
      </c>
    </row>
    <row r="813" spans="2:15" outlineLevel="1" x14ac:dyDescent="0.35">
      <c r="B813" s="37" t="s">
        <v>80</v>
      </c>
      <c r="C813" s="38" t="str">
        <f>IF(ISBLANK('Model Participation Data'!$B$40),"-",'Model Participation Data'!$B$40)</f>
        <v>-</v>
      </c>
      <c r="D813" s="38" t="str">
        <f>IF(ISBLANK('Model Participation Data'!$C$40),"-",'Model Participation Data'!$C$40)</f>
        <v>-</v>
      </c>
      <c r="E813" s="38" t="str">
        <f>IF(ISBLANK('Model Participation Data'!$D$40),"-",'Model Participation Data'!$D$40)</f>
        <v>-</v>
      </c>
      <c r="F813" s="38" t="str">
        <f>IF(ISBLANK('Model Participation Data'!$E$40),"-",'Model Participation Data'!$E$40)</f>
        <v>-</v>
      </c>
      <c r="G813" s="151" t="str">
        <f>IF(ISBLANK('Model Participation Data'!$F$40),"-",'Model Participation Data'!$F$40)</f>
        <v>-</v>
      </c>
      <c r="H813" s="38">
        <v>1</v>
      </c>
      <c r="I813" s="38" t="s">
        <v>65</v>
      </c>
      <c r="J813" s="150" t="str">
        <f t="shared" si="42"/>
        <v>1Goal</v>
      </c>
      <c r="K813" s="38" t="str">
        <f>IF(ISBLANK('Model Participation Data'!$L$40),"-",'Model Participation Data'!$L$40)</f>
        <v>-</v>
      </c>
      <c r="L813" s="39" t="str">
        <f>IF(ISBLANK('Model Participation Data'!$M$40),"-",'Model Participation Data'!$M$40)</f>
        <v>-</v>
      </c>
      <c r="M813" s="43" t="str">
        <f>IF(ISNA(SUMIFS(INDEX('Model Participation Data'!$N$8:$DX$57,0,MATCH(CONCATENATE($J813,M$6),'Model Participation Data'!$N$6:$DX$6,0)),'Model Participation Data'!$B$8:$B$57,$C813,'Model Participation Data'!$C$8:$C$57,$D813)),"-",SUMIFS(INDEX('Model Participation Data'!$N$8:$DX$57,0,MATCH(CONCATENATE($J813,M$6),'Model Participation Data'!$N$6:$DX$6,0)),'Model Participation Data'!$B$8:$B$57,$C813,'Model Participation Data'!$C$8:$C$57,$D813))</f>
        <v>-</v>
      </c>
      <c r="N813" s="43" t="str">
        <f>IF(ISNA(SUMIFS(INDEX('Model Participation Data'!$N$8:$DX$57,0,MATCH(CONCATENATE($J813,N$6),'Model Participation Data'!$N$6:$DX$6,0)),'Model Participation Data'!$B$8:$B$57,$C813,'Model Participation Data'!$C$8:$C$57,$D813)),"-",SUMIFS(INDEX('Model Participation Data'!$N$8:$DX$57,0,MATCH(CONCATENATE($J813,N$6),'Model Participation Data'!$N$6:$DX$6,0)),'Model Participation Data'!$B$8:$B$57,$C813,'Model Participation Data'!$C$8:$C$57,$D813))</f>
        <v>-</v>
      </c>
      <c r="O813" s="154">
        <f>IF(ISNA(SUMIFS(INDEX('Model Participation Data'!$N$8:$DX$57,0,MATCH(CONCATENATE($J813,O$6),'Model Participation Data'!$N$6:$DX$6,0)),'Model Participation Data'!$B$8:$B$57,$C813,'Model Participation Data'!$C$8:$C$57,$D813)),"-",SUMIFS(INDEX('Model Participation Data'!$N$8:$DX$57,0,MATCH(CONCATENATE($J813,O$6),'Model Participation Data'!$N$6:$DX$6,0)),'Model Participation Data'!$B$8:$B$57,$C813,'Model Participation Data'!$C$8:$C$57,$D813))</f>
        <v>0</v>
      </c>
    </row>
    <row r="814" spans="2:15" outlineLevel="1" x14ac:dyDescent="0.35">
      <c r="B814" s="37" t="s">
        <v>80</v>
      </c>
      <c r="C814" s="38" t="str">
        <f>IF(ISBLANK('Model Participation Data'!$B$40),"-",'Model Participation Data'!$B$40)</f>
        <v>-</v>
      </c>
      <c r="D814" s="38" t="str">
        <f>IF(ISBLANK('Model Participation Data'!$C$40),"-",'Model Participation Data'!$C$40)</f>
        <v>-</v>
      </c>
      <c r="E814" s="38" t="str">
        <f>IF(ISBLANK('Model Participation Data'!$D$40),"-",'Model Participation Data'!$D$40)</f>
        <v>-</v>
      </c>
      <c r="F814" s="38" t="str">
        <f>IF(ISBLANK('Model Participation Data'!$E$40),"-",'Model Participation Data'!$E$40)</f>
        <v>-</v>
      </c>
      <c r="G814" s="151" t="str">
        <f>IF(ISBLANK('Model Participation Data'!$F$40),"-",'Model Participation Data'!$F$40)</f>
        <v>-</v>
      </c>
      <c r="H814" s="38">
        <v>2</v>
      </c>
      <c r="I814" s="38">
        <v>1</v>
      </c>
      <c r="J814" s="150" t="str">
        <f t="shared" si="42"/>
        <v>21</v>
      </c>
      <c r="K814" s="38" t="str">
        <f>IF(ISBLANK('Model Participation Data'!$L$40),"-",'Model Participation Data'!$L$40)</f>
        <v>-</v>
      </c>
      <c r="L814" s="39" t="str">
        <f>IF(ISBLANK('Model Participation Data'!$M$40),"-",'Model Participation Data'!$M$40)</f>
        <v>-</v>
      </c>
      <c r="M814" s="43">
        <f>IF(ISNA(SUMIFS(INDEX('Model Participation Data'!$N$8:$DX$57,0,MATCH(CONCATENATE($J814,M$6),'Model Participation Data'!$N$6:$DX$6,0)),'Model Participation Data'!$B$8:$B$57,$C814,'Model Participation Data'!$C$8:$C$57,$D814)),"-",SUMIFS(INDEX('Model Participation Data'!$N$8:$DX$57,0,MATCH(CONCATENATE($J814,M$6),'Model Participation Data'!$N$6:$DX$6,0)),'Model Participation Data'!$B$8:$B$57,$C814,'Model Participation Data'!$C$8:$C$57,$D814))</f>
        <v>0</v>
      </c>
      <c r="N814" s="43">
        <f>IF(ISNA(SUMIFS(INDEX('Model Participation Data'!$N$8:$DX$57,0,MATCH(CONCATENATE($J814,N$6),'Model Participation Data'!$N$6:$DX$6,0)),'Model Participation Data'!$B$8:$B$57,$C814,'Model Participation Data'!$C$8:$C$57,$D814)),"-",SUMIFS(INDEX('Model Participation Data'!$N$8:$DX$57,0,MATCH(CONCATENATE($J814,N$6),'Model Participation Data'!$N$6:$DX$6,0)),'Model Participation Data'!$B$8:$B$57,$C814,'Model Participation Data'!$C$8:$C$57,$D814))</f>
        <v>0</v>
      </c>
      <c r="O814" s="154">
        <f>IF(ISNA(SUMIFS(INDEX('Model Participation Data'!$N$8:$DX$57,0,MATCH(CONCATENATE($J814,O$6),'Model Participation Data'!$N$6:$DX$6,0)),'Model Participation Data'!$B$8:$B$57,$C814,'Model Participation Data'!$C$8:$C$57,$D814)),"-",SUMIFS(INDEX('Model Participation Data'!$N$8:$DX$57,0,MATCH(CONCATENATE($J814,O$6),'Model Participation Data'!$N$6:$DX$6,0)),'Model Participation Data'!$B$8:$B$57,$C814,'Model Participation Data'!$C$8:$C$57,$D814))</f>
        <v>0</v>
      </c>
    </row>
    <row r="815" spans="2:15" outlineLevel="1" x14ac:dyDescent="0.35">
      <c r="B815" s="37" t="s">
        <v>80</v>
      </c>
      <c r="C815" s="38" t="str">
        <f>IF(ISBLANK('Model Participation Data'!$B$40),"-",'Model Participation Data'!$B$40)</f>
        <v>-</v>
      </c>
      <c r="D815" s="38" t="str">
        <f>IF(ISBLANK('Model Participation Data'!$C$40),"-",'Model Participation Data'!$C$40)</f>
        <v>-</v>
      </c>
      <c r="E815" s="38" t="str">
        <f>IF(ISBLANK('Model Participation Data'!$D$40),"-",'Model Participation Data'!$D$40)</f>
        <v>-</v>
      </c>
      <c r="F815" s="38" t="str">
        <f>IF(ISBLANK('Model Participation Data'!$E$40),"-",'Model Participation Data'!$E$40)</f>
        <v>-</v>
      </c>
      <c r="G815" s="151" t="str">
        <f>IF(ISBLANK('Model Participation Data'!$F$40),"-",'Model Participation Data'!$F$40)</f>
        <v>-</v>
      </c>
      <c r="H815" s="38">
        <v>2</v>
      </c>
      <c r="I815" s="38">
        <v>2</v>
      </c>
      <c r="J815" s="150" t="str">
        <f t="shared" si="42"/>
        <v>22</v>
      </c>
      <c r="K815" s="38" t="str">
        <f>IF(ISBLANK('Model Participation Data'!$L$40),"-",'Model Participation Data'!$L$40)</f>
        <v>-</v>
      </c>
      <c r="L815" s="39" t="str">
        <f>IF(ISBLANK('Model Participation Data'!$M$40),"-",'Model Participation Data'!$M$40)</f>
        <v>-</v>
      </c>
      <c r="M815" s="43">
        <f>IF(ISNA(SUMIFS(INDEX('Model Participation Data'!$N$8:$DX$57,0,MATCH(CONCATENATE($J815,M$6),'Model Participation Data'!$N$6:$DX$6,0)),'Model Participation Data'!$B$8:$B$57,$C815,'Model Participation Data'!$C$8:$C$57,$D815)),"-",SUMIFS(INDEX('Model Participation Data'!$N$8:$DX$57,0,MATCH(CONCATENATE($J815,M$6),'Model Participation Data'!$N$6:$DX$6,0)),'Model Participation Data'!$B$8:$B$57,$C815,'Model Participation Data'!$C$8:$C$57,$D815))</f>
        <v>0</v>
      </c>
      <c r="N815" s="43">
        <f>IF(ISNA(SUMIFS(INDEX('Model Participation Data'!$N$8:$DX$57,0,MATCH(CONCATENATE($J815,N$6),'Model Participation Data'!$N$6:$DX$6,0)),'Model Participation Data'!$B$8:$B$57,$C815,'Model Participation Data'!$C$8:$C$57,$D815)),"-",SUMIFS(INDEX('Model Participation Data'!$N$8:$DX$57,0,MATCH(CONCATENATE($J815,N$6),'Model Participation Data'!$N$6:$DX$6,0)),'Model Participation Data'!$B$8:$B$57,$C815,'Model Participation Data'!$C$8:$C$57,$D815))</f>
        <v>0</v>
      </c>
      <c r="O815" s="154">
        <f>IF(ISNA(SUMIFS(INDEX('Model Participation Data'!$N$8:$DX$57,0,MATCH(CONCATENATE($J815,O$6),'Model Participation Data'!$N$6:$DX$6,0)),'Model Participation Data'!$B$8:$B$57,$C815,'Model Participation Data'!$C$8:$C$57,$D815)),"-",SUMIFS(INDEX('Model Participation Data'!$N$8:$DX$57,0,MATCH(CONCATENATE($J815,O$6),'Model Participation Data'!$N$6:$DX$6,0)),'Model Participation Data'!$B$8:$B$57,$C815,'Model Participation Data'!$C$8:$C$57,$D815))</f>
        <v>0</v>
      </c>
    </row>
    <row r="816" spans="2:15" outlineLevel="1" x14ac:dyDescent="0.35">
      <c r="B816" s="37" t="s">
        <v>80</v>
      </c>
      <c r="C816" s="38" t="str">
        <f>IF(ISBLANK('Model Participation Data'!$B$40),"-",'Model Participation Data'!$B$40)</f>
        <v>-</v>
      </c>
      <c r="D816" s="38" t="str">
        <f>IF(ISBLANK('Model Participation Data'!$C$40),"-",'Model Participation Data'!$C$40)</f>
        <v>-</v>
      </c>
      <c r="E816" s="38" t="str">
        <f>IF(ISBLANK('Model Participation Data'!$D$40),"-",'Model Participation Data'!$D$40)</f>
        <v>-</v>
      </c>
      <c r="F816" s="38" t="str">
        <f>IF(ISBLANK('Model Participation Data'!$E$40),"-",'Model Participation Data'!$E$40)</f>
        <v>-</v>
      </c>
      <c r="G816" s="151" t="str">
        <f>IF(ISBLANK('Model Participation Data'!$F$40),"-",'Model Participation Data'!$F$40)</f>
        <v>-</v>
      </c>
      <c r="H816" s="38">
        <v>2</v>
      </c>
      <c r="I816" s="38">
        <v>3</v>
      </c>
      <c r="J816" s="150" t="str">
        <f t="shared" si="42"/>
        <v>23</v>
      </c>
      <c r="K816" s="38" t="str">
        <f>IF(ISBLANK('Model Participation Data'!$L$40),"-",'Model Participation Data'!$L$40)</f>
        <v>-</v>
      </c>
      <c r="L816" s="39" t="str">
        <f>IF(ISBLANK('Model Participation Data'!$M$40),"-",'Model Participation Data'!$M$40)</f>
        <v>-</v>
      </c>
      <c r="M816" s="43">
        <f>IF(ISNA(SUMIFS(INDEX('Model Participation Data'!$N$8:$DX$57,0,MATCH(CONCATENATE($J816,M$6),'Model Participation Data'!$N$6:$DX$6,0)),'Model Participation Data'!$B$8:$B$57,$C816,'Model Participation Data'!$C$8:$C$57,$D816)),"-",SUMIFS(INDEX('Model Participation Data'!$N$8:$DX$57,0,MATCH(CONCATENATE($J816,M$6),'Model Participation Data'!$N$6:$DX$6,0)),'Model Participation Data'!$B$8:$B$57,$C816,'Model Participation Data'!$C$8:$C$57,$D816))</f>
        <v>0</v>
      </c>
      <c r="N816" s="43">
        <f>IF(ISNA(SUMIFS(INDEX('Model Participation Data'!$N$8:$DX$57,0,MATCH(CONCATENATE($J816,N$6),'Model Participation Data'!$N$6:$DX$6,0)),'Model Participation Data'!$B$8:$B$57,$C816,'Model Participation Data'!$C$8:$C$57,$D816)),"-",SUMIFS(INDEX('Model Participation Data'!$N$8:$DX$57,0,MATCH(CONCATENATE($J816,N$6),'Model Participation Data'!$N$6:$DX$6,0)),'Model Participation Data'!$B$8:$B$57,$C816,'Model Participation Data'!$C$8:$C$57,$D816))</f>
        <v>0</v>
      </c>
      <c r="O816" s="154">
        <f>IF(ISNA(SUMIFS(INDEX('Model Participation Data'!$N$8:$DX$57,0,MATCH(CONCATENATE($J816,O$6),'Model Participation Data'!$N$6:$DX$6,0)),'Model Participation Data'!$B$8:$B$57,$C816,'Model Participation Data'!$C$8:$C$57,$D816)),"-",SUMIFS(INDEX('Model Participation Data'!$N$8:$DX$57,0,MATCH(CONCATENATE($J816,O$6),'Model Participation Data'!$N$6:$DX$6,0)),'Model Participation Data'!$B$8:$B$57,$C816,'Model Participation Data'!$C$8:$C$57,$D816))</f>
        <v>0</v>
      </c>
    </row>
    <row r="817" spans="2:15" outlineLevel="1" x14ac:dyDescent="0.35">
      <c r="B817" s="37" t="s">
        <v>80</v>
      </c>
      <c r="C817" s="38" t="str">
        <f>IF(ISBLANK('Model Participation Data'!$B$40),"-",'Model Participation Data'!$B$40)</f>
        <v>-</v>
      </c>
      <c r="D817" s="38" t="str">
        <f>IF(ISBLANK('Model Participation Data'!$C$40),"-",'Model Participation Data'!$C$40)</f>
        <v>-</v>
      </c>
      <c r="E817" s="38" t="str">
        <f>IF(ISBLANK('Model Participation Data'!$D$40),"-",'Model Participation Data'!$D$40)</f>
        <v>-</v>
      </c>
      <c r="F817" s="38" t="str">
        <f>IF(ISBLANK('Model Participation Data'!$E$40),"-",'Model Participation Data'!$E$40)</f>
        <v>-</v>
      </c>
      <c r="G817" s="151" t="str">
        <f>IF(ISBLANK('Model Participation Data'!$F$40),"-",'Model Participation Data'!$F$40)</f>
        <v>-</v>
      </c>
      <c r="H817" s="38">
        <v>2</v>
      </c>
      <c r="I817" s="38">
        <v>4</v>
      </c>
      <c r="J817" s="150" t="str">
        <f t="shared" si="42"/>
        <v>24</v>
      </c>
      <c r="K817" s="38" t="str">
        <f>IF(ISBLANK('Model Participation Data'!$L$40),"-",'Model Participation Data'!$L$40)</f>
        <v>-</v>
      </c>
      <c r="L817" s="39" t="str">
        <f>IF(ISBLANK('Model Participation Data'!$M$40),"-",'Model Participation Data'!$M$40)</f>
        <v>-</v>
      </c>
      <c r="M817" s="43">
        <f>IF(ISNA(SUMIFS(INDEX('Model Participation Data'!$N$8:$DX$57,0,MATCH(CONCATENATE($J817,M$6),'Model Participation Data'!$N$6:$DX$6,0)),'Model Participation Data'!$B$8:$B$57,$C817,'Model Participation Data'!$C$8:$C$57,$D817)),"-",SUMIFS(INDEX('Model Participation Data'!$N$8:$DX$57,0,MATCH(CONCATENATE($J817,M$6),'Model Participation Data'!$N$6:$DX$6,0)),'Model Participation Data'!$B$8:$B$57,$C817,'Model Participation Data'!$C$8:$C$57,$D817))</f>
        <v>0</v>
      </c>
      <c r="N817" s="43">
        <f>IF(ISNA(SUMIFS(INDEX('Model Participation Data'!$N$8:$DX$57,0,MATCH(CONCATENATE($J817,N$6),'Model Participation Data'!$N$6:$DX$6,0)),'Model Participation Data'!$B$8:$B$57,$C817,'Model Participation Data'!$C$8:$C$57,$D817)),"-",SUMIFS(INDEX('Model Participation Data'!$N$8:$DX$57,0,MATCH(CONCATENATE($J817,N$6),'Model Participation Data'!$N$6:$DX$6,0)),'Model Participation Data'!$B$8:$B$57,$C817,'Model Participation Data'!$C$8:$C$57,$D817))</f>
        <v>0</v>
      </c>
      <c r="O817" s="154">
        <f>IF(ISNA(SUMIFS(INDEX('Model Participation Data'!$N$8:$DX$57,0,MATCH(CONCATENATE($J817,O$6),'Model Participation Data'!$N$6:$DX$6,0)),'Model Participation Data'!$B$8:$B$57,$C817,'Model Participation Data'!$C$8:$C$57,$D817)),"-",SUMIFS(INDEX('Model Participation Data'!$N$8:$DX$57,0,MATCH(CONCATENATE($J817,O$6),'Model Participation Data'!$N$6:$DX$6,0)),'Model Participation Data'!$B$8:$B$57,$C817,'Model Participation Data'!$C$8:$C$57,$D817))</f>
        <v>0</v>
      </c>
    </row>
    <row r="818" spans="2:15" outlineLevel="1" x14ac:dyDescent="0.35">
      <c r="B818" s="37" t="s">
        <v>80</v>
      </c>
      <c r="C818" s="38" t="str">
        <f>IF(ISBLANK('Model Participation Data'!$B$40),"-",'Model Participation Data'!$B$40)</f>
        <v>-</v>
      </c>
      <c r="D818" s="38" t="str">
        <f>IF(ISBLANK('Model Participation Data'!$C$40),"-",'Model Participation Data'!$C$40)</f>
        <v>-</v>
      </c>
      <c r="E818" s="38" t="str">
        <f>IF(ISBLANK('Model Participation Data'!$D$40),"-",'Model Participation Data'!$D$40)</f>
        <v>-</v>
      </c>
      <c r="F818" s="38" t="str">
        <f>IF(ISBLANK('Model Participation Data'!$E$40),"-",'Model Participation Data'!$E$40)</f>
        <v>-</v>
      </c>
      <c r="G818" s="151" t="str">
        <f>IF(ISBLANK('Model Participation Data'!$F$40),"-",'Model Participation Data'!$F$40)</f>
        <v>-</v>
      </c>
      <c r="H818" s="38">
        <v>2</v>
      </c>
      <c r="I818" s="38">
        <v>5</v>
      </c>
      <c r="J818" s="150" t="str">
        <f t="shared" si="42"/>
        <v>25</v>
      </c>
      <c r="K818" s="38" t="str">
        <f>IF(ISBLANK('Model Participation Data'!$L$40),"-",'Model Participation Data'!$L$40)</f>
        <v>-</v>
      </c>
      <c r="L818" s="39" t="str">
        <f>IF(ISBLANK('Model Participation Data'!$M$40),"-",'Model Participation Data'!$M$40)</f>
        <v>-</v>
      </c>
      <c r="M818" s="43">
        <f>IF(ISNA(SUMIFS(INDEX('Model Participation Data'!$N$8:$DX$57,0,MATCH(CONCATENATE($J818,M$6),'Model Participation Data'!$N$6:$DX$6,0)),'Model Participation Data'!$B$8:$B$57,$C818,'Model Participation Data'!$C$8:$C$57,$D818)),"-",SUMIFS(INDEX('Model Participation Data'!$N$8:$DX$57,0,MATCH(CONCATENATE($J818,M$6),'Model Participation Data'!$N$6:$DX$6,0)),'Model Participation Data'!$B$8:$B$57,$C818,'Model Participation Data'!$C$8:$C$57,$D818))</f>
        <v>0</v>
      </c>
      <c r="N818" s="43">
        <f>IF(ISNA(SUMIFS(INDEX('Model Participation Data'!$N$8:$DX$57,0,MATCH(CONCATENATE($J818,N$6),'Model Participation Data'!$N$6:$DX$6,0)),'Model Participation Data'!$B$8:$B$57,$C818,'Model Participation Data'!$C$8:$C$57,$D818)),"-",SUMIFS(INDEX('Model Participation Data'!$N$8:$DX$57,0,MATCH(CONCATENATE($J818,N$6),'Model Participation Data'!$N$6:$DX$6,0)),'Model Participation Data'!$B$8:$B$57,$C818,'Model Participation Data'!$C$8:$C$57,$D818))</f>
        <v>0</v>
      </c>
      <c r="O818" s="154">
        <f>IF(ISNA(SUMIFS(INDEX('Model Participation Data'!$N$8:$DX$57,0,MATCH(CONCATENATE($J818,O$6),'Model Participation Data'!$N$6:$DX$6,0)),'Model Participation Data'!$B$8:$B$57,$C818,'Model Participation Data'!$C$8:$C$57,$D818)),"-",SUMIFS(INDEX('Model Participation Data'!$N$8:$DX$57,0,MATCH(CONCATENATE($J818,O$6),'Model Participation Data'!$N$6:$DX$6,0)),'Model Participation Data'!$B$8:$B$57,$C818,'Model Participation Data'!$C$8:$C$57,$D818))</f>
        <v>0</v>
      </c>
    </row>
    <row r="819" spans="2:15" outlineLevel="1" x14ac:dyDescent="0.35">
      <c r="B819" s="37" t="s">
        <v>80</v>
      </c>
      <c r="C819" s="38" t="str">
        <f>IF(ISBLANK('Model Participation Data'!$B$40),"-",'Model Participation Data'!$B$40)</f>
        <v>-</v>
      </c>
      <c r="D819" s="38" t="str">
        <f>IF(ISBLANK('Model Participation Data'!$C$40),"-",'Model Participation Data'!$C$40)</f>
        <v>-</v>
      </c>
      <c r="E819" s="38" t="str">
        <f>IF(ISBLANK('Model Participation Data'!$D$40),"-",'Model Participation Data'!$D$40)</f>
        <v>-</v>
      </c>
      <c r="F819" s="38" t="str">
        <f>IF(ISBLANK('Model Participation Data'!$E$40),"-",'Model Participation Data'!$E$40)</f>
        <v>-</v>
      </c>
      <c r="G819" s="151" t="str">
        <f>IF(ISBLANK('Model Participation Data'!$F$40),"-",'Model Participation Data'!$F$40)</f>
        <v>-</v>
      </c>
      <c r="H819" s="38">
        <v>2</v>
      </c>
      <c r="I819" s="38" t="s">
        <v>65</v>
      </c>
      <c r="J819" s="150" t="str">
        <f t="shared" si="42"/>
        <v>2Goal</v>
      </c>
      <c r="K819" s="38" t="str">
        <f>IF(ISBLANK('Model Participation Data'!$L$40),"-",'Model Participation Data'!$L$40)</f>
        <v>-</v>
      </c>
      <c r="L819" s="39" t="str">
        <f>IF(ISBLANK('Model Participation Data'!$M$40),"-",'Model Participation Data'!$M$40)</f>
        <v>-</v>
      </c>
      <c r="M819" s="43" t="str">
        <f>IF(ISNA(SUMIFS(INDEX('Model Participation Data'!$N$8:$DX$57,0,MATCH(CONCATENATE($J819,M$6),'Model Participation Data'!$N$6:$DX$6,0)),'Model Participation Data'!$B$8:$B$57,$C819,'Model Participation Data'!$C$8:$C$57,$D819)),"-",SUMIFS(INDEX('Model Participation Data'!$N$8:$DX$57,0,MATCH(CONCATENATE($J819,M$6),'Model Participation Data'!$N$6:$DX$6,0)),'Model Participation Data'!$B$8:$B$57,$C819,'Model Participation Data'!$C$8:$C$57,$D819))</f>
        <v>-</v>
      </c>
      <c r="N819" s="43" t="str">
        <f>IF(ISNA(SUMIFS(INDEX('Model Participation Data'!$N$8:$DX$57,0,MATCH(CONCATENATE($J819,N$6),'Model Participation Data'!$N$6:$DX$6,0)),'Model Participation Data'!$B$8:$B$57,$C819,'Model Participation Data'!$C$8:$C$57,$D819)),"-",SUMIFS(INDEX('Model Participation Data'!$N$8:$DX$57,0,MATCH(CONCATENATE($J819,N$6),'Model Participation Data'!$N$6:$DX$6,0)),'Model Participation Data'!$B$8:$B$57,$C819,'Model Participation Data'!$C$8:$C$57,$D819))</f>
        <v>-</v>
      </c>
      <c r="O819" s="154">
        <f>IF(ISNA(SUMIFS(INDEX('Model Participation Data'!$N$8:$DX$57,0,MATCH(CONCATENATE($J819,O$6),'Model Participation Data'!$N$6:$DX$6,0)),'Model Participation Data'!$B$8:$B$57,$C819,'Model Participation Data'!$C$8:$C$57,$D819)),"-",SUMIFS(INDEX('Model Participation Data'!$N$8:$DX$57,0,MATCH(CONCATENATE($J819,O$6),'Model Participation Data'!$N$6:$DX$6,0)),'Model Participation Data'!$B$8:$B$57,$C819,'Model Participation Data'!$C$8:$C$57,$D819))</f>
        <v>0</v>
      </c>
    </row>
    <row r="820" spans="2:15" outlineLevel="1" x14ac:dyDescent="0.35">
      <c r="B820" s="37" t="s">
        <v>80</v>
      </c>
      <c r="C820" s="38" t="str">
        <f>IF(ISBLANK('Model Participation Data'!$B$40),"-",'Model Participation Data'!$B$40)</f>
        <v>-</v>
      </c>
      <c r="D820" s="38" t="str">
        <f>IF(ISBLANK('Model Participation Data'!$C$40),"-",'Model Participation Data'!$C$40)</f>
        <v>-</v>
      </c>
      <c r="E820" s="38" t="str">
        <f>IF(ISBLANK('Model Participation Data'!$D$40),"-",'Model Participation Data'!$D$40)</f>
        <v>-</v>
      </c>
      <c r="F820" s="38" t="str">
        <f>IF(ISBLANK('Model Participation Data'!$E$40),"-",'Model Participation Data'!$E$40)</f>
        <v>-</v>
      </c>
      <c r="G820" s="151" t="str">
        <f>IF(ISBLANK('Model Participation Data'!$F$40),"-",'Model Participation Data'!$F$40)</f>
        <v>-</v>
      </c>
      <c r="H820" s="38">
        <v>3</v>
      </c>
      <c r="I820" s="38">
        <v>1</v>
      </c>
      <c r="J820" s="150" t="str">
        <f t="shared" si="42"/>
        <v>31</v>
      </c>
      <c r="K820" s="38" t="str">
        <f>IF(ISBLANK('Model Participation Data'!$L$40),"-",'Model Participation Data'!$L$40)</f>
        <v>-</v>
      </c>
      <c r="L820" s="39" t="str">
        <f>IF(ISBLANK('Model Participation Data'!$M$40),"-",'Model Participation Data'!$M$40)</f>
        <v>-</v>
      </c>
      <c r="M820" s="43">
        <f>IF(ISNA(SUMIFS(INDEX('Model Participation Data'!$N$8:$DX$57,0,MATCH(CONCATENATE($J820,M$6),'Model Participation Data'!$N$6:$DX$6,0)),'Model Participation Data'!$B$8:$B$57,$C820,'Model Participation Data'!$C$8:$C$57,$D820)),"-",SUMIFS(INDEX('Model Participation Data'!$N$8:$DX$57,0,MATCH(CONCATENATE($J820,M$6),'Model Participation Data'!$N$6:$DX$6,0)),'Model Participation Data'!$B$8:$B$57,$C820,'Model Participation Data'!$C$8:$C$57,$D820))</f>
        <v>0</v>
      </c>
      <c r="N820" s="43">
        <f>IF(ISNA(SUMIFS(INDEX('Model Participation Data'!$N$8:$DX$57,0,MATCH(CONCATENATE($J820,N$6),'Model Participation Data'!$N$6:$DX$6,0)),'Model Participation Data'!$B$8:$B$57,$C820,'Model Participation Data'!$C$8:$C$57,$D820)),"-",SUMIFS(INDEX('Model Participation Data'!$N$8:$DX$57,0,MATCH(CONCATENATE($J820,N$6),'Model Participation Data'!$N$6:$DX$6,0)),'Model Participation Data'!$B$8:$B$57,$C820,'Model Participation Data'!$C$8:$C$57,$D820))</f>
        <v>0</v>
      </c>
      <c r="O820" s="154">
        <f>IF(ISNA(SUMIFS(INDEX('Model Participation Data'!$N$8:$DX$57,0,MATCH(CONCATENATE($J820,O$6),'Model Participation Data'!$N$6:$DX$6,0)),'Model Participation Data'!$B$8:$B$57,$C820,'Model Participation Data'!$C$8:$C$57,$D820)),"-",SUMIFS(INDEX('Model Participation Data'!$N$8:$DX$57,0,MATCH(CONCATENATE($J820,O$6),'Model Participation Data'!$N$6:$DX$6,0)),'Model Participation Data'!$B$8:$B$57,$C820,'Model Participation Data'!$C$8:$C$57,$D820))</f>
        <v>0</v>
      </c>
    </row>
    <row r="821" spans="2:15" outlineLevel="1" x14ac:dyDescent="0.35">
      <c r="B821" s="37" t="s">
        <v>80</v>
      </c>
      <c r="C821" s="38" t="str">
        <f>IF(ISBLANK('Model Participation Data'!$B$40),"-",'Model Participation Data'!$B$40)</f>
        <v>-</v>
      </c>
      <c r="D821" s="38" t="str">
        <f>IF(ISBLANK('Model Participation Data'!$C$40),"-",'Model Participation Data'!$C$40)</f>
        <v>-</v>
      </c>
      <c r="E821" s="38" t="str">
        <f>IF(ISBLANK('Model Participation Data'!$D$40),"-",'Model Participation Data'!$D$40)</f>
        <v>-</v>
      </c>
      <c r="F821" s="38" t="str">
        <f>IF(ISBLANK('Model Participation Data'!$E$40),"-",'Model Participation Data'!$E$40)</f>
        <v>-</v>
      </c>
      <c r="G821" s="151" t="str">
        <f>IF(ISBLANK('Model Participation Data'!$F$40),"-",'Model Participation Data'!$F$40)</f>
        <v>-</v>
      </c>
      <c r="H821" s="38">
        <v>3</v>
      </c>
      <c r="I821" s="38">
        <v>2</v>
      </c>
      <c r="J821" s="150" t="str">
        <f t="shared" si="42"/>
        <v>32</v>
      </c>
      <c r="K821" s="38" t="str">
        <f>IF(ISBLANK('Model Participation Data'!$L$40),"-",'Model Participation Data'!$L$40)</f>
        <v>-</v>
      </c>
      <c r="L821" s="39" t="str">
        <f>IF(ISBLANK('Model Participation Data'!$M$40),"-",'Model Participation Data'!$M$40)</f>
        <v>-</v>
      </c>
      <c r="M821" s="43">
        <f>IF(ISNA(SUMIFS(INDEX('Model Participation Data'!$N$8:$DX$57,0,MATCH(CONCATENATE($J821,M$6),'Model Participation Data'!$N$6:$DX$6,0)),'Model Participation Data'!$B$8:$B$57,$C821,'Model Participation Data'!$C$8:$C$57,$D821)),"-",SUMIFS(INDEX('Model Participation Data'!$N$8:$DX$57,0,MATCH(CONCATENATE($J821,M$6),'Model Participation Data'!$N$6:$DX$6,0)),'Model Participation Data'!$B$8:$B$57,$C821,'Model Participation Data'!$C$8:$C$57,$D821))</f>
        <v>0</v>
      </c>
      <c r="N821" s="43">
        <f>IF(ISNA(SUMIFS(INDEX('Model Participation Data'!$N$8:$DX$57,0,MATCH(CONCATENATE($J821,N$6),'Model Participation Data'!$N$6:$DX$6,0)),'Model Participation Data'!$B$8:$B$57,$C821,'Model Participation Data'!$C$8:$C$57,$D821)),"-",SUMIFS(INDEX('Model Participation Data'!$N$8:$DX$57,0,MATCH(CONCATENATE($J821,N$6),'Model Participation Data'!$N$6:$DX$6,0)),'Model Participation Data'!$B$8:$B$57,$C821,'Model Participation Data'!$C$8:$C$57,$D821))</f>
        <v>0</v>
      </c>
      <c r="O821" s="154">
        <f>IF(ISNA(SUMIFS(INDEX('Model Participation Data'!$N$8:$DX$57,0,MATCH(CONCATENATE($J821,O$6),'Model Participation Data'!$N$6:$DX$6,0)),'Model Participation Data'!$B$8:$B$57,$C821,'Model Participation Data'!$C$8:$C$57,$D821)),"-",SUMIFS(INDEX('Model Participation Data'!$N$8:$DX$57,0,MATCH(CONCATENATE($J821,O$6),'Model Participation Data'!$N$6:$DX$6,0)),'Model Participation Data'!$B$8:$B$57,$C821,'Model Participation Data'!$C$8:$C$57,$D821))</f>
        <v>0</v>
      </c>
    </row>
    <row r="822" spans="2:15" outlineLevel="1" x14ac:dyDescent="0.35">
      <c r="B822" s="37" t="s">
        <v>80</v>
      </c>
      <c r="C822" s="38" t="str">
        <f>IF(ISBLANK('Model Participation Data'!$B$40),"-",'Model Participation Data'!$B$40)</f>
        <v>-</v>
      </c>
      <c r="D822" s="38" t="str">
        <f>IF(ISBLANK('Model Participation Data'!$C$40),"-",'Model Participation Data'!$C$40)</f>
        <v>-</v>
      </c>
      <c r="E822" s="38" t="str">
        <f>IF(ISBLANK('Model Participation Data'!$D$40),"-",'Model Participation Data'!$D$40)</f>
        <v>-</v>
      </c>
      <c r="F822" s="38" t="str">
        <f>IF(ISBLANK('Model Participation Data'!$E$40),"-",'Model Participation Data'!$E$40)</f>
        <v>-</v>
      </c>
      <c r="G822" s="151" t="str">
        <f>IF(ISBLANK('Model Participation Data'!$F$40),"-",'Model Participation Data'!$F$40)</f>
        <v>-</v>
      </c>
      <c r="H822" s="38">
        <v>3</v>
      </c>
      <c r="I822" s="38">
        <v>3</v>
      </c>
      <c r="J822" s="150" t="str">
        <f t="shared" si="42"/>
        <v>33</v>
      </c>
      <c r="K822" s="38" t="str">
        <f>IF(ISBLANK('Model Participation Data'!$L$40),"-",'Model Participation Data'!$L$40)</f>
        <v>-</v>
      </c>
      <c r="L822" s="39" t="str">
        <f>IF(ISBLANK('Model Participation Data'!$M$40),"-",'Model Participation Data'!$M$40)</f>
        <v>-</v>
      </c>
      <c r="M822" s="43">
        <f>IF(ISNA(SUMIFS(INDEX('Model Participation Data'!$N$8:$DX$57,0,MATCH(CONCATENATE($J822,M$6),'Model Participation Data'!$N$6:$DX$6,0)),'Model Participation Data'!$B$8:$B$57,$C822,'Model Participation Data'!$C$8:$C$57,$D822)),"-",SUMIFS(INDEX('Model Participation Data'!$N$8:$DX$57,0,MATCH(CONCATENATE($J822,M$6),'Model Participation Data'!$N$6:$DX$6,0)),'Model Participation Data'!$B$8:$B$57,$C822,'Model Participation Data'!$C$8:$C$57,$D822))</f>
        <v>0</v>
      </c>
      <c r="N822" s="43">
        <f>IF(ISNA(SUMIFS(INDEX('Model Participation Data'!$N$8:$DX$57,0,MATCH(CONCATENATE($J822,N$6),'Model Participation Data'!$N$6:$DX$6,0)),'Model Participation Data'!$B$8:$B$57,$C822,'Model Participation Data'!$C$8:$C$57,$D822)),"-",SUMIFS(INDEX('Model Participation Data'!$N$8:$DX$57,0,MATCH(CONCATENATE($J822,N$6),'Model Participation Data'!$N$6:$DX$6,0)),'Model Participation Data'!$B$8:$B$57,$C822,'Model Participation Data'!$C$8:$C$57,$D822))</f>
        <v>0</v>
      </c>
      <c r="O822" s="154">
        <f>IF(ISNA(SUMIFS(INDEX('Model Participation Data'!$N$8:$DX$57,0,MATCH(CONCATENATE($J822,O$6),'Model Participation Data'!$N$6:$DX$6,0)),'Model Participation Data'!$B$8:$B$57,$C822,'Model Participation Data'!$C$8:$C$57,$D822)),"-",SUMIFS(INDEX('Model Participation Data'!$N$8:$DX$57,0,MATCH(CONCATENATE($J822,O$6),'Model Participation Data'!$N$6:$DX$6,0)),'Model Participation Data'!$B$8:$B$57,$C822,'Model Participation Data'!$C$8:$C$57,$D822))</f>
        <v>0</v>
      </c>
    </row>
    <row r="823" spans="2:15" outlineLevel="1" x14ac:dyDescent="0.35">
      <c r="B823" s="37" t="s">
        <v>80</v>
      </c>
      <c r="C823" s="38" t="str">
        <f>IF(ISBLANK('Model Participation Data'!$B$40),"-",'Model Participation Data'!$B$40)</f>
        <v>-</v>
      </c>
      <c r="D823" s="38" t="str">
        <f>IF(ISBLANK('Model Participation Data'!$C$40),"-",'Model Participation Data'!$C$40)</f>
        <v>-</v>
      </c>
      <c r="E823" s="38" t="str">
        <f>IF(ISBLANK('Model Participation Data'!$D$40),"-",'Model Participation Data'!$D$40)</f>
        <v>-</v>
      </c>
      <c r="F823" s="38" t="str">
        <f>IF(ISBLANK('Model Participation Data'!$E$40),"-",'Model Participation Data'!$E$40)</f>
        <v>-</v>
      </c>
      <c r="G823" s="151" t="str">
        <f>IF(ISBLANK('Model Participation Data'!$F$40),"-",'Model Participation Data'!$F$40)</f>
        <v>-</v>
      </c>
      <c r="H823" s="38">
        <v>3</v>
      </c>
      <c r="I823" s="38">
        <v>4</v>
      </c>
      <c r="J823" s="150" t="str">
        <f t="shared" si="42"/>
        <v>34</v>
      </c>
      <c r="K823" s="38" t="str">
        <f>IF(ISBLANK('Model Participation Data'!$L$40),"-",'Model Participation Data'!$L$40)</f>
        <v>-</v>
      </c>
      <c r="L823" s="39" t="str">
        <f>IF(ISBLANK('Model Participation Data'!$M$40),"-",'Model Participation Data'!$M$40)</f>
        <v>-</v>
      </c>
      <c r="M823" s="43">
        <f>IF(ISNA(SUMIFS(INDEX('Model Participation Data'!$N$8:$DX$57,0,MATCH(CONCATENATE($J823,M$6),'Model Participation Data'!$N$6:$DX$6,0)),'Model Participation Data'!$B$8:$B$57,$C823,'Model Participation Data'!$C$8:$C$57,$D823)),"-",SUMIFS(INDEX('Model Participation Data'!$N$8:$DX$57,0,MATCH(CONCATENATE($J823,M$6),'Model Participation Data'!$N$6:$DX$6,0)),'Model Participation Data'!$B$8:$B$57,$C823,'Model Participation Data'!$C$8:$C$57,$D823))</f>
        <v>0</v>
      </c>
      <c r="N823" s="43">
        <f>IF(ISNA(SUMIFS(INDEX('Model Participation Data'!$N$8:$DX$57,0,MATCH(CONCATENATE($J823,N$6),'Model Participation Data'!$N$6:$DX$6,0)),'Model Participation Data'!$B$8:$B$57,$C823,'Model Participation Data'!$C$8:$C$57,$D823)),"-",SUMIFS(INDEX('Model Participation Data'!$N$8:$DX$57,0,MATCH(CONCATENATE($J823,N$6),'Model Participation Data'!$N$6:$DX$6,0)),'Model Participation Data'!$B$8:$B$57,$C823,'Model Participation Data'!$C$8:$C$57,$D823))</f>
        <v>0</v>
      </c>
      <c r="O823" s="154">
        <f>IF(ISNA(SUMIFS(INDEX('Model Participation Data'!$N$8:$DX$57,0,MATCH(CONCATENATE($J823,O$6),'Model Participation Data'!$N$6:$DX$6,0)),'Model Participation Data'!$B$8:$B$57,$C823,'Model Participation Data'!$C$8:$C$57,$D823)),"-",SUMIFS(INDEX('Model Participation Data'!$N$8:$DX$57,0,MATCH(CONCATENATE($J823,O$6),'Model Participation Data'!$N$6:$DX$6,0)),'Model Participation Data'!$B$8:$B$57,$C823,'Model Participation Data'!$C$8:$C$57,$D823))</f>
        <v>0</v>
      </c>
    </row>
    <row r="824" spans="2:15" outlineLevel="1" x14ac:dyDescent="0.35">
      <c r="B824" s="37" t="s">
        <v>80</v>
      </c>
      <c r="C824" s="38" t="str">
        <f>IF(ISBLANK('Model Participation Data'!$B$40),"-",'Model Participation Data'!$B$40)</f>
        <v>-</v>
      </c>
      <c r="D824" s="38" t="str">
        <f>IF(ISBLANK('Model Participation Data'!$C$40),"-",'Model Participation Data'!$C$40)</f>
        <v>-</v>
      </c>
      <c r="E824" s="38" t="str">
        <f>IF(ISBLANK('Model Participation Data'!$D$40),"-",'Model Participation Data'!$D$40)</f>
        <v>-</v>
      </c>
      <c r="F824" s="38" t="str">
        <f>IF(ISBLANK('Model Participation Data'!$E$40),"-",'Model Participation Data'!$E$40)</f>
        <v>-</v>
      </c>
      <c r="G824" s="151" t="str">
        <f>IF(ISBLANK('Model Participation Data'!$F$40),"-",'Model Participation Data'!$F$40)</f>
        <v>-</v>
      </c>
      <c r="H824" s="38">
        <v>3</v>
      </c>
      <c r="I824" s="38">
        <v>5</v>
      </c>
      <c r="J824" s="150" t="str">
        <f t="shared" si="42"/>
        <v>35</v>
      </c>
      <c r="K824" s="38" t="str">
        <f>IF(ISBLANK('Model Participation Data'!$L$40),"-",'Model Participation Data'!$L$40)</f>
        <v>-</v>
      </c>
      <c r="L824" s="39" t="str">
        <f>IF(ISBLANK('Model Participation Data'!$M$40),"-",'Model Participation Data'!$M$40)</f>
        <v>-</v>
      </c>
      <c r="M824" s="43">
        <f>IF(ISNA(SUMIFS(INDEX('Model Participation Data'!$N$8:$DX$57,0,MATCH(CONCATENATE($J824,M$6),'Model Participation Data'!$N$6:$DX$6,0)),'Model Participation Data'!$B$8:$B$57,$C824,'Model Participation Data'!$C$8:$C$57,$D824)),"-",SUMIFS(INDEX('Model Participation Data'!$N$8:$DX$57,0,MATCH(CONCATENATE($J824,M$6),'Model Participation Data'!$N$6:$DX$6,0)),'Model Participation Data'!$B$8:$B$57,$C824,'Model Participation Data'!$C$8:$C$57,$D824))</f>
        <v>0</v>
      </c>
      <c r="N824" s="43">
        <f>IF(ISNA(SUMIFS(INDEX('Model Participation Data'!$N$8:$DX$57,0,MATCH(CONCATENATE($J824,N$6),'Model Participation Data'!$N$6:$DX$6,0)),'Model Participation Data'!$B$8:$B$57,$C824,'Model Participation Data'!$C$8:$C$57,$D824)),"-",SUMIFS(INDEX('Model Participation Data'!$N$8:$DX$57,0,MATCH(CONCATENATE($J824,N$6),'Model Participation Data'!$N$6:$DX$6,0)),'Model Participation Data'!$B$8:$B$57,$C824,'Model Participation Data'!$C$8:$C$57,$D824))</f>
        <v>0</v>
      </c>
      <c r="O824" s="154">
        <f>IF(ISNA(SUMIFS(INDEX('Model Participation Data'!$N$8:$DX$57,0,MATCH(CONCATENATE($J824,O$6),'Model Participation Data'!$N$6:$DX$6,0)),'Model Participation Data'!$B$8:$B$57,$C824,'Model Participation Data'!$C$8:$C$57,$D824)),"-",SUMIFS(INDEX('Model Participation Data'!$N$8:$DX$57,0,MATCH(CONCATENATE($J824,O$6),'Model Participation Data'!$N$6:$DX$6,0)),'Model Participation Data'!$B$8:$B$57,$C824,'Model Participation Data'!$C$8:$C$57,$D824))</f>
        <v>0</v>
      </c>
    </row>
    <row r="825" spans="2:15" outlineLevel="1" x14ac:dyDescent="0.35">
      <c r="B825" s="37" t="s">
        <v>80</v>
      </c>
      <c r="C825" s="38" t="str">
        <f>IF(ISBLANK('Model Participation Data'!$B$40),"-",'Model Participation Data'!$B$40)</f>
        <v>-</v>
      </c>
      <c r="D825" s="38" t="str">
        <f>IF(ISBLANK('Model Participation Data'!$C$40),"-",'Model Participation Data'!$C$40)</f>
        <v>-</v>
      </c>
      <c r="E825" s="38" t="str">
        <f>IF(ISBLANK('Model Participation Data'!$D$40),"-",'Model Participation Data'!$D$40)</f>
        <v>-</v>
      </c>
      <c r="F825" s="38" t="str">
        <f>IF(ISBLANK('Model Participation Data'!$E$40),"-",'Model Participation Data'!$E$40)</f>
        <v>-</v>
      </c>
      <c r="G825" s="151" t="str">
        <f>IF(ISBLANK('Model Participation Data'!$F$40),"-",'Model Participation Data'!$F$40)</f>
        <v>-</v>
      </c>
      <c r="H825" s="38">
        <v>3</v>
      </c>
      <c r="I825" s="38" t="s">
        <v>65</v>
      </c>
      <c r="J825" s="150" t="str">
        <f t="shared" si="42"/>
        <v>3Goal</v>
      </c>
      <c r="K825" s="38" t="str">
        <f>IF(ISBLANK('Model Participation Data'!$L$40),"-",'Model Participation Data'!$L$40)</f>
        <v>-</v>
      </c>
      <c r="L825" s="39" t="str">
        <f>IF(ISBLANK('Model Participation Data'!$M$40),"-",'Model Participation Data'!$M$40)</f>
        <v>-</v>
      </c>
      <c r="M825" s="43" t="str">
        <f>IF(ISNA(SUMIFS(INDEX('Model Participation Data'!$N$8:$DX$57,0,MATCH(CONCATENATE($J825,M$6),'Model Participation Data'!$N$6:$DX$6,0)),'Model Participation Data'!$B$8:$B$57,$C825,'Model Participation Data'!$C$8:$C$57,$D825)),"-",SUMIFS(INDEX('Model Participation Data'!$N$8:$DX$57,0,MATCH(CONCATENATE($J825,M$6),'Model Participation Data'!$N$6:$DX$6,0)),'Model Participation Data'!$B$8:$B$57,$C825,'Model Participation Data'!$C$8:$C$57,$D825))</f>
        <v>-</v>
      </c>
      <c r="N825" s="43" t="str">
        <f>IF(ISNA(SUMIFS(INDEX('Model Participation Data'!$N$8:$DX$57,0,MATCH(CONCATENATE($J825,N$6),'Model Participation Data'!$N$6:$DX$6,0)),'Model Participation Data'!$B$8:$B$57,$C825,'Model Participation Data'!$C$8:$C$57,$D825)),"-",SUMIFS(INDEX('Model Participation Data'!$N$8:$DX$57,0,MATCH(CONCATENATE($J825,N$6),'Model Participation Data'!$N$6:$DX$6,0)),'Model Participation Data'!$B$8:$B$57,$C825,'Model Participation Data'!$C$8:$C$57,$D825))</f>
        <v>-</v>
      </c>
      <c r="O825" s="154">
        <f>IF(ISNA(SUMIFS(INDEX('Model Participation Data'!$N$8:$DX$57,0,MATCH(CONCATENATE($J825,O$6),'Model Participation Data'!$N$6:$DX$6,0)),'Model Participation Data'!$B$8:$B$57,$C825,'Model Participation Data'!$C$8:$C$57,$D825)),"-",SUMIFS(INDEX('Model Participation Data'!$N$8:$DX$57,0,MATCH(CONCATENATE($J825,O$6),'Model Participation Data'!$N$6:$DX$6,0)),'Model Participation Data'!$B$8:$B$57,$C825,'Model Participation Data'!$C$8:$C$57,$D825))</f>
        <v>0</v>
      </c>
    </row>
    <row r="826" spans="2:15" outlineLevel="1" x14ac:dyDescent="0.35">
      <c r="B826" s="37" t="s">
        <v>80</v>
      </c>
      <c r="C826" s="38" t="str">
        <f>IF(ISBLANK('Model Participation Data'!$B$40),"-",'Model Participation Data'!$B$40)</f>
        <v>-</v>
      </c>
      <c r="D826" s="38" t="str">
        <f>IF(ISBLANK('Model Participation Data'!$C$40),"-",'Model Participation Data'!$C$40)</f>
        <v>-</v>
      </c>
      <c r="E826" s="38" t="str">
        <f>IF(ISBLANK('Model Participation Data'!$D$40),"-",'Model Participation Data'!$D$40)</f>
        <v>-</v>
      </c>
      <c r="F826" s="38" t="str">
        <f>IF(ISBLANK('Model Participation Data'!$E$40),"-",'Model Participation Data'!$E$40)</f>
        <v>-</v>
      </c>
      <c r="G826" s="151" t="str">
        <f>IF(ISBLANK('Model Participation Data'!$F$40),"-",'Model Participation Data'!$F$40)</f>
        <v>-</v>
      </c>
      <c r="H826" s="38">
        <v>4</v>
      </c>
      <c r="I826" s="38">
        <v>1</v>
      </c>
      <c r="J826" s="150" t="str">
        <f t="shared" ref="J826:J831" si="44">CONCATENATE(H826,I826)</f>
        <v>41</v>
      </c>
      <c r="K826" s="38" t="str">
        <f>IF(ISBLANK('Model Participation Data'!$L$40),"-",'Model Participation Data'!$L$40)</f>
        <v>-</v>
      </c>
      <c r="L826" s="39" t="str">
        <f>IF(ISBLANK('Model Participation Data'!$M$40),"-",'Model Participation Data'!$M$40)</f>
        <v>-</v>
      </c>
      <c r="M826" s="43">
        <f>IF(ISNA(SUMIFS(INDEX('Model Participation Data'!$N$8:$DX$57,0,MATCH(CONCATENATE($J826,M$6),'Model Participation Data'!$N$6:$DX$6,0)),'Model Participation Data'!$B$8:$B$57,$C826,'Model Participation Data'!$C$8:$C$57,$D826)),"-",SUMIFS(INDEX('Model Participation Data'!$N$8:$DX$57,0,MATCH(CONCATENATE($J826,M$6),'Model Participation Data'!$N$6:$DX$6,0)),'Model Participation Data'!$B$8:$B$57,$C826,'Model Participation Data'!$C$8:$C$57,$D826))</f>
        <v>0</v>
      </c>
      <c r="N826" s="43">
        <f>IF(ISNA(SUMIFS(INDEX('Model Participation Data'!$N$8:$DX$57,0,MATCH(CONCATENATE($J826,N$6),'Model Participation Data'!$N$6:$DX$6,0)),'Model Participation Data'!$B$8:$B$57,$C826,'Model Participation Data'!$C$8:$C$57,$D826)),"-",SUMIFS(INDEX('Model Participation Data'!$N$8:$DX$57,0,MATCH(CONCATENATE($J826,N$6),'Model Participation Data'!$N$6:$DX$6,0)),'Model Participation Data'!$B$8:$B$57,$C826,'Model Participation Data'!$C$8:$C$57,$D826))</f>
        <v>0</v>
      </c>
      <c r="O826" s="154">
        <f>IF(ISNA(SUMIFS(INDEX('Model Participation Data'!$N$8:$DX$57,0,MATCH(CONCATENATE($J826,O$6),'Model Participation Data'!$N$6:$DX$6,0)),'Model Participation Data'!$B$8:$B$57,$C826,'Model Participation Data'!$C$8:$C$57,$D826)),"-",SUMIFS(INDEX('Model Participation Data'!$N$8:$DX$57,0,MATCH(CONCATENATE($J826,O$6),'Model Participation Data'!$N$6:$DX$6,0)),'Model Participation Data'!$B$8:$B$57,$C826,'Model Participation Data'!$C$8:$C$57,$D826))</f>
        <v>0</v>
      </c>
    </row>
    <row r="827" spans="2:15" outlineLevel="1" x14ac:dyDescent="0.35">
      <c r="B827" s="37" t="s">
        <v>80</v>
      </c>
      <c r="C827" s="38" t="str">
        <f>IF(ISBLANK('Model Participation Data'!$B$40),"-",'Model Participation Data'!$B$40)</f>
        <v>-</v>
      </c>
      <c r="D827" s="38" t="str">
        <f>IF(ISBLANK('Model Participation Data'!$C$40),"-",'Model Participation Data'!$C$40)</f>
        <v>-</v>
      </c>
      <c r="E827" s="38" t="str">
        <f>IF(ISBLANK('Model Participation Data'!$D$40),"-",'Model Participation Data'!$D$40)</f>
        <v>-</v>
      </c>
      <c r="F827" s="38" t="str">
        <f>IF(ISBLANK('Model Participation Data'!$E$40),"-",'Model Participation Data'!$E$40)</f>
        <v>-</v>
      </c>
      <c r="G827" s="151" t="str">
        <f>IF(ISBLANK('Model Participation Data'!$F$40),"-",'Model Participation Data'!$F$40)</f>
        <v>-</v>
      </c>
      <c r="H827" s="38">
        <v>4</v>
      </c>
      <c r="I827" s="38">
        <v>2</v>
      </c>
      <c r="J827" s="150" t="str">
        <f t="shared" si="44"/>
        <v>42</v>
      </c>
      <c r="K827" s="38" t="str">
        <f>IF(ISBLANK('Model Participation Data'!$L$40),"-",'Model Participation Data'!$L$40)</f>
        <v>-</v>
      </c>
      <c r="L827" s="39" t="str">
        <f>IF(ISBLANK('Model Participation Data'!$M$40),"-",'Model Participation Data'!$M$40)</f>
        <v>-</v>
      </c>
      <c r="M827" s="43">
        <f>IF(ISNA(SUMIFS(INDEX('Model Participation Data'!$N$8:$DX$57,0,MATCH(CONCATENATE($J827,M$6),'Model Participation Data'!$N$6:$DX$6,0)),'Model Participation Data'!$B$8:$B$57,$C827,'Model Participation Data'!$C$8:$C$57,$D827)),"-",SUMIFS(INDEX('Model Participation Data'!$N$8:$DX$57,0,MATCH(CONCATENATE($J827,M$6),'Model Participation Data'!$N$6:$DX$6,0)),'Model Participation Data'!$B$8:$B$57,$C827,'Model Participation Data'!$C$8:$C$57,$D827))</f>
        <v>0</v>
      </c>
      <c r="N827" s="43">
        <f>IF(ISNA(SUMIFS(INDEX('Model Participation Data'!$N$8:$DX$57,0,MATCH(CONCATENATE($J827,N$6),'Model Participation Data'!$N$6:$DX$6,0)),'Model Participation Data'!$B$8:$B$57,$C827,'Model Participation Data'!$C$8:$C$57,$D827)),"-",SUMIFS(INDEX('Model Participation Data'!$N$8:$DX$57,0,MATCH(CONCATENATE($J827,N$6),'Model Participation Data'!$N$6:$DX$6,0)),'Model Participation Data'!$B$8:$B$57,$C827,'Model Participation Data'!$C$8:$C$57,$D827))</f>
        <v>0</v>
      </c>
      <c r="O827" s="154">
        <f>IF(ISNA(SUMIFS(INDEX('Model Participation Data'!$N$8:$DX$57,0,MATCH(CONCATENATE($J827,O$6),'Model Participation Data'!$N$6:$DX$6,0)),'Model Participation Data'!$B$8:$B$57,$C827,'Model Participation Data'!$C$8:$C$57,$D827)),"-",SUMIFS(INDEX('Model Participation Data'!$N$8:$DX$57,0,MATCH(CONCATENATE($J827,O$6),'Model Participation Data'!$N$6:$DX$6,0)),'Model Participation Data'!$B$8:$B$57,$C827,'Model Participation Data'!$C$8:$C$57,$D827))</f>
        <v>0</v>
      </c>
    </row>
    <row r="828" spans="2:15" outlineLevel="1" x14ac:dyDescent="0.35">
      <c r="B828" s="37" t="s">
        <v>80</v>
      </c>
      <c r="C828" s="38" t="str">
        <f>IF(ISBLANK('Model Participation Data'!$B$40),"-",'Model Participation Data'!$B$40)</f>
        <v>-</v>
      </c>
      <c r="D828" s="38" t="str">
        <f>IF(ISBLANK('Model Participation Data'!$C$40),"-",'Model Participation Data'!$C$40)</f>
        <v>-</v>
      </c>
      <c r="E828" s="38" t="str">
        <f>IF(ISBLANK('Model Participation Data'!$D$40),"-",'Model Participation Data'!$D$40)</f>
        <v>-</v>
      </c>
      <c r="F828" s="38" t="str">
        <f>IF(ISBLANK('Model Participation Data'!$E$40),"-",'Model Participation Data'!$E$40)</f>
        <v>-</v>
      </c>
      <c r="G828" s="151" t="str">
        <f>IF(ISBLANK('Model Participation Data'!$F$40),"-",'Model Participation Data'!$F$40)</f>
        <v>-</v>
      </c>
      <c r="H828" s="38">
        <v>4</v>
      </c>
      <c r="I828" s="38">
        <v>3</v>
      </c>
      <c r="J828" s="150" t="str">
        <f t="shared" si="44"/>
        <v>43</v>
      </c>
      <c r="K828" s="38" t="str">
        <f>IF(ISBLANK('Model Participation Data'!$L$40),"-",'Model Participation Data'!$L$40)</f>
        <v>-</v>
      </c>
      <c r="L828" s="39" t="str">
        <f>IF(ISBLANK('Model Participation Data'!$M$40),"-",'Model Participation Data'!$M$40)</f>
        <v>-</v>
      </c>
      <c r="M828" s="43">
        <f>IF(ISNA(SUMIFS(INDEX('Model Participation Data'!$N$8:$DX$57,0,MATCH(CONCATENATE($J828,M$6),'Model Participation Data'!$N$6:$DX$6,0)),'Model Participation Data'!$B$8:$B$57,$C828,'Model Participation Data'!$C$8:$C$57,$D828)),"-",SUMIFS(INDEX('Model Participation Data'!$N$8:$DX$57,0,MATCH(CONCATENATE($J828,M$6),'Model Participation Data'!$N$6:$DX$6,0)),'Model Participation Data'!$B$8:$B$57,$C828,'Model Participation Data'!$C$8:$C$57,$D828))</f>
        <v>0</v>
      </c>
      <c r="N828" s="43">
        <f>IF(ISNA(SUMIFS(INDEX('Model Participation Data'!$N$8:$DX$57,0,MATCH(CONCATENATE($J828,N$6),'Model Participation Data'!$N$6:$DX$6,0)),'Model Participation Data'!$B$8:$B$57,$C828,'Model Participation Data'!$C$8:$C$57,$D828)),"-",SUMIFS(INDEX('Model Participation Data'!$N$8:$DX$57,0,MATCH(CONCATENATE($J828,N$6),'Model Participation Data'!$N$6:$DX$6,0)),'Model Participation Data'!$B$8:$B$57,$C828,'Model Participation Data'!$C$8:$C$57,$D828))</f>
        <v>0</v>
      </c>
      <c r="O828" s="154">
        <f>IF(ISNA(SUMIFS(INDEX('Model Participation Data'!$N$8:$DX$57,0,MATCH(CONCATENATE($J828,O$6),'Model Participation Data'!$N$6:$DX$6,0)),'Model Participation Data'!$B$8:$B$57,$C828,'Model Participation Data'!$C$8:$C$57,$D828)),"-",SUMIFS(INDEX('Model Participation Data'!$N$8:$DX$57,0,MATCH(CONCATENATE($J828,O$6),'Model Participation Data'!$N$6:$DX$6,0)),'Model Participation Data'!$B$8:$B$57,$C828,'Model Participation Data'!$C$8:$C$57,$D828))</f>
        <v>0</v>
      </c>
    </row>
    <row r="829" spans="2:15" outlineLevel="1" x14ac:dyDescent="0.35">
      <c r="B829" s="37" t="s">
        <v>80</v>
      </c>
      <c r="C829" s="38" t="str">
        <f>IF(ISBLANK('Model Participation Data'!$B$40),"-",'Model Participation Data'!$B$40)</f>
        <v>-</v>
      </c>
      <c r="D829" s="38" t="str">
        <f>IF(ISBLANK('Model Participation Data'!$C$40),"-",'Model Participation Data'!$C$40)</f>
        <v>-</v>
      </c>
      <c r="E829" s="38" t="str">
        <f>IF(ISBLANK('Model Participation Data'!$D$40),"-",'Model Participation Data'!$D$40)</f>
        <v>-</v>
      </c>
      <c r="F829" s="38" t="str">
        <f>IF(ISBLANK('Model Participation Data'!$E$40),"-",'Model Participation Data'!$E$40)</f>
        <v>-</v>
      </c>
      <c r="G829" s="151" t="str">
        <f>IF(ISBLANK('Model Participation Data'!$F$40),"-",'Model Participation Data'!$F$40)</f>
        <v>-</v>
      </c>
      <c r="H829" s="38">
        <v>4</v>
      </c>
      <c r="I829" s="38">
        <v>4</v>
      </c>
      <c r="J829" s="150" t="str">
        <f t="shared" si="44"/>
        <v>44</v>
      </c>
      <c r="K829" s="38" t="str">
        <f>IF(ISBLANK('Model Participation Data'!$L$40),"-",'Model Participation Data'!$L$40)</f>
        <v>-</v>
      </c>
      <c r="L829" s="39" t="str">
        <f>IF(ISBLANK('Model Participation Data'!$M$40),"-",'Model Participation Data'!$M$40)</f>
        <v>-</v>
      </c>
      <c r="M829" s="43">
        <f>IF(ISNA(SUMIFS(INDEX('Model Participation Data'!$N$8:$DX$57,0,MATCH(CONCATENATE($J829,M$6),'Model Participation Data'!$N$6:$DX$6,0)),'Model Participation Data'!$B$8:$B$57,$C829,'Model Participation Data'!$C$8:$C$57,$D829)),"-",SUMIFS(INDEX('Model Participation Data'!$N$8:$DX$57,0,MATCH(CONCATENATE($J829,M$6),'Model Participation Data'!$N$6:$DX$6,0)),'Model Participation Data'!$B$8:$B$57,$C829,'Model Participation Data'!$C$8:$C$57,$D829))</f>
        <v>0</v>
      </c>
      <c r="N829" s="43">
        <f>IF(ISNA(SUMIFS(INDEX('Model Participation Data'!$N$8:$DX$57,0,MATCH(CONCATENATE($J829,N$6),'Model Participation Data'!$N$6:$DX$6,0)),'Model Participation Data'!$B$8:$B$57,$C829,'Model Participation Data'!$C$8:$C$57,$D829)),"-",SUMIFS(INDEX('Model Participation Data'!$N$8:$DX$57,0,MATCH(CONCATENATE($J829,N$6),'Model Participation Data'!$N$6:$DX$6,0)),'Model Participation Data'!$B$8:$B$57,$C829,'Model Participation Data'!$C$8:$C$57,$D829))</f>
        <v>0</v>
      </c>
      <c r="O829" s="154">
        <f>IF(ISNA(SUMIFS(INDEX('Model Participation Data'!$N$8:$DX$57,0,MATCH(CONCATENATE($J829,O$6),'Model Participation Data'!$N$6:$DX$6,0)),'Model Participation Data'!$B$8:$B$57,$C829,'Model Participation Data'!$C$8:$C$57,$D829)),"-",SUMIFS(INDEX('Model Participation Data'!$N$8:$DX$57,0,MATCH(CONCATENATE($J829,O$6),'Model Participation Data'!$N$6:$DX$6,0)),'Model Participation Data'!$B$8:$B$57,$C829,'Model Participation Data'!$C$8:$C$57,$D829))</f>
        <v>0</v>
      </c>
    </row>
    <row r="830" spans="2:15" outlineLevel="1" x14ac:dyDescent="0.35">
      <c r="B830" s="37" t="s">
        <v>80</v>
      </c>
      <c r="C830" s="38" t="str">
        <f>IF(ISBLANK('Model Participation Data'!$B$40),"-",'Model Participation Data'!$B$40)</f>
        <v>-</v>
      </c>
      <c r="D830" s="38" t="str">
        <f>IF(ISBLANK('Model Participation Data'!$C$40),"-",'Model Participation Data'!$C$40)</f>
        <v>-</v>
      </c>
      <c r="E830" s="38" t="str">
        <f>IF(ISBLANK('Model Participation Data'!$D$40),"-",'Model Participation Data'!$D$40)</f>
        <v>-</v>
      </c>
      <c r="F830" s="38" t="str">
        <f>IF(ISBLANK('Model Participation Data'!$E$40),"-",'Model Participation Data'!$E$40)</f>
        <v>-</v>
      </c>
      <c r="G830" s="151" t="str">
        <f>IF(ISBLANK('Model Participation Data'!$F$40),"-",'Model Participation Data'!$F$40)</f>
        <v>-</v>
      </c>
      <c r="H830" s="38">
        <v>4</v>
      </c>
      <c r="I830" s="38">
        <v>5</v>
      </c>
      <c r="J830" s="150" t="str">
        <f t="shared" si="44"/>
        <v>45</v>
      </c>
      <c r="K830" s="38" t="str">
        <f>IF(ISBLANK('Model Participation Data'!$L$40),"-",'Model Participation Data'!$L$40)</f>
        <v>-</v>
      </c>
      <c r="L830" s="39" t="str">
        <f>IF(ISBLANK('Model Participation Data'!$M$40),"-",'Model Participation Data'!$M$40)</f>
        <v>-</v>
      </c>
      <c r="M830" s="43">
        <f>IF(ISNA(SUMIFS(INDEX('Model Participation Data'!$N$8:$DX$57,0,MATCH(CONCATENATE($J830,M$6),'Model Participation Data'!$N$6:$DX$6,0)),'Model Participation Data'!$B$8:$B$57,$C830,'Model Participation Data'!$C$8:$C$57,$D830)),"-",SUMIFS(INDEX('Model Participation Data'!$N$8:$DX$57,0,MATCH(CONCATENATE($J830,M$6),'Model Participation Data'!$N$6:$DX$6,0)),'Model Participation Data'!$B$8:$B$57,$C830,'Model Participation Data'!$C$8:$C$57,$D830))</f>
        <v>0</v>
      </c>
      <c r="N830" s="43">
        <f>IF(ISNA(SUMIFS(INDEX('Model Participation Data'!$N$8:$DX$57,0,MATCH(CONCATENATE($J830,N$6),'Model Participation Data'!$N$6:$DX$6,0)),'Model Participation Data'!$B$8:$B$57,$C830,'Model Participation Data'!$C$8:$C$57,$D830)),"-",SUMIFS(INDEX('Model Participation Data'!$N$8:$DX$57,0,MATCH(CONCATENATE($J830,N$6),'Model Participation Data'!$N$6:$DX$6,0)),'Model Participation Data'!$B$8:$B$57,$C830,'Model Participation Data'!$C$8:$C$57,$D830))</f>
        <v>0</v>
      </c>
      <c r="O830" s="154">
        <f>IF(ISNA(SUMIFS(INDEX('Model Participation Data'!$N$8:$DX$57,0,MATCH(CONCATENATE($J830,O$6),'Model Participation Data'!$N$6:$DX$6,0)),'Model Participation Data'!$B$8:$B$57,$C830,'Model Participation Data'!$C$8:$C$57,$D830)),"-",SUMIFS(INDEX('Model Participation Data'!$N$8:$DX$57,0,MATCH(CONCATENATE($J830,O$6),'Model Participation Data'!$N$6:$DX$6,0)),'Model Participation Data'!$B$8:$B$57,$C830,'Model Participation Data'!$C$8:$C$57,$D830))</f>
        <v>0</v>
      </c>
    </row>
    <row r="831" spans="2:15" outlineLevel="1" x14ac:dyDescent="0.35">
      <c r="B831" s="37" t="s">
        <v>80</v>
      </c>
      <c r="C831" s="38" t="str">
        <f>IF(ISBLANK('Model Participation Data'!$B$40),"-",'Model Participation Data'!$B$40)</f>
        <v>-</v>
      </c>
      <c r="D831" s="38" t="str">
        <f>IF(ISBLANK('Model Participation Data'!$C$40),"-",'Model Participation Data'!$C$40)</f>
        <v>-</v>
      </c>
      <c r="E831" s="38" t="str">
        <f>IF(ISBLANK('Model Participation Data'!$D$40),"-",'Model Participation Data'!$D$40)</f>
        <v>-</v>
      </c>
      <c r="F831" s="38" t="str">
        <f>IF(ISBLANK('Model Participation Data'!$E$40),"-",'Model Participation Data'!$E$40)</f>
        <v>-</v>
      </c>
      <c r="G831" s="151" t="str">
        <f>IF(ISBLANK('Model Participation Data'!$F$40),"-",'Model Participation Data'!$F$40)</f>
        <v>-</v>
      </c>
      <c r="H831" s="38">
        <v>4</v>
      </c>
      <c r="I831" s="38" t="s">
        <v>65</v>
      </c>
      <c r="J831" s="150" t="str">
        <f t="shared" si="44"/>
        <v>4Goal</v>
      </c>
      <c r="K831" s="38" t="str">
        <f>IF(ISBLANK('Model Participation Data'!$L$40),"-",'Model Participation Data'!$L$40)</f>
        <v>-</v>
      </c>
      <c r="L831" s="39" t="str">
        <f>IF(ISBLANK('Model Participation Data'!$M$40),"-",'Model Participation Data'!$M$40)</f>
        <v>-</v>
      </c>
      <c r="M831" s="43" t="str">
        <f>IF(ISNA(SUMIFS(INDEX('Model Participation Data'!$N$8:$DX$57,0,MATCH(CONCATENATE($J831,M$6),'Model Participation Data'!$N$6:$DX$6,0)),'Model Participation Data'!$B$8:$B$57,$C831,'Model Participation Data'!$C$8:$C$57,$D831)),"-",SUMIFS(INDEX('Model Participation Data'!$N$8:$DX$57,0,MATCH(CONCATENATE($J831,M$6),'Model Participation Data'!$N$6:$DX$6,0)),'Model Participation Data'!$B$8:$B$57,$C831,'Model Participation Data'!$C$8:$C$57,$D831))</f>
        <v>-</v>
      </c>
      <c r="N831" s="43" t="str">
        <f>IF(ISNA(SUMIFS(INDEX('Model Participation Data'!$N$8:$DX$57,0,MATCH(CONCATENATE($J831,N$6),'Model Participation Data'!$N$6:$DX$6,0)),'Model Participation Data'!$B$8:$B$57,$C831,'Model Participation Data'!$C$8:$C$57,$D831)),"-",SUMIFS(INDEX('Model Participation Data'!$N$8:$DX$57,0,MATCH(CONCATENATE($J831,N$6),'Model Participation Data'!$N$6:$DX$6,0)),'Model Participation Data'!$B$8:$B$57,$C831,'Model Participation Data'!$C$8:$C$57,$D831))</f>
        <v>-</v>
      </c>
      <c r="O831" s="154">
        <f>IF(ISNA(SUMIFS(INDEX('Model Participation Data'!$N$8:$DX$57,0,MATCH(CONCATENATE($J831,O$6),'Model Participation Data'!$N$6:$DX$6,0)),'Model Participation Data'!$B$8:$B$57,$C831,'Model Participation Data'!$C$8:$C$57,$D831)),"-",SUMIFS(INDEX('Model Participation Data'!$N$8:$DX$57,0,MATCH(CONCATENATE($J831,O$6),'Model Participation Data'!$N$6:$DX$6,0)),'Model Participation Data'!$B$8:$B$57,$C831,'Model Participation Data'!$C$8:$C$57,$D831))</f>
        <v>0</v>
      </c>
    </row>
    <row r="832" spans="2:15" outlineLevel="1" x14ac:dyDescent="0.35">
      <c r="B832" s="37" t="s">
        <v>80</v>
      </c>
      <c r="C832" s="38" t="str">
        <f>IF(ISBLANK('Model Participation Data'!$B$41),"-",'Model Participation Data'!$B$41)</f>
        <v>-</v>
      </c>
      <c r="D832" s="38" t="str">
        <f>IF(ISBLANK('Model Participation Data'!$C$41),"-",'Model Participation Data'!$C$41)</f>
        <v>-</v>
      </c>
      <c r="E832" s="38" t="str">
        <f>IF(ISBLANK('Model Participation Data'!$D$41),"-",'Model Participation Data'!$D$41)</f>
        <v>-</v>
      </c>
      <c r="F832" s="38" t="str">
        <f>IF(ISBLANK('Model Participation Data'!$E$41),"-",'Model Participation Data'!$E$41)</f>
        <v>-</v>
      </c>
      <c r="G832" s="151" t="str">
        <f>IF(ISBLANK('Model Participation Data'!$F$41),"-",'Model Participation Data'!$F$41)</f>
        <v>-</v>
      </c>
      <c r="H832" s="38" t="s">
        <v>64</v>
      </c>
      <c r="I832" s="38" t="s">
        <v>64</v>
      </c>
      <c r="J832" s="150" t="str">
        <f t="shared" si="42"/>
        <v>BaselineBaseline</v>
      </c>
      <c r="K832" s="38" t="str">
        <f>IF(ISBLANK('Model Participation Data'!$L$41),"-",'Model Participation Data'!$L$41)</f>
        <v>-</v>
      </c>
      <c r="L832" s="39" t="str">
        <f>IF(ISBLANK('Model Participation Data'!$M$41),"-",'Model Participation Data'!$M$41)</f>
        <v>-</v>
      </c>
      <c r="M832" s="43">
        <f>IF(ISNA(SUMIFS(INDEX('Model Participation Data'!$N$8:$DX$57,0,MATCH(CONCATENATE($J832,M$6),'Model Participation Data'!$N$6:$DX$6,0)),'Model Participation Data'!$B$8:$B$57,$C832,'Model Participation Data'!$C$8:$C$57,$D832)),"-",SUMIFS(INDEX('Model Participation Data'!$N$8:$DX$57,0,MATCH(CONCATENATE($J832,M$6),'Model Participation Data'!$N$6:$DX$6,0)),'Model Participation Data'!$B$8:$B$57,$C832,'Model Participation Data'!$C$8:$C$57,$D832))</f>
        <v>0</v>
      </c>
      <c r="N832" s="43">
        <f>IF(ISNA(SUMIFS(INDEX('Model Participation Data'!$N$8:$DX$57,0,MATCH(CONCATENATE($J832,N$6),'Model Participation Data'!$N$6:$DX$6,0)),'Model Participation Data'!$B$8:$B$57,$C832,'Model Participation Data'!$C$8:$C$57,$D832)),"-",SUMIFS(INDEX('Model Participation Data'!$N$8:$DX$57,0,MATCH(CONCATENATE($J832,N$6),'Model Participation Data'!$N$6:$DX$6,0)),'Model Participation Data'!$B$8:$B$57,$C832,'Model Participation Data'!$C$8:$C$57,$D832))</f>
        <v>0</v>
      </c>
      <c r="O832" s="154">
        <f>IF(ISNA(SUMIFS(INDEX('Model Participation Data'!$N$8:$DX$57,0,MATCH(CONCATENATE($J832,O$6),'Model Participation Data'!$N$6:$DX$6,0)),'Model Participation Data'!$B$8:$B$57,$C832,'Model Participation Data'!$C$8:$C$57,$D832)),"-",SUMIFS(INDEX('Model Participation Data'!$N$8:$DX$57,0,MATCH(CONCATENATE($J832,O$6),'Model Participation Data'!$N$6:$DX$6,0)),'Model Participation Data'!$B$8:$B$57,$C832,'Model Participation Data'!$C$8:$C$57,$D832))</f>
        <v>0</v>
      </c>
    </row>
    <row r="833" spans="2:15" outlineLevel="1" x14ac:dyDescent="0.35">
      <c r="B833" s="37" t="s">
        <v>80</v>
      </c>
      <c r="C833" s="38" t="str">
        <f>IF(ISBLANK('Model Participation Data'!$B$41),"-",'Model Participation Data'!$B$41)</f>
        <v>-</v>
      </c>
      <c r="D833" s="38" t="str">
        <f>IF(ISBLANK('Model Participation Data'!$C$41),"-",'Model Participation Data'!$C$41)</f>
        <v>-</v>
      </c>
      <c r="E833" s="38" t="str">
        <f>IF(ISBLANK('Model Participation Data'!$D$41),"-",'Model Participation Data'!$D$41)</f>
        <v>-</v>
      </c>
      <c r="F833" s="38" t="str">
        <f>IF(ISBLANK('Model Participation Data'!$E$41),"-",'Model Participation Data'!$E$41)</f>
        <v>-</v>
      </c>
      <c r="G833" s="151" t="str">
        <f>IF(ISBLANK('Model Participation Data'!$F$41),"-",'Model Participation Data'!$F$41)</f>
        <v>-</v>
      </c>
      <c r="H833" s="38">
        <v>1</v>
      </c>
      <c r="I833" s="38">
        <v>1</v>
      </c>
      <c r="J833" s="150" t="str">
        <f t="shared" si="42"/>
        <v>11</v>
      </c>
      <c r="K833" s="38" t="str">
        <f>IF(ISBLANK('Model Participation Data'!$L$41),"-",'Model Participation Data'!$L$41)</f>
        <v>-</v>
      </c>
      <c r="L833" s="39" t="str">
        <f>IF(ISBLANK('Model Participation Data'!$M$41),"-",'Model Participation Data'!$M$41)</f>
        <v>-</v>
      </c>
      <c r="M833" s="43">
        <f>IF(ISNA(SUMIFS(INDEX('Model Participation Data'!$N$8:$DX$57,0,MATCH(CONCATENATE($J833,M$6),'Model Participation Data'!$N$6:$DX$6,0)),'Model Participation Data'!$B$8:$B$57,$C833,'Model Participation Data'!$C$8:$C$57,$D833)),"-",SUMIFS(INDEX('Model Participation Data'!$N$8:$DX$57,0,MATCH(CONCATENATE($J833,M$6),'Model Participation Data'!$N$6:$DX$6,0)),'Model Participation Data'!$B$8:$B$57,$C833,'Model Participation Data'!$C$8:$C$57,$D833))</f>
        <v>0</v>
      </c>
      <c r="N833" s="43">
        <f>IF(ISNA(SUMIFS(INDEX('Model Participation Data'!$N$8:$DX$57,0,MATCH(CONCATENATE($J833,N$6),'Model Participation Data'!$N$6:$DX$6,0)),'Model Participation Data'!$B$8:$B$57,$C833,'Model Participation Data'!$C$8:$C$57,$D833)),"-",SUMIFS(INDEX('Model Participation Data'!$N$8:$DX$57,0,MATCH(CONCATENATE($J833,N$6),'Model Participation Data'!$N$6:$DX$6,0)),'Model Participation Data'!$B$8:$B$57,$C833,'Model Participation Data'!$C$8:$C$57,$D833))</f>
        <v>0</v>
      </c>
      <c r="O833" s="154">
        <f>IF(ISNA(SUMIFS(INDEX('Model Participation Data'!$N$8:$DX$57,0,MATCH(CONCATENATE($J833,O$6),'Model Participation Data'!$N$6:$DX$6,0)),'Model Participation Data'!$B$8:$B$57,$C833,'Model Participation Data'!$C$8:$C$57,$D833)),"-",SUMIFS(INDEX('Model Participation Data'!$N$8:$DX$57,0,MATCH(CONCATENATE($J833,O$6),'Model Participation Data'!$N$6:$DX$6,0)),'Model Participation Data'!$B$8:$B$57,$C833,'Model Participation Data'!$C$8:$C$57,$D833))</f>
        <v>0</v>
      </c>
    </row>
    <row r="834" spans="2:15" outlineLevel="1" x14ac:dyDescent="0.35">
      <c r="B834" s="37" t="s">
        <v>80</v>
      </c>
      <c r="C834" s="38" t="str">
        <f>IF(ISBLANK('Model Participation Data'!$B$41),"-",'Model Participation Data'!$B$41)</f>
        <v>-</v>
      </c>
      <c r="D834" s="38" t="str">
        <f>IF(ISBLANK('Model Participation Data'!$C$41),"-",'Model Participation Data'!$C$41)</f>
        <v>-</v>
      </c>
      <c r="E834" s="38" t="str">
        <f>IF(ISBLANK('Model Participation Data'!$D$41),"-",'Model Participation Data'!$D$41)</f>
        <v>-</v>
      </c>
      <c r="F834" s="38" t="str">
        <f>IF(ISBLANK('Model Participation Data'!$E$41),"-",'Model Participation Data'!$E$41)</f>
        <v>-</v>
      </c>
      <c r="G834" s="151" t="str">
        <f>IF(ISBLANK('Model Participation Data'!$F$41),"-",'Model Participation Data'!$F$41)</f>
        <v>-</v>
      </c>
      <c r="H834" s="38">
        <v>1</v>
      </c>
      <c r="I834" s="38">
        <v>2</v>
      </c>
      <c r="J834" s="150" t="str">
        <f t="shared" si="42"/>
        <v>12</v>
      </c>
      <c r="K834" s="38" t="str">
        <f>IF(ISBLANK('Model Participation Data'!$L$41),"-",'Model Participation Data'!$L$41)</f>
        <v>-</v>
      </c>
      <c r="L834" s="39" t="str">
        <f>IF(ISBLANK('Model Participation Data'!$M$41),"-",'Model Participation Data'!$M$41)</f>
        <v>-</v>
      </c>
      <c r="M834" s="43">
        <f>IF(ISNA(SUMIFS(INDEX('Model Participation Data'!$N$8:$DX$57,0,MATCH(CONCATENATE($J834,M$6),'Model Participation Data'!$N$6:$DX$6,0)),'Model Participation Data'!$B$8:$B$57,$C834,'Model Participation Data'!$C$8:$C$57,$D834)),"-",SUMIFS(INDEX('Model Participation Data'!$N$8:$DX$57,0,MATCH(CONCATENATE($J834,M$6),'Model Participation Data'!$N$6:$DX$6,0)),'Model Participation Data'!$B$8:$B$57,$C834,'Model Participation Data'!$C$8:$C$57,$D834))</f>
        <v>0</v>
      </c>
      <c r="N834" s="43">
        <f>IF(ISNA(SUMIFS(INDEX('Model Participation Data'!$N$8:$DX$57,0,MATCH(CONCATENATE($J834,N$6),'Model Participation Data'!$N$6:$DX$6,0)),'Model Participation Data'!$B$8:$B$57,$C834,'Model Participation Data'!$C$8:$C$57,$D834)),"-",SUMIFS(INDEX('Model Participation Data'!$N$8:$DX$57,0,MATCH(CONCATENATE($J834,N$6),'Model Participation Data'!$N$6:$DX$6,0)),'Model Participation Data'!$B$8:$B$57,$C834,'Model Participation Data'!$C$8:$C$57,$D834))</f>
        <v>0</v>
      </c>
      <c r="O834" s="154">
        <f>IF(ISNA(SUMIFS(INDEX('Model Participation Data'!$N$8:$DX$57,0,MATCH(CONCATENATE($J834,O$6),'Model Participation Data'!$N$6:$DX$6,0)),'Model Participation Data'!$B$8:$B$57,$C834,'Model Participation Data'!$C$8:$C$57,$D834)),"-",SUMIFS(INDEX('Model Participation Data'!$N$8:$DX$57,0,MATCH(CONCATENATE($J834,O$6),'Model Participation Data'!$N$6:$DX$6,0)),'Model Participation Data'!$B$8:$B$57,$C834,'Model Participation Data'!$C$8:$C$57,$D834))</f>
        <v>0</v>
      </c>
    </row>
    <row r="835" spans="2:15" outlineLevel="1" x14ac:dyDescent="0.35">
      <c r="B835" s="37" t="s">
        <v>80</v>
      </c>
      <c r="C835" s="38" t="str">
        <f>IF(ISBLANK('Model Participation Data'!$B$41),"-",'Model Participation Data'!$B$41)</f>
        <v>-</v>
      </c>
      <c r="D835" s="38" t="str">
        <f>IF(ISBLANK('Model Participation Data'!$C$41),"-",'Model Participation Data'!$C$41)</f>
        <v>-</v>
      </c>
      <c r="E835" s="38" t="str">
        <f>IF(ISBLANK('Model Participation Data'!$D$41),"-",'Model Participation Data'!$D$41)</f>
        <v>-</v>
      </c>
      <c r="F835" s="38" t="str">
        <f>IF(ISBLANK('Model Participation Data'!$E$41),"-",'Model Participation Data'!$E$41)</f>
        <v>-</v>
      </c>
      <c r="G835" s="151" t="str">
        <f>IF(ISBLANK('Model Participation Data'!$F$41),"-",'Model Participation Data'!$F$41)</f>
        <v>-</v>
      </c>
      <c r="H835" s="38">
        <v>1</v>
      </c>
      <c r="I835" s="38">
        <v>3</v>
      </c>
      <c r="J835" s="150" t="str">
        <f t="shared" si="42"/>
        <v>13</v>
      </c>
      <c r="K835" s="38" t="str">
        <f>IF(ISBLANK('Model Participation Data'!$L$41),"-",'Model Participation Data'!$L$41)</f>
        <v>-</v>
      </c>
      <c r="L835" s="39" t="str">
        <f>IF(ISBLANK('Model Participation Data'!$M$41),"-",'Model Participation Data'!$M$41)</f>
        <v>-</v>
      </c>
      <c r="M835" s="43">
        <f>IF(ISNA(SUMIFS(INDEX('Model Participation Data'!$N$8:$DX$57,0,MATCH(CONCATENATE($J835,M$6),'Model Participation Data'!$N$6:$DX$6,0)),'Model Participation Data'!$B$8:$B$57,$C835,'Model Participation Data'!$C$8:$C$57,$D835)),"-",SUMIFS(INDEX('Model Participation Data'!$N$8:$DX$57,0,MATCH(CONCATENATE($J835,M$6),'Model Participation Data'!$N$6:$DX$6,0)),'Model Participation Data'!$B$8:$B$57,$C835,'Model Participation Data'!$C$8:$C$57,$D835))</f>
        <v>0</v>
      </c>
      <c r="N835" s="43">
        <f>IF(ISNA(SUMIFS(INDEX('Model Participation Data'!$N$8:$DX$57,0,MATCH(CONCATENATE($J835,N$6),'Model Participation Data'!$N$6:$DX$6,0)),'Model Participation Data'!$B$8:$B$57,$C835,'Model Participation Data'!$C$8:$C$57,$D835)),"-",SUMIFS(INDEX('Model Participation Data'!$N$8:$DX$57,0,MATCH(CONCATENATE($J835,N$6),'Model Participation Data'!$N$6:$DX$6,0)),'Model Participation Data'!$B$8:$B$57,$C835,'Model Participation Data'!$C$8:$C$57,$D835))</f>
        <v>0</v>
      </c>
      <c r="O835" s="154">
        <f>IF(ISNA(SUMIFS(INDEX('Model Participation Data'!$N$8:$DX$57,0,MATCH(CONCATENATE($J835,O$6),'Model Participation Data'!$N$6:$DX$6,0)),'Model Participation Data'!$B$8:$B$57,$C835,'Model Participation Data'!$C$8:$C$57,$D835)),"-",SUMIFS(INDEX('Model Participation Data'!$N$8:$DX$57,0,MATCH(CONCATENATE($J835,O$6),'Model Participation Data'!$N$6:$DX$6,0)),'Model Participation Data'!$B$8:$B$57,$C835,'Model Participation Data'!$C$8:$C$57,$D835))</f>
        <v>0</v>
      </c>
    </row>
    <row r="836" spans="2:15" outlineLevel="1" x14ac:dyDescent="0.35">
      <c r="B836" s="37" t="s">
        <v>80</v>
      </c>
      <c r="C836" s="38" t="str">
        <f>IF(ISBLANK('Model Participation Data'!$B$41),"-",'Model Participation Data'!$B$41)</f>
        <v>-</v>
      </c>
      <c r="D836" s="38" t="str">
        <f>IF(ISBLANK('Model Participation Data'!$C$41),"-",'Model Participation Data'!$C$41)</f>
        <v>-</v>
      </c>
      <c r="E836" s="38" t="str">
        <f>IF(ISBLANK('Model Participation Data'!$D$41),"-",'Model Participation Data'!$D$41)</f>
        <v>-</v>
      </c>
      <c r="F836" s="38" t="str">
        <f>IF(ISBLANK('Model Participation Data'!$E$41),"-",'Model Participation Data'!$E$41)</f>
        <v>-</v>
      </c>
      <c r="G836" s="151" t="str">
        <f>IF(ISBLANK('Model Participation Data'!$F$41),"-",'Model Participation Data'!$F$41)</f>
        <v>-</v>
      </c>
      <c r="H836" s="38">
        <v>1</v>
      </c>
      <c r="I836" s="38">
        <v>4</v>
      </c>
      <c r="J836" s="150" t="str">
        <f t="shared" si="42"/>
        <v>14</v>
      </c>
      <c r="K836" s="38" t="str">
        <f>IF(ISBLANK('Model Participation Data'!$L$41),"-",'Model Participation Data'!$L$41)</f>
        <v>-</v>
      </c>
      <c r="L836" s="39" t="str">
        <f>IF(ISBLANK('Model Participation Data'!$M$41),"-",'Model Participation Data'!$M$41)</f>
        <v>-</v>
      </c>
      <c r="M836" s="43">
        <f>IF(ISNA(SUMIFS(INDEX('Model Participation Data'!$N$8:$DX$57,0,MATCH(CONCATENATE($J836,M$6),'Model Participation Data'!$N$6:$DX$6,0)),'Model Participation Data'!$B$8:$B$57,$C836,'Model Participation Data'!$C$8:$C$57,$D836)),"-",SUMIFS(INDEX('Model Participation Data'!$N$8:$DX$57,0,MATCH(CONCATENATE($J836,M$6),'Model Participation Data'!$N$6:$DX$6,0)),'Model Participation Data'!$B$8:$B$57,$C836,'Model Participation Data'!$C$8:$C$57,$D836))</f>
        <v>0</v>
      </c>
      <c r="N836" s="43">
        <f>IF(ISNA(SUMIFS(INDEX('Model Participation Data'!$N$8:$DX$57,0,MATCH(CONCATENATE($J836,N$6),'Model Participation Data'!$N$6:$DX$6,0)),'Model Participation Data'!$B$8:$B$57,$C836,'Model Participation Data'!$C$8:$C$57,$D836)),"-",SUMIFS(INDEX('Model Participation Data'!$N$8:$DX$57,0,MATCH(CONCATENATE($J836,N$6),'Model Participation Data'!$N$6:$DX$6,0)),'Model Participation Data'!$B$8:$B$57,$C836,'Model Participation Data'!$C$8:$C$57,$D836))</f>
        <v>0</v>
      </c>
      <c r="O836" s="154">
        <f>IF(ISNA(SUMIFS(INDEX('Model Participation Data'!$N$8:$DX$57,0,MATCH(CONCATENATE($J836,O$6),'Model Participation Data'!$N$6:$DX$6,0)),'Model Participation Data'!$B$8:$B$57,$C836,'Model Participation Data'!$C$8:$C$57,$D836)),"-",SUMIFS(INDEX('Model Participation Data'!$N$8:$DX$57,0,MATCH(CONCATENATE($J836,O$6),'Model Participation Data'!$N$6:$DX$6,0)),'Model Participation Data'!$B$8:$B$57,$C836,'Model Participation Data'!$C$8:$C$57,$D836))</f>
        <v>0</v>
      </c>
    </row>
    <row r="837" spans="2:15" outlineLevel="1" x14ac:dyDescent="0.35">
      <c r="B837" s="37" t="s">
        <v>80</v>
      </c>
      <c r="C837" s="38" t="str">
        <f>IF(ISBLANK('Model Participation Data'!$B$41),"-",'Model Participation Data'!$B$41)</f>
        <v>-</v>
      </c>
      <c r="D837" s="38" t="str">
        <f>IF(ISBLANK('Model Participation Data'!$C$41),"-",'Model Participation Data'!$C$41)</f>
        <v>-</v>
      </c>
      <c r="E837" s="38" t="str">
        <f>IF(ISBLANK('Model Participation Data'!$D$41),"-",'Model Participation Data'!$D$41)</f>
        <v>-</v>
      </c>
      <c r="F837" s="38" t="str">
        <f>IF(ISBLANK('Model Participation Data'!$E$41),"-",'Model Participation Data'!$E$41)</f>
        <v>-</v>
      </c>
      <c r="G837" s="151" t="str">
        <f>IF(ISBLANK('Model Participation Data'!$F$41),"-",'Model Participation Data'!$F$41)</f>
        <v>-</v>
      </c>
      <c r="H837" s="38">
        <v>1</v>
      </c>
      <c r="I837" s="38">
        <v>5</v>
      </c>
      <c r="J837" s="150" t="str">
        <f t="shared" si="42"/>
        <v>15</v>
      </c>
      <c r="K837" s="38" t="str">
        <f>IF(ISBLANK('Model Participation Data'!$L$41),"-",'Model Participation Data'!$L$41)</f>
        <v>-</v>
      </c>
      <c r="L837" s="39" t="str">
        <f>IF(ISBLANK('Model Participation Data'!$M$41),"-",'Model Participation Data'!$M$41)</f>
        <v>-</v>
      </c>
      <c r="M837" s="43">
        <f>IF(ISNA(SUMIFS(INDEX('Model Participation Data'!$N$8:$DX$57,0,MATCH(CONCATENATE($J837,M$6),'Model Participation Data'!$N$6:$DX$6,0)),'Model Participation Data'!$B$8:$B$57,$C837,'Model Participation Data'!$C$8:$C$57,$D837)),"-",SUMIFS(INDEX('Model Participation Data'!$N$8:$DX$57,0,MATCH(CONCATENATE($J837,M$6),'Model Participation Data'!$N$6:$DX$6,0)),'Model Participation Data'!$B$8:$B$57,$C837,'Model Participation Data'!$C$8:$C$57,$D837))</f>
        <v>0</v>
      </c>
      <c r="N837" s="43">
        <f>IF(ISNA(SUMIFS(INDEX('Model Participation Data'!$N$8:$DX$57,0,MATCH(CONCATENATE($J837,N$6),'Model Participation Data'!$N$6:$DX$6,0)),'Model Participation Data'!$B$8:$B$57,$C837,'Model Participation Data'!$C$8:$C$57,$D837)),"-",SUMIFS(INDEX('Model Participation Data'!$N$8:$DX$57,0,MATCH(CONCATENATE($J837,N$6),'Model Participation Data'!$N$6:$DX$6,0)),'Model Participation Data'!$B$8:$B$57,$C837,'Model Participation Data'!$C$8:$C$57,$D837))</f>
        <v>0</v>
      </c>
      <c r="O837" s="154">
        <f>IF(ISNA(SUMIFS(INDEX('Model Participation Data'!$N$8:$DX$57,0,MATCH(CONCATENATE($J837,O$6),'Model Participation Data'!$N$6:$DX$6,0)),'Model Participation Data'!$B$8:$B$57,$C837,'Model Participation Data'!$C$8:$C$57,$D837)),"-",SUMIFS(INDEX('Model Participation Data'!$N$8:$DX$57,0,MATCH(CONCATENATE($J837,O$6),'Model Participation Data'!$N$6:$DX$6,0)),'Model Participation Data'!$B$8:$B$57,$C837,'Model Participation Data'!$C$8:$C$57,$D837))</f>
        <v>0</v>
      </c>
    </row>
    <row r="838" spans="2:15" outlineLevel="1" x14ac:dyDescent="0.35">
      <c r="B838" s="37" t="s">
        <v>80</v>
      </c>
      <c r="C838" s="38" t="str">
        <f>IF(ISBLANK('Model Participation Data'!$B$41),"-",'Model Participation Data'!$B$41)</f>
        <v>-</v>
      </c>
      <c r="D838" s="38" t="str">
        <f>IF(ISBLANK('Model Participation Data'!$C$41),"-",'Model Participation Data'!$C$41)</f>
        <v>-</v>
      </c>
      <c r="E838" s="38" t="str">
        <f>IF(ISBLANK('Model Participation Data'!$D$41),"-",'Model Participation Data'!$D$41)</f>
        <v>-</v>
      </c>
      <c r="F838" s="38" t="str">
        <f>IF(ISBLANK('Model Participation Data'!$E$41),"-",'Model Participation Data'!$E$41)</f>
        <v>-</v>
      </c>
      <c r="G838" s="151" t="str">
        <f>IF(ISBLANK('Model Participation Data'!$F$41),"-",'Model Participation Data'!$F$41)</f>
        <v>-</v>
      </c>
      <c r="H838" s="38">
        <v>1</v>
      </c>
      <c r="I838" s="38" t="s">
        <v>65</v>
      </c>
      <c r="J838" s="150" t="str">
        <f t="shared" si="42"/>
        <v>1Goal</v>
      </c>
      <c r="K838" s="38" t="str">
        <f>IF(ISBLANK('Model Participation Data'!$L$41),"-",'Model Participation Data'!$L$41)</f>
        <v>-</v>
      </c>
      <c r="L838" s="39" t="str">
        <f>IF(ISBLANK('Model Participation Data'!$M$41),"-",'Model Participation Data'!$M$41)</f>
        <v>-</v>
      </c>
      <c r="M838" s="43" t="str">
        <f>IF(ISNA(SUMIFS(INDEX('Model Participation Data'!$N$8:$DX$57,0,MATCH(CONCATENATE($J838,M$6),'Model Participation Data'!$N$6:$DX$6,0)),'Model Participation Data'!$B$8:$B$57,$C838,'Model Participation Data'!$C$8:$C$57,$D838)),"-",SUMIFS(INDEX('Model Participation Data'!$N$8:$DX$57,0,MATCH(CONCATENATE($J838,M$6),'Model Participation Data'!$N$6:$DX$6,0)),'Model Participation Data'!$B$8:$B$57,$C838,'Model Participation Data'!$C$8:$C$57,$D838))</f>
        <v>-</v>
      </c>
      <c r="N838" s="43" t="str">
        <f>IF(ISNA(SUMIFS(INDEX('Model Participation Data'!$N$8:$DX$57,0,MATCH(CONCATENATE($J838,N$6),'Model Participation Data'!$N$6:$DX$6,0)),'Model Participation Data'!$B$8:$B$57,$C838,'Model Participation Data'!$C$8:$C$57,$D838)),"-",SUMIFS(INDEX('Model Participation Data'!$N$8:$DX$57,0,MATCH(CONCATENATE($J838,N$6),'Model Participation Data'!$N$6:$DX$6,0)),'Model Participation Data'!$B$8:$B$57,$C838,'Model Participation Data'!$C$8:$C$57,$D838))</f>
        <v>-</v>
      </c>
      <c r="O838" s="154">
        <f>IF(ISNA(SUMIFS(INDEX('Model Participation Data'!$N$8:$DX$57,0,MATCH(CONCATENATE($J838,O$6),'Model Participation Data'!$N$6:$DX$6,0)),'Model Participation Data'!$B$8:$B$57,$C838,'Model Participation Data'!$C$8:$C$57,$D838)),"-",SUMIFS(INDEX('Model Participation Data'!$N$8:$DX$57,0,MATCH(CONCATENATE($J838,O$6),'Model Participation Data'!$N$6:$DX$6,0)),'Model Participation Data'!$B$8:$B$57,$C838,'Model Participation Data'!$C$8:$C$57,$D838))</f>
        <v>0</v>
      </c>
    </row>
    <row r="839" spans="2:15" outlineLevel="1" x14ac:dyDescent="0.35">
      <c r="B839" s="37" t="s">
        <v>80</v>
      </c>
      <c r="C839" s="38" t="str">
        <f>IF(ISBLANK('Model Participation Data'!$B$41),"-",'Model Participation Data'!$B$41)</f>
        <v>-</v>
      </c>
      <c r="D839" s="38" t="str">
        <f>IF(ISBLANK('Model Participation Data'!$C$41),"-",'Model Participation Data'!$C$41)</f>
        <v>-</v>
      </c>
      <c r="E839" s="38" t="str">
        <f>IF(ISBLANK('Model Participation Data'!$D$41),"-",'Model Participation Data'!$D$41)</f>
        <v>-</v>
      </c>
      <c r="F839" s="38" t="str">
        <f>IF(ISBLANK('Model Participation Data'!$E$41),"-",'Model Participation Data'!$E$41)</f>
        <v>-</v>
      </c>
      <c r="G839" s="151" t="str">
        <f>IF(ISBLANK('Model Participation Data'!$F$41),"-",'Model Participation Data'!$F$41)</f>
        <v>-</v>
      </c>
      <c r="H839" s="38">
        <v>2</v>
      </c>
      <c r="I839" s="38">
        <v>1</v>
      </c>
      <c r="J839" s="150" t="str">
        <f t="shared" si="42"/>
        <v>21</v>
      </c>
      <c r="K839" s="38" t="str">
        <f>IF(ISBLANK('Model Participation Data'!$L$41),"-",'Model Participation Data'!$L$41)</f>
        <v>-</v>
      </c>
      <c r="L839" s="39" t="str">
        <f>IF(ISBLANK('Model Participation Data'!$M$41),"-",'Model Participation Data'!$M$41)</f>
        <v>-</v>
      </c>
      <c r="M839" s="43">
        <f>IF(ISNA(SUMIFS(INDEX('Model Participation Data'!$N$8:$DX$57,0,MATCH(CONCATENATE($J839,M$6),'Model Participation Data'!$N$6:$DX$6,0)),'Model Participation Data'!$B$8:$B$57,$C839,'Model Participation Data'!$C$8:$C$57,$D839)),"-",SUMIFS(INDEX('Model Participation Data'!$N$8:$DX$57,0,MATCH(CONCATENATE($J839,M$6),'Model Participation Data'!$N$6:$DX$6,0)),'Model Participation Data'!$B$8:$B$57,$C839,'Model Participation Data'!$C$8:$C$57,$D839))</f>
        <v>0</v>
      </c>
      <c r="N839" s="43">
        <f>IF(ISNA(SUMIFS(INDEX('Model Participation Data'!$N$8:$DX$57,0,MATCH(CONCATENATE($J839,N$6),'Model Participation Data'!$N$6:$DX$6,0)),'Model Participation Data'!$B$8:$B$57,$C839,'Model Participation Data'!$C$8:$C$57,$D839)),"-",SUMIFS(INDEX('Model Participation Data'!$N$8:$DX$57,0,MATCH(CONCATENATE($J839,N$6),'Model Participation Data'!$N$6:$DX$6,0)),'Model Participation Data'!$B$8:$B$57,$C839,'Model Participation Data'!$C$8:$C$57,$D839))</f>
        <v>0</v>
      </c>
      <c r="O839" s="154">
        <f>IF(ISNA(SUMIFS(INDEX('Model Participation Data'!$N$8:$DX$57,0,MATCH(CONCATENATE($J839,O$6),'Model Participation Data'!$N$6:$DX$6,0)),'Model Participation Data'!$B$8:$B$57,$C839,'Model Participation Data'!$C$8:$C$57,$D839)),"-",SUMIFS(INDEX('Model Participation Data'!$N$8:$DX$57,0,MATCH(CONCATENATE($J839,O$6),'Model Participation Data'!$N$6:$DX$6,0)),'Model Participation Data'!$B$8:$B$57,$C839,'Model Participation Data'!$C$8:$C$57,$D839))</f>
        <v>0</v>
      </c>
    </row>
    <row r="840" spans="2:15" outlineLevel="1" x14ac:dyDescent="0.35">
      <c r="B840" s="37" t="s">
        <v>80</v>
      </c>
      <c r="C840" s="38" t="str">
        <f>IF(ISBLANK('Model Participation Data'!$B$41),"-",'Model Participation Data'!$B$41)</f>
        <v>-</v>
      </c>
      <c r="D840" s="38" t="str">
        <f>IF(ISBLANK('Model Participation Data'!$C$41),"-",'Model Participation Data'!$C$41)</f>
        <v>-</v>
      </c>
      <c r="E840" s="38" t="str">
        <f>IF(ISBLANK('Model Participation Data'!$D$41),"-",'Model Participation Data'!$D$41)</f>
        <v>-</v>
      </c>
      <c r="F840" s="38" t="str">
        <f>IF(ISBLANK('Model Participation Data'!$E$41),"-",'Model Participation Data'!$E$41)</f>
        <v>-</v>
      </c>
      <c r="G840" s="151" t="str">
        <f>IF(ISBLANK('Model Participation Data'!$F$41),"-",'Model Participation Data'!$F$41)</f>
        <v>-</v>
      </c>
      <c r="H840" s="38">
        <v>2</v>
      </c>
      <c r="I840" s="38">
        <v>2</v>
      </c>
      <c r="J840" s="150" t="str">
        <f t="shared" si="42"/>
        <v>22</v>
      </c>
      <c r="K840" s="38" t="str">
        <f>IF(ISBLANK('Model Participation Data'!$L$41),"-",'Model Participation Data'!$L$41)</f>
        <v>-</v>
      </c>
      <c r="L840" s="39" t="str">
        <f>IF(ISBLANK('Model Participation Data'!$M$41),"-",'Model Participation Data'!$M$41)</f>
        <v>-</v>
      </c>
      <c r="M840" s="43">
        <f>IF(ISNA(SUMIFS(INDEX('Model Participation Data'!$N$8:$DX$57,0,MATCH(CONCATENATE($J840,M$6),'Model Participation Data'!$N$6:$DX$6,0)),'Model Participation Data'!$B$8:$B$57,$C840,'Model Participation Data'!$C$8:$C$57,$D840)),"-",SUMIFS(INDEX('Model Participation Data'!$N$8:$DX$57,0,MATCH(CONCATENATE($J840,M$6),'Model Participation Data'!$N$6:$DX$6,0)),'Model Participation Data'!$B$8:$B$57,$C840,'Model Participation Data'!$C$8:$C$57,$D840))</f>
        <v>0</v>
      </c>
      <c r="N840" s="43">
        <f>IF(ISNA(SUMIFS(INDEX('Model Participation Data'!$N$8:$DX$57,0,MATCH(CONCATENATE($J840,N$6),'Model Participation Data'!$N$6:$DX$6,0)),'Model Participation Data'!$B$8:$B$57,$C840,'Model Participation Data'!$C$8:$C$57,$D840)),"-",SUMIFS(INDEX('Model Participation Data'!$N$8:$DX$57,0,MATCH(CONCATENATE($J840,N$6),'Model Participation Data'!$N$6:$DX$6,0)),'Model Participation Data'!$B$8:$B$57,$C840,'Model Participation Data'!$C$8:$C$57,$D840))</f>
        <v>0</v>
      </c>
      <c r="O840" s="154">
        <f>IF(ISNA(SUMIFS(INDEX('Model Participation Data'!$N$8:$DX$57,0,MATCH(CONCATENATE($J840,O$6),'Model Participation Data'!$N$6:$DX$6,0)),'Model Participation Data'!$B$8:$B$57,$C840,'Model Participation Data'!$C$8:$C$57,$D840)),"-",SUMIFS(INDEX('Model Participation Data'!$N$8:$DX$57,0,MATCH(CONCATENATE($J840,O$6),'Model Participation Data'!$N$6:$DX$6,0)),'Model Participation Data'!$B$8:$B$57,$C840,'Model Participation Data'!$C$8:$C$57,$D840))</f>
        <v>0</v>
      </c>
    </row>
    <row r="841" spans="2:15" outlineLevel="1" x14ac:dyDescent="0.35">
      <c r="B841" s="37" t="s">
        <v>80</v>
      </c>
      <c r="C841" s="38" t="str">
        <f>IF(ISBLANK('Model Participation Data'!$B$41),"-",'Model Participation Data'!$B$41)</f>
        <v>-</v>
      </c>
      <c r="D841" s="38" t="str">
        <f>IF(ISBLANK('Model Participation Data'!$C$41),"-",'Model Participation Data'!$C$41)</f>
        <v>-</v>
      </c>
      <c r="E841" s="38" t="str">
        <f>IF(ISBLANK('Model Participation Data'!$D$41),"-",'Model Participation Data'!$D$41)</f>
        <v>-</v>
      </c>
      <c r="F841" s="38" t="str">
        <f>IF(ISBLANK('Model Participation Data'!$E$41),"-",'Model Participation Data'!$E$41)</f>
        <v>-</v>
      </c>
      <c r="G841" s="151" t="str">
        <f>IF(ISBLANK('Model Participation Data'!$F$41),"-",'Model Participation Data'!$F$41)</f>
        <v>-</v>
      </c>
      <c r="H841" s="38">
        <v>2</v>
      </c>
      <c r="I841" s="38">
        <v>3</v>
      </c>
      <c r="J841" s="150" t="str">
        <f t="shared" si="42"/>
        <v>23</v>
      </c>
      <c r="K841" s="38" t="str">
        <f>IF(ISBLANK('Model Participation Data'!$L$41),"-",'Model Participation Data'!$L$41)</f>
        <v>-</v>
      </c>
      <c r="L841" s="39" t="str">
        <f>IF(ISBLANK('Model Participation Data'!$M$41),"-",'Model Participation Data'!$M$41)</f>
        <v>-</v>
      </c>
      <c r="M841" s="43">
        <f>IF(ISNA(SUMIFS(INDEX('Model Participation Data'!$N$8:$DX$57,0,MATCH(CONCATENATE($J841,M$6),'Model Participation Data'!$N$6:$DX$6,0)),'Model Participation Data'!$B$8:$B$57,$C841,'Model Participation Data'!$C$8:$C$57,$D841)),"-",SUMIFS(INDEX('Model Participation Data'!$N$8:$DX$57,0,MATCH(CONCATENATE($J841,M$6),'Model Participation Data'!$N$6:$DX$6,0)),'Model Participation Data'!$B$8:$B$57,$C841,'Model Participation Data'!$C$8:$C$57,$D841))</f>
        <v>0</v>
      </c>
      <c r="N841" s="43">
        <f>IF(ISNA(SUMIFS(INDEX('Model Participation Data'!$N$8:$DX$57,0,MATCH(CONCATENATE($J841,N$6),'Model Participation Data'!$N$6:$DX$6,0)),'Model Participation Data'!$B$8:$B$57,$C841,'Model Participation Data'!$C$8:$C$57,$D841)),"-",SUMIFS(INDEX('Model Participation Data'!$N$8:$DX$57,0,MATCH(CONCATENATE($J841,N$6),'Model Participation Data'!$N$6:$DX$6,0)),'Model Participation Data'!$B$8:$B$57,$C841,'Model Participation Data'!$C$8:$C$57,$D841))</f>
        <v>0</v>
      </c>
      <c r="O841" s="154">
        <f>IF(ISNA(SUMIFS(INDEX('Model Participation Data'!$N$8:$DX$57,0,MATCH(CONCATENATE($J841,O$6),'Model Participation Data'!$N$6:$DX$6,0)),'Model Participation Data'!$B$8:$B$57,$C841,'Model Participation Data'!$C$8:$C$57,$D841)),"-",SUMIFS(INDEX('Model Participation Data'!$N$8:$DX$57,0,MATCH(CONCATENATE($J841,O$6),'Model Participation Data'!$N$6:$DX$6,0)),'Model Participation Data'!$B$8:$B$57,$C841,'Model Participation Data'!$C$8:$C$57,$D841))</f>
        <v>0</v>
      </c>
    </row>
    <row r="842" spans="2:15" outlineLevel="1" x14ac:dyDescent="0.35">
      <c r="B842" s="37" t="s">
        <v>80</v>
      </c>
      <c r="C842" s="38" t="str">
        <f>IF(ISBLANK('Model Participation Data'!$B$41),"-",'Model Participation Data'!$B$41)</f>
        <v>-</v>
      </c>
      <c r="D842" s="38" t="str">
        <f>IF(ISBLANK('Model Participation Data'!$C$41),"-",'Model Participation Data'!$C$41)</f>
        <v>-</v>
      </c>
      <c r="E842" s="38" t="str">
        <f>IF(ISBLANK('Model Participation Data'!$D$41),"-",'Model Participation Data'!$D$41)</f>
        <v>-</v>
      </c>
      <c r="F842" s="38" t="str">
        <f>IF(ISBLANK('Model Participation Data'!$E$41),"-",'Model Participation Data'!$E$41)</f>
        <v>-</v>
      </c>
      <c r="G842" s="151" t="str">
        <f>IF(ISBLANK('Model Participation Data'!$F$41),"-",'Model Participation Data'!$F$41)</f>
        <v>-</v>
      </c>
      <c r="H842" s="38">
        <v>2</v>
      </c>
      <c r="I842" s="38">
        <v>4</v>
      </c>
      <c r="J842" s="150" t="str">
        <f t="shared" si="42"/>
        <v>24</v>
      </c>
      <c r="K842" s="38" t="str">
        <f>IF(ISBLANK('Model Participation Data'!$L$41),"-",'Model Participation Data'!$L$41)</f>
        <v>-</v>
      </c>
      <c r="L842" s="39" t="str">
        <f>IF(ISBLANK('Model Participation Data'!$M$41),"-",'Model Participation Data'!$M$41)</f>
        <v>-</v>
      </c>
      <c r="M842" s="43">
        <f>IF(ISNA(SUMIFS(INDEX('Model Participation Data'!$N$8:$DX$57,0,MATCH(CONCATENATE($J842,M$6),'Model Participation Data'!$N$6:$DX$6,0)),'Model Participation Data'!$B$8:$B$57,$C842,'Model Participation Data'!$C$8:$C$57,$D842)),"-",SUMIFS(INDEX('Model Participation Data'!$N$8:$DX$57,0,MATCH(CONCATENATE($J842,M$6),'Model Participation Data'!$N$6:$DX$6,0)),'Model Participation Data'!$B$8:$B$57,$C842,'Model Participation Data'!$C$8:$C$57,$D842))</f>
        <v>0</v>
      </c>
      <c r="N842" s="43">
        <f>IF(ISNA(SUMIFS(INDEX('Model Participation Data'!$N$8:$DX$57,0,MATCH(CONCATENATE($J842,N$6),'Model Participation Data'!$N$6:$DX$6,0)),'Model Participation Data'!$B$8:$B$57,$C842,'Model Participation Data'!$C$8:$C$57,$D842)),"-",SUMIFS(INDEX('Model Participation Data'!$N$8:$DX$57,0,MATCH(CONCATENATE($J842,N$6),'Model Participation Data'!$N$6:$DX$6,0)),'Model Participation Data'!$B$8:$B$57,$C842,'Model Participation Data'!$C$8:$C$57,$D842))</f>
        <v>0</v>
      </c>
      <c r="O842" s="154">
        <f>IF(ISNA(SUMIFS(INDEX('Model Participation Data'!$N$8:$DX$57,0,MATCH(CONCATENATE($J842,O$6),'Model Participation Data'!$N$6:$DX$6,0)),'Model Participation Data'!$B$8:$B$57,$C842,'Model Participation Data'!$C$8:$C$57,$D842)),"-",SUMIFS(INDEX('Model Participation Data'!$N$8:$DX$57,0,MATCH(CONCATENATE($J842,O$6),'Model Participation Data'!$N$6:$DX$6,0)),'Model Participation Data'!$B$8:$B$57,$C842,'Model Participation Data'!$C$8:$C$57,$D842))</f>
        <v>0</v>
      </c>
    </row>
    <row r="843" spans="2:15" outlineLevel="1" x14ac:dyDescent="0.35">
      <c r="B843" s="37" t="s">
        <v>80</v>
      </c>
      <c r="C843" s="38" t="str">
        <f>IF(ISBLANK('Model Participation Data'!$B$41),"-",'Model Participation Data'!$B$41)</f>
        <v>-</v>
      </c>
      <c r="D843" s="38" t="str">
        <f>IF(ISBLANK('Model Participation Data'!$C$41),"-",'Model Participation Data'!$C$41)</f>
        <v>-</v>
      </c>
      <c r="E843" s="38" t="str">
        <f>IF(ISBLANK('Model Participation Data'!$D$41),"-",'Model Participation Data'!$D$41)</f>
        <v>-</v>
      </c>
      <c r="F843" s="38" t="str">
        <f>IF(ISBLANK('Model Participation Data'!$E$41),"-",'Model Participation Data'!$E$41)</f>
        <v>-</v>
      </c>
      <c r="G843" s="151" t="str">
        <f>IF(ISBLANK('Model Participation Data'!$F$41),"-",'Model Participation Data'!$F$41)</f>
        <v>-</v>
      </c>
      <c r="H843" s="38">
        <v>2</v>
      </c>
      <c r="I843" s="38">
        <v>5</v>
      </c>
      <c r="J843" s="150" t="str">
        <f t="shared" si="42"/>
        <v>25</v>
      </c>
      <c r="K843" s="38" t="str">
        <f>IF(ISBLANK('Model Participation Data'!$L$41),"-",'Model Participation Data'!$L$41)</f>
        <v>-</v>
      </c>
      <c r="L843" s="39" t="str">
        <f>IF(ISBLANK('Model Participation Data'!$M$41),"-",'Model Participation Data'!$M$41)</f>
        <v>-</v>
      </c>
      <c r="M843" s="43">
        <f>IF(ISNA(SUMIFS(INDEX('Model Participation Data'!$N$8:$DX$57,0,MATCH(CONCATENATE($J843,M$6),'Model Participation Data'!$N$6:$DX$6,0)),'Model Participation Data'!$B$8:$B$57,$C843,'Model Participation Data'!$C$8:$C$57,$D843)),"-",SUMIFS(INDEX('Model Participation Data'!$N$8:$DX$57,0,MATCH(CONCATENATE($J843,M$6),'Model Participation Data'!$N$6:$DX$6,0)),'Model Participation Data'!$B$8:$B$57,$C843,'Model Participation Data'!$C$8:$C$57,$D843))</f>
        <v>0</v>
      </c>
      <c r="N843" s="43">
        <f>IF(ISNA(SUMIFS(INDEX('Model Participation Data'!$N$8:$DX$57,0,MATCH(CONCATENATE($J843,N$6),'Model Participation Data'!$N$6:$DX$6,0)),'Model Participation Data'!$B$8:$B$57,$C843,'Model Participation Data'!$C$8:$C$57,$D843)),"-",SUMIFS(INDEX('Model Participation Data'!$N$8:$DX$57,0,MATCH(CONCATENATE($J843,N$6),'Model Participation Data'!$N$6:$DX$6,0)),'Model Participation Data'!$B$8:$B$57,$C843,'Model Participation Data'!$C$8:$C$57,$D843))</f>
        <v>0</v>
      </c>
      <c r="O843" s="154">
        <f>IF(ISNA(SUMIFS(INDEX('Model Participation Data'!$N$8:$DX$57,0,MATCH(CONCATENATE($J843,O$6),'Model Participation Data'!$N$6:$DX$6,0)),'Model Participation Data'!$B$8:$B$57,$C843,'Model Participation Data'!$C$8:$C$57,$D843)),"-",SUMIFS(INDEX('Model Participation Data'!$N$8:$DX$57,0,MATCH(CONCATENATE($J843,O$6),'Model Participation Data'!$N$6:$DX$6,0)),'Model Participation Data'!$B$8:$B$57,$C843,'Model Participation Data'!$C$8:$C$57,$D843))</f>
        <v>0</v>
      </c>
    </row>
    <row r="844" spans="2:15" outlineLevel="1" x14ac:dyDescent="0.35">
      <c r="B844" s="37" t="s">
        <v>80</v>
      </c>
      <c r="C844" s="38" t="str">
        <f>IF(ISBLANK('Model Participation Data'!$B$41),"-",'Model Participation Data'!$B$41)</f>
        <v>-</v>
      </c>
      <c r="D844" s="38" t="str">
        <f>IF(ISBLANK('Model Participation Data'!$C$41),"-",'Model Participation Data'!$C$41)</f>
        <v>-</v>
      </c>
      <c r="E844" s="38" t="str">
        <f>IF(ISBLANK('Model Participation Data'!$D$41),"-",'Model Participation Data'!$D$41)</f>
        <v>-</v>
      </c>
      <c r="F844" s="38" t="str">
        <f>IF(ISBLANK('Model Participation Data'!$E$41),"-",'Model Participation Data'!$E$41)</f>
        <v>-</v>
      </c>
      <c r="G844" s="151" t="str">
        <f>IF(ISBLANK('Model Participation Data'!$F$41),"-",'Model Participation Data'!$F$41)</f>
        <v>-</v>
      </c>
      <c r="H844" s="38">
        <v>2</v>
      </c>
      <c r="I844" s="38" t="s">
        <v>65</v>
      </c>
      <c r="J844" s="150" t="str">
        <f t="shared" si="42"/>
        <v>2Goal</v>
      </c>
      <c r="K844" s="38" t="str">
        <f>IF(ISBLANK('Model Participation Data'!$L$41),"-",'Model Participation Data'!$L$41)</f>
        <v>-</v>
      </c>
      <c r="L844" s="39" t="str">
        <f>IF(ISBLANK('Model Participation Data'!$M$41),"-",'Model Participation Data'!$M$41)</f>
        <v>-</v>
      </c>
      <c r="M844" s="43" t="str">
        <f>IF(ISNA(SUMIFS(INDEX('Model Participation Data'!$N$8:$DX$57,0,MATCH(CONCATENATE($J844,M$6),'Model Participation Data'!$N$6:$DX$6,0)),'Model Participation Data'!$B$8:$B$57,$C844,'Model Participation Data'!$C$8:$C$57,$D844)),"-",SUMIFS(INDEX('Model Participation Data'!$N$8:$DX$57,0,MATCH(CONCATENATE($J844,M$6),'Model Participation Data'!$N$6:$DX$6,0)),'Model Participation Data'!$B$8:$B$57,$C844,'Model Participation Data'!$C$8:$C$57,$D844))</f>
        <v>-</v>
      </c>
      <c r="N844" s="43" t="str">
        <f>IF(ISNA(SUMIFS(INDEX('Model Participation Data'!$N$8:$DX$57,0,MATCH(CONCATENATE($J844,N$6),'Model Participation Data'!$N$6:$DX$6,0)),'Model Participation Data'!$B$8:$B$57,$C844,'Model Participation Data'!$C$8:$C$57,$D844)),"-",SUMIFS(INDEX('Model Participation Data'!$N$8:$DX$57,0,MATCH(CONCATENATE($J844,N$6),'Model Participation Data'!$N$6:$DX$6,0)),'Model Participation Data'!$B$8:$B$57,$C844,'Model Participation Data'!$C$8:$C$57,$D844))</f>
        <v>-</v>
      </c>
      <c r="O844" s="154">
        <f>IF(ISNA(SUMIFS(INDEX('Model Participation Data'!$N$8:$DX$57,0,MATCH(CONCATENATE($J844,O$6),'Model Participation Data'!$N$6:$DX$6,0)),'Model Participation Data'!$B$8:$B$57,$C844,'Model Participation Data'!$C$8:$C$57,$D844)),"-",SUMIFS(INDEX('Model Participation Data'!$N$8:$DX$57,0,MATCH(CONCATENATE($J844,O$6),'Model Participation Data'!$N$6:$DX$6,0)),'Model Participation Data'!$B$8:$B$57,$C844,'Model Participation Data'!$C$8:$C$57,$D844))</f>
        <v>0</v>
      </c>
    </row>
    <row r="845" spans="2:15" outlineLevel="1" x14ac:dyDescent="0.35">
      <c r="B845" s="37" t="s">
        <v>80</v>
      </c>
      <c r="C845" s="38" t="str">
        <f>IF(ISBLANK('Model Participation Data'!$B$41),"-",'Model Participation Data'!$B$41)</f>
        <v>-</v>
      </c>
      <c r="D845" s="38" t="str">
        <f>IF(ISBLANK('Model Participation Data'!$C$41),"-",'Model Participation Data'!$C$41)</f>
        <v>-</v>
      </c>
      <c r="E845" s="38" t="str">
        <f>IF(ISBLANK('Model Participation Data'!$D$41),"-",'Model Participation Data'!$D$41)</f>
        <v>-</v>
      </c>
      <c r="F845" s="38" t="str">
        <f>IF(ISBLANK('Model Participation Data'!$E$41),"-",'Model Participation Data'!$E$41)</f>
        <v>-</v>
      </c>
      <c r="G845" s="151" t="str">
        <f>IF(ISBLANK('Model Participation Data'!$F$41),"-",'Model Participation Data'!$F$41)</f>
        <v>-</v>
      </c>
      <c r="H845" s="38">
        <v>3</v>
      </c>
      <c r="I845" s="38">
        <v>1</v>
      </c>
      <c r="J845" s="150" t="str">
        <f t="shared" si="42"/>
        <v>31</v>
      </c>
      <c r="K845" s="38" t="str">
        <f>IF(ISBLANK('Model Participation Data'!$L$41),"-",'Model Participation Data'!$L$41)</f>
        <v>-</v>
      </c>
      <c r="L845" s="39" t="str">
        <f>IF(ISBLANK('Model Participation Data'!$M$41),"-",'Model Participation Data'!$M$41)</f>
        <v>-</v>
      </c>
      <c r="M845" s="43">
        <f>IF(ISNA(SUMIFS(INDEX('Model Participation Data'!$N$8:$DX$57,0,MATCH(CONCATENATE($J845,M$6),'Model Participation Data'!$N$6:$DX$6,0)),'Model Participation Data'!$B$8:$B$57,$C845,'Model Participation Data'!$C$8:$C$57,$D845)),"-",SUMIFS(INDEX('Model Participation Data'!$N$8:$DX$57,0,MATCH(CONCATENATE($J845,M$6),'Model Participation Data'!$N$6:$DX$6,0)),'Model Participation Data'!$B$8:$B$57,$C845,'Model Participation Data'!$C$8:$C$57,$D845))</f>
        <v>0</v>
      </c>
      <c r="N845" s="43">
        <f>IF(ISNA(SUMIFS(INDEX('Model Participation Data'!$N$8:$DX$57,0,MATCH(CONCATENATE($J845,N$6),'Model Participation Data'!$N$6:$DX$6,0)),'Model Participation Data'!$B$8:$B$57,$C845,'Model Participation Data'!$C$8:$C$57,$D845)),"-",SUMIFS(INDEX('Model Participation Data'!$N$8:$DX$57,0,MATCH(CONCATENATE($J845,N$6),'Model Participation Data'!$N$6:$DX$6,0)),'Model Participation Data'!$B$8:$B$57,$C845,'Model Participation Data'!$C$8:$C$57,$D845))</f>
        <v>0</v>
      </c>
      <c r="O845" s="154">
        <f>IF(ISNA(SUMIFS(INDEX('Model Participation Data'!$N$8:$DX$57,0,MATCH(CONCATENATE($J845,O$6),'Model Participation Data'!$N$6:$DX$6,0)),'Model Participation Data'!$B$8:$B$57,$C845,'Model Participation Data'!$C$8:$C$57,$D845)),"-",SUMIFS(INDEX('Model Participation Data'!$N$8:$DX$57,0,MATCH(CONCATENATE($J845,O$6),'Model Participation Data'!$N$6:$DX$6,0)),'Model Participation Data'!$B$8:$B$57,$C845,'Model Participation Data'!$C$8:$C$57,$D845))</f>
        <v>0</v>
      </c>
    </row>
    <row r="846" spans="2:15" outlineLevel="1" x14ac:dyDescent="0.35">
      <c r="B846" s="37" t="s">
        <v>80</v>
      </c>
      <c r="C846" s="38" t="str">
        <f>IF(ISBLANK('Model Participation Data'!$B$41),"-",'Model Participation Data'!$B$41)</f>
        <v>-</v>
      </c>
      <c r="D846" s="38" t="str">
        <f>IF(ISBLANK('Model Participation Data'!$C$41),"-",'Model Participation Data'!$C$41)</f>
        <v>-</v>
      </c>
      <c r="E846" s="38" t="str">
        <f>IF(ISBLANK('Model Participation Data'!$D$41),"-",'Model Participation Data'!$D$41)</f>
        <v>-</v>
      </c>
      <c r="F846" s="38" t="str">
        <f>IF(ISBLANK('Model Participation Data'!$E$41),"-",'Model Participation Data'!$E$41)</f>
        <v>-</v>
      </c>
      <c r="G846" s="151" t="str">
        <f>IF(ISBLANK('Model Participation Data'!$F$41),"-",'Model Participation Data'!$F$41)</f>
        <v>-</v>
      </c>
      <c r="H846" s="38">
        <v>3</v>
      </c>
      <c r="I846" s="38">
        <v>2</v>
      </c>
      <c r="J846" s="150" t="str">
        <f t="shared" si="42"/>
        <v>32</v>
      </c>
      <c r="K846" s="38" t="str">
        <f>IF(ISBLANK('Model Participation Data'!$L$41),"-",'Model Participation Data'!$L$41)</f>
        <v>-</v>
      </c>
      <c r="L846" s="39" t="str">
        <f>IF(ISBLANK('Model Participation Data'!$M$41),"-",'Model Participation Data'!$M$41)</f>
        <v>-</v>
      </c>
      <c r="M846" s="43">
        <f>IF(ISNA(SUMIFS(INDEX('Model Participation Data'!$N$8:$DX$57,0,MATCH(CONCATENATE($J846,M$6),'Model Participation Data'!$N$6:$DX$6,0)),'Model Participation Data'!$B$8:$B$57,$C846,'Model Participation Data'!$C$8:$C$57,$D846)),"-",SUMIFS(INDEX('Model Participation Data'!$N$8:$DX$57,0,MATCH(CONCATENATE($J846,M$6),'Model Participation Data'!$N$6:$DX$6,0)),'Model Participation Data'!$B$8:$B$57,$C846,'Model Participation Data'!$C$8:$C$57,$D846))</f>
        <v>0</v>
      </c>
      <c r="N846" s="43">
        <f>IF(ISNA(SUMIFS(INDEX('Model Participation Data'!$N$8:$DX$57,0,MATCH(CONCATENATE($J846,N$6),'Model Participation Data'!$N$6:$DX$6,0)),'Model Participation Data'!$B$8:$B$57,$C846,'Model Participation Data'!$C$8:$C$57,$D846)),"-",SUMIFS(INDEX('Model Participation Data'!$N$8:$DX$57,0,MATCH(CONCATENATE($J846,N$6),'Model Participation Data'!$N$6:$DX$6,0)),'Model Participation Data'!$B$8:$B$57,$C846,'Model Participation Data'!$C$8:$C$57,$D846))</f>
        <v>0</v>
      </c>
      <c r="O846" s="154">
        <f>IF(ISNA(SUMIFS(INDEX('Model Participation Data'!$N$8:$DX$57,0,MATCH(CONCATENATE($J846,O$6),'Model Participation Data'!$N$6:$DX$6,0)),'Model Participation Data'!$B$8:$B$57,$C846,'Model Participation Data'!$C$8:$C$57,$D846)),"-",SUMIFS(INDEX('Model Participation Data'!$N$8:$DX$57,0,MATCH(CONCATENATE($J846,O$6),'Model Participation Data'!$N$6:$DX$6,0)),'Model Participation Data'!$B$8:$B$57,$C846,'Model Participation Data'!$C$8:$C$57,$D846))</f>
        <v>0</v>
      </c>
    </row>
    <row r="847" spans="2:15" outlineLevel="1" x14ac:dyDescent="0.35">
      <c r="B847" s="37" t="s">
        <v>80</v>
      </c>
      <c r="C847" s="38" t="str">
        <f>IF(ISBLANK('Model Participation Data'!$B$41),"-",'Model Participation Data'!$B$41)</f>
        <v>-</v>
      </c>
      <c r="D847" s="38" t="str">
        <f>IF(ISBLANK('Model Participation Data'!$C$41),"-",'Model Participation Data'!$C$41)</f>
        <v>-</v>
      </c>
      <c r="E847" s="38" t="str">
        <f>IF(ISBLANK('Model Participation Data'!$D$41),"-",'Model Participation Data'!$D$41)</f>
        <v>-</v>
      </c>
      <c r="F847" s="38" t="str">
        <f>IF(ISBLANK('Model Participation Data'!$E$41),"-",'Model Participation Data'!$E$41)</f>
        <v>-</v>
      </c>
      <c r="G847" s="151" t="str">
        <f>IF(ISBLANK('Model Participation Data'!$F$41),"-",'Model Participation Data'!$F$41)</f>
        <v>-</v>
      </c>
      <c r="H847" s="38">
        <v>3</v>
      </c>
      <c r="I847" s="38">
        <v>3</v>
      </c>
      <c r="J847" s="150" t="str">
        <f t="shared" si="42"/>
        <v>33</v>
      </c>
      <c r="K847" s="38" t="str">
        <f>IF(ISBLANK('Model Participation Data'!$L$41),"-",'Model Participation Data'!$L$41)</f>
        <v>-</v>
      </c>
      <c r="L847" s="39" t="str">
        <f>IF(ISBLANK('Model Participation Data'!$M$41),"-",'Model Participation Data'!$M$41)</f>
        <v>-</v>
      </c>
      <c r="M847" s="43">
        <f>IF(ISNA(SUMIFS(INDEX('Model Participation Data'!$N$8:$DX$57,0,MATCH(CONCATENATE($J847,M$6),'Model Participation Data'!$N$6:$DX$6,0)),'Model Participation Data'!$B$8:$B$57,$C847,'Model Participation Data'!$C$8:$C$57,$D847)),"-",SUMIFS(INDEX('Model Participation Data'!$N$8:$DX$57,0,MATCH(CONCATENATE($J847,M$6),'Model Participation Data'!$N$6:$DX$6,0)),'Model Participation Data'!$B$8:$B$57,$C847,'Model Participation Data'!$C$8:$C$57,$D847))</f>
        <v>0</v>
      </c>
      <c r="N847" s="43">
        <f>IF(ISNA(SUMIFS(INDEX('Model Participation Data'!$N$8:$DX$57,0,MATCH(CONCATENATE($J847,N$6),'Model Participation Data'!$N$6:$DX$6,0)),'Model Participation Data'!$B$8:$B$57,$C847,'Model Participation Data'!$C$8:$C$57,$D847)),"-",SUMIFS(INDEX('Model Participation Data'!$N$8:$DX$57,0,MATCH(CONCATENATE($J847,N$6),'Model Participation Data'!$N$6:$DX$6,0)),'Model Participation Data'!$B$8:$B$57,$C847,'Model Participation Data'!$C$8:$C$57,$D847))</f>
        <v>0</v>
      </c>
      <c r="O847" s="154">
        <f>IF(ISNA(SUMIFS(INDEX('Model Participation Data'!$N$8:$DX$57,0,MATCH(CONCATENATE($J847,O$6),'Model Participation Data'!$N$6:$DX$6,0)),'Model Participation Data'!$B$8:$B$57,$C847,'Model Participation Data'!$C$8:$C$57,$D847)),"-",SUMIFS(INDEX('Model Participation Data'!$N$8:$DX$57,0,MATCH(CONCATENATE($J847,O$6),'Model Participation Data'!$N$6:$DX$6,0)),'Model Participation Data'!$B$8:$B$57,$C847,'Model Participation Data'!$C$8:$C$57,$D847))</f>
        <v>0</v>
      </c>
    </row>
    <row r="848" spans="2:15" outlineLevel="1" x14ac:dyDescent="0.35">
      <c r="B848" s="37" t="s">
        <v>80</v>
      </c>
      <c r="C848" s="38" t="str">
        <f>IF(ISBLANK('Model Participation Data'!$B$41),"-",'Model Participation Data'!$B$41)</f>
        <v>-</v>
      </c>
      <c r="D848" s="38" t="str">
        <f>IF(ISBLANK('Model Participation Data'!$C$41),"-",'Model Participation Data'!$C$41)</f>
        <v>-</v>
      </c>
      <c r="E848" s="38" t="str">
        <f>IF(ISBLANK('Model Participation Data'!$D$41),"-",'Model Participation Data'!$D$41)</f>
        <v>-</v>
      </c>
      <c r="F848" s="38" t="str">
        <f>IF(ISBLANK('Model Participation Data'!$E$41),"-",'Model Participation Data'!$E$41)</f>
        <v>-</v>
      </c>
      <c r="G848" s="151" t="str">
        <f>IF(ISBLANK('Model Participation Data'!$F$41),"-",'Model Participation Data'!$F$41)</f>
        <v>-</v>
      </c>
      <c r="H848" s="38">
        <v>3</v>
      </c>
      <c r="I848" s="38">
        <v>4</v>
      </c>
      <c r="J848" s="150" t="str">
        <f t="shared" si="42"/>
        <v>34</v>
      </c>
      <c r="K848" s="38" t="str">
        <f>IF(ISBLANK('Model Participation Data'!$L$41),"-",'Model Participation Data'!$L$41)</f>
        <v>-</v>
      </c>
      <c r="L848" s="39" t="str">
        <f>IF(ISBLANK('Model Participation Data'!$M$41),"-",'Model Participation Data'!$M$41)</f>
        <v>-</v>
      </c>
      <c r="M848" s="43">
        <f>IF(ISNA(SUMIFS(INDEX('Model Participation Data'!$N$8:$DX$57,0,MATCH(CONCATENATE($J848,M$6),'Model Participation Data'!$N$6:$DX$6,0)),'Model Participation Data'!$B$8:$B$57,$C848,'Model Participation Data'!$C$8:$C$57,$D848)),"-",SUMIFS(INDEX('Model Participation Data'!$N$8:$DX$57,0,MATCH(CONCATENATE($J848,M$6),'Model Participation Data'!$N$6:$DX$6,0)),'Model Participation Data'!$B$8:$B$57,$C848,'Model Participation Data'!$C$8:$C$57,$D848))</f>
        <v>0</v>
      </c>
      <c r="N848" s="43">
        <f>IF(ISNA(SUMIFS(INDEX('Model Participation Data'!$N$8:$DX$57,0,MATCH(CONCATENATE($J848,N$6),'Model Participation Data'!$N$6:$DX$6,0)),'Model Participation Data'!$B$8:$B$57,$C848,'Model Participation Data'!$C$8:$C$57,$D848)),"-",SUMIFS(INDEX('Model Participation Data'!$N$8:$DX$57,0,MATCH(CONCATENATE($J848,N$6),'Model Participation Data'!$N$6:$DX$6,0)),'Model Participation Data'!$B$8:$B$57,$C848,'Model Participation Data'!$C$8:$C$57,$D848))</f>
        <v>0</v>
      </c>
      <c r="O848" s="154">
        <f>IF(ISNA(SUMIFS(INDEX('Model Participation Data'!$N$8:$DX$57,0,MATCH(CONCATENATE($J848,O$6),'Model Participation Data'!$N$6:$DX$6,0)),'Model Participation Data'!$B$8:$B$57,$C848,'Model Participation Data'!$C$8:$C$57,$D848)),"-",SUMIFS(INDEX('Model Participation Data'!$N$8:$DX$57,0,MATCH(CONCATENATE($J848,O$6),'Model Participation Data'!$N$6:$DX$6,0)),'Model Participation Data'!$B$8:$B$57,$C848,'Model Participation Data'!$C$8:$C$57,$D848))</f>
        <v>0</v>
      </c>
    </row>
    <row r="849" spans="2:15" outlineLevel="1" x14ac:dyDescent="0.35">
      <c r="B849" s="37" t="s">
        <v>80</v>
      </c>
      <c r="C849" s="38" t="str">
        <f>IF(ISBLANK('Model Participation Data'!$B$41),"-",'Model Participation Data'!$B$41)</f>
        <v>-</v>
      </c>
      <c r="D849" s="38" t="str">
        <f>IF(ISBLANK('Model Participation Data'!$C$41),"-",'Model Participation Data'!$C$41)</f>
        <v>-</v>
      </c>
      <c r="E849" s="38" t="str">
        <f>IF(ISBLANK('Model Participation Data'!$D$41),"-",'Model Participation Data'!$D$41)</f>
        <v>-</v>
      </c>
      <c r="F849" s="38" t="str">
        <f>IF(ISBLANK('Model Participation Data'!$E$41),"-",'Model Participation Data'!$E$41)</f>
        <v>-</v>
      </c>
      <c r="G849" s="151" t="str">
        <f>IF(ISBLANK('Model Participation Data'!$F$41),"-",'Model Participation Data'!$F$41)</f>
        <v>-</v>
      </c>
      <c r="H849" s="38">
        <v>3</v>
      </c>
      <c r="I849" s="38">
        <v>5</v>
      </c>
      <c r="J849" s="150" t="str">
        <f t="shared" si="42"/>
        <v>35</v>
      </c>
      <c r="K849" s="38" t="str">
        <f>IF(ISBLANK('Model Participation Data'!$L$41),"-",'Model Participation Data'!$L$41)</f>
        <v>-</v>
      </c>
      <c r="L849" s="39" t="str">
        <f>IF(ISBLANK('Model Participation Data'!$M$41),"-",'Model Participation Data'!$M$41)</f>
        <v>-</v>
      </c>
      <c r="M849" s="43">
        <f>IF(ISNA(SUMIFS(INDEX('Model Participation Data'!$N$8:$DX$57,0,MATCH(CONCATENATE($J849,M$6),'Model Participation Data'!$N$6:$DX$6,0)),'Model Participation Data'!$B$8:$B$57,$C849,'Model Participation Data'!$C$8:$C$57,$D849)),"-",SUMIFS(INDEX('Model Participation Data'!$N$8:$DX$57,0,MATCH(CONCATENATE($J849,M$6),'Model Participation Data'!$N$6:$DX$6,0)),'Model Participation Data'!$B$8:$B$57,$C849,'Model Participation Data'!$C$8:$C$57,$D849))</f>
        <v>0</v>
      </c>
      <c r="N849" s="43">
        <f>IF(ISNA(SUMIFS(INDEX('Model Participation Data'!$N$8:$DX$57,0,MATCH(CONCATENATE($J849,N$6),'Model Participation Data'!$N$6:$DX$6,0)),'Model Participation Data'!$B$8:$B$57,$C849,'Model Participation Data'!$C$8:$C$57,$D849)),"-",SUMIFS(INDEX('Model Participation Data'!$N$8:$DX$57,0,MATCH(CONCATENATE($J849,N$6),'Model Participation Data'!$N$6:$DX$6,0)),'Model Participation Data'!$B$8:$B$57,$C849,'Model Participation Data'!$C$8:$C$57,$D849))</f>
        <v>0</v>
      </c>
      <c r="O849" s="154">
        <f>IF(ISNA(SUMIFS(INDEX('Model Participation Data'!$N$8:$DX$57,0,MATCH(CONCATENATE($J849,O$6),'Model Participation Data'!$N$6:$DX$6,0)),'Model Participation Data'!$B$8:$B$57,$C849,'Model Participation Data'!$C$8:$C$57,$D849)),"-",SUMIFS(INDEX('Model Participation Data'!$N$8:$DX$57,0,MATCH(CONCATENATE($J849,O$6),'Model Participation Data'!$N$6:$DX$6,0)),'Model Participation Data'!$B$8:$B$57,$C849,'Model Participation Data'!$C$8:$C$57,$D849))</f>
        <v>0</v>
      </c>
    </row>
    <row r="850" spans="2:15" outlineLevel="1" x14ac:dyDescent="0.35">
      <c r="B850" s="37" t="s">
        <v>80</v>
      </c>
      <c r="C850" s="38" t="str">
        <f>IF(ISBLANK('Model Participation Data'!$B$41),"-",'Model Participation Data'!$B$41)</f>
        <v>-</v>
      </c>
      <c r="D850" s="38" t="str">
        <f>IF(ISBLANK('Model Participation Data'!$C$41),"-",'Model Participation Data'!$C$41)</f>
        <v>-</v>
      </c>
      <c r="E850" s="38" t="str">
        <f>IF(ISBLANK('Model Participation Data'!$D$41),"-",'Model Participation Data'!$D$41)</f>
        <v>-</v>
      </c>
      <c r="F850" s="38" t="str">
        <f>IF(ISBLANK('Model Participation Data'!$E$41),"-",'Model Participation Data'!$E$41)</f>
        <v>-</v>
      </c>
      <c r="G850" s="151" t="str">
        <f>IF(ISBLANK('Model Participation Data'!$F$41),"-",'Model Participation Data'!$F$41)</f>
        <v>-</v>
      </c>
      <c r="H850" s="38">
        <v>3</v>
      </c>
      <c r="I850" s="38" t="s">
        <v>65</v>
      </c>
      <c r="J850" s="150" t="str">
        <f t="shared" si="42"/>
        <v>3Goal</v>
      </c>
      <c r="K850" s="38" t="str">
        <f>IF(ISBLANK('Model Participation Data'!$L$41),"-",'Model Participation Data'!$L$41)</f>
        <v>-</v>
      </c>
      <c r="L850" s="39" t="str">
        <f>IF(ISBLANK('Model Participation Data'!$M$41),"-",'Model Participation Data'!$M$41)</f>
        <v>-</v>
      </c>
      <c r="M850" s="43" t="str">
        <f>IF(ISNA(SUMIFS(INDEX('Model Participation Data'!$N$8:$DX$57,0,MATCH(CONCATENATE($J850,M$6),'Model Participation Data'!$N$6:$DX$6,0)),'Model Participation Data'!$B$8:$B$57,$C850,'Model Participation Data'!$C$8:$C$57,$D850)),"-",SUMIFS(INDEX('Model Participation Data'!$N$8:$DX$57,0,MATCH(CONCATENATE($J850,M$6),'Model Participation Data'!$N$6:$DX$6,0)),'Model Participation Data'!$B$8:$B$57,$C850,'Model Participation Data'!$C$8:$C$57,$D850))</f>
        <v>-</v>
      </c>
      <c r="N850" s="43" t="str">
        <f>IF(ISNA(SUMIFS(INDEX('Model Participation Data'!$N$8:$DX$57,0,MATCH(CONCATENATE($J850,N$6),'Model Participation Data'!$N$6:$DX$6,0)),'Model Participation Data'!$B$8:$B$57,$C850,'Model Participation Data'!$C$8:$C$57,$D850)),"-",SUMIFS(INDEX('Model Participation Data'!$N$8:$DX$57,0,MATCH(CONCATENATE($J850,N$6),'Model Participation Data'!$N$6:$DX$6,0)),'Model Participation Data'!$B$8:$B$57,$C850,'Model Participation Data'!$C$8:$C$57,$D850))</f>
        <v>-</v>
      </c>
      <c r="O850" s="154">
        <f>IF(ISNA(SUMIFS(INDEX('Model Participation Data'!$N$8:$DX$57,0,MATCH(CONCATENATE($J850,O$6),'Model Participation Data'!$N$6:$DX$6,0)),'Model Participation Data'!$B$8:$B$57,$C850,'Model Participation Data'!$C$8:$C$57,$D850)),"-",SUMIFS(INDEX('Model Participation Data'!$N$8:$DX$57,0,MATCH(CONCATENATE($J850,O$6),'Model Participation Data'!$N$6:$DX$6,0)),'Model Participation Data'!$B$8:$B$57,$C850,'Model Participation Data'!$C$8:$C$57,$D850))</f>
        <v>0</v>
      </c>
    </row>
    <row r="851" spans="2:15" outlineLevel="1" x14ac:dyDescent="0.35">
      <c r="B851" s="37" t="s">
        <v>80</v>
      </c>
      <c r="C851" s="38" t="str">
        <f>IF(ISBLANK('Model Participation Data'!$B$41),"-",'Model Participation Data'!$B$41)</f>
        <v>-</v>
      </c>
      <c r="D851" s="38" t="str">
        <f>IF(ISBLANK('Model Participation Data'!$C$41),"-",'Model Participation Data'!$C$41)</f>
        <v>-</v>
      </c>
      <c r="E851" s="38" t="str">
        <f>IF(ISBLANK('Model Participation Data'!$D$41),"-",'Model Participation Data'!$D$41)</f>
        <v>-</v>
      </c>
      <c r="F851" s="38" t="str">
        <f>IF(ISBLANK('Model Participation Data'!$E$41),"-",'Model Participation Data'!$E$41)</f>
        <v>-</v>
      </c>
      <c r="G851" s="151" t="str">
        <f>IF(ISBLANK('Model Participation Data'!$F$41),"-",'Model Participation Data'!$F$41)</f>
        <v>-</v>
      </c>
      <c r="H851" s="38">
        <v>4</v>
      </c>
      <c r="I851" s="38">
        <v>1</v>
      </c>
      <c r="J851" s="150" t="str">
        <f t="shared" ref="J851:J856" si="45">CONCATENATE(H851,I851)</f>
        <v>41</v>
      </c>
      <c r="K851" s="38" t="str">
        <f>IF(ISBLANK('Model Participation Data'!$L$41),"-",'Model Participation Data'!$L$41)</f>
        <v>-</v>
      </c>
      <c r="L851" s="39" t="str">
        <f>IF(ISBLANK('Model Participation Data'!$M$41),"-",'Model Participation Data'!$M$41)</f>
        <v>-</v>
      </c>
      <c r="M851" s="43">
        <f>IF(ISNA(SUMIFS(INDEX('Model Participation Data'!$N$8:$DX$57,0,MATCH(CONCATENATE($J851,M$6),'Model Participation Data'!$N$6:$DX$6,0)),'Model Participation Data'!$B$8:$B$57,$C851,'Model Participation Data'!$C$8:$C$57,$D851)),"-",SUMIFS(INDEX('Model Participation Data'!$N$8:$DX$57,0,MATCH(CONCATENATE($J851,M$6),'Model Participation Data'!$N$6:$DX$6,0)),'Model Participation Data'!$B$8:$B$57,$C851,'Model Participation Data'!$C$8:$C$57,$D851))</f>
        <v>0</v>
      </c>
      <c r="N851" s="43">
        <f>IF(ISNA(SUMIFS(INDEX('Model Participation Data'!$N$8:$DX$57,0,MATCH(CONCATENATE($J851,N$6),'Model Participation Data'!$N$6:$DX$6,0)),'Model Participation Data'!$B$8:$B$57,$C851,'Model Participation Data'!$C$8:$C$57,$D851)),"-",SUMIFS(INDEX('Model Participation Data'!$N$8:$DX$57,0,MATCH(CONCATENATE($J851,N$6),'Model Participation Data'!$N$6:$DX$6,0)),'Model Participation Data'!$B$8:$B$57,$C851,'Model Participation Data'!$C$8:$C$57,$D851))</f>
        <v>0</v>
      </c>
      <c r="O851" s="154">
        <f>IF(ISNA(SUMIFS(INDEX('Model Participation Data'!$N$8:$DX$57,0,MATCH(CONCATENATE($J851,O$6),'Model Participation Data'!$N$6:$DX$6,0)),'Model Participation Data'!$B$8:$B$57,$C851,'Model Participation Data'!$C$8:$C$57,$D851)),"-",SUMIFS(INDEX('Model Participation Data'!$N$8:$DX$57,0,MATCH(CONCATENATE($J851,O$6),'Model Participation Data'!$N$6:$DX$6,0)),'Model Participation Data'!$B$8:$B$57,$C851,'Model Participation Data'!$C$8:$C$57,$D851))</f>
        <v>0</v>
      </c>
    </row>
    <row r="852" spans="2:15" outlineLevel="1" x14ac:dyDescent="0.35">
      <c r="B852" s="37" t="s">
        <v>80</v>
      </c>
      <c r="C852" s="38" t="str">
        <f>IF(ISBLANK('Model Participation Data'!$B$41),"-",'Model Participation Data'!$B$41)</f>
        <v>-</v>
      </c>
      <c r="D852" s="38" t="str">
        <f>IF(ISBLANK('Model Participation Data'!$C$41),"-",'Model Participation Data'!$C$41)</f>
        <v>-</v>
      </c>
      <c r="E852" s="38" t="str">
        <f>IF(ISBLANK('Model Participation Data'!$D$41),"-",'Model Participation Data'!$D$41)</f>
        <v>-</v>
      </c>
      <c r="F852" s="38" t="str">
        <f>IF(ISBLANK('Model Participation Data'!$E$41),"-",'Model Participation Data'!$E$41)</f>
        <v>-</v>
      </c>
      <c r="G852" s="151" t="str">
        <f>IF(ISBLANK('Model Participation Data'!$F$41),"-",'Model Participation Data'!$F$41)</f>
        <v>-</v>
      </c>
      <c r="H852" s="38">
        <v>4</v>
      </c>
      <c r="I852" s="38">
        <v>2</v>
      </c>
      <c r="J852" s="150" t="str">
        <f t="shared" si="45"/>
        <v>42</v>
      </c>
      <c r="K852" s="38" t="str">
        <f>IF(ISBLANK('Model Participation Data'!$L$41),"-",'Model Participation Data'!$L$41)</f>
        <v>-</v>
      </c>
      <c r="L852" s="39" t="str">
        <f>IF(ISBLANK('Model Participation Data'!$M$41),"-",'Model Participation Data'!$M$41)</f>
        <v>-</v>
      </c>
      <c r="M852" s="43">
        <f>IF(ISNA(SUMIFS(INDEX('Model Participation Data'!$N$8:$DX$57,0,MATCH(CONCATENATE($J852,M$6),'Model Participation Data'!$N$6:$DX$6,0)),'Model Participation Data'!$B$8:$B$57,$C852,'Model Participation Data'!$C$8:$C$57,$D852)),"-",SUMIFS(INDEX('Model Participation Data'!$N$8:$DX$57,0,MATCH(CONCATENATE($J852,M$6),'Model Participation Data'!$N$6:$DX$6,0)),'Model Participation Data'!$B$8:$B$57,$C852,'Model Participation Data'!$C$8:$C$57,$D852))</f>
        <v>0</v>
      </c>
      <c r="N852" s="43">
        <f>IF(ISNA(SUMIFS(INDEX('Model Participation Data'!$N$8:$DX$57,0,MATCH(CONCATENATE($J852,N$6),'Model Participation Data'!$N$6:$DX$6,0)),'Model Participation Data'!$B$8:$B$57,$C852,'Model Participation Data'!$C$8:$C$57,$D852)),"-",SUMIFS(INDEX('Model Participation Data'!$N$8:$DX$57,0,MATCH(CONCATENATE($J852,N$6),'Model Participation Data'!$N$6:$DX$6,0)),'Model Participation Data'!$B$8:$B$57,$C852,'Model Participation Data'!$C$8:$C$57,$D852))</f>
        <v>0</v>
      </c>
      <c r="O852" s="154">
        <f>IF(ISNA(SUMIFS(INDEX('Model Participation Data'!$N$8:$DX$57,0,MATCH(CONCATENATE($J852,O$6),'Model Participation Data'!$N$6:$DX$6,0)),'Model Participation Data'!$B$8:$B$57,$C852,'Model Participation Data'!$C$8:$C$57,$D852)),"-",SUMIFS(INDEX('Model Participation Data'!$N$8:$DX$57,0,MATCH(CONCATENATE($J852,O$6),'Model Participation Data'!$N$6:$DX$6,0)),'Model Participation Data'!$B$8:$B$57,$C852,'Model Participation Data'!$C$8:$C$57,$D852))</f>
        <v>0</v>
      </c>
    </row>
    <row r="853" spans="2:15" outlineLevel="1" x14ac:dyDescent="0.35">
      <c r="B853" s="37" t="s">
        <v>80</v>
      </c>
      <c r="C853" s="38" t="str">
        <f>IF(ISBLANK('Model Participation Data'!$B$41),"-",'Model Participation Data'!$B$41)</f>
        <v>-</v>
      </c>
      <c r="D853" s="38" t="str">
        <f>IF(ISBLANK('Model Participation Data'!$C$41),"-",'Model Participation Data'!$C$41)</f>
        <v>-</v>
      </c>
      <c r="E853" s="38" t="str">
        <f>IF(ISBLANK('Model Participation Data'!$D$41),"-",'Model Participation Data'!$D$41)</f>
        <v>-</v>
      </c>
      <c r="F853" s="38" t="str">
        <f>IF(ISBLANK('Model Participation Data'!$E$41),"-",'Model Participation Data'!$E$41)</f>
        <v>-</v>
      </c>
      <c r="G853" s="151" t="str">
        <f>IF(ISBLANK('Model Participation Data'!$F$41),"-",'Model Participation Data'!$F$41)</f>
        <v>-</v>
      </c>
      <c r="H853" s="38">
        <v>4</v>
      </c>
      <c r="I853" s="38">
        <v>3</v>
      </c>
      <c r="J853" s="150" t="str">
        <f t="shared" si="45"/>
        <v>43</v>
      </c>
      <c r="K853" s="38" t="str">
        <f>IF(ISBLANK('Model Participation Data'!$L$41),"-",'Model Participation Data'!$L$41)</f>
        <v>-</v>
      </c>
      <c r="L853" s="39" t="str">
        <f>IF(ISBLANK('Model Participation Data'!$M$41),"-",'Model Participation Data'!$M$41)</f>
        <v>-</v>
      </c>
      <c r="M853" s="43">
        <f>IF(ISNA(SUMIFS(INDEX('Model Participation Data'!$N$8:$DX$57,0,MATCH(CONCATENATE($J853,M$6),'Model Participation Data'!$N$6:$DX$6,0)),'Model Participation Data'!$B$8:$B$57,$C853,'Model Participation Data'!$C$8:$C$57,$D853)),"-",SUMIFS(INDEX('Model Participation Data'!$N$8:$DX$57,0,MATCH(CONCATENATE($J853,M$6),'Model Participation Data'!$N$6:$DX$6,0)),'Model Participation Data'!$B$8:$B$57,$C853,'Model Participation Data'!$C$8:$C$57,$D853))</f>
        <v>0</v>
      </c>
      <c r="N853" s="43">
        <f>IF(ISNA(SUMIFS(INDEX('Model Participation Data'!$N$8:$DX$57,0,MATCH(CONCATENATE($J853,N$6),'Model Participation Data'!$N$6:$DX$6,0)),'Model Participation Data'!$B$8:$B$57,$C853,'Model Participation Data'!$C$8:$C$57,$D853)),"-",SUMIFS(INDEX('Model Participation Data'!$N$8:$DX$57,0,MATCH(CONCATENATE($J853,N$6),'Model Participation Data'!$N$6:$DX$6,0)),'Model Participation Data'!$B$8:$B$57,$C853,'Model Participation Data'!$C$8:$C$57,$D853))</f>
        <v>0</v>
      </c>
      <c r="O853" s="154">
        <f>IF(ISNA(SUMIFS(INDEX('Model Participation Data'!$N$8:$DX$57,0,MATCH(CONCATENATE($J853,O$6),'Model Participation Data'!$N$6:$DX$6,0)),'Model Participation Data'!$B$8:$B$57,$C853,'Model Participation Data'!$C$8:$C$57,$D853)),"-",SUMIFS(INDEX('Model Participation Data'!$N$8:$DX$57,0,MATCH(CONCATENATE($J853,O$6),'Model Participation Data'!$N$6:$DX$6,0)),'Model Participation Data'!$B$8:$B$57,$C853,'Model Participation Data'!$C$8:$C$57,$D853))</f>
        <v>0</v>
      </c>
    </row>
    <row r="854" spans="2:15" outlineLevel="1" x14ac:dyDescent="0.35">
      <c r="B854" s="37" t="s">
        <v>80</v>
      </c>
      <c r="C854" s="38" t="str">
        <f>IF(ISBLANK('Model Participation Data'!$B$41),"-",'Model Participation Data'!$B$41)</f>
        <v>-</v>
      </c>
      <c r="D854" s="38" t="str">
        <f>IF(ISBLANK('Model Participation Data'!$C$41),"-",'Model Participation Data'!$C$41)</f>
        <v>-</v>
      </c>
      <c r="E854" s="38" t="str">
        <f>IF(ISBLANK('Model Participation Data'!$D$41),"-",'Model Participation Data'!$D$41)</f>
        <v>-</v>
      </c>
      <c r="F854" s="38" t="str">
        <f>IF(ISBLANK('Model Participation Data'!$E$41),"-",'Model Participation Data'!$E$41)</f>
        <v>-</v>
      </c>
      <c r="G854" s="151" t="str">
        <f>IF(ISBLANK('Model Participation Data'!$F$41),"-",'Model Participation Data'!$F$41)</f>
        <v>-</v>
      </c>
      <c r="H854" s="38">
        <v>4</v>
      </c>
      <c r="I854" s="38">
        <v>4</v>
      </c>
      <c r="J854" s="150" t="str">
        <f t="shared" si="45"/>
        <v>44</v>
      </c>
      <c r="K854" s="38" t="str">
        <f>IF(ISBLANK('Model Participation Data'!$L$41),"-",'Model Participation Data'!$L$41)</f>
        <v>-</v>
      </c>
      <c r="L854" s="39" t="str">
        <f>IF(ISBLANK('Model Participation Data'!$M$41),"-",'Model Participation Data'!$M$41)</f>
        <v>-</v>
      </c>
      <c r="M854" s="43">
        <f>IF(ISNA(SUMIFS(INDEX('Model Participation Data'!$N$8:$DX$57,0,MATCH(CONCATENATE($J854,M$6),'Model Participation Data'!$N$6:$DX$6,0)),'Model Participation Data'!$B$8:$B$57,$C854,'Model Participation Data'!$C$8:$C$57,$D854)),"-",SUMIFS(INDEX('Model Participation Data'!$N$8:$DX$57,0,MATCH(CONCATENATE($J854,M$6),'Model Participation Data'!$N$6:$DX$6,0)),'Model Participation Data'!$B$8:$B$57,$C854,'Model Participation Data'!$C$8:$C$57,$D854))</f>
        <v>0</v>
      </c>
      <c r="N854" s="43">
        <f>IF(ISNA(SUMIFS(INDEX('Model Participation Data'!$N$8:$DX$57,0,MATCH(CONCATENATE($J854,N$6),'Model Participation Data'!$N$6:$DX$6,0)),'Model Participation Data'!$B$8:$B$57,$C854,'Model Participation Data'!$C$8:$C$57,$D854)),"-",SUMIFS(INDEX('Model Participation Data'!$N$8:$DX$57,0,MATCH(CONCATENATE($J854,N$6),'Model Participation Data'!$N$6:$DX$6,0)),'Model Participation Data'!$B$8:$B$57,$C854,'Model Participation Data'!$C$8:$C$57,$D854))</f>
        <v>0</v>
      </c>
      <c r="O854" s="154">
        <f>IF(ISNA(SUMIFS(INDEX('Model Participation Data'!$N$8:$DX$57,0,MATCH(CONCATENATE($J854,O$6),'Model Participation Data'!$N$6:$DX$6,0)),'Model Participation Data'!$B$8:$B$57,$C854,'Model Participation Data'!$C$8:$C$57,$D854)),"-",SUMIFS(INDEX('Model Participation Data'!$N$8:$DX$57,0,MATCH(CONCATENATE($J854,O$6),'Model Participation Data'!$N$6:$DX$6,0)),'Model Participation Data'!$B$8:$B$57,$C854,'Model Participation Data'!$C$8:$C$57,$D854))</f>
        <v>0</v>
      </c>
    </row>
    <row r="855" spans="2:15" outlineLevel="1" x14ac:dyDescent="0.35">
      <c r="B855" s="37" t="s">
        <v>80</v>
      </c>
      <c r="C855" s="38" t="str">
        <f>IF(ISBLANK('Model Participation Data'!$B$41),"-",'Model Participation Data'!$B$41)</f>
        <v>-</v>
      </c>
      <c r="D855" s="38" t="str">
        <f>IF(ISBLANK('Model Participation Data'!$C$41),"-",'Model Participation Data'!$C$41)</f>
        <v>-</v>
      </c>
      <c r="E855" s="38" t="str">
        <f>IF(ISBLANK('Model Participation Data'!$D$41),"-",'Model Participation Data'!$D$41)</f>
        <v>-</v>
      </c>
      <c r="F855" s="38" t="str">
        <f>IF(ISBLANK('Model Participation Data'!$E$41),"-",'Model Participation Data'!$E$41)</f>
        <v>-</v>
      </c>
      <c r="G855" s="151" t="str">
        <f>IF(ISBLANK('Model Participation Data'!$F$41),"-",'Model Participation Data'!$F$41)</f>
        <v>-</v>
      </c>
      <c r="H855" s="38">
        <v>4</v>
      </c>
      <c r="I855" s="38">
        <v>5</v>
      </c>
      <c r="J855" s="150" t="str">
        <f t="shared" si="45"/>
        <v>45</v>
      </c>
      <c r="K855" s="38" t="str">
        <f>IF(ISBLANK('Model Participation Data'!$L$41),"-",'Model Participation Data'!$L$41)</f>
        <v>-</v>
      </c>
      <c r="L855" s="39" t="str">
        <f>IF(ISBLANK('Model Participation Data'!$M$41),"-",'Model Participation Data'!$M$41)</f>
        <v>-</v>
      </c>
      <c r="M855" s="43">
        <f>IF(ISNA(SUMIFS(INDEX('Model Participation Data'!$N$8:$DX$57,0,MATCH(CONCATENATE($J855,M$6),'Model Participation Data'!$N$6:$DX$6,0)),'Model Participation Data'!$B$8:$B$57,$C855,'Model Participation Data'!$C$8:$C$57,$D855)),"-",SUMIFS(INDEX('Model Participation Data'!$N$8:$DX$57,0,MATCH(CONCATENATE($J855,M$6),'Model Participation Data'!$N$6:$DX$6,0)),'Model Participation Data'!$B$8:$B$57,$C855,'Model Participation Data'!$C$8:$C$57,$D855))</f>
        <v>0</v>
      </c>
      <c r="N855" s="43">
        <f>IF(ISNA(SUMIFS(INDEX('Model Participation Data'!$N$8:$DX$57,0,MATCH(CONCATENATE($J855,N$6),'Model Participation Data'!$N$6:$DX$6,0)),'Model Participation Data'!$B$8:$B$57,$C855,'Model Participation Data'!$C$8:$C$57,$D855)),"-",SUMIFS(INDEX('Model Participation Data'!$N$8:$DX$57,0,MATCH(CONCATENATE($J855,N$6),'Model Participation Data'!$N$6:$DX$6,0)),'Model Participation Data'!$B$8:$B$57,$C855,'Model Participation Data'!$C$8:$C$57,$D855))</f>
        <v>0</v>
      </c>
      <c r="O855" s="154">
        <f>IF(ISNA(SUMIFS(INDEX('Model Participation Data'!$N$8:$DX$57,0,MATCH(CONCATENATE($J855,O$6),'Model Participation Data'!$N$6:$DX$6,0)),'Model Participation Data'!$B$8:$B$57,$C855,'Model Participation Data'!$C$8:$C$57,$D855)),"-",SUMIFS(INDEX('Model Participation Data'!$N$8:$DX$57,0,MATCH(CONCATENATE($J855,O$6),'Model Participation Data'!$N$6:$DX$6,0)),'Model Participation Data'!$B$8:$B$57,$C855,'Model Participation Data'!$C$8:$C$57,$D855))</f>
        <v>0</v>
      </c>
    </row>
    <row r="856" spans="2:15" outlineLevel="1" x14ac:dyDescent="0.35">
      <c r="B856" s="37" t="s">
        <v>80</v>
      </c>
      <c r="C856" s="38" t="str">
        <f>IF(ISBLANK('Model Participation Data'!$B$41),"-",'Model Participation Data'!$B$41)</f>
        <v>-</v>
      </c>
      <c r="D856" s="38" t="str">
        <f>IF(ISBLANK('Model Participation Data'!$C$41),"-",'Model Participation Data'!$C$41)</f>
        <v>-</v>
      </c>
      <c r="E856" s="38" t="str">
        <f>IF(ISBLANK('Model Participation Data'!$D$41),"-",'Model Participation Data'!$D$41)</f>
        <v>-</v>
      </c>
      <c r="F856" s="38" t="str">
        <f>IF(ISBLANK('Model Participation Data'!$E$41),"-",'Model Participation Data'!$E$41)</f>
        <v>-</v>
      </c>
      <c r="G856" s="151" t="str">
        <f>IF(ISBLANK('Model Participation Data'!$F$41),"-",'Model Participation Data'!$F$41)</f>
        <v>-</v>
      </c>
      <c r="H856" s="38">
        <v>4</v>
      </c>
      <c r="I856" s="38" t="s">
        <v>65</v>
      </c>
      <c r="J856" s="150" t="str">
        <f t="shared" si="45"/>
        <v>4Goal</v>
      </c>
      <c r="K856" s="38" t="str">
        <f>IF(ISBLANK('Model Participation Data'!$L$41),"-",'Model Participation Data'!$L$41)</f>
        <v>-</v>
      </c>
      <c r="L856" s="39" t="str">
        <f>IF(ISBLANK('Model Participation Data'!$M$41),"-",'Model Participation Data'!$M$41)</f>
        <v>-</v>
      </c>
      <c r="M856" s="43" t="str">
        <f>IF(ISNA(SUMIFS(INDEX('Model Participation Data'!$N$8:$DX$57,0,MATCH(CONCATENATE($J856,M$6),'Model Participation Data'!$N$6:$DX$6,0)),'Model Participation Data'!$B$8:$B$57,$C856,'Model Participation Data'!$C$8:$C$57,$D856)),"-",SUMIFS(INDEX('Model Participation Data'!$N$8:$DX$57,0,MATCH(CONCATENATE($J856,M$6),'Model Participation Data'!$N$6:$DX$6,0)),'Model Participation Data'!$B$8:$B$57,$C856,'Model Participation Data'!$C$8:$C$57,$D856))</f>
        <v>-</v>
      </c>
      <c r="N856" s="43" t="str">
        <f>IF(ISNA(SUMIFS(INDEX('Model Participation Data'!$N$8:$DX$57,0,MATCH(CONCATENATE($J856,N$6),'Model Participation Data'!$N$6:$DX$6,0)),'Model Participation Data'!$B$8:$B$57,$C856,'Model Participation Data'!$C$8:$C$57,$D856)),"-",SUMIFS(INDEX('Model Participation Data'!$N$8:$DX$57,0,MATCH(CONCATENATE($J856,N$6),'Model Participation Data'!$N$6:$DX$6,0)),'Model Participation Data'!$B$8:$B$57,$C856,'Model Participation Data'!$C$8:$C$57,$D856))</f>
        <v>-</v>
      </c>
      <c r="O856" s="154">
        <f>IF(ISNA(SUMIFS(INDEX('Model Participation Data'!$N$8:$DX$57,0,MATCH(CONCATENATE($J856,O$6),'Model Participation Data'!$N$6:$DX$6,0)),'Model Participation Data'!$B$8:$B$57,$C856,'Model Participation Data'!$C$8:$C$57,$D856)),"-",SUMIFS(INDEX('Model Participation Data'!$N$8:$DX$57,0,MATCH(CONCATENATE($J856,O$6),'Model Participation Data'!$N$6:$DX$6,0)),'Model Participation Data'!$B$8:$B$57,$C856,'Model Participation Data'!$C$8:$C$57,$D856))</f>
        <v>0</v>
      </c>
    </row>
    <row r="857" spans="2:15" outlineLevel="1" x14ac:dyDescent="0.35">
      <c r="B857" s="37" t="s">
        <v>80</v>
      </c>
      <c r="C857" s="38" t="str">
        <f>IF(ISBLANK('Model Participation Data'!$B$42),"-",'Model Participation Data'!$B$42)</f>
        <v>-</v>
      </c>
      <c r="D857" s="38" t="str">
        <f>IF(ISBLANK('Model Participation Data'!$C$42),"-",'Model Participation Data'!$C$42)</f>
        <v>-</v>
      </c>
      <c r="E857" s="38" t="str">
        <f>IF(ISBLANK('Model Participation Data'!$D$42),"-",'Model Participation Data'!$D$42)</f>
        <v>-</v>
      </c>
      <c r="F857" s="38" t="str">
        <f>IF(ISBLANK('Model Participation Data'!$E$42),"-",'Model Participation Data'!$E$42)</f>
        <v>-</v>
      </c>
      <c r="G857" s="151" t="str">
        <f>IF(ISBLANK('Model Participation Data'!$F$42),"-",'Model Participation Data'!$F$42)</f>
        <v>-</v>
      </c>
      <c r="H857" s="38" t="s">
        <v>64</v>
      </c>
      <c r="I857" s="38" t="s">
        <v>64</v>
      </c>
      <c r="J857" s="150" t="str">
        <f t="shared" si="42"/>
        <v>BaselineBaseline</v>
      </c>
      <c r="K857" s="38" t="str">
        <f>IF(ISBLANK('Model Participation Data'!$L$42),"-",'Model Participation Data'!$L$42)</f>
        <v>-</v>
      </c>
      <c r="L857" s="39" t="str">
        <f>IF(ISBLANK('Model Participation Data'!$M$42),"-",'Model Participation Data'!$M$42)</f>
        <v>-</v>
      </c>
      <c r="M857" s="43">
        <f>IF(ISNA(SUMIFS(INDEX('Model Participation Data'!$N$8:$DX$57,0,MATCH(CONCATENATE($J857,M$6),'Model Participation Data'!$N$6:$DX$6,0)),'Model Participation Data'!$B$8:$B$57,$C857,'Model Participation Data'!$C$8:$C$57,$D857)),"-",SUMIFS(INDEX('Model Participation Data'!$N$8:$DX$57,0,MATCH(CONCATENATE($J857,M$6),'Model Participation Data'!$N$6:$DX$6,0)),'Model Participation Data'!$B$8:$B$57,$C857,'Model Participation Data'!$C$8:$C$57,$D857))</f>
        <v>0</v>
      </c>
      <c r="N857" s="43">
        <f>IF(ISNA(SUMIFS(INDEX('Model Participation Data'!$N$8:$DX$57,0,MATCH(CONCATENATE($J857,N$6),'Model Participation Data'!$N$6:$DX$6,0)),'Model Participation Data'!$B$8:$B$57,$C857,'Model Participation Data'!$C$8:$C$57,$D857)),"-",SUMIFS(INDEX('Model Participation Data'!$N$8:$DX$57,0,MATCH(CONCATENATE($J857,N$6),'Model Participation Data'!$N$6:$DX$6,0)),'Model Participation Data'!$B$8:$B$57,$C857,'Model Participation Data'!$C$8:$C$57,$D857))</f>
        <v>0</v>
      </c>
      <c r="O857" s="154">
        <f>IF(ISNA(SUMIFS(INDEX('Model Participation Data'!$N$8:$DX$57,0,MATCH(CONCATENATE($J857,O$6),'Model Participation Data'!$N$6:$DX$6,0)),'Model Participation Data'!$B$8:$B$57,$C857,'Model Participation Data'!$C$8:$C$57,$D857)),"-",SUMIFS(INDEX('Model Participation Data'!$N$8:$DX$57,0,MATCH(CONCATENATE($J857,O$6),'Model Participation Data'!$N$6:$DX$6,0)),'Model Participation Data'!$B$8:$B$57,$C857,'Model Participation Data'!$C$8:$C$57,$D857))</f>
        <v>0</v>
      </c>
    </row>
    <row r="858" spans="2:15" outlineLevel="1" x14ac:dyDescent="0.35">
      <c r="B858" s="37" t="s">
        <v>80</v>
      </c>
      <c r="C858" s="38" t="str">
        <f>IF(ISBLANK('Model Participation Data'!$B$42),"-",'Model Participation Data'!$B$42)</f>
        <v>-</v>
      </c>
      <c r="D858" s="38" t="str">
        <f>IF(ISBLANK('Model Participation Data'!$C$42),"-",'Model Participation Data'!$C$42)</f>
        <v>-</v>
      </c>
      <c r="E858" s="38" t="str">
        <f>IF(ISBLANK('Model Participation Data'!$D$42),"-",'Model Participation Data'!$D$42)</f>
        <v>-</v>
      </c>
      <c r="F858" s="38" t="str">
        <f>IF(ISBLANK('Model Participation Data'!$E$42),"-",'Model Participation Data'!$E$42)</f>
        <v>-</v>
      </c>
      <c r="G858" s="151" t="str">
        <f>IF(ISBLANK('Model Participation Data'!$F$42),"-",'Model Participation Data'!$F$42)</f>
        <v>-</v>
      </c>
      <c r="H858" s="38">
        <v>1</v>
      </c>
      <c r="I858" s="38">
        <v>1</v>
      </c>
      <c r="J858" s="150" t="str">
        <f t="shared" si="42"/>
        <v>11</v>
      </c>
      <c r="K858" s="38" t="str">
        <f>IF(ISBLANK('Model Participation Data'!$L$42),"-",'Model Participation Data'!$L$42)</f>
        <v>-</v>
      </c>
      <c r="L858" s="39" t="str">
        <f>IF(ISBLANK('Model Participation Data'!$M$42),"-",'Model Participation Data'!$M$42)</f>
        <v>-</v>
      </c>
      <c r="M858" s="43">
        <f>IF(ISNA(SUMIFS(INDEX('Model Participation Data'!$N$8:$DX$57,0,MATCH(CONCATENATE($J858,M$6),'Model Participation Data'!$N$6:$DX$6,0)),'Model Participation Data'!$B$8:$B$57,$C858,'Model Participation Data'!$C$8:$C$57,$D858)),"-",SUMIFS(INDEX('Model Participation Data'!$N$8:$DX$57,0,MATCH(CONCATENATE($J858,M$6),'Model Participation Data'!$N$6:$DX$6,0)),'Model Participation Data'!$B$8:$B$57,$C858,'Model Participation Data'!$C$8:$C$57,$D858))</f>
        <v>0</v>
      </c>
      <c r="N858" s="43">
        <f>IF(ISNA(SUMIFS(INDEX('Model Participation Data'!$N$8:$DX$57,0,MATCH(CONCATENATE($J858,N$6),'Model Participation Data'!$N$6:$DX$6,0)),'Model Participation Data'!$B$8:$B$57,$C858,'Model Participation Data'!$C$8:$C$57,$D858)),"-",SUMIFS(INDEX('Model Participation Data'!$N$8:$DX$57,0,MATCH(CONCATENATE($J858,N$6),'Model Participation Data'!$N$6:$DX$6,0)),'Model Participation Data'!$B$8:$B$57,$C858,'Model Participation Data'!$C$8:$C$57,$D858))</f>
        <v>0</v>
      </c>
      <c r="O858" s="154">
        <f>IF(ISNA(SUMIFS(INDEX('Model Participation Data'!$N$8:$DX$57,0,MATCH(CONCATENATE($J858,O$6),'Model Participation Data'!$N$6:$DX$6,0)),'Model Participation Data'!$B$8:$B$57,$C858,'Model Participation Data'!$C$8:$C$57,$D858)),"-",SUMIFS(INDEX('Model Participation Data'!$N$8:$DX$57,0,MATCH(CONCATENATE($J858,O$6),'Model Participation Data'!$N$6:$DX$6,0)),'Model Participation Data'!$B$8:$B$57,$C858,'Model Participation Data'!$C$8:$C$57,$D858))</f>
        <v>0</v>
      </c>
    </row>
    <row r="859" spans="2:15" outlineLevel="1" x14ac:dyDescent="0.35">
      <c r="B859" s="37" t="s">
        <v>80</v>
      </c>
      <c r="C859" s="38" t="str">
        <f>IF(ISBLANK('Model Participation Data'!$B$42),"-",'Model Participation Data'!$B$42)</f>
        <v>-</v>
      </c>
      <c r="D859" s="38" t="str">
        <f>IF(ISBLANK('Model Participation Data'!$C$42),"-",'Model Participation Data'!$C$42)</f>
        <v>-</v>
      </c>
      <c r="E859" s="38" t="str">
        <f>IF(ISBLANK('Model Participation Data'!$D$42),"-",'Model Participation Data'!$D$42)</f>
        <v>-</v>
      </c>
      <c r="F859" s="38" t="str">
        <f>IF(ISBLANK('Model Participation Data'!$E$42),"-",'Model Participation Data'!$E$42)</f>
        <v>-</v>
      </c>
      <c r="G859" s="151" t="str">
        <f>IF(ISBLANK('Model Participation Data'!$F$42),"-",'Model Participation Data'!$F$42)</f>
        <v>-</v>
      </c>
      <c r="H859" s="38">
        <v>1</v>
      </c>
      <c r="I859" s="38">
        <v>2</v>
      </c>
      <c r="J859" s="150" t="str">
        <f t="shared" si="42"/>
        <v>12</v>
      </c>
      <c r="K859" s="38" t="str">
        <f>IF(ISBLANK('Model Participation Data'!$L$42),"-",'Model Participation Data'!$L$42)</f>
        <v>-</v>
      </c>
      <c r="L859" s="39" t="str">
        <f>IF(ISBLANK('Model Participation Data'!$M$42),"-",'Model Participation Data'!$M$42)</f>
        <v>-</v>
      </c>
      <c r="M859" s="43">
        <f>IF(ISNA(SUMIFS(INDEX('Model Participation Data'!$N$8:$DX$57,0,MATCH(CONCATENATE($J859,M$6),'Model Participation Data'!$N$6:$DX$6,0)),'Model Participation Data'!$B$8:$B$57,$C859,'Model Participation Data'!$C$8:$C$57,$D859)),"-",SUMIFS(INDEX('Model Participation Data'!$N$8:$DX$57,0,MATCH(CONCATENATE($J859,M$6),'Model Participation Data'!$N$6:$DX$6,0)),'Model Participation Data'!$B$8:$B$57,$C859,'Model Participation Data'!$C$8:$C$57,$D859))</f>
        <v>0</v>
      </c>
      <c r="N859" s="43">
        <f>IF(ISNA(SUMIFS(INDEX('Model Participation Data'!$N$8:$DX$57,0,MATCH(CONCATENATE($J859,N$6),'Model Participation Data'!$N$6:$DX$6,0)),'Model Participation Data'!$B$8:$B$57,$C859,'Model Participation Data'!$C$8:$C$57,$D859)),"-",SUMIFS(INDEX('Model Participation Data'!$N$8:$DX$57,0,MATCH(CONCATENATE($J859,N$6),'Model Participation Data'!$N$6:$DX$6,0)),'Model Participation Data'!$B$8:$B$57,$C859,'Model Participation Data'!$C$8:$C$57,$D859))</f>
        <v>0</v>
      </c>
      <c r="O859" s="154">
        <f>IF(ISNA(SUMIFS(INDEX('Model Participation Data'!$N$8:$DX$57,0,MATCH(CONCATENATE($J859,O$6),'Model Participation Data'!$N$6:$DX$6,0)),'Model Participation Data'!$B$8:$B$57,$C859,'Model Participation Data'!$C$8:$C$57,$D859)),"-",SUMIFS(INDEX('Model Participation Data'!$N$8:$DX$57,0,MATCH(CONCATENATE($J859,O$6),'Model Participation Data'!$N$6:$DX$6,0)),'Model Participation Data'!$B$8:$B$57,$C859,'Model Participation Data'!$C$8:$C$57,$D859))</f>
        <v>0</v>
      </c>
    </row>
    <row r="860" spans="2:15" outlineLevel="1" x14ac:dyDescent="0.35">
      <c r="B860" s="37" t="s">
        <v>80</v>
      </c>
      <c r="C860" s="38" t="str">
        <f>IF(ISBLANK('Model Participation Data'!$B$42),"-",'Model Participation Data'!$B$42)</f>
        <v>-</v>
      </c>
      <c r="D860" s="38" t="str">
        <f>IF(ISBLANK('Model Participation Data'!$C$42),"-",'Model Participation Data'!$C$42)</f>
        <v>-</v>
      </c>
      <c r="E860" s="38" t="str">
        <f>IF(ISBLANK('Model Participation Data'!$D$42),"-",'Model Participation Data'!$D$42)</f>
        <v>-</v>
      </c>
      <c r="F860" s="38" t="str">
        <f>IF(ISBLANK('Model Participation Data'!$E$42),"-",'Model Participation Data'!$E$42)</f>
        <v>-</v>
      </c>
      <c r="G860" s="151" t="str">
        <f>IF(ISBLANK('Model Participation Data'!$F$42),"-",'Model Participation Data'!$F$42)</f>
        <v>-</v>
      </c>
      <c r="H860" s="38">
        <v>1</v>
      </c>
      <c r="I860" s="38">
        <v>3</v>
      </c>
      <c r="J860" s="150" t="str">
        <f t="shared" si="42"/>
        <v>13</v>
      </c>
      <c r="K860" s="38" t="str">
        <f>IF(ISBLANK('Model Participation Data'!$L$42),"-",'Model Participation Data'!$L$42)</f>
        <v>-</v>
      </c>
      <c r="L860" s="39" t="str">
        <f>IF(ISBLANK('Model Participation Data'!$M$42),"-",'Model Participation Data'!$M$42)</f>
        <v>-</v>
      </c>
      <c r="M860" s="43">
        <f>IF(ISNA(SUMIFS(INDEX('Model Participation Data'!$N$8:$DX$57,0,MATCH(CONCATENATE($J860,M$6),'Model Participation Data'!$N$6:$DX$6,0)),'Model Participation Data'!$B$8:$B$57,$C860,'Model Participation Data'!$C$8:$C$57,$D860)),"-",SUMIFS(INDEX('Model Participation Data'!$N$8:$DX$57,0,MATCH(CONCATENATE($J860,M$6),'Model Participation Data'!$N$6:$DX$6,0)),'Model Participation Data'!$B$8:$B$57,$C860,'Model Participation Data'!$C$8:$C$57,$D860))</f>
        <v>0</v>
      </c>
      <c r="N860" s="43">
        <f>IF(ISNA(SUMIFS(INDEX('Model Participation Data'!$N$8:$DX$57,0,MATCH(CONCATENATE($J860,N$6),'Model Participation Data'!$N$6:$DX$6,0)),'Model Participation Data'!$B$8:$B$57,$C860,'Model Participation Data'!$C$8:$C$57,$D860)),"-",SUMIFS(INDEX('Model Participation Data'!$N$8:$DX$57,0,MATCH(CONCATENATE($J860,N$6),'Model Participation Data'!$N$6:$DX$6,0)),'Model Participation Data'!$B$8:$B$57,$C860,'Model Participation Data'!$C$8:$C$57,$D860))</f>
        <v>0</v>
      </c>
      <c r="O860" s="154">
        <f>IF(ISNA(SUMIFS(INDEX('Model Participation Data'!$N$8:$DX$57,0,MATCH(CONCATENATE($J860,O$6),'Model Participation Data'!$N$6:$DX$6,0)),'Model Participation Data'!$B$8:$B$57,$C860,'Model Participation Data'!$C$8:$C$57,$D860)),"-",SUMIFS(INDEX('Model Participation Data'!$N$8:$DX$57,0,MATCH(CONCATENATE($J860,O$6),'Model Participation Data'!$N$6:$DX$6,0)),'Model Participation Data'!$B$8:$B$57,$C860,'Model Participation Data'!$C$8:$C$57,$D860))</f>
        <v>0</v>
      </c>
    </row>
    <row r="861" spans="2:15" outlineLevel="1" x14ac:dyDescent="0.35">
      <c r="B861" s="37" t="s">
        <v>80</v>
      </c>
      <c r="C861" s="38" t="str">
        <f>IF(ISBLANK('Model Participation Data'!$B$42),"-",'Model Participation Data'!$B$42)</f>
        <v>-</v>
      </c>
      <c r="D861" s="38" t="str">
        <f>IF(ISBLANK('Model Participation Data'!$C$42),"-",'Model Participation Data'!$C$42)</f>
        <v>-</v>
      </c>
      <c r="E861" s="38" t="str">
        <f>IF(ISBLANK('Model Participation Data'!$D$42),"-",'Model Participation Data'!$D$42)</f>
        <v>-</v>
      </c>
      <c r="F861" s="38" t="str">
        <f>IF(ISBLANK('Model Participation Data'!$E$42),"-",'Model Participation Data'!$E$42)</f>
        <v>-</v>
      </c>
      <c r="G861" s="151" t="str">
        <f>IF(ISBLANK('Model Participation Data'!$F$42),"-",'Model Participation Data'!$F$42)</f>
        <v>-</v>
      </c>
      <c r="H861" s="38">
        <v>1</v>
      </c>
      <c r="I861" s="38">
        <v>4</v>
      </c>
      <c r="J861" s="150" t="str">
        <f t="shared" si="42"/>
        <v>14</v>
      </c>
      <c r="K861" s="38" t="str">
        <f>IF(ISBLANK('Model Participation Data'!$L$42),"-",'Model Participation Data'!$L$42)</f>
        <v>-</v>
      </c>
      <c r="L861" s="39" t="str">
        <f>IF(ISBLANK('Model Participation Data'!$M$42),"-",'Model Participation Data'!$M$42)</f>
        <v>-</v>
      </c>
      <c r="M861" s="43">
        <f>IF(ISNA(SUMIFS(INDEX('Model Participation Data'!$N$8:$DX$57,0,MATCH(CONCATENATE($J861,M$6),'Model Participation Data'!$N$6:$DX$6,0)),'Model Participation Data'!$B$8:$B$57,$C861,'Model Participation Data'!$C$8:$C$57,$D861)),"-",SUMIFS(INDEX('Model Participation Data'!$N$8:$DX$57,0,MATCH(CONCATENATE($J861,M$6),'Model Participation Data'!$N$6:$DX$6,0)),'Model Participation Data'!$B$8:$B$57,$C861,'Model Participation Data'!$C$8:$C$57,$D861))</f>
        <v>0</v>
      </c>
      <c r="N861" s="43">
        <f>IF(ISNA(SUMIFS(INDEX('Model Participation Data'!$N$8:$DX$57,0,MATCH(CONCATENATE($J861,N$6),'Model Participation Data'!$N$6:$DX$6,0)),'Model Participation Data'!$B$8:$B$57,$C861,'Model Participation Data'!$C$8:$C$57,$D861)),"-",SUMIFS(INDEX('Model Participation Data'!$N$8:$DX$57,0,MATCH(CONCATENATE($J861,N$6),'Model Participation Data'!$N$6:$DX$6,0)),'Model Participation Data'!$B$8:$B$57,$C861,'Model Participation Data'!$C$8:$C$57,$D861))</f>
        <v>0</v>
      </c>
      <c r="O861" s="154">
        <f>IF(ISNA(SUMIFS(INDEX('Model Participation Data'!$N$8:$DX$57,0,MATCH(CONCATENATE($J861,O$6),'Model Participation Data'!$N$6:$DX$6,0)),'Model Participation Data'!$B$8:$B$57,$C861,'Model Participation Data'!$C$8:$C$57,$D861)),"-",SUMIFS(INDEX('Model Participation Data'!$N$8:$DX$57,0,MATCH(CONCATENATE($J861,O$6),'Model Participation Data'!$N$6:$DX$6,0)),'Model Participation Data'!$B$8:$B$57,$C861,'Model Participation Data'!$C$8:$C$57,$D861))</f>
        <v>0</v>
      </c>
    </row>
    <row r="862" spans="2:15" outlineLevel="1" x14ac:dyDescent="0.35">
      <c r="B862" s="37" t="s">
        <v>80</v>
      </c>
      <c r="C862" s="38" t="str">
        <f>IF(ISBLANK('Model Participation Data'!$B$42),"-",'Model Participation Data'!$B$42)</f>
        <v>-</v>
      </c>
      <c r="D862" s="38" t="str">
        <f>IF(ISBLANK('Model Participation Data'!$C$42),"-",'Model Participation Data'!$C$42)</f>
        <v>-</v>
      </c>
      <c r="E862" s="38" t="str">
        <f>IF(ISBLANK('Model Participation Data'!$D$42),"-",'Model Participation Data'!$D$42)</f>
        <v>-</v>
      </c>
      <c r="F862" s="38" t="str">
        <f>IF(ISBLANK('Model Participation Data'!$E$42),"-",'Model Participation Data'!$E$42)</f>
        <v>-</v>
      </c>
      <c r="G862" s="151" t="str">
        <f>IF(ISBLANK('Model Participation Data'!$F$42),"-",'Model Participation Data'!$F$42)</f>
        <v>-</v>
      </c>
      <c r="H862" s="38">
        <v>1</v>
      </c>
      <c r="I862" s="38">
        <v>5</v>
      </c>
      <c r="J862" s="150" t="str">
        <f t="shared" si="42"/>
        <v>15</v>
      </c>
      <c r="K862" s="38" t="str">
        <f>IF(ISBLANK('Model Participation Data'!$L$42),"-",'Model Participation Data'!$L$42)</f>
        <v>-</v>
      </c>
      <c r="L862" s="39" t="str">
        <f>IF(ISBLANK('Model Participation Data'!$M$42),"-",'Model Participation Data'!$M$42)</f>
        <v>-</v>
      </c>
      <c r="M862" s="43">
        <f>IF(ISNA(SUMIFS(INDEX('Model Participation Data'!$N$8:$DX$57,0,MATCH(CONCATENATE($J862,M$6),'Model Participation Data'!$N$6:$DX$6,0)),'Model Participation Data'!$B$8:$B$57,$C862,'Model Participation Data'!$C$8:$C$57,$D862)),"-",SUMIFS(INDEX('Model Participation Data'!$N$8:$DX$57,0,MATCH(CONCATENATE($J862,M$6),'Model Participation Data'!$N$6:$DX$6,0)),'Model Participation Data'!$B$8:$B$57,$C862,'Model Participation Data'!$C$8:$C$57,$D862))</f>
        <v>0</v>
      </c>
      <c r="N862" s="43">
        <f>IF(ISNA(SUMIFS(INDEX('Model Participation Data'!$N$8:$DX$57,0,MATCH(CONCATENATE($J862,N$6),'Model Participation Data'!$N$6:$DX$6,0)),'Model Participation Data'!$B$8:$B$57,$C862,'Model Participation Data'!$C$8:$C$57,$D862)),"-",SUMIFS(INDEX('Model Participation Data'!$N$8:$DX$57,0,MATCH(CONCATENATE($J862,N$6),'Model Participation Data'!$N$6:$DX$6,0)),'Model Participation Data'!$B$8:$B$57,$C862,'Model Participation Data'!$C$8:$C$57,$D862))</f>
        <v>0</v>
      </c>
      <c r="O862" s="154">
        <f>IF(ISNA(SUMIFS(INDEX('Model Participation Data'!$N$8:$DX$57,0,MATCH(CONCATENATE($J862,O$6),'Model Participation Data'!$N$6:$DX$6,0)),'Model Participation Data'!$B$8:$B$57,$C862,'Model Participation Data'!$C$8:$C$57,$D862)),"-",SUMIFS(INDEX('Model Participation Data'!$N$8:$DX$57,0,MATCH(CONCATENATE($J862,O$6),'Model Participation Data'!$N$6:$DX$6,0)),'Model Participation Data'!$B$8:$B$57,$C862,'Model Participation Data'!$C$8:$C$57,$D862))</f>
        <v>0</v>
      </c>
    </row>
    <row r="863" spans="2:15" outlineLevel="1" x14ac:dyDescent="0.35">
      <c r="B863" s="37" t="s">
        <v>80</v>
      </c>
      <c r="C863" s="38" t="str">
        <f>IF(ISBLANK('Model Participation Data'!$B$42),"-",'Model Participation Data'!$B$42)</f>
        <v>-</v>
      </c>
      <c r="D863" s="38" t="str">
        <f>IF(ISBLANK('Model Participation Data'!$C$42),"-",'Model Participation Data'!$C$42)</f>
        <v>-</v>
      </c>
      <c r="E863" s="38" t="str">
        <f>IF(ISBLANK('Model Participation Data'!$D$42),"-",'Model Participation Data'!$D$42)</f>
        <v>-</v>
      </c>
      <c r="F863" s="38" t="str">
        <f>IF(ISBLANK('Model Participation Data'!$E$42),"-",'Model Participation Data'!$E$42)</f>
        <v>-</v>
      </c>
      <c r="G863" s="151" t="str">
        <f>IF(ISBLANK('Model Participation Data'!$F$42),"-",'Model Participation Data'!$F$42)</f>
        <v>-</v>
      </c>
      <c r="H863" s="38">
        <v>1</v>
      </c>
      <c r="I863" s="38" t="s">
        <v>65</v>
      </c>
      <c r="J863" s="150" t="str">
        <f t="shared" si="42"/>
        <v>1Goal</v>
      </c>
      <c r="K863" s="38" t="str">
        <f>IF(ISBLANK('Model Participation Data'!$L$42),"-",'Model Participation Data'!$L$42)</f>
        <v>-</v>
      </c>
      <c r="L863" s="39" t="str">
        <f>IF(ISBLANK('Model Participation Data'!$M$42),"-",'Model Participation Data'!$M$42)</f>
        <v>-</v>
      </c>
      <c r="M863" s="43" t="str">
        <f>IF(ISNA(SUMIFS(INDEX('Model Participation Data'!$N$8:$DX$57,0,MATCH(CONCATENATE($J863,M$6),'Model Participation Data'!$N$6:$DX$6,0)),'Model Participation Data'!$B$8:$B$57,$C863,'Model Participation Data'!$C$8:$C$57,$D863)),"-",SUMIFS(INDEX('Model Participation Data'!$N$8:$DX$57,0,MATCH(CONCATENATE($J863,M$6),'Model Participation Data'!$N$6:$DX$6,0)),'Model Participation Data'!$B$8:$B$57,$C863,'Model Participation Data'!$C$8:$C$57,$D863))</f>
        <v>-</v>
      </c>
      <c r="N863" s="43" t="str">
        <f>IF(ISNA(SUMIFS(INDEX('Model Participation Data'!$N$8:$DX$57,0,MATCH(CONCATENATE($J863,N$6),'Model Participation Data'!$N$6:$DX$6,0)),'Model Participation Data'!$B$8:$B$57,$C863,'Model Participation Data'!$C$8:$C$57,$D863)),"-",SUMIFS(INDEX('Model Participation Data'!$N$8:$DX$57,0,MATCH(CONCATENATE($J863,N$6),'Model Participation Data'!$N$6:$DX$6,0)),'Model Participation Data'!$B$8:$B$57,$C863,'Model Participation Data'!$C$8:$C$57,$D863))</f>
        <v>-</v>
      </c>
      <c r="O863" s="154">
        <f>IF(ISNA(SUMIFS(INDEX('Model Participation Data'!$N$8:$DX$57,0,MATCH(CONCATENATE($J863,O$6),'Model Participation Data'!$N$6:$DX$6,0)),'Model Participation Data'!$B$8:$B$57,$C863,'Model Participation Data'!$C$8:$C$57,$D863)),"-",SUMIFS(INDEX('Model Participation Data'!$N$8:$DX$57,0,MATCH(CONCATENATE($J863,O$6),'Model Participation Data'!$N$6:$DX$6,0)),'Model Participation Data'!$B$8:$B$57,$C863,'Model Participation Data'!$C$8:$C$57,$D863))</f>
        <v>0</v>
      </c>
    </row>
    <row r="864" spans="2:15" outlineLevel="1" x14ac:dyDescent="0.35">
      <c r="B864" s="37" t="s">
        <v>80</v>
      </c>
      <c r="C864" s="38" t="str">
        <f>IF(ISBLANK('Model Participation Data'!$B$42),"-",'Model Participation Data'!$B$42)</f>
        <v>-</v>
      </c>
      <c r="D864" s="38" t="str">
        <f>IF(ISBLANK('Model Participation Data'!$C$42),"-",'Model Participation Data'!$C$42)</f>
        <v>-</v>
      </c>
      <c r="E864" s="38" t="str">
        <f>IF(ISBLANK('Model Participation Data'!$D$42),"-",'Model Participation Data'!$D$42)</f>
        <v>-</v>
      </c>
      <c r="F864" s="38" t="str">
        <f>IF(ISBLANK('Model Participation Data'!$E$42),"-",'Model Participation Data'!$E$42)</f>
        <v>-</v>
      </c>
      <c r="G864" s="151" t="str">
        <f>IF(ISBLANK('Model Participation Data'!$F$42),"-",'Model Participation Data'!$F$42)</f>
        <v>-</v>
      </c>
      <c r="H864" s="38">
        <v>2</v>
      </c>
      <c r="I864" s="38">
        <v>1</v>
      </c>
      <c r="J864" s="150" t="str">
        <f t="shared" si="42"/>
        <v>21</v>
      </c>
      <c r="K864" s="38" t="str">
        <f>IF(ISBLANK('Model Participation Data'!$L$42),"-",'Model Participation Data'!$L$42)</f>
        <v>-</v>
      </c>
      <c r="L864" s="39" t="str">
        <f>IF(ISBLANK('Model Participation Data'!$M$42),"-",'Model Participation Data'!$M$42)</f>
        <v>-</v>
      </c>
      <c r="M864" s="43">
        <f>IF(ISNA(SUMIFS(INDEX('Model Participation Data'!$N$8:$DX$57,0,MATCH(CONCATENATE($J864,M$6),'Model Participation Data'!$N$6:$DX$6,0)),'Model Participation Data'!$B$8:$B$57,$C864,'Model Participation Data'!$C$8:$C$57,$D864)),"-",SUMIFS(INDEX('Model Participation Data'!$N$8:$DX$57,0,MATCH(CONCATENATE($J864,M$6),'Model Participation Data'!$N$6:$DX$6,0)),'Model Participation Data'!$B$8:$B$57,$C864,'Model Participation Data'!$C$8:$C$57,$D864))</f>
        <v>0</v>
      </c>
      <c r="N864" s="43">
        <f>IF(ISNA(SUMIFS(INDEX('Model Participation Data'!$N$8:$DX$57,0,MATCH(CONCATENATE($J864,N$6),'Model Participation Data'!$N$6:$DX$6,0)),'Model Participation Data'!$B$8:$B$57,$C864,'Model Participation Data'!$C$8:$C$57,$D864)),"-",SUMIFS(INDEX('Model Participation Data'!$N$8:$DX$57,0,MATCH(CONCATENATE($J864,N$6),'Model Participation Data'!$N$6:$DX$6,0)),'Model Participation Data'!$B$8:$B$57,$C864,'Model Participation Data'!$C$8:$C$57,$D864))</f>
        <v>0</v>
      </c>
      <c r="O864" s="154">
        <f>IF(ISNA(SUMIFS(INDEX('Model Participation Data'!$N$8:$DX$57,0,MATCH(CONCATENATE($J864,O$6),'Model Participation Data'!$N$6:$DX$6,0)),'Model Participation Data'!$B$8:$B$57,$C864,'Model Participation Data'!$C$8:$C$57,$D864)),"-",SUMIFS(INDEX('Model Participation Data'!$N$8:$DX$57,0,MATCH(CONCATENATE($J864,O$6),'Model Participation Data'!$N$6:$DX$6,0)),'Model Participation Data'!$B$8:$B$57,$C864,'Model Participation Data'!$C$8:$C$57,$D864))</f>
        <v>0</v>
      </c>
    </row>
    <row r="865" spans="2:15" outlineLevel="1" x14ac:dyDescent="0.35">
      <c r="B865" s="37" t="s">
        <v>80</v>
      </c>
      <c r="C865" s="38" t="str">
        <f>IF(ISBLANK('Model Participation Data'!$B$42),"-",'Model Participation Data'!$B$42)</f>
        <v>-</v>
      </c>
      <c r="D865" s="38" t="str">
        <f>IF(ISBLANK('Model Participation Data'!$C$42),"-",'Model Participation Data'!$C$42)</f>
        <v>-</v>
      </c>
      <c r="E865" s="38" t="str">
        <f>IF(ISBLANK('Model Participation Data'!$D$42),"-",'Model Participation Data'!$D$42)</f>
        <v>-</v>
      </c>
      <c r="F865" s="38" t="str">
        <f>IF(ISBLANK('Model Participation Data'!$E$42),"-",'Model Participation Data'!$E$42)</f>
        <v>-</v>
      </c>
      <c r="G865" s="151" t="str">
        <f>IF(ISBLANK('Model Participation Data'!$F$42),"-",'Model Participation Data'!$F$42)</f>
        <v>-</v>
      </c>
      <c r="H865" s="38">
        <v>2</v>
      </c>
      <c r="I865" s="38">
        <v>2</v>
      </c>
      <c r="J865" s="150" t="str">
        <f t="shared" si="42"/>
        <v>22</v>
      </c>
      <c r="K865" s="38" t="str">
        <f>IF(ISBLANK('Model Participation Data'!$L$42),"-",'Model Participation Data'!$L$42)</f>
        <v>-</v>
      </c>
      <c r="L865" s="39" t="str">
        <f>IF(ISBLANK('Model Participation Data'!$M$42),"-",'Model Participation Data'!$M$42)</f>
        <v>-</v>
      </c>
      <c r="M865" s="43">
        <f>IF(ISNA(SUMIFS(INDEX('Model Participation Data'!$N$8:$DX$57,0,MATCH(CONCATENATE($J865,M$6),'Model Participation Data'!$N$6:$DX$6,0)),'Model Participation Data'!$B$8:$B$57,$C865,'Model Participation Data'!$C$8:$C$57,$D865)),"-",SUMIFS(INDEX('Model Participation Data'!$N$8:$DX$57,0,MATCH(CONCATENATE($J865,M$6),'Model Participation Data'!$N$6:$DX$6,0)),'Model Participation Data'!$B$8:$B$57,$C865,'Model Participation Data'!$C$8:$C$57,$D865))</f>
        <v>0</v>
      </c>
      <c r="N865" s="43">
        <f>IF(ISNA(SUMIFS(INDEX('Model Participation Data'!$N$8:$DX$57,0,MATCH(CONCATENATE($J865,N$6),'Model Participation Data'!$N$6:$DX$6,0)),'Model Participation Data'!$B$8:$B$57,$C865,'Model Participation Data'!$C$8:$C$57,$D865)),"-",SUMIFS(INDEX('Model Participation Data'!$N$8:$DX$57,0,MATCH(CONCATENATE($J865,N$6),'Model Participation Data'!$N$6:$DX$6,0)),'Model Participation Data'!$B$8:$B$57,$C865,'Model Participation Data'!$C$8:$C$57,$D865))</f>
        <v>0</v>
      </c>
      <c r="O865" s="154">
        <f>IF(ISNA(SUMIFS(INDEX('Model Participation Data'!$N$8:$DX$57,0,MATCH(CONCATENATE($J865,O$6),'Model Participation Data'!$N$6:$DX$6,0)),'Model Participation Data'!$B$8:$B$57,$C865,'Model Participation Data'!$C$8:$C$57,$D865)),"-",SUMIFS(INDEX('Model Participation Data'!$N$8:$DX$57,0,MATCH(CONCATENATE($J865,O$6),'Model Participation Data'!$N$6:$DX$6,0)),'Model Participation Data'!$B$8:$B$57,$C865,'Model Participation Data'!$C$8:$C$57,$D865))</f>
        <v>0</v>
      </c>
    </row>
    <row r="866" spans="2:15" outlineLevel="1" x14ac:dyDescent="0.35">
      <c r="B866" s="37" t="s">
        <v>80</v>
      </c>
      <c r="C866" s="38" t="str">
        <f>IF(ISBLANK('Model Participation Data'!$B$42),"-",'Model Participation Data'!$B$42)</f>
        <v>-</v>
      </c>
      <c r="D866" s="38" t="str">
        <f>IF(ISBLANK('Model Participation Data'!$C$42),"-",'Model Participation Data'!$C$42)</f>
        <v>-</v>
      </c>
      <c r="E866" s="38" t="str">
        <f>IF(ISBLANK('Model Participation Data'!$D$42),"-",'Model Participation Data'!$D$42)</f>
        <v>-</v>
      </c>
      <c r="F866" s="38" t="str">
        <f>IF(ISBLANK('Model Participation Data'!$E$42),"-",'Model Participation Data'!$E$42)</f>
        <v>-</v>
      </c>
      <c r="G866" s="151" t="str">
        <f>IF(ISBLANK('Model Participation Data'!$F$42),"-",'Model Participation Data'!$F$42)</f>
        <v>-</v>
      </c>
      <c r="H866" s="38">
        <v>2</v>
      </c>
      <c r="I866" s="38">
        <v>3</v>
      </c>
      <c r="J866" s="150" t="str">
        <f t="shared" si="42"/>
        <v>23</v>
      </c>
      <c r="K866" s="38" t="str">
        <f>IF(ISBLANK('Model Participation Data'!$L$42),"-",'Model Participation Data'!$L$42)</f>
        <v>-</v>
      </c>
      <c r="L866" s="39" t="str">
        <f>IF(ISBLANK('Model Participation Data'!$M$42),"-",'Model Participation Data'!$M$42)</f>
        <v>-</v>
      </c>
      <c r="M866" s="43">
        <f>IF(ISNA(SUMIFS(INDEX('Model Participation Data'!$N$8:$DX$57,0,MATCH(CONCATENATE($J866,M$6),'Model Participation Data'!$N$6:$DX$6,0)),'Model Participation Data'!$B$8:$B$57,$C866,'Model Participation Data'!$C$8:$C$57,$D866)),"-",SUMIFS(INDEX('Model Participation Data'!$N$8:$DX$57,0,MATCH(CONCATENATE($J866,M$6),'Model Participation Data'!$N$6:$DX$6,0)),'Model Participation Data'!$B$8:$B$57,$C866,'Model Participation Data'!$C$8:$C$57,$D866))</f>
        <v>0</v>
      </c>
      <c r="N866" s="43">
        <f>IF(ISNA(SUMIFS(INDEX('Model Participation Data'!$N$8:$DX$57,0,MATCH(CONCATENATE($J866,N$6),'Model Participation Data'!$N$6:$DX$6,0)),'Model Participation Data'!$B$8:$B$57,$C866,'Model Participation Data'!$C$8:$C$57,$D866)),"-",SUMIFS(INDEX('Model Participation Data'!$N$8:$DX$57,0,MATCH(CONCATENATE($J866,N$6),'Model Participation Data'!$N$6:$DX$6,0)),'Model Participation Data'!$B$8:$B$57,$C866,'Model Participation Data'!$C$8:$C$57,$D866))</f>
        <v>0</v>
      </c>
      <c r="O866" s="154">
        <f>IF(ISNA(SUMIFS(INDEX('Model Participation Data'!$N$8:$DX$57,0,MATCH(CONCATENATE($J866,O$6),'Model Participation Data'!$N$6:$DX$6,0)),'Model Participation Data'!$B$8:$B$57,$C866,'Model Participation Data'!$C$8:$C$57,$D866)),"-",SUMIFS(INDEX('Model Participation Data'!$N$8:$DX$57,0,MATCH(CONCATENATE($J866,O$6),'Model Participation Data'!$N$6:$DX$6,0)),'Model Participation Data'!$B$8:$B$57,$C866,'Model Participation Data'!$C$8:$C$57,$D866))</f>
        <v>0</v>
      </c>
    </row>
    <row r="867" spans="2:15" outlineLevel="1" x14ac:dyDescent="0.35">
      <c r="B867" s="37" t="s">
        <v>80</v>
      </c>
      <c r="C867" s="38" t="str">
        <f>IF(ISBLANK('Model Participation Data'!$B$42),"-",'Model Participation Data'!$B$42)</f>
        <v>-</v>
      </c>
      <c r="D867" s="38" t="str">
        <f>IF(ISBLANK('Model Participation Data'!$C$42),"-",'Model Participation Data'!$C$42)</f>
        <v>-</v>
      </c>
      <c r="E867" s="38" t="str">
        <f>IF(ISBLANK('Model Participation Data'!$D$42),"-",'Model Participation Data'!$D$42)</f>
        <v>-</v>
      </c>
      <c r="F867" s="38" t="str">
        <f>IF(ISBLANK('Model Participation Data'!$E$42),"-",'Model Participation Data'!$E$42)</f>
        <v>-</v>
      </c>
      <c r="G867" s="151" t="str">
        <f>IF(ISBLANK('Model Participation Data'!$F$42),"-",'Model Participation Data'!$F$42)</f>
        <v>-</v>
      </c>
      <c r="H867" s="38">
        <v>2</v>
      </c>
      <c r="I867" s="38">
        <v>4</v>
      </c>
      <c r="J867" s="150" t="str">
        <f t="shared" si="42"/>
        <v>24</v>
      </c>
      <c r="K867" s="38" t="str">
        <f>IF(ISBLANK('Model Participation Data'!$L$42),"-",'Model Participation Data'!$L$42)</f>
        <v>-</v>
      </c>
      <c r="L867" s="39" t="str">
        <f>IF(ISBLANK('Model Participation Data'!$M$42),"-",'Model Participation Data'!$M$42)</f>
        <v>-</v>
      </c>
      <c r="M867" s="43">
        <f>IF(ISNA(SUMIFS(INDEX('Model Participation Data'!$N$8:$DX$57,0,MATCH(CONCATENATE($J867,M$6),'Model Participation Data'!$N$6:$DX$6,0)),'Model Participation Data'!$B$8:$B$57,$C867,'Model Participation Data'!$C$8:$C$57,$D867)),"-",SUMIFS(INDEX('Model Participation Data'!$N$8:$DX$57,0,MATCH(CONCATENATE($J867,M$6),'Model Participation Data'!$N$6:$DX$6,0)),'Model Participation Data'!$B$8:$B$57,$C867,'Model Participation Data'!$C$8:$C$57,$D867))</f>
        <v>0</v>
      </c>
      <c r="N867" s="43">
        <f>IF(ISNA(SUMIFS(INDEX('Model Participation Data'!$N$8:$DX$57,0,MATCH(CONCATENATE($J867,N$6),'Model Participation Data'!$N$6:$DX$6,0)),'Model Participation Data'!$B$8:$B$57,$C867,'Model Participation Data'!$C$8:$C$57,$D867)),"-",SUMIFS(INDEX('Model Participation Data'!$N$8:$DX$57,0,MATCH(CONCATENATE($J867,N$6),'Model Participation Data'!$N$6:$DX$6,0)),'Model Participation Data'!$B$8:$B$57,$C867,'Model Participation Data'!$C$8:$C$57,$D867))</f>
        <v>0</v>
      </c>
      <c r="O867" s="154">
        <f>IF(ISNA(SUMIFS(INDEX('Model Participation Data'!$N$8:$DX$57,0,MATCH(CONCATENATE($J867,O$6),'Model Participation Data'!$N$6:$DX$6,0)),'Model Participation Data'!$B$8:$B$57,$C867,'Model Participation Data'!$C$8:$C$57,$D867)),"-",SUMIFS(INDEX('Model Participation Data'!$N$8:$DX$57,0,MATCH(CONCATENATE($J867,O$6),'Model Participation Data'!$N$6:$DX$6,0)),'Model Participation Data'!$B$8:$B$57,$C867,'Model Participation Data'!$C$8:$C$57,$D867))</f>
        <v>0</v>
      </c>
    </row>
    <row r="868" spans="2:15" outlineLevel="1" x14ac:dyDescent="0.35">
      <c r="B868" s="37" t="s">
        <v>80</v>
      </c>
      <c r="C868" s="38" t="str">
        <f>IF(ISBLANK('Model Participation Data'!$B$42),"-",'Model Participation Data'!$B$42)</f>
        <v>-</v>
      </c>
      <c r="D868" s="38" t="str">
        <f>IF(ISBLANK('Model Participation Data'!$C$42),"-",'Model Participation Data'!$C$42)</f>
        <v>-</v>
      </c>
      <c r="E868" s="38" t="str">
        <f>IF(ISBLANK('Model Participation Data'!$D$42),"-",'Model Participation Data'!$D$42)</f>
        <v>-</v>
      </c>
      <c r="F868" s="38" t="str">
        <f>IF(ISBLANK('Model Participation Data'!$E$42),"-",'Model Participation Data'!$E$42)</f>
        <v>-</v>
      </c>
      <c r="G868" s="151" t="str">
        <f>IF(ISBLANK('Model Participation Data'!$F$42),"-",'Model Participation Data'!$F$42)</f>
        <v>-</v>
      </c>
      <c r="H868" s="38">
        <v>2</v>
      </c>
      <c r="I868" s="38">
        <v>5</v>
      </c>
      <c r="J868" s="150" t="str">
        <f t="shared" si="42"/>
        <v>25</v>
      </c>
      <c r="K868" s="38" t="str">
        <f>IF(ISBLANK('Model Participation Data'!$L$42),"-",'Model Participation Data'!$L$42)</f>
        <v>-</v>
      </c>
      <c r="L868" s="39" t="str">
        <f>IF(ISBLANK('Model Participation Data'!$M$42),"-",'Model Participation Data'!$M$42)</f>
        <v>-</v>
      </c>
      <c r="M868" s="43">
        <f>IF(ISNA(SUMIFS(INDEX('Model Participation Data'!$N$8:$DX$57,0,MATCH(CONCATENATE($J868,M$6),'Model Participation Data'!$N$6:$DX$6,0)),'Model Participation Data'!$B$8:$B$57,$C868,'Model Participation Data'!$C$8:$C$57,$D868)),"-",SUMIFS(INDEX('Model Participation Data'!$N$8:$DX$57,0,MATCH(CONCATENATE($J868,M$6),'Model Participation Data'!$N$6:$DX$6,0)),'Model Participation Data'!$B$8:$B$57,$C868,'Model Participation Data'!$C$8:$C$57,$D868))</f>
        <v>0</v>
      </c>
      <c r="N868" s="43">
        <f>IF(ISNA(SUMIFS(INDEX('Model Participation Data'!$N$8:$DX$57,0,MATCH(CONCATENATE($J868,N$6),'Model Participation Data'!$N$6:$DX$6,0)),'Model Participation Data'!$B$8:$B$57,$C868,'Model Participation Data'!$C$8:$C$57,$D868)),"-",SUMIFS(INDEX('Model Participation Data'!$N$8:$DX$57,0,MATCH(CONCATENATE($J868,N$6),'Model Participation Data'!$N$6:$DX$6,0)),'Model Participation Data'!$B$8:$B$57,$C868,'Model Participation Data'!$C$8:$C$57,$D868))</f>
        <v>0</v>
      </c>
      <c r="O868" s="154">
        <f>IF(ISNA(SUMIFS(INDEX('Model Participation Data'!$N$8:$DX$57,0,MATCH(CONCATENATE($J868,O$6),'Model Participation Data'!$N$6:$DX$6,0)),'Model Participation Data'!$B$8:$B$57,$C868,'Model Participation Data'!$C$8:$C$57,$D868)),"-",SUMIFS(INDEX('Model Participation Data'!$N$8:$DX$57,0,MATCH(CONCATENATE($J868,O$6),'Model Participation Data'!$N$6:$DX$6,0)),'Model Participation Data'!$B$8:$B$57,$C868,'Model Participation Data'!$C$8:$C$57,$D868))</f>
        <v>0</v>
      </c>
    </row>
    <row r="869" spans="2:15" outlineLevel="1" x14ac:dyDescent="0.35">
      <c r="B869" s="37" t="s">
        <v>80</v>
      </c>
      <c r="C869" s="38" t="str">
        <f>IF(ISBLANK('Model Participation Data'!$B$42),"-",'Model Participation Data'!$B$42)</f>
        <v>-</v>
      </c>
      <c r="D869" s="38" t="str">
        <f>IF(ISBLANK('Model Participation Data'!$C$42),"-",'Model Participation Data'!$C$42)</f>
        <v>-</v>
      </c>
      <c r="E869" s="38" t="str">
        <f>IF(ISBLANK('Model Participation Data'!$D$42),"-",'Model Participation Data'!$D$42)</f>
        <v>-</v>
      </c>
      <c r="F869" s="38" t="str">
        <f>IF(ISBLANK('Model Participation Data'!$E$42),"-",'Model Participation Data'!$E$42)</f>
        <v>-</v>
      </c>
      <c r="G869" s="151" t="str">
        <f>IF(ISBLANK('Model Participation Data'!$F$42),"-",'Model Participation Data'!$F$42)</f>
        <v>-</v>
      </c>
      <c r="H869" s="38">
        <v>2</v>
      </c>
      <c r="I869" s="38" t="s">
        <v>65</v>
      </c>
      <c r="J869" s="150" t="str">
        <f t="shared" si="42"/>
        <v>2Goal</v>
      </c>
      <c r="K869" s="38" t="str">
        <f>IF(ISBLANK('Model Participation Data'!$L$42),"-",'Model Participation Data'!$L$42)</f>
        <v>-</v>
      </c>
      <c r="L869" s="39" t="str">
        <f>IF(ISBLANK('Model Participation Data'!$M$42),"-",'Model Participation Data'!$M$42)</f>
        <v>-</v>
      </c>
      <c r="M869" s="43" t="str">
        <f>IF(ISNA(SUMIFS(INDEX('Model Participation Data'!$N$8:$DX$57,0,MATCH(CONCATENATE($J869,M$6),'Model Participation Data'!$N$6:$DX$6,0)),'Model Participation Data'!$B$8:$B$57,$C869,'Model Participation Data'!$C$8:$C$57,$D869)),"-",SUMIFS(INDEX('Model Participation Data'!$N$8:$DX$57,0,MATCH(CONCATENATE($J869,M$6),'Model Participation Data'!$N$6:$DX$6,0)),'Model Participation Data'!$B$8:$B$57,$C869,'Model Participation Data'!$C$8:$C$57,$D869))</f>
        <v>-</v>
      </c>
      <c r="N869" s="43" t="str">
        <f>IF(ISNA(SUMIFS(INDEX('Model Participation Data'!$N$8:$DX$57,0,MATCH(CONCATENATE($J869,N$6),'Model Participation Data'!$N$6:$DX$6,0)),'Model Participation Data'!$B$8:$B$57,$C869,'Model Participation Data'!$C$8:$C$57,$D869)),"-",SUMIFS(INDEX('Model Participation Data'!$N$8:$DX$57,0,MATCH(CONCATENATE($J869,N$6),'Model Participation Data'!$N$6:$DX$6,0)),'Model Participation Data'!$B$8:$B$57,$C869,'Model Participation Data'!$C$8:$C$57,$D869))</f>
        <v>-</v>
      </c>
      <c r="O869" s="154">
        <f>IF(ISNA(SUMIFS(INDEX('Model Participation Data'!$N$8:$DX$57,0,MATCH(CONCATENATE($J869,O$6),'Model Participation Data'!$N$6:$DX$6,0)),'Model Participation Data'!$B$8:$B$57,$C869,'Model Participation Data'!$C$8:$C$57,$D869)),"-",SUMIFS(INDEX('Model Participation Data'!$N$8:$DX$57,0,MATCH(CONCATENATE($J869,O$6),'Model Participation Data'!$N$6:$DX$6,0)),'Model Participation Data'!$B$8:$B$57,$C869,'Model Participation Data'!$C$8:$C$57,$D869))</f>
        <v>0</v>
      </c>
    </row>
    <row r="870" spans="2:15" outlineLevel="1" x14ac:dyDescent="0.35">
      <c r="B870" s="37" t="s">
        <v>80</v>
      </c>
      <c r="C870" s="38" t="str">
        <f>IF(ISBLANK('Model Participation Data'!$B$42),"-",'Model Participation Data'!$B$42)</f>
        <v>-</v>
      </c>
      <c r="D870" s="38" t="str">
        <f>IF(ISBLANK('Model Participation Data'!$C$42),"-",'Model Participation Data'!$C$42)</f>
        <v>-</v>
      </c>
      <c r="E870" s="38" t="str">
        <f>IF(ISBLANK('Model Participation Data'!$D$42),"-",'Model Participation Data'!$D$42)</f>
        <v>-</v>
      </c>
      <c r="F870" s="38" t="str">
        <f>IF(ISBLANK('Model Participation Data'!$E$42),"-",'Model Participation Data'!$E$42)</f>
        <v>-</v>
      </c>
      <c r="G870" s="151" t="str">
        <f>IF(ISBLANK('Model Participation Data'!$F$42),"-",'Model Participation Data'!$F$42)</f>
        <v>-</v>
      </c>
      <c r="H870" s="38">
        <v>3</v>
      </c>
      <c r="I870" s="38">
        <v>1</v>
      </c>
      <c r="J870" s="150" t="str">
        <f t="shared" si="42"/>
        <v>31</v>
      </c>
      <c r="K870" s="38" t="str">
        <f>IF(ISBLANK('Model Participation Data'!$L$42),"-",'Model Participation Data'!$L$42)</f>
        <v>-</v>
      </c>
      <c r="L870" s="39" t="str">
        <f>IF(ISBLANK('Model Participation Data'!$M$42),"-",'Model Participation Data'!$M$42)</f>
        <v>-</v>
      </c>
      <c r="M870" s="43">
        <f>IF(ISNA(SUMIFS(INDEX('Model Participation Data'!$N$8:$DX$57,0,MATCH(CONCATENATE($J870,M$6),'Model Participation Data'!$N$6:$DX$6,0)),'Model Participation Data'!$B$8:$B$57,$C870,'Model Participation Data'!$C$8:$C$57,$D870)),"-",SUMIFS(INDEX('Model Participation Data'!$N$8:$DX$57,0,MATCH(CONCATENATE($J870,M$6),'Model Participation Data'!$N$6:$DX$6,0)),'Model Participation Data'!$B$8:$B$57,$C870,'Model Participation Data'!$C$8:$C$57,$D870))</f>
        <v>0</v>
      </c>
      <c r="N870" s="43">
        <f>IF(ISNA(SUMIFS(INDEX('Model Participation Data'!$N$8:$DX$57,0,MATCH(CONCATENATE($J870,N$6),'Model Participation Data'!$N$6:$DX$6,0)),'Model Participation Data'!$B$8:$B$57,$C870,'Model Participation Data'!$C$8:$C$57,$D870)),"-",SUMIFS(INDEX('Model Participation Data'!$N$8:$DX$57,0,MATCH(CONCATENATE($J870,N$6),'Model Participation Data'!$N$6:$DX$6,0)),'Model Participation Data'!$B$8:$B$57,$C870,'Model Participation Data'!$C$8:$C$57,$D870))</f>
        <v>0</v>
      </c>
      <c r="O870" s="154">
        <f>IF(ISNA(SUMIFS(INDEX('Model Participation Data'!$N$8:$DX$57,0,MATCH(CONCATENATE($J870,O$6),'Model Participation Data'!$N$6:$DX$6,0)),'Model Participation Data'!$B$8:$B$57,$C870,'Model Participation Data'!$C$8:$C$57,$D870)),"-",SUMIFS(INDEX('Model Participation Data'!$N$8:$DX$57,0,MATCH(CONCATENATE($J870,O$6),'Model Participation Data'!$N$6:$DX$6,0)),'Model Participation Data'!$B$8:$B$57,$C870,'Model Participation Data'!$C$8:$C$57,$D870))</f>
        <v>0</v>
      </c>
    </row>
    <row r="871" spans="2:15" outlineLevel="1" x14ac:dyDescent="0.35">
      <c r="B871" s="37" t="s">
        <v>80</v>
      </c>
      <c r="C871" s="38" t="str">
        <f>IF(ISBLANK('Model Participation Data'!$B$42),"-",'Model Participation Data'!$B$42)</f>
        <v>-</v>
      </c>
      <c r="D871" s="38" t="str">
        <f>IF(ISBLANK('Model Participation Data'!$C$42),"-",'Model Participation Data'!$C$42)</f>
        <v>-</v>
      </c>
      <c r="E871" s="38" t="str">
        <f>IF(ISBLANK('Model Participation Data'!$D$42),"-",'Model Participation Data'!$D$42)</f>
        <v>-</v>
      </c>
      <c r="F871" s="38" t="str">
        <f>IF(ISBLANK('Model Participation Data'!$E$42),"-",'Model Participation Data'!$E$42)</f>
        <v>-</v>
      </c>
      <c r="G871" s="151" t="str">
        <f>IF(ISBLANK('Model Participation Data'!$F$42),"-",'Model Participation Data'!$F$42)</f>
        <v>-</v>
      </c>
      <c r="H871" s="38">
        <v>3</v>
      </c>
      <c r="I871" s="38">
        <v>2</v>
      </c>
      <c r="J871" s="150" t="str">
        <f t="shared" ref="J871:J958" si="46">CONCATENATE(H871,I871)</f>
        <v>32</v>
      </c>
      <c r="K871" s="38" t="str">
        <f>IF(ISBLANK('Model Participation Data'!$L$42),"-",'Model Participation Data'!$L$42)</f>
        <v>-</v>
      </c>
      <c r="L871" s="39" t="str">
        <f>IF(ISBLANK('Model Participation Data'!$M$42),"-",'Model Participation Data'!$M$42)</f>
        <v>-</v>
      </c>
      <c r="M871" s="43">
        <f>IF(ISNA(SUMIFS(INDEX('Model Participation Data'!$N$8:$DX$57,0,MATCH(CONCATENATE($J871,M$6),'Model Participation Data'!$N$6:$DX$6,0)),'Model Participation Data'!$B$8:$B$57,$C871,'Model Participation Data'!$C$8:$C$57,$D871)),"-",SUMIFS(INDEX('Model Participation Data'!$N$8:$DX$57,0,MATCH(CONCATENATE($J871,M$6),'Model Participation Data'!$N$6:$DX$6,0)),'Model Participation Data'!$B$8:$B$57,$C871,'Model Participation Data'!$C$8:$C$57,$D871))</f>
        <v>0</v>
      </c>
      <c r="N871" s="43">
        <f>IF(ISNA(SUMIFS(INDEX('Model Participation Data'!$N$8:$DX$57,0,MATCH(CONCATENATE($J871,N$6),'Model Participation Data'!$N$6:$DX$6,0)),'Model Participation Data'!$B$8:$B$57,$C871,'Model Participation Data'!$C$8:$C$57,$D871)),"-",SUMIFS(INDEX('Model Participation Data'!$N$8:$DX$57,0,MATCH(CONCATENATE($J871,N$6),'Model Participation Data'!$N$6:$DX$6,0)),'Model Participation Data'!$B$8:$B$57,$C871,'Model Participation Data'!$C$8:$C$57,$D871))</f>
        <v>0</v>
      </c>
      <c r="O871" s="154">
        <f>IF(ISNA(SUMIFS(INDEX('Model Participation Data'!$N$8:$DX$57,0,MATCH(CONCATENATE($J871,O$6),'Model Participation Data'!$N$6:$DX$6,0)),'Model Participation Data'!$B$8:$B$57,$C871,'Model Participation Data'!$C$8:$C$57,$D871)),"-",SUMIFS(INDEX('Model Participation Data'!$N$8:$DX$57,0,MATCH(CONCATENATE($J871,O$6),'Model Participation Data'!$N$6:$DX$6,0)),'Model Participation Data'!$B$8:$B$57,$C871,'Model Participation Data'!$C$8:$C$57,$D871))</f>
        <v>0</v>
      </c>
    </row>
    <row r="872" spans="2:15" outlineLevel="1" x14ac:dyDescent="0.35">
      <c r="B872" s="37" t="s">
        <v>80</v>
      </c>
      <c r="C872" s="38" t="str">
        <f>IF(ISBLANK('Model Participation Data'!$B$42),"-",'Model Participation Data'!$B$42)</f>
        <v>-</v>
      </c>
      <c r="D872" s="38" t="str">
        <f>IF(ISBLANK('Model Participation Data'!$C$42),"-",'Model Participation Data'!$C$42)</f>
        <v>-</v>
      </c>
      <c r="E872" s="38" t="str">
        <f>IF(ISBLANK('Model Participation Data'!$D$42),"-",'Model Participation Data'!$D$42)</f>
        <v>-</v>
      </c>
      <c r="F872" s="38" t="str">
        <f>IF(ISBLANK('Model Participation Data'!$E$42),"-",'Model Participation Data'!$E$42)</f>
        <v>-</v>
      </c>
      <c r="G872" s="151" t="str">
        <f>IF(ISBLANK('Model Participation Data'!$F$42),"-",'Model Participation Data'!$F$42)</f>
        <v>-</v>
      </c>
      <c r="H872" s="38">
        <v>3</v>
      </c>
      <c r="I872" s="38">
        <v>3</v>
      </c>
      <c r="J872" s="150" t="str">
        <f t="shared" si="46"/>
        <v>33</v>
      </c>
      <c r="K872" s="38" t="str">
        <f>IF(ISBLANK('Model Participation Data'!$L$42),"-",'Model Participation Data'!$L$42)</f>
        <v>-</v>
      </c>
      <c r="L872" s="39" t="str">
        <f>IF(ISBLANK('Model Participation Data'!$M$42),"-",'Model Participation Data'!$M$42)</f>
        <v>-</v>
      </c>
      <c r="M872" s="43">
        <f>IF(ISNA(SUMIFS(INDEX('Model Participation Data'!$N$8:$DX$57,0,MATCH(CONCATENATE($J872,M$6),'Model Participation Data'!$N$6:$DX$6,0)),'Model Participation Data'!$B$8:$B$57,$C872,'Model Participation Data'!$C$8:$C$57,$D872)),"-",SUMIFS(INDEX('Model Participation Data'!$N$8:$DX$57,0,MATCH(CONCATENATE($J872,M$6),'Model Participation Data'!$N$6:$DX$6,0)),'Model Participation Data'!$B$8:$B$57,$C872,'Model Participation Data'!$C$8:$C$57,$D872))</f>
        <v>0</v>
      </c>
      <c r="N872" s="43">
        <f>IF(ISNA(SUMIFS(INDEX('Model Participation Data'!$N$8:$DX$57,0,MATCH(CONCATENATE($J872,N$6),'Model Participation Data'!$N$6:$DX$6,0)),'Model Participation Data'!$B$8:$B$57,$C872,'Model Participation Data'!$C$8:$C$57,$D872)),"-",SUMIFS(INDEX('Model Participation Data'!$N$8:$DX$57,0,MATCH(CONCATENATE($J872,N$6),'Model Participation Data'!$N$6:$DX$6,0)),'Model Participation Data'!$B$8:$B$57,$C872,'Model Participation Data'!$C$8:$C$57,$D872))</f>
        <v>0</v>
      </c>
      <c r="O872" s="154">
        <f>IF(ISNA(SUMIFS(INDEX('Model Participation Data'!$N$8:$DX$57,0,MATCH(CONCATENATE($J872,O$6),'Model Participation Data'!$N$6:$DX$6,0)),'Model Participation Data'!$B$8:$B$57,$C872,'Model Participation Data'!$C$8:$C$57,$D872)),"-",SUMIFS(INDEX('Model Participation Data'!$N$8:$DX$57,0,MATCH(CONCATENATE($J872,O$6),'Model Participation Data'!$N$6:$DX$6,0)),'Model Participation Data'!$B$8:$B$57,$C872,'Model Participation Data'!$C$8:$C$57,$D872))</f>
        <v>0</v>
      </c>
    </row>
    <row r="873" spans="2:15" outlineLevel="1" x14ac:dyDescent="0.35">
      <c r="B873" s="37" t="s">
        <v>80</v>
      </c>
      <c r="C873" s="38" t="str">
        <f>IF(ISBLANK('Model Participation Data'!$B$42),"-",'Model Participation Data'!$B$42)</f>
        <v>-</v>
      </c>
      <c r="D873" s="38" t="str">
        <f>IF(ISBLANK('Model Participation Data'!$C$42),"-",'Model Participation Data'!$C$42)</f>
        <v>-</v>
      </c>
      <c r="E873" s="38" t="str">
        <f>IF(ISBLANK('Model Participation Data'!$D$42),"-",'Model Participation Data'!$D$42)</f>
        <v>-</v>
      </c>
      <c r="F873" s="38" t="str">
        <f>IF(ISBLANK('Model Participation Data'!$E$42),"-",'Model Participation Data'!$E$42)</f>
        <v>-</v>
      </c>
      <c r="G873" s="151" t="str">
        <f>IF(ISBLANK('Model Participation Data'!$F$42),"-",'Model Participation Data'!$F$42)</f>
        <v>-</v>
      </c>
      <c r="H873" s="38">
        <v>3</v>
      </c>
      <c r="I873" s="38">
        <v>4</v>
      </c>
      <c r="J873" s="150" t="str">
        <f t="shared" si="46"/>
        <v>34</v>
      </c>
      <c r="K873" s="38" t="str">
        <f>IF(ISBLANK('Model Participation Data'!$L$42),"-",'Model Participation Data'!$L$42)</f>
        <v>-</v>
      </c>
      <c r="L873" s="39" t="str">
        <f>IF(ISBLANK('Model Participation Data'!$M$42),"-",'Model Participation Data'!$M$42)</f>
        <v>-</v>
      </c>
      <c r="M873" s="43">
        <f>IF(ISNA(SUMIFS(INDEX('Model Participation Data'!$N$8:$DX$57,0,MATCH(CONCATENATE($J873,M$6),'Model Participation Data'!$N$6:$DX$6,0)),'Model Participation Data'!$B$8:$B$57,$C873,'Model Participation Data'!$C$8:$C$57,$D873)),"-",SUMIFS(INDEX('Model Participation Data'!$N$8:$DX$57,0,MATCH(CONCATENATE($J873,M$6),'Model Participation Data'!$N$6:$DX$6,0)),'Model Participation Data'!$B$8:$B$57,$C873,'Model Participation Data'!$C$8:$C$57,$D873))</f>
        <v>0</v>
      </c>
      <c r="N873" s="43">
        <f>IF(ISNA(SUMIFS(INDEX('Model Participation Data'!$N$8:$DX$57,0,MATCH(CONCATENATE($J873,N$6),'Model Participation Data'!$N$6:$DX$6,0)),'Model Participation Data'!$B$8:$B$57,$C873,'Model Participation Data'!$C$8:$C$57,$D873)),"-",SUMIFS(INDEX('Model Participation Data'!$N$8:$DX$57,0,MATCH(CONCATENATE($J873,N$6),'Model Participation Data'!$N$6:$DX$6,0)),'Model Participation Data'!$B$8:$B$57,$C873,'Model Participation Data'!$C$8:$C$57,$D873))</f>
        <v>0</v>
      </c>
      <c r="O873" s="154">
        <f>IF(ISNA(SUMIFS(INDEX('Model Participation Data'!$N$8:$DX$57,0,MATCH(CONCATENATE($J873,O$6),'Model Participation Data'!$N$6:$DX$6,0)),'Model Participation Data'!$B$8:$B$57,$C873,'Model Participation Data'!$C$8:$C$57,$D873)),"-",SUMIFS(INDEX('Model Participation Data'!$N$8:$DX$57,0,MATCH(CONCATENATE($J873,O$6),'Model Participation Data'!$N$6:$DX$6,0)),'Model Participation Data'!$B$8:$B$57,$C873,'Model Participation Data'!$C$8:$C$57,$D873))</f>
        <v>0</v>
      </c>
    </row>
    <row r="874" spans="2:15" outlineLevel="1" x14ac:dyDescent="0.35">
      <c r="B874" s="37" t="s">
        <v>80</v>
      </c>
      <c r="C874" s="38" t="str">
        <f>IF(ISBLANK('Model Participation Data'!$B$42),"-",'Model Participation Data'!$B$42)</f>
        <v>-</v>
      </c>
      <c r="D874" s="38" t="str">
        <f>IF(ISBLANK('Model Participation Data'!$C$42),"-",'Model Participation Data'!$C$42)</f>
        <v>-</v>
      </c>
      <c r="E874" s="38" t="str">
        <f>IF(ISBLANK('Model Participation Data'!$D$42),"-",'Model Participation Data'!$D$42)</f>
        <v>-</v>
      </c>
      <c r="F874" s="38" t="str">
        <f>IF(ISBLANK('Model Participation Data'!$E$42),"-",'Model Participation Data'!$E$42)</f>
        <v>-</v>
      </c>
      <c r="G874" s="151" t="str">
        <f>IF(ISBLANK('Model Participation Data'!$F$42),"-",'Model Participation Data'!$F$42)</f>
        <v>-</v>
      </c>
      <c r="H874" s="38">
        <v>3</v>
      </c>
      <c r="I874" s="38">
        <v>5</v>
      </c>
      <c r="J874" s="150" t="str">
        <f t="shared" si="46"/>
        <v>35</v>
      </c>
      <c r="K874" s="38" t="str">
        <f>IF(ISBLANK('Model Participation Data'!$L$42),"-",'Model Participation Data'!$L$42)</f>
        <v>-</v>
      </c>
      <c r="L874" s="39" t="str">
        <f>IF(ISBLANK('Model Participation Data'!$M$42),"-",'Model Participation Data'!$M$42)</f>
        <v>-</v>
      </c>
      <c r="M874" s="43">
        <f>IF(ISNA(SUMIFS(INDEX('Model Participation Data'!$N$8:$DX$57,0,MATCH(CONCATENATE($J874,M$6),'Model Participation Data'!$N$6:$DX$6,0)),'Model Participation Data'!$B$8:$B$57,$C874,'Model Participation Data'!$C$8:$C$57,$D874)),"-",SUMIFS(INDEX('Model Participation Data'!$N$8:$DX$57,0,MATCH(CONCATENATE($J874,M$6),'Model Participation Data'!$N$6:$DX$6,0)),'Model Participation Data'!$B$8:$B$57,$C874,'Model Participation Data'!$C$8:$C$57,$D874))</f>
        <v>0</v>
      </c>
      <c r="N874" s="43">
        <f>IF(ISNA(SUMIFS(INDEX('Model Participation Data'!$N$8:$DX$57,0,MATCH(CONCATENATE($J874,N$6),'Model Participation Data'!$N$6:$DX$6,0)),'Model Participation Data'!$B$8:$B$57,$C874,'Model Participation Data'!$C$8:$C$57,$D874)),"-",SUMIFS(INDEX('Model Participation Data'!$N$8:$DX$57,0,MATCH(CONCATENATE($J874,N$6),'Model Participation Data'!$N$6:$DX$6,0)),'Model Participation Data'!$B$8:$B$57,$C874,'Model Participation Data'!$C$8:$C$57,$D874))</f>
        <v>0</v>
      </c>
      <c r="O874" s="154">
        <f>IF(ISNA(SUMIFS(INDEX('Model Participation Data'!$N$8:$DX$57,0,MATCH(CONCATENATE($J874,O$6),'Model Participation Data'!$N$6:$DX$6,0)),'Model Participation Data'!$B$8:$B$57,$C874,'Model Participation Data'!$C$8:$C$57,$D874)),"-",SUMIFS(INDEX('Model Participation Data'!$N$8:$DX$57,0,MATCH(CONCATENATE($J874,O$6),'Model Participation Data'!$N$6:$DX$6,0)),'Model Participation Data'!$B$8:$B$57,$C874,'Model Participation Data'!$C$8:$C$57,$D874))</f>
        <v>0</v>
      </c>
    </row>
    <row r="875" spans="2:15" outlineLevel="1" x14ac:dyDescent="0.35">
      <c r="B875" s="37" t="s">
        <v>80</v>
      </c>
      <c r="C875" s="38" t="str">
        <f>IF(ISBLANK('Model Participation Data'!$B$42),"-",'Model Participation Data'!$B$42)</f>
        <v>-</v>
      </c>
      <c r="D875" s="38" t="str">
        <f>IF(ISBLANK('Model Participation Data'!$C$42),"-",'Model Participation Data'!$C$42)</f>
        <v>-</v>
      </c>
      <c r="E875" s="38" t="str">
        <f>IF(ISBLANK('Model Participation Data'!$D$42),"-",'Model Participation Data'!$D$42)</f>
        <v>-</v>
      </c>
      <c r="F875" s="38" t="str">
        <f>IF(ISBLANK('Model Participation Data'!$E$42),"-",'Model Participation Data'!$E$42)</f>
        <v>-</v>
      </c>
      <c r="G875" s="151" t="str">
        <f>IF(ISBLANK('Model Participation Data'!$F$42),"-",'Model Participation Data'!$F$42)</f>
        <v>-</v>
      </c>
      <c r="H875" s="38">
        <v>3</v>
      </c>
      <c r="I875" s="38" t="s">
        <v>65</v>
      </c>
      <c r="J875" s="150" t="str">
        <f t="shared" si="46"/>
        <v>3Goal</v>
      </c>
      <c r="K875" s="38" t="str">
        <f>IF(ISBLANK('Model Participation Data'!$L$42),"-",'Model Participation Data'!$L$42)</f>
        <v>-</v>
      </c>
      <c r="L875" s="39" t="str">
        <f>IF(ISBLANK('Model Participation Data'!$M$42),"-",'Model Participation Data'!$M$42)</f>
        <v>-</v>
      </c>
      <c r="M875" s="43" t="str">
        <f>IF(ISNA(SUMIFS(INDEX('Model Participation Data'!$N$8:$DX$57,0,MATCH(CONCATENATE($J875,M$6),'Model Participation Data'!$N$6:$DX$6,0)),'Model Participation Data'!$B$8:$B$57,$C875,'Model Participation Data'!$C$8:$C$57,$D875)),"-",SUMIFS(INDEX('Model Participation Data'!$N$8:$DX$57,0,MATCH(CONCATENATE($J875,M$6),'Model Participation Data'!$N$6:$DX$6,0)),'Model Participation Data'!$B$8:$B$57,$C875,'Model Participation Data'!$C$8:$C$57,$D875))</f>
        <v>-</v>
      </c>
      <c r="N875" s="43" t="str">
        <f>IF(ISNA(SUMIFS(INDEX('Model Participation Data'!$N$8:$DX$57,0,MATCH(CONCATENATE($J875,N$6),'Model Participation Data'!$N$6:$DX$6,0)),'Model Participation Data'!$B$8:$B$57,$C875,'Model Participation Data'!$C$8:$C$57,$D875)),"-",SUMIFS(INDEX('Model Participation Data'!$N$8:$DX$57,0,MATCH(CONCATENATE($J875,N$6),'Model Participation Data'!$N$6:$DX$6,0)),'Model Participation Data'!$B$8:$B$57,$C875,'Model Participation Data'!$C$8:$C$57,$D875))</f>
        <v>-</v>
      </c>
      <c r="O875" s="154">
        <f>IF(ISNA(SUMIFS(INDEX('Model Participation Data'!$N$8:$DX$57,0,MATCH(CONCATENATE($J875,O$6),'Model Participation Data'!$N$6:$DX$6,0)),'Model Participation Data'!$B$8:$B$57,$C875,'Model Participation Data'!$C$8:$C$57,$D875)),"-",SUMIFS(INDEX('Model Participation Data'!$N$8:$DX$57,0,MATCH(CONCATENATE($J875,O$6),'Model Participation Data'!$N$6:$DX$6,0)),'Model Participation Data'!$B$8:$B$57,$C875,'Model Participation Data'!$C$8:$C$57,$D875))</f>
        <v>0</v>
      </c>
    </row>
    <row r="876" spans="2:15" outlineLevel="1" x14ac:dyDescent="0.35">
      <c r="B876" s="37" t="s">
        <v>80</v>
      </c>
      <c r="C876" s="38" t="str">
        <f>IF(ISBLANK('Model Participation Data'!$B$42),"-",'Model Participation Data'!$B$42)</f>
        <v>-</v>
      </c>
      <c r="D876" s="38" t="str">
        <f>IF(ISBLANK('Model Participation Data'!$C$42),"-",'Model Participation Data'!$C$42)</f>
        <v>-</v>
      </c>
      <c r="E876" s="38" t="str">
        <f>IF(ISBLANK('Model Participation Data'!$D$42),"-",'Model Participation Data'!$D$42)</f>
        <v>-</v>
      </c>
      <c r="F876" s="38" t="str">
        <f>IF(ISBLANK('Model Participation Data'!$E$42),"-",'Model Participation Data'!$E$42)</f>
        <v>-</v>
      </c>
      <c r="G876" s="151" t="str">
        <f>IF(ISBLANK('Model Participation Data'!$F$42),"-",'Model Participation Data'!$F$42)</f>
        <v>-</v>
      </c>
      <c r="H876" s="38">
        <v>4</v>
      </c>
      <c r="I876" s="38">
        <v>1</v>
      </c>
      <c r="J876" s="150" t="str">
        <f t="shared" si="46"/>
        <v>41</v>
      </c>
      <c r="K876" s="38" t="str">
        <f>IF(ISBLANK('Model Participation Data'!$L$42),"-",'Model Participation Data'!$L$42)</f>
        <v>-</v>
      </c>
      <c r="L876" s="39" t="str">
        <f>IF(ISBLANK('Model Participation Data'!$M$42),"-",'Model Participation Data'!$M$42)</f>
        <v>-</v>
      </c>
      <c r="M876" s="43">
        <f>IF(ISNA(SUMIFS(INDEX('Model Participation Data'!$N$8:$DX$57,0,MATCH(CONCATENATE($J876,M$6),'Model Participation Data'!$N$6:$DX$6,0)),'Model Participation Data'!$B$8:$B$57,$C876,'Model Participation Data'!$C$8:$C$57,$D876)),"-",SUMIFS(INDEX('Model Participation Data'!$N$8:$DX$57,0,MATCH(CONCATENATE($J876,M$6),'Model Participation Data'!$N$6:$DX$6,0)),'Model Participation Data'!$B$8:$B$57,$C876,'Model Participation Data'!$C$8:$C$57,$D876))</f>
        <v>0</v>
      </c>
      <c r="N876" s="43">
        <f>IF(ISNA(SUMIFS(INDEX('Model Participation Data'!$N$8:$DX$57,0,MATCH(CONCATENATE($J876,N$6),'Model Participation Data'!$N$6:$DX$6,0)),'Model Participation Data'!$B$8:$B$57,$C876,'Model Participation Data'!$C$8:$C$57,$D876)),"-",SUMIFS(INDEX('Model Participation Data'!$N$8:$DX$57,0,MATCH(CONCATENATE($J876,N$6),'Model Participation Data'!$N$6:$DX$6,0)),'Model Participation Data'!$B$8:$B$57,$C876,'Model Participation Data'!$C$8:$C$57,$D876))</f>
        <v>0</v>
      </c>
      <c r="O876" s="154">
        <f>IF(ISNA(SUMIFS(INDEX('Model Participation Data'!$N$8:$DX$57,0,MATCH(CONCATENATE($J876,O$6),'Model Participation Data'!$N$6:$DX$6,0)),'Model Participation Data'!$B$8:$B$57,$C876,'Model Participation Data'!$C$8:$C$57,$D876)),"-",SUMIFS(INDEX('Model Participation Data'!$N$8:$DX$57,0,MATCH(CONCATENATE($J876,O$6),'Model Participation Data'!$N$6:$DX$6,0)),'Model Participation Data'!$B$8:$B$57,$C876,'Model Participation Data'!$C$8:$C$57,$D876))</f>
        <v>0</v>
      </c>
    </row>
    <row r="877" spans="2:15" outlineLevel="1" x14ac:dyDescent="0.35">
      <c r="B877" s="37" t="s">
        <v>80</v>
      </c>
      <c r="C877" s="38" t="str">
        <f>IF(ISBLANK('Model Participation Data'!$B$42),"-",'Model Participation Data'!$B$42)</f>
        <v>-</v>
      </c>
      <c r="D877" s="38" t="str">
        <f>IF(ISBLANK('Model Participation Data'!$C$42),"-",'Model Participation Data'!$C$42)</f>
        <v>-</v>
      </c>
      <c r="E877" s="38" t="str">
        <f>IF(ISBLANK('Model Participation Data'!$D$42),"-",'Model Participation Data'!$D$42)</f>
        <v>-</v>
      </c>
      <c r="F877" s="38" t="str">
        <f>IF(ISBLANK('Model Participation Data'!$E$42),"-",'Model Participation Data'!$E$42)</f>
        <v>-</v>
      </c>
      <c r="G877" s="151" t="str">
        <f>IF(ISBLANK('Model Participation Data'!$F$42),"-",'Model Participation Data'!$F$42)</f>
        <v>-</v>
      </c>
      <c r="H877" s="38">
        <v>4</v>
      </c>
      <c r="I877" s="38">
        <v>2</v>
      </c>
      <c r="J877" s="150" t="str">
        <f t="shared" ref="J877:J881" si="47">CONCATENATE(H877,I877)</f>
        <v>42</v>
      </c>
      <c r="K877" s="38" t="str">
        <f>IF(ISBLANK('Model Participation Data'!$L$42),"-",'Model Participation Data'!$L$42)</f>
        <v>-</v>
      </c>
      <c r="L877" s="39" t="str">
        <f>IF(ISBLANK('Model Participation Data'!$M$42),"-",'Model Participation Data'!$M$42)</f>
        <v>-</v>
      </c>
      <c r="M877" s="43">
        <f>IF(ISNA(SUMIFS(INDEX('Model Participation Data'!$N$8:$DX$57,0,MATCH(CONCATENATE($J877,M$6),'Model Participation Data'!$N$6:$DX$6,0)),'Model Participation Data'!$B$8:$B$57,$C877,'Model Participation Data'!$C$8:$C$57,$D877)),"-",SUMIFS(INDEX('Model Participation Data'!$N$8:$DX$57,0,MATCH(CONCATENATE($J877,M$6),'Model Participation Data'!$N$6:$DX$6,0)),'Model Participation Data'!$B$8:$B$57,$C877,'Model Participation Data'!$C$8:$C$57,$D877))</f>
        <v>0</v>
      </c>
      <c r="N877" s="43">
        <f>IF(ISNA(SUMIFS(INDEX('Model Participation Data'!$N$8:$DX$57,0,MATCH(CONCATENATE($J877,N$6),'Model Participation Data'!$N$6:$DX$6,0)),'Model Participation Data'!$B$8:$B$57,$C877,'Model Participation Data'!$C$8:$C$57,$D877)),"-",SUMIFS(INDEX('Model Participation Data'!$N$8:$DX$57,0,MATCH(CONCATENATE($J877,N$6),'Model Participation Data'!$N$6:$DX$6,0)),'Model Participation Data'!$B$8:$B$57,$C877,'Model Participation Data'!$C$8:$C$57,$D877))</f>
        <v>0</v>
      </c>
      <c r="O877" s="154">
        <f>IF(ISNA(SUMIFS(INDEX('Model Participation Data'!$N$8:$DX$57,0,MATCH(CONCATENATE($J877,O$6),'Model Participation Data'!$N$6:$DX$6,0)),'Model Participation Data'!$B$8:$B$57,$C877,'Model Participation Data'!$C$8:$C$57,$D877)),"-",SUMIFS(INDEX('Model Participation Data'!$N$8:$DX$57,0,MATCH(CONCATENATE($J877,O$6),'Model Participation Data'!$N$6:$DX$6,0)),'Model Participation Data'!$B$8:$B$57,$C877,'Model Participation Data'!$C$8:$C$57,$D877))</f>
        <v>0</v>
      </c>
    </row>
    <row r="878" spans="2:15" outlineLevel="1" x14ac:dyDescent="0.35">
      <c r="B878" s="37" t="s">
        <v>80</v>
      </c>
      <c r="C878" s="38" t="str">
        <f>IF(ISBLANK('Model Participation Data'!$B$42),"-",'Model Participation Data'!$B$42)</f>
        <v>-</v>
      </c>
      <c r="D878" s="38" t="str">
        <f>IF(ISBLANK('Model Participation Data'!$C$42),"-",'Model Participation Data'!$C$42)</f>
        <v>-</v>
      </c>
      <c r="E878" s="38" t="str">
        <f>IF(ISBLANK('Model Participation Data'!$D$42),"-",'Model Participation Data'!$D$42)</f>
        <v>-</v>
      </c>
      <c r="F878" s="38" t="str">
        <f>IF(ISBLANK('Model Participation Data'!$E$42),"-",'Model Participation Data'!$E$42)</f>
        <v>-</v>
      </c>
      <c r="G878" s="151" t="str">
        <f>IF(ISBLANK('Model Participation Data'!$F$42),"-",'Model Participation Data'!$F$42)</f>
        <v>-</v>
      </c>
      <c r="H878" s="38">
        <v>4</v>
      </c>
      <c r="I878" s="38">
        <v>3</v>
      </c>
      <c r="J878" s="150" t="str">
        <f t="shared" si="47"/>
        <v>43</v>
      </c>
      <c r="K878" s="38" t="str">
        <f>IF(ISBLANK('Model Participation Data'!$L$42),"-",'Model Participation Data'!$L$42)</f>
        <v>-</v>
      </c>
      <c r="L878" s="39" t="str">
        <f>IF(ISBLANK('Model Participation Data'!$M$42),"-",'Model Participation Data'!$M$42)</f>
        <v>-</v>
      </c>
      <c r="M878" s="43">
        <f>IF(ISNA(SUMIFS(INDEX('Model Participation Data'!$N$8:$DX$57,0,MATCH(CONCATENATE($J878,M$6),'Model Participation Data'!$N$6:$DX$6,0)),'Model Participation Data'!$B$8:$B$57,$C878,'Model Participation Data'!$C$8:$C$57,$D878)),"-",SUMIFS(INDEX('Model Participation Data'!$N$8:$DX$57,0,MATCH(CONCATENATE($J878,M$6),'Model Participation Data'!$N$6:$DX$6,0)),'Model Participation Data'!$B$8:$B$57,$C878,'Model Participation Data'!$C$8:$C$57,$D878))</f>
        <v>0</v>
      </c>
      <c r="N878" s="43">
        <f>IF(ISNA(SUMIFS(INDEX('Model Participation Data'!$N$8:$DX$57,0,MATCH(CONCATENATE($J878,N$6),'Model Participation Data'!$N$6:$DX$6,0)),'Model Participation Data'!$B$8:$B$57,$C878,'Model Participation Data'!$C$8:$C$57,$D878)),"-",SUMIFS(INDEX('Model Participation Data'!$N$8:$DX$57,0,MATCH(CONCATENATE($J878,N$6),'Model Participation Data'!$N$6:$DX$6,0)),'Model Participation Data'!$B$8:$B$57,$C878,'Model Participation Data'!$C$8:$C$57,$D878))</f>
        <v>0</v>
      </c>
      <c r="O878" s="154">
        <f>IF(ISNA(SUMIFS(INDEX('Model Participation Data'!$N$8:$DX$57,0,MATCH(CONCATENATE($J878,O$6),'Model Participation Data'!$N$6:$DX$6,0)),'Model Participation Data'!$B$8:$B$57,$C878,'Model Participation Data'!$C$8:$C$57,$D878)),"-",SUMIFS(INDEX('Model Participation Data'!$N$8:$DX$57,0,MATCH(CONCATENATE($J878,O$6),'Model Participation Data'!$N$6:$DX$6,0)),'Model Participation Data'!$B$8:$B$57,$C878,'Model Participation Data'!$C$8:$C$57,$D878))</f>
        <v>0</v>
      </c>
    </row>
    <row r="879" spans="2:15" outlineLevel="1" x14ac:dyDescent="0.35">
      <c r="B879" s="37" t="s">
        <v>80</v>
      </c>
      <c r="C879" s="38" t="str">
        <f>IF(ISBLANK('Model Participation Data'!$B$42),"-",'Model Participation Data'!$B$42)</f>
        <v>-</v>
      </c>
      <c r="D879" s="38" t="str">
        <f>IF(ISBLANK('Model Participation Data'!$C$42),"-",'Model Participation Data'!$C$42)</f>
        <v>-</v>
      </c>
      <c r="E879" s="38" t="str">
        <f>IF(ISBLANK('Model Participation Data'!$D$42),"-",'Model Participation Data'!$D$42)</f>
        <v>-</v>
      </c>
      <c r="F879" s="38" t="str">
        <f>IF(ISBLANK('Model Participation Data'!$E$42),"-",'Model Participation Data'!$E$42)</f>
        <v>-</v>
      </c>
      <c r="G879" s="151" t="str">
        <f>IF(ISBLANK('Model Participation Data'!$F$42),"-",'Model Participation Data'!$F$42)</f>
        <v>-</v>
      </c>
      <c r="H879" s="38">
        <v>4</v>
      </c>
      <c r="I879" s="38">
        <v>4</v>
      </c>
      <c r="J879" s="150" t="str">
        <f t="shared" si="47"/>
        <v>44</v>
      </c>
      <c r="K879" s="38" t="str">
        <f>IF(ISBLANK('Model Participation Data'!$L$42),"-",'Model Participation Data'!$L$42)</f>
        <v>-</v>
      </c>
      <c r="L879" s="39" t="str">
        <f>IF(ISBLANK('Model Participation Data'!$M$42),"-",'Model Participation Data'!$M$42)</f>
        <v>-</v>
      </c>
      <c r="M879" s="43">
        <f>IF(ISNA(SUMIFS(INDEX('Model Participation Data'!$N$8:$DX$57,0,MATCH(CONCATENATE($J879,M$6),'Model Participation Data'!$N$6:$DX$6,0)),'Model Participation Data'!$B$8:$B$57,$C879,'Model Participation Data'!$C$8:$C$57,$D879)),"-",SUMIFS(INDEX('Model Participation Data'!$N$8:$DX$57,0,MATCH(CONCATENATE($J879,M$6),'Model Participation Data'!$N$6:$DX$6,0)),'Model Participation Data'!$B$8:$B$57,$C879,'Model Participation Data'!$C$8:$C$57,$D879))</f>
        <v>0</v>
      </c>
      <c r="N879" s="43">
        <f>IF(ISNA(SUMIFS(INDEX('Model Participation Data'!$N$8:$DX$57,0,MATCH(CONCATENATE($J879,N$6),'Model Participation Data'!$N$6:$DX$6,0)),'Model Participation Data'!$B$8:$B$57,$C879,'Model Participation Data'!$C$8:$C$57,$D879)),"-",SUMIFS(INDEX('Model Participation Data'!$N$8:$DX$57,0,MATCH(CONCATENATE($J879,N$6),'Model Participation Data'!$N$6:$DX$6,0)),'Model Participation Data'!$B$8:$B$57,$C879,'Model Participation Data'!$C$8:$C$57,$D879))</f>
        <v>0</v>
      </c>
      <c r="O879" s="154">
        <f>IF(ISNA(SUMIFS(INDEX('Model Participation Data'!$N$8:$DX$57,0,MATCH(CONCATENATE($J879,O$6),'Model Participation Data'!$N$6:$DX$6,0)),'Model Participation Data'!$B$8:$B$57,$C879,'Model Participation Data'!$C$8:$C$57,$D879)),"-",SUMIFS(INDEX('Model Participation Data'!$N$8:$DX$57,0,MATCH(CONCATENATE($J879,O$6),'Model Participation Data'!$N$6:$DX$6,0)),'Model Participation Data'!$B$8:$B$57,$C879,'Model Participation Data'!$C$8:$C$57,$D879))</f>
        <v>0</v>
      </c>
    </row>
    <row r="880" spans="2:15" outlineLevel="1" x14ac:dyDescent="0.35">
      <c r="B880" s="37" t="s">
        <v>80</v>
      </c>
      <c r="C880" s="38" t="str">
        <f>IF(ISBLANK('Model Participation Data'!$B$42),"-",'Model Participation Data'!$B$42)</f>
        <v>-</v>
      </c>
      <c r="D880" s="38" t="str">
        <f>IF(ISBLANK('Model Participation Data'!$C$42),"-",'Model Participation Data'!$C$42)</f>
        <v>-</v>
      </c>
      <c r="E880" s="38" t="str">
        <f>IF(ISBLANK('Model Participation Data'!$D$42),"-",'Model Participation Data'!$D$42)</f>
        <v>-</v>
      </c>
      <c r="F880" s="38" t="str">
        <f>IF(ISBLANK('Model Participation Data'!$E$42),"-",'Model Participation Data'!$E$42)</f>
        <v>-</v>
      </c>
      <c r="G880" s="151" t="str">
        <f>IF(ISBLANK('Model Participation Data'!$F$42),"-",'Model Participation Data'!$F$42)</f>
        <v>-</v>
      </c>
      <c r="H880" s="38">
        <v>4</v>
      </c>
      <c r="I880" s="38">
        <v>5</v>
      </c>
      <c r="J880" s="150" t="str">
        <f t="shared" si="47"/>
        <v>45</v>
      </c>
      <c r="K880" s="38" t="str">
        <f>IF(ISBLANK('Model Participation Data'!$L$42),"-",'Model Participation Data'!$L$42)</f>
        <v>-</v>
      </c>
      <c r="L880" s="39" t="str">
        <f>IF(ISBLANK('Model Participation Data'!$M$42),"-",'Model Participation Data'!$M$42)</f>
        <v>-</v>
      </c>
      <c r="M880" s="43">
        <f>IF(ISNA(SUMIFS(INDEX('Model Participation Data'!$N$8:$DX$57,0,MATCH(CONCATENATE($J880,M$6),'Model Participation Data'!$N$6:$DX$6,0)),'Model Participation Data'!$B$8:$B$57,$C880,'Model Participation Data'!$C$8:$C$57,$D880)),"-",SUMIFS(INDEX('Model Participation Data'!$N$8:$DX$57,0,MATCH(CONCATENATE($J880,M$6),'Model Participation Data'!$N$6:$DX$6,0)),'Model Participation Data'!$B$8:$B$57,$C880,'Model Participation Data'!$C$8:$C$57,$D880))</f>
        <v>0</v>
      </c>
      <c r="N880" s="43">
        <f>IF(ISNA(SUMIFS(INDEX('Model Participation Data'!$N$8:$DX$57,0,MATCH(CONCATENATE($J880,N$6),'Model Participation Data'!$N$6:$DX$6,0)),'Model Participation Data'!$B$8:$B$57,$C880,'Model Participation Data'!$C$8:$C$57,$D880)),"-",SUMIFS(INDEX('Model Participation Data'!$N$8:$DX$57,0,MATCH(CONCATENATE($J880,N$6),'Model Participation Data'!$N$6:$DX$6,0)),'Model Participation Data'!$B$8:$B$57,$C880,'Model Participation Data'!$C$8:$C$57,$D880))</f>
        <v>0</v>
      </c>
      <c r="O880" s="154">
        <f>IF(ISNA(SUMIFS(INDEX('Model Participation Data'!$N$8:$DX$57,0,MATCH(CONCATENATE($J880,O$6),'Model Participation Data'!$N$6:$DX$6,0)),'Model Participation Data'!$B$8:$B$57,$C880,'Model Participation Data'!$C$8:$C$57,$D880)),"-",SUMIFS(INDEX('Model Participation Data'!$N$8:$DX$57,0,MATCH(CONCATENATE($J880,O$6),'Model Participation Data'!$N$6:$DX$6,0)),'Model Participation Data'!$B$8:$B$57,$C880,'Model Participation Data'!$C$8:$C$57,$D880))</f>
        <v>0</v>
      </c>
    </row>
    <row r="881" spans="2:15" outlineLevel="1" x14ac:dyDescent="0.35">
      <c r="B881" s="37" t="s">
        <v>80</v>
      </c>
      <c r="C881" s="38" t="str">
        <f>IF(ISBLANK('Model Participation Data'!$B$42),"-",'Model Participation Data'!$B$42)</f>
        <v>-</v>
      </c>
      <c r="D881" s="38" t="str">
        <f>IF(ISBLANK('Model Participation Data'!$C$42),"-",'Model Participation Data'!$C$42)</f>
        <v>-</v>
      </c>
      <c r="E881" s="38" t="str">
        <f>IF(ISBLANK('Model Participation Data'!$D$42),"-",'Model Participation Data'!$D$42)</f>
        <v>-</v>
      </c>
      <c r="F881" s="38" t="str">
        <f>IF(ISBLANK('Model Participation Data'!$E$42),"-",'Model Participation Data'!$E$42)</f>
        <v>-</v>
      </c>
      <c r="G881" s="151" t="str">
        <f>IF(ISBLANK('Model Participation Data'!$F$42),"-",'Model Participation Data'!$F$42)</f>
        <v>-</v>
      </c>
      <c r="H881" s="38">
        <v>4</v>
      </c>
      <c r="I881" s="38" t="s">
        <v>65</v>
      </c>
      <c r="J881" s="150" t="str">
        <f t="shared" si="47"/>
        <v>4Goal</v>
      </c>
      <c r="K881" s="38" t="str">
        <f>IF(ISBLANK('Model Participation Data'!$L$42),"-",'Model Participation Data'!$L$42)</f>
        <v>-</v>
      </c>
      <c r="L881" s="39" t="str">
        <f>IF(ISBLANK('Model Participation Data'!$M$42),"-",'Model Participation Data'!$M$42)</f>
        <v>-</v>
      </c>
      <c r="M881" s="43" t="str">
        <f>IF(ISNA(SUMIFS(INDEX('Model Participation Data'!$N$8:$DX$57,0,MATCH(CONCATENATE($J881,M$6),'Model Participation Data'!$N$6:$DX$6,0)),'Model Participation Data'!$B$8:$B$57,$C881,'Model Participation Data'!$C$8:$C$57,$D881)),"-",SUMIFS(INDEX('Model Participation Data'!$N$8:$DX$57,0,MATCH(CONCATENATE($J881,M$6),'Model Participation Data'!$N$6:$DX$6,0)),'Model Participation Data'!$B$8:$B$57,$C881,'Model Participation Data'!$C$8:$C$57,$D881))</f>
        <v>-</v>
      </c>
      <c r="N881" s="43" t="str">
        <f>IF(ISNA(SUMIFS(INDEX('Model Participation Data'!$N$8:$DX$57,0,MATCH(CONCATENATE($J881,N$6),'Model Participation Data'!$N$6:$DX$6,0)),'Model Participation Data'!$B$8:$B$57,$C881,'Model Participation Data'!$C$8:$C$57,$D881)),"-",SUMIFS(INDEX('Model Participation Data'!$N$8:$DX$57,0,MATCH(CONCATENATE($J881,N$6),'Model Participation Data'!$N$6:$DX$6,0)),'Model Participation Data'!$B$8:$B$57,$C881,'Model Participation Data'!$C$8:$C$57,$D881))</f>
        <v>-</v>
      </c>
      <c r="O881" s="154">
        <f>IF(ISNA(SUMIFS(INDEX('Model Participation Data'!$N$8:$DX$57,0,MATCH(CONCATENATE($J881,O$6),'Model Participation Data'!$N$6:$DX$6,0)),'Model Participation Data'!$B$8:$B$57,$C881,'Model Participation Data'!$C$8:$C$57,$D881)),"-",SUMIFS(INDEX('Model Participation Data'!$N$8:$DX$57,0,MATCH(CONCATENATE($J881,O$6),'Model Participation Data'!$N$6:$DX$6,0)),'Model Participation Data'!$B$8:$B$57,$C881,'Model Participation Data'!$C$8:$C$57,$D881))</f>
        <v>0</v>
      </c>
    </row>
    <row r="882" spans="2:15" outlineLevel="1" x14ac:dyDescent="0.35">
      <c r="B882" s="37" t="s">
        <v>80</v>
      </c>
      <c r="C882" s="38" t="str">
        <f>IF(ISBLANK('Model Participation Data'!$B$43),"-",'Model Participation Data'!$B$43)</f>
        <v>-</v>
      </c>
      <c r="D882" s="38" t="str">
        <f>IF(ISBLANK('Model Participation Data'!$C$43),"-",'Model Participation Data'!$C$43)</f>
        <v>-</v>
      </c>
      <c r="E882" s="38" t="str">
        <f>IF(ISBLANK('Model Participation Data'!$D$43),"-",'Model Participation Data'!$D$43)</f>
        <v>-</v>
      </c>
      <c r="F882" s="38" t="str">
        <f>IF(ISBLANK('Model Participation Data'!$E$43),"-",'Model Participation Data'!$E$43)</f>
        <v>-</v>
      </c>
      <c r="G882" s="151" t="str">
        <f>IF(ISBLANK('Model Participation Data'!$F$43),"-",'Model Participation Data'!$F$43)</f>
        <v>-</v>
      </c>
      <c r="H882" s="38" t="s">
        <v>64</v>
      </c>
      <c r="I882" s="38" t="s">
        <v>64</v>
      </c>
      <c r="J882" s="150" t="str">
        <f t="shared" si="46"/>
        <v>BaselineBaseline</v>
      </c>
      <c r="K882" s="38" t="str">
        <f>IF(ISBLANK('Model Participation Data'!$L$43),"-",'Model Participation Data'!$L$43)</f>
        <v>-</v>
      </c>
      <c r="L882" s="39" t="str">
        <f>IF(ISBLANK('Model Participation Data'!$M$43),"-",'Model Participation Data'!$M$43)</f>
        <v>-</v>
      </c>
      <c r="M882" s="43">
        <f>IF(ISNA(SUMIFS(INDEX('Model Participation Data'!$N$8:$DX$57,0,MATCH(CONCATENATE($J882,M$6),'Model Participation Data'!$N$6:$DX$6,0)),'Model Participation Data'!$B$8:$B$57,$C882,'Model Participation Data'!$C$8:$C$57,$D882)),"-",SUMIFS(INDEX('Model Participation Data'!$N$8:$DX$57,0,MATCH(CONCATENATE($J882,M$6),'Model Participation Data'!$N$6:$DX$6,0)),'Model Participation Data'!$B$8:$B$57,$C882,'Model Participation Data'!$C$8:$C$57,$D882))</f>
        <v>0</v>
      </c>
      <c r="N882" s="43">
        <f>IF(ISNA(SUMIFS(INDEX('Model Participation Data'!$N$8:$DX$57,0,MATCH(CONCATENATE($J882,N$6),'Model Participation Data'!$N$6:$DX$6,0)),'Model Participation Data'!$B$8:$B$57,$C882,'Model Participation Data'!$C$8:$C$57,$D882)),"-",SUMIFS(INDEX('Model Participation Data'!$N$8:$DX$57,0,MATCH(CONCATENATE($J882,N$6),'Model Participation Data'!$N$6:$DX$6,0)),'Model Participation Data'!$B$8:$B$57,$C882,'Model Participation Data'!$C$8:$C$57,$D882))</f>
        <v>0</v>
      </c>
      <c r="O882" s="154">
        <f>IF(ISNA(SUMIFS(INDEX('Model Participation Data'!$N$8:$DX$57,0,MATCH(CONCATENATE($J882,O$6),'Model Participation Data'!$N$6:$DX$6,0)),'Model Participation Data'!$B$8:$B$57,$C882,'Model Participation Data'!$C$8:$C$57,$D882)),"-",SUMIFS(INDEX('Model Participation Data'!$N$8:$DX$57,0,MATCH(CONCATENATE($J882,O$6),'Model Participation Data'!$N$6:$DX$6,0)),'Model Participation Data'!$B$8:$B$57,$C882,'Model Participation Data'!$C$8:$C$57,$D882))</f>
        <v>0</v>
      </c>
    </row>
    <row r="883" spans="2:15" outlineLevel="1" x14ac:dyDescent="0.35">
      <c r="B883" s="37" t="s">
        <v>80</v>
      </c>
      <c r="C883" s="38" t="str">
        <f>IF(ISBLANK('Model Participation Data'!$B$43),"-",'Model Participation Data'!$B$43)</f>
        <v>-</v>
      </c>
      <c r="D883" s="38" t="str">
        <f>IF(ISBLANK('Model Participation Data'!$C$43),"-",'Model Participation Data'!$C$43)</f>
        <v>-</v>
      </c>
      <c r="E883" s="38" t="str">
        <f>IF(ISBLANK('Model Participation Data'!$D$43),"-",'Model Participation Data'!$D$43)</f>
        <v>-</v>
      </c>
      <c r="F883" s="38" t="str">
        <f>IF(ISBLANK('Model Participation Data'!$E$43),"-",'Model Participation Data'!$E$43)</f>
        <v>-</v>
      </c>
      <c r="G883" s="151" t="str">
        <f>IF(ISBLANK('Model Participation Data'!$F$43),"-",'Model Participation Data'!$F$43)</f>
        <v>-</v>
      </c>
      <c r="H883" s="38">
        <v>1</v>
      </c>
      <c r="I883" s="38">
        <v>1</v>
      </c>
      <c r="J883" s="150" t="str">
        <f t="shared" si="46"/>
        <v>11</v>
      </c>
      <c r="K883" s="38" t="str">
        <f>IF(ISBLANK('Model Participation Data'!$L$43),"-",'Model Participation Data'!$L$43)</f>
        <v>-</v>
      </c>
      <c r="L883" s="39" t="str">
        <f>IF(ISBLANK('Model Participation Data'!$M$43),"-",'Model Participation Data'!$M$43)</f>
        <v>-</v>
      </c>
      <c r="M883" s="43">
        <f>IF(ISNA(SUMIFS(INDEX('Model Participation Data'!$N$8:$DX$57,0,MATCH(CONCATENATE($J883,M$6),'Model Participation Data'!$N$6:$DX$6,0)),'Model Participation Data'!$B$8:$B$57,$C883,'Model Participation Data'!$C$8:$C$57,$D883)),"-",SUMIFS(INDEX('Model Participation Data'!$N$8:$DX$57,0,MATCH(CONCATENATE($J883,M$6),'Model Participation Data'!$N$6:$DX$6,0)),'Model Participation Data'!$B$8:$B$57,$C883,'Model Participation Data'!$C$8:$C$57,$D883))</f>
        <v>0</v>
      </c>
      <c r="N883" s="43">
        <f>IF(ISNA(SUMIFS(INDEX('Model Participation Data'!$N$8:$DX$57,0,MATCH(CONCATENATE($J883,N$6),'Model Participation Data'!$N$6:$DX$6,0)),'Model Participation Data'!$B$8:$B$57,$C883,'Model Participation Data'!$C$8:$C$57,$D883)),"-",SUMIFS(INDEX('Model Participation Data'!$N$8:$DX$57,0,MATCH(CONCATENATE($J883,N$6),'Model Participation Data'!$N$6:$DX$6,0)),'Model Participation Data'!$B$8:$B$57,$C883,'Model Participation Data'!$C$8:$C$57,$D883))</f>
        <v>0</v>
      </c>
      <c r="O883" s="154">
        <f>IF(ISNA(SUMIFS(INDEX('Model Participation Data'!$N$8:$DX$57,0,MATCH(CONCATENATE($J883,O$6),'Model Participation Data'!$N$6:$DX$6,0)),'Model Participation Data'!$B$8:$B$57,$C883,'Model Participation Data'!$C$8:$C$57,$D883)),"-",SUMIFS(INDEX('Model Participation Data'!$N$8:$DX$57,0,MATCH(CONCATENATE($J883,O$6),'Model Participation Data'!$N$6:$DX$6,0)),'Model Participation Data'!$B$8:$B$57,$C883,'Model Participation Data'!$C$8:$C$57,$D883))</f>
        <v>0</v>
      </c>
    </row>
    <row r="884" spans="2:15" outlineLevel="1" x14ac:dyDescent="0.35">
      <c r="B884" s="37" t="s">
        <v>80</v>
      </c>
      <c r="C884" s="38" t="str">
        <f>IF(ISBLANK('Model Participation Data'!$B$43),"-",'Model Participation Data'!$B$43)</f>
        <v>-</v>
      </c>
      <c r="D884" s="38" t="str">
        <f>IF(ISBLANK('Model Participation Data'!$C$43),"-",'Model Participation Data'!$C$43)</f>
        <v>-</v>
      </c>
      <c r="E884" s="38" t="str">
        <f>IF(ISBLANK('Model Participation Data'!$D$43),"-",'Model Participation Data'!$D$43)</f>
        <v>-</v>
      </c>
      <c r="F884" s="38" t="str">
        <f>IF(ISBLANK('Model Participation Data'!$E$43),"-",'Model Participation Data'!$E$43)</f>
        <v>-</v>
      </c>
      <c r="G884" s="151" t="str">
        <f>IF(ISBLANK('Model Participation Data'!$F$43),"-",'Model Participation Data'!$F$43)</f>
        <v>-</v>
      </c>
      <c r="H884" s="38">
        <v>1</v>
      </c>
      <c r="I884" s="38">
        <v>2</v>
      </c>
      <c r="J884" s="150" t="str">
        <f t="shared" si="46"/>
        <v>12</v>
      </c>
      <c r="K884" s="38" t="str">
        <f>IF(ISBLANK('Model Participation Data'!$L$43),"-",'Model Participation Data'!$L$43)</f>
        <v>-</v>
      </c>
      <c r="L884" s="39" t="str">
        <f>IF(ISBLANK('Model Participation Data'!$M$43),"-",'Model Participation Data'!$M$43)</f>
        <v>-</v>
      </c>
      <c r="M884" s="43">
        <f>IF(ISNA(SUMIFS(INDEX('Model Participation Data'!$N$8:$DX$57,0,MATCH(CONCATENATE($J884,M$6),'Model Participation Data'!$N$6:$DX$6,0)),'Model Participation Data'!$B$8:$B$57,$C884,'Model Participation Data'!$C$8:$C$57,$D884)),"-",SUMIFS(INDEX('Model Participation Data'!$N$8:$DX$57,0,MATCH(CONCATENATE($J884,M$6),'Model Participation Data'!$N$6:$DX$6,0)),'Model Participation Data'!$B$8:$B$57,$C884,'Model Participation Data'!$C$8:$C$57,$D884))</f>
        <v>0</v>
      </c>
      <c r="N884" s="43">
        <f>IF(ISNA(SUMIFS(INDEX('Model Participation Data'!$N$8:$DX$57,0,MATCH(CONCATENATE($J884,N$6),'Model Participation Data'!$N$6:$DX$6,0)),'Model Participation Data'!$B$8:$B$57,$C884,'Model Participation Data'!$C$8:$C$57,$D884)),"-",SUMIFS(INDEX('Model Participation Data'!$N$8:$DX$57,0,MATCH(CONCATENATE($J884,N$6),'Model Participation Data'!$N$6:$DX$6,0)),'Model Participation Data'!$B$8:$B$57,$C884,'Model Participation Data'!$C$8:$C$57,$D884))</f>
        <v>0</v>
      </c>
      <c r="O884" s="154">
        <f>IF(ISNA(SUMIFS(INDEX('Model Participation Data'!$N$8:$DX$57,0,MATCH(CONCATENATE($J884,O$6),'Model Participation Data'!$N$6:$DX$6,0)),'Model Participation Data'!$B$8:$B$57,$C884,'Model Participation Data'!$C$8:$C$57,$D884)),"-",SUMIFS(INDEX('Model Participation Data'!$N$8:$DX$57,0,MATCH(CONCATENATE($J884,O$6),'Model Participation Data'!$N$6:$DX$6,0)),'Model Participation Data'!$B$8:$B$57,$C884,'Model Participation Data'!$C$8:$C$57,$D884))</f>
        <v>0</v>
      </c>
    </row>
    <row r="885" spans="2:15" outlineLevel="1" x14ac:dyDescent="0.35">
      <c r="B885" s="37" t="s">
        <v>80</v>
      </c>
      <c r="C885" s="38" t="str">
        <f>IF(ISBLANK('Model Participation Data'!$B$43),"-",'Model Participation Data'!$B$43)</f>
        <v>-</v>
      </c>
      <c r="D885" s="38" t="str">
        <f>IF(ISBLANK('Model Participation Data'!$C$43),"-",'Model Participation Data'!$C$43)</f>
        <v>-</v>
      </c>
      <c r="E885" s="38" t="str">
        <f>IF(ISBLANK('Model Participation Data'!$D$43),"-",'Model Participation Data'!$D$43)</f>
        <v>-</v>
      </c>
      <c r="F885" s="38" t="str">
        <f>IF(ISBLANK('Model Participation Data'!$E$43),"-",'Model Participation Data'!$E$43)</f>
        <v>-</v>
      </c>
      <c r="G885" s="151" t="str">
        <f>IF(ISBLANK('Model Participation Data'!$F$43),"-",'Model Participation Data'!$F$43)</f>
        <v>-</v>
      </c>
      <c r="H885" s="38">
        <v>1</v>
      </c>
      <c r="I885" s="38">
        <v>3</v>
      </c>
      <c r="J885" s="150" t="str">
        <f t="shared" si="46"/>
        <v>13</v>
      </c>
      <c r="K885" s="38" t="str">
        <f>IF(ISBLANK('Model Participation Data'!$L$43),"-",'Model Participation Data'!$L$43)</f>
        <v>-</v>
      </c>
      <c r="L885" s="39" t="str">
        <f>IF(ISBLANK('Model Participation Data'!$M$43),"-",'Model Participation Data'!$M$43)</f>
        <v>-</v>
      </c>
      <c r="M885" s="43">
        <f>IF(ISNA(SUMIFS(INDEX('Model Participation Data'!$N$8:$DX$57,0,MATCH(CONCATENATE($J885,M$6),'Model Participation Data'!$N$6:$DX$6,0)),'Model Participation Data'!$B$8:$B$57,$C885,'Model Participation Data'!$C$8:$C$57,$D885)),"-",SUMIFS(INDEX('Model Participation Data'!$N$8:$DX$57,0,MATCH(CONCATENATE($J885,M$6),'Model Participation Data'!$N$6:$DX$6,0)),'Model Participation Data'!$B$8:$B$57,$C885,'Model Participation Data'!$C$8:$C$57,$D885))</f>
        <v>0</v>
      </c>
      <c r="N885" s="43">
        <f>IF(ISNA(SUMIFS(INDEX('Model Participation Data'!$N$8:$DX$57,0,MATCH(CONCATENATE($J885,N$6),'Model Participation Data'!$N$6:$DX$6,0)),'Model Participation Data'!$B$8:$B$57,$C885,'Model Participation Data'!$C$8:$C$57,$D885)),"-",SUMIFS(INDEX('Model Participation Data'!$N$8:$DX$57,0,MATCH(CONCATENATE($J885,N$6),'Model Participation Data'!$N$6:$DX$6,0)),'Model Participation Data'!$B$8:$B$57,$C885,'Model Participation Data'!$C$8:$C$57,$D885))</f>
        <v>0</v>
      </c>
      <c r="O885" s="154">
        <f>IF(ISNA(SUMIFS(INDEX('Model Participation Data'!$N$8:$DX$57,0,MATCH(CONCATENATE($J885,O$6),'Model Participation Data'!$N$6:$DX$6,0)),'Model Participation Data'!$B$8:$B$57,$C885,'Model Participation Data'!$C$8:$C$57,$D885)),"-",SUMIFS(INDEX('Model Participation Data'!$N$8:$DX$57,0,MATCH(CONCATENATE($J885,O$6),'Model Participation Data'!$N$6:$DX$6,0)),'Model Participation Data'!$B$8:$B$57,$C885,'Model Participation Data'!$C$8:$C$57,$D885))</f>
        <v>0</v>
      </c>
    </row>
    <row r="886" spans="2:15" outlineLevel="1" x14ac:dyDescent="0.35">
      <c r="B886" s="37" t="s">
        <v>80</v>
      </c>
      <c r="C886" s="38" t="str">
        <f>IF(ISBLANK('Model Participation Data'!$B$43),"-",'Model Participation Data'!$B$43)</f>
        <v>-</v>
      </c>
      <c r="D886" s="38" t="str">
        <f>IF(ISBLANK('Model Participation Data'!$C$43),"-",'Model Participation Data'!$C$43)</f>
        <v>-</v>
      </c>
      <c r="E886" s="38" t="str">
        <f>IF(ISBLANK('Model Participation Data'!$D$43),"-",'Model Participation Data'!$D$43)</f>
        <v>-</v>
      </c>
      <c r="F886" s="38" t="str">
        <f>IF(ISBLANK('Model Participation Data'!$E$43),"-",'Model Participation Data'!$E$43)</f>
        <v>-</v>
      </c>
      <c r="G886" s="151" t="str">
        <f>IF(ISBLANK('Model Participation Data'!$F$43),"-",'Model Participation Data'!$F$43)</f>
        <v>-</v>
      </c>
      <c r="H886" s="38">
        <v>1</v>
      </c>
      <c r="I886" s="38">
        <v>4</v>
      </c>
      <c r="J886" s="150" t="str">
        <f t="shared" si="46"/>
        <v>14</v>
      </c>
      <c r="K886" s="38" t="str">
        <f>IF(ISBLANK('Model Participation Data'!$L$43),"-",'Model Participation Data'!$L$43)</f>
        <v>-</v>
      </c>
      <c r="L886" s="39" t="str">
        <f>IF(ISBLANK('Model Participation Data'!$M$43),"-",'Model Participation Data'!$M$43)</f>
        <v>-</v>
      </c>
      <c r="M886" s="43">
        <f>IF(ISNA(SUMIFS(INDEX('Model Participation Data'!$N$8:$DX$57,0,MATCH(CONCATENATE($J886,M$6),'Model Participation Data'!$N$6:$DX$6,0)),'Model Participation Data'!$B$8:$B$57,$C886,'Model Participation Data'!$C$8:$C$57,$D886)),"-",SUMIFS(INDEX('Model Participation Data'!$N$8:$DX$57,0,MATCH(CONCATENATE($J886,M$6),'Model Participation Data'!$N$6:$DX$6,0)),'Model Participation Data'!$B$8:$B$57,$C886,'Model Participation Data'!$C$8:$C$57,$D886))</f>
        <v>0</v>
      </c>
      <c r="N886" s="43">
        <f>IF(ISNA(SUMIFS(INDEX('Model Participation Data'!$N$8:$DX$57,0,MATCH(CONCATENATE($J886,N$6),'Model Participation Data'!$N$6:$DX$6,0)),'Model Participation Data'!$B$8:$B$57,$C886,'Model Participation Data'!$C$8:$C$57,$D886)),"-",SUMIFS(INDEX('Model Participation Data'!$N$8:$DX$57,0,MATCH(CONCATENATE($J886,N$6),'Model Participation Data'!$N$6:$DX$6,0)),'Model Participation Data'!$B$8:$B$57,$C886,'Model Participation Data'!$C$8:$C$57,$D886))</f>
        <v>0</v>
      </c>
      <c r="O886" s="154">
        <f>IF(ISNA(SUMIFS(INDEX('Model Participation Data'!$N$8:$DX$57,0,MATCH(CONCATENATE($J886,O$6),'Model Participation Data'!$N$6:$DX$6,0)),'Model Participation Data'!$B$8:$B$57,$C886,'Model Participation Data'!$C$8:$C$57,$D886)),"-",SUMIFS(INDEX('Model Participation Data'!$N$8:$DX$57,0,MATCH(CONCATENATE($J886,O$6),'Model Participation Data'!$N$6:$DX$6,0)),'Model Participation Data'!$B$8:$B$57,$C886,'Model Participation Data'!$C$8:$C$57,$D886))</f>
        <v>0</v>
      </c>
    </row>
    <row r="887" spans="2:15" outlineLevel="1" x14ac:dyDescent="0.35">
      <c r="B887" s="37" t="s">
        <v>80</v>
      </c>
      <c r="C887" s="38" t="str">
        <f>IF(ISBLANK('Model Participation Data'!$B$43),"-",'Model Participation Data'!$B$43)</f>
        <v>-</v>
      </c>
      <c r="D887" s="38" t="str">
        <f>IF(ISBLANK('Model Participation Data'!$C$43),"-",'Model Participation Data'!$C$43)</f>
        <v>-</v>
      </c>
      <c r="E887" s="38" t="str">
        <f>IF(ISBLANK('Model Participation Data'!$D$43),"-",'Model Participation Data'!$D$43)</f>
        <v>-</v>
      </c>
      <c r="F887" s="38" t="str">
        <f>IF(ISBLANK('Model Participation Data'!$E$43),"-",'Model Participation Data'!$E$43)</f>
        <v>-</v>
      </c>
      <c r="G887" s="151" t="str">
        <f>IF(ISBLANK('Model Participation Data'!$F$43),"-",'Model Participation Data'!$F$43)</f>
        <v>-</v>
      </c>
      <c r="H887" s="38">
        <v>1</v>
      </c>
      <c r="I887" s="38">
        <v>5</v>
      </c>
      <c r="J887" s="150" t="str">
        <f t="shared" si="46"/>
        <v>15</v>
      </c>
      <c r="K887" s="38" t="str">
        <f>IF(ISBLANK('Model Participation Data'!$L$43),"-",'Model Participation Data'!$L$43)</f>
        <v>-</v>
      </c>
      <c r="L887" s="39" t="str">
        <f>IF(ISBLANK('Model Participation Data'!$M$43),"-",'Model Participation Data'!$M$43)</f>
        <v>-</v>
      </c>
      <c r="M887" s="43">
        <f>IF(ISNA(SUMIFS(INDEX('Model Participation Data'!$N$8:$DX$57,0,MATCH(CONCATENATE($J887,M$6),'Model Participation Data'!$N$6:$DX$6,0)),'Model Participation Data'!$B$8:$B$57,$C887,'Model Participation Data'!$C$8:$C$57,$D887)),"-",SUMIFS(INDEX('Model Participation Data'!$N$8:$DX$57,0,MATCH(CONCATENATE($J887,M$6),'Model Participation Data'!$N$6:$DX$6,0)),'Model Participation Data'!$B$8:$B$57,$C887,'Model Participation Data'!$C$8:$C$57,$D887))</f>
        <v>0</v>
      </c>
      <c r="N887" s="43">
        <f>IF(ISNA(SUMIFS(INDEX('Model Participation Data'!$N$8:$DX$57,0,MATCH(CONCATENATE($J887,N$6),'Model Participation Data'!$N$6:$DX$6,0)),'Model Participation Data'!$B$8:$B$57,$C887,'Model Participation Data'!$C$8:$C$57,$D887)),"-",SUMIFS(INDEX('Model Participation Data'!$N$8:$DX$57,0,MATCH(CONCATENATE($J887,N$6),'Model Participation Data'!$N$6:$DX$6,0)),'Model Participation Data'!$B$8:$B$57,$C887,'Model Participation Data'!$C$8:$C$57,$D887))</f>
        <v>0</v>
      </c>
      <c r="O887" s="154">
        <f>IF(ISNA(SUMIFS(INDEX('Model Participation Data'!$N$8:$DX$57,0,MATCH(CONCATENATE($J887,O$6),'Model Participation Data'!$N$6:$DX$6,0)),'Model Participation Data'!$B$8:$B$57,$C887,'Model Participation Data'!$C$8:$C$57,$D887)),"-",SUMIFS(INDEX('Model Participation Data'!$N$8:$DX$57,0,MATCH(CONCATENATE($J887,O$6),'Model Participation Data'!$N$6:$DX$6,0)),'Model Participation Data'!$B$8:$B$57,$C887,'Model Participation Data'!$C$8:$C$57,$D887))</f>
        <v>0</v>
      </c>
    </row>
    <row r="888" spans="2:15" outlineLevel="1" x14ac:dyDescent="0.35">
      <c r="B888" s="37" t="s">
        <v>80</v>
      </c>
      <c r="C888" s="38" t="str">
        <f>IF(ISBLANK('Model Participation Data'!$B$43),"-",'Model Participation Data'!$B$43)</f>
        <v>-</v>
      </c>
      <c r="D888" s="38" t="str">
        <f>IF(ISBLANK('Model Participation Data'!$C$43),"-",'Model Participation Data'!$C$43)</f>
        <v>-</v>
      </c>
      <c r="E888" s="38" t="str">
        <f>IF(ISBLANK('Model Participation Data'!$D$43),"-",'Model Participation Data'!$D$43)</f>
        <v>-</v>
      </c>
      <c r="F888" s="38" t="str">
        <f>IF(ISBLANK('Model Participation Data'!$E$43),"-",'Model Participation Data'!$E$43)</f>
        <v>-</v>
      </c>
      <c r="G888" s="151" t="str">
        <f>IF(ISBLANK('Model Participation Data'!$F$43),"-",'Model Participation Data'!$F$43)</f>
        <v>-</v>
      </c>
      <c r="H888" s="38">
        <v>1</v>
      </c>
      <c r="I888" s="38" t="s">
        <v>65</v>
      </c>
      <c r="J888" s="150" t="str">
        <f t="shared" si="46"/>
        <v>1Goal</v>
      </c>
      <c r="K888" s="38" t="str">
        <f>IF(ISBLANK('Model Participation Data'!$L$43),"-",'Model Participation Data'!$L$43)</f>
        <v>-</v>
      </c>
      <c r="L888" s="39" t="str">
        <f>IF(ISBLANK('Model Participation Data'!$M$43),"-",'Model Participation Data'!$M$43)</f>
        <v>-</v>
      </c>
      <c r="M888" s="43" t="str">
        <f>IF(ISNA(SUMIFS(INDEX('Model Participation Data'!$N$8:$DX$57,0,MATCH(CONCATENATE($J888,M$6),'Model Participation Data'!$N$6:$DX$6,0)),'Model Participation Data'!$B$8:$B$57,$C888,'Model Participation Data'!$C$8:$C$57,$D888)),"-",SUMIFS(INDEX('Model Participation Data'!$N$8:$DX$57,0,MATCH(CONCATENATE($J888,M$6),'Model Participation Data'!$N$6:$DX$6,0)),'Model Participation Data'!$B$8:$B$57,$C888,'Model Participation Data'!$C$8:$C$57,$D888))</f>
        <v>-</v>
      </c>
      <c r="N888" s="43" t="str">
        <f>IF(ISNA(SUMIFS(INDEX('Model Participation Data'!$N$8:$DX$57,0,MATCH(CONCATENATE($J888,N$6),'Model Participation Data'!$N$6:$DX$6,0)),'Model Participation Data'!$B$8:$B$57,$C888,'Model Participation Data'!$C$8:$C$57,$D888)),"-",SUMIFS(INDEX('Model Participation Data'!$N$8:$DX$57,0,MATCH(CONCATENATE($J888,N$6),'Model Participation Data'!$N$6:$DX$6,0)),'Model Participation Data'!$B$8:$B$57,$C888,'Model Participation Data'!$C$8:$C$57,$D888))</f>
        <v>-</v>
      </c>
      <c r="O888" s="154">
        <f>IF(ISNA(SUMIFS(INDEX('Model Participation Data'!$N$8:$DX$57,0,MATCH(CONCATENATE($J888,O$6),'Model Participation Data'!$N$6:$DX$6,0)),'Model Participation Data'!$B$8:$B$57,$C888,'Model Participation Data'!$C$8:$C$57,$D888)),"-",SUMIFS(INDEX('Model Participation Data'!$N$8:$DX$57,0,MATCH(CONCATENATE($J888,O$6),'Model Participation Data'!$N$6:$DX$6,0)),'Model Participation Data'!$B$8:$B$57,$C888,'Model Participation Data'!$C$8:$C$57,$D888))</f>
        <v>0</v>
      </c>
    </row>
    <row r="889" spans="2:15" outlineLevel="1" x14ac:dyDescent="0.35">
      <c r="B889" s="37" t="s">
        <v>80</v>
      </c>
      <c r="C889" s="38" t="str">
        <f>IF(ISBLANK('Model Participation Data'!$B$43),"-",'Model Participation Data'!$B$43)</f>
        <v>-</v>
      </c>
      <c r="D889" s="38" t="str">
        <f>IF(ISBLANK('Model Participation Data'!$C$43),"-",'Model Participation Data'!$C$43)</f>
        <v>-</v>
      </c>
      <c r="E889" s="38" t="str">
        <f>IF(ISBLANK('Model Participation Data'!$D$43),"-",'Model Participation Data'!$D$43)</f>
        <v>-</v>
      </c>
      <c r="F889" s="38" t="str">
        <f>IF(ISBLANK('Model Participation Data'!$E$43),"-",'Model Participation Data'!$E$43)</f>
        <v>-</v>
      </c>
      <c r="G889" s="151" t="str">
        <f>IF(ISBLANK('Model Participation Data'!$F$43),"-",'Model Participation Data'!$F$43)</f>
        <v>-</v>
      </c>
      <c r="H889" s="38">
        <v>2</v>
      </c>
      <c r="I889" s="38">
        <v>1</v>
      </c>
      <c r="J889" s="150" t="str">
        <f t="shared" si="46"/>
        <v>21</v>
      </c>
      <c r="K889" s="38" t="str">
        <f>IF(ISBLANK('Model Participation Data'!$L$43),"-",'Model Participation Data'!$L$43)</f>
        <v>-</v>
      </c>
      <c r="L889" s="39" t="str">
        <f>IF(ISBLANK('Model Participation Data'!$M$43),"-",'Model Participation Data'!$M$43)</f>
        <v>-</v>
      </c>
      <c r="M889" s="43">
        <f>IF(ISNA(SUMIFS(INDEX('Model Participation Data'!$N$8:$DX$57,0,MATCH(CONCATENATE($J889,M$6),'Model Participation Data'!$N$6:$DX$6,0)),'Model Participation Data'!$B$8:$B$57,$C889,'Model Participation Data'!$C$8:$C$57,$D889)),"-",SUMIFS(INDEX('Model Participation Data'!$N$8:$DX$57,0,MATCH(CONCATENATE($J889,M$6),'Model Participation Data'!$N$6:$DX$6,0)),'Model Participation Data'!$B$8:$B$57,$C889,'Model Participation Data'!$C$8:$C$57,$D889))</f>
        <v>0</v>
      </c>
      <c r="N889" s="43">
        <f>IF(ISNA(SUMIFS(INDEX('Model Participation Data'!$N$8:$DX$57,0,MATCH(CONCATENATE($J889,N$6),'Model Participation Data'!$N$6:$DX$6,0)),'Model Participation Data'!$B$8:$B$57,$C889,'Model Participation Data'!$C$8:$C$57,$D889)),"-",SUMIFS(INDEX('Model Participation Data'!$N$8:$DX$57,0,MATCH(CONCATENATE($J889,N$6),'Model Participation Data'!$N$6:$DX$6,0)),'Model Participation Data'!$B$8:$B$57,$C889,'Model Participation Data'!$C$8:$C$57,$D889))</f>
        <v>0</v>
      </c>
      <c r="O889" s="154">
        <f>IF(ISNA(SUMIFS(INDEX('Model Participation Data'!$N$8:$DX$57,0,MATCH(CONCATENATE($J889,O$6),'Model Participation Data'!$N$6:$DX$6,0)),'Model Participation Data'!$B$8:$B$57,$C889,'Model Participation Data'!$C$8:$C$57,$D889)),"-",SUMIFS(INDEX('Model Participation Data'!$N$8:$DX$57,0,MATCH(CONCATENATE($J889,O$6),'Model Participation Data'!$N$6:$DX$6,0)),'Model Participation Data'!$B$8:$B$57,$C889,'Model Participation Data'!$C$8:$C$57,$D889))</f>
        <v>0</v>
      </c>
    </row>
    <row r="890" spans="2:15" outlineLevel="1" x14ac:dyDescent="0.35">
      <c r="B890" s="37" t="s">
        <v>80</v>
      </c>
      <c r="C890" s="38" t="str">
        <f>IF(ISBLANK('Model Participation Data'!$B$43),"-",'Model Participation Data'!$B$43)</f>
        <v>-</v>
      </c>
      <c r="D890" s="38" t="str">
        <f>IF(ISBLANK('Model Participation Data'!$C$43),"-",'Model Participation Data'!$C$43)</f>
        <v>-</v>
      </c>
      <c r="E890" s="38" t="str">
        <f>IF(ISBLANK('Model Participation Data'!$D$43),"-",'Model Participation Data'!$D$43)</f>
        <v>-</v>
      </c>
      <c r="F890" s="38" t="str">
        <f>IF(ISBLANK('Model Participation Data'!$E$43),"-",'Model Participation Data'!$E$43)</f>
        <v>-</v>
      </c>
      <c r="G890" s="151" t="str">
        <f>IF(ISBLANK('Model Participation Data'!$F$43),"-",'Model Participation Data'!$F$43)</f>
        <v>-</v>
      </c>
      <c r="H890" s="38">
        <v>2</v>
      </c>
      <c r="I890" s="38">
        <v>2</v>
      </c>
      <c r="J890" s="150" t="str">
        <f t="shared" si="46"/>
        <v>22</v>
      </c>
      <c r="K890" s="38" t="str">
        <f>IF(ISBLANK('Model Participation Data'!$L$43),"-",'Model Participation Data'!$L$43)</f>
        <v>-</v>
      </c>
      <c r="L890" s="39" t="str">
        <f>IF(ISBLANK('Model Participation Data'!$M$43),"-",'Model Participation Data'!$M$43)</f>
        <v>-</v>
      </c>
      <c r="M890" s="43">
        <f>IF(ISNA(SUMIFS(INDEX('Model Participation Data'!$N$8:$DX$57,0,MATCH(CONCATENATE($J890,M$6),'Model Participation Data'!$N$6:$DX$6,0)),'Model Participation Data'!$B$8:$B$57,$C890,'Model Participation Data'!$C$8:$C$57,$D890)),"-",SUMIFS(INDEX('Model Participation Data'!$N$8:$DX$57,0,MATCH(CONCATENATE($J890,M$6),'Model Participation Data'!$N$6:$DX$6,0)),'Model Participation Data'!$B$8:$B$57,$C890,'Model Participation Data'!$C$8:$C$57,$D890))</f>
        <v>0</v>
      </c>
      <c r="N890" s="43">
        <f>IF(ISNA(SUMIFS(INDEX('Model Participation Data'!$N$8:$DX$57,0,MATCH(CONCATENATE($J890,N$6),'Model Participation Data'!$N$6:$DX$6,0)),'Model Participation Data'!$B$8:$B$57,$C890,'Model Participation Data'!$C$8:$C$57,$D890)),"-",SUMIFS(INDEX('Model Participation Data'!$N$8:$DX$57,0,MATCH(CONCATENATE($J890,N$6),'Model Participation Data'!$N$6:$DX$6,0)),'Model Participation Data'!$B$8:$B$57,$C890,'Model Participation Data'!$C$8:$C$57,$D890))</f>
        <v>0</v>
      </c>
      <c r="O890" s="154">
        <f>IF(ISNA(SUMIFS(INDEX('Model Participation Data'!$N$8:$DX$57,0,MATCH(CONCATENATE($J890,O$6),'Model Participation Data'!$N$6:$DX$6,0)),'Model Participation Data'!$B$8:$B$57,$C890,'Model Participation Data'!$C$8:$C$57,$D890)),"-",SUMIFS(INDEX('Model Participation Data'!$N$8:$DX$57,0,MATCH(CONCATENATE($J890,O$6),'Model Participation Data'!$N$6:$DX$6,0)),'Model Participation Data'!$B$8:$B$57,$C890,'Model Participation Data'!$C$8:$C$57,$D890))</f>
        <v>0</v>
      </c>
    </row>
    <row r="891" spans="2:15" outlineLevel="1" x14ac:dyDescent="0.35">
      <c r="B891" s="37" t="s">
        <v>80</v>
      </c>
      <c r="C891" s="38" t="str">
        <f>IF(ISBLANK('Model Participation Data'!$B$43),"-",'Model Participation Data'!$B$43)</f>
        <v>-</v>
      </c>
      <c r="D891" s="38" t="str">
        <f>IF(ISBLANK('Model Participation Data'!$C$43),"-",'Model Participation Data'!$C$43)</f>
        <v>-</v>
      </c>
      <c r="E891" s="38" t="str">
        <f>IF(ISBLANK('Model Participation Data'!$D$43),"-",'Model Participation Data'!$D$43)</f>
        <v>-</v>
      </c>
      <c r="F891" s="38" t="str">
        <f>IF(ISBLANK('Model Participation Data'!$E$43),"-",'Model Participation Data'!$E$43)</f>
        <v>-</v>
      </c>
      <c r="G891" s="151" t="str">
        <f>IF(ISBLANK('Model Participation Data'!$F$43),"-",'Model Participation Data'!$F$43)</f>
        <v>-</v>
      </c>
      <c r="H891" s="38">
        <v>2</v>
      </c>
      <c r="I891" s="38">
        <v>3</v>
      </c>
      <c r="J891" s="150" t="str">
        <f t="shared" si="46"/>
        <v>23</v>
      </c>
      <c r="K891" s="38" t="str">
        <f>IF(ISBLANK('Model Participation Data'!$L$43),"-",'Model Participation Data'!$L$43)</f>
        <v>-</v>
      </c>
      <c r="L891" s="39" t="str">
        <f>IF(ISBLANK('Model Participation Data'!$M$43),"-",'Model Participation Data'!$M$43)</f>
        <v>-</v>
      </c>
      <c r="M891" s="43">
        <f>IF(ISNA(SUMIFS(INDEX('Model Participation Data'!$N$8:$DX$57,0,MATCH(CONCATENATE($J891,M$6),'Model Participation Data'!$N$6:$DX$6,0)),'Model Participation Data'!$B$8:$B$57,$C891,'Model Participation Data'!$C$8:$C$57,$D891)),"-",SUMIFS(INDEX('Model Participation Data'!$N$8:$DX$57,0,MATCH(CONCATENATE($J891,M$6),'Model Participation Data'!$N$6:$DX$6,0)),'Model Participation Data'!$B$8:$B$57,$C891,'Model Participation Data'!$C$8:$C$57,$D891))</f>
        <v>0</v>
      </c>
      <c r="N891" s="43">
        <f>IF(ISNA(SUMIFS(INDEX('Model Participation Data'!$N$8:$DX$57,0,MATCH(CONCATENATE($J891,N$6),'Model Participation Data'!$N$6:$DX$6,0)),'Model Participation Data'!$B$8:$B$57,$C891,'Model Participation Data'!$C$8:$C$57,$D891)),"-",SUMIFS(INDEX('Model Participation Data'!$N$8:$DX$57,0,MATCH(CONCATENATE($J891,N$6),'Model Participation Data'!$N$6:$DX$6,0)),'Model Participation Data'!$B$8:$B$57,$C891,'Model Participation Data'!$C$8:$C$57,$D891))</f>
        <v>0</v>
      </c>
      <c r="O891" s="154">
        <f>IF(ISNA(SUMIFS(INDEX('Model Participation Data'!$N$8:$DX$57,0,MATCH(CONCATENATE($J891,O$6),'Model Participation Data'!$N$6:$DX$6,0)),'Model Participation Data'!$B$8:$B$57,$C891,'Model Participation Data'!$C$8:$C$57,$D891)),"-",SUMIFS(INDEX('Model Participation Data'!$N$8:$DX$57,0,MATCH(CONCATENATE($J891,O$6),'Model Participation Data'!$N$6:$DX$6,0)),'Model Participation Data'!$B$8:$B$57,$C891,'Model Participation Data'!$C$8:$C$57,$D891))</f>
        <v>0</v>
      </c>
    </row>
    <row r="892" spans="2:15" outlineLevel="1" x14ac:dyDescent="0.35">
      <c r="B892" s="37" t="s">
        <v>80</v>
      </c>
      <c r="C892" s="38" t="str">
        <f>IF(ISBLANK('Model Participation Data'!$B$43),"-",'Model Participation Data'!$B$43)</f>
        <v>-</v>
      </c>
      <c r="D892" s="38" t="str">
        <f>IF(ISBLANK('Model Participation Data'!$C$43),"-",'Model Participation Data'!$C$43)</f>
        <v>-</v>
      </c>
      <c r="E892" s="38" t="str">
        <f>IF(ISBLANK('Model Participation Data'!$D$43),"-",'Model Participation Data'!$D$43)</f>
        <v>-</v>
      </c>
      <c r="F892" s="38" t="str">
        <f>IF(ISBLANK('Model Participation Data'!$E$43),"-",'Model Participation Data'!$E$43)</f>
        <v>-</v>
      </c>
      <c r="G892" s="151" t="str">
        <f>IF(ISBLANK('Model Participation Data'!$F$43),"-",'Model Participation Data'!$F$43)</f>
        <v>-</v>
      </c>
      <c r="H892" s="38">
        <v>2</v>
      </c>
      <c r="I892" s="38">
        <v>4</v>
      </c>
      <c r="J892" s="150" t="str">
        <f t="shared" si="46"/>
        <v>24</v>
      </c>
      <c r="K892" s="38" t="str">
        <f>IF(ISBLANK('Model Participation Data'!$L$43),"-",'Model Participation Data'!$L$43)</f>
        <v>-</v>
      </c>
      <c r="L892" s="39" t="str">
        <f>IF(ISBLANK('Model Participation Data'!$M$43),"-",'Model Participation Data'!$M$43)</f>
        <v>-</v>
      </c>
      <c r="M892" s="43">
        <f>IF(ISNA(SUMIFS(INDEX('Model Participation Data'!$N$8:$DX$57,0,MATCH(CONCATENATE($J892,M$6),'Model Participation Data'!$N$6:$DX$6,0)),'Model Participation Data'!$B$8:$B$57,$C892,'Model Participation Data'!$C$8:$C$57,$D892)),"-",SUMIFS(INDEX('Model Participation Data'!$N$8:$DX$57,0,MATCH(CONCATENATE($J892,M$6),'Model Participation Data'!$N$6:$DX$6,0)),'Model Participation Data'!$B$8:$B$57,$C892,'Model Participation Data'!$C$8:$C$57,$D892))</f>
        <v>0</v>
      </c>
      <c r="N892" s="43">
        <f>IF(ISNA(SUMIFS(INDEX('Model Participation Data'!$N$8:$DX$57,0,MATCH(CONCATENATE($J892,N$6),'Model Participation Data'!$N$6:$DX$6,0)),'Model Participation Data'!$B$8:$B$57,$C892,'Model Participation Data'!$C$8:$C$57,$D892)),"-",SUMIFS(INDEX('Model Participation Data'!$N$8:$DX$57,0,MATCH(CONCATENATE($J892,N$6),'Model Participation Data'!$N$6:$DX$6,0)),'Model Participation Data'!$B$8:$B$57,$C892,'Model Participation Data'!$C$8:$C$57,$D892))</f>
        <v>0</v>
      </c>
      <c r="O892" s="154">
        <f>IF(ISNA(SUMIFS(INDEX('Model Participation Data'!$N$8:$DX$57,0,MATCH(CONCATENATE($J892,O$6),'Model Participation Data'!$N$6:$DX$6,0)),'Model Participation Data'!$B$8:$B$57,$C892,'Model Participation Data'!$C$8:$C$57,$D892)),"-",SUMIFS(INDEX('Model Participation Data'!$N$8:$DX$57,0,MATCH(CONCATENATE($J892,O$6),'Model Participation Data'!$N$6:$DX$6,0)),'Model Participation Data'!$B$8:$B$57,$C892,'Model Participation Data'!$C$8:$C$57,$D892))</f>
        <v>0</v>
      </c>
    </row>
    <row r="893" spans="2:15" outlineLevel="1" x14ac:dyDescent="0.35">
      <c r="B893" s="37" t="s">
        <v>80</v>
      </c>
      <c r="C893" s="38" t="str">
        <f>IF(ISBLANK('Model Participation Data'!$B$43),"-",'Model Participation Data'!$B$43)</f>
        <v>-</v>
      </c>
      <c r="D893" s="38" t="str">
        <f>IF(ISBLANK('Model Participation Data'!$C$43),"-",'Model Participation Data'!$C$43)</f>
        <v>-</v>
      </c>
      <c r="E893" s="38" t="str">
        <f>IF(ISBLANK('Model Participation Data'!$D$43),"-",'Model Participation Data'!$D$43)</f>
        <v>-</v>
      </c>
      <c r="F893" s="38" t="str">
        <f>IF(ISBLANK('Model Participation Data'!$E$43),"-",'Model Participation Data'!$E$43)</f>
        <v>-</v>
      </c>
      <c r="G893" s="151" t="str">
        <f>IF(ISBLANK('Model Participation Data'!$F$43),"-",'Model Participation Data'!$F$43)</f>
        <v>-</v>
      </c>
      <c r="H893" s="38">
        <v>2</v>
      </c>
      <c r="I893" s="38">
        <v>5</v>
      </c>
      <c r="J893" s="150" t="str">
        <f t="shared" si="46"/>
        <v>25</v>
      </c>
      <c r="K893" s="38" t="str">
        <f>IF(ISBLANK('Model Participation Data'!$L$43),"-",'Model Participation Data'!$L$43)</f>
        <v>-</v>
      </c>
      <c r="L893" s="39" t="str">
        <f>IF(ISBLANK('Model Participation Data'!$M$43),"-",'Model Participation Data'!$M$43)</f>
        <v>-</v>
      </c>
      <c r="M893" s="43">
        <f>IF(ISNA(SUMIFS(INDEX('Model Participation Data'!$N$8:$DX$57,0,MATCH(CONCATENATE($J893,M$6),'Model Participation Data'!$N$6:$DX$6,0)),'Model Participation Data'!$B$8:$B$57,$C893,'Model Participation Data'!$C$8:$C$57,$D893)),"-",SUMIFS(INDEX('Model Participation Data'!$N$8:$DX$57,0,MATCH(CONCATENATE($J893,M$6),'Model Participation Data'!$N$6:$DX$6,0)),'Model Participation Data'!$B$8:$B$57,$C893,'Model Participation Data'!$C$8:$C$57,$D893))</f>
        <v>0</v>
      </c>
      <c r="N893" s="43">
        <f>IF(ISNA(SUMIFS(INDEX('Model Participation Data'!$N$8:$DX$57,0,MATCH(CONCATENATE($J893,N$6),'Model Participation Data'!$N$6:$DX$6,0)),'Model Participation Data'!$B$8:$B$57,$C893,'Model Participation Data'!$C$8:$C$57,$D893)),"-",SUMIFS(INDEX('Model Participation Data'!$N$8:$DX$57,0,MATCH(CONCATENATE($J893,N$6),'Model Participation Data'!$N$6:$DX$6,0)),'Model Participation Data'!$B$8:$B$57,$C893,'Model Participation Data'!$C$8:$C$57,$D893))</f>
        <v>0</v>
      </c>
      <c r="O893" s="154">
        <f>IF(ISNA(SUMIFS(INDEX('Model Participation Data'!$N$8:$DX$57,0,MATCH(CONCATENATE($J893,O$6),'Model Participation Data'!$N$6:$DX$6,0)),'Model Participation Data'!$B$8:$B$57,$C893,'Model Participation Data'!$C$8:$C$57,$D893)),"-",SUMIFS(INDEX('Model Participation Data'!$N$8:$DX$57,0,MATCH(CONCATENATE($J893,O$6),'Model Participation Data'!$N$6:$DX$6,0)),'Model Participation Data'!$B$8:$B$57,$C893,'Model Participation Data'!$C$8:$C$57,$D893))</f>
        <v>0</v>
      </c>
    </row>
    <row r="894" spans="2:15" outlineLevel="1" x14ac:dyDescent="0.35">
      <c r="B894" s="37" t="s">
        <v>80</v>
      </c>
      <c r="C894" s="38" t="str">
        <f>IF(ISBLANK('Model Participation Data'!$B$43),"-",'Model Participation Data'!$B$43)</f>
        <v>-</v>
      </c>
      <c r="D894" s="38" t="str">
        <f>IF(ISBLANK('Model Participation Data'!$C$43),"-",'Model Participation Data'!$C$43)</f>
        <v>-</v>
      </c>
      <c r="E894" s="38" t="str">
        <f>IF(ISBLANK('Model Participation Data'!$D$43),"-",'Model Participation Data'!$D$43)</f>
        <v>-</v>
      </c>
      <c r="F894" s="38" t="str">
        <f>IF(ISBLANK('Model Participation Data'!$E$43),"-",'Model Participation Data'!$E$43)</f>
        <v>-</v>
      </c>
      <c r="G894" s="151" t="str">
        <f>IF(ISBLANK('Model Participation Data'!$F$43),"-",'Model Participation Data'!$F$43)</f>
        <v>-</v>
      </c>
      <c r="H894" s="38">
        <v>2</v>
      </c>
      <c r="I894" s="38" t="s">
        <v>65</v>
      </c>
      <c r="J894" s="150" t="str">
        <f t="shared" si="46"/>
        <v>2Goal</v>
      </c>
      <c r="K894" s="38" t="str">
        <f>IF(ISBLANK('Model Participation Data'!$L$43),"-",'Model Participation Data'!$L$43)</f>
        <v>-</v>
      </c>
      <c r="L894" s="39" t="str">
        <f>IF(ISBLANK('Model Participation Data'!$M$43),"-",'Model Participation Data'!$M$43)</f>
        <v>-</v>
      </c>
      <c r="M894" s="43" t="str">
        <f>IF(ISNA(SUMIFS(INDEX('Model Participation Data'!$N$8:$DX$57,0,MATCH(CONCATENATE($J894,M$6),'Model Participation Data'!$N$6:$DX$6,0)),'Model Participation Data'!$B$8:$B$57,$C894,'Model Participation Data'!$C$8:$C$57,$D894)),"-",SUMIFS(INDEX('Model Participation Data'!$N$8:$DX$57,0,MATCH(CONCATENATE($J894,M$6),'Model Participation Data'!$N$6:$DX$6,0)),'Model Participation Data'!$B$8:$B$57,$C894,'Model Participation Data'!$C$8:$C$57,$D894))</f>
        <v>-</v>
      </c>
      <c r="N894" s="43" t="str">
        <f>IF(ISNA(SUMIFS(INDEX('Model Participation Data'!$N$8:$DX$57,0,MATCH(CONCATENATE($J894,N$6),'Model Participation Data'!$N$6:$DX$6,0)),'Model Participation Data'!$B$8:$B$57,$C894,'Model Participation Data'!$C$8:$C$57,$D894)),"-",SUMIFS(INDEX('Model Participation Data'!$N$8:$DX$57,0,MATCH(CONCATENATE($J894,N$6),'Model Participation Data'!$N$6:$DX$6,0)),'Model Participation Data'!$B$8:$B$57,$C894,'Model Participation Data'!$C$8:$C$57,$D894))</f>
        <v>-</v>
      </c>
      <c r="O894" s="154">
        <f>IF(ISNA(SUMIFS(INDEX('Model Participation Data'!$N$8:$DX$57,0,MATCH(CONCATENATE($J894,O$6),'Model Participation Data'!$N$6:$DX$6,0)),'Model Participation Data'!$B$8:$B$57,$C894,'Model Participation Data'!$C$8:$C$57,$D894)),"-",SUMIFS(INDEX('Model Participation Data'!$N$8:$DX$57,0,MATCH(CONCATENATE($J894,O$6),'Model Participation Data'!$N$6:$DX$6,0)),'Model Participation Data'!$B$8:$B$57,$C894,'Model Participation Data'!$C$8:$C$57,$D894))</f>
        <v>0</v>
      </c>
    </row>
    <row r="895" spans="2:15" outlineLevel="1" x14ac:dyDescent="0.35">
      <c r="B895" s="37" t="s">
        <v>80</v>
      </c>
      <c r="C895" s="38" t="str">
        <f>IF(ISBLANK('Model Participation Data'!$B$43),"-",'Model Participation Data'!$B$43)</f>
        <v>-</v>
      </c>
      <c r="D895" s="38" t="str">
        <f>IF(ISBLANK('Model Participation Data'!$C$43),"-",'Model Participation Data'!$C$43)</f>
        <v>-</v>
      </c>
      <c r="E895" s="38" t="str">
        <f>IF(ISBLANK('Model Participation Data'!$D$43),"-",'Model Participation Data'!$D$43)</f>
        <v>-</v>
      </c>
      <c r="F895" s="38" t="str">
        <f>IF(ISBLANK('Model Participation Data'!$E$43),"-",'Model Participation Data'!$E$43)</f>
        <v>-</v>
      </c>
      <c r="G895" s="151" t="str">
        <f>IF(ISBLANK('Model Participation Data'!$F$43),"-",'Model Participation Data'!$F$43)</f>
        <v>-</v>
      </c>
      <c r="H895" s="38">
        <v>3</v>
      </c>
      <c r="I895" s="38">
        <v>1</v>
      </c>
      <c r="J895" s="150" t="str">
        <f t="shared" si="46"/>
        <v>31</v>
      </c>
      <c r="K895" s="38" t="str">
        <f>IF(ISBLANK('Model Participation Data'!$L$43),"-",'Model Participation Data'!$L$43)</f>
        <v>-</v>
      </c>
      <c r="L895" s="39" t="str">
        <f>IF(ISBLANK('Model Participation Data'!$M$43),"-",'Model Participation Data'!$M$43)</f>
        <v>-</v>
      </c>
      <c r="M895" s="43">
        <f>IF(ISNA(SUMIFS(INDEX('Model Participation Data'!$N$8:$DX$57,0,MATCH(CONCATENATE($J895,M$6),'Model Participation Data'!$N$6:$DX$6,0)),'Model Participation Data'!$B$8:$B$57,$C895,'Model Participation Data'!$C$8:$C$57,$D895)),"-",SUMIFS(INDEX('Model Participation Data'!$N$8:$DX$57,0,MATCH(CONCATENATE($J895,M$6),'Model Participation Data'!$N$6:$DX$6,0)),'Model Participation Data'!$B$8:$B$57,$C895,'Model Participation Data'!$C$8:$C$57,$D895))</f>
        <v>0</v>
      </c>
      <c r="N895" s="43">
        <f>IF(ISNA(SUMIFS(INDEX('Model Participation Data'!$N$8:$DX$57,0,MATCH(CONCATENATE($J895,N$6),'Model Participation Data'!$N$6:$DX$6,0)),'Model Participation Data'!$B$8:$B$57,$C895,'Model Participation Data'!$C$8:$C$57,$D895)),"-",SUMIFS(INDEX('Model Participation Data'!$N$8:$DX$57,0,MATCH(CONCATENATE($J895,N$6),'Model Participation Data'!$N$6:$DX$6,0)),'Model Participation Data'!$B$8:$B$57,$C895,'Model Participation Data'!$C$8:$C$57,$D895))</f>
        <v>0</v>
      </c>
      <c r="O895" s="154">
        <f>IF(ISNA(SUMIFS(INDEX('Model Participation Data'!$N$8:$DX$57,0,MATCH(CONCATENATE($J895,O$6),'Model Participation Data'!$N$6:$DX$6,0)),'Model Participation Data'!$B$8:$B$57,$C895,'Model Participation Data'!$C$8:$C$57,$D895)),"-",SUMIFS(INDEX('Model Participation Data'!$N$8:$DX$57,0,MATCH(CONCATENATE($J895,O$6),'Model Participation Data'!$N$6:$DX$6,0)),'Model Participation Data'!$B$8:$B$57,$C895,'Model Participation Data'!$C$8:$C$57,$D895))</f>
        <v>0</v>
      </c>
    </row>
    <row r="896" spans="2:15" outlineLevel="1" x14ac:dyDescent="0.35">
      <c r="B896" s="37" t="s">
        <v>80</v>
      </c>
      <c r="C896" s="38" t="str">
        <f>IF(ISBLANK('Model Participation Data'!$B$43),"-",'Model Participation Data'!$B$43)</f>
        <v>-</v>
      </c>
      <c r="D896" s="38" t="str">
        <f>IF(ISBLANK('Model Participation Data'!$C$43),"-",'Model Participation Data'!$C$43)</f>
        <v>-</v>
      </c>
      <c r="E896" s="38" t="str">
        <f>IF(ISBLANK('Model Participation Data'!$D$43),"-",'Model Participation Data'!$D$43)</f>
        <v>-</v>
      </c>
      <c r="F896" s="38" t="str">
        <f>IF(ISBLANK('Model Participation Data'!$E$43),"-",'Model Participation Data'!$E$43)</f>
        <v>-</v>
      </c>
      <c r="G896" s="151" t="str">
        <f>IF(ISBLANK('Model Participation Data'!$F$43),"-",'Model Participation Data'!$F$43)</f>
        <v>-</v>
      </c>
      <c r="H896" s="38">
        <v>3</v>
      </c>
      <c r="I896" s="38">
        <v>2</v>
      </c>
      <c r="J896" s="150" t="str">
        <f t="shared" si="46"/>
        <v>32</v>
      </c>
      <c r="K896" s="38" t="str">
        <f>IF(ISBLANK('Model Participation Data'!$L$43),"-",'Model Participation Data'!$L$43)</f>
        <v>-</v>
      </c>
      <c r="L896" s="39" t="str">
        <f>IF(ISBLANK('Model Participation Data'!$M$43),"-",'Model Participation Data'!$M$43)</f>
        <v>-</v>
      </c>
      <c r="M896" s="43">
        <f>IF(ISNA(SUMIFS(INDEX('Model Participation Data'!$N$8:$DX$57,0,MATCH(CONCATENATE($J896,M$6),'Model Participation Data'!$N$6:$DX$6,0)),'Model Participation Data'!$B$8:$B$57,$C896,'Model Participation Data'!$C$8:$C$57,$D896)),"-",SUMIFS(INDEX('Model Participation Data'!$N$8:$DX$57,0,MATCH(CONCATENATE($J896,M$6),'Model Participation Data'!$N$6:$DX$6,0)),'Model Participation Data'!$B$8:$B$57,$C896,'Model Participation Data'!$C$8:$C$57,$D896))</f>
        <v>0</v>
      </c>
      <c r="N896" s="43">
        <f>IF(ISNA(SUMIFS(INDEX('Model Participation Data'!$N$8:$DX$57,0,MATCH(CONCATENATE($J896,N$6),'Model Participation Data'!$N$6:$DX$6,0)),'Model Participation Data'!$B$8:$B$57,$C896,'Model Participation Data'!$C$8:$C$57,$D896)),"-",SUMIFS(INDEX('Model Participation Data'!$N$8:$DX$57,0,MATCH(CONCATENATE($J896,N$6),'Model Participation Data'!$N$6:$DX$6,0)),'Model Participation Data'!$B$8:$B$57,$C896,'Model Participation Data'!$C$8:$C$57,$D896))</f>
        <v>0</v>
      </c>
      <c r="O896" s="154">
        <f>IF(ISNA(SUMIFS(INDEX('Model Participation Data'!$N$8:$DX$57,0,MATCH(CONCATENATE($J896,O$6),'Model Participation Data'!$N$6:$DX$6,0)),'Model Participation Data'!$B$8:$B$57,$C896,'Model Participation Data'!$C$8:$C$57,$D896)),"-",SUMIFS(INDEX('Model Participation Data'!$N$8:$DX$57,0,MATCH(CONCATENATE($J896,O$6),'Model Participation Data'!$N$6:$DX$6,0)),'Model Participation Data'!$B$8:$B$57,$C896,'Model Participation Data'!$C$8:$C$57,$D896))</f>
        <v>0</v>
      </c>
    </row>
    <row r="897" spans="2:15" outlineLevel="1" x14ac:dyDescent="0.35">
      <c r="B897" s="37" t="s">
        <v>80</v>
      </c>
      <c r="C897" s="38" t="str">
        <f>IF(ISBLANK('Model Participation Data'!$B$43),"-",'Model Participation Data'!$B$43)</f>
        <v>-</v>
      </c>
      <c r="D897" s="38" t="str">
        <f>IF(ISBLANK('Model Participation Data'!$C$43),"-",'Model Participation Data'!$C$43)</f>
        <v>-</v>
      </c>
      <c r="E897" s="38" t="str">
        <f>IF(ISBLANK('Model Participation Data'!$D$43),"-",'Model Participation Data'!$D$43)</f>
        <v>-</v>
      </c>
      <c r="F897" s="38" t="str">
        <f>IF(ISBLANK('Model Participation Data'!$E$43),"-",'Model Participation Data'!$E$43)</f>
        <v>-</v>
      </c>
      <c r="G897" s="151" t="str">
        <f>IF(ISBLANK('Model Participation Data'!$F$43),"-",'Model Participation Data'!$F$43)</f>
        <v>-</v>
      </c>
      <c r="H897" s="38">
        <v>3</v>
      </c>
      <c r="I897" s="38">
        <v>3</v>
      </c>
      <c r="J897" s="150" t="str">
        <f t="shared" si="46"/>
        <v>33</v>
      </c>
      <c r="K897" s="38" t="str">
        <f>IF(ISBLANK('Model Participation Data'!$L$43),"-",'Model Participation Data'!$L$43)</f>
        <v>-</v>
      </c>
      <c r="L897" s="39" t="str">
        <f>IF(ISBLANK('Model Participation Data'!$M$43),"-",'Model Participation Data'!$M$43)</f>
        <v>-</v>
      </c>
      <c r="M897" s="43">
        <f>IF(ISNA(SUMIFS(INDEX('Model Participation Data'!$N$8:$DX$57,0,MATCH(CONCATENATE($J897,M$6),'Model Participation Data'!$N$6:$DX$6,0)),'Model Participation Data'!$B$8:$B$57,$C897,'Model Participation Data'!$C$8:$C$57,$D897)),"-",SUMIFS(INDEX('Model Participation Data'!$N$8:$DX$57,0,MATCH(CONCATENATE($J897,M$6),'Model Participation Data'!$N$6:$DX$6,0)),'Model Participation Data'!$B$8:$B$57,$C897,'Model Participation Data'!$C$8:$C$57,$D897))</f>
        <v>0</v>
      </c>
      <c r="N897" s="43">
        <f>IF(ISNA(SUMIFS(INDEX('Model Participation Data'!$N$8:$DX$57,0,MATCH(CONCATENATE($J897,N$6),'Model Participation Data'!$N$6:$DX$6,0)),'Model Participation Data'!$B$8:$B$57,$C897,'Model Participation Data'!$C$8:$C$57,$D897)),"-",SUMIFS(INDEX('Model Participation Data'!$N$8:$DX$57,0,MATCH(CONCATENATE($J897,N$6),'Model Participation Data'!$N$6:$DX$6,0)),'Model Participation Data'!$B$8:$B$57,$C897,'Model Participation Data'!$C$8:$C$57,$D897))</f>
        <v>0</v>
      </c>
      <c r="O897" s="154">
        <f>IF(ISNA(SUMIFS(INDEX('Model Participation Data'!$N$8:$DX$57,0,MATCH(CONCATENATE($J897,O$6),'Model Participation Data'!$N$6:$DX$6,0)),'Model Participation Data'!$B$8:$B$57,$C897,'Model Participation Data'!$C$8:$C$57,$D897)),"-",SUMIFS(INDEX('Model Participation Data'!$N$8:$DX$57,0,MATCH(CONCATENATE($J897,O$6),'Model Participation Data'!$N$6:$DX$6,0)),'Model Participation Data'!$B$8:$B$57,$C897,'Model Participation Data'!$C$8:$C$57,$D897))</f>
        <v>0</v>
      </c>
    </row>
    <row r="898" spans="2:15" outlineLevel="1" x14ac:dyDescent="0.35">
      <c r="B898" s="37" t="s">
        <v>80</v>
      </c>
      <c r="C898" s="38" t="str">
        <f>IF(ISBLANK('Model Participation Data'!$B$43),"-",'Model Participation Data'!$B$43)</f>
        <v>-</v>
      </c>
      <c r="D898" s="38" t="str">
        <f>IF(ISBLANK('Model Participation Data'!$C$43),"-",'Model Participation Data'!$C$43)</f>
        <v>-</v>
      </c>
      <c r="E898" s="38" t="str">
        <f>IF(ISBLANK('Model Participation Data'!$D$43),"-",'Model Participation Data'!$D$43)</f>
        <v>-</v>
      </c>
      <c r="F898" s="38" t="str">
        <f>IF(ISBLANK('Model Participation Data'!$E$43),"-",'Model Participation Data'!$E$43)</f>
        <v>-</v>
      </c>
      <c r="G898" s="151" t="str">
        <f>IF(ISBLANK('Model Participation Data'!$F$43),"-",'Model Participation Data'!$F$43)</f>
        <v>-</v>
      </c>
      <c r="H898" s="38">
        <v>3</v>
      </c>
      <c r="I898" s="38">
        <v>4</v>
      </c>
      <c r="J898" s="150" t="str">
        <f t="shared" si="46"/>
        <v>34</v>
      </c>
      <c r="K898" s="38" t="str">
        <f>IF(ISBLANK('Model Participation Data'!$L$43),"-",'Model Participation Data'!$L$43)</f>
        <v>-</v>
      </c>
      <c r="L898" s="39" t="str">
        <f>IF(ISBLANK('Model Participation Data'!$M$43),"-",'Model Participation Data'!$M$43)</f>
        <v>-</v>
      </c>
      <c r="M898" s="43">
        <f>IF(ISNA(SUMIFS(INDEX('Model Participation Data'!$N$8:$DX$57,0,MATCH(CONCATENATE($J898,M$6),'Model Participation Data'!$N$6:$DX$6,0)),'Model Participation Data'!$B$8:$B$57,$C898,'Model Participation Data'!$C$8:$C$57,$D898)),"-",SUMIFS(INDEX('Model Participation Data'!$N$8:$DX$57,0,MATCH(CONCATENATE($J898,M$6),'Model Participation Data'!$N$6:$DX$6,0)),'Model Participation Data'!$B$8:$B$57,$C898,'Model Participation Data'!$C$8:$C$57,$D898))</f>
        <v>0</v>
      </c>
      <c r="N898" s="43">
        <f>IF(ISNA(SUMIFS(INDEX('Model Participation Data'!$N$8:$DX$57,0,MATCH(CONCATENATE($J898,N$6),'Model Participation Data'!$N$6:$DX$6,0)),'Model Participation Data'!$B$8:$B$57,$C898,'Model Participation Data'!$C$8:$C$57,$D898)),"-",SUMIFS(INDEX('Model Participation Data'!$N$8:$DX$57,0,MATCH(CONCATENATE($J898,N$6),'Model Participation Data'!$N$6:$DX$6,0)),'Model Participation Data'!$B$8:$B$57,$C898,'Model Participation Data'!$C$8:$C$57,$D898))</f>
        <v>0</v>
      </c>
      <c r="O898" s="154">
        <f>IF(ISNA(SUMIFS(INDEX('Model Participation Data'!$N$8:$DX$57,0,MATCH(CONCATENATE($J898,O$6),'Model Participation Data'!$N$6:$DX$6,0)),'Model Participation Data'!$B$8:$B$57,$C898,'Model Participation Data'!$C$8:$C$57,$D898)),"-",SUMIFS(INDEX('Model Participation Data'!$N$8:$DX$57,0,MATCH(CONCATENATE($J898,O$6),'Model Participation Data'!$N$6:$DX$6,0)),'Model Participation Data'!$B$8:$B$57,$C898,'Model Participation Data'!$C$8:$C$57,$D898))</f>
        <v>0</v>
      </c>
    </row>
    <row r="899" spans="2:15" outlineLevel="1" x14ac:dyDescent="0.35">
      <c r="B899" s="37" t="s">
        <v>80</v>
      </c>
      <c r="C899" s="38" t="str">
        <f>IF(ISBLANK('Model Participation Data'!$B$43),"-",'Model Participation Data'!$B$43)</f>
        <v>-</v>
      </c>
      <c r="D899" s="38" t="str">
        <f>IF(ISBLANK('Model Participation Data'!$C$43),"-",'Model Participation Data'!$C$43)</f>
        <v>-</v>
      </c>
      <c r="E899" s="38" t="str">
        <f>IF(ISBLANK('Model Participation Data'!$D$43),"-",'Model Participation Data'!$D$43)</f>
        <v>-</v>
      </c>
      <c r="F899" s="38" t="str">
        <f>IF(ISBLANK('Model Participation Data'!$E$43),"-",'Model Participation Data'!$E$43)</f>
        <v>-</v>
      </c>
      <c r="G899" s="151" t="str">
        <f>IF(ISBLANK('Model Participation Data'!$F$43),"-",'Model Participation Data'!$F$43)</f>
        <v>-</v>
      </c>
      <c r="H899" s="38">
        <v>3</v>
      </c>
      <c r="I899" s="38">
        <v>5</v>
      </c>
      <c r="J899" s="150" t="str">
        <f t="shared" si="46"/>
        <v>35</v>
      </c>
      <c r="K899" s="38" t="str">
        <f>IF(ISBLANK('Model Participation Data'!$L$43),"-",'Model Participation Data'!$L$43)</f>
        <v>-</v>
      </c>
      <c r="L899" s="39" t="str">
        <f>IF(ISBLANK('Model Participation Data'!$M$43),"-",'Model Participation Data'!$M$43)</f>
        <v>-</v>
      </c>
      <c r="M899" s="43">
        <f>IF(ISNA(SUMIFS(INDEX('Model Participation Data'!$N$8:$DX$57,0,MATCH(CONCATENATE($J899,M$6),'Model Participation Data'!$N$6:$DX$6,0)),'Model Participation Data'!$B$8:$B$57,$C899,'Model Participation Data'!$C$8:$C$57,$D899)),"-",SUMIFS(INDEX('Model Participation Data'!$N$8:$DX$57,0,MATCH(CONCATENATE($J899,M$6),'Model Participation Data'!$N$6:$DX$6,0)),'Model Participation Data'!$B$8:$B$57,$C899,'Model Participation Data'!$C$8:$C$57,$D899))</f>
        <v>0</v>
      </c>
      <c r="N899" s="43">
        <f>IF(ISNA(SUMIFS(INDEX('Model Participation Data'!$N$8:$DX$57,0,MATCH(CONCATENATE($J899,N$6),'Model Participation Data'!$N$6:$DX$6,0)),'Model Participation Data'!$B$8:$B$57,$C899,'Model Participation Data'!$C$8:$C$57,$D899)),"-",SUMIFS(INDEX('Model Participation Data'!$N$8:$DX$57,0,MATCH(CONCATENATE($J899,N$6),'Model Participation Data'!$N$6:$DX$6,0)),'Model Participation Data'!$B$8:$B$57,$C899,'Model Participation Data'!$C$8:$C$57,$D899))</f>
        <v>0</v>
      </c>
      <c r="O899" s="154">
        <f>IF(ISNA(SUMIFS(INDEX('Model Participation Data'!$N$8:$DX$57,0,MATCH(CONCATENATE($J899,O$6),'Model Participation Data'!$N$6:$DX$6,0)),'Model Participation Data'!$B$8:$B$57,$C899,'Model Participation Data'!$C$8:$C$57,$D899)),"-",SUMIFS(INDEX('Model Participation Data'!$N$8:$DX$57,0,MATCH(CONCATENATE($J899,O$6),'Model Participation Data'!$N$6:$DX$6,0)),'Model Participation Data'!$B$8:$B$57,$C899,'Model Participation Data'!$C$8:$C$57,$D899))</f>
        <v>0</v>
      </c>
    </row>
    <row r="900" spans="2:15" outlineLevel="1" x14ac:dyDescent="0.35">
      <c r="B900" s="37" t="s">
        <v>80</v>
      </c>
      <c r="C900" s="38" t="str">
        <f>IF(ISBLANK('Model Participation Data'!$B$43),"-",'Model Participation Data'!$B$43)</f>
        <v>-</v>
      </c>
      <c r="D900" s="38" t="str">
        <f>IF(ISBLANK('Model Participation Data'!$C$43),"-",'Model Participation Data'!$C$43)</f>
        <v>-</v>
      </c>
      <c r="E900" s="38" t="str">
        <f>IF(ISBLANK('Model Participation Data'!$D$43),"-",'Model Participation Data'!$D$43)</f>
        <v>-</v>
      </c>
      <c r="F900" s="38" t="str">
        <f>IF(ISBLANK('Model Participation Data'!$E$43),"-",'Model Participation Data'!$E$43)</f>
        <v>-</v>
      </c>
      <c r="G900" s="151" t="str">
        <f>IF(ISBLANK('Model Participation Data'!$F$43),"-",'Model Participation Data'!$F$43)</f>
        <v>-</v>
      </c>
      <c r="H900" s="38">
        <v>3</v>
      </c>
      <c r="I900" s="38" t="s">
        <v>65</v>
      </c>
      <c r="J900" s="150" t="str">
        <f t="shared" si="46"/>
        <v>3Goal</v>
      </c>
      <c r="K900" s="38" t="str">
        <f>IF(ISBLANK('Model Participation Data'!$L$43),"-",'Model Participation Data'!$L$43)</f>
        <v>-</v>
      </c>
      <c r="L900" s="39" t="str">
        <f>IF(ISBLANK('Model Participation Data'!$M$43),"-",'Model Participation Data'!$M$43)</f>
        <v>-</v>
      </c>
      <c r="M900" s="43" t="str">
        <f>IF(ISNA(SUMIFS(INDEX('Model Participation Data'!$N$8:$DX$57,0,MATCH(CONCATENATE($J900,M$6),'Model Participation Data'!$N$6:$DX$6,0)),'Model Participation Data'!$B$8:$B$57,$C900,'Model Participation Data'!$C$8:$C$57,$D900)),"-",SUMIFS(INDEX('Model Participation Data'!$N$8:$DX$57,0,MATCH(CONCATENATE($J900,M$6),'Model Participation Data'!$N$6:$DX$6,0)),'Model Participation Data'!$B$8:$B$57,$C900,'Model Participation Data'!$C$8:$C$57,$D900))</f>
        <v>-</v>
      </c>
      <c r="N900" s="43" t="str">
        <f>IF(ISNA(SUMIFS(INDEX('Model Participation Data'!$N$8:$DX$57,0,MATCH(CONCATENATE($J900,N$6),'Model Participation Data'!$N$6:$DX$6,0)),'Model Participation Data'!$B$8:$B$57,$C900,'Model Participation Data'!$C$8:$C$57,$D900)),"-",SUMIFS(INDEX('Model Participation Data'!$N$8:$DX$57,0,MATCH(CONCATENATE($J900,N$6),'Model Participation Data'!$N$6:$DX$6,0)),'Model Participation Data'!$B$8:$B$57,$C900,'Model Participation Data'!$C$8:$C$57,$D900))</f>
        <v>-</v>
      </c>
      <c r="O900" s="154">
        <f>IF(ISNA(SUMIFS(INDEX('Model Participation Data'!$N$8:$DX$57,0,MATCH(CONCATENATE($J900,O$6),'Model Participation Data'!$N$6:$DX$6,0)),'Model Participation Data'!$B$8:$B$57,$C900,'Model Participation Data'!$C$8:$C$57,$D900)),"-",SUMIFS(INDEX('Model Participation Data'!$N$8:$DX$57,0,MATCH(CONCATENATE($J900,O$6),'Model Participation Data'!$N$6:$DX$6,0)),'Model Participation Data'!$B$8:$B$57,$C900,'Model Participation Data'!$C$8:$C$57,$D900))</f>
        <v>0</v>
      </c>
    </row>
    <row r="901" spans="2:15" outlineLevel="1" x14ac:dyDescent="0.35">
      <c r="B901" s="37" t="s">
        <v>80</v>
      </c>
      <c r="C901" s="38" t="str">
        <f>IF(ISBLANK('Model Participation Data'!$B$43),"-",'Model Participation Data'!$B$43)</f>
        <v>-</v>
      </c>
      <c r="D901" s="38" t="str">
        <f>IF(ISBLANK('Model Participation Data'!$C$43),"-",'Model Participation Data'!$C$43)</f>
        <v>-</v>
      </c>
      <c r="E901" s="38" t="str">
        <f>IF(ISBLANK('Model Participation Data'!$D$43),"-",'Model Participation Data'!$D$43)</f>
        <v>-</v>
      </c>
      <c r="F901" s="38" t="str">
        <f>IF(ISBLANK('Model Participation Data'!$E$43),"-",'Model Participation Data'!$E$43)</f>
        <v>-</v>
      </c>
      <c r="G901" s="151" t="str">
        <f>IF(ISBLANK('Model Participation Data'!$F$43),"-",'Model Participation Data'!$F$43)</f>
        <v>-</v>
      </c>
      <c r="H901" s="38">
        <v>4</v>
      </c>
      <c r="I901" s="38">
        <v>1</v>
      </c>
      <c r="J901" s="150" t="str">
        <f t="shared" ref="J901:J906" si="48">CONCATENATE(H901,I901)</f>
        <v>41</v>
      </c>
      <c r="K901" s="38" t="str">
        <f>IF(ISBLANK('Model Participation Data'!$L$43),"-",'Model Participation Data'!$L$43)</f>
        <v>-</v>
      </c>
      <c r="L901" s="39" t="str">
        <f>IF(ISBLANK('Model Participation Data'!$M$43),"-",'Model Participation Data'!$M$43)</f>
        <v>-</v>
      </c>
      <c r="M901" s="43">
        <f>IF(ISNA(SUMIFS(INDEX('Model Participation Data'!$N$8:$DX$57,0,MATCH(CONCATENATE($J901,M$6),'Model Participation Data'!$N$6:$DX$6,0)),'Model Participation Data'!$B$8:$B$57,$C901,'Model Participation Data'!$C$8:$C$57,$D901)),"-",SUMIFS(INDEX('Model Participation Data'!$N$8:$DX$57,0,MATCH(CONCATENATE($J901,M$6),'Model Participation Data'!$N$6:$DX$6,0)),'Model Participation Data'!$B$8:$B$57,$C901,'Model Participation Data'!$C$8:$C$57,$D901))</f>
        <v>0</v>
      </c>
      <c r="N901" s="43">
        <f>IF(ISNA(SUMIFS(INDEX('Model Participation Data'!$N$8:$DX$57,0,MATCH(CONCATENATE($J901,N$6),'Model Participation Data'!$N$6:$DX$6,0)),'Model Participation Data'!$B$8:$B$57,$C901,'Model Participation Data'!$C$8:$C$57,$D901)),"-",SUMIFS(INDEX('Model Participation Data'!$N$8:$DX$57,0,MATCH(CONCATENATE($J901,N$6),'Model Participation Data'!$N$6:$DX$6,0)),'Model Participation Data'!$B$8:$B$57,$C901,'Model Participation Data'!$C$8:$C$57,$D901))</f>
        <v>0</v>
      </c>
      <c r="O901" s="154">
        <f>IF(ISNA(SUMIFS(INDEX('Model Participation Data'!$N$8:$DX$57,0,MATCH(CONCATENATE($J901,O$6),'Model Participation Data'!$N$6:$DX$6,0)),'Model Participation Data'!$B$8:$B$57,$C901,'Model Participation Data'!$C$8:$C$57,$D901)),"-",SUMIFS(INDEX('Model Participation Data'!$N$8:$DX$57,0,MATCH(CONCATENATE($J901,O$6),'Model Participation Data'!$N$6:$DX$6,0)),'Model Participation Data'!$B$8:$B$57,$C901,'Model Participation Data'!$C$8:$C$57,$D901))</f>
        <v>0</v>
      </c>
    </row>
    <row r="902" spans="2:15" outlineLevel="1" x14ac:dyDescent="0.35">
      <c r="B902" s="37" t="s">
        <v>80</v>
      </c>
      <c r="C902" s="38" t="str">
        <f>IF(ISBLANK('Model Participation Data'!$B$43),"-",'Model Participation Data'!$B$43)</f>
        <v>-</v>
      </c>
      <c r="D902" s="38" t="str">
        <f>IF(ISBLANK('Model Participation Data'!$C$43),"-",'Model Participation Data'!$C$43)</f>
        <v>-</v>
      </c>
      <c r="E902" s="38" t="str">
        <f>IF(ISBLANK('Model Participation Data'!$D$43),"-",'Model Participation Data'!$D$43)</f>
        <v>-</v>
      </c>
      <c r="F902" s="38" t="str">
        <f>IF(ISBLANK('Model Participation Data'!$E$43),"-",'Model Participation Data'!$E$43)</f>
        <v>-</v>
      </c>
      <c r="G902" s="151" t="str">
        <f>IF(ISBLANK('Model Participation Data'!$F$43),"-",'Model Participation Data'!$F$43)</f>
        <v>-</v>
      </c>
      <c r="H902" s="38">
        <v>4</v>
      </c>
      <c r="I902" s="38">
        <v>2</v>
      </c>
      <c r="J902" s="150" t="str">
        <f t="shared" si="48"/>
        <v>42</v>
      </c>
      <c r="K902" s="38" t="str">
        <f>IF(ISBLANK('Model Participation Data'!$L$43),"-",'Model Participation Data'!$L$43)</f>
        <v>-</v>
      </c>
      <c r="L902" s="39" t="str">
        <f>IF(ISBLANK('Model Participation Data'!$M$43),"-",'Model Participation Data'!$M$43)</f>
        <v>-</v>
      </c>
      <c r="M902" s="43">
        <f>IF(ISNA(SUMIFS(INDEX('Model Participation Data'!$N$8:$DX$57,0,MATCH(CONCATENATE($J902,M$6),'Model Participation Data'!$N$6:$DX$6,0)),'Model Participation Data'!$B$8:$B$57,$C902,'Model Participation Data'!$C$8:$C$57,$D902)),"-",SUMIFS(INDEX('Model Participation Data'!$N$8:$DX$57,0,MATCH(CONCATENATE($J902,M$6),'Model Participation Data'!$N$6:$DX$6,0)),'Model Participation Data'!$B$8:$B$57,$C902,'Model Participation Data'!$C$8:$C$57,$D902))</f>
        <v>0</v>
      </c>
      <c r="N902" s="43">
        <f>IF(ISNA(SUMIFS(INDEX('Model Participation Data'!$N$8:$DX$57,0,MATCH(CONCATENATE($J902,N$6),'Model Participation Data'!$N$6:$DX$6,0)),'Model Participation Data'!$B$8:$B$57,$C902,'Model Participation Data'!$C$8:$C$57,$D902)),"-",SUMIFS(INDEX('Model Participation Data'!$N$8:$DX$57,0,MATCH(CONCATENATE($J902,N$6),'Model Participation Data'!$N$6:$DX$6,0)),'Model Participation Data'!$B$8:$B$57,$C902,'Model Participation Data'!$C$8:$C$57,$D902))</f>
        <v>0</v>
      </c>
      <c r="O902" s="154">
        <f>IF(ISNA(SUMIFS(INDEX('Model Participation Data'!$N$8:$DX$57,0,MATCH(CONCATENATE($J902,O$6),'Model Participation Data'!$N$6:$DX$6,0)),'Model Participation Data'!$B$8:$B$57,$C902,'Model Participation Data'!$C$8:$C$57,$D902)),"-",SUMIFS(INDEX('Model Participation Data'!$N$8:$DX$57,0,MATCH(CONCATENATE($J902,O$6),'Model Participation Data'!$N$6:$DX$6,0)),'Model Participation Data'!$B$8:$B$57,$C902,'Model Participation Data'!$C$8:$C$57,$D902))</f>
        <v>0</v>
      </c>
    </row>
    <row r="903" spans="2:15" outlineLevel="1" x14ac:dyDescent="0.35">
      <c r="B903" s="37" t="s">
        <v>80</v>
      </c>
      <c r="C903" s="38" t="str">
        <f>IF(ISBLANK('Model Participation Data'!$B$43),"-",'Model Participation Data'!$B$43)</f>
        <v>-</v>
      </c>
      <c r="D903" s="38" t="str">
        <f>IF(ISBLANK('Model Participation Data'!$C$43),"-",'Model Participation Data'!$C$43)</f>
        <v>-</v>
      </c>
      <c r="E903" s="38" t="str">
        <f>IF(ISBLANK('Model Participation Data'!$D$43),"-",'Model Participation Data'!$D$43)</f>
        <v>-</v>
      </c>
      <c r="F903" s="38" t="str">
        <f>IF(ISBLANK('Model Participation Data'!$E$43),"-",'Model Participation Data'!$E$43)</f>
        <v>-</v>
      </c>
      <c r="G903" s="151" t="str">
        <f>IF(ISBLANK('Model Participation Data'!$F$43),"-",'Model Participation Data'!$F$43)</f>
        <v>-</v>
      </c>
      <c r="H903" s="38">
        <v>4</v>
      </c>
      <c r="I903" s="38">
        <v>3</v>
      </c>
      <c r="J903" s="150" t="str">
        <f t="shared" si="48"/>
        <v>43</v>
      </c>
      <c r="K903" s="38" t="str">
        <f>IF(ISBLANK('Model Participation Data'!$L$43),"-",'Model Participation Data'!$L$43)</f>
        <v>-</v>
      </c>
      <c r="L903" s="39" t="str">
        <f>IF(ISBLANK('Model Participation Data'!$M$43),"-",'Model Participation Data'!$M$43)</f>
        <v>-</v>
      </c>
      <c r="M903" s="43">
        <f>IF(ISNA(SUMIFS(INDEX('Model Participation Data'!$N$8:$DX$57,0,MATCH(CONCATENATE($J903,M$6),'Model Participation Data'!$N$6:$DX$6,0)),'Model Participation Data'!$B$8:$B$57,$C903,'Model Participation Data'!$C$8:$C$57,$D903)),"-",SUMIFS(INDEX('Model Participation Data'!$N$8:$DX$57,0,MATCH(CONCATENATE($J903,M$6),'Model Participation Data'!$N$6:$DX$6,0)),'Model Participation Data'!$B$8:$B$57,$C903,'Model Participation Data'!$C$8:$C$57,$D903))</f>
        <v>0</v>
      </c>
      <c r="N903" s="43">
        <f>IF(ISNA(SUMIFS(INDEX('Model Participation Data'!$N$8:$DX$57,0,MATCH(CONCATENATE($J903,N$6),'Model Participation Data'!$N$6:$DX$6,0)),'Model Participation Data'!$B$8:$B$57,$C903,'Model Participation Data'!$C$8:$C$57,$D903)),"-",SUMIFS(INDEX('Model Participation Data'!$N$8:$DX$57,0,MATCH(CONCATENATE($J903,N$6),'Model Participation Data'!$N$6:$DX$6,0)),'Model Participation Data'!$B$8:$B$57,$C903,'Model Participation Data'!$C$8:$C$57,$D903))</f>
        <v>0</v>
      </c>
      <c r="O903" s="154">
        <f>IF(ISNA(SUMIFS(INDEX('Model Participation Data'!$N$8:$DX$57,0,MATCH(CONCATENATE($J903,O$6),'Model Participation Data'!$N$6:$DX$6,0)),'Model Participation Data'!$B$8:$B$57,$C903,'Model Participation Data'!$C$8:$C$57,$D903)),"-",SUMIFS(INDEX('Model Participation Data'!$N$8:$DX$57,0,MATCH(CONCATENATE($J903,O$6),'Model Participation Data'!$N$6:$DX$6,0)),'Model Participation Data'!$B$8:$B$57,$C903,'Model Participation Data'!$C$8:$C$57,$D903))</f>
        <v>0</v>
      </c>
    </row>
    <row r="904" spans="2:15" outlineLevel="1" x14ac:dyDescent="0.35">
      <c r="B904" s="37" t="s">
        <v>80</v>
      </c>
      <c r="C904" s="38" t="str">
        <f>IF(ISBLANK('Model Participation Data'!$B$43),"-",'Model Participation Data'!$B$43)</f>
        <v>-</v>
      </c>
      <c r="D904" s="38" t="str">
        <f>IF(ISBLANK('Model Participation Data'!$C$43),"-",'Model Participation Data'!$C$43)</f>
        <v>-</v>
      </c>
      <c r="E904" s="38" t="str">
        <f>IF(ISBLANK('Model Participation Data'!$D$43),"-",'Model Participation Data'!$D$43)</f>
        <v>-</v>
      </c>
      <c r="F904" s="38" t="str">
        <f>IF(ISBLANK('Model Participation Data'!$E$43),"-",'Model Participation Data'!$E$43)</f>
        <v>-</v>
      </c>
      <c r="G904" s="151" t="str">
        <f>IF(ISBLANK('Model Participation Data'!$F$43),"-",'Model Participation Data'!$F$43)</f>
        <v>-</v>
      </c>
      <c r="H904" s="38">
        <v>4</v>
      </c>
      <c r="I904" s="38">
        <v>4</v>
      </c>
      <c r="J904" s="150" t="str">
        <f t="shared" si="48"/>
        <v>44</v>
      </c>
      <c r="K904" s="38" t="str">
        <f>IF(ISBLANK('Model Participation Data'!$L$43),"-",'Model Participation Data'!$L$43)</f>
        <v>-</v>
      </c>
      <c r="L904" s="39" t="str">
        <f>IF(ISBLANK('Model Participation Data'!$M$43),"-",'Model Participation Data'!$M$43)</f>
        <v>-</v>
      </c>
      <c r="M904" s="43">
        <f>IF(ISNA(SUMIFS(INDEX('Model Participation Data'!$N$8:$DX$57,0,MATCH(CONCATENATE($J904,M$6),'Model Participation Data'!$N$6:$DX$6,0)),'Model Participation Data'!$B$8:$B$57,$C904,'Model Participation Data'!$C$8:$C$57,$D904)),"-",SUMIFS(INDEX('Model Participation Data'!$N$8:$DX$57,0,MATCH(CONCATENATE($J904,M$6),'Model Participation Data'!$N$6:$DX$6,0)),'Model Participation Data'!$B$8:$B$57,$C904,'Model Participation Data'!$C$8:$C$57,$D904))</f>
        <v>0</v>
      </c>
      <c r="N904" s="43">
        <f>IF(ISNA(SUMIFS(INDEX('Model Participation Data'!$N$8:$DX$57,0,MATCH(CONCATENATE($J904,N$6),'Model Participation Data'!$N$6:$DX$6,0)),'Model Participation Data'!$B$8:$B$57,$C904,'Model Participation Data'!$C$8:$C$57,$D904)),"-",SUMIFS(INDEX('Model Participation Data'!$N$8:$DX$57,0,MATCH(CONCATENATE($J904,N$6),'Model Participation Data'!$N$6:$DX$6,0)),'Model Participation Data'!$B$8:$B$57,$C904,'Model Participation Data'!$C$8:$C$57,$D904))</f>
        <v>0</v>
      </c>
      <c r="O904" s="154">
        <f>IF(ISNA(SUMIFS(INDEX('Model Participation Data'!$N$8:$DX$57,0,MATCH(CONCATENATE($J904,O$6),'Model Participation Data'!$N$6:$DX$6,0)),'Model Participation Data'!$B$8:$B$57,$C904,'Model Participation Data'!$C$8:$C$57,$D904)),"-",SUMIFS(INDEX('Model Participation Data'!$N$8:$DX$57,0,MATCH(CONCATENATE($J904,O$6),'Model Participation Data'!$N$6:$DX$6,0)),'Model Participation Data'!$B$8:$B$57,$C904,'Model Participation Data'!$C$8:$C$57,$D904))</f>
        <v>0</v>
      </c>
    </row>
    <row r="905" spans="2:15" outlineLevel="1" x14ac:dyDescent="0.35">
      <c r="B905" s="37" t="s">
        <v>80</v>
      </c>
      <c r="C905" s="38" t="str">
        <f>IF(ISBLANK('Model Participation Data'!$B$43),"-",'Model Participation Data'!$B$43)</f>
        <v>-</v>
      </c>
      <c r="D905" s="38" t="str">
        <f>IF(ISBLANK('Model Participation Data'!$C$43),"-",'Model Participation Data'!$C$43)</f>
        <v>-</v>
      </c>
      <c r="E905" s="38" t="str">
        <f>IF(ISBLANK('Model Participation Data'!$D$43),"-",'Model Participation Data'!$D$43)</f>
        <v>-</v>
      </c>
      <c r="F905" s="38" t="str">
        <f>IF(ISBLANK('Model Participation Data'!$E$43),"-",'Model Participation Data'!$E$43)</f>
        <v>-</v>
      </c>
      <c r="G905" s="151" t="str">
        <f>IF(ISBLANK('Model Participation Data'!$F$43),"-",'Model Participation Data'!$F$43)</f>
        <v>-</v>
      </c>
      <c r="H905" s="38">
        <v>4</v>
      </c>
      <c r="I905" s="38">
        <v>5</v>
      </c>
      <c r="J905" s="150" t="str">
        <f t="shared" si="48"/>
        <v>45</v>
      </c>
      <c r="K905" s="38" t="str">
        <f>IF(ISBLANK('Model Participation Data'!$L$43),"-",'Model Participation Data'!$L$43)</f>
        <v>-</v>
      </c>
      <c r="L905" s="39" t="str">
        <f>IF(ISBLANK('Model Participation Data'!$M$43),"-",'Model Participation Data'!$M$43)</f>
        <v>-</v>
      </c>
      <c r="M905" s="43">
        <f>IF(ISNA(SUMIFS(INDEX('Model Participation Data'!$N$8:$DX$57,0,MATCH(CONCATENATE($J905,M$6),'Model Participation Data'!$N$6:$DX$6,0)),'Model Participation Data'!$B$8:$B$57,$C905,'Model Participation Data'!$C$8:$C$57,$D905)),"-",SUMIFS(INDEX('Model Participation Data'!$N$8:$DX$57,0,MATCH(CONCATENATE($J905,M$6),'Model Participation Data'!$N$6:$DX$6,0)),'Model Participation Data'!$B$8:$B$57,$C905,'Model Participation Data'!$C$8:$C$57,$D905))</f>
        <v>0</v>
      </c>
      <c r="N905" s="43">
        <f>IF(ISNA(SUMIFS(INDEX('Model Participation Data'!$N$8:$DX$57,0,MATCH(CONCATENATE($J905,N$6),'Model Participation Data'!$N$6:$DX$6,0)),'Model Participation Data'!$B$8:$B$57,$C905,'Model Participation Data'!$C$8:$C$57,$D905)),"-",SUMIFS(INDEX('Model Participation Data'!$N$8:$DX$57,0,MATCH(CONCATENATE($J905,N$6),'Model Participation Data'!$N$6:$DX$6,0)),'Model Participation Data'!$B$8:$B$57,$C905,'Model Participation Data'!$C$8:$C$57,$D905))</f>
        <v>0</v>
      </c>
      <c r="O905" s="154">
        <f>IF(ISNA(SUMIFS(INDEX('Model Participation Data'!$N$8:$DX$57,0,MATCH(CONCATENATE($J905,O$6),'Model Participation Data'!$N$6:$DX$6,0)),'Model Participation Data'!$B$8:$B$57,$C905,'Model Participation Data'!$C$8:$C$57,$D905)),"-",SUMIFS(INDEX('Model Participation Data'!$N$8:$DX$57,0,MATCH(CONCATENATE($J905,O$6),'Model Participation Data'!$N$6:$DX$6,0)),'Model Participation Data'!$B$8:$B$57,$C905,'Model Participation Data'!$C$8:$C$57,$D905))</f>
        <v>0</v>
      </c>
    </row>
    <row r="906" spans="2:15" outlineLevel="1" x14ac:dyDescent="0.35">
      <c r="B906" s="37" t="s">
        <v>80</v>
      </c>
      <c r="C906" s="38" t="str">
        <f>IF(ISBLANK('Model Participation Data'!$B$43),"-",'Model Participation Data'!$B$43)</f>
        <v>-</v>
      </c>
      <c r="D906" s="38" t="str">
        <f>IF(ISBLANK('Model Participation Data'!$C$43),"-",'Model Participation Data'!$C$43)</f>
        <v>-</v>
      </c>
      <c r="E906" s="38" t="str">
        <f>IF(ISBLANK('Model Participation Data'!$D$43),"-",'Model Participation Data'!$D$43)</f>
        <v>-</v>
      </c>
      <c r="F906" s="38" t="str">
        <f>IF(ISBLANK('Model Participation Data'!$E$43),"-",'Model Participation Data'!$E$43)</f>
        <v>-</v>
      </c>
      <c r="G906" s="151" t="str">
        <f>IF(ISBLANK('Model Participation Data'!$F$43),"-",'Model Participation Data'!$F$43)</f>
        <v>-</v>
      </c>
      <c r="H906" s="38">
        <v>4</v>
      </c>
      <c r="I906" s="38" t="s">
        <v>65</v>
      </c>
      <c r="J906" s="150" t="str">
        <f t="shared" si="48"/>
        <v>4Goal</v>
      </c>
      <c r="K906" s="38" t="str">
        <f>IF(ISBLANK('Model Participation Data'!$L$43),"-",'Model Participation Data'!$L$43)</f>
        <v>-</v>
      </c>
      <c r="L906" s="39" t="str">
        <f>IF(ISBLANK('Model Participation Data'!$M$43),"-",'Model Participation Data'!$M$43)</f>
        <v>-</v>
      </c>
      <c r="M906" s="43" t="str">
        <f>IF(ISNA(SUMIFS(INDEX('Model Participation Data'!$N$8:$DX$57,0,MATCH(CONCATENATE($J906,M$6),'Model Participation Data'!$N$6:$DX$6,0)),'Model Participation Data'!$B$8:$B$57,$C906,'Model Participation Data'!$C$8:$C$57,$D906)),"-",SUMIFS(INDEX('Model Participation Data'!$N$8:$DX$57,0,MATCH(CONCATENATE($J906,M$6),'Model Participation Data'!$N$6:$DX$6,0)),'Model Participation Data'!$B$8:$B$57,$C906,'Model Participation Data'!$C$8:$C$57,$D906))</f>
        <v>-</v>
      </c>
      <c r="N906" s="43" t="str">
        <f>IF(ISNA(SUMIFS(INDEX('Model Participation Data'!$N$8:$DX$57,0,MATCH(CONCATENATE($J906,N$6),'Model Participation Data'!$N$6:$DX$6,0)),'Model Participation Data'!$B$8:$B$57,$C906,'Model Participation Data'!$C$8:$C$57,$D906)),"-",SUMIFS(INDEX('Model Participation Data'!$N$8:$DX$57,0,MATCH(CONCATENATE($J906,N$6),'Model Participation Data'!$N$6:$DX$6,0)),'Model Participation Data'!$B$8:$B$57,$C906,'Model Participation Data'!$C$8:$C$57,$D906))</f>
        <v>-</v>
      </c>
      <c r="O906" s="154">
        <f>IF(ISNA(SUMIFS(INDEX('Model Participation Data'!$N$8:$DX$57,0,MATCH(CONCATENATE($J906,O$6),'Model Participation Data'!$N$6:$DX$6,0)),'Model Participation Data'!$B$8:$B$57,$C906,'Model Participation Data'!$C$8:$C$57,$D906)),"-",SUMIFS(INDEX('Model Participation Data'!$N$8:$DX$57,0,MATCH(CONCATENATE($J906,O$6),'Model Participation Data'!$N$6:$DX$6,0)),'Model Participation Data'!$B$8:$B$57,$C906,'Model Participation Data'!$C$8:$C$57,$D906))</f>
        <v>0</v>
      </c>
    </row>
    <row r="907" spans="2:15" outlineLevel="1" x14ac:dyDescent="0.35">
      <c r="B907" s="37" t="s">
        <v>80</v>
      </c>
      <c r="C907" s="38" t="str">
        <f>IF(ISBLANK('Model Participation Data'!$B$44),"-",'Model Participation Data'!$B$44)</f>
        <v>-</v>
      </c>
      <c r="D907" s="38" t="str">
        <f>IF(ISBLANK('Model Participation Data'!$C$44),"-",'Model Participation Data'!$C$44)</f>
        <v>-</v>
      </c>
      <c r="E907" s="38" t="str">
        <f>IF(ISBLANK('Model Participation Data'!$D$44),"-",'Model Participation Data'!$D$44)</f>
        <v>-</v>
      </c>
      <c r="F907" s="38" t="str">
        <f>IF(ISBLANK('Model Participation Data'!$E$44),"-",'Model Participation Data'!$E$44)</f>
        <v>-</v>
      </c>
      <c r="G907" s="151" t="str">
        <f>IF(ISBLANK('Model Participation Data'!$F$44),"-",'Model Participation Data'!$F$44)</f>
        <v>-</v>
      </c>
      <c r="H907" s="38" t="s">
        <v>64</v>
      </c>
      <c r="I907" s="38" t="s">
        <v>64</v>
      </c>
      <c r="J907" s="150" t="str">
        <f t="shared" si="46"/>
        <v>BaselineBaseline</v>
      </c>
      <c r="K907" s="38" t="str">
        <f>IF(ISBLANK('Model Participation Data'!$L$44),"-",'Model Participation Data'!$L$44)</f>
        <v>-</v>
      </c>
      <c r="L907" s="39" t="str">
        <f>IF(ISBLANK('Model Participation Data'!$M$44),"-",'Model Participation Data'!$M$44)</f>
        <v>-</v>
      </c>
      <c r="M907" s="43">
        <f>IF(ISNA(SUMIFS(INDEX('Model Participation Data'!$N$8:$DX$57,0,MATCH(CONCATENATE($J907,M$6),'Model Participation Data'!$N$6:$DX$6,0)),'Model Participation Data'!$B$8:$B$57,$C907,'Model Participation Data'!$C$8:$C$57,$D907)),"-",SUMIFS(INDEX('Model Participation Data'!$N$8:$DX$57,0,MATCH(CONCATENATE($J907,M$6),'Model Participation Data'!$N$6:$DX$6,0)),'Model Participation Data'!$B$8:$B$57,$C907,'Model Participation Data'!$C$8:$C$57,$D907))</f>
        <v>0</v>
      </c>
      <c r="N907" s="43">
        <f>IF(ISNA(SUMIFS(INDEX('Model Participation Data'!$N$8:$DX$57,0,MATCH(CONCATENATE($J907,N$6),'Model Participation Data'!$N$6:$DX$6,0)),'Model Participation Data'!$B$8:$B$57,$C907,'Model Participation Data'!$C$8:$C$57,$D907)),"-",SUMIFS(INDEX('Model Participation Data'!$N$8:$DX$57,0,MATCH(CONCATENATE($J907,N$6),'Model Participation Data'!$N$6:$DX$6,0)),'Model Participation Data'!$B$8:$B$57,$C907,'Model Participation Data'!$C$8:$C$57,$D907))</f>
        <v>0</v>
      </c>
      <c r="O907" s="154">
        <f>IF(ISNA(SUMIFS(INDEX('Model Participation Data'!$N$8:$DX$57,0,MATCH(CONCATENATE($J907,O$6),'Model Participation Data'!$N$6:$DX$6,0)),'Model Participation Data'!$B$8:$B$57,$C907,'Model Participation Data'!$C$8:$C$57,$D907)),"-",SUMIFS(INDEX('Model Participation Data'!$N$8:$DX$57,0,MATCH(CONCATENATE($J907,O$6),'Model Participation Data'!$N$6:$DX$6,0)),'Model Participation Data'!$B$8:$B$57,$C907,'Model Participation Data'!$C$8:$C$57,$D907))</f>
        <v>0</v>
      </c>
    </row>
    <row r="908" spans="2:15" outlineLevel="1" x14ac:dyDescent="0.35">
      <c r="B908" s="37" t="s">
        <v>80</v>
      </c>
      <c r="C908" s="38" t="str">
        <f>IF(ISBLANK('Model Participation Data'!$B$44),"-",'Model Participation Data'!$B$44)</f>
        <v>-</v>
      </c>
      <c r="D908" s="38" t="str">
        <f>IF(ISBLANK('Model Participation Data'!$C$44),"-",'Model Participation Data'!$C$44)</f>
        <v>-</v>
      </c>
      <c r="E908" s="38" t="str">
        <f>IF(ISBLANK('Model Participation Data'!$D$44),"-",'Model Participation Data'!$D$44)</f>
        <v>-</v>
      </c>
      <c r="F908" s="38" t="str">
        <f>IF(ISBLANK('Model Participation Data'!$E$44),"-",'Model Participation Data'!$E$44)</f>
        <v>-</v>
      </c>
      <c r="G908" s="151" t="str">
        <f>IF(ISBLANK('Model Participation Data'!$F$44),"-",'Model Participation Data'!$F$44)</f>
        <v>-</v>
      </c>
      <c r="H908" s="38">
        <v>1</v>
      </c>
      <c r="I908" s="38">
        <v>1</v>
      </c>
      <c r="J908" s="150" t="str">
        <f t="shared" si="46"/>
        <v>11</v>
      </c>
      <c r="K908" s="38" t="str">
        <f>IF(ISBLANK('Model Participation Data'!$L$44),"-",'Model Participation Data'!$L$44)</f>
        <v>-</v>
      </c>
      <c r="L908" s="39" t="str">
        <f>IF(ISBLANK('Model Participation Data'!$M$44),"-",'Model Participation Data'!$M$44)</f>
        <v>-</v>
      </c>
      <c r="M908" s="43">
        <f>IF(ISNA(SUMIFS(INDEX('Model Participation Data'!$N$8:$DX$57,0,MATCH(CONCATENATE($J908,M$6),'Model Participation Data'!$N$6:$DX$6,0)),'Model Participation Data'!$B$8:$B$57,$C908,'Model Participation Data'!$C$8:$C$57,$D908)),"-",SUMIFS(INDEX('Model Participation Data'!$N$8:$DX$57,0,MATCH(CONCATENATE($J908,M$6),'Model Participation Data'!$N$6:$DX$6,0)),'Model Participation Data'!$B$8:$B$57,$C908,'Model Participation Data'!$C$8:$C$57,$D908))</f>
        <v>0</v>
      </c>
      <c r="N908" s="43">
        <f>IF(ISNA(SUMIFS(INDEX('Model Participation Data'!$N$8:$DX$57,0,MATCH(CONCATENATE($J908,N$6),'Model Participation Data'!$N$6:$DX$6,0)),'Model Participation Data'!$B$8:$B$57,$C908,'Model Participation Data'!$C$8:$C$57,$D908)),"-",SUMIFS(INDEX('Model Participation Data'!$N$8:$DX$57,0,MATCH(CONCATENATE($J908,N$6),'Model Participation Data'!$N$6:$DX$6,0)),'Model Participation Data'!$B$8:$B$57,$C908,'Model Participation Data'!$C$8:$C$57,$D908))</f>
        <v>0</v>
      </c>
      <c r="O908" s="154">
        <f>IF(ISNA(SUMIFS(INDEX('Model Participation Data'!$N$8:$DX$57,0,MATCH(CONCATENATE($J908,O$6),'Model Participation Data'!$N$6:$DX$6,0)),'Model Participation Data'!$B$8:$B$57,$C908,'Model Participation Data'!$C$8:$C$57,$D908)),"-",SUMIFS(INDEX('Model Participation Data'!$N$8:$DX$57,0,MATCH(CONCATENATE($J908,O$6),'Model Participation Data'!$N$6:$DX$6,0)),'Model Participation Data'!$B$8:$B$57,$C908,'Model Participation Data'!$C$8:$C$57,$D908))</f>
        <v>0</v>
      </c>
    </row>
    <row r="909" spans="2:15" outlineLevel="1" x14ac:dyDescent="0.35">
      <c r="B909" s="37" t="s">
        <v>80</v>
      </c>
      <c r="C909" s="38" t="str">
        <f>IF(ISBLANK('Model Participation Data'!$B$44),"-",'Model Participation Data'!$B$44)</f>
        <v>-</v>
      </c>
      <c r="D909" s="38" t="str">
        <f>IF(ISBLANK('Model Participation Data'!$C$44),"-",'Model Participation Data'!$C$44)</f>
        <v>-</v>
      </c>
      <c r="E909" s="38" t="str">
        <f>IF(ISBLANK('Model Participation Data'!$D$44),"-",'Model Participation Data'!$D$44)</f>
        <v>-</v>
      </c>
      <c r="F909" s="38" t="str">
        <f>IF(ISBLANK('Model Participation Data'!$E$44),"-",'Model Participation Data'!$E$44)</f>
        <v>-</v>
      </c>
      <c r="G909" s="151" t="str">
        <f>IF(ISBLANK('Model Participation Data'!$F$44),"-",'Model Participation Data'!$F$44)</f>
        <v>-</v>
      </c>
      <c r="H909" s="38">
        <v>1</v>
      </c>
      <c r="I909" s="38">
        <v>2</v>
      </c>
      <c r="J909" s="150" t="str">
        <f t="shared" si="46"/>
        <v>12</v>
      </c>
      <c r="K909" s="38" t="str">
        <f>IF(ISBLANK('Model Participation Data'!$L$44),"-",'Model Participation Data'!$L$44)</f>
        <v>-</v>
      </c>
      <c r="L909" s="39" t="str">
        <f>IF(ISBLANK('Model Participation Data'!$M$44),"-",'Model Participation Data'!$M$44)</f>
        <v>-</v>
      </c>
      <c r="M909" s="43">
        <f>IF(ISNA(SUMIFS(INDEX('Model Participation Data'!$N$8:$DX$57,0,MATCH(CONCATENATE($J909,M$6),'Model Participation Data'!$N$6:$DX$6,0)),'Model Participation Data'!$B$8:$B$57,$C909,'Model Participation Data'!$C$8:$C$57,$D909)),"-",SUMIFS(INDEX('Model Participation Data'!$N$8:$DX$57,0,MATCH(CONCATENATE($J909,M$6),'Model Participation Data'!$N$6:$DX$6,0)),'Model Participation Data'!$B$8:$B$57,$C909,'Model Participation Data'!$C$8:$C$57,$D909))</f>
        <v>0</v>
      </c>
      <c r="N909" s="43">
        <f>IF(ISNA(SUMIFS(INDEX('Model Participation Data'!$N$8:$DX$57,0,MATCH(CONCATENATE($J909,N$6),'Model Participation Data'!$N$6:$DX$6,0)),'Model Participation Data'!$B$8:$B$57,$C909,'Model Participation Data'!$C$8:$C$57,$D909)),"-",SUMIFS(INDEX('Model Participation Data'!$N$8:$DX$57,0,MATCH(CONCATENATE($J909,N$6),'Model Participation Data'!$N$6:$DX$6,0)),'Model Participation Data'!$B$8:$B$57,$C909,'Model Participation Data'!$C$8:$C$57,$D909))</f>
        <v>0</v>
      </c>
      <c r="O909" s="154">
        <f>IF(ISNA(SUMIFS(INDEX('Model Participation Data'!$N$8:$DX$57,0,MATCH(CONCATENATE($J909,O$6),'Model Participation Data'!$N$6:$DX$6,0)),'Model Participation Data'!$B$8:$B$57,$C909,'Model Participation Data'!$C$8:$C$57,$D909)),"-",SUMIFS(INDEX('Model Participation Data'!$N$8:$DX$57,0,MATCH(CONCATENATE($J909,O$6),'Model Participation Data'!$N$6:$DX$6,0)),'Model Participation Data'!$B$8:$B$57,$C909,'Model Participation Data'!$C$8:$C$57,$D909))</f>
        <v>0</v>
      </c>
    </row>
    <row r="910" spans="2:15" outlineLevel="1" x14ac:dyDescent="0.35">
      <c r="B910" s="37" t="s">
        <v>80</v>
      </c>
      <c r="C910" s="38" t="str">
        <f>IF(ISBLANK('Model Participation Data'!$B$44),"-",'Model Participation Data'!$B$44)</f>
        <v>-</v>
      </c>
      <c r="D910" s="38" t="str">
        <f>IF(ISBLANK('Model Participation Data'!$C$44),"-",'Model Participation Data'!$C$44)</f>
        <v>-</v>
      </c>
      <c r="E910" s="38" t="str">
        <f>IF(ISBLANK('Model Participation Data'!$D$44),"-",'Model Participation Data'!$D$44)</f>
        <v>-</v>
      </c>
      <c r="F910" s="38" t="str">
        <f>IF(ISBLANK('Model Participation Data'!$E$44),"-",'Model Participation Data'!$E$44)</f>
        <v>-</v>
      </c>
      <c r="G910" s="151" t="str">
        <f>IF(ISBLANK('Model Participation Data'!$F$44),"-",'Model Participation Data'!$F$44)</f>
        <v>-</v>
      </c>
      <c r="H910" s="38">
        <v>1</v>
      </c>
      <c r="I910" s="38">
        <v>3</v>
      </c>
      <c r="J910" s="150" t="str">
        <f t="shared" si="46"/>
        <v>13</v>
      </c>
      <c r="K910" s="38" t="str">
        <f>IF(ISBLANK('Model Participation Data'!$L$44),"-",'Model Participation Data'!$L$44)</f>
        <v>-</v>
      </c>
      <c r="L910" s="39" t="str">
        <f>IF(ISBLANK('Model Participation Data'!$M$44),"-",'Model Participation Data'!$M$44)</f>
        <v>-</v>
      </c>
      <c r="M910" s="43">
        <f>IF(ISNA(SUMIFS(INDEX('Model Participation Data'!$N$8:$DX$57,0,MATCH(CONCATENATE($J910,M$6),'Model Participation Data'!$N$6:$DX$6,0)),'Model Participation Data'!$B$8:$B$57,$C910,'Model Participation Data'!$C$8:$C$57,$D910)),"-",SUMIFS(INDEX('Model Participation Data'!$N$8:$DX$57,0,MATCH(CONCATENATE($J910,M$6),'Model Participation Data'!$N$6:$DX$6,0)),'Model Participation Data'!$B$8:$B$57,$C910,'Model Participation Data'!$C$8:$C$57,$D910))</f>
        <v>0</v>
      </c>
      <c r="N910" s="43">
        <f>IF(ISNA(SUMIFS(INDEX('Model Participation Data'!$N$8:$DX$57,0,MATCH(CONCATENATE($J910,N$6),'Model Participation Data'!$N$6:$DX$6,0)),'Model Participation Data'!$B$8:$B$57,$C910,'Model Participation Data'!$C$8:$C$57,$D910)),"-",SUMIFS(INDEX('Model Participation Data'!$N$8:$DX$57,0,MATCH(CONCATENATE($J910,N$6),'Model Participation Data'!$N$6:$DX$6,0)),'Model Participation Data'!$B$8:$B$57,$C910,'Model Participation Data'!$C$8:$C$57,$D910))</f>
        <v>0</v>
      </c>
      <c r="O910" s="154">
        <f>IF(ISNA(SUMIFS(INDEX('Model Participation Data'!$N$8:$DX$57,0,MATCH(CONCATENATE($J910,O$6),'Model Participation Data'!$N$6:$DX$6,0)),'Model Participation Data'!$B$8:$B$57,$C910,'Model Participation Data'!$C$8:$C$57,$D910)),"-",SUMIFS(INDEX('Model Participation Data'!$N$8:$DX$57,0,MATCH(CONCATENATE($J910,O$6),'Model Participation Data'!$N$6:$DX$6,0)),'Model Participation Data'!$B$8:$B$57,$C910,'Model Participation Data'!$C$8:$C$57,$D910))</f>
        <v>0</v>
      </c>
    </row>
    <row r="911" spans="2:15" outlineLevel="1" x14ac:dyDescent="0.35">
      <c r="B911" s="37" t="s">
        <v>80</v>
      </c>
      <c r="C911" s="38" t="str">
        <f>IF(ISBLANK('Model Participation Data'!$B$44),"-",'Model Participation Data'!$B$44)</f>
        <v>-</v>
      </c>
      <c r="D911" s="38" t="str">
        <f>IF(ISBLANK('Model Participation Data'!$C$44),"-",'Model Participation Data'!$C$44)</f>
        <v>-</v>
      </c>
      <c r="E911" s="38" t="str">
        <f>IF(ISBLANK('Model Participation Data'!$D$44),"-",'Model Participation Data'!$D$44)</f>
        <v>-</v>
      </c>
      <c r="F911" s="38" t="str">
        <f>IF(ISBLANK('Model Participation Data'!$E$44),"-",'Model Participation Data'!$E$44)</f>
        <v>-</v>
      </c>
      <c r="G911" s="151" t="str">
        <f>IF(ISBLANK('Model Participation Data'!$F$44),"-",'Model Participation Data'!$F$44)</f>
        <v>-</v>
      </c>
      <c r="H911" s="38">
        <v>1</v>
      </c>
      <c r="I911" s="38">
        <v>4</v>
      </c>
      <c r="J911" s="150" t="str">
        <f t="shared" si="46"/>
        <v>14</v>
      </c>
      <c r="K911" s="38" t="str">
        <f>IF(ISBLANK('Model Participation Data'!$L$44),"-",'Model Participation Data'!$L$44)</f>
        <v>-</v>
      </c>
      <c r="L911" s="39" t="str">
        <f>IF(ISBLANK('Model Participation Data'!$M$44),"-",'Model Participation Data'!$M$44)</f>
        <v>-</v>
      </c>
      <c r="M911" s="43">
        <f>IF(ISNA(SUMIFS(INDEX('Model Participation Data'!$N$8:$DX$57,0,MATCH(CONCATENATE($J911,M$6),'Model Participation Data'!$N$6:$DX$6,0)),'Model Participation Data'!$B$8:$B$57,$C911,'Model Participation Data'!$C$8:$C$57,$D911)),"-",SUMIFS(INDEX('Model Participation Data'!$N$8:$DX$57,0,MATCH(CONCATENATE($J911,M$6),'Model Participation Data'!$N$6:$DX$6,0)),'Model Participation Data'!$B$8:$B$57,$C911,'Model Participation Data'!$C$8:$C$57,$D911))</f>
        <v>0</v>
      </c>
      <c r="N911" s="43">
        <f>IF(ISNA(SUMIFS(INDEX('Model Participation Data'!$N$8:$DX$57,0,MATCH(CONCATENATE($J911,N$6),'Model Participation Data'!$N$6:$DX$6,0)),'Model Participation Data'!$B$8:$B$57,$C911,'Model Participation Data'!$C$8:$C$57,$D911)),"-",SUMIFS(INDEX('Model Participation Data'!$N$8:$DX$57,0,MATCH(CONCATENATE($J911,N$6),'Model Participation Data'!$N$6:$DX$6,0)),'Model Participation Data'!$B$8:$B$57,$C911,'Model Participation Data'!$C$8:$C$57,$D911))</f>
        <v>0</v>
      </c>
      <c r="O911" s="154">
        <f>IF(ISNA(SUMIFS(INDEX('Model Participation Data'!$N$8:$DX$57,0,MATCH(CONCATENATE($J911,O$6),'Model Participation Data'!$N$6:$DX$6,0)),'Model Participation Data'!$B$8:$B$57,$C911,'Model Participation Data'!$C$8:$C$57,$D911)),"-",SUMIFS(INDEX('Model Participation Data'!$N$8:$DX$57,0,MATCH(CONCATENATE($J911,O$6),'Model Participation Data'!$N$6:$DX$6,0)),'Model Participation Data'!$B$8:$B$57,$C911,'Model Participation Data'!$C$8:$C$57,$D911))</f>
        <v>0</v>
      </c>
    </row>
    <row r="912" spans="2:15" outlineLevel="1" x14ac:dyDescent="0.35">
      <c r="B912" s="37" t="s">
        <v>80</v>
      </c>
      <c r="C912" s="38" t="str">
        <f>IF(ISBLANK('Model Participation Data'!$B$44),"-",'Model Participation Data'!$B$44)</f>
        <v>-</v>
      </c>
      <c r="D912" s="38" t="str">
        <f>IF(ISBLANK('Model Participation Data'!$C$44),"-",'Model Participation Data'!$C$44)</f>
        <v>-</v>
      </c>
      <c r="E912" s="38" t="str">
        <f>IF(ISBLANK('Model Participation Data'!$D$44),"-",'Model Participation Data'!$D$44)</f>
        <v>-</v>
      </c>
      <c r="F912" s="38" t="str">
        <f>IF(ISBLANK('Model Participation Data'!$E$44),"-",'Model Participation Data'!$E$44)</f>
        <v>-</v>
      </c>
      <c r="G912" s="151" t="str">
        <f>IF(ISBLANK('Model Participation Data'!$F$44),"-",'Model Participation Data'!$F$44)</f>
        <v>-</v>
      </c>
      <c r="H912" s="38">
        <v>1</v>
      </c>
      <c r="I912" s="38">
        <v>5</v>
      </c>
      <c r="J912" s="150" t="str">
        <f t="shared" si="46"/>
        <v>15</v>
      </c>
      <c r="K912" s="38" t="str">
        <f>IF(ISBLANK('Model Participation Data'!$L$44),"-",'Model Participation Data'!$L$44)</f>
        <v>-</v>
      </c>
      <c r="L912" s="39" t="str">
        <f>IF(ISBLANK('Model Participation Data'!$M$44),"-",'Model Participation Data'!$M$44)</f>
        <v>-</v>
      </c>
      <c r="M912" s="43">
        <f>IF(ISNA(SUMIFS(INDEX('Model Participation Data'!$N$8:$DX$57,0,MATCH(CONCATENATE($J912,M$6),'Model Participation Data'!$N$6:$DX$6,0)),'Model Participation Data'!$B$8:$B$57,$C912,'Model Participation Data'!$C$8:$C$57,$D912)),"-",SUMIFS(INDEX('Model Participation Data'!$N$8:$DX$57,0,MATCH(CONCATENATE($J912,M$6),'Model Participation Data'!$N$6:$DX$6,0)),'Model Participation Data'!$B$8:$B$57,$C912,'Model Participation Data'!$C$8:$C$57,$D912))</f>
        <v>0</v>
      </c>
      <c r="N912" s="43">
        <f>IF(ISNA(SUMIFS(INDEX('Model Participation Data'!$N$8:$DX$57,0,MATCH(CONCATENATE($J912,N$6),'Model Participation Data'!$N$6:$DX$6,0)),'Model Participation Data'!$B$8:$B$57,$C912,'Model Participation Data'!$C$8:$C$57,$D912)),"-",SUMIFS(INDEX('Model Participation Data'!$N$8:$DX$57,0,MATCH(CONCATENATE($J912,N$6),'Model Participation Data'!$N$6:$DX$6,0)),'Model Participation Data'!$B$8:$B$57,$C912,'Model Participation Data'!$C$8:$C$57,$D912))</f>
        <v>0</v>
      </c>
      <c r="O912" s="154">
        <f>IF(ISNA(SUMIFS(INDEX('Model Participation Data'!$N$8:$DX$57,0,MATCH(CONCATENATE($J912,O$6),'Model Participation Data'!$N$6:$DX$6,0)),'Model Participation Data'!$B$8:$B$57,$C912,'Model Participation Data'!$C$8:$C$57,$D912)),"-",SUMIFS(INDEX('Model Participation Data'!$N$8:$DX$57,0,MATCH(CONCATENATE($J912,O$6),'Model Participation Data'!$N$6:$DX$6,0)),'Model Participation Data'!$B$8:$B$57,$C912,'Model Participation Data'!$C$8:$C$57,$D912))</f>
        <v>0</v>
      </c>
    </row>
    <row r="913" spans="2:15" outlineLevel="1" x14ac:dyDescent="0.35">
      <c r="B913" s="37" t="s">
        <v>80</v>
      </c>
      <c r="C913" s="38" t="str">
        <f>IF(ISBLANK('Model Participation Data'!$B$44),"-",'Model Participation Data'!$B$44)</f>
        <v>-</v>
      </c>
      <c r="D913" s="38" t="str">
        <f>IF(ISBLANK('Model Participation Data'!$C$44),"-",'Model Participation Data'!$C$44)</f>
        <v>-</v>
      </c>
      <c r="E913" s="38" t="str">
        <f>IF(ISBLANK('Model Participation Data'!$D$44),"-",'Model Participation Data'!$D$44)</f>
        <v>-</v>
      </c>
      <c r="F913" s="38" t="str">
        <f>IF(ISBLANK('Model Participation Data'!$E$44),"-",'Model Participation Data'!$E$44)</f>
        <v>-</v>
      </c>
      <c r="G913" s="151" t="str">
        <f>IF(ISBLANK('Model Participation Data'!$F$44),"-",'Model Participation Data'!$F$44)</f>
        <v>-</v>
      </c>
      <c r="H913" s="38">
        <v>1</v>
      </c>
      <c r="I913" s="38" t="s">
        <v>65</v>
      </c>
      <c r="J913" s="150" t="str">
        <f t="shared" si="46"/>
        <v>1Goal</v>
      </c>
      <c r="K913" s="38" t="str">
        <f>IF(ISBLANK('Model Participation Data'!$L$44),"-",'Model Participation Data'!$L$44)</f>
        <v>-</v>
      </c>
      <c r="L913" s="39" t="str">
        <f>IF(ISBLANK('Model Participation Data'!$M$44),"-",'Model Participation Data'!$M$44)</f>
        <v>-</v>
      </c>
      <c r="M913" s="43" t="str">
        <f>IF(ISNA(SUMIFS(INDEX('Model Participation Data'!$N$8:$DX$57,0,MATCH(CONCATENATE($J913,M$6),'Model Participation Data'!$N$6:$DX$6,0)),'Model Participation Data'!$B$8:$B$57,$C913,'Model Participation Data'!$C$8:$C$57,$D913)),"-",SUMIFS(INDEX('Model Participation Data'!$N$8:$DX$57,0,MATCH(CONCATENATE($J913,M$6),'Model Participation Data'!$N$6:$DX$6,0)),'Model Participation Data'!$B$8:$B$57,$C913,'Model Participation Data'!$C$8:$C$57,$D913))</f>
        <v>-</v>
      </c>
      <c r="N913" s="43" t="str">
        <f>IF(ISNA(SUMIFS(INDEX('Model Participation Data'!$N$8:$DX$57,0,MATCH(CONCATENATE($J913,N$6),'Model Participation Data'!$N$6:$DX$6,0)),'Model Participation Data'!$B$8:$B$57,$C913,'Model Participation Data'!$C$8:$C$57,$D913)),"-",SUMIFS(INDEX('Model Participation Data'!$N$8:$DX$57,0,MATCH(CONCATENATE($J913,N$6),'Model Participation Data'!$N$6:$DX$6,0)),'Model Participation Data'!$B$8:$B$57,$C913,'Model Participation Data'!$C$8:$C$57,$D913))</f>
        <v>-</v>
      </c>
      <c r="O913" s="154">
        <f>IF(ISNA(SUMIFS(INDEX('Model Participation Data'!$N$8:$DX$57,0,MATCH(CONCATENATE($J913,O$6),'Model Participation Data'!$N$6:$DX$6,0)),'Model Participation Data'!$B$8:$B$57,$C913,'Model Participation Data'!$C$8:$C$57,$D913)),"-",SUMIFS(INDEX('Model Participation Data'!$N$8:$DX$57,0,MATCH(CONCATENATE($J913,O$6),'Model Participation Data'!$N$6:$DX$6,0)),'Model Participation Data'!$B$8:$B$57,$C913,'Model Participation Data'!$C$8:$C$57,$D913))</f>
        <v>0</v>
      </c>
    </row>
    <row r="914" spans="2:15" outlineLevel="1" x14ac:dyDescent="0.35">
      <c r="B914" s="37" t="s">
        <v>80</v>
      </c>
      <c r="C914" s="38" t="str">
        <f>IF(ISBLANK('Model Participation Data'!$B$44),"-",'Model Participation Data'!$B$44)</f>
        <v>-</v>
      </c>
      <c r="D914" s="38" t="str">
        <f>IF(ISBLANK('Model Participation Data'!$C$44),"-",'Model Participation Data'!$C$44)</f>
        <v>-</v>
      </c>
      <c r="E914" s="38" t="str">
        <f>IF(ISBLANK('Model Participation Data'!$D$44),"-",'Model Participation Data'!$D$44)</f>
        <v>-</v>
      </c>
      <c r="F914" s="38" t="str">
        <f>IF(ISBLANK('Model Participation Data'!$E$44),"-",'Model Participation Data'!$E$44)</f>
        <v>-</v>
      </c>
      <c r="G914" s="151" t="str">
        <f>IF(ISBLANK('Model Participation Data'!$F$44),"-",'Model Participation Data'!$F$44)</f>
        <v>-</v>
      </c>
      <c r="H914" s="38">
        <v>2</v>
      </c>
      <c r="I914" s="38">
        <v>1</v>
      </c>
      <c r="J914" s="150" t="str">
        <f t="shared" si="46"/>
        <v>21</v>
      </c>
      <c r="K914" s="38" t="str">
        <f>IF(ISBLANK('Model Participation Data'!$L$44),"-",'Model Participation Data'!$L$44)</f>
        <v>-</v>
      </c>
      <c r="L914" s="39" t="str">
        <f>IF(ISBLANK('Model Participation Data'!$M$44),"-",'Model Participation Data'!$M$44)</f>
        <v>-</v>
      </c>
      <c r="M914" s="43">
        <f>IF(ISNA(SUMIFS(INDEX('Model Participation Data'!$N$8:$DX$57,0,MATCH(CONCATENATE($J914,M$6),'Model Participation Data'!$N$6:$DX$6,0)),'Model Participation Data'!$B$8:$B$57,$C914,'Model Participation Data'!$C$8:$C$57,$D914)),"-",SUMIFS(INDEX('Model Participation Data'!$N$8:$DX$57,0,MATCH(CONCATENATE($J914,M$6),'Model Participation Data'!$N$6:$DX$6,0)),'Model Participation Data'!$B$8:$B$57,$C914,'Model Participation Data'!$C$8:$C$57,$D914))</f>
        <v>0</v>
      </c>
      <c r="N914" s="43">
        <f>IF(ISNA(SUMIFS(INDEX('Model Participation Data'!$N$8:$DX$57,0,MATCH(CONCATENATE($J914,N$6),'Model Participation Data'!$N$6:$DX$6,0)),'Model Participation Data'!$B$8:$B$57,$C914,'Model Participation Data'!$C$8:$C$57,$D914)),"-",SUMIFS(INDEX('Model Participation Data'!$N$8:$DX$57,0,MATCH(CONCATENATE($J914,N$6),'Model Participation Data'!$N$6:$DX$6,0)),'Model Participation Data'!$B$8:$B$57,$C914,'Model Participation Data'!$C$8:$C$57,$D914))</f>
        <v>0</v>
      </c>
      <c r="O914" s="154">
        <f>IF(ISNA(SUMIFS(INDEX('Model Participation Data'!$N$8:$DX$57,0,MATCH(CONCATENATE($J914,O$6),'Model Participation Data'!$N$6:$DX$6,0)),'Model Participation Data'!$B$8:$B$57,$C914,'Model Participation Data'!$C$8:$C$57,$D914)),"-",SUMIFS(INDEX('Model Participation Data'!$N$8:$DX$57,0,MATCH(CONCATENATE($J914,O$6),'Model Participation Data'!$N$6:$DX$6,0)),'Model Participation Data'!$B$8:$B$57,$C914,'Model Participation Data'!$C$8:$C$57,$D914))</f>
        <v>0</v>
      </c>
    </row>
    <row r="915" spans="2:15" outlineLevel="1" x14ac:dyDescent="0.35">
      <c r="B915" s="37" t="s">
        <v>80</v>
      </c>
      <c r="C915" s="38" t="str">
        <f>IF(ISBLANK('Model Participation Data'!$B$44),"-",'Model Participation Data'!$B$44)</f>
        <v>-</v>
      </c>
      <c r="D915" s="38" t="str">
        <f>IF(ISBLANK('Model Participation Data'!$C$44),"-",'Model Participation Data'!$C$44)</f>
        <v>-</v>
      </c>
      <c r="E915" s="38" t="str">
        <f>IF(ISBLANK('Model Participation Data'!$D$44),"-",'Model Participation Data'!$D$44)</f>
        <v>-</v>
      </c>
      <c r="F915" s="38" t="str">
        <f>IF(ISBLANK('Model Participation Data'!$E$44),"-",'Model Participation Data'!$E$44)</f>
        <v>-</v>
      </c>
      <c r="G915" s="151" t="str">
        <f>IF(ISBLANK('Model Participation Data'!$F$44),"-",'Model Participation Data'!$F$44)</f>
        <v>-</v>
      </c>
      <c r="H915" s="38">
        <v>2</v>
      </c>
      <c r="I915" s="38">
        <v>2</v>
      </c>
      <c r="J915" s="150" t="str">
        <f t="shared" si="46"/>
        <v>22</v>
      </c>
      <c r="K915" s="38" t="str">
        <f>IF(ISBLANK('Model Participation Data'!$L$44),"-",'Model Participation Data'!$L$44)</f>
        <v>-</v>
      </c>
      <c r="L915" s="39" t="str">
        <f>IF(ISBLANK('Model Participation Data'!$M$44),"-",'Model Participation Data'!$M$44)</f>
        <v>-</v>
      </c>
      <c r="M915" s="43">
        <f>IF(ISNA(SUMIFS(INDEX('Model Participation Data'!$N$8:$DX$57,0,MATCH(CONCATENATE($J915,M$6),'Model Participation Data'!$N$6:$DX$6,0)),'Model Participation Data'!$B$8:$B$57,$C915,'Model Participation Data'!$C$8:$C$57,$D915)),"-",SUMIFS(INDEX('Model Participation Data'!$N$8:$DX$57,0,MATCH(CONCATENATE($J915,M$6),'Model Participation Data'!$N$6:$DX$6,0)),'Model Participation Data'!$B$8:$B$57,$C915,'Model Participation Data'!$C$8:$C$57,$D915))</f>
        <v>0</v>
      </c>
      <c r="N915" s="43">
        <f>IF(ISNA(SUMIFS(INDEX('Model Participation Data'!$N$8:$DX$57,0,MATCH(CONCATENATE($J915,N$6),'Model Participation Data'!$N$6:$DX$6,0)),'Model Participation Data'!$B$8:$B$57,$C915,'Model Participation Data'!$C$8:$C$57,$D915)),"-",SUMIFS(INDEX('Model Participation Data'!$N$8:$DX$57,0,MATCH(CONCATENATE($J915,N$6),'Model Participation Data'!$N$6:$DX$6,0)),'Model Participation Data'!$B$8:$B$57,$C915,'Model Participation Data'!$C$8:$C$57,$D915))</f>
        <v>0</v>
      </c>
      <c r="O915" s="154">
        <f>IF(ISNA(SUMIFS(INDEX('Model Participation Data'!$N$8:$DX$57,0,MATCH(CONCATENATE($J915,O$6),'Model Participation Data'!$N$6:$DX$6,0)),'Model Participation Data'!$B$8:$B$57,$C915,'Model Participation Data'!$C$8:$C$57,$D915)),"-",SUMIFS(INDEX('Model Participation Data'!$N$8:$DX$57,0,MATCH(CONCATENATE($J915,O$6),'Model Participation Data'!$N$6:$DX$6,0)),'Model Participation Data'!$B$8:$B$57,$C915,'Model Participation Data'!$C$8:$C$57,$D915))</f>
        <v>0</v>
      </c>
    </row>
    <row r="916" spans="2:15" outlineLevel="1" x14ac:dyDescent="0.35">
      <c r="B916" s="37" t="s">
        <v>80</v>
      </c>
      <c r="C916" s="38" t="str">
        <f>IF(ISBLANK('Model Participation Data'!$B$44),"-",'Model Participation Data'!$B$44)</f>
        <v>-</v>
      </c>
      <c r="D916" s="38" t="str">
        <f>IF(ISBLANK('Model Participation Data'!$C$44),"-",'Model Participation Data'!$C$44)</f>
        <v>-</v>
      </c>
      <c r="E916" s="38" t="str">
        <f>IF(ISBLANK('Model Participation Data'!$D$44),"-",'Model Participation Data'!$D$44)</f>
        <v>-</v>
      </c>
      <c r="F916" s="38" t="str">
        <f>IF(ISBLANK('Model Participation Data'!$E$44),"-",'Model Participation Data'!$E$44)</f>
        <v>-</v>
      </c>
      <c r="G916" s="151" t="str">
        <f>IF(ISBLANK('Model Participation Data'!$F$44),"-",'Model Participation Data'!$F$44)</f>
        <v>-</v>
      </c>
      <c r="H916" s="38">
        <v>2</v>
      </c>
      <c r="I916" s="38">
        <v>3</v>
      </c>
      <c r="J916" s="150" t="str">
        <f t="shared" si="46"/>
        <v>23</v>
      </c>
      <c r="K916" s="38" t="str">
        <f>IF(ISBLANK('Model Participation Data'!$L$44),"-",'Model Participation Data'!$L$44)</f>
        <v>-</v>
      </c>
      <c r="L916" s="39" t="str">
        <f>IF(ISBLANK('Model Participation Data'!$M$44),"-",'Model Participation Data'!$M$44)</f>
        <v>-</v>
      </c>
      <c r="M916" s="43">
        <f>IF(ISNA(SUMIFS(INDEX('Model Participation Data'!$N$8:$DX$57,0,MATCH(CONCATENATE($J916,M$6),'Model Participation Data'!$N$6:$DX$6,0)),'Model Participation Data'!$B$8:$B$57,$C916,'Model Participation Data'!$C$8:$C$57,$D916)),"-",SUMIFS(INDEX('Model Participation Data'!$N$8:$DX$57,0,MATCH(CONCATENATE($J916,M$6),'Model Participation Data'!$N$6:$DX$6,0)),'Model Participation Data'!$B$8:$B$57,$C916,'Model Participation Data'!$C$8:$C$57,$D916))</f>
        <v>0</v>
      </c>
      <c r="N916" s="43">
        <f>IF(ISNA(SUMIFS(INDEX('Model Participation Data'!$N$8:$DX$57,0,MATCH(CONCATENATE($J916,N$6),'Model Participation Data'!$N$6:$DX$6,0)),'Model Participation Data'!$B$8:$B$57,$C916,'Model Participation Data'!$C$8:$C$57,$D916)),"-",SUMIFS(INDEX('Model Participation Data'!$N$8:$DX$57,0,MATCH(CONCATENATE($J916,N$6),'Model Participation Data'!$N$6:$DX$6,0)),'Model Participation Data'!$B$8:$B$57,$C916,'Model Participation Data'!$C$8:$C$57,$D916))</f>
        <v>0</v>
      </c>
      <c r="O916" s="154">
        <f>IF(ISNA(SUMIFS(INDEX('Model Participation Data'!$N$8:$DX$57,0,MATCH(CONCATENATE($J916,O$6),'Model Participation Data'!$N$6:$DX$6,0)),'Model Participation Data'!$B$8:$B$57,$C916,'Model Participation Data'!$C$8:$C$57,$D916)),"-",SUMIFS(INDEX('Model Participation Data'!$N$8:$DX$57,0,MATCH(CONCATENATE($J916,O$6),'Model Participation Data'!$N$6:$DX$6,0)),'Model Participation Data'!$B$8:$B$57,$C916,'Model Participation Data'!$C$8:$C$57,$D916))</f>
        <v>0</v>
      </c>
    </row>
    <row r="917" spans="2:15" outlineLevel="1" x14ac:dyDescent="0.35">
      <c r="B917" s="37" t="s">
        <v>80</v>
      </c>
      <c r="C917" s="38" t="str">
        <f>IF(ISBLANK('Model Participation Data'!$B$44),"-",'Model Participation Data'!$B$44)</f>
        <v>-</v>
      </c>
      <c r="D917" s="38" t="str">
        <f>IF(ISBLANK('Model Participation Data'!$C$44),"-",'Model Participation Data'!$C$44)</f>
        <v>-</v>
      </c>
      <c r="E917" s="38" t="str">
        <f>IF(ISBLANK('Model Participation Data'!$D$44),"-",'Model Participation Data'!$D$44)</f>
        <v>-</v>
      </c>
      <c r="F917" s="38" t="str">
        <f>IF(ISBLANK('Model Participation Data'!$E$44),"-",'Model Participation Data'!$E$44)</f>
        <v>-</v>
      </c>
      <c r="G917" s="151" t="str">
        <f>IF(ISBLANK('Model Participation Data'!$F$44),"-",'Model Participation Data'!$F$44)</f>
        <v>-</v>
      </c>
      <c r="H917" s="38">
        <v>2</v>
      </c>
      <c r="I917" s="38">
        <v>4</v>
      </c>
      <c r="J917" s="150" t="str">
        <f t="shared" si="46"/>
        <v>24</v>
      </c>
      <c r="K917" s="38" t="str">
        <f>IF(ISBLANK('Model Participation Data'!$L$44),"-",'Model Participation Data'!$L$44)</f>
        <v>-</v>
      </c>
      <c r="L917" s="39" t="str">
        <f>IF(ISBLANK('Model Participation Data'!$M$44),"-",'Model Participation Data'!$M$44)</f>
        <v>-</v>
      </c>
      <c r="M917" s="43">
        <f>IF(ISNA(SUMIFS(INDEX('Model Participation Data'!$N$8:$DX$57,0,MATCH(CONCATENATE($J917,M$6),'Model Participation Data'!$N$6:$DX$6,0)),'Model Participation Data'!$B$8:$B$57,$C917,'Model Participation Data'!$C$8:$C$57,$D917)),"-",SUMIFS(INDEX('Model Participation Data'!$N$8:$DX$57,0,MATCH(CONCATENATE($J917,M$6),'Model Participation Data'!$N$6:$DX$6,0)),'Model Participation Data'!$B$8:$B$57,$C917,'Model Participation Data'!$C$8:$C$57,$D917))</f>
        <v>0</v>
      </c>
      <c r="N917" s="43">
        <f>IF(ISNA(SUMIFS(INDEX('Model Participation Data'!$N$8:$DX$57,0,MATCH(CONCATENATE($J917,N$6),'Model Participation Data'!$N$6:$DX$6,0)),'Model Participation Data'!$B$8:$B$57,$C917,'Model Participation Data'!$C$8:$C$57,$D917)),"-",SUMIFS(INDEX('Model Participation Data'!$N$8:$DX$57,0,MATCH(CONCATENATE($J917,N$6),'Model Participation Data'!$N$6:$DX$6,0)),'Model Participation Data'!$B$8:$B$57,$C917,'Model Participation Data'!$C$8:$C$57,$D917))</f>
        <v>0</v>
      </c>
      <c r="O917" s="154">
        <f>IF(ISNA(SUMIFS(INDEX('Model Participation Data'!$N$8:$DX$57,0,MATCH(CONCATENATE($J917,O$6),'Model Participation Data'!$N$6:$DX$6,0)),'Model Participation Data'!$B$8:$B$57,$C917,'Model Participation Data'!$C$8:$C$57,$D917)),"-",SUMIFS(INDEX('Model Participation Data'!$N$8:$DX$57,0,MATCH(CONCATENATE($J917,O$6),'Model Participation Data'!$N$6:$DX$6,0)),'Model Participation Data'!$B$8:$B$57,$C917,'Model Participation Data'!$C$8:$C$57,$D917))</f>
        <v>0</v>
      </c>
    </row>
    <row r="918" spans="2:15" outlineLevel="1" x14ac:dyDescent="0.35">
      <c r="B918" s="37" t="s">
        <v>80</v>
      </c>
      <c r="C918" s="38" t="str">
        <f>IF(ISBLANK('Model Participation Data'!$B$44),"-",'Model Participation Data'!$B$44)</f>
        <v>-</v>
      </c>
      <c r="D918" s="38" t="str">
        <f>IF(ISBLANK('Model Participation Data'!$C$44),"-",'Model Participation Data'!$C$44)</f>
        <v>-</v>
      </c>
      <c r="E918" s="38" t="str">
        <f>IF(ISBLANK('Model Participation Data'!$D$44),"-",'Model Participation Data'!$D$44)</f>
        <v>-</v>
      </c>
      <c r="F918" s="38" t="str">
        <f>IF(ISBLANK('Model Participation Data'!$E$44),"-",'Model Participation Data'!$E$44)</f>
        <v>-</v>
      </c>
      <c r="G918" s="151" t="str">
        <f>IF(ISBLANK('Model Participation Data'!$F$44),"-",'Model Participation Data'!$F$44)</f>
        <v>-</v>
      </c>
      <c r="H918" s="38">
        <v>2</v>
      </c>
      <c r="I918" s="38">
        <v>5</v>
      </c>
      <c r="J918" s="150" t="str">
        <f t="shared" si="46"/>
        <v>25</v>
      </c>
      <c r="K918" s="38" t="str">
        <f>IF(ISBLANK('Model Participation Data'!$L$44),"-",'Model Participation Data'!$L$44)</f>
        <v>-</v>
      </c>
      <c r="L918" s="39" t="str">
        <f>IF(ISBLANK('Model Participation Data'!$M$44),"-",'Model Participation Data'!$M$44)</f>
        <v>-</v>
      </c>
      <c r="M918" s="43">
        <f>IF(ISNA(SUMIFS(INDEX('Model Participation Data'!$N$8:$DX$57,0,MATCH(CONCATENATE($J918,M$6),'Model Participation Data'!$N$6:$DX$6,0)),'Model Participation Data'!$B$8:$B$57,$C918,'Model Participation Data'!$C$8:$C$57,$D918)),"-",SUMIFS(INDEX('Model Participation Data'!$N$8:$DX$57,0,MATCH(CONCATENATE($J918,M$6),'Model Participation Data'!$N$6:$DX$6,0)),'Model Participation Data'!$B$8:$B$57,$C918,'Model Participation Data'!$C$8:$C$57,$D918))</f>
        <v>0</v>
      </c>
      <c r="N918" s="43">
        <f>IF(ISNA(SUMIFS(INDEX('Model Participation Data'!$N$8:$DX$57,0,MATCH(CONCATENATE($J918,N$6),'Model Participation Data'!$N$6:$DX$6,0)),'Model Participation Data'!$B$8:$B$57,$C918,'Model Participation Data'!$C$8:$C$57,$D918)),"-",SUMIFS(INDEX('Model Participation Data'!$N$8:$DX$57,0,MATCH(CONCATENATE($J918,N$6),'Model Participation Data'!$N$6:$DX$6,0)),'Model Participation Data'!$B$8:$B$57,$C918,'Model Participation Data'!$C$8:$C$57,$D918))</f>
        <v>0</v>
      </c>
      <c r="O918" s="154">
        <f>IF(ISNA(SUMIFS(INDEX('Model Participation Data'!$N$8:$DX$57,0,MATCH(CONCATENATE($J918,O$6),'Model Participation Data'!$N$6:$DX$6,0)),'Model Participation Data'!$B$8:$B$57,$C918,'Model Participation Data'!$C$8:$C$57,$D918)),"-",SUMIFS(INDEX('Model Participation Data'!$N$8:$DX$57,0,MATCH(CONCATENATE($J918,O$6),'Model Participation Data'!$N$6:$DX$6,0)),'Model Participation Data'!$B$8:$B$57,$C918,'Model Participation Data'!$C$8:$C$57,$D918))</f>
        <v>0</v>
      </c>
    </row>
    <row r="919" spans="2:15" outlineLevel="1" x14ac:dyDescent="0.35">
      <c r="B919" s="37" t="s">
        <v>80</v>
      </c>
      <c r="C919" s="38" t="str">
        <f>IF(ISBLANK('Model Participation Data'!$B$44),"-",'Model Participation Data'!$B$44)</f>
        <v>-</v>
      </c>
      <c r="D919" s="38" t="str">
        <f>IF(ISBLANK('Model Participation Data'!$C$44),"-",'Model Participation Data'!$C$44)</f>
        <v>-</v>
      </c>
      <c r="E919" s="38" t="str">
        <f>IF(ISBLANK('Model Participation Data'!$D$44),"-",'Model Participation Data'!$D$44)</f>
        <v>-</v>
      </c>
      <c r="F919" s="38" t="str">
        <f>IF(ISBLANK('Model Participation Data'!$E$44),"-",'Model Participation Data'!$E$44)</f>
        <v>-</v>
      </c>
      <c r="G919" s="151" t="str">
        <f>IF(ISBLANK('Model Participation Data'!$F$44),"-",'Model Participation Data'!$F$44)</f>
        <v>-</v>
      </c>
      <c r="H919" s="38">
        <v>2</v>
      </c>
      <c r="I919" s="38" t="s">
        <v>65</v>
      </c>
      <c r="J919" s="150" t="str">
        <f t="shared" si="46"/>
        <v>2Goal</v>
      </c>
      <c r="K919" s="38" t="str">
        <f>IF(ISBLANK('Model Participation Data'!$L$44),"-",'Model Participation Data'!$L$44)</f>
        <v>-</v>
      </c>
      <c r="L919" s="39" t="str">
        <f>IF(ISBLANK('Model Participation Data'!$M$44),"-",'Model Participation Data'!$M$44)</f>
        <v>-</v>
      </c>
      <c r="M919" s="43" t="str">
        <f>IF(ISNA(SUMIFS(INDEX('Model Participation Data'!$N$8:$DX$57,0,MATCH(CONCATENATE($J919,M$6),'Model Participation Data'!$N$6:$DX$6,0)),'Model Participation Data'!$B$8:$B$57,$C919,'Model Participation Data'!$C$8:$C$57,$D919)),"-",SUMIFS(INDEX('Model Participation Data'!$N$8:$DX$57,0,MATCH(CONCATENATE($J919,M$6),'Model Participation Data'!$N$6:$DX$6,0)),'Model Participation Data'!$B$8:$B$57,$C919,'Model Participation Data'!$C$8:$C$57,$D919))</f>
        <v>-</v>
      </c>
      <c r="N919" s="43" t="str">
        <f>IF(ISNA(SUMIFS(INDEX('Model Participation Data'!$N$8:$DX$57,0,MATCH(CONCATENATE($J919,N$6),'Model Participation Data'!$N$6:$DX$6,0)),'Model Participation Data'!$B$8:$B$57,$C919,'Model Participation Data'!$C$8:$C$57,$D919)),"-",SUMIFS(INDEX('Model Participation Data'!$N$8:$DX$57,0,MATCH(CONCATENATE($J919,N$6),'Model Participation Data'!$N$6:$DX$6,0)),'Model Participation Data'!$B$8:$B$57,$C919,'Model Participation Data'!$C$8:$C$57,$D919))</f>
        <v>-</v>
      </c>
      <c r="O919" s="154">
        <f>IF(ISNA(SUMIFS(INDEX('Model Participation Data'!$N$8:$DX$57,0,MATCH(CONCATENATE($J919,O$6),'Model Participation Data'!$N$6:$DX$6,0)),'Model Participation Data'!$B$8:$B$57,$C919,'Model Participation Data'!$C$8:$C$57,$D919)),"-",SUMIFS(INDEX('Model Participation Data'!$N$8:$DX$57,0,MATCH(CONCATENATE($J919,O$6),'Model Participation Data'!$N$6:$DX$6,0)),'Model Participation Data'!$B$8:$B$57,$C919,'Model Participation Data'!$C$8:$C$57,$D919))</f>
        <v>0</v>
      </c>
    </row>
    <row r="920" spans="2:15" outlineLevel="1" x14ac:dyDescent="0.35">
      <c r="B920" s="37" t="s">
        <v>80</v>
      </c>
      <c r="C920" s="38" t="str">
        <f>IF(ISBLANK('Model Participation Data'!$B$44),"-",'Model Participation Data'!$B$44)</f>
        <v>-</v>
      </c>
      <c r="D920" s="38" t="str">
        <f>IF(ISBLANK('Model Participation Data'!$C$44),"-",'Model Participation Data'!$C$44)</f>
        <v>-</v>
      </c>
      <c r="E920" s="38" t="str">
        <f>IF(ISBLANK('Model Participation Data'!$D$44),"-",'Model Participation Data'!$D$44)</f>
        <v>-</v>
      </c>
      <c r="F920" s="38" t="str">
        <f>IF(ISBLANK('Model Participation Data'!$E$44),"-",'Model Participation Data'!$E$44)</f>
        <v>-</v>
      </c>
      <c r="G920" s="151" t="str">
        <f>IF(ISBLANK('Model Participation Data'!$F$44),"-",'Model Participation Data'!$F$44)</f>
        <v>-</v>
      </c>
      <c r="H920" s="38">
        <v>3</v>
      </c>
      <c r="I920" s="38">
        <v>1</v>
      </c>
      <c r="J920" s="150" t="str">
        <f t="shared" si="46"/>
        <v>31</v>
      </c>
      <c r="K920" s="38" t="str">
        <f>IF(ISBLANK('Model Participation Data'!$L$44),"-",'Model Participation Data'!$L$44)</f>
        <v>-</v>
      </c>
      <c r="L920" s="39" t="str">
        <f>IF(ISBLANK('Model Participation Data'!$M$44),"-",'Model Participation Data'!$M$44)</f>
        <v>-</v>
      </c>
      <c r="M920" s="43">
        <f>IF(ISNA(SUMIFS(INDEX('Model Participation Data'!$N$8:$DX$57,0,MATCH(CONCATENATE($J920,M$6),'Model Participation Data'!$N$6:$DX$6,0)),'Model Participation Data'!$B$8:$B$57,$C920,'Model Participation Data'!$C$8:$C$57,$D920)),"-",SUMIFS(INDEX('Model Participation Data'!$N$8:$DX$57,0,MATCH(CONCATENATE($J920,M$6),'Model Participation Data'!$N$6:$DX$6,0)),'Model Participation Data'!$B$8:$B$57,$C920,'Model Participation Data'!$C$8:$C$57,$D920))</f>
        <v>0</v>
      </c>
      <c r="N920" s="43">
        <f>IF(ISNA(SUMIFS(INDEX('Model Participation Data'!$N$8:$DX$57,0,MATCH(CONCATENATE($J920,N$6),'Model Participation Data'!$N$6:$DX$6,0)),'Model Participation Data'!$B$8:$B$57,$C920,'Model Participation Data'!$C$8:$C$57,$D920)),"-",SUMIFS(INDEX('Model Participation Data'!$N$8:$DX$57,0,MATCH(CONCATENATE($J920,N$6),'Model Participation Data'!$N$6:$DX$6,0)),'Model Participation Data'!$B$8:$B$57,$C920,'Model Participation Data'!$C$8:$C$57,$D920))</f>
        <v>0</v>
      </c>
      <c r="O920" s="154">
        <f>IF(ISNA(SUMIFS(INDEX('Model Participation Data'!$N$8:$DX$57,0,MATCH(CONCATENATE($J920,O$6),'Model Participation Data'!$N$6:$DX$6,0)),'Model Participation Data'!$B$8:$B$57,$C920,'Model Participation Data'!$C$8:$C$57,$D920)),"-",SUMIFS(INDEX('Model Participation Data'!$N$8:$DX$57,0,MATCH(CONCATENATE($J920,O$6),'Model Participation Data'!$N$6:$DX$6,0)),'Model Participation Data'!$B$8:$B$57,$C920,'Model Participation Data'!$C$8:$C$57,$D920))</f>
        <v>0</v>
      </c>
    </row>
    <row r="921" spans="2:15" outlineLevel="1" x14ac:dyDescent="0.35">
      <c r="B921" s="37" t="s">
        <v>80</v>
      </c>
      <c r="C921" s="38" t="str">
        <f>IF(ISBLANK('Model Participation Data'!$B$44),"-",'Model Participation Data'!$B$44)</f>
        <v>-</v>
      </c>
      <c r="D921" s="38" t="str">
        <f>IF(ISBLANK('Model Participation Data'!$C$44),"-",'Model Participation Data'!$C$44)</f>
        <v>-</v>
      </c>
      <c r="E921" s="38" t="str">
        <f>IF(ISBLANK('Model Participation Data'!$D$44),"-",'Model Participation Data'!$D$44)</f>
        <v>-</v>
      </c>
      <c r="F921" s="38" t="str">
        <f>IF(ISBLANK('Model Participation Data'!$E$44),"-",'Model Participation Data'!$E$44)</f>
        <v>-</v>
      </c>
      <c r="G921" s="151" t="str">
        <f>IF(ISBLANK('Model Participation Data'!$F$44),"-",'Model Participation Data'!$F$44)</f>
        <v>-</v>
      </c>
      <c r="H921" s="38">
        <v>3</v>
      </c>
      <c r="I921" s="38">
        <v>2</v>
      </c>
      <c r="J921" s="150" t="str">
        <f t="shared" si="46"/>
        <v>32</v>
      </c>
      <c r="K921" s="38" t="str">
        <f>IF(ISBLANK('Model Participation Data'!$L$44),"-",'Model Participation Data'!$L$44)</f>
        <v>-</v>
      </c>
      <c r="L921" s="39" t="str">
        <f>IF(ISBLANK('Model Participation Data'!$M$44),"-",'Model Participation Data'!$M$44)</f>
        <v>-</v>
      </c>
      <c r="M921" s="43">
        <f>IF(ISNA(SUMIFS(INDEX('Model Participation Data'!$N$8:$DX$57,0,MATCH(CONCATENATE($J921,M$6),'Model Participation Data'!$N$6:$DX$6,0)),'Model Participation Data'!$B$8:$B$57,$C921,'Model Participation Data'!$C$8:$C$57,$D921)),"-",SUMIFS(INDEX('Model Participation Data'!$N$8:$DX$57,0,MATCH(CONCATENATE($J921,M$6),'Model Participation Data'!$N$6:$DX$6,0)),'Model Participation Data'!$B$8:$B$57,$C921,'Model Participation Data'!$C$8:$C$57,$D921))</f>
        <v>0</v>
      </c>
      <c r="N921" s="43">
        <f>IF(ISNA(SUMIFS(INDEX('Model Participation Data'!$N$8:$DX$57,0,MATCH(CONCATENATE($J921,N$6),'Model Participation Data'!$N$6:$DX$6,0)),'Model Participation Data'!$B$8:$B$57,$C921,'Model Participation Data'!$C$8:$C$57,$D921)),"-",SUMIFS(INDEX('Model Participation Data'!$N$8:$DX$57,0,MATCH(CONCATENATE($J921,N$6),'Model Participation Data'!$N$6:$DX$6,0)),'Model Participation Data'!$B$8:$B$57,$C921,'Model Participation Data'!$C$8:$C$57,$D921))</f>
        <v>0</v>
      </c>
      <c r="O921" s="154">
        <f>IF(ISNA(SUMIFS(INDEX('Model Participation Data'!$N$8:$DX$57,0,MATCH(CONCATENATE($J921,O$6),'Model Participation Data'!$N$6:$DX$6,0)),'Model Participation Data'!$B$8:$B$57,$C921,'Model Participation Data'!$C$8:$C$57,$D921)),"-",SUMIFS(INDEX('Model Participation Data'!$N$8:$DX$57,0,MATCH(CONCATENATE($J921,O$6),'Model Participation Data'!$N$6:$DX$6,0)),'Model Participation Data'!$B$8:$B$57,$C921,'Model Participation Data'!$C$8:$C$57,$D921))</f>
        <v>0</v>
      </c>
    </row>
    <row r="922" spans="2:15" outlineLevel="1" x14ac:dyDescent="0.35">
      <c r="B922" s="37" t="s">
        <v>80</v>
      </c>
      <c r="C922" s="38" t="str">
        <f>IF(ISBLANK('Model Participation Data'!$B$44),"-",'Model Participation Data'!$B$44)</f>
        <v>-</v>
      </c>
      <c r="D922" s="38" t="str">
        <f>IF(ISBLANK('Model Participation Data'!$C$44),"-",'Model Participation Data'!$C$44)</f>
        <v>-</v>
      </c>
      <c r="E922" s="38" t="str">
        <f>IF(ISBLANK('Model Participation Data'!$D$44),"-",'Model Participation Data'!$D$44)</f>
        <v>-</v>
      </c>
      <c r="F922" s="38" t="str">
        <f>IF(ISBLANK('Model Participation Data'!$E$44),"-",'Model Participation Data'!$E$44)</f>
        <v>-</v>
      </c>
      <c r="G922" s="151" t="str">
        <f>IF(ISBLANK('Model Participation Data'!$F$44),"-",'Model Participation Data'!$F$44)</f>
        <v>-</v>
      </c>
      <c r="H922" s="38">
        <v>3</v>
      </c>
      <c r="I922" s="38">
        <v>3</v>
      </c>
      <c r="J922" s="150" t="str">
        <f t="shared" si="46"/>
        <v>33</v>
      </c>
      <c r="K922" s="38" t="str">
        <f>IF(ISBLANK('Model Participation Data'!$L$44),"-",'Model Participation Data'!$L$44)</f>
        <v>-</v>
      </c>
      <c r="L922" s="39" t="str">
        <f>IF(ISBLANK('Model Participation Data'!$M$44),"-",'Model Participation Data'!$M$44)</f>
        <v>-</v>
      </c>
      <c r="M922" s="43">
        <f>IF(ISNA(SUMIFS(INDEX('Model Participation Data'!$N$8:$DX$57,0,MATCH(CONCATENATE($J922,M$6),'Model Participation Data'!$N$6:$DX$6,0)),'Model Participation Data'!$B$8:$B$57,$C922,'Model Participation Data'!$C$8:$C$57,$D922)),"-",SUMIFS(INDEX('Model Participation Data'!$N$8:$DX$57,0,MATCH(CONCATENATE($J922,M$6),'Model Participation Data'!$N$6:$DX$6,0)),'Model Participation Data'!$B$8:$B$57,$C922,'Model Participation Data'!$C$8:$C$57,$D922))</f>
        <v>0</v>
      </c>
      <c r="N922" s="43">
        <f>IF(ISNA(SUMIFS(INDEX('Model Participation Data'!$N$8:$DX$57,0,MATCH(CONCATENATE($J922,N$6),'Model Participation Data'!$N$6:$DX$6,0)),'Model Participation Data'!$B$8:$B$57,$C922,'Model Participation Data'!$C$8:$C$57,$D922)),"-",SUMIFS(INDEX('Model Participation Data'!$N$8:$DX$57,0,MATCH(CONCATENATE($J922,N$6),'Model Participation Data'!$N$6:$DX$6,0)),'Model Participation Data'!$B$8:$B$57,$C922,'Model Participation Data'!$C$8:$C$57,$D922))</f>
        <v>0</v>
      </c>
      <c r="O922" s="154">
        <f>IF(ISNA(SUMIFS(INDEX('Model Participation Data'!$N$8:$DX$57,0,MATCH(CONCATENATE($J922,O$6),'Model Participation Data'!$N$6:$DX$6,0)),'Model Participation Data'!$B$8:$B$57,$C922,'Model Participation Data'!$C$8:$C$57,$D922)),"-",SUMIFS(INDEX('Model Participation Data'!$N$8:$DX$57,0,MATCH(CONCATENATE($J922,O$6),'Model Participation Data'!$N$6:$DX$6,0)),'Model Participation Data'!$B$8:$B$57,$C922,'Model Participation Data'!$C$8:$C$57,$D922))</f>
        <v>0</v>
      </c>
    </row>
    <row r="923" spans="2:15" outlineLevel="1" x14ac:dyDescent="0.35">
      <c r="B923" s="37" t="s">
        <v>80</v>
      </c>
      <c r="C923" s="38" t="str">
        <f>IF(ISBLANK('Model Participation Data'!$B$44),"-",'Model Participation Data'!$B$44)</f>
        <v>-</v>
      </c>
      <c r="D923" s="38" t="str">
        <f>IF(ISBLANK('Model Participation Data'!$C$44),"-",'Model Participation Data'!$C$44)</f>
        <v>-</v>
      </c>
      <c r="E923" s="38" t="str">
        <f>IF(ISBLANK('Model Participation Data'!$D$44),"-",'Model Participation Data'!$D$44)</f>
        <v>-</v>
      </c>
      <c r="F923" s="38" t="str">
        <f>IF(ISBLANK('Model Participation Data'!$E$44),"-",'Model Participation Data'!$E$44)</f>
        <v>-</v>
      </c>
      <c r="G923" s="151" t="str">
        <f>IF(ISBLANK('Model Participation Data'!$F$44),"-",'Model Participation Data'!$F$44)</f>
        <v>-</v>
      </c>
      <c r="H923" s="38">
        <v>3</v>
      </c>
      <c r="I923" s="38">
        <v>4</v>
      </c>
      <c r="J923" s="150" t="str">
        <f t="shared" si="46"/>
        <v>34</v>
      </c>
      <c r="K923" s="38" t="str">
        <f>IF(ISBLANK('Model Participation Data'!$L$44),"-",'Model Participation Data'!$L$44)</f>
        <v>-</v>
      </c>
      <c r="L923" s="39" t="str">
        <f>IF(ISBLANK('Model Participation Data'!$M$44),"-",'Model Participation Data'!$M$44)</f>
        <v>-</v>
      </c>
      <c r="M923" s="43">
        <f>IF(ISNA(SUMIFS(INDEX('Model Participation Data'!$N$8:$DX$57,0,MATCH(CONCATENATE($J923,M$6),'Model Participation Data'!$N$6:$DX$6,0)),'Model Participation Data'!$B$8:$B$57,$C923,'Model Participation Data'!$C$8:$C$57,$D923)),"-",SUMIFS(INDEX('Model Participation Data'!$N$8:$DX$57,0,MATCH(CONCATENATE($J923,M$6),'Model Participation Data'!$N$6:$DX$6,0)),'Model Participation Data'!$B$8:$B$57,$C923,'Model Participation Data'!$C$8:$C$57,$D923))</f>
        <v>0</v>
      </c>
      <c r="N923" s="43">
        <f>IF(ISNA(SUMIFS(INDEX('Model Participation Data'!$N$8:$DX$57,0,MATCH(CONCATENATE($J923,N$6),'Model Participation Data'!$N$6:$DX$6,0)),'Model Participation Data'!$B$8:$B$57,$C923,'Model Participation Data'!$C$8:$C$57,$D923)),"-",SUMIFS(INDEX('Model Participation Data'!$N$8:$DX$57,0,MATCH(CONCATENATE($J923,N$6),'Model Participation Data'!$N$6:$DX$6,0)),'Model Participation Data'!$B$8:$B$57,$C923,'Model Participation Data'!$C$8:$C$57,$D923))</f>
        <v>0</v>
      </c>
      <c r="O923" s="154">
        <f>IF(ISNA(SUMIFS(INDEX('Model Participation Data'!$N$8:$DX$57,0,MATCH(CONCATENATE($J923,O$6),'Model Participation Data'!$N$6:$DX$6,0)),'Model Participation Data'!$B$8:$B$57,$C923,'Model Participation Data'!$C$8:$C$57,$D923)),"-",SUMIFS(INDEX('Model Participation Data'!$N$8:$DX$57,0,MATCH(CONCATENATE($J923,O$6),'Model Participation Data'!$N$6:$DX$6,0)),'Model Participation Data'!$B$8:$B$57,$C923,'Model Participation Data'!$C$8:$C$57,$D923))</f>
        <v>0</v>
      </c>
    </row>
    <row r="924" spans="2:15" outlineLevel="1" x14ac:dyDescent="0.35">
      <c r="B924" s="37" t="s">
        <v>80</v>
      </c>
      <c r="C924" s="38" t="str">
        <f>IF(ISBLANK('Model Participation Data'!$B$44),"-",'Model Participation Data'!$B$44)</f>
        <v>-</v>
      </c>
      <c r="D924" s="38" t="str">
        <f>IF(ISBLANK('Model Participation Data'!$C$44),"-",'Model Participation Data'!$C$44)</f>
        <v>-</v>
      </c>
      <c r="E924" s="38" t="str">
        <f>IF(ISBLANK('Model Participation Data'!$D$44),"-",'Model Participation Data'!$D$44)</f>
        <v>-</v>
      </c>
      <c r="F924" s="38" t="str">
        <f>IF(ISBLANK('Model Participation Data'!$E$44),"-",'Model Participation Data'!$E$44)</f>
        <v>-</v>
      </c>
      <c r="G924" s="151" t="str">
        <f>IF(ISBLANK('Model Participation Data'!$F$44),"-",'Model Participation Data'!$F$44)</f>
        <v>-</v>
      </c>
      <c r="H924" s="38">
        <v>3</v>
      </c>
      <c r="I924" s="38">
        <v>5</v>
      </c>
      <c r="J924" s="150" t="str">
        <f t="shared" si="46"/>
        <v>35</v>
      </c>
      <c r="K924" s="38" t="str">
        <f>IF(ISBLANK('Model Participation Data'!$L$44),"-",'Model Participation Data'!$L$44)</f>
        <v>-</v>
      </c>
      <c r="L924" s="39" t="str">
        <f>IF(ISBLANK('Model Participation Data'!$M$44),"-",'Model Participation Data'!$M$44)</f>
        <v>-</v>
      </c>
      <c r="M924" s="43">
        <f>IF(ISNA(SUMIFS(INDEX('Model Participation Data'!$N$8:$DX$57,0,MATCH(CONCATENATE($J924,M$6),'Model Participation Data'!$N$6:$DX$6,0)),'Model Participation Data'!$B$8:$B$57,$C924,'Model Participation Data'!$C$8:$C$57,$D924)),"-",SUMIFS(INDEX('Model Participation Data'!$N$8:$DX$57,0,MATCH(CONCATENATE($J924,M$6),'Model Participation Data'!$N$6:$DX$6,0)),'Model Participation Data'!$B$8:$B$57,$C924,'Model Participation Data'!$C$8:$C$57,$D924))</f>
        <v>0</v>
      </c>
      <c r="N924" s="43">
        <f>IF(ISNA(SUMIFS(INDEX('Model Participation Data'!$N$8:$DX$57,0,MATCH(CONCATENATE($J924,N$6),'Model Participation Data'!$N$6:$DX$6,0)),'Model Participation Data'!$B$8:$B$57,$C924,'Model Participation Data'!$C$8:$C$57,$D924)),"-",SUMIFS(INDEX('Model Participation Data'!$N$8:$DX$57,0,MATCH(CONCATENATE($J924,N$6),'Model Participation Data'!$N$6:$DX$6,0)),'Model Participation Data'!$B$8:$B$57,$C924,'Model Participation Data'!$C$8:$C$57,$D924))</f>
        <v>0</v>
      </c>
      <c r="O924" s="154">
        <f>IF(ISNA(SUMIFS(INDEX('Model Participation Data'!$N$8:$DX$57,0,MATCH(CONCATENATE($J924,O$6),'Model Participation Data'!$N$6:$DX$6,0)),'Model Participation Data'!$B$8:$B$57,$C924,'Model Participation Data'!$C$8:$C$57,$D924)),"-",SUMIFS(INDEX('Model Participation Data'!$N$8:$DX$57,0,MATCH(CONCATENATE($J924,O$6),'Model Participation Data'!$N$6:$DX$6,0)),'Model Participation Data'!$B$8:$B$57,$C924,'Model Participation Data'!$C$8:$C$57,$D924))</f>
        <v>0</v>
      </c>
    </row>
    <row r="925" spans="2:15" outlineLevel="1" x14ac:dyDescent="0.35">
      <c r="B925" s="37" t="s">
        <v>80</v>
      </c>
      <c r="C925" s="38" t="str">
        <f>IF(ISBLANK('Model Participation Data'!$B$44),"-",'Model Participation Data'!$B$44)</f>
        <v>-</v>
      </c>
      <c r="D925" s="38" t="str">
        <f>IF(ISBLANK('Model Participation Data'!$C$44),"-",'Model Participation Data'!$C$44)</f>
        <v>-</v>
      </c>
      <c r="E925" s="38" t="str">
        <f>IF(ISBLANK('Model Participation Data'!$D$44),"-",'Model Participation Data'!$D$44)</f>
        <v>-</v>
      </c>
      <c r="F925" s="38" t="str">
        <f>IF(ISBLANK('Model Participation Data'!$E$44),"-",'Model Participation Data'!$E$44)</f>
        <v>-</v>
      </c>
      <c r="G925" s="151" t="str">
        <f>IF(ISBLANK('Model Participation Data'!$F$44),"-",'Model Participation Data'!$F$44)</f>
        <v>-</v>
      </c>
      <c r="H925" s="38">
        <v>3</v>
      </c>
      <c r="I925" s="38" t="s">
        <v>65</v>
      </c>
      <c r="J925" s="150" t="str">
        <f t="shared" si="46"/>
        <v>3Goal</v>
      </c>
      <c r="K925" s="38" t="str">
        <f>IF(ISBLANK('Model Participation Data'!$L$44),"-",'Model Participation Data'!$L$44)</f>
        <v>-</v>
      </c>
      <c r="L925" s="39" t="str">
        <f>IF(ISBLANK('Model Participation Data'!$M$44),"-",'Model Participation Data'!$M$44)</f>
        <v>-</v>
      </c>
      <c r="M925" s="43" t="str">
        <f>IF(ISNA(SUMIFS(INDEX('Model Participation Data'!$N$8:$DX$57,0,MATCH(CONCATENATE($J925,M$6),'Model Participation Data'!$N$6:$DX$6,0)),'Model Participation Data'!$B$8:$B$57,$C925,'Model Participation Data'!$C$8:$C$57,$D925)),"-",SUMIFS(INDEX('Model Participation Data'!$N$8:$DX$57,0,MATCH(CONCATENATE($J925,M$6),'Model Participation Data'!$N$6:$DX$6,0)),'Model Participation Data'!$B$8:$B$57,$C925,'Model Participation Data'!$C$8:$C$57,$D925))</f>
        <v>-</v>
      </c>
      <c r="N925" s="43" t="str">
        <f>IF(ISNA(SUMIFS(INDEX('Model Participation Data'!$N$8:$DX$57,0,MATCH(CONCATENATE($J925,N$6),'Model Participation Data'!$N$6:$DX$6,0)),'Model Participation Data'!$B$8:$B$57,$C925,'Model Participation Data'!$C$8:$C$57,$D925)),"-",SUMIFS(INDEX('Model Participation Data'!$N$8:$DX$57,0,MATCH(CONCATENATE($J925,N$6),'Model Participation Data'!$N$6:$DX$6,0)),'Model Participation Data'!$B$8:$B$57,$C925,'Model Participation Data'!$C$8:$C$57,$D925))</f>
        <v>-</v>
      </c>
      <c r="O925" s="154">
        <f>IF(ISNA(SUMIFS(INDEX('Model Participation Data'!$N$8:$DX$57,0,MATCH(CONCATENATE($J925,O$6),'Model Participation Data'!$N$6:$DX$6,0)),'Model Participation Data'!$B$8:$B$57,$C925,'Model Participation Data'!$C$8:$C$57,$D925)),"-",SUMIFS(INDEX('Model Participation Data'!$N$8:$DX$57,0,MATCH(CONCATENATE($J925,O$6),'Model Participation Data'!$N$6:$DX$6,0)),'Model Participation Data'!$B$8:$B$57,$C925,'Model Participation Data'!$C$8:$C$57,$D925))</f>
        <v>0</v>
      </c>
    </row>
    <row r="926" spans="2:15" outlineLevel="1" x14ac:dyDescent="0.35">
      <c r="B926" s="37" t="s">
        <v>80</v>
      </c>
      <c r="C926" s="38" t="str">
        <f>IF(ISBLANK('Model Participation Data'!$B$44),"-",'Model Participation Data'!$B$44)</f>
        <v>-</v>
      </c>
      <c r="D926" s="38" t="str">
        <f>IF(ISBLANK('Model Participation Data'!$C$44),"-",'Model Participation Data'!$C$44)</f>
        <v>-</v>
      </c>
      <c r="E926" s="38" t="str">
        <f>IF(ISBLANK('Model Participation Data'!$D$44),"-",'Model Participation Data'!$D$44)</f>
        <v>-</v>
      </c>
      <c r="F926" s="38" t="str">
        <f>IF(ISBLANK('Model Participation Data'!$E$44),"-",'Model Participation Data'!$E$44)</f>
        <v>-</v>
      </c>
      <c r="G926" s="151" t="str">
        <f>IF(ISBLANK('Model Participation Data'!$F$44),"-",'Model Participation Data'!$F$44)</f>
        <v>-</v>
      </c>
      <c r="H926" s="38">
        <v>4</v>
      </c>
      <c r="I926" s="38">
        <v>1</v>
      </c>
      <c r="J926" s="150" t="str">
        <f t="shared" ref="J926:J931" si="49">CONCATENATE(H926,I926)</f>
        <v>41</v>
      </c>
      <c r="K926" s="38" t="str">
        <f>IF(ISBLANK('Model Participation Data'!$L$44),"-",'Model Participation Data'!$L$44)</f>
        <v>-</v>
      </c>
      <c r="L926" s="39" t="str">
        <f>IF(ISBLANK('Model Participation Data'!$M$44),"-",'Model Participation Data'!$M$44)</f>
        <v>-</v>
      </c>
      <c r="M926" s="43">
        <f>IF(ISNA(SUMIFS(INDEX('Model Participation Data'!$N$8:$DX$57,0,MATCH(CONCATENATE($J926,M$6),'Model Participation Data'!$N$6:$DX$6,0)),'Model Participation Data'!$B$8:$B$57,$C926,'Model Participation Data'!$C$8:$C$57,$D926)),"-",SUMIFS(INDEX('Model Participation Data'!$N$8:$DX$57,0,MATCH(CONCATENATE($J926,M$6),'Model Participation Data'!$N$6:$DX$6,0)),'Model Participation Data'!$B$8:$B$57,$C926,'Model Participation Data'!$C$8:$C$57,$D926))</f>
        <v>0</v>
      </c>
      <c r="N926" s="43">
        <f>IF(ISNA(SUMIFS(INDEX('Model Participation Data'!$N$8:$DX$57,0,MATCH(CONCATENATE($J926,N$6),'Model Participation Data'!$N$6:$DX$6,0)),'Model Participation Data'!$B$8:$B$57,$C926,'Model Participation Data'!$C$8:$C$57,$D926)),"-",SUMIFS(INDEX('Model Participation Data'!$N$8:$DX$57,0,MATCH(CONCATENATE($J926,N$6),'Model Participation Data'!$N$6:$DX$6,0)),'Model Participation Data'!$B$8:$B$57,$C926,'Model Participation Data'!$C$8:$C$57,$D926))</f>
        <v>0</v>
      </c>
      <c r="O926" s="154">
        <f>IF(ISNA(SUMIFS(INDEX('Model Participation Data'!$N$8:$DX$57,0,MATCH(CONCATENATE($J926,O$6),'Model Participation Data'!$N$6:$DX$6,0)),'Model Participation Data'!$B$8:$B$57,$C926,'Model Participation Data'!$C$8:$C$57,$D926)),"-",SUMIFS(INDEX('Model Participation Data'!$N$8:$DX$57,0,MATCH(CONCATENATE($J926,O$6),'Model Participation Data'!$N$6:$DX$6,0)),'Model Participation Data'!$B$8:$B$57,$C926,'Model Participation Data'!$C$8:$C$57,$D926))</f>
        <v>0</v>
      </c>
    </row>
    <row r="927" spans="2:15" outlineLevel="1" x14ac:dyDescent="0.35">
      <c r="B927" s="37" t="s">
        <v>80</v>
      </c>
      <c r="C927" s="38" t="str">
        <f>IF(ISBLANK('Model Participation Data'!$B$44),"-",'Model Participation Data'!$B$44)</f>
        <v>-</v>
      </c>
      <c r="D927" s="38" t="str">
        <f>IF(ISBLANK('Model Participation Data'!$C$44),"-",'Model Participation Data'!$C$44)</f>
        <v>-</v>
      </c>
      <c r="E927" s="38" t="str">
        <f>IF(ISBLANK('Model Participation Data'!$D$44),"-",'Model Participation Data'!$D$44)</f>
        <v>-</v>
      </c>
      <c r="F927" s="38" t="str">
        <f>IF(ISBLANK('Model Participation Data'!$E$44),"-",'Model Participation Data'!$E$44)</f>
        <v>-</v>
      </c>
      <c r="G927" s="151" t="str">
        <f>IF(ISBLANK('Model Participation Data'!$F$44),"-",'Model Participation Data'!$F$44)</f>
        <v>-</v>
      </c>
      <c r="H927" s="38">
        <v>4</v>
      </c>
      <c r="I927" s="38">
        <v>2</v>
      </c>
      <c r="J927" s="150" t="str">
        <f t="shared" si="49"/>
        <v>42</v>
      </c>
      <c r="K927" s="38" t="str">
        <f>IF(ISBLANK('Model Participation Data'!$L$44),"-",'Model Participation Data'!$L$44)</f>
        <v>-</v>
      </c>
      <c r="L927" s="39" t="str">
        <f>IF(ISBLANK('Model Participation Data'!$M$44),"-",'Model Participation Data'!$M$44)</f>
        <v>-</v>
      </c>
      <c r="M927" s="43">
        <f>IF(ISNA(SUMIFS(INDEX('Model Participation Data'!$N$8:$DX$57,0,MATCH(CONCATENATE($J927,M$6),'Model Participation Data'!$N$6:$DX$6,0)),'Model Participation Data'!$B$8:$B$57,$C927,'Model Participation Data'!$C$8:$C$57,$D927)),"-",SUMIFS(INDEX('Model Participation Data'!$N$8:$DX$57,0,MATCH(CONCATENATE($J927,M$6),'Model Participation Data'!$N$6:$DX$6,0)),'Model Participation Data'!$B$8:$B$57,$C927,'Model Participation Data'!$C$8:$C$57,$D927))</f>
        <v>0</v>
      </c>
      <c r="N927" s="43">
        <f>IF(ISNA(SUMIFS(INDEX('Model Participation Data'!$N$8:$DX$57,0,MATCH(CONCATENATE($J927,N$6),'Model Participation Data'!$N$6:$DX$6,0)),'Model Participation Data'!$B$8:$B$57,$C927,'Model Participation Data'!$C$8:$C$57,$D927)),"-",SUMIFS(INDEX('Model Participation Data'!$N$8:$DX$57,0,MATCH(CONCATENATE($J927,N$6),'Model Participation Data'!$N$6:$DX$6,0)),'Model Participation Data'!$B$8:$B$57,$C927,'Model Participation Data'!$C$8:$C$57,$D927))</f>
        <v>0</v>
      </c>
      <c r="O927" s="154">
        <f>IF(ISNA(SUMIFS(INDEX('Model Participation Data'!$N$8:$DX$57,0,MATCH(CONCATENATE($J927,O$6),'Model Participation Data'!$N$6:$DX$6,0)),'Model Participation Data'!$B$8:$B$57,$C927,'Model Participation Data'!$C$8:$C$57,$D927)),"-",SUMIFS(INDEX('Model Participation Data'!$N$8:$DX$57,0,MATCH(CONCATENATE($J927,O$6),'Model Participation Data'!$N$6:$DX$6,0)),'Model Participation Data'!$B$8:$B$57,$C927,'Model Participation Data'!$C$8:$C$57,$D927))</f>
        <v>0</v>
      </c>
    </row>
    <row r="928" spans="2:15" outlineLevel="1" x14ac:dyDescent="0.35">
      <c r="B928" s="37" t="s">
        <v>80</v>
      </c>
      <c r="C928" s="38" t="str">
        <f>IF(ISBLANK('Model Participation Data'!$B$44),"-",'Model Participation Data'!$B$44)</f>
        <v>-</v>
      </c>
      <c r="D928" s="38" t="str">
        <f>IF(ISBLANK('Model Participation Data'!$C$44),"-",'Model Participation Data'!$C$44)</f>
        <v>-</v>
      </c>
      <c r="E928" s="38" t="str">
        <f>IF(ISBLANK('Model Participation Data'!$D$44),"-",'Model Participation Data'!$D$44)</f>
        <v>-</v>
      </c>
      <c r="F928" s="38" t="str">
        <f>IF(ISBLANK('Model Participation Data'!$E$44),"-",'Model Participation Data'!$E$44)</f>
        <v>-</v>
      </c>
      <c r="G928" s="151" t="str">
        <f>IF(ISBLANK('Model Participation Data'!$F$44),"-",'Model Participation Data'!$F$44)</f>
        <v>-</v>
      </c>
      <c r="H928" s="38">
        <v>4</v>
      </c>
      <c r="I928" s="38">
        <v>3</v>
      </c>
      <c r="J928" s="150" t="str">
        <f t="shared" si="49"/>
        <v>43</v>
      </c>
      <c r="K928" s="38" t="str">
        <f>IF(ISBLANK('Model Participation Data'!$L$44),"-",'Model Participation Data'!$L$44)</f>
        <v>-</v>
      </c>
      <c r="L928" s="39" t="str">
        <f>IF(ISBLANK('Model Participation Data'!$M$44),"-",'Model Participation Data'!$M$44)</f>
        <v>-</v>
      </c>
      <c r="M928" s="43">
        <f>IF(ISNA(SUMIFS(INDEX('Model Participation Data'!$N$8:$DX$57,0,MATCH(CONCATENATE($J928,M$6),'Model Participation Data'!$N$6:$DX$6,0)),'Model Participation Data'!$B$8:$B$57,$C928,'Model Participation Data'!$C$8:$C$57,$D928)),"-",SUMIFS(INDEX('Model Participation Data'!$N$8:$DX$57,0,MATCH(CONCATENATE($J928,M$6),'Model Participation Data'!$N$6:$DX$6,0)),'Model Participation Data'!$B$8:$B$57,$C928,'Model Participation Data'!$C$8:$C$57,$D928))</f>
        <v>0</v>
      </c>
      <c r="N928" s="43">
        <f>IF(ISNA(SUMIFS(INDEX('Model Participation Data'!$N$8:$DX$57,0,MATCH(CONCATENATE($J928,N$6),'Model Participation Data'!$N$6:$DX$6,0)),'Model Participation Data'!$B$8:$B$57,$C928,'Model Participation Data'!$C$8:$C$57,$D928)),"-",SUMIFS(INDEX('Model Participation Data'!$N$8:$DX$57,0,MATCH(CONCATENATE($J928,N$6),'Model Participation Data'!$N$6:$DX$6,0)),'Model Participation Data'!$B$8:$B$57,$C928,'Model Participation Data'!$C$8:$C$57,$D928))</f>
        <v>0</v>
      </c>
      <c r="O928" s="154">
        <f>IF(ISNA(SUMIFS(INDEX('Model Participation Data'!$N$8:$DX$57,0,MATCH(CONCATENATE($J928,O$6),'Model Participation Data'!$N$6:$DX$6,0)),'Model Participation Data'!$B$8:$B$57,$C928,'Model Participation Data'!$C$8:$C$57,$D928)),"-",SUMIFS(INDEX('Model Participation Data'!$N$8:$DX$57,0,MATCH(CONCATENATE($J928,O$6),'Model Participation Data'!$N$6:$DX$6,0)),'Model Participation Data'!$B$8:$B$57,$C928,'Model Participation Data'!$C$8:$C$57,$D928))</f>
        <v>0</v>
      </c>
    </row>
    <row r="929" spans="2:15" outlineLevel="1" x14ac:dyDescent="0.35">
      <c r="B929" s="37" t="s">
        <v>80</v>
      </c>
      <c r="C929" s="38" t="str">
        <f>IF(ISBLANK('Model Participation Data'!$B$44),"-",'Model Participation Data'!$B$44)</f>
        <v>-</v>
      </c>
      <c r="D929" s="38" t="str">
        <f>IF(ISBLANK('Model Participation Data'!$C$44),"-",'Model Participation Data'!$C$44)</f>
        <v>-</v>
      </c>
      <c r="E929" s="38" t="str">
        <f>IF(ISBLANK('Model Participation Data'!$D$44),"-",'Model Participation Data'!$D$44)</f>
        <v>-</v>
      </c>
      <c r="F929" s="38" t="str">
        <f>IF(ISBLANK('Model Participation Data'!$E$44),"-",'Model Participation Data'!$E$44)</f>
        <v>-</v>
      </c>
      <c r="G929" s="151" t="str">
        <f>IF(ISBLANK('Model Participation Data'!$F$44),"-",'Model Participation Data'!$F$44)</f>
        <v>-</v>
      </c>
      <c r="H929" s="38">
        <v>4</v>
      </c>
      <c r="I929" s="38">
        <v>4</v>
      </c>
      <c r="J929" s="150" t="str">
        <f t="shared" si="49"/>
        <v>44</v>
      </c>
      <c r="K929" s="38" t="str">
        <f>IF(ISBLANK('Model Participation Data'!$L$44),"-",'Model Participation Data'!$L$44)</f>
        <v>-</v>
      </c>
      <c r="L929" s="39" t="str">
        <f>IF(ISBLANK('Model Participation Data'!$M$44),"-",'Model Participation Data'!$M$44)</f>
        <v>-</v>
      </c>
      <c r="M929" s="43">
        <f>IF(ISNA(SUMIFS(INDEX('Model Participation Data'!$N$8:$DX$57,0,MATCH(CONCATENATE($J929,M$6),'Model Participation Data'!$N$6:$DX$6,0)),'Model Participation Data'!$B$8:$B$57,$C929,'Model Participation Data'!$C$8:$C$57,$D929)),"-",SUMIFS(INDEX('Model Participation Data'!$N$8:$DX$57,0,MATCH(CONCATENATE($J929,M$6),'Model Participation Data'!$N$6:$DX$6,0)),'Model Participation Data'!$B$8:$B$57,$C929,'Model Participation Data'!$C$8:$C$57,$D929))</f>
        <v>0</v>
      </c>
      <c r="N929" s="43">
        <f>IF(ISNA(SUMIFS(INDEX('Model Participation Data'!$N$8:$DX$57,0,MATCH(CONCATENATE($J929,N$6),'Model Participation Data'!$N$6:$DX$6,0)),'Model Participation Data'!$B$8:$B$57,$C929,'Model Participation Data'!$C$8:$C$57,$D929)),"-",SUMIFS(INDEX('Model Participation Data'!$N$8:$DX$57,0,MATCH(CONCATENATE($J929,N$6),'Model Participation Data'!$N$6:$DX$6,0)),'Model Participation Data'!$B$8:$B$57,$C929,'Model Participation Data'!$C$8:$C$57,$D929))</f>
        <v>0</v>
      </c>
      <c r="O929" s="154">
        <f>IF(ISNA(SUMIFS(INDEX('Model Participation Data'!$N$8:$DX$57,0,MATCH(CONCATENATE($J929,O$6),'Model Participation Data'!$N$6:$DX$6,0)),'Model Participation Data'!$B$8:$B$57,$C929,'Model Participation Data'!$C$8:$C$57,$D929)),"-",SUMIFS(INDEX('Model Participation Data'!$N$8:$DX$57,0,MATCH(CONCATENATE($J929,O$6),'Model Participation Data'!$N$6:$DX$6,0)),'Model Participation Data'!$B$8:$B$57,$C929,'Model Participation Data'!$C$8:$C$57,$D929))</f>
        <v>0</v>
      </c>
    </row>
    <row r="930" spans="2:15" outlineLevel="1" x14ac:dyDescent="0.35">
      <c r="B930" s="37" t="s">
        <v>80</v>
      </c>
      <c r="C930" s="38" t="str">
        <f>IF(ISBLANK('Model Participation Data'!$B$44),"-",'Model Participation Data'!$B$44)</f>
        <v>-</v>
      </c>
      <c r="D930" s="38" t="str">
        <f>IF(ISBLANK('Model Participation Data'!$C$44),"-",'Model Participation Data'!$C$44)</f>
        <v>-</v>
      </c>
      <c r="E930" s="38" t="str">
        <f>IF(ISBLANK('Model Participation Data'!$D$44),"-",'Model Participation Data'!$D$44)</f>
        <v>-</v>
      </c>
      <c r="F930" s="38" t="str">
        <f>IF(ISBLANK('Model Participation Data'!$E$44),"-",'Model Participation Data'!$E$44)</f>
        <v>-</v>
      </c>
      <c r="G930" s="151" t="str">
        <f>IF(ISBLANK('Model Participation Data'!$F$44),"-",'Model Participation Data'!$F$44)</f>
        <v>-</v>
      </c>
      <c r="H930" s="38">
        <v>4</v>
      </c>
      <c r="I930" s="38">
        <v>5</v>
      </c>
      <c r="J930" s="150" t="str">
        <f t="shared" si="49"/>
        <v>45</v>
      </c>
      <c r="K930" s="38" t="str">
        <f>IF(ISBLANK('Model Participation Data'!$L$44),"-",'Model Participation Data'!$L$44)</f>
        <v>-</v>
      </c>
      <c r="L930" s="39" t="str">
        <f>IF(ISBLANK('Model Participation Data'!$M$44),"-",'Model Participation Data'!$M$44)</f>
        <v>-</v>
      </c>
      <c r="M930" s="43">
        <f>IF(ISNA(SUMIFS(INDEX('Model Participation Data'!$N$8:$DX$57,0,MATCH(CONCATENATE($J930,M$6),'Model Participation Data'!$N$6:$DX$6,0)),'Model Participation Data'!$B$8:$B$57,$C930,'Model Participation Data'!$C$8:$C$57,$D930)),"-",SUMIFS(INDEX('Model Participation Data'!$N$8:$DX$57,0,MATCH(CONCATENATE($J930,M$6),'Model Participation Data'!$N$6:$DX$6,0)),'Model Participation Data'!$B$8:$B$57,$C930,'Model Participation Data'!$C$8:$C$57,$D930))</f>
        <v>0</v>
      </c>
      <c r="N930" s="43">
        <f>IF(ISNA(SUMIFS(INDEX('Model Participation Data'!$N$8:$DX$57,0,MATCH(CONCATENATE($J930,N$6),'Model Participation Data'!$N$6:$DX$6,0)),'Model Participation Data'!$B$8:$B$57,$C930,'Model Participation Data'!$C$8:$C$57,$D930)),"-",SUMIFS(INDEX('Model Participation Data'!$N$8:$DX$57,0,MATCH(CONCATENATE($J930,N$6),'Model Participation Data'!$N$6:$DX$6,0)),'Model Participation Data'!$B$8:$B$57,$C930,'Model Participation Data'!$C$8:$C$57,$D930))</f>
        <v>0</v>
      </c>
      <c r="O930" s="154">
        <f>IF(ISNA(SUMIFS(INDEX('Model Participation Data'!$N$8:$DX$57,0,MATCH(CONCATENATE($J930,O$6),'Model Participation Data'!$N$6:$DX$6,0)),'Model Participation Data'!$B$8:$B$57,$C930,'Model Participation Data'!$C$8:$C$57,$D930)),"-",SUMIFS(INDEX('Model Participation Data'!$N$8:$DX$57,0,MATCH(CONCATENATE($J930,O$6),'Model Participation Data'!$N$6:$DX$6,0)),'Model Participation Data'!$B$8:$B$57,$C930,'Model Participation Data'!$C$8:$C$57,$D930))</f>
        <v>0</v>
      </c>
    </row>
    <row r="931" spans="2:15" outlineLevel="1" x14ac:dyDescent="0.35">
      <c r="B931" s="37" t="s">
        <v>80</v>
      </c>
      <c r="C931" s="38" t="str">
        <f>IF(ISBLANK('Model Participation Data'!$B$44),"-",'Model Participation Data'!$B$44)</f>
        <v>-</v>
      </c>
      <c r="D931" s="38" t="str">
        <f>IF(ISBLANK('Model Participation Data'!$C$44),"-",'Model Participation Data'!$C$44)</f>
        <v>-</v>
      </c>
      <c r="E931" s="38" t="str">
        <f>IF(ISBLANK('Model Participation Data'!$D$44),"-",'Model Participation Data'!$D$44)</f>
        <v>-</v>
      </c>
      <c r="F931" s="38" t="str">
        <f>IF(ISBLANK('Model Participation Data'!$E$44),"-",'Model Participation Data'!$E$44)</f>
        <v>-</v>
      </c>
      <c r="G931" s="151" t="str">
        <f>IF(ISBLANK('Model Participation Data'!$F$44),"-",'Model Participation Data'!$F$44)</f>
        <v>-</v>
      </c>
      <c r="H931" s="38">
        <v>4</v>
      </c>
      <c r="I931" s="38" t="s">
        <v>65</v>
      </c>
      <c r="J931" s="150" t="str">
        <f t="shared" si="49"/>
        <v>4Goal</v>
      </c>
      <c r="K931" s="38" t="str">
        <f>IF(ISBLANK('Model Participation Data'!$L$44),"-",'Model Participation Data'!$L$44)</f>
        <v>-</v>
      </c>
      <c r="L931" s="39" t="str">
        <f>IF(ISBLANK('Model Participation Data'!$M$44),"-",'Model Participation Data'!$M$44)</f>
        <v>-</v>
      </c>
      <c r="M931" s="43" t="str">
        <f>IF(ISNA(SUMIFS(INDEX('Model Participation Data'!$N$8:$DX$57,0,MATCH(CONCATENATE($J931,M$6),'Model Participation Data'!$N$6:$DX$6,0)),'Model Participation Data'!$B$8:$B$57,$C931,'Model Participation Data'!$C$8:$C$57,$D931)),"-",SUMIFS(INDEX('Model Participation Data'!$N$8:$DX$57,0,MATCH(CONCATENATE($J931,M$6),'Model Participation Data'!$N$6:$DX$6,0)),'Model Participation Data'!$B$8:$B$57,$C931,'Model Participation Data'!$C$8:$C$57,$D931))</f>
        <v>-</v>
      </c>
      <c r="N931" s="43" t="str">
        <f>IF(ISNA(SUMIFS(INDEX('Model Participation Data'!$N$8:$DX$57,0,MATCH(CONCATENATE($J931,N$6),'Model Participation Data'!$N$6:$DX$6,0)),'Model Participation Data'!$B$8:$B$57,$C931,'Model Participation Data'!$C$8:$C$57,$D931)),"-",SUMIFS(INDEX('Model Participation Data'!$N$8:$DX$57,0,MATCH(CONCATENATE($J931,N$6),'Model Participation Data'!$N$6:$DX$6,0)),'Model Participation Data'!$B$8:$B$57,$C931,'Model Participation Data'!$C$8:$C$57,$D931))</f>
        <v>-</v>
      </c>
      <c r="O931" s="154">
        <f>IF(ISNA(SUMIFS(INDEX('Model Participation Data'!$N$8:$DX$57,0,MATCH(CONCATENATE($J931,O$6),'Model Participation Data'!$N$6:$DX$6,0)),'Model Participation Data'!$B$8:$B$57,$C931,'Model Participation Data'!$C$8:$C$57,$D931)),"-",SUMIFS(INDEX('Model Participation Data'!$N$8:$DX$57,0,MATCH(CONCATENATE($J931,O$6),'Model Participation Data'!$N$6:$DX$6,0)),'Model Participation Data'!$B$8:$B$57,$C931,'Model Participation Data'!$C$8:$C$57,$D931))</f>
        <v>0</v>
      </c>
    </row>
    <row r="932" spans="2:15" outlineLevel="1" x14ac:dyDescent="0.35">
      <c r="B932" s="37" t="s">
        <v>80</v>
      </c>
      <c r="C932" s="38" t="str">
        <f>IF(ISBLANK('Model Participation Data'!$B$45),"-",'Model Participation Data'!$B$45)</f>
        <v>-</v>
      </c>
      <c r="D932" s="38" t="str">
        <f>IF(ISBLANK('Model Participation Data'!$C$45),"-",'Model Participation Data'!$C$45)</f>
        <v>-</v>
      </c>
      <c r="E932" s="38" t="str">
        <f>IF(ISBLANK('Model Participation Data'!$D$45),"-",'Model Participation Data'!$D$45)</f>
        <v>-</v>
      </c>
      <c r="F932" s="38" t="str">
        <f>IF(ISBLANK('Model Participation Data'!$E$45),"-",'Model Participation Data'!$E$45)</f>
        <v>-</v>
      </c>
      <c r="G932" s="151" t="str">
        <f>IF(ISBLANK('Model Participation Data'!$F$45),"-",'Model Participation Data'!$F$45)</f>
        <v>-</v>
      </c>
      <c r="H932" s="38" t="s">
        <v>64</v>
      </c>
      <c r="I932" s="38" t="s">
        <v>64</v>
      </c>
      <c r="J932" s="150" t="str">
        <f t="shared" si="46"/>
        <v>BaselineBaseline</v>
      </c>
      <c r="K932" s="38" t="str">
        <f>IF(ISBLANK('Model Participation Data'!$L$45),"-",'Model Participation Data'!$L$45)</f>
        <v>-</v>
      </c>
      <c r="L932" s="39" t="str">
        <f>IF(ISBLANK('Model Participation Data'!$M$45),"-",'Model Participation Data'!$M$45)</f>
        <v>-</v>
      </c>
      <c r="M932" s="43">
        <f>IF(ISNA(SUMIFS(INDEX('Model Participation Data'!$N$8:$DX$57,0,MATCH(CONCATENATE($J932,M$6),'Model Participation Data'!$N$6:$DX$6,0)),'Model Participation Data'!$B$8:$B$57,$C932,'Model Participation Data'!$C$8:$C$57,$D932)),"-",SUMIFS(INDEX('Model Participation Data'!$N$8:$DX$57,0,MATCH(CONCATENATE($J932,M$6),'Model Participation Data'!$N$6:$DX$6,0)),'Model Participation Data'!$B$8:$B$57,$C932,'Model Participation Data'!$C$8:$C$57,$D932))</f>
        <v>0</v>
      </c>
      <c r="N932" s="43">
        <f>IF(ISNA(SUMIFS(INDEX('Model Participation Data'!$N$8:$DX$57,0,MATCH(CONCATENATE($J932,N$6),'Model Participation Data'!$N$6:$DX$6,0)),'Model Participation Data'!$B$8:$B$57,$C932,'Model Participation Data'!$C$8:$C$57,$D932)),"-",SUMIFS(INDEX('Model Participation Data'!$N$8:$DX$57,0,MATCH(CONCATENATE($J932,N$6),'Model Participation Data'!$N$6:$DX$6,0)),'Model Participation Data'!$B$8:$B$57,$C932,'Model Participation Data'!$C$8:$C$57,$D932))</f>
        <v>0</v>
      </c>
      <c r="O932" s="154">
        <f>IF(ISNA(SUMIFS(INDEX('Model Participation Data'!$N$8:$DX$57,0,MATCH(CONCATENATE($J932,O$6),'Model Participation Data'!$N$6:$DX$6,0)),'Model Participation Data'!$B$8:$B$57,$C932,'Model Participation Data'!$C$8:$C$57,$D932)),"-",SUMIFS(INDEX('Model Participation Data'!$N$8:$DX$57,0,MATCH(CONCATENATE($J932,O$6),'Model Participation Data'!$N$6:$DX$6,0)),'Model Participation Data'!$B$8:$B$57,$C932,'Model Participation Data'!$C$8:$C$57,$D932))</f>
        <v>0</v>
      </c>
    </row>
    <row r="933" spans="2:15" outlineLevel="1" x14ac:dyDescent="0.35">
      <c r="B933" s="37" t="s">
        <v>80</v>
      </c>
      <c r="C933" s="38" t="str">
        <f>IF(ISBLANK('Model Participation Data'!$B$45),"-",'Model Participation Data'!$B$45)</f>
        <v>-</v>
      </c>
      <c r="D933" s="38" t="str">
        <f>IF(ISBLANK('Model Participation Data'!$C$45),"-",'Model Participation Data'!$C$45)</f>
        <v>-</v>
      </c>
      <c r="E933" s="38" t="str">
        <f>IF(ISBLANK('Model Participation Data'!$D$45),"-",'Model Participation Data'!$D$45)</f>
        <v>-</v>
      </c>
      <c r="F933" s="38" t="str">
        <f>IF(ISBLANK('Model Participation Data'!$E$45),"-",'Model Participation Data'!$E$45)</f>
        <v>-</v>
      </c>
      <c r="G933" s="151" t="str">
        <f>IF(ISBLANK('Model Participation Data'!$F$45),"-",'Model Participation Data'!$F$45)</f>
        <v>-</v>
      </c>
      <c r="H933" s="38">
        <v>1</v>
      </c>
      <c r="I933" s="38">
        <v>1</v>
      </c>
      <c r="J933" s="150" t="str">
        <f t="shared" si="46"/>
        <v>11</v>
      </c>
      <c r="K933" s="38" t="str">
        <f>IF(ISBLANK('Model Participation Data'!$L$45),"-",'Model Participation Data'!$L$45)</f>
        <v>-</v>
      </c>
      <c r="L933" s="39" t="str">
        <f>IF(ISBLANK('Model Participation Data'!$M$45),"-",'Model Participation Data'!$M$45)</f>
        <v>-</v>
      </c>
      <c r="M933" s="43">
        <f>IF(ISNA(SUMIFS(INDEX('Model Participation Data'!$N$8:$DX$57,0,MATCH(CONCATENATE($J933,M$6),'Model Participation Data'!$N$6:$DX$6,0)),'Model Participation Data'!$B$8:$B$57,$C933,'Model Participation Data'!$C$8:$C$57,$D933)),"-",SUMIFS(INDEX('Model Participation Data'!$N$8:$DX$57,0,MATCH(CONCATENATE($J933,M$6),'Model Participation Data'!$N$6:$DX$6,0)),'Model Participation Data'!$B$8:$B$57,$C933,'Model Participation Data'!$C$8:$C$57,$D933))</f>
        <v>0</v>
      </c>
      <c r="N933" s="43">
        <f>IF(ISNA(SUMIFS(INDEX('Model Participation Data'!$N$8:$DX$57,0,MATCH(CONCATENATE($J933,N$6),'Model Participation Data'!$N$6:$DX$6,0)),'Model Participation Data'!$B$8:$B$57,$C933,'Model Participation Data'!$C$8:$C$57,$D933)),"-",SUMIFS(INDEX('Model Participation Data'!$N$8:$DX$57,0,MATCH(CONCATENATE($J933,N$6),'Model Participation Data'!$N$6:$DX$6,0)),'Model Participation Data'!$B$8:$B$57,$C933,'Model Participation Data'!$C$8:$C$57,$D933))</f>
        <v>0</v>
      </c>
      <c r="O933" s="154">
        <f>IF(ISNA(SUMIFS(INDEX('Model Participation Data'!$N$8:$DX$57,0,MATCH(CONCATENATE($J933,O$6),'Model Participation Data'!$N$6:$DX$6,0)),'Model Participation Data'!$B$8:$B$57,$C933,'Model Participation Data'!$C$8:$C$57,$D933)),"-",SUMIFS(INDEX('Model Participation Data'!$N$8:$DX$57,0,MATCH(CONCATENATE($J933,O$6),'Model Participation Data'!$N$6:$DX$6,0)),'Model Participation Data'!$B$8:$B$57,$C933,'Model Participation Data'!$C$8:$C$57,$D933))</f>
        <v>0</v>
      </c>
    </row>
    <row r="934" spans="2:15" outlineLevel="1" x14ac:dyDescent="0.35">
      <c r="B934" s="37" t="s">
        <v>80</v>
      </c>
      <c r="C934" s="38" t="str">
        <f>IF(ISBLANK('Model Participation Data'!$B$45),"-",'Model Participation Data'!$B$45)</f>
        <v>-</v>
      </c>
      <c r="D934" s="38" t="str">
        <f>IF(ISBLANK('Model Participation Data'!$C$45),"-",'Model Participation Data'!$C$45)</f>
        <v>-</v>
      </c>
      <c r="E934" s="38" t="str">
        <f>IF(ISBLANK('Model Participation Data'!$D$45),"-",'Model Participation Data'!$D$45)</f>
        <v>-</v>
      </c>
      <c r="F934" s="38" t="str">
        <f>IF(ISBLANK('Model Participation Data'!$E$45),"-",'Model Participation Data'!$E$45)</f>
        <v>-</v>
      </c>
      <c r="G934" s="151" t="str">
        <f>IF(ISBLANK('Model Participation Data'!$F$45),"-",'Model Participation Data'!$F$45)</f>
        <v>-</v>
      </c>
      <c r="H934" s="38">
        <v>1</v>
      </c>
      <c r="I934" s="38">
        <v>2</v>
      </c>
      <c r="J934" s="150" t="str">
        <f t="shared" si="46"/>
        <v>12</v>
      </c>
      <c r="K934" s="38" t="str">
        <f>IF(ISBLANK('Model Participation Data'!$L$45),"-",'Model Participation Data'!$L$45)</f>
        <v>-</v>
      </c>
      <c r="L934" s="39" t="str">
        <f>IF(ISBLANK('Model Participation Data'!$M$45),"-",'Model Participation Data'!$M$45)</f>
        <v>-</v>
      </c>
      <c r="M934" s="43">
        <f>IF(ISNA(SUMIFS(INDEX('Model Participation Data'!$N$8:$DX$57,0,MATCH(CONCATENATE($J934,M$6),'Model Participation Data'!$N$6:$DX$6,0)),'Model Participation Data'!$B$8:$B$57,$C934,'Model Participation Data'!$C$8:$C$57,$D934)),"-",SUMIFS(INDEX('Model Participation Data'!$N$8:$DX$57,0,MATCH(CONCATENATE($J934,M$6),'Model Participation Data'!$N$6:$DX$6,0)),'Model Participation Data'!$B$8:$B$57,$C934,'Model Participation Data'!$C$8:$C$57,$D934))</f>
        <v>0</v>
      </c>
      <c r="N934" s="43">
        <f>IF(ISNA(SUMIFS(INDEX('Model Participation Data'!$N$8:$DX$57,0,MATCH(CONCATENATE($J934,N$6),'Model Participation Data'!$N$6:$DX$6,0)),'Model Participation Data'!$B$8:$B$57,$C934,'Model Participation Data'!$C$8:$C$57,$D934)),"-",SUMIFS(INDEX('Model Participation Data'!$N$8:$DX$57,0,MATCH(CONCATENATE($J934,N$6),'Model Participation Data'!$N$6:$DX$6,0)),'Model Participation Data'!$B$8:$B$57,$C934,'Model Participation Data'!$C$8:$C$57,$D934))</f>
        <v>0</v>
      </c>
      <c r="O934" s="154">
        <f>IF(ISNA(SUMIFS(INDEX('Model Participation Data'!$N$8:$DX$57,0,MATCH(CONCATENATE($J934,O$6),'Model Participation Data'!$N$6:$DX$6,0)),'Model Participation Data'!$B$8:$B$57,$C934,'Model Participation Data'!$C$8:$C$57,$D934)),"-",SUMIFS(INDEX('Model Participation Data'!$N$8:$DX$57,0,MATCH(CONCATENATE($J934,O$6),'Model Participation Data'!$N$6:$DX$6,0)),'Model Participation Data'!$B$8:$B$57,$C934,'Model Participation Data'!$C$8:$C$57,$D934))</f>
        <v>0</v>
      </c>
    </row>
    <row r="935" spans="2:15" outlineLevel="1" x14ac:dyDescent="0.35">
      <c r="B935" s="37" t="s">
        <v>80</v>
      </c>
      <c r="C935" s="38" t="str">
        <f>IF(ISBLANK('Model Participation Data'!$B$45),"-",'Model Participation Data'!$B$45)</f>
        <v>-</v>
      </c>
      <c r="D935" s="38" t="str">
        <f>IF(ISBLANK('Model Participation Data'!$C$45),"-",'Model Participation Data'!$C$45)</f>
        <v>-</v>
      </c>
      <c r="E935" s="38" t="str">
        <f>IF(ISBLANK('Model Participation Data'!$D$45),"-",'Model Participation Data'!$D$45)</f>
        <v>-</v>
      </c>
      <c r="F935" s="38" t="str">
        <f>IF(ISBLANK('Model Participation Data'!$E$45),"-",'Model Participation Data'!$E$45)</f>
        <v>-</v>
      </c>
      <c r="G935" s="151" t="str">
        <f>IF(ISBLANK('Model Participation Data'!$F$45),"-",'Model Participation Data'!$F$45)</f>
        <v>-</v>
      </c>
      <c r="H935" s="38">
        <v>1</v>
      </c>
      <c r="I935" s="38">
        <v>3</v>
      </c>
      <c r="J935" s="150" t="str">
        <f t="shared" si="46"/>
        <v>13</v>
      </c>
      <c r="K935" s="38" t="str">
        <f>IF(ISBLANK('Model Participation Data'!$L$45),"-",'Model Participation Data'!$L$45)</f>
        <v>-</v>
      </c>
      <c r="L935" s="39" t="str">
        <f>IF(ISBLANK('Model Participation Data'!$M$45),"-",'Model Participation Data'!$M$45)</f>
        <v>-</v>
      </c>
      <c r="M935" s="43">
        <f>IF(ISNA(SUMIFS(INDEX('Model Participation Data'!$N$8:$DX$57,0,MATCH(CONCATENATE($J935,M$6),'Model Participation Data'!$N$6:$DX$6,0)),'Model Participation Data'!$B$8:$B$57,$C935,'Model Participation Data'!$C$8:$C$57,$D935)),"-",SUMIFS(INDEX('Model Participation Data'!$N$8:$DX$57,0,MATCH(CONCATENATE($J935,M$6),'Model Participation Data'!$N$6:$DX$6,0)),'Model Participation Data'!$B$8:$B$57,$C935,'Model Participation Data'!$C$8:$C$57,$D935))</f>
        <v>0</v>
      </c>
      <c r="N935" s="43">
        <f>IF(ISNA(SUMIFS(INDEX('Model Participation Data'!$N$8:$DX$57,0,MATCH(CONCATENATE($J935,N$6),'Model Participation Data'!$N$6:$DX$6,0)),'Model Participation Data'!$B$8:$B$57,$C935,'Model Participation Data'!$C$8:$C$57,$D935)),"-",SUMIFS(INDEX('Model Participation Data'!$N$8:$DX$57,0,MATCH(CONCATENATE($J935,N$6),'Model Participation Data'!$N$6:$DX$6,0)),'Model Participation Data'!$B$8:$B$57,$C935,'Model Participation Data'!$C$8:$C$57,$D935))</f>
        <v>0</v>
      </c>
      <c r="O935" s="154">
        <f>IF(ISNA(SUMIFS(INDEX('Model Participation Data'!$N$8:$DX$57,0,MATCH(CONCATENATE($J935,O$6),'Model Participation Data'!$N$6:$DX$6,0)),'Model Participation Data'!$B$8:$B$57,$C935,'Model Participation Data'!$C$8:$C$57,$D935)),"-",SUMIFS(INDEX('Model Participation Data'!$N$8:$DX$57,0,MATCH(CONCATENATE($J935,O$6),'Model Participation Data'!$N$6:$DX$6,0)),'Model Participation Data'!$B$8:$B$57,$C935,'Model Participation Data'!$C$8:$C$57,$D935))</f>
        <v>0</v>
      </c>
    </row>
    <row r="936" spans="2:15" outlineLevel="1" x14ac:dyDescent="0.35">
      <c r="B936" s="37" t="s">
        <v>80</v>
      </c>
      <c r="C936" s="38" t="str">
        <f>IF(ISBLANK('Model Participation Data'!$B$45),"-",'Model Participation Data'!$B$45)</f>
        <v>-</v>
      </c>
      <c r="D936" s="38" t="str">
        <f>IF(ISBLANK('Model Participation Data'!$C$45),"-",'Model Participation Data'!$C$45)</f>
        <v>-</v>
      </c>
      <c r="E936" s="38" t="str">
        <f>IF(ISBLANK('Model Participation Data'!$D$45),"-",'Model Participation Data'!$D$45)</f>
        <v>-</v>
      </c>
      <c r="F936" s="38" t="str">
        <f>IF(ISBLANK('Model Participation Data'!$E$45),"-",'Model Participation Data'!$E$45)</f>
        <v>-</v>
      </c>
      <c r="G936" s="151" t="str">
        <f>IF(ISBLANK('Model Participation Data'!$F$45),"-",'Model Participation Data'!$F$45)</f>
        <v>-</v>
      </c>
      <c r="H936" s="38">
        <v>1</v>
      </c>
      <c r="I936" s="38">
        <v>4</v>
      </c>
      <c r="J936" s="150" t="str">
        <f t="shared" si="46"/>
        <v>14</v>
      </c>
      <c r="K936" s="38" t="str">
        <f>IF(ISBLANK('Model Participation Data'!$L$45),"-",'Model Participation Data'!$L$45)</f>
        <v>-</v>
      </c>
      <c r="L936" s="39" t="str">
        <f>IF(ISBLANK('Model Participation Data'!$M$45),"-",'Model Participation Data'!$M$45)</f>
        <v>-</v>
      </c>
      <c r="M936" s="43">
        <f>IF(ISNA(SUMIFS(INDEX('Model Participation Data'!$N$8:$DX$57,0,MATCH(CONCATENATE($J936,M$6),'Model Participation Data'!$N$6:$DX$6,0)),'Model Participation Data'!$B$8:$B$57,$C936,'Model Participation Data'!$C$8:$C$57,$D936)),"-",SUMIFS(INDEX('Model Participation Data'!$N$8:$DX$57,0,MATCH(CONCATENATE($J936,M$6),'Model Participation Data'!$N$6:$DX$6,0)),'Model Participation Data'!$B$8:$B$57,$C936,'Model Participation Data'!$C$8:$C$57,$D936))</f>
        <v>0</v>
      </c>
      <c r="N936" s="43">
        <f>IF(ISNA(SUMIFS(INDEX('Model Participation Data'!$N$8:$DX$57,0,MATCH(CONCATENATE($J936,N$6),'Model Participation Data'!$N$6:$DX$6,0)),'Model Participation Data'!$B$8:$B$57,$C936,'Model Participation Data'!$C$8:$C$57,$D936)),"-",SUMIFS(INDEX('Model Participation Data'!$N$8:$DX$57,0,MATCH(CONCATENATE($J936,N$6),'Model Participation Data'!$N$6:$DX$6,0)),'Model Participation Data'!$B$8:$B$57,$C936,'Model Participation Data'!$C$8:$C$57,$D936))</f>
        <v>0</v>
      </c>
      <c r="O936" s="154">
        <f>IF(ISNA(SUMIFS(INDEX('Model Participation Data'!$N$8:$DX$57,0,MATCH(CONCATENATE($J936,O$6),'Model Participation Data'!$N$6:$DX$6,0)),'Model Participation Data'!$B$8:$B$57,$C936,'Model Participation Data'!$C$8:$C$57,$D936)),"-",SUMIFS(INDEX('Model Participation Data'!$N$8:$DX$57,0,MATCH(CONCATENATE($J936,O$6),'Model Participation Data'!$N$6:$DX$6,0)),'Model Participation Data'!$B$8:$B$57,$C936,'Model Participation Data'!$C$8:$C$57,$D936))</f>
        <v>0</v>
      </c>
    </row>
    <row r="937" spans="2:15" outlineLevel="1" x14ac:dyDescent="0.35">
      <c r="B937" s="37" t="s">
        <v>80</v>
      </c>
      <c r="C937" s="38" t="str">
        <f>IF(ISBLANK('Model Participation Data'!$B$45),"-",'Model Participation Data'!$B$45)</f>
        <v>-</v>
      </c>
      <c r="D937" s="38" t="str">
        <f>IF(ISBLANK('Model Participation Data'!$C$45),"-",'Model Participation Data'!$C$45)</f>
        <v>-</v>
      </c>
      <c r="E937" s="38" t="str">
        <f>IF(ISBLANK('Model Participation Data'!$D$45),"-",'Model Participation Data'!$D$45)</f>
        <v>-</v>
      </c>
      <c r="F937" s="38" t="str">
        <f>IF(ISBLANK('Model Participation Data'!$E$45),"-",'Model Participation Data'!$E$45)</f>
        <v>-</v>
      </c>
      <c r="G937" s="151" t="str">
        <f>IF(ISBLANK('Model Participation Data'!$F$45),"-",'Model Participation Data'!$F$45)</f>
        <v>-</v>
      </c>
      <c r="H937" s="38">
        <v>1</v>
      </c>
      <c r="I937" s="38">
        <v>5</v>
      </c>
      <c r="J937" s="150" t="str">
        <f t="shared" si="46"/>
        <v>15</v>
      </c>
      <c r="K937" s="38" t="str">
        <f>IF(ISBLANK('Model Participation Data'!$L$45),"-",'Model Participation Data'!$L$45)</f>
        <v>-</v>
      </c>
      <c r="L937" s="39" t="str">
        <f>IF(ISBLANK('Model Participation Data'!$M$45),"-",'Model Participation Data'!$M$45)</f>
        <v>-</v>
      </c>
      <c r="M937" s="43">
        <f>IF(ISNA(SUMIFS(INDEX('Model Participation Data'!$N$8:$DX$57,0,MATCH(CONCATENATE($J937,M$6),'Model Participation Data'!$N$6:$DX$6,0)),'Model Participation Data'!$B$8:$B$57,$C937,'Model Participation Data'!$C$8:$C$57,$D937)),"-",SUMIFS(INDEX('Model Participation Data'!$N$8:$DX$57,0,MATCH(CONCATENATE($J937,M$6),'Model Participation Data'!$N$6:$DX$6,0)),'Model Participation Data'!$B$8:$B$57,$C937,'Model Participation Data'!$C$8:$C$57,$D937))</f>
        <v>0</v>
      </c>
      <c r="N937" s="43">
        <f>IF(ISNA(SUMIFS(INDEX('Model Participation Data'!$N$8:$DX$57,0,MATCH(CONCATENATE($J937,N$6),'Model Participation Data'!$N$6:$DX$6,0)),'Model Participation Data'!$B$8:$B$57,$C937,'Model Participation Data'!$C$8:$C$57,$D937)),"-",SUMIFS(INDEX('Model Participation Data'!$N$8:$DX$57,0,MATCH(CONCATENATE($J937,N$6),'Model Participation Data'!$N$6:$DX$6,0)),'Model Participation Data'!$B$8:$B$57,$C937,'Model Participation Data'!$C$8:$C$57,$D937))</f>
        <v>0</v>
      </c>
      <c r="O937" s="154">
        <f>IF(ISNA(SUMIFS(INDEX('Model Participation Data'!$N$8:$DX$57,0,MATCH(CONCATENATE($J937,O$6),'Model Participation Data'!$N$6:$DX$6,0)),'Model Participation Data'!$B$8:$B$57,$C937,'Model Participation Data'!$C$8:$C$57,$D937)),"-",SUMIFS(INDEX('Model Participation Data'!$N$8:$DX$57,0,MATCH(CONCATENATE($J937,O$6),'Model Participation Data'!$N$6:$DX$6,0)),'Model Participation Data'!$B$8:$B$57,$C937,'Model Participation Data'!$C$8:$C$57,$D937))</f>
        <v>0</v>
      </c>
    </row>
    <row r="938" spans="2:15" outlineLevel="1" x14ac:dyDescent="0.35">
      <c r="B938" s="37" t="s">
        <v>80</v>
      </c>
      <c r="C938" s="38" t="str">
        <f>IF(ISBLANK('Model Participation Data'!$B$45),"-",'Model Participation Data'!$B$45)</f>
        <v>-</v>
      </c>
      <c r="D938" s="38" t="str">
        <f>IF(ISBLANK('Model Participation Data'!$C$45),"-",'Model Participation Data'!$C$45)</f>
        <v>-</v>
      </c>
      <c r="E938" s="38" t="str">
        <f>IF(ISBLANK('Model Participation Data'!$D$45),"-",'Model Participation Data'!$D$45)</f>
        <v>-</v>
      </c>
      <c r="F938" s="38" t="str">
        <f>IF(ISBLANK('Model Participation Data'!$E$45),"-",'Model Participation Data'!$E$45)</f>
        <v>-</v>
      </c>
      <c r="G938" s="151" t="str">
        <f>IF(ISBLANK('Model Participation Data'!$F$45),"-",'Model Participation Data'!$F$45)</f>
        <v>-</v>
      </c>
      <c r="H938" s="38">
        <v>1</v>
      </c>
      <c r="I938" s="38" t="s">
        <v>65</v>
      </c>
      <c r="J938" s="150" t="str">
        <f t="shared" si="46"/>
        <v>1Goal</v>
      </c>
      <c r="K938" s="38" t="str">
        <f>IF(ISBLANK('Model Participation Data'!$L$45),"-",'Model Participation Data'!$L$45)</f>
        <v>-</v>
      </c>
      <c r="L938" s="39" t="str">
        <f>IF(ISBLANK('Model Participation Data'!$M$45),"-",'Model Participation Data'!$M$45)</f>
        <v>-</v>
      </c>
      <c r="M938" s="43" t="str">
        <f>IF(ISNA(SUMIFS(INDEX('Model Participation Data'!$N$8:$DX$57,0,MATCH(CONCATENATE($J938,M$6),'Model Participation Data'!$N$6:$DX$6,0)),'Model Participation Data'!$B$8:$B$57,$C938,'Model Participation Data'!$C$8:$C$57,$D938)),"-",SUMIFS(INDEX('Model Participation Data'!$N$8:$DX$57,0,MATCH(CONCATENATE($J938,M$6),'Model Participation Data'!$N$6:$DX$6,0)),'Model Participation Data'!$B$8:$B$57,$C938,'Model Participation Data'!$C$8:$C$57,$D938))</f>
        <v>-</v>
      </c>
      <c r="N938" s="43" t="str">
        <f>IF(ISNA(SUMIFS(INDEX('Model Participation Data'!$N$8:$DX$57,0,MATCH(CONCATENATE($J938,N$6),'Model Participation Data'!$N$6:$DX$6,0)),'Model Participation Data'!$B$8:$B$57,$C938,'Model Participation Data'!$C$8:$C$57,$D938)),"-",SUMIFS(INDEX('Model Participation Data'!$N$8:$DX$57,0,MATCH(CONCATENATE($J938,N$6),'Model Participation Data'!$N$6:$DX$6,0)),'Model Participation Data'!$B$8:$B$57,$C938,'Model Participation Data'!$C$8:$C$57,$D938))</f>
        <v>-</v>
      </c>
      <c r="O938" s="154">
        <f>IF(ISNA(SUMIFS(INDEX('Model Participation Data'!$N$8:$DX$57,0,MATCH(CONCATENATE($J938,O$6),'Model Participation Data'!$N$6:$DX$6,0)),'Model Participation Data'!$B$8:$B$57,$C938,'Model Participation Data'!$C$8:$C$57,$D938)),"-",SUMIFS(INDEX('Model Participation Data'!$N$8:$DX$57,0,MATCH(CONCATENATE($J938,O$6),'Model Participation Data'!$N$6:$DX$6,0)),'Model Participation Data'!$B$8:$B$57,$C938,'Model Participation Data'!$C$8:$C$57,$D938))</f>
        <v>0</v>
      </c>
    </row>
    <row r="939" spans="2:15" outlineLevel="1" x14ac:dyDescent="0.35">
      <c r="B939" s="37" t="s">
        <v>80</v>
      </c>
      <c r="C939" s="38" t="str">
        <f>IF(ISBLANK('Model Participation Data'!$B$45),"-",'Model Participation Data'!$B$45)</f>
        <v>-</v>
      </c>
      <c r="D939" s="38" t="str">
        <f>IF(ISBLANK('Model Participation Data'!$C$45),"-",'Model Participation Data'!$C$45)</f>
        <v>-</v>
      </c>
      <c r="E939" s="38" t="str">
        <f>IF(ISBLANK('Model Participation Data'!$D$45),"-",'Model Participation Data'!$D$45)</f>
        <v>-</v>
      </c>
      <c r="F939" s="38" t="str">
        <f>IF(ISBLANK('Model Participation Data'!$E$45),"-",'Model Participation Data'!$E$45)</f>
        <v>-</v>
      </c>
      <c r="G939" s="151" t="str">
        <f>IF(ISBLANK('Model Participation Data'!$F$45),"-",'Model Participation Data'!$F$45)</f>
        <v>-</v>
      </c>
      <c r="H939" s="38">
        <v>2</v>
      </c>
      <c r="I939" s="38">
        <v>1</v>
      </c>
      <c r="J939" s="150" t="str">
        <f t="shared" si="46"/>
        <v>21</v>
      </c>
      <c r="K939" s="38" t="str">
        <f>IF(ISBLANK('Model Participation Data'!$L$45),"-",'Model Participation Data'!$L$45)</f>
        <v>-</v>
      </c>
      <c r="L939" s="39" t="str">
        <f>IF(ISBLANK('Model Participation Data'!$M$45),"-",'Model Participation Data'!$M$45)</f>
        <v>-</v>
      </c>
      <c r="M939" s="43">
        <f>IF(ISNA(SUMIFS(INDEX('Model Participation Data'!$N$8:$DX$57,0,MATCH(CONCATENATE($J939,M$6),'Model Participation Data'!$N$6:$DX$6,0)),'Model Participation Data'!$B$8:$B$57,$C939,'Model Participation Data'!$C$8:$C$57,$D939)),"-",SUMIFS(INDEX('Model Participation Data'!$N$8:$DX$57,0,MATCH(CONCATENATE($J939,M$6),'Model Participation Data'!$N$6:$DX$6,0)),'Model Participation Data'!$B$8:$B$57,$C939,'Model Participation Data'!$C$8:$C$57,$D939))</f>
        <v>0</v>
      </c>
      <c r="N939" s="43">
        <f>IF(ISNA(SUMIFS(INDEX('Model Participation Data'!$N$8:$DX$57,0,MATCH(CONCATENATE($J939,N$6),'Model Participation Data'!$N$6:$DX$6,0)),'Model Participation Data'!$B$8:$B$57,$C939,'Model Participation Data'!$C$8:$C$57,$D939)),"-",SUMIFS(INDEX('Model Participation Data'!$N$8:$DX$57,0,MATCH(CONCATENATE($J939,N$6),'Model Participation Data'!$N$6:$DX$6,0)),'Model Participation Data'!$B$8:$B$57,$C939,'Model Participation Data'!$C$8:$C$57,$D939))</f>
        <v>0</v>
      </c>
      <c r="O939" s="154">
        <f>IF(ISNA(SUMIFS(INDEX('Model Participation Data'!$N$8:$DX$57,0,MATCH(CONCATENATE($J939,O$6),'Model Participation Data'!$N$6:$DX$6,0)),'Model Participation Data'!$B$8:$B$57,$C939,'Model Participation Data'!$C$8:$C$57,$D939)),"-",SUMIFS(INDEX('Model Participation Data'!$N$8:$DX$57,0,MATCH(CONCATENATE($J939,O$6),'Model Participation Data'!$N$6:$DX$6,0)),'Model Participation Data'!$B$8:$B$57,$C939,'Model Participation Data'!$C$8:$C$57,$D939))</f>
        <v>0</v>
      </c>
    </row>
    <row r="940" spans="2:15" outlineLevel="1" x14ac:dyDescent="0.35">
      <c r="B940" s="37" t="s">
        <v>80</v>
      </c>
      <c r="C940" s="38" t="str">
        <f>IF(ISBLANK('Model Participation Data'!$B$45),"-",'Model Participation Data'!$B$45)</f>
        <v>-</v>
      </c>
      <c r="D940" s="38" t="str">
        <f>IF(ISBLANK('Model Participation Data'!$C$45),"-",'Model Participation Data'!$C$45)</f>
        <v>-</v>
      </c>
      <c r="E940" s="38" t="str">
        <f>IF(ISBLANK('Model Participation Data'!$D$45),"-",'Model Participation Data'!$D$45)</f>
        <v>-</v>
      </c>
      <c r="F940" s="38" t="str">
        <f>IF(ISBLANK('Model Participation Data'!$E$45),"-",'Model Participation Data'!$E$45)</f>
        <v>-</v>
      </c>
      <c r="G940" s="151" t="str">
        <f>IF(ISBLANK('Model Participation Data'!$F$45),"-",'Model Participation Data'!$F$45)</f>
        <v>-</v>
      </c>
      <c r="H940" s="38">
        <v>2</v>
      </c>
      <c r="I940" s="38">
        <v>2</v>
      </c>
      <c r="J940" s="150" t="str">
        <f t="shared" si="46"/>
        <v>22</v>
      </c>
      <c r="K940" s="38" t="str">
        <f>IF(ISBLANK('Model Participation Data'!$L$45),"-",'Model Participation Data'!$L$45)</f>
        <v>-</v>
      </c>
      <c r="L940" s="39" t="str">
        <f>IF(ISBLANK('Model Participation Data'!$M$45),"-",'Model Participation Data'!$M$45)</f>
        <v>-</v>
      </c>
      <c r="M940" s="43">
        <f>IF(ISNA(SUMIFS(INDEX('Model Participation Data'!$N$8:$DX$57,0,MATCH(CONCATENATE($J940,M$6),'Model Participation Data'!$N$6:$DX$6,0)),'Model Participation Data'!$B$8:$B$57,$C940,'Model Participation Data'!$C$8:$C$57,$D940)),"-",SUMIFS(INDEX('Model Participation Data'!$N$8:$DX$57,0,MATCH(CONCATENATE($J940,M$6),'Model Participation Data'!$N$6:$DX$6,0)),'Model Participation Data'!$B$8:$B$57,$C940,'Model Participation Data'!$C$8:$C$57,$D940))</f>
        <v>0</v>
      </c>
      <c r="N940" s="43">
        <f>IF(ISNA(SUMIFS(INDEX('Model Participation Data'!$N$8:$DX$57,0,MATCH(CONCATENATE($J940,N$6),'Model Participation Data'!$N$6:$DX$6,0)),'Model Participation Data'!$B$8:$B$57,$C940,'Model Participation Data'!$C$8:$C$57,$D940)),"-",SUMIFS(INDEX('Model Participation Data'!$N$8:$DX$57,0,MATCH(CONCATENATE($J940,N$6),'Model Participation Data'!$N$6:$DX$6,0)),'Model Participation Data'!$B$8:$B$57,$C940,'Model Participation Data'!$C$8:$C$57,$D940))</f>
        <v>0</v>
      </c>
      <c r="O940" s="154">
        <f>IF(ISNA(SUMIFS(INDEX('Model Participation Data'!$N$8:$DX$57,0,MATCH(CONCATENATE($J940,O$6),'Model Participation Data'!$N$6:$DX$6,0)),'Model Participation Data'!$B$8:$B$57,$C940,'Model Participation Data'!$C$8:$C$57,$D940)),"-",SUMIFS(INDEX('Model Participation Data'!$N$8:$DX$57,0,MATCH(CONCATENATE($J940,O$6),'Model Participation Data'!$N$6:$DX$6,0)),'Model Participation Data'!$B$8:$B$57,$C940,'Model Participation Data'!$C$8:$C$57,$D940))</f>
        <v>0</v>
      </c>
    </row>
    <row r="941" spans="2:15" outlineLevel="1" x14ac:dyDescent="0.35">
      <c r="B941" s="37" t="s">
        <v>80</v>
      </c>
      <c r="C941" s="38" t="str">
        <f>IF(ISBLANK('Model Participation Data'!$B$45),"-",'Model Participation Data'!$B$45)</f>
        <v>-</v>
      </c>
      <c r="D941" s="38" t="str">
        <f>IF(ISBLANK('Model Participation Data'!$C$45),"-",'Model Participation Data'!$C$45)</f>
        <v>-</v>
      </c>
      <c r="E941" s="38" t="str">
        <f>IF(ISBLANK('Model Participation Data'!$D$45),"-",'Model Participation Data'!$D$45)</f>
        <v>-</v>
      </c>
      <c r="F941" s="38" t="str">
        <f>IF(ISBLANK('Model Participation Data'!$E$45),"-",'Model Participation Data'!$E$45)</f>
        <v>-</v>
      </c>
      <c r="G941" s="151" t="str">
        <f>IF(ISBLANK('Model Participation Data'!$F$45),"-",'Model Participation Data'!$F$45)</f>
        <v>-</v>
      </c>
      <c r="H941" s="38">
        <v>2</v>
      </c>
      <c r="I941" s="38">
        <v>3</v>
      </c>
      <c r="J941" s="150" t="str">
        <f t="shared" si="46"/>
        <v>23</v>
      </c>
      <c r="K941" s="38" t="str">
        <f>IF(ISBLANK('Model Participation Data'!$L$45),"-",'Model Participation Data'!$L$45)</f>
        <v>-</v>
      </c>
      <c r="L941" s="39" t="str">
        <f>IF(ISBLANK('Model Participation Data'!$M$45),"-",'Model Participation Data'!$M$45)</f>
        <v>-</v>
      </c>
      <c r="M941" s="43">
        <f>IF(ISNA(SUMIFS(INDEX('Model Participation Data'!$N$8:$DX$57,0,MATCH(CONCATENATE($J941,M$6),'Model Participation Data'!$N$6:$DX$6,0)),'Model Participation Data'!$B$8:$B$57,$C941,'Model Participation Data'!$C$8:$C$57,$D941)),"-",SUMIFS(INDEX('Model Participation Data'!$N$8:$DX$57,0,MATCH(CONCATENATE($J941,M$6),'Model Participation Data'!$N$6:$DX$6,0)),'Model Participation Data'!$B$8:$B$57,$C941,'Model Participation Data'!$C$8:$C$57,$D941))</f>
        <v>0</v>
      </c>
      <c r="N941" s="43">
        <f>IF(ISNA(SUMIFS(INDEX('Model Participation Data'!$N$8:$DX$57,0,MATCH(CONCATENATE($J941,N$6),'Model Participation Data'!$N$6:$DX$6,0)),'Model Participation Data'!$B$8:$B$57,$C941,'Model Participation Data'!$C$8:$C$57,$D941)),"-",SUMIFS(INDEX('Model Participation Data'!$N$8:$DX$57,0,MATCH(CONCATENATE($J941,N$6),'Model Participation Data'!$N$6:$DX$6,0)),'Model Participation Data'!$B$8:$B$57,$C941,'Model Participation Data'!$C$8:$C$57,$D941))</f>
        <v>0</v>
      </c>
      <c r="O941" s="154">
        <f>IF(ISNA(SUMIFS(INDEX('Model Participation Data'!$N$8:$DX$57,0,MATCH(CONCATENATE($J941,O$6),'Model Participation Data'!$N$6:$DX$6,0)),'Model Participation Data'!$B$8:$B$57,$C941,'Model Participation Data'!$C$8:$C$57,$D941)),"-",SUMIFS(INDEX('Model Participation Data'!$N$8:$DX$57,0,MATCH(CONCATENATE($J941,O$6),'Model Participation Data'!$N$6:$DX$6,0)),'Model Participation Data'!$B$8:$B$57,$C941,'Model Participation Data'!$C$8:$C$57,$D941))</f>
        <v>0</v>
      </c>
    </row>
    <row r="942" spans="2:15" outlineLevel="1" x14ac:dyDescent="0.35">
      <c r="B942" s="37" t="s">
        <v>80</v>
      </c>
      <c r="C942" s="38" t="str">
        <f>IF(ISBLANK('Model Participation Data'!$B$45),"-",'Model Participation Data'!$B$45)</f>
        <v>-</v>
      </c>
      <c r="D942" s="38" t="str">
        <f>IF(ISBLANK('Model Participation Data'!$C$45),"-",'Model Participation Data'!$C$45)</f>
        <v>-</v>
      </c>
      <c r="E942" s="38" t="str">
        <f>IF(ISBLANK('Model Participation Data'!$D$45),"-",'Model Participation Data'!$D$45)</f>
        <v>-</v>
      </c>
      <c r="F942" s="38" t="str">
        <f>IF(ISBLANK('Model Participation Data'!$E$45),"-",'Model Participation Data'!$E$45)</f>
        <v>-</v>
      </c>
      <c r="G942" s="151" t="str">
        <f>IF(ISBLANK('Model Participation Data'!$F$45),"-",'Model Participation Data'!$F$45)</f>
        <v>-</v>
      </c>
      <c r="H942" s="38">
        <v>2</v>
      </c>
      <c r="I942" s="38">
        <v>4</v>
      </c>
      <c r="J942" s="150" t="str">
        <f t="shared" si="46"/>
        <v>24</v>
      </c>
      <c r="K942" s="38" t="str">
        <f>IF(ISBLANK('Model Participation Data'!$L$45),"-",'Model Participation Data'!$L$45)</f>
        <v>-</v>
      </c>
      <c r="L942" s="39" t="str">
        <f>IF(ISBLANK('Model Participation Data'!$M$45),"-",'Model Participation Data'!$M$45)</f>
        <v>-</v>
      </c>
      <c r="M942" s="43">
        <f>IF(ISNA(SUMIFS(INDEX('Model Participation Data'!$N$8:$DX$57,0,MATCH(CONCATENATE($J942,M$6),'Model Participation Data'!$N$6:$DX$6,0)),'Model Participation Data'!$B$8:$B$57,$C942,'Model Participation Data'!$C$8:$C$57,$D942)),"-",SUMIFS(INDEX('Model Participation Data'!$N$8:$DX$57,0,MATCH(CONCATENATE($J942,M$6),'Model Participation Data'!$N$6:$DX$6,0)),'Model Participation Data'!$B$8:$B$57,$C942,'Model Participation Data'!$C$8:$C$57,$D942))</f>
        <v>0</v>
      </c>
      <c r="N942" s="43">
        <f>IF(ISNA(SUMIFS(INDEX('Model Participation Data'!$N$8:$DX$57,0,MATCH(CONCATENATE($J942,N$6),'Model Participation Data'!$N$6:$DX$6,0)),'Model Participation Data'!$B$8:$B$57,$C942,'Model Participation Data'!$C$8:$C$57,$D942)),"-",SUMIFS(INDEX('Model Participation Data'!$N$8:$DX$57,0,MATCH(CONCATENATE($J942,N$6),'Model Participation Data'!$N$6:$DX$6,0)),'Model Participation Data'!$B$8:$B$57,$C942,'Model Participation Data'!$C$8:$C$57,$D942))</f>
        <v>0</v>
      </c>
      <c r="O942" s="154">
        <f>IF(ISNA(SUMIFS(INDEX('Model Participation Data'!$N$8:$DX$57,0,MATCH(CONCATENATE($J942,O$6),'Model Participation Data'!$N$6:$DX$6,0)),'Model Participation Data'!$B$8:$B$57,$C942,'Model Participation Data'!$C$8:$C$57,$D942)),"-",SUMIFS(INDEX('Model Participation Data'!$N$8:$DX$57,0,MATCH(CONCATENATE($J942,O$6),'Model Participation Data'!$N$6:$DX$6,0)),'Model Participation Data'!$B$8:$B$57,$C942,'Model Participation Data'!$C$8:$C$57,$D942))</f>
        <v>0</v>
      </c>
    </row>
    <row r="943" spans="2:15" outlineLevel="1" x14ac:dyDescent="0.35">
      <c r="B943" s="37" t="s">
        <v>80</v>
      </c>
      <c r="C943" s="38" t="str">
        <f>IF(ISBLANK('Model Participation Data'!$B$45),"-",'Model Participation Data'!$B$45)</f>
        <v>-</v>
      </c>
      <c r="D943" s="38" t="str">
        <f>IF(ISBLANK('Model Participation Data'!$C$45),"-",'Model Participation Data'!$C$45)</f>
        <v>-</v>
      </c>
      <c r="E943" s="38" t="str">
        <f>IF(ISBLANK('Model Participation Data'!$D$45),"-",'Model Participation Data'!$D$45)</f>
        <v>-</v>
      </c>
      <c r="F943" s="38" t="str">
        <f>IF(ISBLANK('Model Participation Data'!$E$45),"-",'Model Participation Data'!$E$45)</f>
        <v>-</v>
      </c>
      <c r="G943" s="151" t="str">
        <f>IF(ISBLANK('Model Participation Data'!$F$45),"-",'Model Participation Data'!$F$45)</f>
        <v>-</v>
      </c>
      <c r="H943" s="38">
        <v>2</v>
      </c>
      <c r="I943" s="38">
        <v>5</v>
      </c>
      <c r="J943" s="150" t="str">
        <f t="shared" si="46"/>
        <v>25</v>
      </c>
      <c r="K943" s="38" t="str">
        <f>IF(ISBLANK('Model Participation Data'!$L$45),"-",'Model Participation Data'!$L$45)</f>
        <v>-</v>
      </c>
      <c r="L943" s="39" t="str">
        <f>IF(ISBLANK('Model Participation Data'!$M$45),"-",'Model Participation Data'!$M$45)</f>
        <v>-</v>
      </c>
      <c r="M943" s="43">
        <f>IF(ISNA(SUMIFS(INDEX('Model Participation Data'!$N$8:$DX$57,0,MATCH(CONCATENATE($J943,M$6),'Model Participation Data'!$N$6:$DX$6,0)),'Model Participation Data'!$B$8:$B$57,$C943,'Model Participation Data'!$C$8:$C$57,$D943)),"-",SUMIFS(INDEX('Model Participation Data'!$N$8:$DX$57,0,MATCH(CONCATENATE($J943,M$6),'Model Participation Data'!$N$6:$DX$6,0)),'Model Participation Data'!$B$8:$B$57,$C943,'Model Participation Data'!$C$8:$C$57,$D943))</f>
        <v>0</v>
      </c>
      <c r="N943" s="43">
        <f>IF(ISNA(SUMIFS(INDEX('Model Participation Data'!$N$8:$DX$57,0,MATCH(CONCATENATE($J943,N$6),'Model Participation Data'!$N$6:$DX$6,0)),'Model Participation Data'!$B$8:$B$57,$C943,'Model Participation Data'!$C$8:$C$57,$D943)),"-",SUMIFS(INDEX('Model Participation Data'!$N$8:$DX$57,0,MATCH(CONCATENATE($J943,N$6),'Model Participation Data'!$N$6:$DX$6,0)),'Model Participation Data'!$B$8:$B$57,$C943,'Model Participation Data'!$C$8:$C$57,$D943))</f>
        <v>0</v>
      </c>
      <c r="O943" s="154">
        <f>IF(ISNA(SUMIFS(INDEX('Model Participation Data'!$N$8:$DX$57,0,MATCH(CONCATENATE($J943,O$6),'Model Participation Data'!$N$6:$DX$6,0)),'Model Participation Data'!$B$8:$B$57,$C943,'Model Participation Data'!$C$8:$C$57,$D943)),"-",SUMIFS(INDEX('Model Participation Data'!$N$8:$DX$57,0,MATCH(CONCATENATE($J943,O$6),'Model Participation Data'!$N$6:$DX$6,0)),'Model Participation Data'!$B$8:$B$57,$C943,'Model Participation Data'!$C$8:$C$57,$D943))</f>
        <v>0</v>
      </c>
    </row>
    <row r="944" spans="2:15" outlineLevel="1" x14ac:dyDescent="0.35">
      <c r="B944" s="37" t="s">
        <v>80</v>
      </c>
      <c r="C944" s="38" t="str">
        <f>IF(ISBLANK('Model Participation Data'!$B$45),"-",'Model Participation Data'!$B$45)</f>
        <v>-</v>
      </c>
      <c r="D944" s="38" t="str">
        <f>IF(ISBLANK('Model Participation Data'!$C$45),"-",'Model Participation Data'!$C$45)</f>
        <v>-</v>
      </c>
      <c r="E944" s="38" t="str">
        <f>IF(ISBLANK('Model Participation Data'!$D$45),"-",'Model Participation Data'!$D$45)</f>
        <v>-</v>
      </c>
      <c r="F944" s="38" t="str">
        <f>IF(ISBLANK('Model Participation Data'!$E$45),"-",'Model Participation Data'!$E$45)</f>
        <v>-</v>
      </c>
      <c r="G944" s="151" t="str">
        <f>IF(ISBLANK('Model Participation Data'!$F$45),"-",'Model Participation Data'!$F$45)</f>
        <v>-</v>
      </c>
      <c r="H944" s="38">
        <v>2</v>
      </c>
      <c r="I944" s="38" t="s">
        <v>65</v>
      </c>
      <c r="J944" s="150" t="str">
        <f t="shared" si="46"/>
        <v>2Goal</v>
      </c>
      <c r="K944" s="38" t="str">
        <f>IF(ISBLANK('Model Participation Data'!$L$45),"-",'Model Participation Data'!$L$45)</f>
        <v>-</v>
      </c>
      <c r="L944" s="39" t="str">
        <f>IF(ISBLANK('Model Participation Data'!$M$45),"-",'Model Participation Data'!$M$45)</f>
        <v>-</v>
      </c>
      <c r="M944" s="43" t="str">
        <f>IF(ISNA(SUMIFS(INDEX('Model Participation Data'!$N$8:$DX$57,0,MATCH(CONCATENATE($J944,M$6),'Model Participation Data'!$N$6:$DX$6,0)),'Model Participation Data'!$B$8:$B$57,$C944,'Model Participation Data'!$C$8:$C$57,$D944)),"-",SUMIFS(INDEX('Model Participation Data'!$N$8:$DX$57,0,MATCH(CONCATENATE($J944,M$6),'Model Participation Data'!$N$6:$DX$6,0)),'Model Participation Data'!$B$8:$B$57,$C944,'Model Participation Data'!$C$8:$C$57,$D944))</f>
        <v>-</v>
      </c>
      <c r="N944" s="43" t="str">
        <f>IF(ISNA(SUMIFS(INDEX('Model Participation Data'!$N$8:$DX$57,0,MATCH(CONCATENATE($J944,N$6),'Model Participation Data'!$N$6:$DX$6,0)),'Model Participation Data'!$B$8:$B$57,$C944,'Model Participation Data'!$C$8:$C$57,$D944)),"-",SUMIFS(INDEX('Model Participation Data'!$N$8:$DX$57,0,MATCH(CONCATENATE($J944,N$6),'Model Participation Data'!$N$6:$DX$6,0)),'Model Participation Data'!$B$8:$B$57,$C944,'Model Participation Data'!$C$8:$C$57,$D944))</f>
        <v>-</v>
      </c>
      <c r="O944" s="154">
        <f>IF(ISNA(SUMIFS(INDEX('Model Participation Data'!$N$8:$DX$57,0,MATCH(CONCATENATE($J944,O$6),'Model Participation Data'!$N$6:$DX$6,0)),'Model Participation Data'!$B$8:$B$57,$C944,'Model Participation Data'!$C$8:$C$57,$D944)),"-",SUMIFS(INDEX('Model Participation Data'!$N$8:$DX$57,0,MATCH(CONCATENATE($J944,O$6),'Model Participation Data'!$N$6:$DX$6,0)),'Model Participation Data'!$B$8:$B$57,$C944,'Model Participation Data'!$C$8:$C$57,$D944))</f>
        <v>0</v>
      </c>
    </row>
    <row r="945" spans="2:15" outlineLevel="1" x14ac:dyDescent="0.35">
      <c r="B945" s="37" t="s">
        <v>80</v>
      </c>
      <c r="C945" s="38" t="str">
        <f>IF(ISBLANK('Model Participation Data'!$B$45),"-",'Model Participation Data'!$B$45)</f>
        <v>-</v>
      </c>
      <c r="D945" s="38" t="str">
        <f>IF(ISBLANK('Model Participation Data'!$C$45),"-",'Model Participation Data'!$C$45)</f>
        <v>-</v>
      </c>
      <c r="E945" s="38" t="str">
        <f>IF(ISBLANK('Model Participation Data'!$D$45),"-",'Model Participation Data'!$D$45)</f>
        <v>-</v>
      </c>
      <c r="F945" s="38" t="str">
        <f>IF(ISBLANK('Model Participation Data'!$E$45),"-",'Model Participation Data'!$E$45)</f>
        <v>-</v>
      </c>
      <c r="G945" s="151" t="str">
        <f>IF(ISBLANK('Model Participation Data'!$F$45),"-",'Model Participation Data'!$F$45)</f>
        <v>-</v>
      </c>
      <c r="H945" s="38">
        <v>3</v>
      </c>
      <c r="I945" s="38">
        <v>1</v>
      </c>
      <c r="J945" s="150" t="str">
        <f t="shared" si="46"/>
        <v>31</v>
      </c>
      <c r="K945" s="38" t="str">
        <f>IF(ISBLANK('Model Participation Data'!$L$45),"-",'Model Participation Data'!$L$45)</f>
        <v>-</v>
      </c>
      <c r="L945" s="39" t="str">
        <f>IF(ISBLANK('Model Participation Data'!$M$45),"-",'Model Participation Data'!$M$45)</f>
        <v>-</v>
      </c>
      <c r="M945" s="43">
        <f>IF(ISNA(SUMIFS(INDEX('Model Participation Data'!$N$8:$DX$57,0,MATCH(CONCATENATE($J945,M$6),'Model Participation Data'!$N$6:$DX$6,0)),'Model Participation Data'!$B$8:$B$57,$C945,'Model Participation Data'!$C$8:$C$57,$D945)),"-",SUMIFS(INDEX('Model Participation Data'!$N$8:$DX$57,0,MATCH(CONCATENATE($J945,M$6),'Model Participation Data'!$N$6:$DX$6,0)),'Model Participation Data'!$B$8:$B$57,$C945,'Model Participation Data'!$C$8:$C$57,$D945))</f>
        <v>0</v>
      </c>
      <c r="N945" s="43">
        <f>IF(ISNA(SUMIFS(INDEX('Model Participation Data'!$N$8:$DX$57,0,MATCH(CONCATENATE($J945,N$6),'Model Participation Data'!$N$6:$DX$6,0)),'Model Participation Data'!$B$8:$B$57,$C945,'Model Participation Data'!$C$8:$C$57,$D945)),"-",SUMIFS(INDEX('Model Participation Data'!$N$8:$DX$57,0,MATCH(CONCATENATE($J945,N$6),'Model Participation Data'!$N$6:$DX$6,0)),'Model Participation Data'!$B$8:$B$57,$C945,'Model Participation Data'!$C$8:$C$57,$D945))</f>
        <v>0</v>
      </c>
      <c r="O945" s="154">
        <f>IF(ISNA(SUMIFS(INDEX('Model Participation Data'!$N$8:$DX$57,0,MATCH(CONCATENATE($J945,O$6),'Model Participation Data'!$N$6:$DX$6,0)),'Model Participation Data'!$B$8:$B$57,$C945,'Model Participation Data'!$C$8:$C$57,$D945)),"-",SUMIFS(INDEX('Model Participation Data'!$N$8:$DX$57,0,MATCH(CONCATENATE($J945,O$6),'Model Participation Data'!$N$6:$DX$6,0)),'Model Participation Data'!$B$8:$B$57,$C945,'Model Participation Data'!$C$8:$C$57,$D945))</f>
        <v>0</v>
      </c>
    </row>
    <row r="946" spans="2:15" outlineLevel="1" x14ac:dyDescent="0.35">
      <c r="B946" s="37" t="s">
        <v>80</v>
      </c>
      <c r="C946" s="38" t="str">
        <f>IF(ISBLANK('Model Participation Data'!$B$45),"-",'Model Participation Data'!$B$45)</f>
        <v>-</v>
      </c>
      <c r="D946" s="38" t="str">
        <f>IF(ISBLANK('Model Participation Data'!$C$45),"-",'Model Participation Data'!$C$45)</f>
        <v>-</v>
      </c>
      <c r="E946" s="38" t="str">
        <f>IF(ISBLANK('Model Participation Data'!$D$45),"-",'Model Participation Data'!$D$45)</f>
        <v>-</v>
      </c>
      <c r="F946" s="38" t="str">
        <f>IF(ISBLANK('Model Participation Data'!$E$45),"-",'Model Participation Data'!$E$45)</f>
        <v>-</v>
      </c>
      <c r="G946" s="151" t="str">
        <f>IF(ISBLANK('Model Participation Data'!$F$45),"-",'Model Participation Data'!$F$45)</f>
        <v>-</v>
      </c>
      <c r="H946" s="38">
        <v>3</v>
      </c>
      <c r="I946" s="38">
        <v>2</v>
      </c>
      <c r="J946" s="150" t="str">
        <f t="shared" si="46"/>
        <v>32</v>
      </c>
      <c r="K946" s="38" t="str">
        <f>IF(ISBLANK('Model Participation Data'!$L$45),"-",'Model Participation Data'!$L$45)</f>
        <v>-</v>
      </c>
      <c r="L946" s="39" t="str">
        <f>IF(ISBLANK('Model Participation Data'!$M$45),"-",'Model Participation Data'!$M$45)</f>
        <v>-</v>
      </c>
      <c r="M946" s="43">
        <f>IF(ISNA(SUMIFS(INDEX('Model Participation Data'!$N$8:$DX$57,0,MATCH(CONCATENATE($J946,M$6),'Model Participation Data'!$N$6:$DX$6,0)),'Model Participation Data'!$B$8:$B$57,$C946,'Model Participation Data'!$C$8:$C$57,$D946)),"-",SUMIFS(INDEX('Model Participation Data'!$N$8:$DX$57,0,MATCH(CONCATENATE($J946,M$6),'Model Participation Data'!$N$6:$DX$6,0)),'Model Participation Data'!$B$8:$B$57,$C946,'Model Participation Data'!$C$8:$C$57,$D946))</f>
        <v>0</v>
      </c>
      <c r="N946" s="43">
        <f>IF(ISNA(SUMIFS(INDEX('Model Participation Data'!$N$8:$DX$57,0,MATCH(CONCATENATE($J946,N$6),'Model Participation Data'!$N$6:$DX$6,0)),'Model Participation Data'!$B$8:$B$57,$C946,'Model Participation Data'!$C$8:$C$57,$D946)),"-",SUMIFS(INDEX('Model Participation Data'!$N$8:$DX$57,0,MATCH(CONCATENATE($J946,N$6),'Model Participation Data'!$N$6:$DX$6,0)),'Model Participation Data'!$B$8:$B$57,$C946,'Model Participation Data'!$C$8:$C$57,$D946))</f>
        <v>0</v>
      </c>
      <c r="O946" s="154">
        <f>IF(ISNA(SUMIFS(INDEX('Model Participation Data'!$N$8:$DX$57,0,MATCH(CONCATENATE($J946,O$6),'Model Participation Data'!$N$6:$DX$6,0)),'Model Participation Data'!$B$8:$B$57,$C946,'Model Participation Data'!$C$8:$C$57,$D946)),"-",SUMIFS(INDEX('Model Participation Data'!$N$8:$DX$57,0,MATCH(CONCATENATE($J946,O$6),'Model Participation Data'!$N$6:$DX$6,0)),'Model Participation Data'!$B$8:$B$57,$C946,'Model Participation Data'!$C$8:$C$57,$D946))</f>
        <v>0</v>
      </c>
    </row>
    <row r="947" spans="2:15" outlineLevel="1" x14ac:dyDescent="0.35">
      <c r="B947" s="37" t="s">
        <v>80</v>
      </c>
      <c r="C947" s="38" t="str">
        <f>IF(ISBLANK('Model Participation Data'!$B$45),"-",'Model Participation Data'!$B$45)</f>
        <v>-</v>
      </c>
      <c r="D947" s="38" t="str">
        <f>IF(ISBLANK('Model Participation Data'!$C$45),"-",'Model Participation Data'!$C$45)</f>
        <v>-</v>
      </c>
      <c r="E947" s="38" t="str">
        <f>IF(ISBLANK('Model Participation Data'!$D$45),"-",'Model Participation Data'!$D$45)</f>
        <v>-</v>
      </c>
      <c r="F947" s="38" t="str">
        <f>IF(ISBLANK('Model Participation Data'!$E$45),"-",'Model Participation Data'!$E$45)</f>
        <v>-</v>
      </c>
      <c r="G947" s="151" t="str">
        <f>IF(ISBLANK('Model Participation Data'!$F$45),"-",'Model Participation Data'!$F$45)</f>
        <v>-</v>
      </c>
      <c r="H947" s="38">
        <v>3</v>
      </c>
      <c r="I947" s="38">
        <v>3</v>
      </c>
      <c r="J947" s="150" t="str">
        <f t="shared" si="46"/>
        <v>33</v>
      </c>
      <c r="K947" s="38" t="str">
        <f>IF(ISBLANK('Model Participation Data'!$L$45),"-",'Model Participation Data'!$L$45)</f>
        <v>-</v>
      </c>
      <c r="L947" s="39" t="str">
        <f>IF(ISBLANK('Model Participation Data'!$M$45),"-",'Model Participation Data'!$M$45)</f>
        <v>-</v>
      </c>
      <c r="M947" s="43">
        <f>IF(ISNA(SUMIFS(INDEX('Model Participation Data'!$N$8:$DX$57,0,MATCH(CONCATENATE($J947,M$6),'Model Participation Data'!$N$6:$DX$6,0)),'Model Participation Data'!$B$8:$B$57,$C947,'Model Participation Data'!$C$8:$C$57,$D947)),"-",SUMIFS(INDEX('Model Participation Data'!$N$8:$DX$57,0,MATCH(CONCATENATE($J947,M$6),'Model Participation Data'!$N$6:$DX$6,0)),'Model Participation Data'!$B$8:$B$57,$C947,'Model Participation Data'!$C$8:$C$57,$D947))</f>
        <v>0</v>
      </c>
      <c r="N947" s="43">
        <f>IF(ISNA(SUMIFS(INDEX('Model Participation Data'!$N$8:$DX$57,0,MATCH(CONCATENATE($J947,N$6),'Model Participation Data'!$N$6:$DX$6,0)),'Model Participation Data'!$B$8:$B$57,$C947,'Model Participation Data'!$C$8:$C$57,$D947)),"-",SUMIFS(INDEX('Model Participation Data'!$N$8:$DX$57,0,MATCH(CONCATENATE($J947,N$6),'Model Participation Data'!$N$6:$DX$6,0)),'Model Participation Data'!$B$8:$B$57,$C947,'Model Participation Data'!$C$8:$C$57,$D947))</f>
        <v>0</v>
      </c>
      <c r="O947" s="154">
        <f>IF(ISNA(SUMIFS(INDEX('Model Participation Data'!$N$8:$DX$57,0,MATCH(CONCATENATE($J947,O$6),'Model Participation Data'!$N$6:$DX$6,0)),'Model Participation Data'!$B$8:$B$57,$C947,'Model Participation Data'!$C$8:$C$57,$D947)),"-",SUMIFS(INDEX('Model Participation Data'!$N$8:$DX$57,0,MATCH(CONCATENATE($J947,O$6),'Model Participation Data'!$N$6:$DX$6,0)),'Model Participation Data'!$B$8:$B$57,$C947,'Model Participation Data'!$C$8:$C$57,$D947))</f>
        <v>0</v>
      </c>
    </row>
    <row r="948" spans="2:15" outlineLevel="1" x14ac:dyDescent="0.35">
      <c r="B948" s="37" t="s">
        <v>80</v>
      </c>
      <c r="C948" s="38" t="str">
        <f>IF(ISBLANK('Model Participation Data'!$B$45),"-",'Model Participation Data'!$B$45)</f>
        <v>-</v>
      </c>
      <c r="D948" s="38" t="str">
        <f>IF(ISBLANK('Model Participation Data'!$C$45),"-",'Model Participation Data'!$C$45)</f>
        <v>-</v>
      </c>
      <c r="E948" s="38" t="str">
        <f>IF(ISBLANK('Model Participation Data'!$D$45),"-",'Model Participation Data'!$D$45)</f>
        <v>-</v>
      </c>
      <c r="F948" s="38" t="str">
        <f>IF(ISBLANK('Model Participation Data'!$E$45),"-",'Model Participation Data'!$E$45)</f>
        <v>-</v>
      </c>
      <c r="G948" s="151" t="str">
        <f>IF(ISBLANK('Model Participation Data'!$F$45),"-",'Model Participation Data'!$F$45)</f>
        <v>-</v>
      </c>
      <c r="H948" s="38">
        <v>3</v>
      </c>
      <c r="I948" s="38">
        <v>4</v>
      </c>
      <c r="J948" s="150" t="str">
        <f t="shared" si="46"/>
        <v>34</v>
      </c>
      <c r="K948" s="38" t="str">
        <f>IF(ISBLANK('Model Participation Data'!$L$45),"-",'Model Participation Data'!$L$45)</f>
        <v>-</v>
      </c>
      <c r="L948" s="39" t="str">
        <f>IF(ISBLANK('Model Participation Data'!$M$45),"-",'Model Participation Data'!$M$45)</f>
        <v>-</v>
      </c>
      <c r="M948" s="43">
        <f>IF(ISNA(SUMIFS(INDEX('Model Participation Data'!$N$8:$DX$57,0,MATCH(CONCATENATE($J948,M$6),'Model Participation Data'!$N$6:$DX$6,0)),'Model Participation Data'!$B$8:$B$57,$C948,'Model Participation Data'!$C$8:$C$57,$D948)),"-",SUMIFS(INDEX('Model Participation Data'!$N$8:$DX$57,0,MATCH(CONCATENATE($J948,M$6),'Model Participation Data'!$N$6:$DX$6,0)),'Model Participation Data'!$B$8:$B$57,$C948,'Model Participation Data'!$C$8:$C$57,$D948))</f>
        <v>0</v>
      </c>
      <c r="N948" s="43">
        <f>IF(ISNA(SUMIFS(INDEX('Model Participation Data'!$N$8:$DX$57,0,MATCH(CONCATENATE($J948,N$6),'Model Participation Data'!$N$6:$DX$6,0)),'Model Participation Data'!$B$8:$B$57,$C948,'Model Participation Data'!$C$8:$C$57,$D948)),"-",SUMIFS(INDEX('Model Participation Data'!$N$8:$DX$57,0,MATCH(CONCATENATE($J948,N$6),'Model Participation Data'!$N$6:$DX$6,0)),'Model Participation Data'!$B$8:$B$57,$C948,'Model Participation Data'!$C$8:$C$57,$D948))</f>
        <v>0</v>
      </c>
      <c r="O948" s="154">
        <f>IF(ISNA(SUMIFS(INDEX('Model Participation Data'!$N$8:$DX$57,0,MATCH(CONCATENATE($J948,O$6),'Model Participation Data'!$N$6:$DX$6,0)),'Model Participation Data'!$B$8:$B$57,$C948,'Model Participation Data'!$C$8:$C$57,$D948)),"-",SUMIFS(INDEX('Model Participation Data'!$N$8:$DX$57,0,MATCH(CONCATENATE($J948,O$6),'Model Participation Data'!$N$6:$DX$6,0)),'Model Participation Data'!$B$8:$B$57,$C948,'Model Participation Data'!$C$8:$C$57,$D948))</f>
        <v>0</v>
      </c>
    </row>
    <row r="949" spans="2:15" outlineLevel="1" x14ac:dyDescent="0.35">
      <c r="B949" s="37" t="s">
        <v>80</v>
      </c>
      <c r="C949" s="38" t="str">
        <f>IF(ISBLANK('Model Participation Data'!$B$45),"-",'Model Participation Data'!$B$45)</f>
        <v>-</v>
      </c>
      <c r="D949" s="38" t="str">
        <f>IF(ISBLANK('Model Participation Data'!$C$45),"-",'Model Participation Data'!$C$45)</f>
        <v>-</v>
      </c>
      <c r="E949" s="38" t="str">
        <f>IF(ISBLANK('Model Participation Data'!$D$45),"-",'Model Participation Data'!$D$45)</f>
        <v>-</v>
      </c>
      <c r="F949" s="38" t="str">
        <f>IF(ISBLANK('Model Participation Data'!$E$45),"-",'Model Participation Data'!$E$45)</f>
        <v>-</v>
      </c>
      <c r="G949" s="151" t="str">
        <f>IF(ISBLANK('Model Participation Data'!$F$45),"-",'Model Participation Data'!$F$45)</f>
        <v>-</v>
      </c>
      <c r="H949" s="38">
        <v>3</v>
      </c>
      <c r="I949" s="38">
        <v>5</v>
      </c>
      <c r="J949" s="150" t="str">
        <f t="shared" si="46"/>
        <v>35</v>
      </c>
      <c r="K949" s="38" t="str">
        <f>IF(ISBLANK('Model Participation Data'!$L$45),"-",'Model Participation Data'!$L$45)</f>
        <v>-</v>
      </c>
      <c r="L949" s="39" t="str">
        <f>IF(ISBLANK('Model Participation Data'!$M$45),"-",'Model Participation Data'!$M$45)</f>
        <v>-</v>
      </c>
      <c r="M949" s="43">
        <f>IF(ISNA(SUMIFS(INDEX('Model Participation Data'!$N$8:$DX$57,0,MATCH(CONCATENATE($J949,M$6),'Model Participation Data'!$N$6:$DX$6,0)),'Model Participation Data'!$B$8:$B$57,$C949,'Model Participation Data'!$C$8:$C$57,$D949)),"-",SUMIFS(INDEX('Model Participation Data'!$N$8:$DX$57,0,MATCH(CONCATENATE($J949,M$6),'Model Participation Data'!$N$6:$DX$6,0)),'Model Participation Data'!$B$8:$B$57,$C949,'Model Participation Data'!$C$8:$C$57,$D949))</f>
        <v>0</v>
      </c>
      <c r="N949" s="43">
        <f>IF(ISNA(SUMIFS(INDEX('Model Participation Data'!$N$8:$DX$57,0,MATCH(CONCATENATE($J949,N$6),'Model Participation Data'!$N$6:$DX$6,0)),'Model Participation Data'!$B$8:$B$57,$C949,'Model Participation Data'!$C$8:$C$57,$D949)),"-",SUMIFS(INDEX('Model Participation Data'!$N$8:$DX$57,0,MATCH(CONCATENATE($J949,N$6),'Model Participation Data'!$N$6:$DX$6,0)),'Model Participation Data'!$B$8:$B$57,$C949,'Model Participation Data'!$C$8:$C$57,$D949))</f>
        <v>0</v>
      </c>
      <c r="O949" s="154">
        <f>IF(ISNA(SUMIFS(INDEX('Model Participation Data'!$N$8:$DX$57,0,MATCH(CONCATENATE($J949,O$6),'Model Participation Data'!$N$6:$DX$6,0)),'Model Participation Data'!$B$8:$B$57,$C949,'Model Participation Data'!$C$8:$C$57,$D949)),"-",SUMIFS(INDEX('Model Participation Data'!$N$8:$DX$57,0,MATCH(CONCATENATE($J949,O$6),'Model Participation Data'!$N$6:$DX$6,0)),'Model Participation Data'!$B$8:$B$57,$C949,'Model Participation Data'!$C$8:$C$57,$D949))</f>
        <v>0</v>
      </c>
    </row>
    <row r="950" spans="2:15" outlineLevel="1" x14ac:dyDescent="0.35">
      <c r="B950" s="37" t="s">
        <v>80</v>
      </c>
      <c r="C950" s="38" t="str">
        <f>IF(ISBLANK('Model Participation Data'!$B$45),"-",'Model Participation Data'!$B$45)</f>
        <v>-</v>
      </c>
      <c r="D950" s="38" t="str">
        <f>IF(ISBLANK('Model Participation Data'!$C$45),"-",'Model Participation Data'!$C$45)</f>
        <v>-</v>
      </c>
      <c r="E950" s="38" t="str">
        <f>IF(ISBLANK('Model Participation Data'!$D$45),"-",'Model Participation Data'!$D$45)</f>
        <v>-</v>
      </c>
      <c r="F950" s="38" t="str">
        <f>IF(ISBLANK('Model Participation Data'!$E$45),"-",'Model Participation Data'!$E$45)</f>
        <v>-</v>
      </c>
      <c r="G950" s="151" t="str">
        <f>IF(ISBLANK('Model Participation Data'!$F$45),"-",'Model Participation Data'!$F$45)</f>
        <v>-</v>
      </c>
      <c r="H950" s="38">
        <v>3</v>
      </c>
      <c r="I950" s="38" t="s">
        <v>65</v>
      </c>
      <c r="J950" s="150" t="str">
        <f t="shared" si="46"/>
        <v>3Goal</v>
      </c>
      <c r="K950" s="38" t="str">
        <f>IF(ISBLANK('Model Participation Data'!$L$45),"-",'Model Participation Data'!$L$45)</f>
        <v>-</v>
      </c>
      <c r="L950" s="39" t="str">
        <f>IF(ISBLANK('Model Participation Data'!$M$45),"-",'Model Participation Data'!$M$45)</f>
        <v>-</v>
      </c>
      <c r="M950" s="43" t="str">
        <f>IF(ISNA(SUMIFS(INDEX('Model Participation Data'!$N$8:$DX$57,0,MATCH(CONCATENATE($J950,M$6),'Model Participation Data'!$N$6:$DX$6,0)),'Model Participation Data'!$B$8:$B$57,$C950,'Model Participation Data'!$C$8:$C$57,$D950)),"-",SUMIFS(INDEX('Model Participation Data'!$N$8:$DX$57,0,MATCH(CONCATENATE($J950,M$6),'Model Participation Data'!$N$6:$DX$6,0)),'Model Participation Data'!$B$8:$B$57,$C950,'Model Participation Data'!$C$8:$C$57,$D950))</f>
        <v>-</v>
      </c>
      <c r="N950" s="43" t="str">
        <f>IF(ISNA(SUMIFS(INDEX('Model Participation Data'!$N$8:$DX$57,0,MATCH(CONCATENATE($J950,N$6),'Model Participation Data'!$N$6:$DX$6,0)),'Model Participation Data'!$B$8:$B$57,$C950,'Model Participation Data'!$C$8:$C$57,$D950)),"-",SUMIFS(INDEX('Model Participation Data'!$N$8:$DX$57,0,MATCH(CONCATENATE($J950,N$6),'Model Participation Data'!$N$6:$DX$6,0)),'Model Participation Data'!$B$8:$B$57,$C950,'Model Participation Data'!$C$8:$C$57,$D950))</f>
        <v>-</v>
      </c>
      <c r="O950" s="154">
        <f>IF(ISNA(SUMIFS(INDEX('Model Participation Data'!$N$8:$DX$57,0,MATCH(CONCATENATE($J950,O$6),'Model Participation Data'!$N$6:$DX$6,0)),'Model Participation Data'!$B$8:$B$57,$C950,'Model Participation Data'!$C$8:$C$57,$D950)),"-",SUMIFS(INDEX('Model Participation Data'!$N$8:$DX$57,0,MATCH(CONCATENATE($J950,O$6),'Model Participation Data'!$N$6:$DX$6,0)),'Model Participation Data'!$B$8:$B$57,$C950,'Model Participation Data'!$C$8:$C$57,$D950))</f>
        <v>0</v>
      </c>
    </row>
    <row r="951" spans="2:15" outlineLevel="1" x14ac:dyDescent="0.35">
      <c r="B951" s="37" t="s">
        <v>80</v>
      </c>
      <c r="C951" s="38" t="str">
        <f>IF(ISBLANK('Model Participation Data'!$B$45),"-",'Model Participation Data'!$B$45)</f>
        <v>-</v>
      </c>
      <c r="D951" s="38" t="str">
        <f>IF(ISBLANK('Model Participation Data'!$C$45),"-",'Model Participation Data'!$C$45)</f>
        <v>-</v>
      </c>
      <c r="E951" s="38" t="str">
        <f>IF(ISBLANK('Model Participation Data'!$D$45),"-",'Model Participation Data'!$D$45)</f>
        <v>-</v>
      </c>
      <c r="F951" s="38" t="str">
        <f>IF(ISBLANK('Model Participation Data'!$E$45),"-",'Model Participation Data'!$E$45)</f>
        <v>-</v>
      </c>
      <c r="G951" s="151" t="str">
        <f>IF(ISBLANK('Model Participation Data'!$F$45),"-",'Model Participation Data'!$F$45)</f>
        <v>-</v>
      </c>
      <c r="H951" s="38">
        <v>4</v>
      </c>
      <c r="I951" s="38">
        <v>1</v>
      </c>
      <c r="J951" s="150" t="str">
        <f t="shared" ref="J951:J956" si="50">CONCATENATE(H951,I951)</f>
        <v>41</v>
      </c>
      <c r="K951" s="38" t="str">
        <f>IF(ISBLANK('Model Participation Data'!$L$45),"-",'Model Participation Data'!$L$45)</f>
        <v>-</v>
      </c>
      <c r="L951" s="39" t="str">
        <f>IF(ISBLANK('Model Participation Data'!$M$45),"-",'Model Participation Data'!$M$45)</f>
        <v>-</v>
      </c>
      <c r="M951" s="43">
        <f>IF(ISNA(SUMIFS(INDEX('Model Participation Data'!$N$8:$DX$57,0,MATCH(CONCATENATE($J951,M$6),'Model Participation Data'!$N$6:$DX$6,0)),'Model Participation Data'!$B$8:$B$57,$C951,'Model Participation Data'!$C$8:$C$57,$D951)),"-",SUMIFS(INDEX('Model Participation Data'!$N$8:$DX$57,0,MATCH(CONCATENATE($J951,M$6),'Model Participation Data'!$N$6:$DX$6,0)),'Model Participation Data'!$B$8:$B$57,$C951,'Model Participation Data'!$C$8:$C$57,$D951))</f>
        <v>0</v>
      </c>
      <c r="N951" s="43">
        <f>IF(ISNA(SUMIFS(INDEX('Model Participation Data'!$N$8:$DX$57,0,MATCH(CONCATENATE($J951,N$6),'Model Participation Data'!$N$6:$DX$6,0)),'Model Participation Data'!$B$8:$B$57,$C951,'Model Participation Data'!$C$8:$C$57,$D951)),"-",SUMIFS(INDEX('Model Participation Data'!$N$8:$DX$57,0,MATCH(CONCATENATE($J951,N$6),'Model Participation Data'!$N$6:$DX$6,0)),'Model Participation Data'!$B$8:$B$57,$C951,'Model Participation Data'!$C$8:$C$57,$D951))</f>
        <v>0</v>
      </c>
      <c r="O951" s="154">
        <f>IF(ISNA(SUMIFS(INDEX('Model Participation Data'!$N$8:$DX$57,0,MATCH(CONCATENATE($J951,O$6),'Model Participation Data'!$N$6:$DX$6,0)),'Model Participation Data'!$B$8:$B$57,$C951,'Model Participation Data'!$C$8:$C$57,$D951)),"-",SUMIFS(INDEX('Model Participation Data'!$N$8:$DX$57,0,MATCH(CONCATENATE($J951,O$6),'Model Participation Data'!$N$6:$DX$6,0)),'Model Participation Data'!$B$8:$B$57,$C951,'Model Participation Data'!$C$8:$C$57,$D951))</f>
        <v>0</v>
      </c>
    </row>
    <row r="952" spans="2:15" outlineLevel="1" x14ac:dyDescent="0.35">
      <c r="B952" s="37" t="s">
        <v>80</v>
      </c>
      <c r="C952" s="38" t="str">
        <f>IF(ISBLANK('Model Participation Data'!$B$45),"-",'Model Participation Data'!$B$45)</f>
        <v>-</v>
      </c>
      <c r="D952" s="38" t="str">
        <f>IF(ISBLANK('Model Participation Data'!$C$45),"-",'Model Participation Data'!$C$45)</f>
        <v>-</v>
      </c>
      <c r="E952" s="38" t="str">
        <f>IF(ISBLANK('Model Participation Data'!$D$45),"-",'Model Participation Data'!$D$45)</f>
        <v>-</v>
      </c>
      <c r="F952" s="38" t="str">
        <f>IF(ISBLANK('Model Participation Data'!$E$45),"-",'Model Participation Data'!$E$45)</f>
        <v>-</v>
      </c>
      <c r="G952" s="151" t="str">
        <f>IF(ISBLANK('Model Participation Data'!$F$45),"-",'Model Participation Data'!$F$45)</f>
        <v>-</v>
      </c>
      <c r="H952" s="38">
        <v>4</v>
      </c>
      <c r="I952" s="38">
        <v>2</v>
      </c>
      <c r="J952" s="150" t="str">
        <f t="shared" si="50"/>
        <v>42</v>
      </c>
      <c r="K952" s="38" t="str">
        <f>IF(ISBLANK('Model Participation Data'!$L$45),"-",'Model Participation Data'!$L$45)</f>
        <v>-</v>
      </c>
      <c r="L952" s="39" t="str">
        <f>IF(ISBLANK('Model Participation Data'!$M$45),"-",'Model Participation Data'!$M$45)</f>
        <v>-</v>
      </c>
      <c r="M952" s="43">
        <f>IF(ISNA(SUMIFS(INDEX('Model Participation Data'!$N$8:$DX$57,0,MATCH(CONCATENATE($J952,M$6),'Model Participation Data'!$N$6:$DX$6,0)),'Model Participation Data'!$B$8:$B$57,$C952,'Model Participation Data'!$C$8:$C$57,$D952)),"-",SUMIFS(INDEX('Model Participation Data'!$N$8:$DX$57,0,MATCH(CONCATENATE($J952,M$6),'Model Participation Data'!$N$6:$DX$6,0)),'Model Participation Data'!$B$8:$B$57,$C952,'Model Participation Data'!$C$8:$C$57,$D952))</f>
        <v>0</v>
      </c>
      <c r="N952" s="43">
        <f>IF(ISNA(SUMIFS(INDEX('Model Participation Data'!$N$8:$DX$57,0,MATCH(CONCATENATE($J952,N$6),'Model Participation Data'!$N$6:$DX$6,0)),'Model Participation Data'!$B$8:$B$57,$C952,'Model Participation Data'!$C$8:$C$57,$D952)),"-",SUMIFS(INDEX('Model Participation Data'!$N$8:$DX$57,0,MATCH(CONCATENATE($J952,N$6),'Model Participation Data'!$N$6:$DX$6,0)),'Model Participation Data'!$B$8:$B$57,$C952,'Model Participation Data'!$C$8:$C$57,$D952))</f>
        <v>0</v>
      </c>
      <c r="O952" s="154">
        <f>IF(ISNA(SUMIFS(INDEX('Model Participation Data'!$N$8:$DX$57,0,MATCH(CONCATENATE($J952,O$6),'Model Participation Data'!$N$6:$DX$6,0)),'Model Participation Data'!$B$8:$B$57,$C952,'Model Participation Data'!$C$8:$C$57,$D952)),"-",SUMIFS(INDEX('Model Participation Data'!$N$8:$DX$57,0,MATCH(CONCATENATE($J952,O$6),'Model Participation Data'!$N$6:$DX$6,0)),'Model Participation Data'!$B$8:$B$57,$C952,'Model Participation Data'!$C$8:$C$57,$D952))</f>
        <v>0</v>
      </c>
    </row>
    <row r="953" spans="2:15" outlineLevel="1" x14ac:dyDescent="0.35">
      <c r="B953" s="37" t="s">
        <v>80</v>
      </c>
      <c r="C953" s="38" t="str">
        <f>IF(ISBLANK('Model Participation Data'!$B$45),"-",'Model Participation Data'!$B$45)</f>
        <v>-</v>
      </c>
      <c r="D953" s="38" t="str">
        <f>IF(ISBLANK('Model Participation Data'!$C$45),"-",'Model Participation Data'!$C$45)</f>
        <v>-</v>
      </c>
      <c r="E953" s="38" t="str">
        <f>IF(ISBLANK('Model Participation Data'!$D$45),"-",'Model Participation Data'!$D$45)</f>
        <v>-</v>
      </c>
      <c r="F953" s="38" t="str">
        <f>IF(ISBLANK('Model Participation Data'!$E$45),"-",'Model Participation Data'!$E$45)</f>
        <v>-</v>
      </c>
      <c r="G953" s="151" t="str">
        <f>IF(ISBLANK('Model Participation Data'!$F$45),"-",'Model Participation Data'!$F$45)</f>
        <v>-</v>
      </c>
      <c r="H953" s="38">
        <v>4</v>
      </c>
      <c r="I953" s="38">
        <v>3</v>
      </c>
      <c r="J953" s="150" t="str">
        <f t="shared" si="50"/>
        <v>43</v>
      </c>
      <c r="K953" s="38" t="str">
        <f>IF(ISBLANK('Model Participation Data'!$L$45),"-",'Model Participation Data'!$L$45)</f>
        <v>-</v>
      </c>
      <c r="L953" s="39" t="str">
        <f>IF(ISBLANK('Model Participation Data'!$M$45),"-",'Model Participation Data'!$M$45)</f>
        <v>-</v>
      </c>
      <c r="M953" s="43">
        <f>IF(ISNA(SUMIFS(INDEX('Model Participation Data'!$N$8:$DX$57,0,MATCH(CONCATENATE($J953,M$6),'Model Participation Data'!$N$6:$DX$6,0)),'Model Participation Data'!$B$8:$B$57,$C953,'Model Participation Data'!$C$8:$C$57,$D953)),"-",SUMIFS(INDEX('Model Participation Data'!$N$8:$DX$57,0,MATCH(CONCATENATE($J953,M$6),'Model Participation Data'!$N$6:$DX$6,0)),'Model Participation Data'!$B$8:$B$57,$C953,'Model Participation Data'!$C$8:$C$57,$D953))</f>
        <v>0</v>
      </c>
      <c r="N953" s="43">
        <f>IF(ISNA(SUMIFS(INDEX('Model Participation Data'!$N$8:$DX$57,0,MATCH(CONCATENATE($J953,N$6),'Model Participation Data'!$N$6:$DX$6,0)),'Model Participation Data'!$B$8:$B$57,$C953,'Model Participation Data'!$C$8:$C$57,$D953)),"-",SUMIFS(INDEX('Model Participation Data'!$N$8:$DX$57,0,MATCH(CONCATENATE($J953,N$6),'Model Participation Data'!$N$6:$DX$6,0)),'Model Participation Data'!$B$8:$B$57,$C953,'Model Participation Data'!$C$8:$C$57,$D953))</f>
        <v>0</v>
      </c>
      <c r="O953" s="154">
        <f>IF(ISNA(SUMIFS(INDEX('Model Participation Data'!$N$8:$DX$57,0,MATCH(CONCATENATE($J953,O$6),'Model Participation Data'!$N$6:$DX$6,0)),'Model Participation Data'!$B$8:$B$57,$C953,'Model Participation Data'!$C$8:$C$57,$D953)),"-",SUMIFS(INDEX('Model Participation Data'!$N$8:$DX$57,0,MATCH(CONCATENATE($J953,O$6),'Model Participation Data'!$N$6:$DX$6,0)),'Model Participation Data'!$B$8:$B$57,$C953,'Model Participation Data'!$C$8:$C$57,$D953))</f>
        <v>0</v>
      </c>
    </row>
    <row r="954" spans="2:15" outlineLevel="1" x14ac:dyDescent="0.35">
      <c r="B954" s="37" t="s">
        <v>80</v>
      </c>
      <c r="C954" s="38" t="str">
        <f>IF(ISBLANK('Model Participation Data'!$B$45),"-",'Model Participation Data'!$B$45)</f>
        <v>-</v>
      </c>
      <c r="D954" s="38" t="str">
        <f>IF(ISBLANK('Model Participation Data'!$C$45),"-",'Model Participation Data'!$C$45)</f>
        <v>-</v>
      </c>
      <c r="E954" s="38" t="str">
        <f>IF(ISBLANK('Model Participation Data'!$D$45),"-",'Model Participation Data'!$D$45)</f>
        <v>-</v>
      </c>
      <c r="F954" s="38" t="str">
        <f>IF(ISBLANK('Model Participation Data'!$E$45),"-",'Model Participation Data'!$E$45)</f>
        <v>-</v>
      </c>
      <c r="G954" s="151" t="str">
        <f>IF(ISBLANK('Model Participation Data'!$F$45),"-",'Model Participation Data'!$F$45)</f>
        <v>-</v>
      </c>
      <c r="H954" s="38">
        <v>4</v>
      </c>
      <c r="I954" s="38">
        <v>4</v>
      </c>
      <c r="J954" s="150" t="str">
        <f t="shared" si="50"/>
        <v>44</v>
      </c>
      <c r="K954" s="38" t="str">
        <f>IF(ISBLANK('Model Participation Data'!$L$45),"-",'Model Participation Data'!$L$45)</f>
        <v>-</v>
      </c>
      <c r="L954" s="39" t="str">
        <f>IF(ISBLANK('Model Participation Data'!$M$45),"-",'Model Participation Data'!$M$45)</f>
        <v>-</v>
      </c>
      <c r="M954" s="43">
        <f>IF(ISNA(SUMIFS(INDEX('Model Participation Data'!$N$8:$DX$57,0,MATCH(CONCATENATE($J954,M$6),'Model Participation Data'!$N$6:$DX$6,0)),'Model Participation Data'!$B$8:$B$57,$C954,'Model Participation Data'!$C$8:$C$57,$D954)),"-",SUMIFS(INDEX('Model Participation Data'!$N$8:$DX$57,0,MATCH(CONCATENATE($J954,M$6),'Model Participation Data'!$N$6:$DX$6,0)),'Model Participation Data'!$B$8:$B$57,$C954,'Model Participation Data'!$C$8:$C$57,$D954))</f>
        <v>0</v>
      </c>
      <c r="N954" s="43">
        <f>IF(ISNA(SUMIFS(INDEX('Model Participation Data'!$N$8:$DX$57,0,MATCH(CONCATENATE($J954,N$6),'Model Participation Data'!$N$6:$DX$6,0)),'Model Participation Data'!$B$8:$B$57,$C954,'Model Participation Data'!$C$8:$C$57,$D954)),"-",SUMIFS(INDEX('Model Participation Data'!$N$8:$DX$57,0,MATCH(CONCATENATE($J954,N$6),'Model Participation Data'!$N$6:$DX$6,0)),'Model Participation Data'!$B$8:$B$57,$C954,'Model Participation Data'!$C$8:$C$57,$D954))</f>
        <v>0</v>
      </c>
      <c r="O954" s="154">
        <f>IF(ISNA(SUMIFS(INDEX('Model Participation Data'!$N$8:$DX$57,0,MATCH(CONCATENATE($J954,O$6),'Model Participation Data'!$N$6:$DX$6,0)),'Model Participation Data'!$B$8:$B$57,$C954,'Model Participation Data'!$C$8:$C$57,$D954)),"-",SUMIFS(INDEX('Model Participation Data'!$N$8:$DX$57,0,MATCH(CONCATENATE($J954,O$6),'Model Participation Data'!$N$6:$DX$6,0)),'Model Participation Data'!$B$8:$B$57,$C954,'Model Participation Data'!$C$8:$C$57,$D954))</f>
        <v>0</v>
      </c>
    </row>
    <row r="955" spans="2:15" outlineLevel="1" x14ac:dyDescent="0.35">
      <c r="B955" s="37" t="s">
        <v>80</v>
      </c>
      <c r="C955" s="38" t="str">
        <f>IF(ISBLANK('Model Participation Data'!$B$45),"-",'Model Participation Data'!$B$45)</f>
        <v>-</v>
      </c>
      <c r="D955" s="38" t="str">
        <f>IF(ISBLANK('Model Participation Data'!$C$45),"-",'Model Participation Data'!$C$45)</f>
        <v>-</v>
      </c>
      <c r="E955" s="38" t="str">
        <f>IF(ISBLANK('Model Participation Data'!$D$45),"-",'Model Participation Data'!$D$45)</f>
        <v>-</v>
      </c>
      <c r="F955" s="38" t="str">
        <f>IF(ISBLANK('Model Participation Data'!$E$45),"-",'Model Participation Data'!$E$45)</f>
        <v>-</v>
      </c>
      <c r="G955" s="151" t="str">
        <f>IF(ISBLANK('Model Participation Data'!$F$45),"-",'Model Participation Data'!$F$45)</f>
        <v>-</v>
      </c>
      <c r="H955" s="38">
        <v>4</v>
      </c>
      <c r="I955" s="38">
        <v>5</v>
      </c>
      <c r="J955" s="150" t="str">
        <f t="shared" si="50"/>
        <v>45</v>
      </c>
      <c r="K955" s="38" t="str">
        <f>IF(ISBLANK('Model Participation Data'!$L$45),"-",'Model Participation Data'!$L$45)</f>
        <v>-</v>
      </c>
      <c r="L955" s="39" t="str">
        <f>IF(ISBLANK('Model Participation Data'!$M$45),"-",'Model Participation Data'!$M$45)</f>
        <v>-</v>
      </c>
      <c r="M955" s="43">
        <f>IF(ISNA(SUMIFS(INDEX('Model Participation Data'!$N$8:$DX$57,0,MATCH(CONCATENATE($J955,M$6),'Model Participation Data'!$N$6:$DX$6,0)),'Model Participation Data'!$B$8:$B$57,$C955,'Model Participation Data'!$C$8:$C$57,$D955)),"-",SUMIFS(INDEX('Model Participation Data'!$N$8:$DX$57,0,MATCH(CONCATENATE($J955,M$6),'Model Participation Data'!$N$6:$DX$6,0)),'Model Participation Data'!$B$8:$B$57,$C955,'Model Participation Data'!$C$8:$C$57,$D955))</f>
        <v>0</v>
      </c>
      <c r="N955" s="43">
        <f>IF(ISNA(SUMIFS(INDEX('Model Participation Data'!$N$8:$DX$57,0,MATCH(CONCATENATE($J955,N$6),'Model Participation Data'!$N$6:$DX$6,0)),'Model Participation Data'!$B$8:$B$57,$C955,'Model Participation Data'!$C$8:$C$57,$D955)),"-",SUMIFS(INDEX('Model Participation Data'!$N$8:$DX$57,0,MATCH(CONCATENATE($J955,N$6),'Model Participation Data'!$N$6:$DX$6,0)),'Model Participation Data'!$B$8:$B$57,$C955,'Model Participation Data'!$C$8:$C$57,$D955))</f>
        <v>0</v>
      </c>
      <c r="O955" s="154">
        <f>IF(ISNA(SUMIFS(INDEX('Model Participation Data'!$N$8:$DX$57,0,MATCH(CONCATENATE($J955,O$6),'Model Participation Data'!$N$6:$DX$6,0)),'Model Participation Data'!$B$8:$B$57,$C955,'Model Participation Data'!$C$8:$C$57,$D955)),"-",SUMIFS(INDEX('Model Participation Data'!$N$8:$DX$57,0,MATCH(CONCATENATE($J955,O$6),'Model Participation Data'!$N$6:$DX$6,0)),'Model Participation Data'!$B$8:$B$57,$C955,'Model Participation Data'!$C$8:$C$57,$D955))</f>
        <v>0</v>
      </c>
    </row>
    <row r="956" spans="2:15" outlineLevel="1" x14ac:dyDescent="0.35">
      <c r="B956" s="37" t="s">
        <v>80</v>
      </c>
      <c r="C956" s="38" t="str">
        <f>IF(ISBLANK('Model Participation Data'!$B$45),"-",'Model Participation Data'!$B$45)</f>
        <v>-</v>
      </c>
      <c r="D956" s="38" t="str">
        <f>IF(ISBLANK('Model Participation Data'!$C$45),"-",'Model Participation Data'!$C$45)</f>
        <v>-</v>
      </c>
      <c r="E956" s="38" t="str">
        <f>IF(ISBLANK('Model Participation Data'!$D$45),"-",'Model Participation Data'!$D$45)</f>
        <v>-</v>
      </c>
      <c r="F956" s="38" t="str">
        <f>IF(ISBLANK('Model Participation Data'!$E$45),"-",'Model Participation Data'!$E$45)</f>
        <v>-</v>
      </c>
      <c r="G956" s="151" t="str">
        <f>IF(ISBLANK('Model Participation Data'!$F$45),"-",'Model Participation Data'!$F$45)</f>
        <v>-</v>
      </c>
      <c r="H956" s="38">
        <v>4</v>
      </c>
      <c r="I956" s="38" t="s">
        <v>65</v>
      </c>
      <c r="J956" s="150" t="str">
        <f t="shared" si="50"/>
        <v>4Goal</v>
      </c>
      <c r="K956" s="38" t="str">
        <f>IF(ISBLANK('Model Participation Data'!$L$45),"-",'Model Participation Data'!$L$45)</f>
        <v>-</v>
      </c>
      <c r="L956" s="39" t="str">
        <f>IF(ISBLANK('Model Participation Data'!$M$45),"-",'Model Participation Data'!$M$45)</f>
        <v>-</v>
      </c>
      <c r="M956" s="43" t="str">
        <f>IF(ISNA(SUMIFS(INDEX('Model Participation Data'!$N$8:$DX$57,0,MATCH(CONCATENATE($J956,M$6),'Model Participation Data'!$N$6:$DX$6,0)),'Model Participation Data'!$B$8:$B$57,$C956,'Model Participation Data'!$C$8:$C$57,$D956)),"-",SUMIFS(INDEX('Model Participation Data'!$N$8:$DX$57,0,MATCH(CONCATENATE($J956,M$6),'Model Participation Data'!$N$6:$DX$6,0)),'Model Participation Data'!$B$8:$B$57,$C956,'Model Participation Data'!$C$8:$C$57,$D956))</f>
        <v>-</v>
      </c>
      <c r="N956" s="43" t="str">
        <f>IF(ISNA(SUMIFS(INDEX('Model Participation Data'!$N$8:$DX$57,0,MATCH(CONCATENATE($J956,N$6),'Model Participation Data'!$N$6:$DX$6,0)),'Model Participation Data'!$B$8:$B$57,$C956,'Model Participation Data'!$C$8:$C$57,$D956)),"-",SUMIFS(INDEX('Model Participation Data'!$N$8:$DX$57,0,MATCH(CONCATENATE($J956,N$6),'Model Participation Data'!$N$6:$DX$6,0)),'Model Participation Data'!$B$8:$B$57,$C956,'Model Participation Data'!$C$8:$C$57,$D956))</f>
        <v>-</v>
      </c>
      <c r="O956" s="154">
        <f>IF(ISNA(SUMIFS(INDEX('Model Participation Data'!$N$8:$DX$57,0,MATCH(CONCATENATE($J956,O$6),'Model Participation Data'!$N$6:$DX$6,0)),'Model Participation Data'!$B$8:$B$57,$C956,'Model Participation Data'!$C$8:$C$57,$D956)),"-",SUMIFS(INDEX('Model Participation Data'!$N$8:$DX$57,0,MATCH(CONCATENATE($J956,O$6),'Model Participation Data'!$N$6:$DX$6,0)),'Model Participation Data'!$B$8:$B$57,$C956,'Model Participation Data'!$C$8:$C$57,$D956))</f>
        <v>0</v>
      </c>
    </row>
    <row r="957" spans="2:15" outlineLevel="1" x14ac:dyDescent="0.35">
      <c r="B957" s="37" t="s">
        <v>80</v>
      </c>
      <c r="C957" s="38" t="str">
        <f>IF(ISBLANK('Model Participation Data'!$B$46),"-",'Model Participation Data'!$B$46)</f>
        <v>-</v>
      </c>
      <c r="D957" s="38" t="str">
        <f>IF(ISBLANK('Model Participation Data'!$C$46),"-",'Model Participation Data'!$C$46)</f>
        <v>-</v>
      </c>
      <c r="E957" s="38" t="str">
        <f>IF(ISBLANK('Model Participation Data'!$D$46),"-",'Model Participation Data'!$D$46)</f>
        <v>-</v>
      </c>
      <c r="F957" s="38" t="str">
        <f>IF(ISBLANK('Model Participation Data'!$E$46),"-",'Model Participation Data'!$E$46)</f>
        <v>-</v>
      </c>
      <c r="G957" s="151" t="str">
        <f>IF(ISBLANK('Model Participation Data'!$F$46),"-",'Model Participation Data'!$F$46)</f>
        <v>-</v>
      </c>
      <c r="H957" s="38" t="s">
        <v>64</v>
      </c>
      <c r="I957" s="38" t="s">
        <v>64</v>
      </c>
      <c r="J957" s="150" t="str">
        <f t="shared" si="46"/>
        <v>BaselineBaseline</v>
      </c>
      <c r="K957" s="38" t="str">
        <f>IF(ISBLANK('Model Participation Data'!$L$46),"-",'Model Participation Data'!$L$46)</f>
        <v>-</v>
      </c>
      <c r="L957" s="39" t="str">
        <f>IF(ISBLANK('Model Participation Data'!$M$46),"-",'Model Participation Data'!$M$46)</f>
        <v>-</v>
      </c>
      <c r="M957" s="43">
        <f>IF(ISNA(SUMIFS(INDEX('Model Participation Data'!$N$8:$DX$57,0,MATCH(CONCATENATE($J957,M$6),'Model Participation Data'!$N$6:$DX$6,0)),'Model Participation Data'!$B$8:$B$57,$C957,'Model Participation Data'!$C$8:$C$57,$D957)),"-",SUMIFS(INDEX('Model Participation Data'!$N$8:$DX$57,0,MATCH(CONCATENATE($J957,M$6),'Model Participation Data'!$N$6:$DX$6,0)),'Model Participation Data'!$B$8:$B$57,$C957,'Model Participation Data'!$C$8:$C$57,$D957))</f>
        <v>0</v>
      </c>
      <c r="N957" s="43">
        <f>IF(ISNA(SUMIFS(INDEX('Model Participation Data'!$N$8:$DX$57,0,MATCH(CONCATENATE($J957,N$6),'Model Participation Data'!$N$6:$DX$6,0)),'Model Participation Data'!$B$8:$B$57,$C957,'Model Participation Data'!$C$8:$C$57,$D957)),"-",SUMIFS(INDEX('Model Participation Data'!$N$8:$DX$57,0,MATCH(CONCATENATE($J957,N$6),'Model Participation Data'!$N$6:$DX$6,0)),'Model Participation Data'!$B$8:$B$57,$C957,'Model Participation Data'!$C$8:$C$57,$D957))</f>
        <v>0</v>
      </c>
      <c r="O957" s="154">
        <f>IF(ISNA(SUMIFS(INDEX('Model Participation Data'!$N$8:$DX$57,0,MATCH(CONCATENATE($J957,O$6),'Model Participation Data'!$N$6:$DX$6,0)),'Model Participation Data'!$B$8:$B$57,$C957,'Model Participation Data'!$C$8:$C$57,$D957)),"-",SUMIFS(INDEX('Model Participation Data'!$N$8:$DX$57,0,MATCH(CONCATENATE($J957,O$6),'Model Participation Data'!$N$6:$DX$6,0)),'Model Participation Data'!$B$8:$B$57,$C957,'Model Participation Data'!$C$8:$C$57,$D957))</f>
        <v>0</v>
      </c>
    </row>
    <row r="958" spans="2:15" outlineLevel="1" x14ac:dyDescent="0.35">
      <c r="B958" s="37" t="s">
        <v>80</v>
      </c>
      <c r="C958" s="38" t="str">
        <f>IF(ISBLANK('Model Participation Data'!$B$46),"-",'Model Participation Data'!$B$46)</f>
        <v>-</v>
      </c>
      <c r="D958" s="38" t="str">
        <f>IF(ISBLANK('Model Participation Data'!$C$46),"-",'Model Participation Data'!$C$46)</f>
        <v>-</v>
      </c>
      <c r="E958" s="38" t="str">
        <f>IF(ISBLANK('Model Participation Data'!$D$46),"-",'Model Participation Data'!$D$46)</f>
        <v>-</v>
      </c>
      <c r="F958" s="38" t="str">
        <f>IF(ISBLANK('Model Participation Data'!$E$46),"-",'Model Participation Data'!$E$46)</f>
        <v>-</v>
      </c>
      <c r="G958" s="151" t="str">
        <f>IF(ISBLANK('Model Participation Data'!$F$46),"-",'Model Participation Data'!$F$46)</f>
        <v>-</v>
      </c>
      <c r="H958" s="38">
        <v>1</v>
      </c>
      <c r="I958" s="38">
        <v>1</v>
      </c>
      <c r="J958" s="150" t="str">
        <f t="shared" si="46"/>
        <v>11</v>
      </c>
      <c r="K958" s="38" t="str">
        <f>IF(ISBLANK('Model Participation Data'!$L$46),"-",'Model Participation Data'!$L$46)</f>
        <v>-</v>
      </c>
      <c r="L958" s="39" t="str">
        <f>IF(ISBLANK('Model Participation Data'!$M$46),"-",'Model Participation Data'!$M$46)</f>
        <v>-</v>
      </c>
      <c r="M958" s="43">
        <f>IF(ISNA(SUMIFS(INDEX('Model Participation Data'!$N$8:$DX$57,0,MATCH(CONCATENATE($J958,M$6),'Model Participation Data'!$N$6:$DX$6,0)),'Model Participation Data'!$B$8:$B$57,$C958,'Model Participation Data'!$C$8:$C$57,$D958)),"-",SUMIFS(INDEX('Model Participation Data'!$N$8:$DX$57,0,MATCH(CONCATENATE($J958,M$6),'Model Participation Data'!$N$6:$DX$6,0)),'Model Participation Data'!$B$8:$B$57,$C958,'Model Participation Data'!$C$8:$C$57,$D958))</f>
        <v>0</v>
      </c>
      <c r="N958" s="43">
        <f>IF(ISNA(SUMIFS(INDEX('Model Participation Data'!$N$8:$DX$57,0,MATCH(CONCATENATE($J958,N$6),'Model Participation Data'!$N$6:$DX$6,0)),'Model Participation Data'!$B$8:$B$57,$C958,'Model Participation Data'!$C$8:$C$57,$D958)),"-",SUMIFS(INDEX('Model Participation Data'!$N$8:$DX$57,0,MATCH(CONCATENATE($J958,N$6),'Model Participation Data'!$N$6:$DX$6,0)),'Model Participation Data'!$B$8:$B$57,$C958,'Model Participation Data'!$C$8:$C$57,$D958))</f>
        <v>0</v>
      </c>
      <c r="O958" s="154">
        <f>IF(ISNA(SUMIFS(INDEX('Model Participation Data'!$N$8:$DX$57,0,MATCH(CONCATENATE($J958,O$6),'Model Participation Data'!$N$6:$DX$6,0)),'Model Participation Data'!$B$8:$B$57,$C958,'Model Participation Data'!$C$8:$C$57,$D958)),"-",SUMIFS(INDEX('Model Participation Data'!$N$8:$DX$57,0,MATCH(CONCATENATE($J958,O$6),'Model Participation Data'!$N$6:$DX$6,0)),'Model Participation Data'!$B$8:$B$57,$C958,'Model Participation Data'!$C$8:$C$57,$D958))</f>
        <v>0</v>
      </c>
    </row>
    <row r="959" spans="2:15" outlineLevel="1" x14ac:dyDescent="0.35">
      <c r="B959" s="37" t="s">
        <v>80</v>
      </c>
      <c r="C959" s="38" t="str">
        <f>IF(ISBLANK('Model Participation Data'!$B$46),"-",'Model Participation Data'!$B$46)</f>
        <v>-</v>
      </c>
      <c r="D959" s="38" t="str">
        <f>IF(ISBLANK('Model Participation Data'!$C$46),"-",'Model Participation Data'!$C$46)</f>
        <v>-</v>
      </c>
      <c r="E959" s="38" t="str">
        <f>IF(ISBLANK('Model Participation Data'!$D$46),"-",'Model Participation Data'!$D$46)</f>
        <v>-</v>
      </c>
      <c r="F959" s="38" t="str">
        <f>IF(ISBLANK('Model Participation Data'!$E$46),"-",'Model Participation Data'!$E$46)</f>
        <v>-</v>
      </c>
      <c r="G959" s="151" t="str">
        <f>IF(ISBLANK('Model Participation Data'!$F$46),"-",'Model Participation Data'!$F$46)</f>
        <v>-</v>
      </c>
      <c r="H959" s="38">
        <v>1</v>
      </c>
      <c r="I959" s="38">
        <v>2</v>
      </c>
      <c r="J959" s="150" t="str">
        <f t="shared" ref="J959:J1040" si="51">CONCATENATE(H959,I959)</f>
        <v>12</v>
      </c>
      <c r="K959" s="38" t="str">
        <f>IF(ISBLANK('Model Participation Data'!$L$46),"-",'Model Participation Data'!$L$46)</f>
        <v>-</v>
      </c>
      <c r="L959" s="39" t="str">
        <f>IF(ISBLANK('Model Participation Data'!$M$46),"-",'Model Participation Data'!$M$46)</f>
        <v>-</v>
      </c>
      <c r="M959" s="43">
        <f>IF(ISNA(SUMIFS(INDEX('Model Participation Data'!$N$8:$DX$57,0,MATCH(CONCATENATE($J959,M$6),'Model Participation Data'!$N$6:$DX$6,0)),'Model Participation Data'!$B$8:$B$57,$C959,'Model Participation Data'!$C$8:$C$57,$D959)),"-",SUMIFS(INDEX('Model Participation Data'!$N$8:$DX$57,0,MATCH(CONCATENATE($J959,M$6),'Model Participation Data'!$N$6:$DX$6,0)),'Model Participation Data'!$B$8:$B$57,$C959,'Model Participation Data'!$C$8:$C$57,$D959))</f>
        <v>0</v>
      </c>
      <c r="N959" s="43">
        <f>IF(ISNA(SUMIFS(INDEX('Model Participation Data'!$N$8:$DX$57,0,MATCH(CONCATENATE($J959,N$6),'Model Participation Data'!$N$6:$DX$6,0)),'Model Participation Data'!$B$8:$B$57,$C959,'Model Participation Data'!$C$8:$C$57,$D959)),"-",SUMIFS(INDEX('Model Participation Data'!$N$8:$DX$57,0,MATCH(CONCATENATE($J959,N$6),'Model Participation Data'!$N$6:$DX$6,0)),'Model Participation Data'!$B$8:$B$57,$C959,'Model Participation Data'!$C$8:$C$57,$D959))</f>
        <v>0</v>
      </c>
      <c r="O959" s="154">
        <f>IF(ISNA(SUMIFS(INDEX('Model Participation Data'!$N$8:$DX$57,0,MATCH(CONCATENATE($J959,O$6),'Model Participation Data'!$N$6:$DX$6,0)),'Model Participation Data'!$B$8:$B$57,$C959,'Model Participation Data'!$C$8:$C$57,$D959)),"-",SUMIFS(INDEX('Model Participation Data'!$N$8:$DX$57,0,MATCH(CONCATENATE($J959,O$6),'Model Participation Data'!$N$6:$DX$6,0)),'Model Participation Data'!$B$8:$B$57,$C959,'Model Participation Data'!$C$8:$C$57,$D959))</f>
        <v>0</v>
      </c>
    </row>
    <row r="960" spans="2:15" outlineLevel="1" x14ac:dyDescent="0.35">
      <c r="B960" s="37" t="s">
        <v>80</v>
      </c>
      <c r="C960" s="38" t="str">
        <f>IF(ISBLANK('Model Participation Data'!$B$46),"-",'Model Participation Data'!$B$46)</f>
        <v>-</v>
      </c>
      <c r="D960" s="38" t="str">
        <f>IF(ISBLANK('Model Participation Data'!$C$46),"-",'Model Participation Data'!$C$46)</f>
        <v>-</v>
      </c>
      <c r="E960" s="38" t="str">
        <f>IF(ISBLANK('Model Participation Data'!$D$46),"-",'Model Participation Data'!$D$46)</f>
        <v>-</v>
      </c>
      <c r="F960" s="38" t="str">
        <f>IF(ISBLANK('Model Participation Data'!$E$46),"-",'Model Participation Data'!$E$46)</f>
        <v>-</v>
      </c>
      <c r="G960" s="151" t="str">
        <f>IF(ISBLANK('Model Participation Data'!$F$46),"-",'Model Participation Data'!$F$46)</f>
        <v>-</v>
      </c>
      <c r="H960" s="38">
        <v>1</v>
      </c>
      <c r="I960" s="38">
        <v>3</v>
      </c>
      <c r="J960" s="150" t="str">
        <f t="shared" si="51"/>
        <v>13</v>
      </c>
      <c r="K960" s="38" t="str">
        <f>IF(ISBLANK('Model Participation Data'!$L$46),"-",'Model Participation Data'!$L$46)</f>
        <v>-</v>
      </c>
      <c r="L960" s="39" t="str">
        <f>IF(ISBLANK('Model Participation Data'!$M$46),"-",'Model Participation Data'!$M$46)</f>
        <v>-</v>
      </c>
      <c r="M960" s="43">
        <f>IF(ISNA(SUMIFS(INDEX('Model Participation Data'!$N$8:$DX$57,0,MATCH(CONCATENATE($J960,M$6),'Model Participation Data'!$N$6:$DX$6,0)),'Model Participation Data'!$B$8:$B$57,$C960,'Model Participation Data'!$C$8:$C$57,$D960)),"-",SUMIFS(INDEX('Model Participation Data'!$N$8:$DX$57,0,MATCH(CONCATENATE($J960,M$6),'Model Participation Data'!$N$6:$DX$6,0)),'Model Participation Data'!$B$8:$B$57,$C960,'Model Participation Data'!$C$8:$C$57,$D960))</f>
        <v>0</v>
      </c>
      <c r="N960" s="43">
        <f>IF(ISNA(SUMIFS(INDEX('Model Participation Data'!$N$8:$DX$57,0,MATCH(CONCATENATE($J960,N$6),'Model Participation Data'!$N$6:$DX$6,0)),'Model Participation Data'!$B$8:$B$57,$C960,'Model Participation Data'!$C$8:$C$57,$D960)),"-",SUMIFS(INDEX('Model Participation Data'!$N$8:$DX$57,0,MATCH(CONCATENATE($J960,N$6),'Model Participation Data'!$N$6:$DX$6,0)),'Model Participation Data'!$B$8:$B$57,$C960,'Model Participation Data'!$C$8:$C$57,$D960))</f>
        <v>0</v>
      </c>
      <c r="O960" s="154">
        <f>IF(ISNA(SUMIFS(INDEX('Model Participation Data'!$N$8:$DX$57,0,MATCH(CONCATENATE($J960,O$6),'Model Participation Data'!$N$6:$DX$6,0)),'Model Participation Data'!$B$8:$B$57,$C960,'Model Participation Data'!$C$8:$C$57,$D960)),"-",SUMIFS(INDEX('Model Participation Data'!$N$8:$DX$57,0,MATCH(CONCATENATE($J960,O$6),'Model Participation Data'!$N$6:$DX$6,0)),'Model Participation Data'!$B$8:$B$57,$C960,'Model Participation Data'!$C$8:$C$57,$D960))</f>
        <v>0</v>
      </c>
    </row>
    <row r="961" spans="2:15" outlineLevel="1" x14ac:dyDescent="0.35">
      <c r="B961" s="37" t="s">
        <v>80</v>
      </c>
      <c r="C961" s="38" t="str">
        <f>IF(ISBLANK('Model Participation Data'!$B$46),"-",'Model Participation Data'!$B$46)</f>
        <v>-</v>
      </c>
      <c r="D961" s="38" t="str">
        <f>IF(ISBLANK('Model Participation Data'!$C$46),"-",'Model Participation Data'!$C$46)</f>
        <v>-</v>
      </c>
      <c r="E961" s="38" t="str">
        <f>IF(ISBLANK('Model Participation Data'!$D$46),"-",'Model Participation Data'!$D$46)</f>
        <v>-</v>
      </c>
      <c r="F961" s="38" t="str">
        <f>IF(ISBLANK('Model Participation Data'!$E$46),"-",'Model Participation Data'!$E$46)</f>
        <v>-</v>
      </c>
      <c r="G961" s="151" t="str">
        <f>IF(ISBLANK('Model Participation Data'!$F$46),"-",'Model Participation Data'!$F$46)</f>
        <v>-</v>
      </c>
      <c r="H961" s="38">
        <v>1</v>
      </c>
      <c r="I961" s="38">
        <v>4</v>
      </c>
      <c r="J961" s="150" t="str">
        <f t="shared" si="51"/>
        <v>14</v>
      </c>
      <c r="K961" s="38" t="str">
        <f>IF(ISBLANK('Model Participation Data'!$L$46),"-",'Model Participation Data'!$L$46)</f>
        <v>-</v>
      </c>
      <c r="L961" s="39" t="str">
        <f>IF(ISBLANK('Model Participation Data'!$M$46),"-",'Model Participation Data'!$M$46)</f>
        <v>-</v>
      </c>
      <c r="M961" s="43">
        <f>IF(ISNA(SUMIFS(INDEX('Model Participation Data'!$N$8:$DX$57,0,MATCH(CONCATENATE($J961,M$6),'Model Participation Data'!$N$6:$DX$6,0)),'Model Participation Data'!$B$8:$B$57,$C961,'Model Participation Data'!$C$8:$C$57,$D961)),"-",SUMIFS(INDEX('Model Participation Data'!$N$8:$DX$57,0,MATCH(CONCATENATE($J961,M$6),'Model Participation Data'!$N$6:$DX$6,0)),'Model Participation Data'!$B$8:$B$57,$C961,'Model Participation Data'!$C$8:$C$57,$D961))</f>
        <v>0</v>
      </c>
      <c r="N961" s="43">
        <f>IF(ISNA(SUMIFS(INDEX('Model Participation Data'!$N$8:$DX$57,0,MATCH(CONCATENATE($J961,N$6),'Model Participation Data'!$N$6:$DX$6,0)),'Model Participation Data'!$B$8:$B$57,$C961,'Model Participation Data'!$C$8:$C$57,$D961)),"-",SUMIFS(INDEX('Model Participation Data'!$N$8:$DX$57,0,MATCH(CONCATENATE($J961,N$6),'Model Participation Data'!$N$6:$DX$6,0)),'Model Participation Data'!$B$8:$B$57,$C961,'Model Participation Data'!$C$8:$C$57,$D961))</f>
        <v>0</v>
      </c>
      <c r="O961" s="154">
        <f>IF(ISNA(SUMIFS(INDEX('Model Participation Data'!$N$8:$DX$57,0,MATCH(CONCATENATE($J961,O$6),'Model Participation Data'!$N$6:$DX$6,0)),'Model Participation Data'!$B$8:$B$57,$C961,'Model Participation Data'!$C$8:$C$57,$D961)),"-",SUMIFS(INDEX('Model Participation Data'!$N$8:$DX$57,0,MATCH(CONCATENATE($J961,O$6),'Model Participation Data'!$N$6:$DX$6,0)),'Model Participation Data'!$B$8:$B$57,$C961,'Model Participation Data'!$C$8:$C$57,$D961))</f>
        <v>0</v>
      </c>
    </row>
    <row r="962" spans="2:15" outlineLevel="1" x14ac:dyDescent="0.35">
      <c r="B962" s="37" t="s">
        <v>80</v>
      </c>
      <c r="C962" s="38" t="str">
        <f>IF(ISBLANK('Model Participation Data'!$B$46),"-",'Model Participation Data'!$B$46)</f>
        <v>-</v>
      </c>
      <c r="D962" s="38" t="str">
        <f>IF(ISBLANK('Model Participation Data'!$C$46),"-",'Model Participation Data'!$C$46)</f>
        <v>-</v>
      </c>
      <c r="E962" s="38" t="str">
        <f>IF(ISBLANK('Model Participation Data'!$D$46),"-",'Model Participation Data'!$D$46)</f>
        <v>-</v>
      </c>
      <c r="F962" s="38" t="str">
        <f>IF(ISBLANK('Model Participation Data'!$E$46),"-",'Model Participation Data'!$E$46)</f>
        <v>-</v>
      </c>
      <c r="G962" s="151" t="str">
        <f>IF(ISBLANK('Model Participation Data'!$F$46),"-",'Model Participation Data'!$F$46)</f>
        <v>-</v>
      </c>
      <c r="H962" s="38">
        <v>1</v>
      </c>
      <c r="I962" s="38">
        <v>5</v>
      </c>
      <c r="J962" s="150" t="str">
        <f t="shared" si="51"/>
        <v>15</v>
      </c>
      <c r="K962" s="38" t="str">
        <f>IF(ISBLANK('Model Participation Data'!$L$46),"-",'Model Participation Data'!$L$46)</f>
        <v>-</v>
      </c>
      <c r="L962" s="39" t="str">
        <f>IF(ISBLANK('Model Participation Data'!$M$46),"-",'Model Participation Data'!$M$46)</f>
        <v>-</v>
      </c>
      <c r="M962" s="43">
        <f>IF(ISNA(SUMIFS(INDEX('Model Participation Data'!$N$8:$DX$57,0,MATCH(CONCATENATE($J962,M$6),'Model Participation Data'!$N$6:$DX$6,0)),'Model Participation Data'!$B$8:$B$57,$C962,'Model Participation Data'!$C$8:$C$57,$D962)),"-",SUMIFS(INDEX('Model Participation Data'!$N$8:$DX$57,0,MATCH(CONCATENATE($J962,M$6),'Model Participation Data'!$N$6:$DX$6,0)),'Model Participation Data'!$B$8:$B$57,$C962,'Model Participation Data'!$C$8:$C$57,$D962))</f>
        <v>0</v>
      </c>
      <c r="N962" s="43">
        <f>IF(ISNA(SUMIFS(INDEX('Model Participation Data'!$N$8:$DX$57,0,MATCH(CONCATENATE($J962,N$6),'Model Participation Data'!$N$6:$DX$6,0)),'Model Participation Data'!$B$8:$B$57,$C962,'Model Participation Data'!$C$8:$C$57,$D962)),"-",SUMIFS(INDEX('Model Participation Data'!$N$8:$DX$57,0,MATCH(CONCATENATE($J962,N$6),'Model Participation Data'!$N$6:$DX$6,0)),'Model Participation Data'!$B$8:$B$57,$C962,'Model Participation Data'!$C$8:$C$57,$D962))</f>
        <v>0</v>
      </c>
      <c r="O962" s="154">
        <f>IF(ISNA(SUMIFS(INDEX('Model Participation Data'!$N$8:$DX$57,0,MATCH(CONCATENATE($J962,O$6),'Model Participation Data'!$N$6:$DX$6,0)),'Model Participation Data'!$B$8:$B$57,$C962,'Model Participation Data'!$C$8:$C$57,$D962)),"-",SUMIFS(INDEX('Model Participation Data'!$N$8:$DX$57,0,MATCH(CONCATENATE($J962,O$6),'Model Participation Data'!$N$6:$DX$6,0)),'Model Participation Data'!$B$8:$B$57,$C962,'Model Participation Data'!$C$8:$C$57,$D962))</f>
        <v>0</v>
      </c>
    </row>
    <row r="963" spans="2:15" outlineLevel="1" x14ac:dyDescent="0.35">
      <c r="B963" s="37" t="s">
        <v>80</v>
      </c>
      <c r="C963" s="38" t="str">
        <f>IF(ISBLANK('Model Participation Data'!$B$46),"-",'Model Participation Data'!$B$46)</f>
        <v>-</v>
      </c>
      <c r="D963" s="38" t="str">
        <f>IF(ISBLANK('Model Participation Data'!$C$46),"-",'Model Participation Data'!$C$46)</f>
        <v>-</v>
      </c>
      <c r="E963" s="38" t="str">
        <f>IF(ISBLANK('Model Participation Data'!$D$46),"-",'Model Participation Data'!$D$46)</f>
        <v>-</v>
      </c>
      <c r="F963" s="38" t="str">
        <f>IF(ISBLANK('Model Participation Data'!$E$46),"-",'Model Participation Data'!$E$46)</f>
        <v>-</v>
      </c>
      <c r="G963" s="151" t="str">
        <f>IF(ISBLANK('Model Participation Data'!$F$46),"-",'Model Participation Data'!$F$46)</f>
        <v>-</v>
      </c>
      <c r="H963" s="38">
        <v>1</v>
      </c>
      <c r="I963" s="38" t="s">
        <v>65</v>
      </c>
      <c r="J963" s="150" t="str">
        <f t="shared" si="51"/>
        <v>1Goal</v>
      </c>
      <c r="K963" s="38" t="str">
        <f>IF(ISBLANK('Model Participation Data'!$L$46),"-",'Model Participation Data'!$L$46)</f>
        <v>-</v>
      </c>
      <c r="L963" s="39" t="str">
        <f>IF(ISBLANK('Model Participation Data'!$M$46),"-",'Model Participation Data'!$M$46)</f>
        <v>-</v>
      </c>
      <c r="M963" s="43" t="str">
        <f>IF(ISNA(SUMIFS(INDEX('Model Participation Data'!$N$8:$DX$57,0,MATCH(CONCATENATE($J963,M$6),'Model Participation Data'!$N$6:$DX$6,0)),'Model Participation Data'!$B$8:$B$57,$C963,'Model Participation Data'!$C$8:$C$57,$D963)),"-",SUMIFS(INDEX('Model Participation Data'!$N$8:$DX$57,0,MATCH(CONCATENATE($J963,M$6),'Model Participation Data'!$N$6:$DX$6,0)),'Model Participation Data'!$B$8:$B$57,$C963,'Model Participation Data'!$C$8:$C$57,$D963))</f>
        <v>-</v>
      </c>
      <c r="N963" s="43" t="str">
        <f>IF(ISNA(SUMIFS(INDEX('Model Participation Data'!$N$8:$DX$57,0,MATCH(CONCATENATE($J963,N$6),'Model Participation Data'!$N$6:$DX$6,0)),'Model Participation Data'!$B$8:$B$57,$C963,'Model Participation Data'!$C$8:$C$57,$D963)),"-",SUMIFS(INDEX('Model Participation Data'!$N$8:$DX$57,0,MATCH(CONCATENATE($J963,N$6),'Model Participation Data'!$N$6:$DX$6,0)),'Model Participation Data'!$B$8:$B$57,$C963,'Model Participation Data'!$C$8:$C$57,$D963))</f>
        <v>-</v>
      </c>
      <c r="O963" s="154">
        <f>IF(ISNA(SUMIFS(INDEX('Model Participation Data'!$N$8:$DX$57,0,MATCH(CONCATENATE($J963,O$6),'Model Participation Data'!$N$6:$DX$6,0)),'Model Participation Data'!$B$8:$B$57,$C963,'Model Participation Data'!$C$8:$C$57,$D963)),"-",SUMIFS(INDEX('Model Participation Data'!$N$8:$DX$57,0,MATCH(CONCATENATE($J963,O$6),'Model Participation Data'!$N$6:$DX$6,0)),'Model Participation Data'!$B$8:$B$57,$C963,'Model Participation Data'!$C$8:$C$57,$D963))</f>
        <v>0</v>
      </c>
    </row>
    <row r="964" spans="2:15" outlineLevel="1" x14ac:dyDescent="0.35">
      <c r="B964" s="37" t="s">
        <v>80</v>
      </c>
      <c r="C964" s="38" t="str">
        <f>IF(ISBLANK('Model Participation Data'!$B$46),"-",'Model Participation Data'!$B$46)</f>
        <v>-</v>
      </c>
      <c r="D964" s="38" t="str">
        <f>IF(ISBLANK('Model Participation Data'!$C$46),"-",'Model Participation Data'!$C$46)</f>
        <v>-</v>
      </c>
      <c r="E964" s="38" t="str">
        <f>IF(ISBLANK('Model Participation Data'!$D$46),"-",'Model Participation Data'!$D$46)</f>
        <v>-</v>
      </c>
      <c r="F964" s="38" t="str">
        <f>IF(ISBLANK('Model Participation Data'!$E$46),"-",'Model Participation Data'!$E$46)</f>
        <v>-</v>
      </c>
      <c r="G964" s="151" t="str">
        <f>IF(ISBLANK('Model Participation Data'!$F$46),"-",'Model Participation Data'!$F$46)</f>
        <v>-</v>
      </c>
      <c r="H964" s="38">
        <v>2</v>
      </c>
      <c r="I964" s="38">
        <v>1</v>
      </c>
      <c r="J964" s="150" t="str">
        <f t="shared" si="51"/>
        <v>21</v>
      </c>
      <c r="K964" s="38" t="str">
        <f>IF(ISBLANK('Model Participation Data'!$L$46),"-",'Model Participation Data'!$L$46)</f>
        <v>-</v>
      </c>
      <c r="L964" s="39" t="str">
        <f>IF(ISBLANK('Model Participation Data'!$M$46),"-",'Model Participation Data'!$M$46)</f>
        <v>-</v>
      </c>
      <c r="M964" s="43">
        <f>IF(ISNA(SUMIFS(INDEX('Model Participation Data'!$N$8:$DX$57,0,MATCH(CONCATENATE($J964,M$6),'Model Participation Data'!$N$6:$DX$6,0)),'Model Participation Data'!$B$8:$B$57,$C964,'Model Participation Data'!$C$8:$C$57,$D964)),"-",SUMIFS(INDEX('Model Participation Data'!$N$8:$DX$57,0,MATCH(CONCATENATE($J964,M$6),'Model Participation Data'!$N$6:$DX$6,0)),'Model Participation Data'!$B$8:$B$57,$C964,'Model Participation Data'!$C$8:$C$57,$D964))</f>
        <v>0</v>
      </c>
      <c r="N964" s="43">
        <f>IF(ISNA(SUMIFS(INDEX('Model Participation Data'!$N$8:$DX$57,0,MATCH(CONCATENATE($J964,N$6),'Model Participation Data'!$N$6:$DX$6,0)),'Model Participation Data'!$B$8:$B$57,$C964,'Model Participation Data'!$C$8:$C$57,$D964)),"-",SUMIFS(INDEX('Model Participation Data'!$N$8:$DX$57,0,MATCH(CONCATENATE($J964,N$6),'Model Participation Data'!$N$6:$DX$6,0)),'Model Participation Data'!$B$8:$B$57,$C964,'Model Participation Data'!$C$8:$C$57,$D964))</f>
        <v>0</v>
      </c>
      <c r="O964" s="154">
        <f>IF(ISNA(SUMIFS(INDEX('Model Participation Data'!$N$8:$DX$57,0,MATCH(CONCATENATE($J964,O$6),'Model Participation Data'!$N$6:$DX$6,0)),'Model Participation Data'!$B$8:$B$57,$C964,'Model Participation Data'!$C$8:$C$57,$D964)),"-",SUMIFS(INDEX('Model Participation Data'!$N$8:$DX$57,0,MATCH(CONCATENATE($J964,O$6),'Model Participation Data'!$N$6:$DX$6,0)),'Model Participation Data'!$B$8:$B$57,$C964,'Model Participation Data'!$C$8:$C$57,$D964))</f>
        <v>0</v>
      </c>
    </row>
    <row r="965" spans="2:15" outlineLevel="1" x14ac:dyDescent="0.35">
      <c r="B965" s="37" t="s">
        <v>80</v>
      </c>
      <c r="C965" s="38" t="str">
        <f>IF(ISBLANK('Model Participation Data'!$B$46),"-",'Model Participation Data'!$B$46)</f>
        <v>-</v>
      </c>
      <c r="D965" s="38" t="str">
        <f>IF(ISBLANK('Model Participation Data'!$C$46),"-",'Model Participation Data'!$C$46)</f>
        <v>-</v>
      </c>
      <c r="E965" s="38" t="str">
        <f>IF(ISBLANK('Model Participation Data'!$D$46),"-",'Model Participation Data'!$D$46)</f>
        <v>-</v>
      </c>
      <c r="F965" s="38" t="str">
        <f>IF(ISBLANK('Model Participation Data'!$E$46),"-",'Model Participation Data'!$E$46)</f>
        <v>-</v>
      </c>
      <c r="G965" s="151" t="str">
        <f>IF(ISBLANK('Model Participation Data'!$F$46),"-",'Model Participation Data'!$F$46)</f>
        <v>-</v>
      </c>
      <c r="H965" s="38">
        <v>2</v>
      </c>
      <c r="I965" s="38">
        <v>2</v>
      </c>
      <c r="J965" s="150" t="str">
        <f t="shared" si="51"/>
        <v>22</v>
      </c>
      <c r="K965" s="38" t="str">
        <f>IF(ISBLANK('Model Participation Data'!$L$46),"-",'Model Participation Data'!$L$46)</f>
        <v>-</v>
      </c>
      <c r="L965" s="39" t="str">
        <f>IF(ISBLANK('Model Participation Data'!$M$46),"-",'Model Participation Data'!$M$46)</f>
        <v>-</v>
      </c>
      <c r="M965" s="43">
        <f>IF(ISNA(SUMIFS(INDEX('Model Participation Data'!$N$8:$DX$57,0,MATCH(CONCATENATE($J965,M$6),'Model Participation Data'!$N$6:$DX$6,0)),'Model Participation Data'!$B$8:$B$57,$C965,'Model Participation Data'!$C$8:$C$57,$D965)),"-",SUMIFS(INDEX('Model Participation Data'!$N$8:$DX$57,0,MATCH(CONCATENATE($J965,M$6),'Model Participation Data'!$N$6:$DX$6,0)),'Model Participation Data'!$B$8:$B$57,$C965,'Model Participation Data'!$C$8:$C$57,$D965))</f>
        <v>0</v>
      </c>
      <c r="N965" s="43">
        <f>IF(ISNA(SUMIFS(INDEX('Model Participation Data'!$N$8:$DX$57,0,MATCH(CONCATENATE($J965,N$6),'Model Participation Data'!$N$6:$DX$6,0)),'Model Participation Data'!$B$8:$B$57,$C965,'Model Participation Data'!$C$8:$C$57,$D965)),"-",SUMIFS(INDEX('Model Participation Data'!$N$8:$DX$57,0,MATCH(CONCATENATE($J965,N$6),'Model Participation Data'!$N$6:$DX$6,0)),'Model Participation Data'!$B$8:$B$57,$C965,'Model Participation Data'!$C$8:$C$57,$D965))</f>
        <v>0</v>
      </c>
      <c r="O965" s="154">
        <f>IF(ISNA(SUMIFS(INDEX('Model Participation Data'!$N$8:$DX$57,0,MATCH(CONCATENATE($J965,O$6),'Model Participation Data'!$N$6:$DX$6,0)),'Model Participation Data'!$B$8:$B$57,$C965,'Model Participation Data'!$C$8:$C$57,$D965)),"-",SUMIFS(INDEX('Model Participation Data'!$N$8:$DX$57,0,MATCH(CONCATENATE($J965,O$6),'Model Participation Data'!$N$6:$DX$6,0)),'Model Participation Data'!$B$8:$B$57,$C965,'Model Participation Data'!$C$8:$C$57,$D965))</f>
        <v>0</v>
      </c>
    </row>
    <row r="966" spans="2:15" outlineLevel="1" x14ac:dyDescent="0.35">
      <c r="B966" s="37" t="s">
        <v>80</v>
      </c>
      <c r="C966" s="38" t="str">
        <f>IF(ISBLANK('Model Participation Data'!$B$46),"-",'Model Participation Data'!$B$46)</f>
        <v>-</v>
      </c>
      <c r="D966" s="38" t="str">
        <f>IF(ISBLANK('Model Participation Data'!$C$46),"-",'Model Participation Data'!$C$46)</f>
        <v>-</v>
      </c>
      <c r="E966" s="38" t="str">
        <f>IF(ISBLANK('Model Participation Data'!$D$46),"-",'Model Participation Data'!$D$46)</f>
        <v>-</v>
      </c>
      <c r="F966" s="38" t="str">
        <f>IF(ISBLANK('Model Participation Data'!$E$46),"-",'Model Participation Data'!$E$46)</f>
        <v>-</v>
      </c>
      <c r="G966" s="151" t="str">
        <f>IF(ISBLANK('Model Participation Data'!$F$46),"-",'Model Participation Data'!$F$46)</f>
        <v>-</v>
      </c>
      <c r="H966" s="38">
        <v>2</v>
      </c>
      <c r="I966" s="38">
        <v>3</v>
      </c>
      <c r="J966" s="150" t="str">
        <f t="shared" si="51"/>
        <v>23</v>
      </c>
      <c r="K966" s="38" t="str">
        <f>IF(ISBLANK('Model Participation Data'!$L$46),"-",'Model Participation Data'!$L$46)</f>
        <v>-</v>
      </c>
      <c r="L966" s="39" t="str">
        <f>IF(ISBLANK('Model Participation Data'!$M$46),"-",'Model Participation Data'!$M$46)</f>
        <v>-</v>
      </c>
      <c r="M966" s="43">
        <f>IF(ISNA(SUMIFS(INDEX('Model Participation Data'!$N$8:$DX$57,0,MATCH(CONCATENATE($J966,M$6),'Model Participation Data'!$N$6:$DX$6,0)),'Model Participation Data'!$B$8:$B$57,$C966,'Model Participation Data'!$C$8:$C$57,$D966)),"-",SUMIFS(INDEX('Model Participation Data'!$N$8:$DX$57,0,MATCH(CONCATENATE($J966,M$6),'Model Participation Data'!$N$6:$DX$6,0)),'Model Participation Data'!$B$8:$B$57,$C966,'Model Participation Data'!$C$8:$C$57,$D966))</f>
        <v>0</v>
      </c>
      <c r="N966" s="43">
        <f>IF(ISNA(SUMIFS(INDEX('Model Participation Data'!$N$8:$DX$57,0,MATCH(CONCATENATE($J966,N$6),'Model Participation Data'!$N$6:$DX$6,0)),'Model Participation Data'!$B$8:$B$57,$C966,'Model Participation Data'!$C$8:$C$57,$D966)),"-",SUMIFS(INDEX('Model Participation Data'!$N$8:$DX$57,0,MATCH(CONCATENATE($J966,N$6),'Model Participation Data'!$N$6:$DX$6,0)),'Model Participation Data'!$B$8:$B$57,$C966,'Model Participation Data'!$C$8:$C$57,$D966))</f>
        <v>0</v>
      </c>
      <c r="O966" s="154">
        <f>IF(ISNA(SUMIFS(INDEX('Model Participation Data'!$N$8:$DX$57,0,MATCH(CONCATENATE($J966,O$6),'Model Participation Data'!$N$6:$DX$6,0)),'Model Participation Data'!$B$8:$B$57,$C966,'Model Participation Data'!$C$8:$C$57,$D966)),"-",SUMIFS(INDEX('Model Participation Data'!$N$8:$DX$57,0,MATCH(CONCATENATE($J966,O$6),'Model Participation Data'!$N$6:$DX$6,0)),'Model Participation Data'!$B$8:$B$57,$C966,'Model Participation Data'!$C$8:$C$57,$D966))</f>
        <v>0</v>
      </c>
    </row>
    <row r="967" spans="2:15" outlineLevel="1" x14ac:dyDescent="0.35">
      <c r="B967" s="37" t="s">
        <v>80</v>
      </c>
      <c r="C967" s="38" t="str">
        <f>IF(ISBLANK('Model Participation Data'!$B$46),"-",'Model Participation Data'!$B$46)</f>
        <v>-</v>
      </c>
      <c r="D967" s="38" t="str">
        <f>IF(ISBLANK('Model Participation Data'!$C$46),"-",'Model Participation Data'!$C$46)</f>
        <v>-</v>
      </c>
      <c r="E967" s="38" t="str">
        <f>IF(ISBLANK('Model Participation Data'!$D$46),"-",'Model Participation Data'!$D$46)</f>
        <v>-</v>
      </c>
      <c r="F967" s="38" t="str">
        <f>IF(ISBLANK('Model Participation Data'!$E$46),"-",'Model Participation Data'!$E$46)</f>
        <v>-</v>
      </c>
      <c r="G967" s="151" t="str">
        <f>IF(ISBLANK('Model Participation Data'!$F$46),"-",'Model Participation Data'!$F$46)</f>
        <v>-</v>
      </c>
      <c r="H967" s="38">
        <v>2</v>
      </c>
      <c r="I967" s="38">
        <v>4</v>
      </c>
      <c r="J967" s="150" t="str">
        <f t="shared" si="51"/>
        <v>24</v>
      </c>
      <c r="K967" s="38" t="str">
        <f>IF(ISBLANK('Model Participation Data'!$L$46),"-",'Model Participation Data'!$L$46)</f>
        <v>-</v>
      </c>
      <c r="L967" s="39" t="str">
        <f>IF(ISBLANK('Model Participation Data'!$M$46),"-",'Model Participation Data'!$M$46)</f>
        <v>-</v>
      </c>
      <c r="M967" s="43">
        <f>IF(ISNA(SUMIFS(INDEX('Model Participation Data'!$N$8:$DX$57,0,MATCH(CONCATENATE($J967,M$6),'Model Participation Data'!$N$6:$DX$6,0)),'Model Participation Data'!$B$8:$B$57,$C967,'Model Participation Data'!$C$8:$C$57,$D967)),"-",SUMIFS(INDEX('Model Participation Data'!$N$8:$DX$57,0,MATCH(CONCATENATE($J967,M$6),'Model Participation Data'!$N$6:$DX$6,0)),'Model Participation Data'!$B$8:$B$57,$C967,'Model Participation Data'!$C$8:$C$57,$D967))</f>
        <v>0</v>
      </c>
      <c r="N967" s="43">
        <f>IF(ISNA(SUMIFS(INDEX('Model Participation Data'!$N$8:$DX$57,0,MATCH(CONCATENATE($J967,N$6),'Model Participation Data'!$N$6:$DX$6,0)),'Model Participation Data'!$B$8:$B$57,$C967,'Model Participation Data'!$C$8:$C$57,$D967)),"-",SUMIFS(INDEX('Model Participation Data'!$N$8:$DX$57,0,MATCH(CONCATENATE($J967,N$6),'Model Participation Data'!$N$6:$DX$6,0)),'Model Participation Data'!$B$8:$B$57,$C967,'Model Participation Data'!$C$8:$C$57,$D967))</f>
        <v>0</v>
      </c>
      <c r="O967" s="154">
        <f>IF(ISNA(SUMIFS(INDEX('Model Participation Data'!$N$8:$DX$57,0,MATCH(CONCATENATE($J967,O$6),'Model Participation Data'!$N$6:$DX$6,0)),'Model Participation Data'!$B$8:$B$57,$C967,'Model Participation Data'!$C$8:$C$57,$D967)),"-",SUMIFS(INDEX('Model Participation Data'!$N$8:$DX$57,0,MATCH(CONCATENATE($J967,O$6),'Model Participation Data'!$N$6:$DX$6,0)),'Model Participation Data'!$B$8:$B$57,$C967,'Model Participation Data'!$C$8:$C$57,$D967))</f>
        <v>0</v>
      </c>
    </row>
    <row r="968" spans="2:15" outlineLevel="1" x14ac:dyDescent="0.35">
      <c r="B968" s="37" t="s">
        <v>80</v>
      </c>
      <c r="C968" s="38" t="str">
        <f>IF(ISBLANK('Model Participation Data'!$B$46),"-",'Model Participation Data'!$B$46)</f>
        <v>-</v>
      </c>
      <c r="D968" s="38" t="str">
        <f>IF(ISBLANK('Model Participation Data'!$C$46),"-",'Model Participation Data'!$C$46)</f>
        <v>-</v>
      </c>
      <c r="E968" s="38" t="str">
        <f>IF(ISBLANK('Model Participation Data'!$D$46),"-",'Model Participation Data'!$D$46)</f>
        <v>-</v>
      </c>
      <c r="F968" s="38" t="str">
        <f>IF(ISBLANK('Model Participation Data'!$E$46),"-",'Model Participation Data'!$E$46)</f>
        <v>-</v>
      </c>
      <c r="G968" s="151" t="str">
        <f>IF(ISBLANK('Model Participation Data'!$F$46),"-",'Model Participation Data'!$F$46)</f>
        <v>-</v>
      </c>
      <c r="H968" s="38">
        <v>2</v>
      </c>
      <c r="I968" s="38">
        <v>5</v>
      </c>
      <c r="J968" s="150" t="str">
        <f t="shared" si="51"/>
        <v>25</v>
      </c>
      <c r="K968" s="38" t="str">
        <f>IF(ISBLANK('Model Participation Data'!$L$46),"-",'Model Participation Data'!$L$46)</f>
        <v>-</v>
      </c>
      <c r="L968" s="39" t="str">
        <f>IF(ISBLANK('Model Participation Data'!$M$46),"-",'Model Participation Data'!$M$46)</f>
        <v>-</v>
      </c>
      <c r="M968" s="43">
        <f>IF(ISNA(SUMIFS(INDEX('Model Participation Data'!$N$8:$DX$57,0,MATCH(CONCATENATE($J968,M$6),'Model Participation Data'!$N$6:$DX$6,0)),'Model Participation Data'!$B$8:$B$57,$C968,'Model Participation Data'!$C$8:$C$57,$D968)),"-",SUMIFS(INDEX('Model Participation Data'!$N$8:$DX$57,0,MATCH(CONCATENATE($J968,M$6),'Model Participation Data'!$N$6:$DX$6,0)),'Model Participation Data'!$B$8:$B$57,$C968,'Model Participation Data'!$C$8:$C$57,$D968))</f>
        <v>0</v>
      </c>
      <c r="N968" s="43">
        <f>IF(ISNA(SUMIFS(INDEX('Model Participation Data'!$N$8:$DX$57,0,MATCH(CONCATENATE($J968,N$6),'Model Participation Data'!$N$6:$DX$6,0)),'Model Participation Data'!$B$8:$B$57,$C968,'Model Participation Data'!$C$8:$C$57,$D968)),"-",SUMIFS(INDEX('Model Participation Data'!$N$8:$DX$57,0,MATCH(CONCATENATE($J968,N$6),'Model Participation Data'!$N$6:$DX$6,0)),'Model Participation Data'!$B$8:$B$57,$C968,'Model Participation Data'!$C$8:$C$57,$D968))</f>
        <v>0</v>
      </c>
      <c r="O968" s="154">
        <f>IF(ISNA(SUMIFS(INDEX('Model Participation Data'!$N$8:$DX$57,0,MATCH(CONCATENATE($J968,O$6),'Model Participation Data'!$N$6:$DX$6,0)),'Model Participation Data'!$B$8:$B$57,$C968,'Model Participation Data'!$C$8:$C$57,$D968)),"-",SUMIFS(INDEX('Model Participation Data'!$N$8:$DX$57,0,MATCH(CONCATENATE($J968,O$6),'Model Participation Data'!$N$6:$DX$6,0)),'Model Participation Data'!$B$8:$B$57,$C968,'Model Participation Data'!$C$8:$C$57,$D968))</f>
        <v>0</v>
      </c>
    </row>
    <row r="969" spans="2:15" outlineLevel="1" x14ac:dyDescent="0.35">
      <c r="B969" s="37" t="s">
        <v>80</v>
      </c>
      <c r="C969" s="38" t="str">
        <f>IF(ISBLANK('Model Participation Data'!$B$46),"-",'Model Participation Data'!$B$46)</f>
        <v>-</v>
      </c>
      <c r="D969" s="38" t="str">
        <f>IF(ISBLANK('Model Participation Data'!$C$46),"-",'Model Participation Data'!$C$46)</f>
        <v>-</v>
      </c>
      <c r="E969" s="38" t="str">
        <f>IF(ISBLANK('Model Participation Data'!$D$46),"-",'Model Participation Data'!$D$46)</f>
        <v>-</v>
      </c>
      <c r="F969" s="38" t="str">
        <f>IF(ISBLANK('Model Participation Data'!$E$46),"-",'Model Participation Data'!$E$46)</f>
        <v>-</v>
      </c>
      <c r="G969" s="151" t="str">
        <f>IF(ISBLANK('Model Participation Data'!$F$46),"-",'Model Participation Data'!$F$46)</f>
        <v>-</v>
      </c>
      <c r="H969" s="38">
        <v>2</v>
      </c>
      <c r="I969" s="38" t="s">
        <v>65</v>
      </c>
      <c r="J969" s="150" t="str">
        <f t="shared" si="51"/>
        <v>2Goal</v>
      </c>
      <c r="K969" s="38" t="str">
        <f>IF(ISBLANK('Model Participation Data'!$L$46),"-",'Model Participation Data'!$L$46)</f>
        <v>-</v>
      </c>
      <c r="L969" s="39" t="str">
        <f>IF(ISBLANK('Model Participation Data'!$M$46),"-",'Model Participation Data'!$M$46)</f>
        <v>-</v>
      </c>
      <c r="M969" s="43" t="str">
        <f>IF(ISNA(SUMIFS(INDEX('Model Participation Data'!$N$8:$DX$57,0,MATCH(CONCATENATE($J969,M$6),'Model Participation Data'!$N$6:$DX$6,0)),'Model Participation Data'!$B$8:$B$57,$C969,'Model Participation Data'!$C$8:$C$57,$D969)),"-",SUMIFS(INDEX('Model Participation Data'!$N$8:$DX$57,0,MATCH(CONCATENATE($J969,M$6),'Model Participation Data'!$N$6:$DX$6,0)),'Model Participation Data'!$B$8:$B$57,$C969,'Model Participation Data'!$C$8:$C$57,$D969))</f>
        <v>-</v>
      </c>
      <c r="N969" s="43" t="str">
        <f>IF(ISNA(SUMIFS(INDEX('Model Participation Data'!$N$8:$DX$57,0,MATCH(CONCATENATE($J969,N$6),'Model Participation Data'!$N$6:$DX$6,0)),'Model Participation Data'!$B$8:$B$57,$C969,'Model Participation Data'!$C$8:$C$57,$D969)),"-",SUMIFS(INDEX('Model Participation Data'!$N$8:$DX$57,0,MATCH(CONCATENATE($J969,N$6),'Model Participation Data'!$N$6:$DX$6,0)),'Model Participation Data'!$B$8:$B$57,$C969,'Model Participation Data'!$C$8:$C$57,$D969))</f>
        <v>-</v>
      </c>
      <c r="O969" s="154">
        <f>IF(ISNA(SUMIFS(INDEX('Model Participation Data'!$N$8:$DX$57,0,MATCH(CONCATENATE($J969,O$6),'Model Participation Data'!$N$6:$DX$6,0)),'Model Participation Data'!$B$8:$B$57,$C969,'Model Participation Data'!$C$8:$C$57,$D969)),"-",SUMIFS(INDEX('Model Participation Data'!$N$8:$DX$57,0,MATCH(CONCATENATE($J969,O$6),'Model Participation Data'!$N$6:$DX$6,0)),'Model Participation Data'!$B$8:$B$57,$C969,'Model Participation Data'!$C$8:$C$57,$D969))</f>
        <v>0</v>
      </c>
    </row>
    <row r="970" spans="2:15" outlineLevel="1" x14ac:dyDescent="0.35">
      <c r="B970" s="37" t="s">
        <v>80</v>
      </c>
      <c r="C970" s="38" t="str">
        <f>IF(ISBLANK('Model Participation Data'!$B$46),"-",'Model Participation Data'!$B$46)</f>
        <v>-</v>
      </c>
      <c r="D970" s="38" t="str">
        <f>IF(ISBLANK('Model Participation Data'!$C$46),"-",'Model Participation Data'!$C$46)</f>
        <v>-</v>
      </c>
      <c r="E970" s="38" t="str">
        <f>IF(ISBLANK('Model Participation Data'!$D$46),"-",'Model Participation Data'!$D$46)</f>
        <v>-</v>
      </c>
      <c r="F970" s="38" t="str">
        <f>IF(ISBLANK('Model Participation Data'!$E$46),"-",'Model Participation Data'!$E$46)</f>
        <v>-</v>
      </c>
      <c r="G970" s="151" t="str">
        <f>IF(ISBLANK('Model Participation Data'!$F$46),"-",'Model Participation Data'!$F$46)</f>
        <v>-</v>
      </c>
      <c r="H970" s="38">
        <v>3</v>
      </c>
      <c r="I970" s="38">
        <v>1</v>
      </c>
      <c r="J970" s="150" t="str">
        <f t="shared" si="51"/>
        <v>31</v>
      </c>
      <c r="K970" s="38" t="str">
        <f>IF(ISBLANK('Model Participation Data'!$L$46),"-",'Model Participation Data'!$L$46)</f>
        <v>-</v>
      </c>
      <c r="L970" s="39" t="str">
        <f>IF(ISBLANK('Model Participation Data'!$M$46),"-",'Model Participation Data'!$M$46)</f>
        <v>-</v>
      </c>
      <c r="M970" s="43">
        <f>IF(ISNA(SUMIFS(INDEX('Model Participation Data'!$N$8:$DX$57,0,MATCH(CONCATENATE($J970,M$6),'Model Participation Data'!$N$6:$DX$6,0)),'Model Participation Data'!$B$8:$B$57,$C970,'Model Participation Data'!$C$8:$C$57,$D970)),"-",SUMIFS(INDEX('Model Participation Data'!$N$8:$DX$57,0,MATCH(CONCATENATE($J970,M$6),'Model Participation Data'!$N$6:$DX$6,0)),'Model Participation Data'!$B$8:$B$57,$C970,'Model Participation Data'!$C$8:$C$57,$D970))</f>
        <v>0</v>
      </c>
      <c r="N970" s="43">
        <f>IF(ISNA(SUMIFS(INDEX('Model Participation Data'!$N$8:$DX$57,0,MATCH(CONCATENATE($J970,N$6),'Model Participation Data'!$N$6:$DX$6,0)),'Model Participation Data'!$B$8:$B$57,$C970,'Model Participation Data'!$C$8:$C$57,$D970)),"-",SUMIFS(INDEX('Model Participation Data'!$N$8:$DX$57,0,MATCH(CONCATENATE($J970,N$6),'Model Participation Data'!$N$6:$DX$6,0)),'Model Participation Data'!$B$8:$B$57,$C970,'Model Participation Data'!$C$8:$C$57,$D970))</f>
        <v>0</v>
      </c>
      <c r="O970" s="154">
        <f>IF(ISNA(SUMIFS(INDEX('Model Participation Data'!$N$8:$DX$57,0,MATCH(CONCATENATE($J970,O$6),'Model Participation Data'!$N$6:$DX$6,0)),'Model Participation Data'!$B$8:$B$57,$C970,'Model Participation Data'!$C$8:$C$57,$D970)),"-",SUMIFS(INDEX('Model Participation Data'!$N$8:$DX$57,0,MATCH(CONCATENATE($J970,O$6),'Model Participation Data'!$N$6:$DX$6,0)),'Model Participation Data'!$B$8:$B$57,$C970,'Model Participation Data'!$C$8:$C$57,$D970))</f>
        <v>0</v>
      </c>
    </row>
    <row r="971" spans="2:15" outlineLevel="1" x14ac:dyDescent="0.35">
      <c r="B971" s="37" t="s">
        <v>80</v>
      </c>
      <c r="C971" s="38" t="str">
        <f>IF(ISBLANK('Model Participation Data'!$B$46),"-",'Model Participation Data'!$B$46)</f>
        <v>-</v>
      </c>
      <c r="D971" s="38" t="str">
        <f>IF(ISBLANK('Model Participation Data'!$C$46),"-",'Model Participation Data'!$C$46)</f>
        <v>-</v>
      </c>
      <c r="E971" s="38" t="str">
        <f>IF(ISBLANK('Model Participation Data'!$D$46),"-",'Model Participation Data'!$D$46)</f>
        <v>-</v>
      </c>
      <c r="F971" s="38" t="str">
        <f>IF(ISBLANK('Model Participation Data'!$E$46),"-",'Model Participation Data'!$E$46)</f>
        <v>-</v>
      </c>
      <c r="G971" s="151" t="str">
        <f>IF(ISBLANK('Model Participation Data'!$F$46),"-",'Model Participation Data'!$F$46)</f>
        <v>-</v>
      </c>
      <c r="H971" s="38">
        <v>3</v>
      </c>
      <c r="I971" s="38">
        <v>2</v>
      </c>
      <c r="J971" s="150" t="str">
        <f t="shared" si="51"/>
        <v>32</v>
      </c>
      <c r="K971" s="38" t="str">
        <f>IF(ISBLANK('Model Participation Data'!$L$46),"-",'Model Participation Data'!$L$46)</f>
        <v>-</v>
      </c>
      <c r="L971" s="39" t="str">
        <f>IF(ISBLANK('Model Participation Data'!$M$46),"-",'Model Participation Data'!$M$46)</f>
        <v>-</v>
      </c>
      <c r="M971" s="43">
        <f>IF(ISNA(SUMIFS(INDEX('Model Participation Data'!$N$8:$DX$57,0,MATCH(CONCATENATE($J971,M$6),'Model Participation Data'!$N$6:$DX$6,0)),'Model Participation Data'!$B$8:$B$57,$C971,'Model Participation Data'!$C$8:$C$57,$D971)),"-",SUMIFS(INDEX('Model Participation Data'!$N$8:$DX$57,0,MATCH(CONCATENATE($J971,M$6),'Model Participation Data'!$N$6:$DX$6,0)),'Model Participation Data'!$B$8:$B$57,$C971,'Model Participation Data'!$C$8:$C$57,$D971))</f>
        <v>0</v>
      </c>
      <c r="N971" s="43">
        <f>IF(ISNA(SUMIFS(INDEX('Model Participation Data'!$N$8:$DX$57,0,MATCH(CONCATENATE($J971,N$6),'Model Participation Data'!$N$6:$DX$6,0)),'Model Participation Data'!$B$8:$B$57,$C971,'Model Participation Data'!$C$8:$C$57,$D971)),"-",SUMIFS(INDEX('Model Participation Data'!$N$8:$DX$57,0,MATCH(CONCATENATE($J971,N$6),'Model Participation Data'!$N$6:$DX$6,0)),'Model Participation Data'!$B$8:$B$57,$C971,'Model Participation Data'!$C$8:$C$57,$D971))</f>
        <v>0</v>
      </c>
      <c r="O971" s="154">
        <f>IF(ISNA(SUMIFS(INDEX('Model Participation Data'!$N$8:$DX$57,0,MATCH(CONCATENATE($J971,O$6),'Model Participation Data'!$N$6:$DX$6,0)),'Model Participation Data'!$B$8:$B$57,$C971,'Model Participation Data'!$C$8:$C$57,$D971)),"-",SUMIFS(INDEX('Model Participation Data'!$N$8:$DX$57,0,MATCH(CONCATENATE($J971,O$6),'Model Participation Data'!$N$6:$DX$6,0)),'Model Participation Data'!$B$8:$B$57,$C971,'Model Participation Data'!$C$8:$C$57,$D971))</f>
        <v>0</v>
      </c>
    </row>
    <row r="972" spans="2:15" outlineLevel="1" x14ac:dyDescent="0.35">
      <c r="B972" s="37" t="s">
        <v>80</v>
      </c>
      <c r="C972" s="38" t="str">
        <f>IF(ISBLANK('Model Participation Data'!$B$46),"-",'Model Participation Data'!$B$46)</f>
        <v>-</v>
      </c>
      <c r="D972" s="38" t="str">
        <f>IF(ISBLANK('Model Participation Data'!$C$46),"-",'Model Participation Data'!$C$46)</f>
        <v>-</v>
      </c>
      <c r="E972" s="38" t="str">
        <f>IF(ISBLANK('Model Participation Data'!$D$46),"-",'Model Participation Data'!$D$46)</f>
        <v>-</v>
      </c>
      <c r="F972" s="38" t="str">
        <f>IF(ISBLANK('Model Participation Data'!$E$46),"-",'Model Participation Data'!$E$46)</f>
        <v>-</v>
      </c>
      <c r="G972" s="151" t="str">
        <f>IF(ISBLANK('Model Participation Data'!$F$46),"-",'Model Participation Data'!$F$46)</f>
        <v>-</v>
      </c>
      <c r="H972" s="38">
        <v>3</v>
      </c>
      <c r="I972" s="38">
        <v>3</v>
      </c>
      <c r="J972" s="150" t="str">
        <f t="shared" si="51"/>
        <v>33</v>
      </c>
      <c r="K972" s="38" t="str">
        <f>IF(ISBLANK('Model Participation Data'!$L$46),"-",'Model Participation Data'!$L$46)</f>
        <v>-</v>
      </c>
      <c r="L972" s="39" t="str">
        <f>IF(ISBLANK('Model Participation Data'!$M$46),"-",'Model Participation Data'!$M$46)</f>
        <v>-</v>
      </c>
      <c r="M972" s="43">
        <f>IF(ISNA(SUMIFS(INDEX('Model Participation Data'!$N$8:$DX$57,0,MATCH(CONCATENATE($J972,M$6),'Model Participation Data'!$N$6:$DX$6,0)),'Model Participation Data'!$B$8:$B$57,$C972,'Model Participation Data'!$C$8:$C$57,$D972)),"-",SUMIFS(INDEX('Model Participation Data'!$N$8:$DX$57,0,MATCH(CONCATENATE($J972,M$6),'Model Participation Data'!$N$6:$DX$6,0)),'Model Participation Data'!$B$8:$B$57,$C972,'Model Participation Data'!$C$8:$C$57,$D972))</f>
        <v>0</v>
      </c>
      <c r="N972" s="43">
        <f>IF(ISNA(SUMIFS(INDEX('Model Participation Data'!$N$8:$DX$57,0,MATCH(CONCATENATE($J972,N$6),'Model Participation Data'!$N$6:$DX$6,0)),'Model Participation Data'!$B$8:$B$57,$C972,'Model Participation Data'!$C$8:$C$57,$D972)),"-",SUMIFS(INDEX('Model Participation Data'!$N$8:$DX$57,0,MATCH(CONCATENATE($J972,N$6),'Model Participation Data'!$N$6:$DX$6,0)),'Model Participation Data'!$B$8:$B$57,$C972,'Model Participation Data'!$C$8:$C$57,$D972))</f>
        <v>0</v>
      </c>
      <c r="O972" s="154">
        <f>IF(ISNA(SUMIFS(INDEX('Model Participation Data'!$N$8:$DX$57,0,MATCH(CONCATENATE($J972,O$6),'Model Participation Data'!$N$6:$DX$6,0)),'Model Participation Data'!$B$8:$B$57,$C972,'Model Participation Data'!$C$8:$C$57,$D972)),"-",SUMIFS(INDEX('Model Participation Data'!$N$8:$DX$57,0,MATCH(CONCATENATE($J972,O$6),'Model Participation Data'!$N$6:$DX$6,0)),'Model Participation Data'!$B$8:$B$57,$C972,'Model Participation Data'!$C$8:$C$57,$D972))</f>
        <v>0</v>
      </c>
    </row>
    <row r="973" spans="2:15" outlineLevel="1" x14ac:dyDescent="0.35">
      <c r="B973" s="37" t="s">
        <v>80</v>
      </c>
      <c r="C973" s="38" t="str">
        <f>IF(ISBLANK('Model Participation Data'!$B$46),"-",'Model Participation Data'!$B$46)</f>
        <v>-</v>
      </c>
      <c r="D973" s="38" t="str">
        <f>IF(ISBLANK('Model Participation Data'!$C$46),"-",'Model Participation Data'!$C$46)</f>
        <v>-</v>
      </c>
      <c r="E973" s="38" t="str">
        <f>IF(ISBLANK('Model Participation Data'!$D$46),"-",'Model Participation Data'!$D$46)</f>
        <v>-</v>
      </c>
      <c r="F973" s="38" t="str">
        <f>IF(ISBLANK('Model Participation Data'!$E$46),"-",'Model Participation Data'!$E$46)</f>
        <v>-</v>
      </c>
      <c r="G973" s="151" t="str">
        <f>IF(ISBLANK('Model Participation Data'!$F$46),"-",'Model Participation Data'!$F$46)</f>
        <v>-</v>
      </c>
      <c r="H973" s="38">
        <v>3</v>
      </c>
      <c r="I973" s="38">
        <v>4</v>
      </c>
      <c r="J973" s="150" t="str">
        <f t="shared" si="51"/>
        <v>34</v>
      </c>
      <c r="K973" s="38" t="str">
        <f>IF(ISBLANK('Model Participation Data'!$L$46),"-",'Model Participation Data'!$L$46)</f>
        <v>-</v>
      </c>
      <c r="L973" s="39" t="str">
        <f>IF(ISBLANK('Model Participation Data'!$M$46),"-",'Model Participation Data'!$M$46)</f>
        <v>-</v>
      </c>
      <c r="M973" s="43">
        <f>IF(ISNA(SUMIFS(INDEX('Model Participation Data'!$N$8:$DX$57,0,MATCH(CONCATENATE($J973,M$6),'Model Participation Data'!$N$6:$DX$6,0)),'Model Participation Data'!$B$8:$B$57,$C973,'Model Participation Data'!$C$8:$C$57,$D973)),"-",SUMIFS(INDEX('Model Participation Data'!$N$8:$DX$57,0,MATCH(CONCATENATE($J973,M$6),'Model Participation Data'!$N$6:$DX$6,0)),'Model Participation Data'!$B$8:$B$57,$C973,'Model Participation Data'!$C$8:$C$57,$D973))</f>
        <v>0</v>
      </c>
      <c r="N973" s="43">
        <f>IF(ISNA(SUMIFS(INDEX('Model Participation Data'!$N$8:$DX$57,0,MATCH(CONCATENATE($J973,N$6),'Model Participation Data'!$N$6:$DX$6,0)),'Model Participation Data'!$B$8:$B$57,$C973,'Model Participation Data'!$C$8:$C$57,$D973)),"-",SUMIFS(INDEX('Model Participation Data'!$N$8:$DX$57,0,MATCH(CONCATENATE($J973,N$6),'Model Participation Data'!$N$6:$DX$6,0)),'Model Participation Data'!$B$8:$B$57,$C973,'Model Participation Data'!$C$8:$C$57,$D973))</f>
        <v>0</v>
      </c>
      <c r="O973" s="154">
        <f>IF(ISNA(SUMIFS(INDEX('Model Participation Data'!$N$8:$DX$57,0,MATCH(CONCATENATE($J973,O$6),'Model Participation Data'!$N$6:$DX$6,0)),'Model Participation Data'!$B$8:$B$57,$C973,'Model Participation Data'!$C$8:$C$57,$D973)),"-",SUMIFS(INDEX('Model Participation Data'!$N$8:$DX$57,0,MATCH(CONCATENATE($J973,O$6),'Model Participation Data'!$N$6:$DX$6,0)),'Model Participation Data'!$B$8:$B$57,$C973,'Model Participation Data'!$C$8:$C$57,$D973))</f>
        <v>0</v>
      </c>
    </row>
    <row r="974" spans="2:15" outlineLevel="1" x14ac:dyDescent="0.35">
      <c r="B974" s="37" t="s">
        <v>80</v>
      </c>
      <c r="C974" s="38" t="str">
        <f>IF(ISBLANK('Model Participation Data'!$B$46),"-",'Model Participation Data'!$B$46)</f>
        <v>-</v>
      </c>
      <c r="D974" s="38" t="str">
        <f>IF(ISBLANK('Model Participation Data'!$C$46),"-",'Model Participation Data'!$C$46)</f>
        <v>-</v>
      </c>
      <c r="E974" s="38" t="str">
        <f>IF(ISBLANK('Model Participation Data'!$D$46),"-",'Model Participation Data'!$D$46)</f>
        <v>-</v>
      </c>
      <c r="F974" s="38" t="str">
        <f>IF(ISBLANK('Model Participation Data'!$E$46),"-",'Model Participation Data'!$E$46)</f>
        <v>-</v>
      </c>
      <c r="G974" s="151" t="str">
        <f>IF(ISBLANK('Model Participation Data'!$F$46),"-",'Model Participation Data'!$F$46)</f>
        <v>-</v>
      </c>
      <c r="H974" s="38">
        <v>3</v>
      </c>
      <c r="I974" s="38">
        <v>5</v>
      </c>
      <c r="J974" s="150" t="str">
        <f t="shared" si="51"/>
        <v>35</v>
      </c>
      <c r="K974" s="38" t="str">
        <f>IF(ISBLANK('Model Participation Data'!$L$46),"-",'Model Participation Data'!$L$46)</f>
        <v>-</v>
      </c>
      <c r="L974" s="39" t="str">
        <f>IF(ISBLANK('Model Participation Data'!$M$46),"-",'Model Participation Data'!$M$46)</f>
        <v>-</v>
      </c>
      <c r="M974" s="43">
        <f>IF(ISNA(SUMIFS(INDEX('Model Participation Data'!$N$8:$DX$57,0,MATCH(CONCATENATE($J974,M$6),'Model Participation Data'!$N$6:$DX$6,0)),'Model Participation Data'!$B$8:$B$57,$C974,'Model Participation Data'!$C$8:$C$57,$D974)),"-",SUMIFS(INDEX('Model Participation Data'!$N$8:$DX$57,0,MATCH(CONCATENATE($J974,M$6),'Model Participation Data'!$N$6:$DX$6,0)),'Model Participation Data'!$B$8:$B$57,$C974,'Model Participation Data'!$C$8:$C$57,$D974))</f>
        <v>0</v>
      </c>
      <c r="N974" s="43">
        <f>IF(ISNA(SUMIFS(INDEX('Model Participation Data'!$N$8:$DX$57,0,MATCH(CONCATENATE($J974,N$6),'Model Participation Data'!$N$6:$DX$6,0)),'Model Participation Data'!$B$8:$B$57,$C974,'Model Participation Data'!$C$8:$C$57,$D974)),"-",SUMIFS(INDEX('Model Participation Data'!$N$8:$DX$57,0,MATCH(CONCATENATE($J974,N$6),'Model Participation Data'!$N$6:$DX$6,0)),'Model Participation Data'!$B$8:$B$57,$C974,'Model Participation Data'!$C$8:$C$57,$D974))</f>
        <v>0</v>
      </c>
      <c r="O974" s="154">
        <f>IF(ISNA(SUMIFS(INDEX('Model Participation Data'!$N$8:$DX$57,0,MATCH(CONCATENATE($J974,O$6),'Model Participation Data'!$N$6:$DX$6,0)),'Model Participation Data'!$B$8:$B$57,$C974,'Model Participation Data'!$C$8:$C$57,$D974)),"-",SUMIFS(INDEX('Model Participation Data'!$N$8:$DX$57,0,MATCH(CONCATENATE($J974,O$6),'Model Participation Data'!$N$6:$DX$6,0)),'Model Participation Data'!$B$8:$B$57,$C974,'Model Participation Data'!$C$8:$C$57,$D974))</f>
        <v>0</v>
      </c>
    </row>
    <row r="975" spans="2:15" outlineLevel="1" x14ac:dyDescent="0.35">
      <c r="B975" s="37" t="s">
        <v>80</v>
      </c>
      <c r="C975" s="38" t="str">
        <f>IF(ISBLANK('Model Participation Data'!$B$46),"-",'Model Participation Data'!$B$46)</f>
        <v>-</v>
      </c>
      <c r="D975" s="38" t="str">
        <f>IF(ISBLANK('Model Participation Data'!$C$46),"-",'Model Participation Data'!$C$46)</f>
        <v>-</v>
      </c>
      <c r="E975" s="38" t="str">
        <f>IF(ISBLANK('Model Participation Data'!$D$46),"-",'Model Participation Data'!$D$46)</f>
        <v>-</v>
      </c>
      <c r="F975" s="38" t="str">
        <f>IF(ISBLANK('Model Participation Data'!$E$46),"-",'Model Participation Data'!$E$46)</f>
        <v>-</v>
      </c>
      <c r="G975" s="151" t="str">
        <f>IF(ISBLANK('Model Participation Data'!$F$46),"-",'Model Participation Data'!$F$46)</f>
        <v>-</v>
      </c>
      <c r="H975" s="38">
        <v>3</v>
      </c>
      <c r="I975" s="38" t="s">
        <v>65</v>
      </c>
      <c r="J975" s="150" t="str">
        <f t="shared" si="51"/>
        <v>3Goal</v>
      </c>
      <c r="K975" s="38" t="str">
        <f>IF(ISBLANK('Model Participation Data'!$L$46),"-",'Model Participation Data'!$L$46)</f>
        <v>-</v>
      </c>
      <c r="L975" s="39" t="str">
        <f>IF(ISBLANK('Model Participation Data'!$M$46),"-",'Model Participation Data'!$M$46)</f>
        <v>-</v>
      </c>
      <c r="M975" s="43" t="str">
        <f>IF(ISNA(SUMIFS(INDEX('Model Participation Data'!$N$8:$DX$57,0,MATCH(CONCATENATE($J975,M$6),'Model Participation Data'!$N$6:$DX$6,0)),'Model Participation Data'!$B$8:$B$57,$C975,'Model Participation Data'!$C$8:$C$57,$D975)),"-",SUMIFS(INDEX('Model Participation Data'!$N$8:$DX$57,0,MATCH(CONCATENATE($J975,M$6),'Model Participation Data'!$N$6:$DX$6,0)),'Model Participation Data'!$B$8:$B$57,$C975,'Model Participation Data'!$C$8:$C$57,$D975))</f>
        <v>-</v>
      </c>
      <c r="N975" s="43" t="str">
        <f>IF(ISNA(SUMIFS(INDEX('Model Participation Data'!$N$8:$DX$57,0,MATCH(CONCATENATE($J975,N$6),'Model Participation Data'!$N$6:$DX$6,0)),'Model Participation Data'!$B$8:$B$57,$C975,'Model Participation Data'!$C$8:$C$57,$D975)),"-",SUMIFS(INDEX('Model Participation Data'!$N$8:$DX$57,0,MATCH(CONCATENATE($J975,N$6),'Model Participation Data'!$N$6:$DX$6,0)),'Model Participation Data'!$B$8:$B$57,$C975,'Model Participation Data'!$C$8:$C$57,$D975))</f>
        <v>-</v>
      </c>
      <c r="O975" s="154">
        <f>IF(ISNA(SUMIFS(INDEX('Model Participation Data'!$N$8:$DX$57,0,MATCH(CONCATENATE($J975,O$6),'Model Participation Data'!$N$6:$DX$6,0)),'Model Participation Data'!$B$8:$B$57,$C975,'Model Participation Data'!$C$8:$C$57,$D975)),"-",SUMIFS(INDEX('Model Participation Data'!$N$8:$DX$57,0,MATCH(CONCATENATE($J975,O$6),'Model Participation Data'!$N$6:$DX$6,0)),'Model Participation Data'!$B$8:$B$57,$C975,'Model Participation Data'!$C$8:$C$57,$D975))</f>
        <v>0</v>
      </c>
    </row>
    <row r="976" spans="2:15" outlineLevel="1" x14ac:dyDescent="0.35">
      <c r="B976" s="37" t="s">
        <v>80</v>
      </c>
      <c r="C976" s="38" t="str">
        <f>IF(ISBLANK('Model Participation Data'!$B$46),"-",'Model Participation Data'!$B$46)</f>
        <v>-</v>
      </c>
      <c r="D976" s="38" t="str">
        <f>IF(ISBLANK('Model Participation Data'!$C$46),"-",'Model Participation Data'!$C$46)</f>
        <v>-</v>
      </c>
      <c r="E976" s="38" t="str">
        <f>IF(ISBLANK('Model Participation Data'!$D$46),"-",'Model Participation Data'!$D$46)</f>
        <v>-</v>
      </c>
      <c r="F976" s="38" t="str">
        <f>IF(ISBLANK('Model Participation Data'!$E$46),"-",'Model Participation Data'!$E$46)</f>
        <v>-</v>
      </c>
      <c r="G976" s="151" t="str">
        <f>IF(ISBLANK('Model Participation Data'!$F$46),"-",'Model Participation Data'!$F$46)</f>
        <v>-</v>
      </c>
      <c r="H976" s="38">
        <v>4</v>
      </c>
      <c r="I976" s="38">
        <v>1</v>
      </c>
      <c r="J976" s="150" t="str">
        <f t="shared" ref="J976:J981" si="52">CONCATENATE(H976,I976)</f>
        <v>41</v>
      </c>
      <c r="K976" s="38" t="str">
        <f>IF(ISBLANK('Model Participation Data'!$L$46),"-",'Model Participation Data'!$L$46)</f>
        <v>-</v>
      </c>
      <c r="L976" s="39" t="str">
        <f>IF(ISBLANK('Model Participation Data'!$M$46),"-",'Model Participation Data'!$M$46)</f>
        <v>-</v>
      </c>
      <c r="M976" s="43">
        <f>IF(ISNA(SUMIFS(INDEX('Model Participation Data'!$N$8:$DX$57,0,MATCH(CONCATENATE($J976,M$6),'Model Participation Data'!$N$6:$DX$6,0)),'Model Participation Data'!$B$8:$B$57,$C976,'Model Participation Data'!$C$8:$C$57,$D976)),"-",SUMIFS(INDEX('Model Participation Data'!$N$8:$DX$57,0,MATCH(CONCATENATE($J976,M$6),'Model Participation Data'!$N$6:$DX$6,0)),'Model Participation Data'!$B$8:$B$57,$C976,'Model Participation Data'!$C$8:$C$57,$D976))</f>
        <v>0</v>
      </c>
      <c r="N976" s="43">
        <f>IF(ISNA(SUMIFS(INDEX('Model Participation Data'!$N$8:$DX$57,0,MATCH(CONCATENATE($J976,N$6),'Model Participation Data'!$N$6:$DX$6,0)),'Model Participation Data'!$B$8:$B$57,$C976,'Model Participation Data'!$C$8:$C$57,$D976)),"-",SUMIFS(INDEX('Model Participation Data'!$N$8:$DX$57,0,MATCH(CONCATENATE($J976,N$6),'Model Participation Data'!$N$6:$DX$6,0)),'Model Participation Data'!$B$8:$B$57,$C976,'Model Participation Data'!$C$8:$C$57,$D976))</f>
        <v>0</v>
      </c>
      <c r="O976" s="154">
        <f>IF(ISNA(SUMIFS(INDEX('Model Participation Data'!$N$8:$DX$57,0,MATCH(CONCATENATE($J976,O$6),'Model Participation Data'!$N$6:$DX$6,0)),'Model Participation Data'!$B$8:$B$57,$C976,'Model Participation Data'!$C$8:$C$57,$D976)),"-",SUMIFS(INDEX('Model Participation Data'!$N$8:$DX$57,0,MATCH(CONCATENATE($J976,O$6),'Model Participation Data'!$N$6:$DX$6,0)),'Model Participation Data'!$B$8:$B$57,$C976,'Model Participation Data'!$C$8:$C$57,$D976))</f>
        <v>0</v>
      </c>
    </row>
    <row r="977" spans="2:15" outlineLevel="1" x14ac:dyDescent="0.35">
      <c r="B977" s="37" t="s">
        <v>80</v>
      </c>
      <c r="C977" s="38" t="str">
        <f>IF(ISBLANK('Model Participation Data'!$B$46),"-",'Model Participation Data'!$B$46)</f>
        <v>-</v>
      </c>
      <c r="D977" s="38" t="str">
        <f>IF(ISBLANK('Model Participation Data'!$C$46),"-",'Model Participation Data'!$C$46)</f>
        <v>-</v>
      </c>
      <c r="E977" s="38" t="str">
        <f>IF(ISBLANK('Model Participation Data'!$D$46),"-",'Model Participation Data'!$D$46)</f>
        <v>-</v>
      </c>
      <c r="F977" s="38" t="str">
        <f>IF(ISBLANK('Model Participation Data'!$E$46),"-",'Model Participation Data'!$E$46)</f>
        <v>-</v>
      </c>
      <c r="G977" s="151" t="str">
        <f>IF(ISBLANK('Model Participation Data'!$F$46),"-",'Model Participation Data'!$F$46)</f>
        <v>-</v>
      </c>
      <c r="H977" s="38">
        <v>4</v>
      </c>
      <c r="I977" s="38">
        <v>2</v>
      </c>
      <c r="J977" s="150" t="str">
        <f t="shared" si="52"/>
        <v>42</v>
      </c>
      <c r="K977" s="38" t="str">
        <f>IF(ISBLANK('Model Participation Data'!$L$46),"-",'Model Participation Data'!$L$46)</f>
        <v>-</v>
      </c>
      <c r="L977" s="39" t="str">
        <f>IF(ISBLANK('Model Participation Data'!$M$46),"-",'Model Participation Data'!$M$46)</f>
        <v>-</v>
      </c>
      <c r="M977" s="43">
        <f>IF(ISNA(SUMIFS(INDEX('Model Participation Data'!$N$8:$DX$57,0,MATCH(CONCATENATE($J977,M$6),'Model Participation Data'!$N$6:$DX$6,0)),'Model Participation Data'!$B$8:$B$57,$C977,'Model Participation Data'!$C$8:$C$57,$D977)),"-",SUMIFS(INDEX('Model Participation Data'!$N$8:$DX$57,0,MATCH(CONCATENATE($J977,M$6),'Model Participation Data'!$N$6:$DX$6,0)),'Model Participation Data'!$B$8:$B$57,$C977,'Model Participation Data'!$C$8:$C$57,$D977))</f>
        <v>0</v>
      </c>
      <c r="N977" s="43">
        <f>IF(ISNA(SUMIFS(INDEX('Model Participation Data'!$N$8:$DX$57,0,MATCH(CONCATENATE($J977,N$6),'Model Participation Data'!$N$6:$DX$6,0)),'Model Participation Data'!$B$8:$B$57,$C977,'Model Participation Data'!$C$8:$C$57,$D977)),"-",SUMIFS(INDEX('Model Participation Data'!$N$8:$DX$57,0,MATCH(CONCATENATE($J977,N$6),'Model Participation Data'!$N$6:$DX$6,0)),'Model Participation Data'!$B$8:$B$57,$C977,'Model Participation Data'!$C$8:$C$57,$D977))</f>
        <v>0</v>
      </c>
      <c r="O977" s="154">
        <f>IF(ISNA(SUMIFS(INDEX('Model Participation Data'!$N$8:$DX$57,0,MATCH(CONCATENATE($J977,O$6),'Model Participation Data'!$N$6:$DX$6,0)),'Model Participation Data'!$B$8:$B$57,$C977,'Model Participation Data'!$C$8:$C$57,$D977)),"-",SUMIFS(INDEX('Model Participation Data'!$N$8:$DX$57,0,MATCH(CONCATENATE($J977,O$6),'Model Participation Data'!$N$6:$DX$6,0)),'Model Participation Data'!$B$8:$B$57,$C977,'Model Participation Data'!$C$8:$C$57,$D977))</f>
        <v>0</v>
      </c>
    </row>
    <row r="978" spans="2:15" outlineLevel="1" x14ac:dyDescent="0.35">
      <c r="B978" s="37" t="s">
        <v>80</v>
      </c>
      <c r="C978" s="38" t="str">
        <f>IF(ISBLANK('Model Participation Data'!$B$46),"-",'Model Participation Data'!$B$46)</f>
        <v>-</v>
      </c>
      <c r="D978" s="38" t="str">
        <f>IF(ISBLANK('Model Participation Data'!$C$46),"-",'Model Participation Data'!$C$46)</f>
        <v>-</v>
      </c>
      <c r="E978" s="38" t="str">
        <f>IF(ISBLANK('Model Participation Data'!$D$46),"-",'Model Participation Data'!$D$46)</f>
        <v>-</v>
      </c>
      <c r="F978" s="38" t="str">
        <f>IF(ISBLANK('Model Participation Data'!$E$46),"-",'Model Participation Data'!$E$46)</f>
        <v>-</v>
      </c>
      <c r="G978" s="151" t="str">
        <f>IF(ISBLANK('Model Participation Data'!$F$46),"-",'Model Participation Data'!$F$46)</f>
        <v>-</v>
      </c>
      <c r="H978" s="38">
        <v>4</v>
      </c>
      <c r="I978" s="38">
        <v>3</v>
      </c>
      <c r="J978" s="150" t="str">
        <f t="shared" si="52"/>
        <v>43</v>
      </c>
      <c r="K978" s="38" t="str">
        <f>IF(ISBLANK('Model Participation Data'!$L$46),"-",'Model Participation Data'!$L$46)</f>
        <v>-</v>
      </c>
      <c r="L978" s="39" t="str">
        <f>IF(ISBLANK('Model Participation Data'!$M$46),"-",'Model Participation Data'!$M$46)</f>
        <v>-</v>
      </c>
      <c r="M978" s="43">
        <f>IF(ISNA(SUMIFS(INDEX('Model Participation Data'!$N$8:$DX$57,0,MATCH(CONCATENATE($J978,M$6),'Model Participation Data'!$N$6:$DX$6,0)),'Model Participation Data'!$B$8:$B$57,$C978,'Model Participation Data'!$C$8:$C$57,$D978)),"-",SUMIFS(INDEX('Model Participation Data'!$N$8:$DX$57,0,MATCH(CONCATENATE($J978,M$6),'Model Participation Data'!$N$6:$DX$6,0)),'Model Participation Data'!$B$8:$B$57,$C978,'Model Participation Data'!$C$8:$C$57,$D978))</f>
        <v>0</v>
      </c>
      <c r="N978" s="43">
        <f>IF(ISNA(SUMIFS(INDEX('Model Participation Data'!$N$8:$DX$57,0,MATCH(CONCATENATE($J978,N$6),'Model Participation Data'!$N$6:$DX$6,0)),'Model Participation Data'!$B$8:$B$57,$C978,'Model Participation Data'!$C$8:$C$57,$D978)),"-",SUMIFS(INDEX('Model Participation Data'!$N$8:$DX$57,0,MATCH(CONCATENATE($J978,N$6),'Model Participation Data'!$N$6:$DX$6,0)),'Model Participation Data'!$B$8:$B$57,$C978,'Model Participation Data'!$C$8:$C$57,$D978))</f>
        <v>0</v>
      </c>
      <c r="O978" s="154">
        <f>IF(ISNA(SUMIFS(INDEX('Model Participation Data'!$N$8:$DX$57,0,MATCH(CONCATENATE($J978,O$6),'Model Participation Data'!$N$6:$DX$6,0)),'Model Participation Data'!$B$8:$B$57,$C978,'Model Participation Data'!$C$8:$C$57,$D978)),"-",SUMIFS(INDEX('Model Participation Data'!$N$8:$DX$57,0,MATCH(CONCATENATE($J978,O$6),'Model Participation Data'!$N$6:$DX$6,0)),'Model Participation Data'!$B$8:$B$57,$C978,'Model Participation Data'!$C$8:$C$57,$D978))</f>
        <v>0</v>
      </c>
    </row>
    <row r="979" spans="2:15" outlineLevel="1" x14ac:dyDescent="0.35">
      <c r="B979" s="37" t="s">
        <v>80</v>
      </c>
      <c r="C979" s="38" t="str">
        <f>IF(ISBLANK('Model Participation Data'!$B$46),"-",'Model Participation Data'!$B$46)</f>
        <v>-</v>
      </c>
      <c r="D979" s="38" t="str">
        <f>IF(ISBLANK('Model Participation Data'!$C$46),"-",'Model Participation Data'!$C$46)</f>
        <v>-</v>
      </c>
      <c r="E979" s="38" t="str">
        <f>IF(ISBLANK('Model Participation Data'!$D$46),"-",'Model Participation Data'!$D$46)</f>
        <v>-</v>
      </c>
      <c r="F979" s="38" t="str">
        <f>IF(ISBLANK('Model Participation Data'!$E$46),"-",'Model Participation Data'!$E$46)</f>
        <v>-</v>
      </c>
      <c r="G979" s="151" t="str">
        <f>IF(ISBLANK('Model Participation Data'!$F$46),"-",'Model Participation Data'!$F$46)</f>
        <v>-</v>
      </c>
      <c r="H979" s="38">
        <v>4</v>
      </c>
      <c r="I979" s="38">
        <v>4</v>
      </c>
      <c r="J979" s="150" t="str">
        <f t="shared" si="52"/>
        <v>44</v>
      </c>
      <c r="K979" s="38" t="str">
        <f>IF(ISBLANK('Model Participation Data'!$L$46),"-",'Model Participation Data'!$L$46)</f>
        <v>-</v>
      </c>
      <c r="L979" s="39" t="str">
        <f>IF(ISBLANK('Model Participation Data'!$M$46),"-",'Model Participation Data'!$M$46)</f>
        <v>-</v>
      </c>
      <c r="M979" s="43">
        <f>IF(ISNA(SUMIFS(INDEX('Model Participation Data'!$N$8:$DX$57,0,MATCH(CONCATENATE($J979,M$6),'Model Participation Data'!$N$6:$DX$6,0)),'Model Participation Data'!$B$8:$B$57,$C979,'Model Participation Data'!$C$8:$C$57,$D979)),"-",SUMIFS(INDEX('Model Participation Data'!$N$8:$DX$57,0,MATCH(CONCATENATE($J979,M$6),'Model Participation Data'!$N$6:$DX$6,0)),'Model Participation Data'!$B$8:$B$57,$C979,'Model Participation Data'!$C$8:$C$57,$D979))</f>
        <v>0</v>
      </c>
      <c r="N979" s="43">
        <f>IF(ISNA(SUMIFS(INDEX('Model Participation Data'!$N$8:$DX$57,0,MATCH(CONCATENATE($J979,N$6),'Model Participation Data'!$N$6:$DX$6,0)),'Model Participation Data'!$B$8:$B$57,$C979,'Model Participation Data'!$C$8:$C$57,$D979)),"-",SUMIFS(INDEX('Model Participation Data'!$N$8:$DX$57,0,MATCH(CONCATENATE($J979,N$6),'Model Participation Data'!$N$6:$DX$6,0)),'Model Participation Data'!$B$8:$B$57,$C979,'Model Participation Data'!$C$8:$C$57,$D979))</f>
        <v>0</v>
      </c>
      <c r="O979" s="154">
        <f>IF(ISNA(SUMIFS(INDEX('Model Participation Data'!$N$8:$DX$57,0,MATCH(CONCATENATE($J979,O$6),'Model Participation Data'!$N$6:$DX$6,0)),'Model Participation Data'!$B$8:$B$57,$C979,'Model Participation Data'!$C$8:$C$57,$D979)),"-",SUMIFS(INDEX('Model Participation Data'!$N$8:$DX$57,0,MATCH(CONCATENATE($J979,O$6),'Model Participation Data'!$N$6:$DX$6,0)),'Model Participation Data'!$B$8:$B$57,$C979,'Model Participation Data'!$C$8:$C$57,$D979))</f>
        <v>0</v>
      </c>
    </row>
    <row r="980" spans="2:15" outlineLevel="1" x14ac:dyDescent="0.35">
      <c r="B980" s="37" t="s">
        <v>80</v>
      </c>
      <c r="C980" s="38" t="str">
        <f>IF(ISBLANK('Model Participation Data'!$B$46),"-",'Model Participation Data'!$B$46)</f>
        <v>-</v>
      </c>
      <c r="D980" s="38" t="str">
        <f>IF(ISBLANK('Model Participation Data'!$C$46),"-",'Model Participation Data'!$C$46)</f>
        <v>-</v>
      </c>
      <c r="E980" s="38" t="str">
        <f>IF(ISBLANK('Model Participation Data'!$D$46),"-",'Model Participation Data'!$D$46)</f>
        <v>-</v>
      </c>
      <c r="F980" s="38" t="str">
        <f>IF(ISBLANK('Model Participation Data'!$E$46),"-",'Model Participation Data'!$E$46)</f>
        <v>-</v>
      </c>
      <c r="G980" s="151" t="str">
        <f>IF(ISBLANK('Model Participation Data'!$F$46),"-",'Model Participation Data'!$F$46)</f>
        <v>-</v>
      </c>
      <c r="H980" s="38">
        <v>4</v>
      </c>
      <c r="I980" s="38">
        <v>5</v>
      </c>
      <c r="J980" s="150" t="str">
        <f t="shared" si="52"/>
        <v>45</v>
      </c>
      <c r="K980" s="38" t="str">
        <f>IF(ISBLANK('Model Participation Data'!$L$46),"-",'Model Participation Data'!$L$46)</f>
        <v>-</v>
      </c>
      <c r="L980" s="39" t="str">
        <f>IF(ISBLANK('Model Participation Data'!$M$46),"-",'Model Participation Data'!$M$46)</f>
        <v>-</v>
      </c>
      <c r="M980" s="43">
        <f>IF(ISNA(SUMIFS(INDEX('Model Participation Data'!$N$8:$DX$57,0,MATCH(CONCATENATE($J980,M$6),'Model Participation Data'!$N$6:$DX$6,0)),'Model Participation Data'!$B$8:$B$57,$C980,'Model Participation Data'!$C$8:$C$57,$D980)),"-",SUMIFS(INDEX('Model Participation Data'!$N$8:$DX$57,0,MATCH(CONCATENATE($J980,M$6),'Model Participation Data'!$N$6:$DX$6,0)),'Model Participation Data'!$B$8:$B$57,$C980,'Model Participation Data'!$C$8:$C$57,$D980))</f>
        <v>0</v>
      </c>
      <c r="N980" s="43">
        <f>IF(ISNA(SUMIFS(INDEX('Model Participation Data'!$N$8:$DX$57,0,MATCH(CONCATENATE($J980,N$6),'Model Participation Data'!$N$6:$DX$6,0)),'Model Participation Data'!$B$8:$B$57,$C980,'Model Participation Data'!$C$8:$C$57,$D980)),"-",SUMIFS(INDEX('Model Participation Data'!$N$8:$DX$57,0,MATCH(CONCATENATE($J980,N$6),'Model Participation Data'!$N$6:$DX$6,0)),'Model Participation Data'!$B$8:$B$57,$C980,'Model Participation Data'!$C$8:$C$57,$D980))</f>
        <v>0</v>
      </c>
      <c r="O980" s="154">
        <f>IF(ISNA(SUMIFS(INDEX('Model Participation Data'!$N$8:$DX$57,0,MATCH(CONCATENATE($J980,O$6),'Model Participation Data'!$N$6:$DX$6,0)),'Model Participation Data'!$B$8:$B$57,$C980,'Model Participation Data'!$C$8:$C$57,$D980)),"-",SUMIFS(INDEX('Model Participation Data'!$N$8:$DX$57,0,MATCH(CONCATENATE($J980,O$6),'Model Participation Data'!$N$6:$DX$6,0)),'Model Participation Data'!$B$8:$B$57,$C980,'Model Participation Data'!$C$8:$C$57,$D980))</f>
        <v>0</v>
      </c>
    </row>
    <row r="981" spans="2:15" outlineLevel="1" x14ac:dyDescent="0.35">
      <c r="B981" s="37" t="s">
        <v>80</v>
      </c>
      <c r="C981" s="38" t="str">
        <f>IF(ISBLANK('Model Participation Data'!$B$46),"-",'Model Participation Data'!$B$46)</f>
        <v>-</v>
      </c>
      <c r="D981" s="38" t="str">
        <f>IF(ISBLANK('Model Participation Data'!$C$46),"-",'Model Participation Data'!$C$46)</f>
        <v>-</v>
      </c>
      <c r="E981" s="38" t="str">
        <f>IF(ISBLANK('Model Participation Data'!$D$46),"-",'Model Participation Data'!$D$46)</f>
        <v>-</v>
      </c>
      <c r="F981" s="38" t="str">
        <f>IF(ISBLANK('Model Participation Data'!$E$46),"-",'Model Participation Data'!$E$46)</f>
        <v>-</v>
      </c>
      <c r="G981" s="151" t="str">
        <f>IF(ISBLANK('Model Participation Data'!$F$46),"-",'Model Participation Data'!$F$46)</f>
        <v>-</v>
      </c>
      <c r="H981" s="38">
        <v>4</v>
      </c>
      <c r="I981" s="38" t="s">
        <v>65</v>
      </c>
      <c r="J981" s="150" t="str">
        <f t="shared" si="52"/>
        <v>4Goal</v>
      </c>
      <c r="K981" s="38" t="str">
        <f>IF(ISBLANK('Model Participation Data'!$L$46),"-",'Model Participation Data'!$L$46)</f>
        <v>-</v>
      </c>
      <c r="L981" s="39" t="str">
        <f>IF(ISBLANK('Model Participation Data'!$M$46),"-",'Model Participation Data'!$M$46)</f>
        <v>-</v>
      </c>
      <c r="M981" s="43" t="str">
        <f>IF(ISNA(SUMIFS(INDEX('Model Participation Data'!$N$8:$DX$57,0,MATCH(CONCATENATE($J981,M$6),'Model Participation Data'!$N$6:$DX$6,0)),'Model Participation Data'!$B$8:$B$57,$C981,'Model Participation Data'!$C$8:$C$57,$D981)),"-",SUMIFS(INDEX('Model Participation Data'!$N$8:$DX$57,0,MATCH(CONCATENATE($J981,M$6),'Model Participation Data'!$N$6:$DX$6,0)),'Model Participation Data'!$B$8:$B$57,$C981,'Model Participation Data'!$C$8:$C$57,$D981))</f>
        <v>-</v>
      </c>
      <c r="N981" s="43" t="str">
        <f>IF(ISNA(SUMIFS(INDEX('Model Participation Data'!$N$8:$DX$57,0,MATCH(CONCATENATE($J981,N$6),'Model Participation Data'!$N$6:$DX$6,0)),'Model Participation Data'!$B$8:$B$57,$C981,'Model Participation Data'!$C$8:$C$57,$D981)),"-",SUMIFS(INDEX('Model Participation Data'!$N$8:$DX$57,0,MATCH(CONCATENATE($J981,N$6),'Model Participation Data'!$N$6:$DX$6,0)),'Model Participation Data'!$B$8:$B$57,$C981,'Model Participation Data'!$C$8:$C$57,$D981))</f>
        <v>-</v>
      </c>
      <c r="O981" s="154">
        <f>IF(ISNA(SUMIFS(INDEX('Model Participation Data'!$N$8:$DX$57,0,MATCH(CONCATENATE($J981,O$6),'Model Participation Data'!$N$6:$DX$6,0)),'Model Participation Data'!$B$8:$B$57,$C981,'Model Participation Data'!$C$8:$C$57,$D981)),"-",SUMIFS(INDEX('Model Participation Data'!$N$8:$DX$57,0,MATCH(CONCATENATE($J981,O$6),'Model Participation Data'!$N$6:$DX$6,0)),'Model Participation Data'!$B$8:$B$57,$C981,'Model Participation Data'!$C$8:$C$57,$D981))</f>
        <v>0</v>
      </c>
    </row>
    <row r="982" spans="2:15" outlineLevel="1" x14ac:dyDescent="0.35">
      <c r="B982" s="37" t="s">
        <v>80</v>
      </c>
      <c r="C982" s="38" t="str">
        <f>IF(ISBLANK('Model Participation Data'!$B$47),"-",'Model Participation Data'!$B$47)</f>
        <v>-</v>
      </c>
      <c r="D982" s="38" t="str">
        <f>IF(ISBLANK('Model Participation Data'!$C$47),"-",'Model Participation Data'!$C$47)</f>
        <v>-</v>
      </c>
      <c r="E982" s="38" t="str">
        <f>IF(ISBLANK('Model Participation Data'!$D$47),"-",'Model Participation Data'!$D$47)</f>
        <v>-</v>
      </c>
      <c r="F982" s="38" t="str">
        <f>IF(ISBLANK('Model Participation Data'!$E$47),"-",'Model Participation Data'!$E$47)</f>
        <v>-</v>
      </c>
      <c r="G982" s="151" t="str">
        <f>IF(ISBLANK('Model Participation Data'!$F$47),"-",'Model Participation Data'!$F$47)</f>
        <v>-</v>
      </c>
      <c r="H982" s="38" t="s">
        <v>64</v>
      </c>
      <c r="I982" s="38" t="s">
        <v>64</v>
      </c>
      <c r="J982" s="150" t="str">
        <f t="shared" si="51"/>
        <v>BaselineBaseline</v>
      </c>
      <c r="K982" s="38" t="str">
        <f>IF(ISBLANK('Model Participation Data'!$L$47),"-",'Model Participation Data'!$L$47)</f>
        <v>-</v>
      </c>
      <c r="L982" s="39" t="str">
        <f>IF(ISBLANK('Model Participation Data'!$M$47),"-",'Model Participation Data'!$M$47)</f>
        <v>-</v>
      </c>
      <c r="M982" s="43">
        <f>IF(ISNA(SUMIFS(INDEX('Model Participation Data'!$N$8:$DX$57,0,MATCH(CONCATENATE($J982,M$6),'Model Participation Data'!$N$6:$DX$6,0)),'Model Participation Data'!$B$8:$B$57,$C982,'Model Participation Data'!$C$8:$C$57,$D982)),"-",SUMIFS(INDEX('Model Participation Data'!$N$8:$DX$57,0,MATCH(CONCATENATE($J982,M$6),'Model Participation Data'!$N$6:$DX$6,0)),'Model Participation Data'!$B$8:$B$57,$C982,'Model Participation Data'!$C$8:$C$57,$D982))</f>
        <v>0</v>
      </c>
      <c r="N982" s="43">
        <f>IF(ISNA(SUMIFS(INDEX('Model Participation Data'!$N$8:$DX$57,0,MATCH(CONCATENATE($J982,N$6),'Model Participation Data'!$N$6:$DX$6,0)),'Model Participation Data'!$B$8:$B$57,$C982,'Model Participation Data'!$C$8:$C$57,$D982)),"-",SUMIFS(INDEX('Model Participation Data'!$N$8:$DX$57,0,MATCH(CONCATENATE($J982,N$6),'Model Participation Data'!$N$6:$DX$6,0)),'Model Participation Data'!$B$8:$B$57,$C982,'Model Participation Data'!$C$8:$C$57,$D982))</f>
        <v>0</v>
      </c>
      <c r="O982" s="154">
        <f>IF(ISNA(SUMIFS(INDEX('Model Participation Data'!$N$8:$DX$57,0,MATCH(CONCATENATE($J982,O$6),'Model Participation Data'!$N$6:$DX$6,0)),'Model Participation Data'!$B$8:$B$57,$C982,'Model Participation Data'!$C$8:$C$57,$D982)),"-",SUMIFS(INDEX('Model Participation Data'!$N$8:$DX$57,0,MATCH(CONCATENATE($J982,O$6),'Model Participation Data'!$N$6:$DX$6,0)),'Model Participation Data'!$B$8:$B$57,$C982,'Model Participation Data'!$C$8:$C$57,$D982))</f>
        <v>0</v>
      </c>
    </row>
    <row r="983" spans="2:15" outlineLevel="1" x14ac:dyDescent="0.35">
      <c r="B983" s="37" t="s">
        <v>80</v>
      </c>
      <c r="C983" s="38" t="str">
        <f>IF(ISBLANK('Model Participation Data'!$B$47),"-",'Model Participation Data'!$B$47)</f>
        <v>-</v>
      </c>
      <c r="D983" s="38" t="str">
        <f>IF(ISBLANK('Model Participation Data'!$C$47),"-",'Model Participation Data'!$C$47)</f>
        <v>-</v>
      </c>
      <c r="E983" s="38" t="str">
        <f>IF(ISBLANK('Model Participation Data'!$D$47),"-",'Model Participation Data'!$D$47)</f>
        <v>-</v>
      </c>
      <c r="F983" s="38" t="str">
        <f>IF(ISBLANK('Model Participation Data'!$E$47),"-",'Model Participation Data'!$E$47)</f>
        <v>-</v>
      </c>
      <c r="G983" s="151" t="str">
        <f>IF(ISBLANK('Model Participation Data'!$F$47),"-",'Model Participation Data'!$F$47)</f>
        <v>-</v>
      </c>
      <c r="H983" s="38">
        <v>1</v>
      </c>
      <c r="I983" s="38">
        <v>1</v>
      </c>
      <c r="J983" s="150" t="str">
        <f t="shared" si="51"/>
        <v>11</v>
      </c>
      <c r="K983" s="38" t="str">
        <f>IF(ISBLANK('Model Participation Data'!$L$47),"-",'Model Participation Data'!$L$47)</f>
        <v>-</v>
      </c>
      <c r="L983" s="39" t="str">
        <f>IF(ISBLANK('Model Participation Data'!$M$47),"-",'Model Participation Data'!$M$47)</f>
        <v>-</v>
      </c>
      <c r="M983" s="43">
        <f>IF(ISNA(SUMIFS(INDEX('Model Participation Data'!$N$8:$DX$57,0,MATCH(CONCATENATE($J983,M$6),'Model Participation Data'!$N$6:$DX$6,0)),'Model Participation Data'!$B$8:$B$57,$C983,'Model Participation Data'!$C$8:$C$57,$D983)),"-",SUMIFS(INDEX('Model Participation Data'!$N$8:$DX$57,0,MATCH(CONCATENATE($J983,M$6),'Model Participation Data'!$N$6:$DX$6,0)),'Model Participation Data'!$B$8:$B$57,$C983,'Model Participation Data'!$C$8:$C$57,$D983))</f>
        <v>0</v>
      </c>
      <c r="N983" s="43">
        <f>IF(ISNA(SUMIFS(INDEX('Model Participation Data'!$N$8:$DX$57,0,MATCH(CONCATENATE($J983,N$6),'Model Participation Data'!$N$6:$DX$6,0)),'Model Participation Data'!$B$8:$B$57,$C983,'Model Participation Data'!$C$8:$C$57,$D983)),"-",SUMIFS(INDEX('Model Participation Data'!$N$8:$DX$57,0,MATCH(CONCATENATE($J983,N$6),'Model Participation Data'!$N$6:$DX$6,0)),'Model Participation Data'!$B$8:$B$57,$C983,'Model Participation Data'!$C$8:$C$57,$D983))</f>
        <v>0</v>
      </c>
      <c r="O983" s="154">
        <f>IF(ISNA(SUMIFS(INDEX('Model Participation Data'!$N$8:$DX$57,0,MATCH(CONCATENATE($J983,O$6),'Model Participation Data'!$N$6:$DX$6,0)),'Model Participation Data'!$B$8:$B$57,$C983,'Model Participation Data'!$C$8:$C$57,$D983)),"-",SUMIFS(INDEX('Model Participation Data'!$N$8:$DX$57,0,MATCH(CONCATENATE($J983,O$6),'Model Participation Data'!$N$6:$DX$6,0)),'Model Participation Data'!$B$8:$B$57,$C983,'Model Participation Data'!$C$8:$C$57,$D983))</f>
        <v>0</v>
      </c>
    </row>
    <row r="984" spans="2:15" outlineLevel="1" x14ac:dyDescent="0.35">
      <c r="B984" s="37" t="s">
        <v>80</v>
      </c>
      <c r="C984" s="38" t="str">
        <f>IF(ISBLANK('Model Participation Data'!$B$47),"-",'Model Participation Data'!$B$47)</f>
        <v>-</v>
      </c>
      <c r="D984" s="38" t="str">
        <f>IF(ISBLANK('Model Participation Data'!$C$47),"-",'Model Participation Data'!$C$47)</f>
        <v>-</v>
      </c>
      <c r="E984" s="38" t="str">
        <f>IF(ISBLANK('Model Participation Data'!$D$47),"-",'Model Participation Data'!$D$47)</f>
        <v>-</v>
      </c>
      <c r="F984" s="38" t="str">
        <f>IF(ISBLANK('Model Participation Data'!$E$47),"-",'Model Participation Data'!$E$47)</f>
        <v>-</v>
      </c>
      <c r="G984" s="151" t="str">
        <f>IF(ISBLANK('Model Participation Data'!$F$47),"-",'Model Participation Data'!$F$47)</f>
        <v>-</v>
      </c>
      <c r="H984" s="38">
        <v>1</v>
      </c>
      <c r="I984" s="38">
        <v>2</v>
      </c>
      <c r="J984" s="150" t="str">
        <f t="shared" si="51"/>
        <v>12</v>
      </c>
      <c r="K984" s="38" t="str">
        <f>IF(ISBLANK('Model Participation Data'!$L$47),"-",'Model Participation Data'!$L$47)</f>
        <v>-</v>
      </c>
      <c r="L984" s="39" t="str">
        <f>IF(ISBLANK('Model Participation Data'!$M$47),"-",'Model Participation Data'!$M$47)</f>
        <v>-</v>
      </c>
      <c r="M984" s="43">
        <f>IF(ISNA(SUMIFS(INDEX('Model Participation Data'!$N$8:$DX$57,0,MATCH(CONCATENATE($J984,M$6),'Model Participation Data'!$N$6:$DX$6,0)),'Model Participation Data'!$B$8:$B$57,$C984,'Model Participation Data'!$C$8:$C$57,$D984)),"-",SUMIFS(INDEX('Model Participation Data'!$N$8:$DX$57,0,MATCH(CONCATENATE($J984,M$6),'Model Participation Data'!$N$6:$DX$6,0)),'Model Participation Data'!$B$8:$B$57,$C984,'Model Participation Data'!$C$8:$C$57,$D984))</f>
        <v>0</v>
      </c>
      <c r="N984" s="43">
        <f>IF(ISNA(SUMIFS(INDEX('Model Participation Data'!$N$8:$DX$57,0,MATCH(CONCATENATE($J984,N$6),'Model Participation Data'!$N$6:$DX$6,0)),'Model Participation Data'!$B$8:$B$57,$C984,'Model Participation Data'!$C$8:$C$57,$D984)),"-",SUMIFS(INDEX('Model Participation Data'!$N$8:$DX$57,0,MATCH(CONCATENATE($J984,N$6),'Model Participation Data'!$N$6:$DX$6,0)),'Model Participation Data'!$B$8:$B$57,$C984,'Model Participation Data'!$C$8:$C$57,$D984))</f>
        <v>0</v>
      </c>
      <c r="O984" s="154">
        <f>IF(ISNA(SUMIFS(INDEX('Model Participation Data'!$N$8:$DX$57,0,MATCH(CONCATENATE($J984,O$6),'Model Participation Data'!$N$6:$DX$6,0)),'Model Participation Data'!$B$8:$B$57,$C984,'Model Participation Data'!$C$8:$C$57,$D984)),"-",SUMIFS(INDEX('Model Participation Data'!$N$8:$DX$57,0,MATCH(CONCATENATE($J984,O$6),'Model Participation Data'!$N$6:$DX$6,0)),'Model Participation Data'!$B$8:$B$57,$C984,'Model Participation Data'!$C$8:$C$57,$D984))</f>
        <v>0</v>
      </c>
    </row>
    <row r="985" spans="2:15" outlineLevel="1" x14ac:dyDescent="0.35">
      <c r="B985" s="37" t="s">
        <v>80</v>
      </c>
      <c r="C985" s="38" t="str">
        <f>IF(ISBLANK('Model Participation Data'!$B$47),"-",'Model Participation Data'!$B$47)</f>
        <v>-</v>
      </c>
      <c r="D985" s="38" t="str">
        <f>IF(ISBLANK('Model Participation Data'!$C$47),"-",'Model Participation Data'!$C$47)</f>
        <v>-</v>
      </c>
      <c r="E985" s="38" t="str">
        <f>IF(ISBLANK('Model Participation Data'!$D$47),"-",'Model Participation Data'!$D$47)</f>
        <v>-</v>
      </c>
      <c r="F985" s="38" t="str">
        <f>IF(ISBLANK('Model Participation Data'!$E$47),"-",'Model Participation Data'!$E$47)</f>
        <v>-</v>
      </c>
      <c r="G985" s="151" t="str">
        <f>IF(ISBLANK('Model Participation Data'!$F$47),"-",'Model Participation Data'!$F$47)</f>
        <v>-</v>
      </c>
      <c r="H985" s="38">
        <v>1</v>
      </c>
      <c r="I985" s="38">
        <v>3</v>
      </c>
      <c r="J985" s="150" t="str">
        <f t="shared" si="51"/>
        <v>13</v>
      </c>
      <c r="K985" s="38" t="str">
        <f>IF(ISBLANK('Model Participation Data'!$L$47),"-",'Model Participation Data'!$L$47)</f>
        <v>-</v>
      </c>
      <c r="L985" s="39" t="str">
        <f>IF(ISBLANK('Model Participation Data'!$M$47),"-",'Model Participation Data'!$M$47)</f>
        <v>-</v>
      </c>
      <c r="M985" s="43">
        <f>IF(ISNA(SUMIFS(INDEX('Model Participation Data'!$N$8:$DX$57,0,MATCH(CONCATENATE($J985,M$6),'Model Participation Data'!$N$6:$DX$6,0)),'Model Participation Data'!$B$8:$B$57,$C985,'Model Participation Data'!$C$8:$C$57,$D985)),"-",SUMIFS(INDEX('Model Participation Data'!$N$8:$DX$57,0,MATCH(CONCATENATE($J985,M$6),'Model Participation Data'!$N$6:$DX$6,0)),'Model Participation Data'!$B$8:$B$57,$C985,'Model Participation Data'!$C$8:$C$57,$D985))</f>
        <v>0</v>
      </c>
      <c r="N985" s="43">
        <f>IF(ISNA(SUMIFS(INDEX('Model Participation Data'!$N$8:$DX$57,0,MATCH(CONCATENATE($J985,N$6),'Model Participation Data'!$N$6:$DX$6,0)),'Model Participation Data'!$B$8:$B$57,$C985,'Model Participation Data'!$C$8:$C$57,$D985)),"-",SUMIFS(INDEX('Model Participation Data'!$N$8:$DX$57,0,MATCH(CONCATENATE($J985,N$6),'Model Participation Data'!$N$6:$DX$6,0)),'Model Participation Data'!$B$8:$B$57,$C985,'Model Participation Data'!$C$8:$C$57,$D985))</f>
        <v>0</v>
      </c>
      <c r="O985" s="154">
        <f>IF(ISNA(SUMIFS(INDEX('Model Participation Data'!$N$8:$DX$57,0,MATCH(CONCATENATE($J985,O$6),'Model Participation Data'!$N$6:$DX$6,0)),'Model Participation Data'!$B$8:$B$57,$C985,'Model Participation Data'!$C$8:$C$57,$D985)),"-",SUMIFS(INDEX('Model Participation Data'!$N$8:$DX$57,0,MATCH(CONCATENATE($J985,O$6),'Model Participation Data'!$N$6:$DX$6,0)),'Model Participation Data'!$B$8:$B$57,$C985,'Model Participation Data'!$C$8:$C$57,$D985))</f>
        <v>0</v>
      </c>
    </row>
    <row r="986" spans="2:15" outlineLevel="1" x14ac:dyDescent="0.35">
      <c r="B986" s="37" t="s">
        <v>80</v>
      </c>
      <c r="C986" s="38" t="str">
        <f>IF(ISBLANK('Model Participation Data'!$B$47),"-",'Model Participation Data'!$B$47)</f>
        <v>-</v>
      </c>
      <c r="D986" s="38" t="str">
        <f>IF(ISBLANK('Model Participation Data'!$C$47),"-",'Model Participation Data'!$C$47)</f>
        <v>-</v>
      </c>
      <c r="E986" s="38" t="str">
        <f>IF(ISBLANK('Model Participation Data'!$D$47),"-",'Model Participation Data'!$D$47)</f>
        <v>-</v>
      </c>
      <c r="F986" s="38" t="str">
        <f>IF(ISBLANK('Model Participation Data'!$E$47),"-",'Model Participation Data'!$E$47)</f>
        <v>-</v>
      </c>
      <c r="G986" s="151" t="str">
        <f>IF(ISBLANK('Model Participation Data'!$F$47),"-",'Model Participation Data'!$F$47)</f>
        <v>-</v>
      </c>
      <c r="H986" s="38">
        <v>1</v>
      </c>
      <c r="I986" s="38">
        <v>4</v>
      </c>
      <c r="J986" s="150" t="str">
        <f t="shared" si="51"/>
        <v>14</v>
      </c>
      <c r="K986" s="38" t="str">
        <f>IF(ISBLANK('Model Participation Data'!$L$47),"-",'Model Participation Data'!$L$47)</f>
        <v>-</v>
      </c>
      <c r="L986" s="39" t="str">
        <f>IF(ISBLANK('Model Participation Data'!$M$47),"-",'Model Participation Data'!$M$47)</f>
        <v>-</v>
      </c>
      <c r="M986" s="43">
        <f>IF(ISNA(SUMIFS(INDEX('Model Participation Data'!$N$8:$DX$57,0,MATCH(CONCATENATE($J986,M$6),'Model Participation Data'!$N$6:$DX$6,0)),'Model Participation Data'!$B$8:$B$57,$C986,'Model Participation Data'!$C$8:$C$57,$D986)),"-",SUMIFS(INDEX('Model Participation Data'!$N$8:$DX$57,0,MATCH(CONCATENATE($J986,M$6),'Model Participation Data'!$N$6:$DX$6,0)),'Model Participation Data'!$B$8:$B$57,$C986,'Model Participation Data'!$C$8:$C$57,$D986))</f>
        <v>0</v>
      </c>
      <c r="N986" s="43">
        <f>IF(ISNA(SUMIFS(INDEX('Model Participation Data'!$N$8:$DX$57,0,MATCH(CONCATENATE($J986,N$6),'Model Participation Data'!$N$6:$DX$6,0)),'Model Participation Data'!$B$8:$B$57,$C986,'Model Participation Data'!$C$8:$C$57,$D986)),"-",SUMIFS(INDEX('Model Participation Data'!$N$8:$DX$57,0,MATCH(CONCATENATE($J986,N$6),'Model Participation Data'!$N$6:$DX$6,0)),'Model Participation Data'!$B$8:$B$57,$C986,'Model Participation Data'!$C$8:$C$57,$D986))</f>
        <v>0</v>
      </c>
      <c r="O986" s="154">
        <f>IF(ISNA(SUMIFS(INDEX('Model Participation Data'!$N$8:$DX$57,0,MATCH(CONCATENATE($J986,O$6),'Model Participation Data'!$N$6:$DX$6,0)),'Model Participation Data'!$B$8:$B$57,$C986,'Model Participation Data'!$C$8:$C$57,$D986)),"-",SUMIFS(INDEX('Model Participation Data'!$N$8:$DX$57,0,MATCH(CONCATENATE($J986,O$6),'Model Participation Data'!$N$6:$DX$6,0)),'Model Participation Data'!$B$8:$B$57,$C986,'Model Participation Data'!$C$8:$C$57,$D986))</f>
        <v>0</v>
      </c>
    </row>
    <row r="987" spans="2:15" outlineLevel="1" x14ac:dyDescent="0.35">
      <c r="B987" s="37" t="s">
        <v>80</v>
      </c>
      <c r="C987" s="38" t="str">
        <f>IF(ISBLANK('Model Participation Data'!$B$47),"-",'Model Participation Data'!$B$47)</f>
        <v>-</v>
      </c>
      <c r="D987" s="38" t="str">
        <f>IF(ISBLANK('Model Participation Data'!$C$47),"-",'Model Participation Data'!$C$47)</f>
        <v>-</v>
      </c>
      <c r="E987" s="38" t="str">
        <f>IF(ISBLANK('Model Participation Data'!$D$47),"-",'Model Participation Data'!$D$47)</f>
        <v>-</v>
      </c>
      <c r="F987" s="38" t="str">
        <f>IF(ISBLANK('Model Participation Data'!$E$47),"-",'Model Participation Data'!$E$47)</f>
        <v>-</v>
      </c>
      <c r="G987" s="151" t="str">
        <f>IF(ISBLANK('Model Participation Data'!$F$47),"-",'Model Participation Data'!$F$47)</f>
        <v>-</v>
      </c>
      <c r="H987" s="38">
        <v>1</v>
      </c>
      <c r="I987" s="38">
        <v>5</v>
      </c>
      <c r="J987" s="150" t="str">
        <f t="shared" si="51"/>
        <v>15</v>
      </c>
      <c r="K987" s="38" t="str">
        <f>IF(ISBLANK('Model Participation Data'!$L$47),"-",'Model Participation Data'!$L$47)</f>
        <v>-</v>
      </c>
      <c r="L987" s="39" t="str">
        <f>IF(ISBLANK('Model Participation Data'!$M$47),"-",'Model Participation Data'!$M$47)</f>
        <v>-</v>
      </c>
      <c r="M987" s="43">
        <f>IF(ISNA(SUMIFS(INDEX('Model Participation Data'!$N$8:$DX$57,0,MATCH(CONCATENATE($J987,M$6),'Model Participation Data'!$N$6:$DX$6,0)),'Model Participation Data'!$B$8:$B$57,$C987,'Model Participation Data'!$C$8:$C$57,$D987)),"-",SUMIFS(INDEX('Model Participation Data'!$N$8:$DX$57,0,MATCH(CONCATENATE($J987,M$6),'Model Participation Data'!$N$6:$DX$6,0)),'Model Participation Data'!$B$8:$B$57,$C987,'Model Participation Data'!$C$8:$C$57,$D987))</f>
        <v>0</v>
      </c>
      <c r="N987" s="43">
        <f>IF(ISNA(SUMIFS(INDEX('Model Participation Data'!$N$8:$DX$57,0,MATCH(CONCATENATE($J987,N$6),'Model Participation Data'!$N$6:$DX$6,0)),'Model Participation Data'!$B$8:$B$57,$C987,'Model Participation Data'!$C$8:$C$57,$D987)),"-",SUMIFS(INDEX('Model Participation Data'!$N$8:$DX$57,0,MATCH(CONCATENATE($J987,N$6),'Model Participation Data'!$N$6:$DX$6,0)),'Model Participation Data'!$B$8:$B$57,$C987,'Model Participation Data'!$C$8:$C$57,$D987))</f>
        <v>0</v>
      </c>
      <c r="O987" s="154">
        <f>IF(ISNA(SUMIFS(INDEX('Model Participation Data'!$N$8:$DX$57,0,MATCH(CONCATENATE($J987,O$6),'Model Participation Data'!$N$6:$DX$6,0)),'Model Participation Data'!$B$8:$B$57,$C987,'Model Participation Data'!$C$8:$C$57,$D987)),"-",SUMIFS(INDEX('Model Participation Data'!$N$8:$DX$57,0,MATCH(CONCATENATE($J987,O$6),'Model Participation Data'!$N$6:$DX$6,0)),'Model Participation Data'!$B$8:$B$57,$C987,'Model Participation Data'!$C$8:$C$57,$D987))</f>
        <v>0</v>
      </c>
    </row>
    <row r="988" spans="2:15" outlineLevel="1" x14ac:dyDescent="0.35">
      <c r="B988" s="37" t="s">
        <v>80</v>
      </c>
      <c r="C988" s="38" t="str">
        <f>IF(ISBLANK('Model Participation Data'!$B$47),"-",'Model Participation Data'!$B$47)</f>
        <v>-</v>
      </c>
      <c r="D988" s="38" t="str">
        <f>IF(ISBLANK('Model Participation Data'!$C$47),"-",'Model Participation Data'!$C$47)</f>
        <v>-</v>
      </c>
      <c r="E988" s="38" t="str">
        <f>IF(ISBLANK('Model Participation Data'!$D$47),"-",'Model Participation Data'!$D$47)</f>
        <v>-</v>
      </c>
      <c r="F988" s="38" t="str">
        <f>IF(ISBLANK('Model Participation Data'!$E$47),"-",'Model Participation Data'!$E$47)</f>
        <v>-</v>
      </c>
      <c r="G988" s="151" t="str">
        <f>IF(ISBLANK('Model Participation Data'!$F$47),"-",'Model Participation Data'!$F$47)</f>
        <v>-</v>
      </c>
      <c r="H988" s="38">
        <v>1</v>
      </c>
      <c r="I988" s="38" t="s">
        <v>65</v>
      </c>
      <c r="J988" s="150" t="str">
        <f t="shared" si="51"/>
        <v>1Goal</v>
      </c>
      <c r="K988" s="38" t="str">
        <f>IF(ISBLANK('Model Participation Data'!$L$47),"-",'Model Participation Data'!$L$47)</f>
        <v>-</v>
      </c>
      <c r="L988" s="39" t="str">
        <f>IF(ISBLANK('Model Participation Data'!$M$47),"-",'Model Participation Data'!$M$47)</f>
        <v>-</v>
      </c>
      <c r="M988" s="43" t="str">
        <f>IF(ISNA(SUMIFS(INDEX('Model Participation Data'!$N$8:$DX$57,0,MATCH(CONCATENATE($J988,M$6),'Model Participation Data'!$N$6:$DX$6,0)),'Model Participation Data'!$B$8:$B$57,$C988,'Model Participation Data'!$C$8:$C$57,$D988)),"-",SUMIFS(INDEX('Model Participation Data'!$N$8:$DX$57,0,MATCH(CONCATENATE($J988,M$6),'Model Participation Data'!$N$6:$DX$6,0)),'Model Participation Data'!$B$8:$B$57,$C988,'Model Participation Data'!$C$8:$C$57,$D988))</f>
        <v>-</v>
      </c>
      <c r="N988" s="43" t="str">
        <f>IF(ISNA(SUMIFS(INDEX('Model Participation Data'!$N$8:$DX$57,0,MATCH(CONCATENATE($J988,N$6),'Model Participation Data'!$N$6:$DX$6,0)),'Model Participation Data'!$B$8:$B$57,$C988,'Model Participation Data'!$C$8:$C$57,$D988)),"-",SUMIFS(INDEX('Model Participation Data'!$N$8:$DX$57,0,MATCH(CONCATENATE($J988,N$6),'Model Participation Data'!$N$6:$DX$6,0)),'Model Participation Data'!$B$8:$B$57,$C988,'Model Participation Data'!$C$8:$C$57,$D988))</f>
        <v>-</v>
      </c>
      <c r="O988" s="154">
        <f>IF(ISNA(SUMIFS(INDEX('Model Participation Data'!$N$8:$DX$57,0,MATCH(CONCATENATE($J988,O$6),'Model Participation Data'!$N$6:$DX$6,0)),'Model Participation Data'!$B$8:$B$57,$C988,'Model Participation Data'!$C$8:$C$57,$D988)),"-",SUMIFS(INDEX('Model Participation Data'!$N$8:$DX$57,0,MATCH(CONCATENATE($J988,O$6),'Model Participation Data'!$N$6:$DX$6,0)),'Model Participation Data'!$B$8:$B$57,$C988,'Model Participation Data'!$C$8:$C$57,$D988))</f>
        <v>0</v>
      </c>
    </row>
    <row r="989" spans="2:15" outlineLevel="1" x14ac:dyDescent="0.35">
      <c r="B989" s="37" t="s">
        <v>80</v>
      </c>
      <c r="C989" s="38" t="str">
        <f>IF(ISBLANK('Model Participation Data'!$B$47),"-",'Model Participation Data'!$B$47)</f>
        <v>-</v>
      </c>
      <c r="D989" s="38" t="str">
        <f>IF(ISBLANK('Model Participation Data'!$C$47),"-",'Model Participation Data'!$C$47)</f>
        <v>-</v>
      </c>
      <c r="E989" s="38" t="str">
        <f>IF(ISBLANK('Model Participation Data'!$D$47),"-",'Model Participation Data'!$D$47)</f>
        <v>-</v>
      </c>
      <c r="F989" s="38" t="str">
        <f>IF(ISBLANK('Model Participation Data'!$E$47),"-",'Model Participation Data'!$E$47)</f>
        <v>-</v>
      </c>
      <c r="G989" s="151" t="str">
        <f>IF(ISBLANK('Model Participation Data'!$F$47),"-",'Model Participation Data'!$F$47)</f>
        <v>-</v>
      </c>
      <c r="H989" s="38">
        <v>2</v>
      </c>
      <c r="I989" s="38">
        <v>1</v>
      </c>
      <c r="J989" s="150" t="str">
        <f t="shared" si="51"/>
        <v>21</v>
      </c>
      <c r="K989" s="38" t="str">
        <f>IF(ISBLANK('Model Participation Data'!$L$47),"-",'Model Participation Data'!$L$47)</f>
        <v>-</v>
      </c>
      <c r="L989" s="39" t="str">
        <f>IF(ISBLANK('Model Participation Data'!$M$47),"-",'Model Participation Data'!$M$47)</f>
        <v>-</v>
      </c>
      <c r="M989" s="43">
        <f>IF(ISNA(SUMIFS(INDEX('Model Participation Data'!$N$8:$DX$57,0,MATCH(CONCATENATE($J989,M$6),'Model Participation Data'!$N$6:$DX$6,0)),'Model Participation Data'!$B$8:$B$57,$C989,'Model Participation Data'!$C$8:$C$57,$D989)),"-",SUMIFS(INDEX('Model Participation Data'!$N$8:$DX$57,0,MATCH(CONCATENATE($J989,M$6),'Model Participation Data'!$N$6:$DX$6,0)),'Model Participation Data'!$B$8:$B$57,$C989,'Model Participation Data'!$C$8:$C$57,$D989))</f>
        <v>0</v>
      </c>
      <c r="N989" s="43">
        <f>IF(ISNA(SUMIFS(INDEX('Model Participation Data'!$N$8:$DX$57,0,MATCH(CONCATENATE($J989,N$6),'Model Participation Data'!$N$6:$DX$6,0)),'Model Participation Data'!$B$8:$B$57,$C989,'Model Participation Data'!$C$8:$C$57,$D989)),"-",SUMIFS(INDEX('Model Participation Data'!$N$8:$DX$57,0,MATCH(CONCATENATE($J989,N$6),'Model Participation Data'!$N$6:$DX$6,0)),'Model Participation Data'!$B$8:$B$57,$C989,'Model Participation Data'!$C$8:$C$57,$D989))</f>
        <v>0</v>
      </c>
      <c r="O989" s="154">
        <f>IF(ISNA(SUMIFS(INDEX('Model Participation Data'!$N$8:$DX$57,0,MATCH(CONCATENATE($J989,O$6),'Model Participation Data'!$N$6:$DX$6,0)),'Model Participation Data'!$B$8:$B$57,$C989,'Model Participation Data'!$C$8:$C$57,$D989)),"-",SUMIFS(INDEX('Model Participation Data'!$N$8:$DX$57,0,MATCH(CONCATENATE($J989,O$6),'Model Participation Data'!$N$6:$DX$6,0)),'Model Participation Data'!$B$8:$B$57,$C989,'Model Participation Data'!$C$8:$C$57,$D989))</f>
        <v>0</v>
      </c>
    </row>
    <row r="990" spans="2:15" outlineLevel="1" x14ac:dyDescent="0.35">
      <c r="B990" s="37" t="s">
        <v>80</v>
      </c>
      <c r="C990" s="38" t="str">
        <f>IF(ISBLANK('Model Participation Data'!$B$47),"-",'Model Participation Data'!$B$47)</f>
        <v>-</v>
      </c>
      <c r="D990" s="38" t="str">
        <f>IF(ISBLANK('Model Participation Data'!$C$47),"-",'Model Participation Data'!$C$47)</f>
        <v>-</v>
      </c>
      <c r="E990" s="38" t="str">
        <f>IF(ISBLANK('Model Participation Data'!$D$47),"-",'Model Participation Data'!$D$47)</f>
        <v>-</v>
      </c>
      <c r="F990" s="38" t="str">
        <f>IF(ISBLANK('Model Participation Data'!$E$47),"-",'Model Participation Data'!$E$47)</f>
        <v>-</v>
      </c>
      <c r="G990" s="151" t="str">
        <f>IF(ISBLANK('Model Participation Data'!$F$47),"-",'Model Participation Data'!$F$47)</f>
        <v>-</v>
      </c>
      <c r="H990" s="38">
        <v>2</v>
      </c>
      <c r="I990" s="38">
        <v>2</v>
      </c>
      <c r="J990" s="150" t="str">
        <f t="shared" si="51"/>
        <v>22</v>
      </c>
      <c r="K990" s="38" t="str">
        <f>IF(ISBLANK('Model Participation Data'!$L$47),"-",'Model Participation Data'!$L$47)</f>
        <v>-</v>
      </c>
      <c r="L990" s="39" t="str">
        <f>IF(ISBLANK('Model Participation Data'!$M$47),"-",'Model Participation Data'!$M$47)</f>
        <v>-</v>
      </c>
      <c r="M990" s="43">
        <f>IF(ISNA(SUMIFS(INDEX('Model Participation Data'!$N$8:$DX$57,0,MATCH(CONCATENATE($J990,M$6),'Model Participation Data'!$N$6:$DX$6,0)),'Model Participation Data'!$B$8:$B$57,$C990,'Model Participation Data'!$C$8:$C$57,$D990)),"-",SUMIFS(INDEX('Model Participation Data'!$N$8:$DX$57,0,MATCH(CONCATENATE($J990,M$6),'Model Participation Data'!$N$6:$DX$6,0)),'Model Participation Data'!$B$8:$B$57,$C990,'Model Participation Data'!$C$8:$C$57,$D990))</f>
        <v>0</v>
      </c>
      <c r="N990" s="43">
        <f>IF(ISNA(SUMIFS(INDEX('Model Participation Data'!$N$8:$DX$57,0,MATCH(CONCATENATE($J990,N$6),'Model Participation Data'!$N$6:$DX$6,0)),'Model Participation Data'!$B$8:$B$57,$C990,'Model Participation Data'!$C$8:$C$57,$D990)),"-",SUMIFS(INDEX('Model Participation Data'!$N$8:$DX$57,0,MATCH(CONCATENATE($J990,N$6),'Model Participation Data'!$N$6:$DX$6,0)),'Model Participation Data'!$B$8:$B$57,$C990,'Model Participation Data'!$C$8:$C$57,$D990))</f>
        <v>0</v>
      </c>
      <c r="O990" s="154">
        <f>IF(ISNA(SUMIFS(INDEX('Model Participation Data'!$N$8:$DX$57,0,MATCH(CONCATENATE($J990,O$6),'Model Participation Data'!$N$6:$DX$6,0)),'Model Participation Data'!$B$8:$B$57,$C990,'Model Participation Data'!$C$8:$C$57,$D990)),"-",SUMIFS(INDEX('Model Participation Data'!$N$8:$DX$57,0,MATCH(CONCATENATE($J990,O$6),'Model Participation Data'!$N$6:$DX$6,0)),'Model Participation Data'!$B$8:$B$57,$C990,'Model Participation Data'!$C$8:$C$57,$D990))</f>
        <v>0</v>
      </c>
    </row>
    <row r="991" spans="2:15" outlineLevel="1" x14ac:dyDescent="0.35">
      <c r="B991" s="37" t="s">
        <v>80</v>
      </c>
      <c r="C991" s="38" t="str">
        <f>IF(ISBLANK('Model Participation Data'!$B$47),"-",'Model Participation Data'!$B$47)</f>
        <v>-</v>
      </c>
      <c r="D991" s="38" t="str">
        <f>IF(ISBLANK('Model Participation Data'!$C$47),"-",'Model Participation Data'!$C$47)</f>
        <v>-</v>
      </c>
      <c r="E991" s="38" t="str">
        <f>IF(ISBLANK('Model Participation Data'!$D$47),"-",'Model Participation Data'!$D$47)</f>
        <v>-</v>
      </c>
      <c r="F991" s="38" t="str">
        <f>IF(ISBLANK('Model Participation Data'!$E$47),"-",'Model Participation Data'!$E$47)</f>
        <v>-</v>
      </c>
      <c r="G991" s="151" t="str">
        <f>IF(ISBLANK('Model Participation Data'!$F$47),"-",'Model Participation Data'!$F$47)</f>
        <v>-</v>
      </c>
      <c r="H991" s="38">
        <v>2</v>
      </c>
      <c r="I991" s="38">
        <v>3</v>
      </c>
      <c r="J991" s="150" t="str">
        <f t="shared" si="51"/>
        <v>23</v>
      </c>
      <c r="K991" s="38" t="str">
        <f>IF(ISBLANK('Model Participation Data'!$L$47),"-",'Model Participation Data'!$L$47)</f>
        <v>-</v>
      </c>
      <c r="L991" s="39" t="str">
        <f>IF(ISBLANK('Model Participation Data'!$M$47),"-",'Model Participation Data'!$M$47)</f>
        <v>-</v>
      </c>
      <c r="M991" s="43">
        <f>IF(ISNA(SUMIFS(INDEX('Model Participation Data'!$N$8:$DX$57,0,MATCH(CONCATENATE($J991,M$6),'Model Participation Data'!$N$6:$DX$6,0)),'Model Participation Data'!$B$8:$B$57,$C991,'Model Participation Data'!$C$8:$C$57,$D991)),"-",SUMIFS(INDEX('Model Participation Data'!$N$8:$DX$57,0,MATCH(CONCATENATE($J991,M$6),'Model Participation Data'!$N$6:$DX$6,0)),'Model Participation Data'!$B$8:$B$57,$C991,'Model Participation Data'!$C$8:$C$57,$D991))</f>
        <v>0</v>
      </c>
      <c r="N991" s="43">
        <f>IF(ISNA(SUMIFS(INDEX('Model Participation Data'!$N$8:$DX$57,0,MATCH(CONCATENATE($J991,N$6),'Model Participation Data'!$N$6:$DX$6,0)),'Model Participation Data'!$B$8:$B$57,$C991,'Model Participation Data'!$C$8:$C$57,$D991)),"-",SUMIFS(INDEX('Model Participation Data'!$N$8:$DX$57,0,MATCH(CONCATENATE($J991,N$6),'Model Participation Data'!$N$6:$DX$6,0)),'Model Participation Data'!$B$8:$B$57,$C991,'Model Participation Data'!$C$8:$C$57,$D991))</f>
        <v>0</v>
      </c>
      <c r="O991" s="154">
        <f>IF(ISNA(SUMIFS(INDEX('Model Participation Data'!$N$8:$DX$57,0,MATCH(CONCATENATE($J991,O$6),'Model Participation Data'!$N$6:$DX$6,0)),'Model Participation Data'!$B$8:$B$57,$C991,'Model Participation Data'!$C$8:$C$57,$D991)),"-",SUMIFS(INDEX('Model Participation Data'!$N$8:$DX$57,0,MATCH(CONCATENATE($J991,O$6),'Model Participation Data'!$N$6:$DX$6,0)),'Model Participation Data'!$B$8:$B$57,$C991,'Model Participation Data'!$C$8:$C$57,$D991))</f>
        <v>0</v>
      </c>
    </row>
    <row r="992" spans="2:15" outlineLevel="1" x14ac:dyDescent="0.35">
      <c r="B992" s="37" t="s">
        <v>80</v>
      </c>
      <c r="C992" s="38" t="str">
        <f>IF(ISBLANK('Model Participation Data'!$B$47),"-",'Model Participation Data'!$B$47)</f>
        <v>-</v>
      </c>
      <c r="D992" s="38" t="str">
        <f>IF(ISBLANK('Model Participation Data'!$C$47),"-",'Model Participation Data'!$C$47)</f>
        <v>-</v>
      </c>
      <c r="E992" s="38" t="str">
        <f>IF(ISBLANK('Model Participation Data'!$D$47),"-",'Model Participation Data'!$D$47)</f>
        <v>-</v>
      </c>
      <c r="F992" s="38" t="str">
        <f>IF(ISBLANK('Model Participation Data'!$E$47),"-",'Model Participation Data'!$E$47)</f>
        <v>-</v>
      </c>
      <c r="G992" s="151" t="str">
        <f>IF(ISBLANK('Model Participation Data'!$F$47),"-",'Model Participation Data'!$F$47)</f>
        <v>-</v>
      </c>
      <c r="H992" s="38">
        <v>2</v>
      </c>
      <c r="I992" s="38">
        <v>4</v>
      </c>
      <c r="J992" s="150" t="str">
        <f t="shared" si="51"/>
        <v>24</v>
      </c>
      <c r="K992" s="38" t="str">
        <f>IF(ISBLANK('Model Participation Data'!$L$47),"-",'Model Participation Data'!$L$47)</f>
        <v>-</v>
      </c>
      <c r="L992" s="39" t="str">
        <f>IF(ISBLANK('Model Participation Data'!$M$47),"-",'Model Participation Data'!$M$47)</f>
        <v>-</v>
      </c>
      <c r="M992" s="43">
        <f>IF(ISNA(SUMIFS(INDEX('Model Participation Data'!$N$8:$DX$57,0,MATCH(CONCATENATE($J992,M$6),'Model Participation Data'!$N$6:$DX$6,0)),'Model Participation Data'!$B$8:$B$57,$C992,'Model Participation Data'!$C$8:$C$57,$D992)),"-",SUMIFS(INDEX('Model Participation Data'!$N$8:$DX$57,0,MATCH(CONCATENATE($J992,M$6),'Model Participation Data'!$N$6:$DX$6,0)),'Model Participation Data'!$B$8:$B$57,$C992,'Model Participation Data'!$C$8:$C$57,$D992))</f>
        <v>0</v>
      </c>
      <c r="N992" s="43">
        <f>IF(ISNA(SUMIFS(INDEX('Model Participation Data'!$N$8:$DX$57,0,MATCH(CONCATENATE($J992,N$6),'Model Participation Data'!$N$6:$DX$6,0)),'Model Participation Data'!$B$8:$B$57,$C992,'Model Participation Data'!$C$8:$C$57,$D992)),"-",SUMIFS(INDEX('Model Participation Data'!$N$8:$DX$57,0,MATCH(CONCATENATE($J992,N$6),'Model Participation Data'!$N$6:$DX$6,0)),'Model Participation Data'!$B$8:$B$57,$C992,'Model Participation Data'!$C$8:$C$57,$D992))</f>
        <v>0</v>
      </c>
      <c r="O992" s="154">
        <f>IF(ISNA(SUMIFS(INDEX('Model Participation Data'!$N$8:$DX$57,0,MATCH(CONCATENATE($J992,O$6),'Model Participation Data'!$N$6:$DX$6,0)),'Model Participation Data'!$B$8:$B$57,$C992,'Model Participation Data'!$C$8:$C$57,$D992)),"-",SUMIFS(INDEX('Model Participation Data'!$N$8:$DX$57,0,MATCH(CONCATENATE($J992,O$6),'Model Participation Data'!$N$6:$DX$6,0)),'Model Participation Data'!$B$8:$B$57,$C992,'Model Participation Data'!$C$8:$C$57,$D992))</f>
        <v>0</v>
      </c>
    </row>
    <row r="993" spans="2:15" outlineLevel="1" x14ac:dyDescent="0.35">
      <c r="B993" s="37" t="s">
        <v>80</v>
      </c>
      <c r="C993" s="38" t="str">
        <f>IF(ISBLANK('Model Participation Data'!$B$47),"-",'Model Participation Data'!$B$47)</f>
        <v>-</v>
      </c>
      <c r="D993" s="38" t="str">
        <f>IF(ISBLANK('Model Participation Data'!$C$47),"-",'Model Participation Data'!$C$47)</f>
        <v>-</v>
      </c>
      <c r="E993" s="38" t="str">
        <f>IF(ISBLANK('Model Participation Data'!$D$47),"-",'Model Participation Data'!$D$47)</f>
        <v>-</v>
      </c>
      <c r="F993" s="38" t="str">
        <f>IF(ISBLANK('Model Participation Data'!$E$47),"-",'Model Participation Data'!$E$47)</f>
        <v>-</v>
      </c>
      <c r="G993" s="151" t="str">
        <f>IF(ISBLANK('Model Participation Data'!$F$47),"-",'Model Participation Data'!$F$47)</f>
        <v>-</v>
      </c>
      <c r="H993" s="38">
        <v>2</v>
      </c>
      <c r="I993" s="38">
        <v>5</v>
      </c>
      <c r="J993" s="150" t="str">
        <f t="shared" si="51"/>
        <v>25</v>
      </c>
      <c r="K993" s="38" t="str">
        <f>IF(ISBLANK('Model Participation Data'!$L$47),"-",'Model Participation Data'!$L$47)</f>
        <v>-</v>
      </c>
      <c r="L993" s="39" t="str">
        <f>IF(ISBLANK('Model Participation Data'!$M$47),"-",'Model Participation Data'!$M$47)</f>
        <v>-</v>
      </c>
      <c r="M993" s="43">
        <f>IF(ISNA(SUMIFS(INDEX('Model Participation Data'!$N$8:$DX$57,0,MATCH(CONCATENATE($J993,M$6),'Model Participation Data'!$N$6:$DX$6,0)),'Model Participation Data'!$B$8:$B$57,$C993,'Model Participation Data'!$C$8:$C$57,$D993)),"-",SUMIFS(INDEX('Model Participation Data'!$N$8:$DX$57,0,MATCH(CONCATENATE($J993,M$6),'Model Participation Data'!$N$6:$DX$6,0)),'Model Participation Data'!$B$8:$B$57,$C993,'Model Participation Data'!$C$8:$C$57,$D993))</f>
        <v>0</v>
      </c>
      <c r="N993" s="43">
        <f>IF(ISNA(SUMIFS(INDEX('Model Participation Data'!$N$8:$DX$57,0,MATCH(CONCATENATE($J993,N$6),'Model Participation Data'!$N$6:$DX$6,0)),'Model Participation Data'!$B$8:$B$57,$C993,'Model Participation Data'!$C$8:$C$57,$D993)),"-",SUMIFS(INDEX('Model Participation Data'!$N$8:$DX$57,0,MATCH(CONCATENATE($J993,N$6),'Model Participation Data'!$N$6:$DX$6,0)),'Model Participation Data'!$B$8:$B$57,$C993,'Model Participation Data'!$C$8:$C$57,$D993))</f>
        <v>0</v>
      </c>
      <c r="O993" s="154">
        <f>IF(ISNA(SUMIFS(INDEX('Model Participation Data'!$N$8:$DX$57,0,MATCH(CONCATENATE($J993,O$6),'Model Participation Data'!$N$6:$DX$6,0)),'Model Participation Data'!$B$8:$B$57,$C993,'Model Participation Data'!$C$8:$C$57,$D993)),"-",SUMIFS(INDEX('Model Participation Data'!$N$8:$DX$57,0,MATCH(CONCATENATE($J993,O$6),'Model Participation Data'!$N$6:$DX$6,0)),'Model Participation Data'!$B$8:$B$57,$C993,'Model Participation Data'!$C$8:$C$57,$D993))</f>
        <v>0</v>
      </c>
    </row>
    <row r="994" spans="2:15" outlineLevel="1" x14ac:dyDescent="0.35">
      <c r="B994" s="37" t="s">
        <v>80</v>
      </c>
      <c r="C994" s="38" t="str">
        <f>IF(ISBLANK('Model Participation Data'!$B$47),"-",'Model Participation Data'!$B$47)</f>
        <v>-</v>
      </c>
      <c r="D994" s="38" t="str">
        <f>IF(ISBLANK('Model Participation Data'!$C$47),"-",'Model Participation Data'!$C$47)</f>
        <v>-</v>
      </c>
      <c r="E994" s="38" t="str">
        <f>IF(ISBLANK('Model Participation Data'!$D$47),"-",'Model Participation Data'!$D$47)</f>
        <v>-</v>
      </c>
      <c r="F994" s="38" t="str">
        <f>IF(ISBLANK('Model Participation Data'!$E$47),"-",'Model Participation Data'!$E$47)</f>
        <v>-</v>
      </c>
      <c r="G994" s="151" t="str">
        <f>IF(ISBLANK('Model Participation Data'!$F$47),"-",'Model Participation Data'!$F$47)</f>
        <v>-</v>
      </c>
      <c r="H994" s="38">
        <v>2</v>
      </c>
      <c r="I994" s="38" t="s">
        <v>65</v>
      </c>
      <c r="J994" s="150" t="str">
        <f t="shared" si="51"/>
        <v>2Goal</v>
      </c>
      <c r="K994" s="38" t="str">
        <f>IF(ISBLANK('Model Participation Data'!$L$47),"-",'Model Participation Data'!$L$47)</f>
        <v>-</v>
      </c>
      <c r="L994" s="39" t="str">
        <f>IF(ISBLANK('Model Participation Data'!$M$47),"-",'Model Participation Data'!$M$47)</f>
        <v>-</v>
      </c>
      <c r="M994" s="43" t="str">
        <f>IF(ISNA(SUMIFS(INDEX('Model Participation Data'!$N$8:$DX$57,0,MATCH(CONCATENATE($J994,M$6),'Model Participation Data'!$N$6:$DX$6,0)),'Model Participation Data'!$B$8:$B$57,$C994,'Model Participation Data'!$C$8:$C$57,$D994)),"-",SUMIFS(INDEX('Model Participation Data'!$N$8:$DX$57,0,MATCH(CONCATENATE($J994,M$6),'Model Participation Data'!$N$6:$DX$6,0)),'Model Participation Data'!$B$8:$B$57,$C994,'Model Participation Data'!$C$8:$C$57,$D994))</f>
        <v>-</v>
      </c>
      <c r="N994" s="43" t="str">
        <f>IF(ISNA(SUMIFS(INDEX('Model Participation Data'!$N$8:$DX$57,0,MATCH(CONCATENATE($J994,N$6),'Model Participation Data'!$N$6:$DX$6,0)),'Model Participation Data'!$B$8:$B$57,$C994,'Model Participation Data'!$C$8:$C$57,$D994)),"-",SUMIFS(INDEX('Model Participation Data'!$N$8:$DX$57,0,MATCH(CONCATENATE($J994,N$6),'Model Participation Data'!$N$6:$DX$6,0)),'Model Participation Data'!$B$8:$B$57,$C994,'Model Participation Data'!$C$8:$C$57,$D994))</f>
        <v>-</v>
      </c>
      <c r="O994" s="154">
        <f>IF(ISNA(SUMIFS(INDEX('Model Participation Data'!$N$8:$DX$57,0,MATCH(CONCATENATE($J994,O$6),'Model Participation Data'!$N$6:$DX$6,0)),'Model Participation Data'!$B$8:$B$57,$C994,'Model Participation Data'!$C$8:$C$57,$D994)),"-",SUMIFS(INDEX('Model Participation Data'!$N$8:$DX$57,0,MATCH(CONCATENATE($J994,O$6),'Model Participation Data'!$N$6:$DX$6,0)),'Model Participation Data'!$B$8:$B$57,$C994,'Model Participation Data'!$C$8:$C$57,$D994))</f>
        <v>0</v>
      </c>
    </row>
    <row r="995" spans="2:15" outlineLevel="1" x14ac:dyDescent="0.35">
      <c r="B995" s="37" t="s">
        <v>80</v>
      </c>
      <c r="C995" s="38" t="str">
        <f>IF(ISBLANK('Model Participation Data'!$B$47),"-",'Model Participation Data'!$B$47)</f>
        <v>-</v>
      </c>
      <c r="D995" s="38" t="str">
        <f>IF(ISBLANK('Model Participation Data'!$C$47),"-",'Model Participation Data'!$C$47)</f>
        <v>-</v>
      </c>
      <c r="E995" s="38" t="str">
        <f>IF(ISBLANK('Model Participation Data'!$D$47),"-",'Model Participation Data'!$D$47)</f>
        <v>-</v>
      </c>
      <c r="F995" s="38" t="str">
        <f>IF(ISBLANK('Model Participation Data'!$E$47),"-",'Model Participation Data'!$E$47)</f>
        <v>-</v>
      </c>
      <c r="G995" s="151" t="str">
        <f>IF(ISBLANK('Model Participation Data'!$F$47),"-",'Model Participation Data'!$F$47)</f>
        <v>-</v>
      </c>
      <c r="H995" s="38">
        <v>3</v>
      </c>
      <c r="I995" s="38">
        <v>1</v>
      </c>
      <c r="J995" s="150" t="str">
        <f t="shared" si="51"/>
        <v>31</v>
      </c>
      <c r="K995" s="38" t="str">
        <f>IF(ISBLANK('Model Participation Data'!$L$47),"-",'Model Participation Data'!$L$47)</f>
        <v>-</v>
      </c>
      <c r="L995" s="39" t="str">
        <f>IF(ISBLANK('Model Participation Data'!$M$47),"-",'Model Participation Data'!$M$47)</f>
        <v>-</v>
      </c>
      <c r="M995" s="43">
        <f>IF(ISNA(SUMIFS(INDEX('Model Participation Data'!$N$8:$DX$57,0,MATCH(CONCATENATE($J995,M$6),'Model Participation Data'!$N$6:$DX$6,0)),'Model Participation Data'!$B$8:$B$57,$C995,'Model Participation Data'!$C$8:$C$57,$D995)),"-",SUMIFS(INDEX('Model Participation Data'!$N$8:$DX$57,0,MATCH(CONCATENATE($J995,M$6),'Model Participation Data'!$N$6:$DX$6,0)),'Model Participation Data'!$B$8:$B$57,$C995,'Model Participation Data'!$C$8:$C$57,$D995))</f>
        <v>0</v>
      </c>
      <c r="N995" s="43">
        <f>IF(ISNA(SUMIFS(INDEX('Model Participation Data'!$N$8:$DX$57,0,MATCH(CONCATENATE($J995,N$6),'Model Participation Data'!$N$6:$DX$6,0)),'Model Participation Data'!$B$8:$B$57,$C995,'Model Participation Data'!$C$8:$C$57,$D995)),"-",SUMIFS(INDEX('Model Participation Data'!$N$8:$DX$57,0,MATCH(CONCATENATE($J995,N$6),'Model Participation Data'!$N$6:$DX$6,0)),'Model Participation Data'!$B$8:$B$57,$C995,'Model Participation Data'!$C$8:$C$57,$D995))</f>
        <v>0</v>
      </c>
      <c r="O995" s="154">
        <f>IF(ISNA(SUMIFS(INDEX('Model Participation Data'!$N$8:$DX$57,0,MATCH(CONCATENATE($J995,O$6),'Model Participation Data'!$N$6:$DX$6,0)),'Model Participation Data'!$B$8:$B$57,$C995,'Model Participation Data'!$C$8:$C$57,$D995)),"-",SUMIFS(INDEX('Model Participation Data'!$N$8:$DX$57,0,MATCH(CONCATENATE($J995,O$6),'Model Participation Data'!$N$6:$DX$6,0)),'Model Participation Data'!$B$8:$B$57,$C995,'Model Participation Data'!$C$8:$C$57,$D995))</f>
        <v>0</v>
      </c>
    </row>
    <row r="996" spans="2:15" outlineLevel="1" x14ac:dyDescent="0.35">
      <c r="B996" s="37" t="s">
        <v>80</v>
      </c>
      <c r="C996" s="38" t="str">
        <f>IF(ISBLANK('Model Participation Data'!$B$47),"-",'Model Participation Data'!$B$47)</f>
        <v>-</v>
      </c>
      <c r="D996" s="38" t="str">
        <f>IF(ISBLANK('Model Participation Data'!$C$47),"-",'Model Participation Data'!$C$47)</f>
        <v>-</v>
      </c>
      <c r="E996" s="38" t="str">
        <f>IF(ISBLANK('Model Participation Data'!$D$47),"-",'Model Participation Data'!$D$47)</f>
        <v>-</v>
      </c>
      <c r="F996" s="38" t="str">
        <f>IF(ISBLANK('Model Participation Data'!$E$47),"-",'Model Participation Data'!$E$47)</f>
        <v>-</v>
      </c>
      <c r="G996" s="151" t="str">
        <f>IF(ISBLANK('Model Participation Data'!$F$47),"-",'Model Participation Data'!$F$47)</f>
        <v>-</v>
      </c>
      <c r="H996" s="38">
        <v>3</v>
      </c>
      <c r="I996" s="38">
        <v>2</v>
      </c>
      <c r="J996" s="150" t="str">
        <f t="shared" si="51"/>
        <v>32</v>
      </c>
      <c r="K996" s="38" t="str">
        <f>IF(ISBLANK('Model Participation Data'!$L$47),"-",'Model Participation Data'!$L$47)</f>
        <v>-</v>
      </c>
      <c r="L996" s="39" t="str">
        <f>IF(ISBLANK('Model Participation Data'!$M$47),"-",'Model Participation Data'!$M$47)</f>
        <v>-</v>
      </c>
      <c r="M996" s="43">
        <f>IF(ISNA(SUMIFS(INDEX('Model Participation Data'!$N$8:$DX$57,0,MATCH(CONCATENATE($J996,M$6),'Model Participation Data'!$N$6:$DX$6,0)),'Model Participation Data'!$B$8:$B$57,$C996,'Model Participation Data'!$C$8:$C$57,$D996)),"-",SUMIFS(INDEX('Model Participation Data'!$N$8:$DX$57,0,MATCH(CONCATENATE($J996,M$6),'Model Participation Data'!$N$6:$DX$6,0)),'Model Participation Data'!$B$8:$B$57,$C996,'Model Participation Data'!$C$8:$C$57,$D996))</f>
        <v>0</v>
      </c>
      <c r="N996" s="43">
        <f>IF(ISNA(SUMIFS(INDEX('Model Participation Data'!$N$8:$DX$57,0,MATCH(CONCATENATE($J996,N$6),'Model Participation Data'!$N$6:$DX$6,0)),'Model Participation Data'!$B$8:$B$57,$C996,'Model Participation Data'!$C$8:$C$57,$D996)),"-",SUMIFS(INDEX('Model Participation Data'!$N$8:$DX$57,0,MATCH(CONCATENATE($J996,N$6),'Model Participation Data'!$N$6:$DX$6,0)),'Model Participation Data'!$B$8:$B$57,$C996,'Model Participation Data'!$C$8:$C$57,$D996))</f>
        <v>0</v>
      </c>
      <c r="O996" s="154">
        <f>IF(ISNA(SUMIFS(INDEX('Model Participation Data'!$N$8:$DX$57,0,MATCH(CONCATENATE($J996,O$6),'Model Participation Data'!$N$6:$DX$6,0)),'Model Participation Data'!$B$8:$B$57,$C996,'Model Participation Data'!$C$8:$C$57,$D996)),"-",SUMIFS(INDEX('Model Participation Data'!$N$8:$DX$57,0,MATCH(CONCATENATE($J996,O$6),'Model Participation Data'!$N$6:$DX$6,0)),'Model Participation Data'!$B$8:$B$57,$C996,'Model Participation Data'!$C$8:$C$57,$D996))</f>
        <v>0</v>
      </c>
    </row>
    <row r="997" spans="2:15" outlineLevel="1" x14ac:dyDescent="0.35">
      <c r="B997" s="37" t="s">
        <v>80</v>
      </c>
      <c r="C997" s="38" t="str">
        <f>IF(ISBLANK('Model Participation Data'!$B$47),"-",'Model Participation Data'!$B$47)</f>
        <v>-</v>
      </c>
      <c r="D997" s="38" t="str">
        <f>IF(ISBLANK('Model Participation Data'!$C$47),"-",'Model Participation Data'!$C$47)</f>
        <v>-</v>
      </c>
      <c r="E997" s="38" t="str">
        <f>IF(ISBLANK('Model Participation Data'!$D$47),"-",'Model Participation Data'!$D$47)</f>
        <v>-</v>
      </c>
      <c r="F997" s="38" t="str">
        <f>IF(ISBLANK('Model Participation Data'!$E$47),"-",'Model Participation Data'!$E$47)</f>
        <v>-</v>
      </c>
      <c r="G997" s="151" t="str">
        <f>IF(ISBLANK('Model Participation Data'!$F$47),"-",'Model Participation Data'!$F$47)</f>
        <v>-</v>
      </c>
      <c r="H997" s="38">
        <v>3</v>
      </c>
      <c r="I997" s="38">
        <v>3</v>
      </c>
      <c r="J997" s="150" t="str">
        <f t="shared" si="51"/>
        <v>33</v>
      </c>
      <c r="K997" s="38" t="str">
        <f>IF(ISBLANK('Model Participation Data'!$L$47),"-",'Model Participation Data'!$L$47)</f>
        <v>-</v>
      </c>
      <c r="L997" s="39" t="str">
        <f>IF(ISBLANK('Model Participation Data'!$M$47),"-",'Model Participation Data'!$M$47)</f>
        <v>-</v>
      </c>
      <c r="M997" s="43">
        <f>IF(ISNA(SUMIFS(INDEX('Model Participation Data'!$N$8:$DX$57,0,MATCH(CONCATENATE($J997,M$6),'Model Participation Data'!$N$6:$DX$6,0)),'Model Participation Data'!$B$8:$B$57,$C997,'Model Participation Data'!$C$8:$C$57,$D997)),"-",SUMIFS(INDEX('Model Participation Data'!$N$8:$DX$57,0,MATCH(CONCATENATE($J997,M$6),'Model Participation Data'!$N$6:$DX$6,0)),'Model Participation Data'!$B$8:$B$57,$C997,'Model Participation Data'!$C$8:$C$57,$D997))</f>
        <v>0</v>
      </c>
      <c r="N997" s="43">
        <f>IF(ISNA(SUMIFS(INDEX('Model Participation Data'!$N$8:$DX$57,0,MATCH(CONCATENATE($J997,N$6),'Model Participation Data'!$N$6:$DX$6,0)),'Model Participation Data'!$B$8:$B$57,$C997,'Model Participation Data'!$C$8:$C$57,$D997)),"-",SUMIFS(INDEX('Model Participation Data'!$N$8:$DX$57,0,MATCH(CONCATENATE($J997,N$6),'Model Participation Data'!$N$6:$DX$6,0)),'Model Participation Data'!$B$8:$B$57,$C997,'Model Participation Data'!$C$8:$C$57,$D997))</f>
        <v>0</v>
      </c>
      <c r="O997" s="154">
        <f>IF(ISNA(SUMIFS(INDEX('Model Participation Data'!$N$8:$DX$57,0,MATCH(CONCATENATE($J997,O$6),'Model Participation Data'!$N$6:$DX$6,0)),'Model Participation Data'!$B$8:$B$57,$C997,'Model Participation Data'!$C$8:$C$57,$D997)),"-",SUMIFS(INDEX('Model Participation Data'!$N$8:$DX$57,0,MATCH(CONCATENATE($J997,O$6),'Model Participation Data'!$N$6:$DX$6,0)),'Model Participation Data'!$B$8:$B$57,$C997,'Model Participation Data'!$C$8:$C$57,$D997))</f>
        <v>0</v>
      </c>
    </row>
    <row r="998" spans="2:15" outlineLevel="1" x14ac:dyDescent="0.35">
      <c r="B998" s="37" t="s">
        <v>80</v>
      </c>
      <c r="C998" s="38" t="str">
        <f>IF(ISBLANK('Model Participation Data'!$B$47),"-",'Model Participation Data'!$B$47)</f>
        <v>-</v>
      </c>
      <c r="D998" s="38" t="str">
        <f>IF(ISBLANK('Model Participation Data'!$C$47),"-",'Model Participation Data'!$C$47)</f>
        <v>-</v>
      </c>
      <c r="E998" s="38" t="str">
        <f>IF(ISBLANK('Model Participation Data'!$D$47),"-",'Model Participation Data'!$D$47)</f>
        <v>-</v>
      </c>
      <c r="F998" s="38" t="str">
        <f>IF(ISBLANK('Model Participation Data'!$E$47),"-",'Model Participation Data'!$E$47)</f>
        <v>-</v>
      </c>
      <c r="G998" s="151" t="str">
        <f>IF(ISBLANK('Model Participation Data'!$F$47),"-",'Model Participation Data'!$F$47)</f>
        <v>-</v>
      </c>
      <c r="H998" s="38">
        <v>3</v>
      </c>
      <c r="I998" s="38">
        <v>4</v>
      </c>
      <c r="J998" s="150" t="str">
        <f t="shared" si="51"/>
        <v>34</v>
      </c>
      <c r="K998" s="38" t="str">
        <f>IF(ISBLANK('Model Participation Data'!$L$47),"-",'Model Participation Data'!$L$47)</f>
        <v>-</v>
      </c>
      <c r="L998" s="39" t="str">
        <f>IF(ISBLANK('Model Participation Data'!$M$47),"-",'Model Participation Data'!$M$47)</f>
        <v>-</v>
      </c>
      <c r="M998" s="43">
        <f>IF(ISNA(SUMIFS(INDEX('Model Participation Data'!$N$8:$DX$57,0,MATCH(CONCATENATE($J998,M$6),'Model Participation Data'!$N$6:$DX$6,0)),'Model Participation Data'!$B$8:$B$57,$C998,'Model Participation Data'!$C$8:$C$57,$D998)),"-",SUMIFS(INDEX('Model Participation Data'!$N$8:$DX$57,0,MATCH(CONCATENATE($J998,M$6),'Model Participation Data'!$N$6:$DX$6,0)),'Model Participation Data'!$B$8:$B$57,$C998,'Model Participation Data'!$C$8:$C$57,$D998))</f>
        <v>0</v>
      </c>
      <c r="N998" s="43">
        <f>IF(ISNA(SUMIFS(INDEX('Model Participation Data'!$N$8:$DX$57,0,MATCH(CONCATENATE($J998,N$6),'Model Participation Data'!$N$6:$DX$6,0)),'Model Participation Data'!$B$8:$B$57,$C998,'Model Participation Data'!$C$8:$C$57,$D998)),"-",SUMIFS(INDEX('Model Participation Data'!$N$8:$DX$57,0,MATCH(CONCATENATE($J998,N$6),'Model Participation Data'!$N$6:$DX$6,0)),'Model Participation Data'!$B$8:$B$57,$C998,'Model Participation Data'!$C$8:$C$57,$D998))</f>
        <v>0</v>
      </c>
      <c r="O998" s="154">
        <f>IF(ISNA(SUMIFS(INDEX('Model Participation Data'!$N$8:$DX$57,0,MATCH(CONCATENATE($J998,O$6),'Model Participation Data'!$N$6:$DX$6,0)),'Model Participation Data'!$B$8:$B$57,$C998,'Model Participation Data'!$C$8:$C$57,$D998)),"-",SUMIFS(INDEX('Model Participation Data'!$N$8:$DX$57,0,MATCH(CONCATENATE($J998,O$6),'Model Participation Data'!$N$6:$DX$6,0)),'Model Participation Data'!$B$8:$B$57,$C998,'Model Participation Data'!$C$8:$C$57,$D998))</f>
        <v>0</v>
      </c>
    </row>
    <row r="999" spans="2:15" outlineLevel="1" x14ac:dyDescent="0.35">
      <c r="B999" s="37" t="s">
        <v>80</v>
      </c>
      <c r="C999" s="38" t="str">
        <f>IF(ISBLANK('Model Participation Data'!$B$47),"-",'Model Participation Data'!$B$47)</f>
        <v>-</v>
      </c>
      <c r="D999" s="38" t="str">
        <f>IF(ISBLANK('Model Participation Data'!$C$47),"-",'Model Participation Data'!$C$47)</f>
        <v>-</v>
      </c>
      <c r="E999" s="38" t="str">
        <f>IF(ISBLANK('Model Participation Data'!$D$47),"-",'Model Participation Data'!$D$47)</f>
        <v>-</v>
      </c>
      <c r="F999" s="38" t="str">
        <f>IF(ISBLANK('Model Participation Data'!$E$47),"-",'Model Participation Data'!$E$47)</f>
        <v>-</v>
      </c>
      <c r="G999" s="151" t="str">
        <f>IF(ISBLANK('Model Participation Data'!$F$47),"-",'Model Participation Data'!$F$47)</f>
        <v>-</v>
      </c>
      <c r="H999" s="38">
        <v>3</v>
      </c>
      <c r="I999" s="38">
        <v>5</v>
      </c>
      <c r="J999" s="150" t="str">
        <f t="shared" si="51"/>
        <v>35</v>
      </c>
      <c r="K999" s="38" t="str">
        <f>IF(ISBLANK('Model Participation Data'!$L$47),"-",'Model Participation Data'!$L$47)</f>
        <v>-</v>
      </c>
      <c r="L999" s="39" t="str">
        <f>IF(ISBLANK('Model Participation Data'!$M$47),"-",'Model Participation Data'!$M$47)</f>
        <v>-</v>
      </c>
      <c r="M999" s="43">
        <f>IF(ISNA(SUMIFS(INDEX('Model Participation Data'!$N$8:$DX$57,0,MATCH(CONCATENATE($J999,M$6),'Model Participation Data'!$N$6:$DX$6,0)),'Model Participation Data'!$B$8:$B$57,$C999,'Model Participation Data'!$C$8:$C$57,$D999)),"-",SUMIFS(INDEX('Model Participation Data'!$N$8:$DX$57,0,MATCH(CONCATENATE($J999,M$6),'Model Participation Data'!$N$6:$DX$6,0)),'Model Participation Data'!$B$8:$B$57,$C999,'Model Participation Data'!$C$8:$C$57,$D999))</f>
        <v>0</v>
      </c>
      <c r="N999" s="43">
        <f>IF(ISNA(SUMIFS(INDEX('Model Participation Data'!$N$8:$DX$57,0,MATCH(CONCATENATE($J999,N$6),'Model Participation Data'!$N$6:$DX$6,0)),'Model Participation Data'!$B$8:$B$57,$C999,'Model Participation Data'!$C$8:$C$57,$D999)),"-",SUMIFS(INDEX('Model Participation Data'!$N$8:$DX$57,0,MATCH(CONCATENATE($J999,N$6),'Model Participation Data'!$N$6:$DX$6,0)),'Model Participation Data'!$B$8:$B$57,$C999,'Model Participation Data'!$C$8:$C$57,$D999))</f>
        <v>0</v>
      </c>
      <c r="O999" s="154">
        <f>IF(ISNA(SUMIFS(INDEX('Model Participation Data'!$N$8:$DX$57,0,MATCH(CONCATENATE($J999,O$6),'Model Participation Data'!$N$6:$DX$6,0)),'Model Participation Data'!$B$8:$B$57,$C999,'Model Participation Data'!$C$8:$C$57,$D999)),"-",SUMIFS(INDEX('Model Participation Data'!$N$8:$DX$57,0,MATCH(CONCATENATE($J999,O$6),'Model Participation Data'!$N$6:$DX$6,0)),'Model Participation Data'!$B$8:$B$57,$C999,'Model Participation Data'!$C$8:$C$57,$D999))</f>
        <v>0</v>
      </c>
    </row>
    <row r="1000" spans="2:15" outlineLevel="1" x14ac:dyDescent="0.35">
      <c r="B1000" s="37" t="s">
        <v>80</v>
      </c>
      <c r="C1000" s="38" t="str">
        <f>IF(ISBLANK('Model Participation Data'!$B$47),"-",'Model Participation Data'!$B$47)</f>
        <v>-</v>
      </c>
      <c r="D1000" s="38" t="str">
        <f>IF(ISBLANK('Model Participation Data'!$C$47),"-",'Model Participation Data'!$C$47)</f>
        <v>-</v>
      </c>
      <c r="E1000" s="38" t="str">
        <f>IF(ISBLANK('Model Participation Data'!$D$47),"-",'Model Participation Data'!$D$47)</f>
        <v>-</v>
      </c>
      <c r="F1000" s="38" t="str">
        <f>IF(ISBLANK('Model Participation Data'!$E$47),"-",'Model Participation Data'!$E$47)</f>
        <v>-</v>
      </c>
      <c r="G1000" s="151" t="str">
        <f>IF(ISBLANK('Model Participation Data'!$F$47),"-",'Model Participation Data'!$F$47)</f>
        <v>-</v>
      </c>
      <c r="H1000" s="38">
        <v>3</v>
      </c>
      <c r="I1000" s="38" t="s">
        <v>65</v>
      </c>
      <c r="J1000" s="150" t="str">
        <f t="shared" si="51"/>
        <v>3Goal</v>
      </c>
      <c r="K1000" s="38" t="str">
        <f>IF(ISBLANK('Model Participation Data'!$L$47),"-",'Model Participation Data'!$L$47)</f>
        <v>-</v>
      </c>
      <c r="L1000" s="39" t="str">
        <f>IF(ISBLANK('Model Participation Data'!$M$47),"-",'Model Participation Data'!$M$47)</f>
        <v>-</v>
      </c>
      <c r="M1000" s="43" t="str">
        <f>IF(ISNA(SUMIFS(INDEX('Model Participation Data'!$N$8:$DX$57,0,MATCH(CONCATENATE($J1000,M$6),'Model Participation Data'!$N$6:$DX$6,0)),'Model Participation Data'!$B$8:$B$57,$C1000,'Model Participation Data'!$C$8:$C$57,$D1000)),"-",SUMIFS(INDEX('Model Participation Data'!$N$8:$DX$57,0,MATCH(CONCATENATE($J1000,M$6),'Model Participation Data'!$N$6:$DX$6,0)),'Model Participation Data'!$B$8:$B$57,$C1000,'Model Participation Data'!$C$8:$C$57,$D1000))</f>
        <v>-</v>
      </c>
      <c r="N1000" s="43" t="str">
        <f>IF(ISNA(SUMIFS(INDEX('Model Participation Data'!$N$8:$DX$57,0,MATCH(CONCATENATE($J1000,N$6),'Model Participation Data'!$N$6:$DX$6,0)),'Model Participation Data'!$B$8:$B$57,$C1000,'Model Participation Data'!$C$8:$C$57,$D1000)),"-",SUMIFS(INDEX('Model Participation Data'!$N$8:$DX$57,0,MATCH(CONCATENATE($J1000,N$6),'Model Participation Data'!$N$6:$DX$6,0)),'Model Participation Data'!$B$8:$B$57,$C1000,'Model Participation Data'!$C$8:$C$57,$D1000))</f>
        <v>-</v>
      </c>
      <c r="O1000" s="154">
        <f>IF(ISNA(SUMIFS(INDEX('Model Participation Data'!$N$8:$DX$57,0,MATCH(CONCATENATE($J1000,O$6),'Model Participation Data'!$N$6:$DX$6,0)),'Model Participation Data'!$B$8:$B$57,$C1000,'Model Participation Data'!$C$8:$C$57,$D1000)),"-",SUMIFS(INDEX('Model Participation Data'!$N$8:$DX$57,0,MATCH(CONCATENATE($J1000,O$6),'Model Participation Data'!$N$6:$DX$6,0)),'Model Participation Data'!$B$8:$B$57,$C1000,'Model Participation Data'!$C$8:$C$57,$D1000))</f>
        <v>0</v>
      </c>
    </row>
    <row r="1001" spans="2:15" outlineLevel="1" x14ac:dyDescent="0.35">
      <c r="B1001" s="37" t="s">
        <v>80</v>
      </c>
      <c r="C1001" s="38" t="str">
        <f>IF(ISBLANK('Model Participation Data'!$B$47),"-",'Model Participation Data'!$B$47)</f>
        <v>-</v>
      </c>
      <c r="D1001" s="38" t="str">
        <f>IF(ISBLANK('Model Participation Data'!$C$47),"-",'Model Participation Data'!$C$47)</f>
        <v>-</v>
      </c>
      <c r="E1001" s="38" t="str">
        <f>IF(ISBLANK('Model Participation Data'!$D$47),"-",'Model Participation Data'!$D$47)</f>
        <v>-</v>
      </c>
      <c r="F1001" s="38" t="str">
        <f>IF(ISBLANK('Model Participation Data'!$E$47),"-",'Model Participation Data'!$E$47)</f>
        <v>-</v>
      </c>
      <c r="G1001" s="151" t="str">
        <f>IF(ISBLANK('Model Participation Data'!$F$47),"-",'Model Participation Data'!$F$47)</f>
        <v>-</v>
      </c>
      <c r="H1001" s="38">
        <v>4</v>
      </c>
      <c r="I1001" s="38">
        <v>1</v>
      </c>
      <c r="J1001" s="150" t="str">
        <f t="shared" ref="J1001:J1006" si="53">CONCATENATE(H1001,I1001)</f>
        <v>41</v>
      </c>
      <c r="K1001" s="38" t="str">
        <f>IF(ISBLANK('Model Participation Data'!$L$47),"-",'Model Participation Data'!$L$47)</f>
        <v>-</v>
      </c>
      <c r="L1001" s="39" t="str">
        <f>IF(ISBLANK('Model Participation Data'!$M$47),"-",'Model Participation Data'!$M$47)</f>
        <v>-</v>
      </c>
      <c r="M1001" s="43">
        <f>IF(ISNA(SUMIFS(INDEX('Model Participation Data'!$N$8:$DX$57,0,MATCH(CONCATENATE($J1001,M$6),'Model Participation Data'!$N$6:$DX$6,0)),'Model Participation Data'!$B$8:$B$57,$C1001,'Model Participation Data'!$C$8:$C$57,$D1001)),"-",SUMIFS(INDEX('Model Participation Data'!$N$8:$DX$57,0,MATCH(CONCATENATE($J1001,M$6),'Model Participation Data'!$N$6:$DX$6,0)),'Model Participation Data'!$B$8:$B$57,$C1001,'Model Participation Data'!$C$8:$C$57,$D1001))</f>
        <v>0</v>
      </c>
      <c r="N1001" s="43">
        <f>IF(ISNA(SUMIFS(INDEX('Model Participation Data'!$N$8:$DX$57,0,MATCH(CONCATENATE($J1001,N$6),'Model Participation Data'!$N$6:$DX$6,0)),'Model Participation Data'!$B$8:$B$57,$C1001,'Model Participation Data'!$C$8:$C$57,$D1001)),"-",SUMIFS(INDEX('Model Participation Data'!$N$8:$DX$57,0,MATCH(CONCATENATE($J1001,N$6),'Model Participation Data'!$N$6:$DX$6,0)),'Model Participation Data'!$B$8:$B$57,$C1001,'Model Participation Data'!$C$8:$C$57,$D1001))</f>
        <v>0</v>
      </c>
      <c r="O1001" s="154">
        <f>IF(ISNA(SUMIFS(INDEX('Model Participation Data'!$N$8:$DX$57,0,MATCH(CONCATENATE($J1001,O$6),'Model Participation Data'!$N$6:$DX$6,0)),'Model Participation Data'!$B$8:$B$57,$C1001,'Model Participation Data'!$C$8:$C$57,$D1001)),"-",SUMIFS(INDEX('Model Participation Data'!$N$8:$DX$57,0,MATCH(CONCATENATE($J1001,O$6),'Model Participation Data'!$N$6:$DX$6,0)),'Model Participation Data'!$B$8:$B$57,$C1001,'Model Participation Data'!$C$8:$C$57,$D1001))</f>
        <v>0</v>
      </c>
    </row>
    <row r="1002" spans="2:15" outlineLevel="1" x14ac:dyDescent="0.35">
      <c r="B1002" s="37" t="s">
        <v>80</v>
      </c>
      <c r="C1002" s="38" t="str">
        <f>IF(ISBLANK('Model Participation Data'!$B$47),"-",'Model Participation Data'!$B$47)</f>
        <v>-</v>
      </c>
      <c r="D1002" s="38" t="str">
        <f>IF(ISBLANK('Model Participation Data'!$C$47),"-",'Model Participation Data'!$C$47)</f>
        <v>-</v>
      </c>
      <c r="E1002" s="38" t="str">
        <f>IF(ISBLANK('Model Participation Data'!$D$47),"-",'Model Participation Data'!$D$47)</f>
        <v>-</v>
      </c>
      <c r="F1002" s="38" t="str">
        <f>IF(ISBLANK('Model Participation Data'!$E$47),"-",'Model Participation Data'!$E$47)</f>
        <v>-</v>
      </c>
      <c r="G1002" s="151" t="str">
        <f>IF(ISBLANK('Model Participation Data'!$F$47),"-",'Model Participation Data'!$F$47)</f>
        <v>-</v>
      </c>
      <c r="H1002" s="38">
        <v>4</v>
      </c>
      <c r="I1002" s="38">
        <v>2</v>
      </c>
      <c r="J1002" s="150" t="str">
        <f t="shared" si="53"/>
        <v>42</v>
      </c>
      <c r="K1002" s="38" t="str">
        <f>IF(ISBLANK('Model Participation Data'!$L$47),"-",'Model Participation Data'!$L$47)</f>
        <v>-</v>
      </c>
      <c r="L1002" s="39" t="str">
        <f>IF(ISBLANK('Model Participation Data'!$M$47),"-",'Model Participation Data'!$M$47)</f>
        <v>-</v>
      </c>
      <c r="M1002" s="43">
        <f>IF(ISNA(SUMIFS(INDEX('Model Participation Data'!$N$8:$DX$57,0,MATCH(CONCATENATE($J1002,M$6),'Model Participation Data'!$N$6:$DX$6,0)),'Model Participation Data'!$B$8:$B$57,$C1002,'Model Participation Data'!$C$8:$C$57,$D1002)),"-",SUMIFS(INDEX('Model Participation Data'!$N$8:$DX$57,0,MATCH(CONCATENATE($J1002,M$6),'Model Participation Data'!$N$6:$DX$6,0)),'Model Participation Data'!$B$8:$B$57,$C1002,'Model Participation Data'!$C$8:$C$57,$D1002))</f>
        <v>0</v>
      </c>
      <c r="N1002" s="43">
        <f>IF(ISNA(SUMIFS(INDEX('Model Participation Data'!$N$8:$DX$57,0,MATCH(CONCATENATE($J1002,N$6),'Model Participation Data'!$N$6:$DX$6,0)),'Model Participation Data'!$B$8:$B$57,$C1002,'Model Participation Data'!$C$8:$C$57,$D1002)),"-",SUMIFS(INDEX('Model Participation Data'!$N$8:$DX$57,0,MATCH(CONCATENATE($J1002,N$6),'Model Participation Data'!$N$6:$DX$6,0)),'Model Participation Data'!$B$8:$B$57,$C1002,'Model Participation Data'!$C$8:$C$57,$D1002))</f>
        <v>0</v>
      </c>
      <c r="O1002" s="154">
        <f>IF(ISNA(SUMIFS(INDEX('Model Participation Data'!$N$8:$DX$57,0,MATCH(CONCATENATE($J1002,O$6),'Model Participation Data'!$N$6:$DX$6,0)),'Model Participation Data'!$B$8:$B$57,$C1002,'Model Participation Data'!$C$8:$C$57,$D1002)),"-",SUMIFS(INDEX('Model Participation Data'!$N$8:$DX$57,0,MATCH(CONCATENATE($J1002,O$6),'Model Participation Data'!$N$6:$DX$6,0)),'Model Participation Data'!$B$8:$B$57,$C1002,'Model Participation Data'!$C$8:$C$57,$D1002))</f>
        <v>0</v>
      </c>
    </row>
    <row r="1003" spans="2:15" outlineLevel="1" x14ac:dyDescent="0.35">
      <c r="B1003" s="37" t="s">
        <v>80</v>
      </c>
      <c r="C1003" s="38" t="str">
        <f>IF(ISBLANK('Model Participation Data'!$B$47),"-",'Model Participation Data'!$B$47)</f>
        <v>-</v>
      </c>
      <c r="D1003" s="38" t="str">
        <f>IF(ISBLANK('Model Participation Data'!$C$47),"-",'Model Participation Data'!$C$47)</f>
        <v>-</v>
      </c>
      <c r="E1003" s="38" t="str">
        <f>IF(ISBLANK('Model Participation Data'!$D$47),"-",'Model Participation Data'!$D$47)</f>
        <v>-</v>
      </c>
      <c r="F1003" s="38" t="str">
        <f>IF(ISBLANK('Model Participation Data'!$E$47),"-",'Model Participation Data'!$E$47)</f>
        <v>-</v>
      </c>
      <c r="G1003" s="151" t="str">
        <f>IF(ISBLANK('Model Participation Data'!$F$47),"-",'Model Participation Data'!$F$47)</f>
        <v>-</v>
      </c>
      <c r="H1003" s="38">
        <v>4</v>
      </c>
      <c r="I1003" s="38">
        <v>3</v>
      </c>
      <c r="J1003" s="150" t="str">
        <f t="shared" si="53"/>
        <v>43</v>
      </c>
      <c r="K1003" s="38" t="str">
        <f>IF(ISBLANK('Model Participation Data'!$L$47),"-",'Model Participation Data'!$L$47)</f>
        <v>-</v>
      </c>
      <c r="L1003" s="39" t="str">
        <f>IF(ISBLANK('Model Participation Data'!$M$47),"-",'Model Participation Data'!$M$47)</f>
        <v>-</v>
      </c>
      <c r="M1003" s="43">
        <f>IF(ISNA(SUMIFS(INDEX('Model Participation Data'!$N$8:$DX$57,0,MATCH(CONCATENATE($J1003,M$6),'Model Participation Data'!$N$6:$DX$6,0)),'Model Participation Data'!$B$8:$B$57,$C1003,'Model Participation Data'!$C$8:$C$57,$D1003)),"-",SUMIFS(INDEX('Model Participation Data'!$N$8:$DX$57,0,MATCH(CONCATENATE($J1003,M$6),'Model Participation Data'!$N$6:$DX$6,0)),'Model Participation Data'!$B$8:$B$57,$C1003,'Model Participation Data'!$C$8:$C$57,$D1003))</f>
        <v>0</v>
      </c>
      <c r="N1003" s="43">
        <f>IF(ISNA(SUMIFS(INDEX('Model Participation Data'!$N$8:$DX$57,0,MATCH(CONCATENATE($J1003,N$6),'Model Participation Data'!$N$6:$DX$6,0)),'Model Participation Data'!$B$8:$B$57,$C1003,'Model Participation Data'!$C$8:$C$57,$D1003)),"-",SUMIFS(INDEX('Model Participation Data'!$N$8:$DX$57,0,MATCH(CONCATENATE($J1003,N$6),'Model Participation Data'!$N$6:$DX$6,0)),'Model Participation Data'!$B$8:$B$57,$C1003,'Model Participation Data'!$C$8:$C$57,$D1003))</f>
        <v>0</v>
      </c>
      <c r="O1003" s="154">
        <f>IF(ISNA(SUMIFS(INDEX('Model Participation Data'!$N$8:$DX$57,0,MATCH(CONCATENATE($J1003,O$6),'Model Participation Data'!$N$6:$DX$6,0)),'Model Participation Data'!$B$8:$B$57,$C1003,'Model Participation Data'!$C$8:$C$57,$D1003)),"-",SUMIFS(INDEX('Model Participation Data'!$N$8:$DX$57,0,MATCH(CONCATENATE($J1003,O$6),'Model Participation Data'!$N$6:$DX$6,0)),'Model Participation Data'!$B$8:$B$57,$C1003,'Model Participation Data'!$C$8:$C$57,$D1003))</f>
        <v>0</v>
      </c>
    </row>
    <row r="1004" spans="2:15" outlineLevel="1" x14ac:dyDescent="0.35">
      <c r="B1004" s="37" t="s">
        <v>80</v>
      </c>
      <c r="C1004" s="38" t="str">
        <f>IF(ISBLANK('Model Participation Data'!$B$47),"-",'Model Participation Data'!$B$47)</f>
        <v>-</v>
      </c>
      <c r="D1004" s="38" t="str">
        <f>IF(ISBLANK('Model Participation Data'!$C$47),"-",'Model Participation Data'!$C$47)</f>
        <v>-</v>
      </c>
      <c r="E1004" s="38" t="str">
        <f>IF(ISBLANK('Model Participation Data'!$D$47),"-",'Model Participation Data'!$D$47)</f>
        <v>-</v>
      </c>
      <c r="F1004" s="38" t="str">
        <f>IF(ISBLANK('Model Participation Data'!$E$47),"-",'Model Participation Data'!$E$47)</f>
        <v>-</v>
      </c>
      <c r="G1004" s="151" t="str">
        <f>IF(ISBLANK('Model Participation Data'!$F$47),"-",'Model Participation Data'!$F$47)</f>
        <v>-</v>
      </c>
      <c r="H1004" s="38">
        <v>4</v>
      </c>
      <c r="I1004" s="38">
        <v>4</v>
      </c>
      <c r="J1004" s="150" t="str">
        <f t="shared" si="53"/>
        <v>44</v>
      </c>
      <c r="K1004" s="38" t="str">
        <f>IF(ISBLANK('Model Participation Data'!$L$47),"-",'Model Participation Data'!$L$47)</f>
        <v>-</v>
      </c>
      <c r="L1004" s="39" t="str">
        <f>IF(ISBLANK('Model Participation Data'!$M$47),"-",'Model Participation Data'!$M$47)</f>
        <v>-</v>
      </c>
      <c r="M1004" s="43">
        <f>IF(ISNA(SUMIFS(INDEX('Model Participation Data'!$N$8:$DX$57,0,MATCH(CONCATENATE($J1004,M$6),'Model Participation Data'!$N$6:$DX$6,0)),'Model Participation Data'!$B$8:$B$57,$C1004,'Model Participation Data'!$C$8:$C$57,$D1004)),"-",SUMIFS(INDEX('Model Participation Data'!$N$8:$DX$57,0,MATCH(CONCATENATE($J1004,M$6),'Model Participation Data'!$N$6:$DX$6,0)),'Model Participation Data'!$B$8:$B$57,$C1004,'Model Participation Data'!$C$8:$C$57,$D1004))</f>
        <v>0</v>
      </c>
      <c r="N1004" s="43">
        <f>IF(ISNA(SUMIFS(INDEX('Model Participation Data'!$N$8:$DX$57,0,MATCH(CONCATENATE($J1004,N$6),'Model Participation Data'!$N$6:$DX$6,0)),'Model Participation Data'!$B$8:$B$57,$C1004,'Model Participation Data'!$C$8:$C$57,$D1004)),"-",SUMIFS(INDEX('Model Participation Data'!$N$8:$DX$57,0,MATCH(CONCATENATE($J1004,N$6),'Model Participation Data'!$N$6:$DX$6,0)),'Model Participation Data'!$B$8:$B$57,$C1004,'Model Participation Data'!$C$8:$C$57,$D1004))</f>
        <v>0</v>
      </c>
      <c r="O1004" s="154">
        <f>IF(ISNA(SUMIFS(INDEX('Model Participation Data'!$N$8:$DX$57,0,MATCH(CONCATENATE($J1004,O$6),'Model Participation Data'!$N$6:$DX$6,0)),'Model Participation Data'!$B$8:$B$57,$C1004,'Model Participation Data'!$C$8:$C$57,$D1004)),"-",SUMIFS(INDEX('Model Participation Data'!$N$8:$DX$57,0,MATCH(CONCATENATE($J1004,O$6),'Model Participation Data'!$N$6:$DX$6,0)),'Model Participation Data'!$B$8:$B$57,$C1004,'Model Participation Data'!$C$8:$C$57,$D1004))</f>
        <v>0</v>
      </c>
    </row>
    <row r="1005" spans="2:15" outlineLevel="1" x14ac:dyDescent="0.35">
      <c r="B1005" s="37" t="s">
        <v>80</v>
      </c>
      <c r="C1005" s="38" t="str">
        <f>IF(ISBLANK('Model Participation Data'!$B$47),"-",'Model Participation Data'!$B$47)</f>
        <v>-</v>
      </c>
      <c r="D1005" s="38" t="str">
        <f>IF(ISBLANK('Model Participation Data'!$C$47),"-",'Model Participation Data'!$C$47)</f>
        <v>-</v>
      </c>
      <c r="E1005" s="38" t="str">
        <f>IF(ISBLANK('Model Participation Data'!$D$47),"-",'Model Participation Data'!$D$47)</f>
        <v>-</v>
      </c>
      <c r="F1005" s="38" t="str">
        <f>IF(ISBLANK('Model Participation Data'!$E$47),"-",'Model Participation Data'!$E$47)</f>
        <v>-</v>
      </c>
      <c r="G1005" s="151" t="str">
        <f>IF(ISBLANK('Model Participation Data'!$F$47),"-",'Model Participation Data'!$F$47)</f>
        <v>-</v>
      </c>
      <c r="H1005" s="38">
        <v>4</v>
      </c>
      <c r="I1005" s="38">
        <v>5</v>
      </c>
      <c r="J1005" s="150" t="str">
        <f t="shared" si="53"/>
        <v>45</v>
      </c>
      <c r="K1005" s="38" t="str">
        <f>IF(ISBLANK('Model Participation Data'!$L$47),"-",'Model Participation Data'!$L$47)</f>
        <v>-</v>
      </c>
      <c r="L1005" s="39" t="str">
        <f>IF(ISBLANK('Model Participation Data'!$M$47),"-",'Model Participation Data'!$M$47)</f>
        <v>-</v>
      </c>
      <c r="M1005" s="43">
        <f>IF(ISNA(SUMIFS(INDEX('Model Participation Data'!$N$8:$DX$57,0,MATCH(CONCATENATE($J1005,M$6),'Model Participation Data'!$N$6:$DX$6,0)),'Model Participation Data'!$B$8:$B$57,$C1005,'Model Participation Data'!$C$8:$C$57,$D1005)),"-",SUMIFS(INDEX('Model Participation Data'!$N$8:$DX$57,0,MATCH(CONCATENATE($J1005,M$6),'Model Participation Data'!$N$6:$DX$6,0)),'Model Participation Data'!$B$8:$B$57,$C1005,'Model Participation Data'!$C$8:$C$57,$D1005))</f>
        <v>0</v>
      </c>
      <c r="N1005" s="43">
        <f>IF(ISNA(SUMIFS(INDEX('Model Participation Data'!$N$8:$DX$57,0,MATCH(CONCATENATE($J1005,N$6),'Model Participation Data'!$N$6:$DX$6,0)),'Model Participation Data'!$B$8:$B$57,$C1005,'Model Participation Data'!$C$8:$C$57,$D1005)),"-",SUMIFS(INDEX('Model Participation Data'!$N$8:$DX$57,0,MATCH(CONCATENATE($J1005,N$6),'Model Participation Data'!$N$6:$DX$6,0)),'Model Participation Data'!$B$8:$B$57,$C1005,'Model Participation Data'!$C$8:$C$57,$D1005))</f>
        <v>0</v>
      </c>
      <c r="O1005" s="154">
        <f>IF(ISNA(SUMIFS(INDEX('Model Participation Data'!$N$8:$DX$57,0,MATCH(CONCATENATE($J1005,O$6),'Model Participation Data'!$N$6:$DX$6,0)),'Model Participation Data'!$B$8:$B$57,$C1005,'Model Participation Data'!$C$8:$C$57,$D1005)),"-",SUMIFS(INDEX('Model Participation Data'!$N$8:$DX$57,0,MATCH(CONCATENATE($J1005,O$6),'Model Participation Data'!$N$6:$DX$6,0)),'Model Participation Data'!$B$8:$B$57,$C1005,'Model Participation Data'!$C$8:$C$57,$D1005))</f>
        <v>0</v>
      </c>
    </row>
    <row r="1006" spans="2:15" outlineLevel="1" x14ac:dyDescent="0.35">
      <c r="B1006" s="37" t="s">
        <v>80</v>
      </c>
      <c r="C1006" s="38" t="str">
        <f>IF(ISBLANK('Model Participation Data'!$B$47),"-",'Model Participation Data'!$B$47)</f>
        <v>-</v>
      </c>
      <c r="D1006" s="38" t="str">
        <f>IF(ISBLANK('Model Participation Data'!$C$47),"-",'Model Participation Data'!$C$47)</f>
        <v>-</v>
      </c>
      <c r="E1006" s="38" t="str">
        <f>IF(ISBLANK('Model Participation Data'!$D$47),"-",'Model Participation Data'!$D$47)</f>
        <v>-</v>
      </c>
      <c r="F1006" s="38" t="str">
        <f>IF(ISBLANK('Model Participation Data'!$E$47),"-",'Model Participation Data'!$E$47)</f>
        <v>-</v>
      </c>
      <c r="G1006" s="151" t="str">
        <f>IF(ISBLANK('Model Participation Data'!$F$47),"-",'Model Participation Data'!$F$47)</f>
        <v>-</v>
      </c>
      <c r="H1006" s="38">
        <v>4</v>
      </c>
      <c r="I1006" s="38" t="s">
        <v>65</v>
      </c>
      <c r="J1006" s="150" t="str">
        <f t="shared" si="53"/>
        <v>4Goal</v>
      </c>
      <c r="K1006" s="38" t="str">
        <f>IF(ISBLANK('Model Participation Data'!$L$47),"-",'Model Participation Data'!$L$47)</f>
        <v>-</v>
      </c>
      <c r="L1006" s="39" t="str">
        <f>IF(ISBLANK('Model Participation Data'!$M$47),"-",'Model Participation Data'!$M$47)</f>
        <v>-</v>
      </c>
      <c r="M1006" s="43" t="str">
        <f>IF(ISNA(SUMIFS(INDEX('Model Participation Data'!$N$8:$DX$57,0,MATCH(CONCATENATE($J1006,M$6),'Model Participation Data'!$N$6:$DX$6,0)),'Model Participation Data'!$B$8:$B$57,$C1006,'Model Participation Data'!$C$8:$C$57,$D1006)),"-",SUMIFS(INDEX('Model Participation Data'!$N$8:$DX$57,0,MATCH(CONCATENATE($J1006,M$6),'Model Participation Data'!$N$6:$DX$6,0)),'Model Participation Data'!$B$8:$B$57,$C1006,'Model Participation Data'!$C$8:$C$57,$D1006))</f>
        <v>-</v>
      </c>
      <c r="N1006" s="43" t="str">
        <f>IF(ISNA(SUMIFS(INDEX('Model Participation Data'!$N$8:$DX$57,0,MATCH(CONCATENATE($J1006,N$6),'Model Participation Data'!$N$6:$DX$6,0)),'Model Participation Data'!$B$8:$B$57,$C1006,'Model Participation Data'!$C$8:$C$57,$D1006)),"-",SUMIFS(INDEX('Model Participation Data'!$N$8:$DX$57,0,MATCH(CONCATENATE($J1006,N$6),'Model Participation Data'!$N$6:$DX$6,0)),'Model Participation Data'!$B$8:$B$57,$C1006,'Model Participation Data'!$C$8:$C$57,$D1006))</f>
        <v>-</v>
      </c>
      <c r="O1006" s="154">
        <f>IF(ISNA(SUMIFS(INDEX('Model Participation Data'!$N$8:$DX$57,0,MATCH(CONCATENATE($J1006,O$6),'Model Participation Data'!$N$6:$DX$6,0)),'Model Participation Data'!$B$8:$B$57,$C1006,'Model Participation Data'!$C$8:$C$57,$D1006)),"-",SUMIFS(INDEX('Model Participation Data'!$N$8:$DX$57,0,MATCH(CONCATENATE($J1006,O$6),'Model Participation Data'!$N$6:$DX$6,0)),'Model Participation Data'!$B$8:$B$57,$C1006,'Model Participation Data'!$C$8:$C$57,$D1006))</f>
        <v>0</v>
      </c>
    </row>
    <row r="1007" spans="2:15" outlineLevel="1" x14ac:dyDescent="0.35">
      <c r="B1007" s="37" t="s">
        <v>80</v>
      </c>
      <c r="C1007" s="38" t="str">
        <f>IF(ISBLANK('Model Participation Data'!$B$48),"-",'Model Participation Data'!$B$48)</f>
        <v>-</v>
      </c>
      <c r="D1007" s="38" t="str">
        <f>IF(ISBLANK('Model Participation Data'!$C$48),"-",'Model Participation Data'!$C$48)</f>
        <v>-</v>
      </c>
      <c r="E1007" s="38" t="str">
        <f>IF(ISBLANK('Model Participation Data'!$D$48),"-",'Model Participation Data'!$D$48)</f>
        <v>-</v>
      </c>
      <c r="F1007" s="38" t="str">
        <f>IF(ISBLANK('Model Participation Data'!$E$48),"-",'Model Participation Data'!$E$48)</f>
        <v>-</v>
      </c>
      <c r="G1007" s="151" t="str">
        <f>IF(ISBLANK('Model Participation Data'!$F$48),"-",'Model Participation Data'!$F$48)</f>
        <v>-</v>
      </c>
      <c r="H1007" s="38" t="s">
        <v>64</v>
      </c>
      <c r="I1007" s="38" t="s">
        <v>64</v>
      </c>
      <c r="J1007" s="150" t="str">
        <f t="shared" si="51"/>
        <v>BaselineBaseline</v>
      </c>
      <c r="K1007" s="38" t="str">
        <f>IF(ISBLANK('Model Participation Data'!$L$48),"-",'Model Participation Data'!$L$48)</f>
        <v>-</v>
      </c>
      <c r="L1007" s="39" t="str">
        <f>IF(ISBLANK('Model Participation Data'!$M$48),"-",'Model Participation Data'!$M$48)</f>
        <v>-</v>
      </c>
      <c r="M1007" s="43">
        <f>IF(ISNA(SUMIFS(INDEX('Model Participation Data'!$N$8:$DX$57,0,MATCH(CONCATENATE($J1007,M$6),'Model Participation Data'!$N$6:$DX$6,0)),'Model Participation Data'!$B$8:$B$57,$C1007,'Model Participation Data'!$C$8:$C$57,$D1007)),"-",SUMIFS(INDEX('Model Participation Data'!$N$8:$DX$57,0,MATCH(CONCATENATE($J1007,M$6),'Model Participation Data'!$N$6:$DX$6,0)),'Model Participation Data'!$B$8:$B$57,$C1007,'Model Participation Data'!$C$8:$C$57,$D1007))</f>
        <v>0</v>
      </c>
      <c r="N1007" s="43">
        <f>IF(ISNA(SUMIFS(INDEX('Model Participation Data'!$N$8:$DX$57,0,MATCH(CONCATENATE($J1007,N$6),'Model Participation Data'!$N$6:$DX$6,0)),'Model Participation Data'!$B$8:$B$57,$C1007,'Model Participation Data'!$C$8:$C$57,$D1007)),"-",SUMIFS(INDEX('Model Participation Data'!$N$8:$DX$57,0,MATCH(CONCATENATE($J1007,N$6),'Model Participation Data'!$N$6:$DX$6,0)),'Model Participation Data'!$B$8:$B$57,$C1007,'Model Participation Data'!$C$8:$C$57,$D1007))</f>
        <v>0</v>
      </c>
      <c r="O1007" s="154">
        <f>IF(ISNA(SUMIFS(INDEX('Model Participation Data'!$N$8:$DX$57,0,MATCH(CONCATENATE($J1007,O$6),'Model Participation Data'!$N$6:$DX$6,0)),'Model Participation Data'!$B$8:$B$57,$C1007,'Model Participation Data'!$C$8:$C$57,$D1007)),"-",SUMIFS(INDEX('Model Participation Data'!$N$8:$DX$57,0,MATCH(CONCATENATE($J1007,O$6),'Model Participation Data'!$N$6:$DX$6,0)),'Model Participation Data'!$B$8:$B$57,$C1007,'Model Participation Data'!$C$8:$C$57,$D1007))</f>
        <v>0</v>
      </c>
    </row>
    <row r="1008" spans="2:15" outlineLevel="1" x14ac:dyDescent="0.35">
      <c r="B1008" s="37" t="s">
        <v>80</v>
      </c>
      <c r="C1008" s="38" t="str">
        <f>IF(ISBLANK('Model Participation Data'!$B$48),"-",'Model Participation Data'!$B$48)</f>
        <v>-</v>
      </c>
      <c r="D1008" s="38" t="str">
        <f>IF(ISBLANK('Model Participation Data'!$C$48),"-",'Model Participation Data'!$C$48)</f>
        <v>-</v>
      </c>
      <c r="E1008" s="38" t="str">
        <f>IF(ISBLANK('Model Participation Data'!$D$48),"-",'Model Participation Data'!$D$48)</f>
        <v>-</v>
      </c>
      <c r="F1008" s="38" t="str">
        <f>IF(ISBLANK('Model Participation Data'!$E$48),"-",'Model Participation Data'!$E$48)</f>
        <v>-</v>
      </c>
      <c r="G1008" s="151" t="str">
        <f>IF(ISBLANK('Model Participation Data'!$F$48),"-",'Model Participation Data'!$F$48)</f>
        <v>-</v>
      </c>
      <c r="H1008" s="38">
        <v>1</v>
      </c>
      <c r="I1008" s="38">
        <v>1</v>
      </c>
      <c r="J1008" s="150" t="str">
        <f t="shared" si="51"/>
        <v>11</v>
      </c>
      <c r="K1008" s="38" t="str">
        <f>IF(ISBLANK('Model Participation Data'!$L$48),"-",'Model Participation Data'!$L$48)</f>
        <v>-</v>
      </c>
      <c r="L1008" s="39" t="str">
        <f>IF(ISBLANK('Model Participation Data'!$M$48),"-",'Model Participation Data'!$M$48)</f>
        <v>-</v>
      </c>
      <c r="M1008" s="43">
        <f>IF(ISNA(SUMIFS(INDEX('Model Participation Data'!$N$8:$DX$57,0,MATCH(CONCATENATE($J1008,M$6),'Model Participation Data'!$N$6:$DX$6,0)),'Model Participation Data'!$B$8:$B$57,$C1008,'Model Participation Data'!$C$8:$C$57,$D1008)),"-",SUMIFS(INDEX('Model Participation Data'!$N$8:$DX$57,0,MATCH(CONCATENATE($J1008,M$6),'Model Participation Data'!$N$6:$DX$6,0)),'Model Participation Data'!$B$8:$B$57,$C1008,'Model Participation Data'!$C$8:$C$57,$D1008))</f>
        <v>0</v>
      </c>
      <c r="N1008" s="43">
        <f>IF(ISNA(SUMIFS(INDEX('Model Participation Data'!$N$8:$DX$57,0,MATCH(CONCATENATE($J1008,N$6),'Model Participation Data'!$N$6:$DX$6,0)),'Model Participation Data'!$B$8:$B$57,$C1008,'Model Participation Data'!$C$8:$C$57,$D1008)),"-",SUMIFS(INDEX('Model Participation Data'!$N$8:$DX$57,0,MATCH(CONCATENATE($J1008,N$6),'Model Participation Data'!$N$6:$DX$6,0)),'Model Participation Data'!$B$8:$B$57,$C1008,'Model Participation Data'!$C$8:$C$57,$D1008))</f>
        <v>0</v>
      </c>
      <c r="O1008" s="154">
        <f>IF(ISNA(SUMIFS(INDEX('Model Participation Data'!$N$8:$DX$57,0,MATCH(CONCATENATE($J1008,O$6),'Model Participation Data'!$N$6:$DX$6,0)),'Model Participation Data'!$B$8:$B$57,$C1008,'Model Participation Data'!$C$8:$C$57,$D1008)),"-",SUMIFS(INDEX('Model Participation Data'!$N$8:$DX$57,0,MATCH(CONCATENATE($J1008,O$6),'Model Participation Data'!$N$6:$DX$6,0)),'Model Participation Data'!$B$8:$B$57,$C1008,'Model Participation Data'!$C$8:$C$57,$D1008))</f>
        <v>0</v>
      </c>
    </row>
    <row r="1009" spans="2:15" outlineLevel="1" x14ac:dyDescent="0.35">
      <c r="B1009" s="37" t="s">
        <v>80</v>
      </c>
      <c r="C1009" s="38" t="str">
        <f>IF(ISBLANK('Model Participation Data'!$B$48),"-",'Model Participation Data'!$B$48)</f>
        <v>-</v>
      </c>
      <c r="D1009" s="38" t="str">
        <f>IF(ISBLANK('Model Participation Data'!$C$48),"-",'Model Participation Data'!$C$48)</f>
        <v>-</v>
      </c>
      <c r="E1009" s="38" t="str">
        <f>IF(ISBLANK('Model Participation Data'!$D$48),"-",'Model Participation Data'!$D$48)</f>
        <v>-</v>
      </c>
      <c r="F1009" s="38" t="str">
        <f>IF(ISBLANK('Model Participation Data'!$E$48),"-",'Model Participation Data'!$E$48)</f>
        <v>-</v>
      </c>
      <c r="G1009" s="151" t="str">
        <f>IF(ISBLANK('Model Participation Data'!$F$48),"-",'Model Participation Data'!$F$48)</f>
        <v>-</v>
      </c>
      <c r="H1009" s="38">
        <v>1</v>
      </c>
      <c r="I1009" s="38">
        <v>2</v>
      </c>
      <c r="J1009" s="150" t="str">
        <f t="shared" si="51"/>
        <v>12</v>
      </c>
      <c r="K1009" s="38" t="str">
        <f>IF(ISBLANK('Model Participation Data'!$L$48),"-",'Model Participation Data'!$L$48)</f>
        <v>-</v>
      </c>
      <c r="L1009" s="39" t="str">
        <f>IF(ISBLANK('Model Participation Data'!$M$48),"-",'Model Participation Data'!$M$48)</f>
        <v>-</v>
      </c>
      <c r="M1009" s="43">
        <f>IF(ISNA(SUMIFS(INDEX('Model Participation Data'!$N$8:$DX$57,0,MATCH(CONCATENATE($J1009,M$6),'Model Participation Data'!$N$6:$DX$6,0)),'Model Participation Data'!$B$8:$B$57,$C1009,'Model Participation Data'!$C$8:$C$57,$D1009)),"-",SUMIFS(INDEX('Model Participation Data'!$N$8:$DX$57,0,MATCH(CONCATENATE($J1009,M$6),'Model Participation Data'!$N$6:$DX$6,0)),'Model Participation Data'!$B$8:$B$57,$C1009,'Model Participation Data'!$C$8:$C$57,$D1009))</f>
        <v>0</v>
      </c>
      <c r="N1009" s="43">
        <f>IF(ISNA(SUMIFS(INDEX('Model Participation Data'!$N$8:$DX$57,0,MATCH(CONCATENATE($J1009,N$6),'Model Participation Data'!$N$6:$DX$6,0)),'Model Participation Data'!$B$8:$B$57,$C1009,'Model Participation Data'!$C$8:$C$57,$D1009)),"-",SUMIFS(INDEX('Model Participation Data'!$N$8:$DX$57,0,MATCH(CONCATENATE($J1009,N$6),'Model Participation Data'!$N$6:$DX$6,0)),'Model Participation Data'!$B$8:$B$57,$C1009,'Model Participation Data'!$C$8:$C$57,$D1009))</f>
        <v>0</v>
      </c>
      <c r="O1009" s="154">
        <f>IF(ISNA(SUMIFS(INDEX('Model Participation Data'!$N$8:$DX$57,0,MATCH(CONCATENATE($J1009,O$6),'Model Participation Data'!$N$6:$DX$6,0)),'Model Participation Data'!$B$8:$B$57,$C1009,'Model Participation Data'!$C$8:$C$57,$D1009)),"-",SUMIFS(INDEX('Model Participation Data'!$N$8:$DX$57,0,MATCH(CONCATENATE($J1009,O$6),'Model Participation Data'!$N$6:$DX$6,0)),'Model Participation Data'!$B$8:$B$57,$C1009,'Model Participation Data'!$C$8:$C$57,$D1009))</f>
        <v>0</v>
      </c>
    </row>
    <row r="1010" spans="2:15" outlineLevel="1" x14ac:dyDescent="0.35">
      <c r="B1010" s="37" t="s">
        <v>80</v>
      </c>
      <c r="C1010" s="38" t="str">
        <f>IF(ISBLANK('Model Participation Data'!$B$48),"-",'Model Participation Data'!$B$48)</f>
        <v>-</v>
      </c>
      <c r="D1010" s="38" t="str">
        <f>IF(ISBLANK('Model Participation Data'!$C$48),"-",'Model Participation Data'!$C$48)</f>
        <v>-</v>
      </c>
      <c r="E1010" s="38" t="str">
        <f>IF(ISBLANK('Model Participation Data'!$D$48),"-",'Model Participation Data'!$D$48)</f>
        <v>-</v>
      </c>
      <c r="F1010" s="38" t="str">
        <f>IF(ISBLANK('Model Participation Data'!$E$48),"-",'Model Participation Data'!$E$48)</f>
        <v>-</v>
      </c>
      <c r="G1010" s="151" t="str">
        <f>IF(ISBLANK('Model Participation Data'!$F$48),"-",'Model Participation Data'!$F$48)</f>
        <v>-</v>
      </c>
      <c r="H1010" s="38">
        <v>1</v>
      </c>
      <c r="I1010" s="38">
        <v>3</v>
      </c>
      <c r="J1010" s="150" t="str">
        <f t="shared" si="51"/>
        <v>13</v>
      </c>
      <c r="K1010" s="38" t="str">
        <f>IF(ISBLANK('Model Participation Data'!$L$48),"-",'Model Participation Data'!$L$48)</f>
        <v>-</v>
      </c>
      <c r="L1010" s="39" t="str">
        <f>IF(ISBLANK('Model Participation Data'!$M$48),"-",'Model Participation Data'!$M$48)</f>
        <v>-</v>
      </c>
      <c r="M1010" s="43">
        <f>IF(ISNA(SUMIFS(INDEX('Model Participation Data'!$N$8:$DX$57,0,MATCH(CONCATENATE($J1010,M$6),'Model Participation Data'!$N$6:$DX$6,0)),'Model Participation Data'!$B$8:$B$57,$C1010,'Model Participation Data'!$C$8:$C$57,$D1010)),"-",SUMIFS(INDEX('Model Participation Data'!$N$8:$DX$57,0,MATCH(CONCATENATE($J1010,M$6),'Model Participation Data'!$N$6:$DX$6,0)),'Model Participation Data'!$B$8:$B$57,$C1010,'Model Participation Data'!$C$8:$C$57,$D1010))</f>
        <v>0</v>
      </c>
      <c r="N1010" s="43">
        <f>IF(ISNA(SUMIFS(INDEX('Model Participation Data'!$N$8:$DX$57,0,MATCH(CONCATENATE($J1010,N$6),'Model Participation Data'!$N$6:$DX$6,0)),'Model Participation Data'!$B$8:$B$57,$C1010,'Model Participation Data'!$C$8:$C$57,$D1010)),"-",SUMIFS(INDEX('Model Participation Data'!$N$8:$DX$57,0,MATCH(CONCATENATE($J1010,N$6),'Model Participation Data'!$N$6:$DX$6,0)),'Model Participation Data'!$B$8:$B$57,$C1010,'Model Participation Data'!$C$8:$C$57,$D1010))</f>
        <v>0</v>
      </c>
      <c r="O1010" s="154">
        <f>IF(ISNA(SUMIFS(INDEX('Model Participation Data'!$N$8:$DX$57,0,MATCH(CONCATENATE($J1010,O$6),'Model Participation Data'!$N$6:$DX$6,0)),'Model Participation Data'!$B$8:$B$57,$C1010,'Model Participation Data'!$C$8:$C$57,$D1010)),"-",SUMIFS(INDEX('Model Participation Data'!$N$8:$DX$57,0,MATCH(CONCATENATE($J1010,O$6),'Model Participation Data'!$N$6:$DX$6,0)),'Model Participation Data'!$B$8:$B$57,$C1010,'Model Participation Data'!$C$8:$C$57,$D1010))</f>
        <v>0</v>
      </c>
    </row>
    <row r="1011" spans="2:15" outlineLevel="1" x14ac:dyDescent="0.35">
      <c r="B1011" s="37" t="s">
        <v>80</v>
      </c>
      <c r="C1011" s="38" t="str">
        <f>IF(ISBLANK('Model Participation Data'!$B$48),"-",'Model Participation Data'!$B$48)</f>
        <v>-</v>
      </c>
      <c r="D1011" s="38" t="str">
        <f>IF(ISBLANK('Model Participation Data'!$C$48),"-",'Model Participation Data'!$C$48)</f>
        <v>-</v>
      </c>
      <c r="E1011" s="38" t="str">
        <f>IF(ISBLANK('Model Participation Data'!$D$48),"-",'Model Participation Data'!$D$48)</f>
        <v>-</v>
      </c>
      <c r="F1011" s="38" t="str">
        <f>IF(ISBLANK('Model Participation Data'!$E$48),"-",'Model Participation Data'!$E$48)</f>
        <v>-</v>
      </c>
      <c r="G1011" s="151" t="str">
        <f>IF(ISBLANK('Model Participation Data'!$F$48),"-",'Model Participation Data'!$F$48)</f>
        <v>-</v>
      </c>
      <c r="H1011" s="38">
        <v>1</v>
      </c>
      <c r="I1011" s="38">
        <v>4</v>
      </c>
      <c r="J1011" s="150" t="str">
        <f t="shared" si="51"/>
        <v>14</v>
      </c>
      <c r="K1011" s="38" t="str">
        <f>IF(ISBLANK('Model Participation Data'!$L$48),"-",'Model Participation Data'!$L$48)</f>
        <v>-</v>
      </c>
      <c r="L1011" s="39" t="str">
        <f>IF(ISBLANK('Model Participation Data'!$M$48),"-",'Model Participation Data'!$M$48)</f>
        <v>-</v>
      </c>
      <c r="M1011" s="43">
        <f>IF(ISNA(SUMIFS(INDEX('Model Participation Data'!$N$8:$DX$57,0,MATCH(CONCATENATE($J1011,M$6),'Model Participation Data'!$N$6:$DX$6,0)),'Model Participation Data'!$B$8:$B$57,$C1011,'Model Participation Data'!$C$8:$C$57,$D1011)),"-",SUMIFS(INDEX('Model Participation Data'!$N$8:$DX$57,0,MATCH(CONCATENATE($J1011,M$6),'Model Participation Data'!$N$6:$DX$6,0)),'Model Participation Data'!$B$8:$B$57,$C1011,'Model Participation Data'!$C$8:$C$57,$D1011))</f>
        <v>0</v>
      </c>
      <c r="N1011" s="43">
        <f>IF(ISNA(SUMIFS(INDEX('Model Participation Data'!$N$8:$DX$57,0,MATCH(CONCATENATE($J1011,N$6),'Model Participation Data'!$N$6:$DX$6,0)),'Model Participation Data'!$B$8:$B$57,$C1011,'Model Participation Data'!$C$8:$C$57,$D1011)),"-",SUMIFS(INDEX('Model Participation Data'!$N$8:$DX$57,0,MATCH(CONCATENATE($J1011,N$6),'Model Participation Data'!$N$6:$DX$6,0)),'Model Participation Data'!$B$8:$B$57,$C1011,'Model Participation Data'!$C$8:$C$57,$D1011))</f>
        <v>0</v>
      </c>
      <c r="O1011" s="154">
        <f>IF(ISNA(SUMIFS(INDEX('Model Participation Data'!$N$8:$DX$57,0,MATCH(CONCATENATE($J1011,O$6),'Model Participation Data'!$N$6:$DX$6,0)),'Model Participation Data'!$B$8:$B$57,$C1011,'Model Participation Data'!$C$8:$C$57,$D1011)),"-",SUMIFS(INDEX('Model Participation Data'!$N$8:$DX$57,0,MATCH(CONCATENATE($J1011,O$6),'Model Participation Data'!$N$6:$DX$6,0)),'Model Participation Data'!$B$8:$B$57,$C1011,'Model Participation Data'!$C$8:$C$57,$D1011))</f>
        <v>0</v>
      </c>
    </row>
    <row r="1012" spans="2:15" outlineLevel="1" x14ac:dyDescent="0.35">
      <c r="B1012" s="37" t="s">
        <v>80</v>
      </c>
      <c r="C1012" s="38" t="str">
        <f>IF(ISBLANK('Model Participation Data'!$B$48),"-",'Model Participation Data'!$B$48)</f>
        <v>-</v>
      </c>
      <c r="D1012" s="38" t="str">
        <f>IF(ISBLANK('Model Participation Data'!$C$48),"-",'Model Participation Data'!$C$48)</f>
        <v>-</v>
      </c>
      <c r="E1012" s="38" t="str">
        <f>IF(ISBLANK('Model Participation Data'!$D$48),"-",'Model Participation Data'!$D$48)</f>
        <v>-</v>
      </c>
      <c r="F1012" s="38" t="str">
        <f>IF(ISBLANK('Model Participation Data'!$E$48),"-",'Model Participation Data'!$E$48)</f>
        <v>-</v>
      </c>
      <c r="G1012" s="151" t="str">
        <f>IF(ISBLANK('Model Participation Data'!$F$48),"-",'Model Participation Data'!$F$48)</f>
        <v>-</v>
      </c>
      <c r="H1012" s="38">
        <v>1</v>
      </c>
      <c r="I1012" s="38">
        <v>5</v>
      </c>
      <c r="J1012" s="150" t="str">
        <f t="shared" si="51"/>
        <v>15</v>
      </c>
      <c r="K1012" s="38" t="str">
        <f>IF(ISBLANK('Model Participation Data'!$L$48),"-",'Model Participation Data'!$L$48)</f>
        <v>-</v>
      </c>
      <c r="L1012" s="39" t="str">
        <f>IF(ISBLANK('Model Participation Data'!$M$48),"-",'Model Participation Data'!$M$48)</f>
        <v>-</v>
      </c>
      <c r="M1012" s="43">
        <f>IF(ISNA(SUMIFS(INDEX('Model Participation Data'!$N$8:$DX$57,0,MATCH(CONCATENATE($J1012,M$6),'Model Participation Data'!$N$6:$DX$6,0)),'Model Participation Data'!$B$8:$B$57,$C1012,'Model Participation Data'!$C$8:$C$57,$D1012)),"-",SUMIFS(INDEX('Model Participation Data'!$N$8:$DX$57,0,MATCH(CONCATENATE($J1012,M$6),'Model Participation Data'!$N$6:$DX$6,0)),'Model Participation Data'!$B$8:$B$57,$C1012,'Model Participation Data'!$C$8:$C$57,$D1012))</f>
        <v>0</v>
      </c>
      <c r="N1012" s="43">
        <f>IF(ISNA(SUMIFS(INDEX('Model Participation Data'!$N$8:$DX$57,0,MATCH(CONCATENATE($J1012,N$6),'Model Participation Data'!$N$6:$DX$6,0)),'Model Participation Data'!$B$8:$B$57,$C1012,'Model Participation Data'!$C$8:$C$57,$D1012)),"-",SUMIFS(INDEX('Model Participation Data'!$N$8:$DX$57,0,MATCH(CONCATENATE($J1012,N$6),'Model Participation Data'!$N$6:$DX$6,0)),'Model Participation Data'!$B$8:$B$57,$C1012,'Model Participation Data'!$C$8:$C$57,$D1012))</f>
        <v>0</v>
      </c>
      <c r="O1012" s="154">
        <f>IF(ISNA(SUMIFS(INDEX('Model Participation Data'!$N$8:$DX$57,0,MATCH(CONCATENATE($J1012,O$6),'Model Participation Data'!$N$6:$DX$6,0)),'Model Participation Data'!$B$8:$B$57,$C1012,'Model Participation Data'!$C$8:$C$57,$D1012)),"-",SUMIFS(INDEX('Model Participation Data'!$N$8:$DX$57,0,MATCH(CONCATENATE($J1012,O$6),'Model Participation Data'!$N$6:$DX$6,0)),'Model Participation Data'!$B$8:$B$57,$C1012,'Model Participation Data'!$C$8:$C$57,$D1012))</f>
        <v>0</v>
      </c>
    </row>
    <row r="1013" spans="2:15" outlineLevel="1" x14ac:dyDescent="0.35">
      <c r="B1013" s="37" t="s">
        <v>80</v>
      </c>
      <c r="C1013" s="38" t="str">
        <f>IF(ISBLANK('Model Participation Data'!$B$48),"-",'Model Participation Data'!$B$48)</f>
        <v>-</v>
      </c>
      <c r="D1013" s="38" t="str">
        <f>IF(ISBLANK('Model Participation Data'!$C$48),"-",'Model Participation Data'!$C$48)</f>
        <v>-</v>
      </c>
      <c r="E1013" s="38" t="str">
        <f>IF(ISBLANK('Model Participation Data'!$D$48),"-",'Model Participation Data'!$D$48)</f>
        <v>-</v>
      </c>
      <c r="F1013" s="38" t="str">
        <f>IF(ISBLANK('Model Participation Data'!$E$48),"-",'Model Participation Data'!$E$48)</f>
        <v>-</v>
      </c>
      <c r="G1013" s="151" t="str">
        <f>IF(ISBLANK('Model Participation Data'!$F$48),"-",'Model Participation Data'!$F$48)</f>
        <v>-</v>
      </c>
      <c r="H1013" s="38">
        <v>1</v>
      </c>
      <c r="I1013" s="38" t="s">
        <v>65</v>
      </c>
      <c r="J1013" s="150" t="str">
        <f t="shared" si="51"/>
        <v>1Goal</v>
      </c>
      <c r="K1013" s="38" t="str">
        <f>IF(ISBLANK('Model Participation Data'!$L$48),"-",'Model Participation Data'!$L$48)</f>
        <v>-</v>
      </c>
      <c r="L1013" s="39" t="str">
        <f>IF(ISBLANK('Model Participation Data'!$M$48),"-",'Model Participation Data'!$M$48)</f>
        <v>-</v>
      </c>
      <c r="M1013" s="43" t="str">
        <f>IF(ISNA(SUMIFS(INDEX('Model Participation Data'!$N$8:$DX$57,0,MATCH(CONCATENATE($J1013,M$6),'Model Participation Data'!$N$6:$DX$6,0)),'Model Participation Data'!$B$8:$B$57,$C1013,'Model Participation Data'!$C$8:$C$57,$D1013)),"-",SUMIFS(INDEX('Model Participation Data'!$N$8:$DX$57,0,MATCH(CONCATENATE($J1013,M$6),'Model Participation Data'!$N$6:$DX$6,0)),'Model Participation Data'!$B$8:$B$57,$C1013,'Model Participation Data'!$C$8:$C$57,$D1013))</f>
        <v>-</v>
      </c>
      <c r="N1013" s="43" t="str">
        <f>IF(ISNA(SUMIFS(INDEX('Model Participation Data'!$N$8:$DX$57,0,MATCH(CONCATENATE($J1013,N$6),'Model Participation Data'!$N$6:$DX$6,0)),'Model Participation Data'!$B$8:$B$57,$C1013,'Model Participation Data'!$C$8:$C$57,$D1013)),"-",SUMIFS(INDEX('Model Participation Data'!$N$8:$DX$57,0,MATCH(CONCATENATE($J1013,N$6),'Model Participation Data'!$N$6:$DX$6,0)),'Model Participation Data'!$B$8:$B$57,$C1013,'Model Participation Data'!$C$8:$C$57,$D1013))</f>
        <v>-</v>
      </c>
      <c r="O1013" s="154">
        <f>IF(ISNA(SUMIFS(INDEX('Model Participation Data'!$N$8:$DX$57,0,MATCH(CONCATENATE($J1013,O$6),'Model Participation Data'!$N$6:$DX$6,0)),'Model Participation Data'!$B$8:$B$57,$C1013,'Model Participation Data'!$C$8:$C$57,$D1013)),"-",SUMIFS(INDEX('Model Participation Data'!$N$8:$DX$57,0,MATCH(CONCATENATE($J1013,O$6),'Model Participation Data'!$N$6:$DX$6,0)),'Model Participation Data'!$B$8:$B$57,$C1013,'Model Participation Data'!$C$8:$C$57,$D1013))</f>
        <v>0</v>
      </c>
    </row>
    <row r="1014" spans="2:15" outlineLevel="1" x14ac:dyDescent="0.35">
      <c r="B1014" s="37" t="s">
        <v>80</v>
      </c>
      <c r="C1014" s="38" t="str">
        <f>IF(ISBLANK('Model Participation Data'!$B$48),"-",'Model Participation Data'!$B$48)</f>
        <v>-</v>
      </c>
      <c r="D1014" s="38" t="str">
        <f>IF(ISBLANK('Model Participation Data'!$C$48),"-",'Model Participation Data'!$C$48)</f>
        <v>-</v>
      </c>
      <c r="E1014" s="38" t="str">
        <f>IF(ISBLANK('Model Participation Data'!$D$48),"-",'Model Participation Data'!$D$48)</f>
        <v>-</v>
      </c>
      <c r="F1014" s="38" t="str">
        <f>IF(ISBLANK('Model Participation Data'!$E$48),"-",'Model Participation Data'!$E$48)</f>
        <v>-</v>
      </c>
      <c r="G1014" s="151" t="str">
        <f>IF(ISBLANK('Model Participation Data'!$F$48),"-",'Model Participation Data'!$F$48)</f>
        <v>-</v>
      </c>
      <c r="H1014" s="38">
        <v>2</v>
      </c>
      <c r="I1014" s="38">
        <v>1</v>
      </c>
      <c r="J1014" s="150" t="str">
        <f t="shared" si="51"/>
        <v>21</v>
      </c>
      <c r="K1014" s="38" t="str">
        <f>IF(ISBLANK('Model Participation Data'!$L$48),"-",'Model Participation Data'!$L$48)</f>
        <v>-</v>
      </c>
      <c r="L1014" s="39" t="str">
        <f>IF(ISBLANK('Model Participation Data'!$M$48),"-",'Model Participation Data'!$M$48)</f>
        <v>-</v>
      </c>
      <c r="M1014" s="43">
        <f>IF(ISNA(SUMIFS(INDEX('Model Participation Data'!$N$8:$DX$57,0,MATCH(CONCATENATE($J1014,M$6),'Model Participation Data'!$N$6:$DX$6,0)),'Model Participation Data'!$B$8:$B$57,$C1014,'Model Participation Data'!$C$8:$C$57,$D1014)),"-",SUMIFS(INDEX('Model Participation Data'!$N$8:$DX$57,0,MATCH(CONCATENATE($J1014,M$6),'Model Participation Data'!$N$6:$DX$6,0)),'Model Participation Data'!$B$8:$B$57,$C1014,'Model Participation Data'!$C$8:$C$57,$D1014))</f>
        <v>0</v>
      </c>
      <c r="N1014" s="43">
        <f>IF(ISNA(SUMIFS(INDEX('Model Participation Data'!$N$8:$DX$57,0,MATCH(CONCATENATE($J1014,N$6),'Model Participation Data'!$N$6:$DX$6,0)),'Model Participation Data'!$B$8:$B$57,$C1014,'Model Participation Data'!$C$8:$C$57,$D1014)),"-",SUMIFS(INDEX('Model Participation Data'!$N$8:$DX$57,0,MATCH(CONCATENATE($J1014,N$6),'Model Participation Data'!$N$6:$DX$6,0)),'Model Participation Data'!$B$8:$B$57,$C1014,'Model Participation Data'!$C$8:$C$57,$D1014))</f>
        <v>0</v>
      </c>
      <c r="O1014" s="154">
        <f>IF(ISNA(SUMIFS(INDEX('Model Participation Data'!$N$8:$DX$57,0,MATCH(CONCATENATE($J1014,O$6),'Model Participation Data'!$N$6:$DX$6,0)),'Model Participation Data'!$B$8:$B$57,$C1014,'Model Participation Data'!$C$8:$C$57,$D1014)),"-",SUMIFS(INDEX('Model Participation Data'!$N$8:$DX$57,0,MATCH(CONCATENATE($J1014,O$6),'Model Participation Data'!$N$6:$DX$6,0)),'Model Participation Data'!$B$8:$B$57,$C1014,'Model Participation Data'!$C$8:$C$57,$D1014))</f>
        <v>0</v>
      </c>
    </row>
    <row r="1015" spans="2:15" outlineLevel="1" x14ac:dyDescent="0.35">
      <c r="B1015" s="37" t="s">
        <v>80</v>
      </c>
      <c r="C1015" s="38" t="str">
        <f>IF(ISBLANK('Model Participation Data'!$B$48),"-",'Model Participation Data'!$B$48)</f>
        <v>-</v>
      </c>
      <c r="D1015" s="38" t="str">
        <f>IF(ISBLANK('Model Participation Data'!$C$48),"-",'Model Participation Data'!$C$48)</f>
        <v>-</v>
      </c>
      <c r="E1015" s="38" t="str">
        <f>IF(ISBLANK('Model Participation Data'!$D$48),"-",'Model Participation Data'!$D$48)</f>
        <v>-</v>
      </c>
      <c r="F1015" s="38" t="str">
        <f>IF(ISBLANK('Model Participation Data'!$E$48),"-",'Model Participation Data'!$E$48)</f>
        <v>-</v>
      </c>
      <c r="G1015" s="151" t="str">
        <f>IF(ISBLANK('Model Participation Data'!$F$48),"-",'Model Participation Data'!$F$48)</f>
        <v>-</v>
      </c>
      <c r="H1015" s="38">
        <v>2</v>
      </c>
      <c r="I1015" s="38">
        <v>2</v>
      </c>
      <c r="J1015" s="150" t="str">
        <f t="shared" si="51"/>
        <v>22</v>
      </c>
      <c r="K1015" s="38" t="str">
        <f>IF(ISBLANK('Model Participation Data'!$L$48),"-",'Model Participation Data'!$L$48)</f>
        <v>-</v>
      </c>
      <c r="L1015" s="39" t="str">
        <f>IF(ISBLANK('Model Participation Data'!$M$48),"-",'Model Participation Data'!$M$48)</f>
        <v>-</v>
      </c>
      <c r="M1015" s="43">
        <f>IF(ISNA(SUMIFS(INDEX('Model Participation Data'!$N$8:$DX$57,0,MATCH(CONCATENATE($J1015,M$6),'Model Participation Data'!$N$6:$DX$6,0)),'Model Participation Data'!$B$8:$B$57,$C1015,'Model Participation Data'!$C$8:$C$57,$D1015)),"-",SUMIFS(INDEX('Model Participation Data'!$N$8:$DX$57,0,MATCH(CONCATENATE($J1015,M$6),'Model Participation Data'!$N$6:$DX$6,0)),'Model Participation Data'!$B$8:$B$57,$C1015,'Model Participation Data'!$C$8:$C$57,$D1015))</f>
        <v>0</v>
      </c>
      <c r="N1015" s="43">
        <f>IF(ISNA(SUMIFS(INDEX('Model Participation Data'!$N$8:$DX$57,0,MATCH(CONCATENATE($J1015,N$6),'Model Participation Data'!$N$6:$DX$6,0)),'Model Participation Data'!$B$8:$B$57,$C1015,'Model Participation Data'!$C$8:$C$57,$D1015)),"-",SUMIFS(INDEX('Model Participation Data'!$N$8:$DX$57,0,MATCH(CONCATENATE($J1015,N$6),'Model Participation Data'!$N$6:$DX$6,0)),'Model Participation Data'!$B$8:$B$57,$C1015,'Model Participation Data'!$C$8:$C$57,$D1015))</f>
        <v>0</v>
      </c>
      <c r="O1015" s="154">
        <f>IF(ISNA(SUMIFS(INDEX('Model Participation Data'!$N$8:$DX$57,0,MATCH(CONCATENATE($J1015,O$6),'Model Participation Data'!$N$6:$DX$6,0)),'Model Participation Data'!$B$8:$B$57,$C1015,'Model Participation Data'!$C$8:$C$57,$D1015)),"-",SUMIFS(INDEX('Model Participation Data'!$N$8:$DX$57,0,MATCH(CONCATENATE($J1015,O$6),'Model Participation Data'!$N$6:$DX$6,0)),'Model Participation Data'!$B$8:$B$57,$C1015,'Model Participation Data'!$C$8:$C$57,$D1015))</f>
        <v>0</v>
      </c>
    </row>
    <row r="1016" spans="2:15" outlineLevel="1" x14ac:dyDescent="0.35">
      <c r="B1016" s="37" t="s">
        <v>80</v>
      </c>
      <c r="C1016" s="38" t="str">
        <f>IF(ISBLANK('Model Participation Data'!$B$48),"-",'Model Participation Data'!$B$48)</f>
        <v>-</v>
      </c>
      <c r="D1016" s="38" t="str">
        <f>IF(ISBLANK('Model Participation Data'!$C$48),"-",'Model Participation Data'!$C$48)</f>
        <v>-</v>
      </c>
      <c r="E1016" s="38" t="str">
        <f>IF(ISBLANK('Model Participation Data'!$D$48),"-",'Model Participation Data'!$D$48)</f>
        <v>-</v>
      </c>
      <c r="F1016" s="38" t="str">
        <f>IF(ISBLANK('Model Participation Data'!$E$48),"-",'Model Participation Data'!$E$48)</f>
        <v>-</v>
      </c>
      <c r="G1016" s="151" t="str">
        <f>IF(ISBLANK('Model Participation Data'!$F$48),"-",'Model Participation Data'!$F$48)</f>
        <v>-</v>
      </c>
      <c r="H1016" s="38">
        <v>2</v>
      </c>
      <c r="I1016" s="38">
        <v>3</v>
      </c>
      <c r="J1016" s="150" t="str">
        <f t="shared" si="51"/>
        <v>23</v>
      </c>
      <c r="K1016" s="38" t="str">
        <f>IF(ISBLANK('Model Participation Data'!$L$48),"-",'Model Participation Data'!$L$48)</f>
        <v>-</v>
      </c>
      <c r="L1016" s="39" t="str">
        <f>IF(ISBLANK('Model Participation Data'!$M$48),"-",'Model Participation Data'!$M$48)</f>
        <v>-</v>
      </c>
      <c r="M1016" s="43">
        <f>IF(ISNA(SUMIFS(INDEX('Model Participation Data'!$N$8:$DX$57,0,MATCH(CONCATENATE($J1016,M$6),'Model Participation Data'!$N$6:$DX$6,0)),'Model Participation Data'!$B$8:$B$57,$C1016,'Model Participation Data'!$C$8:$C$57,$D1016)),"-",SUMIFS(INDEX('Model Participation Data'!$N$8:$DX$57,0,MATCH(CONCATENATE($J1016,M$6),'Model Participation Data'!$N$6:$DX$6,0)),'Model Participation Data'!$B$8:$B$57,$C1016,'Model Participation Data'!$C$8:$C$57,$D1016))</f>
        <v>0</v>
      </c>
      <c r="N1016" s="43">
        <f>IF(ISNA(SUMIFS(INDEX('Model Participation Data'!$N$8:$DX$57,0,MATCH(CONCATENATE($J1016,N$6),'Model Participation Data'!$N$6:$DX$6,0)),'Model Participation Data'!$B$8:$B$57,$C1016,'Model Participation Data'!$C$8:$C$57,$D1016)),"-",SUMIFS(INDEX('Model Participation Data'!$N$8:$DX$57,0,MATCH(CONCATENATE($J1016,N$6),'Model Participation Data'!$N$6:$DX$6,0)),'Model Participation Data'!$B$8:$B$57,$C1016,'Model Participation Data'!$C$8:$C$57,$D1016))</f>
        <v>0</v>
      </c>
      <c r="O1016" s="154">
        <f>IF(ISNA(SUMIFS(INDEX('Model Participation Data'!$N$8:$DX$57,0,MATCH(CONCATENATE($J1016,O$6),'Model Participation Data'!$N$6:$DX$6,0)),'Model Participation Data'!$B$8:$B$57,$C1016,'Model Participation Data'!$C$8:$C$57,$D1016)),"-",SUMIFS(INDEX('Model Participation Data'!$N$8:$DX$57,0,MATCH(CONCATENATE($J1016,O$6),'Model Participation Data'!$N$6:$DX$6,0)),'Model Participation Data'!$B$8:$B$57,$C1016,'Model Participation Data'!$C$8:$C$57,$D1016))</f>
        <v>0</v>
      </c>
    </row>
    <row r="1017" spans="2:15" outlineLevel="1" x14ac:dyDescent="0.35">
      <c r="B1017" s="37" t="s">
        <v>80</v>
      </c>
      <c r="C1017" s="38" t="str">
        <f>IF(ISBLANK('Model Participation Data'!$B$48),"-",'Model Participation Data'!$B$48)</f>
        <v>-</v>
      </c>
      <c r="D1017" s="38" t="str">
        <f>IF(ISBLANK('Model Participation Data'!$C$48),"-",'Model Participation Data'!$C$48)</f>
        <v>-</v>
      </c>
      <c r="E1017" s="38" t="str">
        <f>IF(ISBLANK('Model Participation Data'!$D$48),"-",'Model Participation Data'!$D$48)</f>
        <v>-</v>
      </c>
      <c r="F1017" s="38" t="str">
        <f>IF(ISBLANK('Model Participation Data'!$E$48),"-",'Model Participation Data'!$E$48)</f>
        <v>-</v>
      </c>
      <c r="G1017" s="151" t="str">
        <f>IF(ISBLANK('Model Participation Data'!$F$48),"-",'Model Participation Data'!$F$48)</f>
        <v>-</v>
      </c>
      <c r="H1017" s="38">
        <v>2</v>
      </c>
      <c r="I1017" s="38">
        <v>4</v>
      </c>
      <c r="J1017" s="150" t="str">
        <f t="shared" si="51"/>
        <v>24</v>
      </c>
      <c r="K1017" s="38" t="str">
        <f>IF(ISBLANK('Model Participation Data'!$L$48),"-",'Model Participation Data'!$L$48)</f>
        <v>-</v>
      </c>
      <c r="L1017" s="39" t="str">
        <f>IF(ISBLANK('Model Participation Data'!$M$48),"-",'Model Participation Data'!$M$48)</f>
        <v>-</v>
      </c>
      <c r="M1017" s="43">
        <f>IF(ISNA(SUMIFS(INDEX('Model Participation Data'!$N$8:$DX$57,0,MATCH(CONCATENATE($J1017,M$6),'Model Participation Data'!$N$6:$DX$6,0)),'Model Participation Data'!$B$8:$B$57,$C1017,'Model Participation Data'!$C$8:$C$57,$D1017)),"-",SUMIFS(INDEX('Model Participation Data'!$N$8:$DX$57,0,MATCH(CONCATENATE($J1017,M$6),'Model Participation Data'!$N$6:$DX$6,0)),'Model Participation Data'!$B$8:$B$57,$C1017,'Model Participation Data'!$C$8:$C$57,$D1017))</f>
        <v>0</v>
      </c>
      <c r="N1017" s="43">
        <f>IF(ISNA(SUMIFS(INDEX('Model Participation Data'!$N$8:$DX$57,0,MATCH(CONCATENATE($J1017,N$6),'Model Participation Data'!$N$6:$DX$6,0)),'Model Participation Data'!$B$8:$B$57,$C1017,'Model Participation Data'!$C$8:$C$57,$D1017)),"-",SUMIFS(INDEX('Model Participation Data'!$N$8:$DX$57,0,MATCH(CONCATENATE($J1017,N$6),'Model Participation Data'!$N$6:$DX$6,0)),'Model Participation Data'!$B$8:$B$57,$C1017,'Model Participation Data'!$C$8:$C$57,$D1017))</f>
        <v>0</v>
      </c>
      <c r="O1017" s="154">
        <f>IF(ISNA(SUMIFS(INDEX('Model Participation Data'!$N$8:$DX$57,0,MATCH(CONCATENATE($J1017,O$6),'Model Participation Data'!$N$6:$DX$6,0)),'Model Participation Data'!$B$8:$B$57,$C1017,'Model Participation Data'!$C$8:$C$57,$D1017)),"-",SUMIFS(INDEX('Model Participation Data'!$N$8:$DX$57,0,MATCH(CONCATENATE($J1017,O$6),'Model Participation Data'!$N$6:$DX$6,0)),'Model Participation Data'!$B$8:$B$57,$C1017,'Model Participation Data'!$C$8:$C$57,$D1017))</f>
        <v>0</v>
      </c>
    </row>
    <row r="1018" spans="2:15" outlineLevel="1" x14ac:dyDescent="0.35">
      <c r="B1018" s="37" t="s">
        <v>80</v>
      </c>
      <c r="C1018" s="38" t="str">
        <f>IF(ISBLANK('Model Participation Data'!$B$48),"-",'Model Participation Data'!$B$48)</f>
        <v>-</v>
      </c>
      <c r="D1018" s="38" t="str">
        <f>IF(ISBLANK('Model Participation Data'!$C$48),"-",'Model Participation Data'!$C$48)</f>
        <v>-</v>
      </c>
      <c r="E1018" s="38" t="str">
        <f>IF(ISBLANK('Model Participation Data'!$D$48),"-",'Model Participation Data'!$D$48)</f>
        <v>-</v>
      </c>
      <c r="F1018" s="38" t="str">
        <f>IF(ISBLANK('Model Participation Data'!$E$48),"-",'Model Participation Data'!$E$48)</f>
        <v>-</v>
      </c>
      <c r="G1018" s="151" t="str">
        <f>IF(ISBLANK('Model Participation Data'!$F$48),"-",'Model Participation Data'!$F$48)</f>
        <v>-</v>
      </c>
      <c r="H1018" s="38">
        <v>2</v>
      </c>
      <c r="I1018" s="38">
        <v>5</v>
      </c>
      <c r="J1018" s="150" t="str">
        <f t="shared" si="51"/>
        <v>25</v>
      </c>
      <c r="K1018" s="38" t="str">
        <f>IF(ISBLANK('Model Participation Data'!$L$48),"-",'Model Participation Data'!$L$48)</f>
        <v>-</v>
      </c>
      <c r="L1018" s="39" t="str">
        <f>IF(ISBLANK('Model Participation Data'!$M$48),"-",'Model Participation Data'!$M$48)</f>
        <v>-</v>
      </c>
      <c r="M1018" s="43">
        <f>IF(ISNA(SUMIFS(INDEX('Model Participation Data'!$N$8:$DX$57,0,MATCH(CONCATENATE($J1018,M$6),'Model Participation Data'!$N$6:$DX$6,0)),'Model Participation Data'!$B$8:$B$57,$C1018,'Model Participation Data'!$C$8:$C$57,$D1018)),"-",SUMIFS(INDEX('Model Participation Data'!$N$8:$DX$57,0,MATCH(CONCATENATE($J1018,M$6),'Model Participation Data'!$N$6:$DX$6,0)),'Model Participation Data'!$B$8:$B$57,$C1018,'Model Participation Data'!$C$8:$C$57,$D1018))</f>
        <v>0</v>
      </c>
      <c r="N1018" s="43">
        <f>IF(ISNA(SUMIFS(INDEX('Model Participation Data'!$N$8:$DX$57,0,MATCH(CONCATENATE($J1018,N$6),'Model Participation Data'!$N$6:$DX$6,0)),'Model Participation Data'!$B$8:$B$57,$C1018,'Model Participation Data'!$C$8:$C$57,$D1018)),"-",SUMIFS(INDEX('Model Participation Data'!$N$8:$DX$57,0,MATCH(CONCATENATE($J1018,N$6),'Model Participation Data'!$N$6:$DX$6,0)),'Model Participation Data'!$B$8:$B$57,$C1018,'Model Participation Data'!$C$8:$C$57,$D1018))</f>
        <v>0</v>
      </c>
      <c r="O1018" s="154">
        <f>IF(ISNA(SUMIFS(INDEX('Model Participation Data'!$N$8:$DX$57,0,MATCH(CONCATENATE($J1018,O$6),'Model Participation Data'!$N$6:$DX$6,0)),'Model Participation Data'!$B$8:$B$57,$C1018,'Model Participation Data'!$C$8:$C$57,$D1018)),"-",SUMIFS(INDEX('Model Participation Data'!$N$8:$DX$57,0,MATCH(CONCATENATE($J1018,O$6),'Model Participation Data'!$N$6:$DX$6,0)),'Model Participation Data'!$B$8:$B$57,$C1018,'Model Participation Data'!$C$8:$C$57,$D1018))</f>
        <v>0</v>
      </c>
    </row>
    <row r="1019" spans="2:15" outlineLevel="1" x14ac:dyDescent="0.35">
      <c r="B1019" s="37" t="s">
        <v>80</v>
      </c>
      <c r="C1019" s="38" t="str">
        <f>IF(ISBLANK('Model Participation Data'!$B$48),"-",'Model Participation Data'!$B$48)</f>
        <v>-</v>
      </c>
      <c r="D1019" s="38" t="str">
        <f>IF(ISBLANK('Model Participation Data'!$C$48),"-",'Model Participation Data'!$C$48)</f>
        <v>-</v>
      </c>
      <c r="E1019" s="38" t="str">
        <f>IF(ISBLANK('Model Participation Data'!$D$48),"-",'Model Participation Data'!$D$48)</f>
        <v>-</v>
      </c>
      <c r="F1019" s="38" t="str">
        <f>IF(ISBLANK('Model Participation Data'!$E$48),"-",'Model Participation Data'!$E$48)</f>
        <v>-</v>
      </c>
      <c r="G1019" s="151" t="str">
        <f>IF(ISBLANK('Model Participation Data'!$F$48),"-",'Model Participation Data'!$F$48)</f>
        <v>-</v>
      </c>
      <c r="H1019" s="38">
        <v>2</v>
      </c>
      <c r="I1019" s="38" t="s">
        <v>65</v>
      </c>
      <c r="J1019" s="150" t="str">
        <f t="shared" si="51"/>
        <v>2Goal</v>
      </c>
      <c r="K1019" s="38" t="str">
        <f>IF(ISBLANK('Model Participation Data'!$L$48),"-",'Model Participation Data'!$L$48)</f>
        <v>-</v>
      </c>
      <c r="L1019" s="39" t="str">
        <f>IF(ISBLANK('Model Participation Data'!$M$48),"-",'Model Participation Data'!$M$48)</f>
        <v>-</v>
      </c>
      <c r="M1019" s="43" t="str">
        <f>IF(ISNA(SUMIFS(INDEX('Model Participation Data'!$N$8:$DX$57,0,MATCH(CONCATENATE($J1019,M$6),'Model Participation Data'!$N$6:$DX$6,0)),'Model Participation Data'!$B$8:$B$57,$C1019,'Model Participation Data'!$C$8:$C$57,$D1019)),"-",SUMIFS(INDEX('Model Participation Data'!$N$8:$DX$57,0,MATCH(CONCATENATE($J1019,M$6),'Model Participation Data'!$N$6:$DX$6,0)),'Model Participation Data'!$B$8:$B$57,$C1019,'Model Participation Data'!$C$8:$C$57,$D1019))</f>
        <v>-</v>
      </c>
      <c r="N1019" s="43" t="str">
        <f>IF(ISNA(SUMIFS(INDEX('Model Participation Data'!$N$8:$DX$57,0,MATCH(CONCATENATE($J1019,N$6),'Model Participation Data'!$N$6:$DX$6,0)),'Model Participation Data'!$B$8:$B$57,$C1019,'Model Participation Data'!$C$8:$C$57,$D1019)),"-",SUMIFS(INDEX('Model Participation Data'!$N$8:$DX$57,0,MATCH(CONCATENATE($J1019,N$6),'Model Participation Data'!$N$6:$DX$6,0)),'Model Participation Data'!$B$8:$B$57,$C1019,'Model Participation Data'!$C$8:$C$57,$D1019))</f>
        <v>-</v>
      </c>
      <c r="O1019" s="154">
        <f>IF(ISNA(SUMIFS(INDEX('Model Participation Data'!$N$8:$DX$57,0,MATCH(CONCATENATE($J1019,O$6),'Model Participation Data'!$N$6:$DX$6,0)),'Model Participation Data'!$B$8:$B$57,$C1019,'Model Participation Data'!$C$8:$C$57,$D1019)),"-",SUMIFS(INDEX('Model Participation Data'!$N$8:$DX$57,0,MATCH(CONCATENATE($J1019,O$6),'Model Participation Data'!$N$6:$DX$6,0)),'Model Participation Data'!$B$8:$B$57,$C1019,'Model Participation Data'!$C$8:$C$57,$D1019))</f>
        <v>0</v>
      </c>
    </row>
    <row r="1020" spans="2:15" outlineLevel="1" x14ac:dyDescent="0.35">
      <c r="B1020" s="37" t="s">
        <v>80</v>
      </c>
      <c r="C1020" s="38" t="str">
        <f>IF(ISBLANK('Model Participation Data'!$B$48),"-",'Model Participation Data'!$B$48)</f>
        <v>-</v>
      </c>
      <c r="D1020" s="38" t="str">
        <f>IF(ISBLANK('Model Participation Data'!$C$48),"-",'Model Participation Data'!$C$48)</f>
        <v>-</v>
      </c>
      <c r="E1020" s="38" t="str">
        <f>IF(ISBLANK('Model Participation Data'!$D$48),"-",'Model Participation Data'!$D$48)</f>
        <v>-</v>
      </c>
      <c r="F1020" s="38" t="str">
        <f>IF(ISBLANK('Model Participation Data'!$E$48),"-",'Model Participation Data'!$E$48)</f>
        <v>-</v>
      </c>
      <c r="G1020" s="151" t="str">
        <f>IF(ISBLANK('Model Participation Data'!$F$48),"-",'Model Participation Data'!$F$48)</f>
        <v>-</v>
      </c>
      <c r="H1020" s="38">
        <v>3</v>
      </c>
      <c r="I1020" s="38">
        <v>1</v>
      </c>
      <c r="J1020" s="150" t="str">
        <f t="shared" si="51"/>
        <v>31</v>
      </c>
      <c r="K1020" s="38" t="str">
        <f>IF(ISBLANK('Model Participation Data'!$L$48),"-",'Model Participation Data'!$L$48)</f>
        <v>-</v>
      </c>
      <c r="L1020" s="39" t="str">
        <f>IF(ISBLANK('Model Participation Data'!$M$48),"-",'Model Participation Data'!$M$48)</f>
        <v>-</v>
      </c>
      <c r="M1020" s="43">
        <f>IF(ISNA(SUMIFS(INDEX('Model Participation Data'!$N$8:$DX$57,0,MATCH(CONCATENATE($J1020,M$6),'Model Participation Data'!$N$6:$DX$6,0)),'Model Participation Data'!$B$8:$B$57,$C1020,'Model Participation Data'!$C$8:$C$57,$D1020)),"-",SUMIFS(INDEX('Model Participation Data'!$N$8:$DX$57,0,MATCH(CONCATENATE($J1020,M$6),'Model Participation Data'!$N$6:$DX$6,0)),'Model Participation Data'!$B$8:$B$57,$C1020,'Model Participation Data'!$C$8:$C$57,$D1020))</f>
        <v>0</v>
      </c>
      <c r="N1020" s="43">
        <f>IF(ISNA(SUMIFS(INDEX('Model Participation Data'!$N$8:$DX$57,0,MATCH(CONCATENATE($J1020,N$6),'Model Participation Data'!$N$6:$DX$6,0)),'Model Participation Data'!$B$8:$B$57,$C1020,'Model Participation Data'!$C$8:$C$57,$D1020)),"-",SUMIFS(INDEX('Model Participation Data'!$N$8:$DX$57,0,MATCH(CONCATENATE($J1020,N$6),'Model Participation Data'!$N$6:$DX$6,0)),'Model Participation Data'!$B$8:$B$57,$C1020,'Model Participation Data'!$C$8:$C$57,$D1020))</f>
        <v>0</v>
      </c>
      <c r="O1020" s="154">
        <f>IF(ISNA(SUMIFS(INDEX('Model Participation Data'!$N$8:$DX$57,0,MATCH(CONCATENATE($J1020,O$6),'Model Participation Data'!$N$6:$DX$6,0)),'Model Participation Data'!$B$8:$B$57,$C1020,'Model Participation Data'!$C$8:$C$57,$D1020)),"-",SUMIFS(INDEX('Model Participation Data'!$N$8:$DX$57,0,MATCH(CONCATENATE($J1020,O$6),'Model Participation Data'!$N$6:$DX$6,0)),'Model Participation Data'!$B$8:$B$57,$C1020,'Model Participation Data'!$C$8:$C$57,$D1020))</f>
        <v>0</v>
      </c>
    </row>
    <row r="1021" spans="2:15" outlineLevel="1" x14ac:dyDescent="0.35">
      <c r="B1021" s="37" t="s">
        <v>80</v>
      </c>
      <c r="C1021" s="38" t="str">
        <f>IF(ISBLANK('Model Participation Data'!$B$48),"-",'Model Participation Data'!$B$48)</f>
        <v>-</v>
      </c>
      <c r="D1021" s="38" t="str">
        <f>IF(ISBLANK('Model Participation Data'!$C$48),"-",'Model Participation Data'!$C$48)</f>
        <v>-</v>
      </c>
      <c r="E1021" s="38" t="str">
        <f>IF(ISBLANK('Model Participation Data'!$D$48),"-",'Model Participation Data'!$D$48)</f>
        <v>-</v>
      </c>
      <c r="F1021" s="38" t="str">
        <f>IF(ISBLANK('Model Participation Data'!$E$48),"-",'Model Participation Data'!$E$48)</f>
        <v>-</v>
      </c>
      <c r="G1021" s="151" t="str">
        <f>IF(ISBLANK('Model Participation Data'!$F$48),"-",'Model Participation Data'!$F$48)</f>
        <v>-</v>
      </c>
      <c r="H1021" s="38">
        <v>3</v>
      </c>
      <c r="I1021" s="38">
        <v>2</v>
      </c>
      <c r="J1021" s="150" t="str">
        <f t="shared" si="51"/>
        <v>32</v>
      </c>
      <c r="K1021" s="38" t="str">
        <f>IF(ISBLANK('Model Participation Data'!$L$48),"-",'Model Participation Data'!$L$48)</f>
        <v>-</v>
      </c>
      <c r="L1021" s="39" t="str">
        <f>IF(ISBLANK('Model Participation Data'!$M$48),"-",'Model Participation Data'!$M$48)</f>
        <v>-</v>
      </c>
      <c r="M1021" s="43">
        <f>IF(ISNA(SUMIFS(INDEX('Model Participation Data'!$N$8:$DX$57,0,MATCH(CONCATENATE($J1021,M$6),'Model Participation Data'!$N$6:$DX$6,0)),'Model Participation Data'!$B$8:$B$57,$C1021,'Model Participation Data'!$C$8:$C$57,$D1021)),"-",SUMIFS(INDEX('Model Participation Data'!$N$8:$DX$57,0,MATCH(CONCATENATE($J1021,M$6),'Model Participation Data'!$N$6:$DX$6,0)),'Model Participation Data'!$B$8:$B$57,$C1021,'Model Participation Data'!$C$8:$C$57,$D1021))</f>
        <v>0</v>
      </c>
      <c r="N1021" s="43">
        <f>IF(ISNA(SUMIFS(INDEX('Model Participation Data'!$N$8:$DX$57,0,MATCH(CONCATENATE($J1021,N$6),'Model Participation Data'!$N$6:$DX$6,0)),'Model Participation Data'!$B$8:$B$57,$C1021,'Model Participation Data'!$C$8:$C$57,$D1021)),"-",SUMIFS(INDEX('Model Participation Data'!$N$8:$DX$57,0,MATCH(CONCATENATE($J1021,N$6),'Model Participation Data'!$N$6:$DX$6,0)),'Model Participation Data'!$B$8:$B$57,$C1021,'Model Participation Data'!$C$8:$C$57,$D1021))</f>
        <v>0</v>
      </c>
      <c r="O1021" s="154">
        <f>IF(ISNA(SUMIFS(INDEX('Model Participation Data'!$N$8:$DX$57,0,MATCH(CONCATENATE($J1021,O$6),'Model Participation Data'!$N$6:$DX$6,0)),'Model Participation Data'!$B$8:$B$57,$C1021,'Model Participation Data'!$C$8:$C$57,$D1021)),"-",SUMIFS(INDEX('Model Participation Data'!$N$8:$DX$57,0,MATCH(CONCATENATE($J1021,O$6),'Model Participation Data'!$N$6:$DX$6,0)),'Model Participation Data'!$B$8:$B$57,$C1021,'Model Participation Data'!$C$8:$C$57,$D1021))</f>
        <v>0</v>
      </c>
    </row>
    <row r="1022" spans="2:15" outlineLevel="1" x14ac:dyDescent="0.35">
      <c r="B1022" s="37" t="s">
        <v>80</v>
      </c>
      <c r="C1022" s="38" t="str">
        <f>IF(ISBLANK('Model Participation Data'!$B$48),"-",'Model Participation Data'!$B$48)</f>
        <v>-</v>
      </c>
      <c r="D1022" s="38" t="str">
        <f>IF(ISBLANK('Model Participation Data'!$C$48),"-",'Model Participation Data'!$C$48)</f>
        <v>-</v>
      </c>
      <c r="E1022" s="38" t="str">
        <f>IF(ISBLANK('Model Participation Data'!$D$48),"-",'Model Participation Data'!$D$48)</f>
        <v>-</v>
      </c>
      <c r="F1022" s="38" t="str">
        <f>IF(ISBLANK('Model Participation Data'!$E$48),"-",'Model Participation Data'!$E$48)</f>
        <v>-</v>
      </c>
      <c r="G1022" s="151" t="str">
        <f>IF(ISBLANK('Model Participation Data'!$F$48),"-",'Model Participation Data'!$F$48)</f>
        <v>-</v>
      </c>
      <c r="H1022" s="38">
        <v>3</v>
      </c>
      <c r="I1022" s="38">
        <v>3</v>
      </c>
      <c r="J1022" s="150" t="str">
        <f t="shared" si="51"/>
        <v>33</v>
      </c>
      <c r="K1022" s="38" t="str">
        <f>IF(ISBLANK('Model Participation Data'!$L$48),"-",'Model Participation Data'!$L$48)</f>
        <v>-</v>
      </c>
      <c r="L1022" s="39" t="str">
        <f>IF(ISBLANK('Model Participation Data'!$M$48),"-",'Model Participation Data'!$M$48)</f>
        <v>-</v>
      </c>
      <c r="M1022" s="43">
        <f>IF(ISNA(SUMIFS(INDEX('Model Participation Data'!$N$8:$DX$57,0,MATCH(CONCATENATE($J1022,M$6),'Model Participation Data'!$N$6:$DX$6,0)),'Model Participation Data'!$B$8:$B$57,$C1022,'Model Participation Data'!$C$8:$C$57,$D1022)),"-",SUMIFS(INDEX('Model Participation Data'!$N$8:$DX$57,0,MATCH(CONCATENATE($J1022,M$6),'Model Participation Data'!$N$6:$DX$6,0)),'Model Participation Data'!$B$8:$B$57,$C1022,'Model Participation Data'!$C$8:$C$57,$D1022))</f>
        <v>0</v>
      </c>
      <c r="N1022" s="43">
        <f>IF(ISNA(SUMIFS(INDEX('Model Participation Data'!$N$8:$DX$57,0,MATCH(CONCATENATE($J1022,N$6),'Model Participation Data'!$N$6:$DX$6,0)),'Model Participation Data'!$B$8:$B$57,$C1022,'Model Participation Data'!$C$8:$C$57,$D1022)),"-",SUMIFS(INDEX('Model Participation Data'!$N$8:$DX$57,0,MATCH(CONCATENATE($J1022,N$6),'Model Participation Data'!$N$6:$DX$6,0)),'Model Participation Data'!$B$8:$B$57,$C1022,'Model Participation Data'!$C$8:$C$57,$D1022))</f>
        <v>0</v>
      </c>
      <c r="O1022" s="154">
        <f>IF(ISNA(SUMIFS(INDEX('Model Participation Data'!$N$8:$DX$57,0,MATCH(CONCATENATE($J1022,O$6),'Model Participation Data'!$N$6:$DX$6,0)),'Model Participation Data'!$B$8:$B$57,$C1022,'Model Participation Data'!$C$8:$C$57,$D1022)),"-",SUMIFS(INDEX('Model Participation Data'!$N$8:$DX$57,0,MATCH(CONCATENATE($J1022,O$6),'Model Participation Data'!$N$6:$DX$6,0)),'Model Participation Data'!$B$8:$B$57,$C1022,'Model Participation Data'!$C$8:$C$57,$D1022))</f>
        <v>0</v>
      </c>
    </row>
    <row r="1023" spans="2:15" outlineLevel="1" x14ac:dyDescent="0.35">
      <c r="B1023" s="37" t="s">
        <v>80</v>
      </c>
      <c r="C1023" s="38" t="str">
        <f>IF(ISBLANK('Model Participation Data'!$B$48),"-",'Model Participation Data'!$B$48)</f>
        <v>-</v>
      </c>
      <c r="D1023" s="38" t="str">
        <f>IF(ISBLANK('Model Participation Data'!$C$48),"-",'Model Participation Data'!$C$48)</f>
        <v>-</v>
      </c>
      <c r="E1023" s="38" t="str">
        <f>IF(ISBLANK('Model Participation Data'!$D$48),"-",'Model Participation Data'!$D$48)</f>
        <v>-</v>
      </c>
      <c r="F1023" s="38" t="str">
        <f>IF(ISBLANK('Model Participation Data'!$E$48),"-",'Model Participation Data'!$E$48)</f>
        <v>-</v>
      </c>
      <c r="G1023" s="151" t="str">
        <f>IF(ISBLANK('Model Participation Data'!$F$48),"-",'Model Participation Data'!$F$48)</f>
        <v>-</v>
      </c>
      <c r="H1023" s="38">
        <v>3</v>
      </c>
      <c r="I1023" s="38">
        <v>4</v>
      </c>
      <c r="J1023" s="150" t="str">
        <f t="shared" si="51"/>
        <v>34</v>
      </c>
      <c r="K1023" s="38" t="str">
        <f>IF(ISBLANK('Model Participation Data'!$L$48),"-",'Model Participation Data'!$L$48)</f>
        <v>-</v>
      </c>
      <c r="L1023" s="39" t="str">
        <f>IF(ISBLANK('Model Participation Data'!$M$48),"-",'Model Participation Data'!$M$48)</f>
        <v>-</v>
      </c>
      <c r="M1023" s="43">
        <f>IF(ISNA(SUMIFS(INDEX('Model Participation Data'!$N$8:$DX$57,0,MATCH(CONCATENATE($J1023,M$6),'Model Participation Data'!$N$6:$DX$6,0)),'Model Participation Data'!$B$8:$B$57,$C1023,'Model Participation Data'!$C$8:$C$57,$D1023)),"-",SUMIFS(INDEX('Model Participation Data'!$N$8:$DX$57,0,MATCH(CONCATENATE($J1023,M$6),'Model Participation Data'!$N$6:$DX$6,0)),'Model Participation Data'!$B$8:$B$57,$C1023,'Model Participation Data'!$C$8:$C$57,$D1023))</f>
        <v>0</v>
      </c>
      <c r="N1023" s="43">
        <f>IF(ISNA(SUMIFS(INDEX('Model Participation Data'!$N$8:$DX$57,0,MATCH(CONCATENATE($J1023,N$6),'Model Participation Data'!$N$6:$DX$6,0)),'Model Participation Data'!$B$8:$B$57,$C1023,'Model Participation Data'!$C$8:$C$57,$D1023)),"-",SUMIFS(INDEX('Model Participation Data'!$N$8:$DX$57,0,MATCH(CONCATENATE($J1023,N$6),'Model Participation Data'!$N$6:$DX$6,0)),'Model Participation Data'!$B$8:$B$57,$C1023,'Model Participation Data'!$C$8:$C$57,$D1023))</f>
        <v>0</v>
      </c>
      <c r="O1023" s="154">
        <f>IF(ISNA(SUMIFS(INDEX('Model Participation Data'!$N$8:$DX$57,0,MATCH(CONCATENATE($J1023,O$6),'Model Participation Data'!$N$6:$DX$6,0)),'Model Participation Data'!$B$8:$B$57,$C1023,'Model Participation Data'!$C$8:$C$57,$D1023)),"-",SUMIFS(INDEX('Model Participation Data'!$N$8:$DX$57,0,MATCH(CONCATENATE($J1023,O$6),'Model Participation Data'!$N$6:$DX$6,0)),'Model Participation Data'!$B$8:$B$57,$C1023,'Model Participation Data'!$C$8:$C$57,$D1023))</f>
        <v>0</v>
      </c>
    </row>
    <row r="1024" spans="2:15" outlineLevel="1" x14ac:dyDescent="0.35">
      <c r="B1024" s="37" t="s">
        <v>80</v>
      </c>
      <c r="C1024" s="38" t="str">
        <f>IF(ISBLANK('Model Participation Data'!$B$48),"-",'Model Participation Data'!$B$48)</f>
        <v>-</v>
      </c>
      <c r="D1024" s="38" t="str">
        <f>IF(ISBLANK('Model Participation Data'!$C$48),"-",'Model Participation Data'!$C$48)</f>
        <v>-</v>
      </c>
      <c r="E1024" s="38" t="str">
        <f>IF(ISBLANK('Model Participation Data'!$D$48),"-",'Model Participation Data'!$D$48)</f>
        <v>-</v>
      </c>
      <c r="F1024" s="38" t="str">
        <f>IF(ISBLANK('Model Participation Data'!$E$48),"-",'Model Participation Data'!$E$48)</f>
        <v>-</v>
      </c>
      <c r="G1024" s="151" t="str">
        <f>IF(ISBLANK('Model Participation Data'!$F$48),"-",'Model Participation Data'!$F$48)</f>
        <v>-</v>
      </c>
      <c r="H1024" s="38">
        <v>3</v>
      </c>
      <c r="I1024" s="38">
        <v>5</v>
      </c>
      <c r="J1024" s="150" t="str">
        <f t="shared" si="51"/>
        <v>35</v>
      </c>
      <c r="K1024" s="38" t="str">
        <f>IF(ISBLANK('Model Participation Data'!$L$48),"-",'Model Participation Data'!$L$48)</f>
        <v>-</v>
      </c>
      <c r="L1024" s="39" t="str">
        <f>IF(ISBLANK('Model Participation Data'!$M$48),"-",'Model Participation Data'!$M$48)</f>
        <v>-</v>
      </c>
      <c r="M1024" s="43">
        <f>IF(ISNA(SUMIFS(INDEX('Model Participation Data'!$N$8:$DX$57,0,MATCH(CONCATENATE($J1024,M$6),'Model Participation Data'!$N$6:$DX$6,0)),'Model Participation Data'!$B$8:$B$57,$C1024,'Model Participation Data'!$C$8:$C$57,$D1024)),"-",SUMIFS(INDEX('Model Participation Data'!$N$8:$DX$57,0,MATCH(CONCATENATE($J1024,M$6),'Model Participation Data'!$N$6:$DX$6,0)),'Model Participation Data'!$B$8:$B$57,$C1024,'Model Participation Data'!$C$8:$C$57,$D1024))</f>
        <v>0</v>
      </c>
      <c r="N1024" s="43">
        <f>IF(ISNA(SUMIFS(INDEX('Model Participation Data'!$N$8:$DX$57,0,MATCH(CONCATENATE($J1024,N$6),'Model Participation Data'!$N$6:$DX$6,0)),'Model Participation Data'!$B$8:$B$57,$C1024,'Model Participation Data'!$C$8:$C$57,$D1024)),"-",SUMIFS(INDEX('Model Participation Data'!$N$8:$DX$57,0,MATCH(CONCATENATE($J1024,N$6),'Model Participation Data'!$N$6:$DX$6,0)),'Model Participation Data'!$B$8:$B$57,$C1024,'Model Participation Data'!$C$8:$C$57,$D1024))</f>
        <v>0</v>
      </c>
      <c r="O1024" s="154">
        <f>IF(ISNA(SUMIFS(INDEX('Model Participation Data'!$N$8:$DX$57,0,MATCH(CONCATENATE($J1024,O$6),'Model Participation Data'!$N$6:$DX$6,0)),'Model Participation Data'!$B$8:$B$57,$C1024,'Model Participation Data'!$C$8:$C$57,$D1024)),"-",SUMIFS(INDEX('Model Participation Data'!$N$8:$DX$57,0,MATCH(CONCATENATE($J1024,O$6),'Model Participation Data'!$N$6:$DX$6,0)),'Model Participation Data'!$B$8:$B$57,$C1024,'Model Participation Data'!$C$8:$C$57,$D1024))</f>
        <v>0</v>
      </c>
    </row>
    <row r="1025" spans="2:15" outlineLevel="1" x14ac:dyDescent="0.35">
      <c r="B1025" s="37" t="s">
        <v>80</v>
      </c>
      <c r="C1025" s="38" t="str">
        <f>IF(ISBLANK('Model Participation Data'!$B$48),"-",'Model Participation Data'!$B$48)</f>
        <v>-</v>
      </c>
      <c r="D1025" s="38" t="str">
        <f>IF(ISBLANK('Model Participation Data'!$C$48),"-",'Model Participation Data'!$C$48)</f>
        <v>-</v>
      </c>
      <c r="E1025" s="38" t="str">
        <f>IF(ISBLANK('Model Participation Data'!$D$48),"-",'Model Participation Data'!$D$48)</f>
        <v>-</v>
      </c>
      <c r="F1025" s="38" t="str">
        <f>IF(ISBLANK('Model Participation Data'!$E$48),"-",'Model Participation Data'!$E$48)</f>
        <v>-</v>
      </c>
      <c r="G1025" s="151" t="str">
        <f>IF(ISBLANK('Model Participation Data'!$F$48),"-",'Model Participation Data'!$F$48)</f>
        <v>-</v>
      </c>
      <c r="H1025" s="38">
        <v>3</v>
      </c>
      <c r="I1025" s="38" t="s">
        <v>65</v>
      </c>
      <c r="J1025" s="150" t="str">
        <f t="shared" si="51"/>
        <v>3Goal</v>
      </c>
      <c r="K1025" s="38" t="str">
        <f>IF(ISBLANK('Model Participation Data'!$L$48),"-",'Model Participation Data'!$L$48)</f>
        <v>-</v>
      </c>
      <c r="L1025" s="39" t="str">
        <f>IF(ISBLANK('Model Participation Data'!$M$48),"-",'Model Participation Data'!$M$48)</f>
        <v>-</v>
      </c>
      <c r="M1025" s="43" t="str">
        <f>IF(ISNA(SUMIFS(INDEX('Model Participation Data'!$N$8:$DX$57,0,MATCH(CONCATENATE($J1025,M$6),'Model Participation Data'!$N$6:$DX$6,0)),'Model Participation Data'!$B$8:$B$57,$C1025,'Model Participation Data'!$C$8:$C$57,$D1025)),"-",SUMIFS(INDEX('Model Participation Data'!$N$8:$DX$57,0,MATCH(CONCATENATE($J1025,M$6),'Model Participation Data'!$N$6:$DX$6,0)),'Model Participation Data'!$B$8:$B$57,$C1025,'Model Participation Data'!$C$8:$C$57,$D1025))</f>
        <v>-</v>
      </c>
      <c r="N1025" s="43" t="str">
        <f>IF(ISNA(SUMIFS(INDEX('Model Participation Data'!$N$8:$DX$57,0,MATCH(CONCATENATE($J1025,N$6),'Model Participation Data'!$N$6:$DX$6,0)),'Model Participation Data'!$B$8:$B$57,$C1025,'Model Participation Data'!$C$8:$C$57,$D1025)),"-",SUMIFS(INDEX('Model Participation Data'!$N$8:$DX$57,0,MATCH(CONCATENATE($J1025,N$6),'Model Participation Data'!$N$6:$DX$6,0)),'Model Participation Data'!$B$8:$B$57,$C1025,'Model Participation Data'!$C$8:$C$57,$D1025))</f>
        <v>-</v>
      </c>
      <c r="O1025" s="154">
        <f>IF(ISNA(SUMIFS(INDEX('Model Participation Data'!$N$8:$DX$57,0,MATCH(CONCATENATE($J1025,O$6),'Model Participation Data'!$N$6:$DX$6,0)),'Model Participation Data'!$B$8:$B$57,$C1025,'Model Participation Data'!$C$8:$C$57,$D1025)),"-",SUMIFS(INDEX('Model Participation Data'!$N$8:$DX$57,0,MATCH(CONCATENATE($J1025,O$6),'Model Participation Data'!$N$6:$DX$6,0)),'Model Participation Data'!$B$8:$B$57,$C1025,'Model Participation Data'!$C$8:$C$57,$D1025))</f>
        <v>0</v>
      </c>
    </row>
    <row r="1026" spans="2:15" outlineLevel="1" x14ac:dyDescent="0.35">
      <c r="B1026" s="37" t="s">
        <v>80</v>
      </c>
      <c r="C1026" s="38" t="str">
        <f>IF(ISBLANK('Model Participation Data'!$B$48),"-",'Model Participation Data'!$B$48)</f>
        <v>-</v>
      </c>
      <c r="D1026" s="38" t="str">
        <f>IF(ISBLANK('Model Participation Data'!$C$48),"-",'Model Participation Data'!$C$48)</f>
        <v>-</v>
      </c>
      <c r="E1026" s="38" t="str">
        <f>IF(ISBLANK('Model Participation Data'!$D$48),"-",'Model Participation Data'!$D$48)</f>
        <v>-</v>
      </c>
      <c r="F1026" s="38" t="str">
        <f>IF(ISBLANK('Model Participation Data'!$E$48),"-",'Model Participation Data'!$E$48)</f>
        <v>-</v>
      </c>
      <c r="G1026" s="151" t="str">
        <f>IF(ISBLANK('Model Participation Data'!$F$48),"-",'Model Participation Data'!$F$48)</f>
        <v>-</v>
      </c>
      <c r="H1026" s="38">
        <v>4</v>
      </c>
      <c r="I1026" s="38">
        <v>1</v>
      </c>
      <c r="J1026" s="150" t="str">
        <f t="shared" ref="J1026:J1031" si="54">CONCATENATE(H1026,I1026)</f>
        <v>41</v>
      </c>
      <c r="K1026" s="38" t="str">
        <f>IF(ISBLANK('Model Participation Data'!$L$48),"-",'Model Participation Data'!$L$48)</f>
        <v>-</v>
      </c>
      <c r="L1026" s="39" t="str">
        <f>IF(ISBLANK('Model Participation Data'!$M$48),"-",'Model Participation Data'!$M$48)</f>
        <v>-</v>
      </c>
      <c r="M1026" s="43">
        <f>IF(ISNA(SUMIFS(INDEX('Model Participation Data'!$N$8:$DX$57,0,MATCH(CONCATENATE($J1026,M$6),'Model Participation Data'!$N$6:$DX$6,0)),'Model Participation Data'!$B$8:$B$57,$C1026,'Model Participation Data'!$C$8:$C$57,$D1026)),"-",SUMIFS(INDEX('Model Participation Data'!$N$8:$DX$57,0,MATCH(CONCATENATE($J1026,M$6),'Model Participation Data'!$N$6:$DX$6,0)),'Model Participation Data'!$B$8:$B$57,$C1026,'Model Participation Data'!$C$8:$C$57,$D1026))</f>
        <v>0</v>
      </c>
      <c r="N1026" s="43">
        <f>IF(ISNA(SUMIFS(INDEX('Model Participation Data'!$N$8:$DX$57,0,MATCH(CONCATENATE($J1026,N$6),'Model Participation Data'!$N$6:$DX$6,0)),'Model Participation Data'!$B$8:$B$57,$C1026,'Model Participation Data'!$C$8:$C$57,$D1026)),"-",SUMIFS(INDEX('Model Participation Data'!$N$8:$DX$57,0,MATCH(CONCATENATE($J1026,N$6),'Model Participation Data'!$N$6:$DX$6,0)),'Model Participation Data'!$B$8:$B$57,$C1026,'Model Participation Data'!$C$8:$C$57,$D1026))</f>
        <v>0</v>
      </c>
      <c r="O1026" s="154">
        <f>IF(ISNA(SUMIFS(INDEX('Model Participation Data'!$N$8:$DX$57,0,MATCH(CONCATENATE($J1026,O$6),'Model Participation Data'!$N$6:$DX$6,0)),'Model Participation Data'!$B$8:$B$57,$C1026,'Model Participation Data'!$C$8:$C$57,$D1026)),"-",SUMIFS(INDEX('Model Participation Data'!$N$8:$DX$57,0,MATCH(CONCATENATE($J1026,O$6),'Model Participation Data'!$N$6:$DX$6,0)),'Model Participation Data'!$B$8:$B$57,$C1026,'Model Participation Data'!$C$8:$C$57,$D1026))</f>
        <v>0</v>
      </c>
    </row>
    <row r="1027" spans="2:15" outlineLevel="1" x14ac:dyDescent="0.35">
      <c r="B1027" s="37" t="s">
        <v>80</v>
      </c>
      <c r="C1027" s="38" t="str">
        <f>IF(ISBLANK('Model Participation Data'!$B$48),"-",'Model Participation Data'!$B$48)</f>
        <v>-</v>
      </c>
      <c r="D1027" s="38" t="str">
        <f>IF(ISBLANK('Model Participation Data'!$C$48),"-",'Model Participation Data'!$C$48)</f>
        <v>-</v>
      </c>
      <c r="E1027" s="38" t="str">
        <f>IF(ISBLANK('Model Participation Data'!$D$48),"-",'Model Participation Data'!$D$48)</f>
        <v>-</v>
      </c>
      <c r="F1027" s="38" t="str">
        <f>IF(ISBLANK('Model Participation Data'!$E$48),"-",'Model Participation Data'!$E$48)</f>
        <v>-</v>
      </c>
      <c r="G1027" s="151" t="str">
        <f>IF(ISBLANK('Model Participation Data'!$F$48),"-",'Model Participation Data'!$F$48)</f>
        <v>-</v>
      </c>
      <c r="H1027" s="38">
        <v>4</v>
      </c>
      <c r="I1027" s="38">
        <v>2</v>
      </c>
      <c r="J1027" s="150" t="str">
        <f t="shared" si="54"/>
        <v>42</v>
      </c>
      <c r="K1027" s="38" t="str">
        <f>IF(ISBLANK('Model Participation Data'!$L$48),"-",'Model Participation Data'!$L$48)</f>
        <v>-</v>
      </c>
      <c r="L1027" s="39" t="str">
        <f>IF(ISBLANK('Model Participation Data'!$M$48),"-",'Model Participation Data'!$M$48)</f>
        <v>-</v>
      </c>
      <c r="M1027" s="43">
        <f>IF(ISNA(SUMIFS(INDEX('Model Participation Data'!$N$8:$DX$57,0,MATCH(CONCATENATE($J1027,M$6),'Model Participation Data'!$N$6:$DX$6,0)),'Model Participation Data'!$B$8:$B$57,$C1027,'Model Participation Data'!$C$8:$C$57,$D1027)),"-",SUMIFS(INDEX('Model Participation Data'!$N$8:$DX$57,0,MATCH(CONCATENATE($J1027,M$6),'Model Participation Data'!$N$6:$DX$6,0)),'Model Participation Data'!$B$8:$B$57,$C1027,'Model Participation Data'!$C$8:$C$57,$D1027))</f>
        <v>0</v>
      </c>
      <c r="N1027" s="43">
        <f>IF(ISNA(SUMIFS(INDEX('Model Participation Data'!$N$8:$DX$57,0,MATCH(CONCATENATE($J1027,N$6),'Model Participation Data'!$N$6:$DX$6,0)),'Model Participation Data'!$B$8:$B$57,$C1027,'Model Participation Data'!$C$8:$C$57,$D1027)),"-",SUMIFS(INDEX('Model Participation Data'!$N$8:$DX$57,0,MATCH(CONCATENATE($J1027,N$6),'Model Participation Data'!$N$6:$DX$6,0)),'Model Participation Data'!$B$8:$B$57,$C1027,'Model Participation Data'!$C$8:$C$57,$D1027))</f>
        <v>0</v>
      </c>
      <c r="O1027" s="154">
        <f>IF(ISNA(SUMIFS(INDEX('Model Participation Data'!$N$8:$DX$57,0,MATCH(CONCATENATE($J1027,O$6),'Model Participation Data'!$N$6:$DX$6,0)),'Model Participation Data'!$B$8:$B$57,$C1027,'Model Participation Data'!$C$8:$C$57,$D1027)),"-",SUMIFS(INDEX('Model Participation Data'!$N$8:$DX$57,0,MATCH(CONCATENATE($J1027,O$6),'Model Participation Data'!$N$6:$DX$6,0)),'Model Participation Data'!$B$8:$B$57,$C1027,'Model Participation Data'!$C$8:$C$57,$D1027))</f>
        <v>0</v>
      </c>
    </row>
    <row r="1028" spans="2:15" outlineLevel="1" x14ac:dyDescent="0.35">
      <c r="B1028" s="37" t="s">
        <v>80</v>
      </c>
      <c r="C1028" s="38" t="str">
        <f>IF(ISBLANK('Model Participation Data'!$B$48),"-",'Model Participation Data'!$B$48)</f>
        <v>-</v>
      </c>
      <c r="D1028" s="38" t="str">
        <f>IF(ISBLANK('Model Participation Data'!$C$48),"-",'Model Participation Data'!$C$48)</f>
        <v>-</v>
      </c>
      <c r="E1028" s="38" t="str">
        <f>IF(ISBLANK('Model Participation Data'!$D$48),"-",'Model Participation Data'!$D$48)</f>
        <v>-</v>
      </c>
      <c r="F1028" s="38" t="str">
        <f>IF(ISBLANK('Model Participation Data'!$E$48),"-",'Model Participation Data'!$E$48)</f>
        <v>-</v>
      </c>
      <c r="G1028" s="151" t="str">
        <f>IF(ISBLANK('Model Participation Data'!$F$48),"-",'Model Participation Data'!$F$48)</f>
        <v>-</v>
      </c>
      <c r="H1028" s="38">
        <v>4</v>
      </c>
      <c r="I1028" s="38">
        <v>3</v>
      </c>
      <c r="J1028" s="150" t="str">
        <f t="shared" si="54"/>
        <v>43</v>
      </c>
      <c r="K1028" s="38" t="str">
        <f>IF(ISBLANK('Model Participation Data'!$L$48),"-",'Model Participation Data'!$L$48)</f>
        <v>-</v>
      </c>
      <c r="L1028" s="39" t="str">
        <f>IF(ISBLANK('Model Participation Data'!$M$48),"-",'Model Participation Data'!$M$48)</f>
        <v>-</v>
      </c>
      <c r="M1028" s="43">
        <f>IF(ISNA(SUMIFS(INDEX('Model Participation Data'!$N$8:$DX$57,0,MATCH(CONCATENATE($J1028,M$6),'Model Participation Data'!$N$6:$DX$6,0)),'Model Participation Data'!$B$8:$B$57,$C1028,'Model Participation Data'!$C$8:$C$57,$D1028)),"-",SUMIFS(INDEX('Model Participation Data'!$N$8:$DX$57,0,MATCH(CONCATENATE($J1028,M$6),'Model Participation Data'!$N$6:$DX$6,0)),'Model Participation Data'!$B$8:$B$57,$C1028,'Model Participation Data'!$C$8:$C$57,$D1028))</f>
        <v>0</v>
      </c>
      <c r="N1028" s="43">
        <f>IF(ISNA(SUMIFS(INDEX('Model Participation Data'!$N$8:$DX$57,0,MATCH(CONCATENATE($J1028,N$6),'Model Participation Data'!$N$6:$DX$6,0)),'Model Participation Data'!$B$8:$B$57,$C1028,'Model Participation Data'!$C$8:$C$57,$D1028)),"-",SUMIFS(INDEX('Model Participation Data'!$N$8:$DX$57,0,MATCH(CONCATENATE($J1028,N$6),'Model Participation Data'!$N$6:$DX$6,0)),'Model Participation Data'!$B$8:$B$57,$C1028,'Model Participation Data'!$C$8:$C$57,$D1028))</f>
        <v>0</v>
      </c>
      <c r="O1028" s="154">
        <f>IF(ISNA(SUMIFS(INDEX('Model Participation Data'!$N$8:$DX$57,0,MATCH(CONCATENATE($J1028,O$6),'Model Participation Data'!$N$6:$DX$6,0)),'Model Participation Data'!$B$8:$B$57,$C1028,'Model Participation Data'!$C$8:$C$57,$D1028)),"-",SUMIFS(INDEX('Model Participation Data'!$N$8:$DX$57,0,MATCH(CONCATENATE($J1028,O$6),'Model Participation Data'!$N$6:$DX$6,0)),'Model Participation Data'!$B$8:$B$57,$C1028,'Model Participation Data'!$C$8:$C$57,$D1028))</f>
        <v>0</v>
      </c>
    </row>
    <row r="1029" spans="2:15" outlineLevel="1" x14ac:dyDescent="0.35">
      <c r="B1029" s="37" t="s">
        <v>80</v>
      </c>
      <c r="C1029" s="38" t="str">
        <f>IF(ISBLANK('Model Participation Data'!$B$48),"-",'Model Participation Data'!$B$48)</f>
        <v>-</v>
      </c>
      <c r="D1029" s="38" t="str">
        <f>IF(ISBLANK('Model Participation Data'!$C$48),"-",'Model Participation Data'!$C$48)</f>
        <v>-</v>
      </c>
      <c r="E1029" s="38" t="str">
        <f>IF(ISBLANK('Model Participation Data'!$D$48),"-",'Model Participation Data'!$D$48)</f>
        <v>-</v>
      </c>
      <c r="F1029" s="38" t="str">
        <f>IF(ISBLANK('Model Participation Data'!$E$48),"-",'Model Participation Data'!$E$48)</f>
        <v>-</v>
      </c>
      <c r="G1029" s="151" t="str">
        <f>IF(ISBLANK('Model Participation Data'!$F$48),"-",'Model Participation Data'!$F$48)</f>
        <v>-</v>
      </c>
      <c r="H1029" s="38">
        <v>4</v>
      </c>
      <c r="I1029" s="38">
        <v>4</v>
      </c>
      <c r="J1029" s="150" t="str">
        <f t="shared" si="54"/>
        <v>44</v>
      </c>
      <c r="K1029" s="38" t="str">
        <f>IF(ISBLANK('Model Participation Data'!$L$48),"-",'Model Participation Data'!$L$48)</f>
        <v>-</v>
      </c>
      <c r="L1029" s="39" t="str">
        <f>IF(ISBLANK('Model Participation Data'!$M$48),"-",'Model Participation Data'!$M$48)</f>
        <v>-</v>
      </c>
      <c r="M1029" s="43">
        <f>IF(ISNA(SUMIFS(INDEX('Model Participation Data'!$N$8:$DX$57,0,MATCH(CONCATENATE($J1029,M$6),'Model Participation Data'!$N$6:$DX$6,0)),'Model Participation Data'!$B$8:$B$57,$C1029,'Model Participation Data'!$C$8:$C$57,$D1029)),"-",SUMIFS(INDEX('Model Participation Data'!$N$8:$DX$57,0,MATCH(CONCATENATE($J1029,M$6),'Model Participation Data'!$N$6:$DX$6,0)),'Model Participation Data'!$B$8:$B$57,$C1029,'Model Participation Data'!$C$8:$C$57,$D1029))</f>
        <v>0</v>
      </c>
      <c r="N1029" s="43">
        <f>IF(ISNA(SUMIFS(INDEX('Model Participation Data'!$N$8:$DX$57,0,MATCH(CONCATENATE($J1029,N$6),'Model Participation Data'!$N$6:$DX$6,0)),'Model Participation Data'!$B$8:$B$57,$C1029,'Model Participation Data'!$C$8:$C$57,$D1029)),"-",SUMIFS(INDEX('Model Participation Data'!$N$8:$DX$57,0,MATCH(CONCATENATE($J1029,N$6),'Model Participation Data'!$N$6:$DX$6,0)),'Model Participation Data'!$B$8:$B$57,$C1029,'Model Participation Data'!$C$8:$C$57,$D1029))</f>
        <v>0</v>
      </c>
      <c r="O1029" s="154">
        <f>IF(ISNA(SUMIFS(INDEX('Model Participation Data'!$N$8:$DX$57,0,MATCH(CONCATENATE($J1029,O$6),'Model Participation Data'!$N$6:$DX$6,0)),'Model Participation Data'!$B$8:$B$57,$C1029,'Model Participation Data'!$C$8:$C$57,$D1029)),"-",SUMIFS(INDEX('Model Participation Data'!$N$8:$DX$57,0,MATCH(CONCATENATE($J1029,O$6),'Model Participation Data'!$N$6:$DX$6,0)),'Model Participation Data'!$B$8:$B$57,$C1029,'Model Participation Data'!$C$8:$C$57,$D1029))</f>
        <v>0</v>
      </c>
    </row>
    <row r="1030" spans="2:15" outlineLevel="1" x14ac:dyDescent="0.35">
      <c r="B1030" s="37" t="s">
        <v>80</v>
      </c>
      <c r="C1030" s="38" t="str">
        <f>IF(ISBLANK('Model Participation Data'!$B$48),"-",'Model Participation Data'!$B$48)</f>
        <v>-</v>
      </c>
      <c r="D1030" s="38" t="str">
        <f>IF(ISBLANK('Model Participation Data'!$C$48),"-",'Model Participation Data'!$C$48)</f>
        <v>-</v>
      </c>
      <c r="E1030" s="38" t="str">
        <f>IF(ISBLANK('Model Participation Data'!$D$48),"-",'Model Participation Data'!$D$48)</f>
        <v>-</v>
      </c>
      <c r="F1030" s="38" t="str">
        <f>IF(ISBLANK('Model Participation Data'!$E$48),"-",'Model Participation Data'!$E$48)</f>
        <v>-</v>
      </c>
      <c r="G1030" s="151" t="str">
        <f>IF(ISBLANK('Model Participation Data'!$F$48),"-",'Model Participation Data'!$F$48)</f>
        <v>-</v>
      </c>
      <c r="H1030" s="38">
        <v>4</v>
      </c>
      <c r="I1030" s="38">
        <v>5</v>
      </c>
      <c r="J1030" s="150" t="str">
        <f t="shared" si="54"/>
        <v>45</v>
      </c>
      <c r="K1030" s="38" t="str">
        <f>IF(ISBLANK('Model Participation Data'!$L$48),"-",'Model Participation Data'!$L$48)</f>
        <v>-</v>
      </c>
      <c r="L1030" s="39" t="str">
        <f>IF(ISBLANK('Model Participation Data'!$M$48),"-",'Model Participation Data'!$M$48)</f>
        <v>-</v>
      </c>
      <c r="M1030" s="43">
        <f>IF(ISNA(SUMIFS(INDEX('Model Participation Data'!$N$8:$DX$57,0,MATCH(CONCATENATE($J1030,M$6),'Model Participation Data'!$N$6:$DX$6,0)),'Model Participation Data'!$B$8:$B$57,$C1030,'Model Participation Data'!$C$8:$C$57,$D1030)),"-",SUMIFS(INDEX('Model Participation Data'!$N$8:$DX$57,0,MATCH(CONCATENATE($J1030,M$6),'Model Participation Data'!$N$6:$DX$6,0)),'Model Participation Data'!$B$8:$B$57,$C1030,'Model Participation Data'!$C$8:$C$57,$D1030))</f>
        <v>0</v>
      </c>
      <c r="N1030" s="43">
        <f>IF(ISNA(SUMIFS(INDEX('Model Participation Data'!$N$8:$DX$57,0,MATCH(CONCATENATE($J1030,N$6),'Model Participation Data'!$N$6:$DX$6,0)),'Model Participation Data'!$B$8:$B$57,$C1030,'Model Participation Data'!$C$8:$C$57,$D1030)),"-",SUMIFS(INDEX('Model Participation Data'!$N$8:$DX$57,0,MATCH(CONCATENATE($J1030,N$6),'Model Participation Data'!$N$6:$DX$6,0)),'Model Participation Data'!$B$8:$B$57,$C1030,'Model Participation Data'!$C$8:$C$57,$D1030))</f>
        <v>0</v>
      </c>
      <c r="O1030" s="154">
        <f>IF(ISNA(SUMIFS(INDEX('Model Participation Data'!$N$8:$DX$57,0,MATCH(CONCATENATE($J1030,O$6),'Model Participation Data'!$N$6:$DX$6,0)),'Model Participation Data'!$B$8:$B$57,$C1030,'Model Participation Data'!$C$8:$C$57,$D1030)),"-",SUMIFS(INDEX('Model Participation Data'!$N$8:$DX$57,0,MATCH(CONCATENATE($J1030,O$6),'Model Participation Data'!$N$6:$DX$6,0)),'Model Participation Data'!$B$8:$B$57,$C1030,'Model Participation Data'!$C$8:$C$57,$D1030))</f>
        <v>0</v>
      </c>
    </row>
    <row r="1031" spans="2:15" outlineLevel="1" x14ac:dyDescent="0.35">
      <c r="B1031" s="37" t="s">
        <v>80</v>
      </c>
      <c r="C1031" s="38" t="str">
        <f>IF(ISBLANK('Model Participation Data'!$B$48),"-",'Model Participation Data'!$B$48)</f>
        <v>-</v>
      </c>
      <c r="D1031" s="38" t="str">
        <f>IF(ISBLANK('Model Participation Data'!$C$48),"-",'Model Participation Data'!$C$48)</f>
        <v>-</v>
      </c>
      <c r="E1031" s="38" t="str">
        <f>IF(ISBLANK('Model Participation Data'!$D$48),"-",'Model Participation Data'!$D$48)</f>
        <v>-</v>
      </c>
      <c r="F1031" s="38" t="str">
        <f>IF(ISBLANK('Model Participation Data'!$E$48),"-",'Model Participation Data'!$E$48)</f>
        <v>-</v>
      </c>
      <c r="G1031" s="151" t="str">
        <f>IF(ISBLANK('Model Participation Data'!$F$48),"-",'Model Participation Data'!$F$48)</f>
        <v>-</v>
      </c>
      <c r="H1031" s="38">
        <v>4</v>
      </c>
      <c r="I1031" s="38" t="s">
        <v>65</v>
      </c>
      <c r="J1031" s="150" t="str">
        <f t="shared" si="54"/>
        <v>4Goal</v>
      </c>
      <c r="K1031" s="38" t="str">
        <f>IF(ISBLANK('Model Participation Data'!$L$48),"-",'Model Participation Data'!$L$48)</f>
        <v>-</v>
      </c>
      <c r="L1031" s="39" t="str">
        <f>IF(ISBLANK('Model Participation Data'!$M$48),"-",'Model Participation Data'!$M$48)</f>
        <v>-</v>
      </c>
      <c r="M1031" s="43" t="str">
        <f>IF(ISNA(SUMIFS(INDEX('Model Participation Data'!$N$8:$DX$57,0,MATCH(CONCATENATE($J1031,M$6),'Model Participation Data'!$N$6:$DX$6,0)),'Model Participation Data'!$B$8:$B$57,$C1031,'Model Participation Data'!$C$8:$C$57,$D1031)),"-",SUMIFS(INDEX('Model Participation Data'!$N$8:$DX$57,0,MATCH(CONCATENATE($J1031,M$6),'Model Participation Data'!$N$6:$DX$6,0)),'Model Participation Data'!$B$8:$B$57,$C1031,'Model Participation Data'!$C$8:$C$57,$D1031))</f>
        <v>-</v>
      </c>
      <c r="N1031" s="43" t="str">
        <f>IF(ISNA(SUMIFS(INDEX('Model Participation Data'!$N$8:$DX$57,0,MATCH(CONCATENATE($J1031,N$6),'Model Participation Data'!$N$6:$DX$6,0)),'Model Participation Data'!$B$8:$B$57,$C1031,'Model Participation Data'!$C$8:$C$57,$D1031)),"-",SUMIFS(INDEX('Model Participation Data'!$N$8:$DX$57,0,MATCH(CONCATENATE($J1031,N$6),'Model Participation Data'!$N$6:$DX$6,0)),'Model Participation Data'!$B$8:$B$57,$C1031,'Model Participation Data'!$C$8:$C$57,$D1031))</f>
        <v>-</v>
      </c>
      <c r="O1031" s="154">
        <f>IF(ISNA(SUMIFS(INDEX('Model Participation Data'!$N$8:$DX$57,0,MATCH(CONCATENATE($J1031,O$6),'Model Participation Data'!$N$6:$DX$6,0)),'Model Participation Data'!$B$8:$B$57,$C1031,'Model Participation Data'!$C$8:$C$57,$D1031)),"-",SUMIFS(INDEX('Model Participation Data'!$N$8:$DX$57,0,MATCH(CONCATENATE($J1031,O$6),'Model Participation Data'!$N$6:$DX$6,0)),'Model Participation Data'!$B$8:$B$57,$C1031,'Model Participation Data'!$C$8:$C$57,$D1031))</f>
        <v>0</v>
      </c>
    </row>
    <row r="1032" spans="2:15" outlineLevel="1" x14ac:dyDescent="0.35">
      <c r="B1032" s="37" t="s">
        <v>80</v>
      </c>
      <c r="C1032" s="38" t="str">
        <f>IF(ISBLANK('Model Participation Data'!$B$49),"-",'Model Participation Data'!$B$49)</f>
        <v>-</v>
      </c>
      <c r="D1032" s="38" t="str">
        <f>IF(ISBLANK('Model Participation Data'!$C$49),"-",'Model Participation Data'!$C$49)</f>
        <v>-</v>
      </c>
      <c r="E1032" s="38" t="str">
        <f>IF(ISBLANK('Model Participation Data'!$D$49),"-",'Model Participation Data'!$D$49)</f>
        <v>-</v>
      </c>
      <c r="F1032" s="38" t="str">
        <f>IF(ISBLANK('Model Participation Data'!$E$49),"-",'Model Participation Data'!$E$49)</f>
        <v>-</v>
      </c>
      <c r="G1032" s="151" t="str">
        <f>IF(ISBLANK('Model Participation Data'!$F$49),"-",'Model Participation Data'!$F$49)</f>
        <v>-</v>
      </c>
      <c r="H1032" s="38" t="s">
        <v>64</v>
      </c>
      <c r="I1032" s="38" t="s">
        <v>64</v>
      </c>
      <c r="J1032" s="150" t="str">
        <f t="shared" si="51"/>
        <v>BaselineBaseline</v>
      </c>
      <c r="K1032" s="38" t="str">
        <f>IF(ISBLANK('Model Participation Data'!$L$49),"-",'Model Participation Data'!$L$49)</f>
        <v>-</v>
      </c>
      <c r="L1032" s="39" t="str">
        <f>IF(ISBLANK('Model Participation Data'!$M$49),"-",'Model Participation Data'!$M$49)</f>
        <v>-</v>
      </c>
      <c r="M1032" s="43">
        <f>IF(ISNA(SUMIFS(INDEX('Model Participation Data'!$N$8:$DX$57,0,MATCH(CONCATENATE($J1032,M$6),'Model Participation Data'!$N$6:$DX$6,0)),'Model Participation Data'!$B$8:$B$57,$C1032,'Model Participation Data'!$C$8:$C$57,$D1032)),"-",SUMIFS(INDEX('Model Participation Data'!$N$8:$DX$57,0,MATCH(CONCATENATE($J1032,M$6),'Model Participation Data'!$N$6:$DX$6,0)),'Model Participation Data'!$B$8:$B$57,$C1032,'Model Participation Data'!$C$8:$C$57,$D1032))</f>
        <v>0</v>
      </c>
      <c r="N1032" s="43">
        <f>IF(ISNA(SUMIFS(INDEX('Model Participation Data'!$N$8:$DX$57,0,MATCH(CONCATENATE($J1032,N$6),'Model Participation Data'!$N$6:$DX$6,0)),'Model Participation Data'!$B$8:$B$57,$C1032,'Model Participation Data'!$C$8:$C$57,$D1032)),"-",SUMIFS(INDEX('Model Participation Data'!$N$8:$DX$57,0,MATCH(CONCATENATE($J1032,N$6),'Model Participation Data'!$N$6:$DX$6,0)),'Model Participation Data'!$B$8:$B$57,$C1032,'Model Participation Data'!$C$8:$C$57,$D1032))</f>
        <v>0</v>
      </c>
      <c r="O1032" s="154">
        <f>IF(ISNA(SUMIFS(INDEX('Model Participation Data'!$N$8:$DX$57,0,MATCH(CONCATENATE($J1032,O$6),'Model Participation Data'!$N$6:$DX$6,0)),'Model Participation Data'!$B$8:$B$57,$C1032,'Model Participation Data'!$C$8:$C$57,$D1032)),"-",SUMIFS(INDEX('Model Participation Data'!$N$8:$DX$57,0,MATCH(CONCATENATE($J1032,O$6),'Model Participation Data'!$N$6:$DX$6,0)),'Model Participation Data'!$B$8:$B$57,$C1032,'Model Participation Data'!$C$8:$C$57,$D1032))</f>
        <v>0</v>
      </c>
    </row>
    <row r="1033" spans="2:15" outlineLevel="1" x14ac:dyDescent="0.35">
      <c r="B1033" s="37" t="s">
        <v>80</v>
      </c>
      <c r="C1033" s="38" t="str">
        <f>IF(ISBLANK('Model Participation Data'!$B$49),"-",'Model Participation Data'!$B$49)</f>
        <v>-</v>
      </c>
      <c r="D1033" s="38" t="str">
        <f>IF(ISBLANK('Model Participation Data'!$C$49),"-",'Model Participation Data'!$C$49)</f>
        <v>-</v>
      </c>
      <c r="E1033" s="38" t="str">
        <f>IF(ISBLANK('Model Participation Data'!$D$49),"-",'Model Participation Data'!$D$49)</f>
        <v>-</v>
      </c>
      <c r="F1033" s="38" t="str">
        <f>IF(ISBLANK('Model Participation Data'!$E$49),"-",'Model Participation Data'!$E$49)</f>
        <v>-</v>
      </c>
      <c r="G1033" s="151" t="str">
        <f>IF(ISBLANK('Model Participation Data'!$F$49),"-",'Model Participation Data'!$F$49)</f>
        <v>-</v>
      </c>
      <c r="H1033" s="38">
        <v>1</v>
      </c>
      <c r="I1033" s="38">
        <v>1</v>
      </c>
      <c r="J1033" s="150" t="str">
        <f t="shared" si="51"/>
        <v>11</v>
      </c>
      <c r="K1033" s="38" t="str">
        <f>IF(ISBLANK('Model Participation Data'!$L$49),"-",'Model Participation Data'!$L$49)</f>
        <v>-</v>
      </c>
      <c r="L1033" s="39" t="str">
        <f>IF(ISBLANK('Model Participation Data'!$M$49),"-",'Model Participation Data'!$M$49)</f>
        <v>-</v>
      </c>
      <c r="M1033" s="43">
        <f>IF(ISNA(SUMIFS(INDEX('Model Participation Data'!$N$8:$DX$57,0,MATCH(CONCATENATE($J1033,M$6),'Model Participation Data'!$N$6:$DX$6,0)),'Model Participation Data'!$B$8:$B$57,$C1033,'Model Participation Data'!$C$8:$C$57,$D1033)),"-",SUMIFS(INDEX('Model Participation Data'!$N$8:$DX$57,0,MATCH(CONCATENATE($J1033,M$6),'Model Participation Data'!$N$6:$DX$6,0)),'Model Participation Data'!$B$8:$B$57,$C1033,'Model Participation Data'!$C$8:$C$57,$D1033))</f>
        <v>0</v>
      </c>
      <c r="N1033" s="43">
        <f>IF(ISNA(SUMIFS(INDEX('Model Participation Data'!$N$8:$DX$57,0,MATCH(CONCATENATE($J1033,N$6),'Model Participation Data'!$N$6:$DX$6,0)),'Model Participation Data'!$B$8:$B$57,$C1033,'Model Participation Data'!$C$8:$C$57,$D1033)),"-",SUMIFS(INDEX('Model Participation Data'!$N$8:$DX$57,0,MATCH(CONCATENATE($J1033,N$6),'Model Participation Data'!$N$6:$DX$6,0)),'Model Participation Data'!$B$8:$B$57,$C1033,'Model Participation Data'!$C$8:$C$57,$D1033))</f>
        <v>0</v>
      </c>
      <c r="O1033" s="154">
        <f>IF(ISNA(SUMIFS(INDEX('Model Participation Data'!$N$8:$DX$57,0,MATCH(CONCATENATE($J1033,O$6),'Model Participation Data'!$N$6:$DX$6,0)),'Model Participation Data'!$B$8:$B$57,$C1033,'Model Participation Data'!$C$8:$C$57,$D1033)),"-",SUMIFS(INDEX('Model Participation Data'!$N$8:$DX$57,0,MATCH(CONCATENATE($J1033,O$6),'Model Participation Data'!$N$6:$DX$6,0)),'Model Participation Data'!$B$8:$B$57,$C1033,'Model Participation Data'!$C$8:$C$57,$D1033))</f>
        <v>0</v>
      </c>
    </row>
    <row r="1034" spans="2:15" outlineLevel="1" x14ac:dyDescent="0.35">
      <c r="B1034" s="37" t="s">
        <v>80</v>
      </c>
      <c r="C1034" s="38" t="str">
        <f>IF(ISBLANK('Model Participation Data'!$B$49),"-",'Model Participation Data'!$B$49)</f>
        <v>-</v>
      </c>
      <c r="D1034" s="38" t="str">
        <f>IF(ISBLANK('Model Participation Data'!$C$49),"-",'Model Participation Data'!$C$49)</f>
        <v>-</v>
      </c>
      <c r="E1034" s="38" t="str">
        <f>IF(ISBLANK('Model Participation Data'!$D$49),"-",'Model Participation Data'!$D$49)</f>
        <v>-</v>
      </c>
      <c r="F1034" s="38" t="str">
        <f>IF(ISBLANK('Model Participation Data'!$E$49),"-",'Model Participation Data'!$E$49)</f>
        <v>-</v>
      </c>
      <c r="G1034" s="151" t="str">
        <f>IF(ISBLANK('Model Participation Data'!$F$49),"-",'Model Participation Data'!$F$49)</f>
        <v>-</v>
      </c>
      <c r="H1034" s="38">
        <v>1</v>
      </c>
      <c r="I1034" s="38">
        <v>2</v>
      </c>
      <c r="J1034" s="150" t="str">
        <f t="shared" si="51"/>
        <v>12</v>
      </c>
      <c r="K1034" s="38" t="str">
        <f>IF(ISBLANK('Model Participation Data'!$L$49),"-",'Model Participation Data'!$L$49)</f>
        <v>-</v>
      </c>
      <c r="L1034" s="39" t="str">
        <f>IF(ISBLANK('Model Participation Data'!$M$49),"-",'Model Participation Data'!$M$49)</f>
        <v>-</v>
      </c>
      <c r="M1034" s="43">
        <f>IF(ISNA(SUMIFS(INDEX('Model Participation Data'!$N$8:$DX$57,0,MATCH(CONCATENATE($J1034,M$6),'Model Participation Data'!$N$6:$DX$6,0)),'Model Participation Data'!$B$8:$B$57,$C1034,'Model Participation Data'!$C$8:$C$57,$D1034)),"-",SUMIFS(INDEX('Model Participation Data'!$N$8:$DX$57,0,MATCH(CONCATENATE($J1034,M$6),'Model Participation Data'!$N$6:$DX$6,0)),'Model Participation Data'!$B$8:$B$57,$C1034,'Model Participation Data'!$C$8:$C$57,$D1034))</f>
        <v>0</v>
      </c>
      <c r="N1034" s="43">
        <f>IF(ISNA(SUMIFS(INDEX('Model Participation Data'!$N$8:$DX$57,0,MATCH(CONCATENATE($J1034,N$6),'Model Participation Data'!$N$6:$DX$6,0)),'Model Participation Data'!$B$8:$B$57,$C1034,'Model Participation Data'!$C$8:$C$57,$D1034)),"-",SUMIFS(INDEX('Model Participation Data'!$N$8:$DX$57,0,MATCH(CONCATENATE($J1034,N$6),'Model Participation Data'!$N$6:$DX$6,0)),'Model Participation Data'!$B$8:$B$57,$C1034,'Model Participation Data'!$C$8:$C$57,$D1034))</f>
        <v>0</v>
      </c>
      <c r="O1034" s="154">
        <f>IF(ISNA(SUMIFS(INDEX('Model Participation Data'!$N$8:$DX$57,0,MATCH(CONCATENATE($J1034,O$6),'Model Participation Data'!$N$6:$DX$6,0)),'Model Participation Data'!$B$8:$B$57,$C1034,'Model Participation Data'!$C$8:$C$57,$D1034)),"-",SUMIFS(INDEX('Model Participation Data'!$N$8:$DX$57,0,MATCH(CONCATENATE($J1034,O$6),'Model Participation Data'!$N$6:$DX$6,0)),'Model Participation Data'!$B$8:$B$57,$C1034,'Model Participation Data'!$C$8:$C$57,$D1034))</f>
        <v>0</v>
      </c>
    </row>
    <row r="1035" spans="2:15" outlineLevel="1" x14ac:dyDescent="0.35">
      <c r="B1035" s="37" t="s">
        <v>80</v>
      </c>
      <c r="C1035" s="38" t="str">
        <f>IF(ISBLANK('Model Participation Data'!$B$49),"-",'Model Participation Data'!$B$49)</f>
        <v>-</v>
      </c>
      <c r="D1035" s="38" t="str">
        <f>IF(ISBLANK('Model Participation Data'!$C$49),"-",'Model Participation Data'!$C$49)</f>
        <v>-</v>
      </c>
      <c r="E1035" s="38" t="str">
        <f>IF(ISBLANK('Model Participation Data'!$D$49),"-",'Model Participation Data'!$D$49)</f>
        <v>-</v>
      </c>
      <c r="F1035" s="38" t="str">
        <f>IF(ISBLANK('Model Participation Data'!$E$49),"-",'Model Participation Data'!$E$49)</f>
        <v>-</v>
      </c>
      <c r="G1035" s="151" t="str">
        <f>IF(ISBLANK('Model Participation Data'!$F$49),"-",'Model Participation Data'!$F$49)</f>
        <v>-</v>
      </c>
      <c r="H1035" s="38">
        <v>1</v>
      </c>
      <c r="I1035" s="38">
        <v>3</v>
      </c>
      <c r="J1035" s="150" t="str">
        <f t="shared" si="51"/>
        <v>13</v>
      </c>
      <c r="K1035" s="38" t="str">
        <f>IF(ISBLANK('Model Participation Data'!$L$49),"-",'Model Participation Data'!$L$49)</f>
        <v>-</v>
      </c>
      <c r="L1035" s="39" t="str">
        <f>IF(ISBLANK('Model Participation Data'!$M$49),"-",'Model Participation Data'!$M$49)</f>
        <v>-</v>
      </c>
      <c r="M1035" s="43">
        <f>IF(ISNA(SUMIFS(INDEX('Model Participation Data'!$N$8:$DX$57,0,MATCH(CONCATENATE($J1035,M$6),'Model Participation Data'!$N$6:$DX$6,0)),'Model Participation Data'!$B$8:$B$57,$C1035,'Model Participation Data'!$C$8:$C$57,$D1035)),"-",SUMIFS(INDEX('Model Participation Data'!$N$8:$DX$57,0,MATCH(CONCATENATE($J1035,M$6),'Model Participation Data'!$N$6:$DX$6,0)),'Model Participation Data'!$B$8:$B$57,$C1035,'Model Participation Data'!$C$8:$C$57,$D1035))</f>
        <v>0</v>
      </c>
      <c r="N1035" s="43">
        <f>IF(ISNA(SUMIFS(INDEX('Model Participation Data'!$N$8:$DX$57,0,MATCH(CONCATENATE($J1035,N$6),'Model Participation Data'!$N$6:$DX$6,0)),'Model Participation Data'!$B$8:$B$57,$C1035,'Model Participation Data'!$C$8:$C$57,$D1035)),"-",SUMIFS(INDEX('Model Participation Data'!$N$8:$DX$57,0,MATCH(CONCATENATE($J1035,N$6),'Model Participation Data'!$N$6:$DX$6,0)),'Model Participation Data'!$B$8:$B$57,$C1035,'Model Participation Data'!$C$8:$C$57,$D1035))</f>
        <v>0</v>
      </c>
      <c r="O1035" s="154">
        <f>IF(ISNA(SUMIFS(INDEX('Model Participation Data'!$N$8:$DX$57,0,MATCH(CONCATENATE($J1035,O$6),'Model Participation Data'!$N$6:$DX$6,0)),'Model Participation Data'!$B$8:$B$57,$C1035,'Model Participation Data'!$C$8:$C$57,$D1035)),"-",SUMIFS(INDEX('Model Participation Data'!$N$8:$DX$57,0,MATCH(CONCATENATE($J1035,O$6),'Model Participation Data'!$N$6:$DX$6,0)),'Model Participation Data'!$B$8:$B$57,$C1035,'Model Participation Data'!$C$8:$C$57,$D1035))</f>
        <v>0</v>
      </c>
    </row>
    <row r="1036" spans="2:15" outlineLevel="1" x14ac:dyDescent="0.35">
      <c r="B1036" s="37" t="s">
        <v>80</v>
      </c>
      <c r="C1036" s="38" t="str">
        <f>IF(ISBLANK('Model Participation Data'!$B$49),"-",'Model Participation Data'!$B$49)</f>
        <v>-</v>
      </c>
      <c r="D1036" s="38" t="str">
        <f>IF(ISBLANK('Model Participation Data'!$C$49),"-",'Model Participation Data'!$C$49)</f>
        <v>-</v>
      </c>
      <c r="E1036" s="38" t="str">
        <f>IF(ISBLANK('Model Participation Data'!$D$49),"-",'Model Participation Data'!$D$49)</f>
        <v>-</v>
      </c>
      <c r="F1036" s="38" t="str">
        <f>IF(ISBLANK('Model Participation Data'!$E$49),"-",'Model Participation Data'!$E$49)</f>
        <v>-</v>
      </c>
      <c r="G1036" s="151" t="str">
        <f>IF(ISBLANK('Model Participation Data'!$F$49),"-",'Model Participation Data'!$F$49)</f>
        <v>-</v>
      </c>
      <c r="H1036" s="38">
        <v>1</v>
      </c>
      <c r="I1036" s="38">
        <v>4</v>
      </c>
      <c r="J1036" s="150" t="str">
        <f t="shared" si="51"/>
        <v>14</v>
      </c>
      <c r="K1036" s="38" t="str">
        <f>IF(ISBLANK('Model Participation Data'!$L$49),"-",'Model Participation Data'!$L$49)</f>
        <v>-</v>
      </c>
      <c r="L1036" s="39" t="str">
        <f>IF(ISBLANK('Model Participation Data'!$M$49),"-",'Model Participation Data'!$M$49)</f>
        <v>-</v>
      </c>
      <c r="M1036" s="43">
        <f>IF(ISNA(SUMIFS(INDEX('Model Participation Data'!$N$8:$DX$57,0,MATCH(CONCATENATE($J1036,M$6),'Model Participation Data'!$N$6:$DX$6,0)),'Model Participation Data'!$B$8:$B$57,$C1036,'Model Participation Data'!$C$8:$C$57,$D1036)),"-",SUMIFS(INDEX('Model Participation Data'!$N$8:$DX$57,0,MATCH(CONCATENATE($J1036,M$6),'Model Participation Data'!$N$6:$DX$6,0)),'Model Participation Data'!$B$8:$B$57,$C1036,'Model Participation Data'!$C$8:$C$57,$D1036))</f>
        <v>0</v>
      </c>
      <c r="N1036" s="43">
        <f>IF(ISNA(SUMIFS(INDEX('Model Participation Data'!$N$8:$DX$57,0,MATCH(CONCATENATE($J1036,N$6),'Model Participation Data'!$N$6:$DX$6,0)),'Model Participation Data'!$B$8:$B$57,$C1036,'Model Participation Data'!$C$8:$C$57,$D1036)),"-",SUMIFS(INDEX('Model Participation Data'!$N$8:$DX$57,0,MATCH(CONCATENATE($J1036,N$6),'Model Participation Data'!$N$6:$DX$6,0)),'Model Participation Data'!$B$8:$B$57,$C1036,'Model Participation Data'!$C$8:$C$57,$D1036))</f>
        <v>0</v>
      </c>
      <c r="O1036" s="154">
        <f>IF(ISNA(SUMIFS(INDEX('Model Participation Data'!$N$8:$DX$57,0,MATCH(CONCATENATE($J1036,O$6),'Model Participation Data'!$N$6:$DX$6,0)),'Model Participation Data'!$B$8:$B$57,$C1036,'Model Participation Data'!$C$8:$C$57,$D1036)),"-",SUMIFS(INDEX('Model Participation Data'!$N$8:$DX$57,0,MATCH(CONCATENATE($J1036,O$6),'Model Participation Data'!$N$6:$DX$6,0)),'Model Participation Data'!$B$8:$B$57,$C1036,'Model Participation Data'!$C$8:$C$57,$D1036))</f>
        <v>0</v>
      </c>
    </row>
    <row r="1037" spans="2:15" outlineLevel="1" x14ac:dyDescent="0.35">
      <c r="B1037" s="37" t="s">
        <v>80</v>
      </c>
      <c r="C1037" s="38" t="str">
        <f>IF(ISBLANK('Model Participation Data'!$B$49),"-",'Model Participation Data'!$B$49)</f>
        <v>-</v>
      </c>
      <c r="D1037" s="38" t="str">
        <f>IF(ISBLANK('Model Participation Data'!$C$49),"-",'Model Participation Data'!$C$49)</f>
        <v>-</v>
      </c>
      <c r="E1037" s="38" t="str">
        <f>IF(ISBLANK('Model Participation Data'!$D$49),"-",'Model Participation Data'!$D$49)</f>
        <v>-</v>
      </c>
      <c r="F1037" s="38" t="str">
        <f>IF(ISBLANK('Model Participation Data'!$E$49),"-",'Model Participation Data'!$E$49)</f>
        <v>-</v>
      </c>
      <c r="G1037" s="151" t="str">
        <f>IF(ISBLANK('Model Participation Data'!$F$49),"-",'Model Participation Data'!$F$49)</f>
        <v>-</v>
      </c>
      <c r="H1037" s="38">
        <v>1</v>
      </c>
      <c r="I1037" s="38">
        <v>5</v>
      </c>
      <c r="J1037" s="150" t="str">
        <f t="shared" si="51"/>
        <v>15</v>
      </c>
      <c r="K1037" s="38" t="str">
        <f>IF(ISBLANK('Model Participation Data'!$L$49),"-",'Model Participation Data'!$L$49)</f>
        <v>-</v>
      </c>
      <c r="L1037" s="39" t="str">
        <f>IF(ISBLANK('Model Participation Data'!$M$49),"-",'Model Participation Data'!$M$49)</f>
        <v>-</v>
      </c>
      <c r="M1037" s="43">
        <f>IF(ISNA(SUMIFS(INDEX('Model Participation Data'!$N$8:$DX$57,0,MATCH(CONCATENATE($J1037,M$6),'Model Participation Data'!$N$6:$DX$6,0)),'Model Participation Data'!$B$8:$B$57,$C1037,'Model Participation Data'!$C$8:$C$57,$D1037)),"-",SUMIFS(INDEX('Model Participation Data'!$N$8:$DX$57,0,MATCH(CONCATENATE($J1037,M$6),'Model Participation Data'!$N$6:$DX$6,0)),'Model Participation Data'!$B$8:$B$57,$C1037,'Model Participation Data'!$C$8:$C$57,$D1037))</f>
        <v>0</v>
      </c>
      <c r="N1037" s="43">
        <f>IF(ISNA(SUMIFS(INDEX('Model Participation Data'!$N$8:$DX$57,0,MATCH(CONCATENATE($J1037,N$6),'Model Participation Data'!$N$6:$DX$6,0)),'Model Participation Data'!$B$8:$B$57,$C1037,'Model Participation Data'!$C$8:$C$57,$D1037)),"-",SUMIFS(INDEX('Model Participation Data'!$N$8:$DX$57,0,MATCH(CONCATENATE($J1037,N$6),'Model Participation Data'!$N$6:$DX$6,0)),'Model Participation Data'!$B$8:$B$57,$C1037,'Model Participation Data'!$C$8:$C$57,$D1037))</f>
        <v>0</v>
      </c>
      <c r="O1037" s="154">
        <f>IF(ISNA(SUMIFS(INDEX('Model Participation Data'!$N$8:$DX$57,0,MATCH(CONCATENATE($J1037,O$6),'Model Participation Data'!$N$6:$DX$6,0)),'Model Participation Data'!$B$8:$B$57,$C1037,'Model Participation Data'!$C$8:$C$57,$D1037)),"-",SUMIFS(INDEX('Model Participation Data'!$N$8:$DX$57,0,MATCH(CONCATENATE($J1037,O$6),'Model Participation Data'!$N$6:$DX$6,0)),'Model Participation Data'!$B$8:$B$57,$C1037,'Model Participation Data'!$C$8:$C$57,$D1037))</f>
        <v>0</v>
      </c>
    </row>
    <row r="1038" spans="2:15" outlineLevel="1" x14ac:dyDescent="0.35">
      <c r="B1038" s="37" t="s">
        <v>80</v>
      </c>
      <c r="C1038" s="38" t="str">
        <f>IF(ISBLANK('Model Participation Data'!$B$49),"-",'Model Participation Data'!$B$49)</f>
        <v>-</v>
      </c>
      <c r="D1038" s="38" t="str">
        <f>IF(ISBLANK('Model Participation Data'!$C$49),"-",'Model Participation Data'!$C$49)</f>
        <v>-</v>
      </c>
      <c r="E1038" s="38" t="str">
        <f>IF(ISBLANK('Model Participation Data'!$D$49),"-",'Model Participation Data'!$D$49)</f>
        <v>-</v>
      </c>
      <c r="F1038" s="38" t="str">
        <f>IF(ISBLANK('Model Participation Data'!$E$49),"-",'Model Participation Data'!$E$49)</f>
        <v>-</v>
      </c>
      <c r="G1038" s="151" t="str">
        <f>IF(ISBLANK('Model Participation Data'!$F$49),"-",'Model Participation Data'!$F$49)</f>
        <v>-</v>
      </c>
      <c r="H1038" s="38">
        <v>1</v>
      </c>
      <c r="I1038" s="38" t="s">
        <v>65</v>
      </c>
      <c r="J1038" s="150" t="str">
        <f t="shared" si="51"/>
        <v>1Goal</v>
      </c>
      <c r="K1038" s="38" t="str">
        <f>IF(ISBLANK('Model Participation Data'!$L$49),"-",'Model Participation Data'!$L$49)</f>
        <v>-</v>
      </c>
      <c r="L1038" s="39" t="str">
        <f>IF(ISBLANK('Model Participation Data'!$M$49),"-",'Model Participation Data'!$M$49)</f>
        <v>-</v>
      </c>
      <c r="M1038" s="43" t="str">
        <f>IF(ISNA(SUMIFS(INDEX('Model Participation Data'!$N$8:$DX$57,0,MATCH(CONCATENATE($J1038,M$6),'Model Participation Data'!$N$6:$DX$6,0)),'Model Participation Data'!$B$8:$B$57,$C1038,'Model Participation Data'!$C$8:$C$57,$D1038)),"-",SUMIFS(INDEX('Model Participation Data'!$N$8:$DX$57,0,MATCH(CONCATENATE($J1038,M$6),'Model Participation Data'!$N$6:$DX$6,0)),'Model Participation Data'!$B$8:$B$57,$C1038,'Model Participation Data'!$C$8:$C$57,$D1038))</f>
        <v>-</v>
      </c>
      <c r="N1038" s="43" t="str">
        <f>IF(ISNA(SUMIFS(INDEX('Model Participation Data'!$N$8:$DX$57,0,MATCH(CONCATENATE($J1038,N$6),'Model Participation Data'!$N$6:$DX$6,0)),'Model Participation Data'!$B$8:$B$57,$C1038,'Model Participation Data'!$C$8:$C$57,$D1038)),"-",SUMIFS(INDEX('Model Participation Data'!$N$8:$DX$57,0,MATCH(CONCATENATE($J1038,N$6),'Model Participation Data'!$N$6:$DX$6,0)),'Model Participation Data'!$B$8:$B$57,$C1038,'Model Participation Data'!$C$8:$C$57,$D1038))</f>
        <v>-</v>
      </c>
      <c r="O1038" s="154">
        <f>IF(ISNA(SUMIFS(INDEX('Model Participation Data'!$N$8:$DX$57,0,MATCH(CONCATENATE($J1038,O$6),'Model Participation Data'!$N$6:$DX$6,0)),'Model Participation Data'!$B$8:$B$57,$C1038,'Model Participation Data'!$C$8:$C$57,$D1038)),"-",SUMIFS(INDEX('Model Participation Data'!$N$8:$DX$57,0,MATCH(CONCATENATE($J1038,O$6),'Model Participation Data'!$N$6:$DX$6,0)),'Model Participation Data'!$B$8:$B$57,$C1038,'Model Participation Data'!$C$8:$C$57,$D1038))</f>
        <v>0</v>
      </c>
    </row>
    <row r="1039" spans="2:15" outlineLevel="1" x14ac:dyDescent="0.35">
      <c r="B1039" s="37" t="s">
        <v>80</v>
      </c>
      <c r="C1039" s="38" t="str">
        <f>IF(ISBLANK('Model Participation Data'!$B$49),"-",'Model Participation Data'!$B$49)</f>
        <v>-</v>
      </c>
      <c r="D1039" s="38" t="str">
        <f>IF(ISBLANK('Model Participation Data'!$C$49),"-",'Model Participation Data'!$C$49)</f>
        <v>-</v>
      </c>
      <c r="E1039" s="38" t="str">
        <f>IF(ISBLANK('Model Participation Data'!$D$49),"-",'Model Participation Data'!$D$49)</f>
        <v>-</v>
      </c>
      <c r="F1039" s="38" t="str">
        <f>IF(ISBLANK('Model Participation Data'!$E$49),"-",'Model Participation Data'!$E$49)</f>
        <v>-</v>
      </c>
      <c r="G1039" s="151" t="str">
        <f>IF(ISBLANK('Model Participation Data'!$F$49),"-",'Model Participation Data'!$F$49)</f>
        <v>-</v>
      </c>
      <c r="H1039" s="38">
        <v>2</v>
      </c>
      <c r="I1039" s="38">
        <v>1</v>
      </c>
      <c r="J1039" s="150" t="str">
        <f t="shared" si="51"/>
        <v>21</v>
      </c>
      <c r="K1039" s="38" t="str">
        <f>IF(ISBLANK('Model Participation Data'!$L$49),"-",'Model Participation Data'!$L$49)</f>
        <v>-</v>
      </c>
      <c r="L1039" s="39" t="str">
        <f>IF(ISBLANK('Model Participation Data'!$M$49),"-",'Model Participation Data'!$M$49)</f>
        <v>-</v>
      </c>
      <c r="M1039" s="43">
        <f>IF(ISNA(SUMIFS(INDEX('Model Participation Data'!$N$8:$DX$57,0,MATCH(CONCATENATE($J1039,M$6),'Model Participation Data'!$N$6:$DX$6,0)),'Model Participation Data'!$B$8:$B$57,$C1039,'Model Participation Data'!$C$8:$C$57,$D1039)),"-",SUMIFS(INDEX('Model Participation Data'!$N$8:$DX$57,0,MATCH(CONCATENATE($J1039,M$6),'Model Participation Data'!$N$6:$DX$6,0)),'Model Participation Data'!$B$8:$B$57,$C1039,'Model Participation Data'!$C$8:$C$57,$D1039))</f>
        <v>0</v>
      </c>
      <c r="N1039" s="43">
        <f>IF(ISNA(SUMIFS(INDEX('Model Participation Data'!$N$8:$DX$57,0,MATCH(CONCATENATE($J1039,N$6),'Model Participation Data'!$N$6:$DX$6,0)),'Model Participation Data'!$B$8:$B$57,$C1039,'Model Participation Data'!$C$8:$C$57,$D1039)),"-",SUMIFS(INDEX('Model Participation Data'!$N$8:$DX$57,0,MATCH(CONCATENATE($J1039,N$6),'Model Participation Data'!$N$6:$DX$6,0)),'Model Participation Data'!$B$8:$B$57,$C1039,'Model Participation Data'!$C$8:$C$57,$D1039))</f>
        <v>0</v>
      </c>
      <c r="O1039" s="154">
        <f>IF(ISNA(SUMIFS(INDEX('Model Participation Data'!$N$8:$DX$57,0,MATCH(CONCATENATE($J1039,O$6),'Model Participation Data'!$N$6:$DX$6,0)),'Model Participation Data'!$B$8:$B$57,$C1039,'Model Participation Data'!$C$8:$C$57,$D1039)),"-",SUMIFS(INDEX('Model Participation Data'!$N$8:$DX$57,0,MATCH(CONCATENATE($J1039,O$6),'Model Participation Data'!$N$6:$DX$6,0)),'Model Participation Data'!$B$8:$B$57,$C1039,'Model Participation Data'!$C$8:$C$57,$D1039))</f>
        <v>0</v>
      </c>
    </row>
    <row r="1040" spans="2:15" outlineLevel="1" x14ac:dyDescent="0.35">
      <c r="B1040" s="37" t="s">
        <v>80</v>
      </c>
      <c r="C1040" s="38" t="str">
        <f>IF(ISBLANK('Model Participation Data'!$B$49),"-",'Model Participation Data'!$B$49)</f>
        <v>-</v>
      </c>
      <c r="D1040" s="38" t="str">
        <f>IF(ISBLANK('Model Participation Data'!$C$49),"-",'Model Participation Data'!$C$49)</f>
        <v>-</v>
      </c>
      <c r="E1040" s="38" t="str">
        <f>IF(ISBLANK('Model Participation Data'!$D$49),"-",'Model Participation Data'!$D$49)</f>
        <v>-</v>
      </c>
      <c r="F1040" s="38" t="str">
        <f>IF(ISBLANK('Model Participation Data'!$E$49),"-",'Model Participation Data'!$E$49)</f>
        <v>-</v>
      </c>
      <c r="G1040" s="151" t="str">
        <f>IF(ISBLANK('Model Participation Data'!$F$49),"-",'Model Participation Data'!$F$49)</f>
        <v>-</v>
      </c>
      <c r="H1040" s="38">
        <v>2</v>
      </c>
      <c r="I1040" s="38">
        <v>2</v>
      </c>
      <c r="J1040" s="150" t="str">
        <f t="shared" si="51"/>
        <v>22</v>
      </c>
      <c r="K1040" s="38" t="str">
        <f>IF(ISBLANK('Model Participation Data'!$L$49),"-",'Model Participation Data'!$L$49)</f>
        <v>-</v>
      </c>
      <c r="L1040" s="39" t="str">
        <f>IF(ISBLANK('Model Participation Data'!$M$49),"-",'Model Participation Data'!$M$49)</f>
        <v>-</v>
      </c>
      <c r="M1040" s="43">
        <f>IF(ISNA(SUMIFS(INDEX('Model Participation Data'!$N$8:$DX$57,0,MATCH(CONCATENATE($J1040,M$6),'Model Participation Data'!$N$6:$DX$6,0)),'Model Participation Data'!$B$8:$B$57,$C1040,'Model Participation Data'!$C$8:$C$57,$D1040)),"-",SUMIFS(INDEX('Model Participation Data'!$N$8:$DX$57,0,MATCH(CONCATENATE($J1040,M$6),'Model Participation Data'!$N$6:$DX$6,0)),'Model Participation Data'!$B$8:$B$57,$C1040,'Model Participation Data'!$C$8:$C$57,$D1040))</f>
        <v>0</v>
      </c>
      <c r="N1040" s="43">
        <f>IF(ISNA(SUMIFS(INDEX('Model Participation Data'!$N$8:$DX$57,0,MATCH(CONCATENATE($J1040,N$6),'Model Participation Data'!$N$6:$DX$6,0)),'Model Participation Data'!$B$8:$B$57,$C1040,'Model Participation Data'!$C$8:$C$57,$D1040)),"-",SUMIFS(INDEX('Model Participation Data'!$N$8:$DX$57,0,MATCH(CONCATENATE($J1040,N$6),'Model Participation Data'!$N$6:$DX$6,0)),'Model Participation Data'!$B$8:$B$57,$C1040,'Model Participation Data'!$C$8:$C$57,$D1040))</f>
        <v>0</v>
      </c>
      <c r="O1040" s="154">
        <f>IF(ISNA(SUMIFS(INDEX('Model Participation Data'!$N$8:$DX$57,0,MATCH(CONCATENATE($J1040,O$6),'Model Participation Data'!$N$6:$DX$6,0)),'Model Participation Data'!$B$8:$B$57,$C1040,'Model Participation Data'!$C$8:$C$57,$D1040)),"-",SUMIFS(INDEX('Model Participation Data'!$N$8:$DX$57,0,MATCH(CONCATENATE($J1040,O$6),'Model Participation Data'!$N$6:$DX$6,0)),'Model Participation Data'!$B$8:$B$57,$C1040,'Model Participation Data'!$C$8:$C$57,$D1040))</f>
        <v>0</v>
      </c>
    </row>
    <row r="1041" spans="2:15" outlineLevel="1" x14ac:dyDescent="0.35">
      <c r="B1041" s="37" t="s">
        <v>80</v>
      </c>
      <c r="C1041" s="38" t="str">
        <f>IF(ISBLANK('Model Participation Data'!$B$49),"-",'Model Participation Data'!$B$49)</f>
        <v>-</v>
      </c>
      <c r="D1041" s="38" t="str">
        <f>IF(ISBLANK('Model Participation Data'!$C$49),"-",'Model Participation Data'!$C$49)</f>
        <v>-</v>
      </c>
      <c r="E1041" s="38" t="str">
        <f>IF(ISBLANK('Model Participation Data'!$D$49),"-",'Model Participation Data'!$D$49)</f>
        <v>-</v>
      </c>
      <c r="F1041" s="38" t="str">
        <f>IF(ISBLANK('Model Participation Data'!$E$49),"-",'Model Participation Data'!$E$49)</f>
        <v>-</v>
      </c>
      <c r="G1041" s="151" t="str">
        <f>IF(ISBLANK('Model Participation Data'!$F$49),"-",'Model Participation Data'!$F$49)</f>
        <v>-</v>
      </c>
      <c r="H1041" s="38">
        <v>2</v>
      </c>
      <c r="I1041" s="38">
        <v>3</v>
      </c>
      <c r="J1041" s="150" t="str">
        <f t="shared" ref="J1041:J1122" si="55">CONCATENATE(H1041,I1041)</f>
        <v>23</v>
      </c>
      <c r="K1041" s="38" t="str">
        <f>IF(ISBLANK('Model Participation Data'!$L$49),"-",'Model Participation Data'!$L$49)</f>
        <v>-</v>
      </c>
      <c r="L1041" s="39" t="str">
        <f>IF(ISBLANK('Model Participation Data'!$M$49),"-",'Model Participation Data'!$M$49)</f>
        <v>-</v>
      </c>
      <c r="M1041" s="43">
        <f>IF(ISNA(SUMIFS(INDEX('Model Participation Data'!$N$8:$DX$57,0,MATCH(CONCATENATE($J1041,M$6),'Model Participation Data'!$N$6:$DX$6,0)),'Model Participation Data'!$B$8:$B$57,$C1041,'Model Participation Data'!$C$8:$C$57,$D1041)),"-",SUMIFS(INDEX('Model Participation Data'!$N$8:$DX$57,0,MATCH(CONCATENATE($J1041,M$6),'Model Participation Data'!$N$6:$DX$6,0)),'Model Participation Data'!$B$8:$B$57,$C1041,'Model Participation Data'!$C$8:$C$57,$D1041))</f>
        <v>0</v>
      </c>
      <c r="N1041" s="43">
        <f>IF(ISNA(SUMIFS(INDEX('Model Participation Data'!$N$8:$DX$57,0,MATCH(CONCATENATE($J1041,N$6),'Model Participation Data'!$N$6:$DX$6,0)),'Model Participation Data'!$B$8:$B$57,$C1041,'Model Participation Data'!$C$8:$C$57,$D1041)),"-",SUMIFS(INDEX('Model Participation Data'!$N$8:$DX$57,0,MATCH(CONCATENATE($J1041,N$6),'Model Participation Data'!$N$6:$DX$6,0)),'Model Participation Data'!$B$8:$B$57,$C1041,'Model Participation Data'!$C$8:$C$57,$D1041))</f>
        <v>0</v>
      </c>
      <c r="O1041" s="154">
        <f>IF(ISNA(SUMIFS(INDEX('Model Participation Data'!$N$8:$DX$57,0,MATCH(CONCATENATE($J1041,O$6),'Model Participation Data'!$N$6:$DX$6,0)),'Model Participation Data'!$B$8:$B$57,$C1041,'Model Participation Data'!$C$8:$C$57,$D1041)),"-",SUMIFS(INDEX('Model Participation Data'!$N$8:$DX$57,0,MATCH(CONCATENATE($J1041,O$6),'Model Participation Data'!$N$6:$DX$6,0)),'Model Participation Data'!$B$8:$B$57,$C1041,'Model Participation Data'!$C$8:$C$57,$D1041))</f>
        <v>0</v>
      </c>
    </row>
    <row r="1042" spans="2:15" outlineLevel="1" x14ac:dyDescent="0.35">
      <c r="B1042" s="37" t="s">
        <v>80</v>
      </c>
      <c r="C1042" s="38" t="str">
        <f>IF(ISBLANK('Model Participation Data'!$B$49),"-",'Model Participation Data'!$B$49)</f>
        <v>-</v>
      </c>
      <c r="D1042" s="38" t="str">
        <f>IF(ISBLANK('Model Participation Data'!$C$49),"-",'Model Participation Data'!$C$49)</f>
        <v>-</v>
      </c>
      <c r="E1042" s="38" t="str">
        <f>IF(ISBLANK('Model Participation Data'!$D$49),"-",'Model Participation Data'!$D$49)</f>
        <v>-</v>
      </c>
      <c r="F1042" s="38" t="str">
        <f>IF(ISBLANK('Model Participation Data'!$E$49),"-",'Model Participation Data'!$E$49)</f>
        <v>-</v>
      </c>
      <c r="G1042" s="151" t="str">
        <f>IF(ISBLANK('Model Participation Data'!$F$49),"-",'Model Participation Data'!$F$49)</f>
        <v>-</v>
      </c>
      <c r="H1042" s="38">
        <v>2</v>
      </c>
      <c r="I1042" s="38">
        <v>4</v>
      </c>
      <c r="J1042" s="150" t="str">
        <f t="shared" si="55"/>
        <v>24</v>
      </c>
      <c r="K1042" s="38" t="str">
        <f>IF(ISBLANK('Model Participation Data'!$L$49),"-",'Model Participation Data'!$L$49)</f>
        <v>-</v>
      </c>
      <c r="L1042" s="39" t="str">
        <f>IF(ISBLANK('Model Participation Data'!$M$49),"-",'Model Participation Data'!$M$49)</f>
        <v>-</v>
      </c>
      <c r="M1042" s="43">
        <f>IF(ISNA(SUMIFS(INDEX('Model Participation Data'!$N$8:$DX$57,0,MATCH(CONCATENATE($J1042,M$6),'Model Participation Data'!$N$6:$DX$6,0)),'Model Participation Data'!$B$8:$B$57,$C1042,'Model Participation Data'!$C$8:$C$57,$D1042)),"-",SUMIFS(INDEX('Model Participation Data'!$N$8:$DX$57,0,MATCH(CONCATENATE($J1042,M$6),'Model Participation Data'!$N$6:$DX$6,0)),'Model Participation Data'!$B$8:$B$57,$C1042,'Model Participation Data'!$C$8:$C$57,$D1042))</f>
        <v>0</v>
      </c>
      <c r="N1042" s="43">
        <f>IF(ISNA(SUMIFS(INDEX('Model Participation Data'!$N$8:$DX$57,0,MATCH(CONCATENATE($J1042,N$6),'Model Participation Data'!$N$6:$DX$6,0)),'Model Participation Data'!$B$8:$B$57,$C1042,'Model Participation Data'!$C$8:$C$57,$D1042)),"-",SUMIFS(INDEX('Model Participation Data'!$N$8:$DX$57,0,MATCH(CONCATENATE($J1042,N$6),'Model Participation Data'!$N$6:$DX$6,0)),'Model Participation Data'!$B$8:$B$57,$C1042,'Model Participation Data'!$C$8:$C$57,$D1042))</f>
        <v>0</v>
      </c>
      <c r="O1042" s="154">
        <f>IF(ISNA(SUMIFS(INDEX('Model Participation Data'!$N$8:$DX$57,0,MATCH(CONCATENATE($J1042,O$6),'Model Participation Data'!$N$6:$DX$6,0)),'Model Participation Data'!$B$8:$B$57,$C1042,'Model Participation Data'!$C$8:$C$57,$D1042)),"-",SUMIFS(INDEX('Model Participation Data'!$N$8:$DX$57,0,MATCH(CONCATENATE($J1042,O$6),'Model Participation Data'!$N$6:$DX$6,0)),'Model Participation Data'!$B$8:$B$57,$C1042,'Model Participation Data'!$C$8:$C$57,$D1042))</f>
        <v>0</v>
      </c>
    </row>
    <row r="1043" spans="2:15" outlineLevel="1" x14ac:dyDescent="0.35">
      <c r="B1043" s="37" t="s">
        <v>80</v>
      </c>
      <c r="C1043" s="38" t="str">
        <f>IF(ISBLANK('Model Participation Data'!$B$49),"-",'Model Participation Data'!$B$49)</f>
        <v>-</v>
      </c>
      <c r="D1043" s="38" t="str">
        <f>IF(ISBLANK('Model Participation Data'!$C$49),"-",'Model Participation Data'!$C$49)</f>
        <v>-</v>
      </c>
      <c r="E1043" s="38" t="str">
        <f>IF(ISBLANK('Model Participation Data'!$D$49),"-",'Model Participation Data'!$D$49)</f>
        <v>-</v>
      </c>
      <c r="F1043" s="38" t="str">
        <f>IF(ISBLANK('Model Participation Data'!$E$49),"-",'Model Participation Data'!$E$49)</f>
        <v>-</v>
      </c>
      <c r="G1043" s="151" t="str">
        <f>IF(ISBLANK('Model Participation Data'!$F$49),"-",'Model Participation Data'!$F$49)</f>
        <v>-</v>
      </c>
      <c r="H1043" s="38">
        <v>2</v>
      </c>
      <c r="I1043" s="38">
        <v>5</v>
      </c>
      <c r="J1043" s="150" t="str">
        <f t="shared" si="55"/>
        <v>25</v>
      </c>
      <c r="K1043" s="38" t="str">
        <f>IF(ISBLANK('Model Participation Data'!$L$49),"-",'Model Participation Data'!$L$49)</f>
        <v>-</v>
      </c>
      <c r="L1043" s="39" t="str">
        <f>IF(ISBLANK('Model Participation Data'!$M$49),"-",'Model Participation Data'!$M$49)</f>
        <v>-</v>
      </c>
      <c r="M1043" s="43">
        <f>IF(ISNA(SUMIFS(INDEX('Model Participation Data'!$N$8:$DX$57,0,MATCH(CONCATENATE($J1043,M$6),'Model Participation Data'!$N$6:$DX$6,0)),'Model Participation Data'!$B$8:$B$57,$C1043,'Model Participation Data'!$C$8:$C$57,$D1043)),"-",SUMIFS(INDEX('Model Participation Data'!$N$8:$DX$57,0,MATCH(CONCATENATE($J1043,M$6),'Model Participation Data'!$N$6:$DX$6,0)),'Model Participation Data'!$B$8:$B$57,$C1043,'Model Participation Data'!$C$8:$C$57,$D1043))</f>
        <v>0</v>
      </c>
      <c r="N1043" s="43">
        <f>IF(ISNA(SUMIFS(INDEX('Model Participation Data'!$N$8:$DX$57,0,MATCH(CONCATENATE($J1043,N$6),'Model Participation Data'!$N$6:$DX$6,0)),'Model Participation Data'!$B$8:$B$57,$C1043,'Model Participation Data'!$C$8:$C$57,$D1043)),"-",SUMIFS(INDEX('Model Participation Data'!$N$8:$DX$57,0,MATCH(CONCATENATE($J1043,N$6),'Model Participation Data'!$N$6:$DX$6,0)),'Model Participation Data'!$B$8:$B$57,$C1043,'Model Participation Data'!$C$8:$C$57,$D1043))</f>
        <v>0</v>
      </c>
      <c r="O1043" s="154">
        <f>IF(ISNA(SUMIFS(INDEX('Model Participation Data'!$N$8:$DX$57,0,MATCH(CONCATENATE($J1043,O$6),'Model Participation Data'!$N$6:$DX$6,0)),'Model Participation Data'!$B$8:$B$57,$C1043,'Model Participation Data'!$C$8:$C$57,$D1043)),"-",SUMIFS(INDEX('Model Participation Data'!$N$8:$DX$57,0,MATCH(CONCATENATE($J1043,O$6),'Model Participation Data'!$N$6:$DX$6,0)),'Model Participation Data'!$B$8:$B$57,$C1043,'Model Participation Data'!$C$8:$C$57,$D1043))</f>
        <v>0</v>
      </c>
    </row>
    <row r="1044" spans="2:15" outlineLevel="1" x14ac:dyDescent="0.35">
      <c r="B1044" s="37" t="s">
        <v>80</v>
      </c>
      <c r="C1044" s="38" t="str">
        <f>IF(ISBLANK('Model Participation Data'!$B$49),"-",'Model Participation Data'!$B$49)</f>
        <v>-</v>
      </c>
      <c r="D1044" s="38" t="str">
        <f>IF(ISBLANK('Model Participation Data'!$C$49),"-",'Model Participation Data'!$C$49)</f>
        <v>-</v>
      </c>
      <c r="E1044" s="38" t="str">
        <f>IF(ISBLANK('Model Participation Data'!$D$49),"-",'Model Participation Data'!$D$49)</f>
        <v>-</v>
      </c>
      <c r="F1044" s="38" t="str">
        <f>IF(ISBLANK('Model Participation Data'!$E$49),"-",'Model Participation Data'!$E$49)</f>
        <v>-</v>
      </c>
      <c r="G1044" s="151" t="str">
        <f>IF(ISBLANK('Model Participation Data'!$F$49),"-",'Model Participation Data'!$F$49)</f>
        <v>-</v>
      </c>
      <c r="H1044" s="38">
        <v>2</v>
      </c>
      <c r="I1044" s="38" t="s">
        <v>65</v>
      </c>
      <c r="J1044" s="150" t="str">
        <f t="shared" si="55"/>
        <v>2Goal</v>
      </c>
      <c r="K1044" s="38" t="str">
        <f>IF(ISBLANK('Model Participation Data'!$L$49),"-",'Model Participation Data'!$L$49)</f>
        <v>-</v>
      </c>
      <c r="L1044" s="39" t="str">
        <f>IF(ISBLANK('Model Participation Data'!$M$49),"-",'Model Participation Data'!$M$49)</f>
        <v>-</v>
      </c>
      <c r="M1044" s="43" t="str">
        <f>IF(ISNA(SUMIFS(INDEX('Model Participation Data'!$N$8:$DX$57,0,MATCH(CONCATENATE($J1044,M$6),'Model Participation Data'!$N$6:$DX$6,0)),'Model Participation Data'!$B$8:$B$57,$C1044,'Model Participation Data'!$C$8:$C$57,$D1044)),"-",SUMIFS(INDEX('Model Participation Data'!$N$8:$DX$57,0,MATCH(CONCATENATE($J1044,M$6),'Model Participation Data'!$N$6:$DX$6,0)),'Model Participation Data'!$B$8:$B$57,$C1044,'Model Participation Data'!$C$8:$C$57,$D1044))</f>
        <v>-</v>
      </c>
      <c r="N1044" s="43" t="str">
        <f>IF(ISNA(SUMIFS(INDEX('Model Participation Data'!$N$8:$DX$57,0,MATCH(CONCATENATE($J1044,N$6),'Model Participation Data'!$N$6:$DX$6,0)),'Model Participation Data'!$B$8:$B$57,$C1044,'Model Participation Data'!$C$8:$C$57,$D1044)),"-",SUMIFS(INDEX('Model Participation Data'!$N$8:$DX$57,0,MATCH(CONCATENATE($J1044,N$6),'Model Participation Data'!$N$6:$DX$6,0)),'Model Participation Data'!$B$8:$B$57,$C1044,'Model Participation Data'!$C$8:$C$57,$D1044))</f>
        <v>-</v>
      </c>
      <c r="O1044" s="154">
        <f>IF(ISNA(SUMIFS(INDEX('Model Participation Data'!$N$8:$DX$57,0,MATCH(CONCATENATE($J1044,O$6),'Model Participation Data'!$N$6:$DX$6,0)),'Model Participation Data'!$B$8:$B$57,$C1044,'Model Participation Data'!$C$8:$C$57,$D1044)),"-",SUMIFS(INDEX('Model Participation Data'!$N$8:$DX$57,0,MATCH(CONCATENATE($J1044,O$6),'Model Participation Data'!$N$6:$DX$6,0)),'Model Participation Data'!$B$8:$B$57,$C1044,'Model Participation Data'!$C$8:$C$57,$D1044))</f>
        <v>0</v>
      </c>
    </row>
    <row r="1045" spans="2:15" outlineLevel="1" x14ac:dyDescent="0.35">
      <c r="B1045" s="37" t="s">
        <v>80</v>
      </c>
      <c r="C1045" s="38" t="str">
        <f>IF(ISBLANK('Model Participation Data'!$B$49),"-",'Model Participation Data'!$B$49)</f>
        <v>-</v>
      </c>
      <c r="D1045" s="38" t="str">
        <f>IF(ISBLANK('Model Participation Data'!$C$49),"-",'Model Participation Data'!$C$49)</f>
        <v>-</v>
      </c>
      <c r="E1045" s="38" t="str">
        <f>IF(ISBLANK('Model Participation Data'!$D$49),"-",'Model Participation Data'!$D$49)</f>
        <v>-</v>
      </c>
      <c r="F1045" s="38" t="str">
        <f>IF(ISBLANK('Model Participation Data'!$E$49),"-",'Model Participation Data'!$E$49)</f>
        <v>-</v>
      </c>
      <c r="G1045" s="151" t="str">
        <f>IF(ISBLANK('Model Participation Data'!$F$49),"-",'Model Participation Data'!$F$49)</f>
        <v>-</v>
      </c>
      <c r="H1045" s="38">
        <v>3</v>
      </c>
      <c r="I1045" s="38">
        <v>1</v>
      </c>
      <c r="J1045" s="150" t="str">
        <f t="shared" si="55"/>
        <v>31</v>
      </c>
      <c r="K1045" s="38" t="str">
        <f>IF(ISBLANK('Model Participation Data'!$L$49),"-",'Model Participation Data'!$L$49)</f>
        <v>-</v>
      </c>
      <c r="L1045" s="39" t="str">
        <f>IF(ISBLANK('Model Participation Data'!$M$49),"-",'Model Participation Data'!$M$49)</f>
        <v>-</v>
      </c>
      <c r="M1045" s="43">
        <f>IF(ISNA(SUMIFS(INDEX('Model Participation Data'!$N$8:$DX$57,0,MATCH(CONCATENATE($J1045,M$6),'Model Participation Data'!$N$6:$DX$6,0)),'Model Participation Data'!$B$8:$B$57,$C1045,'Model Participation Data'!$C$8:$C$57,$D1045)),"-",SUMIFS(INDEX('Model Participation Data'!$N$8:$DX$57,0,MATCH(CONCATENATE($J1045,M$6),'Model Participation Data'!$N$6:$DX$6,0)),'Model Participation Data'!$B$8:$B$57,$C1045,'Model Participation Data'!$C$8:$C$57,$D1045))</f>
        <v>0</v>
      </c>
      <c r="N1045" s="43">
        <f>IF(ISNA(SUMIFS(INDEX('Model Participation Data'!$N$8:$DX$57,0,MATCH(CONCATENATE($J1045,N$6),'Model Participation Data'!$N$6:$DX$6,0)),'Model Participation Data'!$B$8:$B$57,$C1045,'Model Participation Data'!$C$8:$C$57,$D1045)),"-",SUMIFS(INDEX('Model Participation Data'!$N$8:$DX$57,0,MATCH(CONCATENATE($J1045,N$6),'Model Participation Data'!$N$6:$DX$6,0)),'Model Participation Data'!$B$8:$B$57,$C1045,'Model Participation Data'!$C$8:$C$57,$D1045))</f>
        <v>0</v>
      </c>
      <c r="O1045" s="154">
        <f>IF(ISNA(SUMIFS(INDEX('Model Participation Data'!$N$8:$DX$57,0,MATCH(CONCATENATE($J1045,O$6),'Model Participation Data'!$N$6:$DX$6,0)),'Model Participation Data'!$B$8:$B$57,$C1045,'Model Participation Data'!$C$8:$C$57,$D1045)),"-",SUMIFS(INDEX('Model Participation Data'!$N$8:$DX$57,0,MATCH(CONCATENATE($J1045,O$6),'Model Participation Data'!$N$6:$DX$6,0)),'Model Participation Data'!$B$8:$B$57,$C1045,'Model Participation Data'!$C$8:$C$57,$D1045))</f>
        <v>0</v>
      </c>
    </row>
    <row r="1046" spans="2:15" outlineLevel="1" x14ac:dyDescent="0.35">
      <c r="B1046" s="37" t="s">
        <v>80</v>
      </c>
      <c r="C1046" s="38" t="str">
        <f>IF(ISBLANK('Model Participation Data'!$B$49),"-",'Model Participation Data'!$B$49)</f>
        <v>-</v>
      </c>
      <c r="D1046" s="38" t="str">
        <f>IF(ISBLANK('Model Participation Data'!$C$49),"-",'Model Participation Data'!$C$49)</f>
        <v>-</v>
      </c>
      <c r="E1046" s="38" t="str">
        <f>IF(ISBLANK('Model Participation Data'!$D$49),"-",'Model Participation Data'!$D$49)</f>
        <v>-</v>
      </c>
      <c r="F1046" s="38" t="str">
        <f>IF(ISBLANK('Model Participation Data'!$E$49),"-",'Model Participation Data'!$E$49)</f>
        <v>-</v>
      </c>
      <c r="G1046" s="151" t="str">
        <f>IF(ISBLANK('Model Participation Data'!$F$49),"-",'Model Participation Data'!$F$49)</f>
        <v>-</v>
      </c>
      <c r="H1046" s="38">
        <v>3</v>
      </c>
      <c r="I1046" s="38">
        <v>2</v>
      </c>
      <c r="J1046" s="150" t="str">
        <f t="shared" si="55"/>
        <v>32</v>
      </c>
      <c r="K1046" s="38" t="str">
        <f>IF(ISBLANK('Model Participation Data'!$L$49),"-",'Model Participation Data'!$L$49)</f>
        <v>-</v>
      </c>
      <c r="L1046" s="39" t="str">
        <f>IF(ISBLANK('Model Participation Data'!$M$49),"-",'Model Participation Data'!$M$49)</f>
        <v>-</v>
      </c>
      <c r="M1046" s="43">
        <f>IF(ISNA(SUMIFS(INDEX('Model Participation Data'!$N$8:$DX$57,0,MATCH(CONCATENATE($J1046,M$6),'Model Participation Data'!$N$6:$DX$6,0)),'Model Participation Data'!$B$8:$B$57,$C1046,'Model Participation Data'!$C$8:$C$57,$D1046)),"-",SUMIFS(INDEX('Model Participation Data'!$N$8:$DX$57,0,MATCH(CONCATENATE($J1046,M$6),'Model Participation Data'!$N$6:$DX$6,0)),'Model Participation Data'!$B$8:$B$57,$C1046,'Model Participation Data'!$C$8:$C$57,$D1046))</f>
        <v>0</v>
      </c>
      <c r="N1046" s="43">
        <f>IF(ISNA(SUMIFS(INDEX('Model Participation Data'!$N$8:$DX$57,0,MATCH(CONCATENATE($J1046,N$6),'Model Participation Data'!$N$6:$DX$6,0)),'Model Participation Data'!$B$8:$B$57,$C1046,'Model Participation Data'!$C$8:$C$57,$D1046)),"-",SUMIFS(INDEX('Model Participation Data'!$N$8:$DX$57,0,MATCH(CONCATENATE($J1046,N$6),'Model Participation Data'!$N$6:$DX$6,0)),'Model Participation Data'!$B$8:$B$57,$C1046,'Model Participation Data'!$C$8:$C$57,$D1046))</f>
        <v>0</v>
      </c>
      <c r="O1046" s="154">
        <f>IF(ISNA(SUMIFS(INDEX('Model Participation Data'!$N$8:$DX$57,0,MATCH(CONCATENATE($J1046,O$6),'Model Participation Data'!$N$6:$DX$6,0)),'Model Participation Data'!$B$8:$B$57,$C1046,'Model Participation Data'!$C$8:$C$57,$D1046)),"-",SUMIFS(INDEX('Model Participation Data'!$N$8:$DX$57,0,MATCH(CONCATENATE($J1046,O$6),'Model Participation Data'!$N$6:$DX$6,0)),'Model Participation Data'!$B$8:$B$57,$C1046,'Model Participation Data'!$C$8:$C$57,$D1046))</f>
        <v>0</v>
      </c>
    </row>
    <row r="1047" spans="2:15" outlineLevel="1" x14ac:dyDescent="0.35">
      <c r="B1047" s="37" t="s">
        <v>80</v>
      </c>
      <c r="C1047" s="38" t="str">
        <f>IF(ISBLANK('Model Participation Data'!$B$49),"-",'Model Participation Data'!$B$49)</f>
        <v>-</v>
      </c>
      <c r="D1047" s="38" t="str">
        <f>IF(ISBLANK('Model Participation Data'!$C$49),"-",'Model Participation Data'!$C$49)</f>
        <v>-</v>
      </c>
      <c r="E1047" s="38" t="str">
        <f>IF(ISBLANK('Model Participation Data'!$D$49),"-",'Model Participation Data'!$D$49)</f>
        <v>-</v>
      </c>
      <c r="F1047" s="38" t="str">
        <f>IF(ISBLANK('Model Participation Data'!$E$49),"-",'Model Participation Data'!$E$49)</f>
        <v>-</v>
      </c>
      <c r="G1047" s="151" t="str">
        <f>IF(ISBLANK('Model Participation Data'!$F$49),"-",'Model Participation Data'!$F$49)</f>
        <v>-</v>
      </c>
      <c r="H1047" s="38">
        <v>3</v>
      </c>
      <c r="I1047" s="38">
        <v>3</v>
      </c>
      <c r="J1047" s="150" t="str">
        <f t="shared" si="55"/>
        <v>33</v>
      </c>
      <c r="K1047" s="38" t="str">
        <f>IF(ISBLANK('Model Participation Data'!$L$49),"-",'Model Participation Data'!$L$49)</f>
        <v>-</v>
      </c>
      <c r="L1047" s="39" t="str">
        <f>IF(ISBLANK('Model Participation Data'!$M$49),"-",'Model Participation Data'!$M$49)</f>
        <v>-</v>
      </c>
      <c r="M1047" s="43">
        <f>IF(ISNA(SUMIFS(INDEX('Model Participation Data'!$N$8:$DX$57,0,MATCH(CONCATENATE($J1047,M$6),'Model Participation Data'!$N$6:$DX$6,0)),'Model Participation Data'!$B$8:$B$57,$C1047,'Model Participation Data'!$C$8:$C$57,$D1047)),"-",SUMIFS(INDEX('Model Participation Data'!$N$8:$DX$57,0,MATCH(CONCATENATE($J1047,M$6),'Model Participation Data'!$N$6:$DX$6,0)),'Model Participation Data'!$B$8:$B$57,$C1047,'Model Participation Data'!$C$8:$C$57,$D1047))</f>
        <v>0</v>
      </c>
      <c r="N1047" s="43">
        <f>IF(ISNA(SUMIFS(INDEX('Model Participation Data'!$N$8:$DX$57,0,MATCH(CONCATENATE($J1047,N$6),'Model Participation Data'!$N$6:$DX$6,0)),'Model Participation Data'!$B$8:$B$57,$C1047,'Model Participation Data'!$C$8:$C$57,$D1047)),"-",SUMIFS(INDEX('Model Participation Data'!$N$8:$DX$57,0,MATCH(CONCATENATE($J1047,N$6),'Model Participation Data'!$N$6:$DX$6,0)),'Model Participation Data'!$B$8:$B$57,$C1047,'Model Participation Data'!$C$8:$C$57,$D1047))</f>
        <v>0</v>
      </c>
      <c r="O1047" s="154">
        <f>IF(ISNA(SUMIFS(INDEX('Model Participation Data'!$N$8:$DX$57,0,MATCH(CONCATENATE($J1047,O$6),'Model Participation Data'!$N$6:$DX$6,0)),'Model Participation Data'!$B$8:$B$57,$C1047,'Model Participation Data'!$C$8:$C$57,$D1047)),"-",SUMIFS(INDEX('Model Participation Data'!$N$8:$DX$57,0,MATCH(CONCATENATE($J1047,O$6),'Model Participation Data'!$N$6:$DX$6,0)),'Model Participation Data'!$B$8:$B$57,$C1047,'Model Participation Data'!$C$8:$C$57,$D1047))</f>
        <v>0</v>
      </c>
    </row>
    <row r="1048" spans="2:15" outlineLevel="1" x14ac:dyDescent="0.35">
      <c r="B1048" s="37" t="s">
        <v>80</v>
      </c>
      <c r="C1048" s="38" t="str">
        <f>IF(ISBLANK('Model Participation Data'!$B$49),"-",'Model Participation Data'!$B$49)</f>
        <v>-</v>
      </c>
      <c r="D1048" s="38" t="str">
        <f>IF(ISBLANK('Model Participation Data'!$C$49),"-",'Model Participation Data'!$C$49)</f>
        <v>-</v>
      </c>
      <c r="E1048" s="38" t="str">
        <f>IF(ISBLANK('Model Participation Data'!$D$49),"-",'Model Participation Data'!$D$49)</f>
        <v>-</v>
      </c>
      <c r="F1048" s="38" t="str">
        <f>IF(ISBLANK('Model Participation Data'!$E$49),"-",'Model Participation Data'!$E$49)</f>
        <v>-</v>
      </c>
      <c r="G1048" s="151" t="str">
        <f>IF(ISBLANK('Model Participation Data'!$F$49),"-",'Model Participation Data'!$F$49)</f>
        <v>-</v>
      </c>
      <c r="H1048" s="38">
        <v>3</v>
      </c>
      <c r="I1048" s="38">
        <v>4</v>
      </c>
      <c r="J1048" s="150" t="str">
        <f t="shared" si="55"/>
        <v>34</v>
      </c>
      <c r="K1048" s="38" t="str">
        <f>IF(ISBLANK('Model Participation Data'!$L$49),"-",'Model Participation Data'!$L$49)</f>
        <v>-</v>
      </c>
      <c r="L1048" s="39" t="str">
        <f>IF(ISBLANK('Model Participation Data'!$M$49),"-",'Model Participation Data'!$M$49)</f>
        <v>-</v>
      </c>
      <c r="M1048" s="43">
        <f>IF(ISNA(SUMIFS(INDEX('Model Participation Data'!$N$8:$DX$57,0,MATCH(CONCATENATE($J1048,M$6),'Model Participation Data'!$N$6:$DX$6,0)),'Model Participation Data'!$B$8:$B$57,$C1048,'Model Participation Data'!$C$8:$C$57,$D1048)),"-",SUMIFS(INDEX('Model Participation Data'!$N$8:$DX$57,0,MATCH(CONCATENATE($J1048,M$6),'Model Participation Data'!$N$6:$DX$6,0)),'Model Participation Data'!$B$8:$B$57,$C1048,'Model Participation Data'!$C$8:$C$57,$D1048))</f>
        <v>0</v>
      </c>
      <c r="N1048" s="43">
        <f>IF(ISNA(SUMIFS(INDEX('Model Participation Data'!$N$8:$DX$57,0,MATCH(CONCATENATE($J1048,N$6),'Model Participation Data'!$N$6:$DX$6,0)),'Model Participation Data'!$B$8:$B$57,$C1048,'Model Participation Data'!$C$8:$C$57,$D1048)),"-",SUMIFS(INDEX('Model Participation Data'!$N$8:$DX$57,0,MATCH(CONCATENATE($J1048,N$6),'Model Participation Data'!$N$6:$DX$6,0)),'Model Participation Data'!$B$8:$B$57,$C1048,'Model Participation Data'!$C$8:$C$57,$D1048))</f>
        <v>0</v>
      </c>
      <c r="O1048" s="154">
        <f>IF(ISNA(SUMIFS(INDEX('Model Participation Data'!$N$8:$DX$57,0,MATCH(CONCATENATE($J1048,O$6),'Model Participation Data'!$N$6:$DX$6,0)),'Model Participation Data'!$B$8:$B$57,$C1048,'Model Participation Data'!$C$8:$C$57,$D1048)),"-",SUMIFS(INDEX('Model Participation Data'!$N$8:$DX$57,0,MATCH(CONCATENATE($J1048,O$6),'Model Participation Data'!$N$6:$DX$6,0)),'Model Participation Data'!$B$8:$B$57,$C1048,'Model Participation Data'!$C$8:$C$57,$D1048))</f>
        <v>0</v>
      </c>
    </row>
    <row r="1049" spans="2:15" outlineLevel="1" x14ac:dyDescent="0.35">
      <c r="B1049" s="37" t="s">
        <v>80</v>
      </c>
      <c r="C1049" s="38" t="str">
        <f>IF(ISBLANK('Model Participation Data'!$B$49),"-",'Model Participation Data'!$B$49)</f>
        <v>-</v>
      </c>
      <c r="D1049" s="38" t="str">
        <f>IF(ISBLANK('Model Participation Data'!$C$49),"-",'Model Participation Data'!$C$49)</f>
        <v>-</v>
      </c>
      <c r="E1049" s="38" t="str">
        <f>IF(ISBLANK('Model Participation Data'!$D$49),"-",'Model Participation Data'!$D$49)</f>
        <v>-</v>
      </c>
      <c r="F1049" s="38" t="str">
        <f>IF(ISBLANK('Model Participation Data'!$E$49),"-",'Model Participation Data'!$E$49)</f>
        <v>-</v>
      </c>
      <c r="G1049" s="151" t="str">
        <f>IF(ISBLANK('Model Participation Data'!$F$49),"-",'Model Participation Data'!$F$49)</f>
        <v>-</v>
      </c>
      <c r="H1049" s="38">
        <v>3</v>
      </c>
      <c r="I1049" s="38">
        <v>5</v>
      </c>
      <c r="J1049" s="150" t="str">
        <f t="shared" si="55"/>
        <v>35</v>
      </c>
      <c r="K1049" s="38" t="str">
        <f>IF(ISBLANK('Model Participation Data'!$L$49),"-",'Model Participation Data'!$L$49)</f>
        <v>-</v>
      </c>
      <c r="L1049" s="39" t="str">
        <f>IF(ISBLANK('Model Participation Data'!$M$49),"-",'Model Participation Data'!$M$49)</f>
        <v>-</v>
      </c>
      <c r="M1049" s="43">
        <f>IF(ISNA(SUMIFS(INDEX('Model Participation Data'!$N$8:$DX$57,0,MATCH(CONCATENATE($J1049,M$6),'Model Participation Data'!$N$6:$DX$6,0)),'Model Participation Data'!$B$8:$B$57,$C1049,'Model Participation Data'!$C$8:$C$57,$D1049)),"-",SUMIFS(INDEX('Model Participation Data'!$N$8:$DX$57,0,MATCH(CONCATENATE($J1049,M$6),'Model Participation Data'!$N$6:$DX$6,0)),'Model Participation Data'!$B$8:$B$57,$C1049,'Model Participation Data'!$C$8:$C$57,$D1049))</f>
        <v>0</v>
      </c>
      <c r="N1049" s="43">
        <f>IF(ISNA(SUMIFS(INDEX('Model Participation Data'!$N$8:$DX$57,0,MATCH(CONCATENATE($J1049,N$6),'Model Participation Data'!$N$6:$DX$6,0)),'Model Participation Data'!$B$8:$B$57,$C1049,'Model Participation Data'!$C$8:$C$57,$D1049)),"-",SUMIFS(INDEX('Model Participation Data'!$N$8:$DX$57,0,MATCH(CONCATENATE($J1049,N$6),'Model Participation Data'!$N$6:$DX$6,0)),'Model Participation Data'!$B$8:$B$57,$C1049,'Model Participation Data'!$C$8:$C$57,$D1049))</f>
        <v>0</v>
      </c>
      <c r="O1049" s="154">
        <f>IF(ISNA(SUMIFS(INDEX('Model Participation Data'!$N$8:$DX$57,0,MATCH(CONCATENATE($J1049,O$6),'Model Participation Data'!$N$6:$DX$6,0)),'Model Participation Data'!$B$8:$B$57,$C1049,'Model Participation Data'!$C$8:$C$57,$D1049)),"-",SUMIFS(INDEX('Model Participation Data'!$N$8:$DX$57,0,MATCH(CONCATENATE($J1049,O$6),'Model Participation Data'!$N$6:$DX$6,0)),'Model Participation Data'!$B$8:$B$57,$C1049,'Model Participation Data'!$C$8:$C$57,$D1049))</f>
        <v>0</v>
      </c>
    </row>
    <row r="1050" spans="2:15" outlineLevel="1" x14ac:dyDescent="0.35">
      <c r="B1050" s="37" t="s">
        <v>80</v>
      </c>
      <c r="C1050" s="38" t="str">
        <f>IF(ISBLANK('Model Participation Data'!$B$49),"-",'Model Participation Data'!$B$49)</f>
        <v>-</v>
      </c>
      <c r="D1050" s="38" t="str">
        <f>IF(ISBLANK('Model Participation Data'!$C$49),"-",'Model Participation Data'!$C$49)</f>
        <v>-</v>
      </c>
      <c r="E1050" s="38" t="str">
        <f>IF(ISBLANK('Model Participation Data'!$D$49),"-",'Model Participation Data'!$D$49)</f>
        <v>-</v>
      </c>
      <c r="F1050" s="38" t="str">
        <f>IF(ISBLANK('Model Participation Data'!$E$49),"-",'Model Participation Data'!$E$49)</f>
        <v>-</v>
      </c>
      <c r="G1050" s="151" t="str">
        <f>IF(ISBLANK('Model Participation Data'!$F$49),"-",'Model Participation Data'!$F$49)</f>
        <v>-</v>
      </c>
      <c r="H1050" s="38">
        <v>3</v>
      </c>
      <c r="I1050" s="38" t="s">
        <v>65</v>
      </c>
      <c r="J1050" s="150" t="str">
        <f t="shared" si="55"/>
        <v>3Goal</v>
      </c>
      <c r="K1050" s="38" t="str">
        <f>IF(ISBLANK('Model Participation Data'!$L$49),"-",'Model Participation Data'!$L$49)</f>
        <v>-</v>
      </c>
      <c r="L1050" s="39" t="str">
        <f>IF(ISBLANK('Model Participation Data'!$M$49),"-",'Model Participation Data'!$M$49)</f>
        <v>-</v>
      </c>
      <c r="M1050" s="43" t="str">
        <f>IF(ISNA(SUMIFS(INDEX('Model Participation Data'!$N$8:$DX$57,0,MATCH(CONCATENATE($J1050,M$6),'Model Participation Data'!$N$6:$DX$6,0)),'Model Participation Data'!$B$8:$B$57,$C1050,'Model Participation Data'!$C$8:$C$57,$D1050)),"-",SUMIFS(INDEX('Model Participation Data'!$N$8:$DX$57,0,MATCH(CONCATENATE($J1050,M$6),'Model Participation Data'!$N$6:$DX$6,0)),'Model Participation Data'!$B$8:$B$57,$C1050,'Model Participation Data'!$C$8:$C$57,$D1050))</f>
        <v>-</v>
      </c>
      <c r="N1050" s="43" t="str">
        <f>IF(ISNA(SUMIFS(INDEX('Model Participation Data'!$N$8:$DX$57,0,MATCH(CONCATENATE($J1050,N$6),'Model Participation Data'!$N$6:$DX$6,0)),'Model Participation Data'!$B$8:$B$57,$C1050,'Model Participation Data'!$C$8:$C$57,$D1050)),"-",SUMIFS(INDEX('Model Participation Data'!$N$8:$DX$57,0,MATCH(CONCATENATE($J1050,N$6),'Model Participation Data'!$N$6:$DX$6,0)),'Model Participation Data'!$B$8:$B$57,$C1050,'Model Participation Data'!$C$8:$C$57,$D1050))</f>
        <v>-</v>
      </c>
      <c r="O1050" s="154">
        <f>IF(ISNA(SUMIFS(INDEX('Model Participation Data'!$N$8:$DX$57,0,MATCH(CONCATENATE($J1050,O$6),'Model Participation Data'!$N$6:$DX$6,0)),'Model Participation Data'!$B$8:$B$57,$C1050,'Model Participation Data'!$C$8:$C$57,$D1050)),"-",SUMIFS(INDEX('Model Participation Data'!$N$8:$DX$57,0,MATCH(CONCATENATE($J1050,O$6),'Model Participation Data'!$N$6:$DX$6,0)),'Model Participation Data'!$B$8:$B$57,$C1050,'Model Participation Data'!$C$8:$C$57,$D1050))</f>
        <v>0</v>
      </c>
    </row>
    <row r="1051" spans="2:15" outlineLevel="1" x14ac:dyDescent="0.35">
      <c r="B1051" s="37" t="s">
        <v>80</v>
      </c>
      <c r="C1051" s="38" t="str">
        <f>IF(ISBLANK('Model Participation Data'!$B$49),"-",'Model Participation Data'!$B$49)</f>
        <v>-</v>
      </c>
      <c r="D1051" s="38" t="str">
        <f>IF(ISBLANK('Model Participation Data'!$C$49),"-",'Model Participation Data'!$C$49)</f>
        <v>-</v>
      </c>
      <c r="E1051" s="38" t="str">
        <f>IF(ISBLANK('Model Participation Data'!$D$49),"-",'Model Participation Data'!$D$49)</f>
        <v>-</v>
      </c>
      <c r="F1051" s="38" t="str">
        <f>IF(ISBLANK('Model Participation Data'!$E$49),"-",'Model Participation Data'!$E$49)</f>
        <v>-</v>
      </c>
      <c r="G1051" s="151" t="str">
        <f>IF(ISBLANK('Model Participation Data'!$F$49),"-",'Model Participation Data'!$F$49)</f>
        <v>-</v>
      </c>
      <c r="H1051" s="38">
        <v>4</v>
      </c>
      <c r="I1051" s="38">
        <v>1</v>
      </c>
      <c r="J1051" s="150" t="str">
        <f t="shared" ref="J1051:J1056" si="56">CONCATENATE(H1051,I1051)</f>
        <v>41</v>
      </c>
      <c r="K1051" s="38" t="str">
        <f>IF(ISBLANK('Model Participation Data'!$L$49),"-",'Model Participation Data'!$L$49)</f>
        <v>-</v>
      </c>
      <c r="L1051" s="39" t="str">
        <f>IF(ISBLANK('Model Participation Data'!$M$49),"-",'Model Participation Data'!$M$49)</f>
        <v>-</v>
      </c>
      <c r="M1051" s="43">
        <f>IF(ISNA(SUMIFS(INDEX('Model Participation Data'!$N$8:$DX$57,0,MATCH(CONCATENATE($J1051,M$6),'Model Participation Data'!$N$6:$DX$6,0)),'Model Participation Data'!$B$8:$B$57,$C1051,'Model Participation Data'!$C$8:$C$57,$D1051)),"-",SUMIFS(INDEX('Model Participation Data'!$N$8:$DX$57,0,MATCH(CONCATENATE($J1051,M$6),'Model Participation Data'!$N$6:$DX$6,0)),'Model Participation Data'!$B$8:$B$57,$C1051,'Model Participation Data'!$C$8:$C$57,$D1051))</f>
        <v>0</v>
      </c>
      <c r="N1051" s="43">
        <f>IF(ISNA(SUMIFS(INDEX('Model Participation Data'!$N$8:$DX$57,0,MATCH(CONCATENATE($J1051,N$6),'Model Participation Data'!$N$6:$DX$6,0)),'Model Participation Data'!$B$8:$B$57,$C1051,'Model Participation Data'!$C$8:$C$57,$D1051)),"-",SUMIFS(INDEX('Model Participation Data'!$N$8:$DX$57,0,MATCH(CONCATENATE($J1051,N$6),'Model Participation Data'!$N$6:$DX$6,0)),'Model Participation Data'!$B$8:$B$57,$C1051,'Model Participation Data'!$C$8:$C$57,$D1051))</f>
        <v>0</v>
      </c>
      <c r="O1051" s="154">
        <f>IF(ISNA(SUMIFS(INDEX('Model Participation Data'!$N$8:$DX$57,0,MATCH(CONCATENATE($J1051,O$6),'Model Participation Data'!$N$6:$DX$6,0)),'Model Participation Data'!$B$8:$B$57,$C1051,'Model Participation Data'!$C$8:$C$57,$D1051)),"-",SUMIFS(INDEX('Model Participation Data'!$N$8:$DX$57,0,MATCH(CONCATENATE($J1051,O$6),'Model Participation Data'!$N$6:$DX$6,0)),'Model Participation Data'!$B$8:$B$57,$C1051,'Model Participation Data'!$C$8:$C$57,$D1051))</f>
        <v>0</v>
      </c>
    </row>
    <row r="1052" spans="2:15" outlineLevel="1" x14ac:dyDescent="0.35">
      <c r="B1052" s="37" t="s">
        <v>80</v>
      </c>
      <c r="C1052" s="38" t="str">
        <f>IF(ISBLANK('Model Participation Data'!$B$49),"-",'Model Participation Data'!$B$49)</f>
        <v>-</v>
      </c>
      <c r="D1052" s="38" t="str">
        <f>IF(ISBLANK('Model Participation Data'!$C$49),"-",'Model Participation Data'!$C$49)</f>
        <v>-</v>
      </c>
      <c r="E1052" s="38" t="str">
        <f>IF(ISBLANK('Model Participation Data'!$D$49),"-",'Model Participation Data'!$D$49)</f>
        <v>-</v>
      </c>
      <c r="F1052" s="38" t="str">
        <f>IF(ISBLANK('Model Participation Data'!$E$49),"-",'Model Participation Data'!$E$49)</f>
        <v>-</v>
      </c>
      <c r="G1052" s="151" t="str">
        <f>IF(ISBLANK('Model Participation Data'!$F$49),"-",'Model Participation Data'!$F$49)</f>
        <v>-</v>
      </c>
      <c r="H1052" s="38">
        <v>4</v>
      </c>
      <c r="I1052" s="38">
        <v>2</v>
      </c>
      <c r="J1052" s="150" t="str">
        <f t="shared" si="56"/>
        <v>42</v>
      </c>
      <c r="K1052" s="38" t="str">
        <f>IF(ISBLANK('Model Participation Data'!$L$49),"-",'Model Participation Data'!$L$49)</f>
        <v>-</v>
      </c>
      <c r="L1052" s="39" t="str">
        <f>IF(ISBLANK('Model Participation Data'!$M$49),"-",'Model Participation Data'!$M$49)</f>
        <v>-</v>
      </c>
      <c r="M1052" s="43">
        <f>IF(ISNA(SUMIFS(INDEX('Model Participation Data'!$N$8:$DX$57,0,MATCH(CONCATENATE($J1052,M$6),'Model Participation Data'!$N$6:$DX$6,0)),'Model Participation Data'!$B$8:$B$57,$C1052,'Model Participation Data'!$C$8:$C$57,$D1052)),"-",SUMIFS(INDEX('Model Participation Data'!$N$8:$DX$57,0,MATCH(CONCATENATE($J1052,M$6),'Model Participation Data'!$N$6:$DX$6,0)),'Model Participation Data'!$B$8:$B$57,$C1052,'Model Participation Data'!$C$8:$C$57,$D1052))</f>
        <v>0</v>
      </c>
      <c r="N1052" s="43">
        <f>IF(ISNA(SUMIFS(INDEX('Model Participation Data'!$N$8:$DX$57,0,MATCH(CONCATENATE($J1052,N$6),'Model Participation Data'!$N$6:$DX$6,0)),'Model Participation Data'!$B$8:$B$57,$C1052,'Model Participation Data'!$C$8:$C$57,$D1052)),"-",SUMIFS(INDEX('Model Participation Data'!$N$8:$DX$57,0,MATCH(CONCATENATE($J1052,N$6),'Model Participation Data'!$N$6:$DX$6,0)),'Model Participation Data'!$B$8:$B$57,$C1052,'Model Participation Data'!$C$8:$C$57,$D1052))</f>
        <v>0</v>
      </c>
      <c r="O1052" s="154">
        <f>IF(ISNA(SUMIFS(INDEX('Model Participation Data'!$N$8:$DX$57,0,MATCH(CONCATENATE($J1052,O$6),'Model Participation Data'!$N$6:$DX$6,0)),'Model Participation Data'!$B$8:$B$57,$C1052,'Model Participation Data'!$C$8:$C$57,$D1052)),"-",SUMIFS(INDEX('Model Participation Data'!$N$8:$DX$57,0,MATCH(CONCATENATE($J1052,O$6),'Model Participation Data'!$N$6:$DX$6,0)),'Model Participation Data'!$B$8:$B$57,$C1052,'Model Participation Data'!$C$8:$C$57,$D1052))</f>
        <v>0</v>
      </c>
    </row>
    <row r="1053" spans="2:15" outlineLevel="1" x14ac:dyDescent="0.35">
      <c r="B1053" s="37" t="s">
        <v>80</v>
      </c>
      <c r="C1053" s="38" t="str">
        <f>IF(ISBLANK('Model Participation Data'!$B$49),"-",'Model Participation Data'!$B$49)</f>
        <v>-</v>
      </c>
      <c r="D1053" s="38" t="str">
        <f>IF(ISBLANK('Model Participation Data'!$C$49),"-",'Model Participation Data'!$C$49)</f>
        <v>-</v>
      </c>
      <c r="E1053" s="38" t="str">
        <f>IF(ISBLANK('Model Participation Data'!$D$49),"-",'Model Participation Data'!$D$49)</f>
        <v>-</v>
      </c>
      <c r="F1053" s="38" t="str">
        <f>IF(ISBLANK('Model Participation Data'!$E$49),"-",'Model Participation Data'!$E$49)</f>
        <v>-</v>
      </c>
      <c r="G1053" s="151" t="str">
        <f>IF(ISBLANK('Model Participation Data'!$F$49),"-",'Model Participation Data'!$F$49)</f>
        <v>-</v>
      </c>
      <c r="H1053" s="38">
        <v>4</v>
      </c>
      <c r="I1053" s="38">
        <v>3</v>
      </c>
      <c r="J1053" s="150" t="str">
        <f t="shared" si="56"/>
        <v>43</v>
      </c>
      <c r="K1053" s="38" t="str">
        <f>IF(ISBLANK('Model Participation Data'!$L$49),"-",'Model Participation Data'!$L$49)</f>
        <v>-</v>
      </c>
      <c r="L1053" s="39" t="str">
        <f>IF(ISBLANK('Model Participation Data'!$M$49),"-",'Model Participation Data'!$M$49)</f>
        <v>-</v>
      </c>
      <c r="M1053" s="43">
        <f>IF(ISNA(SUMIFS(INDEX('Model Participation Data'!$N$8:$DX$57,0,MATCH(CONCATENATE($J1053,M$6),'Model Participation Data'!$N$6:$DX$6,0)),'Model Participation Data'!$B$8:$B$57,$C1053,'Model Participation Data'!$C$8:$C$57,$D1053)),"-",SUMIFS(INDEX('Model Participation Data'!$N$8:$DX$57,0,MATCH(CONCATENATE($J1053,M$6),'Model Participation Data'!$N$6:$DX$6,0)),'Model Participation Data'!$B$8:$B$57,$C1053,'Model Participation Data'!$C$8:$C$57,$D1053))</f>
        <v>0</v>
      </c>
      <c r="N1053" s="43">
        <f>IF(ISNA(SUMIFS(INDEX('Model Participation Data'!$N$8:$DX$57,0,MATCH(CONCATENATE($J1053,N$6),'Model Participation Data'!$N$6:$DX$6,0)),'Model Participation Data'!$B$8:$B$57,$C1053,'Model Participation Data'!$C$8:$C$57,$D1053)),"-",SUMIFS(INDEX('Model Participation Data'!$N$8:$DX$57,0,MATCH(CONCATENATE($J1053,N$6),'Model Participation Data'!$N$6:$DX$6,0)),'Model Participation Data'!$B$8:$B$57,$C1053,'Model Participation Data'!$C$8:$C$57,$D1053))</f>
        <v>0</v>
      </c>
      <c r="O1053" s="154">
        <f>IF(ISNA(SUMIFS(INDEX('Model Participation Data'!$N$8:$DX$57,0,MATCH(CONCATENATE($J1053,O$6),'Model Participation Data'!$N$6:$DX$6,0)),'Model Participation Data'!$B$8:$B$57,$C1053,'Model Participation Data'!$C$8:$C$57,$D1053)),"-",SUMIFS(INDEX('Model Participation Data'!$N$8:$DX$57,0,MATCH(CONCATENATE($J1053,O$6),'Model Participation Data'!$N$6:$DX$6,0)),'Model Participation Data'!$B$8:$B$57,$C1053,'Model Participation Data'!$C$8:$C$57,$D1053))</f>
        <v>0</v>
      </c>
    </row>
    <row r="1054" spans="2:15" outlineLevel="1" x14ac:dyDescent="0.35">
      <c r="B1054" s="37" t="s">
        <v>80</v>
      </c>
      <c r="C1054" s="38" t="str">
        <f>IF(ISBLANK('Model Participation Data'!$B$49),"-",'Model Participation Data'!$B$49)</f>
        <v>-</v>
      </c>
      <c r="D1054" s="38" t="str">
        <f>IF(ISBLANK('Model Participation Data'!$C$49),"-",'Model Participation Data'!$C$49)</f>
        <v>-</v>
      </c>
      <c r="E1054" s="38" t="str">
        <f>IF(ISBLANK('Model Participation Data'!$D$49),"-",'Model Participation Data'!$D$49)</f>
        <v>-</v>
      </c>
      <c r="F1054" s="38" t="str">
        <f>IF(ISBLANK('Model Participation Data'!$E$49),"-",'Model Participation Data'!$E$49)</f>
        <v>-</v>
      </c>
      <c r="G1054" s="151" t="str">
        <f>IF(ISBLANK('Model Participation Data'!$F$49),"-",'Model Participation Data'!$F$49)</f>
        <v>-</v>
      </c>
      <c r="H1054" s="38">
        <v>4</v>
      </c>
      <c r="I1054" s="38">
        <v>4</v>
      </c>
      <c r="J1054" s="150" t="str">
        <f t="shared" si="56"/>
        <v>44</v>
      </c>
      <c r="K1054" s="38" t="str">
        <f>IF(ISBLANK('Model Participation Data'!$L$49),"-",'Model Participation Data'!$L$49)</f>
        <v>-</v>
      </c>
      <c r="L1054" s="39" t="str">
        <f>IF(ISBLANK('Model Participation Data'!$M$49),"-",'Model Participation Data'!$M$49)</f>
        <v>-</v>
      </c>
      <c r="M1054" s="43">
        <f>IF(ISNA(SUMIFS(INDEX('Model Participation Data'!$N$8:$DX$57,0,MATCH(CONCATENATE($J1054,M$6),'Model Participation Data'!$N$6:$DX$6,0)),'Model Participation Data'!$B$8:$B$57,$C1054,'Model Participation Data'!$C$8:$C$57,$D1054)),"-",SUMIFS(INDEX('Model Participation Data'!$N$8:$DX$57,0,MATCH(CONCATENATE($J1054,M$6),'Model Participation Data'!$N$6:$DX$6,0)),'Model Participation Data'!$B$8:$B$57,$C1054,'Model Participation Data'!$C$8:$C$57,$D1054))</f>
        <v>0</v>
      </c>
      <c r="N1054" s="43">
        <f>IF(ISNA(SUMIFS(INDEX('Model Participation Data'!$N$8:$DX$57,0,MATCH(CONCATENATE($J1054,N$6),'Model Participation Data'!$N$6:$DX$6,0)),'Model Participation Data'!$B$8:$B$57,$C1054,'Model Participation Data'!$C$8:$C$57,$D1054)),"-",SUMIFS(INDEX('Model Participation Data'!$N$8:$DX$57,0,MATCH(CONCATENATE($J1054,N$6),'Model Participation Data'!$N$6:$DX$6,0)),'Model Participation Data'!$B$8:$B$57,$C1054,'Model Participation Data'!$C$8:$C$57,$D1054))</f>
        <v>0</v>
      </c>
      <c r="O1054" s="154">
        <f>IF(ISNA(SUMIFS(INDEX('Model Participation Data'!$N$8:$DX$57,0,MATCH(CONCATENATE($J1054,O$6),'Model Participation Data'!$N$6:$DX$6,0)),'Model Participation Data'!$B$8:$B$57,$C1054,'Model Participation Data'!$C$8:$C$57,$D1054)),"-",SUMIFS(INDEX('Model Participation Data'!$N$8:$DX$57,0,MATCH(CONCATENATE($J1054,O$6),'Model Participation Data'!$N$6:$DX$6,0)),'Model Participation Data'!$B$8:$B$57,$C1054,'Model Participation Data'!$C$8:$C$57,$D1054))</f>
        <v>0</v>
      </c>
    </row>
    <row r="1055" spans="2:15" outlineLevel="1" x14ac:dyDescent="0.35">
      <c r="B1055" s="37" t="s">
        <v>80</v>
      </c>
      <c r="C1055" s="38" t="str">
        <f>IF(ISBLANK('Model Participation Data'!$B$49),"-",'Model Participation Data'!$B$49)</f>
        <v>-</v>
      </c>
      <c r="D1055" s="38" t="str">
        <f>IF(ISBLANK('Model Participation Data'!$C$49),"-",'Model Participation Data'!$C$49)</f>
        <v>-</v>
      </c>
      <c r="E1055" s="38" t="str">
        <f>IF(ISBLANK('Model Participation Data'!$D$49),"-",'Model Participation Data'!$D$49)</f>
        <v>-</v>
      </c>
      <c r="F1055" s="38" t="str">
        <f>IF(ISBLANK('Model Participation Data'!$E$49),"-",'Model Participation Data'!$E$49)</f>
        <v>-</v>
      </c>
      <c r="G1055" s="151" t="str">
        <f>IF(ISBLANK('Model Participation Data'!$F$49),"-",'Model Participation Data'!$F$49)</f>
        <v>-</v>
      </c>
      <c r="H1055" s="38">
        <v>4</v>
      </c>
      <c r="I1055" s="38">
        <v>5</v>
      </c>
      <c r="J1055" s="150" t="str">
        <f t="shared" si="56"/>
        <v>45</v>
      </c>
      <c r="K1055" s="38" t="str">
        <f>IF(ISBLANK('Model Participation Data'!$L$49),"-",'Model Participation Data'!$L$49)</f>
        <v>-</v>
      </c>
      <c r="L1055" s="39" t="str">
        <f>IF(ISBLANK('Model Participation Data'!$M$49),"-",'Model Participation Data'!$M$49)</f>
        <v>-</v>
      </c>
      <c r="M1055" s="43">
        <f>IF(ISNA(SUMIFS(INDEX('Model Participation Data'!$N$8:$DX$57,0,MATCH(CONCATENATE($J1055,M$6),'Model Participation Data'!$N$6:$DX$6,0)),'Model Participation Data'!$B$8:$B$57,$C1055,'Model Participation Data'!$C$8:$C$57,$D1055)),"-",SUMIFS(INDEX('Model Participation Data'!$N$8:$DX$57,0,MATCH(CONCATENATE($J1055,M$6),'Model Participation Data'!$N$6:$DX$6,0)),'Model Participation Data'!$B$8:$B$57,$C1055,'Model Participation Data'!$C$8:$C$57,$D1055))</f>
        <v>0</v>
      </c>
      <c r="N1055" s="43">
        <f>IF(ISNA(SUMIFS(INDEX('Model Participation Data'!$N$8:$DX$57,0,MATCH(CONCATENATE($J1055,N$6),'Model Participation Data'!$N$6:$DX$6,0)),'Model Participation Data'!$B$8:$B$57,$C1055,'Model Participation Data'!$C$8:$C$57,$D1055)),"-",SUMIFS(INDEX('Model Participation Data'!$N$8:$DX$57,0,MATCH(CONCATENATE($J1055,N$6),'Model Participation Data'!$N$6:$DX$6,0)),'Model Participation Data'!$B$8:$B$57,$C1055,'Model Participation Data'!$C$8:$C$57,$D1055))</f>
        <v>0</v>
      </c>
      <c r="O1055" s="154">
        <f>IF(ISNA(SUMIFS(INDEX('Model Participation Data'!$N$8:$DX$57,0,MATCH(CONCATENATE($J1055,O$6),'Model Participation Data'!$N$6:$DX$6,0)),'Model Participation Data'!$B$8:$B$57,$C1055,'Model Participation Data'!$C$8:$C$57,$D1055)),"-",SUMIFS(INDEX('Model Participation Data'!$N$8:$DX$57,0,MATCH(CONCATENATE($J1055,O$6),'Model Participation Data'!$N$6:$DX$6,0)),'Model Participation Data'!$B$8:$B$57,$C1055,'Model Participation Data'!$C$8:$C$57,$D1055))</f>
        <v>0</v>
      </c>
    </row>
    <row r="1056" spans="2:15" outlineLevel="1" x14ac:dyDescent="0.35">
      <c r="B1056" s="37" t="s">
        <v>80</v>
      </c>
      <c r="C1056" s="38" t="str">
        <f>IF(ISBLANK('Model Participation Data'!$B$49),"-",'Model Participation Data'!$B$49)</f>
        <v>-</v>
      </c>
      <c r="D1056" s="38" t="str">
        <f>IF(ISBLANK('Model Participation Data'!$C$49),"-",'Model Participation Data'!$C$49)</f>
        <v>-</v>
      </c>
      <c r="E1056" s="38" t="str">
        <f>IF(ISBLANK('Model Participation Data'!$D$49),"-",'Model Participation Data'!$D$49)</f>
        <v>-</v>
      </c>
      <c r="F1056" s="38" t="str">
        <f>IF(ISBLANK('Model Participation Data'!$E$49),"-",'Model Participation Data'!$E$49)</f>
        <v>-</v>
      </c>
      <c r="G1056" s="151" t="str">
        <f>IF(ISBLANK('Model Participation Data'!$F$49),"-",'Model Participation Data'!$F$49)</f>
        <v>-</v>
      </c>
      <c r="H1056" s="38">
        <v>4</v>
      </c>
      <c r="I1056" s="38" t="s">
        <v>65</v>
      </c>
      <c r="J1056" s="150" t="str">
        <f t="shared" si="56"/>
        <v>4Goal</v>
      </c>
      <c r="K1056" s="38" t="str">
        <f>IF(ISBLANK('Model Participation Data'!$L$49),"-",'Model Participation Data'!$L$49)</f>
        <v>-</v>
      </c>
      <c r="L1056" s="39" t="str">
        <f>IF(ISBLANK('Model Participation Data'!$M$49),"-",'Model Participation Data'!$M$49)</f>
        <v>-</v>
      </c>
      <c r="M1056" s="43" t="str">
        <f>IF(ISNA(SUMIFS(INDEX('Model Participation Data'!$N$8:$DX$57,0,MATCH(CONCATENATE($J1056,M$6),'Model Participation Data'!$N$6:$DX$6,0)),'Model Participation Data'!$B$8:$B$57,$C1056,'Model Participation Data'!$C$8:$C$57,$D1056)),"-",SUMIFS(INDEX('Model Participation Data'!$N$8:$DX$57,0,MATCH(CONCATENATE($J1056,M$6),'Model Participation Data'!$N$6:$DX$6,0)),'Model Participation Data'!$B$8:$B$57,$C1056,'Model Participation Data'!$C$8:$C$57,$D1056))</f>
        <v>-</v>
      </c>
      <c r="N1056" s="43" t="str">
        <f>IF(ISNA(SUMIFS(INDEX('Model Participation Data'!$N$8:$DX$57,0,MATCH(CONCATENATE($J1056,N$6),'Model Participation Data'!$N$6:$DX$6,0)),'Model Participation Data'!$B$8:$B$57,$C1056,'Model Participation Data'!$C$8:$C$57,$D1056)),"-",SUMIFS(INDEX('Model Participation Data'!$N$8:$DX$57,0,MATCH(CONCATENATE($J1056,N$6),'Model Participation Data'!$N$6:$DX$6,0)),'Model Participation Data'!$B$8:$B$57,$C1056,'Model Participation Data'!$C$8:$C$57,$D1056))</f>
        <v>-</v>
      </c>
      <c r="O1056" s="154">
        <f>IF(ISNA(SUMIFS(INDEX('Model Participation Data'!$N$8:$DX$57,0,MATCH(CONCATENATE($J1056,O$6),'Model Participation Data'!$N$6:$DX$6,0)),'Model Participation Data'!$B$8:$B$57,$C1056,'Model Participation Data'!$C$8:$C$57,$D1056)),"-",SUMIFS(INDEX('Model Participation Data'!$N$8:$DX$57,0,MATCH(CONCATENATE($J1056,O$6),'Model Participation Data'!$N$6:$DX$6,0)),'Model Participation Data'!$B$8:$B$57,$C1056,'Model Participation Data'!$C$8:$C$57,$D1056))</f>
        <v>0</v>
      </c>
    </row>
    <row r="1057" spans="2:15" outlineLevel="1" x14ac:dyDescent="0.35">
      <c r="B1057" s="37" t="s">
        <v>80</v>
      </c>
      <c r="C1057" s="38" t="str">
        <f>IF(ISBLANK('Model Participation Data'!$B$50),"-",'Model Participation Data'!$B$50)</f>
        <v>-</v>
      </c>
      <c r="D1057" s="38" t="str">
        <f>IF(ISBLANK('Model Participation Data'!$C$50),"-",'Model Participation Data'!$C$50)</f>
        <v>-</v>
      </c>
      <c r="E1057" s="38" t="str">
        <f>IF(ISBLANK('Model Participation Data'!$D$50),"-",'Model Participation Data'!$D$50)</f>
        <v>-</v>
      </c>
      <c r="F1057" s="38" t="str">
        <f>IF(ISBLANK('Model Participation Data'!$E$50),"-",'Model Participation Data'!$E$50)</f>
        <v>-</v>
      </c>
      <c r="G1057" s="151" t="str">
        <f>IF(ISBLANK('Model Participation Data'!$F$50),"-",'Model Participation Data'!$F$50)</f>
        <v>-</v>
      </c>
      <c r="H1057" s="38" t="s">
        <v>64</v>
      </c>
      <c r="I1057" s="38" t="s">
        <v>64</v>
      </c>
      <c r="J1057" s="150" t="str">
        <f t="shared" si="55"/>
        <v>BaselineBaseline</v>
      </c>
      <c r="K1057" s="38" t="str">
        <f>IF(ISBLANK('Model Participation Data'!$L$50),"-",'Model Participation Data'!$L$50)</f>
        <v>-</v>
      </c>
      <c r="L1057" s="39" t="str">
        <f>IF(ISBLANK('Model Participation Data'!$M$50),"-",'Model Participation Data'!$M$50)</f>
        <v>-</v>
      </c>
      <c r="M1057" s="43">
        <f>IF(ISNA(SUMIFS(INDEX('Model Participation Data'!$N$8:$DX$57,0,MATCH(CONCATENATE($J1057,M$6),'Model Participation Data'!$N$6:$DX$6,0)),'Model Participation Data'!$B$8:$B$57,$C1057,'Model Participation Data'!$C$8:$C$57,$D1057)),"-",SUMIFS(INDEX('Model Participation Data'!$N$8:$DX$57,0,MATCH(CONCATENATE($J1057,M$6),'Model Participation Data'!$N$6:$DX$6,0)),'Model Participation Data'!$B$8:$B$57,$C1057,'Model Participation Data'!$C$8:$C$57,$D1057))</f>
        <v>0</v>
      </c>
      <c r="N1057" s="43">
        <f>IF(ISNA(SUMIFS(INDEX('Model Participation Data'!$N$8:$DX$57,0,MATCH(CONCATENATE($J1057,N$6),'Model Participation Data'!$N$6:$DX$6,0)),'Model Participation Data'!$B$8:$B$57,$C1057,'Model Participation Data'!$C$8:$C$57,$D1057)),"-",SUMIFS(INDEX('Model Participation Data'!$N$8:$DX$57,0,MATCH(CONCATENATE($J1057,N$6),'Model Participation Data'!$N$6:$DX$6,0)),'Model Participation Data'!$B$8:$B$57,$C1057,'Model Participation Data'!$C$8:$C$57,$D1057))</f>
        <v>0</v>
      </c>
      <c r="O1057" s="154">
        <f>IF(ISNA(SUMIFS(INDEX('Model Participation Data'!$N$8:$DX$57,0,MATCH(CONCATENATE($J1057,O$6),'Model Participation Data'!$N$6:$DX$6,0)),'Model Participation Data'!$B$8:$B$57,$C1057,'Model Participation Data'!$C$8:$C$57,$D1057)),"-",SUMIFS(INDEX('Model Participation Data'!$N$8:$DX$57,0,MATCH(CONCATENATE($J1057,O$6),'Model Participation Data'!$N$6:$DX$6,0)),'Model Participation Data'!$B$8:$B$57,$C1057,'Model Participation Data'!$C$8:$C$57,$D1057))</f>
        <v>0</v>
      </c>
    </row>
    <row r="1058" spans="2:15" outlineLevel="1" x14ac:dyDescent="0.35">
      <c r="B1058" s="37" t="s">
        <v>80</v>
      </c>
      <c r="C1058" s="38" t="str">
        <f>IF(ISBLANK('Model Participation Data'!$B$50),"-",'Model Participation Data'!$B$50)</f>
        <v>-</v>
      </c>
      <c r="D1058" s="38" t="str">
        <f>IF(ISBLANK('Model Participation Data'!$C$50),"-",'Model Participation Data'!$C$50)</f>
        <v>-</v>
      </c>
      <c r="E1058" s="38" t="str">
        <f>IF(ISBLANK('Model Participation Data'!$D$50),"-",'Model Participation Data'!$D$50)</f>
        <v>-</v>
      </c>
      <c r="F1058" s="38" t="str">
        <f>IF(ISBLANK('Model Participation Data'!$E$50),"-",'Model Participation Data'!$E$50)</f>
        <v>-</v>
      </c>
      <c r="G1058" s="151" t="str">
        <f>IF(ISBLANK('Model Participation Data'!$F$50),"-",'Model Participation Data'!$F$50)</f>
        <v>-</v>
      </c>
      <c r="H1058" s="38">
        <v>1</v>
      </c>
      <c r="I1058" s="38">
        <v>1</v>
      </c>
      <c r="J1058" s="150" t="str">
        <f t="shared" si="55"/>
        <v>11</v>
      </c>
      <c r="K1058" s="38" t="str">
        <f>IF(ISBLANK('Model Participation Data'!$L$50),"-",'Model Participation Data'!$L$50)</f>
        <v>-</v>
      </c>
      <c r="L1058" s="39" t="str">
        <f>IF(ISBLANK('Model Participation Data'!$M$50),"-",'Model Participation Data'!$M$50)</f>
        <v>-</v>
      </c>
      <c r="M1058" s="43">
        <f>IF(ISNA(SUMIFS(INDEX('Model Participation Data'!$N$8:$DX$57,0,MATCH(CONCATENATE($J1058,M$6),'Model Participation Data'!$N$6:$DX$6,0)),'Model Participation Data'!$B$8:$B$57,$C1058,'Model Participation Data'!$C$8:$C$57,$D1058)),"-",SUMIFS(INDEX('Model Participation Data'!$N$8:$DX$57,0,MATCH(CONCATENATE($J1058,M$6),'Model Participation Data'!$N$6:$DX$6,0)),'Model Participation Data'!$B$8:$B$57,$C1058,'Model Participation Data'!$C$8:$C$57,$D1058))</f>
        <v>0</v>
      </c>
      <c r="N1058" s="43">
        <f>IF(ISNA(SUMIFS(INDEX('Model Participation Data'!$N$8:$DX$57,0,MATCH(CONCATENATE($J1058,N$6),'Model Participation Data'!$N$6:$DX$6,0)),'Model Participation Data'!$B$8:$B$57,$C1058,'Model Participation Data'!$C$8:$C$57,$D1058)),"-",SUMIFS(INDEX('Model Participation Data'!$N$8:$DX$57,0,MATCH(CONCATENATE($J1058,N$6),'Model Participation Data'!$N$6:$DX$6,0)),'Model Participation Data'!$B$8:$B$57,$C1058,'Model Participation Data'!$C$8:$C$57,$D1058))</f>
        <v>0</v>
      </c>
      <c r="O1058" s="154">
        <f>IF(ISNA(SUMIFS(INDEX('Model Participation Data'!$N$8:$DX$57,0,MATCH(CONCATENATE($J1058,O$6),'Model Participation Data'!$N$6:$DX$6,0)),'Model Participation Data'!$B$8:$B$57,$C1058,'Model Participation Data'!$C$8:$C$57,$D1058)),"-",SUMIFS(INDEX('Model Participation Data'!$N$8:$DX$57,0,MATCH(CONCATENATE($J1058,O$6),'Model Participation Data'!$N$6:$DX$6,0)),'Model Participation Data'!$B$8:$B$57,$C1058,'Model Participation Data'!$C$8:$C$57,$D1058))</f>
        <v>0</v>
      </c>
    </row>
    <row r="1059" spans="2:15" outlineLevel="1" x14ac:dyDescent="0.35">
      <c r="B1059" s="37" t="s">
        <v>80</v>
      </c>
      <c r="C1059" s="38" t="str">
        <f>IF(ISBLANK('Model Participation Data'!$B$50),"-",'Model Participation Data'!$B$50)</f>
        <v>-</v>
      </c>
      <c r="D1059" s="38" t="str">
        <f>IF(ISBLANK('Model Participation Data'!$C$50),"-",'Model Participation Data'!$C$50)</f>
        <v>-</v>
      </c>
      <c r="E1059" s="38" t="str">
        <f>IF(ISBLANK('Model Participation Data'!$D$50),"-",'Model Participation Data'!$D$50)</f>
        <v>-</v>
      </c>
      <c r="F1059" s="38" t="str">
        <f>IF(ISBLANK('Model Participation Data'!$E$50),"-",'Model Participation Data'!$E$50)</f>
        <v>-</v>
      </c>
      <c r="G1059" s="151" t="str">
        <f>IF(ISBLANK('Model Participation Data'!$F$50),"-",'Model Participation Data'!$F$50)</f>
        <v>-</v>
      </c>
      <c r="H1059" s="38">
        <v>1</v>
      </c>
      <c r="I1059" s="38">
        <v>2</v>
      </c>
      <c r="J1059" s="150" t="str">
        <f t="shared" si="55"/>
        <v>12</v>
      </c>
      <c r="K1059" s="38" t="str">
        <f>IF(ISBLANK('Model Participation Data'!$L$50),"-",'Model Participation Data'!$L$50)</f>
        <v>-</v>
      </c>
      <c r="L1059" s="39" t="str">
        <f>IF(ISBLANK('Model Participation Data'!$M$50),"-",'Model Participation Data'!$M$50)</f>
        <v>-</v>
      </c>
      <c r="M1059" s="43">
        <f>IF(ISNA(SUMIFS(INDEX('Model Participation Data'!$N$8:$DX$57,0,MATCH(CONCATENATE($J1059,M$6),'Model Participation Data'!$N$6:$DX$6,0)),'Model Participation Data'!$B$8:$B$57,$C1059,'Model Participation Data'!$C$8:$C$57,$D1059)),"-",SUMIFS(INDEX('Model Participation Data'!$N$8:$DX$57,0,MATCH(CONCATENATE($J1059,M$6),'Model Participation Data'!$N$6:$DX$6,0)),'Model Participation Data'!$B$8:$B$57,$C1059,'Model Participation Data'!$C$8:$C$57,$D1059))</f>
        <v>0</v>
      </c>
      <c r="N1059" s="43">
        <f>IF(ISNA(SUMIFS(INDEX('Model Participation Data'!$N$8:$DX$57,0,MATCH(CONCATENATE($J1059,N$6),'Model Participation Data'!$N$6:$DX$6,0)),'Model Participation Data'!$B$8:$B$57,$C1059,'Model Participation Data'!$C$8:$C$57,$D1059)),"-",SUMIFS(INDEX('Model Participation Data'!$N$8:$DX$57,0,MATCH(CONCATENATE($J1059,N$6),'Model Participation Data'!$N$6:$DX$6,0)),'Model Participation Data'!$B$8:$B$57,$C1059,'Model Participation Data'!$C$8:$C$57,$D1059))</f>
        <v>0</v>
      </c>
      <c r="O1059" s="154">
        <f>IF(ISNA(SUMIFS(INDEX('Model Participation Data'!$N$8:$DX$57,0,MATCH(CONCATENATE($J1059,O$6),'Model Participation Data'!$N$6:$DX$6,0)),'Model Participation Data'!$B$8:$B$57,$C1059,'Model Participation Data'!$C$8:$C$57,$D1059)),"-",SUMIFS(INDEX('Model Participation Data'!$N$8:$DX$57,0,MATCH(CONCATENATE($J1059,O$6),'Model Participation Data'!$N$6:$DX$6,0)),'Model Participation Data'!$B$8:$B$57,$C1059,'Model Participation Data'!$C$8:$C$57,$D1059))</f>
        <v>0</v>
      </c>
    </row>
    <row r="1060" spans="2:15" outlineLevel="1" x14ac:dyDescent="0.35">
      <c r="B1060" s="37" t="s">
        <v>80</v>
      </c>
      <c r="C1060" s="38" t="str">
        <f>IF(ISBLANK('Model Participation Data'!$B$50),"-",'Model Participation Data'!$B$50)</f>
        <v>-</v>
      </c>
      <c r="D1060" s="38" t="str">
        <f>IF(ISBLANK('Model Participation Data'!$C$50),"-",'Model Participation Data'!$C$50)</f>
        <v>-</v>
      </c>
      <c r="E1060" s="38" t="str">
        <f>IF(ISBLANK('Model Participation Data'!$D$50),"-",'Model Participation Data'!$D$50)</f>
        <v>-</v>
      </c>
      <c r="F1060" s="38" t="str">
        <f>IF(ISBLANK('Model Participation Data'!$E$50),"-",'Model Participation Data'!$E$50)</f>
        <v>-</v>
      </c>
      <c r="G1060" s="151" t="str">
        <f>IF(ISBLANK('Model Participation Data'!$F$50),"-",'Model Participation Data'!$F$50)</f>
        <v>-</v>
      </c>
      <c r="H1060" s="38">
        <v>1</v>
      </c>
      <c r="I1060" s="38">
        <v>3</v>
      </c>
      <c r="J1060" s="150" t="str">
        <f t="shared" si="55"/>
        <v>13</v>
      </c>
      <c r="K1060" s="38" t="str">
        <f>IF(ISBLANK('Model Participation Data'!$L$50),"-",'Model Participation Data'!$L$50)</f>
        <v>-</v>
      </c>
      <c r="L1060" s="39" t="str">
        <f>IF(ISBLANK('Model Participation Data'!$M$50),"-",'Model Participation Data'!$M$50)</f>
        <v>-</v>
      </c>
      <c r="M1060" s="43">
        <f>IF(ISNA(SUMIFS(INDEX('Model Participation Data'!$N$8:$DX$57,0,MATCH(CONCATENATE($J1060,M$6),'Model Participation Data'!$N$6:$DX$6,0)),'Model Participation Data'!$B$8:$B$57,$C1060,'Model Participation Data'!$C$8:$C$57,$D1060)),"-",SUMIFS(INDEX('Model Participation Data'!$N$8:$DX$57,0,MATCH(CONCATENATE($J1060,M$6),'Model Participation Data'!$N$6:$DX$6,0)),'Model Participation Data'!$B$8:$B$57,$C1060,'Model Participation Data'!$C$8:$C$57,$D1060))</f>
        <v>0</v>
      </c>
      <c r="N1060" s="43">
        <f>IF(ISNA(SUMIFS(INDEX('Model Participation Data'!$N$8:$DX$57,0,MATCH(CONCATENATE($J1060,N$6),'Model Participation Data'!$N$6:$DX$6,0)),'Model Participation Data'!$B$8:$B$57,$C1060,'Model Participation Data'!$C$8:$C$57,$D1060)),"-",SUMIFS(INDEX('Model Participation Data'!$N$8:$DX$57,0,MATCH(CONCATENATE($J1060,N$6),'Model Participation Data'!$N$6:$DX$6,0)),'Model Participation Data'!$B$8:$B$57,$C1060,'Model Participation Data'!$C$8:$C$57,$D1060))</f>
        <v>0</v>
      </c>
      <c r="O1060" s="154">
        <f>IF(ISNA(SUMIFS(INDEX('Model Participation Data'!$N$8:$DX$57,0,MATCH(CONCATENATE($J1060,O$6),'Model Participation Data'!$N$6:$DX$6,0)),'Model Participation Data'!$B$8:$B$57,$C1060,'Model Participation Data'!$C$8:$C$57,$D1060)),"-",SUMIFS(INDEX('Model Participation Data'!$N$8:$DX$57,0,MATCH(CONCATENATE($J1060,O$6),'Model Participation Data'!$N$6:$DX$6,0)),'Model Participation Data'!$B$8:$B$57,$C1060,'Model Participation Data'!$C$8:$C$57,$D1060))</f>
        <v>0</v>
      </c>
    </row>
    <row r="1061" spans="2:15" outlineLevel="1" x14ac:dyDescent="0.35">
      <c r="B1061" s="37" t="s">
        <v>80</v>
      </c>
      <c r="C1061" s="38" t="str">
        <f>IF(ISBLANK('Model Participation Data'!$B$50),"-",'Model Participation Data'!$B$50)</f>
        <v>-</v>
      </c>
      <c r="D1061" s="38" t="str">
        <f>IF(ISBLANK('Model Participation Data'!$C$50),"-",'Model Participation Data'!$C$50)</f>
        <v>-</v>
      </c>
      <c r="E1061" s="38" t="str">
        <f>IF(ISBLANK('Model Participation Data'!$D$50),"-",'Model Participation Data'!$D$50)</f>
        <v>-</v>
      </c>
      <c r="F1061" s="38" t="str">
        <f>IF(ISBLANK('Model Participation Data'!$E$50),"-",'Model Participation Data'!$E$50)</f>
        <v>-</v>
      </c>
      <c r="G1061" s="151" t="str">
        <f>IF(ISBLANK('Model Participation Data'!$F$50),"-",'Model Participation Data'!$F$50)</f>
        <v>-</v>
      </c>
      <c r="H1061" s="38">
        <v>1</v>
      </c>
      <c r="I1061" s="38">
        <v>4</v>
      </c>
      <c r="J1061" s="150" t="str">
        <f t="shared" si="55"/>
        <v>14</v>
      </c>
      <c r="K1061" s="38" t="str">
        <f>IF(ISBLANK('Model Participation Data'!$L$50),"-",'Model Participation Data'!$L$50)</f>
        <v>-</v>
      </c>
      <c r="L1061" s="39" t="str">
        <f>IF(ISBLANK('Model Participation Data'!$M$50),"-",'Model Participation Data'!$M$50)</f>
        <v>-</v>
      </c>
      <c r="M1061" s="43">
        <f>IF(ISNA(SUMIFS(INDEX('Model Participation Data'!$N$8:$DX$57,0,MATCH(CONCATENATE($J1061,M$6),'Model Participation Data'!$N$6:$DX$6,0)),'Model Participation Data'!$B$8:$B$57,$C1061,'Model Participation Data'!$C$8:$C$57,$D1061)),"-",SUMIFS(INDEX('Model Participation Data'!$N$8:$DX$57,0,MATCH(CONCATENATE($J1061,M$6),'Model Participation Data'!$N$6:$DX$6,0)),'Model Participation Data'!$B$8:$B$57,$C1061,'Model Participation Data'!$C$8:$C$57,$D1061))</f>
        <v>0</v>
      </c>
      <c r="N1061" s="43">
        <f>IF(ISNA(SUMIFS(INDEX('Model Participation Data'!$N$8:$DX$57,0,MATCH(CONCATENATE($J1061,N$6),'Model Participation Data'!$N$6:$DX$6,0)),'Model Participation Data'!$B$8:$B$57,$C1061,'Model Participation Data'!$C$8:$C$57,$D1061)),"-",SUMIFS(INDEX('Model Participation Data'!$N$8:$DX$57,0,MATCH(CONCATENATE($J1061,N$6),'Model Participation Data'!$N$6:$DX$6,0)),'Model Participation Data'!$B$8:$B$57,$C1061,'Model Participation Data'!$C$8:$C$57,$D1061))</f>
        <v>0</v>
      </c>
      <c r="O1061" s="154">
        <f>IF(ISNA(SUMIFS(INDEX('Model Participation Data'!$N$8:$DX$57,0,MATCH(CONCATENATE($J1061,O$6),'Model Participation Data'!$N$6:$DX$6,0)),'Model Participation Data'!$B$8:$B$57,$C1061,'Model Participation Data'!$C$8:$C$57,$D1061)),"-",SUMIFS(INDEX('Model Participation Data'!$N$8:$DX$57,0,MATCH(CONCATENATE($J1061,O$6),'Model Participation Data'!$N$6:$DX$6,0)),'Model Participation Data'!$B$8:$B$57,$C1061,'Model Participation Data'!$C$8:$C$57,$D1061))</f>
        <v>0</v>
      </c>
    </row>
    <row r="1062" spans="2:15" outlineLevel="1" x14ac:dyDescent="0.35">
      <c r="B1062" s="37" t="s">
        <v>80</v>
      </c>
      <c r="C1062" s="38" t="str">
        <f>IF(ISBLANK('Model Participation Data'!$B$50),"-",'Model Participation Data'!$B$50)</f>
        <v>-</v>
      </c>
      <c r="D1062" s="38" t="str">
        <f>IF(ISBLANK('Model Participation Data'!$C$50),"-",'Model Participation Data'!$C$50)</f>
        <v>-</v>
      </c>
      <c r="E1062" s="38" t="str">
        <f>IF(ISBLANK('Model Participation Data'!$D$50),"-",'Model Participation Data'!$D$50)</f>
        <v>-</v>
      </c>
      <c r="F1062" s="38" t="str">
        <f>IF(ISBLANK('Model Participation Data'!$E$50),"-",'Model Participation Data'!$E$50)</f>
        <v>-</v>
      </c>
      <c r="G1062" s="151" t="str">
        <f>IF(ISBLANK('Model Participation Data'!$F$50),"-",'Model Participation Data'!$F$50)</f>
        <v>-</v>
      </c>
      <c r="H1062" s="38">
        <v>1</v>
      </c>
      <c r="I1062" s="38">
        <v>5</v>
      </c>
      <c r="J1062" s="150" t="str">
        <f t="shared" si="55"/>
        <v>15</v>
      </c>
      <c r="K1062" s="38" t="str">
        <f>IF(ISBLANK('Model Participation Data'!$L$50),"-",'Model Participation Data'!$L$50)</f>
        <v>-</v>
      </c>
      <c r="L1062" s="39" t="str">
        <f>IF(ISBLANK('Model Participation Data'!$M$50),"-",'Model Participation Data'!$M$50)</f>
        <v>-</v>
      </c>
      <c r="M1062" s="43">
        <f>IF(ISNA(SUMIFS(INDEX('Model Participation Data'!$N$8:$DX$57,0,MATCH(CONCATENATE($J1062,M$6),'Model Participation Data'!$N$6:$DX$6,0)),'Model Participation Data'!$B$8:$B$57,$C1062,'Model Participation Data'!$C$8:$C$57,$D1062)),"-",SUMIFS(INDEX('Model Participation Data'!$N$8:$DX$57,0,MATCH(CONCATENATE($J1062,M$6),'Model Participation Data'!$N$6:$DX$6,0)),'Model Participation Data'!$B$8:$B$57,$C1062,'Model Participation Data'!$C$8:$C$57,$D1062))</f>
        <v>0</v>
      </c>
      <c r="N1062" s="43">
        <f>IF(ISNA(SUMIFS(INDEX('Model Participation Data'!$N$8:$DX$57,0,MATCH(CONCATENATE($J1062,N$6),'Model Participation Data'!$N$6:$DX$6,0)),'Model Participation Data'!$B$8:$B$57,$C1062,'Model Participation Data'!$C$8:$C$57,$D1062)),"-",SUMIFS(INDEX('Model Participation Data'!$N$8:$DX$57,0,MATCH(CONCATENATE($J1062,N$6),'Model Participation Data'!$N$6:$DX$6,0)),'Model Participation Data'!$B$8:$B$57,$C1062,'Model Participation Data'!$C$8:$C$57,$D1062))</f>
        <v>0</v>
      </c>
      <c r="O1062" s="154">
        <f>IF(ISNA(SUMIFS(INDEX('Model Participation Data'!$N$8:$DX$57,0,MATCH(CONCATENATE($J1062,O$6),'Model Participation Data'!$N$6:$DX$6,0)),'Model Participation Data'!$B$8:$B$57,$C1062,'Model Participation Data'!$C$8:$C$57,$D1062)),"-",SUMIFS(INDEX('Model Participation Data'!$N$8:$DX$57,0,MATCH(CONCATENATE($J1062,O$6),'Model Participation Data'!$N$6:$DX$6,0)),'Model Participation Data'!$B$8:$B$57,$C1062,'Model Participation Data'!$C$8:$C$57,$D1062))</f>
        <v>0</v>
      </c>
    </row>
    <row r="1063" spans="2:15" outlineLevel="1" x14ac:dyDescent="0.35">
      <c r="B1063" s="37" t="s">
        <v>80</v>
      </c>
      <c r="C1063" s="38" t="str">
        <f>IF(ISBLANK('Model Participation Data'!$B$50),"-",'Model Participation Data'!$B$50)</f>
        <v>-</v>
      </c>
      <c r="D1063" s="38" t="str">
        <f>IF(ISBLANK('Model Participation Data'!$C$50),"-",'Model Participation Data'!$C$50)</f>
        <v>-</v>
      </c>
      <c r="E1063" s="38" t="str">
        <f>IF(ISBLANK('Model Participation Data'!$D$50),"-",'Model Participation Data'!$D$50)</f>
        <v>-</v>
      </c>
      <c r="F1063" s="38" t="str">
        <f>IF(ISBLANK('Model Participation Data'!$E$50),"-",'Model Participation Data'!$E$50)</f>
        <v>-</v>
      </c>
      <c r="G1063" s="151" t="str">
        <f>IF(ISBLANK('Model Participation Data'!$F$50),"-",'Model Participation Data'!$F$50)</f>
        <v>-</v>
      </c>
      <c r="H1063" s="38">
        <v>1</v>
      </c>
      <c r="I1063" s="38" t="s">
        <v>65</v>
      </c>
      <c r="J1063" s="150" t="str">
        <f t="shared" si="55"/>
        <v>1Goal</v>
      </c>
      <c r="K1063" s="38" t="str">
        <f>IF(ISBLANK('Model Participation Data'!$L$50),"-",'Model Participation Data'!$L$50)</f>
        <v>-</v>
      </c>
      <c r="L1063" s="39" t="str">
        <f>IF(ISBLANK('Model Participation Data'!$M$50),"-",'Model Participation Data'!$M$50)</f>
        <v>-</v>
      </c>
      <c r="M1063" s="43" t="str">
        <f>IF(ISNA(SUMIFS(INDEX('Model Participation Data'!$N$8:$DX$57,0,MATCH(CONCATENATE($J1063,M$6),'Model Participation Data'!$N$6:$DX$6,0)),'Model Participation Data'!$B$8:$B$57,$C1063,'Model Participation Data'!$C$8:$C$57,$D1063)),"-",SUMIFS(INDEX('Model Participation Data'!$N$8:$DX$57,0,MATCH(CONCATENATE($J1063,M$6),'Model Participation Data'!$N$6:$DX$6,0)),'Model Participation Data'!$B$8:$B$57,$C1063,'Model Participation Data'!$C$8:$C$57,$D1063))</f>
        <v>-</v>
      </c>
      <c r="N1063" s="43" t="str">
        <f>IF(ISNA(SUMIFS(INDEX('Model Participation Data'!$N$8:$DX$57,0,MATCH(CONCATENATE($J1063,N$6),'Model Participation Data'!$N$6:$DX$6,0)),'Model Participation Data'!$B$8:$B$57,$C1063,'Model Participation Data'!$C$8:$C$57,$D1063)),"-",SUMIFS(INDEX('Model Participation Data'!$N$8:$DX$57,0,MATCH(CONCATENATE($J1063,N$6),'Model Participation Data'!$N$6:$DX$6,0)),'Model Participation Data'!$B$8:$B$57,$C1063,'Model Participation Data'!$C$8:$C$57,$D1063))</f>
        <v>-</v>
      </c>
      <c r="O1063" s="154">
        <f>IF(ISNA(SUMIFS(INDEX('Model Participation Data'!$N$8:$DX$57,0,MATCH(CONCATENATE($J1063,O$6),'Model Participation Data'!$N$6:$DX$6,0)),'Model Participation Data'!$B$8:$B$57,$C1063,'Model Participation Data'!$C$8:$C$57,$D1063)),"-",SUMIFS(INDEX('Model Participation Data'!$N$8:$DX$57,0,MATCH(CONCATENATE($J1063,O$6),'Model Participation Data'!$N$6:$DX$6,0)),'Model Participation Data'!$B$8:$B$57,$C1063,'Model Participation Data'!$C$8:$C$57,$D1063))</f>
        <v>0</v>
      </c>
    </row>
    <row r="1064" spans="2:15" outlineLevel="1" x14ac:dyDescent="0.35">
      <c r="B1064" s="37" t="s">
        <v>80</v>
      </c>
      <c r="C1064" s="38" t="str">
        <f>IF(ISBLANK('Model Participation Data'!$B$50),"-",'Model Participation Data'!$B$50)</f>
        <v>-</v>
      </c>
      <c r="D1064" s="38" t="str">
        <f>IF(ISBLANK('Model Participation Data'!$C$50),"-",'Model Participation Data'!$C$50)</f>
        <v>-</v>
      </c>
      <c r="E1064" s="38" t="str">
        <f>IF(ISBLANK('Model Participation Data'!$D$50),"-",'Model Participation Data'!$D$50)</f>
        <v>-</v>
      </c>
      <c r="F1064" s="38" t="str">
        <f>IF(ISBLANK('Model Participation Data'!$E$50),"-",'Model Participation Data'!$E$50)</f>
        <v>-</v>
      </c>
      <c r="G1064" s="151" t="str">
        <f>IF(ISBLANK('Model Participation Data'!$F$50),"-",'Model Participation Data'!$F$50)</f>
        <v>-</v>
      </c>
      <c r="H1064" s="38">
        <v>2</v>
      </c>
      <c r="I1064" s="38">
        <v>1</v>
      </c>
      <c r="J1064" s="150" t="str">
        <f t="shared" si="55"/>
        <v>21</v>
      </c>
      <c r="K1064" s="38" t="str">
        <f>IF(ISBLANK('Model Participation Data'!$L$50),"-",'Model Participation Data'!$L$50)</f>
        <v>-</v>
      </c>
      <c r="L1064" s="39" t="str">
        <f>IF(ISBLANK('Model Participation Data'!$M$50),"-",'Model Participation Data'!$M$50)</f>
        <v>-</v>
      </c>
      <c r="M1064" s="43">
        <f>IF(ISNA(SUMIFS(INDEX('Model Participation Data'!$N$8:$DX$57,0,MATCH(CONCATENATE($J1064,M$6),'Model Participation Data'!$N$6:$DX$6,0)),'Model Participation Data'!$B$8:$B$57,$C1064,'Model Participation Data'!$C$8:$C$57,$D1064)),"-",SUMIFS(INDEX('Model Participation Data'!$N$8:$DX$57,0,MATCH(CONCATENATE($J1064,M$6),'Model Participation Data'!$N$6:$DX$6,0)),'Model Participation Data'!$B$8:$B$57,$C1064,'Model Participation Data'!$C$8:$C$57,$D1064))</f>
        <v>0</v>
      </c>
      <c r="N1064" s="43">
        <f>IF(ISNA(SUMIFS(INDEX('Model Participation Data'!$N$8:$DX$57,0,MATCH(CONCATENATE($J1064,N$6),'Model Participation Data'!$N$6:$DX$6,0)),'Model Participation Data'!$B$8:$B$57,$C1064,'Model Participation Data'!$C$8:$C$57,$D1064)),"-",SUMIFS(INDEX('Model Participation Data'!$N$8:$DX$57,0,MATCH(CONCATENATE($J1064,N$6),'Model Participation Data'!$N$6:$DX$6,0)),'Model Participation Data'!$B$8:$B$57,$C1064,'Model Participation Data'!$C$8:$C$57,$D1064))</f>
        <v>0</v>
      </c>
      <c r="O1064" s="154">
        <f>IF(ISNA(SUMIFS(INDEX('Model Participation Data'!$N$8:$DX$57,0,MATCH(CONCATENATE($J1064,O$6),'Model Participation Data'!$N$6:$DX$6,0)),'Model Participation Data'!$B$8:$B$57,$C1064,'Model Participation Data'!$C$8:$C$57,$D1064)),"-",SUMIFS(INDEX('Model Participation Data'!$N$8:$DX$57,0,MATCH(CONCATENATE($J1064,O$6),'Model Participation Data'!$N$6:$DX$6,0)),'Model Participation Data'!$B$8:$B$57,$C1064,'Model Participation Data'!$C$8:$C$57,$D1064))</f>
        <v>0</v>
      </c>
    </row>
    <row r="1065" spans="2:15" outlineLevel="1" x14ac:dyDescent="0.35">
      <c r="B1065" s="37" t="s">
        <v>80</v>
      </c>
      <c r="C1065" s="38" t="str">
        <f>IF(ISBLANK('Model Participation Data'!$B$50),"-",'Model Participation Data'!$B$50)</f>
        <v>-</v>
      </c>
      <c r="D1065" s="38" t="str">
        <f>IF(ISBLANK('Model Participation Data'!$C$50),"-",'Model Participation Data'!$C$50)</f>
        <v>-</v>
      </c>
      <c r="E1065" s="38" t="str">
        <f>IF(ISBLANK('Model Participation Data'!$D$50),"-",'Model Participation Data'!$D$50)</f>
        <v>-</v>
      </c>
      <c r="F1065" s="38" t="str">
        <f>IF(ISBLANK('Model Participation Data'!$E$50),"-",'Model Participation Data'!$E$50)</f>
        <v>-</v>
      </c>
      <c r="G1065" s="151" t="str">
        <f>IF(ISBLANK('Model Participation Data'!$F$50),"-",'Model Participation Data'!$F$50)</f>
        <v>-</v>
      </c>
      <c r="H1065" s="38">
        <v>2</v>
      </c>
      <c r="I1065" s="38">
        <v>2</v>
      </c>
      <c r="J1065" s="150" t="str">
        <f t="shared" si="55"/>
        <v>22</v>
      </c>
      <c r="K1065" s="38" t="str">
        <f>IF(ISBLANK('Model Participation Data'!$L$50),"-",'Model Participation Data'!$L$50)</f>
        <v>-</v>
      </c>
      <c r="L1065" s="39" t="str">
        <f>IF(ISBLANK('Model Participation Data'!$M$50),"-",'Model Participation Data'!$M$50)</f>
        <v>-</v>
      </c>
      <c r="M1065" s="43">
        <f>IF(ISNA(SUMIFS(INDEX('Model Participation Data'!$N$8:$DX$57,0,MATCH(CONCATENATE($J1065,M$6),'Model Participation Data'!$N$6:$DX$6,0)),'Model Participation Data'!$B$8:$B$57,$C1065,'Model Participation Data'!$C$8:$C$57,$D1065)),"-",SUMIFS(INDEX('Model Participation Data'!$N$8:$DX$57,0,MATCH(CONCATENATE($J1065,M$6),'Model Participation Data'!$N$6:$DX$6,0)),'Model Participation Data'!$B$8:$B$57,$C1065,'Model Participation Data'!$C$8:$C$57,$D1065))</f>
        <v>0</v>
      </c>
      <c r="N1065" s="43">
        <f>IF(ISNA(SUMIFS(INDEX('Model Participation Data'!$N$8:$DX$57,0,MATCH(CONCATENATE($J1065,N$6),'Model Participation Data'!$N$6:$DX$6,0)),'Model Participation Data'!$B$8:$B$57,$C1065,'Model Participation Data'!$C$8:$C$57,$D1065)),"-",SUMIFS(INDEX('Model Participation Data'!$N$8:$DX$57,0,MATCH(CONCATENATE($J1065,N$6),'Model Participation Data'!$N$6:$DX$6,0)),'Model Participation Data'!$B$8:$B$57,$C1065,'Model Participation Data'!$C$8:$C$57,$D1065))</f>
        <v>0</v>
      </c>
      <c r="O1065" s="154">
        <f>IF(ISNA(SUMIFS(INDEX('Model Participation Data'!$N$8:$DX$57,0,MATCH(CONCATENATE($J1065,O$6),'Model Participation Data'!$N$6:$DX$6,0)),'Model Participation Data'!$B$8:$B$57,$C1065,'Model Participation Data'!$C$8:$C$57,$D1065)),"-",SUMIFS(INDEX('Model Participation Data'!$N$8:$DX$57,0,MATCH(CONCATENATE($J1065,O$6),'Model Participation Data'!$N$6:$DX$6,0)),'Model Participation Data'!$B$8:$B$57,$C1065,'Model Participation Data'!$C$8:$C$57,$D1065))</f>
        <v>0</v>
      </c>
    </row>
    <row r="1066" spans="2:15" outlineLevel="1" x14ac:dyDescent="0.35">
      <c r="B1066" s="37" t="s">
        <v>80</v>
      </c>
      <c r="C1066" s="38" t="str">
        <f>IF(ISBLANK('Model Participation Data'!$B$50),"-",'Model Participation Data'!$B$50)</f>
        <v>-</v>
      </c>
      <c r="D1066" s="38" t="str">
        <f>IF(ISBLANK('Model Participation Data'!$C$50),"-",'Model Participation Data'!$C$50)</f>
        <v>-</v>
      </c>
      <c r="E1066" s="38" t="str">
        <f>IF(ISBLANK('Model Participation Data'!$D$50),"-",'Model Participation Data'!$D$50)</f>
        <v>-</v>
      </c>
      <c r="F1066" s="38" t="str">
        <f>IF(ISBLANK('Model Participation Data'!$E$50),"-",'Model Participation Data'!$E$50)</f>
        <v>-</v>
      </c>
      <c r="G1066" s="151" t="str">
        <f>IF(ISBLANK('Model Participation Data'!$F$50),"-",'Model Participation Data'!$F$50)</f>
        <v>-</v>
      </c>
      <c r="H1066" s="38">
        <v>2</v>
      </c>
      <c r="I1066" s="38">
        <v>3</v>
      </c>
      <c r="J1066" s="150" t="str">
        <f t="shared" si="55"/>
        <v>23</v>
      </c>
      <c r="K1066" s="38" t="str">
        <f>IF(ISBLANK('Model Participation Data'!$L$50),"-",'Model Participation Data'!$L$50)</f>
        <v>-</v>
      </c>
      <c r="L1066" s="39" t="str">
        <f>IF(ISBLANK('Model Participation Data'!$M$50),"-",'Model Participation Data'!$M$50)</f>
        <v>-</v>
      </c>
      <c r="M1066" s="43">
        <f>IF(ISNA(SUMIFS(INDEX('Model Participation Data'!$N$8:$DX$57,0,MATCH(CONCATENATE($J1066,M$6),'Model Participation Data'!$N$6:$DX$6,0)),'Model Participation Data'!$B$8:$B$57,$C1066,'Model Participation Data'!$C$8:$C$57,$D1066)),"-",SUMIFS(INDEX('Model Participation Data'!$N$8:$DX$57,0,MATCH(CONCATENATE($J1066,M$6),'Model Participation Data'!$N$6:$DX$6,0)),'Model Participation Data'!$B$8:$B$57,$C1066,'Model Participation Data'!$C$8:$C$57,$D1066))</f>
        <v>0</v>
      </c>
      <c r="N1066" s="43">
        <f>IF(ISNA(SUMIFS(INDEX('Model Participation Data'!$N$8:$DX$57,0,MATCH(CONCATENATE($J1066,N$6),'Model Participation Data'!$N$6:$DX$6,0)),'Model Participation Data'!$B$8:$B$57,$C1066,'Model Participation Data'!$C$8:$C$57,$D1066)),"-",SUMIFS(INDEX('Model Participation Data'!$N$8:$DX$57,0,MATCH(CONCATENATE($J1066,N$6),'Model Participation Data'!$N$6:$DX$6,0)),'Model Participation Data'!$B$8:$B$57,$C1066,'Model Participation Data'!$C$8:$C$57,$D1066))</f>
        <v>0</v>
      </c>
      <c r="O1066" s="154">
        <f>IF(ISNA(SUMIFS(INDEX('Model Participation Data'!$N$8:$DX$57,0,MATCH(CONCATENATE($J1066,O$6),'Model Participation Data'!$N$6:$DX$6,0)),'Model Participation Data'!$B$8:$B$57,$C1066,'Model Participation Data'!$C$8:$C$57,$D1066)),"-",SUMIFS(INDEX('Model Participation Data'!$N$8:$DX$57,0,MATCH(CONCATENATE($J1066,O$6),'Model Participation Data'!$N$6:$DX$6,0)),'Model Participation Data'!$B$8:$B$57,$C1066,'Model Participation Data'!$C$8:$C$57,$D1066))</f>
        <v>0</v>
      </c>
    </row>
    <row r="1067" spans="2:15" outlineLevel="1" x14ac:dyDescent="0.35">
      <c r="B1067" s="37" t="s">
        <v>80</v>
      </c>
      <c r="C1067" s="38" t="str">
        <f>IF(ISBLANK('Model Participation Data'!$B$50),"-",'Model Participation Data'!$B$50)</f>
        <v>-</v>
      </c>
      <c r="D1067" s="38" t="str">
        <f>IF(ISBLANK('Model Participation Data'!$C$50),"-",'Model Participation Data'!$C$50)</f>
        <v>-</v>
      </c>
      <c r="E1067" s="38" t="str">
        <f>IF(ISBLANK('Model Participation Data'!$D$50),"-",'Model Participation Data'!$D$50)</f>
        <v>-</v>
      </c>
      <c r="F1067" s="38" t="str">
        <f>IF(ISBLANK('Model Participation Data'!$E$50),"-",'Model Participation Data'!$E$50)</f>
        <v>-</v>
      </c>
      <c r="G1067" s="151" t="str">
        <f>IF(ISBLANK('Model Participation Data'!$F$50),"-",'Model Participation Data'!$F$50)</f>
        <v>-</v>
      </c>
      <c r="H1067" s="38">
        <v>2</v>
      </c>
      <c r="I1067" s="38">
        <v>4</v>
      </c>
      <c r="J1067" s="150" t="str">
        <f t="shared" si="55"/>
        <v>24</v>
      </c>
      <c r="K1067" s="38" t="str">
        <f>IF(ISBLANK('Model Participation Data'!$L$50),"-",'Model Participation Data'!$L$50)</f>
        <v>-</v>
      </c>
      <c r="L1067" s="39" t="str">
        <f>IF(ISBLANK('Model Participation Data'!$M$50),"-",'Model Participation Data'!$M$50)</f>
        <v>-</v>
      </c>
      <c r="M1067" s="43">
        <f>IF(ISNA(SUMIFS(INDEX('Model Participation Data'!$N$8:$DX$57,0,MATCH(CONCATENATE($J1067,M$6),'Model Participation Data'!$N$6:$DX$6,0)),'Model Participation Data'!$B$8:$B$57,$C1067,'Model Participation Data'!$C$8:$C$57,$D1067)),"-",SUMIFS(INDEX('Model Participation Data'!$N$8:$DX$57,0,MATCH(CONCATENATE($J1067,M$6),'Model Participation Data'!$N$6:$DX$6,0)),'Model Participation Data'!$B$8:$B$57,$C1067,'Model Participation Data'!$C$8:$C$57,$D1067))</f>
        <v>0</v>
      </c>
      <c r="N1067" s="43">
        <f>IF(ISNA(SUMIFS(INDEX('Model Participation Data'!$N$8:$DX$57,0,MATCH(CONCATENATE($J1067,N$6),'Model Participation Data'!$N$6:$DX$6,0)),'Model Participation Data'!$B$8:$B$57,$C1067,'Model Participation Data'!$C$8:$C$57,$D1067)),"-",SUMIFS(INDEX('Model Participation Data'!$N$8:$DX$57,0,MATCH(CONCATENATE($J1067,N$6),'Model Participation Data'!$N$6:$DX$6,0)),'Model Participation Data'!$B$8:$B$57,$C1067,'Model Participation Data'!$C$8:$C$57,$D1067))</f>
        <v>0</v>
      </c>
      <c r="O1067" s="154">
        <f>IF(ISNA(SUMIFS(INDEX('Model Participation Data'!$N$8:$DX$57,0,MATCH(CONCATENATE($J1067,O$6),'Model Participation Data'!$N$6:$DX$6,0)),'Model Participation Data'!$B$8:$B$57,$C1067,'Model Participation Data'!$C$8:$C$57,$D1067)),"-",SUMIFS(INDEX('Model Participation Data'!$N$8:$DX$57,0,MATCH(CONCATENATE($J1067,O$6),'Model Participation Data'!$N$6:$DX$6,0)),'Model Participation Data'!$B$8:$B$57,$C1067,'Model Participation Data'!$C$8:$C$57,$D1067))</f>
        <v>0</v>
      </c>
    </row>
    <row r="1068" spans="2:15" outlineLevel="1" x14ac:dyDescent="0.35">
      <c r="B1068" s="37" t="s">
        <v>80</v>
      </c>
      <c r="C1068" s="38" t="str">
        <f>IF(ISBLANK('Model Participation Data'!$B$50),"-",'Model Participation Data'!$B$50)</f>
        <v>-</v>
      </c>
      <c r="D1068" s="38" t="str">
        <f>IF(ISBLANK('Model Participation Data'!$C$50),"-",'Model Participation Data'!$C$50)</f>
        <v>-</v>
      </c>
      <c r="E1068" s="38" t="str">
        <f>IF(ISBLANK('Model Participation Data'!$D$50),"-",'Model Participation Data'!$D$50)</f>
        <v>-</v>
      </c>
      <c r="F1068" s="38" t="str">
        <f>IF(ISBLANK('Model Participation Data'!$E$50),"-",'Model Participation Data'!$E$50)</f>
        <v>-</v>
      </c>
      <c r="G1068" s="151" t="str">
        <f>IF(ISBLANK('Model Participation Data'!$F$50),"-",'Model Participation Data'!$F$50)</f>
        <v>-</v>
      </c>
      <c r="H1068" s="38">
        <v>2</v>
      </c>
      <c r="I1068" s="38">
        <v>5</v>
      </c>
      <c r="J1068" s="150" t="str">
        <f t="shared" si="55"/>
        <v>25</v>
      </c>
      <c r="K1068" s="38" t="str">
        <f>IF(ISBLANK('Model Participation Data'!$L$50),"-",'Model Participation Data'!$L$50)</f>
        <v>-</v>
      </c>
      <c r="L1068" s="39" t="str">
        <f>IF(ISBLANK('Model Participation Data'!$M$50),"-",'Model Participation Data'!$M$50)</f>
        <v>-</v>
      </c>
      <c r="M1068" s="43">
        <f>IF(ISNA(SUMIFS(INDEX('Model Participation Data'!$N$8:$DX$57,0,MATCH(CONCATENATE($J1068,M$6),'Model Participation Data'!$N$6:$DX$6,0)),'Model Participation Data'!$B$8:$B$57,$C1068,'Model Participation Data'!$C$8:$C$57,$D1068)),"-",SUMIFS(INDEX('Model Participation Data'!$N$8:$DX$57,0,MATCH(CONCATENATE($J1068,M$6),'Model Participation Data'!$N$6:$DX$6,0)),'Model Participation Data'!$B$8:$B$57,$C1068,'Model Participation Data'!$C$8:$C$57,$D1068))</f>
        <v>0</v>
      </c>
      <c r="N1068" s="43">
        <f>IF(ISNA(SUMIFS(INDEX('Model Participation Data'!$N$8:$DX$57,0,MATCH(CONCATENATE($J1068,N$6),'Model Participation Data'!$N$6:$DX$6,0)),'Model Participation Data'!$B$8:$B$57,$C1068,'Model Participation Data'!$C$8:$C$57,$D1068)),"-",SUMIFS(INDEX('Model Participation Data'!$N$8:$DX$57,0,MATCH(CONCATENATE($J1068,N$6),'Model Participation Data'!$N$6:$DX$6,0)),'Model Participation Data'!$B$8:$B$57,$C1068,'Model Participation Data'!$C$8:$C$57,$D1068))</f>
        <v>0</v>
      </c>
      <c r="O1068" s="154">
        <f>IF(ISNA(SUMIFS(INDEX('Model Participation Data'!$N$8:$DX$57,0,MATCH(CONCATENATE($J1068,O$6),'Model Participation Data'!$N$6:$DX$6,0)),'Model Participation Data'!$B$8:$B$57,$C1068,'Model Participation Data'!$C$8:$C$57,$D1068)),"-",SUMIFS(INDEX('Model Participation Data'!$N$8:$DX$57,0,MATCH(CONCATENATE($J1068,O$6),'Model Participation Data'!$N$6:$DX$6,0)),'Model Participation Data'!$B$8:$B$57,$C1068,'Model Participation Data'!$C$8:$C$57,$D1068))</f>
        <v>0</v>
      </c>
    </row>
    <row r="1069" spans="2:15" outlineLevel="1" x14ac:dyDescent="0.35">
      <c r="B1069" s="37" t="s">
        <v>80</v>
      </c>
      <c r="C1069" s="38" t="str">
        <f>IF(ISBLANK('Model Participation Data'!$B$50),"-",'Model Participation Data'!$B$50)</f>
        <v>-</v>
      </c>
      <c r="D1069" s="38" t="str">
        <f>IF(ISBLANK('Model Participation Data'!$C$50),"-",'Model Participation Data'!$C$50)</f>
        <v>-</v>
      </c>
      <c r="E1069" s="38" t="str">
        <f>IF(ISBLANK('Model Participation Data'!$D$50),"-",'Model Participation Data'!$D$50)</f>
        <v>-</v>
      </c>
      <c r="F1069" s="38" t="str">
        <f>IF(ISBLANK('Model Participation Data'!$E$50),"-",'Model Participation Data'!$E$50)</f>
        <v>-</v>
      </c>
      <c r="G1069" s="151" t="str">
        <f>IF(ISBLANK('Model Participation Data'!$F$50),"-",'Model Participation Data'!$F$50)</f>
        <v>-</v>
      </c>
      <c r="H1069" s="38">
        <v>2</v>
      </c>
      <c r="I1069" s="38" t="s">
        <v>65</v>
      </c>
      <c r="J1069" s="150" t="str">
        <f t="shared" si="55"/>
        <v>2Goal</v>
      </c>
      <c r="K1069" s="38" t="str">
        <f>IF(ISBLANK('Model Participation Data'!$L$50),"-",'Model Participation Data'!$L$50)</f>
        <v>-</v>
      </c>
      <c r="L1069" s="39" t="str">
        <f>IF(ISBLANK('Model Participation Data'!$M$50),"-",'Model Participation Data'!$M$50)</f>
        <v>-</v>
      </c>
      <c r="M1069" s="43" t="str">
        <f>IF(ISNA(SUMIFS(INDEX('Model Participation Data'!$N$8:$DX$57,0,MATCH(CONCATENATE($J1069,M$6),'Model Participation Data'!$N$6:$DX$6,0)),'Model Participation Data'!$B$8:$B$57,$C1069,'Model Participation Data'!$C$8:$C$57,$D1069)),"-",SUMIFS(INDEX('Model Participation Data'!$N$8:$DX$57,0,MATCH(CONCATENATE($J1069,M$6),'Model Participation Data'!$N$6:$DX$6,0)),'Model Participation Data'!$B$8:$B$57,$C1069,'Model Participation Data'!$C$8:$C$57,$D1069))</f>
        <v>-</v>
      </c>
      <c r="N1069" s="43" t="str">
        <f>IF(ISNA(SUMIFS(INDEX('Model Participation Data'!$N$8:$DX$57,0,MATCH(CONCATENATE($J1069,N$6),'Model Participation Data'!$N$6:$DX$6,0)),'Model Participation Data'!$B$8:$B$57,$C1069,'Model Participation Data'!$C$8:$C$57,$D1069)),"-",SUMIFS(INDEX('Model Participation Data'!$N$8:$DX$57,0,MATCH(CONCATENATE($J1069,N$6),'Model Participation Data'!$N$6:$DX$6,0)),'Model Participation Data'!$B$8:$B$57,$C1069,'Model Participation Data'!$C$8:$C$57,$D1069))</f>
        <v>-</v>
      </c>
      <c r="O1069" s="154">
        <f>IF(ISNA(SUMIFS(INDEX('Model Participation Data'!$N$8:$DX$57,0,MATCH(CONCATENATE($J1069,O$6),'Model Participation Data'!$N$6:$DX$6,0)),'Model Participation Data'!$B$8:$B$57,$C1069,'Model Participation Data'!$C$8:$C$57,$D1069)),"-",SUMIFS(INDEX('Model Participation Data'!$N$8:$DX$57,0,MATCH(CONCATENATE($J1069,O$6),'Model Participation Data'!$N$6:$DX$6,0)),'Model Participation Data'!$B$8:$B$57,$C1069,'Model Participation Data'!$C$8:$C$57,$D1069))</f>
        <v>0</v>
      </c>
    </row>
    <row r="1070" spans="2:15" outlineLevel="1" x14ac:dyDescent="0.35">
      <c r="B1070" s="37" t="s">
        <v>80</v>
      </c>
      <c r="C1070" s="38" t="str">
        <f>IF(ISBLANK('Model Participation Data'!$B$50),"-",'Model Participation Data'!$B$50)</f>
        <v>-</v>
      </c>
      <c r="D1070" s="38" t="str">
        <f>IF(ISBLANK('Model Participation Data'!$C$50),"-",'Model Participation Data'!$C$50)</f>
        <v>-</v>
      </c>
      <c r="E1070" s="38" t="str">
        <f>IF(ISBLANK('Model Participation Data'!$D$50),"-",'Model Participation Data'!$D$50)</f>
        <v>-</v>
      </c>
      <c r="F1070" s="38" t="str">
        <f>IF(ISBLANK('Model Participation Data'!$E$50),"-",'Model Participation Data'!$E$50)</f>
        <v>-</v>
      </c>
      <c r="G1070" s="151" t="str">
        <f>IF(ISBLANK('Model Participation Data'!$F$50),"-",'Model Participation Data'!$F$50)</f>
        <v>-</v>
      </c>
      <c r="H1070" s="38">
        <v>3</v>
      </c>
      <c r="I1070" s="38">
        <v>1</v>
      </c>
      <c r="J1070" s="150" t="str">
        <f t="shared" si="55"/>
        <v>31</v>
      </c>
      <c r="K1070" s="38" t="str">
        <f>IF(ISBLANK('Model Participation Data'!$L$50),"-",'Model Participation Data'!$L$50)</f>
        <v>-</v>
      </c>
      <c r="L1070" s="39" t="str">
        <f>IF(ISBLANK('Model Participation Data'!$M$50),"-",'Model Participation Data'!$M$50)</f>
        <v>-</v>
      </c>
      <c r="M1070" s="43">
        <f>IF(ISNA(SUMIFS(INDEX('Model Participation Data'!$N$8:$DX$57,0,MATCH(CONCATENATE($J1070,M$6),'Model Participation Data'!$N$6:$DX$6,0)),'Model Participation Data'!$B$8:$B$57,$C1070,'Model Participation Data'!$C$8:$C$57,$D1070)),"-",SUMIFS(INDEX('Model Participation Data'!$N$8:$DX$57,0,MATCH(CONCATENATE($J1070,M$6),'Model Participation Data'!$N$6:$DX$6,0)),'Model Participation Data'!$B$8:$B$57,$C1070,'Model Participation Data'!$C$8:$C$57,$D1070))</f>
        <v>0</v>
      </c>
      <c r="N1070" s="43">
        <f>IF(ISNA(SUMIFS(INDEX('Model Participation Data'!$N$8:$DX$57,0,MATCH(CONCATENATE($J1070,N$6),'Model Participation Data'!$N$6:$DX$6,0)),'Model Participation Data'!$B$8:$B$57,$C1070,'Model Participation Data'!$C$8:$C$57,$D1070)),"-",SUMIFS(INDEX('Model Participation Data'!$N$8:$DX$57,0,MATCH(CONCATENATE($J1070,N$6),'Model Participation Data'!$N$6:$DX$6,0)),'Model Participation Data'!$B$8:$B$57,$C1070,'Model Participation Data'!$C$8:$C$57,$D1070))</f>
        <v>0</v>
      </c>
      <c r="O1070" s="154">
        <f>IF(ISNA(SUMIFS(INDEX('Model Participation Data'!$N$8:$DX$57,0,MATCH(CONCATENATE($J1070,O$6),'Model Participation Data'!$N$6:$DX$6,0)),'Model Participation Data'!$B$8:$B$57,$C1070,'Model Participation Data'!$C$8:$C$57,$D1070)),"-",SUMIFS(INDEX('Model Participation Data'!$N$8:$DX$57,0,MATCH(CONCATENATE($J1070,O$6),'Model Participation Data'!$N$6:$DX$6,0)),'Model Participation Data'!$B$8:$B$57,$C1070,'Model Participation Data'!$C$8:$C$57,$D1070))</f>
        <v>0</v>
      </c>
    </row>
    <row r="1071" spans="2:15" outlineLevel="1" x14ac:dyDescent="0.35">
      <c r="B1071" s="37" t="s">
        <v>80</v>
      </c>
      <c r="C1071" s="38" t="str">
        <f>IF(ISBLANK('Model Participation Data'!$B$50),"-",'Model Participation Data'!$B$50)</f>
        <v>-</v>
      </c>
      <c r="D1071" s="38" t="str">
        <f>IF(ISBLANK('Model Participation Data'!$C$50),"-",'Model Participation Data'!$C$50)</f>
        <v>-</v>
      </c>
      <c r="E1071" s="38" t="str">
        <f>IF(ISBLANK('Model Participation Data'!$D$50),"-",'Model Participation Data'!$D$50)</f>
        <v>-</v>
      </c>
      <c r="F1071" s="38" t="str">
        <f>IF(ISBLANK('Model Participation Data'!$E$50),"-",'Model Participation Data'!$E$50)</f>
        <v>-</v>
      </c>
      <c r="G1071" s="151" t="str">
        <f>IF(ISBLANK('Model Participation Data'!$F$50),"-",'Model Participation Data'!$F$50)</f>
        <v>-</v>
      </c>
      <c r="H1071" s="38">
        <v>3</v>
      </c>
      <c r="I1071" s="38">
        <v>2</v>
      </c>
      <c r="J1071" s="150" t="str">
        <f t="shared" si="55"/>
        <v>32</v>
      </c>
      <c r="K1071" s="38" t="str">
        <f>IF(ISBLANK('Model Participation Data'!$L$50),"-",'Model Participation Data'!$L$50)</f>
        <v>-</v>
      </c>
      <c r="L1071" s="39" t="str">
        <f>IF(ISBLANK('Model Participation Data'!$M$50),"-",'Model Participation Data'!$M$50)</f>
        <v>-</v>
      </c>
      <c r="M1071" s="43">
        <f>IF(ISNA(SUMIFS(INDEX('Model Participation Data'!$N$8:$DX$57,0,MATCH(CONCATENATE($J1071,M$6),'Model Participation Data'!$N$6:$DX$6,0)),'Model Participation Data'!$B$8:$B$57,$C1071,'Model Participation Data'!$C$8:$C$57,$D1071)),"-",SUMIFS(INDEX('Model Participation Data'!$N$8:$DX$57,0,MATCH(CONCATENATE($J1071,M$6),'Model Participation Data'!$N$6:$DX$6,0)),'Model Participation Data'!$B$8:$B$57,$C1071,'Model Participation Data'!$C$8:$C$57,$D1071))</f>
        <v>0</v>
      </c>
      <c r="N1071" s="43">
        <f>IF(ISNA(SUMIFS(INDEX('Model Participation Data'!$N$8:$DX$57,0,MATCH(CONCATENATE($J1071,N$6),'Model Participation Data'!$N$6:$DX$6,0)),'Model Participation Data'!$B$8:$B$57,$C1071,'Model Participation Data'!$C$8:$C$57,$D1071)),"-",SUMIFS(INDEX('Model Participation Data'!$N$8:$DX$57,0,MATCH(CONCATENATE($J1071,N$6),'Model Participation Data'!$N$6:$DX$6,0)),'Model Participation Data'!$B$8:$B$57,$C1071,'Model Participation Data'!$C$8:$C$57,$D1071))</f>
        <v>0</v>
      </c>
      <c r="O1071" s="154">
        <f>IF(ISNA(SUMIFS(INDEX('Model Participation Data'!$N$8:$DX$57,0,MATCH(CONCATENATE($J1071,O$6),'Model Participation Data'!$N$6:$DX$6,0)),'Model Participation Data'!$B$8:$B$57,$C1071,'Model Participation Data'!$C$8:$C$57,$D1071)),"-",SUMIFS(INDEX('Model Participation Data'!$N$8:$DX$57,0,MATCH(CONCATENATE($J1071,O$6),'Model Participation Data'!$N$6:$DX$6,0)),'Model Participation Data'!$B$8:$B$57,$C1071,'Model Participation Data'!$C$8:$C$57,$D1071))</f>
        <v>0</v>
      </c>
    </row>
    <row r="1072" spans="2:15" outlineLevel="1" x14ac:dyDescent="0.35">
      <c r="B1072" s="37" t="s">
        <v>80</v>
      </c>
      <c r="C1072" s="38" t="str">
        <f>IF(ISBLANK('Model Participation Data'!$B$50),"-",'Model Participation Data'!$B$50)</f>
        <v>-</v>
      </c>
      <c r="D1072" s="38" t="str">
        <f>IF(ISBLANK('Model Participation Data'!$C$50),"-",'Model Participation Data'!$C$50)</f>
        <v>-</v>
      </c>
      <c r="E1072" s="38" t="str">
        <f>IF(ISBLANK('Model Participation Data'!$D$50),"-",'Model Participation Data'!$D$50)</f>
        <v>-</v>
      </c>
      <c r="F1072" s="38" t="str">
        <f>IF(ISBLANK('Model Participation Data'!$E$50),"-",'Model Participation Data'!$E$50)</f>
        <v>-</v>
      </c>
      <c r="G1072" s="151" t="str">
        <f>IF(ISBLANK('Model Participation Data'!$F$50),"-",'Model Participation Data'!$F$50)</f>
        <v>-</v>
      </c>
      <c r="H1072" s="38">
        <v>3</v>
      </c>
      <c r="I1072" s="38">
        <v>3</v>
      </c>
      <c r="J1072" s="150" t="str">
        <f t="shared" si="55"/>
        <v>33</v>
      </c>
      <c r="K1072" s="38" t="str">
        <f>IF(ISBLANK('Model Participation Data'!$L$50),"-",'Model Participation Data'!$L$50)</f>
        <v>-</v>
      </c>
      <c r="L1072" s="39" t="str">
        <f>IF(ISBLANK('Model Participation Data'!$M$50),"-",'Model Participation Data'!$M$50)</f>
        <v>-</v>
      </c>
      <c r="M1072" s="43">
        <f>IF(ISNA(SUMIFS(INDEX('Model Participation Data'!$N$8:$DX$57,0,MATCH(CONCATENATE($J1072,M$6),'Model Participation Data'!$N$6:$DX$6,0)),'Model Participation Data'!$B$8:$B$57,$C1072,'Model Participation Data'!$C$8:$C$57,$D1072)),"-",SUMIFS(INDEX('Model Participation Data'!$N$8:$DX$57,0,MATCH(CONCATENATE($J1072,M$6),'Model Participation Data'!$N$6:$DX$6,0)),'Model Participation Data'!$B$8:$B$57,$C1072,'Model Participation Data'!$C$8:$C$57,$D1072))</f>
        <v>0</v>
      </c>
      <c r="N1072" s="43">
        <f>IF(ISNA(SUMIFS(INDEX('Model Participation Data'!$N$8:$DX$57,0,MATCH(CONCATENATE($J1072,N$6),'Model Participation Data'!$N$6:$DX$6,0)),'Model Participation Data'!$B$8:$B$57,$C1072,'Model Participation Data'!$C$8:$C$57,$D1072)),"-",SUMIFS(INDEX('Model Participation Data'!$N$8:$DX$57,0,MATCH(CONCATENATE($J1072,N$6),'Model Participation Data'!$N$6:$DX$6,0)),'Model Participation Data'!$B$8:$B$57,$C1072,'Model Participation Data'!$C$8:$C$57,$D1072))</f>
        <v>0</v>
      </c>
      <c r="O1072" s="154">
        <f>IF(ISNA(SUMIFS(INDEX('Model Participation Data'!$N$8:$DX$57,0,MATCH(CONCATENATE($J1072,O$6),'Model Participation Data'!$N$6:$DX$6,0)),'Model Participation Data'!$B$8:$B$57,$C1072,'Model Participation Data'!$C$8:$C$57,$D1072)),"-",SUMIFS(INDEX('Model Participation Data'!$N$8:$DX$57,0,MATCH(CONCATENATE($J1072,O$6),'Model Participation Data'!$N$6:$DX$6,0)),'Model Participation Data'!$B$8:$B$57,$C1072,'Model Participation Data'!$C$8:$C$57,$D1072))</f>
        <v>0</v>
      </c>
    </row>
    <row r="1073" spans="2:15" outlineLevel="1" x14ac:dyDescent="0.35">
      <c r="B1073" s="37" t="s">
        <v>80</v>
      </c>
      <c r="C1073" s="38" t="str">
        <f>IF(ISBLANK('Model Participation Data'!$B$50),"-",'Model Participation Data'!$B$50)</f>
        <v>-</v>
      </c>
      <c r="D1073" s="38" t="str">
        <f>IF(ISBLANK('Model Participation Data'!$C$50),"-",'Model Participation Data'!$C$50)</f>
        <v>-</v>
      </c>
      <c r="E1073" s="38" t="str">
        <f>IF(ISBLANK('Model Participation Data'!$D$50),"-",'Model Participation Data'!$D$50)</f>
        <v>-</v>
      </c>
      <c r="F1073" s="38" t="str">
        <f>IF(ISBLANK('Model Participation Data'!$E$50),"-",'Model Participation Data'!$E$50)</f>
        <v>-</v>
      </c>
      <c r="G1073" s="151" t="str">
        <f>IF(ISBLANK('Model Participation Data'!$F$50),"-",'Model Participation Data'!$F$50)</f>
        <v>-</v>
      </c>
      <c r="H1073" s="38">
        <v>3</v>
      </c>
      <c r="I1073" s="38">
        <v>4</v>
      </c>
      <c r="J1073" s="150" t="str">
        <f t="shared" si="55"/>
        <v>34</v>
      </c>
      <c r="K1073" s="38" t="str">
        <f>IF(ISBLANK('Model Participation Data'!$L$50),"-",'Model Participation Data'!$L$50)</f>
        <v>-</v>
      </c>
      <c r="L1073" s="39" t="str">
        <f>IF(ISBLANK('Model Participation Data'!$M$50),"-",'Model Participation Data'!$M$50)</f>
        <v>-</v>
      </c>
      <c r="M1073" s="43">
        <f>IF(ISNA(SUMIFS(INDEX('Model Participation Data'!$N$8:$DX$57,0,MATCH(CONCATENATE($J1073,M$6),'Model Participation Data'!$N$6:$DX$6,0)),'Model Participation Data'!$B$8:$B$57,$C1073,'Model Participation Data'!$C$8:$C$57,$D1073)),"-",SUMIFS(INDEX('Model Participation Data'!$N$8:$DX$57,0,MATCH(CONCATENATE($J1073,M$6),'Model Participation Data'!$N$6:$DX$6,0)),'Model Participation Data'!$B$8:$B$57,$C1073,'Model Participation Data'!$C$8:$C$57,$D1073))</f>
        <v>0</v>
      </c>
      <c r="N1073" s="43">
        <f>IF(ISNA(SUMIFS(INDEX('Model Participation Data'!$N$8:$DX$57,0,MATCH(CONCATENATE($J1073,N$6),'Model Participation Data'!$N$6:$DX$6,0)),'Model Participation Data'!$B$8:$B$57,$C1073,'Model Participation Data'!$C$8:$C$57,$D1073)),"-",SUMIFS(INDEX('Model Participation Data'!$N$8:$DX$57,0,MATCH(CONCATENATE($J1073,N$6),'Model Participation Data'!$N$6:$DX$6,0)),'Model Participation Data'!$B$8:$B$57,$C1073,'Model Participation Data'!$C$8:$C$57,$D1073))</f>
        <v>0</v>
      </c>
      <c r="O1073" s="154">
        <f>IF(ISNA(SUMIFS(INDEX('Model Participation Data'!$N$8:$DX$57,0,MATCH(CONCATENATE($J1073,O$6),'Model Participation Data'!$N$6:$DX$6,0)),'Model Participation Data'!$B$8:$B$57,$C1073,'Model Participation Data'!$C$8:$C$57,$D1073)),"-",SUMIFS(INDEX('Model Participation Data'!$N$8:$DX$57,0,MATCH(CONCATENATE($J1073,O$6),'Model Participation Data'!$N$6:$DX$6,0)),'Model Participation Data'!$B$8:$B$57,$C1073,'Model Participation Data'!$C$8:$C$57,$D1073))</f>
        <v>0</v>
      </c>
    </row>
    <row r="1074" spans="2:15" outlineLevel="1" x14ac:dyDescent="0.35">
      <c r="B1074" s="37" t="s">
        <v>80</v>
      </c>
      <c r="C1074" s="38" t="str">
        <f>IF(ISBLANK('Model Participation Data'!$B$50),"-",'Model Participation Data'!$B$50)</f>
        <v>-</v>
      </c>
      <c r="D1074" s="38" t="str">
        <f>IF(ISBLANK('Model Participation Data'!$C$50),"-",'Model Participation Data'!$C$50)</f>
        <v>-</v>
      </c>
      <c r="E1074" s="38" t="str">
        <f>IF(ISBLANK('Model Participation Data'!$D$50),"-",'Model Participation Data'!$D$50)</f>
        <v>-</v>
      </c>
      <c r="F1074" s="38" t="str">
        <f>IF(ISBLANK('Model Participation Data'!$E$50),"-",'Model Participation Data'!$E$50)</f>
        <v>-</v>
      </c>
      <c r="G1074" s="151" t="str">
        <f>IF(ISBLANK('Model Participation Data'!$F$50),"-",'Model Participation Data'!$F$50)</f>
        <v>-</v>
      </c>
      <c r="H1074" s="38">
        <v>3</v>
      </c>
      <c r="I1074" s="38">
        <v>5</v>
      </c>
      <c r="J1074" s="150" t="str">
        <f t="shared" si="55"/>
        <v>35</v>
      </c>
      <c r="K1074" s="38" t="str">
        <f>IF(ISBLANK('Model Participation Data'!$L$50),"-",'Model Participation Data'!$L$50)</f>
        <v>-</v>
      </c>
      <c r="L1074" s="39" t="str">
        <f>IF(ISBLANK('Model Participation Data'!$M$50),"-",'Model Participation Data'!$M$50)</f>
        <v>-</v>
      </c>
      <c r="M1074" s="43">
        <f>IF(ISNA(SUMIFS(INDEX('Model Participation Data'!$N$8:$DX$57,0,MATCH(CONCATENATE($J1074,M$6),'Model Participation Data'!$N$6:$DX$6,0)),'Model Participation Data'!$B$8:$B$57,$C1074,'Model Participation Data'!$C$8:$C$57,$D1074)),"-",SUMIFS(INDEX('Model Participation Data'!$N$8:$DX$57,0,MATCH(CONCATENATE($J1074,M$6),'Model Participation Data'!$N$6:$DX$6,0)),'Model Participation Data'!$B$8:$B$57,$C1074,'Model Participation Data'!$C$8:$C$57,$D1074))</f>
        <v>0</v>
      </c>
      <c r="N1074" s="43">
        <f>IF(ISNA(SUMIFS(INDEX('Model Participation Data'!$N$8:$DX$57,0,MATCH(CONCATENATE($J1074,N$6),'Model Participation Data'!$N$6:$DX$6,0)),'Model Participation Data'!$B$8:$B$57,$C1074,'Model Participation Data'!$C$8:$C$57,$D1074)),"-",SUMIFS(INDEX('Model Participation Data'!$N$8:$DX$57,0,MATCH(CONCATENATE($J1074,N$6),'Model Participation Data'!$N$6:$DX$6,0)),'Model Participation Data'!$B$8:$B$57,$C1074,'Model Participation Data'!$C$8:$C$57,$D1074))</f>
        <v>0</v>
      </c>
      <c r="O1074" s="154">
        <f>IF(ISNA(SUMIFS(INDEX('Model Participation Data'!$N$8:$DX$57,0,MATCH(CONCATENATE($J1074,O$6),'Model Participation Data'!$N$6:$DX$6,0)),'Model Participation Data'!$B$8:$B$57,$C1074,'Model Participation Data'!$C$8:$C$57,$D1074)),"-",SUMIFS(INDEX('Model Participation Data'!$N$8:$DX$57,0,MATCH(CONCATENATE($J1074,O$6),'Model Participation Data'!$N$6:$DX$6,0)),'Model Participation Data'!$B$8:$B$57,$C1074,'Model Participation Data'!$C$8:$C$57,$D1074))</f>
        <v>0</v>
      </c>
    </row>
    <row r="1075" spans="2:15" outlineLevel="1" x14ac:dyDescent="0.35">
      <c r="B1075" s="37" t="s">
        <v>80</v>
      </c>
      <c r="C1075" s="38" t="str">
        <f>IF(ISBLANK('Model Participation Data'!$B$50),"-",'Model Participation Data'!$B$50)</f>
        <v>-</v>
      </c>
      <c r="D1075" s="38" t="str">
        <f>IF(ISBLANK('Model Participation Data'!$C$50),"-",'Model Participation Data'!$C$50)</f>
        <v>-</v>
      </c>
      <c r="E1075" s="38" t="str">
        <f>IF(ISBLANK('Model Participation Data'!$D$50),"-",'Model Participation Data'!$D$50)</f>
        <v>-</v>
      </c>
      <c r="F1075" s="38" t="str">
        <f>IF(ISBLANK('Model Participation Data'!$E$50),"-",'Model Participation Data'!$E$50)</f>
        <v>-</v>
      </c>
      <c r="G1075" s="151" t="str">
        <f>IF(ISBLANK('Model Participation Data'!$F$50),"-",'Model Participation Data'!$F$50)</f>
        <v>-</v>
      </c>
      <c r="H1075" s="38">
        <v>3</v>
      </c>
      <c r="I1075" s="38" t="s">
        <v>65</v>
      </c>
      <c r="J1075" s="150" t="str">
        <f t="shared" si="55"/>
        <v>3Goal</v>
      </c>
      <c r="K1075" s="38" t="str">
        <f>IF(ISBLANK('Model Participation Data'!$L$50),"-",'Model Participation Data'!$L$50)</f>
        <v>-</v>
      </c>
      <c r="L1075" s="39" t="str">
        <f>IF(ISBLANK('Model Participation Data'!$M$50),"-",'Model Participation Data'!$M$50)</f>
        <v>-</v>
      </c>
      <c r="M1075" s="43" t="str">
        <f>IF(ISNA(SUMIFS(INDEX('Model Participation Data'!$N$8:$DX$57,0,MATCH(CONCATENATE($J1075,M$6),'Model Participation Data'!$N$6:$DX$6,0)),'Model Participation Data'!$B$8:$B$57,$C1075,'Model Participation Data'!$C$8:$C$57,$D1075)),"-",SUMIFS(INDEX('Model Participation Data'!$N$8:$DX$57,0,MATCH(CONCATENATE($J1075,M$6),'Model Participation Data'!$N$6:$DX$6,0)),'Model Participation Data'!$B$8:$B$57,$C1075,'Model Participation Data'!$C$8:$C$57,$D1075))</f>
        <v>-</v>
      </c>
      <c r="N1075" s="43" t="str">
        <f>IF(ISNA(SUMIFS(INDEX('Model Participation Data'!$N$8:$DX$57,0,MATCH(CONCATENATE($J1075,N$6),'Model Participation Data'!$N$6:$DX$6,0)),'Model Participation Data'!$B$8:$B$57,$C1075,'Model Participation Data'!$C$8:$C$57,$D1075)),"-",SUMIFS(INDEX('Model Participation Data'!$N$8:$DX$57,0,MATCH(CONCATENATE($J1075,N$6),'Model Participation Data'!$N$6:$DX$6,0)),'Model Participation Data'!$B$8:$B$57,$C1075,'Model Participation Data'!$C$8:$C$57,$D1075))</f>
        <v>-</v>
      </c>
      <c r="O1075" s="154">
        <f>IF(ISNA(SUMIFS(INDEX('Model Participation Data'!$N$8:$DX$57,0,MATCH(CONCATENATE($J1075,O$6),'Model Participation Data'!$N$6:$DX$6,0)),'Model Participation Data'!$B$8:$B$57,$C1075,'Model Participation Data'!$C$8:$C$57,$D1075)),"-",SUMIFS(INDEX('Model Participation Data'!$N$8:$DX$57,0,MATCH(CONCATENATE($J1075,O$6),'Model Participation Data'!$N$6:$DX$6,0)),'Model Participation Data'!$B$8:$B$57,$C1075,'Model Participation Data'!$C$8:$C$57,$D1075))</f>
        <v>0</v>
      </c>
    </row>
    <row r="1076" spans="2:15" outlineLevel="1" x14ac:dyDescent="0.35">
      <c r="B1076" s="37" t="s">
        <v>80</v>
      </c>
      <c r="C1076" s="38" t="str">
        <f>IF(ISBLANK('Model Participation Data'!$B$50),"-",'Model Participation Data'!$B$50)</f>
        <v>-</v>
      </c>
      <c r="D1076" s="38" t="str">
        <f>IF(ISBLANK('Model Participation Data'!$C$50),"-",'Model Participation Data'!$C$50)</f>
        <v>-</v>
      </c>
      <c r="E1076" s="38" t="str">
        <f>IF(ISBLANK('Model Participation Data'!$D$50),"-",'Model Participation Data'!$D$50)</f>
        <v>-</v>
      </c>
      <c r="F1076" s="38" t="str">
        <f>IF(ISBLANK('Model Participation Data'!$E$50),"-",'Model Participation Data'!$E$50)</f>
        <v>-</v>
      </c>
      <c r="G1076" s="151" t="str">
        <f>IF(ISBLANK('Model Participation Data'!$F$50),"-",'Model Participation Data'!$F$50)</f>
        <v>-</v>
      </c>
      <c r="H1076" s="38">
        <v>4</v>
      </c>
      <c r="I1076" s="38">
        <v>1</v>
      </c>
      <c r="J1076" s="150" t="str">
        <f t="shared" ref="J1076:J1081" si="57">CONCATENATE(H1076,I1076)</f>
        <v>41</v>
      </c>
      <c r="K1076" s="38" t="str">
        <f>IF(ISBLANK('Model Participation Data'!$L$50),"-",'Model Participation Data'!$L$50)</f>
        <v>-</v>
      </c>
      <c r="L1076" s="39" t="str">
        <f>IF(ISBLANK('Model Participation Data'!$M$50),"-",'Model Participation Data'!$M$50)</f>
        <v>-</v>
      </c>
      <c r="M1076" s="43">
        <f>IF(ISNA(SUMIFS(INDEX('Model Participation Data'!$N$8:$DX$57,0,MATCH(CONCATENATE($J1076,M$6),'Model Participation Data'!$N$6:$DX$6,0)),'Model Participation Data'!$B$8:$B$57,$C1076,'Model Participation Data'!$C$8:$C$57,$D1076)),"-",SUMIFS(INDEX('Model Participation Data'!$N$8:$DX$57,0,MATCH(CONCATENATE($J1076,M$6),'Model Participation Data'!$N$6:$DX$6,0)),'Model Participation Data'!$B$8:$B$57,$C1076,'Model Participation Data'!$C$8:$C$57,$D1076))</f>
        <v>0</v>
      </c>
      <c r="N1076" s="43">
        <f>IF(ISNA(SUMIFS(INDEX('Model Participation Data'!$N$8:$DX$57,0,MATCH(CONCATENATE($J1076,N$6),'Model Participation Data'!$N$6:$DX$6,0)),'Model Participation Data'!$B$8:$B$57,$C1076,'Model Participation Data'!$C$8:$C$57,$D1076)),"-",SUMIFS(INDEX('Model Participation Data'!$N$8:$DX$57,0,MATCH(CONCATENATE($J1076,N$6),'Model Participation Data'!$N$6:$DX$6,0)),'Model Participation Data'!$B$8:$B$57,$C1076,'Model Participation Data'!$C$8:$C$57,$D1076))</f>
        <v>0</v>
      </c>
      <c r="O1076" s="154">
        <f>IF(ISNA(SUMIFS(INDEX('Model Participation Data'!$N$8:$DX$57,0,MATCH(CONCATENATE($J1076,O$6),'Model Participation Data'!$N$6:$DX$6,0)),'Model Participation Data'!$B$8:$B$57,$C1076,'Model Participation Data'!$C$8:$C$57,$D1076)),"-",SUMIFS(INDEX('Model Participation Data'!$N$8:$DX$57,0,MATCH(CONCATENATE($J1076,O$6),'Model Participation Data'!$N$6:$DX$6,0)),'Model Participation Data'!$B$8:$B$57,$C1076,'Model Participation Data'!$C$8:$C$57,$D1076))</f>
        <v>0</v>
      </c>
    </row>
    <row r="1077" spans="2:15" outlineLevel="1" x14ac:dyDescent="0.35">
      <c r="B1077" s="37" t="s">
        <v>80</v>
      </c>
      <c r="C1077" s="38" t="str">
        <f>IF(ISBLANK('Model Participation Data'!$B$50),"-",'Model Participation Data'!$B$50)</f>
        <v>-</v>
      </c>
      <c r="D1077" s="38" t="str">
        <f>IF(ISBLANK('Model Participation Data'!$C$50),"-",'Model Participation Data'!$C$50)</f>
        <v>-</v>
      </c>
      <c r="E1077" s="38" t="str">
        <f>IF(ISBLANK('Model Participation Data'!$D$50),"-",'Model Participation Data'!$D$50)</f>
        <v>-</v>
      </c>
      <c r="F1077" s="38" t="str">
        <f>IF(ISBLANK('Model Participation Data'!$E$50),"-",'Model Participation Data'!$E$50)</f>
        <v>-</v>
      </c>
      <c r="G1077" s="151" t="str">
        <f>IF(ISBLANK('Model Participation Data'!$F$50),"-",'Model Participation Data'!$F$50)</f>
        <v>-</v>
      </c>
      <c r="H1077" s="38">
        <v>4</v>
      </c>
      <c r="I1077" s="38">
        <v>2</v>
      </c>
      <c r="J1077" s="150" t="str">
        <f t="shared" si="57"/>
        <v>42</v>
      </c>
      <c r="K1077" s="38" t="str">
        <f>IF(ISBLANK('Model Participation Data'!$L$50),"-",'Model Participation Data'!$L$50)</f>
        <v>-</v>
      </c>
      <c r="L1077" s="39" t="str">
        <f>IF(ISBLANK('Model Participation Data'!$M$50),"-",'Model Participation Data'!$M$50)</f>
        <v>-</v>
      </c>
      <c r="M1077" s="43">
        <f>IF(ISNA(SUMIFS(INDEX('Model Participation Data'!$N$8:$DX$57,0,MATCH(CONCATENATE($J1077,M$6),'Model Participation Data'!$N$6:$DX$6,0)),'Model Participation Data'!$B$8:$B$57,$C1077,'Model Participation Data'!$C$8:$C$57,$D1077)),"-",SUMIFS(INDEX('Model Participation Data'!$N$8:$DX$57,0,MATCH(CONCATENATE($J1077,M$6),'Model Participation Data'!$N$6:$DX$6,0)),'Model Participation Data'!$B$8:$B$57,$C1077,'Model Participation Data'!$C$8:$C$57,$D1077))</f>
        <v>0</v>
      </c>
      <c r="N1077" s="43">
        <f>IF(ISNA(SUMIFS(INDEX('Model Participation Data'!$N$8:$DX$57,0,MATCH(CONCATENATE($J1077,N$6),'Model Participation Data'!$N$6:$DX$6,0)),'Model Participation Data'!$B$8:$B$57,$C1077,'Model Participation Data'!$C$8:$C$57,$D1077)),"-",SUMIFS(INDEX('Model Participation Data'!$N$8:$DX$57,0,MATCH(CONCATENATE($J1077,N$6),'Model Participation Data'!$N$6:$DX$6,0)),'Model Participation Data'!$B$8:$B$57,$C1077,'Model Participation Data'!$C$8:$C$57,$D1077))</f>
        <v>0</v>
      </c>
      <c r="O1077" s="154">
        <f>IF(ISNA(SUMIFS(INDEX('Model Participation Data'!$N$8:$DX$57,0,MATCH(CONCATENATE($J1077,O$6),'Model Participation Data'!$N$6:$DX$6,0)),'Model Participation Data'!$B$8:$B$57,$C1077,'Model Participation Data'!$C$8:$C$57,$D1077)),"-",SUMIFS(INDEX('Model Participation Data'!$N$8:$DX$57,0,MATCH(CONCATENATE($J1077,O$6),'Model Participation Data'!$N$6:$DX$6,0)),'Model Participation Data'!$B$8:$B$57,$C1077,'Model Participation Data'!$C$8:$C$57,$D1077))</f>
        <v>0</v>
      </c>
    </row>
    <row r="1078" spans="2:15" outlineLevel="1" x14ac:dyDescent="0.35">
      <c r="B1078" s="37" t="s">
        <v>80</v>
      </c>
      <c r="C1078" s="38" t="str">
        <f>IF(ISBLANK('Model Participation Data'!$B$50),"-",'Model Participation Data'!$B$50)</f>
        <v>-</v>
      </c>
      <c r="D1078" s="38" t="str">
        <f>IF(ISBLANK('Model Participation Data'!$C$50),"-",'Model Participation Data'!$C$50)</f>
        <v>-</v>
      </c>
      <c r="E1078" s="38" t="str">
        <f>IF(ISBLANK('Model Participation Data'!$D$50),"-",'Model Participation Data'!$D$50)</f>
        <v>-</v>
      </c>
      <c r="F1078" s="38" t="str">
        <f>IF(ISBLANK('Model Participation Data'!$E$50),"-",'Model Participation Data'!$E$50)</f>
        <v>-</v>
      </c>
      <c r="G1078" s="151" t="str">
        <f>IF(ISBLANK('Model Participation Data'!$F$50),"-",'Model Participation Data'!$F$50)</f>
        <v>-</v>
      </c>
      <c r="H1078" s="38">
        <v>4</v>
      </c>
      <c r="I1078" s="38">
        <v>3</v>
      </c>
      <c r="J1078" s="150" t="str">
        <f t="shared" si="57"/>
        <v>43</v>
      </c>
      <c r="K1078" s="38" t="str">
        <f>IF(ISBLANK('Model Participation Data'!$L$50),"-",'Model Participation Data'!$L$50)</f>
        <v>-</v>
      </c>
      <c r="L1078" s="39" t="str">
        <f>IF(ISBLANK('Model Participation Data'!$M$50),"-",'Model Participation Data'!$M$50)</f>
        <v>-</v>
      </c>
      <c r="M1078" s="43">
        <f>IF(ISNA(SUMIFS(INDEX('Model Participation Data'!$N$8:$DX$57,0,MATCH(CONCATENATE($J1078,M$6),'Model Participation Data'!$N$6:$DX$6,0)),'Model Participation Data'!$B$8:$B$57,$C1078,'Model Participation Data'!$C$8:$C$57,$D1078)),"-",SUMIFS(INDEX('Model Participation Data'!$N$8:$DX$57,0,MATCH(CONCATENATE($J1078,M$6),'Model Participation Data'!$N$6:$DX$6,0)),'Model Participation Data'!$B$8:$B$57,$C1078,'Model Participation Data'!$C$8:$C$57,$D1078))</f>
        <v>0</v>
      </c>
      <c r="N1078" s="43">
        <f>IF(ISNA(SUMIFS(INDEX('Model Participation Data'!$N$8:$DX$57,0,MATCH(CONCATENATE($J1078,N$6),'Model Participation Data'!$N$6:$DX$6,0)),'Model Participation Data'!$B$8:$B$57,$C1078,'Model Participation Data'!$C$8:$C$57,$D1078)),"-",SUMIFS(INDEX('Model Participation Data'!$N$8:$DX$57,0,MATCH(CONCATENATE($J1078,N$6),'Model Participation Data'!$N$6:$DX$6,0)),'Model Participation Data'!$B$8:$B$57,$C1078,'Model Participation Data'!$C$8:$C$57,$D1078))</f>
        <v>0</v>
      </c>
      <c r="O1078" s="154">
        <f>IF(ISNA(SUMIFS(INDEX('Model Participation Data'!$N$8:$DX$57,0,MATCH(CONCATENATE($J1078,O$6),'Model Participation Data'!$N$6:$DX$6,0)),'Model Participation Data'!$B$8:$B$57,$C1078,'Model Participation Data'!$C$8:$C$57,$D1078)),"-",SUMIFS(INDEX('Model Participation Data'!$N$8:$DX$57,0,MATCH(CONCATENATE($J1078,O$6),'Model Participation Data'!$N$6:$DX$6,0)),'Model Participation Data'!$B$8:$B$57,$C1078,'Model Participation Data'!$C$8:$C$57,$D1078))</f>
        <v>0</v>
      </c>
    </row>
    <row r="1079" spans="2:15" outlineLevel="1" x14ac:dyDescent="0.35">
      <c r="B1079" s="37" t="s">
        <v>80</v>
      </c>
      <c r="C1079" s="38" t="str">
        <f>IF(ISBLANK('Model Participation Data'!$B$50),"-",'Model Participation Data'!$B$50)</f>
        <v>-</v>
      </c>
      <c r="D1079" s="38" t="str">
        <f>IF(ISBLANK('Model Participation Data'!$C$50),"-",'Model Participation Data'!$C$50)</f>
        <v>-</v>
      </c>
      <c r="E1079" s="38" t="str">
        <f>IF(ISBLANK('Model Participation Data'!$D$50),"-",'Model Participation Data'!$D$50)</f>
        <v>-</v>
      </c>
      <c r="F1079" s="38" t="str">
        <f>IF(ISBLANK('Model Participation Data'!$E$50),"-",'Model Participation Data'!$E$50)</f>
        <v>-</v>
      </c>
      <c r="G1079" s="151" t="str">
        <f>IF(ISBLANK('Model Participation Data'!$F$50),"-",'Model Participation Data'!$F$50)</f>
        <v>-</v>
      </c>
      <c r="H1079" s="38">
        <v>4</v>
      </c>
      <c r="I1079" s="38">
        <v>4</v>
      </c>
      <c r="J1079" s="150" t="str">
        <f t="shared" si="57"/>
        <v>44</v>
      </c>
      <c r="K1079" s="38" t="str">
        <f>IF(ISBLANK('Model Participation Data'!$L$50),"-",'Model Participation Data'!$L$50)</f>
        <v>-</v>
      </c>
      <c r="L1079" s="39" t="str">
        <f>IF(ISBLANK('Model Participation Data'!$M$50),"-",'Model Participation Data'!$M$50)</f>
        <v>-</v>
      </c>
      <c r="M1079" s="43">
        <f>IF(ISNA(SUMIFS(INDEX('Model Participation Data'!$N$8:$DX$57,0,MATCH(CONCATENATE($J1079,M$6),'Model Participation Data'!$N$6:$DX$6,0)),'Model Participation Data'!$B$8:$B$57,$C1079,'Model Participation Data'!$C$8:$C$57,$D1079)),"-",SUMIFS(INDEX('Model Participation Data'!$N$8:$DX$57,0,MATCH(CONCATENATE($J1079,M$6),'Model Participation Data'!$N$6:$DX$6,0)),'Model Participation Data'!$B$8:$B$57,$C1079,'Model Participation Data'!$C$8:$C$57,$D1079))</f>
        <v>0</v>
      </c>
      <c r="N1079" s="43">
        <f>IF(ISNA(SUMIFS(INDEX('Model Participation Data'!$N$8:$DX$57,0,MATCH(CONCATENATE($J1079,N$6),'Model Participation Data'!$N$6:$DX$6,0)),'Model Participation Data'!$B$8:$B$57,$C1079,'Model Participation Data'!$C$8:$C$57,$D1079)),"-",SUMIFS(INDEX('Model Participation Data'!$N$8:$DX$57,0,MATCH(CONCATENATE($J1079,N$6),'Model Participation Data'!$N$6:$DX$6,0)),'Model Participation Data'!$B$8:$B$57,$C1079,'Model Participation Data'!$C$8:$C$57,$D1079))</f>
        <v>0</v>
      </c>
      <c r="O1079" s="154">
        <f>IF(ISNA(SUMIFS(INDEX('Model Participation Data'!$N$8:$DX$57,0,MATCH(CONCATENATE($J1079,O$6),'Model Participation Data'!$N$6:$DX$6,0)),'Model Participation Data'!$B$8:$B$57,$C1079,'Model Participation Data'!$C$8:$C$57,$D1079)),"-",SUMIFS(INDEX('Model Participation Data'!$N$8:$DX$57,0,MATCH(CONCATENATE($J1079,O$6),'Model Participation Data'!$N$6:$DX$6,0)),'Model Participation Data'!$B$8:$B$57,$C1079,'Model Participation Data'!$C$8:$C$57,$D1079))</f>
        <v>0</v>
      </c>
    </row>
    <row r="1080" spans="2:15" outlineLevel="1" x14ac:dyDescent="0.35">
      <c r="B1080" s="37" t="s">
        <v>80</v>
      </c>
      <c r="C1080" s="38" t="str">
        <f>IF(ISBLANK('Model Participation Data'!$B$50),"-",'Model Participation Data'!$B$50)</f>
        <v>-</v>
      </c>
      <c r="D1080" s="38" t="str">
        <f>IF(ISBLANK('Model Participation Data'!$C$50),"-",'Model Participation Data'!$C$50)</f>
        <v>-</v>
      </c>
      <c r="E1080" s="38" t="str">
        <f>IF(ISBLANK('Model Participation Data'!$D$50),"-",'Model Participation Data'!$D$50)</f>
        <v>-</v>
      </c>
      <c r="F1080" s="38" t="str">
        <f>IF(ISBLANK('Model Participation Data'!$E$50),"-",'Model Participation Data'!$E$50)</f>
        <v>-</v>
      </c>
      <c r="G1080" s="151" t="str">
        <f>IF(ISBLANK('Model Participation Data'!$F$50),"-",'Model Participation Data'!$F$50)</f>
        <v>-</v>
      </c>
      <c r="H1080" s="38">
        <v>4</v>
      </c>
      <c r="I1080" s="38">
        <v>5</v>
      </c>
      <c r="J1080" s="150" t="str">
        <f t="shared" si="57"/>
        <v>45</v>
      </c>
      <c r="K1080" s="38" t="str">
        <f>IF(ISBLANK('Model Participation Data'!$L$50),"-",'Model Participation Data'!$L$50)</f>
        <v>-</v>
      </c>
      <c r="L1080" s="39" t="str">
        <f>IF(ISBLANK('Model Participation Data'!$M$50),"-",'Model Participation Data'!$M$50)</f>
        <v>-</v>
      </c>
      <c r="M1080" s="43">
        <f>IF(ISNA(SUMIFS(INDEX('Model Participation Data'!$N$8:$DX$57,0,MATCH(CONCATENATE($J1080,M$6),'Model Participation Data'!$N$6:$DX$6,0)),'Model Participation Data'!$B$8:$B$57,$C1080,'Model Participation Data'!$C$8:$C$57,$D1080)),"-",SUMIFS(INDEX('Model Participation Data'!$N$8:$DX$57,0,MATCH(CONCATENATE($J1080,M$6),'Model Participation Data'!$N$6:$DX$6,0)),'Model Participation Data'!$B$8:$B$57,$C1080,'Model Participation Data'!$C$8:$C$57,$D1080))</f>
        <v>0</v>
      </c>
      <c r="N1080" s="43">
        <f>IF(ISNA(SUMIFS(INDEX('Model Participation Data'!$N$8:$DX$57,0,MATCH(CONCATENATE($J1080,N$6),'Model Participation Data'!$N$6:$DX$6,0)),'Model Participation Data'!$B$8:$B$57,$C1080,'Model Participation Data'!$C$8:$C$57,$D1080)),"-",SUMIFS(INDEX('Model Participation Data'!$N$8:$DX$57,0,MATCH(CONCATENATE($J1080,N$6),'Model Participation Data'!$N$6:$DX$6,0)),'Model Participation Data'!$B$8:$B$57,$C1080,'Model Participation Data'!$C$8:$C$57,$D1080))</f>
        <v>0</v>
      </c>
      <c r="O1080" s="154">
        <f>IF(ISNA(SUMIFS(INDEX('Model Participation Data'!$N$8:$DX$57,0,MATCH(CONCATENATE($J1080,O$6),'Model Participation Data'!$N$6:$DX$6,0)),'Model Participation Data'!$B$8:$B$57,$C1080,'Model Participation Data'!$C$8:$C$57,$D1080)),"-",SUMIFS(INDEX('Model Participation Data'!$N$8:$DX$57,0,MATCH(CONCATENATE($J1080,O$6),'Model Participation Data'!$N$6:$DX$6,0)),'Model Participation Data'!$B$8:$B$57,$C1080,'Model Participation Data'!$C$8:$C$57,$D1080))</f>
        <v>0</v>
      </c>
    </row>
    <row r="1081" spans="2:15" outlineLevel="1" x14ac:dyDescent="0.35">
      <c r="B1081" s="37" t="s">
        <v>80</v>
      </c>
      <c r="C1081" s="38" t="str">
        <f>IF(ISBLANK('Model Participation Data'!$B$50),"-",'Model Participation Data'!$B$50)</f>
        <v>-</v>
      </c>
      <c r="D1081" s="38" t="str">
        <f>IF(ISBLANK('Model Participation Data'!$C$50),"-",'Model Participation Data'!$C$50)</f>
        <v>-</v>
      </c>
      <c r="E1081" s="38" t="str">
        <f>IF(ISBLANK('Model Participation Data'!$D$50),"-",'Model Participation Data'!$D$50)</f>
        <v>-</v>
      </c>
      <c r="F1081" s="38" t="str">
        <f>IF(ISBLANK('Model Participation Data'!$E$50),"-",'Model Participation Data'!$E$50)</f>
        <v>-</v>
      </c>
      <c r="G1081" s="151" t="str">
        <f>IF(ISBLANK('Model Participation Data'!$F$50),"-",'Model Participation Data'!$F$50)</f>
        <v>-</v>
      </c>
      <c r="H1081" s="38">
        <v>4</v>
      </c>
      <c r="I1081" s="38" t="s">
        <v>65</v>
      </c>
      <c r="J1081" s="150" t="str">
        <f t="shared" si="57"/>
        <v>4Goal</v>
      </c>
      <c r="K1081" s="38" t="str">
        <f>IF(ISBLANK('Model Participation Data'!$L$50),"-",'Model Participation Data'!$L$50)</f>
        <v>-</v>
      </c>
      <c r="L1081" s="39" t="str">
        <f>IF(ISBLANK('Model Participation Data'!$M$50),"-",'Model Participation Data'!$M$50)</f>
        <v>-</v>
      </c>
      <c r="M1081" s="43" t="str">
        <f>IF(ISNA(SUMIFS(INDEX('Model Participation Data'!$N$8:$DX$57,0,MATCH(CONCATENATE($J1081,M$6),'Model Participation Data'!$N$6:$DX$6,0)),'Model Participation Data'!$B$8:$B$57,$C1081,'Model Participation Data'!$C$8:$C$57,$D1081)),"-",SUMIFS(INDEX('Model Participation Data'!$N$8:$DX$57,0,MATCH(CONCATENATE($J1081,M$6),'Model Participation Data'!$N$6:$DX$6,0)),'Model Participation Data'!$B$8:$B$57,$C1081,'Model Participation Data'!$C$8:$C$57,$D1081))</f>
        <v>-</v>
      </c>
      <c r="N1081" s="43" t="str">
        <f>IF(ISNA(SUMIFS(INDEX('Model Participation Data'!$N$8:$DX$57,0,MATCH(CONCATENATE($J1081,N$6),'Model Participation Data'!$N$6:$DX$6,0)),'Model Participation Data'!$B$8:$B$57,$C1081,'Model Participation Data'!$C$8:$C$57,$D1081)),"-",SUMIFS(INDEX('Model Participation Data'!$N$8:$DX$57,0,MATCH(CONCATENATE($J1081,N$6),'Model Participation Data'!$N$6:$DX$6,0)),'Model Participation Data'!$B$8:$B$57,$C1081,'Model Participation Data'!$C$8:$C$57,$D1081))</f>
        <v>-</v>
      </c>
      <c r="O1081" s="154">
        <f>IF(ISNA(SUMIFS(INDEX('Model Participation Data'!$N$8:$DX$57,0,MATCH(CONCATENATE($J1081,O$6),'Model Participation Data'!$N$6:$DX$6,0)),'Model Participation Data'!$B$8:$B$57,$C1081,'Model Participation Data'!$C$8:$C$57,$D1081)),"-",SUMIFS(INDEX('Model Participation Data'!$N$8:$DX$57,0,MATCH(CONCATENATE($J1081,O$6),'Model Participation Data'!$N$6:$DX$6,0)),'Model Participation Data'!$B$8:$B$57,$C1081,'Model Participation Data'!$C$8:$C$57,$D1081))</f>
        <v>0</v>
      </c>
    </row>
    <row r="1082" spans="2:15" outlineLevel="1" x14ac:dyDescent="0.35">
      <c r="B1082" s="37" t="s">
        <v>80</v>
      </c>
      <c r="C1082" s="38" t="str">
        <f>IF(ISBLANK('Model Participation Data'!$B$51),"-",'Model Participation Data'!$B$51)</f>
        <v>-</v>
      </c>
      <c r="D1082" s="38" t="str">
        <f>IF(ISBLANK('Model Participation Data'!$C$51),"-",'Model Participation Data'!$C$51)</f>
        <v>-</v>
      </c>
      <c r="E1082" s="38" t="str">
        <f>IF(ISBLANK('Model Participation Data'!$D$51),"-",'Model Participation Data'!$D$51)</f>
        <v>-</v>
      </c>
      <c r="F1082" s="38" t="str">
        <f>IF(ISBLANK('Model Participation Data'!$E$51),"-",'Model Participation Data'!$E$51)</f>
        <v>-</v>
      </c>
      <c r="G1082" s="151" t="str">
        <f>IF(ISBLANK('Model Participation Data'!$F$51),"-",'Model Participation Data'!$F$51)</f>
        <v>-</v>
      </c>
      <c r="H1082" s="38" t="s">
        <v>64</v>
      </c>
      <c r="I1082" s="38" t="s">
        <v>64</v>
      </c>
      <c r="J1082" s="150" t="str">
        <f t="shared" si="55"/>
        <v>BaselineBaseline</v>
      </c>
      <c r="K1082" s="38" t="str">
        <f>IF(ISBLANK('Model Participation Data'!$L$51),"-",'Model Participation Data'!$L$51)</f>
        <v>-</v>
      </c>
      <c r="L1082" s="39" t="str">
        <f>IF(ISBLANK('Model Participation Data'!$M$51),"-",'Model Participation Data'!$M$51)</f>
        <v>-</v>
      </c>
      <c r="M1082" s="43">
        <f>IF(ISNA(SUMIFS(INDEX('Model Participation Data'!$N$8:$DX$57,0,MATCH(CONCATENATE($J1082,M$6),'Model Participation Data'!$N$6:$DX$6,0)),'Model Participation Data'!$B$8:$B$57,$C1082,'Model Participation Data'!$C$8:$C$57,$D1082)),"-",SUMIFS(INDEX('Model Participation Data'!$N$8:$DX$57,0,MATCH(CONCATENATE($J1082,M$6),'Model Participation Data'!$N$6:$DX$6,0)),'Model Participation Data'!$B$8:$B$57,$C1082,'Model Participation Data'!$C$8:$C$57,$D1082))</f>
        <v>0</v>
      </c>
      <c r="N1082" s="43">
        <f>IF(ISNA(SUMIFS(INDEX('Model Participation Data'!$N$8:$DX$57,0,MATCH(CONCATENATE($J1082,N$6),'Model Participation Data'!$N$6:$DX$6,0)),'Model Participation Data'!$B$8:$B$57,$C1082,'Model Participation Data'!$C$8:$C$57,$D1082)),"-",SUMIFS(INDEX('Model Participation Data'!$N$8:$DX$57,0,MATCH(CONCATENATE($J1082,N$6),'Model Participation Data'!$N$6:$DX$6,0)),'Model Participation Data'!$B$8:$B$57,$C1082,'Model Participation Data'!$C$8:$C$57,$D1082))</f>
        <v>0</v>
      </c>
      <c r="O1082" s="154">
        <f>IF(ISNA(SUMIFS(INDEX('Model Participation Data'!$N$8:$DX$57,0,MATCH(CONCATENATE($J1082,O$6),'Model Participation Data'!$N$6:$DX$6,0)),'Model Participation Data'!$B$8:$B$57,$C1082,'Model Participation Data'!$C$8:$C$57,$D1082)),"-",SUMIFS(INDEX('Model Participation Data'!$N$8:$DX$57,0,MATCH(CONCATENATE($J1082,O$6),'Model Participation Data'!$N$6:$DX$6,0)),'Model Participation Data'!$B$8:$B$57,$C1082,'Model Participation Data'!$C$8:$C$57,$D1082))</f>
        <v>0</v>
      </c>
    </row>
    <row r="1083" spans="2:15" outlineLevel="1" x14ac:dyDescent="0.35">
      <c r="B1083" s="37" t="s">
        <v>80</v>
      </c>
      <c r="C1083" s="38" t="str">
        <f>IF(ISBLANK('Model Participation Data'!$B$51),"-",'Model Participation Data'!$B$51)</f>
        <v>-</v>
      </c>
      <c r="D1083" s="38" t="str">
        <f>IF(ISBLANK('Model Participation Data'!$C$51),"-",'Model Participation Data'!$C$51)</f>
        <v>-</v>
      </c>
      <c r="E1083" s="38" t="str">
        <f>IF(ISBLANK('Model Participation Data'!$D$51),"-",'Model Participation Data'!$D$51)</f>
        <v>-</v>
      </c>
      <c r="F1083" s="38" t="str">
        <f>IF(ISBLANK('Model Participation Data'!$E$51),"-",'Model Participation Data'!$E$51)</f>
        <v>-</v>
      </c>
      <c r="G1083" s="151" t="str">
        <f>IF(ISBLANK('Model Participation Data'!$F$51),"-",'Model Participation Data'!$F$51)</f>
        <v>-</v>
      </c>
      <c r="H1083" s="38">
        <v>1</v>
      </c>
      <c r="I1083" s="38">
        <v>1</v>
      </c>
      <c r="J1083" s="150" t="str">
        <f t="shared" si="55"/>
        <v>11</v>
      </c>
      <c r="K1083" s="38" t="str">
        <f>IF(ISBLANK('Model Participation Data'!$L$51),"-",'Model Participation Data'!$L$51)</f>
        <v>-</v>
      </c>
      <c r="L1083" s="39" t="str">
        <f>IF(ISBLANK('Model Participation Data'!$M$51),"-",'Model Participation Data'!$M$51)</f>
        <v>-</v>
      </c>
      <c r="M1083" s="43">
        <f>IF(ISNA(SUMIFS(INDEX('Model Participation Data'!$N$8:$DX$57,0,MATCH(CONCATENATE($J1083,M$6),'Model Participation Data'!$N$6:$DX$6,0)),'Model Participation Data'!$B$8:$B$57,$C1083,'Model Participation Data'!$C$8:$C$57,$D1083)),"-",SUMIFS(INDEX('Model Participation Data'!$N$8:$DX$57,0,MATCH(CONCATENATE($J1083,M$6),'Model Participation Data'!$N$6:$DX$6,0)),'Model Participation Data'!$B$8:$B$57,$C1083,'Model Participation Data'!$C$8:$C$57,$D1083))</f>
        <v>0</v>
      </c>
      <c r="N1083" s="43">
        <f>IF(ISNA(SUMIFS(INDEX('Model Participation Data'!$N$8:$DX$57,0,MATCH(CONCATENATE($J1083,N$6),'Model Participation Data'!$N$6:$DX$6,0)),'Model Participation Data'!$B$8:$B$57,$C1083,'Model Participation Data'!$C$8:$C$57,$D1083)),"-",SUMIFS(INDEX('Model Participation Data'!$N$8:$DX$57,0,MATCH(CONCATENATE($J1083,N$6),'Model Participation Data'!$N$6:$DX$6,0)),'Model Participation Data'!$B$8:$B$57,$C1083,'Model Participation Data'!$C$8:$C$57,$D1083))</f>
        <v>0</v>
      </c>
      <c r="O1083" s="154">
        <f>IF(ISNA(SUMIFS(INDEX('Model Participation Data'!$N$8:$DX$57,0,MATCH(CONCATENATE($J1083,O$6),'Model Participation Data'!$N$6:$DX$6,0)),'Model Participation Data'!$B$8:$B$57,$C1083,'Model Participation Data'!$C$8:$C$57,$D1083)),"-",SUMIFS(INDEX('Model Participation Data'!$N$8:$DX$57,0,MATCH(CONCATENATE($J1083,O$6),'Model Participation Data'!$N$6:$DX$6,0)),'Model Participation Data'!$B$8:$B$57,$C1083,'Model Participation Data'!$C$8:$C$57,$D1083))</f>
        <v>0</v>
      </c>
    </row>
    <row r="1084" spans="2:15" outlineLevel="1" x14ac:dyDescent="0.35">
      <c r="B1084" s="37" t="s">
        <v>80</v>
      </c>
      <c r="C1084" s="38" t="str">
        <f>IF(ISBLANK('Model Participation Data'!$B$51),"-",'Model Participation Data'!$B$51)</f>
        <v>-</v>
      </c>
      <c r="D1084" s="38" t="str">
        <f>IF(ISBLANK('Model Participation Data'!$C$51),"-",'Model Participation Data'!$C$51)</f>
        <v>-</v>
      </c>
      <c r="E1084" s="38" t="str">
        <f>IF(ISBLANK('Model Participation Data'!$D$51),"-",'Model Participation Data'!$D$51)</f>
        <v>-</v>
      </c>
      <c r="F1084" s="38" t="str">
        <f>IF(ISBLANK('Model Participation Data'!$E$51),"-",'Model Participation Data'!$E$51)</f>
        <v>-</v>
      </c>
      <c r="G1084" s="151" t="str">
        <f>IF(ISBLANK('Model Participation Data'!$F$51),"-",'Model Participation Data'!$F$51)</f>
        <v>-</v>
      </c>
      <c r="H1084" s="38">
        <v>1</v>
      </c>
      <c r="I1084" s="38">
        <v>2</v>
      </c>
      <c r="J1084" s="150" t="str">
        <f t="shared" si="55"/>
        <v>12</v>
      </c>
      <c r="K1084" s="38" t="str">
        <f>IF(ISBLANK('Model Participation Data'!$L$51),"-",'Model Participation Data'!$L$51)</f>
        <v>-</v>
      </c>
      <c r="L1084" s="39" t="str">
        <f>IF(ISBLANK('Model Participation Data'!$M$51),"-",'Model Participation Data'!$M$51)</f>
        <v>-</v>
      </c>
      <c r="M1084" s="43">
        <f>IF(ISNA(SUMIFS(INDEX('Model Participation Data'!$N$8:$DX$57,0,MATCH(CONCATENATE($J1084,M$6),'Model Participation Data'!$N$6:$DX$6,0)),'Model Participation Data'!$B$8:$B$57,$C1084,'Model Participation Data'!$C$8:$C$57,$D1084)),"-",SUMIFS(INDEX('Model Participation Data'!$N$8:$DX$57,0,MATCH(CONCATENATE($J1084,M$6),'Model Participation Data'!$N$6:$DX$6,0)),'Model Participation Data'!$B$8:$B$57,$C1084,'Model Participation Data'!$C$8:$C$57,$D1084))</f>
        <v>0</v>
      </c>
      <c r="N1084" s="43">
        <f>IF(ISNA(SUMIFS(INDEX('Model Participation Data'!$N$8:$DX$57,0,MATCH(CONCATENATE($J1084,N$6),'Model Participation Data'!$N$6:$DX$6,0)),'Model Participation Data'!$B$8:$B$57,$C1084,'Model Participation Data'!$C$8:$C$57,$D1084)),"-",SUMIFS(INDEX('Model Participation Data'!$N$8:$DX$57,0,MATCH(CONCATENATE($J1084,N$6),'Model Participation Data'!$N$6:$DX$6,0)),'Model Participation Data'!$B$8:$B$57,$C1084,'Model Participation Data'!$C$8:$C$57,$D1084))</f>
        <v>0</v>
      </c>
      <c r="O1084" s="154">
        <f>IF(ISNA(SUMIFS(INDEX('Model Participation Data'!$N$8:$DX$57,0,MATCH(CONCATENATE($J1084,O$6),'Model Participation Data'!$N$6:$DX$6,0)),'Model Participation Data'!$B$8:$B$57,$C1084,'Model Participation Data'!$C$8:$C$57,$D1084)),"-",SUMIFS(INDEX('Model Participation Data'!$N$8:$DX$57,0,MATCH(CONCATENATE($J1084,O$6),'Model Participation Data'!$N$6:$DX$6,0)),'Model Participation Data'!$B$8:$B$57,$C1084,'Model Participation Data'!$C$8:$C$57,$D1084))</f>
        <v>0</v>
      </c>
    </row>
    <row r="1085" spans="2:15" outlineLevel="1" x14ac:dyDescent="0.35">
      <c r="B1085" s="37" t="s">
        <v>80</v>
      </c>
      <c r="C1085" s="38" t="str">
        <f>IF(ISBLANK('Model Participation Data'!$B$51),"-",'Model Participation Data'!$B$51)</f>
        <v>-</v>
      </c>
      <c r="D1085" s="38" t="str">
        <f>IF(ISBLANK('Model Participation Data'!$C$51),"-",'Model Participation Data'!$C$51)</f>
        <v>-</v>
      </c>
      <c r="E1085" s="38" t="str">
        <f>IF(ISBLANK('Model Participation Data'!$D$51),"-",'Model Participation Data'!$D$51)</f>
        <v>-</v>
      </c>
      <c r="F1085" s="38" t="str">
        <f>IF(ISBLANK('Model Participation Data'!$E$51),"-",'Model Participation Data'!$E$51)</f>
        <v>-</v>
      </c>
      <c r="G1085" s="151" t="str">
        <f>IF(ISBLANK('Model Participation Data'!$F$51),"-",'Model Participation Data'!$F$51)</f>
        <v>-</v>
      </c>
      <c r="H1085" s="38">
        <v>1</v>
      </c>
      <c r="I1085" s="38">
        <v>3</v>
      </c>
      <c r="J1085" s="150" t="str">
        <f t="shared" si="55"/>
        <v>13</v>
      </c>
      <c r="K1085" s="38" t="str">
        <f>IF(ISBLANK('Model Participation Data'!$L$51),"-",'Model Participation Data'!$L$51)</f>
        <v>-</v>
      </c>
      <c r="L1085" s="39" t="str">
        <f>IF(ISBLANK('Model Participation Data'!$M$51),"-",'Model Participation Data'!$M$51)</f>
        <v>-</v>
      </c>
      <c r="M1085" s="43">
        <f>IF(ISNA(SUMIFS(INDEX('Model Participation Data'!$N$8:$DX$57,0,MATCH(CONCATENATE($J1085,M$6),'Model Participation Data'!$N$6:$DX$6,0)),'Model Participation Data'!$B$8:$B$57,$C1085,'Model Participation Data'!$C$8:$C$57,$D1085)),"-",SUMIFS(INDEX('Model Participation Data'!$N$8:$DX$57,0,MATCH(CONCATENATE($J1085,M$6),'Model Participation Data'!$N$6:$DX$6,0)),'Model Participation Data'!$B$8:$B$57,$C1085,'Model Participation Data'!$C$8:$C$57,$D1085))</f>
        <v>0</v>
      </c>
      <c r="N1085" s="43">
        <f>IF(ISNA(SUMIFS(INDEX('Model Participation Data'!$N$8:$DX$57,0,MATCH(CONCATENATE($J1085,N$6),'Model Participation Data'!$N$6:$DX$6,0)),'Model Participation Data'!$B$8:$B$57,$C1085,'Model Participation Data'!$C$8:$C$57,$D1085)),"-",SUMIFS(INDEX('Model Participation Data'!$N$8:$DX$57,0,MATCH(CONCATENATE($J1085,N$6),'Model Participation Data'!$N$6:$DX$6,0)),'Model Participation Data'!$B$8:$B$57,$C1085,'Model Participation Data'!$C$8:$C$57,$D1085))</f>
        <v>0</v>
      </c>
      <c r="O1085" s="154">
        <f>IF(ISNA(SUMIFS(INDEX('Model Participation Data'!$N$8:$DX$57,0,MATCH(CONCATENATE($J1085,O$6),'Model Participation Data'!$N$6:$DX$6,0)),'Model Participation Data'!$B$8:$B$57,$C1085,'Model Participation Data'!$C$8:$C$57,$D1085)),"-",SUMIFS(INDEX('Model Participation Data'!$N$8:$DX$57,0,MATCH(CONCATENATE($J1085,O$6),'Model Participation Data'!$N$6:$DX$6,0)),'Model Participation Data'!$B$8:$B$57,$C1085,'Model Participation Data'!$C$8:$C$57,$D1085))</f>
        <v>0</v>
      </c>
    </row>
    <row r="1086" spans="2:15" outlineLevel="1" x14ac:dyDescent="0.35">
      <c r="B1086" s="37" t="s">
        <v>80</v>
      </c>
      <c r="C1086" s="38" t="str">
        <f>IF(ISBLANK('Model Participation Data'!$B$51),"-",'Model Participation Data'!$B$51)</f>
        <v>-</v>
      </c>
      <c r="D1086" s="38" t="str">
        <f>IF(ISBLANK('Model Participation Data'!$C$51),"-",'Model Participation Data'!$C$51)</f>
        <v>-</v>
      </c>
      <c r="E1086" s="38" t="str">
        <f>IF(ISBLANK('Model Participation Data'!$D$51),"-",'Model Participation Data'!$D$51)</f>
        <v>-</v>
      </c>
      <c r="F1086" s="38" t="str">
        <f>IF(ISBLANK('Model Participation Data'!$E$51),"-",'Model Participation Data'!$E$51)</f>
        <v>-</v>
      </c>
      <c r="G1086" s="151" t="str">
        <f>IF(ISBLANK('Model Participation Data'!$F$51),"-",'Model Participation Data'!$F$51)</f>
        <v>-</v>
      </c>
      <c r="H1086" s="38">
        <v>1</v>
      </c>
      <c r="I1086" s="38">
        <v>4</v>
      </c>
      <c r="J1086" s="150" t="str">
        <f t="shared" si="55"/>
        <v>14</v>
      </c>
      <c r="K1086" s="38" t="str">
        <f>IF(ISBLANK('Model Participation Data'!$L$51),"-",'Model Participation Data'!$L$51)</f>
        <v>-</v>
      </c>
      <c r="L1086" s="39" t="str">
        <f>IF(ISBLANK('Model Participation Data'!$M$51),"-",'Model Participation Data'!$M$51)</f>
        <v>-</v>
      </c>
      <c r="M1086" s="43">
        <f>IF(ISNA(SUMIFS(INDEX('Model Participation Data'!$N$8:$DX$57,0,MATCH(CONCATENATE($J1086,M$6),'Model Participation Data'!$N$6:$DX$6,0)),'Model Participation Data'!$B$8:$B$57,$C1086,'Model Participation Data'!$C$8:$C$57,$D1086)),"-",SUMIFS(INDEX('Model Participation Data'!$N$8:$DX$57,0,MATCH(CONCATENATE($J1086,M$6),'Model Participation Data'!$N$6:$DX$6,0)),'Model Participation Data'!$B$8:$B$57,$C1086,'Model Participation Data'!$C$8:$C$57,$D1086))</f>
        <v>0</v>
      </c>
      <c r="N1086" s="43">
        <f>IF(ISNA(SUMIFS(INDEX('Model Participation Data'!$N$8:$DX$57,0,MATCH(CONCATENATE($J1086,N$6),'Model Participation Data'!$N$6:$DX$6,0)),'Model Participation Data'!$B$8:$B$57,$C1086,'Model Participation Data'!$C$8:$C$57,$D1086)),"-",SUMIFS(INDEX('Model Participation Data'!$N$8:$DX$57,0,MATCH(CONCATENATE($J1086,N$6),'Model Participation Data'!$N$6:$DX$6,0)),'Model Participation Data'!$B$8:$B$57,$C1086,'Model Participation Data'!$C$8:$C$57,$D1086))</f>
        <v>0</v>
      </c>
      <c r="O1086" s="154">
        <f>IF(ISNA(SUMIFS(INDEX('Model Participation Data'!$N$8:$DX$57,0,MATCH(CONCATENATE($J1086,O$6),'Model Participation Data'!$N$6:$DX$6,0)),'Model Participation Data'!$B$8:$B$57,$C1086,'Model Participation Data'!$C$8:$C$57,$D1086)),"-",SUMIFS(INDEX('Model Participation Data'!$N$8:$DX$57,0,MATCH(CONCATENATE($J1086,O$6),'Model Participation Data'!$N$6:$DX$6,0)),'Model Participation Data'!$B$8:$B$57,$C1086,'Model Participation Data'!$C$8:$C$57,$D1086))</f>
        <v>0</v>
      </c>
    </row>
    <row r="1087" spans="2:15" outlineLevel="1" x14ac:dyDescent="0.35">
      <c r="B1087" s="37" t="s">
        <v>80</v>
      </c>
      <c r="C1087" s="38" t="str">
        <f>IF(ISBLANK('Model Participation Data'!$B$51),"-",'Model Participation Data'!$B$51)</f>
        <v>-</v>
      </c>
      <c r="D1087" s="38" t="str">
        <f>IF(ISBLANK('Model Participation Data'!$C$51),"-",'Model Participation Data'!$C$51)</f>
        <v>-</v>
      </c>
      <c r="E1087" s="38" t="str">
        <f>IF(ISBLANK('Model Participation Data'!$D$51),"-",'Model Participation Data'!$D$51)</f>
        <v>-</v>
      </c>
      <c r="F1087" s="38" t="str">
        <f>IF(ISBLANK('Model Participation Data'!$E$51),"-",'Model Participation Data'!$E$51)</f>
        <v>-</v>
      </c>
      <c r="G1087" s="151" t="str">
        <f>IF(ISBLANK('Model Participation Data'!$F$51),"-",'Model Participation Data'!$F$51)</f>
        <v>-</v>
      </c>
      <c r="H1087" s="38">
        <v>1</v>
      </c>
      <c r="I1087" s="38">
        <v>5</v>
      </c>
      <c r="J1087" s="150" t="str">
        <f t="shared" si="55"/>
        <v>15</v>
      </c>
      <c r="K1087" s="38" t="str">
        <f>IF(ISBLANK('Model Participation Data'!$L$51),"-",'Model Participation Data'!$L$51)</f>
        <v>-</v>
      </c>
      <c r="L1087" s="39" t="str">
        <f>IF(ISBLANK('Model Participation Data'!$M$51),"-",'Model Participation Data'!$M$51)</f>
        <v>-</v>
      </c>
      <c r="M1087" s="43">
        <f>IF(ISNA(SUMIFS(INDEX('Model Participation Data'!$N$8:$DX$57,0,MATCH(CONCATENATE($J1087,M$6),'Model Participation Data'!$N$6:$DX$6,0)),'Model Participation Data'!$B$8:$B$57,$C1087,'Model Participation Data'!$C$8:$C$57,$D1087)),"-",SUMIFS(INDEX('Model Participation Data'!$N$8:$DX$57,0,MATCH(CONCATENATE($J1087,M$6),'Model Participation Data'!$N$6:$DX$6,0)),'Model Participation Data'!$B$8:$B$57,$C1087,'Model Participation Data'!$C$8:$C$57,$D1087))</f>
        <v>0</v>
      </c>
      <c r="N1087" s="43">
        <f>IF(ISNA(SUMIFS(INDEX('Model Participation Data'!$N$8:$DX$57,0,MATCH(CONCATENATE($J1087,N$6),'Model Participation Data'!$N$6:$DX$6,0)),'Model Participation Data'!$B$8:$B$57,$C1087,'Model Participation Data'!$C$8:$C$57,$D1087)),"-",SUMIFS(INDEX('Model Participation Data'!$N$8:$DX$57,0,MATCH(CONCATENATE($J1087,N$6),'Model Participation Data'!$N$6:$DX$6,0)),'Model Participation Data'!$B$8:$B$57,$C1087,'Model Participation Data'!$C$8:$C$57,$D1087))</f>
        <v>0</v>
      </c>
      <c r="O1087" s="154">
        <f>IF(ISNA(SUMIFS(INDEX('Model Participation Data'!$N$8:$DX$57,0,MATCH(CONCATENATE($J1087,O$6),'Model Participation Data'!$N$6:$DX$6,0)),'Model Participation Data'!$B$8:$B$57,$C1087,'Model Participation Data'!$C$8:$C$57,$D1087)),"-",SUMIFS(INDEX('Model Participation Data'!$N$8:$DX$57,0,MATCH(CONCATENATE($J1087,O$6),'Model Participation Data'!$N$6:$DX$6,0)),'Model Participation Data'!$B$8:$B$57,$C1087,'Model Participation Data'!$C$8:$C$57,$D1087))</f>
        <v>0</v>
      </c>
    </row>
    <row r="1088" spans="2:15" outlineLevel="1" x14ac:dyDescent="0.35">
      <c r="B1088" s="37" t="s">
        <v>80</v>
      </c>
      <c r="C1088" s="38" t="str">
        <f>IF(ISBLANK('Model Participation Data'!$B$51),"-",'Model Participation Data'!$B$51)</f>
        <v>-</v>
      </c>
      <c r="D1088" s="38" t="str">
        <f>IF(ISBLANK('Model Participation Data'!$C$51),"-",'Model Participation Data'!$C$51)</f>
        <v>-</v>
      </c>
      <c r="E1088" s="38" t="str">
        <f>IF(ISBLANK('Model Participation Data'!$D$51),"-",'Model Participation Data'!$D$51)</f>
        <v>-</v>
      </c>
      <c r="F1088" s="38" t="str">
        <f>IF(ISBLANK('Model Participation Data'!$E$51),"-",'Model Participation Data'!$E$51)</f>
        <v>-</v>
      </c>
      <c r="G1088" s="151" t="str">
        <f>IF(ISBLANK('Model Participation Data'!$F$51),"-",'Model Participation Data'!$F$51)</f>
        <v>-</v>
      </c>
      <c r="H1088" s="38">
        <v>1</v>
      </c>
      <c r="I1088" s="38" t="s">
        <v>65</v>
      </c>
      <c r="J1088" s="150" t="str">
        <f t="shared" si="55"/>
        <v>1Goal</v>
      </c>
      <c r="K1088" s="38" t="str">
        <f>IF(ISBLANK('Model Participation Data'!$L$51),"-",'Model Participation Data'!$L$51)</f>
        <v>-</v>
      </c>
      <c r="L1088" s="39" t="str">
        <f>IF(ISBLANK('Model Participation Data'!$M$51),"-",'Model Participation Data'!$M$51)</f>
        <v>-</v>
      </c>
      <c r="M1088" s="43" t="str">
        <f>IF(ISNA(SUMIFS(INDEX('Model Participation Data'!$N$8:$DX$57,0,MATCH(CONCATENATE($J1088,M$6),'Model Participation Data'!$N$6:$DX$6,0)),'Model Participation Data'!$B$8:$B$57,$C1088,'Model Participation Data'!$C$8:$C$57,$D1088)),"-",SUMIFS(INDEX('Model Participation Data'!$N$8:$DX$57,0,MATCH(CONCATENATE($J1088,M$6),'Model Participation Data'!$N$6:$DX$6,0)),'Model Participation Data'!$B$8:$B$57,$C1088,'Model Participation Data'!$C$8:$C$57,$D1088))</f>
        <v>-</v>
      </c>
      <c r="N1088" s="43" t="str">
        <f>IF(ISNA(SUMIFS(INDEX('Model Participation Data'!$N$8:$DX$57,0,MATCH(CONCATENATE($J1088,N$6),'Model Participation Data'!$N$6:$DX$6,0)),'Model Participation Data'!$B$8:$B$57,$C1088,'Model Participation Data'!$C$8:$C$57,$D1088)),"-",SUMIFS(INDEX('Model Participation Data'!$N$8:$DX$57,0,MATCH(CONCATENATE($J1088,N$6),'Model Participation Data'!$N$6:$DX$6,0)),'Model Participation Data'!$B$8:$B$57,$C1088,'Model Participation Data'!$C$8:$C$57,$D1088))</f>
        <v>-</v>
      </c>
      <c r="O1088" s="154">
        <f>IF(ISNA(SUMIFS(INDEX('Model Participation Data'!$N$8:$DX$57,0,MATCH(CONCATENATE($J1088,O$6),'Model Participation Data'!$N$6:$DX$6,0)),'Model Participation Data'!$B$8:$B$57,$C1088,'Model Participation Data'!$C$8:$C$57,$D1088)),"-",SUMIFS(INDEX('Model Participation Data'!$N$8:$DX$57,0,MATCH(CONCATENATE($J1088,O$6),'Model Participation Data'!$N$6:$DX$6,0)),'Model Participation Data'!$B$8:$B$57,$C1088,'Model Participation Data'!$C$8:$C$57,$D1088))</f>
        <v>0</v>
      </c>
    </row>
    <row r="1089" spans="2:15" outlineLevel="1" x14ac:dyDescent="0.35">
      <c r="B1089" s="37" t="s">
        <v>80</v>
      </c>
      <c r="C1089" s="38" t="str">
        <f>IF(ISBLANK('Model Participation Data'!$B$51),"-",'Model Participation Data'!$B$51)</f>
        <v>-</v>
      </c>
      <c r="D1089" s="38" t="str">
        <f>IF(ISBLANK('Model Participation Data'!$C$51),"-",'Model Participation Data'!$C$51)</f>
        <v>-</v>
      </c>
      <c r="E1089" s="38" t="str">
        <f>IF(ISBLANK('Model Participation Data'!$D$51),"-",'Model Participation Data'!$D$51)</f>
        <v>-</v>
      </c>
      <c r="F1089" s="38" t="str">
        <f>IF(ISBLANK('Model Participation Data'!$E$51),"-",'Model Participation Data'!$E$51)</f>
        <v>-</v>
      </c>
      <c r="G1089" s="151" t="str">
        <f>IF(ISBLANK('Model Participation Data'!$F$51),"-",'Model Participation Data'!$F$51)</f>
        <v>-</v>
      </c>
      <c r="H1089" s="38">
        <v>2</v>
      </c>
      <c r="I1089" s="38">
        <v>1</v>
      </c>
      <c r="J1089" s="150" t="str">
        <f t="shared" si="55"/>
        <v>21</v>
      </c>
      <c r="K1089" s="38" t="str">
        <f>IF(ISBLANK('Model Participation Data'!$L$51),"-",'Model Participation Data'!$L$51)</f>
        <v>-</v>
      </c>
      <c r="L1089" s="39" t="str">
        <f>IF(ISBLANK('Model Participation Data'!$M$51),"-",'Model Participation Data'!$M$51)</f>
        <v>-</v>
      </c>
      <c r="M1089" s="43">
        <f>IF(ISNA(SUMIFS(INDEX('Model Participation Data'!$N$8:$DX$57,0,MATCH(CONCATENATE($J1089,M$6),'Model Participation Data'!$N$6:$DX$6,0)),'Model Participation Data'!$B$8:$B$57,$C1089,'Model Participation Data'!$C$8:$C$57,$D1089)),"-",SUMIFS(INDEX('Model Participation Data'!$N$8:$DX$57,0,MATCH(CONCATENATE($J1089,M$6),'Model Participation Data'!$N$6:$DX$6,0)),'Model Participation Data'!$B$8:$B$57,$C1089,'Model Participation Data'!$C$8:$C$57,$D1089))</f>
        <v>0</v>
      </c>
      <c r="N1089" s="43">
        <f>IF(ISNA(SUMIFS(INDEX('Model Participation Data'!$N$8:$DX$57,0,MATCH(CONCATENATE($J1089,N$6),'Model Participation Data'!$N$6:$DX$6,0)),'Model Participation Data'!$B$8:$B$57,$C1089,'Model Participation Data'!$C$8:$C$57,$D1089)),"-",SUMIFS(INDEX('Model Participation Data'!$N$8:$DX$57,0,MATCH(CONCATENATE($J1089,N$6),'Model Participation Data'!$N$6:$DX$6,0)),'Model Participation Data'!$B$8:$B$57,$C1089,'Model Participation Data'!$C$8:$C$57,$D1089))</f>
        <v>0</v>
      </c>
      <c r="O1089" s="154">
        <f>IF(ISNA(SUMIFS(INDEX('Model Participation Data'!$N$8:$DX$57,0,MATCH(CONCATENATE($J1089,O$6),'Model Participation Data'!$N$6:$DX$6,0)),'Model Participation Data'!$B$8:$B$57,$C1089,'Model Participation Data'!$C$8:$C$57,$D1089)),"-",SUMIFS(INDEX('Model Participation Data'!$N$8:$DX$57,0,MATCH(CONCATENATE($J1089,O$6),'Model Participation Data'!$N$6:$DX$6,0)),'Model Participation Data'!$B$8:$B$57,$C1089,'Model Participation Data'!$C$8:$C$57,$D1089))</f>
        <v>0</v>
      </c>
    </row>
    <row r="1090" spans="2:15" outlineLevel="1" x14ac:dyDescent="0.35">
      <c r="B1090" s="37" t="s">
        <v>80</v>
      </c>
      <c r="C1090" s="38" t="str">
        <f>IF(ISBLANK('Model Participation Data'!$B$51),"-",'Model Participation Data'!$B$51)</f>
        <v>-</v>
      </c>
      <c r="D1090" s="38" t="str">
        <f>IF(ISBLANK('Model Participation Data'!$C$51),"-",'Model Participation Data'!$C$51)</f>
        <v>-</v>
      </c>
      <c r="E1090" s="38" t="str">
        <f>IF(ISBLANK('Model Participation Data'!$D$51),"-",'Model Participation Data'!$D$51)</f>
        <v>-</v>
      </c>
      <c r="F1090" s="38" t="str">
        <f>IF(ISBLANK('Model Participation Data'!$E$51),"-",'Model Participation Data'!$E$51)</f>
        <v>-</v>
      </c>
      <c r="G1090" s="151" t="str">
        <f>IF(ISBLANK('Model Participation Data'!$F$51),"-",'Model Participation Data'!$F$51)</f>
        <v>-</v>
      </c>
      <c r="H1090" s="38">
        <v>2</v>
      </c>
      <c r="I1090" s="38">
        <v>2</v>
      </c>
      <c r="J1090" s="150" t="str">
        <f t="shared" si="55"/>
        <v>22</v>
      </c>
      <c r="K1090" s="38" t="str">
        <f>IF(ISBLANK('Model Participation Data'!$L$51),"-",'Model Participation Data'!$L$51)</f>
        <v>-</v>
      </c>
      <c r="L1090" s="39" t="str">
        <f>IF(ISBLANK('Model Participation Data'!$M$51),"-",'Model Participation Data'!$M$51)</f>
        <v>-</v>
      </c>
      <c r="M1090" s="43">
        <f>IF(ISNA(SUMIFS(INDEX('Model Participation Data'!$N$8:$DX$57,0,MATCH(CONCATENATE($J1090,M$6),'Model Participation Data'!$N$6:$DX$6,0)),'Model Participation Data'!$B$8:$B$57,$C1090,'Model Participation Data'!$C$8:$C$57,$D1090)),"-",SUMIFS(INDEX('Model Participation Data'!$N$8:$DX$57,0,MATCH(CONCATENATE($J1090,M$6),'Model Participation Data'!$N$6:$DX$6,0)),'Model Participation Data'!$B$8:$B$57,$C1090,'Model Participation Data'!$C$8:$C$57,$D1090))</f>
        <v>0</v>
      </c>
      <c r="N1090" s="43">
        <f>IF(ISNA(SUMIFS(INDEX('Model Participation Data'!$N$8:$DX$57,0,MATCH(CONCATENATE($J1090,N$6),'Model Participation Data'!$N$6:$DX$6,0)),'Model Participation Data'!$B$8:$B$57,$C1090,'Model Participation Data'!$C$8:$C$57,$D1090)),"-",SUMIFS(INDEX('Model Participation Data'!$N$8:$DX$57,0,MATCH(CONCATENATE($J1090,N$6),'Model Participation Data'!$N$6:$DX$6,0)),'Model Participation Data'!$B$8:$B$57,$C1090,'Model Participation Data'!$C$8:$C$57,$D1090))</f>
        <v>0</v>
      </c>
      <c r="O1090" s="154">
        <f>IF(ISNA(SUMIFS(INDEX('Model Participation Data'!$N$8:$DX$57,0,MATCH(CONCATENATE($J1090,O$6),'Model Participation Data'!$N$6:$DX$6,0)),'Model Participation Data'!$B$8:$B$57,$C1090,'Model Participation Data'!$C$8:$C$57,$D1090)),"-",SUMIFS(INDEX('Model Participation Data'!$N$8:$DX$57,0,MATCH(CONCATENATE($J1090,O$6),'Model Participation Data'!$N$6:$DX$6,0)),'Model Participation Data'!$B$8:$B$57,$C1090,'Model Participation Data'!$C$8:$C$57,$D1090))</f>
        <v>0</v>
      </c>
    </row>
    <row r="1091" spans="2:15" outlineLevel="1" x14ac:dyDescent="0.35">
      <c r="B1091" s="37" t="s">
        <v>80</v>
      </c>
      <c r="C1091" s="38" t="str">
        <f>IF(ISBLANK('Model Participation Data'!$B$51),"-",'Model Participation Data'!$B$51)</f>
        <v>-</v>
      </c>
      <c r="D1091" s="38" t="str">
        <f>IF(ISBLANK('Model Participation Data'!$C$51),"-",'Model Participation Data'!$C$51)</f>
        <v>-</v>
      </c>
      <c r="E1091" s="38" t="str">
        <f>IF(ISBLANK('Model Participation Data'!$D$51),"-",'Model Participation Data'!$D$51)</f>
        <v>-</v>
      </c>
      <c r="F1091" s="38" t="str">
        <f>IF(ISBLANK('Model Participation Data'!$E$51),"-",'Model Participation Data'!$E$51)</f>
        <v>-</v>
      </c>
      <c r="G1091" s="151" t="str">
        <f>IF(ISBLANK('Model Participation Data'!$F$51),"-",'Model Participation Data'!$F$51)</f>
        <v>-</v>
      </c>
      <c r="H1091" s="38">
        <v>2</v>
      </c>
      <c r="I1091" s="38">
        <v>3</v>
      </c>
      <c r="J1091" s="150" t="str">
        <f t="shared" si="55"/>
        <v>23</v>
      </c>
      <c r="K1091" s="38" t="str">
        <f>IF(ISBLANK('Model Participation Data'!$L$51),"-",'Model Participation Data'!$L$51)</f>
        <v>-</v>
      </c>
      <c r="L1091" s="39" t="str">
        <f>IF(ISBLANK('Model Participation Data'!$M$51),"-",'Model Participation Data'!$M$51)</f>
        <v>-</v>
      </c>
      <c r="M1091" s="43">
        <f>IF(ISNA(SUMIFS(INDEX('Model Participation Data'!$N$8:$DX$57,0,MATCH(CONCATENATE($J1091,M$6),'Model Participation Data'!$N$6:$DX$6,0)),'Model Participation Data'!$B$8:$B$57,$C1091,'Model Participation Data'!$C$8:$C$57,$D1091)),"-",SUMIFS(INDEX('Model Participation Data'!$N$8:$DX$57,0,MATCH(CONCATENATE($J1091,M$6),'Model Participation Data'!$N$6:$DX$6,0)),'Model Participation Data'!$B$8:$B$57,$C1091,'Model Participation Data'!$C$8:$C$57,$D1091))</f>
        <v>0</v>
      </c>
      <c r="N1091" s="43">
        <f>IF(ISNA(SUMIFS(INDEX('Model Participation Data'!$N$8:$DX$57,0,MATCH(CONCATENATE($J1091,N$6),'Model Participation Data'!$N$6:$DX$6,0)),'Model Participation Data'!$B$8:$B$57,$C1091,'Model Participation Data'!$C$8:$C$57,$D1091)),"-",SUMIFS(INDEX('Model Participation Data'!$N$8:$DX$57,0,MATCH(CONCATENATE($J1091,N$6),'Model Participation Data'!$N$6:$DX$6,0)),'Model Participation Data'!$B$8:$B$57,$C1091,'Model Participation Data'!$C$8:$C$57,$D1091))</f>
        <v>0</v>
      </c>
      <c r="O1091" s="154">
        <f>IF(ISNA(SUMIFS(INDEX('Model Participation Data'!$N$8:$DX$57,0,MATCH(CONCATENATE($J1091,O$6),'Model Participation Data'!$N$6:$DX$6,0)),'Model Participation Data'!$B$8:$B$57,$C1091,'Model Participation Data'!$C$8:$C$57,$D1091)),"-",SUMIFS(INDEX('Model Participation Data'!$N$8:$DX$57,0,MATCH(CONCATENATE($J1091,O$6),'Model Participation Data'!$N$6:$DX$6,0)),'Model Participation Data'!$B$8:$B$57,$C1091,'Model Participation Data'!$C$8:$C$57,$D1091))</f>
        <v>0</v>
      </c>
    </row>
    <row r="1092" spans="2:15" outlineLevel="1" x14ac:dyDescent="0.35">
      <c r="B1092" s="37" t="s">
        <v>80</v>
      </c>
      <c r="C1092" s="38" t="str">
        <f>IF(ISBLANK('Model Participation Data'!$B$51),"-",'Model Participation Data'!$B$51)</f>
        <v>-</v>
      </c>
      <c r="D1092" s="38" t="str">
        <f>IF(ISBLANK('Model Participation Data'!$C$51),"-",'Model Participation Data'!$C$51)</f>
        <v>-</v>
      </c>
      <c r="E1092" s="38" t="str">
        <f>IF(ISBLANK('Model Participation Data'!$D$51),"-",'Model Participation Data'!$D$51)</f>
        <v>-</v>
      </c>
      <c r="F1092" s="38" t="str">
        <f>IF(ISBLANK('Model Participation Data'!$E$51),"-",'Model Participation Data'!$E$51)</f>
        <v>-</v>
      </c>
      <c r="G1092" s="151" t="str">
        <f>IF(ISBLANK('Model Participation Data'!$F$51),"-",'Model Participation Data'!$F$51)</f>
        <v>-</v>
      </c>
      <c r="H1092" s="38">
        <v>2</v>
      </c>
      <c r="I1092" s="38">
        <v>4</v>
      </c>
      <c r="J1092" s="150" t="str">
        <f t="shared" si="55"/>
        <v>24</v>
      </c>
      <c r="K1092" s="38" t="str">
        <f>IF(ISBLANK('Model Participation Data'!$L$51),"-",'Model Participation Data'!$L$51)</f>
        <v>-</v>
      </c>
      <c r="L1092" s="39" t="str">
        <f>IF(ISBLANK('Model Participation Data'!$M$51),"-",'Model Participation Data'!$M$51)</f>
        <v>-</v>
      </c>
      <c r="M1092" s="43">
        <f>IF(ISNA(SUMIFS(INDEX('Model Participation Data'!$N$8:$DX$57,0,MATCH(CONCATENATE($J1092,M$6),'Model Participation Data'!$N$6:$DX$6,0)),'Model Participation Data'!$B$8:$B$57,$C1092,'Model Participation Data'!$C$8:$C$57,$D1092)),"-",SUMIFS(INDEX('Model Participation Data'!$N$8:$DX$57,0,MATCH(CONCATENATE($J1092,M$6),'Model Participation Data'!$N$6:$DX$6,0)),'Model Participation Data'!$B$8:$B$57,$C1092,'Model Participation Data'!$C$8:$C$57,$D1092))</f>
        <v>0</v>
      </c>
      <c r="N1092" s="43">
        <f>IF(ISNA(SUMIFS(INDEX('Model Participation Data'!$N$8:$DX$57,0,MATCH(CONCATENATE($J1092,N$6),'Model Participation Data'!$N$6:$DX$6,0)),'Model Participation Data'!$B$8:$B$57,$C1092,'Model Participation Data'!$C$8:$C$57,$D1092)),"-",SUMIFS(INDEX('Model Participation Data'!$N$8:$DX$57,0,MATCH(CONCATENATE($J1092,N$6),'Model Participation Data'!$N$6:$DX$6,0)),'Model Participation Data'!$B$8:$B$57,$C1092,'Model Participation Data'!$C$8:$C$57,$D1092))</f>
        <v>0</v>
      </c>
      <c r="O1092" s="154">
        <f>IF(ISNA(SUMIFS(INDEX('Model Participation Data'!$N$8:$DX$57,0,MATCH(CONCATENATE($J1092,O$6),'Model Participation Data'!$N$6:$DX$6,0)),'Model Participation Data'!$B$8:$B$57,$C1092,'Model Participation Data'!$C$8:$C$57,$D1092)),"-",SUMIFS(INDEX('Model Participation Data'!$N$8:$DX$57,0,MATCH(CONCATENATE($J1092,O$6),'Model Participation Data'!$N$6:$DX$6,0)),'Model Participation Data'!$B$8:$B$57,$C1092,'Model Participation Data'!$C$8:$C$57,$D1092))</f>
        <v>0</v>
      </c>
    </row>
    <row r="1093" spans="2:15" outlineLevel="1" x14ac:dyDescent="0.35">
      <c r="B1093" s="37" t="s">
        <v>80</v>
      </c>
      <c r="C1093" s="38" t="str">
        <f>IF(ISBLANK('Model Participation Data'!$B$51),"-",'Model Participation Data'!$B$51)</f>
        <v>-</v>
      </c>
      <c r="D1093" s="38" t="str">
        <f>IF(ISBLANK('Model Participation Data'!$C$51),"-",'Model Participation Data'!$C$51)</f>
        <v>-</v>
      </c>
      <c r="E1093" s="38" t="str">
        <f>IF(ISBLANK('Model Participation Data'!$D$51),"-",'Model Participation Data'!$D$51)</f>
        <v>-</v>
      </c>
      <c r="F1093" s="38" t="str">
        <f>IF(ISBLANK('Model Participation Data'!$E$51),"-",'Model Participation Data'!$E$51)</f>
        <v>-</v>
      </c>
      <c r="G1093" s="151" t="str">
        <f>IF(ISBLANK('Model Participation Data'!$F$51),"-",'Model Participation Data'!$F$51)</f>
        <v>-</v>
      </c>
      <c r="H1093" s="38">
        <v>2</v>
      </c>
      <c r="I1093" s="38">
        <v>5</v>
      </c>
      <c r="J1093" s="150" t="str">
        <f t="shared" si="55"/>
        <v>25</v>
      </c>
      <c r="K1093" s="38" t="str">
        <f>IF(ISBLANK('Model Participation Data'!$L$51),"-",'Model Participation Data'!$L$51)</f>
        <v>-</v>
      </c>
      <c r="L1093" s="39" t="str">
        <f>IF(ISBLANK('Model Participation Data'!$M$51),"-",'Model Participation Data'!$M$51)</f>
        <v>-</v>
      </c>
      <c r="M1093" s="43">
        <f>IF(ISNA(SUMIFS(INDEX('Model Participation Data'!$N$8:$DX$57,0,MATCH(CONCATENATE($J1093,M$6),'Model Participation Data'!$N$6:$DX$6,0)),'Model Participation Data'!$B$8:$B$57,$C1093,'Model Participation Data'!$C$8:$C$57,$D1093)),"-",SUMIFS(INDEX('Model Participation Data'!$N$8:$DX$57,0,MATCH(CONCATENATE($J1093,M$6),'Model Participation Data'!$N$6:$DX$6,0)),'Model Participation Data'!$B$8:$B$57,$C1093,'Model Participation Data'!$C$8:$C$57,$D1093))</f>
        <v>0</v>
      </c>
      <c r="N1093" s="43">
        <f>IF(ISNA(SUMIFS(INDEX('Model Participation Data'!$N$8:$DX$57,0,MATCH(CONCATENATE($J1093,N$6),'Model Participation Data'!$N$6:$DX$6,0)),'Model Participation Data'!$B$8:$B$57,$C1093,'Model Participation Data'!$C$8:$C$57,$D1093)),"-",SUMIFS(INDEX('Model Participation Data'!$N$8:$DX$57,0,MATCH(CONCATENATE($J1093,N$6),'Model Participation Data'!$N$6:$DX$6,0)),'Model Participation Data'!$B$8:$B$57,$C1093,'Model Participation Data'!$C$8:$C$57,$D1093))</f>
        <v>0</v>
      </c>
      <c r="O1093" s="154">
        <f>IF(ISNA(SUMIFS(INDEX('Model Participation Data'!$N$8:$DX$57,0,MATCH(CONCATENATE($J1093,O$6),'Model Participation Data'!$N$6:$DX$6,0)),'Model Participation Data'!$B$8:$B$57,$C1093,'Model Participation Data'!$C$8:$C$57,$D1093)),"-",SUMIFS(INDEX('Model Participation Data'!$N$8:$DX$57,0,MATCH(CONCATENATE($J1093,O$6),'Model Participation Data'!$N$6:$DX$6,0)),'Model Participation Data'!$B$8:$B$57,$C1093,'Model Participation Data'!$C$8:$C$57,$D1093))</f>
        <v>0</v>
      </c>
    </row>
    <row r="1094" spans="2:15" outlineLevel="1" x14ac:dyDescent="0.35">
      <c r="B1094" s="37" t="s">
        <v>80</v>
      </c>
      <c r="C1094" s="38" t="str">
        <f>IF(ISBLANK('Model Participation Data'!$B$51),"-",'Model Participation Data'!$B$51)</f>
        <v>-</v>
      </c>
      <c r="D1094" s="38" t="str">
        <f>IF(ISBLANK('Model Participation Data'!$C$51),"-",'Model Participation Data'!$C$51)</f>
        <v>-</v>
      </c>
      <c r="E1094" s="38" t="str">
        <f>IF(ISBLANK('Model Participation Data'!$D$51),"-",'Model Participation Data'!$D$51)</f>
        <v>-</v>
      </c>
      <c r="F1094" s="38" t="str">
        <f>IF(ISBLANK('Model Participation Data'!$E$51),"-",'Model Participation Data'!$E$51)</f>
        <v>-</v>
      </c>
      <c r="G1094" s="151" t="str">
        <f>IF(ISBLANK('Model Participation Data'!$F$51),"-",'Model Participation Data'!$F$51)</f>
        <v>-</v>
      </c>
      <c r="H1094" s="38">
        <v>2</v>
      </c>
      <c r="I1094" s="38" t="s">
        <v>65</v>
      </c>
      <c r="J1094" s="150" t="str">
        <f t="shared" si="55"/>
        <v>2Goal</v>
      </c>
      <c r="K1094" s="38" t="str">
        <f>IF(ISBLANK('Model Participation Data'!$L$51),"-",'Model Participation Data'!$L$51)</f>
        <v>-</v>
      </c>
      <c r="L1094" s="39" t="str">
        <f>IF(ISBLANK('Model Participation Data'!$M$51),"-",'Model Participation Data'!$M$51)</f>
        <v>-</v>
      </c>
      <c r="M1094" s="43" t="str">
        <f>IF(ISNA(SUMIFS(INDEX('Model Participation Data'!$N$8:$DX$57,0,MATCH(CONCATENATE($J1094,M$6),'Model Participation Data'!$N$6:$DX$6,0)),'Model Participation Data'!$B$8:$B$57,$C1094,'Model Participation Data'!$C$8:$C$57,$D1094)),"-",SUMIFS(INDEX('Model Participation Data'!$N$8:$DX$57,0,MATCH(CONCATENATE($J1094,M$6),'Model Participation Data'!$N$6:$DX$6,0)),'Model Participation Data'!$B$8:$B$57,$C1094,'Model Participation Data'!$C$8:$C$57,$D1094))</f>
        <v>-</v>
      </c>
      <c r="N1094" s="43" t="str">
        <f>IF(ISNA(SUMIFS(INDEX('Model Participation Data'!$N$8:$DX$57,0,MATCH(CONCATENATE($J1094,N$6),'Model Participation Data'!$N$6:$DX$6,0)),'Model Participation Data'!$B$8:$B$57,$C1094,'Model Participation Data'!$C$8:$C$57,$D1094)),"-",SUMIFS(INDEX('Model Participation Data'!$N$8:$DX$57,0,MATCH(CONCATENATE($J1094,N$6),'Model Participation Data'!$N$6:$DX$6,0)),'Model Participation Data'!$B$8:$B$57,$C1094,'Model Participation Data'!$C$8:$C$57,$D1094))</f>
        <v>-</v>
      </c>
      <c r="O1094" s="154">
        <f>IF(ISNA(SUMIFS(INDEX('Model Participation Data'!$N$8:$DX$57,0,MATCH(CONCATENATE($J1094,O$6),'Model Participation Data'!$N$6:$DX$6,0)),'Model Participation Data'!$B$8:$B$57,$C1094,'Model Participation Data'!$C$8:$C$57,$D1094)),"-",SUMIFS(INDEX('Model Participation Data'!$N$8:$DX$57,0,MATCH(CONCATENATE($J1094,O$6),'Model Participation Data'!$N$6:$DX$6,0)),'Model Participation Data'!$B$8:$B$57,$C1094,'Model Participation Data'!$C$8:$C$57,$D1094))</f>
        <v>0</v>
      </c>
    </row>
    <row r="1095" spans="2:15" outlineLevel="1" x14ac:dyDescent="0.35">
      <c r="B1095" s="37" t="s">
        <v>80</v>
      </c>
      <c r="C1095" s="38" t="str">
        <f>IF(ISBLANK('Model Participation Data'!$B$51),"-",'Model Participation Data'!$B$51)</f>
        <v>-</v>
      </c>
      <c r="D1095" s="38" t="str">
        <f>IF(ISBLANK('Model Participation Data'!$C$51),"-",'Model Participation Data'!$C$51)</f>
        <v>-</v>
      </c>
      <c r="E1095" s="38" t="str">
        <f>IF(ISBLANK('Model Participation Data'!$D$51),"-",'Model Participation Data'!$D$51)</f>
        <v>-</v>
      </c>
      <c r="F1095" s="38" t="str">
        <f>IF(ISBLANK('Model Participation Data'!$E$51),"-",'Model Participation Data'!$E$51)</f>
        <v>-</v>
      </c>
      <c r="G1095" s="151" t="str">
        <f>IF(ISBLANK('Model Participation Data'!$F$51),"-",'Model Participation Data'!$F$51)</f>
        <v>-</v>
      </c>
      <c r="H1095" s="38">
        <v>3</v>
      </c>
      <c r="I1095" s="38">
        <v>1</v>
      </c>
      <c r="J1095" s="150" t="str">
        <f t="shared" si="55"/>
        <v>31</v>
      </c>
      <c r="K1095" s="38" t="str">
        <f>IF(ISBLANK('Model Participation Data'!$L$51),"-",'Model Participation Data'!$L$51)</f>
        <v>-</v>
      </c>
      <c r="L1095" s="39" t="str">
        <f>IF(ISBLANK('Model Participation Data'!$M$51),"-",'Model Participation Data'!$M$51)</f>
        <v>-</v>
      </c>
      <c r="M1095" s="43">
        <f>IF(ISNA(SUMIFS(INDEX('Model Participation Data'!$N$8:$DX$57,0,MATCH(CONCATENATE($J1095,M$6),'Model Participation Data'!$N$6:$DX$6,0)),'Model Participation Data'!$B$8:$B$57,$C1095,'Model Participation Data'!$C$8:$C$57,$D1095)),"-",SUMIFS(INDEX('Model Participation Data'!$N$8:$DX$57,0,MATCH(CONCATENATE($J1095,M$6),'Model Participation Data'!$N$6:$DX$6,0)),'Model Participation Data'!$B$8:$B$57,$C1095,'Model Participation Data'!$C$8:$C$57,$D1095))</f>
        <v>0</v>
      </c>
      <c r="N1095" s="43">
        <f>IF(ISNA(SUMIFS(INDEX('Model Participation Data'!$N$8:$DX$57,0,MATCH(CONCATENATE($J1095,N$6),'Model Participation Data'!$N$6:$DX$6,0)),'Model Participation Data'!$B$8:$B$57,$C1095,'Model Participation Data'!$C$8:$C$57,$D1095)),"-",SUMIFS(INDEX('Model Participation Data'!$N$8:$DX$57,0,MATCH(CONCATENATE($J1095,N$6),'Model Participation Data'!$N$6:$DX$6,0)),'Model Participation Data'!$B$8:$B$57,$C1095,'Model Participation Data'!$C$8:$C$57,$D1095))</f>
        <v>0</v>
      </c>
      <c r="O1095" s="154">
        <f>IF(ISNA(SUMIFS(INDEX('Model Participation Data'!$N$8:$DX$57,0,MATCH(CONCATENATE($J1095,O$6),'Model Participation Data'!$N$6:$DX$6,0)),'Model Participation Data'!$B$8:$B$57,$C1095,'Model Participation Data'!$C$8:$C$57,$D1095)),"-",SUMIFS(INDEX('Model Participation Data'!$N$8:$DX$57,0,MATCH(CONCATENATE($J1095,O$6),'Model Participation Data'!$N$6:$DX$6,0)),'Model Participation Data'!$B$8:$B$57,$C1095,'Model Participation Data'!$C$8:$C$57,$D1095))</f>
        <v>0</v>
      </c>
    </row>
    <row r="1096" spans="2:15" outlineLevel="1" x14ac:dyDescent="0.35">
      <c r="B1096" s="37" t="s">
        <v>80</v>
      </c>
      <c r="C1096" s="38" t="str">
        <f>IF(ISBLANK('Model Participation Data'!$B$51),"-",'Model Participation Data'!$B$51)</f>
        <v>-</v>
      </c>
      <c r="D1096" s="38" t="str">
        <f>IF(ISBLANK('Model Participation Data'!$C$51),"-",'Model Participation Data'!$C$51)</f>
        <v>-</v>
      </c>
      <c r="E1096" s="38" t="str">
        <f>IF(ISBLANK('Model Participation Data'!$D$51),"-",'Model Participation Data'!$D$51)</f>
        <v>-</v>
      </c>
      <c r="F1096" s="38" t="str">
        <f>IF(ISBLANK('Model Participation Data'!$E$51),"-",'Model Participation Data'!$E$51)</f>
        <v>-</v>
      </c>
      <c r="G1096" s="151" t="str">
        <f>IF(ISBLANK('Model Participation Data'!$F$51),"-",'Model Participation Data'!$F$51)</f>
        <v>-</v>
      </c>
      <c r="H1096" s="38">
        <v>3</v>
      </c>
      <c r="I1096" s="38">
        <v>2</v>
      </c>
      <c r="J1096" s="150" t="str">
        <f t="shared" si="55"/>
        <v>32</v>
      </c>
      <c r="K1096" s="38" t="str">
        <f>IF(ISBLANK('Model Participation Data'!$L$51),"-",'Model Participation Data'!$L$51)</f>
        <v>-</v>
      </c>
      <c r="L1096" s="39" t="str">
        <f>IF(ISBLANK('Model Participation Data'!$M$51),"-",'Model Participation Data'!$M$51)</f>
        <v>-</v>
      </c>
      <c r="M1096" s="43">
        <f>IF(ISNA(SUMIFS(INDEX('Model Participation Data'!$N$8:$DX$57,0,MATCH(CONCATENATE($J1096,M$6),'Model Participation Data'!$N$6:$DX$6,0)),'Model Participation Data'!$B$8:$B$57,$C1096,'Model Participation Data'!$C$8:$C$57,$D1096)),"-",SUMIFS(INDEX('Model Participation Data'!$N$8:$DX$57,0,MATCH(CONCATENATE($J1096,M$6),'Model Participation Data'!$N$6:$DX$6,0)),'Model Participation Data'!$B$8:$B$57,$C1096,'Model Participation Data'!$C$8:$C$57,$D1096))</f>
        <v>0</v>
      </c>
      <c r="N1096" s="43">
        <f>IF(ISNA(SUMIFS(INDEX('Model Participation Data'!$N$8:$DX$57,0,MATCH(CONCATENATE($J1096,N$6),'Model Participation Data'!$N$6:$DX$6,0)),'Model Participation Data'!$B$8:$B$57,$C1096,'Model Participation Data'!$C$8:$C$57,$D1096)),"-",SUMIFS(INDEX('Model Participation Data'!$N$8:$DX$57,0,MATCH(CONCATENATE($J1096,N$6),'Model Participation Data'!$N$6:$DX$6,0)),'Model Participation Data'!$B$8:$B$57,$C1096,'Model Participation Data'!$C$8:$C$57,$D1096))</f>
        <v>0</v>
      </c>
      <c r="O1096" s="154">
        <f>IF(ISNA(SUMIFS(INDEX('Model Participation Data'!$N$8:$DX$57,0,MATCH(CONCATENATE($J1096,O$6),'Model Participation Data'!$N$6:$DX$6,0)),'Model Participation Data'!$B$8:$B$57,$C1096,'Model Participation Data'!$C$8:$C$57,$D1096)),"-",SUMIFS(INDEX('Model Participation Data'!$N$8:$DX$57,0,MATCH(CONCATENATE($J1096,O$6),'Model Participation Data'!$N$6:$DX$6,0)),'Model Participation Data'!$B$8:$B$57,$C1096,'Model Participation Data'!$C$8:$C$57,$D1096))</f>
        <v>0</v>
      </c>
    </row>
    <row r="1097" spans="2:15" outlineLevel="1" x14ac:dyDescent="0.35">
      <c r="B1097" s="37" t="s">
        <v>80</v>
      </c>
      <c r="C1097" s="38" t="str">
        <f>IF(ISBLANK('Model Participation Data'!$B$51),"-",'Model Participation Data'!$B$51)</f>
        <v>-</v>
      </c>
      <c r="D1097" s="38" t="str">
        <f>IF(ISBLANK('Model Participation Data'!$C$51),"-",'Model Participation Data'!$C$51)</f>
        <v>-</v>
      </c>
      <c r="E1097" s="38" t="str">
        <f>IF(ISBLANK('Model Participation Data'!$D$51),"-",'Model Participation Data'!$D$51)</f>
        <v>-</v>
      </c>
      <c r="F1097" s="38" t="str">
        <f>IF(ISBLANK('Model Participation Data'!$E$51),"-",'Model Participation Data'!$E$51)</f>
        <v>-</v>
      </c>
      <c r="G1097" s="151" t="str">
        <f>IF(ISBLANK('Model Participation Data'!$F$51),"-",'Model Participation Data'!$F$51)</f>
        <v>-</v>
      </c>
      <c r="H1097" s="38">
        <v>3</v>
      </c>
      <c r="I1097" s="38">
        <v>3</v>
      </c>
      <c r="J1097" s="150" t="str">
        <f t="shared" si="55"/>
        <v>33</v>
      </c>
      <c r="K1097" s="38" t="str">
        <f>IF(ISBLANK('Model Participation Data'!$L$51),"-",'Model Participation Data'!$L$51)</f>
        <v>-</v>
      </c>
      <c r="L1097" s="39" t="str">
        <f>IF(ISBLANK('Model Participation Data'!$M$51),"-",'Model Participation Data'!$M$51)</f>
        <v>-</v>
      </c>
      <c r="M1097" s="43">
        <f>IF(ISNA(SUMIFS(INDEX('Model Participation Data'!$N$8:$DX$57,0,MATCH(CONCATENATE($J1097,M$6),'Model Participation Data'!$N$6:$DX$6,0)),'Model Participation Data'!$B$8:$B$57,$C1097,'Model Participation Data'!$C$8:$C$57,$D1097)),"-",SUMIFS(INDEX('Model Participation Data'!$N$8:$DX$57,0,MATCH(CONCATENATE($J1097,M$6),'Model Participation Data'!$N$6:$DX$6,0)),'Model Participation Data'!$B$8:$B$57,$C1097,'Model Participation Data'!$C$8:$C$57,$D1097))</f>
        <v>0</v>
      </c>
      <c r="N1097" s="43">
        <f>IF(ISNA(SUMIFS(INDEX('Model Participation Data'!$N$8:$DX$57,0,MATCH(CONCATENATE($J1097,N$6),'Model Participation Data'!$N$6:$DX$6,0)),'Model Participation Data'!$B$8:$B$57,$C1097,'Model Participation Data'!$C$8:$C$57,$D1097)),"-",SUMIFS(INDEX('Model Participation Data'!$N$8:$DX$57,0,MATCH(CONCATENATE($J1097,N$6),'Model Participation Data'!$N$6:$DX$6,0)),'Model Participation Data'!$B$8:$B$57,$C1097,'Model Participation Data'!$C$8:$C$57,$D1097))</f>
        <v>0</v>
      </c>
      <c r="O1097" s="154">
        <f>IF(ISNA(SUMIFS(INDEX('Model Participation Data'!$N$8:$DX$57,0,MATCH(CONCATENATE($J1097,O$6),'Model Participation Data'!$N$6:$DX$6,0)),'Model Participation Data'!$B$8:$B$57,$C1097,'Model Participation Data'!$C$8:$C$57,$D1097)),"-",SUMIFS(INDEX('Model Participation Data'!$N$8:$DX$57,0,MATCH(CONCATENATE($J1097,O$6),'Model Participation Data'!$N$6:$DX$6,0)),'Model Participation Data'!$B$8:$B$57,$C1097,'Model Participation Data'!$C$8:$C$57,$D1097))</f>
        <v>0</v>
      </c>
    </row>
    <row r="1098" spans="2:15" outlineLevel="1" x14ac:dyDescent="0.35">
      <c r="B1098" s="37" t="s">
        <v>80</v>
      </c>
      <c r="C1098" s="38" t="str">
        <f>IF(ISBLANK('Model Participation Data'!$B$51),"-",'Model Participation Data'!$B$51)</f>
        <v>-</v>
      </c>
      <c r="D1098" s="38" t="str">
        <f>IF(ISBLANK('Model Participation Data'!$C$51),"-",'Model Participation Data'!$C$51)</f>
        <v>-</v>
      </c>
      <c r="E1098" s="38" t="str">
        <f>IF(ISBLANK('Model Participation Data'!$D$51),"-",'Model Participation Data'!$D$51)</f>
        <v>-</v>
      </c>
      <c r="F1098" s="38" t="str">
        <f>IF(ISBLANK('Model Participation Data'!$E$51),"-",'Model Participation Data'!$E$51)</f>
        <v>-</v>
      </c>
      <c r="G1098" s="151" t="str">
        <f>IF(ISBLANK('Model Participation Data'!$F$51),"-",'Model Participation Data'!$F$51)</f>
        <v>-</v>
      </c>
      <c r="H1098" s="38">
        <v>3</v>
      </c>
      <c r="I1098" s="38">
        <v>4</v>
      </c>
      <c r="J1098" s="150" t="str">
        <f t="shared" si="55"/>
        <v>34</v>
      </c>
      <c r="K1098" s="38" t="str">
        <f>IF(ISBLANK('Model Participation Data'!$L$51),"-",'Model Participation Data'!$L$51)</f>
        <v>-</v>
      </c>
      <c r="L1098" s="39" t="str">
        <f>IF(ISBLANK('Model Participation Data'!$M$51),"-",'Model Participation Data'!$M$51)</f>
        <v>-</v>
      </c>
      <c r="M1098" s="43">
        <f>IF(ISNA(SUMIFS(INDEX('Model Participation Data'!$N$8:$DX$57,0,MATCH(CONCATENATE($J1098,M$6),'Model Participation Data'!$N$6:$DX$6,0)),'Model Participation Data'!$B$8:$B$57,$C1098,'Model Participation Data'!$C$8:$C$57,$D1098)),"-",SUMIFS(INDEX('Model Participation Data'!$N$8:$DX$57,0,MATCH(CONCATENATE($J1098,M$6),'Model Participation Data'!$N$6:$DX$6,0)),'Model Participation Data'!$B$8:$B$57,$C1098,'Model Participation Data'!$C$8:$C$57,$D1098))</f>
        <v>0</v>
      </c>
      <c r="N1098" s="43">
        <f>IF(ISNA(SUMIFS(INDEX('Model Participation Data'!$N$8:$DX$57,0,MATCH(CONCATENATE($J1098,N$6),'Model Participation Data'!$N$6:$DX$6,0)),'Model Participation Data'!$B$8:$B$57,$C1098,'Model Participation Data'!$C$8:$C$57,$D1098)),"-",SUMIFS(INDEX('Model Participation Data'!$N$8:$DX$57,0,MATCH(CONCATENATE($J1098,N$6),'Model Participation Data'!$N$6:$DX$6,0)),'Model Participation Data'!$B$8:$B$57,$C1098,'Model Participation Data'!$C$8:$C$57,$D1098))</f>
        <v>0</v>
      </c>
      <c r="O1098" s="154">
        <f>IF(ISNA(SUMIFS(INDEX('Model Participation Data'!$N$8:$DX$57,0,MATCH(CONCATENATE($J1098,O$6),'Model Participation Data'!$N$6:$DX$6,0)),'Model Participation Data'!$B$8:$B$57,$C1098,'Model Participation Data'!$C$8:$C$57,$D1098)),"-",SUMIFS(INDEX('Model Participation Data'!$N$8:$DX$57,0,MATCH(CONCATENATE($J1098,O$6),'Model Participation Data'!$N$6:$DX$6,0)),'Model Participation Data'!$B$8:$B$57,$C1098,'Model Participation Data'!$C$8:$C$57,$D1098))</f>
        <v>0</v>
      </c>
    </row>
    <row r="1099" spans="2:15" outlineLevel="1" x14ac:dyDescent="0.35">
      <c r="B1099" s="37" t="s">
        <v>80</v>
      </c>
      <c r="C1099" s="38" t="str">
        <f>IF(ISBLANK('Model Participation Data'!$B$51),"-",'Model Participation Data'!$B$51)</f>
        <v>-</v>
      </c>
      <c r="D1099" s="38" t="str">
        <f>IF(ISBLANK('Model Participation Data'!$C$51),"-",'Model Participation Data'!$C$51)</f>
        <v>-</v>
      </c>
      <c r="E1099" s="38" t="str">
        <f>IF(ISBLANK('Model Participation Data'!$D$51),"-",'Model Participation Data'!$D$51)</f>
        <v>-</v>
      </c>
      <c r="F1099" s="38" t="str">
        <f>IF(ISBLANK('Model Participation Data'!$E$51),"-",'Model Participation Data'!$E$51)</f>
        <v>-</v>
      </c>
      <c r="G1099" s="151" t="str">
        <f>IF(ISBLANK('Model Participation Data'!$F$51),"-",'Model Participation Data'!$F$51)</f>
        <v>-</v>
      </c>
      <c r="H1099" s="38">
        <v>3</v>
      </c>
      <c r="I1099" s="38">
        <v>5</v>
      </c>
      <c r="J1099" s="150" t="str">
        <f t="shared" si="55"/>
        <v>35</v>
      </c>
      <c r="K1099" s="38" t="str">
        <f>IF(ISBLANK('Model Participation Data'!$L$51),"-",'Model Participation Data'!$L$51)</f>
        <v>-</v>
      </c>
      <c r="L1099" s="39" t="str">
        <f>IF(ISBLANK('Model Participation Data'!$M$51),"-",'Model Participation Data'!$M$51)</f>
        <v>-</v>
      </c>
      <c r="M1099" s="43">
        <f>IF(ISNA(SUMIFS(INDEX('Model Participation Data'!$N$8:$DX$57,0,MATCH(CONCATENATE($J1099,M$6),'Model Participation Data'!$N$6:$DX$6,0)),'Model Participation Data'!$B$8:$B$57,$C1099,'Model Participation Data'!$C$8:$C$57,$D1099)),"-",SUMIFS(INDEX('Model Participation Data'!$N$8:$DX$57,0,MATCH(CONCATENATE($J1099,M$6),'Model Participation Data'!$N$6:$DX$6,0)),'Model Participation Data'!$B$8:$B$57,$C1099,'Model Participation Data'!$C$8:$C$57,$D1099))</f>
        <v>0</v>
      </c>
      <c r="N1099" s="43">
        <f>IF(ISNA(SUMIFS(INDEX('Model Participation Data'!$N$8:$DX$57,0,MATCH(CONCATENATE($J1099,N$6),'Model Participation Data'!$N$6:$DX$6,0)),'Model Participation Data'!$B$8:$B$57,$C1099,'Model Participation Data'!$C$8:$C$57,$D1099)),"-",SUMIFS(INDEX('Model Participation Data'!$N$8:$DX$57,0,MATCH(CONCATENATE($J1099,N$6),'Model Participation Data'!$N$6:$DX$6,0)),'Model Participation Data'!$B$8:$B$57,$C1099,'Model Participation Data'!$C$8:$C$57,$D1099))</f>
        <v>0</v>
      </c>
      <c r="O1099" s="154">
        <f>IF(ISNA(SUMIFS(INDEX('Model Participation Data'!$N$8:$DX$57,0,MATCH(CONCATENATE($J1099,O$6),'Model Participation Data'!$N$6:$DX$6,0)),'Model Participation Data'!$B$8:$B$57,$C1099,'Model Participation Data'!$C$8:$C$57,$D1099)),"-",SUMIFS(INDEX('Model Participation Data'!$N$8:$DX$57,0,MATCH(CONCATENATE($J1099,O$6),'Model Participation Data'!$N$6:$DX$6,0)),'Model Participation Data'!$B$8:$B$57,$C1099,'Model Participation Data'!$C$8:$C$57,$D1099))</f>
        <v>0</v>
      </c>
    </row>
    <row r="1100" spans="2:15" outlineLevel="1" x14ac:dyDescent="0.35">
      <c r="B1100" s="37" t="s">
        <v>80</v>
      </c>
      <c r="C1100" s="38" t="str">
        <f>IF(ISBLANK('Model Participation Data'!$B$51),"-",'Model Participation Data'!$B$51)</f>
        <v>-</v>
      </c>
      <c r="D1100" s="38" t="str">
        <f>IF(ISBLANK('Model Participation Data'!$C$51),"-",'Model Participation Data'!$C$51)</f>
        <v>-</v>
      </c>
      <c r="E1100" s="38" t="str">
        <f>IF(ISBLANK('Model Participation Data'!$D$51),"-",'Model Participation Data'!$D$51)</f>
        <v>-</v>
      </c>
      <c r="F1100" s="38" t="str">
        <f>IF(ISBLANK('Model Participation Data'!$E$51),"-",'Model Participation Data'!$E$51)</f>
        <v>-</v>
      </c>
      <c r="G1100" s="151" t="str">
        <f>IF(ISBLANK('Model Participation Data'!$F$51),"-",'Model Participation Data'!$F$51)</f>
        <v>-</v>
      </c>
      <c r="H1100" s="38">
        <v>3</v>
      </c>
      <c r="I1100" s="38" t="s">
        <v>65</v>
      </c>
      <c r="J1100" s="150" t="str">
        <f t="shared" si="55"/>
        <v>3Goal</v>
      </c>
      <c r="K1100" s="38" t="str">
        <f>IF(ISBLANK('Model Participation Data'!$L$51),"-",'Model Participation Data'!$L$51)</f>
        <v>-</v>
      </c>
      <c r="L1100" s="39" t="str">
        <f>IF(ISBLANK('Model Participation Data'!$M$51),"-",'Model Participation Data'!$M$51)</f>
        <v>-</v>
      </c>
      <c r="M1100" s="43" t="str">
        <f>IF(ISNA(SUMIFS(INDEX('Model Participation Data'!$N$8:$DX$57,0,MATCH(CONCATENATE($J1100,M$6),'Model Participation Data'!$N$6:$DX$6,0)),'Model Participation Data'!$B$8:$B$57,$C1100,'Model Participation Data'!$C$8:$C$57,$D1100)),"-",SUMIFS(INDEX('Model Participation Data'!$N$8:$DX$57,0,MATCH(CONCATENATE($J1100,M$6),'Model Participation Data'!$N$6:$DX$6,0)),'Model Participation Data'!$B$8:$B$57,$C1100,'Model Participation Data'!$C$8:$C$57,$D1100))</f>
        <v>-</v>
      </c>
      <c r="N1100" s="43" t="str">
        <f>IF(ISNA(SUMIFS(INDEX('Model Participation Data'!$N$8:$DX$57,0,MATCH(CONCATENATE($J1100,N$6),'Model Participation Data'!$N$6:$DX$6,0)),'Model Participation Data'!$B$8:$B$57,$C1100,'Model Participation Data'!$C$8:$C$57,$D1100)),"-",SUMIFS(INDEX('Model Participation Data'!$N$8:$DX$57,0,MATCH(CONCATENATE($J1100,N$6),'Model Participation Data'!$N$6:$DX$6,0)),'Model Participation Data'!$B$8:$B$57,$C1100,'Model Participation Data'!$C$8:$C$57,$D1100))</f>
        <v>-</v>
      </c>
      <c r="O1100" s="154">
        <f>IF(ISNA(SUMIFS(INDEX('Model Participation Data'!$N$8:$DX$57,0,MATCH(CONCATENATE($J1100,O$6),'Model Participation Data'!$N$6:$DX$6,0)),'Model Participation Data'!$B$8:$B$57,$C1100,'Model Participation Data'!$C$8:$C$57,$D1100)),"-",SUMIFS(INDEX('Model Participation Data'!$N$8:$DX$57,0,MATCH(CONCATENATE($J1100,O$6),'Model Participation Data'!$N$6:$DX$6,0)),'Model Participation Data'!$B$8:$B$57,$C1100,'Model Participation Data'!$C$8:$C$57,$D1100))</f>
        <v>0</v>
      </c>
    </row>
    <row r="1101" spans="2:15" outlineLevel="1" x14ac:dyDescent="0.35">
      <c r="B1101" s="37" t="s">
        <v>80</v>
      </c>
      <c r="C1101" s="38" t="str">
        <f>IF(ISBLANK('Model Participation Data'!$B$51),"-",'Model Participation Data'!$B$51)</f>
        <v>-</v>
      </c>
      <c r="D1101" s="38" t="str">
        <f>IF(ISBLANK('Model Participation Data'!$C$51),"-",'Model Participation Data'!$C$51)</f>
        <v>-</v>
      </c>
      <c r="E1101" s="38" t="str">
        <f>IF(ISBLANK('Model Participation Data'!$D$51),"-",'Model Participation Data'!$D$51)</f>
        <v>-</v>
      </c>
      <c r="F1101" s="38" t="str">
        <f>IF(ISBLANK('Model Participation Data'!$E$51),"-",'Model Participation Data'!$E$51)</f>
        <v>-</v>
      </c>
      <c r="G1101" s="151" t="str">
        <f>IF(ISBLANK('Model Participation Data'!$F$51),"-",'Model Participation Data'!$F$51)</f>
        <v>-</v>
      </c>
      <c r="H1101" s="38">
        <v>4</v>
      </c>
      <c r="I1101" s="38">
        <v>1</v>
      </c>
      <c r="J1101" s="150" t="str">
        <f t="shared" ref="J1101:J1106" si="58">CONCATENATE(H1101,I1101)</f>
        <v>41</v>
      </c>
      <c r="K1101" s="38" t="str">
        <f>IF(ISBLANK('Model Participation Data'!$L$51),"-",'Model Participation Data'!$L$51)</f>
        <v>-</v>
      </c>
      <c r="L1101" s="39" t="str">
        <f>IF(ISBLANK('Model Participation Data'!$M$51),"-",'Model Participation Data'!$M$51)</f>
        <v>-</v>
      </c>
      <c r="M1101" s="43">
        <f>IF(ISNA(SUMIFS(INDEX('Model Participation Data'!$N$8:$DX$57,0,MATCH(CONCATENATE($J1101,M$6),'Model Participation Data'!$N$6:$DX$6,0)),'Model Participation Data'!$B$8:$B$57,$C1101,'Model Participation Data'!$C$8:$C$57,$D1101)),"-",SUMIFS(INDEX('Model Participation Data'!$N$8:$DX$57,0,MATCH(CONCATENATE($J1101,M$6),'Model Participation Data'!$N$6:$DX$6,0)),'Model Participation Data'!$B$8:$B$57,$C1101,'Model Participation Data'!$C$8:$C$57,$D1101))</f>
        <v>0</v>
      </c>
      <c r="N1101" s="43">
        <f>IF(ISNA(SUMIFS(INDEX('Model Participation Data'!$N$8:$DX$57,0,MATCH(CONCATENATE($J1101,N$6),'Model Participation Data'!$N$6:$DX$6,0)),'Model Participation Data'!$B$8:$B$57,$C1101,'Model Participation Data'!$C$8:$C$57,$D1101)),"-",SUMIFS(INDEX('Model Participation Data'!$N$8:$DX$57,0,MATCH(CONCATENATE($J1101,N$6),'Model Participation Data'!$N$6:$DX$6,0)),'Model Participation Data'!$B$8:$B$57,$C1101,'Model Participation Data'!$C$8:$C$57,$D1101))</f>
        <v>0</v>
      </c>
      <c r="O1101" s="154">
        <f>IF(ISNA(SUMIFS(INDEX('Model Participation Data'!$N$8:$DX$57,0,MATCH(CONCATENATE($J1101,O$6),'Model Participation Data'!$N$6:$DX$6,0)),'Model Participation Data'!$B$8:$B$57,$C1101,'Model Participation Data'!$C$8:$C$57,$D1101)),"-",SUMIFS(INDEX('Model Participation Data'!$N$8:$DX$57,0,MATCH(CONCATENATE($J1101,O$6),'Model Participation Data'!$N$6:$DX$6,0)),'Model Participation Data'!$B$8:$B$57,$C1101,'Model Participation Data'!$C$8:$C$57,$D1101))</f>
        <v>0</v>
      </c>
    </row>
    <row r="1102" spans="2:15" outlineLevel="1" x14ac:dyDescent="0.35">
      <c r="B1102" s="37" t="s">
        <v>80</v>
      </c>
      <c r="C1102" s="38" t="str">
        <f>IF(ISBLANK('Model Participation Data'!$B$51),"-",'Model Participation Data'!$B$51)</f>
        <v>-</v>
      </c>
      <c r="D1102" s="38" t="str">
        <f>IF(ISBLANK('Model Participation Data'!$C$51),"-",'Model Participation Data'!$C$51)</f>
        <v>-</v>
      </c>
      <c r="E1102" s="38" t="str">
        <f>IF(ISBLANK('Model Participation Data'!$D$51),"-",'Model Participation Data'!$D$51)</f>
        <v>-</v>
      </c>
      <c r="F1102" s="38" t="str">
        <f>IF(ISBLANK('Model Participation Data'!$E$51),"-",'Model Participation Data'!$E$51)</f>
        <v>-</v>
      </c>
      <c r="G1102" s="151" t="str">
        <f>IF(ISBLANK('Model Participation Data'!$F$51),"-",'Model Participation Data'!$F$51)</f>
        <v>-</v>
      </c>
      <c r="H1102" s="38">
        <v>4</v>
      </c>
      <c r="I1102" s="38">
        <v>2</v>
      </c>
      <c r="J1102" s="150" t="str">
        <f t="shared" si="58"/>
        <v>42</v>
      </c>
      <c r="K1102" s="38" t="str">
        <f>IF(ISBLANK('Model Participation Data'!$L$51),"-",'Model Participation Data'!$L$51)</f>
        <v>-</v>
      </c>
      <c r="L1102" s="39" t="str">
        <f>IF(ISBLANK('Model Participation Data'!$M$51),"-",'Model Participation Data'!$M$51)</f>
        <v>-</v>
      </c>
      <c r="M1102" s="43">
        <f>IF(ISNA(SUMIFS(INDEX('Model Participation Data'!$N$8:$DX$57,0,MATCH(CONCATENATE($J1102,M$6),'Model Participation Data'!$N$6:$DX$6,0)),'Model Participation Data'!$B$8:$B$57,$C1102,'Model Participation Data'!$C$8:$C$57,$D1102)),"-",SUMIFS(INDEX('Model Participation Data'!$N$8:$DX$57,0,MATCH(CONCATENATE($J1102,M$6),'Model Participation Data'!$N$6:$DX$6,0)),'Model Participation Data'!$B$8:$B$57,$C1102,'Model Participation Data'!$C$8:$C$57,$D1102))</f>
        <v>0</v>
      </c>
      <c r="N1102" s="43">
        <f>IF(ISNA(SUMIFS(INDEX('Model Participation Data'!$N$8:$DX$57,0,MATCH(CONCATENATE($J1102,N$6),'Model Participation Data'!$N$6:$DX$6,0)),'Model Participation Data'!$B$8:$B$57,$C1102,'Model Participation Data'!$C$8:$C$57,$D1102)),"-",SUMIFS(INDEX('Model Participation Data'!$N$8:$DX$57,0,MATCH(CONCATENATE($J1102,N$6),'Model Participation Data'!$N$6:$DX$6,0)),'Model Participation Data'!$B$8:$B$57,$C1102,'Model Participation Data'!$C$8:$C$57,$D1102))</f>
        <v>0</v>
      </c>
      <c r="O1102" s="154">
        <f>IF(ISNA(SUMIFS(INDEX('Model Participation Data'!$N$8:$DX$57,0,MATCH(CONCATENATE($J1102,O$6),'Model Participation Data'!$N$6:$DX$6,0)),'Model Participation Data'!$B$8:$B$57,$C1102,'Model Participation Data'!$C$8:$C$57,$D1102)),"-",SUMIFS(INDEX('Model Participation Data'!$N$8:$DX$57,0,MATCH(CONCATENATE($J1102,O$6),'Model Participation Data'!$N$6:$DX$6,0)),'Model Participation Data'!$B$8:$B$57,$C1102,'Model Participation Data'!$C$8:$C$57,$D1102))</f>
        <v>0</v>
      </c>
    </row>
    <row r="1103" spans="2:15" outlineLevel="1" x14ac:dyDescent="0.35">
      <c r="B1103" s="37" t="s">
        <v>80</v>
      </c>
      <c r="C1103" s="38" t="str">
        <f>IF(ISBLANK('Model Participation Data'!$B$51),"-",'Model Participation Data'!$B$51)</f>
        <v>-</v>
      </c>
      <c r="D1103" s="38" t="str">
        <f>IF(ISBLANK('Model Participation Data'!$C$51),"-",'Model Participation Data'!$C$51)</f>
        <v>-</v>
      </c>
      <c r="E1103" s="38" t="str">
        <f>IF(ISBLANK('Model Participation Data'!$D$51),"-",'Model Participation Data'!$D$51)</f>
        <v>-</v>
      </c>
      <c r="F1103" s="38" t="str">
        <f>IF(ISBLANK('Model Participation Data'!$E$51),"-",'Model Participation Data'!$E$51)</f>
        <v>-</v>
      </c>
      <c r="G1103" s="151" t="str">
        <f>IF(ISBLANK('Model Participation Data'!$F$51),"-",'Model Participation Data'!$F$51)</f>
        <v>-</v>
      </c>
      <c r="H1103" s="38">
        <v>4</v>
      </c>
      <c r="I1103" s="38">
        <v>3</v>
      </c>
      <c r="J1103" s="150" t="str">
        <f t="shared" si="58"/>
        <v>43</v>
      </c>
      <c r="K1103" s="38" t="str">
        <f>IF(ISBLANK('Model Participation Data'!$L$51),"-",'Model Participation Data'!$L$51)</f>
        <v>-</v>
      </c>
      <c r="L1103" s="39" t="str">
        <f>IF(ISBLANK('Model Participation Data'!$M$51),"-",'Model Participation Data'!$M$51)</f>
        <v>-</v>
      </c>
      <c r="M1103" s="43">
        <f>IF(ISNA(SUMIFS(INDEX('Model Participation Data'!$N$8:$DX$57,0,MATCH(CONCATENATE($J1103,M$6),'Model Participation Data'!$N$6:$DX$6,0)),'Model Participation Data'!$B$8:$B$57,$C1103,'Model Participation Data'!$C$8:$C$57,$D1103)),"-",SUMIFS(INDEX('Model Participation Data'!$N$8:$DX$57,0,MATCH(CONCATENATE($J1103,M$6),'Model Participation Data'!$N$6:$DX$6,0)),'Model Participation Data'!$B$8:$B$57,$C1103,'Model Participation Data'!$C$8:$C$57,$D1103))</f>
        <v>0</v>
      </c>
      <c r="N1103" s="43">
        <f>IF(ISNA(SUMIFS(INDEX('Model Participation Data'!$N$8:$DX$57,0,MATCH(CONCATENATE($J1103,N$6),'Model Participation Data'!$N$6:$DX$6,0)),'Model Participation Data'!$B$8:$B$57,$C1103,'Model Participation Data'!$C$8:$C$57,$D1103)),"-",SUMIFS(INDEX('Model Participation Data'!$N$8:$DX$57,0,MATCH(CONCATENATE($J1103,N$6),'Model Participation Data'!$N$6:$DX$6,0)),'Model Participation Data'!$B$8:$B$57,$C1103,'Model Participation Data'!$C$8:$C$57,$D1103))</f>
        <v>0</v>
      </c>
      <c r="O1103" s="154">
        <f>IF(ISNA(SUMIFS(INDEX('Model Participation Data'!$N$8:$DX$57,0,MATCH(CONCATENATE($J1103,O$6),'Model Participation Data'!$N$6:$DX$6,0)),'Model Participation Data'!$B$8:$B$57,$C1103,'Model Participation Data'!$C$8:$C$57,$D1103)),"-",SUMIFS(INDEX('Model Participation Data'!$N$8:$DX$57,0,MATCH(CONCATENATE($J1103,O$6),'Model Participation Data'!$N$6:$DX$6,0)),'Model Participation Data'!$B$8:$B$57,$C1103,'Model Participation Data'!$C$8:$C$57,$D1103))</f>
        <v>0</v>
      </c>
    </row>
    <row r="1104" spans="2:15" outlineLevel="1" x14ac:dyDescent="0.35">
      <c r="B1104" s="37" t="s">
        <v>80</v>
      </c>
      <c r="C1104" s="38" t="str">
        <f>IF(ISBLANK('Model Participation Data'!$B$51),"-",'Model Participation Data'!$B$51)</f>
        <v>-</v>
      </c>
      <c r="D1104" s="38" t="str">
        <f>IF(ISBLANK('Model Participation Data'!$C$51),"-",'Model Participation Data'!$C$51)</f>
        <v>-</v>
      </c>
      <c r="E1104" s="38" t="str">
        <f>IF(ISBLANK('Model Participation Data'!$D$51),"-",'Model Participation Data'!$D$51)</f>
        <v>-</v>
      </c>
      <c r="F1104" s="38" t="str">
        <f>IF(ISBLANK('Model Participation Data'!$E$51),"-",'Model Participation Data'!$E$51)</f>
        <v>-</v>
      </c>
      <c r="G1104" s="151" t="str">
        <f>IF(ISBLANK('Model Participation Data'!$F$51),"-",'Model Participation Data'!$F$51)</f>
        <v>-</v>
      </c>
      <c r="H1104" s="38">
        <v>4</v>
      </c>
      <c r="I1104" s="38">
        <v>4</v>
      </c>
      <c r="J1104" s="150" t="str">
        <f t="shared" si="58"/>
        <v>44</v>
      </c>
      <c r="K1104" s="38" t="str">
        <f>IF(ISBLANK('Model Participation Data'!$L$51),"-",'Model Participation Data'!$L$51)</f>
        <v>-</v>
      </c>
      <c r="L1104" s="39" t="str">
        <f>IF(ISBLANK('Model Participation Data'!$M$51),"-",'Model Participation Data'!$M$51)</f>
        <v>-</v>
      </c>
      <c r="M1104" s="43">
        <f>IF(ISNA(SUMIFS(INDEX('Model Participation Data'!$N$8:$DX$57,0,MATCH(CONCATENATE($J1104,M$6),'Model Participation Data'!$N$6:$DX$6,0)),'Model Participation Data'!$B$8:$B$57,$C1104,'Model Participation Data'!$C$8:$C$57,$D1104)),"-",SUMIFS(INDEX('Model Participation Data'!$N$8:$DX$57,0,MATCH(CONCATENATE($J1104,M$6),'Model Participation Data'!$N$6:$DX$6,0)),'Model Participation Data'!$B$8:$B$57,$C1104,'Model Participation Data'!$C$8:$C$57,$D1104))</f>
        <v>0</v>
      </c>
      <c r="N1104" s="43">
        <f>IF(ISNA(SUMIFS(INDEX('Model Participation Data'!$N$8:$DX$57,0,MATCH(CONCATENATE($J1104,N$6),'Model Participation Data'!$N$6:$DX$6,0)),'Model Participation Data'!$B$8:$B$57,$C1104,'Model Participation Data'!$C$8:$C$57,$D1104)),"-",SUMIFS(INDEX('Model Participation Data'!$N$8:$DX$57,0,MATCH(CONCATENATE($J1104,N$6),'Model Participation Data'!$N$6:$DX$6,0)),'Model Participation Data'!$B$8:$B$57,$C1104,'Model Participation Data'!$C$8:$C$57,$D1104))</f>
        <v>0</v>
      </c>
      <c r="O1104" s="154">
        <f>IF(ISNA(SUMIFS(INDEX('Model Participation Data'!$N$8:$DX$57,0,MATCH(CONCATENATE($J1104,O$6),'Model Participation Data'!$N$6:$DX$6,0)),'Model Participation Data'!$B$8:$B$57,$C1104,'Model Participation Data'!$C$8:$C$57,$D1104)),"-",SUMIFS(INDEX('Model Participation Data'!$N$8:$DX$57,0,MATCH(CONCATENATE($J1104,O$6),'Model Participation Data'!$N$6:$DX$6,0)),'Model Participation Data'!$B$8:$B$57,$C1104,'Model Participation Data'!$C$8:$C$57,$D1104))</f>
        <v>0</v>
      </c>
    </row>
    <row r="1105" spans="2:15" outlineLevel="1" x14ac:dyDescent="0.35">
      <c r="B1105" s="37" t="s">
        <v>80</v>
      </c>
      <c r="C1105" s="38" t="str">
        <f>IF(ISBLANK('Model Participation Data'!$B$51),"-",'Model Participation Data'!$B$51)</f>
        <v>-</v>
      </c>
      <c r="D1105" s="38" t="str">
        <f>IF(ISBLANK('Model Participation Data'!$C$51),"-",'Model Participation Data'!$C$51)</f>
        <v>-</v>
      </c>
      <c r="E1105" s="38" t="str">
        <f>IF(ISBLANK('Model Participation Data'!$D$51),"-",'Model Participation Data'!$D$51)</f>
        <v>-</v>
      </c>
      <c r="F1105" s="38" t="str">
        <f>IF(ISBLANK('Model Participation Data'!$E$51),"-",'Model Participation Data'!$E$51)</f>
        <v>-</v>
      </c>
      <c r="G1105" s="151" t="str">
        <f>IF(ISBLANK('Model Participation Data'!$F$51),"-",'Model Participation Data'!$F$51)</f>
        <v>-</v>
      </c>
      <c r="H1105" s="38">
        <v>4</v>
      </c>
      <c r="I1105" s="38">
        <v>5</v>
      </c>
      <c r="J1105" s="150" t="str">
        <f t="shared" si="58"/>
        <v>45</v>
      </c>
      <c r="K1105" s="38" t="str">
        <f>IF(ISBLANK('Model Participation Data'!$L$51),"-",'Model Participation Data'!$L$51)</f>
        <v>-</v>
      </c>
      <c r="L1105" s="39" t="str">
        <f>IF(ISBLANK('Model Participation Data'!$M$51),"-",'Model Participation Data'!$M$51)</f>
        <v>-</v>
      </c>
      <c r="M1105" s="43">
        <f>IF(ISNA(SUMIFS(INDEX('Model Participation Data'!$N$8:$DX$57,0,MATCH(CONCATENATE($J1105,M$6),'Model Participation Data'!$N$6:$DX$6,0)),'Model Participation Data'!$B$8:$B$57,$C1105,'Model Participation Data'!$C$8:$C$57,$D1105)),"-",SUMIFS(INDEX('Model Participation Data'!$N$8:$DX$57,0,MATCH(CONCATENATE($J1105,M$6),'Model Participation Data'!$N$6:$DX$6,0)),'Model Participation Data'!$B$8:$B$57,$C1105,'Model Participation Data'!$C$8:$C$57,$D1105))</f>
        <v>0</v>
      </c>
      <c r="N1105" s="43">
        <f>IF(ISNA(SUMIFS(INDEX('Model Participation Data'!$N$8:$DX$57,0,MATCH(CONCATENATE($J1105,N$6),'Model Participation Data'!$N$6:$DX$6,0)),'Model Participation Data'!$B$8:$B$57,$C1105,'Model Participation Data'!$C$8:$C$57,$D1105)),"-",SUMIFS(INDEX('Model Participation Data'!$N$8:$DX$57,0,MATCH(CONCATENATE($J1105,N$6),'Model Participation Data'!$N$6:$DX$6,0)),'Model Participation Data'!$B$8:$B$57,$C1105,'Model Participation Data'!$C$8:$C$57,$D1105))</f>
        <v>0</v>
      </c>
      <c r="O1105" s="154">
        <f>IF(ISNA(SUMIFS(INDEX('Model Participation Data'!$N$8:$DX$57,0,MATCH(CONCATENATE($J1105,O$6),'Model Participation Data'!$N$6:$DX$6,0)),'Model Participation Data'!$B$8:$B$57,$C1105,'Model Participation Data'!$C$8:$C$57,$D1105)),"-",SUMIFS(INDEX('Model Participation Data'!$N$8:$DX$57,0,MATCH(CONCATENATE($J1105,O$6),'Model Participation Data'!$N$6:$DX$6,0)),'Model Participation Data'!$B$8:$B$57,$C1105,'Model Participation Data'!$C$8:$C$57,$D1105))</f>
        <v>0</v>
      </c>
    </row>
    <row r="1106" spans="2:15" outlineLevel="1" x14ac:dyDescent="0.35">
      <c r="B1106" s="37" t="s">
        <v>80</v>
      </c>
      <c r="C1106" s="38" t="str">
        <f>IF(ISBLANK('Model Participation Data'!$B$51),"-",'Model Participation Data'!$B$51)</f>
        <v>-</v>
      </c>
      <c r="D1106" s="38" t="str">
        <f>IF(ISBLANK('Model Participation Data'!$C$51),"-",'Model Participation Data'!$C$51)</f>
        <v>-</v>
      </c>
      <c r="E1106" s="38" t="str">
        <f>IF(ISBLANK('Model Participation Data'!$D$51),"-",'Model Participation Data'!$D$51)</f>
        <v>-</v>
      </c>
      <c r="F1106" s="38" t="str">
        <f>IF(ISBLANK('Model Participation Data'!$E$51),"-",'Model Participation Data'!$E$51)</f>
        <v>-</v>
      </c>
      <c r="G1106" s="151" t="str">
        <f>IF(ISBLANK('Model Participation Data'!$F$51),"-",'Model Participation Data'!$F$51)</f>
        <v>-</v>
      </c>
      <c r="H1106" s="38">
        <v>4</v>
      </c>
      <c r="I1106" s="38" t="s">
        <v>65</v>
      </c>
      <c r="J1106" s="150" t="str">
        <f t="shared" si="58"/>
        <v>4Goal</v>
      </c>
      <c r="K1106" s="38" t="str">
        <f>IF(ISBLANK('Model Participation Data'!$L$51),"-",'Model Participation Data'!$L$51)</f>
        <v>-</v>
      </c>
      <c r="L1106" s="39" t="str">
        <f>IF(ISBLANK('Model Participation Data'!$M$51),"-",'Model Participation Data'!$M$51)</f>
        <v>-</v>
      </c>
      <c r="M1106" s="43" t="str">
        <f>IF(ISNA(SUMIFS(INDEX('Model Participation Data'!$N$8:$DX$57,0,MATCH(CONCATENATE($J1106,M$6),'Model Participation Data'!$N$6:$DX$6,0)),'Model Participation Data'!$B$8:$B$57,$C1106,'Model Participation Data'!$C$8:$C$57,$D1106)),"-",SUMIFS(INDEX('Model Participation Data'!$N$8:$DX$57,0,MATCH(CONCATENATE($J1106,M$6),'Model Participation Data'!$N$6:$DX$6,0)),'Model Participation Data'!$B$8:$B$57,$C1106,'Model Participation Data'!$C$8:$C$57,$D1106))</f>
        <v>-</v>
      </c>
      <c r="N1106" s="43" t="str">
        <f>IF(ISNA(SUMIFS(INDEX('Model Participation Data'!$N$8:$DX$57,0,MATCH(CONCATENATE($J1106,N$6),'Model Participation Data'!$N$6:$DX$6,0)),'Model Participation Data'!$B$8:$B$57,$C1106,'Model Participation Data'!$C$8:$C$57,$D1106)),"-",SUMIFS(INDEX('Model Participation Data'!$N$8:$DX$57,0,MATCH(CONCATENATE($J1106,N$6),'Model Participation Data'!$N$6:$DX$6,0)),'Model Participation Data'!$B$8:$B$57,$C1106,'Model Participation Data'!$C$8:$C$57,$D1106))</f>
        <v>-</v>
      </c>
      <c r="O1106" s="154">
        <f>IF(ISNA(SUMIFS(INDEX('Model Participation Data'!$N$8:$DX$57,0,MATCH(CONCATENATE($J1106,O$6),'Model Participation Data'!$N$6:$DX$6,0)),'Model Participation Data'!$B$8:$B$57,$C1106,'Model Participation Data'!$C$8:$C$57,$D1106)),"-",SUMIFS(INDEX('Model Participation Data'!$N$8:$DX$57,0,MATCH(CONCATENATE($J1106,O$6),'Model Participation Data'!$N$6:$DX$6,0)),'Model Participation Data'!$B$8:$B$57,$C1106,'Model Participation Data'!$C$8:$C$57,$D1106))</f>
        <v>0</v>
      </c>
    </row>
    <row r="1107" spans="2:15" outlineLevel="1" x14ac:dyDescent="0.35">
      <c r="B1107" s="37" t="s">
        <v>80</v>
      </c>
      <c r="C1107" s="38" t="str">
        <f>IF(ISBLANK('Model Participation Data'!$B$52),"-",'Model Participation Data'!$B$52)</f>
        <v>-</v>
      </c>
      <c r="D1107" s="38" t="str">
        <f>IF(ISBLANK('Model Participation Data'!$C$52),"-",'Model Participation Data'!$C$52)</f>
        <v>-</v>
      </c>
      <c r="E1107" s="38" t="str">
        <f>IF(ISBLANK('Model Participation Data'!$D$52),"-",'Model Participation Data'!$D$52)</f>
        <v>-</v>
      </c>
      <c r="F1107" s="38" t="str">
        <f>IF(ISBLANK('Model Participation Data'!$E$52),"-",'Model Participation Data'!$E$52)</f>
        <v>-</v>
      </c>
      <c r="G1107" s="151" t="str">
        <f>IF(ISBLANK('Model Participation Data'!$F$52),"-",'Model Participation Data'!$F$52)</f>
        <v>-</v>
      </c>
      <c r="H1107" s="38" t="s">
        <v>64</v>
      </c>
      <c r="I1107" s="38" t="s">
        <v>64</v>
      </c>
      <c r="J1107" s="150" t="str">
        <f t="shared" si="55"/>
        <v>BaselineBaseline</v>
      </c>
      <c r="K1107" s="38" t="str">
        <f>IF(ISBLANK('Model Participation Data'!$L$52),"-",'Model Participation Data'!$L$52)</f>
        <v>-</v>
      </c>
      <c r="L1107" s="39" t="str">
        <f>IF(ISBLANK('Model Participation Data'!$M$52),"-",'Model Participation Data'!$M$52)</f>
        <v>-</v>
      </c>
      <c r="M1107" s="43">
        <f>IF(ISNA(SUMIFS(INDEX('Model Participation Data'!$N$8:$DX$57,0,MATCH(CONCATENATE($J1107,M$6),'Model Participation Data'!$N$6:$DX$6,0)),'Model Participation Data'!$B$8:$B$57,$C1107,'Model Participation Data'!$C$8:$C$57,$D1107)),"-",SUMIFS(INDEX('Model Participation Data'!$N$8:$DX$57,0,MATCH(CONCATENATE($J1107,M$6),'Model Participation Data'!$N$6:$DX$6,0)),'Model Participation Data'!$B$8:$B$57,$C1107,'Model Participation Data'!$C$8:$C$57,$D1107))</f>
        <v>0</v>
      </c>
      <c r="N1107" s="43">
        <f>IF(ISNA(SUMIFS(INDEX('Model Participation Data'!$N$8:$DX$57,0,MATCH(CONCATENATE($J1107,N$6),'Model Participation Data'!$N$6:$DX$6,0)),'Model Participation Data'!$B$8:$B$57,$C1107,'Model Participation Data'!$C$8:$C$57,$D1107)),"-",SUMIFS(INDEX('Model Participation Data'!$N$8:$DX$57,0,MATCH(CONCATENATE($J1107,N$6),'Model Participation Data'!$N$6:$DX$6,0)),'Model Participation Data'!$B$8:$B$57,$C1107,'Model Participation Data'!$C$8:$C$57,$D1107))</f>
        <v>0</v>
      </c>
      <c r="O1107" s="154">
        <f>IF(ISNA(SUMIFS(INDEX('Model Participation Data'!$N$8:$DX$57,0,MATCH(CONCATENATE($J1107,O$6),'Model Participation Data'!$N$6:$DX$6,0)),'Model Participation Data'!$B$8:$B$57,$C1107,'Model Participation Data'!$C$8:$C$57,$D1107)),"-",SUMIFS(INDEX('Model Participation Data'!$N$8:$DX$57,0,MATCH(CONCATENATE($J1107,O$6),'Model Participation Data'!$N$6:$DX$6,0)),'Model Participation Data'!$B$8:$B$57,$C1107,'Model Participation Data'!$C$8:$C$57,$D1107))</f>
        <v>0</v>
      </c>
    </row>
    <row r="1108" spans="2:15" outlineLevel="1" x14ac:dyDescent="0.35">
      <c r="B1108" s="37" t="s">
        <v>80</v>
      </c>
      <c r="C1108" s="38" t="str">
        <f>IF(ISBLANK('Model Participation Data'!$B$52),"-",'Model Participation Data'!$B$52)</f>
        <v>-</v>
      </c>
      <c r="D1108" s="38" t="str">
        <f>IF(ISBLANK('Model Participation Data'!$C$52),"-",'Model Participation Data'!$C$52)</f>
        <v>-</v>
      </c>
      <c r="E1108" s="38" t="str">
        <f>IF(ISBLANK('Model Participation Data'!$D$52),"-",'Model Participation Data'!$D$52)</f>
        <v>-</v>
      </c>
      <c r="F1108" s="38" t="str">
        <f>IF(ISBLANK('Model Participation Data'!$E$52),"-",'Model Participation Data'!$E$52)</f>
        <v>-</v>
      </c>
      <c r="G1108" s="151" t="str">
        <f>IF(ISBLANK('Model Participation Data'!$F$52),"-",'Model Participation Data'!$F$52)</f>
        <v>-</v>
      </c>
      <c r="H1108" s="38">
        <v>1</v>
      </c>
      <c r="I1108" s="38">
        <v>1</v>
      </c>
      <c r="J1108" s="150" t="str">
        <f t="shared" si="55"/>
        <v>11</v>
      </c>
      <c r="K1108" s="38" t="str">
        <f>IF(ISBLANK('Model Participation Data'!$L$52),"-",'Model Participation Data'!$L$52)</f>
        <v>-</v>
      </c>
      <c r="L1108" s="39" t="str">
        <f>IF(ISBLANK('Model Participation Data'!$M$52),"-",'Model Participation Data'!$M$52)</f>
        <v>-</v>
      </c>
      <c r="M1108" s="43">
        <f>IF(ISNA(SUMIFS(INDEX('Model Participation Data'!$N$8:$DX$57,0,MATCH(CONCATENATE($J1108,M$6),'Model Participation Data'!$N$6:$DX$6,0)),'Model Participation Data'!$B$8:$B$57,$C1108,'Model Participation Data'!$C$8:$C$57,$D1108)),"-",SUMIFS(INDEX('Model Participation Data'!$N$8:$DX$57,0,MATCH(CONCATENATE($J1108,M$6),'Model Participation Data'!$N$6:$DX$6,0)),'Model Participation Data'!$B$8:$B$57,$C1108,'Model Participation Data'!$C$8:$C$57,$D1108))</f>
        <v>0</v>
      </c>
      <c r="N1108" s="43">
        <f>IF(ISNA(SUMIFS(INDEX('Model Participation Data'!$N$8:$DX$57,0,MATCH(CONCATENATE($J1108,N$6),'Model Participation Data'!$N$6:$DX$6,0)),'Model Participation Data'!$B$8:$B$57,$C1108,'Model Participation Data'!$C$8:$C$57,$D1108)),"-",SUMIFS(INDEX('Model Participation Data'!$N$8:$DX$57,0,MATCH(CONCATENATE($J1108,N$6),'Model Participation Data'!$N$6:$DX$6,0)),'Model Participation Data'!$B$8:$B$57,$C1108,'Model Participation Data'!$C$8:$C$57,$D1108))</f>
        <v>0</v>
      </c>
      <c r="O1108" s="154">
        <f>IF(ISNA(SUMIFS(INDEX('Model Participation Data'!$N$8:$DX$57,0,MATCH(CONCATENATE($J1108,O$6),'Model Participation Data'!$N$6:$DX$6,0)),'Model Participation Data'!$B$8:$B$57,$C1108,'Model Participation Data'!$C$8:$C$57,$D1108)),"-",SUMIFS(INDEX('Model Participation Data'!$N$8:$DX$57,0,MATCH(CONCATENATE($J1108,O$6),'Model Participation Data'!$N$6:$DX$6,0)),'Model Participation Data'!$B$8:$B$57,$C1108,'Model Participation Data'!$C$8:$C$57,$D1108))</f>
        <v>0</v>
      </c>
    </row>
    <row r="1109" spans="2:15" outlineLevel="1" x14ac:dyDescent="0.35">
      <c r="B1109" s="37" t="s">
        <v>80</v>
      </c>
      <c r="C1109" s="38" t="str">
        <f>IF(ISBLANK('Model Participation Data'!$B$52),"-",'Model Participation Data'!$B$52)</f>
        <v>-</v>
      </c>
      <c r="D1109" s="38" t="str">
        <f>IF(ISBLANK('Model Participation Data'!$C$52),"-",'Model Participation Data'!$C$52)</f>
        <v>-</v>
      </c>
      <c r="E1109" s="38" t="str">
        <f>IF(ISBLANK('Model Participation Data'!$D$52),"-",'Model Participation Data'!$D$52)</f>
        <v>-</v>
      </c>
      <c r="F1109" s="38" t="str">
        <f>IF(ISBLANK('Model Participation Data'!$E$52),"-",'Model Participation Data'!$E$52)</f>
        <v>-</v>
      </c>
      <c r="G1109" s="151" t="str">
        <f>IF(ISBLANK('Model Participation Data'!$F$52),"-",'Model Participation Data'!$F$52)</f>
        <v>-</v>
      </c>
      <c r="H1109" s="38">
        <v>1</v>
      </c>
      <c r="I1109" s="38">
        <v>2</v>
      </c>
      <c r="J1109" s="150" t="str">
        <f t="shared" si="55"/>
        <v>12</v>
      </c>
      <c r="K1109" s="38" t="str">
        <f>IF(ISBLANK('Model Participation Data'!$L$52),"-",'Model Participation Data'!$L$52)</f>
        <v>-</v>
      </c>
      <c r="L1109" s="39" t="str">
        <f>IF(ISBLANK('Model Participation Data'!$M$52),"-",'Model Participation Data'!$M$52)</f>
        <v>-</v>
      </c>
      <c r="M1109" s="43">
        <f>IF(ISNA(SUMIFS(INDEX('Model Participation Data'!$N$8:$DX$57,0,MATCH(CONCATENATE($J1109,M$6),'Model Participation Data'!$N$6:$DX$6,0)),'Model Participation Data'!$B$8:$B$57,$C1109,'Model Participation Data'!$C$8:$C$57,$D1109)),"-",SUMIFS(INDEX('Model Participation Data'!$N$8:$DX$57,0,MATCH(CONCATENATE($J1109,M$6),'Model Participation Data'!$N$6:$DX$6,0)),'Model Participation Data'!$B$8:$B$57,$C1109,'Model Participation Data'!$C$8:$C$57,$D1109))</f>
        <v>0</v>
      </c>
      <c r="N1109" s="43">
        <f>IF(ISNA(SUMIFS(INDEX('Model Participation Data'!$N$8:$DX$57,0,MATCH(CONCATENATE($J1109,N$6),'Model Participation Data'!$N$6:$DX$6,0)),'Model Participation Data'!$B$8:$B$57,$C1109,'Model Participation Data'!$C$8:$C$57,$D1109)),"-",SUMIFS(INDEX('Model Participation Data'!$N$8:$DX$57,0,MATCH(CONCATENATE($J1109,N$6),'Model Participation Data'!$N$6:$DX$6,0)),'Model Participation Data'!$B$8:$B$57,$C1109,'Model Participation Data'!$C$8:$C$57,$D1109))</f>
        <v>0</v>
      </c>
      <c r="O1109" s="154">
        <f>IF(ISNA(SUMIFS(INDEX('Model Participation Data'!$N$8:$DX$57,0,MATCH(CONCATENATE($J1109,O$6),'Model Participation Data'!$N$6:$DX$6,0)),'Model Participation Data'!$B$8:$B$57,$C1109,'Model Participation Data'!$C$8:$C$57,$D1109)),"-",SUMIFS(INDEX('Model Participation Data'!$N$8:$DX$57,0,MATCH(CONCATENATE($J1109,O$6),'Model Participation Data'!$N$6:$DX$6,0)),'Model Participation Data'!$B$8:$B$57,$C1109,'Model Participation Data'!$C$8:$C$57,$D1109))</f>
        <v>0</v>
      </c>
    </row>
    <row r="1110" spans="2:15" outlineLevel="1" x14ac:dyDescent="0.35">
      <c r="B1110" s="37" t="s">
        <v>80</v>
      </c>
      <c r="C1110" s="38" t="str">
        <f>IF(ISBLANK('Model Participation Data'!$B$52),"-",'Model Participation Data'!$B$52)</f>
        <v>-</v>
      </c>
      <c r="D1110" s="38" t="str">
        <f>IF(ISBLANK('Model Participation Data'!$C$52),"-",'Model Participation Data'!$C$52)</f>
        <v>-</v>
      </c>
      <c r="E1110" s="38" t="str">
        <f>IF(ISBLANK('Model Participation Data'!$D$52),"-",'Model Participation Data'!$D$52)</f>
        <v>-</v>
      </c>
      <c r="F1110" s="38" t="str">
        <f>IF(ISBLANK('Model Participation Data'!$E$52),"-",'Model Participation Data'!$E$52)</f>
        <v>-</v>
      </c>
      <c r="G1110" s="151" t="str">
        <f>IF(ISBLANK('Model Participation Data'!$F$52),"-",'Model Participation Data'!$F$52)</f>
        <v>-</v>
      </c>
      <c r="H1110" s="38">
        <v>1</v>
      </c>
      <c r="I1110" s="38">
        <v>3</v>
      </c>
      <c r="J1110" s="150" t="str">
        <f t="shared" si="55"/>
        <v>13</v>
      </c>
      <c r="K1110" s="38" t="str">
        <f>IF(ISBLANK('Model Participation Data'!$L$52),"-",'Model Participation Data'!$L$52)</f>
        <v>-</v>
      </c>
      <c r="L1110" s="39" t="str">
        <f>IF(ISBLANK('Model Participation Data'!$M$52),"-",'Model Participation Data'!$M$52)</f>
        <v>-</v>
      </c>
      <c r="M1110" s="43">
        <f>IF(ISNA(SUMIFS(INDEX('Model Participation Data'!$N$8:$DX$57,0,MATCH(CONCATENATE($J1110,M$6),'Model Participation Data'!$N$6:$DX$6,0)),'Model Participation Data'!$B$8:$B$57,$C1110,'Model Participation Data'!$C$8:$C$57,$D1110)),"-",SUMIFS(INDEX('Model Participation Data'!$N$8:$DX$57,0,MATCH(CONCATENATE($J1110,M$6),'Model Participation Data'!$N$6:$DX$6,0)),'Model Participation Data'!$B$8:$B$57,$C1110,'Model Participation Data'!$C$8:$C$57,$D1110))</f>
        <v>0</v>
      </c>
      <c r="N1110" s="43">
        <f>IF(ISNA(SUMIFS(INDEX('Model Participation Data'!$N$8:$DX$57,0,MATCH(CONCATENATE($J1110,N$6),'Model Participation Data'!$N$6:$DX$6,0)),'Model Participation Data'!$B$8:$B$57,$C1110,'Model Participation Data'!$C$8:$C$57,$D1110)),"-",SUMIFS(INDEX('Model Participation Data'!$N$8:$DX$57,0,MATCH(CONCATENATE($J1110,N$6),'Model Participation Data'!$N$6:$DX$6,0)),'Model Participation Data'!$B$8:$B$57,$C1110,'Model Participation Data'!$C$8:$C$57,$D1110))</f>
        <v>0</v>
      </c>
      <c r="O1110" s="154">
        <f>IF(ISNA(SUMIFS(INDEX('Model Participation Data'!$N$8:$DX$57,0,MATCH(CONCATENATE($J1110,O$6),'Model Participation Data'!$N$6:$DX$6,0)),'Model Participation Data'!$B$8:$B$57,$C1110,'Model Participation Data'!$C$8:$C$57,$D1110)),"-",SUMIFS(INDEX('Model Participation Data'!$N$8:$DX$57,0,MATCH(CONCATENATE($J1110,O$6),'Model Participation Data'!$N$6:$DX$6,0)),'Model Participation Data'!$B$8:$B$57,$C1110,'Model Participation Data'!$C$8:$C$57,$D1110))</f>
        <v>0</v>
      </c>
    </row>
    <row r="1111" spans="2:15" outlineLevel="1" x14ac:dyDescent="0.35">
      <c r="B1111" s="37" t="s">
        <v>80</v>
      </c>
      <c r="C1111" s="38" t="str">
        <f>IF(ISBLANK('Model Participation Data'!$B$52),"-",'Model Participation Data'!$B$52)</f>
        <v>-</v>
      </c>
      <c r="D1111" s="38" t="str">
        <f>IF(ISBLANK('Model Participation Data'!$C$52),"-",'Model Participation Data'!$C$52)</f>
        <v>-</v>
      </c>
      <c r="E1111" s="38" t="str">
        <f>IF(ISBLANK('Model Participation Data'!$D$52),"-",'Model Participation Data'!$D$52)</f>
        <v>-</v>
      </c>
      <c r="F1111" s="38" t="str">
        <f>IF(ISBLANK('Model Participation Data'!$E$52),"-",'Model Participation Data'!$E$52)</f>
        <v>-</v>
      </c>
      <c r="G1111" s="151" t="str">
        <f>IF(ISBLANK('Model Participation Data'!$F$52),"-",'Model Participation Data'!$F$52)</f>
        <v>-</v>
      </c>
      <c r="H1111" s="38">
        <v>1</v>
      </c>
      <c r="I1111" s="38">
        <v>4</v>
      </c>
      <c r="J1111" s="150" t="str">
        <f t="shared" si="55"/>
        <v>14</v>
      </c>
      <c r="K1111" s="38" t="str">
        <f>IF(ISBLANK('Model Participation Data'!$L$52),"-",'Model Participation Data'!$L$52)</f>
        <v>-</v>
      </c>
      <c r="L1111" s="39" t="str">
        <f>IF(ISBLANK('Model Participation Data'!$M$52),"-",'Model Participation Data'!$M$52)</f>
        <v>-</v>
      </c>
      <c r="M1111" s="43">
        <f>IF(ISNA(SUMIFS(INDEX('Model Participation Data'!$N$8:$DX$57,0,MATCH(CONCATENATE($J1111,M$6),'Model Participation Data'!$N$6:$DX$6,0)),'Model Participation Data'!$B$8:$B$57,$C1111,'Model Participation Data'!$C$8:$C$57,$D1111)),"-",SUMIFS(INDEX('Model Participation Data'!$N$8:$DX$57,0,MATCH(CONCATENATE($J1111,M$6),'Model Participation Data'!$N$6:$DX$6,0)),'Model Participation Data'!$B$8:$B$57,$C1111,'Model Participation Data'!$C$8:$C$57,$D1111))</f>
        <v>0</v>
      </c>
      <c r="N1111" s="43">
        <f>IF(ISNA(SUMIFS(INDEX('Model Participation Data'!$N$8:$DX$57,0,MATCH(CONCATENATE($J1111,N$6),'Model Participation Data'!$N$6:$DX$6,0)),'Model Participation Data'!$B$8:$B$57,$C1111,'Model Participation Data'!$C$8:$C$57,$D1111)),"-",SUMIFS(INDEX('Model Participation Data'!$N$8:$DX$57,0,MATCH(CONCATENATE($J1111,N$6),'Model Participation Data'!$N$6:$DX$6,0)),'Model Participation Data'!$B$8:$B$57,$C1111,'Model Participation Data'!$C$8:$C$57,$D1111))</f>
        <v>0</v>
      </c>
      <c r="O1111" s="154">
        <f>IF(ISNA(SUMIFS(INDEX('Model Participation Data'!$N$8:$DX$57,0,MATCH(CONCATENATE($J1111,O$6),'Model Participation Data'!$N$6:$DX$6,0)),'Model Participation Data'!$B$8:$B$57,$C1111,'Model Participation Data'!$C$8:$C$57,$D1111)),"-",SUMIFS(INDEX('Model Participation Data'!$N$8:$DX$57,0,MATCH(CONCATENATE($J1111,O$6),'Model Participation Data'!$N$6:$DX$6,0)),'Model Participation Data'!$B$8:$B$57,$C1111,'Model Participation Data'!$C$8:$C$57,$D1111))</f>
        <v>0</v>
      </c>
    </row>
    <row r="1112" spans="2:15" outlineLevel="1" x14ac:dyDescent="0.35">
      <c r="B1112" s="37" t="s">
        <v>80</v>
      </c>
      <c r="C1112" s="38" t="str">
        <f>IF(ISBLANK('Model Participation Data'!$B$52),"-",'Model Participation Data'!$B$52)</f>
        <v>-</v>
      </c>
      <c r="D1112" s="38" t="str">
        <f>IF(ISBLANK('Model Participation Data'!$C$52),"-",'Model Participation Data'!$C$52)</f>
        <v>-</v>
      </c>
      <c r="E1112" s="38" t="str">
        <f>IF(ISBLANK('Model Participation Data'!$D$52),"-",'Model Participation Data'!$D$52)</f>
        <v>-</v>
      </c>
      <c r="F1112" s="38" t="str">
        <f>IF(ISBLANK('Model Participation Data'!$E$52),"-",'Model Participation Data'!$E$52)</f>
        <v>-</v>
      </c>
      <c r="G1112" s="151" t="str">
        <f>IF(ISBLANK('Model Participation Data'!$F$52),"-",'Model Participation Data'!$F$52)</f>
        <v>-</v>
      </c>
      <c r="H1112" s="38">
        <v>1</v>
      </c>
      <c r="I1112" s="38">
        <v>5</v>
      </c>
      <c r="J1112" s="150" t="str">
        <f t="shared" si="55"/>
        <v>15</v>
      </c>
      <c r="K1112" s="38" t="str">
        <f>IF(ISBLANK('Model Participation Data'!$L$52),"-",'Model Participation Data'!$L$52)</f>
        <v>-</v>
      </c>
      <c r="L1112" s="39" t="str">
        <f>IF(ISBLANK('Model Participation Data'!$M$52),"-",'Model Participation Data'!$M$52)</f>
        <v>-</v>
      </c>
      <c r="M1112" s="43">
        <f>IF(ISNA(SUMIFS(INDEX('Model Participation Data'!$N$8:$DX$57,0,MATCH(CONCATENATE($J1112,M$6),'Model Participation Data'!$N$6:$DX$6,0)),'Model Participation Data'!$B$8:$B$57,$C1112,'Model Participation Data'!$C$8:$C$57,$D1112)),"-",SUMIFS(INDEX('Model Participation Data'!$N$8:$DX$57,0,MATCH(CONCATENATE($J1112,M$6),'Model Participation Data'!$N$6:$DX$6,0)),'Model Participation Data'!$B$8:$B$57,$C1112,'Model Participation Data'!$C$8:$C$57,$D1112))</f>
        <v>0</v>
      </c>
      <c r="N1112" s="43">
        <f>IF(ISNA(SUMIFS(INDEX('Model Participation Data'!$N$8:$DX$57,0,MATCH(CONCATENATE($J1112,N$6),'Model Participation Data'!$N$6:$DX$6,0)),'Model Participation Data'!$B$8:$B$57,$C1112,'Model Participation Data'!$C$8:$C$57,$D1112)),"-",SUMIFS(INDEX('Model Participation Data'!$N$8:$DX$57,0,MATCH(CONCATENATE($J1112,N$6),'Model Participation Data'!$N$6:$DX$6,0)),'Model Participation Data'!$B$8:$B$57,$C1112,'Model Participation Data'!$C$8:$C$57,$D1112))</f>
        <v>0</v>
      </c>
      <c r="O1112" s="154">
        <f>IF(ISNA(SUMIFS(INDEX('Model Participation Data'!$N$8:$DX$57,0,MATCH(CONCATENATE($J1112,O$6),'Model Participation Data'!$N$6:$DX$6,0)),'Model Participation Data'!$B$8:$B$57,$C1112,'Model Participation Data'!$C$8:$C$57,$D1112)),"-",SUMIFS(INDEX('Model Participation Data'!$N$8:$DX$57,0,MATCH(CONCATENATE($J1112,O$6),'Model Participation Data'!$N$6:$DX$6,0)),'Model Participation Data'!$B$8:$B$57,$C1112,'Model Participation Data'!$C$8:$C$57,$D1112))</f>
        <v>0</v>
      </c>
    </row>
    <row r="1113" spans="2:15" outlineLevel="1" x14ac:dyDescent="0.35">
      <c r="B1113" s="37" t="s">
        <v>80</v>
      </c>
      <c r="C1113" s="38" t="str">
        <f>IF(ISBLANK('Model Participation Data'!$B$52),"-",'Model Participation Data'!$B$52)</f>
        <v>-</v>
      </c>
      <c r="D1113" s="38" t="str">
        <f>IF(ISBLANK('Model Participation Data'!$C$52),"-",'Model Participation Data'!$C$52)</f>
        <v>-</v>
      </c>
      <c r="E1113" s="38" t="str">
        <f>IF(ISBLANK('Model Participation Data'!$D$52),"-",'Model Participation Data'!$D$52)</f>
        <v>-</v>
      </c>
      <c r="F1113" s="38" t="str">
        <f>IF(ISBLANK('Model Participation Data'!$E$52),"-",'Model Participation Data'!$E$52)</f>
        <v>-</v>
      </c>
      <c r="G1113" s="151" t="str">
        <f>IF(ISBLANK('Model Participation Data'!$F$52),"-",'Model Participation Data'!$F$52)</f>
        <v>-</v>
      </c>
      <c r="H1113" s="38">
        <v>1</v>
      </c>
      <c r="I1113" s="38" t="s">
        <v>65</v>
      </c>
      <c r="J1113" s="150" t="str">
        <f t="shared" si="55"/>
        <v>1Goal</v>
      </c>
      <c r="K1113" s="38" t="str">
        <f>IF(ISBLANK('Model Participation Data'!$L$52),"-",'Model Participation Data'!$L$52)</f>
        <v>-</v>
      </c>
      <c r="L1113" s="39" t="str">
        <f>IF(ISBLANK('Model Participation Data'!$M$52),"-",'Model Participation Data'!$M$52)</f>
        <v>-</v>
      </c>
      <c r="M1113" s="43" t="str">
        <f>IF(ISNA(SUMIFS(INDEX('Model Participation Data'!$N$8:$DX$57,0,MATCH(CONCATENATE($J1113,M$6),'Model Participation Data'!$N$6:$DX$6,0)),'Model Participation Data'!$B$8:$B$57,$C1113,'Model Participation Data'!$C$8:$C$57,$D1113)),"-",SUMIFS(INDEX('Model Participation Data'!$N$8:$DX$57,0,MATCH(CONCATENATE($J1113,M$6),'Model Participation Data'!$N$6:$DX$6,0)),'Model Participation Data'!$B$8:$B$57,$C1113,'Model Participation Data'!$C$8:$C$57,$D1113))</f>
        <v>-</v>
      </c>
      <c r="N1113" s="43" t="str">
        <f>IF(ISNA(SUMIFS(INDEX('Model Participation Data'!$N$8:$DX$57,0,MATCH(CONCATENATE($J1113,N$6),'Model Participation Data'!$N$6:$DX$6,0)),'Model Participation Data'!$B$8:$B$57,$C1113,'Model Participation Data'!$C$8:$C$57,$D1113)),"-",SUMIFS(INDEX('Model Participation Data'!$N$8:$DX$57,0,MATCH(CONCATENATE($J1113,N$6),'Model Participation Data'!$N$6:$DX$6,0)),'Model Participation Data'!$B$8:$B$57,$C1113,'Model Participation Data'!$C$8:$C$57,$D1113))</f>
        <v>-</v>
      </c>
      <c r="O1113" s="154">
        <f>IF(ISNA(SUMIFS(INDEX('Model Participation Data'!$N$8:$DX$57,0,MATCH(CONCATENATE($J1113,O$6),'Model Participation Data'!$N$6:$DX$6,0)),'Model Participation Data'!$B$8:$B$57,$C1113,'Model Participation Data'!$C$8:$C$57,$D1113)),"-",SUMIFS(INDEX('Model Participation Data'!$N$8:$DX$57,0,MATCH(CONCATENATE($J1113,O$6),'Model Participation Data'!$N$6:$DX$6,0)),'Model Participation Data'!$B$8:$B$57,$C1113,'Model Participation Data'!$C$8:$C$57,$D1113))</f>
        <v>0</v>
      </c>
    </row>
    <row r="1114" spans="2:15" outlineLevel="1" x14ac:dyDescent="0.35">
      <c r="B1114" s="37" t="s">
        <v>80</v>
      </c>
      <c r="C1114" s="38" t="str">
        <f>IF(ISBLANK('Model Participation Data'!$B$52),"-",'Model Participation Data'!$B$52)</f>
        <v>-</v>
      </c>
      <c r="D1114" s="38" t="str">
        <f>IF(ISBLANK('Model Participation Data'!$C$52),"-",'Model Participation Data'!$C$52)</f>
        <v>-</v>
      </c>
      <c r="E1114" s="38" t="str">
        <f>IF(ISBLANK('Model Participation Data'!$D$52),"-",'Model Participation Data'!$D$52)</f>
        <v>-</v>
      </c>
      <c r="F1114" s="38" t="str">
        <f>IF(ISBLANK('Model Participation Data'!$E$52),"-",'Model Participation Data'!$E$52)</f>
        <v>-</v>
      </c>
      <c r="G1114" s="151" t="str">
        <f>IF(ISBLANK('Model Participation Data'!$F$52),"-",'Model Participation Data'!$F$52)</f>
        <v>-</v>
      </c>
      <c r="H1114" s="38">
        <v>2</v>
      </c>
      <c r="I1114" s="38">
        <v>1</v>
      </c>
      <c r="J1114" s="150" t="str">
        <f t="shared" si="55"/>
        <v>21</v>
      </c>
      <c r="K1114" s="38" t="str">
        <f>IF(ISBLANK('Model Participation Data'!$L$52),"-",'Model Participation Data'!$L$52)</f>
        <v>-</v>
      </c>
      <c r="L1114" s="39" t="str">
        <f>IF(ISBLANK('Model Participation Data'!$M$52),"-",'Model Participation Data'!$M$52)</f>
        <v>-</v>
      </c>
      <c r="M1114" s="43">
        <f>IF(ISNA(SUMIFS(INDEX('Model Participation Data'!$N$8:$DX$57,0,MATCH(CONCATENATE($J1114,M$6),'Model Participation Data'!$N$6:$DX$6,0)),'Model Participation Data'!$B$8:$B$57,$C1114,'Model Participation Data'!$C$8:$C$57,$D1114)),"-",SUMIFS(INDEX('Model Participation Data'!$N$8:$DX$57,0,MATCH(CONCATENATE($J1114,M$6),'Model Participation Data'!$N$6:$DX$6,0)),'Model Participation Data'!$B$8:$B$57,$C1114,'Model Participation Data'!$C$8:$C$57,$D1114))</f>
        <v>0</v>
      </c>
      <c r="N1114" s="43">
        <f>IF(ISNA(SUMIFS(INDEX('Model Participation Data'!$N$8:$DX$57,0,MATCH(CONCATENATE($J1114,N$6),'Model Participation Data'!$N$6:$DX$6,0)),'Model Participation Data'!$B$8:$B$57,$C1114,'Model Participation Data'!$C$8:$C$57,$D1114)),"-",SUMIFS(INDEX('Model Participation Data'!$N$8:$DX$57,0,MATCH(CONCATENATE($J1114,N$6),'Model Participation Data'!$N$6:$DX$6,0)),'Model Participation Data'!$B$8:$B$57,$C1114,'Model Participation Data'!$C$8:$C$57,$D1114))</f>
        <v>0</v>
      </c>
      <c r="O1114" s="154">
        <f>IF(ISNA(SUMIFS(INDEX('Model Participation Data'!$N$8:$DX$57,0,MATCH(CONCATENATE($J1114,O$6),'Model Participation Data'!$N$6:$DX$6,0)),'Model Participation Data'!$B$8:$B$57,$C1114,'Model Participation Data'!$C$8:$C$57,$D1114)),"-",SUMIFS(INDEX('Model Participation Data'!$N$8:$DX$57,0,MATCH(CONCATENATE($J1114,O$6),'Model Participation Data'!$N$6:$DX$6,0)),'Model Participation Data'!$B$8:$B$57,$C1114,'Model Participation Data'!$C$8:$C$57,$D1114))</f>
        <v>0</v>
      </c>
    </row>
    <row r="1115" spans="2:15" outlineLevel="1" x14ac:dyDescent="0.35">
      <c r="B1115" s="37" t="s">
        <v>80</v>
      </c>
      <c r="C1115" s="38" t="str">
        <f>IF(ISBLANK('Model Participation Data'!$B$52),"-",'Model Participation Data'!$B$52)</f>
        <v>-</v>
      </c>
      <c r="D1115" s="38" t="str">
        <f>IF(ISBLANK('Model Participation Data'!$C$52),"-",'Model Participation Data'!$C$52)</f>
        <v>-</v>
      </c>
      <c r="E1115" s="38" t="str">
        <f>IF(ISBLANK('Model Participation Data'!$D$52),"-",'Model Participation Data'!$D$52)</f>
        <v>-</v>
      </c>
      <c r="F1115" s="38" t="str">
        <f>IF(ISBLANK('Model Participation Data'!$E$52),"-",'Model Participation Data'!$E$52)</f>
        <v>-</v>
      </c>
      <c r="G1115" s="151" t="str">
        <f>IF(ISBLANK('Model Participation Data'!$F$52),"-",'Model Participation Data'!$F$52)</f>
        <v>-</v>
      </c>
      <c r="H1115" s="38">
        <v>2</v>
      </c>
      <c r="I1115" s="38">
        <v>2</v>
      </c>
      <c r="J1115" s="150" t="str">
        <f t="shared" si="55"/>
        <v>22</v>
      </c>
      <c r="K1115" s="38" t="str">
        <f>IF(ISBLANK('Model Participation Data'!$L$52),"-",'Model Participation Data'!$L$52)</f>
        <v>-</v>
      </c>
      <c r="L1115" s="39" t="str">
        <f>IF(ISBLANK('Model Participation Data'!$M$52),"-",'Model Participation Data'!$M$52)</f>
        <v>-</v>
      </c>
      <c r="M1115" s="43">
        <f>IF(ISNA(SUMIFS(INDEX('Model Participation Data'!$N$8:$DX$57,0,MATCH(CONCATENATE($J1115,M$6),'Model Participation Data'!$N$6:$DX$6,0)),'Model Participation Data'!$B$8:$B$57,$C1115,'Model Participation Data'!$C$8:$C$57,$D1115)),"-",SUMIFS(INDEX('Model Participation Data'!$N$8:$DX$57,0,MATCH(CONCATENATE($J1115,M$6),'Model Participation Data'!$N$6:$DX$6,0)),'Model Participation Data'!$B$8:$B$57,$C1115,'Model Participation Data'!$C$8:$C$57,$D1115))</f>
        <v>0</v>
      </c>
      <c r="N1115" s="43">
        <f>IF(ISNA(SUMIFS(INDEX('Model Participation Data'!$N$8:$DX$57,0,MATCH(CONCATENATE($J1115,N$6),'Model Participation Data'!$N$6:$DX$6,0)),'Model Participation Data'!$B$8:$B$57,$C1115,'Model Participation Data'!$C$8:$C$57,$D1115)),"-",SUMIFS(INDEX('Model Participation Data'!$N$8:$DX$57,0,MATCH(CONCATENATE($J1115,N$6),'Model Participation Data'!$N$6:$DX$6,0)),'Model Participation Data'!$B$8:$B$57,$C1115,'Model Participation Data'!$C$8:$C$57,$D1115))</f>
        <v>0</v>
      </c>
      <c r="O1115" s="154">
        <f>IF(ISNA(SUMIFS(INDEX('Model Participation Data'!$N$8:$DX$57,0,MATCH(CONCATENATE($J1115,O$6),'Model Participation Data'!$N$6:$DX$6,0)),'Model Participation Data'!$B$8:$B$57,$C1115,'Model Participation Data'!$C$8:$C$57,$D1115)),"-",SUMIFS(INDEX('Model Participation Data'!$N$8:$DX$57,0,MATCH(CONCATENATE($J1115,O$6),'Model Participation Data'!$N$6:$DX$6,0)),'Model Participation Data'!$B$8:$B$57,$C1115,'Model Participation Data'!$C$8:$C$57,$D1115))</f>
        <v>0</v>
      </c>
    </row>
    <row r="1116" spans="2:15" outlineLevel="1" x14ac:dyDescent="0.35">
      <c r="B1116" s="37" t="s">
        <v>80</v>
      </c>
      <c r="C1116" s="38" t="str">
        <f>IF(ISBLANK('Model Participation Data'!$B$52),"-",'Model Participation Data'!$B$52)</f>
        <v>-</v>
      </c>
      <c r="D1116" s="38" t="str">
        <f>IF(ISBLANK('Model Participation Data'!$C$52),"-",'Model Participation Data'!$C$52)</f>
        <v>-</v>
      </c>
      <c r="E1116" s="38" t="str">
        <f>IF(ISBLANK('Model Participation Data'!$D$52),"-",'Model Participation Data'!$D$52)</f>
        <v>-</v>
      </c>
      <c r="F1116" s="38" t="str">
        <f>IF(ISBLANK('Model Participation Data'!$E$52),"-",'Model Participation Data'!$E$52)</f>
        <v>-</v>
      </c>
      <c r="G1116" s="151" t="str">
        <f>IF(ISBLANK('Model Participation Data'!$F$52),"-",'Model Participation Data'!$F$52)</f>
        <v>-</v>
      </c>
      <c r="H1116" s="38">
        <v>2</v>
      </c>
      <c r="I1116" s="38">
        <v>3</v>
      </c>
      <c r="J1116" s="150" t="str">
        <f t="shared" si="55"/>
        <v>23</v>
      </c>
      <c r="K1116" s="38" t="str">
        <f>IF(ISBLANK('Model Participation Data'!$L$52),"-",'Model Participation Data'!$L$52)</f>
        <v>-</v>
      </c>
      <c r="L1116" s="39" t="str">
        <f>IF(ISBLANK('Model Participation Data'!$M$52),"-",'Model Participation Data'!$M$52)</f>
        <v>-</v>
      </c>
      <c r="M1116" s="43">
        <f>IF(ISNA(SUMIFS(INDEX('Model Participation Data'!$N$8:$DX$57,0,MATCH(CONCATENATE($J1116,M$6),'Model Participation Data'!$N$6:$DX$6,0)),'Model Participation Data'!$B$8:$B$57,$C1116,'Model Participation Data'!$C$8:$C$57,$D1116)),"-",SUMIFS(INDEX('Model Participation Data'!$N$8:$DX$57,0,MATCH(CONCATENATE($J1116,M$6),'Model Participation Data'!$N$6:$DX$6,0)),'Model Participation Data'!$B$8:$B$57,$C1116,'Model Participation Data'!$C$8:$C$57,$D1116))</f>
        <v>0</v>
      </c>
      <c r="N1116" s="43">
        <f>IF(ISNA(SUMIFS(INDEX('Model Participation Data'!$N$8:$DX$57,0,MATCH(CONCATENATE($J1116,N$6),'Model Participation Data'!$N$6:$DX$6,0)),'Model Participation Data'!$B$8:$B$57,$C1116,'Model Participation Data'!$C$8:$C$57,$D1116)),"-",SUMIFS(INDEX('Model Participation Data'!$N$8:$DX$57,0,MATCH(CONCATENATE($J1116,N$6),'Model Participation Data'!$N$6:$DX$6,0)),'Model Participation Data'!$B$8:$B$57,$C1116,'Model Participation Data'!$C$8:$C$57,$D1116))</f>
        <v>0</v>
      </c>
      <c r="O1116" s="154">
        <f>IF(ISNA(SUMIFS(INDEX('Model Participation Data'!$N$8:$DX$57,0,MATCH(CONCATENATE($J1116,O$6),'Model Participation Data'!$N$6:$DX$6,0)),'Model Participation Data'!$B$8:$B$57,$C1116,'Model Participation Data'!$C$8:$C$57,$D1116)),"-",SUMIFS(INDEX('Model Participation Data'!$N$8:$DX$57,0,MATCH(CONCATENATE($J1116,O$6),'Model Participation Data'!$N$6:$DX$6,0)),'Model Participation Data'!$B$8:$B$57,$C1116,'Model Participation Data'!$C$8:$C$57,$D1116))</f>
        <v>0</v>
      </c>
    </row>
    <row r="1117" spans="2:15" outlineLevel="1" x14ac:dyDescent="0.35">
      <c r="B1117" s="37" t="s">
        <v>80</v>
      </c>
      <c r="C1117" s="38" t="str">
        <f>IF(ISBLANK('Model Participation Data'!$B$52),"-",'Model Participation Data'!$B$52)</f>
        <v>-</v>
      </c>
      <c r="D1117" s="38" t="str">
        <f>IF(ISBLANK('Model Participation Data'!$C$52),"-",'Model Participation Data'!$C$52)</f>
        <v>-</v>
      </c>
      <c r="E1117" s="38" t="str">
        <f>IF(ISBLANK('Model Participation Data'!$D$52),"-",'Model Participation Data'!$D$52)</f>
        <v>-</v>
      </c>
      <c r="F1117" s="38" t="str">
        <f>IF(ISBLANK('Model Participation Data'!$E$52),"-",'Model Participation Data'!$E$52)</f>
        <v>-</v>
      </c>
      <c r="G1117" s="151" t="str">
        <f>IF(ISBLANK('Model Participation Data'!$F$52),"-",'Model Participation Data'!$F$52)</f>
        <v>-</v>
      </c>
      <c r="H1117" s="38">
        <v>2</v>
      </c>
      <c r="I1117" s="38">
        <v>4</v>
      </c>
      <c r="J1117" s="150" t="str">
        <f t="shared" si="55"/>
        <v>24</v>
      </c>
      <c r="K1117" s="38" t="str">
        <f>IF(ISBLANK('Model Participation Data'!$L$52),"-",'Model Participation Data'!$L$52)</f>
        <v>-</v>
      </c>
      <c r="L1117" s="39" t="str">
        <f>IF(ISBLANK('Model Participation Data'!$M$52),"-",'Model Participation Data'!$M$52)</f>
        <v>-</v>
      </c>
      <c r="M1117" s="43">
        <f>IF(ISNA(SUMIFS(INDEX('Model Participation Data'!$N$8:$DX$57,0,MATCH(CONCATENATE($J1117,M$6),'Model Participation Data'!$N$6:$DX$6,0)),'Model Participation Data'!$B$8:$B$57,$C1117,'Model Participation Data'!$C$8:$C$57,$D1117)),"-",SUMIFS(INDEX('Model Participation Data'!$N$8:$DX$57,0,MATCH(CONCATENATE($J1117,M$6),'Model Participation Data'!$N$6:$DX$6,0)),'Model Participation Data'!$B$8:$B$57,$C1117,'Model Participation Data'!$C$8:$C$57,$D1117))</f>
        <v>0</v>
      </c>
      <c r="N1117" s="43">
        <f>IF(ISNA(SUMIFS(INDEX('Model Participation Data'!$N$8:$DX$57,0,MATCH(CONCATENATE($J1117,N$6),'Model Participation Data'!$N$6:$DX$6,0)),'Model Participation Data'!$B$8:$B$57,$C1117,'Model Participation Data'!$C$8:$C$57,$D1117)),"-",SUMIFS(INDEX('Model Participation Data'!$N$8:$DX$57,0,MATCH(CONCATENATE($J1117,N$6),'Model Participation Data'!$N$6:$DX$6,0)),'Model Participation Data'!$B$8:$B$57,$C1117,'Model Participation Data'!$C$8:$C$57,$D1117))</f>
        <v>0</v>
      </c>
      <c r="O1117" s="154">
        <f>IF(ISNA(SUMIFS(INDEX('Model Participation Data'!$N$8:$DX$57,0,MATCH(CONCATENATE($J1117,O$6),'Model Participation Data'!$N$6:$DX$6,0)),'Model Participation Data'!$B$8:$B$57,$C1117,'Model Participation Data'!$C$8:$C$57,$D1117)),"-",SUMIFS(INDEX('Model Participation Data'!$N$8:$DX$57,0,MATCH(CONCATENATE($J1117,O$6),'Model Participation Data'!$N$6:$DX$6,0)),'Model Participation Data'!$B$8:$B$57,$C1117,'Model Participation Data'!$C$8:$C$57,$D1117))</f>
        <v>0</v>
      </c>
    </row>
    <row r="1118" spans="2:15" outlineLevel="1" x14ac:dyDescent="0.35">
      <c r="B1118" s="37" t="s">
        <v>80</v>
      </c>
      <c r="C1118" s="38" t="str">
        <f>IF(ISBLANK('Model Participation Data'!$B$52),"-",'Model Participation Data'!$B$52)</f>
        <v>-</v>
      </c>
      <c r="D1118" s="38" t="str">
        <f>IF(ISBLANK('Model Participation Data'!$C$52),"-",'Model Participation Data'!$C$52)</f>
        <v>-</v>
      </c>
      <c r="E1118" s="38" t="str">
        <f>IF(ISBLANK('Model Participation Data'!$D$52),"-",'Model Participation Data'!$D$52)</f>
        <v>-</v>
      </c>
      <c r="F1118" s="38" t="str">
        <f>IF(ISBLANK('Model Participation Data'!$E$52),"-",'Model Participation Data'!$E$52)</f>
        <v>-</v>
      </c>
      <c r="G1118" s="151" t="str">
        <f>IF(ISBLANK('Model Participation Data'!$F$52),"-",'Model Participation Data'!$F$52)</f>
        <v>-</v>
      </c>
      <c r="H1118" s="38">
        <v>2</v>
      </c>
      <c r="I1118" s="38">
        <v>5</v>
      </c>
      <c r="J1118" s="150" t="str">
        <f t="shared" si="55"/>
        <v>25</v>
      </c>
      <c r="K1118" s="38" t="str">
        <f>IF(ISBLANK('Model Participation Data'!$L$52),"-",'Model Participation Data'!$L$52)</f>
        <v>-</v>
      </c>
      <c r="L1118" s="39" t="str">
        <f>IF(ISBLANK('Model Participation Data'!$M$52),"-",'Model Participation Data'!$M$52)</f>
        <v>-</v>
      </c>
      <c r="M1118" s="43">
        <f>IF(ISNA(SUMIFS(INDEX('Model Participation Data'!$N$8:$DX$57,0,MATCH(CONCATENATE($J1118,M$6),'Model Participation Data'!$N$6:$DX$6,0)),'Model Participation Data'!$B$8:$B$57,$C1118,'Model Participation Data'!$C$8:$C$57,$D1118)),"-",SUMIFS(INDEX('Model Participation Data'!$N$8:$DX$57,0,MATCH(CONCATENATE($J1118,M$6),'Model Participation Data'!$N$6:$DX$6,0)),'Model Participation Data'!$B$8:$B$57,$C1118,'Model Participation Data'!$C$8:$C$57,$D1118))</f>
        <v>0</v>
      </c>
      <c r="N1118" s="43">
        <f>IF(ISNA(SUMIFS(INDEX('Model Participation Data'!$N$8:$DX$57,0,MATCH(CONCATENATE($J1118,N$6),'Model Participation Data'!$N$6:$DX$6,0)),'Model Participation Data'!$B$8:$B$57,$C1118,'Model Participation Data'!$C$8:$C$57,$D1118)),"-",SUMIFS(INDEX('Model Participation Data'!$N$8:$DX$57,0,MATCH(CONCATENATE($J1118,N$6),'Model Participation Data'!$N$6:$DX$6,0)),'Model Participation Data'!$B$8:$B$57,$C1118,'Model Participation Data'!$C$8:$C$57,$D1118))</f>
        <v>0</v>
      </c>
      <c r="O1118" s="154">
        <f>IF(ISNA(SUMIFS(INDEX('Model Participation Data'!$N$8:$DX$57,0,MATCH(CONCATENATE($J1118,O$6),'Model Participation Data'!$N$6:$DX$6,0)),'Model Participation Data'!$B$8:$B$57,$C1118,'Model Participation Data'!$C$8:$C$57,$D1118)),"-",SUMIFS(INDEX('Model Participation Data'!$N$8:$DX$57,0,MATCH(CONCATENATE($J1118,O$6),'Model Participation Data'!$N$6:$DX$6,0)),'Model Participation Data'!$B$8:$B$57,$C1118,'Model Participation Data'!$C$8:$C$57,$D1118))</f>
        <v>0</v>
      </c>
    </row>
    <row r="1119" spans="2:15" outlineLevel="1" x14ac:dyDescent="0.35">
      <c r="B1119" s="37" t="s">
        <v>80</v>
      </c>
      <c r="C1119" s="38" t="str">
        <f>IF(ISBLANK('Model Participation Data'!$B$52),"-",'Model Participation Data'!$B$52)</f>
        <v>-</v>
      </c>
      <c r="D1119" s="38" t="str">
        <f>IF(ISBLANK('Model Participation Data'!$C$52),"-",'Model Participation Data'!$C$52)</f>
        <v>-</v>
      </c>
      <c r="E1119" s="38" t="str">
        <f>IF(ISBLANK('Model Participation Data'!$D$52),"-",'Model Participation Data'!$D$52)</f>
        <v>-</v>
      </c>
      <c r="F1119" s="38" t="str">
        <f>IF(ISBLANK('Model Participation Data'!$E$52),"-",'Model Participation Data'!$E$52)</f>
        <v>-</v>
      </c>
      <c r="G1119" s="151" t="str">
        <f>IF(ISBLANK('Model Participation Data'!$F$52),"-",'Model Participation Data'!$F$52)</f>
        <v>-</v>
      </c>
      <c r="H1119" s="38">
        <v>2</v>
      </c>
      <c r="I1119" s="38" t="s">
        <v>65</v>
      </c>
      <c r="J1119" s="150" t="str">
        <f t="shared" si="55"/>
        <v>2Goal</v>
      </c>
      <c r="K1119" s="38" t="str">
        <f>IF(ISBLANK('Model Participation Data'!$L$52),"-",'Model Participation Data'!$L$52)</f>
        <v>-</v>
      </c>
      <c r="L1119" s="39" t="str">
        <f>IF(ISBLANK('Model Participation Data'!$M$52),"-",'Model Participation Data'!$M$52)</f>
        <v>-</v>
      </c>
      <c r="M1119" s="43" t="str">
        <f>IF(ISNA(SUMIFS(INDEX('Model Participation Data'!$N$8:$DX$57,0,MATCH(CONCATENATE($J1119,M$6),'Model Participation Data'!$N$6:$DX$6,0)),'Model Participation Data'!$B$8:$B$57,$C1119,'Model Participation Data'!$C$8:$C$57,$D1119)),"-",SUMIFS(INDEX('Model Participation Data'!$N$8:$DX$57,0,MATCH(CONCATENATE($J1119,M$6),'Model Participation Data'!$N$6:$DX$6,0)),'Model Participation Data'!$B$8:$B$57,$C1119,'Model Participation Data'!$C$8:$C$57,$D1119))</f>
        <v>-</v>
      </c>
      <c r="N1119" s="43" t="str">
        <f>IF(ISNA(SUMIFS(INDEX('Model Participation Data'!$N$8:$DX$57,0,MATCH(CONCATENATE($J1119,N$6),'Model Participation Data'!$N$6:$DX$6,0)),'Model Participation Data'!$B$8:$B$57,$C1119,'Model Participation Data'!$C$8:$C$57,$D1119)),"-",SUMIFS(INDEX('Model Participation Data'!$N$8:$DX$57,0,MATCH(CONCATENATE($J1119,N$6),'Model Participation Data'!$N$6:$DX$6,0)),'Model Participation Data'!$B$8:$B$57,$C1119,'Model Participation Data'!$C$8:$C$57,$D1119))</f>
        <v>-</v>
      </c>
      <c r="O1119" s="154">
        <f>IF(ISNA(SUMIFS(INDEX('Model Participation Data'!$N$8:$DX$57,0,MATCH(CONCATENATE($J1119,O$6),'Model Participation Data'!$N$6:$DX$6,0)),'Model Participation Data'!$B$8:$B$57,$C1119,'Model Participation Data'!$C$8:$C$57,$D1119)),"-",SUMIFS(INDEX('Model Participation Data'!$N$8:$DX$57,0,MATCH(CONCATENATE($J1119,O$6),'Model Participation Data'!$N$6:$DX$6,0)),'Model Participation Data'!$B$8:$B$57,$C1119,'Model Participation Data'!$C$8:$C$57,$D1119))</f>
        <v>0</v>
      </c>
    </row>
    <row r="1120" spans="2:15" outlineLevel="1" x14ac:dyDescent="0.35">
      <c r="B1120" s="37" t="s">
        <v>80</v>
      </c>
      <c r="C1120" s="38" t="str">
        <f>IF(ISBLANK('Model Participation Data'!$B$52),"-",'Model Participation Data'!$B$52)</f>
        <v>-</v>
      </c>
      <c r="D1120" s="38" t="str">
        <f>IF(ISBLANK('Model Participation Data'!$C$52),"-",'Model Participation Data'!$C$52)</f>
        <v>-</v>
      </c>
      <c r="E1120" s="38" t="str">
        <f>IF(ISBLANK('Model Participation Data'!$D$52),"-",'Model Participation Data'!$D$52)</f>
        <v>-</v>
      </c>
      <c r="F1120" s="38" t="str">
        <f>IF(ISBLANK('Model Participation Data'!$E$52),"-",'Model Participation Data'!$E$52)</f>
        <v>-</v>
      </c>
      <c r="G1120" s="151" t="str">
        <f>IF(ISBLANK('Model Participation Data'!$F$52),"-",'Model Participation Data'!$F$52)</f>
        <v>-</v>
      </c>
      <c r="H1120" s="38">
        <v>3</v>
      </c>
      <c r="I1120" s="38">
        <v>1</v>
      </c>
      <c r="J1120" s="150" t="str">
        <f t="shared" si="55"/>
        <v>31</v>
      </c>
      <c r="K1120" s="38" t="str">
        <f>IF(ISBLANK('Model Participation Data'!$L$52),"-",'Model Participation Data'!$L$52)</f>
        <v>-</v>
      </c>
      <c r="L1120" s="39" t="str">
        <f>IF(ISBLANK('Model Participation Data'!$M$52),"-",'Model Participation Data'!$M$52)</f>
        <v>-</v>
      </c>
      <c r="M1120" s="43">
        <f>IF(ISNA(SUMIFS(INDEX('Model Participation Data'!$N$8:$DX$57,0,MATCH(CONCATENATE($J1120,M$6),'Model Participation Data'!$N$6:$DX$6,0)),'Model Participation Data'!$B$8:$B$57,$C1120,'Model Participation Data'!$C$8:$C$57,$D1120)),"-",SUMIFS(INDEX('Model Participation Data'!$N$8:$DX$57,0,MATCH(CONCATENATE($J1120,M$6),'Model Participation Data'!$N$6:$DX$6,0)),'Model Participation Data'!$B$8:$B$57,$C1120,'Model Participation Data'!$C$8:$C$57,$D1120))</f>
        <v>0</v>
      </c>
      <c r="N1120" s="43">
        <f>IF(ISNA(SUMIFS(INDEX('Model Participation Data'!$N$8:$DX$57,0,MATCH(CONCATENATE($J1120,N$6),'Model Participation Data'!$N$6:$DX$6,0)),'Model Participation Data'!$B$8:$B$57,$C1120,'Model Participation Data'!$C$8:$C$57,$D1120)),"-",SUMIFS(INDEX('Model Participation Data'!$N$8:$DX$57,0,MATCH(CONCATENATE($J1120,N$6),'Model Participation Data'!$N$6:$DX$6,0)),'Model Participation Data'!$B$8:$B$57,$C1120,'Model Participation Data'!$C$8:$C$57,$D1120))</f>
        <v>0</v>
      </c>
      <c r="O1120" s="154">
        <f>IF(ISNA(SUMIFS(INDEX('Model Participation Data'!$N$8:$DX$57,0,MATCH(CONCATENATE($J1120,O$6),'Model Participation Data'!$N$6:$DX$6,0)),'Model Participation Data'!$B$8:$B$57,$C1120,'Model Participation Data'!$C$8:$C$57,$D1120)),"-",SUMIFS(INDEX('Model Participation Data'!$N$8:$DX$57,0,MATCH(CONCATENATE($J1120,O$6),'Model Participation Data'!$N$6:$DX$6,0)),'Model Participation Data'!$B$8:$B$57,$C1120,'Model Participation Data'!$C$8:$C$57,$D1120))</f>
        <v>0</v>
      </c>
    </row>
    <row r="1121" spans="2:15" outlineLevel="1" x14ac:dyDescent="0.35">
      <c r="B1121" s="37" t="s">
        <v>80</v>
      </c>
      <c r="C1121" s="38" t="str">
        <f>IF(ISBLANK('Model Participation Data'!$B$52),"-",'Model Participation Data'!$B$52)</f>
        <v>-</v>
      </c>
      <c r="D1121" s="38" t="str">
        <f>IF(ISBLANK('Model Participation Data'!$C$52),"-",'Model Participation Data'!$C$52)</f>
        <v>-</v>
      </c>
      <c r="E1121" s="38" t="str">
        <f>IF(ISBLANK('Model Participation Data'!$D$52),"-",'Model Participation Data'!$D$52)</f>
        <v>-</v>
      </c>
      <c r="F1121" s="38" t="str">
        <f>IF(ISBLANK('Model Participation Data'!$E$52),"-",'Model Participation Data'!$E$52)</f>
        <v>-</v>
      </c>
      <c r="G1121" s="151" t="str">
        <f>IF(ISBLANK('Model Participation Data'!$F$52),"-",'Model Participation Data'!$F$52)</f>
        <v>-</v>
      </c>
      <c r="H1121" s="38">
        <v>3</v>
      </c>
      <c r="I1121" s="38">
        <v>2</v>
      </c>
      <c r="J1121" s="150" t="str">
        <f t="shared" si="55"/>
        <v>32</v>
      </c>
      <c r="K1121" s="38" t="str">
        <f>IF(ISBLANK('Model Participation Data'!$L$52),"-",'Model Participation Data'!$L$52)</f>
        <v>-</v>
      </c>
      <c r="L1121" s="39" t="str">
        <f>IF(ISBLANK('Model Participation Data'!$M$52),"-",'Model Participation Data'!$M$52)</f>
        <v>-</v>
      </c>
      <c r="M1121" s="43">
        <f>IF(ISNA(SUMIFS(INDEX('Model Participation Data'!$N$8:$DX$57,0,MATCH(CONCATENATE($J1121,M$6),'Model Participation Data'!$N$6:$DX$6,0)),'Model Participation Data'!$B$8:$B$57,$C1121,'Model Participation Data'!$C$8:$C$57,$D1121)),"-",SUMIFS(INDEX('Model Participation Data'!$N$8:$DX$57,0,MATCH(CONCATENATE($J1121,M$6),'Model Participation Data'!$N$6:$DX$6,0)),'Model Participation Data'!$B$8:$B$57,$C1121,'Model Participation Data'!$C$8:$C$57,$D1121))</f>
        <v>0</v>
      </c>
      <c r="N1121" s="43">
        <f>IF(ISNA(SUMIFS(INDEX('Model Participation Data'!$N$8:$DX$57,0,MATCH(CONCATENATE($J1121,N$6),'Model Participation Data'!$N$6:$DX$6,0)),'Model Participation Data'!$B$8:$B$57,$C1121,'Model Participation Data'!$C$8:$C$57,$D1121)),"-",SUMIFS(INDEX('Model Participation Data'!$N$8:$DX$57,0,MATCH(CONCATENATE($J1121,N$6),'Model Participation Data'!$N$6:$DX$6,0)),'Model Participation Data'!$B$8:$B$57,$C1121,'Model Participation Data'!$C$8:$C$57,$D1121))</f>
        <v>0</v>
      </c>
      <c r="O1121" s="154">
        <f>IF(ISNA(SUMIFS(INDEX('Model Participation Data'!$N$8:$DX$57,0,MATCH(CONCATENATE($J1121,O$6),'Model Participation Data'!$N$6:$DX$6,0)),'Model Participation Data'!$B$8:$B$57,$C1121,'Model Participation Data'!$C$8:$C$57,$D1121)),"-",SUMIFS(INDEX('Model Participation Data'!$N$8:$DX$57,0,MATCH(CONCATENATE($J1121,O$6),'Model Participation Data'!$N$6:$DX$6,0)),'Model Participation Data'!$B$8:$B$57,$C1121,'Model Participation Data'!$C$8:$C$57,$D1121))</f>
        <v>0</v>
      </c>
    </row>
    <row r="1122" spans="2:15" outlineLevel="1" x14ac:dyDescent="0.35">
      <c r="B1122" s="37" t="s">
        <v>80</v>
      </c>
      <c r="C1122" s="38" t="str">
        <f>IF(ISBLANK('Model Participation Data'!$B$52),"-",'Model Participation Data'!$B$52)</f>
        <v>-</v>
      </c>
      <c r="D1122" s="38" t="str">
        <f>IF(ISBLANK('Model Participation Data'!$C$52),"-",'Model Participation Data'!$C$52)</f>
        <v>-</v>
      </c>
      <c r="E1122" s="38" t="str">
        <f>IF(ISBLANK('Model Participation Data'!$D$52),"-",'Model Participation Data'!$D$52)</f>
        <v>-</v>
      </c>
      <c r="F1122" s="38" t="str">
        <f>IF(ISBLANK('Model Participation Data'!$E$52),"-",'Model Participation Data'!$E$52)</f>
        <v>-</v>
      </c>
      <c r="G1122" s="151" t="str">
        <f>IF(ISBLANK('Model Participation Data'!$F$52),"-",'Model Participation Data'!$F$52)</f>
        <v>-</v>
      </c>
      <c r="H1122" s="38">
        <v>3</v>
      </c>
      <c r="I1122" s="38">
        <v>3</v>
      </c>
      <c r="J1122" s="150" t="str">
        <f t="shared" si="55"/>
        <v>33</v>
      </c>
      <c r="K1122" s="38" t="str">
        <f>IF(ISBLANK('Model Participation Data'!$L$52),"-",'Model Participation Data'!$L$52)</f>
        <v>-</v>
      </c>
      <c r="L1122" s="39" t="str">
        <f>IF(ISBLANK('Model Participation Data'!$M$52),"-",'Model Participation Data'!$M$52)</f>
        <v>-</v>
      </c>
      <c r="M1122" s="43">
        <f>IF(ISNA(SUMIFS(INDEX('Model Participation Data'!$N$8:$DX$57,0,MATCH(CONCATENATE($J1122,M$6),'Model Participation Data'!$N$6:$DX$6,0)),'Model Participation Data'!$B$8:$B$57,$C1122,'Model Participation Data'!$C$8:$C$57,$D1122)),"-",SUMIFS(INDEX('Model Participation Data'!$N$8:$DX$57,0,MATCH(CONCATENATE($J1122,M$6),'Model Participation Data'!$N$6:$DX$6,0)),'Model Participation Data'!$B$8:$B$57,$C1122,'Model Participation Data'!$C$8:$C$57,$D1122))</f>
        <v>0</v>
      </c>
      <c r="N1122" s="43">
        <f>IF(ISNA(SUMIFS(INDEX('Model Participation Data'!$N$8:$DX$57,0,MATCH(CONCATENATE($J1122,N$6),'Model Participation Data'!$N$6:$DX$6,0)),'Model Participation Data'!$B$8:$B$57,$C1122,'Model Participation Data'!$C$8:$C$57,$D1122)),"-",SUMIFS(INDEX('Model Participation Data'!$N$8:$DX$57,0,MATCH(CONCATENATE($J1122,N$6),'Model Participation Data'!$N$6:$DX$6,0)),'Model Participation Data'!$B$8:$B$57,$C1122,'Model Participation Data'!$C$8:$C$57,$D1122))</f>
        <v>0</v>
      </c>
      <c r="O1122" s="154">
        <f>IF(ISNA(SUMIFS(INDEX('Model Participation Data'!$N$8:$DX$57,0,MATCH(CONCATENATE($J1122,O$6),'Model Participation Data'!$N$6:$DX$6,0)),'Model Participation Data'!$B$8:$B$57,$C1122,'Model Participation Data'!$C$8:$C$57,$D1122)),"-",SUMIFS(INDEX('Model Participation Data'!$N$8:$DX$57,0,MATCH(CONCATENATE($J1122,O$6),'Model Participation Data'!$N$6:$DX$6,0)),'Model Participation Data'!$B$8:$B$57,$C1122,'Model Participation Data'!$C$8:$C$57,$D1122))</f>
        <v>0</v>
      </c>
    </row>
    <row r="1123" spans="2:15" outlineLevel="1" x14ac:dyDescent="0.35">
      <c r="B1123" s="37" t="s">
        <v>80</v>
      </c>
      <c r="C1123" s="38" t="str">
        <f>IF(ISBLANK('Model Participation Data'!$B$52),"-",'Model Participation Data'!$B$52)</f>
        <v>-</v>
      </c>
      <c r="D1123" s="38" t="str">
        <f>IF(ISBLANK('Model Participation Data'!$C$52),"-",'Model Participation Data'!$C$52)</f>
        <v>-</v>
      </c>
      <c r="E1123" s="38" t="str">
        <f>IF(ISBLANK('Model Participation Data'!$D$52),"-",'Model Participation Data'!$D$52)</f>
        <v>-</v>
      </c>
      <c r="F1123" s="38" t="str">
        <f>IF(ISBLANK('Model Participation Data'!$E$52),"-",'Model Participation Data'!$E$52)</f>
        <v>-</v>
      </c>
      <c r="G1123" s="151" t="str">
        <f>IF(ISBLANK('Model Participation Data'!$F$52),"-",'Model Participation Data'!$F$52)</f>
        <v>-</v>
      </c>
      <c r="H1123" s="38">
        <v>3</v>
      </c>
      <c r="I1123" s="38">
        <v>4</v>
      </c>
      <c r="J1123" s="150" t="str">
        <f t="shared" ref="J1123:J1210" si="59">CONCATENATE(H1123,I1123)</f>
        <v>34</v>
      </c>
      <c r="K1123" s="38" t="str">
        <f>IF(ISBLANK('Model Participation Data'!$L$52),"-",'Model Participation Data'!$L$52)</f>
        <v>-</v>
      </c>
      <c r="L1123" s="39" t="str">
        <f>IF(ISBLANK('Model Participation Data'!$M$52),"-",'Model Participation Data'!$M$52)</f>
        <v>-</v>
      </c>
      <c r="M1123" s="43">
        <f>IF(ISNA(SUMIFS(INDEX('Model Participation Data'!$N$8:$DX$57,0,MATCH(CONCATENATE($J1123,M$6),'Model Participation Data'!$N$6:$DX$6,0)),'Model Participation Data'!$B$8:$B$57,$C1123,'Model Participation Data'!$C$8:$C$57,$D1123)),"-",SUMIFS(INDEX('Model Participation Data'!$N$8:$DX$57,0,MATCH(CONCATENATE($J1123,M$6),'Model Participation Data'!$N$6:$DX$6,0)),'Model Participation Data'!$B$8:$B$57,$C1123,'Model Participation Data'!$C$8:$C$57,$D1123))</f>
        <v>0</v>
      </c>
      <c r="N1123" s="43">
        <f>IF(ISNA(SUMIFS(INDEX('Model Participation Data'!$N$8:$DX$57,0,MATCH(CONCATENATE($J1123,N$6),'Model Participation Data'!$N$6:$DX$6,0)),'Model Participation Data'!$B$8:$B$57,$C1123,'Model Participation Data'!$C$8:$C$57,$D1123)),"-",SUMIFS(INDEX('Model Participation Data'!$N$8:$DX$57,0,MATCH(CONCATENATE($J1123,N$6),'Model Participation Data'!$N$6:$DX$6,0)),'Model Participation Data'!$B$8:$B$57,$C1123,'Model Participation Data'!$C$8:$C$57,$D1123))</f>
        <v>0</v>
      </c>
      <c r="O1123" s="154">
        <f>IF(ISNA(SUMIFS(INDEX('Model Participation Data'!$N$8:$DX$57,0,MATCH(CONCATENATE($J1123,O$6),'Model Participation Data'!$N$6:$DX$6,0)),'Model Participation Data'!$B$8:$B$57,$C1123,'Model Participation Data'!$C$8:$C$57,$D1123)),"-",SUMIFS(INDEX('Model Participation Data'!$N$8:$DX$57,0,MATCH(CONCATENATE($J1123,O$6),'Model Participation Data'!$N$6:$DX$6,0)),'Model Participation Data'!$B$8:$B$57,$C1123,'Model Participation Data'!$C$8:$C$57,$D1123))</f>
        <v>0</v>
      </c>
    </row>
    <row r="1124" spans="2:15" outlineLevel="1" x14ac:dyDescent="0.35">
      <c r="B1124" s="37" t="s">
        <v>80</v>
      </c>
      <c r="C1124" s="38" t="str">
        <f>IF(ISBLANK('Model Participation Data'!$B$52),"-",'Model Participation Data'!$B$52)</f>
        <v>-</v>
      </c>
      <c r="D1124" s="38" t="str">
        <f>IF(ISBLANK('Model Participation Data'!$C$52),"-",'Model Participation Data'!$C$52)</f>
        <v>-</v>
      </c>
      <c r="E1124" s="38" t="str">
        <f>IF(ISBLANK('Model Participation Data'!$D$52),"-",'Model Participation Data'!$D$52)</f>
        <v>-</v>
      </c>
      <c r="F1124" s="38" t="str">
        <f>IF(ISBLANK('Model Participation Data'!$E$52),"-",'Model Participation Data'!$E$52)</f>
        <v>-</v>
      </c>
      <c r="G1124" s="151" t="str">
        <f>IF(ISBLANK('Model Participation Data'!$F$52),"-",'Model Participation Data'!$F$52)</f>
        <v>-</v>
      </c>
      <c r="H1124" s="38">
        <v>3</v>
      </c>
      <c r="I1124" s="38">
        <v>5</v>
      </c>
      <c r="J1124" s="150" t="str">
        <f t="shared" si="59"/>
        <v>35</v>
      </c>
      <c r="K1124" s="38" t="str">
        <f>IF(ISBLANK('Model Participation Data'!$L$52),"-",'Model Participation Data'!$L$52)</f>
        <v>-</v>
      </c>
      <c r="L1124" s="39" t="str">
        <f>IF(ISBLANK('Model Participation Data'!$M$52),"-",'Model Participation Data'!$M$52)</f>
        <v>-</v>
      </c>
      <c r="M1124" s="43">
        <f>IF(ISNA(SUMIFS(INDEX('Model Participation Data'!$N$8:$DX$57,0,MATCH(CONCATENATE($J1124,M$6),'Model Participation Data'!$N$6:$DX$6,0)),'Model Participation Data'!$B$8:$B$57,$C1124,'Model Participation Data'!$C$8:$C$57,$D1124)),"-",SUMIFS(INDEX('Model Participation Data'!$N$8:$DX$57,0,MATCH(CONCATENATE($J1124,M$6),'Model Participation Data'!$N$6:$DX$6,0)),'Model Participation Data'!$B$8:$B$57,$C1124,'Model Participation Data'!$C$8:$C$57,$D1124))</f>
        <v>0</v>
      </c>
      <c r="N1124" s="43">
        <f>IF(ISNA(SUMIFS(INDEX('Model Participation Data'!$N$8:$DX$57,0,MATCH(CONCATENATE($J1124,N$6),'Model Participation Data'!$N$6:$DX$6,0)),'Model Participation Data'!$B$8:$B$57,$C1124,'Model Participation Data'!$C$8:$C$57,$D1124)),"-",SUMIFS(INDEX('Model Participation Data'!$N$8:$DX$57,0,MATCH(CONCATENATE($J1124,N$6),'Model Participation Data'!$N$6:$DX$6,0)),'Model Participation Data'!$B$8:$B$57,$C1124,'Model Participation Data'!$C$8:$C$57,$D1124))</f>
        <v>0</v>
      </c>
      <c r="O1124" s="154">
        <f>IF(ISNA(SUMIFS(INDEX('Model Participation Data'!$N$8:$DX$57,0,MATCH(CONCATENATE($J1124,O$6),'Model Participation Data'!$N$6:$DX$6,0)),'Model Participation Data'!$B$8:$B$57,$C1124,'Model Participation Data'!$C$8:$C$57,$D1124)),"-",SUMIFS(INDEX('Model Participation Data'!$N$8:$DX$57,0,MATCH(CONCATENATE($J1124,O$6),'Model Participation Data'!$N$6:$DX$6,0)),'Model Participation Data'!$B$8:$B$57,$C1124,'Model Participation Data'!$C$8:$C$57,$D1124))</f>
        <v>0</v>
      </c>
    </row>
    <row r="1125" spans="2:15" outlineLevel="1" x14ac:dyDescent="0.35">
      <c r="B1125" s="37" t="s">
        <v>80</v>
      </c>
      <c r="C1125" s="38" t="str">
        <f>IF(ISBLANK('Model Participation Data'!$B$52),"-",'Model Participation Data'!$B$52)</f>
        <v>-</v>
      </c>
      <c r="D1125" s="38" t="str">
        <f>IF(ISBLANK('Model Participation Data'!$C$52),"-",'Model Participation Data'!$C$52)</f>
        <v>-</v>
      </c>
      <c r="E1125" s="38" t="str">
        <f>IF(ISBLANK('Model Participation Data'!$D$52),"-",'Model Participation Data'!$D$52)</f>
        <v>-</v>
      </c>
      <c r="F1125" s="38" t="str">
        <f>IF(ISBLANK('Model Participation Data'!$E$52),"-",'Model Participation Data'!$E$52)</f>
        <v>-</v>
      </c>
      <c r="G1125" s="151" t="str">
        <f>IF(ISBLANK('Model Participation Data'!$F$52),"-",'Model Participation Data'!$F$52)</f>
        <v>-</v>
      </c>
      <c r="H1125" s="38">
        <v>3</v>
      </c>
      <c r="I1125" s="38" t="s">
        <v>65</v>
      </c>
      <c r="J1125" s="150" t="str">
        <f t="shared" si="59"/>
        <v>3Goal</v>
      </c>
      <c r="K1125" s="38" t="str">
        <f>IF(ISBLANK('Model Participation Data'!$L$52),"-",'Model Participation Data'!$L$52)</f>
        <v>-</v>
      </c>
      <c r="L1125" s="39" t="str">
        <f>IF(ISBLANK('Model Participation Data'!$M$52),"-",'Model Participation Data'!$M$52)</f>
        <v>-</v>
      </c>
      <c r="M1125" s="43" t="str">
        <f>IF(ISNA(SUMIFS(INDEX('Model Participation Data'!$N$8:$DX$57,0,MATCH(CONCATENATE($J1125,M$6),'Model Participation Data'!$N$6:$DX$6,0)),'Model Participation Data'!$B$8:$B$57,$C1125,'Model Participation Data'!$C$8:$C$57,$D1125)),"-",SUMIFS(INDEX('Model Participation Data'!$N$8:$DX$57,0,MATCH(CONCATENATE($J1125,M$6),'Model Participation Data'!$N$6:$DX$6,0)),'Model Participation Data'!$B$8:$B$57,$C1125,'Model Participation Data'!$C$8:$C$57,$D1125))</f>
        <v>-</v>
      </c>
      <c r="N1125" s="43" t="str">
        <f>IF(ISNA(SUMIFS(INDEX('Model Participation Data'!$N$8:$DX$57,0,MATCH(CONCATENATE($J1125,N$6),'Model Participation Data'!$N$6:$DX$6,0)),'Model Participation Data'!$B$8:$B$57,$C1125,'Model Participation Data'!$C$8:$C$57,$D1125)),"-",SUMIFS(INDEX('Model Participation Data'!$N$8:$DX$57,0,MATCH(CONCATENATE($J1125,N$6),'Model Participation Data'!$N$6:$DX$6,0)),'Model Participation Data'!$B$8:$B$57,$C1125,'Model Participation Data'!$C$8:$C$57,$D1125))</f>
        <v>-</v>
      </c>
      <c r="O1125" s="154">
        <f>IF(ISNA(SUMIFS(INDEX('Model Participation Data'!$N$8:$DX$57,0,MATCH(CONCATENATE($J1125,O$6),'Model Participation Data'!$N$6:$DX$6,0)),'Model Participation Data'!$B$8:$B$57,$C1125,'Model Participation Data'!$C$8:$C$57,$D1125)),"-",SUMIFS(INDEX('Model Participation Data'!$N$8:$DX$57,0,MATCH(CONCATENATE($J1125,O$6),'Model Participation Data'!$N$6:$DX$6,0)),'Model Participation Data'!$B$8:$B$57,$C1125,'Model Participation Data'!$C$8:$C$57,$D1125))</f>
        <v>0</v>
      </c>
    </row>
    <row r="1126" spans="2:15" outlineLevel="1" x14ac:dyDescent="0.35">
      <c r="B1126" s="37" t="s">
        <v>80</v>
      </c>
      <c r="C1126" s="38" t="str">
        <f>IF(ISBLANK('Model Participation Data'!$B$52),"-",'Model Participation Data'!$B$52)</f>
        <v>-</v>
      </c>
      <c r="D1126" s="38" t="str">
        <f>IF(ISBLANK('Model Participation Data'!$C$52),"-",'Model Participation Data'!$C$52)</f>
        <v>-</v>
      </c>
      <c r="E1126" s="38" t="str">
        <f>IF(ISBLANK('Model Participation Data'!$D$52),"-",'Model Participation Data'!$D$52)</f>
        <v>-</v>
      </c>
      <c r="F1126" s="38" t="str">
        <f>IF(ISBLANK('Model Participation Data'!$E$52),"-",'Model Participation Data'!$E$52)</f>
        <v>-</v>
      </c>
      <c r="G1126" s="151" t="str">
        <f>IF(ISBLANK('Model Participation Data'!$F$52),"-",'Model Participation Data'!$F$52)</f>
        <v>-</v>
      </c>
      <c r="H1126" s="38">
        <v>4</v>
      </c>
      <c r="I1126" s="38">
        <v>1</v>
      </c>
      <c r="J1126" s="150" t="str">
        <f t="shared" si="59"/>
        <v>41</v>
      </c>
      <c r="K1126" s="38" t="str">
        <f>IF(ISBLANK('Model Participation Data'!$L$52),"-",'Model Participation Data'!$L$52)</f>
        <v>-</v>
      </c>
      <c r="L1126" s="39" t="str">
        <f>IF(ISBLANK('Model Participation Data'!$M$52),"-",'Model Participation Data'!$M$52)</f>
        <v>-</v>
      </c>
      <c r="M1126" s="43">
        <f>IF(ISNA(SUMIFS(INDEX('Model Participation Data'!$N$8:$DX$57,0,MATCH(CONCATENATE($J1126,M$6),'Model Participation Data'!$N$6:$DX$6,0)),'Model Participation Data'!$B$8:$B$57,$C1126,'Model Participation Data'!$C$8:$C$57,$D1126)),"-",SUMIFS(INDEX('Model Participation Data'!$N$8:$DX$57,0,MATCH(CONCATENATE($J1126,M$6),'Model Participation Data'!$N$6:$DX$6,0)),'Model Participation Data'!$B$8:$B$57,$C1126,'Model Participation Data'!$C$8:$C$57,$D1126))</f>
        <v>0</v>
      </c>
      <c r="N1126" s="43">
        <f>IF(ISNA(SUMIFS(INDEX('Model Participation Data'!$N$8:$DX$57,0,MATCH(CONCATENATE($J1126,N$6),'Model Participation Data'!$N$6:$DX$6,0)),'Model Participation Data'!$B$8:$B$57,$C1126,'Model Participation Data'!$C$8:$C$57,$D1126)),"-",SUMIFS(INDEX('Model Participation Data'!$N$8:$DX$57,0,MATCH(CONCATENATE($J1126,N$6),'Model Participation Data'!$N$6:$DX$6,0)),'Model Participation Data'!$B$8:$B$57,$C1126,'Model Participation Data'!$C$8:$C$57,$D1126))</f>
        <v>0</v>
      </c>
      <c r="O1126" s="154">
        <f>IF(ISNA(SUMIFS(INDEX('Model Participation Data'!$N$8:$DX$57,0,MATCH(CONCATENATE($J1126,O$6),'Model Participation Data'!$N$6:$DX$6,0)),'Model Participation Data'!$B$8:$B$57,$C1126,'Model Participation Data'!$C$8:$C$57,$D1126)),"-",SUMIFS(INDEX('Model Participation Data'!$N$8:$DX$57,0,MATCH(CONCATENATE($J1126,O$6),'Model Participation Data'!$N$6:$DX$6,0)),'Model Participation Data'!$B$8:$B$57,$C1126,'Model Participation Data'!$C$8:$C$57,$D1126))</f>
        <v>0</v>
      </c>
    </row>
    <row r="1127" spans="2:15" outlineLevel="1" x14ac:dyDescent="0.35">
      <c r="B1127" s="37" t="s">
        <v>80</v>
      </c>
      <c r="C1127" s="38" t="str">
        <f>IF(ISBLANK('Model Participation Data'!$B$52),"-",'Model Participation Data'!$B$52)</f>
        <v>-</v>
      </c>
      <c r="D1127" s="38" t="str">
        <f>IF(ISBLANK('Model Participation Data'!$C$52),"-",'Model Participation Data'!$C$52)</f>
        <v>-</v>
      </c>
      <c r="E1127" s="38" t="str">
        <f>IF(ISBLANK('Model Participation Data'!$D$52),"-",'Model Participation Data'!$D$52)</f>
        <v>-</v>
      </c>
      <c r="F1127" s="38" t="str">
        <f>IF(ISBLANK('Model Participation Data'!$E$52),"-",'Model Participation Data'!$E$52)</f>
        <v>-</v>
      </c>
      <c r="G1127" s="151" t="str">
        <f>IF(ISBLANK('Model Participation Data'!$F$52),"-",'Model Participation Data'!$F$52)</f>
        <v>-</v>
      </c>
      <c r="H1127" s="38">
        <v>4</v>
      </c>
      <c r="I1127" s="38">
        <v>2</v>
      </c>
      <c r="J1127" s="150" t="str">
        <f t="shared" si="59"/>
        <v>42</v>
      </c>
      <c r="K1127" s="38" t="str">
        <f>IF(ISBLANK('Model Participation Data'!$L$52),"-",'Model Participation Data'!$L$52)</f>
        <v>-</v>
      </c>
      <c r="L1127" s="39" t="str">
        <f>IF(ISBLANK('Model Participation Data'!$M$52),"-",'Model Participation Data'!$M$52)</f>
        <v>-</v>
      </c>
      <c r="M1127" s="43">
        <f>IF(ISNA(SUMIFS(INDEX('Model Participation Data'!$N$8:$DX$57,0,MATCH(CONCATENATE($J1127,M$6),'Model Participation Data'!$N$6:$DX$6,0)),'Model Participation Data'!$B$8:$B$57,$C1127,'Model Participation Data'!$C$8:$C$57,$D1127)),"-",SUMIFS(INDEX('Model Participation Data'!$N$8:$DX$57,0,MATCH(CONCATENATE($J1127,M$6),'Model Participation Data'!$N$6:$DX$6,0)),'Model Participation Data'!$B$8:$B$57,$C1127,'Model Participation Data'!$C$8:$C$57,$D1127))</f>
        <v>0</v>
      </c>
      <c r="N1127" s="43">
        <f>IF(ISNA(SUMIFS(INDEX('Model Participation Data'!$N$8:$DX$57,0,MATCH(CONCATENATE($J1127,N$6),'Model Participation Data'!$N$6:$DX$6,0)),'Model Participation Data'!$B$8:$B$57,$C1127,'Model Participation Data'!$C$8:$C$57,$D1127)),"-",SUMIFS(INDEX('Model Participation Data'!$N$8:$DX$57,0,MATCH(CONCATENATE($J1127,N$6),'Model Participation Data'!$N$6:$DX$6,0)),'Model Participation Data'!$B$8:$B$57,$C1127,'Model Participation Data'!$C$8:$C$57,$D1127))</f>
        <v>0</v>
      </c>
      <c r="O1127" s="154">
        <f>IF(ISNA(SUMIFS(INDEX('Model Participation Data'!$N$8:$DX$57,0,MATCH(CONCATENATE($J1127,O$6),'Model Participation Data'!$N$6:$DX$6,0)),'Model Participation Data'!$B$8:$B$57,$C1127,'Model Participation Data'!$C$8:$C$57,$D1127)),"-",SUMIFS(INDEX('Model Participation Data'!$N$8:$DX$57,0,MATCH(CONCATENATE($J1127,O$6),'Model Participation Data'!$N$6:$DX$6,0)),'Model Participation Data'!$B$8:$B$57,$C1127,'Model Participation Data'!$C$8:$C$57,$D1127))</f>
        <v>0</v>
      </c>
    </row>
    <row r="1128" spans="2:15" outlineLevel="1" x14ac:dyDescent="0.35">
      <c r="B1128" s="37" t="s">
        <v>80</v>
      </c>
      <c r="C1128" s="38" t="str">
        <f>IF(ISBLANK('Model Participation Data'!$B$52),"-",'Model Participation Data'!$B$52)</f>
        <v>-</v>
      </c>
      <c r="D1128" s="38" t="str">
        <f>IF(ISBLANK('Model Participation Data'!$C$52),"-",'Model Participation Data'!$C$52)</f>
        <v>-</v>
      </c>
      <c r="E1128" s="38" t="str">
        <f>IF(ISBLANK('Model Participation Data'!$D$52),"-",'Model Participation Data'!$D$52)</f>
        <v>-</v>
      </c>
      <c r="F1128" s="38" t="str">
        <f>IF(ISBLANK('Model Participation Data'!$E$52),"-",'Model Participation Data'!$E$52)</f>
        <v>-</v>
      </c>
      <c r="G1128" s="151" t="str">
        <f>IF(ISBLANK('Model Participation Data'!$F$52),"-",'Model Participation Data'!$F$52)</f>
        <v>-</v>
      </c>
      <c r="H1128" s="38">
        <v>4</v>
      </c>
      <c r="I1128" s="38">
        <v>3</v>
      </c>
      <c r="J1128" s="150" t="str">
        <f t="shared" si="59"/>
        <v>43</v>
      </c>
      <c r="K1128" s="38" t="str">
        <f>IF(ISBLANK('Model Participation Data'!$L$52),"-",'Model Participation Data'!$L$52)</f>
        <v>-</v>
      </c>
      <c r="L1128" s="39" t="str">
        <f>IF(ISBLANK('Model Participation Data'!$M$52),"-",'Model Participation Data'!$M$52)</f>
        <v>-</v>
      </c>
      <c r="M1128" s="43">
        <f>IF(ISNA(SUMIFS(INDEX('Model Participation Data'!$N$8:$DX$57,0,MATCH(CONCATENATE($J1128,M$6),'Model Participation Data'!$N$6:$DX$6,0)),'Model Participation Data'!$B$8:$B$57,$C1128,'Model Participation Data'!$C$8:$C$57,$D1128)),"-",SUMIFS(INDEX('Model Participation Data'!$N$8:$DX$57,0,MATCH(CONCATENATE($J1128,M$6),'Model Participation Data'!$N$6:$DX$6,0)),'Model Participation Data'!$B$8:$B$57,$C1128,'Model Participation Data'!$C$8:$C$57,$D1128))</f>
        <v>0</v>
      </c>
      <c r="N1128" s="43">
        <f>IF(ISNA(SUMIFS(INDEX('Model Participation Data'!$N$8:$DX$57,0,MATCH(CONCATENATE($J1128,N$6),'Model Participation Data'!$N$6:$DX$6,0)),'Model Participation Data'!$B$8:$B$57,$C1128,'Model Participation Data'!$C$8:$C$57,$D1128)),"-",SUMIFS(INDEX('Model Participation Data'!$N$8:$DX$57,0,MATCH(CONCATENATE($J1128,N$6),'Model Participation Data'!$N$6:$DX$6,0)),'Model Participation Data'!$B$8:$B$57,$C1128,'Model Participation Data'!$C$8:$C$57,$D1128))</f>
        <v>0</v>
      </c>
      <c r="O1128" s="154">
        <f>IF(ISNA(SUMIFS(INDEX('Model Participation Data'!$N$8:$DX$57,0,MATCH(CONCATENATE($J1128,O$6),'Model Participation Data'!$N$6:$DX$6,0)),'Model Participation Data'!$B$8:$B$57,$C1128,'Model Participation Data'!$C$8:$C$57,$D1128)),"-",SUMIFS(INDEX('Model Participation Data'!$N$8:$DX$57,0,MATCH(CONCATENATE($J1128,O$6),'Model Participation Data'!$N$6:$DX$6,0)),'Model Participation Data'!$B$8:$B$57,$C1128,'Model Participation Data'!$C$8:$C$57,$D1128))</f>
        <v>0</v>
      </c>
    </row>
    <row r="1129" spans="2:15" outlineLevel="1" x14ac:dyDescent="0.35">
      <c r="B1129" s="37" t="s">
        <v>80</v>
      </c>
      <c r="C1129" s="38" t="str">
        <f>IF(ISBLANK('Model Participation Data'!$B$52),"-",'Model Participation Data'!$B$52)</f>
        <v>-</v>
      </c>
      <c r="D1129" s="38" t="str">
        <f>IF(ISBLANK('Model Participation Data'!$C$52),"-",'Model Participation Data'!$C$52)</f>
        <v>-</v>
      </c>
      <c r="E1129" s="38" t="str">
        <f>IF(ISBLANK('Model Participation Data'!$D$52),"-",'Model Participation Data'!$D$52)</f>
        <v>-</v>
      </c>
      <c r="F1129" s="38" t="str">
        <f>IF(ISBLANK('Model Participation Data'!$E$52),"-",'Model Participation Data'!$E$52)</f>
        <v>-</v>
      </c>
      <c r="G1129" s="151" t="str">
        <f>IF(ISBLANK('Model Participation Data'!$F$52),"-",'Model Participation Data'!$F$52)</f>
        <v>-</v>
      </c>
      <c r="H1129" s="38">
        <v>4</v>
      </c>
      <c r="I1129" s="38">
        <v>4</v>
      </c>
      <c r="J1129" s="150" t="str">
        <f t="shared" ref="J1129:J1131" si="60">CONCATENATE(H1129,I1129)</f>
        <v>44</v>
      </c>
      <c r="K1129" s="38" t="str">
        <f>IF(ISBLANK('Model Participation Data'!$L$52),"-",'Model Participation Data'!$L$52)</f>
        <v>-</v>
      </c>
      <c r="L1129" s="39" t="str">
        <f>IF(ISBLANK('Model Participation Data'!$M$52),"-",'Model Participation Data'!$M$52)</f>
        <v>-</v>
      </c>
      <c r="M1129" s="43">
        <f>IF(ISNA(SUMIFS(INDEX('Model Participation Data'!$N$8:$DX$57,0,MATCH(CONCATENATE($J1129,M$6),'Model Participation Data'!$N$6:$DX$6,0)),'Model Participation Data'!$B$8:$B$57,$C1129,'Model Participation Data'!$C$8:$C$57,$D1129)),"-",SUMIFS(INDEX('Model Participation Data'!$N$8:$DX$57,0,MATCH(CONCATENATE($J1129,M$6),'Model Participation Data'!$N$6:$DX$6,0)),'Model Participation Data'!$B$8:$B$57,$C1129,'Model Participation Data'!$C$8:$C$57,$D1129))</f>
        <v>0</v>
      </c>
      <c r="N1129" s="43">
        <f>IF(ISNA(SUMIFS(INDEX('Model Participation Data'!$N$8:$DX$57,0,MATCH(CONCATENATE($J1129,N$6),'Model Participation Data'!$N$6:$DX$6,0)),'Model Participation Data'!$B$8:$B$57,$C1129,'Model Participation Data'!$C$8:$C$57,$D1129)),"-",SUMIFS(INDEX('Model Participation Data'!$N$8:$DX$57,0,MATCH(CONCATENATE($J1129,N$6),'Model Participation Data'!$N$6:$DX$6,0)),'Model Participation Data'!$B$8:$B$57,$C1129,'Model Participation Data'!$C$8:$C$57,$D1129))</f>
        <v>0</v>
      </c>
      <c r="O1129" s="154">
        <f>IF(ISNA(SUMIFS(INDEX('Model Participation Data'!$N$8:$DX$57,0,MATCH(CONCATENATE($J1129,O$6),'Model Participation Data'!$N$6:$DX$6,0)),'Model Participation Data'!$B$8:$B$57,$C1129,'Model Participation Data'!$C$8:$C$57,$D1129)),"-",SUMIFS(INDEX('Model Participation Data'!$N$8:$DX$57,0,MATCH(CONCATENATE($J1129,O$6),'Model Participation Data'!$N$6:$DX$6,0)),'Model Participation Data'!$B$8:$B$57,$C1129,'Model Participation Data'!$C$8:$C$57,$D1129))</f>
        <v>0</v>
      </c>
    </row>
    <row r="1130" spans="2:15" outlineLevel="1" x14ac:dyDescent="0.35">
      <c r="B1130" s="37" t="s">
        <v>80</v>
      </c>
      <c r="C1130" s="38" t="str">
        <f>IF(ISBLANK('Model Participation Data'!$B$52),"-",'Model Participation Data'!$B$52)</f>
        <v>-</v>
      </c>
      <c r="D1130" s="38" t="str">
        <f>IF(ISBLANK('Model Participation Data'!$C$52),"-",'Model Participation Data'!$C$52)</f>
        <v>-</v>
      </c>
      <c r="E1130" s="38" t="str">
        <f>IF(ISBLANK('Model Participation Data'!$D$52),"-",'Model Participation Data'!$D$52)</f>
        <v>-</v>
      </c>
      <c r="F1130" s="38" t="str">
        <f>IF(ISBLANK('Model Participation Data'!$E$52),"-",'Model Participation Data'!$E$52)</f>
        <v>-</v>
      </c>
      <c r="G1130" s="151" t="str">
        <f>IF(ISBLANK('Model Participation Data'!$F$52),"-",'Model Participation Data'!$F$52)</f>
        <v>-</v>
      </c>
      <c r="H1130" s="38">
        <v>4</v>
      </c>
      <c r="I1130" s="38">
        <v>5</v>
      </c>
      <c r="J1130" s="150" t="str">
        <f t="shared" si="60"/>
        <v>45</v>
      </c>
      <c r="K1130" s="38" t="str">
        <f>IF(ISBLANK('Model Participation Data'!$L$52),"-",'Model Participation Data'!$L$52)</f>
        <v>-</v>
      </c>
      <c r="L1130" s="39" t="str">
        <f>IF(ISBLANK('Model Participation Data'!$M$52),"-",'Model Participation Data'!$M$52)</f>
        <v>-</v>
      </c>
      <c r="M1130" s="43">
        <f>IF(ISNA(SUMIFS(INDEX('Model Participation Data'!$N$8:$DX$57,0,MATCH(CONCATENATE($J1130,M$6),'Model Participation Data'!$N$6:$DX$6,0)),'Model Participation Data'!$B$8:$B$57,$C1130,'Model Participation Data'!$C$8:$C$57,$D1130)),"-",SUMIFS(INDEX('Model Participation Data'!$N$8:$DX$57,0,MATCH(CONCATENATE($J1130,M$6),'Model Participation Data'!$N$6:$DX$6,0)),'Model Participation Data'!$B$8:$B$57,$C1130,'Model Participation Data'!$C$8:$C$57,$D1130))</f>
        <v>0</v>
      </c>
      <c r="N1130" s="43">
        <f>IF(ISNA(SUMIFS(INDEX('Model Participation Data'!$N$8:$DX$57,0,MATCH(CONCATENATE($J1130,N$6),'Model Participation Data'!$N$6:$DX$6,0)),'Model Participation Data'!$B$8:$B$57,$C1130,'Model Participation Data'!$C$8:$C$57,$D1130)),"-",SUMIFS(INDEX('Model Participation Data'!$N$8:$DX$57,0,MATCH(CONCATENATE($J1130,N$6),'Model Participation Data'!$N$6:$DX$6,0)),'Model Participation Data'!$B$8:$B$57,$C1130,'Model Participation Data'!$C$8:$C$57,$D1130))</f>
        <v>0</v>
      </c>
      <c r="O1130" s="154">
        <f>IF(ISNA(SUMIFS(INDEX('Model Participation Data'!$N$8:$DX$57,0,MATCH(CONCATENATE($J1130,O$6),'Model Participation Data'!$N$6:$DX$6,0)),'Model Participation Data'!$B$8:$B$57,$C1130,'Model Participation Data'!$C$8:$C$57,$D1130)),"-",SUMIFS(INDEX('Model Participation Data'!$N$8:$DX$57,0,MATCH(CONCATENATE($J1130,O$6),'Model Participation Data'!$N$6:$DX$6,0)),'Model Participation Data'!$B$8:$B$57,$C1130,'Model Participation Data'!$C$8:$C$57,$D1130))</f>
        <v>0</v>
      </c>
    </row>
    <row r="1131" spans="2:15" outlineLevel="1" x14ac:dyDescent="0.35">
      <c r="B1131" s="37" t="s">
        <v>80</v>
      </c>
      <c r="C1131" s="38" t="str">
        <f>IF(ISBLANK('Model Participation Data'!$B$52),"-",'Model Participation Data'!$B$52)</f>
        <v>-</v>
      </c>
      <c r="D1131" s="38" t="str">
        <f>IF(ISBLANK('Model Participation Data'!$C$52),"-",'Model Participation Data'!$C$52)</f>
        <v>-</v>
      </c>
      <c r="E1131" s="38" t="str">
        <f>IF(ISBLANK('Model Participation Data'!$D$52),"-",'Model Participation Data'!$D$52)</f>
        <v>-</v>
      </c>
      <c r="F1131" s="38" t="str">
        <f>IF(ISBLANK('Model Participation Data'!$E$52),"-",'Model Participation Data'!$E$52)</f>
        <v>-</v>
      </c>
      <c r="G1131" s="151" t="str">
        <f>IF(ISBLANK('Model Participation Data'!$F$52),"-",'Model Participation Data'!$F$52)</f>
        <v>-</v>
      </c>
      <c r="H1131" s="38">
        <v>4</v>
      </c>
      <c r="I1131" s="38" t="s">
        <v>65</v>
      </c>
      <c r="J1131" s="150" t="str">
        <f t="shared" si="60"/>
        <v>4Goal</v>
      </c>
      <c r="K1131" s="38" t="str">
        <f>IF(ISBLANK('Model Participation Data'!$L$52),"-",'Model Participation Data'!$L$52)</f>
        <v>-</v>
      </c>
      <c r="L1131" s="39" t="str">
        <f>IF(ISBLANK('Model Participation Data'!$M$52),"-",'Model Participation Data'!$M$52)</f>
        <v>-</v>
      </c>
      <c r="M1131" s="43" t="str">
        <f>IF(ISNA(SUMIFS(INDEX('Model Participation Data'!$N$8:$DX$57,0,MATCH(CONCATENATE($J1131,M$6),'Model Participation Data'!$N$6:$DX$6,0)),'Model Participation Data'!$B$8:$B$57,$C1131,'Model Participation Data'!$C$8:$C$57,$D1131)),"-",SUMIFS(INDEX('Model Participation Data'!$N$8:$DX$57,0,MATCH(CONCATENATE($J1131,M$6),'Model Participation Data'!$N$6:$DX$6,0)),'Model Participation Data'!$B$8:$B$57,$C1131,'Model Participation Data'!$C$8:$C$57,$D1131))</f>
        <v>-</v>
      </c>
      <c r="N1131" s="43" t="str">
        <f>IF(ISNA(SUMIFS(INDEX('Model Participation Data'!$N$8:$DX$57,0,MATCH(CONCATENATE($J1131,N$6),'Model Participation Data'!$N$6:$DX$6,0)),'Model Participation Data'!$B$8:$B$57,$C1131,'Model Participation Data'!$C$8:$C$57,$D1131)),"-",SUMIFS(INDEX('Model Participation Data'!$N$8:$DX$57,0,MATCH(CONCATENATE($J1131,N$6),'Model Participation Data'!$N$6:$DX$6,0)),'Model Participation Data'!$B$8:$B$57,$C1131,'Model Participation Data'!$C$8:$C$57,$D1131))</f>
        <v>-</v>
      </c>
      <c r="O1131" s="154">
        <f>IF(ISNA(SUMIFS(INDEX('Model Participation Data'!$N$8:$DX$57,0,MATCH(CONCATENATE($J1131,O$6),'Model Participation Data'!$N$6:$DX$6,0)),'Model Participation Data'!$B$8:$B$57,$C1131,'Model Participation Data'!$C$8:$C$57,$D1131)),"-",SUMIFS(INDEX('Model Participation Data'!$N$8:$DX$57,0,MATCH(CONCATENATE($J1131,O$6),'Model Participation Data'!$N$6:$DX$6,0)),'Model Participation Data'!$B$8:$B$57,$C1131,'Model Participation Data'!$C$8:$C$57,$D1131))</f>
        <v>0</v>
      </c>
    </row>
    <row r="1132" spans="2:15" outlineLevel="1" x14ac:dyDescent="0.35">
      <c r="B1132" s="37" t="s">
        <v>80</v>
      </c>
      <c r="C1132" s="38" t="str">
        <f>IF(ISBLANK('Model Participation Data'!$B$53),"-",'Model Participation Data'!$B$53)</f>
        <v>-</v>
      </c>
      <c r="D1132" s="38" t="str">
        <f>IF(ISBLANK('Model Participation Data'!$C$53),"-",'Model Participation Data'!$C$53)</f>
        <v>-</v>
      </c>
      <c r="E1132" s="38" t="str">
        <f>IF(ISBLANK('Model Participation Data'!$D$53),"-",'Model Participation Data'!$D$53)</f>
        <v>-</v>
      </c>
      <c r="F1132" s="38" t="str">
        <f>IF(ISBLANK('Model Participation Data'!$E$53),"-",'Model Participation Data'!$E$53)</f>
        <v>-</v>
      </c>
      <c r="G1132" s="151" t="str">
        <f>IF(ISBLANK('Model Participation Data'!$F$53),"-",'Model Participation Data'!$F$53)</f>
        <v>-</v>
      </c>
      <c r="H1132" s="38" t="s">
        <v>64</v>
      </c>
      <c r="I1132" s="38" t="s">
        <v>64</v>
      </c>
      <c r="J1132" s="150" t="str">
        <f t="shared" si="59"/>
        <v>BaselineBaseline</v>
      </c>
      <c r="K1132" s="38" t="str">
        <f>IF(ISBLANK('Model Participation Data'!$L$53),"-",'Model Participation Data'!$L$53)</f>
        <v>-</v>
      </c>
      <c r="L1132" s="39" t="str">
        <f>IF(ISBLANK('Model Participation Data'!$M$53),"-",'Model Participation Data'!$M$53)</f>
        <v>-</v>
      </c>
      <c r="M1132" s="43">
        <f>IF(ISNA(SUMIFS(INDEX('Model Participation Data'!$N$8:$DX$57,0,MATCH(CONCATENATE($J1132,M$6),'Model Participation Data'!$N$6:$DX$6,0)),'Model Participation Data'!$B$8:$B$57,$C1132,'Model Participation Data'!$C$8:$C$57,$D1132)),"-",SUMIFS(INDEX('Model Participation Data'!$N$8:$DX$57,0,MATCH(CONCATENATE($J1132,M$6),'Model Participation Data'!$N$6:$DX$6,0)),'Model Participation Data'!$B$8:$B$57,$C1132,'Model Participation Data'!$C$8:$C$57,$D1132))</f>
        <v>0</v>
      </c>
      <c r="N1132" s="43">
        <f>IF(ISNA(SUMIFS(INDEX('Model Participation Data'!$N$8:$DX$57,0,MATCH(CONCATENATE($J1132,N$6),'Model Participation Data'!$N$6:$DX$6,0)),'Model Participation Data'!$B$8:$B$57,$C1132,'Model Participation Data'!$C$8:$C$57,$D1132)),"-",SUMIFS(INDEX('Model Participation Data'!$N$8:$DX$57,0,MATCH(CONCATENATE($J1132,N$6),'Model Participation Data'!$N$6:$DX$6,0)),'Model Participation Data'!$B$8:$B$57,$C1132,'Model Participation Data'!$C$8:$C$57,$D1132))</f>
        <v>0</v>
      </c>
      <c r="O1132" s="154">
        <f>IF(ISNA(SUMIFS(INDEX('Model Participation Data'!$N$8:$DX$57,0,MATCH(CONCATENATE($J1132,O$6),'Model Participation Data'!$N$6:$DX$6,0)),'Model Participation Data'!$B$8:$B$57,$C1132,'Model Participation Data'!$C$8:$C$57,$D1132)),"-",SUMIFS(INDEX('Model Participation Data'!$N$8:$DX$57,0,MATCH(CONCATENATE($J1132,O$6),'Model Participation Data'!$N$6:$DX$6,0)),'Model Participation Data'!$B$8:$B$57,$C1132,'Model Participation Data'!$C$8:$C$57,$D1132))</f>
        <v>0</v>
      </c>
    </row>
    <row r="1133" spans="2:15" outlineLevel="1" x14ac:dyDescent="0.35">
      <c r="B1133" s="37" t="s">
        <v>80</v>
      </c>
      <c r="C1133" s="38" t="str">
        <f>IF(ISBLANK('Model Participation Data'!$B$53),"-",'Model Participation Data'!$B$53)</f>
        <v>-</v>
      </c>
      <c r="D1133" s="38" t="str">
        <f>IF(ISBLANK('Model Participation Data'!$C$53),"-",'Model Participation Data'!$C$53)</f>
        <v>-</v>
      </c>
      <c r="E1133" s="38" t="str">
        <f>IF(ISBLANK('Model Participation Data'!$D$53),"-",'Model Participation Data'!$D$53)</f>
        <v>-</v>
      </c>
      <c r="F1133" s="38" t="str">
        <f>IF(ISBLANK('Model Participation Data'!$E$53),"-",'Model Participation Data'!$E$53)</f>
        <v>-</v>
      </c>
      <c r="G1133" s="151" t="str">
        <f>IF(ISBLANK('Model Participation Data'!$F$53),"-",'Model Participation Data'!$F$53)</f>
        <v>-</v>
      </c>
      <c r="H1133" s="38">
        <v>1</v>
      </c>
      <c r="I1133" s="38">
        <v>1</v>
      </c>
      <c r="J1133" s="150" t="str">
        <f t="shared" si="59"/>
        <v>11</v>
      </c>
      <c r="K1133" s="38" t="str">
        <f>IF(ISBLANK('Model Participation Data'!$L$53),"-",'Model Participation Data'!$L$53)</f>
        <v>-</v>
      </c>
      <c r="L1133" s="39" t="str">
        <f>IF(ISBLANK('Model Participation Data'!$M$53),"-",'Model Participation Data'!$M$53)</f>
        <v>-</v>
      </c>
      <c r="M1133" s="43">
        <f>IF(ISNA(SUMIFS(INDEX('Model Participation Data'!$N$8:$DX$57,0,MATCH(CONCATENATE($J1133,M$6),'Model Participation Data'!$N$6:$DX$6,0)),'Model Participation Data'!$B$8:$B$57,$C1133,'Model Participation Data'!$C$8:$C$57,$D1133)),"-",SUMIFS(INDEX('Model Participation Data'!$N$8:$DX$57,0,MATCH(CONCATENATE($J1133,M$6),'Model Participation Data'!$N$6:$DX$6,0)),'Model Participation Data'!$B$8:$B$57,$C1133,'Model Participation Data'!$C$8:$C$57,$D1133))</f>
        <v>0</v>
      </c>
      <c r="N1133" s="43">
        <f>IF(ISNA(SUMIFS(INDEX('Model Participation Data'!$N$8:$DX$57,0,MATCH(CONCATENATE($J1133,N$6),'Model Participation Data'!$N$6:$DX$6,0)),'Model Participation Data'!$B$8:$B$57,$C1133,'Model Participation Data'!$C$8:$C$57,$D1133)),"-",SUMIFS(INDEX('Model Participation Data'!$N$8:$DX$57,0,MATCH(CONCATENATE($J1133,N$6),'Model Participation Data'!$N$6:$DX$6,0)),'Model Participation Data'!$B$8:$B$57,$C1133,'Model Participation Data'!$C$8:$C$57,$D1133))</f>
        <v>0</v>
      </c>
      <c r="O1133" s="154">
        <f>IF(ISNA(SUMIFS(INDEX('Model Participation Data'!$N$8:$DX$57,0,MATCH(CONCATENATE($J1133,O$6),'Model Participation Data'!$N$6:$DX$6,0)),'Model Participation Data'!$B$8:$B$57,$C1133,'Model Participation Data'!$C$8:$C$57,$D1133)),"-",SUMIFS(INDEX('Model Participation Data'!$N$8:$DX$57,0,MATCH(CONCATENATE($J1133,O$6),'Model Participation Data'!$N$6:$DX$6,0)),'Model Participation Data'!$B$8:$B$57,$C1133,'Model Participation Data'!$C$8:$C$57,$D1133))</f>
        <v>0</v>
      </c>
    </row>
    <row r="1134" spans="2:15" outlineLevel="1" x14ac:dyDescent="0.35">
      <c r="B1134" s="37" t="s">
        <v>80</v>
      </c>
      <c r="C1134" s="38" t="str">
        <f>IF(ISBLANK('Model Participation Data'!$B$53),"-",'Model Participation Data'!$B$53)</f>
        <v>-</v>
      </c>
      <c r="D1134" s="38" t="str">
        <f>IF(ISBLANK('Model Participation Data'!$C$53),"-",'Model Participation Data'!$C$53)</f>
        <v>-</v>
      </c>
      <c r="E1134" s="38" t="str">
        <f>IF(ISBLANK('Model Participation Data'!$D$53),"-",'Model Participation Data'!$D$53)</f>
        <v>-</v>
      </c>
      <c r="F1134" s="38" t="str">
        <f>IF(ISBLANK('Model Participation Data'!$E$53),"-",'Model Participation Data'!$E$53)</f>
        <v>-</v>
      </c>
      <c r="G1134" s="151" t="str">
        <f>IF(ISBLANK('Model Participation Data'!$F$53),"-",'Model Participation Data'!$F$53)</f>
        <v>-</v>
      </c>
      <c r="H1134" s="38">
        <v>1</v>
      </c>
      <c r="I1134" s="38">
        <v>2</v>
      </c>
      <c r="J1134" s="150" t="str">
        <f t="shared" si="59"/>
        <v>12</v>
      </c>
      <c r="K1134" s="38" t="str">
        <f>IF(ISBLANK('Model Participation Data'!$L$53),"-",'Model Participation Data'!$L$53)</f>
        <v>-</v>
      </c>
      <c r="L1134" s="39" t="str">
        <f>IF(ISBLANK('Model Participation Data'!$M$53),"-",'Model Participation Data'!$M$53)</f>
        <v>-</v>
      </c>
      <c r="M1134" s="43">
        <f>IF(ISNA(SUMIFS(INDEX('Model Participation Data'!$N$8:$DX$57,0,MATCH(CONCATENATE($J1134,M$6),'Model Participation Data'!$N$6:$DX$6,0)),'Model Participation Data'!$B$8:$B$57,$C1134,'Model Participation Data'!$C$8:$C$57,$D1134)),"-",SUMIFS(INDEX('Model Participation Data'!$N$8:$DX$57,0,MATCH(CONCATENATE($J1134,M$6),'Model Participation Data'!$N$6:$DX$6,0)),'Model Participation Data'!$B$8:$B$57,$C1134,'Model Participation Data'!$C$8:$C$57,$D1134))</f>
        <v>0</v>
      </c>
      <c r="N1134" s="43">
        <f>IF(ISNA(SUMIFS(INDEX('Model Participation Data'!$N$8:$DX$57,0,MATCH(CONCATENATE($J1134,N$6),'Model Participation Data'!$N$6:$DX$6,0)),'Model Participation Data'!$B$8:$B$57,$C1134,'Model Participation Data'!$C$8:$C$57,$D1134)),"-",SUMIFS(INDEX('Model Participation Data'!$N$8:$DX$57,0,MATCH(CONCATENATE($J1134,N$6),'Model Participation Data'!$N$6:$DX$6,0)),'Model Participation Data'!$B$8:$B$57,$C1134,'Model Participation Data'!$C$8:$C$57,$D1134))</f>
        <v>0</v>
      </c>
      <c r="O1134" s="154">
        <f>IF(ISNA(SUMIFS(INDEX('Model Participation Data'!$N$8:$DX$57,0,MATCH(CONCATENATE($J1134,O$6),'Model Participation Data'!$N$6:$DX$6,0)),'Model Participation Data'!$B$8:$B$57,$C1134,'Model Participation Data'!$C$8:$C$57,$D1134)),"-",SUMIFS(INDEX('Model Participation Data'!$N$8:$DX$57,0,MATCH(CONCATENATE($J1134,O$6),'Model Participation Data'!$N$6:$DX$6,0)),'Model Participation Data'!$B$8:$B$57,$C1134,'Model Participation Data'!$C$8:$C$57,$D1134))</f>
        <v>0</v>
      </c>
    </row>
    <row r="1135" spans="2:15" outlineLevel="1" x14ac:dyDescent="0.35">
      <c r="B1135" s="37" t="s">
        <v>80</v>
      </c>
      <c r="C1135" s="38" t="str">
        <f>IF(ISBLANK('Model Participation Data'!$B$53),"-",'Model Participation Data'!$B$53)</f>
        <v>-</v>
      </c>
      <c r="D1135" s="38" t="str">
        <f>IF(ISBLANK('Model Participation Data'!$C$53),"-",'Model Participation Data'!$C$53)</f>
        <v>-</v>
      </c>
      <c r="E1135" s="38" t="str">
        <f>IF(ISBLANK('Model Participation Data'!$D$53),"-",'Model Participation Data'!$D$53)</f>
        <v>-</v>
      </c>
      <c r="F1135" s="38" t="str">
        <f>IF(ISBLANK('Model Participation Data'!$E$53),"-",'Model Participation Data'!$E$53)</f>
        <v>-</v>
      </c>
      <c r="G1135" s="151" t="str">
        <f>IF(ISBLANK('Model Participation Data'!$F$53),"-",'Model Participation Data'!$F$53)</f>
        <v>-</v>
      </c>
      <c r="H1135" s="38">
        <v>1</v>
      </c>
      <c r="I1135" s="38">
        <v>3</v>
      </c>
      <c r="J1135" s="150" t="str">
        <f t="shared" si="59"/>
        <v>13</v>
      </c>
      <c r="K1135" s="38" t="str">
        <f>IF(ISBLANK('Model Participation Data'!$L$53),"-",'Model Participation Data'!$L$53)</f>
        <v>-</v>
      </c>
      <c r="L1135" s="39" t="str">
        <f>IF(ISBLANK('Model Participation Data'!$M$53),"-",'Model Participation Data'!$M$53)</f>
        <v>-</v>
      </c>
      <c r="M1135" s="43">
        <f>IF(ISNA(SUMIFS(INDEX('Model Participation Data'!$N$8:$DX$57,0,MATCH(CONCATENATE($J1135,M$6),'Model Participation Data'!$N$6:$DX$6,0)),'Model Participation Data'!$B$8:$B$57,$C1135,'Model Participation Data'!$C$8:$C$57,$D1135)),"-",SUMIFS(INDEX('Model Participation Data'!$N$8:$DX$57,0,MATCH(CONCATENATE($J1135,M$6),'Model Participation Data'!$N$6:$DX$6,0)),'Model Participation Data'!$B$8:$B$57,$C1135,'Model Participation Data'!$C$8:$C$57,$D1135))</f>
        <v>0</v>
      </c>
      <c r="N1135" s="43">
        <f>IF(ISNA(SUMIFS(INDEX('Model Participation Data'!$N$8:$DX$57,0,MATCH(CONCATENATE($J1135,N$6),'Model Participation Data'!$N$6:$DX$6,0)),'Model Participation Data'!$B$8:$B$57,$C1135,'Model Participation Data'!$C$8:$C$57,$D1135)),"-",SUMIFS(INDEX('Model Participation Data'!$N$8:$DX$57,0,MATCH(CONCATENATE($J1135,N$6),'Model Participation Data'!$N$6:$DX$6,0)),'Model Participation Data'!$B$8:$B$57,$C1135,'Model Participation Data'!$C$8:$C$57,$D1135))</f>
        <v>0</v>
      </c>
      <c r="O1135" s="154">
        <f>IF(ISNA(SUMIFS(INDEX('Model Participation Data'!$N$8:$DX$57,0,MATCH(CONCATENATE($J1135,O$6),'Model Participation Data'!$N$6:$DX$6,0)),'Model Participation Data'!$B$8:$B$57,$C1135,'Model Participation Data'!$C$8:$C$57,$D1135)),"-",SUMIFS(INDEX('Model Participation Data'!$N$8:$DX$57,0,MATCH(CONCATENATE($J1135,O$6),'Model Participation Data'!$N$6:$DX$6,0)),'Model Participation Data'!$B$8:$B$57,$C1135,'Model Participation Data'!$C$8:$C$57,$D1135))</f>
        <v>0</v>
      </c>
    </row>
    <row r="1136" spans="2:15" outlineLevel="1" x14ac:dyDescent="0.35">
      <c r="B1136" s="37" t="s">
        <v>80</v>
      </c>
      <c r="C1136" s="38" t="str">
        <f>IF(ISBLANK('Model Participation Data'!$B$53),"-",'Model Participation Data'!$B$53)</f>
        <v>-</v>
      </c>
      <c r="D1136" s="38" t="str">
        <f>IF(ISBLANK('Model Participation Data'!$C$53),"-",'Model Participation Data'!$C$53)</f>
        <v>-</v>
      </c>
      <c r="E1136" s="38" t="str">
        <f>IF(ISBLANK('Model Participation Data'!$D$53),"-",'Model Participation Data'!$D$53)</f>
        <v>-</v>
      </c>
      <c r="F1136" s="38" t="str">
        <f>IF(ISBLANK('Model Participation Data'!$E$53),"-",'Model Participation Data'!$E$53)</f>
        <v>-</v>
      </c>
      <c r="G1136" s="151" t="str">
        <f>IF(ISBLANK('Model Participation Data'!$F$53),"-",'Model Participation Data'!$F$53)</f>
        <v>-</v>
      </c>
      <c r="H1136" s="38">
        <v>1</v>
      </c>
      <c r="I1136" s="38">
        <v>4</v>
      </c>
      <c r="J1136" s="150" t="str">
        <f t="shared" si="59"/>
        <v>14</v>
      </c>
      <c r="K1136" s="38" t="str">
        <f>IF(ISBLANK('Model Participation Data'!$L$53),"-",'Model Participation Data'!$L$53)</f>
        <v>-</v>
      </c>
      <c r="L1136" s="39" t="str">
        <f>IF(ISBLANK('Model Participation Data'!$M$53),"-",'Model Participation Data'!$M$53)</f>
        <v>-</v>
      </c>
      <c r="M1136" s="43">
        <f>IF(ISNA(SUMIFS(INDEX('Model Participation Data'!$N$8:$DX$57,0,MATCH(CONCATENATE($J1136,M$6),'Model Participation Data'!$N$6:$DX$6,0)),'Model Participation Data'!$B$8:$B$57,$C1136,'Model Participation Data'!$C$8:$C$57,$D1136)),"-",SUMIFS(INDEX('Model Participation Data'!$N$8:$DX$57,0,MATCH(CONCATENATE($J1136,M$6),'Model Participation Data'!$N$6:$DX$6,0)),'Model Participation Data'!$B$8:$B$57,$C1136,'Model Participation Data'!$C$8:$C$57,$D1136))</f>
        <v>0</v>
      </c>
      <c r="N1136" s="43">
        <f>IF(ISNA(SUMIFS(INDEX('Model Participation Data'!$N$8:$DX$57,0,MATCH(CONCATENATE($J1136,N$6),'Model Participation Data'!$N$6:$DX$6,0)),'Model Participation Data'!$B$8:$B$57,$C1136,'Model Participation Data'!$C$8:$C$57,$D1136)),"-",SUMIFS(INDEX('Model Participation Data'!$N$8:$DX$57,0,MATCH(CONCATENATE($J1136,N$6),'Model Participation Data'!$N$6:$DX$6,0)),'Model Participation Data'!$B$8:$B$57,$C1136,'Model Participation Data'!$C$8:$C$57,$D1136))</f>
        <v>0</v>
      </c>
      <c r="O1136" s="154">
        <f>IF(ISNA(SUMIFS(INDEX('Model Participation Data'!$N$8:$DX$57,0,MATCH(CONCATENATE($J1136,O$6),'Model Participation Data'!$N$6:$DX$6,0)),'Model Participation Data'!$B$8:$B$57,$C1136,'Model Participation Data'!$C$8:$C$57,$D1136)),"-",SUMIFS(INDEX('Model Participation Data'!$N$8:$DX$57,0,MATCH(CONCATENATE($J1136,O$6),'Model Participation Data'!$N$6:$DX$6,0)),'Model Participation Data'!$B$8:$B$57,$C1136,'Model Participation Data'!$C$8:$C$57,$D1136))</f>
        <v>0</v>
      </c>
    </row>
    <row r="1137" spans="2:15" outlineLevel="1" x14ac:dyDescent="0.35">
      <c r="B1137" s="37" t="s">
        <v>80</v>
      </c>
      <c r="C1137" s="38" t="str">
        <f>IF(ISBLANK('Model Participation Data'!$B$53),"-",'Model Participation Data'!$B$53)</f>
        <v>-</v>
      </c>
      <c r="D1137" s="38" t="str">
        <f>IF(ISBLANK('Model Participation Data'!$C$53),"-",'Model Participation Data'!$C$53)</f>
        <v>-</v>
      </c>
      <c r="E1137" s="38" t="str">
        <f>IF(ISBLANK('Model Participation Data'!$D$53),"-",'Model Participation Data'!$D$53)</f>
        <v>-</v>
      </c>
      <c r="F1137" s="38" t="str">
        <f>IF(ISBLANK('Model Participation Data'!$E$53),"-",'Model Participation Data'!$E$53)</f>
        <v>-</v>
      </c>
      <c r="G1137" s="151" t="str">
        <f>IF(ISBLANK('Model Participation Data'!$F$53),"-",'Model Participation Data'!$F$53)</f>
        <v>-</v>
      </c>
      <c r="H1137" s="38">
        <v>1</v>
      </c>
      <c r="I1137" s="38">
        <v>5</v>
      </c>
      <c r="J1137" s="150" t="str">
        <f t="shared" si="59"/>
        <v>15</v>
      </c>
      <c r="K1137" s="38" t="str">
        <f>IF(ISBLANK('Model Participation Data'!$L$53),"-",'Model Participation Data'!$L$53)</f>
        <v>-</v>
      </c>
      <c r="L1137" s="39" t="str">
        <f>IF(ISBLANK('Model Participation Data'!$M$53),"-",'Model Participation Data'!$M$53)</f>
        <v>-</v>
      </c>
      <c r="M1137" s="43">
        <f>IF(ISNA(SUMIFS(INDEX('Model Participation Data'!$N$8:$DX$57,0,MATCH(CONCATENATE($J1137,M$6),'Model Participation Data'!$N$6:$DX$6,0)),'Model Participation Data'!$B$8:$B$57,$C1137,'Model Participation Data'!$C$8:$C$57,$D1137)),"-",SUMIFS(INDEX('Model Participation Data'!$N$8:$DX$57,0,MATCH(CONCATENATE($J1137,M$6),'Model Participation Data'!$N$6:$DX$6,0)),'Model Participation Data'!$B$8:$B$57,$C1137,'Model Participation Data'!$C$8:$C$57,$D1137))</f>
        <v>0</v>
      </c>
      <c r="N1137" s="43">
        <f>IF(ISNA(SUMIFS(INDEX('Model Participation Data'!$N$8:$DX$57,0,MATCH(CONCATENATE($J1137,N$6),'Model Participation Data'!$N$6:$DX$6,0)),'Model Participation Data'!$B$8:$B$57,$C1137,'Model Participation Data'!$C$8:$C$57,$D1137)),"-",SUMIFS(INDEX('Model Participation Data'!$N$8:$DX$57,0,MATCH(CONCATENATE($J1137,N$6),'Model Participation Data'!$N$6:$DX$6,0)),'Model Participation Data'!$B$8:$B$57,$C1137,'Model Participation Data'!$C$8:$C$57,$D1137))</f>
        <v>0</v>
      </c>
      <c r="O1137" s="154">
        <f>IF(ISNA(SUMIFS(INDEX('Model Participation Data'!$N$8:$DX$57,0,MATCH(CONCATENATE($J1137,O$6),'Model Participation Data'!$N$6:$DX$6,0)),'Model Participation Data'!$B$8:$B$57,$C1137,'Model Participation Data'!$C$8:$C$57,$D1137)),"-",SUMIFS(INDEX('Model Participation Data'!$N$8:$DX$57,0,MATCH(CONCATENATE($J1137,O$6),'Model Participation Data'!$N$6:$DX$6,0)),'Model Participation Data'!$B$8:$B$57,$C1137,'Model Participation Data'!$C$8:$C$57,$D1137))</f>
        <v>0</v>
      </c>
    </row>
    <row r="1138" spans="2:15" outlineLevel="1" x14ac:dyDescent="0.35">
      <c r="B1138" s="37" t="s">
        <v>80</v>
      </c>
      <c r="C1138" s="38" t="str">
        <f>IF(ISBLANK('Model Participation Data'!$B$53),"-",'Model Participation Data'!$B$53)</f>
        <v>-</v>
      </c>
      <c r="D1138" s="38" t="str">
        <f>IF(ISBLANK('Model Participation Data'!$C$53),"-",'Model Participation Data'!$C$53)</f>
        <v>-</v>
      </c>
      <c r="E1138" s="38" t="str">
        <f>IF(ISBLANK('Model Participation Data'!$D$53),"-",'Model Participation Data'!$D$53)</f>
        <v>-</v>
      </c>
      <c r="F1138" s="38" t="str">
        <f>IF(ISBLANK('Model Participation Data'!$E$53),"-",'Model Participation Data'!$E$53)</f>
        <v>-</v>
      </c>
      <c r="G1138" s="151" t="str">
        <f>IF(ISBLANK('Model Participation Data'!$F$53),"-",'Model Participation Data'!$F$53)</f>
        <v>-</v>
      </c>
      <c r="H1138" s="38">
        <v>1</v>
      </c>
      <c r="I1138" s="38" t="s">
        <v>65</v>
      </c>
      <c r="J1138" s="150" t="str">
        <f t="shared" si="59"/>
        <v>1Goal</v>
      </c>
      <c r="K1138" s="38" t="str">
        <f>IF(ISBLANK('Model Participation Data'!$L$53),"-",'Model Participation Data'!$L$53)</f>
        <v>-</v>
      </c>
      <c r="L1138" s="39" t="str">
        <f>IF(ISBLANK('Model Participation Data'!$M$53),"-",'Model Participation Data'!$M$53)</f>
        <v>-</v>
      </c>
      <c r="M1138" s="43" t="str">
        <f>IF(ISNA(SUMIFS(INDEX('Model Participation Data'!$N$8:$DX$57,0,MATCH(CONCATENATE($J1138,M$6),'Model Participation Data'!$N$6:$DX$6,0)),'Model Participation Data'!$B$8:$B$57,$C1138,'Model Participation Data'!$C$8:$C$57,$D1138)),"-",SUMIFS(INDEX('Model Participation Data'!$N$8:$DX$57,0,MATCH(CONCATENATE($J1138,M$6),'Model Participation Data'!$N$6:$DX$6,0)),'Model Participation Data'!$B$8:$B$57,$C1138,'Model Participation Data'!$C$8:$C$57,$D1138))</f>
        <v>-</v>
      </c>
      <c r="N1138" s="43" t="str">
        <f>IF(ISNA(SUMIFS(INDEX('Model Participation Data'!$N$8:$DX$57,0,MATCH(CONCATENATE($J1138,N$6),'Model Participation Data'!$N$6:$DX$6,0)),'Model Participation Data'!$B$8:$B$57,$C1138,'Model Participation Data'!$C$8:$C$57,$D1138)),"-",SUMIFS(INDEX('Model Participation Data'!$N$8:$DX$57,0,MATCH(CONCATENATE($J1138,N$6),'Model Participation Data'!$N$6:$DX$6,0)),'Model Participation Data'!$B$8:$B$57,$C1138,'Model Participation Data'!$C$8:$C$57,$D1138))</f>
        <v>-</v>
      </c>
      <c r="O1138" s="154">
        <f>IF(ISNA(SUMIFS(INDEX('Model Participation Data'!$N$8:$DX$57,0,MATCH(CONCATENATE($J1138,O$6),'Model Participation Data'!$N$6:$DX$6,0)),'Model Participation Data'!$B$8:$B$57,$C1138,'Model Participation Data'!$C$8:$C$57,$D1138)),"-",SUMIFS(INDEX('Model Participation Data'!$N$8:$DX$57,0,MATCH(CONCATENATE($J1138,O$6),'Model Participation Data'!$N$6:$DX$6,0)),'Model Participation Data'!$B$8:$B$57,$C1138,'Model Participation Data'!$C$8:$C$57,$D1138))</f>
        <v>0</v>
      </c>
    </row>
    <row r="1139" spans="2:15" outlineLevel="1" x14ac:dyDescent="0.35">
      <c r="B1139" s="37" t="s">
        <v>80</v>
      </c>
      <c r="C1139" s="38" t="str">
        <f>IF(ISBLANK('Model Participation Data'!$B$53),"-",'Model Participation Data'!$B$53)</f>
        <v>-</v>
      </c>
      <c r="D1139" s="38" t="str">
        <f>IF(ISBLANK('Model Participation Data'!$C$53),"-",'Model Participation Data'!$C$53)</f>
        <v>-</v>
      </c>
      <c r="E1139" s="38" t="str">
        <f>IF(ISBLANK('Model Participation Data'!$D$53),"-",'Model Participation Data'!$D$53)</f>
        <v>-</v>
      </c>
      <c r="F1139" s="38" t="str">
        <f>IF(ISBLANK('Model Participation Data'!$E$53),"-",'Model Participation Data'!$E$53)</f>
        <v>-</v>
      </c>
      <c r="G1139" s="151" t="str">
        <f>IF(ISBLANK('Model Participation Data'!$F$53),"-",'Model Participation Data'!$F$53)</f>
        <v>-</v>
      </c>
      <c r="H1139" s="38">
        <v>2</v>
      </c>
      <c r="I1139" s="38">
        <v>1</v>
      </c>
      <c r="J1139" s="150" t="str">
        <f t="shared" si="59"/>
        <v>21</v>
      </c>
      <c r="K1139" s="38" t="str">
        <f>IF(ISBLANK('Model Participation Data'!$L$53),"-",'Model Participation Data'!$L$53)</f>
        <v>-</v>
      </c>
      <c r="L1139" s="39" t="str">
        <f>IF(ISBLANK('Model Participation Data'!$M$53),"-",'Model Participation Data'!$M$53)</f>
        <v>-</v>
      </c>
      <c r="M1139" s="43">
        <f>IF(ISNA(SUMIFS(INDEX('Model Participation Data'!$N$8:$DX$57,0,MATCH(CONCATENATE($J1139,M$6),'Model Participation Data'!$N$6:$DX$6,0)),'Model Participation Data'!$B$8:$B$57,$C1139,'Model Participation Data'!$C$8:$C$57,$D1139)),"-",SUMIFS(INDEX('Model Participation Data'!$N$8:$DX$57,0,MATCH(CONCATENATE($J1139,M$6),'Model Participation Data'!$N$6:$DX$6,0)),'Model Participation Data'!$B$8:$B$57,$C1139,'Model Participation Data'!$C$8:$C$57,$D1139))</f>
        <v>0</v>
      </c>
      <c r="N1139" s="43">
        <f>IF(ISNA(SUMIFS(INDEX('Model Participation Data'!$N$8:$DX$57,0,MATCH(CONCATENATE($J1139,N$6),'Model Participation Data'!$N$6:$DX$6,0)),'Model Participation Data'!$B$8:$B$57,$C1139,'Model Participation Data'!$C$8:$C$57,$D1139)),"-",SUMIFS(INDEX('Model Participation Data'!$N$8:$DX$57,0,MATCH(CONCATENATE($J1139,N$6),'Model Participation Data'!$N$6:$DX$6,0)),'Model Participation Data'!$B$8:$B$57,$C1139,'Model Participation Data'!$C$8:$C$57,$D1139))</f>
        <v>0</v>
      </c>
      <c r="O1139" s="154">
        <f>IF(ISNA(SUMIFS(INDEX('Model Participation Data'!$N$8:$DX$57,0,MATCH(CONCATENATE($J1139,O$6),'Model Participation Data'!$N$6:$DX$6,0)),'Model Participation Data'!$B$8:$B$57,$C1139,'Model Participation Data'!$C$8:$C$57,$D1139)),"-",SUMIFS(INDEX('Model Participation Data'!$N$8:$DX$57,0,MATCH(CONCATENATE($J1139,O$6),'Model Participation Data'!$N$6:$DX$6,0)),'Model Participation Data'!$B$8:$B$57,$C1139,'Model Participation Data'!$C$8:$C$57,$D1139))</f>
        <v>0</v>
      </c>
    </row>
    <row r="1140" spans="2:15" outlineLevel="1" x14ac:dyDescent="0.35">
      <c r="B1140" s="37" t="s">
        <v>80</v>
      </c>
      <c r="C1140" s="38" t="str">
        <f>IF(ISBLANK('Model Participation Data'!$B$53),"-",'Model Participation Data'!$B$53)</f>
        <v>-</v>
      </c>
      <c r="D1140" s="38" t="str">
        <f>IF(ISBLANK('Model Participation Data'!$C$53),"-",'Model Participation Data'!$C$53)</f>
        <v>-</v>
      </c>
      <c r="E1140" s="38" t="str">
        <f>IF(ISBLANK('Model Participation Data'!$D$53),"-",'Model Participation Data'!$D$53)</f>
        <v>-</v>
      </c>
      <c r="F1140" s="38" t="str">
        <f>IF(ISBLANK('Model Participation Data'!$E$53),"-",'Model Participation Data'!$E$53)</f>
        <v>-</v>
      </c>
      <c r="G1140" s="151" t="str">
        <f>IF(ISBLANK('Model Participation Data'!$F$53),"-",'Model Participation Data'!$F$53)</f>
        <v>-</v>
      </c>
      <c r="H1140" s="38">
        <v>2</v>
      </c>
      <c r="I1140" s="38">
        <v>2</v>
      </c>
      <c r="J1140" s="150" t="str">
        <f t="shared" si="59"/>
        <v>22</v>
      </c>
      <c r="K1140" s="38" t="str">
        <f>IF(ISBLANK('Model Participation Data'!$L$53),"-",'Model Participation Data'!$L$53)</f>
        <v>-</v>
      </c>
      <c r="L1140" s="39" t="str">
        <f>IF(ISBLANK('Model Participation Data'!$M$53),"-",'Model Participation Data'!$M$53)</f>
        <v>-</v>
      </c>
      <c r="M1140" s="43">
        <f>IF(ISNA(SUMIFS(INDEX('Model Participation Data'!$N$8:$DX$57,0,MATCH(CONCATENATE($J1140,M$6),'Model Participation Data'!$N$6:$DX$6,0)),'Model Participation Data'!$B$8:$B$57,$C1140,'Model Participation Data'!$C$8:$C$57,$D1140)),"-",SUMIFS(INDEX('Model Participation Data'!$N$8:$DX$57,0,MATCH(CONCATENATE($J1140,M$6),'Model Participation Data'!$N$6:$DX$6,0)),'Model Participation Data'!$B$8:$B$57,$C1140,'Model Participation Data'!$C$8:$C$57,$D1140))</f>
        <v>0</v>
      </c>
      <c r="N1140" s="43">
        <f>IF(ISNA(SUMIFS(INDEX('Model Participation Data'!$N$8:$DX$57,0,MATCH(CONCATENATE($J1140,N$6),'Model Participation Data'!$N$6:$DX$6,0)),'Model Participation Data'!$B$8:$B$57,$C1140,'Model Participation Data'!$C$8:$C$57,$D1140)),"-",SUMIFS(INDEX('Model Participation Data'!$N$8:$DX$57,0,MATCH(CONCATENATE($J1140,N$6),'Model Participation Data'!$N$6:$DX$6,0)),'Model Participation Data'!$B$8:$B$57,$C1140,'Model Participation Data'!$C$8:$C$57,$D1140))</f>
        <v>0</v>
      </c>
      <c r="O1140" s="154">
        <f>IF(ISNA(SUMIFS(INDEX('Model Participation Data'!$N$8:$DX$57,0,MATCH(CONCATENATE($J1140,O$6),'Model Participation Data'!$N$6:$DX$6,0)),'Model Participation Data'!$B$8:$B$57,$C1140,'Model Participation Data'!$C$8:$C$57,$D1140)),"-",SUMIFS(INDEX('Model Participation Data'!$N$8:$DX$57,0,MATCH(CONCATENATE($J1140,O$6),'Model Participation Data'!$N$6:$DX$6,0)),'Model Participation Data'!$B$8:$B$57,$C1140,'Model Participation Data'!$C$8:$C$57,$D1140))</f>
        <v>0</v>
      </c>
    </row>
    <row r="1141" spans="2:15" outlineLevel="1" x14ac:dyDescent="0.35">
      <c r="B1141" s="37" t="s">
        <v>80</v>
      </c>
      <c r="C1141" s="38" t="str">
        <f>IF(ISBLANK('Model Participation Data'!$B$53),"-",'Model Participation Data'!$B$53)</f>
        <v>-</v>
      </c>
      <c r="D1141" s="38" t="str">
        <f>IF(ISBLANK('Model Participation Data'!$C$53),"-",'Model Participation Data'!$C$53)</f>
        <v>-</v>
      </c>
      <c r="E1141" s="38" t="str">
        <f>IF(ISBLANK('Model Participation Data'!$D$53),"-",'Model Participation Data'!$D$53)</f>
        <v>-</v>
      </c>
      <c r="F1141" s="38" t="str">
        <f>IF(ISBLANK('Model Participation Data'!$E$53),"-",'Model Participation Data'!$E$53)</f>
        <v>-</v>
      </c>
      <c r="G1141" s="151" t="str">
        <f>IF(ISBLANK('Model Participation Data'!$F$53),"-",'Model Participation Data'!$F$53)</f>
        <v>-</v>
      </c>
      <c r="H1141" s="38">
        <v>2</v>
      </c>
      <c r="I1141" s="38">
        <v>3</v>
      </c>
      <c r="J1141" s="150" t="str">
        <f t="shared" si="59"/>
        <v>23</v>
      </c>
      <c r="K1141" s="38" t="str">
        <f>IF(ISBLANK('Model Participation Data'!$L$53),"-",'Model Participation Data'!$L$53)</f>
        <v>-</v>
      </c>
      <c r="L1141" s="39" t="str">
        <f>IF(ISBLANK('Model Participation Data'!$M$53),"-",'Model Participation Data'!$M$53)</f>
        <v>-</v>
      </c>
      <c r="M1141" s="43">
        <f>IF(ISNA(SUMIFS(INDEX('Model Participation Data'!$N$8:$DX$57,0,MATCH(CONCATENATE($J1141,M$6),'Model Participation Data'!$N$6:$DX$6,0)),'Model Participation Data'!$B$8:$B$57,$C1141,'Model Participation Data'!$C$8:$C$57,$D1141)),"-",SUMIFS(INDEX('Model Participation Data'!$N$8:$DX$57,0,MATCH(CONCATENATE($J1141,M$6),'Model Participation Data'!$N$6:$DX$6,0)),'Model Participation Data'!$B$8:$B$57,$C1141,'Model Participation Data'!$C$8:$C$57,$D1141))</f>
        <v>0</v>
      </c>
      <c r="N1141" s="43">
        <f>IF(ISNA(SUMIFS(INDEX('Model Participation Data'!$N$8:$DX$57,0,MATCH(CONCATENATE($J1141,N$6),'Model Participation Data'!$N$6:$DX$6,0)),'Model Participation Data'!$B$8:$B$57,$C1141,'Model Participation Data'!$C$8:$C$57,$D1141)),"-",SUMIFS(INDEX('Model Participation Data'!$N$8:$DX$57,0,MATCH(CONCATENATE($J1141,N$6),'Model Participation Data'!$N$6:$DX$6,0)),'Model Participation Data'!$B$8:$B$57,$C1141,'Model Participation Data'!$C$8:$C$57,$D1141))</f>
        <v>0</v>
      </c>
      <c r="O1141" s="154">
        <f>IF(ISNA(SUMIFS(INDEX('Model Participation Data'!$N$8:$DX$57,0,MATCH(CONCATENATE($J1141,O$6),'Model Participation Data'!$N$6:$DX$6,0)),'Model Participation Data'!$B$8:$B$57,$C1141,'Model Participation Data'!$C$8:$C$57,$D1141)),"-",SUMIFS(INDEX('Model Participation Data'!$N$8:$DX$57,0,MATCH(CONCATENATE($J1141,O$6),'Model Participation Data'!$N$6:$DX$6,0)),'Model Participation Data'!$B$8:$B$57,$C1141,'Model Participation Data'!$C$8:$C$57,$D1141))</f>
        <v>0</v>
      </c>
    </row>
    <row r="1142" spans="2:15" outlineLevel="1" x14ac:dyDescent="0.35">
      <c r="B1142" s="37" t="s">
        <v>80</v>
      </c>
      <c r="C1142" s="38" t="str">
        <f>IF(ISBLANK('Model Participation Data'!$B$53),"-",'Model Participation Data'!$B$53)</f>
        <v>-</v>
      </c>
      <c r="D1142" s="38" t="str">
        <f>IF(ISBLANK('Model Participation Data'!$C$53),"-",'Model Participation Data'!$C$53)</f>
        <v>-</v>
      </c>
      <c r="E1142" s="38" t="str">
        <f>IF(ISBLANK('Model Participation Data'!$D$53),"-",'Model Participation Data'!$D$53)</f>
        <v>-</v>
      </c>
      <c r="F1142" s="38" t="str">
        <f>IF(ISBLANK('Model Participation Data'!$E$53),"-",'Model Participation Data'!$E$53)</f>
        <v>-</v>
      </c>
      <c r="G1142" s="151" t="str">
        <f>IF(ISBLANK('Model Participation Data'!$F$53),"-",'Model Participation Data'!$F$53)</f>
        <v>-</v>
      </c>
      <c r="H1142" s="38">
        <v>2</v>
      </c>
      <c r="I1142" s="38">
        <v>4</v>
      </c>
      <c r="J1142" s="150" t="str">
        <f t="shared" si="59"/>
        <v>24</v>
      </c>
      <c r="K1142" s="38" t="str">
        <f>IF(ISBLANK('Model Participation Data'!$L$53),"-",'Model Participation Data'!$L$53)</f>
        <v>-</v>
      </c>
      <c r="L1142" s="39" t="str">
        <f>IF(ISBLANK('Model Participation Data'!$M$53),"-",'Model Participation Data'!$M$53)</f>
        <v>-</v>
      </c>
      <c r="M1142" s="43">
        <f>IF(ISNA(SUMIFS(INDEX('Model Participation Data'!$N$8:$DX$57,0,MATCH(CONCATENATE($J1142,M$6),'Model Participation Data'!$N$6:$DX$6,0)),'Model Participation Data'!$B$8:$B$57,$C1142,'Model Participation Data'!$C$8:$C$57,$D1142)),"-",SUMIFS(INDEX('Model Participation Data'!$N$8:$DX$57,0,MATCH(CONCATENATE($J1142,M$6),'Model Participation Data'!$N$6:$DX$6,0)),'Model Participation Data'!$B$8:$B$57,$C1142,'Model Participation Data'!$C$8:$C$57,$D1142))</f>
        <v>0</v>
      </c>
      <c r="N1142" s="43">
        <f>IF(ISNA(SUMIFS(INDEX('Model Participation Data'!$N$8:$DX$57,0,MATCH(CONCATENATE($J1142,N$6),'Model Participation Data'!$N$6:$DX$6,0)),'Model Participation Data'!$B$8:$B$57,$C1142,'Model Participation Data'!$C$8:$C$57,$D1142)),"-",SUMIFS(INDEX('Model Participation Data'!$N$8:$DX$57,0,MATCH(CONCATENATE($J1142,N$6),'Model Participation Data'!$N$6:$DX$6,0)),'Model Participation Data'!$B$8:$B$57,$C1142,'Model Participation Data'!$C$8:$C$57,$D1142))</f>
        <v>0</v>
      </c>
      <c r="O1142" s="154">
        <f>IF(ISNA(SUMIFS(INDEX('Model Participation Data'!$N$8:$DX$57,0,MATCH(CONCATENATE($J1142,O$6),'Model Participation Data'!$N$6:$DX$6,0)),'Model Participation Data'!$B$8:$B$57,$C1142,'Model Participation Data'!$C$8:$C$57,$D1142)),"-",SUMIFS(INDEX('Model Participation Data'!$N$8:$DX$57,0,MATCH(CONCATENATE($J1142,O$6),'Model Participation Data'!$N$6:$DX$6,0)),'Model Participation Data'!$B$8:$B$57,$C1142,'Model Participation Data'!$C$8:$C$57,$D1142))</f>
        <v>0</v>
      </c>
    </row>
    <row r="1143" spans="2:15" outlineLevel="1" x14ac:dyDescent="0.35">
      <c r="B1143" s="37" t="s">
        <v>80</v>
      </c>
      <c r="C1143" s="38" t="str">
        <f>IF(ISBLANK('Model Participation Data'!$B$53),"-",'Model Participation Data'!$B$53)</f>
        <v>-</v>
      </c>
      <c r="D1143" s="38" t="str">
        <f>IF(ISBLANK('Model Participation Data'!$C$53),"-",'Model Participation Data'!$C$53)</f>
        <v>-</v>
      </c>
      <c r="E1143" s="38" t="str">
        <f>IF(ISBLANK('Model Participation Data'!$D$53),"-",'Model Participation Data'!$D$53)</f>
        <v>-</v>
      </c>
      <c r="F1143" s="38" t="str">
        <f>IF(ISBLANK('Model Participation Data'!$E$53),"-",'Model Participation Data'!$E$53)</f>
        <v>-</v>
      </c>
      <c r="G1143" s="151" t="str">
        <f>IF(ISBLANK('Model Participation Data'!$F$53),"-",'Model Participation Data'!$F$53)</f>
        <v>-</v>
      </c>
      <c r="H1143" s="38">
        <v>2</v>
      </c>
      <c r="I1143" s="38">
        <v>5</v>
      </c>
      <c r="J1143" s="150" t="str">
        <f t="shared" si="59"/>
        <v>25</v>
      </c>
      <c r="K1143" s="38" t="str">
        <f>IF(ISBLANK('Model Participation Data'!$L$53),"-",'Model Participation Data'!$L$53)</f>
        <v>-</v>
      </c>
      <c r="L1143" s="39" t="str">
        <f>IF(ISBLANK('Model Participation Data'!$M$53),"-",'Model Participation Data'!$M$53)</f>
        <v>-</v>
      </c>
      <c r="M1143" s="43">
        <f>IF(ISNA(SUMIFS(INDEX('Model Participation Data'!$N$8:$DX$57,0,MATCH(CONCATENATE($J1143,M$6),'Model Participation Data'!$N$6:$DX$6,0)),'Model Participation Data'!$B$8:$B$57,$C1143,'Model Participation Data'!$C$8:$C$57,$D1143)),"-",SUMIFS(INDEX('Model Participation Data'!$N$8:$DX$57,0,MATCH(CONCATENATE($J1143,M$6),'Model Participation Data'!$N$6:$DX$6,0)),'Model Participation Data'!$B$8:$B$57,$C1143,'Model Participation Data'!$C$8:$C$57,$D1143))</f>
        <v>0</v>
      </c>
      <c r="N1143" s="43">
        <f>IF(ISNA(SUMIFS(INDEX('Model Participation Data'!$N$8:$DX$57,0,MATCH(CONCATENATE($J1143,N$6),'Model Participation Data'!$N$6:$DX$6,0)),'Model Participation Data'!$B$8:$B$57,$C1143,'Model Participation Data'!$C$8:$C$57,$D1143)),"-",SUMIFS(INDEX('Model Participation Data'!$N$8:$DX$57,0,MATCH(CONCATENATE($J1143,N$6),'Model Participation Data'!$N$6:$DX$6,0)),'Model Participation Data'!$B$8:$B$57,$C1143,'Model Participation Data'!$C$8:$C$57,$D1143))</f>
        <v>0</v>
      </c>
      <c r="O1143" s="154">
        <f>IF(ISNA(SUMIFS(INDEX('Model Participation Data'!$N$8:$DX$57,0,MATCH(CONCATENATE($J1143,O$6),'Model Participation Data'!$N$6:$DX$6,0)),'Model Participation Data'!$B$8:$B$57,$C1143,'Model Participation Data'!$C$8:$C$57,$D1143)),"-",SUMIFS(INDEX('Model Participation Data'!$N$8:$DX$57,0,MATCH(CONCATENATE($J1143,O$6),'Model Participation Data'!$N$6:$DX$6,0)),'Model Participation Data'!$B$8:$B$57,$C1143,'Model Participation Data'!$C$8:$C$57,$D1143))</f>
        <v>0</v>
      </c>
    </row>
    <row r="1144" spans="2:15" outlineLevel="1" x14ac:dyDescent="0.35">
      <c r="B1144" s="37" t="s">
        <v>80</v>
      </c>
      <c r="C1144" s="38" t="str">
        <f>IF(ISBLANK('Model Participation Data'!$B$53),"-",'Model Participation Data'!$B$53)</f>
        <v>-</v>
      </c>
      <c r="D1144" s="38" t="str">
        <f>IF(ISBLANK('Model Participation Data'!$C$53),"-",'Model Participation Data'!$C$53)</f>
        <v>-</v>
      </c>
      <c r="E1144" s="38" t="str">
        <f>IF(ISBLANK('Model Participation Data'!$D$53),"-",'Model Participation Data'!$D$53)</f>
        <v>-</v>
      </c>
      <c r="F1144" s="38" t="str">
        <f>IF(ISBLANK('Model Participation Data'!$E$53),"-",'Model Participation Data'!$E$53)</f>
        <v>-</v>
      </c>
      <c r="G1144" s="151" t="str">
        <f>IF(ISBLANK('Model Participation Data'!$F$53),"-",'Model Participation Data'!$F$53)</f>
        <v>-</v>
      </c>
      <c r="H1144" s="38">
        <v>2</v>
      </c>
      <c r="I1144" s="38" t="s">
        <v>65</v>
      </c>
      <c r="J1144" s="150" t="str">
        <f t="shared" si="59"/>
        <v>2Goal</v>
      </c>
      <c r="K1144" s="38" t="str">
        <f>IF(ISBLANK('Model Participation Data'!$L$53),"-",'Model Participation Data'!$L$53)</f>
        <v>-</v>
      </c>
      <c r="L1144" s="39" t="str">
        <f>IF(ISBLANK('Model Participation Data'!$M$53),"-",'Model Participation Data'!$M$53)</f>
        <v>-</v>
      </c>
      <c r="M1144" s="43" t="str">
        <f>IF(ISNA(SUMIFS(INDEX('Model Participation Data'!$N$8:$DX$57,0,MATCH(CONCATENATE($J1144,M$6),'Model Participation Data'!$N$6:$DX$6,0)),'Model Participation Data'!$B$8:$B$57,$C1144,'Model Participation Data'!$C$8:$C$57,$D1144)),"-",SUMIFS(INDEX('Model Participation Data'!$N$8:$DX$57,0,MATCH(CONCATENATE($J1144,M$6),'Model Participation Data'!$N$6:$DX$6,0)),'Model Participation Data'!$B$8:$B$57,$C1144,'Model Participation Data'!$C$8:$C$57,$D1144))</f>
        <v>-</v>
      </c>
      <c r="N1144" s="43" t="str">
        <f>IF(ISNA(SUMIFS(INDEX('Model Participation Data'!$N$8:$DX$57,0,MATCH(CONCATENATE($J1144,N$6),'Model Participation Data'!$N$6:$DX$6,0)),'Model Participation Data'!$B$8:$B$57,$C1144,'Model Participation Data'!$C$8:$C$57,$D1144)),"-",SUMIFS(INDEX('Model Participation Data'!$N$8:$DX$57,0,MATCH(CONCATENATE($J1144,N$6),'Model Participation Data'!$N$6:$DX$6,0)),'Model Participation Data'!$B$8:$B$57,$C1144,'Model Participation Data'!$C$8:$C$57,$D1144))</f>
        <v>-</v>
      </c>
      <c r="O1144" s="154">
        <f>IF(ISNA(SUMIFS(INDEX('Model Participation Data'!$N$8:$DX$57,0,MATCH(CONCATENATE($J1144,O$6),'Model Participation Data'!$N$6:$DX$6,0)),'Model Participation Data'!$B$8:$B$57,$C1144,'Model Participation Data'!$C$8:$C$57,$D1144)),"-",SUMIFS(INDEX('Model Participation Data'!$N$8:$DX$57,0,MATCH(CONCATENATE($J1144,O$6),'Model Participation Data'!$N$6:$DX$6,0)),'Model Participation Data'!$B$8:$B$57,$C1144,'Model Participation Data'!$C$8:$C$57,$D1144))</f>
        <v>0</v>
      </c>
    </row>
    <row r="1145" spans="2:15" outlineLevel="1" x14ac:dyDescent="0.35">
      <c r="B1145" s="37" t="s">
        <v>80</v>
      </c>
      <c r="C1145" s="38" t="str">
        <f>IF(ISBLANK('Model Participation Data'!$B$53),"-",'Model Participation Data'!$B$53)</f>
        <v>-</v>
      </c>
      <c r="D1145" s="38" t="str">
        <f>IF(ISBLANK('Model Participation Data'!$C$53),"-",'Model Participation Data'!$C$53)</f>
        <v>-</v>
      </c>
      <c r="E1145" s="38" t="str">
        <f>IF(ISBLANK('Model Participation Data'!$D$53),"-",'Model Participation Data'!$D$53)</f>
        <v>-</v>
      </c>
      <c r="F1145" s="38" t="str">
        <f>IF(ISBLANK('Model Participation Data'!$E$53),"-",'Model Participation Data'!$E$53)</f>
        <v>-</v>
      </c>
      <c r="G1145" s="151" t="str">
        <f>IF(ISBLANK('Model Participation Data'!$F$53),"-",'Model Participation Data'!$F$53)</f>
        <v>-</v>
      </c>
      <c r="H1145" s="38">
        <v>3</v>
      </c>
      <c r="I1145" s="38">
        <v>1</v>
      </c>
      <c r="J1145" s="150" t="str">
        <f t="shared" si="59"/>
        <v>31</v>
      </c>
      <c r="K1145" s="38" t="str">
        <f>IF(ISBLANK('Model Participation Data'!$L$53),"-",'Model Participation Data'!$L$53)</f>
        <v>-</v>
      </c>
      <c r="L1145" s="39" t="str">
        <f>IF(ISBLANK('Model Participation Data'!$M$53),"-",'Model Participation Data'!$M$53)</f>
        <v>-</v>
      </c>
      <c r="M1145" s="43">
        <f>IF(ISNA(SUMIFS(INDEX('Model Participation Data'!$N$8:$DX$57,0,MATCH(CONCATENATE($J1145,M$6),'Model Participation Data'!$N$6:$DX$6,0)),'Model Participation Data'!$B$8:$B$57,$C1145,'Model Participation Data'!$C$8:$C$57,$D1145)),"-",SUMIFS(INDEX('Model Participation Data'!$N$8:$DX$57,0,MATCH(CONCATENATE($J1145,M$6),'Model Participation Data'!$N$6:$DX$6,0)),'Model Participation Data'!$B$8:$B$57,$C1145,'Model Participation Data'!$C$8:$C$57,$D1145))</f>
        <v>0</v>
      </c>
      <c r="N1145" s="43">
        <f>IF(ISNA(SUMIFS(INDEX('Model Participation Data'!$N$8:$DX$57,0,MATCH(CONCATENATE($J1145,N$6),'Model Participation Data'!$N$6:$DX$6,0)),'Model Participation Data'!$B$8:$B$57,$C1145,'Model Participation Data'!$C$8:$C$57,$D1145)),"-",SUMIFS(INDEX('Model Participation Data'!$N$8:$DX$57,0,MATCH(CONCATENATE($J1145,N$6),'Model Participation Data'!$N$6:$DX$6,0)),'Model Participation Data'!$B$8:$B$57,$C1145,'Model Participation Data'!$C$8:$C$57,$D1145))</f>
        <v>0</v>
      </c>
      <c r="O1145" s="154">
        <f>IF(ISNA(SUMIFS(INDEX('Model Participation Data'!$N$8:$DX$57,0,MATCH(CONCATENATE($J1145,O$6),'Model Participation Data'!$N$6:$DX$6,0)),'Model Participation Data'!$B$8:$B$57,$C1145,'Model Participation Data'!$C$8:$C$57,$D1145)),"-",SUMIFS(INDEX('Model Participation Data'!$N$8:$DX$57,0,MATCH(CONCATENATE($J1145,O$6),'Model Participation Data'!$N$6:$DX$6,0)),'Model Participation Data'!$B$8:$B$57,$C1145,'Model Participation Data'!$C$8:$C$57,$D1145))</f>
        <v>0</v>
      </c>
    </row>
    <row r="1146" spans="2:15" outlineLevel="1" x14ac:dyDescent="0.35">
      <c r="B1146" s="37" t="s">
        <v>80</v>
      </c>
      <c r="C1146" s="38" t="str">
        <f>IF(ISBLANK('Model Participation Data'!$B$53),"-",'Model Participation Data'!$B$53)</f>
        <v>-</v>
      </c>
      <c r="D1146" s="38" t="str">
        <f>IF(ISBLANK('Model Participation Data'!$C$53),"-",'Model Participation Data'!$C$53)</f>
        <v>-</v>
      </c>
      <c r="E1146" s="38" t="str">
        <f>IF(ISBLANK('Model Participation Data'!$D$53),"-",'Model Participation Data'!$D$53)</f>
        <v>-</v>
      </c>
      <c r="F1146" s="38" t="str">
        <f>IF(ISBLANK('Model Participation Data'!$E$53),"-",'Model Participation Data'!$E$53)</f>
        <v>-</v>
      </c>
      <c r="G1146" s="151" t="str">
        <f>IF(ISBLANK('Model Participation Data'!$F$53),"-",'Model Participation Data'!$F$53)</f>
        <v>-</v>
      </c>
      <c r="H1146" s="38">
        <v>3</v>
      </c>
      <c r="I1146" s="38">
        <v>2</v>
      </c>
      <c r="J1146" s="150" t="str">
        <f t="shared" si="59"/>
        <v>32</v>
      </c>
      <c r="K1146" s="38" t="str">
        <f>IF(ISBLANK('Model Participation Data'!$L$53),"-",'Model Participation Data'!$L$53)</f>
        <v>-</v>
      </c>
      <c r="L1146" s="39" t="str">
        <f>IF(ISBLANK('Model Participation Data'!$M$53),"-",'Model Participation Data'!$M$53)</f>
        <v>-</v>
      </c>
      <c r="M1146" s="43">
        <f>IF(ISNA(SUMIFS(INDEX('Model Participation Data'!$N$8:$DX$57,0,MATCH(CONCATENATE($J1146,M$6),'Model Participation Data'!$N$6:$DX$6,0)),'Model Participation Data'!$B$8:$B$57,$C1146,'Model Participation Data'!$C$8:$C$57,$D1146)),"-",SUMIFS(INDEX('Model Participation Data'!$N$8:$DX$57,0,MATCH(CONCATENATE($J1146,M$6),'Model Participation Data'!$N$6:$DX$6,0)),'Model Participation Data'!$B$8:$B$57,$C1146,'Model Participation Data'!$C$8:$C$57,$D1146))</f>
        <v>0</v>
      </c>
      <c r="N1146" s="43">
        <f>IF(ISNA(SUMIFS(INDEX('Model Participation Data'!$N$8:$DX$57,0,MATCH(CONCATENATE($J1146,N$6),'Model Participation Data'!$N$6:$DX$6,0)),'Model Participation Data'!$B$8:$B$57,$C1146,'Model Participation Data'!$C$8:$C$57,$D1146)),"-",SUMIFS(INDEX('Model Participation Data'!$N$8:$DX$57,0,MATCH(CONCATENATE($J1146,N$6),'Model Participation Data'!$N$6:$DX$6,0)),'Model Participation Data'!$B$8:$B$57,$C1146,'Model Participation Data'!$C$8:$C$57,$D1146))</f>
        <v>0</v>
      </c>
      <c r="O1146" s="154">
        <f>IF(ISNA(SUMIFS(INDEX('Model Participation Data'!$N$8:$DX$57,0,MATCH(CONCATENATE($J1146,O$6),'Model Participation Data'!$N$6:$DX$6,0)),'Model Participation Data'!$B$8:$B$57,$C1146,'Model Participation Data'!$C$8:$C$57,$D1146)),"-",SUMIFS(INDEX('Model Participation Data'!$N$8:$DX$57,0,MATCH(CONCATENATE($J1146,O$6),'Model Participation Data'!$N$6:$DX$6,0)),'Model Participation Data'!$B$8:$B$57,$C1146,'Model Participation Data'!$C$8:$C$57,$D1146))</f>
        <v>0</v>
      </c>
    </row>
    <row r="1147" spans="2:15" outlineLevel="1" x14ac:dyDescent="0.35">
      <c r="B1147" s="37" t="s">
        <v>80</v>
      </c>
      <c r="C1147" s="38" t="str">
        <f>IF(ISBLANK('Model Participation Data'!$B$53),"-",'Model Participation Data'!$B$53)</f>
        <v>-</v>
      </c>
      <c r="D1147" s="38" t="str">
        <f>IF(ISBLANK('Model Participation Data'!$C$53),"-",'Model Participation Data'!$C$53)</f>
        <v>-</v>
      </c>
      <c r="E1147" s="38" t="str">
        <f>IF(ISBLANK('Model Participation Data'!$D$53),"-",'Model Participation Data'!$D$53)</f>
        <v>-</v>
      </c>
      <c r="F1147" s="38" t="str">
        <f>IF(ISBLANK('Model Participation Data'!$E$53),"-",'Model Participation Data'!$E$53)</f>
        <v>-</v>
      </c>
      <c r="G1147" s="151" t="str">
        <f>IF(ISBLANK('Model Participation Data'!$F$53),"-",'Model Participation Data'!$F$53)</f>
        <v>-</v>
      </c>
      <c r="H1147" s="38">
        <v>3</v>
      </c>
      <c r="I1147" s="38">
        <v>3</v>
      </c>
      <c r="J1147" s="150" t="str">
        <f t="shared" si="59"/>
        <v>33</v>
      </c>
      <c r="K1147" s="38" t="str">
        <f>IF(ISBLANK('Model Participation Data'!$L$53),"-",'Model Participation Data'!$L$53)</f>
        <v>-</v>
      </c>
      <c r="L1147" s="39" t="str">
        <f>IF(ISBLANK('Model Participation Data'!$M$53),"-",'Model Participation Data'!$M$53)</f>
        <v>-</v>
      </c>
      <c r="M1147" s="43">
        <f>IF(ISNA(SUMIFS(INDEX('Model Participation Data'!$N$8:$DX$57,0,MATCH(CONCATENATE($J1147,M$6),'Model Participation Data'!$N$6:$DX$6,0)),'Model Participation Data'!$B$8:$B$57,$C1147,'Model Participation Data'!$C$8:$C$57,$D1147)),"-",SUMIFS(INDEX('Model Participation Data'!$N$8:$DX$57,0,MATCH(CONCATENATE($J1147,M$6),'Model Participation Data'!$N$6:$DX$6,0)),'Model Participation Data'!$B$8:$B$57,$C1147,'Model Participation Data'!$C$8:$C$57,$D1147))</f>
        <v>0</v>
      </c>
      <c r="N1147" s="43">
        <f>IF(ISNA(SUMIFS(INDEX('Model Participation Data'!$N$8:$DX$57,0,MATCH(CONCATENATE($J1147,N$6),'Model Participation Data'!$N$6:$DX$6,0)),'Model Participation Data'!$B$8:$B$57,$C1147,'Model Participation Data'!$C$8:$C$57,$D1147)),"-",SUMIFS(INDEX('Model Participation Data'!$N$8:$DX$57,0,MATCH(CONCATENATE($J1147,N$6),'Model Participation Data'!$N$6:$DX$6,0)),'Model Participation Data'!$B$8:$B$57,$C1147,'Model Participation Data'!$C$8:$C$57,$D1147))</f>
        <v>0</v>
      </c>
      <c r="O1147" s="154">
        <f>IF(ISNA(SUMIFS(INDEX('Model Participation Data'!$N$8:$DX$57,0,MATCH(CONCATENATE($J1147,O$6),'Model Participation Data'!$N$6:$DX$6,0)),'Model Participation Data'!$B$8:$B$57,$C1147,'Model Participation Data'!$C$8:$C$57,$D1147)),"-",SUMIFS(INDEX('Model Participation Data'!$N$8:$DX$57,0,MATCH(CONCATENATE($J1147,O$6),'Model Participation Data'!$N$6:$DX$6,0)),'Model Participation Data'!$B$8:$B$57,$C1147,'Model Participation Data'!$C$8:$C$57,$D1147))</f>
        <v>0</v>
      </c>
    </row>
    <row r="1148" spans="2:15" outlineLevel="1" x14ac:dyDescent="0.35">
      <c r="B1148" s="37" t="s">
        <v>80</v>
      </c>
      <c r="C1148" s="38" t="str">
        <f>IF(ISBLANK('Model Participation Data'!$B$53),"-",'Model Participation Data'!$B$53)</f>
        <v>-</v>
      </c>
      <c r="D1148" s="38" t="str">
        <f>IF(ISBLANK('Model Participation Data'!$C$53),"-",'Model Participation Data'!$C$53)</f>
        <v>-</v>
      </c>
      <c r="E1148" s="38" t="str">
        <f>IF(ISBLANK('Model Participation Data'!$D$53),"-",'Model Participation Data'!$D$53)</f>
        <v>-</v>
      </c>
      <c r="F1148" s="38" t="str">
        <f>IF(ISBLANK('Model Participation Data'!$E$53),"-",'Model Participation Data'!$E$53)</f>
        <v>-</v>
      </c>
      <c r="G1148" s="151" t="str">
        <f>IF(ISBLANK('Model Participation Data'!$F$53),"-",'Model Participation Data'!$F$53)</f>
        <v>-</v>
      </c>
      <c r="H1148" s="38">
        <v>3</v>
      </c>
      <c r="I1148" s="38">
        <v>4</v>
      </c>
      <c r="J1148" s="150" t="str">
        <f t="shared" si="59"/>
        <v>34</v>
      </c>
      <c r="K1148" s="38" t="str">
        <f>IF(ISBLANK('Model Participation Data'!$L$53),"-",'Model Participation Data'!$L$53)</f>
        <v>-</v>
      </c>
      <c r="L1148" s="39" t="str">
        <f>IF(ISBLANK('Model Participation Data'!$M$53),"-",'Model Participation Data'!$M$53)</f>
        <v>-</v>
      </c>
      <c r="M1148" s="43">
        <f>IF(ISNA(SUMIFS(INDEX('Model Participation Data'!$N$8:$DX$57,0,MATCH(CONCATENATE($J1148,M$6),'Model Participation Data'!$N$6:$DX$6,0)),'Model Participation Data'!$B$8:$B$57,$C1148,'Model Participation Data'!$C$8:$C$57,$D1148)),"-",SUMIFS(INDEX('Model Participation Data'!$N$8:$DX$57,0,MATCH(CONCATENATE($J1148,M$6),'Model Participation Data'!$N$6:$DX$6,0)),'Model Participation Data'!$B$8:$B$57,$C1148,'Model Participation Data'!$C$8:$C$57,$D1148))</f>
        <v>0</v>
      </c>
      <c r="N1148" s="43">
        <f>IF(ISNA(SUMIFS(INDEX('Model Participation Data'!$N$8:$DX$57,0,MATCH(CONCATENATE($J1148,N$6),'Model Participation Data'!$N$6:$DX$6,0)),'Model Participation Data'!$B$8:$B$57,$C1148,'Model Participation Data'!$C$8:$C$57,$D1148)),"-",SUMIFS(INDEX('Model Participation Data'!$N$8:$DX$57,0,MATCH(CONCATENATE($J1148,N$6),'Model Participation Data'!$N$6:$DX$6,0)),'Model Participation Data'!$B$8:$B$57,$C1148,'Model Participation Data'!$C$8:$C$57,$D1148))</f>
        <v>0</v>
      </c>
      <c r="O1148" s="154">
        <f>IF(ISNA(SUMIFS(INDEX('Model Participation Data'!$N$8:$DX$57,0,MATCH(CONCATENATE($J1148,O$6),'Model Participation Data'!$N$6:$DX$6,0)),'Model Participation Data'!$B$8:$B$57,$C1148,'Model Participation Data'!$C$8:$C$57,$D1148)),"-",SUMIFS(INDEX('Model Participation Data'!$N$8:$DX$57,0,MATCH(CONCATENATE($J1148,O$6),'Model Participation Data'!$N$6:$DX$6,0)),'Model Participation Data'!$B$8:$B$57,$C1148,'Model Participation Data'!$C$8:$C$57,$D1148))</f>
        <v>0</v>
      </c>
    </row>
    <row r="1149" spans="2:15" outlineLevel="1" x14ac:dyDescent="0.35">
      <c r="B1149" s="37" t="s">
        <v>80</v>
      </c>
      <c r="C1149" s="38" t="str">
        <f>IF(ISBLANK('Model Participation Data'!$B$53),"-",'Model Participation Data'!$B$53)</f>
        <v>-</v>
      </c>
      <c r="D1149" s="38" t="str">
        <f>IF(ISBLANK('Model Participation Data'!$C$53),"-",'Model Participation Data'!$C$53)</f>
        <v>-</v>
      </c>
      <c r="E1149" s="38" t="str">
        <f>IF(ISBLANK('Model Participation Data'!$D$53),"-",'Model Participation Data'!$D$53)</f>
        <v>-</v>
      </c>
      <c r="F1149" s="38" t="str">
        <f>IF(ISBLANK('Model Participation Data'!$E$53),"-",'Model Participation Data'!$E$53)</f>
        <v>-</v>
      </c>
      <c r="G1149" s="151" t="str">
        <f>IF(ISBLANK('Model Participation Data'!$F$53),"-",'Model Participation Data'!$F$53)</f>
        <v>-</v>
      </c>
      <c r="H1149" s="38">
        <v>3</v>
      </c>
      <c r="I1149" s="38">
        <v>5</v>
      </c>
      <c r="J1149" s="150" t="str">
        <f t="shared" si="59"/>
        <v>35</v>
      </c>
      <c r="K1149" s="38" t="str">
        <f>IF(ISBLANK('Model Participation Data'!$L$53),"-",'Model Participation Data'!$L$53)</f>
        <v>-</v>
      </c>
      <c r="L1149" s="39" t="str">
        <f>IF(ISBLANK('Model Participation Data'!$M$53),"-",'Model Participation Data'!$M$53)</f>
        <v>-</v>
      </c>
      <c r="M1149" s="43">
        <f>IF(ISNA(SUMIFS(INDEX('Model Participation Data'!$N$8:$DX$57,0,MATCH(CONCATENATE($J1149,M$6),'Model Participation Data'!$N$6:$DX$6,0)),'Model Participation Data'!$B$8:$B$57,$C1149,'Model Participation Data'!$C$8:$C$57,$D1149)),"-",SUMIFS(INDEX('Model Participation Data'!$N$8:$DX$57,0,MATCH(CONCATENATE($J1149,M$6),'Model Participation Data'!$N$6:$DX$6,0)),'Model Participation Data'!$B$8:$B$57,$C1149,'Model Participation Data'!$C$8:$C$57,$D1149))</f>
        <v>0</v>
      </c>
      <c r="N1149" s="43">
        <f>IF(ISNA(SUMIFS(INDEX('Model Participation Data'!$N$8:$DX$57,0,MATCH(CONCATENATE($J1149,N$6),'Model Participation Data'!$N$6:$DX$6,0)),'Model Participation Data'!$B$8:$B$57,$C1149,'Model Participation Data'!$C$8:$C$57,$D1149)),"-",SUMIFS(INDEX('Model Participation Data'!$N$8:$DX$57,0,MATCH(CONCATENATE($J1149,N$6),'Model Participation Data'!$N$6:$DX$6,0)),'Model Participation Data'!$B$8:$B$57,$C1149,'Model Participation Data'!$C$8:$C$57,$D1149))</f>
        <v>0</v>
      </c>
      <c r="O1149" s="154">
        <f>IF(ISNA(SUMIFS(INDEX('Model Participation Data'!$N$8:$DX$57,0,MATCH(CONCATENATE($J1149,O$6),'Model Participation Data'!$N$6:$DX$6,0)),'Model Participation Data'!$B$8:$B$57,$C1149,'Model Participation Data'!$C$8:$C$57,$D1149)),"-",SUMIFS(INDEX('Model Participation Data'!$N$8:$DX$57,0,MATCH(CONCATENATE($J1149,O$6),'Model Participation Data'!$N$6:$DX$6,0)),'Model Participation Data'!$B$8:$B$57,$C1149,'Model Participation Data'!$C$8:$C$57,$D1149))</f>
        <v>0</v>
      </c>
    </row>
    <row r="1150" spans="2:15" outlineLevel="1" x14ac:dyDescent="0.35">
      <c r="B1150" s="37" t="s">
        <v>80</v>
      </c>
      <c r="C1150" s="38" t="str">
        <f>IF(ISBLANK('Model Participation Data'!$B$53),"-",'Model Participation Data'!$B$53)</f>
        <v>-</v>
      </c>
      <c r="D1150" s="38" t="str">
        <f>IF(ISBLANK('Model Participation Data'!$C$53),"-",'Model Participation Data'!$C$53)</f>
        <v>-</v>
      </c>
      <c r="E1150" s="38" t="str">
        <f>IF(ISBLANK('Model Participation Data'!$D$53),"-",'Model Participation Data'!$D$53)</f>
        <v>-</v>
      </c>
      <c r="F1150" s="38" t="str">
        <f>IF(ISBLANK('Model Participation Data'!$E$53),"-",'Model Participation Data'!$E$53)</f>
        <v>-</v>
      </c>
      <c r="G1150" s="151" t="str">
        <f>IF(ISBLANK('Model Participation Data'!$F$53),"-",'Model Participation Data'!$F$53)</f>
        <v>-</v>
      </c>
      <c r="H1150" s="38">
        <v>3</v>
      </c>
      <c r="I1150" s="38" t="s">
        <v>65</v>
      </c>
      <c r="J1150" s="150" t="str">
        <f t="shared" si="59"/>
        <v>3Goal</v>
      </c>
      <c r="K1150" s="38" t="str">
        <f>IF(ISBLANK('Model Participation Data'!$L$53),"-",'Model Participation Data'!$L$53)</f>
        <v>-</v>
      </c>
      <c r="L1150" s="39" t="str">
        <f>IF(ISBLANK('Model Participation Data'!$M$53),"-",'Model Participation Data'!$M$53)</f>
        <v>-</v>
      </c>
      <c r="M1150" s="43" t="str">
        <f>IF(ISNA(SUMIFS(INDEX('Model Participation Data'!$N$8:$DX$57,0,MATCH(CONCATENATE($J1150,M$6),'Model Participation Data'!$N$6:$DX$6,0)),'Model Participation Data'!$B$8:$B$57,$C1150,'Model Participation Data'!$C$8:$C$57,$D1150)),"-",SUMIFS(INDEX('Model Participation Data'!$N$8:$DX$57,0,MATCH(CONCATENATE($J1150,M$6),'Model Participation Data'!$N$6:$DX$6,0)),'Model Participation Data'!$B$8:$B$57,$C1150,'Model Participation Data'!$C$8:$C$57,$D1150))</f>
        <v>-</v>
      </c>
      <c r="N1150" s="43" t="str">
        <f>IF(ISNA(SUMIFS(INDEX('Model Participation Data'!$N$8:$DX$57,0,MATCH(CONCATENATE($J1150,N$6),'Model Participation Data'!$N$6:$DX$6,0)),'Model Participation Data'!$B$8:$B$57,$C1150,'Model Participation Data'!$C$8:$C$57,$D1150)),"-",SUMIFS(INDEX('Model Participation Data'!$N$8:$DX$57,0,MATCH(CONCATENATE($J1150,N$6),'Model Participation Data'!$N$6:$DX$6,0)),'Model Participation Data'!$B$8:$B$57,$C1150,'Model Participation Data'!$C$8:$C$57,$D1150))</f>
        <v>-</v>
      </c>
      <c r="O1150" s="154">
        <f>IF(ISNA(SUMIFS(INDEX('Model Participation Data'!$N$8:$DX$57,0,MATCH(CONCATENATE($J1150,O$6),'Model Participation Data'!$N$6:$DX$6,0)),'Model Participation Data'!$B$8:$B$57,$C1150,'Model Participation Data'!$C$8:$C$57,$D1150)),"-",SUMIFS(INDEX('Model Participation Data'!$N$8:$DX$57,0,MATCH(CONCATENATE($J1150,O$6),'Model Participation Data'!$N$6:$DX$6,0)),'Model Participation Data'!$B$8:$B$57,$C1150,'Model Participation Data'!$C$8:$C$57,$D1150))</f>
        <v>0</v>
      </c>
    </row>
    <row r="1151" spans="2:15" outlineLevel="1" x14ac:dyDescent="0.35">
      <c r="B1151" s="37" t="s">
        <v>80</v>
      </c>
      <c r="C1151" s="38" t="str">
        <f>IF(ISBLANK('Model Participation Data'!$B$53),"-",'Model Participation Data'!$B$53)</f>
        <v>-</v>
      </c>
      <c r="D1151" s="38" t="str">
        <f>IF(ISBLANK('Model Participation Data'!$C$53),"-",'Model Participation Data'!$C$53)</f>
        <v>-</v>
      </c>
      <c r="E1151" s="38" t="str">
        <f>IF(ISBLANK('Model Participation Data'!$D$53),"-",'Model Participation Data'!$D$53)</f>
        <v>-</v>
      </c>
      <c r="F1151" s="38" t="str">
        <f>IF(ISBLANK('Model Participation Data'!$E$53),"-",'Model Participation Data'!$E$53)</f>
        <v>-</v>
      </c>
      <c r="G1151" s="151" t="str">
        <f>IF(ISBLANK('Model Participation Data'!$F$53),"-",'Model Participation Data'!$F$53)</f>
        <v>-</v>
      </c>
      <c r="H1151" s="38">
        <v>4</v>
      </c>
      <c r="I1151" s="38">
        <v>1</v>
      </c>
      <c r="J1151" s="150" t="str">
        <f t="shared" ref="J1151:J1156" si="61">CONCATENATE(H1151,I1151)</f>
        <v>41</v>
      </c>
      <c r="K1151" s="38" t="str">
        <f>IF(ISBLANK('Model Participation Data'!$L$53),"-",'Model Participation Data'!$L$53)</f>
        <v>-</v>
      </c>
      <c r="L1151" s="39" t="str">
        <f>IF(ISBLANK('Model Participation Data'!$M$53),"-",'Model Participation Data'!$M$53)</f>
        <v>-</v>
      </c>
      <c r="M1151" s="43">
        <f>IF(ISNA(SUMIFS(INDEX('Model Participation Data'!$N$8:$DX$57,0,MATCH(CONCATENATE($J1151,M$6),'Model Participation Data'!$N$6:$DX$6,0)),'Model Participation Data'!$B$8:$B$57,$C1151,'Model Participation Data'!$C$8:$C$57,$D1151)),"-",SUMIFS(INDEX('Model Participation Data'!$N$8:$DX$57,0,MATCH(CONCATENATE($J1151,M$6),'Model Participation Data'!$N$6:$DX$6,0)),'Model Participation Data'!$B$8:$B$57,$C1151,'Model Participation Data'!$C$8:$C$57,$D1151))</f>
        <v>0</v>
      </c>
      <c r="N1151" s="43">
        <f>IF(ISNA(SUMIFS(INDEX('Model Participation Data'!$N$8:$DX$57,0,MATCH(CONCATENATE($J1151,N$6),'Model Participation Data'!$N$6:$DX$6,0)),'Model Participation Data'!$B$8:$B$57,$C1151,'Model Participation Data'!$C$8:$C$57,$D1151)),"-",SUMIFS(INDEX('Model Participation Data'!$N$8:$DX$57,0,MATCH(CONCATENATE($J1151,N$6),'Model Participation Data'!$N$6:$DX$6,0)),'Model Participation Data'!$B$8:$B$57,$C1151,'Model Participation Data'!$C$8:$C$57,$D1151))</f>
        <v>0</v>
      </c>
      <c r="O1151" s="154">
        <f>IF(ISNA(SUMIFS(INDEX('Model Participation Data'!$N$8:$DX$57,0,MATCH(CONCATENATE($J1151,O$6),'Model Participation Data'!$N$6:$DX$6,0)),'Model Participation Data'!$B$8:$B$57,$C1151,'Model Participation Data'!$C$8:$C$57,$D1151)),"-",SUMIFS(INDEX('Model Participation Data'!$N$8:$DX$57,0,MATCH(CONCATENATE($J1151,O$6),'Model Participation Data'!$N$6:$DX$6,0)),'Model Participation Data'!$B$8:$B$57,$C1151,'Model Participation Data'!$C$8:$C$57,$D1151))</f>
        <v>0</v>
      </c>
    </row>
    <row r="1152" spans="2:15" outlineLevel="1" x14ac:dyDescent="0.35">
      <c r="B1152" s="37" t="s">
        <v>80</v>
      </c>
      <c r="C1152" s="38" t="str">
        <f>IF(ISBLANK('Model Participation Data'!$B$53),"-",'Model Participation Data'!$B$53)</f>
        <v>-</v>
      </c>
      <c r="D1152" s="38" t="str">
        <f>IF(ISBLANK('Model Participation Data'!$C$53),"-",'Model Participation Data'!$C$53)</f>
        <v>-</v>
      </c>
      <c r="E1152" s="38" t="str">
        <f>IF(ISBLANK('Model Participation Data'!$D$53),"-",'Model Participation Data'!$D$53)</f>
        <v>-</v>
      </c>
      <c r="F1152" s="38" t="str">
        <f>IF(ISBLANK('Model Participation Data'!$E$53),"-",'Model Participation Data'!$E$53)</f>
        <v>-</v>
      </c>
      <c r="G1152" s="151" t="str">
        <f>IF(ISBLANK('Model Participation Data'!$F$53),"-",'Model Participation Data'!$F$53)</f>
        <v>-</v>
      </c>
      <c r="H1152" s="38">
        <v>4</v>
      </c>
      <c r="I1152" s="38">
        <v>2</v>
      </c>
      <c r="J1152" s="150" t="str">
        <f t="shared" si="61"/>
        <v>42</v>
      </c>
      <c r="K1152" s="38" t="str">
        <f>IF(ISBLANK('Model Participation Data'!$L$53),"-",'Model Participation Data'!$L$53)</f>
        <v>-</v>
      </c>
      <c r="L1152" s="39" t="str">
        <f>IF(ISBLANK('Model Participation Data'!$M$53),"-",'Model Participation Data'!$M$53)</f>
        <v>-</v>
      </c>
      <c r="M1152" s="43">
        <f>IF(ISNA(SUMIFS(INDEX('Model Participation Data'!$N$8:$DX$57,0,MATCH(CONCATENATE($J1152,M$6),'Model Participation Data'!$N$6:$DX$6,0)),'Model Participation Data'!$B$8:$B$57,$C1152,'Model Participation Data'!$C$8:$C$57,$D1152)),"-",SUMIFS(INDEX('Model Participation Data'!$N$8:$DX$57,0,MATCH(CONCATENATE($J1152,M$6),'Model Participation Data'!$N$6:$DX$6,0)),'Model Participation Data'!$B$8:$B$57,$C1152,'Model Participation Data'!$C$8:$C$57,$D1152))</f>
        <v>0</v>
      </c>
      <c r="N1152" s="43">
        <f>IF(ISNA(SUMIFS(INDEX('Model Participation Data'!$N$8:$DX$57,0,MATCH(CONCATENATE($J1152,N$6),'Model Participation Data'!$N$6:$DX$6,0)),'Model Participation Data'!$B$8:$B$57,$C1152,'Model Participation Data'!$C$8:$C$57,$D1152)),"-",SUMIFS(INDEX('Model Participation Data'!$N$8:$DX$57,0,MATCH(CONCATENATE($J1152,N$6),'Model Participation Data'!$N$6:$DX$6,0)),'Model Participation Data'!$B$8:$B$57,$C1152,'Model Participation Data'!$C$8:$C$57,$D1152))</f>
        <v>0</v>
      </c>
      <c r="O1152" s="154">
        <f>IF(ISNA(SUMIFS(INDEX('Model Participation Data'!$N$8:$DX$57,0,MATCH(CONCATENATE($J1152,O$6),'Model Participation Data'!$N$6:$DX$6,0)),'Model Participation Data'!$B$8:$B$57,$C1152,'Model Participation Data'!$C$8:$C$57,$D1152)),"-",SUMIFS(INDEX('Model Participation Data'!$N$8:$DX$57,0,MATCH(CONCATENATE($J1152,O$6),'Model Participation Data'!$N$6:$DX$6,0)),'Model Participation Data'!$B$8:$B$57,$C1152,'Model Participation Data'!$C$8:$C$57,$D1152))</f>
        <v>0</v>
      </c>
    </row>
    <row r="1153" spans="2:15" outlineLevel="1" x14ac:dyDescent="0.35">
      <c r="B1153" s="37" t="s">
        <v>80</v>
      </c>
      <c r="C1153" s="38" t="str">
        <f>IF(ISBLANK('Model Participation Data'!$B$53),"-",'Model Participation Data'!$B$53)</f>
        <v>-</v>
      </c>
      <c r="D1153" s="38" t="str">
        <f>IF(ISBLANK('Model Participation Data'!$C$53),"-",'Model Participation Data'!$C$53)</f>
        <v>-</v>
      </c>
      <c r="E1153" s="38" t="str">
        <f>IF(ISBLANK('Model Participation Data'!$D$53),"-",'Model Participation Data'!$D$53)</f>
        <v>-</v>
      </c>
      <c r="F1153" s="38" t="str">
        <f>IF(ISBLANK('Model Participation Data'!$E$53),"-",'Model Participation Data'!$E$53)</f>
        <v>-</v>
      </c>
      <c r="G1153" s="151" t="str">
        <f>IF(ISBLANK('Model Participation Data'!$F$53),"-",'Model Participation Data'!$F$53)</f>
        <v>-</v>
      </c>
      <c r="H1153" s="38">
        <v>4</v>
      </c>
      <c r="I1153" s="38">
        <v>3</v>
      </c>
      <c r="J1153" s="150" t="str">
        <f t="shared" si="61"/>
        <v>43</v>
      </c>
      <c r="K1153" s="38" t="str">
        <f>IF(ISBLANK('Model Participation Data'!$L$53),"-",'Model Participation Data'!$L$53)</f>
        <v>-</v>
      </c>
      <c r="L1153" s="39" t="str">
        <f>IF(ISBLANK('Model Participation Data'!$M$53),"-",'Model Participation Data'!$M$53)</f>
        <v>-</v>
      </c>
      <c r="M1153" s="43">
        <f>IF(ISNA(SUMIFS(INDEX('Model Participation Data'!$N$8:$DX$57,0,MATCH(CONCATENATE($J1153,M$6),'Model Participation Data'!$N$6:$DX$6,0)),'Model Participation Data'!$B$8:$B$57,$C1153,'Model Participation Data'!$C$8:$C$57,$D1153)),"-",SUMIFS(INDEX('Model Participation Data'!$N$8:$DX$57,0,MATCH(CONCATENATE($J1153,M$6),'Model Participation Data'!$N$6:$DX$6,0)),'Model Participation Data'!$B$8:$B$57,$C1153,'Model Participation Data'!$C$8:$C$57,$D1153))</f>
        <v>0</v>
      </c>
      <c r="N1153" s="43">
        <f>IF(ISNA(SUMIFS(INDEX('Model Participation Data'!$N$8:$DX$57,0,MATCH(CONCATENATE($J1153,N$6),'Model Participation Data'!$N$6:$DX$6,0)),'Model Participation Data'!$B$8:$B$57,$C1153,'Model Participation Data'!$C$8:$C$57,$D1153)),"-",SUMIFS(INDEX('Model Participation Data'!$N$8:$DX$57,0,MATCH(CONCATENATE($J1153,N$6),'Model Participation Data'!$N$6:$DX$6,0)),'Model Participation Data'!$B$8:$B$57,$C1153,'Model Participation Data'!$C$8:$C$57,$D1153))</f>
        <v>0</v>
      </c>
      <c r="O1153" s="154">
        <f>IF(ISNA(SUMIFS(INDEX('Model Participation Data'!$N$8:$DX$57,0,MATCH(CONCATENATE($J1153,O$6),'Model Participation Data'!$N$6:$DX$6,0)),'Model Participation Data'!$B$8:$B$57,$C1153,'Model Participation Data'!$C$8:$C$57,$D1153)),"-",SUMIFS(INDEX('Model Participation Data'!$N$8:$DX$57,0,MATCH(CONCATENATE($J1153,O$6),'Model Participation Data'!$N$6:$DX$6,0)),'Model Participation Data'!$B$8:$B$57,$C1153,'Model Participation Data'!$C$8:$C$57,$D1153))</f>
        <v>0</v>
      </c>
    </row>
    <row r="1154" spans="2:15" outlineLevel="1" x14ac:dyDescent="0.35">
      <c r="B1154" s="37" t="s">
        <v>80</v>
      </c>
      <c r="C1154" s="38" t="str">
        <f>IF(ISBLANK('Model Participation Data'!$B$53),"-",'Model Participation Data'!$B$53)</f>
        <v>-</v>
      </c>
      <c r="D1154" s="38" t="str">
        <f>IF(ISBLANK('Model Participation Data'!$C$53),"-",'Model Participation Data'!$C$53)</f>
        <v>-</v>
      </c>
      <c r="E1154" s="38" t="str">
        <f>IF(ISBLANK('Model Participation Data'!$D$53),"-",'Model Participation Data'!$D$53)</f>
        <v>-</v>
      </c>
      <c r="F1154" s="38" t="str">
        <f>IF(ISBLANK('Model Participation Data'!$E$53),"-",'Model Participation Data'!$E$53)</f>
        <v>-</v>
      </c>
      <c r="G1154" s="151" t="str">
        <f>IF(ISBLANK('Model Participation Data'!$F$53),"-",'Model Participation Data'!$F$53)</f>
        <v>-</v>
      </c>
      <c r="H1154" s="38">
        <v>4</v>
      </c>
      <c r="I1154" s="38">
        <v>4</v>
      </c>
      <c r="J1154" s="150" t="str">
        <f t="shared" si="61"/>
        <v>44</v>
      </c>
      <c r="K1154" s="38" t="str">
        <f>IF(ISBLANK('Model Participation Data'!$L$53),"-",'Model Participation Data'!$L$53)</f>
        <v>-</v>
      </c>
      <c r="L1154" s="39" t="str">
        <f>IF(ISBLANK('Model Participation Data'!$M$53),"-",'Model Participation Data'!$M$53)</f>
        <v>-</v>
      </c>
      <c r="M1154" s="43">
        <f>IF(ISNA(SUMIFS(INDEX('Model Participation Data'!$N$8:$DX$57,0,MATCH(CONCATENATE($J1154,M$6),'Model Participation Data'!$N$6:$DX$6,0)),'Model Participation Data'!$B$8:$B$57,$C1154,'Model Participation Data'!$C$8:$C$57,$D1154)),"-",SUMIFS(INDEX('Model Participation Data'!$N$8:$DX$57,0,MATCH(CONCATENATE($J1154,M$6),'Model Participation Data'!$N$6:$DX$6,0)),'Model Participation Data'!$B$8:$B$57,$C1154,'Model Participation Data'!$C$8:$C$57,$D1154))</f>
        <v>0</v>
      </c>
      <c r="N1154" s="43">
        <f>IF(ISNA(SUMIFS(INDEX('Model Participation Data'!$N$8:$DX$57,0,MATCH(CONCATENATE($J1154,N$6),'Model Participation Data'!$N$6:$DX$6,0)),'Model Participation Data'!$B$8:$B$57,$C1154,'Model Participation Data'!$C$8:$C$57,$D1154)),"-",SUMIFS(INDEX('Model Participation Data'!$N$8:$DX$57,0,MATCH(CONCATENATE($J1154,N$6),'Model Participation Data'!$N$6:$DX$6,0)),'Model Participation Data'!$B$8:$B$57,$C1154,'Model Participation Data'!$C$8:$C$57,$D1154))</f>
        <v>0</v>
      </c>
      <c r="O1154" s="154">
        <f>IF(ISNA(SUMIFS(INDEX('Model Participation Data'!$N$8:$DX$57,0,MATCH(CONCATENATE($J1154,O$6),'Model Participation Data'!$N$6:$DX$6,0)),'Model Participation Data'!$B$8:$B$57,$C1154,'Model Participation Data'!$C$8:$C$57,$D1154)),"-",SUMIFS(INDEX('Model Participation Data'!$N$8:$DX$57,0,MATCH(CONCATENATE($J1154,O$6),'Model Participation Data'!$N$6:$DX$6,0)),'Model Participation Data'!$B$8:$B$57,$C1154,'Model Participation Data'!$C$8:$C$57,$D1154))</f>
        <v>0</v>
      </c>
    </row>
    <row r="1155" spans="2:15" outlineLevel="1" x14ac:dyDescent="0.35">
      <c r="B1155" s="37" t="s">
        <v>80</v>
      </c>
      <c r="C1155" s="38" t="str">
        <f>IF(ISBLANK('Model Participation Data'!$B$53),"-",'Model Participation Data'!$B$53)</f>
        <v>-</v>
      </c>
      <c r="D1155" s="38" t="str">
        <f>IF(ISBLANK('Model Participation Data'!$C$53),"-",'Model Participation Data'!$C$53)</f>
        <v>-</v>
      </c>
      <c r="E1155" s="38" t="str">
        <f>IF(ISBLANK('Model Participation Data'!$D$53),"-",'Model Participation Data'!$D$53)</f>
        <v>-</v>
      </c>
      <c r="F1155" s="38" t="str">
        <f>IF(ISBLANK('Model Participation Data'!$E$53),"-",'Model Participation Data'!$E$53)</f>
        <v>-</v>
      </c>
      <c r="G1155" s="151" t="str">
        <f>IF(ISBLANK('Model Participation Data'!$F$53),"-",'Model Participation Data'!$F$53)</f>
        <v>-</v>
      </c>
      <c r="H1155" s="38">
        <v>4</v>
      </c>
      <c r="I1155" s="38">
        <v>5</v>
      </c>
      <c r="J1155" s="150" t="str">
        <f t="shared" si="61"/>
        <v>45</v>
      </c>
      <c r="K1155" s="38" t="str">
        <f>IF(ISBLANK('Model Participation Data'!$L$53),"-",'Model Participation Data'!$L$53)</f>
        <v>-</v>
      </c>
      <c r="L1155" s="39" t="str">
        <f>IF(ISBLANK('Model Participation Data'!$M$53),"-",'Model Participation Data'!$M$53)</f>
        <v>-</v>
      </c>
      <c r="M1155" s="43">
        <f>IF(ISNA(SUMIFS(INDEX('Model Participation Data'!$N$8:$DX$57,0,MATCH(CONCATENATE($J1155,M$6),'Model Participation Data'!$N$6:$DX$6,0)),'Model Participation Data'!$B$8:$B$57,$C1155,'Model Participation Data'!$C$8:$C$57,$D1155)),"-",SUMIFS(INDEX('Model Participation Data'!$N$8:$DX$57,0,MATCH(CONCATENATE($J1155,M$6),'Model Participation Data'!$N$6:$DX$6,0)),'Model Participation Data'!$B$8:$B$57,$C1155,'Model Participation Data'!$C$8:$C$57,$D1155))</f>
        <v>0</v>
      </c>
      <c r="N1155" s="43">
        <f>IF(ISNA(SUMIFS(INDEX('Model Participation Data'!$N$8:$DX$57,0,MATCH(CONCATENATE($J1155,N$6),'Model Participation Data'!$N$6:$DX$6,0)),'Model Participation Data'!$B$8:$B$57,$C1155,'Model Participation Data'!$C$8:$C$57,$D1155)),"-",SUMIFS(INDEX('Model Participation Data'!$N$8:$DX$57,0,MATCH(CONCATENATE($J1155,N$6),'Model Participation Data'!$N$6:$DX$6,0)),'Model Participation Data'!$B$8:$B$57,$C1155,'Model Participation Data'!$C$8:$C$57,$D1155))</f>
        <v>0</v>
      </c>
      <c r="O1155" s="154">
        <f>IF(ISNA(SUMIFS(INDEX('Model Participation Data'!$N$8:$DX$57,0,MATCH(CONCATENATE($J1155,O$6),'Model Participation Data'!$N$6:$DX$6,0)),'Model Participation Data'!$B$8:$B$57,$C1155,'Model Participation Data'!$C$8:$C$57,$D1155)),"-",SUMIFS(INDEX('Model Participation Data'!$N$8:$DX$57,0,MATCH(CONCATENATE($J1155,O$6),'Model Participation Data'!$N$6:$DX$6,0)),'Model Participation Data'!$B$8:$B$57,$C1155,'Model Participation Data'!$C$8:$C$57,$D1155))</f>
        <v>0</v>
      </c>
    </row>
    <row r="1156" spans="2:15" outlineLevel="1" x14ac:dyDescent="0.35">
      <c r="B1156" s="37" t="s">
        <v>80</v>
      </c>
      <c r="C1156" s="38" t="str">
        <f>IF(ISBLANK('Model Participation Data'!$B$53),"-",'Model Participation Data'!$B$53)</f>
        <v>-</v>
      </c>
      <c r="D1156" s="38" t="str">
        <f>IF(ISBLANK('Model Participation Data'!$C$53),"-",'Model Participation Data'!$C$53)</f>
        <v>-</v>
      </c>
      <c r="E1156" s="38" t="str">
        <f>IF(ISBLANK('Model Participation Data'!$D$53),"-",'Model Participation Data'!$D$53)</f>
        <v>-</v>
      </c>
      <c r="F1156" s="38" t="str">
        <f>IF(ISBLANK('Model Participation Data'!$E$53),"-",'Model Participation Data'!$E$53)</f>
        <v>-</v>
      </c>
      <c r="G1156" s="151" t="str">
        <f>IF(ISBLANK('Model Participation Data'!$F$53),"-",'Model Participation Data'!$F$53)</f>
        <v>-</v>
      </c>
      <c r="H1156" s="38">
        <v>4</v>
      </c>
      <c r="I1156" s="38" t="s">
        <v>65</v>
      </c>
      <c r="J1156" s="150" t="str">
        <f t="shared" si="61"/>
        <v>4Goal</v>
      </c>
      <c r="K1156" s="38" t="str">
        <f>IF(ISBLANK('Model Participation Data'!$L$53),"-",'Model Participation Data'!$L$53)</f>
        <v>-</v>
      </c>
      <c r="L1156" s="39" t="str">
        <f>IF(ISBLANK('Model Participation Data'!$M$53),"-",'Model Participation Data'!$M$53)</f>
        <v>-</v>
      </c>
      <c r="M1156" s="43" t="str">
        <f>IF(ISNA(SUMIFS(INDEX('Model Participation Data'!$N$8:$DX$57,0,MATCH(CONCATENATE($J1156,M$6),'Model Participation Data'!$N$6:$DX$6,0)),'Model Participation Data'!$B$8:$B$57,$C1156,'Model Participation Data'!$C$8:$C$57,$D1156)),"-",SUMIFS(INDEX('Model Participation Data'!$N$8:$DX$57,0,MATCH(CONCATENATE($J1156,M$6),'Model Participation Data'!$N$6:$DX$6,0)),'Model Participation Data'!$B$8:$B$57,$C1156,'Model Participation Data'!$C$8:$C$57,$D1156))</f>
        <v>-</v>
      </c>
      <c r="N1156" s="43" t="str">
        <f>IF(ISNA(SUMIFS(INDEX('Model Participation Data'!$N$8:$DX$57,0,MATCH(CONCATENATE($J1156,N$6),'Model Participation Data'!$N$6:$DX$6,0)),'Model Participation Data'!$B$8:$B$57,$C1156,'Model Participation Data'!$C$8:$C$57,$D1156)),"-",SUMIFS(INDEX('Model Participation Data'!$N$8:$DX$57,0,MATCH(CONCATENATE($J1156,N$6),'Model Participation Data'!$N$6:$DX$6,0)),'Model Participation Data'!$B$8:$B$57,$C1156,'Model Participation Data'!$C$8:$C$57,$D1156))</f>
        <v>-</v>
      </c>
      <c r="O1156" s="154">
        <f>IF(ISNA(SUMIFS(INDEX('Model Participation Data'!$N$8:$DX$57,0,MATCH(CONCATENATE($J1156,O$6),'Model Participation Data'!$N$6:$DX$6,0)),'Model Participation Data'!$B$8:$B$57,$C1156,'Model Participation Data'!$C$8:$C$57,$D1156)),"-",SUMIFS(INDEX('Model Participation Data'!$N$8:$DX$57,0,MATCH(CONCATENATE($J1156,O$6),'Model Participation Data'!$N$6:$DX$6,0)),'Model Participation Data'!$B$8:$B$57,$C1156,'Model Participation Data'!$C$8:$C$57,$D1156))</f>
        <v>0</v>
      </c>
    </row>
    <row r="1157" spans="2:15" outlineLevel="1" x14ac:dyDescent="0.35">
      <c r="B1157" s="37" t="s">
        <v>80</v>
      </c>
      <c r="C1157" s="38" t="str">
        <f>IF(ISBLANK('Model Participation Data'!$B$54),"-",'Model Participation Data'!$B$54)</f>
        <v>-</v>
      </c>
      <c r="D1157" s="38" t="str">
        <f>IF(ISBLANK('Model Participation Data'!$C$54),"-",'Model Participation Data'!$C$54)</f>
        <v>-</v>
      </c>
      <c r="E1157" s="38" t="str">
        <f>IF(ISBLANK('Model Participation Data'!$D$54),"-",'Model Participation Data'!$D$54)</f>
        <v>-</v>
      </c>
      <c r="F1157" s="38" t="str">
        <f>IF(ISBLANK('Model Participation Data'!$E$54),"-",'Model Participation Data'!$E$54)</f>
        <v>-</v>
      </c>
      <c r="G1157" s="151" t="str">
        <f>IF(ISBLANK('Model Participation Data'!$F$54),"-",'Model Participation Data'!$F$54)</f>
        <v>-</v>
      </c>
      <c r="H1157" s="38" t="s">
        <v>64</v>
      </c>
      <c r="I1157" s="38" t="s">
        <v>64</v>
      </c>
      <c r="J1157" s="150" t="str">
        <f t="shared" si="59"/>
        <v>BaselineBaseline</v>
      </c>
      <c r="K1157" s="38" t="str">
        <f>IF(ISBLANK('Model Participation Data'!$L$54),"-",'Model Participation Data'!$L$54)</f>
        <v>-</v>
      </c>
      <c r="L1157" s="39" t="str">
        <f>IF(ISBLANK('Model Participation Data'!$M$54),"-",'Model Participation Data'!$M$54)</f>
        <v>-</v>
      </c>
      <c r="M1157" s="43">
        <f>IF(ISNA(SUMIFS(INDEX('Model Participation Data'!$N$8:$DX$57,0,MATCH(CONCATENATE($J1157,M$6),'Model Participation Data'!$N$6:$DX$6,0)),'Model Participation Data'!$B$8:$B$57,$C1157,'Model Participation Data'!$C$8:$C$57,$D1157)),"-",SUMIFS(INDEX('Model Participation Data'!$N$8:$DX$57,0,MATCH(CONCATENATE($J1157,M$6),'Model Participation Data'!$N$6:$DX$6,0)),'Model Participation Data'!$B$8:$B$57,$C1157,'Model Participation Data'!$C$8:$C$57,$D1157))</f>
        <v>0</v>
      </c>
      <c r="N1157" s="43">
        <f>IF(ISNA(SUMIFS(INDEX('Model Participation Data'!$N$8:$DX$57,0,MATCH(CONCATENATE($J1157,N$6),'Model Participation Data'!$N$6:$DX$6,0)),'Model Participation Data'!$B$8:$B$57,$C1157,'Model Participation Data'!$C$8:$C$57,$D1157)),"-",SUMIFS(INDEX('Model Participation Data'!$N$8:$DX$57,0,MATCH(CONCATENATE($J1157,N$6),'Model Participation Data'!$N$6:$DX$6,0)),'Model Participation Data'!$B$8:$B$57,$C1157,'Model Participation Data'!$C$8:$C$57,$D1157))</f>
        <v>0</v>
      </c>
      <c r="O1157" s="154">
        <f>IF(ISNA(SUMIFS(INDEX('Model Participation Data'!$N$8:$DX$57,0,MATCH(CONCATENATE($J1157,O$6),'Model Participation Data'!$N$6:$DX$6,0)),'Model Participation Data'!$B$8:$B$57,$C1157,'Model Participation Data'!$C$8:$C$57,$D1157)),"-",SUMIFS(INDEX('Model Participation Data'!$N$8:$DX$57,0,MATCH(CONCATENATE($J1157,O$6),'Model Participation Data'!$N$6:$DX$6,0)),'Model Participation Data'!$B$8:$B$57,$C1157,'Model Participation Data'!$C$8:$C$57,$D1157))</f>
        <v>0</v>
      </c>
    </row>
    <row r="1158" spans="2:15" outlineLevel="1" x14ac:dyDescent="0.35">
      <c r="B1158" s="37" t="s">
        <v>80</v>
      </c>
      <c r="C1158" s="38" t="str">
        <f>IF(ISBLANK('Model Participation Data'!$B$54),"-",'Model Participation Data'!$B$54)</f>
        <v>-</v>
      </c>
      <c r="D1158" s="38" t="str">
        <f>IF(ISBLANK('Model Participation Data'!$C$54),"-",'Model Participation Data'!$C$54)</f>
        <v>-</v>
      </c>
      <c r="E1158" s="38" t="str">
        <f>IF(ISBLANK('Model Participation Data'!$D$54),"-",'Model Participation Data'!$D$54)</f>
        <v>-</v>
      </c>
      <c r="F1158" s="38" t="str">
        <f>IF(ISBLANK('Model Participation Data'!$E$54),"-",'Model Participation Data'!$E$54)</f>
        <v>-</v>
      </c>
      <c r="G1158" s="151" t="str">
        <f>IF(ISBLANK('Model Participation Data'!$F$54),"-",'Model Participation Data'!$F$54)</f>
        <v>-</v>
      </c>
      <c r="H1158" s="38">
        <v>1</v>
      </c>
      <c r="I1158" s="38">
        <v>1</v>
      </c>
      <c r="J1158" s="150" t="str">
        <f t="shared" si="59"/>
        <v>11</v>
      </c>
      <c r="K1158" s="38" t="str">
        <f>IF(ISBLANK('Model Participation Data'!$L$54),"-",'Model Participation Data'!$L$54)</f>
        <v>-</v>
      </c>
      <c r="L1158" s="39" t="str">
        <f>IF(ISBLANK('Model Participation Data'!$M$54),"-",'Model Participation Data'!$M$54)</f>
        <v>-</v>
      </c>
      <c r="M1158" s="43">
        <f>IF(ISNA(SUMIFS(INDEX('Model Participation Data'!$N$8:$DX$57,0,MATCH(CONCATENATE($J1158,M$6),'Model Participation Data'!$N$6:$DX$6,0)),'Model Participation Data'!$B$8:$B$57,$C1158,'Model Participation Data'!$C$8:$C$57,$D1158)),"-",SUMIFS(INDEX('Model Participation Data'!$N$8:$DX$57,0,MATCH(CONCATENATE($J1158,M$6),'Model Participation Data'!$N$6:$DX$6,0)),'Model Participation Data'!$B$8:$B$57,$C1158,'Model Participation Data'!$C$8:$C$57,$D1158))</f>
        <v>0</v>
      </c>
      <c r="N1158" s="43">
        <f>IF(ISNA(SUMIFS(INDEX('Model Participation Data'!$N$8:$DX$57,0,MATCH(CONCATENATE($J1158,N$6),'Model Participation Data'!$N$6:$DX$6,0)),'Model Participation Data'!$B$8:$B$57,$C1158,'Model Participation Data'!$C$8:$C$57,$D1158)),"-",SUMIFS(INDEX('Model Participation Data'!$N$8:$DX$57,0,MATCH(CONCATENATE($J1158,N$6),'Model Participation Data'!$N$6:$DX$6,0)),'Model Participation Data'!$B$8:$B$57,$C1158,'Model Participation Data'!$C$8:$C$57,$D1158))</f>
        <v>0</v>
      </c>
      <c r="O1158" s="154">
        <f>IF(ISNA(SUMIFS(INDEX('Model Participation Data'!$N$8:$DX$57,0,MATCH(CONCATENATE($J1158,O$6),'Model Participation Data'!$N$6:$DX$6,0)),'Model Participation Data'!$B$8:$B$57,$C1158,'Model Participation Data'!$C$8:$C$57,$D1158)),"-",SUMIFS(INDEX('Model Participation Data'!$N$8:$DX$57,0,MATCH(CONCATENATE($J1158,O$6),'Model Participation Data'!$N$6:$DX$6,0)),'Model Participation Data'!$B$8:$B$57,$C1158,'Model Participation Data'!$C$8:$C$57,$D1158))</f>
        <v>0</v>
      </c>
    </row>
    <row r="1159" spans="2:15" outlineLevel="1" x14ac:dyDescent="0.35">
      <c r="B1159" s="37" t="s">
        <v>80</v>
      </c>
      <c r="C1159" s="38" t="str">
        <f>IF(ISBLANK('Model Participation Data'!$B$54),"-",'Model Participation Data'!$B$54)</f>
        <v>-</v>
      </c>
      <c r="D1159" s="38" t="str">
        <f>IF(ISBLANK('Model Participation Data'!$C$54),"-",'Model Participation Data'!$C$54)</f>
        <v>-</v>
      </c>
      <c r="E1159" s="38" t="str">
        <f>IF(ISBLANK('Model Participation Data'!$D$54),"-",'Model Participation Data'!$D$54)</f>
        <v>-</v>
      </c>
      <c r="F1159" s="38" t="str">
        <f>IF(ISBLANK('Model Participation Data'!$E$54),"-",'Model Participation Data'!$E$54)</f>
        <v>-</v>
      </c>
      <c r="G1159" s="151" t="str">
        <f>IF(ISBLANK('Model Participation Data'!$F$54),"-",'Model Participation Data'!$F$54)</f>
        <v>-</v>
      </c>
      <c r="H1159" s="38">
        <v>1</v>
      </c>
      <c r="I1159" s="38">
        <v>2</v>
      </c>
      <c r="J1159" s="150" t="str">
        <f t="shared" si="59"/>
        <v>12</v>
      </c>
      <c r="K1159" s="38" t="str">
        <f>IF(ISBLANK('Model Participation Data'!$L$54),"-",'Model Participation Data'!$L$54)</f>
        <v>-</v>
      </c>
      <c r="L1159" s="39" t="str">
        <f>IF(ISBLANK('Model Participation Data'!$M$54),"-",'Model Participation Data'!$M$54)</f>
        <v>-</v>
      </c>
      <c r="M1159" s="43">
        <f>IF(ISNA(SUMIFS(INDEX('Model Participation Data'!$N$8:$DX$57,0,MATCH(CONCATENATE($J1159,M$6),'Model Participation Data'!$N$6:$DX$6,0)),'Model Participation Data'!$B$8:$B$57,$C1159,'Model Participation Data'!$C$8:$C$57,$D1159)),"-",SUMIFS(INDEX('Model Participation Data'!$N$8:$DX$57,0,MATCH(CONCATENATE($J1159,M$6),'Model Participation Data'!$N$6:$DX$6,0)),'Model Participation Data'!$B$8:$B$57,$C1159,'Model Participation Data'!$C$8:$C$57,$D1159))</f>
        <v>0</v>
      </c>
      <c r="N1159" s="43">
        <f>IF(ISNA(SUMIFS(INDEX('Model Participation Data'!$N$8:$DX$57,0,MATCH(CONCATENATE($J1159,N$6),'Model Participation Data'!$N$6:$DX$6,0)),'Model Participation Data'!$B$8:$B$57,$C1159,'Model Participation Data'!$C$8:$C$57,$D1159)),"-",SUMIFS(INDEX('Model Participation Data'!$N$8:$DX$57,0,MATCH(CONCATENATE($J1159,N$6),'Model Participation Data'!$N$6:$DX$6,0)),'Model Participation Data'!$B$8:$B$57,$C1159,'Model Participation Data'!$C$8:$C$57,$D1159))</f>
        <v>0</v>
      </c>
      <c r="O1159" s="154">
        <f>IF(ISNA(SUMIFS(INDEX('Model Participation Data'!$N$8:$DX$57,0,MATCH(CONCATENATE($J1159,O$6),'Model Participation Data'!$N$6:$DX$6,0)),'Model Participation Data'!$B$8:$B$57,$C1159,'Model Participation Data'!$C$8:$C$57,$D1159)),"-",SUMIFS(INDEX('Model Participation Data'!$N$8:$DX$57,0,MATCH(CONCATENATE($J1159,O$6),'Model Participation Data'!$N$6:$DX$6,0)),'Model Participation Data'!$B$8:$B$57,$C1159,'Model Participation Data'!$C$8:$C$57,$D1159))</f>
        <v>0</v>
      </c>
    </row>
    <row r="1160" spans="2:15" outlineLevel="1" x14ac:dyDescent="0.35">
      <c r="B1160" s="37" t="s">
        <v>80</v>
      </c>
      <c r="C1160" s="38" t="str">
        <f>IF(ISBLANK('Model Participation Data'!$B$54),"-",'Model Participation Data'!$B$54)</f>
        <v>-</v>
      </c>
      <c r="D1160" s="38" t="str">
        <f>IF(ISBLANK('Model Participation Data'!$C$54),"-",'Model Participation Data'!$C$54)</f>
        <v>-</v>
      </c>
      <c r="E1160" s="38" t="str">
        <f>IF(ISBLANK('Model Participation Data'!$D$54),"-",'Model Participation Data'!$D$54)</f>
        <v>-</v>
      </c>
      <c r="F1160" s="38" t="str">
        <f>IF(ISBLANK('Model Participation Data'!$E$54),"-",'Model Participation Data'!$E$54)</f>
        <v>-</v>
      </c>
      <c r="G1160" s="151" t="str">
        <f>IF(ISBLANK('Model Participation Data'!$F$54),"-",'Model Participation Data'!$F$54)</f>
        <v>-</v>
      </c>
      <c r="H1160" s="38">
        <v>1</v>
      </c>
      <c r="I1160" s="38">
        <v>3</v>
      </c>
      <c r="J1160" s="150" t="str">
        <f t="shared" si="59"/>
        <v>13</v>
      </c>
      <c r="K1160" s="38" t="str">
        <f>IF(ISBLANK('Model Participation Data'!$L$54),"-",'Model Participation Data'!$L$54)</f>
        <v>-</v>
      </c>
      <c r="L1160" s="39" t="str">
        <f>IF(ISBLANK('Model Participation Data'!$M$54),"-",'Model Participation Data'!$M$54)</f>
        <v>-</v>
      </c>
      <c r="M1160" s="43">
        <f>IF(ISNA(SUMIFS(INDEX('Model Participation Data'!$N$8:$DX$57,0,MATCH(CONCATENATE($J1160,M$6),'Model Participation Data'!$N$6:$DX$6,0)),'Model Participation Data'!$B$8:$B$57,$C1160,'Model Participation Data'!$C$8:$C$57,$D1160)),"-",SUMIFS(INDEX('Model Participation Data'!$N$8:$DX$57,0,MATCH(CONCATENATE($J1160,M$6),'Model Participation Data'!$N$6:$DX$6,0)),'Model Participation Data'!$B$8:$B$57,$C1160,'Model Participation Data'!$C$8:$C$57,$D1160))</f>
        <v>0</v>
      </c>
      <c r="N1160" s="43">
        <f>IF(ISNA(SUMIFS(INDEX('Model Participation Data'!$N$8:$DX$57,0,MATCH(CONCATENATE($J1160,N$6),'Model Participation Data'!$N$6:$DX$6,0)),'Model Participation Data'!$B$8:$B$57,$C1160,'Model Participation Data'!$C$8:$C$57,$D1160)),"-",SUMIFS(INDEX('Model Participation Data'!$N$8:$DX$57,0,MATCH(CONCATENATE($J1160,N$6),'Model Participation Data'!$N$6:$DX$6,0)),'Model Participation Data'!$B$8:$B$57,$C1160,'Model Participation Data'!$C$8:$C$57,$D1160))</f>
        <v>0</v>
      </c>
      <c r="O1160" s="154">
        <f>IF(ISNA(SUMIFS(INDEX('Model Participation Data'!$N$8:$DX$57,0,MATCH(CONCATENATE($J1160,O$6),'Model Participation Data'!$N$6:$DX$6,0)),'Model Participation Data'!$B$8:$B$57,$C1160,'Model Participation Data'!$C$8:$C$57,$D1160)),"-",SUMIFS(INDEX('Model Participation Data'!$N$8:$DX$57,0,MATCH(CONCATENATE($J1160,O$6),'Model Participation Data'!$N$6:$DX$6,0)),'Model Participation Data'!$B$8:$B$57,$C1160,'Model Participation Data'!$C$8:$C$57,$D1160))</f>
        <v>0</v>
      </c>
    </row>
    <row r="1161" spans="2:15" outlineLevel="1" x14ac:dyDescent="0.35">
      <c r="B1161" s="37" t="s">
        <v>80</v>
      </c>
      <c r="C1161" s="38" t="str">
        <f>IF(ISBLANK('Model Participation Data'!$B$54),"-",'Model Participation Data'!$B$54)</f>
        <v>-</v>
      </c>
      <c r="D1161" s="38" t="str">
        <f>IF(ISBLANK('Model Participation Data'!$C$54),"-",'Model Participation Data'!$C$54)</f>
        <v>-</v>
      </c>
      <c r="E1161" s="38" t="str">
        <f>IF(ISBLANK('Model Participation Data'!$D$54),"-",'Model Participation Data'!$D$54)</f>
        <v>-</v>
      </c>
      <c r="F1161" s="38" t="str">
        <f>IF(ISBLANK('Model Participation Data'!$E$54),"-",'Model Participation Data'!$E$54)</f>
        <v>-</v>
      </c>
      <c r="G1161" s="151" t="str">
        <f>IF(ISBLANK('Model Participation Data'!$F$54),"-",'Model Participation Data'!$F$54)</f>
        <v>-</v>
      </c>
      <c r="H1161" s="38">
        <v>1</v>
      </c>
      <c r="I1161" s="38">
        <v>4</v>
      </c>
      <c r="J1161" s="150" t="str">
        <f t="shared" si="59"/>
        <v>14</v>
      </c>
      <c r="K1161" s="38" t="str">
        <f>IF(ISBLANK('Model Participation Data'!$L$54),"-",'Model Participation Data'!$L$54)</f>
        <v>-</v>
      </c>
      <c r="L1161" s="39" t="str">
        <f>IF(ISBLANK('Model Participation Data'!$M$54),"-",'Model Participation Data'!$M$54)</f>
        <v>-</v>
      </c>
      <c r="M1161" s="43">
        <f>IF(ISNA(SUMIFS(INDEX('Model Participation Data'!$N$8:$DX$57,0,MATCH(CONCATENATE($J1161,M$6),'Model Participation Data'!$N$6:$DX$6,0)),'Model Participation Data'!$B$8:$B$57,$C1161,'Model Participation Data'!$C$8:$C$57,$D1161)),"-",SUMIFS(INDEX('Model Participation Data'!$N$8:$DX$57,0,MATCH(CONCATENATE($J1161,M$6),'Model Participation Data'!$N$6:$DX$6,0)),'Model Participation Data'!$B$8:$B$57,$C1161,'Model Participation Data'!$C$8:$C$57,$D1161))</f>
        <v>0</v>
      </c>
      <c r="N1161" s="43">
        <f>IF(ISNA(SUMIFS(INDEX('Model Participation Data'!$N$8:$DX$57,0,MATCH(CONCATENATE($J1161,N$6),'Model Participation Data'!$N$6:$DX$6,0)),'Model Participation Data'!$B$8:$B$57,$C1161,'Model Participation Data'!$C$8:$C$57,$D1161)),"-",SUMIFS(INDEX('Model Participation Data'!$N$8:$DX$57,0,MATCH(CONCATENATE($J1161,N$6),'Model Participation Data'!$N$6:$DX$6,0)),'Model Participation Data'!$B$8:$B$57,$C1161,'Model Participation Data'!$C$8:$C$57,$D1161))</f>
        <v>0</v>
      </c>
      <c r="O1161" s="154">
        <f>IF(ISNA(SUMIFS(INDEX('Model Participation Data'!$N$8:$DX$57,0,MATCH(CONCATENATE($J1161,O$6),'Model Participation Data'!$N$6:$DX$6,0)),'Model Participation Data'!$B$8:$B$57,$C1161,'Model Participation Data'!$C$8:$C$57,$D1161)),"-",SUMIFS(INDEX('Model Participation Data'!$N$8:$DX$57,0,MATCH(CONCATENATE($J1161,O$6),'Model Participation Data'!$N$6:$DX$6,0)),'Model Participation Data'!$B$8:$B$57,$C1161,'Model Participation Data'!$C$8:$C$57,$D1161))</f>
        <v>0</v>
      </c>
    </row>
    <row r="1162" spans="2:15" outlineLevel="1" x14ac:dyDescent="0.35">
      <c r="B1162" s="37" t="s">
        <v>80</v>
      </c>
      <c r="C1162" s="38" t="str">
        <f>IF(ISBLANK('Model Participation Data'!$B$54),"-",'Model Participation Data'!$B$54)</f>
        <v>-</v>
      </c>
      <c r="D1162" s="38" t="str">
        <f>IF(ISBLANK('Model Participation Data'!$C$54),"-",'Model Participation Data'!$C$54)</f>
        <v>-</v>
      </c>
      <c r="E1162" s="38" t="str">
        <f>IF(ISBLANK('Model Participation Data'!$D$54),"-",'Model Participation Data'!$D$54)</f>
        <v>-</v>
      </c>
      <c r="F1162" s="38" t="str">
        <f>IF(ISBLANK('Model Participation Data'!$E$54),"-",'Model Participation Data'!$E$54)</f>
        <v>-</v>
      </c>
      <c r="G1162" s="151" t="str">
        <f>IF(ISBLANK('Model Participation Data'!$F$54),"-",'Model Participation Data'!$F$54)</f>
        <v>-</v>
      </c>
      <c r="H1162" s="38">
        <v>1</v>
      </c>
      <c r="I1162" s="38">
        <v>5</v>
      </c>
      <c r="J1162" s="150" t="str">
        <f t="shared" si="59"/>
        <v>15</v>
      </c>
      <c r="K1162" s="38" t="str">
        <f>IF(ISBLANK('Model Participation Data'!$L$54),"-",'Model Participation Data'!$L$54)</f>
        <v>-</v>
      </c>
      <c r="L1162" s="39" t="str">
        <f>IF(ISBLANK('Model Participation Data'!$M$54),"-",'Model Participation Data'!$M$54)</f>
        <v>-</v>
      </c>
      <c r="M1162" s="43">
        <f>IF(ISNA(SUMIFS(INDEX('Model Participation Data'!$N$8:$DX$57,0,MATCH(CONCATENATE($J1162,M$6),'Model Participation Data'!$N$6:$DX$6,0)),'Model Participation Data'!$B$8:$B$57,$C1162,'Model Participation Data'!$C$8:$C$57,$D1162)),"-",SUMIFS(INDEX('Model Participation Data'!$N$8:$DX$57,0,MATCH(CONCATENATE($J1162,M$6),'Model Participation Data'!$N$6:$DX$6,0)),'Model Participation Data'!$B$8:$B$57,$C1162,'Model Participation Data'!$C$8:$C$57,$D1162))</f>
        <v>0</v>
      </c>
      <c r="N1162" s="43">
        <f>IF(ISNA(SUMIFS(INDEX('Model Participation Data'!$N$8:$DX$57,0,MATCH(CONCATENATE($J1162,N$6),'Model Participation Data'!$N$6:$DX$6,0)),'Model Participation Data'!$B$8:$B$57,$C1162,'Model Participation Data'!$C$8:$C$57,$D1162)),"-",SUMIFS(INDEX('Model Participation Data'!$N$8:$DX$57,0,MATCH(CONCATENATE($J1162,N$6),'Model Participation Data'!$N$6:$DX$6,0)),'Model Participation Data'!$B$8:$B$57,$C1162,'Model Participation Data'!$C$8:$C$57,$D1162))</f>
        <v>0</v>
      </c>
      <c r="O1162" s="154">
        <f>IF(ISNA(SUMIFS(INDEX('Model Participation Data'!$N$8:$DX$57,0,MATCH(CONCATENATE($J1162,O$6),'Model Participation Data'!$N$6:$DX$6,0)),'Model Participation Data'!$B$8:$B$57,$C1162,'Model Participation Data'!$C$8:$C$57,$D1162)),"-",SUMIFS(INDEX('Model Participation Data'!$N$8:$DX$57,0,MATCH(CONCATENATE($J1162,O$6),'Model Participation Data'!$N$6:$DX$6,0)),'Model Participation Data'!$B$8:$B$57,$C1162,'Model Participation Data'!$C$8:$C$57,$D1162))</f>
        <v>0</v>
      </c>
    </row>
    <row r="1163" spans="2:15" outlineLevel="1" x14ac:dyDescent="0.35">
      <c r="B1163" s="37" t="s">
        <v>80</v>
      </c>
      <c r="C1163" s="38" t="str">
        <f>IF(ISBLANK('Model Participation Data'!$B$54),"-",'Model Participation Data'!$B$54)</f>
        <v>-</v>
      </c>
      <c r="D1163" s="38" t="str">
        <f>IF(ISBLANK('Model Participation Data'!$C$54),"-",'Model Participation Data'!$C$54)</f>
        <v>-</v>
      </c>
      <c r="E1163" s="38" t="str">
        <f>IF(ISBLANK('Model Participation Data'!$D$54),"-",'Model Participation Data'!$D$54)</f>
        <v>-</v>
      </c>
      <c r="F1163" s="38" t="str">
        <f>IF(ISBLANK('Model Participation Data'!$E$54),"-",'Model Participation Data'!$E$54)</f>
        <v>-</v>
      </c>
      <c r="G1163" s="151" t="str">
        <f>IF(ISBLANK('Model Participation Data'!$F$54),"-",'Model Participation Data'!$F$54)</f>
        <v>-</v>
      </c>
      <c r="H1163" s="38">
        <v>1</v>
      </c>
      <c r="I1163" s="38" t="s">
        <v>65</v>
      </c>
      <c r="J1163" s="150" t="str">
        <f t="shared" si="59"/>
        <v>1Goal</v>
      </c>
      <c r="K1163" s="38" t="str">
        <f>IF(ISBLANK('Model Participation Data'!$L$54),"-",'Model Participation Data'!$L$54)</f>
        <v>-</v>
      </c>
      <c r="L1163" s="39" t="str">
        <f>IF(ISBLANK('Model Participation Data'!$M$54),"-",'Model Participation Data'!$M$54)</f>
        <v>-</v>
      </c>
      <c r="M1163" s="43" t="str">
        <f>IF(ISNA(SUMIFS(INDEX('Model Participation Data'!$N$8:$DX$57,0,MATCH(CONCATENATE($J1163,M$6),'Model Participation Data'!$N$6:$DX$6,0)),'Model Participation Data'!$B$8:$B$57,$C1163,'Model Participation Data'!$C$8:$C$57,$D1163)),"-",SUMIFS(INDEX('Model Participation Data'!$N$8:$DX$57,0,MATCH(CONCATENATE($J1163,M$6),'Model Participation Data'!$N$6:$DX$6,0)),'Model Participation Data'!$B$8:$B$57,$C1163,'Model Participation Data'!$C$8:$C$57,$D1163))</f>
        <v>-</v>
      </c>
      <c r="N1163" s="43" t="str">
        <f>IF(ISNA(SUMIFS(INDEX('Model Participation Data'!$N$8:$DX$57,0,MATCH(CONCATENATE($J1163,N$6),'Model Participation Data'!$N$6:$DX$6,0)),'Model Participation Data'!$B$8:$B$57,$C1163,'Model Participation Data'!$C$8:$C$57,$D1163)),"-",SUMIFS(INDEX('Model Participation Data'!$N$8:$DX$57,0,MATCH(CONCATENATE($J1163,N$6),'Model Participation Data'!$N$6:$DX$6,0)),'Model Participation Data'!$B$8:$B$57,$C1163,'Model Participation Data'!$C$8:$C$57,$D1163))</f>
        <v>-</v>
      </c>
      <c r="O1163" s="154">
        <f>IF(ISNA(SUMIFS(INDEX('Model Participation Data'!$N$8:$DX$57,0,MATCH(CONCATENATE($J1163,O$6),'Model Participation Data'!$N$6:$DX$6,0)),'Model Participation Data'!$B$8:$B$57,$C1163,'Model Participation Data'!$C$8:$C$57,$D1163)),"-",SUMIFS(INDEX('Model Participation Data'!$N$8:$DX$57,0,MATCH(CONCATENATE($J1163,O$6),'Model Participation Data'!$N$6:$DX$6,0)),'Model Participation Data'!$B$8:$B$57,$C1163,'Model Participation Data'!$C$8:$C$57,$D1163))</f>
        <v>0</v>
      </c>
    </row>
    <row r="1164" spans="2:15" outlineLevel="1" x14ac:dyDescent="0.35">
      <c r="B1164" s="37" t="s">
        <v>80</v>
      </c>
      <c r="C1164" s="38" t="str">
        <f>IF(ISBLANK('Model Participation Data'!$B$54),"-",'Model Participation Data'!$B$54)</f>
        <v>-</v>
      </c>
      <c r="D1164" s="38" t="str">
        <f>IF(ISBLANK('Model Participation Data'!$C$54),"-",'Model Participation Data'!$C$54)</f>
        <v>-</v>
      </c>
      <c r="E1164" s="38" t="str">
        <f>IF(ISBLANK('Model Participation Data'!$D$54),"-",'Model Participation Data'!$D$54)</f>
        <v>-</v>
      </c>
      <c r="F1164" s="38" t="str">
        <f>IF(ISBLANK('Model Participation Data'!$E$54),"-",'Model Participation Data'!$E$54)</f>
        <v>-</v>
      </c>
      <c r="G1164" s="151" t="str">
        <f>IF(ISBLANK('Model Participation Data'!$F$54),"-",'Model Participation Data'!$F$54)</f>
        <v>-</v>
      </c>
      <c r="H1164" s="38">
        <v>2</v>
      </c>
      <c r="I1164" s="38">
        <v>1</v>
      </c>
      <c r="J1164" s="150" t="str">
        <f t="shared" si="59"/>
        <v>21</v>
      </c>
      <c r="K1164" s="38" t="str">
        <f>IF(ISBLANK('Model Participation Data'!$L$54),"-",'Model Participation Data'!$L$54)</f>
        <v>-</v>
      </c>
      <c r="L1164" s="39" t="str">
        <f>IF(ISBLANK('Model Participation Data'!$M$54),"-",'Model Participation Data'!$M$54)</f>
        <v>-</v>
      </c>
      <c r="M1164" s="43">
        <f>IF(ISNA(SUMIFS(INDEX('Model Participation Data'!$N$8:$DX$57,0,MATCH(CONCATENATE($J1164,M$6),'Model Participation Data'!$N$6:$DX$6,0)),'Model Participation Data'!$B$8:$B$57,$C1164,'Model Participation Data'!$C$8:$C$57,$D1164)),"-",SUMIFS(INDEX('Model Participation Data'!$N$8:$DX$57,0,MATCH(CONCATENATE($J1164,M$6),'Model Participation Data'!$N$6:$DX$6,0)),'Model Participation Data'!$B$8:$B$57,$C1164,'Model Participation Data'!$C$8:$C$57,$D1164))</f>
        <v>0</v>
      </c>
      <c r="N1164" s="43">
        <f>IF(ISNA(SUMIFS(INDEX('Model Participation Data'!$N$8:$DX$57,0,MATCH(CONCATENATE($J1164,N$6),'Model Participation Data'!$N$6:$DX$6,0)),'Model Participation Data'!$B$8:$B$57,$C1164,'Model Participation Data'!$C$8:$C$57,$D1164)),"-",SUMIFS(INDEX('Model Participation Data'!$N$8:$DX$57,0,MATCH(CONCATENATE($J1164,N$6),'Model Participation Data'!$N$6:$DX$6,0)),'Model Participation Data'!$B$8:$B$57,$C1164,'Model Participation Data'!$C$8:$C$57,$D1164))</f>
        <v>0</v>
      </c>
      <c r="O1164" s="154">
        <f>IF(ISNA(SUMIFS(INDEX('Model Participation Data'!$N$8:$DX$57,0,MATCH(CONCATENATE($J1164,O$6),'Model Participation Data'!$N$6:$DX$6,0)),'Model Participation Data'!$B$8:$B$57,$C1164,'Model Participation Data'!$C$8:$C$57,$D1164)),"-",SUMIFS(INDEX('Model Participation Data'!$N$8:$DX$57,0,MATCH(CONCATENATE($J1164,O$6),'Model Participation Data'!$N$6:$DX$6,0)),'Model Participation Data'!$B$8:$B$57,$C1164,'Model Participation Data'!$C$8:$C$57,$D1164))</f>
        <v>0</v>
      </c>
    </row>
    <row r="1165" spans="2:15" outlineLevel="1" x14ac:dyDescent="0.35">
      <c r="B1165" s="37" t="s">
        <v>80</v>
      </c>
      <c r="C1165" s="38" t="str">
        <f>IF(ISBLANK('Model Participation Data'!$B$54),"-",'Model Participation Data'!$B$54)</f>
        <v>-</v>
      </c>
      <c r="D1165" s="38" t="str">
        <f>IF(ISBLANK('Model Participation Data'!$C$54),"-",'Model Participation Data'!$C$54)</f>
        <v>-</v>
      </c>
      <c r="E1165" s="38" t="str">
        <f>IF(ISBLANK('Model Participation Data'!$D$54),"-",'Model Participation Data'!$D$54)</f>
        <v>-</v>
      </c>
      <c r="F1165" s="38" t="str">
        <f>IF(ISBLANK('Model Participation Data'!$E$54),"-",'Model Participation Data'!$E$54)</f>
        <v>-</v>
      </c>
      <c r="G1165" s="151" t="str">
        <f>IF(ISBLANK('Model Participation Data'!$F$54),"-",'Model Participation Data'!$F$54)</f>
        <v>-</v>
      </c>
      <c r="H1165" s="38">
        <v>2</v>
      </c>
      <c r="I1165" s="38">
        <v>2</v>
      </c>
      <c r="J1165" s="150" t="str">
        <f t="shared" si="59"/>
        <v>22</v>
      </c>
      <c r="K1165" s="38" t="str">
        <f>IF(ISBLANK('Model Participation Data'!$L$54),"-",'Model Participation Data'!$L$54)</f>
        <v>-</v>
      </c>
      <c r="L1165" s="39" t="str">
        <f>IF(ISBLANK('Model Participation Data'!$M$54),"-",'Model Participation Data'!$M$54)</f>
        <v>-</v>
      </c>
      <c r="M1165" s="43">
        <f>IF(ISNA(SUMIFS(INDEX('Model Participation Data'!$N$8:$DX$57,0,MATCH(CONCATENATE($J1165,M$6),'Model Participation Data'!$N$6:$DX$6,0)),'Model Participation Data'!$B$8:$B$57,$C1165,'Model Participation Data'!$C$8:$C$57,$D1165)),"-",SUMIFS(INDEX('Model Participation Data'!$N$8:$DX$57,0,MATCH(CONCATENATE($J1165,M$6),'Model Participation Data'!$N$6:$DX$6,0)),'Model Participation Data'!$B$8:$B$57,$C1165,'Model Participation Data'!$C$8:$C$57,$D1165))</f>
        <v>0</v>
      </c>
      <c r="N1165" s="43">
        <f>IF(ISNA(SUMIFS(INDEX('Model Participation Data'!$N$8:$DX$57,0,MATCH(CONCATENATE($J1165,N$6),'Model Participation Data'!$N$6:$DX$6,0)),'Model Participation Data'!$B$8:$B$57,$C1165,'Model Participation Data'!$C$8:$C$57,$D1165)),"-",SUMIFS(INDEX('Model Participation Data'!$N$8:$DX$57,0,MATCH(CONCATENATE($J1165,N$6),'Model Participation Data'!$N$6:$DX$6,0)),'Model Participation Data'!$B$8:$B$57,$C1165,'Model Participation Data'!$C$8:$C$57,$D1165))</f>
        <v>0</v>
      </c>
      <c r="O1165" s="154">
        <f>IF(ISNA(SUMIFS(INDEX('Model Participation Data'!$N$8:$DX$57,0,MATCH(CONCATENATE($J1165,O$6),'Model Participation Data'!$N$6:$DX$6,0)),'Model Participation Data'!$B$8:$B$57,$C1165,'Model Participation Data'!$C$8:$C$57,$D1165)),"-",SUMIFS(INDEX('Model Participation Data'!$N$8:$DX$57,0,MATCH(CONCATENATE($J1165,O$6),'Model Participation Data'!$N$6:$DX$6,0)),'Model Participation Data'!$B$8:$B$57,$C1165,'Model Participation Data'!$C$8:$C$57,$D1165))</f>
        <v>0</v>
      </c>
    </row>
    <row r="1166" spans="2:15" outlineLevel="1" x14ac:dyDescent="0.35">
      <c r="B1166" s="37" t="s">
        <v>80</v>
      </c>
      <c r="C1166" s="38" t="str">
        <f>IF(ISBLANK('Model Participation Data'!$B$54),"-",'Model Participation Data'!$B$54)</f>
        <v>-</v>
      </c>
      <c r="D1166" s="38" t="str">
        <f>IF(ISBLANK('Model Participation Data'!$C$54),"-",'Model Participation Data'!$C$54)</f>
        <v>-</v>
      </c>
      <c r="E1166" s="38" t="str">
        <f>IF(ISBLANK('Model Participation Data'!$D$54),"-",'Model Participation Data'!$D$54)</f>
        <v>-</v>
      </c>
      <c r="F1166" s="38" t="str">
        <f>IF(ISBLANK('Model Participation Data'!$E$54),"-",'Model Participation Data'!$E$54)</f>
        <v>-</v>
      </c>
      <c r="G1166" s="151" t="str">
        <f>IF(ISBLANK('Model Participation Data'!$F$54),"-",'Model Participation Data'!$F$54)</f>
        <v>-</v>
      </c>
      <c r="H1166" s="38">
        <v>2</v>
      </c>
      <c r="I1166" s="38">
        <v>3</v>
      </c>
      <c r="J1166" s="150" t="str">
        <f t="shared" si="59"/>
        <v>23</v>
      </c>
      <c r="K1166" s="38" t="str">
        <f>IF(ISBLANK('Model Participation Data'!$L$54),"-",'Model Participation Data'!$L$54)</f>
        <v>-</v>
      </c>
      <c r="L1166" s="39" t="str">
        <f>IF(ISBLANK('Model Participation Data'!$M$54),"-",'Model Participation Data'!$M$54)</f>
        <v>-</v>
      </c>
      <c r="M1166" s="43">
        <f>IF(ISNA(SUMIFS(INDEX('Model Participation Data'!$N$8:$DX$57,0,MATCH(CONCATENATE($J1166,M$6),'Model Participation Data'!$N$6:$DX$6,0)),'Model Participation Data'!$B$8:$B$57,$C1166,'Model Participation Data'!$C$8:$C$57,$D1166)),"-",SUMIFS(INDEX('Model Participation Data'!$N$8:$DX$57,0,MATCH(CONCATENATE($J1166,M$6),'Model Participation Data'!$N$6:$DX$6,0)),'Model Participation Data'!$B$8:$B$57,$C1166,'Model Participation Data'!$C$8:$C$57,$D1166))</f>
        <v>0</v>
      </c>
      <c r="N1166" s="43">
        <f>IF(ISNA(SUMIFS(INDEX('Model Participation Data'!$N$8:$DX$57,0,MATCH(CONCATENATE($J1166,N$6),'Model Participation Data'!$N$6:$DX$6,0)),'Model Participation Data'!$B$8:$B$57,$C1166,'Model Participation Data'!$C$8:$C$57,$D1166)),"-",SUMIFS(INDEX('Model Participation Data'!$N$8:$DX$57,0,MATCH(CONCATENATE($J1166,N$6),'Model Participation Data'!$N$6:$DX$6,0)),'Model Participation Data'!$B$8:$B$57,$C1166,'Model Participation Data'!$C$8:$C$57,$D1166))</f>
        <v>0</v>
      </c>
      <c r="O1166" s="154">
        <f>IF(ISNA(SUMIFS(INDEX('Model Participation Data'!$N$8:$DX$57,0,MATCH(CONCATENATE($J1166,O$6),'Model Participation Data'!$N$6:$DX$6,0)),'Model Participation Data'!$B$8:$B$57,$C1166,'Model Participation Data'!$C$8:$C$57,$D1166)),"-",SUMIFS(INDEX('Model Participation Data'!$N$8:$DX$57,0,MATCH(CONCATENATE($J1166,O$6),'Model Participation Data'!$N$6:$DX$6,0)),'Model Participation Data'!$B$8:$B$57,$C1166,'Model Participation Data'!$C$8:$C$57,$D1166))</f>
        <v>0</v>
      </c>
    </row>
    <row r="1167" spans="2:15" outlineLevel="1" x14ac:dyDescent="0.35">
      <c r="B1167" s="37" t="s">
        <v>80</v>
      </c>
      <c r="C1167" s="38" t="str">
        <f>IF(ISBLANK('Model Participation Data'!$B$54),"-",'Model Participation Data'!$B$54)</f>
        <v>-</v>
      </c>
      <c r="D1167" s="38" t="str">
        <f>IF(ISBLANK('Model Participation Data'!$C$54),"-",'Model Participation Data'!$C$54)</f>
        <v>-</v>
      </c>
      <c r="E1167" s="38" t="str">
        <f>IF(ISBLANK('Model Participation Data'!$D$54),"-",'Model Participation Data'!$D$54)</f>
        <v>-</v>
      </c>
      <c r="F1167" s="38" t="str">
        <f>IF(ISBLANK('Model Participation Data'!$E$54),"-",'Model Participation Data'!$E$54)</f>
        <v>-</v>
      </c>
      <c r="G1167" s="151" t="str">
        <f>IF(ISBLANK('Model Participation Data'!$F$54),"-",'Model Participation Data'!$F$54)</f>
        <v>-</v>
      </c>
      <c r="H1167" s="38">
        <v>2</v>
      </c>
      <c r="I1167" s="38">
        <v>4</v>
      </c>
      <c r="J1167" s="150" t="str">
        <f t="shared" si="59"/>
        <v>24</v>
      </c>
      <c r="K1167" s="38" t="str">
        <f>IF(ISBLANK('Model Participation Data'!$L$54),"-",'Model Participation Data'!$L$54)</f>
        <v>-</v>
      </c>
      <c r="L1167" s="39" t="str">
        <f>IF(ISBLANK('Model Participation Data'!$M$54),"-",'Model Participation Data'!$M$54)</f>
        <v>-</v>
      </c>
      <c r="M1167" s="43">
        <f>IF(ISNA(SUMIFS(INDEX('Model Participation Data'!$N$8:$DX$57,0,MATCH(CONCATENATE($J1167,M$6),'Model Participation Data'!$N$6:$DX$6,0)),'Model Participation Data'!$B$8:$B$57,$C1167,'Model Participation Data'!$C$8:$C$57,$D1167)),"-",SUMIFS(INDEX('Model Participation Data'!$N$8:$DX$57,0,MATCH(CONCATENATE($J1167,M$6),'Model Participation Data'!$N$6:$DX$6,0)),'Model Participation Data'!$B$8:$B$57,$C1167,'Model Participation Data'!$C$8:$C$57,$D1167))</f>
        <v>0</v>
      </c>
      <c r="N1167" s="43">
        <f>IF(ISNA(SUMIFS(INDEX('Model Participation Data'!$N$8:$DX$57,0,MATCH(CONCATENATE($J1167,N$6),'Model Participation Data'!$N$6:$DX$6,0)),'Model Participation Data'!$B$8:$B$57,$C1167,'Model Participation Data'!$C$8:$C$57,$D1167)),"-",SUMIFS(INDEX('Model Participation Data'!$N$8:$DX$57,0,MATCH(CONCATENATE($J1167,N$6),'Model Participation Data'!$N$6:$DX$6,0)),'Model Participation Data'!$B$8:$B$57,$C1167,'Model Participation Data'!$C$8:$C$57,$D1167))</f>
        <v>0</v>
      </c>
      <c r="O1167" s="154">
        <f>IF(ISNA(SUMIFS(INDEX('Model Participation Data'!$N$8:$DX$57,0,MATCH(CONCATENATE($J1167,O$6),'Model Participation Data'!$N$6:$DX$6,0)),'Model Participation Data'!$B$8:$B$57,$C1167,'Model Participation Data'!$C$8:$C$57,$D1167)),"-",SUMIFS(INDEX('Model Participation Data'!$N$8:$DX$57,0,MATCH(CONCATENATE($J1167,O$6),'Model Participation Data'!$N$6:$DX$6,0)),'Model Participation Data'!$B$8:$B$57,$C1167,'Model Participation Data'!$C$8:$C$57,$D1167))</f>
        <v>0</v>
      </c>
    </row>
    <row r="1168" spans="2:15" outlineLevel="1" x14ac:dyDescent="0.35">
      <c r="B1168" s="37" t="s">
        <v>80</v>
      </c>
      <c r="C1168" s="38" t="str">
        <f>IF(ISBLANK('Model Participation Data'!$B$54),"-",'Model Participation Data'!$B$54)</f>
        <v>-</v>
      </c>
      <c r="D1168" s="38" t="str">
        <f>IF(ISBLANK('Model Participation Data'!$C$54),"-",'Model Participation Data'!$C$54)</f>
        <v>-</v>
      </c>
      <c r="E1168" s="38" t="str">
        <f>IF(ISBLANK('Model Participation Data'!$D$54),"-",'Model Participation Data'!$D$54)</f>
        <v>-</v>
      </c>
      <c r="F1168" s="38" t="str">
        <f>IF(ISBLANK('Model Participation Data'!$E$54),"-",'Model Participation Data'!$E$54)</f>
        <v>-</v>
      </c>
      <c r="G1168" s="151" t="str">
        <f>IF(ISBLANK('Model Participation Data'!$F$54),"-",'Model Participation Data'!$F$54)</f>
        <v>-</v>
      </c>
      <c r="H1168" s="38">
        <v>2</v>
      </c>
      <c r="I1168" s="38">
        <v>5</v>
      </c>
      <c r="J1168" s="150" t="str">
        <f t="shared" si="59"/>
        <v>25</v>
      </c>
      <c r="K1168" s="38" t="str">
        <f>IF(ISBLANK('Model Participation Data'!$L$54),"-",'Model Participation Data'!$L$54)</f>
        <v>-</v>
      </c>
      <c r="L1168" s="39" t="str">
        <f>IF(ISBLANK('Model Participation Data'!$M$54),"-",'Model Participation Data'!$M$54)</f>
        <v>-</v>
      </c>
      <c r="M1168" s="43">
        <f>IF(ISNA(SUMIFS(INDEX('Model Participation Data'!$N$8:$DX$57,0,MATCH(CONCATENATE($J1168,M$6),'Model Participation Data'!$N$6:$DX$6,0)),'Model Participation Data'!$B$8:$B$57,$C1168,'Model Participation Data'!$C$8:$C$57,$D1168)),"-",SUMIFS(INDEX('Model Participation Data'!$N$8:$DX$57,0,MATCH(CONCATENATE($J1168,M$6),'Model Participation Data'!$N$6:$DX$6,0)),'Model Participation Data'!$B$8:$B$57,$C1168,'Model Participation Data'!$C$8:$C$57,$D1168))</f>
        <v>0</v>
      </c>
      <c r="N1168" s="43">
        <f>IF(ISNA(SUMIFS(INDEX('Model Participation Data'!$N$8:$DX$57,0,MATCH(CONCATENATE($J1168,N$6),'Model Participation Data'!$N$6:$DX$6,0)),'Model Participation Data'!$B$8:$B$57,$C1168,'Model Participation Data'!$C$8:$C$57,$D1168)),"-",SUMIFS(INDEX('Model Participation Data'!$N$8:$DX$57,0,MATCH(CONCATENATE($J1168,N$6),'Model Participation Data'!$N$6:$DX$6,0)),'Model Participation Data'!$B$8:$B$57,$C1168,'Model Participation Data'!$C$8:$C$57,$D1168))</f>
        <v>0</v>
      </c>
      <c r="O1168" s="154">
        <f>IF(ISNA(SUMIFS(INDEX('Model Participation Data'!$N$8:$DX$57,0,MATCH(CONCATENATE($J1168,O$6),'Model Participation Data'!$N$6:$DX$6,0)),'Model Participation Data'!$B$8:$B$57,$C1168,'Model Participation Data'!$C$8:$C$57,$D1168)),"-",SUMIFS(INDEX('Model Participation Data'!$N$8:$DX$57,0,MATCH(CONCATENATE($J1168,O$6),'Model Participation Data'!$N$6:$DX$6,0)),'Model Participation Data'!$B$8:$B$57,$C1168,'Model Participation Data'!$C$8:$C$57,$D1168))</f>
        <v>0</v>
      </c>
    </row>
    <row r="1169" spans="2:15" outlineLevel="1" x14ac:dyDescent="0.35">
      <c r="B1169" s="37" t="s">
        <v>80</v>
      </c>
      <c r="C1169" s="38" t="str">
        <f>IF(ISBLANK('Model Participation Data'!$B$54),"-",'Model Participation Data'!$B$54)</f>
        <v>-</v>
      </c>
      <c r="D1169" s="38" t="str">
        <f>IF(ISBLANK('Model Participation Data'!$C$54),"-",'Model Participation Data'!$C$54)</f>
        <v>-</v>
      </c>
      <c r="E1169" s="38" t="str">
        <f>IF(ISBLANK('Model Participation Data'!$D$54),"-",'Model Participation Data'!$D$54)</f>
        <v>-</v>
      </c>
      <c r="F1169" s="38" t="str">
        <f>IF(ISBLANK('Model Participation Data'!$E$54),"-",'Model Participation Data'!$E$54)</f>
        <v>-</v>
      </c>
      <c r="G1169" s="151" t="str">
        <f>IF(ISBLANK('Model Participation Data'!$F$54),"-",'Model Participation Data'!$F$54)</f>
        <v>-</v>
      </c>
      <c r="H1169" s="38">
        <v>2</v>
      </c>
      <c r="I1169" s="38" t="s">
        <v>65</v>
      </c>
      <c r="J1169" s="150" t="str">
        <f t="shared" si="59"/>
        <v>2Goal</v>
      </c>
      <c r="K1169" s="38" t="str">
        <f>IF(ISBLANK('Model Participation Data'!$L$54),"-",'Model Participation Data'!$L$54)</f>
        <v>-</v>
      </c>
      <c r="L1169" s="39" t="str">
        <f>IF(ISBLANK('Model Participation Data'!$M$54),"-",'Model Participation Data'!$M$54)</f>
        <v>-</v>
      </c>
      <c r="M1169" s="43" t="str">
        <f>IF(ISNA(SUMIFS(INDEX('Model Participation Data'!$N$8:$DX$57,0,MATCH(CONCATENATE($J1169,M$6),'Model Participation Data'!$N$6:$DX$6,0)),'Model Participation Data'!$B$8:$B$57,$C1169,'Model Participation Data'!$C$8:$C$57,$D1169)),"-",SUMIFS(INDEX('Model Participation Data'!$N$8:$DX$57,0,MATCH(CONCATENATE($J1169,M$6),'Model Participation Data'!$N$6:$DX$6,0)),'Model Participation Data'!$B$8:$B$57,$C1169,'Model Participation Data'!$C$8:$C$57,$D1169))</f>
        <v>-</v>
      </c>
      <c r="N1169" s="43" t="str">
        <f>IF(ISNA(SUMIFS(INDEX('Model Participation Data'!$N$8:$DX$57,0,MATCH(CONCATENATE($J1169,N$6),'Model Participation Data'!$N$6:$DX$6,0)),'Model Participation Data'!$B$8:$B$57,$C1169,'Model Participation Data'!$C$8:$C$57,$D1169)),"-",SUMIFS(INDEX('Model Participation Data'!$N$8:$DX$57,0,MATCH(CONCATENATE($J1169,N$6),'Model Participation Data'!$N$6:$DX$6,0)),'Model Participation Data'!$B$8:$B$57,$C1169,'Model Participation Data'!$C$8:$C$57,$D1169))</f>
        <v>-</v>
      </c>
      <c r="O1169" s="154">
        <f>IF(ISNA(SUMIFS(INDEX('Model Participation Data'!$N$8:$DX$57,0,MATCH(CONCATENATE($J1169,O$6),'Model Participation Data'!$N$6:$DX$6,0)),'Model Participation Data'!$B$8:$B$57,$C1169,'Model Participation Data'!$C$8:$C$57,$D1169)),"-",SUMIFS(INDEX('Model Participation Data'!$N$8:$DX$57,0,MATCH(CONCATENATE($J1169,O$6),'Model Participation Data'!$N$6:$DX$6,0)),'Model Participation Data'!$B$8:$B$57,$C1169,'Model Participation Data'!$C$8:$C$57,$D1169))</f>
        <v>0</v>
      </c>
    </row>
    <row r="1170" spans="2:15" outlineLevel="1" x14ac:dyDescent="0.35">
      <c r="B1170" s="37" t="s">
        <v>80</v>
      </c>
      <c r="C1170" s="38" t="str">
        <f>IF(ISBLANK('Model Participation Data'!$B$54),"-",'Model Participation Data'!$B$54)</f>
        <v>-</v>
      </c>
      <c r="D1170" s="38" t="str">
        <f>IF(ISBLANK('Model Participation Data'!$C$54),"-",'Model Participation Data'!$C$54)</f>
        <v>-</v>
      </c>
      <c r="E1170" s="38" t="str">
        <f>IF(ISBLANK('Model Participation Data'!$D$54),"-",'Model Participation Data'!$D$54)</f>
        <v>-</v>
      </c>
      <c r="F1170" s="38" t="str">
        <f>IF(ISBLANK('Model Participation Data'!$E$54),"-",'Model Participation Data'!$E$54)</f>
        <v>-</v>
      </c>
      <c r="G1170" s="151" t="str">
        <f>IF(ISBLANK('Model Participation Data'!$F$54),"-",'Model Participation Data'!$F$54)</f>
        <v>-</v>
      </c>
      <c r="H1170" s="38">
        <v>3</v>
      </c>
      <c r="I1170" s="38">
        <v>1</v>
      </c>
      <c r="J1170" s="150" t="str">
        <f t="shared" si="59"/>
        <v>31</v>
      </c>
      <c r="K1170" s="38" t="str">
        <f>IF(ISBLANK('Model Participation Data'!$L$54),"-",'Model Participation Data'!$L$54)</f>
        <v>-</v>
      </c>
      <c r="L1170" s="39" t="str">
        <f>IF(ISBLANK('Model Participation Data'!$M$54),"-",'Model Participation Data'!$M$54)</f>
        <v>-</v>
      </c>
      <c r="M1170" s="43">
        <f>IF(ISNA(SUMIFS(INDEX('Model Participation Data'!$N$8:$DX$57,0,MATCH(CONCATENATE($J1170,M$6),'Model Participation Data'!$N$6:$DX$6,0)),'Model Participation Data'!$B$8:$B$57,$C1170,'Model Participation Data'!$C$8:$C$57,$D1170)),"-",SUMIFS(INDEX('Model Participation Data'!$N$8:$DX$57,0,MATCH(CONCATENATE($J1170,M$6),'Model Participation Data'!$N$6:$DX$6,0)),'Model Participation Data'!$B$8:$B$57,$C1170,'Model Participation Data'!$C$8:$C$57,$D1170))</f>
        <v>0</v>
      </c>
      <c r="N1170" s="43">
        <f>IF(ISNA(SUMIFS(INDEX('Model Participation Data'!$N$8:$DX$57,0,MATCH(CONCATENATE($J1170,N$6),'Model Participation Data'!$N$6:$DX$6,0)),'Model Participation Data'!$B$8:$B$57,$C1170,'Model Participation Data'!$C$8:$C$57,$D1170)),"-",SUMIFS(INDEX('Model Participation Data'!$N$8:$DX$57,0,MATCH(CONCATENATE($J1170,N$6),'Model Participation Data'!$N$6:$DX$6,0)),'Model Participation Data'!$B$8:$B$57,$C1170,'Model Participation Data'!$C$8:$C$57,$D1170))</f>
        <v>0</v>
      </c>
      <c r="O1170" s="154">
        <f>IF(ISNA(SUMIFS(INDEX('Model Participation Data'!$N$8:$DX$57,0,MATCH(CONCATENATE($J1170,O$6),'Model Participation Data'!$N$6:$DX$6,0)),'Model Participation Data'!$B$8:$B$57,$C1170,'Model Participation Data'!$C$8:$C$57,$D1170)),"-",SUMIFS(INDEX('Model Participation Data'!$N$8:$DX$57,0,MATCH(CONCATENATE($J1170,O$6),'Model Participation Data'!$N$6:$DX$6,0)),'Model Participation Data'!$B$8:$B$57,$C1170,'Model Participation Data'!$C$8:$C$57,$D1170))</f>
        <v>0</v>
      </c>
    </row>
    <row r="1171" spans="2:15" outlineLevel="1" x14ac:dyDescent="0.35">
      <c r="B1171" s="37" t="s">
        <v>80</v>
      </c>
      <c r="C1171" s="38" t="str">
        <f>IF(ISBLANK('Model Participation Data'!$B$54),"-",'Model Participation Data'!$B$54)</f>
        <v>-</v>
      </c>
      <c r="D1171" s="38" t="str">
        <f>IF(ISBLANK('Model Participation Data'!$C$54),"-",'Model Participation Data'!$C$54)</f>
        <v>-</v>
      </c>
      <c r="E1171" s="38" t="str">
        <f>IF(ISBLANK('Model Participation Data'!$D$54),"-",'Model Participation Data'!$D$54)</f>
        <v>-</v>
      </c>
      <c r="F1171" s="38" t="str">
        <f>IF(ISBLANK('Model Participation Data'!$E$54),"-",'Model Participation Data'!$E$54)</f>
        <v>-</v>
      </c>
      <c r="G1171" s="151" t="str">
        <f>IF(ISBLANK('Model Participation Data'!$F$54),"-",'Model Participation Data'!$F$54)</f>
        <v>-</v>
      </c>
      <c r="H1171" s="38">
        <v>3</v>
      </c>
      <c r="I1171" s="38">
        <v>2</v>
      </c>
      <c r="J1171" s="150" t="str">
        <f t="shared" si="59"/>
        <v>32</v>
      </c>
      <c r="K1171" s="38" t="str">
        <f>IF(ISBLANK('Model Participation Data'!$L$54),"-",'Model Participation Data'!$L$54)</f>
        <v>-</v>
      </c>
      <c r="L1171" s="39" t="str">
        <f>IF(ISBLANK('Model Participation Data'!$M$54),"-",'Model Participation Data'!$M$54)</f>
        <v>-</v>
      </c>
      <c r="M1171" s="43">
        <f>IF(ISNA(SUMIFS(INDEX('Model Participation Data'!$N$8:$DX$57,0,MATCH(CONCATENATE($J1171,M$6),'Model Participation Data'!$N$6:$DX$6,0)),'Model Participation Data'!$B$8:$B$57,$C1171,'Model Participation Data'!$C$8:$C$57,$D1171)),"-",SUMIFS(INDEX('Model Participation Data'!$N$8:$DX$57,0,MATCH(CONCATENATE($J1171,M$6),'Model Participation Data'!$N$6:$DX$6,0)),'Model Participation Data'!$B$8:$B$57,$C1171,'Model Participation Data'!$C$8:$C$57,$D1171))</f>
        <v>0</v>
      </c>
      <c r="N1171" s="43">
        <f>IF(ISNA(SUMIFS(INDEX('Model Participation Data'!$N$8:$DX$57,0,MATCH(CONCATENATE($J1171,N$6),'Model Participation Data'!$N$6:$DX$6,0)),'Model Participation Data'!$B$8:$B$57,$C1171,'Model Participation Data'!$C$8:$C$57,$D1171)),"-",SUMIFS(INDEX('Model Participation Data'!$N$8:$DX$57,0,MATCH(CONCATENATE($J1171,N$6),'Model Participation Data'!$N$6:$DX$6,0)),'Model Participation Data'!$B$8:$B$57,$C1171,'Model Participation Data'!$C$8:$C$57,$D1171))</f>
        <v>0</v>
      </c>
      <c r="O1171" s="154">
        <f>IF(ISNA(SUMIFS(INDEX('Model Participation Data'!$N$8:$DX$57,0,MATCH(CONCATENATE($J1171,O$6),'Model Participation Data'!$N$6:$DX$6,0)),'Model Participation Data'!$B$8:$B$57,$C1171,'Model Participation Data'!$C$8:$C$57,$D1171)),"-",SUMIFS(INDEX('Model Participation Data'!$N$8:$DX$57,0,MATCH(CONCATENATE($J1171,O$6),'Model Participation Data'!$N$6:$DX$6,0)),'Model Participation Data'!$B$8:$B$57,$C1171,'Model Participation Data'!$C$8:$C$57,$D1171))</f>
        <v>0</v>
      </c>
    </row>
    <row r="1172" spans="2:15" outlineLevel="1" x14ac:dyDescent="0.35">
      <c r="B1172" s="37" t="s">
        <v>80</v>
      </c>
      <c r="C1172" s="38" t="str">
        <f>IF(ISBLANK('Model Participation Data'!$B$54),"-",'Model Participation Data'!$B$54)</f>
        <v>-</v>
      </c>
      <c r="D1172" s="38" t="str">
        <f>IF(ISBLANK('Model Participation Data'!$C$54),"-",'Model Participation Data'!$C$54)</f>
        <v>-</v>
      </c>
      <c r="E1172" s="38" t="str">
        <f>IF(ISBLANK('Model Participation Data'!$D$54),"-",'Model Participation Data'!$D$54)</f>
        <v>-</v>
      </c>
      <c r="F1172" s="38" t="str">
        <f>IF(ISBLANK('Model Participation Data'!$E$54),"-",'Model Participation Data'!$E$54)</f>
        <v>-</v>
      </c>
      <c r="G1172" s="151" t="str">
        <f>IF(ISBLANK('Model Participation Data'!$F$54),"-",'Model Participation Data'!$F$54)</f>
        <v>-</v>
      </c>
      <c r="H1172" s="38">
        <v>3</v>
      </c>
      <c r="I1172" s="38">
        <v>3</v>
      </c>
      <c r="J1172" s="150" t="str">
        <f t="shared" si="59"/>
        <v>33</v>
      </c>
      <c r="K1172" s="38" t="str">
        <f>IF(ISBLANK('Model Participation Data'!$L$54),"-",'Model Participation Data'!$L$54)</f>
        <v>-</v>
      </c>
      <c r="L1172" s="39" t="str">
        <f>IF(ISBLANK('Model Participation Data'!$M$54),"-",'Model Participation Data'!$M$54)</f>
        <v>-</v>
      </c>
      <c r="M1172" s="43">
        <f>IF(ISNA(SUMIFS(INDEX('Model Participation Data'!$N$8:$DX$57,0,MATCH(CONCATENATE($J1172,M$6),'Model Participation Data'!$N$6:$DX$6,0)),'Model Participation Data'!$B$8:$B$57,$C1172,'Model Participation Data'!$C$8:$C$57,$D1172)),"-",SUMIFS(INDEX('Model Participation Data'!$N$8:$DX$57,0,MATCH(CONCATENATE($J1172,M$6),'Model Participation Data'!$N$6:$DX$6,0)),'Model Participation Data'!$B$8:$B$57,$C1172,'Model Participation Data'!$C$8:$C$57,$D1172))</f>
        <v>0</v>
      </c>
      <c r="N1172" s="43">
        <f>IF(ISNA(SUMIFS(INDEX('Model Participation Data'!$N$8:$DX$57,0,MATCH(CONCATENATE($J1172,N$6),'Model Participation Data'!$N$6:$DX$6,0)),'Model Participation Data'!$B$8:$B$57,$C1172,'Model Participation Data'!$C$8:$C$57,$D1172)),"-",SUMIFS(INDEX('Model Participation Data'!$N$8:$DX$57,0,MATCH(CONCATENATE($J1172,N$6),'Model Participation Data'!$N$6:$DX$6,0)),'Model Participation Data'!$B$8:$B$57,$C1172,'Model Participation Data'!$C$8:$C$57,$D1172))</f>
        <v>0</v>
      </c>
      <c r="O1172" s="154">
        <f>IF(ISNA(SUMIFS(INDEX('Model Participation Data'!$N$8:$DX$57,0,MATCH(CONCATENATE($J1172,O$6),'Model Participation Data'!$N$6:$DX$6,0)),'Model Participation Data'!$B$8:$B$57,$C1172,'Model Participation Data'!$C$8:$C$57,$D1172)),"-",SUMIFS(INDEX('Model Participation Data'!$N$8:$DX$57,0,MATCH(CONCATENATE($J1172,O$6),'Model Participation Data'!$N$6:$DX$6,0)),'Model Participation Data'!$B$8:$B$57,$C1172,'Model Participation Data'!$C$8:$C$57,$D1172))</f>
        <v>0</v>
      </c>
    </row>
    <row r="1173" spans="2:15" outlineLevel="1" x14ac:dyDescent="0.35">
      <c r="B1173" s="37" t="s">
        <v>80</v>
      </c>
      <c r="C1173" s="38" t="str">
        <f>IF(ISBLANK('Model Participation Data'!$B$54),"-",'Model Participation Data'!$B$54)</f>
        <v>-</v>
      </c>
      <c r="D1173" s="38" t="str">
        <f>IF(ISBLANK('Model Participation Data'!$C$54),"-",'Model Participation Data'!$C$54)</f>
        <v>-</v>
      </c>
      <c r="E1173" s="38" t="str">
        <f>IF(ISBLANK('Model Participation Data'!$D$54),"-",'Model Participation Data'!$D$54)</f>
        <v>-</v>
      </c>
      <c r="F1173" s="38" t="str">
        <f>IF(ISBLANK('Model Participation Data'!$E$54),"-",'Model Participation Data'!$E$54)</f>
        <v>-</v>
      </c>
      <c r="G1173" s="151" t="str">
        <f>IF(ISBLANK('Model Participation Data'!$F$54),"-",'Model Participation Data'!$F$54)</f>
        <v>-</v>
      </c>
      <c r="H1173" s="38">
        <v>3</v>
      </c>
      <c r="I1173" s="38">
        <v>4</v>
      </c>
      <c r="J1173" s="150" t="str">
        <f t="shared" si="59"/>
        <v>34</v>
      </c>
      <c r="K1173" s="38" t="str">
        <f>IF(ISBLANK('Model Participation Data'!$L$54),"-",'Model Participation Data'!$L$54)</f>
        <v>-</v>
      </c>
      <c r="L1173" s="39" t="str">
        <f>IF(ISBLANK('Model Participation Data'!$M$54),"-",'Model Participation Data'!$M$54)</f>
        <v>-</v>
      </c>
      <c r="M1173" s="43">
        <f>IF(ISNA(SUMIFS(INDEX('Model Participation Data'!$N$8:$DX$57,0,MATCH(CONCATENATE($J1173,M$6),'Model Participation Data'!$N$6:$DX$6,0)),'Model Participation Data'!$B$8:$B$57,$C1173,'Model Participation Data'!$C$8:$C$57,$D1173)),"-",SUMIFS(INDEX('Model Participation Data'!$N$8:$DX$57,0,MATCH(CONCATENATE($J1173,M$6),'Model Participation Data'!$N$6:$DX$6,0)),'Model Participation Data'!$B$8:$B$57,$C1173,'Model Participation Data'!$C$8:$C$57,$D1173))</f>
        <v>0</v>
      </c>
      <c r="N1173" s="43">
        <f>IF(ISNA(SUMIFS(INDEX('Model Participation Data'!$N$8:$DX$57,0,MATCH(CONCATENATE($J1173,N$6),'Model Participation Data'!$N$6:$DX$6,0)),'Model Participation Data'!$B$8:$B$57,$C1173,'Model Participation Data'!$C$8:$C$57,$D1173)),"-",SUMIFS(INDEX('Model Participation Data'!$N$8:$DX$57,0,MATCH(CONCATENATE($J1173,N$6),'Model Participation Data'!$N$6:$DX$6,0)),'Model Participation Data'!$B$8:$B$57,$C1173,'Model Participation Data'!$C$8:$C$57,$D1173))</f>
        <v>0</v>
      </c>
      <c r="O1173" s="154">
        <f>IF(ISNA(SUMIFS(INDEX('Model Participation Data'!$N$8:$DX$57,0,MATCH(CONCATENATE($J1173,O$6),'Model Participation Data'!$N$6:$DX$6,0)),'Model Participation Data'!$B$8:$B$57,$C1173,'Model Participation Data'!$C$8:$C$57,$D1173)),"-",SUMIFS(INDEX('Model Participation Data'!$N$8:$DX$57,0,MATCH(CONCATENATE($J1173,O$6),'Model Participation Data'!$N$6:$DX$6,0)),'Model Participation Data'!$B$8:$B$57,$C1173,'Model Participation Data'!$C$8:$C$57,$D1173))</f>
        <v>0</v>
      </c>
    </row>
    <row r="1174" spans="2:15" outlineLevel="1" x14ac:dyDescent="0.35">
      <c r="B1174" s="37" t="s">
        <v>80</v>
      </c>
      <c r="C1174" s="38" t="str">
        <f>IF(ISBLANK('Model Participation Data'!$B$54),"-",'Model Participation Data'!$B$54)</f>
        <v>-</v>
      </c>
      <c r="D1174" s="38" t="str">
        <f>IF(ISBLANK('Model Participation Data'!$C$54),"-",'Model Participation Data'!$C$54)</f>
        <v>-</v>
      </c>
      <c r="E1174" s="38" t="str">
        <f>IF(ISBLANK('Model Participation Data'!$D$54),"-",'Model Participation Data'!$D$54)</f>
        <v>-</v>
      </c>
      <c r="F1174" s="38" t="str">
        <f>IF(ISBLANK('Model Participation Data'!$E$54),"-",'Model Participation Data'!$E$54)</f>
        <v>-</v>
      </c>
      <c r="G1174" s="151" t="str">
        <f>IF(ISBLANK('Model Participation Data'!$F$54),"-",'Model Participation Data'!$F$54)</f>
        <v>-</v>
      </c>
      <c r="H1174" s="38">
        <v>3</v>
      </c>
      <c r="I1174" s="38">
        <v>5</v>
      </c>
      <c r="J1174" s="150" t="str">
        <f t="shared" si="59"/>
        <v>35</v>
      </c>
      <c r="K1174" s="38" t="str">
        <f>IF(ISBLANK('Model Participation Data'!$L$54),"-",'Model Participation Data'!$L$54)</f>
        <v>-</v>
      </c>
      <c r="L1174" s="39" t="str">
        <f>IF(ISBLANK('Model Participation Data'!$M$54),"-",'Model Participation Data'!$M$54)</f>
        <v>-</v>
      </c>
      <c r="M1174" s="43">
        <f>IF(ISNA(SUMIFS(INDEX('Model Participation Data'!$N$8:$DX$57,0,MATCH(CONCATENATE($J1174,M$6),'Model Participation Data'!$N$6:$DX$6,0)),'Model Participation Data'!$B$8:$B$57,$C1174,'Model Participation Data'!$C$8:$C$57,$D1174)),"-",SUMIFS(INDEX('Model Participation Data'!$N$8:$DX$57,0,MATCH(CONCATENATE($J1174,M$6),'Model Participation Data'!$N$6:$DX$6,0)),'Model Participation Data'!$B$8:$B$57,$C1174,'Model Participation Data'!$C$8:$C$57,$D1174))</f>
        <v>0</v>
      </c>
      <c r="N1174" s="43">
        <f>IF(ISNA(SUMIFS(INDEX('Model Participation Data'!$N$8:$DX$57,0,MATCH(CONCATENATE($J1174,N$6),'Model Participation Data'!$N$6:$DX$6,0)),'Model Participation Data'!$B$8:$B$57,$C1174,'Model Participation Data'!$C$8:$C$57,$D1174)),"-",SUMIFS(INDEX('Model Participation Data'!$N$8:$DX$57,0,MATCH(CONCATENATE($J1174,N$6),'Model Participation Data'!$N$6:$DX$6,0)),'Model Participation Data'!$B$8:$B$57,$C1174,'Model Participation Data'!$C$8:$C$57,$D1174))</f>
        <v>0</v>
      </c>
      <c r="O1174" s="154">
        <f>IF(ISNA(SUMIFS(INDEX('Model Participation Data'!$N$8:$DX$57,0,MATCH(CONCATENATE($J1174,O$6),'Model Participation Data'!$N$6:$DX$6,0)),'Model Participation Data'!$B$8:$B$57,$C1174,'Model Participation Data'!$C$8:$C$57,$D1174)),"-",SUMIFS(INDEX('Model Participation Data'!$N$8:$DX$57,0,MATCH(CONCATENATE($J1174,O$6),'Model Participation Data'!$N$6:$DX$6,0)),'Model Participation Data'!$B$8:$B$57,$C1174,'Model Participation Data'!$C$8:$C$57,$D1174))</f>
        <v>0</v>
      </c>
    </row>
    <row r="1175" spans="2:15" outlineLevel="1" x14ac:dyDescent="0.35">
      <c r="B1175" s="37" t="s">
        <v>80</v>
      </c>
      <c r="C1175" s="38" t="str">
        <f>IF(ISBLANK('Model Participation Data'!$B$54),"-",'Model Participation Data'!$B$54)</f>
        <v>-</v>
      </c>
      <c r="D1175" s="38" t="str">
        <f>IF(ISBLANK('Model Participation Data'!$C$54),"-",'Model Participation Data'!$C$54)</f>
        <v>-</v>
      </c>
      <c r="E1175" s="38" t="str">
        <f>IF(ISBLANK('Model Participation Data'!$D$54),"-",'Model Participation Data'!$D$54)</f>
        <v>-</v>
      </c>
      <c r="F1175" s="38" t="str">
        <f>IF(ISBLANK('Model Participation Data'!$E$54),"-",'Model Participation Data'!$E$54)</f>
        <v>-</v>
      </c>
      <c r="G1175" s="151" t="str">
        <f>IF(ISBLANK('Model Participation Data'!$F$54),"-",'Model Participation Data'!$F$54)</f>
        <v>-</v>
      </c>
      <c r="H1175" s="38">
        <v>3</v>
      </c>
      <c r="I1175" s="38" t="s">
        <v>65</v>
      </c>
      <c r="J1175" s="150" t="str">
        <f t="shared" si="59"/>
        <v>3Goal</v>
      </c>
      <c r="K1175" s="38" t="str">
        <f>IF(ISBLANK('Model Participation Data'!$L$54),"-",'Model Participation Data'!$L$54)</f>
        <v>-</v>
      </c>
      <c r="L1175" s="39" t="str">
        <f>IF(ISBLANK('Model Participation Data'!$M$54),"-",'Model Participation Data'!$M$54)</f>
        <v>-</v>
      </c>
      <c r="M1175" s="43" t="str">
        <f>IF(ISNA(SUMIFS(INDEX('Model Participation Data'!$N$8:$DX$57,0,MATCH(CONCATENATE($J1175,M$6),'Model Participation Data'!$N$6:$DX$6,0)),'Model Participation Data'!$B$8:$B$57,$C1175,'Model Participation Data'!$C$8:$C$57,$D1175)),"-",SUMIFS(INDEX('Model Participation Data'!$N$8:$DX$57,0,MATCH(CONCATENATE($J1175,M$6),'Model Participation Data'!$N$6:$DX$6,0)),'Model Participation Data'!$B$8:$B$57,$C1175,'Model Participation Data'!$C$8:$C$57,$D1175))</f>
        <v>-</v>
      </c>
      <c r="N1175" s="43" t="str">
        <f>IF(ISNA(SUMIFS(INDEX('Model Participation Data'!$N$8:$DX$57,0,MATCH(CONCATENATE($J1175,N$6),'Model Participation Data'!$N$6:$DX$6,0)),'Model Participation Data'!$B$8:$B$57,$C1175,'Model Participation Data'!$C$8:$C$57,$D1175)),"-",SUMIFS(INDEX('Model Participation Data'!$N$8:$DX$57,0,MATCH(CONCATENATE($J1175,N$6),'Model Participation Data'!$N$6:$DX$6,0)),'Model Participation Data'!$B$8:$B$57,$C1175,'Model Participation Data'!$C$8:$C$57,$D1175))</f>
        <v>-</v>
      </c>
      <c r="O1175" s="154">
        <f>IF(ISNA(SUMIFS(INDEX('Model Participation Data'!$N$8:$DX$57,0,MATCH(CONCATENATE($J1175,O$6),'Model Participation Data'!$N$6:$DX$6,0)),'Model Participation Data'!$B$8:$B$57,$C1175,'Model Participation Data'!$C$8:$C$57,$D1175)),"-",SUMIFS(INDEX('Model Participation Data'!$N$8:$DX$57,0,MATCH(CONCATENATE($J1175,O$6),'Model Participation Data'!$N$6:$DX$6,0)),'Model Participation Data'!$B$8:$B$57,$C1175,'Model Participation Data'!$C$8:$C$57,$D1175))</f>
        <v>0</v>
      </c>
    </row>
    <row r="1176" spans="2:15" outlineLevel="1" x14ac:dyDescent="0.35">
      <c r="B1176" s="37" t="s">
        <v>80</v>
      </c>
      <c r="C1176" s="38" t="str">
        <f>IF(ISBLANK('Model Participation Data'!$B$54),"-",'Model Participation Data'!$B$54)</f>
        <v>-</v>
      </c>
      <c r="D1176" s="38" t="str">
        <f>IF(ISBLANK('Model Participation Data'!$C$54),"-",'Model Participation Data'!$C$54)</f>
        <v>-</v>
      </c>
      <c r="E1176" s="38" t="str">
        <f>IF(ISBLANK('Model Participation Data'!$D$54),"-",'Model Participation Data'!$D$54)</f>
        <v>-</v>
      </c>
      <c r="F1176" s="38" t="str">
        <f>IF(ISBLANK('Model Participation Data'!$E$54),"-",'Model Participation Data'!$E$54)</f>
        <v>-</v>
      </c>
      <c r="G1176" s="151" t="str">
        <f>IF(ISBLANK('Model Participation Data'!$F$54),"-",'Model Participation Data'!$F$54)</f>
        <v>-</v>
      </c>
      <c r="H1176" s="38">
        <v>4</v>
      </c>
      <c r="I1176" s="38">
        <v>1</v>
      </c>
      <c r="J1176" s="150" t="str">
        <f t="shared" ref="J1176:J1181" si="62">CONCATENATE(H1176,I1176)</f>
        <v>41</v>
      </c>
      <c r="K1176" s="38" t="str">
        <f>IF(ISBLANK('Model Participation Data'!$L$54),"-",'Model Participation Data'!$L$54)</f>
        <v>-</v>
      </c>
      <c r="L1176" s="39" t="str">
        <f>IF(ISBLANK('Model Participation Data'!$M$54),"-",'Model Participation Data'!$M$54)</f>
        <v>-</v>
      </c>
      <c r="M1176" s="43">
        <f>IF(ISNA(SUMIFS(INDEX('Model Participation Data'!$N$8:$DX$57,0,MATCH(CONCATENATE($J1176,M$6),'Model Participation Data'!$N$6:$DX$6,0)),'Model Participation Data'!$B$8:$B$57,$C1176,'Model Participation Data'!$C$8:$C$57,$D1176)),"-",SUMIFS(INDEX('Model Participation Data'!$N$8:$DX$57,0,MATCH(CONCATENATE($J1176,M$6),'Model Participation Data'!$N$6:$DX$6,0)),'Model Participation Data'!$B$8:$B$57,$C1176,'Model Participation Data'!$C$8:$C$57,$D1176))</f>
        <v>0</v>
      </c>
      <c r="N1176" s="43">
        <f>IF(ISNA(SUMIFS(INDEX('Model Participation Data'!$N$8:$DX$57,0,MATCH(CONCATENATE($J1176,N$6),'Model Participation Data'!$N$6:$DX$6,0)),'Model Participation Data'!$B$8:$B$57,$C1176,'Model Participation Data'!$C$8:$C$57,$D1176)),"-",SUMIFS(INDEX('Model Participation Data'!$N$8:$DX$57,0,MATCH(CONCATENATE($J1176,N$6),'Model Participation Data'!$N$6:$DX$6,0)),'Model Participation Data'!$B$8:$B$57,$C1176,'Model Participation Data'!$C$8:$C$57,$D1176))</f>
        <v>0</v>
      </c>
      <c r="O1176" s="154">
        <f>IF(ISNA(SUMIFS(INDEX('Model Participation Data'!$N$8:$DX$57,0,MATCH(CONCATENATE($J1176,O$6),'Model Participation Data'!$N$6:$DX$6,0)),'Model Participation Data'!$B$8:$B$57,$C1176,'Model Participation Data'!$C$8:$C$57,$D1176)),"-",SUMIFS(INDEX('Model Participation Data'!$N$8:$DX$57,0,MATCH(CONCATENATE($J1176,O$6),'Model Participation Data'!$N$6:$DX$6,0)),'Model Participation Data'!$B$8:$B$57,$C1176,'Model Participation Data'!$C$8:$C$57,$D1176))</f>
        <v>0</v>
      </c>
    </row>
    <row r="1177" spans="2:15" outlineLevel="1" x14ac:dyDescent="0.35">
      <c r="B1177" s="37" t="s">
        <v>80</v>
      </c>
      <c r="C1177" s="38" t="str">
        <f>IF(ISBLANK('Model Participation Data'!$B$54),"-",'Model Participation Data'!$B$54)</f>
        <v>-</v>
      </c>
      <c r="D1177" s="38" t="str">
        <f>IF(ISBLANK('Model Participation Data'!$C$54),"-",'Model Participation Data'!$C$54)</f>
        <v>-</v>
      </c>
      <c r="E1177" s="38" t="str">
        <f>IF(ISBLANK('Model Participation Data'!$D$54),"-",'Model Participation Data'!$D$54)</f>
        <v>-</v>
      </c>
      <c r="F1177" s="38" t="str">
        <f>IF(ISBLANK('Model Participation Data'!$E$54),"-",'Model Participation Data'!$E$54)</f>
        <v>-</v>
      </c>
      <c r="G1177" s="151" t="str">
        <f>IF(ISBLANK('Model Participation Data'!$F$54),"-",'Model Participation Data'!$F$54)</f>
        <v>-</v>
      </c>
      <c r="H1177" s="38">
        <v>4</v>
      </c>
      <c r="I1177" s="38">
        <v>2</v>
      </c>
      <c r="J1177" s="150" t="str">
        <f t="shared" si="62"/>
        <v>42</v>
      </c>
      <c r="K1177" s="38" t="str">
        <f>IF(ISBLANK('Model Participation Data'!$L$54),"-",'Model Participation Data'!$L$54)</f>
        <v>-</v>
      </c>
      <c r="L1177" s="39" t="str">
        <f>IF(ISBLANK('Model Participation Data'!$M$54),"-",'Model Participation Data'!$M$54)</f>
        <v>-</v>
      </c>
      <c r="M1177" s="43">
        <f>IF(ISNA(SUMIFS(INDEX('Model Participation Data'!$N$8:$DX$57,0,MATCH(CONCATENATE($J1177,M$6),'Model Participation Data'!$N$6:$DX$6,0)),'Model Participation Data'!$B$8:$B$57,$C1177,'Model Participation Data'!$C$8:$C$57,$D1177)),"-",SUMIFS(INDEX('Model Participation Data'!$N$8:$DX$57,0,MATCH(CONCATENATE($J1177,M$6),'Model Participation Data'!$N$6:$DX$6,0)),'Model Participation Data'!$B$8:$B$57,$C1177,'Model Participation Data'!$C$8:$C$57,$D1177))</f>
        <v>0</v>
      </c>
      <c r="N1177" s="43">
        <f>IF(ISNA(SUMIFS(INDEX('Model Participation Data'!$N$8:$DX$57,0,MATCH(CONCATENATE($J1177,N$6),'Model Participation Data'!$N$6:$DX$6,0)),'Model Participation Data'!$B$8:$B$57,$C1177,'Model Participation Data'!$C$8:$C$57,$D1177)),"-",SUMIFS(INDEX('Model Participation Data'!$N$8:$DX$57,0,MATCH(CONCATENATE($J1177,N$6),'Model Participation Data'!$N$6:$DX$6,0)),'Model Participation Data'!$B$8:$B$57,$C1177,'Model Participation Data'!$C$8:$C$57,$D1177))</f>
        <v>0</v>
      </c>
      <c r="O1177" s="154">
        <f>IF(ISNA(SUMIFS(INDEX('Model Participation Data'!$N$8:$DX$57,0,MATCH(CONCATENATE($J1177,O$6),'Model Participation Data'!$N$6:$DX$6,0)),'Model Participation Data'!$B$8:$B$57,$C1177,'Model Participation Data'!$C$8:$C$57,$D1177)),"-",SUMIFS(INDEX('Model Participation Data'!$N$8:$DX$57,0,MATCH(CONCATENATE($J1177,O$6),'Model Participation Data'!$N$6:$DX$6,0)),'Model Participation Data'!$B$8:$B$57,$C1177,'Model Participation Data'!$C$8:$C$57,$D1177))</f>
        <v>0</v>
      </c>
    </row>
    <row r="1178" spans="2:15" outlineLevel="1" x14ac:dyDescent="0.35">
      <c r="B1178" s="37" t="s">
        <v>80</v>
      </c>
      <c r="C1178" s="38" t="str">
        <f>IF(ISBLANK('Model Participation Data'!$B$54),"-",'Model Participation Data'!$B$54)</f>
        <v>-</v>
      </c>
      <c r="D1178" s="38" t="str">
        <f>IF(ISBLANK('Model Participation Data'!$C$54),"-",'Model Participation Data'!$C$54)</f>
        <v>-</v>
      </c>
      <c r="E1178" s="38" t="str">
        <f>IF(ISBLANK('Model Participation Data'!$D$54),"-",'Model Participation Data'!$D$54)</f>
        <v>-</v>
      </c>
      <c r="F1178" s="38" t="str">
        <f>IF(ISBLANK('Model Participation Data'!$E$54),"-",'Model Participation Data'!$E$54)</f>
        <v>-</v>
      </c>
      <c r="G1178" s="151" t="str">
        <f>IF(ISBLANK('Model Participation Data'!$F$54),"-",'Model Participation Data'!$F$54)</f>
        <v>-</v>
      </c>
      <c r="H1178" s="38">
        <v>4</v>
      </c>
      <c r="I1178" s="38">
        <v>3</v>
      </c>
      <c r="J1178" s="150" t="str">
        <f t="shared" si="62"/>
        <v>43</v>
      </c>
      <c r="K1178" s="38" t="str">
        <f>IF(ISBLANK('Model Participation Data'!$L$54),"-",'Model Participation Data'!$L$54)</f>
        <v>-</v>
      </c>
      <c r="L1178" s="39" t="str">
        <f>IF(ISBLANK('Model Participation Data'!$M$54),"-",'Model Participation Data'!$M$54)</f>
        <v>-</v>
      </c>
      <c r="M1178" s="43">
        <f>IF(ISNA(SUMIFS(INDEX('Model Participation Data'!$N$8:$DX$57,0,MATCH(CONCATENATE($J1178,M$6),'Model Participation Data'!$N$6:$DX$6,0)),'Model Participation Data'!$B$8:$B$57,$C1178,'Model Participation Data'!$C$8:$C$57,$D1178)),"-",SUMIFS(INDEX('Model Participation Data'!$N$8:$DX$57,0,MATCH(CONCATENATE($J1178,M$6),'Model Participation Data'!$N$6:$DX$6,0)),'Model Participation Data'!$B$8:$B$57,$C1178,'Model Participation Data'!$C$8:$C$57,$D1178))</f>
        <v>0</v>
      </c>
      <c r="N1178" s="43">
        <f>IF(ISNA(SUMIFS(INDEX('Model Participation Data'!$N$8:$DX$57,0,MATCH(CONCATENATE($J1178,N$6),'Model Participation Data'!$N$6:$DX$6,0)),'Model Participation Data'!$B$8:$B$57,$C1178,'Model Participation Data'!$C$8:$C$57,$D1178)),"-",SUMIFS(INDEX('Model Participation Data'!$N$8:$DX$57,0,MATCH(CONCATENATE($J1178,N$6),'Model Participation Data'!$N$6:$DX$6,0)),'Model Participation Data'!$B$8:$B$57,$C1178,'Model Participation Data'!$C$8:$C$57,$D1178))</f>
        <v>0</v>
      </c>
      <c r="O1178" s="154">
        <f>IF(ISNA(SUMIFS(INDEX('Model Participation Data'!$N$8:$DX$57,0,MATCH(CONCATENATE($J1178,O$6),'Model Participation Data'!$N$6:$DX$6,0)),'Model Participation Data'!$B$8:$B$57,$C1178,'Model Participation Data'!$C$8:$C$57,$D1178)),"-",SUMIFS(INDEX('Model Participation Data'!$N$8:$DX$57,0,MATCH(CONCATENATE($J1178,O$6),'Model Participation Data'!$N$6:$DX$6,0)),'Model Participation Data'!$B$8:$B$57,$C1178,'Model Participation Data'!$C$8:$C$57,$D1178))</f>
        <v>0</v>
      </c>
    </row>
    <row r="1179" spans="2:15" outlineLevel="1" x14ac:dyDescent="0.35">
      <c r="B1179" s="37" t="s">
        <v>80</v>
      </c>
      <c r="C1179" s="38" t="str">
        <f>IF(ISBLANK('Model Participation Data'!$B$54),"-",'Model Participation Data'!$B$54)</f>
        <v>-</v>
      </c>
      <c r="D1179" s="38" t="str">
        <f>IF(ISBLANK('Model Participation Data'!$C$54),"-",'Model Participation Data'!$C$54)</f>
        <v>-</v>
      </c>
      <c r="E1179" s="38" t="str">
        <f>IF(ISBLANK('Model Participation Data'!$D$54),"-",'Model Participation Data'!$D$54)</f>
        <v>-</v>
      </c>
      <c r="F1179" s="38" t="str">
        <f>IF(ISBLANK('Model Participation Data'!$E$54),"-",'Model Participation Data'!$E$54)</f>
        <v>-</v>
      </c>
      <c r="G1179" s="151" t="str">
        <f>IF(ISBLANK('Model Participation Data'!$F$54),"-",'Model Participation Data'!$F$54)</f>
        <v>-</v>
      </c>
      <c r="H1179" s="38">
        <v>4</v>
      </c>
      <c r="I1179" s="38">
        <v>4</v>
      </c>
      <c r="J1179" s="150" t="str">
        <f t="shared" si="62"/>
        <v>44</v>
      </c>
      <c r="K1179" s="38" t="str">
        <f>IF(ISBLANK('Model Participation Data'!$L$54),"-",'Model Participation Data'!$L$54)</f>
        <v>-</v>
      </c>
      <c r="L1179" s="39" t="str">
        <f>IF(ISBLANK('Model Participation Data'!$M$54),"-",'Model Participation Data'!$M$54)</f>
        <v>-</v>
      </c>
      <c r="M1179" s="43">
        <f>IF(ISNA(SUMIFS(INDEX('Model Participation Data'!$N$8:$DX$57,0,MATCH(CONCATENATE($J1179,M$6),'Model Participation Data'!$N$6:$DX$6,0)),'Model Participation Data'!$B$8:$B$57,$C1179,'Model Participation Data'!$C$8:$C$57,$D1179)),"-",SUMIFS(INDEX('Model Participation Data'!$N$8:$DX$57,0,MATCH(CONCATENATE($J1179,M$6),'Model Participation Data'!$N$6:$DX$6,0)),'Model Participation Data'!$B$8:$B$57,$C1179,'Model Participation Data'!$C$8:$C$57,$D1179))</f>
        <v>0</v>
      </c>
      <c r="N1179" s="43">
        <f>IF(ISNA(SUMIFS(INDEX('Model Participation Data'!$N$8:$DX$57,0,MATCH(CONCATENATE($J1179,N$6),'Model Participation Data'!$N$6:$DX$6,0)),'Model Participation Data'!$B$8:$B$57,$C1179,'Model Participation Data'!$C$8:$C$57,$D1179)),"-",SUMIFS(INDEX('Model Participation Data'!$N$8:$DX$57,0,MATCH(CONCATENATE($J1179,N$6),'Model Participation Data'!$N$6:$DX$6,0)),'Model Participation Data'!$B$8:$B$57,$C1179,'Model Participation Data'!$C$8:$C$57,$D1179))</f>
        <v>0</v>
      </c>
      <c r="O1179" s="154">
        <f>IF(ISNA(SUMIFS(INDEX('Model Participation Data'!$N$8:$DX$57,0,MATCH(CONCATENATE($J1179,O$6),'Model Participation Data'!$N$6:$DX$6,0)),'Model Participation Data'!$B$8:$B$57,$C1179,'Model Participation Data'!$C$8:$C$57,$D1179)),"-",SUMIFS(INDEX('Model Participation Data'!$N$8:$DX$57,0,MATCH(CONCATENATE($J1179,O$6),'Model Participation Data'!$N$6:$DX$6,0)),'Model Participation Data'!$B$8:$B$57,$C1179,'Model Participation Data'!$C$8:$C$57,$D1179))</f>
        <v>0</v>
      </c>
    </row>
    <row r="1180" spans="2:15" outlineLevel="1" x14ac:dyDescent="0.35">
      <c r="B1180" s="37" t="s">
        <v>80</v>
      </c>
      <c r="C1180" s="38" t="str">
        <f>IF(ISBLANK('Model Participation Data'!$B$54),"-",'Model Participation Data'!$B$54)</f>
        <v>-</v>
      </c>
      <c r="D1180" s="38" t="str">
        <f>IF(ISBLANK('Model Participation Data'!$C$54),"-",'Model Participation Data'!$C$54)</f>
        <v>-</v>
      </c>
      <c r="E1180" s="38" t="str">
        <f>IF(ISBLANK('Model Participation Data'!$D$54),"-",'Model Participation Data'!$D$54)</f>
        <v>-</v>
      </c>
      <c r="F1180" s="38" t="str">
        <f>IF(ISBLANK('Model Participation Data'!$E$54),"-",'Model Participation Data'!$E$54)</f>
        <v>-</v>
      </c>
      <c r="G1180" s="151" t="str">
        <f>IF(ISBLANK('Model Participation Data'!$F$54),"-",'Model Participation Data'!$F$54)</f>
        <v>-</v>
      </c>
      <c r="H1180" s="38">
        <v>4</v>
      </c>
      <c r="I1180" s="38">
        <v>5</v>
      </c>
      <c r="J1180" s="150" t="str">
        <f t="shared" si="62"/>
        <v>45</v>
      </c>
      <c r="K1180" s="38" t="str">
        <f>IF(ISBLANK('Model Participation Data'!$L$54),"-",'Model Participation Data'!$L$54)</f>
        <v>-</v>
      </c>
      <c r="L1180" s="39" t="str">
        <f>IF(ISBLANK('Model Participation Data'!$M$54),"-",'Model Participation Data'!$M$54)</f>
        <v>-</v>
      </c>
      <c r="M1180" s="43">
        <f>IF(ISNA(SUMIFS(INDEX('Model Participation Data'!$N$8:$DX$57,0,MATCH(CONCATENATE($J1180,M$6),'Model Participation Data'!$N$6:$DX$6,0)),'Model Participation Data'!$B$8:$B$57,$C1180,'Model Participation Data'!$C$8:$C$57,$D1180)),"-",SUMIFS(INDEX('Model Participation Data'!$N$8:$DX$57,0,MATCH(CONCATENATE($J1180,M$6),'Model Participation Data'!$N$6:$DX$6,0)),'Model Participation Data'!$B$8:$B$57,$C1180,'Model Participation Data'!$C$8:$C$57,$D1180))</f>
        <v>0</v>
      </c>
      <c r="N1180" s="43">
        <f>IF(ISNA(SUMIFS(INDEX('Model Participation Data'!$N$8:$DX$57,0,MATCH(CONCATENATE($J1180,N$6),'Model Participation Data'!$N$6:$DX$6,0)),'Model Participation Data'!$B$8:$B$57,$C1180,'Model Participation Data'!$C$8:$C$57,$D1180)),"-",SUMIFS(INDEX('Model Participation Data'!$N$8:$DX$57,0,MATCH(CONCATENATE($J1180,N$6),'Model Participation Data'!$N$6:$DX$6,0)),'Model Participation Data'!$B$8:$B$57,$C1180,'Model Participation Data'!$C$8:$C$57,$D1180))</f>
        <v>0</v>
      </c>
      <c r="O1180" s="154">
        <f>IF(ISNA(SUMIFS(INDEX('Model Participation Data'!$N$8:$DX$57,0,MATCH(CONCATENATE($J1180,O$6),'Model Participation Data'!$N$6:$DX$6,0)),'Model Participation Data'!$B$8:$B$57,$C1180,'Model Participation Data'!$C$8:$C$57,$D1180)),"-",SUMIFS(INDEX('Model Participation Data'!$N$8:$DX$57,0,MATCH(CONCATENATE($J1180,O$6),'Model Participation Data'!$N$6:$DX$6,0)),'Model Participation Data'!$B$8:$B$57,$C1180,'Model Participation Data'!$C$8:$C$57,$D1180))</f>
        <v>0</v>
      </c>
    </row>
    <row r="1181" spans="2:15" outlineLevel="1" x14ac:dyDescent="0.35">
      <c r="B1181" s="37" t="s">
        <v>80</v>
      </c>
      <c r="C1181" s="38" t="str">
        <f>IF(ISBLANK('Model Participation Data'!$B$54),"-",'Model Participation Data'!$B$54)</f>
        <v>-</v>
      </c>
      <c r="D1181" s="38" t="str">
        <f>IF(ISBLANK('Model Participation Data'!$C$54),"-",'Model Participation Data'!$C$54)</f>
        <v>-</v>
      </c>
      <c r="E1181" s="38" t="str">
        <f>IF(ISBLANK('Model Participation Data'!$D$54),"-",'Model Participation Data'!$D$54)</f>
        <v>-</v>
      </c>
      <c r="F1181" s="38" t="str">
        <f>IF(ISBLANK('Model Participation Data'!$E$54),"-",'Model Participation Data'!$E$54)</f>
        <v>-</v>
      </c>
      <c r="G1181" s="151" t="str">
        <f>IF(ISBLANK('Model Participation Data'!$F$54),"-",'Model Participation Data'!$F$54)</f>
        <v>-</v>
      </c>
      <c r="H1181" s="38">
        <v>4</v>
      </c>
      <c r="I1181" s="38" t="s">
        <v>65</v>
      </c>
      <c r="J1181" s="150" t="str">
        <f t="shared" si="62"/>
        <v>4Goal</v>
      </c>
      <c r="K1181" s="38" t="str">
        <f>IF(ISBLANK('Model Participation Data'!$L$54),"-",'Model Participation Data'!$L$54)</f>
        <v>-</v>
      </c>
      <c r="L1181" s="39" t="str">
        <f>IF(ISBLANK('Model Participation Data'!$M$54),"-",'Model Participation Data'!$M$54)</f>
        <v>-</v>
      </c>
      <c r="M1181" s="43" t="str">
        <f>IF(ISNA(SUMIFS(INDEX('Model Participation Data'!$N$8:$DX$57,0,MATCH(CONCATENATE($J1181,M$6),'Model Participation Data'!$N$6:$DX$6,0)),'Model Participation Data'!$B$8:$B$57,$C1181,'Model Participation Data'!$C$8:$C$57,$D1181)),"-",SUMIFS(INDEX('Model Participation Data'!$N$8:$DX$57,0,MATCH(CONCATENATE($J1181,M$6),'Model Participation Data'!$N$6:$DX$6,0)),'Model Participation Data'!$B$8:$B$57,$C1181,'Model Participation Data'!$C$8:$C$57,$D1181))</f>
        <v>-</v>
      </c>
      <c r="N1181" s="43" t="str">
        <f>IF(ISNA(SUMIFS(INDEX('Model Participation Data'!$N$8:$DX$57,0,MATCH(CONCATENATE($J1181,N$6),'Model Participation Data'!$N$6:$DX$6,0)),'Model Participation Data'!$B$8:$B$57,$C1181,'Model Participation Data'!$C$8:$C$57,$D1181)),"-",SUMIFS(INDEX('Model Participation Data'!$N$8:$DX$57,0,MATCH(CONCATENATE($J1181,N$6),'Model Participation Data'!$N$6:$DX$6,0)),'Model Participation Data'!$B$8:$B$57,$C1181,'Model Participation Data'!$C$8:$C$57,$D1181))</f>
        <v>-</v>
      </c>
      <c r="O1181" s="154">
        <f>IF(ISNA(SUMIFS(INDEX('Model Participation Data'!$N$8:$DX$57,0,MATCH(CONCATENATE($J1181,O$6),'Model Participation Data'!$N$6:$DX$6,0)),'Model Participation Data'!$B$8:$B$57,$C1181,'Model Participation Data'!$C$8:$C$57,$D1181)),"-",SUMIFS(INDEX('Model Participation Data'!$N$8:$DX$57,0,MATCH(CONCATENATE($J1181,O$6),'Model Participation Data'!$N$6:$DX$6,0)),'Model Participation Data'!$B$8:$B$57,$C1181,'Model Participation Data'!$C$8:$C$57,$D1181))</f>
        <v>0</v>
      </c>
    </row>
    <row r="1182" spans="2:15" outlineLevel="1" x14ac:dyDescent="0.35">
      <c r="B1182" s="37" t="s">
        <v>80</v>
      </c>
      <c r="C1182" s="38" t="str">
        <f>IF(ISBLANK('Model Participation Data'!$B$55),"-",'Model Participation Data'!$B$55)</f>
        <v>-</v>
      </c>
      <c r="D1182" s="38" t="str">
        <f>IF(ISBLANK('Model Participation Data'!$C$55),"-",'Model Participation Data'!$C$55)</f>
        <v>-</v>
      </c>
      <c r="E1182" s="38" t="str">
        <f>IF(ISBLANK('Model Participation Data'!$D$55),"-",'Model Participation Data'!$D$55)</f>
        <v>-</v>
      </c>
      <c r="F1182" s="38" t="str">
        <f>IF(ISBLANK('Model Participation Data'!$E$55),"-",'Model Participation Data'!$E$55)</f>
        <v>-</v>
      </c>
      <c r="G1182" s="151" t="str">
        <f>IF(ISBLANK('Model Participation Data'!$F$55),"-",'Model Participation Data'!$F$55)</f>
        <v>-</v>
      </c>
      <c r="H1182" s="38" t="s">
        <v>64</v>
      </c>
      <c r="I1182" s="38" t="s">
        <v>64</v>
      </c>
      <c r="J1182" s="150" t="str">
        <f t="shared" si="59"/>
        <v>BaselineBaseline</v>
      </c>
      <c r="K1182" s="38" t="str">
        <f>IF(ISBLANK('Model Participation Data'!$L$55),"-",'Model Participation Data'!$L$55)</f>
        <v>-</v>
      </c>
      <c r="L1182" s="39" t="str">
        <f>IF(ISBLANK('Model Participation Data'!$M$55),"-",'Model Participation Data'!$M$55)</f>
        <v>-</v>
      </c>
      <c r="M1182" s="43">
        <f>IF(ISNA(SUMIFS(INDEX('Model Participation Data'!$N$8:$DX$57,0,MATCH(CONCATENATE($J1182,M$6),'Model Participation Data'!$N$6:$DX$6,0)),'Model Participation Data'!$B$8:$B$57,$C1182,'Model Participation Data'!$C$8:$C$57,$D1182)),"-",SUMIFS(INDEX('Model Participation Data'!$N$8:$DX$57,0,MATCH(CONCATENATE($J1182,M$6),'Model Participation Data'!$N$6:$DX$6,0)),'Model Participation Data'!$B$8:$B$57,$C1182,'Model Participation Data'!$C$8:$C$57,$D1182))</f>
        <v>0</v>
      </c>
      <c r="N1182" s="43">
        <f>IF(ISNA(SUMIFS(INDEX('Model Participation Data'!$N$8:$DX$57,0,MATCH(CONCATENATE($J1182,N$6),'Model Participation Data'!$N$6:$DX$6,0)),'Model Participation Data'!$B$8:$B$57,$C1182,'Model Participation Data'!$C$8:$C$57,$D1182)),"-",SUMIFS(INDEX('Model Participation Data'!$N$8:$DX$57,0,MATCH(CONCATENATE($J1182,N$6),'Model Participation Data'!$N$6:$DX$6,0)),'Model Participation Data'!$B$8:$B$57,$C1182,'Model Participation Data'!$C$8:$C$57,$D1182))</f>
        <v>0</v>
      </c>
      <c r="O1182" s="154">
        <f>IF(ISNA(SUMIFS(INDEX('Model Participation Data'!$N$8:$DX$57,0,MATCH(CONCATENATE($J1182,O$6),'Model Participation Data'!$N$6:$DX$6,0)),'Model Participation Data'!$B$8:$B$57,$C1182,'Model Participation Data'!$C$8:$C$57,$D1182)),"-",SUMIFS(INDEX('Model Participation Data'!$N$8:$DX$57,0,MATCH(CONCATENATE($J1182,O$6),'Model Participation Data'!$N$6:$DX$6,0)),'Model Participation Data'!$B$8:$B$57,$C1182,'Model Participation Data'!$C$8:$C$57,$D1182))</f>
        <v>0</v>
      </c>
    </row>
    <row r="1183" spans="2:15" outlineLevel="1" x14ac:dyDescent="0.35">
      <c r="B1183" s="37" t="s">
        <v>80</v>
      </c>
      <c r="C1183" s="38" t="str">
        <f>IF(ISBLANK('Model Participation Data'!$B$55),"-",'Model Participation Data'!$B$55)</f>
        <v>-</v>
      </c>
      <c r="D1183" s="38" t="str">
        <f>IF(ISBLANK('Model Participation Data'!$C$55),"-",'Model Participation Data'!$C$55)</f>
        <v>-</v>
      </c>
      <c r="E1183" s="38" t="str">
        <f>IF(ISBLANK('Model Participation Data'!$D$55),"-",'Model Participation Data'!$D$55)</f>
        <v>-</v>
      </c>
      <c r="F1183" s="38" t="str">
        <f>IF(ISBLANK('Model Participation Data'!$E$55),"-",'Model Participation Data'!$E$55)</f>
        <v>-</v>
      </c>
      <c r="G1183" s="151" t="str">
        <f>IF(ISBLANK('Model Participation Data'!$F$55),"-",'Model Participation Data'!$F$55)</f>
        <v>-</v>
      </c>
      <c r="H1183" s="38">
        <v>1</v>
      </c>
      <c r="I1183" s="38">
        <v>1</v>
      </c>
      <c r="J1183" s="150" t="str">
        <f t="shared" si="59"/>
        <v>11</v>
      </c>
      <c r="K1183" s="38" t="str">
        <f>IF(ISBLANK('Model Participation Data'!$L$55),"-",'Model Participation Data'!$L$55)</f>
        <v>-</v>
      </c>
      <c r="L1183" s="39" t="str">
        <f>IF(ISBLANK('Model Participation Data'!$M$55),"-",'Model Participation Data'!$M$55)</f>
        <v>-</v>
      </c>
      <c r="M1183" s="43">
        <f>IF(ISNA(SUMIFS(INDEX('Model Participation Data'!$N$8:$DX$57,0,MATCH(CONCATENATE($J1183,M$6),'Model Participation Data'!$N$6:$DX$6,0)),'Model Participation Data'!$B$8:$B$57,$C1183,'Model Participation Data'!$C$8:$C$57,$D1183)),"-",SUMIFS(INDEX('Model Participation Data'!$N$8:$DX$57,0,MATCH(CONCATENATE($J1183,M$6),'Model Participation Data'!$N$6:$DX$6,0)),'Model Participation Data'!$B$8:$B$57,$C1183,'Model Participation Data'!$C$8:$C$57,$D1183))</f>
        <v>0</v>
      </c>
      <c r="N1183" s="43">
        <f>IF(ISNA(SUMIFS(INDEX('Model Participation Data'!$N$8:$DX$57,0,MATCH(CONCATENATE($J1183,N$6),'Model Participation Data'!$N$6:$DX$6,0)),'Model Participation Data'!$B$8:$B$57,$C1183,'Model Participation Data'!$C$8:$C$57,$D1183)),"-",SUMIFS(INDEX('Model Participation Data'!$N$8:$DX$57,0,MATCH(CONCATENATE($J1183,N$6),'Model Participation Data'!$N$6:$DX$6,0)),'Model Participation Data'!$B$8:$B$57,$C1183,'Model Participation Data'!$C$8:$C$57,$D1183))</f>
        <v>0</v>
      </c>
      <c r="O1183" s="154">
        <f>IF(ISNA(SUMIFS(INDEX('Model Participation Data'!$N$8:$DX$57,0,MATCH(CONCATENATE($J1183,O$6),'Model Participation Data'!$N$6:$DX$6,0)),'Model Participation Data'!$B$8:$B$57,$C1183,'Model Participation Data'!$C$8:$C$57,$D1183)),"-",SUMIFS(INDEX('Model Participation Data'!$N$8:$DX$57,0,MATCH(CONCATENATE($J1183,O$6),'Model Participation Data'!$N$6:$DX$6,0)),'Model Participation Data'!$B$8:$B$57,$C1183,'Model Participation Data'!$C$8:$C$57,$D1183))</f>
        <v>0</v>
      </c>
    </row>
    <row r="1184" spans="2:15" outlineLevel="1" x14ac:dyDescent="0.35">
      <c r="B1184" s="37" t="s">
        <v>80</v>
      </c>
      <c r="C1184" s="38" t="str">
        <f>IF(ISBLANK('Model Participation Data'!$B$55),"-",'Model Participation Data'!$B$55)</f>
        <v>-</v>
      </c>
      <c r="D1184" s="38" t="str">
        <f>IF(ISBLANK('Model Participation Data'!$C$55),"-",'Model Participation Data'!$C$55)</f>
        <v>-</v>
      </c>
      <c r="E1184" s="38" t="str">
        <f>IF(ISBLANK('Model Participation Data'!$D$55),"-",'Model Participation Data'!$D$55)</f>
        <v>-</v>
      </c>
      <c r="F1184" s="38" t="str">
        <f>IF(ISBLANK('Model Participation Data'!$E$55),"-",'Model Participation Data'!$E$55)</f>
        <v>-</v>
      </c>
      <c r="G1184" s="151" t="str">
        <f>IF(ISBLANK('Model Participation Data'!$F$55),"-",'Model Participation Data'!$F$55)</f>
        <v>-</v>
      </c>
      <c r="H1184" s="38">
        <v>1</v>
      </c>
      <c r="I1184" s="38">
        <v>2</v>
      </c>
      <c r="J1184" s="150" t="str">
        <f t="shared" si="59"/>
        <v>12</v>
      </c>
      <c r="K1184" s="38" t="str">
        <f>IF(ISBLANK('Model Participation Data'!$L$55),"-",'Model Participation Data'!$L$55)</f>
        <v>-</v>
      </c>
      <c r="L1184" s="39" t="str">
        <f>IF(ISBLANK('Model Participation Data'!$M$55),"-",'Model Participation Data'!$M$55)</f>
        <v>-</v>
      </c>
      <c r="M1184" s="43">
        <f>IF(ISNA(SUMIFS(INDEX('Model Participation Data'!$N$8:$DX$57,0,MATCH(CONCATENATE($J1184,M$6),'Model Participation Data'!$N$6:$DX$6,0)),'Model Participation Data'!$B$8:$B$57,$C1184,'Model Participation Data'!$C$8:$C$57,$D1184)),"-",SUMIFS(INDEX('Model Participation Data'!$N$8:$DX$57,0,MATCH(CONCATENATE($J1184,M$6),'Model Participation Data'!$N$6:$DX$6,0)),'Model Participation Data'!$B$8:$B$57,$C1184,'Model Participation Data'!$C$8:$C$57,$D1184))</f>
        <v>0</v>
      </c>
      <c r="N1184" s="43">
        <f>IF(ISNA(SUMIFS(INDEX('Model Participation Data'!$N$8:$DX$57,0,MATCH(CONCATENATE($J1184,N$6),'Model Participation Data'!$N$6:$DX$6,0)),'Model Participation Data'!$B$8:$B$57,$C1184,'Model Participation Data'!$C$8:$C$57,$D1184)),"-",SUMIFS(INDEX('Model Participation Data'!$N$8:$DX$57,0,MATCH(CONCATENATE($J1184,N$6),'Model Participation Data'!$N$6:$DX$6,0)),'Model Participation Data'!$B$8:$B$57,$C1184,'Model Participation Data'!$C$8:$C$57,$D1184))</f>
        <v>0</v>
      </c>
      <c r="O1184" s="154">
        <f>IF(ISNA(SUMIFS(INDEX('Model Participation Data'!$N$8:$DX$57,0,MATCH(CONCATENATE($J1184,O$6),'Model Participation Data'!$N$6:$DX$6,0)),'Model Participation Data'!$B$8:$B$57,$C1184,'Model Participation Data'!$C$8:$C$57,$D1184)),"-",SUMIFS(INDEX('Model Participation Data'!$N$8:$DX$57,0,MATCH(CONCATENATE($J1184,O$6),'Model Participation Data'!$N$6:$DX$6,0)),'Model Participation Data'!$B$8:$B$57,$C1184,'Model Participation Data'!$C$8:$C$57,$D1184))</f>
        <v>0</v>
      </c>
    </row>
    <row r="1185" spans="2:15" outlineLevel="1" x14ac:dyDescent="0.35">
      <c r="B1185" s="37" t="s">
        <v>80</v>
      </c>
      <c r="C1185" s="38" t="str">
        <f>IF(ISBLANK('Model Participation Data'!$B$55),"-",'Model Participation Data'!$B$55)</f>
        <v>-</v>
      </c>
      <c r="D1185" s="38" t="str">
        <f>IF(ISBLANK('Model Participation Data'!$C$55),"-",'Model Participation Data'!$C$55)</f>
        <v>-</v>
      </c>
      <c r="E1185" s="38" t="str">
        <f>IF(ISBLANK('Model Participation Data'!$D$55),"-",'Model Participation Data'!$D$55)</f>
        <v>-</v>
      </c>
      <c r="F1185" s="38" t="str">
        <f>IF(ISBLANK('Model Participation Data'!$E$55),"-",'Model Participation Data'!$E$55)</f>
        <v>-</v>
      </c>
      <c r="G1185" s="151" t="str">
        <f>IF(ISBLANK('Model Participation Data'!$F$55),"-",'Model Participation Data'!$F$55)</f>
        <v>-</v>
      </c>
      <c r="H1185" s="38">
        <v>1</v>
      </c>
      <c r="I1185" s="38">
        <v>3</v>
      </c>
      <c r="J1185" s="150" t="str">
        <f t="shared" si="59"/>
        <v>13</v>
      </c>
      <c r="K1185" s="38" t="str">
        <f>IF(ISBLANK('Model Participation Data'!$L$55),"-",'Model Participation Data'!$L$55)</f>
        <v>-</v>
      </c>
      <c r="L1185" s="39" t="str">
        <f>IF(ISBLANK('Model Participation Data'!$M$55),"-",'Model Participation Data'!$M$55)</f>
        <v>-</v>
      </c>
      <c r="M1185" s="43">
        <f>IF(ISNA(SUMIFS(INDEX('Model Participation Data'!$N$8:$DX$57,0,MATCH(CONCATENATE($J1185,M$6),'Model Participation Data'!$N$6:$DX$6,0)),'Model Participation Data'!$B$8:$B$57,$C1185,'Model Participation Data'!$C$8:$C$57,$D1185)),"-",SUMIFS(INDEX('Model Participation Data'!$N$8:$DX$57,0,MATCH(CONCATENATE($J1185,M$6),'Model Participation Data'!$N$6:$DX$6,0)),'Model Participation Data'!$B$8:$B$57,$C1185,'Model Participation Data'!$C$8:$C$57,$D1185))</f>
        <v>0</v>
      </c>
      <c r="N1185" s="43">
        <f>IF(ISNA(SUMIFS(INDEX('Model Participation Data'!$N$8:$DX$57,0,MATCH(CONCATENATE($J1185,N$6),'Model Participation Data'!$N$6:$DX$6,0)),'Model Participation Data'!$B$8:$B$57,$C1185,'Model Participation Data'!$C$8:$C$57,$D1185)),"-",SUMIFS(INDEX('Model Participation Data'!$N$8:$DX$57,0,MATCH(CONCATENATE($J1185,N$6),'Model Participation Data'!$N$6:$DX$6,0)),'Model Participation Data'!$B$8:$B$57,$C1185,'Model Participation Data'!$C$8:$C$57,$D1185))</f>
        <v>0</v>
      </c>
      <c r="O1185" s="154">
        <f>IF(ISNA(SUMIFS(INDEX('Model Participation Data'!$N$8:$DX$57,0,MATCH(CONCATENATE($J1185,O$6),'Model Participation Data'!$N$6:$DX$6,0)),'Model Participation Data'!$B$8:$B$57,$C1185,'Model Participation Data'!$C$8:$C$57,$D1185)),"-",SUMIFS(INDEX('Model Participation Data'!$N$8:$DX$57,0,MATCH(CONCATENATE($J1185,O$6),'Model Participation Data'!$N$6:$DX$6,0)),'Model Participation Data'!$B$8:$B$57,$C1185,'Model Participation Data'!$C$8:$C$57,$D1185))</f>
        <v>0</v>
      </c>
    </row>
    <row r="1186" spans="2:15" outlineLevel="1" x14ac:dyDescent="0.35">
      <c r="B1186" s="37" t="s">
        <v>80</v>
      </c>
      <c r="C1186" s="38" t="str">
        <f>IF(ISBLANK('Model Participation Data'!$B$55),"-",'Model Participation Data'!$B$55)</f>
        <v>-</v>
      </c>
      <c r="D1186" s="38" t="str">
        <f>IF(ISBLANK('Model Participation Data'!$C$55),"-",'Model Participation Data'!$C$55)</f>
        <v>-</v>
      </c>
      <c r="E1186" s="38" t="str">
        <f>IF(ISBLANK('Model Participation Data'!$D$55),"-",'Model Participation Data'!$D$55)</f>
        <v>-</v>
      </c>
      <c r="F1186" s="38" t="str">
        <f>IF(ISBLANK('Model Participation Data'!$E$55),"-",'Model Participation Data'!$E$55)</f>
        <v>-</v>
      </c>
      <c r="G1186" s="151" t="str">
        <f>IF(ISBLANK('Model Participation Data'!$F$55),"-",'Model Participation Data'!$F$55)</f>
        <v>-</v>
      </c>
      <c r="H1186" s="38">
        <v>1</v>
      </c>
      <c r="I1186" s="38">
        <v>4</v>
      </c>
      <c r="J1186" s="150" t="str">
        <f t="shared" si="59"/>
        <v>14</v>
      </c>
      <c r="K1186" s="38" t="str">
        <f>IF(ISBLANK('Model Participation Data'!$L$55),"-",'Model Participation Data'!$L$55)</f>
        <v>-</v>
      </c>
      <c r="L1186" s="39" t="str">
        <f>IF(ISBLANK('Model Participation Data'!$M$55),"-",'Model Participation Data'!$M$55)</f>
        <v>-</v>
      </c>
      <c r="M1186" s="43">
        <f>IF(ISNA(SUMIFS(INDEX('Model Participation Data'!$N$8:$DX$57,0,MATCH(CONCATENATE($J1186,M$6),'Model Participation Data'!$N$6:$DX$6,0)),'Model Participation Data'!$B$8:$B$57,$C1186,'Model Participation Data'!$C$8:$C$57,$D1186)),"-",SUMIFS(INDEX('Model Participation Data'!$N$8:$DX$57,0,MATCH(CONCATENATE($J1186,M$6),'Model Participation Data'!$N$6:$DX$6,0)),'Model Participation Data'!$B$8:$B$57,$C1186,'Model Participation Data'!$C$8:$C$57,$D1186))</f>
        <v>0</v>
      </c>
      <c r="N1186" s="43">
        <f>IF(ISNA(SUMIFS(INDEX('Model Participation Data'!$N$8:$DX$57,0,MATCH(CONCATENATE($J1186,N$6),'Model Participation Data'!$N$6:$DX$6,0)),'Model Participation Data'!$B$8:$B$57,$C1186,'Model Participation Data'!$C$8:$C$57,$D1186)),"-",SUMIFS(INDEX('Model Participation Data'!$N$8:$DX$57,0,MATCH(CONCATENATE($J1186,N$6),'Model Participation Data'!$N$6:$DX$6,0)),'Model Participation Data'!$B$8:$B$57,$C1186,'Model Participation Data'!$C$8:$C$57,$D1186))</f>
        <v>0</v>
      </c>
      <c r="O1186" s="154">
        <f>IF(ISNA(SUMIFS(INDEX('Model Participation Data'!$N$8:$DX$57,0,MATCH(CONCATENATE($J1186,O$6),'Model Participation Data'!$N$6:$DX$6,0)),'Model Participation Data'!$B$8:$B$57,$C1186,'Model Participation Data'!$C$8:$C$57,$D1186)),"-",SUMIFS(INDEX('Model Participation Data'!$N$8:$DX$57,0,MATCH(CONCATENATE($J1186,O$6),'Model Participation Data'!$N$6:$DX$6,0)),'Model Participation Data'!$B$8:$B$57,$C1186,'Model Participation Data'!$C$8:$C$57,$D1186))</f>
        <v>0</v>
      </c>
    </row>
    <row r="1187" spans="2:15" outlineLevel="1" x14ac:dyDescent="0.35">
      <c r="B1187" s="37" t="s">
        <v>80</v>
      </c>
      <c r="C1187" s="38" t="str">
        <f>IF(ISBLANK('Model Participation Data'!$B$55),"-",'Model Participation Data'!$B$55)</f>
        <v>-</v>
      </c>
      <c r="D1187" s="38" t="str">
        <f>IF(ISBLANK('Model Participation Data'!$C$55),"-",'Model Participation Data'!$C$55)</f>
        <v>-</v>
      </c>
      <c r="E1187" s="38" t="str">
        <f>IF(ISBLANK('Model Participation Data'!$D$55),"-",'Model Participation Data'!$D$55)</f>
        <v>-</v>
      </c>
      <c r="F1187" s="38" t="str">
        <f>IF(ISBLANK('Model Participation Data'!$E$55),"-",'Model Participation Data'!$E$55)</f>
        <v>-</v>
      </c>
      <c r="G1187" s="151" t="str">
        <f>IF(ISBLANK('Model Participation Data'!$F$55),"-",'Model Participation Data'!$F$55)</f>
        <v>-</v>
      </c>
      <c r="H1187" s="38">
        <v>1</v>
      </c>
      <c r="I1187" s="38">
        <v>5</v>
      </c>
      <c r="J1187" s="150" t="str">
        <f t="shared" si="59"/>
        <v>15</v>
      </c>
      <c r="K1187" s="38" t="str">
        <f>IF(ISBLANK('Model Participation Data'!$L$55),"-",'Model Participation Data'!$L$55)</f>
        <v>-</v>
      </c>
      <c r="L1187" s="39" t="str">
        <f>IF(ISBLANK('Model Participation Data'!$M$55),"-",'Model Participation Data'!$M$55)</f>
        <v>-</v>
      </c>
      <c r="M1187" s="43">
        <f>IF(ISNA(SUMIFS(INDEX('Model Participation Data'!$N$8:$DX$57,0,MATCH(CONCATENATE($J1187,M$6),'Model Participation Data'!$N$6:$DX$6,0)),'Model Participation Data'!$B$8:$B$57,$C1187,'Model Participation Data'!$C$8:$C$57,$D1187)),"-",SUMIFS(INDEX('Model Participation Data'!$N$8:$DX$57,0,MATCH(CONCATENATE($J1187,M$6),'Model Participation Data'!$N$6:$DX$6,0)),'Model Participation Data'!$B$8:$B$57,$C1187,'Model Participation Data'!$C$8:$C$57,$D1187))</f>
        <v>0</v>
      </c>
      <c r="N1187" s="43">
        <f>IF(ISNA(SUMIFS(INDEX('Model Participation Data'!$N$8:$DX$57,0,MATCH(CONCATENATE($J1187,N$6),'Model Participation Data'!$N$6:$DX$6,0)),'Model Participation Data'!$B$8:$B$57,$C1187,'Model Participation Data'!$C$8:$C$57,$D1187)),"-",SUMIFS(INDEX('Model Participation Data'!$N$8:$DX$57,0,MATCH(CONCATENATE($J1187,N$6),'Model Participation Data'!$N$6:$DX$6,0)),'Model Participation Data'!$B$8:$B$57,$C1187,'Model Participation Data'!$C$8:$C$57,$D1187))</f>
        <v>0</v>
      </c>
      <c r="O1187" s="154">
        <f>IF(ISNA(SUMIFS(INDEX('Model Participation Data'!$N$8:$DX$57,0,MATCH(CONCATENATE($J1187,O$6),'Model Participation Data'!$N$6:$DX$6,0)),'Model Participation Data'!$B$8:$B$57,$C1187,'Model Participation Data'!$C$8:$C$57,$D1187)),"-",SUMIFS(INDEX('Model Participation Data'!$N$8:$DX$57,0,MATCH(CONCATENATE($J1187,O$6),'Model Participation Data'!$N$6:$DX$6,0)),'Model Participation Data'!$B$8:$B$57,$C1187,'Model Participation Data'!$C$8:$C$57,$D1187))</f>
        <v>0</v>
      </c>
    </row>
    <row r="1188" spans="2:15" outlineLevel="1" x14ac:dyDescent="0.35">
      <c r="B1188" s="37" t="s">
        <v>80</v>
      </c>
      <c r="C1188" s="38" t="str">
        <f>IF(ISBLANK('Model Participation Data'!$B$55),"-",'Model Participation Data'!$B$55)</f>
        <v>-</v>
      </c>
      <c r="D1188" s="38" t="str">
        <f>IF(ISBLANK('Model Participation Data'!$C$55),"-",'Model Participation Data'!$C$55)</f>
        <v>-</v>
      </c>
      <c r="E1188" s="38" t="str">
        <f>IF(ISBLANK('Model Participation Data'!$D$55),"-",'Model Participation Data'!$D$55)</f>
        <v>-</v>
      </c>
      <c r="F1188" s="38" t="str">
        <f>IF(ISBLANK('Model Participation Data'!$E$55),"-",'Model Participation Data'!$E$55)</f>
        <v>-</v>
      </c>
      <c r="G1188" s="151" t="str">
        <f>IF(ISBLANK('Model Participation Data'!$F$55),"-",'Model Participation Data'!$F$55)</f>
        <v>-</v>
      </c>
      <c r="H1188" s="38">
        <v>1</v>
      </c>
      <c r="I1188" s="38" t="s">
        <v>65</v>
      </c>
      <c r="J1188" s="150" t="str">
        <f t="shared" si="59"/>
        <v>1Goal</v>
      </c>
      <c r="K1188" s="38" t="str">
        <f>IF(ISBLANK('Model Participation Data'!$L$55),"-",'Model Participation Data'!$L$55)</f>
        <v>-</v>
      </c>
      <c r="L1188" s="39" t="str">
        <f>IF(ISBLANK('Model Participation Data'!$M$55),"-",'Model Participation Data'!$M$55)</f>
        <v>-</v>
      </c>
      <c r="M1188" s="43" t="str">
        <f>IF(ISNA(SUMIFS(INDEX('Model Participation Data'!$N$8:$DX$57,0,MATCH(CONCATENATE($J1188,M$6),'Model Participation Data'!$N$6:$DX$6,0)),'Model Participation Data'!$B$8:$B$57,$C1188,'Model Participation Data'!$C$8:$C$57,$D1188)),"-",SUMIFS(INDEX('Model Participation Data'!$N$8:$DX$57,0,MATCH(CONCATENATE($J1188,M$6),'Model Participation Data'!$N$6:$DX$6,0)),'Model Participation Data'!$B$8:$B$57,$C1188,'Model Participation Data'!$C$8:$C$57,$D1188))</f>
        <v>-</v>
      </c>
      <c r="N1188" s="43" t="str">
        <f>IF(ISNA(SUMIFS(INDEX('Model Participation Data'!$N$8:$DX$57,0,MATCH(CONCATENATE($J1188,N$6),'Model Participation Data'!$N$6:$DX$6,0)),'Model Participation Data'!$B$8:$B$57,$C1188,'Model Participation Data'!$C$8:$C$57,$D1188)),"-",SUMIFS(INDEX('Model Participation Data'!$N$8:$DX$57,0,MATCH(CONCATENATE($J1188,N$6),'Model Participation Data'!$N$6:$DX$6,0)),'Model Participation Data'!$B$8:$B$57,$C1188,'Model Participation Data'!$C$8:$C$57,$D1188))</f>
        <v>-</v>
      </c>
      <c r="O1188" s="154">
        <f>IF(ISNA(SUMIFS(INDEX('Model Participation Data'!$N$8:$DX$57,0,MATCH(CONCATENATE($J1188,O$6),'Model Participation Data'!$N$6:$DX$6,0)),'Model Participation Data'!$B$8:$B$57,$C1188,'Model Participation Data'!$C$8:$C$57,$D1188)),"-",SUMIFS(INDEX('Model Participation Data'!$N$8:$DX$57,0,MATCH(CONCATENATE($J1188,O$6),'Model Participation Data'!$N$6:$DX$6,0)),'Model Participation Data'!$B$8:$B$57,$C1188,'Model Participation Data'!$C$8:$C$57,$D1188))</f>
        <v>0</v>
      </c>
    </row>
    <row r="1189" spans="2:15" outlineLevel="1" x14ac:dyDescent="0.35">
      <c r="B1189" s="37" t="s">
        <v>80</v>
      </c>
      <c r="C1189" s="38" t="str">
        <f>IF(ISBLANK('Model Participation Data'!$B$55),"-",'Model Participation Data'!$B$55)</f>
        <v>-</v>
      </c>
      <c r="D1189" s="38" t="str">
        <f>IF(ISBLANK('Model Participation Data'!$C$55),"-",'Model Participation Data'!$C$55)</f>
        <v>-</v>
      </c>
      <c r="E1189" s="38" t="str">
        <f>IF(ISBLANK('Model Participation Data'!$D$55),"-",'Model Participation Data'!$D$55)</f>
        <v>-</v>
      </c>
      <c r="F1189" s="38" t="str">
        <f>IF(ISBLANK('Model Participation Data'!$E$55),"-",'Model Participation Data'!$E$55)</f>
        <v>-</v>
      </c>
      <c r="G1189" s="151" t="str">
        <f>IF(ISBLANK('Model Participation Data'!$F$55),"-",'Model Participation Data'!$F$55)</f>
        <v>-</v>
      </c>
      <c r="H1189" s="38">
        <v>2</v>
      </c>
      <c r="I1189" s="38">
        <v>1</v>
      </c>
      <c r="J1189" s="150" t="str">
        <f t="shared" si="59"/>
        <v>21</v>
      </c>
      <c r="K1189" s="38" t="str">
        <f>IF(ISBLANK('Model Participation Data'!$L$55),"-",'Model Participation Data'!$L$55)</f>
        <v>-</v>
      </c>
      <c r="L1189" s="39" t="str">
        <f>IF(ISBLANK('Model Participation Data'!$M$55),"-",'Model Participation Data'!$M$55)</f>
        <v>-</v>
      </c>
      <c r="M1189" s="43">
        <f>IF(ISNA(SUMIFS(INDEX('Model Participation Data'!$N$8:$DX$57,0,MATCH(CONCATENATE($J1189,M$6),'Model Participation Data'!$N$6:$DX$6,0)),'Model Participation Data'!$B$8:$B$57,$C1189,'Model Participation Data'!$C$8:$C$57,$D1189)),"-",SUMIFS(INDEX('Model Participation Data'!$N$8:$DX$57,0,MATCH(CONCATENATE($J1189,M$6),'Model Participation Data'!$N$6:$DX$6,0)),'Model Participation Data'!$B$8:$B$57,$C1189,'Model Participation Data'!$C$8:$C$57,$D1189))</f>
        <v>0</v>
      </c>
      <c r="N1189" s="43">
        <f>IF(ISNA(SUMIFS(INDEX('Model Participation Data'!$N$8:$DX$57,0,MATCH(CONCATENATE($J1189,N$6),'Model Participation Data'!$N$6:$DX$6,0)),'Model Participation Data'!$B$8:$B$57,$C1189,'Model Participation Data'!$C$8:$C$57,$D1189)),"-",SUMIFS(INDEX('Model Participation Data'!$N$8:$DX$57,0,MATCH(CONCATENATE($J1189,N$6),'Model Participation Data'!$N$6:$DX$6,0)),'Model Participation Data'!$B$8:$B$57,$C1189,'Model Participation Data'!$C$8:$C$57,$D1189))</f>
        <v>0</v>
      </c>
      <c r="O1189" s="154">
        <f>IF(ISNA(SUMIFS(INDEX('Model Participation Data'!$N$8:$DX$57,0,MATCH(CONCATENATE($J1189,O$6),'Model Participation Data'!$N$6:$DX$6,0)),'Model Participation Data'!$B$8:$B$57,$C1189,'Model Participation Data'!$C$8:$C$57,$D1189)),"-",SUMIFS(INDEX('Model Participation Data'!$N$8:$DX$57,0,MATCH(CONCATENATE($J1189,O$6),'Model Participation Data'!$N$6:$DX$6,0)),'Model Participation Data'!$B$8:$B$57,$C1189,'Model Participation Data'!$C$8:$C$57,$D1189))</f>
        <v>0</v>
      </c>
    </row>
    <row r="1190" spans="2:15" outlineLevel="1" x14ac:dyDescent="0.35">
      <c r="B1190" s="37" t="s">
        <v>80</v>
      </c>
      <c r="C1190" s="38" t="str">
        <f>IF(ISBLANK('Model Participation Data'!$B$55),"-",'Model Participation Data'!$B$55)</f>
        <v>-</v>
      </c>
      <c r="D1190" s="38" t="str">
        <f>IF(ISBLANK('Model Participation Data'!$C$55),"-",'Model Participation Data'!$C$55)</f>
        <v>-</v>
      </c>
      <c r="E1190" s="38" t="str">
        <f>IF(ISBLANK('Model Participation Data'!$D$55),"-",'Model Participation Data'!$D$55)</f>
        <v>-</v>
      </c>
      <c r="F1190" s="38" t="str">
        <f>IF(ISBLANK('Model Participation Data'!$E$55),"-",'Model Participation Data'!$E$55)</f>
        <v>-</v>
      </c>
      <c r="G1190" s="151" t="str">
        <f>IF(ISBLANK('Model Participation Data'!$F$55),"-",'Model Participation Data'!$F$55)</f>
        <v>-</v>
      </c>
      <c r="H1190" s="38">
        <v>2</v>
      </c>
      <c r="I1190" s="38">
        <v>2</v>
      </c>
      <c r="J1190" s="150" t="str">
        <f t="shared" si="59"/>
        <v>22</v>
      </c>
      <c r="K1190" s="38" t="str">
        <f>IF(ISBLANK('Model Participation Data'!$L$55),"-",'Model Participation Data'!$L$55)</f>
        <v>-</v>
      </c>
      <c r="L1190" s="39" t="str">
        <f>IF(ISBLANK('Model Participation Data'!$M$55),"-",'Model Participation Data'!$M$55)</f>
        <v>-</v>
      </c>
      <c r="M1190" s="43">
        <f>IF(ISNA(SUMIFS(INDEX('Model Participation Data'!$N$8:$DX$57,0,MATCH(CONCATENATE($J1190,M$6),'Model Participation Data'!$N$6:$DX$6,0)),'Model Participation Data'!$B$8:$B$57,$C1190,'Model Participation Data'!$C$8:$C$57,$D1190)),"-",SUMIFS(INDEX('Model Participation Data'!$N$8:$DX$57,0,MATCH(CONCATENATE($J1190,M$6),'Model Participation Data'!$N$6:$DX$6,0)),'Model Participation Data'!$B$8:$B$57,$C1190,'Model Participation Data'!$C$8:$C$57,$D1190))</f>
        <v>0</v>
      </c>
      <c r="N1190" s="43">
        <f>IF(ISNA(SUMIFS(INDEX('Model Participation Data'!$N$8:$DX$57,0,MATCH(CONCATENATE($J1190,N$6),'Model Participation Data'!$N$6:$DX$6,0)),'Model Participation Data'!$B$8:$B$57,$C1190,'Model Participation Data'!$C$8:$C$57,$D1190)),"-",SUMIFS(INDEX('Model Participation Data'!$N$8:$DX$57,0,MATCH(CONCATENATE($J1190,N$6),'Model Participation Data'!$N$6:$DX$6,0)),'Model Participation Data'!$B$8:$B$57,$C1190,'Model Participation Data'!$C$8:$C$57,$D1190))</f>
        <v>0</v>
      </c>
      <c r="O1190" s="154">
        <f>IF(ISNA(SUMIFS(INDEX('Model Participation Data'!$N$8:$DX$57,0,MATCH(CONCATENATE($J1190,O$6),'Model Participation Data'!$N$6:$DX$6,0)),'Model Participation Data'!$B$8:$B$57,$C1190,'Model Participation Data'!$C$8:$C$57,$D1190)),"-",SUMIFS(INDEX('Model Participation Data'!$N$8:$DX$57,0,MATCH(CONCATENATE($J1190,O$6),'Model Participation Data'!$N$6:$DX$6,0)),'Model Participation Data'!$B$8:$B$57,$C1190,'Model Participation Data'!$C$8:$C$57,$D1190))</f>
        <v>0</v>
      </c>
    </row>
    <row r="1191" spans="2:15" outlineLevel="1" x14ac:dyDescent="0.35">
      <c r="B1191" s="37" t="s">
        <v>80</v>
      </c>
      <c r="C1191" s="38" t="str">
        <f>IF(ISBLANK('Model Participation Data'!$B$55),"-",'Model Participation Data'!$B$55)</f>
        <v>-</v>
      </c>
      <c r="D1191" s="38" t="str">
        <f>IF(ISBLANK('Model Participation Data'!$C$55),"-",'Model Participation Data'!$C$55)</f>
        <v>-</v>
      </c>
      <c r="E1191" s="38" t="str">
        <f>IF(ISBLANK('Model Participation Data'!$D$55),"-",'Model Participation Data'!$D$55)</f>
        <v>-</v>
      </c>
      <c r="F1191" s="38" t="str">
        <f>IF(ISBLANK('Model Participation Data'!$E$55),"-",'Model Participation Data'!$E$55)</f>
        <v>-</v>
      </c>
      <c r="G1191" s="151" t="str">
        <f>IF(ISBLANK('Model Participation Data'!$F$55),"-",'Model Participation Data'!$F$55)</f>
        <v>-</v>
      </c>
      <c r="H1191" s="38">
        <v>2</v>
      </c>
      <c r="I1191" s="38">
        <v>3</v>
      </c>
      <c r="J1191" s="150" t="str">
        <f t="shared" si="59"/>
        <v>23</v>
      </c>
      <c r="K1191" s="38" t="str">
        <f>IF(ISBLANK('Model Participation Data'!$L$55),"-",'Model Participation Data'!$L$55)</f>
        <v>-</v>
      </c>
      <c r="L1191" s="39" t="str">
        <f>IF(ISBLANK('Model Participation Data'!$M$55),"-",'Model Participation Data'!$M$55)</f>
        <v>-</v>
      </c>
      <c r="M1191" s="43">
        <f>IF(ISNA(SUMIFS(INDEX('Model Participation Data'!$N$8:$DX$57,0,MATCH(CONCATENATE($J1191,M$6),'Model Participation Data'!$N$6:$DX$6,0)),'Model Participation Data'!$B$8:$B$57,$C1191,'Model Participation Data'!$C$8:$C$57,$D1191)),"-",SUMIFS(INDEX('Model Participation Data'!$N$8:$DX$57,0,MATCH(CONCATENATE($J1191,M$6),'Model Participation Data'!$N$6:$DX$6,0)),'Model Participation Data'!$B$8:$B$57,$C1191,'Model Participation Data'!$C$8:$C$57,$D1191))</f>
        <v>0</v>
      </c>
      <c r="N1191" s="43">
        <f>IF(ISNA(SUMIFS(INDEX('Model Participation Data'!$N$8:$DX$57,0,MATCH(CONCATENATE($J1191,N$6),'Model Participation Data'!$N$6:$DX$6,0)),'Model Participation Data'!$B$8:$B$57,$C1191,'Model Participation Data'!$C$8:$C$57,$D1191)),"-",SUMIFS(INDEX('Model Participation Data'!$N$8:$DX$57,0,MATCH(CONCATENATE($J1191,N$6),'Model Participation Data'!$N$6:$DX$6,0)),'Model Participation Data'!$B$8:$B$57,$C1191,'Model Participation Data'!$C$8:$C$57,$D1191))</f>
        <v>0</v>
      </c>
      <c r="O1191" s="154">
        <f>IF(ISNA(SUMIFS(INDEX('Model Participation Data'!$N$8:$DX$57,0,MATCH(CONCATENATE($J1191,O$6),'Model Participation Data'!$N$6:$DX$6,0)),'Model Participation Data'!$B$8:$B$57,$C1191,'Model Participation Data'!$C$8:$C$57,$D1191)),"-",SUMIFS(INDEX('Model Participation Data'!$N$8:$DX$57,0,MATCH(CONCATENATE($J1191,O$6),'Model Participation Data'!$N$6:$DX$6,0)),'Model Participation Data'!$B$8:$B$57,$C1191,'Model Participation Data'!$C$8:$C$57,$D1191))</f>
        <v>0</v>
      </c>
    </row>
    <row r="1192" spans="2:15" outlineLevel="1" x14ac:dyDescent="0.35">
      <c r="B1192" s="37" t="s">
        <v>80</v>
      </c>
      <c r="C1192" s="38" t="str">
        <f>IF(ISBLANK('Model Participation Data'!$B$55),"-",'Model Participation Data'!$B$55)</f>
        <v>-</v>
      </c>
      <c r="D1192" s="38" t="str">
        <f>IF(ISBLANK('Model Participation Data'!$C$55),"-",'Model Participation Data'!$C$55)</f>
        <v>-</v>
      </c>
      <c r="E1192" s="38" t="str">
        <f>IF(ISBLANK('Model Participation Data'!$D$55),"-",'Model Participation Data'!$D$55)</f>
        <v>-</v>
      </c>
      <c r="F1192" s="38" t="str">
        <f>IF(ISBLANK('Model Participation Data'!$E$55),"-",'Model Participation Data'!$E$55)</f>
        <v>-</v>
      </c>
      <c r="G1192" s="151" t="str">
        <f>IF(ISBLANK('Model Participation Data'!$F$55),"-",'Model Participation Data'!$F$55)</f>
        <v>-</v>
      </c>
      <c r="H1192" s="38">
        <v>2</v>
      </c>
      <c r="I1192" s="38">
        <v>4</v>
      </c>
      <c r="J1192" s="150" t="str">
        <f t="shared" si="59"/>
        <v>24</v>
      </c>
      <c r="K1192" s="38" t="str">
        <f>IF(ISBLANK('Model Participation Data'!$L$55),"-",'Model Participation Data'!$L$55)</f>
        <v>-</v>
      </c>
      <c r="L1192" s="39" t="str">
        <f>IF(ISBLANK('Model Participation Data'!$M$55),"-",'Model Participation Data'!$M$55)</f>
        <v>-</v>
      </c>
      <c r="M1192" s="43">
        <f>IF(ISNA(SUMIFS(INDEX('Model Participation Data'!$N$8:$DX$57,0,MATCH(CONCATENATE($J1192,M$6),'Model Participation Data'!$N$6:$DX$6,0)),'Model Participation Data'!$B$8:$B$57,$C1192,'Model Participation Data'!$C$8:$C$57,$D1192)),"-",SUMIFS(INDEX('Model Participation Data'!$N$8:$DX$57,0,MATCH(CONCATENATE($J1192,M$6),'Model Participation Data'!$N$6:$DX$6,0)),'Model Participation Data'!$B$8:$B$57,$C1192,'Model Participation Data'!$C$8:$C$57,$D1192))</f>
        <v>0</v>
      </c>
      <c r="N1192" s="43">
        <f>IF(ISNA(SUMIFS(INDEX('Model Participation Data'!$N$8:$DX$57,0,MATCH(CONCATENATE($J1192,N$6),'Model Participation Data'!$N$6:$DX$6,0)),'Model Participation Data'!$B$8:$B$57,$C1192,'Model Participation Data'!$C$8:$C$57,$D1192)),"-",SUMIFS(INDEX('Model Participation Data'!$N$8:$DX$57,0,MATCH(CONCATENATE($J1192,N$6),'Model Participation Data'!$N$6:$DX$6,0)),'Model Participation Data'!$B$8:$B$57,$C1192,'Model Participation Data'!$C$8:$C$57,$D1192))</f>
        <v>0</v>
      </c>
      <c r="O1192" s="154">
        <f>IF(ISNA(SUMIFS(INDEX('Model Participation Data'!$N$8:$DX$57,0,MATCH(CONCATENATE($J1192,O$6),'Model Participation Data'!$N$6:$DX$6,0)),'Model Participation Data'!$B$8:$B$57,$C1192,'Model Participation Data'!$C$8:$C$57,$D1192)),"-",SUMIFS(INDEX('Model Participation Data'!$N$8:$DX$57,0,MATCH(CONCATENATE($J1192,O$6),'Model Participation Data'!$N$6:$DX$6,0)),'Model Participation Data'!$B$8:$B$57,$C1192,'Model Participation Data'!$C$8:$C$57,$D1192))</f>
        <v>0</v>
      </c>
    </row>
    <row r="1193" spans="2:15" outlineLevel="1" x14ac:dyDescent="0.35">
      <c r="B1193" s="37" t="s">
        <v>80</v>
      </c>
      <c r="C1193" s="38" t="str">
        <f>IF(ISBLANK('Model Participation Data'!$B$55),"-",'Model Participation Data'!$B$55)</f>
        <v>-</v>
      </c>
      <c r="D1193" s="38" t="str">
        <f>IF(ISBLANK('Model Participation Data'!$C$55),"-",'Model Participation Data'!$C$55)</f>
        <v>-</v>
      </c>
      <c r="E1193" s="38" t="str">
        <f>IF(ISBLANK('Model Participation Data'!$D$55),"-",'Model Participation Data'!$D$55)</f>
        <v>-</v>
      </c>
      <c r="F1193" s="38" t="str">
        <f>IF(ISBLANK('Model Participation Data'!$E$55),"-",'Model Participation Data'!$E$55)</f>
        <v>-</v>
      </c>
      <c r="G1193" s="151" t="str">
        <f>IF(ISBLANK('Model Participation Data'!$F$55),"-",'Model Participation Data'!$F$55)</f>
        <v>-</v>
      </c>
      <c r="H1193" s="38">
        <v>2</v>
      </c>
      <c r="I1193" s="38">
        <v>5</v>
      </c>
      <c r="J1193" s="150" t="str">
        <f t="shared" si="59"/>
        <v>25</v>
      </c>
      <c r="K1193" s="38" t="str">
        <f>IF(ISBLANK('Model Participation Data'!$L$55),"-",'Model Participation Data'!$L$55)</f>
        <v>-</v>
      </c>
      <c r="L1193" s="39" t="str">
        <f>IF(ISBLANK('Model Participation Data'!$M$55),"-",'Model Participation Data'!$M$55)</f>
        <v>-</v>
      </c>
      <c r="M1193" s="43">
        <f>IF(ISNA(SUMIFS(INDEX('Model Participation Data'!$N$8:$DX$57,0,MATCH(CONCATENATE($J1193,M$6),'Model Participation Data'!$N$6:$DX$6,0)),'Model Participation Data'!$B$8:$B$57,$C1193,'Model Participation Data'!$C$8:$C$57,$D1193)),"-",SUMIFS(INDEX('Model Participation Data'!$N$8:$DX$57,0,MATCH(CONCATENATE($J1193,M$6),'Model Participation Data'!$N$6:$DX$6,0)),'Model Participation Data'!$B$8:$B$57,$C1193,'Model Participation Data'!$C$8:$C$57,$D1193))</f>
        <v>0</v>
      </c>
      <c r="N1193" s="43">
        <f>IF(ISNA(SUMIFS(INDEX('Model Participation Data'!$N$8:$DX$57,0,MATCH(CONCATENATE($J1193,N$6),'Model Participation Data'!$N$6:$DX$6,0)),'Model Participation Data'!$B$8:$B$57,$C1193,'Model Participation Data'!$C$8:$C$57,$D1193)),"-",SUMIFS(INDEX('Model Participation Data'!$N$8:$DX$57,0,MATCH(CONCATENATE($J1193,N$6),'Model Participation Data'!$N$6:$DX$6,0)),'Model Participation Data'!$B$8:$B$57,$C1193,'Model Participation Data'!$C$8:$C$57,$D1193))</f>
        <v>0</v>
      </c>
      <c r="O1193" s="154">
        <f>IF(ISNA(SUMIFS(INDEX('Model Participation Data'!$N$8:$DX$57,0,MATCH(CONCATENATE($J1193,O$6),'Model Participation Data'!$N$6:$DX$6,0)),'Model Participation Data'!$B$8:$B$57,$C1193,'Model Participation Data'!$C$8:$C$57,$D1193)),"-",SUMIFS(INDEX('Model Participation Data'!$N$8:$DX$57,0,MATCH(CONCATENATE($J1193,O$6),'Model Participation Data'!$N$6:$DX$6,0)),'Model Participation Data'!$B$8:$B$57,$C1193,'Model Participation Data'!$C$8:$C$57,$D1193))</f>
        <v>0</v>
      </c>
    </row>
    <row r="1194" spans="2:15" outlineLevel="1" x14ac:dyDescent="0.35">
      <c r="B1194" s="37" t="s">
        <v>80</v>
      </c>
      <c r="C1194" s="38" t="str">
        <f>IF(ISBLANK('Model Participation Data'!$B$55),"-",'Model Participation Data'!$B$55)</f>
        <v>-</v>
      </c>
      <c r="D1194" s="38" t="str">
        <f>IF(ISBLANK('Model Participation Data'!$C$55),"-",'Model Participation Data'!$C$55)</f>
        <v>-</v>
      </c>
      <c r="E1194" s="38" t="str">
        <f>IF(ISBLANK('Model Participation Data'!$D$55),"-",'Model Participation Data'!$D$55)</f>
        <v>-</v>
      </c>
      <c r="F1194" s="38" t="str">
        <f>IF(ISBLANK('Model Participation Data'!$E$55),"-",'Model Participation Data'!$E$55)</f>
        <v>-</v>
      </c>
      <c r="G1194" s="151" t="str">
        <f>IF(ISBLANK('Model Participation Data'!$F$55),"-",'Model Participation Data'!$F$55)</f>
        <v>-</v>
      </c>
      <c r="H1194" s="38">
        <v>2</v>
      </c>
      <c r="I1194" s="38" t="s">
        <v>65</v>
      </c>
      <c r="J1194" s="150" t="str">
        <f t="shared" si="59"/>
        <v>2Goal</v>
      </c>
      <c r="K1194" s="38" t="str">
        <f>IF(ISBLANK('Model Participation Data'!$L$55),"-",'Model Participation Data'!$L$55)</f>
        <v>-</v>
      </c>
      <c r="L1194" s="39" t="str">
        <f>IF(ISBLANK('Model Participation Data'!$M$55),"-",'Model Participation Data'!$M$55)</f>
        <v>-</v>
      </c>
      <c r="M1194" s="43" t="str">
        <f>IF(ISNA(SUMIFS(INDEX('Model Participation Data'!$N$8:$DX$57,0,MATCH(CONCATENATE($J1194,M$6),'Model Participation Data'!$N$6:$DX$6,0)),'Model Participation Data'!$B$8:$B$57,$C1194,'Model Participation Data'!$C$8:$C$57,$D1194)),"-",SUMIFS(INDEX('Model Participation Data'!$N$8:$DX$57,0,MATCH(CONCATENATE($J1194,M$6),'Model Participation Data'!$N$6:$DX$6,0)),'Model Participation Data'!$B$8:$B$57,$C1194,'Model Participation Data'!$C$8:$C$57,$D1194))</f>
        <v>-</v>
      </c>
      <c r="N1194" s="43" t="str">
        <f>IF(ISNA(SUMIFS(INDEX('Model Participation Data'!$N$8:$DX$57,0,MATCH(CONCATENATE($J1194,N$6),'Model Participation Data'!$N$6:$DX$6,0)),'Model Participation Data'!$B$8:$B$57,$C1194,'Model Participation Data'!$C$8:$C$57,$D1194)),"-",SUMIFS(INDEX('Model Participation Data'!$N$8:$DX$57,0,MATCH(CONCATENATE($J1194,N$6),'Model Participation Data'!$N$6:$DX$6,0)),'Model Participation Data'!$B$8:$B$57,$C1194,'Model Participation Data'!$C$8:$C$57,$D1194))</f>
        <v>-</v>
      </c>
      <c r="O1194" s="154">
        <f>IF(ISNA(SUMIFS(INDEX('Model Participation Data'!$N$8:$DX$57,0,MATCH(CONCATENATE($J1194,O$6),'Model Participation Data'!$N$6:$DX$6,0)),'Model Participation Data'!$B$8:$B$57,$C1194,'Model Participation Data'!$C$8:$C$57,$D1194)),"-",SUMIFS(INDEX('Model Participation Data'!$N$8:$DX$57,0,MATCH(CONCATENATE($J1194,O$6),'Model Participation Data'!$N$6:$DX$6,0)),'Model Participation Data'!$B$8:$B$57,$C1194,'Model Participation Data'!$C$8:$C$57,$D1194))</f>
        <v>0</v>
      </c>
    </row>
    <row r="1195" spans="2:15" outlineLevel="1" x14ac:dyDescent="0.35">
      <c r="B1195" s="37" t="s">
        <v>80</v>
      </c>
      <c r="C1195" s="38" t="str">
        <f>IF(ISBLANK('Model Participation Data'!$B$55),"-",'Model Participation Data'!$B$55)</f>
        <v>-</v>
      </c>
      <c r="D1195" s="38" t="str">
        <f>IF(ISBLANK('Model Participation Data'!$C$55),"-",'Model Participation Data'!$C$55)</f>
        <v>-</v>
      </c>
      <c r="E1195" s="38" t="str">
        <f>IF(ISBLANK('Model Participation Data'!$D$55),"-",'Model Participation Data'!$D$55)</f>
        <v>-</v>
      </c>
      <c r="F1195" s="38" t="str">
        <f>IF(ISBLANK('Model Participation Data'!$E$55),"-",'Model Participation Data'!$E$55)</f>
        <v>-</v>
      </c>
      <c r="G1195" s="151" t="str">
        <f>IF(ISBLANK('Model Participation Data'!$F$55),"-",'Model Participation Data'!$F$55)</f>
        <v>-</v>
      </c>
      <c r="H1195" s="38">
        <v>3</v>
      </c>
      <c r="I1195" s="38">
        <v>1</v>
      </c>
      <c r="J1195" s="150" t="str">
        <f t="shared" si="59"/>
        <v>31</v>
      </c>
      <c r="K1195" s="38" t="str">
        <f>IF(ISBLANK('Model Participation Data'!$L$55),"-",'Model Participation Data'!$L$55)</f>
        <v>-</v>
      </c>
      <c r="L1195" s="39" t="str">
        <f>IF(ISBLANK('Model Participation Data'!$M$55),"-",'Model Participation Data'!$M$55)</f>
        <v>-</v>
      </c>
      <c r="M1195" s="43">
        <f>IF(ISNA(SUMIFS(INDEX('Model Participation Data'!$N$8:$DX$57,0,MATCH(CONCATENATE($J1195,M$6),'Model Participation Data'!$N$6:$DX$6,0)),'Model Participation Data'!$B$8:$B$57,$C1195,'Model Participation Data'!$C$8:$C$57,$D1195)),"-",SUMIFS(INDEX('Model Participation Data'!$N$8:$DX$57,0,MATCH(CONCATENATE($J1195,M$6),'Model Participation Data'!$N$6:$DX$6,0)),'Model Participation Data'!$B$8:$B$57,$C1195,'Model Participation Data'!$C$8:$C$57,$D1195))</f>
        <v>0</v>
      </c>
      <c r="N1195" s="43">
        <f>IF(ISNA(SUMIFS(INDEX('Model Participation Data'!$N$8:$DX$57,0,MATCH(CONCATENATE($J1195,N$6),'Model Participation Data'!$N$6:$DX$6,0)),'Model Participation Data'!$B$8:$B$57,$C1195,'Model Participation Data'!$C$8:$C$57,$D1195)),"-",SUMIFS(INDEX('Model Participation Data'!$N$8:$DX$57,0,MATCH(CONCATENATE($J1195,N$6),'Model Participation Data'!$N$6:$DX$6,0)),'Model Participation Data'!$B$8:$B$57,$C1195,'Model Participation Data'!$C$8:$C$57,$D1195))</f>
        <v>0</v>
      </c>
      <c r="O1195" s="154">
        <f>IF(ISNA(SUMIFS(INDEX('Model Participation Data'!$N$8:$DX$57,0,MATCH(CONCATENATE($J1195,O$6),'Model Participation Data'!$N$6:$DX$6,0)),'Model Participation Data'!$B$8:$B$57,$C1195,'Model Participation Data'!$C$8:$C$57,$D1195)),"-",SUMIFS(INDEX('Model Participation Data'!$N$8:$DX$57,0,MATCH(CONCATENATE($J1195,O$6),'Model Participation Data'!$N$6:$DX$6,0)),'Model Participation Data'!$B$8:$B$57,$C1195,'Model Participation Data'!$C$8:$C$57,$D1195))</f>
        <v>0</v>
      </c>
    </row>
    <row r="1196" spans="2:15" outlineLevel="1" x14ac:dyDescent="0.35">
      <c r="B1196" s="37" t="s">
        <v>80</v>
      </c>
      <c r="C1196" s="38" t="str">
        <f>IF(ISBLANK('Model Participation Data'!$B$55),"-",'Model Participation Data'!$B$55)</f>
        <v>-</v>
      </c>
      <c r="D1196" s="38" t="str">
        <f>IF(ISBLANK('Model Participation Data'!$C$55),"-",'Model Participation Data'!$C$55)</f>
        <v>-</v>
      </c>
      <c r="E1196" s="38" t="str">
        <f>IF(ISBLANK('Model Participation Data'!$D$55),"-",'Model Participation Data'!$D$55)</f>
        <v>-</v>
      </c>
      <c r="F1196" s="38" t="str">
        <f>IF(ISBLANK('Model Participation Data'!$E$55),"-",'Model Participation Data'!$E$55)</f>
        <v>-</v>
      </c>
      <c r="G1196" s="151" t="str">
        <f>IF(ISBLANK('Model Participation Data'!$F$55),"-",'Model Participation Data'!$F$55)</f>
        <v>-</v>
      </c>
      <c r="H1196" s="38">
        <v>3</v>
      </c>
      <c r="I1196" s="38">
        <v>2</v>
      </c>
      <c r="J1196" s="150" t="str">
        <f t="shared" si="59"/>
        <v>32</v>
      </c>
      <c r="K1196" s="38" t="str">
        <f>IF(ISBLANK('Model Participation Data'!$L$55),"-",'Model Participation Data'!$L$55)</f>
        <v>-</v>
      </c>
      <c r="L1196" s="39" t="str">
        <f>IF(ISBLANK('Model Participation Data'!$M$55),"-",'Model Participation Data'!$M$55)</f>
        <v>-</v>
      </c>
      <c r="M1196" s="43">
        <f>IF(ISNA(SUMIFS(INDEX('Model Participation Data'!$N$8:$DX$57,0,MATCH(CONCATENATE($J1196,M$6),'Model Participation Data'!$N$6:$DX$6,0)),'Model Participation Data'!$B$8:$B$57,$C1196,'Model Participation Data'!$C$8:$C$57,$D1196)),"-",SUMIFS(INDEX('Model Participation Data'!$N$8:$DX$57,0,MATCH(CONCATENATE($J1196,M$6),'Model Participation Data'!$N$6:$DX$6,0)),'Model Participation Data'!$B$8:$B$57,$C1196,'Model Participation Data'!$C$8:$C$57,$D1196))</f>
        <v>0</v>
      </c>
      <c r="N1196" s="43">
        <f>IF(ISNA(SUMIFS(INDEX('Model Participation Data'!$N$8:$DX$57,0,MATCH(CONCATENATE($J1196,N$6),'Model Participation Data'!$N$6:$DX$6,0)),'Model Participation Data'!$B$8:$B$57,$C1196,'Model Participation Data'!$C$8:$C$57,$D1196)),"-",SUMIFS(INDEX('Model Participation Data'!$N$8:$DX$57,0,MATCH(CONCATENATE($J1196,N$6),'Model Participation Data'!$N$6:$DX$6,0)),'Model Participation Data'!$B$8:$B$57,$C1196,'Model Participation Data'!$C$8:$C$57,$D1196))</f>
        <v>0</v>
      </c>
      <c r="O1196" s="154">
        <f>IF(ISNA(SUMIFS(INDEX('Model Participation Data'!$N$8:$DX$57,0,MATCH(CONCATENATE($J1196,O$6),'Model Participation Data'!$N$6:$DX$6,0)),'Model Participation Data'!$B$8:$B$57,$C1196,'Model Participation Data'!$C$8:$C$57,$D1196)),"-",SUMIFS(INDEX('Model Participation Data'!$N$8:$DX$57,0,MATCH(CONCATENATE($J1196,O$6),'Model Participation Data'!$N$6:$DX$6,0)),'Model Participation Data'!$B$8:$B$57,$C1196,'Model Participation Data'!$C$8:$C$57,$D1196))</f>
        <v>0</v>
      </c>
    </row>
    <row r="1197" spans="2:15" outlineLevel="1" x14ac:dyDescent="0.35">
      <c r="B1197" s="37" t="s">
        <v>80</v>
      </c>
      <c r="C1197" s="38" t="str">
        <f>IF(ISBLANK('Model Participation Data'!$B$55),"-",'Model Participation Data'!$B$55)</f>
        <v>-</v>
      </c>
      <c r="D1197" s="38" t="str">
        <f>IF(ISBLANK('Model Participation Data'!$C$55),"-",'Model Participation Data'!$C$55)</f>
        <v>-</v>
      </c>
      <c r="E1197" s="38" t="str">
        <f>IF(ISBLANK('Model Participation Data'!$D$55),"-",'Model Participation Data'!$D$55)</f>
        <v>-</v>
      </c>
      <c r="F1197" s="38" t="str">
        <f>IF(ISBLANK('Model Participation Data'!$E$55),"-",'Model Participation Data'!$E$55)</f>
        <v>-</v>
      </c>
      <c r="G1197" s="151" t="str">
        <f>IF(ISBLANK('Model Participation Data'!$F$55),"-",'Model Participation Data'!$F$55)</f>
        <v>-</v>
      </c>
      <c r="H1197" s="38">
        <v>3</v>
      </c>
      <c r="I1197" s="38">
        <v>3</v>
      </c>
      <c r="J1197" s="150" t="str">
        <f t="shared" si="59"/>
        <v>33</v>
      </c>
      <c r="K1197" s="38" t="str">
        <f>IF(ISBLANK('Model Participation Data'!$L$55),"-",'Model Participation Data'!$L$55)</f>
        <v>-</v>
      </c>
      <c r="L1197" s="39" t="str">
        <f>IF(ISBLANK('Model Participation Data'!$M$55),"-",'Model Participation Data'!$M$55)</f>
        <v>-</v>
      </c>
      <c r="M1197" s="43">
        <f>IF(ISNA(SUMIFS(INDEX('Model Participation Data'!$N$8:$DX$57,0,MATCH(CONCATENATE($J1197,M$6),'Model Participation Data'!$N$6:$DX$6,0)),'Model Participation Data'!$B$8:$B$57,$C1197,'Model Participation Data'!$C$8:$C$57,$D1197)),"-",SUMIFS(INDEX('Model Participation Data'!$N$8:$DX$57,0,MATCH(CONCATENATE($J1197,M$6),'Model Participation Data'!$N$6:$DX$6,0)),'Model Participation Data'!$B$8:$B$57,$C1197,'Model Participation Data'!$C$8:$C$57,$D1197))</f>
        <v>0</v>
      </c>
      <c r="N1197" s="43">
        <f>IF(ISNA(SUMIFS(INDEX('Model Participation Data'!$N$8:$DX$57,0,MATCH(CONCATENATE($J1197,N$6),'Model Participation Data'!$N$6:$DX$6,0)),'Model Participation Data'!$B$8:$B$57,$C1197,'Model Participation Data'!$C$8:$C$57,$D1197)),"-",SUMIFS(INDEX('Model Participation Data'!$N$8:$DX$57,0,MATCH(CONCATENATE($J1197,N$6),'Model Participation Data'!$N$6:$DX$6,0)),'Model Participation Data'!$B$8:$B$57,$C1197,'Model Participation Data'!$C$8:$C$57,$D1197))</f>
        <v>0</v>
      </c>
      <c r="O1197" s="154">
        <f>IF(ISNA(SUMIFS(INDEX('Model Participation Data'!$N$8:$DX$57,0,MATCH(CONCATENATE($J1197,O$6),'Model Participation Data'!$N$6:$DX$6,0)),'Model Participation Data'!$B$8:$B$57,$C1197,'Model Participation Data'!$C$8:$C$57,$D1197)),"-",SUMIFS(INDEX('Model Participation Data'!$N$8:$DX$57,0,MATCH(CONCATENATE($J1197,O$6),'Model Participation Data'!$N$6:$DX$6,0)),'Model Participation Data'!$B$8:$B$57,$C1197,'Model Participation Data'!$C$8:$C$57,$D1197))</f>
        <v>0</v>
      </c>
    </row>
    <row r="1198" spans="2:15" outlineLevel="1" x14ac:dyDescent="0.35">
      <c r="B1198" s="37" t="s">
        <v>80</v>
      </c>
      <c r="C1198" s="38" t="str">
        <f>IF(ISBLANK('Model Participation Data'!$B$55),"-",'Model Participation Data'!$B$55)</f>
        <v>-</v>
      </c>
      <c r="D1198" s="38" t="str">
        <f>IF(ISBLANK('Model Participation Data'!$C$55),"-",'Model Participation Data'!$C$55)</f>
        <v>-</v>
      </c>
      <c r="E1198" s="38" t="str">
        <f>IF(ISBLANK('Model Participation Data'!$D$55),"-",'Model Participation Data'!$D$55)</f>
        <v>-</v>
      </c>
      <c r="F1198" s="38" t="str">
        <f>IF(ISBLANK('Model Participation Data'!$E$55),"-",'Model Participation Data'!$E$55)</f>
        <v>-</v>
      </c>
      <c r="G1198" s="151" t="str">
        <f>IF(ISBLANK('Model Participation Data'!$F$55),"-",'Model Participation Data'!$F$55)</f>
        <v>-</v>
      </c>
      <c r="H1198" s="38">
        <v>3</v>
      </c>
      <c r="I1198" s="38">
        <v>4</v>
      </c>
      <c r="J1198" s="150" t="str">
        <f t="shared" si="59"/>
        <v>34</v>
      </c>
      <c r="K1198" s="38" t="str">
        <f>IF(ISBLANK('Model Participation Data'!$L$55),"-",'Model Participation Data'!$L$55)</f>
        <v>-</v>
      </c>
      <c r="L1198" s="39" t="str">
        <f>IF(ISBLANK('Model Participation Data'!$M$55),"-",'Model Participation Data'!$M$55)</f>
        <v>-</v>
      </c>
      <c r="M1198" s="43">
        <f>IF(ISNA(SUMIFS(INDEX('Model Participation Data'!$N$8:$DX$57,0,MATCH(CONCATENATE($J1198,M$6),'Model Participation Data'!$N$6:$DX$6,0)),'Model Participation Data'!$B$8:$B$57,$C1198,'Model Participation Data'!$C$8:$C$57,$D1198)),"-",SUMIFS(INDEX('Model Participation Data'!$N$8:$DX$57,0,MATCH(CONCATENATE($J1198,M$6),'Model Participation Data'!$N$6:$DX$6,0)),'Model Participation Data'!$B$8:$B$57,$C1198,'Model Participation Data'!$C$8:$C$57,$D1198))</f>
        <v>0</v>
      </c>
      <c r="N1198" s="43">
        <f>IF(ISNA(SUMIFS(INDEX('Model Participation Data'!$N$8:$DX$57,0,MATCH(CONCATENATE($J1198,N$6),'Model Participation Data'!$N$6:$DX$6,0)),'Model Participation Data'!$B$8:$B$57,$C1198,'Model Participation Data'!$C$8:$C$57,$D1198)),"-",SUMIFS(INDEX('Model Participation Data'!$N$8:$DX$57,0,MATCH(CONCATENATE($J1198,N$6),'Model Participation Data'!$N$6:$DX$6,0)),'Model Participation Data'!$B$8:$B$57,$C1198,'Model Participation Data'!$C$8:$C$57,$D1198))</f>
        <v>0</v>
      </c>
      <c r="O1198" s="154">
        <f>IF(ISNA(SUMIFS(INDEX('Model Participation Data'!$N$8:$DX$57,0,MATCH(CONCATENATE($J1198,O$6),'Model Participation Data'!$N$6:$DX$6,0)),'Model Participation Data'!$B$8:$B$57,$C1198,'Model Participation Data'!$C$8:$C$57,$D1198)),"-",SUMIFS(INDEX('Model Participation Data'!$N$8:$DX$57,0,MATCH(CONCATENATE($J1198,O$6),'Model Participation Data'!$N$6:$DX$6,0)),'Model Participation Data'!$B$8:$B$57,$C1198,'Model Participation Data'!$C$8:$C$57,$D1198))</f>
        <v>0</v>
      </c>
    </row>
    <row r="1199" spans="2:15" outlineLevel="1" x14ac:dyDescent="0.35">
      <c r="B1199" s="37" t="s">
        <v>80</v>
      </c>
      <c r="C1199" s="38" t="str">
        <f>IF(ISBLANK('Model Participation Data'!$B$55),"-",'Model Participation Data'!$B$55)</f>
        <v>-</v>
      </c>
      <c r="D1199" s="38" t="str">
        <f>IF(ISBLANK('Model Participation Data'!$C$55),"-",'Model Participation Data'!$C$55)</f>
        <v>-</v>
      </c>
      <c r="E1199" s="38" t="str">
        <f>IF(ISBLANK('Model Participation Data'!$D$55),"-",'Model Participation Data'!$D$55)</f>
        <v>-</v>
      </c>
      <c r="F1199" s="38" t="str">
        <f>IF(ISBLANK('Model Participation Data'!$E$55),"-",'Model Participation Data'!$E$55)</f>
        <v>-</v>
      </c>
      <c r="G1199" s="151" t="str">
        <f>IF(ISBLANK('Model Participation Data'!$F$55),"-",'Model Participation Data'!$F$55)</f>
        <v>-</v>
      </c>
      <c r="H1199" s="38">
        <v>3</v>
      </c>
      <c r="I1199" s="38">
        <v>5</v>
      </c>
      <c r="J1199" s="150" t="str">
        <f t="shared" si="59"/>
        <v>35</v>
      </c>
      <c r="K1199" s="38" t="str">
        <f>IF(ISBLANK('Model Participation Data'!$L$55),"-",'Model Participation Data'!$L$55)</f>
        <v>-</v>
      </c>
      <c r="L1199" s="39" t="str">
        <f>IF(ISBLANK('Model Participation Data'!$M$55),"-",'Model Participation Data'!$M$55)</f>
        <v>-</v>
      </c>
      <c r="M1199" s="43">
        <f>IF(ISNA(SUMIFS(INDEX('Model Participation Data'!$N$8:$DX$57,0,MATCH(CONCATENATE($J1199,M$6),'Model Participation Data'!$N$6:$DX$6,0)),'Model Participation Data'!$B$8:$B$57,$C1199,'Model Participation Data'!$C$8:$C$57,$D1199)),"-",SUMIFS(INDEX('Model Participation Data'!$N$8:$DX$57,0,MATCH(CONCATENATE($J1199,M$6),'Model Participation Data'!$N$6:$DX$6,0)),'Model Participation Data'!$B$8:$B$57,$C1199,'Model Participation Data'!$C$8:$C$57,$D1199))</f>
        <v>0</v>
      </c>
      <c r="N1199" s="43">
        <f>IF(ISNA(SUMIFS(INDEX('Model Participation Data'!$N$8:$DX$57,0,MATCH(CONCATENATE($J1199,N$6),'Model Participation Data'!$N$6:$DX$6,0)),'Model Participation Data'!$B$8:$B$57,$C1199,'Model Participation Data'!$C$8:$C$57,$D1199)),"-",SUMIFS(INDEX('Model Participation Data'!$N$8:$DX$57,0,MATCH(CONCATENATE($J1199,N$6),'Model Participation Data'!$N$6:$DX$6,0)),'Model Participation Data'!$B$8:$B$57,$C1199,'Model Participation Data'!$C$8:$C$57,$D1199))</f>
        <v>0</v>
      </c>
      <c r="O1199" s="154">
        <f>IF(ISNA(SUMIFS(INDEX('Model Participation Data'!$N$8:$DX$57,0,MATCH(CONCATENATE($J1199,O$6),'Model Participation Data'!$N$6:$DX$6,0)),'Model Participation Data'!$B$8:$B$57,$C1199,'Model Participation Data'!$C$8:$C$57,$D1199)),"-",SUMIFS(INDEX('Model Participation Data'!$N$8:$DX$57,0,MATCH(CONCATENATE($J1199,O$6),'Model Participation Data'!$N$6:$DX$6,0)),'Model Participation Data'!$B$8:$B$57,$C1199,'Model Participation Data'!$C$8:$C$57,$D1199))</f>
        <v>0</v>
      </c>
    </row>
    <row r="1200" spans="2:15" outlineLevel="1" x14ac:dyDescent="0.35">
      <c r="B1200" s="37" t="s">
        <v>80</v>
      </c>
      <c r="C1200" s="38" t="str">
        <f>IF(ISBLANK('Model Participation Data'!$B$55),"-",'Model Participation Data'!$B$55)</f>
        <v>-</v>
      </c>
      <c r="D1200" s="38" t="str">
        <f>IF(ISBLANK('Model Participation Data'!$C$55),"-",'Model Participation Data'!$C$55)</f>
        <v>-</v>
      </c>
      <c r="E1200" s="38" t="str">
        <f>IF(ISBLANK('Model Participation Data'!$D$55),"-",'Model Participation Data'!$D$55)</f>
        <v>-</v>
      </c>
      <c r="F1200" s="38" t="str">
        <f>IF(ISBLANK('Model Participation Data'!$E$55),"-",'Model Participation Data'!$E$55)</f>
        <v>-</v>
      </c>
      <c r="G1200" s="151" t="str">
        <f>IF(ISBLANK('Model Participation Data'!$F$55),"-",'Model Participation Data'!$F$55)</f>
        <v>-</v>
      </c>
      <c r="H1200" s="38">
        <v>3</v>
      </c>
      <c r="I1200" s="38" t="s">
        <v>65</v>
      </c>
      <c r="J1200" s="150" t="str">
        <f t="shared" si="59"/>
        <v>3Goal</v>
      </c>
      <c r="K1200" s="38" t="str">
        <f>IF(ISBLANK('Model Participation Data'!$L$55),"-",'Model Participation Data'!$L$55)</f>
        <v>-</v>
      </c>
      <c r="L1200" s="39" t="str">
        <f>IF(ISBLANK('Model Participation Data'!$M$55),"-",'Model Participation Data'!$M$55)</f>
        <v>-</v>
      </c>
      <c r="M1200" s="43" t="str">
        <f>IF(ISNA(SUMIFS(INDEX('Model Participation Data'!$N$8:$DX$57,0,MATCH(CONCATENATE($J1200,M$6),'Model Participation Data'!$N$6:$DX$6,0)),'Model Participation Data'!$B$8:$B$57,$C1200,'Model Participation Data'!$C$8:$C$57,$D1200)),"-",SUMIFS(INDEX('Model Participation Data'!$N$8:$DX$57,0,MATCH(CONCATENATE($J1200,M$6),'Model Participation Data'!$N$6:$DX$6,0)),'Model Participation Data'!$B$8:$B$57,$C1200,'Model Participation Data'!$C$8:$C$57,$D1200))</f>
        <v>-</v>
      </c>
      <c r="N1200" s="43" t="str">
        <f>IF(ISNA(SUMIFS(INDEX('Model Participation Data'!$N$8:$DX$57,0,MATCH(CONCATENATE($J1200,N$6),'Model Participation Data'!$N$6:$DX$6,0)),'Model Participation Data'!$B$8:$B$57,$C1200,'Model Participation Data'!$C$8:$C$57,$D1200)),"-",SUMIFS(INDEX('Model Participation Data'!$N$8:$DX$57,0,MATCH(CONCATENATE($J1200,N$6),'Model Participation Data'!$N$6:$DX$6,0)),'Model Participation Data'!$B$8:$B$57,$C1200,'Model Participation Data'!$C$8:$C$57,$D1200))</f>
        <v>-</v>
      </c>
      <c r="O1200" s="154">
        <f>IF(ISNA(SUMIFS(INDEX('Model Participation Data'!$N$8:$DX$57,0,MATCH(CONCATENATE($J1200,O$6),'Model Participation Data'!$N$6:$DX$6,0)),'Model Participation Data'!$B$8:$B$57,$C1200,'Model Participation Data'!$C$8:$C$57,$D1200)),"-",SUMIFS(INDEX('Model Participation Data'!$N$8:$DX$57,0,MATCH(CONCATENATE($J1200,O$6),'Model Participation Data'!$N$6:$DX$6,0)),'Model Participation Data'!$B$8:$B$57,$C1200,'Model Participation Data'!$C$8:$C$57,$D1200))</f>
        <v>0</v>
      </c>
    </row>
    <row r="1201" spans="2:15" outlineLevel="1" x14ac:dyDescent="0.35">
      <c r="B1201" s="37" t="s">
        <v>80</v>
      </c>
      <c r="C1201" s="38" t="str">
        <f>IF(ISBLANK('Model Participation Data'!$B$55),"-",'Model Participation Data'!$B$55)</f>
        <v>-</v>
      </c>
      <c r="D1201" s="38" t="str">
        <f>IF(ISBLANK('Model Participation Data'!$C$55),"-",'Model Participation Data'!$C$55)</f>
        <v>-</v>
      </c>
      <c r="E1201" s="38" t="str">
        <f>IF(ISBLANK('Model Participation Data'!$D$55),"-",'Model Participation Data'!$D$55)</f>
        <v>-</v>
      </c>
      <c r="F1201" s="38" t="str">
        <f>IF(ISBLANK('Model Participation Data'!$E$55),"-",'Model Participation Data'!$E$55)</f>
        <v>-</v>
      </c>
      <c r="G1201" s="151" t="str">
        <f>IF(ISBLANK('Model Participation Data'!$F$55),"-",'Model Participation Data'!$F$55)</f>
        <v>-</v>
      </c>
      <c r="H1201" s="38">
        <v>4</v>
      </c>
      <c r="I1201" s="38">
        <v>1</v>
      </c>
      <c r="J1201" s="150" t="str">
        <f t="shared" ref="J1201:J1206" si="63">CONCATENATE(H1201,I1201)</f>
        <v>41</v>
      </c>
      <c r="K1201" s="38" t="str">
        <f>IF(ISBLANK('Model Participation Data'!$L$55),"-",'Model Participation Data'!$L$55)</f>
        <v>-</v>
      </c>
      <c r="L1201" s="39" t="str">
        <f>IF(ISBLANK('Model Participation Data'!$M$55),"-",'Model Participation Data'!$M$55)</f>
        <v>-</v>
      </c>
      <c r="M1201" s="43">
        <f>IF(ISNA(SUMIFS(INDEX('Model Participation Data'!$N$8:$DX$57,0,MATCH(CONCATENATE($J1201,M$6),'Model Participation Data'!$N$6:$DX$6,0)),'Model Participation Data'!$B$8:$B$57,$C1201,'Model Participation Data'!$C$8:$C$57,$D1201)),"-",SUMIFS(INDEX('Model Participation Data'!$N$8:$DX$57,0,MATCH(CONCATENATE($J1201,M$6),'Model Participation Data'!$N$6:$DX$6,0)),'Model Participation Data'!$B$8:$B$57,$C1201,'Model Participation Data'!$C$8:$C$57,$D1201))</f>
        <v>0</v>
      </c>
      <c r="N1201" s="43">
        <f>IF(ISNA(SUMIFS(INDEX('Model Participation Data'!$N$8:$DX$57,0,MATCH(CONCATENATE($J1201,N$6),'Model Participation Data'!$N$6:$DX$6,0)),'Model Participation Data'!$B$8:$B$57,$C1201,'Model Participation Data'!$C$8:$C$57,$D1201)),"-",SUMIFS(INDEX('Model Participation Data'!$N$8:$DX$57,0,MATCH(CONCATENATE($J1201,N$6),'Model Participation Data'!$N$6:$DX$6,0)),'Model Participation Data'!$B$8:$B$57,$C1201,'Model Participation Data'!$C$8:$C$57,$D1201))</f>
        <v>0</v>
      </c>
      <c r="O1201" s="154">
        <f>IF(ISNA(SUMIFS(INDEX('Model Participation Data'!$N$8:$DX$57,0,MATCH(CONCATENATE($J1201,O$6),'Model Participation Data'!$N$6:$DX$6,0)),'Model Participation Data'!$B$8:$B$57,$C1201,'Model Participation Data'!$C$8:$C$57,$D1201)),"-",SUMIFS(INDEX('Model Participation Data'!$N$8:$DX$57,0,MATCH(CONCATENATE($J1201,O$6),'Model Participation Data'!$N$6:$DX$6,0)),'Model Participation Data'!$B$8:$B$57,$C1201,'Model Participation Data'!$C$8:$C$57,$D1201))</f>
        <v>0</v>
      </c>
    </row>
    <row r="1202" spans="2:15" outlineLevel="1" x14ac:dyDescent="0.35">
      <c r="B1202" s="37" t="s">
        <v>80</v>
      </c>
      <c r="C1202" s="38" t="str">
        <f>IF(ISBLANK('Model Participation Data'!$B$55),"-",'Model Participation Data'!$B$55)</f>
        <v>-</v>
      </c>
      <c r="D1202" s="38" t="str">
        <f>IF(ISBLANK('Model Participation Data'!$C$55),"-",'Model Participation Data'!$C$55)</f>
        <v>-</v>
      </c>
      <c r="E1202" s="38" t="str">
        <f>IF(ISBLANK('Model Participation Data'!$D$55),"-",'Model Participation Data'!$D$55)</f>
        <v>-</v>
      </c>
      <c r="F1202" s="38" t="str">
        <f>IF(ISBLANK('Model Participation Data'!$E$55),"-",'Model Participation Data'!$E$55)</f>
        <v>-</v>
      </c>
      <c r="G1202" s="151" t="str">
        <f>IF(ISBLANK('Model Participation Data'!$F$55),"-",'Model Participation Data'!$F$55)</f>
        <v>-</v>
      </c>
      <c r="H1202" s="38">
        <v>4</v>
      </c>
      <c r="I1202" s="38">
        <v>2</v>
      </c>
      <c r="J1202" s="150" t="str">
        <f t="shared" si="63"/>
        <v>42</v>
      </c>
      <c r="K1202" s="38" t="str">
        <f>IF(ISBLANK('Model Participation Data'!$L$55),"-",'Model Participation Data'!$L$55)</f>
        <v>-</v>
      </c>
      <c r="L1202" s="39" t="str">
        <f>IF(ISBLANK('Model Participation Data'!$M$55),"-",'Model Participation Data'!$M$55)</f>
        <v>-</v>
      </c>
      <c r="M1202" s="43">
        <f>IF(ISNA(SUMIFS(INDEX('Model Participation Data'!$N$8:$DX$57,0,MATCH(CONCATENATE($J1202,M$6),'Model Participation Data'!$N$6:$DX$6,0)),'Model Participation Data'!$B$8:$B$57,$C1202,'Model Participation Data'!$C$8:$C$57,$D1202)),"-",SUMIFS(INDEX('Model Participation Data'!$N$8:$DX$57,0,MATCH(CONCATENATE($J1202,M$6),'Model Participation Data'!$N$6:$DX$6,0)),'Model Participation Data'!$B$8:$B$57,$C1202,'Model Participation Data'!$C$8:$C$57,$D1202))</f>
        <v>0</v>
      </c>
      <c r="N1202" s="43">
        <f>IF(ISNA(SUMIFS(INDEX('Model Participation Data'!$N$8:$DX$57,0,MATCH(CONCATENATE($J1202,N$6),'Model Participation Data'!$N$6:$DX$6,0)),'Model Participation Data'!$B$8:$B$57,$C1202,'Model Participation Data'!$C$8:$C$57,$D1202)),"-",SUMIFS(INDEX('Model Participation Data'!$N$8:$DX$57,0,MATCH(CONCATENATE($J1202,N$6),'Model Participation Data'!$N$6:$DX$6,0)),'Model Participation Data'!$B$8:$B$57,$C1202,'Model Participation Data'!$C$8:$C$57,$D1202))</f>
        <v>0</v>
      </c>
      <c r="O1202" s="154">
        <f>IF(ISNA(SUMIFS(INDEX('Model Participation Data'!$N$8:$DX$57,0,MATCH(CONCATENATE($J1202,O$6),'Model Participation Data'!$N$6:$DX$6,0)),'Model Participation Data'!$B$8:$B$57,$C1202,'Model Participation Data'!$C$8:$C$57,$D1202)),"-",SUMIFS(INDEX('Model Participation Data'!$N$8:$DX$57,0,MATCH(CONCATENATE($J1202,O$6),'Model Participation Data'!$N$6:$DX$6,0)),'Model Participation Data'!$B$8:$B$57,$C1202,'Model Participation Data'!$C$8:$C$57,$D1202))</f>
        <v>0</v>
      </c>
    </row>
    <row r="1203" spans="2:15" outlineLevel="1" x14ac:dyDescent="0.35">
      <c r="B1203" s="37" t="s">
        <v>80</v>
      </c>
      <c r="C1203" s="38" t="str">
        <f>IF(ISBLANK('Model Participation Data'!$B$55),"-",'Model Participation Data'!$B$55)</f>
        <v>-</v>
      </c>
      <c r="D1203" s="38" t="str">
        <f>IF(ISBLANK('Model Participation Data'!$C$55),"-",'Model Participation Data'!$C$55)</f>
        <v>-</v>
      </c>
      <c r="E1203" s="38" t="str">
        <f>IF(ISBLANK('Model Participation Data'!$D$55),"-",'Model Participation Data'!$D$55)</f>
        <v>-</v>
      </c>
      <c r="F1203" s="38" t="str">
        <f>IF(ISBLANK('Model Participation Data'!$E$55),"-",'Model Participation Data'!$E$55)</f>
        <v>-</v>
      </c>
      <c r="G1203" s="151" t="str">
        <f>IF(ISBLANK('Model Participation Data'!$F$55),"-",'Model Participation Data'!$F$55)</f>
        <v>-</v>
      </c>
      <c r="H1203" s="38">
        <v>4</v>
      </c>
      <c r="I1203" s="38">
        <v>3</v>
      </c>
      <c r="J1203" s="150" t="str">
        <f t="shared" si="63"/>
        <v>43</v>
      </c>
      <c r="K1203" s="38" t="str">
        <f>IF(ISBLANK('Model Participation Data'!$L$55),"-",'Model Participation Data'!$L$55)</f>
        <v>-</v>
      </c>
      <c r="L1203" s="39" t="str">
        <f>IF(ISBLANK('Model Participation Data'!$M$55),"-",'Model Participation Data'!$M$55)</f>
        <v>-</v>
      </c>
      <c r="M1203" s="43">
        <f>IF(ISNA(SUMIFS(INDEX('Model Participation Data'!$N$8:$DX$57,0,MATCH(CONCATENATE($J1203,M$6),'Model Participation Data'!$N$6:$DX$6,0)),'Model Participation Data'!$B$8:$B$57,$C1203,'Model Participation Data'!$C$8:$C$57,$D1203)),"-",SUMIFS(INDEX('Model Participation Data'!$N$8:$DX$57,0,MATCH(CONCATENATE($J1203,M$6),'Model Participation Data'!$N$6:$DX$6,0)),'Model Participation Data'!$B$8:$B$57,$C1203,'Model Participation Data'!$C$8:$C$57,$D1203))</f>
        <v>0</v>
      </c>
      <c r="N1203" s="43">
        <f>IF(ISNA(SUMIFS(INDEX('Model Participation Data'!$N$8:$DX$57,0,MATCH(CONCATENATE($J1203,N$6),'Model Participation Data'!$N$6:$DX$6,0)),'Model Participation Data'!$B$8:$B$57,$C1203,'Model Participation Data'!$C$8:$C$57,$D1203)),"-",SUMIFS(INDEX('Model Participation Data'!$N$8:$DX$57,0,MATCH(CONCATENATE($J1203,N$6),'Model Participation Data'!$N$6:$DX$6,0)),'Model Participation Data'!$B$8:$B$57,$C1203,'Model Participation Data'!$C$8:$C$57,$D1203))</f>
        <v>0</v>
      </c>
      <c r="O1203" s="154">
        <f>IF(ISNA(SUMIFS(INDEX('Model Participation Data'!$N$8:$DX$57,0,MATCH(CONCATENATE($J1203,O$6),'Model Participation Data'!$N$6:$DX$6,0)),'Model Participation Data'!$B$8:$B$57,$C1203,'Model Participation Data'!$C$8:$C$57,$D1203)),"-",SUMIFS(INDEX('Model Participation Data'!$N$8:$DX$57,0,MATCH(CONCATENATE($J1203,O$6),'Model Participation Data'!$N$6:$DX$6,0)),'Model Participation Data'!$B$8:$B$57,$C1203,'Model Participation Data'!$C$8:$C$57,$D1203))</f>
        <v>0</v>
      </c>
    </row>
    <row r="1204" spans="2:15" outlineLevel="1" x14ac:dyDescent="0.35">
      <c r="B1204" s="37" t="s">
        <v>80</v>
      </c>
      <c r="C1204" s="38" t="str">
        <f>IF(ISBLANK('Model Participation Data'!$B$55),"-",'Model Participation Data'!$B$55)</f>
        <v>-</v>
      </c>
      <c r="D1204" s="38" t="str">
        <f>IF(ISBLANK('Model Participation Data'!$C$55),"-",'Model Participation Data'!$C$55)</f>
        <v>-</v>
      </c>
      <c r="E1204" s="38" t="str">
        <f>IF(ISBLANK('Model Participation Data'!$D$55),"-",'Model Participation Data'!$D$55)</f>
        <v>-</v>
      </c>
      <c r="F1204" s="38" t="str">
        <f>IF(ISBLANK('Model Participation Data'!$E$55),"-",'Model Participation Data'!$E$55)</f>
        <v>-</v>
      </c>
      <c r="G1204" s="151" t="str">
        <f>IF(ISBLANK('Model Participation Data'!$F$55),"-",'Model Participation Data'!$F$55)</f>
        <v>-</v>
      </c>
      <c r="H1204" s="38">
        <v>4</v>
      </c>
      <c r="I1204" s="38">
        <v>4</v>
      </c>
      <c r="J1204" s="150" t="str">
        <f t="shared" si="63"/>
        <v>44</v>
      </c>
      <c r="K1204" s="38" t="str">
        <f>IF(ISBLANK('Model Participation Data'!$L$55),"-",'Model Participation Data'!$L$55)</f>
        <v>-</v>
      </c>
      <c r="L1204" s="39" t="str">
        <f>IF(ISBLANK('Model Participation Data'!$M$55),"-",'Model Participation Data'!$M$55)</f>
        <v>-</v>
      </c>
      <c r="M1204" s="43">
        <f>IF(ISNA(SUMIFS(INDEX('Model Participation Data'!$N$8:$DX$57,0,MATCH(CONCATENATE($J1204,M$6),'Model Participation Data'!$N$6:$DX$6,0)),'Model Participation Data'!$B$8:$B$57,$C1204,'Model Participation Data'!$C$8:$C$57,$D1204)),"-",SUMIFS(INDEX('Model Participation Data'!$N$8:$DX$57,0,MATCH(CONCATENATE($J1204,M$6),'Model Participation Data'!$N$6:$DX$6,0)),'Model Participation Data'!$B$8:$B$57,$C1204,'Model Participation Data'!$C$8:$C$57,$D1204))</f>
        <v>0</v>
      </c>
      <c r="N1204" s="43">
        <f>IF(ISNA(SUMIFS(INDEX('Model Participation Data'!$N$8:$DX$57,0,MATCH(CONCATENATE($J1204,N$6),'Model Participation Data'!$N$6:$DX$6,0)),'Model Participation Data'!$B$8:$B$57,$C1204,'Model Participation Data'!$C$8:$C$57,$D1204)),"-",SUMIFS(INDEX('Model Participation Data'!$N$8:$DX$57,0,MATCH(CONCATENATE($J1204,N$6),'Model Participation Data'!$N$6:$DX$6,0)),'Model Participation Data'!$B$8:$B$57,$C1204,'Model Participation Data'!$C$8:$C$57,$D1204))</f>
        <v>0</v>
      </c>
      <c r="O1204" s="154">
        <f>IF(ISNA(SUMIFS(INDEX('Model Participation Data'!$N$8:$DX$57,0,MATCH(CONCATENATE($J1204,O$6),'Model Participation Data'!$N$6:$DX$6,0)),'Model Participation Data'!$B$8:$B$57,$C1204,'Model Participation Data'!$C$8:$C$57,$D1204)),"-",SUMIFS(INDEX('Model Participation Data'!$N$8:$DX$57,0,MATCH(CONCATENATE($J1204,O$6),'Model Participation Data'!$N$6:$DX$6,0)),'Model Participation Data'!$B$8:$B$57,$C1204,'Model Participation Data'!$C$8:$C$57,$D1204))</f>
        <v>0</v>
      </c>
    </row>
    <row r="1205" spans="2:15" outlineLevel="1" x14ac:dyDescent="0.35">
      <c r="B1205" s="37" t="s">
        <v>80</v>
      </c>
      <c r="C1205" s="38" t="str">
        <f>IF(ISBLANK('Model Participation Data'!$B$55),"-",'Model Participation Data'!$B$55)</f>
        <v>-</v>
      </c>
      <c r="D1205" s="38" t="str">
        <f>IF(ISBLANK('Model Participation Data'!$C$55),"-",'Model Participation Data'!$C$55)</f>
        <v>-</v>
      </c>
      <c r="E1205" s="38" t="str">
        <f>IF(ISBLANK('Model Participation Data'!$D$55),"-",'Model Participation Data'!$D$55)</f>
        <v>-</v>
      </c>
      <c r="F1205" s="38" t="str">
        <f>IF(ISBLANK('Model Participation Data'!$E$55),"-",'Model Participation Data'!$E$55)</f>
        <v>-</v>
      </c>
      <c r="G1205" s="151" t="str">
        <f>IF(ISBLANK('Model Participation Data'!$F$55),"-",'Model Participation Data'!$F$55)</f>
        <v>-</v>
      </c>
      <c r="H1205" s="38">
        <v>4</v>
      </c>
      <c r="I1205" s="38">
        <v>5</v>
      </c>
      <c r="J1205" s="150" t="str">
        <f t="shared" si="63"/>
        <v>45</v>
      </c>
      <c r="K1205" s="38" t="str">
        <f>IF(ISBLANK('Model Participation Data'!$L$55),"-",'Model Participation Data'!$L$55)</f>
        <v>-</v>
      </c>
      <c r="L1205" s="39" t="str">
        <f>IF(ISBLANK('Model Participation Data'!$M$55),"-",'Model Participation Data'!$M$55)</f>
        <v>-</v>
      </c>
      <c r="M1205" s="43">
        <f>IF(ISNA(SUMIFS(INDEX('Model Participation Data'!$N$8:$DX$57,0,MATCH(CONCATENATE($J1205,M$6),'Model Participation Data'!$N$6:$DX$6,0)),'Model Participation Data'!$B$8:$B$57,$C1205,'Model Participation Data'!$C$8:$C$57,$D1205)),"-",SUMIFS(INDEX('Model Participation Data'!$N$8:$DX$57,0,MATCH(CONCATENATE($J1205,M$6),'Model Participation Data'!$N$6:$DX$6,0)),'Model Participation Data'!$B$8:$B$57,$C1205,'Model Participation Data'!$C$8:$C$57,$D1205))</f>
        <v>0</v>
      </c>
      <c r="N1205" s="43">
        <f>IF(ISNA(SUMIFS(INDEX('Model Participation Data'!$N$8:$DX$57,0,MATCH(CONCATENATE($J1205,N$6),'Model Participation Data'!$N$6:$DX$6,0)),'Model Participation Data'!$B$8:$B$57,$C1205,'Model Participation Data'!$C$8:$C$57,$D1205)),"-",SUMIFS(INDEX('Model Participation Data'!$N$8:$DX$57,0,MATCH(CONCATENATE($J1205,N$6),'Model Participation Data'!$N$6:$DX$6,0)),'Model Participation Data'!$B$8:$B$57,$C1205,'Model Participation Data'!$C$8:$C$57,$D1205))</f>
        <v>0</v>
      </c>
      <c r="O1205" s="154">
        <f>IF(ISNA(SUMIFS(INDEX('Model Participation Data'!$N$8:$DX$57,0,MATCH(CONCATENATE($J1205,O$6),'Model Participation Data'!$N$6:$DX$6,0)),'Model Participation Data'!$B$8:$B$57,$C1205,'Model Participation Data'!$C$8:$C$57,$D1205)),"-",SUMIFS(INDEX('Model Participation Data'!$N$8:$DX$57,0,MATCH(CONCATENATE($J1205,O$6),'Model Participation Data'!$N$6:$DX$6,0)),'Model Participation Data'!$B$8:$B$57,$C1205,'Model Participation Data'!$C$8:$C$57,$D1205))</f>
        <v>0</v>
      </c>
    </row>
    <row r="1206" spans="2:15" outlineLevel="1" x14ac:dyDescent="0.35">
      <c r="B1206" s="37" t="s">
        <v>80</v>
      </c>
      <c r="C1206" s="38" t="str">
        <f>IF(ISBLANK('Model Participation Data'!$B$55),"-",'Model Participation Data'!$B$55)</f>
        <v>-</v>
      </c>
      <c r="D1206" s="38" t="str">
        <f>IF(ISBLANK('Model Participation Data'!$C$55),"-",'Model Participation Data'!$C$55)</f>
        <v>-</v>
      </c>
      <c r="E1206" s="38" t="str">
        <f>IF(ISBLANK('Model Participation Data'!$D$55),"-",'Model Participation Data'!$D$55)</f>
        <v>-</v>
      </c>
      <c r="F1206" s="38" t="str">
        <f>IF(ISBLANK('Model Participation Data'!$E$55),"-",'Model Participation Data'!$E$55)</f>
        <v>-</v>
      </c>
      <c r="G1206" s="151" t="str">
        <f>IF(ISBLANK('Model Participation Data'!$F$55),"-",'Model Participation Data'!$F$55)</f>
        <v>-</v>
      </c>
      <c r="H1206" s="38">
        <v>4</v>
      </c>
      <c r="I1206" s="38" t="s">
        <v>65</v>
      </c>
      <c r="J1206" s="150" t="str">
        <f t="shared" si="63"/>
        <v>4Goal</v>
      </c>
      <c r="K1206" s="38" t="str">
        <f>IF(ISBLANK('Model Participation Data'!$L$55),"-",'Model Participation Data'!$L$55)</f>
        <v>-</v>
      </c>
      <c r="L1206" s="39" t="str">
        <f>IF(ISBLANK('Model Participation Data'!$M$55),"-",'Model Participation Data'!$M$55)</f>
        <v>-</v>
      </c>
      <c r="M1206" s="43" t="str">
        <f>IF(ISNA(SUMIFS(INDEX('Model Participation Data'!$N$8:$DX$57,0,MATCH(CONCATENATE($J1206,M$6),'Model Participation Data'!$N$6:$DX$6,0)),'Model Participation Data'!$B$8:$B$57,$C1206,'Model Participation Data'!$C$8:$C$57,$D1206)),"-",SUMIFS(INDEX('Model Participation Data'!$N$8:$DX$57,0,MATCH(CONCATENATE($J1206,M$6),'Model Participation Data'!$N$6:$DX$6,0)),'Model Participation Data'!$B$8:$B$57,$C1206,'Model Participation Data'!$C$8:$C$57,$D1206))</f>
        <v>-</v>
      </c>
      <c r="N1206" s="43" t="str">
        <f>IF(ISNA(SUMIFS(INDEX('Model Participation Data'!$N$8:$DX$57,0,MATCH(CONCATENATE($J1206,N$6),'Model Participation Data'!$N$6:$DX$6,0)),'Model Participation Data'!$B$8:$B$57,$C1206,'Model Participation Data'!$C$8:$C$57,$D1206)),"-",SUMIFS(INDEX('Model Participation Data'!$N$8:$DX$57,0,MATCH(CONCATENATE($J1206,N$6),'Model Participation Data'!$N$6:$DX$6,0)),'Model Participation Data'!$B$8:$B$57,$C1206,'Model Participation Data'!$C$8:$C$57,$D1206))</f>
        <v>-</v>
      </c>
      <c r="O1206" s="154">
        <f>IF(ISNA(SUMIFS(INDEX('Model Participation Data'!$N$8:$DX$57,0,MATCH(CONCATENATE($J1206,O$6),'Model Participation Data'!$N$6:$DX$6,0)),'Model Participation Data'!$B$8:$B$57,$C1206,'Model Participation Data'!$C$8:$C$57,$D1206)),"-",SUMIFS(INDEX('Model Participation Data'!$N$8:$DX$57,0,MATCH(CONCATENATE($J1206,O$6),'Model Participation Data'!$N$6:$DX$6,0)),'Model Participation Data'!$B$8:$B$57,$C1206,'Model Participation Data'!$C$8:$C$57,$D1206))</f>
        <v>0</v>
      </c>
    </row>
    <row r="1207" spans="2:15" outlineLevel="1" x14ac:dyDescent="0.35">
      <c r="B1207" s="37" t="s">
        <v>80</v>
      </c>
      <c r="C1207" s="38" t="str">
        <f>IF(ISBLANK('Model Participation Data'!$B$56),"-",'Model Participation Data'!$B$56)</f>
        <v>-</v>
      </c>
      <c r="D1207" s="38" t="str">
        <f>IF(ISBLANK('Model Participation Data'!$C$56),"-",'Model Participation Data'!$C$56)</f>
        <v>-</v>
      </c>
      <c r="E1207" s="38" t="str">
        <f>IF(ISBLANK('Model Participation Data'!$D$56),"-",'Model Participation Data'!$D$56)</f>
        <v>-</v>
      </c>
      <c r="F1207" s="38" t="str">
        <f>IF(ISBLANK('Model Participation Data'!$E$56),"-",'Model Participation Data'!$E$56)</f>
        <v>-</v>
      </c>
      <c r="G1207" s="151" t="str">
        <f>IF(ISBLANK('Model Participation Data'!$F$56),"-",'Model Participation Data'!$F$56)</f>
        <v>-</v>
      </c>
      <c r="H1207" s="38" t="s">
        <v>64</v>
      </c>
      <c r="I1207" s="38" t="s">
        <v>64</v>
      </c>
      <c r="J1207" s="150" t="str">
        <f t="shared" si="59"/>
        <v>BaselineBaseline</v>
      </c>
      <c r="K1207" s="38" t="str">
        <f>IF(ISBLANK('Model Participation Data'!$L$56),"-",'Model Participation Data'!$L$56)</f>
        <v>-</v>
      </c>
      <c r="L1207" s="39" t="str">
        <f>IF(ISBLANK('Model Participation Data'!$M$56),"-",'Model Participation Data'!$M$56)</f>
        <v>-</v>
      </c>
      <c r="M1207" s="43">
        <f>IF(ISNA(SUMIFS(INDEX('Model Participation Data'!$N$8:$DX$57,0,MATCH(CONCATENATE($J1207,M$6),'Model Participation Data'!$N$6:$DX$6,0)),'Model Participation Data'!$B$8:$B$57,$C1207,'Model Participation Data'!$C$8:$C$57,$D1207)),"-",SUMIFS(INDEX('Model Participation Data'!$N$8:$DX$57,0,MATCH(CONCATENATE($J1207,M$6),'Model Participation Data'!$N$6:$DX$6,0)),'Model Participation Data'!$B$8:$B$57,$C1207,'Model Participation Data'!$C$8:$C$57,$D1207))</f>
        <v>0</v>
      </c>
      <c r="N1207" s="43">
        <f>IF(ISNA(SUMIFS(INDEX('Model Participation Data'!$N$8:$DX$57,0,MATCH(CONCATENATE($J1207,N$6),'Model Participation Data'!$N$6:$DX$6,0)),'Model Participation Data'!$B$8:$B$57,$C1207,'Model Participation Data'!$C$8:$C$57,$D1207)),"-",SUMIFS(INDEX('Model Participation Data'!$N$8:$DX$57,0,MATCH(CONCATENATE($J1207,N$6),'Model Participation Data'!$N$6:$DX$6,0)),'Model Participation Data'!$B$8:$B$57,$C1207,'Model Participation Data'!$C$8:$C$57,$D1207))</f>
        <v>0</v>
      </c>
      <c r="O1207" s="154">
        <f>IF(ISNA(SUMIFS(INDEX('Model Participation Data'!$N$8:$DX$57,0,MATCH(CONCATENATE($J1207,O$6),'Model Participation Data'!$N$6:$DX$6,0)),'Model Participation Data'!$B$8:$B$57,$C1207,'Model Participation Data'!$C$8:$C$57,$D1207)),"-",SUMIFS(INDEX('Model Participation Data'!$N$8:$DX$57,0,MATCH(CONCATENATE($J1207,O$6),'Model Participation Data'!$N$6:$DX$6,0)),'Model Participation Data'!$B$8:$B$57,$C1207,'Model Participation Data'!$C$8:$C$57,$D1207))</f>
        <v>0</v>
      </c>
    </row>
    <row r="1208" spans="2:15" outlineLevel="1" x14ac:dyDescent="0.35">
      <c r="B1208" s="37" t="s">
        <v>80</v>
      </c>
      <c r="C1208" s="38" t="str">
        <f>IF(ISBLANK('Model Participation Data'!$B$56),"-",'Model Participation Data'!$B$56)</f>
        <v>-</v>
      </c>
      <c r="D1208" s="38" t="str">
        <f>IF(ISBLANK('Model Participation Data'!$C$56),"-",'Model Participation Data'!$C$56)</f>
        <v>-</v>
      </c>
      <c r="E1208" s="38" t="str">
        <f>IF(ISBLANK('Model Participation Data'!$D$56),"-",'Model Participation Data'!$D$56)</f>
        <v>-</v>
      </c>
      <c r="F1208" s="38" t="str">
        <f>IF(ISBLANK('Model Participation Data'!$E$56),"-",'Model Participation Data'!$E$56)</f>
        <v>-</v>
      </c>
      <c r="G1208" s="151" t="str">
        <f>IF(ISBLANK('Model Participation Data'!$F$56),"-",'Model Participation Data'!$F$56)</f>
        <v>-</v>
      </c>
      <c r="H1208" s="38">
        <v>1</v>
      </c>
      <c r="I1208" s="38">
        <v>1</v>
      </c>
      <c r="J1208" s="150" t="str">
        <f t="shared" si="59"/>
        <v>11</v>
      </c>
      <c r="K1208" s="38" t="str">
        <f>IF(ISBLANK('Model Participation Data'!$L$56),"-",'Model Participation Data'!$L$56)</f>
        <v>-</v>
      </c>
      <c r="L1208" s="39" t="str">
        <f>IF(ISBLANK('Model Participation Data'!$M$56),"-",'Model Participation Data'!$M$56)</f>
        <v>-</v>
      </c>
      <c r="M1208" s="43">
        <f>IF(ISNA(SUMIFS(INDEX('Model Participation Data'!$N$8:$DX$57,0,MATCH(CONCATENATE($J1208,M$6),'Model Participation Data'!$N$6:$DX$6,0)),'Model Participation Data'!$B$8:$B$57,$C1208,'Model Participation Data'!$C$8:$C$57,$D1208)),"-",SUMIFS(INDEX('Model Participation Data'!$N$8:$DX$57,0,MATCH(CONCATENATE($J1208,M$6),'Model Participation Data'!$N$6:$DX$6,0)),'Model Participation Data'!$B$8:$B$57,$C1208,'Model Participation Data'!$C$8:$C$57,$D1208))</f>
        <v>0</v>
      </c>
      <c r="N1208" s="43">
        <f>IF(ISNA(SUMIFS(INDEX('Model Participation Data'!$N$8:$DX$57,0,MATCH(CONCATENATE($J1208,N$6),'Model Participation Data'!$N$6:$DX$6,0)),'Model Participation Data'!$B$8:$B$57,$C1208,'Model Participation Data'!$C$8:$C$57,$D1208)),"-",SUMIFS(INDEX('Model Participation Data'!$N$8:$DX$57,0,MATCH(CONCATENATE($J1208,N$6),'Model Participation Data'!$N$6:$DX$6,0)),'Model Participation Data'!$B$8:$B$57,$C1208,'Model Participation Data'!$C$8:$C$57,$D1208))</f>
        <v>0</v>
      </c>
      <c r="O1208" s="154">
        <f>IF(ISNA(SUMIFS(INDEX('Model Participation Data'!$N$8:$DX$57,0,MATCH(CONCATENATE($J1208,O$6),'Model Participation Data'!$N$6:$DX$6,0)),'Model Participation Data'!$B$8:$B$57,$C1208,'Model Participation Data'!$C$8:$C$57,$D1208)),"-",SUMIFS(INDEX('Model Participation Data'!$N$8:$DX$57,0,MATCH(CONCATENATE($J1208,O$6),'Model Participation Data'!$N$6:$DX$6,0)),'Model Participation Data'!$B$8:$B$57,$C1208,'Model Participation Data'!$C$8:$C$57,$D1208))</f>
        <v>0</v>
      </c>
    </row>
    <row r="1209" spans="2:15" outlineLevel="1" x14ac:dyDescent="0.35">
      <c r="B1209" s="37" t="s">
        <v>80</v>
      </c>
      <c r="C1209" s="38" t="str">
        <f>IF(ISBLANK('Model Participation Data'!$B$56),"-",'Model Participation Data'!$B$56)</f>
        <v>-</v>
      </c>
      <c r="D1209" s="38" t="str">
        <f>IF(ISBLANK('Model Participation Data'!$C$56),"-",'Model Participation Data'!$C$56)</f>
        <v>-</v>
      </c>
      <c r="E1209" s="38" t="str">
        <f>IF(ISBLANK('Model Participation Data'!$D$56),"-",'Model Participation Data'!$D$56)</f>
        <v>-</v>
      </c>
      <c r="F1209" s="38" t="str">
        <f>IF(ISBLANK('Model Participation Data'!$E$56),"-",'Model Participation Data'!$E$56)</f>
        <v>-</v>
      </c>
      <c r="G1209" s="151" t="str">
        <f>IF(ISBLANK('Model Participation Data'!$F$56),"-",'Model Participation Data'!$F$56)</f>
        <v>-</v>
      </c>
      <c r="H1209" s="38">
        <v>1</v>
      </c>
      <c r="I1209" s="38">
        <v>2</v>
      </c>
      <c r="J1209" s="150" t="str">
        <f t="shared" si="59"/>
        <v>12</v>
      </c>
      <c r="K1209" s="38" t="str">
        <f>IF(ISBLANK('Model Participation Data'!$L$56),"-",'Model Participation Data'!$L$56)</f>
        <v>-</v>
      </c>
      <c r="L1209" s="39" t="str">
        <f>IF(ISBLANK('Model Participation Data'!$M$56),"-",'Model Participation Data'!$M$56)</f>
        <v>-</v>
      </c>
      <c r="M1209" s="43">
        <f>IF(ISNA(SUMIFS(INDEX('Model Participation Data'!$N$8:$DX$57,0,MATCH(CONCATENATE($J1209,M$6),'Model Participation Data'!$N$6:$DX$6,0)),'Model Participation Data'!$B$8:$B$57,$C1209,'Model Participation Data'!$C$8:$C$57,$D1209)),"-",SUMIFS(INDEX('Model Participation Data'!$N$8:$DX$57,0,MATCH(CONCATENATE($J1209,M$6),'Model Participation Data'!$N$6:$DX$6,0)),'Model Participation Data'!$B$8:$B$57,$C1209,'Model Participation Data'!$C$8:$C$57,$D1209))</f>
        <v>0</v>
      </c>
      <c r="N1209" s="43">
        <f>IF(ISNA(SUMIFS(INDEX('Model Participation Data'!$N$8:$DX$57,0,MATCH(CONCATENATE($J1209,N$6),'Model Participation Data'!$N$6:$DX$6,0)),'Model Participation Data'!$B$8:$B$57,$C1209,'Model Participation Data'!$C$8:$C$57,$D1209)),"-",SUMIFS(INDEX('Model Participation Data'!$N$8:$DX$57,0,MATCH(CONCATENATE($J1209,N$6),'Model Participation Data'!$N$6:$DX$6,0)),'Model Participation Data'!$B$8:$B$57,$C1209,'Model Participation Data'!$C$8:$C$57,$D1209))</f>
        <v>0</v>
      </c>
      <c r="O1209" s="154">
        <f>IF(ISNA(SUMIFS(INDEX('Model Participation Data'!$N$8:$DX$57,0,MATCH(CONCATENATE($J1209,O$6),'Model Participation Data'!$N$6:$DX$6,0)),'Model Participation Data'!$B$8:$B$57,$C1209,'Model Participation Data'!$C$8:$C$57,$D1209)),"-",SUMIFS(INDEX('Model Participation Data'!$N$8:$DX$57,0,MATCH(CONCATENATE($J1209,O$6),'Model Participation Data'!$N$6:$DX$6,0)),'Model Participation Data'!$B$8:$B$57,$C1209,'Model Participation Data'!$C$8:$C$57,$D1209))</f>
        <v>0</v>
      </c>
    </row>
    <row r="1210" spans="2:15" outlineLevel="1" x14ac:dyDescent="0.35">
      <c r="B1210" s="37" t="s">
        <v>80</v>
      </c>
      <c r="C1210" s="38" t="str">
        <f>IF(ISBLANK('Model Participation Data'!$B$56),"-",'Model Participation Data'!$B$56)</f>
        <v>-</v>
      </c>
      <c r="D1210" s="38" t="str">
        <f>IF(ISBLANK('Model Participation Data'!$C$56),"-",'Model Participation Data'!$C$56)</f>
        <v>-</v>
      </c>
      <c r="E1210" s="38" t="str">
        <f>IF(ISBLANK('Model Participation Data'!$D$56),"-",'Model Participation Data'!$D$56)</f>
        <v>-</v>
      </c>
      <c r="F1210" s="38" t="str">
        <f>IF(ISBLANK('Model Participation Data'!$E$56),"-",'Model Participation Data'!$E$56)</f>
        <v>-</v>
      </c>
      <c r="G1210" s="151" t="str">
        <f>IF(ISBLANK('Model Participation Data'!$F$56),"-",'Model Participation Data'!$F$56)</f>
        <v>-</v>
      </c>
      <c r="H1210" s="38">
        <v>1</v>
      </c>
      <c r="I1210" s="38">
        <v>3</v>
      </c>
      <c r="J1210" s="150" t="str">
        <f t="shared" si="59"/>
        <v>13</v>
      </c>
      <c r="K1210" s="38" t="str">
        <f>IF(ISBLANK('Model Participation Data'!$L$56),"-",'Model Participation Data'!$L$56)</f>
        <v>-</v>
      </c>
      <c r="L1210" s="39" t="str">
        <f>IF(ISBLANK('Model Participation Data'!$M$56),"-",'Model Participation Data'!$M$56)</f>
        <v>-</v>
      </c>
      <c r="M1210" s="43">
        <f>IF(ISNA(SUMIFS(INDEX('Model Participation Data'!$N$8:$DX$57,0,MATCH(CONCATENATE($J1210,M$6),'Model Participation Data'!$N$6:$DX$6,0)),'Model Participation Data'!$B$8:$B$57,$C1210,'Model Participation Data'!$C$8:$C$57,$D1210)),"-",SUMIFS(INDEX('Model Participation Data'!$N$8:$DX$57,0,MATCH(CONCATENATE($J1210,M$6),'Model Participation Data'!$N$6:$DX$6,0)),'Model Participation Data'!$B$8:$B$57,$C1210,'Model Participation Data'!$C$8:$C$57,$D1210))</f>
        <v>0</v>
      </c>
      <c r="N1210" s="43">
        <f>IF(ISNA(SUMIFS(INDEX('Model Participation Data'!$N$8:$DX$57,0,MATCH(CONCATENATE($J1210,N$6),'Model Participation Data'!$N$6:$DX$6,0)),'Model Participation Data'!$B$8:$B$57,$C1210,'Model Participation Data'!$C$8:$C$57,$D1210)),"-",SUMIFS(INDEX('Model Participation Data'!$N$8:$DX$57,0,MATCH(CONCATENATE($J1210,N$6),'Model Participation Data'!$N$6:$DX$6,0)),'Model Participation Data'!$B$8:$B$57,$C1210,'Model Participation Data'!$C$8:$C$57,$D1210))</f>
        <v>0</v>
      </c>
      <c r="O1210" s="154">
        <f>IF(ISNA(SUMIFS(INDEX('Model Participation Data'!$N$8:$DX$57,0,MATCH(CONCATENATE($J1210,O$6),'Model Participation Data'!$N$6:$DX$6,0)),'Model Participation Data'!$B$8:$B$57,$C1210,'Model Participation Data'!$C$8:$C$57,$D1210)),"-",SUMIFS(INDEX('Model Participation Data'!$N$8:$DX$57,0,MATCH(CONCATENATE($J1210,O$6),'Model Participation Data'!$N$6:$DX$6,0)),'Model Participation Data'!$B$8:$B$57,$C1210,'Model Participation Data'!$C$8:$C$57,$D1210))</f>
        <v>0</v>
      </c>
    </row>
    <row r="1211" spans="2:15" outlineLevel="1" x14ac:dyDescent="0.35">
      <c r="B1211" s="37" t="s">
        <v>80</v>
      </c>
      <c r="C1211" s="38" t="str">
        <f>IF(ISBLANK('Model Participation Data'!$B$56),"-",'Model Participation Data'!$B$56)</f>
        <v>-</v>
      </c>
      <c r="D1211" s="38" t="str">
        <f>IF(ISBLANK('Model Participation Data'!$C$56),"-",'Model Participation Data'!$C$56)</f>
        <v>-</v>
      </c>
      <c r="E1211" s="38" t="str">
        <f>IF(ISBLANK('Model Participation Data'!$D$56),"-",'Model Participation Data'!$D$56)</f>
        <v>-</v>
      </c>
      <c r="F1211" s="38" t="str">
        <f>IF(ISBLANK('Model Participation Data'!$E$56),"-",'Model Participation Data'!$E$56)</f>
        <v>-</v>
      </c>
      <c r="G1211" s="151" t="str">
        <f>IF(ISBLANK('Model Participation Data'!$F$56),"-",'Model Participation Data'!$F$56)</f>
        <v>-</v>
      </c>
      <c r="H1211" s="38">
        <v>1</v>
      </c>
      <c r="I1211" s="38">
        <v>4</v>
      </c>
      <c r="J1211" s="150" t="str">
        <f t="shared" ref="J1211:J1250" si="64">CONCATENATE(H1211,I1211)</f>
        <v>14</v>
      </c>
      <c r="K1211" s="38" t="str">
        <f>IF(ISBLANK('Model Participation Data'!$L$56),"-",'Model Participation Data'!$L$56)</f>
        <v>-</v>
      </c>
      <c r="L1211" s="39" t="str">
        <f>IF(ISBLANK('Model Participation Data'!$M$56),"-",'Model Participation Data'!$M$56)</f>
        <v>-</v>
      </c>
      <c r="M1211" s="43">
        <f>IF(ISNA(SUMIFS(INDEX('Model Participation Data'!$N$8:$DX$57,0,MATCH(CONCATENATE($J1211,M$6),'Model Participation Data'!$N$6:$DX$6,0)),'Model Participation Data'!$B$8:$B$57,$C1211,'Model Participation Data'!$C$8:$C$57,$D1211)),"-",SUMIFS(INDEX('Model Participation Data'!$N$8:$DX$57,0,MATCH(CONCATENATE($J1211,M$6),'Model Participation Data'!$N$6:$DX$6,0)),'Model Participation Data'!$B$8:$B$57,$C1211,'Model Participation Data'!$C$8:$C$57,$D1211))</f>
        <v>0</v>
      </c>
      <c r="N1211" s="43">
        <f>IF(ISNA(SUMIFS(INDEX('Model Participation Data'!$N$8:$DX$57,0,MATCH(CONCATENATE($J1211,N$6),'Model Participation Data'!$N$6:$DX$6,0)),'Model Participation Data'!$B$8:$B$57,$C1211,'Model Participation Data'!$C$8:$C$57,$D1211)),"-",SUMIFS(INDEX('Model Participation Data'!$N$8:$DX$57,0,MATCH(CONCATENATE($J1211,N$6),'Model Participation Data'!$N$6:$DX$6,0)),'Model Participation Data'!$B$8:$B$57,$C1211,'Model Participation Data'!$C$8:$C$57,$D1211))</f>
        <v>0</v>
      </c>
      <c r="O1211" s="154">
        <f>IF(ISNA(SUMIFS(INDEX('Model Participation Data'!$N$8:$DX$57,0,MATCH(CONCATENATE($J1211,O$6),'Model Participation Data'!$N$6:$DX$6,0)),'Model Participation Data'!$B$8:$B$57,$C1211,'Model Participation Data'!$C$8:$C$57,$D1211)),"-",SUMIFS(INDEX('Model Participation Data'!$N$8:$DX$57,0,MATCH(CONCATENATE($J1211,O$6),'Model Participation Data'!$N$6:$DX$6,0)),'Model Participation Data'!$B$8:$B$57,$C1211,'Model Participation Data'!$C$8:$C$57,$D1211))</f>
        <v>0</v>
      </c>
    </row>
    <row r="1212" spans="2:15" outlineLevel="1" x14ac:dyDescent="0.35">
      <c r="B1212" s="37" t="s">
        <v>80</v>
      </c>
      <c r="C1212" s="38" t="str">
        <f>IF(ISBLANK('Model Participation Data'!$B$56),"-",'Model Participation Data'!$B$56)</f>
        <v>-</v>
      </c>
      <c r="D1212" s="38" t="str">
        <f>IF(ISBLANK('Model Participation Data'!$C$56),"-",'Model Participation Data'!$C$56)</f>
        <v>-</v>
      </c>
      <c r="E1212" s="38" t="str">
        <f>IF(ISBLANK('Model Participation Data'!$D$56),"-",'Model Participation Data'!$D$56)</f>
        <v>-</v>
      </c>
      <c r="F1212" s="38" t="str">
        <f>IF(ISBLANK('Model Participation Data'!$E$56),"-",'Model Participation Data'!$E$56)</f>
        <v>-</v>
      </c>
      <c r="G1212" s="151" t="str">
        <f>IF(ISBLANK('Model Participation Data'!$F$56),"-",'Model Participation Data'!$F$56)</f>
        <v>-</v>
      </c>
      <c r="H1212" s="38">
        <v>1</v>
      </c>
      <c r="I1212" s="38">
        <v>5</v>
      </c>
      <c r="J1212" s="150" t="str">
        <f t="shared" si="64"/>
        <v>15</v>
      </c>
      <c r="K1212" s="38" t="str">
        <f>IF(ISBLANK('Model Participation Data'!$L$56),"-",'Model Participation Data'!$L$56)</f>
        <v>-</v>
      </c>
      <c r="L1212" s="39" t="str">
        <f>IF(ISBLANK('Model Participation Data'!$M$56),"-",'Model Participation Data'!$M$56)</f>
        <v>-</v>
      </c>
      <c r="M1212" s="43">
        <f>IF(ISNA(SUMIFS(INDEX('Model Participation Data'!$N$8:$DX$57,0,MATCH(CONCATENATE($J1212,M$6),'Model Participation Data'!$N$6:$DX$6,0)),'Model Participation Data'!$B$8:$B$57,$C1212,'Model Participation Data'!$C$8:$C$57,$D1212)),"-",SUMIFS(INDEX('Model Participation Data'!$N$8:$DX$57,0,MATCH(CONCATENATE($J1212,M$6),'Model Participation Data'!$N$6:$DX$6,0)),'Model Participation Data'!$B$8:$B$57,$C1212,'Model Participation Data'!$C$8:$C$57,$D1212))</f>
        <v>0</v>
      </c>
      <c r="N1212" s="43">
        <f>IF(ISNA(SUMIFS(INDEX('Model Participation Data'!$N$8:$DX$57,0,MATCH(CONCATENATE($J1212,N$6),'Model Participation Data'!$N$6:$DX$6,0)),'Model Participation Data'!$B$8:$B$57,$C1212,'Model Participation Data'!$C$8:$C$57,$D1212)),"-",SUMIFS(INDEX('Model Participation Data'!$N$8:$DX$57,0,MATCH(CONCATENATE($J1212,N$6),'Model Participation Data'!$N$6:$DX$6,0)),'Model Participation Data'!$B$8:$B$57,$C1212,'Model Participation Data'!$C$8:$C$57,$D1212))</f>
        <v>0</v>
      </c>
      <c r="O1212" s="154">
        <f>IF(ISNA(SUMIFS(INDEX('Model Participation Data'!$N$8:$DX$57,0,MATCH(CONCATENATE($J1212,O$6),'Model Participation Data'!$N$6:$DX$6,0)),'Model Participation Data'!$B$8:$B$57,$C1212,'Model Participation Data'!$C$8:$C$57,$D1212)),"-",SUMIFS(INDEX('Model Participation Data'!$N$8:$DX$57,0,MATCH(CONCATENATE($J1212,O$6),'Model Participation Data'!$N$6:$DX$6,0)),'Model Participation Data'!$B$8:$B$57,$C1212,'Model Participation Data'!$C$8:$C$57,$D1212))</f>
        <v>0</v>
      </c>
    </row>
    <row r="1213" spans="2:15" outlineLevel="1" x14ac:dyDescent="0.35">
      <c r="B1213" s="37" t="s">
        <v>80</v>
      </c>
      <c r="C1213" s="38" t="str">
        <f>IF(ISBLANK('Model Participation Data'!$B$56),"-",'Model Participation Data'!$B$56)</f>
        <v>-</v>
      </c>
      <c r="D1213" s="38" t="str">
        <f>IF(ISBLANK('Model Participation Data'!$C$56),"-",'Model Participation Data'!$C$56)</f>
        <v>-</v>
      </c>
      <c r="E1213" s="38" t="str">
        <f>IF(ISBLANK('Model Participation Data'!$D$56),"-",'Model Participation Data'!$D$56)</f>
        <v>-</v>
      </c>
      <c r="F1213" s="38" t="str">
        <f>IF(ISBLANK('Model Participation Data'!$E$56),"-",'Model Participation Data'!$E$56)</f>
        <v>-</v>
      </c>
      <c r="G1213" s="151" t="str">
        <f>IF(ISBLANK('Model Participation Data'!$F$56),"-",'Model Participation Data'!$F$56)</f>
        <v>-</v>
      </c>
      <c r="H1213" s="38">
        <v>1</v>
      </c>
      <c r="I1213" s="38" t="s">
        <v>65</v>
      </c>
      <c r="J1213" s="150" t="str">
        <f t="shared" si="64"/>
        <v>1Goal</v>
      </c>
      <c r="K1213" s="38" t="str">
        <f>IF(ISBLANK('Model Participation Data'!$L$56),"-",'Model Participation Data'!$L$56)</f>
        <v>-</v>
      </c>
      <c r="L1213" s="39" t="str">
        <f>IF(ISBLANK('Model Participation Data'!$M$56),"-",'Model Participation Data'!$M$56)</f>
        <v>-</v>
      </c>
      <c r="M1213" s="43" t="str">
        <f>IF(ISNA(SUMIFS(INDEX('Model Participation Data'!$N$8:$DX$57,0,MATCH(CONCATENATE($J1213,M$6),'Model Participation Data'!$N$6:$DX$6,0)),'Model Participation Data'!$B$8:$B$57,$C1213,'Model Participation Data'!$C$8:$C$57,$D1213)),"-",SUMIFS(INDEX('Model Participation Data'!$N$8:$DX$57,0,MATCH(CONCATENATE($J1213,M$6),'Model Participation Data'!$N$6:$DX$6,0)),'Model Participation Data'!$B$8:$B$57,$C1213,'Model Participation Data'!$C$8:$C$57,$D1213))</f>
        <v>-</v>
      </c>
      <c r="N1213" s="43" t="str">
        <f>IF(ISNA(SUMIFS(INDEX('Model Participation Data'!$N$8:$DX$57,0,MATCH(CONCATENATE($J1213,N$6),'Model Participation Data'!$N$6:$DX$6,0)),'Model Participation Data'!$B$8:$B$57,$C1213,'Model Participation Data'!$C$8:$C$57,$D1213)),"-",SUMIFS(INDEX('Model Participation Data'!$N$8:$DX$57,0,MATCH(CONCATENATE($J1213,N$6),'Model Participation Data'!$N$6:$DX$6,0)),'Model Participation Data'!$B$8:$B$57,$C1213,'Model Participation Data'!$C$8:$C$57,$D1213))</f>
        <v>-</v>
      </c>
      <c r="O1213" s="154">
        <f>IF(ISNA(SUMIFS(INDEX('Model Participation Data'!$N$8:$DX$57,0,MATCH(CONCATENATE($J1213,O$6),'Model Participation Data'!$N$6:$DX$6,0)),'Model Participation Data'!$B$8:$B$57,$C1213,'Model Participation Data'!$C$8:$C$57,$D1213)),"-",SUMIFS(INDEX('Model Participation Data'!$N$8:$DX$57,0,MATCH(CONCATENATE($J1213,O$6),'Model Participation Data'!$N$6:$DX$6,0)),'Model Participation Data'!$B$8:$B$57,$C1213,'Model Participation Data'!$C$8:$C$57,$D1213))</f>
        <v>0</v>
      </c>
    </row>
    <row r="1214" spans="2:15" outlineLevel="1" x14ac:dyDescent="0.35">
      <c r="B1214" s="37" t="s">
        <v>80</v>
      </c>
      <c r="C1214" s="38" t="str">
        <f>IF(ISBLANK('Model Participation Data'!$B$56),"-",'Model Participation Data'!$B$56)</f>
        <v>-</v>
      </c>
      <c r="D1214" s="38" t="str">
        <f>IF(ISBLANK('Model Participation Data'!$C$56),"-",'Model Participation Data'!$C$56)</f>
        <v>-</v>
      </c>
      <c r="E1214" s="38" t="str">
        <f>IF(ISBLANK('Model Participation Data'!$D$56),"-",'Model Participation Data'!$D$56)</f>
        <v>-</v>
      </c>
      <c r="F1214" s="38" t="str">
        <f>IF(ISBLANK('Model Participation Data'!$E$56),"-",'Model Participation Data'!$E$56)</f>
        <v>-</v>
      </c>
      <c r="G1214" s="151" t="str">
        <f>IF(ISBLANK('Model Participation Data'!$F$56),"-",'Model Participation Data'!$F$56)</f>
        <v>-</v>
      </c>
      <c r="H1214" s="38">
        <v>2</v>
      </c>
      <c r="I1214" s="38">
        <v>1</v>
      </c>
      <c r="J1214" s="150" t="str">
        <f t="shared" si="64"/>
        <v>21</v>
      </c>
      <c r="K1214" s="38" t="str">
        <f>IF(ISBLANK('Model Participation Data'!$L$56),"-",'Model Participation Data'!$L$56)</f>
        <v>-</v>
      </c>
      <c r="L1214" s="39" t="str">
        <f>IF(ISBLANK('Model Participation Data'!$M$56),"-",'Model Participation Data'!$M$56)</f>
        <v>-</v>
      </c>
      <c r="M1214" s="43">
        <f>IF(ISNA(SUMIFS(INDEX('Model Participation Data'!$N$8:$DX$57,0,MATCH(CONCATENATE($J1214,M$6),'Model Participation Data'!$N$6:$DX$6,0)),'Model Participation Data'!$B$8:$B$57,$C1214,'Model Participation Data'!$C$8:$C$57,$D1214)),"-",SUMIFS(INDEX('Model Participation Data'!$N$8:$DX$57,0,MATCH(CONCATENATE($J1214,M$6),'Model Participation Data'!$N$6:$DX$6,0)),'Model Participation Data'!$B$8:$B$57,$C1214,'Model Participation Data'!$C$8:$C$57,$D1214))</f>
        <v>0</v>
      </c>
      <c r="N1214" s="43">
        <f>IF(ISNA(SUMIFS(INDEX('Model Participation Data'!$N$8:$DX$57,0,MATCH(CONCATENATE($J1214,N$6),'Model Participation Data'!$N$6:$DX$6,0)),'Model Participation Data'!$B$8:$B$57,$C1214,'Model Participation Data'!$C$8:$C$57,$D1214)),"-",SUMIFS(INDEX('Model Participation Data'!$N$8:$DX$57,0,MATCH(CONCATENATE($J1214,N$6),'Model Participation Data'!$N$6:$DX$6,0)),'Model Participation Data'!$B$8:$B$57,$C1214,'Model Participation Data'!$C$8:$C$57,$D1214))</f>
        <v>0</v>
      </c>
      <c r="O1214" s="154">
        <f>IF(ISNA(SUMIFS(INDEX('Model Participation Data'!$N$8:$DX$57,0,MATCH(CONCATENATE($J1214,O$6),'Model Participation Data'!$N$6:$DX$6,0)),'Model Participation Data'!$B$8:$B$57,$C1214,'Model Participation Data'!$C$8:$C$57,$D1214)),"-",SUMIFS(INDEX('Model Participation Data'!$N$8:$DX$57,0,MATCH(CONCATENATE($J1214,O$6),'Model Participation Data'!$N$6:$DX$6,0)),'Model Participation Data'!$B$8:$B$57,$C1214,'Model Participation Data'!$C$8:$C$57,$D1214))</f>
        <v>0</v>
      </c>
    </row>
    <row r="1215" spans="2:15" outlineLevel="1" x14ac:dyDescent="0.35">
      <c r="B1215" s="37" t="s">
        <v>80</v>
      </c>
      <c r="C1215" s="38" t="str">
        <f>IF(ISBLANK('Model Participation Data'!$B$56),"-",'Model Participation Data'!$B$56)</f>
        <v>-</v>
      </c>
      <c r="D1215" s="38" t="str">
        <f>IF(ISBLANK('Model Participation Data'!$C$56),"-",'Model Participation Data'!$C$56)</f>
        <v>-</v>
      </c>
      <c r="E1215" s="38" t="str">
        <f>IF(ISBLANK('Model Participation Data'!$D$56),"-",'Model Participation Data'!$D$56)</f>
        <v>-</v>
      </c>
      <c r="F1215" s="38" t="str">
        <f>IF(ISBLANK('Model Participation Data'!$E$56),"-",'Model Participation Data'!$E$56)</f>
        <v>-</v>
      </c>
      <c r="G1215" s="151" t="str">
        <f>IF(ISBLANK('Model Participation Data'!$F$56),"-",'Model Participation Data'!$F$56)</f>
        <v>-</v>
      </c>
      <c r="H1215" s="38">
        <v>2</v>
      </c>
      <c r="I1215" s="38">
        <v>2</v>
      </c>
      <c r="J1215" s="150" t="str">
        <f t="shared" si="64"/>
        <v>22</v>
      </c>
      <c r="K1215" s="38" t="str">
        <f>IF(ISBLANK('Model Participation Data'!$L$56),"-",'Model Participation Data'!$L$56)</f>
        <v>-</v>
      </c>
      <c r="L1215" s="39" t="str">
        <f>IF(ISBLANK('Model Participation Data'!$M$56),"-",'Model Participation Data'!$M$56)</f>
        <v>-</v>
      </c>
      <c r="M1215" s="43">
        <f>IF(ISNA(SUMIFS(INDEX('Model Participation Data'!$N$8:$DX$57,0,MATCH(CONCATENATE($J1215,M$6),'Model Participation Data'!$N$6:$DX$6,0)),'Model Participation Data'!$B$8:$B$57,$C1215,'Model Participation Data'!$C$8:$C$57,$D1215)),"-",SUMIFS(INDEX('Model Participation Data'!$N$8:$DX$57,0,MATCH(CONCATENATE($J1215,M$6),'Model Participation Data'!$N$6:$DX$6,0)),'Model Participation Data'!$B$8:$B$57,$C1215,'Model Participation Data'!$C$8:$C$57,$D1215))</f>
        <v>0</v>
      </c>
      <c r="N1215" s="43">
        <f>IF(ISNA(SUMIFS(INDEX('Model Participation Data'!$N$8:$DX$57,0,MATCH(CONCATENATE($J1215,N$6),'Model Participation Data'!$N$6:$DX$6,0)),'Model Participation Data'!$B$8:$B$57,$C1215,'Model Participation Data'!$C$8:$C$57,$D1215)),"-",SUMIFS(INDEX('Model Participation Data'!$N$8:$DX$57,0,MATCH(CONCATENATE($J1215,N$6),'Model Participation Data'!$N$6:$DX$6,0)),'Model Participation Data'!$B$8:$B$57,$C1215,'Model Participation Data'!$C$8:$C$57,$D1215))</f>
        <v>0</v>
      </c>
      <c r="O1215" s="154">
        <f>IF(ISNA(SUMIFS(INDEX('Model Participation Data'!$N$8:$DX$57,0,MATCH(CONCATENATE($J1215,O$6),'Model Participation Data'!$N$6:$DX$6,0)),'Model Participation Data'!$B$8:$B$57,$C1215,'Model Participation Data'!$C$8:$C$57,$D1215)),"-",SUMIFS(INDEX('Model Participation Data'!$N$8:$DX$57,0,MATCH(CONCATENATE($J1215,O$6),'Model Participation Data'!$N$6:$DX$6,0)),'Model Participation Data'!$B$8:$B$57,$C1215,'Model Participation Data'!$C$8:$C$57,$D1215))</f>
        <v>0</v>
      </c>
    </row>
    <row r="1216" spans="2:15" outlineLevel="1" x14ac:dyDescent="0.35">
      <c r="B1216" s="37" t="s">
        <v>80</v>
      </c>
      <c r="C1216" s="38" t="str">
        <f>IF(ISBLANK('Model Participation Data'!$B$56),"-",'Model Participation Data'!$B$56)</f>
        <v>-</v>
      </c>
      <c r="D1216" s="38" t="str">
        <f>IF(ISBLANK('Model Participation Data'!$C$56),"-",'Model Participation Data'!$C$56)</f>
        <v>-</v>
      </c>
      <c r="E1216" s="38" t="str">
        <f>IF(ISBLANK('Model Participation Data'!$D$56),"-",'Model Participation Data'!$D$56)</f>
        <v>-</v>
      </c>
      <c r="F1216" s="38" t="str">
        <f>IF(ISBLANK('Model Participation Data'!$E$56),"-",'Model Participation Data'!$E$56)</f>
        <v>-</v>
      </c>
      <c r="G1216" s="151" t="str">
        <f>IF(ISBLANK('Model Participation Data'!$F$56),"-",'Model Participation Data'!$F$56)</f>
        <v>-</v>
      </c>
      <c r="H1216" s="38">
        <v>2</v>
      </c>
      <c r="I1216" s="38">
        <v>3</v>
      </c>
      <c r="J1216" s="150" t="str">
        <f t="shared" si="64"/>
        <v>23</v>
      </c>
      <c r="K1216" s="38" t="str">
        <f>IF(ISBLANK('Model Participation Data'!$L$56),"-",'Model Participation Data'!$L$56)</f>
        <v>-</v>
      </c>
      <c r="L1216" s="39" t="str">
        <f>IF(ISBLANK('Model Participation Data'!$M$56),"-",'Model Participation Data'!$M$56)</f>
        <v>-</v>
      </c>
      <c r="M1216" s="43">
        <f>IF(ISNA(SUMIFS(INDEX('Model Participation Data'!$N$8:$DX$57,0,MATCH(CONCATENATE($J1216,M$6),'Model Participation Data'!$N$6:$DX$6,0)),'Model Participation Data'!$B$8:$B$57,$C1216,'Model Participation Data'!$C$8:$C$57,$D1216)),"-",SUMIFS(INDEX('Model Participation Data'!$N$8:$DX$57,0,MATCH(CONCATENATE($J1216,M$6),'Model Participation Data'!$N$6:$DX$6,0)),'Model Participation Data'!$B$8:$B$57,$C1216,'Model Participation Data'!$C$8:$C$57,$D1216))</f>
        <v>0</v>
      </c>
      <c r="N1216" s="43">
        <f>IF(ISNA(SUMIFS(INDEX('Model Participation Data'!$N$8:$DX$57,0,MATCH(CONCATENATE($J1216,N$6),'Model Participation Data'!$N$6:$DX$6,0)),'Model Participation Data'!$B$8:$B$57,$C1216,'Model Participation Data'!$C$8:$C$57,$D1216)),"-",SUMIFS(INDEX('Model Participation Data'!$N$8:$DX$57,0,MATCH(CONCATENATE($J1216,N$6),'Model Participation Data'!$N$6:$DX$6,0)),'Model Participation Data'!$B$8:$B$57,$C1216,'Model Participation Data'!$C$8:$C$57,$D1216))</f>
        <v>0</v>
      </c>
      <c r="O1216" s="154">
        <f>IF(ISNA(SUMIFS(INDEX('Model Participation Data'!$N$8:$DX$57,0,MATCH(CONCATENATE($J1216,O$6),'Model Participation Data'!$N$6:$DX$6,0)),'Model Participation Data'!$B$8:$B$57,$C1216,'Model Participation Data'!$C$8:$C$57,$D1216)),"-",SUMIFS(INDEX('Model Participation Data'!$N$8:$DX$57,0,MATCH(CONCATENATE($J1216,O$6),'Model Participation Data'!$N$6:$DX$6,0)),'Model Participation Data'!$B$8:$B$57,$C1216,'Model Participation Data'!$C$8:$C$57,$D1216))</f>
        <v>0</v>
      </c>
    </row>
    <row r="1217" spans="2:15" outlineLevel="1" x14ac:dyDescent="0.35">
      <c r="B1217" s="37" t="s">
        <v>80</v>
      </c>
      <c r="C1217" s="38" t="str">
        <f>IF(ISBLANK('Model Participation Data'!$B$56),"-",'Model Participation Data'!$B$56)</f>
        <v>-</v>
      </c>
      <c r="D1217" s="38" t="str">
        <f>IF(ISBLANK('Model Participation Data'!$C$56),"-",'Model Participation Data'!$C$56)</f>
        <v>-</v>
      </c>
      <c r="E1217" s="38" t="str">
        <f>IF(ISBLANK('Model Participation Data'!$D$56),"-",'Model Participation Data'!$D$56)</f>
        <v>-</v>
      </c>
      <c r="F1217" s="38" t="str">
        <f>IF(ISBLANK('Model Participation Data'!$E$56),"-",'Model Participation Data'!$E$56)</f>
        <v>-</v>
      </c>
      <c r="G1217" s="151" t="str">
        <f>IF(ISBLANK('Model Participation Data'!$F$56),"-",'Model Participation Data'!$F$56)</f>
        <v>-</v>
      </c>
      <c r="H1217" s="38">
        <v>2</v>
      </c>
      <c r="I1217" s="38">
        <v>4</v>
      </c>
      <c r="J1217" s="150" t="str">
        <f t="shared" si="64"/>
        <v>24</v>
      </c>
      <c r="K1217" s="38" t="str">
        <f>IF(ISBLANK('Model Participation Data'!$L$56),"-",'Model Participation Data'!$L$56)</f>
        <v>-</v>
      </c>
      <c r="L1217" s="39" t="str">
        <f>IF(ISBLANK('Model Participation Data'!$M$56),"-",'Model Participation Data'!$M$56)</f>
        <v>-</v>
      </c>
      <c r="M1217" s="43">
        <f>IF(ISNA(SUMIFS(INDEX('Model Participation Data'!$N$8:$DX$57,0,MATCH(CONCATENATE($J1217,M$6),'Model Participation Data'!$N$6:$DX$6,0)),'Model Participation Data'!$B$8:$B$57,$C1217,'Model Participation Data'!$C$8:$C$57,$D1217)),"-",SUMIFS(INDEX('Model Participation Data'!$N$8:$DX$57,0,MATCH(CONCATENATE($J1217,M$6),'Model Participation Data'!$N$6:$DX$6,0)),'Model Participation Data'!$B$8:$B$57,$C1217,'Model Participation Data'!$C$8:$C$57,$D1217))</f>
        <v>0</v>
      </c>
      <c r="N1217" s="43">
        <f>IF(ISNA(SUMIFS(INDEX('Model Participation Data'!$N$8:$DX$57,0,MATCH(CONCATENATE($J1217,N$6),'Model Participation Data'!$N$6:$DX$6,0)),'Model Participation Data'!$B$8:$B$57,$C1217,'Model Participation Data'!$C$8:$C$57,$D1217)),"-",SUMIFS(INDEX('Model Participation Data'!$N$8:$DX$57,0,MATCH(CONCATENATE($J1217,N$6),'Model Participation Data'!$N$6:$DX$6,0)),'Model Participation Data'!$B$8:$B$57,$C1217,'Model Participation Data'!$C$8:$C$57,$D1217))</f>
        <v>0</v>
      </c>
      <c r="O1217" s="154">
        <f>IF(ISNA(SUMIFS(INDEX('Model Participation Data'!$N$8:$DX$57,0,MATCH(CONCATENATE($J1217,O$6),'Model Participation Data'!$N$6:$DX$6,0)),'Model Participation Data'!$B$8:$B$57,$C1217,'Model Participation Data'!$C$8:$C$57,$D1217)),"-",SUMIFS(INDEX('Model Participation Data'!$N$8:$DX$57,0,MATCH(CONCATENATE($J1217,O$6),'Model Participation Data'!$N$6:$DX$6,0)),'Model Participation Data'!$B$8:$B$57,$C1217,'Model Participation Data'!$C$8:$C$57,$D1217))</f>
        <v>0</v>
      </c>
    </row>
    <row r="1218" spans="2:15" outlineLevel="1" x14ac:dyDescent="0.35">
      <c r="B1218" s="37" t="s">
        <v>80</v>
      </c>
      <c r="C1218" s="38" t="str">
        <f>IF(ISBLANK('Model Participation Data'!$B$56),"-",'Model Participation Data'!$B$56)</f>
        <v>-</v>
      </c>
      <c r="D1218" s="38" t="str">
        <f>IF(ISBLANK('Model Participation Data'!$C$56),"-",'Model Participation Data'!$C$56)</f>
        <v>-</v>
      </c>
      <c r="E1218" s="38" t="str">
        <f>IF(ISBLANK('Model Participation Data'!$D$56),"-",'Model Participation Data'!$D$56)</f>
        <v>-</v>
      </c>
      <c r="F1218" s="38" t="str">
        <f>IF(ISBLANK('Model Participation Data'!$E$56),"-",'Model Participation Data'!$E$56)</f>
        <v>-</v>
      </c>
      <c r="G1218" s="151" t="str">
        <f>IF(ISBLANK('Model Participation Data'!$F$56),"-",'Model Participation Data'!$F$56)</f>
        <v>-</v>
      </c>
      <c r="H1218" s="38">
        <v>2</v>
      </c>
      <c r="I1218" s="38">
        <v>5</v>
      </c>
      <c r="J1218" s="150" t="str">
        <f t="shared" si="64"/>
        <v>25</v>
      </c>
      <c r="K1218" s="38" t="str">
        <f>IF(ISBLANK('Model Participation Data'!$L$56),"-",'Model Participation Data'!$L$56)</f>
        <v>-</v>
      </c>
      <c r="L1218" s="39" t="str">
        <f>IF(ISBLANK('Model Participation Data'!$M$56),"-",'Model Participation Data'!$M$56)</f>
        <v>-</v>
      </c>
      <c r="M1218" s="43">
        <f>IF(ISNA(SUMIFS(INDEX('Model Participation Data'!$N$8:$DX$57,0,MATCH(CONCATENATE($J1218,M$6),'Model Participation Data'!$N$6:$DX$6,0)),'Model Participation Data'!$B$8:$B$57,$C1218,'Model Participation Data'!$C$8:$C$57,$D1218)),"-",SUMIFS(INDEX('Model Participation Data'!$N$8:$DX$57,0,MATCH(CONCATENATE($J1218,M$6),'Model Participation Data'!$N$6:$DX$6,0)),'Model Participation Data'!$B$8:$B$57,$C1218,'Model Participation Data'!$C$8:$C$57,$D1218))</f>
        <v>0</v>
      </c>
      <c r="N1218" s="43">
        <f>IF(ISNA(SUMIFS(INDEX('Model Participation Data'!$N$8:$DX$57,0,MATCH(CONCATENATE($J1218,N$6),'Model Participation Data'!$N$6:$DX$6,0)),'Model Participation Data'!$B$8:$B$57,$C1218,'Model Participation Data'!$C$8:$C$57,$D1218)),"-",SUMIFS(INDEX('Model Participation Data'!$N$8:$DX$57,0,MATCH(CONCATENATE($J1218,N$6),'Model Participation Data'!$N$6:$DX$6,0)),'Model Participation Data'!$B$8:$B$57,$C1218,'Model Participation Data'!$C$8:$C$57,$D1218))</f>
        <v>0</v>
      </c>
      <c r="O1218" s="154">
        <f>IF(ISNA(SUMIFS(INDEX('Model Participation Data'!$N$8:$DX$57,0,MATCH(CONCATENATE($J1218,O$6),'Model Participation Data'!$N$6:$DX$6,0)),'Model Participation Data'!$B$8:$B$57,$C1218,'Model Participation Data'!$C$8:$C$57,$D1218)),"-",SUMIFS(INDEX('Model Participation Data'!$N$8:$DX$57,0,MATCH(CONCATENATE($J1218,O$6),'Model Participation Data'!$N$6:$DX$6,0)),'Model Participation Data'!$B$8:$B$57,$C1218,'Model Participation Data'!$C$8:$C$57,$D1218))</f>
        <v>0</v>
      </c>
    </row>
    <row r="1219" spans="2:15" outlineLevel="1" x14ac:dyDescent="0.35">
      <c r="B1219" s="37" t="s">
        <v>80</v>
      </c>
      <c r="C1219" s="38" t="str">
        <f>IF(ISBLANK('Model Participation Data'!$B$56),"-",'Model Participation Data'!$B$56)</f>
        <v>-</v>
      </c>
      <c r="D1219" s="38" t="str">
        <f>IF(ISBLANK('Model Participation Data'!$C$56),"-",'Model Participation Data'!$C$56)</f>
        <v>-</v>
      </c>
      <c r="E1219" s="38" t="str">
        <f>IF(ISBLANK('Model Participation Data'!$D$56),"-",'Model Participation Data'!$D$56)</f>
        <v>-</v>
      </c>
      <c r="F1219" s="38" t="str">
        <f>IF(ISBLANK('Model Participation Data'!$E$56),"-",'Model Participation Data'!$E$56)</f>
        <v>-</v>
      </c>
      <c r="G1219" s="151" t="str">
        <f>IF(ISBLANK('Model Participation Data'!$F$56),"-",'Model Participation Data'!$F$56)</f>
        <v>-</v>
      </c>
      <c r="H1219" s="38">
        <v>2</v>
      </c>
      <c r="I1219" s="38" t="s">
        <v>65</v>
      </c>
      <c r="J1219" s="150" t="str">
        <f t="shared" si="64"/>
        <v>2Goal</v>
      </c>
      <c r="K1219" s="38" t="str">
        <f>IF(ISBLANK('Model Participation Data'!$L$56),"-",'Model Participation Data'!$L$56)</f>
        <v>-</v>
      </c>
      <c r="L1219" s="39" t="str">
        <f>IF(ISBLANK('Model Participation Data'!$M$56),"-",'Model Participation Data'!$M$56)</f>
        <v>-</v>
      </c>
      <c r="M1219" s="43" t="str">
        <f>IF(ISNA(SUMIFS(INDEX('Model Participation Data'!$N$8:$DX$57,0,MATCH(CONCATENATE($J1219,M$6),'Model Participation Data'!$N$6:$DX$6,0)),'Model Participation Data'!$B$8:$B$57,$C1219,'Model Participation Data'!$C$8:$C$57,$D1219)),"-",SUMIFS(INDEX('Model Participation Data'!$N$8:$DX$57,0,MATCH(CONCATENATE($J1219,M$6),'Model Participation Data'!$N$6:$DX$6,0)),'Model Participation Data'!$B$8:$B$57,$C1219,'Model Participation Data'!$C$8:$C$57,$D1219))</f>
        <v>-</v>
      </c>
      <c r="N1219" s="43" t="str">
        <f>IF(ISNA(SUMIFS(INDEX('Model Participation Data'!$N$8:$DX$57,0,MATCH(CONCATENATE($J1219,N$6),'Model Participation Data'!$N$6:$DX$6,0)),'Model Participation Data'!$B$8:$B$57,$C1219,'Model Participation Data'!$C$8:$C$57,$D1219)),"-",SUMIFS(INDEX('Model Participation Data'!$N$8:$DX$57,0,MATCH(CONCATENATE($J1219,N$6),'Model Participation Data'!$N$6:$DX$6,0)),'Model Participation Data'!$B$8:$B$57,$C1219,'Model Participation Data'!$C$8:$C$57,$D1219))</f>
        <v>-</v>
      </c>
      <c r="O1219" s="154">
        <f>IF(ISNA(SUMIFS(INDEX('Model Participation Data'!$N$8:$DX$57,0,MATCH(CONCATENATE($J1219,O$6),'Model Participation Data'!$N$6:$DX$6,0)),'Model Participation Data'!$B$8:$B$57,$C1219,'Model Participation Data'!$C$8:$C$57,$D1219)),"-",SUMIFS(INDEX('Model Participation Data'!$N$8:$DX$57,0,MATCH(CONCATENATE($J1219,O$6),'Model Participation Data'!$N$6:$DX$6,0)),'Model Participation Data'!$B$8:$B$57,$C1219,'Model Participation Data'!$C$8:$C$57,$D1219))</f>
        <v>0</v>
      </c>
    </row>
    <row r="1220" spans="2:15" outlineLevel="1" x14ac:dyDescent="0.35">
      <c r="B1220" s="37" t="s">
        <v>80</v>
      </c>
      <c r="C1220" s="38" t="str">
        <f>IF(ISBLANK('Model Participation Data'!$B$56),"-",'Model Participation Data'!$B$56)</f>
        <v>-</v>
      </c>
      <c r="D1220" s="38" t="str">
        <f>IF(ISBLANK('Model Participation Data'!$C$56),"-",'Model Participation Data'!$C$56)</f>
        <v>-</v>
      </c>
      <c r="E1220" s="38" t="str">
        <f>IF(ISBLANK('Model Participation Data'!$D$56),"-",'Model Participation Data'!$D$56)</f>
        <v>-</v>
      </c>
      <c r="F1220" s="38" t="str">
        <f>IF(ISBLANK('Model Participation Data'!$E$56),"-",'Model Participation Data'!$E$56)</f>
        <v>-</v>
      </c>
      <c r="G1220" s="151" t="str">
        <f>IF(ISBLANK('Model Participation Data'!$F$56),"-",'Model Participation Data'!$F$56)</f>
        <v>-</v>
      </c>
      <c r="H1220" s="38">
        <v>3</v>
      </c>
      <c r="I1220" s="38">
        <v>1</v>
      </c>
      <c r="J1220" s="150" t="str">
        <f t="shared" si="64"/>
        <v>31</v>
      </c>
      <c r="K1220" s="38" t="str">
        <f>IF(ISBLANK('Model Participation Data'!$L$56),"-",'Model Participation Data'!$L$56)</f>
        <v>-</v>
      </c>
      <c r="L1220" s="39" t="str">
        <f>IF(ISBLANK('Model Participation Data'!$M$56),"-",'Model Participation Data'!$M$56)</f>
        <v>-</v>
      </c>
      <c r="M1220" s="43">
        <f>IF(ISNA(SUMIFS(INDEX('Model Participation Data'!$N$8:$DX$57,0,MATCH(CONCATENATE($J1220,M$6),'Model Participation Data'!$N$6:$DX$6,0)),'Model Participation Data'!$B$8:$B$57,$C1220,'Model Participation Data'!$C$8:$C$57,$D1220)),"-",SUMIFS(INDEX('Model Participation Data'!$N$8:$DX$57,0,MATCH(CONCATENATE($J1220,M$6),'Model Participation Data'!$N$6:$DX$6,0)),'Model Participation Data'!$B$8:$B$57,$C1220,'Model Participation Data'!$C$8:$C$57,$D1220))</f>
        <v>0</v>
      </c>
      <c r="N1220" s="43">
        <f>IF(ISNA(SUMIFS(INDEX('Model Participation Data'!$N$8:$DX$57,0,MATCH(CONCATENATE($J1220,N$6),'Model Participation Data'!$N$6:$DX$6,0)),'Model Participation Data'!$B$8:$B$57,$C1220,'Model Participation Data'!$C$8:$C$57,$D1220)),"-",SUMIFS(INDEX('Model Participation Data'!$N$8:$DX$57,0,MATCH(CONCATENATE($J1220,N$6),'Model Participation Data'!$N$6:$DX$6,0)),'Model Participation Data'!$B$8:$B$57,$C1220,'Model Participation Data'!$C$8:$C$57,$D1220))</f>
        <v>0</v>
      </c>
      <c r="O1220" s="154">
        <f>IF(ISNA(SUMIFS(INDEX('Model Participation Data'!$N$8:$DX$57,0,MATCH(CONCATENATE($J1220,O$6),'Model Participation Data'!$N$6:$DX$6,0)),'Model Participation Data'!$B$8:$B$57,$C1220,'Model Participation Data'!$C$8:$C$57,$D1220)),"-",SUMIFS(INDEX('Model Participation Data'!$N$8:$DX$57,0,MATCH(CONCATENATE($J1220,O$6),'Model Participation Data'!$N$6:$DX$6,0)),'Model Participation Data'!$B$8:$B$57,$C1220,'Model Participation Data'!$C$8:$C$57,$D1220))</f>
        <v>0</v>
      </c>
    </row>
    <row r="1221" spans="2:15" outlineLevel="1" x14ac:dyDescent="0.35">
      <c r="B1221" s="37" t="s">
        <v>80</v>
      </c>
      <c r="C1221" s="38" t="str">
        <f>IF(ISBLANK('Model Participation Data'!$B$56),"-",'Model Participation Data'!$B$56)</f>
        <v>-</v>
      </c>
      <c r="D1221" s="38" t="str">
        <f>IF(ISBLANK('Model Participation Data'!$C$56),"-",'Model Participation Data'!$C$56)</f>
        <v>-</v>
      </c>
      <c r="E1221" s="38" t="str">
        <f>IF(ISBLANK('Model Participation Data'!$D$56),"-",'Model Participation Data'!$D$56)</f>
        <v>-</v>
      </c>
      <c r="F1221" s="38" t="str">
        <f>IF(ISBLANK('Model Participation Data'!$E$56),"-",'Model Participation Data'!$E$56)</f>
        <v>-</v>
      </c>
      <c r="G1221" s="151" t="str">
        <f>IF(ISBLANK('Model Participation Data'!$F$56),"-",'Model Participation Data'!$F$56)</f>
        <v>-</v>
      </c>
      <c r="H1221" s="38">
        <v>3</v>
      </c>
      <c r="I1221" s="38">
        <v>2</v>
      </c>
      <c r="J1221" s="150" t="str">
        <f t="shared" si="64"/>
        <v>32</v>
      </c>
      <c r="K1221" s="38" t="str">
        <f>IF(ISBLANK('Model Participation Data'!$L$56),"-",'Model Participation Data'!$L$56)</f>
        <v>-</v>
      </c>
      <c r="L1221" s="39" t="str">
        <f>IF(ISBLANK('Model Participation Data'!$M$56),"-",'Model Participation Data'!$M$56)</f>
        <v>-</v>
      </c>
      <c r="M1221" s="43">
        <f>IF(ISNA(SUMIFS(INDEX('Model Participation Data'!$N$8:$DX$57,0,MATCH(CONCATENATE($J1221,M$6),'Model Participation Data'!$N$6:$DX$6,0)),'Model Participation Data'!$B$8:$B$57,$C1221,'Model Participation Data'!$C$8:$C$57,$D1221)),"-",SUMIFS(INDEX('Model Participation Data'!$N$8:$DX$57,0,MATCH(CONCATENATE($J1221,M$6),'Model Participation Data'!$N$6:$DX$6,0)),'Model Participation Data'!$B$8:$B$57,$C1221,'Model Participation Data'!$C$8:$C$57,$D1221))</f>
        <v>0</v>
      </c>
      <c r="N1221" s="43">
        <f>IF(ISNA(SUMIFS(INDEX('Model Participation Data'!$N$8:$DX$57,0,MATCH(CONCATENATE($J1221,N$6),'Model Participation Data'!$N$6:$DX$6,0)),'Model Participation Data'!$B$8:$B$57,$C1221,'Model Participation Data'!$C$8:$C$57,$D1221)),"-",SUMIFS(INDEX('Model Participation Data'!$N$8:$DX$57,0,MATCH(CONCATENATE($J1221,N$6),'Model Participation Data'!$N$6:$DX$6,0)),'Model Participation Data'!$B$8:$B$57,$C1221,'Model Participation Data'!$C$8:$C$57,$D1221))</f>
        <v>0</v>
      </c>
      <c r="O1221" s="154">
        <f>IF(ISNA(SUMIFS(INDEX('Model Participation Data'!$N$8:$DX$57,0,MATCH(CONCATENATE($J1221,O$6),'Model Participation Data'!$N$6:$DX$6,0)),'Model Participation Data'!$B$8:$B$57,$C1221,'Model Participation Data'!$C$8:$C$57,$D1221)),"-",SUMIFS(INDEX('Model Participation Data'!$N$8:$DX$57,0,MATCH(CONCATENATE($J1221,O$6),'Model Participation Data'!$N$6:$DX$6,0)),'Model Participation Data'!$B$8:$B$57,$C1221,'Model Participation Data'!$C$8:$C$57,$D1221))</f>
        <v>0</v>
      </c>
    </row>
    <row r="1222" spans="2:15" outlineLevel="1" x14ac:dyDescent="0.35">
      <c r="B1222" s="37" t="s">
        <v>80</v>
      </c>
      <c r="C1222" s="38" t="str">
        <f>IF(ISBLANK('Model Participation Data'!$B$56),"-",'Model Participation Data'!$B$56)</f>
        <v>-</v>
      </c>
      <c r="D1222" s="38" t="str">
        <f>IF(ISBLANK('Model Participation Data'!$C$56),"-",'Model Participation Data'!$C$56)</f>
        <v>-</v>
      </c>
      <c r="E1222" s="38" t="str">
        <f>IF(ISBLANK('Model Participation Data'!$D$56),"-",'Model Participation Data'!$D$56)</f>
        <v>-</v>
      </c>
      <c r="F1222" s="38" t="str">
        <f>IF(ISBLANK('Model Participation Data'!$E$56),"-",'Model Participation Data'!$E$56)</f>
        <v>-</v>
      </c>
      <c r="G1222" s="151" t="str">
        <f>IF(ISBLANK('Model Participation Data'!$F$56),"-",'Model Participation Data'!$F$56)</f>
        <v>-</v>
      </c>
      <c r="H1222" s="38">
        <v>3</v>
      </c>
      <c r="I1222" s="38">
        <v>3</v>
      </c>
      <c r="J1222" s="150" t="str">
        <f t="shared" si="64"/>
        <v>33</v>
      </c>
      <c r="K1222" s="38" t="str">
        <f>IF(ISBLANK('Model Participation Data'!$L$56),"-",'Model Participation Data'!$L$56)</f>
        <v>-</v>
      </c>
      <c r="L1222" s="39" t="str">
        <f>IF(ISBLANK('Model Participation Data'!$M$56),"-",'Model Participation Data'!$M$56)</f>
        <v>-</v>
      </c>
      <c r="M1222" s="43">
        <f>IF(ISNA(SUMIFS(INDEX('Model Participation Data'!$N$8:$DX$57,0,MATCH(CONCATENATE($J1222,M$6),'Model Participation Data'!$N$6:$DX$6,0)),'Model Participation Data'!$B$8:$B$57,$C1222,'Model Participation Data'!$C$8:$C$57,$D1222)),"-",SUMIFS(INDEX('Model Participation Data'!$N$8:$DX$57,0,MATCH(CONCATENATE($J1222,M$6),'Model Participation Data'!$N$6:$DX$6,0)),'Model Participation Data'!$B$8:$B$57,$C1222,'Model Participation Data'!$C$8:$C$57,$D1222))</f>
        <v>0</v>
      </c>
      <c r="N1222" s="43">
        <f>IF(ISNA(SUMIFS(INDEX('Model Participation Data'!$N$8:$DX$57,0,MATCH(CONCATENATE($J1222,N$6),'Model Participation Data'!$N$6:$DX$6,0)),'Model Participation Data'!$B$8:$B$57,$C1222,'Model Participation Data'!$C$8:$C$57,$D1222)),"-",SUMIFS(INDEX('Model Participation Data'!$N$8:$DX$57,0,MATCH(CONCATENATE($J1222,N$6),'Model Participation Data'!$N$6:$DX$6,0)),'Model Participation Data'!$B$8:$B$57,$C1222,'Model Participation Data'!$C$8:$C$57,$D1222))</f>
        <v>0</v>
      </c>
      <c r="O1222" s="154">
        <f>IF(ISNA(SUMIFS(INDEX('Model Participation Data'!$N$8:$DX$57,0,MATCH(CONCATENATE($J1222,O$6),'Model Participation Data'!$N$6:$DX$6,0)),'Model Participation Data'!$B$8:$B$57,$C1222,'Model Participation Data'!$C$8:$C$57,$D1222)),"-",SUMIFS(INDEX('Model Participation Data'!$N$8:$DX$57,0,MATCH(CONCATENATE($J1222,O$6),'Model Participation Data'!$N$6:$DX$6,0)),'Model Participation Data'!$B$8:$B$57,$C1222,'Model Participation Data'!$C$8:$C$57,$D1222))</f>
        <v>0</v>
      </c>
    </row>
    <row r="1223" spans="2:15" outlineLevel="1" x14ac:dyDescent="0.35">
      <c r="B1223" s="37" t="s">
        <v>80</v>
      </c>
      <c r="C1223" s="38" t="str">
        <f>IF(ISBLANK('Model Participation Data'!$B$56),"-",'Model Participation Data'!$B$56)</f>
        <v>-</v>
      </c>
      <c r="D1223" s="38" t="str">
        <f>IF(ISBLANK('Model Participation Data'!$C$56),"-",'Model Participation Data'!$C$56)</f>
        <v>-</v>
      </c>
      <c r="E1223" s="38" t="str">
        <f>IF(ISBLANK('Model Participation Data'!$D$56),"-",'Model Participation Data'!$D$56)</f>
        <v>-</v>
      </c>
      <c r="F1223" s="38" t="str">
        <f>IF(ISBLANK('Model Participation Data'!$E$56),"-",'Model Participation Data'!$E$56)</f>
        <v>-</v>
      </c>
      <c r="G1223" s="151" t="str">
        <f>IF(ISBLANK('Model Participation Data'!$F$56),"-",'Model Participation Data'!$F$56)</f>
        <v>-</v>
      </c>
      <c r="H1223" s="38">
        <v>3</v>
      </c>
      <c r="I1223" s="38">
        <v>4</v>
      </c>
      <c r="J1223" s="150" t="str">
        <f t="shared" si="64"/>
        <v>34</v>
      </c>
      <c r="K1223" s="38" t="str">
        <f>IF(ISBLANK('Model Participation Data'!$L$56),"-",'Model Participation Data'!$L$56)</f>
        <v>-</v>
      </c>
      <c r="L1223" s="39" t="str">
        <f>IF(ISBLANK('Model Participation Data'!$M$56),"-",'Model Participation Data'!$M$56)</f>
        <v>-</v>
      </c>
      <c r="M1223" s="43">
        <f>IF(ISNA(SUMIFS(INDEX('Model Participation Data'!$N$8:$DX$57,0,MATCH(CONCATENATE($J1223,M$6),'Model Participation Data'!$N$6:$DX$6,0)),'Model Participation Data'!$B$8:$B$57,$C1223,'Model Participation Data'!$C$8:$C$57,$D1223)),"-",SUMIFS(INDEX('Model Participation Data'!$N$8:$DX$57,0,MATCH(CONCATENATE($J1223,M$6),'Model Participation Data'!$N$6:$DX$6,0)),'Model Participation Data'!$B$8:$B$57,$C1223,'Model Participation Data'!$C$8:$C$57,$D1223))</f>
        <v>0</v>
      </c>
      <c r="N1223" s="43">
        <f>IF(ISNA(SUMIFS(INDEX('Model Participation Data'!$N$8:$DX$57,0,MATCH(CONCATENATE($J1223,N$6),'Model Participation Data'!$N$6:$DX$6,0)),'Model Participation Data'!$B$8:$B$57,$C1223,'Model Participation Data'!$C$8:$C$57,$D1223)),"-",SUMIFS(INDEX('Model Participation Data'!$N$8:$DX$57,0,MATCH(CONCATENATE($J1223,N$6),'Model Participation Data'!$N$6:$DX$6,0)),'Model Participation Data'!$B$8:$B$57,$C1223,'Model Participation Data'!$C$8:$C$57,$D1223))</f>
        <v>0</v>
      </c>
      <c r="O1223" s="154">
        <f>IF(ISNA(SUMIFS(INDEX('Model Participation Data'!$N$8:$DX$57,0,MATCH(CONCATENATE($J1223,O$6),'Model Participation Data'!$N$6:$DX$6,0)),'Model Participation Data'!$B$8:$B$57,$C1223,'Model Participation Data'!$C$8:$C$57,$D1223)),"-",SUMIFS(INDEX('Model Participation Data'!$N$8:$DX$57,0,MATCH(CONCATENATE($J1223,O$6),'Model Participation Data'!$N$6:$DX$6,0)),'Model Participation Data'!$B$8:$B$57,$C1223,'Model Participation Data'!$C$8:$C$57,$D1223))</f>
        <v>0</v>
      </c>
    </row>
    <row r="1224" spans="2:15" outlineLevel="1" x14ac:dyDescent="0.35">
      <c r="B1224" s="37" t="s">
        <v>80</v>
      </c>
      <c r="C1224" s="38" t="str">
        <f>IF(ISBLANK('Model Participation Data'!$B$56),"-",'Model Participation Data'!$B$56)</f>
        <v>-</v>
      </c>
      <c r="D1224" s="38" t="str">
        <f>IF(ISBLANK('Model Participation Data'!$C$56),"-",'Model Participation Data'!$C$56)</f>
        <v>-</v>
      </c>
      <c r="E1224" s="38" t="str">
        <f>IF(ISBLANK('Model Participation Data'!$D$56),"-",'Model Participation Data'!$D$56)</f>
        <v>-</v>
      </c>
      <c r="F1224" s="38" t="str">
        <f>IF(ISBLANK('Model Participation Data'!$E$56),"-",'Model Participation Data'!$E$56)</f>
        <v>-</v>
      </c>
      <c r="G1224" s="151" t="str">
        <f>IF(ISBLANK('Model Participation Data'!$F$56),"-",'Model Participation Data'!$F$56)</f>
        <v>-</v>
      </c>
      <c r="H1224" s="38">
        <v>3</v>
      </c>
      <c r="I1224" s="38">
        <v>5</v>
      </c>
      <c r="J1224" s="150" t="str">
        <f t="shared" si="64"/>
        <v>35</v>
      </c>
      <c r="K1224" s="38" t="str">
        <f>IF(ISBLANK('Model Participation Data'!$L$56),"-",'Model Participation Data'!$L$56)</f>
        <v>-</v>
      </c>
      <c r="L1224" s="39" t="str">
        <f>IF(ISBLANK('Model Participation Data'!$M$56),"-",'Model Participation Data'!$M$56)</f>
        <v>-</v>
      </c>
      <c r="M1224" s="43">
        <f>IF(ISNA(SUMIFS(INDEX('Model Participation Data'!$N$8:$DX$57,0,MATCH(CONCATENATE($J1224,M$6),'Model Participation Data'!$N$6:$DX$6,0)),'Model Participation Data'!$B$8:$B$57,$C1224,'Model Participation Data'!$C$8:$C$57,$D1224)),"-",SUMIFS(INDEX('Model Participation Data'!$N$8:$DX$57,0,MATCH(CONCATENATE($J1224,M$6),'Model Participation Data'!$N$6:$DX$6,0)),'Model Participation Data'!$B$8:$B$57,$C1224,'Model Participation Data'!$C$8:$C$57,$D1224))</f>
        <v>0</v>
      </c>
      <c r="N1224" s="43">
        <f>IF(ISNA(SUMIFS(INDEX('Model Participation Data'!$N$8:$DX$57,0,MATCH(CONCATENATE($J1224,N$6),'Model Participation Data'!$N$6:$DX$6,0)),'Model Participation Data'!$B$8:$B$57,$C1224,'Model Participation Data'!$C$8:$C$57,$D1224)),"-",SUMIFS(INDEX('Model Participation Data'!$N$8:$DX$57,0,MATCH(CONCATENATE($J1224,N$6),'Model Participation Data'!$N$6:$DX$6,0)),'Model Participation Data'!$B$8:$B$57,$C1224,'Model Participation Data'!$C$8:$C$57,$D1224))</f>
        <v>0</v>
      </c>
      <c r="O1224" s="154">
        <f>IF(ISNA(SUMIFS(INDEX('Model Participation Data'!$N$8:$DX$57,0,MATCH(CONCATENATE($J1224,O$6),'Model Participation Data'!$N$6:$DX$6,0)),'Model Participation Data'!$B$8:$B$57,$C1224,'Model Participation Data'!$C$8:$C$57,$D1224)),"-",SUMIFS(INDEX('Model Participation Data'!$N$8:$DX$57,0,MATCH(CONCATENATE($J1224,O$6),'Model Participation Data'!$N$6:$DX$6,0)),'Model Participation Data'!$B$8:$B$57,$C1224,'Model Participation Data'!$C$8:$C$57,$D1224))</f>
        <v>0</v>
      </c>
    </row>
    <row r="1225" spans="2:15" outlineLevel="1" x14ac:dyDescent="0.35">
      <c r="B1225" s="37" t="s">
        <v>80</v>
      </c>
      <c r="C1225" s="38" t="str">
        <f>IF(ISBLANK('Model Participation Data'!$B$56),"-",'Model Participation Data'!$B$56)</f>
        <v>-</v>
      </c>
      <c r="D1225" s="38" t="str">
        <f>IF(ISBLANK('Model Participation Data'!$C$56),"-",'Model Participation Data'!$C$56)</f>
        <v>-</v>
      </c>
      <c r="E1225" s="38" t="str">
        <f>IF(ISBLANK('Model Participation Data'!$D$56),"-",'Model Participation Data'!$D$56)</f>
        <v>-</v>
      </c>
      <c r="F1225" s="38" t="str">
        <f>IF(ISBLANK('Model Participation Data'!$E$56),"-",'Model Participation Data'!$E$56)</f>
        <v>-</v>
      </c>
      <c r="G1225" s="151" t="str">
        <f>IF(ISBLANK('Model Participation Data'!$F$56),"-",'Model Participation Data'!$F$56)</f>
        <v>-</v>
      </c>
      <c r="H1225" s="38">
        <v>3</v>
      </c>
      <c r="I1225" s="38" t="s">
        <v>65</v>
      </c>
      <c r="J1225" s="150" t="str">
        <f t="shared" si="64"/>
        <v>3Goal</v>
      </c>
      <c r="K1225" s="38" t="str">
        <f>IF(ISBLANK('Model Participation Data'!$L$56),"-",'Model Participation Data'!$L$56)</f>
        <v>-</v>
      </c>
      <c r="L1225" s="39" t="str">
        <f>IF(ISBLANK('Model Participation Data'!$M$56),"-",'Model Participation Data'!$M$56)</f>
        <v>-</v>
      </c>
      <c r="M1225" s="43" t="str">
        <f>IF(ISNA(SUMIFS(INDEX('Model Participation Data'!$N$8:$DX$57,0,MATCH(CONCATENATE($J1225,M$6),'Model Participation Data'!$N$6:$DX$6,0)),'Model Participation Data'!$B$8:$B$57,$C1225,'Model Participation Data'!$C$8:$C$57,$D1225)),"-",SUMIFS(INDEX('Model Participation Data'!$N$8:$DX$57,0,MATCH(CONCATENATE($J1225,M$6),'Model Participation Data'!$N$6:$DX$6,0)),'Model Participation Data'!$B$8:$B$57,$C1225,'Model Participation Data'!$C$8:$C$57,$D1225))</f>
        <v>-</v>
      </c>
      <c r="N1225" s="43" t="str">
        <f>IF(ISNA(SUMIFS(INDEX('Model Participation Data'!$N$8:$DX$57,0,MATCH(CONCATENATE($J1225,N$6),'Model Participation Data'!$N$6:$DX$6,0)),'Model Participation Data'!$B$8:$B$57,$C1225,'Model Participation Data'!$C$8:$C$57,$D1225)),"-",SUMIFS(INDEX('Model Participation Data'!$N$8:$DX$57,0,MATCH(CONCATENATE($J1225,N$6),'Model Participation Data'!$N$6:$DX$6,0)),'Model Participation Data'!$B$8:$B$57,$C1225,'Model Participation Data'!$C$8:$C$57,$D1225))</f>
        <v>-</v>
      </c>
      <c r="O1225" s="154">
        <f>IF(ISNA(SUMIFS(INDEX('Model Participation Data'!$N$8:$DX$57,0,MATCH(CONCATENATE($J1225,O$6),'Model Participation Data'!$N$6:$DX$6,0)),'Model Participation Data'!$B$8:$B$57,$C1225,'Model Participation Data'!$C$8:$C$57,$D1225)),"-",SUMIFS(INDEX('Model Participation Data'!$N$8:$DX$57,0,MATCH(CONCATENATE($J1225,O$6),'Model Participation Data'!$N$6:$DX$6,0)),'Model Participation Data'!$B$8:$B$57,$C1225,'Model Participation Data'!$C$8:$C$57,$D1225))</f>
        <v>0</v>
      </c>
    </row>
    <row r="1226" spans="2:15" outlineLevel="1" x14ac:dyDescent="0.35">
      <c r="B1226" s="37" t="s">
        <v>80</v>
      </c>
      <c r="C1226" s="38" t="str">
        <f>IF(ISBLANK('Model Participation Data'!$B$56),"-",'Model Participation Data'!$B$56)</f>
        <v>-</v>
      </c>
      <c r="D1226" s="38" t="str">
        <f>IF(ISBLANK('Model Participation Data'!$C$56),"-",'Model Participation Data'!$C$56)</f>
        <v>-</v>
      </c>
      <c r="E1226" s="38" t="str">
        <f>IF(ISBLANK('Model Participation Data'!$D$56),"-",'Model Participation Data'!$D$56)</f>
        <v>-</v>
      </c>
      <c r="F1226" s="38" t="str">
        <f>IF(ISBLANK('Model Participation Data'!$E$56),"-",'Model Participation Data'!$E$56)</f>
        <v>-</v>
      </c>
      <c r="G1226" s="151" t="str">
        <f>IF(ISBLANK('Model Participation Data'!$F$56),"-",'Model Participation Data'!$F$56)</f>
        <v>-</v>
      </c>
      <c r="H1226" s="38">
        <v>4</v>
      </c>
      <c r="I1226" s="38">
        <v>1</v>
      </c>
      <c r="J1226" s="150" t="str">
        <f t="shared" ref="J1226:J1231" si="65">CONCATENATE(H1226,I1226)</f>
        <v>41</v>
      </c>
      <c r="K1226" s="38" t="str">
        <f>IF(ISBLANK('Model Participation Data'!$L$56),"-",'Model Participation Data'!$L$56)</f>
        <v>-</v>
      </c>
      <c r="L1226" s="39" t="str">
        <f>IF(ISBLANK('Model Participation Data'!$M$56),"-",'Model Participation Data'!$M$56)</f>
        <v>-</v>
      </c>
      <c r="M1226" s="43">
        <f>IF(ISNA(SUMIFS(INDEX('Model Participation Data'!$N$8:$DX$57,0,MATCH(CONCATENATE($J1226,M$6),'Model Participation Data'!$N$6:$DX$6,0)),'Model Participation Data'!$B$8:$B$57,$C1226,'Model Participation Data'!$C$8:$C$57,$D1226)),"-",SUMIFS(INDEX('Model Participation Data'!$N$8:$DX$57,0,MATCH(CONCATENATE($J1226,M$6),'Model Participation Data'!$N$6:$DX$6,0)),'Model Participation Data'!$B$8:$B$57,$C1226,'Model Participation Data'!$C$8:$C$57,$D1226))</f>
        <v>0</v>
      </c>
      <c r="N1226" s="43">
        <f>IF(ISNA(SUMIFS(INDEX('Model Participation Data'!$N$8:$DX$57,0,MATCH(CONCATENATE($J1226,N$6),'Model Participation Data'!$N$6:$DX$6,0)),'Model Participation Data'!$B$8:$B$57,$C1226,'Model Participation Data'!$C$8:$C$57,$D1226)),"-",SUMIFS(INDEX('Model Participation Data'!$N$8:$DX$57,0,MATCH(CONCATENATE($J1226,N$6),'Model Participation Data'!$N$6:$DX$6,0)),'Model Participation Data'!$B$8:$B$57,$C1226,'Model Participation Data'!$C$8:$C$57,$D1226))</f>
        <v>0</v>
      </c>
      <c r="O1226" s="154">
        <f>IF(ISNA(SUMIFS(INDEX('Model Participation Data'!$N$8:$DX$57,0,MATCH(CONCATENATE($J1226,O$6),'Model Participation Data'!$N$6:$DX$6,0)),'Model Participation Data'!$B$8:$B$57,$C1226,'Model Participation Data'!$C$8:$C$57,$D1226)),"-",SUMIFS(INDEX('Model Participation Data'!$N$8:$DX$57,0,MATCH(CONCATENATE($J1226,O$6),'Model Participation Data'!$N$6:$DX$6,0)),'Model Participation Data'!$B$8:$B$57,$C1226,'Model Participation Data'!$C$8:$C$57,$D1226))</f>
        <v>0</v>
      </c>
    </row>
    <row r="1227" spans="2:15" outlineLevel="1" x14ac:dyDescent="0.35">
      <c r="B1227" s="37" t="s">
        <v>80</v>
      </c>
      <c r="C1227" s="38" t="str">
        <f>IF(ISBLANK('Model Participation Data'!$B$56),"-",'Model Participation Data'!$B$56)</f>
        <v>-</v>
      </c>
      <c r="D1227" s="38" t="str">
        <f>IF(ISBLANK('Model Participation Data'!$C$56),"-",'Model Participation Data'!$C$56)</f>
        <v>-</v>
      </c>
      <c r="E1227" s="38" t="str">
        <f>IF(ISBLANK('Model Participation Data'!$D$56),"-",'Model Participation Data'!$D$56)</f>
        <v>-</v>
      </c>
      <c r="F1227" s="38" t="str">
        <f>IF(ISBLANK('Model Participation Data'!$E$56),"-",'Model Participation Data'!$E$56)</f>
        <v>-</v>
      </c>
      <c r="G1227" s="151" t="str">
        <f>IF(ISBLANK('Model Participation Data'!$F$56),"-",'Model Participation Data'!$F$56)</f>
        <v>-</v>
      </c>
      <c r="H1227" s="38">
        <v>4</v>
      </c>
      <c r="I1227" s="38">
        <v>2</v>
      </c>
      <c r="J1227" s="150" t="str">
        <f t="shared" si="65"/>
        <v>42</v>
      </c>
      <c r="K1227" s="38" t="str">
        <f>IF(ISBLANK('Model Participation Data'!$L$56),"-",'Model Participation Data'!$L$56)</f>
        <v>-</v>
      </c>
      <c r="L1227" s="39" t="str">
        <f>IF(ISBLANK('Model Participation Data'!$M$56),"-",'Model Participation Data'!$M$56)</f>
        <v>-</v>
      </c>
      <c r="M1227" s="43">
        <f>IF(ISNA(SUMIFS(INDEX('Model Participation Data'!$N$8:$DX$57,0,MATCH(CONCATENATE($J1227,M$6),'Model Participation Data'!$N$6:$DX$6,0)),'Model Participation Data'!$B$8:$B$57,$C1227,'Model Participation Data'!$C$8:$C$57,$D1227)),"-",SUMIFS(INDEX('Model Participation Data'!$N$8:$DX$57,0,MATCH(CONCATENATE($J1227,M$6),'Model Participation Data'!$N$6:$DX$6,0)),'Model Participation Data'!$B$8:$B$57,$C1227,'Model Participation Data'!$C$8:$C$57,$D1227))</f>
        <v>0</v>
      </c>
      <c r="N1227" s="43">
        <f>IF(ISNA(SUMIFS(INDEX('Model Participation Data'!$N$8:$DX$57,0,MATCH(CONCATENATE($J1227,N$6),'Model Participation Data'!$N$6:$DX$6,0)),'Model Participation Data'!$B$8:$B$57,$C1227,'Model Participation Data'!$C$8:$C$57,$D1227)),"-",SUMIFS(INDEX('Model Participation Data'!$N$8:$DX$57,0,MATCH(CONCATENATE($J1227,N$6),'Model Participation Data'!$N$6:$DX$6,0)),'Model Participation Data'!$B$8:$B$57,$C1227,'Model Participation Data'!$C$8:$C$57,$D1227))</f>
        <v>0</v>
      </c>
      <c r="O1227" s="154">
        <f>IF(ISNA(SUMIFS(INDEX('Model Participation Data'!$N$8:$DX$57,0,MATCH(CONCATENATE($J1227,O$6),'Model Participation Data'!$N$6:$DX$6,0)),'Model Participation Data'!$B$8:$B$57,$C1227,'Model Participation Data'!$C$8:$C$57,$D1227)),"-",SUMIFS(INDEX('Model Participation Data'!$N$8:$DX$57,0,MATCH(CONCATENATE($J1227,O$6),'Model Participation Data'!$N$6:$DX$6,0)),'Model Participation Data'!$B$8:$B$57,$C1227,'Model Participation Data'!$C$8:$C$57,$D1227))</f>
        <v>0</v>
      </c>
    </row>
    <row r="1228" spans="2:15" outlineLevel="1" x14ac:dyDescent="0.35">
      <c r="B1228" s="37" t="s">
        <v>80</v>
      </c>
      <c r="C1228" s="38" t="str">
        <f>IF(ISBLANK('Model Participation Data'!$B$56),"-",'Model Participation Data'!$B$56)</f>
        <v>-</v>
      </c>
      <c r="D1228" s="38" t="str">
        <f>IF(ISBLANK('Model Participation Data'!$C$56),"-",'Model Participation Data'!$C$56)</f>
        <v>-</v>
      </c>
      <c r="E1228" s="38" t="str">
        <f>IF(ISBLANK('Model Participation Data'!$D$56),"-",'Model Participation Data'!$D$56)</f>
        <v>-</v>
      </c>
      <c r="F1228" s="38" t="str">
        <f>IF(ISBLANK('Model Participation Data'!$E$56),"-",'Model Participation Data'!$E$56)</f>
        <v>-</v>
      </c>
      <c r="G1228" s="151" t="str">
        <f>IF(ISBLANK('Model Participation Data'!$F$56),"-",'Model Participation Data'!$F$56)</f>
        <v>-</v>
      </c>
      <c r="H1228" s="38">
        <v>4</v>
      </c>
      <c r="I1228" s="38">
        <v>3</v>
      </c>
      <c r="J1228" s="150" t="str">
        <f t="shared" si="65"/>
        <v>43</v>
      </c>
      <c r="K1228" s="38" t="str">
        <f>IF(ISBLANK('Model Participation Data'!$L$56),"-",'Model Participation Data'!$L$56)</f>
        <v>-</v>
      </c>
      <c r="L1228" s="39" t="str">
        <f>IF(ISBLANK('Model Participation Data'!$M$56),"-",'Model Participation Data'!$M$56)</f>
        <v>-</v>
      </c>
      <c r="M1228" s="43">
        <f>IF(ISNA(SUMIFS(INDEX('Model Participation Data'!$N$8:$DX$57,0,MATCH(CONCATENATE($J1228,M$6),'Model Participation Data'!$N$6:$DX$6,0)),'Model Participation Data'!$B$8:$B$57,$C1228,'Model Participation Data'!$C$8:$C$57,$D1228)),"-",SUMIFS(INDEX('Model Participation Data'!$N$8:$DX$57,0,MATCH(CONCATENATE($J1228,M$6),'Model Participation Data'!$N$6:$DX$6,0)),'Model Participation Data'!$B$8:$B$57,$C1228,'Model Participation Data'!$C$8:$C$57,$D1228))</f>
        <v>0</v>
      </c>
      <c r="N1228" s="43">
        <f>IF(ISNA(SUMIFS(INDEX('Model Participation Data'!$N$8:$DX$57,0,MATCH(CONCATENATE($J1228,N$6),'Model Participation Data'!$N$6:$DX$6,0)),'Model Participation Data'!$B$8:$B$57,$C1228,'Model Participation Data'!$C$8:$C$57,$D1228)),"-",SUMIFS(INDEX('Model Participation Data'!$N$8:$DX$57,0,MATCH(CONCATENATE($J1228,N$6),'Model Participation Data'!$N$6:$DX$6,0)),'Model Participation Data'!$B$8:$B$57,$C1228,'Model Participation Data'!$C$8:$C$57,$D1228))</f>
        <v>0</v>
      </c>
      <c r="O1228" s="154">
        <f>IF(ISNA(SUMIFS(INDEX('Model Participation Data'!$N$8:$DX$57,0,MATCH(CONCATENATE($J1228,O$6),'Model Participation Data'!$N$6:$DX$6,0)),'Model Participation Data'!$B$8:$B$57,$C1228,'Model Participation Data'!$C$8:$C$57,$D1228)),"-",SUMIFS(INDEX('Model Participation Data'!$N$8:$DX$57,0,MATCH(CONCATENATE($J1228,O$6),'Model Participation Data'!$N$6:$DX$6,0)),'Model Participation Data'!$B$8:$B$57,$C1228,'Model Participation Data'!$C$8:$C$57,$D1228))</f>
        <v>0</v>
      </c>
    </row>
    <row r="1229" spans="2:15" outlineLevel="1" x14ac:dyDescent="0.35">
      <c r="B1229" s="37" t="s">
        <v>80</v>
      </c>
      <c r="C1229" s="38" t="str">
        <f>IF(ISBLANK('Model Participation Data'!$B$56),"-",'Model Participation Data'!$B$56)</f>
        <v>-</v>
      </c>
      <c r="D1229" s="38" t="str">
        <f>IF(ISBLANK('Model Participation Data'!$C$56),"-",'Model Participation Data'!$C$56)</f>
        <v>-</v>
      </c>
      <c r="E1229" s="38" t="str">
        <f>IF(ISBLANK('Model Participation Data'!$D$56),"-",'Model Participation Data'!$D$56)</f>
        <v>-</v>
      </c>
      <c r="F1229" s="38" t="str">
        <f>IF(ISBLANK('Model Participation Data'!$E$56),"-",'Model Participation Data'!$E$56)</f>
        <v>-</v>
      </c>
      <c r="G1229" s="151" t="str">
        <f>IF(ISBLANK('Model Participation Data'!$F$56),"-",'Model Participation Data'!$F$56)</f>
        <v>-</v>
      </c>
      <c r="H1229" s="38">
        <v>4</v>
      </c>
      <c r="I1229" s="38">
        <v>4</v>
      </c>
      <c r="J1229" s="150" t="str">
        <f t="shared" si="65"/>
        <v>44</v>
      </c>
      <c r="K1229" s="38" t="str">
        <f>IF(ISBLANK('Model Participation Data'!$L$56),"-",'Model Participation Data'!$L$56)</f>
        <v>-</v>
      </c>
      <c r="L1229" s="39" t="str">
        <f>IF(ISBLANK('Model Participation Data'!$M$56),"-",'Model Participation Data'!$M$56)</f>
        <v>-</v>
      </c>
      <c r="M1229" s="43">
        <f>IF(ISNA(SUMIFS(INDEX('Model Participation Data'!$N$8:$DX$57,0,MATCH(CONCATENATE($J1229,M$6),'Model Participation Data'!$N$6:$DX$6,0)),'Model Participation Data'!$B$8:$B$57,$C1229,'Model Participation Data'!$C$8:$C$57,$D1229)),"-",SUMIFS(INDEX('Model Participation Data'!$N$8:$DX$57,0,MATCH(CONCATENATE($J1229,M$6),'Model Participation Data'!$N$6:$DX$6,0)),'Model Participation Data'!$B$8:$B$57,$C1229,'Model Participation Data'!$C$8:$C$57,$D1229))</f>
        <v>0</v>
      </c>
      <c r="N1229" s="43">
        <f>IF(ISNA(SUMIFS(INDEX('Model Participation Data'!$N$8:$DX$57,0,MATCH(CONCATENATE($J1229,N$6),'Model Participation Data'!$N$6:$DX$6,0)),'Model Participation Data'!$B$8:$B$57,$C1229,'Model Participation Data'!$C$8:$C$57,$D1229)),"-",SUMIFS(INDEX('Model Participation Data'!$N$8:$DX$57,0,MATCH(CONCATENATE($J1229,N$6),'Model Participation Data'!$N$6:$DX$6,0)),'Model Participation Data'!$B$8:$B$57,$C1229,'Model Participation Data'!$C$8:$C$57,$D1229))</f>
        <v>0</v>
      </c>
      <c r="O1229" s="154">
        <f>IF(ISNA(SUMIFS(INDEX('Model Participation Data'!$N$8:$DX$57,0,MATCH(CONCATENATE($J1229,O$6),'Model Participation Data'!$N$6:$DX$6,0)),'Model Participation Data'!$B$8:$B$57,$C1229,'Model Participation Data'!$C$8:$C$57,$D1229)),"-",SUMIFS(INDEX('Model Participation Data'!$N$8:$DX$57,0,MATCH(CONCATENATE($J1229,O$6),'Model Participation Data'!$N$6:$DX$6,0)),'Model Participation Data'!$B$8:$B$57,$C1229,'Model Participation Data'!$C$8:$C$57,$D1229))</f>
        <v>0</v>
      </c>
    </row>
    <row r="1230" spans="2:15" outlineLevel="1" x14ac:dyDescent="0.35">
      <c r="B1230" s="37" t="s">
        <v>80</v>
      </c>
      <c r="C1230" s="38" t="str">
        <f>IF(ISBLANK('Model Participation Data'!$B$56),"-",'Model Participation Data'!$B$56)</f>
        <v>-</v>
      </c>
      <c r="D1230" s="38" t="str">
        <f>IF(ISBLANK('Model Participation Data'!$C$56),"-",'Model Participation Data'!$C$56)</f>
        <v>-</v>
      </c>
      <c r="E1230" s="38" t="str">
        <f>IF(ISBLANK('Model Participation Data'!$D$56),"-",'Model Participation Data'!$D$56)</f>
        <v>-</v>
      </c>
      <c r="F1230" s="38" t="str">
        <f>IF(ISBLANK('Model Participation Data'!$E$56),"-",'Model Participation Data'!$E$56)</f>
        <v>-</v>
      </c>
      <c r="G1230" s="151" t="str">
        <f>IF(ISBLANK('Model Participation Data'!$F$56),"-",'Model Participation Data'!$F$56)</f>
        <v>-</v>
      </c>
      <c r="H1230" s="38">
        <v>4</v>
      </c>
      <c r="I1230" s="38">
        <v>5</v>
      </c>
      <c r="J1230" s="150" t="str">
        <f t="shared" si="65"/>
        <v>45</v>
      </c>
      <c r="K1230" s="38" t="str">
        <f>IF(ISBLANK('Model Participation Data'!$L$56),"-",'Model Participation Data'!$L$56)</f>
        <v>-</v>
      </c>
      <c r="L1230" s="39" t="str">
        <f>IF(ISBLANK('Model Participation Data'!$M$56),"-",'Model Participation Data'!$M$56)</f>
        <v>-</v>
      </c>
      <c r="M1230" s="43">
        <f>IF(ISNA(SUMIFS(INDEX('Model Participation Data'!$N$8:$DX$57,0,MATCH(CONCATENATE($J1230,M$6),'Model Participation Data'!$N$6:$DX$6,0)),'Model Participation Data'!$B$8:$B$57,$C1230,'Model Participation Data'!$C$8:$C$57,$D1230)),"-",SUMIFS(INDEX('Model Participation Data'!$N$8:$DX$57,0,MATCH(CONCATENATE($J1230,M$6),'Model Participation Data'!$N$6:$DX$6,0)),'Model Participation Data'!$B$8:$B$57,$C1230,'Model Participation Data'!$C$8:$C$57,$D1230))</f>
        <v>0</v>
      </c>
      <c r="N1230" s="43">
        <f>IF(ISNA(SUMIFS(INDEX('Model Participation Data'!$N$8:$DX$57,0,MATCH(CONCATENATE($J1230,N$6),'Model Participation Data'!$N$6:$DX$6,0)),'Model Participation Data'!$B$8:$B$57,$C1230,'Model Participation Data'!$C$8:$C$57,$D1230)),"-",SUMIFS(INDEX('Model Participation Data'!$N$8:$DX$57,0,MATCH(CONCATENATE($J1230,N$6),'Model Participation Data'!$N$6:$DX$6,0)),'Model Participation Data'!$B$8:$B$57,$C1230,'Model Participation Data'!$C$8:$C$57,$D1230))</f>
        <v>0</v>
      </c>
      <c r="O1230" s="154">
        <f>IF(ISNA(SUMIFS(INDEX('Model Participation Data'!$N$8:$DX$57,0,MATCH(CONCATENATE($J1230,O$6),'Model Participation Data'!$N$6:$DX$6,0)),'Model Participation Data'!$B$8:$B$57,$C1230,'Model Participation Data'!$C$8:$C$57,$D1230)),"-",SUMIFS(INDEX('Model Participation Data'!$N$8:$DX$57,0,MATCH(CONCATENATE($J1230,O$6),'Model Participation Data'!$N$6:$DX$6,0)),'Model Participation Data'!$B$8:$B$57,$C1230,'Model Participation Data'!$C$8:$C$57,$D1230))</f>
        <v>0</v>
      </c>
    </row>
    <row r="1231" spans="2:15" outlineLevel="1" x14ac:dyDescent="0.35">
      <c r="B1231" s="37" t="s">
        <v>80</v>
      </c>
      <c r="C1231" s="38" t="str">
        <f>IF(ISBLANK('Model Participation Data'!$B$56),"-",'Model Participation Data'!$B$56)</f>
        <v>-</v>
      </c>
      <c r="D1231" s="38" t="str">
        <f>IF(ISBLANK('Model Participation Data'!$C$56),"-",'Model Participation Data'!$C$56)</f>
        <v>-</v>
      </c>
      <c r="E1231" s="38" t="str">
        <f>IF(ISBLANK('Model Participation Data'!$D$56),"-",'Model Participation Data'!$D$56)</f>
        <v>-</v>
      </c>
      <c r="F1231" s="38" t="str">
        <f>IF(ISBLANK('Model Participation Data'!$E$56),"-",'Model Participation Data'!$E$56)</f>
        <v>-</v>
      </c>
      <c r="G1231" s="151" t="str">
        <f>IF(ISBLANK('Model Participation Data'!$F$56),"-",'Model Participation Data'!$F$56)</f>
        <v>-</v>
      </c>
      <c r="H1231" s="38">
        <v>4</v>
      </c>
      <c r="I1231" s="38" t="s">
        <v>65</v>
      </c>
      <c r="J1231" s="150" t="str">
        <f t="shared" si="65"/>
        <v>4Goal</v>
      </c>
      <c r="K1231" s="38" t="str">
        <f>IF(ISBLANK('Model Participation Data'!$L$56),"-",'Model Participation Data'!$L$56)</f>
        <v>-</v>
      </c>
      <c r="L1231" s="39" t="str">
        <f>IF(ISBLANK('Model Participation Data'!$M$56),"-",'Model Participation Data'!$M$56)</f>
        <v>-</v>
      </c>
      <c r="M1231" s="43" t="str">
        <f>IF(ISNA(SUMIFS(INDEX('Model Participation Data'!$N$8:$DX$57,0,MATCH(CONCATENATE($J1231,M$6),'Model Participation Data'!$N$6:$DX$6,0)),'Model Participation Data'!$B$8:$B$57,$C1231,'Model Participation Data'!$C$8:$C$57,$D1231)),"-",SUMIFS(INDEX('Model Participation Data'!$N$8:$DX$57,0,MATCH(CONCATENATE($J1231,M$6),'Model Participation Data'!$N$6:$DX$6,0)),'Model Participation Data'!$B$8:$B$57,$C1231,'Model Participation Data'!$C$8:$C$57,$D1231))</f>
        <v>-</v>
      </c>
      <c r="N1231" s="43" t="str">
        <f>IF(ISNA(SUMIFS(INDEX('Model Participation Data'!$N$8:$DX$57,0,MATCH(CONCATENATE($J1231,N$6),'Model Participation Data'!$N$6:$DX$6,0)),'Model Participation Data'!$B$8:$B$57,$C1231,'Model Participation Data'!$C$8:$C$57,$D1231)),"-",SUMIFS(INDEX('Model Participation Data'!$N$8:$DX$57,0,MATCH(CONCATENATE($J1231,N$6),'Model Participation Data'!$N$6:$DX$6,0)),'Model Participation Data'!$B$8:$B$57,$C1231,'Model Participation Data'!$C$8:$C$57,$D1231))</f>
        <v>-</v>
      </c>
      <c r="O1231" s="154">
        <f>IF(ISNA(SUMIFS(INDEX('Model Participation Data'!$N$8:$DX$57,0,MATCH(CONCATENATE($J1231,O$6),'Model Participation Data'!$N$6:$DX$6,0)),'Model Participation Data'!$B$8:$B$57,$C1231,'Model Participation Data'!$C$8:$C$57,$D1231)),"-",SUMIFS(INDEX('Model Participation Data'!$N$8:$DX$57,0,MATCH(CONCATENATE($J1231,O$6),'Model Participation Data'!$N$6:$DX$6,0)),'Model Participation Data'!$B$8:$B$57,$C1231,'Model Participation Data'!$C$8:$C$57,$D1231))</f>
        <v>0</v>
      </c>
    </row>
    <row r="1232" spans="2:15" outlineLevel="1" x14ac:dyDescent="0.35">
      <c r="B1232" s="37" t="s">
        <v>80</v>
      </c>
      <c r="C1232" s="38" t="str">
        <f>IF(ISBLANK('Model Participation Data'!$B$57),"-",'Model Participation Data'!$B$57)</f>
        <v>-</v>
      </c>
      <c r="D1232" s="38" t="str">
        <f>IF(ISBLANK('Model Participation Data'!$C$57),"-",'Model Participation Data'!$C$57)</f>
        <v>-</v>
      </c>
      <c r="E1232" s="38" t="str">
        <f>IF(ISBLANK('Model Participation Data'!$D$57),"-",'Model Participation Data'!$D$57)</f>
        <v>-</v>
      </c>
      <c r="F1232" s="38" t="str">
        <f>IF(ISBLANK('Model Participation Data'!$E$57),"-",'Model Participation Data'!$E$57)</f>
        <v>-</v>
      </c>
      <c r="G1232" s="151" t="str">
        <f>IF(ISBLANK('Model Participation Data'!$F$57),"-",'Model Participation Data'!$F$57)</f>
        <v>-</v>
      </c>
      <c r="H1232" s="38" t="s">
        <v>64</v>
      </c>
      <c r="I1232" s="38" t="s">
        <v>64</v>
      </c>
      <c r="J1232" s="150" t="str">
        <f t="shared" si="64"/>
        <v>BaselineBaseline</v>
      </c>
      <c r="K1232" s="38" t="str">
        <f>IF(ISBLANK('Model Participation Data'!$L$57),"-",'Model Participation Data'!$L$57)</f>
        <v>-</v>
      </c>
      <c r="L1232" s="39" t="str">
        <f>IF(ISBLANK('Model Participation Data'!$M$57),"-",'Model Participation Data'!$M$57)</f>
        <v>-</v>
      </c>
      <c r="M1232" s="43">
        <f>IF(ISNA(SUMIFS(INDEX('Model Participation Data'!$N$8:$DX$57,0,MATCH(CONCATENATE($J1232,M$6),'Model Participation Data'!$N$6:$DX$6,0)),'Model Participation Data'!$B$8:$B$57,$C1232,'Model Participation Data'!$C$8:$C$57,$D1232)),"-",SUMIFS(INDEX('Model Participation Data'!$N$8:$DX$57,0,MATCH(CONCATENATE($J1232,M$6),'Model Participation Data'!$N$6:$DX$6,0)),'Model Participation Data'!$B$8:$B$57,$C1232,'Model Participation Data'!$C$8:$C$57,$D1232))</f>
        <v>0</v>
      </c>
      <c r="N1232" s="43">
        <f>IF(ISNA(SUMIFS(INDEX('Model Participation Data'!$N$8:$DX$57,0,MATCH(CONCATENATE($J1232,N$6),'Model Participation Data'!$N$6:$DX$6,0)),'Model Participation Data'!$B$8:$B$57,$C1232,'Model Participation Data'!$C$8:$C$57,$D1232)),"-",SUMIFS(INDEX('Model Participation Data'!$N$8:$DX$57,0,MATCH(CONCATENATE($J1232,N$6),'Model Participation Data'!$N$6:$DX$6,0)),'Model Participation Data'!$B$8:$B$57,$C1232,'Model Participation Data'!$C$8:$C$57,$D1232))</f>
        <v>0</v>
      </c>
      <c r="O1232" s="154">
        <f>IF(ISNA(SUMIFS(INDEX('Model Participation Data'!$N$8:$DX$57,0,MATCH(CONCATENATE($J1232,O$6),'Model Participation Data'!$N$6:$DX$6,0)),'Model Participation Data'!$B$8:$B$57,$C1232,'Model Participation Data'!$C$8:$C$57,$D1232)),"-",SUMIFS(INDEX('Model Participation Data'!$N$8:$DX$57,0,MATCH(CONCATENATE($J1232,O$6),'Model Participation Data'!$N$6:$DX$6,0)),'Model Participation Data'!$B$8:$B$57,$C1232,'Model Participation Data'!$C$8:$C$57,$D1232))</f>
        <v>0</v>
      </c>
    </row>
    <row r="1233" spans="2:15" outlineLevel="1" x14ac:dyDescent="0.35">
      <c r="B1233" s="37" t="s">
        <v>80</v>
      </c>
      <c r="C1233" s="38" t="str">
        <f>IF(ISBLANK('Model Participation Data'!$B$57),"-",'Model Participation Data'!$B$57)</f>
        <v>-</v>
      </c>
      <c r="D1233" s="38" t="str">
        <f>IF(ISBLANK('Model Participation Data'!$C$57),"-",'Model Participation Data'!$C$57)</f>
        <v>-</v>
      </c>
      <c r="E1233" s="38" t="str">
        <f>IF(ISBLANK('Model Participation Data'!$D$57),"-",'Model Participation Data'!$D$57)</f>
        <v>-</v>
      </c>
      <c r="F1233" s="38" t="str">
        <f>IF(ISBLANK('Model Participation Data'!$E$57),"-",'Model Participation Data'!$E$57)</f>
        <v>-</v>
      </c>
      <c r="G1233" s="151" t="str">
        <f>IF(ISBLANK('Model Participation Data'!$F$57),"-",'Model Participation Data'!$F$57)</f>
        <v>-</v>
      </c>
      <c r="H1233" s="38">
        <v>1</v>
      </c>
      <c r="I1233" s="38">
        <v>1</v>
      </c>
      <c r="J1233" s="150" t="str">
        <f t="shared" si="64"/>
        <v>11</v>
      </c>
      <c r="K1233" s="38" t="str">
        <f>IF(ISBLANK('Model Participation Data'!$L$57),"-",'Model Participation Data'!$L$57)</f>
        <v>-</v>
      </c>
      <c r="L1233" s="39" t="str">
        <f>IF(ISBLANK('Model Participation Data'!$M$57),"-",'Model Participation Data'!$M$57)</f>
        <v>-</v>
      </c>
      <c r="M1233" s="43">
        <f>IF(ISNA(SUMIFS(INDEX('Model Participation Data'!$N$8:$DX$57,0,MATCH(CONCATENATE($J1233,M$6),'Model Participation Data'!$N$6:$DX$6,0)),'Model Participation Data'!$B$8:$B$57,$C1233,'Model Participation Data'!$C$8:$C$57,$D1233)),"-",SUMIFS(INDEX('Model Participation Data'!$N$8:$DX$57,0,MATCH(CONCATENATE($J1233,M$6),'Model Participation Data'!$N$6:$DX$6,0)),'Model Participation Data'!$B$8:$B$57,$C1233,'Model Participation Data'!$C$8:$C$57,$D1233))</f>
        <v>0</v>
      </c>
      <c r="N1233" s="43">
        <f>IF(ISNA(SUMIFS(INDEX('Model Participation Data'!$N$8:$DX$57,0,MATCH(CONCATENATE($J1233,N$6),'Model Participation Data'!$N$6:$DX$6,0)),'Model Participation Data'!$B$8:$B$57,$C1233,'Model Participation Data'!$C$8:$C$57,$D1233)),"-",SUMIFS(INDEX('Model Participation Data'!$N$8:$DX$57,0,MATCH(CONCATENATE($J1233,N$6),'Model Participation Data'!$N$6:$DX$6,0)),'Model Participation Data'!$B$8:$B$57,$C1233,'Model Participation Data'!$C$8:$C$57,$D1233))</f>
        <v>0</v>
      </c>
      <c r="O1233" s="154">
        <f>IF(ISNA(SUMIFS(INDEX('Model Participation Data'!$N$8:$DX$57,0,MATCH(CONCATENATE($J1233,O$6),'Model Participation Data'!$N$6:$DX$6,0)),'Model Participation Data'!$B$8:$B$57,$C1233,'Model Participation Data'!$C$8:$C$57,$D1233)),"-",SUMIFS(INDEX('Model Participation Data'!$N$8:$DX$57,0,MATCH(CONCATENATE($J1233,O$6),'Model Participation Data'!$N$6:$DX$6,0)),'Model Participation Data'!$B$8:$B$57,$C1233,'Model Participation Data'!$C$8:$C$57,$D1233))</f>
        <v>0</v>
      </c>
    </row>
    <row r="1234" spans="2:15" outlineLevel="1" x14ac:dyDescent="0.35">
      <c r="B1234" s="37" t="s">
        <v>80</v>
      </c>
      <c r="C1234" s="38" t="str">
        <f>IF(ISBLANK('Model Participation Data'!$B$57),"-",'Model Participation Data'!$B$57)</f>
        <v>-</v>
      </c>
      <c r="D1234" s="38" t="str">
        <f>IF(ISBLANK('Model Participation Data'!$C$57),"-",'Model Participation Data'!$C$57)</f>
        <v>-</v>
      </c>
      <c r="E1234" s="38" t="str">
        <f>IF(ISBLANK('Model Participation Data'!$D$57),"-",'Model Participation Data'!$D$57)</f>
        <v>-</v>
      </c>
      <c r="F1234" s="38" t="str">
        <f>IF(ISBLANK('Model Participation Data'!$E$57),"-",'Model Participation Data'!$E$57)</f>
        <v>-</v>
      </c>
      <c r="G1234" s="151" t="str">
        <f>IF(ISBLANK('Model Participation Data'!$F$57),"-",'Model Participation Data'!$F$57)</f>
        <v>-</v>
      </c>
      <c r="H1234" s="38">
        <v>1</v>
      </c>
      <c r="I1234" s="38">
        <v>2</v>
      </c>
      <c r="J1234" s="150" t="str">
        <f t="shared" si="64"/>
        <v>12</v>
      </c>
      <c r="K1234" s="38" t="str">
        <f>IF(ISBLANK('Model Participation Data'!$L$57),"-",'Model Participation Data'!$L$57)</f>
        <v>-</v>
      </c>
      <c r="L1234" s="39" t="str">
        <f>IF(ISBLANK('Model Participation Data'!$M$57),"-",'Model Participation Data'!$M$57)</f>
        <v>-</v>
      </c>
      <c r="M1234" s="43">
        <f>IF(ISNA(SUMIFS(INDEX('Model Participation Data'!$N$8:$DX$57,0,MATCH(CONCATENATE($J1234,M$6),'Model Participation Data'!$N$6:$DX$6,0)),'Model Participation Data'!$B$8:$B$57,$C1234,'Model Participation Data'!$C$8:$C$57,$D1234)),"-",SUMIFS(INDEX('Model Participation Data'!$N$8:$DX$57,0,MATCH(CONCATENATE($J1234,M$6),'Model Participation Data'!$N$6:$DX$6,0)),'Model Participation Data'!$B$8:$B$57,$C1234,'Model Participation Data'!$C$8:$C$57,$D1234))</f>
        <v>0</v>
      </c>
      <c r="N1234" s="43">
        <f>IF(ISNA(SUMIFS(INDEX('Model Participation Data'!$N$8:$DX$57,0,MATCH(CONCATENATE($J1234,N$6),'Model Participation Data'!$N$6:$DX$6,0)),'Model Participation Data'!$B$8:$B$57,$C1234,'Model Participation Data'!$C$8:$C$57,$D1234)),"-",SUMIFS(INDEX('Model Participation Data'!$N$8:$DX$57,0,MATCH(CONCATENATE($J1234,N$6),'Model Participation Data'!$N$6:$DX$6,0)),'Model Participation Data'!$B$8:$B$57,$C1234,'Model Participation Data'!$C$8:$C$57,$D1234))</f>
        <v>0</v>
      </c>
      <c r="O1234" s="154">
        <f>IF(ISNA(SUMIFS(INDEX('Model Participation Data'!$N$8:$DX$57,0,MATCH(CONCATENATE($J1234,O$6),'Model Participation Data'!$N$6:$DX$6,0)),'Model Participation Data'!$B$8:$B$57,$C1234,'Model Participation Data'!$C$8:$C$57,$D1234)),"-",SUMIFS(INDEX('Model Participation Data'!$N$8:$DX$57,0,MATCH(CONCATENATE($J1234,O$6),'Model Participation Data'!$N$6:$DX$6,0)),'Model Participation Data'!$B$8:$B$57,$C1234,'Model Participation Data'!$C$8:$C$57,$D1234))</f>
        <v>0</v>
      </c>
    </row>
    <row r="1235" spans="2:15" outlineLevel="1" x14ac:dyDescent="0.35">
      <c r="B1235" s="37" t="s">
        <v>80</v>
      </c>
      <c r="C1235" s="38" t="str">
        <f>IF(ISBLANK('Model Participation Data'!$B$57),"-",'Model Participation Data'!$B$57)</f>
        <v>-</v>
      </c>
      <c r="D1235" s="38" t="str">
        <f>IF(ISBLANK('Model Participation Data'!$C$57),"-",'Model Participation Data'!$C$57)</f>
        <v>-</v>
      </c>
      <c r="E1235" s="38" t="str">
        <f>IF(ISBLANK('Model Participation Data'!$D$57),"-",'Model Participation Data'!$D$57)</f>
        <v>-</v>
      </c>
      <c r="F1235" s="38" t="str">
        <f>IF(ISBLANK('Model Participation Data'!$E$57),"-",'Model Participation Data'!$E$57)</f>
        <v>-</v>
      </c>
      <c r="G1235" s="151" t="str">
        <f>IF(ISBLANK('Model Participation Data'!$F$57),"-",'Model Participation Data'!$F$57)</f>
        <v>-</v>
      </c>
      <c r="H1235" s="38">
        <v>1</v>
      </c>
      <c r="I1235" s="38">
        <v>3</v>
      </c>
      <c r="J1235" s="150" t="str">
        <f t="shared" si="64"/>
        <v>13</v>
      </c>
      <c r="K1235" s="38" t="str">
        <f>IF(ISBLANK('Model Participation Data'!$L$57),"-",'Model Participation Data'!$L$57)</f>
        <v>-</v>
      </c>
      <c r="L1235" s="39" t="str">
        <f>IF(ISBLANK('Model Participation Data'!$M$57),"-",'Model Participation Data'!$M$57)</f>
        <v>-</v>
      </c>
      <c r="M1235" s="43">
        <f>IF(ISNA(SUMIFS(INDEX('Model Participation Data'!$N$8:$DX$57,0,MATCH(CONCATENATE($J1235,M$6),'Model Participation Data'!$N$6:$DX$6,0)),'Model Participation Data'!$B$8:$B$57,$C1235,'Model Participation Data'!$C$8:$C$57,$D1235)),"-",SUMIFS(INDEX('Model Participation Data'!$N$8:$DX$57,0,MATCH(CONCATENATE($J1235,M$6),'Model Participation Data'!$N$6:$DX$6,0)),'Model Participation Data'!$B$8:$B$57,$C1235,'Model Participation Data'!$C$8:$C$57,$D1235))</f>
        <v>0</v>
      </c>
      <c r="N1235" s="43">
        <f>IF(ISNA(SUMIFS(INDEX('Model Participation Data'!$N$8:$DX$57,0,MATCH(CONCATENATE($J1235,N$6),'Model Participation Data'!$N$6:$DX$6,0)),'Model Participation Data'!$B$8:$B$57,$C1235,'Model Participation Data'!$C$8:$C$57,$D1235)),"-",SUMIFS(INDEX('Model Participation Data'!$N$8:$DX$57,0,MATCH(CONCATENATE($J1235,N$6),'Model Participation Data'!$N$6:$DX$6,0)),'Model Participation Data'!$B$8:$B$57,$C1235,'Model Participation Data'!$C$8:$C$57,$D1235))</f>
        <v>0</v>
      </c>
      <c r="O1235" s="154">
        <f>IF(ISNA(SUMIFS(INDEX('Model Participation Data'!$N$8:$DX$57,0,MATCH(CONCATENATE($J1235,O$6),'Model Participation Data'!$N$6:$DX$6,0)),'Model Participation Data'!$B$8:$B$57,$C1235,'Model Participation Data'!$C$8:$C$57,$D1235)),"-",SUMIFS(INDEX('Model Participation Data'!$N$8:$DX$57,0,MATCH(CONCATENATE($J1235,O$6),'Model Participation Data'!$N$6:$DX$6,0)),'Model Participation Data'!$B$8:$B$57,$C1235,'Model Participation Data'!$C$8:$C$57,$D1235))</f>
        <v>0</v>
      </c>
    </row>
    <row r="1236" spans="2:15" outlineLevel="1" x14ac:dyDescent="0.35">
      <c r="B1236" s="37" t="s">
        <v>80</v>
      </c>
      <c r="C1236" s="38" t="str">
        <f>IF(ISBLANK('Model Participation Data'!$B$57),"-",'Model Participation Data'!$B$57)</f>
        <v>-</v>
      </c>
      <c r="D1236" s="38" t="str">
        <f>IF(ISBLANK('Model Participation Data'!$C$57),"-",'Model Participation Data'!$C$57)</f>
        <v>-</v>
      </c>
      <c r="E1236" s="38" t="str">
        <f>IF(ISBLANK('Model Participation Data'!$D$57),"-",'Model Participation Data'!$D$57)</f>
        <v>-</v>
      </c>
      <c r="F1236" s="38" t="str">
        <f>IF(ISBLANK('Model Participation Data'!$E$57),"-",'Model Participation Data'!$E$57)</f>
        <v>-</v>
      </c>
      <c r="G1236" s="151" t="str">
        <f>IF(ISBLANK('Model Participation Data'!$F$57),"-",'Model Participation Data'!$F$57)</f>
        <v>-</v>
      </c>
      <c r="H1236" s="38">
        <v>1</v>
      </c>
      <c r="I1236" s="38">
        <v>4</v>
      </c>
      <c r="J1236" s="150" t="str">
        <f t="shared" si="64"/>
        <v>14</v>
      </c>
      <c r="K1236" s="38" t="str">
        <f>IF(ISBLANK('Model Participation Data'!$L$57),"-",'Model Participation Data'!$L$57)</f>
        <v>-</v>
      </c>
      <c r="L1236" s="39" t="str">
        <f>IF(ISBLANK('Model Participation Data'!$M$57),"-",'Model Participation Data'!$M$57)</f>
        <v>-</v>
      </c>
      <c r="M1236" s="43">
        <f>IF(ISNA(SUMIFS(INDEX('Model Participation Data'!$N$8:$DX$57,0,MATCH(CONCATENATE($J1236,M$6),'Model Participation Data'!$N$6:$DX$6,0)),'Model Participation Data'!$B$8:$B$57,$C1236,'Model Participation Data'!$C$8:$C$57,$D1236)),"-",SUMIFS(INDEX('Model Participation Data'!$N$8:$DX$57,0,MATCH(CONCATENATE($J1236,M$6),'Model Participation Data'!$N$6:$DX$6,0)),'Model Participation Data'!$B$8:$B$57,$C1236,'Model Participation Data'!$C$8:$C$57,$D1236))</f>
        <v>0</v>
      </c>
      <c r="N1236" s="43">
        <f>IF(ISNA(SUMIFS(INDEX('Model Participation Data'!$N$8:$DX$57,0,MATCH(CONCATENATE($J1236,N$6),'Model Participation Data'!$N$6:$DX$6,0)),'Model Participation Data'!$B$8:$B$57,$C1236,'Model Participation Data'!$C$8:$C$57,$D1236)),"-",SUMIFS(INDEX('Model Participation Data'!$N$8:$DX$57,0,MATCH(CONCATENATE($J1236,N$6),'Model Participation Data'!$N$6:$DX$6,0)),'Model Participation Data'!$B$8:$B$57,$C1236,'Model Participation Data'!$C$8:$C$57,$D1236))</f>
        <v>0</v>
      </c>
      <c r="O1236" s="154">
        <f>IF(ISNA(SUMIFS(INDEX('Model Participation Data'!$N$8:$DX$57,0,MATCH(CONCATENATE($J1236,O$6),'Model Participation Data'!$N$6:$DX$6,0)),'Model Participation Data'!$B$8:$B$57,$C1236,'Model Participation Data'!$C$8:$C$57,$D1236)),"-",SUMIFS(INDEX('Model Participation Data'!$N$8:$DX$57,0,MATCH(CONCATENATE($J1236,O$6),'Model Participation Data'!$N$6:$DX$6,0)),'Model Participation Data'!$B$8:$B$57,$C1236,'Model Participation Data'!$C$8:$C$57,$D1236))</f>
        <v>0</v>
      </c>
    </row>
    <row r="1237" spans="2:15" outlineLevel="1" x14ac:dyDescent="0.35">
      <c r="B1237" s="37" t="s">
        <v>80</v>
      </c>
      <c r="C1237" s="38" t="str">
        <f>IF(ISBLANK('Model Participation Data'!$B$57),"-",'Model Participation Data'!$B$57)</f>
        <v>-</v>
      </c>
      <c r="D1237" s="38" t="str">
        <f>IF(ISBLANK('Model Participation Data'!$C$57),"-",'Model Participation Data'!$C$57)</f>
        <v>-</v>
      </c>
      <c r="E1237" s="38" t="str">
        <f>IF(ISBLANK('Model Participation Data'!$D$57),"-",'Model Participation Data'!$D$57)</f>
        <v>-</v>
      </c>
      <c r="F1237" s="38" t="str">
        <f>IF(ISBLANK('Model Participation Data'!$E$57),"-",'Model Participation Data'!$E$57)</f>
        <v>-</v>
      </c>
      <c r="G1237" s="151" t="str">
        <f>IF(ISBLANK('Model Participation Data'!$F$57),"-",'Model Participation Data'!$F$57)</f>
        <v>-</v>
      </c>
      <c r="H1237" s="38">
        <v>1</v>
      </c>
      <c r="I1237" s="38">
        <v>5</v>
      </c>
      <c r="J1237" s="150" t="str">
        <f t="shared" si="64"/>
        <v>15</v>
      </c>
      <c r="K1237" s="38" t="str">
        <f>IF(ISBLANK('Model Participation Data'!$L$57),"-",'Model Participation Data'!$L$57)</f>
        <v>-</v>
      </c>
      <c r="L1237" s="39" t="str">
        <f>IF(ISBLANK('Model Participation Data'!$M$57),"-",'Model Participation Data'!$M$57)</f>
        <v>-</v>
      </c>
      <c r="M1237" s="43">
        <f>IF(ISNA(SUMIFS(INDEX('Model Participation Data'!$N$8:$DX$57,0,MATCH(CONCATENATE($J1237,M$6),'Model Participation Data'!$N$6:$DX$6,0)),'Model Participation Data'!$B$8:$B$57,$C1237,'Model Participation Data'!$C$8:$C$57,$D1237)),"-",SUMIFS(INDEX('Model Participation Data'!$N$8:$DX$57,0,MATCH(CONCATENATE($J1237,M$6),'Model Participation Data'!$N$6:$DX$6,0)),'Model Participation Data'!$B$8:$B$57,$C1237,'Model Participation Data'!$C$8:$C$57,$D1237))</f>
        <v>0</v>
      </c>
      <c r="N1237" s="43">
        <f>IF(ISNA(SUMIFS(INDEX('Model Participation Data'!$N$8:$DX$57,0,MATCH(CONCATENATE($J1237,N$6),'Model Participation Data'!$N$6:$DX$6,0)),'Model Participation Data'!$B$8:$B$57,$C1237,'Model Participation Data'!$C$8:$C$57,$D1237)),"-",SUMIFS(INDEX('Model Participation Data'!$N$8:$DX$57,0,MATCH(CONCATENATE($J1237,N$6),'Model Participation Data'!$N$6:$DX$6,0)),'Model Participation Data'!$B$8:$B$57,$C1237,'Model Participation Data'!$C$8:$C$57,$D1237))</f>
        <v>0</v>
      </c>
      <c r="O1237" s="154">
        <f>IF(ISNA(SUMIFS(INDEX('Model Participation Data'!$N$8:$DX$57,0,MATCH(CONCATENATE($J1237,O$6),'Model Participation Data'!$N$6:$DX$6,0)),'Model Participation Data'!$B$8:$B$57,$C1237,'Model Participation Data'!$C$8:$C$57,$D1237)),"-",SUMIFS(INDEX('Model Participation Data'!$N$8:$DX$57,0,MATCH(CONCATENATE($J1237,O$6),'Model Participation Data'!$N$6:$DX$6,0)),'Model Participation Data'!$B$8:$B$57,$C1237,'Model Participation Data'!$C$8:$C$57,$D1237))</f>
        <v>0</v>
      </c>
    </row>
    <row r="1238" spans="2:15" outlineLevel="1" x14ac:dyDescent="0.35">
      <c r="B1238" s="37" t="s">
        <v>80</v>
      </c>
      <c r="C1238" s="38" t="str">
        <f>IF(ISBLANK('Model Participation Data'!$B$57),"-",'Model Participation Data'!$B$57)</f>
        <v>-</v>
      </c>
      <c r="D1238" s="38" t="str">
        <f>IF(ISBLANK('Model Participation Data'!$C$57),"-",'Model Participation Data'!$C$57)</f>
        <v>-</v>
      </c>
      <c r="E1238" s="38" t="str">
        <f>IF(ISBLANK('Model Participation Data'!$D$57),"-",'Model Participation Data'!$D$57)</f>
        <v>-</v>
      </c>
      <c r="F1238" s="38" t="str">
        <f>IF(ISBLANK('Model Participation Data'!$E$57),"-",'Model Participation Data'!$E$57)</f>
        <v>-</v>
      </c>
      <c r="G1238" s="151" t="str">
        <f>IF(ISBLANK('Model Participation Data'!$F$57),"-",'Model Participation Data'!$F$57)</f>
        <v>-</v>
      </c>
      <c r="H1238" s="38">
        <v>1</v>
      </c>
      <c r="I1238" s="38" t="s">
        <v>65</v>
      </c>
      <c r="J1238" s="150" t="str">
        <f t="shared" si="64"/>
        <v>1Goal</v>
      </c>
      <c r="K1238" s="38" t="str">
        <f>IF(ISBLANK('Model Participation Data'!$L$57),"-",'Model Participation Data'!$L$57)</f>
        <v>-</v>
      </c>
      <c r="L1238" s="39" t="str">
        <f>IF(ISBLANK('Model Participation Data'!$M$57),"-",'Model Participation Data'!$M$57)</f>
        <v>-</v>
      </c>
      <c r="M1238" s="43" t="str">
        <f>IF(ISNA(SUMIFS(INDEX('Model Participation Data'!$N$8:$DX$57,0,MATCH(CONCATENATE($J1238,M$6),'Model Participation Data'!$N$6:$DX$6,0)),'Model Participation Data'!$B$8:$B$57,$C1238,'Model Participation Data'!$C$8:$C$57,$D1238)),"-",SUMIFS(INDEX('Model Participation Data'!$N$8:$DX$57,0,MATCH(CONCATENATE($J1238,M$6),'Model Participation Data'!$N$6:$DX$6,0)),'Model Participation Data'!$B$8:$B$57,$C1238,'Model Participation Data'!$C$8:$C$57,$D1238))</f>
        <v>-</v>
      </c>
      <c r="N1238" s="43" t="str">
        <f>IF(ISNA(SUMIFS(INDEX('Model Participation Data'!$N$8:$DX$57,0,MATCH(CONCATENATE($J1238,N$6),'Model Participation Data'!$N$6:$DX$6,0)),'Model Participation Data'!$B$8:$B$57,$C1238,'Model Participation Data'!$C$8:$C$57,$D1238)),"-",SUMIFS(INDEX('Model Participation Data'!$N$8:$DX$57,0,MATCH(CONCATENATE($J1238,N$6),'Model Participation Data'!$N$6:$DX$6,0)),'Model Participation Data'!$B$8:$B$57,$C1238,'Model Participation Data'!$C$8:$C$57,$D1238))</f>
        <v>-</v>
      </c>
      <c r="O1238" s="154">
        <f>IF(ISNA(SUMIFS(INDEX('Model Participation Data'!$N$8:$DX$57,0,MATCH(CONCATENATE($J1238,O$6),'Model Participation Data'!$N$6:$DX$6,0)),'Model Participation Data'!$B$8:$B$57,$C1238,'Model Participation Data'!$C$8:$C$57,$D1238)),"-",SUMIFS(INDEX('Model Participation Data'!$N$8:$DX$57,0,MATCH(CONCATENATE($J1238,O$6),'Model Participation Data'!$N$6:$DX$6,0)),'Model Participation Data'!$B$8:$B$57,$C1238,'Model Participation Data'!$C$8:$C$57,$D1238))</f>
        <v>0</v>
      </c>
    </row>
    <row r="1239" spans="2:15" outlineLevel="1" x14ac:dyDescent="0.35">
      <c r="B1239" s="37" t="s">
        <v>80</v>
      </c>
      <c r="C1239" s="38" t="str">
        <f>IF(ISBLANK('Model Participation Data'!$B$57),"-",'Model Participation Data'!$B$57)</f>
        <v>-</v>
      </c>
      <c r="D1239" s="38" t="str">
        <f>IF(ISBLANK('Model Participation Data'!$C$57),"-",'Model Participation Data'!$C$57)</f>
        <v>-</v>
      </c>
      <c r="E1239" s="38" t="str">
        <f>IF(ISBLANK('Model Participation Data'!$D$57),"-",'Model Participation Data'!$D$57)</f>
        <v>-</v>
      </c>
      <c r="F1239" s="38" t="str">
        <f>IF(ISBLANK('Model Participation Data'!$E$57),"-",'Model Participation Data'!$E$57)</f>
        <v>-</v>
      </c>
      <c r="G1239" s="151" t="str">
        <f>IF(ISBLANK('Model Participation Data'!$F$57),"-",'Model Participation Data'!$F$57)</f>
        <v>-</v>
      </c>
      <c r="H1239" s="38">
        <v>2</v>
      </c>
      <c r="I1239" s="38">
        <v>1</v>
      </c>
      <c r="J1239" s="150" t="str">
        <f t="shared" si="64"/>
        <v>21</v>
      </c>
      <c r="K1239" s="38" t="str">
        <f>IF(ISBLANK('Model Participation Data'!$L$57),"-",'Model Participation Data'!$L$57)</f>
        <v>-</v>
      </c>
      <c r="L1239" s="39" t="str">
        <f>IF(ISBLANK('Model Participation Data'!$M$57),"-",'Model Participation Data'!$M$57)</f>
        <v>-</v>
      </c>
      <c r="M1239" s="43">
        <f>IF(ISNA(SUMIFS(INDEX('Model Participation Data'!$N$8:$DX$57,0,MATCH(CONCATENATE($J1239,M$6),'Model Participation Data'!$N$6:$DX$6,0)),'Model Participation Data'!$B$8:$B$57,$C1239,'Model Participation Data'!$C$8:$C$57,$D1239)),"-",SUMIFS(INDEX('Model Participation Data'!$N$8:$DX$57,0,MATCH(CONCATENATE($J1239,M$6),'Model Participation Data'!$N$6:$DX$6,0)),'Model Participation Data'!$B$8:$B$57,$C1239,'Model Participation Data'!$C$8:$C$57,$D1239))</f>
        <v>0</v>
      </c>
      <c r="N1239" s="43">
        <f>IF(ISNA(SUMIFS(INDEX('Model Participation Data'!$N$8:$DX$57,0,MATCH(CONCATENATE($J1239,N$6),'Model Participation Data'!$N$6:$DX$6,0)),'Model Participation Data'!$B$8:$B$57,$C1239,'Model Participation Data'!$C$8:$C$57,$D1239)),"-",SUMIFS(INDEX('Model Participation Data'!$N$8:$DX$57,0,MATCH(CONCATENATE($J1239,N$6),'Model Participation Data'!$N$6:$DX$6,0)),'Model Participation Data'!$B$8:$B$57,$C1239,'Model Participation Data'!$C$8:$C$57,$D1239))</f>
        <v>0</v>
      </c>
      <c r="O1239" s="154">
        <f>IF(ISNA(SUMIFS(INDEX('Model Participation Data'!$N$8:$DX$57,0,MATCH(CONCATENATE($J1239,O$6),'Model Participation Data'!$N$6:$DX$6,0)),'Model Participation Data'!$B$8:$B$57,$C1239,'Model Participation Data'!$C$8:$C$57,$D1239)),"-",SUMIFS(INDEX('Model Participation Data'!$N$8:$DX$57,0,MATCH(CONCATENATE($J1239,O$6),'Model Participation Data'!$N$6:$DX$6,0)),'Model Participation Data'!$B$8:$B$57,$C1239,'Model Participation Data'!$C$8:$C$57,$D1239))</f>
        <v>0</v>
      </c>
    </row>
    <row r="1240" spans="2:15" outlineLevel="1" x14ac:dyDescent="0.35">
      <c r="B1240" s="37" t="s">
        <v>80</v>
      </c>
      <c r="C1240" s="38" t="str">
        <f>IF(ISBLANK('Model Participation Data'!$B$57),"-",'Model Participation Data'!$B$57)</f>
        <v>-</v>
      </c>
      <c r="D1240" s="38" t="str">
        <f>IF(ISBLANK('Model Participation Data'!$C$57),"-",'Model Participation Data'!$C$57)</f>
        <v>-</v>
      </c>
      <c r="E1240" s="38" t="str">
        <f>IF(ISBLANK('Model Participation Data'!$D$57),"-",'Model Participation Data'!$D$57)</f>
        <v>-</v>
      </c>
      <c r="F1240" s="38" t="str">
        <f>IF(ISBLANK('Model Participation Data'!$E$57),"-",'Model Participation Data'!$E$57)</f>
        <v>-</v>
      </c>
      <c r="G1240" s="151" t="str">
        <f>IF(ISBLANK('Model Participation Data'!$F$57),"-",'Model Participation Data'!$F$57)</f>
        <v>-</v>
      </c>
      <c r="H1240" s="38">
        <v>2</v>
      </c>
      <c r="I1240" s="38">
        <v>2</v>
      </c>
      <c r="J1240" s="150" t="str">
        <f t="shared" si="64"/>
        <v>22</v>
      </c>
      <c r="K1240" s="38" t="str">
        <f>IF(ISBLANK('Model Participation Data'!$L$57),"-",'Model Participation Data'!$L$57)</f>
        <v>-</v>
      </c>
      <c r="L1240" s="39" t="str">
        <f>IF(ISBLANK('Model Participation Data'!$M$57),"-",'Model Participation Data'!$M$57)</f>
        <v>-</v>
      </c>
      <c r="M1240" s="43">
        <f>IF(ISNA(SUMIFS(INDEX('Model Participation Data'!$N$8:$DX$57,0,MATCH(CONCATENATE($J1240,M$6),'Model Participation Data'!$N$6:$DX$6,0)),'Model Participation Data'!$B$8:$B$57,$C1240,'Model Participation Data'!$C$8:$C$57,$D1240)),"-",SUMIFS(INDEX('Model Participation Data'!$N$8:$DX$57,0,MATCH(CONCATENATE($J1240,M$6),'Model Participation Data'!$N$6:$DX$6,0)),'Model Participation Data'!$B$8:$B$57,$C1240,'Model Participation Data'!$C$8:$C$57,$D1240))</f>
        <v>0</v>
      </c>
      <c r="N1240" s="43">
        <f>IF(ISNA(SUMIFS(INDEX('Model Participation Data'!$N$8:$DX$57,0,MATCH(CONCATENATE($J1240,N$6),'Model Participation Data'!$N$6:$DX$6,0)),'Model Participation Data'!$B$8:$B$57,$C1240,'Model Participation Data'!$C$8:$C$57,$D1240)),"-",SUMIFS(INDEX('Model Participation Data'!$N$8:$DX$57,0,MATCH(CONCATENATE($J1240,N$6),'Model Participation Data'!$N$6:$DX$6,0)),'Model Participation Data'!$B$8:$B$57,$C1240,'Model Participation Data'!$C$8:$C$57,$D1240))</f>
        <v>0</v>
      </c>
      <c r="O1240" s="154">
        <f>IF(ISNA(SUMIFS(INDEX('Model Participation Data'!$N$8:$DX$57,0,MATCH(CONCATENATE($J1240,O$6),'Model Participation Data'!$N$6:$DX$6,0)),'Model Participation Data'!$B$8:$B$57,$C1240,'Model Participation Data'!$C$8:$C$57,$D1240)),"-",SUMIFS(INDEX('Model Participation Data'!$N$8:$DX$57,0,MATCH(CONCATENATE($J1240,O$6),'Model Participation Data'!$N$6:$DX$6,0)),'Model Participation Data'!$B$8:$B$57,$C1240,'Model Participation Data'!$C$8:$C$57,$D1240))</f>
        <v>0</v>
      </c>
    </row>
    <row r="1241" spans="2:15" outlineLevel="1" x14ac:dyDescent="0.35">
      <c r="B1241" s="37" t="s">
        <v>80</v>
      </c>
      <c r="C1241" s="38" t="str">
        <f>IF(ISBLANK('Model Participation Data'!$B$57),"-",'Model Participation Data'!$B$57)</f>
        <v>-</v>
      </c>
      <c r="D1241" s="38" t="str">
        <f>IF(ISBLANK('Model Participation Data'!$C$57),"-",'Model Participation Data'!$C$57)</f>
        <v>-</v>
      </c>
      <c r="E1241" s="38" t="str">
        <f>IF(ISBLANK('Model Participation Data'!$D$57),"-",'Model Participation Data'!$D$57)</f>
        <v>-</v>
      </c>
      <c r="F1241" s="38" t="str">
        <f>IF(ISBLANK('Model Participation Data'!$E$57),"-",'Model Participation Data'!$E$57)</f>
        <v>-</v>
      </c>
      <c r="G1241" s="151" t="str">
        <f>IF(ISBLANK('Model Participation Data'!$F$57),"-",'Model Participation Data'!$F$57)</f>
        <v>-</v>
      </c>
      <c r="H1241" s="38">
        <v>2</v>
      </c>
      <c r="I1241" s="38">
        <v>3</v>
      </c>
      <c r="J1241" s="150" t="str">
        <f t="shared" si="64"/>
        <v>23</v>
      </c>
      <c r="K1241" s="38" t="str">
        <f>IF(ISBLANK('Model Participation Data'!$L$57),"-",'Model Participation Data'!$L$57)</f>
        <v>-</v>
      </c>
      <c r="L1241" s="39" t="str">
        <f>IF(ISBLANK('Model Participation Data'!$M$57),"-",'Model Participation Data'!$M$57)</f>
        <v>-</v>
      </c>
      <c r="M1241" s="43">
        <f>IF(ISNA(SUMIFS(INDEX('Model Participation Data'!$N$8:$DX$57,0,MATCH(CONCATENATE($J1241,M$6),'Model Participation Data'!$N$6:$DX$6,0)),'Model Participation Data'!$B$8:$B$57,$C1241,'Model Participation Data'!$C$8:$C$57,$D1241)),"-",SUMIFS(INDEX('Model Participation Data'!$N$8:$DX$57,0,MATCH(CONCATENATE($J1241,M$6),'Model Participation Data'!$N$6:$DX$6,0)),'Model Participation Data'!$B$8:$B$57,$C1241,'Model Participation Data'!$C$8:$C$57,$D1241))</f>
        <v>0</v>
      </c>
      <c r="N1241" s="43">
        <f>IF(ISNA(SUMIFS(INDEX('Model Participation Data'!$N$8:$DX$57,0,MATCH(CONCATENATE($J1241,N$6),'Model Participation Data'!$N$6:$DX$6,0)),'Model Participation Data'!$B$8:$B$57,$C1241,'Model Participation Data'!$C$8:$C$57,$D1241)),"-",SUMIFS(INDEX('Model Participation Data'!$N$8:$DX$57,0,MATCH(CONCATENATE($J1241,N$6),'Model Participation Data'!$N$6:$DX$6,0)),'Model Participation Data'!$B$8:$B$57,$C1241,'Model Participation Data'!$C$8:$C$57,$D1241))</f>
        <v>0</v>
      </c>
      <c r="O1241" s="154">
        <f>IF(ISNA(SUMIFS(INDEX('Model Participation Data'!$N$8:$DX$57,0,MATCH(CONCATENATE($J1241,O$6),'Model Participation Data'!$N$6:$DX$6,0)),'Model Participation Data'!$B$8:$B$57,$C1241,'Model Participation Data'!$C$8:$C$57,$D1241)),"-",SUMIFS(INDEX('Model Participation Data'!$N$8:$DX$57,0,MATCH(CONCATENATE($J1241,O$6),'Model Participation Data'!$N$6:$DX$6,0)),'Model Participation Data'!$B$8:$B$57,$C1241,'Model Participation Data'!$C$8:$C$57,$D1241))</f>
        <v>0</v>
      </c>
    </row>
    <row r="1242" spans="2:15" outlineLevel="1" x14ac:dyDescent="0.35">
      <c r="B1242" s="37" t="s">
        <v>80</v>
      </c>
      <c r="C1242" s="38" t="str">
        <f>IF(ISBLANK('Model Participation Data'!$B$57),"-",'Model Participation Data'!$B$57)</f>
        <v>-</v>
      </c>
      <c r="D1242" s="38" t="str">
        <f>IF(ISBLANK('Model Participation Data'!$C$57),"-",'Model Participation Data'!$C$57)</f>
        <v>-</v>
      </c>
      <c r="E1242" s="38" t="str">
        <f>IF(ISBLANK('Model Participation Data'!$D$57),"-",'Model Participation Data'!$D$57)</f>
        <v>-</v>
      </c>
      <c r="F1242" s="38" t="str">
        <f>IF(ISBLANK('Model Participation Data'!$E$57),"-",'Model Participation Data'!$E$57)</f>
        <v>-</v>
      </c>
      <c r="G1242" s="151" t="str">
        <f>IF(ISBLANK('Model Participation Data'!$F$57),"-",'Model Participation Data'!$F$57)</f>
        <v>-</v>
      </c>
      <c r="H1242" s="38">
        <v>2</v>
      </c>
      <c r="I1242" s="38">
        <v>4</v>
      </c>
      <c r="J1242" s="150" t="str">
        <f t="shared" si="64"/>
        <v>24</v>
      </c>
      <c r="K1242" s="38" t="str">
        <f>IF(ISBLANK('Model Participation Data'!$L$57),"-",'Model Participation Data'!$L$57)</f>
        <v>-</v>
      </c>
      <c r="L1242" s="39" t="str">
        <f>IF(ISBLANK('Model Participation Data'!$M$57),"-",'Model Participation Data'!$M$57)</f>
        <v>-</v>
      </c>
      <c r="M1242" s="43">
        <f>IF(ISNA(SUMIFS(INDEX('Model Participation Data'!$N$8:$DX$57,0,MATCH(CONCATENATE($J1242,M$6),'Model Participation Data'!$N$6:$DX$6,0)),'Model Participation Data'!$B$8:$B$57,$C1242,'Model Participation Data'!$C$8:$C$57,$D1242)),"-",SUMIFS(INDEX('Model Participation Data'!$N$8:$DX$57,0,MATCH(CONCATENATE($J1242,M$6),'Model Participation Data'!$N$6:$DX$6,0)),'Model Participation Data'!$B$8:$B$57,$C1242,'Model Participation Data'!$C$8:$C$57,$D1242))</f>
        <v>0</v>
      </c>
      <c r="N1242" s="43">
        <f>IF(ISNA(SUMIFS(INDEX('Model Participation Data'!$N$8:$DX$57,0,MATCH(CONCATENATE($J1242,N$6),'Model Participation Data'!$N$6:$DX$6,0)),'Model Participation Data'!$B$8:$B$57,$C1242,'Model Participation Data'!$C$8:$C$57,$D1242)),"-",SUMIFS(INDEX('Model Participation Data'!$N$8:$DX$57,0,MATCH(CONCATENATE($J1242,N$6),'Model Participation Data'!$N$6:$DX$6,0)),'Model Participation Data'!$B$8:$B$57,$C1242,'Model Participation Data'!$C$8:$C$57,$D1242))</f>
        <v>0</v>
      </c>
      <c r="O1242" s="154">
        <f>IF(ISNA(SUMIFS(INDEX('Model Participation Data'!$N$8:$DX$57,0,MATCH(CONCATENATE($J1242,O$6),'Model Participation Data'!$N$6:$DX$6,0)),'Model Participation Data'!$B$8:$B$57,$C1242,'Model Participation Data'!$C$8:$C$57,$D1242)),"-",SUMIFS(INDEX('Model Participation Data'!$N$8:$DX$57,0,MATCH(CONCATENATE($J1242,O$6),'Model Participation Data'!$N$6:$DX$6,0)),'Model Participation Data'!$B$8:$B$57,$C1242,'Model Participation Data'!$C$8:$C$57,$D1242))</f>
        <v>0</v>
      </c>
    </row>
    <row r="1243" spans="2:15" outlineLevel="1" x14ac:dyDescent="0.35">
      <c r="B1243" s="37" t="s">
        <v>80</v>
      </c>
      <c r="C1243" s="38" t="str">
        <f>IF(ISBLANK('Model Participation Data'!$B$57),"-",'Model Participation Data'!$B$57)</f>
        <v>-</v>
      </c>
      <c r="D1243" s="38" t="str">
        <f>IF(ISBLANK('Model Participation Data'!$C$57),"-",'Model Participation Data'!$C$57)</f>
        <v>-</v>
      </c>
      <c r="E1243" s="38" t="str">
        <f>IF(ISBLANK('Model Participation Data'!$D$57),"-",'Model Participation Data'!$D$57)</f>
        <v>-</v>
      </c>
      <c r="F1243" s="38" t="str">
        <f>IF(ISBLANK('Model Participation Data'!$E$57),"-",'Model Participation Data'!$E$57)</f>
        <v>-</v>
      </c>
      <c r="G1243" s="151" t="str">
        <f>IF(ISBLANK('Model Participation Data'!$F$57),"-",'Model Participation Data'!$F$57)</f>
        <v>-</v>
      </c>
      <c r="H1243" s="38">
        <v>2</v>
      </c>
      <c r="I1243" s="38">
        <v>5</v>
      </c>
      <c r="J1243" s="150" t="str">
        <f t="shared" si="64"/>
        <v>25</v>
      </c>
      <c r="K1243" s="38" t="str">
        <f>IF(ISBLANK('Model Participation Data'!$L$57),"-",'Model Participation Data'!$L$57)</f>
        <v>-</v>
      </c>
      <c r="L1243" s="39" t="str">
        <f>IF(ISBLANK('Model Participation Data'!$M$57),"-",'Model Participation Data'!$M$57)</f>
        <v>-</v>
      </c>
      <c r="M1243" s="43">
        <f>IF(ISNA(SUMIFS(INDEX('Model Participation Data'!$N$8:$DX$57,0,MATCH(CONCATENATE($J1243,M$6),'Model Participation Data'!$N$6:$DX$6,0)),'Model Participation Data'!$B$8:$B$57,$C1243,'Model Participation Data'!$C$8:$C$57,$D1243)),"-",SUMIFS(INDEX('Model Participation Data'!$N$8:$DX$57,0,MATCH(CONCATENATE($J1243,M$6),'Model Participation Data'!$N$6:$DX$6,0)),'Model Participation Data'!$B$8:$B$57,$C1243,'Model Participation Data'!$C$8:$C$57,$D1243))</f>
        <v>0</v>
      </c>
      <c r="N1243" s="43">
        <f>IF(ISNA(SUMIFS(INDEX('Model Participation Data'!$N$8:$DX$57,0,MATCH(CONCATENATE($J1243,N$6),'Model Participation Data'!$N$6:$DX$6,0)),'Model Participation Data'!$B$8:$B$57,$C1243,'Model Participation Data'!$C$8:$C$57,$D1243)),"-",SUMIFS(INDEX('Model Participation Data'!$N$8:$DX$57,0,MATCH(CONCATENATE($J1243,N$6),'Model Participation Data'!$N$6:$DX$6,0)),'Model Participation Data'!$B$8:$B$57,$C1243,'Model Participation Data'!$C$8:$C$57,$D1243))</f>
        <v>0</v>
      </c>
      <c r="O1243" s="154">
        <f>IF(ISNA(SUMIFS(INDEX('Model Participation Data'!$N$8:$DX$57,0,MATCH(CONCATENATE($J1243,O$6),'Model Participation Data'!$N$6:$DX$6,0)),'Model Participation Data'!$B$8:$B$57,$C1243,'Model Participation Data'!$C$8:$C$57,$D1243)),"-",SUMIFS(INDEX('Model Participation Data'!$N$8:$DX$57,0,MATCH(CONCATENATE($J1243,O$6),'Model Participation Data'!$N$6:$DX$6,0)),'Model Participation Data'!$B$8:$B$57,$C1243,'Model Participation Data'!$C$8:$C$57,$D1243))</f>
        <v>0</v>
      </c>
    </row>
    <row r="1244" spans="2:15" outlineLevel="1" x14ac:dyDescent="0.35">
      <c r="B1244" s="37" t="s">
        <v>80</v>
      </c>
      <c r="C1244" s="38" t="str">
        <f>IF(ISBLANK('Model Participation Data'!$B$57),"-",'Model Participation Data'!$B$57)</f>
        <v>-</v>
      </c>
      <c r="D1244" s="38" t="str">
        <f>IF(ISBLANK('Model Participation Data'!$C$57),"-",'Model Participation Data'!$C$57)</f>
        <v>-</v>
      </c>
      <c r="E1244" s="38" t="str">
        <f>IF(ISBLANK('Model Participation Data'!$D$57),"-",'Model Participation Data'!$D$57)</f>
        <v>-</v>
      </c>
      <c r="F1244" s="38" t="str">
        <f>IF(ISBLANK('Model Participation Data'!$E$57),"-",'Model Participation Data'!$E$57)</f>
        <v>-</v>
      </c>
      <c r="G1244" s="151" t="str">
        <f>IF(ISBLANK('Model Participation Data'!$F$57),"-",'Model Participation Data'!$F$57)</f>
        <v>-</v>
      </c>
      <c r="H1244" s="38">
        <v>2</v>
      </c>
      <c r="I1244" s="38" t="s">
        <v>65</v>
      </c>
      <c r="J1244" s="150" t="str">
        <f t="shared" si="64"/>
        <v>2Goal</v>
      </c>
      <c r="K1244" s="38" t="str">
        <f>IF(ISBLANK('Model Participation Data'!$L$57),"-",'Model Participation Data'!$L$57)</f>
        <v>-</v>
      </c>
      <c r="L1244" s="39" t="str">
        <f>IF(ISBLANK('Model Participation Data'!$M$57),"-",'Model Participation Data'!$M$57)</f>
        <v>-</v>
      </c>
      <c r="M1244" s="43" t="str">
        <f>IF(ISNA(SUMIFS(INDEX('Model Participation Data'!$N$8:$DX$57,0,MATCH(CONCATENATE($J1244,M$6),'Model Participation Data'!$N$6:$DX$6,0)),'Model Participation Data'!$B$8:$B$57,$C1244,'Model Participation Data'!$C$8:$C$57,$D1244)),"-",SUMIFS(INDEX('Model Participation Data'!$N$8:$DX$57,0,MATCH(CONCATENATE($J1244,M$6),'Model Participation Data'!$N$6:$DX$6,0)),'Model Participation Data'!$B$8:$B$57,$C1244,'Model Participation Data'!$C$8:$C$57,$D1244))</f>
        <v>-</v>
      </c>
      <c r="N1244" s="43" t="str">
        <f>IF(ISNA(SUMIFS(INDEX('Model Participation Data'!$N$8:$DX$57,0,MATCH(CONCATENATE($J1244,N$6),'Model Participation Data'!$N$6:$DX$6,0)),'Model Participation Data'!$B$8:$B$57,$C1244,'Model Participation Data'!$C$8:$C$57,$D1244)),"-",SUMIFS(INDEX('Model Participation Data'!$N$8:$DX$57,0,MATCH(CONCATENATE($J1244,N$6),'Model Participation Data'!$N$6:$DX$6,0)),'Model Participation Data'!$B$8:$B$57,$C1244,'Model Participation Data'!$C$8:$C$57,$D1244))</f>
        <v>-</v>
      </c>
      <c r="O1244" s="154">
        <f>IF(ISNA(SUMIFS(INDEX('Model Participation Data'!$N$8:$DX$57,0,MATCH(CONCATENATE($J1244,O$6),'Model Participation Data'!$N$6:$DX$6,0)),'Model Participation Data'!$B$8:$B$57,$C1244,'Model Participation Data'!$C$8:$C$57,$D1244)),"-",SUMIFS(INDEX('Model Participation Data'!$N$8:$DX$57,0,MATCH(CONCATENATE($J1244,O$6),'Model Participation Data'!$N$6:$DX$6,0)),'Model Participation Data'!$B$8:$B$57,$C1244,'Model Participation Data'!$C$8:$C$57,$D1244))</f>
        <v>0</v>
      </c>
    </row>
    <row r="1245" spans="2:15" outlineLevel="1" x14ac:dyDescent="0.35">
      <c r="B1245" s="37" t="s">
        <v>80</v>
      </c>
      <c r="C1245" s="38" t="str">
        <f>IF(ISBLANK('Model Participation Data'!$B$57),"-",'Model Participation Data'!$B$57)</f>
        <v>-</v>
      </c>
      <c r="D1245" s="38" t="str">
        <f>IF(ISBLANK('Model Participation Data'!$C$57),"-",'Model Participation Data'!$C$57)</f>
        <v>-</v>
      </c>
      <c r="E1245" s="38" t="str">
        <f>IF(ISBLANK('Model Participation Data'!$D$57),"-",'Model Participation Data'!$D$57)</f>
        <v>-</v>
      </c>
      <c r="F1245" s="38" t="str">
        <f>IF(ISBLANK('Model Participation Data'!$E$57),"-",'Model Participation Data'!$E$57)</f>
        <v>-</v>
      </c>
      <c r="G1245" s="151" t="str">
        <f>IF(ISBLANK('Model Participation Data'!$F$57),"-",'Model Participation Data'!$F$57)</f>
        <v>-</v>
      </c>
      <c r="H1245" s="38">
        <v>3</v>
      </c>
      <c r="I1245" s="38">
        <v>1</v>
      </c>
      <c r="J1245" s="150" t="str">
        <f t="shared" si="64"/>
        <v>31</v>
      </c>
      <c r="K1245" s="38" t="str">
        <f>IF(ISBLANK('Model Participation Data'!$L$57),"-",'Model Participation Data'!$L$57)</f>
        <v>-</v>
      </c>
      <c r="L1245" s="39" t="str">
        <f>IF(ISBLANK('Model Participation Data'!$M$57),"-",'Model Participation Data'!$M$57)</f>
        <v>-</v>
      </c>
      <c r="M1245" s="43">
        <f>IF(ISNA(SUMIFS(INDEX('Model Participation Data'!$N$8:$DX$57,0,MATCH(CONCATENATE($J1245,M$6),'Model Participation Data'!$N$6:$DX$6,0)),'Model Participation Data'!$B$8:$B$57,$C1245,'Model Participation Data'!$C$8:$C$57,$D1245)),"-",SUMIFS(INDEX('Model Participation Data'!$N$8:$DX$57,0,MATCH(CONCATENATE($J1245,M$6),'Model Participation Data'!$N$6:$DX$6,0)),'Model Participation Data'!$B$8:$B$57,$C1245,'Model Participation Data'!$C$8:$C$57,$D1245))</f>
        <v>0</v>
      </c>
      <c r="N1245" s="43">
        <f>IF(ISNA(SUMIFS(INDEX('Model Participation Data'!$N$8:$DX$57,0,MATCH(CONCATENATE($J1245,N$6),'Model Participation Data'!$N$6:$DX$6,0)),'Model Participation Data'!$B$8:$B$57,$C1245,'Model Participation Data'!$C$8:$C$57,$D1245)),"-",SUMIFS(INDEX('Model Participation Data'!$N$8:$DX$57,0,MATCH(CONCATENATE($J1245,N$6),'Model Participation Data'!$N$6:$DX$6,0)),'Model Participation Data'!$B$8:$B$57,$C1245,'Model Participation Data'!$C$8:$C$57,$D1245))</f>
        <v>0</v>
      </c>
      <c r="O1245" s="154">
        <f>IF(ISNA(SUMIFS(INDEX('Model Participation Data'!$N$8:$DX$57,0,MATCH(CONCATENATE($J1245,O$6),'Model Participation Data'!$N$6:$DX$6,0)),'Model Participation Data'!$B$8:$B$57,$C1245,'Model Participation Data'!$C$8:$C$57,$D1245)),"-",SUMIFS(INDEX('Model Participation Data'!$N$8:$DX$57,0,MATCH(CONCATENATE($J1245,O$6),'Model Participation Data'!$N$6:$DX$6,0)),'Model Participation Data'!$B$8:$B$57,$C1245,'Model Participation Data'!$C$8:$C$57,$D1245))</f>
        <v>0</v>
      </c>
    </row>
    <row r="1246" spans="2:15" outlineLevel="1" x14ac:dyDescent="0.35">
      <c r="B1246" s="37" t="s">
        <v>80</v>
      </c>
      <c r="C1246" s="38" t="str">
        <f>IF(ISBLANK('Model Participation Data'!$B$57),"-",'Model Participation Data'!$B$57)</f>
        <v>-</v>
      </c>
      <c r="D1246" s="38" t="str">
        <f>IF(ISBLANK('Model Participation Data'!$C$57),"-",'Model Participation Data'!$C$57)</f>
        <v>-</v>
      </c>
      <c r="E1246" s="38" t="str">
        <f>IF(ISBLANK('Model Participation Data'!$D$57),"-",'Model Participation Data'!$D$57)</f>
        <v>-</v>
      </c>
      <c r="F1246" s="38" t="str">
        <f>IF(ISBLANK('Model Participation Data'!$E$57),"-",'Model Participation Data'!$E$57)</f>
        <v>-</v>
      </c>
      <c r="G1246" s="151" t="str">
        <f>IF(ISBLANK('Model Participation Data'!$F$57),"-",'Model Participation Data'!$F$57)</f>
        <v>-</v>
      </c>
      <c r="H1246" s="38">
        <v>3</v>
      </c>
      <c r="I1246" s="38">
        <v>2</v>
      </c>
      <c r="J1246" s="150" t="str">
        <f t="shared" si="64"/>
        <v>32</v>
      </c>
      <c r="K1246" s="38" t="str">
        <f>IF(ISBLANK('Model Participation Data'!$L$57),"-",'Model Participation Data'!$L$57)</f>
        <v>-</v>
      </c>
      <c r="L1246" s="39" t="str">
        <f>IF(ISBLANK('Model Participation Data'!$M$57),"-",'Model Participation Data'!$M$57)</f>
        <v>-</v>
      </c>
      <c r="M1246" s="43">
        <f>IF(ISNA(SUMIFS(INDEX('Model Participation Data'!$N$8:$DX$57,0,MATCH(CONCATENATE($J1246,M$6),'Model Participation Data'!$N$6:$DX$6,0)),'Model Participation Data'!$B$8:$B$57,$C1246,'Model Participation Data'!$C$8:$C$57,$D1246)),"-",SUMIFS(INDEX('Model Participation Data'!$N$8:$DX$57,0,MATCH(CONCATENATE($J1246,M$6),'Model Participation Data'!$N$6:$DX$6,0)),'Model Participation Data'!$B$8:$B$57,$C1246,'Model Participation Data'!$C$8:$C$57,$D1246))</f>
        <v>0</v>
      </c>
      <c r="N1246" s="43">
        <f>IF(ISNA(SUMIFS(INDEX('Model Participation Data'!$N$8:$DX$57,0,MATCH(CONCATENATE($J1246,N$6),'Model Participation Data'!$N$6:$DX$6,0)),'Model Participation Data'!$B$8:$B$57,$C1246,'Model Participation Data'!$C$8:$C$57,$D1246)),"-",SUMIFS(INDEX('Model Participation Data'!$N$8:$DX$57,0,MATCH(CONCATENATE($J1246,N$6),'Model Participation Data'!$N$6:$DX$6,0)),'Model Participation Data'!$B$8:$B$57,$C1246,'Model Participation Data'!$C$8:$C$57,$D1246))</f>
        <v>0</v>
      </c>
      <c r="O1246" s="154">
        <f>IF(ISNA(SUMIFS(INDEX('Model Participation Data'!$N$8:$DX$57,0,MATCH(CONCATENATE($J1246,O$6),'Model Participation Data'!$N$6:$DX$6,0)),'Model Participation Data'!$B$8:$B$57,$C1246,'Model Participation Data'!$C$8:$C$57,$D1246)),"-",SUMIFS(INDEX('Model Participation Data'!$N$8:$DX$57,0,MATCH(CONCATENATE($J1246,O$6),'Model Participation Data'!$N$6:$DX$6,0)),'Model Participation Data'!$B$8:$B$57,$C1246,'Model Participation Data'!$C$8:$C$57,$D1246))</f>
        <v>0</v>
      </c>
    </row>
    <row r="1247" spans="2:15" outlineLevel="1" x14ac:dyDescent="0.35">
      <c r="B1247" s="37" t="s">
        <v>80</v>
      </c>
      <c r="C1247" s="38" t="str">
        <f>IF(ISBLANK('Model Participation Data'!$B$57),"-",'Model Participation Data'!$B$57)</f>
        <v>-</v>
      </c>
      <c r="D1247" s="38" t="str">
        <f>IF(ISBLANK('Model Participation Data'!$C$57),"-",'Model Participation Data'!$C$57)</f>
        <v>-</v>
      </c>
      <c r="E1247" s="38" t="str">
        <f>IF(ISBLANK('Model Participation Data'!$D$57),"-",'Model Participation Data'!$D$57)</f>
        <v>-</v>
      </c>
      <c r="F1247" s="38" t="str">
        <f>IF(ISBLANK('Model Participation Data'!$E$57),"-",'Model Participation Data'!$E$57)</f>
        <v>-</v>
      </c>
      <c r="G1247" s="151" t="str">
        <f>IF(ISBLANK('Model Participation Data'!$F$57),"-",'Model Participation Data'!$F$57)</f>
        <v>-</v>
      </c>
      <c r="H1247" s="38">
        <v>3</v>
      </c>
      <c r="I1247" s="38">
        <v>3</v>
      </c>
      <c r="J1247" s="150" t="str">
        <f t="shared" si="64"/>
        <v>33</v>
      </c>
      <c r="K1247" s="38" t="str">
        <f>IF(ISBLANK('Model Participation Data'!$L$57),"-",'Model Participation Data'!$L$57)</f>
        <v>-</v>
      </c>
      <c r="L1247" s="39" t="str">
        <f>IF(ISBLANK('Model Participation Data'!$M$57),"-",'Model Participation Data'!$M$57)</f>
        <v>-</v>
      </c>
      <c r="M1247" s="43">
        <f>IF(ISNA(SUMIFS(INDEX('Model Participation Data'!$N$8:$DX$57,0,MATCH(CONCATENATE($J1247,M$6),'Model Participation Data'!$N$6:$DX$6,0)),'Model Participation Data'!$B$8:$B$57,$C1247,'Model Participation Data'!$C$8:$C$57,$D1247)),"-",SUMIFS(INDEX('Model Participation Data'!$N$8:$DX$57,0,MATCH(CONCATENATE($J1247,M$6),'Model Participation Data'!$N$6:$DX$6,0)),'Model Participation Data'!$B$8:$B$57,$C1247,'Model Participation Data'!$C$8:$C$57,$D1247))</f>
        <v>0</v>
      </c>
      <c r="N1247" s="43">
        <f>IF(ISNA(SUMIFS(INDEX('Model Participation Data'!$N$8:$DX$57,0,MATCH(CONCATENATE($J1247,N$6),'Model Participation Data'!$N$6:$DX$6,0)),'Model Participation Data'!$B$8:$B$57,$C1247,'Model Participation Data'!$C$8:$C$57,$D1247)),"-",SUMIFS(INDEX('Model Participation Data'!$N$8:$DX$57,0,MATCH(CONCATENATE($J1247,N$6),'Model Participation Data'!$N$6:$DX$6,0)),'Model Participation Data'!$B$8:$B$57,$C1247,'Model Participation Data'!$C$8:$C$57,$D1247))</f>
        <v>0</v>
      </c>
      <c r="O1247" s="154">
        <f>IF(ISNA(SUMIFS(INDEX('Model Participation Data'!$N$8:$DX$57,0,MATCH(CONCATENATE($J1247,O$6),'Model Participation Data'!$N$6:$DX$6,0)),'Model Participation Data'!$B$8:$B$57,$C1247,'Model Participation Data'!$C$8:$C$57,$D1247)),"-",SUMIFS(INDEX('Model Participation Data'!$N$8:$DX$57,0,MATCH(CONCATENATE($J1247,O$6),'Model Participation Data'!$N$6:$DX$6,0)),'Model Participation Data'!$B$8:$B$57,$C1247,'Model Participation Data'!$C$8:$C$57,$D1247))</f>
        <v>0</v>
      </c>
    </row>
    <row r="1248" spans="2:15" outlineLevel="1" x14ac:dyDescent="0.35">
      <c r="B1248" s="37" t="s">
        <v>80</v>
      </c>
      <c r="C1248" s="38" t="str">
        <f>IF(ISBLANK('Model Participation Data'!$B$57),"-",'Model Participation Data'!$B$57)</f>
        <v>-</v>
      </c>
      <c r="D1248" s="38" t="str">
        <f>IF(ISBLANK('Model Participation Data'!$C$57),"-",'Model Participation Data'!$C$57)</f>
        <v>-</v>
      </c>
      <c r="E1248" s="38" t="str">
        <f>IF(ISBLANK('Model Participation Data'!$D$57),"-",'Model Participation Data'!$D$57)</f>
        <v>-</v>
      </c>
      <c r="F1248" s="38" t="str">
        <f>IF(ISBLANK('Model Participation Data'!$E$57),"-",'Model Participation Data'!$E$57)</f>
        <v>-</v>
      </c>
      <c r="G1248" s="151" t="str">
        <f>IF(ISBLANK('Model Participation Data'!$F$57),"-",'Model Participation Data'!$F$57)</f>
        <v>-</v>
      </c>
      <c r="H1248" s="38">
        <v>3</v>
      </c>
      <c r="I1248" s="38">
        <v>4</v>
      </c>
      <c r="J1248" s="150" t="str">
        <f t="shared" si="64"/>
        <v>34</v>
      </c>
      <c r="K1248" s="38" t="str">
        <f>IF(ISBLANK('Model Participation Data'!$L$57),"-",'Model Participation Data'!$L$57)</f>
        <v>-</v>
      </c>
      <c r="L1248" s="39" t="str">
        <f>IF(ISBLANK('Model Participation Data'!$M$57),"-",'Model Participation Data'!$M$57)</f>
        <v>-</v>
      </c>
      <c r="M1248" s="43">
        <f>IF(ISNA(SUMIFS(INDEX('Model Participation Data'!$N$8:$DX$57,0,MATCH(CONCATENATE($J1248,M$6),'Model Participation Data'!$N$6:$DX$6,0)),'Model Participation Data'!$B$8:$B$57,$C1248,'Model Participation Data'!$C$8:$C$57,$D1248)),"-",SUMIFS(INDEX('Model Participation Data'!$N$8:$DX$57,0,MATCH(CONCATENATE($J1248,M$6),'Model Participation Data'!$N$6:$DX$6,0)),'Model Participation Data'!$B$8:$B$57,$C1248,'Model Participation Data'!$C$8:$C$57,$D1248))</f>
        <v>0</v>
      </c>
      <c r="N1248" s="43">
        <f>IF(ISNA(SUMIFS(INDEX('Model Participation Data'!$N$8:$DX$57,0,MATCH(CONCATENATE($J1248,N$6),'Model Participation Data'!$N$6:$DX$6,0)),'Model Participation Data'!$B$8:$B$57,$C1248,'Model Participation Data'!$C$8:$C$57,$D1248)),"-",SUMIFS(INDEX('Model Participation Data'!$N$8:$DX$57,0,MATCH(CONCATENATE($J1248,N$6),'Model Participation Data'!$N$6:$DX$6,0)),'Model Participation Data'!$B$8:$B$57,$C1248,'Model Participation Data'!$C$8:$C$57,$D1248))</f>
        <v>0</v>
      </c>
      <c r="O1248" s="154">
        <f>IF(ISNA(SUMIFS(INDEX('Model Participation Data'!$N$8:$DX$57,0,MATCH(CONCATENATE($J1248,O$6),'Model Participation Data'!$N$6:$DX$6,0)),'Model Participation Data'!$B$8:$B$57,$C1248,'Model Participation Data'!$C$8:$C$57,$D1248)),"-",SUMIFS(INDEX('Model Participation Data'!$N$8:$DX$57,0,MATCH(CONCATENATE($J1248,O$6),'Model Participation Data'!$N$6:$DX$6,0)),'Model Participation Data'!$B$8:$B$57,$C1248,'Model Participation Data'!$C$8:$C$57,$D1248))</f>
        <v>0</v>
      </c>
    </row>
    <row r="1249" spans="1:15" outlineLevel="1" x14ac:dyDescent="0.35">
      <c r="B1249" s="37" t="s">
        <v>80</v>
      </c>
      <c r="C1249" s="38" t="str">
        <f>IF(ISBLANK('Model Participation Data'!$B$57),"-",'Model Participation Data'!$B$57)</f>
        <v>-</v>
      </c>
      <c r="D1249" s="38" t="str">
        <f>IF(ISBLANK('Model Participation Data'!$C$57),"-",'Model Participation Data'!$C$57)</f>
        <v>-</v>
      </c>
      <c r="E1249" s="38" t="str">
        <f>IF(ISBLANK('Model Participation Data'!$D$57),"-",'Model Participation Data'!$D$57)</f>
        <v>-</v>
      </c>
      <c r="F1249" s="38" t="str">
        <f>IF(ISBLANK('Model Participation Data'!$E$57),"-",'Model Participation Data'!$E$57)</f>
        <v>-</v>
      </c>
      <c r="G1249" s="151" t="str">
        <f>IF(ISBLANK('Model Participation Data'!$F$57),"-",'Model Participation Data'!$F$57)</f>
        <v>-</v>
      </c>
      <c r="H1249" s="38">
        <v>3</v>
      </c>
      <c r="I1249" s="38">
        <v>5</v>
      </c>
      <c r="J1249" s="150" t="str">
        <f t="shared" si="64"/>
        <v>35</v>
      </c>
      <c r="K1249" s="38" t="str">
        <f>IF(ISBLANK('Model Participation Data'!$L$57),"-",'Model Participation Data'!$L$57)</f>
        <v>-</v>
      </c>
      <c r="L1249" s="39" t="str">
        <f>IF(ISBLANK('Model Participation Data'!$M$57),"-",'Model Participation Data'!$M$57)</f>
        <v>-</v>
      </c>
      <c r="M1249" s="43">
        <f>IF(ISNA(SUMIFS(INDEX('Model Participation Data'!$N$8:$DX$57,0,MATCH(CONCATENATE($J1249,M$6),'Model Participation Data'!$N$6:$DX$6,0)),'Model Participation Data'!$B$8:$B$57,$C1249,'Model Participation Data'!$C$8:$C$57,$D1249)),"-",SUMIFS(INDEX('Model Participation Data'!$N$8:$DX$57,0,MATCH(CONCATENATE($J1249,M$6),'Model Participation Data'!$N$6:$DX$6,0)),'Model Participation Data'!$B$8:$B$57,$C1249,'Model Participation Data'!$C$8:$C$57,$D1249))</f>
        <v>0</v>
      </c>
      <c r="N1249" s="43">
        <f>IF(ISNA(SUMIFS(INDEX('Model Participation Data'!$N$8:$DX$57,0,MATCH(CONCATENATE($J1249,N$6),'Model Participation Data'!$N$6:$DX$6,0)),'Model Participation Data'!$B$8:$B$57,$C1249,'Model Participation Data'!$C$8:$C$57,$D1249)),"-",SUMIFS(INDEX('Model Participation Data'!$N$8:$DX$57,0,MATCH(CONCATENATE($J1249,N$6),'Model Participation Data'!$N$6:$DX$6,0)),'Model Participation Data'!$B$8:$B$57,$C1249,'Model Participation Data'!$C$8:$C$57,$D1249))</f>
        <v>0</v>
      </c>
      <c r="O1249" s="154">
        <f>IF(ISNA(SUMIFS(INDEX('Model Participation Data'!$N$8:$DX$57,0,MATCH(CONCATENATE($J1249,O$6),'Model Participation Data'!$N$6:$DX$6,0)),'Model Participation Data'!$B$8:$B$57,$C1249,'Model Participation Data'!$C$8:$C$57,$D1249)),"-",SUMIFS(INDEX('Model Participation Data'!$N$8:$DX$57,0,MATCH(CONCATENATE($J1249,O$6),'Model Participation Data'!$N$6:$DX$6,0)),'Model Participation Data'!$B$8:$B$57,$C1249,'Model Participation Data'!$C$8:$C$57,$D1249))</f>
        <v>0</v>
      </c>
    </row>
    <row r="1250" spans="1:15" outlineLevel="1" x14ac:dyDescent="0.35">
      <c r="B1250" s="37" t="s">
        <v>80</v>
      </c>
      <c r="C1250" s="38" t="str">
        <f>IF(ISBLANK('Model Participation Data'!$B$57),"-",'Model Participation Data'!$B$57)</f>
        <v>-</v>
      </c>
      <c r="D1250" s="38" t="str">
        <f>IF(ISBLANK('Model Participation Data'!$C$57),"-",'Model Participation Data'!$C$57)</f>
        <v>-</v>
      </c>
      <c r="E1250" s="38" t="str">
        <f>IF(ISBLANK('Model Participation Data'!$D$57),"-",'Model Participation Data'!$D$57)</f>
        <v>-</v>
      </c>
      <c r="F1250" s="38" t="str">
        <f>IF(ISBLANK('Model Participation Data'!$E$57),"-",'Model Participation Data'!$E$57)</f>
        <v>-</v>
      </c>
      <c r="G1250" s="151" t="str">
        <f>IF(ISBLANK('Model Participation Data'!$F$57),"-",'Model Participation Data'!$F$57)</f>
        <v>-</v>
      </c>
      <c r="H1250" s="38">
        <v>3</v>
      </c>
      <c r="I1250" s="38" t="s">
        <v>65</v>
      </c>
      <c r="J1250" s="150" t="str">
        <f t="shared" si="64"/>
        <v>3Goal</v>
      </c>
      <c r="K1250" s="38" t="str">
        <f>IF(ISBLANK('Model Participation Data'!$L$57),"-",'Model Participation Data'!$L$57)</f>
        <v>-</v>
      </c>
      <c r="L1250" s="39" t="str">
        <f>IF(ISBLANK('Model Participation Data'!$M$57),"-",'Model Participation Data'!$M$57)</f>
        <v>-</v>
      </c>
      <c r="M1250" s="43" t="str">
        <f>IF(ISNA(SUMIFS(INDEX('Model Participation Data'!$N$8:$DX$57,0,MATCH(CONCATENATE($J1250,M$6),'Model Participation Data'!$N$6:$DX$6,0)),'Model Participation Data'!$B$8:$B$57,$C1250,'Model Participation Data'!$C$8:$C$57,$D1250)),"-",SUMIFS(INDEX('Model Participation Data'!$N$8:$DX$57,0,MATCH(CONCATENATE($J1250,M$6),'Model Participation Data'!$N$6:$DX$6,0)),'Model Participation Data'!$B$8:$B$57,$C1250,'Model Participation Data'!$C$8:$C$57,$D1250))</f>
        <v>-</v>
      </c>
      <c r="N1250" s="43" t="str">
        <f>IF(ISNA(SUMIFS(INDEX('Model Participation Data'!$N$8:$DX$57,0,MATCH(CONCATENATE($J1250,N$6),'Model Participation Data'!$N$6:$DX$6,0)),'Model Participation Data'!$B$8:$B$57,$C1250,'Model Participation Data'!$C$8:$C$57,$D1250)),"-",SUMIFS(INDEX('Model Participation Data'!$N$8:$DX$57,0,MATCH(CONCATENATE($J1250,N$6),'Model Participation Data'!$N$6:$DX$6,0)),'Model Participation Data'!$B$8:$B$57,$C1250,'Model Participation Data'!$C$8:$C$57,$D1250))</f>
        <v>-</v>
      </c>
      <c r="O1250" s="154">
        <f>IF(ISNA(SUMIFS(INDEX('Model Participation Data'!$N$8:$DX$57,0,MATCH(CONCATENATE($J1250,O$6),'Model Participation Data'!$N$6:$DX$6,0)),'Model Participation Data'!$B$8:$B$57,$C1250,'Model Participation Data'!$C$8:$C$57,$D1250)),"-",SUMIFS(INDEX('Model Participation Data'!$N$8:$DX$57,0,MATCH(CONCATENATE($J1250,O$6),'Model Participation Data'!$N$6:$DX$6,0)),'Model Participation Data'!$B$8:$B$57,$C1250,'Model Participation Data'!$C$8:$C$57,$D1250))</f>
        <v>0</v>
      </c>
    </row>
    <row r="1251" spans="1:15" x14ac:dyDescent="0.35">
      <c r="B1251" s="37" t="s">
        <v>80</v>
      </c>
      <c r="C1251" s="38" t="str">
        <f>IF(ISBLANK('Model Participation Data'!$B$57),"-",'Model Participation Data'!$B$57)</f>
        <v>-</v>
      </c>
      <c r="D1251" s="38" t="str">
        <f>IF(ISBLANK('Model Participation Data'!$C$57),"-",'Model Participation Data'!$C$57)</f>
        <v>-</v>
      </c>
      <c r="E1251" s="38" t="str">
        <f>IF(ISBLANK('Model Participation Data'!$D$57),"-",'Model Participation Data'!$D$57)</f>
        <v>-</v>
      </c>
      <c r="F1251" s="38" t="str">
        <f>IF(ISBLANK('Model Participation Data'!$E$57),"-",'Model Participation Data'!$E$57)</f>
        <v>-</v>
      </c>
      <c r="G1251" s="151" t="str">
        <f>IF(ISBLANK('Model Participation Data'!$F$57),"-",'Model Participation Data'!$F$57)</f>
        <v>-</v>
      </c>
      <c r="H1251" s="38">
        <v>4</v>
      </c>
      <c r="I1251" s="38">
        <v>1</v>
      </c>
      <c r="J1251" s="150" t="str">
        <f t="shared" ref="J1251:J1314" si="66">CONCATENATE(H1251,I1251)</f>
        <v>41</v>
      </c>
      <c r="K1251" s="38" t="str">
        <f>IF(ISBLANK('Model Participation Data'!$L$57),"-",'Model Participation Data'!$L$57)</f>
        <v>-</v>
      </c>
      <c r="L1251" s="39" t="str">
        <f>IF(ISBLANK('Model Participation Data'!$M$57),"-",'Model Participation Data'!$M$57)</f>
        <v>-</v>
      </c>
      <c r="M1251" s="43">
        <f>IF(ISNA(SUMIFS(INDEX('Model Participation Data'!$N$8:$DX$57,0,MATCH(CONCATENATE($J1251,M$6),'Model Participation Data'!$N$6:$DX$6,0)),'Model Participation Data'!$B$8:$B$57,$C1251,'Model Participation Data'!$C$8:$C$57,$D1251)),"-",SUMIFS(INDEX('Model Participation Data'!$N$8:$DX$57,0,MATCH(CONCATENATE($J1251,M$6),'Model Participation Data'!$N$6:$DX$6,0)),'Model Participation Data'!$B$8:$B$57,$C1251,'Model Participation Data'!$C$8:$C$57,$D1251))</f>
        <v>0</v>
      </c>
      <c r="N1251" s="43">
        <f>IF(ISNA(SUMIFS(INDEX('Model Participation Data'!$N$8:$DX$57,0,MATCH(CONCATENATE($J1251,N$6),'Model Participation Data'!$N$6:$DX$6,0)),'Model Participation Data'!$B$8:$B$57,$C1251,'Model Participation Data'!$C$8:$C$57,$D1251)),"-",SUMIFS(INDEX('Model Participation Data'!$N$8:$DX$57,0,MATCH(CONCATENATE($J1251,N$6),'Model Participation Data'!$N$6:$DX$6,0)),'Model Participation Data'!$B$8:$B$57,$C1251,'Model Participation Data'!$C$8:$C$57,$D1251))</f>
        <v>0</v>
      </c>
      <c r="O1251" s="154">
        <f>IF(ISNA(SUMIFS(INDEX('Model Participation Data'!$N$8:$DX$57,0,MATCH(CONCATENATE($J1251,O$6),'Model Participation Data'!$N$6:$DX$6,0)),'Model Participation Data'!$B$8:$B$57,$C1251,'Model Participation Data'!$C$8:$C$57,$D1251)),"-",SUMIFS(INDEX('Model Participation Data'!$N$8:$DX$57,0,MATCH(CONCATENATE($J1251,O$6),'Model Participation Data'!$N$6:$DX$6,0)),'Model Participation Data'!$B$8:$B$57,$C1251,'Model Participation Data'!$C$8:$C$57,$D1251))</f>
        <v>0</v>
      </c>
    </row>
    <row r="1252" spans="1:15" x14ac:dyDescent="0.35">
      <c r="B1252" s="37" t="s">
        <v>80</v>
      </c>
      <c r="C1252" s="38" t="str">
        <f>IF(ISBLANK('Model Participation Data'!$B$57),"-",'Model Participation Data'!$B$57)</f>
        <v>-</v>
      </c>
      <c r="D1252" s="38" t="str">
        <f>IF(ISBLANK('Model Participation Data'!$C$57),"-",'Model Participation Data'!$C$57)</f>
        <v>-</v>
      </c>
      <c r="E1252" s="38" t="str">
        <f>IF(ISBLANK('Model Participation Data'!$D$57),"-",'Model Participation Data'!$D$57)</f>
        <v>-</v>
      </c>
      <c r="F1252" s="38" t="str">
        <f>IF(ISBLANK('Model Participation Data'!$E$57),"-",'Model Participation Data'!$E$57)</f>
        <v>-</v>
      </c>
      <c r="G1252" s="151" t="str">
        <f>IF(ISBLANK('Model Participation Data'!$F$57),"-",'Model Participation Data'!$F$57)</f>
        <v>-</v>
      </c>
      <c r="H1252" s="38">
        <v>4</v>
      </c>
      <c r="I1252" s="38">
        <v>2</v>
      </c>
      <c r="J1252" s="150" t="str">
        <f t="shared" si="66"/>
        <v>42</v>
      </c>
      <c r="K1252" s="38" t="str">
        <f>IF(ISBLANK('Model Participation Data'!$L$57),"-",'Model Participation Data'!$L$57)</f>
        <v>-</v>
      </c>
      <c r="L1252" s="39" t="str">
        <f>IF(ISBLANK('Model Participation Data'!$M$57),"-",'Model Participation Data'!$M$57)</f>
        <v>-</v>
      </c>
      <c r="M1252" s="43">
        <f>IF(ISNA(SUMIFS(INDEX('Model Participation Data'!$N$8:$DX$57,0,MATCH(CONCATENATE($J1252,M$6),'Model Participation Data'!$N$6:$DX$6,0)),'Model Participation Data'!$B$8:$B$57,$C1252,'Model Participation Data'!$C$8:$C$57,$D1252)),"-",SUMIFS(INDEX('Model Participation Data'!$N$8:$DX$57,0,MATCH(CONCATENATE($J1252,M$6),'Model Participation Data'!$N$6:$DX$6,0)),'Model Participation Data'!$B$8:$B$57,$C1252,'Model Participation Data'!$C$8:$C$57,$D1252))</f>
        <v>0</v>
      </c>
      <c r="N1252" s="43">
        <f>IF(ISNA(SUMIFS(INDEX('Model Participation Data'!$N$8:$DX$57,0,MATCH(CONCATENATE($J1252,N$6),'Model Participation Data'!$N$6:$DX$6,0)),'Model Participation Data'!$B$8:$B$57,$C1252,'Model Participation Data'!$C$8:$C$57,$D1252)),"-",SUMIFS(INDEX('Model Participation Data'!$N$8:$DX$57,0,MATCH(CONCATENATE($J1252,N$6),'Model Participation Data'!$N$6:$DX$6,0)),'Model Participation Data'!$B$8:$B$57,$C1252,'Model Participation Data'!$C$8:$C$57,$D1252))</f>
        <v>0</v>
      </c>
      <c r="O1252" s="154">
        <f>IF(ISNA(SUMIFS(INDEX('Model Participation Data'!$N$8:$DX$57,0,MATCH(CONCATENATE($J1252,O$6),'Model Participation Data'!$N$6:$DX$6,0)),'Model Participation Data'!$B$8:$B$57,$C1252,'Model Participation Data'!$C$8:$C$57,$D1252)),"-",SUMIFS(INDEX('Model Participation Data'!$N$8:$DX$57,0,MATCH(CONCATENATE($J1252,O$6),'Model Participation Data'!$N$6:$DX$6,0)),'Model Participation Data'!$B$8:$B$57,$C1252,'Model Participation Data'!$C$8:$C$57,$D1252))</f>
        <v>0</v>
      </c>
    </row>
    <row r="1253" spans="1:15" x14ac:dyDescent="0.35">
      <c r="B1253" s="37" t="s">
        <v>80</v>
      </c>
      <c r="C1253" s="38" t="str">
        <f>IF(ISBLANK('Model Participation Data'!$B$57),"-",'Model Participation Data'!$B$57)</f>
        <v>-</v>
      </c>
      <c r="D1253" s="38" t="str">
        <f>IF(ISBLANK('Model Participation Data'!$C$57),"-",'Model Participation Data'!$C$57)</f>
        <v>-</v>
      </c>
      <c r="E1253" s="38" t="str">
        <f>IF(ISBLANK('Model Participation Data'!$D$57),"-",'Model Participation Data'!$D$57)</f>
        <v>-</v>
      </c>
      <c r="F1253" s="38" t="str">
        <f>IF(ISBLANK('Model Participation Data'!$E$57),"-",'Model Participation Data'!$E$57)</f>
        <v>-</v>
      </c>
      <c r="G1253" s="151" t="str">
        <f>IF(ISBLANK('Model Participation Data'!$F$57),"-",'Model Participation Data'!$F$57)</f>
        <v>-</v>
      </c>
      <c r="H1253" s="38">
        <v>4</v>
      </c>
      <c r="I1253" s="38">
        <v>3</v>
      </c>
      <c r="J1253" s="150" t="str">
        <f t="shared" si="66"/>
        <v>43</v>
      </c>
      <c r="K1253" s="38" t="str">
        <f>IF(ISBLANK('Model Participation Data'!$L$57),"-",'Model Participation Data'!$L$57)</f>
        <v>-</v>
      </c>
      <c r="L1253" s="39" t="str">
        <f>IF(ISBLANK('Model Participation Data'!$M$57),"-",'Model Participation Data'!$M$57)</f>
        <v>-</v>
      </c>
      <c r="M1253" s="43">
        <f>IF(ISNA(SUMIFS(INDEX('Model Participation Data'!$N$8:$DX$57,0,MATCH(CONCATENATE($J1253,M$6),'Model Participation Data'!$N$6:$DX$6,0)),'Model Participation Data'!$B$8:$B$57,$C1253,'Model Participation Data'!$C$8:$C$57,$D1253)),"-",SUMIFS(INDEX('Model Participation Data'!$N$8:$DX$57,0,MATCH(CONCATENATE($J1253,M$6),'Model Participation Data'!$N$6:$DX$6,0)),'Model Participation Data'!$B$8:$B$57,$C1253,'Model Participation Data'!$C$8:$C$57,$D1253))</f>
        <v>0</v>
      </c>
      <c r="N1253" s="43">
        <f>IF(ISNA(SUMIFS(INDEX('Model Participation Data'!$N$8:$DX$57,0,MATCH(CONCATENATE($J1253,N$6),'Model Participation Data'!$N$6:$DX$6,0)),'Model Participation Data'!$B$8:$B$57,$C1253,'Model Participation Data'!$C$8:$C$57,$D1253)),"-",SUMIFS(INDEX('Model Participation Data'!$N$8:$DX$57,0,MATCH(CONCATENATE($J1253,N$6),'Model Participation Data'!$N$6:$DX$6,0)),'Model Participation Data'!$B$8:$B$57,$C1253,'Model Participation Data'!$C$8:$C$57,$D1253))</f>
        <v>0</v>
      </c>
      <c r="O1253" s="154">
        <f>IF(ISNA(SUMIFS(INDEX('Model Participation Data'!$N$8:$DX$57,0,MATCH(CONCATENATE($J1253,O$6),'Model Participation Data'!$N$6:$DX$6,0)),'Model Participation Data'!$B$8:$B$57,$C1253,'Model Participation Data'!$C$8:$C$57,$D1253)),"-",SUMIFS(INDEX('Model Participation Data'!$N$8:$DX$57,0,MATCH(CONCATENATE($J1253,O$6),'Model Participation Data'!$N$6:$DX$6,0)),'Model Participation Data'!$B$8:$B$57,$C1253,'Model Participation Data'!$C$8:$C$57,$D1253))</f>
        <v>0</v>
      </c>
    </row>
    <row r="1254" spans="1:15" x14ac:dyDescent="0.35">
      <c r="B1254" s="37" t="s">
        <v>80</v>
      </c>
      <c r="C1254" s="38" t="str">
        <f>IF(ISBLANK('Model Participation Data'!$B$57),"-",'Model Participation Data'!$B$57)</f>
        <v>-</v>
      </c>
      <c r="D1254" s="38" t="str">
        <f>IF(ISBLANK('Model Participation Data'!$C$57),"-",'Model Participation Data'!$C$57)</f>
        <v>-</v>
      </c>
      <c r="E1254" s="38" t="str">
        <f>IF(ISBLANK('Model Participation Data'!$D$57),"-",'Model Participation Data'!$D$57)</f>
        <v>-</v>
      </c>
      <c r="F1254" s="38" t="str">
        <f>IF(ISBLANK('Model Participation Data'!$E$57),"-",'Model Participation Data'!$E$57)</f>
        <v>-</v>
      </c>
      <c r="G1254" s="151" t="str">
        <f>IF(ISBLANK('Model Participation Data'!$F$57),"-",'Model Participation Data'!$F$57)</f>
        <v>-</v>
      </c>
      <c r="H1254" s="38">
        <v>4</v>
      </c>
      <c r="I1254" s="38">
        <v>4</v>
      </c>
      <c r="J1254" s="150" t="str">
        <f t="shared" si="66"/>
        <v>44</v>
      </c>
      <c r="K1254" s="38" t="str">
        <f>IF(ISBLANK('Model Participation Data'!$L$57),"-",'Model Participation Data'!$L$57)</f>
        <v>-</v>
      </c>
      <c r="L1254" s="39" t="str">
        <f>IF(ISBLANK('Model Participation Data'!$M$57),"-",'Model Participation Data'!$M$57)</f>
        <v>-</v>
      </c>
      <c r="M1254" s="43">
        <f>IF(ISNA(SUMIFS(INDEX('Model Participation Data'!$N$8:$DX$57,0,MATCH(CONCATENATE($J1254,M$6),'Model Participation Data'!$N$6:$DX$6,0)),'Model Participation Data'!$B$8:$B$57,$C1254,'Model Participation Data'!$C$8:$C$57,$D1254)),"-",SUMIFS(INDEX('Model Participation Data'!$N$8:$DX$57,0,MATCH(CONCATENATE($J1254,M$6),'Model Participation Data'!$N$6:$DX$6,0)),'Model Participation Data'!$B$8:$B$57,$C1254,'Model Participation Data'!$C$8:$C$57,$D1254))</f>
        <v>0</v>
      </c>
      <c r="N1254" s="43">
        <f>IF(ISNA(SUMIFS(INDEX('Model Participation Data'!$N$8:$DX$57,0,MATCH(CONCATENATE($J1254,N$6),'Model Participation Data'!$N$6:$DX$6,0)),'Model Participation Data'!$B$8:$B$57,$C1254,'Model Participation Data'!$C$8:$C$57,$D1254)),"-",SUMIFS(INDEX('Model Participation Data'!$N$8:$DX$57,0,MATCH(CONCATENATE($J1254,N$6),'Model Participation Data'!$N$6:$DX$6,0)),'Model Participation Data'!$B$8:$B$57,$C1254,'Model Participation Data'!$C$8:$C$57,$D1254))</f>
        <v>0</v>
      </c>
      <c r="O1254" s="154">
        <f>IF(ISNA(SUMIFS(INDEX('Model Participation Data'!$N$8:$DX$57,0,MATCH(CONCATENATE($J1254,O$6),'Model Participation Data'!$N$6:$DX$6,0)),'Model Participation Data'!$B$8:$B$57,$C1254,'Model Participation Data'!$C$8:$C$57,$D1254)),"-",SUMIFS(INDEX('Model Participation Data'!$N$8:$DX$57,0,MATCH(CONCATENATE($J1254,O$6),'Model Participation Data'!$N$6:$DX$6,0)),'Model Participation Data'!$B$8:$B$57,$C1254,'Model Participation Data'!$C$8:$C$57,$D1254))</f>
        <v>0</v>
      </c>
    </row>
    <row r="1255" spans="1:15" x14ac:dyDescent="0.35">
      <c r="B1255" s="37" t="s">
        <v>80</v>
      </c>
      <c r="C1255" s="38" t="str">
        <f>IF(ISBLANK('Model Participation Data'!$B$57),"-",'Model Participation Data'!$B$57)</f>
        <v>-</v>
      </c>
      <c r="D1255" s="38" t="str">
        <f>IF(ISBLANK('Model Participation Data'!$C$57),"-",'Model Participation Data'!$C$57)</f>
        <v>-</v>
      </c>
      <c r="E1255" s="38" t="str">
        <f>IF(ISBLANK('Model Participation Data'!$D$57),"-",'Model Participation Data'!$D$57)</f>
        <v>-</v>
      </c>
      <c r="F1255" s="38" t="str">
        <f>IF(ISBLANK('Model Participation Data'!$E$57),"-",'Model Participation Data'!$E$57)</f>
        <v>-</v>
      </c>
      <c r="G1255" s="151" t="str">
        <f>IF(ISBLANK('Model Participation Data'!$F$57),"-",'Model Participation Data'!$F$57)</f>
        <v>-</v>
      </c>
      <c r="H1255" s="38">
        <v>4</v>
      </c>
      <c r="I1255" s="38">
        <v>5</v>
      </c>
      <c r="J1255" s="150" t="str">
        <f t="shared" si="66"/>
        <v>45</v>
      </c>
      <c r="K1255" s="38" t="str">
        <f>IF(ISBLANK('Model Participation Data'!$L$57),"-",'Model Participation Data'!$L$57)</f>
        <v>-</v>
      </c>
      <c r="L1255" s="39" t="str">
        <f>IF(ISBLANK('Model Participation Data'!$M$57),"-",'Model Participation Data'!$M$57)</f>
        <v>-</v>
      </c>
      <c r="M1255" s="43">
        <f>IF(ISNA(SUMIFS(INDEX('Model Participation Data'!$N$8:$DX$57,0,MATCH(CONCATENATE($J1255,M$6),'Model Participation Data'!$N$6:$DX$6,0)),'Model Participation Data'!$B$8:$B$57,$C1255,'Model Participation Data'!$C$8:$C$57,$D1255)),"-",SUMIFS(INDEX('Model Participation Data'!$N$8:$DX$57,0,MATCH(CONCATENATE($J1255,M$6),'Model Participation Data'!$N$6:$DX$6,0)),'Model Participation Data'!$B$8:$B$57,$C1255,'Model Participation Data'!$C$8:$C$57,$D1255))</f>
        <v>0</v>
      </c>
      <c r="N1255" s="43">
        <f>IF(ISNA(SUMIFS(INDEX('Model Participation Data'!$N$8:$DX$57,0,MATCH(CONCATENATE($J1255,N$6),'Model Participation Data'!$N$6:$DX$6,0)),'Model Participation Data'!$B$8:$B$57,$C1255,'Model Participation Data'!$C$8:$C$57,$D1255)),"-",SUMIFS(INDEX('Model Participation Data'!$N$8:$DX$57,0,MATCH(CONCATENATE($J1255,N$6),'Model Participation Data'!$N$6:$DX$6,0)),'Model Participation Data'!$B$8:$B$57,$C1255,'Model Participation Data'!$C$8:$C$57,$D1255))</f>
        <v>0</v>
      </c>
      <c r="O1255" s="154">
        <f>IF(ISNA(SUMIFS(INDEX('Model Participation Data'!$N$8:$DX$57,0,MATCH(CONCATENATE($J1255,O$6),'Model Participation Data'!$N$6:$DX$6,0)),'Model Participation Data'!$B$8:$B$57,$C1255,'Model Participation Data'!$C$8:$C$57,$D1255)),"-",SUMIFS(INDEX('Model Participation Data'!$N$8:$DX$57,0,MATCH(CONCATENATE($J1255,O$6),'Model Participation Data'!$N$6:$DX$6,0)),'Model Participation Data'!$B$8:$B$57,$C1255,'Model Participation Data'!$C$8:$C$57,$D1255))</f>
        <v>0</v>
      </c>
    </row>
    <row r="1256" spans="1:15" x14ac:dyDescent="0.35">
      <c r="A1256" s="259"/>
      <c r="B1256" s="37" t="s">
        <v>80</v>
      </c>
      <c r="C1256" s="38" t="str">
        <f>IF(ISBLANK('Model Participation Data'!$B$57),"-",'Model Participation Data'!$B$57)</f>
        <v>-</v>
      </c>
      <c r="D1256" s="38" t="str">
        <f>IF(ISBLANK('Model Participation Data'!$C$57),"-",'Model Participation Data'!$C$57)</f>
        <v>-</v>
      </c>
      <c r="E1256" s="38" t="str">
        <f>IF(ISBLANK('Model Participation Data'!$D$57),"-",'Model Participation Data'!$D$57)</f>
        <v>-</v>
      </c>
      <c r="F1256" s="38" t="str">
        <f>IF(ISBLANK('Model Participation Data'!$E$57),"-",'Model Participation Data'!$E$57)</f>
        <v>-</v>
      </c>
      <c r="G1256" s="151" t="str">
        <f>IF(ISBLANK('Model Participation Data'!$F$57),"-",'Model Participation Data'!$F$57)</f>
        <v>-</v>
      </c>
      <c r="H1256" s="38">
        <v>4</v>
      </c>
      <c r="I1256" s="38" t="s">
        <v>65</v>
      </c>
      <c r="J1256" s="150" t="str">
        <f t="shared" si="66"/>
        <v>4Goal</v>
      </c>
      <c r="K1256" s="38" t="str">
        <f>IF(ISBLANK('Model Participation Data'!$L$57),"-",'Model Participation Data'!$L$57)</f>
        <v>-</v>
      </c>
      <c r="L1256" s="39" t="str">
        <f>IF(ISBLANK('Model Participation Data'!$M$57),"-",'Model Participation Data'!$M$57)</f>
        <v>-</v>
      </c>
      <c r="M1256" s="43" t="str">
        <f>IF(ISNA(SUMIFS(INDEX('Model Participation Data'!$N$8:$DX$57,0,MATCH(CONCATENATE($J1256,M$6),'Model Participation Data'!$N$6:$DX$6,0)),'Model Participation Data'!$B$8:$B$57,$C1256,'Model Participation Data'!$C$8:$C$57,$D1256)),"-",SUMIFS(INDEX('Model Participation Data'!$N$8:$DX$57,0,MATCH(CONCATENATE($J1256,M$6),'Model Participation Data'!$N$6:$DX$6,0)),'Model Participation Data'!$B$8:$B$57,$C1256,'Model Participation Data'!$C$8:$C$57,$D1256))</f>
        <v>-</v>
      </c>
      <c r="N1256" s="43" t="str">
        <f>IF(ISNA(SUMIFS(INDEX('Model Participation Data'!$N$8:$DX$57,0,MATCH(CONCATENATE($J1256,N$6),'Model Participation Data'!$N$6:$DX$6,0)),'Model Participation Data'!$B$8:$B$57,$C1256,'Model Participation Data'!$C$8:$C$57,$D1256)),"-",SUMIFS(INDEX('Model Participation Data'!$N$8:$DX$57,0,MATCH(CONCATENATE($J1256,N$6),'Model Participation Data'!$N$6:$DX$6,0)),'Model Participation Data'!$B$8:$B$57,$C1256,'Model Participation Data'!$C$8:$C$57,$D1256))</f>
        <v>-</v>
      </c>
      <c r="O1256" s="154">
        <f>IF(ISNA(SUMIFS(INDEX('Model Participation Data'!$N$8:$DX$57,0,MATCH(CONCATENATE($J1256,O$6),'Model Participation Data'!$N$6:$DX$6,0)),'Model Participation Data'!$B$8:$B$57,$C1256,'Model Participation Data'!$C$8:$C$57,$D1256)),"-",SUMIFS(INDEX('Model Participation Data'!$N$8:$DX$57,0,MATCH(CONCATENATE($J1256,O$6),'Model Participation Data'!$N$6:$DX$6,0)),'Model Participation Data'!$B$8:$B$57,$C1256,'Model Participation Data'!$C$8:$C$57,$D1256))</f>
        <v>0</v>
      </c>
    </row>
    <row r="1257" spans="1:15" x14ac:dyDescent="0.35">
      <c r="B1257" s="37" t="s">
        <v>80</v>
      </c>
      <c r="C1257" s="38" t="str">
        <f>IF(ISBLANK('Model Participation Data'!$B$58),"-",'Model Participation Data'!$B$58)</f>
        <v>-</v>
      </c>
      <c r="D1257" s="38" t="str">
        <f>IF(ISBLANK('Model Participation Data'!$C$58),"-",'Model Participation Data'!$C$58)</f>
        <v>-</v>
      </c>
      <c r="E1257" s="38" t="str">
        <f>IF(ISBLANK('Model Participation Data'!$D$58),"-",'Model Participation Data'!$D$58)</f>
        <v>-</v>
      </c>
      <c r="F1257" s="38" t="str">
        <f>IF(ISBLANK('Model Participation Data'!$E$58),"-",'Model Participation Data'!$E$58)</f>
        <v>-</v>
      </c>
      <c r="G1257" s="151" t="str">
        <f>IF(ISBLANK('Model Participation Data'!$F$58),"-",'Model Participation Data'!$F$58)</f>
        <v>-</v>
      </c>
      <c r="H1257" s="253" t="s">
        <v>64</v>
      </c>
      <c r="I1257" s="253" t="s">
        <v>64</v>
      </c>
      <c r="J1257" s="150" t="str">
        <f t="shared" si="66"/>
        <v>BaselineBaseline</v>
      </c>
      <c r="K1257" s="38" t="str">
        <f>IF(ISBLANK('Model Participation Data'!$L$58),"-",'Model Participation Data'!$L$58)</f>
        <v>-</v>
      </c>
      <c r="L1257" s="39" t="str">
        <f>IF(ISBLANK('Model Participation Data'!$M$58),"-",'Model Participation Data'!$M$58)</f>
        <v>-</v>
      </c>
      <c r="M1257" s="254">
        <f>IF(ISNA(SUMIFS(INDEX('Model Participation Data'!$N$8:$DX$57,0,MATCH(CONCATENATE($J1257,M$6),'Model Participation Data'!$N$6:$DX$6,0)),'Model Participation Data'!$B$8:$B$57,$C1257,'Model Participation Data'!$C$8:$C$57,$D1257)),"-",SUMIFS(INDEX('Model Participation Data'!$N$8:$DX$57,0,MATCH(CONCATENATE($J1257,M$6),'Model Participation Data'!$N$6:$DX$6,0)),'Model Participation Data'!$B$8:$B$57,$C1257,'Model Participation Data'!$C$8:$C$57,$D1257))</f>
        <v>0</v>
      </c>
      <c r="N1257" s="254">
        <f>IF(ISNA(SUMIFS(INDEX('Model Participation Data'!$N$8:$DX$57,0,MATCH(CONCATENATE($J1257,N$6),'Model Participation Data'!$N$6:$DX$6,0)),'Model Participation Data'!$B$8:$B$57,$C1257,'Model Participation Data'!$C$8:$C$57,$D1257)),"-",SUMIFS(INDEX('Model Participation Data'!$N$8:$DX$57,0,MATCH(CONCATENATE($J1257,N$6),'Model Participation Data'!$N$6:$DX$6,0)),'Model Participation Data'!$B$8:$B$57,$C1257,'Model Participation Data'!$C$8:$C$57,$D1257))</f>
        <v>0</v>
      </c>
      <c r="O1257" s="154">
        <f>IF(ISNA(SUMIFS(INDEX('Model Participation Data'!$N$8:$DX$57,0,MATCH(CONCATENATE($J1257,O$6),'Model Participation Data'!$N$6:$DX$6,0)),'Model Participation Data'!$B$8:$B$57,$C1257,'Model Participation Data'!$C$8:$C$57,$D1257)),"-",SUMIFS(INDEX('Model Participation Data'!$N$8:$DX$57,0,MATCH(CONCATENATE($J1257,O$6),'Model Participation Data'!$N$6:$DX$6,0)),'Model Participation Data'!$B$8:$B$57,$C1257,'Model Participation Data'!$C$8:$C$57,$D1257))</f>
        <v>0</v>
      </c>
    </row>
    <row r="1258" spans="1:15" x14ac:dyDescent="0.35">
      <c r="B1258" s="37" t="s">
        <v>80</v>
      </c>
      <c r="C1258" s="38" t="str">
        <f>IF(ISBLANK('Model Participation Data'!$B$58),"-",'Model Participation Data'!$B$58)</f>
        <v>-</v>
      </c>
      <c r="D1258" s="38" t="str">
        <f>IF(ISBLANK('Model Participation Data'!$C$58),"-",'Model Participation Data'!$C$58)</f>
        <v>-</v>
      </c>
      <c r="E1258" s="38" t="str">
        <f>IF(ISBLANK('Model Participation Data'!$D$58),"-",'Model Participation Data'!$D$58)</f>
        <v>-</v>
      </c>
      <c r="F1258" s="38" t="str">
        <f>IF(ISBLANK('Model Participation Data'!$E$58),"-",'Model Participation Data'!$E$58)</f>
        <v>-</v>
      </c>
      <c r="G1258" s="151" t="str">
        <f>IF(ISBLANK('Model Participation Data'!$F$58),"-",'Model Participation Data'!$F$58)</f>
        <v>-</v>
      </c>
      <c r="H1258" s="253">
        <v>1</v>
      </c>
      <c r="I1258" s="253">
        <v>1</v>
      </c>
      <c r="J1258" s="150" t="str">
        <f t="shared" si="66"/>
        <v>11</v>
      </c>
      <c r="K1258" s="38" t="str">
        <f>IF(ISBLANK('Model Participation Data'!$L$58),"-",'Model Participation Data'!$L$58)</f>
        <v>-</v>
      </c>
      <c r="L1258" s="39" t="str">
        <f>IF(ISBLANK('Model Participation Data'!$M$58),"-",'Model Participation Data'!$M$58)</f>
        <v>-</v>
      </c>
      <c r="M1258" s="254">
        <f>IF(ISNA(SUMIFS(INDEX('Model Participation Data'!$N$8:$DX$57,0,MATCH(CONCATENATE($J1258,M$6),'Model Participation Data'!$N$6:$DX$6,0)),'Model Participation Data'!$B$8:$B$57,$C1258,'Model Participation Data'!$C$8:$C$57,$D1258)),"-",SUMIFS(INDEX('Model Participation Data'!$N$8:$DX$57,0,MATCH(CONCATENATE($J1258,M$6),'Model Participation Data'!$N$6:$DX$6,0)),'Model Participation Data'!$B$8:$B$57,$C1258,'Model Participation Data'!$C$8:$C$57,$D1258))</f>
        <v>0</v>
      </c>
      <c r="N1258" s="254">
        <f>IF(ISNA(SUMIFS(INDEX('Model Participation Data'!$N$8:$DX$57,0,MATCH(CONCATENATE($J1258,N$6),'Model Participation Data'!$N$6:$DX$6,0)),'Model Participation Data'!$B$8:$B$57,$C1258,'Model Participation Data'!$C$8:$C$57,$D1258)),"-",SUMIFS(INDEX('Model Participation Data'!$N$8:$DX$57,0,MATCH(CONCATENATE($J1258,N$6),'Model Participation Data'!$N$6:$DX$6,0)),'Model Participation Data'!$B$8:$B$57,$C1258,'Model Participation Data'!$C$8:$C$57,$D1258))</f>
        <v>0</v>
      </c>
      <c r="O1258" s="154">
        <f>IF(ISNA(SUMIFS(INDEX('Model Participation Data'!$N$8:$DX$57,0,MATCH(CONCATENATE($J1258,O$6),'Model Participation Data'!$N$6:$DX$6,0)),'Model Participation Data'!$B$8:$B$57,$C1258,'Model Participation Data'!$C$8:$C$57,$D1258)),"-",SUMIFS(INDEX('Model Participation Data'!$N$8:$DX$57,0,MATCH(CONCATENATE($J1258,O$6),'Model Participation Data'!$N$6:$DX$6,0)),'Model Participation Data'!$B$8:$B$57,$C1258,'Model Participation Data'!$C$8:$C$57,$D1258))</f>
        <v>0</v>
      </c>
    </row>
    <row r="1259" spans="1:15" x14ac:dyDescent="0.35">
      <c r="B1259" s="37" t="s">
        <v>80</v>
      </c>
      <c r="C1259" s="38" t="str">
        <f>IF(ISBLANK('Model Participation Data'!$B$58),"-",'Model Participation Data'!$B$58)</f>
        <v>-</v>
      </c>
      <c r="D1259" s="38" t="str">
        <f>IF(ISBLANK('Model Participation Data'!$C$58),"-",'Model Participation Data'!$C$58)</f>
        <v>-</v>
      </c>
      <c r="E1259" s="38" t="str">
        <f>IF(ISBLANK('Model Participation Data'!$D$58),"-",'Model Participation Data'!$D$58)</f>
        <v>-</v>
      </c>
      <c r="F1259" s="38" t="str">
        <f>IF(ISBLANK('Model Participation Data'!$E$58),"-",'Model Participation Data'!$E$58)</f>
        <v>-</v>
      </c>
      <c r="G1259" s="151" t="str">
        <f>IF(ISBLANK('Model Participation Data'!$F$58),"-",'Model Participation Data'!$F$58)</f>
        <v>-</v>
      </c>
      <c r="H1259" s="253">
        <v>1</v>
      </c>
      <c r="I1259" s="253">
        <v>2</v>
      </c>
      <c r="J1259" s="150" t="str">
        <f t="shared" si="66"/>
        <v>12</v>
      </c>
      <c r="K1259" s="38" t="str">
        <f>IF(ISBLANK('Model Participation Data'!$L$58),"-",'Model Participation Data'!$L$58)</f>
        <v>-</v>
      </c>
      <c r="L1259" s="39" t="str">
        <f>IF(ISBLANK('Model Participation Data'!$M$58),"-",'Model Participation Data'!$M$58)</f>
        <v>-</v>
      </c>
      <c r="M1259" s="254">
        <f>IF(ISNA(SUMIFS(INDEX('Model Participation Data'!$N$8:$DX$57,0,MATCH(CONCATENATE($J1259,M$6),'Model Participation Data'!$N$6:$DX$6,0)),'Model Participation Data'!$B$8:$B$57,$C1259,'Model Participation Data'!$C$8:$C$57,$D1259)),"-",SUMIFS(INDEX('Model Participation Data'!$N$8:$DX$57,0,MATCH(CONCATENATE($J1259,M$6),'Model Participation Data'!$N$6:$DX$6,0)),'Model Participation Data'!$B$8:$B$57,$C1259,'Model Participation Data'!$C$8:$C$57,$D1259))</f>
        <v>0</v>
      </c>
      <c r="N1259" s="254">
        <f>IF(ISNA(SUMIFS(INDEX('Model Participation Data'!$N$8:$DX$57,0,MATCH(CONCATENATE($J1259,N$6),'Model Participation Data'!$N$6:$DX$6,0)),'Model Participation Data'!$B$8:$B$57,$C1259,'Model Participation Data'!$C$8:$C$57,$D1259)),"-",SUMIFS(INDEX('Model Participation Data'!$N$8:$DX$57,0,MATCH(CONCATENATE($J1259,N$6),'Model Participation Data'!$N$6:$DX$6,0)),'Model Participation Data'!$B$8:$B$57,$C1259,'Model Participation Data'!$C$8:$C$57,$D1259))</f>
        <v>0</v>
      </c>
      <c r="O1259" s="154">
        <f>IF(ISNA(SUMIFS(INDEX('Model Participation Data'!$N$8:$DX$57,0,MATCH(CONCATENATE($J1259,O$6),'Model Participation Data'!$N$6:$DX$6,0)),'Model Participation Data'!$B$8:$B$57,$C1259,'Model Participation Data'!$C$8:$C$57,$D1259)),"-",SUMIFS(INDEX('Model Participation Data'!$N$8:$DX$57,0,MATCH(CONCATENATE($J1259,O$6),'Model Participation Data'!$N$6:$DX$6,0)),'Model Participation Data'!$B$8:$B$57,$C1259,'Model Participation Data'!$C$8:$C$57,$D1259))</f>
        <v>0</v>
      </c>
    </row>
    <row r="1260" spans="1:15" x14ac:dyDescent="0.35">
      <c r="B1260" s="37" t="s">
        <v>80</v>
      </c>
      <c r="C1260" s="38" t="str">
        <f>IF(ISBLANK('Model Participation Data'!$B$58),"-",'Model Participation Data'!$B$58)</f>
        <v>-</v>
      </c>
      <c r="D1260" s="38" t="str">
        <f>IF(ISBLANK('Model Participation Data'!$C$58),"-",'Model Participation Data'!$C$58)</f>
        <v>-</v>
      </c>
      <c r="E1260" s="38" t="str">
        <f>IF(ISBLANK('Model Participation Data'!$D$58),"-",'Model Participation Data'!$D$58)</f>
        <v>-</v>
      </c>
      <c r="F1260" s="38" t="str">
        <f>IF(ISBLANK('Model Participation Data'!$E$58),"-",'Model Participation Data'!$E$58)</f>
        <v>-</v>
      </c>
      <c r="G1260" s="151" t="str">
        <f>IF(ISBLANK('Model Participation Data'!$F$58),"-",'Model Participation Data'!$F$58)</f>
        <v>-</v>
      </c>
      <c r="H1260" s="253">
        <v>1</v>
      </c>
      <c r="I1260" s="253">
        <v>3</v>
      </c>
      <c r="J1260" s="150" t="str">
        <f t="shared" si="66"/>
        <v>13</v>
      </c>
      <c r="K1260" s="38" t="str">
        <f>IF(ISBLANK('Model Participation Data'!$L$58),"-",'Model Participation Data'!$L$58)</f>
        <v>-</v>
      </c>
      <c r="L1260" s="39" t="str">
        <f>IF(ISBLANK('Model Participation Data'!$M$58),"-",'Model Participation Data'!$M$58)</f>
        <v>-</v>
      </c>
      <c r="M1260" s="254">
        <f>IF(ISNA(SUMIFS(INDEX('Model Participation Data'!$N$8:$DX$57,0,MATCH(CONCATENATE($J1260,M$6),'Model Participation Data'!$N$6:$DX$6,0)),'Model Participation Data'!$B$8:$B$57,$C1260,'Model Participation Data'!$C$8:$C$57,$D1260)),"-",SUMIFS(INDEX('Model Participation Data'!$N$8:$DX$57,0,MATCH(CONCATENATE($J1260,M$6),'Model Participation Data'!$N$6:$DX$6,0)),'Model Participation Data'!$B$8:$B$57,$C1260,'Model Participation Data'!$C$8:$C$57,$D1260))</f>
        <v>0</v>
      </c>
      <c r="N1260" s="254">
        <f>IF(ISNA(SUMIFS(INDEX('Model Participation Data'!$N$8:$DX$57,0,MATCH(CONCATENATE($J1260,N$6),'Model Participation Data'!$N$6:$DX$6,0)),'Model Participation Data'!$B$8:$B$57,$C1260,'Model Participation Data'!$C$8:$C$57,$D1260)),"-",SUMIFS(INDEX('Model Participation Data'!$N$8:$DX$57,0,MATCH(CONCATENATE($J1260,N$6),'Model Participation Data'!$N$6:$DX$6,0)),'Model Participation Data'!$B$8:$B$57,$C1260,'Model Participation Data'!$C$8:$C$57,$D1260))</f>
        <v>0</v>
      </c>
      <c r="O1260" s="154">
        <f>IF(ISNA(SUMIFS(INDEX('Model Participation Data'!$N$8:$DX$57,0,MATCH(CONCATENATE($J1260,O$6),'Model Participation Data'!$N$6:$DX$6,0)),'Model Participation Data'!$B$8:$B$57,$C1260,'Model Participation Data'!$C$8:$C$57,$D1260)),"-",SUMIFS(INDEX('Model Participation Data'!$N$8:$DX$57,0,MATCH(CONCATENATE($J1260,O$6),'Model Participation Data'!$N$6:$DX$6,0)),'Model Participation Data'!$B$8:$B$57,$C1260,'Model Participation Data'!$C$8:$C$57,$D1260))</f>
        <v>0</v>
      </c>
    </row>
    <row r="1261" spans="1:15" x14ac:dyDescent="0.35">
      <c r="B1261" s="37" t="s">
        <v>80</v>
      </c>
      <c r="C1261" s="38" t="str">
        <f>IF(ISBLANK('Model Participation Data'!$B$58),"-",'Model Participation Data'!$B$58)</f>
        <v>-</v>
      </c>
      <c r="D1261" s="38" t="str">
        <f>IF(ISBLANK('Model Participation Data'!$C$58),"-",'Model Participation Data'!$C$58)</f>
        <v>-</v>
      </c>
      <c r="E1261" s="38" t="str">
        <f>IF(ISBLANK('Model Participation Data'!$D$58),"-",'Model Participation Data'!$D$58)</f>
        <v>-</v>
      </c>
      <c r="F1261" s="38" t="str">
        <f>IF(ISBLANK('Model Participation Data'!$E$58),"-",'Model Participation Data'!$E$58)</f>
        <v>-</v>
      </c>
      <c r="G1261" s="151" t="str">
        <f>IF(ISBLANK('Model Participation Data'!$F$58),"-",'Model Participation Data'!$F$58)</f>
        <v>-</v>
      </c>
      <c r="H1261" s="253">
        <v>1</v>
      </c>
      <c r="I1261" s="253">
        <v>4</v>
      </c>
      <c r="J1261" s="150" t="str">
        <f t="shared" si="66"/>
        <v>14</v>
      </c>
      <c r="K1261" s="38" t="str">
        <f>IF(ISBLANK('Model Participation Data'!$L$58),"-",'Model Participation Data'!$L$58)</f>
        <v>-</v>
      </c>
      <c r="L1261" s="39" t="str">
        <f>IF(ISBLANK('Model Participation Data'!$M$58),"-",'Model Participation Data'!$M$58)</f>
        <v>-</v>
      </c>
      <c r="M1261" s="254">
        <f>IF(ISNA(SUMIFS(INDEX('Model Participation Data'!$N$8:$DX$57,0,MATCH(CONCATENATE($J1261,M$6),'Model Participation Data'!$N$6:$DX$6,0)),'Model Participation Data'!$B$8:$B$57,$C1261,'Model Participation Data'!$C$8:$C$57,$D1261)),"-",SUMIFS(INDEX('Model Participation Data'!$N$8:$DX$57,0,MATCH(CONCATENATE($J1261,M$6),'Model Participation Data'!$N$6:$DX$6,0)),'Model Participation Data'!$B$8:$B$57,$C1261,'Model Participation Data'!$C$8:$C$57,$D1261))</f>
        <v>0</v>
      </c>
      <c r="N1261" s="254">
        <f>IF(ISNA(SUMIFS(INDEX('Model Participation Data'!$N$8:$DX$57,0,MATCH(CONCATENATE($J1261,N$6),'Model Participation Data'!$N$6:$DX$6,0)),'Model Participation Data'!$B$8:$B$57,$C1261,'Model Participation Data'!$C$8:$C$57,$D1261)),"-",SUMIFS(INDEX('Model Participation Data'!$N$8:$DX$57,0,MATCH(CONCATENATE($J1261,N$6),'Model Participation Data'!$N$6:$DX$6,0)),'Model Participation Data'!$B$8:$B$57,$C1261,'Model Participation Data'!$C$8:$C$57,$D1261))</f>
        <v>0</v>
      </c>
      <c r="O1261" s="154">
        <f>IF(ISNA(SUMIFS(INDEX('Model Participation Data'!$N$8:$DX$57,0,MATCH(CONCATENATE($J1261,O$6),'Model Participation Data'!$N$6:$DX$6,0)),'Model Participation Data'!$B$8:$B$57,$C1261,'Model Participation Data'!$C$8:$C$57,$D1261)),"-",SUMIFS(INDEX('Model Participation Data'!$N$8:$DX$57,0,MATCH(CONCATENATE($J1261,O$6),'Model Participation Data'!$N$6:$DX$6,0)),'Model Participation Data'!$B$8:$B$57,$C1261,'Model Participation Data'!$C$8:$C$57,$D1261))</f>
        <v>0</v>
      </c>
    </row>
    <row r="1262" spans="1:15" x14ac:dyDescent="0.35">
      <c r="B1262" s="37" t="s">
        <v>80</v>
      </c>
      <c r="C1262" s="38" t="str">
        <f>IF(ISBLANK('Model Participation Data'!$B$58),"-",'Model Participation Data'!$B$58)</f>
        <v>-</v>
      </c>
      <c r="D1262" s="38" t="str">
        <f>IF(ISBLANK('Model Participation Data'!$C$58),"-",'Model Participation Data'!$C$58)</f>
        <v>-</v>
      </c>
      <c r="E1262" s="38" t="str">
        <f>IF(ISBLANK('Model Participation Data'!$D$58),"-",'Model Participation Data'!$D$58)</f>
        <v>-</v>
      </c>
      <c r="F1262" s="38" t="str">
        <f>IF(ISBLANK('Model Participation Data'!$E$58),"-",'Model Participation Data'!$E$58)</f>
        <v>-</v>
      </c>
      <c r="G1262" s="151" t="str">
        <f>IF(ISBLANK('Model Participation Data'!$F$58),"-",'Model Participation Data'!$F$58)</f>
        <v>-</v>
      </c>
      <c r="H1262" s="253">
        <v>1</v>
      </c>
      <c r="I1262" s="253">
        <v>5</v>
      </c>
      <c r="J1262" s="150" t="str">
        <f t="shared" si="66"/>
        <v>15</v>
      </c>
      <c r="K1262" s="38" t="str">
        <f>IF(ISBLANK('Model Participation Data'!$L$58),"-",'Model Participation Data'!$L$58)</f>
        <v>-</v>
      </c>
      <c r="L1262" s="39" t="str">
        <f>IF(ISBLANK('Model Participation Data'!$M$58),"-",'Model Participation Data'!$M$58)</f>
        <v>-</v>
      </c>
      <c r="M1262" s="254">
        <f>IF(ISNA(SUMIFS(INDEX('Model Participation Data'!$N$8:$DX$57,0,MATCH(CONCATENATE($J1262,M$6),'Model Participation Data'!$N$6:$DX$6,0)),'Model Participation Data'!$B$8:$B$57,$C1262,'Model Participation Data'!$C$8:$C$57,$D1262)),"-",SUMIFS(INDEX('Model Participation Data'!$N$8:$DX$57,0,MATCH(CONCATENATE($J1262,M$6),'Model Participation Data'!$N$6:$DX$6,0)),'Model Participation Data'!$B$8:$B$57,$C1262,'Model Participation Data'!$C$8:$C$57,$D1262))</f>
        <v>0</v>
      </c>
      <c r="N1262" s="254">
        <f>IF(ISNA(SUMIFS(INDEX('Model Participation Data'!$N$8:$DX$57,0,MATCH(CONCATENATE($J1262,N$6),'Model Participation Data'!$N$6:$DX$6,0)),'Model Participation Data'!$B$8:$B$57,$C1262,'Model Participation Data'!$C$8:$C$57,$D1262)),"-",SUMIFS(INDEX('Model Participation Data'!$N$8:$DX$57,0,MATCH(CONCATENATE($J1262,N$6),'Model Participation Data'!$N$6:$DX$6,0)),'Model Participation Data'!$B$8:$B$57,$C1262,'Model Participation Data'!$C$8:$C$57,$D1262))</f>
        <v>0</v>
      </c>
      <c r="O1262" s="154">
        <f>IF(ISNA(SUMIFS(INDEX('Model Participation Data'!$N$8:$DX$57,0,MATCH(CONCATENATE($J1262,O$6),'Model Participation Data'!$N$6:$DX$6,0)),'Model Participation Data'!$B$8:$B$57,$C1262,'Model Participation Data'!$C$8:$C$57,$D1262)),"-",SUMIFS(INDEX('Model Participation Data'!$N$8:$DX$57,0,MATCH(CONCATENATE($J1262,O$6),'Model Participation Data'!$N$6:$DX$6,0)),'Model Participation Data'!$B$8:$B$57,$C1262,'Model Participation Data'!$C$8:$C$57,$D1262))</f>
        <v>0</v>
      </c>
    </row>
    <row r="1263" spans="1:15" x14ac:dyDescent="0.35">
      <c r="B1263" s="37" t="s">
        <v>80</v>
      </c>
      <c r="C1263" s="38" t="str">
        <f>IF(ISBLANK('Model Participation Data'!$B$58),"-",'Model Participation Data'!$B$58)</f>
        <v>-</v>
      </c>
      <c r="D1263" s="38" t="str">
        <f>IF(ISBLANK('Model Participation Data'!$C$58),"-",'Model Participation Data'!$C$58)</f>
        <v>-</v>
      </c>
      <c r="E1263" s="38" t="str">
        <f>IF(ISBLANK('Model Participation Data'!$D$58),"-",'Model Participation Data'!$D$58)</f>
        <v>-</v>
      </c>
      <c r="F1263" s="38" t="str">
        <f>IF(ISBLANK('Model Participation Data'!$E$58),"-",'Model Participation Data'!$E$58)</f>
        <v>-</v>
      </c>
      <c r="G1263" s="151" t="str">
        <f>IF(ISBLANK('Model Participation Data'!$F$58),"-",'Model Participation Data'!$F$58)</f>
        <v>-</v>
      </c>
      <c r="H1263" s="253">
        <v>1</v>
      </c>
      <c r="I1263" s="253" t="s">
        <v>65</v>
      </c>
      <c r="J1263" s="150" t="str">
        <f t="shared" si="66"/>
        <v>1Goal</v>
      </c>
      <c r="K1263" s="38" t="str">
        <f>IF(ISBLANK('Model Participation Data'!$L$58),"-",'Model Participation Data'!$L$58)</f>
        <v>-</v>
      </c>
      <c r="L1263" s="39" t="str">
        <f>IF(ISBLANK('Model Participation Data'!$M$58),"-",'Model Participation Data'!$M$58)</f>
        <v>-</v>
      </c>
      <c r="M1263" s="254" t="str">
        <f>IF(ISNA(SUMIFS(INDEX('Model Participation Data'!$N$8:$DX$57,0,MATCH(CONCATENATE($J1263,M$6),'Model Participation Data'!$N$6:$DX$6,0)),'Model Participation Data'!$B$8:$B$57,$C1263,'Model Participation Data'!$C$8:$C$57,$D1263)),"-",SUMIFS(INDEX('Model Participation Data'!$N$8:$DX$57,0,MATCH(CONCATENATE($J1263,M$6),'Model Participation Data'!$N$6:$DX$6,0)),'Model Participation Data'!$B$8:$B$57,$C1263,'Model Participation Data'!$C$8:$C$57,$D1263))</f>
        <v>-</v>
      </c>
      <c r="N1263" s="254" t="str">
        <f>IF(ISNA(SUMIFS(INDEX('Model Participation Data'!$N$8:$DX$57,0,MATCH(CONCATENATE($J1263,N$6),'Model Participation Data'!$N$6:$DX$6,0)),'Model Participation Data'!$B$8:$B$57,$C1263,'Model Participation Data'!$C$8:$C$57,$D1263)),"-",SUMIFS(INDEX('Model Participation Data'!$N$8:$DX$57,0,MATCH(CONCATENATE($J1263,N$6),'Model Participation Data'!$N$6:$DX$6,0)),'Model Participation Data'!$B$8:$B$57,$C1263,'Model Participation Data'!$C$8:$C$57,$D1263))</f>
        <v>-</v>
      </c>
      <c r="O1263" s="154">
        <f>IF(ISNA(SUMIFS(INDEX('Model Participation Data'!$N$8:$DX$57,0,MATCH(CONCATENATE($J1263,O$6),'Model Participation Data'!$N$6:$DX$6,0)),'Model Participation Data'!$B$8:$B$57,$C1263,'Model Participation Data'!$C$8:$C$57,$D1263)),"-",SUMIFS(INDEX('Model Participation Data'!$N$8:$DX$57,0,MATCH(CONCATENATE($J1263,O$6),'Model Participation Data'!$N$6:$DX$6,0)),'Model Participation Data'!$B$8:$B$57,$C1263,'Model Participation Data'!$C$8:$C$57,$D1263))</f>
        <v>0</v>
      </c>
    </row>
    <row r="1264" spans="1:15" x14ac:dyDescent="0.35">
      <c r="B1264" s="37" t="s">
        <v>80</v>
      </c>
      <c r="C1264" s="38" t="str">
        <f>IF(ISBLANK('Model Participation Data'!$B$58),"-",'Model Participation Data'!$B$58)</f>
        <v>-</v>
      </c>
      <c r="D1264" s="38" t="str">
        <f>IF(ISBLANK('Model Participation Data'!$C$58),"-",'Model Participation Data'!$C$58)</f>
        <v>-</v>
      </c>
      <c r="E1264" s="38" t="str">
        <f>IF(ISBLANK('Model Participation Data'!$D$58),"-",'Model Participation Data'!$D$58)</f>
        <v>-</v>
      </c>
      <c r="F1264" s="38" t="str">
        <f>IF(ISBLANK('Model Participation Data'!$E$58),"-",'Model Participation Data'!$E$58)</f>
        <v>-</v>
      </c>
      <c r="G1264" s="151" t="str">
        <f>IF(ISBLANK('Model Participation Data'!$F$58),"-",'Model Participation Data'!$F$58)</f>
        <v>-</v>
      </c>
      <c r="H1264" s="253">
        <v>2</v>
      </c>
      <c r="I1264" s="253">
        <v>1</v>
      </c>
      <c r="J1264" s="150" t="str">
        <f t="shared" si="66"/>
        <v>21</v>
      </c>
      <c r="K1264" s="38" t="str">
        <f>IF(ISBLANK('Model Participation Data'!$L$58),"-",'Model Participation Data'!$L$58)</f>
        <v>-</v>
      </c>
      <c r="L1264" s="39" t="str">
        <f>IF(ISBLANK('Model Participation Data'!$M$58),"-",'Model Participation Data'!$M$58)</f>
        <v>-</v>
      </c>
      <c r="M1264" s="254">
        <f>IF(ISNA(SUMIFS(INDEX('Model Participation Data'!$N$8:$DX$57,0,MATCH(CONCATENATE($J1264,M$6),'Model Participation Data'!$N$6:$DX$6,0)),'Model Participation Data'!$B$8:$B$57,$C1264,'Model Participation Data'!$C$8:$C$57,$D1264)),"-",SUMIFS(INDEX('Model Participation Data'!$N$8:$DX$57,0,MATCH(CONCATENATE($J1264,M$6),'Model Participation Data'!$N$6:$DX$6,0)),'Model Participation Data'!$B$8:$B$57,$C1264,'Model Participation Data'!$C$8:$C$57,$D1264))</f>
        <v>0</v>
      </c>
      <c r="N1264" s="254">
        <f>IF(ISNA(SUMIFS(INDEX('Model Participation Data'!$N$8:$DX$57,0,MATCH(CONCATENATE($J1264,N$6),'Model Participation Data'!$N$6:$DX$6,0)),'Model Participation Data'!$B$8:$B$57,$C1264,'Model Participation Data'!$C$8:$C$57,$D1264)),"-",SUMIFS(INDEX('Model Participation Data'!$N$8:$DX$57,0,MATCH(CONCATENATE($J1264,N$6),'Model Participation Data'!$N$6:$DX$6,0)),'Model Participation Data'!$B$8:$B$57,$C1264,'Model Participation Data'!$C$8:$C$57,$D1264))</f>
        <v>0</v>
      </c>
      <c r="O1264" s="154">
        <f>IF(ISNA(SUMIFS(INDEX('Model Participation Data'!$N$8:$DX$57,0,MATCH(CONCATENATE($J1264,O$6),'Model Participation Data'!$N$6:$DX$6,0)),'Model Participation Data'!$B$8:$B$57,$C1264,'Model Participation Data'!$C$8:$C$57,$D1264)),"-",SUMIFS(INDEX('Model Participation Data'!$N$8:$DX$57,0,MATCH(CONCATENATE($J1264,O$6),'Model Participation Data'!$N$6:$DX$6,0)),'Model Participation Data'!$B$8:$B$57,$C1264,'Model Participation Data'!$C$8:$C$57,$D1264))</f>
        <v>0</v>
      </c>
    </row>
    <row r="1265" spans="2:15" x14ac:dyDescent="0.35">
      <c r="B1265" s="37" t="s">
        <v>80</v>
      </c>
      <c r="C1265" s="38" t="str">
        <f>IF(ISBLANK('Model Participation Data'!$B$58),"-",'Model Participation Data'!$B$58)</f>
        <v>-</v>
      </c>
      <c r="D1265" s="38" t="str">
        <f>IF(ISBLANK('Model Participation Data'!$C$58),"-",'Model Participation Data'!$C$58)</f>
        <v>-</v>
      </c>
      <c r="E1265" s="38" t="str">
        <f>IF(ISBLANK('Model Participation Data'!$D$58),"-",'Model Participation Data'!$D$58)</f>
        <v>-</v>
      </c>
      <c r="F1265" s="38" t="str">
        <f>IF(ISBLANK('Model Participation Data'!$E$58),"-",'Model Participation Data'!$E$58)</f>
        <v>-</v>
      </c>
      <c r="G1265" s="151" t="str">
        <f>IF(ISBLANK('Model Participation Data'!$F$58),"-",'Model Participation Data'!$F$58)</f>
        <v>-</v>
      </c>
      <c r="H1265" s="253">
        <v>2</v>
      </c>
      <c r="I1265" s="253">
        <v>2</v>
      </c>
      <c r="J1265" s="150" t="str">
        <f t="shared" si="66"/>
        <v>22</v>
      </c>
      <c r="K1265" s="38" t="str">
        <f>IF(ISBLANK('Model Participation Data'!$L$58),"-",'Model Participation Data'!$L$58)</f>
        <v>-</v>
      </c>
      <c r="L1265" s="39" t="str">
        <f>IF(ISBLANK('Model Participation Data'!$M$58),"-",'Model Participation Data'!$M$58)</f>
        <v>-</v>
      </c>
      <c r="M1265" s="254">
        <f>IF(ISNA(SUMIFS(INDEX('Model Participation Data'!$N$8:$DX$57,0,MATCH(CONCATENATE($J1265,M$6),'Model Participation Data'!$N$6:$DX$6,0)),'Model Participation Data'!$B$8:$B$57,$C1265,'Model Participation Data'!$C$8:$C$57,$D1265)),"-",SUMIFS(INDEX('Model Participation Data'!$N$8:$DX$57,0,MATCH(CONCATENATE($J1265,M$6),'Model Participation Data'!$N$6:$DX$6,0)),'Model Participation Data'!$B$8:$B$57,$C1265,'Model Participation Data'!$C$8:$C$57,$D1265))</f>
        <v>0</v>
      </c>
      <c r="N1265" s="254">
        <f>IF(ISNA(SUMIFS(INDEX('Model Participation Data'!$N$8:$DX$57,0,MATCH(CONCATENATE($J1265,N$6),'Model Participation Data'!$N$6:$DX$6,0)),'Model Participation Data'!$B$8:$B$57,$C1265,'Model Participation Data'!$C$8:$C$57,$D1265)),"-",SUMIFS(INDEX('Model Participation Data'!$N$8:$DX$57,0,MATCH(CONCATENATE($J1265,N$6),'Model Participation Data'!$N$6:$DX$6,0)),'Model Participation Data'!$B$8:$B$57,$C1265,'Model Participation Data'!$C$8:$C$57,$D1265))</f>
        <v>0</v>
      </c>
      <c r="O1265" s="154">
        <f>IF(ISNA(SUMIFS(INDEX('Model Participation Data'!$N$8:$DX$57,0,MATCH(CONCATENATE($J1265,O$6),'Model Participation Data'!$N$6:$DX$6,0)),'Model Participation Data'!$B$8:$B$57,$C1265,'Model Participation Data'!$C$8:$C$57,$D1265)),"-",SUMIFS(INDEX('Model Participation Data'!$N$8:$DX$57,0,MATCH(CONCATENATE($J1265,O$6),'Model Participation Data'!$N$6:$DX$6,0)),'Model Participation Data'!$B$8:$B$57,$C1265,'Model Participation Data'!$C$8:$C$57,$D1265))</f>
        <v>0</v>
      </c>
    </row>
    <row r="1266" spans="2:15" x14ac:dyDescent="0.35">
      <c r="B1266" s="37" t="s">
        <v>80</v>
      </c>
      <c r="C1266" s="38" t="str">
        <f>IF(ISBLANK('Model Participation Data'!$B$58),"-",'Model Participation Data'!$B$58)</f>
        <v>-</v>
      </c>
      <c r="D1266" s="38" t="str">
        <f>IF(ISBLANK('Model Participation Data'!$C$58),"-",'Model Participation Data'!$C$58)</f>
        <v>-</v>
      </c>
      <c r="E1266" s="38" t="str">
        <f>IF(ISBLANK('Model Participation Data'!$D$58),"-",'Model Participation Data'!$D$58)</f>
        <v>-</v>
      </c>
      <c r="F1266" s="38" t="str">
        <f>IF(ISBLANK('Model Participation Data'!$E$58),"-",'Model Participation Data'!$E$58)</f>
        <v>-</v>
      </c>
      <c r="G1266" s="151" t="str">
        <f>IF(ISBLANK('Model Participation Data'!$F$58),"-",'Model Participation Data'!$F$58)</f>
        <v>-</v>
      </c>
      <c r="H1266" s="253">
        <v>2</v>
      </c>
      <c r="I1266" s="253">
        <v>3</v>
      </c>
      <c r="J1266" s="150" t="str">
        <f t="shared" si="66"/>
        <v>23</v>
      </c>
      <c r="K1266" s="38" t="str">
        <f>IF(ISBLANK('Model Participation Data'!$L$58),"-",'Model Participation Data'!$L$58)</f>
        <v>-</v>
      </c>
      <c r="L1266" s="39" t="str">
        <f>IF(ISBLANK('Model Participation Data'!$M$58),"-",'Model Participation Data'!$M$58)</f>
        <v>-</v>
      </c>
      <c r="M1266" s="254">
        <f>IF(ISNA(SUMIFS(INDEX('Model Participation Data'!$N$8:$DX$57,0,MATCH(CONCATENATE($J1266,M$6),'Model Participation Data'!$N$6:$DX$6,0)),'Model Participation Data'!$B$8:$B$57,$C1266,'Model Participation Data'!$C$8:$C$57,$D1266)),"-",SUMIFS(INDEX('Model Participation Data'!$N$8:$DX$57,0,MATCH(CONCATENATE($J1266,M$6),'Model Participation Data'!$N$6:$DX$6,0)),'Model Participation Data'!$B$8:$B$57,$C1266,'Model Participation Data'!$C$8:$C$57,$D1266))</f>
        <v>0</v>
      </c>
      <c r="N1266" s="254">
        <f>IF(ISNA(SUMIFS(INDEX('Model Participation Data'!$N$8:$DX$57,0,MATCH(CONCATENATE($J1266,N$6),'Model Participation Data'!$N$6:$DX$6,0)),'Model Participation Data'!$B$8:$B$57,$C1266,'Model Participation Data'!$C$8:$C$57,$D1266)),"-",SUMIFS(INDEX('Model Participation Data'!$N$8:$DX$57,0,MATCH(CONCATENATE($J1266,N$6),'Model Participation Data'!$N$6:$DX$6,0)),'Model Participation Data'!$B$8:$B$57,$C1266,'Model Participation Data'!$C$8:$C$57,$D1266))</f>
        <v>0</v>
      </c>
      <c r="O1266" s="154">
        <f>IF(ISNA(SUMIFS(INDEX('Model Participation Data'!$N$8:$DX$57,0,MATCH(CONCATENATE($J1266,O$6),'Model Participation Data'!$N$6:$DX$6,0)),'Model Participation Data'!$B$8:$B$57,$C1266,'Model Participation Data'!$C$8:$C$57,$D1266)),"-",SUMIFS(INDEX('Model Participation Data'!$N$8:$DX$57,0,MATCH(CONCATENATE($J1266,O$6),'Model Participation Data'!$N$6:$DX$6,0)),'Model Participation Data'!$B$8:$B$57,$C1266,'Model Participation Data'!$C$8:$C$57,$D1266))</f>
        <v>0</v>
      </c>
    </row>
    <row r="1267" spans="2:15" x14ac:dyDescent="0.35">
      <c r="B1267" s="37" t="s">
        <v>80</v>
      </c>
      <c r="C1267" s="38" t="str">
        <f>IF(ISBLANK('Model Participation Data'!$B$58),"-",'Model Participation Data'!$B$58)</f>
        <v>-</v>
      </c>
      <c r="D1267" s="38" t="str">
        <f>IF(ISBLANK('Model Participation Data'!$C$58),"-",'Model Participation Data'!$C$58)</f>
        <v>-</v>
      </c>
      <c r="E1267" s="38" t="str">
        <f>IF(ISBLANK('Model Participation Data'!$D$58),"-",'Model Participation Data'!$D$58)</f>
        <v>-</v>
      </c>
      <c r="F1267" s="38" t="str">
        <f>IF(ISBLANK('Model Participation Data'!$E$58),"-",'Model Participation Data'!$E$58)</f>
        <v>-</v>
      </c>
      <c r="G1267" s="151" t="str">
        <f>IF(ISBLANK('Model Participation Data'!$F$58),"-",'Model Participation Data'!$F$58)</f>
        <v>-</v>
      </c>
      <c r="H1267" s="253">
        <v>2</v>
      </c>
      <c r="I1267" s="253">
        <v>4</v>
      </c>
      <c r="J1267" s="150" t="str">
        <f t="shared" si="66"/>
        <v>24</v>
      </c>
      <c r="K1267" s="38" t="str">
        <f>IF(ISBLANK('Model Participation Data'!$L$58),"-",'Model Participation Data'!$L$58)</f>
        <v>-</v>
      </c>
      <c r="L1267" s="39" t="str">
        <f>IF(ISBLANK('Model Participation Data'!$M$58),"-",'Model Participation Data'!$M$58)</f>
        <v>-</v>
      </c>
      <c r="M1267" s="254">
        <f>IF(ISNA(SUMIFS(INDEX('Model Participation Data'!$N$8:$DX$57,0,MATCH(CONCATENATE($J1267,M$6),'Model Participation Data'!$N$6:$DX$6,0)),'Model Participation Data'!$B$8:$B$57,$C1267,'Model Participation Data'!$C$8:$C$57,$D1267)),"-",SUMIFS(INDEX('Model Participation Data'!$N$8:$DX$57,0,MATCH(CONCATENATE($J1267,M$6),'Model Participation Data'!$N$6:$DX$6,0)),'Model Participation Data'!$B$8:$B$57,$C1267,'Model Participation Data'!$C$8:$C$57,$D1267))</f>
        <v>0</v>
      </c>
      <c r="N1267" s="254">
        <f>IF(ISNA(SUMIFS(INDEX('Model Participation Data'!$N$8:$DX$57,0,MATCH(CONCATENATE($J1267,N$6),'Model Participation Data'!$N$6:$DX$6,0)),'Model Participation Data'!$B$8:$B$57,$C1267,'Model Participation Data'!$C$8:$C$57,$D1267)),"-",SUMIFS(INDEX('Model Participation Data'!$N$8:$DX$57,0,MATCH(CONCATENATE($J1267,N$6),'Model Participation Data'!$N$6:$DX$6,0)),'Model Participation Data'!$B$8:$B$57,$C1267,'Model Participation Data'!$C$8:$C$57,$D1267))</f>
        <v>0</v>
      </c>
      <c r="O1267" s="154">
        <f>IF(ISNA(SUMIFS(INDEX('Model Participation Data'!$N$8:$DX$57,0,MATCH(CONCATENATE($J1267,O$6),'Model Participation Data'!$N$6:$DX$6,0)),'Model Participation Data'!$B$8:$B$57,$C1267,'Model Participation Data'!$C$8:$C$57,$D1267)),"-",SUMIFS(INDEX('Model Participation Data'!$N$8:$DX$57,0,MATCH(CONCATENATE($J1267,O$6),'Model Participation Data'!$N$6:$DX$6,0)),'Model Participation Data'!$B$8:$B$57,$C1267,'Model Participation Data'!$C$8:$C$57,$D1267))</f>
        <v>0</v>
      </c>
    </row>
    <row r="1268" spans="2:15" x14ac:dyDescent="0.35">
      <c r="B1268" s="37" t="s">
        <v>80</v>
      </c>
      <c r="C1268" s="38" t="str">
        <f>IF(ISBLANK('Model Participation Data'!$B$58),"-",'Model Participation Data'!$B$58)</f>
        <v>-</v>
      </c>
      <c r="D1268" s="38" t="str">
        <f>IF(ISBLANK('Model Participation Data'!$C$58),"-",'Model Participation Data'!$C$58)</f>
        <v>-</v>
      </c>
      <c r="E1268" s="38" t="str">
        <f>IF(ISBLANK('Model Participation Data'!$D$58),"-",'Model Participation Data'!$D$58)</f>
        <v>-</v>
      </c>
      <c r="F1268" s="38" t="str">
        <f>IF(ISBLANK('Model Participation Data'!$E$58),"-",'Model Participation Data'!$E$58)</f>
        <v>-</v>
      </c>
      <c r="G1268" s="151" t="str">
        <f>IF(ISBLANK('Model Participation Data'!$F$58),"-",'Model Participation Data'!$F$58)</f>
        <v>-</v>
      </c>
      <c r="H1268" s="253">
        <v>2</v>
      </c>
      <c r="I1268" s="253">
        <v>5</v>
      </c>
      <c r="J1268" s="150" t="str">
        <f t="shared" si="66"/>
        <v>25</v>
      </c>
      <c r="K1268" s="38" t="str">
        <f>IF(ISBLANK('Model Participation Data'!$L$58),"-",'Model Participation Data'!$L$58)</f>
        <v>-</v>
      </c>
      <c r="L1268" s="39" t="str">
        <f>IF(ISBLANK('Model Participation Data'!$M$58),"-",'Model Participation Data'!$M$58)</f>
        <v>-</v>
      </c>
      <c r="M1268" s="254">
        <f>IF(ISNA(SUMIFS(INDEX('Model Participation Data'!$N$8:$DX$57,0,MATCH(CONCATENATE($J1268,M$6),'Model Participation Data'!$N$6:$DX$6,0)),'Model Participation Data'!$B$8:$B$57,$C1268,'Model Participation Data'!$C$8:$C$57,$D1268)),"-",SUMIFS(INDEX('Model Participation Data'!$N$8:$DX$57,0,MATCH(CONCATENATE($J1268,M$6),'Model Participation Data'!$N$6:$DX$6,0)),'Model Participation Data'!$B$8:$B$57,$C1268,'Model Participation Data'!$C$8:$C$57,$D1268))</f>
        <v>0</v>
      </c>
      <c r="N1268" s="254">
        <f>IF(ISNA(SUMIFS(INDEX('Model Participation Data'!$N$8:$DX$57,0,MATCH(CONCATENATE($J1268,N$6),'Model Participation Data'!$N$6:$DX$6,0)),'Model Participation Data'!$B$8:$B$57,$C1268,'Model Participation Data'!$C$8:$C$57,$D1268)),"-",SUMIFS(INDEX('Model Participation Data'!$N$8:$DX$57,0,MATCH(CONCATENATE($J1268,N$6),'Model Participation Data'!$N$6:$DX$6,0)),'Model Participation Data'!$B$8:$B$57,$C1268,'Model Participation Data'!$C$8:$C$57,$D1268))</f>
        <v>0</v>
      </c>
      <c r="O1268" s="154">
        <f>IF(ISNA(SUMIFS(INDEX('Model Participation Data'!$N$8:$DX$57,0,MATCH(CONCATENATE($J1268,O$6),'Model Participation Data'!$N$6:$DX$6,0)),'Model Participation Data'!$B$8:$B$57,$C1268,'Model Participation Data'!$C$8:$C$57,$D1268)),"-",SUMIFS(INDEX('Model Participation Data'!$N$8:$DX$57,0,MATCH(CONCATENATE($J1268,O$6),'Model Participation Data'!$N$6:$DX$6,0)),'Model Participation Data'!$B$8:$B$57,$C1268,'Model Participation Data'!$C$8:$C$57,$D1268))</f>
        <v>0</v>
      </c>
    </row>
    <row r="1269" spans="2:15" x14ac:dyDescent="0.35">
      <c r="B1269" s="37" t="s">
        <v>80</v>
      </c>
      <c r="C1269" s="38" t="str">
        <f>IF(ISBLANK('Model Participation Data'!$B$58),"-",'Model Participation Data'!$B$58)</f>
        <v>-</v>
      </c>
      <c r="D1269" s="38" t="str">
        <f>IF(ISBLANK('Model Participation Data'!$C$58),"-",'Model Participation Data'!$C$58)</f>
        <v>-</v>
      </c>
      <c r="E1269" s="38" t="str">
        <f>IF(ISBLANK('Model Participation Data'!$D$58),"-",'Model Participation Data'!$D$58)</f>
        <v>-</v>
      </c>
      <c r="F1269" s="38" t="str">
        <f>IF(ISBLANK('Model Participation Data'!$E$58),"-",'Model Participation Data'!$E$58)</f>
        <v>-</v>
      </c>
      <c r="G1269" s="151" t="str">
        <f>IF(ISBLANK('Model Participation Data'!$F$58),"-",'Model Participation Data'!$F$58)</f>
        <v>-</v>
      </c>
      <c r="H1269" s="253">
        <v>2</v>
      </c>
      <c r="I1269" s="253" t="s">
        <v>65</v>
      </c>
      <c r="J1269" s="150" t="str">
        <f t="shared" si="66"/>
        <v>2Goal</v>
      </c>
      <c r="K1269" s="38" t="str">
        <f>IF(ISBLANK('Model Participation Data'!$L$58),"-",'Model Participation Data'!$L$58)</f>
        <v>-</v>
      </c>
      <c r="L1269" s="39" t="str">
        <f>IF(ISBLANK('Model Participation Data'!$M$58),"-",'Model Participation Data'!$M$58)</f>
        <v>-</v>
      </c>
      <c r="M1269" s="254" t="str">
        <f>IF(ISNA(SUMIFS(INDEX('Model Participation Data'!$N$8:$DX$57,0,MATCH(CONCATENATE($J1269,M$6),'Model Participation Data'!$N$6:$DX$6,0)),'Model Participation Data'!$B$8:$B$57,$C1269,'Model Participation Data'!$C$8:$C$57,$D1269)),"-",SUMIFS(INDEX('Model Participation Data'!$N$8:$DX$57,0,MATCH(CONCATENATE($J1269,M$6),'Model Participation Data'!$N$6:$DX$6,0)),'Model Participation Data'!$B$8:$B$57,$C1269,'Model Participation Data'!$C$8:$C$57,$D1269))</f>
        <v>-</v>
      </c>
      <c r="N1269" s="254" t="str">
        <f>IF(ISNA(SUMIFS(INDEX('Model Participation Data'!$N$8:$DX$57,0,MATCH(CONCATENATE($J1269,N$6),'Model Participation Data'!$N$6:$DX$6,0)),'Model Participation Data'!$B$8:$B$57,$C1269,'Model Participation Data'!$C$8:$C$57,$D1269)),"-",SUMIFS(INDEX('Model Participation Data'!$N$8:$DX$57,0,MATCH(CONCATENATE($J1269,N$6),'Model Participation Data'!$N$6:$DX$6,0)),'Model Participation Data'!$B$8:$B$57,$C1269,'Model Participation Data'!$C$8:$C$57,$D1269))</f>
        <v>-</v>
      </c>
      <c r="O1269" s="154">
        <f>IF(ISNA(SUMIFS(INDEX('Model Participation Data'!$N$8:$DX$57,0,MATCH(CONCATENATE($J1269,O$6),'Model Participation Data'!$N$6:$DX$6,0)),'Model Participation Data'!$B$8:$B$57,$C1269,'Model Participation Data'!$C$8:$C$57,$D1269)),"-",SUMIFS(INDEX('Model Participation Data'!$N$8:$DX$57,0,MATCH(CONCATENATE($J1269,O$6),'Model Participation Data'!$N$6:$DX$6,0)),'Model Participation Data'!$B$8:$B$57,$C1269,'Model Participation Data'!$C$8:$C$57,$D1269))</f>
        <v>0</v>
      </c>
    </row>
    <row r="1270" spans="2:15" x14ac:dyDescent="0.35">
      <c r="B1270" s="37" t="s">
        <v>80</v>
      </c>
      <c r="C1270" s="38" t="str">
        <f>IF(ISBLANK('Model Participation Data'!$B$58),"-",'Model Participation Data'!$B$58)</f>
        <v>-</v>
      </c>
      <c r="D1270" s="38" t="str">
        <f>IF(ISBLANK('Model Participation Data'!$C$58),"-",'Model Participation Data'!$C$58)</f>
        <v>-</v>
      </c>
      <c r="E1270" s="38" t="str">
        <f>IF(ISBLANK('Model Participation Data'!$D$58),"-",'Model Participation Data'!$D$58)</f>
        <v>-</v>
      </c>
      <c r="F1270" s="38" t="str">
        <f>IF(ISBLANK('Model Participation Data'!$E$58),"-",'Model Participation Data'!$E$58)</f>
        <v>-</v>
      </c>
      <c r="G1270" s="151" t="str">
        <f>IF(ISBLANK('Model Participation Data'!$F$58),"-",'Model Participation Data'!$F$58)</f>
        <v>-</v>
      </c>
      <c r="H1270" s="253">
        <v>3</v>
      </c>
      <c r="I1270" s="253">
        <v>1</v>
      </c>
      <c r="J1270" s="150" t="str">
        <f t="shared" si="66"/>
        <v>31</v>
      </c>
      <c r="K1270" s="38" t="str">
        <f>IF(ISBLANK('Model Participation Data'!$L$58),"-",'Model Participation Data'!$L$58)</f>
        <v>-</v>
      </c>
      <c r="L1270" s="39" t="str">
        <f>IF(ISBLANK('Model Participation Data'!$M$58),"-",'Model Participation Data'!$M$58)</f>
        <v>-</v>
      </c>
      <c r="M1270" s="254">
        <f>IF(ISNA(SUMIFS(INDEX('Model Participation Data'!$N$8:$DX$57,0,MATCH(CONCATENATE($J1270,M$6),'Model Participation Data'!$N$6:$DX$6,0)),'Model Participation Data'!$B$8:$B$57,$C1270,'Model Participation Data'!$C$8:$C$57,$D1270)),"-",SUMIFS(INDEX('Model Participation Data'!$N$8:$DX$57,0,MATCH(CONCATENATE($J1270,M$6),'Model Participation Data'!$N$6:$DX$6,0)),'Model Participation Data'!$B$8:$B$57,$C1270,'Model Participation Data'!$C$8:$C$57,$D1270))</f>
        <v>0</v>
      </c>
      <c r="N1270" s="254">
        <f>IF(ISNA(SUMIFS(INDEX('Model Participation Data'!$N$8:$DX$57,0,MATCH(CONCATENATE($J1270,N$6),'Model Participation Data'!$N$6:$DX$6,0)),'Model Participation Data'!$B$8:$B$57,$C1270,'Model Participation Data'!$C$8:$C$57,$D1270)),"-",SUMIFS(INDEX('Model Participation Data'!$N$8:$DX$57,0,MATCH(CONCATENATE($J1270,N$6),'Model Participation Data'!$N$6:$DX$6,0)),'Model Participation Data'!$B$8:$B$57,$C1270,'Model Participation Data'!$C$8:$C$57,$D1270))</f>
        <v>0</v>
      </c>
      <c r="O1270" s="154">
        <f>IF(ISNA(SUMIFS(INDEX('Model Participation Data'!$N$8:$DX$57,0,MATCH(CONCATENATE($J1270,O$6),'Model Participation Data'!$N$6:$DX$6,0)),'Model Participation Data'!$B$8:$B$57,$C1270,'Model Participation Data'!$C$8:$C$57,$D1270)),"-",SUMIFS(INDEX('Model Participation Data'!$N$8:$DX$57,0,MATCH(CONCATENATE($J1270,O$6),'Model Participation Data'!$N$6:$DX$6,0)),'Model Participation Data'!$B$8:$B$57,$C1270,'Model Participation Data'!$C$8:$C$57,$D1270))</f>
        <v>0</v>
      </c>
    </row>
    <row r="1271" spans="2:15" x14ac:dyDescent="0.35">
      <c r="B1271" s="37" t="s">
        <v>80</v>
      </c>
      <c r="C1271" s="38" t="str">
        <f>IF(ISBLANK('Model Participation Data'!$B$58),"-",'Model Participation Data'!$B$58)</f>
        <v>-</v>
      </c>
      <c r="D1271" s="38" t="str">
        <f>IF(ISBLANK('Model Participation Data'!$C$58),"-",'Model Participation Data'!$C$58)</f>
        <v>-</v>
      </c>
      <c r="E1271" s="38" t="str">
        <f>IF(ISBLANK('Model Participation Data'!$D$58),"-",'Model Participation Data'!$D$58)</f>
        <v>-</v>
      </c>
      <c r="F1271" s="38" t="str">
        <f>IF(ISBLANK('Model Participation Data'!$E$58),"-",'Model Participation Data'!$E$58)</f>
        <v>-</v>
      </c>
      <c r="G1271" s="151" t="str">
        <f>IF(ISBLANK('Model Participation Data'!$F$58),"-",'Model Participation Data'!$F$58)</f>
        <v>-</v>
      </c>
      <c r="H1271" s="253">
        <v>3</v>
      </c>
      <c r="I1271" s="253">
        <v>2</v>
      </c>
      <c r="J1271" s="150" t="str">
        <f t="shared" si="66"/>
        <v>32</v>
      </c>
      <c r="K1271" s="38" t="str">
        <f>IF(ISBLANK('Model Participation Data'!$L$58),"-",'Model Participation Data'!$L$58)</f>
        <v>-</v>
      </c>
      <c r="L1271" s="39" t="str">
        <f>IF(ISBLANK('Model Participation Data'!$M$58),"-",'Model Participation Data'!$M$58)</f>
        <v>-</v>
      </c>
      <c r="M1271" s="254">
        <f>IF(ISNA(SUMIFS(INDEX('Model Participation Data'!$N$8:$DX$57,0,MATCH(CONCATENATE($J1271,M$6),'Model Participation Data'!$N$6:$DX$6,0)),'Model Participation Data'!$B$8:$B$57,$C1271,'Model Participation Data'!$C$8:$C$57,$D1271)),"-",SUMIFS(INDEX('Model Participation Data'!$N$8:$DX$57,0,MATCH(CONCATENATE($J1271,M$6),'Model Participation Data'!$N$6:$DX$6,0)),'Model Participation Data'!$B$8:$B$57,$C1271,'Model Participation Data'!$C$8:$C$57,$D1271))</f>
        <v>0</v>
      </c>
      <c r="N1271" s="254">
        <f>IF(ISNA(SUMIFS(INDEX('Model Participation Data'!$N$8:$DX$57,0,MATCH(CONCATENATE($J1271,N$6),'Model Participation Data'!$N$6:$DX$6,0)),'Model Participation Data'!$B$8:$B$57,$C1271,'Model Participation Data'!$C$8:$C$57,$D1271)),"-",SUMIFS(INDEX('Model Participation Data'!$N$8:$DX$57,0,MATCH(CONCATENATE($J1271,N$6),'Model Participation Data'!$N$6:$DX$6,0)),'Model Participation Data'!$B$8:$B$57,$C1271,'Model Participation Data'!$C$8:$C$57,$D1271))</f>
        <v>0</v>
      </c>
      <c r="O1271" s="154">
        <f>IF(ISNA(SUMIFS(INDEX('Model Participation Data'!$N$8:$DX$57,0,MATCH(CONCATENATE($J1271,O$6),'Model Participation Data'!$N$6:$DX$6,0)),'Model Participation Data'!$B$8:$B$57,$C1271,'Model Participation Data'!$C$8:$C$57,$D1271)),"-",SUMIFS(INDEX('Model Participation Data'!$N$8:$DX$57,0,MATCH(CONCATENATE($J1271,O$6),'Model Participation Data'!$N$6:$DX$6,0)),'Model Participation Data'!$B$8:$B$57,$C1271,'Model Participation Data'!$C$8:$C$57,$D1271))</f>
        <v>0</v>
      </c>
    </row>
    <row r="1272" spans="2:15" x14ac:dyDescent="0.35">
      <c r="B1272" s="37" t="s">
        <v>80</v>
      </c>
      <c r="C1272" s="38" t="str">
        <f>IF(ISBLANK('Model Participation Data'!$B$58),"-",'Model Participation Data'!$B$58)</f>
        <v>-</v>
      </c>
      <c r="D1272" s="38" t="str">
        <f>IF(ISBLANK('Model Participation Data'!$C$58),"-",'Model Participation Data'!$C$58)</f>
        <v>-</v>
      </c>
      <c r="E1272" s="38" t="str">
        <f>IF(ISBLANK('Model Participation Data'!$D$58),"-",'Model Participation Data'!$D$58)</f>
        <v>-</v>
      </c>
      <c r="F1272" s="38" t="str">
        <f>IF(ISBLANK('Model Participation Data'!$E$58),"-",'Model Participation Data'!$E$58)</f>
        <v>-</v>
      </c>
      <c r="G1272" s="151" t="str">
        <f>IF(ISBLANK('Model Participation Data'!$F$58),"-",'Model Participation Data'!$F$58)</f>
        <v>-</v>
      </c>
      <c r="H1272" s="253">
        <v>3</v>
      </c>
      <c r="I1272" s="253">
        <v>3</v>
      </c>
      <c r="J1272" s="150" t="str">
        <f t="shared" si="66"/>
        <v>33</v>
      </c>
      <c r="K1272" s="38" t="str">
        <f>IF(ISBLANK('Model Participation Data'!$L$58),"-",'Model Participation Data'!$L$58)</f>
        <v>-</v>
      </c>
      <c r="L1272" s="39" t="str">
        <f>IF(ISBLANK('Model Participation Data'!$M$58),"-",'Model Participation Data'!$M$58)</f>
        <v>-</v>
      </c>
      <c r="M1272" s="254">
        <f>IF(ISNA(SUMIFS(INDEX('Model Participation Data'!$N$8:$DX$57,0,MATCH(CONCATENATE($J1272,M$6),'Model Participation Data'!$N$6:$DX$6,0)),'Model Participation Data'!$B$8:$B$57,$C1272,'Model Participation Data'!$C$8:$C$57,$D1272)),"-",SUMIFS(INDEX('Model Participation Data'!$N$8:$DX$57,0,MATCH(CONCATENATE($J1272,M$6),'Model Participation Data'!$N$6:$DX$6,0)),'Model Participation Data'!$B$8:$B$57,$C1272,'Model Participation Data'!$C$8:$C$57,$D1272))</f>
        <v>0</v>
      </c>
      <c r="N1272" s="254">
        <f>IF(ISNA(SUMIFS(INDEX('Model Participation Data'!$N$8:$DX$57,0,MATCH(CONCATENATE($J1272,N$6),'Model Participation Data'!$N$6:$DX$6,0)),'Model Participation Data'!$B$8:$B$57,$C1272,'Model Participation Data'!$C$8:$C$57,$D1272)),"-",SUMIFS(INDEX('Model Participation Data'!$N$8:$DX$57,0,MATCH(CONCATENATE($J1272,N$6),'Model Participation Data'!$N$6:$DX$6,0)),'Model Participation Data'!$B$8:$B$57,$C1272,'Model Participation Data'!$C$8:$C$57,$D1272))</f>
        <v>0</v>
      </c>
      <c r="O1272" s="154">
        <f>IF(ISNA(SUMIFS(INDEX('Model Participation Data'!$N$8:$DX$57,0,MATCH(CONCATENATE($J1272,O$6),'Model Participation Data'!$N$6:$DX$6,0)),'Model Participation Data'!$B$8:$B$57,$C1272,'Model Participation Data'!$C$8:$C$57,$D1272)),"-",SUMIFS(INDEX('Model Participation Data'!$N$8:$DX$57,0,MATCH(CONCATENATE($J1272,O$6),'Model Participation Data'!$N$6:$DX$6,0)),'Model Participation Data'!$B$8:$B$57,$C1272,'Model Participation Data'!$C$8:$C$57,$D1272))</f>
        <v>0</v>
      </c>
    </row>
    <row r="1273" spans="2:15" x14ac:dyDescent="0.35">
      <c r="B1273" s="37" t="s">
        <v>80</v>
      </c>
      <c r="C1273" s="38" t="str">
        <f>IF(ISBLANK('Model Participation Data'!$B$58),"-",'Model Participation Data'!$B$58)</f>
        <v>-</v>
      </c>
      <c r="D1273" s="38" t="str">
        <f>IF(ISBLANK('Model Participation Data'!$C$58),"-",'Model Participation Data'!$C$58)</f>
        <v>-</v>
      </c>
      <c r="E1273" s="38" t="str">
        <f>IF(ISBLANK('Model Participation Data'!$D$58),"-",'Model Participation Data'!$D$58)</f>
        <v>-</v>
      </c>
      <c r="F1273" s="38" t="str">
        <f>IF(ISBLANK('Model Participation Data'!$E$58),"-",'Model Participation Data'!$E$58)</f>
        <v>-</v>
      </c>
      <c r="G1273" s="151" t="str">
        <f>IF(ISBLANK('Model Participation Data'!$F$58),"-",'Model Participation Data'!$F$58)</f>
        <v>-</v>
      </c>
      <c r="H1273" s="253">
        <v>3</v>
      </c>
      <c r="I1273" s="253">
        <v>4</v>
      </c>
      <c r="J1273" s="150" t="str">
        <f t="shared" si="66"/>
        <v>34</v>
      </c>
      <c r="K1273" s="38" t="str">
        <f>IF(ISBLANK('Model Participation Data'!$L$58),"-",'Model Participation Data'!$L$58)</f>
        <v>-</v>
      </c>
      <c r="L1273" s="39" t="str">
        <f>IF(ISBLANK('Model Participation Data'!$M$58),"-",'Model Participation Data'!$M$58)</f>
        <v>-</v>
      </c>
      <c r="M1273" s="254">
        <f>IF(ISNA(SUMIFS(INDEX('Model Participation Data'!$N$8:$DX$57,0,MATCH(CONCATENATE($J1273,M$6),'Model Participation Data'!$N$6:$DX$6,0)),'Model Participation Data'!$B$8:$B$57,$C1273,'Model Participation Data'!$C$8:$C$57,$D1273)),"-",SUMIFS(INDEX('Model Participation Data'!$N$8:$DX$57,0,MATCH(CONCATENATE($J1273,M$6),'Model Participation Data'!$N$6:$DX$6,0)),'Model Participation Data'!$B$8:$B$57,$C1273,'Model Participation Data'!$C$8:$C$57,$D1273))</f>
        <v>0</v>
      </c>
      <c r="N1273" s="254">
        <f>IF(ISNA(SUMIFS(INDEX('Model Participation Data'!$N$8:$DX$57,0,MATCH(CONCATENATE($J1273,N$6),'Model Participation Data'!$N$6:$DX$6,0)),'Model Participation Data'!$B$8:$B$57,$C1273,'Model Participation Data'!$C$8:$C$57,$D1273)),"-",SUMIFS(INDEX('Model Participation Data'!$N$8:$DX$57,0,MATCH(CONCATENATE($J1273,N$6),'Model Participation Data'!$N$6:$DX$6,0)),'Model Participation Data'!$B$8:$B$57,$C1273,'Model Participation Data'!$C$8:$C$57,$D1273))</f>
        <v>0</v>
      </c>
      <c r="O1273" s="154">
        <f>IF(ISNA(SUMIFS(INDEX('Model Participation Data'!$N$8:$DX$57,0,MATCH(CONCATENATE($J1273,O$6),'Model Participation Data'!$N$6:$DX$6,0)),'Model Participation Data'!$B$8:$B$57,$C1273,'Model Participation Data'!$C$8:$C$57,$D1273)),"-",SUMIFS(INDEX('Model Participation Data'!$N$8:$DX$57,0,MATCH(CONCATENATE($J1273,O$6),'Model Participation Data'!$N$6:$DX$6,0)),'Model Participation Data'!$B$8:$B$57,$C1273,'Model Participation Data'!$C$8:$C$57,$D1273))</f>
        <v>0</v>
      </c>
    </row>
    <row r="1274" spans="2:15" x14ac:dyDescent="0.35">
      <c r="B1274" s="37" t="s">
        <v>80</v>
      </c>
      <c r="C1274" s="38" t="str">
        <f>IF(ISBLANK('Model Participation Data'!$B$58),"-",'Model Participation Data'!$B$58)</f>
        <v>-</v>
      </c>
      <c r="D1274" s="38" t="str">
        <f>IF(ISBLANK('Model Participation Data'!$C$58),"-",'Model Participation Data'!$C$58)</f>
        <v>-</v>
      </c>
      <c r="E1274" s="38" t="str">
        <f>IF(ISBLANK('Model Participation Data'!$D$58),"-",'Model Participation Data'!$D$58)</f>
        <v>-</v>
      </c>
      <c r="F1274" s="38" t="str">
        <f>IF(ISBLANK('Model Participation Data'!$E$58),"-",'Model Participation Data'!$E$58)</f>
        <v>-</v>
      </c>
      <c r="G1274" s="151" t="str">
        <f>IF(ISBLANK('Model Participation Data'!$F$58),"-",'Model Participation Data'!$F$58)</f>
        <v>-</v>
      </c>
      <c r="H1274" s="253">
        <v>3</v>
      </c>
      <c r="I1274" s="253">
        <v>5</v>
      </c>
      <c r="J1274" s="150" t="str">
        <f t="shared" si="66"/>
        <v>35</v>
      </c>
      <c r="K1274" s="38" t="str">
        <f>IF(ISBLANK('Model Participation Data'!$L$58),"-",'Model Participation Data'!$L$58)</f>
        <v>-</v>
      </c>
      <c r="L1274" s="39" t="str">
        <f>IF(ISBLANK('Model Participation Data'!$M$58),"-",'Model Participation Data'!$M$58)</f>
        <v>-</v>
      </c>
      <c r="M1274" s="254">
        <f>IF(ISNA(SUMIFS(INDEX('Model Participation Data'!$N$8:$DX$57,0,MATCH(CONCATENATE($J1274,M$6),'Model Participation Data'!$N$6:$DX$6,0)),'Model Participation Data'!$B$8:$B$57,$C1274,'Model Participation Data'!$C$8:$C$57,$D1274)),"-",SUMIFS(INDEX('Model Participation Data'!$N$8:$DX$57,0,MATCH(CONCATENATE($J1274,M$6),'Model Participation Data'!$N$6:$DX$6,0)),'Model Participation Data'!$B$8:$B$57,$C1274,'Model Participation Data'!$C$8:$C$57,$D1274))</f>
        <v>0</v>
      </c>
      <c r="N1274" s="254">
        <f>IF(ISNA(SUMIFS(INDEX('Model Participation Data'!$N$8:$DX$57,0,MATCH(CONCATENATE($J1274,N$6),'Model Participation Data'!$N$6:$DX$6,0)),'Model Participation Data'!$B$8:$B$57,$C1274,'Model Participation Data'!$C$8:$C$57,$D1274)),"-",SUMIFS(INDEX('Model Participation Data'!$N$8:$DX$57,0,MATCH(CONCATENATE($J1274,N$6),'Model Participation Data'!$N$6:$DX$6,0)),'Model Participation Data'!$B$8:$B$57,$C1274,'Model Participation Data'!$C$8:$C$57,$D1274))</f>
        <v>0</v>
      </c>
      <c r="O1274" s="154">
        <f>IF(ISNA(SUMIFS(INDEX('Model Participation Data'!$N$8:$DX$57,0,MATCH(CONCATENATE($J1274,O$6),'Model Participation Data'!$N$6:$DX$6,0)),'Model Participation Data'!$B$8:$B$57,$C1274,'Model Participation Data'!$C$8:$C$57,$D1274)),"-",SUMIFS(INDEX('Model Participation Data'!$N$8:$DX$57,0,MATCH(CONCATENATE($J1274,O$6),'Model Participation Data'!$N$6:$DX$6,0)),'Model Participation Data'!$B$8:$B$57,$C1274,'Model Participation Data'!$C$8:$C$57,$D1274))</f>
        <v>0</v>
      </c>
    </row>
    <row r="1275" spans="2:15" x14ac:dyDescent="0.35">
      <c r="B1275" s="37" t="s">
        <v>80</v>
      </c>
      <c r="C1275" s="38" t="str">
        <f>IF(ISBLANK('Model Participation Data'!$B$58),"-",'Model Participation Data'!$B$58)</f>
        <v>-</v>
      </c>
      <c r="D1275" s="38" t="str">
        <f>IF(ISBLANK('Model Participation Data'!$C$58),"-",'Model Participation Data'!$C$58)</f>
        <v>-</v>
      </c>
      <c r="E1275" s="38" t="str">
        <f>IF(ISBLANK('Model Participation Data'!$D$58),"-",'Model Participation Data'!$D$58)</f>
        <v>-</v>
      </c>
      <c r="F1275" s="38" t="str">
        <f>IF(ISBLANK('Model Participation Data'!$E$58),"-",'Model Participation Data'!$E$58)</f>
        <v>-</v>
      </c>
      <c r="G1275" s="151" t="str">
        <f>IF(ISBLANK('Model Participation Data'!$F$58),"-",'Model Participation Data'!$F$58)</f>
        <v>-</v>
      </c>
      <c r="H1275" s="253">
        <v>3</v>
      </c>
      <c r="I1275" s="253" t="s">
        <v>65</v>
      </c>
      <c r="J1275" s="150" t="str">
        <f t="shared" si="66"/>
        <v>3Goal</v>
      </c>
      <c r="K1275" s="38" t="str">
        <f>IF(ISBLANK('Model Participation Data'!$L$58),"-",'Model Participation Data'!$L$58)</f>
        <v>-</v>
      </c>
      <c r="L1275" s="39" t="str">
        <f>IF(ISBLANK('Model Participation Data'!$M$58),"-",'Model Participation Data'!$M$58)</f>
        <v>-</v>
      </c>
      <c r="M1275" s="254" t="str">
        <f>IF(ISNA(SUMIFS(INDEX('Model Participation Data'!$N$8:$DX$57,0,MATCH(CONCATENATE($J1275,M$6),'Model Participation Data'!$N$6:$DX$6,0)),'Model Participation Data'!$B$8:$B$57,$C1275,'Model Participation Data'!$C$8:$C$57,$D1275)),"-",SUMIFS(INDEX('Model Participation Data'!$N$8:$DX$57,0,MATCH(CONCATENATE($J1275,M$6),'Model Participation Data'!$N$6:$DX$6,0)),'Model Participation Data'!$B$8:$B$57,$C1275,'Model Participation Data'!$C$8:$C$57,$D1275))</f>
        <v>-</v>
      </c>
      <c r="N1275" s="254" t="str">
        <f>IF(ISNA(SUMIFS(INDEX('Model Participation Data'!$N$8:$DX$57,0,MATCH(CONCATENATE($J1275,N$6),'Model Participation Data'!$N$6:$DX$6,0)),'Model Participation Data'!$B$8:$B$57,$C1275,'Model Participation Data'!$C$8:$C$57,$D1275)),"-",SUMIFS(INDEX('Model Participation Data'!$N$8:$DX$57,0,MATCH(CONCATENATE($J1275,N$6),'Model Participation Data'!$N$6:$DX$6,0)),'Model Participation Data'!$B$8:$B$57,$C1275,'Model Participation Data'!$C$8:$C$57,$D1275))</f>
        <v>-</v>
      </c>
      <c r="O1275" s="154">
        <f>IF(ISNA(SUMIFS(INDEX('Model Participation Data'!$N$8:$DX$57,0,MATCH(CONCATENATE($J1275,O$6),'Model Participation Data'!$N$6:$DX$6,0)),'Model Participation Data'!$B$8:$B$57,$C1275,'Model Participation Data'!$C$8:$C$57,$D1275)),"-",SUMIFS(INDEX('Model Participation Data'!$N$8:$DX$57,0,MATCH(CONCATENATE($J1275,O$6),'Model Participation Data'!$N$6:$DX$6,0)),'Model Participation Data'!$B$8:$B$57,$C1275,'Model Participation Data'!$C$8:$C$57,$D1275))</f>
        <v>0</v>
      </c>
    </row>
    <row r="1276" spans="2:15" x14ac:dyDescent="0.35">
      <c r="B1276" s="37" t="s">
        <v>80</v>
      </c>
      <c r="C1276" s="38" t="str">
        <f>IF(ISBLANK('Model Participation Data'!$B$58),"-",'Model Participation Data'!$B$58)</f>
        <v>-</v>
      </c>
      <c r="D1276" s="38" t="str">
        <f>IF(ISBLANK('Model Participation Data'!$C$58),"-",'Model Participation Data'!$C$58)</f>
        <v>-</v>
      </c>
      <c r="E1276" s="38" t="str">
        <f>IF(ISBLANK('Model Participation Data'!$D$58),"-",'Model Participation Data'!$D$58)</f>
        <v>-</v>
      </c>
      <c r="F1276" s="38" t="str">
        <f>IF(ISBLANK('Model Participation Data'!$E$58),"-",'Model Participation Data'!$E$58)</f>
        <v>-</v>
      </c>
      <c r="G1276" s="151" t="str">
        <f>IF(ISBLANK('Model Participation Data'!$F$58),"-",'Model Participation Data'!$F$58)</f>
        <v>-</v>
      </c>
      <c r="H1276" s="253">
        <v>4</v>
      </c>
      <c r="I1276" s="253">
        <v>1</v>
      </c>
      <c r="J1276" s="150" t="str">
        <f t="shared" si="66"/>
        <v>41</v>
      </c>
      <c r="K1276" s="38" t="str">
        <f>IF(ISBLANK('Model Participation Data'!$L$58),"-",'Model Participation Data'!$L$58)</f>
        <v>-</v>
      </c>
      <c r="L1276" s="39" t="str">
        <f>IF(ISBLANK('Model Participation Data'!$M$58),"-",'Model Participation Data'!$M$58)</f>
        <v>-</v>
      </c>
      <c r="M1276" s="254">
        <f>IF(ISNA(SUMIFS(INDEX('Model Participation Data'!$N$8:$DX$57,0,MATCH(CONCATENATE($J1276,M$6),'Model Participation Data'!$N$6:$DX$6,0)),'Model Participation Data'!$B$8:$B$57,$C1276,'Model Participation Data'!$C$8:$C$57,$D1276)),"-",SUMIFS(INDEX('Model Participation Data'!$N$8:$DX$57,0,MATCH(CONCATENATE($J1276,M$6),'Model Participation Data'!$N$6:$DX$6,0)),'Model Participation Data'!$B$8:$B$57,$C1276,'Model Participation Data'!$C$8:$C$57,$D1276))</f>
        <v>0</v>
      </c>
      <c r="N1276" s="254">
        <f>IF(ISNA(SUMIFS(INDEX('Model Participation Data'!$N$8:$DX$57,0,MATCH(CONCATENATE($J1276,N$6),'Model Participation Data'!$N$6:$DX$6,0)),'Model Participation Data'!$B$8:$B$57,$C1276,'Model Participation Data'!$C$8:$C$57,$D1276)),"-",SUMIFS(INDEX('Model Participation Data'!$N$8:$DX$57,0,MATCH(CONCATENATE($J1276,N$6),'Model Participation Data'!$N$6:$DX$6,0)),'Model Participation Data'!$B$8:$B$57,$C1276,'Model Participation Data'!$C$8:$C$57,$D1276))</f>
        <v>0</v>
      </c>
      <c r="O1276" s="154">
        <f>IF(ISNA(SUMIFS(INDEX('Model Participation Data'!$N$8:$DX$57,0,MATCH(CONCATENATE($J1276,O$6),'Model Participation Data'!$N$6:$DX$6,0)),'Model Participation Data'!$B$8:$B$57,$C1276,'Model Participation Data'!$C$8:$C$57,$D1276)),"-",SUMIFS(INDEX('Model Participation Data'!$N$8:$DX$57,0,MATCH(CONCATENATE($J1276,O$6),'Model Participation Data'!$N$6:$DX$6,0)),'Model Participation Data'!$B$8:$B$57,$C1276,'Model Participation Data'!$C$8:$C$57,$D1276))</f>
        <v>0</v>
      </c>
    </row>
    <row r="1277" spans="2:15" x14ac:dyDescent="0.35">
      <c r="B1277" s="37" t="s">
        <v>80</v>
      </c>
      <c r="C1277" s="38" t="str">
        <f>IF(ISBLANK('Model Participation Data'!$B$58),"-",'Model Participation Data'!$B$58)</f>
        <v>-</v>
      </c>
      <c r="D1277" s="38" t="str">
        <f>IF(ISBLANK('Model Participation Data'!$C$58),"-",'Model Participation Data'!$C$58)</f>
        <v>-</v>
      </c>
      <c r="E1277" s="38" t="str">
        <f>IF(ISBLANK('Model Participation Data'!$D$58),"-",'Model Participation Data'!$D$58)</f>
        <v>-</v>
      </c>
      <c r="F1277" s="38" t="str">
        <f>IF(ISBLANK('Model Participation Data'!$E$58),"-",'Model Participation Data'!$E$58)</f>
        <v>-</v>
      </c>
      <c r="G1277" s="151" t="str">
        <f>IF(ISBLANK('Model Participation Data'!$F$58),"-",'Model Participation Data'!$F$58)</f>
        <v>-</v>
      </c>
      <c r="H1277" s="253">
        <v>4</v>
      </c>
      <c r="I1277" s="253">
        <v>2</v>
      </c>
      <c r="J1277" s="150" t="str">
        <f t="shared" si="66"/>
        <v>42</v>
      </c>
      <c r="K1277" s="38" t="str">
        <f>IF(ISBLANK('Model Participation Data'!$L$58),"-",'Model Participation Data'!$L$58)</f>
        <v>-</v>
      </c>
      <c r="L1277" s="39" t="str">
        <f>IF(ISBLANK('Model Participation Data'!$M$58),"-",'Model Participation Data'!$M$58)</f>
        <v>-</v>
      </c>
      <c r="M1277" s="254">
        <f>IF(ISNA(SUMIFS(INDEX('Model Participation Data'!$N$8:$DX$57,0,MATCH(CONCATENATE($J1277,M$6),'Model Participation Data'!$N$6:$DX$6,0)),'Model Participation Data'!$B$8:$B$57,$C1277,'Model Participation Data'!$C$8:$C$57,$D1277)),"-",SUMIFS(INDEX('Model Participation Data'!$N$8:$DX$57,0,MATCH(CONCATENATE($J1277,M$6),'Model Participation Data'!$N$6:$DX$6,0)),'Model Participation Data'!$B$8:$B$57,$C1277,'Model Participation Data'!$C$8:$C$57,$D1277))</f>
        <v>0</v>
      </c>
      <c r="N1277" s="254">
        <f>IF(ISNA(SUMIFS(INDEX('Model Participation Data'!$N$8:$DX$57,0,MATCH(CONCATENATE($J1277,N$6),'Model Participation Data'!$N$6:$DX$6,0)),'Model Participation Data'!$B$8:$B$57,$C1277,'Model Participation Data'!$C$8:$C$57,$D1277)),"-",SUMIFS(INDEX('Model Participation Data'!$N$8:$DX$57,0,MATCH(CONCATENATE($J1277,N$6),'Model Participation Data'!$N$6:$DX$6,0)),'Model Participation Data'!$B$8:$B$57,$C1277,'Model Participation Data'!$C$8:$C$57,$D1277))</f>
        <v>0</v>
      </c>
      <c r="O1277" s="154">
        <f>IF(ISNA(SUMIFS(INDEX('Model Participation Data'!$N$8:$DX$57,0,MATCH(CONCATENATE($J1277,O$6),'Model Participation Data'!$N$6:$DX$6,0)),'Model Participation Data'!$B$8:$B$57,$C1277,'Model Participation Data'!$C$8:$C$57,$D1277)),"-",SUMIFS(INDEX('Model Participation Data'!$N$8:$DX$57,0,MATCH(CONCATENATE($J1277,O$6),'Model Participation Data'!$N$6:$DX$6,0)),'Model Participation Data'!$B$8:$B$57,$C1277,'Model Participation Data'!$C$8:$C$57,$D1277))</f>
        <v>0</v>
      </c>
    </row>
    <row r="1278" spans="2:15" x14ac:dyDescent="0.35">
      <c r="B1278" s="37" t="s">
        <v>80</v>
      </c>
      <c r="C1278" s="38" t="str">
        <f>IF(ISBLANK('Model Participation Data'!$B$58),"-",'Model Participation Data'!$B$58)</f>
        <v>-</v>
      </c>
      <c r="D1278" s="38" t="str">
        <f>IF(ISBLANK('Model Participation Data'!$C$58),"-",'Model Participation Data'!$C$58)</f>
        <v>-</v>
      </c>
      <c r="E1278" s="38" t="str">
        <f>IF(ISBLANK('Model Participation Data'!$D$58),"-",'Model Participation Data'!$D$58)</f>
        <v>-</v>
      </c>
      <c r="F1278" s="38" t="str">
        <f>IF(ISBLANK('Model Participation Data'!$E$58),"-",'Model Participation Data'!$E$58)</f>
        <v>-</v>
      </c>
      <c r="G1278" s="151" t="str">
        <f>IF(ISBLANK('Model Participation Data'!$F$58),"-",'Model Participation Data'!$F$58)</f>
        <v>-</v>
      </c>
      <c r="H1278" s="253">
        <v>4</v>
      </c>
      <c r="I1278" s="253">
        <v>3</v>
      </c>
      <c r="J1278" s="150" t="str">
        <f t="shared" si="66"/>
        <v>43</v>
      </c>
      <c r="K1278" s="38" t="str">
        <f>IF(ISBLANK('Model Participation Data'!$L$58),"-",'Model Participation Data'!$L$58)</f>
        <v>-</v>
      </c>
      <c r="L1278" s="39" t="str">
        <f>IF(ISBLANK('Model Participation Data'!$M$58),"-",'Model Participation Data'!$M$58)</f>
        <v>-</v>
      </c>
      <c r="M1278" s="254">
        <f>IF(ISNA(SUMIFS(INDEX('Model Participation Data'!$N$8:$DX$57,0,MATCH(CONCATENATE($J1278,M$6),'Model Participation Data'!$N$6:$DX$6,0)),'Model Participation Data'!$B$8:$B$57,$C1278,'Model Participation Data'!$C$8:$C$57,$D1278)),"-",SUMIFS(INDEX('Model Participation Data'!$N$8:$DX$57,0,MATCH(CONCATENATE($J1278,M$6),'Model Participation Data'!$N$6:$DX$6,0)),'Model Participation Data'!$B$8:$B$57,$C1278,'Model Participation Data'!$C$8:$C$57,$D1278))</f>
        <v>0</v>
      </c>
      <c r="N1278" s="254">
        <f>IF(ISNA(SUMIFS(INDEX('Model Participation Data'!$N$8:$DX$57,0,MATCH(CONCATENATE($J1278,N$6),'Model Participation Data'!$N$6:$DX$6,0)),'Model Participation Data'!$B$8:$B$57,$C1278,'Model Participation Data'!$C$8:$C$57,$D1278)),"-",SUMIFS(INDEX('Model Participation Data'!$N$8:$DX$57,0,MATCH(CONCATENATE($J1278,N$6),'Model Participation Data'!$N$6:$DX$6,0)),'Model Participation Data'!$B$8:$B$57,$C1278,'Model Participation Data'!$C$8:$C$57,$D1278))</f>
        <v>0</v>
      </c>
      <c r="O1278" s="154">
        <f>IF(ISNA(SUMIFS(INDEX('Model Participation Data'!$N$8:$DX$57,0,MATCH(CONCATENATE($J1278,O$6),'Model Participation Data'!$N$6:$DX$6,0)),'Model Participation Data'!$B$8:$B$57,$C1278,'Model Participation Data'!$C$8:$C$57,$D1278)),"-",SUMIFS(INDEX('Model Participation Data'!$N$8:$DX$57,0,MATCH(CONCATENATE($J1278,O$6),'Model Participation Data'!$N$6:$DX$6,0)),'Model Participation Data'!$B$8:$B$57,$C1278,'Model Participation Data'!$C$8:$C$57,$D1278))</f>
        <v>0</v>
      </c>
    </row>
    <row r="1279" spans="2:15" x14ac:dyDescent="0.35">
      <c r="B1279" s="37" t="s">
        <v>80</v>
      </c>
      <c r="C1279" s="38" t="str">
        <f>IF(ISBLANK('Model Participation Data'!$B$58),"-",'Model Participation Data'!$B$58)</f>
        <v>-</v>
      </c>
      <c r="D1279" s="38" t="str">
        <f>IF(ISBLANK('Model Participation Data'!$C$58),"-",'Model Participation Data'!$C$58)</f>
        <v>-</v>
      </c>
      <c r="E1279" s="38" t="str">
        <f>IF(ISBLANK('Model Participation Data'!$D$58),"-",'Model Participation Data'!$D$58)</f>
        <v>-</v>
      </c>
      <c r="F1279" s="38" t="str">
        <f>IF(ISBLANK('Model Participation Data'!$E$58),"-",'Model Participation Data'!$E$58)</f>
        <v>-</v>
      </c>
      <c r="G1279" s="151" t="str">
        <f>IF(ISBLANK('Model Participation Data'!$F$58),"-",'Model Participation Data'!$F$58)</f>
        <v>-</v>
      </c>
      <c r="H1279" s="253">
        <v>4</v>
      </c>
      <c r="I1279" s="253">
        <v>4</v>
      </c>
      <c r="J1279" s="150" t="str">
        <f t="shared" si="66"/>
        <v>44</v>
      </c>
      <c r="K1279" s="38" t="str">
        <f>IF(ISBLANK('Model Participation Data'!$L$58),"-",'Model Participation Data'!$L$58)</f>
        <v>-</v>
      </c>
      <c r="L1279" s="39" t="str">
        <f>IF(ISBLANK('Model Participation Data'!$M$58),"-",'Model Participation Data'!$M$58)</f>
        <v>-</v>
      </c>
      <c r="M1279" s="254">
        <f>IF(ISNA(SUMIFS(INDEX('Model Participation Data'!$N$8:$DX$57,0,MATCH(CONCATENATE($J1279,M$6),'Model Participation Data'!$N$6:$DX$6,0)),'Model Participation Data'!$B$8:$B$57,$C1279,'Model Participation Data'!$C$8:$C$57,$D1279)),"-",SUMIFS(INDEX('Model Participation Data'!$N$8:$DX$57,0,MATCH(CONCATENATE($J1279,M$6),'Model Participation Data'!$N$6:$DX$6,0)),'Model Participation Data'!$B$8:$B$57,$C1279,'Model Participation Data'!$C$8:$C$57,$D1279))</f>
        <v>0</v>
      </c>
      <c r="N1279" s="254">
        <f>IF(ISNA(SUMIFS(INDEX('Model Participation Data'!$N$8:$DX$57,0,MATCH(CONCATENATE($J1279,N$6),'Model Participation Data'!$N$6:$DX$6,0)),'Model Participation Data'!$B$8:$B$57,$C1279,'Model Participation Data'!$C$8:$C$57,$D1279)),"-",SUMIFS(INDEX('Model Participation Data'!$N$8:$DX$57,0,MATCH(CONCATENATE($J1279,N$6),'Model Participation Data'!$N$6:$DX$6,0)),'Model Participation Data'!$B$8:$B$57,$C1279,'Model Participation Data'!$C$8:$C$57,$D1279))</f>
        <v>0</v>
      </c>
      <c r="O1279" s="154">
        <f>IF(ISNA(SUMIFS(INDEX('Model Participation Data'!$N$8:$DX$57,0,MATCH(CONCATENATE($J1279,O$6),'Model Participation Data'!$N$6:$DX$6,0)),'Model Participation Data'!$B$8:$B$57,$C1279,'Model Participation Data'!$C$8:$C$57,$D1279)),"-",SUMIFS(INDEX('Model Participation Data'!$N$8:$DX$57,0,MATCH(CONCATENATE($J1279,O$6),'Model Participation Data'!$N$6:$DX$6,0)),'Model Participation Data'!$B$8:$B$57,$C1279,'Model Participation Data'!$C$8:$C$57,$D1279))</f>
        <v>0</v>
      </c>
    </row>
    <row r="1280" spans="2:15" x14ac:dyDescent="0.35">
      <c r="B1280" s="37" t="s">
        <v>80</v>
      </c>
      <c r="C1280" s="38" t="str">
        <f>IF(ISBLANK('Model Participation Data'!$B$58),"-",'Model Participation Data'!$B$58)</f>
        <v>-</v>
      </c>
      <c r="D1280" s="38" t="str">
        <f>IF(ISBLANK('Model Participation Data'!$C$58),"-",'Model Participation Data'!$C$58)</f>
        <v>-</v>
      </c>
      <c r="E1280" s="38" t="str">
        <f>IF(ISBLANK('Model Participation Data'!$D$58),"-",'Model Participation Data'!$D$58)</f>
        <v>-</v>
      </c>
      <c r="F1280" s="38" t="str">
        <f>IF(ISBLANK('Model Participation Data'!$E$58),"-",'Model Participation Data'!$E$58)</f>
        <v>-</v>
      </c>
      <c r="G1280" s="151" t="str">
        <f>IF(ISBLANK('Model Participation Data'!$F$58),"-",'Model Participation Data'!$F$58)</f>
        <v>-</v>
      </c>
      <c r="H1280" s="253">
        <v>4</v>
      </c>
      <c r="I1280" s="253">
        <v>5</v>
      </c>
      <c r="J1280" s="150" t="str">
        <f t="shared" si="66"/>
        <v>45</v>
      </c>
      <c r="K1280" s="38" t="str">
        <f>IF(ISBLANK('Model Participation Data'!$L$58),"-",'Model Participation Data'!$L$58)</f>
        <v>-</v>
      </c>
      <c r="L1280" s="39" t="str">
        <f>IF(ISBLANK('Model Participation Data'!$M$58),"-",'Model Participation Data'!$M$58)</f>
        <v>-</v>
      </c>
      <c r="M1280" s="254">
        <f>IF(ISNA(SUMIFS(INDEX('Model Participation Data'!$N$8:$DX$57,0,MATCH(CONCATENATE($J1280,M$6),'Model Participation Data'!$N$6:$DX$6,0)),'Model Participation Data'!$B$8:$B$57,$C1280,'Model Participation Data'!$C$8:$C$57,$D1280)),"-",SUMIFS(INDEX('Model Participation Data'!$N$8:$DX$57,0,MATCH(CONCATENATE($J1280,M$6),'Model Participation Data'!$N$6:$DX$6,0)),'Model Participation Data'!$B$8:$B$57,$C1280,'Model Participation Data'!$C$8:$C$57,$D1280))</f>
        <v>0</v>
      </c>
      <c r="N1280" s="254">
        <f>IF(ISNA(SUMIFS(INDEX('Model Participation Data'!$N$8:$DX$57,0,MATCH(CONCATENATE($J1280,N$6),'Model Participation Data'!$N$6:$DX$6,0)),'Model Participation Data'!$B$8:$B$57,$C1280,'Model Participation Data'!$C$8:$C$57,$D1280)),"-",SUMIFS(INDEX('Model Participation Data'!$N$8:$DX$57,0,MATCH(CONCATENATE($J1280,N$6),'Model Participation Data'!$N$6:$DX$6,0)),'Model Participation Data'!$B$8:$B$57,$C1280,'Model Participation Data'!$C$8:$C$57,$D1280))</f>
        <v>0</v>
      </c>
      <c r="O1280" s="154">
        <f>IF(ISNA(SUMIFS(INDEX('Model Participation Data'!$N$8:$DX$57,0,MATCH(CONCATENATE($J1280,O$6),'Model Participation Data'!$N$6:$DX$6,0)),'Model Participation Data'!$B$8:$B$57,$C1280,'Model Participation Data'!$C$8:$C$57,$D1280)),"-",SUMIFS(INDEX('Model Participation Data'!$N$8:$DX$57,0,MATCH(CONCATENATE($J1280,O$6),'Model Participation Data'!$N$6:$DX$6,0)),'Model Participation Data'!$B$8:$B$57,$C1280,'Model Participation Data'!$C$8:$C$57,$D1280))</f>
        <v>0</v>
      </c>
    </row>
    <row r="1281" spans="2:15" x14ac:dyDescent="0.35">
      <c r="B1281" s="37" t="s">
        <v>80</v>
      </c>
      <c r="C1281" s="38" t="str">
        <f>IF(ISBLANK('Model Participation Data'!$B$58),"-",'Model Participation Data'!$B$58)</f>
        <v>-</v>
      </c>
      <c r="D1281" s="38" t="str">
        <f>IF(ISBLANK('Model Participation Data'!$C$58),"-",'Model Participation Data'!$C$58)</f>
        <v>-</v>
      </c>
      <c r="E1281" s="38" t="str">
        <f>IF(ISBLANK('Model Participation Data'!$D$58),"-",'Model Participation Data'!$D$58)</f>
        <v>-</v>
      </c>
      <c r="F1281" s="38" t="str">
        <f>IF(ISBLANK('Model Participation Data'!$E$58),"-",'Model Participation Data'!$E$58)</f>
        <v>-</v>
      </c>
      <c r="G1281" s="151" t="str">
        <f>IF(ISBLANK('Model Participation Data'!$F$58),"-",'Model Participation Data'!$F$58)</f>
        <v>-</v>
      </c>
      <c r="H1281" s="253">
        <v>4</v>
      </c>
      <c r="I1281" s="253" t="s">
        <v>65</v>
      </c>
      <c r="J1281" s="150" t="str">
        <f t="shared" si="66"/>
        <v>4Goal</v>
      </c>
      <c r="K1281" s="38" t="str">
        <f>IF(ISBLANK('Model Participation Data'!$L$58),"-",'Model Participation Data'!$L$58)</f>
        <v>-</v>
      </c>
      <c r="L1281" s="39" t="str">
        <f>IF(ISBLANK('Model Participation Data'!$M$58),"-",'Model Participation Data'!$M$58)</f>
        <v>-</v>
      </c>
      <c r="M1281" s="254" t="str">
        <f>IF(ISNA(SUMIFS(INDEX('Model Participation Data'!$N$8:$DX$57,0,MATCH(CONCATENATE($J1281,M$6),'Model Participation Data'!$N$6:$DX$6,0)),'Model Participation Data'!$B$8:$B$57,$C1281,'Model Participation Data'!$C$8:$C$57,$D1281)),"-",SUMIFS(INDEX('Model Participation Data'!$N$8:$DX$57,0,MATCH(CONCATENATE($J1281,M$6),'Model Participation Data'!$N$6:$DX$6,0)),'Model Participation Data'!$B$8:$B$57,$C1281,'Model Participation Data'!$C$8:$C$57,$D1281))</f>
        <v>-</v>
      </c>
      <c r="N1281" s="254" t="str">
        <f>IF(ISNA(SUMIFS(INDEX('Model Participation Data'!$N$8:$DX$57,0,MATCH(CONCATENATE($J1281,N$6),'Model Participation Data'!$N$6:$DX$6,0)),'Model Participation Data'!$B$8:$B$57,$C1281,'Model Participation Data'!$C$8:$C$57,$D1281)),"-",SUMIFS(INDEX('Model Participation Data'!$N$8:$DX$57,0,MATCH(CONCATENATE($J1281,N$6),'Model Participation Data'!$N$6:$DX$6,0)),'Model Participation Data'!$B$8:$B$57,$C1281,'Model Participation Data'!$C$8:$C$57,$D1281))</f>
        <v>-</v>
      </c>
      <c r="O1281" s="154">
        <f>IF(ISNA(SUMIFS(INDEX('Model Participation Data'!$N$8:$DX$57,0,MATCH(CONCATENATE($J1281,O$6),'Model Participation Data'!$N$6:$DX$6,0)),'Model Participation Data'!$B$8:$B$57,$C1281,'Model Participation Data'!$C$8:$C$57,$D1281)),"-",SUMIFS(INDEX('Model Participation Data'!$N$8:$DX$57,0,MATCH(CONCATENATE($J1281,O$6),'Model Participation Data'!$N$6:$DX$6,0)),'Model Participation Data'!$B$8:$B$57,$C1281,'Model Participation Data'!$C$8:$C$57,$D1281))</f>
        <v>0</v>
      </c>
    </row>
    <row r="1282" spans="2:15" x14ac:dyDescent="0.35">
      <c r="B1282" s="37" t="s">
        <v>80</v>
      </c>
      <c r="C1282" s="38" t="str">
        <f>IF(ISBLANK('Model Participation Data'!$B$59),"-",'Model Participation Data'!$B$59)</f>
        <v>-</v>
      </c>
      <c r="D1282" s="38" t="str">
        <f>IF(ISBLANK('Model Participation Data'!$C$59),"-",'Model Participation Data'!$C$59)</f>
        <v>-</v>
      </c>
      <c r="E1282" s="38" t="str">
        <f>IF(ISBLANK('Model Participation Data'!$D$59),"-",'Model Participation Data'!$D$59)</f>
        <v>-</v>
      </c>
      <c r="F1282" s="38" t="str">
        <f>IF(ISBLANK('Model Participation Data'!$E$59),"-",'Model Participation Data'!$E$59)</f>
        <v>-</v>
      </c>
      <c r="G1282" s="151" t="str">
        <f>IF(ISBLANK('Model Participation Data'!$F$59),"-",'Model Participation Data'!$F$59)</f>
        <v>-</v>
      </c>
      <c r="H1282" s="253" t="s">
        <v>64</v>
      </c>
      <c r="I1282" s="253" t="s">
        <v>64</v>
      </c>
      <c r="J1282" s="150" t="str">
        <f t="shared" si="66"/>
        <v>BaselineBaseline</v>
      </c>
      <c r="K1282" s="38" t="str">
        <f>IF(ISBLANK('Model Participation Data'!$L$59),"-",'Model Participation Data'!$L$59)</f>
        <v>-</v>
      </c>
      <c r="L1282" s="39" t="str">
        <f>IF(ISBLANK('Model Participation Data'!$M$59),"-",'Model Participation Data'!$M$59)</f>
        <v>-</v>
      </c>
      <c r="M1282" s="254">
        <f>IF(ISNA(SUMIFS(INDEX('Model Participation Data'!$N$8:$DX$57,0,MATCH(CONCATENATE($J1282,M$6),'Model Participation Data'!$N$6:$DX$6,0)),'Model Participation Data'!$B$8:$B$57,$C1282,'Model Participation Data'!$C$8:$C$57,$D1282)),"-",SUMIFS(INDEX('Model Participation Data'!$N$8:$DX$57,0,MATCH(CONCATENATE($J1282,M$6),'Model Participation Data'!$N$6:$DX$6,0)),'Model Participation Data'!$B$8:$B$57,$C1282,'Model Participation Data'!$C$8:$C$57,$D1282))</f>
        <v>0</v>
      </c>
      <c r="N1282" s="254">
        <f>IF(ISNA(SUMIFS(INDEX('Model Participation Data'!$N$8:$DX$57,0,MATCH(CONCATENATE($J1282,N$6),'Model Participation Data'!$N$6:$DX$6,0)),'Model Participation Data'!$B$8:$B$57,$C1282,'Model Participation Data'!$C$8:$C$57,$D1282)),"-",SUMIFS(INDEX('Model Participation Data'!$N$8:$DX$57,0,MATCH(CONCATENATE($J1282,N$6),'Model Participation Data'!$N$6:$DX$6,0)),'Model Participation Data'!$B$8:$B$57,$C1282,'Model Participation Data'!$C$8:$C$57,$D1282))</f>
        <v>0</v>
      </c>
      <c r="O1282" s="154">
        <f>IF(ISNA(SUMIFS(INDEX('Model Participation Data'!$N$8:$DX$57,0,MATCH(CONCATENATE($J1282,O$6),'Model Participation Data'!$N$6:$DX$6,0)),'Model Participation Data'!$B$8:$B$57,$C1282,'Model Participation Data'!$C$8:$C$57,$D1282)),"-",SUMIFS(INDEX('Model Participation Data'!$N$8:$DX$57,0,MATCH(CONCATENATE($J1282,O$6),'Model Participation Data'!$N$6:$DX$6,0)),'Model Participation Data'!$B$8:$B$57,$C1282,'Model Participation Data'!$C$8:$C$57,$D1282))</f>
        <v>0</v>
      </c>
    </row>
    <row r="1283" spans="2:15" x14ac:dyDescent="0.35">
      <c r="B1283" s="37" t="s">
        <v>80</v>
      </c>
      <c r="C1283" s="38" t="str">
        <f>IF(ISBLANK('Model Participation Data'!$B$59),"-",'Model Participation Data'!$B$59)</f>
        <v>-</v>
      </c>
      <c r="D1283" s="38" t="str">
        <f>IF(ISBLANK('Model Participation Data'!$C$59),"-",'Model Participation Data'!$C$59)</f>
        <v>-</v>
      </c>
      <c r="E1283" s="38" t="str">
        <f>IF(ISBLANK('Model Participation Data'!$D$59),"-",'Model Participation Data'!$D$59)</f>
        <v>-</v>
      </c>
      <c r="F1283" s="38" t="str">
        <f>IF(ISBLANK('Model Participation Data'!$E$59),"-",'Model Participation Data'!$E$59)</f>
        <v>-</v>
      </c>
      <c r="G1283" s="151" t="str">
        <f>IF(ISBLANK('Model Participation Data'!$F$59),"-",'Model Participation Data'!$F$59)</f>
        <v>-</v>
      </c>
      <c r="H1283" s="253">
        <v>1</v>
      </c>
      <c r="I1283" s="253">
        <v>1</v>
      </c>
      <c r="J1283" s="150" t="str">
        <f t="shared" si="66"/>
        <v>11</v>
      </c>
      <c r="K1283" s="38" t="str">
        <f>IF(ISBLANK('Model Participation Data'!$L$59),"-",'Model Participation Data'!$L$59)</f>
        <v>-</v>
      </c>
      <c r="L1283" s="39" t="str">
        <f>IF(ISBLANK('Model Participation Data'!$M$59),"-",'Model Participation Data'!$M$59)</f>
        <v>-</v>
      </c>
      <c r="M1283" s="254">
        <f>IF(ISNA(SUMIFS(INDEX('Model Participation Data'!$N$8:$DX$57,0,MATCH(CONCATENATE($J1283,M$6),'Model Participation Data'!$N$6:$DX$6,0)),'Model Participation Data'!$B$8:$B$57,$C1283,'Model Participation Data'!$C$8:$C$57,$D1283)),"-",SUMIFS(INDEX('Model Participation Data'!$N$8:$DX$57,0,MATCH(CONCATENATE($J1283,M$6),'Model Participation Data'!$N$6:$DX$6,0)),'Model Participation Data'!$B$8:$B$57,$C1283,'Model Participation Data'!$C$8:$C$57,$D1283))</f>
        <v>0</v>
      </c>
      <c r="N1283" s="254">
        <f>IF(ISNA(SUMIFS(INDEX('Model Participation Data'!$N$8:$DX$57,0,MATCH(CONCATENATE($J1283,N$6),'Model Participation Data'!$N$6:$DX$6,0)),'Model Participation Data'!$B$8:$B$57,$C1283,'Model Participation Data'!$C$8:$C$57,$D1283)),"-",SUMIFS(INDEX('Model Participation Data'!$N$8:$DX$57,0,MATCH(CONCATENATE($J1283,N$6),'Model Participation Data'!$N$6:$DX$6,0)),'Model Participation Data'!$B$8:$B$57,$C1283,'Model Participation Data'!$C$8:$C$57,$D1283))</f>
        <v>0</v>
      </c>
      <c r="O1283" s="154">
        <f>IF(ISNA(SUMIFS(INDEX('Model Participation Data'!$N$8:$DX$57,0,MATCH(CONCATENATE($J1283,O$6),'Model Participation Data'!$N$6:$DX$6,0)),'Model Participation Data'!$B$8:$B$57,$C1283,'Model Participation Data'!$C$8:$C$57,$D1283)),"-",SUMIFS(INDEX('Model Participation Data'!$N$8:$DX$57,0,MATCH(CONCATENATE($J1283,O$6),'Model Participation Data'!$N$6:$DX$6,0)),'Model Participation Data'!$B$8:$B$57,$C1283,'Model Participation Data'!$C$8:$C$57,$D1283))</f>
        <v>0</v>
      </c>
    </row>
    <row r="1284" spans="2:15" x14ac:dyDescent="0.35">
      <c r="B1284" s="37" t="s">
        <v>80</v>
      </c>
      <c r="C1284" s="38" t="str">
        <f>IF(ISBLANK('Model Participation Data'!$B$59),"-",'Model Participation Data'!$B$59)</f>
        <v>-</v>
      </c>
      <c r="D1284" s="38" t="str">
        <f>IF(ISBLANK('Model Participation Data'!$C$59),"-",'Model Participation Data'!$C$59)</f>
        <v>-</v>
      </c>
      <c r="E1284" s="38" t="str">
        <f>IF(ISBLANK('Model Participation Data'!$D$59),"-",'Model Participation Data'!$D$59)</f>
        <v>-</v>
      </c>
      <c r="F1284" s="38" t="str">
        <f>IF(ISBLANK('Model Participation Data'!$E$59),"-",'Model Participation Data'!$E$59)</f>
        <v>-</v>
      </c>
      <c r="G1284" s="151" t="str">
        <f>IF(ISBLANK('Model Participation Data'!$F$59),"-",'Model Participation Data'!$F$59)</f>
        <v>-</v>
      </c>
      <c r="H1284" s="253">
        <v>1</v>
      </c>
      <c r="I1284" s="253">
        <v>2</v>
      </c>
      <c r="J1284" s="150" t="str">
        <f t="shared" si="66"/>
        <v>12</v>
      </c>
      <c r="K1284" s="38" t="str">
        <f>IF(ISBLANK('Model Participation Data'!$L$59),"-",'Model Participation Data'!$L$59)</f>
        <v>-</v>
      </c>
      <c r="L1284" s="39" t="str">
        <f>IF(ISBLANK('Model Participation Data'!$M$59),"-",'Model Participation Data'!$M$59)</f>
        <v>-</v>
      </c>
      <c r="M1284" s="254">
        <f>IF(ISNA(SUMIFS(INDEX('Model Participation Data'!$N$8:$DX$57,0,MATCH(CONCATENATE($J1284,M$6),'Model Participation Data'!$N$6:$DX$6,0)),'Model Participation Data'!$B$8:$B$57,$C1284,'Model Participation Data'!$C$8:$C$57,$D1284)),"-",SUMIFS(INDEX('Model Participation Data'!$N$8:$DX$57,0,MATCH(CONCATENATE($J1284,M$6),'Model Participation Data'!$N$6:$DX$6,0)),'Model Participation Data'!$B$8:$B$57,$C1284,'Model Participation Data'!$C$8:$C$57,$D1284))</f>
        <v>0</v>
      </c>
      <c r="N1284" s="254">
        <f>IF(ISNA(SUMIFS(INDEX('Model Participation Data'!$N$8:$DX$57,0,MATCH(CONCATENATE($J1284,N$6),'Model Participation Data'!$N$6:$DX$6,0)),'Model Participation Data'!$B$8:$B$57,$C1284,'Model Participation Data'!$C$8:$C$57,$D1284)),"-",SUMIFS(INDEX('Model Participation Data'!$N$8:$DX$57,0,MATCH(CONCATENATE($J1284,N$6),'Model Participation Data'!$N$6:$DX$6,0)),'Model Participation Data'!$B$8:$B$57,$C1284,'Model Participation Data'!$C$8:$C$57,$D1284))</f>
        <v>0</v>
      </c>
      <c r="O1284" s="154">
        <f>IF(ISNA(SUMIFS(INDEX('Model Participation Data'!$N$8:$DX$57,0,MATCH(CONCATENATE($J1284,O$6),'Model Participation Data'!$N$6:$DX$6,0)),'Model Participation Data'!$B$8:$B$57,$C1284,'Model Participation Data'!$C$8:$C$57,$D1284)),"-",SUMIFS(INDEX('Model Participation Data'!$N$8:$DX$57,0,MATCH(CONCATENATE($J1284,O$6),'Model Participation Data'!$N$6:$DX$6,0)),'Model Participation Data'!$B$8:$B$57,$C1284,'Model Participation Data'!$C$8:$C$57,$D1284))</f>
        <v>0</v>
      </c>
    </row>
    <row r="1285" spans="2:15" x14ac:dyDescent="0.35">
      <c r="B1285" s="37" t="s">
        <v>80</v>
      </c>
      <c r="C1285" s="38" t="str">
        <f>IF(ISBLANK('Model Participation Data'!$B$59),"-",'Model Participation Data'!$B$59)</f>
        <v>-</v>
      </c>
      <c r="D1285" s="38" t="str">
        <f>IF(ISBLANK('Model Participation Data'!$C$59),"-",'Model Participation Data'!$C$59)</f>
        <v>-</v>
      </c>
      <c r="E1285" s="38" t="str">
        <f>IF(ISBLANK('Model Participation Data'!$D$59),"-",'Model Participation Data'!$D$59)</f>
        <v>-</v>
      </c>
      <c r="F1285" s="38" t="str">
        <f>IF(ISBLANK('Model Participation Data'!$E$59),"-",'Model Participation Data'!$E$59)</f>
        <v>-</v>
      </c>
      <c r="G1285" s="151" t="str">
        <f>IF(ISBLANK('Model Participation Data'!$F$59),"-",'Model Participation Data'!$F$59)</f>
        <v>-</v>
      </c>
      <c r="H1285" s="253">
        <v>1</v>
      </c>
      <c r="I1285" s="253">
        <v>3</v>
      </c>
      <c r="J1285" s="150" t="str">
        <f t="shared" si="66"/>
        <v>13</v>
      </c>
      <c r="K1285" s="38" t="str">
        <f>IF(ISBLANK('Model Participation Data'!$L$59),"-",'Model Participation Data'!$L$59)</f>
        <v>-</v>
      </c>
      <c r="L1285" s="39" t="str">
        <f>IF(ISBLANK('Model Participation Data'!$M$59),"-",'Model Participation Data'!$M$59)</f>
        <v>-</v>
      </c>
      <c r="M1285" s="254">
        <f>IF(ISNA(SUMIFS(INDEX('Model Participation Data'!$N$8:$DX$57,0,MATCH(CONCATENATE($J1285,M$6),'Model Participation Data'!$N$6:$DX$6,0)),'Model Participation Data'!$B$8:$B$57,$C1285,'Model Participation Data'!$C$8:$C$57,$D1285)),"-",SUMIFS(INDEX('Model Participation Data'!$N$8:$DX$57,0,MATCH(CONCATENATE($J1285,M$6),'Model Participation Data'!$N$6:$DX$6,0)),'Model Participation Data'!$B$8:$B$57,$C1285,'Model Participation Data'!$C$8:$C$57,$D1285))</f>
        <v>0</v>
      </c>
      <c r="N1285" s="254">
        <f>IF(ISNA(SUMIFS(INDEX('Model Participation Data'!$N$8:$DX$57,0,MATCH(CONCATENATE($J1285,N$6),'Model Participation Data'!$N$6:$DX$6,0)),'Model Participation Data'!$B$8:$B$57,$C1285,'Model Participation Data'!$C$8:$C$57,$D1285)),"-",SUMIFS(INDEX('Model Participation Data'!$N$8:$DX$57,0,MATCH(CONCATENATE($J1285,N$6),'Model Participation Data'!$N$6:$DX$6,0)),'Model Participation Data'!$B$8:$B$57,$C1285,'Model Participation Data'!$C$8:$C$57,$D1285))</f>
        <v>0</v>
      </c>
      <c r="O1285" s="154">
        <f>IF(ISNA(SUMIFS(INDEX('Model Participation Data'!$N$8:$DX$57,0,MATCH(CONCATENATE($J1285,O$6),'Model Participation Data'!$N$6:$DX$6,0)),'Model Participation Data'!$B$8:$B$57,$C1285,'Model Participation Data'!$C$8:$C$57,$D1285)),"-",SUMIFS(INDEX('Model Participation Data'!$N$8:$DX$57,0,MATCH(CONCATENATE($J1285,O$6),'Model Participation Data'!$N$6:$DX$6,0)),'Model Participation Data'!$B$8:$B$57,$C1285,'Model Participation Data'!$C$8:$C$57,$D1285))</f>
        <v>0</v>
      </c>
    </row>
    <row r="1286" spans="2:15" x14ac:dyDescent="0.35">
      <c r="B1286" s="37" t="s">
        <v>80</v>
      </c>
      <c r="C1286" s="38" t="str">
        <f>IF(ISBLANK('Model Participation Data'!$B$59),"-",'Model Participation Data'!$B$59)</f>
        <v>-</v>
      </c>
      <c r="D1286" s="38" t="str">
        <f>IF(ISBLANK('Model Participation Data'!$C$59),"-",'Model Participation Data'!$C$59)</f>
        <v>-</v>
      </c>
      <c r="E1286" s="38" t="str">
        <f>IF(ISBLANK('Model Participation Data'!$D$59),"-",'Model Participation Data'!$D$59)</f>
        <v>-</v>
      </c>
      <c r="F1286" s="38" t="str">
        <f>IF(ISBLANK('Model Participation Data'!$E$59),"-",'Model Participation Data'!$E$59)</f>
        <v>-</v>
      </c>
      <c r="G1286" s="151" t="str">
        <f>IF(ISBLANK('Model Participation Data'!$F$59),"-",'Model Participation Data'!$F$59)</f>
        <v>-</v>
      </c>
      <c r="H1286" s="253">
        <v>1</v>
      </c>
      <c r="I1286" s="253">
        <v>4</v>
      </c>
      <c r="J1286" s="150" t="str">
        <f t="shared" si="66"/>
        <v>14</v>
      </c>
      <c r="K1286" s="38" t="str">
        <f>IF(ISBLANK('Model Participation Data'!$L$59),"-",'Model Participation Data'!$L$59)</f>
        <v>-</v>
      </c>
      <c r="L1286" s="39" t="str">
        <f>IF(ISBLANK('Model Participation Data'!$M$59),"-",'Model Participation Data'!$M$59)</f>
        <v>-</v>
      </c>
      <c r="M1286" s="254">
        <f>IF(ISNA(SUMIFS(INDEX('Model Participation Data'!$N$8:$DX$57,0,MATCH(CONCATENATE($J1286,M$6),'Model Participation Data'!$N$6:$DX$6,0)),'Model Participation Data'!$B$8:$B$57,$C1286,'Model Participation Data'!$C$8:$C$57,$D1286)),"-",SUMIFS(INDEX('Model Participation Data'!$N$8:$DX$57,0,MATCH(CONCATENATE($J1286,M$6),'Model Participation Data'!$N$6:$DX$6,0)),'Model Participation Data'!$B$8:$B$57,$C1286,'Model Participation Data'!$C$8:$C$57,$D1286))</f>
        <v>0</v>
      </c>
      <c r="N1286" s="254">
        <f>IF(ISNA(SUMIFS(INDEX('Model Participation Data'!$N$8:$DX$57,0,MATCH(CONCATENATE($J1286,N$6),'Model Participation Data'!$N$6:$DX$6,0)),'Model Participation Data'!$B$8:$B$57,$C1286,'Model Participation Data'!$C$8:$C$57,$D1286)),"-",SUMIFS(INDEX('Model Participation Data'!$N$8:$DX$57,0,MATCH(CONCATENATE($J1286,N$6),'Model Participation Data'!$N$6:$DX$6,0)),'Model Participation Data'!$B$8:$B$57,$C1286,'Model Participation Data'!$C$8:$C$57,$D1286))</f>
        <v>0</v>
      </c>
      <c r="O1286" s="154">
        <f>IF(ISNA(SUMIFS(INDEX('Model Participation Data'!$N$8:$DX$57,0,MATCH(CONCATENATE($J1286,O$6),'Model Participation Data'!$N$6:$DX$6,0)),'Model Participation Data'!$B$8:$B$57,$C1286,'Model Participation Data'!$C$8:$C$57,$D1286)),"-",SUMIFS(INDEX('Model Participation Data'!$N$8:$DX$57,0,MATCH(CONCATENATE($J1286,O$6),'Model Participation Data'!$N$6:$DX$6,0)),'Model Participation Data'!$B$8:$B$57,$C1286,'Model Participation Data'!$C$8:$C$57,$D1286))</f>
        <v>0</v>
      </c>
    </row>
    <row r="1287" spans="2:15" x14ac:dyDescent="0.35">
      <c r="B1287" s="37" t="s">
        <v>80</v>
      </c>
      <c r="C1287" s="38" t="str">
        <f>IF(ISBLANK('Model Participation Data'!$B$59),"-",'Model Participation Data'!$B$59)</f>
        <v>-</v>
      </c>
      <c r="D1287" s="38" t="str">
        <f>IF(ISBLANK('Model Participation Data'!$C$59),"-",'Model Participation Data'!$C$59)</f>
        <v>-</v>
      </c>
      <c r="E1287" s="38" t="str">
        <f>IF(ISBLANK('Model Participation Data'!$D$59),"-",'Model Participation Data'!$D$59)</f>
        <v>-</v>
      </c>
      <c r="F1287" s="38" t="str">
        <f>IF(ISBLANK('Model Participation Data'!$E$59),"-",'Model Participation Data'!$E$59)</f>
        <v>-</v>
      </c>
      <c r="G1287" s="151" t="str">
        <f>IF(ISBLANK('Model Participation Data'!$F$59),"-",'Model Participation Data'!$F$59)</f>
        <v>-</v>
      </c>
      <c r="H1287" s="253">
        <v>1</v>
      </c>
      <c r="I1287" s="253">
        <v>5</v>
      </c>
      <c r="J1287" s="150" t="str">
        <f t="shared" si="66"/>
        <v>15</v>
      </c>
      <c r="K1287" s="38" t="str">
        <f>IF(ISBLANK('Model Participation Data'!$L$59),"-",'Model Participation Data'!$L$59)</f>
        <v>-</v>
      </c>
      <c r="L1287" s="39" t="str">
        <f>IF(ISBLANK('Model Participation Data'!$M$59),"-",'Model Participation Data'!$M$59)</f>
        <v>-</v>
      </c>
      <c r="M1287" s="254">
        <f>IF(ISNA(SUMIFS(INDEX('Model Participation Data'!$N$8:$DX$57,0,MATCH(CONCATENATE($J1287,M$6),'Model Participation Data'!$N$6:$DX$6,0)),'Model Participation Data'!$B$8:$B$57,$C1287,'Model Participation Data'!$C$8:$C$57,$D1287)),"-",SUMIFS(INDEX('Model Participation Data'!$N$8:$DX$57,0,MATCH(CONCATENATE($J1287,M$6),'Model Participation Data'!$N$6:$DX$6,0)),'Model Participation Data'!$B$8:$B$57,$C1287,'Model Participation Data'!$C$8:$C$57,$D1287))</f>
        <v>0</v>
      </c>
      <c r="N1287" s="254">
        <f>IF(ISNA(SUMIFS(INDEX('Model Participation Data'!$N$8:$DX$57,0,MATCH(CONCATENATE($J1287,N$6),'Model Participation Data'!$N$6:$DX$6,0)),'Model Participation Data'!$B$8:$B$57,$C1287,'Model Participation Data'!$C$8:$C$57,$D1287)),"-",SUMIFS(INDEX('Model Participation Data'!$N$8:$DX$57,0,MATCH(CONCATENATE($J1287,N$6),'Model Participation Data'!$N$6:$DX$6,0)),'Model Participation Data'!$B$8:$B$57,$C1287,'Model Participation Data'!$C$8:$C$57,$D1287))</f>
        <v>0</v>
      </c>
      <c r="O1287" s="154">
        <f>IF(ISNA(SUMIFS(INDEX('Model Participation Data'!$N$8:$DX$57,0,MATCH(CONCATENATE($J1287,O$6),'Model Participation Data'!$N$6:$DX$6,0)),'Model Participation Data'!$B$8:$B$57,$C1287,'Model Participation Data'!$C$8:$C$57,$D1287)),"-",SUMIFS(INDEX('Model Participation Data'!$N$8:$DX$57,0,MATCH(CONCATENATE($J1287,O$6),'Model Participation Data'!$N$6:$DX$6,0)),'Model Participation Data'!$B$8:$B$57,$C1287,'Model Participation Data'!$C$8:$C$57,$D1287))</f>
        <v>0</v>
      </c>
    </row>
    <row r="1288" spans="2:15" x14ac:dyDescent="0.35">
      <c r="B1288" s="37" t="s">
        <v>80</v>
      </c>
      <c r="C1288" s="38" t="str">
        <f>IF(ISBLANK('Model Participation Data'!$B$59),"-",'Model Participation Data'!$B$59)</f>
        <v>-</v>
      </c>
      <c r="D1288" s="38" t="str">
        <f>IF(ISBLANK('Model Participation Data'!$C$59),"-",'Model Participation Data'!$C$59)</f>
        <v>-</v>
      </c>
      <c r="E1288" s="38" t="str">
        <f>IF(ISBLANK('Model Participation Data'!$D$59),"-",'Model Participation Data'!$D$59)</f>
        <v>-</v>
      </c>
      <c r="F1288" s="38" t="str">
        <f>IF(ISBLANK('Model Participation Data'!$E$59),"-",'Model Participation Data'!$E$59)</f>
        <v>-</v>
      </c>
      <c r="G1288" s="151" t="str">
        <f>IF(ISBLANK('Model Participation Data'!$F$59),"-",'Model Participation Data'!$F$59)</f>
        <v>-</v>
      </c>
      <c r="H1288" s="253">
        <v>1</v>
      </c>
      <c r="I1288" s="253" t="s">
        <v>65</v>
      </c>
      <c r="J1288" s="150" t="str">
        <f t="shared" si="66"/>
        <v>1Goal</v>
      </c>
      <c r="K1288" s="38" t="str">
        <f>IF(ISBLANK('Model Participation Data'!$L$59),"-",'Model Participation Data'!$L$59)</f>
        <v>-</v>
      </c>
      <c r="L1288" s="39" t="str">
        <f>IF(ISBLANK('Model Participation Data'!$M$59),"-",'Model Participation Data'!$M$59)</f>
        <v>-</v>
      </c>
      <c r="M1288" s="254" t="str">
        <f>IF(ISNA(SUMIFS(INDEX('Model Participation Data'!$N$8:$DX$57,0,MATCH(CONCATENATE($J1288,M$6),'Model Participation Data'!$N$6:$DX$6,0)),'Model Participation Data'!$B$8:$B$57,$C1288,'Model Participation Data'!$C$8:$C$57,$D1288)),"-",SUMIFS(INDEX('Model Participation Data'!$N$8:$DX$57,0,MATCH(CONCATENATE($J1288,M$6),'Model Participation Data'!$N$6:$DX$6,0)),'Model Participation Data'!$B$8:$B$57,$C1288,'Model Participation Data'!$C$8:$C$57,$D1288))</f>
        <v>-</v>
      </c>
      <c r="N1288" s="254" t="str">
        <f>IF(ISNA(SUMIFS(INDEX('Model Participation Data'!$N$8:$DX$57,0,MATCH(CONCATENATE($J1288,N$6),'Model Participation Data'!$N$6:$DX$6,0)),'Model Participation Data'!$B$8:$B$57,$C1288,'Model Participation Data'!$C$8:$C$57,$D1288)),"-",SUMIFS(INDEX('Model Participation Data'!$N$8:$DX$57,0,MATCH(CONCATENATE($J1288,N$6),'Model Participation Data'!$N$6:$DX$6,0)),'Model Participation Data'!$B$8:$B$57,$C1288,'Model Participation Data'!$C$8:$C$57,$D1288))</f>
        <v>-</v>
      </c>
      <c r="O1288" s="154">
        <f>IF(ISNA(SUMIFS(INDEX('Model Participation Data'!$N$8:$DX$57,0,MATCH(CONCATENATE($J1288,O$6),'Model Participation Data'!$N$6:$DX$6,0)),'Model Participation Data'!$B$8:$B$57,$C1288,'Model Participation Data'!$C$8:$C$57,$D1288)),"-",SUMIFS(INDEX('Model Participation Data'!$N$8:$DX$57,0,MATCH(CONCATENATE($J1288,O$6),'Model Participation Data'!$N$6:$DX$6,0)),'Model Participation Data'!$B$8:$B$57,$C1288,'Model Participation Data'!$C$8:$C$57,$D1288))</f>
        <v>0</v>
      </c>
    </row>
    <row r="1289" spans="2:15" x14ac:dyDescent="0.35">
      <c r="B1289" s="37" t="s">
        <v>80</v>
      </c>
      <c r="C1289" s="38" t="str">
        <f>IF(ISBLANK('Model Participation Data'!$B$59),"-",'Model Participation Data'!$B$59)</f>
        <v>-</v>
      </c>
      <c r="D1289" s="38" t="str">
        <f>IF(ISBLANK('Model Participation Data'!$C$59),"-",'Model Participation Data'!$C$59)</f>
        <v>-</v>
      </c>
      <c r="E1289" s="38" t="str">
        <f>IF(ISBLANK('Model Participation Data'!$D$59),"-",'Model Participation Data'!$D$59)</f>
        <v>-</v>
      </c>
      <c r="F1289" s="38" t="str">
        <f>IF(ISBLANK('Model Participation Data'!$E$59),"-",'Model Participation Data'!$E$59)</f>
        <v>-</v>
      </c>
      <c r="G1289" s="151" t="str">
        <f>IF(ISBLANK('Model Participation Data'!$F$59),"-",'Model Participation Data'!$F$59)</f>
        <v>-</v>
      </c>
      <c r="H1289" s="253">
        <v>2</v>
      </c>
      <c r="I1289" s="253">
        <v>1</v>
      </c>
      <c r="J1289" s="150" t="str">
        <f t="shared" si="66"/>
        <v>21</v>
      </c>
      <c r="K1289" s="38" t="str">
        <f>IF(ISBLANK('Model Participation Data'!$L$59),"-",'Model Participation Data'!$L$59)</f>
        <v>-</v>
      </c>
      <c r="L1289" s="39" t="str">
        <f>IF(ISBLANK('Model Participation Data'!$M$59),"-",'Model Participation Data'!$M$59)</f>
        <v>-</v>
      </c>
      <c r="M1289" s="254">
        <f>IF(ISNA(SUMIFS(INDEX('Model Participation Data'!$N$8:$DX$57,0,MATCH(CONCATENATE($J1289,M$6),'Model Participation Data'!$N$6:$DX$6,0)),'Model Participation Data'!$B$8:$B$57,$C1289,'Model Participation Data'!$C$8:$C$57,$D1289)),"-",SUMIFS(INDEX('Model Participation Data'!$N$8:$DX$57,0,MATCH(CONCATENATE($J1289,M$6),'Model Participation Data'!$N$6:$DX$6,0)),'Model Participation Data'!$B$8:$B$57,$C1289,'Model Participation Data'!$C$8:$C$57,$D1289))</f>
        <v>0</v>
      </c>
      <c r="N1289" s="254">
        <f>IF(ISNA(SUMIFS(INDEX('Model Participation Data'!$N$8:$DX$57,0,MATCH(CONCATENATE($J1289,N$6),'Model Participation Data'!$N$6:$DX$6,0)),'Model Participation Data'!$B$8:$B$57,$C1289,'Model Participation Data'!$C$8:$C$57,$D1289)),"-",SUMIFS(INDEX('Model Participation Data'!$N$8:$DX$57,0,MATCH(CONCATENATE($J1289,N$6),'Model Participation Data'!$N$6:$DX$6,0)),'Model Participation Data'!$B$8:$B$57,$C1289,'Model Participation Data'!$C$8:$C$57,$D1289))</f>
        <v>0</v>
      </c>
      <c r="O1289" s="154">
        <f>IF(ISNA(SUMIFS(INDEX('Model Participation Data'!$N$8:$DX$57,0,MATCH(CONCATENATE($J1289,O$6),'Model Participation Data'!$N$6:$DX$6,0)),'Model Participation Data'!$B$8:$B$57,$C1289,'Model Participation Data'!$C$8:$C$57,$D1289)),"-",SUMIFS(INDEX('Model Participation Data'!$N$8:$DX$57,0,MATCH(CONCATENATE($J1289,O$6),'Model Participation Data'!$N$6:$DX$6,0)),'Model Participation Data'!$B$8:$B$57,$C1289,'Model Participation Data'!$C$8:$C$57,$D1289))</f>
        <v>0</v>
      </c>
    </row>
    <row r="1290" spans="2:15" x14ac:dyDescent="0.35">
      <c r="B1290" s="37" t="s">
        <v>80</v>
      </c>
      <c r="C1290" s="38" t="str">
        <f>IF(ISBLANK('Model Participation Data'!$B$59),"-",'Model Participation Data'!$B$59)</f>
        <v>-</v>
      </c>
      <c r="D1290" s="38" t="str">
        <f>IF(ISBLANK('Model Participation Data'!$C$59),"-",'Model Participation Data'!$C$59)</f>
        <v>-</v>
      </c>
      <c r="E1290" s="38" t="str">
        <f>IF(ISBLANK('Model Participation Data'!$D$59),"-",'Model Participation Data'!$D$59)</f>
        <v>-</v>
      </c>
      <c r="F1290" s="38" t="str">
        <f>IF(ISBLANK('Model Participation Data'!$E$59),"-",'Model Participation Data'!$E$59)</f>
        <v>-</v>
      </c>
      <c r="G1290" s="151" t="str">
        <f>IF(ISBLANK('Model Participation Data'!$F$59),"-",'Model Participation Data'!$F$59)</f>
        <v>-</v>
      </c>
      <c r="H1290" s="253">
        <v>2</v>
      </c>
      <c r="I1290" s="253">
        <v>2</v>
      </c>
      <c r="J1290" s="150" t="str">
        <f t="shared" si="66"/>
        <v>22</v>
      </c>
      <c r="K1290" s="38" t="str">
        <f>IF(ISBLANK('Model Participation Data'!$L$59),"-",'Model Participation Data'!$L$59)</f>
        <v>-</v>
      </c>
      <c r="L1290" s="39" t="str">
        <f>IF(ISBLANK('Model Participation Data'!$M$59),"-",'Model Participation Data'!$M$59)</f>
        <v>-</v>
      </c>
      <c r="M1290" s="254">
        <f>IF(ISNA(SUMIFS(INDEX('Model Participation Data'!$N$8:$DX$57,0,MATCH(CONCATENATE($J1290,M$6),'Model Participation Data'!$N$6:$DX$6,0)),'Model Participation Data'!$B$8:$B$57,$C1290,'Model Participation Data'!$C$8:$C$57,$D1290)),"-",SUMIFS(INDEX('Model Participation Data'!$N$8:$DX$57,0,MATCH(CONCATENATE($J1290,M$6),'Model Participation Data'!$N$6:$DX$6,0)),'Model Participation Data'!$B$8:$B$57,$C1290,'Model Participation Data'!$C$8:$C$57,$D1290))</f>
        <v>0</v>
      </c>
      <c r="N1290" s="254">
        <f>IF(ISNA(SUMIFS(INDEX('Model Participation Data'!$N$8:$DX$57,0,MATCH(CONCATENATE($J1290,N$6),'Model Participation Data'!$N$6:$DX$6,0)),'Model Participation Data'!$B$8:$B$57,$C1290,'Model Participation Data'!$C$8:$C$57,$D1290)),"-",SUMIFS(INDEX('Model Participation Data'!$N$8:$DX$57,0,MATCH(CONCATENATE($J1290,N$6),'Model Participation Data'!$N$6:$DX$6,0)),'Model Participation Data'!$B$8:$B$57,$C1290,'Model Participation Data'!$C$8:$C$57,$D1290))</f>
        <v>0</v>
      </c>
      <c r="O1290" s="154">
        <f>IF(ISNA(SUMIFS(INDEX('Model Participation Data'!$N$8:$DX$57,0,MATCH(CONCATENATE($J1290,O$6),'Model Participation Data'!$N$6:$DX$6,0)),'Model Participation Data'!$B$8:$B$57,$C1290,'Model Participation Data'!$C$8:$C$57,$D1290)),"-",SUMIFS(INDEX('Model Participation Data'!$N$8:$DX$57,0,MATCH(CONCATENATE($J1290,O$6),'Model Participation Data'!$N$6:$DX$6,0)),'Model Participation Data'!$B$8:$B$57,$C1290,'Model Participation Data'!$C$8:$C$57,$D1290))</f>
        <v>0</v>
      </c>
    </row>
    <row r="1291" spans="2:15" x14ac:dyDescent="0.35">
      <c r="B1291" s="37" t="s">
        <v>80</v>
      </c>
      <c r="C1291" s="38" t="str">
        <f>IF(ISBLANK('Model Participation Data'!$B$59),"-",'Model Participation Data'!$B$59)</f>
        <v>-</v>
      </c>
      <c r="D1291" s="38" t="str">
        <f>IF(ISBLANK('Model Participation Data'!$C$59),"-",'Model Participation Data'!$C$59)</f>
        <v>-</v>
      </c>
      <c r="E1291" s="38" t="str">
        <f>IF(ISBLANK('Model Participation Data'!$D$59),"-",'Model Participation Data'!$D$59)</f>
        <v>-</v>
      </c>
      <c r="F1291" s="38" t="str">
        <f>IF(ISBLANK('Model Participation Data'!$E$59),"-",'Model Participation Data'!$E$59)</f>
        <v>-</v>
      </c>
      <c r="G1291" s="151" t="str">
        <f>IF(ISBLANK('Model Participation Data'!$F$59),"-",'Model Participation Data'!$F$59)</f>
        <v>-</v>
      </c>
      <c r="H1291" s="253">
        <v>2</v>
      </c>
      <c r="I1291" s="253">
        <v>3</v>
      </c>
      <c r="J1291" s="150" t="str">
        <f t="shared" si="66"/>
        <v>23</v>
      </c>
      <c r="K1291" s="38" t="str">
        <f>IF(ISBLANK('Model Participation Data'!$L$59),"-",'Model Participation Data'!$L$59)</f>
        <v>-</v>
      </c>
      <c r="L1291" s="39" t="str">
        <f>IF(ISBLANK('Model Participation Data'!$M$59),"-",'Model Participation Data'!$M$59)</f>
        <v>-</v>
      </c>
      <c r="M1291" s="254">
        <f>IF(ISNA(SUMIFS(INDEX('Model Participation Data'!$N$8:$DX$57,0,MATCH(CONCATENATE($J1291,M$6),'Model Participation Data'!$N$6:$DX$6,0)),'Model Participation Data'!$B$8:$B$57,$C1291,'Model Participation Data'!$C$8:$C$57,$D1291)),"-",SUMIFS(INDEX('Model Participation Data'!$N$8:$DX$57,0,MATCH(CONCATENATE($J1291,M$6),'Model Participation Data'!$N$6:$DX$6,0)),'Model Participation Data'!$B$8:$B$57,$C1291,'Model Participation Data'!$C$8:$C$57,$D1291))</f>
        <v>0</v>
      </c>
      <c r="N1291" s="254">
        <f>IF(ISNA(SUMIFS(INDEX('Model Participation Data'!$N$8:$DX$57,0,MATCH(CONCATENATE($J1291,N$6),'Model Participation Data'!$N$6:$DX$6,0)),'Model Participation Data'!$B$8:$B$57,$C1291,'Model Participation Data'!$C$8:$C$57,$D1291)),"-",SUMIFS(INDEX('Model Participation Data'!$N$8:$DX$57,0,MATCH(CONCATENATE($J1291,N$6),'Model Participation Data'!$N$6:$DX$6,0)),'Model Participation Data'!$B$8:$B$57,$C1291,'Model Participation Data'!$C$8:$C$57,$D1291))</f>
        <v>0</v>
      </c>
      <c r="O1291" s="154">
        <f>IF(ISNA(SUMIFS(INDEX('Model Participation Data'!$N$8:$DX$57,0,MATCH(CONCATENATE($J1291,O$6),'Model Participation Data'!$N$6:$DX$6,0)),'Model Participation Data'!$B$8:$B$57,$C1291,'Model Participation Data'!$C$8:$C$57,$D1291)),"-",SUMIFS(INDEX('Model Participation Data'!$N$8:$DX$57,0,MATCH(CONCATENATE($J1291,O$6),'Model Participation Data'!$N$6:$DX$6,0)),'Model Participation Data'!$B$8:$B$57,$C1291,'Model Participation Data'!$C$8:$C$57,$D1291))</f>
        <v>0</v>
      </c>
    </row>
    <row r="1292" spans="2:15" x14ac:dyDescent="0.35">
      <c r="B1292" s="37" t="s">
        <v>80</v>
      </c>
      <c r="C1292" s="38" t="str">
        <f>IF(ISBLANK('Model Participation Data'!$B$59),"-",'Model Participation Data'!$B$59)</f>
        <v>-</v>
      </c>
      <c r="D1292" s="38" t="str">
        <f>IF(ISBLANK('Model Participation Data'!$C$59),"-",'Model Participation Data'!$C$59)</f>
        <v>-</v>
      </c>
      <c r="E1292" s="38" t="str">
        <f>IF(ISBLANK('Model Participation Data'!$D$59),"-",'Model Participation Data'!$D$59)</f>
        <v>-</v>
      </c>
      <c r="F1292" s="38" t="str">
        <f>IF(ISBLANK('Model Participation Data'!$E$59),"-",'Model Participation Data'!$E$59)</f>
        <v>-</v>
      </c>
      <c r="G1292" s="151" t="str">
        <f>IF(ISBLANK('Model Participation Data'!$F$59),"-",'Model Participation Data'!$F$59)</f>
        <v>-</v>
      </c>
      <c r="H1292" s="253">
        <v>2</v>
      </c>
      <c r="I1292" s="253">
        <v>4</v>
      </c>
      <c r="J1292" s="150" t="str">
        <f t="shared" si="66"/>
        <v>24</v>
      </c>
      <c r="K1292" s="38" t="str">
        <f>IF(ISBLANK('Model Participation Data'!$L$59),"-",'Model Participation Data'!$L$59)</f>
        <v>-</v>
      </c>
      <c r="L1292" s="39" t="str">
        <f>IF(ISBLANK('Model Participation Data'!$M$59),"-",'Model Participation Data'!$M$59)</f>
        <v>-</v>
      </c>
      <c r="M1292" s="254">
        <f>IF(ISNA(SUMIFS(INDEX('Model Participation Data'!$N$8:$DX$57,0,MATCH(CONCATENATE($J1292,M$6),'Model Participation Data'!$N$6:$DX$6,0)),'Model Participation Data'!$B$8:$B$57,$C1292,'Model Participation Data'!$C$8:$C$57,$D1292)),"-",SUMIFS(INDEX('Model Participation Data'!$N$8:$DX$57,0,MATCH(CONCATENATE($J1292,M$6),'Model Participation Data'!$N$6:$DX$6,0)),'Model Participation Data'!$B$8:$B$57,$C1292,'Model Participation Data'!$C$8:$C$57,$D1292))</f>
        <v>0</v>
      </c>
      <c r="N1292" s="254">
        <f>IF(ISNA(SUMIFS(INDEX('Model Participation Data'!$N$8:$DX$57,0,MATCH(CONCATENATE($J1292,N$6),'Model Participation Data'!$N$6:$DX$6,0)),'Model Participation Data'!$B$8:$B$57,$C1292,'Model Participation Data'!$C$8:$C$57,$D1292)),"-",SUMIFS(INDEX('Model Participation Data'!$N$8:$DX$57,0,MATCH(CONCATENATE($J1292,N$6),'Model Participation Data'!$N$6:$DX$6,0)),'Model Participation Data'!$B$8:$B$57,$C1292,'Model Participation Data'!$C$8:$C$57,$D1292))</f>
        <v>0</v>
      </c>
      <c r="O1292" s="154">
        <f>IF(ISNA(SUMIFS(INDEX('Model Participation Data'!$N$8:$DX$57,0,MATCH(CONCATENATE($J1292,O$6),'Model Participation Data'!$N$6:$DX$6,0)),'Model Participation Data'!$B$8:$B$57,$C1292,'Model Participation Data'!$C$8:$C$57,$D1292)),"-",SUMIFS(INDEX('Model Participation Data'!$N$8:$DX$57,0,MATCH(CONCATENATE($J1292,O$6),'Model Participation Data'!$N$6:$DX$6,0)),'Model Participation Data'!$B$8:$B$57,$C1292,'Model Participation Data'!$C$8:$C$57,$D1292))</f>
        <v>0</v>
      </c>
    </row>
    <row r="1293" spans="2:15" x14ac:dyDescent="0.35">
      <c r="B1293" s="37" t="s">
        <v>80</v>
      </c>
      <c r="C1293" s="38" t="str">
        <f>IF(ISBLANK('Model Participation Data'!$B$59),"-",'Model Participation Data'!$B$59)</f>
        <v>-</v>
      </c>
      <c r="D1293" s="38" t="str">
        <f>IF(ISBLANK('Model Participation Data'!$C$59),"-",'Model Participation Data'!$C$59)</f>
        <v>-</v>
      </c>
      <c r="E1293" s="38" t="str">
        <f>IF(ISBLANK('Model Participation Data'!$D$59),"-",'Model Participation Data'!$D$59)</f>
        <v>-</v>
      </c>
      <c r="F1293" s="38" t="str">
        <f>IF(ISBLANK('Model Participation Data'!$E$59),"-",'Model Participation Data'!$E$59)</f>
        <v>-</v>
      </c>
      <c r="G1293" s="151" t="str">
        <f>IF(ISBLANK('Model Participation Data'!$F$59),"-",'Model Participation Data'!$F$59)</f>
        <v>-</v>
      </c>
      <c r="H1293" s="253">
        <v>2</v>
      </c>
      <c r="I1293" s="253">
        <v>5</v>
      </c>
      <c r="J1293" s="150" t="str">
        <f t="shared" si="66"/>
        <v>25</v>
      </c>
      <c r="K1293" s="38" t="str">
        <f>IF(ISBLANK('Model Participation Data'!$L$59),"-",'Model Participation Data'!$L$59)</f>
        <v>-</v>
      </c>
      <c r="L1293" s="39" t="str">
        <f>IF(ISBLANK('Model Participation Data'!$M$59),"-",'Model Participation Data'!$M$59)</f>
        <v>-</v>
      </c>
      <c r="M1293" s="254">
        <f>IF(ISNA(SUMIFS(INDEX('Model Participation Data'!$N$8:$DX$57,0,MATCH(CONCATENATE($J1293,M$6),'Model Participation Data'!$N$6:$DX$6,0)),'Model Participation Data'!$B$8:$B$57,$C1293,'Model Participation Data'!$C$8:$C$57,$D1293)),"-",SUMIFS(INDEX('Model Participation Data'!$N$8:$DX$57,0,MATCH(CONCATENATE($J1293,M$6),'Model Participation Data'!$N$6:$DX$6,0)),'Model Participation Data'!$B$8:$B$57,$C1293,'Model Participation Data'!$C$8:$C$57,$D1293))</f>
        <v>0</v>
      </c>
      <c r="N1293" s="254">
        <f>IF(ISNA(SUMIFS(INDEX('Model Participation Data'!$N$8:$DX$57,0,MATCH(CONCATENATE($J1293,N$6),'Model Participation Data'!$N$6:$DX$6,0)),'Model Participation Data'!$B$8:$B$57,$C1293,'Model Participation Data'!$C$8:$C$57,$D1293)),"-",SUMIFS(INDEX('Model Participation Data'!$N$8:$DX$57,0,MATCH(CONCATENATE($J1293,N$6),'Model Participation Data'!$N$6:$DX$6,0)),'Model Participation Data'!$B$8:$B$57,$C1293,'Model Participation Data'!$C$8:$C$57,$D1293))</f>
        <v>0</v>
      </c>
      <c r="O1293" s="154">
        <f>IF(ISNA(SUMIFS(INDEX('Model Participation Data'!$N$8:$DX$57,0,MATCH(CONCATENATE($J1293,O$6),'Model Participation Data'!$N$6:$DX$6,0)),'Model Participation Data'!$B$8:$B$57,$C1293,'Model Participation Data'!$C$8:$C$57,$D1293)),"-",SUMIFS(INDEX('Model Participation Data'!$N$8:$DX$57,0,MATCH(CONCATENATE($J1293,O$6),'Model Participation Data'!$N$6:$DX$6,0)),'Model Participation Data'!$B$8:$B$57,$C1293,'Model Participation Data'!$C$8:$C$57,$D1293))</f>
        <v>0</v>
      </c>
    </row>
    <row r="1294" spans="2:15" x14ac:dyDescent="0.35">
      <c r="B1294" s="37" t="s">
        <v>80</v>
      </c>
      <c r="C1294" s="38" t="str">
        <f>IF(ISBLANK('Model Participation Data'!$B$59),"-",'Model Participation Data'!$B$59)</f>
        <v>-</v>
      </c>
      <c r="D1294" s="38" t="str">
        <f>IF(ISBLANK('Model Participation Data'!$C$59),"-",'Model Participation Data'!$C$59)</f>
        <v>-</v>
      </c>
      <c r="E1294" s="38" t="str">
        <f>IF(ISBLANK('Model Participation Data'!$D$59),"-",'Model Participation Data'!$D$59)</f>
        <v>-</v>
      </c>
      <c r="F1294" s="38" t="str">
        <f>IF(ISBLANK('Model Participation Data'!$E$59),"-",'Model Participation Data'!$E$59)</f>
        <v>-</v>
      </c>
      <c r="G1294" s="151" t="str">
        <f>IF(ISBLANK('Model Participation Data'!$F$59),"-",'Model Participation Data'!$F$59)</f>
        <v>-</v>
      </c>
      <c r="H1294" s="253">
        <v>2</v>
      </c>
      <c r="I1294" s="253" t="s">
        <v>65</v>
      </c>
      <c r="J1294" s="150" t="str">
        <f t="shared" si="66"/>
        <v>2Goal</v>
      </c>
      <c r="K1294" s="38" t="str">
        <f>IF(ISBLANK('Model Participation Data'!$L$59),"-",'Model Participation Data'!$L$59)</f>
        <v>-</v>
      </c>
      <c r="L1294" s="39" t="str">
        <f>IF(ISBLANK('Model Participation Data'!$M$59),"-",'Model Participation Data'!$M$59)</f>
        <v>-</v>
      </c>
      <c r="M1294" s="254" t="str">
        <f>IF(ISNA(SUMIFS(INDEX('Model Participation Data'!$N$8:$DX$57,0,MATCH(CONCATENATE($J1294,M$6),'Model Participation Data'!$N$6:$DX$6,0)),'Model Participation Data'!$B$8:$B$57,$C1294,'Model Participation Data'!$C$8:$C$57,$D1294)),"-",SUMIFS(INDEX('Model Participation Data'!$N$8:$DX$57,0,MATCH(CONCATENATE($J1294,M$6),'Model Participation Data'!$N$6:$DX$6,0)),'Model Participation Data'!$B$8:$B$57,$C1294,'Model Participation Data'!$C$8:$C$57,$D1294))</f>
        <v>-</v>
      </c>
      <c r="N1294" s="254" t="str">
        <f>IF(ISNA(SUMIFS(INDEX('Model Participation Data'!$N$8:$DX$57,0,MATCH(CONCATENATE($J1294,N$6),'Model Participation Data'!$N$6:$DX$6,0)),'Model Participation Data'!$B$8:$B$57,$C1294,'Model Participation Data'!$C$8:$C$57,$D1294)),"-",SUMIFS(INDEX('Model Participation Data'!$N$8:$DX$57,0,MATCH(CONCATENATE($J1294,N$6),'Model Participation Data'!$N$6:$DX$6,0)),'Model Participation Data'!$B$8:$B$57,$C1294,'Model Participation Data'!$C$8:$C$57,$D1294))</f>
        <v>-</v>
      </c>
      <c r="O1294" s="154">
        <f>IF(ISNA(SUMIFS(INDEX('Model Participation Data'!$N$8:$DX$57,0,MATCH(CONCATENATE($J1294,O$6),'Model Participation Data'!$N$6:$DX$6,0)),'Model Participation Data'!$B$8:$B$57,$C1294,'Model Participation Data'!$C$8:$C$57,$D1294)),"-",SUMIFS(INDEX('Model Participation Data'!$N$8:$DX$57,0,MATCH(CONCATENATE($J1294,O$6),'Model Participation Data'!$N$6:$DX$6,0)),'Model Participation Data'!$B$8:$B$57,$C1294,'Model Participation Data'!$C$8:$C$57,$D1294))</f>
        <v>0</v>
      </c>
    </row>
    <row r="1295" spans="2:15" x14ac:dyDescent="0.35">
      <c r="B1295" s="37" t="s">
        <v>80</v>
      </c>
      <c r="C1295" s="38" t="str">
        <f>IF(ISBLANK('Model Participation Data'!$B$59),"-",'Model Participation Data'!$B$59)</f>
        <v>-</v>
      </c>
      <c r="D1295" s="38" t="str">
        <f>IF(ISBLANK('Model Participation Data'!$C$59),"-",'Model Participation Data'!$C$59)</f>
        <v>-</v>
      </c>
      <c r="E1295" s="38" t="str">
        <f>IF(ISBLANK('Model Participation Data'!$D$59),"-",'Model Participation Data'!$D$59)</f>
        <v>-</v>
      </c>
      <c r="F1295" s="38" t="str">
        <f>IF(ISBLANK('Model Participation Data'!$E$59),"-",'Model Participation Data'!$E$59)</f>
        <v>-</v>
      </c>
      <c r="G1295" s="151" t="str">
        <f>IF(ISBLANK('Model Participation Data'!$F$59),"-",'Model Participation Data'!$F$59)</f>
        <v>-</v>
      </c>
      <c r="H1295" s="253">
        <v>3</v>
      </c>
      <c r="I1295" s="253">
        <v>1</v>
      </c>
      <c r="J1295" s="150" t="str">
        <f t="shared" si="66"/>
        <v>31</v>
      </c>
      <c r="K1295" s="38" t="str">
        <f>IF(ISBLANK('Model Participation Data'!$L$59),"-",'Model Participation Data'!$L$59)</f>
        <v>-</v>
      </c>
      <c r="L1295" s="39" t="str">
        <f>IF(ISBLANK('Model Participation Data'!$M$59),"-",'Model Participation Data'!$M$59)</f>
        <v>-</v>
      </c>
      <c r="M1295" s="254">
        <f>IF(ISNA(SUMIFS(INDEX('Model Participation Data'!$N$8:$DX$57,0,MATCH(CONCATENATE($J1295,M$6),'Model Participation Data'!$N$6:$DX$6,0)),'Model Participation Data'!$B$8:$B$57,$C1295,'Model Participation Data'!$C$8:$C$57,$D1295)),"-",SUMIFS(INDEX('Model Participation Data'!$N$8:$DX$57,0,MATCH(CONCATENATE($J1295,M$6),'Model Participation Data'!$N$6:$DX$6,0)),'Model Participation Data'!$B$8:$B$57,$C1295,'Model Participation Data'!$C$8:$C$57,$D1295))</f>
        <v>0</v>
      </c>
      <c r="N1295" s="254">
        <f>IF(ISNA(SUMIFS(INDEX('Model Participation Data'!$N$8:$DX$57,0,MATCH(CONCATENATE($J1295,N$6),'Model Participation Data'!$N$6:$DX$6,0)),'Model Participation Data'!$B$8:$B$57,$C1295,'Model Participation Data'!$C$8:$C$57,$D1295)),"-",SUMIFS(INDEX('Model Participation Data'!$N$8:$DX$57,0,MATCH(CONCATENATE($J1295,N$6),'Model Participation Data'!$N$6:$DX$6,0)),'Model Participation Data'!$B$8:$B$57,$C1295,'Model Participation Data'!$C$8:$C$57,$D1295))</f>
        <v>0</v>
      </c>
      <c r="O1295" s="154">
        <f>IF(ISNA(SUMIFS(INDEX('Model Participation Data'!$N$8:$DX$57,0,MATCH(CONCATENATE($J1295,O$6),'Model Participation Data'!$N$6:$DX$6,0)),'Model Participation Data'!$B$8:$B$57,$C1295,'Model Participation Data'!$C$8:$C$57,$D1295)),"-",SUMIFS(INDEX('Model Participation Data'!$N$8:$DX$57,0,MATCH(CONCATENATE($J1295,O$6),'Model Participation Data'!$N$6:$DX$6,0)),'Model Participation Data'!$B$8:$B$57,$C1295,'Model Participation Data'!$C$8:$C$57,$D1295))</f>
        <v>0</v>
      </c>
    </row>
    <row r="1296" spans="2:15" x14ac:dyDescent="0.35">
      <c r="B1296" s="37" t="s">
        <v>80</v>
      </c>
      <c r="C1296" s="38" t="str">
        <f>IF(ISBLANK('Model Participation Data'!$B$59),"-",'Model Participation Data'!$B$59)</f>
        <v>-</v>
      </c>
      <c r="D1296" s="38" t="str">
        <f>IF(ISBLANK('Model Participation Data'!$C$59),"-",'Model Participation Data'!$C$59)</f>
        <v>-</v>
      </c>
      <c r="E1296" s="38" t="str">
        <f>IF(ISBLANK('Model Participation Data'!$D$59),"-",'Model Participation Data'!$D$59)</f>
        <v>-</v>
      </c>
      <c r="F1296" s="38" t="str">
        <f>IF(ISBLANK('Model Participation Data'!$E$59),"-",'Model Participation Data'!$E$59)</f>
        <v>-</v>
      </c>
      <c r="G1296" s="151" t="str">
        <f>IF(ISBLANK('Model Participation Data'!$F$59),"-",'Model Participation Data'!$F$59)</f>
        <v>-</v>
      </c>
      <c r="H1296" s="253">
        <v>3</v>
      </c>
      <c r="I1296" s="253">
        <v>2</v>
      </c>
      <c r="J1296" s="150" t="str">
        <f t="shared" si="66"/>
        <v>32</v>
      </c>
      <c r="K1296" s="38" t="str">
        <f>IF(ISBLANK('Model Participation Data'!$L$59),"-",'Model Participation Data'!$L$59)</f>
        <v>-</v>
      </c>
      <c r="L1296" s="39" t="str">
        <f>IF(ISBLANK('Model Participation Data'!$M$59),"-",'Model Participation Data'!$M$59)</f>
        <v>-</v>
      </c>
      <c r="M1296" s="254">
        <f>IF(ISNA(SUMIFS(INDEX('Model Participation Data'!$N$8:$DX$57,0,MATCH(CONCATENATE($J1296,M$6),'Model Participation Data'!$N$6:$DX$6,0)),'Model Participation Data'!$B$8:$B$57,$C1296,'Model Participation Data'!$C$8:$C$57,$D1296)),"-",SUMIFS(INDEX('Model Participation Data'!$N$8:$DX$57,0,MATCH(CONCATENATE($J1296,M$6),'Model Participation Data'!$N$6:$DX$6,0)),'Model Participation Data'!$B$8:$B$57,$C1296,'Model Participation Data'!$C$8:$C$57,$D1296))</f>
        <v>0</v>
      </c>
      <c r="N1296" s="254">
        <f>IF(ISNA(SUMIFS(INDEX('Model Participation Data'!$N$8:$DX$57,0,MATCH(CONCATENATE($J1296,N$6),'Model Participation Data'!$N$6:$DX$6,0)),'Model Participation Data'!$B$8:$B$57,$C1296,'Model Participation Data'!$C$8:$C$57,$D1296)),"-",SUMIFS(INDEX('Model Participation Data'!$N$8:$DX$57,0,MATCH(CONCATENATE($J1296,N$6),'Model Participation Data'!$N$6:$DX$6,0)),'Model Participation Data'!$B$8:$B$57,$C1296,'Model Participation Data'!$C$8:$C$57,$D1296))</f>
        <v>0</v>
      </c>
      <c r="O1296" s="154">
        <f>IF(ISNA(SUMIFS(INDEX('Model Participation Data'!$N$8:$DX$57,0,MATCH(CONCATENATE($J1296,O$6),'Model Participation Data'!$N$6:$DX$6,0)),'Model Participation Data'!$B$8:$B$57,$C1296,'Model Participation Data'!$C$8:$C$57,$D1296)),"-",SUMIFS(INDEX('Model Participation Data'!$N$8:$DX$57,0,MATCH(CONCATENATE($J1296,O$6),'Model Participation Data'!$N$6:$DX$6,0)),'Model Participation Data'!$B$8:$B$57,$C1296,'Model Participation Data'!$C$8:$C$57,$D1296))</f>
        <v>0</v>
      </c>
    </row>
    <row r="1297" spans="2:15" x14ac:dyDescent="0.35">
      <c r="B1297" s="37" t="s">
        <v>80</v>
      </c>
      <c r="C1297" s="38" t="str">
        <f>IF(ISBLANK('Model Participation Data'!$B$59),"-",'Model Participation Data'!$B$59)</f>
        <v>-</v>
      </c>
      <c r="D1297" s="38" t="str">
        <f>IF(ISBLANK('Model Participation Data'!$C$59),"-",'Model Participation Data'!$C$59)</f>
        <v>-</v>
      </c>
      <c r="E1297" s="38" t="str">
        <f>IF(ISBLANK('Model Participation Data'!$D$59),"-",'Model Participation Data'!$D$59)</f>
        <v>-</v>
      </c>
      <c r="F1297" s="38" t="str">
        <f>IF(ISBLANK('Model Participation Data'!$E$59),"-",'Model Participation Data'!$E$59)</f>
        <v>-</v>
      </c>
      <c r="G1297" s="151" t="str">
        <f>IF(ISBLANK('Model Participation Data'!$F$59),"-",'Model Participation Data'!$F$59)</f>
        <v>-</v>
      </c>
      <c r="H1297" s="253">
        <v>3</v>
      </c>
      <c r="I1297" s="253">
        <v>3</v>
      </c>
      <c r="J1297" s="150" t="str">
        <f t="shared" si="66"/>
        <v>33</v>
      </c>
      <c r="K1297" s="38" t="str">
        <f>IF(ISBLANK('Model Participation Data'!$L$59),"-",'Model Participation Data'!$L$59)</f>
        <v>-</v>
      </c>
      <c r="L1297" s="39" t="str">
        <f>IF(ISBLANK('Model Participation Data'!$M$59),"-",'Model Participation Data'!$M$59)</f>
        <v>-</v>
      </c>
      <c r="M1297" s="254">
        <f>IF(ISNA(SUMIFS(INDEX('Model Participation Data'!$N$8:$DX$57,0,MATCH(CONCATENATE($J1297,M$6),'Model Participation Data'!$N$6:$DX$6,0)),'Model Participation Data'!$B$8:$B$57,$C1297,'Model Participation Data'!$C$8:$C$57,$D1297)),"-",SUMIFS(INDEX('Model Participation Data'!$N$8:$DX$57,0,MATCH(CONCATENATE($J1297,M$6),'Model Participation Data'!$N$6:$DX$6,0)),'Model Participation Data'!$B$8:$B$57,$C1297,'Model Participation Data'!$C$8:$C$57,$D1297))</f>
        <v>0</v>
      </c>
      <c r="N1297" s="254">
        <f>IF(ISNA(SUMIFS(INDEX('Model Participation Data'!$N$8:$DX$57,0,MATCH(CONCATENATE($J1297,N$6),'Model Participation Data'!$N$6:$DX$6,0)),'Model Participation Data'!$B$8:$B$57,$C1297,'Model Participation Data'!$C$8:$C$57,$D1297)),"-",SUMIFS(INDEX('Model Participation Data'!$N$8:$DX$57,0,MATCH(CONCATENATE($J1297,N$6),'Model Participation Data'!$N$6:$DX$6,0)),'Model Participation Data'!$B$8:$B$57,$C1297,'Model Participation Data'!$C$8:$C$57,$D1297))</f>
        <v>0</v>
      </c>
      <c r="O1297" s="154">
        <f>IF(ISNA(SUMIFS(INDEX('Model Participation Data'!$N$8:$DX$57,0,MATCH(CONCATENATE($J1297,O$6),'Model Participation Data'!$N$6:$DX$6,0)),'Model Participation Data'!$B$8:$B$57,$C1297,'Model Participation Data'!$C$8:$C$57,$D1297)),"-",SUMIFS(INDEX('Model Participation Data'!$N$8:$DX$57,0,MATCH(CONCATENATE($J1297,O$6),'Model Participation Data'!$N$6:$DX$6,0)),'Model Participation Data'!$B$8:$B$57,$C1297,'Model Participation Data'!$C$8:$C$57,$D1297))</f>
        <v>0</v>
      </c>
    </row>
    <row r="1298" spans="2:15" x14ac:dyDescent="0.35">
      <c r="B1298" s="37" t="s">
        <v>80</v>
      </c>
      <c r="C1298" s="38" t="str">
        <f>IF(ISBLANK('Model Participation Data'!$B$59),"-",'Model Participation Data'!$B$59)</f>
        <v>-</v>
      </c>
      <c r="D1298" s="38" t="str">
        <f>IF(ISBLANK('Model Participation Data'!$C$59),"-",'Model Participation Data'!$C$59)</f>
        <v>-</v>
      </c>
      <c r="E1298" s="38" t="str">
        <f>IF(ISBLANK('Model Participation Data'!$D$59),"-",'Model Participation Data'!$D$59)</f>
        <v>-</v>
      </c>
      <c r="F1298" s="38" t="str">
        <f>IF(ISBLANK('Model Participation Data'!$E$59),"-",'Model Participation Data'!$E$59)</f>
        <v>-</v>
      </c>
      <c r="G1298" s="151" t="str">
        <f>IF(ISBLANK('Model Participation Data'!$F$59),"-",'Model Participation Data'!$F$59)</f>
        <v>-</v>
      </c>
      <c r="H1298" s="253">
        <v>3</v>
      </c>
      <c r="I1298" s="253">
        <v>4</v>
      </c>
      <c r="J1298" s="150" t="str">
        <f t="shared" si="66"/>
        <v>34</v>
      </c>
      <c r="K1298" s="38" t="str">
        <f>IF(ISBLANK('Model Participation Data'!$L$59),"-",'Model Participation Data'!$L$59)</f>
        <v>-</v>
      </c>
      <c r="L1298" s="39" t="str">
        <f>IF(ISBLANK('Model Participation Data'!$M$59),"-",'Model Participation Data'!$M$59)</f>
        <v>-</v>
      </c>
      <c r="M1298" s="254">
        <f>IF(ISNA(SUMIFS(INDEX('Model Participation Data'!$N$8:$DX$57,0,MATCH(CONCATENATE($J1298,M$6),'Model Participation Data'!$N$6:$DX$6,0)),'Model Participation Data'!$B$8:$B$57,$C1298,'Model Participation Data'!$C$8:$C$57,$D1298)),"-",SUMIFS(INDEX('Model Participation Data'!$N$8:$DX$57,0,MATCH(CONCATENATE($J1298,M$6),'Model Participation Data'!$N$6:$DX$6,0)),'Model Participation Data'!$B$8:$B$57,$C1298,'Model Participation Data'!$C$8:$C$57,$D1298))</f>
        <v>0</v>
      </c>
      <c r="N1298" s="254">
        <f>IF(ISNA(SUMIFS(INDEX('Model Participation Data'!$N$8:$DX$57,0,MATCH(CONCATENATE($J1298,N$6),'Model Participation Data'!$N$6:$DX$6,0)),'Model Participation Data'!$B$8:$B$57,$C1298,'Model Participation Data'!$C$8:$C$57,$D1298)),"-",SUMIFS(INDEX('Model Participation Data'!$N$8:$DX$57,0,MATCH(CONCATENATE($J1298,N$6),'Model Participation Data'!$N$6:$DX$6,0)),'Model Participation Data'!$B$8:$B$57,$C1298,'Model Participation Data'!$C$8:$C$57,$D1298))</f>
        <v>0</v>
      </c>
      <c r="O1298" s="154">
        <f>IF(ISNA(SUMIFS(INDEX('Model Participation Data'!$N$8:$DX$57,0,MATCH(CONCATENATE($J1298,O$6),'Model Participation Data'!$N$6:$DX$6,0)),'Model Participation Data'!$B$8:$B$57,$C1298,'Model Participation Data'!$C$8:$C$57,$D1298)),"-",SUMIFS(INDEX('Model Participation Data'!$N$8:$DX$57,0,MATCH(CONCATENATE($J1298,O$6),'Model Participation Data'!$N$6:$DX$6,0)),'Model Participation Data'!$B$8:$B$57,$C1298,'Model Participation Data'!$C$8:$C$57,$D1298))</f>
        <v>0</v>
      </c>
    </row>
    <row r="1299" spans="2:15" x14ac:dyDescent="0.35">
      <c r="B1299" s="37" t="s">
        <v>80</v>
      </c>
      <c r="C1299" s="38" t="str">
        <f>IF(ISBLANK('Model Participation Data'!$B$59),"-",'Model Participation Data'!$B$59)</f>
        <v>-</v>
      </c>
      <c r="D1299" s="38" t="str">
        <f>IF(ISBLANK('Model Participation Data'!$C$59),"-",'Model Participation Data'!$C$59)</f>
        <v>-</v>
      </c>
      <c r="E1299" s="38" t="str">
        <f>IF(ISBLANK('Model Participation Data'!$D$59),"-",'Model Participation Data'!$D$59)</f>
        <v>-</v>
      </c>
      <c r="F1299" s="38" t="str">
        <f>IF(ISBLANK('Model Participation Data'!$E$59),"-",'Model Participation Data'!$E$59)</f>
        <v>-</v>
      </c>
      <c r="G1299" s="151" t="str">
        <f>IF(ISBLANK('Model Participation Data'!$F$59),"-",'Model Participation Data'!$F$59)</f>
        <v>-</v>
      </c>
      <c r="H1299" s="253">
        <v>3</v>
      </c>
      <c r="I1299" s="253">
        <v>5</v>
      </c>
      <c r="J1299" s="150" t="str">
        <f t="shared" si="66"/>
        <v>35</v>
      </c>
      <c r="K1299" s="38" t="str">
        <f>IF(ISBLANK('Model Participation Data'!$L$59),"-",'Model Participation Data'!$L$59)</f>
        <v>-</v>
      </c>
      <c r="L1299" s="39" t="str">
        <f>IF(ISBLANK('Model Participation Data'!$M$59),"-",'Model Participation Data'!$M$59)</f>
        <v>-</v>
      </c>
      <c r="M1299" s="254">
        <f>IF(ISNA(SUMIFS(INDEX('Model Participation Data'!$N$8:$DX$57,0,MATCH(CONCATENATE($J1299,M$6),'Model Participation Data'!$N$6:$DX$6,0)),'Model Participation Data'!$B$8:$B$57,$C1299,'Model Participation Data'!$C$8:$C$57,$D1299)),"-",SUMIFS(INDEX('Model Participation Data'!$N$8:$DX$57,0,MATCH(CONCATENATE($J1299,M$6),'Model Participation Data'!$N$6:$DX$6,0)),'Model Participation Data'!$B$8:$B$57,$C1299,'Model Participation Data'!$C$8:$C$57,$D1299))</f>
        <v>0</v>
      </c>
      <c r="N1299" s="254">
        <f>IF(ISNA(SUMIFS(INDEX('Model Participation Data'!$N$8:$DX$57,0,MATCH(CONCATENATE($J1299,N$6),'Model Participation Data'!$N$6:$DX$6,0)),'Model Participation Data'!$B$8:$B$57,$C1299,'Model Participation Data'!$C$8:$C$57,$D1299)),"-",SUMIFS(INDEX('Model Participation Data'!$N$8:$DX$57,0,MATCH(CONCATENATE($J1299,N$6),'Model Participation Data'!$N$6:$DX$6,0)),'Model Participation Data'!$B$8:$B$57,$C1299,'Model Participation Data'!$C$8:$C$57,$D1299))</f>
        <v>0</v>
      </c>
      <c r="O1299" s="154">
        <f>IF(ISNA(SUMIFS(INDEX('Model Participation Data'!$N$8:$DX$57,0,MATCH(CONCATENATE($J1299,O$6),'Model Participation Data'!$N$6:$DX$6,0)),'Model Participation Data'!$B$8:$B$57,$C1299,'Model Participation Data'!$C$8:$C$57,$D1299)),"-",SUMIFS(INDEX('Model Participation Data'!$N$8:$DX$57,0,MATCH(CONCATENATE($J1299,O$6),'Model Participation Data'!$N$6:$DX$6,0)),'Model Participation Data'!$B$8:$B$57,$C1299,'Model Participation Data'!$C$8:$C$57,$D1299))</f>
        <v>0</v>
      </c>
    </row>
    <row r="1300" spans="2:15" x14ac:dyDescent="0.35">
      <c r="B1300" s="37" t="s">
        <v>80</v>
      </c>
      <c r="C1300" s="38" t="str">
        <f>IF(ISBLANK('Model Participation Data'!$B$59),"-",'Model Participation Data'!$B$59)</f>
        <v>-</v>
      </c>
      <c r="D1300" s="38" t="str">
        <f>IF(ISBLANK('Model Participation Data'!$C$59),"-",'Model Participation Data'!$C$59)</f>
        <v>-</v>
      </c>
      <c r="E1300" s="38" t="str">
        <f>IF(ISBLANK('Model Participation Data'!$D$59),"-",'Model Participation Data'!$D$59)</f>
        <v>-</v>
      </c>
      <c r="F1300" s="38" t="str">
        <f>IF(ISBLANK('Model Participation Data'!$E$59),"-",'Model Participation Data'!$E$59)</f>
        <v>-</v>
      </c>
      <c r="G1300" s="151" t="str">
        <f>IF(ISBLANK('Model Participation Data'!$F$59),"-",'Model Participation Data'!$F$59)</f>
        <v>-</v>
      </c>
      <c r="H1300" s="253">
        <v>3</v>
      </c>
      <c r="I1300" s="253" t="s">
        <v>65</v>
      </c>
      <c r="J1300" s="150" t="str">
        <f t="shared" si="66"/>
        <v>3Goal</v>
      </c>
      <c r="K1300" s="38" t="str">
        <f>IF(ISBLANK('Model Participation Data'!$L$59),"-",'Model Participation Data'!$L$59)</f>
        <v>-</v>
      </c>
      <c r="L1300" s="39" t="str">
        <f>IF(ISBLANK('Model Participation Data'!$M$59),"-",'Model Participation Data'!$M$59)</f>
        <v>-</v>
      </c>
      <c r="M1300" s="254" t="str">
        <f>IF(ISNA(SUMIFS(INDEX('Model Participation Data'!$N$8:$DX$57,0,MATCH(CONCATENATE($J1300,M$6),'Model Participation Data'!$N$6:$DX$6,0)),'Model Participation Data'!$B$8:$B$57,$C1300,'Model Participation Data'!$C$8:$C$57,$D1300)),"-",SUMIFS(INDEX('Model Participation Data'!$N$8:$DX$57,0,MATCH(CONCATENATE($J1300,M$6),'Model Participation Data'!$N$6:$DX$6,0)),'Model Participation Data'!$B$8:$B$57,$C1300,'Model Participation Data'!$C$8:$C$57,$D1300))</f>
        <v>-</v>
      </c>
      <c r="N1300" s="254" t="str">
        <f>IF(ISNA(SUMIFS(INDEX('Model Participation Data'!$N$8:$DX$57,0,MATCH(CONCATENATE($J1300,N$6),'Model Participation Data'!$N$6:$DX$6,0)),'Model Participation Data'!$B$8:$B$57,$C1300,'Model Participation Data'!$C$8:$C$57,$D1300)),"-",SUMIFS(INDEX('Model Participation Data'!$N$8:$DX$57,0,MATCH(CONCATENATE($J1300,N$6),'Model Participation Data'!$N$6:$DX$6,0)),'Model Participation Data'!$B$8:$B$57,$C1300,'Model Participation Data'!$C$8:$C$57,$D1300))</f>
        <v>-</v>
      </c>
      <c r="O1300" s="154">
        <f>IF(ISNA(SUMIFS(INDEX('Model Participation Data'!$N$8:$DX$57,0,MATCH(CONCATENATE($J1300,O$6),'Model Participation Data'!$N$6:$DX$6,0)),'Model Participation Data'!$B$8:$B$57,$C1300,'Model Participation Data'!$C$8:$C$57,$D1300)),"-",SUMIFS(INDEX('Model Participation Data'!$N$8:$DX$57,0,MATCH(CONCATENATE($J1300,O$6),'Model Participation Data'!$N$6:$DX$6,0)),'Model Participation Data'!$B$8:$B$57,$C1300,'Model Participation Data'!$C$8:$C$57,$D1300))</f>
        <v>0</v>
      </c>
    </row>
    <row r="1301" spans="2:15" x14ac:dyDescent="0.35">
      <c r="B1301" s="37" t="s">
        <v>80</v>
      </c>
      <c r="C1301" s="38" t="str">
        <f>IF(ISBLANK('Model Participation Data'!$B$59),"-",'Model Participation Data'!$B$59)</f>
        <v>-</v>
      </c>
      <c r="D1301" s="38" t="str">
        <f>IF(ISBLANK('Model Participation Data'!$C$59),"-",'Model Participation Data'!$C$59)</f>
        <v>-</v>
      </c>
      <c r="E1301" s="38" t="str">
        <f>IF(ISBLANK('Model Participation Data'!$D$59),"-",'Model Participation Data'!$D$59)</f>
        <v>-</v>
      </c>
      <c r="F1301" s="38" t="str">
        <f>IF(ISBLANK('Model Participation Data'!$E$59),"-",'Model Participation Data'!$E$59)</f>
        <v>-</v>
      </c>
      <c r="G1301" s="151" t="str">
        <f>IF(ISBLANK('Model Participation Data'!$F$59),"-",'Model Participation Data'!$F$59)</f>
        <v>-</v>
      </c>
      <c r="H1301" s="253">
        <v>4</v>
      </c>
      <c r="I1301" s="253">
        <v>1</v>
      </c>
      <c r="J1301" s="150" t="str">
        <f t="shared" si="66"/>
        <v>41</v>
      </c>
      <c r="K1301" s="38" t="str">
        <f>IF(ISBLANK('Model Participation Data'!$L$59),"-",'Model Participation Data'!$L$59)</f>
        <v>-</v>
      </c>
      <c r="L1301" s="39" t="str">
        <f>IF(ISBLANK('Model Participation Data'!$M$59),"-",'Model Participation Data'!$M$59)</f>
        <v>-</v>
      </c>
      <c r="M1301" s="254">
        <f>IF(ISNA(SUMIFS(INDEX('Model Participation Data'!$N$8:$DX$57,0,MATCH(CONCATENATE($J1301,M$6),'Model Participation Data'!$N$6:$DX$6,0)),'Model Participation Data'!$B$8:$B$57,$C1301,'Model Participation Data'!$C$8:$C$57,$D1301)),"-",SUMIFS(INDEX('Model Participation Data'!$N$8:$DX$57,0,MATCH(CONCATENATE($J1301,M$6),'Model Participation Data'!$N$6:$DX$6,0)),'Model Participation Data'!$B$8:$B$57,$C1301,'Model Participation Data'!$C$8:$C$57,$D1301))</f>
        <v>0</v>
      </c>
      <c r="N1301" s="254">
        <f>IF(ISNA(SUMIFS(INDEX('Model Participation Data'!$N$8:$DX$57,0,MATCH(CONCATENATE($J1301,N$6),'Model Participation Data'!$N$6:$DX$6,0)),'Model Participation Data'!$B$8:$B$57,$C1301,'Model Participation Data'!$C$8:$C$57,$D1301)),"-",SUMIFS(INDEX('Model Participation Data'!$N$8:$DX$57,0,MATCH(CONCATENATE($J1301,N$6),'Model Participation Data'!$N$6:$DX$6,0)),'Model Participation Data'!$B$8:$B$57,$C1301,'Model Participation Data'!$C$8:$C$57,$D1301))</f>
        <v>0</v>
      </c>
      <c r="O1301" s="154">
        <f>IF(ISNA(SUMIFS(INDEX('Model Participation Data'!$N$8:$DX$57,0,MATCH(CONCATENATE($J1301,O$6),'Model Participation Data'!$N$6:$DX$6,0)),'Model Participation Data'!$B$8:$B$57,$C1301,'Model Participation Data'!$C$8:$C$57,$D1301)),"-",SUMIFS(INDEX('Model Participation Data'!$N$8:$DX$57,0,MATCH(CONCATENATE($J1301,O$6),'Model Participation Data'!$N$6:$DX$6,0)),'Model Participation Data'!$B$8:$B$57,$C1301,'Model Participation Data'!$C$8:$C$57,$D1301))</f>
        <v>0</v>
      </c>
    </row>
    <row r="1302" spans="2:15" x14ac:dyDescent="0.35">
      <c r="B1302" s="37" t="s">
        <v>80</v>
      </c>
      <c r="C1302" s="38" t="str">
        <f>IF(ISBLANK('Model Participation Data'!$B$59),"-",'Model Participation Data'!$B$59)</f>
        <v>-</v>
      </c>
      <c r="D1302" s="38" t="str">
        <f>IF(ISBLANK('Model Participation Data'!$C$59),"-",'Model Participation Data'!$C$59)</f>
        <v>-</v>
      </c>
      <c r="E1302" s="38" t="str">
        <f>IF(ISBLANK('Model Participation Data'!$D$59),"-",'Model Participation Data'!$D$59)</f>
        <v>-</v>
      </c>
      <c r="F1302" s="38" t="str">
        <f>IF(ISBLANK('Model Participation Data'!$E$59),"-",'Model Participation Data'!$E$59)</f>
        <v>-</v>
      </c>
      <c r="G1302" s="151" t="str">
        <f>IF(ISBLANK('Model Participation Data'!$F$59),"-",'Model Participation Data'!$F$59)</f>
        <v>-</v>
      </c>
      <c r="H1302" s="253">
        <v>4</v>
      </c>
      <c r="I1302" s="253">
        <v>2</v>
      </c>
      <c r="J1302" s="150" t="str">
        <f t="shared" si="66"/>
        <v>42</v>
      </c>
      <c r="K1302" s="38" t="str">
        <f>IF(ISBLANK('Model Participation Data'!$L$59),"-",'Model Participation Data'!$L$59)</f>
        <v>-</v>
      </c>
      <c r="L1302" s="39" t="str">
        <f>IF(ISBLANK('Model Participation Data'!$M$59),"-",'Model Participation Data'!$M$59)</f>
        <v>-</v>
      </c>
      <c r="M1302" s="254">
        <f>IF(ISNA(SUMIFS(INDEX('Model Participation Data'!$N$8:$DX$57,0,MATCH(CONCATENATE($J1302,M$6),'Model Participation Data'!$N$6:$DX$6,0)),'Model Participation Data'!$B$8:$B$57,$C1302,'Model Participation Data'!$C$8:$C$57,$D1302)),"-",SUMIFS(INDEX('Model Participation Data'!$N$8:$DX$57,0,MATCH(CONCATENATE($J1302,M$6),'Model Participation Data'!$N$6:$DX$6,0)),'Model Participation Data'!$B$8:$B$57,$C1302,'Model Participation Data'!$C$8:$C$57,$D1302))</f>
        <v>0</v>
      </c>
      <c r="N1302" s="254">
        <f>IF(ISNA(SUMIFS(INDEX('Model Participation Data'!$N$8:$DX$57,0,MATCH(CONCATENATE($J1302,N$6),'Model Participation Data'!$N$6:$DX$6,0)),'Model Participation Data'!$B$8:$B$57,$C1302,'Model Participation Data'!$C$8:$C$57,$D1302)),"-",SUMIFS(INDEX('Model Participation Data'!$N$8:$DX$57,0,MATCH(CONCATENATE($J1302,N$6),'Model Participation Data'!$N$6:$DX$6,0)),'Model Participation Data'!$B$8:$B$57,$C1302,'Model Participation Data'!$C$8:$C$57,$D1302))</f>
        <v>0</v>
      </c>
      <c r="O1302" s="154">
        <f>IF(ISNA(SUMIFS(INDEX('Model Participation Data'!$N$8:$DX$57,0,MATCH(CONCATENATE($J1302,O$6),'Model Participation Data'!$N$6:$DX$6,0)),'Model Participation Data'!$B$8:$B$57,$C1302,'Model Participation Data'!$C$8:$C$57,$D1302)),"-",SUMIFS(INDEX('Model Participation Data'!$N$8:$DX$57,0,MATCH(CONCATENATE($J1302,O$6),'Model Participation Data'!$N$6:$DX$6,0)),'Model Participation Data'!$B$8:$B$57,$C1302,'Model Participation Data'!$C$8:$C$57,$D1302))</f>
        <v>0</v>
      </c>
    </row>
    <row r="1303" spans="2:15" x14ac:dyDescent="0.35">
      <c r="B1303" s="37" t="s">
        <v>80</v>
      </c>
      <c r="C1303" s="38" t="str">
        <f>IF(ISBLANK('Model Participation Data'!$B$59),"-",'Model Participation Data'!$B$59)</f>
        <v>-</v>
      </c>
      <c r="D1303" s="38" t="str">
        <f>IF(ISBLANK('Model Participation Data'!$C$59),"-",'Model Participation Data'!$C$59)</f>
        <v>-</v>
      </c>
      <c r="E1303" s="38" t="str">
        <f>IF(ISBLANK('Model Participation Data'!$D$59),"-",'Model Participation Data'!$D$59)</f>
        <v>-</v>
      </c>
      <c r="F1303" s="38" t="str">
        <f>IF(ISBLANK('Model Participation Data'!$E$59),"-",'Model Participation Data'!$E$59)</f>
        <v>-</v>
      </c>
      <c r="G1303" s="151" t="str">
        <f>IF(ISBLANK('Model Participation Data'!$F$59),"-",'Model Participation Data'!$F$59)</f>
        <v>-</v>
      </c>
      <c r="H1303" s="253">
        <v>4</v>
      </c>
      <c r="I1303" s="253">
        <v>3</v>
      </c>
      <c r="J1303" s="150" t="str">
        <f t="shared" si="66"/>
        <v>43</v>
      </c>
      <c r="K1303" s="38" t="str">
        <f>IF(ISBLANK('Model Participation Data'!$L$59),"-",'Model Participation Data'!$L$59)</f>
        <v>-</v>
      </c>
      <c r="L1303" s="39" t="str">
        <f>IF(ISBLANK('Model Participation Data'!$M$59),"-",'Model Participation Data'!$M$59)</f>
        <v>-</v>
      </c>
      <c r="M1303" s="254">
        <f>IF(ISNA(SUMIFS(INDEX('Model Participation Data'!$N$8:$DX$57,0,MATCH(CONCATENATE($J1303,M$6),'Model Participation Data'!$N$6:$DX$6,0)),'Model Participation Data'!$B$8:$B$57,$C1303,'Model Participation Data'!$C$8:$C$57,$D1303)),"-",SUMIFS(INDEX('Model Participation Data'!$N$8:$DX$57,0,MATCH(CONCATENATE($J1303,M$6),'Model Participation Data'!$N$6:$DX$6,0)),'Model Participation Data'!$B$8:$B$57,$C1303,'Model Participation Data'!$C$8:$C$57,$D1303))</f>
        <v>0</v>
      </c>
      <c r="N1303" s="254">
        <f>IF(ISNA(SUMIFS(INDEX('Model Participation Data'!$N$8:$DX$57,0,MATCH(CONCATENATE($J1303,N$6),'Model Participation Data'!$N$6:$DX$6,0)),'Model Participation Data'!$B$8:$B$57,$C1303,'Model Participation Data'!$C$8:$C$57,$D1303)),"-",SUMIFS(INDEX('Model Participation Data'!$N$8:$DX$57,0,MATCH(CONCATENATE($J1303,N$6),'Model Participation Data'!$N$6:$DX$6,0)),'Model Participation Data'!$B$8:$B$57,$C1303,'Model Participation Data'!$C$8:$C$57,$D1303))</f>
        <v>0</v>
      </c>
      <c r="O1303" s="154">
        <f>IF(ISNA(SUMIFS(INDEX('Model Participation Data'!$N$8:$DX$57,0,MATCH(CONCATENATE($J1303,O$6),'Model Participation Data'!$N$6:$DX$6,0)),'Model Participation Data'!$B$8:$B$57,$C1303,'Model Participation Data'!$C$8:$C$57,$D1303)),"-",SUMIFS(INDEX('Model Participation Data'!$N$8:$DX$57,0,MATCH(CONCATENATE($J1303,O$6),'Model Participation Data'!$N$6:$DX$6,0)),'Model Participation Data'!$B$8:$B$57,$C1303,'Model Participation Data'!$C$8:$C$57,$D1303))</f>
        <v>0</v>
      </c>
    </row>
    <row r="1304" spans="2:15" x14ac:dyDescent="0.35">
      <c r="B1304" s="37" t="s">
        <v>80</v>
      </c>
      <c r="C1304" s="38" t="str">
        <f>IF(ISBLANK('Model Participation Data'!$B$59),"-",'Model Participation Data'!$B$59)</f>
        <v>-</v>
      </c>
      <c r="D1304" s="38" t="str">
        <f>IF(ISBLANK('Model Participation Data'!$C$59),"-",'Model Participation Data'!$C$59)</f>
        <v>-</v>
      </c>
      <c r="E1304" s="38" t="str">
        <f>IF(ISBLANK('Model Participation Data'!$D$59),"-",'Model Participation Data'!$D$59)</f>
        <v>-</v>
      </c>
      <c r="F1304" s="38" t="str">
        <f>IF(ISBLANK('Model Participation Data'!$E$59),"-",'Model Participation Data'!$E$59)</f>
        <v>-</v>
      </c>
      <c r="G1304" s="151" t="str">
        <f>IF(ISBLANK('Model Participation Data'!$F$59),"-",'Model Participation Data'!$F$59)</f>
        <v>-</v>
      </c>
      <c r="H1304" s="253">
        <v>4</v>
      </c>
      <c r="I1304" s="253">
        <v>4</v>
      </c>
      <c r="J1304" s="150" t="str">
        <f t="shared" si="66"/>
        <v>44</v>
      </c>
      <c r="K1304" s="38" t="str">
        <f>IF(ISBLANK('Model Participation Data'!$L$59),"-",'Model Participation Data'!$L$59)</f>
        <v>-</v>
      </c>
      <c r="L1304" s="39" t="str">
        <f>IF(ISBLANK('Model Participation Data'!$M$59),"-",'Model Participation Data'!$M$59)</f>
        <v>-</v>
      </c>
      <c r="M1304" s="254">
        <f>IF(ISNA(SUMIFS(INDEX('Model Participation Data'!$N$8:$DX$57,0,MATCH(CONCATENATE($J1304,M$6),'Model Participation Data'!$N$6:$DX$6,0)),'Model Participation Data'!$B$8:$B$57,$C1304,'Model Participation Data'!$C$8:$C$57,$D1304)),"-",SUMIFS(INDEX('Model Participation Data'!$N$8:$DX$57,0,MATCH(CONCATENATE($J1304,M$6),'Model Participation Data'!$N$6:$DX$6,0)),'Model Participation Data'!$B$8:$B$57,$C1304,'Model Participation Data'!$C$8:$C$57,$D1304))</f>
        <v>0</v>
      </c>
      <c r="N1304" s="254">
        <f>IF(ISNA(SUMIFS(INDEX('Model Participation Data'!$N$8:$DX$57,0,MATCH(CONCATENATE($J1304,N$6),'Model Participation Data'!$N$6:$DX$6,0)),'Model Participation Data'!$B$8:$B$57,$C1304,'Model Participation Data'!$C$8:$C$57,$D1304)),"-",SUMIFS(INDEX('Model Participation Data'!$N$8:$DX$57,0,MATCH(CONCATENATE($J1304,N$6),'Model Participation Data'!$N$6:$DX$6,0)),'Model Participation Data'!$B$8:$B$57,$C1304,'Model Participation Data'!$C$8:$C$57,$D1304))</f>
        <v>0</v>
      </c>
      <c r="O1304" s="154">
        <f>IF(ISNA(SUMIFS(INDEX('Model Participation Data'!$N$8:$DX$57,0,MATCH(CONCATENATE($J1304,O$6),'Model Participation Data'!$N$6:$DX$6,0)),'Model Participation Data'!$B$8:$B$57,$C1304,'Model Participation Data'!$C$8:$C$57,$D1304)),"-",SUMIFS(INDEX('Model Participation Data'!$N$8:$DX$57,0,MATCH(CONCATENATE($J1304,O$6),'Model Participation Data'!$N$6:$DX$6,0)),'Model Participation Data'!$B$8:$B$57,$C1304,'Model Participation Data'!$C$8:$C$57,$D1304))</f>
        <v>0</v>
      </c>
    </row>
    <row r="1305" spans="2:15" x14ac:dyDescent="0.35">
      <c r="B1305" s="37" t="s">
        <v>80</v>
      </c>
      <c r="C1305" s="38" t="str">
        <f>IF(ISBLANK('Model Participation Data'!$B$59),"-",'Model Participation Data'!$B$59)</f>
        <v>-</v>
      </c>
      <c r="D1305" s="38" t="str">
        <f>IF(ISBLANK('Model Participation Data'!$C$59),"-",'Model Participation Data'!$C$59)</f>
        <v>-</v>
      </c>
      <c r="E1305" s="38" t="str">
        <f>IF(ISBLANK('Model Participation Data'!$D$59),"-",'Model Participation Data'!$D$59)</f>
        <v>-</v>
      </c>
      <c r="F1305" s="38" t="str">
        <f>IF(ISBLANK('Model Participation Data'!$E$59),"-",'Model Participation Data'!$E$59)</f>
        <v>-</v>
      </c>
      <c r="G1305" s="151" t="str">
        <f>IF(ISBLANK('Model Participation Data'!$F$59),"-",'Model Participation Data'!$F$59)</f>
        <v>-</v>
      </c>
      <c r="H1305" s="253">
        <v>4</v>
      </c>
      <c r="I1305" s="253">
        <v>5</v>
      </c>
      <c r="J1305" s="150" t="str">
        <f t="shared" si="66"/>
        <v>45</v>
      </c>
      <c r="K1305" s="38" t="str">
        <f>IF(ISBLANK('Model Participation Data'!$L$59),"-",'Model Participation Data'!$L$59)</f>
        <v>-</v>
      </c>
      <c r="L1305" s="39" t="str">
        <f>IF(ISBLANK('Model Participation Data'!$M$59),"-",'Model Participation Data'!$M$59)</f>
        <v>-</v>
      </c>
      <c r="M1305" s="254">
        <f>IF(ISNA(SUMIFS(INDEX('Model Participation Data'!$N$8:$DX$57,0,MATCH(CONCATENATE($J1305,M$6),'Model Participation Data'!$N$6:$DX$6,0)),'Model Participation Data'!$B$8:$B$57,$C1305,'Model Participation Data'!$C$8:$C$57,$D1305)),"-",SUMIFS(INDEX('Model Participation Data'!$N$8:$DX$57,0,MATCH(CONCATENATE($J1305,M$6),'Model Participation Data'!$N$6:$DX$6,0)),'Model Participation Data'!$B$8:$B$57,$C1305,'Model Participation Data'!$C$8:$C$57,$D1305))</f>
        <v>0</v>
      </c>
      <c r="N1305" s="254">
        <f>IF(ISNA(SUMIFS(INDEX('Model Participation Data'!$N$8:$DX$57,0,MATCH(CONCATENATE($J1305,N$6),'Model Participation Data'!$N$6:$DX$6,0)),'Model Participation Data'!$B$8:$B$57,$C1305,'Model Participation Data'!$C$8:$C$57,$D1305)),"-",SUMIFS(INDEX('Model Participation Data'!$N$8:$DX$57,0,MATCH(CONCATENATE($J1305,N$6),'Model Participation Data'!$N$6:$DX$6,0)),'Model Participation Data'!$B$8:$B$57,$C1305,'Model Participation Data'!$C$8:$C$57,$D1305))</f>
        <v>0</v>
      </c>
      <c r="O1305" s="154">
        <f>IF(ISNA(SUMIFS(INDEX('Model Participation Data'!$N$8:$DX$57,0,MATCH(CONCATENATE($J1305,O$6),'Model Participation Data'!$N$6:$DX$6,0)),'Model Participation Data'!$B$8:$B$57,$C1305,'Model Participation Data'!$C$8:$C$57,$D1305)),"-",SUMIFS(INDEX('Model Participation Data'!$N$8:$DX$57,0,MATCH(CONCATENATE($J1305,O$6),'Model Participation Data'!$N$6:$DX$6,0)),'Model Participation Data'!$B$8:$B$57,$C1305,'Model Participation Data'!$C$8:$C$57,$D1305))</f>
        <v>0</v>
      </c>
    </row>
    <row r="1306" spans="2:15" x14ac:dyDescent="0.35">
      <c r="B1306" s="37" t="s">
        <v>80</v>
      </c>
      <c r="C1306" s="38" t="str">
        <f>IF(ISBLANK('Model Participation Data'!$B$59),"-",'Model Participation Data'!$B$59)</f>
        <v>-</v>
      </c>
      <c r="D1306" s="38" t="str">
        <f>IF(ISBLANK('Model Participation Data'!$C$59),"-",'Model Participation Data'!$C$59)</f>
        <v>-</v>
      </c>
      <c r="E1306" s="38" t="str">
        <f>IF(ISBLANK('Model Participation Data'!$D$59),"-",'Model Participation Data'!$D$59)</f>
        <v>-</v>
      </c>
      <c r="F1306" s="38" t="str">
        <f>IF(ISBLANK('Model Participation Data'!$E$59),"-",'Model Participation Data'!$E$59)</f>
        <v>-</v>
      </c>
      <c r="G1306" s="151" t="str">
        <f>IF(ISBLANK('Model Participation Data'!$F$59),"-",'Model Participation Data'!$F$59)</f>
        <v>-</v>
      </c>
      <c r="H1306" s="253">
        <v>4</v>
      </c>
      <c r="I1306" s="253" t="s">
        <v>65</v>
      </c>
      <c r="J1306" s="150" t="str">
        <f t="shared" si="66"/>
        <v>4Goal</v>
      </c>
      <c r="K1306" s="38" t="str">
        <f>IF(ISBLANK('Model Participation Data'!$L$59),"-",'Model Participation Data'!$L$59)</f>
        <v>-</v>
      </c>
      <c r="L1306" s="39" t="str">
        <f>IF(ISBLANK('Model Participation Data'!$M$59),"-",'Model Participation Data'!$M$59)</f>
        <v>-</v>
      </c>
      <c r="M1306" s="254" t="str">
        <f>IF(ISNA(SUMIFS(INDEX('Model Participation Data'!$N$8:$DX$57,0,MATCH(CONCATENATE($J1306,M$6),'Model Participation Data'!$N$6:$DX$6,0)),'Model Participation Data'!$B$8:$B$57,$C1306,'Model Participation Data'!$C$8:$C$57,$D1306)),"-",SUMIFS(INDEX('Model Participation Data'!$N$8:$DX$57,0,MATCH(CONCATENATE($J1306,M$6),'Model Participation Data'!$N$6:$DX$6,0)),'Model Participation Data'!$B$8:$B$57,$C1306,'Model Participation Data'!$C$8:$C$57,$D1306))</f>
        <v>-</v>
      </c>
      <c r="N1306" s="254" t="str">
        <f>IF(ISNA(SUMIFS(INDEX('Model Participation Data'!$N$8:$DX$57,0,MATCH(CONCATENATE($J1306,N$6),'Model Participation Data'!$N$6:$DX$6,0)),'Model Participation Data'!$B$8:$B$57,$C1306,'Model Participation Data'!$C$8:$C$57,$D1306)),"-",SUMIFS(INDEX('Model Participation Data'!$N$8:$DX$57,0,MATCH(CONCATENATE($J1306,N$6),'Model Participation Data'!$N$6:$DX$6,0)),'Model Participation Data'!$B$8:$B$57,$C1306,'Model Participation Data'!$C$8:$C$57,$D1306))</f>
        <v>-</v>
      </c>
      <c r="O1306" s="154">
        <f>IF(ISNA(SUMIFS(INDEX('Model Participation Data'!$N$8:$DX$57,0,MATCH(CONCATENATE($J1306,O$6),'Model Participation Data'!$N$6:$DX$6,0)),'Model Participation Data'!$B$8:$B$57,$C1306,'Model Participation Data'!$C$8:$C$57,$D1306)),"-",SUMIFS(INDEX('Model Participation Data'!$N$8:$DX$57,0,MATCH(CONCATENATE($J1306,O$6),'Model Participation Data'!$N$6:$DX$6,0)),'Model Participation Data'!$B$8:$B$57,$C1306,'Model Participation Data'!$C$8:$C$57,$D1306))</f>
        <v>0</v>
      </c>
    </row>
    <row r="1307" spans="2:15" x14ac:dyDescent="0.35">
      <c r="B1307" s="37" t="s">
        <v>80</v>
      </c>
      <c r="C1307" s="38" t="str">
        <f>IF(ISBLANK('Model Participation Data'!$B$60),"-",'Model Participation Data'!$B$60)</f>
        <v>-</v>
      </c>
      <c r="D1307" s="38" t="str">
        <f>IF(ISBLANK('Model Participation Data'!$C$60),"-",'Model Participation Data'!$C$60)</f>
        <v>-</v>
      </c>
      <c r="E1307" s="38" t="str">
        <f>IF(ISBLANK('Model Participation Data'!$D$60),"-",'Model Participation Data'!$D$60)</f>
        <v>-</v>
      </c>
      <c r="F1307" s="38" t="str">
        <f>IF(ISBLANK('Model Participation Data'!$E$60),"-",'Model Participation Data'!$E$60)</f>
        <v>-</v>
      </c>
      <c r="G1307" s="151" t="str">
        <f>IF(ISBLANK('Model Participation Data'!$F$60),"-",'Model Participation Data'!$F$60)</f>
        <v>-</v>
      </c>
      <c r="H1307" s="253" t="s">
        <v>64</v>
      </c>
      <c r="I1307" s="253" t="s">
        <v>64</v>
      </c>
      <c r="J1307" s="150" t="str">
        <f t="shared" si="66"/>
        <v>BaselineBaseline</v>
      </c>
      <c r="K1307" s="38" t="str">
        <f>IF(ISBLANK('Model Participation Data'!$L$60),"-",'Model Participation Data'!$L$60)</f>
        <v>-</v>
      </c>
      <c r="L1307" s="39" t="str">
        <f>IF(ISBLANK('Model Participation Data'!$M$60),"-",'Model Participation Data'!$M$60)</f>
        <v>-</v>
      </c>
      <c r="M1307" s="254">
        <f>IF(ISNA(SUMIFS(INDEX('Model Participation Data'!$N$8:$DX$57,0,MATCH(CONCATENATE($J1307,M$6),'Model Participation Data'!$N$6:$DX$6,0)),'Model Participation Data'!$B$8:$B$57,$C1307,'Model Participation Data'!$C$8:$C$57,$D1307)),"-",SUMIFS(INDEX('Model Participation Data'!$N$8:$DX$57,0,MATCH(CONCATENATE($J1307,M$6),'Model Participation Data'!$N$6:$DX$6,0)),'Model Participation Data'!$B$8:$B$57,$C1307,'Model Participation Data'!$C$8:$C$57,$D1307))</f>
        <v>0</v>
      </c>
      <c r="N1307" s="254">
        <f>IF(ISNA(SUMIFS(INDEX('Model Participation Data'!$N$8:$DX$57,0,MATCH(CONCATENATE($J1307,N$6),'Model Participation Data'!$N$6:$DX$6,0)),'Model Participation Data'!$B$8:$B$57,$C1307,'Model Participation Data'!$C$8:$C$57,$D1307)),"-",SUMIFS(INDEX('Model Participation Data'!$N$8:$DX$57,0,MATCH(CONCATENATE($J1307,N$6),'Model Participation Data'!$N$6:$DX$6,0)),'Model Participation Data'!$B$8:$B$57,$C1307,'Model Participation Data'!$C$8:$C$57,$D1307))</f>
        <v>0</v>
      </c>
      <c r="O1307" s="154">
        <f>IF(ISNA(SUMIFS(INDEX('Model Participation Data'!$N$8:$DX$57,0,MATCH(CONCATENATE($J1307,O$6),'Model Participation Data'!$N$6:$DX$6,0)),'Model Participation Data'!$B$8:$B$57,$C1307,'Model Participation Data'!$C$8:$C$57,$D1307)),"-",SUMIFS(INDEX('Model Participation Data'!$N$8:$DX$57,0,MATCH(CONCATENATE($J1307,O$6),'Model Participation Data'!$N$6:$DX$6,0)),'Model Participation Data'!$B$8:$B$57,$C1307,'Model Participation Data'!$C$8:$C$57,$D1307))</f>
        <v>0</v>
      </c>
    </row>
    <row r="1308" spans="2:15" x14ac:dyDescent="0.35">
      <c r="B1308" s="37" t="s">
        <v>80</v>
      </c>
      <c r="C1308" s="38" t="str">
        <f>IF(ISBLANK('Model Participation Data'!$B$60),"-",'Model Participation Data'!$B$60)</f>
        <v>-</v>
      </c>
      <c r="D1308" s="38" t="str">
        <f>IF(ISBLANK('Model Participation Data'!$C$60),"-",'Model Participation Data'!$C$60)</f>
        <v>-</v>
      </c>
      <c r="E1308" s="38" t="str">
        <f>IF(ISBLANK('Model Participation Data'!$D$60),"-",'Model Participation Data'!$D$60)</f>
        <v>-</v>
      </c>
      <c r="F1308" s="38" t="str">
        <f>IF(ISBLANK('Model Participation Data'!$E$60),"-",'Model Participation Data'!$E$60)</f>
        <v>-</v>
      </c>
      <c r="G1308" s="151" t="str">
        <f>IF(ISBLANK('Model Participation Data'!$F$60),"-",'Model Participation Data'!$F$60)</f>
        <v>-</v>
      </c>
      <c r="H1308" s="253">
        <v>1</v>
      </c>
      <c r="I1308" s="253">
        <v>1</v>
      </c>
      <c r="J1308" s="150" t="str">
        <f t="shared" si="66"/>
        <v>11</v>
      </c>
      <c r="K1308" s="38" t="str">
        <f>IF(ISBLANK('Model Participation Data'!$L$60),"-",'Model Participation Data'!$L$60)</f>
        <v>-</v>
      </c>
      <c r="L1308" s="39" t="str">
        <f>IF(ISBLANK('Model Participation Data'!$M$60),"-",'Model Participation Data'!$M$60)</f>
        <v>-</v>
      </c>
      <c r="M1308" s="254">
        <f>IF(ISNA(SUMIFS(INDEX('Model Participation Data'!$N$8:$DX$57,0,MATCH(CONCATENATE($J1308,M$6),'Model Participation Data'!$N$6:$DX$6,0)),'Model Participation Data'!$B$8:$B$57,$C1308,'Model Participation Data'!$C$8:$C$57,$D1308)),"-",SUMIFS(INDEX('Model Participation Data'!$N$8:$DX$57,0,MATCH(CONCATENATE($J1308,M$6),'Model Participation Data'!$N$6:$DX$6,0)),'Model Participation Data'!$B$8:$B$57,$C1308,'Model Participation Data'!$C$8:$C$57,$D1308))</f>
        <v>0</v>
      </c>
      <c r="N1308" s="254">
        <f>IF(ISNA(SUMIFS(INDEX('Model Participation Data'!$N$8:$DX$57,0,MATCH(CONCATENATE($J1308,N$6),'Model Participation Data'!$N$6:$DX$6,0)),'Model Participation Data'!$B$8:$B$57,$C1308,'Model Participation Data'!$C$8:$C$57,$D1308)),"-",SUMIFS(INDEX('Model Participation Data'!$N$8:$DX$57,0,MATCH(CONCATENATE($J1308,N$6),'Model Participation Data'!$N$6:$DX$6,0)),'Model Participation Data'!$B$8:$B$57,$C1308,'Model Participation Data'!$C$8:$C$57,$D1308))</f>
        <v>0</v>
      </c>
      <c r="O1308" s="154">
        <f>IF(ISNA(SUMIFS(INDEX('Model Participation Data'!$N$8:$DX$57,0,MATCH(CONCATENATE($J1308,O$6),'Model Participation Data'!$N$6:$DX$6,0)),'Model Participation Data'!$B$8:$B$57,$C1308,'Model Participation Data'!$C$8:$C$57,$D1308)),"-",SUMIFS(INDEX('Model Participation Data'!$N$8:$DX$57,0,MATCH(CONCATENATE($J1308,O$6),'Model Participation Data'!$N$6:$DX$6,0)),'Model Participation Data'!$B$8:$B$57,$C1308,'Model Participation Data'!$C$8:$C$57,$D1308))</f>
        <v>0</v>
      </c>
    </row>
    <row r="1309" spans="2:15" x14ac:dyDescent="0.35">
      <c r="B1309" s="37" t="s">
        <v>80</v>
      </c>
      <c r="C1309" s="38" t="str">
        <f>IF(ISBLANK('Model Participation Data'!$B$60),"-",'Model Participation Data'!$B$60)</f>
        <v>-</v>
      </c>
      <c r="D1309" s="38" t="str">
        <f>IF(ISBLANK('Model Participation Data'!$C$60),"-",'Model Participation Data'!$C$60)</f>
        <v>-</v>
      </c>
      <c r="E1309" s="38" t="str">
        <f>IF(ISBLANK('Model Participation Data'!$D$60),"-",'Model Participation Data'!$D$60)</f>
        <v>-</v>
      </c>
      <c r="F1309" s="38" t="str">
        <f>IF(ISBLANK('Model Participation Data'!$E$60),"-",'Model Participation Data'!$E$60)</f>
        <v>-</v>
      </c>
      <c r="G1309" s="151" t="str">
        <f>IF(ISBLANK('Model Participation Data'!$F$60),"-",'Model Participation Data'!$F$60)</f>
        <v>-</v>
      </c>
      <c r="H1309" s="253">
        <v>1</v>
      </c>
      <c r="I1309" s="253">
        <v>2</v>
      </c>
      <c r="J1309" s="150" t="str">
        <f t="shared" si="66"/>
        <v>12</v>
      </c>
      <c r="K1309" s="38" t="str">
        <f>IF(ISBLANK('Model Participation Data'!$L$60),"-",'Model Participation Data'!$L$60)</f>
        <v>-</v>
      </c>
      <c r="L1309" s="39" t="str">
        <f>IF(ISBLANK('Model Participation Data'!$M$60),"-",'Model Participation Data'!$M$60)</f>
        <v>-</v>
      </c>
      <c r="M1309" s="254">
        <f>IF(ISNA(SUMIFS(INDEX('Model Participation Data'!$N$8:$DX$57,0,MATCH(CONCATENATE($J1309,M$6),'Model Participation Data'!$N$6:$DX$6,0)),'Model Participation Data'!$B$8:$B$57,$C1309,'Model Participation Data'!$C$8:$C$57,$D1309)),"-",SUMIFS(INDEX('Model Participation Data'!$N$8:$DX$57,0,MATCH(CONCATENATE($J1309,M$6),'Model Participation Data'!$N$6:$DX$6,0)),'Model Participation Data'!$B$8:$B$57,$C1309,'Model Participation Data'!$C$8:$C$57,$D1309))</f>
        <v>0</v>
      </c>
      <c r="N1309" s="254">
        <f>IF(ISNA(SUMIFS(INDEX('Model Participation Data'!$N$8:$DX$57,0,MATCH(CONCATENATE($J1309,N$6),'Model Participation Data'!$N$6:$DX$6,0)),'Model Participation Data'!$B$8:$B$57,$C1309,'Model Participation Data'!$C$8:$C$57,$D1309)),"-",SUMIFS(INDEX('Model Participation Data'!$N$8:$DX$57,0,MATCH(CONCATENATE($J1309,N$6),'Model Participation Data'!$N$6:$DX$6,0)),'Model Participation Data'!$B$8:$B$57,$C1309,'Model Participation Data'!$C$8:$C$57,$D1309))</f>
        <v>0</v>
      </c>
      <c r="O1309" s="154">
        <f>IF(ISNA(SUMIFS(INDEX('Model Participation Data'!$N$8:$DX$57,0,MATCH(CONCATENATE($J1309,O$6),'Model Participation Data'!$N$6:$DX$6,0)),'Model Participation Data'!$B$8:$B$57,$C1309,'Model Participation Data'!$C$8:$C$57,$D1309)),"-",SUMIFS(INDEX('Model Participation Data'!$N$8:$DX$57,0,MATCH(CONCATENATE($J1309,O$6),'Model Participation Data'!$N$6:$DX$6,0)),'Model Participation Data'!$B$8:$B$57,$C1309,'Model Participation Data'!$C$8:$C$57,$D1309))</f>
        <v>0</v>
      </c>
    </row>
    <row r="1310" spans="2:15" x14ac:dyDescent="0.35">
      <c r="B1310" s="37" t="s">
        <v>80</v>
      </c>
      <c r="C1310" s="38" t="str">
        <f>IF(ISBLANK('Model Participation Data'!$B$60),"-",'Model Participation Data'!$B$60)</f>
        <v>-</v>
      </c>
      <c r="D1310" s="38" t="str">
        <f>IF(ISBLANK('Model Participation Data'!$C$60),"-",'Model Participation Data'!$C$60)</f>
        <v>-</v>
      </c>
      <c r="E1310" s="38" t="str">
        <f>IF(ISBLANK('Model Participation Data'!$D$60),"-",'Model Participation Data'!$D$60)</f>
        <v>-</v>
      </c>
      <c r="F1310" s="38" t="str">
        <f>IF(ISBLANK('Model Participation Data'!$E$60),"-",'Model Participation Data'!$E$60)</f>
        <v>-</v>
      </c>
      <c r="G1310" s="151" t="str">
        <f>IF(ISBLANK('Model Participation Data'!$F$60),"-",'Model Participation Data'!$F$60)</f>
        <v>-</v>
      </c>
      <c r="H1310" s="253">
        <v>1</v>
      </c>
      <c r="I1310" s="253">
        <v>3</v>
      </c>
      <c r="J1310" s="150" t="str">
        <f t="shared" si="66"/>
        <v>13</v>
      </c>
      <c r="K1310" s="38" t="str">
        <f>IF(ISBLANK('Model Participation Data'!$L$60),"-",'Model Participation Data'!$L$60)</f>
        <v>-</v>
      </c>
      <c r="L1310" s="39" t="str">
        <f>IF(ISBLANK('Model Participation Data'!$M$60),"-",'Model Participation Data'!$M$60)</f>
        <v>-</v>
      </c>
      <c r="M1310" s="254">
        <f>IF(ISNA(SUMIFS(INDEX('Model Participation Data'!$N$8:$DX$57,0,MATCH(CONCATENATE($J1310,M$6),'Model Participation Data'!$N$6:$DX$6,0)),'Model Participation Data'!$B$8:$B$57,$C1310,'Model Participation Data'!$C$8:$C$57,$D1310)),"-",SUMIFS(INDEX('Model Participation Data'!$N$8:$DX$57,0,MATCH(CONCATENATE($J1310,M$6),'Model Participation Data'!$N$6:$DX$6,0)),'Model Participation Data'!$B$8:$B$57,$C1310,'Model Participation Data'!$C$8:$C$57,$D1310))</f>
        <v>0</v>
      </c>
      <c r="N1310" s="254">
        <f>IF(ISNA(SUMIFS(INDEX('Model Participation Data'!$N$8:$DX$57,0,MATCH(CONCATENATE($J1310,N$6),'Model Participation Data'!$N$6:$DX$6,0)),'Model Participation Data'!$B$8:$B$57,$C1310,'Model Participation Data'!$C$8:$C$57,$D1310)),"-",SUMIFS(INDEX('Model Participation Data'!$N$8:$DX$57,0,MATCH(CONCATENATE($J1310,N$6),'Model Participation Data'!$N$6:$DX$6,0)),'Model Participation Data'!$B$8:$B$57,$C1310,'Model Participation Data'!$C$8:$C$57,$D1310))</f>
        <v>0</v>
      </c>
      <c r="O1310" s="154">
        <f>IF(ISNA(SUMIFS(INDEX('Model Participation Data'!$N$8:$DX$57,0,MATCH(CONCATENATE($J1310,O$6),'Model Participation Data'!$N$6:$DX$6,0)),'Model Participation Data'!$B$8:$B$57,$C1310,'Model Participation Data'!$C$8:$C$57,$D1310)),"-",SUMIFS(INDEX('Model Participation Data'!$N$8:$DX$57,0,MATCH(CONCATENATE($J1310,O$6),'Model Participation Data'!$N$6:$DX$6,0)),'Model Participation Data'!$B$8:$B$57,$C1310,'Model Participation Data'!$C$8:$C$57,$D1310))</f>
        <v>0</v>
      </c>
    </row>
    <row r="1311" spans="2:15" x14ac:dyDescent="0.35">
      <c r="B1311" s="37" t="s">
        <v>80</v>
      </c>
      <c r="C1311" s="38" t="str">
        <f>IF(ISBLANK('Model Participation Data'!$B$60),"-",'Model Participation Data'!$B$60)</f>
        <v>-</v>
      </c>
      <c r="D1311" s="38" t="str">
        <f>IF(ISBLANK('Model Participation Data'!$C$60),"-",'Model Participation Data'!$C$60)</f>
        <v>-</v>
      </c>
      <c r="E1311" s="38" t="str">
        <f>IF(ISBLANK('Model Participation Data'!$D$60),"-",'Model Participation Data'!$D$60)</f>
        <v>-</v>
      </c>
      <c r="F1311" s="38" t="str">
        <f>IF(ISBLANK('Model Participation Data'!$E$60),"-",'Model Participation Data'!$E$60)</f>
        <v>-</v>
      </c>
      <c r="G1311" s="151" t="str">
        <f>IF(ISBLANK('Model Participation Data'!$F$60),"-",'Model Participation Data'!$F$60)</f>
        <v>-</v>
      </c>
      <c r="H1311" s="253">
        <v>1</v>
      </c>
      <c r="I1311" s="253">
        <v>4</v>
      </c>
      <c r="J1311" s="150" t="str">
        <f t="shared" si="66"/>
        <v>14</v>
      </c>
      <c r="K1311" s="38" t="str">
        <f>IF(ISBLANK('Model Participation Data'!$L$60),"-",'Model Participation Data'!$L$60)</f>
        <v>-</v>
      </c>
      <c r="L1311" s="39" t="str">
        <f>IF(ISBLANK('Model Participation Data'!$M$60),"-",'Model Participation Data'!$M$60)</f>
        <v>-</v>
      </c>
      <c r="M1311" s="254">
        <f>IF(ISNA(SUMIFS(INDEX('Model Participation Data'!$N$8:$DX$57,0,MATCH(CONCATENATE($J1311,M$6),'Model Participation Data'!$N$6:$DX$6,0)),'Model Participation Data'!$B$8:$B$57,$C1311,'Model Participation Data'!$C$8:$C$57,$D1311)),"-",SUMIFS(INDEX('Model Participation Data'!$N$8:$DX$57,0,MATCH(CONCATENATE($J1311,M$6),'Model Participation Data'!$N$6:$DX$6,0)),'Model Participation Data'!$B$8:$B$57,$C1311,'Model Participation Data'!$C$8:$C$57,$D1311))</f>
        <v>0</v>
      </c>
      <c r="N1311" s="254">
        <f>IF(ISNA(SUMIFS(INDEX('Model Participation Data'!$N$8:$DX$57,0,MATCH(CONCATENATE($J1311,N$6),'Model Participation Data'!$N$6:$DX$6,0)),'Model Participation Data'!$B$8:$B$57,$C1311,'Model Participation Data'!$C$8:$C$57,$D1311)),"-",SUMIFS(INDEX('Model Participation Data'!$N$8:$DX$57,0,MATCH(CONCATENATE($J1311,N$6),'Model Participation Data'!$N$6:$DX$6,0)),'Model Participation Data'!$B$8:$B$57,$C1311,'Model Participation Data'!$C$8:$C$57,$D1311))</f>
        <v>0</v>
      </c>
      <c r="O1311" s="154">
        <f>IF(ISNA(SUMIFS(INDEX('Model Participation Data'!$N$8:$DX$57,0,MATCH(CONCATENATE($J1311,O$6),'Model Participation Data'!$N$6:$DX$6,0)),'Model Participation Data'!$B$8:$B$57,$C1311,'Model Participation Data'!$C$8:$C$57,$D1311)),"-",SUMIFS(INDEX('Model Participation Data'!$N$8:$DX$57,0,MATCH(CONCATENATE($J1311,O$6),'Model Participation Data'!$N$6:$DX$6,0)),'Model Participation Data'!$B$8:$B$57,$C1311,'Model Participation Data'!$C$8:$C$57,$D1311))</f>
        <v>0</v>
      </c>
    </row>
    <row r="1312" spans="2:15" x14ac:dyDescent="0.35">
      <c r="B1312" s="37" t="s">
        <v>80</v>
      </c>
      <c r="C1312" s="38" t="str">
        <f>IF(ISBLANK('Model Participation Data'!$B$60),"-",'Model Participation Data'!$B$60)</f>
        <v>-</v>
      </c>
      <c r="D1312" s="38" t="str">
        <f>IF(ISBLANK('Model Participation Data'!$C$60),"-",'Model Participation Data'!$C$60)</f>
        <v>-</v>
      </c>
      <c r="E1312" s="38" t="str">
        <f>IF(ISBLANK('Model Participation Data'!$D$60),"-",'Model Participation Data'!$D$60)</f>
        <v>-</v>
      </c>
      <c r="F1312" s="38" t="str">
        <f>IF(ISBLANK('Model Participation Data'!$E$60),"-",'Model Participation Data'!$E$60)</f>
        <v>-</v>
      </c>
      <c r="G1312" s="151" t="str">
        <f>IF(ISBLANK('Model Participation Data'!$F$60),"-",'Model Participation Data'!$F$60)</f>
        <v>-</v>
      </c>
      <c r="H1312" s="253">
        <v>1</v>
      </c>
      <c r="I1312" s="253">
        <v>5</v>
      </c>
      <c r="J1312" s="150" t="str">
        <f t="shared" si="66"/>
        <v>15</v>
      </c>
      <c r="K1312" s="38" t="str">
        <f>IF(ISBLANK('Model Participation Data'!$L$60),"-",'Model Participation Data'!$L$60)</f>
        <v>-</v>
      </c>
      <c r="L1312" s="39" t="str">
        <f>IF(ISBLANK('Model Participation Data'!$M$60),"-",'Model Participation Data'!$M$60)</f>
        <v>-</v>
      </c>
      <c r="M1312" s="254">
        <f>IF(ISNA(SUMIFS(INDEX('Model Participation Data'!$N$8:$DX$57,0,MATCH(CONCATENATE($J1312,M$6),'Model Participation Data'!$N$6:$DX$6,0)),'Model Participation Data'!$B$8:$B$57,$C1312,'Model Participation Data'!$C$8:$C$57,$D1312)),"-",SUMIFS(INDEX('Model Participation Data'!$N$8:$DX$57,0,MATCH(CONCATENATE($J1312,M$6),'Model Participation Data'!$N$6:$DX$6,0)),'Model Participation Data'!$B$8:$B$57,$C1312,'Model Participation Data'!$C$8:$C$57,$D1312))</f>
        <v>0</v>
      </c>
      <c r="N1312" s="254">
        <f>IF(ISNA(SUMIFS(INDEX('Model Participation Data'!$N$8:$DX$57,0,MATCH(CONCATENATE($J1312,N$6),'Model Participation Data'!$N$6:$DX$6,0)),'Model Participation Data'!$B$8:$B$57,$C1312,'Model Participation Data'!$C$8:$C$57,$D1312)),"-",SUMIFS(INDEX('Model Participation Data'!$N$8:$DX$57,0,MATCH(CONCATENATE($J1312,N$6),'Model Participation Data'!$N$6:$DX$6,0)),'Model Participation Data'!$B$8:$B$57,$C1312,'Model Participation Data'!$C$8:$C$57,$D1312))</f>
        <v>0</v>
      </c>
      <c r="O1312" s="154">
        <f>IF(ISNA(SUMIFS(INDEX('Model Participation Data'!$N$8:$DX$57,0,MATCH(CONCATENATE($J1312,O$6),'Model Participation Data'!$N$6:$DX$6,0)),'Model Participation Data'!$B$8:$B$57,$C1312,'Model Participation Data'!$C$8:$C$57,$D1312)),"-",SUMIFS(INDEX('Model Participation Data'!$N$8:$DX$57,0,MATCH(CONCATENATE($J1312,O$6),'Model Participation Data'!$N$6:$DX$6,0)),'Model Participation Data'!$B$8:$B$57,$C1312,'Model Participation Data'!$C$8:$C$57,$D1312))</f>
        <v>0</v>
      </c>
    </row>
    <row r="1313" spans="2:15" x14ac:dyDescent="0.35">
      <c r="B1313" s="37" t="s">
        <v>80</v>
      </c>
      <c r="C1313" s="38" t="str">
        <f>IF(ISBLANK('Model Participation Data'!$B$60),"-",'Model Participation Data'!$B$60)</f>
        <v>-</v>
      </c>
      <c r="D1313" s="38" t="str">
        <f>IF(ISBLANK('Model Participation Data'!$C$60),"-",'Model Participation Data'!$C$60)</f>
        <v>-</v>
      </c>
      <c r="E1313" s="38" t="str">
        <f>IF(ISBLANK('Model Participation Data'!$D$60),"-",'Model Participation Data'!$D$60)</f>
        <v>-</v>
      </c>
      <c r="F1313" s="38" t="str">
        <f>IF(ISBLANK('Model Participation Data'!$E$60),"-",'Model Participation Data'!$E$60)</f>
        <v>-</v>
      </c>
      <c r="G1313" s="151" t="str">
        <f>IF(ISBLANK('Model Participation Data'!$F$60),"-",'Model Participation Data'!$F$60)</f>
        <v>-</v>
      </c>
      <c r="H1313" s="253">
        <v>1</v>
      </c>
      <c r="I1313" s="253" t="s">
        <v>65</v>
      </c>
      <c r="J1313" s="150" t="str">
        <f t="shared" si="66"/>
        <v>1Goal</v>
      </c>
      <c r="K1313" s="38" t="str">
        <f>IF(ISBLANK('Model Participation Data'!$L$60),"-",'Model Participation Data'!$L$60)</f>
        <v>-</v>
      </c>
      <c r="L1313" s="39" t="str">
        <f>IF(ISBLANK('Model Participation Data'!$M$60),"-",'Model Participation Data'!$M$60)</f>
        <v>-</v>
      </c>
      <c r="M1313" s="254" t="str">
        <f>IF(ISNA(SUMIFS(INDEX('Model Participation Data'!$N$8:$DX$57,0,MATCH(CONCATENATE($J1313,M$6),'Model Participation Data'!$N$6:$DX$6,0)),'Model Participation Data'!$B$8:$B$57,$C1313,'Model Participation Data'!$C$8:$C$57,$D1313)),"-",SUMIFS(INDEX('Model Participation Data'!$N$8:$DX$57,0,MATCH(CONCATENATE($J1313,M$6),'Model Participation Data'!$N$6:$DX$6,0)),'Model Participation Data'!$B$8:$B$57,$C1313,'Model Participation Data'!$C$8:$C$57,$D1313))</f>
        <v>-</v>
      </c>
      <c r="N1313" s="254" t="str">
        <f>IF(ISNA(SUMIFS(INDEX('Model Participation Data'!$N$8:$DX$57,0,MATCH(CONCATENATE($J1313,N$6),'Model Participation Data'!$N$6:$DX$6,0)),'Model Participation Data'!$B$8:$B$57,$C1313,'Model Participation Data'!$C$8:$C$57,$D1313)),"-",SUMIFS(INDEX('Model Participation Data'!$N$8:$DX$57,0,MATCH(CONCATENATE($J1313,N$6),'Model Participation Data'!$N$6:$DX$6,0)),'Model Participation Data'!$B$8:$B$57,$C1313,'Model Participation Data'!$C$8:$C$57,$D1313))</f>
        <v>-</v>
      </c>
      <c r="O1313" s="154">
        <f>IF(ISNA(SUMIFS(INDEX('Model Participation Data'!$N$8:$DX$57,0,MATCH(CONCATENATE($J1313,O$6),'Model Participation Data'!$N$6:$DX$6,0)),'Model Participation Data'!$B$8:$B$57,$C1313,'Model Participation Data'!$C$8:$C$57,$D1313)),"-",SUMIFS(INDEX('Model Participation Data'!$N$8:$DX$57,0,MATCH(CONCATENATE($J1313,O$6),'Model Participation Data'!$N$6:$DX$6,0)),'Model Participation Data'!$B$8:$B$57,$C1313,'Model Participation Data'!$C$8:$C$57,$D1313))</f>
        <v>0</v>
      </c>
    </row>
    <row r="1314" spans="2:15" x14ac:dyDescent="0.35">
      <c r="B1314" s="37" t="s">
        <v>80</v>
      </c>
      <c r="C1314" s="38" t="str">
        <f>IF(ISBLANK('Model Participation Data'!$B$60),"-",'Model Participation Data'!$B$60)</f>
        <v>-</v>
      </c>
      <c r="D1314" s="38" t="str">
        <f>IF(ISBLANK('Model Participation Data'!$C$60),"-",'Model Participation Data'!$C$60)</f>
        <v>-</v>
      </c>
      <c r="E1314" s="38" t="str">
        <f>IF(ISBLANK('Model Participation Data'!$D$60),"-",'Model Participation Data'!$D$60)</f>
        <v>-</v>
      </c>
      <c r="F1314" s="38" t="str">
        <f>IF(ISBLANK('Model Participation Data'!$E$60),"-",'Model Participation Data'!$E$60)</f>
        <v>-</v>
      </c>
      <c r="G1314" s="151" t="str">
        <f>IF(ISBLANK('Model Participation Data'!$F$60),"-",'Model Participation Data'!$F$60)</f>
        <v>-</v>
      </c>
      <c r="H1314" s="253">
        <v>2</v>
      </c>
      <c r="I1314" s="253">
        <v>1</v>
      </c>
      <c r="J1314" s="150" t="str">
        <f t="shared" si="66"/>
        <v>21</v>
      </c>
      <c r="K1314" s="38" t="str">
        <f>IF(ISBLANK('Model Participation Data'!$L$60),"-",'Model Participation Data'!$L$60)</f>
        <v>-</v>
      </c>
      <c r="L1314" s="39" t="str">
        <f>IF(ISBLANK('Model Participation Data'!$M$60),"-",'Model Participation Data'!$M$60)</f>
        <v>-</v>
      </c>
      <c r="M1314" s="254">
        <f>IF(ISNA(SUMIFS(INDEX('Model Participation Data'!$N$8:$DX$57,0,MATCH(CONCATENATE($J1314,M$6),'Model Participation Data'!$N$6:$DX$6,0)),'Model Participation Data'!$B$8:$B$57,$C1314,'Model Participation Data'!$C$8:$C$57,$D1314)),"-",SUMIFS(INDEX('Model Participation Data'!$N$8:$DX$57,0,MATCH(CONCATENATE($J1314,M$6),'Model Participation Data'!$N$6:$DX$6,0)),'Model Participation Data'!$B$8:$B$57,$C1314,'Model Participation Data'!$C$8:$C$57,$D1314))</f>
        <v>0</v>
      </c>
      <c r="N1314" s="254">
        <f>IF(ISNA(SUMIFS(INDEX('Model Participation Data'!$N$8:$DX$57,0,MATCH(CONCATENATE($J1314,N$6),'Model Participation Data'!$N$6:$DX$6,0)),'Model Participation Data'!$B$8:$B$57,$C1314,'Model Participation Data'!$C$8:$C$57,$D1314)),"-",SUMIFS(INDEX('Model Participation Data'!$N$8:$DX$57,0,MATCH(CONCATENATE($J1314,N$6),'Model Participation Data'!$N$6:$DX$6,0)),'Model Participation Data'!$B$8:$B$57,$C1314,'Model Participation Data'!$C$8:$C$57,$D1314))</f>
        <v>0</v>
      </c>
      <c r="O1314" s="154">
        <f>IF(ISNA(SUMIFS(INDEX('Model Participation Data'!$N$8:$DX$57,0,MATCH(CONCATENATE($J1314,O$6),'Model Participation Data'!$N$6:$DX$6,0)),'Model Participation Data'!$B$8:$B$57,$C1314,'Model Participation Data'!$C$8:$C$57,$D1314)),"-",SUMIFS(INDEX('Model Participation Data'!$N$8:$DX$57,0,MATCH(CONCATENATE($J1314,O$6),'Model Participation Data'!$N$6:$DX$6,0)),'Model Participation Data'!$B$8:$B$57,$C1314,'Model Participation Data'!$C$8:$C$57,$D1314))</f>
        <v>0</v>
      </c>
    </row>
    <row r="1315" spans="2:15" x14ac:dyDescent="0.35">
      <c r="B1315" s="37" t="s">
        <v>80</v>
      </c>
      <c r="C1315" s="38" t="str">
        <f>IF(ISBLANK('Model Participation Data'!$B$60),"-",'Model Participation Data'!$B$60)</f>
        <v>-</v>
      </c>
      <c r="D1315" s="38" t="str">
        <f>IF(ISBLANK('Model Participation Data'!$C$60),"-",'Model Participation Data'!$C$60)</f>
        <v>-</v>
      </c>
      <c r="E1315" s="38" t="str">
        <f>IF(ISBLANK('Model Participation Data'!$D$60),"-",'Model Participation Data'!$D$60)</f>
        <v>-</v>
      </c>
      <c r="F1315" s="38" t="str">
        <f>IF(ISBLANK('Model Participation Data'!$E$60),"-",'Model Participation Data'!$E$60)</f>
        <v>-</v>
      </c>
      <c r="G1315" s="151" t="str">
        <f>IF(ISBLANK('Model Participation Data'!$F$60),"-",'Model Participation Data'!$F$60)</f>
        <v>-</v>
      </c>
      <c r="H1315" s="253">
        <v>2</v>
      </c>
      <c r="I1315" s="253">
        <v>2</v>
      </c>
      <c r="J1315" s="150" t="str">
        <f t="shared" ref="J1315:J1378" si="67">CONCATENATE(H1315,I1315)</f>
        <v>22</v>
      </c>
      <c r="K1315" s="38" t="str">
        <f>IF(ISBLANK('Model Participation Data'!$L$60),"-",'Model Participation Data'!$L$60)</f>
        <v>-</v>
      </c>
      <c r="L1315" s="39" t="str">
        <f>IF(ISBLANK('Model Participation Data'!$M$60),"-",'Model Participation Data'!$M$60)</f>
        <v>-</v>
      </c>
      <c r="M1315" s="254">
        <f>IF(ISNA(SUMIFS(INDEX('Model Participation Data'!$N$8:$DX$57,0,MATCH(CONCATENATE($J1315,M$6),'Model Participation Data'!$N$6:$DX$6,0)),'Model Participation Data'!$B$8:$B$57,$C1315,'Model Participation Data'!$C$8:$C$57,$D1315)),"-",SUMIFS(INDEX('Model Participation Data'!$N$8:$DX$57,0,MATCH(CONCATENATE($J1315,M$6),'Model Participation Data'!$N$6:$DX$6,0)),'Model Participation Data'!$B$8:$B$57,$C1315,'Model Participation Data'!$C$8:$C$57,$D1315))</f>
        <v>0</v>
      </c>
      <c r="N1315" s="254">
        <f>IF(ISNA(SUMIFS(INDEX('Model Participation Data'!$N$8:$DX$57,0,MATCH(CONCATENATE($J1315,N$6),'Model Participation Data'!$N$6:$DX$6,0)),'Model Participation Data'!$B$8:$B$57,$C1315,'Model Participation Data'!$C$8:$C$57,$D1315)),"-",SUMIFS(INDEX('Model Participation Data'!$N$8:$DX$57,0,MATCH(CONCATENATE($J1315,N$6),'Model Participation Data'!$N$6:$DX$6,0)),'Model Participation Data'!$B$8:$B$57,$C1315,'Model Participation Data'!$C$8:$C$57,$D1315))</f>
        <v>0</v>
      </c>
      <c r="O1315" s="154">
        <f>IF(ISNA(SUMIFS(INDEX('Model Participation Data'!$N$8:$DX$57,0,MATCH(CONCATENATE($J1315,O$6),'Model Participation Data'!$N$6:$DX$6,0)),'Model Participation Data'!$B$8:$B$57,$C1315,'Model Participation Data'!$C$8:$C$57,$D1315)),"-",SUMIFS(INDEX('Model Participation Data'!$N$8:$DX$57,0,MATCH(CONCATENATE($J1315,O$6),'Model Participation Data'!$N$6:$DX$6,0)),'Model Participation Data'!$B$8:$B$57,$C1315,'Model Participation Data'!$C$8:$C$57,$D1315))</f>
        <v>0</v>
      </c>
    </row>
    <row r="1316" spans="2:15" x14ac:dyDescent="0.35">
      <c r="B1316" s="37" t="s">
        <v>80</v>
      </c>
      <c r="C1316" s="38" t="str">
        <f>IF(ISBLANK('Model Participation Data'!$B$60),"-",'Model Participation Data'!$B$60)</f>
        <v>-</v>
      </c>
      <c r="D1316" s="38" t="str">
        <f>IF(ISBLANK('Model Participation Data'!$C$60),"-",'Model Participation Data'!$C$60)</f>
        <v>-</v>
      </c>
      <c r="E1316" s="38" t="str">
        <f>IF(ISBLANK('Model Participation Data'!$D$60),"-",'Model Participation Data'!$D$60)</f>
        <v>-</v>
      </c>
      <c r="F1316" s="38" t="str">
        <f>IF(ISBLANK('Model Participation Data'!$E$60),"-",'Model Participation Data'!$E$60)</f>
        <v>-</v>
      </c>
      <c r="G1316" s="151" t="str">
        <f>IF(ISBLANK('Model Participation Data'!$F$60),"-",'Model Participation Data'!$F$60)</f>
        <v>-</v>
      </c>
      <c r="H1316" s="253">
        <v>2</v>
      </c>
      <c r="I1316" s="253">
        <v>3</v>
      </c>
      <c r="J1316" s="150" t="str">
        <f t="shared" si="67"/>
        <v>23</v>
      </c>
      <c r="K1316" s="38" t="str">
        <f>IF(ISBLANK('Model Participation Data'!$L$60),"-",'Model Participation Data'!$L$60)</f>
        <v>-</v>
      </c>
      <c r="L1316" s="39" t="str">
        <f>IF(ISBLANK('Model Participation Data'!$M$60),"-",'Model Participation Data'!$M$60)</f>
        <v>-</v>
      </c>
      <c r="M1316" s="254">
        <f>IF(ISNA(SUMIFS(INDEX('Model Participation Data'!$N$8:$DX$57,0,MATCH(CONCATENATE($J1316,M$6),'Model Participation Data'!$N$6:$DX$6,0)),'Model Participation Data'!$B$8:$B$57,$C1316,'Model Participation Data'!$C$8:$C$57,$D1316)),"-",SUMIFS(INDEX('Model Participation Data'!$N$8:$DX$57,0,MATCH(CONCATENATE($J1316,M$6),'Model Participation Data'!$N$6:$DX$6,0)),'Model Participation Data'!$B$8:$B$57,$C1316,'Model Participation Data'!$C$8:$C$57,$D1316))</f>
        <v>0</v>
      </c>
      <c r="N1316" s="254">
        <f>IF(ISNA(SUMIFS(INDEX('Model Participation Data'!$N$8:$DX$57,0,MATCH(CONCATENATE($J1316,N$6),'Model Participation Data'!$N$6:$DX$6,0)),'Model Participation Data'!$B$8:$B$57,$C1316,'Model Participation Data'!$C$8:$C$57,$D1316)),"-",SUMIFS(INDEX('Model Participation Data'!$N$8:$DX$57,0,MATCH(CONCATENATE($J1316,N$6),'Model Participation Data'!$N$6:$DX$6,0)),'Model Participation Data'!$B$8:$B$57,$C1316,'Model Participation Data'!$C$8:$C$57,$D1316))</f>
        <v>0</v>
      </c>
      <c r="O1316" s="154">
        <f>IF(ISNA(SUMIFS(INDEX('Model Participation Data'!$N$8:$DX$57,0,MATCH(CONCATENATE($J1316,O$6),'Model Participation Data'!$N$6:$DX$6,0)),'Model Participation Data'!$B$8:$B$57,$C1316,'Model Participation Data'!$C$8:$C$57,$D1316)),"-",SUMIFS(INDEX('Model Participation Data'!$N$8:$DX$57,0,MATCH(CONCATENATE($J1316,O$6),'Model Participation Data'!$N$6:$DX$6,0)),'Model Participation Data'!$B$8:$B$57,$C1316,'Model Participation Data'!$C$8:$C$57,$D1316))</f>
        <v>0</v>
      </c>
    </row>
    <row r="1317" spans="2:15" x14ac:dyDescent="0.35">
      <c r="B1317" s="37" t="s">
        <v>80</v>
      </c>
      <c r="C1317" s="38" t="str">
        <f>IF(ISBLANK('Model Participation Data'!$B$60),"-",'Model Participation Data'!$B$60)</f>
        <v>-</v>
      </c>
      <c r="D1317" s="38" t="str">
        <f>IF(ISBLANK('Model Participation Data'!$C$60),"-",'Model Participation Data'!$C$60)</f>
        <v>-</v>
      </c>
      <c r="E1317" s="38" t="str">
        <f>IF(ISBLANK('Model Participation Data'!$D$60),"-",'Model Participation Data'!$D$60)</f>
        <v>-</v>
      </c>
      <c r="F1317" s="38" t="str">
        <f>IF(ISBLANK('Model Participation Data'!$E$60),"-",'Model Participation Data'!$E$60)</f>
        <v>-</v>
      </c>
      <c r="G1317" s="151" t="str">
        <f>IF(ISBLANK('Model Participation Data'!$F$60),"-",'Model Participation Data'!$F$60)</f>
        <v>-</v>
      </c>
      <c r="H1317" s="253">
        <v>2</v>
      </c>
      <c r="I1317" s="253">
        <v>4</v>
      </c>
      <c r="J1317" s="150" t="str">
        <f t="shared" si="67"/>
        <v>24</v>
      </c>
      <c r="K1317" s="38" t="str">
        <f>IF(ISBLANK('Model Participation Data'!$L$60),"-",'Model Participation Data'!$L$60)</f>
        <v>-</v>
      </c>
      <c r="L1317" s="39" t="str">
        <f>IF(ISBLANK('Model Participation Data'!$M$60),"-",'Model Participation Data'!$M$60)</f>
        <v>-</v>
      </c>
      <c r="M1317" s="254">
        <f>IF(ISNA(SUMIFS(INDEX('Model Participation Data'!$N$8:$DX$57,0,MATCH(CONCATENATE($J1317,M$6),'Model Participation Data'!$N$6:$DX$6,0)),'Model Participation Data'!$B$8:$B$57,$C1317,'Model Participation Data'!$C$8:$C$57,$D1317)),"-",SUMIFS(INDEX('Model Participation Data'!$N$8:$DX$57,0,MATCH(CONCATENATE($J1317,M$6),'Model Participation Data'!$N$6:$DX$6,0)),'Model Participation Data'!$B$8:$B$57,$C1317,'Model Participation Data'!$C$8:$C$57,$D1317))</f>
        <v>0</v>
      </c>
      <c r="N1317" s="254">
        <f>IF(ISNA(SUMIFS(INDEX('Model Participation Data'!$N$8:$DX$57,0,MATCH(CONCATENATE($J1317,N$6),'Model Participation Data'!$N$6:$DX$6,0)),'Model Participation Data'!$B$8:$B$57,$C1317,'Model Participation Data'!$C$8:$C$57,$D1317)),"-",SUMIFS(INDEX('Model Participation Data'!$N$8:$DX$57,0,MATCH(CONCATENATE($J1317,N$6),'Model Participation Data'!$N$6:$DX$6,0)),'Model Participation Data'!$B$8:$B$57,$C1317,'Model Participation Data'!$C$8:$C$57,$D1317))</f>
        <v>0</v>
      </c>
      <c r="O1317" s="154">
        <f>IF(ISNA(SUMIFS(INDEX('Model Participation Data'!$N$8:$DX$57,0,MATCH(CONCATENATE($J1317,O$6),'Model Participation Data'!$N$6:$DX$6,0)),'Model Participation Data'!$B$8:$B$57,$C1317,'Model Participation Data'!$C$8:$C$57,$D1317)),"-",SUMIFS(INDEX('Model Participation Data'!$N$8:$DX$57,0,MATCH(CONCATENATE($J1317,O$6),'Model Participation Data'!$N$6:$DX$6,0)),'Model Participation Data'!$B$8:$B$57,$C1317,'Model Participation Data'!$C$8:$C$57,$D1317))</f>
        <v>0</v>
      </c>
    </row>
    <row r="1318" spans="2:15" x14ac:dyDescent="0.35">
      <c r="B1318" s="37" t="s">
        <v>80</v>
      </c>
      <c r="C1318" s="38" t="str">
        <f>IF(ISBLANK('Model Participation Data'!$B$60),"-",'Model Participation Data'!$B$60)</f>
        <v>-</v>
      </c>
      <c r="D1318" s="38" t="str">
        <f>IF(ISBLANK('Model Participation Data'!$C$60),"-",'Model Participation Data'!$C$60)</f>
        <v>-</v>
      </c>
      <c r="E1318" s="38" t="str">
        <f>IF(ISBLANK('Model Participation Data'!$D$60),"-",'Model Participation Data'!$D$60)</f>
        <v>-</v>
      </c>
      <c r="F1318" s="38" t="str">
        <f>IF(ISBLANK('Model Participation Data'!$E$60),"-",'Model Participation Data'!$E$60)</f>
        <v>-</v>
      </c>
      <c r="G1318" s="151" t="str">
        <f>IF(ISBLANK('Model Participation Data'!$F$60),"-",'Model Participation Data'!$F$60)</f>
        <v>-</v>
      </c>
      <c r="H1318" s="253">
        <v>2</v>
      </c>
      <c r="I1318" s="253">
        <v>5</v>
      </c>
      <c r="J1318" s="150" t="str">
        <f t="shared" si="67"/>
        <v>25</v>
      </c>
      <c r="K1318" s="38" t="str">
        <f>IF(ISBLANK('Model Participation Data'!$L$60),"-",'Model Participation Data'!$L$60)</f>
        <v>-</v>
      </c>
      <c r="L1318" s="39" t="str">
        <f>IF(ISBLANK('Model Participation Data'!$M$60),"-",'Model Participation Data'!$M$60)</f>
        <v>-</v>
      </c>
      <c r="M1318" s="254">
        <f>IF(ISNA(SUMIFS(INDEX('Model Participation Data'!$N$8:$DX$57,0,MATCH(CONCATENATE($J1318,M$6),'Model Participation Data'!$N$6:$DX$6,0)),'Model Participation Data'!$B$8:$B$57,$C1318,'Model Participation Data'!$C$8:$C$57,$D1318)),"-",SUMIFS(INDEX('Model Participation Data'!$N$8:$DX$57,0,MATCH(CONCATENATE($J1318,M$6),'Model Participation Data'!$N$6:$DX$6,0)),'Model Participation Data'!$B$8:$B$57,$C1318,'Model Participation Data'!$C$8:$C$57,$D1318))</f>
        <v>0</v>
      </c>
      <c r="N1318" s="254">
        <f>IF(ISNA(SUMIFS(INDEX('Model Participation Data'!$N$8:$DX$57,0,MATCH(CONCATENATE($J1318,N$6),'Model Participation Data'!$N$6:$DX$6,0)),'Model Participation Data'!$B$8:$B$57,$C1318,'Model Participation Data'!$C$8:$C$57,$D1318)),"-",SUMIFS(INDEX('Model Participation Data'!$N$8:$DX$57,0,MATCH(CONCATENATE($J1318,N$6),'Model Participation Data'!$N$6:$DX$6,0)),'Model Participation Data'!$B$8:$B$57,$C1318,'Model Participation Data'!$C$8:$C$57,$D1318))</f>
        <v>0</v>
      </c>
      <c r="O1318" s="154">
        <f>IF(ISNA(SUMIFS(INDEX('Model Participation Data'!$N$8:$DX$57,0,MATCH(CONCATENATE($J1318,O$6),'Model Participation Data'!$N$6:$DX$6,0)),'Model Participation Data'!$B$8:$B$57,$C1318,'Model Participation Data'!$C$8:$C$57,$D1318)),"-",SUMIFS(INDEX('Model Participation Data'!$N$8:$DX$57,0,MATCH(CONCATENATE($J1318,O$6),'Model Participation Data'!$N$6:$DX$6,0)),'Model Participation Data'!$B$8:$B$57,$C1318,'Model Participation Data'!$C$8:$C$57,$D1318))</f>
        <v>0</v>
      </c>
    </row>
    <row r="1319" spans="2:15" x14ac:dyDescent="0.35">
      <c r="B1319" s="37" t="s">
        <v>80</v>
      </c>
      <c r="C1319" s="38" t="str">
        <f>IF(ISBLANK('Model Participation Data'!$B$60),"-",'Model Participation Data'!$B$60)</f>
        <v>-</v>
      </c>
      <c r="D1319" s="38" t="str">
        <f>IF(ISBLANK('Model Participation Data'!$C$60),"-",'Model Participation Data'!$C$60)</f>
        <v>-</v>
      </c>
      <c r="E1319" s="38" t="str">
        <f>IF(ISBLANK('Model Participation Data'!$D$60),"-",'Model Participation Data'!$D$60)</f>
        <v>-</v>
      </c>
      <c r="F1319" s="38" t="str">
        <f>IF(ISBLANK('Model Participation Data'!$E$60),"-",'Model Participation Data'!$E$60)</f>
        <v>-</v>
      </c>
      <c r="G1319" s="151" t="str">
        <f>IF(ISBLANK('Model Participation Data'!$F$60),"-",'Model Participation Data'!$F$60)</f>
        <v>-</v>
      </c>
      <c r="H1319" s="253">
        <v>2</v>
      </c>
      <c r="I1319" s="253" t="s">
        <v>65</v>
      </c>
      <c r="J1319" s="150" t="str">
        <f t="shared" si="67"/>
        <v>2Goal</v>
      </c>
      <c r="K1319" s="38" t="str">
        <f>IF(ISBLANK('Model Participation Data'!$L$60),"-",'Model Participation Data'!$L$60)</f>
        <v>-</v>
      </c>
      <c r="L1319" s="39" t="str">
        <f>IF(ISBLANK('Model Participation Data'!$M$60),"-",'Model Participation Data'!$M$60)</f>
        <v>-</v>
      </c>
      <c r="M1319" s="254" t="str">
        <f>IF(ISNA(SUMIFS(INDEX('Model Participation Data'!$N$8:$DX$57,0,MATCH(CONCATENATE($J1319,M$6),'Model Participation Data'!$N$6:$DX$6,0)),'Model Participation Data'!$B$8:$B$57,$C1319,'Model Participation Data'!$C$8:$C$57,$D1319)),"-",SUMIFS(INDEX('Model Participation Data'!$N$8:$DX$57,0,MATCH(CONCATENATE($J1319,M$6),'Model Participation Data'!$N$6:$DX$6,0)),'Model Participation Data'!$B$8:$B$57,$C1319,'Model Participation Data'!$C$8:$C$57,$D1319))</f>
        <v>-</v>
      </c>
      <c r="N1319" s="254" t="str">
        <f>IF(ISNA(SUMIFS(INDEX('Model Participation Data'!$N$8:$DX$57,0,MATCH(CONCATENATE($J1319,N$6),'Model Participation Data'!$N$6:$DX$6,0)),'Model Participation Data'!$B$8:$B$57,$C1319,'Model Participation Data'!$C$8:$C$57,$D1319)),"-",SUMIFS(INDEX('Model Participation Data'!$N$8:$DX$57,0,MATCH(CONCATENATE($J1319,N$6),'Model Participation Data'!$N$6:$DX$6,0)),'Model Participation Data'!$B$8:$B$57,$C1319,'Model Participation Data'!$C$8:$C$57,$D1319))</f>
        <v>-</v>
      </c>
      <c r="O1319" s="154">
        <f>IF(ISNA(SUMIFS(INDEX('Model Participation Data'!$N$8:$DX$57,0,MATCH(CONCATENATE($J1319,O$6),'Model Participation Data'!$N$6:$DX$6,0)),'Model Participation Data'!$B$8:$B$57,$C1319,'Model Participation Data'!$C$8:$C$57,$D1319)),"-",SUMIFS(INDEX('Model Participation Data'!$N$8:$DX$57,0,MATCH(CONCATENATE($J1319,O$6),'Model Participation Data'!$N$6:$DX$6,0)),'Model Participation Data'!$B$8:$B$57,$C1319,'Model Participation Data'!$C$8:$C$57,$D1319))</f>
        <v>0</v>
      </c>
    </row>
    <row r="1320" spans="2:15" x14ac:dyDescent="0.35">
      <c r="B1320" s="37" t="s">
        <v>80</v>
      </c>
      <c r="C1320" s="38" t="str">
        <f>IF(ISBLANK('Model Participation Data'!$B$60),"-",'Model Participation Data'!$B$60)</f>
        <v>-</v>
      </c>
      <c r="D1320" s="38" t="str">
        <f>IF(ISBLANK('Model Participation Data'!$C$60),"-",'Model Participation Data'!$C$60)</f>
        <v>-</v>
      </c>
      <c r="E1320" s="38" t="str">
        <f>IF(ISBLANK('Model Participation Data'!$D$60),"-",'Model Participation Data'!$D$60)</f>
        <v>-</v>
      </c>
      <c r="F1320" s="38" t="str">
        <f>IF(ISBLANK('Model Participation Data'!$E$60),"-",'Model Participation Data'!$E$60)</f>
        <v>-</v>
      </c>
      <c r="G1320" s="151" t="str">
        <f>IF(ISBLANK('Model Participation Data'!$F$60),"-",'Model Participation Data'!$F$60)</f>
        <v>-</v>
      </c>
      <c r="H1320" s="253">
        <v>3</v>
      </c>
      <c r="I1320" s="253">
        <v>1</v>
      </c>
      <c r="J1320" s="150" t="str">
        <f t="shared" si="67"/>
        <v>31</v>
      </c>
      <c r="K1320" s="38" t="str">
        <f>IF(ISBLANK('Model Participation Data'!$L$60),"-",'Model Participation Data'!$L$60)</f>
        <v>-</v>
      </c>
      <c r="L1320" s="39" t="str">
        <f>IF(ISBLANK('Model Participation Data'!$M$60),"-",'Model Participation Data'!$M$60)</f>
        <v>-</v>
      </c>
      <c r="M1320" s="254">
        <f>IF(ISNA(SUMIFS(INDEX('Model Participation Data'!$N$8:$DX$57,0,MATCH(CONCATENATE($J1320,M$6),'Model Participation Data'!$N$6:$DX$6,0)),'Model Participation Data'!$B$8:$B$57,$C1320,'Model Participation Data'!$C$8:$C$57,$D1320)),"-",SUMIFS(INDEX('Model Participation Data'!$N$8:$DX$57,0,MATCH(CONCATENATE($J1320,M$6),'Model Participation Data'!$N$6:$DX$6,0)),'Model Participation Data'!$B$8:$B$57,$C1320,'Model Participation Data'!$C$8:$C$57,$D1320))</f>
        <v>0</v>
      </c>
      <c r="N1320" s="254">
        <f>IF(ISNA(SUMIFS(INDEX('Model Participation Data'!$N$8:$DX$57,0,MATCH(CONCATENATE($J1320,N$6),'Model Participation Data'!$N$6:$DX$6,0)),'Model Participation Data'!$B$8:$B$57,$C1320,'Model Participation Data'!$C$8:$C$57,$D1320)),"-",SUMIFS(INDEX('Model Participation Data'!$N$8:$DX$57,0,MATCH(CONCATENATE($J1320,N$6),'Model Participation Data'!$N$6:$DX$6,0)),'Model Participation Data'!$B$8:$B$57,$C1320,'Model Participation Data'!$C$8:$C$57,$D1320))</f>
        <v>0</v>
      </c>
      <c r="O1320" s="154">
        <f>IF(ISNA(SUMIFS(INDEX('Model Participation Data'!$N$8:$DX$57,0,MATCH(CONCATENATE($J1320,O$6),'Model Participation Data'!$N$6:$DX$6,0)),'Model Participation Data'!$B$8:$B$57,$C1320,'Model Participation Data'!$C$8:$C$57,$D1320)),"-",SUMIFS(INDEX('Model Participation Data'!$N$8:$DX$57,0,MATCH(CONCATENATE($J1320,O$6),'Model Participation Data'!$N$6:$DX$6,0)),'Model Participation Data'!$B$8:$B$57,$C1320,'Model Participation Data'!$C$8:$C$57,$D1320))</f>
        <v>0</v>
      </c>
    </row>
    <row r="1321" spans="2:15" x14ac:dyDescent="0.35">
      <c r="B1321" s="37" t="s">
        <v>80</v>
      </c>
      <c r="C1321" s="38" t="str">
        <f>IF(ISBLANK('Model Participation Data'!$B$60),"-",'Model Participation Data'!$B$60)</f>
        <v>-</v>
      </c>
      <c r="D1321" s="38" t="str">
        <f>IF(ISBLANK('Model Participation Data'!$C$60),"-",'Model Participation Data'!$C$60)</f>
        <v>-</v>
      </c>
      <c r="E1321" s="38" t="str">
        <f>IF(ISBLANK('Model Participation Data'!$D$60),"-",'Model Participation Data'!$D$60)</f>
        <v>-</v>
      </c>
      <c r="F1321" s="38" t="str">
        <f>IF(ISBLANK('Model Participation Data'!$E$60),"-",'Model Participation Data'!$E$60)</f>
        <v>-</v>
      </c>
      <c r="G1321" s="151" t="str">
        <f>IF(ISBLANK('Model Participation Data'!$F$60),"-",'Model Participation Data'!$F$60)</f>
        <v>-</v>
      </c>
      <c r="H1321" s="253">
        <v>3</v>
      </c>
      <c r="I1321" s="253">
        <v>2</v>
      </c>
      <c r="J1321" s="150" t="str">
        <f t="shared" si="67"/>
        <v>32</v>
      </c>
      <c r="K1321" s="38" t="str">
        <f>IF(ISBLANK('Model Participation Data'!$L$60),"-",'Model Participation Data'!$L$60)</f>
        <v>-</v>
      </c>
      <c r="L1321" s="39" t="str">
        <f>IF(ISBLANK('Model Participation Data'!$M$60),"-",'Model Participation Data'!$M$60)</f>
        <v>-</v>
      </c>
      <c r="M1321" s="254">
        <f>IF(ISNA(SUMIFS(INDEX('Model Participation Data'!$N$8:$DX$57,0,MATCH(CONCATENATE($J1321,M$6),'Model Participation Data'!$N$6:$DX$6,0)),'Model Participation Data'!$B$8:$B$57,$C1321,'Model Participation Data'!$C$8:$C$57,$D1321)),"-",SUMIFS(INDEX('Model Participation Data'!$N$8:$DX$57,0,MATCH(CONCATENATE($J1321,M$6),'Model Participation Data'!$N$6:$DX$6,0)),'Model Participation Data'!$B$8:$B$57,$C1321,'Model Participation Data'!$C$8:$C$57,$D1321))</f>
        <v>0</v>
      </c>
      <c r="N1321" s="254">
        <f>IF(ISNA(SUMIFS(INDEX('Model Participation Data'!$N$8:$DX$57,0,MATCH(CONCATENATE($J1321,N$6),'Model Participation Data'!$N$6:$DX$6,0)),'Model Participation Data'!$B$8:$B$57,$C1321,'Model Participation Data'!$C$8:$C$57,$D1321)),"-",SUMIFS(INDEX('Model Participation Data'!$N$8:$DX$57,0,MATCH(CONCATENATE($J1321,N$6),'Model Participation Data'!$N$6:$DX$6,0)),'Model Participation Data'!$B$8:$B$57,$C1321,'Model Participation Data'!$C$8:$C$57,$D1321))</f>
        <v>0</v>
      </c>
      <c r="O1321" s="154">
        <f>IF(ISNA(SUMIFS(INDEX('Model Participation Data'!$N$8:$DX$57,0,MATCH(CONCATENATE($J1321,O$6),'Model Participation Data'!$N$6:$DX$6,0)),'Model Participation Data'!$B$8:$B$57,$C1321,'Model Participation Data'!$C$8:$C$57,$D1321)),"-",SUMIFS(INDEX('Model Participation Data'!$N$8:$DX$57,0,MATCH(CONCATENATE($J1321,O$6),'Model Participation Data'!$N$6:$DX$6,0)),'Model Participation Data'!$B$8:$B$57,$C1321,'Model Participation Data'!$C$8:$C$57,$D1321))</f>
        <v>0</v>
      </c>
    </row>
    <row r="1322" spans="2:15" x14ac:dyDescent="0.35">
      <c r="B1322" s="37" t="s">
        <v>80</v>
      </c>
      <c r="C1322" s="38" t="str">
        <f>IF(ISBLANK('Model Participation Data'!$B$60),"-",'Model Participation Data'!$B$60)</f>
        <v>-</v>
      </c>
      <c r="D1322" s="38" t="str">
        <f>IF(ISBLANK('Model Participation Data'!$C$60),"-",'Model Participation Data'!$C$60)</f>
        <v>-</v>
      </c>
      <c r="E1322" s="38" t="str">
        <f>IF(ISBLANK('Model Participation Data'!$D$60),"-",'Model Participation Data'!$D$60)</f>
        <v>-</v>
      </c>
      <c r="F1322" s="38" t="str">
        <f>IF(ISBLANK('Model Participation Data'!$E$60),"-",'Model Participation Data'!$E$60)</f>
        <v>-</v>
      </c>
      <c r="G1322" s="151" t="str">
        <f>IF(ISBLANK('Model Participation Data'!$F$60),"-",'Model Participation Data'!$F$60)</f>
        <v>-</v>
      </c>
      <c r="H1322" s="253">
        <v>3</v>
      </c>
      <c r="I1322" s="253">
        <v>3</v>
      </c>
      <c r="J1322" s="150" t="str">
        <f t="shared" si="67"/>
        <v>33</v>
      </c>
      <c r="K1322" s="38" t="str">
        <f>IF(ISBLANK('Model Participation Data'!$L$60),"-",'Model Participation Data'!$L$60)</f>
        <v>-</v>
      </c>
      <c r="L1322" s="39" t="str">
        <f>IF(ISBLANK('Model Participation Data'!$M$60),"-",'Model Participation Data'!$M$60)</f>
        <v>-</v>
      </c>
      <c r="M1322" s="254">
        <f>IF(ISNA(SUMIFS(INDEX('Model Participation Data'!$N$8:$DX$57,0,MATCH(CONCATENATE($J1322,M$6),'Model Participation Data'!$N$6:$DX$6,0)),'Model Participation Data'!$B$8:$B$57,$C1322,'Model Participation Data'!$C$8:$C$57,$D1322)),"-",SUMIFS(INDEX('Model Participation Data'!$N$8:$DX$57,0,MATCH(CONCATENATE($J1322,M$6),'Model Participation Data'!$N$6:$DX$6,0)),'Model Participation Data'!$B$8:$B$57,$C1322,'Model Participation Data'!$C$8:$C$57,$D1322))</f>
        <v>0</v>
      </c>
      <c r="N1322" s="254">
        <f>IF(ISNA(SUMIFS(INDEX('Model Participation Data'!$N$8:$DX$57,0,MATCH(CONCATENATE($J1322,N$6),'Model Participation Data'!$N$6:$DX$6,0)),'Model Participation Data'!$B$8:$B$57,$C1322,'Model Participation Data'!$C$8:$C$57,$D1322)),"-",SUMIFS(INDEX('Model Participation Data'!$N$8:$DX$57,0,MATCH(CONCATENATE($J1322,N$6),'Model Participation Data'!$N$6:$DX$6,0)),'Model Participation Data'!$B$8:$B$57,$C1322,'Model Participation Data'!$C$8:$C$57,$D1322))</f>
        <v>0</v>
      </c>
      <c r="O1322" s="154">
        <f>IF(ISNA(SUMIFS(INDEX('Model Participation Data'!$N$8:$DX$57,0,MATCH(CONCATENATE($J1322,O$6),'Model Participation Data'!$N$6:$DX$6,0)),'Model Participation Data'!$B$8:$B$57,$C1322,'Model Participation Data'!$C$8:$C$57,$D1322)),"-",SUMIFS(INDEX('Model Participation Data'!$N$8:$DX$57,0,MATCH(CONCATENATE($J1322,O$6),'Model Participation Data'!$N$6:$DX$6,0)),'Model Participation Data'!$B$8:$B$57,$C1322,'Model Participation Data'!$C$8:$C$57,$D1322))</f>
        <v>0</v>
      </c>
    </row>
    <row r="1323" spans="2:15" x14ac:dyDescent="0.35">
      <c r="B1323" s="37" t="s">
        <v>80</v>
      </c>
      <c r="C1323" s="38" t="str">
        <f>IF(ISBLANK('Model Participation Data'!$B$60),"-",'Model Participation Data'!$B$60)</f>
        <v>-</v>
      </c>
      <c r="D1323" s="38" t="str">
        <f>IF(ISBLANK('Model Participation Data'!$C$60),"-",'Model Participation Data'!$C$60)</f>
        <v>-</v>
      </c>
      <c r="E1323" s="38" t="str">
        <f>IF(ISBLANK('Model Participation Data'!$D$60),"-",'Model Participation Data'!$D$60)</f>
        <v>-</v>
      </c>
      <c r="F1323" s="38" t="str">
        <f>IF(ISBLANK('Model Participation Data'!$E$60),"-",'Model Participation Data'!$E$60)</f>
        <v>-</v>
      </c>
      <c r="G1323" s="151" t="str">
        <f>IF(ISBLANK('Model Participation Data'!$F$60),"-",'Model Participation Data'!$F$60)</f>
        <v>-</v>
      </c>
      <c r="H1323" s="253">
        <v>3</v>
      </c>
      <c r="I1323" s="253">
        <v>4</v>
      </c>
      <c r="J1323" s="150" t="str">
        <f t="shared" si="67"/>
        <v>34</v>
      </c>
      <c r="K1323" s="38" t="str">
        <f>IF(ISBLANK('Model Participation Data'!$L$60),"-",'Model Participation Data'!$L$60)</f>
        <v>-</v>
      </c>
      <c r="L1323" s="39" t="str">
        <f>IF(ISBLANK('Model Participation Data'!$M$60),"-",'Model Participation Data'!$M$60)</f>
        <v>-</v>
      </c>
      <c r="M1323" s="254">
        <f>IF(ISNA(SUMIFS(INDEX('Model Participation Data'!$N$8:$DX$57,0,MATCH(CONCATENATE($J1323,M$6),'Model Participation Data'!$N$6:$DX$6,0)),'Model Participation Data'!$B$8:$B$57,$C1323,'Model Participation Data'!$C$8:$C$57,$D1323)),"-",SUMIFS(INDEX('Model Participation Data'!$N$8:$DX$57,0,MATCH(CONCATENATE($J1323,M$6),'Model Participation Data'!$N$6:$DX$6,0)),'Model Participation Data'!$B$8:$B$57,$C1323,'Model Participation Data'!$C$8:$C$57,$D1323))</f>
        <v>0</v>
      </c>
      <c r="N1323" s="254">
        <f>IF(ISNA(SUMIFS(INDEX('Model Participation Data'!$N$8:$DX$57,0,MATCH(CONCATENATE($J1323,N$6),'Model Participation Data'!$N$6:$DX$6,0)),'Model Participation Data'!$B$8:$B$57,$C1323,'Model Participation Data'!$C$8:$C$57,$D1323)),"-",SUMIFS(INDEX('Model Participation Data'!$N$8:$DX$57,0,MATCH(CONCATENATE($J1323,N$6),'Model Participation Data'!$N$6:$DX$6,0)),'Model Participation Data'!$B$8:$B$57,$C1323,'Model Participation Data'!$C$8:$C$57,$D1323))</f>
        <v>0</v>
      </c>
      <c r="O1323" s="154">
        <f>IF(ISNA(SUMIFS(INDEX('Model Participation Data'!$N$8:$DX$57,0,MATCH(CONCATENATE($J1323,O$6),'Model Participation Data'!$N$6:$DX$6,0)),'Model Participation Data'!$B$8:$B$57,$C1323,'Model Participation Data'!$C$8:$C$57,$D1323)),"-",SUMIFS(INDEX('Model Participation Data'!$N$8:$DX$57,0,MATCH(CONCATENATE($J1323,O$6),'Model Participation Data'!$N$6:$DX$6,0)),'Model Participation Data'!$B$8:$B$57,$C1323,'Model Participation Data'!$C$8:$C$57,$D1323))</f>
        <v>0</v>
      </c>
    </row>
    <row r="1324" spans="2:15" x14ac:dyDescent="0.35">
      <c r="B1324" s="37" t="s">
        <v>80</v>
      </c>
      <c r="C1324" s="38" t="str">
        <f>IF(ISBLANK('Model Participation Data'!$B$60),"-",'Model Participation Data'!$B$60)</f>
        <v>-</v>
      </c>
      <c r="D1324" s="38" t="str">
        <f>IF(ISBLANK('Model Participation Data'!$C$60),"-",'Model Participation Data'!$C$60)</f>
        <v>-</v>
      </c>
      <c r="E1324" s="38" t="str">
        <f>IF(ISBLANK('Model Participation Data'!$D$60),"-",'Model Participation Data'!$D$60)</f>
        <v>-</v>
      </c>
      <c r="F1324" s="38" t="str">
        <f>IF(ISBLANK('Model Participation Data'!$E$60),"-",'Model Participation Data'!$E$60)</f>
        <v>-</v>
      </c>
      <c r="G1324" s="151" t="str">
        <f>IF(ISBLANK('Model Participation Data'!$F$60),"-",'Model Participation Data'!$F$60)</f>
        <v>-</v>
      </c>
      <c r="H1324" s="253">
        <v>3</v>
      </c>
      <c r="I1324" s="253">
        <v>5</v>
      </c>
      <c r="J1324" s="150" t="str">
        <f t="shared" si="67"/>
        <v>35</v>
      </c>
      <c r="K1324" s="38" t="str">
        <f>IF(ISBLANK('Model Participation Data'!$L$60),"-",'Model Participation Data'!$L$60)</f>
        <v>-</v>
      </c>
      <c r="L1324" s="39" t="str">
        <f>IF(ISBLANK('Model Participation Data'!$M$60),"-",'Model Participation Data'!$M$60)</f>
        <v>-</v>
      </c>
      <c r="M1324" s="254">
        <f>IF(ISNA(SUMIFS(INDEX('Model Participation Data'!$N$8:$DX$57,0,MATCH(CONCATENATE($J1324,M$6),'Model Participation Data'!$N$6:$DX$6,0)),'Model Participation Data'!$B$8:$B$57,$C1324,'Model Participation Data'!$C$8:$C$57,$D1324)),"-",SUMIFS(INDEX('Model Participation Data'!$N$8:$DX$57,0,MATCH(CONCATENATE($J1324,M$6),'Model Participation Data'!$N$6:$DX$6,0)),'Model Participation Data'!$B$8:$B$57,$C1324,'Model Participation Data'!$C$8:$C$57,$D1324))</f>
        <v>0</v>
      </c>
      <c r="N1324" s="254">
        <f>IF(ISNA(SUMIFS(INDEX('Model Participation Data'!$N$8:$DX$57,0,MATCH(CONCATENATE($J1324,N$6),'Model Participation Data'!$N$6:$DX$6,0)),'Model Participation Data'!$B$8:$B$57,$C1324,'Model Participation Data'!$C$8:$C$57,$D1324)),"-",SUMIFS(INDEX('Model Participation Data'!$N$8:$DX$57,0,MATCH(CONCATENATE($J1324,N$6),'Model Participation Data'!$N$6:$DX$6,0)),'Model Participation Data'!$B$8:$B$57,$C1324,'Model Participation Data'!$C$8:$C$57,$D1324))</f>
        <v>0</v>
      </c>
      <c r="O1324" s="154">
        <f>IF(ISNA(SUMIFS(INDEX('Model Participation Data'!$N$8:$DX$57,0,MATCH(CONCATENATE($J1324,O$6),'Model Participation Data'!$N$6:$DX$6,0)),'Model Participation Data'!$B$8:$B$57,$C1324,'Model Participation Data'!$C$8:$C$57,$D1324)),"-",SUMIFS(INDEX('Model Participation Data'!$N$8:$DX$57,0,MATCH(CONCATENATE($J1324,O$6),'Model Participation Data'!$N$6:$DX$6,0)),'Model Participation Data'!$B$8:$B$57,$C1324,'Model Participation Data'!$C$8:$C$57,$D1324))</f>
        <v>0</v>
      </c>
    </row>
    <row r="1325" spans="2:15" x14ac:dyDescent="0.35">
      <c r="B1325" s="37" t="s">
        <v>80</v>
      </c>
      <c r="C1325" s="38" t="str">
        <f>IF(ISBLANK('Model Participation Data'!$B$60),"-",'Model Participation Data'!$B$60)</f>
        <v>-</v>
      </c>
      <c r="D1325" s="38" t="str">
        <f>IF(ISBLANK('Model Participation Data'!$C$60),"-",'Model Participation Data'!$C$60)</f>
        <v>-</v>
      </c>
      <c r="E1325" s="38" t="str">
        <f>IF(ISBLANK('Model Participation Data'!$D$60),"-",'Model Participation Data'!$D$60)</f>
        <v>-</v>
      </c>
      <c r="F1325" s="38" t="str">
        <f>IF(ISBLANK('Model Participation Data'!$E$60),"-",'Model Participation Data'!$E$60)</f>
        <v>-</v>
      </c>
      <c r="G1325" s="151" t="str">
        <f>IF(ISBLANK('Model Participation Data'!$F$60),"-",'Model Participation Data'!$F$60)</f>
        <v>-</v>
      </c>
      <c r="H1325" s="253">
        <v>3</v>
      </c>
      <c r="I1325" s="253" t="s">
        <v>65</v>
      </c>
      <c r="J1325" s="150" t="str">
        <f t="shared" si="67"/>
        <v>3Goal</v>
      </c>
      <c r="K1325" s="38" t="str">
        <f>IF(ISBLANK('Model Participation Data'!$L$60),"-",'Model Participation Data'!$L$60)</f>
        <v>-</v>
      </c>
      <c r="L1325" s="39" t="str">
        <f>IF(ISBLANK('Model Participation Data'!$M$60),"-",'Model Participation Data'!$M$60)</f>
        <v>-</v>
      </c>
      <c r="M1325" s="254" t="str">
        <f>IF(ISNA(SUMIFS(INDEX('Model Participation Data'!$N$8:$DX$57,0,MATCH(CONCATENATE($J1325,M$6),'Model Participation Data'!$N$6:$DX$6,0)),'Model Participation Data'!$B$8:$B$57,$C1325,'Model Participation Data'!$C$8:$C$57,$D1325)),"-",SUMIFS(INDEX('Model Participation Data'!$N$8:$DX$57,0,MATCH(CONCATENATE($J1325,M$6),'Model Participation Data'!$N$6:$DX$6,0)),'Model Participation Data'!$B$8:$B$57,$C1325,'Model Participation Data'!$C$8:$C$57,$D1325))</f>
        <v>-</v>
      </c>
      <c r="N1325" s="254" t="str">
        <f>IF(ISNA(SUMIFS(INDEX('Model Participation Data'!$N$8:$DX$57,0,MATCH(CONCATENATE($J1325,N$6),'Model Participation Data'!$N$6:$DX$6,0)),'Model Participation Data'!$B$8:$B$57,$C1325,'Model Participation Data'!$C$8:$C$57,$D1325)),"-",SUMIFS(INDEX('Model Participation Data'!$N$8:$DX$57,0,MATCH(CONCATENATE($J1325,N$6),'Model Participation Data'!$N$6:$DX$6,0)),'Model Participation Data'!$B$8:$B$57,$C1325,'Model Participation Data'!$C$8:$C$57,$D1325))</f>
        <v>-</v>
      </c>
      <c r="O1325" s="154">
        <f>IF(ISNA(SUMIFS(INDEX('Model Participation Data'!$N$8:$DX$57,0,MATCH(CONCATENATE($J1325,O$6),'Model Participation Data'!$N$6:$DX$6,0)),'Model Participation Data'!$B$8:$B$57,$C1325,'Model Participation Data'!$C$8:$C$57,$D1325)),"-",SUMIFS(INDEX('Model Participation Data'!$N$8:$DX$57,0,MATCH(CONCATENATE($J1325,O$6),'Model Participation Data'!$N$6:$DX$6,0)),'Model Participation Data'!$B$8:$B$57,$C1325,'Model Participation Data'!$C$8:$C$57,$D1325))</f>
        <v>0</v>
      </c>
    </row>
    <row r="1326" spans="2:15" x14ac:dyDescent="0.35">
      <c r="B1326" s="37" t="s">
        <v>80</v>
      </c>
      <c r="C1326" s="38" t="str">
        <f>IF(ISBLANK('Model Participation Data'!$B$60),"-",'Model Participation Data'!$B$60)</f>
        <v>-</v>
      </c>
      <c r="D1326" s="38" t="str">
        <f>IF(ISBLANK('Model Participation Data'!$C$60),"-",'Model Participation Data'!$C$60)</f>
        <v>-</v>
      </c>
      <c r="E1326" s="38" t="str">
        <f>IF(ISBLANK('Model Participation Data'!$D$60),"-",'Model Participation Data'!$D$60)</f>
        <v>-</v>
      </c>
      <c r="F1326" s="38" t="str">
        <f>IF(ISBLANK('Model Participation Data'!$E$60),"-",'Model Participation Data'!$E$60)</f>
        <v>-</v>
      </c>
      <c r="G1326" s="151" t="str">
        <f>IF(ISBLANK('Model Participation Data'!$F$60),"-",'Model Participation Data'!$F$60)</f>
        <v>-</v>
      </c>
      <c r="H1326" s="253">
        <v>4</v>
      </c>
      <c r="I1326" s="253">
        <v>1</v>
      </c>
      <c r="J1326" s="150" t="str">
        <f t="shared" si="67"/>
        <v>41</v>
      </c>
      <c r="K1326" s="38" t="str">
        <f>IF(ISBLANK('Model Participation Data'!$L$60),"-",'Model Participation Data'!$L$60)</f>
        <v>-</v>
      </c>
      <c r="L1326" s="39" t="str">
        <f>IF(ISBLANK('Model Participation Data'!$M$60),"-",'Model Participation Data'!$M$60)</f>
        <v>-</v>
      </c>
      <c r="M1326" s="254">
        <f>IF(ISNA(SUMIFS(INDEX('Model Participation Data'!$N$8:$DX$57,0,MATCH(CONCATENATE($J1326,M$6),'Model Participation Data'!$N$6:$DX$6,0)),'Model Participation Data'!$B$8:$B$57,$C1326,'Model Participation Data'!$C$8:$C$57,$D1326)),"-",SUMIFS(INDEX('Model Participation Data'!$N$8:$DX$57,0,MATCH(CONCATENATE($J1326,M$6),'Model Participation Data'!$N$6:$DX$6,0)),'Model Participation Data'!$B$8:$B$57,$C1326,'Model Participation Data'!$C$8:$C$57,$D1326))</f>
        <v>0</v>
      </c>
      <c r="N1326" s="254">
        <f>IF(ISNA(SUMIFS(INDEX('Model Participation Data'!$N$8:$DX$57,0,MATCH(CONCATENATE($J1326,N$6),'Model Participation Data'!$N$6:$DX$6,0)),'Model Participation Data'!$B$8:$B$57,$C1326,'Model Participation Data'!$C$8:$C$57,$D1326)),"-",SUMIFS(INDEX('Model Participation Data'!$N$8:$DX$57,0,MATCH(CONCATENATE($J1326,N$6),'Model Participation Data'!$N$6:$DX$6,0)),'Model Participation Data'!$B$8:$B$57,$C1326,'Model Participation Data'!$C$8:$C$57,$D1326))</f>
        <v>0</v>
      </c>
      <c r="O1326" s="154">
        <f>IF(ISNA(SUMIFS(INDEX('Model Participation Data'!$N$8:$DX$57,0,MATCH(CONCATENATE($J1326,O$6),'Model Participation Data'!$N$6:$DX$6,0)),'Model Participation Data'!$B$8:$B$57,$C1326,'Model Participation Data'!$C$8:$C$57,$D1326)),"-",SUMIFS(INDEX('Model Participation Data'!$N$8:$DX$57,0,MATCH(CONCATENATE($J1326,O$6),'Model Participation Data'!$N$6:$DX$6,0)),'Model Participation Data'!$B$8:$B$57,$C1326,'Model Participation Data'!$C$8:$C$57,$D1326))</f>
        <v>0</v>
      </c>
    </row>
    <row r="1327" spans="2:15" x14ac:dyDescent="0.35">
      <c r="B1327" s="37" t="s">
        <v>80</v>
      </c>
      <c r="C1327" s="38" t="str">
        <f>IF(ISBLANK('Model Participation Data'!$B$60),"-",'Model Participation Data'!$B$60)</f>
        <v>-</v>
      </c>
      <c r="D1327" s="38" t="str">
        <f>IF(ISBLANK('Model Participation Data'!$C$60),"-",'Model Participation Data'!$C$60)</f>
        <v>-</v>
      </c>
      <c r="E1327" s="38" t="str">
        <f>IF(ISBLANK('Model Participation Data'!$D$60),"-",'Model Participation Data'!$D$60)</f>
        <v>-</v>
      </c>
      <c r="F1327" s="38" t="str">
        <f>IF(ISBLANK('Model Participation Data'!$E$60),"-",'Model Participation Data'!$E$60)</f>
        <v>-</v>
      </c>
      <c r="G1327" s="151" t="str">
        <f>IF(ISBLANK('Model Participation Data'!$F$60),"-",'Model Participation Data'!$F$60)</f>
        <v>-</v>
      </c>
      <c r="H1327" s="253">
        <v>4</v>
      </c>
      <c r="I1327" s="253">
        <v>2</v>
      </c>
      <c r="J1327" s="150" t="str">
        <f t="shared" si="67"/>
        <v>42</v>
      </c>
      <c r="K1327" s="38" t="str">
        <f>IF(ISBLANK('Model Participation Data'!$L$60),"-",'Model Participation Data'!$L$60)</f>
        <v>-</v>
      </c>
      <c r="L1327" s="39" t="str">
        <f>IF(ISBLANK('Model Participation Data'!$M$60),"-",'Model Participation Data'!$M$60)</f>
        <v>-</v>
      </c>
      <c r="M1327" s="254">
        <f>IF(ISNA(SUMIFS(INDEX('Model Participation Data'!$N$8:$DX$57,0,MATCH(CONCATENATE($J1327,M$6),'Model Participation Data'!$N$6:$DX$6,0)),'Model Participation Data'!$B$8:$B$57,$C1327,'Model Participation Data'!$C$8:$C$57,$D1327)),"-",SUMIFS(INDEX('Model Participation Data'!$N$8:$DX$57,0,MATCH(CONCATENATE($J1327,M$6),'Model Participation Data'!$N$6:$DX$6,0)),'Model Participation Data'!$B$8:$B$57,$C1327,'Model Participation Data'!$C$8:$C$57,$D1327))</f>
        <v>0</v>
      </c>
      <c r="N1327" s="254">
        <f>IF(ISNA(SUMIFS(INDEX('Model Participation Data'!$N$8:$DX$57,0,MATCH(CONCATENATE($J1327,N$6),'Model Participation Data'!$N$6:$DX$6,0)),'Model Participation Data'!$B$8:$B$57,$C1327,'Model Participation Data'!$C$8:$C$57,$D1327)),"-",SUMIFS(INDEX('Model Participation Data'!$N$8:$DX$57,0,MATCH(CONCATENATE($J1327,N$6),'Model Participation Data'!$N$6:$DX$6,0)),'Model Participation Data'!$B$8:$B$57,$C1327,'Model Participation Data'!$C$8:$C$57,$D1327))</f>
        <v>0</v>
      </c>
      <c r="O1327" s="154">
        <f>IF(ISNA(SUMIFS(INDEX('Model Participation Data'!$N$8:$DX$57,0,MATCH(CONCATENATE($J1327,O$6),'Model Participation Data'!$N$6:$DX$6,0)),'Model Participation Data'!$B$8:$B$57,$C1327,'Model Participation Data'!$C$8:$C$57,$D1327)),"-",SUMIFS(INDEX('Model Participation Data'!$N$8:$DX$57,0,MATCH(CONCATENATE($J1327,O$6),'Model Participation Data'!$N$6:$DX$6,0)),'Model Participation Data'!$B$8:$B$57,$C1327,'Model Participation Data'!$C$8:$C$57,$D1327))</f>
        <v>0</v>
      </c>
    </row>
    <row r="1328" spans="2:15" x14ac:dyDescent="0.35">
      <c r="B1328" s="37" t="s">
        <v>80</v>
      </c>
      <c r="C1328" s="38" t="str">
        <f>IF(ISBLANK('Model Participation Data'!$B$60),"-",'Model Participation Data'!$B$60)</f>
        <v>-</v>
      </c>
      <c r="D1328" s="38" t="str">
        <f>IF(ISBLANK('Model Participation Data'!$C$60),"-",'Model Participation Data'!$C$60)</f>
        <v>-</v>
      </c>
      <c r="E1328" s="38" t="str">
        <f>IF(ISBLANK('Model Participation Data'!$D$60),"-",'Model Participation Data'!$D$60)</f>
        <v>-</v>
      </c>
      <c r="F1328" s="38" t="str">
        <f>IF(ISBLANK('Model Participation Data'!$E$60),"-",'Model Participation Data'!$E$60)</f>
        <v>-</v>
      </c>
      <c r="G1328" s="151" t="str">
        <f>IF(ISBLANK('Model Participation Data'!$F$60),"-",'Model Participation Data'!$F$60)</f>
        <v>-</v>
      </c>
      <c r="H1328" s="253">
        <v>4</v>
      </c>
      <c r="I1328" s="253">
        <v>3</v>
      </c>
      <c r="J1328" s="150" t="str">
        <f t="shared" si="67"/>
        <v>43</v>
      </c>
      <c r="K1328" s="38" t="str">
        <f>IF(ISBLANK('Model Participation Data'!$L$60),"-",'Model Participation Data'!$L$60)</f>
        <v>-</v>
      </c>
      <c r="L1328" s="39" t="str">
        <f>IF(ISBLANK('Model Participation Data'!$M$60),"-",'Model Participation Data'!$M$60)</f>
        <v>-</v>
      </c>
      <c r="M1328" s="254">
        <f>IF(ISNA(SUMIFS(INDEX('Model Participation Data'!$N$8:$DX$57,0,MATCH(CONCATENATE($J1328,M$6),'Model Participation Data'!$N$6:$DX$6,0)),'Model Participation Data'!$B$8:$B$57,$C1328,'Model Participation Data'!$C$8:$C$57,$D1328)),"-",SUMIFS(INDEX('Model Participation Data'!$N$8:$DX$57,0,MATCH(CONCATENATE($J1328,M$6),'Model Participation Data'!$N$6:$DX$6,0)),'Model Participation Data'!$B$8:$B$57,$C1328,'Model Participation Data'!$C$8:$C$57,$D1328))</f>
        <v>0</v>
      </c>
      <c r="N1328" s="254">
        <f>IF(ISNA(SUMIFS(INDEX('Model Participation Data'!$N$8:$DX$57,0,MATCH(CONCATENATE($J1328,N$6),'Model Participation Data'!$N$6:$DX$6,0)),'Model Participation Data'!$B$8:$B$57,$C1328,'Model Participation Data'!$C$8:$C$57,$D1328)),"-",SUMIFS(INDEX('Model Participation Data'!$N$8:$DX$57,0,MATCH(CONCATENATE($J1328,N$6),'Model Participation Data'!$N$6:$DX$6,0)),'Model Participation Data'!$B$8:$B$57,$C1328,'Model Participation Data'!$C$8:$C$57,$D1328))</f>
        <v>0</v>
      </c>
      <c r="O1328" s="154">
        <f>IF(ISNA(SUMIFS(INDEX('Model Participation Data'!$N$8:$DX$57,0,MATCH(CONCATENATE($J1328,O$6),'Model Participation Data'!$N$6:$DX$6,0)),'Model Participation Data'!$B$8:$B$57,$C1328,'Model Participation Data'!$C$8:$C$57,$D1328)),"-",SUMIFS(INDEX('Model Participation Data'!$N$8:$DX$57,0,MATCH(CONCATENATE($J1328,O$6),'Model Participation Data'!$N$6:$DX$6,0)),'Model Participation Data'!$B$8:$B$57,$C1328,'Model Participation Data'!$C$8:$C$57,$D1328))</f>
        <v>0</v>
      </c>
    </row>
    <row r="1329" spans="2:15" x14ac:dyDescent="0.35">
      <c r="B1329" s="37" t="s">
        <v>80</v>
      </c>
      <c r="C1329" s="38" t="str">
        <f>IF(ISBLANK('Model Participation Data'!$B$60),"-",'Model Participation Data'!$B$60)</f>
        <v>-</v>
      </c>
      <c r="D1329" s="38" t="str">
        <f>IF(ISBLANK('Model Participation Data'!$C$60),"-",'Model Participation Data'!$C$60)</f>
        <v>-</v>
      </c>
      <c r="E1329" s="38" t="str">
        <f>IF(ISBLANK('Model Participation Data'!$D$60),"-",'Model Participation Data'!$D$60)</f>
        <v>-</v>
      </c>
      <c r="F1329" s="38" t="str">
        <f>IF(ISBLANK('Model Participation Data'!$E$60),"-",'Model Participation Data'!$E$60)</f>
        <v>-</v>
      </c>
      <c r="G1329" s="151" t="str">
        <f>IF(ISBLANK('Model Participation Data'!$F$60),"-",'Model Participation Data'!$F$60)</f>
        <v>-</v>
      </c>
      <c r="H1329" s="253">
        <v>4</v>
      </c>
      <c r="I1329" s="253">
        <v>4</v>
      </c>
      <c r="J1329" s="150" t="str">
        <f t="shared" si="67"/>
        <v>44</v>
      </c>
      <c r="K1329" s="38" t="str">
        <f>IF(ISBLANK('Model Participation Data'!$L$60),"-",'Model Participation Data'!$L$60)</f>
        <v>-</v>
      </c>
      <c r="L1329" s="39" t="str">
        <f>IF(ISBLANK('Model Participation Data'!$M$60),"-",'Model Participation Data'!$M$60)</f>
        <v>-</v>
      </c>
      <c r="M1329" s="254">
        <f>IF(ISNA(SUMIFS(INDEX('Model Participation Data'!$N$8:$DX$57,0,MATCH(CONCATENATE($J1329,M$6),'Model Participation Data'!$N$6:$DX$6,0)),'Model Participation Data'!$B$8:$B$57,$C1329,'Model Participation Data'!$C$8:$C$57,$D1329)),"-",SUMIFS(INDEX('Model Participation Data'!$N$8:$DX$57,0,MATCH(CONCATENATE($J1329,M$6),'Model Participation Data'!$N$6:$DX$6,0)),'Model Participation Data'!$B$8:$B$57,$C1329,'Model Participation Data'!$C$8:$C$57,$D1329))</f>
        <v>0</v>
      </c>
      <c r="N1329" s="254">
        <f>IF(ISNA(SUMIFS(INDEX('Model Participation Data'!$N$8:$DX$57,0,MATCH(CONCATENATE($J1329,N$6),'Model Participation Data'!$N$6:$DX$6,0)),'Model Participation Data'!$B$8:$B$57,$C1329,'Model Participation Data'!$C$8:$C$57,$D1329)),"-",SUMIFS(INDEX('Model Participation Data'!$N$8:$DX$57,0,MATCH(CONCATENATE($J1329,N$6),'Model Participation Data'!$N$6:$DX$6,0)),'Model Participation Data'!$B$8:$B$57,$C1329,'Model Participation Data'!$C$8:$C$57,$D1329))</f>
        <v>0</v>
      </c>
      <c r="O1329" s="154">
        <f>IF(ISNA(SUMIFS(INDEX('Model Participation Data'!$N$8:$DX$57,0,MATCH(CONCATENATE($J1329,O$6),'Model Participation Data'!$N$6:$DX$6,0)),'Model Participation Data'!$B$8:$B$57,$C1329,'Model Participation Data'!$C$8:$C$57,$D1329)),"-",SUMIFS(INDEX('Model Participation Data'!$N$8:$DX$57,0,MATCH(CONCATENATE($J1329,O$6),'Model Participation Data'!$N$6:$DX$6,0)),'Model Participation Data'!$B$8:$B$57,$C1329,'Model Participation Data'!$C$8:$C$57,$D1329))</f>
        <v>0</v>
      </c>
    </row>
    <row r="1330" spans="2:15" x14ac:dyDescent="0.35">
      <c r="B1330" s="37" t="s">
        <v>80</v>
      </c>
      <c r="C1330" s="38" t="str">
        <f>IF(ISBLANK('Model Participation Data'!$B$60),"-",'Model Participation Data'!$B$60)</f>
        <v>-</v>
      </c>
      <c r="D1330" s="38" t="str">
        <f>IF(ISBLANK('Model Participation Data'!$C$60),"-",'Model Participation Data'!$C$60)</f>
        <v>-</v>
      </c>
      <c r="E1330" s="38" t="str">
        <f>IF(ISBLANK('Model Participation Data'!$D$60),"-",'Model Participation Data'!$D$60)</f>
        <v>-</v>
      </c>
      <c r="F1330" s="38" t="str">
        <f>IF(ISBLANK('Model Participation Data'!$E$60),"-",'Model Participation Data'!$E$60)</f>
        <v>-</v>
      </c>
      <c r="G1330" s="151" t="str">
        <f>IF(ISBLANK('Model Participation Data'!$F$60),"-",'Model Participation Data'!$F$60)</f>
        <v>-</v>
      </c>
      <c r="H1330" s="253">
        <v>4</v>
      </c>
      <c r="I1330" s="253">
        <v>5</v>
      </c>
      <c r="J1330" s="150" t="str">
        <f t="shared" si="67"/>
        <v>45</v>
      </c>
      <c r="K1330" s="38" t="str">
        <f>IF(ISBLANK('Model Participation Data'!$L$60),"-",'Model Participation Data'!$L$60)</f>
        <v>-</v>
      </c>
      <c r="L1330" s="39" t="str">
        <f>IF(ISBLANK('Model Participation Data'!$M$60),"-",'Model Participation Data'!$M$60)</f>
        <v>-</v>
      </c>
      <c r="M1330" s="254">
        <f>IF(ISNA(SUMIFS(INDEX('Model Participation Data'!$N$8:$DX$57,0,MATCH(CONCATENATE($J1330,M$6),'Model Participation Data'!$N$6:$DX$6,0)),'Model Participation Data'!$B$8:$B$57,$C1330,'Model Participation Data'!$C$8:$C$57,$D1330)),"-",SUMIFS(INDEX('Model Participation Data'!$N$8:$DX$57,0,MATCH(CONCATENATE($J1330,M$6),'Model Participation Data'!$N$6:$DX$6,0)),'Model Participation Data'!$B$8:$B$57,$C1330,'Model Participation Data'!$C$8:$C$57,$D1330))</f>
        <v>0</v>
      </c>
      <c r="N1330" s="254">
        <f>IF(ISNA(SUMIFS(INDEX('Model Participation Data'!$N$8:$DX$57,0,MATCH(CONCATENATE($J1330,N$6),'Model Participation Data'!$N$6:$DX$6,0)),'Model Participation Data'!$B$8:$B$57,$C1330,'Model Participation Data'!$C$8:$C$57,$D1330)),"-",SUMIFS(INDEX('Model Participation Data'!$N$8:$DX$57,0,MATCH(CONCATENATE($J1330,N$6),'Model Participation Data'!$N$6:$DX$6,0)),'Model Participation Data'!$B$8:$B$57,$C1330,'Model Participation Data'!$C$8:$C$57,$D1330))</f>
        <v>0</v>
      </c>
      <c r="O1330" s="154">
        <f>IF(ISNA(SUMIFS(INDEX('Model Participation Data'!$N$8:$DX$57,0,MATCH(CONCATENATE($J1330,O$6),'Model Participation Data'!$N$6:$DX$6,0)),'Model Participation Data'!$B$8:$B$57,$C1330,'Model Participation Data'!$C$8:$C$57,$D1330)),"-",SUMIFS(INDEX('Model Participation Data'!$N$8:$DX$57,0,MATCH(CONCATENATE($J1330,O$6),'Model Participation Data'!$N$6:$DX$6,0)),'Model Participation Data'!$B$8:$B$57,$C1330,'Model Participation Data'!$C$8:$C$57,$D1330))</f>
        <v>0</v>
      </c>
    </row>
    <row r="1331" spans="2:15" x14ac:dyDescent="0.35">
      <c r="B1331" s="37" t="s">
        <v>80</v>
      </c>
      <c r="C1331" s="38" t="str">
        <f>IF(ISBLANK('Model Participation Data'!$B$60),"-",'Model Participation Data'!$B$60)</f>
        <v>-</v>
      </c>
      <c r="D1331" s="38" t="str">
        <f>IF(ISBLANK('Model Participation Data'!$C$60),"-",'Model Participation Data'!$C$60)</f>
        <v>-</v>
      </c>
      <c r="E1331" s="38" t="str">
        <f>IF(ISBLANK('Model Participation Data'!$D$60),"-",'Model Participation Data'!$D$60)</f>
        <v>-</v>
      </c>
      <c r="F1331" s="38" t="str">
        <f>IF(ISBLANK('Model Participation Data'!$E$60),"-",'Model Participation Data'!$E$60)</f>
        <v>-</v>
      </c>
      <c r="G1331" s="151" t="str">
        <f>IF(ISBLANK('Model Participation Data'!$F$60),"-",'Model Participation Data'!$F$60)</f>
        <v>-</v>
      </c>
      <c r="H1331" s="253">
        <v>4</v>
      </c>
      <c r="I1331" s="253" t="s">
        <v>65</v>
      </c>
      <c r="J1331" s="150" t="str">
        <f t="shared" si="67"/>
        <v>4Goal</v>
      </c>
      <c r="K1331" s="38" t="str">
        <f>IF(ISBLANK('Model Participation Data'!$L$60),"-",'Model Participation Data'!$L$60)</f>
        <v>-</v>
      </c>
      <c r="L1331" s="39" t="str">
        <f>IF(ISBLANK('Model Participation Data'!$M$60),"-",'Model Participation Data'!$M$60)</f>
        <v>-</v>
      </c>
      <c r="M1331" s="254" t="str">
        <f>IF(ISNA(SUMIFS(INDEX('Model Participation Data'!$N$8:$DX$57,0,MATCH(CONCATENATE($J1331,M$6),'Model Participation Data'!$N$6:$DX$6,0)),'Model Participation Data'!$B$8:$B$57,$C1331,'Model Participation Data'!$C$8:$C$57,$D1331)),"-",SUMIFS(INDEX('Model Participation Data'!$N$8:$DX$57,0,MATCH(CONCATENATE($J1331,M$6),'Model Participation Data'!$N$6:$DX$6,0)),'Model Participation Data'!$B$8:$B$57,$C1331,'Model Participation Data'!$C$8:$C$57,$D1331))</f>
        <v>-</v>
      </c>
      <c r="N1331" s="254" t="str">
        <f>IF(ISNA(SUMIFS(INDEX('Model Participation Data'!$N$8:$DX$57,0,MATCH(CONCATENATE($J1331,N$6),'Model Participation Data'!$N$6:$DX$6,0)),'Model Participation Data'!$B$8:$B$57,$C1331,'Model Participation Data'!$C$8:$C$57,$D1331)),"-",SUMIFS(INDEX('Model Participation Data'!$N$8:$DX$57,0,MATCH(CONCATENATE($J1331,N$6),'Model Participation Data'!$N$6:$DX$6,0)),'Model Participation Data'!$B$8:$B$57,$C1331,'Model Participation Data'!$C$8:$C$57,$D1331))</f>
        <v>-</v>
      </c>
      <c r="O1331" s="154">
        <f>IF(ISNA(SUMIFS(INDEX('Model Participation Data'!$N$8:$DX$57,0,MATCH(CONCATENATE($J1331,O$6),'Model Participation Data'!$N$6:$DX$6,0)),'Model Participation Data'!$B$8:$B$57,$C1331,'Model Participation Data'!$C$8:$C$57,$D1331)),"-",SUMIFS(INDEX('Model Participation Data'!$N$8:$DX$57,0,MATCH(CONCATENATE($J1331,O$6),'Model Participation Data'!$N$6:$DX$6,0)),'Model Participation Data'!$B$8:$B$57,$C1331,'Model Participation Data'!$C$8:$C$57,$D1331))</f>
        <v>0</v>
      </c>
    </row>
    <row r="1332" spans="2:15" x14ac:dyDescent="0.35">
      <c r="B1332" s="37" t="s">
        <v>80</v>
      </c>
      <c r="C1332" s="38" t="str">
        <f>IF(ISBLANK('Model Participation Data'!$B$61),"-",'Model Participation Data'!$B$61)</f>
        <v>-</v>
      </c>
      <c r="D1332" s="38" t="str">
        <f>IF(ISBLANK('Model Participation Data'!$C$61),"-",'Model Participation Data'!$C$61)</f>
        <v>-</v>
      </c>
      <c r="E1332" s="38" t="str">
        <f>IF(ISBLANK('Model Participation Data'!$D$61),"-",'Model Participation Data'!$D$61)</f>
        <v>-</v>
      </c>
      <c r="F1332" s="38" t="str">
        <f>IF(ISBLANK('Model Participation Data'!$E$61),"-",'Model Participation Data'!$E$61)</f>
        <v>-</v>
      </c>
      <c r="G1332" s="151" t="str">
        <f>IF(ISBLANK('Model Participation Data'!$F$61),"-",'Model Participation Data'!$F$61)</f>
        <v>-</v>
      </c>
      <c r="H1332" s="253" t="s">
        <v>64</v>
      </c>
      <c r="I1332" s="253" t="s">
        <v>64</v>
      </c>
      <c r="J1332" s="150" t="str">
        <f t="shared" si="67"/>
        <v>BaselineBaseline</v>
      </c>
      <c r="K1332" s="38" t="str">
        <f>IF(ISBLANK('Model Participation Data'!$L$61),"-",'Model Participation Data'!$L$61)</f>
        <v>-</v>
      </c>
      <c r="L1332" s="39" t="str">
        <f>IF(ISBLANK('Model Participation Data'!$M$61),"-",'Model Participation Data'!$M$61)</f>
        <v>-</v>
      </c>
      <c r="M1332" s="254">
        <f>IF(ISNA(SUMIFS(INDEX('Model Participation Data'!$N$8:$DX$57,0,MATCH(CONCATENATE($J1332,M$6),'Model Participation Data'!$N$6:$DX$6,0)),'Model Participation Data'!$B$8:$B$57,$C1332,'Model Participation Data'!$C$8:$C$57,$D1332)),"-",SUMIFS(INDEX('Model Participation Data'!$N$8:$DX$57,0,MATCH(CONCATENATE($J1332,M$6),'Model Participation Data'!$N$6:$DX$6,0)),'Model Participation Data'!$B$8:$B$57,$C1332,'Model Participation Data'!$C$8:$C$57,$D1332))</f>
        <v>0</v>
      </c>
      <c r="N1332" s="254">
        <f>IF(ISNA(SUMIFS(INDEX('Model Participation Data'!$N$8:$DX$57,0,MATCH(CONCATENATE($J1332,N$6),'Model Participation Data'!$N$6:$DX$6,0)),'Model Participation Data'!$B$8:$B$57,$C1332,'Model Participation Data'!$C$8:$C$57,$D1332)),"-",SUMIFS(INDEX('Model Participation Data'!$N$8:$DX$57,0,MATCH(CONCATENATE($J1332,N$6),'Model Participation Data'!$N$6:$DX$6,0)),'Model Participation Data'!$B$8:$B$57,$C1332,'Model Participation Data'!$C$8:$C$57,$D1332))</f>
        <v>0</v>
      </c>
      <c r="O1332" s="154">
        <f>IF(ISNA(SUMIFS(INDEX('Model Participation Data'!$N$8:$DX$57,0,MATCH(CONCATENATE($J1332,O$6),'Model Participation Data'!$N$6:$DX$6,0)),'Model Participation Data'!$B$8:$B$57,$C1332,'Model Participation Data'!$C$8:$C$57,$D1332)),"-",SUMIFS(INDEX('Model Participation Data'!$N$8:$DX$57,0,MATCH(CONCATENATE($J1332,O$6),'Model Participation Data'!$N$6:$DX$6,0)),'Model Participation Data'!$B$8:$B$57,$C1332,'Model Participation Data'!$C$8:$C$57,$D1332))</f>
        <v>0</v>
      </c>
    </row>
    <row r="1333" spans="2:15" x14ac:dyDescent="0.35">
      <c r="B1333" s="37" t="s">
        <v>80</v>
      </c>
      <c r="C1333" s="38" t="str">
        <f>IF(ISBLANK('Model Participation Data'!$B$61),"-",'Model Participation Data'!$B$61)</f>
        <v>-</v>
      </c>
      <c r="D1333" s="38" t="str">
        <f>IF(ISBLANK('Model Participation Data'!$C$61),"-",'Model Participation Data'!$C$61)</f>
        <v>-</v>
      </c>
      <c r="E1333" s="38" t="str">
        <f>IF(ISBLANK('Model Participation Data'!$D$61),"-",'Model Participation Data'!$D$61)</f>
        <v>-</v>
      </c>
      <c r="F1333" s="38" t="str">
        <f>IF(ISBLANK('Model Participation Data'!$E$61),"-",'Model Participation Data'!$E$61)</f>
        <v>-</v>
      </c>
      <c r="G1333" s="151" t="str">
        <f>IF(ISBLANK('Model Participation Data'!$F$61),"-",'Model Participation Data'!$F$61)</f>
        <v>-</v>
      </c>
      <c r="H1333" s="253">
        <v>1</v>
      </c>
      <c r="I1333" s="253">
        <v>1</v>
      </c>
      <c r="J1333" s="150" t="str">
        <f t="shared" si="67"/>
        <v>11</v>
      </c>
      <c r="K1333" s="38" t="str">
        <f>IF(ISBLANK('Model Participation Data'!$L$61),"-",'Model Participation Data'!$L$61)</f>
        <v>-</v>
      </c>
      <c r="L1333" s="39" t="str">
        <f>IF(ISBLANK('Model Participation Data'!$M$61),"-",'Model Participation Data'!$M$61)</f>
        <v>-</v>
      </c>
      <c r="M1333" s="254">
        <f>IF(ISNA(SUMIFS(INDEX('Model Participation Data'!$N$8:$DX$57,0,MATCH(CONCATENATE($J1333,M$6),'Model Participation Data'!$N$6:$DX$6,0)),'Model Participation Data'!$B$8:$B$57,$C1333,'Model Participation Data'!$C$8:$C$57,$D1333)),"-",SUMIFS(INDEX('Model Participation Data'!$N$8:$DX$57,0,MATCH(CONCATENATE($J1333,M$6),'Model Participation Data'!$N$6:$DX$6,0)),'Model Participation Data'!$B$8:$B$57,$C1333,'Model Participation Data'!$C$8:$C$57,$D1333))</f>
        <v>0</v>
      </c>
      <c r="N1333" s="254">
        <f>IF(ISNA(SUMIFS(INDEX('Model Participation Data'!$N$8:$DX$57,0,MATCH(CONCATENATE($J1333,N$6),'Model Participation Data'!$N$6:$DX$6,0)),'Model Participation Data'!$B$8:$B$57,$C1333,'Model Participation Data'!$C$8:$C$57,$D1333)),"-",SUMIFS(INDEX('Model Participation Data'!$N$8:$DX$57,0,MATCH(CONCATENATE($J1333,N$6),'Model Participation Data'!$N$6:$DX$6,0)),'Model Participation Data'!$B$8:$B$57,$C1333,'Model Participation Data'!$C$8:$C$57,$D1333))</f>
        <v>0</v>
      </c>
      <c r="O1333" s="154">
        <f>IF(ISNA(SUMIFS(INDEX('Model Participation Data'!$N$8:$DX$57,0,MATCH(CONCATENATE($J1333,O$6),'Model Participation Data'!$N$6:$DX$6,0)),'Model Participation Data'!$B$8:$B$57,$C1333,'Model Participation Data'!$C$8:$C$57,$D1333)),"-",SUMIFS(INDEX('Model Participation Data'!$N$8:$DX$57,0,MATCH(CONCATENATE($J1333,O$6),'Model Participation Data'!$N$6:$DX$6,0)),'Model Participation Data'!$B$8:$B$57,$C1333,'Model Participation Data'!$C$8:$C$57,$D1333))</f>
        <v>0</v>
      </c>
    </row>
    <row r="1334" spans="2:15" x14ac:dyDescent="0.35">
      <c r="B1334" s="37" t="s">
        <v>80</v>
      </c>
      <c r="C1334" s="38" t="str">
        <f>IF(ISBLANK('Model Participation Data'!$B$61),"-",'Model Participation Data'!$B$61)</f>
        <v>-</v>
      </c>
      <c r="D1334" s="38" t="str">
        <f>IF(ISBLANK('Model Participation Data'!$C$61),"-",'Model Participation Data'!$C$61)</f>
        <v>-</v>
      </c>
      <c r="E1334" s="38" t="str">
        <f>IF(ISBLANK('Model Participation Data'!$D$61),"-",'Model Participation Data'!$D$61)</f>
        <v>-</v>
      </c>
      <c r="F1334" s="38" t="str">
        <f>IF(ISBLANK('Model Participation Data'!$E$61),"-",'Model Participation Data'!$E$61)</f>
        <v>-</v>
      </c>
      <c r="G1334" s="151" t="str">
        <f>IF(ISBLANK('Model Participation Data'!$F$61),"-",'Model Participation Data'!$F$61)</f>
        <v>-</v>
      </c>
      <c r="H1334" s="253">
        <v>1</v>
      </c>
      <c r="I1334" s="253">
        <v>2</v>
      </c>
      <c r="J1334" s="150" t="str">
        <f t="shared" si="67"/>
        <v>12</v>
      </c>
      <c r="K1334" s="38" t="str">
        <f>IF(ISBLANK('Model Participation Data'!$L$61),"-",'Model Participation Data'!$L$61)</f>
        <v>-</v>
      </c>
      <c r="L1334" s="39" t="str">
        <f>IF(ISBLANK('Model Participation Data'!$M$61),"-",'Model Participation Data'!$M$61)</f>
        <v>-</v>
      </c>
      <c r="M1334" s="254">
        <f>IF(ISNA(SUMIFS(INDEX('Model Participation Data'!$N$8:$DX$57,0,MATCH(CONCATENATE($J1334,M$6),'Model Participation Data'!$N$6:$DX$6,0)),'Model Participation Data'!$B$8:$B$57,$C1334,'Model Participation Data'!$C$8:$C$57,$D1334)),"-",SUMIFS(INDEX('Model Participation Data'!$N$8:$DX$57,0,MATCH(CONCATENATE($J1334,M$6),'Model Participation Data'!$N$6:$DX$6,0)),'Model Participation Data'!$B$8:$B$57,$C1334,'Model Participation Data'!$C$8:$C$57,$D1334))</f>
        <v>0</v>
      </c>
      <c r="N1334" s="254">
        <f>IF(ISNA(SUMIFS(INDEX('Model Participation Data'!$N$8:$DX$57,0,MATCH(CONCATENATE($J1334,N$6),'Model Participation Data'!$N$6:$DX$6,0)),'Model Participation Data'!$B$8:$B$57,$C1334,'Model Participation Data'!$C$8:$C$57,$D1334)),"-",SUMIFS(INDEX('Model Participation Data'!$N$8:$DX$57,0,MATCH(CONCATENATE($J1334,N$6),'Model Participation Data'!$N$6:$DX$6,0)),'Model Participation Data'!$B$8:$B$57,$C1334,'Model Participation Data'!$C$8:$C$57,$D1334))</f>
        <v>0</v>
      </c>
      <c r="O1334" s="154">
        <f>IF(ISNA(SUMIFS(INDEX('Model Participation Data'!$N$8:$DX$57,0,MATCH(CONCATENATE($J1334,O$6),'Model Participation Data'!$N$6:$DX$6,0)),'Model Participation Data'!$B$8:$B$57,$C1334,'Model Participation Data'!$C$8:$C$57,$D1334)),"-",SUMIFS(INDEX('Model Participation Data'!$N$8:$DX$57,0,MATCH(CONCATENATE($J1334,O$6),'Model Participation Data'!$N$6:$DX$6,0)),'Model Participation Data'!$B$8:$B$57,$C1334,'Model Participation Data'!$C$8:$C$57,$D1334))</f>
        <v>0</v>
      </c>
    </row>
    <row r="1335" spans="2:15" x14ac:dyDescent="0.35">
      <c r="B1335" s="37" t="s">
        <v>80</v>
      </c>
      <c r="C1335" s="38" t="str">
        <f>IF(ISBLANK('Model Participation Data'!$B$61),"-",'Model Participation Data'!$B$61)</f>
        <v>-</v>
      </c>
      <c r="D1335" s="38" t="str">
        <f>IF(ISBLANK('Model Participation Data'!$C$61),"-",'Model Participation Data'!$C$61)</f>
        <v>-</v>
      </c>
      <c r="E1335" s="38" t="str">
        <f>IF(ISBLANK('Model Participation Data'!$D$61),"-",'Model Participation Data'!$D$61)</f>
        <v>-</v>
      </c>
      <c r="F1335" s="38" t="str">
        <f>IF(ISBLANK('Model Participation Data'!$E$61),"-",'Model Participation Data'!$E$61)</f>
        <v>-</v>
      </c>
      <c r="G1335" s="151" t="str">
        <f>IF(ISBLANK('Model Participation Data'!$F$61),"-",'Model Participation Data'!$F$61)</f>
        <v>-</v>
      </c>
      <c r="H1335" s="253">
        <v>1</v>
      </c>
      <c r="I1335" s="253">
        <v>3</v>
      </c>
      <c r="J1335" s="150" t="str">
        <f t="shared" si="67"/>
        <v>13</v>
      </c>
      <c r="K1335" s="38" t="str">
        <f>IF(ISBLANK('Model Participation Data'!$L$61),"-",'Model Participation Data'!$L$61)</f>
        <v>-</v>
      </c>
      <c r="L1335" s="39" t="str">
        <f>IF(ISBLANK('Model Participation Data'!$M$61),"-",'Model Participation Data'!$M$61)</f>
        <v>-</v>
      </c>
      <c r="M1335" s="254">
        <f>IF(ISNA(SUMIFS(INDEX('Model Participation Data'!$N$8:$DX$57,0,MATCH(CONCATENATE($J1335,M$6),'Model Participation Data'!$N$6:$DX$6,0)),'Model Participation Data'!$B$8:$B$57,$C1335,'Model Participation Data'!$C$8:$C$57,$D1335)),"-",SUMIFS(INDEX('Model Participation Data'!$N$8:$DX$57,0,MATCH(CONCATENATE($J1335,M$6),'Model Participation Data'!$N$6:$DX$6,0)),'Model Participation Data'!$B$8:$B$57,$C1335,'Model Participation Data'!$C$8:$C$57,$D1335))</f>
        <v>0</v>
      </c>
      <c r="N1335" s="254">
        <f>IF(ISNA(SUMIFS(INDEX('Model Participation Data'!$N$8:$DX$57,0,MATCH(CONCATENATE($J1335,N$6),'Model Participation Data'!$N$6:$DX$6,0)),'Model Participation Data'!$B$8:$B$57,$C1335,'Model Participation Data'!$C$8:$C$57,$D1335)),"-",SUMIFS(INDEX('Model Participation Data'!$N$8:$DX$57,0,MATCH(CONCATENATE($J1335,N$6),'Model Participation Data'!$N$6:$DX$6,0)),'Model Participation Data'!$B$8:$B$57,$C1335,'Model Participation Data'!$C$8:$C$57,$D1335))</f>
        <v>0</v>
      </c>
      <c r="O1335" s="154">
        <f>IF(ISNA(SUMIFS(INDEX('Model Participation Data'!$N$8:$DX$57,0,MATCH(CONCATENATE($J1335,O$6),'Model Participation Data'!$N$6:$DX$6,0)),'Model Participation Data'!$B$8:$B$57,$C1335,'Model Participation Data'!$C$8:$C$57,$D1335)),"-",SUMIFS(INDEX('Model Participation Data'!$N$8:$DX$57,0,MATCH(CONCATENATE($J1335,O$6),'Model Participation Data'!$N$6:$DX$6,0)),'Model Participation Data'!$B$8:$B$57,$C1335,'Model Participation Data'!$C$8:$C$57,$D1335))</f>
        <v>0</v>
      </c>
    </row>
    <row r="1336" spans="2:15" x14ac:dyDescent="0.35">
      <c r="B1336" s="37" t="s">
        <v>80</v>
      </c>
      <c r="C1336" s="38" t="str">
        <f>IF(ISBLANK('Model Participation Data'!$B$61),"-",'Model Participation Data'!$B$61)</f>
        <v>-</v>
      </c>
      <c r="D1336" s="38" t="str">
        <f>IF(ISBLANK('Model Participation Data'!$C$61),"-",'Model Participation Data'!$C$61)</f>
        <v>-</v>
      </c>
      <c r="E1336" s="38" t="str">
        <f>IF(ISBLANK('Model Participation Data'!$D$61),"-",'Model Participation Data'!$D$61)</f>
        <v>-</v>
      </c>
      <c r="F1336" s="38" t="str">
        <f>IF(ISBLANK('Model Participation Data'!$E$61),"-",'Model Participation Data'!$E$61)</f>
        <v>-</v>
      </c>
      <c r="G1336" s="151" t="str">
        <f>IF(ISBLANK('Model Participation Data'!$F$61),"-",'Model Participation Data'!$F$61)</f>
        <v>-</v>
      </c>
      <c r="H1336" s="253">
        <v>1</v>
      </c>
      <c r="I1336" s="253">
        <v>4</v>
      </c>
      <c r="J1336" s="150" t="str">
        <f t="shared" si="67"/>
        <v>14</v>
      </c>
      <c r="K1336" s="38" t="str">
        <f>IF(ISBLANK('Model Participation Data'!$L$61),"-",'Model Participation Data'!$L$61)</f>
        <v>-</v>
      </c>
      <c r="L1336" s="39" t="str">
        <f>IF(ISBLANK('Model Participation Data'!$M$61),"-",'Model Participation Data'!$M$61)</f>
        <v>-</v>
      </c>
      <c r="M1336" s="254">
        <f>IF(ISNA(SUMIFS(INDEX('Model Participation Data'!$N$8:$DX$57,0,MATCH(CONCATENATE($J1336,M$6),'Model Participation Data'!$N$6:$DX$6,0)),'Model Participation Data'!$B$8:$B$57,$C1336,'Model Participation Data'!$C$8:$C$57,$D1336)),"-",SUMIFS(INDEX('Model Participation Data'!$N$8:$DX$57,0,MATCH(CONCATENATE($J1336,M$6),'Model Participation Data'!$N$6:$DX$6,0)),'Model Participation Data'!$B$8:$B$57,$C1336,'Model Participation Data'!$C$8:$C$57,$D1336))</f>
        <v>0</v>
      </c>
      <c r="N1336" s="254">
        <f>IF(ISNA(SUMIFS(INDEX('Model Participation Data'!$N$8:$DX$57,0,MATCH(CONCATENATE($J1336,N$6),'Model Participation Data'!$N$6:$DX$6,0)),'Model Participation Data'!$B$8:$B$57,$C1336,'Model Participation Data'!$C$8:$C$57,$D1336)),"-",SUMIFS(INDEX('Model Participation Data'!$N$8:$DX$57,0,MATCH(CONCATENATE($J1336,N$6),'Model Participation Data'!$N$6:$DX$6,0)),'Model Participation Data'!$B$8:$B$57,$C1336,'Model Participation Data'!$C$8:$C$57,$D1336))</f>
        <v>0</v>
      </c>
      <c r="O1336" s="154">
        <f>IF(ISNA(SUMIFS(INDEX('Model Participation Data'!$N$8:$DX$57,0,MATCH(CONCATENATE($J1336,O$6),'Model Participation Data'!$N$6:$DX$6,0)),'Model Participation Data'!$B$8:$B$57,$C1336,'Model Participation Data'!$C$8:$C$57,$D1336)),"-",SUMIFS(INDEX('Model Participation Data'!$N$8:$DX$57,0,MATCH(CONCATENATE($J1336,O$6),'Model Participation Data'!$N$6:$DX$6,0)),'Model Participation Data'!$B$8:$B$57,$C1336,'Model Participation Data'!$C$8:$C$57,$D1336))</f>
        <v>0</v>
      </c>
    </row>
    <row r="1337" spans="2:15" x14ac:dyDescent="0.35">
      <c r="B1337" s="37" t="s">
        <v>80</v>
      </c>
      <c r="C1337" s="38" t="str">
        <f>IF(ISBLANK('Model Participation Data'!$B$61),"-",'Model Participation Data'!$B$61)</f>
        <v>-</v>
      </c>
      <c r="D1337" s="38" t="str">
        <f>IF(ISBLANK('Model Participation Data'!$C$61),"-",'Model Participation Data'!$C$61)</f>
        <v>-</v>
      </c>
      <c r="E1337" s="38" t="str">
        <f>IF(ISBLANK('Model Participation Data'!$D$61),"-",'Model Participation Data'!$D$61)</f>
        <v>-</v>
      </c>
      <c r="F1337" s="38" t="str">
        <f>IF(ISBLANK('Model Participation Data'!$E$61),"-",'Model Participation Data'!$E$61)</f>
        <v>-</v>
      </c>
      <c r="G1337" s="151" t="str">
        <f>IF(ISBLANK('Model Participation Data'!$F$61),"-",'Model Participation Data'!$F$61)</f>
        <v>-</v>
      </c>
      <c r="H1337" s="253">
        <v>1</v>
      </c>
      <c r="I1337" s="253">
        <v>5</v>
      </c>
      <c r="J1337" s="150" t="str">
        <f t="shared" si="67"/>
        <v>15</v>
      </c>
      <c r="K1337" s="38" t="str">
        <f>IF(ISBLANK('Model Participation Data'!$L$61),"-",'Model Participation Data'!$L$61)</f>
        <v>-</v>
      </c>
      <c r="L1337" s="39" t="str">
        <f>IF(ISBLANK('Model Participation Data'!$M$61),"-",'Model Participation Data'!$M$61)</f>
        <v>-</v>
      </c>
      <c r="M1337" s="254">
        <f>IF(ISNA(SUMIFS(INDEX('Model Participation Data'!$N$8:$DX$57,0,MATCH(CONCATENATE($J1337,M$6),'Model Participation Data'!$N$6:$DX$6,0)),'Model Participation Data'!$B$8:$B$57,$C1337,'Model Participation Data'!$C$8:$C$57,$D1337)),"-",SUMIFS(INDEX('Model Participation Data'!$N$8:$DX$57,0,MATCH(CONCATENATE($J1337,M$6),'Model Participation Data'!$N$6:$DX$6,0)),'Model Participation Data'!$B$8:$B$57,$C1337,'Model Participation Data'!$C$8:$C$57,$D1337))</f>
        <v>0</v>
      </c>
      <c r="N1337" s="254">
        <f>IF(ISNA(SUMIFS(INDEX('Model Participation Data'!$N$8:$DX$57,0,MATCH(CONCATENATE($J1337,N$6),'Model Participation Data'!$N$6:$DX$6,0)),'Model Participation Data'!$B$8:$B$57,$C1337,'Model Participation Data'!$C$8:$C$57,$D1337)),"-",SUMIFS(INDEX('Model Participation Data'!$N$8:$DX$57,0,MATCH(CONCATENATE($J1337,N$6),'Model Participation Data'!$N$6:$DX$6,0)),'Model Participation Data'!$B$8:$B$57,$C1337,'Model Participation Data'!$C$8:$C$57,$D1337))</f>
        <v>0</v>
      </c>
      <c r="O1337" s="154">
        <f>IF(ISNA(SUMIFS(INDEX('Model Participation Data'!$N$8:$DX$57,0,MATCH(CONCATENATE($J1337,O$6),'Model Participation Data'!$N$6:$DX$6,0)),'Model Participation Data'!$B$8:$B$57,$C1337,'Model Participation Data'!$C$8:$C$57,$D1337)),"-",SUMIFS(INDEX('Model Participation Data'!$N$8:$DX$57,0,MATCH(CONCATENATE($J1337,O$6),'Model Participation Data'!$N$6:$DX$6,0)),'Model Participation Data'!$B$8:$B$57,$C1337,'Model Participation Data'!$C$8:$C$57,$D1337))</f>
        <v>0</v>
      </c>
    </row>
    <row r="1338" spans="2:15" x14ac:dyDescent="0.35">
      <c r="B1338" s="37" t="s">
        <v>80</v>
      </c>
      <c r="C1338" s="38" t="str">
        <f>IF(ISBLANK('Model Participation Data'!$B$61),"-",'Model Participation Data'!$B$61)</f>
        <v>-</v>
      </c>
      <c r="D1338" s="38" t="str">
        <f>IF(ISBLANK('Model Participation Data'!$C$61),"-",'Model Participation Data'!$C$61)</f>
        <v>-</v>
      </c>
      <c r="E1338" s="38" t="str">
        <f>IF(ISBLANK('Model Participation Data'!$D$61),"-",'Model Participation Data'!$D$61)</f>
        <v>-</v>
      </c>
      <c r="F1338" s="38" t="str">
        <f>IF(ISBLANK('Model Participation Data'!$E$61),"-",'Model Participation Data'!$E$61)</f>
        <v>-</v>
      </c>
      <c r="G1338" s="151" t="str">
        <f>IF(ISBLANK('Model Participation Data'!$F$61),"-",'Model Participation Data'!$F$61)</f>
        <v>-</v>
      </c>
      <c r="H1338" s="253">
        <v>1</v>
      </c>
      <c r="I1338" s="253" t="s">
        <v>65</v>
      </c>
      <c r="J1338" s="150" t="str">
        <f t="shared" si="67"/>
        <v>1Goal</v>
      </c>
      <c r="K1338" s="38" t="str">
        <f>IF(ISBLANK('Model Participation Data'!$L$61),"-",'Model Participation Data'!$L$61)</f>
        <v>-</v>
      </c>
      <c r="L1338" s="39" t="str">
        <f>IF(ISBLANK('Model Participation Data'!$M$61),"-",'Model Participation Data'!$M$61)</f>
        <v>-</v>
      </c>
      <c r="M1338" s="254" t="str">
        <f>IF(ISNA(SUMIFS(INDEX('Model Participation Data'!$N$8:$DX$57,0,MATCH(CONCATENATE($J1338,M$6),'Model Participation Data'!$N$6:$DX$6,0)),'Model Participation Data'!$B$8:$B$57,$C1338,'Model Participation Data'!$C$8:$C$57,$D1338)),"-",SUMIFS(INDEX('Model Participation Data'!$N$8:$DX$57,0,MATCH(CONCATENATE($J1338,M$6),'Model Participation Data'!$N$6:$DX$6,0)),'Model Participation Data'!$B$8:$B$57,$C1338,'Model Participation Data'!$C$8:$C$57,$D1338))</f>
        <v>-</v>
      </c>
      <c r="N1338" s="254" t="str">
        <f>IF(ISNA(SUMIFS(INDEX('Model Participation Data'!$N$8:$DX$57,0,MATCH(CONCATENATE($J1338,N$6),'Model Participation Data'!$N$6:$DX$6,0)),'Model Participation Data'!$B$8:$B$57,$C1338,'Model Participation Data'!$C$8:$C$57,$D1338)),"-",SUMIFS(INDEX('Model Participation Data'!$N$8:$DX$57,0,MATCH(CONCATENATE($J1338,N$6),'Model Participation Data'!$N$6:$DX$6,0)),'Model Participation Data'!$B$8:$B$57,$C1338,'Model Participation Data'!$C$8:$C$57,$D1338))</f>
        <v>-</v>
      </c>
      <c r="O1338" s="154">
        <f>IF(ISNA(SUMIFS(INDEX('Model Participation Data'!$N$8:$DX$57,0,MATCH(CONCATENATE($J1338,O$6),'Model Participation Data'!$N$6:$DX$6,0)),'Model Participation Data'!$B$8:$B$57,$C1338,'Model Participation Data'!$C$8:$C$57,$D1338)),"-",SUMIFS(INDEX('Model Participation Data'!$N$8:$DX$57,0,MATCH(CONCATENATE($J1338,O$6),'Model Participation Data'!$N$6:$DX$6,0)),'Model Participation Data'!$B$8:$B$57,$C1338,'Model Participation Data'!$C$8:$C$57,$D1338))</f>
        <v>0</v>
      </c>
    </row>
    <row r="1339" spans="2:15" x14ac:dyDescent="0.35">
      <c r="B1339" s="37" t="s">
        <v>80</v>
      </c>
      <c r="C1339" s="38" t="str">
        <f>IF(ISBLANK('Model Participation Data'!$B$61),"-",'Model Participation Data'!$B$61)</f>
        <v>-</v>
      </c>
      <c r="D1339" s="38" t="str">
        <f>IF(ISBLANK('Model Participation Data'!$C$61),"-",'Model Participation Data'!$C$61)</f>
        <v>-</v>
      </c>
      <c r="E1339" s="38" t="str">
        <f>IF(ISBLANK('Model Participation Data'!$D$61),"-",'Model Participation Data'!$D$61)</f>
        <v>-</v>
      </c>
      <c r="F1339" s="38" t="str">
        <f>IF(ISBLANK('Model Participation Data'!$E$61),"-",'Model Participation Data'!$E$61)</f>
        <v>-</v>
      </c>
      <c r="G1339" s="151" t="str">
        <f>IF(ISBLANK('Model Participation Data'!$F$61),"-",'Model Participation Data'!$F$61)</f>
        <v>-</v>
      </c>
      <c r="H1339" s="253">
        <v>2</v>
      </c>
      <c r="I1339" s="253">
        <v>1</v>
      </c>
      <c r="J1339" s="150" t="str">
        <f t="shared" si="67"/>
        <v>21</v>
      </c>
      <c r="K1339" s="38" t="str">
        <f>IF(ISBLANK('Model Participation Data'!$L$61),"-",'Model Participation Data'!$L$61)</f>
        <v>-</v>
      </c>
      <c r="L1339" s="39" t="str">
        <f>IF(ISBLANK('Model Participation Data'!$M$61),"-",'Model Participation Data'!$M$61)</f>
        <v>-</v>
      </c>
      <c r="M1339" s="254">
        <f>IF(ISNA(SUMIFS(INDEX('Model Participation Data'!$N$8:$DX$57,0,MATCH(CONCATENATE($J1339,M$6),'Model Participation Data'!$N$6:$DX$6,0)),'Model Participation Data'!$B$8:$B$57,$C1339,'Model Participation Data'!$C$8:$C$57,$D1339)),"-",SUMIFS(INDEX('Model Participation Data'!$N$8:$DX$57,0,MATCH(CONCATENATE($J1339,M$6),'Model Participation Data'!$N$6:$DX$6,0)),'Model Participation Data'!$B$8:$B$57,$C1339,'Model Participation Data'!$C$8:$C$57,$D1339))</f>
        <v>0</v>
      </c>
      <c r="N1339" s="254">
        <f>IF(ISNA(SUMIFS(INDEX('Model Participation Data'!$N$8:$DX$57,0,MATCH(CONCATENATE($J1339,N$6),'Model Participation Data'!$N$6:$DX$6,0)),'Model Participation Data'!$B$8:$B$57,$C1339,'Model Participation Data'!$C$8:$C$57,$D1339)),"-",SUMIFS(INDEX('Model Participation Data'!$N$8:$DX$57,0,MATCH(CONCATENATE($J1339,N$6),'Model Participation Data'!$N$6:$DX$6,0)),'Model Participation Data'!$B$8:$B$57,$C1339,'Model Participation Data'!$C$8:$C$57,$D1339))</f>
        <v>0</v>
      </c>
      <c r="O1339" s="154">
        <f>IF(ISNA(SUMIFS(INDEX('Model Participation Data'!$N$8:$DX$57,0,MATCH(CONCATENATE($J1339,O$6),'Model Participation Data'!$N$6:$DX$6,0)),'Model Participation Data'!$B$8:$B$57,$C1339,'Model Participation Data'!$C$8:$C$57,$D1339)),"-",SUMIFS(INDEX('Model Participation Data'!$N$8:$DX$57,0,MATCH(CONCATENATE($J1339,O$6),'Model Participation Data'!$N$6:$DX$6,0)),'Model Participation Data'!$B$8:$B$57,$C1339,'Model Participation Data'!$C$8:$C$57,$D1339))</f>
        <v>0</v>
      </c>
    </row>
    <row r="1340" spans="2:15" x14ac:dyDescent="0.35">
      <c r="B1340" s="37" t="s">
        <v>80</v>
      </c>
      <c r="C1340" s="38" t="str">
        <f>IF(ISBLANK('Model Participation Data'!$B$61),"-",'Model Participation Data'!$B$61)</f>
        <v>-</v>
      </c>
      <c r="D1340" s="38" t="str">
        <f>IF(ISBLANK('Model Participation Data'!$C$61),"-",'Model Participation Data'!$C$61)</f>
        <v>-</v>
      </c>
      <c r="E1340" s="38" t="str">
        <f>IF(ISBLANK('Model Participation Data'!$D$61),"-",'Model Participation Data'!$D$61)</f>
        <v>-</v>
      </c>
      <c r="F1340" s="38" t="str">
        <f>IF(ISBLANK('Model Participation Data'!$E$61),"-",'Model Participation Data'!$E$61)</f>
        <v>-</v>
      </c>
      <c r="G1340" s="151" t="str">
        <f>IF(ISBLANK('Model Participation Data'!$F$61),"-",'Model Participation Data'!$F$61)</f>
        <v>-</v>
      </c>
      <c r="H1340" s="253">
        <v>2</v>
      </c>
      <c r="I1340" s="253">
        <v>2</v>
      </c>
      <c r="J1340" s="150" t="str">
        <f t="shared" si="67"/>
        <v>22</v>
      </c>
      <c r="K1340" s="38" t="str">
        <f>IF(ISBLANK('Model Participation Data'!$L$61),"-",'Model Participation Data'!$L$61)</f>
        <v>-</v>
      </c>
      <c r="L1340" s="39" t="str">
        <f>IF(ISBLANK('Model Participation Data'!$M$61),"-",'Model Participation Data'!$M$61)</f>
        <v>-</v>
      </c>
      <c r="M1340" s="254">
        <f>IF(ISNA(SUMIFS(INDEX('Model Participation Data'!$N$8:$DX$57,0,MATCH(CONCATENATE($J1340,M$6),'Model Participation Data'!$N$6:$DX$6,0)),'Model Participation Data'!$B$8:$B$57,$C1340,'Model Participation Data'!$C$8:$C$57,$D1340)),"-",SUMIFS(INDEX('Model Participation Data'!$N$8:$DX$57,0,MATCH(CONCATENATE($J1340,M$6),'Model Participation Data'!$N$6:$DX$6,0)),'Model Participation Data'!$B$8:$B$57,$C1340,'Model Participation Data'!$C$8:$C$57,$D1340))</f>
        <v>0</v>
      </c>
      <c r="N1340" s="254">
        <f>IF(ISNA(SUMIFS(INDEX('Model Participation Data'!$N$8:$DX$57,0,MATCH(CONCATENATE($J1340,N$6),'Model Participation Data'!$N$6:$DX$6,0)),'Model Participation Data'!$B$8:$B$57,$C1340,'Model Participation Data'!$C$8:$C$57,$D1340)),"-",SUMIFS(INDEX('Model Participation Data'!$N$8:$DX$57,0,MATCH(CONCATENATE($J1340,N$6),'Model Participation Data'!$N$6:$DX$6,0)),'Model Participation Data'!$B$8:$B$57,$C1340,'Model Participation Data'!$C$8:$C$57,$D1340))</f>
        <v>0</v>
      </c>
      <c r="O1340" s="154">
        <f>IF(ISNA(SUMIFS(INDEX('Model Participation Data'!$N$8:$DX$57,0,MATCH(CONCATENATE($J1340,O$6),'Model Participation Data'!$N$6:$DX$6,0)),'Model Participation Data'!$B$8:$B$57,$C1340,'Model Participation Data'!$C$8:$C$57,$D1340)),"-",SUMIFS(INDEX('Model Participation Data'!$N$8:$DX$57,0,MATCH(CONCATENATE($J1340,O$6),'Model Participation Data'!$N$6:$DX$6,0)),'Model Participation Data'!$B$8:$B$57,$C1340,'Model Participation Data'!$C$8:$C$57,$D1340))</f>
        <v>0</v>
      </c>
    </row>
    <row r="1341" spans="2:15" x14ac:dyDescent="0.35">
      <c r="B1341" s="37" t="s">
        <v>80</v>
      </c>
      <c r="C1341" s="38" t="str">
        <f>IF(ISBLANK('Model Participation Data'!$B$61),"-",'Model Participation Data'!$B$61)</f>
        <v>-</v>
      </c>
      <c r="D1341" s="38" t="str">
        <f>IF(ISBLANK('Model Participation Data'!$C$61),"-",'Model Participation Data'!$C$61)</f>
        <v>-</v>
      </c>
      <c r="E1341" s="38" t="str">
        <f>IF(ISBLANK('Model Participation Data'!$D$61),"-",'Model Participation Data'!$D$61)</f>
        <v>-</v>
      </c>
      <c r="F1341" s="38" t="str">
        <f>IF(ISBLANK('Model Participation Data'!$E$61),"-",'Model Participation Data'!$E$61)</f>
        <v>-</v>
      </c>
      <c r="G1341" s="151" t="str">
        <f>IF(ISBLANK('Model Participation Data'!$F$61),"-",'Model Participation Data'!$F$61)</f>
        <v>-</v>
      </c>
      <c r="H1341" s="253">
        <v>2</v>
      </c>
      <c r="I1341" s="253">
        <v>3</v>
      </c>
      <c r="J1341" s="150" t="str">
        <f t="shared" si="67"/>
        <v>23</v>
      </c>
      <c r="K1341" s="38" t="str">
        <f>IF(ISBLANK('Model Participation Data'!$L$61),"-",'Model Participation Data'!$L$61)</f>
        <v>-</v>
      </c>
      <c r="L1341" s="39" t="str">
        <f>IF(ISBLANK('Model Participation Data'!$M$61),"-",'Model Participation Data'!$M$61)</f>
        <v>-</v>
      </c>
      <c r="M1341" s="254">
        <f>IF(ISNA(SUMIFS(INDEX('Model Participation Data'!$N$8:$DX$57,0,MATCH(CONCATENATE($J1341,M$6),'Model Participation Data'!$N$6:$DX$6,0)),'Model Participation Data'!$B$8:$B$57,$C1341,'Model Participation Data'!$C$8:$C$57,$D1341)),"-",SUMIFS(INDEX('Model Participation Data'!$N$8:$DX$57,0,MATCH(CONCATENATE($J1341,M$6),'Model Participation Data'!$N$6:$DX$6,0)),'Model Participation Data'!$B$8:$B$57,$C1341,'Model Participation Data'!$C$8:$C$57,$D1341))</f>
        <v>0</v>
      </c>
      <c r="N1341" s="254">
        <f>IF(ISNA(SUMIFS(INDEX('Model Participation Data'!$N$8:$DX$57,0,MATCH(CONCATENATE($J1341,N$6),'Model Participation Data'!$N$6:$DX$6,0)),'Model Participation Data'!$B$8:$B$57,$C1341,'Model Participation Data'!$C$8:$C$57,$D1341)),"-",SUMIFS(INDEX('Model Participation Data'!$N$8:$DX$57,0,MATCH(CONCATENATE($J1341,N$6),'Model Participation Data'!$N$6:$DX$6,0)),'Model Participation Data'!$B$8:$B$57,$C1341,'Model Participation Data'!$C$8:$C$57,$D1341))</f>
        <v>0</v>
      </c>
      <c r="O1341" s="154">
        <f>IF(ISNA(SUMIFS(INDEX('Model Participation Data'!$N$8:$DX$57,0,MATCH(CONCATENATE($J1341,O$6),'Model Participation Data'!$N$6:$DX$6,0)),'Model Participation Data'!$B$8:$B$57,$C1341,'Model Participation Data'!$C$8:$C$57,$D1341)),"-",SUMIFS(INDEX('Model Participation Data'!$N$8:$DX$57,0,MATCH(CONCATENATE($J1341,O$6),'Model Participation Data'!$N$6:$DX$6,0)),'Model Participation Data'!$B$8:$B$57,$C1341,'Model Participation Data'!$C$8:$C$57,$D1341))</f>
        <v>0</v>
      </c>
    </row>
    <row r="1342" spans="2:15" x14ac:dyDescent="0.35">
      <c r="B1342" s="37" t="s">
        <v>80</v>
      </c>
      <c r="C1342" s="38" t="str">
        <f>IF(ISBLANK('Model Participation Data'!$B$61),"-",'Model Participation Data'!$B$61)</f>
        <v>-</v>
      </c>
      <c r="D1342" s="38" t="str">
        <f>IF(ISBLANK('Model Participation Data'!$C$61),"-",'Model Participation Data'!$C$61)</f>
        <v>-</v>
      </c>
      <c r="E1342" s="38" t="str">
        <f>IF(ISBLANK('Model Participation Data'!$D$61),"-",'Model Participation Data'!$D$61)</f>
        <v>-</v>
      </c>
      <c r="F1342" s="38" t="str">
        <f>IF(ISBLANK('Model Participation Data'!$E$61),"-",'Model Participation Data'!$E$61)</f>
        <v>-</v>
      </c>
      <c r="G1342" s="151" t="str">
        <f>IF(ISBLANK('Model Participation Data'!$F$61),"-",'Model Participation Data'!$F$61)</f>
        <v>-</v>
      </c>
      <c r="H1342" s="253">
        <v>2</v>
      </c>
      <c r="I1342" s="253">
        <v>4</v>
      </c>
      <c r="J1342" s="150" t="str">
        <f t="shared" si="67"/>
        <v>24</v>
      </c>
      <c r="K1342" s="38" t="str">
        <f>IF(ISBLANK('Model Participation Data'!$L$61),"-",'Model Participation Data'!$L$61)</f>
        <v>-</v>
      </c>
      <c r="L1342" s="39" t="str">
        <f>IF(ISBLANK('Model Participation Data'!$M$61),"-",'Model Participation Data'!$M$61)</f>
        <v>-</v>
      </c>
      <c r="M1342" s="254">
        <f>IF(ISNA(SUMIFS(INDEX('Model Participation Data'!$N$8:$DX$57,0,MATCH(CONCATENATE($J1342,M$6),'Model Participation Data'!$N$6:$DX$6,0)),'Model Participation Data'!$B$8:$B$57,$C1342,'Model Participation Data'!$C$8:$C$57,$D1342)),"-",SUMIFS(INDEX('Model Participation Data'!$N$8:$DX$57,0,MATCH(CONCATENATE($J1342,M$6),'Model Participation Data'!$N$6:$DX$6,0)),'Model Participation Data'!$B$8:$B$57,$C1342,'Model Participation Data'!$C$8:$C$57,$D1342))</f>
        <v>0</v>
      </c>
      <c r="N1342" s="254">
        <f>IF(ISNA(SUMIFS(INDEX('Model Participation Data'!$N$8:$DX$57,0,MATCH(CONCATENATE($J1342,N$6),'Model Participation Data'!$N$6:$DX$6,0)),'Model Participation Data'!$B$8:$B$57,$C1342,'Model Participation Data'!$C$8:$C$57,$D1342)),"-",SUMIFS(INDEX('Model Participation Data'!$N$8:$DX$57,0,MATCH(CONCATENATE($J1342,N$6),'Model Participation Data'!$N$6:$DX$6,0)),'Model Participation Data'!$B$8:$B$57,$C1342,'Model Participation Data'!$C$8:$C$57,$D1342))</f>
        <v>0</v>
      </c>
      <c r="O1342" s="154">
        <f>IF(ISNA(SUMIFS(INDEX('Model Participation Data'!$N$8:$DX$57,0,MATCH(CONCATENATE($J1342,O$6),'Model Participation Data'!$N$6:$DX$6,0)),'Model Participation Data'!$B$8:$B$57,$C1342,'Model Participation Data'!$C$8:$C$57,$D1342)),"-",SUMIFS(INDEX('Model Participation Data'!$N$8:$DX$57,0,MATCH(CONCATENATE($J1342,O$6),'Model Participation Data'!$N$6:$DX$6,0)),'Model Participation Data'!$B$8:$B$57,$C1342,'Model Participation Data'!$C$8:$C$57,$D1342))</f>
        <v>0</v>
      </c>
    </row>
    <row r="1343" spans="2:15" x14ac:dyDescent="0.35">
      <c r="B1343" s="37" t="s">
        <v>80</v>
      </c>
      <c r="C1343" s="38" t="str">
        <f>IF(ISBLANK('Model Participation Data'!$B$61),"-",'Model Participation Data'!$B$61)</f>
        <v>-</v>
      </c>
      <c r="D1343" s="38" t="str">
        <f>IF(ISBLANK('Model Participation Data'!$C$61),"-",'Model Participation Data'!$C$61)</f>
        <v>-</v>
      </c>
      <c r="E1343" s="38" t="str">
        <f>IF(ISBLANK('Model Participation Data'!$D$61),"-",'Model Participation Data'!$D$61)</f>
        <v>-</v>
      </c>
      <c r="F1343" s="38" t="str">
        <f>IF(ISBLANK('Model Participation Data'!$E$61),"-",'Model Participation Data'!$E$61)</f>
        <v>-</v>
      </c>
      <c r="G1343" s="151" t="str">
        <f>IF(ISBLANK('Model Participation Data'!$F$61),"-",'Model Participation Data'!$F$61)</f>
        <v>-</v>
      </c>
      <c r="H1343" s="253">
        <v>2</v>
      </c>
      <c r="I1343" s="253">
        <v>5</v>
      </c>
      <c r="J1343" s="150" t="str">
        <f t="shared" si="67"/>
        <v>25</v>
      </c>
      <c r="K1343" s="38" t="str">
        <f>IF(ISBLANK('Model Participation Data'!$L$61),"-",'Model Participation Data'!$L$61)</f>
        <v>-</v>
      </c>
      <c r="L1343" s="39" t="str">
        <f>IF(ISBLANK('Model Participation Data'!$M$61),"-",'Model Participation Data'!$M$61)</f>
        <v>-</v>
      </c>
      <c r="M1343" s="254">
        <f>IF(ISNA(SUMIFS(INDEX('Model Participation Data'!$N$8:$DX$57,0,MATCH(CONCATENATE($J1343,M$6),'Model Participation Data'!$N$6:$DX$6,0)),'Model Participation Data'!$B$8:$B$57,$C1343,'Model Participation Data'!$C$8:$C$57,$D1343)),"-",SUMIFS(INDEX('Model Participation Data'!$N$8:$DX$57,0,MATCH(CONCATENATE($J1343,M$6),'Model Participation Data'!$N$6:$DX$6,0)),'Model Participation Data'!$B$8:$B$57,$C1343,'Model Participation Data'!$C$8:$C$57,$D1343))</f>
        <v>0</v>
      </c>
      <c r="N1343" s="254">
        <f>IF(ISNA(SUMIFS(INDEX('Model Participation Data'!$N$8:$DX$57,0,MATCH(CONCATENATE($J1343,N$6),'Model Participation Data'!$N$6:$DX$6,0)),'Model Participation Data'!$B$8:$B$57,$C1343,'Model Participation Data'!$C$8:$C$57,$D1343)),"-",SUMIFS(INDEX('Model Participation Data'!$N$8:$DX$57,0,MATCH(CONCATENATE($J1343,N$6),'Model Participation Data'!$N$6:$DX$6,0)),'Model Participation Data'!$B$8:$B$57,$C1343,'Model Participation Data'!$C$8:$C$57,$D1343))</f>
        <v>0</v>
      </c>
      <c r="O1343" s="154">
        <f>IF(ISNA(SUMIFS(INDEX('Model Participation Data'!$N$8:$DX$57,0,MATCH(CONCATENATE($J1343,O$6),'Model Participation Data'!$N$6:$DX$6,0)),'Model Participation Data'!$B$8:$B$57,$C1343,'Model Participation Data'!$C$8:$C$57,$D1343)),"-",SUMIFS(INDEX('Model Participation Data'!$N$8:$DX$57,0,MATCH(CONCATENATE($J1343,O$6),'Model Participation Data'!$N$6:$DX$6,0)),'Model Participation Data'!$B$8:$B$57,$C1343,'Model Participation Data'!$C$8:$C$57,$D1343))</f>
        <v>0</v>
      </c>
    </row>
    <row r="1344" spans="2:15" x14ac:dyDescent="0.35">
      <c r="B1344" s="37" t="s">
        <v>80</v>
      </c>
      <c r="C1344" s="38" t="str">
        <f>IF(ISBLANK('Model Participation Data'!$B$61),"-",'Model Participation Data'!$B$61)</f>
        <v>-</v>
      </c>
      <c r="D1344" s="38" t="str">
        <f>IF(ISBLANK('Model Participation Data'!$C$61),"-",'Model Participation Data'!$C$61)</f>
        <v>-</v>
      </c>
      <c r="E1344" s="38" t="str">
        <f>IF(ISBLANK('Model Participation Data'!$D$61),"-",'Model Participation Data'!$D$61)</f>
        <v>-</v>
      </c>
      <c r="F1344" s="38" t="str">
        <f>IF(ISBLANK('Model Participation Data'!$E$61),"-",'Model Participation Data'!$E$61)</f>
        <v>-</v>
      </c>
      <c r="G1344" s="151" t="str">
        <f>IF(ISBLANK('Model Participation Data'!$F$61),"-",'Model Participation Data'!$F$61)</f>
        <v>-</v>
      </c>
      <c r="H1344" s="253">
        <v>2</v>
      </c>
      <c r="I1344" s="253" t="s">
        <v>65</v>
      </c>
      <c r="J1344" s="150" t="str">
        <f t="shared" si="67"/>
        <v>2Goal</v>
      </c>
      <c r="K1344" s="38" t="str">
        <f>IF(ISBLANK('Model Participation Data'!$L$61),"-",'Model Participation Data'!$L$61)</f>
        <v>-</v>
      </c>
      <c r="L1344" s="39" t="str">
        <f>IF(ISBLANK('Model Participation Data'!$M$61),"-",'Model Participation Data'!$M$61)</f>
        <v>-</v>
      </c>
      <c r="M1344" s="254" t="str">
        <f>IF(ISNA(SUMIFS(INDEX('Model Participation Data'!$N$8:$DX$57,0,MATCH(CONCATENATE($J1344,M$6),'Model Participation Data'!$N$6:$DX$6,0)),'Model Participation Data'!$B$8:$B$57,$C1344,'Model Participation Data'!$C$8:$C$57,$D1344)),"-",SUMIFS(INDEX('Model Participation Data'!$N$8:$DX$57,0,MATCH(CONCATENATE($J1344,M$6),'Model Participation Data'!$N$6:$DX$6,0)),'Model Participation Data'!$B$8:$B$57,$C1344,'Model Participation Data'!$C$8:$C$57,$D1344))</f>
        <v>-</v>
      </c>
      <c r="N1344" s="254" t="str">
        <f>IF(ISNA(SUMIFS(INDEX('Model Participation Data'!$N$8:$DX$57,0,MATCH(CONCATENATE($J1344,N$6),'Model Participation Data'!$N$6:$DX$6,0)),'Model Participation Data'!$B$8:$B$57,$C1344,'Model Participation Data'!$C$8:$C$57,$D1344)),"-",SUMIFS(INDEX('Model Participation Data'!$N$8:$DX$57,0,MATCH(CONCATENATE($J1344,N$6),'Model Participation Data'!$N$6:$DX$6,0)),'Model Participation Data'!$B$8:$B$57,$C1344,'Model Participation Data'!$C$8:$C$57,$D1344))</f>
        <v>-</v>
      </c>
      <c r="O1344" s="154">
        <f>IF(ISNA(SUMIFS(INDEX('Model Participation Data'!$N$8:$DX$57,0,MATCH(CONCATENATE($J1344,O$6),'Model Participation Data'!$N$6:$DX$6,0)),'Model Participation Data'!$B$8:$B$57,$C1344,'Model Participation Data'!$C$8:$C$57,$D1344)),"-",SUMIFS(INDEX('Model Participation Data'!$N$8:$DX$57,0,MATCH(CONCATENATE($J1344,O$6),'Model Participation Data'!$N$6:$DX$6,0)),'Model Participation Data'!$B$8:$B$57,$C1344,'Model Participation Data'!$C$8:$C$57,$D1344))</f>
        <v>0</v>
      </c>
    </row>
    <row r="1345" spans="2:15" x14ac:dyDescent="0.35">
      <c r="B1345" s="37" t="s">
        <v>80</v>
      </c>
      <c r="C1345" s="38" t="str">
        <f>IF(ISBLANK('Model Participation Data'!$B$61),"-",'Model Participation Data'!$B$61)</f>
        <v>-</v>
      </c>
      <c r="D1345" s="38" t="str">
        <f>IF(ISBLANK('Model Participation Data'!$C$61),"-",'Model Participation Data'!$C$61)</f>
        <v>-</v>
      </c>
      <c r="E1345" s="38" t="str">
        <f>IF(ISBLANK('Model Participation Data'!$D$61),"-",'Model Participation Data'!$D$61)</f>
        <v>-</v>
      </c>
      <c r="F1345" s="38" t="str">
        <f>IF(ISBLANK('Model Participation Data'!$E$61),"-",'Model Participation Data'!$E$61)</f>
        <v>-</v>
      </c>
      <c r="G1345" s="151" t="str">
        <f>IF(ISBLANK('Model Participation Data'!$F$61),"-",'Model Participation Data'!$F$61)</f>
        <v>-</v>
      </c>
      <c r="H1345" s="253">
        <v>3</v>
      </c>
      <c r="I1345" s="253">
        <v>1</v>
      </c>
      <c r="J1345" s="150" t="str">
        <f t="shared" si="67"/>
        <v>31</v>
      </c>
      <c r="K1345" s="38" t="str">
        <f>IF(ISBLANK('Model Participation Data'!$L$61),"-",'Model Participation Data'!$L$61)</f>
        <v>-</v>
      </c>
      <c r="L1345" s="39" t="str">
        <f>IF(ISBLANK('Model Participation Data'!$M$61),"-",'Model Participation Data'!$M$61)</f>
        <v>-</v>
      </c>
      <c r="M1345" s="254">
        <f>IF(ISNA(SUMIFS(INDEX('Model Participation Data'!$N$8:$DX$57,0,MATCH(CONCATENATE($J1345,M$6),'Model Participation Data'!$N$6:$DX$6,0)),'Model Participation Data'!$B$8:$B$57,$C1345,'Model Participation Data'!$C$8:$C$57,$D1345)),"-",SUMIFS(INDEX('Model Participation Data'!$N$8:$DX$57,0,MATCH(CONCATENATE($J1345,M$6),'Model Participation Data'!$N$6:$DX$6,0)),'Model Participation Data'!$B$8:$B$57,$C1345,'Model Participation Data'!$C$8:$C$57,$D1345))</f>
        <v>0</v>
      </c>
      <c r="N1345" s="254">
        <f>IF(ISNA(SUMIFS(INDEX('Model Participation Data'!$N$8:$DX$57,0,MATCH(CONCATENATE($J1345,N$6),'Model Participation Data'!$N$6:$DX$6,0)),'Model Participation Data'!$B$8:$B$57,$C1345,'Model Participation Data'!$C$8:$C$57,$D1345)),"-",SUMIFS(INDEX('Model Participation Data'!$N$8:$DX$57,0,MATCH(CONCATENATE($J1345,N$6),'Model Participation Data'!$N$6:$DX$6,0)),'Model Participation Data'!$B$8:$B$57,$C1345,'Model Participation Data'!$C$8:$C$57,$D1345))</f>
        <v>0</v>
      </c>
      <c r="O1345" s="154">
        <f>IF(ISNA(SUMIFS(INDEX('Model Participation Data'!$N$8:$DX$57,0,MATCH(CONCATENATE($J1345,O$6),'Model Participation Data'!$N$6:$DX$6,0)),'Model Participation Data'!$B$8:$B$57,$C1345,'Model Participation Data'!$C$8:$C$57,$D1345)),"-",SUMIFS(INDEX('Model Participation Data'!$N$8:$DX$57,0,MATCH(CONCATENATE($J1345,O$6),'Model Participation Data'!$N$6:$DX$6,0)),'Model Participation Data'!$B$8:$B$57,$C1345,'Model Participation Data'!$C$8:$C$57,$D1345))</f>
        <v>0</v>
      </c>
    </row>
    <row r="1346" spans="2:15" x14ac:dyDescent="0.35">
      <c r="B1346" s="37" t="s">
        <v>80</v>
      </c>
      <c r="C1346" s="38" t="str">
        <f>IF(ISBLANK('Model Participation Data'!$B$61),"-",'Model Participation Data'!$B$61)</f>
        <v>-</v>
      </c>
      <c r="D1346" s="38" t="str">
        <f>IF(ISBLANK('Model Participation Data'!$C$61),"-",'Model Participation Data'!$C$61)</f>
        <v>-</v>
      </c>
      <c r="E1346" s="38" t="str">
        <f>IF(ISBLANK('Model Participation Data'!$D$61),"-",'Model Participation Data'!$D$61)</f>
        <v>-</v>
      </c>
      <c r="F1346" s="38" t="str">
        <f>IF(ISBLANK('Model Participation Data'!$E$61),"-",'Model Participation Data'!$E$61)</f>
        <v>-</v>
      </c>
      <c r="G1346" s="151" t="str">
        <f>IF(ISBLANK('Model Participation Data'!$F$61),"-",'Model Participation Data'!$F$61)</f>
        <v>-</v>
      </c>
      <c r="H1346" s="253">
        <v>3</v>
      </c>
      <c r="I1346" s="253">
        <v>2</v>
      </c>
      <c r="J1346" s="150" t="str">
        <f t="shared" si="67"/>
        <v>32</v>
      </c>
      <c r="K1346" s="38" t="str">
        <f>IF(ISBLANK('Model Participation Data'!$L$61),"-",'Model Participation Data'!$L$61)</f>
        <v>-</v>
      </c>
      <c r="L1346" s="39" t="str">
        <f>IF(ISBLANK('Model Participation Data'!$M$61),"-",'Model Participation Data'!$M$61)</f>
        <v>-</v>
      </c>
      <c r="M1346" s="254">
        <f>IF(ISNA(SUMIFS(INDEX('Model Participation Data'!$N$8:$DX$57,0,MATCH(CONCATENATE($J1346,M$6),'Model Participation Data'!$N$6:$DX$6,0)),'Model Participation Data'!$B$8:$B$57,$C1346,'Model Participation Data'!$C$8:$C$57,$D1346)),"-",SUMIFS(INDEX('Model Participation Data'!$N$8:$DX$57,0,MATCH(CONCATENATE($J1346,M$6),'Model Participation Data'!$N$6:$DX$6,0)),'Model Participation Data'!$B$8:$B$57,$C1346,'Model Participation Data'!$C$8:$C$57,$D1346))</f>
        <v>0</v>
      </c>
      <c r="N1346" s="254">
        <f>IF(ISNA(SUMIFS(INDEX('Model Participation Data'!$N$8:$DX$57,0,MATCH(CONCATENATE($J1346,N$6),'Model Participation Data'!$N$6:$DX$6,0)),'Model Participation Data'!$B$8:$B$57,$C1346,'Model Participation Data'!$C$8:$C$57,$D1346)),"-",SUMIFS(INDEX('Model Participation Data'!$N$8:$DX$57,0,MATCH(CONCATENATE($J1346,N$6),'Model Participation Data'!$N$6:$DX$6,0)),'Model Participation Data'!$B$8:$B$57,$C1346,'Model Participation Data'!$C$8:$C$57,$D1346))</f>
        <v>0</v>
      </c>
      <c r="O1346" s="154">
        <f>IF(ISNA(SUMIFS(INDEX('Model Participation Data'!$N$8:$DX$57,0,MATCH(CONCATENATE($J1346,O$6),'Model Participation Data'!$N$6:$DX$6,0)),'Model Participation Data'!$B$8:$B$57,$C1346,'Model Participation Data'!$C$8:$C$57,$D1346)),"-",SUMIFS(INDEX('Model Participation Data'!$N$8:$DX$57,0,MATCH(CONCATENATE($J1346,O$6),'Model Participation Data'!$N$6:$DX$6,0)),'Model Participation Data'!$B$8:$B$57,$C1346,'Model Participation Data'!$C$8:$C$57,$D1346))</f>
        <v>0</v>
      </c>
    </row>
    <row r="1347" spans="2:15" x14ac:dyDescent="0.35">
      <c r="B1347" s="37" t="s">
        <v>80</v>
      </c>
      <c r="C1347" s="38" t="str">
        <f>IF(ISBLANK('Model Participation Data'!$B$61),"-",'Model Participation Data'!$B$61)</f>
        <v>-</v>
      </c>
      <c r="D1347" s="38" t="str">
        <f>IF(ISBLANK('Model Participation Data'!$C$61),"-",'Model Participation Data'!$C$61)</f>
        <v>-</v>
      </c>
      <c r="E1347" s="38" t="str">
        <f>IF(ISBLANK('Model Participation Data'!$D$61),"-",'Model Participation Data'!$D$61)</f>
        <v>-</v>
      </c>
      <c r="F1347" s="38" t="str">
        <f>IF(ISBLANK('Model Participation Data'!$E$61),"-",'Model Participation Data'!$E$61)</f>
        <v>-</v>
      </c>
      <c r="G1347" s="151" t="str">
        <f>IF(ISBLANK('Model Participation Data'!$F$61),"-",'Model Participation Data'!$F$61)</f>
        <v>-</v>
      </c>
      <c r="H1347" s="253">
        <v>3</v>
      </c>
      <c r="I1347" s="253">
        <v>3</v>
      </c>
      <c r="J1347" s="150" t="str">
        <f t="shared" si="67"/>
        <v>33</v>
      </c>
      <c r="K1347" s="38" t="str">
        <f>IF(ISBLANK('Model Participation Data'!$L$61),"-",'Model Participation Data'!$L$61)</f>
        <v>-</v>
      </c>
      <c r="L1347" s="39" t="str">
        <f>IF(ISBLANK('Model Participation Data'!$M$61),"-",'Model Participation Data'!$M$61)</f>
        <v>-</v>
      </c>
      <c r="M1347" s="254">
        <f>IF(ISNA(SUMIFS(INDEX('Model Participation Data'!$N$8:$DX$57,0,MATCH(CONCATENATE($J1347,M$6),'Model Participation Data'!$N$6:$DX$6,0)),'Model Participation Data'!$B$8:$B$57,$C1347,'Model Participation Data'!$C$8:$C$57,$D1347)),"-",SUMIFS(INDEX('Model Participation Data'!$N$8:$DX$57,0,MATCH(CONCATENATE($J1347,M$6),'Model Participation Data'!$N$6:$DX$6,0)),'Model Participation Data'!$B$8:$B$57,$C1347,'Model Participation Data'!$C$8:$C$57,$D1347))</f>
        <v>0</v>
      </c>
      <c r="N1347" s="254">
        <f>IF(ISNA(SUMIFS(INDEX('Model Participation Data'!$N$8:$DX$57,0,MATCH(CONCATENATE($J1347,N$6),'Model Participation Data'!$N$6:$DX$6,0)),'Model Participation Data'!$B$8:$B$57,$C1347,'Model Participation Data'!$C$8:$C$57,$D1347)),"-",SUMIFS(INDEX('Model Participation Data'!$N$8:$DX$57,0,MATCH(CONCATENATE($J1347,N$6),'Model Participation Data'!$N$6:$DX$6,0)),'Model Participation Data'!$B$8:$B$57,$C1347,'Model Participation Data'!$C$8:$C$57,$D1347))</f>
        <v>0</v>
      </c>
      <c r="O1347" s="154">
        <f>IF(ISNA(SUMIFS(INDEX('Model Participation Data'!$N$8:$DX$57,0,MATCH(CONCATENATE($J1347,O$6),'Model Participation Data'!$N$6:$DX$6,0)),'Model Participation Data'!$B$8:$B$57,$C1347,'Model Participation Data'!$C$8:$C$57,$D1347)),"-",SUMIFS(INDEX('Model Participation Data'!$N$8:$DX$57,0,MATCH(CONCATENATE($J1347,O$6),'Model Participation Data'!$N$6:$DX$6,0)),'Model Participation Data'!$B$8:$B$57,$C1347,'Model Participation Data'!$C$8:$C$57,$D1347))</f>
        <v>0</v>
      </c>
    </row>
    <row r="1348" spans="2:15" x14ac:dyDescent="0.35">
      <c r="B1348" s="37" t="s">
        <v>80</v>
      </c>
      <c r="C1348" s="38" t="str">
        <f>IF(ISBLANK('Model Participation Data'!$B$61),"-",'Model Participation Data'!$B$61)</f>
        <v>-</v>
      </c>
      <c r="D1348" s="38" t="str">
        <f>IF(ISBLANK('Model Participation Data'!$C$61),"-",'Model Participation Data'!$C$61)</f>
        <v>-</v>
      </c>
      <c r="E1348" s="38" t="str">
        <f>IF(ISBLANK('Model Participation Data'!$D$61),"-",'Model Participation Data'!$D$61)</f>
        <v>-</v>
      </c>
      <c r="F1348" s="38" t="str">
        <f>IF(ISBLANK('Model Participation Data'!$E$61),"-",'Model Participation Data'!$E$61)</f>
        <v>-</v>
      </c>
      <c r="G1348" s="151" t="str">
        <f>IF(ISBLANK('Model Participation Data'!$F$61),"-",'Model Participation Data'!$F$61)</f>
        <v>-</v>
      </c>
      <c r="H1348" s="253">
        <v>3</v>
      </c>
      <c r="I1348" s="253">
        <v>4</v>
      </c>
      <c r="J1348" s="150" t="str">
        <f t="shared" si="67"/>
        <v>34</v>
      </c>
      <c r="K1348" s="38" t="str">
        <f>IF(ISBLANK('Model Participation Data'!$L$61),"-",'Model Participation Data'!$L$61)</f>
        <v>-</v>
      </c>
      <c r="L1348" s="39" t="str">
        <f>IF(ISBLANK('Model Participation Data'!$M$61),"-",'Model Participation Data'!$M$61)</f>
        <v>-</v>
      </c>
      <c r="M1348" s="254">
        <f>IF(ISNA(SUMIFS(INDEX('Model Participation Data'!$N$8:$DX$57,0,MATCH(CONCATENATE($J1348,M$6),'Model Participation Data'!$N$6:$DX$6,0)),'Model Participation Data'!$B$8:$B$57,$C1348,'Model Participation Data'!$C$8:$C$57,$D1348)),"-",SUMIFS(INDEX('Model Participation Data'!$N$8:$DX$57,0,MATCH(CONCATENATE($J1348,M$6),'Model Participation Data'!$N$6:$DX$6,0)),'Model Participation Data'!$B$8:$B$57,$C1348,'Model Participation Data'!$C$8:$C$57,$D1348))</f>
        <v>0</v>
      </c>
      <c r="N1348" s="254">
        <f>IF(ISNA(SUMIFS(INDEX('Model Participation Data'!$N$8:$DX$57,0,MATCH(CONCATENATE($J1348,N$6),'Model Participation Data'!$N$6:$DX$6,0)),'Model Participation Data'!$B$8:$B$57,$C1348,'Model Participation Data'!$C$8:$C$57,$D1348)),"-",SUMIFS(INDEX('Model Participation Data'!$N$8:$DX$57,0,MATCH(CONCATENATE($J1348,N$6),'Model Participation Data'!$N$6:$DX$6,0)),'Model Participation Data'!$B$8:$B$57,$C1348,'Model Participation Data'!$C$8:$C$57,$D1348))</f>
        <v>0</v>
      </c>
      <c r="O1348" s="154">
        <f>IF(ISNA(SUMIFS(INDEX('Model Participation Data'!$N$8:$DX$57,0,MATCH(CONCATENATE($J1348,O$6),'Model Participation Data'!$N$6:$DX$6,0)),'Model Participation Data'!$B$8:$B$57,$C1348,'Model Participation Data'!$C$8:$C$57,$D1348)),"-",SUMIFS(INDEX('Model Participation Data'!$N$8:$DX$57,0,MATCH(CONCATENATE($J1348,O$6),'Model Participation Data'!$N$6:$DX$6,0)),'Model Participation Data'!$B$8:$B$57,$C1348,'Model Participation Data'!$C$8:$C$57,$D1348))</f>
        <v>0</v>
      </c>
    </row>
    <row r="1349" spans="2:15" x14ac:dyDescent="0.35">
      <c r="B1349" s="37" t="s">
        <v>80</v>
      </c>
      <c r="C1349" s="38" t="str">
        <f>IF(ISBLANK('Model Participation Data'!$B$61),"-",'Model Participation Data'!$B$61)</f>
        <v>-</v>
      </c>
      <c r="D1349" s="38" t="str">
        <f>IF(ISBLANK('Model Participation Data'!$C$61),"-",'Model Participation Data'!$C$61)</f>
        <v>-</v>
      </c>
      <c r="E1349" s="38" t="str">
        <f>IF(ISBLANK('Model Participation Data'!$D$61),"-",'Model Participation Data'!$D$61)</f>
        <v>-</v>
      </c>
      <c r="F1349" s="38" t="str">
        <f>IF(ISBLANK('Model Participation Data'!$E$61),"-",'Model Participation Data'!$E$61)</f>
        <v>-</v>
      </c>
      <c r="G1349" s="151" t="str">
        <f>IF(ISBLANK('Model Participation Data'!$F$61),"-",'Model Participation Data'!$F$61)</f>
        <v>-</v>
      </c>
      <c r="H1349" s="253">
        <v>3</v>
      </c>
      <c r="I1349" s="253">
        <v>5</v>
      </c>
      <c r="J1349" s="150" t="str">
        <f t="shared" si="67"/>
        <v>35</v>
      </c>
      <c r="K1349" s="38" t="str">
        <f>IF(ISBLANK('Model Participation Data'!$L$61),"-",'Model Participation Data'!$L$61)</f>
        <v>-</v>
      </c>
      <c r="L1349" s="39" t="str">
        <f>IF(ISBLANK('Model Participation Data'!$M$61),"-",'Model Participation Data'!$M$61)</f>
        <v>-</v>
      </c>
      <c r="M1349" s="254">
        <f>IF(ISNA(SUMIFS(INDEX('Model Participation Data'!$N$8:$DX$57,0,MATCH(CONCATENATE($J1349,M$6),'Model Participation Data'!$N$6:$DX$6,0)),'Model Participation Data'!$B$8:$B$57,$C1349,'Model Participation Data'!$C$8:$C$57,$D1349)),"-",SUMIFS(INDEX('Model Participation Data'!$N$8:$DX$57,0,MATCH(CONCATENATE($J1349,M$6),'Model Participation Data'!$N$6:$DX$6,0)),'Model Participation Data'!$B$8:$B$57,$C1349,'Model Participation Data'!$C$8:$C$57,$D1349))</f>
        <v>0</v>
      </c>
      <c r="N1349" s="254">
        <f>IF(ISNA(SUMIFS(INDEX('Model Participation Data'!$N$8:$DX$57,0,MATCH(CONCATENATE($J1349,N$6),'Model Participation Data'!$N$6:$DX$6,0)),'Model Participation Data'!$B$8:$B$57,$C1349,'Model Participation Data'!$C$8:$C$57,$D1349)),"-",SUMIFS(INDEX('Model Participation Data'!$N$8:$DX$57,0,MATCH(CONCATENATE($J1349,N$6),'Model Participation Data'!$N$6:$DX$6,0)),'Model Participation Data'!$B$8:$B$57,$C1349,'Model Participation Data'!$C$8:$C$57,$D1349))</f>
        <v>0</v>
      </c>
      <c r="O1349" s="154">
        <f>IF(ISNA(SUMIFS(INDEX('Model Participation Data'!$N$8:$DX$57,0,MATCH(CONCATENATE($J1349,O$6),'Model Participation Data'!$N$6:$DX$6,0)),'Model Participation Data'!$B$8:$B$57,$C1349,'Model Participation Data'!$C$8:$C$57,$D1349)),"-",SUMIFS(INDEX('Model Participation Data'!$N$8:$DX$57,0,MATCH(CONCATENATE($J1349,O$6),'Model Participation Data'!$N$6:$DX$6,0)),'Model Participation Data'!$B$8:$B$57,$C1349,'Model Participation Data'!$C$8:$C$57,$D1349))</f>
        <v>0</v>
      </c>
    </row>
    <row r="1350" spans="2:15" x14ac:dyDescent="0.35">
      <c r="B1350" s="37" t="s">
        <v>80</v>
      </c>
      <c r="C1350" s="38" t="str">
        <f>IF(ISBLANK('Model Participation Data'!$B$61),"-",'Model Participation Data'!$B$61)</f>
        <v>-</v>
      </c>
      <c r="D1350" s="38" t="str">
        <f>IF(ISBLANK('Model Participation Data'!$C$61),"-",'Model Participation Data'!$C$61)</f>
        <v>-</v>
      </c>
      <c r="E1350" s="38" t="str">
        <f>IF(ISBLANK('Model Participation Data'!$D$61),"-",'Model Participation Data'!$D$61)</f>
        <v>-</v>
      </c>
      <c r="F1350" s="38" t="str">
        <f>IF(ISBLANK('Model Participation Data'!$E$61),"-",'Model Participation Data'!$E$61)</f>
        <v>-</v>
      </c>
      <c r="G1350" s="151" t="str">
        <f>IF(ISBLANK('Model Participation Data'!$F$61),"-",'Model Participation Data'!$F$61)</f>
        <v>-</v>
      </c>
      <c r="H1350" s="253">
        <v>3</v>
      </c>
      <c r="I1350" s="253" t="s">
        <v>65</v>
      </c>
      <c r="J1350" s="150" t="str">
        <f t="shared" si="67"/>
        <v>3Goal</v>
      </c>
      <c r="K1350" s="38" t="str">
        <f>IF(ISBLANK('Model Participation Data'!$L$61),"-",'Model Participation Data'!$L$61)</f>
        <v>-</v>
      </c>
      <c r="L1350" s="39" t="str">
        <f>IF(ISBLANK('Model Participation Data'!$M$61),"-",'Model Participation Data'!$M$61)</f>
        <v>-</v>
      </c>
      <c r="M1350" s="254" t="str">
        <f>IF(ISNA(SUMIFS(INDEX('Model Participation Data'!$N$8:$DX$57,0,MATCH(CONCATENATE($J1350,M$6),'Model Participation Data'!$N$6:$DX$6,0)),'Model Participation Data'!$B$8:$B$57,$C1350,'Model Participation Data'!$C$8:$C$57,$D1350)),"-",SUMIFS(INDEX('Model Participation Data'!$N$8:$DX$57,0,MATCH(CONCATENATE($J1350,M$6),'Model Participation Data'!$N$6:$DX$6,0)),'Model Participation Data'!$B$8:$B$57,$C1350,'Model Participation Data'!$C$8:$C$57,$D1350))</f>
        <v>-</v>
      </c>
      <c r="N1350" s="254" t="str">
        <f>IF(ISNA(SUMIFS(INDEX('Model Participation Data'!$N$8:$DX$57,0,MATCH(CONCATENATE($J1350,N$6),'Model Participation Data'!$N$6:$DX$6,0)),'Model Participation Data'!$B$8:$B$57,$C1350,'Model Participation Data'!$C$8:$C$57,$D1350)),"-",SUMIFS(INDEX('Model Participation Data'!$N$8:$DX$57,0,MATCH(CONCATENATE($J1350,N$6),'Model Participation Data'!$N$6:$DX$6,0)),'Model Participation Data'!$B$8:$B$57,$C1350,'Model Participation Data'!$C$8:$C$57,$D1350))</f>
        <v>-</v>
      </c>
      <c r="O1350" s="154">
        <f>IF(ISNA(SUMIFS(INDEX('Model Participation Data'!$N$8:$DX$57,0,MATCH(CONCATENATE($J1350,O$6),'Model Participation Data'!$N$6:$DX$6,0)),'Model Participation Data'!$B$8:$B$57,$C1350,'Model Participation Data'!$C$8:$C$57,$D1350)),"-",SUMIFS(INDEX('Model Participation Data'!$N$8:$DX$57,0,MATCH(CONCATENATE($J1350,O$6),'Model Participation Data'!$N$6:$DX$6,0)),'Model Participation Data'!$B$8:$B$57,$C1350,'Model Participation Data'!$C$8:$C$57,$D1350))</f>
        <v>0</v>
      </c>
    </row>
    <row r="1351" spans="2:15" x14ac:dyDescent="0.35">
      <c r="B1351" s="37" t="s">
        <v>80</v>
      </c>
      <c r="C1351" s="38" t="str">
        <f>IF(ISBLANK('Model Participation Data'!$B$61),"-",'Model Participation Data'!$B$61)</f>
        <v>-</v>
      </c>
      <c r="D1351" s="38" t="str">
        <f>IF(ISBLANK('Model Participation Data'!$C$61),"-",'Model Participation Data'!$C$61)</f>
        <v>-</v>
      </c>
      <c r="E1351" s="38" t="str">
        <f>IF(ISBLANK('Model Participation Data'!$D$61),"-",'Model Participation Data'!$D$61)</f>
        <v>-</v>
      </c>
      <c r="F1351" s="38" t="str">
        <f>IF(ISBLANK('Model Participation Data'!$E$61),"-",'Model Participation Data'!$E$61)</f>
        <v>-</v>
      </c>
      <c r="G1351" s="151" t="str">
        <f>IF(ISBLANK('Model Participation Data'!$F$61),"-",'Model Participation Data'!$F$61)</f>
        <v>-</v>
      </c>
      <c r="H1351" s="253">
        <v>4</v>
      </c>
      <c r="I1351" s="253">
        <v>1</v>
      </c>
      <c r="J1351" s="150" t="str">
        <f t="shared" si="67"/>
        <v>41</v>
      </c>
      <c r="K1351" s="38" t="str">
        <f>IF(ISBLANK('Model Participation Data'!$L$61),"-",'Model Participation Data'!$L$61)</f>
        <v>-</v>
      </c>
      <c r="L1351" s="39" t="str">
        <f>IF(ISBLANK('Model Participation Data'!$M$61),"-",'Model Participation Data'!$M$61)</f>
        <v>-</v>
      </c>
      <c r="M1351" s="254">
        <f>IF(ISNA(SUMIFS(INDEX('Model Participation Data'!$N$8:$DX$57,0,MATCH(CONCATENATE($J1351,M$6),'Model Participation Data'!$N$6:$DX$6,0)),'Model Participation Data'!$B$8:$B$57,$C1351,'Model Participation Data'!$C$8:$C$57,$D1351)),"-",SUMIFS(INDEX('Model Participation Data'!$N$8:$DX$57,0,MATCH(CONCATENATE($J1351,M$6),'Model Participation Data'!$N$6:$DX$6,0)),'Model Participation Data'!$B$8:$B$57,$C1351,'Model Participation Data'!$C$8:$C$57,$D1351))</f>
        <v>0</v>
      </c>
      <c r="N1351" s="254">
        <f>IF(ISNA(SUMIFS(INDEX('Model Participation Data'!$N$8:$DX$57,0,MATCH(CONCATENATE($J1351,N$6),'Model Participation Data'!$N$6:$DX$6,0)),'Model Participation Data'!$B$8:$B$57,$C1351,'Model Participation Data'!$C$8:$C$57,$D1351)),"-",SUMIFS(INDEX('Model Participation Data'!$N$8:$DX$57,0,MATCH(CONCATENATE($J1351,N$6),'Model Participation Data'!$N$6:$DX$6,0)),'Model Participation Data'!$B$8:$B$57,$C1351,'Model Participation Data'!$C$8:$C$57,$D1351))</f>
        <v>0</v>
      </c>
      <c r="O1351" s="154">
        <f>IF(ISNA(SUMIFS(INDEX('Model Participation Data'!$N$8:$DX$57,0,MATCH(CONCATENATE($J1351,O$6),'Model Participation Data'!$N$6:$DX$6,0)),'Model Participation Data'!$B$8:$B$57,$C1351,'Model Participation Data'!$C$8:$C$57,$D1351)),"-",SUMIFS(INDEX('Model Participation Data'!$N$8:$DX$57,0,MATCH(CONCATENATE($J1351,O$6),'Model Participation Data'!$N$6:$DX$6,0)),'Model Participation Data'!$B$8:$B$57,$C1351,'Model Participation Data'!$C$8:$C$57,$D1351))</f>
        <v>0</v>
      </c>
    </row>
    <row r="1352" spans="2:15" x14ac:dyDescent="0.35">
      <c r="B1352" s="37" t="s">
        <v>80</v>
      </c>
      <c r="C1352" s="38" t="str">
        <f>IF(ISBLANK('Model Participation Data'!$B$61),"-",'Model Participation Data'!$B$61)</f>
        <v>-</v>
      </c>
      <c r="D1352" s="38" t="str">
        <f>IF(ISBLANK('Model Participation Data'!$C$61),"-",'Model Participation Data'!$C$61)</f>
        <v>-</v>
      </c>
      <c r="E1352" s="38" t="str">
        <f>IF(ISBLANK('Model Participation Data'!$D$61),"-",'Model Participation Data'!$D$61)</f>
        <v>-</v>
      </c>
      <c r="F1352" s="38" t="str">
        <f>IF(ISBLANK('Model Participation Data'!$E$61),"-",'Model Participation Data'!$E$61)</f>
        <v>-</v>
      </c>
      <c r="G1352" s="151" t="str">
        <f>IF(ISBLANK('Model Participation Data'!$F$61),"-",'Model Participation Data'!$F$61)</f>
        <v>-</v>
      </c>
      <c r="H1352" s="253">
        <v>4</v>
      </c>
      <c r="I1352" s="253">
        <v>2</v>
      </c>
      <c r="J1352" s="150" t="str">
        <f t="shared" si="67"/>
        <v>42</v>
      </c>
      <c r="K1352" s="38" t="str">
        <f>IF(ISBLANK('Model Participation Data'!$L$61),"-",'Model Participation Data'!$L$61)</f>
        <v>-</v>
      </c>
      <c r="L1352" s="39" t="str">
        <f>IF(ISBLANK('Model Participation Data'!$M$61),"-",'Model Participation Data'!$M$61)</f>
        <v>-</v>
      </c>
      <c r="M1352" s="254">
        <f>IF(ISNA(SUMIFS(INDEX('Model Participation Data'!$N$8:$DX$57,0,MATCH(CONCATENATE($J1352,M$6),'Model Participation Data'!$N$6:$DX$6,0)),'Model Participation Data'!$B$8:$B$57,$C1352,'Model Participation Data'!$C$8:$C$57,$D1352)),"-",SUMIFS(INDEX('Model Participation Data'!$N$8:$DX$57,0,MATCH(CONCATENATE($J1352,M$6),'Model Participation Data'!$N$6:$DX$6,0)),'Model Participation Data'!$B$8:$B$57,$C1352,'Model Participation Data'!$C$8:$C$57,$D1352))</f>
        <v>0</v>
      </c>
      <c r="N1352" s="254">
        <f>IF(ISNA(SUMIFS(INDEX('Model Participation Data'!$N$8:$DX$57,0,MATCH(CONCATENATE($J1352,N$6),'Model Participation Data'!$N$6:$DX$6,0)),'Model Participation Data'!$B$8:$B$57,$C1352,'Model Participation Data'!$C$8:$C$57,$D1352)),"-",SUMIFS(INDEX('Model Participation Data'!$N$8:$DX$57,0,MATCH(CONCATENATE($J1352,N$6),'Model Participation Data'!$N$6:$DX$6,0)),'Model Participation Data'!$B$8:$B$57,$C1352,'Model Participation Data'!$C$8:$C$57,$D1352))</f>
        <v>0</v>
      </c>
      <c r="O1352" s="154">
        <f>IF(ISNA(SUMIFS(INDEX('Model Participation Data'!$N$8:$DX$57,0,MATCH(CONCATENATE($J1352,O$6),'Model Participation Data'!$N$6:$DX$6,0)),'Model Participation Data'!$B$8:$B$57,$C1352,'Model Participation Data'!$C$8:$C$57,$D1352)),"-",SUMIFS(INDEX('Model Participation Data'!$N$8:$DX$57,0,MATCH(CONCATENATE($J1352,O$6),'Model Participation Data'!$N$6:$DX$6,0)),'Model Participation Data'!$B$8:$B$57,$C1352,'Model Participation Data'!$C$8:$C$57,$D1352))</f>
        <v>0</v>
      </c>
    </row>
    <row r="1353" spans="2:15" x14ac:dyDescent="0.35">
      <c r="B1353" s="37" t="s">
        <v>80</v>
      </c>
      <c r="C1353" s="38" t="str">
        <f>IF(ISBLANK('Model Participation Data'!$B$61),"-",'Model Participation Data'!$B$61)</f>
        <v>-</v>
      </c>
      <c r="D1353" s="38" t="str">
        <f>IF(ISBLANK('Model Participation Data'!$C$61),"-",'Model Participation Data'!$C$61)</f>
        <v>-</v>
      </c>
      <c r="E1353" s="38" t="str">
        <f>IF(ISBLANK('Model Participation Data'!$D$61),"-",'Model Participation Data'!$D$61)</f>
        <v>-</v>
      </c>
      <c r="F1353" s="38" t="str">
        <f>IF(ISBLANK('Model Participation Data'!$E$61),"-",'Model Participation Data'!$E$61)</f>
        <v>-</v>
      </c>
      <c r="G1353" s="151" t="str">
        <f>IF(ISBLANK('Model Participation Data'!$F$61),"-",'Model Participation Data'!$F$61)</f>
        <v>-</v>
      </c>
      <c r="H1353" s="253">
        <v>4</v>
      </c>
      <c r="I1353" s="253">
        <v>3</v>
      </c>
      <c r="J1353" s="150" t="str">
        <f t="shared" si="67"/>
        <v>43</v>
      </c>
      <c r="K1353" s="38" t="str">
        <f>IF(ISBLANK('Model Participation Data'!$L$61),"-",'Model Participation Data'!$L$61)</f>
        <v>-</v>
      </c>
      <c r="L1353" s="39" t="str">
        <f>IF(ISBLANK('Model Participation Data'!$M$61),"-",'Model Participation Data'!$M$61)</f>
        <v>-</v>
      </c>
      <c r="M1353" s="254">
        <f>IF(ISNA(SUMIFS(INDEX('Model Participation Data'!$N$8:$DX$57,0,MATCH(CONCATENATE($J1353,M$6),'Model Participation Data'!$N$6:$DX$6,0)),'Model Participation Data'!$B$8:$B$57,$C1353,'Model Participation Data'!$C$8:$C$57,$D1353)),"-",SUMIFS(INDEX('Model Participation Data'!$N$8:$DX$57,0,MATCH(CONCATENATE($J1353,M$6),'Model Participation Data'!$N$6:$DX$6,0)),'Model Participation Data'!$B$8:$B$57,$C1353,'Model Participation Data'!$C$8:$C$57,$D1353))</f>
        <v>0</v>
      </c>
      <c r="N1353" s="254">
        <f>IF(ISNA(SUMIFS(INDEX('Model Participation Data'!$N$8:$DX$57,0,MATCH(CONCATENATE($J1353,N$6),'Model Participation Data'!$N$6:$DX$6,0)),'Model Participation Data'!$B$8:$B$57,$C1353,'Model Participation Data'!$C$8:$C$57,$D1353)),"-",SUMIFS(INDEX('Model Participation Data'!$N$8:$DX$57,0,MATCH(CONCATENATE($J1353,N$6),'Model Participation Data'!$N$6:$DX$6,0)),'Model Participation Data'!$B$8:$B$57,$C1353,'Model Participation Data'!$C$8:$C$57,$D1353))</f>
        <v>0</v>
      </c>
      <c r="O1353" s="154">
        <f>IF(ISNA(SUMIFS(INDEX('Model Participation Data'!$N$8:$DX$57,0,MATCH(CONCATENATE($J1353,O$6),'Model Participation Data'!$N$6:$DX$6,0)),'Model Participation Data'!$B$8:$B$57,$C1353,'Model Participation Data'!$C$8:$C$57,$D1353)),"-",SUMIFS(INDEX('Model Participation Data'!$N$8:$DX$57,0,MATCH(CONCATENATE($J1353,O$6),'Model Participation Data'!$N$6:$DX$6,0)),'Model Participation Data'!$B$8:$B$57,$C1353,'Model Participation Data'!$C$8:$C$57,$D1353))</f>
        <v>0</v>
      </c>
    </row>
    <row r="1354" spans="2:15" x14ac:dyDescent="0.35">
      <c r="B1354" s="37" t="s">
        <v>80</v>
      </c>
      <c r="C1354" s="38" t="str">
        <f>IF(ISBLANK('Model Participation Data'!$B$61),"-",'Model Participation Data'!$B$61)</f>
        <v>-</v>
      </c>
      <c r="D1354" s="38" t="str">
        <f>IF(ISBLANK('Model Participation Data'!$C$61),"-",'Model Participation Data'!$C$61)</f>
        <v>-</v>
      </c>
      <c r="E1354" s="38" t="str">
        <f>IF(ISBLANK('Model Participation Data'!$D$61),"-",'Model Participation Data'!$D$61)</f>
        <v>-</v>
      </c>
      <c r="F1354" s="38" t="str">
        <f>IF(ISBLANK('Model Participation Data'!$E$61),"-",'Model Participation Data'!$E$61)</f>
        <v>-</v>
      </c>
      <c r="G1354" s="151" t="str">
        <f>IF(ISBLANK('Model Participation Data'!$F$61),"-",'Model Participation Data'!$F$61)</f>
        <v>-</v>
      </c>
      <c r="H1354" s="253">
        <v>4</v>
      </c>
      <c r="I1354" s="253">
        <v>4</v>
      </c>
      <c r="J1354" s="150" t="str">
        <f t="shared" si="67"/>
        <v>44</v>
      </c>
      <c r="K1354" s="38" t="str">
        <f>IF(ISBLANK('Model Participation Data'!$L$61),"-",'Model Participation Data'!$L$61)</f>
        <v>-</v>
      </c>
      <c r="L1354" s="39" t="str">
        <f>IF(ISBLANK('Model Participation Data'!$M$61),"-",'Model Participation Data'!$M$61)</f>
        <v>-</v>
      </c>
      <c r="M1354" s="254">
        <f>IF(ISNA(SUMIFS(INDEX('Model Participation Data'!$N$8:$DX$57,0,MATCH(CONCATENATE($J1354,M$6),'Model Participation Data'!$N$6:$DX$6,0)),'Model Participation Data'!$B$8:$B$57,$C1354,'Model Participation Data'!$C$8:$C$57,$D1354)),"-",SUMIFS(INDEX('Model Participation Data'!$N$8:$DX$57,0,MATCH(CONCATENATE($J1354,M$6),'Model Participation Data'!$N$6:$DX$6,0)),'Model Participation Data'!$B$8:$B$57,$C1354,'Model Participation Data'!$C$8:$C$57,$D1354))</f>
        <v>0</v>
      </c>
      <c r="N1354" s="254">
        <f>IF(ISNA(SUMIFS(INDEX('Model Participation Data'!$N$8:$DX$57,0,MATCH(CONCATENATE($J1354,N$6),'Model Participation Data'!$N$6:$DX$6,0)),'Model Participation Data'!$B$8:$B$57,$C1354,'Model Participation Data'!$C$8:$C$57,$D1354)),"-",SUMIFS(INDEX('Model Participation Data'!$N$8:$DX$57,0,MATCH(CONCATENATE($J1354,N$6),'Model Participation Data'!$N$6:$DX$6,0)),'Model Participation Data'!$B$8:$B$57,$C1354,'Model Participation Data'!$C$8:$C$57,$D1354))</f>
        <v>0</v>
      </c>
      <c r="O1354" s="154">
        <f>IF(ISNA(SUMIFS(INDEX('Model Participation Data'!$N$8:$DX$57,0,MATCH(CONCATENATE($J1354,O$6),'Model Participation Data'!$N$6:$DX$6,0)),'Model Participation Data'!$B$8:$B$57,$C1354,'Model Participation Data'!$C$8:$C$57,$D1354)),"-",SUMIFS(INDEX('Model Participation Data'!$N$8:$DX$57,0,MATCH(CONCATENATE($J1354,O$6),'Model Participation Data'!$N$6:$DX$6,0)),'Model Participation Data'!$B$8:$B$57,$C1354,'Model Participation Data'!$C$8:$C$57,$D1354))</f>
        <v>0</v>
      </c>
    </row>
    <row r="1355" spans="2:15" x14ac:dyDescent="0.35">
      <c r="B1355" s="37" t="s">
        <v>80</v>
      </c>
      <c r="C1355" s="38" t="str">
        <f>IF(ISBLANK('Model Participation Data'!$B$61),"-",'Model Participation Data'!$B$61)</f>
        <v>-</v>
      </c>
      <c r="D1355" s="38" t="str">
        <f>IF(ISBLANK('Model Participation Data'!$C$61),"-",'Model Participation Data'!$C$61)</f>
        <v>-</v>
      </c>
      <c r="E1355" s="38" t="str">
        <f>IF(ISBLANK('Model Participation Data'!$D$61),"-",'Model Participation Data'!$D$61)</f>
        <v>-</v>
      </c>
      <c r="F1355" s="38" t="str">
        <f>IF(ISBLANK('Model Participation Data'!$E$61),"-",'Model Participation Data'!$E$61)</f>
        <v>-</v>
      </c>
      <c r="G1355" s="151" t="str">
        <f>IF(ISBLANK('Model Participation Data'!$F$61),"-",'Model Participation Data'!$F$61)</f>
        <v>-</v>
      </c>
      <c r="H1355" s="253">
        <v>4</v>
      </c>
      <c r="I1355" s="253">
        <v>5</v>
      </c>
      <c r="J1355" s="150" t="str">
        <f t="shared" si="67"/>
        <v>45</v>
      </c>
      <c r="K1355" s="38" t="str">
        <f>IF(ISBLANK('Model Participation Data'!$L$61),"-",'Model Participation Data'!$L$61)</f>
        <v>-</v>
      </c>
      <c r="L1355" s="39" t="str">
        <f>IF(ISBLANK('Model Participation Data'!$M$61),"-",'Model Participation Data'!$M$61)</f>
        <v>-</v>
      </c>
      <c r="M1355" s="254">
        <f>IF(ISNA(SUMIFS(INDEX('Model Participation Data'!$N$8:$DX$57,0,MATCH(CONCATENATE($J1355,M$6),'Model Participation Data'!$N$6:$DX$6,0)),'Model Participation Data'!$B$8:$B$57,$C1355,'Model Participation Data'!$C$8:$C$57,$D1355)),"-",SUMIFS(INDEX('Model Participation Data'!$N$8:$DX$57,0,MATCH(CONCATENATE($J1355,M$6),'Model Participation Data'!$N$6:$DX$6,0)),'Model Participation Data'!$B$8:$B$57,$C1355,'Model Participation Data'!$C$8:$C$57,$D1355))</f>
        <v>0</v>
      </c>
      <c r="N1355" s="254">
        <f>IF(ISNA(SUMIFS(INDEX('Model Participation Data'!$N$8:$DX$57,0,MATCH(CONCATENATE($J1355,N$6),'Model Participation Data'!$N$6:$DX$6,0)),'Model Participation Data'!$B$8:$B$57,$C1355,'Model Participation Data'!$C$8:$C$57,$D1355)),"-",SUMIFS(INDEX('Model Participation Data'!$N$8:$DX$57,0,MATCH(CONCATENATE($J1355,N$6),'Model Participation Data'!$N$6:$DX$6,0)),'Model Participation Data'!$B$8:$B$57,$C1355,'Model Participation Data'!$C$8:$C$57,$D1355))</f>
        <v>0</v>
      </c>
      <c r="O1355" s="154">
        <f>IF(ISNA(SUMIFS(INDEX('Model Participation Data'!$N$8:$DX$57,0,MATCH(CONCATENATE($J1355,O$6),'Model Participation Data'!$N$6:$DX$6,0)),'Model Participation Data'!$B$8:$B$57,$C1355,'Model Participation Data'!$C$8:$C$57,$D1355)),"-",SUMIFS(INDEX('Model Participation Data'!$N$8:$DX$57,0,MATCH(CONCATENATE($J1355,O$6),'Model Participation Data'!$N$6:$DX$6,0)),'Model Participation Data'!$B$8:$B$57,$C1355,'Model Participation Data'!$C$8:$C$57,$D1355))</f>
        <v>0</v>
      </c>
    </row>
    <row r="1356" spans="2:15" x14ac:dyDescent="0.35">
      <c r="B1356" s="37" t="s">
        <v>80</v>
      </c>
      <c r="C1356" s="38" t="str">
        <f>IF(ISBLANK('Model Participation Data'!$B$61),"-",'Model Participation Data'!$B$61)</f>
        <v>-</v>
      </c>
      <c r="D1356" s="38" t="str">
        <f>IF(ISBLANK('Model Participation Data'!$C$61),"-",'Model Participation Data'!$C$61)</f>
        <v>-</v>
      </c>
      <c r="E1356" s="38" t="str">
        <f>IF(ISBLANK('Model Participation Data'!$D$61),"-",'Model Participation Data'!$D$61)</f>
        <v>-</v>
      </c>
      <c r="F1356" s="38" t="str">
        <f>IF(ISBLANK('Model Participation Data'!$E$61),"-",'Model Participation Data'!$E$61)</f>
        <v>-</v>
      </c>
      <c r="G1356" s="151" t="str">
        <f>IF(ISBLANK('Model Participation Data'!$F$61),"-",'Model Participation Data'!$F$61)</f>
        <v>-</v>
      </c>
      <c r="H1356" s="253">
        <v>4</v>
      </c>
      <c r="I1356" s="253" t="s">
        <v>65</v>
      </c>
      <c r="J1356" s="150" t="str">
        <f t="shared" si="67"/>
        <v>4Goal</v>
      </c>
      <c r="K1356" s="38" t="str">
        <f>IF(ISBLANK('Model Participation Data'!$L$61),"-",'Model Participation Data'!$L$61)</f>
        <v>-</v>
      </c>
      <c r="L1356" s="39" t="str">
        <f>IF(ISBLANK('Model Participation Data'!$M$61),"-",'Model Participation Data'!$M$61)</f>
        <v>-</v>
      </c>
      <c r="M1356" s="254" t="str">
        <f>IF(ISNA(SUMIFS(INDEX('Model Participation Data'!$N$8:$DX$57,0,MATCH(CONCATENATE($J1356,M$6),'Model Participation Data'!$N$6:$DX$6,0)),'Model Participation Data'!$B$8:$B$57,$C1356,'Model Participation Data'!$C$8:$C$57,$D1356)),"-",SUMIFS(INDEX('Model Participation Data'!$N$8:$DX$57,0,MATCH(CONCATENATE($J1356,M$6),'Model Participation Data'!$N$6:$DX$6,0)),'Model Participation Data'!$B$8:$B$57,$C1356,'Model Participation Data'!$C$8:$C$57,$D1356))</f>
        <v>-</v>
      </c>
      <c r="N1356" s="254" t="str">
        <f>IF(ISNA(SUMIFS(INDEX('Model Participation Data'!$N$8:$DX$57,0,MATCH(CONCATENATE($J1356,N$6),'Model Participation Data'!$N$6:$DX$6,0)),'Model Participation Data'!$B$8:$B$57,$C1356,'Model Participation Data'!$C$8:$C$57,$D1356)),"-",SUMIFS(INDEX('Model Participation Data'!$N$8:$DX$57,0,MATCH(CONCATENATE($J1356,N$6),'Model Participation Data'!$N$6:$DX$6,0)),'Model Participation Data'!$B$8:$B$57,$C1356,'Model Participation Data'!$C$8:$C$57,$D1356))</f>
        <v>-</v>
      </c>
      <c r="O1356" s="154">
        <f>IF(ISNA(SUMIFS(INDEX('Model Participation Data'!$N$8:$DX$57,0,MATCH(CONCATENATE($J1356,O$6),'Model Participation Data'!$N$6:$DX$6,0)),'Model Participation Data'!$B$8:$B$57,$C1356,'Model Participation Data'!$C$8:$C$57,$D1356)),"-",SUMIFS(INDEX('Model Participation Data'!$N$8:$DX$57,0,MATCH(CONCATENATE($J1356,O$6),'Model Participation Data'!$N$6:$DX$6,0)),'Model Participation Data'!$B$8:$B$57,$C1356,'Model Participation Data'!$C$8:$C$57,$D1356))</f>
        <v>0</v>
      </c>
    </row>
    <row r="1357" spans="2:15" x14ac:dyDescent="0.35">
      <c r="B1357" s="37" t="s">
        <v>80</v>
      </c>
      <c r="C1357" s="38" t="str">
        <f>IF(ISBLANK('Model Participation Data'!$B$62),"-",'Model Participation Data'!$B$62)</f>
        <v>-</v>
      </c>
      <c r="D1357" s="38" t="str">
        <f>IF(ISBLANK('Model Participation Data'!$C$62),"-",'Model Participation Data'!$C$62)</f>
        <v>-</v>
      </c>
      <c r="E1357" s="38" t="str">
        <f>IF(ISBLANK('Model Participation Data'!$D$62),"-",'Model Participation Data'!$D$62)</f>
        <v>-</v>
      </c>
      <c r="F1357" s="38" t="str">
        <f>IF(ISBLANK('Model Participation Data'!$E$62),"-",'Model Participation Data'!$E$62)</f>
        <v>-</v>
      </c>
      <c r="G1357" s="151" t="str">
        <f>IF(ISBLANK('Model Participation Data'!$F$62),"-",'Model Participation Data'!$F$62)</f>
        <v>-</v>
      </c>
      <c r="H1357" s="253" t="s">
        <v>64</v>
      </c>
      <c r="I1357" s="253" t="s">
        <v>64</v>
      </c>
      <c r="J1357" s="150" t="str">
        <f t="shared" si="67"/>
        <v>BaselineBaseline</v>
      </c>
      <c r="K1357" s="38" t="str">
        <f>IF(ISBLANK('Model Participation Data'!$L$62),"-",'Model Participation Data'!$L$62)</f>
        <v>-</v>
      </c>
      <c r="L1357" s="39" t="str">
        <f>IF(ISBLANK('Model Participation Data'!$M$62),"-",'Model Participation Data'!$M$62)</f>
        <v>-</v>
      </c>
      <c r="M1357" s="254">
        <f>IF(ISNA(SUMIFS(INDEX('Model Participation Data'!$N$8:$DX$57,0,MATCH(CONCATENATE($J1357,M$6),'Model Participation Data'!$N$6:$DX$6,0)),'Model Participation Data'!$B$8:$B$57,$C1357,'Model Participation Data'!$C$8:$C$57,$D1357)),"-",SUMIFS(INDEX('Model Participation Data'!$N$8:$DX$57,0,MATCH(CONCATENATE($J1357,M$6),'Model Participation Data'!$N$6:$DX$6,0)),'Model Participation Data'!$B$8:$B$57,$C1357,'Model Participation Data'!$C$8:$C$57,$D1357))</f>
        <v>0</v>
      </c>
      <c r="N1357" s="254">
        <f>IF(ISNA(SUMIFS(INDEX('Model Participation Data'!$N$8:$DX$57,0,MATCH(CONCATENATE($J1357,N$6),'Model Participation Data'!$N$6:$DX$6,0)),'Model Participation Data'!$B$8:$B$57,$C1357,'Model Participation Data'!$C$8:$C$57,$D1357)),"-",SUMIFS(INDEX('Model Participation Data'!$N$8:$DX$57,0,MATCH(CONCATENATE($J1357,N$6),'Model Participation Data'!$N$6:$DX$6,0)),'Model Participation Data'!$B$8:$B$57,$C1357,'Model Participation Data'!$C$8:$C$57,$D1357))</f>
        <v>0</v>
      </c>
      <c r="O1357" s="154">
        <f>IF(ISNA(SUMIFS(INDEX('Model Participation Data'!$N$8:$DX$57,0,MATCH(CONCATENATE($J1357,O$6),'Model Participation Data'!$N$6:$DX$6,0)),'Model Participation Data'!$B$8:$B$57,$C1357,'Model Participation Data'!$C$8:$C$57,$D1357)),"-",SUMIFS(INDEX('Model Participation Data'!$N$8:$DX$57,0,MATCH(CONCATENATE($J1357,O$6),'Model Participation Data'!$N$6:$DX$6,0)),'Model Participation Data'!$B$8:$B$57,$C1357,'Model Participation Data'!$C$8:$C$57,$D1357))</f>
        <v>0</v>
      </c>
    </row>
    <row r="1358" spans="2:15" x14ac:dyDescent="0.35">
      <c r="B1358" s="37" t="s">
        <v>80</v>
      </c>
      <c r="C1358" s="38" t="str">
        <f>IF(ISBLANK('Model Participation Data'!$B$62),"-",'Model Participation Data'!$B$62)</f>
        <v>-</v>
      </c>
      <c r="D1358" s="38" t="str">
        <f>IF(ISBLANK('Model Participation Data'!$C$62),"-",'Model Participation Data'!$C$62)</f>
        <v>-</v>
      </c>
      <c r="E1358" s="38" t="str">
        <f>IF(ISBLANK('Model Participation Data'!$D$62),"-",'Model Participation Data'!$D$62)</f>
        <v>-</v>
      </c>
      <c r="F1358" s="38" t="str">
        <f>IF(ISBLANK('Model Participation Data'!$E$62),"-",'Model Participation Data'!$E$62)</f>
        <v>-</v>
      </c>
      <c r="G1358" s="151" t="str">
        <f>IF(ISBLANK('Model Participation Data'!$F$62),"-",'Model Participation Data'!$F$62)</f>
        <v>-</v>
      </c>
      <c r="H1358" s="253">
        <v>1</v>
      </c>
      <c r="I1358" s="253">
        <v>1</v>
      </c>
      <c r="J1358" s="150" t="str">
        <f t="shared" si="67"/>
        <v>11</v>
      </c>
      <c r="K1358" s="38" t="str">
        <f>IF(ISBLANK('Model Participation Data'!$L$62),"-",'Model Participation Data'!$L$62)</f>
        <v>-</v>
      </c>
      <c r="L1358" s="39" t="str">
        <f>IF(ISBLANK('Model Participation Data'!$M$62),"-",'Model Participation Data'!$M$62)</f>
        <v>-</v>
      </c>
      <c r="M1358" s="254">
        <f>IF(ISNA(SUMIFS(INDEX('Model Participation Data'!$N$8:$DX$57,0,MATCH(CONCATENATE($J1358,M$6),'Model Participation Data'!$N$6:$DX$6,0)),'Model Participation Data'!$B$8:$B$57,$C1358,'Model Participation Data'!$C$8:$C$57,$D1358)),"-",SUMIFS(INDEX('Model Participation Data'!$N$8:$DX$57,0,MATCH(CONCATENATE($J1358,M$6),'Model Participation Data'!$N$6:$DX$6,0)),'Model Participation Data'!$B$8:$B$57,$C1358,'Model Participation Data'!$C$8:$C$57,$D1358))</f>
        <v>0</v>
      </c>
      <c r="N1358" s="254">
        <f>IF(ISNA(SUMIFS(INDEX('Model Participation Data'!$N$8:$DX$57,0,MATCH(CONCATENATE($J1358,N$6),'Model Participation Data'!$N$6:$DX$6,0)),'Model Participation Data'!$B$8:$B$57,$C1358,'Model Participation Data'!$C$8:$C$57,$D1358)),"-",SUMIFS(INDEX('Model Participation Data'!$N$8:$DX$57,0,MATCH(CONCATENATE($J1358,N$6),'Model Participation Data'!$N$6:$DX$6,0)),'Model Participation Data'!$B$8:$B$57,$C1358,'Model Participation Data'!$C$8:$C$57,$D1358))</f>
        <v>0</v>
      </c>
      <c r="O1358" s="154">
        <f>IF(ISNA(SUMIFS(INDEX('Model Participation Data'!$N$8:$DX$57,0,MATCH(CONCATENATE($J1358,O$6),'Model Participation Data'!$N$6:$DX$6,0)),'Model Participation Data'!$B$8:$B$57,$C1358,'Model Participation Data'!$C$8:$C$57,$D1358)),"-",SUMIFS(INDEX('Model Participation Data'!$N$8:$DX$57,0,MATCH(CONCATENATE($J1358,O$6),'Model Participation Data'!$N$6:$DX$6,0)),'Model Participation Data'!$B$8:$B$57,$C1358,'Model Participation Data'!$C$8:$C$57,$D1358))</f>
        <v>0</v>
      </c>
    </row>
    <row r="1359" spans="2:15" x14ac:dyDescent="0.35">
      <c r="B1359" s="37" t="s">
        <v>80</v>
      </c>
      <c r="C1359" s="38" t="str">
        <f>IF(ISBLANK('Model Participation Data'!$B$62),"-",'Model Participation Data'!$B$62)</f>
        <v>-</v>
      </c>
      <c r="D1359" s="38" t="str">
        <f>IF(ISBLANK('Model Participation Data'!$C$62),"-",'Model Participation Data'!$C$62)</f>
        <v>-</v>
      </c>
      <c r="E1359" s="38" t="str">
        <f>IF(ISBLANK('Model Participation Data'!$D$62),"-",'Model Participation Data'!$D$62)</f>
        <v>-</v>
      </c>
      <c r="F1359" s="38" t="str">
        <f>IF(ISBLANK('Model Participation Data'!$E$62),"-",'Model Participation Data'!$E$62)</f>
        <v>-</v>
      </c>
      <c r="G1359" s="151" t="str">
        <f>IF(ISBLANK('Model Participation Data'!$F$62),"-",'Model Participation Data'!$F$62)</f>
        <v>-</v>
      </c>
      <c r="H1359" s="253">
        <v>1</v>
      </c>
      <c r="I1359" s="253">
        <v>2</v>
      </c>
      <c r="J1359" s="150" t="str">
        <f t="shared" si="67"/>
        <v>12</v>
      </c>
      <c r="K1359" s="38" t="str">
        <f>IF(ISBLANK('Model Participation Data'!$L$62),"-",'Model Participation Data'!$L$62)</f>
        <v>-</v>
      </c>
      <c r="L1359" s="39" t="str">
        <f>IF(ISBLANK('Model Participation Data'!$M$62),"-",'Model Participation Data'!$M$62)</f>
        <v>-</v>
      </c>
      <c r="M1359" s="254">
        <f>IF(ISNA(SUMIFS(INDEX('Model Participation Data'!$N$8:$DX$57,0,MATCH(CONCATENATE($J1359,M$6),'Model Participation Data'!$N$6:$DX$6,0)),'Model Participation Data'!$B$8:$B$57,$C1359,'Model Participation Data'!$C$8:$C$57,$D1359)),"-",SUMIFS(INDEX('Model Participation Data'!$N$8:$DX$57,0,MATCH(CONCATENATE($J1359,M$6),'Model Participation Data'!$N$6:$DX$6,0)),'Model Participation Data'!$B$8:$B$57,$C1359,'Model Participation Data'!$C$8:$C$57,$D1359))</f>
        <v>0</v>
      </c>
      <c r="N1359" s="254">
        <f>IF(ISNA(SUMIFS(INDEX('Model Participation Data'!$N$8:$DX$57,0,MATCH(CONCATENATE($J1359,N$6),'Model Participation Data'!$N$6:$DX$6,0)),'Model Participation Data'!$B$8:$B$57,$C1359,'Model Participation Data'!$C$8:$C$57,$D1359)),"-",SUMIFS(INDEX('Model Participation Data'!$N$8:$DX$57,0,MATCH(CONCATENATE($J1359,N$6),'Model Participation Data'!$N$6:$DX$6,0)),'Model Participation Data'!$B$8:$B$57,$C1359,'Model Participation Data'!$C$8:$C$57,$D1359))</f>
        <v>0</v>
      </c>
      <c r="O1359" s="154">
        <f>IF(ISNA(SUMIFS(INDEX('Model Participation Data'!$N$8:$DX$57,0,MATCH(CONCATENATE($J1359,O$6),'Model Participation Data'!$N$6:$DX$6,0)),'Model Participation Data'!$B$8:$B$57,$C1359,'Model Participation Data'!$C$8:$C$57,$D1359)),"-",SUMIFS(INDEX('Model Participation Data'!$N$8:$DX$57,0,MATCH(CONCATENATE($J1359,O$6),'Model Participation Data'!$N$6:$DX$6,0)),'Model Participation Data'!$B$8:$B$57,$C1359,'Model Participation Data'!$C$8:$C$57,$D1359))</f>
        <v>0</v>
      </c>
    </row>
    <row r="1360" spans="2:15" x14ac:dyDescent="0.35">
      <c r="B1360" s="37" t="s">
        <v>80</v>
      </c>
      <c r="C1360" s="38" t="str">
        <f>IF(ISBLANK('Model Participation Data'!$B$62),"-",'Model Participation Data'!$B$62)</f>
        <v>-</v>
      </c>
      <c r="D1360" s="38" t="str">
        <f>IF(ISBLANK('Model Participation Data'!$C$62),"-",'Model Participation Data'!$C$62)</f>
        <v>-</v>
      </c>
      <c r="E1360" s="38" t="str">
        <f>IF(ISBLANK('Model Participation Data'!$D$62),"-",'Model Participation Data'!$D$62)</f>
        <v>-</v>
      </c>
      <c r="F1360" s="38" t="str">
        <f>IF(ISBLANK('Model Participation Data'!$E$62),"-",'Model Participation Data'!$E$62)</f>
        <v>-</v>
      </c>
      <c r="G1360" s="151" t="str">
        <f>IF(ISBLANK('Model Participation Data'!$F$62),"-",'Model Participation Data'!$F$62)</f>
        <v>-</v>
      </c>
      <c r="H1360" s="253">
        <v>1</v>
      </c>
      <c r="I1360" s="253">
        <v>3</v>
      </c>
      <c r="J1360" s="150" t="str">
        <f t="shared" si="67"/>
        <v>13</v>
      </c>
      <c r="K1360" s="38" t="str">
        <f>IF(ISBLANK('Model Participation Data'!$L$62),"-",'Model Participation Data'!$L$62)</f>
        <v>-</v>
      </c>
      <c r="L1360" s="39" t="str">
        <f>IF(ISBLANK('Model Participation Data'!$M$62),"-",'Model Participation Data'!$M$62)</f>
        <v>-</v>
      </c>
      <c r="M1360" s="254">
        <f>IF(ISNA(SUMIFS(INDEX('Model Participation Data'!$N$8:$DX$57,0,MATCH(CONCATENATE($J1360,M$6),'Model Participation Data'!$N$6:$DX$6,0)),'Model Participation Data'!$B$8:$B$57,$C1360,'Model Participation Data'!$C$8:$C$57,$D1360)),"-",SUMIFS(INDEX('Model Participation Data'!$N$8:$DX$57,0,MATCH(CONCATENATE($J1360,M$6),'Model Participation Data'!$N$6:$DX$6,0)),'Model Participation Data'!$B$8:$B$57,$C1360,'Model Participation Data'!$C$8:$C$57,$D1360))</f>
        <v>0</v>
      </c>
      <c r="N1360" s="254">
        <f>IF(ISNA(SUMIFS(INDEX('Model Participation Data'!$N$8:$DX$57,0,MATCH(CONCATENATE($J1360,N$6),'Model Participation Data'!$N$6:$DX$6,0)),'Model Participation Data'!$B$8:$B$57,$C1360,'Model Participation Data'!$C$8:$C$57,$D1360)),"-",SUMIFS(INDEX('Model Participation Data'!$N$8:$DX$57,0,MATCH(CONCATENATE($J1360,N$6),'Model Participation Data'!$N$6:$DX$6,0)),'Model Participation Data'!$B$8:$B$57,$C1360,'Model Participation Data'!$C$8:$C$57,$D1360))</f>
        <v>0</v>
      </c>
      <c r="O1360" s="154">
        <f>IF(ISNA(SUMIFS(INDEX('Model Participation Data'!$N$8:$DX$57,0,MATCH(CONCATENATE($J1360,O$6),'Model Participation Data'!$N$6:$DX$6,0)),'Model Participation Data'!$B$8:$B$57,$C1360,'Model Participation Data'!$C$8:$C$57,$D1360)),"-",SUMIFS(INDEX('Model Participation Data'!$N$8:$DX$57,0,MATCH(CONCATENATE($J1360,O$6),'Model Participation Data'!$N$6:$DX$6,0)),'Model Participation Data'!$B$8:$B$57,$C1360,'Model Participation Data'!$C$8:$C$57,$D1360))</f>
        <v>0</v>
      </c>
    </row>
    <row r="1361" spans="2:15" x14ac:dyDescent="0.35">
      <c r="B1361" s="37" t="s">
        <v>80</v>
      </c>
      <c r="C1361" s="38" t="str">
        <f>IF(ISBLANK('Model Participation Data'!$B$62),"-",'Model Participation Data'!$B$62)</f>
        <v>-</v>
      </c>
      <c r="D1361" s="38" t="str">
        <f>IF(ISBLANK('Model Participation Data'!$C$62),"-",'Model Participation Data'!$C$62)</f>
        <v>-</v>
      </c>
      <c r="E1361" s="38" t="str">
        <f>IF(ISBLANK('Model Participation Data'!$D$62),"-",'Model Participation Data'!$D$62)</f>
        <v>-</v>
      </c>
      <c r="F1361" s="38" t="str">
        <f>IF(ISBLANK('Model Participation Data'!$E$62),"-",'Model Participation Data'!$E$62)</f>
        <v>-</v>
      </c>
      <c r="G1361" s="151" t="str">
        <f>IF(ISBLANK('Model Participation Data'!$F$62),"-",'Model Participation Data'!$F$62)</f>
        <v>-</v>
      </c>
      <c r="H1361" s="253">
        <v>1</v>
      </c>
      <c r="I1361" s="253">
        <v>4</v>
      </c>
      <c r="J1361" s="150" t="str">
        <f t="shared" si="67"/>
        <v>14</v>
      </c>
      <c r="K1361" s="38" t="str">
        <f>IF(ISBLANK('Model Participation Data'!$L$62),"-",'Model Participation Data'!$L$62)</f>
        <v>-</v>
      </c>
      <c r="L1361" s="39" t="str">
        <f>IF(ISBLANK('Model Participation Data'!$M$62),"-",'Model Participation Data'!$M$62)</f>
        <v>-</v>
      </c>
      <c r="M1361" s="254">
        <f>IF(ISNA(SUMIFS(INDEX('Model Participation Data'!$N$8:$DX$57,0,MATCH(CONCATENATE($J1361,M$6),'Model Participation Data'!$N$6:$DX$6,0)),'Model Participation Data'!$B$8:$B$57,$C1361,'Model Participation Data'!$C$8:$C$57,$D1361)),"-",SUMIFS(INDEX('Model Participation Data'!$N$8:$DX$57,0,MATCH(CONCATENATE($J1361,M$6),'Model Participation Data'!$N$6:$DX$6,0)),'Model Participation Data'!$B$8:$B$57,$C1361,'Model Participation Data'!$C$8:$C$57,$D1361))</f>
        <v>0</v>
      </c>
      <c r="N1361" s="254">
        <f>IF(ISNA(SUMIFS(INDEX('Model Participation Data'!$N$8:$DX$57,0,MATCH(CONCATENATE($J1361,N$6),'Model Participation Data'!$N$6:$DX$6,0)),'Model Participation Data'!$B$8:$B$57,$C1361,'Model Participation Data'!$C$8:$C$57,$D1361)),"-",SUMIFS(INDEX('Model Participation Data'!$N$8:$DX$57,0,MATCH(CONCATENATE($J1361,N$6),'Model Participation Data'!$N$6:$DX$6,0)),'Model Participation Data'!$B$8:$B$57,$C1361,'Model Participation Data'!$C$8:$C$57,$D1361))</f>
        <v>0</v>
      </c>
      <c r="O1361" s="154">
        <f>IF(ISNA(SUMIFS(INDEX('Model Participation Data'!$N$8:$DX$57,0,MATCH(CONCATENATE($J1361,O$6),'Model Participation Data'!$N$6:$DX$6,0)),'Model Participation Data'!$B$8:$B$57,$C1361,'Model Participation Data'!$C$8:$C$57,$D1361)),"-",SUMIFS(INDEX('Model Participation Data'!$N$8:$DX$57,0,MATCH(CONCATENATE($J1361,O$6),'Model Participation Data'!$N$6:$DX$6,0)),'Model Participation Data'!$B$8:$B$57,$C1361,'Model Participation Data'!$C$8:$C$57,$D1361))</f>
        <v>0</v>
      </c>
    </row>
    <row r="1362" spans="2:15" x14ac:dyDescent="0.35">
      <c r="B1362" s="37" t="s">
        <v>80</v>
      </c>
      <c r="C1362" s="38" t="str">
        <f>IF(ISBLANK('Model Participation Data'!$B$62),"-",'Model Participation Data'!$B$62)</f>
        <v>-</v>
      </c>
      <c r="D1362" s="38" t="str">
        <f>IF(ISBLANK('Model Participation Data'!$C$62),"-",'Model Participation Data'!$C$62)</f>
        <v>-</v>
      </c>
      <c r="E1362" s="38" t="str">
        <f>IF(ISBLANK('Model Participation Data'!$D$62),"-",'Model Participation Data'!$D$62)</f>
        <v>-</v>
      </c>
      <c r="F1362" s="38" t="str">
        <f>IF(ISBLANK('Model Participation Data'!$E$62),"-",'Model Participation Data'!$E$62)</f>
        <v>-</v>
      </c>
      <c r="G1362" s="151" t="str">
        <f>IF(ISBLANK('Model Participation Data'!$F$62),"-",'Model Participation Data'!$F$62)</f>
        <v>-</v>
      </c>
      <c r="H1362" s="253">
        <v>1</v>
      </c>
      <c r="I1362" s="253">
        <v>5</v>
      </c>
      <c r="J1362" s="150" t="str">
        <f t="shared" si="67"/>
        <v>15</v>
      </c>
      <c r="K1362" s="38" t="str">
        <f>IF(ISBLANK('Model Participation Data'!$L$62),"-",'Model Participation Data'!$L$62)</f>
        <v>-</v>
      </c>
      <c r="L1362" s="39" t="str">
        <f>IF(ISBLANK('Model Participation Data'!$M$62),"-",'Model Participation Data'!$M$62)</f>
        <v>-</v>
      </c>
      <c r="M1362" s="254">
        <f>IF(ISNA(SUMIFS(INDEX('Model Participation Data'!$N$8:$DX$57,0,MATCH(CONCATENATE($J1362,M$6),'Model Participation Data'!$N$6:$DX$6,0)),'Model Participation Data'!$B$8:$B$57,$C1362,'Model Participation Data'!$C$8:$C$57,$D1362)),"-",SUMIFS(INDEX('Model Participation Data'!$N$8:$DX$57,0,MATCH(CONCATENATE($J1362,M$6),'Model Participation Data'!$N$6:$DX$6,0)),'Model Participation Data'!$B$8:$B$57,$C1362,'Model Participation Data'!$C$8:$C$57,$D1362))</f>
        <v>0</v>
      </c>
      <c r="N1362" s="254">
        <f>IF(ISNA(SUMIFS(INDEX('Model Participation Data'!$N$8:$DX$57,0,MATCH(CONCATENATE($J1362,N$6),'Model Participation Data'!$N$6:$DX$6,0)),'Model Participation Data'!$B$8:$B$57,$C1362,'Model Participation Data'!$C$8:$C$57,$D1362)),"-",SUMIFS(INDEX('Model Participation Data'!$N$8:$DX$57,0,MATCH(CONCATENATE($J1362,N$6),'Model Participation Data'!$N$6:$DX$6,0)),'Model Participation Data'!$B$8:$B$57,$C1362,'Model Participation Data'!$C$8:$C$57,$D1362))</f>
        <v>0</v>
      </c>
      <c r="O1362" s="154">
        <f>IF(ISNA(SUMIFS(INDEX('Model Participation Data'!$N$8:$DX$57,0,MATCH(CONCATENATE($J1362,O$6),'Model Participation Data'!$N$6:$DX$6,0)),'Model Participation Data'!$B$8:$B$57,$C1362,'Model Participation Data'!$C$8:$C$57,$D1362)),"-",SUMIFS(INDEX('Model Participation Data'!$N$8:$DX$57,0,MATCH(CONCATENATE($J1362,O$6),'Model Participation Data'!$N$6:$DX$6,0)),'Model Participation Data'!$B$8:$B$57,$C1362,'Model Participation Data'!$C$8:$C$57,$D1362))</f>
        <v>0</v>
      </c>
    </row>
    <row r="1363" spans="2:15" x14ac:dyDescent="0.35">
      <c r="B1363" s="37" t="s">
        <v>80</v>
      </c>
      <c r="C1363" s="38" t="str">
        <f>IF(ISBLANK('Model Participation Data'!$B$62),"-",'Model Participation Data'!$B$62)</f>
        <v>-</v>
      </c>
      <c r="D1363" s="38" t="str">
        <f>IF(ISBLANK('Model Participation Data'!$C$62),"-",'Model Participation Data'!$C$62)</f>
        <v>-</v>
      </c>
      <c r="E1363" s="38" t="str">
        <f>IF(ISBLANK('Model Participation Data'!$D$62),"-",'Model Participation Data'!$D$62)</f>
        <v>-</v>
      </c>
      <c r="F1363" s="38" t="str">
        <f>IF(ISBLANK('Model Participation Data'!$E$62),"-",'Model Participation Data'!$E$62)</f>
        <v>-</v>
      </c>
      <c r="G1363" s="151" t="str">
        <f>IF(ISBLANK('Model Participation Data'!$F$62),"-",'Model Participation Data'!$F$62)</f>
        <v>-</v>
      </c>
      <c r="H1363" s="253">
        <v>1</v>
      </c>
      <c r="I1363" s="253" t="s">
        <v>65</v>
      </c>
      <c r="J1363" s="150" t="str">
        <f t="shared" si="67"/>
        <v>1Goal</v>
      </c>
      <c r="K1363" s="38" t="str">
        <f>IF(ISBLANK('Model Participation Data'!$L$62),"-",'Model Participation Data'!$L$62)</f>
        <v>-</v>
      </c>
      <c r="L1363" s="39" t="str">
        <f>IF(ISBLANK('Model Participation Data'!$M$62),"-",'Model Participation Data'!$M$62)</f>
        <v>-</v>
      </c>
      <c r="M1363" s="254" t="str">
        <f>IF(ISNA(SUMIFS(INDEX('Model Participation Data'!$N$8:$DX$57,0,MATCH(CONCATENATE($J1363,M$6),'Model Participation Data'!$N$6:$DX$6,0)),'Model Participation Data'!$B$8:$B$57,$C1363,'Model Participation Data'!$C$8:$C$57,$D1363)),"-",SUMIFS(INDEX('Model Participation Data'!$N$8:$DX$57,0,MATCH(CONCATENATE($J1363,M$6),'Model Participation Data'!$N$6:$DX$6,0)),'Model Participation Data'!$B$8:$B$57,$C1363,'Model Participation Data'!$C$8:$C$57,$D1363))</f>
        <v>-</v>
      </c>
      <c r="N1363" s="254" t="str">
        <f>IF(ISNA(SUMIFS(INDEX('Model Participation Data'!$N$8:$DX$57,0,MATCH(CONCATENATE($J1363,N$6),'Model Participation Data'!$N$6:$DX$6,0)),'Model Participation Data'!$B$8:$B$57,$C1363,'Model Participation Data'!$C$8:$C$57,$D1363)),"-",SUMIFS(INDEX('Model Participation Data'!$N$8:$DX$57,0,MATCH(CONCATENATE($J1363,N$6),'Model Participation Data'!$N$6:$DX$6,0)),'Model Participation Data'!$B$8:$B$57,$C1363,'Model Participation Data'!$C$8:$C$57,$D1363))</f>
        <v>-</v>
      </c>
      <c r="O1363" s="154">
        <f>IF(ISNA(SUMIFS(INDEX('Model Participation Data'!$N$8:$DX$57,0,MATCH(CONCATENATE($J1363,O$6),'Model Participation Data'!$N$6:$DX$6,0)),'Model Participation Data'!$B$8:$B$57,$C1363,'Model Participation Data'!$C$8:$C$57,$D1363)),"-",SUMIFS(INDEX('Model Participation Data'!$N$8:$DX$57,0,MATCH(CONCATENATE($J1363,O$6),'Model Participation Data'!$N$6:$DX$6,0)),'Model Participation Data'!$B$8:$B$57,$C1363,'Model Participation Data'!$C$8:$C$57,$D1363))</f>
        <v>0</v>
      </c>
    </row>
    <row r="1364" spans="2:15" x14ac:dyDescent="0.35">
      <c r="B1364" s="37" t="s">
        <v>80</v>
      </c>
      <c r="C1364" s="38" t="str">
        <f>IF(ISBLANK('Model Participation Data'!$B$62),"-",'Model Participation Data'!$B$62)</f>
        <v>-</v>
      </c>
      <c r="D1364" s="38" t="str">
        <f>IF(ISBLANK('Model Participation Data'!$C$62),"-",'Model Participation Data'!$C$62)</f>
        <v>-</v>
      </c>
      <c r="E1364" s="38" t="str">
        <f>IF(ISBLANK('Model Participation Data'!$D$62),"-",'Model Participation Data'!$D$62)</f>
        <v>-</v>
      </c>
      <c r="F1364" s="38" t="str">
        <f>IF(ISBLANK('Model Participation Data'!$E$62),"-",'Model Participation Data'!$E$62)</f>
        <v>-</v>
      </c>
      <c r="G1364" s="151" t="str">
        <f>IF(ISBLANK('Model Participation Data'!$F$62),"-",'Model Participation Data'!$F$62)</f>
        <v>-</v>
      </c>
      <c r="H1364" s="253">
        <v>2</v>
      </c>
      <c r="I1364" s="253">
        <v>1</v>
      </c>
      <c r="J1364" s="150" t="str">
        <f t="shared" si="67"/>
        <v>21</v>
      </c>
      <c r="K1364" s="38" t="str">
        <f>IF(ISBLANK('Model Participation Data'!$L$62),"-",'Model Participation Data'!$L$62)</f>
        <v>-</v>
      </c>
      <c r="L1364" s="39" t="str">
        <f>IF(ISBLANK('Model Participation Data'!$M$62),"-",'Model Participation Data'!$M$62)</f>
        <v>-</v>
      </c>
      <c r="M1364" s="254">
        <f>IF(ISNA(SUMIFS(INDEX('Model Participation Data'!$N$8:$DX$57,0,MATCH(CONCATENATE($J1364,M$6),'Model Participation Data'!$N$6:$DX$6,0)),'Model Participation Data'!$B$8:$B$57,$C1364,'Model Participation Data'!$C$8:$C$57,$D1364)),"-",SUMIFS(INDEX('Model Participation Data'!$N$8:$DX$57,0,MATCH(CONCATENATE($J1364,M$6),'Model Participation Data'!$N$6:$DX$6,0)),'Model Participation Data'!$B$8:$B$57,$C1364,'Model Participation Data'!$C$8:$C$57,$D1364))</f>
        <v>0</v>
      </c>
      <c r="N1364" s="254">
        <f>IF(ISNA(SUMIFS(INDEX('Model Participation Data'!$N$8:$DX$57,0,MATCH(CONCATENATE($J1364,N$6),'Model Participation Data'!$N$6:$DX$6,0)),'Model Participation Data'!$B$8:$B$57,$C1364,'Model Participation Data'!$C$8:$C$57,$D1364)),"-",SUMIFS(INDEX('Model Participation Data'!$N$8:$DX$57,0,MATCH(CONCATENATE($J1364,N$6),'Model Participation Data'!$N$6:$DX$6,0)),'Model Participation Data'!$B$8:$B$57,$C1364,'Model Participation Data'!$C$8:$C$57,$D1364))</f>
        <v>0</v>
      </c>
      <c r="O1364" s="154">
        <f>IF(ISNA(SUMIFS(INDEX('Model Participation Data'!$N$8:$DX$57,0,MATCH(CONCATENATE($J1364,O$6),'Model Participation Data'!$N$6:$DX$6,0)),'Model Participation Data'!$B$8:$B$57,$C1364,'Model Participation Data'!$C$8:$C$57,$D1364)),"-",SUMIFS(INDEX('Model Participation Data'!$N$8:$DX$57,0,MATCH(CONCATENATE($J1364,O$6),'Model Participation Data'!$N$6:$DX$6,0)),'Model Participation Data'!$B$8:$B$57,$C1364,'Model Participation Data'!$C$8:$C$57,$D1364))</f>
        <v>0</v>
      </c>
    </row>
    <row r="1365" spans="2:15" x14ac:dyDescent="0.35">
      <c r="B1365" s="37" t="s">
        <v>80</v>
      </c>
      <c r="C1365" s="38" t="str">
        <f>IF(ISBLANK('Model Participation Data'!$B$62),"-",'Model Participation Data'!$B$62)</f>
        <v>-</v>
      </c>
      <c r="D1365" s="38" t="str">
        <f>IF(ISBLANK('Model Participation Data'!$C$62),"-",'Model Participation Data'!$C$62)</f>
        <v>-</v>
      </c>
      <c r="E1365" s="38" t="str">
        <f>IF(ISBLANK('Model Participation Data'!$D$62),"-",'Model Participation Data'!$D$62)</f>
        <v>-</v>
      </c>
      <c r="F1365" s="38" t="str">
        <f>IF(ISBLANK('Model Participation Data'!$E$62),"-",'Model Participation Data'!$E$62)</f>
        <v>-</v>
      </c>
      <c r="G1365" s="151" t="str">
        <f>IF(ISBLANK('Model Participation Data'!$F$62),"-",'Model Participation Data'!$F$62)</f>
        <v>-</v>
      </c>
      <c r="H1365" s="253">
        <v>2</v>
      </c>
      <c r="I1365" s="253">
        <v>2</v>
      </c>
      <c r="J1365" s="150" t="str">
        <f t="shared" si="67"/>
        <v>22</v>
      </c>
      <c r="K1365" s="38" t="str">
        <f>IF(ISBLANK('Model Participation Data'!$L$62),"-",'Model Participation Data'!$L$62)</f>
        <v>-</v>
      </c>
      <c r="L1365" s="39" t="str">
        <f>IF(ISBLANK('Model Participation Data'!$M$62),"-",'Model Participation Data'!$M$62)</f>
        <v>-</v>
      </c>
      <c r="M1365" s="254">
        <f>IF(ISNA(SUMIFS(INDEX('Model Participation Data'!$N$8:$DX$57,0,MATCH(CONCATENATE($J1365,M$6),'Model Participation Data'!$N$6:$DX$6,0)),'Model Participation Data'!$B$8:$B$57,$C1365,'Model Participation Data'!$C$8:$C$57,$D1365)),"-",SUMIFS(INDEX('Model Participation Data'!$N$8:$DX$57,0,MATCH(CONCATENATE($J1365,M$6),'Model Participation Data'!$N$6:$DX$6,0)),'Model Participation Data'!$B$8:$B$57,$C1365,'Model Participation Data'!$C$8:$C$57,$D1365))</f>
        <v>0</v>
      </c>
      <c r="N1365" s="254">
        <f>IF(ISNA(SUMIFS(INDEX('Model Participation Data'!$N$8:$DX$57,0,MATCH(CONCATENATE($J1365,N$6),'Model Participation Data'!$N$6:$DX$6,0)),'Model Participation Data'!$B$8:$B$57,$C1365,'Model Participation Data'!$C$8:$C$57,$D1365)),"-",SUMIFS(INDEX('Model Participation Data'!$N$8:$DX$57,0,MATCH(CONCATENATE($J1365,N$6),'Model Participation Data'!$N$6:$DX$6,0)),'Model Participation Data'!$B$8:$B$57,$C1365,'Model Participation Data'!$C$8:$C$57,$D1365))</f>
        <v>0</v>
      </c>
      <c r="O1365" s="154">
        <f>IF(ISNA(SUMIFS(INDEX('Model Participation Data'!$N$8:$DX$57,0,MATCH(CONCATENATE($J1365,O$6),'Model Participation Data'!$N$6:$DX$6,0)),'Model Participation Data'!$B$8:$B$57,$C1365,'Model Participation Data'!$C$8:$C$57,$D1365)),"-",SUMIFS(INDEX('Model Participation Data'!$N$8:$DX$57,0,MATCH(CONCATENATE($J1365,O$6),'Model Participation Data'!$N$6:$DX$6,0)),'Model Participation Data'!$B$8:$B$57,$C1365,'Model Participation Data'!$C$8:$C$57,$D1365))</f>
        <v>0</v>
      </c>
    </row>
    <row r="1366" spans="2:15" x14ac:dyDescent="0.35">
      <c r="B1366" s="37" t="s">
        <v>80</v>
      </c>
      <c r="C1366" s="38" t="str">
        <f>IF(ISBLANK('Model Participation Data'!$B$62),"-",'Model Participation Data'!$B$62)</f>
        <v>-</v>
      </c>
      <c r="D1366" s="38" t="str">
        <f>IF(ISBLANK('Model Participation Data'!$C$62),"-",'Model Participation Data'!$C$62)</f>
        <v>-</v>
      </c>
      <c r="E1366" s="38" t="str">
        <f>IF(ISBLANK('Model Participation Data'!$D$62),"-",'Model Participation Data'!$D$62)</f>
        <v>-</v>
      </c>
      <c r="F1366" s="38" t="str">
        <f>IF(ISBLANK('Model Participation Data'!$E$62),"-",'Model Participation Data'!$E$62)</f>
        <v>-</v>
      </c>
      <c r="G1366" s="151" t="str">
        <f>IF(ISBLANK('Model Participation Data'!$F$62),"-",'Model Participation Data'!$F$62)</f>
        <v>-</v>
      </c>
      <c r="H1366" s="253">
        <v>2</v>
      </c>
      <c r="I1366" s="253">
        <v>3</v>
      </c>
      <c r="J1366" s="150" t="str">
        <f t="shared" si="67"/>
        <v>23</v>
      </c>
      <c r="K1366" s="38" t="str">
        <f>IF(ISBLANK('Model Participation Data'!$L$62),"-",'Model Participation Data'!$L$62)</f>
        <v>-</v>
      </c>
      <c r="L1366" s="39" t="str">
        <f>IF(ISBLANK('Model Participation Data'!$M$62),"-",'Model Participation Data'!$M$62)</f>
        <v>-</v>
      </c>
      <c r="M1366" s="254">
        <f>IF(ISNA(SUMIFS(INDEX('Model Participation Data'!$N$8:$DX$57,0,MATCH(CONCATENATE($J1366,M$6),'Model Participation Data'!$N$6:$DX$6,0)),'Model Participation Data'!$B$8:$B$57,$C1366,'Model Participation Data'!$C$8:$C$57,$D1366)),"-",SUMIFS(INDEX('Model Participation Data'!$N$8:$DX$57,0,MATCH(CONCATENATE($J1366,M$6),'Model Participation Data'!$N$6:$DX$6,0)),'Model Participation Data'!$B$8:$B$57,$C1366,'Model Participation Data'!$C$8:$C$57,$D1366))</f>
        <v>0</v>
      </c>
      <c r="N1366" s="254">
        <f>IF(ISNA(SUMIFS(INDEX('Model Participation Data'!$N$8:$DX$57,0,MATCH(CONCATENATE($J1366,N$6),'Model Participation Data'!$N$6:$DX$6,0)),'Model Participation Data'!$B$8:$B$57,$C1366,'Model Participation Data'!$C$8:$C$57,$D1366)),"-",SUMIFS(INDEX('Model Participation Data'!$N$8:$DX$57,0,MATCH(CONCATENATE($J1366,N$6),'Model Participation Data'!$N$6:$DX$6,0)),'Model Participation Data'!$B$8:$B$57,$C1366,'Model Participation Data'!$C$8:$C$57,$D1366))</f>
        <v>0</v>
      </c>
      <c r="O1366" s="154">
        <f>IF(ISNA(SUMIFS(INDEX('Model Participation Data'!$N$8:$DX$57,0,MATCH(CONCATENATE($J1366,O$6),'Model Participation Data'!$N$6:$DX$6,0)),'Model Participation Data'!$B$8:$B$57,$C1366,'Model Participation Data'!$C$8:$C$57,$D1366)),"-",SUMIFS(INDEX('Model Participation Data'!$N$8:$DX$57,0,MATCH(CONCATENATE($J1366,O$6),'Model Participation Data'!$N$6:$DX$6,0)),'Model Participation Data'!$B$8:$B$57,$C1366,'Model Participation Data'!$C$8:$C$57,$D1366))</f>
        <v>0</v>
      </c>
    </row>
    <row r="1367" spans="2:15" x14ac:dyDescent="0.35">
      <c r="B1367" s="37" t="s">
        <v>80</v>
      </c>
      <c r="C1367" s="38" t="str">
        <f>IF(ISBLANK('Model Participation Data'!$B$62),"-",'Model Participation Data'!$B$62)</f>
        <v>-</v>
      </c>
      <c r="D1367" s="38" t="str">
        <f>IF(ISBLANK('Model Participation Data'!$C$62),"-",'Model Participation Data'!$C$62)</f>
        <v>-</v>
      </c>
      <c r="E1367" s="38" t="str">
        <f>IF(ISBLANK('Model Participation Data'!$D$62),"-",'Model Participation Data'!$D$62)</f>
        <v>-</v>
      </c>
      <c r="F1367" s="38" t="str">
        <f>IF(ISBLANK('Model Participation Data'!$E$62),"-",'Model Participation Data'!$E$62)</f>
        <v>-</v>
      </c>
      <c r="G1367" s="151" t="str">
        <f>IF(ISBLANK('Model Participation Data'!$F$62),"-",'Model Participation Data'!$F$62)</f>
        <v>-</v>
      </c>
      <c r="H1367" s="253">
        <v>2</v>
      </c>
      <c r="I1367" s="253">
        <v>4</v>
      </c>
      <c r="J1367" s="150" t="str">
        <f t="shared" si="67"/>
        <v>24</v>
      </c>
      <c r="K1367" s="38" t="str">
        <f>IF(ISBLANK('Model Participation Data'!$L$62),"-",'Model Participation Data'!$L$62)</f>
        <v>-</v>
      </c>
      <c r="L1367" s="39" t="str">
        <f>IF(ISBLANK('Model Participation Data'!$M$62),"-",'Model Participation Data'!$M$62)</f>
        <v>-</v>
      </c>
      <c r="M1367" s="254">
        <f>IF(ISNA(SUMIFS(INDEX('Model Participation Data'!$N$8:$DX$57,0,MATCH(CONCATENATE($J1367,M$6),'Model Participation Data'!$N$6:$DX$6,0)),'Model Participation Data'!$B$8:$B$57,$C1367,'Model Participation Data'!$C$8:$C$57,$D1367)),"-",SUMIFS(INDEX('Model Participation Data'!$N$8:$DX$57,0,MATCH(CONCATENATE($J1367,M$6),'Model Participation Data'!$N$6:$DX$6,0)),'Model Participation Data'!$B$8:$B$57,$C1367,'Model Participation Data'!$C$8:$C$57,$D1367))</f>
        <v>0</v>
      </c>
      <c r="N1367" s="254">
        <f>IF(ISNA(SUMIFS(INDEX('Model Participation Data'!$N$8:$DX$57,0,MATCH(CONCATENATE($J1367,N$6),'Model Participation Data'!$N$6:$DX$6,0)),'Model Participation Data'!$B$8:$B$57,$C1367,'Model Participation Data'!$C$8:$C$57,$D1367)),"-",SUMIFS(INDEX('Model Participation Data'!$N$8:$DX$57,0,MATCH(CONCATENATE($J1367,N$6),'Model Participation Data'!$N$6:$DX$6,0)),'Model Participation Data'!$B$8:$B$57,$C1367,'Model Participation Data'!$C$8:$C$57,$D1367))</f>
        <v>0</v>
      </c>
      <c r="O1367" s="154">
        <f>IF(ISNA(SUMIFS(INDEX('Model Participation Data'!$N$8:$DX$57,0,MATCH(CONCATENATE($J1367,O$6),'Model Participation Data'!$N$6:$DX$6,0)),'Model Participation Data'!$B$8:$B$57,$C1367,'Model Participation Data'!$C$8:$C$57,$D1367)),"-",SUMIFS(INDEX('Model Participation Data'!$N$8:$DX$57,0,MATCH(CONCATENATE($J1367,O$6),'Model Participation Data'!$N$6:$DX$6,0)),'Model Participation Data'!$B$8:$B$57,$C1367,'Model Participation Data'!$C$8:$C$57,$D1367))</f>
        <v>0</v>
      </c>
    </row>
    <row r="1368" spans="2:15" x14ac:dyDescent="0.35">
      <c r="B1368" s="37" t="s">
        <v>80</v>
      </c>
      <c r="C1368" s="38" t="str">
        <f>IF(ISBLANK('Model Participation Data'!$B$62),"-",'Model Participation Data'!$B$62)</f>
        <v>-</v>
      </c>
      <c r="D1368" s="38" t="str">
        <f>IF(ISBLANK('Model Participation Data'!$C$62),"-",'Model Participation Data'!$C$62)</f>
        <v>-</v>
      </c>
      <c r="E1368" s="38" t="str">
        <f>IF(ISBLANK('Model Participation Data'!$D$62),"-",'Model Participation Data'!$D$62)</f>
        <v>-</v>
      </c>
      <c r="F1368" s="38" t="str">
        <f>IF(ISBLANK('Model Participation Data'!$E$62),"-",'Model Participation Data'!$E$62)</f>
        <v>-</v>
      </c>
      <c r="G1368" s="151" t="str">
        <f>IF(ISBLANK('Model Participation Data'!$F$62),"-",'Model Participation Data'!$F$62)</f>
        <v>-</v>
      </c>
      <c r="H1368" s="253">
        <v>2</v>
      </c>
      <c r="I1368" s="253">
        <v>5</v>
      </c>
      <c r="J1368" s="150" t="str">
        <f t="shared" si="67"/>
        <v>25</v>
      </c>
      <c r="K1368" s="38" t="str">
        <f>IF(ISBLANK('Model Participation Data'!$L$62),"-",'Model Participation Data'!$L$62)</f>
        <v>-</v>
      </c>
      <c r="L1368" s="39" t="str">
        <f>IF(ISBLANK('Model Participation Data'!$M$62),"-",'Model Participation Data'!$M$62)</f>
        <v>-</v>
      </c>
      <c r="M1368" s="254">
        <f>IF(ISNA(SUMIFS(INDEX('Model Participation Data'!$N$8:$DX$57,0,MATCH(CONCATENATE($J1368,M$6),'Model Participation Data'!$N$6:$DX$6,0)),'Model Participation Data'!$B$8:$B$57,$C1368,'Model Participation Data'!$C$8:$C$57,$D1368)),"-",SUMIFS(INDEX('Model Participation Data'!$N$8:$DX$57,0,MATCH(CONCATENATE($J1368,M$6),'Model Participation Data'!$N$6:$DX$6,0)),'Model Participation Data'!$B$8:$B$57,$C1368,'Model Participation Data'!$C$8:$C$57,$D1368))</f>
        <v>0</v>
      </c>
      <c r="N1368" s="254">
        <f>IF(ISNA(SUMIFS(INDEX('Model Participation Data'!$N$8:$DX$57,0,MATCH(CONCATENATE($J1368,N$6),'Model Participation Data'!$N$6:$DX$6,0)),'Model Participation Data'!$B$8:$B$57,$C1368,'Model Participation Data'!$C$8:$C$57,$D1368)),"-",SUMIFS(INDEX('Model Participation Data'!$N$8:$DX$57,0,MATCH(CONCATENATE($J1368,N$6),'Model Participation Data'!$N$6:$DX$6,0)),'Model Participation Data'!$B$8:$B$57,$C1368,'Model Participation Data'!$C$8:$C$57,$D1368))</f>
        <v>0</v>
      </c>
      <c r="O1368" s="154">
        <f>IF(ISNA(SUMIFS(INDEX('Model Participation Data'!$N$8:$DX$57,0,MATCH(CONCATENATE($J1368,O$6),'Model Participation Data'!$N$6:$DX$6,0)),'Model Participation Data'!$B$8:$B$57,$C1368,'Model Participation Data'!$C$8:$C$57,$D1368)),"-",SUMIFS(INDEX('Model Participation Data'!$N$8:$DX$57,0,MATCH(CONCATENATE($J1368,O$6),'Model Participation Data'!$N$6:$DX$6,0)),'Model Participation Data'!$B$8:$B$57,$C1368,'Model Participation Data'!$C$8:$C$57,$D1368))</f>
        <v>0</v>
      </c>
    </row>
    <row r="1369" spans="2:15" x14ac:dyDescent="0.35">
      <c r="B1369" s="37" t="s">
        <v>80</v>
      </c>
      <c r="C1369" s="38" t="str">
        <f>IF(ISBLANK('Model Participation Data'!$B$62),"-",'Model Participation Data'!$B$62)</f>
        <v>-</v>
      </c>
      <c r="D1369" s="38" t="str">
        <f>IF(ISBLANK('Model Participation Data'!$C$62),"-",'Model Participation Data'!$C$62)</f>
        <v>-</v>
      </c>
      <c r="E1369" s="38" t="str">
        <f>IF(ISBLANK('Model Participation Data'!$D$62),"-",'Model Participation Data'!$D$62)</f>
        <v>-</v>
      </c>
      <c r="F1369" s="38" t="str">
        <f>IF(ISBLANK('Model Participation Data'!$E$62),"-",'Model Participation Data'!$E$62)</f>
        <v>-</v>
      </c>
      <c r="G1369" s="151" t="str">
        <f>IF(ISBLANK('Model Participation Data'!$F$62),"-",'Model Participation Data'!$F$62)</f>
        <v>-</v>
      </c>
      <c r="H1369" s="253">
        <v>2</v>
      </c>
      <c r="I1369" s="253" t="s">
        <v>65</v>
      </c>
      <c r="J1369" s="150" t="str">
        <f t="shared" si="67"/>
        <v>2Goal</v>
      </c>
      <c r="K1369" s="38" t="str">
        <f>IF(ISBLANK('Model Participation Data'!$L$62),"-",'Model Participation Data'!$L$62)</f>
        <v>-</v>
      </c>
      <c r="L1369" s="39" t="str">
        <f>IF(ISBLANK('Model Participation Data'!$M$62),"-",'Model Participation Data'!$M$62)</f>
        <v>-</v>
      </c>
      <c r="M1369" s="254" t="str">
        <f>IF(ISNA(SUMIFS(INDEX('Model Participation Data'!$N$8:$DX$57,0,MATCH(CONCATENATE($J1369,M$6),'Model Participation Data'!$N$6:$DX$6,0)),'Model Participation Data'!$B$8:$B$57,$C1369,'Model Participation Data'!$C$8:$C$57,$D1369)),"-",SUMIFS(INDEX('Model Participation Data'!$N$8:$DX$57,0,MATCH(CONCATENATE($J1369,M$6),'Model Participation Data'!$N$6:$DX$6,0)),'Model Participation Data'!$B$8:$B$57,$C1369,'Model Participation Data'!$C$8:$C$57,$D1369))</f>
        <v>-</v>
      </c>
      <c r="N1369" s="254" t="str">
        <f>IF(ISNA(SUMIFS(INDEX('Model Participation Data'!$N$8:$DX$57,0,MATCH(CONCATENATE($J1369,N$6),'Model Participation Data'!$N$6:$DX$6,0)),'Model Participation Data'!$B$8:$B$57,$C1369,'Model Participation Data'!$C$8:$C$57,$D1369)),"-",SUMIFS(INDEX('Model Participation Data'!$N$8:$DX$57,0,MATCH(CONCATENATE($J1369,N$6),'Model Participation Data'!$N$6:$DX$6,0)),'Model Participation Data'!$B$8:$B$57,$C1369,'Model Participation Data'!$C$8:$C$57,$D1369))</f>
        <v>-</v>
      </c>
      <c r="O1369" s="154">
        <f>IF(ISNA(SUMIFS(INDEX('Model Participation Data'!$N$8:$DX$57,0,MATCH(CONCATENATE($J1369,O$6),'Model Participation Data'!$N$6:$DX$6,0)),'Model Participation Data'!$B$8:$B$57,$C1369,'Model Participation Data'!$C$8:$C$57,$D1369)),"-",SUMIFS(INDEX('Model Participation Data'!$N$8:$DX$57,0,MATCH(CONCATENATE($J1369,O$6),'Model Participation Data'!$N$6:$DX$6,0)),'Model Participation Data'!$B$8:$B$57,$C1369,'Model Participation Data'!$C$8:$C$57,$D1369))</f>
        <v>0</v>
      </c>
    </row>
    <row r="1370" spans="2:15" x14ac:dyDescent="0.35">
      <c r="B1370" s="37" t="s">
        <v>80</v>
      </c>
      <c r="C1370" s="38" t="str">
        <f>IF(ISBLANK('Model Participation Data'!$B$62),"-",'Model Participation Data'!$B$62)</f>
        <v>-</v>
      </c>
      <c r="D1370" s="38" t="str">
        <f>IF(ISBLANK('Model Participation Data'!$C$62),"-",'Model Participation Data'!$C$62)</f>
        <v>-</v>
      </c>
      <c r="E1370" s="38" t="str">
        <f>IF(ISBLANK('Model Participation Data'!$D$62),"-",'Model Participation Data'!$D$62)</f>
        <v>-</v>
      </c>
      <c r="F1370" s="38" t="str">
        <f>IF(ISBLANK('Model Participation Data'!$E$62),"-",'Model Participation Data'!$E$62)</f>
        <v>-</v>
      </c>
      <c r="G1370" s="151" t="str">
        <f>IF(ISBLANK('Model Participation Data'!$F$62),"-",'Model Participation Data'!$F$62)</f>
        <v>-</v>
      </c>
      <c r="H1370" s="253">
        <v>3</v>
      </c>
      <c r="I1370" s="253">
        <v>1</v>
      </c>
      <c r="J1370" s="150" t="str">
        <f t="shared" si="67"/>
        <v>31</v>
      </c>
      <c r="K1370" s="38" t="str">
        <f>IF(ISBLANK('Model Participation Data'!$L$62),"-",'Model Participation Data'!$L$62)</f>
        <v>-</v>
      </c>
      <c r="L1370" s="39" t="str">
        <f>IF(ISBLANK('Model Participation Data'!$M$62),"-",'Model Participation Data'!$M$62)</f>
        <v>-</v>
      </c>
      <c r="M1370" s="254">
        <f>IF(ISNA(SUMIFS(INDEX('Model Participation Data'!$N$8:$DX$57,0,MATCH(CONCATENATE($J1370,M$6),'Model Participation Data'!$N$6:$DX$6,0)),'Model Participation Data'!$B$8:$B$57,$C1370,'Model Participation Data'!$C$8:$C$57,$D1370)),"-",SUMIFS(INDEX('Model Participation Data'!$N$8:$DX$57,0,MATCH(CONCATENATE($J1370,M$6),'Model Participation Data'!$N$6:$DX$6,0)),'Model Participation Data'!$B$8:$B$57,$C1370,'Model Participation Data'!$C$8:$C$57,$D1370))</f>
        <v>0</v>
      </c>
      <c r="N1370" s="254">
        <f>IF(ISNA(SUMIFS(INDEX('Model Participation Data'!$N$8:$DX$57,0,MATCH(CONCATENATE($J1370,N$6),'Model Participation Data'!$N$6:$DX$6,0)),'Model Participation Data'!$B$8:$B$57,$C1370,'Model Participation Data'!$C$8:$C$57,$D1370)),"-",SUMIFS(INDEX('Model Participation Data'!$N$8:$DX$57,0,MATCH(CONCATENATE($J1370,N$6),'Model Participation Data'!$N$6:$DX$6,0)),'Model Participation Data'!$B$8:$B$57,$C1370,'Model Participation Data'!$C$8:$C$57,$D1370))</f>
        <v>0</v>
      </c>
      <c r="O1370" s="154">
        <f>IF(ISNA(SUMIFS(INDEX('Model Participation Data'!$N$8:$DX$57,0,MATCH(CONCATENATE($J1370,O$6),'Model Participation Data'!$N$6:$DX$6,0)),'Model Participation Data'!$B$8:$B$57,$C1370,'Model Participation Data'!$C$8:$C$57,$D1370)),"-",SUMIFS(INDEX('Model Participation Data'!$N$8:$DX$57,0,MATCH(CONCATENATE($J1370,O$6),'Model Participation Data'!$N$6:$DX$6,0)),'Model Participation Data'!$B$8:$B$57,$C1370,'Model Participation Data'!$C$8:$C$57,$D1370))</f>
        <v>0</v>
      </c>
    </row>
    <row r="1371" spans="2:15" x14ac:dyDescent="0.35">
      <c r="B1371" s="37" t="s">
        <v>80</v>
      </c>
      <c r="C1371" s="38" t="str">
        <f>IF(ISBLANK('Model Participation Data'!$B$62),"-",'Model Participation Data'!$B$62)</f>
        <v>-</v>
      </c>
      <c r="D1371" s="38" t="str">
        <f>IF(ISBLANK('Model Participation Data'!$C$62),"-",'Model Participation Data'!$C$62)</f>
        <v>-</v>
      </c>
      <c r="E1371" s="38" t="str">
        <f>IF(ISBLANK('Model Participation Data'!$D$62),"-",'Model Participation Data'!$D$62)</f>
        <v>-</v>
      </c>
      <c r="F1371" s="38" t="str">
        <f>IF(ISBLANK('Model Participation Data'!$E$62),"-",'Model Participation Data'!$E$62)</f>
        <v>-</v>
      </c>
      <c r="G1371" s="151" t="str">
        <f>IF(ISBLANK('Model Participation Data'!$F$62),"-",'Model Participation Data'!$F$62)</f>
        <v>-</v>
      </c>
      <c r="H1371" s="253">
        <v>3</v>
      </c>
      <c r="I1371" s="253">
        <v>2</v>
      </c>
      <c r="J1371" s="150" t="str">
        <f t="shared" si="67"/>
        <v>32</v>
      </c>
      <c r="K1371" s="38" t="str">
        <f>IF(ISBLANK('Model Participation Data'!$L$62),"-",'Model Participation Data'!$L$62)</f>
        <v>-</v>
      </c>
      <c r="L1371" s="39" t="str">
        <f>IF(ISBLANK('Model Participation Data'!$M$62),"-",'Model Participation Data'!$M$62)</f>
        <v>-</v>
      </c>
      <c r="M1371" s="254">
        <f>IF(ISNA(SUMIFS(INDEX('Model Participation Data'!$N$8:$DX$57,0,MATCH(CONCATENATE($J1371,M$6),'Model Participation Data'!$N$6:$DX$6,0)),'Model Participation Data'!$B$8:$B$57,$C1371,'Model Participation Data'!$C$8:$C$57,$D1371)),"-",SUMIFS(INDEX('Model Participation Data'!$N$8:$DX$57,0,MATCH(CONCATENATE($J1371,M$6),'Model Participation Data'!$N$6:$DX$6,0)),'Model Participation Data'!$B$8:$B$57,$C1371,'Model Participation Data'!$C$8:$C$57,$D1371))</f>
        <v>0</v>
      </c>
      <c r="N1371" s="254">
        <f>IF(ISNA(SUMIFS(INDEX('Model Participation Data'!$N$8:$DX$57,0,MATCH(CONCATENATE($J1371,N$6),'Model Participation Data'!$N$6:$DX$6,0)),'Model Participation Data'!$B$8:$B$57,$C1371,'Model Participation Data'!$C$8:$C$57,$D1371)),"-",SUMIFS(INDEX('Model Participation Data'!$N$8:$DX$57,0,MATCH(CONCATENATE($J1371,N$6),'Model Participation Data'!$N$6:$DX$6,0)),'Model Participation Data'!$B$8:$B$57,$C1371,'Model Participation Data'!$C$8:$C$57,$D1371))</f>
        <v>0</v>
      </c>
      <c r="O1371" s="154">
        <f>IF(ISNA(SUMIFS(INDEX('Model Participation Data'!$N$8:$DX$57,0,MATCH(CONCATENATE($J1371,O$6),'Model Participation Data'!$N$6:$DX$6,0)),'Model Participation Data'!$B$8:$B$57,$C1371,'Model Participation Data'!$C$8:$C$57,$D1371)),"-",SUMIFS(INDEX('Model Participation Data'!$N$8:$DX$57,0,MATCH(CONCATENATE($J1371,O$6),'Model Participation Data'!$N$6:$DX$6,0)),'Model Participation Data'!$B$8:$B$57,$C1371,'Model Participation Data'!$C$8:$C$57,$D1371))</f>
        <v>0</v>
      </c>
    </row>
    <row r="1372" spans="2:15" x14ac:dyDescent="0.35">
      <c r="B1372" s="37" t="s">
        <v>80</v>
      </c>
      <c r="C1372" s="38" t="str">
        <f>IF(ISBLANK('Model Participation Data'!$B$62),"-",'Model Participation Data'!$B$62)</f>
        <v>-</v>
      </c>
      <c r="D1372" s="38" t="str">
        <f>IF(ISBLANK('Model Participation Data'!$C$62),"-",'Model Participation Data'!$C$62)</f>
        <v>-</v>
      </c>
      <c r="E1372" s="38" t="str">
        <f>IF(ISBLANK('Model Participation Data'!$D$62),"-",'Model Participation Data'!$D$62)</f>
        <v>-</v>
      </c>
      <c r="F1372" s="38" t="str">
        <f>IF(ISBLANK('Model Participation Data'!$E$62),"-",'Model Participation Data'!$E$62)</f>
        <v>-</v>
      </c>
      <c r="G1372" s="151" t="str">
        <f>IF(ISBLANK('Model Participation Data'!$F$62),"-",'Model Participation Data'!$F$62)</f>
        <v>-</v>
      </c>
      <c r="H1372" s="253">
        <v>3</v>
      </c>
      <c r="I1372" s="253">
        <v>3</v>
      </c>
      <c r="J1372" s="150" t="str">
        <f t="shared" si="67"/>
        <v>33</v>
      </c>
      <c r="K1372" s="38" t="str">
        <f>IF(ISBLANK('Model Participation Data'!$L$62),"-",'Model Participation Data'!$L$62)</f>
        <v>-</v>
      </c>
      <c r="L1372" s="39" t="str">
        <f>IF(ISBLANK('Model Participation Data'!$M$62),"-",'Model Participation Data'!$M$62)</f>
        <v>-</v>
      </c>
      <c r="M1372" s="254">
        <f>IF(ISNA(SUMIFS(INDEX('Model Participation Data'!$N$8:$DX$57,0,MATCH(CONCATENATE($J1372,M$6),'Model Participation Data'!$N$6:$DX$6,0)),'Model Participation Data'!$B$8:$B$57,$C1372,'Model Participation Data'!$C$8:$C$57,$D1372)),"-",SUMIFS(INDEX('Model Participation Data'!$N$8:$DX$57,0,MATCH(CONCATENATE($J1372,M$6),'Model Participation Data'!$N$6:$DX$6,0)),'Model Participation Data'!$B$8:$B$57,$C1372,'Model Participation Data'!$C$8:$C$57,$D1372))</f>
        <v>0</v>
      </c>
      <c r="N1372" s="254">
        <f>IF(ISNA(SUMIFS(INDEX('Model Participation Data'!$N$8:$DX$57,0,MATCH(CONCATENATE($J1372,N$6),'Model Participation Data'!$N$6:$DX$6,0)),'Model Participation Data'!$B$8:$B$57,$C1372,'Model Participation Data'!$C$8:$C$57,$D1372)),"-",SUMIFS(INDEX('Model Participation Data'!$N$8:$DX$57,0,MATCH(CONCATENATE($J1372,N$6),'Model Participation Data'!$N$6:$DX$6,0)),'Model Participation Data'!$B$8:$B$57,$C1372,'Model Participation Data'!$C$8:$C$57,$D1372))</f>
        <v>0</v>
      </c>
      <c r="O1372" s="154">
        <f>IF(ISNA(SUMIFS(INDEX('Model Participation Data'!$N$8:$DX$57,0,MATCH(CONCATENATE($J1372,O$6),'Model Participation Data'!$N$6:$DX$6,0)),'Model Participation Data'!$B$8:$B$57,$C1372,'Model Participation Data'!$C$8:$C$57,$D1372)),"-",SUMIFS(INDEX('Model Participation Data'!$N$8:$DX$57,0,MATCH(CONCATENATE($J1372,O$6),'Model Participation Data'!$N$6:$DX$6,0)),'Model Participation Data'!$B$8:$B$57,$C1372,'Model Participation Data'!$C$8:$C$57,$D1372))</f>
        <v>0</v>
      </c>
    </row>
    <row r="1373" spans="2:15" x14ac:dyDescent="0.35">
      <c r="B1373" s="37" t="s">
        <v>80</v>
      </c>
      <c r="C1373" s="38" t="str">
        <f>IF(ISBLANK('Model Participation Data'!$B$62),"-",'Model Participation Data'!$B$62)</f>
        <v>-</v>
      </c>
      <c r="D1373" s="38" t="str">
        <f>IF(ISBLANK('Model Participation Data'!$C$62),"-",'Model Participation Data'!$C$62)</f>
        <v>-</v>
      </c>
      <c r="E1373" s="38" t="str">
        <f>IF(ISBLANK('Model Participation Data'!$D$62),"-",'Model Participation Data'!$D$62)</f>
        <v>-</v>
      </c>
      <c r="F1373" s="38" t="str">
        <f>IF(ISBLANK('Model Participation Data'!$E$62),"-",'Model Participation Data'!$E$62)</f>
        <v>-</v>
      </c>
      <c r="G1373" s="151" t="str">
        <f>IF(ISBLANK('Model Participation Data'!$F$62),"-",'Model Participation Data'!$F$62)</f>
        <v>-</v>
      </c>
      <c r="H1373" s="253">
        <v>3</v>
      </c>
      <c r="I1373" s="253">
        <v>4</v>
      </c>
      <c r="J1373" s="150" t="str">
        <f t="shared" si="67"/>
        <v>34</v>
      </c>
      <c r="K1373" s="38" t="str">
        <f>IF(ISBLANK('Model Participation Data'!$L$62),"-",'Model Participation Data'!$L$62)</f>
        <v>-</v>
      </c>
      <c r="L1373" s="39" t="str">
        <f>IF(ISBLANK('Model Participation Data'!$M$62),"-",'Model Participation Data'!$M$62)</f>
        <v>-</v>
      </c>
      <c r="M1373" s="254">
        <f>IF(ISNA(SUMIFS(INDEX('Model Participation Data'!$N$8:$DX$57,0,MATCH(CONCATENATE($J1373,M$6),'Model Participation Data'!$N$6:$DX$6,0)),'Model Participation Data'!$B$8:$B$57,$C1373,'Model Participation Data'!$C$8:$C$57,$D1373)),"-",SUMIFS(INDEX('Model Participation Data'!$N$8:$DX$57,0,MATCH(CONCATENATE($J1373,M$6),'Model Participation Data'!$N$6:$DX$6,0)),'Model Participation Data'!$B$8:$B$57,$C1373,'Model Participation Data'!$C$8:$C$57,$D1373))</f>
        <v>0</v>
      </c>
      <c r="N1373" s="254">
        <f>IF(ISNA(SUMIFS(INDEX('Model Participation Data'!$N$8:$DX$57,0,MATCH(CONCATENATE($J1373,N$6),'Model Participation Data'!$N$6:$DX$6,0)),'Model Participation Data'!$B$8:$B$57,$C1373,'Model Participation Data'!$C$8:$C$57,$D1373)),"-",SUMIFS(INDEX('Model Participation Data'!$N$8:$DX$57,0,MATCH(CONCATENATE($J1373,N$6),'Model Participation Data'!$N$6:$DX$6,0)),'Model Participation Data'!$B$8:$B$57,$C1373,'Model Participation Data'!$C$8:$C$57,$D1373))</f>
        <v>0</v>
      </c>
      <c r="O1373" s="154">
        <f>IF(ISNA(SUMIFS(INDEX('Model Participation Data'!$N$8:$DX$57,0,MATCH(CONCATENATE($J1373,O$6),'Model Participation Data'!$N$6:$DX$6,0)),'Model Participation Data'!$B$8:$B$57,$C1373,'Model Participation Data'!$C$8:$C$57,$D1373)),"-",SUMIFS(INDEX('Model Participation Data'!$N$8:$DX$57,0,MATCH(CONCATENATE($J1373,O$6),'Model Participation Data'!$N$6:$DX$6,0)),'Model Participation Data'!$B$8:$B$57,$C1373,'Model Participation Data'!$C$8:$C$57,$D1373))</f>
        <v>0</v>
      </c>
    </row>
    <row r="1374" spans="2:15" x14ac:dyDescent="0.35">
      <c r="B1374" s="37" t="s">
        <v>80</v>
      </c>
      <c r="C1374" s="38" t="str">
        <f>IF(ISBLANK('Model Participation Data'!$B$62),"-",'Model Participation Data'!$B$62)</f>
        <v>-</v>
      </c>
      <c r="D1374" s="38" t="str">
        <f>IF(ISBLANK('Model Participation Data'!$C$62),"-",'Model Participation Data'!$C$62)</f>
        <v>-</v>
      </c>
      <c r="E1374" s="38" t="str">
        <f>IF(ISBLANK('Model Participation Data'!$D$62),"-",'Model Participation Data'!$D$62)</f>
        <v>-</v>
      </c>
      <c r="F1374" s="38" t="str">
        <f>IF(ISBLANK('Model Participation Data'!$E$62),"-",'Model Participation Data'!$E$62)</f>
        <v>-</v>
      </c>
      <c r="G1374" s="151" t="str">
        <f>IF(ISBLANK('Model Participation Data'!$F$62),"-",'Model Participation Data'!$F$62)</f>
        <v>-</v>
      </c>
      <c r="H1374" s="253">
        <v>3</v>
      </c>
      <c r="I1374" s="253">
        <v>5</v>
      </c>
      <c r="J1374" s="150" t="str">
        <f t="shared" si="67"/>
        <v>35</v>
      </c>
      <c r="K1374" s="38" t="str">
        <f>IF(ISBLANK('Model Participation Data'!$L$62),"-",'Model Participation Data'!$L$62)</f>
        <v>-</v>
      </c>
      <c r="L1374" s="39" t="str">
        <f>IF(ISBLANK('Model Participation Data'!$M$62),"-",'Model Participation Data'!$M$62)</f>
        <v>-</v>
      </c>
      <c r="M1374" s="254">
        <f>IF(ISNA(SUMIFS(INDEX('Model Participation Data'!$N$8:$DX$57,0,MATCH(CONCATENATE($J1374,M$6),'Model Participation Data'!$N$6:$DX$6,0)),'Model Participation Data'!$B$8:$B$57,$C1374,'Model Participation Data'!$C$8:$C$57,$D1374)),"-",SUMIFS(INDEX('Model Participation Data'!$N$8:$DX$57,0,MATCH(CONCATENATE($J1374,M$6),'Model Participation Data'!$N$6:$DX$6,0)),'Model Participation Data'!$B$8:$B$57,$C1374,'Model Participation Data'!$C$8:$C$57,$D1374))</f>
        <v>0</v>
      </c>
      <c r="N1374" s="254">
        <f>IF(ISNA(SUMIFS(INDEX('Model Participation Data'!$N$8:$DX$57,0,MATCH(CONCATENATE($J1374,N$6),'Model Participation Data'!$N$6:$DX$6,0)),'Model Participation Data'!$B$8:$B$57,$C1374,'Model Participation Data'!$C$8:$C$57,$D1374)),"-",SUMIFS(INDEX('Model Participation Data'!$N$8:$DX$57,0,MATCH(CONCATENATE($J1374,N$6),'Model Participation Data'!$N$6:$DX$6,0)),'Model Participation Data'!$B$8:$B$57,$C1374,'Model Participation Data'!$C$8:$C$57,$D1374))</f>
        <v>0</v>
      </c>
      <c r="O1374" s="154">
        <f>IF(ISNA(SUMIFS(INDEX('Model Participation Data'!$N$8:$DX$57,0,MATCH(CONCATENATE($J1374,O$6),'Model Participation Data'!$N$6:$DX$6,0)),'Model Participation Data'!$B$8:$B$57,$C1374,'Model Participation Data'!$C$8:$C$57,$D1374)),"-",SUMIFS(INDEX('Model Participation Data'!$N$8:$DX$57,0,MATCH(CONCATENATE($J1374,O$6),'Model Participation Data'!$N$6:$DX$6,0)),'Model Participation Data'!$B$8:$B$57,$C1374,'Model Participation Data'!$C$8:$C$57,$D1374))</f>
        <v>0</v>
      </c>
    </row>
    <row r="1375" spans="2:15" x14ac:dyDescent="0.35">
      <c r="B1375" s="37" t="s">
        <v>80</v>
      </c>
      <c r="C1375" s="38" t="str">
        <f>IF(ISBLANK('Model Participation Data'!$B$62),"-",'Model Participation Data'!$B$62)</f>
        <v>-</v>
      </c>
      <c r="D1375" s="38" t="str">
        <f>IF(ISBLANK('Model Participation Data'!$C$62),"-",'Model Participation Data'!$C$62)</f>
        <v>-</v>
      </c>
      <c r="E1375" s="38" t="str">
        <f>IF(ISBLANK('Model Participation Data'!$D$62),"-",'Model Participation Data'!$D$62)</f>
        <v>-</v>
      </c>
      <c r="F1375" s="38" t="str">
        <f>IF(ISBLANK('Model Participation Data'!$E$62),"-",'Model Participation Data'!$E$62)</f>
        <v>-</v>
      </c>
      <c r="G1375" s="151" t="str">
        <f>IF(ISBLANK('Model Participation Data'!$F$62),"-",'Model Participation Data'!$F$62)</f>
        <v>-</v>
      </c>
      <c r="H1375" s="253">
        <v>3</v>
      </c>
      <c r="I1375" s="253" t="s">
        <v>65</v>
      </c>
      <c r="J1375" s="150" t="str">
        <f t="shared" si="67"/>
        <v>3Goal</v>
      </c>
      <c r="K1375" s="38" t="str">
        <f>IF(ISBLANK('Model Participation Data'!$L$62),"-",'Model Participation Data'!$L$62)</f>
        <v>-</v>
      </c>
      <c r="L1375" s="39" t="str">
        <f>IF(ISBLANK('Model Participation Data'!$M$62),"-",'Model Participation Data'!$M$62)</f>
        <v>-</v>
      </c>
      <c r="M1375" s="254" t="str">
        <f>IF(ISNA(SUMIFS(INDEX('Model Participation Data'!$N$8:$DX$57,0,MATCH(CONCATENATE($J1375,M$6),'Model Participation Data'!$N$6:$DX$6,0)),'Model Participation Data'!$B$8:$B$57,$C1375,'Model Participation Data'!$C$8:$C$57,$D1375)),"-",SUMIFS(INDEX('Model Participation Data'!$N$8:$DX$57,0,MATCH(CONCATENATE($J1375,M$6),'Model Participation Data'!$N$6:$DX$6,0)),'Model Participation Data'!$B$8:$B$57,$C1375,'Model Participation Data'!$C$8:$C$57,$D1375))</f>
        <v>-</v>
      </c>
      <c r="N1375" s="254" t="str">
        <f>IF(ISNA(SUMIFS(INDEX('Model Participation Data'!$N$8:$DX$57,0,MATCH(CONCATENATE($J1375,N$6),'Model Participation Data'!$N$6:$DX$6,0)),'Model Participation Data'!$B$8:$B$57,$C1375,'Model Participation Data'!$C$8:$C$57,$D1375)),"-",SUMIFS(INDEX('Model Participation Data'!$N$8:$DX$57,0,MATCH(CONCATENATE($J1375,N$6),'Model Participation Data'!$N$6:$DX$6,0)),'Model Participation Data'!$B$8:$B$57,$C1375,'Model Participation Data'!$C$8:$C$57,$D1375))</f>
        <v>-</v>
      </c>
      <c r="O1375" s="154">
        <f>IF(ISNA(SUMIFS(INDEX('Model Participation Data'!$N$8:$DX$57,0,MATCH(CONCATENATE($J1375,O$6),'Model Participation Data'!$N$6:$DX$6,0)),'Model Participation Data'!$B$8:$B$57,$C1375,'Model Participation Data'!$C$8:$C$57,$D1375)),"-",SUMIFS(INDEX('Model Participation Data'!$N$8:$DX$57,0,MATCH(CONCATENATE($J1375,O$6),'Model Participation Data'!$N$6:$DX$6,0)),'Model Participation Data'!$B$8:$B$57,$C1375,'Model Participation Data'!$C$8:$C$57,$D1375))</f>
        <v>0</v>
      </c>
    </row>
    <row r="1376" spans="2:15" x14ac:dyDescent="0.35">
      <c r="B1376" s="37" t="s">
        <v>80</v>
      </c>
      <c r="C1376" s="38" t="str">
        <f>IF(ISBLANK('Model Participation Data'!$B$62),"-",'Model Participation Data'!$B$62)</f>
        <v>-</v>
      </c>
      <c r="D1376" s="38" t="str">
        <f>IF(ISBLANK('Model Participation Data'!$C$62),"-",'Model Participation Data'!$C$62)</f>
        <v>-</v>
      </c>
      <c r="E1376" s="38" t="str">
        <f>IF(ISBLANK('Model Participation Data'!$D$62),"-",'Model Participation Data'!$D$62)</f>
        <v>-</v>
      </c>
      <c r="F1376" s="38" t="str">
        <f>IF(ISBLANK('Model Participation Data'!$E$62),"-",'Model Participation Data'!$E$62)</f>
        <v>-</v>
      </c>
      <c r="G1376" s="151" t="str">
        <f>IF(ISBLANK('Model Participation Data'!$F$62),"-",'Model Participation Data'!$F$62)</f>
        <v>-</v>
      </c>
      <c r="H1376" s="253">
        <v>4</v>
      </c>
      <c r="I1376" s="253">
        <v>1</v>
      </c>
      <c r="J1376" s="150" t="str">
        <f t="shared" si="67"/>
        <v>41</v>
      </c>
      <c r="K1376" s="38" t="str">
        <f>IF(ISBLANK('Model Participation Data'!$L$62),"-",'Model Participation Data'!$L$62)</f>
        <v>-</v>
      </c>
      <c r="L1376" s="39" t="str">
        <f>IF(ISBLANK('Model Participation Data'!$M$62),"-",'Model Participation Data'!$M$62)</f>
        <v>-</v>
      </c>
      <c r="M1376" s="254">
        <f>IF(ISNA(SUMIFS(INDEX('Model Participation Data'!$N$8:$DX$57,0,MATCH(CONCATENATE($J1376,M$6),'Model Participation Data'!$N$6:$DX$6,0)),'Model Participation Data'!$B$8:$B$57,$C1376,'Model Participation Data'!$C$8:$C$57,$D1376)),"-",SUMIFS(INDEX('Model Participation Data'!$N$8:$DX$57,0,MATCH(CONCATENATE($J1376,M$6),'Model Participation Data'!$N$6:$DX$6,0)),'Model Participation Data'!$B$8:$B$57,$C1376,'Model Participation Data'!$C$8:$C$57,$D1376))</f>
        <v>0</v>
      </c>
      <c r="N1376" s="254">
        <f>IF(ISNA(SUMIFS(INDEX('Model Participation Data'!$N$8:$DX$57,0,MATCH(CONCATENATE($J1376,N$6),'Model Participation Data'!$N$6:$DX$6,0)),'Model Participation Data'!$B$8:$B$57,$C1376,'Model Participation Data'!$C$8:$C$57,$D1376)),"-",SUMIFS(INDEX('Model Participation Data'!$N$8:$DX$57,0,MATCH(CONCATENATE($J1376,N$6),'Model Participation Data'!$N$6:$DX$6,0)),'Model Participation Data'!$B$8:$B$57,$C1376,'Model Participation Data'!$C$8:$C$57,$D1376))</f>
        <v>0</v>
      </c>
      <c r="O1376" s="154">
        <f>IF(ISNA(SUMIFS(INDEX('Model Participation Data'!$N$8:$DX$57,0,MATCH(CONCATENATE($J1376,O$6),'Model Participation Data'!$N$6:$DX$6,0)),'Model Participation Data'!$B$8:$B$57,$C1376,'Model Participation Data'!$C$8:$C$57,$D1376)),"-",SUMIFS(INDEX('Model Participation Data'!$N$8:$DX$57,0,MATCH(CONCATENATE($J1376,O$6),'Model Participation Data'!$N$6:$DX$6,0)),'Model Participation Data'!$B$8:$B$57,$C1376,'Model Participation Data'!$C$8:$C$57,$D1376))</f>
        <v>0</v>
      </c>
    </row>
    <row r="1377" spans="2:15" x14ac:dyDescent="0.35">
      <c r="B1377" s="37" t="s">
        <v>80</v>
      </c>
      <c r="C1377" s="38" t="str">
        <f>IF(ISBLANK('Model Participation Data'!$B$62),"-",'Model Participation Data'!$B$62)</f>
        <v>-</v>
      </c>
      <c r="D1377" s="38" t="str">
        <f>IF(ISBLANK('Model Participation Data'!$C$62),"-",'Model Participation Data'!$C$62)</f>
        <v>-</v>
      </c>
      <c r="E1377" s="38" t="str">
        <f>IF(ISBLANK('Model Participation Data'!$D$62),"-",'Model Participation Data'!$D$62)</f>
        <v>-</v>
      </c>
      <c r="F1377" s="38" t="str">
        <f>IF(ISBLANK('Model Participation Data'!$E$62),"-",'Model Participation Data'!$E$62)</f>
        <v>-</v>
      </c>
      <c r="G1377" s="151" t="str">
        <f>IF(ISBLANK('Model Participation Data'!$F$62),"-",'Model Participation Data'!$F$62)</f>
        <v>-</v>
      </c>
      <c r="H1377" s="253">
        <v>4</v>
      </c>
      <c r="I1377" s="253">
        <v>2</v>
      </c>
      <c r="J1377" s="150" t="str">
        <f t="shared" si="67"/>
        <v>42</v>
      </c>
      <c r="K1377" s="38" t="str">
        <f>IF(ISBLANK('Model Participation Data'!$L$62),"-",'Model Participation Data'!$L$62)</f>
        <v>-</v>
      </c>
      <c r="L1377" s="39" t="str">
        <f>IF(ISBLANK('Model Participation Data'!$M$62),"-",'Model Participation Data'!$M$62)</f>
        <v>-</v>
      </c>
      <c r="M1377" s="254">
        <f>IF(ISNA(SUMIFS(INDEX('Model Participation Data'!$N$8:$DX$57,0,MATCH(CONCATENATE($J1377,M$6),'Model Participation Data'!$N$6:$DX$6,0)),'Model Participation Data'!$B$8:$B$57,$C1377,'Model Participation Data'!$C$8:$C$57,$D1377)),"-",SUMIFS(INDEX('Model Participation Data'!$N$8:$DX$57,0,MATCH(CONCATENATE($J1377,M$6),'Model Participation Data'!$N$6:$DX$6,0)),'Model Participation Data'!$B$8:$B$57,$C1377,'Model Participation Data'!$C$8:$C$57,$D1377))</f>
        <v>0</v>
      </c>
      <c r="N1377" s="254">
        <f>IF(ISNA(SUMIFS(INDEX('Model Participation Data'!$N$8:$DX$57,0,MATCH(CONCATENATE($J1377,N$6),'Model Participation Data'!$N$6:$DX$6,0)),'Model Participation Data'!$B$8:$B$57,$C1377,'Model Participation Data'!$C$8:$C$57,$D1377)),"-",SUMIFS(INDEX('Model Participation Data'!$N$8:$DX$57,0,MATCH(CONCATENATE($J1377,N$6),'Model Participation Data'!$N$6:$DX$6,0)),'Model Participation Data'!$B$8:$B$57,$C1377,'Model Participation Data'!$C$8:$C$57,$D1377))</f>
        <v>0</v>
      </c>
      <c r="O1377" s="154">
        <f>IF(ISNA(SUMIFS(INDEX('Model Participation Data'!$N$8:$DX$57,0,MATCH(CONCATENATE($J1377,O$6),'Model Participation Data'!$N$6:$DX$6,0)),'Model Participation Data'!$B$8:$B$57,$C1377,'Model Participation Data'!$C$8:$C$57,$D1377)),"-",SUMIFS(INDEX('Model Participation Data'!$N$8:$DX$57,0,MATCH(CONCATENATE($J1377,O$6),'Model Participation Data'!$N$6:$DX$6,0)),'Model Participation Data'!$B$8:$B$57,$C1377,'Model Participation Data'!$C$8:$C$57,$D1377))</f>
        <v>0</v>
      </c>
    </row>
    <row r="1378" spans="2:15" x14ac:dyDescent="0.35">
      <c r="B1378" s="37" t="s">
        <v>80</v>
      </c>
      <c r="C1378" s="38" t="str">
        <f>IF(ISBLANK('Model Participation Data'!$B$62),"-",'Model Participation Data'!$B$62)</f>
        <v>-</v>
      </c>
      <c r="D1378" s="38" t="str">
        <f>IF(ISBLANK('Model Participation Data'!$C$62),"-",'Model Participation Data'!$C$62)</f>
        <v>-</v>
      </c>
      <c r="E1378" s="38" t="str">
        <f>IF(ISBLANK('Model Participation Data'!$D$62),"-",'Model Participation Data'!$D$62)</f>
        <v>-</v>
      </c>
      <c r="F1378" s="38" t="str">
        <f>IF(ISBLANK('Model Participation Data'!$E$62),"-",'Model Participation Data'!$E$62)</f>
        <v>-</v>
      </c>
      <c r="G1378" s="151" t="str">
        <f>IF(ISBLANK('Model Participation Data'!$F$62),"-",'Model Participation Data'!$F$62)</f>
        <v>-</v>
      </c>
      <c r="H1378" s="253">
        <v>4</v>
      </c>
      <c r="I1378" s="253">
        <v>3</v>
      </c>
      <c r="J1378" s="150" t="str">
        <f t="shared" si="67"/>
        <v>43</v>
      </c>
      <c r="K1378" s="38" t="str">
        <f>IF(ISBLANK('Model Participation Data'!$L$62),"-",'Model Participation Data'!$L$62)</f>
        <v>-</v>
      </c>
      <c r="L1378" s="39" t="str">
        <f>IF(ISBLANK('Model Participation Data'!$M$62),"-",'Model Participation Data'!$M$62)</f>
        <v>-</v>
      </c>
      <c r="M1378" s="254">
        <f>IF(ISNA(SUMIFS(INDEX('Model Participation Data'!$N$8:$DX$57,0,MATCH(CONCATENATE($J1378,M$6),'Model Participation Data'!$N$6:$DX$6,0)),'Model Participation Data'!$B$8:$B$57,$C1378,'Model Participation Data'!$C$8:$C$57,$D1378)),"-",SUMIFS(INDEX('Model Participation Data'!$N$8:$DX$57,0,MATCH(CONCATENATE($J1378,M$6),'Model Participation Data'!$N$6:$DX$6,0)),'Model Participation Data'!$B$8:$B$57,$C1378,'Model Participation Data'!$C$8:$C$57,$D1378))</f>
        <v>0</v>
      </c>
      <c r="N1378" s="254">
        <f>IF(ISNA(SUMIFS(INDEX('Model Participation Data'!$N$8:$DX$57,0,MATCH(CONCATENATE($J1378,N$6),'Model Participation Data'!$N$6:$DX$6,0)),'Model Participation Data'!$B$8:$B$57,$C1378,'Model Participation Data'!$C$8:$C$57,$D1378)),"-",SUMIFS(INDEX('Model Participation Data'!$N$8:$DX$57,0,MATCH(CONCATENATE($J1378,N$6),'Model Participation Data'!$N$6:$DX$6,0)),'Model Participation Data'!$B$8:$B$57,$C1378,'Model Participation Data'!$C$8:$C$57,$D1378))</f>
        <v>0</v>
      </c>
      <c r="O1378" s="154">
        <f>IF(ISNA(SUMIFS(INDEX('Model Participation Data'!$N$8:$DX$57,0,MATCH(CONCATENATE($J1378,O$6),'Model Participation Data'!$N$6:$DX$6,0)),'Model Participation Data'!$B$8:$B$57,$C1378,'Model Participation Data'!$C$8:$C$57,$D1378)),"-",SUMIFS(INDEX('Model Participation Data'!$N$8:$DX$57,0,MATCH(CONCATENATE($J1378,O$6),'Model Participation Data'!$N$6:$DX$6,0)),'Model Participation Data'!$B$8:$B$57,$C1378,'Model Participation Data'!$C$8:$C$57,$D1378))</f>
        <v>0</v>
      </c>
    </row>
    <row r="1379" spans="2:15" x14ac:dyDescent="0.35">
      <c r="B1379" s="37" t="s">
        <v>80</v>
      </c>
      <c r="C1379" s="38" t="str">
        <f>IF(ISBLANK('Model Participation Data'!$B$62),"-",'Model Participation Data'!$B$62)</f>
        <v>-</v>
      </c>
      <c r="D1379" s="38" t="str">
        <f>IF(ISBLANK('Model Participation Data'!$C$62),"-",'Model Participation Data'!$C$62)</f>
        <v>-</v>
      </c>
      <c r="E1379" s="38" t="str">
        <f>IF(ISBLANK('Model Participation Data'!$D$62),"-",'Model Participation Data'!$D$62)</f>
        <v>-</v>
      </c>
      <c r="F1379" s="38" t="str">
        <f>IF(ISBLANK('Model Participation Data'!$E$62),"-",'Model Participation Data'!$E$62)</f>
        <v>-</v>
      </c>
      <c r="G1379" s="151" t="str">
        <f>IF(ISBLANK('Model Participation Data'!$F$62),"-",'Model Participation Data'!$F$62)</f>
        <v>-</v>
      </c>
      <c r="H1379" s="253">
        <v>4</v>
      </c>
      <c r="I1379" s="253">
        <v>4</v>
      </c>
      <c r="J1379" s="150" t="str">
        <f t="shared" ref="J1379:J1442" si="68">CONCATENATE(H1379,I1379)</f>
        <v>44</v>
      </c>
      <c r="K1379" s="38" t="str">
        <f>IF(ISBLANK('Model Participation Data'!$L$62),"-",'Model Participation Data'!$L$62)</f>
        <v>-</v>
      </c>
      <c r="L1379" s="39" t="str">
        <f>IF(ISBLANK('Model Participation Data'!$M$62),"-",'Model Participation Data'!$M$62)</f>
        <v>-</v>
      </c>
      <c r="M1379" s="254">
        <f>IF(ISNA(SUMIFS(INDEX('Model Participation Data'!$N$8:$DX$57,0,MATCH(CONCATENATE($J1379,M$6),'Model Participation Data'!$N$6:$DX$6,0)),'Model Participation Data'!$B$8:$B$57,$C1379,'Model Participation Data'!$C$8:$C$57,$D1379)),"-",SUMIFS(INDEX('Model Participation Data'!$N$8:$DX$57,0,MATCH(CONCATENATE($J1379,M$6),'Model Participation Data'!$N$6:$DX$6,0)),'Model Participation Data'!$B$8:$B$57,$C1379,'Model Participation Data'!$C$8:$C$57,$D1379))</f>
        <v>0</v>
      </c>
      <c r="N1379" s="254">
        <f>IF(ISNA(SUMIFS(INDEX('Model Participation Data'!$N$8:$DX$57,0,MATCH(CONCATENATE($J1379,N$6),'Model Participation Data'!$N$6:$DX$6,0)),'Model Participation Data'!$B$8:$B$57,$C1379,'Model Participation Data'!$C$8:$C$57,$D1379)),"-",SUMIFS(INDEX('Model Participation Data'!$N$8:$DX$57,0,MATCH(CONCATENATE($J1379,N$6),'Model Participation Data'!$N$6:$DX$6,0)),'Model Participation Data'!$B$8:$B$57,$C1379,'Model Participation Data'!$C$8:$C$57,$D1379))</f>
        <v>0</v>
      </c>
      <c r="O1379" s="154">
        <f>IF(ISNA(SUMIFS(INDEX('Model Participation Data'!$N$8:$DX$57,0,MATCH(CONCATENATE($J1379,O$6),'Model Participation Data'!$N$6:$DX$6,0)),'Model Participation Data'!$B$8:$B$57,$C1379,'Model Participation Data'!$C$8:$C$57,$D1379)),"-",SUMIFS(INDEX('Model Participation Data'!$N$8:$DX$57,0,MATCH(CONCATENATE($J1379,O$6),'Model Participation Data'!$N$6:$DX$6,0)),'Model Participation Data'!$B$8:$B$57,$C1379,'Model Participation Data'!$C$8:$C$57,$D1379))</f>
        <v>0</v>
      </c>
    </row>
    <row r="1380" spans="2:15" x14ac:dyDescent="0.35">
      <c r="B1380" s="37" t="s">
        <v>80</v>
      </c>
      <c r="C1380" s="38" t="str">
        <f>IF(ISBLANK('Model Participation Data'!$B$62),"-",'Model Participation Data'!$B$62)</f>
        <v>-</v>
      </c>
      <c r="D1380" s="38" t="str">
        <f>IF(ISBLANK('Model Participation Data'!$C$62),"-",'Model Participation Data'!$C$62)</f>
        <v>-</v>
      </c>
      <c r="E1380" s="38" t="str">
        <f>IF(ISBLANK('Model Participation Data'!$D$62),"-",'Model Participation Data'!$D$62)</f>
        <v>-</v>
      </c>
      <c r="F1380" s="38" t="str">
        <f>IF(ISBLANK('Model Participation Data'!$E$62),"-",'Model Participation Data'!$E$62)</f>
        <v>-</v>
      </c>
      <c r="G1380" s="151" t="str">
        <f>IF(ISBLANK('Model Participation Data'!$F$62),"-",'Model Participation Data'!$F$62)</f>
        <v>-</v>
      </c>
      <c r="H1380" s="253">
        <v>4</v>
      </c>
      <c r="I1380" s="253">
        <v>5</v>
      </c>
      <c r="J1380" s="150" t="str">
        <f t="shared" si="68"/>
        <v>45</v>
      </c>
      <c r="K1380" s="38" t="str">
        <f>IF(ISBLANK('Model Participation Data'!$L$62),"-",'Model Participation Data'!$L$62)</f>
        <v>-</v>
      </c>
      <c r="L1380" s="39" t="str">
        <f>IF(ISBLANK('Model Participation Data'!$M$62),"-",'Model Participation Data'!$M$62)</f>
        <v>-</v>
      </c>
      <c r="M1380" s="254">
        <f>IF(ISNA(SUMIFS(INDEX('Model Participation Data'!$N$8:$DX$57,0,MATCH(CONCATENATE($J1380,M$6),'Model Participation Data'!$N$6:$DX$6,0)),'Model Participation Data'!$B$8:$B$57,$C1380,'Model Participation Data'!$C$8:$C$57,$D1380)),"-",SUMIFS(INDEX('Model Participation Data'!$N$8:$DX$57,0,MATCH(CONCATENATE($J1380,M$6),'Model Participation Data'!$N$6:$DX$6,0)),'Model Participation Data'!$B$8:$B$57,$C1380,'Model Participation Data'!$C$8:$C$57,$D1380))</f>
        <v>0</v>
      </c>
      <c r="N1380" s="254">
        <f>IF(ISNA(SUMIFS(INDEX('Model Participation Data'!$N$8:$DX$57,0,MATCH(CONCATENATE($J1380,N$6),'Model Participation Data'!$N$6:$DX$6,0)),'Model Participation Data'!$B$8:$B$57,$C1380,'Model Participation Data'!$C$8:$C$57,$D1380)),"-",SUMIFS(INDEX('Model Participation Data'!$N$8:$DX$57,0,MATCH(CONCATENATE($J1380,N$6),'Model Participation Data'!$N$6:$DX$6,0)),'Model Participation Data'!$B$8:$B$57,$C1380,'Model Participation Data'!$C$8:$C$57,$D1380))</f>
        <v>0</v>
      </c>
      <c r="O1380" s="154">
        <f>IF(ISNA(SUMIFS(INDEX('Model Participation Data'!$N$8:$DX$57,0,MATCH(CONCATENATE($J1380,O$6),'Model Participation Data'!$N$6:$DX$6,0)),'Model Participation Data'!$B$8:$B$57,$C1380,'Model Participation Data'!$C$8:$C$57,$D1380)),"-",SUMIFS(INDEX('Model Participation Data'!$N$8:$DX$57,0,MATCH(CONCATENATE($J1380,O$6),'Model Participation Data'!$N$6:$DX$6,0)),'Model Participation Data'!$B$8:$B$57,$C1380,'Model Participation Data'!$C$8:$C$57,$D1380))</f>
        <v>0</v>
      </c>
    </row>
    <row r="1381" spans="2:15" x14ac:dyDescent="0.35">
      <c r="B1381" s="37" t="s">
        <v>80</v>
      </c>
      <c r="C1381" s="38" t="str">
        <f>IF(ISBLANK('Model Participation Data'!$B$62),"-",'Model Participation Data'!$B$62)</f>
        <v>-</v>
      </c>
      <c r="D1381" s="38" t="str">
        <f>IF(ISBLANK('Model Participation Data'!$C$62),"-",'Model Participation Data'!$C$62)</f>
        <v>-</v>
      </c>
      <c r="E1381" s="38" t="str">
        <f>IF(ISBLANK('Model Participation Data'!$D$62),"-",'Model Participation Data'!$D$62)</f>
        <v>-</v>
      </c>
      <c r="F1381" s="38" t="str">
        <f>IF(ISBLANK('Model Participation Data'!$E$62),"-",'Model Participation Data'!$E$62)</f>
        <v>-</v>
      </c>
      <c r="G1381" s="151" t="str">
        <f>IF(ISBLANK('Model Participation Data'!$F$62),"-",'Model Participation Data'!$F$62)</f>
        <v>-</v>
      </c>
      <c r="H1381" s="253">
        <v>4</v>
      </c>
      <c r="I1381" s="253" t="s">
        <v>65</v>
      </c>
      <c r="J1381" s="150" t="str">
        <f t="shared" si="68"/>
        <v>4Goal</v>
      </c>
      <c r="K1381" s="38" t="str">
        <f>IF(ISBLANK('Model Participation Data'!$L$62),"-",'Model Participation Data'!$L$62)</f>
        <v>-</v>
      </c>
      <c r="L1381" s="39" t="str">
        <f>IF(ISBLANK('Model Participation Data'!$M$62),"-",'Model Participation Data'!$M$62)</f>
        <v>-</v>
      </c>
      <c r="M1381" s="254" t="str">
        <f>IF(ISNA(SUMIFS(INDEX('Model Participation Data'!$N$8:$DX$57,0,MATCH(CONCATENATE($J1381,M$6),'Model Participation Data'!$N$6:$DX$6,0)),'Model Participation Data'!$B$8:$B$57,$C1381,'Model Participation Data'!$C$8:$C$57,$D1381)),"-",SUMIFS(INDEX('Model Participation Data'!$N$8:$DX$57,0,MATCH(CONCATENATE($J1381,M$6),'Model Participation Data'!$N$6:$DX$6,0)),'Model Participation Data'!$B$8:$B$57,$C1381,'Model Participation Data'!$C$8:$C$57,$D1381))</f>
        <v>-</v>
      </c>
      <c r="N1381" s="254" t="str">
        <f>IF(ISNA(SUMIFS(INDEX('Model Participation Data'!$N$8:$DX$57,0,MATCH(CONCATENATE($J1381,N$6),'Model Participation Data'!$N$6:$DX$6,0)),'Model Participation Data'!$B$8:$B$57,$C1381,'Model Participation Data'!$C$8:$C$57,$D1381)),"-",SUMIFS(INDEX('Model Participation Data'!$N$8:$DX$57,0,MATCH(CONCATENATE($J1381,N$6),'Model Participation Data'!$N$6:$DX$6,0)),'Model Participation Data'!$B$8:$B$57,$C1381,'Model Participation Data'!$C$8:$C$57,$D1381))</f>
        <v>-</v>
      </c>
      <c r="O1381" s="154">
        <f>IF(ISNA(SUMIFS(INDEX('Model Participation Data'!$N$8:$DX$57,0,MATCH(CONCATENATE($J1381,O$6),'Model Participation Data'!$N$6:$DX$6,0)),'Model Participation Data'!$B$8:$B$57,$C1381,'Model Participation Data'!$C$8:$C$57,$D1381)),"-",SUMIFS(INDEX('Model Participation Data'!$N$8:$DX$57,0,MATCH(CONCATENATE($J1381,O$6),'Model Participation Data'!$N$6:$DX$6,0)),'Model Participation Data'!$B$8:$B$57,$C1381,'Model Participation Data'!$C$8:$C$57,$D1381))</f>
        <v>0</v>
      </c>
    </row>
    <row r="1382" spans="2:15" x14ac:dyDescent="0.35">
      <c r="B1382" s="37" t="s">
        <v>80</v>
      </c>
      <c r="C1382" s="38" t="str">
        <f>IF(ISBLANK('Model Participation Data'!$B$63),"-",'Model Participation Data'!$B$63)</f>
        <v>-</v>
      </c>
      <c r="D1382" s="38" t="str">
        <f>IF(ISBLANK('Model Participation Data'!$C$63),"-",'Model Participation Data'!$C$63)</f>
        <v>-</v>
      </c>
      <c r="E1382" s="38" t="str">
        <f>IF(ISBLANK('Model Participation Data'!$D$63),"-",'Model Participation Data'!$D$63)</f>
        <v>-</v>
      </c>
      <c r="F1382" s="38" t="str">
        <f>IF(ISBLANK('Model Participation Data'!$E$63),"-",'Model Participation Data'!$E$63)</f>
        <v>-</v>
      </c>
      <c r="G1382" s="151" t="str">
        <f>IF(ISBLANK('Model Participation Data'!$F$63),"-",'Model Participation Data'!$F$63)</f>
        <v>-</v>
      </c>
      <c r="H1382" s="253" t="s">
        <v>64</v>
      </c>
      <c r="I1382" s="253" t="s">
        <v>64</v>
      </c>
      <c r="J1382" s="150" t="str">
        <f t="shared" si="68"/>
        <v>BaselineBaseline</v>
      </c>
      <c r="K1382" s="38" t="str">
        <f>IF(ISBLANK('Model Participation Data'!$L$63),"-",'Model Participation Data'!$L$63)</f>
        <v>-</v>
      </c>
      <c r="L1382" s="39" t="str">
        <f>IF(ISBLANK('Model Participation Data'!$M$63),"-",'Model Participation Data'!$M$63)</f>
        <v>-</v>
      </c>
      <c r="M1382" s="254">
        <f>IF(ISNA(SUMIFS(INDEX('Model Participation Data'!$N$8:$DX$57,0,MATCH(CONCATENATE($J1382,M$6),'Model Participation Data'!$N$6:$DX$6,0)),'Model Participation Data'!$B$8:$B$57,$C1382,'Model Participation Data'!$C$8:$C$57,$D1382)),"-",SUMIFS(INDEX('Model Participation Data'!$N$8:$DX$57,0,MATCH(CONCATENATE($J1382,M$6),'Model Participation Data'!$N$6:$DX$6,0)),'Model Participation Data'!$B$8:$B$57,$C1382,'Model Participation Data'!$C$8:$C$57,$D1382))</f>
        <v>0</v>
      </c>
      <c r="N1382" s="254">
        <f>IF(ISNA(SUMIFS(INDEX('Model Participation Data'!$N$8:$DX$57,0,MATCH(CONCATENATE($J1382,N$6),'Model Participation Data'!$N$6:$DX$6,0)),'Model Participation Data'!$B$8:$B$57,$C1382,'Model Participation Data'!$C$8:$C$57,$D1382)),"-",SUMIFS(INDEX('Model Participation Data'!$N$8:$DX$57,0,MATCH(CONCATENATE($J1382,N$6),'Model Participation Data'!$N$6:$DX$6,0)),'Model Participation Data'!$B$8:$B$57,$C1382,'Model Participation Data'!$C$8:$C$57,$D1382))</f>
        <v>0</v>
      </c>
      <c r="O1382" s="154">
        <f>IF(ISNA(SUMIFS(INDEX('Model Participation Data'!$N$8:$DX$57,0,MATCH(CONCATENATE($J1382,O$6),'Model Participation Data'!$N$6:$DX$6,0)),'Model Participation Data'!$B$8:$B$57,$C1382,'Model Participation Data'!$C$8:$C$57,$D1382)),"-",SUMIFS(INDEX('Model Participation Data'!$N$8:$DX$57,0,MATCH(CONCATENATE($J1382,O$6),'Model Participation Data'!$N$6:$DX$6,0)),'Model Participation Data'!$B$8:$B$57,$C1382,'Model Participation Data'!$C$8:$C$57,$D1382))</f>
        <v>0</v>
      </c>
    </row>
    <row r="1383" spans="2:15" x14ac:dyDescent="0.35">
      <c r="B1383" s="37" t="s">
        <v>80</v>
      </c>
      <c r="C1383" s="38" t="str">
        <f>IF(ISBLANK('Model Participation Data'!$B$63),"-",'Model Participation Data'!$B$63)</f>
        <v>-</v>
      </c>
      <c r="D1383" s="38" t="str">
        <f>IF(ISBLANK('Model Participation Data'!$C$63),"-",'Model Participation Data'!$C$63)</f>
        <v>-</v>
      </c>
      <c r="E1383" s="38" t="str">
        <f>IF(ISBLANK('Model Participation Data'!$D$63),"-",'Model Participation Data'!$D$63)</f>
        <v>-</v>
      </c>
      <c r="F1383" s="38" t="str">
        <f>IF(ISBLANK('Model Participation Data'!$E$63),"-",'Model Participation Data'!$E$63)</f>
        <v>-</v>
      </c>
      <c r="G1383" s="151" t="str">
        <f>IF(ISBLANK('Model Participation Data'!$F$63),"-",'Model Participation Data'!$F$63)</f>
        <v>-</v>
      </c>
      <c r="H1383" s="253">
        <v>1</v>
      </c>
      <c r="I1383" s="253">
        <v>1</v>
      </c>
      <c r="J1383" s="150" t="str">
        <f t="shared" si="68"/>
        <v>11</v>
      </c>
      <c r="K1383" s="38" t="str">
        <f>IF(ISBLANK('Model Participation Data'!$L$63),"-",'Model Participation Data'!$L$63)</f>
        <v>-</v>
      </c>
      <c r="L1383" s="39" t="str">
        <f>IF(ISBLANK('Model Participation Data'!$M$63),"-",'Model Participation Data'!$M$63)</f>
        <v>-</v>
      </c>
      <c r="M1383" s="254">
        <f>IF(ISNA(SUMIFS(INDEX('Model Participation Data'!$N$8:$DX$57,0,MATCH(CONCATENATE($J1383,M$6),'Model Participation Data'!$N$6:$DX$6,0)),'Model Participation Data'!$B$8:$B$57,$C1383,'Model Participation Data'!$C$8:$C$57,$D1383)),"-",SUMIFS(INDEX('Model Participation Data'!$N$8:$DX$57,0,MATCH(CONCATENATE($J1383,M$6),'Model Participation Data'!$N$6:$DX$6,0)),'Model Participation Data'!$B$8:$B$57,$C1383,'Model Participation Data'!$C$8:$C$57,$D1383))</f>
        <v>0</v>
      </c>
      <c r="N1383" s="254">
        <f>IF(ISNA(SUMIFS(INDEX('Model Participation Data'!$N$8:$DX$57,0,MATCH(CONCATENATE($J1383,N$6),'Model Participation Data'!$N$6:$DX$6,0)),'Model Participation Data'!$B$8:$B$57,$C1383,'Model Participation Data'!$C$8:$C$57,$D1383)),"-",SUMIFS(INDEX('Model Participation Data'!$N$8:$DX$57,0,MATCH(CONCATENATE($J1383,N$6),'Model Participation Data'!$N$6:$DX$6,0)),'Model Participation Data'!$B$8:$B$57,$C1383,'Model Participation Data'!$C$8:$C$57,$D1383))</f>
        <v>0</v>
      </c>
      <c r="O1383" s="154">
        <f>IF(ISNA(SUMIFS(INDEX('Model Participation Data'!$N$8:$DX$57,0,MATCH(CONCATENATE($J1383,O$6),'Model Participation Data'!$N$6:$DX$6,0)),'Model Participation Data'!$B$8:$B$57,$C1383,'Model Participation Data'!$C$8:$C$57,$D1383)),"-",SUMIFS(INDEX('Model Participation Data'!$N$8:$DX$57,0,MATCH(CONCATENATE($J1383,O$6),'Model Participation Data'!$N$6:$DX$6,0)),'Model Participation Data'!$B$8:$B$57,$C1383,'Model Participation Data'!$C$8:$C$57,$D1383))</f>
        <v>0</v>
      </c>
    </row>
    <row r="1384" spans="2:15" x14ac:dyDescent="0.35">
      <c r="B1384" s="37" t="s">
        <v>80</v>
      </c>
      <c r="C1384" s="38" t="str">
        <f>IF(ISBLANK('Model Participation Data'!$B$63),"-",'Model Participation Data'!$B$63)</f>
        <v>-</v>
      </c>
      <c r="D1384" s="38" t="str">
        <f>IF(ISBLANK('Model Participation Data'!$C$63),"-",'Model Participation Data'!$C$63)</f>
        <v>-</v>
      </c>
      <c r="E1384" s="38" t="str">
        <f>IF(ISBLANK('Model Participation Data'!$D$63),"-",'Model Participation Data'!$D$63)</f>
        <v>-</v>
      </c>
      <c r="F1384" s="38" t="str">
        <f>IF(ISBLANK('Model Participation Data'!$E$63),"-",'Model Participation Data'!$E$63)</f>
        <v>-</v>
      </c>
      <c r="G1384" s="151" t="str">
        <f>IF(ISBLANK('Model Participation Data'!$F$63),"-",'Model Participation Data'!$F$63)</f>
        <v>-</v>
      </c>
      <c r="H1384" s="253">
        <v>1</v>
      </c>
      <c r="I1384" s="253">
        <v>2</v>
      </c>
      <c r="J1384" s="150" t="str">
        <f t="shared" si="68"/>
        <v>12</v>
      </c>
      <c r="K1384" s="38" t="str">
        <f>IF(ISBLANK('Model Participation Data'!$L$63),"-",'Model Participation Data'!$L$63)</f>
        <v>-</v>
      </c>
      <c r="L1384" s="39" t="str">
        <f>IF(ISBLANK('Model Participation Data'!$M$63),"-",'Model Participation Data'!$M$63)</f>
        <v>-</v>
      </c>
      <c r="M1384" s="254">
        <f>IF(ISNA(SUMIFS(INDEX('Model Participation Data'!$N$8:$DX$57,0,MATCH(CONCATENATE($J1384,M$6),'Model Participation Data'!$N$6:$DX$6,0)),'Model Participation Data'!$B$8:$B$57,$C1384,'Model Participation Data'!$C$8:$C$57,$D1384)),"-",SUMIFS(INDEX('Model Participation Data'!$N$8:$DX$57,0,MATCH(CONCATENATE($J1384,M$6),'Model Participation Data'!$N$6:$DX$6,0)),'Model Participation Data'!$B$8:$B$57,$C1384,'Model Participation Data'!$C$8:$C$57,$D1384))</f>
        <v>0</v>
      </c>
      <c r="N1384" s="254">
        <f>IF(ISNA(SUMIFS(INDEX('Model Participation Data'!$N$8:$DX$57,0,MATCH(CONCATENATE($J1384,N$6),'Model Participation Data'!$N$6:$DX$6,0)),'Model Participation Data'!$B$8:$B$57,$C1384,'Model Participation Data'!$C$8:$C$57,$D1384)),"-",SUMIFS(INDEX('Model Participation Data'!$N$8:$DX$57,0,MATCH(CONCATENATE($J1384,N$6),'Model Participation Data'!$N$6:$DX$6,0)),'Model Participation Data'!$B$8:$B$57,$C1384,'Model Participation Data'!$C$8:$C$57,$D1384))</f>
        <v>0</v>
      </c>
      <c r="O1384" s="154">
        <f>IF(ISNA(SUMIFS(INDEX('Model Participation Data'!$N$8:$DX$57,0,MATCH(CONCATENATE($J1384,O$6),'Model Participation Data'!$N$6:$DX$6,0)),'Model Participation Data'!$B$8:$B$57,$C1384,'Model Participation Data'!$C$8:$C$57,$D1384)),"-",SUMIFS(INDEX('Model Participation Data'!$N$8:$DX$57,0,MATCH(CONCATENATE($J1384,O$6),'Model Participation Data'!$N$6:$DX$6,0)),'Model Participation Data'!$B$8:$B$57,$C1384,'Model Participation Data'!$C$8:$C$57,$D1384))</f>
        <v>0</v>
      </c>
    </row>
    <row r="1385" spans="2:15" x14ac:dyDescent="0.35">
      <c r="B1385" s="37" t="s">
        <v>80</v>
      </c>
      <c r="C1385" s="38" t="str">
        <f>IF(ISBLANK('Model Participation Data'!$B$63),"-",'Model Participation Data'!$B$63)</f>
        <v>-</v>
      </c>
      <c r="D1385" s="38" t="str">
        <f>IF(ISBLANK('Model Participation Data'!$C$63),"-",'Model Participation Data'!$C$63)</f>
        <v>-</v>
      </c>
      <c r="E1385" s="38" t="str">
        <f>IF(ISBLANK('Model Participation Data'!$D$63),"-",'Model Participation Data'!$D$63)</f>
        <v>-</v>
      </c>
      <c r="F1385" s="38" t="str">
        <f>IF(ISBLANK('Model Participation Data'!$E$63),"-",'Model Participation Data'!$E$63)</f>
        <v>-</v>
      </c>
      <c r="G1385" s="151" t="str">
        <f>IF(ISBLANK('Model Participation Data'!$F$63),"-",'Model Participation Data'!$F$63)</f>
        <v>-</v>
      </c>
      <c r="H1385" s="253">
        <v>1</v>
      </c>
      <c r="I1385" s="253">
        <v>3</v>
      </c>
      <c r="J1385" s="150" t="str">
        <f t="shared" si="68"/>
        <v>13</v>
      </c>
      <c r="K1385" s="38" t="str">
        <f>IF(ISBLANK('Model Participation Data'!$L$63),"-",'Model Participation Data'!$L$63)</f>
        <v>-</v>
      </c>
      <c r="L1385" s="39" t="str">
        <f>IF(ISBLANK('Model Participation Data'!$M$63),"-",'Model Participation Data'!$M$63)</f>
        <v>-</v>
      </c>
      <c r="M1385" s="254">
        <f>IF(ISNA(SUMIFS(INDEX('Model Participation Data'!$N$8:$DX$57,0,MATCH(CONCATENATE($J1385,M$6),'Model Participation Data'!$N$6:$DX$6,0)),'Model Participation Data'!$B$8:$B$57,$C1385,'Model Participation Data'!$C$8:$C$57,$D1385)),"-",SUMIFS(INDEX('Model Participation Data'!$N$8:$DX$57,0,MATCH(CONCATENATE($J1385,M$6),'Model Participation Data'!$N$6:$DX$6,0)),'Model Participation Data'!$B$8:$B$57,$C1385,'Model Participation Data'!$C$8:$C$57,$D1385))</f>
        <v>0</v>
      </c>
      <c r="N1385" s="254">
        <f>IF(ISNA(SUMIFS(INDEX('Model Participation Data'!$N$8:$DX$57,0,MATCH(CONCATENATE($J1385,N$6),'Model Participation Data'!$N$6:$DX$6,0)),'Model Participation Data'!$B$8:$B$57,$C1385,'Model Participation Data'!$C$8:$C$57,$D1385)),"-",SUMIFS(INDEX('Model Participation Data'!$N$8:$DX$57,0,MATCH(CONCATENATE($J1385,N$6),'Model Participation Data'!$N$6:$DX$6,0)),'Model Participation Data'!$B$8:$B$57,$C1385,'Model Participation Data'!$C$8:$C$57,$D1385))</f>
        <v>0</v>
      </c>
      <c r="O1385" s="154">
        <f>IF(ISNA(SUMIFS(INDEX('Model Participation Data'!$N$8:$DX$57,0,MATCH(CONCATENATE($J1385,O$6),'Model Participation Data'!$N$6:$DX$6,0)),'Model Participation Data'!$B$8:$B$57,$C1385,'Model Participation Data'!$C$8:$C$57,$D1385)),"-",SUMIFS(INDEX('Model Participation Data'!$N$8:$DX$57,0,MATCH(CONCATENATE($J1385,O$6),'Model Participation Data'!$N$6:$DX$6,0)),'Model Participation Data'!$B$8:$B$57,$C1385,'Model Participation Data'!$C$8:$C$57,$D1385))</f>
        <v>0</v>
      </c>
    </row>
    <row r="1386" spans="2:15" x14ac:dyDescent="0.35">
      <c r="B1386" s="37" t="s">
        <v>80</v>
      </c>
      <c r="C1386" s="38" t="str">
        <f>IF(ISBLANK('Model Participation Data'!$B$63),"-",'Model Participation Data'!$B$63)</f>
        <v>-</v>
      </c>
      <c r="D1386" s="38" t="str">
        <f>IF(ISBLANK('Model Participation Data'!$C$63),"-",'Model Participation Data'!$C$63)</f>
        <v>-</v>
      </c>
      <c r="E1386" s="38" t="str">
        <f>IF(ISBLANK('Model Participation Data'!$D$63),"-",'Model Participation Data'!$D$63)</f>
        <v>-</v>
      </c>
      <c r="F1386" s="38" t="str">
        <f>IF(ISBLANK('Model Participation Data'!$E$63),"-",'Model Participation Data'!$E$63)</f>
        <v>-</v>
      </c>
      <c r="G1386" s="151" t="str">
        <f>IF(ISBLANK('Model Participation Data'!$F$63),"-",'Model Participation Data'!$F$63)</f>
        <v>-</v>
      </c>
      <c r="H1386" s="253">
        <v>1</v>
      </c>
      <c r="I1386" s="253">
        <v>4</v>
      </c>
      <c r="J1386" s="150" t="str">
        <f t="shared" si="68"/>
        <v>14</v>
      </c>
      <c r="K1386" s="38" t="str">
        <f>IF(ISBLANK('Model Participation Data'!$L$63),"-",'Model Participation Data'!$L$63)</f>
        <v>-</v>
      </c>
      <c r="L1386" s="39" t="str">
        <f>IF(ISBLANK('Model Participation Data'!$M$63),"-",'Model Participation Data'!$M$63)</f>
        <v>-</v>
      </c>
      <c r="M1386" s="254">
        <f>IF(ISNA(SUMIFS(INDEX('Model Participation Data'!$N$8:$DX$57,0,MATCH(CONCATENATE($J1386,M$6),'Model Participation Data'!$N$6:$DX$6,0)),'Model Participation Data'!$B$8:$B$57,$C1386,'Model Participation Data'!$C$8:$C$57,$D1386)),"-",SUMIFS(INDEX('Model Participation Data'!$N$8:$DX$57,0,MATCH(CONCATENATE($J1386,M$6),'Model Participation Data'!$N$6:$DX$6,0)),'Model Participation Data'!$B$8:$B$57,$C1386,'Model Participation Data'!$C$8:$C$57,$D1386))</f>
        <v>0</v>
      </c>
      <c r="N1386" s="254">
        <f>IF(ISNA(SUMIFS(INDEX('Model Participation Data'!$N$8:$DX$57,0,MATCH(CONCATENATE($J1386,N$6),'Model Participation Data'!$N$6:$DX$6,0)),'Model Participation Data'!$B$8:$B$57,$C1386,'Model Participation Data'!$C$8:$C$57,$D1386)),"-",SUMIFS(INDEX('Model Participation Data'!$N$8:$DX$57,0,MATCH(CONCATENATE($J1386,N$6),'Model Participation Data'!$N$6:$DX$6,0)),'Model Participation Data'!$B$8:$B$57,$C1386,'Model Participation Data'!$C$8:$C$57,$D1386))</f>
        <v>0</v>
      </c>
      <c r="O1386" s="154">
        <f>IF(ISNA(SUMIFS(INDEX('Model Participation Data'!$N$8:$DX$57,0,MATCH(CONCATENATE($J1386,O$6),'Model Participation Data'!$N$6:$DX$6,0)),'Model Participation Data'!$B$8:$B$57,$C1386,'Model Participation Data'!$C$8:$C$57,$D1386)),"-",SUMIFS(INDEX('Model Participation Data'!$N$8:$DX$57,0,MATCH(CONCATENATE($J1386,O$6),'Model Participation Data'!$N$6:$DX$6,0)),'Model Participation Data'!$B$8:$B$57,$C1386,'Model Participation Data'!$C$8:$C$57,$D1386))</f>
        <v>0</v>
      </c>
    </row>
    <row r="1387" spans="2:15" x14ac:dyDescent="0.35">
      <c r="B1387" s="37" t="s">
        <v>80</v>
      </c>
      <c r="C1387" s="38" t="str">
        <f>IF(ISBLANK('Model Participation Data'!$B$63),"-",'Model Participation Data'!$B$63)</f>
        <v>-</v>
      </c>
      <c r="D1387" s="38" t="str">
        <f>IF(ISBLANK('Model Participation Data'!$C$63),"-",'Model Participation Data'!$C$63)</f>
        <v>-</v>
      </c>
      <c r="E1387" s="38" t="str">
        <f>IF(ISBLANK('Model Participation Data'!$D$63),"-",'Model Participation Data'!$D$63)</f>
        <v>-</v>
      </c>
      <c r="F1387" s="38" t="str">
        <f>IF(ISBLANK('Model Participation Data'!$E$63),"-",'Model Participation Data'!$E$63)</f>
        <v>-</v>
      </c>
      <c r="G1387" s="151" t="str">
        <f>IF(ISBLANK('Model Participation Data'!$F$63),"-",'Model Participation Data'!$F$63)</f>
        <v>-</v>
      </c>
      <c r="H1387" s="253">
        <v>1</v>
      </c>
      <c r="I1387" s="253">
        <v>5</v>
      </c>
      <c r="J1387" s="150" t="str">
        <f t="shared" si="68"/>
        <v>15</v>
      </c>
      <c r="K1387" s="38" t="str">
        <f>IF(ISBLANK('Model Participation Data'!$L$63),"-",'Model Participation Data'!$L$63)</f>
        <v>-</v>
      </c>
      <c r="L1387" s="39" t="str">
        <f>IF(ISBLANK('Model Participation Data'!$M$63),"-",'Model Participation Data'!$M$63)</f>
        <v>-</v>
      </c>
      <c r="M1387" s="254">
        <f>IF(ISNA(SUMIFS(INDEX('Model Participation Data'!$N$8:$DX$57,0,MATCH(CONCATENATE($J1387,M$6),'Model Participation Data'!$N$6:$DX$6,0)),'Model Participation Data'!$B$8:$B$57,$C1387,'Model Participation Data'!$C$8:$C$57,$D1387)),"-",SUMIFS(INDEX('Model Participation Data'!$N$8:$DX$57,0,MATCH(CONCATENATE($J1387,M$6),'Model Participation Data'!$N$6:$DX$6,0)),'Model Participation Data'!$B$8:$B$57,$C1387,'Model Participation Data'!$C$8:$C$57,$D1387))</f>
        <v>0</v>
      </c>
      <c r="N1387" s="254">
        <f>IF(ISNA(SUMIFS(INDEX('Model Participation Data'!$N$8:$DX$57,0,MATCH(CONCATENATE($J1387,N$6),'Model Participation Data'!$N$6:$DX$6,0)),'Model Participation Data'!$B$8:$B$57,$C1387,'Model Participation Data'!$C$8:$C$57,$D1387)),"-",SUMIFS(INDEX('Model Participation Data'!$N$8:$DX$57,0,MATCH(CONCATENATE($J1387,N$6),'Model Participation Data'!$N$6:$DX$6,0)),'Model Participation Data'!$B$8:$B$57,$C1387,'Model Participation Data'!$C$8:$C$57,$D1387))</f>
        <v>0</v>
      </c>
      <c r="O1387" s="154">
        <f>IF(ISNA(SUMIFS(INDEX('Model Participation Data'!$N$8:$DX$57,0,MATCH(CONCATENATE($J1387,O$6),'Model Participation Data'!$N$6:$DX$6,0)),'Model Participation Data'!$B$8:$B$57,$C1387,'Model Participation Data'!$C$8:$C$57,$D1387)),"-",SUMIFS(INDEX('Model Participation Data'!$N$8:$DX$57,0,MATCH(CONCATENATE($J1387,O$6),'Model Participation Data'!$N$6:$DX$6,0)),'Model Participation Data'!$B$8:$B$57,$C1387,'Model Participation Data'!$C$8:$C$57,$D1387))</f>
        <v>0</v>
      </c>
    </row>
    <row r="1388" spans="2:15" x14ac:dyDescent="0.35">
      <c r="B1388" s="37" t="s">
        <v>80</v>
      </c>
      <c r="C1388" s="38" t="str">
        <f>IF(ISBLANK('Model Participation Data'!$B$63),"-",'Model Participation Data'!$B$63)</f>
        <v>-</v>
      </c>
      <c r="D1388" s="38" t="str">
        <f>IF(ISBLANK('Model Participation Data'!$C$63),"-",'Model Participation Data'!$C$63)</f>
        <v>-</v>
      </c>
      <c r="E1388" s="38" t="str">
        <f>IF(ISBLANK('Model Participation Data'!$D$63),"-",'Model Participation Data'!$D$63)</f>
        <v>-</v>
      </c>
      <c r="F1388" s="38" t="str">
        <f>IF(ISBLANK('Model Participation Data'!$E$63),"-",'Model Participation Data'!$E$63)</f>
        <v>-</v>
      </c>
      <c r="G1388" s="151" t="str">
        <f>IF(ISBLANK('Model Participation Data'!$F$63),"-",'Model Participation Data'!$F$63)</f>
        <v>-</v>
      </c>
      <c r="H1388" s="253">
        <v>1</v>
      </c>
      <c r="I1388" s="253" t="s">
        <v>65</v>
      </c>
      <c r="J1388" s="150" t="str">
        <f t="shared" si="68"/>
        <v>1Goal</v>
      </c>
      <c r="K1388" s="38" t="str">
        <f>IF(ISBLANK('Model Participation Data'!$L$63),"-",'Model Participation Data'!$L$63)</f>
        <v>-</v>
      </c>
      <c r="L1388" s="39" t="str">
        <f>IF(ISBLANK('Model Participation Data'!$M$63),"-",'Model Participation Data'!$M$63)</f>
        <v>-</v>
      </c>
      <c r="M1388" s="254" t="str">
        <f>IF(ISNA(SUMIFS(INDEX('Model Participation Data'!$N$8:$DX$57,0,MATCH(CONCATENATE($J1388,M$6),'Model Participation Data'!$N$6:$DX$6,0)),'Model Participation Data'!$B$8:$B$57,$C1388,'Model Participation Data'!$C$8:$C$57,$D1388)),"-",SUMIFS(INDEX('Model Participation Data'!$N$8:$DX$57,0,MATCH(CONCATENATE($J1388,M$6),'Model Participation Data'!$N$6:$DX$6,0)),'Model Participation Data'!$B$8:$B$57,$C1388,'Model Participation Data'!$C$8:$C$57,$D1388))</f>
        <v>-</v>
      </c>
      <c r="N1388" s="254" t="str">
        <f>IF(ISNA(SUMIFS(INDEX('Model Participation Data'!$N$8:$DX$57,0,MATCH(CONCATENATE($J1388,N$6),'Model Participation Data'!$N$6:$DX$6,0)),'Model Participation Data'!$B$8:$B$57,$C1388,'Model Participation Data'!$C$8:$C$57,$D1388)),"-",SUMIFS(INDEX('Model Participation Data'!$N$8:$DX$57,0,MATCH(CONCATENATE($J1388,N$6),'Model Participation Data'!$N$6:$DX$6,0)),'Model Participation Data'!$B$8:$B$57,$C1388,'Model Participation Data'!$C$8:$C$57,$D1388))</f>
        <v>-</v>
      </c>
      <c r="O1388" s="154">
        <f>IF(ISNA(SUMIFS(INDEX('Model Participation Data'!$N$8:$DX$57,0,MATCH(CONCATENATE($J1388,O$6),'Model Participation Data'!$N$6:$DX$6,0)),'Model Participation Data'!$B$8:$B$57,$C1388,'Model Participation Data'!$C$8:$C$57,$D1388)),"-",SUMIFS(INDEX('Model Participation Data'!$N$8:$DX$57,0,MATCH(CONCATENATE($J1388,O$6),'Model Participation Data'!$N$6:$DX$6,0)),'Model Participation Data'!$B$8:$B$57,$C1388,'Model Participation Data'!$C$8:$C$57,$D1388))</f>
        <v>0</v>
      </c>
    </row>
    <row r="1389" spans="2:15" x14ac:dyDescent="0.35">
      <c r="B1389" s="37" t="s">
        <v>80</v>
      </c>
      <c r="C1389" s="38" t="str">
        <f>IF(ISBLANK('Model Participation Data'!$B$63),"-",'Model Participation Data'!$B$63)</f>
        <v>-</v>
      </c>
      <c r="D1389" s="38" t="str">
        <f>IF(ISBLANK('Model Participation Data'!$C$63),"-",'Model Participation Data'!$C$63)</f>
        <v>-</v>
      </c>
      <c r="E1389" s="38" t="str">
        <f>IF(ISBLANK('Model Participation Data'!$D$63),"-",'Model Participation Data'!$D$63)</f>
        <v>-</v>
      </c>
      <c r="F1389" s="38" t="str">
        <f>IF(ISBLANK('Model Participation Data'!$E$63),"-",'Model Participation Data'!$E$63)</f>
        <v>-</v>
      </c>
      <c r="G1389" s="151" t="str">
        <f>IF(ISBLANK('Model Participation Data'!$F$63),"-",'Model Participation Data'!$F$63)</f>
        <v>-</v>
      </c>
      <c r="H1389" s="253">
        <v>2</v>
      </c>
      <c r="I1389" s="253">
        <v>1</v>
      </c>
      <c r="J1389" s="150" t="str">
        <f t="shared" si="68"/>
        <v>21</v>
      </c>
      <c r="K1389" s="38" t="str">
        <f>IF(ISBLANK('Model Participation Data'!$L$63),"-",'Model Participation Data'!$L$63)</f>
        <v>-</v>
      </c>
      <c r="L1389" s="39" t="str">
        <f>IF(ISBLANK('Model Participation Data'!$M$63),"-",'Model Participation Data'!$M$63)</f>
        <v>-</v>
      </c>
      <c r="M1389" s="254">
        <f>IF(ISNA(SUMIFS(INDEX('Model Participation Data'!$N$8:$DX$57,0,MATCH(CONCATENATE($J1389,M$6),'Model Participation Data'!$N$6:$DX$6,0)),'Model Participation Data'!$B$8:$B$57,$C1389,'Model Participation Data'!$C$8:$C$57,$D1389)),"-",SUMIFS(INDEX('Model Participation Data'!$N$8:$DX$57,0,MATCH(CONCATENATE($J1389,M$6),'Model Participation Data'!$N$6:$DX$6,0)),'Model Participation Data'!$B$8:$B$57,$C1389,'Model Participation Data'!$C$8:$C$57,$D1389))</f>
        <v>0</v>
      </c>
      <c r="N1389" s="254">
        <f>IF(ISNA(SUMIFS(INDEX('Model Participation Data'!$N$8:$DX$57,0,MATCH(CONCATENATE($J1389,N$6),'Model Participation Data'!$N$6:$DX$6,0)),'Model Participation Data'!$B$8:$B$57,$C1389,'Model Participation Data'!$C$8:$C$57,$D1389)),"-",SUMIFS(INDEX('Model Participation Data'!$N$8:$DX$57,0,MATCH(CONCATENATE($J1389,N$6),'Model Participation Data'!$N$6:$DX$6,0)),'Model Participation Data'!$B$8:$B$57,$C1389,'Model Participation Data'!$C$8:$C$57,$D1389))</f>
        <v>0</v>
      </c>
      <c r="O1389" s="154">
        <f>IF(ISNA(SUMIFS(INDEX('Model Participation Data'!$N$8:$DX$57,0,MATCH(CONCATENATE($J1389,O$6),'Model Participation Data'!$N$6:$DX$6,0)),'Model Participation Data'!$B$8:$B$57,$C1389,'Model Participation Data'!$C$8:$C$57,$D1389)),"-",SUMIFS(INDEX('Model Participation Data'!$N$8:$DX$57,0,MATCH(CONCATENATE($J1389,O$6),'Model Participation Data'!$N$6:$DX$6,0)),'Model Participation Data'!$B$8:$B$57,$C1389,'Model Participation Data'!$C$8:$C$57,$D1389))</f>
        <v>0</v>
      </c>
    </row>
    <row r="1390" spans="2:15" x14ac:dyDescent="0.35">
      <c r="B1390" s="37" t="s">
        <v>80</v>
      </c>
      <c r="C1390" s="38" t="str">
        <f>IF(ISBLANK('Model Participation Data'!$B$63),"-",'Model Participation Data'!$B$63)</f>
        <v>-</v>
      </c>
      <c r="D1390" s="38" t="str">
        <f>IF(ISBLANK('Model Participation Data'!$C$63),"-",'Model Participation Data'!$C$63)</f>
        <v>-</v>
      </c>
      <c r="E1390" s="38" t="str">
        <f>IF(ISBLANK('Model Participation Data'!$D$63),"-",'Model Participation Data'!$D$63)</f>
        <v>-</v>
      </c>
      <c r="F1390" s="38" t="str">
        <f>IF(ISBLANK('Model Participation Data'!$E$63),"-",'Model Participation Data'!$E$63)</f>
        <v>-</v>
      </c>
      <c r="G1390" s="151" t="str">
        <f>IF(ISBLANK('Model Participation Data'!$F$63),"-",'Model Participation Data'!$F$63)</f>
        <v>-</v>
      </c>
      <c r="H1390" s="253">
        <v>2</v>
      </c>
      <c r="I1390" s="253">
        <v>2</v>
      </c>
      <c r="J1390" s="150" t="str">
        <f t="shared" si="68"/>
        <v>22</v>
      </c>
      <c r="K1390" s="38" t="str">
        <f>IF(ISBLANK('Model Participation Data'!$L$63),"-",'Model Participation Data'!$L$63)</f>
        <v>-</v>
      </c>
      <c r="L1390" s="39" t="str">
        <f>IF(ISBLANK('Model Participation Data'!$M$63),"-",'Model Participation Data'!$M$63)</f>
        <v>-</v>
      </c>
      <c r="M1390" s="254">
        <f>IF(ISNA(SUMIFS(INDEX('Model Participation Data'!$N$8:$DX$57,0,MATCH(CONCATENATE($J1390,M$6),'Model Participation Data'!$N$6:$DX$6,0)),'Model Participation Data'!$B$8:$B$57,$C1390,'Model Participation Data'!$C$8:$C$57,$D1390)),"-",SUMIFS(INDEX('Model Participation Data'!$N$8:$DX$57,0,MATCH(CONCATENATE($J1390,M$6),'Model Participation Data'!$N$6:$DX$6,0)),'Model Participation Data'!$B$8:$B$57,$C1390,'Model Participation Data'!$C$8:$C$57,$D1390))</f>
        <v>0</v>
      </c>
      <c r="N1390" s="254">
        <f>IF(ISNA(SUMIFS(INDEX('Model Participation Data'!$N$8:$DX$57,0,MATCH(CONCATENATE($J1390,N$6),'Model Participation Data'!$N$6:$DX$6,0)),'Model Participation Data'!$B$8:$B$57,$C1390,'Model Participation Data'!$C$8:$C$57,$D1390)),"-",SUMIFS(INDEX('Model Participation Data'!$N$8:$DX$57,0,MATCH(CONCATENATE($J1390,N$6),'Model Participation Data'!$N$6:$DX$6,0)),'Model Participation Data'!$B$8:$B$57,$C1390,'Model Participation Data'!$C$8:$C$57,$D1390))</f>
        <v>0</v>
      </c>
      <c r="O1390" s="154">
        <f>IF(ISNA(SUMIFS(INDEX('Model Participation Data'!$N$8:$DX$57,0,MATCH(CONCATENATE($J1390,O$6),'Model Participation Data'!$N$6:$DX$6,0)),'Model Participation Data'!$B$8:$B$57,$C1390,'Model Participation Data'!$C$8:$C$57,$D1390)),"-",SUMIFS(INDEX('Model Participation Data'!$N$8:$DX$57,0,MATCH(CONCATENATE($J1390,O$6),'Model Participation Data'!$N$6:$DX$6,0)),'Model Participation Data'!$B$8:$B$57,$C1390,'Model Participation Data'!$C$8:$C$57,$D1390))</f>
        <v>0</v>
      </c>
    </row>
    <row r="1391" spans="2:15" x14ac:dyDescent="0.35">
      <c r="B1391" s="37" t="s">
        <v>80</v>
      </c>
      <c r="C1391" s="38" t="str">
        <f>IF(ISBLANK('Model Participation Data'!$B$63),"-",'Model Participation Data'!$B$63)</f>
        <v>-</v>
      </c>
      <c r="D1391" s="38" t="str">
        <f>IF(ISBLANK('Model Participation Data'!$C$63),"-",'Model Participation Data'!$C$63)</f>
        <v>-</v>
      </c>
      <c r="E1391" s="38" t="str">
        <f>IF(ISBLANK('Model Participation Data'!$D$63),"-",'Model Participation Data'!$D$63)</f>
        <v>-</v>
      </c>
      <c r="F1391" s="38" t="str">
        <f>IF(ISBLANK('Model Participation Data'!$E$63),"-",'Model Participation Data'!$E$63)</f>
        <v>-</v>
      </c>
      <c r="G1391" s="151" t="str">
        <f>IF(ISBLANK('Model Participation Data'!$F$63),"-",'Model Participation Data'!$F$63)</f>
        <v>-</v>
      </c>
      <c r="H1391" s="253">
        <v>2</v>
      </c>
      <c r="I1391" s="253">
        <v>3</v>
      </c>
      <c r="J1391" s="150" t="str">
        <f t="shared" si="68"/>
        <v>23</v>
      </c>
      <c r="K1391" s="38" t="str">
        <f>IF(ISBLANK('Model Participation Data'!$L$63),"-",'Model Participation Data'!$L$63)</f>
        <v>-</v>
      </c>
      <c r="L1391" s="39" t="str">
        <f>IF(ISBLANK('Model Participation Data'!$M$63),"-",'Model Participation Data'!$M$63)</f>
        <v>-</v>
      </c>
      <c r="M1391" s="254">
        <f>IF(ISNA(SUMIFS(INDEX('Model Participation Data'!$N$8:$DX$57,0,MATCH(CONCATENATE($J1391,M$6),'Model Participation Data'!$N$6:$DX$6,0)),'Model Participation Data'!$B$8:$B$57,$C1391,'Model Participation Data'!$C$8:$C$57,$D1391)),"-",SUMIFS(INDEX('Model Participation Data'!$N$8:$DX$57,0,MATCH(CONCATENATE($J1391,M$6),'Model Participation Data'!$N$6:$DX$6,0)),'Model Participation Data'!$B$8:$B$57,$C1391,'Model Participation Data'!$C$8:$C$57,$D1391))</f>
        <v>0</v>
      </c>
      <c r="N1391" s="254">
        <f>IF(ISNA(SUMIFS(INDEX('Model Participation Data'!$N$8:$DX$57,0,MATCH(CONCATENATE($J1391,N$6),'Model Participation Data'!$N$6:$DX$6,0)),'Model Participation Data'!$B$8:$B$57,$C1391,'Model Participation Data'!$C$8:$C$57,$D1391)),"-",SUMIFS(INDEX('Model Participation Data'!$N$8:$DX$57,0,MATCH(CONCATENATE($J1391,N$6),'Model Participation Data'!$N$6:$DX$6,0)),'Model Participation Data'!$B$8:$B$57,$C1391,'Model Participation Data'!$C$8:$C$57,$D1391))</f>
        <v>0</v>
      </c>
      <c r="O1391" s="154">
        <f>IF(ISNA(SUMIFS(INDEX('Model Participation Data'!$N$8:$DX$57,0,MATCH(CONCATENATE($J1391,O$6),'Model Participation Data'!$N$6:$DX$6,0)),'Model Participation Data'!$B$8:$B$57,$C1391,'Model Participation Data'!$C$8:$C$57,$D1391)),"-",SUMIFS(INDEX('Model Participation Data'!$N$8:$DX$57,0,MATCH(CONCATENATE($J1391,O$6),'Model Participation Data'!$N$6:$DX$6,0)),'Model Participation Data'!$B$8:$B$57,$C1391,'Model Participation Data'!$C$8:$C$57,$D1391))</f>
        <v>0</v>
      </c>
    </row>
    <row r="1392" spans="2:15" x14ac:dyDescent="0.35">
      <c r="B1392" s="37" t="s">
        <v>80</v>
      </c>
      <c r="C1392" s="38" t="str">
        <f>IF(ISBLANK('Model Participation Data'!$B$63),"-",'Model Participation Data'!$B$63)</f>
        <v>-</v>
      </c>
      <c r="D1392" s="38" t="str">
        <f>IF(ISBLANK('Model Participation Data'!$C$63),"-",'Model Participation Data'!$C$63)</f>
        <v>-</v>
      </c>
      <c r="E1392" s="38" t="str">
        <f>IF(ISBLANK('Model Participation Data'!$D$63),"-",'Model Participation Data'!$D$63)</f>
        <v>-</v>
      </c>
      <c r="F1392" s="38" t="str">
        <f>IF(ISBLANK('Model Participation Data'!$E$63),"-",'Model Participation Data'!$E$63)</f>
        <v>-</v>
      </c>
      <c r="G1392" s="151" t="str">
        <f>IF(ISBLANK('Model Participation Data'!$F$63),"-",'Model Participation Data'!$F$63)</f>
        <v>-</v>
      </c>
      <c r="H1392" s="253">
        <v>2</v>
      </c>
      <c r="I1392" s="253">
        <v>4</v>
      </c>
      <c r="J1392" s="150" t="str">
        <f t="shared" si="68"/>
        <v>24</v>
      </c>
      <c r="K1392" s="38" t="str">
        <f>IF(ISBLANK('Model Participation Data'!$L$63),"-",'Model Participation Data'!$L$63)</f>
        <v>-</v>
      </c>
      <c r="L1392" s="39" t="str">
        <f>IF(ISBLANK('Model Participation Data'!$M$63),"-",'Model Participation Data'!$M$63)</f>
        <v>-</v>
      </c>
      <c r="M1392" s="254">
        <f>IF(ISNA(SUMIFS(INDEX('Model Participation Data'!$N$8:$DX$57,0,MATCH(CONCATENATE($J1392,M$6),'Model Participation Data'!$N$6:$DX$6,0)),'Model Participation Data'!$B$8:$B$57,$C1392,'Model Participation Data'!$C$8:$C$57,$D1392)),"-",SUMIFS(INDEX('Model Participation Data'!$N$8:$DX$57,0,MATCH(CONCATENATE($J1392,M$6),'Model Participation Data'!$N$6:$DX$6,0)),'Model Participation Data'!$B$8:$B$57,$C1392,'Model Participation Data'!$C$8:$C$57,$D1392))</f>
        <v>0</v>
      </c>
      <c r="N1392" s="254">
        <f>IF(ISNA(SUMIFS(INDEX('Model Participation Data'!$N$8:$DX$57,0,MATCH(CONCATENATE($J1392,N$6),'Model Participation Data'!$N$6:$DX$6,0)),'Model Participation Data'!$B$8:$B$57,$C1392,'Model Participation Data'!$C$8:$C$57,$D1392)),"-",SUMIFS(INDEX('Model Participation Data'!$N$8:$DX$57,0,MATCH(CONCATENATE($J1392,N$6),'Model Participation Data'!$N$6:$DX$6,0)),'Model Participation Data'!$B$8:$B$57,$C1392,'Model Participation Data'!$C$8:$C$57,$D1392))</f>
        <v>0</v>
      </c>
      <c r="O1392" s="154">
        <f>IF(ISNA(SUMIFS(INDEX('Model Participation Data'!$N$8:$DX$57,0,MATCH(CONCATENATE($J1392,O$6),'Model Participation Data'!$N$6:$DX$6,0)),'Model Participation Data'!$B$8:$B$57,$C1392,'Model Participation Data'!$C$8:$C$57,$D1392)),"-",SUMIFS(INDEX('Model Participation Data'!$N$8:$DX$57,0,MATCH(CONCATENATE($J1392,O$6),'Model Participation Data'!$N$6:$DX$6,0)),'Model Participation Data'!$B$8:$B$57,$C1392,'Model Participation Data'!$C$8:$C$57,$D1392))</f>
        <v>0</v>
      </c>
    </row>
    <row r="1393" spans="2:15" x14ac:dyDescent="0.35">
      <c r="B1393" s="37" t="s">
        <v>80</v>
      </c>
      <c r="C1393" s="38" t="str">
        <f>IF(ISBLANK('Model Participation Data'!$B$63),"-",'Model Participation Data'!$B$63)</f>
        <v>-</v>
      </c>
      <c r="D1393" s="38" t="str">
        <f>IF(ISBLANK('Model Participation Data'!$C$63),"-",'Model Participation Data'!$C$63)</f>
        <v>-</v>
      </c>
      <c r="E1393" s="38" t="str">
        <f>IF(ISBLANK('Model Participation Data'!$D$63),"-",'Model Participation Data'!$D$63)</f>
        <v>-</v>
      </c>
      <c r="F1393" s="38" t="str">
        <f>IF(ISBLANK('Model Participation Data'!$E$63),"-",'Model Participation Data'!$E$63)</f>
        <v>-</v>
      </c>
      <c r="G1393" s="151" t="str">
        <f>IF(ISBLANK('Model Participation Data'!$F$63),"-",'Model Participation Data'!$F$63)</f>
        <v>-</v>
      </c>
      <c r="H1393" s="253">
        <v>2</v>
      </c>
      <c r="I1393" s="253">
        <v>5</v>
      </c>
      <c r="J1393" s="150" t="str">
        <f t="shared" si="68"/>
        <v>25</v>
      </c>
      <c r="K1393" s="38" t="str">
        <f>IF(ISBLANK('Model Participation Data'!$L$63),"-",'Model Participation Data'!$L$63)</f>
        <v>-</v>
      </c>
      <c r="L1393" s="39" t="str">
        <f>IF(ISBLANK('Model Participation Data'!$M$63),"-",'Model Participation Data'!$M$63)</f>
        <v>-</v>
      </c>
      <c r="M1393" s="254">
        <f>IF(ISNA(SUMIFS(INDEX('Model Participation Data'!$N$8:$DX$57,0,MATCH(CONCATENATE($J1393,M$6),'Model Participation Data'!$N$6:$DX$6,0)),'Model Participation Data'!$B$8:$B$57,$C1393,'Model Participation Data'!$C$8:$C$57,$D1393)),"-",SUMIFS(INDEX('Model Participation Data'!$N$8:$DX$57,0,MATCH(CONCATENATE($J1393,M$6),'Model Participation Data'!$N$6:$DX$6,0)),'Model Participation Data'!$B$8:$B$57,$C1393,'Model Participation Data'!$C$8:$C$57,$D1393))</f>
        <v>0</v>
      </c>
      <c r="N1393" s="254">
        <f>IF(ISNA(SUMIFS(INDEX('Model Participation Data'!$N$8:$DX$57,0,MATCH(CONCATENATE($J1393,N$6),'Model Participation Data'!$N$6:$DX$6,0)),'Model Participation Data'!$B$8:$B$57,$C1393,'Model Participation Data'!$C$8:$C$57,$D1393)),"-",SUMIFS(INDEX('Model Participation Data'!$N$8:$DX$57,0,MATCH(CONCATENATE($J1393,N$6),'Model Participation Data'!$N$6:$DX$6,0)),'Model Participation Data'!$B$8:$B$57,$C1393,'Model Participation Data'!$C$8:$C$57,$D1393))</f>
        <v>0</v>
      </c>
      <c r="O1393" s="154">
        <f>IF(ISNA(SUMIFS(INDEX('Model Participation Data'!$N$8:$DX$57,0,MATCH(CONCATENATE($J1393,O$6),'Model Participation Data'!$N$6:$DX$6,0)),'Model Participation Data'!$B$8:$B$57,$C1393,'Model Participation Data'!$C$8:$C$57,$D1393)),"-",SUMIFS(INDEX('Model Participation Data'!$N$8:$DX$57,0,MATCH(CONCATENATE($J1393,O$6),'Model Participation Data'!$N$6:$DX$6,0)),'Model Participation Data'!$B$8:$B$57,$C1393,'Model Participation Data'!$C$8:$C$57,$D1393))</f>
        <v>0</v>
      </c>
    </row>
    <row r="1394" spans="2:15" x14ac:dyDescent="0.35">
      <c r="B1394" s="37" t="s">
        <v>80</v>
      </c>
      <c r="C1394" s="38" t="str">
        <f>IF(ISBLANK('Model Participation Data'!$B$63),"-",'Model Participation Data'!$B$63)</f>
        <v>-</v>
      </c>
      <c r="D1394" s="38" t="str">
        <f>IF(ISBLANK('Model Participation Data'!$C$63),"-",'Model Participation Data'!$C$63)</f>
        <v>-</v>
      </c>
      <c r="E1394" s="38" t="str">
        <f>IF(ISBLANK('Model Participation Data'!$D$63),"-",'Model Participation Data'!$D$63)</f>
        <v>-</v>
      </c>
      <c r="F1394" s="38" t="str">
        <f>IF(ISBLANK('Model Participation Data'!$E$63),"-",'Model Participation Data'!$E$63)</f>
        <v>-</v>
      </c>
      <c r="G1394" s="151" t="str">
        <f>IF(ISBLANK('Model Participation Data'!$F$63),"-",'Model Participation Data'!$F$63)</f>
        <v>-</v>
      </c>
      <c r="H1394" s="253">
        <v>2</v>
      </c>
      <c r="I1394" s="253" t="s">
        <v>65</v>
      </c>
      <c r="J1394" s="150" t="str">
        <f t="shared" si="68"/>
        <v>2Goal</v>
      </c>
      <c r="K1394" s="38" t="str">
        <f>IF(ISBLANK('Model Participation Data'!$L$63),"-",'Model Participation Data'!$L$63)</f>
        <v>-</v>
      </c>
      <c r="L1394" s="39" t="str">
        <f>IF(ISBLANK('Model Participation Data'!$M$63),"-",'Model Participation Data'!$M$63)</f>
        <v>-</v>
      </c>
      <c r="M1394" s="254" t="str">
        <f>IF(ISNA(SUMIFS(INDEX('Model Participation Data'!$N$8:$DX$57,0,MATCH(CONCATENATE($J1394,M$6),'Model Participation Data'!$N$6:$DX$6,0)),'Model Participation Data'!$B$8:$B$57,$C1394,'Model Participation Data'!$C$8:$C$57,$D1394)),"-",SUMIFS(INDEX('Model Participation Data'!$N$8:$DX$57,0,MATCH(CONCATENATE($J1394,M$6),'Model Participation Data'!$N$6:$DX$6,0)),'Model Participation Data'!$B$8:$B$57,$C1394,'Model Participation Data'!$C$8:$C$57,$D1394))</f>
        <v>-</v>
      </c>
      <c r="N1394" s="254" t="str">
        <f>IF(ISNA(SUMIFS(INDEX('Model Participation Data'!$N$8:$DX$57,0,MATCH(CONCATENATE($J1394,N$6),'Model Participation Data'!$N$6:$DX$6,0)),'Model Participation Data'!$B$8:$B$57,$C1394,'Model Participation Data'!$C$8:$C$57,$D1394)),"-",SUMIFS(INDEX('Model Participation Data'!$N$8:$DX$57,0,MATCH(CONCATENATE($J1394,N$6),'Model Participation Data'!$N$6:$DX$6,0)),'Model Participation Data'!$B$8:$B$57,$C1394,'Model Participation Data'!$C$8:$C$57,$D1394))</f>
        <v>-</v>
      </c>
      <c r="O1394" s="154">
        <f>IF(ISNA(SUMIFS(INDEX('Model Participation Data'!$N$8:$DX$57,0,MATCH(CONCATENATE($J1394,O$6),'Model Participation Data'!$N$6:$DX$6,0)),'Model Participation Data'!$B$8:$B$57,$C1394,'Model Participation Data'!$C$8:$C$57,$D1394)),"-",SUMIFS(INDEX('Model Participation Data'!$N$8:$DX$57,0,MATCH(CONCATENATE($J1394,O$6),'Model Participation Data'!$N$6:$DX$6,0)),'Model Participation Data'!$B$8:$B$57,$C1394,'Model Participation Data'!$C$8:$C$57,$D1394))</f>
        <v>0</v>
      </c>
    </row>
    <row r="1395" spans="2:15" x14ac:dyDescent="0.35">
      <c r="B1395" s="37" t="s">
        <v>80</v>
      </c>
      <c r="C1395" s="38" t="str">
        <f>IF(ISBLANK('Model Participation Data'!$B$63),"-",'Model Participation Data'!$B$63)</f>
        <v>-</v>
      </c>
      <c r="D1395" s="38" t="str">
        <f>IF(ISBLANK('Model Participation Data'!$C$63),"-",'Model Participation Data'!$C$63)</f>
        <v>-</v>
      </c>
      <c r="E1395" s="38" t="str">
        <f>IF(ISBLANK('Model Participation Data'!$D$63),"-",'Model Participation Data'!$D$63)</f>
        <v>-</v>
      </c>
      <c r="F1395" s="38" t="str">
        <f>IF(ISBLANK('Model Participation Data'!$E$63),"-",'Model Participation Data'!$E$63)</f>
        <v>-</v>
      </c>
      <c r="G1395" s="151" t="str">
        <f>IF(ISBLANK('Model Participation Data'!$F$63),"-",'Model Participation Data'!$F$63)</f>
        <v>-</v>
      </c>
      <c r="H1395" s="253">
        <v>3</v>
      </c>
      <c r="I1395" s="253">
        <v>1</v>
      </c>
      <c r="J1395" s="150" t="str">
        <f t="shared" si="68"/>
        <v>31</v>
      </c>
      <c r="K1395" s="38" t="str">
        <f>IF(ISBLANK('Model Participation Data'!$L$63),"-",'Model Participation Data'!$L$63)</f>
        <v>-</v>
      </c>
      <c r="L1395" s="39" t="str">
        <f>IF(ISBLANK('Model Participation Data'!$M$63),"-",'Model Participation Data'!$M$63)</f>
        <v>-</v>
      </c>
      <c r="M1395" s="254">
        <f>IF(ISNA(SUMIFS(INDEX('Model Participation Data'!$N$8:$DX$57,0,MATCH(CONCATENATE($J1395,M$6),'Model Participation Data'!$N$6:$DX$6,0)),'Model Participation Data'!$B$8:$B$57,$C1395,'Model Participation Data'!$C$8:$C$57,$D1395)),"-",SUMIFS(INDEX('Model Participation Data'!$N$8:$DX$57,0,MATCH(CONCATENATE($J1395,M$6),'Model Participation Data'!$N$6:$DX$6,0)),'Model Participation Data'!$B$8:$B$57,$C1395,'Model Participation Data'!$C$8:$C$57,$D1395))</f>
        <v>0</v>
      </c>
      <c r="N1395" s="254">
        <f>IF(ISNA(SUMIFS(INDEX('Model Participation Data'!$N$8:$DX$57,0,MATCH(CONCATENATE($J1395,N$6),'Model Participation Data'!$N$6:$DX$6,0)),'Model Participation Data'!$B$8:$B$57,$C1395,'Model Participation Data'!$C$8:$C$57,$D1395)),"-",SUMIFS(INDEX('Model Participation Data'!$N$8:$DX$57,0,MATCH(CONCATENATE($J1395,N$6),'Model Participation Data'!$N$6:$DX$6,0)),'Model Participation Data'!$B$8:$B$57,$C1395,'Model Participation Data'!$C$8:$C$57,$D1395))</f>
        <v>0</v>
      </c>
      <c r="O1395" s="154">
        <f>IF(ISNA(SUMIFS(INDEX('Model Participation Data'!$N$8:$DX$57,0,MATCH(CONCATENATE($J1395,O$6),'Model Participation Data'!$N$6:$DX$6,0)),'Model Participation Data'!$B$8:$B$57,$C1395,'Model Participation Data'!$C$8:$C$57,$D1395)),"-",SUMIFS(INDEX('Model Participation Data'!$N$8:$DX$57,0,MATCH(CONCATENATE($J1395,O$6),'Model Participation Data'!$N$6:$DX$6,0)),'Model Participation Data'!$B$8:$B$57,$C1395,'Model Participation Data'!$C$8:$C$57,$D1395))</f>
        <v>0</v>
      </c>
    </row>
    <row r="1396" spans="2:15" x14ac:dyDescent="0.35">
      <c r="B1396" s="37" t="s">
        <v>80</v>
      </c>
      <c r="C1396" s="38" t="str">
        <f>IF(ISBLANK('Model Participation Data'!$B$63),"-",'Model Participation Data'!$B$63)</f>
        <v>-</v>
      </c>
      <c r="D1396" s="38" t="str">
        <f>IF(ISBLANK('Model Participation Data'!$C$63),"-",'Model Participation Data'!$C$63)</f>
        <v>-</v>
      </c>
      <c r="E1396" s="38" t="str">
        <f>IF(ISBLANK('Model Participation Data'!$D$63),"-",'Model Participation Data'!$D$63)</f>
        <v>-</v>
      </c>
      <c r="F1396" s="38" t="str">
        <f>IF(ISBLANK('Model Participation Data'!$E$63),"-",'Model Participation Data'!$E$63)</f>
        <v>-</v>
      </c>
      <c r="G1396" s="151" t="str">
        <f>IF(ISBLANK('Model Participation Data'!$F$63),"-",'Model Participation Data'!$F$63)</f>
        <v>-</v>
      </c>
      <c r="H1396" s="253">
        <v>3</v>
      </c>
      <c r="I1396" s="253">
        <v>2</v>
      </c>
      <c r="J1396" s="150" t="str">
        <f t="shared" si="68"/>
        <v>32</v>
      </c>
      <c r="K1396" s="38" t="str">
        <f>IF(ISBLANK('Model Participation Data'!$L$63),"-",'Model Participation Data'!$L$63)</f>
        <v>-</v>
      </c>
      <c r="L1396" s="39" t="str">
        <f>IF(ISBLANK('Model Participation Data'!$M$63),"-",'Model Participation Data'!$M$63)</f>
        <v>-</v>
      </c>
      <c r="M1396" s="254">
        <f>IF(ISNA(SUMIFS(INDEX('Model Participation Data'!$N$8:$DX$57,0,MATCH(CONCATENATE($J1396,M$6),'Model Participation Data'!$N$6:$DX$6,0)),'Model Participation Data'!$B$8:$B$57,$C1396,'Model Participation Data'!$C$8:$C$57,$D1396)),"-",SUMIFS(INDEX('Model Participation Data'!$N$8:$DX$57,0,MATCH(CONCATENATE($J1396,M$6),'Model Participation Data'!$N$6:$DX$6,0)),'Model Participation Data'!$B$8:$B$57,$C1396,'Model Participation Data'!$C$8:$C$57,$D1396))</f>
        <v>0</v>
      </c>
      <c r="N1396" s="254">
        <f>IF(ISNA(SUMIFS(INDEX('Model Participation Data'!$N$8:$DX$57,0,MATCH(CONCATENATE($J1396,N$6),'Model Participation Data'!$N$6:$DX$6,0)),'Model Participation Data'!$B$8:$B$57,$C1396,'Model Participation Data'!$C$8:$C$57,$D1396)),"-",SUMIFS(INDEX('Model Participation Data'!$N$8:$DX$57,0,MATCH(CONCATENATE($J1396,N$6),'Model Participation Data'!$N$6:$DX$6,0)),'Model Participation Data'!$B$8:$B$57,$C1396,'Model Participation Data'!$C$8:$C$57,$D1396))</f>
        <v>0</v>
      </c>
      <c r="O1396" s="154">
        <f>IF(ISNA(SUMIFS(INDEX('Model Participation Data'!$N$8:$DX$57,0,MATCH(CONCATENATE($J1396,O$6),'Model Participation Data'!$N$6:$DX$6,0)),'Model Participation Data'!$B$8:$B$57,$C1396,'Model Participation Data'!$C$8:$C$57,$D1396)),"-",SUMIFS(INDEX('Model Participation Data'!$N$8:$DX$57,0,MATCH(CONCATENATE($J1396,O$6),'Model Participation Data'!$N$6:$DX$6,0)),'Model Participation Data'!$B$8:$B$57,$C1396,'Model Participation Data'!$C$8:$C$57,$D1396))</f>
        <v>0</v>
      </c>
    </row>
    <row r="1397" spans="2:15" x14ac:dyDescent="0.35">
      <c r="B1397" s="37" t="s">
        <v>80</v>
      </c>
      <c r="C1397" s="38" t="str">
        <f>IF(ISBLANK('Model Participation Data'!$B$63),"-",'Model Participation Data'!$B$63)</f>
        <v>-</v>
      </c>
      <c r="D1397" s="38" t="str">
        <f>IF(ISBLANK('Model Participation Data'!$C$63),"-",'Model Participation Data'!$C$63)</f>
        <v>-</v>
      </c>
      <c r="E1397" s="38" t="str">
        <f>IF(ISBLANK('Model Participation Data'!$D$63),"-",'Model Participation Data'!$D$63)</f>
        <v>-</v>
      </c>
      <c r="F1397" s="38" t="str">
        <f>IF(ISBLANK('Model Participation Data'!$E$63),"-",'Model Participation Data'!$E$63)</f>
        <v>-</v>
      </c>
      <c r="G1397" s="151" t="str">
        <f>IF(ISBLANK('Model Participation Data'!$F$63),"-",'Model Participation Data'!$F$63)</f>
        <v>-</v>
      </c>
      <c r="H1397" s="253">
        <v>3</v>
      </c>
      <c r="I1397" s="253">
        <v>3</v>
      </c>
      <c r="J1397" s="150" t="str">
        <f t="shared" si="68"/>
        <v>33</v>
      </c>
      <c r="K1397" s="38" t="str">
        <f>IF(ISBLANK('Model Participation Data'!$L$63),"-",'Model Participation Data'!$L$63)</f>
        <v>-</v>
      </c>
      <c r="L1397" s="39" t="str">
        <f>IF(ISBLANK('Model Participation Data'!$M$63),"-",'Model Participation Data'!$M$63)</f>
        <v>-</v>
      </c>
      <c r="M1397" s="254">
        <f>IF(ISNA(SUMIFS(INDEX('Model Participation Data'!$N$8:$DX$57,0,MATCH(CONCATENATE($J1397,M$6),'Model Participation Data'!$N$6:$DX$6,0)),'Model Participation Data'!$B$8:$B$57,$C1397,'Model Participation Data'!$C$8:$C$57,$D1397)),"-",SUMIFS(INDEX('Model Participation Data'!$N$8:$DX$57,0,MATCH(CONCATENATE($J1397,M$6),'Model Participation Data'!$N$6:$DX$6,0)),'Model Participation Data'!$B$8:$B$57,$C1397,'Model Participation Data'!$C$8:$C$57,$D1397))</f>
        <v>0</v>
      </c>
      <c r="N1397" s="254">
        <f>IF(ISNA(SUMIFS(INDEX('Model Participation Data'!$N$8:$DX$57,0,MATCH(CONCATENATE($J1397,N$6),'Model Participation Data'!$N$6:$DX$6,0)),'Model Participation Data'!$B$8:$B$57,$C1397,'Model Participation Data'!$C$8:$C$57,$D1397)),"-",SUMIFS(INDEX('Model Participation Data'!$N$8:$DX$57,0,MATCH(CONCATENATE($J1397,N$6),'Model Participation Data'!$N$6:$DX$6,0)),'Model Participation Data'!$B$8:$B$57,$C1397,'Model Participation Data'!$C$8:$C$57,$D1397))</f>
        <v>0</v>
      </c>
      <c r="O1397" s="154">
        <f>IF(ISNA(SUMIFS(INDEX('Model Participation Data'!$N$8:$DX$57,0,MATCH(CONCATENATE($J1397,O$6),'Model Participation Data'!$N$6:$DX$6,0)),'Model Participation Data'!$B$8:$B$57,$C1397,'Model Participation Data'!$C$8:$C$57,$D1397)),"-",SUMIFS(INDEX('Model Participation Data'!$N$8:$DX$57,0,MATCH(CONCATENATE($J1397,O$6),'Model Participation Data'!$N$6:$DX$6,0)),'Model Participation Data'!$B$8:$B$57,$C1397,'Model Participation Data'!$C$8:$C$57,$D1397))</f>
        <v>0</v>
      </c>
    </row>
    <row r="1398" spans="2:15" x14ac:dyDescent="0.35">
      <c r="B1398" s="37" t="s">
        <v>80</v>
      </c>
      <c r="C1398" s="38" t="str">
        <f>IF(ISBLANK('Model Participation Data'!$B$63),"-",'Model Participation Data'!$B$63)</f>
        <v>-</v>
      </c>
      <c r="D1398" s="38" t="str">
        <f>IF(ISBLANK('Model Participation Data'!$C$63),"-",'Model Participation Data'!$C$63)</f>
        <v>-</v>
      </c>
      <c r="E1398" s="38" t="str">
        <f>IF(ISBLANK('Model Participation Data'!$D$63),"-",'Model Participation Data'!$D$63)</f>
        <v>-</v>
      </c>
      <c r="F1398" s="38" t="str">
        <f>IF(ISBLANK('Model Participation Data'!$E$63),"-",'Model Participation Data'!$E$63)</f>
        <v>-</v>
      </c>
      <c r="G1398" s="151" t="str">
        <f>IF(ISBLANK('Model Participation Data'!$F$63),"-",'Model Participation Data'!$F$63)</f>
        <v>-</v>
      </c>
      <c r="H1398" s="253">
        <v>3</v>
      </c>
      <c r="I1398" s="253">
        <v>4</v>
      </c>
      <c r="J1398" s="150" t="str">
        <f t="shared" si="68"/>
        <v>34</v>
      </c>
      <c r="K1398" s="38" t="str">
        <f>IF(ISBLANK('Model Participation Data'!$L$63),"-",'Model Participation Data'!$L$63)</f>
        <v>-</v>
      </c>
      <c r="L1398" s="39" t="str">
        <f>IF(ISBLANK('Model Participation Data'!$M$63),"-",'Model Participation Data'!$M$63)</f>
        <v>-</v>
      </c>
      <c r="M1398" s="254">
        <f>IF(ISNA(SUMIFS(INDEX('Model Participation Data'!$N$8:$DX$57,0,MATCH(CONCATENATE($J1398,M$6),'Model Participation Data'!$N$6:$DX$6,0)),'Model Participation Data'!$B$8:$B$57,$C1398,'Model Participation Data'!$C$8:$C$57,$D1398)),"-",SUMIFS(INDEX('Model Participation Data'!$N$8:$DX$57,0,MATCH(CONCATENATE($J1398,M$6),'Model Participation Data'!$N$6:$DX$6,0)),'Model Participation Data'!$B$8:$B$57,$C1398,'Model Participation Data'!$C$8:$C$57,$D1398))</f>
        <v>0</v>
      </c>
      <c r="N1398" s="254">
        <f>IF(ISNA(SUMIFS(INDEX('Model Participation Data'!$N$8:$DX$57,0,MATCH(CONCATENATE($J1398,N$6),'Model Participation Data'!$N$6:$DX$6,0)),'Model Participation Data'!$B$8:$B$57,$C1398,'Model Participation Data'!$C$8:$C$57,$D1398)),"-",SUMIFS(INDEX('Model Participation Data'!$N$8:$DX$57,0,MATCH(CONCATENATE($J1398,N$6),'Model Participation Data'!$N$6:$DX$6,0)),'Model Participation Data'!$B$8:$B$57,$C1398,'Model Participation Data'!$C$8:$C$57,$D1398))</f>
        <v>0</v>
      </c>
      <c r="O1398" s="154">
        <f>IF(ISNA(SUMIFS(INDEX('Model Participation Data'!$N$8:$DX$57,0,MATCH(CONCATENATE($J1398,O$6),'Model Participation Data'!$N$6:$DX$6,0)),'Model Participation Data'!$B$8:$B$57,$C1398,'Model Participation Data'!$C$8:$C$57,$D1398)),"-",SUMIFS(INDEX('Model Participation Data'!$N$8:$DX$57,0,MATCH(CONCATENATE($J1398,O$6),'Model Participation Data'!$N$6:$DX$6,0)),'Model Participation Data'!$B$8:$B$57,$C1398,'Model Participation Data'!$C$8:$C$57,$D1398))</f>
        <v>0</v>
      </c>
    </row>
    <row r="1399" spans="2:15" x14ac:dyDescent="0.35">
      <c r="B1399" s="37" t="s">
        <v>80</v>
      </c>
      <c r="C1399" s="38" t="str">
        <f>IF(ISBLANK('Model Participation Data'!$B$63),"-",'Model Participation Data'!$B$63)</f>
        <v>-</v>
      </c>
      <c r="D1399" s="38" t="str">
        <f>IF(ISBLANK('Model Participation Data'!$C$63),"-",'Model Participation Data'!$C$63)</f>
        <v>-</v>
      </c>
      <c r="E1399" s="38" t="str">
        <f>IF(ISBLANK('Model Participation Data'!$D$63),"-",'Model Participation Data'!$D$63)</f>
        <v>-</v>
      </c>
      <c r="F1399" s="38" t="str">
        <f>IF(ISBLANK('Model Participation Data'!$E$63),"-",'Model Participation Data'!$E$63)</f>
        <v>-</v>
      </c>
      <c r="G1399" s="151" t="str">
        <f>IF(ISBLANK('Model Participation Data'!$F$63),"-",'Model Participation Data'!$F$63)</f>
        <v>-</v>
      </c>
      <c r="H1399" s="253">
        <v>3</v>
      </c>
      <c r="I1399" s="253">
        <v>5</v>
      </c>
      <c r="J1399" s="150" t="str">
        <f t="shared" si="68"/>
        <v>35</v>
      </c>
      <c r="K1399" s="38" t="str">
        <f>IF(ISBLANK('Model Participation Data'!$L$63),"-",'Model Participation Data'!$L$63)</f>
        <v>-</v>
      </c>
      <c r="L1399" s="39" t="str">
        <f>IF(ISBLANK('Model Participation Data'!$M$63),"-",'Model Participation Data'!$M$63)</f>
        <v>-</v>
      </c>
      <c r="M1399" s="254">
        <f>IF(ISNA(SUMIFS(INDEX('Model Participation Data'!$N$8:$DX$57,0,MATCH(CONCATENATE($J1399,M$6),'Model Participation Data'!$N$6:$DX$6,0)),'Model Participation Data'!$B$8:$B$57,$C1399,'Model Participation Data'!$C$8:$C$57,$D1399)),"-",SUMIFS(INDEX('Model Participation Data'!$N$8:$DX$57,0,MATCH(CONCATENATE($J1399,M$6),'Model Participation Data'!$N$6:$DX$6,0)),'Model Participation Data'!$B$8:$B$57,$C1399,'Model Participation Data'!$C$8:$C$57,$D1399))</f>
        <v>0</v>
      </c>
      <c r="N1399" s="254">
        <f>IF(ISNA(SUMIFS(INDEX('Model Participation Data'!$N$8:$DX$57,0,MATCH(CONCATENATE($J1399,N$6),'Model Participation Data'!$N$6:$DX$6,0)),'Model Participation Data'!$B$8:$B$57,$C1399,'Model Participation Data'!$C$8:$C$57,$D1399)),"-",SUMIFS(INDEX('Model Participation Data'!$N$8:$DX$57,0,MATCH(CONCATENATE($J1399,N$6),'Model Participation Data'!$N$6:$DX$6,0)),'Model Participation Data'!$B$8:$B$57,$C1399,'Model Participation Data'!$C$8:$C$57,$D1399))</f>
        <v>0</v>
      </c>
      <c r="O1399" s="154">
        <f>IF(ISNA(SUMIFS(INDEX('Model Participation Data'!$N$8:$DX$57,0,MATCH(CONCATENATE($J1399,O$6),'Model Participation Data'!$N$6:$DX$6,0)),'Model Participation Data'!$B$8:$B$57,$C1399,'Model Participation Data'!$C$8:$C$57,$D1399)),"-",SUMIFS(INDEX('Model Participation Data'!$N$8:$DX$57,0,MATCH(CONCATENATE($J1399,O$6),'Model Participation Data'!$N$6:$DX$6,0)),'Model Participation Data'!$B$8:$B$57,$C1399,'Model Participation Data'!$C$8:$C$57,$D1399))</f>
        <v>0</v>
      </c>
    </row>
    <row r="1400" spans="2:15" x14ac:dyDescent="0.35">
      <c r="B1400" s="37" t="s">
        <v>80</v>
      </c>
      <c r="C1400" s="38" t="str">
        <f>IF(ISBLANK('Model Participation Data'!$B$63),"-",'Model Participation Data'!$B$63)</f>
        <v>-</v>
      </c>
      <c r="D1400" s="38" t="str">
        <f>IF(ISBLANK('Model Participation Data'!$C$63),"-",'Model Participation Data'!$C$63)</f>
        <v>-</v>
      </c>
      <c r="E1400" s="38" t="str">
        <f>IF(ISBLANK('Model Participation Data'!$D$63),"-",'Model Participation Data'!$D$63)</f>
        <v>-</v>
      </c>
      <c r="F1400" s="38" t="str">
        <f>IF(ISBLANK('Model Participation Data'!$E$63),"-",'Model Participation Data'!$E$63)</f>
        <v>-</v>
      </c>
      <c r="G1400" s="151" t="str">
        <f>IF(ISBLANK('Model Participation Data'!$F$63),"-",'Model Participation Data'!$F$63)</f>
        <v>-</v>
      </c>
      <c r="H1400" s="253">
        <v>3</v>
      </c>
      <c r="I1400" s="253" t="s">
        <v>65</v>
      </c>
      <c r="J1400" s="150" t="str">
        <f t="shared" si="68"/>
        <v>3Goal</v>
      </c>
      <c r="K1400" s="38" t="str">
        <f>IF(ISBLANK('Model Participation Data'!$L$63),"-",'Model Participation Data'!$L$63)</f>
        <v>-</v>
      </c>
      <c r="L1400" s="39" t="str">
        <f>IF(ISBLANK('Model Participation Data'!$M$63),"-",'Model Participation Data'!$M$63)</f>
        <v>-</v>
      </c>
      <c r="M1400" s="254" t="str">
        <f>IF(ISNA(SUMIFS(INDEX('Model Participation Data'!$N$8:$DX$57,0,MATCH(CONCATENATE($J1400,M$6),'Model Participation Data'!$N$6:$DX$6,0)),'Model Participation Data'!$B$8:$B$57,$C1400,'Model Participation Data'!$C$8:$C$57,$D1400)),"-",SUMIFS(INDEX('Model Participation Data'!$N$8:$DX$57,0,MATCH(CONCATENATE($J1400,M$6),'Model Participation Data'!$N$6:$DX$6,0)),'Model Participation Data'!$B$8:$B$57,$C1400,'Model Participation Data'!$C$8:$C$57,$D1400))</f>
        <v>-</v>
      </c>
      <c r="N1400" s="254" t="str">
        <f>IF(ISNA(SUMIFS(INDEX('Model Participation Data'!$N$8:$DX$57,0,MATCH(CONCATENATE($J1400,N$6),'Model Participation Data'!$N$6:$DX$6,0)),'Model Participation Data'!$B$8:$B$57,$C1400,'Model Participation Data'!$C$8:$C$57,$D1400)),"-",SUMIFS(INDEX('Model Participation Data'!$N$8:$DX$57,0,MATCH(CONCATENATE($J1400,N$6),'Model Participation Data'!$N$6:$DX$6,0)),'Model Participation Data'!$B$8:$B$57,$C1400,'Model Participation Data'!$C$8:$C$57,$D1400))</f>
        <v>-</v>
      </c>
      <c r="O1400" s="154">
        <f>IF(ISNA(SUMIFS(INDEX('Model Participation Data'!$N$8:$DX$57,0,MATCH(CONCATENATE($J1400,O$6),'Model Participation Data'!$N$6:$DX$6,0)),'Model Participation Data'!$B$8:$B$57,$C1400,'Model Participation Data'!$C$8:$C$57,$D1400)),"-",SUMIFS(INDEX('Model Participation Data'!$N$8:$DX$57,0,MATCH(CONCATENATE($J1400,O$6),'Model Participation Data'!$N$6:$DX$6,0)),'Model Participation Data'!$B$8:$B$57,$C1400,'Model Participation Data'!$C$8:$C$57,$D1400))</f>
        <v>0</v>
      </c>
    </row>
    <row r="1401" spans="2:15" x14ac:dyDescent="0.35">
      <c r="B1401" s="37" t="s">
        <v>80</v>
      </c>
      <c r="C1401" s="38" t="str">
        <f>IF(ISBLANK('Model Participation Data'!$B$63),"-",'Model Participation Data'!$B$63)</f>
        <v>-</v>
      </c>
      <c r="D1401" s="38" t="str">
        <f>IF(ISBLANK('Model Participation Data'!$C$63),"-",'Model Participation Data'!$C$63)</f>
        <v>-</v>
      </c>
      <c r="E1401" s="38" t="str">
        <f>IF(ISBLANK('Model Participation Data'!$D$63),"-",'Model Participation Data'!$D$63)</f>
        <v>-</v>
      </c>
      <c r="F1401" s="38" t="str">
        <f>IF(ISBLANK('Model Participation Data'!$E$63),"-",'Model Participation Data'!$E$63)</f>
        <v>-</v>
      </c>
      <c r="G1401" s="151" t="str">
        <f>IF(ISBLANK('Model Participation Data'!$F$63),"-",'Model Participation Data'!$F$63)</f>
        <v>-</v>
      </c>
      <c r="H1401" s="253">
        <v>4</v>
      </c>
      <c r="I1401" s="253">
        <v>1</v>
      </c>
      <c r="J1401" s="150" t="str">
        <f t="shared" si="68"/>
        <v>41</v>
      </c>
      <c r="K1401" s="38" t="str">
        <f>IF(ISBLANK('Model Participation Data'!$L$63),"-",'Model Participation Data'!$L$63)</f>
        <v>-</v>
      </c>
      <c r="L1401" s="39" t="str">
        <f>IF(ISBLANK('Model Participation Data'!$M$63),"-",'Model Participation Data'!$M$63)</f>
        <v>-</v>
      </c>
      <c r="M1401" s="254">
        <f>IF(ISNA(SUMIFS(INDEX('Model Participation Data'!$N$8:$DX$57,0,MATCH(CONCATENATE($J1401,M$6),'Model Participation Data'!$N$6:$DX$6,0)),'Model Participation Data'!$B$8:$B$57,$C1401,'Model Participation Data'!$C$8:$C$57,$D1401)),"-",SUMIFS(INDEX('Model Participation Data'!$N$8:$DX$57,0,MATCH(CONCATENATE($J1401,M$6),'Model Participation Data'!$N$6:$DX$6,0)),'Model Participation Data'!$B$8:$B$57,$C1401,'Model Participation Data'!$C$8:$C$57,$D1401))</f>
        <v>0</v>
      </c>
      <c r="N1401" s="254">
        <f>IF(ISNA(SUMIFS(INDEX('Model Participation Data'!$N$8:$DX$57,0,MATCH(CONCATENATE($J1401,N$6),'Model Participation Data'!$N$6:$DX$6,0)),'Model Participation Data'!$B$8:$B$57,$C1401,'Model Participation Data'!$C$8:$C$57,$D1401)),"-",SUMIFS(INDEX('Model Participation Data'!$N$8:$DX$57,0,MATCH(CONCATENATE($J1401,N$6),'Model Participation Data'!$N$6:$DX$6,0)),'Model Participation Data'!$B$8:$B$57,$C1401,'Model Participation Data'!$C$8:$C$57,$D1401))</f>
        <v>0</v>
      </c>
      <c r="O1401" s="154">
        <f>IF(ISNA(SUMIFS(INDEX('Model Participation Data'!$N$8:$DX$57,0,MATCH(CONCATENATE($J1401,O$6),'Model Participation Data'!$N$6:$DX$6,0)),'Model Participation Data'!$B$8:$B$57,$C1401,'Model Participation Data'!$C$8:$C$57,$D1401)),"-",SUMIFS(INDEX('Model Participation Data'!$N$8:$DX$57,0,MATCH(CONCATENATE($J1401,O$6),'Model Participation Data'!$N$6:$DX$6,0)),'Model Participation Data'!$B$8:$B$57,$C1401,'Model Participation Data'!$C$8:$C$57,$D1401))</f>
        <v>0</v>
      </c>
    </row>
    <row r="1402" spans="2:15" x14ac:dyDescent="0.35">
      <c r="B1402" s="37" t="s">
        <v>80</v>
      </c>
      <c r="C1402" s="38" t="str">
        <f>IF(ISBLANK('Model Participation Data'!$B$63),"-",'Model Participation Data'!$B$63)</f>
        <v>-</v>
      </c>
      <c r="D1402" s="38" t="str">
        <f>IF(ISBLANK('Model Participation Data'!$C$63),"-",'Model Participation Data'!$C$63)</f>
        <v>-</v>
      </c>
      <c r="E1402" s="38" t="str">
        <f>IF(ISBLANK('Model Participation Data'!$D$63),"-",'Model Participation Data'!$D$63)</f>
        <v>-</v>
      </c>
      <c r="F1402" s="38" t="str">
        <f>IF(ISBLANK('Model Participation Data'!$E$63),"-",'Model Participation Data'!$E$63)</f>
        <v>-</v>
      </c>
      <c r="G1402" s="151" t="str">
        <f>IF(ISBLANK('Model Participation Data'!$F$63),"-",'Model Participation Data'!$F$63)</f>
        <v>-</v>
      </c>
      <c r="H1402" s="253">
        <v>4</v>
      </c>
      <c r="I1402" s="253">
        <v>2</v>
      </c>
      <c r="J1402" s="150" t="str">
        <f t="shared" si="68"/>
        <v>42</v>
      </c>
      <c r="K1402" s="38" t="str">
        <f>IF(ISBLANK('Model Participation Data'!$L$63),"-",'Model Participation Data'!$L$63)</f>
        <v>-</v>
      </c>
      <c r="L1402" s="39" t="str">
        <f>IF(ISBLANK('Model Participation Data'!$M$63),"-",'Model Participation Data'!$M$63)</f>
        <v>-</v>
      </c>
      <c r="M1402" s="254">
        <f>IF(ISNA(SUMIFS(INDEX('Model Participation Data'!$N$8:$DX$57,0,MATCH(CONCATENATE($J1402,M$6),'Model Participation Data'!$N$6:$DX$6,0)),'Model Participation Data'!$B$8:$B$57,$C1402,'Model Participation Data'!$C$8:$C$57,$D1402)),"-",SUMIFS(INDEX('Model Participation Data'!$N$8:$DX$57,0,MATCH(CONCATENATE($J1402,M$6),'Model Participation Data'!$N$6:$DX$6,0)),'Model Participation Data'!$B$8:$B$57,$C1402,'Model Participation Data'!$C$8:$C$57,$D1402))</f>
        <v>0</v>
      </c>
      <c r="N1402" s="254">
        <f>IF(ISNA(SUMIFS(INDEX('Model Participation Data'!$N$8:$DX$57,0,MATCH(CONCATENATE($J1402,N$6),'Model Participation Data'!$N$6:$DX$6,0)),'Model Participation Data'!$B$8:$B$57,$C1402,'Model Participation Data'!$C$8:$C$57,$D1402)),"-",SUMIFS(INDEX('Model Participation Data'!$N$8:$DX$57,0,MATCH(CONCATENATE($J1402,N$6),'Model Participation Data'!$N$6:$DX$6,0)),'Model Participation Data'!$B$8:$B$57,$C1402,'Model Participation Data'!$C$8:$C$57,$D1402))</f>
        <v>0</v>
      </c>
      <c r="O1402" s="154">
        <f>IF(ISNA(SUMIFS(INDEX('Model Participation Data'!$N$8:$DX$57,0,MATCH(CONCATENATE($J1402,O$6),'Model Participation Data'!$N$6:$DX$6,0)),'Model Participation Data'!$B$8:$B$57,$C1402,'Model Participation Data'!$C$8:$C$57,$D1402)),"-",SUMIFS(INDEX('Model Participation Data'!$N$8:$DX$57,0,MATCH(CONCATENATE($J1402,O$6),'Model Participation Data'!$N$6:$DX$6,0)),'Model Participation Data'!$B$8:$B$57,$C1402,'Model Participation Data'!$C$8:$C$57,$D1402))</f>
        <v>0</v>
      </c>
    </row>
    <row r="1403" spans="2:15" x14ac:dyDescent="0.35">
      <c r="B1403" s="37" t="s">
        <v>80</v>
      </c>
      <c r="C1403" s="38" t="str">
        <f>IF(ISBLANK('Model Participation Data'!$B$63),"-",'Model Participation Data'!$B$63)</f>
        <v>-</v>
      </c>
      <c r="D1403" s="38" t="str">
        <f>IF(ISBLANK('Model Participation Data'!$C$63),"-",'Model Participation Data'!$C$63)</f>
        <v>-</v>
      </c>
      <c r="E1403" s="38" t="str">
        <f>IF(ISBLANK('Model Participation Data'!$D$63),"-",'Model Participation Data'!$D$63)</f>
        <v>-</v>
      </c>
      <c r="F1403" s="38" t="str">
        <f>IF(ISBLANK('Model Participation Data'!$E$63),"-",'Model Participation Data'!$E$63)</f>
        <v>-</v>
      </c>
      <c r="G1403" s="151" t="str">
        <f>IF(ISBLANK('Model Participation Data'!$F$63),"-",'Model Participation Data'!$F$63)</f>
        <v>-</v>
      </c>
      <c r="H1403" s="253">
        <v>4</v>
      </c>
      <c r="I1403" s="253">
        <v>3</v>
      </c>
      <c r="J1403" s="150" t="str">
        <f t="shared" si="68"/>
        <v>43</v>
      </c>
      <c r="K1403" s="38" t="str">
        <f>IF(ISBLANK('Model Participation Data'!$L$63),"-",'Model Participation Data'!$L$63)</f>
        <v>-</v>
      </c>
      <c r="L1403" s="39" t="str">
        <f>IF(ISBLANK('Model Participation Data'!$M$63),"-",'Model Participation Data'!$M$63)</f>
        <v>-</v>
      </c>
      <c r="M1403" s="254">
        <f>IF(ISNA(SUMIFS(INDEX('Model Participation Data'!$N$8:$DX$57,0,MATCH(CONCATENATE($J1403,M$6),'Model Participation Data'!$N$6:$DX$6,0)),'Model Participation Data'!$B$8:$B$57,$C1403,'Model Participation Data'!$C$8:$C$57,$D1403)),"-",SUMIFS(INDEX('Model Participation Data'!$N$8:$DX$57,0,MATCH(CONCATENATE($J1403,M$6),'Model Participation Data'!$N$6:$DX$6,0)),'Model Participation Data'!$B$8:$B$57,$C1403,'Model Participation Data'!$C$8:$C$57,$D1403))</f>
        <v>0</v>
      </c>
      <c r="N1403" s="254">
        <f>IF(ISNA(SUMIFS(INDEX('Model Participation Data'!$N$8:$DX$57,0,MATCH(CONCATENATE($J1403,N$6),'Model Participation Data'!$N$6:$DX$6,0)),'Model Participation Data'!$B$8:$B$57,$C1403,'Model Participation Data'!$C$8:$C$57,$D1403)),"-",SUMIFS(INDEX('Model Participation Data'!$N$8:$DX$57,0,MATCH(CONCATENATE($J1403,N$6),'Model Participation Data'!$N$6:$DX$6,0)),'Model Participation Data'!$B$8:$B$57,$C1403,'Model Participation Data'!$C$8:$C$57,$D1403))</f>
        <v>0</v>
      </c>
      <c r="O1403" s="154">
        <f>IF(ISNA(SUMIFS(INDEX('Model Participation Data'!$N$8:$DX$57,0,MATCH(CONCATENATE($J1403,O$6),'Model Participation Data'!$N$6:$DX$6,0)),'Model Participation Data'!$B$8:$B$57,$C1403,'Model Participation Data'!$C$8:$C$57,$D1403)),"-",SUMIFS(INDEX('Model Participation Data'!$N$8:$DX$57,0,MATCH(CONCATENATE($J1403,O$6),'Model Participation Data'!$N$6:$DX$6,0)),'Model Participation Data'!$B$8:$B$57,$C1403,'Model Participation Data'!$C$8:$C$57,$D1403))</f>
        <v>0</v>
      </c>
    </row>
    <row r="1404" spans="2:15" x14ac:dyDescent="0.35">
      <c r="B1404" s="37" t="s">
        <v>80</v>
      </c>
      <c r="C1404" s="38" t="str">
        <f>IF(ISBLANK('Model Participation Data'!$B$63),"-",'Model Participation Data'!$B$63)</f>
        <v>-</v>
      </c>
      <c r="D1404" s="38" t="str">
        <f>IF(ISBLANK('Model Participation Data'!$C$63),"-",'Model Participation Data'!$C$63)</f>
        <v>-</v>
      </c>
      <c r="E1404" s="38" t="str">
        <f>IF(ISBLANK('Model Participation Data'!$D$63),"-",'Model Participation Data'!$D$63)</f>
        <v>-</v>
      </c>
      <c r="F1404" s="38" t="str">
        <f>IF(ISBLANK('Model Participation Data'!$E$63),"-",'Model Participation Data'!$E$63)</f>
        <v>-</v>
      </c>
      <c r="G1404" s="151" t="str">
        <f>IF(ISBLANK('Model Participation Data'!$F$63),"-",'Model Participation Data'!$F$63)</f>
        <v>-</v>
      </c>
      <c r="H1404" s="253">
        <v>4</v>
      </c>
      <c r="I1404" s="253">
        <v>4</v>
      </c>
      <c r="J1404" s="150" t="str">
        <f t="shared" si="68"/>
        <v>44</v>
      </c>
      <c r="K1404" s="38" t="str">
        <f>IF(ISBLANK('Model Participation Data'!$L$63),"-",'Model Participation Data'!$L$63)</f>
        <v>-</v>
      </c>
      <c r="L1404" s="39" t="str">
        <f>IF(ISBLANK('Model Participation Data'!$M$63),"-",'Model Participation Data'!$M$63)</f>
        <v>-</v>
      </c>
      <c r="M1404" s="254">
        <f>IF(ISNA(SUMIFS(INDEX('Model Participation Data'!$N$8:$DX$57,0,MATCH(CONCATENATE($J1404,M$6),'Model Participation Data'!$N$6:$DX$6,0)),'Model Participation Data'!$B$8:$B$57,$C1404,'Model Participation Data'!$C$8:$C$57,$D1404)),"-",SUMIFS(INDEX('Model Participation Data'!$N$8:$DX$57,0,MATCH(CONCATENATE($J1404,M$6),'Model Participation Data'!$N$6:$DX$6,0)),'Model Participation Data'!$B$8:$B$57,$C1404,'Model Participation Data'!$C$8:$C$57,$D1404))</f>
        <v>0</v>
      </c>
      <c r="N1404" s="254">
        <f>IF(ISNA(SUMIFS(INDEX('Model Participation Data'!$N$8:$DX$57,0,MATCH(CONCATENATE($J1404,N$6),'Model Participation Data'!$N$6:$DX$6,0)),'Model Participation Data'!$B$8:$B$57,$C1404,'Model Participation Data'!$C$8:$C$57,$D1404)),"-",SUMIFS(INDEX('Model Participation Data'!$N$8:$DX$57,0,MATCH(CONCATENATE($J1404,N$6),'Model Participation Data'!$N$6:$DX$6,0)),'Model Participation Data'!$B$8:$B$57,$C1404,'Model Participation Data'!$C$8:$C$57,$D1404))</f>
        <v>0</v>
      </c>
      <c r="O1404" s="154">
        <f>IF(ISNA(SUMIFS(INDEX('Model Participation Data'!$N$8:$DX$57,0,MATCH(CONCATENATE($J1404,O$6),'Model Participation Data'!$N$6:$DX$6,0)),'Model Participation Data'!$B$8:$B$57,$C1404,'Model Participation Data'!$C$8:$C$57,$D1404)),"-",SUMIFS(INDEX('Model Participation Data'!$N$8:$DX$57,0,MATCH(CONCATENATE($J1404,O$6),'Model Participation Data'!$N$6:$DX$6,0)),'Model Participation Data'!$B$8:$B$57,$C1404,'Model Participation Data'!$C$8:$C$57,$D1404))</f>
        <v>0</v>
      </c>
    </row>
    <row r="1405" spans="2:15" x14ac:dyDescent="0.35">
      <c r="B1405" s="37" t="s">
        <v>80</v>
      </c>
      <c r="C1405" s="38" t="str">
        <f>IF(ISBLANK('Model Participation Data'!$B$63),"-",'Model Participation Data'!$B$63)</f>
        <v>-</v>
      </c>
      <c r="D1405" s="38" t="str">
        <f>IF(ISBLANK('Model Participation Data'!$C$63),"-",'Model Participation Data'!$C$63)</f>
        <v>-</v>
      </c>
      <c r="E1405" s="38" t="str">
        <f>IF(ISBLANK('Model Participation Data'!$D$63),"-",'Model Participation Data'!$D$63)</f>
        <v>-</v>
      </c>
      <c r="F1405" s="38" t="str">
        <f>IF(ISBLANK('Model Participation Data'!$E$63),"-",'Model Participation Data'!$E$63)</f>
        <v>-</v>
      </c>
      <c r="G1405" s="151" t="str">
        <f>IF(ISBLANK('Model Participation Data'!$F$63),"-",'Model Participation Data'!$F$63)</f>
        <v>-</v>
      </c>
      <c r="H1405" s="253">
        <v>4</v>
      </c>
      <c r="I1405" s="253">
        <v>5</v>
      </c>
      <c r="J1405" s="150" t="str">
        <f t="shared" si="68"/>
        <v>45</v>
      </c>
      <c r="K1405" s="38" t="str">
        <f>IF(ISBLANK('Model Participation Data'!$L$63),"-",'Model Participation Data'!$L$63)</f>
        <v>-</v>
      </c>
      <c r="L1405" s="39" t="str">
        <f>IF(ISBLANK('Model Participation Data'!$M$63),"-",'Model Participation Data'!$M$63)</f>
        <v>-</v>
      </c>
      <c r="M1405" s="254">
        <f>IF(ISNA(SUMIFS(INDEX('Model Participation Data'!$N$8:$DX$57,0,MATCH(CONCATENATE($J1405,M$6),'Model Participation Data'!$N$6:$DX$6,0)),'Model Participation Data'!$B$8:$B$57,$C1405,'Model Participation Data'!$C$8:$C$57,$D1405)),"-",SUMIFS(INDEX('Model Participation Data'!$N$8:$DX$57,0,MATCH(CONCATENATE($J1405,M$6),'Model Participation Data'!$N$6:$DX$6,0)),'Model Participation Data'!$B$8:$B$57,$C1405,'Model Participation Data'!$C$8:$C$57,$D1405))</f>
        <v>0</v>
      </c>
      <c r="N1405" s="254">
        <f>IF(ISNA(SUMIFS(INDEX('Model Participation Data'!$N$8:$DX$57,0,MATCH(CONCATENATE($J1405,N$6),'Model Participation Data'!$N$6:$DX$6,0)),'Model Participation Data'!$B$8:$B$57,$C1405,'Model Participation Data'!$C$8:$C$57,$D1405)),"-",SUMIFS(INDEX('Model Participation Data'!$N$8:$DX$57,0,MATCH(CONCATENATE($J1405,N$6),'Model Participation Data'!$N$6:$DX$6,0)),'Model Participation Data'!$B$8:$B$57,$C1405,'Model Participation Data'!$C$8:$C$57,$D1405))</f>
        <v>0</v>
      </c>
      <c r="O1405" s="154">
        <f>IF(ISNA(SUMIFS(INDEX('Model Participation Data'!$N$8:$DX$57,0,MATCH(CONCATENATE($J1405,O$6),'Model Participation Data'!$N$6:$DX$6,0)),'Model Participation Data'!$B$8:$B$57,$C1405,'Model Participation Data'!$C$8:$C$57,$D1405)),"-",SUMIFS(INDEX('Model Participation Data'!$N$8:$DX$57,0,MATCH(CONCATENATE($J1405,O$6),'Model Participation Data'!$N$6:$DX$6,0)),'Model Participation Data'!$B$8:$B$57,$C1405,'Model Participation Data'!$C$8:$C$57,$D1405))</f>
        <v>0</v>
      </c>
    </row>
    <row r="1406" spans="2:15" x14ac:dyDescent="0.35">
      <c r="B1406" s="37" t="s">
        <v>80</v>
      </c>
      <c r="C1406" s="38" t="str">
        <f>IF(ISBLANK('Model Participation Data'!$B$63),"-",'Model Participation Data'!$B$63)</f>
        <v>-</v>
      </c>
      <c r="D1406" s="38" t="str">
        <f>IF(ISBLANK('Model Participation Data'!$C$63),"-",'Model Participation Data'!$C$63)</f>
        <v>-</v>
      </c>
      <c r="E1406" s="38" t="str">
        <f>IF(ISBLANK('Model Participation Data'!$D$63),"-",'Model Participation Data'!$D$63)</f>
        <v>-</v>
      </c>
      <c r="F1406" s="38" t="str">
        <f>IF(ISBLANK('Model Participation Data'!$E$63),"-",'Model Participation Data'!$E$63)</f>
        <v>-</v>
      </c>
      <c r="G1406" s="151" t="str">
        <f>IF(ISBLANK('Model Participation Data'!$F$63),"-",'Model Participation Data'!$F$63)</f>
        <v>-</v>
      </c>
      <c r="H1406" s="253">
        <v>4</v>
      </c>
      <c r="I1406" s="253" t="s">
        <v>65</v>
      </c>
      <c r="J1406" s="150" t="str">
        <f t="shared" si="68"/>
        <v>4Goal</v>
      </c>
      <c r="K1406" s="38" t="str">
        <f>IF(ISBLANK('Model Participation Data'!$L$63),"-",'Model Participation Data'!$L$63)</f>
        <v>-</v>
      </c>
      <c r="L1406" s="39" t="str">
        <f>IF(ISBLANK('Model Participation Data'!$M$63),"-",'Model Participation Data'!$M$63)</f>
        <v>-</v>
      </c>
      <c r="M1406" s="254" t="str">
        <f>IF(ISNA(SUMIFS(INDEX('Model Participation Data'!$N$8:$DX$57,0,MATCH(CONCATENATE($J1406,M$6),'Model Participation Data'!$N$6:$DX$6,0)),'Model Participation Data'!$B$8:$B$57,$C1406,'Model Participation Data'!$C$8:$C$57,$D1406)),"-",SUMIFS(INDEX('Model Participation Data'!$N$8:$DX$57,0,MATCH(CONCATENATE($J1406,M$6),'Model Participation Data'!$N$6:$DX$6,0)),'Model Participation Data'!$B$8:$B$57,$C1406,'Model Participation Data'!$C$8:$C$57,$D1406))</f>
        <v>-</v>
      </c>
      <c r="N1406" s="254" t="str">
        <f>IF(ISNA(SUMIFS(INDEX('Model Participation Data'!$N$8:$DX$57,0,MATCH(CONCATENATE($J1406,N$6),'Model Participation Data'!$N$6:$DX$6,0)),'Model Participation Data'!$B$8:$B$57,$C1406,'Model Participation Data'!$C$8:$C$57,$D1406)),"-",SUMIFS(INDEX('Model Participation Data'!$N$8:$DX$57,0,MATCH(CONCATENATE($J1406,N$6),'Model Participation Data'!$N$6:$DX$6,0)),'Model Participation Data'!$B$8:$B$57,$C1406,'Model Participation Data'!$C$8:$C$57,$D1406))</f>
        <v>-</v>
      </c>
      <c r="O1406" s="154">
        <f>IF(ISNA(SUMIFS(INDEX('Model Participation Data'!$N$8:$DX$57,0,MATCH(CONCATENATE($J1406,O$6),'Model Participation Data'!$N$6:$DX$6,0)),'Model Participation Data'!$B$8:$B$57,$C1406,'Model Participation Data'!$C$8:$C$57,$D1406)),"-",SUMIFS(INDEX('Model Participation Data'!$N$8:$DX$57,0,MATCH(CONCATENATE($J1406,O$6),'Model Participation Data'!$N$6:$DX$6,0)),'Model Participation Data'!$B$8:$B$57,$C1406,'Model Participation Data'!$C$8:$C$57,$D1406))</f>
        <v>0</v>
      </c>
    </row>
    <row r="1407" spans="2:15" x14ac:dyDescent="0.35">
      <c r="B1407" s="37" t="s">
        <v>80</v>
      </c>
      <c r="C1407" s="38" t="str">
        <f>IF(ISBLANK('Model Participation Data'!$B$64),"-",'Model Participation Data'!$B$64)</f>
        <v>-</v>
      </c>
      <c r="D1407" s="38" t="str">
        <f>IF(ISBLANK('Model Participation Data'!$C$64),"-",'Model Participation Data'!$C$64)</f>
        <v>-</v>
      </c>
      <c r="E1407" s="38" t="str">
        <f>IF(ISBLANK('Model Participation Data'!$D$64),"-",'Model Participation Data'!$D$64)</f>
        <v>-</v>
      </c>
      <c r="F1407" s="38" t="str">
        <f>IF(ISBLANK('Model Participation Data'!$E$64),"-",'Model Participation Data'!$E$64)</f>
        <v>-</v>
      </c>
      <c r="G1407" s="151" t="str">
        <f>IF(ISBLANK('Model Participation Data'!$F$64),"-",'Model Participation Data'!$F$64)</f>
        <v>-</v>
      </c>
      <c r="H1407" s="253" t="s">
        <v>64</v>
      </c>
      <c r="I1407" s="253" t="s">
        <v>64</v>
      </c>
      <c r="J1407" s="150" t="str">
        <f t="shared" si="68"/>
        <v>BaselineBaseline</v>
      </c>
      <c r="K1407" s="38" t="str">
        <f>IF(ISBLANK('Model Participation Data'!$L$64),"-",'Model Participation Data'!$L$64)</f>
        <v>-</v>
      </c>
      <c r="L1407" s="39" t="str">
        <f>IF(ISBLANK('Model Participation Data'!$M$64),"-",'Model Participation Data'!$M$64)</f>
        <v>-</v>
      </c>
      <c r="M1407" s="254">
        <f>IF(ISNA(SUMIFS(INDEX('Model Participation Data'!$N$8:$DX$57,0,MATCH(CONCATENATE($J1407,M$6),'Model Participation Data'!$N$6:$DX$6,0)),'Model Participation Data'!$B$8:$B$57,$C1407,'Model Participation Data'!$C$8:$C$57,$D1407)),"-",SUMIFS(INDEX('Model Participation Data'!$N$8:$DX$57,0,MATCH(CONCATENATE($J1407,M$6),'Model Participation Data'!$N$6:$DX$6,0)),'Model Participation Data'!$B$8:$B$57,$C1407,'Model Participation Data'!$C$8:$C$57,$D1407))</f>
        <v>0</v>
      </c>
      <c r="N1407" s="254">
        <f>IF(ISNA(SUMIFS(INDEX('Model Participation Data'!$N$8:$DX$57,0,MATCH(CONCATENATE($J1407,N$6),'Model Participation Data'!$N$6:$DX$6,0)),'Model Participation Data'!$B$8:$B$57,$C1407,'Model Participation Data'!$C$8:$C$57,$D1407)),"-",SUMIFS(INDEX('Model Participation Data'!$N$8:$DX$57,0,MATCH(CONCATENATE($J1407,N$6),'Model Participation Data'!$N$6:$DX$6,0)),'Model Participation Data'!$B$8:$B$57,$C1407,'Model Participation Data'!$C$8:$C$57,$D1407))</f>
        <v>0</v>
      </c>
      <c r="O1407" s="154">
        <f>IF(ISNA(SUMIFS(INDEX('Model Participation Data'!$N$8:$DX$57,0,MATCH(CONCATENATE($J1407,O$6),'Model Participation Data'!$N$6:$DX$6,0)),'Model Participation Data'!$B$8:$B$57,$C1407,'Model Participation Data'!$C$8:$C$57,$D1407)),"-",SUMIFS(INDEX('Model Participation Data'!$N$8:$DX$57,0,MATCH(CONCATENATE($J1407,O$6),'Model Participation Data'!$N$6:$DX$6,0)),'Model Participation Data'!$B$8:$B$57,$C1407,'Model Participation Data'!$C$8:$C$57,$D1407))</f>
        <v>0</v>
      </c>
    </row>
    <row r="1408" spans="2:15" x14ac:dyDescent="0.35">
      <c r="B1408" s="37" t="s">
        <v>80</v>
      </c>
      <c r="C1408" s="38" t="str">
        <f>IF(ISBLANK('Model Participation Data'!$B$64),"-",'Model Participation Data'!$B$64)</f>
        <v>-</v>
      </c>
      <c r="D1408" s="38" t="str">
        <f>IF(ISBLANK('Model Participation Data'!$C$64),"-",'Model Participation Data'!$C$64)</f>
        <v>-</v>
      </c>
      <c r="E1408" s="38" t="str">
        <f>IF(ISBLANK('Model Participation Data'!$D$64),"-",'Model Participation Data'!$D$64)</f>
        <v>-</v>
      </c>
      <c r="F1408" s="38" t="str">
        <f>IF(ISBLANK('Model Participation Data'!$E$64),"-",'Model Participation Data'!$E$64)</f>
        <v>-</v>
      </c>
      <c r="G1408" s="151" t="str">
        <f>IF(ISBLANK('Model Participation Data'!$F$64),"-",'Model Participation Data'!$F$64)</f>
        <v>-</v>
      </c>
      <c r="H1408" s="253">
        <v>1</v>
      </c>
      <c r="I1408" s="253">
        <v>1</v>
      </c>
      <c r="J1408" s="150" t="str">
        <f t="shared" si="68"/>
        <v>11</v>
      </c>
      <c r="K1408" s="38" t="str">
        <f>IF(ISBLANK('Model Participation Data'!$L$64),"-",'Model Participation Data'!$L$64)</f>
        <v>-</v>
      </c>
      <c r="L1408" s="39" t="str">
        <f>IF(ISBLANK('Model Participation Data'!$M$64),"-",'Model Participation Data'!$M$64)</f>
        <v>-</v>
      </c>
      <c r="M1408" s="254">
        <f>IF(ISNA(SUMIFS(INDEX('Model Participation Data'!$N$8:$DX$57,0,MATCH(CONCATENATE($J1408,M$6),'Model Participation Data'!$N$6:$DX$6,0)),'Model Participation Data'!$B$8:$B$57,$C1408,'Model Participation Data'!$C$8:$C$57,$D1408)),"-",SUMIFS(INDEX('Model Participation Data'!$N$8:$DX$57,0,MATCH(CONCATENATE($J1408,M$6),'Model Participation Data'!$N$6:$DX$6,0)),'Model Participation Data'!$B$8:$B$57,$C1408,'Model Participation Data'!$C$8:$C$57,$D1408))</f>
        <v>0</v>
      </c>
      <c r="N1408" s="254">
        <f>IF(ISNA(SUMIFS(INDEX('Model Participation Data'!$N$8:$DX$57,0,MATCH(CONCATENATE($J1408,N$6),'Model Participation Data'!$N$6:$DX$6,0)),'Model Participation Data'!$B$8:$B$57,$C1408,'Model Participation Data'!$C$8:$C$57,$D1408)),"-",SUMIFS(INDEX('Model Participation Data'!$N$8:$DX$57,0,MATCH(CONCATENATE($J1408,N$6),'Model Participation Data'!$N$6:$DX$6,0)),'Model Participation Data'!$B$8:$B$57,$C1408,'Model Participation Data'!$C$8:$C$57,$D1408))</f>
        <v>0</v>
      </c>
      <c r="O1408" s="154">
        <f>IF(ISNA(SUMIFS(INDEX('Model Participation Data'!$N$8:$DX$57,0,MATCH(CONCATENATE($J1408,O$6),'Model Participation Data'!$N$6:$DX$6,0)),'Model Participation Data'!$B$8:$B$57,$C1408,'Model Participation Data'!$C$8:$C$57,$D1408)),"-",SUMIFS(INDEX('Model Participation Data'!$N$8:$DX$57,0,MATCH(CONCATENATE($J1408,O$6),'Model Participation Data'!$N$6:$DX$6,0)),'Model Participation Data'!$B$8:$B$57,$C1408,'Model Participation Data'!$C$8:$C$57,$D1408))</f>
        <v>0</v>
      </c>
    </row>
    <row r="1409" spans="2:15" x14ac:dyDescent="0.35">
      <c r="B1409" s="37" t="s">
        <v>80</v>
      </c>
      <c r="C1409" s="38" t="str">
        <f>IF(ISBLANK('Model Participation Data'!$B$64),"-",'Model Participation Data'!$B$64)</f>
        <v>-</v>
      </c>
      <c r="D1409" s="38" t="str">
        <f>IF(ISBLANK('Model Participation Data'!$C$64),"-",'Model Participation Data'!$C$64)</f>
        <v>-</v>
      </c>
      <c r="E1409" s="38" t="str">
        <f>IF(ISBLANK('Model Participation Data'!$D$64),"-",'Model Participation Data'!$D$64)</f>
        <v>-</v>
      </c>
      <c r="F1409" s="38" t="str">
        <f>IF(ISBLANK('Model Participation Data'!$E$64),"-",'Model Participation Data'!$E$64)</f>
        <v>-</v>
      </c>
      <c r="G1409" s="151" t="str">
        <f>IF(ISBLANK('Model Participation Data'!$F$64),"-",'Model Participation Data'!$F$64)</f>
        <v>-</v>
      </c>
      <c r="H1409" s="253">
        <v>1</v>
      </c>
      <c r="I1409" s="253">
        <v>2</v>
      </c>
      <c r="J1409" s="150" t="str">
        <f t="shared" si="68"/>
        <v>12</v>
      </c>
      <c r="K1409" s="38" t="str">
        <f>IF(ISBLANK('Model Participation Data'!$L$64),"-",'Model Participation Data'!$L$64)</f>
        <v>-</v>
      </c>
      <c r="L1409" s="39" t="str">
        <f>IF(ISBLANK('Model Participation Data'!$M$64),"-",'Model Participation Data'!$M$64)</f>
        <v>-</v>
      </c>
      <c r="M1409" s="254">
        <f>IF(ISNA(SUMIFS(INDEX('Model Participation Data'!$N$8:$DX$57,0,MATCH(CONCATENATE($J1409,M$6),'Model Participation Data'!$N$6:$DX$6,0)),'Model Participation Data'!$B$8:$B$57,$C1409,'Model Participation Data'!$C$8:$C$57,$D1409)),"-",SUMIFS(INDEX('Model Participation Data'!$N$8:$DX$57,0,MATCH(CONCATENATE($J1409,M$6),'Model Participation Data'!$N$6:$DX$6,0)),'Model Participation Data'!$B$8:$B$57,$C1409,'Model Participation Data'!$C$8:$C$57,$D1409))</f>
        <v>0</v>
      </c>
      <c r="N1409" s="254">
        <f>IF(ISNA(SUMIFS(INDEX('Model Participation Data'!$N$8:$DX$57,0,MATCH(CONCATENATE($J1409,N$6),'Model Participation Data'!$N$6:$DX$6,0)),'Model Participation Data'!$B$8:$B$57,$C1409,'Model Participation Data'!$C$8:$C$57,$D1409)),"-",SUMIFS(INDEX('Model Participation Data'!$N$8:$DX$57,0,MATCH(CONCATENATE($J1409,N$6),'Model Participation Data'!$N$6:$DX$6,0)),'Model Participation Data'!$B$8:$B$57,$C1409,'Model Participation Data'!$C$8:$C$57,$D1409))</f>
        <v>0</v>
      </c>
      <c r="O1409" s="154">
        <f>IF(ISNA(SUMIFS(INDEX('Model Participation Data'!$N$8:$DX$57,0,MATCH(CONCATENATE($J1409,O$6),'Model Participation Data'!$N$6:$DX$6,0)),'Model Participation Data'!$B$8:$B$57,$C1409,'Model Participation Data'!$C$8:$C$57,$D1409)),"-",SUMIFS(INDEX('Model Participation Data'!$N$8:$DX$57,0,MATCH(CONCATENATE($J1409,O$6),'Model Participation Data'!$N$6:$DX$6,0)),'Model Participation Data'!$B$8:$B$57,$C1409,'Model Participation Data'!$C$8:$C$57,$D1409))</f>
        <v>0</v>
      </c>
    </row>
    <row r="1410" spans="2:15" x14ac:dyDescent="0.35">
      <c r="B1410" s="37" t="s">
        <v>80</v>
      </c>
      <c r="C1410" s="38" t="str">
        <f>IF(ISBLANK('Model Participation Data'!$B$64),"-",'Model Participation Data'!$B$64)</f>
        <v>-</v>
      </c>
      <c r="D1410" s="38" t="str">
        <f>IF(ISBLANK('Model Participation Data'!$C$64),"-",'Model Participation Data'!$C$64)</f>
        <v>-</v>
      </c>
      <c r="E1410" s="38" t="str">
        <f>IF(ISBLANK('Model Participation Data'!$D$64),"-",'Model Participation Data'!$D$64)</f>
        <v>-</v>
      </c>
      <c r="F1410" s="38" t="str">
        <f>IF(ISBLANK('Model Participation Data'!$E$64),"-",'Model Participation Data'!$E$64)</f>
        <v>-</v>
      </c>
      <c r="G1410" s="151" t="str">
        <f>IF(ISBLANK('Model Participation Data'!$F$64),"-",'Model Participation Data'!$F$64)</f>
        <v>-</v>
      </c>
      <c r="H1410" s="253">
        <v>1</v>
      </c>
      <c r="I1410" s="253">
        <v>3</v>
      </c>
      <c r="J1410" s="150" t="str">
        <f t="shared" si="68"/>
        <v>13</v>
      </c>
      <c r="K1410" s="38" t="str">
        <f>IF(ISBLANK('Model Participation Data'!$L$64),"-",'Model Participation Data'!$L$64)</f>
        <v>-</v>
      </c>
      <c r="L1410" s="39" t="str">
        <f>IF(ISBLANK('Model Participation Data'!$M$64),"-",'Model Participation Data'!$M$64)</f>
        <v>-</v>
      </c>
      <c r="M1410" s="254">
        <f>IF(ISNA(SUMIFS(INDEX('Model Participation Data'!$N$8:$DX$57,0,MATCH(CONCATENATE($J1410,M$6),'Model Participation Data'!$N$6:$DX$6,0)),'Model Participation Data'!$B$8:$B$57,$C1410,'Model Participation Data'!$C$8:$C$57,$D1410)),"-",SUMIFS(INDEX('Model Participation Data'!$N$8:$DX$57,0,MATCH(CONCATENATE($J1410,M$6),'Model Participation Data'!$N$6:$DX$6,0)),'Model Participation Data'!$B$8:$B$57,$C1410,'Model Participation Data'!$C$8:$C$57,$D1410))</f>
        <v>0</v>
      </c>
      <c r="N1410" s="254">
        <f>IF(ISNA(SUMIFS(INDEX('Model Participation Data'!$N$8:$DX$57,0,MATCH(CONCATENATE($J1410,N$6),'Model Participation Data'!$N$6:$DX$6,0)),'Model Participation Data'!$B$8:$B$57,$C1410,'Model Participation Data'!$C$8:$C$57,$D1410)),"-",SUMIFS(INDEX('Model Participation Data'!$N$8:$DX$57,0,MATCH(CONCATENATE($J1410,N$6),'Model Participation Data'!$N$6:$DX$6,0)),'Model Participation Data'!$B$8:$B$57,$C1410,'Model Participation Data'!$C$8:$C$57,$D1410))</f>
        <v>0</v>
      </c>
      <c r="O1410" s="154">
        <f>IF(ISNA(SUMIFS(INDEX('Model Participation Data'!$N$8:$DX$57,0,MATCH(CONCATENATE($J1410,O$6),'Model Participation Data'!$N$6:$DX$6,0)),'Model Participation Data'!$B$8:$B$57,$C1410,'Model Participation Data'!$C$8:$C$57,$D1410)),"-",SUMIFS(INDEX('Model Participation Data'!$N$8:$DX$57,0,MATCH(CONCATENATE($J1410,O$6),'Model Participation Data'!$N$6:$DX$6,0)),'Model Participation Data'!$B$8:$B$57,$C1410,'Model Participation Data'!$C$8:$C$57,$D1410))</f>
        <v>0</v>
      </c>
    </row>
    <row r="1411" spans="2:15" x14ac:dyDescent="0.35">
      <c r="B1411" s="37" t="s">
        <v>80</v>
      </c>
      <c r="C1411" s="38" t="str">
        <f>IF(ISBLANK('Model Participation Data'!$B$64),"-",'Model Participation Data'!$B$64)</f>
        <v>-</v>
      </c>
      <c r="D1411" s="38" t="str">
        <f>IF(ISBLANK('Model Participation Data'!$C$64),"-",'Model Participation Data'!$C$64)</f>
        <v>-</v>
      </c>
      <c r="E1411" s="38" t="str">
        <f>IF(ISBLANK('Model Participation Data'!$D$64),"-",'Model Participation Data'!$D$64)</f>
        <v>-</v>
      </c>
      <c r="F1411" s="38" t="str">
        <f>IF(ISBLANK('Model Participation Data'!$E$64),"-",'Model Participation Data'!$E$64)</f>
        <v>-</v>
      </c>
      <c r="G1411" s="151" t="str">
        <f>IF(ISBLANK('Model Participation Data'!$F$64),"-",'Model Participation Data'!$F$64)</f>
        <v>-</v>
      </c>
      <c r="H1411" s="253">
        <v>1</v>
      </c>
      <c r="I1411" s="253">
        <v>4</v>
      </c>
      <c r="J1411" s="150" t="str">
        <f t="shared" si="68"/>
        <v>14</v>
      </c>
      <c r="K1411" s="38" t="str">
        <f>IF(ISBLANK('Model Participation Data'!$L$64),"-",'Model Participation Data'!$L$64)</f>
        <v>-</v>
      </c>
      <c r="L1411" s="39" t="str">
        <f>IF(ISBLANK('Model Participation Data'!$M$64),"-",'Model Participation Data'!$M$64)</f>
        <v>-</v>
      </c>
      <c r="M1411" s="254">
        <f>IF(ISNA(SUMIFS(INDEX('Model Participation Data'!$N$8:$DX$57,0,MATCH(CONCATENATE($J1411,M$6),'Model Participation Data'!$N$6:$DX$6,0)),'Model Participation Data'!$B$8:$B$57,$C1411,'Model Participation Data'!$C$8:$C$57,$D1411)),"-",SUMIFS(INDEX('Model Participation Data'!$N$8:$DX$57,0,MATCH(CONCATENATE($J1411,M$6),'Model Participation Data'!$N$6:$DX$6,0)),'Model Participation Data'!$B$8:$B$57,$C1411,'Model Participation Data'!$C$8:$C$57,$D1411))</f>
        <v>0</v>
      </c>
      <c r="N1411" s="254">
        <f>IF(ISNA(SUMIFS(INDEX('Model Participation Data'!$N$8:$DX$57,0,MATCH(CONCATENATE($J1411,N$6),'Model Participation Data'!$N$6:$DX$6,0)),'Model Participation Data'!$B$8:$B$57,$C1411,'Model Participation Data'!$C$8:$C$57,$D1411)),"-",SUMIFS(INDEX('Model Participation Data'!$N$8:$DX$57,0,MATCH(CONCATENATE($J1411,N$6),'Model Participation Data'!$N$6:$DX$6,0)),'Model Participation Data'!$B$8:$B$57,$C1411,'Model Participation Data'!$C$8:$C$57,$D1411))</f>
        <v>0</v>
      </c>
      <c r="O1411" s="154">
        <f>IF(ISNA(SUMIFS(INDEX('Model Participation Data'!$N$8:$DX$57,0,MATCH(CONCATENATE($J1411,O$6),'Model Participation Data'!$N$6:$DX$6,0)),'Model Participation Data'!$B$8:$B$57,$C1411,'Model Participation Data'!$C$8:$C$57,$D1411)),"-",SUMIFS(INDEX('Model Participation Data'!$N$8:$DX$57,0,MATCH(CONCATENATE($J1411,O$6),'Model Participation Data'!$N$6:$DX$6,0)),'Model Participation Data'!$B$8:$B$57,$C1411,'Model Participation Data'!$C$8:$C$57,$D1411))</f>
        <v>0</v>
      </c>
    </row>
    <row r="1412" spans="2:15" x14ac:dyDescent="0.35">
      <c r="B1412" s="37" t="s">
        <v>80</v>
      </c>
      <c r="C1412" s="38" t="str">
        <f>IF(ISBLANK('Model Participation Data'!$B$64),"-",'Model Participation Data'!$B$64)</f>
        <v>-</v>
      </c>
      <c r="D1412" s="38" t="str">
        <f>IF(ISBLANK('Model Participation Data'!$C$64),"-",'Model Participation Data'!$C$64)</f>
        <v>-</v>
      </c>
      <c r="E1412" s="38" t="str">
        <f>IF(ISBLANK('Model Participation Data'!$D$64),"-",'Model Participation Data'!$D$64)</f>
        <v>-</v>
      </c>
      <c r="F1412" s="38" t="str">
        <f>IF(ISBLANK('Model Participation Data'!$E$64),"-",'Model Participation Data'!$E$64)</f>
        <v>-</v>
      </c>
      <c r="G1412" s="151" t="str">
        <f>IF(ISBLANK('Model Participation Data'!$F$64),"-",'Model Participation Data'!$F$64)</f>
        <v>-</v>
      </c>
      <c r="H1412" s="253">
        <v>1</v>
      </c>
      <c r="I1412" s="253">
        <v>5</v>
      </c>
      <c r="J1412" s="150" t="str">
        <f t="shared" si="68"/>
        <v>15</v>
      </c>
      <c r="K1412" s="38" t="str">
        <f>IF(ISBLANK('Model Participation Data'!$L$64),"-",'Model Participation Data'!$L$64)</f>
        <v>-</v>
      </c>
      <c r="L1412" s="39" t="str">
        <f>IF(ISBLANK('Model Participation Data'!$M$64),"-",'Model Participation Data'!$M$64)</f>
        <v>-</v>
      </c>
      <c r="M1412" s="254">
        <f>IF(ISNA(SUMIFS(INDEX('Model Participation Data'!$N$8:$DX$57,0,MATCH(CONCATENATE($J1412,M$6),'Model Participation Data'!$N$6:$DX$6,0)),'Model Participation Data'!$B$8:$B$57,$C1412,'Model Participation Data'!$C$8:$C$57,$D1412)),"-",SUMIFS(INDEX('Model Participation Data'!$N$8:$DX$57,0,MATCH(CONCATENATE($J1412,M$6),'Model Participation Data'!$N$6:$DX$6,0)),'Model Participation Data'!$B$8:$B$57,$C1412,'Model Participation Data'!$C$8:$C$57,$D1412))</f>
        <v>0</v>
      </c>
      <c r="N1412" s="254">
        <f>IF(ISNA(SUMIFS(INDEX('Model Participation Data'!$N$8:$DX$57,0,MATCH(CONCATENATE($J1412,N$6),'Model Participation Data'!$N$6:$DX$6,0)),'Model Participation Data'!$B$8:$B$57,$C1412,'Model Participation Data'!$C$8:$C$57,$D1412)),"-",SUMIFS(INDEX('Model Participation Data'!$N$8:$DX$57,0,MATCH(CONCATENATE($J1412,N$6),'Model Participation Data'!$N$6:$DX$6,0)),'Model Participation Data'!$B$8:$B$57,$C1412,'Model Participation Data'!$C$8:$C$57,$D1412))</f>
        <v>0</v>
      </c>
      <c r="O1412" s="154">
        <f>IF(ISNA(SUMIFS(INDEX('Model Participation Data'!$N$8:$DX$57,0,MATCH(CONCATENATE($J1412,O$6),'Model Participation Data'!$N$6:$DX$6,0)),'Model Participation Data'!$B$8:$B$57,$C1412,'Model Participation Data'!$C$8:$C$57,$D1412)),"-",SUMIFS(INDEX('Model Participation Data'!$N$8:$DX$57,0,MATCH(CONCATENATE($J1412,O$6),'Model Participation Data'!$N$6:$DX$6,0)),'Model Participation Data'!$B$8:$B$57,$C1412,'Model Participation Data'!$C$8:$C$57,$D1412))</f>
        <v>0</v>
      </c>
    </row>
    <row r="1413" spans="2:15" x14ac:dyDescent="0.35">
      <c r="B1413" s="37" t="s">
        <v>80</v>
      </c>
      <c r="C1413" s="38" t="str">
        <f>IF(ISBLANK('Model Participation Data'!$B$64),"-",'Model Participation Data'!$B$64)</f>
        <v>-</v>
      </c>
      <c r="D1413" s="38" t="str">
        <f>IF(ISBLANK('Model Participation Data'!$C$64),"-",'Model Participation Data'!$C$64)</f>
        <v>-</v>
      </c>
      <c r="E1413" s="38" t="str">
        <f>IF(ISBLANK('Model Participation Data'!$D$64),"-",'Model Participation Data'!$D$64)</f>
        <v>-</v>
      </c>
      <c r="F1413" s="38" t="str">
        <f>IF(ISBLANK('Model Participation Data'!$E$64),"-",'Model Participation Data'!$E$64)</f>
        <v>-</v>
      </c>
      <c r="G1413" s="151" t="str">
        <f>IF(ISBLANK('Model Participation Data'!$F$64),"-",'Model Participation Data'!$F$64)</f>
        <v>-</v>
      </c>
      <c r="H1413" s="253">
        <v>1</v>
      </c>
      <c r="I1413" s="253" t="s">
        <v>65</v>
      </c>
      <c r="J1413" s="150" t="str">
        <f t="shared" si="68"/>
        <v>1Goal</v>
      </c>
      <c r="K1413" s="38" t="str">
        <f>IF(ISBLANK('Model Participation Data'!$L$64),"-",'Model Participation Data'!$L$64)</f>
        <v>-</v>
      </c>
      <c r="L1413" s="39" t="str">
        <f>IF(ISBLANK('Model Participation Data'!$M$64),"-",'Model Participation Data'!$M$64)</f>
        <v>-</v>
      </c>
      <c r="M1413" s="254" t="str">
        <f>IF(ISNA(SUMIFS(INDEX('Model Participation Data'!$N$8:$DX$57,0,MATCH(CONCATENATE($J1413,M$6),'Model Participation Data'!$N$6:$DX$6,0)),'Model Participation Data'!$B$8:$B$57,$C1413,'Model Participation Data'!$C$8:$C$57,$D1413)),"-",SUMIFS(INDEX('Model Participation Data'!$N$8:$DX$57,0,MATCH(CONCATENATE($J1413,M$6),'Model Participation Data'!$N$6:$DX$6,0)),'Model Participation Data'!$B$8:$B$57,$C1413,'Model Participation Data'!$C$8:$C$57,$D1413))</f>
        <v>-</v>
      </c>
      <c r="N1413" s="254" t="str">
        <f>IF(ISNA(SUMIFS(INDEX('Model Participation Data'!$N$8:$DX$57,0,MATCH(CONCATENATE($J1413,N$6),'Model Participation Data'!$N$6:$DX$6,0)),'Model Participation Data'!$B$8:$B$57,$C1413,'Model Participation Data'!$C$8:$C$57,$D1413)),"-",SUMIFS(INDEX('Model Participation Data'!$N$8:$DX$57,0,MATCH(CONCATENATE($J1413,N$6),'Model Participation Data'!$N$6:$DX$6,0)),'Model Participation Data'!$B$8:$B$57,$C1413,'Model Participation Data'!$C$8:$C$57,$D1413))</f>
        <v>-</v>
      </c>
      <c r="O1413" s="154">
        <f>IF(ISNA(SUMIFS(INDEX('Model Participation Data'!$N$8:$DX$57,0,MATCH(CONCATENATE($J1413,O$6),'Model Participation Data'!$N$6:$DX$6,0)),'Model Participation Data'!$B$8:$B$57,$C1413,'Model Participation Data'!$C$8:$C$57,$D1413)),"-",SUMIFS(INDEX('Model Participation Data'!$N$8:$DX$57,0,MATCH(CONCATENATE($J1413,O$6),'Model Participation Data'!$N$6:$DX$6,0)),'Model Participation Data'!$B$8:$B$57,$C1413,'Model Participation Data'!$C$8:$C$57,$D1413))</f>
        <v>0</v>
      </c>
    </row>
    <row r="1414" spans="2:15" x14ac:dyDescent="0.35">
      <c r="B1414" s="37" t="s">
        <v>80</v>
      </c>
      <c r="C1414" s="38" t="str">
        <f>IF(ISBLANK('Model Participation Data'!$B$64),"-",'Model Participation Data'!$B$64)</f>
        <v>-</v>
      </c>
      <c r="D1414" s="38" t="str">
        <f>IF(ISBLANK('Model Participation Data'!$C$64),"-",'Model Participation Data'!$C$64)</f>
        <v>-</v>
      </c>
      <c r="E1414" s="38" t="str">
        <f>IF(ISBLANK('Model Participation Data'!$D$64),"-",'Model Participation Data'!$D$64)</f>
        <v>-</v>
      </c>
      <c r="F1414" s="38" t="str">
        <f>IF(ISBLANK('Model Participation Data'!$E$64),"-",'Model Participation Data'!$E$64)</f>
        <v>-</v>
      </c>
      <c r="G1414" s="151" t="str">
        <f>IF(ISBLANK('Model Participation Data'!$F$64),"-",'Model Participation Data'!$F$64)</f>
        <v>-</v>
      </c>
      <c r="H1414" s="253">
        <v>2</v>
      </c>
      <c r="I1414" s="253">
        <v>1</v>
      </c>
      <c r="J1414" s="150" t="str">
        <f t="shared" si="68"/>
        <v>21</v>
      </c>
      <c r="K1414" s="38" t="str">
        <f>IF(ISBLANK('Model Participation Data'!$L$64),"-",'Model Participation Data'!$L$64)</f>
        <v>-</v>
      </c>
      <c r="L1414" s="39" t="str">
        <f>IF(ISBLANK('Model Participation Data'!$M$64),"-",'Model Participation Data'!$M$64)</f>
        <v>-</v>
      </c>
      <c r="M1414" s="254">
        <f>IF(ISNA(SUMIFS(INDEX('Model Participation Data'!$N$8:$DX$57,0,MATCH(CONCATENATE($J1414,M$6),'Model Participation Data'!$N$6:$DX$6,0)),'Model Participation Data'!$B$8:$B$57,$C1414,'Model Participation Data'!$C$8:$C$57,$D1414)),"-",SUMIFS(INDEX('Model Participation Data'!$N$8:$DX$57,0,MATCH(CONCATENATE($J1414,M$6),'Model Participation Data'!$N$6:$DX$6,0)),'Model Participation Data'!$B$8:$B$57,$C1414,'Model Participation Data'!$C$8:$C$57,$D1414))</f>
        <v>0</v>
      </c>
      <c r="N1414" s="254">
        <f>IF(ISNA(SUMIFS(INDEX('Model Participation Data'!$N$8:$DX$57,0,MATCH(CONCATENATE($J1414,N$6),'Model Participation Data'!$N$6:$DX$6,0)),'Model Participation Data'!$B$8:$B$57,$C1414,'Model Participation Data'!$C$8:$C$57,$D1414)),"-",SUMIFS(INDEX('Model Participation Data'!$N$8:$DX$57,0,MATCH(CONCATENATE($J1414,N$6),'Model Participation Data'!$N$6:$DX$6,0)),'Model Participation Data'!$B$8:$B$57,$C1414,'Model Participation Data'!$C$8:$C$57,$D1414))</f>
        <v>0</v>
      </c>
      <c r="O1414" s="154">
        <f>IF(ISNA(SUMIFS(INDEX('Model Participation Data'!$N$8:$DX$57,0,MATCH(CONCATENATE($J1414,O$6),'Model Participation Data'!$N$6:$DX$6,0)),'Model Participation Data'!$B$8:$B$57,$C1414,'Model Participation Data'!$C$8:$C$57,$D1414)),"-",SUMIFS(INDEX('Model Participation Data'!$N$8:$DX$57,0,MATCH(CONCATENATE($J1414,O$6),'Model Participation Data'!$N$6:$DX$6,0)),'Model Participation Data'!$B$8:$B$57,$C1414,'Model Participation Data'!$C$8:$C$57,$D1414))</f>
        <v>0</v>
      </c>
    </row>
    <row r="1415" spans="2:15" x14ac:dyDescent="0.35">
      <c r="B1415" s="37" t="s">
        <v>80</v>
      </c>
      <c r="C1415" s="38" t="str">
        <f>IF(ISBLANK('Model Participation Data'!$B$64),"-",'Model Participation Data'!$B$64)</f>
        <v>-</v>
      </c>
      <c r="D1415" s="38" t="str">
        <f>IF(ISBLANK('Model Participation Data'!$C$64),"-",'Model Participation Data'!$C$64)</f>
        <v>-</v>
      </c>
      <c r="E1415" s="38" t="str">
        <f>IF(ISBLANK('Model Participation Data'!$D$64),"-",'Model Participation Data'!$D$64)</f>
        <v>-</v>
      </c>
      <c r="F1415" s="38" t="str">
        <f>IF(ISBLANK('Model Participation Data'!$E$64),"-",'Model Participation Data'!$E$64)</f>
        <v>-</v>
      </c>
      <c r="G1415" s="151" t="str">
        <f>IF(ISBLANK('Model Participation Data'!$F$64),"-",'Model Participation Data'!$F$64)</f>
        <v>-</v>
      </c>
      <c r="H1415" s="253">
        <v>2</v>
      </c>
      <c r="I1415" s="253">
        <v>2</v>
      </c>
      <c r="J1415" s="150" t="str">
        <f t="shared" si="68"/>
        <v>22</v>
      </c>
      <c r="K1415" s="38" t="str">
        <f>IF(ISBLANK('Model Participation Data'!$L$64),"-",'Model Participation Data'!$L$64)</f>
        <v>-</v>
      </c>
      <c r="L1415" s="39" t="str">
        <f>IF(ISBLANK('Model Participation Data'!$M$64),"-",'Model Participation Data'!$M$64)</f>
        <v>-</v>
      </c>
      <c r="M1415" s="254">
        <f>IF(ISNA(SUMIFS(INDEX('Model Participation Data'!$N$8:$DX$57,0,MATCH(CONCATENATE($J1415,M$6),'Model Participation Data'!$N$6:$DX$6,0)),'Model Participation Data'!$B$8:$B$57,$C1415,'Model Participation Data'!$C$8:$C$57,$D1415)),"-",SUMIFS(INDEX('Model Participation Data'!$N$8:$DX$57,0,MATCH(CONCATENATE($J1415,M$6),'Model Participation Data'!$N$6:$DX$6,0)),'Model Participation Data'!$B$8:$B$57,$C1415,'Model Participation Data'!$C$8:$C$57,$D1415))</f>
        <v>0</v>
      </c>
      <c r="N1415" s="254">
        <f>IF(ISNA(SUMIFS(INDEX('Model Participation Data'!$N$8:$DX$57,0,MATCH(CONCATENATE($J1415,N$6),'Model Participation Data'!$N$6:$DX$6,0)),'Model Participation Data'!$B$8:$B$57,$C1415,'Model Participation Data'!$C$8:$C$57,$D1415)),"-",SUMIFS(INDEX('Model Participation Data'!$N$8:$DX$57,0,MATCH(CONCATENATE($J1415,N$6),'Model Participation Data'!$N$6:$DX$6,0)),'Model Participation Data'!$B$8:$B$57,$C1415,'Model Participation Data'!$C$8:$C$57,$D1415))</f>
        <v>0</v>
      </c>
      <c r="O1415" s="154">
        <f>IF(ISNA(SUMIFS(INDEX('Model Participation Data'!$N$8:$DX$57,0,MATCH(CONCATENATE($J1415,O$6),'Model Participation Data'!$N$6:$DX$6,0)),'Model Participation Data'!$B$8:$B$57,$C1415,'Model Participation Data'!$C$8:$C$57,$D1415)),"-",SUMIFS(INDEX('Model Participation Data'!$N$8:$DX$57,0,MATCH(CONCATENATE($J1415,O$6),'Model Participation Data'!$N$6:$DX$6,0)),'Model Participation Data'!$B$8:$B$57,$C1415,'Model Participation Data'!$C$8:$C$57,$D1415))</f>
        <v>0</v>
      </c>
    </row>
    <row r="1416" spans="2:15" x14ac:dyDescent="0.35">
      <c r="B1416" s="37" t="s">
        <v>80</v>
      </c>
      <c r="C1416" s="38" t="str">
        <f>IF(ISBLANK('Model Participation Data'!$B$64),"-",'Model Participation Data'!$B$64)</f>
        <v>-</v>
      </c>
      <c r="D1416" s="38" t="str">
        <f>IF(ISBLANK('Model Participation Data'!$C$64),"-",'Model Participation Data'!$C$64)</f>
        <v>-</v>
      </c>
      <c r="E1416" s="38" t="str">
        <f>IF(ISBLANK('Model Participation Data'!$D$64),"-",'Model Participation Data'!$D$64)</f>
        <v>-</v>
      </c>
      <c r="F1416" s="38" t="str">
        <f>IF(ISBLANK('Model Participation Data'!$E$64),"-",'Model Participation Data'!$E$64)</f>
        <v>-</v>
      </c>
      <c r="G1416" s="151" t="str">
        <f>IF(ISBLANK('Model Participation Data'!$F$64),"-",'Model Participation Data'!$F$64)</f>
        <v>-</v>
      </c>
      <c r="H1416" s="253">
        <v>2</v>
      </c>
      <c r="I1416" s="253">
        <v>3</v>
      </c>
      <c r="J1416" s="150" t="str">
        <f t="shared" si="68"/>
        <v>23</v>
      </c>
      <c r="K1416" s="38" t="str">
        <f>IF(ISBLANK('Model Participation Data'!$L$64),"-",'Model Participation Data'!$L$64)</f>
        <v>-</v>
      </c>
      <c r="L1416" s="39" t="str">
        <f>IF(ISBLANK('Model Participation Data'!$M$64),"-",'Model Participation Data'!$M$64)</f>
        <v>-</v>
      </c>
      <c r="M1416" s="254">
        <f>IF(ISNA(SUMIFS(INDEX('Model Participation Data'!$N$8:$DX$57,0,MATCH(CONCATENATE($J1416,M$6),'Model Participation Data'!$N$6:$DX$6,0)),'Model Participation Data'!$B$8:$B$57,$C1416,'Model Participation Data'!$C$8:$C$57,$D1416)),"-",SUMIFS(INDEX('Model Participation Data'!$N$8:$DX$57,0,MATCH(CONCATENATE($J1416,M$6),'Model Participation Data'!$N$6:$DX$6,0)),'Model Participation Data'!$B$8:$B$57,$C1416,'Model Participation Data'!$C$8:$C$57,$D1416))</f>
        <v>0</v>
      </c>
      <c r="N1416" s="254">
        <f>IF(ISNA(SUMIFS(INDEX('Model Participation Data'!$N$8:$DX$57,0,MATCH(CONCATENATE($J1416,N$6),'Model Participation Data'!$N$6:$DX$6,0)),'Model Participation Data'!$B$8:$B$57,$C1416,'Model Participation Data'!$C$8:$C$57,$D1416)),"-",SUMIFS(INDEX('Model Participation Data'!$N$8:$DX$57,0,MATCH(CONCATENATE($J1416,N$6),'Model Participation Data'!$N$6:$DX$6,0)),'Model Participation Data'!$B$8:$B$57,$C1416,'Model Participation Data'!$C$8:$C$57,$D1416))</f>
        <v>0</v>
      </c>
      <c r="O1416" s="154">
        <f>IF(ISNA(SUMIFS(INDEX('Model Participation Data'!$N$8:$DX$57,0,MATCH(CONCATENATE($J1416,O$6),'Model Participation Data'!$N$6:$DX$6,0)),'Model Participation Data'!$B$8:$B$57,$C1416,'Model Participation Data'!$C$8:$C$57,$D1416)),"-",SUMIFS(INDEX('Model Participation Data'!$N$8:$DX$57,0,MATCH(CONCATENATE($J1416,O$6),'Model Participation Data'!$N$6:$DX$6,0)),'Model Participation Data'!$B$8:$B$57,$C1416,'Model Participation Data'!$C$8:$C$57,$D1416))</f>
        <v>0</v>
      </c>
    </row>
    <row r="1417" spans="2:15" x14ac:dyDescent="0.35">
      <c r="B1417" s="37" t="s">
        <v>80</v>
      </c>
      <c r="C1417" s="38" t="str">
        <f>IF(ISBLANK('Model Participation Data'!$B$64),"-",'Model Participation Data'!$B$64)</f>
        <v>-</v>
      </c>
      <c r="D1417" s="38" t="str">
        <f>IF(ISBLANK('Model Participation Data'!$C$64),"-",'Model Participation Data'!$C$64)</f>
        <v>-</v>
      </c>
      <c r="E1417" s="38" t="str">
        <f>IF(ISBLANK('Model Participation Data'!$D$64),"-",'Model Participation Data'!$D$64)</f>
        <v>-</v>
      </c>
      <c r="F1417" s="38" t="str">
        <f>IF(ISBLANK('Model Participation Data'!$E$64),"-",'Model Participation Data'!$E$64)</f>
        <v>-</v>
      </c>
      <c r="G1417" s="151" t="str">
        <f>IF(ISBLANK('Model Participation Data'!$F$64),"-",'Model Participation Data'!$F$64)</f>
        <v>-</v>
      </c>
      <c r="H1417" s="253">
        <v>2</v>
      </c>
      <c r="I1417" s="253">
        <v>4</v>
      </c>
      <c r="J1417" s="150" t="str">
        <f t="shared" si="68"/>
        <v>24</v>
      </c>
      <c r="K1417" s="38" t="str">
        <f>IF(ISBLANK('Model Participation Data'!$L$64),"-",'Model Participation Data'!$L$64)</f>
        <v>-</v>
      </c>
      <c r="L1417" s="39" t="str">
        <f>IF(ISBLANK('Model Participation Data'!$M$64),"-",'Model Participation Data'!$M$64)</f>
        <v>-</v>
      </c>
      <c r="M1417" s="254">
        <f>IF(ISNA(SUMIFS(INDEX('Model Participation Data'!$N$8:$DX$57,0,MATCH(CONCATENATE($J1417,M$6),'Model Participation Data'!$N$6:$DX$6,0)),'Model Participation Data'!$B$8:$B$57,$C1417,'Model Participation Data'!$C$8:$C$57,$D1417)),"-",SUMIFS(INDEX('Model Participation Data'!$N$8:$DX$57,0,MATCH(CONCATENATE($J1417,M$6),'Model Participation Data'!$N$6:$DX$6,0)),'Model Participation Data'!$B$8:$B$57,$C1417,'Model Participation Data'!$C$8:$C$57,$D1417))</f>
        <v>0</v>
      </c>
      <c r="N1417" s="254">
        <f>IF(ISNA(SUMIFS(INDEX('Model Participation Data'!$N$8:$DX$57,0,MATCH(CONCATENATE($J1417,N$6),'Model Participation Data'!$N$6:$DX$6,0)),'Model Participation Data'!$B$8:$B$57,$C1417,'Model Participation Data'!$C$8:$C$57,$D1417)),"-",SUMIFS(INDEX('Model Participation Data'!$N$8:$DX$57,0,MATCH(CONCATENATE($J1417,N$6),'Model Participation Data'!$N$6:$DX$6,0)),'Model Participation Data'!$B$8:$B$57,$C1417,'Model Participation Data'!$C$8:$C$57,$D1417))</f>
        <v>0</v>
      </c>
      <c r="O1417" s="154">
        <f>IF(ISNA(SUMIFS(INDEX('Model Participation Data'!$N$8:$DX$57,0,MATCH(CONCATENATE($J1417,O$6),'Model Participation Data'!$N$6:$DX$6,0)),'Model Participation Data'!$B$8:$B$57,$C1417,'Model Participation Data'!$C$8:$C$57,$D1417)),"-",SUMIFS(INDEX('Model Participation Data'!$N$8:$DX$57,0,MATCH(CONCATENATE($J1417,O$6),'Model Participation Data'!$N$6:$DX$6,0)),'Model Participation Data'!$B$8:$B$57,$C1417,'Model Participation Data'!$C$8:$C$57,$D1417))</f>
        <v>0</v>
      </c>
    </row>
    <row r="1418" spans="2:15" x14ac:dyDescent="0.35">
      <c r="B1418" s="37" t="s">
        <v>80</v>
      </c>
      <c r="C1418" s="38" t="str">
        <f>IF(ISBLANK('Model Participation Data'!$B$64),"-",'Model Participation Data'!$B$64)</f>
        <v>-</v>
      </c>
      <c r="D1418" s="38" t="str">
        <f>IF(ISBLANK('Model Participation Data'!$C$64),"-",'Model Participation Data'!$C$64)</f>
        <v>-</v>
      </c>
      <c r="E1418" s="38" t="str">
        <f>IF(ISBLANK('Model Participation Data'!$D$64),"-",'Model Participation Data'!$D$64)</f>
        <v>-</v>
      </c>
      <c r="F1418" s="38" t="str">
        <f>IF(ISBLANK('Model Participation Data'!$E$64),"-",'Model Participation Data'!$E$64)</f>
        <v>-</v>
      </c>
      <c r="G1418" s="151" t="str">
        <f>IF(ISBLANK('Model Participation Data'!$F$64),"-",'Model Participation Data'!$F$64)</f>
        <v>-</v>
      </c>
      <c r="H1418" s="253">
        <v>2</v>
      </c>
      <c r="I1418" s="253">
        <v>5</v>
      </c>
      <c r="J1418" s="150" t="str">
        <f t="shared" si="68"/>
        <v>25</v>
      </c>
      <c r="K1418" s="38" t="str">
        <f>IF(ISBLANK('Model Participation Data'!$L$64),"-",'Model Participation Data'!$L$64)</f>
        <v>-</v>
      </c>
      <c r="L1418" s="39" t="str">
        <f>IF(ISBLANK('Model Participation Data'!$M$64),"-",'Model Participation Data'!$M$64)</f>
        <v>-</v>
      </c>
      <c r="M1418" s="254">
        <f>IF(ISNA(SUMIFS(INDEX('Model Participation Data'!$N$8:$DX$57,0,MATCH(CONCATENATE($J1418,M$6),'Model Participation Data'!$N$6:$DX$6,0)),'Model Participation Data'!$B$8:$B$57,$C1418,'Model Participation Data'!$C$8:$C$57,$D1418)),"-",SUMIFS(INDEX('Model Participation Data'!$N$8:$DX$57,0,MATCH(CONCATENATE($J1418,M$6),'Model Participation Data'!$N$6:$DX$6,0)),'Model Participation Data'!$B$8:$B$57,$C1418,'Model Participation Data'!$C$8:$C$57,$D1418))</f>
        <v>0</v>
      </c>
      <c r="N1418" s="254">
        <f>IF(ISNA(SUMIFS(INDEX('Model Participation Data'!$N$8:$DX$57,0,MATCH(CONCATENATE($J1418,N$6),'Model Participation Data'!$N$6:$DX$6,0)),'Model Participation Data'!$B$8:$B$57,$C1418,'Model Participation Data'!$C$8:$C$57,$D1418)),"-",SUMIFS(INDEX('Model Participation Data'!$N$8:$DX$57,0,MATCH(CONCATENATE($J1418,N$6),'Model Participation Data'!$N$6:$DX$6,0)),'Model Participation Data'!$B$8:$B$57,$C1418,'Model Participation Data'!$C$8:$C$57,$D1418))</f>
        <v>0</v>
      </c>
      <c r="O1418" s="154">
        <f>IF(ISNA(SUMIFS(INDEX('Model Participation Data'!$N$8:$DX$57,0,MATCH(CONCATENATE($J1418,O$6),'Model Participation Data'!$N$6:$DX$6,0)),'Model Participation Data'!$B$8:$B$57,$C1418,'Model Participation Data'!$C$8:$C$57,$D1418)),"-",SUMIFS(INDEX('Model Participation Data'!$N$8:$DX$57,0,MATCH(CONCATENATE($J1418,O$6),'Model Participation Data'!$N$6:$DX$6,0)),'Model Participation Data'!$B$8:$B$57,$C1418,'Model Participation Data'!$C$8:$C$57,$D1418))</f>
        <v>0</v>
      </c>
    </row>
    <row r="1419" spans="2:15" x14ac:dyDescent="0.35">
      <c r="B1419" s="37" t="s">
        <v>80</v>
      </c>
      <c r="C1419" s="38" t="str">
        <f>IF(ISBLANK('Model Participation Data'!$B$64),"-",'Model Participation Data'!$B$64)</f>
        <v>-</v>
      </c>
      <c r="D1419" s="38" t="str">
        <f>IF(ISBLANK('Model Participation Data'!$C$64),"-",'Model Participation Data'!$C$64)</f>
        <v>-</v>
      </c>
      <c r="E1419" s="38" t="str">
        <f>IF(ISBLANK('Model Participation Data'!$D$64),"-",'Model Participation Data'!$D$64)</f>
        <v>-</v>
      </c>
      <c r="F1419" s="38" t="str">
        <f>IF(ISBLANK('Model Participation Data'!$E$64),"-",'Model Participation Data'!$E$64)</f>
        <v>-</v>
      </c>
      <c r="G1419" s="151" t="str">
        <f>IF(ISBLANK('Model Participation Data'!$F$64),"-",'Model Participation Data'!$F$64)</f>
        <v>-</v>
      </c>
      <c r="H1419" s="253">
        <v>2</v>
      </c>
      <c r="I1419" s="253" t="s">
        <v>65</v>
      </c>
      <c r="J1419" s="150" t="str">
        <f t="shared" si="68"/>
        <v>2Goal</v>
      </c>
      <c r="K1419" s="38" t="str">
        <f>IF(ISBLANK('Model Participation Data'!$L$64),"-",'Model Participation Data'!$L$64)</f>
        <v>-</v>
      </c>
      <c r="L1419" s="39" t="str">
        <f>IF(ISBLANK('Model Participation Data'!$M$64),"-",'Model Participation Data'!$M$64)</f>
        <v>-</v>
      </c>
      <c r="M1419" s="254" t="str">
        <f>IF(ISNA(SUMIFS(INDEX('Model Participation Data'!$N$8:$DX$57,0,MATCH(CONCATENATE($J1419,M$6),'Model Participation Data'!$N$6:$DX$6,0)),'Model Participation Data'!$B$8:$B$57,$C1419,'Model Participation Data'!$C$8:$C$57,$D1419)),"-",SUMIFS(INDEX('Model Participation Data'!$N$8:$DX$57,0,MATCH(CONCATENATE($J1419,M$6),'Model Participation Data'!$N$6:$DX$6,0)),'Model Participation Data'!$B$8:$B$57,$C1419,'Model Participation Data'!$C$8:$C$57,$D1419))</f>
        <v>-</v>
      </c>
      <c r="N1419" s="254" t="str">
        <f>IF(ISNA(SUMIFS(INDEX('Model Participation Data'!$N$8:$DX$57,0,MATCH(CONCATENATE($J1419,N$6),'Model Participation Data'!$N$6:$DX$6,0)),'Model Participation Data'!$B$8:$B$57,$C1419,'Model Participation Data'!$C$8:$C$57,$D1419)),"-",SUMIFS(INDEX('Model Participation Data'!$N$8:$DX$57,0,MATCH(CONCATENATE($J1419,N$6),'Model Participation Data'!$N$6:$DX$6,0)),'Model Participation Data'!$B$8:$B$57,$C1419,'Model Participation Data'!$C$8:$C$57,$D1419))</f>
        <v>-</v>
      </c>
      <c r="O1419" s="154">
        <f>IF(ISNA(SUMIFS(INDEX('Model Participation Data'!$N$8:$DX$57,0,MATCH(CONCATENATE($J1419,O$6),'Model Participation Data'!$N$6:$DX$6,0)),'Model Participation Data'!$B$8:$B$57,$C1419,'Model Participation Data'!$C$8:$C$57,$D1419)),"-",SUMIFS(INDEX('Model Participation Data'!$N$8:$DX$57,0,MATCH(CONCATENATE($J1419,O$6),'Model Participation Data'!$N$6:$DX$6,0)),'Model Participation Data'!$B$8:$B$57,$C1419,'Model Participation Data'!$C$8:$C$57,$D1419))</f>
        <v>0</v>
      </c>
    </row>
    <row r="1420" spans="2:15" x14ac:dyDescent="0.35">
      <c r="B1420" s="37" t="s">
        <v>80</v>
      </c>
      <c r="C1420" s="38" t="str">
        <f>IF(ISBLANK('Model Participation Data'!$B$64),"-",'Model Participation Data'!$B$64)</f>
        <v>-</v>
      </c>
      <c r="D1420" s="38" t="str">
        <f>IF(ISBLANK('Model Participation Data'!$C$64),"-",'Model Participation Data'!$C$64)</f>
        <v>-</v>
      </c>
      <c r="E1420" s="38" t="str">
        <f>IF(ISBLANK('Model Participation Data'!$D$64),"-",'Model Participation Data'!$D$64)</f>
        <v>-</v>
      </c>
      <c r="F1420" s="38" t="str">
        <f>IF(ISBLANK('Model Participation Data'!$E$64),"-",'Model Participation Data'!$E$64)</f>
        <v>-</v>
      </c>
      <c r="G1420" s="151" t="str">
        <f>IF(ISBLANK('Model Participation Data'!$F$64),"-",'Model Participation Data'!$F$64)</f>
        <v>-</v>
      </c>
      <c r="H1420" s="253">
        <v>3</v>
      </c>
      <c r="I1420" s="253">
        <v>1</v>
      </c>
      <c r="J1420" s="150" t="str">
        <f t="shared" si="68"/>
        <v>31</v>
      </c>
      <c r="K1420" s="38" t="str">
        <f>IF(ISBLANK('Model Participation Data'!$L$64),"-",'Model Participation Data'!$L$64)</f>
        <v>-</v>
      </c>
      <c r="L1420" s="39" t="str">
        <f>IF(ISBLANK('Model Participation Data'!$M$64),"-",'Model Participation Data'!$M$64)</f>
        <v>-</v>
      </c>
      <c r="M1420" s="254">
        <f>IF(ISNA(SUMIFS(INDEX('Model Participation Data'!$N$8:$DX$57,0,MATCH(CONCATENATE($J1420,M$6),'Model Participation Data'!$N$6:$DX$6,0)),'Model Participation Data'!$B$8:$B$57,$C1420,'Model Participation Data'!$C$8:$C$57,$D1420)),"-",SUMIFS(INDEX('Model Participation Data'!$N$8:$DX$57,0,MATCH(CONCATENATE($J1420,M$6),'Model Participation Data'!$N$6:$DX$6,0)),'Model Participation Data'!$B$8:$B$57,$C1420,'Model Participation Data'!$C$8:$C$57,$D1420))</f>
        <v>0</v>
      </c>
      <c r="N1420" s="254">
        <f>IF(ISNA(SUMIFS(INDEX('Model Participation Data'!$N$8:$DX$57,0,MATCH(CONCATENATE($J1420,N$6),'Model Participation Data'!$N$6:$DX$6,0)),'Model Participation Data'!$B$8:$B$57,$C1420,'Model Participation Data'!$C$8:$C$57,$D1420)),"-",SUMIFS(INDEX('Model Participation Data'!$N$8:$DX$57,0,MATCH(CONCATENATE($J1420,N$6),'Model Participation Data'!$N$6:$DX$6,0)),'Model Participation Data'!$B$8:$B$57,$C1420,'Model Participation Data'!$C$8:$C$57,$D1420))</f>
        <v>0</v>
      </c>
      <c r="O1420" s="154">
        <f>IF(ISNA(SUMIFS(INDEX('Model Participation Data'!$N$8:$DX$57,0,MATCH(CONCATENATE($J1420,O$6),'Model Participation Data'!$N$6:$DX$6,0)),'Model Participation Data'!$B$8:$B$57,$C1420,'Model Participation Data'!$C$8:$C$57,$D1420)),"-",SUMIFS(INDEX('Model Participation Data'!$N$8:$DX$57,0,MATCH(CONCATENATE($J1420,O$6),'Model Participation Data'!$N$6:$DX$6,0)),'Model Participation Data'!$B$8:$B$57,$C1420,'Model Participation Data'!$C$8:$C$57,$D1420))</f>
        <v>0</v>
      </c>
    </row>
    <row r="1421" spans="2:15" x14ac:dyDescent="0.35">
      <c r="B1421" s="37" t="s">
        <v>80</v>
      </c>
      <c r="C1421" s="38" t="str">
        <f>IF(ISBLANK('Model Participation Data'!$B$64),"-",'Model Participation Data'!$B$64)</f>
        <v>-</v>
      </c>
      <c r="D1421" s="38" t="str">
        <f>IF(ISBLANK('Model Participation Data'!$C$64),"-",'Model Participation Data'!$C$64)</f>
        <v>-</v>
      </c>
      <c r="E1421" s="38" t="str">
        <f>IF(ISBLANK('Model Participation Data'!$D$64),"-",'Model Participation Data'!$D$64)</f>
        <v>-</v>
      </c>
      <c r="F1421" s="38" t="str">
        <f>IF(ISBLANK('Model Participation Data'!$E$64),"-",'Model Participation Data'!$E$64)</f>
        <v>-</v>
      </c>
      <c r="G1421" s="151" t="str">
        <f>IF(ISBLANK('Model Participation Data'!$F$64),"-",'Model Participation Data'!$F$64)</f>
        <v>-</v>
      </c>
      <c r="H1421" s="253">
        <v>3</v>
      </c>
      <c r="I1421" s="253">
        <v>2</v>
      </c>
      <c r="J1421" s="150" t="str">
        <f t="shared" si="68"/>
        <v>32</v>
      </c>
      <c r="K1421" s="38" t="str">
        <f>IF(ISBLANK('Model Participation Data'!$L$64),"-",'Model Participation Data'!$L$64)</f>
        <v>-</v>
      </c>
      <c r="L1421" s="39" t="str">
        <f>IF(ISBLANK('Model Participation Data'!$M$64),"-",'Model Participation Data'!$M$64)</f>
        <v>-</v>
      </c>
      <c r="M1421" s="254">
        <f>IF(ISNA(SUMIFS(INDEX('Model Participation Data'!$N$8:$DX$57,0,MATCH(CONCATENATE($J1421,M$6),'Model Participation Data'!$N$6:$DX$6,0)),'Model Participation Data'!$B$8:$B$57,$C1421,'Model Participation Data'!$C$8:$C$57,$D1421)),"-",SUMIFS(INDEX('Model Participation Data'!$N$8:$DX$57,0,MATCH(CONCATENATE($J1421,M$6),'Model Participation Data'!$N$6:$DX$6,0)),'Model Participation Data'!$B$8:$B$57,$C1421,'Model Participation Data'!$C$8:$C$57,$D1421))</f>
        <v>0</v>
      </c>
      <c r="N1421" s="254">
        <f>IF(ISNA(SUMIFS(INDEX('Model Participation Data'!$N$8:$DX$57,0,MATCH(CONCATENATE($J1421,N$6),'Model Participation Data'!$N$6:$DX$6,0)),'Model Participation Data'!$B$8:$B$57,$C1421,'Model Participation Data'!$C$8:$C$57,$D1421)),"-",SUMIFS(INDEX('Model Participation Data'!$N$8:$DX$57,0,MATCH(CONCATENATE($J1421,N$6),'Model Participation Data'!$N$6:$DX$6,0)),'Model Participation Data'!$B$8:$B$57,$C1421,'Model Participation Data'!$C$8:$C$57,$D1421))</f>
        <v>0</v>
      </c>
      <c r="O1421" s="154">
        <f>IF(ISNA(SUMIFS(INDEX('Model Participation Data'!$N$8:$DX$57,0,MATCH(CONCATENATE($J1421,O$6),'Model Participation Data'!$N$6:$DX$6,0)),'Model Participation Data'!$B$8:$B$57,$C1421,'Model Participation Data'!$C$8:$C$57,$D1421)),"-",SUMIFS(INDEX('Model Participation Data'!$N$8:$DX$57,0,MATCH(CONCATENATE($J1421,O$6),'Model Participation Data'!$N$6:$DX$6,0)),'Model Participation Data'!$B$8:$B$57,$C1421,'Model Participation Data'!$C$8:$C$57,$D1421))</f>
        <v>0</v>
      </c>
    </row>
    <row r="1422" spans="2:15" x14ac:dyDescent="0.35">
      <c r="B1422" s="37" t="s">
        <v>80</v>
      </c>
      <c r="C1422" s="38" t="str">
        <f>IF(ISBLANK('Model Participation Data'!$B$64),"-",'Model Participation Data'!$B$64)</f>
        <v>-</v>
      </c>
      <c r="D1422" s="38" t="str">
        <f>IF(ISBLANK('Model Participation Data'!$C$64),"-",'Model Participation Data'!$C$64)</f>
        <v>-</v>
      </c>
      <c r="E1422" s="38" t="str">
        <f>IF(ISBLANK('Model Participation Data'!$D$64),"-",'Model Participation Data'!$D$64)</f>
        <v>-</v>
      </c>
      <c r="F1422" s="38" t="str">
        <f>IF(ISBLANK('Model Participation Data'!$E$64),"-",'Model Participation Data'!$E$64)</f>
        <v>-</v>
      </c>
      <c r="G1422" s="151" t="str">
        <f>IF(ISBLANK('Model Participation Data'!$F$64),"-",'Model Participation Data'!$F$64)</f>
        <v>-</v>
      </c>
      <c r="H1422" s="253">
        <v>3</v>
      </c>
      <c r="I1422" s="253">
        <v>3</v>
      </c>
      <c r="J1422" s="150" t="str">
        <f t="shared" si="68"/>
        <v>33</v>
      </c>
      <c r="K1422" s="38" t="str">
        <f>IF(ISBLANK('Model Participation Data'!$L$64),"-",'Model Participation Data'!$L$64)</f>
        <v>-</v>
      </c>
      <c r="L1422" s="39" t="str">
        <f>IF(ISBLANK('Model Participation Data'!$M$64),"-",'Model Participation Data'!$M$64)</f>
        <v>-</v>
      </c>
      <c r="M1422" s="254">
        <f>IF(ISNA(SUMIFS(INDEX('Model Participation Data'!$N$8:$DX$57,0,MATCH(CONCATENATE($J1422,M$6),'Model Participation Data'!$N$6:$DX$6,0)),'Model Participation Data'!$B$8:$B$57,$C1422,'Model Participation Data'!$C$8:$C$57,$D1422)),"-",SUMIFS(INDEX('Model Participation Data'!$N$8:$DX$57,0,MATCH(CONCATENATE($J1422,M$6),'Model Participation Data'!$N$6:$DX$6,0)),'Model Participation Data'!$B$8:$B$57,$C1422,'Model Participation Data'!$C$8:$C$57,$D1422))</f>
        <v>0</v>
      </c>
      <c r="N1422" s="254">
        <f>IF(ISNA(SUMIFS(INDEX('Model Participation Data'!$N$8:$DX$57,0,MATCH(CONCATENATE($J1422,N$6),'Model Participation Data'!$N$6:$DX$6,0)),'Model Participation Data'!$B$8:$B$57,$C1422,'Model Participation Data'!$C$8:$C$57,$D1422)),"-",SUMIFS(INDEX('Model Participation Data'!$N$8:$DX$57,0,MATCH(CONCATENATE($J1422,N$6),'Model Participation Data'!$N$6:$DX$6,0)),'Model Participation Data'!$B$8:$B$57,$C1422,'Model Participation Data'!$C$8:$C$57,$D1422))</f>
        <v>0</v>
      </c>
      <c r="O1422" s="154">
        <f>IF(ISNA(SUMIFS(INDEX('Model Participation Data'!$N$8:$DX$57,0,MATCH(CONCATENATE($J1422,O$6),'Model Participation Data'!$N$6:$DX$6,0)),'Model Participation Data'!$B$8:$B$57,$C1422,'Model Participation Data'!$C$8:$C$57,$D1422)),"-",SUMIFS(INDEX('Model Participation Data'!$N$8:$DX$57,0,MATCH(CONCATENATE($J1422,O$6),'Model Participation Data'!$N$6:$DX$6,0)),'Model Participation Data'!$B$8:$B$57,$C1422,'Model Participation Data'!$C$8:$C$57,$D1422))</f>
        <v>0</v>
      </c>
    </row>
    <row r="1423" spans="2:15" x14ac:dyDescent="0.35">
      <c r="B1423" s="37" t="s">
        <v>80</v>
      </c>
      <c r="C1423" s="38" t="str">
        <f>IF(ISBLANK('Model Participation Data'!$B$64),"-",'Model Participation Data'!$B$64)</f>
        <v>-</v>
      </c>
      <c r="D1423" s="38" t="str">
        <f>IF(ISBLANK('Model Participation Data'!$C$64),"-",'Model Participation Data'!$C$64)</f>
        <v>-</v>
      </c>
      <c r="E1423" s="38" t="str">
        <f>IF(ISBLANK('Model Participation Data'!$D$64),"-",'Model Participation Data'!$D$64)</f>
        <v>-</v>
      </c>
      <c r="F1423" s="38" t="str">
        <f>IF(ISBLANK('Model Participation Data'!$E$64),"-",'Model Participation Data'!$E$64)</f>
        <v>-</v>
      </c>
      <c r="G1423" s="151" t="str">
        <f>IF(ISBLANK('Model Participation Data'!$F$64),"-",'Model Participation Data'!$F$64)</f>
        <v>-</v>
      </c>
      <c r="H1423" s="253">
        <v>3</v>
      </c>
      <c r="I1423" s="253">
        <v>4</v>
      </c>
      <c r="J1423" s="150" t="str">
        <f t="shared" si="68"/>
        <v>34</v>
      </c>
      <c r="K1423" s="38" t="str">
        <f>IF(ISBLANK('Model Participation Data'!$L$64),"-",'Model Participation Data'!$L$64)</f>
        <v>-</v>
      </c>
      <c r="L1423" s="39" t="str">
        <f>IF(ISBLANK('Model Participation Data'!$M$64),"-",'Model Participation Data'!$M$64)</f>
        <v>-</v>
      </c>
      <c r="M1423" s="254">
        <f>IF(ISNA(SUMIFS(INDEX('Model Participation Data'!$N$8:$DX$57,0,MATCH(CONCATENATE($J1423,M$6),'Model Participation Data'!$N$6:$DX$6,0)),'Model Participation Data'!$B$8:$B$57,$C1423,'Model Participation Data'!$C$8:$C$57,$D1423)),"-",SUMIFS(INDEX('Model Participation Data'!$N$8:$DX$57,0,MATCH(CONCATENATE($J1423,M$6),'Model Participation Data'!$N$6:$DX$6,0)),'Model Participation Data'!$B$8:$B$57,$C1423,'Model Participation Data'!$C$8:$C$57,$D1423))</f>
        <v>0</v>
      </c>
      <c r="N1423" s="254">
        <f>IF(ISNA(SUMIFS(INDEX('Model Participation Data'!$N$8:$DX$57,0,MATCH(CONCATENATE($J1423,N$6),'Model Participation Data'!$N$6:$DX$6,0)),'Model Participation Data'!$B$8:$B$57,$C1423,'Model Participation Data'!$C$8:$C$57,$D1423)),"-",SUMIFS(INDEX('Model Participation Data'!$N$8:$DX$57,0,MATCH(CONCATENATE($J1423,N$6),'Model Participation Data'!$N$6:$DX$6,0)),'Model Participation Data'!$B$8:$B$57,$C1423,'Model Participation Data'!$C$8:$C$57,$D1423))</f>
        <v>0</v>
      </c>
      <c r="O1423" s="154">
        <f>IF(ISNA(SUMIFS(INDEX('Model Participation Data'!$N$8:$DX$57,0,MATCH(CONCATENATE($J1423,O$6),'Model Participation Data'!$N$6:$DX$6,0)),'Model Participation Data'!$B$8:$B$57,$C1423,'Model Participation Data'!$C$8:$C$57,$D1423)),"-",SUMIFS(INDEX('Model Participation Data'!$N$8:$DX$57,0,MATCH(CONCATENATE($J1423,O$6),'Model Participation Data'!$N$6:$DX$6,0)),'Model Participation Data'!$B$8:$B$57,$C1423,'Model Participation Data'!$C$8:$C$57,$D1423))</f>
        <v>0</v>
      </c>
    </row>
    <row r="1424" spans="2:15" x14ac:dyDescent="0.35">
      <c r="B1424" s="37" t="s">
        <v>80</v>
      </c>
      <c r="C1424" s="38" t="str">
        <f>IF(ISBLANK('Model Participation Data'!$B$64),"-",'Model Participation Data'!$B$64)</f>
        <v>-</v>
      </c>
      <c r="D1424" s="38" t="str">
        <f>IF(ISBLANK('Model Participation Data'!$C$64),"-",'Model Participation Data'!$C$64)</f>
        <v>-</v>
      </c>
      <c r="E1424" s="38" t="str">
        <f>IF(ISBLANK('Model Participation Data'!$D$64),"-",'Model Participation Data'!$D$64)</f>
        <v>-</v>
      </c>
      <c r="F1424" s="38" t="str">
        <f>IF(ISBLANK('Model Participation Data'!$E$64),"-",'Model Participation Data'!$E$64)</f>
        <v>-</v>
      </c>
      <c r="G1424" s="151" t="str">
        <f>IF(ISBLANK('Model Participation Data'!$F$64),"-",'Model Participation Data'!$F$64)</f>
        <v>-</v>
      </c>
      <c r="H1424" s="253">
        <v>3</v>
      </c>
      <c r="I1424" s="253">
        <v>5</v>
      </c>
      <c r="J1424" s="150" t="str">
        <f t="shared" si="68"/>
        <v>35</v>
      </c>
      <c r="K1424" s="38" t="str">
        <f>IF(ISBLANK('Model Participation Data'!$L$64),"-",'Model Participation Data'!$L$64)</f>
        <v>-</v>
      </c>
      <c r="L1424" s="39" t="str">
        <f>IF(ISBLANK('Model Participation Data'!$M$64),"-",'Model Participation Data'!$M$64)</f>
        <v>-</v>
      </c>
      <c r="M1424" s="254">
        <f>IF(ISNA(SUMIFS(INDEX('Model Participation Data'!$N$8:$DX$57,0,MATCH(CONCATENATE($J1424,M$6),'Model Participation Data'!$N$6:$DX$6,0)),'Model Participation Data'!$B$8:$B$57,$C1424,'Model Participation Data'!$C$8:$C$57,$D1424)),"-",SUMIFS(INDEX('Model Participation Data'!$N$8:$DX$57,0,MATCH(CONCATENATE($J1424,M$6),'Model Participation Data'!$N$6:$DX$6,0)),'Model Participation Data'!$B$8:$B$57,$C1424,'Model Participation Data'!$C$8:$C$57,$D1424))</f>
        <v>0</v>
      </c>
      <c r="N1424" s="254">
        <f>IF(ISNA(SUMIFS(INDEX('Model Participation Data'!$N$8:$DX$57,0,MATCH(CONCATENATE($J1424,N$6),'Model Participation Data'!$N$6:$DX$6,0)),'Model Participation Data'!$B$8:$B$57,$C1424,'Model Participation Data'!$C$8:$C$57,$D1424)),"-",SUMIFS(INDEX('Model Participation Data'!$N$8:$DX$57,0,MATCH(CONCATENATE($J1424,N$6),'Model Participation Data'!$N$6:$DX$6,0)),'Model Participation Data'!$B$8:$B$57,$C1424,'Model Participation Data'!$C$8:$C$57,$D1424))</f>
        <v>0</v>
      </c>
      <c r="O1424" s="154">
        <f>IF(ISNA(SUMIFS(INDEX('Model Participation Data'!$N$8:$DX$57,0,MATCH(CONCATENATE($J1424,O$6),'Model Participation Data'!$N$6:$DX$6,0)),'Model Participation Data'!$B$8:$B$57,$C1424,'Model Participation Data'!$C$8:$C$57,$D1424)),"-",SUMIFS(INDEX('Model Participation Data'!$N$8:$DX$57,0,MATCH(CONCATENATE($J1424,O$6),'Model Participation Data'!$N$6:$DX$6,0)),'Model Participation Data'!$B$8:$B$57,$C1424,'Model Participation Data'!$C$8:$C$57,$D1424))</f>
        <v>0</v>
      </c>
    </row>
    <row r="1425" spans="2:15" x14ac:dyDescent="0.35">
      <c r="B1425" s="37" t="s">
        <v>80</v>
      </c>
      <c r="C1425" s="38" t="str">
        <f>IF(ISBLANK('Model Participation Data'!$B$64),"-",'Model Participation Data'!$B$64)</f>
        <v>-</v>
      </c>
      <c r="D1425" s="38" t="str">
        <f>IF(ISBLANK('Model Participation Data'!$C$64),"-",'Model Participation Data'!$C$64)</f>
        <v>-</v>
      </c>
      <c r="E1425" s="38" t="str">
        <f>IF(ISBLANK('Model Participation Data'!$D$64),"-",'Model Participation Data'!$D$64)</f>
        <v>-</v>
      </c>
      <c r="F1425" s="38" t="str">
        <f>IF(ISBLANK('Model Participation Data'!$E$64),"-",'Model Participation Data'!$E$64)</f>
        <v>-</v>
      </c>
      <c r="G1425" s="151" t="str">
        <f>IF(ISBLANK('Model Participation Data'!$F$64),"-",'Model Participation Data'!$F$64)</f>
        <v>-</v>
      </c>
      <c r="H1425" s="253">
        <v>3</v>
      </c>
      <c r="I1425" s="253" t="s">
        <v>65</v>
      </c>
      <c r="J1425" s="150" t="str">
        <f t="shared" si="68"/>
        <v>3Goal</v>
      </c>
      <c r="K1425" s="38" t="str">
        <f>IF(ISBLANK('Model Participation Data'!$L$64),"-",'Model Participation Data'!$L$64)</f>
        <v>-</v>
      </c>
      <c r="L1425" s="39" t="str">
        <f>IF(ISBLANK('Model Participation Data'!$M$64),"-",'Model Participation Data'!$M$64)</f>
        <v>-</v>
      </c>
      <c r="M1425" s="254" t="str">
        <f>IF(ISNA(SUMIFS(INDEX('Model Participation Data'!$N$8:$DX$57,0,MATCH(CONCATENATE($J1425,M$6),'Model Participation Data'!$N$6:$DX$6,0)),'Model Participation Data'!$B$8:$B$57,$C1425,'Model Participation Data'!$C$8:$C$57,$D1425)),"-",SUMIFS(INDEX('Model Participation Data'!$N$8:$DX$57,0,MATCH(CONCATENATE($J1425,M$6),'Model Participation Data'!$N$6:$DX$6,0)),'Model Participation Data'!$B$8:$B$57,$C1425,'Model Participation Data'!$C$8:$C$57,$D1425))</f>
        <v>-</v>
      </c>
      <c r="N1425" s="254" t="str">
        <f>IF(ISNA(SUMIFS(INDEX('Model Participation Data'!$N$8:$DX$57,0,MATCH(CONCATENATE($J1425,N$6),'Model Participation Data'!$N$6:$DX$6,0)),'Model Participation Data'!$B$8:$B$57,$C1425,'Model Participation Data'!$C$8:$C$57,$D1425)),"-",SUMIFS(INDEX('Model Participation Data'!$N$8:$DX$57,0,MATCH(CONCATENATE($J1425,N$6),'Model Participation Data'!$N$6:$DX$6,0)),'Model Participation Data'!$B$8:$B$57,$C1425,'Model Participation Data'!$C$8:$C$57,$D1425))</f>
        <v>-</v>
      </c>
      <c r="O1425" s="154">
        <f>IF(ISNA(SUMIFS(INDEX('Model Participation Data'!$N$8:$DX$57,0,MATCH(CONCATENATE($J1425,O$6),'Model Participation Data'!$N$6:$DX$6,0)),'Model Participation Data'!$B$8:$B$57,$C1425,'Model Participation Data'!$C$8:$C$57,$D1425)),"-",SUMIFS(INDEX('Model Participation Data'!$N$8:$DX$57,0,MATCH(CONCATENATE($J1425,O$6),'Model Participation Data'!$N$6:$DX$6,0)),'Model Participation Data'!$B$8:$B$57,$C1425,'Model Participation Data'!$C$8:$C$57,$D1425))</f>
        <v>0</v>
      </c>
    </row>
    <row r="1426" spans="2:15" x14ac:dyDescent="0.35">
      <c r="B1426" s="37" t="s">
        <v>80</v>
      </c>
      <c r="C1426" s="38" t="str">
        <f>IF(ISBLANK('Model Participation Data'!$B$64),"-",'Model Participation Data'!$B$64)</f>
        <v>-</v>
      </c>
      <c r="D1426" s="38" t="str">
        <f>IF(ISBLANK('Model Participation Data'!$C$64),"-",'Model Participation Data'!$C$64)</f>
        <v>-</v>
      </c>
      <c r="E1426" s="38" t="str">
        <f>IF(ISBLANK('Model Participation Data'!$D$64),"-",'Model Participation Data'!$D$64)</f>
        <v>-</v>
      </c>
      <c r="F1426" s="38" t="str">
        <f>IF(ISBLANK('Model Participation Data'!$E$64),"-",'Model Participation Data'!$E$64)</f>
        <v>-</v>
      </c>
      <c r="G1426" s="151" t="str">
        <f>IF(ISBLANK('Model Participation Data'!$F$64),"-",'Model Participation Data'!$F$64)</f>
        <v>-</v>
      </c>
      <c r="H1426" s="253">
        <v>4</v>
      </c>
      <c r="I1426" s="253">
        <v>1</v>
      </c>
      <c r="J1426" s="150" t="str">
        <f t="shared" si="68"/>
        <v>41</v>
      </c>
      <c r="K1426" s="38" t="str">
        <f>IF(ISBLANK('Model Participation Data'!$L$64),"-",'Model Participation Data'!$L$64)</f>
        <v>-</v>
      </c>
      <c r="L1426" s="39" t="str">
        <f>IF(ISBLANK('Model Participation Data'!$M$64),"-",'Model Participation Data'!$M$64)</f>
        <v>-</v>
      </c>
      <c r="M1426" s="254">
        <f>IF(ISNA(SUMIFS(INDEX('Model Participation Data'!$N$8:$DX$57,0,MATCH(CONCATENATE($J1426,M$6),'Model Participation Data'!$N$6:$DX$6,0)),'Model Participation Data'!$B$8:$B$57,$C1426,'Model Participation Data'!$C$8:$C$57,$D1426)),"-",SUMIFS(INDEX('Model Participation Data'!$N$8:$DX$57,0,MATCH(CONCATENATE($J1426,M$6),'Model Participation Data'!$N$6:$DX$6,0)),'Model Participation Data'!$B$8:$B$57,$C1426,'Model Participation Data'!$C$8:$C$57,$D1426))</f>
        <v>0</v>
      </c>
      <c r="N1426" s="254">
        <f>IF(ISNA(SUMIFS(INDEX('Model Participation Data'!$N$8:$DX$57,0,MATCH(CONCATENATE($J1426,N$6),'Model Participation Data'!$N$6:$DX$6,0)),'Model Participation Data'!$B$8:$B$57,$C1426,'Model Participation Data'!$C$8:$C$57,$D1426)),"-",SUMIFS(INDEX('Model Participation Data'!$N$8:$DX$57,0,MATCH(CONCATENATE($J1426,N$6),'Model Participation Data'!$N$6:$DX$6,0)),'Model Participation Data'!$B$8:$B$57,$C1426,'Model Participation Data'!$C$8:$C$57,$D1426))</f>
        <v>0</v>
      </c>
      <c r="O1426" s="154">
        <f>IF(ISNA(SUMIFS(INDEX('Model Participation Data'!$N$8:$DX$57,0,MATCH(CONCATENATE($J1426,O$6),'Model Participation Data'!$N$6:$DX$6,0)),'Model Participation Data'!$B$8:$B$57,$C1426,'Model Participation Data'!$C$8:$C$57,$D1426)),"-",SUMIFS(INDEX('Model Participation Data'!$N$8:$DX$57,0,MATCH(CONCATENATE($J1426,O$6),'Model Participation Data'!$N$6:$DX$6,0)),'Model Participation Data'!$B$8:$B$57,$C1426,'Model Participation Data'!$C$8:$C$57,$D1426))</f>
        <v>0</v>
      </c>
    </row>
    <row r="1427" spans="2:15" x14ac:dyDescent="0.35">
      <c r="B1427" s="37" t="s">
        <v>80</v>
      </c>
      <c r="C1427" s="38" t="str">
        <f>IF(ISBLANK('Model Participation Data'!$B$64),"-",'Model Participation Data'!$B$64)</f>
        <v>-</v>
      </c>
      <c r="D1427" s="38" t="str">
        <f>IF(ISBLANK('Model Participation Data'!$C$64),"-",'Model Participation Data'!$C$64)</f>
        <v>-</v>
      </c>
      <c r="E1427" s="38" t="str">
        <f>IF(ISBLANK('Model Participation Data'!$D$64),"-",'Model Participation Data'!$D$64)</f>
        <v>-</v>
      </c>
      <c r="F1427" s="38" t="str">
        <f>IF(ISBLANK('Model Participation Data'!$E$64),"-",'Model Participation Data'!$E$64)</f>
        <v>-</v>
      </c>
      <c r="G1427" s="151" t="str">
        <f>IF(ISBLANK('Model Participation Data'!$F$64),"-",'Model Participation Data'!$F$64)</f>
        <v>-</v>
      </c>
      <c r="H1427" s="253">
        <v>4</v>
      </c>
      <c r="I1427" s="253">
        <v>2</v>
      </c>
      <c r="J1427" s="150" t="str">
        <f t="shared" si="68"/>
        <v>42</v>
      </c>
      <c r="K1427" s="38" t="str">
        <f>IF(ISBLANK('Model Participation Data'!$L$64),"-",'Model Participation Data'!$L$64)</f>
        <v>-</v>
      </c>
      <c r="L1427" s="39" t="str">
        <f>IF(ISBLANK('Model Participation Data'!$M$64),"-",'Model Participation Data'!$M$64)</f>
        <v>-</v>
      </c>
      <c r="M1427" s="254">
        <f>IF(ISNA(SUMIFS(INDEX('Model Participation Data'!$N$8:$DX$57,0,MATCH(CONCATENATE($J1427,M$6),'Model Participation Data'!$N$6:$DX$6,0)),'Model Participation Data'!$B$8:$B$57,$C1427,'Model Participation Data'!$C$8:$C$57,$D1427)),"-",SUMIFS(INDEX('Model Participation Data'!$N$8:$DX$57,0,MATCH(CONCATENATE($J1427,M$6),'Model Participation Data'!$N$6:$DX$6,0)),'Model Participation Data'!$B$8:$B$57,$C1427,'Model Participation Data'!$C$8:$C$57,$D1427))</f>
        <v>0</v>
      </c>
      <c r="N1427" s="254">
        <f>IF(ISNA(SUMIFS(INDEX('Model Participation Data'!$N$8:$DX$57,0,MATCH(CONCATENATE($J1427,N$6),'Model Participation Data'!$N$6:$DX$6,0)),'Model Participation Data'!$B$8:$B$57,$C1427,'Model Participation Data'!$C$8:$C$57,$D1427)),"-",SUMIFS(INDEX('Model Participation Data'!$N$8:$DX$57,0,MATCH(CONCATENATE($J1427,N$6),'Model Participation Data'!$N$6:$DX$6,0)),'Model Participation Data'!$B$8:$B$57,$C1427,'Model Participation Data'!$C$8:$C$57,$D1427))</f>
        <v>0</v>
      </c>
      <c r="O1427" s="154">
        <f>IF(ISNA(SUMIFS(INDEX('Model Participation Data'!$N$8:$DX$57,0,MATCH(CONCATENATE($J1427,O$6),'Model Participation Data'!$N$6:$DX$6,0)),'Model Participation Data'!$B$8:$B$57,$C1427,'Model Participation Data'!$C$8:$C$57,$D1427)),"-",SUMIFS(INDEX('Model Participation Data'!$N$8:$DX$57,0,MATCH(CONCATENATE($J1427,O$6),'Model Participation Data'!$N$6:$DX$6,0)),'Model Participation Data'!$B$8:$B$57,$C1427,'Model Participation Data'!$C$8:$C$57,$D1427))</f>
        <v>0</v>
      </c>
    </row>
    <row r="1428" spans="2:15" x14ac:dyDescent="0.35">
      <c r="B1428" s="37" t="s">
        <v>80</v>
      </c>
      <c r="C1428" s="38" t="str">
        <f>IF(ISBLANK('Model Participation Data'!$B$64),"-",'Model Participation Data'!$B$64)</f>
        <v>-</v>
      </c>
      <c r="D1428" s="38" t="str">
        <f>IF(ISBLANK('Model Participation Data'!$C$64),"-",'Model Participation Data'!$C$64)</f>
        <v>-</v>
      </c>
      <c r="E1428" s="38" t="str">
        <f>IF(ISBLANK('Model Participation Data'!$D$64),"-",'Model Participation Data'!$D$64)</f>
        <v>-</v>
      </c>
      <c r="F1428" s="38" t="str">
        <f>IF(ISBLANK('Model Participation Data'!$E$64),"-",'Model Participation Data'!$E$64)</f>
        <v>-</v>
      </c>
      <c r="G1428" s="151" t="str">
        <f>IF(ISBLANK('Model Participation Data'!$F$64),"-",'Model Participation Data'!$F$64)</f>
        <v>-</v>
      </c>
      <c r="H1428" s="253">
        <v>4</v>
      </c>
      <c r="I1428" s="253">
        <v>3</v>
      </c>
      <c r="J1428" s="150" t="str">
        <f t="shared" si="68"/>
        <v>43</v>
      </c>
      <c r="K1428" s="38" t="str">
        <f>IF(ISBLANK('Model Participation Data'!$L$64),"-",'Model Participation Data'!$L$64)</f>
        <v>-</v>
      </c>
      <c r="L1428" s="39" t="str">
        <f>IF(ISBLANK('Model Participation Data'!$M$64),"-",'Model Participation Data'!$M$64)</f>
        <v>-</v>
      </c>
      <c r="M1428" s="254">
        <f>IF(ISNA(SUMIFS(INDEX('Model Participation Data'!$N$8:$DX$57,0,MATCH(CONCATENATE($J1428,M$6),'Model Participation Data'!$N$6:$DX$6,0)),'Model Participation Data'!$B$8:$B$57,$C1428,'Model Participation Data'!$C$8:$C$57,$D1428)),"-",SUMIFS(INDEX('Model Participation Data'!$N$8:$DX$57,0,MATCH(CONCATENATE($J1428,M$6),'Model Participation Data'!$N$6:$DX$6,0)),'Model Participation Data'!$B$8:$B$57,$C1428,'Model Participation Data'!$C$8:$C$57,$D1428))</f>
        <v>0</v>
      </c>
      <c r="N1428" s="254">
        <f>IF(ISNA(SUMIFS(INDEX('Model Participation Data'!$N$8:$DX$57,0,MATCH(CONCATENATE($J1428,N$6),'Model Participation Data'!$N$6:$DX$6,0)),'Model Participation Data'!$B$8:$B$57,$C1428,'Model Participation Data'!$C$8:$C$57,$D1428)),"-",SUMIFS(INDEX('Model Participation Data'!$N$8:$DX$57,0,MATCH(CONCATENATE($J1428,N$6),'Model Participation Data'!$N$6:$DX$6,0)),'Model Participation Data'!$B$8:$B$57,$C1428,'Model Participation Data'!$C$8:$C$57,$D1428))</f>
        <v>0</v>
      </c>
      <c r="O1428" s="154">
        <f>IF(ISNA(SUMIFS(INDEX('Model Participation Data'!$N$8:$DX$57,0,MATCH(CONCATENATE($J1428,O$6),'Model Participation Data'!$N$6:$DX$6,0)),'Model Participation Data'!$B$8:$B$57,$C1428,'Model Participation Data'!$C$8:$C$57,$D1428)),"-",SUMIFS(INDEX('Model Participation Data'!$N$8:$DX$57,0,MATCH(CONCATENATE($J1428,O$6),'Model Participation Data'!$N$6:$DX$6,0)),'Model Participation Data'!$B$8:$B$57,$C1428,'Model Participation Data'!$C$8:$C$57,$D1428))</f>
        <v>0</v>
      </c>
    </row>
    <row r="1429" spans="2:15" x14ac:dyDescent="0.35">
      <c r="B1429" s="37" t="s">
        <v>80</v>
      </c>
      <c r="C1429" s="38" t="str">
        <f>IF(ISBLANK('Model Participation Data'!$B$64),"-",'Model Participation Data'!$B$64)</f>
        <v>-</v>
      </c>
      <c r="D1429" s="38" t="str">
        <f>IF(ISBLANK('Model Participation Data'!$C$64),"-",'Model Participation Data'!$C$64)</f>
        <v>-</v>
      </c>
      <c r="E1429" s="38" t="str">
        <f>IF(ISBLANK('Model Participation Data'!$D$64),"-",'Model Participation Data'!$D$64)</f>
        <v>-</v>
      </c>
      <c r="F1429" s="38" t="str">
        <f>IF(ISBLANK('Model Participation Data'!$E$64),"-",'Model Participation Data'!$E$64)</f>
        <v>-</v>
      </c>
      <c r="G1429" s="151" t="str">
        <f>IF(ISBLANK('Model Participation Data'!$F$64),"-",'Model Participation Data'!$F$64)</f>
        <v>-</v>
      </c>
      <c r="H1429" s="253">
        <v>4</v>
      </c>
      <c r="I1429" s="253">
        <v>4</v>
      </c>
      <c r="J1429" s="150" t="str">
        <f t="shared" si="68"/>
        <v>44</v>
      </c>
      <c r="K1429" s="38" t="str">
        <f>IF(ISBLANK('Model Participation Data'!$L$64),"-",'Model Participation Data'!$L$64)</f>
        <v>-</v>
      </c>
      <c r="L1429" s="39" t="str">
        <f>IF(ISBLANK('Model Participation Data'!$M$64),"-",'Model Participation Data'!$M$64)</f>
        <v>-</v>
      </c>
      <c r="M1429" s="254">
        <f>IF(ISNA(SUMIFS(INDEX('Model Participation Data'!$N$8:$DX$57,0,MATCH(CONCATENATE($J1429,M$6),'Model Participation Data'!$N$6:$DX$6,0)),'Model Participation Data'!$B$8:$B$57,$C1429,'Model Participation Data'!$C$8:$C$57,$D1429)),"-",SUMIFS(INDEX('Model Participation Data'!$N$8:$DX$57,0,MATCH(CONCATENATE($J1429,M$6),'Model Participation Data'!$N$6:$DX$6,0)),'Model Participation Data'!$B$8:$B$57,$C1429,'Model Participation Data'!$C$8:$C$57,$D1429))</f>
        <v>0</v>
      </c>
      <c r="N1429" s="254">
        <f>IF(ISNA(SUMIFS(INDEX('Model Participation Data'!$N$8:$DX$57,0,MATCH(CONCATENATE($J1429,N$6),'Model Participation Data'!$N$6:$DX$6,0)),'Model Participation Data'!$B$8:$B$57,$C1429,'Model Participation Data'!$C$8:$C$57,$D1429)),"-",SUMIFS(INDEX('Model Participation Data'!$N$8:$DX$57,0,MATCH(CONCATENATE($J1429,N$6),'Model Participation Data'!$N$6:$DX$6,0)),'Model Participation Data'!$B$8:$B$57,$C1429,'Model Participation Data'!$C$8:$C$57,$D1429))</f>
        <v>0</v>
      </c>
      <c r="O1429" s="154">
        <f>IF(ISNA(SUMIFS(INDEX('Model Participation Data'!$N$8:$DX$57,0,MATCH(CONCATENATE($J1429,O$6),'Model Participation Data'!$N$6:$DX$6,0)),'Model Participation Data'!$B$8:$B$57,$C1429,'Model Participation Data'!$C$8:$C$57,$D1429)),"-",SUMIFS(INDEX('Model Participation Data'!$N$8:$DX$57,0,MATCH(CONCATENATE($J1429,O$6),'Model Participation Data'!$N$6:$DX$6,0)),'Model Participation Data'!$B$8:$B$57,$C1429,'Model Participation Data'!$C$8:$C$57,$D1429))</f>
        <v>0</v>
      </c>
    </row>
    <row r="1430" spans="2:15" x14ac:dyDescent="0.35">
      <c r="B1430" s="37" t="s">
        <v>80</v>
      </c>
      <c r="C1430" s="38" t="str">
        <f>IF(ISBLANK('Model Participation Data'!$B$64),"-",'Model Participation Data'!$B$64)</f>
        <v>-</v>
      </c>
      <c r="D1430" s="38" t="str">
        <f>IF(ISBLANK('Model Participation Data'!$C$64),"-",'Model Participation Data'!$C$64)</f>
        <v>-</v>
      </c>
      <c r="E1430" s="38" t="str">
        <f>IF(ISBLANK('Model Participation Data'!$D$64),"-",'Model Participation Data'!$D$64)</f>
        <v>-</v>
      </c>
      <c r="F1430" s="38" t="str">
        <f>IF(ISBLANK('Model Participation Data'!$E$64),"-",'Model Participation Data'!$E$64)</f>
        <v>-</v>
      </c>
      <c r="G1430" s="151" t="str">
        <f>IF(ISBLANK('Model Participation Data'!$F$64),"-",'Model Participation Data'!$F$64)</f>
        <v>-</v>
      </c>
      <c r="H1430" s="253">
        <v>4</v>
      </c>
      <c r="I1430" s="253">
        <v>5</v>
      </c>
      <c r="J1430" s="150" t="str">
        <f t="shared" si="68"/>
        <v>45</v>
      </c>
      <c r="K1430" s="38" t="str">
        <f>IF(ISBLANK('Model Participation Data'!$L$64),"-",'Model Participation Data'!$L$64)</f>
        <v>-</v>
      </c>
      <c r="L1430" s="39" t="str">
        <f>IF(ISBLANK('Model Participation Data'!$M$64),"-",'Model Participation Data'!$M$64)</f>
        <v>-</v>
      </c>
      <c r="M1430" s="254">
        <f>IF(ISNA(SUMIFS(INDEX('Model Participation Data'!$N$8:$DX$57,0,MATCH(CONCATENATE($J1430,M$6),'Model Participation Data'!$N$6:$DX$6,0)),'Model Participation Data'!$B$8:$B$57,$C1430,'Model Participation Data'!$C$8:$C$57,$D1430)),"-",SUMIFS(INDEX('Model Participation Data'!$N$8:$DX$57,0,MATCH(CONCATENATE($J1430,M$6),'Model Participation Data'!$N$6:$DX$6,0)),'Model Participation Data'!$B$8:$B$57,$C1430,'Model Participation Data'!$C$8:$C$57,$D1430))</f>
        <v>0</v>
      </c>
      <c r="N1430" s="254">
        <f>IF(ISNA(SUMIFS(INDEX('Model Participation Data'!$N$8:$DX$57,0,MATCH(CONCATENATE($J1430,N$6),'Model Participation Data'!$N$6:$DX$6,0)),'Model Participation Data'!$B$8:$B$57,$C1430,'Model Participation Data'!$C$8:$C$57,$D1430)),"-",SUMIFS(INDEX('Model Participation Data'!$N$8:$DX$57,0,MATCH(CONCATENATE($J1430,N$6),'Model Participation Data'!$N$6:$DX$6,0)),'Model Participation Data'!$B$8:$B$57,$C1430,'Model Participation Data'!$C$8:$C$57,$D1430))</f>
        <v>0</v>
      </c>
      <c r="O1430" s="154">
        <f>IF(ISNA(SUMIFS(INDEX('Model Participation Data'!$N$8:$DX$57,0,MATCH(CONCATENATE($J1430,O$6),'Model Participation Data'!$N$6:$DX$6,0)),'Model Participation Data'!$B$8:$B$57,$C1430,'Model Participation Data'!$C$8:$C$57,$D1430)),"-",SUMIFS(INDEX('Model Participation Data'!$N$8:$DX$57,0,MATCH(CONCATENATE($J1430,O$6),'Model Participation Data'!$N$6:$DX$6,0)),'Model Participation Data'!$B$8:$B$57,$C1430,'Model Participation Data'!$C$8:$C$57,$D1430))</f>
        <v>0</v>
      </c>
    </row>
    <row r="1431" spans="2:15" x14ac:dyDescent="0.35">
      <c r="B1431" s="37" t="s">
        <v>80</v>
      </c>
      <c r="C1431" s="38" t="str">
        <f>IF(ISBLANK('Model Participation Data'!$B$64),"-",'Model Participation Data'!$B$64)</f>
        <v>-</v>
      </c>
      <c r="D1431" s="38" t="str">
        <f>IF(ISBLANK('Model Participation Data'!$C$64),"-",'Model Participation Data'!$C$64)</f>
        <v>-</v>
      </c>
      <c r="E1431" s="38" t="str">
        <f>IF(ISBLANK('Model Participation Data'!$D$64),"-",'Model Participation Data'!$D$64)</f>
        <v>-</v>
      </c>
      <c r="F1431" s="38" t="str">
        <f>IF(ISBLANK('Model Participation Data'!$E$64),"-",'Model Participation Data'!$E$64)</f>
        <v>-</v>
      </c>
      <c r="G1431" s="151" t="str">
        <f>IF(ISBLANK('Model Participation Data'!$F$64),"-",'Model Participation Data'!$F$64)</f>
        <v>-</v>
      </c>
      <c r="H1431" s="253">
        <v>4</v>
      </c>
      <c r="I1431" s="253" t="s">
        <v>65</v>
      </c>
      <c r="J1431" s="150" t="str">
        <f t="shared" si="68"/>
        <v>4Goal</v>
      </c>
      <c r="K1431" s="38" t="str">
        <f>IF(ISBLANK('Model Participation Data'!$L$64),"-",'Model Participation Data'!$L$64)</f>
        <v>-</v>
      </c>
      <c r="L1431" s="39" t="str">
        <f>IF(ISBLANK('Model Participation Data'!$M$64),"-",'Model Participation Data'!$M$64)</f>
        <v>-</v>
      </c>
      <c r="M1431" s="254" t="str">
        <f>IF(ISNA(SUMIFS(INDEX('Model Participation Data'!$N$8:$DX$57,0,MATCH(CONCATENATE($J1431,M$6),'Model Participation Data'!$N$6:$DX$6,0)),'Model Participation Data'!$B$8:$B$57,$C1431,'Model Participation Data'!$C$8:$C$57,$D1431)),"-",SUMIFS(INDEX('Model Participation Data'!$N$8:$DX$57,0,MATCH(CONCATENATE($J1431,M$6),'Model Participation Data'!$N$6:$DX$6,0)),'Model Participation Data'!$B$8:$B$57,$C1431,'Model Participation Data'!$C$8:$C$57,$D1431))</f>
        <v>-</v>
      </c>
      <c r="N1431" s="254" t="str">
        <f>IF(ISNA(SUMIFS(INDEX('Model Participation Data'!$N$8:$DX$57,0,MATCH(CONCATENATE($J1431,N$6),'Model Participation Data'!$N$6:$DX$6,0)),'Model Participation Data'!$B$8:$B$57,$C1431,'Model Participation Data'!$C$8:$C$57,$D1431)),"-",SUMIFS(INDEX('Model Participation Data'!$N$8:$DX$57,0,MATCH(CONCATENATE($J1431,N$6),'Model Participation Data'!$N$6:$DX$6,0)),'Model Participation Data'!$B$8:$B$57,$C1431,'Model Participation Data'!$C$8:$C$57,$D1431))</f>
        <v>-</v>
      </c>
      <c r="O1431" s="154">
        <f>IF(ISNA(SUMIFS(INDEX('Model Participation Data'!$N$8:$DX$57,0,MATCH(CONCATENATE($J1431,O$6),'Model Participation Data'!$N$6:$DX$6,0)),'Model Participation Data'!$B$8:$B$57,$C1431,'Model Participation Data'!$C$8:$C$57,$D1431)),"-",SUMIFS(INDEX('Model Participation Data'!$N$8:$DX$57,0,MATCH(CONCATENATE($J1431,O$6),'Model Participation Data'!$N$6:$DX$6,0)),'Model Participation Data'!$B$8:$B$57,$C1431,'Model Participation Data'!$C$8:$C$57,$D1431))</f>
        <v>0</v>
      </c>
    </row>
    <row r="1432" spans="2:15" x14ac:dyDescent="0.35">
      <c r="B1432" s="37" t="s">
        <v>80</v>
      </c>
      <c r="C1432" s="38" t="str">
        <f>IF(ISBLANK('Model Participation Data'!$B$65),"-",'Model Participation Data'!$B$65)</f>
        <v>-</v>
      </c>
      <c r="D1432" s="38" t="str">
        <f>IF(ISBLANK('Model Participation Data'!$C$65),"-",'Model Participation Data'!$C$65)</f>
        <v>-</v>
      </c>
      <c r="E1432" s="38" t="str">
        <f>IF(ISBLANK('Model Participation Data'!$D$65),"-",'Model Participation Data'!$D$65)</f>
        <v>-</v>
      </c>
      <c r="F1432" s="38" t="str">
        <f>IF(ISBLANK('Model Participation Data'!$E$65),"-",'Model Participation Data'!$E$65)</f>
        <v>-</v>
      </c>
      <c r="G1432" s="151" t="str">
        <f>IF(ISBLANK('Model Participation Data'!$F$65),"-",'Model Participation Data'!$F$65)</f>
        <v>-</v>
      </c>
      <c r="H1432" s="253" t="s">
        <v>64</v>
      </c>
      <c r="I1432" s="253" t="s">
        <v>64</v>
      </c>
      <c r="J1432" s="150" t="str">
        <f t="shared" si="68"/>
        <v>BaselineBaseline</v>
      </c>
      <c r="K1432" s="38" t="str">
        <f>IF(ISBLANK('Model Participation Data'!$L$65),"-",'Model Participation Data'!$L$65)</f>
        <v>-</v>
      </c>
      <c r="L1432" s="39" t="str">
        <f>IF(ISBLANK('Model Participation Data'!$M$65),"-",'Model Participation Data'!$M$65)</f>
        <v>-</v>
      </c>
      <c r="M1432" s="254">
        <f>IF(ISNA(SUMIFS(INDEX('Model Participation Data'!$N$8:$DX$57,0,MATCH(CONCATENATE($J1432,M$6),'Model Participation Data'!$N$6:$DX$6,0)),'Model Participation Data'!$B$8:$B$57,$C1432,'Model Participation Data'!$C$8:$C$57,$D1432)),"-",SUMIFS(INDEX('Model Participation Data'!$N$8:$DX$57,0,MATCH(CONCATENATE($J1432,M$6),'Model Participation Data'!$N$6:$DX$6,0)),'Model Participation Data'!$B$8:$B$57,$C1432,'Model Participation Data'!$C$8:$C$57,$D1432))</f>
        <v>0</v>
      </c>
      <c r="N1432" s="254">
        <f>IF(ISNA(SUMIFS(INDEX('Model Participation Data'!$N$8:$DX$57,0,MATCH(CONCATENATE($J1432,N$6),'Model Participation Data'!$N$6:$DX$6,0)),'Model Participation Data'!$B$8:$B$57,$C1432,'Model Participation Data'!$C$8:$C$57,$D1432)),"-",SUMIFS(INDEX('Model Participation Data'!$N$8:$DX$57,0,MATCH(CONCATENATE($J1432,N$6),'Model Participation Data'!$N$6:$DX$6,0)),'Model Participation Data'!$B$8:$B$57,$C1432,'Model Participation Data'!$C$8:$C$57,$D1432))</f>
        <v>0</v>
      </c>
      <c r="O1432" s="154">
        <f>IF(ISNA(SUMIFS(INDEX('Model Participation Data'!$N$8:$DX$57,0,MATCH(CONCATENATE($J1432,O$6),'Model Participation Data'!$N$6:$DX$6,0)),'Model Participation Data'!$B$8:$B$57,$C1432,'Model Participation Data'!$C$8:$C$57,$D1432)),"-",SUMIFS(INDEX('Model Participation Data'!$N$8:$DX$57,0,MATCH(CONCATENATE($J1432,O$6),'Model Participation Data'!$N$6:$DX$6,0)),'Model Participation Data'!$B$8:$B$57,$C1432,'Model Participation Data'!$C$8:$C$57,$D1432))</f>
        <v>0</v>
      </c>
    </row>
    <row r="1433" spans="2:15" x14ac:dyDescent="0.35">
      <c r="B1433" s="37" t="s">
        <v>80</v>
      </c>
      <c r="C1433" s="38" t="str">
        <f>IF(ISBLANK('Model Participation Data'!$B$65),"-",'Model Participation Data'!$B$65)</f>
        <v>-</v>
      </c>
      <c r="D1433" s="38" t="str">
        <f>IF(ISBLANK('Model Participation Data'!$C$65),"-",'Model Participation Data'!$C$65)</f>
        <v>-</v>
      </c>
      <c r="E1433" s="38" t="str">
        <f>IF(ISBLANK('Model Participation Data'!$D$65),"-",'Model Participation Data'!$D$65)</f>
        <v>-</v>
      </c>
      <c r="F1433" s="38" t="str">
        <f>IF(ISBLANK('Model Participation Data'!$E$65),"-",'Model Participation Data'!$E$65)</f>
        <v>-</v>
      </c>
      <c r="G1433" s="151" t="str">
        <f>IF(ISBLANK('Model Participation Data'!$F$65),"-",'Model Participation Data'!$F$65)</f>
        <v>-</v>
      </c>
      <c r="H1433" s="253">
        <v>1</v>
      </c>
      <c r="I1433" s="253">
        <v>1</v>
      </c>
      <c r="J1433" s="150" t="str">
        <f t="shared" si="68"/>
        <v>11</v>
      </c>
      <c r="K1433" s="38" t="str">
        <f>IF(ISBLANK('Model Participation Data'!$L$65),"-",'Model Participation Data'!$L$65)</f>
        <v>-</v>
      </c>
      <c r="L1433" s="39" t="str">
        <f>IF(ISBLANK('Model Participation Data'!$M$65),"-",'Model Participation Data'!$M$65)</f>
        <v>-</v>
      </c>
      <c r="M1433" s="254">
        <f>IF(ISNA(SUMIFS(INDEX('Model Participation Data'!$N$8:$DX$57,0,MATCH(CONCATENATE($J1433,M$6),'Model Participation Data'!$N$6:$DX$6,0)),'Model Participation Data'!$B$8:$B$57,$C1433,'Model Participation Data'!$C$8:$C$57,$D1433)),"-",SUMIFS(INDEX('Model Participation Data'!$N$8:$DX$57,0,MATCH(CONCATENATE($J1433,M$6),'Model Participation Data'!$N$6:$DX$6,0)),'Model Participation Data'!$B$8:$B$57,$C1433,'Model Participation Data'!$C$8:$C$57,$D1433))</f>
        <v>0</v>
      </c>
      <c r="N1433" s="254">
        <f>IF(ISNA(SUMIFS(INDEX('Model Participation Data'!$N$8:$DX$57,0,MATCH(CONCATENATE($J1433,N$6),'Model Participation Data'!$N$6:$DX$6,0)),'Model Participation Data'!$B$8:$B$57,$C1433,'Model Participation Data'!$C$8:$C$57,$D1433)),"-",SUMIFS(INDEX('Model Participation Data'!$N$8:$DX$57,0,MATCH(CONCATENATE($J1433,N$6),'Model Participation Data'!$N$6:$DX$6,0)),'Model Participation Data'!$B$8:$B$57,$C1433,'Model Participation Data'!$C$8:$C$57,$D1433))</f>
        <v>0</v>
      </c>
      <c r="O1433" s="154">
        <f>IF(ISNA(SUMIFS(INDEX('Model Participation Data'!$N$8:$DX$57,0,MATCH(CONCATENATE($J1433,O$6),'Model Participation Data'!$N$6:$DX$6,0)),'Model Participation Data'!$B$8:$B$57,$C1433,'Model Participation Data'!$C$8:$C$57,$D1433)),"-",SUMIFS(INDEX('Model Participation Data'!$N$8:$DX$57,0,MATCH(CONCATENATE($J1433,O$6),'Model Participation Data'!$N$6:$DX$6,0)),'Model Participation Data'!$B$8:$B$57,$C1433,'Model Participation Data'!$C$8:$C$57,$D1433))</f>
        <v>0</v>
      </c>
    </row>
    <row r="1434" spans="2:15" x14ac:dyDescent="0.35">
      <c r="B1434" s="37" t="s">
        <v>80</v>
      </c>
      <c r="C1434" s="38" t="str">
        <f>IF(ISBLANK('Model Participation Data'!$B$65),"-",'Model Participation Data'!$B$65)</f>
        <v>-</v>
      </c>
      <c r="D1434" s="38" t="str">
        <f>IF(ISBLANK('Model Participation Data'!$C$65),"-",'Model Participation Data'!$C$65)</f>
        <v>-</v>
      </c>
      <c r="E1434" s="38" t="str">
        <f>IF(ISBLANK('Model Participation Data'!$D$65),"-",'Model Participation Data'!$D$65)</f>
        <v>-</v>
      </c>
      <c r="F1434" s="38" t="str">
        <f>IF(ISBLANK('Model Participation Data'!$E$65),"-",'Model Participation Data'!$E$65)</f>
        <v>-</v>
      </c>
      <c r="G1434" s="151" t="str">
        <f>IF(ISBLANK('Model Participation Data'!$F$65),"-",'Model Participation Data'!$F$65)</f>
        <v>-</v>
      </c>
      <c r="H1434" s="253">
        <v>1</v>
      </c>
      <c r="I1434" s="253">
        <v>2</v>
      </c>
      <c r="J1434" s="150" t="str">
        <f t="shared" si="68"/>
        <v>12</v>
      </c>
      <c r="K1434" s="38" t="str">
        <f>IF(ISBLANK('Model Participation Data'!$L$65),"-",'Model Participation Data'!$L$65)</f>
        <v>-</v>
      </c>
      <c r="L1434" s="39" t="str">
        <f>IF(ISBLANK('Model Participation Data'!$M$65),"-",'Model Participation Data'!$M$65)</f>
        <v>-</v>
      </c>
      <c r="M1434" s="254">
        <f>IF(ISNA(SUMIFS(INDEX('Model Participation Data'!$N$8:$DX$57,0,MATCH(CONCATENATE($J1434,M$6),'Model Participation Data'!$N$6:$DX$6,0)),'Model Participation Data'!$B$8:$B$57,$C1434,'Model Participation Data'!$C$8:$C$57,$D1434)),"-",SUMIFS(INDEX('Model Participation Data'!$N$8:$DX$57,0,MATCH(CONCATENATE($J1434,M$6),'Model Participation Data'!$N$6:$DX$6,0)),'Model Participation Data'!$B$8:$B$57,$C1434,'Model Participation Data'!$C$8:$C$57,$D1434))</f>
        <v>0</v>
      </c>
      <c r="N1434" s="254">
        <f>IF(ISNA(SUMIFS(INDEX('Model Participation Data'!$N$8:$DX$57,0,MATCH(CONCATENATE($J1434,N$6),'Model Participation Data'!$N$6:$DX$6,0)),'Model Participation Data'!$B$8:$B$57,$C1434,'Model Participation Data'!$C$8:$C$57,$D1434)),"-",SUMIFS(INDEX('Model Participation Data'!$N$8:$DX$57,0,MATCH(CONCATENATE($J1434,N$6),'Model Participation Data'!$N$6:$DX$6,0)),'Model Participation Data'!$B$8:$B$57,$C1434,'Model Participation Data'!$C$8:$C$57,$D1434))</f>
        <v>0</v>
      </c>
      <c r="O1434" s="154">
        <f>IF(ISNA(SUMIFS(INDEX('Model Participation Data'!$N$8:$DX$57,0,MATCH(CONCATENATE($J1434,O$6),'Model Participation Data'!$N$6:$DX$6,0)),'Model Participation Data'!$B$8:$B$57,$C1434,'Model Participation Data'!$C$8:$C$57,$D1434)),"-",SUMIFS(INDEX('Model Participation Data'!$N$8:$DX$57,0,MATCH(CONCATENATE($J1434,O$6),'Model Participation Data'!$N$6:$DX$6,0)),'Model Participation Data'!$B$8:$B$57,$C1434,'Model Participation Data'!$C$8:$C$57,$D1434))</f>
        <v>0</v>
      </c>
    </row>
    <row r="1435" spans="2:15" x14ac:dyDescent="0.35">
      <c r="B1435" s="37" t="s">
        <v>80</v>
      </c>
      <c r="C1435" s="38" t="str">
        <f>IF(ISBLANK('Model Participation Data'!$B$65),"-",'Model Participation Data'!$B$65)</f>
        <v>-</v>
      </c>
      <c r="D1435" s="38" t="str">
        <f>IF(ISBLANK('Model Participation Data'!$C$65),"-",'Model Participation Data'!$C$65)</f>
        <v>-</v>
      </c>
      <c r="E1435" s="38" t="str">
        <f>IF(ISBLANK('Model Participation Data'!$D$65),"-",'Model Participation Data'!$D$65)</f>
        <v>-</v>
      </c>
      <c r="F1435" s="38" t="str">
        <f>IF(ISBLANK('Model Participation Data'!$E$65),"-",'Model Participation Data'!$E$65)</f>
        <v>-</v>
      </c>
      <c r="G1435" s="151" t="str">
        <f>IF(ISBLANK('Model Participation Data'!$F$65),"-",'Model Participation Data'!$F$65)</f>
        <v>-</v>
      </c>
      <c r="H1435" s="253">
        <v>1</v>
      </c>
      <c r="I1435" s="253">
        <v>3</v>
      </c>
      <c r="J1435" s="150" t="str">
        <f t="shared" si="68"/>
        <v>13</v>
      </c>
      <c r="K1435" s="38" t="str">
        <f>IF(ISBLANK('Model Participation Data'!$L$65),"-",'Model Participation Data'!$L$65)</f>
        <v>-</v>
      </c>
      <c r="L1435" s="39" t="str">
        <f>IF(ISBLANK('Model Participation Data'!$M$65),"-",'Model Participation Data'!$M$65)</f>
        <v>-</v>
      </c>
      <c r="M1435" s="254">
        <f>IF(ISNA(SUMIFS(INDEX('Model Participation Data'!$N$8:$DX$57,0,MATCH(CONCATENATE($J1435,M$6),'Model Participation Data'!$N$6:$DX$6,0)),'Model Participation Data'!$B$8:$B$57,$C1435,'Model Participation Data'!$C$8:$C$57,$D1435)),"-",SUMIFS(INDEX('Model Participation Data'!$N$8:$DX$57,0,MATCH(CONCATENATE($J1435,M$6),'Model Participation Data'!$N$6:$DX$6,0)),'Model Participation Data'!$B$8:$B$57,$C1435,'Model Participation Data'!$C$8:$C$57,$D1435))</f>
        <v>0</v>
      </c>
      <c r="N1435" s="254">
        <f>IF(ISNA(SUMIFS(INDEX('Model Participation Data'!$N$8:$DX$57,0,MATCH(CONCATENATE($J1435,N$6),'Model Participation Data'!$N$6:$DX$6,0)),'Model Participation Data'!$B$8:$B$57,$C1435,'Model Participation Data'!$C$8:$C$57,$D1435)),"-",SUMIFS(INDEX('Model Participation Data'!$N$8:$DX$57,0,MATCH(CONCATENATE($J1435,N$6),'Model Participation Data'!$N$6:$DX$6,0)),'Model Participation Data'!$B$8:$B$57,$C1435,'Model Participation Data'!$C$8:$C$57,$D1435))</f>
        <v>0</v>
      </c>
      <c r="O1435" s="154">
        <f>IF(ISNA(SUMIFS(INDEX('Model Participation Data'!$N$8:$DX$57,0,MATCH(CONCATENATE($J1435,O$6),'Model Participation Data'!$N$6:$DX$6,0)),'Model Participation Data'!$B$8:$B$57,$C1435,'Model Participation Data'!$C$8:$C$57,$D1435)),"-",SUMIFS(INDEX('Model Participation Data'!$N$8:$DX$57,0,MATCH(CONCATENATE($J1435,O$6),'Model Participation Data'!$N$6:$DX$6,0)),'Model Participation Data'!$B$8:$B$57,$C1435,'Model Participation Data'!$C$8:$C$57,$D1435))</f>
        <v>0</v>
      </c>
    </row>
    <row r="1436" spans="2:15" x14ac:dyDescent="0.35">
      <c r="B1436" s="37" t="s">
        <v>80</v>
      </c>
      <c r="C1436" s="38" t="str">
        <f>IF(ISBLANK('Model Participation Data'!$B$65),"-",'Model Participation Data'!$B$65)</f>
        <v>-</v>
      </c>
      <c r="D1436" s="38" t="str">
        <f>IF(ISBLANK('Model Participation Data'!$C$65),"-",'Model Participation Data'!$C$65)</f>
        <v>-</v>
      </c>
      <c r="E1436" s="38" t="str">
        <f>IF(ISBLANK('Model Participation Data'!$D$65),"-",'Model Participation Data'!$D$65)</f>
        <v>-</v>
      </c>
      <c r="F1436" s="38" t="str">
        <f>IF(ISBLANK('Model Participation Data'!$E$65),"-",'Model Participation Data'!$E$65)</f>
        <v>-</v>
      </c>
      <c r="G1436" s="151" t="str">
        <f>IF(ISBLANK('Model Participation Data'!$F$65),"-",'Model Participation Data'!$F$65)</f>
        <v>-</v>
      </c>
      <c r="H1436" s="253">
        <v>1</v>
      </c>
      <c r="I1436" s="253">
        <v>4</v>
      </c>
      <c r="J1436" s="150" t="str">
        <f t="shared" si="68"/>
        <v>14</v>
      </c>
      <c r="K1436" s="38" t="str">
        <f>IF(ISBLANK('Model Participation Data'!$L$65),"-",'Model Participation Data'!$L$65)</f>
        <v>-</v>
      </c>
      <c r="L1436" s="39" t="str">
        <f>IF(ISBLANK('Model Participation Data'!$M$65),"-",'Model Participation Data'!$M$65)</f>
        <v>-</v>
      </c>
      <c r="M1436" s="254">
        <f>IF(ISNA(SUMIFS(INDEX('Model Participation Data'!$N$8:$DX$57,0,MATCH(CONCATENATE($J1436,M$6),'Model Participation Data'!$N$6:$DX$6,0)),'Model Participation Data'!$B$8:$B$57,$C1436,'Model Participation Data'!$C$8:$C$57,$D1436)),"-",SUMIFS(INDEX('Model Participation Data'!$N$8:$DX$57,0,MATCH(CONCATENATE($J1436,M$6),'Model Participation Data'!$N$6:$DX$6,0)),'Model Participation Data'!$B$8:$B$57,$C1436,'Model Participation Data'!$C$8:$C$57,$D1436))</f>
        <v>0</v>
      </c>
      <c r="N1436" s="254">
        <f>IF(ISNA(SUMIFS(INDEX('Model Participation Data'!$N$8:$DX$57,0,MATCH(CONCATENATE($J1436,N$6),'Model Participation Data'!$N$6:$DX$6,0)),'Model Participation Data'!$B$8:$B$57,$C1436,'Model Participation Data'!$C$8:$C$57,$D1436)),"-",SUMIFS(INDEX('Model Participation Data'!$N$8:$DX$57,0,MATCH(CONCATENATE($J1436,N$6),'Model Participation Data'!$N$6:$DX$6,0)),'Model Participation Data'!$B$8:$B$57,$C1436,'Model Participation Data'!$C$8:$C$57,$D1436))</f>
        <v>0</v>
      </c>
      <c r="O1436" s="154">
        <f>IF(ISNA(SUMIFS(INDEX('Model Participation Data'!$N$8:$DX$57,0,MATCH(CONCATENATE($J1436,O$6),'Model Participation Data'!$N$6:$DX$6,0)),'Model Participation Data'!$B$8:$B$57,$C1436,'Model Participation Data'!$C$8:$C$57,$D1436)),"-",SUMIFS(INDEX('Model Participation Data'!$N$8:$DX$57,0,MATCH(CONCATENATE($J1436,O$6),'Model Participation Data'!$N$6:$DX$6,0)),'Model Participation Data'!$B$8:$B$57,$C1436,'Model Participation Data'!$C$8:$C$57,$D1436))</f>
        <v>0</v>
      </c>
    </row>
    <row r="1437" spans="2:15" x14ac:dyDescent="0.35">
      <c r="B1437" s="37" t="s">
        <v>80</v>
      </c>
      <c r="C1437" s="38" t="str">
        <f>IF(ISBLANK('Model Participation Data'!$B$65),"-",'Model Participation Data'!$B$65)</f>
        <v>-</v>
      </c>
      <c r="D1437" s="38" t="str">
        <f>IF(ISBLANK('Model Participation Data'!$C$65),"-",'Model Participation Data'!$C$65)</f>
        <v>-</v>
      </c>
      <c r="E1437" s="38" t="str">
        <f>IF(ISBLANK('Model Participation Data'!$D$65),"-",'Model Participation Data'!$D$65)</f>
        <v>-</v>
      </c>
      <c r="F1437" s="38" t="str">
        <f>IF(ISBLANK('Model Participation Data'!$E$65),"-",'Model Participation Data'!$E$65)</f>
        <v>-</v>
      </c>
      <c r="G1437" s="151" t="str">
        <f>IF(ISBLANK('Model Participation Data'!$F$65),"-",'Model Participation Data'!$F$65)</f>
        <v>-</v>
      </c>
      <c r="H1437" s="253">
        <v>1</v>
      </c>
      <c r="I1437" s="253">
        <v>5</v>
      </c>
      <c r="J1437" s="150" t="str">
        <f t="shared" si="68"/>
        <v>15</v>
      </c>
      <c r="K1437" s="38" t="str">
        <f>IF(ISBLANK('Model Participation Data'!$L$65),"-",'Model Participation Data'!$L$65)</f>
        <v>-</v>
      </c>
      <c r="L1437" s="39" t="str">
        <f>IF(ISBLANK('Model Participation Data'!$M$65),"-",'Model Participation Data'!$M$65)</f>
        <v>-</v>
      </c>
      <c r="M1437" s="254">
        <f>IF(ISNA(SUMIFS(INDEX('Model Participation Data'!$N$8:$DX$57,0,MATCH(CONCATENATE($J1437,M$6),'Model Participation Data'!$N$6:$DX$6,0)),'Model Participation Data'!$B$8:$B$57,$C1437,'Model Participation Data'!$C$8:$C$57,$D1437)),"-",SUMIFS(INDEX('Model Participation Data'!$N$8:$DX$57,0,MATCH(CONCATENATE($J1437,M$6),'Model Participation Data'!$N$6:$DX$6,0)),'Model Participation Data'!$B$8:$B$57,$C1437,'Model Participation Data'!$C$8:$C$57,$D1437))</f>
        <v>0</v>
      </c>
      <c r="N1437" s="254">
        <f>IF(ISNA(SUMIFS(INDEX('Model Participation Data'!$N$8:$DX$57,0,MATCH(CONCATENATE($J1437,N$6),'Model Participation Data'!$N$6:$DX$6,0)),'Model Participation Data'!$B$8:$B$57,$C1437,'Model Participation Data'!$C$8:$C$57,$D1437)),"-",SUMIFS(INDEX('Model Participation Data'!$N$8:$DX$57,0,MATCH(CONCATENATE($J1437,N$6),'Model Participation Data'!$N$6:$DX$6,0)),'Model Participation Data'!$B$8:$B$57,$C1437,'Model Participation Data'!$C$8:$C$57,$D1437))</f>
        <v>0</v>
      </c>
      <c r="O1437" s="154">
        <f>IF(ISNA(SUMIFS(INDEX('Model Participation Data'!$N$8:$DX$57,0,MATCH(CONCATENATE($J1437,O$6),'Model Participation Data'!$N$6:$DX$6,0)),'Model Participation Data'!$B$8:$B$57,$C1437,'Model Participation Data'!$C$8:$C$57,$D1437)),"-",SUMIFS(INDEX('Model Participation Data'!$N$8:$DX$57,0,MATCH(CONCATENATE($J1437,O$6),'Model Participation Data'!$N$6:$DX$6,0)),'Model Participation Data'!$B$8:$B$57,$C1437,'Model Participation Data'!$C$8:$C$57,$D1437))</f>
        <v>0</v>
      </c>
    </row>
    <row r="1438" spans="2:15" x14ac:dyDescent="0.35">
      <c r="B1438" s="37" t="s">
        <v>80</v>
      </c>
      <c r="C1438" s="38" t="str">
        <f>IF(ISBLANK('Model Participation Data'!$B$65),"-",'Model Participation Data'!$B$65)</f>
        <v>-</v>
      </c>
      <c r="D1438" s="38" t="str">
        <f>IF(ISBLANK('Model Participation Data'!$C$65),"-",'Model Participation Data'!$C$65)</f>
        <v>-</v>
      </c>
      <c r="E1438" s="38" t="str">
        <f>IF(ISBLANK('Model Participation Data'!$D$65),"-",'Model Participation Data'!$D$65)</f>
        <v>-</v>
      </c>
      <c r="F1438" s="38" t="str">
        <f>IF(ISBLANK('Model Participation Data'!$E$65),"-",'Model Participation Data'!$E$65)</f>
        <v>-</v>
      </c>
      <c r="G1438" s="151" t="str">
        <f>IF(ISBLANK('Model Participation Data'!$F$65),"-",'Model Participation Data'!$F$65)</f>
        <v>-</v>
      </c>
      <c r="H1438" s="253">
        <v>1</v>
      </c>
      <c r="I1438" s="253" t="s">
        <v>65</v>
      </c>
      <c r="J1438" s="150" t="str">
        <f t="shared" si="68"/>
        <v>1Goal</v>
      </c>
      <c r="K1438" s="38" t="str">
        <f>IF(ISBLANK('Model Participation Data'!$L$65),"-",'Model Participation Data'!$L$65)</f>
        <v>-</v>
      </c>
      <c r="L1438" s="39" t="str">
        <f>IF(ISBLANK('Model Participation Data'!$M$65),"-",'Model Participation Data'!$M$65)</f>
        <v>-</v>
      </c>
      <c r="M1438" s="254" t="str">
        <f>IF(ISNA(SUMIFS(INDEX('Model Participation Data'!$N$8:$DX$57,0,MATCH(CONCATENATE($J1438,M$6),'Model Participation Data'!$N$6:$DX$6,0)),'Model Participation Data'!$B$8:$B$57,$C1438,'Model Participation Data'!$C$8:$C$57,$D1438)),"-",SUMIFS(INDEX('Model Participation Data'!$N$8:$DX$57,0,MATCH(CONCATENATE($J1438,M$6),'Model Participation Data'!$N$6:$DX$6,0)),'Model Participation Data'!$B$8:$B$57,$C1438,'Model Participation Data'!$C$8:$C$57,$D1438))</f>
        <v>-</v>
      </c>
      <c r="N1438" s="254" t="str">
        <f>IF(ISNA(SUMIFS(INDEX('Model Participation Data'!$N$8:$DX$57,0,MATCH(CONCATENATE($J1438,N$6),'Model Participation Data'!$N$6:$DX$6,0)),'Model Participation Data'!$B$8:$B$57,$C1438,'Model Participation Data'!$C$8:$C$57,$D1438)),"-",SUMIFS(INDEX('Model Participation Data'!$N$8:$DX$57,0,MATCH(CONCATENATE($J1438,N$6),'Model Participation Data'!$N$6:$DX$6,0)),'Model Participation Data'!$B$8:$B$57,$C1438,'Model Participation Data'!$C$8:$C$57,$D1438))</f>
        <v>-</v>
      </c>
      <c r="O1438" s="154">
        <f>IF(ISNA(SUMIFS(INDEX('Model Participation Data'!$N$8:$DX$57,0,MATCH(CONCATENATE($J1438,O$6),'Model Participation Data'!$N$6:$DX$6,0)),'Model Participation Data'!$B$8:$B$57,$C1438,'Model Participation Data'!$C$8:$C$57,$D1438)),"-",SUMIFS(INDEX('Model Participation Data'!$N$8:$DX$57,0,MATCH(CONCATENATE($J1438,O$6),'Model Participation Data'!$N$6:$DX$6,0)),'Model Participation Data'!$B$8:$B$57,$C1438,'Model Participation Data'!$C$8:$C$57,$D1438))</f>
        <v>0</v>
      </c>
    </row>
    <row r="1439" spans="2:15" x14ac:dyDescent="0.35">
      <c r="B1439" s="37" t="s">
        <v>80</v>
      </c>
      <c r="C1439" s="38" t="str">
        <f>IF(ISBLANK('Model Participation Data'!$B$65),"-",'Model Participation Data'!$B$65)</f>
        <v>-</v>
      </c>
      <c r="D1439" s="38" t="str">
        <f>IF(ISBLANK('Model Participation Data'!$C$65),"-",'Model Participation Data'!$C$65)</f>
        <v>-</v>
      </c>
      <c r="E1439" s="38" t="str">
        <f>IF(ISBLANK('Model Participation Data'!$D$65),"-",'Model Participation Data'!$D$65)</f>
        <v>-</v>
      </c>
      <c r="F1439" s="38" t="str">
        <f>IF(ISBLANK('Model Participation Data'!$E$65),"-",'Model Participation Data'!$E$65)</f>
        <v>-</v>
      </c>
      <c r="G1439" s="151" t="str">
        <f>IF(ISBLANK('Model Participation Data'!$F$65),"-",'Model Participation Data'!$F$65)</f>
        <v>-</v>
      </c>
      <c r="H1439" s="253">
        <v>2</v>
      </c>
      <c r="I1439" s="253">
        <v>1</v>
      </c>
      <c r="J1439" s="150" t="str">
        <f t="shared" si="68"/>
        <v>21</v>
      </c>
      <c r="K1439" s="38" t="str">
        <f>IF(ISBLANK('Model Participation Data'!$L$65),"-",'Model Participation Data'!$L$65)</f>
        <v>-</v>
      </c>
      <c r="L1439" s="39" t="str">
        <f>IF(ISBLANK('Model Participation Data'!$M$65),"-",'Model Participation Data'!$M$65)</f>
        <v>-</v>
      </c>
      <c r="M1439" s="254">
        <f>IF(ISNA(SUMIFS(INDEX('Model Participation Data'!$N$8:$DX$57,0,MATCH(CONCATENATE($J1439,M$6),'Model Participation Data'!$N$6:$DX$6,0)),'Model Participation Data'!$B$8:$B$57,$C1439,'Model Participation Data'!$C$8:$C$57,$D1439)),"-",SUMIFS(INDEX('Model Participation Data'!$N$8:$DX$57,0,MATCH(CONCATENATE($J1439,M$6),'Model Participation Data'!$N$6:$DX$6,0)),'Model Participation Data'!$B$8:$B$57,$C1439,'Model Participation Data'!$C$8:$C$57,$D1439))</f>
        <v>0</v>
      </c>
      <c r="N1439" s="254">
        <f>IF(ISNA(SUMIFS(INDEX('Model Participation Data'!$N$8:$DX$57,0,MATCH(CONCATENATE($J1439,N$6),'Model Participation Data'!$N$6:$DX$6,0)),'Model Participation Data'!$B$8:$B$57,$C1439,'Model Participation Data'!$C$8:$C$57,$D1439)),"-",SUMIFS(INDEX('Model Participation Data'!$N$8:$DX$57,0,MATCH(CONCATENATE($J1439,N$6),'Model Participation Data'!$N$6:$DX$6,0)),'Model Participation Data'!$B$8:$B$57,$C1439,'Model Participation Data'!$C$8:$C$57,$D1439))</f>
        <v>0</v>
      </c>
      <c r="O1439" s="154">
        <f>IF(ISNA(SUMIFS(INDEX('Model Participation Data'!$N$8:$DX$57,0,MATCH(CONCATENATE($J1439,O$6),'Model Participation Data'!$N$6:$DX$6,0)),'Model Participation Data'!$B$8:$B$57,$C1439,'Model Participation Data'!$C$8:$C$57,$D1439)),"-",SUMIFS(INDEX('Model Participation Data'!$N$8:$DX$57,0,MATCH(CONCATENATE($J1439,O$6),'Model Participation Data'!$N$6:$DX$6,0)),'Model Participation Data'!$B$8:$B$57,$C1439,'Model Participation Data'!$C$8:$C$57,$D1439))</f>
        <v>0</v>
      </c>
    </row>
    <row r="1440" spans="2:15" x14ac:dyDescent="0.35">
      <c r="B1440" s="37" t="s">
        <v>80</v>
      </c>
      <c r="C1440" s="38" t="str">
        <f>IF(ISBLANK('Model Participation Data'!$B$65),"-",'Model Participation Data'!$B$65)</f>
        <v>-</v>
      </c>
      <c r="D1440" s="38" t="str">
        <f>IF(ISBLANK('Model Participation Data'!$C$65),"-",'Model Participation Data'!$C$65)</f>
        <v>-</v>
      </c>
      <c r="E1440" s="38" t="str">
        <f>IF(ISBLANK('Model Participation Data'!$D$65),"-",'Model Participation Data'!$D$65)</f>
        <v>-</v>
      </c>
      <c r="F1440" s="38" t="str">
        <f>IF(ISBLANK('Model Participation Data'!$E$65),"-",'Model Participation Data'!$E$65)</f>
        <v>-</v>
      </c>
      <c r="G1440" s="151" t="str">
        <f>IF(ISBLANK('Model Participation Data'!$F$65),"-",'Model Participation Data'!$F$65)</f>
        <v>-</v>
      </c>
      <c r="H1440" s="253">
        <v>2</v>
      </c>
      <c r="I1440" s="253">
        <v>2</v>
      </c>
      <c r="J1440" s="150" t="str">
        <f t="shared" si="68"/>
        <v>22</v>
      </c>
      <c r="K1440" s="38" t="str">
        <f>IF(ISBLANK('Model Participation Data'!$L$65),"-",'Model Participation Data'!$L$65)</f>
        <v>-</v>
      </c>
      <c r="L1440" s="39" t="str">
        <f>IF(ISBLANK('Model Participation Data'!$M$65),"-",'Model Participation Data'!$M$65)</f>
        <v>-</v>
      </c>
      <c r="M1440" s="254">
        <f>IF(ISNA(SUMIFS(INDEX('Model Participation Data'!$N$8:$DX$57,0,MATCH(CONCATENATE($J1440,M$6),'Model Participation Data'!$N$6:$DX$6,0)),'Model Participation Data'!$B$8:$B$57,$C1440,'Model Participation Data'!$C$8:$C$57,$D1440)),"-",SUMIFS(INDEX('Model Participation Data'!$N$8:$DX$57,0,MATCH(CONCATENATE($J1440,M$6),'Model Participation Data'!$N$6:$DX$6,0)),'Model Participation Data'!$B$8:$B$57,$C1440,'Model Participation Data'!$C$8:$C$57,$D1440))</f>
        <v>0</v>
      </c>
      <c r="N1440" s="254">
        <f>IF(ISNA(SUMIFS(INDEX('Model Participation Data'!$N$8:$DX$57,0,MATCH(CONCATENATE($J1440,N$6),'Model Participation Data'!$N$6:$DX$6,0)),'Model Participation Data'!$B$8:$B$57,$C1440,'Model Participation Data'!$C$8:$C$57,$D1440)),"-",SUMIFS(INDEX('Model Participation Data'!$N$8:$DX$57,0,MATCH(CONCATENATE($J1440,N$6),'Model Participation Data'!$N$6:$DX$6,0)),'Model Participation Data'!$B$8:$B$57,$C1440,'Model Participation Data'!$C$8:$C$57,$D1440))</f>
        <v>0</v>
      </c>
      <c r="O1440" s="154">
        <f>IF(ISNA(SUMIFS(INDEX('Model Participation Data'!$N$8:$DX$57,0,MATCH(CONCATENATE($J1440,O$6),'Model Participation Data'!$N$6:$DX$6,0)),'Model Participation Data'!$B$8:$B$57,$C1440,'Model Participation Data'!$C$8:$C$57,$D1440)),"-",SUMIFS(INDEX('Model Participation Data'!$N$8:$DX$57,0,MATCH(CONCATENATE($J1440,O$6),'Model Participation Data'!$N$6:$DX$6,0)),'Model Participation Data'!$B$8:$B$57,$C1440,'Model Participation Data'!$C$8:$C$57,$D1440))</f>
        <v>0</v>
      </c>
    </row>
    <row r="1441" spans="2:15" x14ac:dyDescent="0.35">
      <c r="B1441" s="37" t="s">
        <v>80</v>
      </c>
      <c r="C1441" s="38" t="str">
        <f>IF(ISBLANK('Model Participation Data'!$B$65),"-",'Model Participation Data'!$B$65)</f>
        <v>-</v>
      </c>
      <c r="D1441" s="38" t="str">
        <f>IF(ISBLANK('Model Participation Data'!$C$65),"-",'Model Participation Data'!$C$65)</f>
        <v>-</v>
      </c>
      <c r="E1441" s="38" t="str">
        <f>IF(ISBLANK('Model Participation Data'!$D$65),"-",'Model Participation Data'!$D$65)</f>
        <v>-</v>
      </c>
      <c r="F1441" s="38" t="str">
        <f>IF(ISBLANK('Model Participation Data'!$E$65),"-",'Model Participation Data'!$E$65)</f>
        <v>-</v>
      </c>
      <c r="G1441" s="151" t="str">
        <f>IF(ISBLANK('Model Participation Data'!$F$65),"-",'Model Participation Data'!$F$65)</f>
        <v>-</v>
      </c>
      <c r="H1441" s="253">
        <v>2</v>
      </c>
      <c r="I1441" s="253">
        <v>3</v>
      </c>
      <c r="J1441" s="150" t="str">
        <f t="shared" si="68"/>
        <v>23</v>
      </c>
      <c r="K1441" s="38" t="str">
        <f>IF(ISBLANK('Model Participation Data'!$L$65),"-",'Model Participation Data'!$L$65)</f>
        <v>-</v>
      </c>
      <c r="L1441" s="39" t="str">
        <f>IF(ISBLANK('Model Participation Data'!$M$65),"-",'Model Participation Data'!$M$65)</f>
        <v>-</v>
      </c>
      <c r="M1441" s="254">
        <f>IF(ISNA(SUMIFS(INDEX('Model Participation Data'!$N$8:$DX$57,0,MATCH(CONCATENATE($J1441,M$6),'Model Participation Data'!$N$6:$DX$6,0)),'Model Participation Data'!$B$8:$B$57,$C1441,'Model Participation Data'!$C$8:$C$57,$D1441)),"-",SUMIFS(INDEX('Model Participation Data'!$N$8:$DX$57,0,MATCH(CONCATENATE($J1441,M$6),'Model Participation Data'!$N$6:$DX$6,0)),'Model Participation Data'!$B$8:$B$57,$C1441,'Model Participation Data'!$C$8:$C$57,$D1441))</f>
        <v>0</v>
      </c>
      <c r="N1441" s="254">
        <f>IF(ISNA(SUMIFS(INDEX('Model Participation Data'!$N$8:$DX$57,0,MATCH(CONCATENATE($J1441,N$6),'Model Participation Data'!$N$6:$DX$6,0)),'Model Participation Data'!$B$8:$B$57,$C1441,'Model Participation Data'!$C$8:$C$57,$D1441)),"-",SUMIFS(INDEX('Model Participation Data'!$N$8:$DX$57,0,MATCH(CONCATENATE($J1441,N$6),'Model Participation Data'!$N$6:$DX$6,0)),'Model Participation Data'!$B$8:$B$57,$C1441,'Model Participation Data'!$C$8:$C$57,$D1441))</f>
        <v>0</v>
      </c>
      <c r="O1441" s="154">
        <f>IF(ISNA(SUMIFS(INDEX('Model Participation Data'!$N$8:$DX$57,0,MATCH(CONCATENATE($J1441,O$6),'Model Participation Data'!$N$6:$DX$6,0)),'Model Participation Data'!$B$8:$B$57,$C1441,'Model Participation Data'!$C$8:$C$57,$D1441)),"-",SUMIFS(INDEX('Model Participation Data'!$N$8:$DX$57,0,MATCH(CONCATENATE($J1441,O$6),'Model Participation Data'!$N$6:$DX$6,0)),'Model Participation Data'!$B$8:$B$57,$C1441,'Model Participation Data'!$C$8:$C$57,$D1441))</f>
        <v>0</v>
      </c>
    </row>
    <row r="1442" spans="2:15" x14ac:dyDescent="0.35">
      <c r="B1442" s="37" t="s">
        <v>80</v>
      </c>
      <c r="C1442" s="38" t="str">
        <f>IF(ISBLANK('Model Participation Data'!$B$65),"-",'Model Participation Data'!$B$65)</f>
        <v>-</v>
      </c>
      <c r="D1442" s="38" t="str">
        <f>IF(ISBLANK('Model Participation Data'!$C$65),"-",'Model Participation Data'!$C$65)</f>
        <v>-</v>
      </c>
      <c r="E1442" s="38" t="str">
        <f>IF(ISBLANK('Model Participation Data'!$D$65),"-",'Model Participation Data'!$D$65)</f>
        <v>-</v>
      </c>
      <c r="F1442" s="38" t="str">
        <f>IF(ISBLANK('Model Participation Data'!$E$65),"-",'Model Participation Data'!$E$65)</f>
        <v>-</v>
      </c>
      <c r="G1442" s="151" t="str">
        <f>IF(ISBLANK('Model Participation Data'!$F$65),"-",'Model Participation Data'!$F$65)</f>
        <v>-</v>
      </c>
      <c r="H1442" s="253">
        <v>2</v>
      </c>
      <c r="I1442" s="253">
        <v>4</v>
      </c>
      <c r="J1442" s="150" t="str">
        <f t="shared" si="68"/>
        <v>24</v>
      </c>
      <c r="K1442" s="38" t="str">
        <f>IF(ISBLANK('Model Participation Data'!$L$65),"-",'Model Participation Data'!$L$65)</f>
        <v>-</v>
      </c>
      <c r="L1442" s="39" t="str">
        <f>IF(ISBLANK('Model Participation Data'!$M$65),"-",'Model Participation Data'!$M$65)</f>
        <v>-</v>
      </c>
      <c r="M1442" s="254">
        <f>IF(ISNA(SUMIFS(INDEX('Model Participation Data'!$N$8:$DX$57,0,MATCH(CONCATENATE($J1442,M$6),'Model Participation Data'!$N$6:$DX$6,0)),'Model Participation Data'!$B$8:$B$57,$C1442,'Model Participation Data'!$C$8:$C$57,$D1442)),"-",SUMIFS(INDEX('Model Participation Data'!$N$8:$DX$57,0,MATCH(CONCATENATE($J1442,M$6),'Model Participation Data'!$N$6:$DX$6,0)),'Model Participation Data'!$B$8:$B$57,$C1442,'Model Participation Data'!$C$8:$C$57,$D1442))</f>
        <v>0</v>
      </c>
      <c r="N1442" s="254">
        <f>IF(ISNA(SUMIFS(INDEX('Model Participation Data'!$N$8:$DX$57,0,MATCH(CONCATENATE($J1442,N$6),'Model Participation Data'!$N$6:$DX$6,0)),'Model Participation Data'!$B$8:$B$57,$C1442,'Model Participation Data'!$C$8:$C$57,$D1442)),"-",SUMIFS(INDEX('Model Participation Data'!$N$8:$DX$57,0,MATCH(CONCATENATE($J1442,N$6),'Model Participation Data'!$N$6:$DX$6,0)),'Model Participation Data'!$B$8:$B$57,$C1442,'Model Participation Data'!$C$8:$C$57,$D1442))</f>
        <v>0</v>
      </c>
      <c r="O1442" s="154">
        <f>IF(ISNA(SUMIFS(INDEX('Model Participation Data'!$N$8:$DX$57,0,MATCH(CONCATENATE($J1442,O$6),'Model Participation Data'!$N$6:$DX$6,0)),'Model Participation Data'!$B$8:$B$57,$C1442,'Model Participation Data'!$C$8:$C$57,$D1442)),"-",SUMIFS(INDEX('Model Participation Data'!$N$8:$DX$57,0,MATCH(CONCATENATE($J1442,O$6),'Model Participation Data'!$N$6:$DX$6,0)),'Model Participation Data'!$B$8:$B$57,$C1442,'Model Participation Data'!$C$8:$C$57,$D1442))</f>
        <v>0</v>
      </c>
    </row>
    <row r="1443" spans="2:15" x14ac:dyDescent="0.35">
      <c r="B1443" s="37" t="s">
        <v>80</v>
      </c>
      <c r="C1443" s="38" t="str">
        <f>IF(ISBLANK('Model Participation Data'!$B$65),"-",'Model Participation Data'!$B$65)</f>
        <v>-</v>
      </c>
      <c r="D1443" s="38" t="str">
        <f>IF(ISBLANK('Model Participation Data'!$C$65),"-",'Model Participation Data'!$C$65)</f>
        <v>-</v>
      </c>
      <c r="E1443" s="38" t="str">
        <f>IF(ISBLANK('Model Participation Data'!$D$65),"-",'Model Participation Data'!$D$65)</f>
        <v>-</v>
      </c>
      <c r="F1443" s="38" t="str">
        <f>IF(ISBLANK('Model Participation Data'!$E$65),"-",'Model Participation Data'!$E$65)</f>
        <v>-</v>
      </c>
      <c r="G1443" s="151" t="str">
        <f>IF(ISBLANK('Model Participation Data'!$F$65),"-",'Model Participation Data'!$F$65)</f>
        <v>-</v>
      </c>
      <c r="H1443" s="253">
        <v>2</v>
      </c>
      <c r="I1443" s="253">
        <v>5</v>
      </c>
      <c r="J1443" s="150" t="str">
        <f t="shared" ref="J1443:J1506" si="69">CONCATENATE(H1443,I1443)</f>
        <v>25</v>
      </c>
      <c r="K1443" s="38" t="str">
        <f>IF(ISBLANK('Model Participation Data'!$L$65),"-",'Model Participation Data'!$L$65)</f>
        <v>-</v>
      </c>
      <c r="L1443" s="39" t="str">
        <f>IF(ISBLANK('Model Participation Data'!$M$65),"-",'Model Participation Data'!$M$65)</f>
        <v>-</v>
      </c>
      <c r="M1443" s="254">
        <f>IF(ISNA(SUMIFS(INDEX('Model Participation Data'!$N$8:$DX$57,0,MATCH(CONCATENATE($J1443,M$6),'Model Participation Data'!$N$6:$DX$6,0)),'Model Participation Data'!$B$8:$B$57,$C1443,'Model Participation Data'!$C$8:$C$57,$D1443)),"-",SUMIFS(INDEX('Model Participation Data'!$N$8:$DX$57,0,MATCH(CONCATENATE($J1443,M$6),'Model Participation Data'!$N$6:$DX$6,0)),'Model Participation Data'!$B$8:$B$57,$C1443,'Model Participation Data'!$C$8:$C$57,$D1443))</f>
        <v>0</v>
      </c>
      <c r="N1443" s="254">
        <f>IF(ISNA(SUMIFS(INDEX('Model Participation Data'!$N$8:$DX$57,0,MATCH(CONCATENATE($J1443,N$6),'Model Participation Data'!$N$6:$DX$6,0)),'Model Participation Data'!$B$8:$B$57,$C1443,'Model Participation Data'!$C$8:$C$57,$D1443)),"-",SUMIFS(INDEX('Model Participation Data'!$N$8:$DX$57,0,MATCH(CONCATENATE($J1443,N$6),'Model Participation Data'!$N$6:$DX$6,0)),'Model Participation Data'!$B$8:$B$57,$C1443,'Model Participation Data'!$C$8:$C$57,$D1443))</f>
        <v>0</v>
      </c>
      <c r="O1443" s="154">
        <f>IF(ISNA(SUMIFS(INDEX('Model Participation Data'!$N$8:$DX$57,0,MATCH(CONCATENATE($J1443,O$6),'Model Participation Data'!$N$6:$DX$6,0)),'Model Participation Data'!$B$8:$B$57,$C1443,'Model Participation Data'!$C$8:$C$57,$D1443)),"-",SUMIFS(INDEX('Model Participation Data'!$N$8:$DX$57,0,MATCH(CONCATENATE($J1443,O$6),'Model Participation Data'!$N$6:$DX$6,0)),'Model Participation Data'!$B$8:$B$57,$C1443,'Model Participation Data'!$C$8:$C$57,$D1443))</f>
        <v>0</v>
      </c>
    </row>
    <row r="1444" spans="2:15" x14ac:dyDescent="0.35">
      <c r="B1444" s="37" t="s">
        <v>80</v>
      </c>
      <c r="C1444" s="38" t="str">
        <f>IF(ISBLANK('Model Participation Data'!$B$65),"-",'Model Participation Data'!$B$65)</f>
        <v>-</v>
      </c>
      <c r="D1444" s="38" t="str">
        <f>IF(ISBLANK('Model Participation Data'!$C$65),"-",'Model Participation Data'!$C$65)</f>
        <v>-</v>
      </c>
      <c r="E1444" s="38" t="str">
        <f>IF(ISBLANK('Model Participation Data'!$D$65),"-",'Model Participation Data'!$D$65)</f>
        <v>-</v>
      </c>
      <c r="F1444" s="38" t="str">
        <f>IF(ISBLANK('Model Participation Data'!$E$65),"-",'Model Participation Data'!$E$65)</f>
        <v>-</v>
      </c>
      <c r="G1444" s="151" t="str">
        <f>IF(ISBLANK('Model Participation Data'!$F$65),"-",'Model Participation Data'!$F$65)</f>
        <v>-</v>
      </c>
      <c r="H1444" s="253">
        <v>2</v>
      </c>
      <c r="I1444" s="253" t="s">
        <v>65</v>
      </c>
      <c r="J1444" s="150" t="str">
        <f t="shared" si="69"/>
        <v>2Goal</v>
      </c>
      <c r="K1444" s="38" t="str">
        <f>IF(ISBLANK('Model Participation Data'!$L$65),"-",'Model Participation Data'!$L$65)</f>
        <v>-</v>
      </c>
      <c r="L1444" s="39" t="str">
        <f>IF(ISBLANK('Model Participation Data'!$M$65),"-",'Model Participation Data'!$M$65)</f>
        <v>-</v>
      </c>
      <c r="M1444" s="254" t="str">
        <f>IF(ISNA(SUMIFS(INDEX('Model Participation Data'!$N$8:$DX$57,0,MATCH(CONCATENATE($J1444,M$6),'Model Participation Data'!$N$6:$DX$6,0)),'Model Participation Data'!$B$8:$B$57,$C1444,'Model Participation Data'!$C$8:$C$57,$D1444)),"-",SUMIFS(INDEX('Model Participation Data'!$N$8:$DX$57,0,MATCH(CONCATENATE($J1444,M$6),'Model Participation Data'!$N$6:$DX$6,0)),'Model Participation Data'!$B$8:$B$57,$C1444,'Model Participation Data'!$C$8:$C$57,$D1444))</f>
        <v>-</v>
      </c>
      <c r="N1444" s="254" t="str">
        <f>IF(ISNA(SUMIFS(INDEX('Model Participation Data'!$N$8:$DX$57,0,MATCH(CONCATENATE($J1444,N$6),'Model Participation Data'!$N$6:$DX$6,0)),'Model Participation Data'!$B$8:$B$57,$C1444,'Model Participation Data'!$C$8:$C$57,$D1444)),"-",SUMIFS(INDEX('Model Participation Data'!$N$8:$DX$57,0,MATCH(CONCATENATE($J1444,N$6),'Model Participation Data'!$N$6:$DX$6,0)),'Model Participation Data'!$B$8:$B$57,$C1444,'Model Participation Data'!$C$8:$C$57,$D1444))</f>
        <v>-</v>
      </c>
      <c r="O1444" s="154">
        <f>IF(ISNA(SUMIFS(INDEX('Model Participation Data'!$N$8:$DX$57,0,MATCH(CONCATENATE($J1444,O$6),'Model Participation Data'!$N$6:$DX$6,0)),'Model Participation Data'!$B$8:$B$57,$C1444,'Model Participation Data'!$C$8:$C$57,$D1444)),"-",SUMIFS(INDEX('Model Participation Data'!$N$8:$DX$57,0,MATCH(CONCATENATE($J1444,O$6),'Model Participation Data'!$N$6:$DX$6,0)),'Model Participation Data'!$B$8:$B$57,$C1444,'Model Participation Data'!$C$8:$C$57,$D1444))</f>
        <v>0</v>
      </c>
    </row>
    <row r="1445" spans="2:15" x14ac:dyDescent="0.35">
      <c r="B1445" s="37" t="s">
        <v>80</v>
      </c>
      <c r="C1445" s="38" t="str">
        <f>IF(ISBLANK('Model Participation Data'!$B$65),"-",'Model Participation Data'!$B$65)</f>
        <v>-</v>
      </c>
      <c r="D1445" s="38" t="str">
        <f>IF(ISBLANK('Model Participation Data'!$C$65),"-",'Model Participation Data'!$C$65)</f>
        <v>-</v>
      </c>
      <c r="E1445" s="38" t="str">
        <f>IF(ISBLANK('Model Participation Data'!$D$65),"-",'Model Participation Data'!$D$65)</f>
        <v>-</v>
      </c>
      <c r="F1445" s="38" t="str">
        <f>IF(ISBLANK('Model Participation Data'!$E$65),"-",'Model Participation Data'!$E$65)</f>
        <v>-</v>
      </c>
      <c r="G1445" s="151" t="str">
        <f>IF(ISBLANK('Model Participation Data'!$F$65),"-",'Model Participation Data'!$F$65)</f>
        <v>-</v>
      </c>
      <c r="H1445" s="253">
        <v>3</v>
      </c>
      <c r="I1445" s="253">
        <v>1</v>
      </c>
      <c r="J1445" s="150" t="str">
        <f t="shared" si="69"/>
        <v>31</v>
      </c>
      <c r="K1445" s="38" t="str">
        <f>IF(ISBLANK('Model Participation Data'!$L$65),"-",'Model Participation Data'!$L$65)</f>
        <v>-</v>
      </c>
      <c r="L1445" s="39" t="str">
        <f>IF(ISBLANK('Model Participation Data'!$M$65),"-",'Model Participation Data'!$M$65)</f>
        <v>-</v>
      </c>
      <c r="M1445" s="254">
        <f>IF(ISNA(SUMIFS(INDEX('Model Participation Data'!$N$8:$DX$57,0,MATCH(CONCATENATE($J1445,M$6),'Model Participation Data'!$N$6:$DX$6,0)),'Model Participation Data'!$B$8:$B$57,$C1445,'Model Participation Data'!$C$8:$C$57,$D1445)),"-",SUMIFS(INDEX('Model Participation Data'!$N$8:$DX$57,0,MATCH(CONCATENATE($J1445,M$6),'Model Participation Data'!$N$6:$DX$6,0)),'Model Participation Data'!$B$8:$B$57,$C1445,'Model Participation Data'!$C$8:$C$57,$D1445))</f>
        <v>0</v>
      </c>
      <c r="N1445" s="254">
        <f>IF(ISNA(SUMIFS(INDEX('Model Participation Data'!$N$8:$DX$57,0,MATCH(CONCATENATE($J1445,N$6),'Model Participation Data'!$N$6:$DX$6,0)),'Model Participation Data'!$B$8:$B$57,$C1445,'Model Participation Data'!$C$8:$C$57,$D1445)),"-",SUMIFS(INDEX('Model Participation Data'!$N$8:$DX$57,0,MATCH(CONCATENATE($J1445,N$6),'Model Participation Data'!$N$6:$DX$6,0)),'Model Participation Data'!$B$8:$B$57,$C1445,'Model Participation Data'!$C$8:$C$57,$D1445))</f>
        <v>0</v>
      </c>
      <c r="O1445" s="154">
        <f>IF(ISNA(SUMIFS(INDEX('Model Participation Data'!$N$8:$DX$57,0,MATCH(CONCATENATE($J1445,O$6),'Model Participation Data'!$N$6:$DX$6,0)),'Model Participation Data'!$B$8:$B$57,$C1445,'Model Participation Data'!$C$8:$C$57,$D1445)),"-",SUMIFS(INDEX('Model Participation Data'!$N$8:$DX$57,0,MATCH(CONCATENATE($J1445,O$6),'Model Participation Data'!$N$6:$DX$6,0)),'Model Participation Data'!$B$8:$B$57,$C1445,'Model Participation Data'!$C$8:$C$57,$D1445))</f>
        <v>0</v>
      </c>
    </row>
    <row r="1446" spans="2:15" x14ac:dyDescent="0.35">
      <c r="B1446" s="37" t="s">
        <v>80</v>
      </c>
      <c r="C1446" s="38" t="str">
        <f>IF(ISBLANK('Model Participation Data'!$B$65),"-",'Model Participation Data'!$B$65)</f>
        <v>-</v>
      </c>
      <c r="D1446" s="38" t="str">
        <f>IF(ISBLANK('Model Participation Data'!$C$65),"-",'Model Participation Data'!$C$65)</f>
        <v>-</v>
      </c>
      <c r="E1446" s="38" t="str">
        <f>IF(ISBLANK('Model Participation Data'!$D$65),"-",'Model Participation Data'!$D$65)</f>
        <v>-</v>
      </c>
      <c r="F1446" s="38" t="str">
        <f>IF(ISBLANK('Model Participation Data'!$E$65),"-",'Model Participation Data'!$E$65)</f>
        <v>-</v>
      </c>
      <c r="G1446" s="151" t="str">
        <f>IF(ISBLANK('Model Participation Data'!$F$65),"-",'Model Participation Data'!$F$65)</f>
        <v>-</v>
      </c>
      <c r="H1446" s="253">
        <v>3</v>
      </c>
      <c r="I1446" s="253">
        <v>2</v>
      </c>
      <c r="J1446" s="150" t="str">
        <f t="shared" si="69"/>
        <v>32</v>
      </c>
      <c r="K1446" s="38" t="str">
        <f>IF(ISBLANK('Model Participation Data'!$L$65),"-",'Model Participation Data'!$L$65)</f>
        <v>-</v>
      </c>
      <c r="L1446" s="39" t="str">
        <f>IF(ISBLANK('Model Participation Data'!$M$65),"-",'Model Participation Data'!$M$65)</f>
        <v>-</v>
      </c>
      <c r="M1446" s="254">
        <f>IF(ISNA(SUMIFS(INDEX('Model Participation Data'!$N$8:$DX$57,0,MATCH(CONCATENATE($J1446,M$6),'Model Participation Data'!$N$6:$DX$6,0)),'Model Participation Data'!$B$8:$B$57,$C1446,'Model Participation Data'!$C$8:$C$57,$D1446)),"-",SUMIFS(INDEX('Model Participation Data'!$N$8:$DX$57,0,MATCH(CONCATENATE($J1446,M$6),'Model Participation Data'!$N$6:$DX$6,0)),'Model Participation Data'!$B$8:$B$57,$C1446,'Model Participation Data'!$C$8:$C$57,$D1446))</f>
        <v>0</v>
      </c>
      <c r="N1446" s="254">
        <f>IF(ISNA(SUMIFS(INDEX('Model Participation Data'!$N$8:$DX$57,0,MATCH(CONCATENATE($J1446,N$6),'Model Participation Data'!$N$6:$DX$6,0)),'Model Participation Data'!$B$8:$B$57,$C1446,'Model Participation Data'!$C$8:$C$57,$D1446)),"-",SUMIFS(INDEX('Model Participation Data'!$N$8:$DX$57,0,MATCH(CONCATENATE($J1446,N$6),'Model Participation Data'!$N$6:$DX$6,0)),'Model Participation Data'!$B$8:$B$57,$C1446,'Model Participation Data'!$C$8:$C$57,$D1446))</f>
        <v>0</v>
      </c>
      <c r="O1446" s="154">
        <f>IF(ISNA(SUMIFS(INDEX('Model Participation Data'!$N$8:$DX$57,0,MATCH(CONCATENATE($J1446,O$6),'Model Participation Data'!$N$6:$DX$6,0)),'Model Participation Data'!$B$8:$B$57,$C1446,'Model Participation Data'!$C$8:$C$57,$D1446)),"-",SUMIFS(INDEX('Model Participation Data'!$N$8:$DX$57,0,MATCH(CONCATENATE($J1446,O$6),'Model Participation Data'!$N$6:$DX$6,0)),'Model Participation Data'!$B$8:$B$57,$C1446,'Model Participation Data'!$C$8:$C$57,$D1446))</f>
        <v>0</v>
      </c>
    </row>
    <row r="1447" spans="2:15" x14ac:dyDescent="0.35">
      <c r="B1447" s="37" t="s">
        <v>80</v>
      </c>
      <c r="C1447" s="38" t="str">
        <f>IF(ISBLANK('Model Participation Data'!$B$65),"-",'Model Participation Data'!$B$65)</f>
        <v>-</v>
      </c>
      <c r="D1447" s="38" t="str">
        <f>IF(ISBLANK('Model Participation Data'!$C$65),"-",'Model Participation Data'!$C$65)</f>
        <v>-</v>
      </c>
      <c r="E1447" s="38" t="str">
        <f>IF(ISBLANK('Model Participation Data'!$D$65),"-",'Model Participation Data'!$D$65)</f>
        <v>-</v>
      </c>
      <c r="F1447" s="38" t="str">
        <f>IF(ISBLANK('Model Participation Data'!$E$65),"-",'Model Participation Data'!$E$65)</f>
        <v>-</v>
      </c>
      <c r="G1447" s="151" t="str">
        <f>IF(ISBLANK('Model Participation Data'!$F$65),"-",'Model Participation Data'!$F$65)</f>
        <v>-</v>
      </c>
      <c r="H1447" s="253">
        <v>3</v>
      </c>
      <c r="I1447" s="253">
        <v>3</v>
      </c>
      <c r="J1447" s="150" t="str">
        <f t="shared" si="69"/>
        <v>33</v>
      </c>
      <c r="K1447" s="38" t="str">
        <f>IF(ISBLANK('Model Participation Data'!$L$65),"-",'Model Participation Data'!$L$65)</f>
        <v>-</v>
      </c>
      <c r="L1447" s="39" t="str">
        <f>IF(ISBLANK('Model Participation Data'!$M$65),"-",'Model Participation Data'!$M$65)</f>
        <v>-</v>
      </c>
      <c r="M1447" s="254">
        <f>IF(ISNA(SUMIFS(INDEX('Model Participation Data'!$N$8:$DX$57,0,MATCH(CONCATENATE($J1447,M$6),'Model Participation Data'!$N$6:$DX$6,0)),'Model Participation Data'!$B$8:$B$57,$C1447,'Model Participation Data'!$C$8:$C$57,$D1447)),"-",SUMIFS(INDEX('Model Participation Data'!$N$8:$DX$57,0,MATCH(CONCATENATE($J1447,M$6),'Model Participation Data'!$N$6:$DX$6,0)),'Model Participation Data'!$B$8:$B$57,$C1447,'Model Participation Data'!$C$8:$C$57,$D1447))</f>
        <v>0</v>
      </c>
      <c r="N1447" s="254">
        <f>IF(ISNA(SUMIFS(INDEX('Model Participation Data'!$N$8:$DX$57,0,MATCH(CONCATENATE($J1447,N$6),'Model Participation Data'!$N$6:$DX$6,0)),'Model Participation Data'!$B$8:$B$57,$C1447,'Model Participation Data'!$C$8:$C$57,$D1447)),"-",SUMIFS(INDEX('Model Participation Data'!$N$8:$DX$57,0,MATCH(CONCATENATE($J1447,N$6),'Model Participation Data'!$N$6:$DX$6,0)),'Model Participation Data'!$B$8:$B$57,$C1447,'Model Participation Data'!$C$8:$C$57,$D1447))</f>
        <v>0</v>
      </c>
      <c r="O1447" s="154">
        <f>IF(ISNA(SUMIFS(INDEX('Model Participation Data'!$N$8:$DX$57,0,MATCH(CONCATENATE($J1447,O$6),'Model Participation Data'!$N$6:$DX$6,0)),'Model Participation Data'!$B$8:$B$57,$C1447,'Model Participation Data'!$C$8:$C$57,$D1447)),"-",SUMIFS(INDEX('Model Participation Data'!$N$8:$DX$57,0,MATCH(CONCATENATE($J1447,O$6),'Model Participation Data'!$N$6:$DX$6,0)),'Model Participation Data'!$B$8:$B$57,$C1447,'Model Participation Data'!$C$8:$C$57,$D1447))</f>
        <v>0</v>
      </c>
    </row>
    <row r="1448" spans="2:15" x14ac:dyDescent="0.35">
      <c r="B1448" s="37" t="s">
        <v>80</v>
      </c>
      <c r="C1448" s="38" t="str">
        <f>IF(ISBLANK('Model Participation Data'!$B$65),"-",'Model Participation Data'!$B$65)</f>
        <v>-</v>
      </c>
      <c r="D1448" s="38" t="str">
        <f>IF(ISBLANK('Model Participation Data'!$C$65),"-",'Model Participation Data'!$C$65)</f>
        <v>-</v>
      </c>
      <c r="E1448" s="38" t="str">
        <f>IF(ISBLANK('Model Participation Data'!$D$65),"-",'Model Participation Data'!$D$65)</f>
        <v>-</v>
      </c>
      <c r="F1448" s="38" t="str">
        <f>IF(ISBLANK('Model Participation Data'!$E$65),"-",'Model Participation Data'!$E$65)</f>
        <v>-</v>
      </c>
      <c r="G1448" s="151" t="str">
        <f>IF(ISBLANK('Model Participation Data'!$F$65),"-",'Model Participation Data'!$F$65)</f>
        <v>-</v>
      </c>
      <c r="H1448" s="253">
        <v>3</v>
      </c>
      <c r="I1448" s="253">
        <v>4</v>
      </c>
      <c r="J1448" s="150" t="str">
        <f t="shared" si="69"/>
        <v>34</v>
      </c>
      <c r="K1448" s="38" t="str">
        <f>IF(ISBLANK('Model Participation Data'!$L$65),"-",'Model Participation Data'!$L$65)</f>
        <v>-</v>
      </c>
      <c r="L1448" s="39" t="str">
        <f>IF(ISBLANK('Model Participation Data'!$M$65),"-",'Model Participation Data'!$M$65)</f>
        <v>-</v>
      </c>
      <c r="M1448" s="254">
        <f>IF(ISNA(SUMIFS(INDEX('Model Participation Data'!$N$8:$DX$57,0,MATCH(CONCATENATE($J1448,M$6),'Model Participation Data'!$N$6:$DX$6,0)),'Model Participation Data'!$B$8:$B$57,$C1448,'Model Participation Data'!$C$8:$C$57,$D1448)),"-",SUMIFS(INDEX('Model Participation Data'!$N$8:$DX$57,0,MATCH(CONCATENATE($J1448,M$6),'Model Participation Data'!$N$6:$DX$6,0)),'Model Participation Data'!$B$8:$B$57,$C1448,'Model Participation Data'!$C$8:$C$57,$D1448))</f>
        <v>0</v>
      </c>
      <c r="N1448" s="254">
        <f>IF(ISNA(SUMIFS(INDEX('Model Participation Data'!$N$8:$DX$57,0,MATCH(CONCATENATE($J1448,N$6),'Model Participation Data'!$N$6:$DX$6,0)),'Model Participation Data'!$B$8:$B$57,$C1448,'Model Participation Data'!$C$8:$C$57,$D1448)),"-",SUMIFS(INDEX('Model Participation Data'!$N$8:$DX$57,0,MATCH(CONCATENATE($J1448,N$6),'Model Participation Data'!$N$6:$DX$6,0)),'Model Participation Data'!$B$8:$B$57,$C1448,'Model Participation Data'!$C$8:$C$57,$D1448))</f>
        <v>0</v>
      </c>
      <c r="O1448" s="154">
        <f>IF(ISNA(SUMIFS(INDEX('Model Participation Data'!$N$8:$DX$57,0,MATCH(CONCATENATE($J1448,O$6),'Model Participation Data'!$N$6:$DX$6,0)),'Model Participation Data'!$B$8:$B$57,$C1448,'Model Participation Data'!$C$8:$C$57,$D1448)),"-",SUMIFS(INDEX('Model Participation Data'!$N$8:$DX$57,0,MATCH(CONCATENATE($J1448,O$6),'Model Participation Data'!$N$6:$DX$6,0)),'Model Participation Data'!$B$8:$B$57,$C1448,'Model Participation Data'!$C$8:$C$57,$D1448))</f>
        <v>0</v>
      </c>
    </row>
    <row r="1449" spans="2:15" x14ac:dyDescent="0.35">
      <c r="B1449" s="37" t="s">
        <v>80</v>
      </c>
      <c r="C1449" s="38" t="str">
        <f>IF(ISBLANK('Model Participation Data'!$B$65),"-",'Model Participation Data'!$B$65)</f>
        <v>-</v>
      </c>
      <c r="D1449" s="38" t="str">
        <f>IF(ISBLANK('Model Participation Data'!$C$65),"-",'Model Participation Data'!$C$65)</f>
        <v>-</v>
      </c>
      <c r="E1449" s="38" t="str">
        <f>IF(ISBLANK('Model Participation Data'!$D$65),"-",'Model Participation Data'!$D$65)</f>
        <v>-</v>
      </c>
      <c r="F1449" s="38" t="str">
        <f>IF(ISBLANK('Model Participation Data'!$E$65),"-",'Model Participation Data'!$E$65)</f>
        <v>-</v>
      </c>
      <c r="G1449" s="151" t="str">
        <f>IF(ISBLANK('Model Participation Data'!$F$65),"-",'Model Participation Data'!$F$65)</f>
        <v>-</v>
      </c>
      <c r="H1449" s="253">
        <v>3</v>
      </c>
      <c r="I1449" s="253">
        <v>5</v>
      </c>
      <c r="J1449" s="150" t="str">
        <f t="shared" si="69"/>
        <v>35</v>
      </c>
      <c r="K1449" s="38" t="str">
        <f>IF(ISBLANK('Model Participation Data'!$L$65),"-",'Model Participation Data'!$L$65)</f>
        <v>-</v>
      </c>
      <c r="L1449" s="39" t="str">
        <f>IF(ISBLANK('Model Participation Data'!$M$65),"-",'Model Participation Data'!$M$65)</f>
        <v>-</v>
      </c>
      <c r="M1449" s="254">
        <f>IF(ISNA(SUMIFS(INDEX('Model Participation Data'!$N$8:$DX$57,0,MATCH(CONCATENATE($J1449,M$6),'Model Participation Data'!$N$6:$DX$6,0)),'Model Participation Data'!$B$8:$B$57,$C1449,'Model Participation Data'!$C$8:$C$57,$D1449)),"-",SUMIFS(INDEX('Model Participation Data'!$N$8:$DX$57,0,MATCH(CONCATENATE($J1449,M$6),'Model Participation Data'!$N$6:$DX$6,0)),'Model Participation Data'!$B$8:$B$57,$C1449,'Model Participation Data'!$C$8:$C$57,$D1449))</f>
        <v>0</v>
      </c>
      <c r="N1449" s="254">
        <f>IF(ISNA(SUMIFS(INDEX('Model Participation Data'!$N$8:$DX$57,0,MATCH(CONCATENATE($J1449,N$6),'Model Participation Data'!$N$6:$DX$6,0)),'Model Participation Data'!$B$8:$B$57,$C1449,'Model Participation Data'!$C$8:$C$57,$D1449)),"-",SUMIFS(INDEX('Model Participation Data'!$N$8:$DX$57,0,MATCH(CONCATENATE($J1449,N$6),'Model Participation Data'!$N$6:$DX$6,0)),'Model Participation Data'!$B$8:$B$57,$C1449,'Model Participation Data'!$C$8:$C$57,$D1449))</f>
        <v>0</v>
      </c>
      <c r="O1449" s="154">
        <f>IF(ISNA(SUMIFS(INDEX('Model Participation Data'!$N$8:$DX$57,0,MATCH(CONCATENATE($J1449,O$6),'Model Participation Data'!$N$6:$DX$6,0)),'Model Participation Data'!$B$8:$B$57,$C1449,'Model Participation Data'!$C$8:$C$57,$D1449)),"-",SUMIFS(INDEX('Model Participation Data'!$N$8:$DX$57,0,MATCH(CONCATENATE($J1449,O$6),'Model Participation Data'!$N$6:$DX$6,0)),'Model Participation Data'!$B$8:$B$57,$C1449,'Model Participation Data'!$C$8:$C$57,$D1449))</f>
        <v>0</v>
      </c>
    </row>
    <row r="1450" spans="2:15" x14ac:dyDescent="0.35">
      <c r="B1450" s="37" t="s">
        <v>80</v>
      </c>
      <c r="C1450" s="38" t="str">
        <f>IF(ISBLANK('Model Participation Data'!$B$65),"-",'Model Participation Data'!$B$65)</f>
        <v>-</v>
      </c>
      <c r="D1450" s="38" t="str">
        <f>IF(ISBLANK('Model Participation Data'!$C$65),"-",'Model Participation Data'!$C$65)</f>
        <v>-</v>
      </c>
      <c r="E1450" s="38" t="str">
        <f>IF(ISBLANK('Model Participation Data'!$D$65),"-",'Model Participation Data'!$D$65)</f>
        <v>-</v>
      </c>
      <c r="F1450" s="38" t="str">
        <f>IF(ISBLANK('Model Participation Data'!$E$65),"-",'Model Participation Data'!$E$65)</f>
        <v>-</v>
      </c>
      <c r="G1450" s="151" t="str">
        <f>IF(ISBLANK('Model Participation Data'!$F$65),"-",'Model Participation Data'!$F$65)</f>
        <v>-</v>
      </c>
      <c r="H1450" s="253">
        <v>3</v>
      </c>
      <c r="I1450" s="253" t="s">
        <v>65</v>
      </c>
      <c r="J1450" s="150" t="str">
        <f t="shared" si="69"/>
        <v>3Goal</v>
      </c>
      <c r="K1450" s="38" t="str">
        <f>IF(ISBLANK('Model Participation Data'!$L$65),"-",'Model Participation Data'!$L$65)</f>
        <v>-</v>
      </c>
      <c r="L1450" s="39" t="str">
        <f>IF(ISBLANK('Model Participation Data'!$M$65),"-",'Model Participation Data'!$M$65)</f>
        <v>-</v>
      </c>
      <c r="M1450" s="254" t="str">
        <f>IF(ISNA(SUMIFS(INDEX('Model Participation Data'!$N$8:$DX$57,0,MATCH(CONCATENATE($J1450,M$6),'Model Participation Data'!$N$6:$DX$6,0)),'Model Participation Data'!$B$8:$B$57,$C1450,'Model Participation Data'!$C$8:$C$57,$D1450)),"-",SUMIFS(INDEX('Model Participation Data'!$N$8:$DX$57,0,MATCH(CONCATENATE($J1450,M$6),'Model Participation Data'!$N$6:$DX$6,0)),'Model Participation Data'!$B$8:$B$57,$C1450,'Model Participation Data'!$C$8:$C$57,$D1450))</f>
        <v>-</v>
      </c>
      <c r="N1450" s="254" t="str">
        <f>IF(ISNA(SUMIFS(INDEX('Model Participation Data'!$N$8:$DX$57,0,MATCH(CONCATENATE($J1450,N$6),'Model Participation Data'!$N$6:$DX$6,0)),'Model Participation Data'!$B$8:$B$57,$C1450,'Model Participation Data'!$C$8:$C$57,$D1450)),"-",SUMIFS(INDEX('Model Participation Data'!$N$8:$DX$57,0,MATCH(CONCATENATE($J1450,N$6),'Model Participation Data'!$N$6:$DX$6,0)),'Model Participation Data'!$B$8:$B$57,$C1450,'Model Participation Data'!$C$8:$C$57,$D1450))</f>
        <v>-</v>
      </c>
      <c r="O1450" s="154">
        <f>IF(ISNA(SUMIFS(INDEX('Model Participation Data'!$N$8:$DX$57,0,MATCH(CONCATENATE($J1450,O$6),'Model Participation Data'!$N$6:$DX$6,0)),'Model Participation Data'!$B$8:$B$57,$C1450,'Model Participation Data'!$C$8:$C$57,$D1450)),"-",SUMIFS(INDEX('Model Participation Data'!$N$8:$DX$57,0,MATCH(CONCATENATE($J1450,O$6),'Model Participation Data'!$N$6:$DX$6,0)),'Model Participation Data'!$B$8:$B$57,$C1450,'Model Participation Data'!$C$8:$C$57,$D1450))</f>
        <v>0</v>
      </c>
    </row>
    <row r="1451" spans="2:15" x14ac:dyDescent="0.35">
      <c r="B1451" s="37" t="s">
        <v>80</v>
      </c>
      <c r="C1451" s="38" t="str">
        <f>IF(ISBLANK('Model Participation Data'!$B$65),"-",'Model Participation Data'!$B$65)</f>
        <v>-</v>
      </c>
      <c r="D1451" s="38" t="str">
        <f>IF(ISBLANK('Model Participation Data'!$C$65),"-",'Model Participation Data'!$C$65)</f>
        <v>-</v>
      </c>
      <c r="E1451" s="38" t="str">
        <f>IF(ISBLANK('Model Participation Data'!$D$65),"-",'Model Participation Data'!$D$65)</f>
        <v>-</v>
      </c>
      <c r="F1451" s="38" t="str">
        <f>IF(ISBLANK('Model Participation Data'!$E$65),"-",'Model Participation Data'!$E$65)</f>
        <v>-</v>
      </c>
      <c r="G1451" s="151" t="str">
        <f>IF(ISBLANK('Model Participation Data'!$F$65),"-",'Model Participation Data'!$F$65)</f>
        <v>-</v>
      </c>
      <c r="H1451" s="253">
        <v>4</v>
      </c>
      <c r="I1451" s="253">
        <v>1</v>
      </c>
      <c r="J1451" s="150" t="str">
        <f t="shared" si="69"/>
        <v>41</v>
      </c>
      <c r="K1451" s="38" t="str">
        <f>IF(ISBLANK('Model Participation Data'!$L$65),"-",'Model Participation Data'!$L$65)</f>
        <v>-</v>
      </c>
      <c r="L1451" s="39" t="str">
        <f>IF(ISBLANK('Model Participation Data'!$M$65),"-",'Model Participation Data'!$M$65)</f>
        <v>-</v>
      </c>
      <c r="M1451" s="254">
        <f>IF(ISNA(SUMIFS(INDEX('Model Participation Data'!$N$8:$DX$57,0,MATCH(CONCATENATE($J1451,M$6),'Model Participation Data'!$N$6:$DX$6,0)),'Model Participation Data'!$B$8:$B$57,$C1451,'Model Participation Data'!$C$8:$C$57,$D1451)),"-",SUMIFS(INDEX('Model Participation Data'!$N$8:$DX$57,0,MATCH(CONCATENATE($J1451,M$6),'Model Participation Data'!$N$6:$DX$6,0)),'Model Participation Data'!$B$8:$B$57,$C1451,'Model Participation Data'!$C$8:$C$57,$D1451))</f>
        <v>0</v>
      </c>
      <c r="N1451" s="254">
        <f>IF(ISNA(SUMIFS(INDEX('Model Participation Data'!$N$8:$DX$57,0,MATCH(CONCATENATE($J1451,N$6),'Model Participation Data'!$N$6:$DX$6,0)),'Model Participation Data'!$B$8:$B$57,$C1451,'Model Participation Data'!$C$8:$C$57,$D1451)),"-",SUMIFS(INDEX('Model Participation Data'!$N$8:$DX$57,0,MATCH(CONCATENATE($J1451,N$6),'Model Participation Data'!$N$6:$DX$6,0)),'Model Participation Data'!$B$8:$B$57,$C1451,'Model Participation Data'!$C$8:$C$57,$D1451))</f>
        <v>0</v>
      </c>
      <c r="O1451" s="154">
        <f>IF(ISNA(SUMIFS(INDEX('Model Participation Data'!$N$8:$DX$57,0,MATCH(CONCATENATE($J1451,O$6),'Model Participation Data'!$N$6:$DX$6,0)),'Model Participation Data'!$B$8:$B$57,$C1451,'Model Participation Data'!$C$8:$C$57,$D1451)),"-",SUMIFS(INDEX('Model Participation Data'!$N$8:$DX$57,0,MATCH(CONCATENATE($J1451,O$6),'Model Participation Data'!$N$6:$DX$6,0)),'Model Participation Data'!$B$8:$B$57,$C1451,'Model Participation Data'!$C$8:$C$57,$D1451))</f>
        <v>0</v>
      </c>
    </row>
    <row r="1452" spans="2:15" x14ac:dyDescent="0.35">
      <c r="B1452" s="37" t="s">
        <v>80</v>
      </c>
      <c r="C1452" s="38" t="str">
        <f>IF(ISBLANK('Model Participation Data'!$B$65),"-",'Model Participation Data'!$B$65)</f>
        <v>-</v>
      </c>
      <c r="D1452" s="38" t="str">
        <f>IF(ISBLANK('Model Participation Data'!$C$65),"-",'Model Participation Data'!$C$65)</f>
        <v>-</v>
      </c>
      <c r="E1452" s="38" t="str">
        <f>IF(ISBLANK('Model Participation Data'!$D$65),"-",'Model Participation Data'!$D$65)</f>
        <v>-</v>
      </c>
      <c r="F1452" s="38" t="str">
        <f>IF(ISBLANK('Model Participation Data'!$E$65),"-",'Model Participation Data'!$E$65)</f>
        <v>-</v>
      </c>
      <c r="G1452" s="151" t="str">
        <f>IF(ISBLANK('Model Participation Data'!$F$65),"-",'Model Participation Data'!$F$65)</f>
        <v>-</v>
      </c>
      <c r="H1452" s="253">
        <v>4</v>
      </c>
      <c r="I1452" s="253">
        <v>2</v>
      </c>
      <c r="J1452" s="150" t="str">
        <f t="shared" si="69"/>
        <v>42</v>
      </c>
      <c r="K1452" s="38" t="str">
        <f>IF(ISBLANK('Model Participation Data'!$L$65),"-",'Model Participation Data'!$L$65)</f>
        <v>-</v>
      </c>
      <c r="L1452" s="39" t="str">
        <f>IF(ISBLANK('Model Participation Data'!$M$65),"-",'Model Participation Data'!$M$65)</f>
        <v>-</v>
      </c>
      <c r="M1452" s="254">
        <f>IF(ISNA(SUMIFS(INDEX('Model Participation Data'!$N$8:$DX$57,0,MATCH(CONCATENATE($J1452,M$6),'Model Participation Data'!$N$6:$DX$6,0)),'Model Participation Data'!$B$8:$B$57,$C1452,'Model Participation Data'!$C$8:$C$57,$D1452)),"-",SUMIFS(INDEX('Model Participation Data'!$N$8:$DX$57,0,MATCH(CONCATENATE($J1452,M$6),'Model Participation Data'!$N$6:$DX$6,0)),'Model Participation Data'!$B$8:$B$57,$C1452,'Model Participation Data'!$C$8:$C$57,$D1452))</f>
        <v>0</v>
      </c>
      <c r="N1452" s="254">
        <f>IF(ISNA(SUMIFS(INDEX('Model Participation Data'!$N$8:$DX$57,0,MATCH(CONCATENATE($J1452,N$6),'Model Participation Data'!$N$6:$DX$6,0)),'Model Participation Data'!$B$8:$B$57,$C1452,'Model Participation Data'!$C$8:$C$57,$D1452)),"-",SUMIFS(INDEX('Model Participation Data'!$N$8:$DX$57,0,MATCH(CONCATENATE($J1452,N$6),'Model Participation Data'!$N$6:$DX$6,0)),'Model Participation Data'!$B$8:$B$57,$C1452,'Model Participation Data'!$C$8:$C$57,$D1452))</f>
        <v>0</v>
      </c>
      <c r="O1452" s="154">
        <f>IF(ISNA(SUMIFS(INDEX('Model Participation Data'!$N$8:$DX$57,0,MATCH(CONCATENATE($J1452,O$6),'Model Participation Data'!$N$6:$DX$6,0)),'Model Participation Data'!$B$8:$B$57,$C1452,'Model Participation Data'!$C$8:$C$57,$D1452)),"-",SUMIFS(INDEX('Model Participation Data'!$N$8:$DX$57,0,MATCH(CONCATENATE($J1452,O$6),'Model Participation Data'!$N$6:$DX$6,0)),'Model Participation Data'!$B$8:$B$57,$C1452,'Model Participation Data'!$C$8:$C$57,$D1452))</f>
        <v>0</v>
      </c>
    </row>
    <row r="1453" spans="2:15" x14ac:dyDescent="0.35">
      <c r="B1453" s="37" t="s">
        <v>80</v>
      </c>
      <c r="C1453" s="38" t="str">
        <f>IF(ISBLANK('Model Participation Data'!$B$65),"-",'Model Participation Data'!$B$65)</f>
        <v>-</v>
      </c>
      <c r="D1453" s="38" t="str">
        <f>IF(ISBLANK('Model Participation Data'!$C$65),"-",'Model Participation Data'!$C$65)</f>
        <v>-</v>
      </c>
      <c r="E1453" s="38" t="str">
        <f>IF(ISBLANK('Model Participation Data'!$D$65),"-",'Model Participation Data'!$D$65)</f>
        <v>-</v>
      </c>
      <c r="F1453" s="38" t="str">
        <f>IF(ISBLANK('Model Participation Data'!$E$65),"-",'Model Participation Data'!$E$65)</f>
        <v>-</v>
      </c>
      <c r="G1453" s="151" t="str">
        <f>IF(ISBLANK('Model Participation Data'!$F$65),"-",'Model Participation Data'!$F$65)</f>
        <v>-</v>
      </c>
      <c r="H1453" s="253">
        <v>4</v>
      </c>
      <c r="I1453" s="253">
        <v>3</v>
      </c>
      <c r="J1453" s="150" t="str">
        <f t="shared" si="69"/>
        <v>43</v>
      </c>
      <c r="K1453" s="38" t="str">
        <f>IF(ISBLANK('Model Participation Data'!$L$65),"-",'Model Participation Data'!$L$65)</f>
        <v>-</v>
      </c>
      <c r="L1453" s="39" t="str">
        <f>IF(ISBLANK('Model Participation Data'!$M$65),"-",'Model Participation Data'!$M$65)</f>
        <v>-</v>
      </c>
      <c r="M1453" s="254">
        <f>IF(ISNA(SUMIFS(INDEX('Model Participation Data'!$N$8:$DX$57,0,MATCH(CONCATENATE($J1453,M$6),'Model Participation Data'!$N$6:$DX$6,0)),'Model Participation Data'!$B$8:$B$57,$C1453,'Model Participation Data'!$C$8:$C$57,$D1453)),"-",SUMIFS(INDEX('Model Participation Data'!$N$8:$DX$57,0,MATCH(CONCATENATE($J1453,M$6),'Model Participation Data'!$N$6:$DX$6,0)),'Model Participation Data'!$B$8:$B$57,$C1453,'Model Participation Data'!$C$8:$C$57,$D1453))</f>
        <v>0</v>
      </c>
      <c r="N1453" s="254">
        <f>IF(ISNA(SUMIFS(INDEX('Model Participation Data'!$N$8:$DX$57,0,MATCH(CONCATENATE($J1453,N$6),'Model Participation Data'!$N$6:$DX$6,0)),'Model Participation Data'!$B$8:$B$57,$C1453,'Model Participation Data'!$C$8:$C$57,$D1453)),"-",SUMIFS(INDEX('Model Participation Data'!$N$8:$DX$57,0,MATCH(CONCATENATE($J1453,N$6),'Model Participation Data'!$N$6:$DX$6,0)),'Model Participation Data'!$B$8:$B$57,$C1453,'Model Participation Data'!$C$8:$C$57,$D1453))</f>
        <v>0</v>
      </c>
      <c r="O1453" s="154">
        <f>IF(ISNA(SUMIFS(INDEX('Model Participation Data'!$N$8:$DX$57,0,MATCH(CONCATENATE($J1453,O$6),'Model Participation Data'!$N$6:$DX$6,0)),'Model Participation Data'!$B$8:$B$57,$C1453,'Model Participation Data'!$C$8:$C$57,$D1453)),"-",SUMIFS(INDEX('Model Participation Data'!$N$8:$DX$57,0,MATCH(CONCATENATE($J1453,O$6),'Model Participation Data'!$N$6:$DX$6,0)),'Model Participation Data'!$B$8:$B$57,$C1453,'Model Participation Data'!$C$8:$C$57,$D1453))</f>
        <v>0</v>
      </c>
    </row>
    <row r="1454" spans="2:15" x14ac:dyDescent="0.35">
      <c r="B1454" s="37" t="s">
        <v>80</v>
      </c>
      <c r="C1454" s="38" t="str">
        <f>IF(ISBLANK('Model Participation Data'!$B$65),"-",'Model Participation Data'!$B$65)</f>
        <v>-</v>
      </c>
      <c r="D1454" s="38" t="str">
        <f>IF(ISBLANK('Model Participation Data'!$C$65),"-",'Model Participation Data'!$C$65)</f>
        <v>-</v>
      </c>
      <c r="E1454" s="38" t="str">
        <f>IF(ISBLANK('Model Participation Data'!$D$65),"-",'Model Participation Data'!$D$65)</f>
        <v>-</v>
      </c>
      <c r="F1454" s="38" t="str">
        <f>IF(ISBLANK('Model Participation Data'!$E$65),"-",'Model Participation Data'!$E$65)</f>
        <v>-</v>
      </c>
      <c r="G1454" s="151" t="str">
        <f>IF(ISBLANK('Model Participation Data'!$F$65),"-",'Model Participation Data'!$F$65)</f>
        <v>-</v>
      </c>
      <c r="H1454" s="253">
        <v>4</v>
      </c>
      <c r="I1454" s="253">
        <v>4</v>
      </c>
      <c r="J1454" s="150" t="str">
        <f t="shared" si="69"/>
        <v>44</v>
      </c>
      <c r="K1454" s="38" t="str">
        <f>IF(ISBLANK('Model Participation Data'!$L$65),"-",'Model Participation Data'!$L$65)</f>
        <v>-</v>
      </c>
      <c r="L1454" s="39" t="str">
        <f>IF(ISBLANK('Model Participation Data'!$M$65),"-",'Model Participation Data'!$M$65)</f>
        <v>-</v>
      </c>
      <c r="M1454" s="254">
        <f>IF(ISNA(SUMIFS(INDEX('Model Participation Data'!$N$8:$DX$57,0,MATCH(CONCATENATE($J1454,M$6),'Model Participation Data'!$N$6:$DX$6,0)),'Model Participation Data'!$B$8:$B$57,$C1454,'Model Participation Data'!$C$8:$C$57,$D1454)),"-",SUMIFS(INDEX('Model Participation Data'!$N$8:$DX$57,0,MATCH(CONCATENATE($J1454,M$6),'Model Participation Data'!$N$6:$DX$6,0)),'Model Participation Data'!$B$8:$B$57,$C1454,'Model Participation Data'!$C$8:$C$57,$D1454))</f>
        <v>0</v>
      </c>
      <c r="N1454" s="254">
        <f>IF(ISNA(SUMIFS(INDEX('Model Participation Data'!$N$8:$DX$57,0,MATCH(CONCATENATE($J1454,N$6),'Model Participation Data'!$N$6:$DX$6,0)),'Model Participation Data'!$B$8:$B$57,$C1454,'Model Participation Data'!$C$8:$C$57,$D1454)),"-",SUMIFS(INDEX('Model Participation Data'!$N$8:$DX$57,0,MATCH(CONCATENATE($J1454,N$6),'Model Participation Data'!$N$6:$DX$6,0)),'Model Participation Data'!$B$8:$B$57,$C1454,'Model Participation Data'!$C$8:$C$57,$D1454))</f>
        <v>0</v>
      </c>
      <c r="O1454" s="154">
        <f>IF(ISNA(SUMIFS(INDEX('Model Participation Data'!$N$8:$DX$57,0,MATCH(CONCATENATE($J1454,O$6),'Model Participation Data'!$N$6:$DX$6,0)),'Model Participation Data'!$B$8:$B$57,$C1454,'Model Participation Data'!$C$8:$C$57,$D1454)),"-",SUMIFS(INDEX('Model Participation Data'!$N$8:$DX$57,0,MATCH(CONCATENATE($J1454,O$6),'Model Participation Data'!$N$6:$DX$6,0)),'Model Participation Data'!$B$8:$B$57,$C1454,'Model Participation Data'!$C$8:$C$57,$D1454))</f>
        <v>0</v>
      </c>
    </row>
    <row r="1455" spans="2:15" x14ac:dyDescent="0.35">
      <c r="B1455" s="37" t="s">
        <v>80</v>
      </c>
      <c r="C1455" s="38" t="str">
        <f>IF(ISBLANK('Model Participation Data'!$B$65),"-",'Model Participation Data'!$B$65)</f>
        <v>-</v>
      </c>
      <c r="D1455" s="38" t="str">
        <f>IF(ISBLANK('Model Participation Data'!$C$65),"-",'Model Participation Data'!$C$65)</f>
        <v>-</v>
      </c>
      <c r="E1455" s="38" t="str">
        <f>IF(ISBLANK('Model Participation Data'!$D$65),"-",'Model Participation Data'!$D$65)</f>
        <v>-</v>
      </c>
      <c r="F1455" s="38" t="str">
        <f>IF(ISBLANK('Model Participation Data'!$E$65),"-",'Model Participation Data'!$E$65)</f>
        <v>-</v>
      </c>
      <c r="G1455" s="151" t="str">
        <f>IF(ISBLANK('Model Participation Data'!$F$65),"-",'Model Participation Data'!$F$65)</f>
        <v>-</v>
      </c>
      <c r="H1455" s="253">
        <v>4</v>
      </c>
      <c r="I1455" s="253">
        <v>5</v>
      </c>
      <c r="J1455" s="150" t="str">
        <f t="shared" si="69"/>
        <v>45</v>
      </c>
      <c r="K1455" s="38" t="str">
        <f>IF(ISBLANK('Model Participation Data'!$L$65),"-",'Model Participation Data'!$L$65)</f>
        <v>-</v>
      </c>
      <c r="L1455" s="39" t="str">
        <f>IF(ISBLANK('Model Participation Data'!$M$65),"-",'Model Participation Data'!$M$65)</f>
        <v>-</v>
      </c>
      <c r="M1455" s="254">
        <f>IF(ISNA(SUMIFS(INDEX('Model Participation Data'!$N$8:$DX$57,0,MATCH(CONCATENATE($J1455,M$6),'Model Participation Data'!$N$6:$DX$6,0)),'Model Participation Data'!$B$8:$B$57,$C1455,'Model Participation Data'!$C$8:$C$57,$D1455)),"-",SUMIFS(INDEX('Model Participation Data'!$N$8:$DX$57,0,MATCH(CONCATENATE($J1455,M$6),'Model Participation Data'!$N$6:$DX$6,0)),'Model Participation Data'!$B$8:$B$57,$C1455,'Model Participation Data'!$C$8:$C$57,$D1455))</f>
        <v>0</v>
      </c>
      <c r="N1455" s="254">
        <f>IF(ISNA(SUMIFS(INDEX('Model Participation Data'!$N$8:$DX$57,0,MATCH(CONCATENATE($J1455,N$6),'Model Participation Data'!$N$6:$DX$6,0)),'Model Participation Data'!$B$8:$B$57,$C1455,'Model Participation Data'!$C$8:$C$57,$D1455)),"-",SUMIFS(INDEX('Model Participation Data'!$N$8:$DX$57,0,MATCH(CONCATENATE($J1455,N$6),'Model Participation Data'!$N$6:$DX$6,0)),'Model Participation Data'!$B$8:$B$57,$C1455,'Model Participation Data'!$C$8:$C$57,$D1455))</f>
        <v>0</v>
      </c>
      <c r="O1455" s="154">
        <f>IF(ISNA(SUMIFS(INDEX('Model Participation Data'!$N$8:$DX$57,0,MATCH(CONCATENATE($J1455,O$6),'Model Participation Data'!$N$6:$DX$6,0)),'Model Participation Data'!$B$8:$B$57,$C1455,'Model Participation Data'!$C$8:$C$57,$D1455)),"-",SUMIFS(INDEX('Model Participation Data'!$N$8:$DX$57,0,MATCH(CONCATENATE($J1455,O$6),'Model Participation Data'!$N$6:$DX$6,0)),'Model Participation Data'!$B$8:$B$57,$C1455,'Model Participation Data'!$C$8:$C$57,$D1455))</f>
        <v>0</v>
      </c>
    </row>
    <row r="1456" spans="2:15" x14ac:dyDescent="0.35">
      <c r="B1456" s="37" t="s">
        <v>80</v>
      </c>
      <c r="C1456" s="38" t="str">
        <f>IF(ISBLANK('Model Participation Data'!$B$65),"-",'Model Participation Data'!$B$65)</f>
        <v>-</v>
      </c>
      <c r="D1456" s="38" t="str">
        <f>IF(ISBLANK('Model Participation Data'!$C$65),"-",'Model Participation Data'!$C$65)</f>
        <v>-</v>
      </c>
      <c r="E1456" s="38" t="str">
        <f>IF(ISBLANK('Model Participation Data'!$D$65),"-",'Model Participation Data'!$D$65)</f>
        <v>-</v>
      </c>
      <c r="F1456" s="38" t="str">
        <f>IF(ISBLANK('Model Participation Data'!$E$65),"-",'Model Participation Data'!$E$65)</f>
        <v>-</v>
      </c>
      <c r="G1456" s="151" t="str">
        <f>IF(ISBLANK('Model Participation Data'!$F$65),"-",'Model Participation Data'!$F$65)</f>
        <v>-</v>
      </c>
      <c r="H1456" s="253">
        <v>4</v>
      </c>
      <c r="I1456" s="253" t="s">
        <v>65</v>
      </c>
      <c r="J1456" s="150" t="str">
        <f t="shared" si="69"/>
        <v>4Goal</v>
      </c>
      <c r="K1456" s="38" t="str">
        <f>IF(ISBLANK('Model Participation Data'!$L$65),"-",'Model Participation Data'!$L$65)</f>
        <v>-</v>
      </c>
      <c r="L1456" s="39" t="str">
        <f>IF(ISBLANK('Model Participation Data'!$M$65),"-",'Model Participation Data'!$M$65)</f>
        <v>-</v>
      </c>
      <c r="M1456" s="254" t="str">
        <f>IF(ISNA(SUMIFS(INDEX('Model Participation Data'!$N$8:$DX$57,0,MATCH(CONCATENATE($J1456,M$6),'Model Participation Data'!$N$6:$DX$6,0)),'Model Participation Data'!$B$8:$B$57,$C1456,'Model Participation Data'!$C$8:$C$57,$D1456)),"-",SUMIFS(INDEX('Model Participation Data'!$N$8:$DX$57,0,MATCH(CONCATENATE($J1456,M$6),'Model Participation Data'!$N$6:$DX$6,0)),'Model Participation Data'!$B$8:$B$57,$C1456,'Model Participation Data'!$C$8:$C$57,$D1456))</f>
        <v>-</v>
      </c>
      <c r="N1456" s="254" t="str">
        <f>IF(ISNA(SUMIFS(INDEX('Model Participation Data'!$N$8:$DX$57,0,MATCH(CONCATENATE($J1456,N$6),'Model Participation Data'!$N$6:$DX$6,0)),'Model Participation Data'!$B$8:$B$57,$C1456,'Model Participation Data'!$C$8:$C$57,$D1456)),"-",SUMIFS(INDEX('Model Participation Data'!$N$8:$DX$57,0,MATCH(CONCATENATE($J1456,N$6),'Model Participation Data'!$N$6:$DX$6,0)),'Model Participation Data'!$B$8:$B$57,$C1456,'Model Participation Data'!$C$8:$C$57,$D1456))</f>
        <v>-</v>
      </c>
      <c r="O1456" s="154">
        <f>IF(ISNA(SUMIFS(INDEX('Model Participation Data'!$N$8:$DX$57,0,MATCH(CONCATENATE($J1456,O$6),'Model Participation Data'!$N$6:$DX$6,0)),'Model Participation Data'!$B$8:$B$57,$C1456,'Model Participation Data'!$C$8:$C$57,$D1456)),"-",SUMIFS(INDEX('Model Participation Data'!$N$8:$DX$57,0,MATCH(CONCATENATE($J1456,O$6),'Model Participation Data'!$N$6:$DX$6,0)),'Model Participation Data'!$B$8:$B$57,$C1456,'Model Participation Data'!$C$8:$C$57,$D1456))</f>
        <v>0</v>
      </c>
    </row>
    <row r="1457" spans="2:15" x14ac:dyDescent="0.35">
      <c r="B1457" s="37" t="s">
        <v>80</v>
      </c>
      <c r="C1457" s="38" t="str">
        <f>IF(ISBLANK('Model Participation Data'!$B$66),"-",'Model Participation Data'!$B$66)</f>
        <v>-</v>
      </c>
      <c r="D1457" s="38" t="str">
        <f>IF(ISBLANK('Model Participation Data'!$C$66),"-",'Model Participation Data'!$C$66)</f>
        <v>-</v>
      </c>
      <c r="E1457" s="38" t="str">
        <f>IF(ISBLANK('Model Participation Data'!$D$66),"-",'Model Participation Data'!$D$66)</f>
        <v>-</v>
      </c>
      <c r="F1457" s="38" t="str">
        <f>IF(ISBLANK('Model Participation Data'!$E$66),"-",'Model Participation Data'!$E$66)</f>
        <v>-</v>
      </c>
      <c r="G1457" s="151" t="str">
        <f>IF(ISBLANK('Model Participation Data'!$F$66),"-",'Model Participation Data'!$F$66)</f>
        <v>-</v>
      </c>
      <c r="H1457" s="253" t="s">
        <v>64</v>
      </c>
      <c r="I1457" s="253" t="s">
        <v>64</v>
      </c>
      <c r="J1457" s="150" t="str">
        <f t="shared" si="69"/>
        <v>BaselineBaseline</v>
      </c>
      <c r="K1457" s="38" t="str">
        <f>IF(ISBLANK('Model Participation Data'!$L$66),"-",'Model Participation Data'!$L$66)</f>
        <v>-</v>
      </c>
      <c r="L1457" s="39" t="str">
        <f>IF(ISBLANK('Model Participation Data'!$M$66),"-",'Model Participation Data'!$M$66)</f>
        <v>-</v>
      </c>
      <c r="M1457" s="254">
        <f>IF(ISNA(SUMIFS(INDEX('Model Participation Data'!$N$8:$DX$57,0,MATCH(CONCATENATE($J1457,M$6),'Model Participation Data'!$N$6:$DX$6,0)),'Model Participation Data'!$B$8:$B$57,$C1457,'Model Participation Data'!$C$8:$C$57,$D1457)),"-",SUMIFS(INDEX('Model Participation Data'!$N$8:$DX$57,0,MATCH(CONCATENATE($J1457,M$6),'Model Participation Data'!$N$6:$DX$6,0)),'Model Participation Data'!$B$8:$B$57,$C1457,'Model Participation Data'!$C$8:$C$57,$D1457))</f>
        <v>0</v>
      </c>
      <c r="N1457" s="254">
        <f>IF(ISNA(SUMIFS(INDEX('Model Participation Data'!$N$8:$DX$57,0,MATCH(CONCATENATE($J1457,N$6),'Model Participation Data'!$N$6:$DX$6,0)),'Model Participation Data'!$B$8:$B$57,$C1457,'Model Participation Data'!$C$8:$C$57,$D1457)),"-",SUMIFS(INDEX('Model Participation Data'!$N$8:$DX$57,0,MATCH(CONCATENATE($J1457,N$6),'Model Participation Data'!$N$6:$DX$6,0)),'Model Participation Data'!$B$8:$B$57,$C1457,'Model Participation Data'!$C$8:$C$57,$D1457))</f>
        <v>0</v>
      </c>
      <c r="O1457" s="154">
        <f>IF(ISNA(SUMIFS(INDEX('Model Participation Data'!$N$8:$DX$57,0,MATCH(CONCATENATE($J1457,O$6),'Model Participation Data'!$N$6:$DX$6,0)),'Model Participation Data'!$B$8:$B$57,$C1457,'Model Participation Data'!$C$8:$C$57,$D1457)),"-",SUMIFS(INDEX('Model Participation Data'!$N$8:$DX$57,0,MATCH(CONCATENATE($J1457,O$6),'Model Participation Data'!$N$6:$DX$6,0)),'Model Participation Data'!$B$8:$B$57,$C1457,'Model Participation Data'!$C$8:$C$57,$D1457))</f>
        <v>0</v>
      </c>
    </row>
    <row r="1458" spans="2:15" x14ac:dyDescent="0.35">
      <c r="B1458" s="37" t="s">
        <v>80</v>
      </c>
      <c r="C1458" s="38" t="str">
        <f>IF(ISBLANK('Model Participation Data'!$B$66),"-",'Model Participation Data'!$B$66)</f>
        <v>-</v>
      </c>
      <c r="D1458" s="38" t="str">
        <f>IF(ISBLANK('Model Participation Data'!$C$66),"-",'Model Participation Data'!$C$66)</f>
        <v>-</v>
      </c>
      <c r="E1458" s="38" t="str">
        <f>IF(ISBLANK('Model Participation Data'!$D$66),"-",'Model Participation Data'!$D$66)</f>
        <v>-</v>
      </c>
      <c r="F1458" s="38" t="str">
        <f>IF(ISBLANK('Model Participation Data'!$E$66),"-",'Model Participation Data'!$E$66)</f>
        <v>-</v>
      </c>
      <c r="G1458" s="151" t="str">
        <f>IF(ISBLANK('Model Participation Data'!$F$66),"-",'Model Participation Data'!$F$66)</f>
        <v>-</v>
      </c>
      <c r="H1458" s="253">
        <v>1</v>
      </c>
      <c r="I1458" s="253">
        <v>1</v>
      </c>
      <c r="J1458" s="150" t="str">
        <f t="shared" si="69"/>
        <v>11</v>
      </c>
      <c r="K1458" s="38" t="str">
        <f>IF(ISBLANK('Model Participation Data'!$L$66),"-",'Model Participation Data'!$L$66)</f>
        <v>-</v>
      </c>
      <c r="L1458" s="39" t="str">
        <f>IF(ISBLANK('Model Participation Data'!$M$66),"-",'Model Participation Data'!$M$66)</f>
        <v>-</v>
      </c>
      <c r="M1458" s="254">
        <f>IF(ISNA(SUMIFS(INDEX('Model Participation Data'!$N$8:$DX$57,0,MATCH(CONCATENATE($J1458,M$6),'Model Participation Data'!$N$6:$DX$6,0)),'Model Participation Data'!$B$8:$B$57,$C1458,'Model Participation Data'!$C$8:$C$57,$D1458)),"-",SUMIFS(INDEX('Model Participation Data'!$N$8:$DX$57,0,MATCH(CONCATENATE($J1458,M$6),'Model Participation Data'!$N$6:$DX$6,0)),'Model Participation Data'!$B$8:$B$57,$C1458,'Model Participation Data'!$C$8:$C$57,$D1458))</f>
        <v>0</v>
      </c>
      <c r="N1458" s="254">
        <f>IF(ISNA(SUMIFS(INDEX('Model Participation Data'!$N$8:$DX$57,0,MATCH(CONCATENATE($J1458,N$6),'Model Participation Data'!$N$6:$DX$6,0)),'Model Participation Data'!$B$8:$B$57,$C1458,'Model Participation Data'!$C$8:$C$57,$D1458)),"-",SUMIFS(INDEX('Model Participation Data'!$N$8:$DX$57,0,MATCH(CONCATENATE($J1458,N$6),'Model Participation Data'!$N$6:$DX$6,0)),'Model Participation Data'!$B$8:$B$57,$C1458,'Model Participation Data'!$C$8:$C$57,$D1458))</f>
        <v>0</v>
      </c>
      <c r="O1458" s="154">
        <f>IF(ISNA(SUMIFS(INDEX('Model Participation Data'!$N$8:$DX$57,0,MATCH(CONCATENATE($J1458,O$6),'Model Participation Data'!$N$6:$DX$6,0)),'Model Participation Data'!$B$8:$B$57,$C1458,'Model Participation Data'!$C$8:$C$57,$D1458)),"-",SUMIFS(INDEX('Model Participation Data'!$N$8:$DX$57,0,MATCH(CONCATENATE($J1458,O$6),'Model Participation Data'!$N$6:$DX$6,0)),'Model Participation Data'!$B$8:$B$57,$C1458,'Model Participation Data'!$C$8:$C$57,$D1458))</f>
        <v>0</v>
      </c>
    </row>
    <row r="1459" spans="2:15" x14ac:dyDescent="0.35">
      <c r="B1459" s="37" t="s">
        <v>80</v>
      </c>
      <c r="C1459" s="38" t="str">
        <f>IF(ISBLANK('Model Participation Data'!$B$66),"-",'Model Participation Data'!$B$66)</f>
        <v>-</v>
      </c>
      <c r="D1459" s="38" t="str">
        <f>IF(ISBLANK('Model Participation Data'!$C$66),"-",'Model Participation Data'!$C$66)</f>
        <v>-</v>
      </c>
      <c r="E1459" s="38" t="str">
        <f>IF(ISBLANK('Model Participation Data'!$D$66),"-",'Model Participation Data'!$D$66)</f>
        <v>-</v>
      </c>
      <c r="F1459" s="38" t="str">
        <f>IF(ISBLANK('Model Participation Data'!$E$66),"-",'Model Participation Data'!$E$66)</f>
        <v>-</v>
      </c>
      <c r="G1459" s="151" t="str">
        <f>IF(ISBLANK('Model Participation Data'!$F$66),"-",'Model Participation Data'!$F$66)</f>
        <v>-</v>
      </c>
      <c r="H1459" s="253">
        <v>1</v>
      </c>
      <c r="I1459" s="253">
        <v>2</v>
      </c>
      <c r="J1459" s="150" t="str">
        <f t="shared" si="69"/>
        <v>12</v>
      </c>
      <c r="K1459" s="38" t="str">
        <f>IF(ISBLANK('Model Participation Data'!$L$66),"-",'Model Participation Data'!$L$66)</f>
        <v>-</v>
      </c>
      <c r="L1459" s="39" t="str">
        <f>IF(ISBLANK('Model Participation Data'!$M$66),"-",'Model Participation Data'!$M$66)</f>
        <v>-</v>
      </c>
      <c r="M1459" s="254">
        <f>IF(ISNA(SUMIFS(INDEX('Model Participation Data'!$N$8:$DX$57,0,MATCH(CONCATENATE($J1459,M$6),'Model Participation Data'!$N$6:$DX$6,0)),'Model Participation Data'!$B$8:$B$57,$C1459,'Model Participation Data'!$C$8:$C$57,$D1459)),"-",SUMIFS(INDEX('Model Participation Data'!$N$8:$DX$57,0,MATCH(CONCATENATE($J1459,M$6),'Model Participation Data'!$N$6:$DX$6,0)),'Model Participation Data'!$B$8:$B$57,$C1459,'Model Participation Data'!$C$8:$C$57,$D1459))</f>
        <v>0</v>
      </c>
      <c r="N1459" s="254">
        <f>IF(ISNA(SUMIFS(INDEX('Model Participation Data'!$N$8:$DX$57,0,MATCH(CONCATENATE($J1459,N$6),'Model Participation Data'!$N$6:$DX$6,0)),'Model Participation Data'!$B$8:$B$57,$C1459,'Model Participation Data'!$C$8:$C$57,$D1459)),"-",SUMIFS(INDEX('Model Participation Data'!$N$8:$DX$57,0,MATCH(CONCATENATE($J1459,N$6),'Model Participation Data'!$N$6:$DX$6,0)),'Model Participation Data'!$B$8:$B$57,$C1459,'Model Participation Data'!$C$8:$C$57,$D1459))</f>
        <v>0</v>
      </c>
      <c r="O1459" s="154">
        <f>IF(ISNA(SUMIFS(INDEX('Model Participation Data'!$N$8:$DX$57,0,MATCH(CONCATENATE($J1459,O$6),'Model Participation Data'!$N$6:$DX$6,0)),'Model Participation Data'!$B$8:$B$57,$C1459,'Model Participation Data'!$C$8:$C$57,$D1459)),"-",SUMIFS(INDEX('Model Participation Data'!$N$8:$DX$57,0,MATCH(CONCATENATE($J1459,O$6),'Model Participation Data'!$N$6:$DX$6,0)),'Model Participation Data'!$B$8:$B$57,$C1459,'Model Participation Data'!$C$8:$C$57,$D1459))</f>
        <v>0</v>
      </c>
    </row>
    <row r="1460" spans="2:15" x14ac:dyDescent="0.35">
      <c r="B1460" s="37" t="s">
        <v>80</v>
      </c>
      <c r="C1460" s="38" t="str">
        <f>IF(ISBLANK('Model Participation Data'!$B$66),"-",'Model Participation Data'!$B$66)</f>
        <v>-</v>
      </c>
      <c r="D1460" s="38" t="str">
        <f>IF(ISBLANK('Model Participation Data'!$C$66),"-",'Model Participation Data'!$C$66)</f>
        <v>-</v>
      </c>
      <c r="E1460" s="38" t="str">
        <f>IF(ISBLANK('Model Participation Data'!$D$66),"-",'Model Participation Data'!$D$66)</f>
        <v>-</v>
      </c>
      <c r="F1460" s="38" t="str">
        <f>IF(ISBLANK('Model Participation Data'!$E$66),"-",'Model Participation Data'!$E$66)</f>
        <v>-</v>
      </c>
      <c r="G1460" s="151" t="str">
        <f>IF(ISBLANK('Model Participation Data'!$F$66),"-",'Model Participation Data'!$F$66)</f>
        <v>-</v>
      </c>
      <c r="H1460" s="253">
        <v>1</v>
      </c>
      <c r="I1460" s="253">
        <v>3</v>
      </c>
      <c r="J1460" s="150" t="str">
        <f t="shared" si="69"/>
        <v>13</v>
      </c>
      <c r="K1460" s="38" t="str">
        <f>IF(ISBLANK('Model Participation Data'!$L$66),"-",'Model Participation Data'!$L$66)</f>
        <v>-</v>
      </c>
      <c r="L1460" s="39" t="str">
        <f>IF(ISBLANK('Model Participation Data'!$M$66),"-",'Model Participation Data'!$M$66)</f>
        <v>-</v>
      </c>
      <c r="M1460" s="254">
        <f>IF(ISNA(SUMIFS(INDEX('Model Participation Data'!$N$8:$DX$57,0,MATCH(CONCATENATE($J1460,M$6),'Model Participation Data'!$N$6:$DX$6,0)),'Model Participation Data'!$B$8:$B$57,$C1460,'Model Participation Data'!$C$8:$C$57,$D1460)),"-",SUMIFS(INDEX('Model Participation Data'!$N$8:$DX$57,0,MATCH(CONCATENATE($J1460,M$6),'Model Participation Data'!$N$6:$DX$6,0)),'Model Participation Data'!$B$8:$B$57,$C1460,'Model Participation Data'!$C$8:$C$57,$D1460))</f>
        <v>0</v>
      </c>
      <c r="N1460" s="254">
        <f>IF(ISNA(SUMIFS(INDEX('Model Participation Data'!$N$8:$DX$57,0,MATCH(CONCATENATE($J1460,N$6),'Model Participation Data'!$N$6:$DX$6,0)),'Model Participation Data'!$B$8:$B$57,$C1460,'Model Participation Data'!$C$8:$C$57,$D1460)),"-",SUMIFS(INDEX('Model Participation Data'!$N$8:$DX$57,0,MATCH(CONCATENATE($J1460,N$6),'Model Participation Data'!$N$6:$DX$6,0)),'Model Participation Data'!$B$8:$B$57,$C1460,'Model Participation Data'!$C$8:$C$57,$D1460))</f>
        <v>0</v>
      </c>
      <c r="O1460" s="154">
        <f>IF(ISNA(SUMIFS(INDEX('Model Participation Data'!$N$8:$DX$57,0,MATCH(CONCATENATE($J1460,O$6),'Model Participation Data'!$N$6:$DX$6,0)),'Model Participation Data'!$B$8:$B$57,$C1460,'Model Participation Data'!$C$8:$C$57,$D1460)),"-",SUMIFS(INDEX('Model Participation Data'!$N$8:$DX$57,0,MATCH(CONCATENATE($J1460,O$6),'Model Participation Data'!$N$6:$DX$6,0)),'Model Participation Data'!$B$8:$B$57,$C1460,'Model Participation Data'!$C$8:$C$57,$D1460))</f>
        <v>0</v>
      </c>
    </row>
    <row r="1461" spans="2:15" x14ac:dyDescent="0.35">
      <c r="B1461" s="37" t="s">
        <v>80</v>
      </c>
      <c r="C1461" s="38" t="str">
        <f>IF(ISBLANK('Model Participation Data'!$B$66),"-",'Model Participation Data'!$B$66)</f>
        <v>-</v>
      </c>
      <c r="D1461" s="38" t="str">
        <f>IF(ISBLANK('Model Participation Data'!$C$66),"-",'Model Participation Data'!$C$66)</f>
        <v>-</v>
      </c>
      <c r="E1461" s="38" t="str">
        <f>IF(ISBLANK('Model Participation Data'!$D$66),"-",'Model Participation Data'!$D$66)</f>
        <v>-</v>
      </c>
      <c r="F1461" s="38" t="str">
        <f>IF(ISBLANK('Model Participation Data'!$E$66),"-",'Model Participation Data'!$E$66)</f>
        <v>-</v>
      </c>
      <c r="G1461" s="151" t="str">
        <f>IF(ISBLANK('Model Participation Data'!$F$66),"-",'Model Participation Data'!$F$66)</f>
        <v>-</v>
      </c>
      <c r="H1461" s="253">
        <v>1</v>
      </c>
      <c r="I1461" s="253">
        <v>4</v>
      </c>
      <c r="J1461" s="150" t="str">
        <f t="shared" si="69"/>
        <v>14</v>
      </c>
      <c r="K1461" s="38" t="str">
        <f>IF(ISBLANK('Model Participation Data'!$L$66),"-",'Model Participation Data'!$L$66)</f>
        <v>-</v>
      </c>
      <c r="L1461" s="39" t="str">
        <f>IF(ISBLANK('Model Participation Data'!$M$66),"-",'Model Participation Data'!$M$66)</f>
        <v>-</v>
      </c>
      <c r="M1461" s="254">
        <f>IF(ISNA(SUMIFS(INDEX('Model Participation Data'!$N$8:$DX$57,0,MATCH(CONCATENATE($J1461,M$6),'Model Participation Data'!$N$6:$DX$6,0)),'Model Participation Data'!$B$8:$B$57,$C1461,'Model Participation Data'!$C$8:$C$57,$D1461)),"-",SUMIFS(INDEX('Model Participation Data'!$N$8:$DX$57,0,MATCH(CONCATENATE($J1461,M$6),'Model Participation Data'!$N$6:$DX$6,0)),'Model Participation Data'!$B$8:$B$57,$C1461,'Model Participation Data'!$C$8:$C$57,$D1461))</f>
        <v>0</v>
      </c>
      <c r="N1461" s="254">
        <f>IF(ISNA(SUMIFS(INDEX('Model Participation Data'!$N$8:$DX$57,0,MATCH(CONCATENATE($J1461,N$6),'Model Participation Data'!$N$6:$DX$6,0)),'Model Participation Data'!$B$8:$B$57,$C1461,'Model Participation Data'!$C$8:$C$57,$D1461)),"-",SUMIFS(INDEX('Model Participation Data'!$N$8:$DX$57,0,MATCH(CONCATENATE($J1461,N$6),'Model Participation Data'!$N$6:$DX$6,0)),'Model Participation Data'!$B$8:$B$57,$C1461,'Model Participation Data'!$C$8:$C$57,$D1461))</f>
        <v>0</v>
      </c>
      <c r="O1461" s="154">
        <f>IF(ISNA(SUMIFS(INDEX('Model Participation Data'!$N$8:$DX$57,0,MATCH(CONCATENATE($J1461,O$6),'Model Participation Data'!$N$6:$DX$6,0)),'Model Participation Data'!$B$8:$B$57,$C1461,'Model Participation Data'!$C$8:$C$57,$D1461)),"-",SUMIFS(INDEX('Model Participation Data'!$N$8:$DX$57,0,MATCH(CONCATENATE($J1461,O$6),'Model Participation Data'!$N$6:$DX$6,0)),'Model Participation Data'!$B$8:$B$57,$C1461,'Model Participation Data'!$C$8:$C$57,$D1461))</f>
        <v>0</v>
      </c>
    </row>
    <row r="1462" spans="2:15" x14ac:dyDescent="0.35">
      <c r="B1462" s="37" t="s">
        <v>80</v>
      </c>
      <c r="C1462" s="38" t="str">
        <f>IF(ISBLANK('Model Participation Data'!$B$66),"-",'Model Participation Data'!$B$66)</f>
        <v>-</v>
      </c>
      <c r="D1462" s="38" t="str">
        <f>IF(ISBLANK('Model Participation Data'!$C$66),"-",'Model Participation Data'!$C$66)</f>
        <v>-</v>
      </c>
      <c r="E1462" s="38" t="str">
        <f>IF(ISBLANK('Model Participation Data'!$D$66),"-",'Model Participation Data'!$D$66)</f>
        <v>-</v>
      </c>
      <c r="F1462" s="38" t="str">
        <f>IF(ISBLANK('Model Participation Data'!$E$66),"-",'Model Participation Data'!$E$66)</f>
        <v>-</v>
      </c>
      <c r="G1462" s="151" t="str">
        <f>IF(ISBLANK('Model Participation Data'!$F$66),"-",'Model Participation Data'!$F$66)</f>
        <v>-</v>
      </c>
      <c r="H1462" s="253">
        <v>1</v>
      </c>
      <c r="I1462" s="253">
        <v>5</v>
      </c>
      <c r="J1462" s="150" t="str">
        <f t="shared" si="69"/>
        <v>15</v>
      </c>
      <c r="K1462" s="38" t="str">
        <f>IF(ISBLANK('Model Participation Data'!$L$66),"-",'Model Participation Data'!$L$66)</f>
        <v>-</v>
      </c>
      <c r="L1462" s="39" t="str">
        <f>IF(ISBLANK('Model Participation Data'!$M$66),"-",'Model Participation Data'!$M$66)</f>
        <v>-</v>
      </c>
      <c r="M1462" s="254">
        <f>IF(ISNA(SUMIFS(INDEX('Model Participation Data'!$N$8:$DX$57,0,MATCH(CONCATENATE($J1462,M$6),'Model Participation Data'!$N$6:$DX$6,0)),'Model Participation Data'!$B$8:$B$57,$C1462,'Model Participation Data'!$C$8:$C$57,$D1462)),"-",SUMIFS(INDEX('Model Participation Data'!$N$8:$DX$57,0,MATCH(CONCATENATE($J1462,M$6),'Model Participation Data'!$N$6:$DX$6,0)),'Model Participation Data'!$B$8:$B$57,$C1462,'Model Participation Data'!$C$8:$C$57,$D1462))</f>
        <v>0</v>
      </c>
      <c r="N1462" s="254">
        <f>IF(ISNA(SUMIFS(INDEX('Model Participation Data'!$N$8:$DX$57,0,MATCH(CONCATENATE($J1462,N$6),'Model Participation Data'!$N$6:$DX$6,0)),'Model Participation Data'!$B$8:$B$57,$C1462,'Model Participation Data'!$C$8:$C$57,$D1462)),"-",SUMIFS(INDEX('Model Participation Data'!$N$8:$DX$57,0,MATCH(CONCATENATE($J1462,N$6),'Model Participation Data'!$N$6:$DX$6,0)),'Model Participation Data'!$B$8:$B$57,$C1462,'Model Participation Data'!$C$8:$C$57,$D1462))</f>
        <v>0</v>
      </c>
      <c r="O1462" s="154">
        <f>IF(ISNA(SUMIFS(INDEX('Model Participation Data'!$N$8:$DX$57,0,MATCH(CONCATENATE($J1462,O$6),'Model Participation Data'!$N$6:$DX$6,0)),'Model Participation Data'!$B$8:$B$57,$C1462,'Model Participation Data'!$C$8:$C$57,$D1462)),"-",SUMIFS(INDEX('Model Participation Data'!$N$8:$DX$57,0,MATCH(CONCATENATE($J1462,O$6),'Model Participation Data'!$N$6:$DX$6,0)),'Model Participation Data'!$B$8:$B$57,$C1462,'Model Participation Data'!$C$8:$C$57,$D1462))</f>
        <v>0</v>
      </c>
    </row>
    <row r="1463" spans="2:15" x14ac:dyDescent="0.35">
      <c r="B1463" s="37" t="s">
        <v>80</v>
      </c>
      <c r="C1463" s="38" t="str">
        <f>IF(ISBLANK('Model Participation Data'!$B$66),"-",'Model Participation Data'!$B$66)</f>
        <v>-</v>
      </c>
      <c r="D1463" s="38" t="str">
        <f>IF(ISBLANK('Model Participation Data'!$C$66),"-",'Model Participation Data'!$C$66)</f>
        <v>-</v>
      </c>
      <c r="E1463" s="38" t="str">
        <f>IF(ISBLANK('Model Participation Data'!$D$66),"-",'Model Participation Data'!$D$66)</f>
        <v>-</v>
      </c>
      <c r="F1463" s="38" t="str">
        <f>IF(ISBLANK('Model Participation Data'!$E$66),"-",'Model Participation Data'!$E$66)</f>
        <v>-</v>
      </c>
      <c r="G1463" s="151" t="str">
        <f>IF(ISBLANK('Model Participation Data'!$F$66),"-",'Model Participation Data'!$F$66)</f>
        <v>-</v>
      </c>
      <c r="H1463" s="253">
        <v>1</v>
      </c>
      <c r="I1463" s="253" t="s">
        <v>65</v>
      </c>
      <c r="J1463" s="150" t="str">
        <f t="shared" si="69"/>
        <v>1Goal</v>
      </c>
      <c r="K1463" s="38" t="str">
        <f>IF(ISBLANK('Model Participation Data'!$L$66),"-",'Model Participation Data'!$L$66)</f>
        <v>-</v>
      </c>
      <c r="L1463" s="39" t="str">
        <f>IF(ISBLANK('Model Participation Data'!$M$66),"-",'Model Participation Data'!$M$66)</f>
        <v>-</v>
      </c>
      <c r="M1463" s="254" t="str">
        <f>IF(ISNA(SUMIFS(INDEX('Model Participation Data'!$N$8:$DX$57,0,MATCH(CONCATENATE($J1463,M$6),'Model Participation Data'!$N$6:$DX$6,0)),'Model Participation Data'!$B$8:$B$57,$C1463,'Model Participation Data'!$C$8:$C$57,$D1463)),"-",SUMIFS(INDEX('Model Participation Data'!$N$8:$DX$57,0,MATCH(CONCATENATE($J1463,M$6),'Model Participation Data'!$N$6:$DX$6,0)),'Model Participation Data'!$B$8:$B$57,$C1463,'Model Participation Data'!$C$8:$C$57,$D1463))</f>
        <v>-</v>
      </c>
      <c r="N1463" s="254" t="str">
        <f>IF(ISNA(SUMIFS(INDEX('Model Participation Data'!$N$8:$DX$57,0,MATCH(CONCATENATE($J1463,N$6),'Model Participation Data'!$N$6:$DX$6,0)),'Model Participation Data'!$B$8:$B$57,$C1463,'Model Participation Data'!$C$8:$C$57,$D1463)),"-",SUMIFS(INDEX('Model Participation Data'!$N$8:$DX$57,0,MATCH(CONCATENATE($J1463,N$6),'Model Participation Data'!$N$6:$DX$6,0)),'Model Participation Data'!$B$8:$B$57,$C1463,'Model Participation Data'!$C$8:$C$57,$D1463))</f>
        <v>-</v>
      </c>
      <c r="O1463" s="154">
        <f>IF(ISNA(SUMIFS(INDEX('Model Participation Data'!$N$8:$DX$57,0,MATCH(CONCATENATE($J1463,O$6),'Model Participation Data'!$N$6:$DX$6,0)),'Model Participation Data'!$B$8:$B$57,$C1463,'Model Participation Data'!$C$8:$C$57,$D1463)),"-",SUMIFS(INDEX('Model Participation Data'!$N$8:$DX$57,0,MATCH(CONCATENATE($J1463,O$6),'Model Participation Data'!$N$6:$DX$6,0)),'Model Participation Data'!$B$8:$B$57,$C1463,'Model Participation Data'!$C$8:$C$57,$D1463))</f>
        <v>0</v>
      </c>
    </row>
    <row r="1464" spans="2:15" x14ac:dyDescent="0.35">
      <c r="B1464" s="37" t="s">
        <v>80</v>
      </c>
      <c r="C1464" s="38" t="str">
        <f>IF(ISBLANK('Model Participation Data'!$B$66),"-",'Model Participation Data'!$B$66)</f>
        <v>-</v>
      </c>
      <c r="D1464" s="38" t="str">
        <f>IF(ISBLANK('Model Participation Data'!$C$66),"-",'Model Participation Data'!$C$66)</f>
        <v>-</v>
      </c>
      <c r="E1464" s="38" t="str">
        <f>IF(ISBLANK('Model Participation Data'!$D$66),"-",'Model Participation Data'!$D$66)</f>
        <v>-</v>
      </c>
      <c r="F1464" s="38" t="str">
        <f>IF(ISBLANK('Model Participation Data'!$E$66),"-",'Model Participation Data'!$E$66)</f>
        <v>-</v>
      </c>
      <c r="G1464" s="151" t="str">
        <f>IF(ISBLANK('Model Participation Data'!$F$66),"-",'Model Participation Data'!$F$66)</f>
        <v>-</v>
      </c>
      <c r="H1464" s="253">
        <v>2</v>
      </c>
      <c r="I1464" s="253">
        <v>1</v>
      </c>
      <c r="J1464" s="150" t="str">
        <f t="shared" si="69"/>
        <v>21</v>
      </c>
      <c r="K1464" s="38" t="str">
        <f>IF(ISBLANK('Model Participation Data'!$L$66),"-",'Model Participation Data'!$L$66)</f>
        <v>-</v>
      </c>
      <c r="L1464" s="39" t="str">
        <f>IF(ISBLANK('Model Participation Data'!$M$66),"-",'Model Participation Data'!$M$66)</f>
        <v>-</v>
      </c>
      <c r="M1464" s="254">
        <f>IF(ISNA(SUMIFS(INDEX('Model Participation Data'!$N$8:$DX$57,0,MATCH(CONCATENATE($J1464,M$6),'Model Participation Data'!$N$6:$DX$6,0)),'Model Participation Data'!$B$8:$B$57,$C1464,'Model Participation Data'!$C$8:$C$57,$D1464)),"-",SUMIFS(INDEX('Model Participation Data'!$N$8:$DX$57,0,MATCH(CONCATENATE($J1464,M$6),'Model Participation Data'!$N$6:$DX$6,0)),'Model Participation Data'!$B$8:$B$57,$C1464,'Model Participation Data'!$C$8:$C$57,$D1464))</f>
        <v>0</v>
      </c>
      <c r="N1464" s="254">
        <f>IF(ISNA(SUMIFS(INDEX('Model Participation Data'!$N$8:$DX$57,0,MATCH(CONCATENATE($J1464,N$6),'Model Participation Data'!$N$6:$DX$6,0)),'Model Participation Data'!$B$8:$B$57,$C1464,'Model Participation Data'!$C$8:$C$57,$D1464)),"-",SUMIFS(INDEX('Model Participation Data'!$N$8:$DX$57,0,MATCH(CONCATENATE($J1464,N$6),'Model Participation Data'!$N$6:$DX$6,0)),'Model Participation Data'!$B$8:$B$57,$C1464,'Model Participation Data'!$C$8:$C$57,$D1464))</f>
        <v>0</v>
      </c>
      <c r="O1464" s="154">
        <f>IF(ISNA(SUMIFS(INDEX('Model Participation Data'!$N$8:$DX$57,0,MATCH(CONCATENATE($J1464,O$6),'Model Participation Data'!$N$6:$DX$6,0)),'Model Participation Data'!$B$8:$B$57,$C1464,'Model Participation Data'!$C$8:$C$57,$D1464)),"-",SUMIFS(INDEX('Model Participation Data'!$N$8:$DX$57,0,MATCH(CONCATENATE($J1464,O$6),'Model Participation Data'!$N$6:$DX$6,0)),'Model Participation Data'!$B$8:$B$57,$C1464,'Model Participation Data'!$C$8:$C$57,$D1464))</f>
        <v>0</v>
      </c>
    </row>
    <row r="1465" spans="2:15" x14ac:dyDescent="0.35">
      <c r="B1465" s="37" t="s">
        <v>80</v>
      </c>
      <c r="C1465" s="38" t="str">
        <f>IF(ISBLANK('Model Participation Data'!$B$66),"-",'Model Participation Data'!$B$66)</f>
        <v>-</v>
      </c>
      <c r="D1465" s="38" t="str">
        <f>IF(ISBLANK('Model Participation Data'!$C$66),"-",'Model Participation Data'!$C$66)</f>
        <v>-</v>
      </c>
      <c r="E1465" s="38" t="str">
        <f>IF(ISBLANK('Model Participation Data'!$D$66),"-",'Model Participation Data'!$D$66)</f>
        <v>-</v>
      </c>
      <c r="F1465" s="38" t="str">
        <f>IF(ISBLANK('Model Participation Data'!$E$66),"-",'Model Participation Data'!$E$66)</f>
        <v>-</v>
      </c>
      <c r="G1465" s="151" t="str">
        <f>IF(ISBLANK('Model Participation Data'!$F$66),"-",'Model Participation Data'!$F$66)</f>
        <v>-</v>
      </c>
      <c r="H1465" s="253">
        <v>2</v>
      </c>
      <c r="I1465" s="253">
        <v>2</v>
      </c>
      <c r="J1465" s="150" t="str">
        <f t="shared" si="69"/>
        <v>22</v>
      </c>
      <c r="K1465" s="38" t="str">
        <f>IF(ISBLANK('Model Participation Data'!$L$66),"-",'Model Participation Data'!$L$66)</f>
        <v>-</v>
      </c>
      <c r="L1465" s="39" t="str">
        <f>IF(ISBLANK('Model Participation Data'!$M$66),"-",'Model Participation Data'!$M$66)</f>
        <v>-</v>
      </c>
      <c r="M1465" s="254">
        <f>IF(ISNA(SUMIFS(INDEX('Model Participation Data'!$N$8:$DX$57,0,MATCH(CONCATENATE($J1465,M$6),'Model Participation Data'!$N$6:$DX$6,0)),'Model Participation Data'!$B$8:$B$57,$C1465,'Model Participation Data'!$C$8:$C$57,$D1465)),"-",SUMIFS(INDEX('Model Participation Data'!$N$8:$DX$57,0,MATCH(CONCATENATE($J1465,M$6),'Model Participation Data'!$N$6:$DX$6,0)),'Model Participation Data'!$B$8:$B$57,$C1465,'Model Participation Data'!$C$8:$C$57,$D1465))</f>
        <v>0</v>
      </c>
      <c r="N1465" s="254">
        <f>IF(ISNA(SUMIFS(INDEX('Model Participation Data'!$N$8:$DX$57,0,MATCH(CONCATENATE($J1465,N$6),'Model Participation Data'!$N$6:$DX$6,0)),'Model Participation Data'!$B$8:$B$57,$C1465,'Model Participation Data'!$C$8:$C$57,$D1465)),"-",SUMIFS(INDEX('Model Participation Data'!$N$8:$DX$57,0,MATCH(CONCATENATE($J1465,N$6),'Model Participation Data'!$N$6:$DX$6,0)),'Model Participation Data'!$B$8:$B$57,$C1465,'Model Participation Data'!$C$8:$C$57,$D1465))</f>
        <v>0</v>
      </c>
      <c r="O1465" s="154">
        <f>IF(ISNA(SUMIFS(INDEX('Model Participation Data'!$N$8:$DX$57,0,MATCH(CONCATENATE($J1465,O$6),'Model Participation Data'!$N$6:$DX$6,0)),'Model Participation Data'!$B$8:$B$57,$C1465,'Model Participation Data'!$C$8:$C$57,$D1465)),"-",SUMIFS(INDEX('Model Participation Data'!$N$8:$DX$57,0,MATCH(CONCATENATE($J1465,O$6),'Model Participation Data'!$N$6:$DX$6,0)),'Model Participation Data'!$B$8:$B$57,$C1465,'Model Participation Data'!$C$8:$C$57,$D1465))</f>
        <v>0</v>
      </c>
    </row>
    <row r="1466" spans="2:15" x14ac:dyDescent="0.35">
      <c r="B1466" s="37" t="s">
        <v>80</v>
      </c>
      <c r="C1466" s="38" t="str">
        <f>IF(ISBLANK('Model Participation Data'!$B$66),"-",'Model Participation Data'!$B$66)</f>
        <v>-</v>
      </c>
      <c r="D1466" s="38" t="str">
        <f>IF(ISBLANK('Model Participation Data'!$C$66),"-",'Model Participation Data'!$C$66)</f>
        <v>-</v>
      </c>
      <c r="E1466" s="38" t="str">
        <f>IF(ISBLANK('Model Participation Data'!$D$66),"-",'Model Participation Data'!$D$66)</f>
        <v>-</v>
      </c>
      <c r="F1466" s="38" t="str">
        <f>IF(ISBLANK('Model Participation Data'!$E$66),"-",'Model Participation Data'!$E$66)</f>
        <v>-</v>
      </c>
      <c r="G1466" s="151" t="str">
        <f>IF(ISBLANK('Model Participation Data'!$F$66),"-",'Model Participation Data'!$F$66)</f>
        <v>-</v>
      </c>
      <c r="H1466" s="253">
        <v>2</v>
      </c>
      <c r="I1466" s="253">
        <v>3</v>
      </c>
      <c r="J1466" s="150" t="str">
        <f t="shared" si="69"/>
        <v>23</v>
      </c>
      <c r="K1466" s="38" t="str">
        <f>IF(ISBLANK('Model Participation Data'!$L$66),"-",'Model Participation Data'!$L$66)</f>
        <v>-</v>
      </c>
      <c r="L1466" s="39" t="str">
        <f>IF(ISBLANK('Model Participation Data'!$M$66),"-",'Model Participation Data'!$M$66)</f>
        <v>-</v>
      </c>
      <c r="M1466" s="254">
        <f>IF(ISNA(SUMIFS(INDEX('Model Participation Data'!$N$8:$DX$57,0,MATCH(CONCATENATE($J1466,M$6),'Model Participation Data'!$N$6:$DX$6,0)),'Model Participation Data'!$B$8:$B$57,$C1466,'Model Participation Data'!$C$8:$C$57,$D1466)),"-",SUMIFS(INDEX('Model Participation Data'!$N$8:$DX$57,0,MATCH(CONCATENATE($J1466,M$6),'Model Participation Data'!$N$6:$DX$6,0)),'Model Participation Data'!$B$8:$B$57,$C1466,'Model Participation Data'!$C$8:$C$57,$D1466))</f>
        <v>0</v>
      </c>
      <c r="N1466" s="254">
        <f>IF(ISNA(SUMIFS(INDEX('Model Participation Data'!$N$8:$DX$57,0,MATCH(CONCATENATE($J1466,N$6),'Model Participation Data'!$N$6:$DX$6,0)),'Model Participation Data'!$B$8:$B$57,$C1466,'Model Participation Data'!$C$8:$C$57,$D1466)),"-",SUMIFS(INDEX('Model Participation Data'!$N$8:$DX$57,0,MATCH(CONCATENATE($J1466,N$6),'Model Participation Data'!$N$6:$DX$6,0)),'Model Participation Data'!$B$8:$B$57,$C1466,'Model Participation Data'!$C$8:$C$57,$D1466))</f>
        <v>0</v>
      </c>
      <c r="O1466" s="154">
        <f>IF(ISNA(SUMIFS(INDEX('Model Participation Data'!$N$8:$DX$57,0,MATCH(CONCATENATE($J1466,O$6),'Model Participation Data'!$N$6:$DX$6,0)),'Model Participation Data'!$B$8:$B$57,$C1466,'Model Participation Data'!$C$8:$C$57,$D1466)),"-",SUMIFS(INDEX('Model Participation Data'!$N$8:$DX$57,0,MATCH(CONCATENATE($J1466,O$6),'Model Participation Data'!$N$6:$DX$6,0)),'Model Participation Data'!$B$8:$B$57,$C1466,'Model Participation Data'!$C$8:$C$57,$D1466))</f>
        <v>0</v>
      </c>
    </row>
    <row r="1467" spans="2:15" x14ac:dyDescent="0.35">
      <c r="B1467" s="37" t="s">
        <v>80</v>
      </c>
      <c r="C1467" s="38" t="str">
        <f>IF(ISBLANK('Model Participation Data'!$B$66),"-",'Model Participation Data'!$B$66)</f>
        <v>-</v>
      </c>
      <c r="D1467" s="38" t="str">
        <f>IF(ISBLANK('Model Participation Data'!$C$66),"-",'Model Participation Data'!$C$66)</f>
        <v>-</v>
      </c>
      <c r="E1467" s="38" t="str">
        <f>IF(ISBLANK('Model Participation Data'!$D$66),"-",'Model Participation Data'!$D$66)</f>
        <v>-</v>
      </c>
      <c r="F1467" s="38" t="str">
        <f>IF(ISBLANK('Model Participation Data'!$E$66),"-",'Model Participation Data'!$E$66)</f>
        <v>-</v>
      </c>
      <c r="G1467" s="151" t="str">
        <f>IF(ISBLANK('Model Participation Data'!$F$66),"-",'Model Participation Data'!$F$66)</f>
        <v>-</v>
      </c>
      <c r="H1467" s="253">
        <v>2</v>
      </c>
      <c r="I1467" s="253">
        <v>4</v>
      </c>
      <c r="J1467" s="150" t="str">
        <f t="shared" si="69"/>
        <v>24</v>
      </c>
      <c r="K1467" s="38" t="str">
        <f>IF(ISBLANK('Model Participation Data'!$L$66),"-",'Model Participation Data'!$L$66)</f>
        <v>-</v>
      </c>
      <c r="L1467" s="39" t="str">
        <f>IF(ISBLANK('Model Participation Data'!$M$66),"-",'Model Participation Data'!$M$66)</f>
        <v>-</v>
      </c>
      <c r="M1467" s="254">
        <f>IF(ISNA(SUMIFS(INDEX('Model Participation Data'!$N$8:$DX$57,0,MATCH(CONCATENATE($J1467,M$6),'Model Participation Data'!$N$6:$DX$6,0)),'Model Participation Data'!$B$8:$B$57,$C1467,'Model Participation Data'!$C$8:$C$57,$D1467)),"-",SUMIFS(INDEX('Model Participation Data'!$N$8:$DX$57,0,MATCH(CONCATENATE($J1467,M$6),'Model Participation Data'!$N$6:$DX$6,0)),'Model Participation Data'!$B$8:$B$57,$C1467,'Model Participation Data'!$C$8:$C$57,$D1467))</f>
        <v>0</v>
      </c>
      <c r="N1467" s="254">
        <f>IF(ISNA(SUMIFS(INDEX('Model Participation Data'!$N$8:$DX$57,0,MATCH(CONCATENATE($J1467,N$6),'Model Participation Data'!$N$6:$DX$6,0)),'Model Participation Data'!$B$8:$B$57,$C1467,'Model Participation Data'!$C$8:$C$57,$D1467)),"-",SUMIFS(INDEX('Model Participation Data'!$N$8:$DX$57,0,MATCH(CONCATENATE($J1467,N$6),'Model Participation Data'!$N$6:$DX$6,0)),'Model Participation Data'!$B$8:$B$57,$C1467,'Model Participation Data'!$C$8:$C$57,$D1467))</f>
        <v>0</v>
      </c>
      <c r="O1467" s="154">
        <f>IF(ISNA(SUMIFS(INDEX('Model Participation Data'!$N$8:$DX$57,0,MATCH(CONCATENATE($J1467,O$6),'Model Participation Data'!$N$6:$DX$6,0)),'Model Participation Data'!$B$8:$B$57,$C1467,'Model Participation Data'!$C$8:$C$57,$D1467)),"-",SUMIFS(INDEX('Model Participation Data'!$N$8:$DX$57,0,MATCH(CONCATENATE($J1467,O$6),'Model Participation Data'!$N$6:$DX$6,0)),'Model Participation Data'!$B$8:$B$57,$C1467,'Model Participation Data'!$C$8:$C$57,$D1467))</f>
        <v>0</v>
      </c>
    </row>
    <row r="1468" spans="2:15" x14ac:dyDescent="0.35">
      <c r="B1468" s="37" t="s">
        <v>80</v>
      </c>
      <c r="C1468" s="38" t="str">
        <f>IF(ISBLANK('Model Participation Data'!$B$66),"-",'Model Participation Data'!$B$66)</f>
        <v>-</v>
      </c>
      <c r="D1468" s="38" t="str">
        <f>IF(ISBLANK('Model Participation Data'!$C$66),"-",'Model Participation Data'!$C$66)</f>
        <v>-</v>
      </c>
      <c r="E1468" s="38" t="str">
        <f>IF(ISBLANK('Model Participation Data'!$D$66),"-",'Model Participation Data'!$D$66)</f>
        <v>-</v>
      </c>
      <c r="F1468" s="38" t="str">
        <f>IF(ISBLANK('Model Participation Data'!$E$66),"-",'Model Participation Data'!$E$66)</f>
        <v>-</v>
      </c>
      <c r="G1468" s="151" t="str">
        <f>IF(ISBLANK('Model Participation Data'!$F$66),"-",'Model Participation Data'!$F$66)</f>
        <v>-</v>
      </c>
      <c r="H1468" s="253">
        <v>2</v>
      </c>
      <c r="I1468" s="253">
        <v>5</v>
      </c>
      <c r="J1468" s="150" t="str">
        <f t="shared" si="69"/>
        <v>25</v>
      </c>
      <c r="K1468" s="38" t="str">
        <f>IF(ISBLANK('Model Participation Data'!$L$66),"-",'Model Participation Data'!$L$66)</f>
        <v>-</v>
      </c>
      <c r="L1468" s="39" t="str">
        <f>IF(ISBLANK('Model Participation Data'!$M$66),"-",'Model Participation Data'!$M$66)</f>
        <v>-</v>
      </c>
      <c r="M1468" s="254">
        <f>IF(ISNA(SUMIFS(INDEX('Model Participation Data'!$N$8:$DX$57,0,MATCH(CONCATENATE($J1468,M$6),'Model Participation Data'!$N$6:$DX$6,0)),'Model Participation Data'!$B$8:$B$57,$C1468,'Model Participation Data'!$C$8:$C$57,$D1468)),"-",SUMIFS(INDEX('Model Participation Data'!$N$8:$DX$57,0,MATCH(CONCATENATE($J1468,M$6),'Model Participation Data'!$N$6:$DX$6,0)),'Model Participation Data'!$B$8:$B$57,$C1468,'Model Participation Data'!$C$8:$C$57,$D1468))</f>
        <v>0</v>
      </c>
      <c r="N1468" s="254">
        <f>IF(ISNA(SUMIFS(INDEX('Model Participation Data'!$N$8:$DX$57,0,MATCH(CONCATENATE($J1468,N$6),'Model Participation Data'!$N$6:$DX$6,0)),'Model Participation Data'!$B$8:$B$57,$C1468,'Model Participation Data'!$C$8:$C$57,$D1468)),"-",SUMIFS(INDEX('Model Participation Data'!$N$8:$DX$57,0,MATCH(CONCATENATE($J1468,N$6),'Model Participation Data'!$N$6:$DX$6,0)),'Model Participation Data'!$B$8:$B$57,$C1468,'Model Participation Data'!$C$8:$C$57,$D1468))</f>
        <v>0</v>
      </c>
      <c r="O1468" s="154">
        <f>IF(ISNA(SUMIFS(INDEX('Model Participation Data'!$N$8:$DX$57,0,MATCH(CONCATENATE($J1468,O$6),'Model Participation Data'!$N$6:$DX$6,0)),'Model Participation Data'!$B$8:$B$57,$C1468,'Model Participation Data'!$C$8:$C$57,$D1468)),"-",SUMIFS(INDEX('Model Participation Data'!$N$8:$DX$57,0,MATCH(CONCATENATE($J1468,O$6),'Model Participation Data'!$N$6:$DX$6,0)),'Model Participation Data'!$B$8:$B$57,$C1468,'Model Participation Data'!$C$8:$C$57,$D1468))</f>
        <v>0</v>
      </c>
    </row>
    <row r="1469" spans="2:15" x14ac:dyDescent="0.35">
      <c r="B1469" s="37" t="s">
        <v>80</v>
      </c>
      <c r="C1469" s="38" t="str">
        <f>IF(ISBLANK('Model Participation Data'!$B$66),"-",'Model Participation Data'!$B$66)</f>
        <v>-</v>
      </c>
      <c r="D1469" s="38" t="str">
        <f>IF(ISBLANK('Model Participation Data'!$C$66),"-",'Model Participation Data'!$C$66)</f>
        <v>-</v>
      </c>
      <c r="E1469" s="38" t="str">
        <f>IF(ISBLANK('Model Participation Data'!$D$66),"-",'Model Participation Data'!$D$66)</f>
        <v>-</v>
      </c>
      <c r="F1469" s="38" t="str">
        <f>IF(ISBLANK('Model Participation Data'!$E$66),"-",'Model Participation Data'!$E$66)</f>
        <v>-</v>
      </c>
      <c r="G1469" s="151" t="str">
        <f>IF(ISBLANK('Model Participation Data'!$F$66),"-",'Model Participation Data'!$F$66)</f>
        <v>-</v>
      </c>
      <c r="H1469" s="253">
        <v>2</v>
      </c>
      <c r="I1469" s="253" t="s">
        <v>65</v>
      </c>
      <c r="J1469" s="150" t="str">
        <f t="shared" si="69"/>
        <v>2Goal</v>
      </c>
      <c r="K1469" s="38" t="str">
        <f>IF(ISBLANK('Model Participation Data'!$L$66),"-",'Model Participation Data'!$L$66)</f>
        <v>-</v>
      </c>
      <c r="L1469" s="39" t="str">
        <f>IF(ISBLANK('Model Participation Data'!$M$66),"-",'Model Participation Data'!$M$66)</f>
        <v>-</v>
      </c>
      <c r="M1469" s="254" t="str">
        <f>IF(ISNA(SUMIFS(INDEX('Model Participation Data'!$N$8:$DX$57,0,MATCH(CONCATENATE($J1469,M$6),'Model Participation Data'!$N$6:$DX$6,0)),'Model Participation Data'!$B$8:$B$57,$C1469,'Model Participation Data'!$C$8:$C$57,$D1469)),"-",SUMIFS(INDEX('Model Participation Data'!$N$8:$DX$57,0,MATCH(CONCATENATE($J1469,M$6),'Model Participation Data'!$N$6:$DX$6,0)),'Model Participation Data'!$B$8:$B$57,$C1469,'Model Participation Data'!$C$8:$C$57,$D1469))</f>
        <v>-</v>
      </c>
      <c r="N1469" s="254" t="str">
        <f>IF(ISNA(SUMIFS(INDEX('Model Participation Data'!$N$8:$DX$57,0,MATCH(CONCATENATE($J1469,N$6),'Model Participation Data'!$N$6:$DX$6,0)),'Model Participation Data'!$B$8:$B$57,$C1469,'Model Participation Data'!$C$8:$C$57,$D1469)),"-",SUMIFS(INDEX('Model Participation Data'!$N$8:$DX$57,0,MATCH(CONCATENATE($J1469,N$6),'Model Participation Data'!$N$6:$DX$6,0)),'Model Participation Data'!$B$8:$B$57,$C1469,'Model Participation Data'!$C$8:$C$57,$D1469))</f>
        <v>-</v>
      </c>
      <c r="O1469" s="154">
        <f>IF(ISNA(SUMIFS(INDEX('Model Participation Data'!$N$8:$DX$57,0,MATCH(CONCATENATE($J1469,O$6),'Model Participation Data'!$N$6:$DX$6,0)),'Model Participation Data'!$B$8:$B$57,$C1469,'Model Participation Data'!$C$8:$C$57,$D1469)),"-",SUMIFS(INDEX('Model Participation Data'!$N$8:$DX$57,0,MATCH(CONCATENATE($J1469,O$6),'Model Participation Data'!$N$6:$DX$6,0)),'Model Participation Data'!$B$8:$B$57,$C1469,'Model Participation Data'!$C$8:$C$57,$D1469))</f>
        <v>0</v>
      </c>
    </row>
    <row r="1470" spans="2:15" x14ac:dyDescent="0.35">
      <c r="B1470" s="37" t="s">
        <v>80</v>
      </c>
      <c r="C1470" s="38" t="str">
        <f>IF(ISBLANK('Model Participation Data'!$B$66),"-",'Model Participation Data'!$B$66)</f>
        <v>-</v>
      </c>
      <c r="D1470" s="38" t="str">
        <f>IF(ISBLANK('Model Participation Data'!$C$66),"-",'Model Participation Data'!$C$66)</f>
        <v>-</v>
      </c>
      <c r="E1470" s="38" t="str">
        <f>IF(ISBLANK('Model Participation Data'!$D$66),"-",'Model Participation Data'!$D$66)</f>
        <v>-</v>
      </c>
      <c r="F1470" s="38" t="str">
        <f>IF(ISBLANK('Model Participation Data'!$E$66),"-",'Model Participation Data'!$E$66)</f>
        <v>-</v>
      </c>
      <c r="G1470" s="151" t="str">
        <f>IF(ISBLANK('Model Participation Data'!$F$66),"-",'Model Participation Data'!$F$66)</f>
        <v>-</v>
      </c>
      <c r="H1470" s="253">
        <v>3</v>
      </c>
      <c r="I1470" s="253">
        <v>1</v>
      </c>
      <c r="J1470" s="150" t="str">
        <f t="shared" si="69"/>
        <v>31</v>
      </c>
      <c r="K1470" s="38" t="str">
        <f>IF(ISBLANK('Model Participation Data'!$L$66),"-",'Model Participation Data'!$L$66)</f>
        <v>-</v>
      </c>
      <c r="L1470" s="39" t="str">
        <f>IF(ISBLANK('Model Participation Data'!$M$66),"-",'Model Participation Data'!$M$66)</f>
        <v>-</v>
      </c>
      <c r="M1470" s="254">
        <f>IF(ISNA(SUMIFS(INDEX('Model Participation Data'!$N$8:$DX$57,0,MATCH(CONCATENATE($J1470,M$6),'Model Participation Data'!$N$6:$DX$6,0)),'Model Participation Data'!$B$8:$B$57,$C1470,'Model Participation Data'!$C$8:$C$57,$D1470)),"-",SUMIFS(INDEX('Model Participation Data'!$N$8:$DX$57,0,MATCH(CONCATENATE($J1470,M$6),'Model Participation Data'!$N$6:$DX$6,0)),'Model Participation Data'!$B$8:$B$57,$C1470,'Model Participation Data'!$C$8:$C$57,$D1470))</f>
        <v>0</v>
      </c>
      <c r="N1470" s="254">
        <f>IF(ISNA(SUMIFS(INDEX('Model Participation Data'!$N$8:$DX$57,0,MATCH(CONCATENATE($J1470,N$6),'Model Participation Data'!$N$6:$DX$6,0)),'Model Participation Data'!$B$8:$B$57,$C1470,'Model Participation Data'!$C$8:$C$57,$D1470)),"-",SUMIFS(INDEX('Model Participation Data'!$N$8:$DX$57,0,MATCH(CONCATENATE($J1470,N$6),'Model Participation Data'!$N$6:$DX$6,0)),'Model Participation Data'!$B$8:$B$57,$C1470,'Model Participation Data'!$C$8:$C$57,$D1470))</f>
        <v>0</v>
      </c>
      <c r="O1470" s="154">
        <f>IF(ISNA(SUMIFS(INDEX('Model Participation Data'!$N$8:$DX$57,0,MATCH(CONCATENATE($J1470,O$6),'Model Participation Data'!$N$6:$DX$6,0)),'Model Participation Data'!$B$8:$B$57,$C1470,'Model Participation Data'!$C$8:$C$57,$D1470)),"-",SUMIFS(INDEX('Model Participation Data'!$N$8:$DX$57,0,MATCH(CONCATENATE($J1470,O$6),'Model Participation Data'!$N$6:$DX$6,0)),'Model Participation Data'!$B$8:$B$57,$C1470,'Model Participation Data'!$C$8:$C$57,$D1470))</f>
        <v>0</v>
      </c>
    </row>
    <row r="1471" spans="2:15" x14ac:dyDescent="0.35">
      <c r="B1471" s="37" t="s">
        <v>80</v>
      </c>
      <c r="C1471" s="38" t="str">
        <f>IF(ISBLANK('Model Participation Data'!$B$66),"-",'Model Participation Data'!$B$66)</f>
        <v>-</v>
      </c>
      <c r="D1471" s="38" t="str">
        <f>IF(ISBLANK('Model Participation Data'!$C$66),"-",'Model Participation Data'!$C$66)</f>
        <v>-</v>
      </c>
      <c r="E1471" s="38" t="str">
        <f>IF(ISBLANK('Model Participation Data'!$D$66),"-",'Model Participation Data'!$D$66)</f>
        <v>-</v>
      </c>
      <c r="F1471" s="38" t="str">
        <f>IF(ISBLANK('Model Participation Data'!$E$66),"-",'Model Participation Data'!$E$66)</f>
        <v>-</v>
      </c>
      <c r="G1471" s="151" t="str">
        <f>IF(ISBLANK('Model Participation Data'!$F$66),"-",'Model Participation Data'!$F$66)</f>
        <v>-</v>
      </c>
      <c r="H1471" s="253">
        <v>3</v>
      </c>
      <c r="I1471" s="253">
        <v>2</v>
      </c>
      <c r="J1471" s="150" t="str">
        <f t="shared" si="69"/>
        <v>32</v>
      </c>
      <c r="K1471" s="38" t="str">
        <f>IF(ISBLANK('Model Participation Data'!$L$66),"-",'Model Participation Data'!$L$66)</f>
        <v>-</v>
      </c>
      <c r="L1471" s="39" t="str">
        <f>IF(ISBLANK('Model Participation Data'!$M$66),"-",'Model Participation Data'!$M$66)</f>
        <v>-</v>
      </c>
      <c r="M1471" s="254">
        <f>IF(ISNA(SUMIFS(INDEX('Model Participation Data'!$N$8:$DX$57,0,MATCH(CONCATENATE($J1471,M$6),'Model Participation Data'!$N$6:$DX$6,0)),'Model Participation Data'!$B$8:$B$57,$C1471,'Model Participation Data'!$C$8:$C$57,$D1471)),"-",SUMIFS(INDEX('Model Participation Data'!$N$8:$DX$57,0,MATCH(CONCATENATE($J1471,M$6),'Model Participation Data'!$N$6:$DX$6,0)),'Model Participation Data'!$B$8:$B$57,$C1471,'Model Participation Data'!$C$8:$C$57,$D1471))</f>
        <v>0</v>
      </c>
      <c r="N1471" s="254">
        <f>IF(ISNA(SUMIFS(INDEX('Model Participation Data'!$N$8:$DX$57,0,MATCH(CONCATENATE($J1471,N$6),'Model Participation Data'!$N$6:$DX$6,0)),'Model Participation Data'!$B$8:$B$57,$C1471,'Model Participation Data'!$C$8:$C$57,$D1471)),"-",SUMIFS(INDEX('Model Participation Data'!$N$8:$DX$57,0,MATCH(CONCATENATE($J1471,N$6),'Model Participation Data'!$N$6:$DX$6,0)),'Model Participation Data'!$B$8:$B$57,$C1471,'Model Participation Data'!$C$8:$C$57,$D1471))</f>
        <v>0</v>
      </c>
      <c r="O1471" s="154">
        <f>IF(ISNA(SUMIFS(INDEX('Model Participation Data'!$N$8:$DX$57,0,MATCH(CONCATENATE($J1471,O$6),'Model Participation Data'!$N$6:$DX$6,0)),'Model Participation Data'!$B$8:$B$57,$C1471,'Model Participation Data'!$C$8:$C$57,$D1471)),"-",SUMIFS(INDEX('Model Participation Data'!$N$8:$DX$57,0,MATCH(CONCATENATE($J1471,O$6),'Model Participation Data'!$N$6:$DX$6,0)),'Model Participation Data'!$B$8:$B$57,$C1471,'Model Participation Data'!$C$8:$C$57,$D1471))</f>
        <v>0</v>
      </c>
    </row>
    <row r="1472" spans="2:15" x14ac:dyDescent="0.35">
      <c r="B1472" s="37" t="s">
        <v>80</v>
      </c>
      <c r="C1472" s="38" t="str">
        <f>IF(ISBLANK('Model Participation Data'!$B$66),"-",'Model Participation Data'!$B$66)</f>
        <v>-</v>
      </c>
      <c r="D1472" s="38" t="str">
        <f>IF(ISBLANK('Model Participation Data'!$C$66),"-",'Model Participation Data'!$C$66)</f>
        <v>-</v>
      </c>
      <c r="E1472" s="38" t="str">
        <f>IF(ISBLANK('Model Participation Data'!$D$66),"-",'Model Participation Data'!$D$66)</f>
        <v>-</v>
      </c>
      <c r="F1472" s="38" t="str">
        <f>IF(ISBLANK('Model Participation Data'!$E$66),"-",'Model Participation Data'!$E$66)</f>
        <v>-</v>
      </c>
      <c r="G1472" s="151" t="str">
        <f>IF(ISBLANK('Model Participation Data'!$F$66),"-",'Model Participation Data'!$F$66)</f>
        <v>-</v>
      </c>
      <c r="H1472" s="253">
        <v>3</v>
      </c>
      <c r="I1472" s="253">
        <v>3</v>
      </c>
      <c r="J1472" s="150" t="str">
        <f t="shared" si="69"/>
        <v>33</v>
      </c>
      <c r="K1472" s="38" t="str">
        <f>IF(ISBLANK('Model Participation Data'!$L$66),"-",'Model Participation Data'!$L$66)</f>
        <v>-</v>
      </c>
      <c r="L1472" s="39" t="str">
        <f>IF(ISBLANK('Model Participation Data'!$M$66),"-",'Model Participation Data'!$M$66)</f>
        <v>-</v>
      </c>
      <c r="M1472" s="254">
        <f>IF(ISNA(SUMIFS(INDEX('Model Participation Data'!$N$8:$DX$57,0,MATCH(CONCATENATE($J1472,M$6),'Model Participation Data'!$N$6:$DX$6,0)),'Model Participation Data'!$B$8:$B$57,$C1472,'Model Participation Data'!$C$8:$C$57,$D1472)),"-",SUMIFS(INDEX('Model Participation Data'!$N$8:$DX$57,0,MATCH(CONCATENATE($J1472,M$6),'Model Participation Data'!$N$6:$DX$6,0)),'Model Participation Data'!$B$8:$B$57,$C1472,'Model Participation Data'!$C$8:$C$57,$D1472))</f>
        <v>0</v>
      </c>
      <c r="N1472" s="254">
        <f>IF(ISNA(SUMIFS(INDEX('Model Participation Data'!$N$8:$DX$57,0,MATCH(CONCATENATE($J1472,N$6),'Model Participation Data'!$N$6:$DX$6,0)),'Model Participation Data'!$B$8:$B$57,$C1472,'Model Participation Data'!$C$8:$C$57,$D1472)),"-",SUMIFS(INDEX('Model Participation Data'!$N$8:$DX$57,0,MATCH(CONCATENATE($J1472,N$6),'Model Participation Data'!$N$6:$DX$6,0)),'Model Participation Data'!$B$8:$B$57,$C1472,'Model Participation Data'!$C$8:$C$57,$D1472))</f>
        <v>0</v>
      </c>
      <c r="O1472" s="154">
        <f>IF(ISNA(SUMIFS(INDEX('Model Participation Data'!$N$8:$DX$57,0,MATCH(CONCATENATE($J1472,O$6),'Model Participation Data'!$N$6:$DX$6,0)),'Model Participation Data'!$B$8:$B$57,$C1472,'Model Participation Data'!$C$8:$C$57,$D1472)),"-",SUMIFS(INDEX('Model Participation Data'!$N$8:$DX$57,0,MATCH(CONCATENATE($J1472,O$6),'Model Participation Data'!$N$6:$DX$6,0)),'Model Participation Data'!$B$8:$B$57,$C1472,'Model Participation Data'!$C$8:$C$57,$D1472))</f>
        <v>0</v>
      </c>
    </row>
    <row r="1473" spans="2:15" x14ac:dyDescent="0.35">
      <c r="B1473" s="37" t="s">
        <v>80</v>
      </c>
      <c r="C1473" s="38" t="str">
        <f>IF(ISBLANK('Model Participation Data'!$B$66),"-",'Model Participation Data'!$B$66)</f>
        <v>-</v>
      </c>
      <c r="D1473" s="38" t="str">
        <f>IF(ISBLANK('Model Participation Data'!$C$66),"-",'Model Participation Data'!$C$66)</f>
        <v>-</v>
      </c>
      <c r="E1473" s="38" t="str">
        <f>IF(ISBLANK('Model Participation Data'!$D$66),"-",'Model Participation Data'!$D$66)</f>
        <v>-</v>
      </c>
      <c r="F1473" s="38" t="str">
        <f>IF(ISBLANK('Model Participation Data'!$E$66),"-",'Model Participation Data'!$E$66)</f>
        <v>-</v>
      </c>
      <c r="G1473" s="151" t="str">
        <f>IF(ISBLANK('Model Participation Data'!$F$66),"-",'Model Participation Data'!$F$66)</f>
        <v>-</v>
      </c>
      <c r="H1473" s="253">
        <v>3</v>
      </c>
      <c r="I1473" s="253">
        <v>4</v>
      </c>
      <c r="J1473" s="150" t="str">
        <f t="shared" si="69"/>
        <v>34</v>
      </c>
      <c r="K1473" s="38" t="str">
        <f>IF(ISBLANK('Model Participation Data'!$L$66),"-",'Model Participation Data'!$L$66)</f>
        <v>-</v>
      </c>
      <c r="L1473" s="39" t="str">
        <f>IF(ISBLANK('Model Participation Data'!$M$66),"-",'Model Participation Data'!$M$66)</f>
        <v>-</v>
      </c>
      <c r="M1473" s="254">
        <f>IF(ISNA(SUMIFS(INDEX('Model Participation Data'!$N$8:$DX$57,0,MATCH(CONCATENATE($J1473,M$6),'Model Participation Data'!$N$6:$DX$6,0)),'Model Participation Data'!$B$8:$B$57,$C1473,'Model Participation Data'!$C$8:$C$57,$D1473)),"-",SUMIFS(INDEX('Model Participation Data'!$N$8:$DX$57,0,MATCH(CONCATENATE($J1473,M$6),'Model Participation Data'!$N$6:$DX$6,0)),'Model Participation Data'!$B$8:$B$57,$C1473,'Model Participation Data'!$C$8:$C$57,$D1473))</f>
        <v>0</v>
      </c>
      <c r="N1473" s="254">
        <f>IF(ISNA(SUMIFS(INDEX('Model Participation Data'!$N$8:$DX$57,0,MATCH(CONCATENATE($J1473,N$6),'Model Participation Data'!$N$6:$DX$6,0)),'Model Participation Data'!$B$8:$B$57,$C1473,'Model Participation Data'!$C$8:$C$57,$D1473)),"-",SUMIFS(INDEX('Model Participation Data'!$N$8:$DX$57,0,MATCH(CONCATENATE($J1473,N$6),'Model Participation Data'!$N$6:$DX$6,0)),'Model Participation Data'!$B$8:$B$57,$C1473,'Model Participation Data'!$C$8:$C$57,$D1473))</f>
        <v>0</v>
      </c>
      <c r="O1473" s="154">
        <f>IF(ISNA(SUMIFS(INDEX('Model Participation Data'!$N$8:$DX$57,0,MATCH(CONCATENATE($J1473,O$6),'Model Participation Data'!$N$6:$DX$6,0)),'Model Participation Data'!$B$8:$B$57,$C1473,'Model Participation Data'!$C$8:$C$57,$D1473)),"-",SUMIFS(INDEX('Model Participation Data'!$N$8:$DX$57,0,MATCH(CONCATENATE($J1473,O$6),'Model Participation Data'!$N$6:$DX$6,0)),'Model Participation Data'!$B$8:$B$57,$C1473,'Model Participation Data'!$C$8:$C$57,$D1473))</f>
        <v>0</v>
      </c>
    </row>
    <row r="1474" spans="2:15" x14ac:dyDescent="0.35">
      <c r="B1474" s="37" t="s">
        <v>80</v>
      </c>
      <c r="C1474" s="38" t="str">
        <f>IF(ISBLANK('Model Participation Data'!$B$66),"-",'Model Participation Data'!$B$66)</f>
        <v>-</v>
      </c>
      <c r="D1474" s="38" t="str">
        <f>IF(ISBLANK('Model Participation Data'!$C$66),"-",'Model Participation Data'!$C$66)</f>
        <v>-</v>
      </c>
      <c r="E1474" s="38" t="str">
        <f>IF(ISBLANK('Model Participation Data'!$D$66),"-",'Model Participation Data'!$D$66)</f>
        <v>-</v>
      </c>
      <c r="F1474" s="38" t="str">
        <f>IF(ISBLANK('Model Participation Data'!$E$66),"-",'Model Participation Data'!$E$66)</f>
        <v>-</v>
      </c>
      <c r="G1474" s="151" t="str">
        <f>IF(ISBLANK('Model Participation Data'!$F$66),"-",'Model Participation Data'!$F$66)</f>
        <v>-</v>
      </c>
      <c r="H1474" s="253">
        <v>3</v>
      </c>
      <c r="I1474" s="253">
        <v>5</v>
      </c>
      <c r="J1474" s="150" t="str">
        <f t="shared" si="69"/>
        <v>35</v>
      </c>
      <c r="K1474" s="38" t="str">
        <f>IF(ISBLANK('Model Participation Data'!$L$66),"-",'Model Participation Data'!$L$66)</f>
        <v>-</v>
      </c>
      <c r="L1474" s="39" t="str">
        <f>IF(ISBLANK('Model Participation Data'!$M$66),"-",'Model Participation Data'!$M$66)</f>
        <v>-</v>
      </c>
      <c r="M1474" s="254">
        <f>IF(ISNA(SUMIFS(INDEX('Model Participation Data'!$N$8:$DX$57,0,MATCH(CONCATENATE($J1474,M$6),'Model Participation Data'!$N$6:$DX$6,0)),'Model Participation Data'!$B$8:$B$57,$C1474,'Model Participation Data'!$C$8:$C$57,$D1474)),"-",SUMIFS(INDEX('Model Participation Data'!$N$8:$DX$57,0,MATCH(CONCATENATE($J1474,M$6),'Model Participation Data'!$N$6:$DX$6,0)),'Model Participation Data'!$B$8:$B$57,$C1474,'Model Participation Data'!$C$8:$C$57,$D1474))</f>
        <v>0</v>
      </c>
      <c r="N1474" s="254">
        <f>IF(ISNA(SUMIFS(INDEX('Model Participation Data'!$N$8:$DX$57,0,MATCH(CONCATENATE($J1474,N$6),'Model Participation Data'!$N$6:$DX$6,0)),'Model Participation Data'!$B$8:$B$57,$C1474,'Model Participation Data'!$C$8:$C$57,$D1474)),"-",SUMIFS(INDEX('Model Participation Data'!$N$8:$DX$57,0,MATCH(CONCATENATE($J1474,N$6),'Model Participation Data'!$N$6:$DX$6,0)),'Model Participation Data'!$B$8:$B$57,$C1474,'Model Participation Data'!$C$8:$C$57,$D1474))</f>
        <v>0</v>
      </c>
      <c r="O1474" s="154">
        <f>IF(ISNA(SUMIFS(INDEX('Model Participation Data'!$N$8:$DX$57,0,MATCH(CONCATENATE($J1474,O$6),'Model Participation Data'!$N$6:$DX$6,0)),'Model Participation Data'!$B$8:$B$57,$C1474,'Model Participation Data'!$C$8:$C$57,$D1474)),"-",SUMIFS(INDEX('Model Participation Data'!$N$8:$DX$57,0,MATCH(CONCATENATE($J1474,O$6),'Model Participation Data'!$N$6:$DX$6,0)),'Model Participation Data'!$B$8:$B$57,$C1474,'Model Participation Data'!$C$8:$C$57,$D1474))</f>
        <v>0</v>
      </c>
    </row>
    <row r="1475" spans="2:15" x14ac:dyDescent="0.35">
      <c r="B1475" s="37" t="s">
        <v>80</v>
      </c>
      <c r="C1475" s="38" t="str">
        <f>IF(ISBLANK('Model Participation Data'!$B$66),"-",'Model Participation Data'!$B$66)</f>
        <v>-</v>
      </c>
      <c r="D1475" s="38" t="str">
        <f>IF(ISBLANK('Model Participation Data'!$C$66),"-",'Model Participation Data'!$C$66)</f>
        <v>-</v>
      </c>
      <c r="E1475" s="38" t="str">
        <f>IF(ISBLANK('Model Participation Data'!$D$66),"-",'Model Participation Data'!$D$66)</f>
        <v>-</v>
      </c>
      <c r="F1475" s="38" t="str">
        <f>IF(ISBLANK('Model Participation Data'!$E$66),"-",'Model Participation Data'!$E$66)</f>
        <v>-</v>
      </c>
      <c r="G1475" s="151" t="str">
        <f>IF(ISBLANK('Model Participation Data'!$F$66),"-",'Model Participation Data'!$F$66)</f>
        <v>-</v>
      </c>
      <c r="H1475" s="253">
        <v>3</v>
      </c>
      <c r="I1475" s="253" t="s">
        <v>65</v>
      </c>
      <c r="J1475" s="150" t="str">
        <f t="shared" si="69"/>
        <v>3Goal</v>
      </c>
      <c r="K1475" s="38" t="str">
        <f>IF(ISBLANK('Model Participation Data'!$L$66),"-",'Model Participation Data'!$L$66)</f>
        <v>-</v>
      </c>
      <c r="L1475" s="39" t="str">
        <f>IF(ISBLANK('Model Participation Data'!$M$66),"-",'Model Participation Data'!$M$66)</f>
        <v>-</v>
      </c>
      <c r="M1475" s="254" t="str">
        <f>IF(ISNA(SUMIFS(INDEX('Model Participation Data'!$N$8:$DX$57,0,MATCH(CONCATENATE($J1475,M$6),'Model Participation Data'!$N$6:$DX$6,0)),'Model Participation Data'!$B$8:$B$57,$C1475,'Model Participation Data'!$C$8:$C$57,$D1475)),"-",SUMIFS(INDEX('Model Participation Data'!$N$8:$DX$57,0,MATCH(CONCATENATE($J1475,M$6),'Model Participation Data'!$N$6:$DX$6,0)),'Model Participation Data'!$B$8:$B$57,$C1475,'Model Participation Data'!$C$8:$C$57,$D1475))</f>
        <v>-</v>
      </c>
      <c r="N1475" s="254" t="str">
        <f>IF(ISNA(SUMIFS(INDEX('Model Participation Data'!$N$8:$DX$57,0,MATCH(CONCATENATE($J1475,N$6),'Model Participation Data'!$N$6:$DX$6,0)),'Model Participation Data'!$B$8:$B$57,$C1475,'Model Participation Data'!$C$8:$C$57,$D1475)),"-",SUMIFS(INDEX('Model Participation Data'!$N$8:$DX$57,0,MATCH(CONCATENATE($J1475,N$6),'Model Participation Data'!$N$6:$DX$6,0)),'Model Participation Data'!$B$8:$B$57,$C1475,'Model Participation Data'!$C$8:$C$57,$D1475))</f>
        <v>-</v>
      </c>
      <c r="O1475" s="154">
        <f>IF(ISNA(SUMIFS(INDEX('Model Participation Data'!$N$8:$DX$57,0,MATCH(CONCATENATE($J1475,O$6),'Model Participation Data'!$N$6:$DX$6,0)),'Model Participation Data'!$B$8:$B$57,$C1475,'Model Participation Data'!$C$8:$C$57,$D1475)),"-",SUMIFS(INDEX('Model Participation Data'!$N$8:$DX$57,0,MATCH(CONCATENATE($J1475,O$6),'Model Participation Data'!$N$6:$DX$6,0)),'Model Participation Data'!$B$8:$B$57,$C1475,'Model Participation Data'!$C$8:$C$57,$D1475))</f>
        <v>0</v>
      </c>
    </row>
    <row r="1476" spans="2:15" x14ac:dyDescent="0.35">
      <c r="B1476" s="37" t="s">
        <v>80</v>
      </c>
      <c r="C1476" s="38" t="str">
        <f>IF(ISBLANK('Model Participation Data'!$B$66),"-",'Model Participation Data'!$B$66)</f>
        <v>-</v>
      </c>
      <c r="D1476" s="38" t="str">
        <f>IF(ISBLANK('Model Participation Data'!$C$66),"-",'Model Participation Data'!$C$66)</f>
        <v>-</v>
      </c>
      <c r="E1476" s="38" t="str">
        <f>IF(ISBLANK('Model Participation Data'!$D$66),"-",'Model Participation Data'!$D$66)</f>
        <v>-</v>
      </c>
      <c r="F1476" s="38" t="str">
        <f>IF(ISBLANK('Model Participation Data'!$E$66),"-",'Model Participation Data'!$E$66)</f>
        <v>-</v>
      </c>
      <c r="G1476" s="151" t="str">
        <f>IF(ISBLANK('Model Participation Data'!$F$66),"-",'Model Participation Data'!$F$66)</f>
        <v>-</v>
      </c>
      <c r="H1476" s="253">
        <v>4</v>
      </c>
      <c r="I1476" s="253">
        <v>1</v>
      </c>
      <c r="J1476" s="150" t="str">
        <f t="shared" si="69"/>
        <v>41</v>
      </c>
      <c r="K1476" s="38" t="str">
        <f>IF(ISBLANK('Model Participation Data'!$L$66),"-",'Model Participation Data'!$L$66)</f>
        <v>-</v>
      </c>
      <c r="L1476" s="39" t="str">
        <f>IF(ISBLANK('Model Participation Data'!$M$66),"-",'Model Participation Data'!$M$66)</f>
        <v>-</v>
      </c>
      <c r="M1476" s="254">
        <f>IF(ISNA(SUMIFS(INDEX('Model Participation Data'!$N$8:$DX$57,0,MATCH(CONCATENATE($J1476,M$6),'Model Participation Data'!$N$6:$DX$6,0)),'Model Participation Data'!$B$8:$B$57,$C1476,'Model Participation Data'!$C$8:$C$57,$D1476)),"-",SUMIFS(INDEX('Model Participation Data'!$N$8:$DX$57,0,MATCH(CONCATENATE($J1476,M$6),'Model Participation Data'!$N$6:$DX$6,0)),'Model Participation Data'!$B$8:$B$57,$C1476,'Model Participation Data'!$C$8:$C$57,$D1476))</f>
        <v>0</v>
      </c>
      <c r="N1476" s="254">
        <f>IF(ISNA(SUMIFS(INDEX('Model Participation Data'!$N$8:$DX$57,0,MATCH(CONCATENATE($J1476,N$6),'Model Participation Data'!$N$6:$DX$6,0)),'Model Participation Data'!$B$8:$B$57,$C1476,'Model Participation Data'!$C$8:$C$57,$D1476)),"-",SUMIFS(INDEX('Model Participation Data'!$N$8:$DX$57,0,MATCH(CONCATENATE($J1476,N$6),'Model Participation Data'!$N$6:$DX$6,0)),'Model Participation Data'!$B$8:$B$57,$C1476,'Model Participation Data'!$C$8:$C$57,$D1476))</f>
        <v>0</v>
      </c>
      <c r="O1476" s="154">
        <f>IF(ISNA(SUMIFS(INDEX('Model Participation Data'!$N$8:$DX$57,0,MATCH(CONCATENATE($J1476,O$6),'Model Participation Data'!$N$6:$DX$6,0)),'Model Participation Data'!$B$8:$B$57,$C1476,'Model Participation Data'!$C$8:$C$57,$D1476)),"-",SUMIFS(INDEX('Model Participation Data'!$N$8:$DX$57,0,MATCH(CONCATENATE($J1476,O$6),'Model Participation Data'!$N$6:$DX$6,0)),'Model Participation Data'!$B$8:$B$57,$C1476,'Model Participation Data'!$C$8:$C$57,$D1476))</f>
        <v>0</v>
      </c>
    </row>
    <row r="1477" spans="2:15" x14ac:dyDescent="0.35">
      <c r="B1477" s="37" t="s">
        <v>80</v>
      </c>
      <c r="C1477" s="38" t="str">
        <f>IF(ISBLANK('Model Participation Data'!$B$66),"-",'Model Participation Data'!$B$66)</f>
        <v>-</v>
      </c>
      <c r="D1477" s="38" t="str">
        <f>IF(ISBLANK('Model Participation Data'!$C$66),"-",'Model Participation Data'!$C$66)</f>
        <v>-</v>
      </c>
      <c r="E1477" s="38" t="str">
        <f>IF(ISBLANK('Model Participation Data'!$D$66),"-",'Model Participation Data'!$D$66)</f>
        <v>-</v>
      </c>
      <c r="F1477" s="38" t="str">
        <f>IF(ISBLANK('Model Participation Data'!$E$66),"-",'Model Participation Data'!$E$66)</f>
        <v>-</v>
      </c>
      <c r="G1477" s="151" t="str">
        <f>IF(ISBLANK('Model Participation Data'!$F$66),"-",'Model Participation Data'!$F$66)</f>
        <v>-</v>
      </c>
      <c r="H1477" s="253">
        <v>4</v>
      </c>
      <c r="I1477" s="253">
        <v>2</v>
      </c>
      <c r="J1477" s="150" t="str">
        <f t="shared" si="69"/>
        <v>42</v>
      </c>
      <c r="K1477" s="38" t="str">
        <f>IF(ISBLANK('Model Participation Data'!$L$66),"-",'Model Participation Data'!$L$66)</f>
        <v>-</v>
      </c>
      <c r="L1477" s="39" t="str">
        <f>IF(ISBLANK('Model Participation Data'!$M$66),"-",'Model Participation Data'!$M$66)</f>
        <v>-</v>
      </c>
      <c r="M1477" s="254">
        <f>IF(ISNA(SUMIFS(INDEX('Model Participation Data'!$N$8:$DX$57,0,MATCH(CONCATENATE($J1477,M$6),'Model Participation Data'!$N$6:$DX$6,0)),'Model Participation Data'!$B$8:$B$57,$C1477,'Model Participation Data'!$C$8:$C$57,$D1477)),"-",SUMIFS(INDEX('Model Participation Data'!$N$8:$DX$57,0,MATCH(CONCATENATE($J1477,M$6),'Model Participation Data'!$N$6:$DX$6,0)),'Model Participation Data'!$B$8:$B$57,$C1477,'Model Participation Data'!$C$8:$C$57,$D1477))</f>
        <v>0</v>
      </c>
      <c r="N1477" s="254">
        <f>IF(ISNA(SUMIFS(INDEX('Model Participation Data'!$N$8:$DX$57,0,MATCH(CONCATENATE($J1477,N$6),'Model Participation Data'!$N$6:$DX$6,0)),'Model Participation Data'!$B$8:$B$57,$C1477,'Model Participation Data'!$C$8:$C$57,$D1477)),"-",SUMIFS(INDEX('Model Participation Data'!$N$8:$DX$57,0,MATCH(CONCATENATE($J1477,N$6),'Model Participation Data'!$N$6:$DX$6,0)),'Model Participation Data'!$B$8:$B$57,$C1477,'Model Participation Data'!$C$8:$C$57,$D1477))</f>
        <v>0</v>
      </c>
      <c r="O1477" s="154">
        <f>IF(ISNA(SUMIFS(INDEX('Model Participation Data'!$N$8:$DX$57,0,MATCH(CONCATENATE($J1477,O$6),'Model Participation Data'!$N$6:$DX$6,0)),'Model Participation Data'!$B$8:$B$57,$C1477,'Model Participation Data'!$C$8:$C$57,$D1477)),"-",SUMIFS(INDEX('Model Participation Data'!$N$8:$DX$57,0,MATCH(CONCATENATE($J1477,O$6),'Model Participation Data'!$N$6:$DX$6,0)),'Model Participation Data'!$B$8:$B$57,$C1477,'Model Participation Data'!$C$8:$C$57,$D1477))</f>
        <v>0</v>
      </c>
    </row>
    <row r="1478" spans="2:15" x14ac:dyDescent="0.35">
      <c r="B1478" s="37" t="s">
        <v>80</v>
      </c>
      <c r="C1478" s="38" t="str">
        <f>IF(ISBLANK('Model Participation Data'!$B$66),"-",'Model Participation Data'!$B$66)</f>
        <v>-</v>
      </c>
      <c r="D1478" s="38" t="str">
        <f>IF(ISBLANK('Model Participation Data'!$C$66),"-",'Model Participation Data'!$C$66)</f>
        <v>-</v>
      </c>
      <c r="E1478" s="38" t="str">
        <f>IF(ISBLANK('Model Participation Data'!$D$66),"-",'Model Participation Data'!$D$66)</f>
        <v>-</v>
      </c>
      <c r="F1478" s="38" t="str">
        <f>IF(ISBLANK('Model Participation Data'!$E$66),"-",'Model Participation Data'!$E$66)</f>
        <v>-</v>
      </c>
      <c r="G1478" s="151" t="str">
        <f>IF(ISBLANK('Model Participation Data'!$F$66),"-",'Model Participation Data'!$F$66)</f>
        <v>-</v>
      </c>
      <c r="H1478" s="253">
        <v>4</v>
      </c>
      <c r="I1478" s="253">
        <v>3</v>
      </c>
      <c r="J1478" s="150" t="str">
        <f t="shared" si="69"/>
        <v>43</v>
      </c>
      <c r="K1478" s="38" t="str">
        <f>IF(ISBLANK('Model Participation Data'!$L$66),"-",'Model Participation Data'!$L$66)</f>
        <v>-</v>
      </c>
      <c r="L1478" s="39" t="str">
        <f>IF(ISBLANK('Model Participation Data'!$M$66),"-",'Model Participation Data'!$M$66)</f>
        <v>-</v>
      </c>
      <c r="M1478" s="254">
        <f>IF(ISNA(SUMIFS(INDEX('Model Participation Data'!$N$8:$DX$57,0,MATCH(CONCATENATE($J1478,M$6),'Model Participation Data'!$N$6:$DX$6,0)),'Model Participation Data'!$B$8:$B$57,$C1478,'Model Participation Data'!$C$8:$C$57,$D1478)),"-",SUMIFS(INDEX('Model Participation Data'!$N$8:$DX$57,0,MATCH(CONCATENATE($J1478,M$6),'Model Participation Data'!$N$6:$DX$6,0)),'Model Participation Data'!$B$8:$B$57,$C1478,'Model Participation Data'!$C$8:$C$57,$D1478))</f>
        <v>0</v>
      </c>
      <c r="N1478" s="254">
        <f>IF(ISNA(SUMIFS(INDEX('Model Participation Data'!$N$8:$DX$57,0,MATCH(CONCATENATE($J1478,N$6),'Model Participation Data'!$N$6:$DX$6,0)),'Model Participation Data'!$B$8:$B$57,$C1478,'Model Participation Data'!$C$8:$C$57,$D1478)),"-",SUMIFS(INDEX('Model Participation Data'!$N$8:$DX$57,0,MATCH(CONCATENATE($J1478,N$6),'Model Participation Data'!$N$6:$DX$6,0)),'Model Participation Data'!$B$8:$B$57,$C1478,'Model Participation Data'!$C$8:$C$57,$D1478))</f>
        <v>0</v>
      </c>
      <c r="O1478" s="154">
        <f>IF(ISNA(SUMIFS(INDEX('Model Participation Data'!$N$8:$DX$57,0,MATCH(CONCATENATE($J1478,O$6),'Model Participation Data'!$N$6:$DX$6,0)),'Model Participation Data'!$B$8:$B$57,$C1478,'Model Participation Data'!$C$8:$C$57,$D1478)),"-",SUMIFS(INDEX('Model Participation Data'!$N$8:$DX$57,0,MATCH(CONCATENATE($J1478,O$6),'Model Participation Data'!$N$6:$DX$6,0)),'Model Participation Data'!$B$8:$B$57,$C1478,'Model Participation Data'!$C$8:$C$57,$D1478))</f>
        <v>0</v>
      </c>
    </row>
    <row r="1479" spans="2:15" x14ac:dyDescent="0.35">
      <c r="B1479" s="37" t="s">
        <v>80</v>
      </c>
      <c r="C1479" s="38" t="str">
        <f>IF(ISBLANK('Model Participation Data'!$B$66),"-",'Model Participation Data'!$B$66)</f>
        <v>-</v>
      </c>
      <c r="D1479" s="38" t="str">
        <f>IF(ISBLANK('Model Participation Data'!$C$66),"-",'Model Participation Data'!$C$66)</f>
        <v>-</v>
      </c>
      <c r="E1479" s="38" t="str">
        <f>IF(ISBLANK('Model Participation Data'!$D$66),"-",'Model Participation Data'!$D$66)</f>
        <v>-</v>
      </c>
      <c r="F1479" s="38" t="str">
        <f>IF(ISBLANK('Model Participation Data'!$E$66),"-",'Model Participation Data'!$E$66)</f>
        <v>-</v>
      </c>
      <c r="G1479" s="151" t="str">
        <f>IF(ISBLANK('Model Participation Data'!$F$66),"-",'Model Participation Data'!$F$66)</f>
        <v>-</v>
      </c>
      <c r="H1479" s="253">
        <v>4</v>
      </c>
      <c r="I1479" s="253">
        <v>4</v>
      </c>
      <c r="J1479" s="150" t="str">
        <f t="shared" si="69"/>
        <v>44</v>
      </c>
      <c r="K1479" s="38" t="str">
        <f>IF(ISBLANK('Model Participation Data'!$L$66),"-",'Model Participation Data'!$L$66)</f>
        <v>-</v>
      </c>
      <c r="L1479" s="39" t="str">
        <f>IF(ISBLANK('Model Participation Data'!$M$66),"-",'Model Participation Data'!$M$66)</f>
        <v>-</v>
      </c>
      <c r="M1479" s="254">
        <f>IF(ISNA(SUMIFS(INDEX('Model Participation Data'!$N$8:$DX$57,0,MATCH(CONCATENATE($J1479,M$6),'Model Participation Data'!$N$6:$DX$6,0)),'Model Participation Data'!$B$8:$B$57,$C1479,'Model Participation Data'!$C$8:$C$57,$D1479)),"-",SUMIFS(INDEX('Model Participation Data'!$N$8:$DX$57,0,MATCH(CONCATENATE($J1479,M$6),'Model Participation Data'!$N$6:$DX$6,0)),'Model Participation Data'!$B$8:$B$57,$C1479,'Model Participation Data'!$C$8:$C$57,$D1479))</f>
        <v>0</v>
      </c>
      <c r="N1479" s="254">
        <f>IF(ISNA(SUMIFS(INDEX('Model Participation Data'!$N$8:$DX$57,0,MATCH(CONCATENATE($J1479,N$6),'Model Participation Data'!$N$6:$DX$6,0)),'Model Participation Data'!$B$8:$B$57,$C1479,'Model Participation Data'!$C$8:$C$57,$D1479)),"-",SUMIFS(INDEX('Model Participation Data'!$N$8:$DX$57,0,MATCH(CONCATENATE($J1479,N$6),'Model Participation Data'!$N$6:$DX$6,0)),'Model Participation Data'!$B$8:$B$57,$C1479,'Model Participation Data'!$C$8:$C$57,$D1479))</f>
        <v>0</v>
      </c>
      <c r="O1479" s="154">
        <f>IF(ISNA(SUMIFS(INDEX('Model Participation Data'!$N$8:$DX$57,0,MATCH(CONCATENATE($J1479,O$6),'Model Participation Data'!$N$6:$DX$6,0)),'Model Participation Data'!$B$8:$B$57,$C1479,'Model Participation Data'!$C$8:$C$57,$D1479)),"-",SUMIFS(INDEX('Model Participation Data'!$N$8:$DX$57,0,MATCH(CONCATENATE($J1479,O$6),'Model Participation Data'!$N$6:$DX$6,0)),'Model Participation Data'!$B$8:$B$57,$C1479,'Model Participation Data'!$C$8:$C$57,$D1479))</f>
        <v>0</v>
      </c>
    </row>
    <row r="1480" spans="2:15" x14ac:dyDescent="0.35">
      <c r="B1480" s="37" t="s">
        <v>80</v>
      </c>
      <c r="C1480" s="38" t="str">
        <f>IF(ISBLANK('Model Participation Data'!$B$66),"-",'Model Participation Data'!$B$66)</f>
        <v>-</v>
      </c>
      <c r="D1480" s="38" t="str">
        <f>IF(ISBLANK('Model Participation Data'!$C$66),"-",'Model Participation Data'!$C$66)</f>
        <v>-</v>
      </c>
      <c r="E1480" s="38" t="str">
        <f>IF(ISBLANK('Model Participation Data'!$D$66),"-",'Model Participation Data'!$D$66)</f>
        <v>-</v>
      </c>
      <c r="F1480" s="38" t="str">
        <f>IF(ISBLANK('Model Participation Data'!$E$66),"-",'Model Participation Data'!$E$66)</f>
        <v>-</v>
      </c>
      <c r="G1480" s="151" t="str">
        <f>IF(ISBLANK('Model Participation Data'!$F$66),"-",'Model Participation Data'!$F$66)</f>
        <v>-</v>
      </c>
      <c r="H1480" s="253">
        <v>4</v>
      </c>
      <c r="I1480" s="253">
        <v>5</v>
      </c>
      <c r="J1480" s="150" t="str">
        <f t="shared" si="69"/>
        <v>45</v>
      </c>
      <c r="K1480" s="38" t="str">
        <f>IF(ISBLANK('Model Participation Data'!$L$66),"-",'Model Participation Data'!$L$66)</f>
        <v>-</v>
      </c>
      <c r="L1480" s="39" t="str">
        <f>IF(ISBLANK('Model Participation Data'!$M$66),"-",'Model Participation Data'!$M$66)</f>
        <v>-</v>
      </c>
      <c r="M1480" s="254">
        <f>IF(ISNA(SUMIFS(INDEX('Model Participation Data'!$N$8:$DX$57,0,MATCH(CONCATENATE($J1480,M$6),'Model Participation Data'!$N$6:$DX$6,0)),'Model Participation Data'!$B$8:$B$57,$C1480,'Model Participation Data'!$C$8:$C$57,$D1480)),"-",SUMIFS(INDEX('Model Participation Data'!$N$8:$DX$57,0,MATCH(CONCATENATE($J1480,M$6),'Model Participation Data'!$N$6:$DX$6,0)),'Model Participation Data'!$B$8:$B$57,$C1480,'Model Participation Data'!$C$8:$C$57,$D1480))</f>
        <v>0</v>
      </c>
      <c r="N1480" s="254">
        <f>IF(ISNA(SUMIFS(INDEX('Model Participation Data'!$N$8:$DX$57,0,MATCH(CONCATENATE($J1480,N$6),'Model Participation Data'!$N$6:$DX$6,0)),'Model Participation Data'!$B$8:$B$57,$C1480,'Model Participation Data'!$C$8:$C$57,$D1480)),"-",SUMIFS(INDEX('Model Participation Data'!$N$8:$DX$57,0,MATCH(CONCATENATE($J1480,N$6),'Model Participation Data'!$N$6:$DX$6,0)),'Model Participation Data'!$B$8:$B$57,$C1480,'Model Participation Data'!$C$8:$C$57,$D1480))</f>
        <v>0</v>
      </c>
      <c r="O1480" s="154">
        <f>IF(ISNA(SUMIFS(INDEX('Model Participation Data'!$N$8:$DX$57,0,MATCH(CONCATENATE($J1480,O$6),'Model Participation Data'!$N$6:$DX$6,0)),'Model Participation Data'!$B$8:$B$57,$C1480,'Model Participation Data'!$C$8:$C$57,$D1480)),"-",SUMIFS(INDEX('Model Participation Data'!$N$8:$DX$57,0,MATCH(CONCATENATE($J1480,O$6),'Model Participation Data'!$N$6:$DX$6,0)),'Model Participation Data'!$B$8:$B$57,$C1480,'Model Participation Data'!$C$8:$C$57,$D1480))</f>
        <v>0</v>
      </c>
    </row>
    <row r="1481" spans="2:15" x14ac:dyDescent="0.35">
      <c r="B1481" s="37" t="s">
        <v>80</v>
      </c>
      <c r="C1481" s="38" t="str">
        <f>IF(ISBLANK('Model Participation Data'!$B$66),"-",'Model Participation Data'!$B$66)</f>
        <v>-</v>
      </c>
      <c r="D1481" s="38" t="str">
        <f>IF(ISBLANK('Model Participation Data'!$C$66),"-",'Model Participation Data'!$C$66)</f>
        <v>-</v>
      </c>
      <c r="E1481" s="38" t="str">
        <f>IF(ISBLANK('Model Participation Data'!$D$66),"-",'Model Participation Data'!$D$66)</f>
        <v>-</v>
      </c>
      <c r="F1481" s="38" t="str">
        <f>IF(ISBLANK('Model Participation Data'!$E$66),"-",'Model Participation Data'!$E$66)</f>
        <v>-</v>
      </c>
      <c r="G1481" s="151" t="str">
        <f>IF(ISBLANK('Model Participation Data'!$F$66),"-",'Model Participation Data'!$F$66)</f>
        <v>-</v>
      </c>
      <c r="H1481" s="253">
        <v>4</v>
      </c>
      <c r="I1481" s="253" t="s">
        <v>65</v>
      </c>
      <c r="J1481" s="150" t="str">
        <f t="shared" si="69"/>
        <v>4Goal</v>
      </c>
      <c r="K1481" s="38" t="str">
        <f>IF(ISBLANK('Model Participation Data'!$L$66),"-",'Model Participation Data'!$L$66)</f>
        <v>-</v>
      </c>
      <c r="L1481" s="39" t="str">
        <f>IF(ISBLANK('Model Participation Data'!$M$66),"-",'Model Participation Data'!$M$66)</f>
        <v>-</v>
      </c>
      <c r="M1481" s="254" t="str">
        <f>IF(ISNA(SUMIFS(INDEX('Model Participation Data'!$N$8:$DX$57,0,MATCH(CONCATENATE($J1481,M$6),'Model Participation Data'!$N$6:$DX$6,0)),'Model Participation Data'!$B$8:$B$57,$C1481,'Model Participation Data'!$C$8:$C$57,$D1481)),"-",SUMIFS(INDEX('Model Participation Data'!$N$8:$DX$57,0,MATCH(CONCATENATE($J1481,M$6),'Model Participation Data'!$N$6:$DX$6,0)),'Model Participation Data'!$B$8:$B$57,$C1481,'Model Participation Data'!$C$8:$C$57,$D1481))</f>
        <v>-</v>
      </c>
      <c r="N1481" s="254" t="str">
        <f>IF(ISNA(SUMIFS(INDEX('Model Participation Data'!$N$8:$DX$57,0,MATCH(CONCATENATE($J1481,N$6),'Model Participation Data'!$N$6:$DX$6,0)),'Model Participation Data'!$B$8:$B$57,$C1481,'Model Participation Data'!$C$8:$C$57,$D1481)),"-",SUMIFS(INDEX('Model Participation Data'!$N$8:$DX$57,0,MATCH(CONCATENATE($J1481,N$6),'Model Participation Data'!$N$6:$DX$6,0)),'Model Participation Data'!$B$8:$B$57,$C1481,'Model Participation Data'!$C$8:$C$57,$D1481))</f>
        <v>-</v>
      </c>
      <c r="O1481" s="154">
        <f>IF(ISNA(SUMIFS(INDEX('Model Participation Data'!$N$8:$DX$57,0,MATCH(CONCATENATE($J1481,O$6),'Model Participation Data'!$N$6:$DX$6,0)),'Model Participation Data'!$B$8:$B$57,$C1481,'Model Participation Data'!$C$8:$C$57,$D1481)),"-",SUMIFS(INDEX('Model Participation Data'!$N$8:$DX$57,0,MATCH(CONCATENATE($J1481,O$6),'Model Participation Data'!$N$6:$DX$6,0)),'Model Participation Data'!$B$8:$B$57,$C1481,'Model Participation Data'!$C$8:$C$57,$D1481))</f>
        <v>0</v>
      </c>
    </row>
    <row r="1482" spans="2:15" x14ac:dyDescent="0.35">
      <c r="B1482" s="37" t="s">
        <v>80</v>
      </c>
      <c r="C1482" s="38" t="str">
        <f>IF(ISBLANK('Model Participation Data'!$B$67),"-",'Model Participation Data'!$B$67)</f>
        <v>-</v>
      </c>
      <c r="D1482" s="38" t="str">
        <f>IF(ISBLANK('Model Participation Data'!$C$67),"-",'Model Participation Data'!$C$67)</f>
        <v>-</v>
      </c>
      <c r="E1482" s="38" t="str">
        <f>IF(ISBLANK('Model Participation Data'!$D$67),"-",'Model Participation Data'!$D$67)</f>
        <v>-</v>
      </c>
      <c r="F1482" s="38" t="str">
        <f>IF(ISBLANK('Model Participation Data'!$E$67),"-",'Model Participation Data'!$E$67)</f>
        <v>-</v>
      </c>
      <c r="G1482" s="151" t="str">
        <f>IF(ISBLANK('Model Participation Data'!$F$67),"-",'Model Participation Data'!$F$67)</f>
        <v>-</v>
      </c>
      <c r="H1482" s="253" t="s">
        <v>64</v>
      </c>
      <c r="I1482" s="253" t="s">
        <v>64</v>
      </c>
      <c r="J1482" s="150" t="str">
        <f t="shared" si="69"/>
        <v>BaselineBaseline</v>
      </c>
      <c r="K1482" s="38" t="str">
        <f>IF(ISBLANK('Model Participation Data'!$L$67),"-",'Model Participation Data'!$L$67)</f>
        <v>-</v>
      </c>
      <c r="L1482" s="39" t="str">
        <f>IF(ISBLANK('Model Participation Data'!$M$67),"-",'Model Participation Data'!$M$67)</f>
        <v>-</v>
      </c>
      <c r="M1482" s="254">
        <f>IF(ISNA(SUMIFS(INDEX('Model Participation Data'!$N$8:$DX$57,0,MATCH(CONCATENATE($J1482,M$6),'Model Participation Data'!$N$6:$DX$6,0)),'Model Participation Data'!$B$8:$B$57,$C1482,'Model Participation Data'!$C$8:$C$57,$D1482)),"-",SUMIFS(INDEX('Model Participation Data'!$N$8:$DX$57,0,MATCH(CONCATENATE($J1482,M$6),'Model Participation Data'!$N$6:$DX$6,0)),'Model Participation Data'!$B$8:$B$57,$C1482,'Model Participation Data'!$C$8:$C$57,$D1482))</f>
        <v>0</v>
      </c>
      <c r="N1482" s="254">
        <f>IF(ISNA(SUMIFS(INDEX('Model Participation Data'!$N$8:$DX$57,0,MATCH(CONCATENATE($J1482,N$6),'Model Participation Data'!$N$6:$DX$6,0)),'Model Participation Data'!$B$8:$B$57,$C1482,'Model Participation Data'!$C$8:$C$57,$D1482)),"-",SUMIFS(INDEX('Model Participation Data'!$N$8:$DX$57,0,MATCH(CONCATENATE($J1482,N$6),'Model Participation Data'!$N$6:$DX$6,0)),'Model Participation Data'!$B$8:$B$57,$C1482,'Model Participation Data'!$C$8:$C$57,$D1482))</f>
        <v>0</v>
      </c>
      <c r="O1482" s="154">
        <f>IF(ISNA(SUMIFS(INDEX('Model Participation Data'!$N$8:$DX$57,0,MATCH(CONCATENATE($J1482,O$6),'Model Participation Data'!$N$6:$DX$6,0)),'Model Participation Data'!$B$8:$B$57,$C1482,'Model Participation Data'!$C$8:$C$57,$D1482)),"-",SUMIFS(INDEX('Model Participation Data'!$N$8:$DX$57,0,MATCH(CONCATENATE($J1482,O$6),'Model Participation Data'!$N$6:$DX$6,0)),'Model Participation Data'!$B$8:$B$57,$C1482,'Model Participation Data'!$C$8:$C$57,$D1482))</f>
        <v>0</v>
      </c>
    </row>
    <row r="1483" spans="2:15" x14ac:dyDescent="0.35">
      <c r="B1483" s="37" t="s">
        <v>80</v>
      </c>
      <c r="C1483" s="38" t="str">
        <f>IF(ISBLANK('Model Participation Data'!$B$67),"-",'Model Participation Data'!$B$67)</f>
        <v>-</v>
      </c>
      <c r="D1483" s="38" t="str">
        <f>IF(ISBLANK('Model Participation Data'!$C$67),"-",'Model Participation Data'!$C$67)</f>
        <v>-</v>
      </c>
      <c r="E1483" s="38" t="str">
        <f>IF(ISBLANK('Model Participation Data'!$D$67),"-",'Model Participation Data'!$D$67)</f>
        <v>-</v>
      </c>
      <c r="F1483" s="38" t="str">
        <f>IF(ISBLANK('Model Participation Data'!$E$67),"-",'Model Participation Data'!$E$67)</f>
        <v>-</v>
      </c>
      <c r="G1483" s="151" t="str">
        <f>IF(ISBLANK('Model Participation Data'!$F$67),"-",'Model Participation Data'!$F$67)</f>
        <v>-</v>
      </c>
      <c r="H1483" s="253">
        <v>1</v>
      </c>
      <c r="I1483" s="253">
        <v>1</v>
      </c>
      <c r="J1483" s="150" t="str">
        <f t="shared" si="69"/>
        <v>11</v>
      </c>
      <c r="K1483" s="38" t="str">
        <f>IF(ISBLANK('Model Participation Data'!$L$67),"-",'Model Participation Data'!$L$67)</f>
        <v>-</v>
      </c>
      <c r="L1483" s="39" t="str">
        <f>IF(ISBLANK('Model Participation Data'!$M$67),"-",'Model Participation Data'!$M$67)</f>
        <v>-</v>
      </c>
      <c r="M1483" s="254">
        <f>IF(ISNA(SUMIFS(INDEX('Model Participation Data'!$N$8:$DX$57,0,MATCH(CONCATENATE($J1483,M$6),'Model Participation Data'!$N$6:$DX$6,0)),'Model Participation Data'!$B$8:$B$57,$C1483,'Model Participation Data'!$C$8:$C$57,$D1483)),"-",SUMIFS(INDEX('Model Participation Data'!$N$8:$DX$57,0,MATCH(CONCATENATE($J1483,M$6),'Model Participation Data'!$N$6:$DX$6,0)),'Model Participation Data'!$B$8:$B$57,$C1483,'Model Participation Data'!$C$8:$C$57,$D1483))</f>
        <v>0</v>
      </c>
      <c r="N1483" s="254">
        <f>IF(ISNA(SUMIFS(INDEX('Model Participation Data'!$N$8:$DX$57,0,MATCH(CONCATENATE($J1483,N$6),'Model Participation Data'!$N$6:$DX$6,0)),'Model Participation Data'!$B$8:$B$57,$C1483,'Model Participation Data'!$C$8:$C$57,$D1483)),"-",SUMIFS(INDEX('Model Participation Data'!$N$8:$DX$57,0,MATCH(CONCATENATE($J1483,N$6),'Model Participation Data'!$N$6:$DX$6,0)),'Model Participation Data'!$B$8:$B$57,$C1483,'Model Participation Data'!$C$8:$C$57,$D1483))</f>
        <v>0</v>
      </c>
      <c r="O1483" s="154">
        <f>IF(ISNA(SUMIFS(INDEX('Model Participation Data'!$N$8:$DX$57,0,MATCH(CONCATENATE($J1483,O$6),'Model Participation Data'!$N$6:$DX$6,0)),'Model Participation Data'!$B$8:$B$57,$C1483,'Model Participation Data'!$C$8:$C$57,$D1483)),"-",SUMIFS(INDEX('Model Participation Data'!$N$8:$DX$57,0,MATCH(CONCATENATE($J1483,O$6),'Model Participation Data'!$N$6:$DX$6,0)),'Model Participation Data'!$B$8:$B$57,$C1483,'Model Participation Data'!$C$8:$C$57,$D1483))</f>
        <v>0</v>
      </c>
    </row>
    <row r="1484" spans="2:15" x14ac:dyDescent="0.35">
      <c r="B1484" s="37" t="s">
        <v>80</v>
      </c>
      <c r="C1484" s="38" t="str">
        <f>IF(ISBLANK('Model Participation Data'!$B$67),"-",'Model Participation Data'!$B$67)</f>
        <v>-</v>
      </c>
      <c r="D1484" s="38" t="str">
        <f>IF(ISBLANK('Model Participation Data'!$C$67),"-",'Model Participation Data'!$C$67)</f>
        <v>-</v>
      </c>
      <c r="E1484" s="38" t="str">
        <f>IF(ISBLANK('Model Participation Data'!$D$67),"-",'Model Participation Data'!$D$67)</f>
        <v>-</v>
      </c>
      <c r="F1484" s="38" t="str">
        <f>IF(ISBLANK('Model Participation Data'!$E$67),"-",'Model Participation Data'!$E$67)</f>
        <v>-</v>
      </c>
      <c r="G1484" s="151" t="str">
        <f>IF(ISBLANK('Model Participation Data'!$F$67),"-",'Model Participation Data'!$F$67)</f>
        <v>-</v>
      </c>
      <c r="H1484" s="253">
        <v>1</v>
      </c>
      <c r="I1484" s="253">
        <v>2</v>
      </c>
      <c r="J1484" s="150" t="str">
        <f t="shared" si="69"/>
        <v>12</v>
      </c>
      <c r="K1484" s="38" t="str">
        <f>IF(ISBLANK('Model Participation Data'!$L$67),"-",'Model Participation Data'!$L$67)</f>
        <v>-</v>
      </c>
      <c r="L1484" s="39" t="str">
        <f>IF(ISBLANK('Model Participation Data'!$M$67),"-",'Model Participation Data'!$M$67)</f>
        <v>-</v>
      </c>
      <c r="M1484" s="254">
        <f>IF(ISNA(SUMIFS(INDEX('Model Participation Data'!$N$8:$DX$57,0,MATCH(CONCATENATE($J1484,M$6),'Model Participation Data'!$N$6:$DX$6,0)),'Model Participation Data'!$B$8:$B$57,$C1484,'Model Participation Data'!$C$8:$C$57,$D1484)),"-",SUMIFS(INDEX('Model Participation Data'!$N$8:$DX$57,0,MATCH(CONCATENATE($J1484,M$6),'Model Participation Data'!$N$6:$DX$6,0)),'Model Participation Data'!$B$8:$B$57,$C1484,'Model Participation Data'!$C$8:$C$57,$D1484))</f>
        <v>0</v>
      </c>
      <c r="N1484" s="254">
        <f>IF(ISNA(SUMIFS(INDEX('Model Participation Data'!$N$8:$DX$57,0,MATCH(CONCATENATE($J1484,N$6),'Model Participation Data'!$N$6:$DX$6,0)),'Model Participation Data'!$B$8:$B$57,$C1484,'Model Participation Data'!$C$8:$C$57,$D1484)),"-",SUMIFS(INDEX('Model Participation Data'!$N$8:$DX$57,0,MATCH(CONCATENATE($J1484,N$6),'Model Participation Data'!$N$6:$DX$6,0)),'Model Participation Data'!$B$8:$B$57,$C1484,'Model Participation Data'!$C$8:$C$57,$D1484))</f>
        <v>0</v>
      </c>
      <c r="O1484" s="154">
        <f>IF(ISNA(SUMIFS(INDEX('Model Participation Data'!$N$8:$DX$57,0,MATCH(CONCATENATE($J1484,O$6),'Model Participation Data'!$N$6:$DX$6,0)),'Model Participation Data'!$B$8:$B$57,$C1484,'Model Participation Data'!$C$8:$C$57,$D1484)),"-",SUMIFS(INDEX('Model Participation Data'!$N$8:$DX$57,0,MATCH(CONCATENATE($J1484,O$6),'Model Participation Data'!$N$6:$DX$6,0)),'Model Participation Data'!$B$8:$B$57,$C1484,'Model Participation Data'!$C$8:$C$57,$D1484))</f>
        <v>0</v>
      </c>
    </row>
    <row r="1485" spans="2:15" x14ac:dyDescent="0.35">
      <c r="B1485" s="37" t="s">
        <v>80</v>
      </c>
      <c r="C1485" s="38" t="str">
        <f>IF(ISBLANK('Model Participation Data'!$B$67),"-",'Model Participation Data'!$B$67)</f>
        <v>-</v>
      </c>
      <c r="D1485" s="38" t="str">
        <f>IF(ISBLANK('Model Participation Data'!$C$67),"-",'Model Participation Data'!$C$67)</f>
        <v>-</v>
      </c>
      <c r="E1485" s="38" t="str">
        <f>IF(ISBLANK('Model Participation Data'!$D$67),"-",'Model Participation Data'!$D$67)</f>
        <v>-</v>
      </c>
      <c r="F1485" s="38" t="str">
        <f>IF(ISBLANK('Model Participation Data'!$E$67),"-",'Model Participation Data'!$E$67)</f>
        <v>-</v>
      </c>
      <c r="G1485" s="151" t="str">
        <f>IF(ISBLANK('Model Participation Data'!$F$67),"-",'Model Participation Data'!$F$67)</f>
        <v>-</v>
      </c>
      <c r="H1485" s="253">
        <v>1</v>
      </c>
      <c r="I1485" s="253">
        <v>3</v>
      </c>
      <c r="J1485" s="150" t="str">
        <f t="shared" si="69"/>
        <v>13</v>
      </c>
      <c r="K1485" s="38" t="str">
        <f>IF(ISBLANK('Model Participation Data'!$L$67),"-",'Model Participation Data'!$L$67)</f>
        <v>-</v>
      </c>
      <c r="L1485" s="39" t="str">
        <f>IF(ISBLANK('Model Participation Data'!$M$67),"-",'Model Participation Data'!$M$67)</f>
        <v>-</v>
      </c>
      <c r="M1485" s="254">
        <f>IF(ISNA(SUMIFS(INDEX('Model Participation Data'!$N$8:$DX$57,0,MATCH(CONCATENATE($J1485,M$6),'Model Participation Data'!$N$6:$DX$6,0)),'Model Participation Data'!$B$8:$B$57,$C1485,'Model Participation Data'!$C$8:$C$57,$D1485)),"-",SUMIFS(INDEX('Model Participation Data'!$N$8:$DX$57,0,MATCH(CONCATENATE($J1485,M$6),'Model Participation Data'!$N$6:$DX$6,0)),'Model Participation Data'!$B$8:$B$57,$C1485,'Model Participation Data'!$C$8:$C$57,$D1485))</f>
        <v>0</v>
      </c>
      <c r="N1485" s="254">
        <f>IF(ISNA(SUMIFS(INDEX('Model Participation Data'!$N$8:$DX$57,0,MATCH(CONCATENATE($J1485,N$6),'Model Participation Data'!$N$6:$DX$6,0)),'Model Participation Data'!$B$8:$B$57,$C1485,'Model Participation Data'!$C$8:$C$57,$D1485)),"-",SUMIFS(INDEX('Model Participation Data'!$N$8:$DX$57,0,MATCH(CONCATENATE($J1485,N$6),'Model Participation Data'!$N$6:$DX$6,0)),'Model Participation Data'!$B$8:$B$57,$C1485,'Model Participation Data'!$C$8:$C$57,$D1485))</f>
        <v>0</v>
      </c>
      <c r="O1485" s="154">
        <f>IF(ISNA(SUMIFS(INDEX('Model Participation Data'!$N$8:$DX$57,0,MATCH(CONCATENATE($J1485,O$6),'Model Participation Data'!$N$6:$DX$6,0)),'Model Participation Data'!$B$8:$B$57,$C1485,'Model Participation Data'!$C$8:$C$57,$D1485)),"-",SUMIFS(INDEX('Model Participation Data'!$N$8:$DX$57,0,MATCH(CONCATENATE($J1485,O$6),'Model Participation Data'!$N$6:$DX$6,0)),'Model Participation Data'!$B$8:$B$57,$C1485,'Model Participation Data'!$C$8:$C$57,$D1485))</f>
        <v>0</v>
      </c>
    </row>
    <row r="1486" spans="2:15" x14ac:dyDescent="0.35">
      <c r="B1486" s="37" t="s">
        <v>80</v>
      </c>
      <c r="C1486" s="38" t="str">
        <f>IF(ISBLANK('Model Participation Data'!$B$67),"-",'Model Participation Data'!$B$67)</f>
        <v>-</v>
      </c>
      <c r="D1486" s="38" t="str">
        <f>IF(ISBLANK('Model Participation Data'!$C$67),"-",'Model Participation Data'!$C$67)</f>
        <v>-</v>
      </c>
      <c r="E1486" s="38" t="str">
        <f>IF(ISBLANK('Model Participation Data'!$D$67),"-",'Model Participation Data'!$D$67)</f>
        <v>-</v>
      </c>
      <c r="F1486" s="38" t="str">
        <f>IF(ISBLANK('Model Participation Data'!$E$67),"-",'Model Participation Data'!$E$67)</f>
        <v>-</v>
      </c>
      <c r="G1486" s="151" t="str">
        <f>IF(ISBLANK('Model Participation Data'!$F$67),"-",'Model Participation Data'!$F$67)</f>
        <v>-</v>
      </c>
      <c r="H1486" s="253">
        <v>1</v>
      </c>
      <c r="I1486" s="253">
        <v>4</v>
      </c>
      <c r="J1486" s="150" t="str">
        <f t="shared" si="69"/>
        <v>14</v>
      </c>
      <c r="K1486" s="38" t="str">
        <f>IF(ISBLANK('Model Participation Data'!$L$67),"-",'Model Participation Data'!$L$67)</f>
        <v>-</v>
      </c>
      <c r="L1486" s="39" t="str">
        <f>IF(ISBLANK('Model Participation Data'!$M$67),"-",'Model Participation Data'!$M$67)</f>
        <v>-</v>
      </c>
      <c r="M1486" s="254">
        <f>IF(ISNA(SUMIFS(INDEX('Model Participation Data'!$N$8:$DX$57,0,MATCH(CONCATENATE($J1486,M$6),'Model Participation Data'!$N$6:$DX$6,0)),'Model Participation Data'!$B$8:$B$57,$C1486,'Model Participation Data'!$C$8:$C$57,$D1486)),"-",SUMIFS(INDEX('Model Participation Data'!$N$8:$DX$57,0,MATCH(CONCATENATE($J1486,M$6),'Model Participation Data'!$N$6:$DX$6,0)),'Model Participation Data'!$B$8:$B$57,$C1486,'Model Participation Data'!$C$8:$C$57,$D1486))</f>
        <v>0</v>
      </c>
      <c r="N1486" s="254">
        <f>IF(ISNA(SUMIFS(INDEX('Model Participation Data'!$N$8:$DX$57,0,MATCH(CONCATENATE($J1486,N$6),'Model Participation Data'!$N$6:$DX$6,0)),'Model Participation Data'!$B$8:$B$57,$C1486,'Model Participation Data'!$C$8:$C$57,$D1486)),"-",SUMIFS(INDEX('Model Participation Data'!$N$8:$DX$57,0,MATCH(CONCATENATE($J1486,N$6),'Model Participation Data'!$N$6:$DX$6,0)),'Model Participation Data'!$B$8:$B$57,$C1486,'Model Participation Data'!$C$8:$C$57,$D1486))</f>
        <v>0</v>
      </c>
      <c r="O1486" s="154">
        <f>IF(ISNA(SUMIFS(INDEX('Model Participation Data'!$N$8:$DX$57,0,MATCH(CONCATENATE($J1486,O$6),'Model Participation Data'!$N$6:$DX$6,0)),'Model Participation Data'!$B$8:$B$57,$C1486,'Model Participation Data'!$C$8:$C$57,$D1486)),"-",SUMIFS(INDEX('Model Participation Data'!$N$8:$DX$57,0,MATCH(CONCATENATE($J1486,O$6),'Model Participation Data'!$N$6:$DX$6,0)),'Model Participation Data'!$B$8:$B$57,$C1486,'Model Participation Data'!$C$8:$C$57,$D1486))</f>
        <v>0</v>
      </c>
    </row>
    <row r="1487" spans="2:15" x14ac:dyDescent="0.35">
      <c r="B1487" s="37" t="s">
        <v>80</v>
      </c>
      <c r="C1487" s="38" t="str">
        <f>IF(ISBLANK('Model Participation Data'!$B$67),"-",'Model Participation Data'!$B$67)</f>
        <v>-</v>
      </c>
      <c r="D1487" s="38" t="str">
        <f>IF(ISBLANK('Model Participation Data'!$C$67),"-",'Model Participation Data'!$C$67)</f>
        <v>-</v>
      </c>
      <c r="E1487" s="38" t="str">
        <f>IF(ISBLANK('Model Participation Data'!$D$67),"-",'Model Participation Data'!$D$67)</f>
        <v>-</v>
      </c>
      <c r="F1487" s="38" t="str">
        <f>IF(ISBLANK('Model Participation Data'!$E$67),"-",'Model Participation Data'!$E$67)</f>
        <v>-</v>
      </c>
      <c r="G1487" s="151" t="str">
        <f>IF(ISBLANK('Model Participation Data'!$F$67),"-",'Model Participation Data'!$F$67)</f>
        <v>-</v>
      </c>
      <c r="H1487" s="253">
        <v>1</v>
      </c>
      <c r="I1487" s="253">
        <v>5</v>
      </c>
      <c r="J1487" s="150" t="str">
        <f t="shared" si="69"/>
        <v>15</v>
      </c>
      <c r="K1487" s="38" t="str">
        <f>IF(ISBLANK('Model Participation Data'!$L$67),"-",'Model Participation Data'!$L$67)</f>
        <v>-</v>
      </c>
      <c r="L1487" s="39" t="str">
        <f>IF(ISBLANK('Model Participation Data'!$M$67),"-",'Model Participation Data'!$M$67)</f>
        <v>-</v>
      </c>
      <c r="M1487" s="254">
        <f>IF(ISNA(SUMIFS(INDEX('Model Participation Data'!$N$8:$DX$57,0,MATCH(CONCATENATE($J1487,M$6),'Model Participation Data'!$N$6:$DX$6,0)),'Model Participation Data'!$B$8:$B$57,$C1487,'Model Participation Data'!$C$8:$C$57,$D1487)),"-",SUMIFS(INDEX('Model Participation Data'!$N$8:$DX$57,0,MATCH(CONCATENATE($J1487,M$6),'Model Participation Data'!$N$6:$DX$6,0)),'Model Participation Data'!$B$8:$B$57,$C1487,'Model Participation Data'!$C$8:$C$57,$D1487))</f>
        <v>0</v>
      </c>
      <c r="N1487" s="254">
        <f>IF(ISNA(SUMIFS(INDEX('Model Participation Data'!$N$8:$DX$57,0,MATCH(CONCATENATE($J1487,N$6),'Model Participation Data'!$N$6:$DX$6,0)),'Model Participation Data'!$B$8:$B$57,$C1487,'Model Participation Data'!$C$8:$C$57,$D1487)),"-",SUMIFS(INDEX('Model Participation Data'!$N$8:$DX$57,0,MATCH(CONCATENATE($J1487,N$6),'Model Participation Data'!$N$6:$DX$6,0)),'Model Participation Data'!$B$8:$B$57,$C1487,'Model Participation Data'!$C$8:$C$57,$D1487))</f>
        <v>0</v>
      </c>
      <c r="O1487" s="154">
        <f>IF(ISNA(SUMIFS(INDEX('Model Participation Data'!$N$8:$DX$57,0,MATCH(CONCATENATE($J1487,O$6),'Model Participation Data'!$N$6:$DX$6,0)),'Model Participation Data'!$B$8:$B$57,$C1487,'Model Participation Data'!$C$8:$C$57,$D1487)),"-",SUMIFS(INDEX('Model Participation Data'!$N$8:$DX$57,0,MATCH(CONCATENATE($J1487,O$6),'Model Participation Data'!$N$6:$DX$6,0)),'Model Participation Data'!$B$8:$B$57,$C1487,'Model Participation Data'!$C$8:$C$57,$D1487))</f>
        <v>0</v>
      </c>
    </row>
    <row r="1488" spans="2:15" x14ac:dyDescent="0.35">
      <c r="B1488" s="37" t="s">
        <v>80</v>
      </c>
      <c r="C1488" s="38" t="str">
        <f>IF(ISBLANK('Model Participation Data'!$B$67),"-",'Model Participation Data'!$B$67)</f>
        <v>-</v>
      </c>
      <c r="D1488" s="38" t="str">
        <f>IF(ISBLANK('Model Participation Data'!$C$67),"-",'Model Participation Data'!$C$67)</f>
        <v>-</v>
      </c>
      <c r="E1488" s="38" t="str">
        <f>IF(ISBLANK('Model Participation Data'!$D$67),"-",'Model Participation Data'!$D$67)</f>
        <v>-</v>
      </c>
      <c r="F1488" s="38" t="str">
        <f>IF(ISBLANK('Model Participation Data'!$E$67),"-",'Model Participation Data'!$E$67)</f>
        <v>-</v>
      </c>
      <c r="G1488" s="151" t="str">
        <f>IF(ISBLANK('Model Participation Data'!$F$67),"-",'Model Participation Data'!$F$67)</f>
        <v>-</v>
      </c>
      <c r="H1488" s="253">
        <v>1</v>
      </c>
      <c r="I1488" s="253" t="s">
        <v>65</v>
      </c>
      <c r="J1488" s="150" t="str">
        <f t="shared" si="69"/>
        <v>1Goal</v>
      </c>
      <c r="K1488" s="38" t="str">
        <f>IF(ISBLANK('Model Participation Data'!$L$67),"-",'Model Participation Data'!$L$67)</f>
        <v>-</v>
      </c>
      <c r="L1488" s="39" t="str">
        <f>IF(ISBLANK('Model Participation Data'!$M$67),"-",'Model Participation Data'!$M$67)</f>
        <v>-</v>
      </c>
      <c r="M1488" s="254" t="str">
        <f>IF(ISNA(SUMIFS(INDEX('Model Participation Data'!$N$8:$DX$57,0,MATCH(CONCATENATE($J1488,M$6),'Model Participation Data'!$N$6:$DX$6,0)),'Model Participation Data'!$B$8:$B$57,$C1488,'Model Participation Data'!$C$8:$C$57,$D1488)),"-",SUMIFS(INDEX('Model Participation Data'!$N$8:$DX$57,0,MATCH(CONCATENATE($J1488,M$6),'Model Participation Data'!$N$6:$DX$6,0)),'Model Participation Data'!$B$8:$B$57,$C1488,'Model Participation Data'!$C$8:$C$57,$D1488))</f>
        <v>-</v>
      </c>
      <c r="N1488" s="254" t="str">
        <f>IF(ISNA(SUMIFS(INDEX('Model Participation Data'!$N$8:$DX$57,0,MATCH(CONCATENATE($J1488,N$6),'Model Participation Data'!$N$6:$DX$6,0)),'Model Participation Data'!$B$8:$B$57,$C1488,'Model Participation Data'!$C$8:$C$57,$D1488)),"-",SUMIFS(INDEX('Model Participation Data'!$N$8:$DX$57,0,MATCH(CONCATENATE($J1488,N$6),'Model Participation Data'!$N$6:$DX$6,0)),'Model Participation Data'!$B$8:$B$57,$C1488,'Model Participation Data'!$C$8:$C$57,$D1488))</f>
        <v>-</v>
      </c>
      <c r="O1488" s="154">
        <f>IF(ISNA(SUMIFS(INDEX('Model Participation Data'!$N$8:$DX$57,0,MATCH(CONCATENATE($J1488,O$6),'Model Participation Data'!$N$6:$DX$6,0)),'Model Participation Data'!$B$8:$B$57,$C1488,'Model Participation Data'!$C$8:$C$57,$D1488)),"-",SUMIFS(INDEX('Model Participation Data'!$N$8:$DX$57,0,MATCH(CONCATENATE($J1488,O$6),'Model Participation Data'!$N$6:$DX$6,0)),'Model Participation Data'!$B$8:$B$57,$C1488,'Model Participation Data'!$C$8:$C$57,$D1488))</f>
        <v>0</v>
      </c>
    </row>
    <row r="1489" spans="2:15" x14ac:dyDescent="0.35">
      <c r="B1489" s="37" t="s">
        <v>80</v>
      </c>
      <c r="C1489" s="38" t="str">
        <f>IF(ISBLANK('Model Participation Data'!$B$67),"-",'Model Participation Data'!$B$67)</f>
        <v>-</v>
      </c>
      <c r="D1489" s="38" t="str">
        <f>IF(ISBLANK('Model Participation Data'!$C$67),"-",'Model Participation Data'!$C$67)</f>
        <v>-</v>
      </c>
      <c r="E1489" s="38" t="str">
        <f>IF(ISBLANK('Model Participation Data'!$D$67),"-",'Model Participation Data'!$D$67)</f>
        <v>-</v>
      </c>
      <c r="F1489" s="38" t="str">
        <f>IF(ISBLANK('Model Participation Data'!$E$67),"-",'Model Participation Data'!$E$67)</f>
        <v>-</v>
      </c>
      <c r="G1489" s="151" t="str">
        <f>IF(ISBLANK('Model Participation Data'!$F$67),"-",'Model Participation Data'!$F$67)</f>
        <v>-</v>
      </c>
      <c r="H1489" s="253">
        <v>2</v>
      </c>
      <c r="I1489" s="253">
        <v>1</v>
      </c>
      <c r="J1489" s="150" t="str">
        <f t="shared" si="69"/>
        <v>21</v>
      </c>
      <c r="K1489" s="38" t="str">
        <f>IF(ISBLANK('Model Participation Data'!$L$67),"-",'Model Participation Data'!$L$67)</f>
        <v>-</v>
      </c>
      <c r="L1489" s="39" t="str">
        <f>IF(ISBLANK('Model Participation Data'!$M$67),"-",'Model Participation Data'!$M$67)</f>
        <v>-</v>
      </c>
      <c r="M1489" s="254">
        <f>IF(ISNA(SUMIFS(INDEX('Model Participation Data'!$N$8:$DX$57,0,MATCH(CONCATENATE($J1489,M$6),'Model Participation Data'!$N$6:$DX$6,0)),'Model Participation Data'!$B$8:$B$57,$C1489,'Model Participation Data'!$C$8:$C$57,$D1489)),"-",SUMIFS(INDEX('Model Participation Data'!$N$8:$DX$57,0,MATCH(CONCATENATE($J1489,M$6),'Model Participation Data'!$N$6:$DX$6,0)),'Model Participation Data'!$B$8:$B$57,$C1489,'Model Participation Data'!$C$8:$C$57,$D1489))</f>
        <v>0</v>
      </c>
      <c r="N1489" s="254">
        <f>IF(ISNA(SUMIFS(INDEX('Model Participation Data'!$N$8:$DX$57,0,MATCH(CONCATENATE($J1489,N$6),'Model Participation Data'!$N$6:$DX$6,0)),'Model Participation Data'!$B$8:$B$57,$C1489,'Model Participation Data'!$C$8:$C$57,$D1489)),"-",SUMIFS(INDEX('Model Participation Data'!$N$8:$DX$57,0,MATCH(CONCATENATE($J1489,N$6),'Model Participation Data'!$N$6:$DX$6,0)),'Model Participation Data'!$B$8:$B$57,$C1489,'Model Participation Data'!$C$8:$C$57,$D1489))</f>
        <v>0</v>
      </c>
      <c r="O1489" s="154">
        <f>IF(ISNA(SUMIFS(INDEX('Model Participation Data'!$N$8:$DX$57,0,MATCH(CONCATENATE($J1489,O$6),'Model Participation Data'!$N$6:$DX$6,0)),'Model Participation Data'!$B$8:$B$57,$C1489,'Model Participation Data'!$C$8:$C$57,$D1489)),"-",SUMIFS(INDEX('Model Participation Data'!$N$8:$DX$57,0,MATCH(CONCATENATE($J1489,O$6),'Model Participation Data'!$N$6:$DX$6,0)),'Model Participation Data'!$B$8:$B$57,$C1489,'Model Participation Data'!$C$8:$C$57,$D1489))</f>
        <v>0</v>
      </c>
    </row>
    <row r="1490" spans="2:15" x14ac:dyDescent="0.35">
      <c r="B1490" s="37" t="s">
        <v>80</v>
      </c>
      <c r="C1490" s="38" t="str">
        <f>IF(ISBLANK('Model Participation Data'!$B$67),"-",'Model Participation Data'!$B$67)</f>
        <v>-</v>
      </c>
      <c r="D1490" s="38" t="str">
        <f>IF(ISBLANK('Model Participation Data'!$C$67),"-",'Model Participation Data'!$C$67)</f>
        <v>-</v>
      </c>
      <c r="E1490" s="38" t="str">
        <f>IF(ISBLANK('Model Participation Data'!$D$67),"-",'Model Participation Data'!$D$67)</f>
        <v>-</v>
      </c>
      <c r="F1490" s="38" t="str">
        <f>IF(ISBLANK('Model Participation Data'!$E$67),"-",'Model Participation Data'!$E$67)</f>
        <v>-</v>
      </c>
      <c r="G1490" s="151" t="str">
        <f>IF(ISBLANK('Model Participation Data'!$F$67),"-",'Model Participation Data'!$F$67)</f>
        <v>-</v>
      </c>
      <c r="H1490" s="253">
        <v>2</v>
      </c>
      <c r="I1490" s="253">
        <v>2</v>
      </c>
      <c r="J1490" s="150" t="str">
        <f t="shared" si="69"/>
        <v>22</v>
      </c>
      <c r="K1490" s="38" t="str">
        <f>IF(ISBLANK('Model Participation Data'!$L$67),"-",'Model Participation Data'!$L$67)</f>
        <v>-</v>
      </c>
      <c r="L1490" s="39" t="str">
        <f>IF(ISBLANK('Model Participation Data'!$M$67),"-",'Model Participation Data'!$M$67)</f>
        <v>-</v>
      </c>
      <c r="M1490" s="254">
        <f>IF(ISNA(SUMIFS(INDEX('Model Participation Data'!$N$8:$DX$57,0,MATCH(CONCATENATE($J1490,M$6),'Model Participation Data'!$N$6:$DX$6,0)),'Model Participation Data'!$B$8:$B$57,$C1490,'Model Participation Data'!$C$8:$C$57,$D1490)),"-",SUMIFS(INDEX('Model Participation Data'!$N$8:$DX$57,0,MATCH(CONCATENATE($J1490,M$6),'Model Participation Data'!$N$6:$DX$6,0)),'Model Participation Data'!$B$8:$B$57,$C1490,'Model Participation Data'!$C$8:$C$57,$D1490))</f>
        <v>0</v>
      </c>
      <c r="N1490" s="254">
        <f>IF(ISNA(SUMIFS(INDEX('Model Participation Data'!$N$8:$DX$57,0,MATCH(CONCATENATE($J1490,N$6),'Model Participation Data'!$N$6:$DX$6,0)),'Model Participation Data'!$B$8:$B$57,$C1490,'Model Participation Data'!$C$8:$C$57,$D1490)),"-",SUMIFS(INDEX('Model Participation Data'!$N$8:$DX$57,0,MATCH(CONCATENATE($J1490,N$6),'Model Participation Data'!$N$6:$DX$6,0)),'Model Participation Data'!$B$8:$B$57,$C1490,'Model Participation Data'!$C$8:$C$57,$D1490))</f>
        <v>0</v>
      </c>
      <c r="O1490" s="154">
        <f>IF(ISNA(SUMIFS(INDEX('Model Participation Data'!$N$8:$DX$57,0,MATCH(CONCATENATE($J1490,O$6),'Model Participation Data'!$N$6:$DX$6,0)),'Model Participation Data'!$B$8:$B$57,$C1490,'Model Participation Data'!$C$8:$C$57,$D1490)),"-",SUMIFS(INDEX('Model Participation Data'!$N$8:$DX$57,0,MATCH(CONCATENATE($J1490,O$6),'Model Participation Data'!$N$6:$DX$6,0)),'Model Participation Data'!$B$8:$B$57,$C1490,'Model Participation Data'!$C$8:$C$57,$D1490))</f>
        <v>0</v>
      </c>
    </row>
    <row r="1491" spans="2:15" x14ac:dyDescent="0.35">
      <c r="B1491" s="37" t="s">
        <v>80</v>
      </c>
      <c r="C1491" s="38" t="str">
        <f>IF(ISBLANK('Model Participation Data'!$B$67),"-",'Model Participation Data'!$B$67)</f>
        <v>-</v>
      </c>
      <c r="D1491" s="38" t="str">
        <f>IF(ISBLANK('Model Participation Data'!$C$67),"-",'Model Participation Data'!$C$67)</f>
        <v>-</v>
      </c>
      <c r="E1491" s="38" t="str">
        <f>IF(ISBLANK('Model Participation Data'!$D$67),"-",'Model Participation Data'!$D$67)</f>
        <v>-</v>
      </c>
      <c r="F1491" s="38" t="str">
        <f>IF(ISBLANK('Model Participation Data'!$E$67),"-",'Model Participation Data'!$E$67)</f>
        <v>-</v>
      </c>
      <c r="G1491" s="151" t="str">
        <f>IF(ISBLANK('Model Participation Data'!$F$67),"-",'Model Participation Data'!$F$67)</f>
        <v>-</v>
      </c>
      <c r="H1491" s="253">
        <v>2</v>
      </c>
      <c r="I1491" s="253">
        <v>3</v>
      </c>
      <c r="J1491" s="150" t="str">
        <f t="shared" si="69"/>
        <v>23</v>
      </c>
      <c r="K1491" s="38" t="str">
        <f>IF(ISBLANK('Model Participation Data'!$L$67),"-",'Model Participation Data'!$L$67)</f>
        <v>-</v>
      </c>
      <c r="L1491" s="39" t="str">
        <f>IF(ISBLANK('Model Participation Data'!$M$67),"-",'Model Participation Data'!$M$67)</f>
        <v>-</v>
      </c>
      <c r="M1491" s="254">
        <f>IF(ISNA(SUMIFS(INDEX('Model Participation Data'!$N$8:$DX$57,0,MATCH(CONCATENATE($J1491,M$6),'Model Participation Data'!$N$6:$DX$6,0)),'Model Participation Data'!$B$8:$B$57,$C1491,'Model Participation Data'!$C$8:$C$57,$D1491)),"-",SUMIFS(INDEX('Model Participation Data'!$N$8:$DX$57,0,MATCH(CONCATENATE($J1491,M$6),'Model Participation Data'!$N$6:$DX$6,0)),'Model Participation Data'!$B$8:$B$57,$C1491,'Model Participation Data'!$C$8:$C$57,$D1491))</f>
        <v>0</v>
      </c>
      <c r="N1491" s="254">
        <f>IF(ISNA(SUMIFS(INDEX('Model Participation Data'!$N$8:$DX$57,0,MATCH(CONCATENATE($J1491,N$6),'Model Participation Data'!$N$6:$DX$6,0)),'Model Participation Data'!$B$8:$B$57,$C1491,'Model Participation Data'!$C$8:$C$57,$D1491)),"-",SUMIFS(INDEX('Model Participation Data'!$N$8:$DX$57,0,MATCH(CONCATENATE($J1491,N$6),'Model Participation Data'!$N$6:$DX$6,0)),'Model Participation Data'!$B$8:$B$57,$C1491,'Model Participation Data'!$C$8:$C$57,$D1491))</f>
        <v>0</v>
      </c>
      <c r="O1491" s="154">
        <f>IF(ISNA(SUMIFS(INDEX('Model Participation Data'!$N$8:$DX$57,0,MATCH(CONCATENATE($J1491,O$6),'Model Participation Data'!$N$6:$DX$6,0)),'Model Participation Data'!$B$8:$B$57,$C1491,'Model Participation Data'!$C$8:$C$57,$D1491)),"-",SUMIFS(INDEX('Model Participation Data'!$N$8:$DX$57,0,MATCH(CONCATENATE($J1491,O$6),'Model Participation Data'!$N$6:$DX$6,0)),'Model Participation Data'!$B$8:$B$57,$C1491,'Model Participation Data'!$C$8:$C$57,$D1491))</f>
        <v>0</v>
      </c>
    </row>
    <row r="1492" spans="2:15" x14ac:dyDescent="0.35">
      <c r="B1492" s="37" t="s">
        <v>80</v>
      </c>
      <c r="C1492" s="38" t="str">
        <f>IF(ISBLANK('Model Participation Data'!$B$67),"-",'Model Participation Data'!$B$67)</f>
        <v>-</v>
      </c>
      <c r="D1492" s="38" t="str">
        <f>IF(ISBLANK('Model Participation Data'!$C$67),"-",'Model Participation Data'!$C$67)</f>
        <v>-</v>
      </c>
      <c r="E1492" s="38" t="str">
        <f>IF(ISBLANK('Model Participation Data'!$D$67),"-",'Model Participation Data'!$D$67)</f>
        <v>-</v>
      </c>
      <c r="F1492" s="38" t="str">
        <f>IF(ISBLANK('Model Participation Data'!$E$67),"-",'Model Participation Data'!$E$67)</f>
        <v>-</v>
      </c>
      <c r="G1492" s="151" t="str">
        <f>IF(ISBLANK('Model Participation Data'!$F$67),"-",'Model Participation Data'!$F$67)</f>
        <v>-</v>
      </c>
      <c r="H1492" s="253">
        <v>2</v>
      </c>
      <c r="I1492" s="253">
        <v>4</v>
      </c>
      <c r="J1492" s="150" t="str">
        <f t="shared" si="69"/>
        <v>24</v>
      </c>
      <c r="K1492" s="38" t="str">
        <f>IF(ISBLANK('Model Participation Data'!$L$67),"-",'Model Participation Data'!$L$67)</f>
        <v>-</v>
      </c>
      <c r="L1492" s="39" t="str">
        <f>IF(ISBLANK('Model Participation Data'!$M$67),"-",'Model Participation Data'!$M$67)</f>
        <v>-</v>
      </c>
      <c r="M1492" s="254">
        <f>IF(ISNA(SUMIFS(INDEX('Model Participation Data'!$N$8:$DX$57,0,MATCH(CONCATENATE($J1492,M$6),'Model Participation Data'!$N$6:$DX$6,0)),'Model Participation Data'!$B$8:$B$57,$C1492,'Model Participation Data'!$C$8:$C$57,$D1492)),"-",SUMIFS(INDEX('Model Participation Data'!$N$8:$DX$57,0,MATCH(CONCATENATE($J1492,M$6),'Model Participation Data'!$N$6:$DX$6,0)),'Model Participation Data'!$B$8:$B$57,$C1492,'Model Participation Data'!$C$8:$C$57,$D1492))</f>
        <v>0</v>
      </c>
      <c r="N1492" s="254">
        <f>IF(ISNA(SUMIFS(INDEX('Model Participation Data'!$N$8:$DX$57,0,MATCH(CONCATENATE($J1492,N$6),'Model Participation Data'!$N$6:$DX$6,0)),'Model Participation Data'!$B$8:$B$57,$C1492,'Model Participation Data'!$C$8:$C$57,$D1492)),"-",SUMIFS(INDEX('Model Participation Data'!$N$8:$DX$57,0,MATCH(CONCATENATE($J1492,N$6),'Model Participation Data'!$N$6:$DX$6,0)),'Model Participation Data'!$B$8:$B$57,$C1492,'Model Participation Data'!$C$8:$C$57,$D1492))</f>
        <v>0</v>
      </c>
      <c r="O1492" s="154">
        <f>IF(ISNA(SUMIFS(INDEX('Model Participation Data'!$N$8:$DX$57,0,MATCH(CONCATENATE($J1492,O$6),'Model Participation Data'!$N$6:$DX$6,0)),'Model Participation Data'!$B$8:$B$57,$C1492,'Model Participation Data'!$C$8:$C$57,$D1492)),"-",SUMIFS(INDEX('Model Participation Data'!$N$8:$DX$57,0,MATCH(CONCATENATE($J1492,O$6),'Model Participation Data'!$N$6:$DX$6,0)),'Model Participation Data'!$B$8:$B$57,$C1492,'Model Participation Data'!$C$8:$C$57,$D1492))</f>
        <v>0</v>
      </c>
    </row>
    <row r="1493" spans="2:15" x14ac:dyDescent="0.35">
      <c r="B1493" s="37" t="s">
        <v>80</v>
      </c>
      <c r="C1493" s="38" t="str">
        <f>IF(ISBLANK('Model Participation Data'!$B$67),"-",'Model Participation Data'!$B$67)</f>
        <v>-</v>
      </c>
      <c r="D1493" s="38" t="str">
        <f>IF(ISBLANK('Model Participation Data'!$C$67),"-",'Model Participation Data'!$C$67)</f>
        <v>-</v>
      </c>
      <c r="E1493" s="38" t="str">
        <f>IF(ISBLANK('Model Participation Data'!$D$67),"-",'Model Participation Data'!$D$67)</f>
        <v>-</v>
      </c>
      <c r="F1493" s="38" t="str">
        <f>IF(ISBLANK('Model Participation Data'!$E$67),"-",'Model Participation Data'!$E$67)</f>
        <v>-</v>
      </c>
      <c r="G1493" s="151" t="str">
        <f>IF(ISBLANK('Model Participation Data'!$F$67),"-",'Model Participation Data'!$F$67)</f>
        <v>-</v>
      </c>
      <c r="H1493" s="253">
        <v>2</v>
      </c>
      <c r="I1493" s="253">
        <v>5</v>
      </c>
      <c r="J1493" s="150" t="str">
        <f t="shared" si="69"/>
        <v>25</v>
      </c>
      <c r="K1493" s="38" t="str">
        <f>IF(ISBLANK('Model Participation Data'!$L$67),"-",'Model Participation Data'!$L$67)</f>
        <v>-</v>
      </c>
      <c r="L1493" s="39" t="str">
        <f>IF(ISBLANK('Model Participation Data'!$M$67),"-",'Model Participation Data'!$M$67)</f>
        <v>-</v>
      </c>
      <c r="M1493" s="254">
        <f>IF(ISNA(SUMIFS(INDEX('Model Participation Data'!$N$8:$DX$57,0,MATCH(CONCATENATE($J1493,M$6),'Model Participation Data'!$N$6:$DX$6,0)),'Model Participation Data'!$B$8:$B$57,$C1493,'Model Participation Data'!$C$8:$C$57,$D1493)),"-",SUMIFS(INDEX('Model Participation Data'!$N$8:$DX$57,0,MATCH(CONCATENATE($J1493,M$6),'Model Participation Data'!$N$6:$DX$6,0)),'Model Participation Data'!$B$8:$B$57,$C1493,'Model Participation Data'!$C$8:$C$57,$D1493))</f>
        <v>0</v>
      </c>
      <c r="N1493" s="254">
        <f>IF(ISNA(SUMIFS(INDEX('Model Participation Data'!$N$8:$DX$57,0,MATCH(CONCATENATE($J1493,N$6),'Model Participation Data'!$N$6:$DX$6,0)),'Model Participation Data'!$B$8:$B$57,$C1493,'Model Participation Data'!$C$8:$C$57,$D1493)),"-",SUMIFS(INDEX('Model Participation Data'!$N$8:$DX$57,0,MATCH(CONCATENATE($J1493,N$6),'Model Participation Data'!$N$6:$DX$6,0)),'Model Participation Data'!$B$8:$B$57,$C1493,'Model Participation Data'!$C$8:$C$57,$D1493))</f>
        <v>0</v>
      </c>
      <c r="O1493" s="154">
        <f>IF(ISNA(SUMIFS(INDEX('Model Participation Data'!$N$8:$DX$57,0,MATCH(CONCATENATE($J1493,O$6),'Model Participation Data'!$N$6:$DX$6,0)),'Model Participation Data'!$B$8:$B$57,$C1493,'Model Participation Data'!$C$8:$C$57,$D1493)),"-",SUMIFS(INDEX('Model Participation Data'!$N$8:$DX$57,0,MATCH(CONCATENATE($J1493,O$6),'Model Participation Data'!$N$6:$DX$6,0)),'Model Participation Data'!$B$8:$B$57,$C1493,'Model Participation Data'!$C$8:$C$57,$D1493))</f>
        <v>0</v>
      </c>
    </row>
    <row r="1494" spans="2:15" x14ac:dyDescent="0.35">
      <c r="B1494" s="37" t="s">
        <v>80</v>
      </c>
      <c r="C1494" s="38" t="str">
        <f>IF(ISBLANK('Model Participation Data'!$B$67),"-",'Model Participation Data'!$B$67)</f>
        <v>-</v>
      </c>
      <c r="D1494" s="38" t="str">
        <f>IF(ISBLANK('Model Participation Data'!$C$67),"-",'Model Participation Data'!$C$67)</f>
        <v>-</v>
      </c>
      <c r="E1494" s="38" t="str">
        <f>IF(ISBLANK('Model Participation Data'!$D$67),"-",'Model Participation Data'!$D$67)</f>
        <v>-</v>
      </c>
      <c r="F1494" s="38" t="str">
        <f>IF(ISBLANK('Model Participation Data'!$E$67),"-",'Model Participation Data'!$E$67)</f>
        <v>-</v>
      </c>
      <c r="G1494" s="151" t="str">
        <f>IF(ISBLANK('Model Participation Data'!$F$67),"-",'Model Participation Data'!$F$67)</f>
        <v>-</v>
      </c>
      <c r="H1494" s="253">
        <v>2</v>
      </c>
      <c r="I1494" s="253" t="s">
        <v>65</v>
      </c>
      <c r="J1494" s="150" t="str">
        <f t="shared" si="69"/>
        <v>2Goal</v>
      </c>
      <c r="K1494" s="38" t="str">
        <f>IF(ISBLANK('Model Participation Data'!$L$67),"-",'Model Participation Data'!$L$67)</f>
        <v>-</v>
      </c>
      <c r="L1494" s="39" t="str">
        <f>IF(ISBLANK('Model Participation Data'!$M$67),"-",'Model Participation Data'!$M$67)</f>
        <v>-</v>
      </c>
      <c r="M1494" s="254" t="str">
        <f>IF(ISNA(SUMIFS(INDEX('Model Participation Data'!$N$8:$DX$57,0,MATCH(CONCATENATE($J1494,M$6),'Model Participation Data'!$N$6:$DX$6,0)),'Model Participation Data'!$B$8:$B$57,$C1494,'Model Participation Data'!$C$8:$C$57,$D1494)),"-",SUMIFS(INDEX('Model Participation Data'!$N$8:$DX$57,0,MATCH(CONCATENATE($J1494,M$6),'Model Participation Data'!$N$6:$DX$6,0)),'Model Participation Data'!$B$8:$B$57,$C1494,'Model Participation Data'!$C$8:$C$57,$D1494))</f>
        <v>-</v>
      </c>
      <c r="N1494" s="254" t="str">
        <f>IF(ISNA(SUMIFS(INDEX('Model Participation Data'!$N$8:$DX$57,0,MATCH(CONCATENATE($J1494,N$6),'Model Participation Data'!$N$6:$DX$6,0)),'Model Participation Data'!$B$8:$B$57,$C1494,'Model Participation Data'!$C$8:$C$57,$D1494)),"-",SUMIFS(INDEX('Model Participation Data'!$N$8:$DX$57,0,MATCH(CONCATENATE($J1494,N$6),'Model Participation Data'!$N$6:$DX$6,0)),'Model Participation Data'!$B$8:$B$57,$C1494,'Model Participation Data'!$C$8:$C$57,$D1494))</f>
        <v>-</v>
      </c>
      <c r="O1494" s="154">
        <f>IF(ISNA(SUMIFS(INDEX('Model Participation Data'!$N$8:$DX$57,0,MATCH(CONCATENATE($J1494,O$6),'Model Participation Data'!$N$6:$DX$6,0)),'Model Participation Data'!$B$8:$B$57,$C1494,'Model Participation Data'!$C$8:$C$57,$D1494)),"-",SUMIFS(INDEX('Model Participation Data'!$N$8:$DX$57,0,MATCH(CONCATENATE($J1494,O$6),'Model Participation Data'!$N$6:$DX$6,0)),'Model Participation Data'!$B$8:$B$57,$C1494,'Model Participation Data'!$C$8:$C$57,$D1494))</f>
        <v>0</v>
      </c>
    </row>
    <row r="1495" spans="2:15" x14ac:dyDescent="0.35">
      <c r="B1495" s="37" t="s">
        <v>80</v>
      </c>
      <c r="C1495" s="38" t="str">
        <f>IF(ISBLANK('Model Participation Data'!$B$67),"-",'Model Participation Data'!$B$67)</f>
        <v>-</v>
      </c>
      <c r="D1495" s="38" t="str">
        <f>IF(ISBLANK('Model Participation Data'!$C$67),"-",'Model Participation Data'!$C$67)</f>
        <v>-</v>
      </c>
      <c r="E1495" s="38" t="str">
        <f>IF(ISBLANK('Model Participation Data'!$D$67),"-",'Model Participation Data'!$D$67)</f>
        <v>-</v>
      </c>
      <c r="F1495" s="38" t="str">
        <f>IF(ISBLANK('Model Participation Data'!$E$67),"-",'Model Participation Data'!$E$67)</f>
        <v>-</v>
      </c>
      <c r="G1495" s="151" t="str">
        <f>IF(ISBLANK('Model Participation Data'!$F$67),"-",'Model Participation Data'!$F$67)</f>
        <v>-</v>
      </c>
      <c r="H1495" s="253">
        <v>3</v>
      </c>
      <c r="I1495" s="253">
        <v>1</v>
      </c>
      <c r="J1495" s="150" t="str">
        <f t="shared" si="69"/>
        <v>31</v>
      </c>
      <c r="K1495" s="38" t="str">
        <f>IF(ISBLANK('Model Participation Data'!$L$67),"-",'Model Participation Data'!$L$67)</f>
        <v>-</v>
      </c>
      <c r="L1495" s="39" t="str">
        <f>IF(ISBLANK('Model Participation Data'!$M$67),"-",'Model Participation Data'!$M$67)</f>
        <v>-</v>
      </c>
      <c r="M1495" s="254">
        <f>IF(ISNA(SUMIFS(INDEX('Model Participation Data'!$N$8:$DX$57,0,MATCH(CONCATENATE($J1495,M$6),'Model Participation Data'!$N$6:$DX$6,0)),'Model Participation Data'!$B$8:$B$57,$C1495,'Model Participation Data'!$C$8:$C$57,$D1495)),"-",SUMIFS(INDEX('Model Participation Data'!$N$8:$DX$57,0,MATCH(CONCATENATE($J1495,M$6),'Model Participation Data'!$N$6:$DX$6,0)),'Model Participation Data'!$B$8:$B$57,$C1495,'Model Participation Data'!$C$8:$C$57,$D1495))</f>
        <v>0</v>
      </c>
      <c r="N1495" s="254">
        <f>IF(ISNA(SUMIFS(INDEX('Model Participation Data'!$N$8:$DX$57,0,MATCH(CONCATENATE($J1495,N$6),'Model Participation Data'!$N$6:$DX$6,0)),'Model Participation Data'!$B$8:$B$57,$C1495,'Model Participation Data'!$C$8:$C$57,$D1495)),"-",SUMIFS(INDEX('Model Participation Data'!$N$8:$DX$57,0,MATCH(CONCATENATE($J1495,N$6),'Model Participation Data'!$N$6:$DX$6,0)),'Model Participation Data'!$B$8:$B$57,$C1495,'Model Participation Data'!$C$8:$C$57,$D1495))</f>
        <v>0</v>
      </c>
      <c r="O1495" s="154">
        <f>IF(ISNA(SUMIFS(INDEX('Model Participation Data'!$N$8:$DX$57,0,MATCH(CONCATENATE($J1495,O$6),'Model Participation Data'!$N$6:$DX$6,0)),'Model Participation Data'!$B$8:$B$57,$C1495,'Model Participation Data'!$C$8:$C$57,$D1495)),"-",SUMIFS(INDEX('Model Participation Data'!$N$8:$DX$57,0,MATCH(CONCATENATE($J1495,O$6),'Model Participation Data'!$N$6:$DX$6,0)),'Model Participation Data'!$B$8:$B$57,$C1495,'Model Participation Data'!$C$8:$C$57,$D1495))</f>
        <v>0</v>
      </c>
    </row>
    <row r="1496" spans="2:15" x14ac:dyDescent="0.35">
      <c r="B1496" s="37" t="s">
        <v>80</v>
      </c>
      <c r="C1496" s="38" t="str">
        <f>IF(ISBLANK('Model Participation Data'!$B$67),"-",'Model Participation Data'!$B$67)</f>
        <v>-</v>
      </c>
      <c r="D1496" s="38" t="str">
        <f>IF(ISBLANK('Model Participation Data'!$C$67),"-",'Model Participation Data'!$C$67)</f>
        <v>-</v>
      </c>
      <c r="E1496" s="38" t="str">
        <f>IF(ISBLANK('Model Participation Data'!$D$67),"-",'Model Participation Data'!$D$67)</f>
        <v>-</v>
      </c>
      <c r="F1496" s="38" t="str">
        <f>IF(ISBLANK('Model Participation Data'!$E$67),"-",'Model Participation Data'!$E$67)</f>
        <v>-</v>
      </c>
      <c r="G1496" s="151" t="str">
        <f>IF(ISBLANK('Model Participation Data'!$F$67),"-",'Model Participation Data'!$F$67)</f>
        <v>-</v>
      </c>
      <c r="H1496" s="253">
        <v>3</v>
      </c>
      <c r="I1496" s="253">
        <v>2</v>
      </c>
      <c r="J1496" s="150" t="str">
        <f t="shared" si="69"/>
        <v>32</v>
      </c>
      <c r="K1496" s="38" t="str">
        <f>IF(ISBLANK('Model Participation Data'!$L$67),"-",'Model Participation Data'!$L$67)</f>
        <v>-</v>
      </c>
      <c r="L1496" s="39" t="str">
        <f>IF(ISBLANK('Model Participation Data'!$M$67),"-",'Model Participation Data'!$M$67)</f>
        <v>-</v>
      </c>
      <c r="M1496" s="254">
        <f>IF(ISNA(SUMIFS(INDEX('Model Participation Data'!$N$8:$DX$57,0,MATCH(CONCATENATE($J1496,M$6),'Model Participation Data'!$N$6:$DX$6,0)),'Model Participation Data'!$B$8:$B$57,$C1496,'Model Participation Data'!$C$8:$C$57,$D1496)),"-",SUMIFS(INDEX('Model Participation Data'!$N$8:$DX$57,0,MATCH(CONCATENATE($J1496,M$6),'Model Participation Data'!$N$6:$DX$6,0)),'Model Participation Data'!$B$8:$B$57,$C1496,'Model Participation Data'!$C$8:$C$57,$D1496))</f>
        <v>0</v>
      </c>
      <c r="N1496" s="254">
        <f>IF(ISNA(SUMIFS(INDEX('Model Participation Data'!$N$8:$DX$57,0,MATCH(CONCATENATE($J1496,N$6),'Model Participation Data'!$N$6:$DX$6,0)),'Model Participation Data'!$B$8:$B$57,$C1496,'Model Participation Data'!$C$8:$C$57,$D1496)),"-",SUMIFS(INDEX('Model Participation Data'!$N$8:$DX$57,0,MATCH(CONCATENATE($J1496,N$6),'Model Participation Data'!$N$6:$DX$6,0)),'Model Participation Data'!$B$8:$B$57,$C1496,'Model Participation Data'!$C$8:$C$57,$D1496))</f>
        <v>0</v>
      </c>
      <c r="O1496" s="154">
        <f>IF(ISNA(SUMIFS(INDEX('Model Participation Data'!$N$8:$DX$57,0,MATCH(CONCATENATE($J1496,O$6),'Model Participation Data'!$N$6:$DX$6,0)),'Model Participation Data'!$B$8:$B$57,$C1496,'Model Participation Data'!$C$8:$C$57,$D1496)),"-",SUMIFS(INDEX('Model Participation Data'!$N$8:$DX$57,0,MATCH(CONCATENATE($J1496,O$6),'Model Participation Data'!$N$6:$DX$6,0)),'Model Participation Data'!$B$8:$B$57,$C1496,'Model Participation Data'!$C$8:$C$57,$D1496))</f>
        <v>0</v>
      </c>
    </row>
    <row r="1497" spans="2:15" x14ac:dyDescent="0.35">
      <c r="B1497" s="37" t="s">
        <v>80</v>
      </c>
      <c r="C1497" s="38" t="str">
        <f>IF(ISBLANK('Model Participation Data'!$B$67),"-",'Model Participation Data'!$B$67)</f>
        <v>-</v>
      </c>
      <c r="D1497" s="38" t="str">
        <f>IF(ISBLANK('Model Participation Data'!$C$67),"-",'Model Participation Data'!$C$67)</f>
        <v>-</v>
      </c>
      <c r="E1497" s="38" t="str">
        <f>IF(ISBLANK('Model Participation Data'!$D$67),"-",'Model Participation Data'!$D$67)</f>
        <v>-</v>
      </c>
      <c r="F1497" s="38" t="str">
        <f>IF(ISBLANK('Model Participation Data'!$E$67),"-",'Model Participation Data'!$E$67)</f>
        <v>-</v>
      </c>
      <c r="G1497" s="151" t="str">
        <f>IF(ISBLANK('Model Participation Data'!$F$67),"-",'Model Participation Data'!$F$67)</f>
        <v>-</v>
      </c>
      <c r="H1497" s="253">
        <v>3</v>
      </c>
      <c r="I1497" s="253">
        <v>3</v>
      </c>
      <c r="J1497" s="150" t="str">
        <f t="shared" si="69"/>
        <v>33</v>
      </c>
      <c r="K1497" s="38" t="str">
        <f>IF(ISBLANK('Model Participation Data'!$L$67),"-",'Model Participation Data'!$L$67)</f>
        <v>-</v>
      </c>
      <c r="L1497" s="39" t="str">
        <f>IF(ISBLANK('Model Participation Data'!$M$67),"-",'Model Participation Data'!$M$67)</f>
        <v>-</v>
      </c>
      <c r="M1497" s="254">
        <f>IF(ISNA(SUMIFS(INDEX('Model Participation Data'!$N$8:$DX$57,0,MATCH(CONCATENATE($J1497,M$6),'Model Participation Data'!$N$6:$DX$6,0)),'Model Participation Data'!$B$8:$B$57,$C1497,'Model Participation Data'!$C$8:$C$57,$D1497)),"-",SUMIFS(INDEX('Model Participation Data'!$N$8:$DX$57,0,MATCH(CONCATENATE($J1497,M$6),'Model Participation Data'!$N$6:$DX$6,0)),'Model Participation Data'!$B$8:$B$57,$C1497,'Model Participation Data'!$C$8:$C$57,$D1497))</f>
        <v>0</v>
      </c>
      <c r="N1497" s="254">
        <f>IF(ISNA(SUMIFS(INDEX('Model Participation Data'!$N$8:$DX$57,0,MATCH(CONCATENATE($J1497,N$6),'Model Participation Data'!$N$6:$DX$6,0)),'Model Participation Data'!$B$8:$B$57,$C1497,'Model Participation Data'!$C$8:$C$57,$D1497)),"-",SUMIFS(INDEX('Model Participation Data'!$N$8:$DX$57,0,MATCH(CONCATENATE($J1497,N$6),'Model Participation Data'!$N$6:$DX$6,0)),'Model Participation Data'!$B$8:$B$57,$C1497,'Model Participation Data'!$C$8:$C$57,$D1497))</f>
        <v>0</v>
      </c>
      <c r="O1497" s="154">
        <f>IF(ISNA(SUMIFS(INDEX('Model Participation Data'!$N$8:$DX$57,0,MATCH(CONCATENATE($J1497,O$6),'Model Participation Data'!$N$6:$DX$6,0)),'Model Participation Data'!$B$8:$B$57,$C1497,'Model Participation Data'!$C$8:$C$57,$D1497)),"-",SUMIFS(INDEX('Model Participation Data'!$N$8:$DX$57,0,MATCH(CONCATENATE($J1497,O$6),'Model Participation Data'!$N$6:$DX$6,0)),'Model Participation Data'!$B$8:$B$57,$C1497,'Model Participation Data'!$C$8:$C$57,$D1497))</f>
        <v>0</v>
      </c>
    </row>
    <row r="1498" spans="2:15" x14ac:dyDescent="0.35">
      <c r="B1498" s="37" t="s">
        <v>80</v>
      </c>
      <c r="C1498" s="38" t="str">
        <f>IF(ISBLANK('Model Participation Data'!$B$67),"-",'Model Participation Data'!$B$67)</f>
        <v>-</v>
      </c>
      <c r="D1498" s="38" t="str">
        <f>IF(ISBLANK('Model Participation Data'!$C$67),"-",'Model Participation Data'!$C$67)</f>
        <v>-</v>
      </c>
      <c r="E1498" s="38" t="str">
        <f>IF(ISBLANK('Model Participation Data'!$D$67),"-",'Model Participation Data'!$D$67)</f>
        <v>-</v>
      </c>
      <c r="F1498" s="38" t="str">
        <f>IF(ISBLANK('Model Participation Data'!$E$67),"-",'Model Participation Data'!$E$67)</f>
        <v>-</v>
      </c>
      <c r="G1498" s="151" t="str">
        <f>IF(ISBLANK('Model Participation Data'!$F$67),"-",'Model Participation Data'!$F$67)</f>
        <v>-</v>
      </c>
      <c r="H1498" s="253">
        <v>3</v>
      </c>
      <c r="I1498" s="253">
        <v>4</v>
      </c>
      <c r="J1498" s="150" t="str">
        <f t="shared" si="69"/>
        <v>34</v>
      </c>
      <c r="K1498" s="38" t="str">
        <f>IF(ISBLANK('Model Participation Data'!$L$67),"-",'Model Participation Data'!$L$67)</f>
        <v>-</v>
      </c>
      <c r="L1498" s="39" t="str">
        <f>IF(ISBLANK('Model Participation Data'!$M$67),"-",'Model Participation Data'!$M$67)</f>
        <v>-</v>
      </c>
      <c r="M1498" s="254">
        <f>IF(ISNA(SUMIFS(INDEX('Model Participation Data'!$N$8:$DX$57,0,MATCH(CONCATENATE($J1498,M$6),'Model Participation Data'!$N$6:$DX$6,0)),'Model Participation Data'!$B$8:$B$57,$C1498,'Model Participation Data'!$C$8:$C$57,$D1498)),"-",SUMIFS(INDEX('Model Participation Data'!$N$8:$DX$57,0,MATCH(CONCATENATE($J1498,M$6),'Model Participation Data'!$N$6:$DX$6,0)),'Model Participation Data'!$B$8:$B$57,$C1498,'Model Participation Data'!$C$8:$C$57,$D1498))</f>
        <v>0</v>
      </c>
      <c r="N1498" s="254">
        <f>IF(ISNA(SUMIFS(INDEX('Model Participation Data'!$N$8:$DX$57,0,MATCH(CONCATENATE($J1498,N$6),'Model Participation Data'!$N$6:$DX$6,0)),'Model Participation Data'!$B$8:$B$57,$C1498,'Model Participation Data'!$C$8:$C$57,$D1498)),"-",SUMIFS(INDEX('Model Participation Data'!$N$8:$DX$57,0,MATCH(CONCATENATE($J1498,N$6),'Model Participation Data'!$N$6:$DX$6,0)),'Model Participation Data'!$B$8:$B$57,$C1498,'Model Participation Data'!$C$8:$C$57,$D1498))</f>
        <v>0</v>
      </c>
      <c r="O1498" s="154">
        <f>IF(ISNA(SUMIFS(INDEX('Model Participation Data'!$N$8:$DX$57,0,MATCH(CONCATENATE($J1498,O$6),'Model Participation Data'!$N$6:$DX$6,0)),'Model Participation Data'!$B$8:$B$57,$C1498,'Model Participation Data'!$C$8:$C$57,$D1498)),"-",SUMIFS(INDEX('Model Participation Data'!$N$8:$DX$57,0,MATCH(CONCATENATE($J1498,O$6),'Model Participation Data'!$N$6:$DX$6,0)),'Model Participation Data'!$B$8:$B$57,$C1498,'Model Participation Data'!$C$8:$C$57,$D1498))</f>
        <v>0</v>
      </c>
    </row>
    <row r="1499" spans="2:15" x14ac:dyDescent="0.35">
      <c r="B1499" s="37" t="s">
        <v>80</v>
      </c>
      <c r="C1499" s="38" t="str">
        <f>IF(ISBLANK('Model Participation Data'!$B$67),"-",'Model Participation Data'!$B$67)</f>
        <v>-</v>
      </c>
      <c r="D1499" s="38" t="str">
        <f>IF(ISBLANK('Model Participation Data'!$C$67),"-",'Model Participation Data'!$C$67)</f>
        <v>-</v>
      </c>
      <c r="E1499" s="38" t="str">
        <f>IF(ISBLANK('Model Participation Data'!$D$67),"-",'Model Participation Data'!$D$67)</f>
        <v>-</v>
      </c>
      <c r="F1499" s="38" t="str">
        <f>IF(ISBLANK('Model Participation Data'!$E$67),"-",'Model Participation Data'!$E$67)</f>
        <v>-</v>
      </c>
      <c r="G1499" s="151" t="str">
        <f>IF(ISBLANK('Model Participation Data'!$F$67),"-",'Model Participation Data'!$F$67)</f>
        <v>-</v>
      </c>
      <c r="H1499" s="253">
        <v>3</v>
      </c>
      <c r="I1499" s="253">
        <v>5</v>
      </c>
      <c r="J1499" s="150" t="str">
        <f t="shared" si="69"/>
        <v>35</v>
      </c>
      <c r="K1499" s="38" t="str">
        <f>IF(ISBLANK('Model Participation Data'!$L$67),"-",'Model Participation Data'!$L$67)</f>
        <v>-</v>
      </c>
      <c r="L1499" s="39" t="str">
        <f>IF(ISBLANK('Model Participation Data'!$M$67),"-",'Model Participation Data'!$M$67)</f>
        <v>-</v>
      </c>
      <c r="M1499" s="254">
        <f>IF(ISNA(SUMIFS(INDEX('Model Participation Data'!$N$8:$DX$57,0,MATCH(CONCATENATE($J1499,M$6),'Model Participation Data'!$N$6:$DX$6,0)),'Model Participation Data'!$B$8:$B$57,$C1499,'Model Participation Data'!$C$8:$C$57,$D1499)),"-",SUMIFS(INDEX('Model Participation Data'!$N$8:$DX$57,0,MATCH(CONCATENATE($J1499,M$6),'Model Participation Data'!$N$6:$DX$6,0)),'Model Participation Data'!$B$8:$B$57,$C1499,'Model Participation Data'!$C$8:$C$57,$D1499))</f>
        <v>0</v>
      </c>
      <c r="N1499" s="254">
        <f>IF(ISNA(SUMIFS(INDEX('Model Participation Data'!$N$8:$DX$57,0,MATCH(CONCATENATE($J1499,N$6),'Model Participation Data'!$N$6:$DX$6,0)),'Model Participation Data'!$B$8:$B$57,$C1499,'Model Participation Data'!$C$8:$C$57,$D1499)),"-",SUMIFS(INDEX('Model Participation Data'!$N$8:$DX$57,0,MATCH(CONCATENATE($J1499,N$6),'Model Participation Data'!$N$6:$DX$6,0)),'Model Participation Data'!$B$8:$B$57,$C1499,'Model Participation Data'!$C$8:$C$57,$D1499))</f>
        <v>0</v>
      </c>
      <c r="O1499" s="154">
        <f>IF(ISNA(SUMIFS(INDEX('Model Participation Data'!$N$8:$DX$57,0,MATCH(CONCATENATE($J1499,O$6),'Model Participation Data'!$N$6:$DX$6,0)),'Model Participation Data'!$B$8:$B$57,$C1499,'Model Participation Data'!$C$8:$C$57,$D1499)),"-",SUMIFS(INDEX('Model Participation Data'!$N$8:$DX$57,0,MATCH(CONCATENATE($J1499,O$6),'Model Participation Data'!$N$6:$DX$6,0)),'Model Participation Data'!$B$8:$B$57,$C1499,'Model Participation Data'!$C$8:$C$57,$D1499))</f>
        <v>0</v>
      </c>
    </row>
    <row r="1500" spans="2:15" x14ac:dyDescent="0.35">
      <c r="B1500" s="37" t="s">
        <v>80</v>
      </c>
      <c r="C1500" s="38" t="str">
        <f>IF(ISBLANK('Model Participation Data'!$B$67),"-",'Model Participation Data'!$B$67)</f>
        <v>-</v>
      </c>
      <c r="D1500" s="38" t="str">
        <f>IF(ISBLANK('Model Participation Data'!$C$67),"-",'Model Participation Data'!$C$67)</f>
        <v>-</v>
      </c>
      <c r="E1500" s="38" t="str">
        <f>IF(ISBLANK('Model Participation Data'!$D$67),"-",'Model Participation Data'!$D$67)</f>
        <v>-</v>
      </c>
      <c r="F1500" s="38" t="str">
        <f>IF(ISBLANK('Model Participation Data'!$E$67),"-",'Model Participation Data'!$E$67)</f>
        <v>-</v>
      </c>
      <c r="G1500" s="151" t="str">
        <f>IF(ISBLANK('Model Participation Data'!$F$67),"-",'Model Participation Data'!$F$67)</f>
        <v>-</v>
      </c>
      <c r="H1500" s="253">
        <v>3</v>
      </c>
      <c r="I1500" s="253" t="s">
        <v>65</v>
      </c>
      <c r="J1500" s="150" t="str">
        <f t="shared" si="69"/>
        <v>3Goal</v>
      </c>
      <c r="K1500" s="38" t="str">
        <f>IF(ISBLANK('Model Participation Data'!$L$67),"-",'Model Participation Data'!$L$67)</f>
        <v>-</v>
      </c>
      <c r="L1500" s="39" t="str">
        <f>IF(ISBLANK('Model Participation Data'!$M$67),"-",'Model Participation Data'!$M$67)</f>
        <v>-</v>
      </c>
      <c r="M1500" s="254" t="str">
        <f>IF(ISNA(SUMIFS(INDEX('Model Participation Data'!$N$8:$DX$57,0,MATCH(CONCATENATE($J1500,M$6),'Model Participation Data'!$N$6:$DX$6,0)),'Model Participation Data'!$B$8:$B$57,$C1500,'Model Participation Data'!$C$8:$C$57,$D1500)),"-",SUMIFS(INDEX('Model Participation Data'!$N$8:$DX$57,0,MATCH(CONCATENATE($J1500,M$6),'Model Participation Data'!$N$6:$DX$6,0)),'Model Participation Data'!$B$8:$B$57,$C1500,'Model Participation Data'!$C$8:$C$57,$D1500))</f>
        <v>-</v>
      </c>
      <c r="N1500" s="254" t="str">
        <f>IF(ISNA(SUMIFS(INDEX('Model Participation Data'!$N$8:$DX$57,0,MATCH(CONCATENATE($J1500,N$6),'Model Participation Data'!$N$6:$DX$6,0)),'Model Participation Data'!$B$8:$B$57,$C1500,'Model Participation Data'!$C$8:$C$57,$D1500)),"-",SUMIFS(INDEX('Model Participation Data'!$N$8:$DX$57,0,MATCH(CONCATENATE($J1500,N$6),'Model Participation Data'!$N$6:$DX$6,0)),'Model Participation Data'!$B$8:$B$57,$C1500,'Model Participation Data'!$C$8:$C$57,$D1500))</f>
        <v>-</v>
      </c>
      <c r="O1500" s="154">
        <f>IF(ISNA(SUMIFS(INDEX('Model Participation Data'!$N$8:$DX$57,0,MATCH(CONCATENATE($J1500,O$6),'Model Participation Data'!$N$6:$DX$6,0)),'Model Participation Data'!$B$8:$B$57,$C1500,'Model Participation Data'!$C$8:$C$57,$D1500)),"-",SUMIFS(INDEX('Model Participation Data'!$N$8:$DX$57,0,MATCH(CONCATENATE($J1500,O$6),'Model Participation Data'!$N$6:$DX$6,0)),'Model Participation Data'!$B$8:$B$57,$C1500,'Model Participation Data'!$C$8:$C$57,$D1500))</f>
        <v>0</v>
      </c>
    </row>
    <row r="1501" spans="2:15" x14ac:dyDescent="0.35">
      <c r="B1501" s="37" t="s">
        <v>80</v>
      </c>
      <c r="C1501" s="38" t="str">
        <f>IF(ISBLANK('Model Participation Data'!$B$67),"-",'Model Participation Data'!$B$67)</f>
        <v>-</v>
      </c>
      <c r="D1501" s="38" t="str">
        <f>IF(ISBLANK('Model Participation Data'!$C$67),"-",'Model Participation Data'!$C$67)</f>
        <v>-</v>
      </c>
      <c r="E1501" s="38" t="str">
        <f>IF(ISBLANK('Model Participation Data'!$D$67),"-",'Model Participation Data'!$D$67)</f>
        <v>-</v>
      </c>
      <c r="F1501" s="38" t="str">
        <f>IF(ISBLANK('Model Participation Data'!$E$67),"-",'Model Participation Data'!$E$67)</f>
        <v>-</v>
      </c>
      <c r="G1501" s="151" t="str">
        <f>IF(ISBLANK('Model Participation Data'!$F$67),"-",'Model Participation Data'!$F$67)</f>
        <v>-</v>
      </c>
      <c r="H1501" s="253">
        <v>4</v>
      </c>
      <c r="I1501" s="253">
        <v>1</v>
      </c>
      <c r="J1501" s="150" t="str">
        <f t="shared" si="69"/>
        <v>41</v>
      </c>
      <c r="K1501" s="38" t="str">
        <f>IF(ISBLANK('Model Participation Data'!$L$67),"-",'Model Participation Data'!$L$67)</f>
        <v>-</v>
      </c>
      <c r="L1501" s="39" t="str">
        <f>IF(ISBLANK('Model Participation Data'!$M$67),"-",'Model Participation Data'!$M$67)</f>
        <v>-</v>
      </c>
      <c r="M1501" s="254">
        <f>IF(ISNA(SUMIFS(INDEX('Model Participation Data'!$N$8:$DX$57,0,MATCH(CONCATENATE($J1501,M$6),'Model Participation Data'!$N$6:$DX$6,0)),'Model Participation Data'!$B$8:$B$57,$C1501,'Model Participation Data'!$C$8:$C$57,$D1501)),"-",SUMIFS(INDEX('Model Participation Data'!$N$8:$DX$57,0,MATCH(CONCATENATE($J1501,M$6),'Model Participation Data'!$N$6:$DX$6,0)),'Model Participation Data'!$B$8:$B$57,$C1501,'Model Participation Data'!$C$8:$C$57,$D1501))</f>
        <v>0</v>
      </c>
      <c r="N1501" s="254">
        <f>IF(ISNA(SUMIFS(INDEX('Model Participation Data'!$N$8:$DX$57,0,MATCH(CONCATENATE($J1501,N$6),'Model Participation Data'!$N$6:$DX$6,0)),'Model Participation Data'!$B$8:$B$57,$C1501,'Model Participation Data'!$C$8:$C$57,$D1501)),"-",SUMIFS(INDEX('Model Participation Data'!$N$8:$DX$57,0,MATCH(CONCATENATE($J1501,N$6),'Model Participation Data'!$N$6:$DX$6,0)),'Model Participation Data'!$B$8:$B$57,$C1501,'Model Participation Data'!$C$8:$C$57,$D1501))</f>
        <v>0</v>
      </c>
      <c r="O1501" s="154">
        <f>IF(ISNA(SUMIFS(INDEX('Model Participation Data'!$N$8:$DX$57,0,MATCH(CONCATENATE($J1501,O$6),'Model Participation Data'!$N$6:$DX$6,0)),'Model Participation Data'!$B$8:$B$57,$C1501,'Model Participation Data'!$C$8:$C$57,$D1501)),"-",SUMIFS(INDEX('Model Participation Data'!$N$8:$DX$57,0,MATCH(CONCATENATE($J1501,O$6),'Model Participation Data'!$N$6:$DX$6,0)),'Model Participation Data'!$B$8:$B$57,$C1501,'Model Participation Data'!$C$8:$C$57,$D1501))</f>
        <v>0</v>
      </c>
    </row>
    <row r="1502" spans="2:15" x14ac:dyDescent="0.35">
      <c r="B1502" s="37" t="s">
        <v>80</v>
      </c>
      <c r="C1502" s="38" t="str">
        <f>IF(ISBLANK('Model Participation Data'!$B$67),"-",'Model Participation Data'!$B$67)</f>
        <v>-</v>
      </c>
      <c r="D1502" s="38" t="str">
        <f>IF(ISBLANK('Model Participation Data'!$C$67),"-",'Model Participation Data'!$C$67)</f>
        <v>-</v>
      </c>
      <c r="E1502" s="38" t="str">
        <f>IF(ISBLANK('Model Participation Data'!$D$67),"-",'Model Participation Data'!$D$67)</f>
        <v>-</v>
      </c>
      <c r="F1502" s="38" t="str">
        <f>IF(ISBLANK('Model Participation Data'!$E$67),"-",'Model Participation Data'!$E$67)</f>
        <v>-</v>
      </c>
      <c r="G1502" s="151" t="str">
        <f>IF(ISBLANK('Model Participation Data'!$F$67),"-",'Model Participation Data'!$F$67)</f>
        <v>-</v>
      </c>
      <c r="H1502" s="253">
        <v>4</v>
      </c>
      <c r="I1502" s="253">
        <v>2</v>
      </c>
      <c r="J1502" s="150" t="str">
        <f t="shared" si="69"/>
        <v>42</v>
      </c>
      <c r="K1502" s="38" t="str">
        <f>IF(ISBLANK('Model Participation Data'!$L$67),"-",'Model Participation Data'!$L$67)</f>
        <v>-</v>
      </c>
      <c r="L1502" s="39" t="str">
        <f>IF(ISBLANK('Model Participation Data'!$M$67),"-",'Model Participation Data'!$M$67)</f>
        <v>-</v>
      </c>
      <c r="M1502" s="254">
        <f>IF(ISNA(SUMIFS(INDEX('Model Participation Data'!$N$8:$DX$57,0,MATCH(CONCATENATE($J1502,M$6),'Model Participation Data'!$N$6:$DX$6,0)),'Model Participation Data'!$B$8:$B$57,$C1502,'Model Participation Data'!$C$8:$C$57,$D1502)),"-",SUMIFS(INDEX('Model Participation Data'!$N$8:$DX$57,0,MATCH(CONCATENATE($J1502,M$6),'Model Participation Data'!$N$6:$DX$6,0)),'Model Participation Data'!$B$8:$B$57,$C1502,'Model Participation Data'!$C$8:$C$57,$D1502))</f>
        <v>0</v>
      </c>
      <c r="N1502" s="254">
        <f>IF(ISNA(SUMIFS(INDEX('Model Participation Data'!$N$8:$DX$57,0,MATCH(CONCATENATE($J1502,N$6),'Model Participation Data'!$N$6:$DX$6,0)),'Model Participation Data'!$B$8:$B$57,$C1502,'Model Participation Data'!$C$8:$C$57,$D1502)),"-",SUMIFS(INDEX('Model Participation Data'!$N$8:$DX$57,0,MATCH(CONCATENATE($J1502,N$6),'Model Participation Data'!$N$6:$DX$6,0)),'Model Participation Data'!$B$8:$B$57,$C1502,'Model Participation Data'!$C$8:$C$57,$D1502))</f>
        <v>0</v>
      </c>
      <c r="O1502" s="154">
        <f>IF(ISNA(SUMIFS(INDEX('Model Participation Data'!$N$8:$DX$57,0,MATCH(CONCATENATE($J1502,O$6),'Model Participation Data'!$N$6:$DX$6,0)),'Model Participation Data'!$B$8:$B$57,$C1502,'Model Participation Data'!$C$8:$C$57,$D1502)),"-",SUMIFS(INDEX('Model Participation Data'!$N$8:$DX$57,0,MATCH(CONCATENATE($J1502,O$6),'Model Participation Data'!$N$6:$DX$6,0)),'Model Participation Data'!$B$8:$B$57,$C1502,'Model Participation Data'!$C$8:$C$57,$D1502))</f>
        <v>0</v>
      </c>
    </row>
    <row r="1503" spans="2:15" x14ac:dyDescent="0.35">
      <c r="B1503" s="37" t="s">
        <v>80</v>
      </c>
      <c r="C1503" s="38" t="str">
        <f>IF(ISBLANK('Model Participation Data'!$B$67),"-",'Model Participation Data'!$B$67)</f>
        <v>-</v>
      </c>
      <c r="D1503" s="38" t="str">
        <f>IF(ISBLANK('Model Participation Data'!$C$67),"-",'Model Participation Data'!$C$67)</f>
        <v>-</v>
      </c>
      <c r="E1503" s="38" t="str">
        <f>IF(ISBLANK('Model Participation Data'!$D$67),"-",'Model Participation Data'!$D$67)</f>
        <v>-</v>
      </c>
      <c r="F1503" s="38" t="str">
        <f>IF(ISBLANK('Model Participation Data'!$E$67),"-",'Model Participation Data'!$E$67)</f>
        <v>-</v>
      </c>
      <c r="G1503" s="151" t="str">
        <f>IF(ISBLANK('Model Participation Data'!$F$67),"-",'Model Participation Data'!$F$67)</f>
        <v>-</v>
      </c>
      <c r="H1503" s="253">
        <v>4</v>
      </c>
      <c r="I1503" s="253">
        <v>3</v>
      </c>
      <c r="J1503" s="150" t="str">
        <f t="shared" si="69"/>
        <v>43</v>
      </c>
      <c r="K1503" s="38" t="str">
        <f>IF(ISBLANK('Model Participation Data'!$L$67),"-",'Model Participation Data'!$L$67)</f>
        <v>-</v>
      </c>
      <c r="L1503" s="39" t="str">
        <f>IF(ISBLANK('Model Participation Data'!$M$67),"-",'Model Participation Data'!$M$67)</f>
        <v>-</v>
      </c>
      <c r="M1503" s="254">
        <f>IF(ISNA(SUMIFS(INDEX('Model Participation Data'!$N$8:$DX$57,0,MATCH(CONCATENATE($J1503,M$6),'Model Participation Data'!$N$6:$DX$6,0)),'Model Participation Data'!$B$8:$B$57,$C1503,'Model Participation Data'!$C$8:$C$57,$D1503)),"-",SUMIFS(INDEX('Model Participation Data'!$N$8:$DX$57,0,MATCH(CONCATENATE($J1503,M$6),'Model Participation Data'!$N$6:$DX$6,0)),'Model Participation Data'!$B$8:$B$57,$C1503,'Model Participation Data'!$C$8:$C$57,$D1503))</f>
        <v>0</v>
      </c>
      <c r="N1503" s="254">
        <f>IF(ISNA(SUMIFS(INDEX('Model Participation Data'!$N$8:$DX$57,0,MATCH(CONCATENATE($J1503,N$6),'Model Participation Data'!$N$6:$DX$6,0)),'Model Participation Data'!$B$8:$B$57,$C1503,'Model Participation Data'!$C$8:$C$57,$D1503)),"-",SUMIFS(INDEX('Model Participation Data'!$N$8:$DX$57,0,MATCH(CONCATENATE($J1503,N$6),'Model Participation Data'!$N$6:$DX$6,0)),'Model Participation Data'!$B$8:$B$57,$C1503,'Model Participation Data'!$C$8:$C$57,$D1503))</f>
        <v>0</v>
      </c>
      <c r="O1503" s="154">
        <f>IF(ISNA(SUMIFS(INDEX('Model Participation Data'!$N$8:$DX$57,0,MATCH(CONCATENATE($J1503,O$6),'Model Participation Data'!$N$6:$DX$6,0)),'Model Participation Data'!$B$8:$B$57,$C1503,'Model Participation Data'!$C$8:$C$57,$D1503)),"-",SUMIFS(INDEX('Model Participation Data'!$N$8:$DX$57,0,MATCH(CONCATENATE($J1503,O$6),'Model Participation Data'!$N$6:$DX$6,0)),'Model Participation Data'!$B$8:$B$57,$C1503,'Model Participation Data'!$C$8:$C$57,$D1503))</f>
        <v>0</v>
      </c>
    </row>
    <row r="1504" spans="2:15" x14ac:dyDescent="0.35">
      <c r="B1504" s="37" t="s">
        <v>80</v>
      </c>
      <c r="C1504" s="38" t="str">
        <f>IF(ISBLANK('Model Participation Data'!$B$67),"-",'Model Participation Data'!$B$67)</f>
        <v>-</v>
      </c>
      <c r="D1504" s="38" t="str">
        <f>IF(ISBLANK('Model Participation Data'!$C$67),"-",'Model Participation Data'!$C$67)</f>
        <v>-</v>
      </c>
      <c r="E1504" s="38" t="str">
        <f>IF(ISBLANK('Model Participation Data'!$D$67),"-",'Model Participation Data'!$D$67)</f>
        <v>-</v>
      </c>
      <c r="F1504" s="38" t="str">
        <f>IF(ISBLANK('Model Participation Data'!$E$67),"-",'Model Participation Data'!$E$67)</f>
        <v>-</v>
      </c>
      <c r="G1504" s="151" t="str">
        <f>IF(ISBLANK('Model Participation Data'!$F$67),"-",'Model Participation Data'!$F$67)</f>
        <v>-</v>
      </c>
      <c r="H1504" s="253">
        <v>4</v>
      </c>
      <c r="I1504" s="253">
        <v>4</v>
      </c>
      <c r="J1504" s="150" t="str">
        <f t="shared" si="69"/>
        <v>44</v>
      </c>
      <c r="K1504" s="38" t="str">
        <f>IF(ISBLANK('Model Participation Data'!$L$67),"-",'Model Participation Data'!$L$67)</f>
        <v>-</v>
      </c>
      <c r="L1504" s="39" t="str">
        <f>IF(ISBLANK('Model Participation Data'!$M$67),"-",'Model Participation Data'!$M$67)</f>
        <v>-</v>
      </c>
      <c r="M1504" s="254">
        <f>IF(ISNA(SUMIFS(INDEX('Model Participation Data'!$N$8:$DX$57,0,MATCH(CONCATENATE($J1504,M$6),'Model Participation Data'!$N$6:$DX$6,0)),'Model Participation Data'!$B$8:$B$57,$C1504,'Model Participation Data'!$C$8:$C$57,$D1504)),"-",SUMIFS(INDEX('Model Participation Data'!$N$8:$DX$57,0,MATCH(CONCATENATE($J1504,M$6),'Model Participation Data'!$N$6:$DX$6,0)),'Model Participation Data'!$B$8:$B$57,$C1504,'Model Participation Data'!$C$8:$C$57,$D1504))</f>
        <v>0</v>
      </c>
      <c r="N1504" s="254">
        <f>IF(ISNA(SUMIFS(INDEX('Model Participation Data'!$N$8:$DX$57,0,MATCH(CONCATENATE($J1504,N$6),'Model Participation Data'!$N$6:$DX$6,0)),'Model Participation Data'!$B$8:$B$57,$C1504,'Model Participation Data'!$C$8:$C$57,$D1504)),"-",SUMIFS(INDEX('Model Participation Data'!$N$8:$DX$57,0,MATCH(CONCATENATE($J1504,N$6),'Model Participation Data'!$N$6:$DX$6,0)),'Model Participation Data'!$B$8:$B$57,$C1504,'Model Participation Data'!$C$8:$C$57,$D1504))</f>
        <v>0</v>
      </c>
      <c r="O1504" s="154">
        <f>IF(ISNA(SUMIFS(INDEX('Model Participation Data'!$N$8:$DX$57,0,MATCH(CONCATENATE($J1504,O$6),'Model Participation Data'!$N$6:$DX$6,0)),'Model Participation Data'!$B$8:$B$57,$C1504,'Model Participation Data'!$C$8:$C$57,$D1504)),"-",SUMIFS(INDEX('Model Participation Data'!$N$8:$DX$57,0,MATCH(CONCATENATE($J1504,O$6),'Model Participation Data'!$N$6:$DX$6,0)),'Model Participation Data'!$B$8:$B$57,$C1504,'Model Participation Data'!$C$8:$C$57,$D1504))</f>
        <v>0</v>
      </c>
    </row>
    <row r="1505" spans="2:15" x14ac:dyDescent="0.35">
      <c r="B1505" s="37" t="s">
        <v>80</v>
      </c>
      <c r="C1505" s="38" t="str">
        <f>IF(ISBLANK('Model Participation Data'!$B$67),"-",'Model Participation Data'!$B$67)</f>
        <v>-</v>
      </c>
      <c r="D1505" s="38" t="str">
        <f>IF(ISBLANK('Model Participation Data'!$C$67),"-",'Model Participation Data'!$C$67)</f>
        <v>-</v>
      </c>
      <c r="E1505" s="38" t="str">
        <f>IF(ISBLANK('Model Participation Data'!$D$67),"-",'Model Participation Data'!$D$67)</f>
        <v>-</v>
      </c>
      <c r="F1505" s="38" t="str">
        <f>IF(ISBLANK('Model Participation Data'!$E$67),"-",'Model Participation Data'!$E$67)</f>
        <v>-</v>
      </c>
      <c r="G1505" s="151" t="str">
        <f>IF(ISBLANK('Model Participation Data'!$F$67),"-",'Model Participation Data'!$F$67)</f>
        <v>-</v>
      </c>
      <c r="H1505" s="253">
        <v>4</v>
      </c>
      <c r="I1505" s="253">
        <v>5</v>
      </c>
      <c r="J1505" s="150" t="str">
        <f t="shared" si="69"/>
        <v>45</v>
      </c>
      <c r="K1505" s="38" t="str">
        <f>IF(ISBLANK('Model Participation Data'!$L$67),"-",'Model Participation Data'!$L$67)</f>
        <v>-</v>
      </c>
      <c r="L1505" s="39" t="str">
        <f>IF(ISBLANK('Model Participation Data'!$M$67),"-",'Model Participation Data'!$M$67)</f>
        <v>-</v>
      </c>
      <c r="M1505" s="254">
        <f>IF(ISNA(SUMIFS(INDEX('Model Participation Data'!$N$8:$DX$57,0,MATCH(CONCATENATE($J1505,M$6),'Model Participation Data'!$N$6:$DX$6,0)),'Model Participation Data'!$B$8:$B$57,$C1505,'Model Participation Data'!$C$8:$C$57,$D1505)),"-",SUMIFS(INDEX('Model Participation Data'!$N$8:$DX$57,0,MATCH(CONCATENATE($J1505,M$6),'Model Participation Data'!$N$6:$DX$6,0)),'Model Participation Data'!$B$8:$B$57,$C1505,'Model Participation Data'!$C$8:$C$57,$D1505))</f>
        <v>0</v>
      </c>
      <c r="N1505" s="254">
        <f>IF(ISNA(SUMIFS(INDEX('Model Participation Data'!$N$8:$DX$57,0,MATCH(CONCATENATE($J1505,N$6),'Model Participation Data'!$N$6:$DX$6,0)),'Model Participation Data'!$B$8:$B$57,$C1505,'Model Participation Data'!$C$8:$C$57,$D1505)),"-",SUMIFS(INDEX('Model Participation Data'!$N$8:$DX$57,0,MATCH(CONCATENATE($J1505,N$6),'Model Participation Data'!$N$6:$DX$6,0)),'Model Participation Data'!$B$8:$B$57,$C1505,'Model Participation Data'!$C$8:$C$57,$D1505))</f>
        <v>0</v>
      </c>
      <c r="O1505" s="154">
        <f>IF(ISNA(SUMIFS(INDEX('Model Participation Data'!$N$8:$DX$57,0,MATCH(CONCATENATE($J1505,O$6),'Model Participation Data'!$N$6:$DX$6,0)),'Model Participation Data'!$B$8:$B$57,$C1505,'Model Participation Data'!$C$8:$C$57,$D1505)),"-",SUMIFS(INDEX('Model Participation Data'!$N$8:$DX$57,0,MATCH(CONCATENATE($J1505,O$6),'Model Participation Data'!$N$6:$DX$6,0)),'Model Participation Data'!$B$8:$B$57,$C1505,'Model Participation Data'!$C$8:$C$57,$D1505))</f>
        <v>0</v>
      </c>
    </row>
    <row r="1506" spans="2:15" x14ac:dyDescent="0.35">
      <c r="B1506" s="37" t="s">
        <v>80</v>
      </c>
      <c r="C1506" s="38" t="str">
        <f>IF(ISBLANK('Model Participation Data'!$B$67),"-",'Model Participation Data'!$B$67)</f>
        <v>-</v>
      </c>
      <c r="D1506" s="38" t="str">
        <f>IF(ISBLANK('Model Participation Data'!$C$67),"-",'Model Participation Data'!$C$67)</f>
        <v>-</v>
      </c>
      <c r="E1506" s="38" t="str">
        <f>IF(ISBLANK('Model Participation Data'!$D$67),"-",'Model Participation Data'!$D$67)</f>
        <v>-</v>
      </c>
      <c r="F1506" s="38" t="str">
        <f>IF(ISBLANK('Model Participation Data'!$E$67),"-",'Model Participation Data'!$E$67)</f>
        <v>-</v>
      </c>
      <c r="G1506" s="151" t="str">
        <f>IF(ISBLANK('Model Participation Data'!$F$67),"-",'Model Participation Data'!$F$67)</f>
        <v>-</v>
      </c>
      <c r="H1506" s="253">
        <v>4</v>
      </c>
      <c r="I1506" s="253" t="s">
        <v>65</v>
      </c>
      <c r="J1506" s="150" t="str">
        <f t="shared" si="69"/>
        <v>4Goal</v>
      </c>
      <c r="K1506" s="38" t="str">
        <f>IF(ISBLANK('Model Participation Data'!$L$67),"-",'Model Participation Data'!$L$67)</f>
        <v>-</v>
      </c>
      <c r="L1506" s="39" t="str">
        <f>IF(ISBLANK('Model Participation Data'!$M$67),"-",'Model Participation Data'!$M$67)</f>
        <v>-</v>
      </c>
      <c r="M1506" s="254" t="str">
        <f>IF(ISNA(SUMIFS(INDEX('Model Participation Data'!$N$8:$DX$57,0,MATCH(CONCATENATE($J1506,M$6),'Model Participation Data'!$N$6:$DX$6,0)),'Model Participation Data'!$B$8:$B$57,$C1506,'Model Participation Data'!$C$8:$C$57,$D1506)),"-",SUMIFS(INDEX('Model Participation Data'!$N$8:$DX$57,0,MATCH(CONCATENATE($J1506,M$6),'Model Participation Data'!$N$6:$DX$6,0)),'Model Participation Data'!$B$8:$B$57,$C1506,'Model Participation Data'!$C$8:$C$57,$D1506))</f>
        <v>-</v>
      </c>
      <c r="N1506" s="254" t="str">
        <f>IF(ISNA(SUMIFS(INDEX('Model Participation Data'!$N$8:$DX$57,0,MATCH(CONCATENATE($J1506,N$6),'Model Participation Data'!$N$6:$DX$6,0)),'Model Participation Data'!$B$8:$B$57,$C1506,'Model Participation Data'!$C$8:$C$57,$D1506)),"-",SUMIFS(INDEX('Model Participation Data'!$N$8:$DX$57,0,MATCH(CONCATENATE($J1506,N$6),'Model Participation Data'!$N$6:$DX$6,0)),'Model Participation Data'!$B$8:$B$57,$C1506,'Model Participation Data'!$C$8:$C$57,$D1506))</f>
        <v>-</v>
      </c>
      <c r="O1506" s="154">
        <f>IF(ISNA(SUMIFS(INDEX('Model Participation Data'!$N$8:$DX$57,0,MATCH(CONCATENATE($J1506,O$6),'Model Participation Data'!$N$6:$DX$6,0)),'Model Participation Data'!$B$8:$B$57,$C1506,'Model Participation Data'!$C$8:$C$57,$D1506)),"-",SUMIFS(INDEX('Model Participation Data'!$N$8:$DX$57,0,MATCH(CONCATENATE($J1506,O$6),'Model Participation Data'!$N$6:$DX$6,0)),'Model Participation Data'!$B$8:$B$57,$C1506,'Model Participation Data'!$C$8:$C$57,$D1506))</f>
        <v>0</v>
      </c>
    </row>
    <row r="1507" spans="2:15" x14ac:dyDescent="0.35">
      <c r="B1507" s="37" t="s">
        <v>80</v>
      </c>
      <c r="C1507" s="38" t="str">
        <f>IF(ISBLANK('Model Participation Data'!$B$68),"-",'Model Participation Data'!$B$68)</f>
        <v>-</v>
      </c>
      <c r="D1507" s="38" t="str">
        <f>IF(ISBLANK('Model Participation Data'!$C$68),"-",'Model Participation Data'!$C$68)</f>
        <v>-</v>
      </c>
      <c r="E1507" s="38" t="str">
        <f>IF(ISBLANK('Model Participation Data'!$D$68),"-",'Model Participation Data'!$D$68)</f>
        <v>-</v>
      </c>
      <c r="F1507" s="38" t="str">
        <f>IF(ISBLANK('Model Participation Data'!$E$68),"-",'Model Participation Data'!$E$68)</f>
        <v>-</v>
      </c>
      <c r="G1507" s="151" t="str">
        <f>IF(ISBLANK('Model Participation Data'!$F$68),"-",'Model Participation Data'!$F$68)</f>
        <v>-</v>
      </c>
      <c r="H1507" s="253" t="s">
        <v>64</v>
      </c>
      <c r="I1507" s="253" t="s">
        <v>64</v>
      </c>
      <c r="J1507" s="150" t="str">
        <f t="shared" ref="J1507:J1570" si="70">CONCATENATE(H1507,I1507)</f>
        <v>BaselineBaseline</v>
      </c>
      <c r="K1507" s="38" t="str">
        <f>IF(ISBLANK('Model Participation Data'!$L$68),"-",'Model Participation Data'!$L$68)</f>
        <v>-</v>
      </c>
      <c r="L1507" s="39" t="str">
        <f>IF(ISBLANK('Model Participation Data'!$M$68),"-",'Model Participation Data'!$M$68)</f>
        <v>-</v>
      </c>
      <c r="M1507" s="254">
        <f>IF(ISNA(SUMIFS(INDEX('Model Participation Data'!$N$8:$DX$57,0,MATCH(CONCATENATE($J1507,M$6),'Model Participation Data'!$N$6:$DX$6,0)),'Model Participation Data'!$B$8:$B$57,$C1507,'Model Participation Data'!$C$8:$C$57,$D1507)),"-",SUMIFS(INDEX('Model Participation Data'!$N$8:$DX$57,0,MATCH(CONCATENATE($J1507,M$6),'Model Participation Data'!$N$6:$DX$6,0)),'Model Participation Data'!$B$8:$B$57,$C1507,'Model Participation Data'!$C$8:$C$57,$D1507))</f>
        <v>0</v>
      </c>
      <c r="N1507" s="254">
        <f>IF(ISNA(SUMIFS(INDEX('Model Participation Data'!$N$8:$DX$57,0,MATCH(CONCATENATE($J1507,N$6),'Model Participation Data'!$N$6:$DX$6,0)),'Model Participation Data'!$B$8:$B$57,$C1507,'Model Participation Data'!$C$8:$C$57,$D1507)),"-",SUMIFS(INDEX('Model Participation Data'!$N$8:$DX$57,0,MATCH(CONCATENATE($J1507,N$6),'Model Participation Data'!$N$6:$DX$6,0)),'Model Participation Data'!$B$8:$B$57,$C1507,'Model Participation Data'!$C$8:$C$57,$D1507))</f>
        <v>0</v>
      </c>
      <c r="O1507" s="154">
        <f>IF(ISNA(SUMIFS(INDEX('Model Participation Data'!$N$8:$DX$57,0,MATCH(CONCATENATE($J1507,O$6),'Model Participation Data'!$N$6:$DX$6,0)),'Model Participation Data'!$B$8:$B$57,$C1507,'Model Participation Data'!$C$8:$C$57,$D1507)),"-",SUMIFS(INDEX('Model Participation Data'!$N$8:$DX$57,0,MATCH(CONCATENATE($J1507,O$6),'Model Participation Data'!$N$6:$DX$6,0)),'Model Participation Data'!$B$8:$B$57,$C1507,'Model Participation Data'!$C$8:$C$57,$D1507))</f>
        <v>0</v>
      </c>
    </row>
    <row r="1508" spans="2:15" x14ac:dyDescent="0.35">
      <c r="B1508" s="37" t="s">
        <v>80</v>
      </c>
      <c r="C1508" s="38" t="str">
        <f>IF(ISBLANK('Model Participation Data'!$B$68),"-",'Model Participation Data'!$B$68)</f>
        <v>-</v>
      </c>
      <c r="D1508" s="38" t="str">
        <f>IF(ISBLANK('Model Participation Data'!$C$68),"-",'Model Participation Data'!$C$68)</f>
        <v>-</v>
      </c>
      <c r="E1508" s="38" t="str">
        <f>IF(ISBLANK('Model Participation Data'!$D$68),"-",'Model Participation Data'!$D$68)</f>
        <v>-</v>
      </c>
      <c r="F1508" s="38" t="str">
        <f>IF(ISBLANK('Model Participation Data'!$E$68),"-",'Model Participation Data'!$E$68)</f>
        <v>-</v>
      </c>
      <c r="G1508" s="151" t="str">
        <f>IF(ISBLANK('Model Participation Data'!$F$68),"-",'Model Participation Data'!$F$68)</f>
        <v>-</v>
      </c>
      <c r="H1508" s="253">
        <v>1</v>
      </c>
      <c r="I1508" s="253">
        <v>1</v>
      </c>
      <c r="J1508" s="150" t="str">
        <f t="shared" si="70"/>
        <v>11</v>
      </c>
      <c r="K1508" s="38" t="str">
        <f>IF(ISBLANK('Model Participation Data'!$L$68),"-",'Model Participation Data'!$L$68)</f>
        <v>-</v>
      </c>
      <c r="L1508" s="39" t="str">
        <f>IF(ISBLANK('Model Participation Data'!$M$68),"-",'Model Participation Data'!$M$68)</f>
        <v>-</v>
      </c>
      <c r="M1508" s="254">
        <f>IF(ISNA(SUMIFS(INDEX('Model Participation Data'!$N$8:$DX$57,0,MATCH(CONCATENATE($J1508,M$6),'Model Participation Data'!$N$6:$DX$6,0)),'Model Participation Data'!$B$8:$B$57,$C1508,'Model Participation Data'!$C$8:$C$57,$D1508)),"-",SUMIFS(INDEX('Model Participation Data'!$N$8:$DX$57,0,MATCH(CONCATENATE($J1508,M$6),'Model Participation Data'!$N$6:$DX$6,0)),'Model Participation Data'!$B$8:$B$57,$C1508,'Model Participation Data'!$C$8:$C$57,$D1508))</f>
        <v>0</v>
      </c>
      <c r="N1508" s="254">
        <f>IF(ISNA(SUMIFS(INDEX('Model Participation Data'!$N$8:$DX$57,0,MATCH(CONCATENATE($J1508,N$6),'Model Participation Data'!$N$6:$DX$6,0)),'Model Participation Data'!$B$8:$B$57,$C1508,'Model Participation Data'!$C$8:$C$57,$D1508)),"-",SUMIFS(INDEX('Model Participation Data'!$N$8:$DX$57,0,MATCH(CONCATENATE($J1508,N$6),'Model Participation Data'!$N$6:$DX$6,0)),'Model Participation Data'!$B$8:$B$57,$C1508,'Model Participation Data'!$C$8:$C$57,$D1508))</f>
        <v>0</v>
      </c>
      <c r="O1508" s="154">
        <f>IF(ISNA(SUMIFS(INDEX('Model Participation Data'!$N$8:$DX$57,0,MATCH(CONCATENATE($J1508,O$6),'Model Participation Data'!$N$6:$DX$6,0)),'Model Participation Data'!$B$8:$B$57,$C1508,'Model Participation Data'!$C$8:$C$57,$D1508)),"-",SUMIFS(INDEX('Model Participation Data'!$N$8:$DX$57,0,MATCH(CONCATENATE($J1508,O$6),'Model Participation Data'!$N$6:$DX$6,0)),'Model Participation Data'!$B$8:$B$57,$C1508,'Model Participation Data'!$C$8:$C$57,$D1508))</f>
        <v>0</v>
      </c>
    </row>
    <row r="1509" spans="2:15" x14ac:dyDescent="0.35">
      <c r="B1509" s="37" t="s">
        <v>80</v>
      </c>
      <c r="C1509" s="38" t="str">
        <f>IF(ISBLANK('Model Participation Data'!$B$68),"-",'Model Participation Data'!$B$68)</f>
        <v>-</v>
      </c>
      <c r="D1509" s="38" t="str">
        <f>IF(ISBLANK('Model Participation Data'!$C$68),"-",'Model Participation Data'!$C$68)</f>
        <v>-</v>
      </c>
      <c r="E1509" s="38" t="str">
        <f>IF(ISBLANK('Model Participation Data'!$D$68),"-",'Model Participation Data'!$D$68)</f>
        <v>-</v>
      </c>
      <c r="F1509" s="38" t="str">
        <f>IF(ISBLANK('Model Participation Data'!$E$68),"-",'Model Participation Data'!$E$68)</f>
        <v>-</v>
      </c>
      <c r="G1509" s="151" t="str">
        <f>IF(ISBLANK('Model Participation Data'!$F$68),"-",'Model Participation Data'!$F$68)</f>
        <v>-</v>
      </c>
      <c r="H1509" s="253">
        <v>1</v>
      </c>
      <c r="I1509" s="253">
        <v>2</v>
      </c>
      <c r="J1509" s="150" t="str">
        <f t="shared" si="70"/>
        <v>12</v>
      </c>
      <c r="K1509" s="38" t="str">
        <f>IF(ISBLANK('Model Participation Data'!$L$68),"-",'Model Participation Data'!$L$68)</f>
        <v>-</v>
      </c>
      <c r="L1509" s="39" t="str">
        <f>IF(ISBLANK('Model Participation Data'!$M$68),"-",'Model Participation Data'!$M$68)</f>
        <v>-</v>
      </c>
      <c r="M1509" s="254">
        <f>IF(ISNA(SUMIFS(INDEX('Model Participation Data'!$N$8:$DX$57,0,MATCH(CONCATENATE($J1509,M$6),'Model Participation Data'!$N$6:$DX$6,0)),'Model Participation Data'!$B$8:$B$57,$C1509,'Model Participation Data'!$C$8:$C$57,$D1509)),"-",SUMIFS(INDEX('Model Participation Data'!$N$8:$DX$57,0,MATCH(CONCATENATE($J1509,M$6),'Model Participation Data'!$N$6:$DX$6,0)),'Model Participation Data'!$B$8:$B$57,$C1509,'Model Participation Data'!$C$8:$C$57,$D1509))</f>
        <v>0</v>
      </c>
      <c r="N1509" s="254">
        <f>IF(ISNA(SUMIFS(INDEX('Model Participation Data'!$N$8:$DX$57,0,MATCH(CONCATENATE($J1509,N$6),'Model Participation Data'!$N$6:$DX$6,0)),'Model Participation Data'!$B$8:$B$57,$C1509,'Model Participation Data'!$C$8:$C$57,$D1509)),"-",SUMIFS(INDEX('Model Participation Data'!$N$8:$DX$57,0,MATCH(CONCATENATE($J1509,N$6),'Model Participation Data'!$N$6:$DX$6,0)),'Model Participation Data'!$B$8:$B$57,$C1509,'Model Participation Data'!$C$8:$C$57,$D1509))</f>
        <v>0</v>
      </c>
      <c r="O1509" s="154">
        <f>IF(ISNA(SUMIFS(INDEX('Model Participation Data'!$N$8:$DX$57,0,MATCH(CONCATENATE($J1509,O$6),'Model Participation Data'!$N$6:$DX$6,0)),'Model Participation Data'!$B$8:$B$57,$C1509,'Model Participation Data'!$C$8:$C$57,$D1509)),"-",SUMIFS(INDEX('Model Participation Data'!$N$8:$DX$57,0,MATCH(CONCATENATE($J1509,O$6),'Model Participation Data'!$N$6:$DX$6,0)),'Model Participation Data'!$B$8:$B$57,$C1509,'Model Participation Data'!$C$8:$C$57,$D1509))</f>
        <v>0</v>
      </c>
    </row>
    <row r="1510" spans="2:15" x14ac:dyDescent="0.35">
      <c r="B1510" s="37" t="s">
        <v>80</v>
      </c>
      <c r="C1510" s="38" t="str">
        <f>IF(ISBLANK('Model Participation Data'!$B$68),"-",'Model Participation Data'!$B$68)</f>
        <v>-</v>
      </c>
      <c r="D1510" s="38" t="str">
        <f>IF(ISBLANK('Model Participation Data'!$C$68),"-",'Model Participation Data'!$C$68)</f>
        <v>-</v>
      </c>
      <c r="E1510" s="38" t="str">
        <f>IF(ISBLANK('Model Participation Data'!$D$68),"-",'Model Participation Data'!$D$68)</f>
        <v>-</v>
      </c>
      <c r="F1510" s="38" t="str">
        <f>IF(ISBLANK('Model Participation Data'!$E$68),"-",'Model Participation Data'!$E$68)</f>
        <v>-</v>
      </c>
      <c r="G1510" s="151" t="str">
        <f>IF(ISBLANK('Model Participation Data'!$F$68),"-",'Model Participation Data'!$F$68)</f>
        <v>-</v>
      </c>
      <c r="H1510" s="253">
        <v>1</v>
      </c>
      <c r="I1510" s="253">
        <v>3</v>
      </c>
      <c r="J1510" s="150" t="str">
        <f t="shared" si="70"/>
        <v>13</v>
      </c>
      <c r="K1510" s="38" t="str">
        <f>IF(ISBLANK('Model Participation Data'!$L$68),"-",'Model Participation Data'!$L$68)</f>
        <v>-</v>
      </c>
      <c r="L1510" s="39" t="str">
        <f>IF(ISBLANK('Model Participation Data'!$M$68),"-",'Model Participation Data'!$M$68)</f>
        <v>-</v>
      </c>
      <c r="M1510" s="254">
        <f>IF(ISNA(SUMIFS(INDEX('Model Participation Data'!$N$8:$DX$57,0,MATCH(CONCATENATE($J1510,M$6),'Model Participation Data'!$N$6:$DX$6,0)),'Model Participation Data'!$B$8:$B$57,$C1510,'Model Participation Data'!$C$8:$C$57,$D1510)),"-",SUMIFS(INDEX('Model Participation Data'!$N$8:$DX$57,0,MATCH(CONCATENATE($J1510,M$6),'Model Participation Data'!$N$6:$DX$6,0)),'Model Participation Data'!$B$8:$B$57,$C1510,'Model Participation Data'!$C$8:$C$57,$D1510))</f>
        <v>0</v>
      </c>
      <c r="N1510" s="254">
        <f>IF(ISNA(SUMIFS(INDEX('Model Participation Data'!$N$8:$DX$57,0,MATCH(CONCATENATE($J1510,N$6),'Model Participation Data'!$N$6:$DX$6,0)),'Model Participation Data'!$B$8:$B$57,$C1510,'Model Participation Data'!$C$8:$C$57,$D1510)),"-",SUMIFS(INDEX('Model Participation Data'!$N$8:$DX$57,0,MATCH(CONCATENATE($J1510,N$6),'Model Participation Data'!$N$6:$DX$6,0)),'Model Participation Data'!$B$8:$B$57,$C1510,'Model Participation Data'!$C$8:$C$57,$D1510))</f>
        <v>0</v>
      </c>
      <c r="O1510" s="154">
        <f>IF(ISNA(SUMIFS(INDEX('Model Participation Data'!$N$8:$DX$57,0,MATCH(CONCATENATE($J1510,O$6),'Model Participation Data'!$N$6:$DX$6,0)),'Model Participation Data'!$B$8:$B$57,$C1510,'Model Participation Data'!$C$8:$C$57,$D1510)),"-",SUMIFS(INDEX('Model Participation Data'!$N$8:$DX$57,0,MATCH(CONCATENATE($J1510,O$6),'Model Participation Data'!$N$6:$DX$6,0)),'Model Participation Data'!$B$8:$B$57,$C1510,'Model Participation Data'!$C$8:$C$57,$D1510))</f>
        <v>0</v>
      </c>
    </row>
    <row r="1511" spans="2:15" x14ac:dyDescent="0.35">
      <c r="B1511" s="37" t="s">
        <v>80</v>
      </c>
      <c r="C1511" s="38" t="str">
        <f>IF(ISBLANK('Model Participation Data'!$B$68),"-",'Model Participation Data'!$B$68)</f>
        <v>-</v>
      </c>
      <c r="D1511" s="38" t="str">
        <f>IF(ISBLANK('Model Participation Data'!$C$68),"-",'Model Participation Data'!$C$68)</f>
        <v>-</v>
      </c>
      <c r="E1511" s="38" t="str">
        <f>IF(ISBLANK('Model Participation Data'!$D$68),"-",'Model Participation Data'!$D$68)</f>
        <v>-</v>
      </c>
      <c r="F1511" s="38" t="str">
        <f>IF(ISBLANK('Model Participation Data'!$E$68),"-",'Model Participation Data'!$E$68)</f>
        <v>-</v>
      </c>
      <c r="G1511" s="151" t="str">
        <f>IF(ISBLANK('Model Participation Data'!$F$68),"-",'Model Participation Data'!$F$68)</f>
        <v>-</v>
      </c>
      <c r="H1511" s="253">
        <v>1</v>
      </c>
      <c r="I1511" s="253">
        <v>4</v>
      </c>
      <c r="J1511" s="150" t="str">
        <f t="shared" si="70"/>
        <v>14</v>
      </c>
      <c r="K1511" s="38" t="str">
        <f>IF(ISBLANK('Model Participation Data'!$L$68),"-",'Model Participation Data'!$L$68)</f>
        <v>-</v>
      </c>
      <c r="L1511" s="39" t="str">
        <f>IF(ISBLANK('Model Participation Data'!$M$68),"-",'Model Participation Data'!$M$68)</f>
        <v>-</v>
      </c>
      <c r="M1511" s="254">
        <f>IF(ISNA(SUMIFS(INDEX('Model Participation Data'!$N$8:$DX$57,0,MATCH(CONCATENATE($J1511,M$6),'Model Participation Data'!$N$6:$DX$6,0)),'Model Participation Data'!$B$8:$B$57,$C1511,'Model Participation Data'!$C$8:$C$57,$D1511)),"-",SUMIFS(INDEX('Model Participation Data'!$N$8:$DX$57,0,MATCH(CONCATENATE($J1511,M$6),'Model Participation Data'!$N$6:$DX$6,0)),'Model Participation Data'!$B$8:$B$57,$C1511,'Model Participation Data'!$C$8:$C$57,$D1511))</f>
        <v>0</v>
      </c>
      <c r="N1511" s="254">
        <f>IF(ISNA(SUMIFS(INDEX('Model Participation Data'!$N$8:$DX$57,0,MATCH(CONCATENATE($J1511,N$6),'Model Participation Data'!$N$6:$DX$6,0)),'Model Participation Data'!$B$8:$B$57,$C1511,'Model Participation Data'!$C$8:$C$57,$D1511)),"-",SUMIFS(INDEX('Model Participation Data'!$N$8:$DX$57,0,MATCH(CONCATENATE($J1511,N$6),'Model Participation Data'!$N$6:$DX$6,0)),'Model Participation Data'!$B$8:$B$57,$C1511,'Model Participation Data'!$C$8:$C$57,$D1511))</f>
        <v>0</v>
      </c>
      <c r="O1511" s="154">
        <f>IF(ISNA(SUMIFS(INDEX('Model Participation Data'!$N$8:$DX$57,0,MATCH(CONCATENATE($J1511,O$6),'Model Participation Data'!$N$6:$DX$6,0)),'Model Participation Data'!$B$8:$B$57,$C1511,'Model Participation Data'!$C$8:$C$57,$D1511)),"-",SUMIFS(INDEX('Model Participation Data'!$N$8:$DX$57,0,MATCH(CONCATENATE($J1511,O$6),'Model Participation Data'!$N$6:$DX$6,0)),'Model Participation Data'!$B$8:$B$57,$C1511,'Model Participation Data'!$C$8:$C$57,$D1511))</f>
        <v>0</v>
      </c>
    </row>
    <row r="1512" spans="2:15" x14ac:dyDescent="0.35">
      <c r="B1512" s="37" t="s">
        <v>80</v>
      </c>
      <c r="C1512" s="38" t="str">
        <f>IF(ISBLANK('Model Participation Data'!$B$68),"-",'Model Participation Data'!$B$68)</f>
        <v>-</v>
      </c>
      <c r="D1512" s="38" t="str">
        <f>IF(ISBLANK('Model Participation Data'!$C$68),"-",'Model Participation Data'!$C$68)</f>
        <v>-</v>
      </c>
      <c r="E1512" s="38" t="str">
        <f>IF(ISBLANK('Model Participation Data'!$D$68),"-",'Model Participation Data'!$D$68)</f>
        <v>-</v>
      </c>
      <c r="F1512" s="38" t="str">
        <f>IF(ISBLANK('Model Participation Data'!$E$68),"-",'Model Participation Data'!$E$68)</f>
        <v>-</v>
      </c>
      <c r="G1512" s="151" t="str">
        <f>IF(ISBLANK('Model Participation Data'!$F$68),"-",'Model Participation Data'!$F$68)</f>
        <v>-</v>
      </c>
      <c r="H1512" s="253">
        <v>1</v>
      </c>
      <c r="I1512" s="253">
        <v>5</v>
      </c>
      <c r="J1512" s="150" t="str">
        <f t="shared" si="70"/>
        <v>15</v>
      </c>
      <c r="K1512" s="38" t="str">
        <f>IF(ISBLANK('Model Participation Data'!$L$68),"-",'Model Participation Data'!$L$68)</f>
        <v>-</v>
      </c>
      <c r="L1512" s="39" t="str">
        <f>IF(ISBLANK('Model Participation Data'!$M$68),"-",'Model Participation Data'!$M$68)</f>
        <v>-</v>
      </c>
      <c r="M1512" s="254">
        <f>IF(ISNA(SUMIFS(INDEX('Model Participation Data'!$N$8:$DX$57,0,MATCH(CONCATENATE($J1512,M$6),'Model Participation Data'!$N$6:$DX$6,0)),'Model Participation Data'!$B$8:$B$57,$C1512,'Model Participation Data'!$C$8:$C$57,$D1512)),"-",SUMIFS(INDEX('Model Participation Data'!$N$8:$DX$57,0,MATCH(CONCATENATE($J1512,M$6),'Model Participation Data'!$N$6:$DX$6,0)),'Model Participation Data'!$B$8:$B$57,$C1512,'Model Participation Data'!$C$8:$C$57,$D1512))</f>
        <v>0</v>
      </c>
      <c r="N1512" s="254">
        <f>IF(ISNA(SUMIFS(INDEX('Model Participation Data'!$N$8:$DX$57,0,MATCH(CONCATENATE($J1512,N$6),'Model Participation Data'!$N$6:$DX$6,0)),'Model Participation Data'!$B$8:$B$57,$C1512,'Model Participation Data'!$C$8:$C$57,$D1512)),"-",SUMIFS(INDEX('Model Participation Data'!$N$8:$DX$57,0,MATCH(CONCATENATE($J1512,N$6),'Model Participation Data'!$N$6:$DX$6,0)),'Model Participation Data'!$B$8:$B$57,$C1512,'Model Participation Data'!$C$8:$C$57,$D1512))</f>
        <v>0</v>
      </c>
      <c r="O1512" s="154">
        <f>IF(ISNA(SUMIFS(INDEX('Model Participation Data'!$N$8:$DX$57,0,MATCH(CONCATENATE($J1512,O$6),'Model Participation Data'!$N$6:$DX$6,0)),'Model Participation Data'!$B$8:$B$57,$C1512,'Model Participation Data'!$C$8:$C$57,$D1512)),"-",SUMIFS(INDEX('Model Participation Data'!$N$8:$DX$57,0,MATCH(CONCATENATE($J1512,O$6),'Model Participation Data'!$N$6:$DX$6,0)),'Model Participation Data'!$B$8:$B$57,$C1512,'Model Participation Data'!$C$8:$C$57,$D1512))</f>
        <v>0</v>
      </c>
    </row>
    <row r="1513" spans="2:15" x14ac:dyDescent="0.35">
      <c r="B1513" s="37" t="s">
        <v>80</v>
      </c>
      <c r="C1513" s="38" t="str">
        <f>IF(ISBLANK('Model Participation Data'!$B$68),"-",'Model Participation Data'!$B$68)</f>
        <v>-</v>
      </c>
      <c r="D1513" s="38" t="str">
        <f>IF(ISBLANK('Model Participation Data'!$C$68),"-",'Model Participation Data'!$C$68)</f>
        <v>-</v>
      </c>
      <c r="E1513" s="38" t="str">
        <f>IF(ISBLANK('Model Participation Data'!$D$68),"-",'Model Participation Data'!$D$68)</f>
        <v>-</v>
      </c>
      <c r="F1513" s="38" t="str">
        <f>IF(ISBLANK('Model Participation Data'!$E$68),"-",'Model Participation Data'!$E$68)</f>
        <v>-</v>
      </c>
      <c r="G1513" s="151" t="str">
        <f>IF(ISBLANK('Model Participation Data'!$F$68),"-",'Model Participation Data'!$F$68)</f>
        <v>-</v>
      </c>
      <c r="H1513" s="253">
        <v>1</v>
      </c>
      <c r="I1513" s="253" t="s">
        <v>65</v>
      </c>
      <c r="J1513" s="150" t="str">
        <f t="shared" si="70"/>
        <v>1Goal</v>
      </c>
      <c r="K1513" s="38" t="str">
        <f>IF(ISBLANK('Model Participation Data'!$L$68),"-",'Model Participation Data'!$L$68)</f>
        <v>-</v>
      </c>
      <c r="L1513" s="39" t="str">
        <f>IF(ISBLANK('Model Participation Data'!$M$68),"-",'Model Participation Data'!$M$68)</f>
        <v>-</v>
      </c>
      <c r="M1513" s="254" t="str">
        <f>IF(ISNA(SUMIFS(INDEX('Model Participation Data'!$N$8:$DX$57,0,MATCH(CONCATENATE($J1513,M$6),'Model Participation Data'!$N$6:$DX$6,0)),'Model Participation Data'!$B$8:$B$57,$C1513,'Model Participation Data'!$C$8:$C$57,$D1513)),"-",SUMIFS(INDEX('Model Participation Data'!$N$8:$DX$57,0,MATCH(CONCATENATE($J1513,M$6),'Model Participation Data'!$N$6:$DX$6,0)),'Model Participation Data'!$B$8:$B$57,$C1513,'Model Participation Data'!$C$8:$C$57,$D1513))</f>
        <v>-</v>
      </c>
      <c r="N1513" s="254" t="str">
        <f>IF(ISNA(SUMIFS(INDEX('Model Participation Data'!$N$8:$DX$57,0,MATCH(CONCATENATE($J1513,N$6),'Model Participation Data'!$N$6:$DX$6,0)),'Model Participation Data'!$B$8:$B$57,$C1513,'Model Participation Data'!$C$8:$C$57,$D1513)),"-",SUMIFS(INDEX('Model Participation Data'!$N$8:$DX$57,0,MATCH(CONCATENATE($J1513,N$6),'Model Participation Data'!$N$6:$DX$6,0)),'Model Participation Data'!$B$8:$B$57,$C1513,'Model Participation Data'!$C$8:$C$57,$D1513))</f>
        <v>-</v>
      </c>
      <c r="O1513" s="154">
        <f>IF(ISNA(SUMIFS(INDEX('Model Participation Data'!$N$8:$DX$57,0,MATCH(CONCATENATE($J1513,O$6),'Model Participation Data'!$N$6:$DX$6,0)),'Model Participation Data'!$B$8:$B$57,$C1513,'Model Participation Data'!$C$8:$C$57,$D1513)),"-",SUMIFS(INDEX('Model Participation Data'!$N$8:$DX$57,0,MATCH(CONCATENATE($J1513,O$6),'Model Participation Data'!$N$6:$DX$6,0)),'Model Participation Data'!$B$8:$B$57,$C1513,'Model Participation Data'!$C$8:$C$57,$D1513))</f>
        <v>0</v>
      </c>
    </row>
    <row r="1514" spans="2:15" x14ac:dyDescent="0.35">
      <c r="B1514" s="37" t="s">
        <v>80</v>
      </c>
      <c r="C1514" s="38" t="str">
        <f>IF(ISBLANK('Model Participation Data'!$B$68),"-",'Model Participation Data'!$B$68)</f>
        <v>-</v>
      </c>
      <c r="D1514" s="38" t="str">
        <f>IF(ISBLANK('Model Participation Data'!$C$68),"-",'Model Participation Data'!$C$68)</f>
        <v>-</v>
      </c>
      <c r="E1514" s="38" t="str">
        <f>IF(ISBLANK('Model Participation Data'!$D$68),"-",'Model Participation Data'!$D$68)</f>
        <v>-</v>
      </c>
      <c r="F1514" s="38" t="str">
        <f>IF(ISBLANK('Model Participation Data'!$E$68),"-",'Model Participation Data'!$E$68)</f>
        <v>-</v>
      </c>
      <c r="G1514" s="151" t="str">
        <f>IF(ISBLANK('Model Participation Data'!$F$68),"-",'Model Participation Data'!$F$68)</f>
        <v>-</v>
      </c>
      <c r="H1514" s="253">
        <v>2</v>
      </c>
      <c r="I1514" s="253">
        <v>1</v>
      </c>
      <c r="J1514" s="150" t="str">
        <f t="shared" si="70"/>
        <v>21</v>
      </c>
      <c r="K1514" s="38" t="str">
        <f>IF(ISBLANK('Model Participation Data'!$L$68),"-",'Model Participation Data'!$L$68)</f>
        <v>-</v>
      </c>
      <c r="L1514" s="39" t="str">
        <f>IF(ISBLANK('Model Participation Data'!$M$68),"-",'Model Participation Data'!$M$68)</f>
        <v>-</v>
      </c>
      <c r="M1514" s="254">
        <f>IF(ISNA(SUMIFS(INDEX('Model Participation Data'!$N$8:$DX$57,0,MATCH(CONCATENATE($J1514,M$6),'Model Participation Data'!$N$6:$DX$6,0)),'Model Participation Data'!$B$8:$B$57,$C1514,'Model Participation Data'!$C$8:$C$57,$D1514)),"-",SUMIFS(INDEX('Model Participation Data'!$N$8:$DX$57,0,MATCH(CONCATENATE($J1514,M$6),'Model Participation Data'!$N$6:$DX$6,0)),'Model Participation Data'!$B$8:$B$57,$C1514,'Model Participation Data'!$C$8:$C$57,$D1514))</f>
        <v>0</v>
      </c>
      <c r="N1514" s="254">
        <f>IF(ISNA(SUMIFS(INDEX('Model Participation Data'!$N$8:$DX$57,0,MATCH(CONCATENATE($J1514,N$6),'Model Participation Data'!$N$6:$DX$6,0)),'Model Participation Data'!$B$8:$B$57,$C1514,'Model Participation Data'!$C$8:$C$57,$D1514)),"-",SUMIFS(INDEX('Model Participation Data'!$N$8:$DX$57,0,MATCH(CONCATENATE($J1514,N$6),'Model Participation Data'!$N$6:$DX$6,0)),'Model Participation Data'!$B$8:$B$57,$C1514,'Model Participation Data'!$C$8:$C$57,$D1514))</f>
        <v>0</v>
      </c>
      <c r="O1514" s="154">
        <f>IF(ISNA(SUMIFS(INDEX('Model Participation Data'!$N$8:$DX$57,0,MATCH(CONCATENATE($J1514,O$6),'Model Participation Data'!$N$6:$DX$6,0)),'Model Participation Data'!$B$8:$B$57,$C1514,'Model Participation Data'!$C$8:$C$57,$D1514)),"-",SUMIFS(INDEX('Model Participation Data'!$N$8:$DX$57,0,MATCH(CONCATENATE($J1514,O$6),'Model Participation Data'!$N$6:$DX$6,0)),'Model Participation Data'!$B$8:$B$57,$C1514,'Model Participation Data'!$C$8:$C$57,$D1514))</f>
        <v>0</v>
      </c>
    </row>
    <row r="1515" spans="2:15" x14ac:dyDescent="0.35">
      <c r="B1515" s="37" t="s">
        <v>80</v>
      </c>
      <c r="C1515" s="38" t="str">
        <f>IF(ISBLANK('Model Participation Data'!$B$68),"-",'Model Participation Data'!$B$68)</f>
        <v>-</v>
      </c>
      <c r="D1515" s="38" t="str">
        <f>IF(ISBLANK('Model Participation Data'!$C$68),"-",'Model Participation Data'!$C$68)</f>
        <v>-</v>
      </c>
      <c r="E1515" s="38" t="str">
        <f>IF(ISBLANK('Model Participation Data'!$D$68),"-",'Model Participation Data'!$D$68)</f>
        <v>-</v>
      </c>
      <c r="F1515" s="38" t="str">
        <f>IF(ISBLANK('Model Participation Data'!$E$68),"-",'Model Participation Data'!$E$68)</f>
        <v>-</v>
      </c>
      <c r="G1515" s="151" t="str">
        <f>IF(ISBLANK('Model Participation Data'!$F$68),"-",'Model Participation Data'!$F$68)</f>
        <v>-</v>
      </c>
      <c r="H1515" s="253">
        <v>2</v>
      </c>
      <c r="I1515" s="253">
        <v>2</v>
      </c>
      <c r="J1515" s="150" t="str">
        <f t="shared" si="70"/>
        <v>22</v>
      </c>
      <c r="K1515" s="38" t="str">
        <f>IF(ISBLANK('Model Participation Data'!$L$68),"-",'Model Participation Data'!$L$68)</f>
        <v>-</v>
      </c>
      <c r="L1515" s="39" t="str">
        <f>IF(ISBLANK('Model Participation Data'!$M$68),"-",'Model Participation Data'!$M$68)</f>
        <v>-</v>
      </c>
      <c r="M1515" s="254">
        <f>IF(ISNA(SUMIFS(INDEX('Model Participation Data'!$N$8:$DX$57,0,MATCH(CONCATENATE($J1515,M$6),'Model Participation Data'!$N$6:$DX$6,0)),'Model Participation Data'!$B$8:$B$57,$C1515,'Model Participation Data'!$C$8:$C$57,$D1515)),"-",SUMIFS(INDEX('Model Participation Data'!$N$8:$DX$57,0,MATCH(CONCATENATE($J1515,M$6),'Model Participation Data'!$N$6:$DX$6,0)),'Model Participation Data'!$B$8:$B$57,$C1515,'Model Participation Data'!$C$8:$C$57,$D1515))</f>
        <v>0</v>
      </c>
      <c r="N1515" s="254">
        <f>IF(ISNA(SUMIFS(INDEX('Model Participation Data'!$N$8:$DX$57,0,MATCH(CONCATENATE($J1515,N$6),'Model Participation Data'!$N$6:$DX$6,0)),'Model Participation Data'!$B$8:$B$57,$C1515,'Model Participation Data'!$C$8:$C$57,$D1515)),"-",SUMIFS(INDEX('Model Participation Data'!$N$8:$DX$57,0,MATCH(CONCATENATE($J1515,N$6),'Model Participation Data'!$N$6:$DX$6,0)),'Model Participation Data'!$B$8:$B$57,$C1515,'Model Participation Data'!$C$8:$C$57,$D1515))</f>
        <v>0</v>
      </c>
      <c r="O1515" s="154">
        <f>IF(ISNA(SUMIFS(INDEX('Model Participation Data'!$N$8:$DX$57,0,MATCH(CONCATENATE($J1515,O$6),'Model Participation Data'!$N$6:$DX$6,0)),'Model Participation Data'!$B$8:$B$57,$C1515,'Model Participation Data'!$C$8:$C$57,$D1515)),"-",SUMIFS(INDEX('Model Participation Data'!$N$8:$DX$57,0,MATCH(CONCATENATE($J1515,O$6),'Model Participation Data'!$N$6:$DX$6,0)),'Model Participation Data'!$B$8:$B$57,$C1515,'Model Participation Data'!$C$8:$C$57,$D1515))</f>
        <v>0</v>
      </c>
    </row>
    <row r="1516" spans="2:15" x14ac:dyDescent="0.35">
      <c r="B1516" s="37" t="s">
        <v>80</v>
      </c>
      <c r="C1516" s="38" t="str">
        <f>IF(ISBLANK('Model Participation Data'!$B$68),"-",'Model Participation Data'!$B$68)</f>
        <v>-</v>
      </c>
      <c r="D1516" s="38" t="str">
        <f>IF(ISBLANK('Model Participation Data'!$C$68),"-",'Model Participation Data'!$C$68)</f>
        <v>-</v>
      </c>
      <c r="E1516" s="38" t="str">
        <f>IF(ISBLANK('Model Participation Data'!$D$68),"-",'Model Participation Data'!$D$68)</f>
        <v>-</v>
      </c>
      <c r="F1516" s="38" t="str">
        <f>IF(ISBLANK('Model Participation Data'!$E$68),"-",'Model Participation Data'!$E$68)</f>
        <v>-</v>
      </c>
      <c r="G1516" s="151" t="str">
        <f>IF(ISBLANK('Model Participation Data'!$F$68),"-",'Model Participation Data'!$F$68)</f>
        <v>-</v>
      </c>
      <c r="H1516" s="253">
        <v>2</v>
      </c>
      <c r="I1516" s="253">
        <v>3</v>
      </c>
      <c r="J1516" s="150" t="str">
        <f t="shared" si="70"/>
        <v>23</v>
      </c>
      <c r="K1516" s="38" t="str">
        <f>IF(ISBLANK('Model Participation Data'!$L$68),"-",'Model Participation Data'!$L$68)</f>
        <v>-</v>
      </c>
      <c r="L1516" s="39" t="str">
        <f>IF(ISBLANK('Model Participation Data'!$M$68),"-",'Model Participation Data'!$M$68)</f>
        <v>-</v>
      </c>
      <c r="M1516" s="254">
        <f>IF(ISNA(SUMIFS(INDEX('Model Participation Data'!$N$8:$DX$57,0,MATCH(CONCATENATE($J1516,M$6),'Model Participation Data'!$N$6:$DX$6,0)),'Model Participation Data'!$B$8:$B$57,$C1516,'Model Participation Data'!$C$8:$C$57,$D1516)),"-",SUMIFS(INDEX('Model Participation Data'!$N$8:$DX$57,0,MATCH(CONCATENATE($J1516,M$6),'Model Participation Data'!$N$6:$DX$6,0)),'Model Participation Data'!$B$8:$B$57,$C1516,'Model Participation Data'!$C$8:$C$57,$D1516))</f>
        <v>0</v>
      </c>
      <c r="N1516" s="254">
        <f>IF(ISNA(SUMIFS(INDEX('Model Participation Data'!$N$8:$DX$57,0,MATCH(CONCATENATE($J1516,N$6),'Model Participation Data'!$N$6:$DX$6,0)),'Model Participation Data'!$B$8:$B$57,$C1516,'Model Participation Data'!$C$8:$C$57,$D1516)),"-",SUMIFS(INDEX('Model Participation Data'!$N$8:$DX$57,0,MATCH(CONCATENATE($J1516,N$6),'Model Participation Data'!$N$6:$DX$6,0)),'Model Participation Data'!$B$8:$B$57,$C1516,'Model Participation Data'!$C$8:$C$57,$D1516))</f>
        <v>0</v>
      </c>
      <c r="O1516" s="154">
        <f>IF(ISNA(SUMIFS(INDEX('Model Participation Data'!$N$8:$DX$57,0,MATCH(CONCATENATE($J1516,O$6),'Model Participation Data'!$N$6:$DX$6,0)),'Model Participation Data'!$B$8:$B$57,$C1516,'Model Participation Data'!$C$8:$C$57,$D1516)),"-",SUMIFS(INDEX('Model Participation Data'!$N$8:$DX$57,0,MATCH(CONCATENATE($J1516,O$6),'Model Participation Data'!$N$6:$DX$6,0)),'Model Participation Data'!$B$8:$B$57,$C1516,'Model Participation Data'!$C$8:$C$57,$D1516))</f>
        <v>0</v>
      </c>
    </row>
    <row r="1517" spans="2:15" x14ac:dyDescent="0.35">
      <c r="B1517" s="37" t="s">
        <v>80</v>
      </c>
      <c r="C1517" s="38" t="str">
        <f>IF(ISBLANK('Model Participation Data'!$B$68),"-",'Model Participation Data'!$B$68)</f>
        <v>-</v>
      </c>
      <c r="D1517" s="38" t="str">
        <f>IF(ISBLANK('Model Participation Data'!$C$68),"-",'Model Participation Data'!$C$68)</f>
        <v>-</v>
      </c>
      <c r="E1517" s="38" t="str">
        <f>IF(ISBLANK('Model Participation Data'!$D$68),"-",'Model Participation Data'!$D$68)</f>
        <v>-</v>
      </c>
      <c r="F1517" s="38" t="str">
        <f>IF(ISBLANK('Model Participation Data'!$E$68),"-",'Model Participation Data'!$E$68)</f>
        <v>-</v>
      </c>
      <c r="G1517" s="151" t="str">
        <f>IF(ISBLANK('Model Participation Data'!$F$68),"-",'Model Participation Data'!$F$68)</f>
        <v>-</v>
      </c>
      <c r="H1517" s="253">
        <v>2</v>
      </c>
      <c r="I1517" s="253">
        <v>4</v>
      </c>
      <c r="J1517" s="150" t="str">
        <f t="shared" si="70"/>
        <v>24</v>
      </c>
      <c r="K1517" s="38" t="str">
        <f>IF(ISBLANK('Model Participation Data'!$L$68),"-",'Model Participation Data'!$L$68)</f>
        <v>-</v>
      </c>
      <c r="L1517" s="39" t="str">
        <f>IF(ISBLANK('Model Participation Data'!$M$68),"-",'Model Participation Data'!$M$68)</f>
        <v>-</v>
      </c>
      <c r="M1517" s="254">
        <f>IF(ISNA(SUMIFS(INDEX('Model Participation Data'!$N$8:$DX$57,0,MATCH(CONCATENATE($J1517,M$6),'Model Participation Data'!$N$6:$DX$6,0)),'Model Participation Data'!$B$8:$B$57,$C1517,'Model Participation Data'!$C$8:$C$57,$D1517)),"-",SUMIFS(INDEX('Model Participation Data'!$N$8:$DX$57,0,MATCH(CONCATENATE($J1517,M$6),'Model Participation Data'!$N$6:$DX$6,0)),'Model Participation Data'!$B$8:$B$57,$C1517,'Model Participation Data'!$C$8:$C$57,$D1517))</f>
        <v>0</v>
      </c>
      <c r="N1517" s="254">
        <f>IF(ISNA(SUMIFS(INDEX('Model Participation Data'!$N$8:$DX$57,0,MATCH(CONCATENATE($J1517,N$6),'Model Participation Data'!$N$6:$DX$6,0)),'Model Participation Data'!$B$8:$B$57,$C1517,'Model Participation Data'!$C$8:$C$57,$D1517)),"-",SUMIFS(INDEX('Model Participation Data'!$N$8:$DX$57,0,MATCH(CONCATENATE($J1517,N$6),'Model Participation Data'!$N$6:$DX$6,0)),'Model Participation Data'!$B$8:$B$57,$C1517,'Model Participation Data'!$C$8:$C$57,$D1517))</f>
        <v>0</v>
      </c>
      <c r="O1517" s="154">
        <f>IF(ISNA(SUMIFS(INDEX('Model Participation Data'!$N$8:$DX$57,0,MATCH(CONCATENATE($J1517,O$6),'Model Participation Data'!$N$6:$DX$6,0)),'Model Participation Data'!$B$8:$B$57,$C1517,'Model Participation Data'!$C$8:$C$57,$D1517)),"-",SUMIFS(INDEX('Model Participation Data'!$N$8:$DX$57,0,MATCH(CONCATENATE($J1517,O$6),'Model Participation Data'!$N$6:$DX$6,0)),'Model Participation Data'!$B$8:$B$57,$C1517,'Model Participation Data'!$C$8:$C$57,$D1517))</f>
        <v>0</v>
      </c>
    </row>
    <row r="1518" spans="2:15" x14ac:dyDescent="0.35">
      <c r="B1518" s="37" t="s">
        <v>80</v>
      </c>
      <c r="C1518" s="38" t="str">
        <f>IF(ISBLANK('Model Participation Data'!$B$68),"-",'Model Participation Data'!$B$68)</f>
        <v>-</v>
      </c>
      <c r="D1518" s="38" t="str">
        <f>IF(ISBLANK('Model Participation Data'!$C$68),"-",'Model Participation Data'!$C$68)</f>
        <v>-</v>
      </c>
      <c r="E1518" s="38" t="str">
        <f>IF(ISBLANK('Model Participation Data'!$D$68),"-",'Model Participation Data'!$D$68)</f>
        <v>-</v>
      </c>
      <c r="F1518" s="38" t="str">
        <f>IF(ISBLANK('Model Participation Data'!$E$68),"-",'Model Participation Data'!$E$68)</f>
        <v>-</v>
      </c>
      <c r="G1518" s="151" t="str">
        <f>IF(ISBLANK('Model Participation Data'!$F$68),"-",'Model Participation Data'!$F$68)</f>
        <v>-</v>
      </c>
      <c r="H1518" s="253">
        <v>2</v>
      </c>
      <c r="I1518" s="253">
        <v>5</v>
      </c>
      <c r="J1518" s="150" t="str">
        <f t="shared" si="70"/>
        <v>25</v>
      </c>
      <c r="K1518" s="38" t="str">
        <f>IF(ISBLANK('Model Participation Data'!$L$68),"-",'Model Participation Data'!$L$68)</f>
        <v>-</v>
      </c>
      <c r="L1518" s="39" t="str">
        <f>IF(ISBLANK('Model Participation Data'!$M$68),"-",'Model Participation Data'!$M$68)</f>
        <v>-</v>
      </c>
      <c r="M1518" s="254">
        <f>IF(ISNA(SUMIFS(INDEX('Model Participation Data'!$N$8:$DX$57,0,MATCH(CONCATENATE($J1518,M$6),'Model Participation Data'!$N$6:$DX$6,0)),'Model Participation Data'!$B$8:$B$57,$C1518,'Model Participation Data'!$C$8:$C$57,$D1518)),"-",SUMIFS(INDEX('Model Participation Data'!$N$8:$DX$57,0,MATCH(CONCATENATE($J1518,M$6),'Model Participation Data'!$N$6:$DX$6,0)),'Model Participation Data'!$B$8:$B$57,$C1518,'Model Participation Data'!$C$8:$C$57,$D1518))</f>
        <v>0</v>
      </c>
      <c r="N1518" s="254">
        <f>IF(ISNA(SUMIFS(INDEX('Model Participation Data'!$N$8:$DX$57,0,MATCH(CONCATENATE($J1518,N$6),'Model Participation Data'!$N$6:$DX$6,0)),'Model Participation Data'!$B$8:$B$57,$C1518,'Model Participation Data'!$C$8:$C$57,$D1518)),"-",SUMIFS(INDEX('Model Participation Data'!$N$8:$DX$57,0,MATCH(CONCATENATE($J1518,N$6),'Model Participation Data'!$N$6:$DX$6,0)),'Model Participation Data'!$B$8:$B$57,$C1518,'Model Participation Data'!$C$8:$C$57,$D1518))</f>
        <v>0</v>
      </c>
      <c r="O1518" s="154">
        <f>IF(ISNA(SUMIFS(INDEX('Model Participation Data'!$N$8:$DX$57,0,MATCH(CONCATENATE($J1518,O$6),'Model Participation Data'!$N$6:$DX$6,0)),'Model Participation Data'!$B$8:$B$57,$C1518,'Model Participation Data'!$C$8:$C$57,$D1518)),"-",SUMIFS(INDEX('Model Participation Data'!$N$8:$DX$57,0,MATCH(CONCATENATE($J1518,O$6),'Model Participation Data'!$N$6:$DX$6,0)),'Model Participation Data'!$B$8:$B$57,$C1518,'Model Participation Data'!$C$8:$C$57,$D1518))</f>
        <v>0</v>
      </c>
    </row>
    <row r="1519" spans="2:15" x14ac:dyDescent="0.35">
      <c r="B1519" s="37" t="s">
        <v>80</v>
      </c>
      <c r="C1519" s="38" t="str">
        <f>IF(ISBLANK('Model Participation Data'!$B$68),"-",'Model Participation Data'!$B$68)</f>
        <v>-</v>
      </c>
      <c r="D1519" s="38" t="str">
        <f>IF(ISBLANK('Model Participation Data'!$C$68),"-",'Model Participation Data'!$C$68)</f>
        <v>-</v>
      </c>
      <c r="E1519" s="38" t="str">
        <f>IF(ISBLANK('Model Participation Data'!$D$68),"-",'Model Participation Data'!$D$68)</f>
        <v>-</v>
      </c>
      <c r="F1519" s="38" t="str">
        <f>IF(ISBLANK('Model Participation Data'!$E$68),"-",'Model Participation Data'!$E$68)</f>
        <v>-</v>
      </c>
      <c r="G1519" s="151" t="str">
        <f>IF(ISBLANK('Model Participation Data'!$F$68),"-",'Model Participation Data'!$F$68)</f>
        <v>-</v>
      </c>
      <c r="H1519" s="253">
        <v>2</v>
      </c>
      <c r="I1519" s="253" t="s">
        <v>65</v>
      </c>
      <c r="J1519" s="150" t="str">
        <f t="shared" si="70"/>
        <v>2Goal</v>
      </c>
      <c r="K1519" s="38" t="str">
        <f>IF(ISBLANK('Model Participation Data'!$L$68),"-",'Model Participation Data'!$L$68)</f>
        <v>-</v>
      </c>
      <c r="L1519" s="39" t="str">
        <f>IF(ISBLANK('Model Participation Data'!$M$68),"-",'Model Participation Data'!$M$68)</f>
        <v>-</v>
      </c>
      <c r="M1519" s="254" t="str">
        <f>IF(ISNA(SUMIFS(INDEX('Model Participation Data'!$N$8:$DX$57,0,MATCH(CONCATENATE($J1519,M$6),'Model Participation Data'!$N$6:$DX$6,0)),'Model Participation Data'!$B$8:$B$57,$C1519,'Model Participation Data'!$C$8:$C$57,$D1519)),"-",SUMIFS(INDEX('Model Participation Data'!$N$8:$DX$57,0,MATCH(CONCATENATE($J1519,M$6),'Model Participation Data'!$N$6:$DX$6,0)),'Model Participation Data'!$B$8:$B$57,$C1519,'Model Participation Data'!$C$8:$C$57,$D1519))</f>
        <v>-</v>
      </c>
      <c r="N1519" s="254" t="str">
        <f>IF(ISNA(SUMIFS(INDEX('Model Participation Data'!$N$8:$DX$57,0,MATCH(CONCATENATE($J1519,N$6),'Model Participation Data'!$N$6:$DX$6,0)),'Model Participation Data'!$B$8:$B$57,$C1519,'Model Participation Data'!$C$8:$C$57,$D1519)),"-",SUMIFS(INDEX('Model Participation Data'!$N$8:$DX$57,0,MATCH(CONCATENATE($J1519,N$6),'Model Participation Data'!$N$6:$DX$6,0)),'Model Participation Data'!$B$8:$B$57,$C1519,'Model Participation Data'!$C$8:$C$57,$D1519))</f>
        <v>-</v>
      </c>
      <c r="O1519" s="154">
        <f>IF(ISNA(SUMIFS(INDEX('Model Participation Data'!$N$8:$DX$57,0,MATCH(CONCATENATE($J1519,O$6),'Model Participation Data'!$N$6:$DX$6,0)),'Model Participation Data'!$B$8:$B$57,$C1519,'Model Participation Data'!$C$8:$C$57,$D1519)),"-",SUMIFS(INDEX('Model Participation Data'!$N$8:$DX$57,0,MATCH(CONCATENATE($J1519,O$6),'Model Participation Data'!$N$6:$DX$6,0)),'Model Participation Data'!$B$8:$B$57,$C1519,'Model Participation Data'!$C$8:$C$57,$D1519))</f>
        <v>0</v>
      </c>
    </row>
    <row r="1520" spans="2:15" x14ac:dyDescent="0.35">
      <c r="B1520" s="37" t="s">
        <v>80</v>
      </c>
      <c r="C1520" s="38" t="str">
        <f>IF(ISBLANK('Model Participation Data'!$B$68),"-",'Model Participation Data'!$B$68)</f>
        <v>-</v>
      </c>
      <c r="D1520" s="38" t="str">
        <f>IF(ISBLANK('Model Participation Data'!$C$68),"-",'Model Participation Data'!$C$68)</f>
        <v>-</v>
      </c>
      <c r="E1520" s="38" t="str">
        <f>IF(ISBLANK('Model Participation Data'!$D$68),"-",'Model Participation Data'!$D$68)</f>
        <v>-</v>
      </c>
      <c r="F1520" s="38" t="str">
        <f>IF(ISBLANK('Model Participation Data'!$E$68),"-",'Model Participation Data'!$E$68)</f>
        <v>-</v>
      </c>
      <c r="G1520" s="151" t="str">
        <f>IF(ISBLANK('Model Participation Data'!$F$68),"-",'Model Participation Data'!$F$68)</f>
        <v>-</v>
      </c>
      <c r="H1520" s="253">
        <v>3</v>
      </c>
      <c r="I1520" s="253">
        <v>1</v>
      </c>
      <c r="J1520" s="150" t="str">
        <f t="shared" si="70"/>
        <v>31</v>
      </c>
      <c r="K1520" s="38" t="str">
        <f>IF(ISBLANK('Model Participation Data'!$L$68),"-",'Model Participation Data'!$L$68)</f>
        <v>-</v>
      </c>
      <c r="L1520" s="39" t="str">
        <f>IF(ISBLANK('Model Participation Data'!$M$68),"-",'Model Participation Data'!$M$68)</f>
        <v>-</v>
      </c>
      <c r="M1520" s="254">
        <f>IF(ISNA(SUMIFS(INDEX('Model Participation Data'!$N$8:$DX$57,0,MATCH(CONCATENATE($J1520,M$6),'Model Participation Data'!$N$6:$DX$6,0)),'Model Participation Data'!$B$8:$B$57,$C1520,'Model Participation Data'!$C$8:$C$57,$D1520)),"-",SUMIFS(INDEX('Model Participation Data'!$N$8:$DX$57,0,MATCH(CONCATENATE($J1520,M$6),'Model Participation Data'!$N$6:$DX$6,0)),'Model Participation Data'!$B$8:$B$57,$C1520,'Model Participation Data'!$C$8:$C$57,$D1520))</f>
        <v>0</v>
      </c>
      <c r="N1520" s="254">
        <f>IF(ISNA(SUMIFS(INDEX('Model Participation Data'!$N$8:$DX$57,0,MATCH(CONCATENATE($J1520,N$6),'Model Participation Data'!$N$6:$DX$6,0)),'Model Participation Data'!$B$8:$B$57,$C1520,'Model Participation Data'!$C$8:$C$57,$D1520)),"-",SUMIFS(INDEX('Model Participation Data'!$N$8:$DX$57,0,MATCH(CONCATENATE($J1520,N$6),'Model Participation Data'!$N$6:$DX$6,0)),'Model Participation Data'!$B$8:$B$57,$C1520,'Model Participation Data'!$C$8:$C$57,$D1520))</f>
        <v>0</v>
      </c>
      <c r="O1520" s="154">
        <f>IF(ISNA(SUMIFS(INDEX('Model Participation Data'!$N$8:$DX$57,0,MATCH(CONCATENATE($J1520,O$6),'Model Participation Data'!$N$6:$DX$6,0)),'Model Participation Data'!$B$8:$B$57,$C1520,'Model Participation Data'!$C$8:$C$57,$D1520)),"-",SUMIFS(INDEX('Model Participation Data'!$N$8:$DX$57,0,MATCH(CONCATENATE($J1520,O$6),'Model Participation Data'!$N$6:$DX$6,0)),'Model Participation Data'!$B$8:$B$57,$C1520,'Model Participation Data'!$C$8:$C$57,$D1520))</f>
        <v>0</v>
      </c>
    </row>
    <row r="1521" spans="2:15" x14ac:dyDescent="0.35">
      <c r="B1521" s="37" t="s">
        <v>80</v>
      </c>
      <c r="C1521" s="38" t="str">
        <f>IF(ISBLANK('Model Participation Data'!$B$68),"-",'Model Participation Data'!$B$68)</f>
        <v>-</v>
      </c>
      <c r="D1521" s="38" t="str">
        <f>IF(ISBLANK('Model Participation Data'!$C$68),"-",'Model Participation Data'!$C$68)</f>
        <v>-</v>
      </c>
      <c r="E1521" s="38" t="str">
        <f>IF(ISBLANK('Model Participation Data'!$D$68),"-",'Model Participation Data'!$D$68)</f>
        <v>-</v>
      </c>
      <c r="F1521" s="38" t="str">
        <f>IF(ISBLANK('Model Participation Data'!$E$68),"-",'Model Participation Data'!$E$68)</f>
        <v>-</v>
      </c>
      <c r="G1521" s="151" t="str">
        <f>IF(ISBLANK('Model Participation Data'!$F$68),"-",'Model Participation Data'!$F$68)</f>
        <v>-</v>
      </c>
      <c r="H1521" s="253">
        <v>3</v>
      </c>
      <c r="I1521" s="253">
        <v>2</v>
      </c>
      <c r="J1521" s="150" t="str">
        <f t="shared" si="70"/>
        <v>32</v>
      </c>
      <c r="K1521" s="38" t="str">
        <f>IF(ISBLANK('Model Participation Data'!$L$68),"-",'Model Participation Data'!$L$68)</f>
        <v>-</v>
      </c>
      <c r="L1521" s="39" t="str">
        <f>IF(ISBLANK('Model Participation Data'!$M$68),"-",'Model Participation Data'!$M$68)</f>
        <v>-</v>
      </c>
      <c r="M1521" s="254">
        <f>IF(ISNA(SUMIFS(INDEX('Model Participation Data'!$N$8:$DX$57,0,MATCH(CONCATENATE($J1521,M$6),'Model Participation Data'!$N$6:$DX$6,0)),'Model Participation Data'!$B$8:$B$57,$C1521,'Model Participation Data'!$C$8:$C$57,$D1521)),"-",SUMIFS(INDEX('Model Participation Data'!$N$8:$DX$57,0,MATCH(CONCATENATE($J1521,M$6),'Model Participation Data'!$N$6:$DX$6,0)),'Model Participation Data'!$B$8:$B$57,$C1521,'Model Participation Data'!$C$8:$C$57,$D1521))</f>
        <v>0</v>
      </c>
      <c r="N1521" s="254">
        <f>IF(ISNA(SUMIFS(INDEX('Model Participation Data'!$N$8:$DX$57,0,MATCH(CONCATENATE($J1521,N$6),'Model Participation Data'!$N$6:$DX$6,0)),'Model Participation Data'!$B$8:$B$57,$C1521,'Model Participation Data'!$C$8:$C$57,$D1521)),"-",SUMIFS(INDEX('Model Participation Data'!$N$8:$DX$57,0,MATCH(CONCATENATE($J1521,N$6),'Model Participation Data'!$N$6:$DX$6,0)),'Model Participation Data'!$B$8:$B$57,$C1521,'Model Participation Data'!$C$8:$C$57,$D1521))</f>
        <v>0</v>
      </c>
      <c r="O1521" s="154">
        <f>IF(ISNA(SUMIFS(INDEX('Model Participation Data'!$N$8:$DX$57,0,MATCH(CONCATENATE($J1521,O$6),'Model Participation Data'!$N$6:$DX$6,0)),'Model Participation Data'!$B$8:$B$57,$C1521,'Model Participation Data'!$C$8:$C$57,$D1521)),"-",SUMIFS(INDEX('Model Participation Data'!$N$8:$DX$57,0,MATCH(CONCATENATE($J1521,O$6),'Model Participation Data'!$N$6:$DX$6,0)),'Model Participation Data'!$B$8:$B$57,$C1521,'Model Participation Data'!$C$8:$C$57,$D1521))</f>
        <v>0</v>
      </c>
    </row>
    <row r="1522" spans="2:15" x14ac:dyDescent="0.35">
      <c r="B1522" s="37" t="s">
        <v>80</v>
      </c>
      <c r="C1522" s="38" t="str">
        <f>IF(ISBLANK('Model Participation Data'!$B$68),"-",'Model Participation Data'!$B$68)</f>
        <v>-</v>
      </c>
      <c r="D1522" s="38" t="str">
        <f>IF(ISBLANK('Model Participation Data'!$C$68),"-",'Model Participation Data'!$C$68)</f>
        <v>-</v>
      </c>
      <c r="E1522" s="38" t="str">
        <f>IF(ISBLANK('Model Participation Data'!$D$68),"-",'Model Participation Data'!$D$68)</f>
        <v>-</v>
      </c>
      <c r="F1522" s="38" t="str">
        <f>IF(ISBLANK('Model Participation Data'!$E$68),"-",'Model Participation Data'!$E$68)</f>
        <v>-</v>
      </c>
      <c r="G1522" s="151" t="str">
        <f>IF(ISBLANK('Model Participation Data'!$F$68),"-",'Model Participation Data'!$F$68)</f>
        <v>-</v>
      </c>
      <c r="H1522" s="253">
        <v>3</v>
      </c>
      <c r="I1522" s="253">
        <v>3</v>
      </c>
      <c r="J1522" s="150" t="str">
        <f t="shared" si="70"/>
        <v>33</v>
      </c>
      <c r="K1522" s="38" t="str">
        <f>IF(ISBLANK('Model Participation Data'!$L$68),"-",'Model Participation Data'!$L$68)</f>
        <v>-</v>
      </c>
      <c r="L1522" s="39" t="str">
        <f>IF(ISBLANK('Model Participation Data'!$M$68),"-",'Model Participation Data'!$M$68)</f>
        <v>-</v>
      </c>
      <c r="M1522" s="254">
        <f>IF(ISNA(SUMIFS(INDEX('Model Participation Data'!$N$8:$DX$57,0,MATCH(CONCATENATE($J1522,M$6),'Model Participation Data'!$N$6:$DX$6,0)),'Model Participation Data'!$B$8:$B$57,$C1522,'Model Participation Data'!$C$8:$C$57,$D1522)),"-",SUMIFS(INDEX('Model Participation Data'!$N$8:$DX$57,0,MATCH(CONCATENATE($J1522,M$6),'Model Participation Data'!$N$6:$DX$6,0)),'Model Participation Data'!$B$8:$B$57,$C1522,'Model Participation Data'!$C$8:$C$57,$D1522))</f>
        <v>0</v>
      </c>
      <c r="N1522" s="254">
        <f>IF(ISNA(SUMIFS(INDEX('Model Participation Data'!$N$8:$DX$57,0,MATCH(CONCATENATE($J1522,N$6),'Model Participation Data'!$N$6:$DX$6,0)),'Model Participation Data'!$B$8:$B$57,$C1522,'Model Participation Data'!$C$8:$C$57,$D1522)),"-",SUMIFS(INDEX('Model Participation Data'!$N$8:$DX$57,0,MATCH(CONCATENATE($J1522,N$6),'Model Participation Data'!$N$6:$DX$6,0)),'Model Participation Data'!$B$8:$B$57,$C1522,'Model Participation Data'!$C$8:$C$57,$D1522))</f>
        <v>0</v>
      </c>
      <c r="O1522" s="154">
        <f>IF(ISNA(SUMIFS(INDEX('Model Participation Data'!$N$8:$DX$57,0,MATCH(CONCATENATE($J1522,O$6),'Model Participation Data'!$N$6:$DX$6,0)),'Model Participation Data'!$B$8:$B$57,$C1522,'Model Participation Data'!$C$8:$C$57,$D1522)),"-",SUMIFS(INDEX('Model Participation Data'!$N$8:$DX$57,0,MATCH(CONCATENATE($J1522,O$6),'Model Participation Data'!$N$6:$DX$6,0)),'Model Participation Data'!$B$8:$B$57,$C1522,'Model Participation Data'!$C$8:$C$57,$D1522))</f>
        <v>0</v>
      </c>
    </row>
    <row r="1523" spans="2:15" x14ac:dyDescent="0.35">
      <c r="B1523" s="37" t="s">
        <v>80</v>
      </c>
      <c r="C1523" s="38" t="str">
        <f>IF(ISBLANK('Model Participation Data'!$B$68),"-",'Model Participation Data'!$B$68)</f>
        <v>-</v>
      </c>
      <c r="D1523" s="38" t="str">
        <f>IF(ISBLANK('Model Participation Data'!$C$68),"-",'Model Participation Data'!$C$68)</f>
        <v>-</v>
      </c>
      <c r="E1523" s="38" t="str">
        <f>IF(ISBLANK('Model Participation Data'!$D$68),"-",'Model Participation Data'!$D$68)</f>
        <v>-</v>
      </c>
      <c r="F1523" s="38" t="str">
        <f>IF(ISBLANK('Model Participation Data'!$E$68),"-",'Model Participation Data'!$E$68)</f>
        <v>-</v>
      </c>
      <c r="G1523" s="151" t="str">
        <f>IF(ISBLANK('Model Participation Data'!$F$68),"-",'Model Participation Data'!$F$68)</f>
        <v>-</v>
      </c>
      <c r="H1523" s="253">
        <v>3</v>
      </c>
      <c r="I1523" s="253">
        <v>4</v>
      </c>
      <c r="J1523" s="150" t="str">
        <f t="shared" si="70"/>
        <v>34</v>
      </c>
      <c r="K1523" s="38" t="str">
        <f>IF(ISBLANK('Model Participation Data'!$L$68),"-",'Model Participation Data'!$L$68)</f>
        <v>-</v>
      </c>
      <c r="L1523" s="39" t="str">
        <f>IF(ISBLANK('Model Participation Data'!$M$68),"-",'Model Participation Data'!$M$68)</f>
        <v>-</v>
      </c>
      <c r="M1523" s="254">
        <f>IF(ISNA(SUMIFS(INDEX('Model Participation Data'!$N$8:$DX$57,0,MATCH(CONCATENATE($J1523,M$6),'Model Participation Data'!$N$6:$DX$6,0)),'Model Participation Data'!$B$8:$B$57,$C1523,'Model Participation Data'!$C$8:$C$57,$D1523)),"-",SUMIFS(INDEX('Model Participation Data'!$N$8:$DX$57,0,MATCH(CONCATENATE($J1523,M$6),'Model Participation Data'!$N$6:$DX$6,0)),'Model Participation Data'!$B$8:$B$57,$C1523,'Model Participation Data'!$C$8:$C$57,$D1523))</f>
        <v>0</v>
      </c>
      <c r="N1523" s="254">
        <f>IF(ISNA(SUMIFS(INDEX('Model Participation Data'!$N$8:$DX$57,0,MATCH(CONCATENATE($J1523,N$6),'Model Participation Data'!$N$6:$DX$6,0)),'Model Participation Data'!$B$8:$B$57,$C1523,'Model Participation Data'!$C$8:$C$57,$D1523)),"-",SUMIFS(INDEX('Model Participation Data'!$N$8:$DX$57,0,MATCH(CONCATENATE($J1523,N$6),'Model Participation Data'!$N$6:$DX$6,0)),'Model Participation Data'!$B$8:$B$57,$C1523,'Model Participation Data'!$C$8:$C$57,$D1523))</f>
        <v>0</v>
      </c>
      <c r="O1523" s="154">
        <f>IF(ISNA(SUMIFS(INDEX('Model Participation Data'!$N$8:$DX$57,0,MATCH(CONCATENATE($J1523,O$6),'Model Participation Data'!$N$6:$DX$6,0)),'Model Participation Data'!$B$8:$B$57,$C1523,'Model Participation Data'!$C$8:$C$57,$D1523)),"-",SUMIFS(INDEX('Model Participation Data'!$N$8:$DX$57,0,MATCH(CONCATENATE($J1523,O$6),'Model Participation Data'!$N$6:$DX$6,0)),'Model Participation Data'!$B$8:$B$57,$C1523,'Model Participation Data'!$C$8:$C$57,$D1523))</f>
        <v>0</v>
      </c>
    </row>
    <row r="1524" spans="2:15" x14ac:dyDescent="0.35">
      <c r="B1524" s="37" t="s">
        <v>80</v>
      </c>
      <c r="C1524" s="38" t="str">
        <f>IF(ISBLANK('Model Participation Data'!$B$68),"-",'Model Participation Data'!$B$68)</f>
        <v>-</v>
      </c>
      <c r="D1524" s="38" t="str">
        <f>IF(ISBLANK('Model Participation Data'!$C$68),"-",'Model Participation Data'!$C$68)</f>
        <v>-</v>
      </c>
      <c r="E1524" s="38" t="str">
        <f>IF(ISBLANK('Model Participation Data'!$D$68),"-",'Model Participation Data'!$D$68)</f>
        <v>-</v>
      </c>
      <c r="F1524" s="38" t="str">
        <f>IF(ISBLANK('Model Participation Data'!$E$68),"-",'Model Participation Data'!$E$68)</f>
        <v>-</v>
      </c>
      <c r="G1524" s="151" t="str">
        <f>IF(ISBLANK('Model Participation Data'!$F$68),"-",'Model Participation Data'!$F$68)</f>
        <v>-</v>
      </c>
      <c r="H1524" s="253">
        <v>3</v>
      </c>
      <c r="I1524" s="253">
        <v>5</v>
      </c>
      <c r="J1524" s="150" t="str">
        <f t="shared" si="70"/>
        <v>35</v>
      </c>
      <c r="K1524" s="38" t="str">
        <f>IF(ISBLANK('Model Participation Data'!$L$68),"-",'Model Participation Data'!$L$68)</f>
        <v>-</v>
      </c>
      <c r="L1524" s="39" t="str">
        <f>IF(ISBLANK('Model Participation Data'!$M$68),"-",'Model Participation Data'!$M$68)</f>
        <v>-</v>
      </c>
      <c r="M1524" s="254">
        <f>IF(ISNA(SUMIFS(INDEX('Model Participation Data'!$N$8:$DX$57,0,MATCH(CONCATENATE($J1524,M$6),'Model Participation Data'!$N$6:$DX$6,0)),'Model Participation Data'!$B$8:$B$57,$C1524,'Model Participation Data'!$C$8:$C$57,$D1524)),"-",SUMIFS(INDEX('Model Participation Data'!$N$8:$DX$57,0,MATCH(CONCATENATE($J1524,M$6),'Model Participation Data'!$N$6:$DX$6,0)),'Model Participation Data'!$B$8:$B$57,$C1524,'Model Participation Data'!$C$8:$C$57,$D1524))</f>
        <v>0</v>
      </c>
      <c r="N1524" s="254">
        <f>IF(ISNA(SUMIFS(INDEX('Model Participation Data'!$N$8:$DX$57,0,MATCH(CONCATENATE($J1524,N$6),'Model Participation Data'!$N$6:$DX$6,0)),'Model Participation Data'!$B$8:$B$57,$C1524,'Model Participation Data'!$C$8:$C$57,$D1524)),"-",SUMIFS(INDEX('Model Participation Data'!$N$8:$DX$57,0,MATCH(CONCATENATE($J1524,N$6),'Model Participation Data'!$N$6:$DX$6,0)),'Model Participation Data'!$B$8:$B$57,$C1524,'Model Participation Data'!$C$8:$C$57,$D1524))</f>
        <v>0</v>
      </c>
      <c r="O1524" s="154">
        <f>IF(ISNA(SUMIFS(INDEX('Model Participation Data'!$N$8:$DX$57,0,MATCH(CONCATENATE($J1524,O$6),'Model Participation Data'!$N$6:$DX$6,0)),'Model Participation Data'!$B$8:$B$57,$C1524,'Model Participation Data'!$C$8:$C$57,$D1524)),"-",SUMIFS(INDEX('Model Participation Data'!$N$8:$DX$57,0,MATCH(CONCATENATE($J1524,O$6),'Model Participation Data'!$N$6:$DX$6,0)),'Model Participation Data'!$B$8:$B$57,$C1524,'Model Participation Data'!$C$8:$C$57,$D1524))</f>
        <v>0</v>
      </c>
    </row>
    <row r="1525" spans="2:15" x14ac:dyDescent="0.35">
      <c r="B1525" s="37" t="s">
        <v>80</v>
      </c>
      <c r="C1525" s="38" t="str">
        <f>IF(ISBLANK('Model Participation Data'!$B$68),"-",'Model Participation Data'!$B$68)</f>
        <v>-</v>
      </c>
      <c r="D1525" s="38" t="str">
        <f>IF(ISBLANK('Model Participation Data'!$C$68),"-",'Model Participation Data'!$C$68)</f>
        <v>-</v>
      </c>
      <c r="E1525" s="38" t="str">
        <f>IF(ISBLANK('Model Participation Data'!$D$68),"-",'Model Participation Data'!$D$68)</f>
        <v>-</v>
      </c>
      <c r="F1525" s="38" t="str">
        <f>IF(ISBLANK('Model Participation Data'!$E$68),"-",'Model Participation Data'!$E$68)</f>
        <v>-</v>
      </c>
      <c r="G1525" s="151" t="str">
        <f>IF(ISBLANK('Model Participation Data'!$F$68),"-",'Model Participation Data'!$F$68)</f>
        <v>-</v>
      </c>
      <c r="H1525" s="253">
        <v>3</v>
      </c>
      <c r="I1525" s="253" t="s">
        <v>65</v>
      </c>
      <c r="J1525" s="150" t="str">
        <f t="shared" si="70"/>
        <v>3Goal</v>
      </c>
      <c r="K1525" s="38" t="str">
        <f>IF(ISBLANK('Model Participation Data'!$L$68),"-",'Model Participation Data'!$L$68)</f>
        <v>-</v>
      </c>
      <c r="L1525" s="39" t="str">
        <f>IF(ISBLANK('Model Participation Data'!$M$68),"-",'Model Participation Data'!$M$68)</f>
        <v>-</v>
      </c>
      <c r="M1525" s="254" t="str">
        <f>IF(ISNA(SUMIFS(INDEX('Model Participation Data'!$N$8:$DX$57,0,MATCH(CONCATENATE($J1525,M$6),'Model Participation Data'!$N$6:$DX$6,0)),'Model Participation Data'!$B$8:$B$57,$C1525,'Model Participation Data'!$C$8:$C$57,$D1525)),"-",SUMIFS(INDEX('Model Participation Data'!$N$8:$DX$57,0,MATCH(CONCATENATE($J1525,M$6),'Model Participation Data'!$N$6:$DX$6,0)),'Model Participation Data'!$B$8:$B$57,$C1525,'Model Participation Data'!$C$8:$C$57,$D1525))</f>
        <v>-</v>
      </c>
      <c r="N1525" s="254" t="str">
        <f>IF(ISNA(SUMIFS(INDEX('Model Participation Data'!$N$8:$DX$57,0,MATCH(CONCATENATE($J1525,N$6),'Model Participation Data'!$N$6:$DX$6,0)),'Model Participation Data'!$B$8:$B$57,$C1525,'Model Participation Data'!$C$8:$C$57,$D1525)),"-",SUMIFS(INDEX('Model Participation Data'!$N$8:$DX$57,0,MATCH(CONCATENATE($J1525,N$6),'Model Participation Data'!$N$6:$DX$6,0)),'Model Participation Data'!$B$8:$B$57,$C1525,'Model Participation Data'!$C$8:$C$57,$D1525))</f>
        <v>-</v>
      </c>
      <c r="O1525" s="154">
        <f>IF(ISNA(SUMIFS(INDEX('Model Participation Data'!$N$8:$DX$57,0,MATCH(CONCATENATE($J1525,O$6),'Model Participation Data'!$N$6:$DX$6,0)),'Model Participation Data'!$B$8:$B$57,$C1525,'Model Participation Data'!$C$8:$C$57,$D1525)),"-",SUMIFS(INDEX('Model Participation Data'!$N$8:$DX$57,0,MATCH(CONCATENATE($J1525,O$6),'Model Participation Data'!$N$6:$DX$6,0)),'Model Participation Data'!$B$8:$B$57,$C1525,'Model Participation Data'!$C$8:$C$57,$D1525))</f>
        <v>0</v>
      </c>
    </row>
    <row r="1526" spans="2:15" x14ac:dyDescent="0.35">
      <c r="B1526" s="37" t="s">
        <v>80</v>
      </c>
      <c r="C1526" s="38" t="str">
        <f>IF(ISBLANK('Model Participation Data'!$B$68),"-",'Model Participation Data'!$B$68)</f>
        <v>-</v>
      </c>
      <c r="D1526" s="38" t="str">
        <f>IF(ISBLANK('Model Participation Data'!$C$68),"-",'Model Participation Data'!$C$68)</f>
        <v>-</v>
      </c>
      <c r="E1526" s="38" t="str">
        <f>IF(ISBLANK('Model Participation Data'!$D$68),"-",'Model Participation Data'!$D$68)</f>
        <v>-</v>
      </c>
      <c r="F1526" s="38" t="str">
        <f>IF(ISBLANK('Model Participation Data'!$E$68),"-",'Model Participation Data'!$E$68)</f>
        <v>-</v>
      </c>
      <c r="G1526" s="151" t="str">
        <f>IF(ISBLANK('Model Participation Data'!$F$68),"-",'Model Participation Data'!$F$68)</f>
        <v>-</v>
      </c>
      <c r="H1526" s="253">
        <v>4</v>
      </c>
      <c r="I1526" s="253">
        <v>1</v>
      </c>
      <c r="J1526" s="150" t="str">
        <f t="shared" si="70"/>
        <v>41</v>
      </c>
      <c r="K1526" s="38" t="str">
        <f>IF(ISBLANK('Model Participation Data'!$L$68),"-",'Model Participation Data'!$L$68)</f>
        <v>-</v>
      </c>
      <c r="L1526" s="39" t="str">
        <f>IF(ISBLANK('Model Participation Data'!$M$68),"-",'Model Participation Data'!$M$68)</f>
        <v>-</v>
      </c>
      <c r="M1526" s="254">
        <f>IF(ISNA(SUMIFS(INDEX('Model Participation Data'!$N$8:$DX$57,0,MATCH(CONCATENATE($J1526,M$6),'Model Participation Data'!$N$6:$DX$6,0)),'Model Participation Data'!$B$8:$B$57,$C1526,'Model Participation Data'!$C$8:$C$57,$D1526)),"-",SUMIFS(INDEX('Model Participation Data'!$N$8:$DX$57,0,MATCH(CONCATENATE($J1526,M$6),'Model Participation Data'!$N$6:$DX$6,0)),'Model Participation Data'!$B$8:$B$57,$C1526,'Model Participation Data'!$C$8:$C$57,$D1526))</f>
        <v>0</v>
      </c>
      <c r="N1526" s="254">
        <f>IF(ISNA(SUMIFS(INDEX('Model Participation Data'!$N$8:$DX$57,0,MATCH(CONCATENATE($J1526,N$6),'Model Participation Data'!$N$6:$DX$6,0)),'Model Participation Data'!$B$8:$B$57,$C1526,'Model Participation Data'!$C$8:$C$57,$D1526)),"-",SUMIFS(INDEX('Model Participation Data'!$N$8:$DX$57,0,MATCH(CONCATENATE($J1526,N$6),'Model Participation Data'!$N$6:$DX$6,0)),'Model Participation Data'!$B$8:$B$57,$C1526,'Model Participation Data'!$C$8:$C$57,$D1526))</f>
        <v>0</v>
      </c>
      <c r="O1526" s="154">
        <f>IF(ISNA(SUMIFS(INDEX('Model Participation Data'!$N$8:$DX$57,0,MATCH(CONCATENATE($J1526,O$6),'Model Participation Data'!$N$6:$DX$6,0)),'Model Participation Data'!$B$8:$B$57,$C1526,'Model Participation Data'!$C$8:$C$57,$D1526)),"-",SUMIFS(INDEX('Model Participation Data'!$N$8:$DX$57,0,MATCH(CONCATENATE($J1526,O$6),'Model Participation Data'!$N$6:$DX$6,0)),'Model Participation Data'!$B$8:$B$57,$C1526,'Model Participation Data'!$C$8:$C$57,$D1526))</f>
        <v>0</v>
      </c>
    </row>
    <row r="1527" spans="2:15" x14ac:dyDescent="0.35">
      <c r="B1527" s="37" t="s">
        <v>80</v>
      </c>
      <c r="C1527" s="38" t="str">
        <f>IF(ISBLANK('Model Participation Data'!$B$68),"-",'Model Participation Data'!$B$68)</f>
        <v>-</v>
      </c>
      <c r="D1527" s="38" t="str">
        <f>IF(ISBLANK('Model Participation Data'!$C$68),"-",'Model Participation Data'!$C$68)</f>
        <v>-</v>
      </c>
      <c r="E1527" s="38" t="str">
        <f>IF(ISBLANK('Model Participation Data'!$D$68),"-",'Model Participation Data'!$D$68)</f>
        <v>-</v>
      </c>
      <c r="F1527" s="38" t="str">
        <f>IF(ISBLANK('Model Participation Data'!$E$68),"-",'Model Participation Data'!$E$68)</f>
        <v>-</v>
      </c>
      <c r="G1527" s="151" t="str">
        <f>IF(ISBLANK('Model Participation Data'!$F$68),"-",'Model Participation Data'!$F$68)</f>
        <v>-</v>
      </c>
      <c r="H1527" s="253">
        <v>4</v>
      </c>
      <c r="I1527" s="253">
        <v>2</v>
      </c>
      <c r="J1527" s="150" t="str">
        <f t="shared" si="70"/>
        <v>42</v>
      </c>
      <c r="K1527" s="38" t="str">
        <f>IF(ISBLANK('Model Participation Data'!$L$68),"-",'Model Participation Data'!$L$68)</f>
        <v>-</v>
      </c>
      <c r="L1527" s="39" t="str">
        <f>IF(ISBLANK('Model Participation Data'!$M$68),"-",'Model Participation Data'!$M$68)</f>
        <v>-</v>
      </c>
      <c r="M1527" s="254">
        <f>IF(ISNA(SUMIFS(INDEX('Model Participation Data'!$N$8:$DX$57,0,MATCH(CONCATENATE($J1527,M$6),'Model Participation Data'!$N$6:$DX$6,0)),'Model Participation Data'!$B$8:$B$57,$C1527,'Model Participation Data'!$C$8:$C$57,$D1527)),"-",SUMIFS(INDEX('Model Participation Data'!$N$8:$DX$57,0,MATCH(CONCATENATE($J1527,M$6),'Model Participation Data'!$N$6:$DX$6,0)),'Model Participation Data'!$B$8:$B$57,$C1527,'Model Participation Data'!$C$8:$C$57,$D1527))</f>
        <v>0</v>
      </c>
      <c r="N1527" s="254">
        <f>IF(ISNA(SUMIFS(INDEX('Model Participation Data'!$N$8:$DX$57,0,MATCH(CONCATENATE($J1527,N$6),'Model Participation Data'!$N$6:$DX$6,0)),'Model Participation Data'!$B$8:$B$57,$C1527,'Model Participation Data'!$C$8:$C$57,$D1527)),"-",SUMIFS(INDEX('Model Participation Data'!$N$8:$DX$57,0,MATCH(CONCATENATE($J1527,N$6),'Model Participation Data'!$N$6:$DX$6,0)),'Model Participation Data'!$B$8:$B$57,$C1527,'Model Participation Data'!$C$8:$C$57,$D1527))</f>
        <v>0</v>
      </c>
      <c r="O1527" s="154">
        <f>IF(ISNA(SUMIFS(INDEX('Model Participation Data'!$N$8:$DX$57,0,MATCH(CONCATENATE($J1527,O$6),'Model Participation Data'!$N$6:$DX$6,0)),'Model Participation Data'!$B$8:$B$57,$C1527,'Model Participation Data'!$C$8:$C$57,$D1527)),"-",SUMIFS(INDEX('Model Participation Data'!$N$8:$DX$57,0,MATCH(CONCATENATE($J1527,O$6),'Model Participation Data'!$N$6:$DX$6,0)),'Model Participation Data'!$B$8:$B$57,$C1527,'Model Participation Data'!$C$8:$C$57,$D1527))</f>
        <v>0</v>
      </c>
    </row>
    <row r="1528" spans="2:15" x14ac:dyDescent="0.35">
      <c r="B1528" s="37" t="s">
        <v>80</v>
      </c>
      <c r="C1528" s="38" t="str">
        <f>IF(ISBLANK('Model Participation Data'!$B$68),"-",'Model Participation Data'!$B$68)</f>
        <v>-</v>
      </c>
      <c r="D1528" s="38" t="str">
        <f>IF(ISBLANK('Model Participation Data'!$C$68),"-",'Model Participation Data'!$C$68)</f>
        <v>-</v>
      </c>
      <c r="E1528" s="38" t="str">
        <f>IF(ISBLANK('Model Participation Data'!$D$68),"-",'Model Participation Data'!$D$68)</f>
        <v>-</v>
      </c>
      <c r="F1528" s="38" t="str">
        <f>IF(ISBLANK('Model Participation Data'!$E$68),"-",'Model Participation Data'!$E$68)</f>
        <v>-</v>
      </c>
      <c r="G1528" s="151" t="str">
        <f>IF(ISBLANK('Model Participation Data'!$F$68),"-",'Model Participation Data'!$F$68)</f>
        <v>-</v>
      </c>
      <c r="H1528" s="253">
        <v>4</v>
      </c>
      <c r="I1528" s="253">
        <v>3</v>
      </c>
      <c r="J1528" s="150" t="str">
        <f t="shared" si="70"/>
        <v>43</v>
      </c>
      <c r="K1528" s="38" t="str">
        <f>IF(ISBLANK('Model Participation Data'!$L$68),"-",'Model Participation Data'!$L$68)</f>
        <v>-</v>
      </c>
      <c r="L1528" s="39" t="str">
        <f>IF(ISBLANK('Model Participation Data'!$M$68),"-",'Model Participation Data'!$M$68)</f>
        <v>-</v>
      </c>
      <c r="M1528" s="254">
        <f>IF(ISNA(SUMIFS(INDEX('Model Participation Data'!$N$8:$DX$57,0,MATCH(CONCATENATE($J1528,M$6),'Model Participation Data'!$N$6:$DX$6,0)),'Model Participation Data'!$B$8:$B$57,$C1528,'Model Participation Data'!$C$8:$C$57,$D1528)),"-",SUMIFS(INDEX('Model Participation Data'!$N$8:$DX$57,0,MATCH(CONCATENATE($J1528,M$6),'Model Participation Data'!$N$6:$DX$6,0)),'Model Participation Data'!$B$8:$B$57,$C1528,'Model Participation Data'!$C$8:$C$57,$D1528))</f>
        <v>0</v>
      </c>
      <c r="N1528" s="254">
        <f>IF(ISNA(SUMIFS(INDEX('Model Participation Data'!$N$8:$DX$57,0,MATCH(CONCATENATE($J1528,N$6),'Model Participation Data'!$N$6:$DX$6,0)),'Model Participation Data'!$B$8:$B$57,$C1528,'Model Participation Data'!$C$8:$C$57,$D1528)),"-",SUMIFS(INDEX('Model Participation Data'!$N$8:$DX$57,0,MATCH(CONCATENATE($J1528,N$6),'Model Participation Data'!$N$6:$DX$6,0)),'Model Participation Data'!$B$8:$B$57,$C1528,'Model Participation Data'!$C$8:$C$57,$D1528))</f>
        <v>0</v>
      </c>
      <c r="O1528" s="154">
        <f>IF(ISNA(SUMIFS(INDEX('Model Participation Data'!$N$8:$DX$57,0,MATCH(CONCATENATE($J1528,O$6),'Model Participation Data'!$N$6:$DX$6,0)),'Model Participation Data'!$B$8:$B$57,$C1528,'Model Participation Data'!$C$8:$C$57,$D1528)),"-",SUMIFS(INDEX('Model Participation Data'!$N$8:$DX$57,0,MATCH(CONCATENATE($J1528,O$6),'Model Participation Data'!$N$6:$DX$6,0)),'Model Participation Data'!$B$8:$B$57,$C1528,'Model Participation Data'!$C$8:$C$57,$D1528))</f>
        <v>0</v>
      </c>
    </row>
    <row r="1529" spans="2:15" x14ac:dyDescent="0.35">
      <c r="B1529" s="37" t="s">
        <v>80</v>
      </c>
      <c r="C1529" s="38" t="str">
        <f>IF(ISBLANK('Model Participation Data'!$B$68),"-",'Model Participation Data'!$B$68)</f>
        <v>-</v>
      </c>
      <c r="D1529" s="38" t="str">
        <f>IF(ISBLANK('Model Participation Data'!$C$68),"-",'Model Participation Data'!$C$68)</f>
        <v>-</v>
      </c>
      <c r="E1529" s="38" t="str">
        <f>IF(ISBLANK('Model Participation Data'!$D$68),"-",'Model Participation Data'!$D$68)</f>
        <v>-</v>
      </c>
      <c r="F1529" s="38" t="str">
        <f>IF(ISBLANK('Model Participation Data'!$E$68),"-",'Model Participation Data'!$E$68)</f>
        <v>-</v>
      </c>
      <c r="G1529" s="151" t="str">
        <f>IF(ISBLANK('Model Participation Data'!$F$68),"-",'Model Participation Data'!$F$68)</f>
        <v>-</v>
      </c>
      <c r="H1529" s="253">
        <v>4</v>
      </c>
      <c r="I1529" s="253">
        <v>4</v>
      </c>
      <c r="J1529" s="150" t="str">
        <f t="shared" si="70"/>
        <v>44</v>
      </c>
      <c r="K1529" s="38" t="str">
        <f>IF(ISBLANK('Model Participation Data'!$L$68),"-",'Model Participation Data'!$L$68)</f>
        <v>-</v>
      </c>
      <c r="L1529" s="39" t="str">
        <f>IF(ISBLANK('Model Participation Data'!$M$68),"-",'Model Participation Data'!$M$68)</f>
        <v>-</v>
      </c>
      <c r="M1529" s="254">
        <f>IF(ISNA(SUMIFS(INDEX('Model Participation Data'!$N$8:$DX$57,0,MATCH(CONCATENATE($J1529,M$6),'Model Participation Data'!$N$6:$DX$6,0)),'Model Participation Data'!$B$8:$B$57,$C1529,'Model Participation Data'!$C$8:$C$57,$D1529)),"-",SUMIFS(INDEX('Model Participation Data'!$N$8:$DX$57,0,MATCH(CONCATENATE($J1529,M$6),'Model Participation Data'!$N$6:$DX$6,0)),'Model Participation Data'!$B$8:$B$57,$C1529,'Model Participation Data'!$C$8:$C$57,$D1529))</f>
        <v>0</v>
      </c>
      <c r="N1529" s="254">
        <f>IF(ISNA(SUMIFS(INDEX('Model Participation Data'!$N$8:$DX$57,0,MATCH(CONCATENATE($J1529,N$6),'Model Participation Data'!$N$6:$DX$6,0)),'Model Participation Data'!$B$8:$B$57,$C1529,'Model Participation Data'!$C$8:$C$57,$D1529)),"-",SUMIFS(INDEX('Model Participation Data'!$N$8:$DX$57,0,MATCH(CONCATENATE($J1529,N$6),'Model Participation Data'!$N$6:$DX$6,0)),'Model Participation Data'!$B$8:$B$57,$C1529,'Model Participation Data'!$C$8:$C$57,$D1529))</f>
        <v>0</v>
      </c>
      <c r="O1529" s="154">
        <f>IF(ISNA(SUMIFS(INDEX('Model Participation Data'!$N$8:$DX$57,0,MATCH(CONCATENATE($J1529,O$6),'Model Participation Data'!$N$6:$DX$6,0)),'Model Participation Data'!$B$8:$B$57,$C1529,'Model Participation Data'!$C$8:$C$57,$D1529)),"-",SUMIFS(INDEX('Model Participation Data'!$N$8:$DX$57,0,MATCH(CONCATENATE($J1529,O$6),'Model Participation Data'!$N$6:$DX$6,0)),'Model Participation Data'!$B$8:$B$57,$C1529,'Model Participation Data'!$C$8:$C$57,$D1529))</f>
        <v>0</v>
      </c>
    </row>
    <row r="1530" spans="2:15" x14ac:dyDescent="0.35">
      <c r="B1530" s="37" t="s">
        <v>80</v>
      </c>
      <c r="C1530" s="38" t="str">
        <f>IF(ISBLANK('Model Participation Data'!$B$68),"-",'Model Participation Data'!$B$68)</f>
        <v>-</v>
      </c>
      <c r="D1530" s="38" t="str">
        <f>IF(ISBLANK('Model Participation Data'!$C$68),"-",'Model Participation Data'!$C$68)</f>
        <v>-</v>
      </c>
      <c r="E1530" s="38" t="str">
        <f>IF(ISBLANK('Model Participation Data'!$D$68),"-",'Model Participation Data'!$D$68)</f>
        <v>-</v>
      </c>
      <c r="F1530" s="38" t="str">
        <f>IF(ISBLANK('Model Participation Data'!$E$68),"-",'Model Participation Data'!$E$68)</f>
        <v>-</v>
      </c>
      <c r="G1530" s="151" t="str">
        <f>IF(ISBLANK('Model Participation Data'!$F$68),"-",'Model Participation Data'!$F$68)</f>
        <v>-</v>
      </c>
      <c r="H1530" s="253">
        <v>4</v>
      </c>
      <c r="I1530" s="253">
        <v>5</v>
      </c>
      <c r="J1530" s="150" t="str">
        <f t="shared" si="70"/>
        <v>45</v>
      </c>
      <c r="K1530" s="38" t="str">
        <f>IF(ISBLANK('Model Participation Data'!$L$68),"-",'Model Participation Data'!$L$68)</f>
        <v>-</v>
      </c>
      <c r="L1530" s="39" t="str">
        <f>IF(ISBLANK('Model Participation Data'!$M$68),"-",'Model Participation Data'!$M$68)</f>
        <v>-</v>
      </c>
      <c r="M1530" s="254">
        <f>IF(ISNA(SUMIFS(INDEX('Model Participation Data'!$N$8:$DX$57,0,MATCH(CONCATENATE($J1530,M$6),'Model Participation Data'!$N$6:$DX$6,0)),'Model Participation Data'!$B$8:$B$57,$C1530,'Model Participation Data'!$C$8:$C$57,$D1530)),"-",SUMIFS(INDEX('Model Participation Data'!$N$8:$DX$57,0,MATCH(CONCATENATE($J1530,M$6),'Model Participation Data'!$N$6:$DX$6,0)),'Model Participation Data'!$B$8:$B$57,$C1530,'Model Participation Data'!$C$8:$C$57,$D1530))</f>
        <v>0</v>
      </c>
      <c r="N1530" s="254">
        <f>IF(ISNA(SUMIFS(INDEX('Model Participation Data'!$N$8:$DX$57,0,MATCH(CONCATENATE($J1530,N$6),'Model Participation Data'!$N$6:$DX$6,0)),'Model Participation Data'!$B$8:$B$57,$C1530,'Model Participation Data'!$C$8:$C$57,$D1530)),"-",SUMIFS(INDEX('Model Participation Data'!$N$8:$DX$57,0,MATCH(CONCATENATE($J1530,N$6),'Model Participation Data'!$N$6:$DX$6,0)),'Model Participation Data'!$B$8:$B$57,$C1530,'Model Participation Data'!$C$8:$C$57,$D1530))</f>
        <v>0</v>
      </c>
      <c r="O1530" s="154">
        <f>IF(ISNA(SUMIFS(INDEX('Model Participation Data'!$N$8:$DX$57,0,MATCH(CONCATENATE($J1530,O$6),'Model Participation Data'!$N$6:$DX$6,0)),'Model Participation Data'!$B$8:$B$57,$C1530,'Model Participation Data'!$C$8:$C$57,$D1530)),"-",SUMIFS(INDEX('Model Participation Data'!$N$8:$DX$57,0,MATCH(CONCATENATE($J1530,O$6),'Model Participation Data'!$N$6:$DX$6,0)),'Model Participation Data'!$B$8:$B$57,$C1530,'Model Participation Data'!$C$8:$C$57,$D1530))</f>
        <v>0</v>
      </c>
    </row>
    <row r="1531" spans="2:15" x14ac:dyDescent="0.35">
      <c r="B1531" s="37" t="s">
        <v>80</v>
      </c>
      <c r="C1531" s="38" t="str">
        <f>IF(ISBLANK('Model Participation Data'!$B$68),"-",'Model Participation Data'!$B$68)</f>
        <v>-</v>
      </c>
      <c r="D1531" s="38" t="str">
        <f>IF(ISBLANK('Model Participation Data'!$C$68),"-",'Model Participation Data'!$C$68)</f>
        <v>-</v>
      </c>
      <c r="E1531" s="38" t="str">
        <f>IF(ISBLANK('Model Participation Data'!$D$68),"-",'Model Participation Data'!$D$68)</f>
        <v>-</v>
      </c>
      <c r="F1531" s="38" t="str">
        <f>IF(ISBLANK('Model Participation Data'!$E$68),"-",'Model Participation Data'!$E$68)</f>
        <v>-</v>
      </c>
      <c r="G1531" s="151" t="str">
        <f>IF(ISBLANK('Model Participation Data'!$F$68),"-",'Model Participation Data'!$F$68)</f>
        <v>-</v>
      </c>
      <c r="H1531" s="253">
        <v>4</v>
      </c>
      <c r="I1531" s="253" t="s">
        <v>65</v>
      </c>
      <c r="J1531" s="150" t="str">
        <f t="shared" si="70"/>
        <v>4Goal</v>
      </c>
      <c r="K1531" s="38" t="str">
        <f>IF(ISBLANK('Model Participation Data'!$L$68),"-",'Model Participation Data'!$L$68)</f>
        <v>-</v>
      </c>
      <c r="L1531" s="39" t="str">
        <f>IF(ISBLANK('Model Participation Data'!$M$68),"-",'Model Participation Data'!$M$68)</f>
        <v>-</v>
      </c>
      <c r="M1531" s="254" t="str">
        <f>IF(ISNA(SUMIFS(INDEX('Model Participation Data'!$N$8:$DX$57,0,MATCH(CONCATENATE($J1531,M$6),'Model Participation Data'!$N$6:$DX$6,0)),'Model Participation Data'!$B$8:$B$57,$C1531,'Model Participation Data'!$C$8:$C$57,$D1531)),"-",SUMIFS(INDEX('Model Participation Data'!$N$8:$DX$57,0,MATCH(CONCATENATE($J1531,M$6),'Model Participation Data'!$N$6:$DX$6,0)),'Model Participation Data'!$B$8:$B$57,$C1531,'Model Participation Data'!$C$8:$C$57,$D1531))</f>
        <v>-</v>
      </c>
      <c r="N1531" s="254" t="str">
        <f>IF(ISNA(SUMIFS(INDEX('Model Participation Data'!$N$8:$DX$57,0,MATCH(CONCATENATE($J1531,N$6),'Model Participation Data'!$N$6:$DX$6,0)),'Model Participation Data'!$B$8:$B$57,$C1531,'Model Participation Data'!$C$8:$C$57,$D1531)),"-",SUMIFS(INDEX('Model Participation Data'!$N$8:$DX$57,0,MATCH(CONCATENATE($J1531,N$6),'Model Participation Data'!$N$6:$DX$6,0)),'Model Participation Data'!$B$8:$B$57,$C1531,'Model Participation Data'!$C$8:$C$57,$D1531))</f>
        <v>-</v>
      </c>
      <c r="O1531" s="154">
        <f>IF(ISNA(SUMIFS(INDEX('Model Participation Data'!$N$8:$DX$57,0,MATCH(CONCATENATE($J1531,O$6),'Model Participation Data'!$N$6:$DX$6,0)),'Model Participation Data'!$B$8:$B$57,$C1531,'Model Participation Data'!$C$8:$C$57,$D1531)),"-",SUMIFS(INDEX('Model Participation Data'!$N$8:$DX$57,0,MATCH(CONCATENATE($J1531,O$6),'Model Participation Data'!$N$6:$DX$6,0)),'Model Participation Data'!$B$8:$B$57,$C1531,'Model Participation Data'!$C$8:$C$57,$D1531))</f>
        <v>0</v>
      </c>
    </row>
    <row r="1532" spans="2:15" x14ac:dyDescent="0.35">
      <c r="B1532" s="37" t="s">
        <v>80</v>
      </c>
      <c r="C1532" s="38" t="str">
        <f>IF(ISBLANK('Model Participation Data'!$B$69),"-",'Model Participation Data'!$B$69)</f>
        <v>-</v>
      </c>
      <c r="D1532" s="38" t="str">
        <f>IF(ISBLANK('Model Participation Data'!$C$69),"-",'Model Participation Data'!$C$69)</f>
        <v>-</v>
      </c>
      <c r="E1532" s="38" t="str">
        <f>IF(ISBLANK('Model Participation Data'!$D$69),"-",'Model Participation Data'!$D$69)</f>
        <v>-</v>
      </c>
      <c r="F1532" s="38" t="str">
        <f>IF(ISBLANK('Model Participation Data'!$E$69),"-",'Model Participation Data'!$E$69)</f>
        <v>-</v>
      </c>
      <c r="G1532" s="151" t="str">
        <f>IF(ISBLANK('Model Participation Data'!$F$69),"-",'Model Participation Data'!$F$69)</f>
        <v>-</v>
      </c>
      <c r="H1532" s="253" t="s">
        <v>64</v>
      </c>
      <c r="I1532" s="253" t="s">
        <v>64</v>
      </c>
      <c r="J1532" s="150" t="str">
        <f t="shared" si="70"/>
        <v>BaselineBaseline</v>
      </c>
      <c r="K1532" s="38" t="str">
        <f>IF(ISBLANK('Model Participation Data'!$L$69),"-",'Model Participation Data'!$L$69)</f>
        <v>-</v>
      </c>
      <c r="L1532" s="39" t="str">
        <f>IF(ISBLANK('Model Participation Data'!$M$69),"-",'Model Participation Data'!$M$69)</f>
        <v>-</v>
      </c>
      <c r="M1532" s="254">
        <f>IF(ISNA(SUMIFS(INDEX('Model Participation Data'!$N$8:$DX$57,0,MATCH(CONCATENATE($J1532,M$6),'Model Participation Data'!$N$6:$DX$6,0)),'Model Participation Data'!$B$8:$B$57,$C1532,'Model Participation Data'!$C$8:$C$57,$D1532)),"-",SUMIFS(INDEX('Model Participation Data'!$N$8:$DX$57,0,MATCH(CONCATENATE($J1532,M$6),'Model Participation Data'!$N$6:$DX$6,0)),'Model Participation Data'!$B$8:$B$57,$C1532,'Model Participation Data'!$C$8:$C$57,$D1532))</f>
        <v>0</v>
      </c>
      <c r="N1532" s="254">
        <f>IF(ISNA(SUMIFS(INDEX('Model Participation Data'!$N$8:$DX$57,0,MATCH(CONCATENATE($J1532,N$6),'Model Participation Data'!$N$6:$DX$6,0)),'Model Participation Data'!$B$8:$B$57,$C1532,'Model Participation Data'!$C$8:$C$57,$D1532)),"-",SUMIFS(INDEX('Model Participation Data'!$N$8:$DX$57,0,MATCH(CONCATENATE($J1532,N$6),'Model Participation Data'!$N$6:$DX$6,0)),'Model Participation Data'!$B$8:$B$57,$C1532,'Model Participation Data'!$C$8:$C$57,$D1532))</f>
        <v>0</v>
      </c>
      <c r="O1532" s="154">
        <f>IF(ISNA(SUMIFS(INDEX('Model Participation Data'!$N$8:$DX$57,0,MATCH(CONCATENATE($J1532,O$6),'Model Participation Data'!$N$6:$DX$6,0)),'Model Participation Data'!$B$8:$B$57,$C1532,'Model Participation Data'!$C$8:$C$57,$D1532)),"-",SUMIFS(INDEX('Model Participation Data'!$N$8:$DX$57,0,MATCH(CONCATENATE($J1532,O$6),'Model Participation Data'!$N$6:$DX$6,0)),'Model Participation Data'!$B$8:$B$57,$C1532,'Model Participation Data'!$C$8:$C$57,$D1532))</f>
        <v>0</v>
      </c>
    </row>
    <row r="1533" spans="2:15" x14ac:dyDescent="0.35">
      <c r="B1533" s="37" t="s">
        <v>80</v>
      </c>
      <c r="C1533" s="38" t="str">
        <f>IF(ISBLANK('Model Participation Data'!$B$69),"-",'Model Participation Data'!$B$69)</f>
        <v>-</v>
      </c>
      <c r="D1533" s="38" t="str">
        <f>IF(ISBLANK('Model Participation Data'!$C$69),"-",'Model Participation Data'!$C$69)</f>
        <v>-</v>
      </c>
      <c r="E1533" s="38" t="str">
        <f>IF(ISBLANK('Model Participation Data'!$D$69),"-",'Model Participation Data'!$D$69)</f>
        <v>-</v>
      </c>
      <c r="F1533" s="38" t="str">
        <f>IF(ISBLANK('Model Participation Data'!$E$69),"-",'Model Participation Data'!$E$69)</f>
        <v>-</v>
      </c>
      <c r="G1533" s="151" t="str">
        <f>IF(ISBLANK('Model Participation Data'!$F$69),"-",'Model Participation Data'!$F$69)</f>
        <v>-</v>
      </c>
      <c r="H1533" s="253">
        <v>1</v>
      </c>
      <c r="I1533" s="253">
        <v>1</v>
      </c>
      <c r="J1533" s="150" t="str">
        <f t="shared" si="70"/>
        <v>11</v>
      </c>
      <c r="K1533" s="38" t="str">
        <f>IF(ISBLANK('Model Participation Data'!$L$69),"-",'Model Participation Data'!$L$69)</f>
        <v>-</v>
      </c>
      <c r="L1533" s="39" t="str">
        <f>IF(ISBLANK('Model Participation Data'!$M$69),"-",'Model Participation Data'!$M$69)</f>
        <v>-</v>
      </c>
      <c r="M1533" s="254">
        <f>IF(ISNA(SUMIFS(INDEX('Model Participation Data'!$N$8:$DX$57,0,MATCH(CONCATENATE($J1533,M$6),'Model Participation Data'!$N$6:$DX$6,0)),'Model Participation Data'!$B$8:$B$57,$C1533,'Model Participation Data'!$C$8:$C$57,$D1533)),"-",SUMIFS(INDEX('Model Participation Data'!$N$8:$DX$57,0,MATCH(CONCATENATE($J1533,M$6),'Model Participation Data'!$N$6:$DX$6,0)),'Model Participation Data'!$B$8:$B$57,$C1533,'Model Participation Data'!$C$8:$C$57,$D1533))</f>
        <v>0</v>
      </c>
      <c r="N1533" s="254">
        <f>IF(ISNA(SUMIFS(INDEX('Model Participation Data'!$N$8:$DX$57,0,MATCH(CONCATENATE($J1533,N$6),'Model Participation Data'!$N$6:$DX$6,0)),'Model Participation Data'!$B$8:$B$57,$C1533,'Model Participation Data'!$C$8:$C$57,$D1533)),"-",SUMIFS(INDEX('Model Participation Data'!$N$8:$DX$57,0,MATCH(CONCATENATE($J1533,N$6),'Model Participation Data'!$N$6:$DX$6,0)),'Model Participation Data'!$B$8:$B$57,$C1533,'Model Participation Data'!$C$8:$C$57,$D1533))</f>
        <v>0</v>
      </c>
      <c r="O1533" s="154">
        <f>IF(ISNA(SUMIFS(INDEX('Model Participation Data'!$N$8:$DX$57,0,MATCH(CONCATENATE($J1533,O$6),'Model Participation Data'!$N$6:$DX$6,0)),'Model Participation Data'!$B$8:$B$57,$C1533,'Model Participation Data'!$C$8:$C$57,$D1533)),"-",SUMIFS(INDEX('Model Participation Data'!$N$8:$DX$57,0,MATCH(CONCATENATE($J1533,O$6),'Model Participation Data'!$N$6:$DX$6,0)),'Model Participation Data'!$B$8:$B$57,$C1533,'Model Participation Data'!$C$8:$C$57,$D1533))</f>
        <v>0</v>
      </c>
    </row>
    <row r="1534" spans="2:15" x14ac:dyDescent="0.35">
      <c r="B1534" s="37" t="s">
        <v>80</v>
      </c>
      <c r="C1534" s="38" t="str">
        <f>IF(ISBLANK('Model Participation Data'!$B$69),"-",'Model Participation Data'!$B$69)</f>
        <v>-</v>
      </c>
      <c r="D1534" s="38" t="str">
        <f>IF(ISBLANK('Model Participation Data'!$C$69),"-",'Model Participation Data'!$C$69)</f>
        <v>-</v>
      </c>
      <c r="E1534" s="38" t="str">
        <f>IF(ISBLANK('Model Participation Data'!$D$69),"-",'Model Participation Data'!$D$69)</f>
        <v>-</v>
      </c>
      <c r="F1534" s="38" t="str">
        <f>IF(ISBLANK('Model Participation Data'!$E$69),"-",'Model Participation Data'!$E$69)</f>
        <v>-</v>
      </c>
      <c r="G1534" s="151" t="str">
        <f>IF(ISBLANK('Model Participation Data'!$F$69),"-",'Model Participation Data'!$F$69)</f>
        <v>-</v>
      </c>
      <c r="H1534" s="253">
        <v>1</v>
      </c>
      <c r="I1534" s="253">
        <v>2</v>
      </c>
      <c r="J1534" s="150" t="str">
        <f t="shared" si="70"/>
        <v>12</v>
      </c>
      <c r="K1534" s="38" t="str">
        <f>IF(ISBLANK('Model Participation Data'!$L$69),"-",'Model Participation Data'!$L$69)</f>
        <v>-</v>
      </c>
      <c r="L1534" s="39" t="str">
        <f>IF(ISBLANK('Model Participation Data'!$M$69),"-",'Model Participation Data'!$M$69)</f>
        <v>-</v>
      </c>
      <c r="M1534" s="254">
        <f>IF(ISNA(SUMIFS(INDEX('Model Participation Data'!$N$8:$DX$57,0,MATCH(CONCATENATE($J1534,M$6),'Model Participation Data'!$N$6:$DX$6,0)),'Model Participation Data'!$B$8:$B$57,$C1534,'Model Participation Data'!$C$8:$C$57,$D1534)),"-",SUMIFS(INDEX('Model Participation Data'!$N$8:$DX$57,0,MATCH(CONCATENATE($J1534,M$6),'Model Participation Data'!$N$6:$DX$6,0)),'Model Participation Data'!$B$8:$B$57,$C1534,'Model Participation Data'!$C$8:$C$57,$D1534))</f>
        <v>0</v>
      </c>
      <c r="N1534" s="254">
        <f>IF(ISNA(SUMIFS(INDEX('Model Participation Data'!$N$8:$DX$57,0,MATCH(CONCATENATE($J1534,N$6),'Model Participation Data'!$N$6:$DX$6,0)),'Model Participation Data'!$B$8:$B$57,$C1534,'Model Participation Data'!$C$8:$C$57,$D1534)),"-",SUMIFS(INDEX('Model Participation Data'!$N$8:$DX$57,0,MATCH(CONCATENATE($J1534,N$6),'Model Participation Data'!$N$6:$DX$6,0)),'Model Participation Data'!$B$8:$B$57,$C1534,'Model Participation Data'!$C$8:$C$57,$D1534))</f>
        <v>0</v>
      </c>
      <c r="O1534" s="154">
        <f>IF(ISNA(SUMIFS(INDEX('Model Participation Data'!$N$8:$DX$57,0,MATCH(CONCATENATE($J1534,O$6),'Model Participation Data'!$N$6:$DX$6,0)),'Model Participation Data'!$B$8:$B$57,$C1534,'Model Participation Data'!$C$8:$C$57,$D1534)),"-",SUMIFS(INDEX('Model Participation Data'!$N$8:$DX$57,0,MATCH(CONCATENATE($J1534,O$6),'Model Participation Data'!$N$6:$DX$6,0)),'Model Participation Data'!$B$8:$B$57,$C1534,'Model Participation Data'!$C$8:$C$57,$D1534))</f>
        <v>0</v>
      </c>
    </row>
    <row r="1535" spans="2:15" x14ac:dyDescent="0.35">
      <c r="B1535" s="37" t="s">
        <v>80</v>
      </c>
      <c r="C1535" s="38" t="str">
        <f>IF(ISBLANK('Model Participation Data'!$B$69),"-",'Model Participation Data'!$B$69)</f>
        <v>-</v>
      </c>
      <c r="D1535" s="38" t="str">
        <f>IF(ISBLANK('Model Participation Data'!$C$69),"-",'Model Participation Data'!$C$69)</f>
        <v>-</v>
      </c>
      <c r="E1535" s="38" t="str">
        <f>IF(ISBLANK('Model Participation Data'!$D$69),"-",'Model Participation Data'!$D$69)</f>
        <v>-</v>
      </c>
      <c r="F1535" s="38" t="str">
        <f>IF(ISBLANK('Model Participation Data'!$E$69),"-",'Model Participation Data'!$E$69)</f>
        <v>-</v>
      </c>
      <c r="G1535" s="151" t="str">
        <f>IF(ISBLANK('Model Participation Data'!$F$69),"-",'Model Participation Data'!$F$69)</f>
        <v>-</v>
      </c>
      <c r="H1535" s="253">
        <v>1</v>
      </c>
      <c r="I1535" s="253">
        <v>3</v>
      </c>
      <c r="J1535" s="150" t="str">
        <f t="shared" si="70"/>
        <v>13</v>
      </c>
      <c r="K1535" s="38" t="str">
        <f>IF(ISBLANK('Model Participation Data'!$L$69),"-",'Model Participation Data'!$L$69)</f>
        <v>-</v>
      </c>
      <c r="L1535" s="39" t="str">
        <f>IF(ISBLANK('Model Participation Data'!$M$69),"-",'Model Participation Data'!$M$69)</f>
        <v>-</v>
      </c>
      <c r="M1535" s="254">
        <f>IF(ISNA(SUMIFS(INDEX('Model Participation Data'!$N$8:$DX$57,0,MATCH(CONCATENATE($J1535,M$6),'Model Participation Data'!$N$6:$DX$6,0)),'Model Participation Data'!$B$8:$B$57,$C1535,'Model Participation Data'!$C$8:$C$57,$D1535)),"-",SUMIFS(INDEX('Model Participation Data'!$N$8:$DX$57,0,MATCH(CONCATENATE($J1535,M$6),'Model Participation Data'!$N$6:$DX$6,0)),'Model Participation Data'!$B$8:$B$57,$C1535,'Model Participation Data'!$C$8:$C$57,$D1535))</f>
        <v>0</v>
      </c>
      <c r="N1535" s="254">
        <f>IF(ISNA(SUMIFS(INDEX('Model Participation Data'!$N$8:$DX$57,0,MATCH(CONCATENATE($J1535,N$6),'Model Participation Data'!$N$6:$DX$6,0)),'Model Participation Data'!$B$8:$B$57,$C1535,'Model Participation Data'!$C$8:$C$57,$D1535)),"-",SUMIFS(INDEX('Model Participation Data'!$N$8:$DX$57,0,MATCH(CONCATENATE($J1535,N$6),'Model Participation Data'!$N$6:$DX$6,0)),'Model Participation Data'!$B$8:$B$57,$C1535,'Model Participation Data'!$C$8:$C$57,$D1535))</f>
        <v>0</v>
      </c>
      <c r="O1535" s="154">
        <f>IF(ISNA(SUMIFS(INDEX('Model Participation Data'!$N$8:$DX$57,0,MATCH(CONCATENATE($J1535,O$6),'Model Participation Data'!$N$6:$DX$6,0)),'Model Participation Data'!$B$8:$B$57,$C1535,'Model Participation Data'!$C$8:$C$57,$D1535)),"-",SUMIFS(INDEX('Model Participation Data'!$N$8:$DX$57,0,MATCH(CONCATENATE($J1535,O$6),'Model Participation Data'!$N$6:$DX$6,0)),'Model Participation Data'!$B$8:$B$57,$C1535,'Model Participation Data'!$C$8:$C$57,$D1535))</f>
        <v>0</v>
      </c>
    </row>
    <row r="1536" spans="2:15" x14ac:dyDescent="0.35">
      <c r="B1536" s="37" t="s">
        <v>80</v>
      </c>
      <c r="C1536" s="38" t="str">
        <f>IF(ISBLANK('Model Participation Data'!$B$69),"-",'Model Participation Data'!$B$69)</f>
        <v>-</v>
      </c>
      <c r="D1536" s="38" t="str">
        <f>IF(ISBLANK('Model Participation Data'!$C$69),"-",'Model Participation Data'!$C$69)</f>
        <v>-</v>
      </c>
      <c r="E1536" s="38" t="str">
        <f>IF(ISBLANK('Model Participation Data'!$D$69),"-",'Model Participation Data'!$D$69)</f>
        <v>-</v>
      </c>
      <c r="F1536" s="38" t="str">
        <f>IF(ISBLANK('Model Participation Data'!$E$69),"-",'Model Participation Data'!$E$69)</f>
        <v>-</v>
      </c>
      <c r="G1536" s="151" t="str">
        <f>IF(ISBLANK('Model Participation Data'!$F$69),"-",'Model Participation Data'!$F$69)</f>
        <v>-</v>
      </c>
      <c r="H1536" s="253">
        <v>1</v>
      </c>
      <c r="I1536" s="253">
        <v>4</v>
      </c>
      <c r="J1536" s="150" t="str">
        <f t="shared" si="70"/>
        <v>14</v>
      </c>
      <c r="K1536" s="38" t="str">
        <f>IF(ISBLANK('Model Participation Data'!$L$69),"-",'Model Participation Data'!$L$69)</f>
        <v>-</v>
      </c>
      <c r="L1536" s="39" t="str">
        <f>IF(ISBLANK('Model Participation Data'!$M$69),"-",'Model Participation Data'!$M$69)</f>
        <v>-</v>
      </c>
      <c r="M1536" s="254">
        <f>IF(ISNA(SUMIFS(INDEX('Model Participation Data'!$N$8:$DX$57,0,MATCH(CONCATENATE($J1536,M$6),'Model Participation Data'!$N$6:$DX$6,0)),'Model Participation Data'!$B$8:$B$57,$C1536,'Model Participation Data'!$C$8:$C$57,$D1536)),"-",SUMIFS(INDEX('Model Participation Data'!$N$8:$DX$57,0,MATCH(CONCATENATE($J1536,M$6),'Model Participation Data'!$N$6:$DX$6,0)),'Model Participation Data'!$B$8:$B$57,$C1536,'Model Participation Data'!$C$8:$C$57,$D1536))</f>
        <v>0</v>
      </c>
      <c r="N1536" s="254">
        <f>IF(ISNA(SUMIFS(INDEX('Model Participation Data'!$N$8:$DX$57,0,MATCH(CONCATENATE($J1536,N$6),'Model Participation Data'!$N$6:$DX$6,0)),'Model Participation Data'!$B$8:$B$57,$C1536,'Model Participation Data'!$C$8:$C$57,$D1536)),"-",SUMIFS(INDEX('Model Participation Data'!$N$8:$DX$57,0,MATCH(CONCATENATE($J1536,N$6),'Model Participation Data'!$N$6:$DX$6,0)),'Model Participation Data'!$B$8:$B$57,$C1536,'Model Participation Data'!$C$8:$C$57,$D1536))</f>
        <v>0</v>
      </c>
      <c r="O1536" s="154">
        <f>IF(ISNA(SUMIFS(INDEX('Model Participation Data'!$N$8:$DX$57,0,MATCH(CONCATENATE($J1536,O$6),'Model Participation Data'!$N$6:$DX$6,0)),'Model Participation Data'!$B$8:$B$57,$C1536,'Model Participation Data'!$C$8:$C$57,$D1536)),"-",SUMIFS(INDEX('Model Participation Data'!$N$8:$DX$57,0,MATCH(CONCATENATE($J1536,O$6),'Model Participation Data'!$N$6:$DX$6,0)),'Model Participation Data'!$B$8:$B$57,$C1536,'Model Participation Data'!$C$8:$C$57,$D1536))</f>
        <v>0</v>
      </c>
    </row>
    <row r="1537" spans="2:15" x14ac:dyDescent="0.35">
      <c r="B1537" s="37" t="s">
        <v>80</v>
      </c>
      <c r="C1537" s="38" t="str">
        <f>IF(ISBLANK('Model Participation Data'!$B$69),"-",'Model Participation Data'!$B$69)</f>
        <v>-</v>
      </c>
      <c r="D1537" s="38" t="str">
        <f>IF(ISBLANK('Model Participation Data'!$C$69),"-",'Model Participation Data'!$C$69)</f>
        <v>-</v>
      </c>
      <c r="E1537" s="38" t="str">
        <f>IF(ISBLANK('Model Participation Data'!$D$69),"-",'Model Participation Data'!$D$69)</f>
        <v>-</v>
      </c>
      <c r="F1537" s="38" t="str">
        <f>IF(ISBLANK('Model Participation Data'!$E$69),"-",'Model Participation Data'!$E$69)</f>
        <v>-</v>
      </c>
      <c r="G1537" s="151" t="str">
        <f>IF(ISBLANK('Model Participation Data'!$F$69),"-",'Model Participation Data'!$F$69)</f>
        <v>-</v>
      </c>
      <c r="H1537" s="253">
        <v>1</v>
      </c>
      <c r="I1537" s="253">
        <v>5</v>
      </c>
      <c r="J1537" s="150" t="str">
        <f t="shared" si="70"/>
        <v>15</v>
      </c>
      <c r="K1537" s="38" t="str">
        <f>IF(ISBLANK('Model Participation Data'!$L$69),"-",'Model Participation Data'!$L$69)</f>
        <v>-</v>
      </c>
      <c r="L1537" s="39" t="str">
        <f>IF(ISBLANK('Model Participation Data'!$M$69),"-",'Model Participation Data'!$M$69)</f>
        <v>-</v>
      </c>
      <c r="M1537" s="254">
        <f>IF(ISNA(SUMIFS(INDEX('Model Participation Data'!$N$8:$DX$57,0,MATCH(CONCATENATE($J1537,M$6),'Model Participation Data'!$N$6:$DX$6,0)),'Model Participation Data'!$B$8:$B$57,$C1537,'Model Participation Data'!$C$8:$C$57,$D1537)),"-",SUMIFS(INDEX('Model Participation Data'!$N$8:$DX$57,0,MATCH(CONCATENATE($J1537,M$6),'Model Participation Data'!$N$6:$DX$6,0)),'Model Participation Data'!$B$8:$B$57,$C1537,'Model Participation Data'!$C$8:$C$57,$D1537))</f>
        <v>0</v>
      </c>
      <c r="N1537" s="254">
        <f>IF(ISNA(SUMIFS(INDEX('Model Participation Data'!$N$8:$DX$57,0,MATCH(CONCATENATE($J1537,N$6),'Model Participation Data'!$N$6:$DX$6,0)),'Model Participation Data'!$B$8:$B$57,$C1537,'Model Participation Data'!$C$8:$C$57,$D1537)),"-",SUMIFS(INDEX('Model Participation Data'!$N$8:$DX$57,0,MATCH(CONCATENATE($J1537,N$6),'Model Participation Data'!$N$6:$DX$6,0)),'Model Participation Data'!$B$8:$B$57,$C1537,'Model Participation Data'!$C$8:$C$57,$D1537))</f>
        <v>0</v>
      </c>
      <c r="O1537" s="154">
        <f>IF(ISNA(SUMIFS(INDEX('Model Participation Data'!$N$8:$DX$57,0,MATCH(CONCATENATE($J1537,O$6),'Model Participation Data'!$N$6:$DX$6,0)),'Model Participation Data'!$B$8:$B$57,$C1537,'Model Participation Data'!$C$8:$C$57,$D1537)),"-",SUMIFS(INDEX('Model Participation Data'!$N$8:$DX$57,0,MATCH(CONCATENATE($J1537,O$6),'Model Participation Data'!$N$6:$DX$6,0)),'Model Participation Data'!$B$8:$B$57,$C1537,'Model Participation Data'!$C$8:$C$57,$D1537))</f>
        <v>0</v>
      </c>
    </row>
    <row r="1538" spans="2:15" x14ac:dyDescent="0.35">
      <c r="B1538" s="37" t="s">
        <v>80</v>
      </c>
      <c r="C1538" s="38" t="str">
        <f>IF(ISBLANK('Model Participation Data'!$B$69),"-",'Model Participation Data'!$B$69)</f>
        <v>-</v>
      </c>
      <c r="D1538" s="38" t="str">
        <f>IF(ISBLANK('Model Participation Data'!$C$69),"-",'Model Participation Data'!$C$69)</f>
        <v>-</v>
      </c>
      <c r="E1538" s="38" t="str">
        <f>IF(ISBLANK('Model Participation Data'!$D$69),"-",'Model Participation Data'!$D$69)</f>
        <v>-</v>
      </c>
      <c r="F1538" s="38" t="str">
        <f>IF(ISBLANK('Model Participation Data'!$E$69),"-",'Model Participation Data'!$E$69)</f>
        <v>-</v>
      </c>
      <c r="G1538" s="151" t="str">
        <f>IF(ISBLANK('Model Participation Data'!$F$69),"-",'Model Participation Data'!$F$69)</f>
        <v>-</v>
      </c>
      <c r="H1538" s="253">
        <v>1</v>
      </c>
      <c r="I1538" s="253" t="s">
        <v>65</v>
      </c>
      <c r="J1538" s="150" t="str">
        <f t="shared" si="70"/>
        <v>1Goal</v>
      </c>
      <c r="K1538" s="38" t="str">
        <f>IF(ISBLANK('Model Participation Data'!$L$69),"-",'Model Participation Data'!$L$69)</f>
        <v>-</v>
      </c>
      <c r="L1538" s="39" t="str">
        <f>IF(ISBLANK('Model Participation Data'!$M$69),"-",'Model Participation Data'!$M$69)</f>
        <v>-</v>
      </c>
      <c r="M1538" s="254" t="str">
        <f>IF(ISNA(SUMIFS(INDEX('Model Participation Data'!$N$8:$DX$57,0,MATCH(CONCATENATE($J1538,M$6),'Model Participation Data'!$N$6:$DX$6,0)),'Model Participation Data'!$B$8:$B$57,$C1538,'Model Participation Data'!$C$8:$C$57,$D1538)),"-",SUMIFS(INDEX('Model Participation Data'!$N$8:$DX$57,0,MATCH(CONCATENATE($J1538,M$6),'Model Participation Data'!$N$6:$DX$6,0)),'Model Participation Data'!$B$8:$B$57,$C1538,'Model Participation Data'!$C$8:$C$57,$D1538))</f>
        <v>-</v>
      </c>
      <c r="N1538" s="254" t="str">
        <f>IF(ISNA(SUMIFS(INDEX('Model Participation Data'!$N$8:$DX$57,0,MATCH(CONCATENATE($J1538,N$6),'Model Participation Data'!$N$6:$DX$6,0)),'Model Participation Data'!$B$8:$B$57,$C1538,'Model Participation Data'!$C$8:$C$57,$D1538)),"-",SUMIFS(INDEX('Model Participation Data'!$N$8:$DX$57,0,MATCH(CONCATENATE($J1538,N$6),'Model Participation Data'!$N$6:$DX$6,0)),'Model Participation Data'!$B$8:$B$57,$C1538,'Model Participation Data'!$C$8:$C$57,$D1538))</f>
        <v>-</v>
      </c>
      <c r="O1538" s="154">
        <f>IF(ISNA(SUMIFS(INDEX('Model Participation Data'!$N$8:$DX$57,0,MATCH(CONCATENATE($J1538,O$6),'Model Participation Data'!$N$6:$DX$6,0)),'Model Participation Data'!$B$8:$B$57,$C1538,'Model Participation Data'!$C$8:$C$57,$D1538)),"-",SUMIFS(INDEX('Model Participation Data'!$N$8:$DX$57,0,MATCH(CONCATENATE($J1538,O$6),'Model Participation Data'!$N$6:$DX$6,0)),'Model Participation Data'!$B$8:$B$57,$C1538,'Model Participation Data'!$C$8:$C$57,$D1538))</f>
        <v>0</v>
      </c>
    </row>
    <row r="1539" spans="2:15" x14ac:dyDescent="0.35">
      <c r="B1539" s="37" t="s">
        <v>80</v>
      </c>
      <c r="C1539" s="38" t="str">
        <f>IF(ISBLANK('Model Participation Data'!$B$69),"-",'Model Participation Data'!$B$69)</f>
        <v>-</v>
      </c>
      <c r="D1539" s="38" t="str">
        <f>IF(ISBLANK('Model Participation Data'!$C$69),"-",'Model Participation Data'!$C$69)</f>
        <v>-</v>
      </c>
      <c r="E1539" s="38" t="str">
        <f>IF(ISBLANK('Model Participation Data'!$D$69),"-",'Model Participation Data'!$D$69)</f>
        <v>-</v>
      </c>
      <c r="F1539" s="38" t="str">
        <f>IF(ISBLANK('Model Participation Data'!$E$69),"-",'Model Participation Data'!$E$69)</f>
        <v>-</v>
      </c>
      <c r="G1539" s="151" t="str">
        <f>IF(ISBLANK('Model Participation Data'!$F$69),"-",'Model Participation Data'!$F$69)</f>
        <v>-</v>
      </c>
      <c r="H1539" s="253">
        <v>2</v>
      </c>
      <c r="I1539" s="253">
        <v>1</v>
      </c>
      <c r="J1539" s="150" t="str">
        <f t="shared" si="70"/>
        <v>21</v>
      </c>
      <c r="K1539" s="38" t="str">
        <f>IF(ISBLANK('Model Participation Data'!$L$69),"-",'Model Participation Data'!$L$69)</f>
        <v>-</v>
      </c>
      <c r="L1539" s="39" t="str">
        <f>IF(ISBLANK('Model Participation Data'!$M$69),"-",'Model Participation Data'!$M$69)</f>
        <v>-</v>
      </c>
      <c r="M1539" s="254">
        <f>IF(ISNA(SUMIFS(INDEX('Model Participation Data'!$N$8:$DX$57,0,MATCH(CONCATENATE($J1539,M$6),'Model Participation Data'!$N$6:$DX$6,0)),'Model Participation Data'!$B$8:$B$57,$C1539,'Model Participation Data'!$C$8:$C$57,$D1539)),"-",SUMIFS(INDEX('Model Participation Data'!$N$8:$DX$57,0,MATCH(CONCATENATE($J1539,M$6),'Model Participation Data'!$N$6:$DX$6,0)),'Model Participation Data'!$B$8:$B$57,$C1539,'Model Participation Data'!$C$8:$C$57,$D1539))</f>
        <v>0</v>
      </c>
      <c r="N1539" s="254">
        <f>IF(ISNA(SUMIFS(INDEX('Model Participation Data'!$N$8:$DX$57,0,MATCH(CONCATENATE($J1539,N$6),'Model Participation Data'!$N$6:$DX$6,0)),'Model Participation Data'!$B$8:$B$57,$C1539,'Model Participation Data'!$C$8:$C$57,$D1539)),"-",SUMIFS(INDEX('Model Participation Data'!$N$8:$DX$57,0,MATCH(CONCATENATE($J1539,N$6),'Model Participation Data'!$N$6:$DX$6,0)),'Model Participation Data'!$B$8:$B$57,$C1539,'Model Participation Data'!$C$8:$C$57,$D1539))</f>
        <v>0</v>
      </c>
      <c r="O1539" s="154">
        <f>IF(ISNA(SUMIFS(INDEX('Model Participation Data'!$N$8:$DX$57,0,MATCH(CONCATENATE($J1539,O$6),'Model Participation Data'!$N$6:$DX$6,0)),'Model Participation Data'!$B$8:$B$57,$C1539,'Model Participation Data'!$C$8:$C$57,$D1539)),"-",SUMIFS(INDEX('Model Participation Data'!$N$8:$DX$57,0,MATCH(CONCATENATE($J1539,O$6),'Model Participation Data'!$N$6:$DX$6,0)),'Model Participation Data'!$B$8:$B$57,$C1539,'Model Participation Data'!$C$8:$C$57,$D1539))</f>
        <v>0</v>
      </c>
    </row>
    <row r="1540" spans="2:15" x14ac:dyDescent="0.35">
      <c r="B1540" s="37" t="s">
        <v>80</v>
      </c>
      <c r="C1540" s="38" t="str">
        <f>IF(ISBLANK('Model Participation Data'!$B$69),"-",'Model Participation Data'!$B$69)</f>
        <v>-</v>
      </c>
      <c r="D1540" s="38" t="str">
        <f>IF(ISBLANK('Model Participation Data'!$C$69),"-",'Model Participation Data'!$C$69)</f>
        <v>-</v>
      </c>
      <c r="E1540" s="38" t="str">
        <f>IF(ISBLANK('Model Participation Data'!$D$69),"-",'Model Participation Data'!$D$69)</f>
        <v>-</v>
      </c>
      <c r="F1540" s="38" t="str">
        <f>IF(ISBLANK('Model Participation Data'!$E$69),"-",'Model Participation Data'!$E$69)</f>
        <v>-</v>
      </c>
      <c r="G1540" s="151" t="str">
        <f>IF(ISBLANK('Model Participation Data'!$F$69),"-",'Model Participation Data'!$F$69)</f>
        <v>-</v>
      </c>
      <c r="H1540" s="253">
        <v>2</v>
      </c>
      <c r="I1540" s="253">
        <v>2</v>
      </c>
      <c r="J1540" s="150" t="str">
        <f t="shared" si="70"/>
        <v>22</v>
      </c>
      <c r="K1540" s="38" t="str">
        <f>IF(ISBLANK('Model Participation Data'!$L$69),"-",'Model Participation Data'!$L$69)</f>
        <v>-</v>
      </c>
      <c r="L1540" s="39" t="str">
        <f>IF(ISBLANK('Model Participation Data'!$M$69),"-",'Model Participation Data'!$M$69)</f>
        <v>-</v>
      </c>
      <c r="M1540" s="254">
        <f>IF(ISNA(SUMIFS(INDEX('Model Participation Data'!$N$8:$DX$57,0,MATCH(CONCATENATE($J1540,M$6),'Model Participation Data'!$N$6:$DX$6,0)),'Model Participation Data'!$B$8:$B$57,$C1540,'Model Participation Data'!$C$8:$C$57,$D1540)),"-",SUMIFS(INDEX('Model Participation Data'!$N$8:$DX$57,0,MATCH(CONCATENATE($J1540,M$6),'Model Participation Data'!$N$6:$DX$6,0)),'Model Participation Data'!$B$8:$B$57,$C1540,'Model Participation Data'!$C$8:$C$57,$D1540))</f>
        <v>0</v>
      </c>
      <c r="N1540" s="254">
        <f>IF(ISNA(SUMIFS(INDEX('Model Participation Data'!$N$8:$DX$57,0,MATCH(CONCATENATE($J1540,N$6),'Model Participation Data'!$N$6:$DX$6,0)),'Model Participation Data'!$B$8:$B$57,$C1540,'Model Participation Data'!$C$8:$C$57,$D1540)),"-",SUMIFS(INDEX('Model Participation Data'!$N$8:$DX$57,0,MATCH(CONCATENATE($J1540,N$6),'Model Participation Data'!$N$6:$DX$6,0)),'Model Participation Data'!$B$8:$B$57,$C1540,'Model Participation Data'!$C$8:$C$57,$D1540))</f>
        <v>0</v>
      </c>
      <c r="O1540" s="154">
        <f>IF(ISNA(SUMIFS(INDEX('Model Participation Data'!$N$8:$DX$57,0,MATCH(CONCATENATE($J1540,O$6),'Model Participation Data'!$N$6:$DX$6,0)),'Model Participation Data'!$B$8:$B$57,$C1540,'Model Participation Data'!$C$8:$C$57,$D1540)),"-",SUMIFS(INDEX('Model Participation Data'!$N$8:$DX$57,0,MATCH(CONCATENATE($J1540,O$6),'Model Participation Data'!$N$6:$DX$6,0)),'Model Participation Data'!$B$8:$B$57,$C1540,'Model Participation Data'!$C$8:$C$57,$D1540))</f>
        <v>0</v>
      </c>
    </row>
    <row r="1541" spans="2:15" x14ac:dyDescent="0.35">
      <c r="B1541" s="37" t="s">
        <v>80</v>
      </c>
      <c r="C1541" s="38" t="str">
        <f>IF(ISBLANK('Model Participation Data'!$B$69),"-",'Model Participation Data'!$B$69)</f>
        <v>-</v>
      </c>
      <c r="D1541" s="38" t="str">
        <f>IF(ISBLANK('Model Participation Data'!$C$69),"-",'Model Participation Data'!$C$69)</f>
        <v>-</v>
      </c>
      <c r="E1541" s="38" t="str">
        <f>IF(ISBLANK('Model Participation Data'!$D$69),"-",'Model Participation Data'!$D$69)</f>
        <v>-</v>
      </c>
      <c r="F1541" s="38" t="str">
        <f>IF(ISBLANK('Model Participation Data'!$E$69),"-",'Model Participation Data'!$E$69)</f>
        <v>-</v>
      </c>
      <c r="G1541" s="151" t="str">
        <f>IF(ISBLANK('Model Participation Data'!$F$69),"-",'Model Participation Data'!$F$69)</f>
        <v>-</v>
      </c>
      <c r="H1541" s="253">
        <v>2</v>
      </c>
      <c r="I1541" s="253">
        <v>3</v>
      </c>
      <c r="J1541" s="150" t="str">
        <f t="shared" si="70"/>
        <v>23</v>
      </c>
      <c r="K1541" s="38" t="str">
        <f>IF(ISBLANK('Model Participation Data'!$L$69),"-",'Model Participation Data'!$L$69)</f>
        <v>-</v>
      </c>
      <c r="L1541" s="39" t="str">
        <f>IF(ISBLANK('Model Participation Data'!$M$69),"-",'Model Participation Data'!$M$69)</f>
        <v>-</v>
      </c>
      <c r="M1541" s="254">
        <f>IF(ISNA(SUMIFS(INDEX('Model Participation Data'!$N$8:$DX$57,0,MATCH(CONCATENATE($J1541,M$6),'Model Participation Data'!$N$6:$DX$6,0)),'Model Participation Data'!$B$8:$B$57,$C1541,'Model Participation Data'!$C$8:$C$57,$D1541)),"-",SUMIFS(INDEX('Model Participation Data'!$N$8:$DX$57,0,MATCH(CONCATENATE($J1541,M$6),'Model Participation Data'!$N$6:$DX$6,0)),'Model Participation Data'!$B$8:$B$57,$C1541,'Model Participation Data'!$C$8:$C$57,$D1541))</f>
        <v>0</v>
      </c>
      <c r="N1541" s="254">
        <f>IF(ISNA(SUMIFS(INDEX('Model Participation Data'!$N$8:$DX$57,0,MATCH(CONCATENATE($J1541,N$6),'Model Participation Data'!$N$6:$DX$6,0)),'Model Participation Data'!$B$8:$B$57,$C1541,'Model Participation Data'!$C$8:$C$57,$D1541)),"-",SUMIFS(INDEX('Model Participation Data'!$N$8:$DX$57,0,MATCH(CONCATENATE($J1541,N$6),'Model Participation Data'!$N$6:$DX$6,0)),'Model Participation Data'!$B$8:$B$57,$C1541,'Model Participation Data'!$C$8:$C$57,$D1541))</f>
        <v>0</v>
      </c>
      <c r="O1541" s="154">
        <f>IF(ISNA(SUMIFS(INDEX('Model Participation Data'!$N$8:$DX$57,0,MATCH(CONCATENATE($J1541,O$6),'Model Participation Data'!$N$6:$DX$6,0)),'Model Participation Data'!$B$8:$B$57,$C1541,'Model Participation Data'!$C$8:$C$57,$D1541)),"-",SUMIFS(INDEX('Model Participation Data'!$N$8:$DX$57,0,MATCH(CONCATENATE($J1541,O$6),'Model Participation Data'!$N$6:$DX$6,0)),'Model Participation Data'!$B$8:$B$57,$C1541,'Model Participation Data'!$C$8:$C$57,$D1541))</f>
        <v>0</v>
      </c>
    </row>
    <row r="1542" spans="2:15" x14ac:dyDescent="0.35">
      <c r="B1542" s="37" t="s">
        <v>80</v>
      </c>
      <c r="C1542" s="38" t="str">
        <f>IF(ISBLANK('Model Participation Data'!$B$69),"-",'Model Participation Data'!$B$69)</f>
        <v>-</v>
      </c>
      <c r="D1542" s="38" t="str">
        <f>IF(ISBLANK('Model Participation Data'!$C$69),"-",'Model Participation Data'!$C$69)</f>
        <v>-</v>
      </c>
      <c r="E1542" s="38" t="str">
        <f>IF(ISBLANK('Model Participation Data'!$D$69),"-",'Model Participation Data'!$D$69)</f>
        <v>-</v>
      </c>
      <c r="F1542" s="38" t="str">
        <f>IF(ISBLANK('Model Participation Data'!$E$69),"-",'Model Participation Data'!$E$69)</f>
        <v>-</v>
      </c>
      <c r="G1542" s="151" t="str">
        <f>IF(ISBLANK('Model Participation Data'!$F$69),"-",'Model Participation Data'!$F$69)</f>
        <v>-</v>
      </c>
      <c r="H1542" s="253">
        <v>2</v>
      </c>
      <c r="I1542" s="253">
        <v>4</v>
      </c>
      <c r="J1542" s="150" t="str">
        <f t="shared" si="70"/>
        <v>24</v>
      </c>
      <c r="K1542" s="38" t="str">
        <f>IF(ISBLANK('Model Participation Data'!$L$69),"-",'Model Participation Data'!$L$69)</f>
        <v>-</v>
      </c>
      <c r="L1542" s="39" t="str">
        <f>IF(ISBLANK('Model Participation Data'!$M$69),"-",'Model Participation Data'!$M$69)</f>
        <v>-</v>
      </c>
      <c r="M1542" s="254">
        <f>IF(ISNA(SUMIFS(INDEX('Model Participation Data'!$N$8:$DX$57,0,MATCH(CONCATENATE($J1542,M$6),'Model Participation Data'!$N$6:$DX$6,0)),'Model Participation Data'!$B$8:$B$57,$C1542,'Model Participation Data'!$C$8:$C$57,$D1542)),"-",SUMIFS(INDEX('Model Participation Data'!$N$8:$DX$57,0,MATCH(CONCATENATE($J1542,M$6),'Model Participation Data'!$N$6:$DX$6,0)),'Model Participation Data'!$B$8:$B$57,$C1542,'Model Participation Data'!$C$8:$C$57,$D1542))</f>
        <v>0</v>
      </c>
      <c r="N1542" s="254">
        <f>IF(ISNA(SUMIFS(INDEX('Model Participation Data'!$N$8:$DX$57,0,MATCH(CONCATENATE($J1542,N$6),'Model Participation Data'!$N$6:$DX$6,0)),'Model Participation Data'!$B$8:$B$57,$C1542,'Model Participation Data'!$C$8:$C$57,$D1542)),"-",SUMIFS(INDEX('Model Participation Data'!$N$8:$DX$57,0,MATCH(CONCATENATE($J1542,N$6),'Model Participation Data'!$N$6:$DX$6,0)),'Model Participation Data'!$B$8:$B$57,$C1542,'Model Participation Data'!$C$8:$C$57,$D1542))</f>
        <v>0</v>
      </c>
      <c r="O1542" s="154">
        <f>IF(ISNA(SUMIFS(INDEX('Model Participation Data'!$N$8:$DX$57,0,MATCH(CONCATENATE($J1542,O$6),'Model Participation Data'!$N$6:$DX$6,0)),'Model Participation Data'!$B$8:$B$57,$C1542,'Model Participation Data'!$C$8:$C$57,$D1542)),"-",SUMIFS(INDEX('Model Participation Data'!$N$8:$DX$57,0,MATCH(CONCATENATE($J1542,O$6),'Model Participation Data'!$N$6:$DX$6,0)),'Model Participation Data'!$B$8:$B$57,$C1542,'Model Participation Data'!$C$8:$C$57,$D1542))</f>
        <v>0</v>
      </c>
    </row>
    <row r="1543" spans="2:15" x14ac:dyDescent="0.35">
      <c r="B1543" s="37" t="s">
        <v>80</v>
      </c>
      <c r="C1543" s="38" t="str">
        <f>IF(ISBLANK('Model Participation Data'!$B$69),"-",'Model Participation Data'!$B$69)</f>
        <v>-</v>
      </c>
      <c r="D1543" s="38" t="str">
        <f>IF(ISBLANK('Model Participation Data'!$C$69),"-",'Model Participation Data'!$C$69)</f>
        <v>-</v>
      </c>
      <c r="E1543" s="38" t="str">
        <f>IF(ISBLANK('Model Participation Data'!$D$69),"-",'Model Participation Data'!$D$69)</f>
        <v>-</v>
      </c>
      <c r="F1543" s="38" t="str">
        <f>IF(ISBLANK('Model Participation Data'!$E$69),"-",'Model Participation Data'!$E$69)</f>
        <v>-</v>
      </c>
      <c r="G1543" s="151" t="str">
        <f>IF(ISBLANK('Model Participation Data'!$F$69),"-",'Model Participation Data'!$F$69)</f>
        <v>-</v>
      </c>
      <c r="H1543" s="253">
        <v>2</v>
      </c>
      <c r="I1543" s="253">
        <v>5</v>
      </c>
      <c r="J1543" s="150" t="str">
        <f t="shared" si="70"/>
        <v>25</v>
      </c>
      <c r="K1543" s="38" t="str">
        <f>IF(ISBLANK('Model Participation Data'!$L$69),"-",'Model Participation Data'!$L$69)</f>
        <v>-</v>
      </c>
      <c r="L1543" s="39" t="str">
        <f>IF(ISBLANK('Model Participation Data'!$M$69),"-",'Model Participation Data'!$M$69)</f>
        <v>-</v>
      </c>
      <c r="M1543" s="254">
        <f>IF(ISNA(SUMIFS(INDEX('Model Participation Data'!$N$8:$DX$57,0,MATCH(CONCATENATE($J1543,M$6),'Model Participation Data'!$N$6:$DX$6,0)),'Model Participation Data'!$B$8:$B$57,$C1543,'Model Participation Data'!$C$8:$C$57,$D1543)),"-",SUMIFS(INDEX('Model Participation Data'!$N$8:$DX$57,0,MATCH(CONCATENATE($J1543,M$6),'Model Participation Data'!$N$6:$DX$6,0)),'Model Participation Data'!$B$8:$B$57,$C1543,'Model Participation Data'!$C$8:$C$57,$D1543))</f>
        <v>0</v>
      </c>
      <c r="N1543" s="254">
        <f>IF(ISNA(SUMIFS(INDEX('Model Participation Data'!$N$8:$DX$57,0,MATCH(CONCATENATE($J1543,N$6),'Model Participation Data'!$N$6:$DX$6,0)),'Model Participation Data'!$B$8:$B$57,$C1543,'Model Participation Data'!$C$8:$C$57,$D1543)),"-",SUMIFS(INDEX('Model Participation Data'!$N$8:$DX$57,0,MATCH(CONCATENATE($J1543,N$6),'Model Participation Data'!$N$6:$DX$6,0)),'Model Participation Data'!$B$8:$B$57,$C1543,'Model Participation Data'!$C$8:$C$57,$D1543))</f>
        <v>0</v>
      </c>
      <c r="O1543" s="154">
        <f>IF(ISNA(SUMIFS(INDEX('Model Participation Data'!$N$8:$DX$57,0,MATCH(CONCATENATE($J1543,O$6),'Model Participation Data'!$N$6:$DX$6,0)),'Model Participation Data'!$B$8:$B$57,$C1543,'Model Participation Data'!$C$8:$C$57,$D1543)),"-",SUMIFS(INDEX('Model Participation Data'!$N$8:$DX$57,0,MATCH(CONCATENATE($J1543,O$6),'Model Participation Data'!$N$6:$DX$6,0)),'Model Participation Data'!$B$8:$B$57,$C1543,'Model Participation Data'!$C$8:$C$57,$D1543))</f>
        <v>0</v>
      </c>
    </row>
    <row r="1544" spans="2:15" x14ac:dyDescent="0.35">
      <c r="B1544" s="37" t="s">
        <v>80</v>
      </c>
      <c r="C1544" s="38" t="str">
        <f>IF(ISBLANK('Model Participation Data'!$B$69),"-",'Model Participation Data'!$B$69)</f>
        <v>-</v>
      </c>
      <c r="D1544" s="38" t="str">
        <f>IF(ISBLANK('Model Participation Data'!$C$69),"-",'Model Participation Data'!$C$69)</f>
        <v>-</v>
      </c>
      <c r="E1544" s="38" t="str">
        <f>IF(ISBLANK('Model Participation Data'!$D$69),"-",'Model Participation Data'!$D$69)</f>
        <v>-</v>
      </c>
      <c r="F1544" s="38" t="str">
        <f>IF(ISBLANK('Model Participation Data'!$E$69),"-",'Model Participation Data'!$E$69)</f>
        <v>-</v>
      </c>
      <c r="G1544" s="151" t="str">
        <f>IF(ISBLANK('Model Participation Data'!$F$69),"-",'Model Participation Data'!$F$69)</f>
        <v>-</v>
      </c>
      <c r="H1544" s="253">
        <v>2</v>
      </c>
      <c r="I1544" s="253" t="s">
        <v>65</v>
      </c>
      <c r="J1544" s="150" t="str">
        <f t="shared" si="70"/>
        <v>2Goal</v>
      </c>
      <c r="K1544" s="38" t="str">
        <f>IF(ISBLANK('Model Participation Data'!$L$69),"-",'Model Participation Data'!$L$69)</f>
        <v>-</v>
      </c>
      <c r="L1544" s="39" t="str">
        <f>IF(ISBLANK('Model Participation Data'!$M$69),"-",'Model Participation Data'!$M$69)</f>
        <v>-</v>
      </c>
      <c r="M1544" s="254" t="str">
        <f>IF(ISNA(SUMIFS(INDEX('Model Participation Data'!$N$8:$DX$57,0,MATCH(CONCATENATE($J1544,M$6),'Model Participation Data'!$N$6:$DX$6,0)),'Model Participation Data'!$B$8:$B$57,$C1544,'Model Participation Data'!$C$8:$C$57,$D1544)),"-",SUMIFS(INDEX('Model Participation Data'!$N$8:$DX$57,0,MATCH(CONCATENATE($J1544,M$6),'Model Participation Data'!$N$6:$DX$6,0)),'Model Participation Data'!$B$8:$B$57,$C1544,'Model Participation Data'!$C$8:$C$57,$D1544))</f>
        <v>-</v>
      </c>
      <c r="N1544" s="254" t="str">
        <f>IF(ISNA(SUMIFS(INDEX('Model Participation Data'!$N$8:$DX$57,0,MATCH(CONCATENATE($J1544,N$6),'Model Participation Data'!$N$6:$DX$6,0)),'Model Participation Data'!$B$8:$B$57,$C1544,'Model Participation Data'!$C$8:$C$57,$D1544)),"-",SUMIFS(INDEX('Model Participation Data'!$N$8:$DX$57,0,MATCH(CONCATENATE($J1544,N$6),'Model Participation Data'!$N$6:$DX$6,0)),'Model Participation Data'!$B$8:$B$57,$C1544,'Model Participation Data'!$C$8:$C$57,$D1544))</f>
        <v>-</v>
      </c>
      <c r="O1544" s="154">
        <f>IF(ISNA(SUMIFS(INDEX('Model Participation Data'!$N$8:$DX$57,0,MATCH(CONCATENATE($J1544,O$6),'Model Participation Data'!$N$6:$DX$6,0)),'Model Participation Data'!$B$8:$B$57,$C1544,'Model Participation Data'!$C$8:$C$57,$D1544)),"-",SUMIFS(INDEX('Model Participation Data'!$N$8:$DX$57,0,MATCH(CONCATENATE($J1544,O$6),'Model Participation Data'!$N$6:$DX$6,0)),'Model Participation Data'!$B$8:$B$57,$C1544,'Model Participation Data'!$C$8:$C$57,$D1544))</f>
        <v>0</v>
      </c>
    </row>
    <row r="1545" spans="2:15" x14ac:dyDescent="0.35">
      <c r="B1545" s="37" t="s">
        <v>80</v>
      </c>
      <c r="C1545" s="38" t="str">
        <f>IF(ISBLANK('Model Participation Data'!$B$69),"-",'Model Participation Data'!$B$69)</f>
        <v>-</v>
      </c>
      <c r="D1545" s="38" t="str">
        <f>IF(ISBLANK('Model Participation Data'!$C$69),"-",'Model Participation Data'!$C$69)</f>
        <v>-</v>
      </c>
      <c r="E1545" s="38" t="str">
        <f>IF(ISBLANK('Model Participation Data'!$D$69),"-",'Model Participation Data'!$D$69)</f>
        <v>-</v>
      </c>
      <c r="F1545" s="38" t="str">
        <f>IF(ISBLANK('Model Participation Data'!$E$69),"-",'Model Participation Data'!$E$69)</f>
        <v>-</v>
      </c>
      <c r="G1545" s="151" t="str">
        <f>IF(ISBLANK('Model Participation Data'!$F$69),"-",'Model Participation Data'!$F$69)</f>
        <v>-</v>
      </c>
      <c r="H1545" s="253">
        <v>3</v>
      </c>
      <c r="I1545" s="253">
        <v>1</v>
      </c>
      <c r="J1545" s="150" t="str">
        <f t="shared" si="70"/>
        <v>31</v>
      </c>
      <c r="K1545" s="38" t="str">
        <f>IF(ISBLANK('Model Participation Data'!$L$69),"-",'Model Participation Data'!$L$69)</f>
        <v>-</v>
      </c>
      <c r="L1545" s="39" t="str">
        <f>IF(ISBLANK('Model Participation Data'!$M$69),"-",'Model Participation Data'!$M$69)</f>
        <v>-</v>
      </c>
      <c r="M1545" s="254">
        <f>IF(ISNA(SUMIFS(INDEX('Model Participation Data'!$N$8:$DX$57,0,MATCH(CONCATENATE($J1545,M$6),'Model Participation Data'!$N$6:$DX$6,0)),'Model Participation Data'!$B$8:$B$57,$C1545,'Model Participation Data'!$C$8:$C$57,$D1545)),"-",SUMIFS(INDEX('Model Participation Data'!$N$8:$DX$57,0,MATCH(CONCATENATE($J1545,M$6),'Model Participation Data'!$N$6:$DX$6,0)),'Model Participation Data'!$B$8:$B$57,$C1545,'Model Participation Data'!$C$8:$C$57,$D1545))</f>
        <v>0</v>
      </c>
      <c r="N1545" s="254">
        <f>IF(ISNA(SUMIFS(INDEX('Model Participation Data'!$N$8:$DX$57,0,MATCH(CONCATENATE($J1545,N$6),'Model Participation Data'!$N$6:$DX$6,0)),'Model Participation Data'!$B$8:$B$57,$C1545,'Model Participation Data'!$C$8:$C$57,$D1545)),"-",SUMIFS(INDEX('Model Participation Data'!$N$8:$DX$57,0,MATCH(CONCATENATE($J1545,N$6),'Model Participation Data'!$N$6:$DX$6,0)),'Model Participation Data'!$B$8:$B$57,$C1545,'Model Participation Data'!$C$8:$C$57,$D1545))</f>
        <v>0</v>
      </c>
      <c r="O1545" s="154">
        <f>IF(ISNA(SUMIFS(INDEX('Model Participation Data'!$N$8:$DX$57,0,MATCH(CONCATENATE($J1545,O$6),'Model Participation Data'!$N$6:$DX$6,0)),'Model Participation Data'!$B$8:$B$57,$C1545,'Model Participation Data'!$C$8:$C$57,$D1545)),"-",SUMIFS(INDEX('Model Participation Data'!$N$8:$DX$57,0,MATCH(CONCATENATE($J1545,O$6),'Model Participation Data'!$N$6:$DX$6,0)),'Model Participation Data'!$B$8:$B$57,$C1545,'Model Participation Data'!$C$8:$C$57,$D1545))</f>
        <v>0</v>
      </c>
    </row>
    <row r="1546" spans="2:15" x14ac:dyDescent="0.35">
      <c r="B1546" s="37" t="s">
        <v>80</v>
      </c>
      <c r="C1546" s="38" t="str">
        <f>IF(ISBLANK('Model Participation Data'!$B$69),"-",'Model Participation Data'!$B$69)</f>
        <v>-</v>
      </c>
      <c r="D1546" s="38" t="str">
        <f>IF(ISBLANK('Model Participation Data'!$C$69),"-",'Model Participation Data'!$C$69)</f>
        <v>-</v>
      </c>
      <c r="E1546" s="38" t="str">
        <f>IF(ISBLANK('Model Participation Data'!$D$69),"-",'Model Participation Data'!$D$69)</f>
        <v>-</v>
      </c>
      <c r="F1546" s="38" t="str">
        <f>IF(ISBLANK('Model Participation Data'!$E$69),"-",'Model Participation Data'!$E$69)</f>
        <v>-</v>
      </c>
      <c r="G1546" s="151" t="str">
        <f>IF(ISBLANK('Model Participation Data'!$F$69),"-",'Model Participation Data'!$F$69)</f>
        <v>-</v>
      </c>
      <c r="H1546" s="253">
        <v>3</v>
      </c>
      <c r="I1546" s="253">
        <v>2</v>
      </c>
      <c r="J1546" s="150" t="str">
        <f t="shared" si="70"/>
        <v>32</v>
      </c>
      <c r="K1546" s="38" t="str">
        <f>IF(ISBLANK('Model Participation Data'!$L$69),"-",'Model Participation Data'!$L$69)</f>
        <v>-</v>
      </c>
      <c r="L1546" s="39" t="str">
        <f>IF(ISBLANK('Model Participation Data'!$M$69),"-",'Model Participation Data'!$M$69)</f>
        <v>-</v>
      </c>
      <c r="M1546" s="254">
        <f>IF(ISNA(SUMIFS(INDEX('Model Participation Data'!$N$8:$DX$57,0,MATCH(CONCATENATE($J1546,M$6),'Model Participation Data'!$N$6:$DX$6,0)),'Model Participation Data'!$B$8:$B$57,$C1546,'Model Participation Data'!$C$8:$C$57,$D1546)),"-",SUMIFS(INDEX('Model Participation Data'!$N$8:$DX$57,0,MATCH(CONCATENATE($J1546,M$6),'Model Participation Data'!$N$6:$DX$6,0)),'Model Participation Data'!$B$8:$B$57,$C1546,'Model Participation Data'!$C$8:$C$57,$D1546))</f>
        <v>0</v>
      </c>
      <c r="N1546" s="254">
        <f>IF(ISNA(SUMIFS(INDEX('Model Participation Data'!$N$8:$DX$57,0,MATCH(CONCATENATE($J1546,N$6),'Model Participation Data'!$N$6:$DX$6,0)),'Model Participation Data'!$B$8:$B$57,$C1546,'Model Participation Data'!$C$8:$C$57,$D1546)),"-",SUMIFS(INDEX('Model Participation Data'!$N$8:$DX$57,0,MATCH(CONCATENATE($J1546,N$6),'Model Participation Data'!$N$6:$DX$6,0)),'Model Participation Data'!$B$8:$B$57,$C1546,'Model Participation Data'!$C$8:$C$57,$D1546))</f>
        <v>0</v>
      </c>
      <c r="O1546" s="154">
        <f>IF(ISNA(SUMIFS(INDEX('Model Participation Data'!$N$8:$DX$57,0,MATCH(CONCATENATE($J1546,O$6),'Model Participation Data'!$N$6:$DX$6,0)),'Model Participation Data'!$B$8:$B$57,$C1546,'Model Participation Data'!$C$8:$C$57,$D1546)),"-",SUMIFS(INDEX('Model Participation Data'!$N$8:$DX$57,0,MATCH(CONCATENATE($J1546,O$6),'Model Participation Data'!$N$6:$DX$6,0)),'Model Participation Data'!$B$8:$B$57,$C1546,'Model Participation Data'!$C$8:$C$57,$D1546))</f>
        <v>0</v>
      </c>
    </row>
    <row r="1547" spans="2:15" x14ac:dyDescent="0.35">
      <c r="B1547" s="37" t="s">
        <v>80</v>
      </c>
      <c r="C1547" s="38" t="str">
        <f>IF(ISBLANK('Model Participation Data'!$B$69),"-",'Model Participation Data'!$B$69)</f>
        <v>-</v>
      </c>
      <c r="D1547" s="38" t="str">
        <f>IF(ISBLANK('Model Participation Data'!$C$69),"-",'Model Participation Data'!$C$69)</f>
        <v>-</v>
      </c>
      <c r="E1547" s="38" t="str">
        <f>IF(ISBLANK('Model Participation Data'!$D$69),"-",'Model Participation Data'!$D$69)</f>
        <v>-</v>
      </c>
      <c r="F1547" s="38" t="str">
        <f>IF(ISBLANK('Model Participation Data'!$E$69),"-",'Model Participation Data'!$E$69)</f>
        <v>-</v>
      </c>
      <c r="G1547" s="151" t="str">
        <f>IF(ISBLANK('Model Participation Data'!$F$69),"-",'Model Participation Data'!$F$69)</f>
        <v>-</v>
      </c>
      <c r="H1547" s="253">
        <v>3</v>
      </c>
      <c r="I1547" s="253">
        <v>3</v>
      </c>
      <c r="J1547" s="150" t="str">
        <f t="shared" si="70"/>
        <v>33</v>
      </c>
      <c r="K1547" s="38" t="str">
        <f>IF(ISBLANK('Model Participation Data'!$L$69),"-",'Model Participation Data'!$L$69)</f>
        <v>-</v>
      </c>
      <c r="L1547" s="39" t="str">
        <f>IF(ISBLANK('Model Participation Data'!$M$69),"-",'Model Participation Data'!$M$69)</f>
        <v>-</v>
      </c>
      <c r="M1547" s="254">
        <f>IF(ISNA(SUMIFS(INDEX('Model Participation Data'!$N$8:$DX$57,0,MATCH(CONCATENATE($J1547,M$6),'Model Participation Data'!$N$6:$DX$6,0)),'Model Participation Data'!$B$8:$B$57,$C1547,'Model Participation Data'!$C$8:$C$57,$D1547)),"-",SUMIFS(INDEX('Model Participation Data'!$N$8:$DX$57,0,MATCH(CONCATENATE($J1547,M$6),'Model Participation Data'!$N$6:$DX$6,0)),'Model Participation Data'!$B$8:$B$57,$C1547,'Model Participation Data'!$C$8:$C$57,$D1547))</f>
        <v>0</v>
      </c>
      <c r="N1547" s="254">
        <f>IF(ISNA(SUMIFS(INDEX('Model Participation Data'!$N$8:$DX$57,0,MATCH(CONCATENATE($J1547,N$6),'Model Participation Data'!$N$6:$DX$6,0)),'Model Participation Data'!$B$8:$B$57,$C1547,'Model Participation Data'!$C$8:$C$57,$D1547)),"-",SUMIFS(INDEX('Model Participation Data'!$N$8:$DX$57,0,MATCH(CONCATENATE($J1547,N$6),'Model Participation Data'!$N$6:$DX$6,0)),'Model Participation Data'!$B$8:$B$57,$C1547,'Model Participation Data'!$C$8:$C$57,$D1547))</f>
        <v>0</v>
      </c>
      <c r="O1547" s="154">
        <f>IF(ISNA(SUMIFS(INDEX('Model Participation Data'!$N$8:$DX$57,0,MATCH(CONCATENATE($J1547,O$6),'Model Participation Data'!$N$6:$DX$6,0)),'Model Participation Data'!$B$8:$B$57,$C1547,'Model Participation Data'!$C$8:$C$57,$D1547)),"-",SUMIFS(INDEX('Model Participation Data'!$N$8:$DX$57,0,MATCH(CONCATENATE($J1547,O$6),'Model Participation Data'!$N$6:$DX$6,0)),'Model Participation Data'!$B$8:$B$57,$C1547,'Model Participation Data'!$C$8:$C$57,$D1547))</f>
        <v>0</v>
      </c>
    </row>
    <row r="1548" spans="2:15" x14ac:dyDescent="0.35">
      <c r="B1548" s="37" t="s">
        <v>80</v>
      </c>
      <c r="C1548" s="38" t="str">
        <f>IF(ISBLANK('Model Participation Data'!$B$69),"-",'Model Participation Data'!$B$69)</f>
        <v>-</v>
      </c>
      <c r="D1548" s="38" t="str">
        <f>IF(ISBLANK('Model Participation Data'!$C$69),"-",'Model Participation Data'!$C$69)</f>
        <v>-</v>
      </c>
      <c r="E1548" s="38" t="str">
        <f>IF(ISBLANK('Model Participation Data'!$D$69),"-",'Model Participation Data'!$D$69)</f>
        <v>-</v>
      </c>
      <c r="F1548" s="38" t="str">
        <f>IF(ISBLANK('Model Participation Data'!$E$69),"-",'Model Participation Data'!$E$69)</f>
        <v>-</v>
      </c>
      <c r="G1548" s="151" t="str">
        <f>IF(ISBLANK('Model Participation Data'!$F$69),"-",'Model Participation Data'!$F$69)</f>
        <v>-</v>
      </c>
      <c r="H1548" s="253">
        <v>3</v>
      </c>
      <c r="I1548" s="253">
        <v>4</v>
      </c>
      <c r="J1548" s="150" t="str">
        <f t="shared" si="70"/>
        <v>34</v>
      </c>
      <c r="K1548" s="38" t="str">
        <f>IF(ISBLANK('Model Participation Data'!$L$69),"-",'Model Participation Data'!$L$69)</f>
        <v>-</v>
      </c>
      <c r="L1548" s="39" t="str">
        <f>IF(ISBLANK('Model Participation Data'!$M$69),"-",'Model Participation Data'!$M$69)</f>
        <v>-</v>
      </c>
      <c r="M1548" s="254">
        <f>IF(ISNA(SUMIFS(INDEX('Model Participation Data'!$N$8:$DX$57,0,MATCH(CONCATENATE($J1548,M$6),'Model Participation Data'!$N$6:$DX$6,0)),'Model Participation Data'!$B$8:$B$57,$C1548,'Model Participation Data'!$C$8:$C$57,$D1548)),"-",SUMIFS(INDEX('Model Participation Data'!$N$8:$DX$57,0,MATCH(CONCATENATE($J1548,M$6),'Model Participation Data'!$N$6:$DX$6,0)),'Model Participation Data'!$B$8:$B$57,$C1548,'Model Participation Data'!$C$8:$C$57,$D1548))</f>
        <v>0</v>
      </c>
      <c r="N1548" s="254">
        <f>IF(ISNA(SUMIFS(INDEX('Model Participation Data'!$N$8:$DX$57,0,MATCH(CONCATENATE($J1548,N$6),'Model Participation Data'!$N$6:$DX$6,0)),'Model Participation Data'!$B$8:$B$57,$C1548,'Model Participation Data'!$C$8:$C$57,$D1548)),"-",SUMIFS(INDEX('Model Participation Data'!$N$8:$DX$57,0,MATCH(CONCATENATE($J1548,N$6),'Model Participation Data'!$N$6:$DX$6,0)),'Model Participation Data'!$B$8:$B$57,$C1548,'Model Participation Data'!$C$8:$C$57,$D1548))</f>
        <v>0</v>
      </c>
      <c r="O1548" s="154">
        <f>IF(ISNA(SUMIFS(INDEX('Model Participation Data'!$N$8:$DX$57,0,MATCH(CONCATENATE($J1548,O$6),'Model Participation Data'!$N$6:$DX$6,0)),'Model Participation Data'!$B$8:$B$57,$C1548,'Model Participation Data'!$C$8:$C$57,$D1548)),"-",SUMIFS(INDEX('Model Participation Data'!$N$8:$DX$57,0,MATCH(CONCATENATE($J1548,O$6),'Model Participation Data'!$N$6:$DX$6,0)),'Model Participation Data'!$B$8:$B$57,$C1548,'Model Participation Data'!$C$8:$C$57,$D1548))</f>
        <v>0</v>
      </c>
    </row>
    <row r="1549" spans="2:15" x14ac:dyDescent="0.35">
      <c r="B1549" s="37" t="s">
        <v>80</v>
      </c>
      <c r="C1549" s="38" t="str">
        <f>IF(ISBLANK('Model Participation Data'!$B$69),"-",'Model Participation Data'!$B$69)</f>
        <v>-</v>
      </c>
      <c r="D1549" s="38" t="str">
        <f>IF(ISBLANK('Model Participation Data'!$C$69),"-",'Model Participation Data'!$C$69)</f>
        <v>-</v>
      </c>
      <c r="E1549" s="38" t="str">
        <f>IF(ISBLANK('Model Participation Data'!$D$69),"-",'Model Participation Data'!$D$69)</f>
        <v>-</v>
      </c>
      <c r="F1549" s="38" t="str">
        <f>IF(ISBLANK('Model Participation Data'!$E$69),"-",'Model Participation Data'!$E$69)</f>
        <v>-</v>
      </c>
      <c r="G1549" s="151" t="str">
        <f>IF(ISBLANK('Model Participation Data'!$F$69),"-",'Model Participation Data'!$F$69)</f>
        <v>-</v>
      </c>
      <c r="H1549" s="253">
        <v>3</v>
      </c>
      <c r="I1549" s="253">
        <v>5</v>
      </c>
      <c r="J1549" s="150" t="str">
        <f t="shared" si="70"/>
        <v>35</v>
      </c>
      <c r="K1549" s="38" t="str">
        <f>IF(ISBLANK('Model Participation Data'!$L$69),"-",'Model Participation Data'!$L$69)</f>
        <v>-</v>
      </c>
      <c r="L1549" s="39" t="str">
        <f>IF(ISBLANK('Model Participation Data'!$M$69),"-",'Model Participation Data'!$M$69)</f>
        <v>-</v>
      </c>
      <c r="M1549" s="254">
        <f>IF(ISNA(SUMIFS(INDEX('Model Participation Data'!$N$8:$DX$57,0,MATCH(CONCATENATE($J1549,M$6),'Model Participation Data'!$N$6:$DX$6,0)),'Model Participation Data'!$B$8:$B$57,$C1549,'Model Participation Data'!$C$8:$C$57,$D1549)),"-",SUMIFS(INDEX('Model Participation Data'!$N$8:$DX$57,0,MATCH(CONCATENATE($J1549,M$6),'Model Participation Data'!$N$6:$DX$6,0)),'Model Participation Data'!$B$8:$B$57,$C1549,'Model Participation Data'!$C$8:$C$57,$D1549))</f>
        <v>0</v>
      </c>
      <c r="N1549" s="254">
        <f>IF(ISNA(SUMIFS(INDEX('Model Participation Data'!$N$8:$DX$57,0,MATCH(CONCATENATE($J1549,N$6),'Model Participation Data'!$N$6:$DX$6,0)),'Model Participation Data'!$B$8:$B$57,$C1549,'Model Participation Data'!$C$8:$C$57,$D1549)),"-",SUMIFS(INDEX('Model Participation Data'!$N$8:$DX$57,0,MATCH(CONCATENATE($J1549,N$6),'Model Participation Data'!$N$6:$DX$6,0)),'Model Participation Data'!$B$8:$B$57,$C1549,'Model Participation Data'!$C$8:$C$57,$D1549))</f>
        <v>0</v>
      </c>
      <c r="O1549" s="154">
        <f>IF(ISNA(SUMIFS(INDEX('Model Participation Data'!$N$8:$DX$57,0,MATCH(CONCATENATE($J1549,O$6),'Model Participation Data'!$N$6:$DX$6,0)),'Model Participation Data'!$B$8:$B$57,$C1549,'Model Participation Data'!$C$8:$C$57,$D1549)),"-",SUMIFS(INDEX('Model Participation Data'!$N$8:$DX$57,0,MATCH(CONCATENATE($J1549,O$6),'Model Participation Data'!$N$6:$DX$6,0)),'Model Participation Data'!$B$8:$B$57,$C1549,'Model Participation Data'!$C$8:$C$57,$D1549))</f>
        <v>0</v>
      </c>
    </row>
    <row r="1550" spans="2:15" x14ac:dyDescent="0.35">
      <c r="B1550" s="37" t="s">
        <v>80</v>
      </c>
      <c r="C1550" s="38" t="str">
        <f>IF(ISBLANK('Model Participation Data'!$B$69),"-",'Model Participation Data'!$B$69)</f>
        <v>-</v>
      </c>
      <c r="D1550" s="38" t="str">
        <f>IF(ISBLANK('Model Participation Data'!$C$69),"-",'Model Participation Data'!$C$69)</f>
        <v>-</v>
      </c>
      <c r="E1550" s="38" t="str">
        <f>IF(ISBLANK('Model Participation Data'!$D$69),"-",'Model Participation Data'!$D$69)</f>
        <v>-</v>
      </c>
      <c r="F1550" s="38" t="str">
        <f>IF(ISBLANK('Model Participation Data'!$E$69),"-",'Model Participation Data'!$E$69)</f>
        <v>-</v>
      </c>
      <c r="G1550" s="151" t="str">
        <f>IF(ISBLANK('Model Participation Data'!$F$69),"-",'Model Participation Data'!$F$69)</f>
        <v>-</v>
      </c>
      <c r="H1550" s="253">
        <v>3</v>
      </c>
      <c r="I1550" s="253" t="s">
        <v>65</v>
      </c>
      <c r="J1550" s="150" t="str">
        <f t="shared" si="70"/>
        <v>3Goal</v>
      </c>
      <c r="K1550" s="38" t="str">
        <f>IF(ISBLANK('Model Participation Data'!$L$69),"-",'Model Participation Data'!$L$69)</f>
        <v>-</v>
      </c>
      <c r="L1550" s="39" t="str">
        <f>IF(ISBLANK('Model Participation Data'!$M$69),"-",'Model Participation Data'!$M$69)</f>
        <v>-</v>
      </c>
      <c r="M1550" s="254" t="str">
        <f>IF(ISNA(SUMIFS(INDEX('Model Participation Data'!$N$8:$DX$57,0,MATCH(CONCATENATE($J1550,M$6),'Model Participation Data'!$N$6:$DX$6,0)),'Model Participation Data'!$B$8:$B$57,$C1550,'Model Participation Data'!$C$8:$C$57,$D1550)),"-",SUMIFS(INDEX('Model Participation Data'!$N$8:$DX$57,0,MATCH(CONCATENATE($J1550,M$6),'Model Participation Data'!$N$6:$DX$6,0)),'Model Participation Data'!$B$8:$B$57,$C1550,'Model Participation Data'!$C$8:$C$57,$D1550))</f>
        <v>-</v>
      </c>
      <c r="N1550" s="254" t="str">
        <f>IF(ISNA(SUMIFS(INDEX('Model Participation Data'!$N$8:$DX$57,0,MATCH(CONCATENATE($J1550,N$6),'Model Participation Data'!$N$6:$DX$6,0)),'Model Participation Data'!$B$8:$B$57,$C1550,'Model Participation Data'!$C$8:$C$57,$D1550)),"-",SUMIFS(INDEX('Model Participation Data'!$N$8:$DX$57,0,MATCH(CONCATENATE($J1550,N$6),'Model Participation Data'!$N$6:$DX$6,0)),'Model Participation Data'!$B$8:$B$57,$C1550,'Model Participation Data'!$C$8:$C$57,$D1550))</f>
        <v>-</v>
      </c>
      <c r="O1550" s="154">
        <f>IF(ISNA(SUMIFS(INDEX('Model Participation Data'!$N$8:$DX$57,0,MATCH(CONCATENATE($J1550,O$6),'Model Participation Data'!$N$6:$DX$6,0)),'Model Participation Data'!$B$8:$B$57,$C1550,'Model Participation Data'!$C$8:$C$57,$D1550)),"-",SUMIFS(INDEX('Model Participation Data'!$N$8:$DX$57,0,MATCH(CONCATENATE($J1550,O$6),'Model Participation Data'!$N$6:$DX$6,0)),'Model Participation Data'!$B$8:$B$57,$C1550,'Model Participation Data'!$C$8:$C$57,$D1550))</f>
        <v>0</v>
      </c>
    </row>
    <row r="1551" spans="2:15" x14ac:dyDescent="0.35">
      <c r="B1551" s="37" t="s">
        <v>80</v>
      </c>
      <c r="C1551" s="38" t="str">
        <f>IF(ISBLANK('Model Participation Data'!$B$69),"-",'Model Participation Data'!$B$69)</f>
        <v>-</v>
      </c>
      <c r="D1551" s="38" t="str">
        <f>IF(ISBLANK('Model Participation Data'!$C$69),"-",'Model Participation Data'!$C$69)</f>
        <v>-</v>
      </c>
      <c r="E1551" s="38" t="str">
        <f>IF(ISBLANK('Model Participation Data'!$D$69),"-",'Model Participation Data'!$D$69)</f>
        <v>-</v>
      </c>
      <c r="F1551" s="38" t="str">
        <f>IF(ISBLANK('Model Participation Data'!$E$69),"-",'Model Participation Data'!$E$69)</f>
        <v>-</v>
      </c>
      <c r="G1551" s="151" t="str">
        <f>IF(ISBLANK('Model Participation Data'!$F$69),"-",'Model Participation Data'!$F$69)</f>
        <v>-</v>
      </c>
      <c r="H1551" s="253">
        <v>4</v>
      </c>
      <c r="I1551" s="253">
        <v>1</v>
      </c>
      <c r="J1551" s="150" t="str">
        <f t="shared" si="70"/>
        <v>41</v>
      </c>
      <c r="K1551" s="38" t="str">
        <f>IF(ISBLANK('Model Participation Data'!$L$69),"-",'Model Participation Data'!$L$69)</f>
        <v>-</v>
      </c>
      <c r="L1551" s="39" t="str">
        <f>IF(ISBLANK('Model Participation Data'!$M$69),"-",'Model Participation Data'!$M$69)</f>
        <v>-</v>
      </c>
      <c r="M1551" s="254">
        <f>IF(ISNA(SUMIFS(INDEX('Model Participation Data'!$N$8:$DX$57,0,MATCH(CONCATENATE($J1551,M$6),'Model Participation Data'!$N$6:$DX$6,0)),'Model Participation Data'!$B$8:$B$57,$C1551,'Model Participation Data'!$C$8:$C$57,$D1551)),"-",SUMIFS(INDEX('Model Participation Data'!$N$8:$DX$57,0,MATCH(CONCATENATE($J1551,M$6),'Model Participation Data'!$N$6:$DX$6,0)),'Model Participation Data'!$B$8:$B$57,$C1551,'Model Participation Data'!$C$8:$C$57,$D1551))</f>
        <v>0</v>
      </c>
      <c r="N1551" s="254">
        <f>IF(ISNA(SUMIFS(INDEX('Model Participation Data'!$N$8:$DX$57,0,MATCH(CONCATENATE($J1551,N$6),'Model Participation Data'!$N$6:$DX$6,0)),'Model Participation Data'!$B$8:$B$57,$C1551,'Model Participation Data'!$C$8:$C$57,$D1551)),"-",SUMIFS(INDEX('Model Participation Data'!$N$8:$DX$57,0,MATCH(CONCATENATE($J1551,N$6),'Model Participation Data'!$N$6:$DX$6,0)),'Model Participation Data'!$B$8:$B$57,$C1551,'Model Participation Data'!$C$8:$C$57,$D1551))</f>
        <v>0</v>
      </c>
      <c r="O1551" s="154">
        <f>IF(ISNA(SUMIFS(INDEX('Model Participation Data'!$N$8:$DX$57,0,MATCH(CONCATENATE($J1551,O$6),'Model Participation Data'!$N$6:$DX$6,0)),'Model Participation Data'!$B$8:$B$57,$C1551,'Model Participation Data'!$C$8:$C$57,$D1551)),"-",SUMIFS(INDEX('Model Participation Data'!$N$8:$DX$57,0,MATCH(CONCATENATE($J1551,O$6),'Model Participation Data'!$N$6:$DX$6,0)),'Model Participation Data'!$B$8:$B$57,$C1551,'Model Participation Data'!$C$8:$C$57,$D1551))</f>
        <v>0</v>
      </c>
    </row>
    <row r="1552" spans="2:15" x14ac:dyDescent="0.35">
      <c r="B1552" s="37" t="s">
        <v>80</v>
      </c>
      <c r="C1552" s="38" t="str">
        <f>IF(ISBLANK('Model Participation Data'!$B$69),"-",'Model Participation Data'!$B$69)</f>
        <v>-</v>
      </c>
      <c r="D1552" s="38" t="str">
        <f>IF(ISBLANK('Model Participation Data'!$C$69),"-",'Model Participation Data'!$C$69)</f>
        <v>-</v>
      </c>
      <c r="E1552" s="38" t="str">
        <f>IF(ISBLANK('Model Participation Data'!$D$69),"-",'Model Participation Data'!$D$69)</f>
        <v>-</v>
      </c>
      <c r="F1552" s="38" t="str">
        <f>IF(ISBLANK('Model Participation Data'!$E$69),"-",'Model Participation Data'!$E$69)</f>
        <v>-</v>
      </c>
      <c r="G1552" s="151" t="str">
        <f>IF(ISBLANK('Model Participation Data'!$F$69),"-",'Model Participation Data'!$F$69)</f>
        <v>-</v>
      </c>
      <c r="H1552" s="253">
        <v>4</v>
      </c>
      <c r="I1552" s="253">
        <v>2</v>
      </c>
      <c r="J1552" s="150" t="str">
        <f t="shared" si="70"/>
        <v>42</v>
      </c>
      <c r="K1552" s="38" t="str">
        <f>IF(ISBLANK('Model Participation Data'!$L$69),"-",'Model Participation Data'!$L$69)</f>
        <v>-</v>
      </c>
      <c r="L1552" s="39" t="str">
        <f>IF(ISBLANK('Model Participation Data'!$M$69),"-",'Model Participation Data'!$M$69)</f>
        <v>-</v>
      </c>
      <c r="M1552" s="254">
        <f>IF(ISNA(SUMIFS(INDEX('Model Participation Data'!$N$8:$DX$57,0,MATCH(CONCATENATE($J1552,M$6),'Model Participation Data'!$N$6:$DX$6,0)),'Model Participation Data'!$B$8:$B$57,$C1552,'Model Participation Data'!$C$8:$C$57,$D1552)),"-",SUMIFS(INDEX('Model Participation Data'!$N$8:$DX$57,0,MATCH(CONCATENATE($J1552,M$6),'Model Participation Data'!$N$6:$DX$6,0)),'Model Participation Data'!$B$8:$B$57,$C1552,'Model Participation Data'!$C$8:$C$57,$D1552))</f>
        <v>0</v>
      </c>
      <c r="N1552" s="254">
        <f>IF(ISNA(SUMIFS(INDEX('Model Participation Data'!$N$8:$DX$57,0,MATCH(CONCATENATE($J1552,N$6),'Model Participation Data'!$N$6:$DX$6,0)),'Model Participation Data'!$B$8:$B$57,$C1552,'Model Participation Data'!$C$8:$C$57,$D1552)),"-",SUMIFS(INDEX('Model Participation Data'!$N$8:$DX$57,0,MATCH(CONCATENATE($J1552,N$6),'Model Participation Data'!$N$6:$DX$6,0)),'Model Participation Data'!$B$8:$B$57,$C1552,'Model Participation Data'!$C$8:$C$57,$D1552))</f>
        <v>0</v>
      </c>
      <c r="O1552" s="154">
        <f>IF(ISNA(SUMIFS(INDEX('Model Participation Data'!$N$8:$DX$57,0,MATCH(CONCATENATE($J1552,O$6),'Model Participation Data'!$N$6:$DX$6,0)),'Model Participation Data'!$B$8:$B$57,$C1552,'Model Participation Data'!$C$8:$C$57,$D1552)),"-",SUMIFS(INDEX('Model Participation Data'!$N$8:$DX$57,0,MATCH(CONCATENATE($J1552,O$6),'Model Participation Data'!$N$6:$DX$6,0)),'Model Participation Data'!$B$8:$B$57,$C1552,'Model Participation Data'!$C$8:$C$57,$D1552))</f>
        <v>0</v>
      </c>
    </row>
    <row r="1553" spans="2:15" x14ac:dyDescent="0.35">
      <c r="B1553" s="37" t="s">
        <v>80</v>
      </c>
      <c r="C1553" s="38" t="str">
        <f>IF(ISBLANK('Model Participation Data'!$B$69),"-",'Model Participation Data'!$B$69)</f>
        <v>-</v>
      </c>
      <c r="D1553" s="38" t="str">
        <f>IF(ISBLANK('Model Participation Data'!$C$69),"-",'Model Participation Data'!$C$69)</f>
        <v>-</v>
      </c>
      <c r="E1553" s="38" t="str">
        <f>IF(ISBLANK('Model Participation Data'!$D$69),"-",'Model Participation Data'!$D$69)</f>
        <v>-</v>
      </c>
      <c r="F1553" s="38" t="str">
        <f>IF(ISBLANK('Model Participation Data'!$E$69),"-",'Model Participation Data'!$E$69)</f>
        <v>-</v>
      </c>
      <c r="G1553" s="151" t="str">
        <f>IF(ISBLANK('Model Participation Data'!$F$69),"-",'Model Participation Data'!$F$69)</f>
        <v>-</v>
      </c>
      <c r="H1553" s="253">
        <v>4</v>
      </c>
      <c r="I1553" s="253">
        <v>3</v>
      </c>
      <c r="J1553" s="150" t="str">
        <f t="shared" si="70"/>
        <v>43</v>
      </c>
      <c r="K1553" s="38" t="str">
        <f>IF(ISBLANK('Model Participation Data'!$L$69),"-",'Model Participation Data'!$L$69)</f>
        <v>-</v>
      </c>
      <c r="L1553" s="39" t="str">
        <f>IF(ISBLANK('Model Participation Data'!$M$69),"-",'Model Participation Data'!$M$69)</f>
        <v>-</v>
      </c>
      <c r="M1553" s="254">
        <f>IF(ISNA(SUMIFS(INDEX('Model Participation Data'!$N$8:$DX$57,0,MATCH(CONCATENATE($J1553,M$6),'Model Participation Data'!$N$6:$DX$6,0)),'Model Participation Data'!$B$8:$B$57,$C1553,'Model Participation Data'!$C$8:$C$57,$D1553)),"-",SUMIFS(INDEX('Model Participation Data'!$N$8:$DX$57,0,MATCH(CONCATENATE($J1553,M$6),'Model Participation Data'!$N$6:$DX$6,0)),'Model Participation Data'!$B$8:$B$57,$C1553,'Model Participation Data'!$C$8:$C$57,$D1553))</f>
        <v>0</v>
      </c>
      <c r="N1553" s="254">
        <f>IF(ISNA(SUMIFS(INDEX('Model Participation Data'!$N$8:$DX$57,0,MATCH(CONCATENATE($J1553,N$6),'Model Participation Data'!$N$6:$DX$6,0)),'Model Participation Data'!$B$8:$B$57,$C1553,'Model Participation Data'!$C$8:$C$57,$D1553)),"-",SUMIFS(INDEX('Model Participation Data'!$N$8:$DX$57,0,MATCH(CONCATENATE($J1553,N$6),'Model Participation Data'!$N$6:$DX$6,0)),'Model Participation Data'!$B$8:$B$57,$C1553,'Model Participation Data'!$C$8:$C$57,$D1553))</f>
        <v>0</v>
      </c>
      <c r="O1553" s="154">
        <f>IF(ISNA(SUMIFS(INDEX('Model Participation Data'!$N$8:$DX$57,0,MATCH(CONCATENATE($J1553,O$6),'Model Participation Data'!$N$6:$DX$6,0)),'Model Participation Data'!$B$8:$B$57,$C1553,'Model Participation Data'!$C$8:$C$57,$D1553)),"-",SUMIFS(INDEX('Model Participation Data'!$N$8:$DX$57,0,MATCH(CONCATENATE($J1553,O$6),'Model Participation Data'!$N$6:$DX$6,0)),'Model Participation Data'!$B$8:$B$57,$C1553,'Model Participation Data'!$C$8:$C$57,$D1553))</f>
        <v>0</v>
      </c>
    </row>
    <row r="1554" spans="2:15" x14ac:dyDescent="0.35">
      <c r="B1554" s="37" t="s">
        <v>80</v>
      </c>
      <c r="C1554" s="38" t="str">
        <f>IF(ISBLANK('Model Participation Data'!$B$69),"-",'Model Participation Data'!$B$69)</f>
        <v>-</v>
      </c>
      <c r="D1554" s="38" t="str">
        <f>IF(ISBLANK('Model Participation Data'!$C$69),"-",'Model Participation Data'!$C$69)</f>
        <v>-</v>
      </c>
      <c r="E1554" s="38" t="str">
        <f>IF(ISBLANK('Model Participation Data'!$D$69),"-",'Model Participation Data'!$D$69)</f>
        <v>-</v>
      </c>
      <c r="F1554" s="38" t="str">
        <f>IF(ISBLANK('Model Participation Data'!$E$69),"-",'Model Participation Data'!$E$69)</f>
        <v>-</v>
      </c>
      <c r="G1554" s="151" t="str">
        <f>IF(ISBLANK('Model Participation Data'!$F$69),"-",'Model Participation Data'!$F$69)</f>
        <v>-</v>
      </c>
      <c r="H1554" s="253">
        <v>4</v>
      </c>
      <c r="I1554" s="253">
        <v>4</v>
      </c>
      <c r="J1554" s="150" t="str">
        <f t="shared" si="70"/>
        <v>44</v>
      </c>
      <c r="K1554" s="38" t="str">
        <f>IF(ISBLANK('Model Participation Data'!$L$69),"-",'Model Participation Data'!$L$69)</f>
        <v>-</v>
      </c>
      <c r="L1554" s="39" t="str">
        <f>IF(ISBLANK('Model Participation Data'!$M$69),"-",'Model Participation Data'!$M$69)</f>
        <v>-</v>
      </c>
      <c r="M1554" s="254">
        <f>IF(ISNA(SUMIFS(INDEX('Model Participation Data'!$N$8:$DX$57,0,MATCH(CONCATENATE($J1554,M$6),'Model Participation Data'!$N$6:$DX$6,0)),'Model Participation Data'!$B$8:$B$57,$C1554,'Model Participation Data'!$C$8:$C$57,$D1554)),"-",SUMIFS(INDEX('Model Participation Data'!$N$8:$DX$57,0,MATCH(CONCATENATE($J1554,M$6),'Model Participation Data'!$N$6:$DX$6,0)),'Model Participation Data'!$B$8:$B$57,$C1554,'Model Participation Data'!$C$8:$C$57,$D1554))</f>
        <v>0</v>
      </c>
      <c r="N1554" s="254">
        <f>IF(ISNA(SUMIFS(INDEX('Model Participation Data'!$N$8:$DX$57,0,MATCH(CONCATENATE($J1554,N$6),'Model Participation Data'!$N$6:$DX$6,0)),'Model Participation Data'!$B$8:$B$57,$C1554,'Model Participation Data'!$C$8:$C$57,$D1554)),"-",SUMIFS(INDEX('Model Participation Data'!$N$8:$DX$57,0,MATCH(CONCATENATE($J1554,N$6),'Model Participation Data'!$N$6:$DX$6,0)),'Model Participation Data'!$B$8:$B$57,$C1554,'Model Participation Data'!$C$8:$C$57,$D1554))</f>
        <v>0</v>
      </c>
      <c r="O1554" s="154">
        <f>IF(ISNA(SUMIFS(INDEX('Model Participation Data'!$N$8:$DX$57,0,MATCH(CONCATENATE($J1554,O$6),'Model Participation Data'!$N$6:$DX$6,0)),'Model Participation Data'!$B$8:$B$57,$C1554,'Model Participation Data'!$C$8:$C$57,$D1554)),"-",SUMIFS(INDEX('Model Participation Data'!$N$8:$DX$57,0,MATCH(CONCATENATE($J1554,O$6),'Model Participation Data'!$N$6:$DX$6,0)),'Model Participation Data'!$B$8:$B$57,$C1554,'Model Participation Data'!$C$8:$C$57,$D1554))</f>
        <v>0</v>
      </c>
    </row>
    <row r="1555" spans="2:15" x14ac:dyDescent="0.35">
      <c r="B1555" s="37" t="s">
        <v>80</v>
      </c>
      <c r="C1555" s="38" t="str">
        <f>IF(ISBLANK('Model Participation Data'!$B$69),"-",'Model Participation Data'!$B$69)</f>
        <v>-</v>
      </c>
      <c r="D1555" s="38" t="str">
        <f>IF(ISBLANK('Model Participation Data'!$C$69),"-",'Model Participation Data'!$C$69)</f>
        <v>-</v>
      </c>
      <c r="E1555" s="38" t="str">
        <f>IF(ISBLANK('Model Participation Data'!$D$69),"-",'Model Participation Data'!$D$69)</f>
        <v>-</v>
      </c>
      <c r="F1555" s="38" t="str">
        <f>IF(ISBLANK('Model Participation Data'!$E$69),"-",'Model Participation Data'!$E$69)</f>
        <v>-</v>
      </c>
      <c r="G1555" s="151" t="str">
        <f>IF(ISBLANK('Model Participation Data'!$F$69),"-",'Model Participation Data'!$F$69)</f>
        <v>-</v>
      </c>
      <c r="H1555" s="253">
        <v>4</v>
      </c>
      <c r="I1555" s="253">
        <v>5</v>
      </c>
      <c r="J1555" s="150" t="str">
        <f t="shared" si="70"/>
        <v>45</v>
      </c>
      <c r="K1555" s="38" t="str">
        <f>IF(ISBLANK('Model Participation Data'!$L$69),"-",'Model Participation Data'!$L$69)</f>
        <v>-</v>
      </c>
      <c r="L1555" s="39" t="str">
        <f>IF(ISBLANK('Model Participation Data'!$M$69),"-",'Model Participation Data'!$M$69)</f>
        <v>-</v>
      </c>
      <c r="M1555" s="254">
        <f>IF(ISNA(SUMIFS(INDEX('Model Participation Data'!$N$8:$DX$57,0,MATCH(CONCATENATE($J1555,M$6),'Model Participation Data'!$N$6:$DX$6,0)),'Model Participation Data'!$B$8:$B$57,$C1555,'Model Participation Data'!$C$8:$C$57,$D1555)),"-",SUMIFS(INDEX('Model Participation Data'!$N$8:$DX$57,0,MATCH(CONCATENATE($J1555,M$6),'Model Participation Data'!$N$6:$DX$6,0)),'Model Participation Data'!$B$8:$B$57,$C1555,'Model Participation Data'!$C$8:$C$57,$D1555))</f>
        <v>0</v>
      </c>
      <c r="N1555" s="254">
        <f>IF(ISNA(SUMIFS(INDEX('Model Participation Data'!$N$8:$DX$57,0,MATCH(CONCATENATE($J1555,N$6),'Model Participation Data'!$N$6:$DX$6,0)),'Model Participation Data'!$B$8:$B$57,$C1555,'Model Participation Data'!$C$8:$C$57,$D1555)),"-",SUMIFS(INDEX('Model Participation Data'!$N$8:$DX$57,0,MATCH(CONCATENATE($J1555,N$6),'Model Participation Data'!$N$6:$DX$6,0)),'Model Participation Data'!$B$8:$B$57,$C1555,'Model Participation Data'!$C$8:$C$57,$D1555))</f>
        <v>0</v>
      </c>
      <c r="O1555" s="154">
        <f>IF(ISNA(SUMIFS(INDEX('Model Participation Data'!$N$8:$DX$57,0,MATCH(CONCATENATE($J1555,O$6),'Model Participation Data'!$N$6:$DX$6,0)),'Model Participation Data'!$B$8:$B$57,$C1555,'Model Participation Data'!$C$8:$C$57,$D1555)),"-",SUMIFS(INDEX('Model Participation Data'!$N$8:$DX$57,0,MATCH(CONCATENATE($J1555,O$6),'Model Participation Data'!$N$6:$DX$6,0)),'Model Participation Data'!$B$8:$B$57,$C1555,'Model Participation Data'!$C$8:$C$57,$D1555))</f>
        <v>0</v>
      </c>
    </row>
    <row r="1556" spans="2:15" x14ac:dyDescent="0.35">
      <c r="B1556" s="37" t="s">
        <v>80</v>
      </c>
      <c r="C1556" s="38" t="str">
        <f>IF(ISBLANK('Model Participation Data'!$B$69),"-",'Model Participation Data'!$B$69)</f>
        <v>-</v>
      </c>
      <c r="D1556" s="38" t="str">
        <f>IF(ISBLANK('Model Participation Data'!$C$69),"-",'Model Participation Data'!$C$69)</f>
        <v>-</v>
      </c>
      <c r="E1556" s="38" t="str">
        <f>IF(ISBLANK('Model Participation Data'!$D$69),"-",'Model Participation Data'!$D$69)</f>
        <v>-</v>
      </c>
      <c r="F1556" s="38" t="str">
        <f>IF(ISBLANK('Model Participation Data'!$E$69),"-",'Model Participation Data'!$E$69)</f>
        <v>-</v>
      </c>
      <c r="G1556" s="151" t="str">
        <f>IF(ISBLANK('Model Participation Data'!$F$69),"-",'Model Participation Data'!$F$69)</f>
        <v>-</v>
      </c>
      <c r="H1556" s="253">
        <v>4</v>
      </c>
      <c r="I1556" s="253" t="s">
        <v>65</v>
      </c>
      <c r="J1556" s="150" t="str">
        <f t="shared" si="70"/>
        <v>4Goal</v>
      </c>
      <c r="K1556" s="38" t="str">
        <f>IF(ISBLANK('Model Participation Data'!$L$69),"-",'Model Participation Data'!$L$69)</f>
        <v>-</v>
      </c>
      <c r="L1556" s="39" t="str">
        <f>IF(ISBLANK('Model Participation Data'!$M$69),"-",'Model Participation Data'!$M$69)</f>
        <v>-</v>
      </c>
      <c r="M1556" s="254" t="str">
        <f>IF(ISNA(SUMIFS(INDEX('Model Participation Data'!$N$8:$DX$57,0,MATCH(CONCATENATE($J1556,M$6),'Model Participation Data'!$N$6:$DX$6,0)),'Model Participation Data'!$B$8:$B$57,$C1556,'Model Participation Data'!$C$8:$C$57,$D1556)),"-",SUMIFS(INDEX('Model Participation Data'!$N$8:$DX$57,0,MATCH(CONCATENATE($J1556,M$6),'Model Participation Data'!$N$6:$DX$6,0)),'Model Participation Data'!$B$8:$B$57,$C1556,'Model Participation Data'!$C$8:$C$57,$D1556))</f>
        <v>-</v>
      </c>
      <c r="N1556" s="254" t="str">
        <f>IF(ISNA(SUMIFS(INDEX('Model Participation Data'!$N$8:$DX$57,0,MATCH(CONCATENATE($J1556,N$6),'Model Participation Data'!$N$6:$DX$6,0)),'Model Participation Data'!$B$8:$B$57,$C1556,'Model Participation Data'!$C$8:$C$57,$D1556)),"-",SUMIFS(INDEX('Model Participation Data'!$N$8:$DX$57,0,MATCH(CONCATENATE($J1556,N$6),'Model Participation Data'!$N$6:$DX$6,0)),'Model Participation Data'!$B$8:$B$57,$C1556,'Model Participation Data'!$C$8:$C$57,$D1556))</f>
        <v>-</v>
      </c>
      <c r="O1556" s="154">
        <f>IF(ISNA(SUMIFS(INDEX('Model Participation Data'!$N$8:$DX$57,0,MATCH(CONCATENATE($J1556,O$6),'Model Participation Data'!$N$6:$DX$6,0)),'Model Participation Data'!$B$8:$B$57,$C1556,'Model Participation Data'!$C$8:$C$57,$D1556)),"-",SUMIFS(INDEX('Model Participation Data'!$N$8:$DX$57,0,MATCH(CONCATENATE($J1556,O$6),'Model Participation Data'!$N$6:$DX$6,0)),'Model Participation Data'!$B$8:$B$57,$C1556,'Model Participation Data'!$C$8:$C$57,$D1556))</f>
        <v>0</v>
      </c>
    </row>
    <row r="1557" spans="2:15" x14ac:dyDescent="0.35">
      <c r="B1557" s="37" t="s">
        <v>80</v>
      </c>
      <c r="C1557" s="38" t="str">
        <f>IF(ISBLANK('Model Participation Data'!$B$70),"-",'Model Participation Data'!$B$70)</f>
        <v>-</v>
      </c>
      <c r="D1557" s="38" t="str">
        <f>IF(ISBLANK('Model Participation Data'!$C$70),"-",'Model Participation Data'!$C$70)</f>
        <v>-</v>
      </c>
      <c r="E1557" s="38" t="str">
        <f>IF(ISBLANK('Model Participation Data'!$D$70),"-",'Model Participation Data'!$D$70)</f>
        <v>-</v>
      </c>
      <c r="F1557" s="38" t="str">
        <f>IF(ISBLANK('Model Participation Data'!$E$70),"-",'Model Participation Data'!$E$70)</f>
        <v>-</v>
      </c>
      <c r="G1557" s="151" t="str">
        <f>IF(ISBLANK('Model Participation Data'!$F$70),"-",'Model Participation Data'!$F$70)</f>
        <v>-</v>
      </c>
      <c r="H1557" s="253" t="s">
        <v>64</v>
      </c>
      <c r="I1557" s="253" t="s">
        <v>64</v>
      </c>
      <c r="J1557" s="150" t="str">
        <f t="shared" si="70"/>
        <v>BaselineBaseline</v>
      </c>
      <c r="K1557" s="38" t="str">
        <f>IF(ISBLANK('Model Participation Data'!$L$70),"-",'Model Participation Data'!$L$70)</f>
        <v>-</v>
      </c>
      <c r="L1557" s="39" t="str">
        <f>IF(ISBLANK('Model Participation Data'!$M$70),"-",'Model Participation Data'!$M$70)</f>
        <v>-</v>
      </c>
      <c r="M1557" s="254">
        <f>IF(ISNA(SUMIFS(INDEX('Model Participation Data'!$N$8:$DX$57,0,MATCH(CONCATENATE($J1557,M$6),'Model Participation Data'!$N$6:$DX$6,0)),'Model Participation Data'!$B$8:$B$57,$C1557,'Model Participation Data'!$C$8:$C$57,$D1557)),"-",SUMIFS(INDEX('Model Participation Data'!$N$8:$DX$57,0,MATCH(CONCATENATE($J1557,M$6),'Model Participation Data'!$N$6:$DX$6,0)),'Model Participation Data'!$B$8:$B$57,$C1557,'Model Participation Data'!$C$8:$C$57,$D1557))</f>
        <v>0</v>
      </c>
      <c r="N1557" s="254">
        <f>IF(ISNA(SUMIFS(INDEX('Model Participation Data'!$N$8:$DX$57,0,MATCH(CONCATENATE($J1557,N$6),'Model Participation Data'!$N$6:$DX$6,0)),'Model Participation Data'!$B$8:$B$57,$C1557,'Model Participation Data'!$C$8:$C$57,$D1557)),"-",SUMIFS(INDEX('Model Participation Data'!$N$8:$DX$57,0,MATCH(CONCATENATE($J1557,N$6),'Model Participation Data'!$N$6:$DX$6,0)),'Model Participation Data'!$B$8:$B$57,$C1557,'Model Participation Data'!$C$8:$C$57,$D1557))</f>
        <v>0</v>
      </c>
      <c r="O1557" s="154">
        <f>IF(ISNA(SUMIFS(INDEX('Model Participation Data'!$N$8:$DX$57,0,MATCH(CONCATENATE($J1557,O$6),'Model Participation Data'!$N$6:$DX$6,0)),'Model Participation Data'!$B$8:$B$57,$C1557,'Model Participation Data'!$C$8:$C$57,$D1557)),"-",SUMIFS(INDEX('Model Participation Data'!$N$8:$DX$57,0,MATCH(CONCATENATE($J1557,O$6),'Model Participation Data'!$N$6:$DX$6,0)),'Model Participation Data'!$B$8:$B$57,$C1557,'Model Participation Data'!$C$8:$C$57,$D1557))</f>
        <v>0</v>
      </c>
    </row>
    <row r="1558" spans="2:15" x14ac:dyDescent="0.35">
      <c r="B1558" s="37" t="s">
        <v>80</v>
      </c>
      <c r="C1558" s="38" t="str">
        <f>IF(ISBLANK('Model Participation Data'!$B$70),"-",'Model Participation Data'!$B$70)</f>
        <v>-</v>
      </c>
      <c r="D1558" s="38" t="str">
        <f>IF(ISBLANK('Model Participation Data'!$C$70),"-",'Model Participation Data'!$C$70)</f>
        <v>-</v>
      </c>
      <c r="E1558" s="38" t="str">
        <f>IF(ISBLANK('Model Participation Data'!$D$70),"-",'Model Participation Data'!$D$70)</f>
        <v>-</v>
      </c>
      <c r="F1558" s="38" t="str">
        <f>IF(ISBLANK('Model Participation Data'!$E$70),"-",'Model Participation Data'!$E$70)</f>
        <v>-</v>
      </c>
      <c r="G1558" s="151" t="str">
        <f>IF(ISBLANK('Model Participation Data'!$F$70),"-",'Model Participation Data'!$F$70)</f>
        <v>-</v>
      </c>
      <c r="H1558" s="253">
        <v>1</v>
      </c>
      <c r="I1558" s="253">
        <v>1</v>
      </c>
      <c r="J1558" s="150" t="str">
        <f t="shared" si="70"/>
        <v>11</v>
      </c>
      <c r="K1558" s="38" t="str">
        <f>IF(ISBLANK('Model Participation Data'!$L$70),"-",'Model Participation Data'!$L$70)</f>
        <v>-</v>
      </c>
      <c r="L1558" s="39" t="str">
        <f>IF(ISBLANK('Model Participation Data'!$M$70),"-",'Model Participation Data'!$M$70)</f>
        <v>-</v>
      </c>
      <c r="M1558" s="254">
        <f>IF(ISNA(SUMIFS(INDEX('Model Participation Data'!$N$8:$DX$57,0,MATCH(CONCATENATE($J1558,M$6),'Model Participation Data'!$N$6:$DX$6,0)),'Model Participation Data'!$B$8:$B$57,$C1558,'Model Participation Data'!$C$8:$C$57,$D1558)),"-",SUMIFS(INDEX('Model Participation Data'!$N$8:$DX$57,0,MATCH(CONCATENATE($J1558,M$6),'Model Participation Data'!$N$6:$DX$6,0)),'Model Participation Data'!$B$8:$B$57,$C1558,'Model Participation Data'!$C$8:$C$57,$D1558))</f>
        <v>0</v>
      </c>
      <c r="N1558" s="254">
        <f>IF(ISNA(SUMIFS(INDEX('Model Participation Data'!$N$8:$DX$57,0,MATCH(CONCATENATE($J1558,N$6),'Model Participation Data'!$N$6:$DX$6,0)),'Model Participation Data'!$B$8:$B$57,$C1558,'Model Participation Data'!$C$8:$C$57,$D1558)),"-",SUMIFS(INDEX('Model Participation Data'!$N$8:$DX$57,0,MATCH(CONCATENATE($J1558,N$6),'Model Participation Data'!$N$6:$DX$6,0)),'Model Participation Data'!$B$8:$B$57,$C1558,'Model Participation Data'!$C$8:$C$57,$D1558))</f>
        <v>0</v>
      </c>
      <c r="O1558" s="154">
        <f>IF(ISNA(SUMIFS(INDEX('Model Participation Data'!$N$8:$DX$57,0,MATCH(CONCATENATE($J1558,O$6),'Model Participation Data'!$N$6:$DX$6,0)),'Model Participation Data'!$B$8:$B$57,$C1558,'Model Participation Data'!$C$8:$C$57,$D1558)),"-",SUMIFS(INDEX('Model Participation Data'!$N$8:$DX$57,0,MATCH(CONCATENATE($J1558,O$6),'Model Participation Data'!$N$6:$DX$6,0)),'Model Participation Data'!$B$8:$B$57,$C1558,'Model Participation Data'!$C$8:$C$57,$D1558))</f>
        <v>0</v>
      </c>
    </row>
    <row r="1559" spans="2:15" x14ac:dyDescent="0.35">
      <c r="B1559" s="37" t="s">
        <v>80</v>
      </c>
      <c r="C1559" s="38" t="str">
        <f>IF(ISBLANK('Model Participation Data'!$B$70),"-",'Model Participation Data'!$B$70)</f>
        <v>-</v>
      </c>
      <c r="D1559" s="38" t="str">
        <f>IF(ISBLANK('Model Participation Data'!$C$70),"-",'Model Participation Data'!$C$70)</f>
        <v>-</v>
      </c>
      <c r="E1559" s="38" t="str">
        <f>IF(ISBLANK('Model Participation Data'!$D$70),"-",'Model Participation Data'!$D$70)</f>
        <v>-</v>
      </c>
      <c r="F1559" s="38" t="str">
        <f>IF(ISBLANK('Model Participation Data'!$E$70),"-",'Model Participation Data'!$E$70)</f>
        <v>-</v>
      </c>
      <c r="G1559" s="151" t="str">
        <f>IF(ISBLANK('Model Participation Data'!$F$70),"-",'Model Participation Data'!$F$70)</f>
        <v>-</v>
      </c>
      <c r="H1559" s="253">
        <v>1</v>
      </c>
      <c r="I1559" s="253">
        <v>2</v>
      </c>
      <c r="J1559" s="150" t="str">
        <f t="shared" si="70"/>
        <v>12</v>
      </c>
      <c r="K1559" s="38" t="str">
        <f>IF(ISBLANK('Model Participation Data'!$L$70),"-",'Model Participation Data'!$L$70)</f>
        <v>-</v>
      </c>
      <c r="L1559" s="39" t="str">
        <f>IF(ISBLANK('Model Participation Data'!$M$70),"-",'Model Participation Data'!$M$70)</f>
        <v>-</v>
      </c>
      <c r="M1559" s="254">
        <f>IF(ISNA(SUMIFS(INDEX('Model Participation Data'!$N$8:$DX$57,0,MATCH(CONCATENATE($J1559,M$6),'Model Participation Data'!$N$6:$DX$6,0)),'Model Participation Data'!$B$8:$B$57,$C1559,'Model Participation Data'!$C$8:$C$57,$D1559)),"-",SUMIFS(INDEX('Model Participation Data'!$N$8:$DX$57,0,MATCH(CONCATENATE($J1559,M$6),'Model Participation Data'!$N$6:$DX$6,0)),'Model Participation Data'!$B$8:$B$57,$C1559,'Model Participation Data'!$C$8:$C$57,$D1559))</f>
        <v>0</v>
      </c>
      <c r="N1559" s="254">
        <f>IF(ISNA(SUMIFS(INDEX('Model Participation Data'!$N$8:$DX$57,0,MATCH(CONCATENATE($J1559,N$6),'Model Participation Data'!$N$6:$DX$6,0)),'Model Participation Data'!$B$8:$B$57,$C1559,'Model Participation Data'!$C$8:$C$57,$D1559)),"-",SUMIFS(INDEX('Model Participation Data'!$N$8:$DX$57,0,MATCH(CONCATENATE($J1559,N$6),'Model Participation Data'!$N$6:$DX$6,0)),'Model Participation Data'!$B$8:$B$57,$C1559,'Model Participation Data'!$C$8:$C$57,$D1559))</f>
        <v>0</v>
      </c>
      <c r="O1559" s="154">
        <f>IF(ISNA(SUMIFS(INDEX('Model Participation Data'!$N$8:$DX$57,0,MATCH(CONCATENATE($J1559,O$6),'Model Participation Data'!$N$6:$DX$6,0)),'Model Participation Data'!$B$8:$B$57,$C1559,'Model Participation Data'!$C$8:$C$57,$D1559)),"-",SUMIFS(INDEX('Model Participation Data'!$N$8:$DX$57,0,MATCH(CONCATENATE($J1559,O$6),'Model Participation Data'!$N$6:$DX$6,0)),'Model Participation Data'!$B$8:$B$57,$C1559,'Model Participation Data'!$C$8:$C$57,$D1559))</f>
        <v>0</v>
      </c>
    </row>
    <row r="1560" spans="2:15" x14ac:dyDescent="0.35">
      <c r="B1560" s="37" t="s">
        <v>80</v>
      </c>
      <c r="C1560" s="38" t="str">
        <f>IF(ISBLANK('Model Participation Data'!$B$70),"-",'Model Participation Data'!$B$70)</f>
        <v>-</v>
      </c>
      <c r="D1560" s="38" t="str">
        <f>IF(ISBLANK('Model Participation Data'!$C$70),"-",'Model Participation Data'!$C$70)</f>
        <v>-</v>
      </c>
      <c r="E1560" s="38" t="str">
        <f>IF(ISBLANK('Model Participation Data'!$D$70),"-",'Model Participation Data'!$D$70)</f>
        <v>-</v>
      </c>
      <c r="F1560" s="38" t="str">
        <f>IF(ISBLANK('Model Participation Data'!$E$70),"-",'Model Participation Data'!$E$70)</f>
        <v>-</v>
      </c>
      <c r="G1560" s="151" t="str">
        <f>IF(ISBLANK('Model Participation Data'!$F$70),"-",'Model Participation Data'!$F$70)</f>
        <v>-</v>
      </c>
      <c r="H1560" s="253">
        <v>1</v>
      </c>
      <c r="I1560" s="253">
        <v>3</v>
      </c>
      <c r="J1560" s="150" t="str">
        <f t="shared" si="70"/>
        <v>13</v>
      </c>
      <c r="K1560" s="38" t="str">
        <f>IF(ISBLANK('Model Participation Data'!$L$70),"-",'Model Participation Data'!$L$70)</f>
        <v>-</v>
      </c>
      <c r="L1560" s="39" t="str">
        <f>IF(ISBLANK('Model Participation Data'!$M$70),"-",'Model Participation Data'!$M$70)</f>
        <v>-</v>
      </c>
      <c r="M1560" s="254">
        <f>IF(ISNA(SUMIFS(INDEX('Model Participation Data'!$N$8:$DX$57,0,MATCH(CONCATENATE($J1560,M$6),'Model Participation Data'!$N$6:$DX$6,0)),'Model Participation Data'!$B$8:$B$57,$C1560,'Model Participation Data'!$C$8:$C$57,$D1560)),"-",SUMIFS(INDEX('Model Participation Data'!$N$8:$DX$57,0,MATCH(CONCATENATE($J1560,M$6),'Model Participation Data'!$N$6:$DX$6,0)),'Model Participation Data'!$B$8:$B$57,$C1560,'Model Participation Data'!$C$8:$C$57,$D1560))</f>
        <v>0</v>
      </c>
      <c r="N1560" s="254">
        <f>IF(ISNA(SUMIFS(INDEX('Model Participation Data'!$N$8:$DX$57,0,MATCH(CONCATENATE($J1560,N$6),'Model Participation Data'!$N$6:$DX$6,0)),'Model Participation Data'!$B$8:$B$57,$C1560,'Model Participation Data'!$C$8:$C$57,$D1560)),"-",SUMIFS(INDEX('Model Participation Data'!$N$8:$DX$57,0,MATCH(CONCATENATE($J1560,N$6),'Model Participation Data'!$N$6:$DX$6,0)),'Model Participation Data'!$B$8:$B$57,$C1560,'Model Participation Data'!$C$8:$C$57,$D1560))</f>
        <v>0</v>
      </c>
      <c r="O1560" s="154">
        <f>IF(ISNA(SUMIFS(INDEX('Model Participation Data'!$N$8:$DX$57,0,MATCH(CONCATENATE($J1560,O$6),'Model Participation Data'!$N$6:$DX$6,0)),'Model Participation Data'!$B$8:$B$57,$C1560,'Model Participation Data'!$C$8:$C$57,$D1560)),"-",SUMIFS(INDEX('Model Participation Data'!$N$8:$DX$57,0,MATCH(CONCATENATE($J1560,O$6),'Model Participation Data'!$N$6:$DX$6,0)),'Model Participation Data'!$B$8:$B$57,$C1560,'Model Participation Data'!$C$8:$C$57,$D1560))</f>
        <v>0</v>
      </c>
    </row>
    <row r="1561" spans="2:15" x14ac:dyDescent="0.35">
      <c r="B1561" s="37" t="s">
        <v>80</v>
      </c>
      <c r="C1561" s="38" t="str">
        <f>IF(ISBLANK('Model Participation Data'!$B$70),"-",'Model Participation Data'!$B$70)</f>
        <v>-</v>
      </c>
      <c r="D1561" s="38" t="str">
        <f>IF(ISBLANK('Model Participation Data'!$C$70),"-",'Model Participation Data'!$C$70)</f>
        <v>-</v>
      </c>
      <c r="E1561" s="38" t="str">
        <f>IF(ISBLANK('Model Participation Data'!$D$70),"-",'Model Participation Data'!$D$70)</f>
        <v>-</v>
      </c>
      <c r="F1561" s="38" t="str">
        <f>IF(ISBLANK('Model Participation Data'!$E$70),"-",'Model Participation Data'!$E$70)</f>
        <v>-</v>
      </c>
      <c r="G1561" s="151" t="str">
        <f>IF(ISBLANK('Model Participation Data'!$F$70),"-",'Model Participation Data'!$F$70)</f>
        <v>-</v>
      </c>
      <c r="H1561" s="253">
        <v>1</v>
      </c>
      <c r="I1561" s="253">
        <v>4</v>
      </c>
      <c r="J1561" s="150" t="str">
        <f t="shared" si="70"/>
        <v>14</v>
      </c>
      <c r="K1561" s="38" t="str">
        <f>IF(ISBLANK('Model Participation Data'!$L$70),"-",'Model Participation Data'!$L$70)</f>
        <v>-</v>
      </c>
      <c r="L1561" s="39" t="str">
        <f>IF(ISBLANK('Model Participation Data'!$M$70),"-",'Model Participation Data'!$M$70)</f>
        <v>-</v>
      </c>
      <c r="M1561" s="254">
        <f>IF(ISNA(SUMIFS(INDEX('Model Participation Data'!$N$8:$DX$57,0,MATCH(CONCATENATE($J1561,M$6),'Model Participation Data'!$N$6:$DX$6,0)),'Model Participation Data'!$B$8:$B$57,$C1561,'Model Participation Data'!$C$8:$C$57,$D1561)),"-",SUMIFS(INDEX('Model Participation Data'!$N$8:$DX$57,0,MATCH(CONCATENATE($J1561,M$6),'Model Participation Data'!$N$6:$DX$6,0)),'Model Participation Data'!$B$8:$B$57,$C1561,'Model Participation Data'!$C$8:$C$57,$D1561))</f>
        <v>0</v>
      </c>
      <c r="N1561" s="254">
        <f>IF(ISNA(SUMIFS(INDEX('Model Participation Data'!$N$8:$DX$57,0,MATCH(CONCATENATE($J1561,N$6),'Model Participation Data'!$N$6:$DX$6,0)),'Model Participation Data'!$B$8:$B$57,$C1561,'Model Participation Data'!$C$8:$C$57,$D1561)),"-",SUMIFS(INDEX('Model Participation Data'!$N$8:$DX$57,0,MATCH(CONCATENATE($J1561,N$6),'Model Participation Data'!$N$6:$DX$6,0)),'Model Participation Data'!$B$8:$B$57,$C1561,'Model Participation Data'!$C$8:$C$57,$D1561))</f>
        <v>0</v>
      </c>
      <c r="O1561" s="154">
        <f>IF(ISNA(SUMIFS(INDEX('Model Participation Data'!$N$8:$DX$57,0,MATCH(CONCATENATE($J1561,O$6),'Model Participation Data'!$N$6:$DX$6,0)),'Model Participation Data'!$B$8:$B$57,$C1561,'Model Participation Data'!$C$8:$C$57,$D1561)),"-",SUMIFS(INDEX('Model Participation Data'!$N$8:$DX$57,0,MATCH(CONCATENATE($J1561,O$6),'Model Participation Data'!$N$6:$DX$6,0)),'Model Participation Data'!$B$8:$B$57,$C1561,'Model Participation Data'!$C$8:$C$57,$D1561))</f>
        <v>0</v>
      </c>
    </row>
    <row r="1562" spans="2:15" x14ac:dyDescent="0.35">
      <c r="B1562" s="37" t="s">
        <v>80</v>
      </c>
      <c r="C1562" s="38" t="str">
        <f>IF(ISBLANK('Model Participation Data'!$B$70),"-",'Model Participation Data'!$B$70)</f>
        <v>-</v>
      </c>
      <c r="D1562" s="38" t="str">
        <f>IF(ISBLANK('Model Participation Data'!$C$70),"-",'Model Participation Data'!$C$70)</f>
        <v>-</v>
      </c>
      <c r="E1562" s="38" t="str">
        <f>IF(ISBLANK('Model Participation Data'!$D$70),"-",'Model Participation Data'!$D$70)</f>
        <v>-</v>
      </c>
      <c r="F1562" s="38" t="str">
        <f>IF(ISBLANK('Model Participation Data'!$E$70),"-",'Model Participation Data'!$E$70)</f>
        <v>-</v>
      </c>
      <c r="G1562" s="151" t="str">
        <f>IF(ISBLANK('Model Participation Data'!$F$70),"-",'Model Participation Data'!$F$70)</f>
        <v>-</v>
      </c>
      <c r="H1562" s="253">
        <v>1</v>
      </c>
      <c r="I1562" s="253">
        <v>5</v>
      </c>
      <c r="J1562" s="150" t="str">
        <f t="shared" si="70"/>
        <v>15</v>
      </c>
      <c r="K1562" s="38" t="str">
        <f>IF(ISBLANK('Model Participation Data'!$L$70),"-",'Model Participation Data'!$L$70)</f>
        <v>-</v>
      </c>
      <c r="L1562" s="39" t="str">
        <f>IF(ISBLANK('Model Participation Data'!$M$70),"-",'Model Participation Data'!$M$70)</f>
        <v>-</v>
      </c>
      <c r="M1562" s="254">
        <f>IF(ISNA(SUMIFS(INDEX('Model Participation Data'!$N$8:$DX$57,0,MATCH(CONCATENATE($J1562,M$6),'Model Participation Data'!$N$6:$DX$6,0)),'Model Participation Data'!$B$8:$B$57,$C1562,'Model Participation Data'!$C$8:$C$57,$D1562)),"-",SUMIFS(INDEX('Model Participation Data'!$N$8:$DX$57,0,MATCH(CONCATENATE($J1562,M$6),'Model Participation Data'!$N$6:$DX$6,0)),'Model Participation Data'!$B$8:$B$57,$C1562,'Model Participation Data'!$C$8:$C$57,$D1562))</f>
        <v>0</v>
      </c>
      <c r="N1562" s="254">
        <f>IF(ISNA(SUMIFS(INDEX('Model Participation Data'!$N$8:$DX$57,0,MATCH(CONCATENATE($J1562,N$6),'Model Participation Data'!$N$6:$DX$6,0)),'Model Participation Data'!$B$8:$B$57,$C1562,'Model Participation Data'!$C$8:$C$57,$D1562)),"-",SUMIFS(INDEX('Model Participation Data'!$N$8:$DX$57,0,MATCH(CONCATENATE($J1562,N$6),'Model Participation Data'!$N$6:$DX$6,0)),'Model Participation Data'!$B$8:$B$57,$C1562,'Model Participation Data'!$C$8:$C$57,$D1562))</f>
        <v>0</v>
      </c>
      <c r="O1562" s="154">
        <f>IF(ISNA(SUMIFS(INDEX('Model Participation Data'!$N$8:$DX$57,0,MATCH(CONCATENATE($J1562,O$6),'Model Participation Data'!$N$6:$DX$6,0)),'Model Participation Data'!$B$8:$B$57,$C1562,'Model Participation Data'!$C$8:$C$57,$D1562)),"-",SUMIFS(INDEX('Model Participation Data'!$N$8:$DX$57,0,MATCH(CONCATENATE($J1562,O$6),'Model Participation Data'!$N$6:$DX$6,0)),'Model Participation Data'!$B$8:$B$57,$C1562,'Model Participation Data'!$C$8:$C$57,$D1562))</f>
        <v>0</v>
      </c>
    </row>
    <row r="1563" spans="2:15" x14ac:dyDescent="0.35">
      <c r="B1563" s="37" t="s">
        <v>80</v>
      </c>
      <c r="C1563" s="38" t="str">
        <f>IF(ISBLANK('Model Participation Data'!$B$70),"-",'Model Participation Data'!$B$70)</f>
        <v>-</v>
      </c>
      <c r="D1563" s="38" t="str">
        <f>IF(ISBLANK('Model Participation Data'!$C$70),"-",'Model Participation Data'!$C$70)</f>
        <v>-</v>
      </c>
      <c r="E1563" s="38" t="str">
        <f>IF(ISBLANK('Model Participation Data'!$D$70),"-",'Model Participation Data'!$D$70)</f>
        <v>-</v>
      </c>
      <c r="F1563" s="38" t="str">
        <f>IF(ISBLANK('Model Participation Data'!$E$70),"-",'Model Participation Data'!$E$70)</f>
        <v>-</v>
      </c>
      <c r="G1563" s="151" t="str">
        <f>IF(ISBLANK('Model Participation Data'!$F$70),"-",'Model Participation Data'!$F$70)</f>
        <v>-</v>
      </c>
      <c r="H1563" s="253">
        <v>1</v>
      </c>
      <c r="I1563" s="253" t="s">
        <v>65</v>
      </c>
      <c r="J1563" s="150" t="str">
        <f t="shared" si="70"/>
        <v>1Goal</v>
      </c>
      <c r="K1563" s="38" t="str">
        <f>IF(ISBLANK('Model Participation Data'!$L$70),"-",'Model Participation Data'!$L$70)</f>
        <v>-</v>
      </c>
      <c r="L1563" s="39" t="str">
        <f>IF(ISBLANK('Model Participation Data'!$M$70),"-",'Model Participation Data'!$M$70)</f>
        <v>-</v>
      </c>
      <c r="M1563" s="254" t="str">
        <f>IF(ISNA(SUMIFS(INDEX('Model Participation Data'!$N$8:$DX$57,0,MATCH(CONCATENATE($J1563,M$6),'Model Participation Data'!$N$6:$DX$6,0)),'Model Participation Data'!$B$8:$B$57,$C1563,'Model Participation Data'!$C$8:$C$57,$D1563)),"-",SUMIFS(INDEX('Model Participation Data'!$N$8:$DX$57,0,MATCH(CONCATENATE($J1563,M$6),'Model Participation Data'!$N$6:$DX$6,0)),'Model Participation Data'!$B$8:$B$57,$C1563,'Model Participation Data'!$C$8:$C$57,$D1563))</f>
        <v>-</v>
      </c>
      <c r="N1563" s="254" t="str">
        <f>IF(ISNA(SUMIFS(INDEX('Model Participation Data'!$N$8:$DX$57,0,MATCH(CONCATENATE($J1563,N$6),'Model Participation Data'!$N$6:$DX$6,0)),'Model Participation Data'!$B$8:$B$57,$C1563,'Model Participation Data'!$C$8:$C$57,$D1563)),"-",SUMIFS(INDEX('Model Participation Data'!$N$8:$DX$57,0,MATCH(CONCATENATE($J1563,N$6),'Model Participation Data'!$N$6:$DX$6,0)),'Model Participation Data'!$B$8:$B$57,$C1563,'Model Participation Data'!$C$8:$C$57,$D1563))</f>
        <v>-</v>
      </c>
      <c r="O1563" s="154">
        <f>IF(ISNA(SUMIFS(INDEX('Model Participation Data'!$N$8:$DX$57,0,MATCH(CONCATENATE($J1563,O$6),'Model Participation Data'!$N$6:$DX$6,0)),'Model Participation Data'!$B$8:$B$57,$C1563,'Model Participation Data'!$C$8:$C$57,$D1563)),"-",SUMIFS(INDEX('Model Participation Data'!$N$8:$DX$57,0,MATCH(CONCATENATE($J1563,O$6),'Model Participation Data'!$N$6:$DX$6,0)),'Model Participation Data'!$B$8:$B$57,$C1563,'Model Participation Data'!$C$8:$C$57,$D1563))</f>
        <v>0</v>
      </c>
    </row>
    <row r="1564" spans="2:15" x14ac:dyDescent="0.35">
      <c r="B1564" s="37" t="s">
        <v>80</v>
      </c>
      <c r="C1564" s="38" t="str">
        <f>IF(ISBLANK('Model Participation Data'!$B$70),"-",'Model Participation Data'!$B$70)</f>
        <v>-</v>
      </c>
      <c r="D1564" s="38" t="str">
        <f>IF(ISBLANK('Model Participation Data'!$C$70),"-",'Model Participation Data'!$C$70)</f>
        <v>-</v>
      </c>
      <c r="E1564" s="38" t="str">
        <f>IF(ISBLANK('Model Participation Data'!$D$70),"-",'Model Participation Data'!$D$70)</f>
        <v>-</v>
      </c>
      <c r="F1564" s="38" t="str">
        <f>IF(ISBLANK('Model Participation Data'!$E$70),"-",'Model Participation Data'!$E$70)</f>
        <v>-</v>
      </c>
      <c r="G1564" s="151" t="str">
        <f>IF(ISBLANK('Model Participation Data'!$F$70),"-",'Model Participation Data'!$F$70)</f>
        <v>-</v>
      </c>
      <c r="H1564" s="253">
        <v>2</v>
      </c>
      <c r="I1564" s="253">
        <v>1</v>
      </c>
      <c r="J1564" s="150" t="str">
        <f t="shared" si="70"/>
        <v>21</v>
      </c>
      <c r="K1564" s="38" t="str">
        <f>IF(ISBLANK('Model Participation Data'!$L$70),"-",'Model Participation Data'!$L$70)</f>
        <v>-</v>
      </c>
      <c r="L1564" s="39" t="str">
        <f>IF(ISBLANK('Model Participation Data'!$M$70),"-",'Model Participation Data'!$M$70)</f>
        <v>-</v>
      </c>
      <c r="M1564" s="254">
        <f>IF(ISNA(SUMIFS(INDEX('Model Participation Data'!$N$8:$DX$57,0,MATCH(CONCATENATE($J1564,M$6),'Model Participation Data'!$N$6:$DX$6,0)),'Model Participation Data'!$B$8:$B$57,$C1564,'Model Participation Data'!$C$8:$C$57,$D1564)),"-",SUMIFS(INDEX('Model Participation Data'!$N$8:$DX$57,0,MATCH(CONCATENATE($J1564,M$6),'Model Participation Data'!$N$6:$DX$6,0)),'Model Participation Data'!$B$8:$B$57,$C1564,'Model Participation Data'!$C$8:$C$57,$D1564))</f>
        <v>0</v>
      </c>
      <c r="N1564" s="254">
        <f>IF(ISNA(SUMIFS(INDEX('Model Participation Data'!$N$8:$DX$57,0,MATCH(CONCATENATE($J1564,N$6),'Model Participation Data'!$N$6:$DX$6,0)),'Model Participation Data'!$B$8:$B$57,$C1564,'Model Participation Data'!$C$8:$C$57,$D1564)),"-",SUMIFS(INDEX('Model Participation Data'!$N$8:$DX$57,0,MATCH(CONCATENATE($J1564,N$6),'Model Participation Data'!$N$6:$DX$6,0)),'Model Participation Data'!$B$8:$B$57,$C1564,'Model Participation Data'!$C$8:$C$57,$D1564))</f>
        <v>0</v>
      </c>
      <c r="O1564" s="154">
        <f>IF(ISNA(SUMIFS(INDEX('Model Participation Data'!$N$8:$DX$57,0,MATCH(CONCATENATE($J1564,O$6),'Model Participation Data'!$N$6:$DX$6,0)),'Model Participation Data'!$B$8:$B$57,$C1564,'Model Participation Data'!$C$8:$C$57,$D1564)),"-",SUMIFS(INDEX('Model Participation Data'!$N$8:$DX$57,0,MATCH(CONCATENATE($J1564,O$6),'Model Participation Data'!$N$6:$DX$6,0)),'Model Participation Data'!$B$8:$B$57,$C1564,'Model Participation Data'!$C$8:$C$57,$D1564))</f>
        <v>0</v>
      </c>
    </row>
    <row r="1565" spans="2:15" x14ac:dyDescent="0.35">
      <c r="B1565" s="37" t="s">
        <v>80</v>
      </c>
      <c r="C1565" s="38" t="str">
        <f>IF(ISBLANK('Model Participation Data'!$B$70),"-",'Model Participation Data'!$B$70)</f>
        <v>-</v>
      </c>
      <c r="D1565" s="38" t="str">
        <f>IF(ISBLANK('Model Participation Data'!$C$70),"-",'Model Participation Data'!$C$70)</f>
        <v>-</v>
      </c>
      <c r="E1565" s="38" t="str">
        <f>IF(ISBLANK('Model Participation Data'!$D$70),"-",'Model Participation Data'!$D$70)</f>
        <v>-</v>
      </c>
      <c r="F1565" s="38" t="str">
        <f>IF(ISBLANK('Model Participation Data'!$E$70),"-",'Model Participation Data'!$E$70)</f>
        <v>-</v>
      </c>
      <c r="G1565" s="151" t="str">
        <f>IF(ISBLANK('Model Participation Data'!$F$70),"-",'Model Participation Data'!$F$70)</f>
        <v>-</v>
      </c>
      <c r="H1565" s="253">
        <v>2</v>
      </c>
      <c r="I1565" s="253">
        <v>2</v>
      </c>
      <c r="J1565" s="150" t="str">
        <f t="shared" si="70"/>
        <v>22</v>
      </c>
      <c r="K1565" s="38" t="str">
        <f>IF(ISBLANK('Model Participation Data'!$L$70),"-",'Model Participation Data'!$L$70)</f>
        <v>-</v>
      </c>
      <c r="L1565" s="39" t="str">
        <f>IF(ISBLANK('Model Participation Data'!$M$70),"-",'Model Participation Data'!$M$70)</f>
        <v>-</v>
      </c>
      <c r="M1565" s="254">
        <f>IF(ISNA(SUMIFS(INDEX('Model Participation Data'!$N$8:$DX$57,0,MATCH(CONCATENATE($J1565,M$6),'Model Participation Data'!$N$6:$DX$6,0)),'Model Participation Data'!$B$8:$B$57,$C1565,'Model Participation Data'!$C$8:$C$57,$D1565)),"-",SUMIFS(INDEX('Model Participation Data'!$N$8:$DX$57,0,MATCH(CONCATENATE($J1565,M$6),'Model Participation Data'!$N$6:$DX$6,0)),'Model Participation Data'!$B$8:$B$57,$C1565,'Model Participation Data'!$C$8:$C$57,$D1565))</f>
        <v>0</v>
      </c>
      <c r="N1565" s="254">
        <f>IF(ISNA(SUMIFS(INDEX('Model Participation Data'!$N$8:$DX$57,0,MATCH(CONCATENATE($J1565,N$6),'Model Participation Data'!$N$6:$DX$6,0)),'Model Participation Data'!$B$8:$B$57,$C1565,'Model Participation Data'!$C$8:$C$57,$D1565)),"-",SUMIFS(INDEX('Model Participation Data'!$N$8:$DX$57,0,MATCH(CONCATENATE($J1565,N$6),'Model Participation Data'!$N$6:$DX$6,0)),'Model Participation Data'!$B$8:$B$57,$C1565,'Model Participation Data'!$C$8:$C$57,$D1565))</f>
        <v>0</v>
      </c>
      <c r="O1565" s="154">
        <f>IF(ISNA(SUMIFS(INDEX('Model Participation Data'!$N$8:$DX$57,0,MATCH(CONCATENATE($J1565,O$6),'Model Participation Data'!$N$6:$DX$6,0)),'Model Participation Data'!$B$8:$B$57,$C1565,'Model Participation Data'!$C$8:$C$57,$D1565)),"-",SUMIFS(INDEX('Model Participation Data'!$N$8:$DX$57,0,MATCH(CONCATENATE($J1565,O$6),'Model Participation Data'!$N$6:$DX$6,0)),'Model Participation Data'!$B$8:$B$57,$C1565,'Model Participation Data'!$C$8:$C$57,$D1565))</f>
        <v>0</v>
      </c>
    </row>
    <row r="1566" spans="2:15" x14ac:dyDescent="0.35">
      <c r="B1566" s="37" t="s">
        <v>80</v>
      </c>
      <c r="C1566" s="38" t="str">
        <f>IF(ISBLANK('Model Participation Data'!$B$70),"-",'Model Participation Data'!$B$70)</f>
        <v>-</v>
      </c>
      <c r="D1566" s="38" t="str">
        <f>IF(ISBLANK('Model Participation Data'!$C$70),"-",'Model Participation Data'!$C$70)</f>
        <v>-</v>
      </c>
      <c r="E1566" s="38" t="str">
        <f>IF(ISBLANK('Model Participation Data'!$D$70),"-",'Model Participation Data'!$D$70)</f>
        <v>-</v>
      </c>
      <c r="F1566" s="38" t="str">
        <f>IF(ISBLANK('Model Participation Data'!$E$70),"-",'Model Participation Data'!$E$70)</f>
        <v>-</v>
      </c>
      <c r="G1566" s="151" t="str">
        <f>IF(ISBLANK('Model Participation Data'!$F$70),"-",'Model Participation Data'!$F$70)</f>
        <v>-</v>
      </c>
      <c r="H1566" s="253">
        <v>2</v>
      </c>
      <c r="I1566" s="253">
        <v>3</v>
      </c>
      <c r="J1566" s="150" t="str">
        <f t="shared" si="70"/>
        <v>23</v>
      </c>
      <c r="K1566" s="38" t="str">
        <f>IF(ISBLANK('Model Participation Data'!$L$70),"-",'Model Participation Data'!$L$70)</f>
        <v>-</v>
      </c>
      <c r="L1566" s="39" t="str">
        <f>IF(ISBLANK('Model Participation Data'!$M$70),"-",'Model Participation Data'!$M$70)</f>
        <v>-</v>
      </c>
      <c r="M1566" s="254">
        <f>IF(ISNA(SUMIFS(INDEX('Model Participation Data'!$N$8:$DX$57,0,MATCH(CONCATENATE($J1566,M$6),'Model Participation Data'!$N$6:$DX$6,0)),'Model Participation Data'!$B$8:$B$57,$C1566,'Model Participation Data'!$C$8:$C$57,$D1566)),"-",SUMIFS(INDEX('Model Participation Data'!$N$8:$DX$57,0,MATCH(CONCATENATE($J1566,M$6),'Model Participation Data'!$N$6:$DX$6,0)),'Model Participation Data'!$B$8:$B$57,$C1566,'Model Participation Data'!$C$8:$C$57,$D1566))</f>
        <v>0</v>
      </c>
      <c r="N1566" s="254">
        <f>IF(ISNA(SUMIFS(INDEX('Model Participation Data'!$N$8:$DX$57,0,MATCH(CONCATENATE($J1566,N$6),'Model Participation Data'!$N$6:$DX$6,0)),'Model Participation Data'!$B$8:$B$57,$C1566,'Model Participation Data'!$C$8:$C$57,$D1566)),"-",SUMIFS(INDEX('Model Participation Data'!$N$8:$DX$57,0,MATCH(CONCATENATE($J1566,N$6),'Model Participation Data'!$N$6:$DX$6,0)),'Model Participation Data'!$B$8:$B$57,$C1566,'Model Participation Data'!$C$8:$C$57,$D1566))</f>
        <v>0</v>
      </c>
      <c r="O1566" s="154">
        <f>IF(ISNA(SUMIFS(INDEX('Model Participation Data'!$N$8:$DX$57,0,MATCH(CONCATENATE($J1566,O$6),'Model Participation Data'!$N$6:$DX$6,0)),'Model Participation Data'!$B$8:$B$57,$C1566,'Model Participation Data'!$C$8:$C$57,$D1566)),"-",SUMIFS(INDEX('Model Participation Data'!$N$8:$DX$57,0,MATCH(CONCATENATE($J1566,O$6),'Model Participation Data'!$N$6:$DX$6,0)),'Model Participation Data'!$B$8:$B$57,$C1566,'Model Participation Data'!$C$8:$C$57,$D1566))</f>
        <v>0</v>
      </c>
    </row>
    <row r="1567" spans="2:15" x14ac:dyDescent="0.35">
      <c r="B1567" s="37" t="s">
        <v>80</v>
      </c>
      <c r="C1567" s="38" t="str">
        <f>IF(ISBLANK('Model Participation Data'!$B$70),"-",'Model Participation Data'!$B$70)</f>
        <v>-</v>
      </c>
      <c r="D1567" s="38" t="str">
        <f>IF(ISBLANK('Model Participation Data'!$C$70),"-",'Model Participation Data'!$C$70)</f>
        <v>-</v>
      </c>
      <c r="E1567" s="38" t="str">
        <f>IF(ISBLANK('Model Participation Data'!$D$70),"-",'Model Participation Data'!$D$70)</f>
        <v>-</v>
      </c>
      <c r="F1567" s="38" t="str">
        <f>IF(ISBLANK('Model Participation Data'!$E$70),"-",'Model Participation Data'!$E$70)</f>
        <v>-</v>
      </c>
      <c r="G1567" s="151" t="str">
        <f>IF(ISBLANK('Model Participation Data'!$F$70),"-",'Model Participation Data'!$F$70)</f>
        <v>-</v>
      </c>
      <c r="H1567" s="253">
        <v>2</v>
      </c>
      <c r="I1567" s="253">
        <v>4</v>
      </c>
      <c r="J1567" s="150" t="str">
        <f t="shared" si="70"/>
        <v>24</v>
      </c>
      <c r="K1567" s="38" t="str">
        <f>IF(ISBLANK('Model Participation Data'!$L$70),"-",'Model Participation Data'!$L$70)</f>
        <v>-</v>
      </c>
      <c r="L1567" s="39" t="str">
        <f>IF(ISBLANK('Model Participation Data'!$M$70),"-",'Model Participation Data'!$M$70)</f>
        <v>-</v>
      </c>
      <c r="M1567" s="254">
        <f>IF(ISNA(SUMIFS(INDEX('Model Participation Data'!$N$8:$DX$57,0,MATCH(CONCATENATE($J1567,M$6),'Model Participation Data'!$N$6:$DX$6,0)),'Model Participation Data'!$B$8:$B$57,$C1567,'Model Participation Data'!$C$8:$C$57,$D1567)),"-",SUMIFS(INDEX('Model Participation Data'!$N$8:$DX$57,0,MATCH(CONCATENATE($J1567,M$6),'Model Participation Data'!$N$6:$DX$6,0)),'Model Participation Data'!$B$8:$B$57,$C1567,'Model Participation Data'!$C$8:$C$57,$D1567))</f>
        <v>0</v>
      </c>
      <c r="N1567" s="254">
        <f>IF(ISNA(SUMIFS(INDEX('Model Participation Data'!$N$8:$DX$57,0,MATCH(CONCATENATE($J1567,N$6),'Model Participation Data'!$N$6:$DX$6,0)),'Model Participation Data'!$B$8:$B$57,$C1567,'Model Participation Data'!$C$8:$C$57,$D1567)),"-",SUMIFS(INDEX('Model Participation Data'!$N$8:$DX$57,0,MATCH(CONCATENATE($J1567,N$6),'Model Participation Data'!$N$6:$DX$6,0)),'Model Participation Data'!$B$8:$B$57,$C1567,'Model Participation Data'!$C$8:$C$57,$D1567))</f>
        <v>0</v>
      </c>
      <c r="O1567" s="154">
        <f>IF(ISNA(SUMIFS(INDEX('Model Participation Data'!$N$8:$DX$57,0,MATCH(CONCATENATE($J1567,O$6),'Model Participation Data'!$N$6:$DX$6,0)),'Model Participation Data'!$B$8:$B$57,$C1567,'Model Participation Data'!$C$8:$C$57,$D1567)),"-",SUMIFS(INDEX('Model Participation Data'!$N$8:$DX$57,0,MATCH(CONCATENATE($J1567,O$6),'Model Participation Data'!$N$6:$DX$6,0)),'Model Participation Data'!$B$8:$B$57,$C1567,'Model Participation Data'!$C$8:$C$57,$D1567))</f>
        <v>0</v>
      </c>
    </row>
    <row r="1568" spans="2:15" x14ac:dyDescent="0.35">
      <c r="B1568" s="37" t="s">
        <v>80</v>
      </c>
      <c r="C1568" s="38" t="str">
        <f>IF(ISBLANK('Model Participation Data'!$B$70),"-",'Model Participation Data'!$B$70)</f>
        <v>-</v>
      </c>
      <c r="D1568" s="38" t="str">
        <f>IF(ISBLANK('Model Participation Data'!$C$70),"-",'Model Participation Data'!$C$70)</f>
        <v>-</v>
      </c>
      <c r="E1568" s="38" t="str">
        <f>IF(ISBLANK('Model Participation Data'!$D$70),"-",'Model Participation Data'!$D$70)</f>
        <v>-</v>
      </c>
      <c r="F1568" s="38" t="str">
        <f>IF(ISBLANK('Model Participation Data'!$E$70),"-",'Model Participation Data'!$E$70)</f>
        <v>-</v>
      </c>
      <c r="G1568" s="151" t="str">
        <f>IF(ISBLANK('Model Participation Data'!$F$70),"-",'Model Participation Data'!$F$70)</f>
        <v>-</v>
      </c>
      <c r="H1568" s="253">
        <v>2</v>
      </c>
      <c r="I1568" s="253">
        <v>5</v>
      </c>
      <c r="J1568" s="150" t="str">
        <f t="shared" si="70"/>
        <v>25</v>
      </c>
      <c r="K1568" s="38" t="str">
        <f>IF(ISBLANK('Model Participation Data'!$L$70),"-",'Model Participation Data'!$L$70)</f>
        <v>-</v>
      </c>
      <c r="L1568" s="39" t="str">
        <f>IF(ISBLANK('Model Participation Data'!$M$70),"-",'Model Participation Data'!$M$70)</f>
        <v>-</v>
      </c>
      <c r="M1568" s="254">
        <f>IF(ISNA(SUMIFS(INDEX('Model Participation Data'!$N$8:$DX$57,0,MATCH(CONCATENATE($J1568,M$6),'Model Participation Data'!$N$6:$DX$6,0)),'Model Participation Data'!$B$8:$B$57,$C1568,'Model Participation Data'!$C$8:$C$57,$D1568)),"-",SUMIFS(INDEX('Model Participation Data'!$N$8:$DX$57,0,MATCH(CONCATENATE($J1568,M$6),'Model Participation Data'!$N$6:$DX$6,0)),'Model Participation Data'!$B$8:$B$57,$C1568,'Model Participation Data'!$C$8:$C$57,$D1568))</f>
        <v>0</v>
      </c>
      <c r="N1568" s="254">
        <f>IF(ISNA(SUMIFS(INDEX('Model Participation Data'!$N$8:$DX$57,0,MATCH(CONCATENATE($J1568,N$6),'Model Participation Data'!$N$6:$DX$6,0)),'Model Participation Data'!$B$8:$B$57,$C1568,'Model Participation Data'!$C$8:$C$57,$D1568)),"-",SUMIFS(INDEX('Model Participation Data'!$N$8:$DX$57,0,MATCH(CONCATENATE($J1568,N$6),'Model Participation Data'!$N$6:$DX$6,0)),'Model Participation Data'!$B$8:$B$57,$C1568,'Model Participation Data'!$C$8:$C$57,$D1568))</f>
        <v>0</v>
      </c>
      <c r="O1568" s="154">
        <f>IF(ISNA(SUMIFS(INDEX('Model Participation Data'!$N$8:$DX$57,0,MATCH(CONCATENATE($J1568,O$6),'Model Participation Data'!$N$6:$DX$6,0)),'Model Participation Data'!$B$8:$B$57,$C1568,'Model Participation Data'!$C$8:$C$57,$D1568)),"-",SUMIFS(INDEX('Model Participation Data'!$N$8:$DX$57,0,MATCH(CONCATENATE($J1568,O$6),'Model Participation Data'!$N$6:$DX$6,0)),'Model Participation Data'!$B$8:$B$57,$C1568,'Model Participation Data'!$C$8:$C$57,$D1568))</f>
        <v>0</v>
      </c>
    </row>
    <row r="1569" spans="2:15" x14ac:dyDescent="0.35">
      <c r="B1569" s="37" t="s">
        <v>80</v>
      </c>
      <c r="C1569" s="38" t="str">
        <f>IF(ISBLANK('Model Participation Data'!$B$70),"-",'Model Participation Data'!$B$70)</f>
        <v>-</v>
      </c>
      <c r="D1569" s="38" t="str">
        <f>IF(ISBLANK('Model Participation Data'!$C$70),"-",'Model Participation Data'!$C$70)</f>
        <v>-</v>
      </c>
      <c r="E1569" s="38" t="str">
        <f>IF(ISBLANK('Model Participation Data'!$D$70),"-",'Model Participation Data'!$D$70)</f>
        <v>-</v>
      </c>
      <c r="F1569" s="38" t="str">
        <f>IF(ISBLANK('Model Participation Data'!$E$70),"-",'Model Participation Data'!$E$70)</f>
        <v>-</v>
      </c>
      <c r="G1569" s="151" t="str">
        <f>IF(ISBLANK('Model Participation Data'!$F$70),"-",'Model Participation Data'!$F$70)</f>
        <v>-</v>
      </c>
      <c r="H1569" s="253">
        <v>2</v>
      </c>
      <c r="I1569" s="253" t="s">
        <v>65</v>
      </c>
      <c r="J1569" s="150" t="str">
        <f t="shared" si="70"/>
        <v>2Goal</v>
      </c>
      <c r="K1569" s="38" t="str">
        <f>IF(ISBLANK('Model Participation Data'!$L$70),"-",'Model Participation Data'!$L$70)</f>
        <v>-</v>
      </c>
      <c r="L1569" s="39" t="str">
        <f>IF(ISBLANK('Model Participation Data'!$M$70),"-",'Model Participation Data'!$M$70)</f>
        <v>-</v>
      </c>
      <c r="M1569" s="254" t="str">
        <f>IF(ISNA(SUMIFS(INDEX('Model Participation Data'!$N$8:$DX$57,0,MATCH(CONCATENATE($J1569,M$6),'Model Participation Data'!$N$6:$DX$6,0)),'Model Participation Data'!$B$8:$B$57,$C1569,'Model Participation Data'!$C$8:$C$57,$D1569)),"-",SUMIFS(INDEX('Model Participation Data'!$N$8:$DX$57,0,MATCH(CONCATENATE($J1569,M$6),'Model Participation Data'!$N$6:$DX$6,0)),'Model Participation Data'!$B$8:$B$57,$C1569,'Model Participation Data'!$C$8:$C$57,$D1569))</f>
        <v>-</v>
      </c>
      <c r="N1569" s="254" t="str">
        <f>IF(ISNA(SUMIFS(INDEX('Model Participation Data'!$N$8:$DX$57,0,MATCH(CONCATENATE($J1569,N$6),'Model Participation Data'!$N$6:$DX$6,0)),'Model Participation Data'!$B$8:$B$57,$C1569,'Model Participation Data'!$C$8:$C$57,$D1569)),"-",SUMIFS(INDEX('Model Participation Data'!$N$8:$DX$57,0,MATCH(CONCATENATE($J1569,N$6),'Model Participation Data'!$N$6:$DX$6,0)),'Model Participation Data'!$B$8:$B$57,$C1569,'Model Participation Data'!$C$8:$C$57,$D1569))</f>
        <v>-</v>
      </c>
      <c r="O1569" s="154">
        <f>IF(ISNA(SUMIFS(INDEX('Model Participation Data'!$N$8:$DX$57,0,MATCH(CONCATENATE($J1569,O$6),'Model Participation Data'!$N$6:$DX$6,0)),'Model Participation Data'!$B$8:$B$57,$C1569,'Model Participation Data'!$C$8:$C$57,$D1569)),"-",SUMIFS(INDEX('Model Participation Data'!$N$8:$DX$57,0,MATCH(CONCATENATE($J1569,O$6),'Model Participation Data'!$N$6:$DX$6,0)),'Model Participation Data'!$B$8:$B$57,$C1569,'Model Participation Data'!$C$8:$C$57,$D1569))</f>
        <v>0</v>
      </c>
    </row>
    <row r="1570" spans="2:15" x14ac:dyDescent="0.35">
      <c r="B1570" s="37" t="s">
        <v>80</v>
      </c>
      <c r="C1570" s="38" t="str">
        <f>IF(ISBLANK('Model Participation Data'!$B$70),"-",'Model Participation Data'!$B$70)</f>
        <v>-</v>
      </c>
      <c r="D1570" s="38" t="str">
        <f>IF(ISBLANK('Model Participation Data'!$C$70),"-",'Model Participation Data'!$C$70)</f>
        <v>-</v>
      </c>
      <c r="E1570" s="38" t="str">
        <f>IF(ISBLANK('Model Participation Data'!$D$70),"-",'Model Participation Data'!$D$70)</f>
        <v>-</v>
      </c>
      <c r="F1570" s="38" t="str">
        <f>IF(ISBLANK('Model Participation Data'!$E$70),"-",'Model Participation Data'!$E$70)</f>
        <v>-</v>
      </c>
      <c r="G1570" s="151" t="str">
        <f>IF(ISBLANK('Model Participation Data'!$F$70),"-",'Model Participation Data'!$F$70)</f>
        <v>-</v>
      </c>
      <c r="H1570" s="253">
        <v>3</v>
      </c>
      <c r="I1570" s="253">
        <v>1</v>
      </c>
      <c r="J1570" s="150" t="str">
        <f t="shared" si="70"/>
        <v>31</v>
      </c>
      <c r="K1570" s="38" t="str">
        <f>IF(ISBLANK('Model Participation Data'!$L$70),"-",'Model Participation Data'!$L$70)</f>
        <v>-</v>
      </c>
      <c r="L1570" s="39" t="str">
        <f>IF(ISBLANK('Model Participation Data'!$M$70),"-",'Model Participation Data'!$M$70)</f>
        <v>-</v>
      </c>
      <c r="M1570" s="254">
        <f>IF(ISNA(SUMIFS(INDEX('Model Participation Data'!$N$8:$DX$57,0,MATCH(CONCATENATE($J1570,M$6),'Model Participation Data'!$N$6:$DX$6,0)),'Model Participation Data'!$B$8:$B$57,$C1570,'Model Participation Data'!$C$8:$C$57,$D1570)),"-",SUMIFS(INDEX('Model Participation Data'!$N$8:$DX$57,0,MATCH(CONCATENATE($J1570,M$6),'Model Participation Data'!$N$6:$DX$6,0)),'Model Participation Data'!$B$8:$B$57,$C1570,'Model Participation Data'!$C$8:$C$57,$D1570))</f>
        <v>0</v>
      </c>
      <c r="N1570" s="254">
        <f>IF(ISNA(SUMIFS(INDEX('Model Participation Data'!$N$8:$DX$57,0,MATCH(CONCATENATE($J1570,N$6),'Model Participation Data'!$N$6:$DX$6,0)),'Model Participation Data'!$B$8:$B$57,$C1570,'Model Participation Data'!$C$8:$C$57,$D1570)),"-",SUMIFS(INDEX('Model Participation Data'!$N$8:$DX$57,0,MATCH(CONCATENATE($J1570,N$6),'Model Participation Data'!$N$6:$DX$6,0)),'Model Participation Data'!$B$8:$B$57,$C1570,'Model Participation Data'!$C$8:$C$57,$D1570))</f>
        <v>0</v>
      </c>
      <c r="O1570" s="154">
        <f>IF(ISNA(SUMIFS(INDEX('Model Participation Data'!$N$8:$DX$57,0,MATCH(CONCATENATE($J1570,O$6),'Model Participation Data'!$N$6:$DX$6,0)),'Model Participation Data'!$B$8:$B$57,$C1570,'Model Participation Data'!$C$8:$C$57,$D1570)),"-",SUMIFS(INDEX('Model Participation Data'!$N$8:$DX$57,0,MATCH(CONCATENATE($J1570,O$6),'Model Participation Data'!$N$6:$DX$6,0)),'Model Participation Data'!$B$8:$B$57,$C1570,'Model Participation Data'!$C$8:$C$57,$D1570))</f>
        <v>0</v>
      </c>
    </row>
    <row r="1571" spans="2:15" x14ac:dyDescent="0.35">
      <c r="B1571" s="37" t="s">
        <v>80</v>
      </c>
      <c r="C1571" s="38" t="str">
        <f>IF(ISBLANK('Model Participation Data'!$B$70),"-",'Model Participation Data'!$B$70)</f>
        <v>-</v>
      </c>
      <c r="D1571" s="38" t="str">
        <f>IF(ISBLANK('Model Participation Data'!$C$70),"-",'Model Participation Data'!$C$70)</f>
        <v>-</v>
      </c>
      <c r="E1571" s="38" t="str">
        <f>IF(ISBLANK('Model Participation Data'!$D$70),"-",'Model Participation Data'!$D$70)</f>
        <v>-</v>
      </c>
      <c r="F1571" s="38" t="str">
        <f>IF(ISBLANK('Model Participation Data'!$E$70),"-",'Model Participation Data'!$E$70)</f>
        <v>-</v>
      </c>
      <c r="G1571" s="151" t="str">
        <f>IF(ISBLANK('Model Participation Data'!$F$70),"-",'Model Participation Data'!$F$70)</f>
        <v>-</v>
      </c>
      <c r="H1571" s="253">
        <v>3</v>
      </c>
      <c r="I1571" s="253">
        <v>2</v>
      </c>
      <c r="J1571" s="150" t="str">
        <f t="shared" ref="J1571:J1634" si="71">CONCATENATE(H1571,I1571)</f>
        <v>32</v>
      </c>
      <c r="K1571" s="38" t="str">
        <f>IF(ISBLANK('Model Participation Data'!$L$70),"-",'Model Participation Data'!$L$70)</f>
        <v>-</v>
      </c>
      <c r="L1571" s="39" t="str">
        <f>IF(ISBLANK('Model Participation Data'!$M$70),"-",'Model Participation Data'!$M$70)</f>
        <v>-</v>
      </c>
      <c r="M1571" s="254">
        <f>IF(ISNA(SUMIFS(INDEX('Model Participation Data'!$N$8:$DX$57,0,MATCH(CONCATENATE($J1571,M$6),'Model Participation Data'!$N$6:$DX$6,0)),'Model Participation Data'!$B$8:$B$57,$C1571,'Model Participation Data'!$C$8:$C$57,$D1571)),"-",SUMIFS(INDEX('Model Participation Data'!$N$8:$DX$57,0,MATCH(CONCATENATE($J1571,M$6),'Model Participation Data'!$N$6:$DX$6,0)),'Model Participation Data'!$B$8:$B$57,$C1571,'Model Participation Data'!$C$8:$C$57,$D1571))</f>
        <v>0</v>
      </c>
      <c r="N1571" s="254">
        <f>IF(ISNA(SUMIFS(INDEX('Model Participation Data'!$N$8:$DX$57,0,MATCH(CONCATENATE($J1571,N$6),'Model Participation Data'!$N$6:$DX$6,0)),'Model Participation Data'!$B$8:$B$57,$C1571,'Model Participation Data'!$C$8:$C$57,$D1571)),"-",SUMIFS(INDEX('Model Participation Data'!$N$8:$DX$57,0,MATCH(CONCATENATE($J1571,N$6),'Model Participation Data'!$N$6:$DX$6,0)),'Model Participation Data'!$B$8:$B$57,$C1571,'Model Participation Data'!$C$8:$C$57,$D1571))</f>
        <v>0</v>
      </c>
      <c r="O1571" s="154">
        <f>IF(ISNA(SUMIFS(INDEX('Model Participation Data'!$N$8:$DX$57,0,MATCH(CONCATENATE($J1571,O$6),'Model Participation Data'!$N$6:$DX$6,0)),'Model Participation Data'!$B$8:$B$57,$C1571,'Model Participation Data'!$C$8:$C$57,$D1571)),"-",SUMIFS(INDEX('Model Participation Data'!$N$8:$DX$57,0,MATCH(CONCATENATE($J1571,O$6),'Model Participation Data'!$N$6:$DX$6,0)),'Model Participation Data'!$B$8:$B$57,$C1571,'Model Participation Data'!$C$8:$C$57,$D1571))</f>
        <v>0</v>
      </c>
    </row>
    <row r="1572" spans="2:15" x14ac:dyDescent="0.35">
      <c r="B1572" s="37" t="s">
        <v>80</v>
      </c>
      <c r="C1572" s="38" t="str">
        <f>IF(ISBLANK('Model Participation Data'!$B$70),"-",'Model Participation Data'!$B$70)</f>
        <v>-</v>
      </c>
      <c r="D1572" s="38" t="str">
        <f>IF(ISBLANK('Model Participation Data'!$C$70),"-",'Model Participation Data'!$C$70)</f>
        <v>-</v>
      </c>
      <c r="E1572" s="38" t="str">
        <f>IF(ISBLANK('Model Participation Data'!$D$70),"-",'Model Participation Data'!$D$70)</f>
        <v>-</v>
      </c>
      <c r="F1572" s="38" t="str">
        <f>IF(ISBLANK('Model Participation Data'!$E$70),"-",'Model Participation Data'!$E$70)</f>
        <v>-</v>
      </c>
      <c r="G1572" s="151" t="str">
        <f>IF(ISBLANK('Model Participation Data'!$F$70),"-",'Model Participation Data'!$F$70)</f>
        <v>-</v>
      </c>
      <c r="H1572" s="253">
        <v>3</v>
      </c>
      <c r="I1572" s="253">
        <v>3</v>
      </c>
      <c r="J1572" s="150" t="str">
        <f t="shared" si="71"/>
        <v>33</v>
      </c>
      <c r="K1572" s="38" t="str">
        <f>IF(ISBLANK('Model Participation Data'!$L$70),"-",'Model Participation Data'!$L$70)</f>
        <v>-</v>
      </c>
      <c r="L1572" s="39" t="str">
        <f>IF(ISBLANK('Model Participation Data'!$M$70),"-",'Model Participation Data'!$M$70)</f>
        <v>-</v>
      </c>
      <c r="M1572" s="254">
        <f>IF(ISNA(SUMIFS(INDEX('Model Participation Data'!$N$8:$DX$57,0,MATCH(CONCATENATE($J1572,M$6),'Model Participation Data'!$N$6:$DX$6,0)),'Model Participation Data'!$B$8:$B$57,$C1572,'Model Participation Data'!$C$8:$C$57,$D1572)),"-",SUMIFS(INDEX('Model Participation Data'!$N$8:$DX$57,0,MATCH(CONCATENATE($J1572,M$6),'Model Participation Data'!$N$6:$DX$6,0)),'Model Participation Data'!$B$8:$B$57,$C1572,'Model Participation Data'!$C$8:$C$57,$D1572))</f>
        <v>0</v>
      </c>
      <c r="N1572" s="254">
        <f>IF(ISNA(SUMIFS(INDEX('Model Participation Data'!$N$8:$DX$57,0,MATCH(CONCATENATE($J1572,N$6),'Model Participation Data'!$N$6:$DX$6,0)),'Model Participation Data'!$B$8:$B$57,$C1572,'Model Participation Data'!$C$8:$C$57,$D1572)),"-",SUMIFS(INDEX('Model Participation Data'!$N$8:$DX$57,0,MATCH(CONCATENATE($J1572,N$6),'Model Participation Data'!$N$6:$DX$6,0)),'Model Participation Data'!$B$8:$B$57,$C1572,'Model Participation Data'!$C$8:$C$57,$D1572))</f>
        <v>0</v>
      </c>
      <c r="O1572" s="154">
        <f>IF(ISNA(SUMIFS(INDEX('Model Participation Data'!$N$8:$DX$57,0,MATCH(CONCATENATE($J1572,O$6),'Model Participation Data'!$N$6:$DX$6,0)),'Model Participation Data'!$B$8:$B$57,$C1572,'Model Participation Data'!$C$8:$C$57,$D1572)),"-",SUMIFS(INDEX('Model Participation Data'!$N$8:$DX$57,0,MATCH(CONCATENATE($J1572,O$6),'Model Participation Data'!$N$6:$DX$6,0)),'Model Participation Data'!$B$8:$B$57,$C1572,'Model Participation Data'!$C$8:$C$57,$D1572))</f>
        <v>0</v>
      </c>
    </row>
    <row r="1573" spans="2:15" x14ac:dyDescent="0.35">
      <c r="B1573" s="37" t="s">
        <v>80</v>
      </c>
      <c r="C1573" s="38" t="str">
        <f>IF(ISBLANK('Model Participation Data'!$B$70),"-",'Model Participation Data'!$B$70)</f>
        <v>-</v>
      </c>
      <c r="D1573" s="38" t="str">
        <f>IF(ISBLANK('Model Participation Data'!$C$70),"-",'Model Participation Data'!$C$70)</f>
        <v>-</v>
      </c>
      <c r="E1573" s="38" t="str">
        <f>IF(ISBLANK('Model Participation Data'!$D$70),"-",'Model Participation Data'!$D$70)</f>
        <v>-</v>
      </c>
      <c r="F1573" s="38" t="str">
        <f>IF(ISBLANK('Model Participation Data'!$E$70),"-",'Model Participation Data'!$E$70)</f>
        <v>-</v>
      </c>
      <c r="G1573" s="151" t="str">
        <f>IF(ISBLANK('Model Participation Data'!$F$70),"-",'Model Participation Data'!$F$70)</f>
        <v>-</v>
      </c>
      <c r="H1573" s="253">
        <v>3</v>
      </c>
      <c r="I1573" s="253">
        <v>4</v>
      </c>
      <c r="J1573" s="150" t="str">
        <f t="shared" si="71"/>
        <v>34</v>
      </c>
      <c r="K1573" s="38" t="str">
        <f>IF(ISBLANK('Model Participation Data'!$L$70),"-",'Model Participation Data'!$L$70)</f>
        <v>-</v>
      </c>
      <c r="L1573" s="39" t="str">
        <f>IF(ISBLANK('Model Participation Data'!$M$70),"-",'Model Participation Data'!$M$70)</f>
        <v>-</v>
      </c>
      <c r="M1573" s="254">
        <f>IF(ISNA(SUMIFS(INDEX('Model Participation Data'!$N$8:$DX$57,0,MATCH(CONCATENATE($J1573,M$6),'Model Participation Data'!$N$6:$DX$6,0)),'Model Participation Data'!$B$8:$B$57,$C1573,'Model Participation Data'!$C$8:$C$57,$D1573)),"-",SUMIFS(INDEX('Model Participation Data'!$N$8:$DX$57,0,MATCH(CONCATENATE($J1573,M$6),'Model Participation Data'!$N$6:$DX$6,0)),'Model Participation Data'!$B$8:$B$57,$C1573,'Model Participation Data'!$C$8:$C$57,$D1573))</f>
        <v>0</v>
      </c>
      <c r="N1573" s="254">
        <f>IF(ISNA(SUMIFS(INDEX('Model Participation Data'!$N$8:$DX$57,0,MATCH(CONCATENATE($J1573,N$6),'Model Participation Data'!$N$6:$DX$6,0)),'Model Participation Data'!$B$8:$B$57,$C1573,'Model Participation Data'!$C$8:$C$57,$D1573)),"-",SUMIFS(INDEX('Model Participation Data'!$N$8:$DX$57,0,MATCH(CONCATENATE($J1573,N$6),'Model Participation Data'!$N$6:$DX$6,0)),'Model Participation Data'!$B$8:$B$57,$C1573,'Model Participation Data'!$C$8:$C$57,$D1573))</f>
        <v>0</v>
      </c>
      <c r="O1573" s="154">
        <f>IF(ISNA(SUMIFS(INDEX('Model Participation Data'!$N$8:$DX$57,0,MATCH(CONCATENATE($J1573,O$6),'Model Participation Data'!$N$6:$DX$6,0)),'Model Participation Data'!$B$8:$B$57,$C1573,'Model Participation Data'!$C$8:$C$57,$D1573)),"-",SUMIFS(INDEX('Model Participation Data'!$N$8:$DX$57,0,MATCH(CONCATENATE($J1573,O$6),'Model Participation Data'!$N$6:$DX$6,0)),'Model Participation Data'!$B$8:$B$57,$C1573,'Model Participation Data'!$C$8:$C$57,$D1573))</f>
        <v>0</v>
      </c>
    </row>
    <row r="1574" spans="2:15" x14ac:dyDescent="0.35">
      <c r="B1574" s="37" t="s">
        <v>80</v>
      </c>
      <c r="C1574" s="38" t="str">
        <f>IF(ISBLANK('Model Participation Data'!$B$70),"-",'Model Participation Data'!$B$70)</f>
        <v>-</v>
      </c>
      <c r="D1574" s="38" t="str">
        <f>IF(ISBLANK('Model Participation Data'!$C$70),"-",'Model Participation Data'!$C$70)</f>
        <v>-</v>
      </c>
      <c r="E1574" s="38" t="str">
        <f>IF(ISBLANK('Model Participation Data'!$D$70),"-",'Model Participation Data'!$D$70)</f>
        <v>-</v>
      </c>
      <c r="F1574" s="38" t="str">
        <f>IF(ISBLANK('Model Participation Data'!$E$70),"-",'Model Participation Data'!$E$70)</f>
        <v>-</v>
      </c>
      <c r="G1574" s="151" t="str">
        <f>IF(ISBLANK('Model Participation Data'!$F$70),"-",'Model Participation Data'!$F$70)</f>
        <v>-</v>
      </c>
      <c r="H1574" s="253">
        <v>3</v>
      </c>
      <c r="I1574" s="253">
        <v>5</v>
      </c>
      <c r="J1574" s="150" t="str">
        <f t="shared" si="71"/>
        <v>35</v>
      </c>
      <c r="K1574" s="38" t="str">
        <f>IF(ISBLANK('Model Participation Data'!$L$70),"-",'Model Participation Data'!$L$70)</f>
        <v>-</v>
      </c>
      <c r="L1574" s="39" t="str">
        <f>IF(ISBLANK('Model Participation Data'!$M$70),"-",'Model Participation Data'!$M$70)</f>
        <v>-</v>
      </c>
      <c r="M1574" s="254">
        <f>IF(ISNA(SUMIFS(INDEX('Model Participation Data'!$N$8:$DX$57,0,MATCH(CONCATENATE($J1574,M$6),'Model Participation Data'!$N$6:$DX$6,0)),'Model Participation Data'!$B$8:$B$57,$C1574,'Model Participation Data'!$C$8:$C$57,$D1574)),"-",SUMIFS(INDEX('Model Participation Data'!$N$8:$DX$57,0,MATCH(CONCATENATE($J1574,M$6),'Model Participation Data'!$N$6:$DX$6,0)),'Model Participation Data'!$B$8:$B$57,$C1574,'Model Participation Data'!$C$8:$C$57,$D1574))</f>
        <v>0</v>
      </c>
      <c r="N1574" s="254">
        <f>IF(ISNA(SUMIFS(INDEX('Model Participation Data'!$N$8:$DX$57,0,MATCH(CONCATENATE($J1574,N$6),'Model Participation Data'!$N$6:$DX$6,0)),'Model Participation Data'!$B$8:$B$57,$C1574,'Model Participation Data'!$C$8:$C$57,$D1574)),"-",SUMIFS(INDEX('Model Participation Data'!$N$8:$DX$57,0,MATCH(CONCATENATE($J1574,N$6),'Model Participation Data'!$N$6:$DX$6,0)),'Model Participation Data'!$B$8:$B$57,$C1574,'Model Participation Data'!$C$8:$C$57,$D1574))</f>
        <v>0</v>
      </c>
      <c r="O1574" s="154">
        <f>IF(ISNA(SUMIFS(INDEX('Model Participation Data'!$N$8:$DX$57,0,MATCH(CONCATENATE($J1574,O$6),'Model Participation Data'!$N$6:$DX$6,0)),'Model Participation Data'!$B$8:$B$57,$C1574,'Model Participation Data'!$C$8:$C$57,$D1574)),"-",SUMIFS(INDEX('Model Participation Data'!$N$8:$DX$57,0,MATCH(CONCATENATE($J1574,O$6),'Model Participation Data'!$N$6:$DX$6,0)),'Model Participation Data'!$B$8:$B$57,$C1574,'Model Participation Data'!$C$8:$C$57,$D1574))</f>
        <v>0</v>
      </c>
    </row>
    <row r="1575" spans="2:15" x14ac:dyDescent="0.35">
      <c r="B1575" s="37" t="s">
        <v>80</v>
      </c>
      <c r="C1575" s="38" t="str">
        <f>IF(ISBLANK('Model Participation Data'!$B$70),"-",'Model Participation Data'!$B$70)</f>
        <v>-</v>
      </c>
      <c r="D1575" s="38" t="str">
        <f>IF(ISBLANK('Model Participation Data'!$C$70),"-",'Model Participation Data'!$C$70)</f>
        <v>-</v>
      </c>
      <c r="E1575" s="38" t="str">
        <f>IF(ISBLANK('Model Participation Data'!$D$70),"-",'Model Participation Data'!$D$70)</f>
        <v>-</v>
      </c>
      <c r="F1575" s="38" t="str">
        <f>IF(ISBLANK('Model Participation Data'!$E$70),"-",'Model Participation Data'!$E$70)</f>
        <v>-</v>
      </c>
      <c r="G1575" s="151" t="str">
        <f>IF(ISBLANK('Model Participation Data'!$F$70),"-",'Model Participation Data'!$F$70)</f>
        <v>-</v>
      </c>
      <c r="H1575" s="253">
        <v>3</v>
      </c>
      <c r="I1575" s="253" t="s">
        <v>65</v>
      </c>
      <c r="J1575" s="150" t="str">
        <f t="shared" si="71"/>
        <v>3Goal</v>
      </c>
      <c r="K1575" s="38" t="str">
        <f>IF(ISBLANK('Model Participation Data'!$L$70),"-",'Model Participation Data'!$L$70)</f>
        <v>-</v>
      </c>
      <c r="L1575" s="39" t="str">
        <f>IF(ISBLANK('Model Participation Data'!$M$70),"-",'Model Participation Data'!$M$70)</f>
        <v>-</v>
      </c>
      <c r="M1575" s="254" t="str">
        <f>IF(ISNA(SUMIFS(INDEX('Model Participation Data'!$N$8:$DX$57,0,MATCH(CONCATENATE($J1575,M$6),'Model Participation Data'!$N$6:$DX$6,0)),'Model Participation Data'!$B$8:$B$57,$C1575,'Model Participation Data'!$C$8:$C$57,$D1575)),"-",SUMIFS(INDEX('Model Participation Data'!$N$8:$DX$57,0,MATCH(CONCATENATE($J1575,M$6),'Model Participation Data'!$N$6:$DX$6,0)),'Model Participation Data'!$B$8:$B$57,$C1575,'Model Participation Data'!$C$8:$C$57,$D1575))</f>
        <v>-</v>
      </c>
      <c r="N1575" s="254" t="str">
        <f>IF(ISNA(SUMIFS(INDEX('Model Participation Data'!$N$8:$DX$57,0,MATCH(CONCATENATE($J1575,N$6),'Model Participation Data'!$N$6:$DX$6,0)),'Model Participation Data'!$B$8:$B$57,$C1575,'Model Participation Data'!$C$8:$C$57,$D1575)),"-",SUMIFS(INDEX('Model Participation Data'!$N$8:$DX$57,0,MATCH(CONCATENATE($J1575,N$6),'Model Participation Data'!$N$6:$DX$6,0)),'Model Participation Data'!$B$8:$B$57,$C1575,'Model Participation Data'!$C$8:$C$57,$D1575))</f>
        <v>-</v>
      </c>
      <c r="O1575" s="154">
        <f>IF(ISNA(SUMIFS(INDEX('Model Participation Data'!$N$8:$DX$57,0,MATCH(CONCATENATE($J1575,O$6),'Model Participation Data'!$N$6:$DX$6,0)),'Model Participation Data'!$B$8:$B$57,$C1575,'Model Participation Data'!$C$8:$C$57,$D1575)),"-",SUMIFS(INDEX('Model Participation Data'!$N$8:$DX$57,0,MATCH(CONCATENATE($J1575,O$6),'Model Participation Data'!$N$6:$DX$6,0)),'Model Participation Data'!$B$8:$B$57,$C1575,'Model Participation Data'!$C$8:$C$57,$D1575))</f>
        <v>0</v>
      </c>
    </row>
    <row r="1576" spans="2:15" x14ac:dyDescent="0.35">
      <c r="B1576" s="37" t="s">
        <v>80</v>
      </c>
      <c r="C1576" s="38" t="str">
        <f>IF(ISBLANK('Model Participation Data'!$B$70),"-",'Model Participation Data'!$B$70)</f>
        <v>-</v>
      </c>
      <c r="D1576" s="38" t="str">
        <f>IF(ISBLANK('Model Participation Data'!$C$70),"-",'Model Participation Data'!$C$70)</f>
        <v>-</v>
      </c>
      <c r="E1576" s="38" t="str">
        <f>IF(ISBLANK('Model Participation Data'!$D$70),"-",'Model Participation Data'!$D$70)</f>
        <v>-</v>
      </c>
      <c r="F1576" s="38" t="str">
        <f>IF(ISBLANK('Model Participation Data'!$E$70),"-",'Model Participation Data'!$E$70)</f>
        <v>-</v>
      </c>
      <c r="G1576" s="151" t="str">
        <f>IF(ISBLANK('Model Participation Data'!$F$70),"-",'Model Participation Data'!$F$70)</f>
        <v>-</v>
      </c>
      <c r="H1576" s="253">
        <v>4</v>
      </c>
      <c r="I1576" s="253">
        <v>1</v>
      </c>
      <c r="J1576" s="150" t="str">
        <f t="shared" si="71"/>
        <v>41</v>
      </c>
      <c r="K1576" s="38" t="str">
        <f>IF(ISBLANK('Model Participation Data'!$L$70),"-",'Model Participation Data'!$L$70)</f>
        <v>-</v>
      </c>
      <c r="L1576" s="39" t="str">
        <f>IF(ISBLANK('Model Participation Data'!$M$70),"-",'Model Participation Data'!$M$70)</f>
        <v>-</v>
      </c>
      <c r="M1576" s="254">
        <f>IF(ISNA(SUMIFS(INDEX('Model Participation Data'!$N$8:$DX$57,0,MATCH(CONCATENATE($J1576,M$6),'Model Participation Data'!$N$6:$DX$6,0)),'Model Participation Data'!$B$8:$B$57,$C1576,'Model Participation Data'!$C$8:$C$57,$D1576)),"-",SUMIFS(INDEX('Model Participation Data'!$N$8:$DX$57,0,MATCH(CONCATENATE($J1576,M$6),'Model Participation Data'!$N$6:$DX$6,0)),'Model Participation Data'!$B$8:$B$57,$C1576,'Model Participation Data'!$C$8:$C$57,$D1576))</f>
        <v>0</v>
      </c>
      <c r="N1576" s="254">
        <f>IF(ISNA(SUMIFS(INDEX('Model Participation Data'!$N$8:$DX$57,0,MATCH(CONCATENATE($J1576,N$6),'Model Participation Data'!$N$6:$DX$6,0)),'Model Participation Data'!$B$8:$B$57,$C1576,'Model Participation Data'!$C$8:$C$57,$D1576)),"-",SUMIFS(INDEX('Model Participation Data'!$N$8:$DX$57,0,MATCH(CONCATENATE($J1576,N$6),'Model Participation Data'!$N$6:$DX$6,0)),'Model Participation Data'!$B$8:$B$57,$C1576,'Model Participation Data'!$C$8:$C$57,$D1576))</f>
        <v>0</v>
      </c>
      <c r="O1576" s="154">
        <f>IF(ISNA(SUMIFS(INDEX('Model Participation Data'!$N$8:$DX$57,0,MATCH(CONCATENATE($J1576,O$6),'Model Participation Data'!$N$6:$DX$6,0)),'Model Participation Data'!$B$8:$B$57,$C1576,'Model Participation Data'!$C$8:$C$57,$D1576)),"-",SUMIFS(INDEX('Model Participation Data'!$N$8:$DX$57,0,MATCH(CONCATENATE($J1576,O$6),'Model Participation Data'!$N$6:$DX$6,0)),'Model Participation Data'!$B$8:$B$57,$C1576,'Model Participation Data'!$C$8:$C$57,$D1576))</f>
        <v>0</v>
      </c>
    </row>
    <row r="1577" spans="2:15" x14ac:dyDescent="0.35">
      <c r="B1577" s="37" t="s">
        <v>80</v>
      </c>
      <c r="C1577" s="38" t="str">
        <f>IF(ISBLANK('Model Participation Data'!$B$70),"-",'Model Participation Data'!$B$70)</f>
        <v>-</v>
      </c>
      <c r="D1577" s="38" t="str">
        <f>IF(ISBLANK('Model Participation Data'!$C$70),"-",'Model Participation Data'!$C$70)</f>
        <v>-</v>
      </c>
      <c r="E1577" s="38" t="str">
        <f>IF(ISBLANK('Model Participation Data'!$D$70),"-",'Model Participation Data'!$D$70)</f>
        <v>-</v>
      </c>
      <c r="F1577" s="38" t="str">
        <f>IF(ISBLANK('Model Participation Data'!$E$70),"-",'Model Participation Data'!$E$70)</f>
        <v>-</v>
      </c>
      <c r="G1577" s="151" t="str">
        <f>IF(ISBLANK('Model Participation Data'!$F$70),"-",'Model Participation Data'!$F$70)</f>
        <v>-</v>
      </c>
      <c r="H1577" s="253">
        <v>4</v>
      </c>
      <c r="I1577" s="253">
        <v>2</v>
      </c>
      <c r="J1577" s="150" t="str">
        <f t="shared" si="71"/>
        <v>42</v>
      </c>
      <c r="K1577" s="38" t="str">
        <f>IF(ISBLANK('Model Participation Data'!$L$70),"-",'Model Participation Data'!$L$70)</f>
        <v>-</v>
      </c>
      <c r="L1577" s="39" t="str">
        <f>IF(ISBLANK('Model Participation Data'!$M$70),"-",'Model Participation Data'!$M$70)</f>
        <v>-</v>
      </c>
      <c r="M1577" s="254">
        <f>IF(ISNA(SUMIFS(INDEX('Model Participation Data'!$N$8:$DX$57,0,MATCH(CONCATENATE($J1577,M$6),'Model Participation Data'!$N$6:$DX$6,0)),'Model Participation Data'!$B$8:$B$57,$C1577,'Model Participation Data'!$C$8:$C$57,$D1577)),"-",SUMIFS(INDEX('Model Participation Data'!$N$8:$DX$57,0,MATCH(CONCATENATE($J1577,M$6),'Model Participation Data'!$N$6:$DX$6,0)),'Model Participation Data'!$B$8:$B$57,$C1577,'Model Participation Data'!$C$8:$C$57,$D1577))</f>
        <v>0</v>
      </c>
      <c r="N1577" s="254">
        <f>IF(ISNA(SUMIFS(INDEX('Model Participation Data'!$N$8:$DX$57,0,MATCH(CONCATENATE($J1577,N$6),'Model Participation Data'!$N$6:$DX$6,0)),'Model Participation Data'!$B$8:$B$57,$C1577,'Model Participation Data'!$C$8:$C$57,$D1577)),"-",SUMIFS(INDEX('Model Participation Data'!$N$8:$DX$57,0,MATCH(CONCATENATE($J1577,N$6),'Model Participation Data'!$N$6:$DX$6,0)),'Model Participation Data'!$B$8:$B$57,$C1577,'Model Participation Data'!$C$8:$C$57,$D1577))</f>
        <v>0</v>
      </c>
      <c r="O1577" s="154">
        <f>IF(ISNA(SUMIFS(INDEX('Model Participation Data'!$N$8:$DX$57,0,MATCH(CONCATENATE($J1577,O$6),'Model Participation Data'!$N$6:$DX$6,0)),'Model Participation Data'!$B$8:$B$57,$C1577,'Model Participation Data'!$C$8:$C$57,$D1577)),"-",SUMIFS(INDEX('Model Participation Data'!$N$8:$DX$57,0,MATCH(CONCATENATE($J1577,O$6),'Model Participation Data'!$N$6:$DX$6,0)),'Model Participation Data'!$B$8:$B$57,$C1577,'Model Participation Data'!$C$8:$C$57,$D1577))</f>
        <v>0</v>
      </c>
    </row>
    <row r="1578" spans="2:15" x14ac:dyDescent="0.35">
      <c r="B1578" s="37" t="s">
        <v>80</v>
      </c>
      <c r="C1578" s="38" t="str">
        <f>IF(ISBLANK('Model Participation Data'!$B$70),"-",'Model Participation Data'!$B$70)</f>
        <v>-</v>
      </c>
      <c r="D1578" s="38" t="str">
        <f>IF(ISBLANK('Model Participation Data'!$C$70),"-",'Model Participation Data'!$C$70)</f>
        <v>-</v>
      </c>
      <c r="E1578" s="38" t="str">
        <f>IF(ISBLANK('Model Participation Data'!$D$70),"-",'Model Participation Data'!$D$70)</f>
        <v>-</v>
      </c>
      <c r="F1578" s="38" t="str">
        <f>IF(ISBLANK('Model Participation Data'!$E$70),"-",'Model Participation Data'!$E$70)</f>
        <v>-</v>
      </c>
      <c r="G1578" s="151" t="str">
        <f>IF(ISBLANK('Model Participation Data'!$F$70),"-",'Model Participation Data'!$F$70)</f>
        <v>-</v>
      </c>
      <c r="H1578" s="253">
        <v>4</v>
      </c>
      <c r="I1578" s="253">
        <v>3</v>
      </c>
      <c r="J1578" s="150" t="str">
        <f t="shared" si="71"/>
        <v>43</v>
      </c>
      <c r="K1578" s="38" t="str">
        <f>IF(ISBLANK('Model Participation Data'!$L$70),"-",'Model Participation Data'!$L$70)</f>
        <v>-</v>
      </c>
      <c r="L1578" s="39" t="str">
        <f>IF(ISBLANK('Model Participation Data'!$M$70),"-",'Model Participation Data'!$M$70)</f>
        <v>-</v>
      </c>
      <c r="M1578" s="254">
        <f>IF(ISNA(SUMIFS(INDEX('Model Participation Data'!$N$8:$DX$57,0,MATCH(CONCATENATE($J1578,M$6),'Model Participation Data'!$N$6:$DX$6,0)),'Model Participation Data'!$B$8:$B$57,$C1578,'Model Participation Data'!$C$8:$C$57,$D1578)),"-",SUMIFS(INDEX('Model Participation Data'!$N$8:$DX$57,0,MATCH(CONCATENATE($J1578,M$6),'Model Participation Data'!$N$6:$DX$6,0)),'Model Participation Data'!$B$8:$B$57,$C1578,'Model Participation Data'!$C$8:$C$57,$D1578))</f>
        <v>0</v>
      </c>
      <c r="N1578" s="254">
        <f>IF(ISNA(SUMIFS(INDEX('Model Participation Data'!$N$8:$DX$57,0,MATCH(CONCATENATE($J1578,N$6),'Model Participation Data'!$N$6:$DX$6,0)),'Model Participation Data'!$B$8:$B$57,$C1578,'Model Participation Data'!$C$8:$C$57,$D1578)),"-",SUMIFS(INDEX('Model Participation Data'!$N$8:$DX$57,0,MATCH(CONCATENATE($J1578,N$6),'Model Participation Data'!$N$6:$DX$6,0)),'Model Participation Data'!$B$8:$B$57,$C1578,'Model Participation Data'!$C$8:$C$57,$D1578))</f>
        <v>0</v>
      </c>
      <c r="O1578" s="154">
        <f>IF(ISNA(SUMIFS(INDEX('Model Participation Data'!$N$8:$DX$57,0,MATCH(CONCATENATE($J1578,O$6),'Model Participation Data'!$N$6:$DX$6,0)),'Model Participation Data'!$B$8:$B$57,$C1578,'Model Participation Data'!$C$8:$C$57,$D1578)),"-",SUMIFS(INDEX('Model Participation Data'!$N$8:$DX$57,0,MATCH(CONCATENATE($J1578,O$6),'Model Participation Data'!$N$6:$DX$6,0)),'Model Participation Data'!$B$8:$B$57,$C1578,'Model Participation Data'!$C$8:$C$57,$D1578))</f>
        <v>0</v>
      </c>
    </row>
    <row r="1579" spans="2:15" x14ac:dyDescent="0.35">
      <c r="B1579" s="37" t="s">
        <v>80</v>
      </c>
      <c r="C1579" s="38" t="str">
        <f>IF(ISBLANK('Model Participation Data'!$B$70),"-",'Model Participation Data'!$B$70)</f>
        <v>-</v>
      </c>
      <c r="D1579" s="38" t="str">
        <f>IF(ISBLANK('Model Participation Data'!$C$70),"-",'Model Participation Data'!$C$70)</f>
        <v>-</v>
      </c>
      <c r="E1579" s="38" t="str">
        <f>IF(ISBLANK('Model Participation Data'!$D$70),"-",'Model Participation Data'!$D$70)</f>
        <v>-</v>
      </c>
      <c r="F1579" s="38" t="str">
        <f>IF(ISBLANK('Model Participation Data'!$E$70),"-",'Model Participation Data'!$E$70)</f>
        <v>-</v>
      </c>
      <c r="G1579" s="151" t="str">
        <f>IF(ISBLANK('Model Participation Data'!$F$70),"-",'Model Participation Data'!$F$70)</f>
        <v>-</v>
      </c>
      <c r="H1579" s="253">
        <v>4</v>
      </c>
      <c r="I1579" s="253">
        <v>4</v>
      </c>
      <c r="J1579" s="150" t="str">
        <f t="shared" si="71"/>
        <v>44</v>
      </c>
      <c r="K1579" s="38" t="str">
        <f>IF(ISBLANK('Model Participation Data'!$L$70),"-",'Model Participation Data'!$L$70)</f>
        <v>-</v>
      </c>
      <c r="L1579" s="39" t="str">
        <f>IF(ISBLANK('Model Participation Data'!$M$70),"-",'Model Participation Data'!$M$70)</f>
        <v>-</v>
      </c>
      <c r="M1579" s="254">
        <f>IF(ISNA(SUMIFS(INDEX('Model Participation Data'!$N$8:$DX$57,0,MATCH(CONCATENATE($J1579,M$6),'Model Participation Data'!$N$6:$DX$6,0)),'Model Participation Data'!$B$8:$B$57,$C1579,'Model Participation Data'!$C$8:$C$57,$D1579)),"-",SUMIFS(INDEX('Model Participation Data'!$N$8:$DX$57,0,MATCH(CONCATENATE($J1579,M$6),'Model Participation Data'!$N$6:$DX$6,0)),'Model Participation Data'!$B$8:$B$57,$C1579,'Model Participation Data'!$C$8:$C$57,$D1579))</f>
        <v>0</v>
      </c>
      <c r="N1579" s="254">
        <f>IF(ISNA(SUMIFS(INDEX('Model Participation Data'!$N$8:$DX$57,0,MATCH(CONCATENATE($J1579,N$6),'Model Participation Data'!$N$6:$DX$6,0)),'Model Participation Data'!$B$8:$B$57,$C1579,'Model Participation Data'!$C$8:$C$57,$D1579)),"-",SUMIFS(INDEX('Model Participation Data'!$N$8:$DX$57,0,MATCH(CONCATENATE($J1579,N$6),'Model Participation Data'!$N$6:$DX$6,0)),'Model Participation Data'!$B$8:$B$57,$C1579,'Model Participation Data'!$C$8:$C$57,$D1579))</f>
        <v>0</v>
      </c>
      <c r="O1579" s="154">
        <f>IF(ISNA(SUMIFS(INDEX('Model Participation Data'!$N$8:$DX$57,0,MATCH(CONCATENATE($J1579,O$6),'Model Participation Data'!$N$6:$DX$6,0)),'Model Participation Data'!$B$8:$B$57,$C1579,'Model Participation Data'!$C$8:$C$57,$D1579)),"-",SUMIFS(INDEX('Model Participation Data'!$N$8:$DX$57,0,MATCH(CONCATENATE($J1579,O$6),'Model Participation Data'!$N$6:$DX$6,0)),'Model Participation Data'!$B$8:$B$57,$C1579,'Model Participation Data'!$C$8:$C$57,$D1579))</f>
        <v>0</v>
      </c>
    </row>
    <row r="1580" spans="2:15" x14ac:dyDescent="0.35">
      <c r="B1580" s="37" t="s">
        <v>80</v>
      </c>
      <c r="C1580" s="38" t="str">
        <f>IF(ISBLANK('Model Participation Data'!$B$70),"-",'Model Participation Data'!$B$70)</f>
        <v>-</v>
      </c>
      <c r="D1580" s="38" t="str">
        <f>IF(ISBLANK('Model Participation Data'!$C$70),"-",'Model Participation Data'!$C$70)</f>
        <v>-</v>
      </c>
      <c r="E1580" s="38" t="str">
        <f>IF(ISBLANK('Model Participation Data'!$D$70),"-",'Model Participation Data'!$D$70)</f>
        <v>-</v>
      </c>
      <c r="F1580" s="38" t="str">
        <f>IF(ISBLANK('Model Participation Data'!$E$70),"-",'Model Participation Data'!$E$70)</f>
        <v>-</v>
      </c>
      <c r="G1580" s="151" t="str">
        <f>IF(ISBLANK('Model Participation Data'!$F$70),"-",'Model Participation Data'!$F$70)</f>
        <v>-</v>
      </c>
      <c r="H1580" s="253">
        <v>4</v>
      </c>
      <c r="I1580" s="253">
        <v>5</v>
      </c>
      <c r="J1580" s="150" t="str">
        <f t="shared" si="71"/>
        <v>45</v>
      </c>
      <c r="K1580" s="38" t="str">
        <f>IF(ISBLANK('Model Participation Data'!$L$70),"-",'Model Participation Data'!$L$70)</f>
        <v>-</v>
      </c>
      <c r="L1580" s="39" t="str">
        <f>IF(ISBLANK('Model Participation Data'!$M$70),"-",'Model Participation Data'!$M$70)</f>
        <v>-</v>
      </c>
      <c r="M1580" s="254">
        <f>IF(ISNA(SUMIFS(INDEX('Model Participation Data'!$N$8:$DX$57,0,MATCH(CONCATENATE($J1580,M$6),'Model Participation Data'!$N$6:$DX$6,0)),'Model Participation Data'!$B$8:$B$57,$C1580,'Model Participation Data'!$C$8:$C$57,$D1580)),"-",SUMIFS(INDEX('Model Participation Data'!$N$8:$DX$57,0,MATCH(CONCATENATE($J1580,M$6),'Model Participation Data'!$N$6:$DX$6,0)),'Model Participation Data'!$B$8:$B$57,$C1580,'Model Participation Data'!$C$8:$C$57,$D1580))</f>
        <v>0</v>
      </c>
      <c r="N1580" s="254">
        <f>IF(ISNA(SUMIFS(INDEX('Model Participation Data'!$N$8:$DX$57,0,MATCH(CONCATENATE($J1580,N$6),'Model Participation Data'!$N$6:$DX$6,0)),'Model Participation Data'!$B$8:$B$57,$C1580,'Model Participation Data'!$C$8:$C$57,$D1580)),"-",SUMIFS(INDEX('Model Participation Data'!$N$8:$DX$57,0,MATCH(CONCATENATE($J1580,N$6),'Model Participation Data'!$N$6:$DX$6,0)),'Model Participation Data'!$B$8:$B$57,$C1580,'Model Participation Data'!$C$8:$C$57,$D1580))</f>
        <v>0</v>
      </c>
      <c r="O1580" s="154">
        <f>IF(ISNA(SUMIFS(INDEX('Model Participation Data'!$N$8:$DX$57,0,MATCH(CONCATENATE($J1580,O$6),'Model Participation Data'!$N$6:$DX$6,0)),'Model Participation Data'!$B$8:$B$57,$C1580,'Model Participation Data'!$C$8:$C$57,$D1580)),"-",SUMIFS(INDEX('Model Participation Data'!$N$8:$DX$57,0,MATCH(CONCATENATE($J1580,O$6),'Model Participation Data'!$N$6:$DX$6,0)),'Model Participation Data'!$B$8:$B$57,$C1580,'Model Participation Data'!$C$8:$C$57,$D1580))</f>
        <v>0</v>
      </c>
    </row>
    <row r="1581" spans="2:15" x14ac:dyDescent="0.35">
      <c r="B1581" s="37" t="s">
        <v>80</v>
      </c>
      <c r="C1581" s="38" t="str">
        <f>IF(ISBLANK('Model Participation Data'!$B$70),"-",'Model Participation Data'!$B$70)</f>
        <v>-</v>
      </c>
      <c r="D1581" s="38" t="str">
        <f>IF(ISBLANK('Model Participation Data'!$C$70),"-",'Model Participation Data'!$C$70)</f>
        <v>-</v>
      </c>
      <c r="E1581" s="38" t="str">
        <f>IF(ISBLANK('Model Participation Data'!$D$70),"-",'Model Participation Data'!$D$70)</f>
        <v>-</v>
      </c>
      <c r="F1581" s="38" t="str">
        <f>IF(ISBLANK('Model Participation Data'!$E$70),"-",'Model Participation Data'!$E$70)</f>
        <v>-</v>
      </c>
      <c r="G1581" s="151" t="str">
        <f>IF(ISBLANK('Model Participation Data'!$F$70),"-",'Model Participation Data'!$F$70)</f>
        <v>-</v>
      </c>
      <c r="H1581" s="253">
        <v>4</v>
      </c>
      <c r="I1581" s="253" t="s">
        <v>65</v>
      </c>
      <c r="J1581" s="150" t="str">
        <f t="shared" si="71"/>
        <v>4Goal</v>
      </c>
      <c r="K1581" s="38" t="str">
        <f>IF(ISBLANK('Model Participation Data'!$L$70),"-",'Model Participation Data'!$L$70)</f>
        <v>-</v>
      </c>
      <c r="L1581" s="39" t="str">
        <f>IF(ISBLANK('Model Participation Data'!$M$70),"-",'Model Participation Data'!$M$70)</f>
        <v>-</v>
      </c>
      <c r="M1581" s="254" t="str">
        <f>IF(ISNA(SUMIFS(INDEX('Model Participation Data'!$N$8:$DX$57,0,MATCH(CONCATENATE($J1581,M$6),'Model Participation Data'!$N$6:$DX$6,0)),'Model Participation Data'!$B$8:$B$57,$C1581,'Model Participation Data'!$C$8:$C$57,$D1581)),"-",SUMIFS(INDEX('Model Participation Data'!$N$8:$DX$57,0,MATCH(CONCATENATE($J1581,M$6),'Model Participation Data'!$N$6:$DX$6,0)),'Model Participation Data'!$B$8:$B$57,$C1581,'Model Participation Data'!$C$8:$C$57,$D1581))</f>
        <v>-</v>
      </c>
      <c r="N1581" s="254" t="str">
        <f>IF(ISNA(SUMIFS(INDEX('Model Participation Data'!$N$8:$DX$57,0,MATCH(CONCATENATE($J1581,N$6),'Model Participation Data'!$N$6:$DX$6,0)),'Model Participation Data'!$B$8:$B$57,$C1581,'Model Participation Data'!$C$8:$C$57,$D1581)),"-",SUMIFS(INDEX('Model Participation Data'!$N$8:$DX$57,0,MATCH(CONCATENATE($J1581,N$6),'Model Participation Data'!$N$6:$DX$6,0)),'Model Participation Data'!$B$8:$B$57,$C1581,'Model Participation Data'!$C$8:$C$57,$D1581))</f>
        <v>-</v>
      </c>
      <c r="O1581" s="154">
        <f>IF(ISNA(SUMIFS(INDEX('Model Participation Data'!$N$8:$DX$57,0,MATCH(CONCATENATE($J1581,O$6),'Model Participation Data'!$N$6:$DX$6,0)),'Model Participation Data'!$B$8:$B$57,$C1581,'Model Participation Data'!$C$8:$C$57,$D1581)),"-",SUMIFS(INDEX('Model Participation Data'!$N$8:$DX$57,0,MATCH(CONCATENATE($J1581,O$6),'Model Participation Data'!$N$6:$DX$6,0)),'Model Participation Data'!$B$8:$B$57,$C1581,'Model Participation Data'!$C$8:$C$57,$D1581))</f>
        <v>0</v>
      </c>
    </row>
    <row r="1582" spans="2:15" x14ac:dyDescent="0.35">
      <c r="B1582" s="37" t="s">
        <v>80</v>
      </c>
      <c r="C1582" s="38" t="str">
        <f>IF(ISBLANK('Model Participation Data'!$B$71),"-",'Model Participation Data'!$B$71)</f>
        <v>-</v>
      </c>
      <c r="D1582" s="38" t="str">
        <f>IF(ISBLANK('Model Participation Data'!$C$71),"-",'Model Participation Data'!$C$71)</f>
        <v>-</v>
      </c>
      <c r="E1582" s="38" t="str">
        <f>IF(ISBLANK('Model Participation Data'!$D$71),"-",'Model Participation Data'!$D$71)</f>
        <v>-</v>
      </c>
      <c r="F1582" s="38" t="str">
        <f>IF(ISBLANK('Model Participation Data'!$E$71),"-",'Model Participation Data'!$E$71)</f>
        <v>-</v>
      </c>
      <c r="G1582" s="151" t="str">
        <f>IF(ISBLANK('Model Participation Data'!$F$71),"-",'Model Participation Data'!$F$71)</f>
        <v>-</v>
      </c>
      <c r="H1582" s="253" t="s">
        <v>64</v>
      </c>
      <c r="I1582" s="253" t="s">
        <v>64</v>
      </c>
      <c r="J1582" s="150" t="str">
        <f t="shared" si="71"/>
        <v>BaselineBaseline</v>
      </c>
      <c r="K1582" s="38" t="str">
        <f>IF(ISBLANK('Model Participation Data'!$L$71),"-",'Model Participation Data'!$L$71)</f>
        <v>-</v>
      </c>
      <c r="L1582" s="39" t="str">
        <f>IF(ISBLANK('Model Participation Data'!$M$71),"-",'Model Participation Data'!$M$71)</f>
        <v>-</v>
      </c>
      <c r="M1582" s="254">
        <f>IF(ISNA(SUMIFS(INDEX('Model Participation Data'!$N$8:$DX$57,0,MATCH(CONCATENATE($J1582,M$6),'Model Participation Data'!$N$6:$DX$6,0)),'Model Participation Data'!$B$8:$B$57,$C1582,'Model Participation Data'!$C$8:$C$57,$D1582)),"-",SUMIFS(INDEX('Model Participation Data'!$N$8:$DX$57,0,MATCH(CONCATENATE($J1582,M$6),'Model Participation Data'!$N$6:$DX$6,0)),'Model Participation Data'!$B$8:$B$57,$C1582,'Model Participation Data'!$C$8:$C$57,$D1582))</f>
        <v>0</v>
      </c>
      <c r="N1582" s="254">
        <f>IF(ISNA(SUMIFS(INDEX('Model Participation Data'!$N$8:$DX$57,0,MATCH(CONCATENATE($J1582,N$6),'Model Participation Data'!$N$6:$DX$6,0)),'Model Participation Data'!$B$8:$B$57,$C1582,'Model Participation Data'!$C$8:$C$57,$D1582)),"-",SUMIFS(INDEX('Model Participation Data'!$N$8:$DX$57,0,MATCH(CONCATENATE($J1582,N$6),'Model Participation Data'!$N$6:$DX$6,0)),'Model Participation Data'!$B$8:$B$57,$C1582,'Model Participation Data'!$C$8:$C$57,$D1582))</f>
        <v>0</v>
      </c>
      <c r="O1582" s="154">
        <f>IF(ISNA(SUMIFS(INDEX('Model Participation Data'!$N$8:$DX$57,0,MATCH(CONCATENATE($J1582,O$6),'Model Participation Data'!$N$6:$DX$6,0)),'Model Participation Data'!$B$8:$B$57,$C1582,'Model Participation Data'!$C$8:$C$57,$D1582)),"-",SUMIFS(INDEX('Model Participation Data'!$N$8:$DX$57,0,MATCH(CONCATENATE($J1582,O$6),'Model Participation Data'!$N$6:$DX$6,0)),'Model Participation Data'!$B$8:$B$57,$C1582,'Model Participation Data'!$C$8:$C$57,$D1582))</f>
        <v>0</v>
      </c>
    </row>
    <row r="1583" spans="2:15" x14ac:dyDescent="0.35">
      <c r="B1583" s="37" t="s">
        <v>80</v>
      </c>
      <c r="C1583" s="38" t="str">
        <f>IF(ISBLANK('Model Participation Data'!$B$71),"-",'Model Participation Data'!$B$71)</f>
        <v>-</v>
      </c>
      <c r="D1583" s="38" t="str">
        <f>IF(ISBLANK('Model Participation Data'!$C$71),"-",'Model Participation Data'!$C$71)</f>
        <v>-</v>
      </c>
      <c r="E1583" s="38" t="str">
        <f>IF(ISBLANK('Model Participation Data'!$D$71),"-",'Model Participation Data'!$D$71)</f>
        <v>-</v>
      </c>
      <c r="F1583" s="38" t="str">
        <f>IF(ISBLANK('Model Participation Data'!$E$71),"-",'Model Participation Data'!$E$71)</f>
        <v>-</v>
      </c>
      <c r="G1583" s="151" t="str">
        <f>IF(ISBLANK('Model Participation Data'!$F$71),"-",'Model Participation Data'!$F$71)</f>
        <v>-</v>
      </c>
      <c r="H1583" s="253">
        <v>1</v>
      </c>
      <c r="I1583" s="253">
        <v>1</v>
      </c>
      <c r="J1583" s="150" t="str">
        <f t="shared" si="71"/>
        <v>11</v>
      </c>
      <c r="K1583" s="38" t="str">
        <f>IF(ISBLANK('Model Participation Data'!$L$71),"-",'Model Participation Data'!$L$71)</f>
        <v>-</v>
      </c>
      <c r="L1583" s="39" t="str">
        <f>IF(ISBLANK('Model Participation Data'!$M$71),"-",'Model Participation Data'!$M$71)</f>
        <v>-</v>
      </c>
      <c r="M1583" s="254">
        <f>IF(ISNA(SUMIFS(INDEX('Model Participation Data'!$N$8:$DX$57,0,MATCH(CONCATENATE($J1583,M$6),'Model Participation Data'!$N$6:$DX$6,0)),'Model Participation Data'!$B$8:$B$57,$C1583,'Model Participation Data'!$C$8:$C$57,$D1583)),"-",SUMIFS(INDEX('Model Participation Data'!$N$8:$DX$57,0,MATCH(CONCATENATE($J1583,M$6),'Model Participation Data'!$N$6:$DX$6,0)),'Model Participation Data'!$B$8:$B$57,$C1583,'Model Participation Data'!$C$8:$C$57,$D1583))</f>
        <v>0</v>
      </c>
      <c r="N1583" s="254">
        <f>IF(ISNA(SUMIFS(INDEX('Model Participation Data'!$N$8:$DX$57,0,MATCH(CONCATENATE($J1583,N$6),'Model Participation Data'!$N$6:$DX$6,0)),'Model Participation Data'!$B$8:$B$57,$C1583,'Model Participation Data'!$C$8:$C$57,$D1583)),"-",SUMIFS(INDEX('Model Participation Data'!$N$8:$DX$57,0,MATCH(CONCATENATE($J1583,N$6),'Model Participation Data'!$N$6:$DX$6,0)),'Model Participation Data'!$B$8:$B$57,$C1583,'Model Participation Data'!$C$8:$C$57,$D1583))</f>
        <v>0</v>
      </c>
      <c r="O1583" s="154">
        <f>IF(ISNA(SUMIFS(INDEX('Model Participation Data'!$N$8:$DX$57,0,MATCH(CONCATENATE($J1583,O$6),'Model Participation Data'!$N$6:$DX$6,0)),'Model Participation Data'!$B$8:$B$57,$C1583,'Model Participation Data'!$C$8:$C$57,$D1583)),"-",SUMIFS(INDEX('Model Participation Data'!$N$8:$DX$57,0,MATCH(CONCATENATE($J1583,O$6),'Model Participation Data'!$N$6:$DX$6,0)),'Model Participation Data'!$B$8:$B$57,$C1583,'Model Participation Data'!$C$8:$C$57,$D1583))</f>
        <v>0</v>
      </c>
    </row>
    <row r="1584" spans="2:15" x14ac:dyDescent="0.35">
      <c r="B1584" s="37" t="s">
        <v>80</v>
      </c>
      <c r="C1584" s="38" t="str">
        <f>IF(ISBLANK('Model Participation Data'!$B$71),"-",'Model Participation Data'!$B$71)</f>
        <v>-</v>
      </c>
      <c r="D1584" s="38" t="str">
        <f>IF(ISBLANK('Model Participation Data'!$C$71),"-",'Model Participation Data'!$C$71)</f>
        <v>-</v>
      </c>
      <c r="E1584" s="38" t="str">
        <f>IF(ISBLANK('Model Participation Data'!$D$71),"-",'Model Participation Data'!$D$71)</f>
        <v>-</v>
      </c>
      <c r="F1584" s="38" t="str">
        <f>IF(ISBLANK('Model Participation Data'!$E$71),"-",'Model Participation Data'!$E$71)</f>
        <v>-</v>
      </c>
      <c r="G1584" s="151" t="str">
        <f>IF(ISBLANK('Model Participation Data'!$F$71),"-",'Model Participation Data'!$F$71)</f>
        <v>-</v>
      </c>
      <c r="H1584" s="253">
        <v>1</v>
      </c>
      <c r="I1584" s="253">
        <v>2</v>
      </c>
      <c r="J1584" s="150" t="str">
        <f t="shared" si="71"/>
        <v>12</v>
      </c>
      <c r="K1584" s="38" t="str">
        <f>IF(ISBLANK('Model Participation Data'!$L$71),"-",'Model Participation Data'!$L$71)</f>
        <v>-</v>
      </c>
      <c r="L1584" s="39" t="str">
        <f>IF(ISBLANK('Model Participation Data'!$M$71),"-",'Model Participation Data'!$M$71)</f>
        <v>-</v>
      </c>
      <c r="M1584" s="254">
        <f>IF(ISNA(SUMIFS(INDEX('Model Participation Data'!$N$8:$DX$57,0,MATCH(CONCATENATE($J1584,M$6),'Model Participation Data'!$N$6:$DX$6,0)),'Model Participation Data'!$B$8:$B$57,$C1584,'Model Participation Data'!$C$8:$C$57,$D1584)),"-",SUMIFS(INDEX('Model Participation Data'!$N$8:$DX$57,0,MATCH(CONCATENATE($J1584,M$6),'Model Participation Data'!$N$6:$DX$6,0)),'Model Participation Data'!$B$8:$B$57,$C1584,'Model Participation Data'!$C$8:$C$57,$D1584))</f>
        <v>0</v>
      </c>
      <c r="N1584" s="254">
        <f>IF(ISNA(SUMIFS(INDEX('Model Participation Data'!$N$8:$DX$57,0,MATCH(CONCATENATE($J1584,N$6),'Model Participation Data'!$N$6:$DX$6,0)),'Model Participation Data'!$B$8:$B$57,$C1584,'Model Participation Data'!$C$8:$C$57,$D1584)),"-",SUMIFS(INDEX('Model Participation Data'!$N$8:$DX$57,0,MATCH(CONCATENATE($J1584,N$6),'Model Participation Data'!$N$6:$DX$6,0)),'Model Participation Data'!$B$8:$B$57,$C1584,'Model Participation Data'!$C$8:$C$57,$D1584))</f>
        <v>0</v>
      </c>
      <c r="O1584" s="154">
        <f>IF(ISNA(SUMIFS(INDEX('Model Participation Data'!$N$8:$DX$57,0,MATCH(CONCATENATE($J1584,O$6),'Model Participation Data'!$N$6:$DX$6,0)),'Model Participation Data'!$B$8:$B$57,$C1584,'Model Participation Data'!$C$8:$C$57,$D1584)),"-",SUMIFS(INDEX('Model Participation Data'!$N$8:$DX$57,0,MATCH(CONCATENATE($J1584,O$6),'Model Participation Data'!$N$6:$DX$6,0)),'Model Participation Data'!$B$8:$B$57,$C1584,'Model Participation Data'!$C$8:$C$57,$D1584))</f>
        <v>0</v>
      </c>
    </row>
    <row r="1585" spans="2:15" x14ac:dyDescent="0.35">
      <c r="B1585" s="37" t="s">
        <v>80</v>
      </c>
      <c r="C1585" s="38" t="str">
        <f>IF(ISBLANK('Model Participation Data'!$B$71),"-",'Model Participation Data'!$B$71)</f>
        <v>-</v>
      </c>
      <c r="D1585" s="38" t="str">
        <f>IF(ISBLANK('Model Participation Data'!$C$71),"-",'Model Participation Data'!$C$71)</f>
        <v>-</v>
      </c>
      <c r="E1585" s="38" t="str">
        <f>IF(ISBLANK('Model Participation Data'!$D$71),"-",'Model Participation Data'!$D$71)</f>
        <v>-</v>
      </c>
      <c r="F1585" s="38" t="str">
        <f>IF(ISBLANK('Model Participation Data'!$E$71),"-",'Model Participation Data'!$E$71)</f>
        <v>-</v>
      </c>
      <c r="G1585" s="151" t="str">
        <f>IF(ISBLANK('Model Participation Data'!$F$71),"-",'Model Participation Data'!$F$71)</f>
        <v>-</v>
      </c>
      <c r="H1585" s="253">
        <v>1</v>
      </c>
      <c r="I1585" s="253">
        <v>3</v>
      </c>
      <c r="J1585" s="150" t="str">
        <f t="shared" si="71"/>
        <v>13</v>
      </c>
      <c r="K1585" s="38" t="str">
        <f>IF(ISBLANK('Model Participation Data'!$L$71),"-",'Model Participation Data'!$L$71)</f>
        <v>-</v>
      </c>
      <c r="L1585" s="39" t="str">
        <f>IF(ISBLANK('Model Participation Data'!$M$71),"-",'Model Participation Data'!$M$71)</f>
        <v>-</v>
      </c>
      <c r="M1585" s="254">
        <f>IF(ISNA(SUMIFS(INDEX('Model Participation Data'!$N$8:$DX$57,0,MATCH(CONCATENATE($J1585,M$6),'Model Participation Data'!$N$6:$DX$6,0)),'Model Participation Data'!$B$8:$B$57,$C1585,'Model Participation Data'!$C$8:$C$57,$D1585)),"-",SUMIFS(INDEX('Model Participation Data'!$N$8:$DX$57,0,MATCH(CONCATENATE($J1585,M$6),'Model Participation Data'!$N$6:$DX$6,0)),'Model Participation Data'!$B$8:$B$57,$C1585,'Model Participation Data'!$C$8:$C$57,$D1585))</f>
        <v>0</v>
      </c>
      <c r="N1585" s="254">
        <f>IF(ISNA(SUMIFS(INDEX('Model Participation Data'!$N$8:$DX$57,0,MATCH(CONCATENATE($J1585,N$6),'Model Participation Data'!$N$6:$DX$6,0)),'Model Participation Data'!$B$8:$B$57,$C1585,'Model Participation Data'!$C$8:$C$57,$D1585)),"-",SUMIFS(INDEX('Model Participation Data'!$N$8:$DX$57,0,MATCH(CONCATENATE($J1585,N$6),'Model Participation Data'!$N$6:$DX$6,0)),'Model Participation Data'!$B$8:$B$57,$C1585,'Model Participation Data'!$C$8:$C$57,$D1585))</f>
        <v>0</v>
      </c>
      <c r="O1585" s="154">
        <f>IF(ISNA(SUMIFS(INDEX('Model Participation Data'!$N$8:$DX$57,0,MATCH(CONCATENATE($J1585,O$6),'Model Participation Data'!$N$6:$DX$6,0)),'Model Participation Data'!$B$8:$B$57,$C1585,'Model Participation Data'!$C$8:$C$57,$D1585)),"-",SUMIFS(INDEX('Model Participation Data'!$N$8:$DX$57,0,MATCH(CONCATENATE($J1585,O$6),'Model Participation Data'!$N$6:$DX$6,0)),'Model Participation Data'!$B$8:$B$57,$C1585,'Model Participation Data'!$C$8:$C$57,$D1585))</f>
        <v>0</v>
      </c>
    </row>
    <row r="1586" spans="2:15" x14ac:dyDescent="0.35">
      <c r="B1586" s="37" t="s">
        <v>80</v>
      </c>
      <c r="C1586" s="38" t="str">
        <f>IF(ISBLANK('Model Participation Data'!$B$71),"-",'Model Participation Data'!$B$71)</f>
        <v>-</v>
      </c>
      <c r="D1586" s="38" t="str">
        <f>IF(ISBLANK('Model Participation Data'!$C$71),"-",'Model Participation Data'!$C$71)</f>
        <v>-</v>
      </c>
      <c r="E1586" s="38" t="str">
        <f>IF(ISBLANK('Model Participation Data'!$D$71),"-",'Model Participation Data'!$D$71)</f>
        <v>-</v>
      </c>
      <c r="F1586" s="38" t="str">
        <f>IF(ISBLANK('Model Participation Data'!$E$71),"-",'Model Participation Data'!$E$71)</f>
        <v>-</v>
      </c>
      <c r="G1586" s="151" t="str">
        <f>IF(ISBLANK('Model Participation Data'!$F$71),"-",'Model Participation Data'!$F$71)</f>
        <v>-</v>
      </c>
      <c r="H1586" s="253">
        <v>1</v>
      </c>
      <c r="I1586" s="253">
        <v>4</v>
      </c>
      <c r="J1586" s="150" t="str">
        <f t="shared" si="71"/>
        <v>14</v>
      </c>
      <c r="K1586" s="38" t="str">
        <f>IF(ISBLANK('Model Participation Data'!$L$71),"-",'Model Participation Data'!$L$71)</f>
        <v>-</v>
      </c>
      <c r="L1586" s="39" t="str">
        <f>IF(ISBLANK('Model Participation Data'!$M$71),"-",'Model Participation Data'!$M$71)</f>
        <v>-</v>
      </c>
      <c r="M1586" s="254">
        <f>IF(ISNA(SUMIFS(INDEX('Model Participation Data'!$N$8:$DX$57,0,MATCH(CONCATENATE($J1586,M$6),'Model Participation Data'!$N$6:$DX$6,0)),'Model Participation Data'!$B$8:$B$57,$C1586,'Model Participation Data'!$C$8:$C$57,$D1586)),"-",SUMIFS(INDEX('Model Participation Data'!$N$8:$DX$57,0,MATCH(CONCATENATE($J1586,M$6),'Model Participation Data'!$N$6:$DX$6,0)),'Model Participation Data'!$B$8:$B$57,$C1586,'Model Participation Data'!$C$8:$C$57,$D1586))</f>
        <v>0</v>
      </c>
      <c r="N1586" s="254">
        <f>IF(ISNA(SUMIFS(INDEX('Model Participation Data'!$N$8:$DX$57,0,MATCH(CONCATENATE($J1586,N$6),'Model Participation Data'!$N$6:$DX$6,0)),'Model Participation Data'!$B$8:$B$57,$C1586,'Model Participation Data'!$C$8:$C$57,$D1586)),"-",SUMIFS(INDEX('Model Participation Data'!$N$8:$DX$57,0,MATCH(CONCATENATE($J1586,N$6),'Model Participation Data'!$N$6:$DX$6,0)),'Model Participation Data'!$B$8:$B$57,$C1586,'Model Participation Data'!$C$8:$C$57,$D1586))</f>
        <v>0</v>
      </c>
      <c r="O1586" s="154">
        <f>IF(ISNA(SUMIFS(INDEX('Model Participation Data'!$N$8:$DX$57,0,MATCH(CONCATENATE($J1586,O$6),'Model Participation Data'!$N$6:$DX$6,0)),'Model Participation Data'!$B$8:$B$57,$C1586,'Model Participation Data'!$C$8:$C$57,$D1586)),"-",SUMIFS(INDEX('Model Participation Data'!$N$8:$DX$57,0,MATCH(CONCATENATE($J1586,O$6),'Model Participation Data'!$N$6:$DX$6,0)),'Model Participation Data'!$B$8:$B$57,$C1586,'Model Participation Data'!$C$8:$C$57,$D1586))</f>
        <v>0</v>
      </c>
    </row>
    <row r="1587" spans="2:15" x14ac:dyDescent="0.35">
      <c r="B1587" s="37" t="s">
        <v>80</v>
      </c>
      <c r="C1587" s="38" t="str">
        <f>IF(ISBLANK('Model Participation Data'!$B$71),"-",'Model Participation Data'!$B$71)</f>
        <v>-</v>
      </c>
      <c r="D1587" s="38" t="str">
        <f>IF(ISBLANK('Model Participation Data'!$C$71),"-",'Model Participation Data'!$C$71)</f>
        <v>-</v>
      </c>
      <c r="E1587" s="38" t="str">
        <f>IF(ISBLANK('Model Participation Data'!$D$71),"-",'Model Participation Data'!$D$71)</f>
        <v>-</v>
      </c>
      <c r="F1587" s="38" t="str">
        <f>IF(ISBLANK('Model Participation Data'!$E$71),"-",'Model Participation Data'!$E$71)</f>
        <v>-</v>
      </c>
      <c r="G1587" s="151" t="str">
        <f>IF(ISBLANK('Model Participation Data'!$F$71),"-",'Model Participation Data'!$F$71)</f>
        <v>-</v>
      </c>
      <c r="H1587" s="253">
        <v>1</v>
      </c>
      <c r="I1587" s="253">
        <v>5</v>
      </c>
      <c r="J1587" s="150" t="str">
        <f t="shared" si="71"/>
        <v>15</v>
      </c>
      <c r="K1587" s="38" t="str">
        <f>IF(ISBLANK('Model Participation Data'!$L$71),"-",'Model Participation Data'!$L$71)</f>
        <v>-</v>
      </c>
      <c r="L1587" s="39" t="str">
        <f>IF(ISBLANK('Model Participation Data'!$M$71),"-",'Model Participation Data'!$M$71)</f>
        <v>-</v>
      </c>
      <c r="M1587" s="254">
        <f>IF(ISNA(SUMIFS(INDEX('Model Participation Data'!$N$8:$DX$57,0,MATCH(CONCATENATE($J1587,M$6),'Model Participation Data'!$N$6:$DX$6,0)),'Model Participation Data'!$B$8:$B$57,$C1587,'Model Participation Data'!$C$8:$C$57,$D1587)),"-",SUMIFS(INDEX('Model Participation Data'!$N$8:$DX$57,0,MATCH(CONCATENATE($J1587,M$6),'Model Participation Data'!$N$6:$DX$6,0)),'Model Participation Data'!$B$8:$B$57,$C1587,'Model Participation Data'!$C$8:$C$57,$D1587))</f>
        <v>0</v>
      </c>
      <c r="N1587" s="254">
        <f>IF(ISNA(SUMIFS(INDEX('Model Participation Data'!$N$8:$DX$57,0,MATCH(CONCATENATE($J1587,N$6),'Model Participation Data'!$N$6:$DX$6,0)),'Model Participation Data'!$B$8:$B$57,$C1587,'Model Participation Data'!$C$8:$C$57,$D1587)),"-",SUMIFS(INDEX('Model Participation Data'!$N$8:$DX$57,0,MATCH(CONCATENATE($J1587,N$6),'Model Participation Data'!$N$6:$DX$6,0)),'Model Participation Data'!$B$8:$B$57,$C1587,'Model Participation Data'!$C$8:$C$57,$D1587))</f>
        <v>0</v>
      </c>
      <c r="O1587" s="154">
        <f>IF(ISNA(SUMIFS(INDEX('Model Participation Data'!$N$8:$DX$57,0,MATCH(CONCATENATE($J1587,O$6),'Model Participation Data'!$N$6:$DX$6,0)),'Model Participation Data'!$B$8:$B$57,$C1587,'Model Participation Data'!$C$8:$C$57,$D1587)),"-",SUMIFS(INDEX('Model Participation Data'!$N$8:$DX$57,0,MATCH(CONCATENATE($J1587,O$6),'Model Participation Data'!$N$6:$DX$6,0)),'Model Participation Data'!$B$8:$B$57,$C1587,'Model Participation Data'!$C$8:$C$57,$D1587))</f>
        <v>0</v>
      </c>
    </row>
    <row r="1588" spans="2:15" x14ac:dyDescent="0.35">
      <c r="B1588" s="37" t="s">
        <v>80</v>
      </c>
      <c r="C1588" s="38" t="str">
        <f>IF(ISBLANK('Model Participation Data'!$B$71),"-",'Model Participation Data'!$B$71)</f>
        <v>-</v>
      </c>
      <c r="D1588" s="38" t="str">
        <f>IF(ISBLANK('Model Participation Data'!$C$71),"-",'Model Participation Data'!$C$71)</f>
        <v>-</v>
      </c>
      <c r="E1588" s="38" t="str">
        <f>IF(ISBLANK('Model Participation Data'!$D$71),"-",'Model Participation Data'!$D$71)</f>
        <v>-</v>
      </c>
      <c r="F1588" s="38" t="str">
        <f>IF(ISBLANK('Model Participation Data'!$E$71),"-",'Model Participation Data'!$E$71)</f>
        <v>-</v>
      </c>
      <c r="G1588" s="151" t="str">
        <f>IF(ISBLANK('Model Participation Data'!$F$71),"-",'Model Participation Data'!$F$71)</f>
        <v>-</v>
      </c>
      <c r="H1588" s="253">
        <v>1</v>
      </c>
      <c r="I1588" s="253" t="s">
        <v>65</v>
      </c>
      <c r="J1588" s="150" t="str">
        <f t="shared" si="71"/>
        <v>1Goal</v>
      </c>
      <c r="K1588" s="38" t="str">
        <f>IF(ISBLANK('Model Participation Data'!$L$71),"-",'Model Participation Data'!$L$71)</f>
        <v>-</v>
      </c>
      <c r="L1588" s="39" t="str">
        <f>IF(ISBLANK('Model Participation Data'!$M$71),"-",'Model Participation Data'!$M$71)</f>
        <v>-</v>
      </c>
      <c r="M1588" s="254" t="str">
        <f>IF(ISNA(SUMIFS(INDEX('Model Participation Data'!$N$8:$DX$57,0,MATCH(CONCATENATE($J1588,M$6),'Model Participation Data'!$N$6:$DX$6,0)),'Model Participation Data'!$B$8:$B$57,$C1588,'Model Participation Data'!$C$8:$C$57,$D1588)),"-",SUMIFS(INDEX('Model Participation Data'!$N$8:$DX$57,0,MATCH(CONCATENATE($J1588,M$6),'Model Participation Data'!$N$6:$DX$6,0)),'Model Participation Data'!$B$8:$B$57,$C1588,'Model Participation Data'!$C$8:$C$57,$D1588))</f>
        <v>-</v>
      </c>
      <c r="N1588" s="254" t="str">
        <f>IF(ISNA(SUMIFS(INDEX('Model Participation Data'!$N$8:$DX$57,0,MATCH(CONCATENATE($J1588,N$6),'Model Participation Data'!$N$6:$DX$6,0)),'Model Participation Data'!$B$8:$B$57,$C1588,'Model Participation Data'!$C$8:$C$57,$D1588)),"-",SUMIFS(INDEX('Model Participation Data'!$N$8:$DX$57,0,MATCH(CONCATENATE($J1588,N$6),'Model Participation Data'!$N$6:$DX$6,0)),'Model Participation Data'!$B$8:$B$57,$C1588,'Model Participation Data'!$C$8:$C$57,$D1588))</f>
        <v>-</v>
      </c>
      <c r="O1588" s="154">
        <f>IF(ISNA(SUMIFS(INDEX('Model Participation Data'!$N$8:$DX$57,0,MATCH(CONCATENATE($J1588,O$6),'Model Participation Data'!$N$6:$DX$6,0)),'Model Participation Data'!$B$8:$B$57,$C1588,'Model Participation Data'!$C$8:$C$57,$D1588)),"-",SUMIFS(INDEX('Model Participation Data'!$N$8:$DX$57,0,MATCH(CONCATENATE($J1588,O$6),'Model Participation Data'!$N$6:$DX$6,0)),'Model Participation Data'!$B$8:$B$57,$C1588,'Model Participation Data'!$C$8:$C$57,$D1588))</f>
        <v>0</v>
      </c>
    </row>
    <row r="1589" spans="2:15" x14ac:dyDescent="0.35">
      <c r="B1589" s="37" t="s">
        <v>80</v>
      </c>
      <c r="C1589" s="38" t="str">
        <f>IF(ISBLANK('Model Participation Data'!$B$71),"-",'Model Participation Data'!$B$71)</f>
        <v>-</v>
      </c>
      <c r="D1589" s="38" t="str">
        <f>IF(ISBLANK('Model Participation Data'!$C$71),"-",'Model Participation Data'!$C$71)</f>
        <v>-</v>
      </c>
      <c r="E1589" s="38" t="str">
        <f>IF(ISBLANK('Model Participation Data'!$D$71),"-",'Model Participation Data'!$D$71)</f>
        <v>-</v>
      </c>
      <c r="F1589" s="38" t="str">
        <f>IF(ISBLANK('Model Participation Data'!$E$71),"-",'Model Participation Data'!$E$71)</f>
        <v>-</v>
      </c>
      <c r="G1589" s="151" t="str">
        <f>IF(ISBLANK('Model Participation Data'!$F$71),"-",'Model Participation Data'!$F$71)</f>
        <v>-</v>
      </c>
      <c r="H1589" s="253">
        <v>2</v>
      </c>
      <c r="I1589" s="253">
        <v>1</v>
      </c>
      <c r="J1589" s="150" t="str">
        <f t="shared" si="71"/>
        <v>21</v>
      </c>
      <c r="K1589" s="38" t="str">
        <f>IF(ISBLANK('Model Participation Data'!$L$71),"-",'Model Participation Data'!$L$71)</f>
        <v>-</v>
      </c>
      <c r="L1589" s="39" t="str">
        <f>IF(ISBLANK('Model Participation Data'!$M$71),"-",'Model Participation Data'!$M$71)</f>
        <v>-</v>
      </c>
      <c r="M1589" s="254">
        <f>IF(ISNA(SUMIFS(INDEX('Model Participation Data'!$N$8:$DX$57,0,MATCH(CONCATENATE($J1589,M$6),'Model Participation Data'!$N$6:$DX$6,0)),'Model Participation Data'!$B$8:$B$57,$C1589,'Model Participation Data'!$C$8:$C$57,$D1589)),"-",SUMIFS(INDEX('Model Participation Data'!$N$8:$DX$57,0,MATCH(CONCATENATE($J1589,M$6),'Model Participation Data'!$N$6:$DX$6,0)),'Model Participation Data'!$B$8:$B$57,$C1589,'Model Participation Data'!$C$8:$C$57,$D1589))</f>
        <v>0</v>
      </c>
      <c r="N1589" s="254">
        <f>IF(ISNA(SUMIFS(INDEX('Model Participation Data'!$N$8:$DX$57,0,MATCH(CONCATENATE($J1589,N$6),'Model Participation Data'!$N$6:$DX$6,0)),'Model Participation Data'!$B$8:$B$57,$C1589,'Model Participation Data'!$C$8:$C$57,$D1589)),"-",SUMIFS(INDEX('Model Participation Data'!$N$8:$DX$57,0,MATCH(CONCATENATE($J1589,N$6),'Model Participation Data'!$N$6:$DX$6,0)),'Model Participation Data'!$B$8:$B$57,$C1589,'Model Participation Data'!$C$8:$C$57,$D1589))</f>
        <v>0</v>
      </c>
      <c r="O1589" s="154">
        <f>IF(ISNA(SUMIFS(INDEX('Model Participation Data'!$N$8:$DX$57,0,MATCH(CONCATENATE($J1589,O$6),'Model Participation Data'!$N$6:$DX$6,0)),'Model Participation Data'!$B$8:$B$57,$C1589,'Model Participation Data'!$C$8:$C$57,$D1589)),"-",SUMIFS(INDEX('Model Participation Data'!$N$8:$DX$57,0,MATCH(CONCATENATE($J1589,O$6),'Model Participation Data'!$N$6:$DX$6,0)),'Model Participation Data'!$B$8:$B$57,$C1589,'Model Participation Data'!$C$8:$C$57,$D1589))</f>
        <v>0</v>
      </c>
    </row>
    <row r="1590" spans="2:15" x14ac:dyDescent="0.35">
      <c r="B1590" s="37" t="s">
        <v>80</v>
      </c>
      <c r="C1590" s="38" t="str">
        <f>IF(ISBLANK('Model Participation Data'!$B$71),"-",'Model Participation Data'!$B$71)</f>
        <v>-</v>
      </c>
      <c r="D1590" s="38" t="str">
        <f>IF(ISBLANK('Model Participation Data'!$C$71),"-",'Model Participation Data'!$C$71)</f>
        <v>-</v>
      </c>
      <c r="E1590" s="38" t="str">
        <f>IF(ISBLANK('Model Participation Data'!$D$71),"-",'Model Participation Data'!$D$71)</f>
        <v>-</v>
      </c>
      <c r="F1590" s="38" t="str">
        <f>IF(ISBLANK('Model Participation Data'!$E$71),"-",'Model Participation Data'!$E$71)</f>
        <v>-</v>
      </c>
      <c r="G1590" s="151" t="str">
        <f>IF(ISBLANK('Model Participation Data'!$F$71),"-",'Model Participation Data'!$F$71)</f>
        <v>-</v>
      </c>
      <c r="H1590" s="253">
        <v>2</v>
      </c>
      <c r="I1590" s="253">
        <v>2</v>
      </c>
      <c r="J1590" s="150" t="str">
        <f t="shared" si="71"/>
        <v>22</v>
      </c>
      <c r="K1590" s="38" t="str">
        <f>IF(ISBLANK('Model Participation Data'!$L$71),"-",'Model Participation Data'!$L$71)</f>
        <v>-</v>
      </c>
      <c r="L1590" s="39" t="str">
        <f>IF(ISBLANK('Model Participation Data'!$M$71),"-",'Model Participation Data'!$M$71)</f>
        <v>-</v>
      </c>
      <c r="M1590" s="254">
        <f>IF(ISNA(SUMIFS(INDEX('Model Participation Data'!$N$8:$DX$57,0,MATCH(CONCATENATE($J1590,M$6),'Model Participation Data'!$N$6:$DX$6,0)),'Model Participation Data'!$B$8:$B$57,$C1590,'Model Participation Data'!$C$8:$C$57,$D1590)),"-",SUMIFS(INDEX('Model Participation Data'!$N$8:$DX$57,0,MATCH(CONCATENATE($J1590,M$6),'Model Participation Data'!$N$6:$DX$6,0)),'Model Participation Data'!$B$8:$B$57,$C1590,'Model Participation Data'!$C$8:$C$57,$D1590))</f>
        <v>0</v>
      </c>
      <c r="N1590" s="254">
        <f>IF(ISNA(SUMIFS(INDEX('Model Participation Data'!$N$8:$DX$57,0,MATCH(CONCATENATE($J1590,N$6),'Model Participation Data'!$N$6:$DX$6,0)),'Model Participation Data'!$B$8:$B$57,$C1590,'Model Participation Data'!$C$8:$C$57,$D1590)),"-",SUMIFS(INDEX('Model Participation Data'!$N$8:$DX$57,0,MATCH(CONCATENATE($J1590,N$6),'Model Participation Data'!$N$6:$DX$6,0)),'Model Participation Data'!$B$8:$B$57,$C1590,'Model Participation Data'!$C$8:$C$57,$D1590))</f>
        <v>0</v>
      </c>
      <c r="O1590" s="154">
        <f>IF(ISNA(SUMIFS(INDEX('Model Participation Data'!$N$8:$DX$57,0,MATCH(CONCATENATE($J1590,O$6),'Model Participation Data'!$N$6:$DX$6,0)),'Model Participation Data'!$B$8:$B$57,$C1590,'Model Participation Data'!$C$8:$C$57,$D1590)),"-",SUMIFS(INDEX('Model Participation Data'!$N$8:$DX$57,0,MATCH(CONCATENATE($J1590,O$6),'Model Participation Data'!$N$6:$DX$6,0)),'Model Participation Data'!$B$8:$B$57,$C1590,'Model Participation Data'!$C$8:$C$57,$D1590))</f>
        <v>0</v>
      </c>
    </row>
    <row r="1591" spans="2:15" x14ac:dyDescent="0.35">
      <c r="B1591" s="37" t="s">
        <v>80</v>
      </c>
      <c r="C1591" s="38" t="str">
        <f>IF(ISBLANK('Model Participation Data'!$B$71),"-",'Model Participation Data'!$B$71)</f>
        <v>-</v>
      </c>
      <c r="D1591" s="38" t="str">
        <f>IF(ISBLANK('Model Participation Data'!$C$71),"-",'Model Participation Data'!$C$71)</f>
        <v>-</v>
      </c>
      <c r="E1591" s="38" t="str">
        <f>IF(ISBLANK('Model Participation Data'!$D$71),"-",'Model Participation Data'!$D$71)</f>
        <v>-</v>
      </c>
      <c r="F1591" s="38" t="str">
        <f>IF(ISBLANK('Model Participation Data'!$E$71),"-",'Model Participation Data'!$E$71)</f>
        <v>-</v>
      </c>
      <c r="G1591" s="151" t="str">
        <f>IF(ISBLANK('Model Participation Data'!$F$71),"-",'Model Participation Data'!$F$71)</f>
        <v>-</v>
      </c>
      <c r="H1591" s="253">
        <v>2</v>
      </c>
      <c r="I1591" s="253">
        <v>3</v>
      </c>
      <c r="J1591" s="150" t="str">
        <f t="shared" si="71"/>
        <v>23</v>
      </c>
      <c r="K1591" s="38" t="str">
        <f>IF(ISBLANK('Model Participation Data'!$L$71),"-",'Model Participation Data'!$L$71)</f>
        <v>-</v>
      </c>
      <c r="L1591" s="39" t="str">
        <f>IF(ISBLANK('Model Participation Data'!$M$71),"-",'Model Participation Data'!$M$71)</f>
        <v>-</v>
      </c>
      <c r="M1591" s="254">
        <f>IF(ISNA(SUMIFS(INDEX('Model Participation Data'!$N$8:$DX$57,0,MATCH(CONCATENATE($J1591,M$6),'Model Participation Data'!$N$6:$DX$6,0)),'Model Participation Data'!$B$8:$B$57,$C1591,'Model Participation Data'!$C$8:$C$57,$D1591)),"-",SUMIFS(INDEX('Model Participation Data'!$N$8:$DX$57,0,MATCH(CONCATENATE($J1591,M$6),'Model Participation Data'!$N$6:$DX$6,0)),'Model Participation Data'!$B$8:$B$57,$C1591,'Model Participation Data'!$C$8:$C$57,$D1591))</f>
        <v>0</v>
      </c>
      <c r="N1591" s="254">
        <f>IF(ISNA(SUMIFS(INDEX('Model Participation Data'!$N$8:$DX$57,0,MATCH(CONCATENATE($J1591,N$6),'Model Participation Data'!$N$6:$DX$6,0)),'Model Participation Data'!$B$8:$B$57,$C1591,'Model Participation Data'!$C$8:$C$57,$D1591)),"-",SUMIFS(INDEX('Model Participation Data'!$N$8:$DX$57,0,MATCH(CONCATENATE($J1591,N$6),'Model Participation Data'!$N$6:$DX$6,0)),'Model Participation Data'!$B$8:$B$57,$C1591,'Model Participation Data'!$C$8:$C$57,$D1591))</f>
        <v>0</v>
      </c>
      <c r="O1591" s="154">
        <f>IF(ISNA(SUMIFS(INDEX('Model Participation Data'!$N$8:$DX$57,0,MATCH(CONCATENATE($J1591,O$6),'Model Participation Data'!$N$6:$DX$6,0)),'Model Participation Data'!$B$8:$B$57,$C1591,'Model Participation Data'!$C$8:$C$57,$D1591)),"-",SUMIFS(INDEX('Model Participation Data'!$N$8:$DX$57,0,MATCH(CONCATENATE($J1591,O$6),'Model Participation Data'!$N$6:$DX$6,0)),'Model Participation Data'!$B$8:$B$57,$C1591,'Model Participation Data'!$C$8:$C$57,$D1591))</f>
        <v>0</v>
      </c>
    </row>
    <row r="1592" spans="2:15" x14ac:dyDescent="0.35">
      <c r="B1592" s="37" t="s">
        <v>80</v>
      </c>
      <c r="C1592" s="38" t="str">
        <f>IF(ISBLANK('Model Participation Data'!$B$71),"-",'Model Participation Data'!$B$71)</f>
        <v>-</v>
      </c>
      <c r="D1592" s="38" t="str">
        <f>IF(ISBLANK('Model Participation Data'!$C$71),"-",'Model Participation Data'!$C$71)</f>
        <v>-</v>
      </c>
      <c r="E1592" s="38" t="str">
        <f>IF(ISBLANK('Model Participation Data'!$D$71),"-",'Model Participation Data'!$D$71)</f>
        <v>-</v>
      </c>
      <c r="F1592" s="38" t="str">
        <f>IF(ISBLANK('Model Participation Data'!$E$71),"-",'Model Participation Data'!$E$71)</f>
        <v>-</v>
      </c>
      <c r="G1592" s="151" t="str">
        <f>IF(ISBLANK('Model Participation Data'!$F$71),"-",'Model Participation Data'!$F$71)</f>
        <v>-</v>
      </c>
      <c r="H1592" s="253">
        <v>2</v>
      </c>
      <c r="I1592" s="253">
        <v>4</v>
      </c>
      <c r="J1592" s="150" t="str">
        <f t="shared" si="71"/>
        <v>24</v>
      </c>
      <c r="K1592" s="38" t="str">
        <f>IF(ISBLANK('Model Participation Data'!$L$71),"-",'Model Participation Data'!$L$71)</f>
        <v>-</v>
      </c>
      <c r="L1592" s="39" t="str">
        <f>IF(ISBLANK('Model Participation Data'!$M$71),"-",'Model Participation Data'!$M$71)</f>
        <v>-</v>
      </c>
      <c r="M1592" s="254">
        <f>IF(ISNA(SUMIFS(INDEX('Model Participation Data'!$N$8:$DX$57,0,MATCH(CONCATENATE($J1592,M$6),'Model Participation Data'!$N$6:$DX$6,0)),'Model Participation Data'!$B$8:$B$57,$C1592,'Model Participation Data'!$C$8:$C$57,$D1592)),"-",SUMIFS(INDEX('Model Participation Data'!$N$8:$DX$57,0,MATCH(CONCATENATE($J1592,M$6),'Model Participation Data'!$N$6:$DX$6,0)),'Model Participation Data'!$B$8:$B$57,$C1592,'Model Participation Data'!$C$8:$C$57,$D1592))</f>
        <v>0</v>
      </c>
      <c r="N1592" s="254">
        <f>IF(ISNA(SUMIFS(INDEX('Model Participation Data'!$N$8:$DX$57,0,MATCH(CONCATENATE($J1592,N$6),'Model Participation Data'!$N$6:$DX$6,0)),'Model Participation Data'!$B$8:$B$57,$C1592,'Model Participation Data'!$C$8:$C$57,$D1592)),"-",SUMIFS(INDEX('Model Participation Data'!$N$8:$DX$57,0,MATCH(CONCATENATE($J1592,N$6),'Model Participation Data'!$N$6:$DX$6,0)),'Model Participation Data'!$B$8:$B$57,$C1592,'Model Participation Data'!$C$8:$C$57,$D1592))</f>
        <v>0</v>
      </c>
      <c r="O1592" s="154">
        <f>IF(ISNA(SUMIFS(INDEX('Model Participation Data'!$N$8:$DX$57,0,MATCH(CONCATENATE($J1592,O$6),'Model Participation Data'!$N$6:$DX$6,0)),'Model Participation Data'!$B$8:$B$57,$C1592,'Model Participation Data'!$C$8:$C$57,$D1592)),"-",SUMIFS(INDEX('Model Participation Data'!$N$8:$DX$57,0,MATCH(CONCATENATE($J1592,O$6),'Model Participation Data'!$N$6:$DX$6,0)),'Model Participation Data'!$B$8:$B$57,$C1592,'Model Participation Data'!$C$8:$C$57,$D1592))</f>
        <v>0</v>
      </c>
    </row>
    <row r="1593" spans="2:15" x14ac:dyDescent="0.35">
      <c r="B1593" s="37" t="s">
        <v>80</v>
      </c>
      <c r="C1593" s="38" t="str">
        <f>IF(ISBLANK('Model Participation Data'!$B$71),"-",'Model Participation Data'!$B$71)</f>
        <v>-</v>
      </c>
      <c r="D1593" s="38" t="str">
        <f>IF(ISBLANK('Model Participation Data'!$C$71),"-",'Model Participation Data'!$C$71)</f>
        <v>-</v>
      </c>
      <c r="E1593" s="38" t="str">
        <f>IF(ISBLANK('Model Participation Data'!$D$71),"-",'Model Participation Data'!$D$71)</f>
        <v>-</v>
      </c>
      <c r="F1593" s="38" t="str">
        <f>IF(ISBLANK('Model Participation Data'!$E$71),"-",'Model Participation Data'!$E$71)</f>
        <v>-</v>
      </c>
      <c r="G1593" s="151" t="str">
        <f>IF(ISBLANK('Model Participation Data'!$F$71),"-",'Model Participation Data'!$F$71)</f>
        <v>-</v>
      </c>
      <c r="H1593" s="253">
        <v>2</v>
      </c>
      <c r="I1593" s="253">
        <v>5</v>
      </c>
      <c r="J1593" s="150" t="str">
        <f t="shared" si="71"/>
        <v>25</v>
      </c>
      <c r="K1593" s="38" t="str">
        <f>IF(ISBLANK('Model Participation Data'!$L$71),"-",'Model Participation Data'!$L$71)</f>
        <v>-</v>
      </c>
      <c r="L1593" s="39" t="str">
        <f>IF(ISBLANK('Model Participation Data'!$M$71),"-",'Model Participation Data'!$M$71)</f>
        <v>-</v>
      </c>
      <c r="M1593" s="254">
        <f>IF(ISNA(SUMIFS(INDEX('Model Participation Data'!$N$8:$DX$57,0,MATCH(CONCATENATE($J1593,M$6),'Model Participation Data'!$N$6:$DX$6,0)),'Model Participation Data'!$B$8:$B$57,$C1593,'Model Participation Data'!$C$8:$C$57,$D1593)),"-",SUMIFS(INDEX('Model Participation Data'!$N$8:$DX$57,0,MATCH(CONCATENATE($J1593,M$6),'Model Participation Data'!$N$6:$DX$6,0)),'Model Participation Data'!$B$8:$B$57,$C1593,'Model Participation Data'!$C$8:$C$57,$D1593))</f>
        <v>0</v>
      </c>
      <c r="N1593" s="254">
        <f>IF(ISNA(SUMIFS(INDEX('Model Participation Data'!$N$8:$DX$57,0,MATCH(CONCATENATE($J1593,N$6),'Model Participation Data'!$N$6:$DX$6,0)),'Model Participation Data'!$B$8:$B$57,$C1593,'Model Participation Data'!$C$8:$C$57,$D1593)),"-",SUMIFS(INDEX('Model Participation Data'!$N$8:$DX$57,0,MATCH(CONCATENATE($J1593,N$6),'Model Participation Data'!$N$6:$DX$6,0)),'Model Participation Data'!$B$8:$B$57,$C1593,'Model Participation Data'!$C$8:$C$57,$D1593))</f>
        <v>0</v>
      </c>
      <c r="O1593" s="154">
        <f>IF(ISNA(SUMIFS(INDEX('Model Participation Data'!$N$8:$DX$57,0,MATCH(CONCATENATE($J1593,O$6),'Model Participation Data'!$N$6:$DX$6,0)),'Model Participation Data'!$B$8:$B$57,$C1593,'Model Participation Data'!$C$8:$C$57,$D1593)),"-",SUMIFS(INDEX('Model Participation Data'!$N$8:$DX$57,0,MATCH(CONCATENATE($J1593,O$6),'Model Participation Data'!$N$6:$DX$6,0)),'Model Participation Data'!$B$8:$B$57,$C1593,'Model Participation Data'!$C$8:$C$57,$D1593))</f>
        <v>0</v>
      </c>
    </row>
    <row r="1594" spans="2:15" x14ac:dyDescent="0.35">
      <c r="B1594" s="37" t="s">
        <v>80</v>
      </c>
      <c r="C1594" s="38" t="str">
        <f>IF(ISBLANK('Model Participation Data'!$B$71),"-",'Model Participation Data'!$B$71)</f>
        <v>-</v>
      </c>
      <c r="D1594" s="38" t="str">
        <f>IF(ISBLANK('Model Participation Data'!$C$71),"-",'Model Participation Data'!$C$71)</f>
        <v>-</v>
      </c>
      <c r="E1594" s="38" t="str">
        <f>IF(ISBLANK('Model Participation Data'!$D$71),"-",'Model Participation Data'!$D$71)</f>
        <v>-</v>
      </c>
      <c r="F1594" s="38" t="str">
        <f>IF(ISBLANK('Model Participation Data'!$E$71),"-",'Model Participation Data'!$E$71)</f>
        <v>-</v>
      </c>
      <c r="G1594" s="151" t="str">
        <f>IF(ISBLANK('Model Participation Data'!$F$71),"-",'Model Participation Data'!$F$71)</f>
        <v>-</v>
      </c>
      <c r="H1594" s="253">
        <v>2</v>
      </c>
      <c r="I1594" s="253" t="s">
        <v>65</v>
      </c>
      <c r="J1594" s="150" t="str">
        <f t="shared" si="71"/>
        <v>2Goal</v>
      </c>
      <c r="K1594" s="38" t="str">
        <f>IF(ISBLANK('Model Participation Data'!$L$71),"-",'Model Participation Data'!$L$71)</f>
        <v>-</v>
      </c>
      <c r="L1594" s="39" t="str">
        <f>IF(ISBLANK('Model Participation Data'!$M$71),"-",'Model Participation Data'!$M$71)</f>
        <v>-</v>
      </c>
      <c r="M1594" s="254" t="str">
        <f>IF(ISNA(SUMIFS(INDEX('Model Participation Data'!$N$8:$DX$57,0,MATCH(CONCATENATE($J1594,M$6),'Model Participation Data'!$N$6:$DX$6,0)),'Model Participation Data'!$B$8:$B$57,$C1594,'Model Participation Data'!$C$8:$C$57,$D1594)),"-",SUMIFS(INDEX('Model Participation Data'!$N$8:$DX$57,0,MATCH(CONCATENATE($J1594,M$6),'Model Participation Data'!$N$6:$DX$6,0)),'Model Participation Data'!$B$8:$B$57,$C1594,'Model Participation Data'!$C$8:$C$57,$D1594))</f>
        <v>-</v>
      </c>
      <c r="N1594" s="254" t="str">
        <f>IF(ISNA(SUMIFS(INDEX('Model Participation Data'!$N$8:$DX$57,0,MATCH(CONCATENATE($J1594,N$6),'Model Participation Data'!$N$6:$DX$6,0)),'Model Participation Data'!$B$8:$B$57,$C1594,'Model Participation Data'!$C$8:$C$57,$D1594)),"-",SUMIFS(INDEX('Model Participation Data'!$N$8:$DX$57,0,MATCH(CONCATENATE($J1594,N$6),'Model Participation Data'!$N$6:$DX$6,0)),'Model Participation Data'!$B$8:$B$57,$C1594,'Model Participation Data'!$C$8:$C$57,$D1594))</f>
        <v>-</v>
      </c>
      <c r="O1594" s="154">
        <f>IF(ISNA(SUMIFS(INDEX('Model Participation Data'!$N$8:$DX$57,0,MATCH(CONCATENATE($J1594,O$6),'Model Participation Data'!$N$6:$DX$6,0)),'Model Participation Data'!$B$8:$B$57,$C1594,'Model Participation Data'!$C$8:$C$57,$D1594)),"-",SUMIFS(INDEX('Model Participation Data'!$N$8:$DX$57,0,MATCH(CONCATENATE($J1594,O$6),'Model Participation Data'!$N$6:$DX$6,0)),'Model Participation Data'!$B$8:$B$57,$C1594,'Model Participation Data'!$C$8:$C$57,$D1594))</f>
        <v>0</v>
      </c>
    </row>
    <row r="1595" spans="2:15" x14ac:dyDescent="0.35">
      <c r="B1595" s="37" t="s">
        <v>80</v>
      </c>
      <c r="C1595" s="38" t="str">
        <f>IF(ISBLANK('Model Participation Data'!$B$71),"-",'Model Participation Data'!$B$71)</f>
        <v>-</v>
      </c>
      <c r="D1595" s="38" t="str">
        <f>IF(ISBLANK('Model Participation Data'!$C$71),"-",'Model Participation Data'!$C$71)</f>
        <v>-</v>
      </c>
      <c r="E1595" s="38" t="str">
        <f>IF(ISBLANK('Model Participation Data'!$D$71),"-",'Model Participation Data'!$D$71)</f>
        <v>-</v>
      </c>
      <c r="F1595" s="38" t="str">
        <f>IF(ISBLANK('Model Participation Data'!$E$71),"-",'Model Participation Data'!$E$71)</f>
        <v>-</v>
      </c>
      <c r="G1595" s="151" t="str">
        <f>IF(ISBLANK('Model Participation Data'!$F$71),"-",'Model Participation Data'!$F$71)</f>
        <v>-</v>
      </c>
      <c r="H1595" s="253">
        <v>3</v>
      </c>
      <c r="I1595" s="253">
        <v>1</v>
      </c>
      <c r="J1595" s="150" t="str">
        <f t="shared" si="71"/>
        <v>31</v>
      </c>
      <c r="K1595" s="38" t="str">
        <f>IF(ISBLANK('Model Participation Data'!$L$71),"-",'Model Participation Data'!$L$71)</f>
        <v>-</v>
      </c>
      <c r="L1595" s="39" t="str">
        <f>IF(ISBLANK('Model Participation Data'!$M$71),"-",'Model Participation Data'!$M$71)</f>
        <v>-</v>
      </c>
      <c r="M1595" s="254">
        <f>IF(ISNA(SUMIFS(INDEX('Model Participation Data'!$N$8:$DX$57,0,MATCH(CONCATENATE($J1595,M$6),'Model Participation Data'!$N$6:$DX$6,0)),'Model Participation Data'!$B$8:$B$57,$C1595,'Model Participation Data'!$C$8:$C$57,$D1595)),"-",SUMIFS(INDEX('Model Participation Data'!$N$8:$DX$57,0,MATCH(CONCATENATE($J1595,M$6),'Model Participation Data'!$N$6:$DX$6,0)),'Model Participation Data'!$B$8:$B$57,$C1595,'Model Participation Data'!$C$8:$C$57,$D1595))</f>
        <v>0</v>
      </c>
      <c r="N1595" s="254">
        <f>IF(ISNA(SUMIFS(INDEX('Model Participation Data'!$N$8:$DX$57,0,MATCH(CONCATENATE($J1595,N$6),'Model Participation Data'!$N$6:$DX$6,0)),'Model Participation Data'!$B$8:$B$57,$C1595,'Model Participation Data'!$C$8:$C$57,$D1595)),"-",SUMIFS(INDEX('Model Participation Data'!$N$8:$DX$57,0,MATCH(CONCATENATE($J1595,N$6),'Model Participation Data'!$N$6:$DX$6,0)),'Model Participation Data'!$B$8:$B$57,$C1595,'Model Participation Data'!$C$8:$C$57,$D1595))</f>
        <v>0</v>
      </c>
      <c r="O1595" s="154">
        <f>IF(ISNA(SUMIFS(INDEX('Model Participation Data'!$N$8:$DX$57,0,MATCH(CONCATENATE($J1595,O$6),'Model Participation Data'!$N$6:$DX$6,0)),'Model Participation Data'!$B$8:$B$57,$C1595,'Model Participation Data'!$C$8:$C$57,$D1595)),"-",SUMIFS(INDEX('Model Participation Data'!$N$8:$DX$57,0,MATCH(CONCATENATE($J1595,O$6),'Model Participation Data'!$N$6:$DX$6,0)),'Model Participation Data'!$B$8:$B$57,$C1595,'Model Participation Data'!$C$8:$C$57,$D1595))</f>
        <v>0</v>
      </c>
    </row>
    <row r="1596" spans="2:15" x14ac:dyDescent="0.35">
      <c r="B1596" s="37" t="s">
        <v>80</v>
      </c>
      <c r="C1596" s="38" t="str">
        <f>IF(ISBLANK('Model Participation Data'!$B$71),"-",'Model Participation Data'!$B$71)</f>
        <v>-</v>
      </c>
      <c r="D1596" s="38" t="str">
        <f>IF(ISBLANK('Model Participation Data'!$C$71),"-",'Model Participation Data'!$C$71)</f>
        <v>-</v>
      </c>
      <c r="E1596" s="38" t="str">
        <f>IF(ISBLANK('Model Participation Data'!$D$71),"-",'Model Participation Data'!$D$71)</f>
        <v>-</v>
      </c>
      <c r="F1596" s="38" t="str">
        <f>IF(ISBLANK('Model Participation Data'!$E$71),"-",'Model Participation Data'!$E$71)</f>
        <v>-</v>
      </c>
      <c r="G1596" s="151" t="str">
        <f>IF(ISBLANK('Model Participation Data'!$F$71),"-",'Model Participation Data'!$F$71)</f>
        <v>-</v>
      </c>
      <c r="H1596" s="253">
        <v>3</v>
      </c>
      <c r="I1596" s="253">
        <v>2</v>
      </c>
      <c r="J1596" s="150" t="str">
        <f t="shared" si="71"/>
        <v>32</v>
      </c>
      <c r="K1596" s="38" t="str">
        <f>IF(ISBLANK('Model Participation Data'!$L$71),"-",'Model Participation Data'!$L$71)</f>
        <v>-</v>
      </c>
      <c r="L1596" s="39" t="str">
        <f>IF(ISBLANK('Model Participation Data'!$M$71),"-",'Model Participation Data'!$M$71)</f>
        <v>-</v>
      </c>
      <c r="M1596" s="254">
        <f>IF(ISNA(SUMIFS(INDEX('Model Participation Data'!$N$8:$DX$57,0,MATCH(CONCATENATE($J1596,M$6),'Model Participation Data'!$N$6:$DX$6,0)),'Model Participation Data'!$B$8:$B$57,$C1596,'Model Participation Data'!$C$8:$C$57,$D1596)),"-",SUMIFS(INDEX('Model Participation Data'!$N$8:$DX$57,0,MATCH(CONCATENATE($J1596,M$6),'Model Participation Data'!$N$6:$DX$6,0)),'Model Participation Data'!$B$8:$B$57,$C1596,'Model Participation Data'!$C$8:$C$57,$D1596))</f>
        <v>0</v>
      </c>
      <c r="N1596" s="254">
        <f>IF(ISNA(SUMIFS(INDEX('Model Participation Data'!$N$8:$DX$57,0,MATCH(CONCATENATE($J1596,N$6),'Model Participation Data'!$N$6:$DX$6,0)),'Model Participation Data'!$B$8:$B$57,$C1596,'Model Participation Data'!$C$8:$C$57,$D1596)),"-",SUMIFS(INDEX('Model Participation Data'!$N$8:$DX$57,0,MATCH(CONCATENATE($J1596,N$6),'Model Participation Data'!$N$6:$DX$6,0)),'Model Participation Data'!$B$8:$B$57,$C1596,'Model Participation Data'!$C$8:$C$57,$D1596))</f>
        <v>0</v>
      </c>
      <c r="O1596" s="154">
        <f>IF(ISNA(SUMIFS(INDEX('Model Participation Data'!$N$8:$DX$57,0,MATCH(CONCATENATE($J1596,O$6),'Model Participation Data'!$N$6:$DX$6,0)),'Model Participation Data'!$B$8:$B$57,$C1596,'Model Participation Data'!$C$8:$C$57,$D1596)),"-",SUMIFS(INDEX('Model Participation Data'!$N$8:$DX$57,0,MATCH(CONCATENATE($J1596,O$6),'Model Participation Data'!$N$6:$DX$6,0)),'Model Participation Data'!$B$8:$B$57,$C1596,'Model Participation Data'!$C$8:$C$57,$D1596))</f>
        <v>0</v>
      </c>
    </row>
    <row r="1597" spans="2:15" x14ac:dyDescent="0.35">
      <c r="B1597" s="37" t="s">
        <v>80</v>
      </c>
      <c r="C1597" s="38" t="str">
        <f>IF(ISBLANK('Model Participation Data'!$B$71),"-",'Model Participation Data'!$B$71)</f>
        <v>-</v>
      </c>
      <c r="D1597" s="38" t="str">
        <f>IF(ISBLANK('Model Participation Data'!$C$71),"-",'Model Participation Data'!$C$71)</f>
        <v>-</v>
      </c>
      <c r="E1597" s="38" t="str">
        <f>IF(ISBLANK('Model Participation Data'!$D$71),"-",'Model Participation Data'!$D$71)</f>
        <v>-</v>
      </c>
      <c r="F1597" s="38" t="str">
        <f>IF(ISBLANK('Model Participation Data'!$E$71),"-",'Model Participation Data'!$E$71)</f>
        <v>-</v>
      </c>
      <c r="G1597" s="151" t="str">
        <f>IF(ISBLANK('Model Participation Data'!$F$71),"-",'Model Participation Data'!$F$71)</f>
        <v>-</v>
      </c>
      <c r="H1597" s="253">
        <v>3</v>
      </c>
      <c r="I1597" s="253">
        <v>3</v>
      </c>
      <c r="J1597" s="150" t="str">
        <f t="shared" si="71"/>
        <v>33</v>
      </c>
      <c r="K1597" s="38" t="str">
        <f>IF(ISBLANK('Model Participation Data'!$L$71),"-",'Model Participation Data'!$L$71)</f>
        <v>-</v>
      </c>
      <c r="L1597" s="39" t="str">
        <f>IF(ISBLANK('Model Participation Data'!$M$71),"-",'Model Participation Data'!$M$71)</f>
        <v>-</v>
      </c>
      <c r="M1597" s="254">
        <f>IF(ISNA(SUMIFS(INDEX('Model Participation Data'!$N$8:$DX$57,0,MATCH(CONCATENATE($J1597,M$6),'Model Participation Data'!$N$6:$DX$6,0)),'Model Participation Data'!$B$8:$B$57,$C1597,'Model Participation Data'!$C$8:$C$57,$D1597)),"-",SUMIFS(INDEX('Model Participation Data'!$N$8:$DX$57,0,MATCH(CONCATENATE($J1597,M$6),'Model Participation Data'!$N$6:$DX$6,0)),'Model Participation Data'!$B$8:$B$57,$C1597,'Model Participation Data'!$C$8:$C$57,$D1597))</f>
        <v>0</v>
      </c>
      <c r="N1597" s="254">
        <f>IF(ISNA(SUMIFS(INDEX('Model Participation Data'!$N$8:$DX$57,0,MATCH(CONCATENATE($J1597,N$6),'Model Participation Data'!$N$6:$DX$6,0)),'Model Participation Data'!$B$8:$B$57,$C1597,'Model Participation Data'!$C$8:$C$57,$D1597)),"-",SUMIFS(INDEX('Model Participation Data'!$N$8:$DX$57,0,MATCH(CONCATENATE($J1597,N$6),'Model Participation Data'!$N$6:$DX$6,0)),'Model Participation Data'!$B$8:$B$57,$C1597,'Model Participation Data'!$C$8:$C$57,$D1597))</f>
        <v>0</v>
      </c>
      <c r="O1597" s="154">
        <f>IF(ISNA(SUMIFS(INDEX('Model Participation Data'!$N$8:$DX$57,0,MATCH(CONCATENATE($J1597,O$6),'Model Participation Data'!$N$6:$DX$6,0)),'Model Participation Data'!$B$8:$B$57,$C1597,'Model Participation Data'!$C$8:$C$57,$D1597)),"-",SUMIFS(INDEX('Model Participation Data'!$N$8:$DX$57,0,MATCH(CONCATENATE($J1597,O$6),'Model Participation Data'!$N$6:$DX$6,0)),'Model Participation Data'!$B$8:$B$57,$C1597,'Model Participation Data'!$C$8:$C$57,$D1597))</f>
        <v>0</v>
      </c>
    </row>
    <row r="1598" spans="2:15" x14ac:dyDescent="0.35">
      <c r="B1598" s="37" t="s">
        <v>80</v>
      </c>
      <c r="C1598" s="38" t="str">
        <f>IF(ISBLANK('Model Participation Data'!$B$71),"-",'Model Participation Data'!$B$71)</f>
        <v>-</v>
      </c>
      <c r="D1598" s="38" t="str">
        <f>IF(ISBLANK('Model Participation Data'!$C$71),"-",'Model Participation Data'!$C$71)</f>
        <v>-</v>
      </c>
      <c r="E1598" s="38" t="str">
        <f>IF(ISBLANK('Model Participation Data'!$D$71),"-",'Model Participation Data'!$D$71)</f>
        <v>-</v>
      </c>
      <c r="F1598" s="38" t="str">
        <f>IF(ISBLANK('Model Participation Data'!$E$71),"-",'Model Participation Data'!$E$71)</f>
        <v>-</v>
      </c>
      <c r="G1598" s="151" t="str">
        <f>IF(ISBLANK('Model Participation Data'!$F$71),"-",'Model Participation Data'!$F$71)</f>
        <v>-</v>
      </c>
      <c r="H1598" s="253">
        <v>3</v>
      </c>
      <c r="I1598" s="253">
        <v>4</v>
      </c>
      <c r="J1598" s="150" t="str">
        <f t="shared" si="71"/>
        <v>34</v>
      </c>
      <c r="K1598" s="38" t="str">
        <f>IF(ISBLANK('Model Participation Data'!$L$71),"-",'Model Participation Data'!$L$71)</f>
        <v>-</v>
      </c>
      <c r="L1598" s="39" t="str">
        <f>IF(ISBLANK('Model Participation Data'!$M$71),"-",'Model Participation Data'!$M$71)</f>
        <v>-</v>
      </c>
      <c r="M1598" s="254">
        <f>IF(ISNA(SUMIFS(INDEX('Model Participation Data'!$N$8:$DX$57,0,MATCH(CONCATENATE($J1598,M$6),'Model Participation Data'!$N$6:$DX$6,0)),'Model Participation Data'!$B$8:$B$57,$C1598,'Model Participation Data'!$C$8:$C$57,$D1598)),"-",SUMIFS(INDEX('Model Participation Data'!$N$8:$DX$57,0,MATCH(CONCATENATE($J1598,M$6),'Model Participation Data'!$N$6:$DX$6,0)),'Model Participation Data'!$B$8:$B$57,$C1598,'Model Participation Data'!$C$8:$C$57,$D1598))</f>
        <v>0</v>
      </c>
      <c r="N1598" s="254">
        <f>IF(ISNA(SUMIFS(INDEX('Model Participation Data'!$N$8:$DX$57,0,MATCH(CONCATENATE($J1598,N$6),'Model Participation Data'!$N$6:$DX$6,0)),'Model Participation Data'!$B$8:$B$57,$C1598,'Model Participation Data'!$C$8:$C$57,$D1598)),"-",SUMIFS(INDEX('Model Participation Data'!$N$8:$DX$57,0,MATCH(CONCATENATE($J1598,N$6),'Model Participation Data'!$N$6:$DX$6,0)),'Model Participation Data'!$B$8:$B$57,$C1598,'Model Participation Data'!$C$8:$C$57,$D1598))</f>
        <v>0</v>
      </c>
      <c r="O1598" s="154">
        <f>IF(ISNA(SUMIFS(INDEX('Model Participation Data'!$N$8:$DX$57,0,MATCH(CONCATENATE($J1598,O$6),'Model Participation Data'!$N$6:$DX$6,0)),'Model Participation Data'!$B$8:$B$57,$C1598,'Model Participation Data'!$C$8:$C$57,$D1598)),"-",SUMIFS(INDEX('Model Participation Data'!$N$8:$DX$57,0,MATCH(CONCATENATE($J1598,O$6),'Model Participation Data'!$N$6:$DX$6,0)),'Model Participation Data'!$B$8:$B$57,$C1598,'Model Participation Data'!$C$8:$C$57,$D1598))</f>
        <v>0</v>
      </c>
    </row>
    <row r="1599" spans="2:15" x14ac:dyDescent="0.35">
      <c r="B1599" s="37" t="s">
        <v>80</v>
      </c>
      <c r="C1599" s="38" t="str">
        <f>IF(ISBLANK('Model Participation Data'!$B$71),"-",'Model Participation Data'!$B$71)</f>
        <v>-</v>
      </c>
      <c r="D1599" s="38" t="str">
        <f>IF(ISBLANK('Model Participation Data'!$C$71),"-",'Model Participation Data'!$C$71)</f>
        <v>-</v>
      </c>
      <c r="E1599" s="38" t="str">
        <f>IF(ISBLANK('Model Participation Data'!$D$71),"-",'Model Participation Data'!$D$71)</f>
        <v>-</v>
      </c>
      <c r="F1599" s="38" t="str">
        <f>IF(ISBLANK('Model Participation Data'!$E$71),"-",'Model Participation Data'!$E$71)</f>
        <v>-</v>
      </c>
      <c r="G1599" s="151" t="str">
        <f>IF(ISBLANK('Model Participation Data'!$F$71),"-",'Model Participation Data'!$F$71)</f>
        <v>-</v>
      </c>
      <c r="H1599" s="253">
        <v>3</v>
      </c>
      <c r="I1599" s="253">
        <v>5</v>
      </c>
      <c r="J1599" s="150" t="str">
        <f t="shared" si="71"/>
        <v>35</v>
      </c>
      <c r="K1599" s="38" t="str">
        <f>IF(ISBLANK('Model Participation Data'!$L$71),"-",'Model Participation Data'!$L$71)</f>
        <v>-</v>
      </c>
      <c r="L1599" s="39" t="str">
        <f>IF(ISBLANK('Model Participation Data'!$M$71),"-",'Model Participation Data'!$M$71)</f>
        <v>-</v>
      </c>
      <c r="M1599" s="254">
        <f>IF(ISNA(SUMIFS(INDEX('Model Participation Data'!$N$8:$DX$57,0,MATCH(CONCATENATE($J1599,M$6),'Model Participation Data'!$N$6:$DX$6,0)),'Model Participation Data'!$B$8:$B$57,$C1599,'Model Participation Data'!$C$8:$C$57,$D1599)),"-",SUMIFS(INDEX('Model Participation Data'!$N$8:$DX$57,0,MATCH(CONCATENATE($J1599,M$6),'Model Participation Data'!$N$6:$DX$6,0)),'Model Participation Data'!$B$8:$B$57,$C1599,'Model Participation Data'!$C$8:$C$57,$D1599))</f>
        <v>0</v>
      </c>
      <c r="N1599" s="254">
        <f>IF(ISNA(SUMIFS(INDEX('Model Participation Data'!$N$8:$DX$57,0,MATCH(CONCATENATE($J1599,N$6),'Model Participation Data'!$N$6:$DX$6,0)),'Model Participation Data'!$B$8:$B$57,$C1599,'Model Participation Data'!$C$8:$C$57,$D1599)),"-",SUMIFS(INDEX('Model Participation Data'!$N$8:$DX$57,0,MATCH(CONCATENATE($J1599,N$6),'Model Participation Data'!$N$6:$DX$6,0)),'Model Participation Data'!$B$8:$B$57,$C1599,'Model Participation Data'!$C$8:$C$57,$D1599))</f>
        <v>0</v>
      </c>
      <c r="O1599" s="154">
        <f>IF(ISNA(SUMIFS(INDEX('Model Participation Data'!$N$8:$DX$57,0,MATCH(CONCATENATE($J1599,O$6),'Model Participation Data'!$N$6:$DX$6,0)),'Model Participation Data'!$B$8:$B$57,$C1599,'Model Participation Data'!$C$8:$C$57,$D1599)),"-",SUMIFS(INDEX('Model Participation Data'!$N$8:$DX$57,0,MATCH(CONCATENATE($J1599,O$6),'Model Participation Data'!$N$6:$DX$6,0)),'Model Participation Data'!$B$8:$B$57,$C1599,'Model Participation Data'!$C$8:$C$57,$D1599))</f>
        <v>0</v>
      </c>
    </row>
    <row r="1600" spans="2:15" x14ac:dyDescent="0.35">
      <c r="B1600" s="37" t="s">
        <v>80</v>
      </c>
      <c r="C1600" s="38" t="str">
        <f>IF(ISBLANK('Model Participation Data'!$B$71),"-",'Model Participation Data'!$B$71)</f>
        <v>-</v>
      </c>
      <c r="D1600" s="38" t="str">
        <f>IF(ISBLANK('Model Participation Data'!$C$71),"-",'Model Participation Data'!$C$71)</f>
        <v>-</v>
      </c>
      <c r="E1600" s="38" t="str">
        <f>IF(ISBLANK('Model Participation Data'!$D$71),"-",'Model Participation Data'!$D$71)</f>
        <v>-</v>
      </c>
      <c r="F1600" s="38" t="str">
        <f>IF(ISBLANK('Model Participation Data'!$E$71),"-",'Model Participation Data'!$E$71)</f>
        <v>-</v>
      </c>
      <c r="G1600" s="151" t="str">
        <f>IF(ISBLANK('Model Participation Data'!$F$71),"-",'Model Participation Data'!$F$71)</f>
        <v>-</v>
      </c>
      <c r="H1600" s="253">
        <v>3</v>
      </c>
      <c r="I1600" s="253" t="s">
        <v>65</v>
      </c>
      <c r="J1600" s="150" t="str">
        <f t="shared" si="71"/>
        <v>3Goal</v>
      </c>
      <c r="K1600" s="38" t="str">
        <f>IF(ISBLANK('Model Participation Data'!$L$71),"-",'Model Participation Data'!$L$71)</f>
        <v>-</v>
      </c>
      <c r="L1600" s="39" t="str">
        <f>IF(ISBLANK('Model Participation Data'!$M$71),"-",'Model Participation Data'!$M$71)</f>
        <v>-</v>
      </c>
      <c r="M1600" s="254" t="str">
        <f>IF(ISNA(SUMIFS(INDEX('Model Participation Data'!$N$8:$DX$57,0,MATCH(CONCATENATE($J1600,M$6),'Model Participation Data'!$N$6:$DX$6,0)),'Model Participation Data'!$B$8:$B$57,$C1600,'Model Participation Data'!$C$8:$C$57,$D1600)),"-",SUMIFS(INDEX('Model Participation Data'!$N$8:$DX$57,0,MATCH(CONCATENATE($J1600,M$6),'Model Participation Data'!$N$6:$DX$6,0)),'Model Participation Data'!$B$8:$B$57,$C1600,'Model Participation Data'!$C$8:$C$57,$D1600))</f>
        <v>-</v>
      </c>
      <c r="N1600" s="254" t="str">
        <f>IF(ISNA(SUMIFS(INDEX('Model Participation Data'!$N$8:$DX$57,0,MATCH(CONCATENATE($J1600,N$6),'Model Participation Data'!$N$6:$DX$6,0)),'Model Participation Data'!$B$8:$B$57,$C1600,'Model Participation Data'!$C$8:$C$57,$D1600)),"-",SUMIFS(INDEX('Model Participation Data'!$N$8:$DX$57,0,MATCH(CONCATENATE($J1600,N$6),'Model Participation Data'!$N$6:$DX$6,0)),'Model Participation Data'!$B$8:$B$57,$C1600,'Model Participation Data'!$C$8:$C$57,$D1600))</f>
        <v>-</v>
      </c>
      <c r="O1600" s="154">
        <f>IF(ISNA(SUMIFS(INDEX('Model Participation Data'!$N$8:$DX$57,0,MATCH(CONCATENATE($J1600,O$6),'Model Participation Data'!$N$6:$DX$6,0)),'Model Participation Data'!$B$8:$B$57,$C1600,'Model Participation Data'!$C$8:$C$57,$D1600)),"-",SUMIFS(INDEX('Model Participation Data'!$N$8:$DX$57,0,MATCH(CONCATENATE($J1600,O$6),'Model Participation Data'!$N$6:$DX$6,0)),'Model Participation Data'!$B$8:$B$57,$C1600,'Model Participation Data'!$C$8:$C$57,$D1600))</f>
        <v>0</v>
      </c>
    </row>
    <row r="1601" spans="2:15" x14ac:dyDescent="0.35">
      <c r="B1601" s="37" t="s">
        <v>80</v>
      </c>
      <c r="C1601" s="38" t="str">
        <f>IF(ISBLANK('Model Participation Data'!$B$71),"-",'Model Participation Data'!$B$71)</f>
        <v>-</v>
      </c>
      <c r="D1601" s="38" t="str">
        <f>IF(ISBLANK('Model Participation Data'!$C$71),"-",'Model Participation Data'!$C$71)</f>
        <v>-</v>
      </c>
      <c r="E1601" s="38" t="str">
        <f>IF(ISBLANK('Model Participation Data'!$D$71),"-",'Model Participation Data'!$D$71)</f>
        <v>-</v>
      </c>
      <c r="F1601" s="38" t="str">
        <f>IF(ISBLANK('Model Participation Data'!$E$71),"-",'Model Participation Data'!$E$71)</f>
        <v>-</v>
      </c>
      <c r="G1601" s="151" t="str">
        <f>IF(ISBLANK('Model Participation Data'!$F$71),"-",'Model Participation Data'!$F$71)</f>
        <v>-</v>
      </c>
      <c r="H1601" s="253">
        <v>4</v>
      </c>
      <c r="I1601" s="253">
        <v>1</v>
      </c>
      <c r="J1601" s="150" t="str">
        <f t="shared" si="71"/>
        <v>41</v>
      </c>
      <c r="K1601" s="38" t="str">
        <f>IF(ISBLANK('Model Participation Data'!$L$71),"-",'Model Participation Data'!$L$71)</f>
        <v>-</v>
      </c>
      <c r="L1601" s="39" t="str">
        <f>IF(ISBLANK('Model Participation Data'!$M$71),"-",'Model Participation Data'!$M$71)</f>
        <v>-</v>
      </c>
      <c r="M1601" s="254">
        <f>IF(ISNA(SUMIFS(INDEX('Model Participation Data'!$N$8:$DX$57,0,MATCH(CONCATENATE($J1601,M$6),'Model Participation Data'!$N$6:$DX$6,0)),'Model Participation Data'!$B$8:$B$57,$C1601,'Model Participation Data'!$C$8:$C$57,$D1601)),"-",SUMIFS(INDEX('Model Participation Data'!$N$8:$DX$57,0,MATCH(CONCATENATE($J1601,M$6),'Model Participation Data'!$N$6:$DX$6,0)),'Model Participation Data'!$B$8:$B$57,$C1601,'Model Participation Data'!$C$8:$C$57,$D1601))</f>
        <v>0</v>
      </c>
      <c r="N1601" s="254">
        <f>IF(ISNA(SUMIFS(INDEX('Model Participation Data'!$N$8:$DX$57,0,MATCH(CONCATENATE($J1601,N$6),'Model Participation Data'!$N$6:$DX$6,0)),'Model Participation Data'!$B$8:$B$57,$C1601,'Model Participation Data'!$C$8:$C$57,$D1601)),"-",SUMIFS(INDEX('Model Participation Data'!$N$8:$DX$57,0,MATCH(CONCATENATE($J1601,N$6),'Model Participation Data'!$N$6:$DX$6,0)),'Model Participation Data'!$B$8:$B$57,$C1601,'Model Participation Data'!$C$8:$C$57,$D1601))</f>
        <v>0</v>
      </c>
      <c r="O1601" s="154">
        <f>IF(ISNA(SUMIFS(INDEX('Model Participation Data'!$N$8:$DX$57,0,MATCH(CONCATENATE($J1601,O$6),'Model Participation Data'!$N$6:$DX$6,0)),'Model Participation Data'!$B$8:$B$57,$C1601,'Model Participation Data'!$C$8:$C$57,$D1601)),"-",SUMIFS(INDEX('Model Participation Data'!$N$8:$DX$57,0,MATCH(CONCATENATE($J1601,O$6),'Model Participation Data'!$N$6:$DX$6,0)),'Model Participation Data'!$B$8:$B$57,$C1601,'Model Participation Data'!$C$8:$C$57,$D1601))</f>
        <v>0</v>
      </c>
    </row>
    <row r="1602" spans="2:15" x14ac:dyDescent="0.35">
      <c r="B1602" s="37" t="s">
        <v>80</v>
      </c>
      <c r="C1602" s="38" t="str">
        <f>IF(ISBLANK('Model Participation Data'!$B$71),"-",'Model Participation Data'!$B$71)</f>
        <v>-</v>
      </c>
      <c r="D1602" s="38" t="str">
        <f>IF(ISBLANK('Model Participation Data'!$C$71),"-",'Model Participation Data'!$C$71)</f>
        <v>-</v>
      </c>
      <c r="E1602" s="38" t="str">
        <f>IF(ISBLANK('Model Participation Data'!$D$71),"-",'Model Participation Data'!$D$71)</f>
        <v>-</v>
      </c>
      <c r="F1602" s="38" t="str">
        <f>IF(ISBLANK('Model Participation Data'!$E$71),"-",'Model Participation Data'!$E$71)</f>
        <v>-</v>
      </c>
      <c r="G1602" s="151" t="str">
        <f>IF(ISBLANK('Model Participation Data'!$F$71),"-",'Model Participation Data'!$F$71)</f>
        <v>-</v>
      </c>
      <c r="H1602" s="253">
        <v>4</v>
      </c>
      <c r="I1602" s="253">
        <v>2</v>
      </c>
      <c r="J1602" s="150" t="str">
        <f t="shared" si="71"/>
        <v>42</v>
      </c>
      <c r="K1602" s="38" t="str">
        <f>IF(ISBLANK('Model Participation Data'!$L$71),"-",'Model Participation Data'!$L$71)</f>
        <v>-</v>
      </c>
      <c r="L1602" s="39" t="str">
        <f>IF(ISBLANK('Model Participation Data'!$M$71),"-",'Model Participation Data'!$M$71)</f>
        <v>-</v>
      </c>
      <c r="M1602" s="254">
        <f>IF(ISNA(SUMIFS(INDEX('Model Participation Data'!$N$8:$DX$57,0,MATCH(CONCATENATE($J1602,M$6),'Model Participation Data'!$N$6:$DX$6,0)),'Model Participation Data'!$B$8:$B$57,$C1602,'Model Participation Data'!$C$8:$C$57,$D1602)),"-",SUMIFS(INDEX('Model Participation Data'!$N$8:$DX$57,0,MATCH(CONCATENATE($J1602,M$6),'Model Participation Data'!$N$6:$DX$6,0)),'Model Participation Data'!$B$8:$B$57,$C1602,'Model Participation Data'!$C$8:$C$57,$D1602))</f>
        <v>0</v>
      </c>
      <c r="N1602" s="254">
        <f>IF(ISNA(SUMIFS(INDEX('Model Participation Data'!$N$8:$DX$57,0,MATCH(CONCATENATE($J1602,N$6),'Model Participation Data'!$N$6:$DX$6,0)),'Model Participation Data'!$B$8:$B$57,$C1602,'Model Participation Data'!$C$8:$C$57,$D1602)),"-",SUMIFS(INDEX('Model Participation Data'!$N$8:$DX$57,0,MATCH(CONCATENATE($J1602,N$6),'Model Participation Data'!$N$6:$DX$6,0)),'Model Participation Data'!$B$8:$B$57,$C1602,'Model Participation Data'!$C$8:$C$57,$D1602))</f>
        <v>0</v>
      </c>
      <c r="O1602" s="154">
        <f>IF(ISNA(SUMIFS(INDEX('Model Participation Data'!$N$8:$DX$57,0,MATCH(CONCATENATE($J1602,O$6),'Model Participation Data'!$N$6:$DX$6,0)),'Model Participation Data'!$B$8:$B$57,$C1602,'Model Participation Data'!$C$8:$C$57,$D1602)),"-",SUMIFS(INDEX('Model Participation Data'!$N$8:$DX$57,0,MATCH(CONCATENATE($J1602,O$6),'Model Participation Data'!$N$6:$DX$6,0)),'Model Participation Data'!$B$8:$B$57,$C1602,'Model Participation Data'!$C$8:$C$57,$D1602))</f>
        <v>0</v>
      </c>
    </row>
    <row r="1603" spans="2:15" x14ac:dyDescent="0.35">
      <c r="B1603" s="37" t="s">
        <v>80</v>
      </c>
      <c r="C1603" s="38" t="str">
        <f>IF(ISBLANK('Model Participation Data'!$B$71),"-",'Model Participation Data'!$B$71)</f>
        <v>-</v>
      </c>
      <c r="D1603" s="38" t="str">
        <f>IF(ISBLANK('Model Participation Data'!$C$71),"-",'Model Participation Data'!$C$71)</f>
        <v>-</v>
      </c>
      <c r="E1603" s="38" t="str">
        <f>IF(ISBLANK('Model Participation Data'!$D$71),"-",'Model Participation Data'!$D$71)</f>
        <v>-</v>
      </c>
      <c r="F1603" s="38" t="str">
        <f>IF(ISBLANK('Model Participation Data'!$E$71),"-",'Model Participation Data'!$E$71)</f>
        <v>-</v>
      </c>
      <c r="G1603" s="151" t="str">
        <f>IF(ISBLANK('Model Participation Data'!$F$71),"-",'Model Participation Data'!$F$71)</f>
        <v>-</v>
      </c>
      <c r="H1603" s="253">
        <v>4</v>
      </c>
      <c r="I1603" s="253">
        <v>3</v>
      </c>
      <c r="J1603" s="150" t="str">
        <f t="shared" si="71"/>
        <v>43</v>
      </c>
      <c r="K1603" s="38" t="str">
        <f>IF(ISBLANK('Model Participation Data'!$L$71),"-",'Model Participation Data'!$L$71)</f>
        <v>-</v>
      </c>
      <c r="L1603" s="39" t="str">
        <f>IF(ISBLANK('Model Participation Data'!$M$71),"-",'Model Participation Data'!$M$71)</f>
        <v>-</v>
      </c>
      <c r="M1603" s="254">
        <f>IF(ISNA(SUMIFS(INDEX('Model Participation Data'!$N$8:$DX$57,0,MATCH(CONCATENATE($J1603,M$6),'Model Participation Data'!$N$6:$DX$6,0)),'Model Participation Data'!$B$8:$B$57,$C1603,'Model Participation Data'!$C$8:$C$57,$D1603)),"-",SUMIFS(INDEX('Model Participation Data'!$N$8:$DX$57,0,MATCH(CONCATENATE($J1603,M$6),'Model Participation Data'!$N$6:$DX$6,0)),'Model Participation Data'!$B$8:$B$57,$C1603,'Model Participation Data'!$C$8:$C$57,$D1603))</f>
        <v>0</v>
      </c>
      <c r="N1603" s="254">
        <f>IF(ISNA(SUMIFS(INDEX('Model Participation Data'!$N$8:$DX$57,0,MATCH(CONCATENATE($J1603,N$6),'Model Participation Data'!$N$6:$DX$6,0)),'Model Participation Data'!$B$8:$B$57,$C1603,'Model Participation Data'!$C$8:$C$57,$D1603)),"-",SUMIFS(INDEX('Model Participation Data'!$N$8:$DX$57,0,MATCH(CONCATENATE($J1603,N$6),'Model Participation Data'!$N$6:$DX$6,0)),'Model Participation Data'!$B$8:$B$57,$C1603,'Model Participation Data'!$C$8:$C$57,$D1603))</f>
        <v>0</v>
      </c>
      <c r="O1603" s="154">
        <f>IF(ISNA(SUMIFS(INDEX('Model Participation Data'!$N$8:$DX$57,0,MATCH(CONCATENATE($J1603,O$6),'Model Participation Data'!$N$6:$DX$6,0)),'Model Participation Data'!$B$8:$B$57,$C1603,'Model Participation Data'!$C$8:$C$57,$D1603)),"-",SUMIFS(INDEX('Model Participation Data'!$N$8:$DX$57,0,MATCH(CONCATENATE($J1603,O$6),'Model Participation Data'!$N$6:$DX$6,0)),'Model Participation Data'!$B$8:$B$57,$C1603,'Model Participation Data'!$C$8:$C$57,$D1603))</f>
        <v>0</v>
      </c>
    </row>
    <row r="1604" spans="2:15" x14ac:dyDescent="0.35">
      <c r="B1604" s="37" t="s">
        <v>80</v>
      </c>
      <c r="C1604" s="38" t="str">
        <f>IF(ISBLANK('Model Participation Data'!$B$71),"-",'Model Participation Data'!$B$71)</f>
        <v>-</v>
      </c>
      <c r="D1604" s="38" t="str">
        <f>IF(ISBLANK('Model Participation Data'!$C$71),"-",'Model Participation Data'!$C$71)</f>
        <v>-</v>
      </c>
      <c r="E1604" s="38" t="str">
        <f>IF(ISBLANK('Model Participation Data'!$D$71),"-",'Model Participation Data'!$D$71)</f>
        <v>-</v>
      </c>
      <c r="F1604" s="38" t="str">
        <f>IF(ISBLANK('Model Participation Data'!$E$71),"-",'Model Participation Data'!$E$71)</f>
        <v>-</v>
      </c>
      <c r="G1604" s="151" t="str">
        <f>IF(ISBLANK('Model Participation Data'!$F$71),"-",'Model Participation Data'!$F$71)</f>
        <v>-</v>
      </c>
      <c r="H1604" s="253">
        <v>4</v>
      </c>
      <c r="I1604" s="253">
        <v>4</v>
      </c>
      <c r="J1604" s="150" t="str">
        <f t="shared" si="71"/>
        <v>44</v>
      </c>
      <c r="K1604" s="38" t="str">
        <f>IF(ISBLANK('Model Participation Data'!$L$71),"-",'Model Participation Data'!$L$71)</f>
        <v>-</v>
      </c>
      <c r="L1604" s="39" t="str">
        <f>IF(ISBLANK('Model Participation Data'!$M$71),"-",'Model Participation Data'!$M$71)</f>
        <v>-</v>
      </c>
      <c r="M1604" s="254">
        <f>IF(ISNA(SUMIFS(INDEX('Model Participation Data'!$N$8:$DX$57,0,MATCH(CONCATENATE($J1604,M$6),'Model Participation Data'!$N$6:$DX$6,0)),'Model Participation Data'!$B$8:$B$57,$C1604,'Model Participation Data'!$C$8:$C$57,$D1604)),"-",SUMIFS(INDEX('Model Participation Data'!$N$8:$DX$57,0,MATCH(CONCATENATE($J1604,M$6),'Model Participation Data'!$N$6:$DX$6,0)),'Model Participation Data'!$B$8:$B$57,$C1604,'Model Participation Data'!$C$8:$C$57,$D1604))</f>
        <v>0</v>
      </c>
      <c r="N1604" s="254">
        <f>IF(ISNA(SUMIFS(INDEX('Model Participation Data'!$N$8:$DX$57,0,MATCH(CONCATENATE($J1604,N$6),'Model Participation Data'!$N$6:$DX$6,0)),'Model Participation Data'!$B$8:$B$57,$C1604,'Model Participation Data'!$C$8:$C$57,$D1604)),"-",SUMIFS(INDEX('Model Participation Data'!$N$8:$DX$57,0,MATCH(CONCATENATE($J1604,N$6),'Model Participation Data'!$N$6:$DX$6,0)),'Model Participation Data'!$B$8:$B$57,$C1604,'Model Participation Data'!$C$8:$C$57,$D1604))</f>
        <v>0</v>
      </c>
      <c r="O1604" s="154">
        <f>IF(ISNA(SUMIFS(INDEX('Model Participation Data'!$N$8:$DX$57,0,MATCH(CONCATENATE($J1604,O$6),'Model Participation Data'!$N$6:$DX$6,0)),'Model Participation Data'!$B$8:$B$57,$C1604,'Model Participation Data'!$C$8:$C$57,$D1604)),"-",SUMIFS(INDEX('Model Participation Data'!$N$8:$DX$57,0,MATCH(CONCATENATE($J1604,O$6),'Model Participation Data'!$N$6:$DX$6,0)),'Model Participation Data'!$B$8:$B$57,$C1604,'Model Participation Data'!$C$8:$C$57,$D1604))</f>
        <v>0</v>
      </c>
    </row>
    <row r="1605" spans="2:15" x14ac:dyDescent="0.35">
      <c r="B1605" s="37" t="s">
        <v>80</v>
      </c>
      <c r="C1605" s="38" t="str">
        <f>IF(ISBLANK('Model Participation Data'!$B$71),"-",'Model Participation Data'!$B$71)</f>
        <v>-</v>
      </c>
      <c r="D1605" s="38" t="str">
        <f>IF(ISBLANK('Model Participation Data'!$C$71),"-",'Model Participation Data'!$C$71)</f>
        <v>-</v>
      </c>
      <c r="E1605" s="38" t="str">
        <f>IF(ISBLANK('Model Participation Data'!$D$71),"-",'Model Participation Data'!$D$71)</f>
        <v>-</v>
      </c>
      <c r="F1605" s="38" t="str">
        <f>IF(ISBLANK('Model Participation Data'!$E$71),"-",'Model Participation Data'!$E$71)</f>
        <v>-</v>
      </c>
      <c r="G1605" s="151" t="str">
        <f>IF(ISBLANK('Model Participation Data'!$F$71),"-",'Model Participation Data'!$F$71)</f>
        <v>-</v>
      </c>
      <c r="H1605" s="253">
        <v>4</v>
      </c>
      <c r="I1605" s="253">
        <v>5</v>
      </c>
      <c r="J1605" s="150" t="str">
        <f t="shared" si="71"/>
        <v>45</v>
      </c>
      <c r="K1605" s="38" t="str">
        <f>IF(ISBLANK('Model Participation Data'!$L$71),"-",'Model Participation Data'!$L$71)</f>
        <v>-</v>
      </c>
      <c r="L1605" s="39" t="str">
        <f>IF(ISBLANK('Model Participation Data'!$M$71),"-",'Model Participation Data'!$M$71)</f>
        <v>-</v>
      </c>
      <c r="M1605" s="254">
        <f>IF(ISNA(SUMIFS(INDEX('Model Participation Data'!$N$8:$DX$57,0,MATCH(CONCATENATE($J1605,M$6),'Model Participation Data'!$N$6:$DX$6,0)),'Model Participation Data'!$B$8:$B$57,$C1605,'Model Participation Data'!$C$8:$C$57,$D1605)),"-",SUMIFS(INDEX('Model Participation Data'!$N$8:$DX$57,0,MATCH(CONCATENATE($J1605,M$6),'Model Participation Data'!$N$6:$DX$6,0)),'Model Participation Data'!$B$8:$B$57,$C1605,'Model Participation Data'!$C$8:$C$57,$D1605))</f>
        <v>0</v>
      </c>
      <c r="N1605" s="254">
        <f>IF(ISNA(SUMIFS(INDEX('Model Participation Data'!$N$8:$DX$57,0,MATCH(CONCATENATE($J1605,N$6),'Model Participation Data'!$N$6:$DX$6,0)),'Model Participation Data'!$B$8:$B$57,$C1605,'Model Participation Data'!$C$8:$C$57,$D1605)),"-",SUMIFS(INDEX('Model Participation Data'!$N$8:$DX$57,0,MATCH(CONCATENATE($J1605,N$6),'Model Participation Data'!$N$6:$DX$6,0)),'Model Participation Data'!$B$8:$B$57,$C1605,'Model Participation Data'!$C$8:$C$57,$D1605))</f>
        <v>0</v>
      </c>
      <c r="O1605" s="154">
        <f>IF(ISNA(SUMIFS(INDEX('Model Participation Data'!$N$8:$DX$57,0,MATCH(CONCATENATE($J1605,O$6),'Model Participation Data'!$N$6:$DX$6,0)),'Model Participation Data'!$B$8:$B$57,$C1605,'Model Participation Data'!$C$8:$C$57,$D1605)),"-",SUMIFS(INDEX('Model Participation Data'!$N$8:$DX$57,0,MATCH(CONCATENATE($J1605,O$6),'Model Participation Data'!$N$6:$DX$6,0)),'Model Participation Data'!$B$8:$B$57,$C1605,'Model Participation Data'!$C$8:$C$57,$D1605))</f>
        <v>0</v>
      </c>
    </row>
    <row r="1606" spans="2:15" x14ac:dyDescent="0.35">
      <c r="B1606" s="37" t="s">
        <v>80</v>
      </c>
      <c r="C1606" s="38" t="str">
        <f>IF(ISBLANK('Model Participation Data'!$B$71),"-",'Model Participation Data'!$B$71)</f>
        <v>-</v>
      </c>
      <c r="D1606" s="38" t="str">
        <f>IF(ISBLANK('Model Participation Data'!$C$71),"-",'Model Participation Data'!$C$71)</f>
        <v>-</v>
      </c>
      <c r="E1606" s="38" t="str">
        <f>IF(ISBLANK('Model Participation Data'!$D$71),"-",'Model Participation Data'!$D$71)</f>
        <v>-</v>
      </c>
      <c r="F1606" s="38" t="str">
        <f>IF(ISBLANK('Model Participation Data'!$E$71),"-",'Model Participation Data'!$E$71)</f>
        <v>-</v>
      </c>
      <c r="G1606" s="151" t="str">
        <f>IF(ISBLANK('Model Participation Data'!$F$71),"-",'Model Participation Data'!$F$71)</f>
        <v>-</v>
      </c>
      <c r="H1606" s="253">
        <v>4</v>
      </c>
      <c r="I1606" s="253" t="s">
        <v>65</v>
      </c>
      <c r="J1606" s="150" t="str">
        <f t="shared" si="71"/>
        <v>4Goal</v>
      </c>
      <c r="K1606" s="38" t="str">
        <f>IF(ISBLANK('Model Participation Data'!$L$71),"-",'Model Participation Data'!$L$71)</f>
        <v>-</v>
      </c>
      <c r="L1606" s="39" t="str">
        <f>IF(ISBLANK('Model Participation Data'!$M$71),"-",'Model Participation Data'!$M$71)</f>
        <v>-</v>
      </c>
      <c r="M1606" s="254" t="str">
        <f>IF(ISNA(SUMIFS(INDEX('Model Participation Data'!$N$8:$DX$57,0,MATCH(CONCATENATE($J1606,M$6),'Model Participation Data'!$N$6:$DX$6,0)),'Model Participation Data'!$B$8:$B$57,$C1606,'Model Participation Data'!$C$8:$C$57,$D1606)),"-",SUMIFS(INDEX('Model Participation Data'!$N$8:$DX$57,0,MATCH(CONCATENATE($J1606,M$6),'Model Participation Data'!$N$6:$DX$6,0)),'Model Participation Data'!$B$8:$B$57,$C1606,'Model Participation Data'!$C$8:$C$57,$D1606))</f>
        <v>-</v>
      </c>
      <c r="N1606" s="254" t="str">
        <f>IF(ISNA(SUMIFS(INDEX('Model Participation Data'!$N$8:$DX$57,0,MATCH(CONCATENATE($J1606,N$6),'Model Participation Data'!$N$6:$DX$6,0)),'Model Participation Data'!$B$8:$B$57,$C1606,'Model Participation Data'!$C$8:$C$57,$D1606)),"-",SUMIFS(INDEX('Model Participation Data'!$N$8:$DX$57,0,MATCH(CONCATENATE($J1606,N$6),'Model Participation Data'!$N$6:$DX$6,0)),'Model Participation Data'!$B$8:$B$57,$C1606,'Model Participation Data'!$C$8:$C$57,$D1606))</f>
        <v>-</v>
      </c>
      <c r="O1606" s="154">
        <f>IF(ISNA(SUMIFS(INDEX('Model Participation Data'!$N$8:$DX$57,0,MATCH(CONCATENATE($J1606,O$6),'Model Participation Data'!$N$6:$DX$6,0)),'Model Participation Data'!$B$8:$B$57,$C1606,'Model Participation Data'!$C$8:$C$57,$D1606)),"-",SUMIFS(INDEX('Model Participation Data'!$N$8:$DX$57,0,MATCH(CONCATENATE($J1606,O$6),'Model Participation Data'!$N$6:$DX$6,0)),'Model Participation Data'!$B$8:$B$57,$C1606,'Model Participation Data'!$C$8:$C$57,$D1606))</f>
        <v>0</v>
      </c>
    </row>
    <row r="1607" spans="2:15" x14ac:dyDescent="0.35">
      <c r="B1607" s="37" t="s">
        <v>80</v>
      </c>
      <c r="C1607" s="38" t="str">
        <f>IF(ISBLANK('Model Participation Data'!$B$72),"-",'Model Participation Data'!$B$72)</f>
        <v>-</v>
      </c>
      <c r="D1607" s="38" t="str">
        <f>IF(ISBLANK('Model Participation Data'!$C$72),"-",'Model Participation Data'!$C$72)</f>
        <v>-</v>
      </c>
      <c r="E1607" s="38" t="str">
        <f>IF(ISBLANK('Model Participation Data'!$D$72),"-",'Model Participation Data'!$D$72)</f>
        <v>-</v>
      </c>
      <c r="F1607" s="38" t="str">
        <f>IF(ISBLANK('Model Participation Data'!$E$72),"-",'Model Participation Data'!$E$72)</f>
        <v>-</v>
      </c>
      <c r="G1607" s="151" t="str">
        <f>IF(ISBLANK('Model Participation Data'!$F$72),"-",'Model Participation Data'!$F$72)</f>
        <v>-</v>
      </c>
      <c r="H1607" s="253" t="s">
        <v>64</v>
      </c>
      <c r="I1607" s="253" t="s">
        <v>64</v>
      </c>
      <c r="J1607" s="150" t="str">
        <f t="shared" si="71"/>
        <v>BaselineBaseline</v>
      </c>
      <c r="K1607" s="38" t="str">
        <f>IF(ISBLANK('Model Participation Data'!$L$72),"-",'Model Participation Data'!$L$72)</f>
        <v>-</v>
      </c>
      <c r="L1607" s="39" t="str">
        <f>IF(ISBLANK('Model Participation Data'!$M$72),"-",'Model Participation Data'!$M$72)</f>
        <v>-</v>
      </c>
      <c r="M1607" s="254">
        <f>IF(ISNA(SUMIFS(INDEX('Model Participation Data'!$N$8:$DX$57,0,MATCH(CONCATENATE($J1607,M$6),'Model Participation Data'!$N$6:$DX$6,0)),'Model Participation Data'!$B$8:$B$57,$C1607,'Model Participation Data'!$C$8:$C$57,$D1607)),"-",SUMIFS(INDEX('Model Participation Data'!$N$8:$DX$57,0,MATCH(CONCATENATE($J1607,M$6),'Model Participation Data'!$N$6:$DX$6,0)),'Model Participation Data'!$B$8:$B$57,$C1607,'Model Participation Data'!$C$8:$C$57,$D1607))</f>
        <v>0</v>
      </c>
      <c r="N1607" s="254">
        <f>IF(ISNA(SUMIFS(INDEX('Model Participation Data'!$N$8:$DX$57,0,MATCH(CONCATENATE($J1607,N$6),'Model Participation Data'!$N$6:$DX$6,0)),'Model Participation Data'!$B$8:$B$57,$C1607,'Model Participation Data'!$C$8:$C$57,$D1607)),"-",SUMIFS(INDEX('Model Participation Data'!$N$8:$DX$57,0,MATCH(CONCATENATE($J1607,N$6),'Model Participation Data'!$N$6:$DX$6,0)),'Model Participation Data'!$B$8:$B$57,$C1607,'Model Participation Data'!$C$8:$C$57,$D1607))</f>
        <v>0</v>
      </c>
      <c r="O1607" s="154">
        <f>IF(ISNA(SUMIFS(INDEX('Model Participation Data'!$N$8:$DX$57,0,MATCH(CONCATENATE($J1607,O$6),'Model Participation Data'!$N$6:$DX$6,0)),'Model Participation Data'!$B$8:$B$57,$C1607,'Model Participation Data'!$C$8:$C$57,$D1607)),"-",SUMIFS(INDEX('Model Participation Data'!$N$8:$DX$57,0,MATCH(CONCATENATE($J1607,O$6),'Model Participation Data'!$N$6:$DX$6,0)),'Model Participation Data'!$B$8:$B$57,$C1607,'Model Participation Data'!$C$8:$C$57,$D1607))</f>
        <v>0</v>
      </c>
    </row>
    <row r="1608" spans="2:15" x14ac:dyDescent="0.35">
      <c r="B1608" s="37" t="s">
        <v>80</v>
      </c>
      <c r="C1608" s="38" t="str">
        <f>IF(ISBLANK('Model Participation Data'!$B$72),"-",'Model Participation Data'!$B$72)</f>
        <v>-</v>
      </c>
      <c r="D1608" s="38" t="str">
        <f>IF(ISBLANK('Model Participation Data'!$C$72),"-",'Model Participation Data'!$C$72)</f>
        <v>-</v>
      </c>
      <c r="E1608" s="38" t="str">
        <f>IF(ISBLANK('Model Participation Data'!$D$72),"-",'Model Participation Data'!$D$72)</f>
        <v>-</v>
      </c>
      <c r="F1608" s="38" t="str">
        <f>IF(ISBLANK('Model Participation Data'!$E$72),"-",'Model Participation Data'!$E$72)</f>
        <v>-</v>
      </c>
      <c r="G1608" s="151" t="str">
        <f>IF(ISBLANK('Model Participation Data'!$F$72),"-",'Model Participation Data'!$F$72)</f>
        <v>-</v>
      </c>
      <c r="H1608" s="253">
        <v>1</v>
      </c>
      <c r="I1608" s="253">
        <v>1</v>
      </c>
      <c r="J1608" s="150" t="str">
        <f t="shared" si="71"/>
        <v>11</v>
      </c>
      <c r="K1608" s="38" t="str">
        <f>IF(ISBLANK('Model Participation Data'!$L$72),"-",'Model Participation Data'!$L$72)</f>
        <v>-</v>
      </c>
      <c r="L1608" s="39" t="str">
        <f>IF(ISBLANK('Model Participation Data'!$M$72),"-",'Model Participation Data'!$M$72)</f>
        <v>-</v>
      </c>
      <c r="M1608" s="254">
        <f>IF(ISNA(SUMIFS(INDEX('Model Participation Data'!$N$8:$DX$57,0,MATCH(CONCATENATE($J1608,M$6),'Model Participation Data'!$N$6:$DX$6,0)),'Model Participation Data'!$B$8:$B$57,$C1608,'Model Participation Data'!$C$8:$C$57,$D1608)),"-",SUMIFS(INDEX('Model Participation Data'!$N$8:$DX$57,0,MATCH(CONCATENATE($J1608,M$6),'Model Participation Data'!$N$6:$DX$6,0)),'Model Participation Data'!$B$8:$B$57,$C1608,'Model Participation Data'!$C$8:$C$57,$D1608))</f>
        <v>0</v>
      </c>
      <c r="N1608" s="254">
        <f>IF(ISNA(SUMIFS(INDEX('Model Participation Data'!$N$8:$DX$57,0,MATCH(CONCATENATE($J1608,N$6),'Model Participation Data'!$N$6:$DX$6,0)),'Model Participation Data'!$B$8:$B$57,$C1608,'Model Participation Data'!$C$8:$C$57,$D1608)),"-",SUMIFS(INDEX('Model Participation Data'!$N$8:$DX$57,0,MATCH(CONCATENATE($J1608,N$6),'Model Participation Data'!$N$6:$DX$6,0)),'Model Participation Data'!$B$8:$B$57,$C1608,'Model Participation Data'!$C$8:$C$57,$D1608))</f>
        <v>0</v>
      </c>
      <c r="O1608" s="154">
        <f>IF(ISNA(SUMIFS(INDEX('Model Participation Data'!$N$8:$DX$57,0,MATCH(CONCATENATE($J1608,O$6),'Model Participation Data'!$N$6:$DX$6,0)),'Model Participation Data'!$B$8:$B$57,$C1608,'Model Participation Data'!$C$8:$C$57,$D1608)),"-",SUMIFS(INDEX('Model Participation Data'!$N$8:$DX$57,0,MATCH(CONCATENATE($J1608,O$6),'Model Participation Data'!$N$6:$DX$6,0)),'Model Participation Data'!$B$8:$B$57,$C1608,'Model Participation Data'!$C$8:$C$57,$D1608))</f>
        <v>0</v>
      </c>
    </row>
    <row r="1609" spans="2:15" x14ac:dyDescent="0.35">
      <c r="B1609" s="37" t="s">
        <v>80</v>
      </c>
      <c r="C1609" s="38" t="str">
        <f>IF(ISBLANK('Model Participation Data'!$B$72),"-",'Model Participation Data'!$B$72)</f>
        <v>-</v>
      </c>
      <c r="D1609" s="38" t="str">
        <f>IF(ISBLANK('Model Participation Data'!$C$72),"-",'Model Participation Data'!$C$72)</f>
        <v>-</v>
      </c>
      <c r="E1609" s="38" t="str">
        <f>IF(ISBLANK('Model Participation Data'!$D$72),"-",'Model Participation Data'!$D$72)</f>
        <v>-</v>
      </c>
      <c r="F1609" s="38" t="str">
        <f>IF(ISBLANK('Model Participation Data'!$E$72),"-",'Model Participation Data'!$E$72)</f>
        <v>-</v>
      </c>
      <c r="G1609" s="151" t="str">
        <f>IF(ISBLANK('Model Participation Data'!$F$72),"-",'Model Participation Data'!$F$72)</f>
        <v>-</v>
      </c>
      <c r="H1609" s="253">
        <v>1</v>
      </c>
      <c r="I1609" s="253">
        <v>2</v>
      </c>
      <c r="J1609" s="150" t="str">
        <f t="shared" si="71"/>
        <v>12</v>
      </c>
      <c r="K1609" s="38" t="str">
        <f>IF(ISBLANK('Model Participation Data'!$L$72),"-",'Model Participation Data'!$L$72)</f>
        <v>-</v>
      </c>
      <c r="L1609" s="39" t="str">
        <f>IF(ISBLANK('Model Participation Data'!$M$72),"-",'Model Participation Data'!$M$72)</f>
        <v>-</v>
      </c>
      <c r="M1609" s="254">
        <f>IF(ISNA(SUMIFS(INDEX('Model Participation Data'!$N$8:$DX$57,0,MATCH(CONCATENATE($J1609,M$6),'Model Participation Data'!$N$6:$DX$6,0)),'Model Participation Data'!$B$8:$B$57,$C1609,'Model Participation Data'!$C$8:$C$57,$D1609)),"-",SUMIFS(INDEX('Model Participation Data'!$N$8:$DX$57,0,MATCH(CONCATENATE($J1609,M$6),'Model Participation Data'!$N$6:$DX$6,0)),'Model Participation Data'!$B$8:$B$57,$C1609,'Model Participation Data'!$C$8:$C$57,$D1609))</f>
        <v>0</v>
      </c>
      <c r="N1609" s="254">
        <f>IF(ISNA(SUMIFS(INDEX('Model Participation Data'!$N$8:$DX$57,0,MATCH(CONCATENATE($J1609,N$6),'Model Participation Data'!$N$6:$DX$6,0)),'Model Participation Data'!$B$8:$B$57,$C1609,'Model Participation Data'!$C$8:$C$57,$D1609)),"-",SUMIFS(INDEX('Model Participation Data'!$N$8:$DX$57,0,MATCH(CONCATENATE($J1609,N$6),'Model Participation Data'!$N$6:$DX$6,0)),'Model Participation Data'!$B$8:$B$57,$C1609,'Model Participation Data'!$C$8:$C$57,$D1609))</f>
        <v>0</v>
      </c>
      <c r="O1609" s="154">
        <f>IF(ISNA(SUMIFS(INDEX('Model Participation Data'!$N$8:$DX$57,0,MATCH(CONCATENATE($J1609,O$6),'Model Participation Data'!$N$6:$DX$6,0)),'Model Participation Data'!$B$8:$B$57,$C1609,'Model Participation Data'!$C$8:$C$57,$D1609)),"-",SUMIFS(INDEX('Model Participation Data'!$N$8:$DX$57,0,MATCH(CONCATENATE($J1609,O$6),'Model Participation Data'!$N$6:$DX$6,0)),'Model Participation Data'!$B$8:$B$57,$C1609,'Model Participation Data'!$C$8:$C$57,$D1609))</f>
        <v>0</v>
      </c>
    </row>
    <row r="1610" spans="2:15" x14ac:dyDescent="0.35">
      <c r="B1610" s="37" t="s">
        <v>80</v>
      </c>
      <c r="C1610" s="38" t="str">
        <f>IF(ISBLANK('Model Participation Data'!$B$72),"-",'Model Participation Data'!$B$72)</f>
        <v>-</v>
      </c>
      <c r="D1610" s="38" t="str">
        <f>IF(ISBLANK('Model Participation Data'!$C$72),"-",'Model Participation Data'!$C$72)</f>
        <v>-</v>
      </c>
      <c r="E1610" s="38" t="str">
        <f>IF(ISBLANK('Model Participation Data'!$D$72),"-",'Model Participation Data'!$D$72)</f>
        <v>-</v>
      </c>
      <c r="F1610" s="38" t="str">
        <f>IF(ISBLANK('Model Participation Data'!$E$72),"-",'Model Participation Data'!$E$72)</f>
        <v>-</v>
      </c>
      <c r="G1610" s="151" t="str">
        <f>IF(ISBLANK('Model Participation Data'!$F$72),"-",'Model Participation Data'!$F$72)</f>
        <v>-</v>
      </c>
      <c r="H1610" s="253">
        <v>1</v>
      </c>
      <c r="I1610" s="253">
        <v>3</v>
      </c>
      <c r="J1610" s="150" t="str">
        <f t="shared" si="71"/>
        <v>13</v>
      </c>
      <c r="K1610" s="38" t="str">
        <f>IF(ISBLANK('Model Participation Data'!$L$72),"-",'Model Participation Data'!$L$72)</f>
        <v>-</v>
      </c>
      <c r="L1610" s="39" t="str">
        <f>IF(ISBLANK('Model Participation Data'!$M$72),"-",'Model Participation Data'!$M$72)</f>
        <v>-</v>
      </c>
      <c r="M1610" s="254">
        <f>IF(ISNA(SUMIFS(INDEX('Model Participation Data'!$N$8:$DX$57,0,MATCH(CONCATENATE($J1610,M$6),'Model Participation Data'!$N$6:$DX$6,0)),'Model Participation Data'!$B$8:$B$57,$C1610,'Model Participation Data'!$C$8:$C$57,$D1610)),"-",SUMIFS(INDEX('Model Participation Data'!$N$8:$DX$57,0,MATCH(CONCATENATE($J1610,M$6),'Model Participation Data'!$N$6:$DX$6,0)),'Model Participation Data'!$B$8:$B$57,$C1610,'Model Participation Data'!$C$8:$C$57,$D1610))</f>
        <v>0</v>
      </c>
      <c r="N1610" s="254">
        <f>IF(ISNA(SUMIFS(INDEX('Model Participation Data'!$N$8:$DX$57,0,MATCH(CONCATENATE($J1610,N$6),'Model Participation Data'!$N$6:$DX$6,0)),'Model Participation Data'!$B$8:$B$57,$C1610,'Model Participation Data'!$C$8:$C$57,$D1610)),"-",SUMIFS(INDEX('Model Participation Data'!$N$8:$DX$57,0,MATCH(CONCATENATE($J1610,N$6),'Model Participation Data'!$N$6:$DX$6,0)),'Model Participation Data'!$B$8:$B$57,$C1610,'Model Participation Data'!$C$8:$C$57,$D1610))</f>
        <v>0</v>
      </c>
      <c r="O1610" s="154">
        <f>IF(ISNA(SUMIFS(INDEX('Model Participation Data'!$N$8:$DX$57,0,MATCH(CONCATENATE($J1610,O$6),'Model Participation Data'!$N$6:$DX$6,0)),'Model Participation Data'!$B$8:$B$57,$C1610,'Model Participation Data'!$C$8:$C$57,$D1610)),"-",SUMIFS(INDEX('Model Participation Data'!$N$8:$DX$57,0,MATCH(CONCATENATE($J1610,O$6),'Model Participation Data'!$N$6:$DX$6,0)),'Model Participation Data'!$B$8:$B$57,$C1610,'Model Participation Data'!$C$8:$C$57,$D1610))</f>
        <v>0</v>
      </c>
    </row>
    <row r="1611" spans="2:15" x14ac:dyDescent="0.35">
      <c r="B1611" s="37" t="s">
        <v>80</v>
      </c>
      <c r="C1611" s="38" t="str">
        <f>IF(ISBLANK('Model Participation Data'!$B$72),"-",'Model Participation Data'!$B$72)</f>
        <v>-</v>
      </c>
      <c r="D1611" s="38" t="str">
        <f>IF(ISBLANK('Model Participation Data'!$C$72),"-",'Model Participation Data'!$C$72)</f>
        <v>-</v>
      </c>
      <c r="E1611" s="38" t="str">
        <f>IF(ISBLANK('Model Participation Data'!$D$72),"-",'Model Participation Data'!$D$72)</f>
        <v>-</v>
      </c>
      <c r="F1611" s="38" t="str">
        <f>IF(ISBLANK('Model Participation Data'!$E$72),"-",'Model Participation Data'!$E$72)</f>
        <v>-</v>
      </c>
      <c r="G1611" s="151" t="str">
        <f>IF(ISBLANK('Model Participation Data'!$F$72),"-",'Model Participation Data'!$F$72)</f>
        <v>-</v>
      </c>
      <c r="H1611" s="253">
        <v>1</v>
      </c>
      <c r="I1611" s="253">
        <v>4</v>
      </c>
      <c r="J1611" s="150" t="str">
        <f t="shared" si="71"/>
        <v>14</v>
      </c>
      <c r="K1611" s="38" t="str">
        <f>IF(ISBLANK('Model Participation Data'!$L$72),"-",'Model Participation Data'!$L$72)</f>
        <v>-</v>
      </c>
      <c r="L1611" s="39" t="str">
        <f>IF(ISBLANK('Model Participation Data'!$M$72),"-",'Model Participation Data'!$M$72)</f>
        <v>-</v>
      </c>
      <c r="M1611" s="254">
        <f>IF(ISNA(SUMIFS(INDEX('Model Participation Data'!$N$8:$DX$57,0,MATCH(CONCATENATE($J1611,M$6),'Model Participation Data'!$N$6:$DX$6,0)),'Model Participation Data'!$B$8:$B$57,$C1611,'Model Participation Data'!$C$8:$C$57,$D1611)),"-",SUMIFS(INDEX('Model Participation Data'!$N$8:$DX$57,0,MATCH(CONCATENATE($J1611,M$6),'Model Participation Data'!$N$6:$DX$6,0)),'Model Participation Data'!$B$8:$B$57,$C1611,'Model Participation Data'!$C$8:$C$57,$D1611))</f>
        <v>0</v>
      </c>
      <c r="N1611" s="254">
        <f>IF(ISNA(SUMIFS(INDEX('Model Participation Data'!$N$8:$DX$57,0,MATCH(CONCATENATE($J1611,N$6),'Model Participation Data'!$N$6:$DX$6,0)),'Model Participation Data'!$B$8:$B$57,$C1611,'Model Participation Data'!$C$8:$C$57,$D1611)),"-",SUMIFS(INDEX('Model Participation Data'!$N$8:$DX$57,0,MATCH(CONCATENATE($J1611,N$6),'Model Participation Data'!$N$6:$DX$6,0)),'Model Participation Data'!$B$8:$B$57,$C1611,'Model Participation Data'!$C$8:$C$57,$D1611))</f>
        <v>0</v>
      </c>
      <c r="O1611" s="154">
        <f>IF(ISNA(SUMIFS(INDEX('Model Participation Data'!$N$8:$DX$57,0,MATCH(CONCATENATE($J1611,O$6),'Model Participation Data'!$N$6:$DX$6,0)),'Model Participation Data'!$B$8:$B$57,$C1611,'Model Participation Data'!$C$8:$C$57,$D1611)),"-",SUMIFS(INDEX('Model Participation Data'!$N$8:$DX$57,0,MATCH(CONCATENATE($J1611,O$6),'Model Participation Data'!$N$6:$DX$6,0)),'Model Participation Data'!$B$8:$B$57,$C1611,'Model Participation Data'!$C$8:$C$57,$D1611))</f>
        <v>0</v>
      </c>
    </row>
    <row r="1612" spans="2:15" x14ac:dyDescent="0.35">
      <c r="B1612" s="37" t="s">
        <v>80</v>
      </c>
      <c r="C1612" s="38" t="str">
        <f>IF(ISBLANK('Model Participation Data'!$B$72),"-",'Model Participation Data'!$B$72)</f>
        <v>-</v>
      </c>
      <c r="D1612" s="38" t="str">
        <f>IF(ISBLANK('Model Participation Data'!$C$72),"-",'Model Participation Data'!$C$72)</f>
        <v>-</v>
      </c>
      <c r="E1612" s="38" t="str">
        <f>IF(ISBLANK('Model Participation Data'!$D$72),"-",'Model Participation Data'!$D$72)</f>
        <v>-</v>
      </c>
      <c r="F1612" s="38" t="str">
        <f>IF(ISBLANK('Model Participation Data'!$E$72),"-",'Model Participation Data'!$E$72)</f>
        <v>-</v>
      </c>
      <c r="G1612" s="151" t="str">
        <f>IF(ISBLANK('Model Participation Data'!$F$72),"-",'Model Participation Data'!$F$72)</f>
        <v>-</v>
      </c>
      <c r="H1612" s="253">
        <v>1</v>
      </c>
      <c r="I1612" s="253">
        <v>5</v>
      </c>
      <c r="J1612" s="150" t="str">
        <f t="shared" si="71"/>
        <v>15</v>
      </c>
      <c r="K1612" s="38" t="str">
        <f>IF(ISBLANK('Model Participation Data'!$L$72),"-",'Model Participation Data'!$L$72)</f>
        <v>-</v>
      </c>
      <c r="L1612" s="39" t="str">
        <f>IF(ISBLANK('Model Participation Data'!$M$72),"-",'Model Participation Data'!$M$72)</f>
        <v>-</v>
      </c>
      <c r="M1612" s="254">
        <f>IF(ISNA(SUMIFS(INDEX('Model Participation Data'!$N$8:$DX$57,0,MATCH(CONCATENATE($J1612,M$6),'Model Participation Data'!$N$6:$DX$6,0)),'Model Participation Data'!$B$8:$B$57,$C1612,'Model Participation Data'!$C$8:$C$57,$D1612)),"-",SUMIFS(INDEX('Model Participation Data'!$N$8:$DX$57,0,MATCH(CONCATENATE($J1612,M$6),'Model Participation Data'!$N$6:$DX$6,0)),'Model Participation Data'!$B$8:$B$57,$C1612,'Model Participation Data'!$C$8:$C$57,$D1612))</f>
        <v>0</v>
      </c>
      <c r="N1612" s="254">
        <f>IF(ISNA(SUMIFS(INDEX('Model Participation Data'!$N$8:$DX$57,0,MATCH(CONCATENATE($J1612,N$6),'Model Participation Data'!$N$6:$DX$6,0)),'Model Participation Data'!$B$8:$B$57,$C1612,'Model Participation Data'!$C$8:$C$57,$D1612)),"-",SUMIFS(INDEX('Model Participation Data'!$N$8:$DX$57,0,MATCH(CONCATENATE($J1612,N$6),'Model Participation Data'!$N$6:$DX$6,0)),'Model Participation Data'!$B$8:$B$57,$C1612,'Model Participation Data'!$C$8:$C$57,$D1612))</f>
        <v>0</v>
      </c>
      <c r="O1612" s="154">
        <f>IF(ISNA(SUMIFS(INDEX('Model Participation Data'!$N$8:$DX$57,0,MATCH(CONCATENATE($J1612,O$6),'Model Participation Data'!$N$6:$DX$6,0)),'Model Participation Data'!$B$8:$B$57,$C1612,'Model Participation Data'!$C$8:$C$57,$D1612)),"-",SUMIFS(INDEX('Model Participation Data'!$N$8:$DX$57,0,MATCH(CONCATENATE($J1612,O$6),'Model Participation Data'!$N$6:$DX$6,0)),'Model Participation Data'!$B$8:$B$57,$C1612,'Model Participation Data'!$C$8:$C$57,$D1612))</f>
        <v>0</v>
      </c>
    </row>
    <row r="1613" spans="2:15" x14ac:dyDescent="0.35">
      <c r="B1613" s="37" t="s">
        <v>80</v>
      </c>
      <c r="C1613" s="38" t="str">
        <f>IF(ISBLANK('Model Participation Data'!$B$72),"-",'Model Participation Data'!$B$72)</f>
        <v>-</v>
      </c>
      <c r="D1613" s="38" t="str">
        <f>IF(ISBLANK('Model Participation Data'!$C$72),"-",'Model Participation Data'!$C$72)</f>
        <v>-</v>
      </c>
      <c r="E1613" s="38" t="str">
        <f>IF(ISBLANK('Model Participation Data'!$D$72),"-",'Model Participation Data'!$D$72)</f>
        <v>-</v>
      </c>
      <c r="F1613" s="38" t="str">
        <f>IF(ISBLANK('Model Participation Data'!$E$72),"-",'Model Participation Data'!$E$72)</f>
        <v>-</v>
      </c>
      <c r="G1613" s="151" t="str">
        <f>IF(ISBLANK('Model Participation Data'!$F$72),"-",'Model Participation Data'!$F$72)</f>
        <v>-</v>
      </c>
      <c r="H1613" s="253">
        <v>1</v>
      </c>
      <c r="I1613" s="253" t="s">
        <v>65</v>
      </c>
      <c r="J1613" s="150" t="str">
        <f t="shared" si="71"/>
        <v>1Goal</v>
      </c>
      <c r="K1613" s="38" t="str">
        <f>IF(ISBLANK('Model Participation Data'!$L$72),"-",'Model Participation Data'!$L$72)</f>
        <v>-</v>
      </c>
      <c r="L1613" s="39" t="str">
        <f>IF(ISBLANK('Model Participation Data'!$M$72),"-",'Model Participation Data'!$M$72)</f>
        <v>-</v>
      </c>
      <c r="M1613" s="254" t="str">
        <f>IF(ISNA(SUMIFS(INDEX('Model Participation Data'!$N$8:$DX$57,0,MATCH(CONCATENATE($J1613,M$6),'Model Participation Data'!$N$6:$DX$6,0)),'Model Participation Data'!$B$8:$B$57,$C1613,'Model Participation Data'!$C$8:$C$57,$D1613)),"-",SUMIFS(INDEX('Model Participation Data'!$N$8:$DX$57,0,MATCH(CONCATENATE($J1613,M$6),'Model Participation Data'!$N$6:$DX$6,0)),'Model Participation Data'!$B$8:$B$57,$C1613,'Model Participation Data'!$C$8:$C$57,$D1613))</f>
        <v>-</v>
      </c>
      <c r="N1613" s="254" t="str">
        <f>IF(ISNA(SUMIFS(INDEX('Model Participation Data'!$N$8:$DX$57,0,MATCH(CONCATENATE($J1613,N$6),'Model Participation Data'!$N$6:$DX$6,0)),'Model Participation Data'!$B$8:$B$57,$C1613,'Model Participation Data'!$C$8:$C$57,$D1613)),"-",SUMIFS(INDEX('Model Participation Data'!$N$8:$DX$57,0,MATCH(CONCATENATE($J1613,N$6),'Model Participation Data'!$N$6:$DX$6,0)),'Model Participation Data'!$B$8:$B$57,$C1613,'Model Participation Data'!$C$8:$C$57,$D1613))</f>
        <v>-</v>
      </c>
      <c r="O1613" s="154">
        <f>IF(ISNA(SUMIFS(INDEX('Model Participation Data'!$N$8:$DX$57,0,MATCH(CONCATENATE($J1613,O$6),'Model Participation Data'!$N$6:$DX$6,0)),'Model Participation Data'!$B$8:$B$57,$C1613,'Model Participation Data'!$C$8:$C$57,$D1613)),"-",SUMIFS(INDEX('Model Participation Data'!$N$8:$DX$57,0,MATCH(CONCATENATE($J1613,O$6),'Model Participation Data'!$N$6:$DX$6,0)),'Model Participation Data'!$B$8:$B$57,$C1613,'Model Participation Data'!$C$8:$C$57,$D1613))</f>
        <v>0</v>
      </c>
    </row>
    <row r="1614" spans="2:15" x14ac:dyDescent="0.35">
      <c r="B1614" s="37" t="s">
        <v>80</v>
      </c>
      <c r="C1614" s="38" t="str">
        <f>IF(ISBLANK('Model Participation Data'!$B$72),"-",'Model Participation Data'!$B$72)</f>
        <v>-</v>
      </c>
      <c r="D1614" s="38" t="str">
        <f>IF(ISBLANK('Model Participation Data'!$C$72),"-",'Model Participation Data'!$C$72)</f>
        <v>-</v>
      </c>
      <c r="E1614" s="38" t="str">
        <f>IF(ISBLANK('Model Participation Data'!$D$72),"-",'Model Participation Data'!$D$72)</f>
        <v>-</v>
      </c>
      <c r="F1614" s="38" t="str">
        <f>IF(ISBLANK('Model Participation Data'!$E$72),"-",'Model Participation Data'!$E$72)</f>
        <v>-</v>
      </c>
      <c r="G1614" s="151" t="str">
        <f>IF(ISBLANK('Model Participation Data'!$F$72),"-",'Model Participation Data'!$F$72)</f>
        <v>-</v>
      </c>
      <c r="H1614" s="253">
        <v>2</v>
      </c>
      <c r="I1614" s="253">
        <v>1</v>
      </c>
      <c r="J1614" s="150" t="str">
        <f t="shared" si="71"/>
        <v>21</v>
      </c>
      <c r="K1614" s="38" t="str">
        <f>IF(ISBLANK('Model Participation Data'!$L$72),"-",'Model Participation Data'!$L$72)</f>
        <v>-</v>
      </c>
      <c r="L1614" s="39" t="str">
        <f>IF(ISBLANK('Model Participation Data'!$M$72),"-",'Model Participation Data'!$M$72)</f>
        <v>-</v>
      </c>
      <c r="M1614" s="254">
        <f>IF(ISNA(SUMIFS(INDEX('Model Participation Data'!$N$8:$DX$57,0,MATCH(CONCATENATE($J1614,M$6),'Model Participation Data'!$N$6:$DX$6,0)),'Model Participation Data'!$B$8:$B$57,$C1614,'Model Participation Data'!$C$8:$C$57,$D1614)),"-",SUMIFS(INDEX('Model Participation Data'!$N$8:$DX$57,0,MATCH(CONCATENATE($J1614,M$6),'Model Participation Data'!$N$6:$DX$6,0)),'Model Participation Data'!$B$8:$B$57,$C1614,'Model Participation Data'!$C$8:$C$57,$D1614))</f>
        <v>0</v>
      </c>
      <c r="N1614" s="254">
        <f>IF(ISNA(SUMIFS(INDEX('Model Participation Data'!$N$8:$DX$57,0,MATCH(CONCATENATE($J1614,N$6),'Model Participation Data'!$N$6:$DX$6,0)),'Model Participation Data'!$B$8:$B$57,$C1614,'Model Participation Data'!$C$8:$C$57,$D1614)),"-",SUMIFS(INDEX('Model Participation Data'!$N$8:$DX$57,0,MATCH(CONCATENATE($J1614,N$6),'Model Participation Data'!$N$6:$DX$6,0)),'Model Participation Data'!$B$8:$B$57,$C1614,'Model Participation Data'!$C$8:$C$57,$D1614))</f>
        <v>0</v>
      </c>
      <c r="O1614" s="154">
        <f>IF(ISNA(SUMIFS(INDEX('Model Participation Data'!$N$8:$DX$57,0,MATCH(CONCATENATE($J1614,O$6),'Model Participation Data'!$N$6:$DX$6,0)),'Model Participation Data'!$B$8:$B$57,$C1614,'Model Participation Data'!$C$8:$C$57,$D1614)),"-",SUMIFS(INDEX('Model Participation Data'!$N$8:$DX$57,0,MATCH(CONCATENATE($J1614,O$6),'Model Participation Data'!$N$6:$DX$6,0)),'Model Participation Data'!$B$8:$B$57,$C1614,'Model Participation Data'!$C$8:$C$57,$D1614))</f>
        <v>0</v>
      </c>
    </row>
    <row r="1615" spans="2:15" x14ac:dyDescent="0.35">
      <c r="B1615" s="37" t="s">
        <v>80</v>
      </c>
      <c r="C1615" s="38" t="str">
        <f>IF(ISBLANK('Model Participation Data'!$B$72),"-",'Model Participation Data'!$B$72)</f>
        <v>-</v>
      </c>
      <c r="D1615" s="38" t="str">
        <f>IF(ISBLANK('Model Participation Data'!$C$72),"-",'Model Participation Data'!$C$72)</f>
        <v>-</v>
      </c>
      <c r="E1615" s="38" t="str">
        <f>IF(ISBLANK('Model Participation Data'!$D$72),"-",'Model Participation Data'!$D$72)</f>
        <v>-</v>
      </c>
      <c r="F1615" s="38" t="str">
        <f>IF(ISBLANK('Model Participation Data'!$E$72),"-",'Model Participation Data'!$E$72)</f>
        <v>-</v>
      </c>
      <c r="G1615" s="151" t="str">
        <f>IF(ISBLANK('Model Participation Data'!$F$72),"-",'Model Participation Data'!$F$72)</f>
        <v>-</v>
      </c>
      <c r="H1615" s="253">
        <v>2</v>
      </c>
      <c r="I1615" s="253">
        <v>2</v>
      </c>
      <c r="J1615" s="150" t="str">
        <f t="shared" si="71"/>
        <v>22</v>
      </c>
      <c r="K1615" s="38" t="str">
        <f>IF(ISBLANK('Model Participation Data'!$L$72),"-",'Model Participation Data'!$L$72)</f>
        <v>-</v>
      </c>
      <c r="L1615" s="39" t="str">
        <f>IF(ISBLANK('Model Participation Data'!$M$72),"-",'Model Participation Data'!$M$72)</f>
        <v>-</v>
      </c>
      <c r="M1615" s="254">
        <f>IF(ISNA(SUMIFS(INDEX('Model Participation Data'!$N$8:$DX$57,0,MATCH(CONCATENATE($J1615,M$6),'Model Participation Data'!$N$6:$DX$6,0)),'Model Participation Data'!$B$8:$B$57,$C1615,'Model Participation Data'!$C$8:$C$57,$D1615)),"-",SUMIFS(INDEX('Model Participation Data'!$N$8:$DX$57,0,MATCH(CONCATENATE($J1615,M$6),'Model Participation Data'!$N$6:$DX$6,0)),'Model Participation Data'!$B$8:$B$57,$C1615,'Model Participation Data'!$C$8:$C$57,$D1615))</f>
        <v>0</v>
      </c>
      <c r="N1615" s="254">
        <f>IF(ISNA(SUMIFS(INDEX('Model Participation Data'!$N$8:$DX$57,0,MATCH(CONCATENATE($J1615,N$6),'Model Participation Data'!$N$6:$DX$6,0)),'Model Participation Data'!$B$8:$B$57,$C1615,'Model Participation Data'!$C$8:$C$57,$D1615)),"-",SUMIFS(INDEX('Model Participation Data'!$N$8:$DX$57,0,MATCH(CONCATENATE($J1615,N$6),'Model Participation Data'!$N$6:$DX$6,0)),'Model Participation Data'!$B$8:$B$57,$C1615,'Model Participation Data'!$C$8:$C$57,$D1615))</f>
        <v>0</v>
      </c>
      <c r="O1615" s="154">
        <f>IF(ISNA(SUMIFS(INDEX('Model Participation Data'!$N$8:$DX$57,0,MATCH(CONCATENATE($J1615,O$6),'Model Participation Data'!$N$6:$DX$6,0)),'Model Participation Data'!$B$8:$B$57,$C1615,'Model Participation Data'!$C$8:$C$57,$D1615)),"-",SUMIFS(INDEX('Model Participation Data'!$N$8:$DX$57,0,MATCH(CONCATENATE($J1615,O$6),'Model Participation Data'!$N$6:$DX$6,0)),'Model Participation Data'!$B$8:$B$57,$C1615,'Model Participation Data'!$C$8:$C$57,$D1615))</f>
        <v>0</v>
      </c>
    </row>
    <row r="1616" spans="2:15" x14ac:dyDescent="0.35">
      <c r="B1616" s="37" t="s">
        <v>80</v>
      </c>
      <c r="C1616" s="38" t="str">
        <f>IF(ISBLANK('Model Participation Data'!$B$72),"-",'Model Participation Data'!$B$72)</f>
        <v>-</v>
      </c>
      <c r="D1616" s="38" t="str">
        <f>IF(ISBLANK('Model Participation Data'!$C$72),"-",'Model Participation Data'!$C$72)</f>
        <v>-</v>
      </c>
      <c r="E1616" s="38" t="str">
        <f>IF(ISBLANK('Model Participation Data'!$D$72),"-",'Model Participation Data'!$D$72)</f>
        <v>-</v>
      </c>
      <c r="F1616" s="38" t="str">
        <f>IF(ISBLANK('Model Participation Data'!$E$72),"-",'Model Participation Data'!$E$72)</f>
        <v>-</v>
      </c>
      <c r="G1616" s="151" t="str">
        <f>IF(ISBLANK('Model Participation Data'!$F$72),"-",'Model Participation Data'!$F$72)</f>
        <v>-</v>
      </c>
      <c r="H1616" s="253">
        <v>2</v>
      </c>
      <c r="I1616" s="253">
        <v>3</v>
      </c>
      <c r="J1616" s="150" t="str">
        <f t="shared" si="71"/>
        <v>23</v>
      </c>
      <c r="K1616" s="38" t="str">
        <f>IF(ISBLANK('Model Participation Data'!$L$72),"-",'Model Participation Data'!$L$72)</f>
        <v>-</v>
      </c>
      <c r="L1616" s="39" t="str">
        <f>IF(ISBLANK('Model Participation Data'!$M$72),"-",'Model Participation Data'!$M$72)</f>
        <v>-</v>
      </c>
      <c r="M1616" s="254">
        <f>IF(ISNA(SUMIFS(INDEX('Model Participation Data'!$N$8:$DX$57,0,MATCH(CONCATENATE($J1616,M$6),'Model Participation Data'!$N$6:$DX$6,0)),'Model Participation Data'!$B$8:$B$57,$C1616,'Model Participation Data'!$C$8:$C$57,$D1616)),"-",SUMIFS(INDEX('Model Participation Data'!$N$8:$DX$57,0,MATCH(CONCATENATE($J1616,M$6),'Model Participation Data'!$N$6:$DX$6,0)),'Model Participation Data'!$B$8:$B$57,$C1616,'Model Participation Data'!$C$8:$C$57,$D1616))</f>
        <v>0</v>
      </c>
      <c r="N1616" s="254">
        <f>IF(ISNA(SUMIFS(INDEX('Model Participation Data'!$N$8:$DX$57,0,MATCH(CONCATENATE($J1616,N$6),'Model Participation Data'!$N$6:$DX$6,0)),'Model Participation Data'!$B$8:$B$57,$C1616,'Model Participation Data'!$C$8:$C$57,$D1616)),"-",SUMIFS(INDEX('Model Participation Data'!$N$8:$DX$57,0,MATCH(CONCATENATE($J1616,N$6),'Model Participation Data'!$N$6:$DX$6,0)),'Model Participation Data'!$B$8:$B$57,$C1616,'Model Participation Data'!$C$8:$C$57,$D1616))</f>
        <v>0</v>
      </c>
      <c r="O1616" s="154">
        <f>IF(ISNA(SUMIFS(INDEX('Model Participation Data'!$N$8:$DX$57,0,MATCH(CONCATENATE($J1616,O$6),'Model Participation Data'!$N$6:$DX$6,0)),'Model Participation Data'!$B$8:$B$57,$C1616,'Model Participation Data'!$C$8:$C$57,$D1616)),"-",SUMIFS(INDEX('Model Participation Data'!$N$8:$DX$57,0,MATCH(CONCATENATE($J1616,O$6),'Model Participation Data'!$N$6:$DX$6,0)),'Model Participation Data'!$B$8:$B$57,$C1616,'Model Participation Data'!$C$8:$C$57,$D1616))</f>
        <v>0</v>
      </c>
    </row>
    <row r="1617" spans="2:15" x14ac:dyDescent="0.35">
      <c r="B1617" s="37" t="s">
        <v>80</v>
      </c>
      <c r="C1617" s="38" t="str">
        <f>IF(ISBLANK('Model Participation Data'!$B$72),"-",'Model Participation Data'!$B$72)</f>
        <v>-</v>
      </c>
      <c r="D1617" s="38" t="str">
        <f>IF(ISBLANK('Model Participation Data'!$C$72),"-",'Model Participation Data'!$C$72)</f>
        <v>-</v>
      </c>
      <c r="E1617" s="38" t="str">
        <f>IF(ISBLANK('Model Participation Data'!$D$72),"-",'Model Participation Data'!$D$72)</f>
        <v>-</v>
      </c>
      <c r="F1617" s="38" t="str">
        <f>IF(ISBLANK('Model Participation Data'!$E$72),"-",'Model Participation Data'!$E$72)</f>
        <v>-</v>
      </c>
      <c r="G1617" s="151" t="str">
        <f>IF(ISBLANK('Model Participation Data'!$F$72),"-",'Model Participation Data'!$F$72)</f>
        <v>-</v>
      </c>
      <c r="H1617" s="253">
        <v>2</v>
      </c>
      <c r="I1617" s="253">
        <v>4</v>
      </c>
      <c r="J1617" s="150" t="str">
        <f t="shared" si="71"/>
        <v>24</v>
      </c>
      <c r="K1617" s="38" t="str">
        <f>IF(ISBLANK('Model Participation Data'!$L$72),"-",'Model Participation Data'!$L$72)</f>
        <v>-</v>
      </c>
      <c r="L1617" s="39" t="str">
        <f>IF(ISBLANK('Model Participation Data'!$M$72),"-",'Model Participation Data'!$M$72)</f>
        <v>-</v>
      </c>
      <c r="M1617" s="254">
        <f>IF(ISNA(SUMIFS(INDEX('Model Participation Data'!$N$8:$DX$57,0,MATCH(CONCATENATE($J1617,M$6),'Model Participation Data'!$N$6:$DX$6,0)),'Model Participation Data'!$B$8:$B$57,$C1617,'Model Participation Data'!$C$8:$C$57,$D1617)),"-",SUMIFS(INDEX('Model Participation Data'!$N$8:$DX$57,0,MATCH(CONCATENATE($J1617,M$6),'Model Participation Data'!$N$6:$DX$6,0)),'Model Participation Data'!$B$8:$B$57,$C1617,'Model Participation Data'!$C$8:$C$57,$D1617))</f>
        <v>0</v>
      </c>
      <c r="N1617" s="254">
        <f>IF(ISNA(SUMIFS(INDEX('Model Participation Data'!$N$8:$DX$57,0,MATCH(CONCATENATE($J1617,N$6),'Model Participation Data'!$N$6:$DX$6,0)),'Model Participation Data'!$B$8:$B$57,$C1617,'Model Participation Data'!$C$8:$C$57,$D1617)),"-",SUMIFS(INDEX('Model Participation Data'!$N$8:$DX$57,0,MATCH(CONCATENATE($J1617,N$6),'Model Participation Data'!$N$6:$DX$6,0)),'Model Participation Data'!$B$8:$B$57,$C1617,'Model Participation Data'!$C$8:$C$57,$D1617))</f>
        <v>0</v>
      </c>
      <c r="O1617" s="154">
        <f>IF(ISNA(SUMIFS(INDEX('Model Participation Data'!$N$8:$DX$57,0,MATCH(CONCATENATE($J1617,O$6),'Model Participation Data'!$N$6:$DX$6,0)),'Model Participation Data'!$B$8:$B$57,$C1617,'Model Participation Data'!$C$8:$C$57,$D1617)),"-",SUMIFS(INDEX('Model Participation Data'!$N$8:$DX$57,0,MATCH(CONCATENATE($J1617,O$6),'Model Participation Data'!$N$6:$DX$6,0)),'Model Participation Data'!$B$8:$B$57,$C1617,'Model Participation Data'!$C$8:$C$57,$D1617))</f>
        <v>0</v>
      </c>
    </row>
    <row r="1618" spans="2:15" x14ac:dyDescent="0.35">
      <c r="B1618" s="37" t="s">
        <v>80</v>
      </c>
      <c r="C1618" s="38" t="str">
        <f>IF(ISBLANK('Model Participation Data'!$B$72),"-",'Model Participation Data'!$B$72)</f>
        <v>-</v>
      </c>
      <c r="D1618" s="38" t="str">
        <f>IF(ISBLANK('Model Participation Data'!$C$72),"-",'Model Participation Data'!$C$72)</f>
        <v>-</v>
      </c>
      <c r="E1618" s="38" t="str">
        <f>IF(ISBLANK('Model Participation Data'!$D$72),"-",'Model Participation Data'!$D$72)</f>
        <v>-</v>
      </c>
      <c r="F1618" s="38" t="str">
        <f>IF(ISBLANK('Model Participation Data'!$E$72),"-",'Model Participation Data'!$E$72)</f>
        <v>-</v>
      </c>
      <c r="G1618" s="151" t="str">
        <f>IF(ISBLANK('Model Participation Data'!$F$72),"-",'Model Participation Data'!$F$72)</f>
        <v>-</v>
      </c>
      <c r="H1618" s="253">
        <v>2</v>
      </c>
      <c r="I1618" s="253">
        <v>5</v>
      </c>
      <c r="J1618" s="150" t="str">
        <f t="shared" si="71"/>
        <v>25</v>
      </c>
      <c r="K1618" s="38" t="str">
        <f>IF(ISBLANK('Model Participation Data'!$L$72),"-",'Model Participation Data'!$L$72)</f>
        <v>-</v>
      </c>
      <c r="L1618" s="39" t="str">
        <f>IF(ISBLANK('Model Participation Data'!$M$72),"-",'Model Participation Data'!$M$72)</f>
        <v>-</v>
      </c>
      <c r="M1618" s="254">
        <f>IF(ISNA(SUMIFS(INDEX('Model Participation Data'!$N$8:$DX$57,0,MATCH(CONCATENATE($J1618,M$6),'Model Participation Data'!$N$6:$DX$6,0)),'Model Participation Data'!$B$8:$B$57,$C1618,'Model Participation Data'!$C$8:$C$57,$D1618)),"-",SUMIFS(INDEX('Model Participation Data'!$N$8:$DX$57,0,MATCH(CONCATENATE($J1618,M$6),'Model Participation Data'!$N$6:$DX$6,0)),'Model Participation Data'!$B$8:$B$57,$C1618,'Model Participation Data'!$C$8:$C$57,$D1618))</f>
        <v>0</v>
      </c>
      <c r="N1618" s="254">
        <f>IF(ISNA(SUMIFS(INDEX('Model Participation Data'!$N$8:$DX$57,0,MATCH(CONCATENATE($J1618,N$6),'Model Participation Data'!$N$6:$DX$6,0)),'Model Participation Data'!$B$8:$B$57,$C1618,'Model Participation Data'!$C$8:$C$57,$D1618)),"-",SUMIFS(INDEX('Model Participation Data'!$N$8:$DX$57,0,MATCH(CONCATENATE($J1618,N$6),'Model Participation Data'!$N$6:$DX$6,0)),'Model Participation Data'!$B$8:$B$57,$C1618,'Model Participation Data'!$C$8:$C$57,$D1618))</f>
        <v>0</v>
      </c>
      <c r="O1618" s="154">
        <f>IF(ISNA(SUMIFS(INDEX('Model Participation Data'!$N$8:$DX$57,0,MATCH(CONCATENATE($J1618,O$6),'Model Participation Data'!$N$6:$DX$6,0)),'Model Participation Data'!$B$8:$B$57,$C1618,'Model Participation Data'!$C$8:$C$57,$D1618)),"-",SUMIFS(INDEX('Model Participation Data'!$N$8:$DX$57,0,MATCH(CONCATENATE($J1618,O$6),'Model Participation Data'!$N$6:$DX$6,0)),'Model Participation Data'!$B$8:$B$57,$C1618,'Model Participation Data'!$C$8:$C$57,$D1618))</f>
        <v>0</v>
      </c>
    </row>
    <row r="1619" spans="2:15" x14ac:dyDescent="0.35">
      <c r="B1619" s="37" t="s">
        <v>80</v>
      </c>
      <c r="C1619" s="38" t="str">
        <f>IF(ISBLANK('Model Participation Data'!$B$72),"-",'Model Participation Data'!$B$72)</f>
        <v>-</v>
      </c>
      <c r="D1619" s="38" t="str">
        <f>IF(ISBLANK('Model Participation Data'!$C$72),"-",'Model Participation Data'!$C$72)</f>
        <v>-</v>
      </c>
      <c r="E1619" s="38" t="str">
        <f>IF(ISBLANK('Model Participation Data'!$D$72),"-",'Model Participation Data'!$D$72)</f>
        <v>-</v>
      </c>
      <c r="F1619" s="38" t="str">
        <f>IF(ISBLANK('Model Participation Data'!$E$72),"-",'Model Participation Data'!$E$72)</f>
        <v>-</v>
      </c>
      <c r="G1619" s="151" t="str">
        <f>IF(ISBLANK('Model Participation Data'!$F$72),"-",'Model Participation Data'!$F$72)</f>
        <v>-</v>
      </c>
      <c r="H1619" s="253">
        <v>2</v>
      </c>
      <c r="I1619" s="253" t="s">
        <v>65</v>
      </c>
      <c r="J1619" s="150" t="str">
        <f t="shared" si="71"/>
        <v>2Goal</v>
      </c>
      <c r="K1619" s="38" t="str">
        <f>IF(ISBLANK('Model Participation Data'!$L$72),"-",'Model Participation Data'!$L$72)</f>
        <v>-</v>
      </c>
      <c r="L1619" s="39" t="str">
        <f>IF(ISBLANK('Model Participation Data'!$M$72),"-",'Model Participation Data'!$M$72)</f>
        <v>-</v>
      </c>
      <c r="M1619" s="254" t="str">
        <f>IF(ISNA(SUMIFS(INDEX('Model Participation Data'!$N$8:$DX$57,0,MATCH(CONCATENATE($J1619,M$6),'Model Participation Data'!$N$6:$DX$6,0)),'Model Participation Data'!$B$8:$B$57,$C1619,'Model Participation Data'!$C$8:$C$57,$D1619)),"-",SUMIFS(INDEX('Model Participation Data'!$N$8:$DX$57,0,MATCH(CONCATENATE($J1619,M$6),'Model Participation Data'!$N$6:$DX$6,0)),'Model Participation Data'!$B$8:$B$57,$C1619,'Model Participation Data'!$C$8:$C$57,$D1619))</f>
        <v>-</v>
      </c>
      <c r="N1619" s="254" t="str">
        <f>IF(ISNA(SUMIFS(INDEX('Model Participation Data'!$N$8:$DX$57,0,MATCH(CONCATENATE($J1619,N$6),'Model Participation Data'!$N$6:$DX$6,0)),'Model Participation Data'!$B$8:$B$57,$C1619,'Model Participation Data'!$C$8:$C$57,$D1619)),"-",SUMIFS(INDEX('Model Participation Data'!$N$8:$DX$57,0,MATCH(CONCATENATE($J1619,N$6),'Model Participation Data'!$N$6:$DX$6,0)),'Model Participation Data'!$B$8:$B$57,$C1619,'Model Participation Data'!$C$8:$C$57,$D1619))</f>
        <v>-</v>
      </c>
      <c r="O1619" s="154">
        <f>IF(ISNA(SUMIFS(INDEX('Model Participation Data'!$N$8:$DX$57,0,MATCH(CONCATENATE($J1619,O$6),'Model Participation Data'!$N$6:$DX$6,0)),'Model Participation Data'!$B$8:$B$57,$C1619,'Model Participation Data'!$C$8:$C$57,$D1619)),"-",SUMIFS(INDEX('Model Participation Data'!$N$8:$DX$57,0,MATCH(CONCATENATE($J1619,O$6),'Model Participation Data'!$N$6:$DX$6,0)),'Model Participation Data'!$B$8:$B$57,$C1619,'Model Participation Data'!$C$8:$C$57,$D1619))</f>
        <v>0</v>
      </c>
    </row>
    <row r="1620" spans="2:15" x14ac:dyDescent="0.35">
      <c r="B1620" s="37" t="s">
        <v>80</v>
      </c>
      <c r="C1620" s="38" t="str">
        <f>IF(ISBLANK('Model Participation Data'!$B$72),"-",'Model Participation Data'!$B$72)</f>
        <v>-</v>
      </c>
      <c r="D1620" s="38" t="str">
        <f>IF(ISBLANK('Model Participation Data'!$C$72),"-",'Model Participation Data'!$C$72)</f>
        <v>-</v>
      </c>
      <c r="E1620" s="38" t="str">
        <f>IF(ISBLANK('Model Participation Data'!$D$72),"-",'Model Participation Data'!$D$72)</f>
        <v>-</v>
      </c>
      <c r="F1620" s="38" t="str">
        <f>IF(ISBLANK('Model Participation Data'!$E$72),"-",'Model Participation Data'!$E$72)</f>
        <v>-</v>
      </c>
      <c r="G1620" s="151" t="str">
        <f>IF(ISBLANK('Model Participation Data'!$F$72),"-",'Model Participation Data'!$F$72)</f>
        <v>-</v>
      </c>
      <c r="H1620" s="253">
        <v>3</v>
      </c>
      <c r="I1620" s="253">
        <v>1</v>
      </c>
      <c r="J1620" s="150" t="str">
        <f t="shared" si="71"/>
        <v>31</v>
      </c>
      <c r="K1620" s="38" t="str">
        <f>IF(ISBLANK('Model Participation Data'!$L$72),"-",'Model Participation Data'!$L$72)</f>
        <v>-</v>
      </c>
      <c r="L1620" s="39" t="str">
        <f>IF(ISBLANK('Model Participation Data'!$M$72),"-",'Model Participation Data'!$M$72)</f>
        <v>-</v>
      </c>
      <c r="M1620" s="254">
        <f>IF(ISNA(SUMIFS(INDEX('Model Participation Data'!$N$8:$DX$57,0,MATCH(CONCATENATE($J1620,M$6),'Model Participation Data'!$N$6:$DX$6,0)),'Model Participation Data'!$B$8:$B$57,$C1620,'Model Participation Data'!$C$8:$C$57,$D1620)),"-",SUMIFS(INDEX('Model Participation Data'!$N$8:$DX$57,0,MATCH(CONCATENATE($J1620,M$6),'Model Participation Data'!$N$6:$DX$6,0)),'Model Participation Data'!$B$8:$B$57,$C1620,'Model Participation Data'!$C$8:$C$57,$D1620))</f>
        <v>0</v>
      </c>
      <c r="N1620" s="254">
        <f>IF(ISNA(SUMIFS(INDEX('Model Participation Data'!$N$8:$DX$57,0,MATCH(CONCATENATE($J1620,N$6),'Model Participation Data'!$N$6:$DX$6,0)),'Model Participation Data'!$B$8:$B$57,$C1620,'Model Participation Data'!$C$8:$C$57,$D1620)),"-",SUMIFS(INDEX('Model Participation Data'!$N$8:$DX$57,0,MATCH(CONCATENATE($J1620,N$6),'Model Participation Data'!$N$6:$DX$6,0)),'Model Participation Data'!$B$8:$B$57,$C1620,'Model Participation Data'!$C$8:$C$57,$D1620))</f>
        <v>0</v>
      </c>
      <c r="O1620" s="154">
        <f>IF(ISNA(SUMIFS(INDEX('Model Participation Data'!$N$8:$DX$57,0,MATCH(CONCATENATE($J1620,O$6),'Model Participation Data'!$N$6:$DX$6,0)),'Model Participation Data'!$B$8:$B$57,$C1620,'Model Participation Data'!$C$8:$C$57,$D1620)),"-",SUMIFS(INDEX('Model Participation Data'!$N$8:$DX$57,0,MATCH(CONCATENATE($J1620,O$6),'Model Participation Data'!$N$6:$DX$6,0)),'Model Participation Data'!$B$8:$B$57,$C1620,'Model Participation Data'!$C$8:$C$57,$D1620))</f>
        <v>0</v>
      </c>
    </row>
    <row r="1621" spans="2:15" x14ac:dyDescent="0.35">
      <c r="B1621" s="37" t="s">
        <v>80</v>
      </c>
      <c r="C1621" s="38" t="str">
        <f>IF(ISBLANK('Model Participation Data'!$B$72),"-",'Model Participation Data'!$B$72)</f>
        <v>-</v>
      </c>
      <c r="D1621" s="38" t="str">
        <f>IF(ISBLANK('Model Participation Data'!$C$72),"-",'Model Participation Data'!$C$72)</f>
        <v>-</v>
      </c>
      <c r="E1621" s="38" t="str">
        <f>IF(ISBLANK('Model Participation Data'!$D$72),"-",'Model Participation Data'!$D$72)</f>
        <v>-</v>
      </c>
      <c r="F1621" s="38" t="str">
        <f>IF(ISBLANK('Model Participation Data'!$E$72),"-",'Model Participation Data'!$E$72)</f>
        <v>-</v>
      </c>
      <c r="G1621" s="151" t="str">
        <f>IF(ISBLANK('Model Participation Data'!$F$72),"-",'Model Participation Data'!$F$72)</f>
        <v>-</v>
      </c>
      <c r="H1621" s="253">
        <v>3</v>
      </c>
      <c r="I1621" s="253">
        <v>2</v>
      </c>
      <c r="J1621" s="150" t="str">
        <f t="shared" si="71"/>
        <v>32</v>
      </c>
      <c r="K1621" s="38" t="str">
        <f>IF(ISBLANK('Model Participation Data'!$L$72),"-",'Model Participation Data'!$L$72)</f>
        <v>-</v>
      </c>
      <c r="L1621" s="39" t="str">
        <f>IF(ISBLANK('Model Participation Data'!$M$72),"-",'Model Participation Data'!$M$72)</f>
        <v>-</v>
      </c>
      <c r="M1621" s="254">
        <f>IF(ISNA(SUMIFS(INDEX('Model Participation Data'!$N$8:$DX$57,0,MATCH(CONCATENATE($J1621,M$6),'Model Participation Data'!$N$6:$DX$6,0)),'Model Participation Data'!$B$8:$B$57,$C1621,'Model Participation Data'!$C$8:$C$57,$D1621)),"-",SUMIFS(INDEX('Model Participation Data'!$N$8:$DX$57,0,MATCH(CONCATENATE($J1621,M$6),'Model Participation Data'!$N$6:$DX$6,0)),'Model Participation Data'!$B$8:$B$57,$C1621,'Model Participation Data'!$C$8:$C$57,$D1621))</f>
        <v>0</v>
      </c>
      <c r="N1621" s="254">
        <f>IF(ISNA(SUMIFS(INDEX('Model Participation Data'!$N$8:$DX$57,0,MATCH(CONCATENATE($J1621,N$6),'Model Participation Data'!$N$6:$DX$6,0)),'Model Participation Data'!$B$8:$B$57,$C1621,'Model Participation Data'!$C$8:$C$57,$D1621)),"-",SUMIFS(INDEX('Model Participation Data'!$N$8:$DX$57,0,MATCH(CONCATENATE($J1621,N$6),'Model Participation Data'!$N$6:$DX$6,0)),'Model Participation Data'!$B$8:$B$57,$C1621,'Model Participation Data'!$C$8:$C$57,$D1621))</f>
        <v>0</v>
      </c>
      <c r="O1621" s="154">
        <f>IF(ISNA(SUMIFS(INDEX('Model Participation Data'!$N$8:$DX$57,0,MATCH(CONCATENATE($J1621,O$6),'Model Participation Data'!$N$6:$DX$6,0)),'Model Participation Data'!$B$8:$B$57,$C1621,'Model Participation Data'!$C$8:$C$57,$D1621)),"-",SUMIFS(INDEX('Model Participation Data'!$N$8:$DX$57,0,MATCH(CONCATENATE($J1621,O$6),'Model Participation Data'!$N$6:$DX$6,0)),'Model Participation Data'!$B$8:$B$57,$C1621,'Model Participation Data'!$C$8:$C$57,$D1621))</f>
        <v>0</v>
      </c>
    </row>
    <row r="1622" spans="2:15" x14ac:dyDescent="0.35">
      <c r="B1622" s="37" t="s">
        <v>80</v>
      </c>
      <c r="C1622" s="38" t="str">
        <f>IF(ISBLANK('Model Participation Data'!$B$72),"-",'Model Participation Data'!$B$72)</f>
        <v>-</v>
      </c>
      <c r="D1622" s="38" t="str">
        <f>IF(ISBLANK('Model Participation Data'!$C$72),"-",'Model Participation Data'!$C$72)</f>
        <v>-</v>
      </c>
      <c r="E1622" s="38" t="str">
        <f>IF(ISBLANK('Model Participation Data'!$D$72),"-",'Model Participation Data'!$D$72)</f>
        <v>-</v>
      </c>
      <c r="F1622" s="38" t="str">
        <f>IF(ISBLANK('Model Participation Data'!$E$72),"-",'Model Participation Data'!$E$72)</f>
        <v>-</v>
      </c>
      <c r="G1622" s="151" t="str">
        <f>IF(ISBLANK('Model Participation Data'!$F$72),"-",'Model Participation Data'!$F$72)</f>
        <v>-</v>
      </c>
      <c r="H1622" s="253">
        <v>3</v>
      </c>
      <c r="I1622" s="253">
        <v>3</v>
      </c>
      <c r="J1622" s="150" t="str">
        <f t="shared" si="71"/>
        <v>33</v>
      </c>
      <c r="K1622" s="38" t="str">
        <f>IF(ISBLANK('Model Participation Data'!$L$72),"-",'Model Participation Data'!$L$72)</f>
        <v>-</v>
      </c>
      <c r="L1622" s="39" t="str">
        <f>IF(ISBLANK('Model Participation Data'!$M$72),"-",'Model Participation Data'!$M$72)</f>
        <v>-</v>
      </c>
      <c r="M1622" s="254">
        <f>IF(ISNA(SUMIFS(INDEX('Model Participation Data'!$N$8:$DX$57,0,MATCH(CONCATENATE($J1622,M$6),'Model Participation Data'!$N$6:$DX$6,0)),'Model Participation Data'!$B$8:$B$57,$C1622,'Model Participation Data'!$C$8:$C$57,$D1622)),"-",SUMIFS(INDEX('Model Participation Data'!$N$8:$DX$57,0,MATCH(CONCATENATE($J1622,M$6),'Model Participation Data'!$N$6:$DX$6,0)),'Model Participation Data'!$B$8:$B$57,$C1622,'Model Participation Data'!$C$8:$C$57,$D1622))</f>
        <v>0</v>
      </c>
      <c r="N1622" s="254">
        <f>IF(ISNA(SUMIFS(INDEX('Model Participation Data'!$N$8:$DX$57,0,MATCH(CONCATENATE($J1622,N$6),'Model Participation Data'!$N$6:$DX$6,0)),'Model Participation Data'!$B$8:$B$57,$C1622,'Model Participation Data'!$C$8:$C$57,$D1622)),"-",SUMIFS(INDEX('Model Participation Data'!$N$8:$DX$57,0,MATCH(CONCATENATE($J1622,N$6),'Model Participation Data'!$N$6:$DX$6,0)),'Model Participation Data'!$B$8:$B$57,$C1622,'Model Participation Data'!$C$8:$C$57,$D1622))</f>
        <v>0</v>
      </c>
      <c r="O1622" s="154">
        <f>IF(ISNA(SUMIFS(INDEX('Model Participation Data'!$N$8:$DX$57,0,MATCH(CONCATENATE($J1622,O$6),'Model Participation Data'!$N$6:$DX$6,0)),'Model Participation Data'!$B$8:$B$57,$C1622,'Model Participation Data'!$C$8:$C$57,$D1622)),"-",SUMIFS(INDEX('Model Participation Data'!$N$8:$DX$57,0,MATCH(CONCATENATE($J1622,O$6),'Model Participation Data'!$N$6:$DX$6,0)),'Model Participation Data'!$B$8:$B$57,$C1622,'Model Participation Data'!$C$8:$C$57,$D1622))</f>
        <v>0</v>
      </c>
    </row>
    <row r="1623" spans="2:15" x14ac:dyDescent="0.35">
      <c r="B1623" s="37" t="s">
        <v>80</v>
      </c>
      <c r="C1623" s="38" t="str">
        <f>IF(ISBLANK('Model Participation Data'!$B$72),"-",'Model Participation Data'!$B$72)</f>
        <v>-</v>
      </c>
      <c r="D1623" s="38" t="str">
        <f>IF(ISBLANK('Model Participation Data'!$C$72),"-",'Model Participation Data'!$C$72)</f>
        <v>-</v>
      </c>
      <c r="E1623" s="38" t="str">
        <f>IF(ISBLANK('Model Participation Data'!$D$72),"-",'Model Participation Data'!$D$72)</f>
        <v>-</v>
      </c>
      <c r="F1623" s="38" t="str">
        <f>IF(ISBLANK('Model Participation Data'!$E$72),"-",'Model Participation Data'!$E$72)</f>
        <v>-</v>
      </c>
      <c r="G1623" s="151" t="str">
        <f>IF(ISBLANK('Model Participation Data'!$F$72),"-",'Model Participation Data'!$F$72)</f>
        <v>-</v>
      </c>
      <c r="H1623" s="253">
        <v>3</v>
      </c>
      <c r="I1623" s="253">
        <v>4</v>
      </c>
      <c r="J1623" s="150" t="str">
        <f t="shared" si="71"/>
        <v>34</v>
      </c>
      <c r="K1623" s="38" t="str">
        <f>IF(ISBLANK('Model Participation Data'!$L$72),"-",'Model Participation Data'!$L$72)</f>
        <v>-</v>
      </c>
      <c r="L1623" s="39" t="str">
        <f>IF(ISBLANK('Model Participation Data'!$M$72),"-",'Model Participation Data'!$M$72)</f>
        <v>-</v>
      </c>
      <c r="M1623" s="254">
        <f>IF(ISNA(SUMIFS(INDEX('Model Participation Data'!$N$8:$DX$57,0,MATCH(CONCATENATE($J1623,M$6),'Model Participation Data'!$N$6:$DX$6,0)),'Model Participation Data'!$B$8:$B$57,$C1623,'Model Participation Data'!$C$8:$C$57,$D1623)),"-",SUMIFS(INDEX('Model Participation Data'!$N$8:$DX$57,0,MATCH(CONCATENATE($J1623,M$6),'Model Participation Data'!$N$6:$DX$6,0)),'Model Participation Data'!$B$8:$B$57,$C1623,'Model Participation Data'!$C$8:$C$57,$D1623))</f>
        <v>0</v>
      </c>
      <c r="N1623" s="254">
        <f>IF(ISNA(SUMIFS(INDEX('Model Participation Data'!$N$8:$DX$57,0,MATCH(CONCATENATE($J1623,N$6),'Model Participation Data'!$N$6:$DX$6,0)),'Model Participation Data'!$B$8:$B$57,$C1623,'Model Participation Data'!$C$8:$C$57,$D1623)),"-",SUMIFS(INDEX('Model Participation Data'!$N$8:$DX$57,0,MATCH(CONCATENATE($J1623,N$6),'Model Participation Data'!$N$6:$DX$6,0)),'Model Participation Data'!$B$8:$B$57,$C1623,'Model Participation Data'!$C$8:$C$57,$D1623))</f>
        <v>0</v>
      </c>
      <c r="O1623" s="154">
        <f>IF(ISNA(SUMIFS(INDEX('Model Participation Data'!$N$8:$DX$57,0,MATCH(CONCATENATE($J1623,O$6),'Model Participation Data'!$N$6:$DX$6,0)),'Model Participation Data'!$B$8:$B$57,$C1623,'Model Participation Data'!$C$8:$C$57,$D1623)),"-",SUMIFS(INDEX('Model Participation Data'!$N$8:$DX$57,0,MATCH(CONCATENATE($J1623,O$6),'Model Participation Data'!$N$6:$DX$6,0)),'Model Participation Data'!$B$8:$B$57,$C1623,'Model Participation Data'!$C$8:$C$57,$D1623))</f>
        <v>0</v>
      </c>
    </row>
    <row r="1624" spans="2:15" x14ac:dyDescent="0.35">
      <c r="B1624" s="37" t="s">
        <v>80</v>
      </c>
      <c r="C1624" s="38" t="str">
        <f>IF(ISBLANK('Model Participation Data'!$B$72),"-",'Model Participation Data'!$B$72)</f>
        <v>-</v>
      </c>
      <c r="D1624" s="38" t="str">
        <f>IF(ISBLANK('Model Participation Data'!$C$72),"-",'Model Participation Data'!$C$72)</f>
        <v>-</v>
      </c>
      <c r="E1624" s="38" t="str">
        <f>IF(ISBLANK('Model Participation Data'!$D$72),"-",'Model Participation Data'!$D$72)</f>
        <v>-</v>
      </c>
      <c r="F1624" s="38" t="str">
        <f>IF(ISBLANK('Model Participation Data'!$E$72),"-",'Model Participation Data'!$E$72)</f>
        <v>-</v>
      </c>
      <c r="G1624" s="151" t="str">
        <f>IF(ISBLANK('Model Participation Data'!$F$72),"-",'Model Participation Data'!$F$72)</f>
        <v>-</v>
      </c>
      <c r="H1624" s="253">
        <v>3</v>
      </c>
      <c r="I1624" s="253">
        <v>5</v>
      </c>
      <c r="J1624" s="150" t="str">
        <f t="shared" si="71"/>
        <v>35</v>
      </c>
      <c r="K1624" s="38" t="str">
        <f>IF(ISBLANK('Model Participation Data'!$L$72),"-",'Model Participation Data'!$L$72)</f>
        <v>-</v>
      </c>
      <c r="L1624" s="39" t="str">
        <f>IF(ISBLANK('Model Participation Data'!$M$72),"-",'Model Participation Data'!$M$72)</f>
        <v>-</v>
      </c>
      <c r="M1624" s="254">
        <f>IF(ISNA(SUMIFS(INDEX('Model Participation Data'!$N$8:$DX$57,0,MATCH(CONCATENATE($J1624,M$6),'Model Participation Data'!$N$6:$DX$6,0)),'Model Participation Data'!$B$8:$B$57,$C1624,'Model Participation Data'!$C$8:$C$57,$D1624)),"-",SUMIFS(INDEX('Model Participation Data'!$N$8:$DX$57,0,MATCH(CONCATENATE($J1624,M$6),'Model Participation Data'!$N$6:$DX$6,0)),'Model Participation Data'!$B$8:$B$57,$C1624,'Model Participation Data'!$C$8:$C$57,$D1624))</f>
        <v>0</v>
      </c>
      <c r="N1624" s="254">
        <f>IF(ISNA(SUMIFS(INDEX('Model Participation Data'!$N$8:$DX$57,0,MATCH(CONCATENATE($J1624,N$6),'Model Participation Data'!$N$6:$DX$6,0)),'Model Participation Data'!$B$8:$B$57,$C1624,'Model Participation Data'!$C$8:$C$57,$D1624)),"-",SUMIFS(INDEX('Model Participation Data'!$N$8:$DX$57,0,MATCH(CONCATENATE($J1624,N$6),'Model Participation Data'!$N$6:$DX$6,0)),'Model Participation Data'!$B$8:$B$57,$C1624,'Model Participation Data'!$C$8:$C$57,$D1624))</f>
        <v>0</v>
      </c>
      <c r="O1624" s="154">
        <f>IF(ISNA(SUMIFS(INDEX('Model Participation Data'!$N$8:$DX$57,0,MATCH(CONCATENATE($J1624,O$6),'Model Participation Data'!$N$6:$DX$6,0)),'Model Participation Data'!$B$8:$B$57,$C1624,'Model Participation Data'!$C$8:$C$57,$D1624)),"-",SUMIFS(INDEX('Model Participation Data'!$N$8:$DX$57,0,MATCH(CONCATENATE($J1624,O$6),'Model Participation Data'!$N$6:$DX$6,0)),'Model Participation Data'!$B$8:$B$57,$C1624,'Model Participation Data'!$C$8:$C$57,$D1624))</f>
        <v>0</v>
      </c>
    </row>
    <row r="1625" spans="2:15" x14ac:dyDescent="0.35">
      <c r="B1625" s="37" t="s">
        <v>80</v>
      </c>
      <c r="C1625" s="38" t="str">
        <f>IF(ISBLANK('Model Participation Data'!$B$72),"-",'Model Participation Data'!$B$72)</f>
        <v>-</v>
      </c>
      <c r="D1625" s="38" t="str">
        <f>IF(ISBLANK('Model Participation Data'!$C$72),"-",'Model Participation Data'!$C$72)</f>
        <v>-</v>
      </c>
      <c r="E1625" s="38" t="str">
        <f>IF(ISBLANK('Model Participation Data'!$D$72),"-",'Model Participation Data'!$D$72)</f>
        <v>-</v>
      </c>
      <c r="F1625" s="38" t="str">
        <f>IF(ISBLANK('Model Participation Data'!$E$72),"-",'Model Participation Data'!$E$72)</f>
        <v>-</v>
      </c>
      <c r="G1625" s="151" t="str">
        <f>IF(ISBLANK('Model Participation Data'!$F$72),"-",'Model Participation Data'!$F$72)</f>
        <v>-</v>
      </c>
      <c r="H1625" s="253">
        <v>3</v>
      </c>
      <c r="I1625" s="253" t="s">
        <v>65</v>
      </c>
      <c r="J1625" s="150" t="str">
        <f t="shared" si="71"/>
        <v>3Goal</v>
      </c>
      <c r="K1625" s="38" t="str">
        <f>IF(ISBLANK('Model Participation Data'!$L$72),"-",'Model Participation Data'!$L$72)</f>
        <v>-</v>
      </c>
      <c r="L1625" s="39" t="str">
        <f>IF(ISBLANK('Model Participation Data'!$M$72),"-",'Model Participation Data'!$M$72)</f>
        <v>-</v>
      </c>
      <c r="M1625" s="254" t="str">
        <f>IF(ISNA(SUMIFS(INDEX('Model Participation Data'!$N$8:$DX$57,0,MATCH(CONCATENATE($J1625,M$6),'Model Participation Data'!$N$6:$DX$6,0)),'Model Participation Data'!$B$8:$B$57,$C1625,'Model Participation Data'!$C$8:$C$57,$D1625)),"-",SUMIFS(INDEX('Model Participation Data'!$N$8:$DX$57,0,MATCH(CONCATENATE($J1625,M$6),'Model Participation Data'!$N$6:$DX$6,0)),'Model Participation Data'!$B$8:$B$57,$C1625,'Model Participation Data'!$C$8:$C$57,$D1625))</f>
        <v>-</v>
      </c>
      <c r="N1625" s="254" t="str">
        <f>IF(ISNA(SUMIFS(INDEX('Model Participation Data'!$N$8:$DX$57,0,MATCH(CONCATENATE($J1625,N$6),'Model Participation Data'!$N$6:$DX$6,0)),'Model Participation Data'!$B$8:$B$57,$C1625,'Model Participation Data'!$C$8:$C$57,$D1625)),"-",SUMIFS(INDEX('Model Participation Data'!$N$8:$DX$57,0,MATCH(CONCATENATE($J1625,N$6),'Model Participation Data'!$N$6:$DX$6,0)),'Model Participation Data'!$B$8:$B$57,$C1625,'Model Participation Data'!$C$8:$C$57,$D1625))</f>
        <v>-</v>
      </c>
      <c r="O1625" s="154">
        <f>IF(ISNA(SUMIFS(INDEX('Model Participation Data'!$N$8:$DX$57,0,MATCH(CONCATENATE($J1625,O$6),'Model Participation Data'!$N$6:$DX$6,0)),'Model Participation Data'!$B$8:$B$57,$C1625,'Model Participation Data'!$C$8:$C$57,$D1625)),"-",SUMIFS(INDEX('Model Participation Data'!$N$8:$DX$57,0,MATCH(CONCATENATE($J1625,O$6),'Model Participation Data'!$N$6:$DX$6,0)),'Model Participation Data'!$B$8:$B$57,$C1625,'Model Participation Data'!$C$8:$C$57,$D1625))</f>
        <v>0</v>
      </c>
    </row>
    <row r="1626" spans="2:15" x14ac:dyDescent="0.35">
      <c r="B1626" s="37" t="s">
        <v>80</v>
      </c>
      <c r="C1626" s="38" t="str">
        <f>IF(ISBLANK('Model Participation Data'!$B$72),"-",'Model Participation Data'!$B$72)</f>
        <v>-</v>
      </c>
      <c r="D1626" s="38" t="str">
        <f>IF(ISBLANK('Model Participation Data'!$C$72),"-",'Model Participation Data'!$C$72)</f>
        <v>-</v>
      </c>
      <c r="E1626" s="38" t="str">
        <f>IF(ISBLANK('Model Participation Data'!$D$72),"-",'Model Participation Data'!$D$72)</f>
        <v>-</v>
      </c>
      <c r="F1626" s="38" t="str">
        <f>IF(ISBLANK('Model Participation Data'!$E$72),"-",'Model Participation Data'!$E$72)</f>
        <v>-</v>
      </c>
      <c r="G1626" s="151" t="str">
        <f>IF(ISBLANK('Model Participation Data'!$F$72),"-",'Model Participation Data'!$F$72)</f>
        <v>-</v>
      </c>
      <c r="H1626" s="253">
        <v>4</v>
      </c>
      <c r="I1626" s="253">
        <v>1</v>
      </c>
      <c r="J1626" s="150" t="str">
        <f t="shared" si="71"/>
        <v>41</v>
      </c>
      <c r="K1626" s="38" t="str">
        <f>IF(ISBLANK('Model Participation Data'!$L$72),"-",'Model Participation Data'!$L$72)</f>
        <v>-</v>
      </c>
      <c r="L1626" s="39" t="str">
        <f>IF(ISBLANK('Model Participation Data'!$M$72),"-",'Model Participation Data'!$M$72)</f>
        <v>-</v>
      </c>
      <c r="M1626" s="254">
        <f>IF(ISNA(SUMIFS(INDEX('Model Participation Data'!$N$8:$DX$57,0,MATCH(CONCATENATE($J1626,M$6),'Model Participation Data'!$N$6:$DX$6,0)),'Model Participation Data'!$B$8:$B$57,$C1626,'Model Participation Data'!$C$8:$C$57,$D1626)),"-",SUMIFS(INDEX('Model Participation Data'!$N$8:$DX$57,0,MATCH(CONCATENATE($J1626,M$6),'Model Participation Data'!$N$6:$DX$6,0)),'Model Participation Data'!$B$8:$B$57,$C1626,'Model Participation Data'!$C$8:$C$57,$D1626))</f>
        <v>0</v>
      </c>
      <c r="N1626" s="254">
        <f>IF(ISNA(SUMIFS(INDEX('Model Participation Data'!$N$8:$DX$57,0,MATCH(CONCATENATE($J1626,N$6),'Model Participation Data'!$N$6:$DX$6,0)),'Model Participation Data'!$B$8:$B$57,$C1626,'Model Participation Data'!$C$8:$C$57,$D1626)),"-",SUMIFS(INDEX('Model Participation Data'!$N$8:$DX$57,0,MATCH(CONCATENATE($J1626,N$6),'Model Participation Data'!$N$6:$DX$6,0)),'Model Participation Data'!$B$8:$B$57,$C1626,'Model Participation Data'!$C$8:$C$57,$D1626))</f>
        <v>0</v>
      </c>
      <c r="O1626" s="154">
        <f>IF(ISNA(SUMIFS(INDEX('Model Participation Data'!$N$8:$DX$57,0,MATCH(CONCATENATE($J1626,O$6),'Model Participation Data'!$N$6:$DX$6,0)),'Model Participation Data'!$B$8:$B$57,$C1626,'Model Participation Data'!$C$8:$C$57,$D1626)),"-",SUMIFS(INDEX('Model Participation Data'!$N$8:$DX$57,0,MATCH(CONCATENATE($J1626,O$6),'Model Participation Data'!$N$6:$DX$6,0)),'Model Participation Data'!$B$8:$B$57,$C1626,'Model Participation Data'!$C$8:$C$57,$D1626))</f>
        <v>0</v>
      </c>
    </row>
    <row r="1627" spans="2:15" x14ac:dyDescent="0.35">
      <c r="B1627" s="37" t="s">
        <v>80</v>
      </c>
      <c r="C1627" s="38" t="str">
        <f>IF(ISBLANK('Model Participation Data'!$B$72),"-",'Model Participation Data'!$B$72)</f>
        <v>-</v>
      </c>
      <c r="D1627" s="38" t="str">
        <f>IF(ISBLANK('Model Participation Data'!$C$72),"-",'Model Participation Data'!$C$72)</f>
        <v>-</v>
      </c>
      <c r="E1627" s="38" t="str">
        <f>IF(ISBLANK('Model Participation Data'!$D$72),"-",'Model Participation Data'!$D$72)</f>
        <v>-</v>
      </c>
      <c r="F1627" s="38" t="str">
        <f>IF(ISBLANK('Model Participation Data'!$E$72),"-",'Model Participation Data'!$E$72)</f>
        <v>-</v>
      </c>
      <c r="G1627" s="151" t="str">
        <f>IF(ISBLANK('Model Participation Data'!$F$72),"-",'Model Participation Data'!$F$72)</f>
        <v>-</v>
      </c>
      <c r="H1627" s="253">
        <v>4</v>
      </c>
      <c r="I1627" s="253">
        <v>2</v>
      </c>
      <c r="J1627" s="150" t="str">
        <f t="shared" si="71"/>
        <v>42</v>
      </c>
      <c r="K1627" s="38" t="str">
        <f>IF(ISBLANK('Model Participation Data'!$L$72),"-",'Model Participation Data'!$L$72)</f>
        <v>-</v>
      </c>
      <c r="L1627" s="39" t="str">
        <f>IF(ISBLANK('Model Participation Data'!$M$72),"-",'Model Participation Data'!$M$72)</f>
        <v>-</v>
      </c>
      <c r="M1627" s="254">
        <f>IF(ISNA(SUMIFS(INDEX('Model Participation Data'!$N$8:$DX$57,0,MATCH(CONCATENATE($J1627,M$6),'Model Participation Data'!$N$6:$DX$6,0)),'Model Participation Data'!$B$8:$B$57,$C1627,'Model Participation Data'!$C$8:$C$57,$D1627)),"-",SUMIFS(INDEX('Model Participation Data'!$N$8:$DX$57,0,MATCH(CONCATENATE($J1627,M$6),'Model Participation Data'!$N$6:$DX$6,0)),'Model Participation Data'!$B$8:$B$57,$C1627,'Model Participation Data'!$C$8:$C$57,$D1627))</f>
        <v>0</v>
      </c>
      <c r="N1627" s="254">
        <f>IF(ISNA(SUMIFS(INDEX('Model Participation Data'!$N$8:$DX$57,0,MATCH(CONCATENATE($J1627,N$6),'Model Participation Data'!$N$6:$DX$6,0)),'Model Participation Data'!$B$8:$B$57,$C1627,'Model Participation Data'!$C$8:$C$57,$D1627)),"-",SUMIFS(INDEX('Model Participation Data'!$N$8:$DX$57,0,MATCH(CONCATENATE($J1627,N$6),'Model Participation Data'!$N$6:$DX$6,0)),'Model Participation Data'!$B$8:$B$57,$C1627,'Model Participation Data'!$C$8:$C$57,$D1627))</f>
        <v>0</v>
      </c>
      <c r="O1627" s="154">
        <f>IF(ISNA(SUMIFS(INDEX('Model Participation Data'!$N$8:$DX$57,0,MATCH(CONCATENATE($J1627,O$6),'Model Participation Data'!$N$6:$DX$6,0)),'Model Participation Data'!$B$8:$B$57,$C1627,'Model Participation Data'!$C$8:$C$57,$D1627)),"-",SUMIFS(INDEX('Model Participation Data'!$N$8:$DX$57,0,MATCH(CONCATENATE($J1627,O$6),'Model Participation Data'!$N$6:$DX$6,0)),'Model Participation Data'!$B$8:$B$57,$C1627,'Model Participation Data'!$C$8:$C$57,$D1627))</f>
        <v>0</v>
      </c>
    </row>
    <row r="1628" spans="2:15" x14ac:dyDescent="0.35">
      <c r="B1628" s="37" t="s">
        <v>80</v>
      </c>
      <c r="C1628" s="38" t="str">
        <f>IF(ISBLANK('Model Participation Data'!$B$72),"-",'Model Participation Data'!$B$72)</f>
        <v>-</v>
      </c>
      <c r="D1628" s="38" t="str">
        <f>IF(ISBLANK('Model Participation Data'!$C$72),"-",'Model Participation Data'!$C$72)</f>
        <v>-</v>
      </c>
      <c r="E1628" s="38" t="str">
        <f>IF(ISBLANK('Model Participation Data'!$D$72),"-",'Model Participation Data'!$D$72)</f>
        <v>-</v>
      </c>
      <c r="F1628" s="38" t="str">
        <f>IF(ISBLANK('Model Participation Data'!$E$72),"-",'Model Participation Data'!$E$72)</f>
        <v>-</v>
      </c>
      <c r="G1628" s="151" t="str">
        <f>IF(ISBLANK('Model Participation Data'!$F$72),"-",'Model Participation Data'!$F$72)</f>
        <v>-</v>
      </c>
      <c r="H1628" s="253">
        <v>4</v>
      </c>
      <c r="I1628" s="253">
        <v>3</v>
      </c>
      <c r="J1628" s="150" t="str">
        <f t="shared" si="71"/>
        <v>43</v>
      </c>
      <c r="K1628" s="38" t="str">
        <f>IF(ISBLANK('Model Participation Data'!$L$72),"-",'Model Participation Data'!$L$72)</f>
        <v>-</v>
      </c>
      <c r="L1628" s="39" t="str">
        <f>IF(ISBLANK('Model Participation Data'!$M$72),"-",'Model Participation Data'!$M$72)</f>
        <v>-</v>
      </c>
      <c r="M1628" s="254">
        <f>IF(ISNA(SUMIFS(INDEX('Model Participation Data'!$N$8:$DX$57,0,MATCH(CONCATENATE($J1628,M$6),'Model Participation Data'!$N$6:$DX$6,0)),'Model Participation Data'!$B$8:$B$57,$C1628,'Model Participation Data'!$C$8:$C$57,$D1628)),"-",SUMIFS(INDEX('Model Participation Data'!$N$8:$DX$57,0,MATCH(CONCATENATE($J1628,M$6),'Model Participation Data'!$N$6:$DX$6,0)),'Model Participation Data'!$B$8:$B$57,$C1628,'Model Participation Data'!$C$8:$C$57,$D1628))</f>
        <v>0</v>
      </c>
      <c r="N1628" s="254">
        <f>IF(ISNA(SUMIFS(INDEX('Model Participation Data'!$N$8:$DX$57,0,MATCH(CONCATENATE($J1628,N$6),'Model Participation Data'!$N$6:$DX$6,0)),'Model Participation Data'!$B$8:$B$57,$C1628,'Model Participation Data'!$C$8:$C$57,$D1628)),"-",SUMIFS(INDEX('Model Participation Data'!$N$8:$DX$57,0,MATCH(CONCATENATE($J1628,N$6),'Model Participation Data'!$N$6:$DX$6,0)),'Model Participation Data'!$B$8:$B$57,$C1628,'Model Participation Data'!$C$8:$C$57,$D1628))</f>
        <v>0</v>
      </c>
      <c r="O1628" s="154">
        <f>IF(ISNA(SUMIFS(INDEX('Model Participation Data'!$N$8:$DX$57,0,MATCH(CONCATENATE($J1628,O$6),'Model Participation Data'!$N$6:$DX$6,0)),'Model Participation Data'!$B$8:$B$57,$C1628,'Model Participation Data'!$C$8:$C$57,$D1628)),"-",SUMIFS(INDEX('Model Participation Data'!$N$8:$DX$57,0,MATCH(CONCATENATE($J1628,O$6),'Model Participation Data'!$N$6:$DX$6,0)),'Model Participation Data'!$B$8:$B$57,$C1628,'Model Participation Data'!$C$8:$C$57,$D1628))</f>
        <v>0</v>
      </c>
    </row>
    <row r="1629" spans="2:15" x14ac:dyDescent="0.35">
      <c r="B1629" s="37" t="s">
        <v>80</v>
      </c>
      <c r="C1629" s="38" t="str">
        <f>IF(ISBLANK('Model Participation Data'!$B$72),"-",'Model Participation Data'!$B$72)</f>
        <v>-</v>
      </c>
      <c r="D1629" s="38" t="str">
        <f>IF(ISBLANK('Model Participation Data'!$C$72),"-",'Model Participation Data'!$C$72)</f>
        <v>-</v>
      </c>
      <c r="E1629" s="38" t="str">
        <f>IF(ISBLANK('Model Participation Data'!$D$72),"-",'Model Participation Data'!$D$72)</f>
        <v>-</v>
      </c>
      <c r="F1629" s="38" t="str">
        <f>IF(ISBLANK('Model Participation Data'!$E$72),"-",'Model Participation Data'!$E$72)</f>
        <v>-</v>
      </c>
      <c r="G1629" s="151" t="str">
        <f>IF(ISBLANK('Model Participation Data'!$F$72),"-",'Model Participation Data'!$F$72)</f>
        <v>-</v>
      </c>
      <c r="H1629" s="253">
        <v>4</v>
      </c>
      <c r="I1629" s="253">
        <v>4</v>
      </c>
      <c r="J1629" s="150" t="str">
        <f t="shared" si="71"/>
        <v>44</v>
      </c>
      <c r="K1629" s="38" t="str">
        <f>IF(ISBLANK('Model Participation Data'!$L$72),"-",'Model Participation Data'!$L$72)</f>
        <v>-</v>
      </c>
      <c r="L1629" s="39" t="str">
        <f>IF(ISBLANK('Model Participation Data'!$M$72),"-",'Model Participation Data'!$M$72)</f>
        <v>-</v>
      </c>
      <c r="M1629" s="254">
        <f>IF(ISNA(SUMIFS(INDEX('Model Participation Data'!$N$8:$DX$57,0,MATCH(CONCATENATE($J1629,M$6),'Model Participation Data'!$N$6:$DX$6,0)),'Model Participation Data'!$B$8:$B$57,$C1629,'Model Participation Data'!$C$8:$C$57,$D1629)),"-",SUMIFS(INDEX('Model Participation Data'!$N$8:$DX$57,0,MATCH(CONCATENATE($J1629,M$6),'Model Participation Data'!$N$6:$DX$6,0)),'Model Participation Data'!$B$8:$B$57,$C1629,'Model Participation Data'!$C$8:$C$57,$D1629))</f>
        <v>0</v>
      </c>
      <c r="N1629" s="254">
        <f>IF(ISNA(SUMIFS(INDEX('Model Participation Data'!$N$8:$DX$57,0,MATCH(CONCATENATE($J1629,N$6),'Model Participation Data'!$N$6:$DX$6,0)),'Model Participation Data'!$B$8:$B$57,$C1629,'Model Participation Data'!$C$8:$C$57,$D1629)),"-",SUMIFS(INDEX('Model Participation Data'!$N$8:$DX$57,0,MATCH(CONCATENATE($J1629,N$6),'Model Participation Data'!$N$6:$DX$6,0)),'Model Participation Data'!$B$8:$B$57,$C1629,'Model Participation Data'!$C$8:$C$57,$D1629))</f>
        <v>0</v>
      </c>
      <c r="O1629" s="154">
        <f>IF(ISNA(SUMIFS(INDEX('Model Participation Data'!$N$8:$DX$57,0,MATCH(CONCATENATE($J1629,O$6),'Model Participation Data'!$N$6:$DX$6,0)),'Model Participation Data'!$B$8:$B$57,$C1629,'Model Participation Data'!$C$8:$C$57,$D1629)),"-",SUMIFS(INDEX('Model Participation Data'!$N$8:$DX$57,0,MATCH(CONCATENATE($J1629,O$6),'Model Participation Data'!$N$6:$DX$6,0)),'Model Participation Data'!$B$8:$B$57,$C1629,'Model Participation Data'!$C$8:$C$57,$D1629))</f>
        <v>0</v>
      </c>
    </row>
    <row r="1630" spans="2:15" x14ac:dyDescent="0.35">
      <c r="B1630" s="37" t="s">
        <v>80</v>
      </c>
      <c r="C1630" s="38" t="str">
        <f>IF(ISBLANK('Model Participation Data'!$B$72),"-",'Model Participation Data'!$B$72)</f>
        <v>-</v>
      </c>
      <c r="D1630" s="38" t="str">
        <f>IF(ISBLANK('Model Participation Data'!$C$72),"-",'Model Participation Data'!$C$72)</f>
        <v>-</v>
      </c>
      <c r="E1630" s="38" t="str">
        <f>IF(ISBLANK('Model Participation Data'!$D$72),"-",'Model Participation Data'!$D$72)</f>
        <v>-</v>
      </c>
      <c r="F1630" s="38" t="str">
        <f>IF(ISBLANK('Model Participation Data'!$E$72),"-",'Model Participation Data'!$E$72)</f>
        <v>-</v>
      </c>
      <c r="G1630" s="151" t="str">
        <f>IF(ISBLANK('Model Participation Data'!$F$72),"-",'Model Participation Data'!$F$72)</f>
        <v>-</v>
      </c>
      <c r="H1630" s="253">
        <v>4</v>
      </c>
      <c r="I1630" s="253">
        <v>5</v>
      </c>
      <c r="J1630" s="150" t="str">
        <f t="shared" si="71"/>
        <v>45</v>
      </c>
      <c r="K1630" s="38" t="str">
        <f>IF(ISBLANK('Model Participation Data'!$L$72),"-",'Model Participation Data'!$L$72)</f>
        <v>-</v>
      </c>
      <c r="L1630" s="39" t="str">
        <f>IF(ISBLANK('Model Participation Data'!$M$72),"-",'Model Participation Data'!$M$72)</f>
        <v>-</v>
      </c>
      <c r="M1630" s="254">
        <f>IF(ISNA(SUMIFS(INDEX('Model Participation Data'!$N$8:$DX$57,0,MATCH(CONCATENATE($J1630,M$6),'Model Participation Data'!$N$6:$DX$6,0)),'Model Participation Data'!$B$8:$B$57,$C1630,'Model Participation Data'!$C$8:$C$57,$D1630)),"-",SUMIFS(INDEX('Model Participation Data'!$N$8:$DX$57,0,MATCH(CONCATENATE($J1630,M$6),'Model Participation Data'!$N$6:$DX$6,0)),'Model Participation Data'!$B$8:$B$57,$C1630,'Model Participation Data'!$C$8:$C$57,$D1630))</f>
        <v>0</v>
      </c>
      <c r="N1630" s="254">
        <f>IF(ISNA(SUMIFS(INDEX('Model Participation Data'!$N$8:$DX$57,0,MATCH(CONCATENATE($J1630,N$6),'Model Participation Data'!$N$6:$DX$6,0)),'Model Participation Data'!$B$8:$B$57,$C1630,'Model Participation Data'!$C$8:$C$57,$D1630)),"-",SUMIFS(INDEX('Model Participation Data'!$N$8:$DX$57,0,MATCH(CONCATENATE($J1630,N$6),'Model Participation Data'!$N$6:$DX$6,0)),'Model Participation Data'!$B$8:$B$57,$C1630,'Model Participation Data'!$C$8:$C$57,$D1630))</f>
        <v>0</v>
      </c>
      <c r="O1630" s="154">
        <f>IF(ISNA(SUMIFS(INDEX('Model Participation Data'!$N$8:$DX$57,0,MATCH(CONCATENATE($J1630,O$6),'Model Participation Data'!$N$6:$DX$6,0)),'Model Participation Data'!$B$8:$B$57,$C1630,'Model Participation Data'!$C$8:$C$57,$D1630)),"-",SUMIFS(INDEX('Model Participation Data'!$N$8:$DX$57,0,MATCH(CONCATENATE($J1630,O$6),'Model Participation Data'!$N$6:$DX$6,0)),'Model Participation Data'!$B$8:$B$57,$C1630,'Model Participation Data'!$C$8:$C$57,$D1630))</f>
        <v>0</v>
      </c>
    </row>
    <row r="1631" spans="2:15" x14ac:dyDescent="0.35">
      <c r="B1631" s="37" t="s">
        <v>80</v>
      </c>
      <c r="C1631" s="38" t="str">
        <f>IF(ISBLANK('Model Participation Data'!$B$72),"-",'Model Participation Data'!$B$72)</f>
        <v>-</v>
      </c>
      <c r="D1631" s="38" t="str">
        <f>IF(ISBLANK('Model Participation Data'!$C$72),"-",'Model Participation Data'!$C$72)</f>
        <v>-</v>
      </c>
      <c r="E1631" s="38" t="str">
        <f>IF(ISBLANK('Model Participation Data'!$D$72),"-",'Model Participation Data'!$D$72)</f>
        <v>-</v>
      </c>
      <c r="F1631" s="38" t="str">
        <f>IF(ISBLANK('Model Participation Data'!$E$72),"-",'Model Participation Data'!$E$72)</f>
        <v>-</v>
      </c>
      <c r="G1631" s="151" t="str">
        <f>IF(ISBLANK('Model Participation Data'!$F$72),"-",'Model Participation Data'!$F$72)</f>
        <v>-</v>
      </c>
      <c r="H1631" s="253">
        <v>4</v>
      </c>
      <c r="I1631" s="253" t="s">
        <v>65</v>
      </c>
      <c r="J1631" s="150" t="str">
        <f t="shared" si="71"/>
        <v>4Goal</v>
      </c>
      <c r="K1631" s="38" t="str">
        <f>IF(ISBLANK('Model Participation Data'!$L$72),"-",'Model Participation Data'!$L$72)</f>
        <v>-</v>
      </c>
      <c r="L1631" s="39" t="str">
        <f>IF(ISBLANK('Model Participation Data'!$M$72),"-",'Model Participation Data'!$M$72)</f>
        <v>-</v>
      </c>
      <c r="M1631" s="254" t="str">
        <f>IF(ISNA(SUMIFS(INDEX('Model Participation Data'!$N$8:$DX$57,0,MATCH(CONCATENATE($J1631,M$6),'Model Participation Data'!$N$6:$DX$6,0)),'Model Participation Data'!$B$8:$B$57,$C1631,'Model Participation Data'!$C$8:$C$57,$D1631)),"-",SUMIFS(INDEX('Model Participation Data'!$N$8:$DX$57,0,MATCH(CONCATENATE($J1631,M$6),'Model Participation Data'!$N$6:$DX$6,0)),'Model Participation Data'!$B$8:$B$57,$C1631,'Model Participation Data'!$C$8:$C$57,$D1631))</f>
        <v>-</v>
      </c>
      <c r="N1631" s="254" t="str">
        <f>IF(ISNA(SUMIFS(INDEX('Model Participation Data'!$N$8:$DX$57,0,MATCH(CONCATENATE($J1631,N$6),'Model Participation Data'!$N$6:$DX$6,0)),'Model Participation Data'!$B$8:$B$57,$C1631,'Model Participation Data'!$C$8:$C$57,$D1631)),"-",SUMIFS(INDEX('Model Participation Data'!$N$8:$DX$57,0,MATCH(CONCATENATE($J1631,N$6),'Model Participation Data'!$N$6:$DX$6,0)),'Model Participation Data'!$B$8:$B$57,$C1631,'Model Participation Data'!$C$8:$C$57,$D1631))</f>
        <v>-</v>
      </c>
      <c r="O1631" s="154">
        <f>IF(ISNA(SUMIFS(INDEX('Model Participation Data'!$N$8:$DX$57,0,MATCH(CONCATENATE($J1631,O$6),'Model Participation Data'!$N$6:$DX$6,0)),'Model Participation Data'!$B$8:$B$57,$C1631,'Model Participation Data'!$C$8:$C$57,$D1631)),"-",SUMIFS(INDEX('Model Participation Data'!$N$8:$DX$57,0,MATCH(CONCATENATE($J1631,O$6),'Model Participation Data'!$N$6:$DX$6,0)),'Model Participation Data'!$B$8:$B$57,$C1631,'Model Participation Data'!$C$8:$C$57,$D1631))</f>
        <v>0</v>
      </c>
    </row>
    <row r="1632" spans="2:15" x14ac:dyDescent="0.35">
      <c r="B1632" s="37" t="s">
        <v>80</v>
      </c>
      <c r="C1632" s="38" t="str">
        <f>IF(ISBLANK('Model Participation Data'!$B$73),"-",'Model Participation Data'!$B$73)</f>
        <v>-</v>
      </c>
      <c r="D1632" s="38" t="str">
        <f>IF(ISBLANK('Model Participation Data'!$C$73),"-",'Model Participation Data'!$C$73)</f>
        <v>-</v>
      </c>
      <c r="E1632" s="38" t="str">
        <f>IF(ISBLANK('Model Participation Data'!$D$73),"-",'Model Participation Data'!$D$73)</f>
        <v>-</v>
      </c>
      <c r="F1632" s="38" t="str">
        <f>IF(ISBLANK('Model Participation Data'!$E$73),"-",'Model Participation Data'!$E$73)</f>
        <v>-</v>
      </c>
      <c r="G1632" s="151" t="str">
        <f>IF(ISBLANK('Model Participation Data'!$F$73),"-",'Model Participation Data'!$F$73)</f>
        <v>-</v>
      </c>
      <c r="H1632" s="253" t="s">
        <v>64</v>
      </c>
      <c r="I1632" s="253" t="s">
        <v>64</v>
      </c>
      <c r="J1632" s="150" t="str">
        <f t="shared" si="71"/>
        <v>BaselineBaseline</v>
      </c>
      <c r="K1632" s="38" t="str">
        <f>IF(ISBLANK('Model Participation Data'!$L$73),"-",'Model Participation Data'!$L$73)</f>
        <v>-</v>
      </c>
      <c r="L1632" s="39" t="str">
        <f>IF(ISBLANK('Model Participation Data'!$M$73),"-",'Model Participation Data'!$M$73)</f>
        <v>-</v>
      </c>
      <c r="M1632" s="254">
        <f>IF(ISNA(SUMIFS(INDEX('Model Participation Data'!$N$8:$DX$57,0,MATCH(CONCATENATE($J1632,M$6),'Model Participation Data'!$N$6:$DX$6,0)),'Model Participation Data'!$B$8:$B$57,$C1632,'Model Participation Data'!$C$8:$C$57,$D1632)),"-",SUMIFS(INDEX('Model Participation Data'!$N$8:$DX$57,0,MATCH(CONCATENATE($J1632,M$6),'Model Participation Data'!$N$6:$DX$6,0)),'Model Participation Data'!$B$8:$B$57,$C1632,'Model Participation Data'!$C$8:$C$57,$D1632))</f>
        <v>0</v>
      </c>
      <c r="N1632" s="254">
        <f>IF(ISNA(SUMIFS(INDEX('Model Participation Data'!$N$8:$DX$57,0,MATCH(CONCATENATE($J1632,N$6),'Model Participation Data'!$N$6:$DX$6,0)),'Model Participation Data'!$B$8:$B$57,$C1632,'Model Participation Data'!$C$8:$C$57,$D1632)),"-",SUMIFS(INDEX('Model Participation Data'!$N$8:$DX$57,0,MATCH(CONCATENATE($J1632,N$6),'Model Participation Data'!$N$6:$DX$6,0)),'Model Participation Data'!$B$8:$B$57,$C1632,'Model Participation Data'!$C$8:$C$57,$D1632))</f>
        <v>0</v>
      </c>
      <c r="O1632" s="154">
        <f>IF(ISNA(SUMIFS(INDEX('Model Participation Data'!$N$8:$DX$57,0,MATCH(CONCATENATE($J1632,O$6),'Model Participation Data'!$N$6:$DX$6,0)),'Model Participation Data'!$B$8:$B$57,$C1632,'Model Participation Data'!$C$8:$C$57,$D1632)),"-",SUMIFS(INDEX('Model Participation Data'!$N$8:$DX$57,0,MATCH(CONCATENATE($J1632,O$6),'Model Participation Data'!$N$6:$DX$6,0)),'Model Participation Data'!$B$8:$B$57,$C1632,'Model Participation Data'!$C$8:$C$57,$D1632))</f>
        <v>0</v>
      </c>
    </row>
    <row r="1633" spans="2:15" x14ac:dyDescent="0.35">
      <c r="B1633" s="37" t="s">
        <v>80</v>
      </c>
      <c r="C1633" s="38" t="str">
        <f>IF(ISBLANK('Model Participation Data'!$B$73),"-",'Model Participation Data'!$B$73)</f>
        <v>-</v>
      </c>
      <c r="D1633" s="38" t="str">
        <f>IF(ISBLANK('Model Participation Data'!$C$73),"-",'Model Participation Data'!$C$73)</f>
        <v>-</v>
      </c>
      <c r="E1633" s="38" t="str">
        <f>IF(ISBLANK('Model Participation Data'!$D$73),"-",'Model Participation Data'!$D$73)</f>
        <v>-</v>
      </c>
      <c r="F1633" s="38" t="str">
        <f>IF(ISBLANK('Model Participation Data'!$E$73),"-",'Model Participation Data'!$E$73)</f>
        <v>-</v>
      </c>
      <c r="G1633" s="151" t="str">
        <f>IF(ISBLANK('Model Participation Data'!$F$73),"-",'Model Participation Data'!$F$73)</f>
        <v>-</v>
      </c>
      <c r="H1633" s="253">
        <v>1</v>
      </c>
      <c r="I1633" s="253">
        <v>1</v>
      </c>
      <c r="J1633" s="150" t="str">
        <f t="shared" si="71"/>
        <v>11</v>
      </c>
      <c r="K1633" s="38" t="str">
        <f>IF(ISBLANK('Model Participation Data'!$L$73),"-",'Model Participation Data'!$L$73)</f>
        <v>-</v>
      </c>
      <c r="L1633" s="39" t="str">
        <f>IF(ISBLANK('Model Participation Data'!$M$73),"-",'Model Participation Data'!$M$73)</f>
        <v>-</v>
      </c>
      <c r="M1633" s="254">
        <f>IF(ISNA(SUMIFS(INDEX('Model Participation Data'!$N$8:$DX$57,0,MATCH(CONCATENATE($J1633,M$6),'Model Participation Data'!$N$6:$DX$6,0)),'Model Participation Data'!$B$8:$B$57,$C1633,'Model Participation Data'!$C$8:$C$57,$D1633)),"-",SUMIFS(INDEX('Model Participation Data'!$N$8:$DX$57,0,MATCH(CONCATENATE($J1633,M$6),'Model Participation Data'!$N$6:$DX$6,0)),'Model Participation Data'!$B$8:$B$57,$C1633,'Model Participation Data'!$C$8:$C$57,$D1633))</f>
        <v>0</v>
      </c>
      <c r="N1633" s="254">
        <f>IF(ISNA(SUMIFS(INDEX('Model Participation Data'!$N$8:$DX$57,0,MATCH(CONCATENATE($J1633,N$6),'Model Participation Data'!$N$6:$DX$6,0)),'Model Participation Data'!$B$8:$B$57,$C1633,'Model Participation Data'!$C$8:$C$57,$D1633)),"-",SUMIFS(INDEX('Model Participation Data'!$N$8:$DX$57,0,MATCH(CONCATENATE($J1633,N$6),'Model Participation Data'!$N$6:$DX$6,0)),'Model Participation Data'!$B$8:$B$57,$C1633,'Model Participation Data'!$C$8:$C$57,$D1633))</f>
        <v>0</v>
      </c>
      <c r="O1633" s="154">
        <f>IF(ISNA(SUMIFS(INDEX('Model Participation Data'!$N$8:$DX$57,0,MATCH(CONCATENATE($J1633,O$6),'Model Participation Data'!$N$6:$DX$6,0)),'Model Participation Data'!$B$8:$B$57,$C1633,'Model Participation Data'!$C$8:$C$57,$D1633)),"-",SUMIFS(INDEX('Model Participation Data'!$N$8:$DX$57,0,MATCH(CONCATENATE($J1633,O$6),'Model Participation Data'!$N$6:$DX$6,0)),'Model Participation Data'!$B$8:$B$57,$C1633,'Model Participation Data'!$C$8:$C$57,$D1633))</f>
        <v>0</v>
      </c>
    </row>
    <row r="1634" spans="2:15" x14ac:dyDescent="0.35">
      <c r="B1634" s="37" t="s">
        <v>80</v>
      </c>
      <c r="C1634" s="38" t="str">
        <f>IF(ISBLANK('Model Participation Data'!$B$73),"-",'Model Participation Data'!$B$73)</f>
        <v>-</v>
      </c>
      <c r="D1634" s="38" t="str">
        <f>IF(ISBLANK('Model Participation Data'!$C$73),"-",'Model Participation Data'!$C$73)</f>
        <v>-</v>
      </c>
      <c r="E1634" s="38" t="str">
        <f>IF(ISBLANK('Model Participation Data'!$D$73),"-",'Model Participation Data'!$D$73)</f>
        <v>-</v>
      </c>
      <c r="F1634" s="38" t="str">
        <f>IF(ISBLANK('Model Participation Data'!$E$73),"-",'Model Participation Data'!$E$73)</f>
        <v>-</v>
      </c>
      <c r="G1634" s="151" t="str">
        <f>IF(ISBLANK('Model Participation Data'!$F$73),"-",'Model Participation Data'!$F$73)</f>
        <v>-</v>
      </c>
      <c r="H1634" s="253">
        <v>1</v>
      </c>
      <c r="I1634" s="253">
        <v>2</v>
      </c>
      <c r="J1634" s="150" t="str">
        <f t="shared" si="71"/>
        <v>12</v>
      </c>
      <c r="K1634" s="38" t="str">
        <f>IF(ISBLANK('Model Participation Data'!$L$73),"-",'Model Participation Data'!$L$73)</f>
        <v>-</v>
      </c>
      <c r="L1634" s="39" t="str">
        <f>IF(ISBLANK('Model Participation Data'!$M$73),"-",'Model Participation Data'!$M$73)</f>
        <v>-</v>
      </c>
      <c r="M1634" s="254">
        <f>IF(ISNA(SUMIFS(INDEX('Model Participation Data'!$N$8:$DX$57,0,MATCH(CONCATENATE($J1634,M$6),'Model Participation Data'!$N$6:$DX$6,0)),'Model Participation Data'!$B$8:$B$57,$C1634,'Model Participation Data'!$C$8:$C$57,$D1634)),"-",SUMIFS(INDEX('Model Participation Data'!$N$8:$DX$57,0,MATCH(CONCATENATE($J1634,M$6),'Model Participation Data'!$N$6:$DX$6,0)),'Model Participation Data'!$B$8:$B$57,$C1634,'Model Participation Data'!$C$8:$C$57,$D1634))</f>
        <v>0</v>
      </c>
      <c r="N1634" s="254">
        <f>IF(ISNA(SUMIFS(INDEX('Model Participation Data'!$N$8:$DX$57,0,MATCH(CONCATENATE($J1634,N$6),'Model Participation Data'!$N$6:$DX$6,0)),'Model Participation Data'!$B$8:$B$57,$C1634,'Model Participation Data'!$C$8:$C$57,$D1634)),"-",SUMIFS(INDEX('Model Participation Data'!$N$8:$DX$57,0,MATCH(CONCATENATE($J1634,N$6),'Model Participation Data'!$N$6:$DX$6,0)),'Model Participation Data'!$B$8:$B$57,$C1634,'Model Participation Data'!$C$8:$C$57,$D1634))</f>
        <v>0</v>
      </c>
      <c r="O1634" s="154">
        <f>IF(ISNA(SUMIFS(INDEX('Model Participation Data'!$N$8:$DX$57,0,MATCH(CONCATENATE($J1634,O$6),'Model Participation Data'!$N$6:$DX$6,0)),'Model Participation Data'!$B$8:$B$57,$C1634,'Model Participation Data'!$C$8:$C$57,$D1634)),"-",SUMIFS(INDEX('Model Participation Data'!$N$8:$DX$57,0,MATCH(CONCATENATE($J1634,O$6),'Model Participation Data'!$N$6:$DX$6,0)),'Model Participation Data'!$B$8:$B$57,$C1634,'Model Participation Data'!$C$8:$C$57,$D1634))</f>
        <v>0</v>
      </c>
    </row>
    <row r="1635" spans="2:15" x14ac:dyDescent="0.35">
      <c r="B1635" s="37" t="s">
        <v>80</v>
      </c>
      <c r="C1635" s="38" t="str">
        <f>IF(ISBLANK('Model Participation Data'!$B$73),"-",'Model Participation Data'!$B$73)</f>
        <v>-</v>
      </c>
      <c r="D1635" s="38" t="str">
        <f>IF(ISBLANK('Model Participation Data'!$C$73),"-",'Model Participation Data'!$C$73)</f>
        <v>-</v>
      </c>
      <c r="E1635" s="38" t="str">
        <f>IF(ISBLANK('Model Participation Data'!$D$73),"-",'Model Participation Data'!$D$73)</f>
        <v>-</v>
      </c>
      <c r="F1635" s="38" t="str">
        <f>IF(ISBLANK('Model Participation Data'!$E$73),"-",'Model Participation Data'!$E$73)</f>
        <v>-</v>
      </c>
      <c r="G1635" s="151" t="str">
        <f>IF(ISBLANK('Model Participation Data'!$F$73),"-",'Model Participation Data'!$F$73)</f>
        <v>-</v>
      </c>
      <c r="H1635" s="253">
        <v>1</v>
      </c>
      <c r="I1635" s="253">
        <v>3</v>
      </c>
      <c r="J1635" s="150" t="str">
        <f t="shared" ref="J1635:J1698" si="72">CONCATENATE(H1635,I1635)</f>
        <v>13</v>
      </c>
      <c r="K1635" s="38" t="str">
        <f>IF(ISBLANK('Model Participation Data'!$L$73),"-",'Model Participation Data'!$L$73)</f>
        <v>-</v>
      </c>
      <c r="L1635" s="39" t="str">
        <f>IF(ISBLANK('Model Participation Data'!$M$73),"-",'Model Participation Data'!$M$73)</f>
        <v>-</v>
      </c>
      <c r="M1635" s="254">
        <f>IF(ISNA(SUMIFS(INDEX('Model Participation Data'!$N$8:$DX$57,0,MATCH(CONCATENATE($J1635,M$6),'Model Participation Data'!$N$6:$DX$6,0)),'Model Participation Data'!$B$8:$B$57,$C1635,'Model Participation Data'!$C$8:$C$57,$D1635)),"-",SUMIFS(INDEX('Model Participation Data'!$N$8:$DX$57,0,MATCH(CONCATENATE($J1635,M$6),'Model Participation Data'!$N$6:$DX$6,0)),'Model Participation Data'!$B$8:$B$57,$C1635,'Model Participation Data'!$C$8:$C$57,$D1635))</f>
        <v>0</v>
      </c>
      <c r="N1635" s="254">
        <f>IF(ISNA(SUMIFS(INDEX('Model Participation Data'!$N$8:$DX$57,0,MATCH(CONCATENATE($J1635,N$6),'Model Participation Data'!$N$6:$DX$6,0)),'Model Participation Data'!$B$8:$B$57,$C1635,'Model Participation Data'!$C$8:$C$57,$D1635)),"-",SUMIFS(INDEX('Model Participation Data'!$N$8:$DX$57,0,MATCH(CONCATENATE($J1635,N$6),'Model Participation Data'!$N$6:$DX$6,0)),'Model Participation Data'!$B$8:$B$57,$C1635,'Model Participation Data'!$C$8:$C$57,$D1635))</f>
        <v>0</v>
      </c>
      <c r="O1635" s="154">
        <f>IF(ISNA(SUMIFS(INDEX('Model Participation Data'!$N$8:$DX$57,0,MATCH(CONCATENATE($J1635,O$6),'Model Participation Data'!$N$6:$DX$6,0)),'Model Participation Data'!$B$8:$B$57,$C1635,'Model Participation Data'!$C$8:$C$57,$D1635)),"-",SUMIFS(INDEX('Model Participation Data'!$N$8:$DX$57,0,MATCH(CONCATENATE($J1635,O$6),'Model Participation Data'!$N$6:$DX$6,0)),'Model Participation Data'!$B$8:$B$57,$C1635,'Model Participation Data'!$C$8:$C$57,$D1635))</f>
        <v>0</v>
      </c>
    </row>
    <row r="1636" spans="2:15" x14ac:dyDescent="0.35">
      <c r="B1636" s="37" t="s">
        <v>80</v>
      </c>
      <c r="C1636" s="38" t="str">
        <f>IF(ISBLANK('Model Participation Data'!$B$73),"-",'Model Participation Data'!$B$73)</f>
        <v>-</v>
      </c>
      <c r="D1636" s="38" t="str">
        <f>IF(ISBLANK('Model Participation Data'!$C$73),"-",'Model Participation Data'!$C$73)</f>
        <v>-</v>
      </c>
      <c r="E1636" s="38" t="str">
        <f>IF(ISBLANK('Model Participation Data'!$D$73),"-",'Model Participation Data'!$D$73)</f>
        <v>-</v>
      </c>
      <c r="F1636" s="38" t="str">
        <f>IF(ISBLANK('Model Participation Data'!$E$73),"-",'Model Participation Data'!$E$73)</f>
        <v>-</v>
      </c>
      <c r="G1636" s="151" t="str">
        <f>IF(ISBLANK('Model Participation Data'!$F$73),"-",'Model Participation Data'!$F$73)</f>
        <v>-</v>
      </c>
      <c r="H1636" s="253">
        <v>1</v>
      </c>
      <c r="I1636" s="253">
        <v>4</v>
      </c>
      <c r="J1636" s="150" t="str">
        <f t="shared" si="72"/>
        <v>14</v>
      </c>
      <c r="K1636" s="38" t="str">
        <f>IF(ISBLANK('Model Participation Data'!$L$73),"-",'Model Participation Data'!$L$73)</f>
        <v>-</v>
      </c>
      <c r="L1636" s="39" t="str">
        <f>IF(ISBLANK('Model Participation Data'!$M$73),"-",'Model Participation Data'!$M$73)</f>
        <v>-</v>
      </c>
      <c r="M1636" s="254">
        <f>IF(ISNA(SUMIFS(INDEX('Model Participation Data'!$N$8:$DX$57,0,MATCH(CONCATENATE($J1636,M$6),'Model Participation Data'!$N$6:$DX$6,0)),'Model Participation Data'!$B$8:$B$57,$C1636,'Model Participation Data'!$C$8:$C$57,$D1636)),"-",SUMIFS(INDEX('Model Participation Data'!$N$8:$DX$57,0,MATCH(CONCATENATE($J1636,M$6),'Model Participation Data'!$N$6:$DX$6,0)),'Model Participation Data'!$B$8:$B$57,$C1636,'Model Participation Data'!$C$8:$C$57,$D1636))</f>
        <v>0</v>
      </c>
      <c r="N1636" s="254">
        <f>IF(ISNA(SUMIFS(INDEX('Model Participation Data'!$N$8:$DX$57,0,MATCH(CONCATENATE($J1636,N$6),'Model Participation Data'!$N$6:$DX$6,0)),'Model Participation Data'!$B$8:$B$57,$C1636,'Model Participation Data'!$C$8:$C$57,$D1636)),"-",SUMIFS(INDEX('Model Participation Data'!$N$8:$DX$57,0,MATCH(CONCATENATE($J1636,N$6),'Model Participation Data'!$N$6:$DX$6,0)),'Model Participation Data'!$B$8:$B$57,$C1636,'Model Participation Data'!$C$8:$C$57,$D1636))</f>
        <v>0</v>
      </c>
      <c r="O1636" s="154">
        <f>IF(ISNA(SUMIFS(INDEX('Model Participation Data'!$N$8:$DX$57,0,MATCH(CONCATENATE($J1636,O$6),'Model Participation Data'!$N$6:$DX$6,0)),'Model Participation Data'!$B$8:$B$57,$C1636,'Model Participation Data'!$C$8:$C$57,$D1636)),"-",SUMIFS(INDEX('Model Participation Data'!$N$8:$DX$57,0,MATCH(CONCATENATE($J1636,O$6),'Model Participation Data'!$N$6:$DX$6,0)),'Model Participation Data'!$B$8:$B$57,$C1636,'Model Participation Data'!$C$8:$C$57,$D1636))</f>
        <v>0</v>
      </c>
    </row>
    <row r="1637" spans="2:15" x14ac:dyDescent="0.35">
      <c r="B1637" s="37" t="s">
        <v>80</v>
      </c>
      <c r="C1637" s="38" t="str">
        <f>IF(ISBLANK('Model Participation Data'!$B$73),"-",'Model Participation Data'!$B$73)</f>
        <v>-</v>
      </c>
      <c r="D1637" s="38" t="str">
        <f>IF(ISBLANK('Model Participation Data'!$C$73),"-",'Model Participation Data'!$C$73)</f>
        <v>-</v>
      </c>
      <c r="E1637" s="38" t="str">
        <f>IF(ISBLANK('Model Participation Data'!$D$73),"-",'Model Participation Data'!$D$73)</f>
        <v>-</v>
      </c>
      <c r="F1637" s="38" t="str">
        <f>IF(ISBLANK('Model Participation Data'!$E$73),"-",'Model Participation Data'!$E$73)</f>
        <v>-</v>
      </c>
      <c r="G1637" s="151" t="str">
        <f>IF(ISBLANK('Model Participation Data'!$F$73),"-",'Model Participation Data'!$F$73)</f>
        <v>-</v>
      </c>
      <c r="H1637" s="253">
        <v>1</v>
      </c>
      <c r="I1637" s="253">
        <v>5</v>
      </c>
      <c r="J1637" s="150" t="str">
        <f t="shared" si="72"/>
        <v>15</v>
      </c>
      <c r="K1637" s="38" t="str">
        <f>IF(ISBLANK('Model Participation Data'!$L$73),"-",'Model Participation Data'!$L$73)</f>
        <v>-</v>
      </c>
      <c r="L1637" s="39" t="str">
        <f>IF(ISBLANK('Model Participation Data'!$M$73),"-",'Model Participation Data'!$M$73)</f>
        <v>-</v>
      </c>
      <c r="M1637" s="254">
        <f>IF(ISNA(SUMIFS(INDEX('Model Participation Data'!$N$8:$DX$57,0,MATCH(CONCATENATE($J1637,M$6),'Model Participation Data'!$N$6:$DX$6,0)),'Model Participation Data'!$B$8:$B$57,$C1637,'Model Participation Data'!$C$8:$C$57,$D1637)),"-",SUMIFS(INDEX('Model Participation Data'!$N$8:$DX$57,0,MATCH(CONCATENATE($J1637,M$6),'Model Participation Data'!$N$6:$DX$6,0)),'Model Participation Data'!$B$8:$B$57,$C1637,'Model Participation Data'!$C$8:$C$57,$D1637))</f>
        <v>0</v>
      </c>
      <c r="N1637" s="254">
        <f>IF(ISNA(SUMIFS(INDEX('Model Participation Data'!$N$8:$DX$57,0,MATCH(CONCATENATE($J1637,N$6),'Model Participation Data'!$N$6:$DX$6,0)),'Model Participation Data'!$B$8:$B$57,$C1637,'Model Participation Data'!$C$8:$C$57,$D1637)),"-",SUMIFS(INDEX('Model Participation Data'!$N$8:$DX$57,0,MATCH(CONCATENATE($J1637,N$6),'Model Participation Data'!$N$6:$DX$6,0)),'Model Participation Data'!$B$8:$B$57,$C1637,'Model Participation Data'!$C$8:$C$57,$D1637))</f>
        <v>0</v>
      </c>
      <c r="O1637" s="154">
        <f>IF(ISNA(SUMIFS(INDEX('Model Participation Data'!$N$8:$DX$57,0,MATCH(CONCATENATE($J1637,O$6),'Model Participation Data'!$N$6:$DX$6,0)),'Model Participation Data'!$B$8:$B$57,$C1637,'Model Participation Data'!$C$8:$C$57,$D1637)),"-",SUMIFS(INDEX('Model Participation Data'!$N$8:$DX$57,0,MATCH(CONCATENATE($J1637,O$6),'Model Participation Data'!$N$6:$DX$6,0)),'Model Participation Data'!$B$8:$B$57,$C1637,'Model Participation Data'!$C$8:$C$57,$D1637))</f>
        <v>0</v>
      </c>
    </row>
    <row r="1638" spans="2:15" x14ac:dyDescent="0.35">
      <c r="B1638" s="37" t="s">
        <v>80</v>
      </c>
      <c r="C1638" s="38" t="str">
        <f>IF(ISBLANK('Model Participation Data'!$B$73),"-",'Model Participation Data'!$B$73)</f>
        <v>-</v>
      </c>
      <c r="D1638" s="38" t="str">
        <f>IF(ISBLANK('Model Participation Data'!$C$73),"-",'Model Participation Data'!$C$73)</f>
        <v>-</v>
      </c>
      <c r="E1638" s="38" t="str">
        <f>IF(ISBLANK('Model Participation Data'!$D$73),"-",'Model Participation Data'!$D$73)</f>
        <v>-</v>
      </c>
      <c r="F1638" s="38" t="str">
        <f>IF(ISBLANK('Model Participation Data'!$E$73),"-",'Model Participation Data'!$E$73)</f>
        <v>-</v>
      </c>
      <c r="G1638" s="151" t="str">
        <f>IF(ISBLANK('Model Participation Data'!$F$73),"-",'Model Participation Data'!$F$73)</f>
        <v>-</v>
      </c>
      <c r="H1638" s="253">
        <v>1</v>
      </c>
      <c r="I1638" s="253" t="s">
        <v>65</v>
      </c>
      <c r="J1638" s="150" t="str">
        <f t="shared" si="72"/>
        <v>1Goal</v>
      </c>
      <c r="K1638" s="38" t="str">
        <f>IF(ISBLANK('Model Participation Data'!$L$73),"-",'Model Participation Data'!$L$73)</f>
        <v>-</v>
      </c>
      <c r="L1638" s="39" t="str">
        <f>IF(ISBLANK('Model Participation Data'!$M$73),"-",'Model Participation Data'!$M$73)</f>
        <v>-</v>
      </c>
      <c r="M1638" s="254" t="str">
        <f>IF(ISNA(SUMIFS(INDEX('Model Participation Data'!$N$8:$DX$57,0,MATCH(CONCATENATE($J1638,M$6),'Model Participation Data'!$N$6:$DX$6,0)),'Model Participation Data'!$B$8:$B$57,$C1638,'Model Participation Data'!$C$8:$C$57,$D1638)),"-",SUMIFS(INDEX('Model Participation Data'!$N$8:$DX$57,0,MATCH(CONCATENATE($J1638,M$6),'Model Participation Data'!$N$6:$DX$6,0)),'Model Participation Data'!$B$8:$B$57,$C1638,'Model Participation Data'!$C$8:$C$57,$D1638))</f>
        <v>-</v>
      </c>
      <c r="N1638" s="254" t="str">
        <f>IF(ISNA(SUMIFS(INDEX('Model Participation Data'!$N$8:$DX$57,0,MATCH(CONCATENATE($J1638,N$6),'Model Participation Data'!$N$6:$DX$6,0)),'Model Participation Data'!$B$8:$B$57,$C1638,'Model Participation Data'!$C$8:$C$57,$D1638)),"-",SUMIFS(INDEX('Model Participation Data'!$N$8:$DX$57,0,MATCH(CONCATENATE($J1638,N$6),'Model Participation Data'!$N$6:$DX$6,0)),'Model Participation Data'!$B$8:$B$57,$C1638,'Model Participation Data'!$C$8:$C$57,$D1638))</f>
        <v>-</v>
      </c>
      <c r="O1638" s="154">
        <f>IF(ISNA(SUMIFS(INDEX('Model Participation Data'!$N$8:$DX$57,0,MATCH(CONCATENATE($J1638,O$6),'Model Participation Data'!$N$6:$DX$6,0)),'Model Participation Data'!$B$8:$B$57,$C1638,'Model Participation Data'!$C$8:$C$57,$D1638)),"-",SUMIFS(INDEX('Model Participation Data'!$N$8:$DX$57,0,MATCH(CONCATENATE($J1638,O$6),'Model Participation Data'!$N$6:$DX$6,0)),'Model Participation Data'!$B$8:$B$57,$C1638,'Model Participation Data'!$C$8:$C$57,$D1638))</f>
        <v>0</v>
      </c>
    </row>
    <row r="1639" spans="2:15" x14ac:dyDescent="0.35">
      <c r="B1639" s="37" t="s">
        <v>80</v>
      </c>
      <c r="C1639" s="38" t="str">
        <f>IF(ISBLANK('Model Participation Data'!$B$73),"-",'Model Participation Data'!$B$73)</f>
        <v>-</v>
      </c>
      <c r="D1639" s="38" t="str">
        <f>IF(ISBLANK('Model Participation Data'!$C$73),"-",'Model Participation Data'!$C$73)</f>
        <v>-</v>
      </c>
      <c r="E1639" s="38" t="str">
        <f>IF(ISBLANK('Model Participation Data'!$D$73),"-",'Model Participation Data'!$D$73)</f>
        <v>-</v>
      </c>
      <c r="F1639" s="38" t="str">
        <f>IF(ISBLANK('Model Participation Data'!$E$73),"-",'Model Participation Data'!$E$73)</f>
        <v>-</v>
      </c>
      <c r="G1639" s="151" t="str">
        <f>IF(ISBLANK('Model Participation Data'!$F$73),"-",'Model Participation Data'!$F$73)</f>
        <v>-</v>
      </c>
      <c r="H1639" s="253">
        <v>2</v>
      </c>
      <c r="I1639" s="253">
        <v>1</v>
      </c>
      <c r="J1639" s="150" t="str">
        <f t="shared" si="72"/>
        <v>21</v>
      </c>
      <c r="K1639" s="38" t="str">
        <f>IF(ISBLANK('Model Participation Data'!$L$73),"-",'Model Participation Data'!$L$73)</f>
        <v>-</v>
      </c>
      <c r="L1639" s="39" t="str">
        <f>IF(ISBLANK('Model Participation Data'!$M$73),"-",'Model Participation Data'!$M$73)</f>
        <v>-</v>
      </c>
      <c r="M1639" s="254">
        <f>IF(ISNA(SUMIFS(INDEX('Model Participation Data'!$N$8:$DX$57,0,MATCH(CONCATENATE($J1639,M$6),'Model Participation Data'!$N$6:$DX$6,0)),'Model Participation Data'!$B$8:$B$57,$C1639,'Model Participation Data'!$C$8:$C$57,$D1639)),"-",SUMIFS(INDEX('Model Participation Data'!$N$8:$DX$57,0,MATCH(CONCATENATE($J1639,M$6),'Model Participation Data'!$N$6:$DX$6,0)),'Model Participation Data'!$B$8:$B$57,$C1639,'Model Participation Data'!$C$8:$C$57,$D1639))</f>
        <v>0</v>
      </c>
      <c r="N1639" s="254">
        <f>IF(ISNA(SUMIFS(INDEX('Model Participation Data'!$N$8:$DX$57,0,MATCH(CONCATENATE($J1639,N$6),'Model Participation Data'!$N$6:$DX$6,0)),'Model Participation Data'!$B$8:$B$57,$C1639,'Model Participation Data'!$C$8:$C$57,$D1639)),"-",SUMIFS(INDEX('Model Participation Data'!$N$8:$DX$57,0,MATCH(CONCATENATE($J1639,N$6),'Model Participation Data'!$N$6:$DX$6,0)),'Model Participation Data'!$B$8:$B$57,$C1639,'Model Participation Data'!$C$8:$C$57,$D1639))</f>
        <v>0</v>
      </c>
      <c r="O1639" s="154">
        <f>IF(ISNA(SUMIFS(INDEX('Model Participation Data'!$N$8:$DX$57,0,MATCH(CONCATENATE($J1639,O$6),'Model Participation Data'!$N$6:$DX$6,0)),'Model Participation Data'!$B$8:$B$57,$C1639,'Model Participation Data'!$C$8:$C$57,$D1639)),"-",SUMIFS(INDEX('Model Participation Data'!$N$8:$DX$57,0,MATCH(CONCATENATE($J1639,O$6),'Model Participation Data'!$N$6:$DX$6,0)),'Model Participation Data'!$B$8:$B$57,$C1639,'Model Participation Data'!$C$8:$C$57,$D1639))</f>
        <v>0</v>
      </c>
    </row>
    <row r="1640" spans="2:15" x14ac:dyDescent="0.35">
      <c r="B1640" s="37" t="s">
        <v>80</v>
      </c>
      <c r="C1640" s="38" t="str">
        <f>IF(ISBLANK('Model Participation Data'!$B$73),"-",'Model Participation Data'!$B$73)</f>
        <v>-</v>
      </c>
      <c r="D1640" s="38" t="str">
        <f>IF(ISBLANK('Model Participation Data'!$C$73),"-",'Model Participation Data'!$C$73)</f>
        <v>-</v>
      </c>
      <c r="E1640" s="38" t="str">
        <f>IF(ISBLANK('Model Participation Data'!$D$73),"-",'Model Participation Data'!$D$73)</f>
        <v>-</v>
      </c>
      <c r="F1640" s="38" t="str">
        <f>IF(ISBLANK('Model Participation Data'!$E$73),"-",'Model Participation Data'!$E$73)</f>
        <v>-</v>
      </c>
      <c r="G1640" s="151" t="str">
        <f>IF(ISBLANK('Model Participation Data'!$F$73),"-",'Model Participation Data'!$F$73)</f>
        <v>-</v>
      </c>
      <c r="H1640" s="253">
        <v>2</v>
      </c>
      <c r="I1640" s="253">
        <v>2</v>
      </c>
      <c r="J1640" s="150" t="str">
        <f t="shared" si="72"/>
        <v>22</v>
      </c>
      <c r="K1640" s="38" t="str">
        <f>IF(ISBLANK('Model Participation Data'!$L$73),"-",'Model Participation Data'!$L$73)</f>
        <v>-</v>
      </c>
      <c r="L1640" s="39" t="str">
        <f>IF(ISBLANK('Model Participation Data'!$M$73),"-",'Model Participation Data'!$M$73)</f>
        <v>-</v>
      </c>
      <c r="M1640" s="254">
        <f>IF(ISNA(SUMIFS(INDEX('Model Participation Data'!$N$8:$DX$57,0,MATCH(CONCATENATE($J1640,M$6),'Model Participation Data'!$N$6:$DX$6,0)),'Model Participation Data'!$B$8:$B$57,$C1640,'Model Participation Data'!$C$8:$C$57,$D1640)),"-",SUMIFS(INDEX('Model Participation Data'!$N$8:$DX$57,0,MATCH(CONCATENATE($J1640,M$6),'Model Participation Data'!$N$6:$DX$6,0)),'Model Participation Data'!$B$8:$B$57,$C1640,'Model Participation Data'!$C$8:$C$57,$D1640))</f>
        <v>0</v>
      </c>
      <c r="N1640" s="254">
        <f>IF(ISNA(SUMIFS(INDEX('Model Participation Data'!$N$8:$DX$57,0,MATCH(CONCATENATE($J1640,N$6),'Model Participation Data'!$N$6:$DX$6,0)),'Model Participation Data'!$B$8:$B$57,$C1640,'Model Participation Data'!$C$8:$C$57,$D1640)),"-",SUMIFS(INDEX('Model Participation Data'!$N$8:$DX$57,0,MATCH(CONCATENATE($J1640,N$6),'Model Participation Data'!$N$6:$DX$6,0)),'Model Participation Data'!$B$8:$B$57,$C1640,'Model Participation Data'!$C$8:$C$57,$D1640))</f>
        <v>0</v>
      </c>
      <c r="O1640" s="154">
        <f>IF(ISNA(SUMIFS(INDEX('Model Participation Data'!$N$8:$DX$57,0,MATCH(CONCATENATE($J1640,O$6),'Model Participation Data'!$N$6:$DX$6,0)),'Model Participation Data'!$B$8:$B$57,$C1640,'Model Participation Data'!$C$8:$C$57,$D1640)),"-",SUMIFS(INDEX('Model Participation Data'!$N$8:$DX$57,0,MATCH(CONCATENATE($J1640,O$6),'Model Participation Data'!$N$6:$DX$6,0)),'Model Participation Data'!$B$8:$B$57,$C1640,'Model Participation Data'!$C$8:$C$57,$D1640))</f>
        <v>0</v>
      </c>
    </row>
    <row r="1641" spans="2:15" x14ac:dyDescent="0.35">
      <c r="B1641" s="37" t="s">
        <v>80</v>
      </c>
      <c r="C1641" s="38" t="str">
        <f>IF(ISBLANK('Model Participation Data'!$B$73),"-",'Model Participation Data'!$B$73)</f>
        <v>-</v>
      </c>
      <c r="D1641" s="38" t="str">
        <f>IF(ISBLANK('Model Participation Data'!$C$73),"-",'Model Participation Data'!$C$73)</f>
        <v>-</v>
      </c>
      <c r="E1641" s="38" t="str">
        <f>IF(ISBLANK('Model Participation Data'!$D$73),"-",'Model Participation Data'!$D$73)</f>
        <v>-</v>
      </c>
      <c r="F1641" s="38" t="str">
        <f>IF(ISBLANK('Model Participation Data'!$E$73),"-",'Model Participation Data'!$E$73)</f>
        <v>-</v>
      </c>
      <c r="G1641" s="151" t="str">
        <f>IF(ISBLANK('Model Participation Data'!$F$73),"-",'Model Participation Data'!$F$73)</f>
        <v>-</v>
      </c>
      <c r="H1641" s="253">
        <v>2</v>
      </c>
      <c r="I1641" s="253">
        <v>3</v>
      </c>
      <c r="J1641" s="150" t="str">
        <f t="shared" si="72"/>
        <v>23</v>
      </c>
      <c r="K1641" s="38" t="str">
        <f>IF(ISBLANK('Model Participation Data'!$L$73),"-",'Model Participation Data'!$L$73)</f>
        <v>-</v>
      </c>
      <c r="L1641" s="39" t="str">
        <f>IF(ISBLANK('Model Participation Data'!$M$73),"-",'Model Participation Data'!$M$73)</f>
        <v>-</v>
      </c>
      <c r="M1641" s="254">
        <f>IF(ISNA(SUMIFS(INDEX('Model Participation Data'!$N$8:$DX$57,0,MATCH(CONCATENATE($J1641,M$6),'Model Participation Data'!$N$6:$DX$6,0)),'Model Participation Data'!$B$8:$B$57,$C1641,'Model Participation Data'!$C$8:$C$57,$D1641)),"-",SUMIFS(INDEX('Model Participation Data'!$N$8:$DX$57,0,MATCH(CONCATENATE($J1641,M$6),'Model Participation Data'!$N$6:$DX$6,0)),'Model Participation Data'!$B$8:$B$57,$C1641,'Model Participation Data'!$C$8:$C$57,$D1641))</f>
        <v>0</v>
      </c>
      <c r="N1641" s="254">
        <f>IF(ISNA(SUMIFS(INDEX('Model Participation Data'!$N$8:$DX$57,0,MATCH(CONCATENATE($J1641,N$6),'Model Participation Data'!$N$6:$DX$6,0)),'Model Participation Data'!$B$8:$B$57,$C1641,'Model Participation Data'!$C$8:$C$57,$D1641)),"-",SUMIFS(INDEX('Model Participation Data'!$N$8:$DX$57,0,MATCH(CONCATENATE($J1641,N$6),'Model Participation Data'!$N$6:$DX$6,0)),'Model Participation Data'!$B$8:$B$57,$C1641,'Model Participation Data'!$C$8:$C$57,$D1641))</f>
        <v>0</v>
      </c>
      <c r="O1641" s="154">
        <f>IF(ISNA(SUMIFS(INDEX('Model Participation Data'!$N$8:$DX$57,0,MATCH(CONCATENATE($J1641,O$6),'Model Participation Data'!$N$6:$DX$6,0)),'Model Participation Data'!$B$8:$B$57,$C1641,'Model Participation Data'!$C$8:$C$57,$D1641)),"-",SUMIFS(INDEX('Model Participation Data'!$N$8:$DX$57,0,MATCH(CONCATENATE($J1641,O$6),'Model Participation Data'!$N$6:$DX$6,0)),'Model Participation Data'!$B$8:$B$57,$C1641,'Model Participation Data'!$C$8:$C$57,$D1641))</f>
        <v>0</v>
      </c>
    </row>
    <row r="1642" spans="2:15" x14ac:dyDescent="0.35">
      <c r="B1642" s="37" t="s">
        <v>80</v>
      </c>
      <c r="C1642" s="38" t="str">
        <f>IF(ISBLANK('Model Participation Data'!$B$73),"-",'Model Participation Data'!$B$73)</f>
        <v>-</v>
      </c>
      <c r="D1642" s="38" t="str">
        <f>IF(ISBLANK('Model Participation Data'!$C$73),"-",'Model Participation Data'!$C$73)</f>
        <v>-</v>
      </c>
      <c r="E1642" s="38" t="str">
        <f>IF(ISBLANK('Model Participation Data'!$D$73),"-",'Model Participation Data'!$D$73)</f>
        <v>-</v>
      </c>
      <c r="F1642" s="38" t="str">
        <f>IF(ISBLANK('Model Participation Data'!$E$73),"-",'Model Participation Data'!$E$73)</f>
        <v>-</v>
      </c>
      <c r="G1642" s="151" t="str">
        <f>IF(ISBLANK('Model Participation Data'!$F$73),"-",'Model Participation Data'!$F$73)</f>
        <v>-</v>
      </c>
      <c r="H1642" s="253">
        <v>2</v>
      </c>
      <c r="I1642" s="253">
        <v>4</v>
      </c>
      <c r="J1642" s="150" t="str">
        <f t="shared" si="72"/>
        <v>24</v>
      </c>
      <c r="K1642" s="38" t="str">
        <f>IF(ISBLANK('Model Participation Data'!$L$73),"-",'Model Participation Data'!$L$73)</f>
        <v>-</v>
      </c>
      <c r="L1642" s="39" t="str">
        <f>IF(ISBLANK('Model Participation Data'!$M$73),"-",'Model Participation Data'!$M$73)</f>
        <v>-</v>
      </c>
      <c r="M1642" s="254">
        <f>IF(ISNA(SUMIFS(INDEX('Model Participation Data'!$N$8:$DX$57,0,MATCH(CONCATENATE($J1642,M$6),'Model Participation Data'!$N$6:$DX$6,0)),'Model Participation Data'!$B$8:$B$57,$C1642,'Model Participation Data'!$C$8:$C$57,$D1642)),"-",SUMIFS(INDEX('Model Participation Data'!$N$8:$DX$57,0,MATCH(CONCATENATE($J1642,M$6),'Model Participation Data'!$N$6:$DX$6,0)),'Model Participation Data'!$B$8:$B$57,$C1642,'Model Participation Data'!$C$8:$C$57,$D1642))</f>
        <v>0</v>
      </c>
      <c r="N1642" s="254">
        <f>IF(ISNA(SUMIFS(INDEX('Model Participation Data'!$N$8:$DX$57,0,MATCH(CONCATENATE($J1642,N$6),'Model Participation Data'!$N$6:$DX$6,0)),'Model Participation Data'!$B$8:$B$57,$C1642,'Model Participation Data'!$C$8:$C$57,$D1642)),"-",SUMIFS(INDEX('Model Participation Data'!$N$8:$DX$57,0,MATCH(CONCATENATE($J1642,N$6),'Model Participation Data'!$N$6:$DX$6,0)),'Model Participation Data'!$B$8:$B$57,$C1642,'Model Participation Data'!$C$8:$C$57,$D1642))</f>
        <v>0</v>
      </c>
      <c r="O1642" s="154">
        <f>IF(ISNA(SUMIFS(INDEX('Model Participation Data'!$N$8:$DX$57,0,MATCH(CONCATENATE($J1642,O$6),'Model Participation Data'!$N$6:$DX$6,0)),'Model Participation Data'!$B$8:$B$57,$C1642,'Model Participation Data'!$C$8:$C$57,$D1642)),"-",SUMIFS(INDEX('Model Participation Data'!$N$8:$DX$57,0,MATCH(CONCATENATE($J1642,O$6),'Model Participation Data'!$N$6:$DX$6,0)),'Model Participation Data'!$B$8:$B$57,$C1642,'Model Participation Data'!$C$8:$C$57,$D1642))</f>
        <v>0</v>
      </c>
    </row>
    <row r="1643" spans="2:15" x14ac:dyDescent="0.35">
      <c r="B1643" s="37" t="s">
        <v>80</v>
      </c>
      <c r="C1643" s="38" t="str">
        <f>IF(ISBLANK('Model Participation Data'!$B$73),"-",'Model Participation Data'!$B$73)</f>
        <v>-</v>
      </c>
      <c r="D1643" s="38" t="str">
        <f>IF(ISBLANK('Model Participation Data'!$C$73),"-",'Model Participation Data'!$C$73)</f>
        <v>-</v>
      </c>
      <c r="E1643" s="38" t="str">
        <f>IF(ISBLANK('Model Participation Data'!$D$73),"-",'Model Participation Data'!$D$73)</f>
        <v>-</v>
      </c>
      <c r="F1643" s="38" t="str">
        <f>IF(ISBLANK('Model Participation Data'!$E$73),"-",'Model Participation Data'!$E$73)</f>
        <v>-</v>
      </c>
      <c r="G1643" s="151" t="str">
        <f>IF(ISBLANK('Model Participation Data'!$F$73),"-",'Model Participation Data'!$F$73)</f>
        <v>-</v>
      </c>
      <c r="H1643" s="253">
        <v>2</v>
      </c>
      <c r="I1643" s="253">
        <v>5</v>
      </c>
      <c r="J1643" s="150" t="str">
        <f t="shared" si="72"/>
        <v>25</v>
      </c>
      <c r="K1643" s="38" t="str">
        <f>IF(ISBLANK('Model Participation Data'!$L$73),"-",'Model Participation Data'!$L$73)</f>
        <v>-</v>
      </c>
      <c r="L1643" s="39" t="str">
        <f>IF(ISBLANK('Model Participation Data'!$M$73),"-",'Model Participation Data'!$M$73)</f>
        <v>-</v>
      </c>
      <c r="M1643" s="254">
        <f>IF(ISNA(SUMIFS(INDEX('Model Participation Data'!$N$8:$DX$57,0,MATCH(CONCATENATE($J1643,M$6),'Model Participation Data'!$N$6:$DX$6,0)),'Model Participation Data'!$B$8:$B$57,$C1643,'Model Participation Data'!$C$8:$C$57,$D1643)),"-",SUMIFS(INDEX('Model Participation Data'!$N$8:$DX$57,0,MATCH(CONCATENATE($J1643,M$6),'Model Participation Data'!$N$6:$DX$6,0)),'Model Participation Data'!$B$8:$B$57,$C1643,'Model Participation Data'!$C$8:$C$57,$D1643))</f>
        <v>0</v>
      </c>
      <c r="N1643" s="254">
        <f>IF(ISNA(SUMIFS(INDEX('Model Participation Data'!$N$8:$DX$57,0,MATCH(CONCATENATE($J1643,N$6),'Model Participation Data'!$N$6:$DX$6,0)),'Model Participation Data'!$B$8:$B$57,$C1643,'Model Participation Data'!$C$8:$C$57,$D1643)),"-",SUMIFS(INDEX('Model Participation Data'!$N$8:$DX$57,0,MATCH(CONCATENATE($J1643,N$6),'Model Participation Data'!$N$6:$DX$6,0)),'Model Participation Data'!$B$8:$B$57,$C1643,'Model Participation Data'!$C$8:$C$57,$D1643))</f>
        <v>0</v>
      </c>
      <c r="O1643" s="154">
        <f>IF(ISNA(SUMIFS(INDEX('Model Participation Data'!$N$8:$DX$57,0,MATCH(CONCATENATE($J1643,O$6),'Model Participation Data'!$N$6:$DX$6,0)),'Model Participation Data'!$B$8:$B$57,$C1643,'Model Participation Data'!$C$8:$C$57,$D1643)),"-",SUMIFS(INDEX('Model Participation Data'!$N$8:$DX$57,0,MATCH(CONCATENATE($J1643,O$6),'Model Participation Data'!$N$6:$DX$6,0)),'Model Participation Data'!$B$8:$B$57,$C1643,'Model Participation Data'!$C$8:$C$57,$D1643))</f>
        <v>0</v>
      </c>
    </row>
    <row r="1644" spans="2:15" x14ac:dyDescent="0.35">
      <c r="B1644" s="37" t="s">
        <v>80</v>
      </c>
      <c r="C1644" s="38" t="str">
        <f>IF(ISBLANK('Model Participation Data'!$B$73),"-",'Model Participation Data'!$B$73)</f>
        <v>-</v>
      </c>
      <c r="D1644" s="38" t="str">
        <f>IF(ISBLANK('Model Participation Data'!$C$73),"-",'Model Participation Data'!$C$73)</f>
        <v>-</v>
      </c>
      <c r="E1644" s="38" t="str">
        <f>IF(ISBLANK('Model Participation Data'!$D$73),"-",'Model Participation Data'!$D$73)</f>
        <v>-</v>
      </c>
      <c r="F1644" s="38" t="str">
        <f>IF(ISBLANK('Model Participation Data'!$E$73),"-",'Model Participation Data'!$E$73)</f>
        <v>-</v>
      </c>
      <c r="G1644" s="151" t="str">
        <f>IF(ISBLANK('Model Participation Data'!$F$73),"-",'Model Participation Data'!$F$73)</f>
        <v>-</v>
      </c>
      <c r="H1644" s="253">
        <v>2</v>
      </c>
      <c r="I1644" s="253" t="s">
        <v>65</v>
      </c>
      <c r="J1644" s="150" t="str">
        <f t="shared" si="72"/>
        <v>2Goal</v>
      </c>
      <c r="K1644" s="38" t="str">
        <f>IF(ISBLANK('Model Participation Data'!$L$73),"-",'Model Participation Data'!$L$73)</f>
        <v>-</v>
      </c>
      <c r="L1644" s="39" t="str">
        <f>IF(ISBLANK('Model Participation Data'!$M$73),"-",'Model Participation Data'!$M$73)</f>
        <v>-</v>
      </c>
      <c r="M1644" s="254" t="str">
        <f>IF(ISNA(SUMIFS(INDEX('Model Participation Data'!$N$8:$DX$57,0,MATCH(CONCATENATE($J1644,M$6),'Model Participation Data'!$N$6:$DX$6,0)),'Model Participation Data'!$B$8:$B$57,$C1644,'Model Participation Data'!$C$8:$C$57,$D1644)),"-",SUMIFS(INDEX('Model Participation Data'!$N$8:$DX$57,0,MATCH(CONCATENATE($J1644,M$6),'Model Participation Data'!$N$6:$DX$6,0)),'Model Participation Data'!$B$8:$B$57,$C1644,'Model Participation Data'!$C$8:$C$57,$D1644))</f>
        <v>-</v>
      </c>
      <c r="N1644" s="254" t="str">
        <f>IF(ISNA(SUMIFS(INDEX('Model Participation Data'!$N$8:$DX$57,0,MATCH(CONCATENATE($J1644,N$6),'Model Participation Data'!$N$6:$DX$6,0)),'Model Participation Data'!$B$8:$B$57,$C1644,'Model Participation Data'!$C$8:$C$57,$D1644)),"-",SUMIFS(INDEX('Model Participation Data'!$N$8:$DX$57,0,MATCH(CONCATENATE($J1644,N$6),'Model Participation Data'!$N$6:$DX$6,0)),'Model Participation Data'!$B$8:$B$57,$C1644,'Model Participation Data'!$C$8:$C$57,$D1644))</f>
        <v>-</v>
      </c>
      <c r="O1644" s="154">
        <f>IF(ISNA(SUMIFS(INDEX('Model Participation Data'!$N$8:$DX$57,0,MATCH(CONCATENATE($J1644,O$6),'Model Participation Data'!$N$6:$DX$6,0)),'Model Participation Data'!$B$8:$B$57,$C1644,'Model Participation Data'!$C$8:$C$57,$D1644)),"-",SUMIFS(INDEX('Model Participation Data'!$N$8:$DX$57,0,MATCH(CONCATENATE($J1644,O$6),'Model Participation Data'!$N$6:$DX$6,0)),'Model Participation Data'!$B$8:$B$57,$C1644,'Model Participation Data'!$C$8:$C$57,$D1644))</f>
        <v>0</v>
      </c>
    </row>
    <row r="1645" spans="2:15" x14ac:dyDescent="0.35">
      <c r="B1645" s="37" t="s">
        <v>80</v>
      </c>
      <c r="C1645" s="38" t="str">
        <f>IF(ISBLANK('Model Participation Data'!$B$73),"-",'Model Participation Data'!$B$73)</f>
        <v>-</v>
      </c>
      <c r="D1645" s="38" t="str">
        <f>IF(ISBLANK('Model Participation Data'!$C$73),"-",'Model Participation Data'!$C$73)</f>
        <v>-</v>
      </c>
      <c r="E1645" s="38" t="str">
        <f>IF(ISBLANK('Model Participation Data'!$D$73),"-",'Model Participation Data'!$D$73)</f>
        <v>-</v>
      </c>
      <c r="F1645" s="38" t="str">
        <f>IF(ISBLANK('Model Participation Data'!$E$73),"-",'Model Participation Data'!$E$73)</f>
        <v>-</v>
      </c>
      <c r="G1645" s="151" t="str">
        <f>IF(ISBLANK('Model Participation Data'!$F$73),"-",'Model Participation Data'!$F$73)</f>
        <v>-</v>
      </c>
      <c r="H1645" s="253">
        <v>3</v>
      </c>
      <c r="I1645" s="253">
        <v>1</v>
      </c>
      <c r="J1645" s="150" t="str">
        <f t="shared" si="72"/>
        <v>31</v>
      </c>
      <c r="K1645" s="38" t="str">
        <f>IF(ISBLANK('Model Participation Data'!$L$73),"-",'Model Participation Data'!$L$73)</f>
        <v>-</v>
      </c>
      <c r="L1645" s="39" t="str">
        <f>IF(ISBLANK('Model Participation Data'!$M$73),"-",'Model Participation Data'!$M$73)</f>
        <v>-</v>
      </c>
      <c r="M1645" s="254">
        <f>IF(ISNA(SUMIFS(INDEX('Model Participation Data'!$N$8:$DX$57,0,MATCH(CONCATENATE($J1645,M$6),'Model Participation Data'!$N$6:$DX$6,0)),'Model Participation Data'!$B$8:$B$57,$C1645,'Model Participation Data'!$C$8:$C$57,$D1645)),"-",SUMIFS(INDEX('Model Participation Data'!$N$8:$DX$57,0,MATCH(CONCATENATE($J1645,M$6),'Model Participation Data'!$N$6:$DX$6,0)),'Model Participation Data'!$B$8:$B$57,$C1645,'Model Participation Data'!$C$8:$C$57,$D1645))</f>
        <v>0</v>
      </c>
      <c r="N1645" s="254">
        <f>IF(ISNA(SUMIFS(INDEX('Model Participation Data'!$N$8:$DX$57,0,MATCH(CONCATENATE($J1645,N$6),'Model Participation Data'!$N$6:$DX$6,0)),'Model Participation Data'!$B$8:$B$57,$C1645,'Model Participation Data'!$C$8:$C$57,$D1645)),"-",SUMIFS(INDEX('Model Participation Data'!$N$8:$DX$57,0,MATCH(CONCATENATE($J1645,N$6),'Model Participation Data'!$N$6:$DX$6,0)),'Model Participation Data'!$B$8:$B$57,$C1645,'Model Participation Data'!$C$8:$C$57,$D1645))</f>
        <v>0</v>
      </c>
      <c r="O1645" s="154">
        <f>IF(ISNA(SUMIFS(INDEX('Model Participation Data'!$N$8:$DX$57,0,MATCH(CONCATENATE($J1645,O$6),'Model Participation Data'!$N$6:$DX$6,0)),'Model Participation Data'!$B$8:$B$57,$C1645,'Model Participation Data'!$C$8:$C$57,$D1645)),"-",SUMIFS(INDEX('Model Participation Data'!$N$8:$DX$57,0,MATCH(CONCATENATE($J1645,O$6),'Model Participation Data'!$N$6:$DX$6,0)),'Model Participation Data'!$B$8:$B$57,$C1645,'Model Participation Data'!$C$8:$C$57,$D1645))</f>
        <v>0</v>
      </c>
    </row>
    <row r="1646" spans="2:15" x14ac:dyDescent="0.35">
      <c r="B1646" s="37" t="s">
        <v>80</v>
      </c>
      <c r="C1646" s="38" t="str">
        <f>IF(ISBLANK('Model Participation Data'!$B$73),"-",'Model Participation Data'!$B$73)</f>
        <v>-</v>
      </c>
      <c r="D1646" s="38" t="str">
        <f>IF(ISBLANK('Model Participation Data'!$C$73),"-",'Model Participation Data'!$C$73)</f>
        <v>-</v>
      </c>
      <c r="E1646" s="38" t="str">
        <f>IF(ISBLANK('Model Participation Data'!$D$73),"-",'Model Participation Data'!$D$73)</f>
        <v>-</v>
      </c>
      <c r="F1646" s="38" t="str">
        <f>IF(ISBLANK('Model Participation Data'!$E$73),"-",'Model Participation Data'!$E$73)</f>
        <v>-</v>
      </c>
      <c r="G1646" s="151" t="str">
        <f>IF(ISBLANK('Model Participation Data'!$F$73),"-",'Model Participation Data'!$F$73)</f>
        <v>-</v>
      </c>
      <c r="H1646" s="253">
        <v>3</v>
      </c>
      <c r="I1646" s="253">
        <v>2</v>
      </c>
      <c r="J1646" s="150" t="str">
        <f t="shared" si="72"/>
        <v>32</v>
      </c>
      <c r="K1646" s="38" t="str">
        <f>IF(ISBLANK('Model Participation Data'!$L$73),"-",'Model Participation Data'!$L$73)</f>
        <v>-</v>
      </c>
      <c r="L1646" s="39" t="str">
        <f>IF(ISBLANK('Model Participation Data'!$M$73),"-",'Model Participation Data'!$M$73)</f>
        <v>-</v>
      </c>
      <c r="M1646" s="254">
        <f>IF(ISNA(SUMIFS(INDEX('Model Participation Data'!$N$8:$DX$57,0,MATCH(CONCATENATE($J1646,M$6),'Model Participation Data'!$N$6:$DX$6,0)),'Model Participation Data'!$B$8:$B$57,$C1646,'Model Participation Data'!$C$8:$C$57,$D1646)),"-",SUMIFS(INDEX('Model Participation Data'!$N$8:$DX$57,0,MATCH(CONCATENATE($J1646,M$6),'Model Participation Data'!$N$6:$DX$6,0)),'Model Participation Data'!$B$8:$B$57,$C1646,'Model Participation Data'!$C$8:$C$57,$D1646))</f>
        <v>0</v>
      </c>
      <c r="N1646" s="254">
        <f>IF(ISNA(SUMIFS(INDEX('Model Participation Data'!$N$8:$DX$57,0,MATCH(CONCATENATE($J1646,N$6),'Model Participation Data'!$N$6:$DX$6,0)),'Model Participation Data'!$B$8:$B$57,$C1646,'Model Participation Data'!$C$8:$C$57,$D1646)),"-",SUMIFS(INDEX('Model Participation Data'!$N$8:$DX$57,0,MATCH(CONCATENATE($J1646,N$6),'Model Participation Data'!$N$6:$DX$6,0)),'Model Participation Data'!$B$8:$B$57,$C1646,'Model Participation Data'!$C$8:$C$57,$D1646))</f>
        <v>0</v>
      </c>
      <c r="O1646" s="154">
        <f>IF(ISNA(SUMIFS(INDEX('Model Participation Data'!$N$8:$DX$57,0,MATCH(CONCATENATE($J1646,O$6),'Model Participation Data'!$N$6:$DX$6,0)),'Model Participation Data'!$B$8:$B$57,$C1646,'Model Participation Data'!$C$8:$C$57,$D1646)),"-",SUMIFS(INDEX('Model Participation Data'!$N$8:$DX$57,0,MATCH(CONCATENATE($J1646,O$6),'Model Participation Data'!$N$6:$DX$6,0)),'Model Participation Data'!$B$8:$B$57,$C1646,'Model Participation Data'!$C$8:$C$57,$D1646))</f>
        <v>0</v>
      </c>
    </row>
    <row r="1647" spans="2:15" x14ac:dyDescent="0.35">
      <c r="B1647" s="37" t="s">
        <v>80</v>
      </c>
      <c r="C1647" s="38" t="str">
        <f>IF(ISBLANK('Model Participation Data'!$B$73),"-",'Model Participation Data'!$B$73)</f>
        <v>-</v>
      </c>
      <c r="D1647" s="38" t="str">
        <f>IF(ISBLANK('Model Participation Data'!$C$73),"-",'Model Participation Data'!$C$73)</f>
        <v>-</v>
      </c>
      <c r="E1647" s="38" t="str">
        <f>IF(ISBLANK('Model Participation Data'!$D$73),"-",'Model Participation Data'!$D$73)</f>
        <v>-</v>
      </c>
      <c r="F1647" s="38" t="str">
        <f>IF(ISBLANK('Model Participation Data'!$E$73),"-",'Model Participation Data'!$E$73)</f>
        <v>-</v>
      </c>
      <c r="G1647" s="151" t="str">
        <f>IF(ISBLANK('Model Participation Data'!$F$73),"-",'Model Participation Data'!$F$73)</f>
        <v>-</v>
      </c>
      <c r="H1647" s="253">
        <v>3</v>
      </c>
      <c r="I1647" s="253">
        <v>3</v>
      </c>
      <c r="J1647" s="150" t="str">
        <f t="shared" si="72"/>
        <v>33</v>
      </c>
      <c r="K1647" s="38" t="str">
        <f>IF(ISBLANK('Model Participation Data'!$L$73),"-",'Model Participation Data'!$L$73)</f>
        <v>-</v>
      </c>
      <c r="L1647" s="39" t="str">
        <f>IF(ISBLANK('Model Participation Data'!$M$73),"-",'Model Participation Data'!$M$73)</f>
        <v>-</v>
      </c>
      <c r="M1647" s="254">
        <f>IF(ISNA(SUMIFS(INDEX('Model Participation Data'!$N$8:$DX$57,0,MATCH(CONCATENATE($J1647,M$6),'Model Participation Data'!$N$6:$DX$6,0)),'Model Participation Data'!$B$8:$B$57,$C1647,'Model Participation Data'!$C$8:$C$57,$D1647)),"-",SUMIFS(INDEX('Model Participation Data'!$N$8:$DX$57,0,MATCH(CONCATENATE($J1647,M$6),'Model Participation Data'!$N$6:$DX$6,0)),'Model Participation Data'!$B$8:$B$57,$C1647,'Model Participation Data'!$C$8:$C$57,$D1647))</f>
        <v>0</v>
      </c>
      <c r="N1647" s="254">
        <f>IF(ISNA(SUMIFS(INDEX('Model Participation Data'!$N$8:$DX$57,0,MATCH(CONCATENATE($J1647,N$6),'Model Participation Data'!$N$6:$DX$6,0)),'Model Participation Data'!$B$8:$B$57,$C1647,'Model Participation Data'!$C$8:$C$57,$D1647)),"-",SUMIFS(INDEX('Model Participation Data'!$N$8:$DX$57,0,MATCH(CONCATENATE($J1647,N$6),'Model Participation Data'!$N$6:$DX$6,0)),'Model Participation Data'!$B$8:$B$57,$C1647,'Model Participation Data'!$C$8:$C$57,$D1647))</f>
        <v>0</v>
      </c>
      <c r="O1647" s="154">
        <f>IF(ISNA(SUMIFS(INDEX('Model Participation Data'!$N$8:$DX$57,0,MATCH(CONCATENATE($J1647,O$6),'Model Participation Data'!$N$6:$DX$6,0)),'Model Participation Data'!$B$8:$B$57,$C1647,'Model Participation Data'!$C$8:$C$57,$D1647)),"-",SUMIFS(INDEX('Model Participation Data'!$N$8:$DX$57,0,MATCH(CONCATENATE($J1647,O$6),'Model Participation Data'!$N$6:$DX$6,0)),'Model Participation Data'!$B$8:$B$57,$C1647,'Model Participation Data'!$C$8:$C$57,$D1647))</f>
        <v>0</v>
      </c>
    </row>
    <row r="1648" spans="2:15" x14ac:dyDescent="0.35">
      <c r="B1648" s="37" t="s">
        <v>80</v>
      </c>
      <c r="C1648" s="38" t="str">
        <f>IF(ISBLANK('Model Participation Data'!$B$73),"-",'Model Participation Data'!$B$73)</f>
        <v>-</v>
      </c>
      <c r="D1648" s="38" t="str">
        <f>IF(ISBLANK('Model Participation Data'!$C$73),"-",'Model Participation Data'!$C$73)</f>
        <v>-</v>
      </c>
      <c r="E1648" s="38" t="str">
        <f>IF(ISBLANK('Model Participation Data'!$D$73),"-",'Model Participation Data'!$D$73)</f>
        <v>-</v>
      </c>
      <c r="F1648" s="38" t="str">
        <f>IF(ISBLANK('Model Participation Data'!$E$73),"-",'Model Participation Data'!$E$73)</f>
        <v>-</v>
      </c>
      <c r="G1648" s="151" t="str">
        <f>IF(ISBLANK('Model Participation Data'!$F$73),"-",'Model Participation Data'!$F$73)</f>
        <v>-</v>
      </c>
      <c r="H1648" s="253">
        <v>3</v>
      </c>
      <c r="I1648" s="253">
        <v>4</v>
      </c>
      <c r="J1648" s="150" t="str">
        <f t="shared" si="72"/>
        <v>34</v>
      </c>
      <c r="K1648" s="38" t="str">
        <f>IF(ISBLANK('Model Participation Data'!$L$73),"-",'Model Participation Data'!$L$73)</f>
        <v>-</v>
      </c>
      <c r="L1648" s="39" t="str">
        <f>IF(ISBLANK('Model Participation Data'!$M$73),"-",'Model Participation Data'!$M$73)</f>
        <v>-</v>
      </c>
      <c r="M1648" s="254">
        <f>IF(ISNA(SUMIFS(INDEX('Model Participation Data'!$N$8:$DX$57,0,MATCH(CONCATENATE($J1648,M$6),'Model Participation Data'!$N$6:$DX$6,0)),'Model Participation Data'!$B$8:$B$57,$C1648,'Model Participation Data'!$C$8:$C$57,$D1648)),"-",SUMIFS(INDEX('Model Participation Data'!$N$8:$DX$57,0,MATCH(CONCATENATE($J1648,M$6),'Model Participation Data'!$N$6:$DX$6,0)),'Model Participation Data'!$B$8:$B$57,$C1648,'Model Participation Data'!$C$8:$C$57,$D1648))</f>
        <v>0</v>
      </c>
      <c r="N1648" s="254">
        <f>IF(ISNA(SUMIFS(INDEX('Model Participation Data'!$N$8:$DX$57,0,MATCH(CONCATENATE($J1648,N$6),'Model Participation Data'!$N$6:$DX$6,0)),'Model Participation Data'!$B$8:$B$57,$C1648,'Model Participation Data'!$C$8:$C$57,$D1648)),"-",SUMIFS(INDEX('Model Participation Data'!$N$8:$DX$57,0,MATCH(CONCATENATE($J1648,N$6),'Model Participation Data'!$N$6:$DX$6,0)),'Model Participation Data'!$B$8:$B$57,$C1648,'Model Participation Data'!$C$8:$C$57,$D1648))</f>
        <v>0</v>
      </c>
      <c r="O1648" s="154">
        <f>IF(ISNA(SUMIFS(INDEX('Model Participation Data'!$N$8:$DX$57,0,MATCH(CONCATENATE($J1648,O$6),'Model Participation Data'!$N$6:$DX$6,0)),'Model Participation Data'!$B$8:$B$57,$C1648,'Model Participation Data'!$C$8:$C$57,$D1648)),"-",SUMIFS(INDEX('Model Participation Data'!$N$8:$DX$57,0,MATCH(CONCATENATE($J1648,O$6),'Model Participation Data'!$N$6:$DX$6,0)),'Model Participation Data'!$B$8:$B$57,$C1648,'Model Participation Data'!$C$8:$C$57,$D1648))</f>
        <v>0</v>
      </c>
    </row>
    <row r="1649" spans="2:15" x14ac:dyDescent="0.35">
      <c r="B1649" s="37" t="s">
        <v>80</v>
      </c>
      <c r="C1649" s="38" t="str">
        <f>IF(ISBLANK('Model Participation Data'!$B$73),"-",'Model Participation Data'!$B$73)</f>
        <v>-</v>
      </c>
      <c r="D1649" s="38" t="str">
        <f>IF(ISBLANK('Model Participation Data'!$C$73),"-",'Model Participation Data'!$C$73)</f>
        <v>-</v>
      </c>
      <c r="E1649" s="38" t="str">
        <f>IF(ISBLANK('Model Participation Data'!$D$73),"-",'Model Participation Data'!$D$73)</f>
        <v>-</v>
      </c>
      <c r="F1649" s="38" t="str">
        <f>IF(ISBLANK('Model Participation Data'!$E$73),"-",'Model Participation Data'!$E$73)</f>
        <v>-</v>
      </c>
      <c r="G1649" s="151" t="str">
        <f>IF(ISBLANK('Model Participation Data'!$F$73),"-",'Model Participation Data'!$F$73)</f>
        <v>-</v>
      </c>
      <c r="H1649" s="253">
        <v>3</v>
      </c>
      <c r="I1649" s="253">
        <v>5</v>
      </c>
      <c r="J1649" s="150" t="str">
        <f t="shared" si="72"/>
        <v>35</v>
      </c>
      <c r="K1649" s="38" t="str">
        <f>IF(ISBLANK('Model Participation Data'!$L$73),"-",'Model Participation Data'!$L$73)</f>
        <v>-</v>
      </c>
      <c r="L1649" s="39" t="str">
        <f>IF(ISBLANK('Model Participation Data'!$M$73),"-",'Model Participation Data'!$M$73)</f>
        <v>-</v>
      </c>
      <c r="M1649" s="254">
        <f>IF(ISNA(SUMIFS(INDEX('Model Participation Data'!$N$8:$DX$57,0,MATCH(CONCATENATE($J1649,M$6),'Model Participation Data'!$N$6:$DX$6,0)),'Model Participation Data'!$B$8:$B$57,$C1649,'Model Participation Data'!$C$8:$C$57,$D1649)),"-",SUMIFS(INDEX('Model Participation Data'!$N$8:$DX$57,0,MATCH(CONCATENATE($J1649,M$6),'Model Participation Data'!$N$6:$DX$6,0)),'Model Participation Data'!$B$8:$B$57,$C1649,'Model Participation Data'!$C$8:$C$57,$D1649))</f>
        <v>0</v>
      </c>
      <c r="N1649" s="254">
        <f>IF(ISNA(SUMIFS(INDEX('Model Participation Data'!$N$8:$DX$57,0,MATCH(CONCATENATE($J1649,N$6),'Model Participation Data'!$N$6:$DX$6,0)),'Model Participation Data'!$B$8:$B$57,$C1649,'Model Participation Data'!$C$8:$C$57,$D1649)),"-",SUMIFS(INDEX('Model Participation Data'!$N$8:$DX$57,0,MATCH(CONCATENATE($J1649,N$6),'Model Participation Data'!$N$6:$DX$6,0)),'Model Participation Data'!$B$8:$B$57,$C1649,'Model Participation Data'!$C$8:$C$57,$D1649))</f>
        <v>0</v>
      </c>
      <c r="O1649" s="154">
        <f>IF(ISNA(SUMIFS(INDEX('Model Participation Data'!$N$8:$DX$57,0,MATCH(CONCATENATE($J1649,O$6),'Model Participation Data'!$N$6:$DX$6,0)),'Model Participation Data'!$B$8:$B$57,$C1649,'Model Participation Data'!$C$8:$C$57,$D1649)),"-",SUMIFS(INDEX('Model Participation Data'!$N$8:$DX$57,0,MATCH(CONCATENATE($J1649,O$6),'Model Participation Data'!$N$6:$DX$6,0)),'Model Participation Data'!$B$8:$B$57,$C1649,'Model Participation Data'!$C$8:$C$57,$D1649))</f>
        <v>0</v>
      </c>
    </row>
    <row r="1650" spans="2:15" x14ac:dyDescent="0.35">
      <c r="B1650" s="37" t="s">
        <v>80</v>
      </c>
      <c r="C1650" s="38" t="str">
        <f>IF(ISBLANK('Model Participation Data'!$B$73),"-",'Model Participation Data'!$B$73)</f>
        <v>-</v>
      </c>
      <c r="D1650" s="38" t="str">
        <f>IF(ISBLANK('Model Participation Data'!$C$73),"-",'Model Participation Data'!$C$73)</f>
        <v>-</v>
      </c>
      <c r="E1650" s="38" t="str">
        <f>IF(ISBLANK('Model Participation Data'!$D$73),"-",'Model Participation Data'!$D$73)</f>
        <v>-</v>
      </c>
      <c r="F1650" s="38" t="str">
        <f>IF(ISBLANK('Model Participation Data'!$E$73),"-",'Model Participation Data'!$E$73)</f>
        <v>-</v>
      </c>
      <c r="G1650" s="151" t="str">
        <f>IF(ISBLANK('Model Participation Data'!$F$73),"-",'Model Participation Data'!$F$73)</f>
        <v>-</v>
      </c>
      <c r="H1650" s="253">
        <v>3</v>
      </c>
      <c r="I1650" s="253" t="s">
        <v>65</v>
      </c>
      <c r="J1650" s="150" t="str">
        <f t="shared" si="72"/>
        <v>3Goal</v>
      </c>
      <c r="K1650" s="38" t="str">
        <f>IF(ISBLANK('Model Participation Data'!$L$73),"-",'Model Participation Data'!$L$73)</f>
        <v>-</v>
      </c>
      <c r="L1650" s="39" t="str">
        <f>IF(ISBLANK('Model Participation Data'!$M$73),"-",'Model Participation Data'!$M$73)</f>
        <v>-</v>
      </c>
      <c r="M1650" s="254" t="str">
        <f>IF(ISNA(SUMIFS(INDEX('Model Participation Data'!$N$8:$DX$57,0,MATCH(CONCATENATE($J1650,M$6),'Model Participation Data'!$N$6:$DX$6,0)),'Model Participation Data'!$B$8:$B$57,$C1650,'Model Participation Data'!$C$8:$C$57,$D1650)),"-",SUMIFS(INDEX('Model Participation Data'!$N$8:$DX$57,0,MATCH(CONCATENATE($J1650,M$6),'Model Participation Data'!$N$6:$DX$6,0)),'Model Participation Data'!$B$8:$B$57,$C1650,'Model Participation Data'!$C$8:$C$57,$D1650))</f>
        <v>-</v>
      </c>
      <c r="N1650" s="254" t="str">
        <f>IF(ISNA(SUMIFS(INDEX('Model Participation Data'!$N$8:$DX$57,0,MATCH(CONCATENATE($J1650,N$6),'Model Participation Data'!$N$6:$DX$6,0)),'Model Participation Data'!$B$8:$B$57,$C1650,'Model Participation Data'!$C$8:$C$57,$D1650)),"-",SUMIFS(INDEX('Model Participation Data'!$N$8:$DX$57,0,MATCH(CONCATENATE($J1650,N$6),'Model Participation Data'!$N$6:$DX$6,0)),'Model Participation Data'!$B$8:$B$57,$C1650,'Model Participation Data'!$C$8:$C$57,$D1650))</f>
        <v>-</v>
      </c>
      <c r="O1650" s="154">
        <f>IF(ISNA(SUMIFS(INDEX('Model Participation Data'!$N$8:$DX$57,0,MATCH(CONCATENATE($J1650,O$6),'Model Participation Data'!$N$6:$DX$6,0)),'Model Participation Data'!$B$8:$B$57,$C1650,'Model Participation Data'!$C$8:$C$57,$D1650)),"-",SUMIFS(INDEX('Model Participation Data'!$N$8:$DX$57,0,MATCH(CONCATENATE($J1650,O$6),'Model Participation Data'!$N$6:$DX$6,0)),'Model Participation Data'!$B$8:$B$57,$C1650,'Model Participation Data'!$C$8:$C$57,$D1650))</f>
        <v>0</v>
      </c>
    </row>
    <row r="1651" spans="2:15" x14ac:dyDescent="0.35">
      <c r="B1651" s="37" t="s">
        <v>80</v>
      </c>
      <c r="C1651" s="38" t="str">
        <f>IF(ISBLANK('Model Participation Data'!$B$73),"-",'Model Participation Data'!$B$73)</f>
        <v>-</v>
      </c>
      <c r="D1651" s="38" t="str">
        <f>IF(ISBLANK('Model Participation Data'!$C$73),"-",'Model Participation Data'!$C$73)</f>
        <v>-</v>
      </c>
      <c r="E1651" s="38" t="str">
        <f>IF(ISBLANK('Model Participation Data'!$D$73),"-",'Model Participation Data'!$D$73)</f>
        <v>-</v>
      </c>
      <c r="F1651" s="38" t="str">
        <f>IF(ISBLANK('Model Participation Data'!$E$73),"-",'Model Participation Data'!$E$73)</f>
        <v>-</v>
      </c>
      <c r="G1651" s="151" t="str">
        <f>IF(ISBLANK('Model Participation Data'!$F$73),"-",'Model Participation Data'!$F$73)</f>
        <v>-</v>
      </c>
      <c r="H1651" s="253">
        <v>4</v>
      </c>
      <c r="I1651" s="253">
        <v>1</v>
      </c>
      <c r="J1651" s="150" t="str">
        <f t="shared" si="72"/>
        <v>41</v>
      </c>
      <c r="K1651" s="38" t="str">
        <f>IF(ISBLANK('Model Participation Data'!$L$73),"-",'Model Participation Data'!$L$73)</f>
        <v>-</v>
      </c>
      <c r="L1651" s="39" t="str">
        <f>IF(ISBLANK('Model Participation Data'!$M$73),"-",'Model Participation Data'!$M$73)</f>
        <v>-</v>
      </c>
      <c r="M1651" s="254">
        <f>IF(ISNA(SUMIFS(INDEX('Model Participation Data'!$N$8:$DX$57,0,MATCH(CONCATENATE($J1651,M$6),'Model Participation Data'!$N$6:$DX$6,0)),'Model Participation Data'!$B$8:$B$57,$C1651,'Model Participation Data'!$C$8:$C$57,$D1651)),"-",SUMIFS(INDEX('Model Participation Data'!$N$8:$DX$57,0,MATCH(CONCATENATE($J1651,M$6),'Model Participation Data'!$N$6:$DX$6,0)),'Model Participation Data'!$B$8:$B$57,$C1651,'Model Participation Data'!$C$8:$C$57,$D1651))</f>
        <v>0</v>
      </c>
      <c r="N1651" s="254">
        <f>IF(ISNA(SUMIFS(INDEX('Model Participation Data'!$N$8:$DX$57,0,MATCH(CONCATENATE($J1651,N$6),'Model Participation Data'!$N$6:$DX$6,0)),'Model Participation Data'!$B$8:$B$57,$C1651,'Model Participation Data'!$C$8:$C$57,$D1651)),"-",SUMIFS(INDEX('Model Participation Data'!$N$8:$DX$57,0,MATCH(CONCATENATE($J1651,N$6),'Model Participation Data'!$N$6:$DX$6,0)),'Model Participation Data'!$B$8:$B$57,$C1651,'Model Participation Data'!$C$8:$C$57,$D1651))</f>
        <v>0</v>
      </c>
      <c r="O1651" s="154">
        <f>IF(ISNA(SUMIFS(INDEX('Model Participation Data'!$N$8:$DX$57,0,MATCH(CONCATENATE($J1651,O$6),'Model Participation Data'!$N$6:$DX$6,0)),'Model Participation Data'!$B$8:$B$57,$C1651,'Model Participation Data'!$C$8:$C$57,$D1651)),"-",SUMIFS(INDEX('Model Participation Data'!$N$8:$DX$57,0,MATCH(CONCATENATE($J1651,O$6),'Model Participation Data'!$N$6:$DX$6,0)),'Model Participation Data'!$B$8:$B$57,$C1651,'Model Participation Data'!$C$8:$C$57,$D1651))</f>
        <v>0</v>
      </c>
    </row>
    <row r="1652" spans="2:15" x14ac:dyDescent="0.35">
      <c r="B1652" s="37" t="s">
        <v>80</v>
      </c>
      <c r="C1652" s="38" t="str">
        <f>IF(ISBLANK('Model Participation Data'!$B$73),"-",'Model Participation Data'!$B$73)</f>
        <v>-</v>
      </c>
      <c r="D1652" s="38" t="str">
        <f>IF(ISBLANK('Model Participation Data'!$C$73),"-",'Model Participation Data'!$C$73)</f>
        <v>-</v>
      </c>
      <c r="E1652" s="38" t="str">
        <f>IF(ISBLANK('Model Participation Data'!$D$73),"-",'Model Participation Data'!$D$73)</f>
        <v>-</v>
      </c>
      <c r="F1652" s="38" t="str">
        <f>IF(ISBLANK('Model Participation Data'!$E$73),"-",'Model Participation Data'!$E$73)</f>
        <v>-</v>
      </c>
      <c r="G1652" s="151" t="str">
        <f>IF(ISBLANK('Model Participation Data'!$F$73),"-",'Model Participation Data'!$F$73)</f>
        <v>-</v>
      </c>
      <c r="H1652" s="253">
        <v>4</v>
      </c>
      <c r="I1652" s="253">
        <v>2</v>
      </c>
      <c r="J1652" s="150" t="str">
        <f t="shared" si="72"/>
        <v>42</v>
      </c>
      <c r="K1652" s="38" t="str">
        <f>IF(ISBLANK('Model Participation Data'!$L$73),"-",'Model Participation Data'!$L$73)</f>
        <v>-</v>
      </c>
      <c r="L1652" s="39" t="str">
        <f>IF(ISBLANK('Model Participation Data'!$M$73),"-",'Model Participation Data'!$M$73)</f>
        <v>-</v>
      </c>
      <c r="M1652" s="254">
        <f>IF(ISNA(SUMIFS(INDEX('Model Participation Data'!$N$8:$DX$57,0,MATCH(CONCATENATE($J1652,M$6),'Model Participation Data'!$N$6:$DX$6,0)),'Model Participation Data'!$B$8:$B$57,$C1652,'Model Participation Data'!$C$8:$C$57,$D1652)),"-",SUMIFS(INDEX('Model Participation Data'!$N$8:$DX$57,0,MATCH(CONCATENATE($J1652,M$6),'Model Participation Data'!$N$6:$DX$6,0)),'Model Participation Data'!$B$8:$B$57,$C1652,'Model Participation Data'!$C$8:$C$57,$D1652))</f>
        <v>0</v>
      </c>
      <c r="N1652" s="254">
        <f>IF(ISNA(SUMIFS(INDEX('Model Participation Data'!$N$8:$DX$57,0,MATCH(CONCATENATE($J1652,N$6),'Model Participation Data'!$N$6:$DX$6,0)),'Model Participation Data'!$B$8:$B$57,$C1652,'Model Participation Data'!$C$8:$C$57,$D1652)),"-",SUMIFS(INDEX('Model Participation Data'!$N$8:$DX$57,0,MATCH(CONCATENATE($J1652,N$6),'Model Participation Data'!$N$6:$DX$6,0)),'Model Participation Data'!$B$8:$B$57,$C1652,'Model Participation Data'!$C$8:$C$57,$D1652))</f>
        <v>0</v>
      </c>
      <c r="O1652" s="154">
        <f>IF(ISNA(SUMIFS(INDEX('Model Participation Data'!$N$8:$DX$57,0,MATCH(CONCATENATE($J1652,O$6),'Model Participation Data'!$N$6:$DX$6,0)),'Model Participation Data'!$B$8:$B$57,$C1652,'Model Participation Data'!$C$8:$C$57,$D1652)),"-",SUMIFS(INDEX('Model Participation Data'!$N$8:$DX$57,0,MATCH(CONCATENATE($J1652,O$6),'Model Participation Data'!$N$6:$DX$6,0)),'Model Participation Data'!$B$8:$B$57,$C1652,'Model Participation Data'!$C$8:$C$57,$D1652))</f>
        <v>0</v>
      </c>
    </row>
    <row r="1653" spans="2:15" x14ac:dyDescent="0.35">
      <c r="B1653" s="37" t="s">
        <v>80</v>
      </c>
      <c r="C1653" s="38" t="str">
        <f>IF(ISBLANK('Model Participation Data'!$B$73),"-",'Model Participation Data'!$B$73)</f>
        <v>-</v>
      </c>
      <c r="D1653" s="38" t="str">
        <f>IF(ISBLANK('Model Participation Data'!$C$73),"-",'Model Participation Data'!$C$73)</f>
        <v>-</v>
      </c>
      <c r="E1653" s="38" t="str">
        <f>IF(ISBLANK('Model Participation Data'!$D$73),"-",'Model Participation Data'!$D$73)</f>
        <v>-</v>
      </c>
      <c r="F1653" s="38" t="str">
        <f>IF(ISBLANK('Model Participation Data'!$E$73),"-",'Model Participation Data'!$E$73)</f>
        <v>-</v>
      </c>
      <c r="G1653" s="151" t="str">
        <f>IF(ISBLANK('Model Participation Data'!$F$73),"-",'Model Participation Data'!$F$73)</f>
        <v>-</v>
      </c>
      <c r="H1653" s="253">
        <v>4</v>
      </c>
      <c r="I1653" s="253">
        <v>3</v>
      </c>
      <c r="J1653" s="150" t="str">
        <f t="shared" si="72"/>
        <v>43</v>
      </c>
      <c r="K1653" s="38" t="str">
        <f>IF(ISBLANK('Model Participation Data'!$L$73),"-",'Model Participation Data'!$L$73)</f>
        <v>-</v>
      </c>
      <c r="L1653" s="39" t="str">
        <f>IF(ISBLANK('Model Participation Data'!$M$73),"-",'Model Participation Data'!$M$73)</f>
        <v>-</v>
      </c>
      <c r="M1653" s="254">
        <f>IF(ISNA(SUMIFS(INDEX('Model Participation Data'!$N$8:$DX$57,0,MATCH(CONCATENATE($J1653,M$6),'Model Participation Data'!$N$6:$DX$6,0)),'Model Participation Data'!$B$8:$B$57,$C1653,'Model Participation Data'!$C$8:$C$57,$D1653)),"-",SUMIFS(INDEX('Model Participation Data'!$N$8:$DX$57,0,MATCH(CONCATENATE($J1653,M$6),'Model Participation Data'!$N$6:$DX$6,0)),'Model Participation Data'!$B$8:$B$57,$C1653,'Model Participation Data'!$C$8:$C$57,$D1653))</f>
        <v>0</v>
      </c>
      <c r="N1653" s="254">
        <f>IF(ISNA(SUMIFS(INDEX('Model Participation Data'!$N$8:$DX$57,0,MATCH(CONCATENATE($J1653,N$6),'Model Participation Data'!$N$6:$DX$6,0)),'Model Participation Data'!$B$8:$B$57,$C1653,'Model Participation Data'!$C$8:$C$57,$D1653)),"-",SUMIFS(INDEX('Model Participation Data'!$N$8:$DX$57,0,MATCH(CONCATENATE($J1653,N$6),'Model Participation Data'!$N$6:$DX$6,0)),'Model Participation Data'!$B$8:$B$57,$C1653,'Model Participation Data'!$C$8:$C$57,$D1653))</f>
        <v>0</v>
      </c>
      <c r="O1653" s="154">
        <f>IF(ISNA(SUMIFS(INDEX('Model Participation Data'!$N$8:$DX$57,0,MATCH(CONCATENATE($J1653,O$6),'Model Participation Data'!$N$6:$DX$6,0)),'Model Participation Data'!$B$8:$B$57,$C1653,'Model Participation Data'!$C$8:$C$57,$D1653)),"-",SUMIFS(INDEX('Model Participation Data'!$N$8:$DX$57,0,MATCH(CONCATENATE($J1653,O$6),'Model Participation Data'!$N$6:$DX$6,0)),'Model Participation Data'!$B$8:$B$57,$C1653,'Model Participation Data'!$C$8:$C$57,$D1653))</f>
        <v>0</v>
      </c>
    </row>
    <row r="1654" spans="2:15" x14ac:dyDescent="0.35">
      <c r="B1654" s="37" t="s">
        <v>80</v>
      </c>
      <c r="C1654" s="38" t="str">
        <f>IF(ISBLANK('Model Participation Data'!$B$73),"-",'Model Participation Data'!$B$73)</f>
        <v>-</v>
      </c>
      <c r="D1654" s="38" t="str">
        <f>IF(ISBLANK('Model Participation Data'!$C$73),"-",'Model Participation Data'!$C$73)</f>
        <v>-</v>
      </c>
      <c r="E1654" s="38" t="str">
        <f>IF(ISBLANK('Model Participation Data'!$D$73),"-",'Model Participation Data'!$D$73)</f>
        <v>-</v>
      </c>
      <c r="F1654" s="38" t="str">
        <f>IF(ISBLANK('Model Participation Data'!$E$73),"-",'Model Participation Data'!$E$73)</f>
        <v>-</v>
      </c>
      <c r="G1654" s="151" t="str">
        <f>IF(ISBLANK('Model Participation Data'!$F$73),"-",'Model Participation Data'!$F$73)</f>
        <v>-</v>
      </c>
      <c r="H1654" s="253">
        <v>4</v>
      </c>
      <c r="I1654" s="253">
        <v>4</v>
      </c>
      <c r="J1654" s="150" t="str">
        <f t="shared" si="72"/>
        <v>44</v>
      </c>
      <c r="K1654" s="38" t="str">
        <f>IF(ISBLANK('Model Participation Data'!$L$73),"-",'Model Participation Data'!$L$73)</f>
        <v>-</v>
      </c>
      <c r="L1654" s="39" t="str">
        <f>IF(ISBLANK('Model Participation Data'!$M$73),"-",'Model Participation Data'!$M$73)</f>
        <v>-</v>
      </c>
      <c r="M1654" s="254">
        <f>IF(ISNA(SUMIFS(INDEX('Model Participation Data'!$N$8:$DX$57,0,MATCH(CONCATENATE($J1654,M$6),'Model Participation Data'!$N$6:$DX$6,0)),'Model Participation Data'!$B$8:$B$57,$C1654,'Model Participation Data'!$C$8:$C$57,$D1654)),"-",SUMIFS(INDEX('Model Participation Data'!$N$8:$DX$57,0,MATCH(CONCATENATE($J1654,M$6),'Model Participation Data'!$N$6:$DX$6,0)),'Model Participation Data'!$B$8:$B$57,$C1654,'Model Participation Data'!$C$8:$C$57,$D1654))</f>
        <v>0</v>
      </c>
      <c r="N1654" s="254">
        <f>IF(ISNA(SUMIFS(INDEX('Model Participation Data'!$N$8:$DX$57,0,MATCH(CONCATENATE($J1654,N$6),'Model Participation Data'!$N$6:$DX$6,0)),'Model Participation Data'!$B$8:$B$57,$C1654,'Model Participation Data'!$C$8:$C$57,$D1654)),"-",SUMIFS(INDEX('Model Participation Data'!$N$8:$DX$57,0,MATCH(CONCATENATE($J1654,N$6),'Model Participation Data'!$N$6:$DX$6,0)),'Model Participation Data'!$B$8:$B$57,$C1654,'Model Participation Data'!$C$8:$C$57,$D1654))</f>
        <v>0</v>
      </c>
      <c r="O1654" s="154">
        <f>IF(ISNA(SUMIFS(INDEX('Model Participation Data'!$N$8:$DX$57,0,MATCH(CONCATENATE($J1654,O$6),'Model Participation Data'!$N$6:$DX$6,0)),'Model Participation Data'!$B$8:$B$57,$C1654,'Model Participation Data'!$C$8:$C$57,$D1654)),"-",SUMIFS(INDEX('Model Participation Data'!$N$8:$DX$57,0,MATCH(CONCATENATE($J1654,O$6),'Model Participation Data'!$N$6:$DX$6,0)),'Model Participation Data'!$B$8:$B$57,$C1654,'Model Participation Data'!$C$8:$C$57,$D1654))</f>
        <v>0</v>
      </c>
    </row>
    <row r="1655" spans="2:15" x14ac:dyDescent="0.35">
      <c r="B1655" s="37" t="s">
        <v>80</v>
      </c>
      <c r="C1655" s="38" t="str">
        <f>IF(ISBLANK('Model Participation Data'!$B$73),"-",'Model Participation Data'!$B$73)</f>
        <v>-</v>
      </c>
      <c r="D1655" s="38" t="str">
        <f>IF(ISBLANK('Model Participation Data'!$C$73),"-",'Model Participation Data'!$C$73)</f>
        <v>-</v>
      </c>
      <c r="E1655" s="38" t="str">
        <f>IF(ISBLANK('Model Participation Data'!$D$73),"-",'Model Participation Data'!$D$73)</f>
        <v>-</v>
      </c>
      <c r="F1655" s="38" t="str">
        <f>IF(ISBLANK('Model Participation Data'!$E$73),"-",'Model Participation Data'!$E$73)</f>
        <v>-</v>
      </c>
      <c r="G1655" s="151" t="str">
        <f>IF(ISBLANK('Model Participation Data'!$F$73),"-",'Model Participation Data'!$F$73)</f>
        <v>-</v>
      </c>
      <c r="H1655" s="253">
        <v>4</v>
      </c>
      <c r="I1655" s="253">
        <v>5</v>
      </c>
      <c r="J1655" s="150" t="str">
        <f t="shared" si="72"/>
        <v>45</v>
      </c>
      <c r="K1655" s="38" t="str">
        <f>IF(ISBLANK('Model Participation Data'!$L$73),"-",'Model Participation Data'!$L$73)</f>
        <v>-</v>
      </c>
      <c r="L1655" s="39" t="str">
        <f>IF(ISBLANK('Model Participation Data'!$M$73),"-",'Model Participation Data'!$M$73)</f>
        <v>-</v>
      </c>
      <c r="M1655" s="254">
        <f>IF(ISNA(SUMIFS(INDEX('Model Participation Data'!$N$8:$DX$57,0,MATCH(CONCATENATE($J1655,M$6),'Model Participation Data'!$N$6:$DX$6,0)),'Model Participation Data'!$B$8:$B$57,$C1655,'Model Participation Data'!$C$8:$C$57,$D1655)),"-",SUMIFS(INDEX('Model Participation Data'!$N$8:$DX$57,0,MATCH(CONCATENATE($J1655,M$6),'Model Participation Data'!$N$6:$DX$6,0)),'Model Participation Data'!$B$8:$B$57,$C1655,'Model Participation Data'!$C$8:$C$57,$D1655))</f>
        <v>0</v>
      </c>
      <c r="N1655" s="254">
        <f>IF(ISNA(SUMIFS(INDEX('Model Participation Data'!$N$8:$DX$57,0,MATCH(CONCATENATE($J1655,N$6),'Model Participation Data'!$N$6:$DX$6,0)),'Model Participation Data'!$B$8:$B$57,$C1655,'Model Participation Data'!$C$8:$C$57,$D1655)),"-",SUMIFS(INDEX('Model Participation Data'!$N$8:$DX$57,0,MATCH(CONCATENATE($J1655,N$6),'Model Participation Data'!$N$6:$DX$6,0)),'Model Participation Data'!$B$8:$B$57,$C1655,'Model Participation Data'!$C$8:$C$57,$D1655))</f>
        <v>0</v>
      </c>
      <c r="O1655" s="154">
        <f>IF(ISNA(SUMIFS(INDEX('Model Participation Data'!$N$8:$DX$57,0,MATCH(CONCATENATE($J1655,O$6),'Model Participation Data'!$N$6:$DX$6,0)),'Model Participation Data'!$B$8:$B$57,$C1655,'Model Participation Data'!$C$8:$C$57,$D1655)),"-",SUMIFS(INDEX('Model Participation Data'!$N$8:$DX$57,0,MATCH(CONCATENATE($J1655,O$6),'Model Participation Data'!$N$6:$DX$6,0)),'Model Participation Data'!$B$8:$B$57,$C1655,'Model Participation Data'!$C$8:$C$57,$D1655))</f>
        <v>0</v>
      </c>
    </row>
    <row r="1656" spans="2:15" x14ac:dyDescent="0.35">
      <c r="B1656" s="37" t="s">
        <v>80</v>
      </c>
      <c r="C1656" s="38" t="str">
        <f>IF(ISBLANK('Model Participation Data'!$B$73),"-",'Model Participation Data'!$B$73)</f>
        <v>-</v>
      </c>
      <c r="D1656" s="38" t="str">
        <f>IF(ISBLANK('Model Participation Data'!$C$73),"-",'Model Participation Data'!$C$73)</f>
        <v>-</v>
      </c>
      <c r="E1656" s="38" t="str">
        <f>IF(ISBLANK('Model Participation Data'!$D$73),"-",'Model Participation Data'!$D$73)</f>
        <v>-</v>
      </c>
      <c r="F1656" s="38" t="str">
        <f>IF(ISBLANK('Model Participation Data'!$E$73),"-",'Model Participation Data'!$E$73)</f>
        <v>-</v>
      </c>
      <c r="G1656" s="151" t="str">
        <f>IF(ISBLANK('Model Participation Data'!$F$73),"-",'Model Participation Data'!$F$73)</f>
        <v>-</v>
      </c>
      <c r="H1656" s="253">
        <v>4</v>
      </c>
      <c r="I1656" s="253" t="s">
        <v>65</v>
      </c>
      <c r="J1656" s="150" t="str">
        <f t="shared" si="72"/>
        <v>4Goal</v>
      </c>
      <c r="K1656" s="38" t="str">
        <f>IF(ISBLANK('Model Participation Data'!$L$73),"-",'Model Participation Data'!$L$73)</f>
        <v>-</v>
      </c>
      <c r="L1656" s="39" t="str">
        <f>IF(ISBLANK('Model Participation Data'!$M$73),"-",'Model Participation Data'!$M$73)</f>
        <v>-</v>
      </c>
      <c r="M1656" s="254" t="str">
        <f>IF(ISNA(SUMIFS(INDEX('Model Participation Data'!$N$8:$DX$57,0,MATCH(CONCATENATE($J1656,M$6),'Model Participation Data'!$N$6:$DX$6,0)),'Model Participation Data'!$B$8:$B$57,$C1656,'Model Participation Data'!$C$8:$C$57,$D1656)),"-",SUMIFS(INDEX('Model Participation Data'!$N$8:$DX$57,0,MATCH(CONCATENATE($J1656,M$6),'Model Participation Data'!$N$6:$DX$6,0)),'Model Participation Data'!$B$8:$B$57,$C1656,'Model Participation Data'!$C$8:$C$57,$D1656))</f>
        <v>-</v>
      </c>
      <c r="N1656" s="254" t="str">
        <f>IF(ISNA(SUMIFS(INDEX('Model Participation Data'!$N$8:$DX$57,0,MATCH(CONCATENATE($J1656,N$6),'Model Participation Data'!$N$6:$DX$6,0)),'Model Participation Data'!$B$8:$B$57,$C1656,'Model Participation Data'!$C$8:$C$57,$D1656)),"-",SUMIFS(INDEX('Model Participation Data'!$N$8:$DX$57,0,MATCH(CONCATENATE($J1656,N$6),'Model Participation Data'!$N$6:$DX$6,0)),'Model Participation Data'!$B$8:$B$57,$C1656,'Model Participation Data'!$C$8:$C$57,$D1656))</f>
        <v>-</v>
      </c>
      <c r="O1656" s="154">
        <f>IF(ISNA(SUMIFS(INDEX('Model Participation Data'!$N$8:$DX$57,0,MATCH(CONCATENATE($J1656,O$6),'Model Participation Data'!$N$6:$DX$6,0)),'Model Participation Data'!$B$8:$B$57,$C1656,'Model Participation Data'!$C$8:$C$57,$D1656)),"-",SUMIFS(INDEX('Model Participation Data'!$N$8:$DX$57,0,MATCH(CONCATENATE($J1656,O$6),'Model Participation Data'!$N$6:$DX$6,0)),'Model Participation Data'!$B$8:$B$57,$C1656,'Model Participation Data'!$C$8:$C$57,$D1656))</f>
        <v>0</v>
      </c>
    </row>
    <row r="1657" spans="2:15" x14ac:dyDescent="0.35">
      <c r="B1657" s="37" t="s">
        <v>80</v>
      </c>
      <c r="C1657" s="38" t="str">
        <f>IF(ISBLANK('Model Participation Data'!$B$74),"-",'Model Participation Data'!$B$74)</f>
        <v>-</v>
      </c>
      <c r="D1657" s="38" t="str">
        <f>IF(ISBLANK('Model Participation Data'!$C$74),"-",'Model Participation Data'!$C$74)</f>
        <v>-</v>
      </c>
      <c r="E1657" s="38" t="str">
        <f>IF(ISBLANK('Model Participation Data'!$D$74),"-",'Model Participation Data'!$D$74)</f>
        <v>-</v>
      </c>
      <c r="F1657" s="38" t="str">
        <f>IF(ISBLANK('Model Participation Data'!$E$74),"-",'Model Participation Data'!$E$74)</f>
        <v>-</v>
      </c>
      <c r="G1657" s="151" t="str">
        <f>IF(ISBLANK('Model Participation Data'!$F$74),"-",'Model Participation Data'!$F$74)</f>
        <v>-</v>
      </c>
      <c r="H1657" s="253" t="s">
        <v>64</v>
      </c>
      <c r="I1657" s="253" t="s">
        <v>64</v>
      </c>
      <c r="J1657" s="150" t="str">
        <f t="shared" si="72"/>
        <v>BaselineBaseline</v>
      </c>
      <c r="K1657" s="38" t="str">
        <f>IF(ISBLANK('Model Participation Data'!$L$74),"-",'Model Participation Data'!$L$74)</f>
        <v>-</v>
      </c>
      <c r="L1657" s="39" t="str">
        <f>IF(ISBLANK('Model Participation Data'!$M$74),"-",'Model Participation Data'!$M$74)</f>
        <v>-</v>
      </c>
      <c r="M1657" s="254">
        <f>IF(ISNA(SUMIFS(INDEX('Model Participation Data'!$N$8:$DX$57,0,MATCH(CONCATENATE($J1657,M$6),'Model Participation Data'!$N$6:$DX$6,0)),'Model Participation Data'!$B$8:$B$57,$C1657,'Model Participation Data'!$C$8:$C$57,$D1657)),"-",SUMIFS(INDEX('Model Participation Data'!$N$8:$DX$57,0,MATCH(CONCATENATE($J1657,M$6),'Model Participation Data'!$N$6:$DX$6,0)),'Model Participation Data'!$B$8:$B$57,$C1657,'Model Participation Data'!$C$8:$C$57,$D1657))</f>
        <v>0</v>
      </c>
      <c r="N1657" s="254">
        <f>IF(ISNA(SUMIFS(INDEX('Model Participation Data'!$N$8:$DX$57,0,MATCH(CONCATENATE($J1657,N$6),'Model Participation Data'!$N$6:$DX$6,0)),'Model Participation Data'!$B$8:$B$57,$C1657,'Model Participation Data'!$C$8:$C$57,$D1657)),"-",SUMIFS(INDEX('Model Participation Data'!$N$8:$DX$57,0,MATCH(CONCATENATE($J1657,N$6),'Model Participation Data'!$N$6:$DX$6,0)),'Model Participation Data'!$B$8:$B$57,$C1657,'Model Participation Data'!$C$8:$C$57,$D1657))</f>
        <v>0</v>
      </c>
      <c r="O1657" s="154">
        <f>IF(ISNA(SUMIFS(INDEX('Model Participation Data'!$N$8:$DX$57,0,MATCH(CONCATENATE($J1657,O$6),'Model Participation Data'!$N$6:$DX$6,0)),'Model Participation Data'!$B$8:$B$57,$C1657,'Model Participation Data'!$C$8:$C$57,$D1657)),"-",SUMIFS(INDEX('Model Participation Data'!$N$8:$DX$57,0,MATCH(CONCATENATE($J1657,O$6),'Model Participation Data'!$N$6:$DX$6,0)),'Model Participation Data'!$B$8:$B$57,$C1657,'Model Participation Data'!$C$8:$C$57,$D1657))</f>
        <v>0</v>
      </c>
    </row>
    <row r="1658" spans="2:15" x14ac:dyDescent="0.35">
      <c r="B1658" s="37" t="s">
        <v>80</v>
      </c>
      <c r="C1658" s="38" t="str">
        <f>IF(ISBLANK('Model Participation Data'!$B$74),"-",'Model Participation Data'!$B$74)</f>
        <v>-</v>
      </c>
      <c r="D1658" s="38" t="str">
        <f>IF(ISBLANK('Model Participation Data'!$C$74),"-",'Model Participation Data'!$C$74)</f>
        <v>-</v>
      </c>
      <c r="E1658" s="38" t="str">
        <f>IF(ISBLANK('Model Participation Data'!$D$74),"-",'Model Participation Data'!$D$74)</f>
        <v>-</v>
      </c>
      <c r="F1658" s="38" t="str">
        <f>IF(ISBLANK('Model Participation Data'!$E$74),"-",'Model Participation Data'!$E$74)</f>
        <v>-</v>
      </c>
      <c r="G1658" s="151" t="str">
        <f>IF(ISBLANK('Model Participation Data'!$F$74),"-",'Model Participation Data'!$F$74)</f>
        <v>-</v>
      </c>
      <c r="H1658" s="253">
        <v>1</v>
      </c>
      <c r="I1658" s="253">
        <v>1</v>
      </c>
      <c r="J1658" s="150" t="str">
        <f t="shared" si="72"/>
        <v>11</v>
      </c>
      <c r="K1658" s="38" t="str">
        <f>IF(ISBLANK('Model Participation Data'!$L$74),"-",'Model Participation Data'!$L$74)</f>
        <v>-</v>
      </c>
      <c r="L1658" s="39" t="str">
        <f>IF(ISBLANK('Model Participation Data'!$M$74),"-",'Model Participation Data'!$M$74)</f>
        <v>-</v>
      </c>
      <c r="M1658" s="254">
        <f>IF(ISNA(SUMIFS(INDEX('Model Participation Data'!$N$8:$DX$57,0,MATCH(CONCATENATE($J1658,M$6),'Model Participation Data'!$N$6:$DX$6,0)),'Model Participation Data'!$B$8:$B$57,$C1658,'Model Participation Data'!$C$8:$C$57,$D1658)),"-",SUMIFS(INDEX('Model Participation Data'!$N$8:$DX$57,0,MATCH(CONCATENATE($J1658,M$6),'Model Participation Data'!$N$6:$DX$6,0)),'Model Participation Data'!$B$8:$B$57,$C1658,'Model Participation Data'!$C$8:$C$57,$D1658))</f>
        <v>0</v>
      </c>
      <c r="N1658" s="254">
        <f>IF(ISNA(SUMIFS(INDEX('Model Participation Data'!$N$8:$DX$57,0,MATCH(CONCATENATE($J1658,N$6),'Model Participation Data'!$N$6:$DX$6,0)),'Model Participation Data'!$B$8:$B$57,$C1658,'Model Participation Data'!$C$8:$C$57,$D1658)),"-",SUMIFS(INDEX('Model Participation Data'!$N$8:$DX$57,0,MATCH(CONCATENATE($J1658,N$6),'Model Participation Data'!$N$6:$DX$6,0)),'Model Participation Data'!$B$8:$B$57,$C1658,'Model Participation Data'!$C$8:$C$57,$D1658))</f>
        <v>0</v>
      </c>
      <c r="O1658" s="154">
        <f>IF(ISNA(SUMIFS(INDEX('Model Participation Data'!$N$8:$DX$57,0,MATCH(CONCATENATE($J1658,O$6),'Model Participation Data'!$N$6:$DX$6,0)),'Model Participation Data'!$B$8:$B$57,$C1658,'Model Participation Data'!$C$8:$C$57,$D1658)),"-",SUMIFS(INDEX('Model Participation Data'!$N$8:$DX$57,0,MATCH(CONCATENATE($J1658,O$6),'Model Participation Data'!$N$6:$DX$6,0)),'Model Participation Data'!$B$8:$B$57,$C1658,'Model Participation Data'!$C$8:$C$57,$D1658))</f>
        <v>0</v>
      </c>
    </row>
    <row r="1659" spans="2:15" x14ac:dyDescent="0.35">
      <c r="B1659" s="37" t="s">
        <v>80</v>
      </c>
      <c r="C1659" s="38" t="str">
        <f>IF(ISBLANK('Model Participation Data'!$B$74),"-",'Model Participation Data'!$B$74)</f>
        <v>-</v>
      </c>
      <c r="D1659" s="38" t="str">
        <f>IF(ISBLANK('Model Participation Data'!$C$74),"-",'Model Participation Data'!$C$74)</f>
        <v>-</v>
      </c>
      <c r="E1659" s="38" t="str">
        <f>IF(ISBLANK('Model Participation Data'!$D$74),"-",'Model Participation Data'!$D$74)</f>
        <v>-</v>
      </c>
      <c r="F1659" s="38" t="str">
        <f>IF(ISBLANK('Model Participation Data'!$E$74),"-",'Model Participation Data'!$E$74)</f>
        <v>-</v>
      </c>
      <c r="G1659" s="151" t="str">
        <f>IF(ISBLANK('Model Participation Data'!$F$74),"-",'Model Participation Data'!$F$74)</f>
        <v>-</v>
      </c>
      <c r="H1659" s="253">
        <v>1</v>
      </c>
      <c r="I1659" s="253">
        <v>2</v>
      </c>
      <c r="J1659" s="150" t="str">
        <f t="shared" si="72"/>
        <v>12</v>
      </c>
      <c r="K1659" s="38" t="str">
        <f>IF(ISBLANK('Model Participation Data'!$L$74),"-",'Model Participation Data'!$L$74)</f>
        <v>-</v>
      </c>
      <c r="L1659" s="39" t="str">
        <f>IF(ISBLANK('Model Participation Data'!$M$74),"-",'Model Participation Data'!$M$74)</f>
        <v>-</v>
      </c>
      <c r="M1659" s="254">
        <f>IF(ISNA(SUMIFS(INDEX('Model Participation Data'!$N$8:$DX$57,0,MATCH(CONCATENATE($J1659,M$6),'Model Participation Data'!$N$6:$DX$6,0)),'Model Participation Data'!$B$8:$B$57,$C1659,'Model Participation Data'!$C$8:$C$57,$D1659)),"-",SUMIFS(INDEX('Model Participation Data'!$N$8:$DX$57,0,MATCH(CONCATENATE($J1659,M$6),'Model Participation Data'!$N$6:$DX$6,0)),'Model Participation Data'!$B$8:$B$57,$C1659,'Model Participation Data'!$C$8:$C$57,$D1659))</f>
        <v>0</v>
      </c>
      <c r="N1659" s="254">
        <f>IF(ISNA(SUMIFS(INDEX('Model Participation Data'!$N$8:$DX$57,0,MATCH(CONCATENATE($J1659,N$6),'Model Participation Data'!$N$6:$DX$6,0)),'Model Participation Data'!$B$8:$B$57,$C1659,'Model Participation Data'!$C$8:$C$57,$D1659)),"-",SUMIFS(INDEX('Model Participation Data'!$N$8:$DX$57,0,MATCH(CONCATENATE($J1659,N$6),'Model Participation Data'!$N$6:$DX$6,0)),'Model Participation Data'!$B$8:$B$57,$C1659,'Model Participation Data'!$C$8:$C$57,$D1659))</f>
        <v>0</v>
      </c>
      <c r="O1659" s="154">
        <f>IF(ISNA(SUMIFS(INDEX('Model Participation Data'!$N$8:$DX$57,0,MATCH(CONCATENATE($J1659,O$6),'Model Participation Data'!$N$6:$DX$6,0)),'Model Participation Data'!$B$8:$B$57,$C1659,'Model Participation Data'!$C$8:$C$57,$D1659)),"-",SUMIFS(INDEX('Model Participation Data'!$N$8:$DX$57,0,MATCH(CONCATENATE($J1659,O$6),'Model Participation Data'!$N$6:$DX$6,0)),'Model Participation Data'!$B$8:$B$57,$C1659,'Model Participation Data'!$C$8:$C$57,$D1659))</f>
        <v>0</v>
      </c>
    </row>
    <row r="1660" spans="2:15" x14ac:dyDescent="0.35">
      <c r="B1660" s="37" t="s">
        <v>80</v>
      </c>
      <c r="C1660" s="38" t="str">
        <f>IF(ISBLANK('Model Participation Data'!$B$74),"-",'Model Participation Data'!$B$74)</f>
        <v>-</v>
      </c>
      <c r="D1660" s="38" t="str">
        <f>IF(ISBLANK('Model Participation Data'!$C$74),"-",'Model Participation Data'!$C$74)</f>
        <v>-</v>
      </c>
      <c r="E1660" s="38" t="str">
        <f>IF(ISBLANK('Model Participation Data'!$D$74),"-",'Model Participation Data'!$D$74)</f>
        <v>-</v>
      </c>
      <c r="F1660" s="38" t="str">
        <f>IF(ISBLANK('Model Participation Data'!$E$74),"-",'Model Participation Data'!$E$74)</f>
        <v>-</v>
      </c>
      <c r="G1660" s="151" t="str">
        <f>IF(ISBLANK('Model Participation Data'!$F$74),"-",'Model Participation Data'!$F$74)</f>
        <v>-</v>
      </c>
      <c r="H1660" s="253">
        <v>1</v>
      </c>
      <c r="I1660" s="253">
        <v>3</v>
      </c>
      <c r="J1660" s="150" t="str">
        <f t="shared" si="72"/>
        <v>13</v>
      </c>
      <c r="K1660" s="38" t="str">
        <f>IF(ISBLANK('Model Participation Data'!$L$74),"-",'Model Participation Data'!$L$74)</f>
        <v>-</v>
      </c>
      <c r="L1660" s="39" t="str">
        <f>IF(ISBLANK('Model Participation Data'!$M$74),"-",'Model Participation Data'!$M$74)</f>
        <v>-</v>
      </c>
      <c r="M1660" s="254">
        <f>IF(ISNA(SUMIFS(INDEX('Model Participation Data'!$N$8:$DX$57,0,MATCH(CONCATENATE($J1660,M$6),'Model Participation Data'!$N$6:$DX$6,0)),'Model Participation Data'!$B$8:$B$57,$C1660,'Model Participation Data'!$C$8:$C$57,$D1660)),"-",SUMIFS(INDEX('Model Participation Data'!$N$8:$DX$57,0,MATCH(CONCATENATE($J1660,M$6),'Model Participation Data'!$N$6:$DX$6,0)),'Model Participation Data'!$B$8:$B$57,$C1660,'Model Participation Data'!$C$8:$C$57,$D1660))</f>
        <v>0</v>
      </c>
      <c r="N1660" s="254">
        <f>IF(ISNA(SUMIFS(INDEX('Model Participation Data'!$N$8:$DX$57,0,MATCH(CONCATENATE($J1660,N$6),'Model Participation Data'!$N$6:$DX$6,0)),'Model Participation Data'!$B$8:$B$57,$C1660,'Model Participation Data'!$C$8:$C$57,$D1660)),"-",SUMIFS(INDEX('Model Participation Data'!$N$8:$DX$57,0,MATCH(CONCATENATE($J1660,N$6),'Model Participation Data'!$N$6:$DX$6,0)),'Model Participation Data'!$B$8:$B$57,$C1660,'Model Participation Data'!$C$8:$C$57,$D1660))</f>
        <v>0</v>
      </c>
      <c r="O1660" s="154">
        <f>IF(ISNA(SUMIFS(INDEX('Model Participation Data'!$N$8:$DX$57,0,MATCH(CONCATENATE($J1660,O$6),'Model Participation Data'!$N$6:$DX$6,0)),'Model Participation Data'!$B$8:$B$57,$C1660,'Model Participation Data'!$C$8:$C$57,$D1660)),"-",SUMIFS(INDEX('Model Participation Data'!$N$8:$DX$57,0,MATCH(CONCATENATE($J1660,O$6),'Model Participation Data'!$N$6:$DX$6,0)),'Model Participation Data'!$B$8:$B$57,$C1660,'Model Participation Data'!$C$8:$C$57,$D1660))</f>
        <v>0</v>
      </c>
    </row>
    <row r="1661" spans="2:15" x14ac:dyDescent="0.35">
      <c r="B1661" s="37" t="s">
        <v>80</v>
      </c>
      <c r="C1661" s="38" t="str">
        <f>IF(ISBLANK('Model Participation Data'!$B$74),"-",'Model Participation Data'!$B$74)</f>
        <v>-</v>
      </c>
      <c r="D1661" s="38" t="str">
        <f>IF(ISBLANK('Model Participation Data'!$C$74),"-",'Model Participation Data'!$C$74)</f>
        <v>-</v>
      </c>
      <c r="E1661" s="38" t="str">
        <f>IF(ISBLANK('Model Participation Data'!$D$74),"-",'Model Participation Data'!$D$74)</f>
        <v>-</v>
      </c>
      <c r="F1661" s="38" t="str">
        <f>IF(ISBLANK('Model Participation Data'!$E$74),"-",'Model Participation Data'!$E$74)</f>
        <v>-</v>
      </c>
      <c r="G1661" s="151" t="str">
        <f>IF(ISBLANK('Model Participation Data'!$F$74),"-",'Model Participation Data'!$F$74)</f>
        <v>-</v>
      </c>
      <c r="H1661" s="253">
        <v>1</v>
      </c>
      <c r="I1661" s="253">
        <v>4</v>
      </c>
      <c r="J1661" s="150" t="str">
        <f t="shared" si="72"/>
        <v>14</v>
      </c>
      <c r="K1661" s="38" t="str">
        <f>IF(ISBLANK('Model Participation Data'!$L$74),"-",'Model Participation Data'!$L$74)</f>
        <v>-</v>
      </c>
      <c r="L1661" s="39" t="str">
        <f>IF(ISBLANK('Model Participation Data'!$M$74),"-",'Model Participation Data'!$M$74)</f>
        <v>-</v>
      </c>
      <c r="M1661" s="254">
        <f>IF(ISNA(SUMIFS(INDEX('Model Participation Data'!$N$8:$DX$57,0,MATCH(CONCATENATE($J1661,M$6),'Model Participation Data'!$N$6:$DX$6,0)),'Model Participation Data'!$B$8:$B$57,$C1661,'Model Participation Data'!$C$8:$C$57,$D1661)),"-",SUMIFS(INDEX('Model Participation Data'!$N$8:$DX$57,0,MATCH(CONCATENATE($J1661,M$6),'Model Participation Data'!$N$6:$DX$6,0)),'Model Participation Data'!$B$8:$B$57,$C1661,'Model Participation Data'!$C$8:$C$57,$D1661))</f>
        <v>0</v>
      </c>
      <c r="N1661" s="254">
        <f>IF(ISNA(SUMIFS(INDEX('Model Participation Data'!$N$8:$DX$57,0,MATCH(CONCATENATE($J1661,N$6),'Model Participation Data'!$N$6:$DX$6,0)),'Model Participation Data'!$B$8:$B$57,$C1661,'Model Participation Data'!$C$8:$C$57,$D1661)),"-",SUMIFS(INDEX('Model Participation Data'!$N$8:$DX$57,0,MATCH(CONCATENATE($J1661,N$6),'Model Participation Data'!$N$6:$DX$6,0)),'Model Participation Data'!$B$8:$B$57,$C1661,'Model Participation Data'!$C$8:$C$57,$D1661))</f>
        <v>0</v>
      </c>
      <c r="O1661" s="154">
        <f>IF(ISNA(SUMIFS(INDEX('Model Participation Data'!$N$8:$DX$57,0,MATCH(CONCATENATE($J1661,O$6),'Model Participation Data'!$N$6:$DX$6,0)),'Model Participation Data'!$B$8:$B$57,$C1661,'Model Participation Data'!$C$8:$C$57,$D1661)),"-",SUMIFS(INDEX('Model Participation Data'!$N$8:$DX$57,0,MATCH(CONCATENATE($J1661,O$6),'Model Participation Data'!$N$6:$DX$6,0)),'Model Participation Data'!$B$8:$B$57,$C1661,'Model Participation Data'!$C$8:$C$57,$D1661))</f>
        <v>0</v>
      </c>
    </row>
    <row r="1662" spans="2:15" x14ac:dyDescent="0.35">
      <c r="B1662" s="37" t="s">
        <v>80</v>
      </c>
      <c r="C1662" s="38" t="str">
        <f>IF(ISBLANK('Model Participation Data'!$B$74),"-",'Model Participation Data'!$B$74)</f>
        <v>-</v>
      </c>
      <c r="D1662" s="38" t="str">
        <f>IF(ISBLANK('Model Participation Data'!$C$74),"-",'Model Participation Data'!$C$74)</f>
        <v>-</v>
      </c>
      <c r="E1662" s="38" t="str">
        <f>IF(ISBLANK('Model Participation Data'!$D$74),"-",'Model Participation Data'!$D$74)</f>
        <v>-</v>
      </c>
      <c r="F1662" s="38" t="str">
        <f>IF(ISBLANK('Model Participation Data'!$E$74),"-",'Model Participation Data'!$E$74)</f>
        <v>-</v>
      </c>
      <c r="G1662" s="151" t="str">
        <f>IF(ISBLANK('Model Participation Data'!$F$74),"-",'Model Participation Data'!$F$74)</f>
        <v>-</v>
      </c>
      <c r="H1662" s="253">
        <v>1</v>
      </c>
      <c r="I1662" s="253">
        <v>5</v>
      </c>
      <c r="J1662" s="150" t="str">
        <f t="shared" si="72"/>
        <v>15</v>
      </c>
      <c r="K1662" s="38" t="str">
        <f>IF(ISBLANK('Model Participation Data'!$L$74),"-",'Model Participation Data'!$L$74)</f>
        <v>-</v>
      </c>
      <c r="L1662" s="39" t="str">
        <f>IF(ISBLANK('Model Participation Data'!$M$74),"-",'Model Participation Data'!$M$74)</f>
        <v>-</v>
      </c>
      <c r="M1662" s="254">
        <f>IF(ISNA(SUMIFS(INDEX('Model Participation Data'!$N$8:$DX$57,0,MATCH(CONCATENATE($J1662,M$6),'Model Participation Data'!$N$6:$DX$6,0)),'Model Participation Data'!$B$8:$B$57,$C1662,'Model Participation Data'!$C$8:$C$57,$D1662)),"-",SUMIFS(INDEX('Model Participation Data'!$N$8:$DX$57,0,MATCH(CONCATENATE($J1662,M$6),'Model Participation Data'!$N$6:$DX$6,0)),'Model Participation Data'!$B$8:$B$57,$C1662,'Model Participation Data'!$C$8:$C$57,$D1662))</f>
        <v>0</v>
      </c>
      <c r="N1662" s="254">
        <f>IF(ISNA(SUMIFS(INDEX('Model Participation Data'!$N$8:$DX$57,0,MATCH(CONCATENATE($J1662,N$6),'Model Participation Data'!$N$6:$DX$6,0)),'Model Participation Data'!$B$8:$B$57,$C1662,'Model Participation Data'!$C$8:$C$57,$D1662)),"-",SUMIFS(INDEX('Model Participation Data'!$N$8:$DX$57,0,MATCH(CONCATENATE($J1662,N$6),'Model Participation Data'!$N$6:$DX$6,0)),'Model Participation Data'!$B$8:$B$57,$C1662,'Model Participation Data'!$C$8:$C$57,$D1662))</f>
        <v>0</v>
      </c>
      <c r="O1662" s="154">
        <f>IF(ISNA(SUMIFS(INDEX('Model Participation Data'!$N$8:$DX$57,0,MATCH(CONCATENATE($J1662,O$6),'Model Participation Data'!$N$6:$DX$6,0)),'Model Participation Data'!$B$8:$B$57,$C1662,'Model Participation Data'!$C$8:$C$57,$D1662)),"-",SUMIFS(INDEX('Model Participation Data'!$N$8:$DX$57,0,MATCH(CONCATENATE($J1662,O$6),'Model Participation Data'!$N$6:$DX$6,0)),'Model Participation Data'!$B$8:$B$57,$C1662,'Model Participation Data'!$C$8:$C$57,$D1662))</f>
        <v>0</v>
      </c>
    </row>
    <row r="1663" spans="2:15" x14ac:dyDescent="0.35">
      <c r="B1663" s="37" t="s">
        <v>80</v>
      </c>
      <c r="C1663" s="38" t="str">
        <f>IF(ISBLANK('Model Participation Data'!$B$74),"-",'Model Participation Data'!$B$74)</f>
        <v>-</v>
      </c>
      <c r="D1663" s="38" t="str">
        <f>IF(ISBLANK('Model Participation Data'!$C$74),"-",'Model Participation Data'!$C$74)</f>
        <v>-</v>
      </c>
      <c r="E1663" s="38" t="str">
        <f>IF(ISBLANK('Model Participation Data'!$D$74),"-",'Model Participation Data'!$D$74)</f>
        <v>-</v>
      </c>
      <c r="F1663" s="38" t="str">
        <f>IF(ISBLANK('Model Participation Data'!$E$74),"-",'Model Participation Data'!$E$74)</f>
        <v>-</v>
      </c>
      <c r="G1663" s="151" t="str">
        <f>IF(ISBLANK('Model Participation Data'!$F$74),"-",'Model Participation Data'!$F$74)</f>
        <v>-</v>
      </c>
      <c r="H1663" s="253">
        <v>1</v>
      </c>
      <c r="I1663" s="253" t="s">
        <v>65</v>
      </c>
      <c r="J1663" s="150" t="str">
        <f t="shared" si="72"/>
        <v>1Goal</v>
      </c>
      <c r="K1663" s="38" t="str">
        <f>IF(ISBLANK('Model Participation Data'!$L$74),"-",'Model Participation Data'!$L$74)</f>
        <v>-</v>
      </c>
      <c r="L1663" s="39" t="str">
        <f>IF(ISBLANK('Model Participation Data'!$M$74),"-",'Model Participation Data'!$M$74)</f>
        <v>-</v>
      </c>
      <c r="M1663" s="254" t="str">
        <f>IF(ISNA(SUMIFS(INDEX('Model Participation Data'!$N$8:$DX$57,0,MATCH(CONCATENATE($J1663,M$6),'Model Participation Data'!$N$6:$DX$6,0)),'Model Participation Data'!$B$8:$B$57,$C1663,'Model Participation Data'!$C$8:$C$57,$D1663)),"-",SUMIFS(INDEX('Model Participation Data'!$N$8:$DX$57,0,MATCH(CONCATENATE($J1663,M$6),'Model Participation Data'!$N$6:$DX$6,0)),'Model Participation Data'!$B$8:$B$57,$C1663,'Model Participation Data'!$C$8:$C$57,$D1663))</f>
        <v>-</v>
      </c>
      <c r="N1663" s="254" t="str">
        <f>IF(ISNA(SUMIFS(INDEX('Model Participation Data'!$N$8:$DX$57,0,MATCH(CONCATENATE($J1663,N$6),'Model Participation Data'!$N$6:$DX$6,0)),'Model Participation Data'!$B$8:$B$57,$C1663,'Model Participation Data'!$C$8:$C$57,$D1663)),"-",SUMIFS(INDEX('Model Participation Data'!$N$8:$DX$57,0,MATCH(CONCATENATE($J1663,N$6),'Model Participation Data'!$N$6:$DX$6,0)),'Model Participation Data'!$B$8:$B$57,$C1663,'Model Participation Data'!$C$8:$C$57,$D1663))</f>
        <v>-</v>
      </c>
      <c r="O1663" s="154">
        <f>IF(ISNA(SUMIFS(INDEX('Model Participation Data'!$N$8:$DX$57,0,MATCH(CONCATENATE($J1663,O$6),'Model Participation Data'!$N$6:$DX$6,0)),'Model Participation Data'!$B$8:$B$57,$C1663,'Model Participation Data'!$C$8:$C$57,$D1663)),"-",SUMIFS(INDEX('Model Participation Data'!$N$8:$DX$57,0,MATCH(CONCATENATE($J1663,O$6),'Model Participation Data'!$N$6:$DX$6,0)),'Model Participation Data'!$B$8:$B$57,$C1663,'Model Participation Data'!$C$8:$C$57,$D1663))</f>
        <v>0</v>
      </c>
    </row>
    <row r="1664" spans="2:15" x14ac:dyDescent="0.35">
      <c r="B1664" s="37" t="s">
        <v>80</v>
      </c>
      <c r="C1664" s="38" t="str">
        <f>IF(ISBLANK('Model Participation Data'!$B$74),"-",'Model Participation Data'!$B$74)</f>
        <v>-</v>
      </c>
      <c r="D1664" s="38" t="str">
        <f>IF(ISBLANK('Model Participation Data'!$C$74),"-",'Model Participation Data'!$C$74)</f>
        <v>-</v>
      </c>
      <c r="E1664" s="38" t="str">
        <f>IF(ISBLANK('Model Participation Data'!$D$74),"-",'Model Participation Data'!$D$74)</f>
        <v>-</v>
      </c>
      <c r="F1664" s="38" t="str">
        <f>IF(ISBLANK('Model Participation Data'!$E$74),"-",'Model Participation Data'!$E$74)</f>
        <v>-</v>
      </c>
      <c r="G1664" s="151" t="str">
        <f>IF(ISBLANK('Model Participation Data'!$F$74),"-",'Model Participation Data'!$F$74)</f>
        <v>-</v>
      </c>
      <c r="H1664" s="253">
        <v>2</v>
      </c>
      <c r="I1664" s="253">
        <v>1</v>
      </c>
      <c r="J1664" s="150" t="str">
        <f t="shared" si="72"/>
        <v>21</v>
      </c>
      <c r="K1664" s="38" t="str">
        <f>IF(ISBLANK('Model Participation Data'!$L$74),"-",'Model Participation Data'!$L$74)</f>
        <v>-</v>
      </c>
      <c r="L1664" s="39" t="str">
        <f>IF(ISBLANK('Model Participation Data'!$M$74),"-",'Model Participation Data'!$M$74)</f>
        <v>-</v>
      </c>
      <c r="M1664" s="254">
        <f>IF(ISNA(SUMIFS(INDEX('Model Participation Data'!$N$8:$DX$57,0,MATCH(CONCATENATE($J1664,M$6),'Model Participation Data'!$N$6:$DX$6,0)),'Model Participation Data'!$B$8:$B$57,$C1664,'Model Participation Data'!$C$8:$C$57,$D1664)),"-",SUMIFS(INDEX('Model Participation Data'!$N$8:$DX$57,0,MATCH(CONCATENATE($J1664,M$6),'Model Participation Data'!$N$6:$DX$6,0)),'Model Participation Data'!$B$8:$B$57,$C1664,'Model Participation Data'!$C$8:$C$57,$D1664))</f>
        <v>0</v>
      </c>
      <c r="N1664" s="254">
        <f>IF(ISNA(SUMIFS(INDEX('Model Participation Data'!$N$8:$DX$57,0,MATCH(CONCATENATE($J1664,N$6),'Model Participation Data'!$N$6:$DX$6,0)),'Model Participation Data'!$B$8:$B$57,$C1664,'Model Participation Data'!$C$8:$C$57,$D1664)),"-",SUMIFS(INDEX('Model Participation Data'!$N$8:$DX$57,0,MATCH(CONCATENATE($J1664,N$6),'Model Participation Data'!$N$6:$DX$6,0)),'Model Participation Data'!$B$8:$B$57,$C1664,'Model Participation Data'!$C$8:$C$57,$D1664))</f>
        <v>0</v>
      </c>
      <c r="O1664" s="154">
        <f>IF(ISNA(SUMIFS(INDEX('Model Participation Data'!$N$8:$DX$57,0,MATCH(CONCATENATE($J1664,O$6),'Model Participation Data'!$N$6:$DX$6,0)),'Model Participation Data'!$B$8:$B$57,$C1664,'Model Participation Data'!$C$8:$C$57,$D1664)),"-",SUMIFS(INDEX('Model Participation Data'!$N$8:$DX$57,0,MATCH(CONCATENATE($J1664,O$6),'Model Participation Data'!$N$6:$DX$6,0)),'Model Participation Data'!$B$8:$B$57,$C1664,'Model Participation Data'!$C$8:$C$57,$D1664))</f>
        <v>0</v>
      </c>
    </row>
    <row r="1665" spans="2:15" x14ac:dyDescent="0.35">
      <c r="B1665" s="37" t="s">
        <v>80</v>
      </c>
      <c r="C1665" s="38" t="str">
        <f>IF(ISBLANK('Model Participation Data'!$B$74),"-",'Model Participation Data'!$B$74)</f>
        <v>-</v>
      </c>
      <c r="D1665" s="38" t="str">
        <f>IF(ISBLANK('Model Participation Data'!$C$74),"-",'Model Participation Data'!$C$74)</f>
        <v>-</v>
      </c>
      <c r="E1665" s="38" t="str">
        <f>IF(ISBLANK('Model Participation Data'!$D$74),"-",'Model Participation Data'!$D$74)</f>
        <v>-</v>
      </c>
      <c r="F1665" s="38" t="str">
        <f>IF(ISBLANK('Model Participation Data'!$E$74),"-",'Model Participation Data'!$E$74)</f>
        <v>-</v>
      </c>
      <c r="G1665" s="151" t="str">
        <f>IF(ISBLANK('Model Participation Data'!$F$74),"-",'Model Participation Data'!$F$74)</f>
        <v>-</v>
      </c>
      <c r="H1665" s="253">
        <v>2</v>
      </c>
      <c r="I1665" s="253">
        <v>2</v>
      </c>
      <c r="J1665" s="150" t="str">
        <f t="shared" si="72"/>
        <v>22</v>
      </c>
      <c r="K1665" s="38" t="str">
        <f>IF(ISBLANK('Model Participation Data'!$L$74),"-",'Model Participation Data'!$L$74)</f>
        <v>-</v>
      </c>
      <c r="L1665" s="39" t="str">
        <f>IF(ISBLANK('Model Participation Data'!$M$74),"-",'Model Participation Data'!$M$74)</f>
        <v>-</v>
      </c>
      <c r="M1665" s="254">
        <f>IF(ISNA(SUMIFS(INDEX('Model Participation Data'!$N$8:$DX$57,0,MATCH(CONCATENATE($J1665,M$6),'Model Participation Data'!$N$6:$DX$6,0)),'Model Participation Data'!$B$8:$B$57,$C1665,'Model Participation Data'!$C$8:$C$57,$D1665)),"-",SUMIFS(INDEX('Model Participation Data'!$N$8:$DX$57,0,MATCH(CONCATENATE($J1665,M$6),'Model Participation Data'!$N$6:$DX$6,0)),'Model Participation Data'!$B$8:$B$57,$C1665,'Model Participation Data'!$C$8:$C$57,$D1665))</f>
        <v>0</v>
      </c>
      <c r="N1665" s="254">
        <f>IF(ISNA(SUMIFS(INDEX('Model Participation Data'!$N$8:$DX$57,0,MATCH(CONCATENATE($J1665,N$6),'Model Participation Data'!$N$6:$DX$6,0)),'Model Participation Data'!$B$8:$B$57,$C1665,'Model Participation Data'!$C$8:$C$57,$D1665)),"-",SUMIFS(INDEX('Model Participation Data'!$N$8:$DX$57,0,MATCH(CONCATENATE($J1665,N$6),'Model Participation Data'!$N$6:$DX$6,0)),'Model Participation Data'!$B$8:$B$57,$C1665,'Model Participation Data'!$C$8:$C$57,$D1665))</f>
        <v>0</v>
      </c>
      <c r="O1665" s="154">
        <f>IF(ISNA(SUMIFS(INDEX('Model Participation Data'!$N$8:$DX$57,0,MATCH(CONCATENATE($J1665,O$6),'Model Participation Data'!$N$6:$DX$6,0)),'Model Participation Data'!$B$8:$B$57,$C1665,'Model Participation Data'!$C$8:$C$57,$D1665)),"-",SUMIFS(INDEX('Model Participation Data'!$N$8:$DX$57,0,MATCH(CONCATENATE($J1665,O$6),'Model Participation Data'!$N$6:$DX$6,0)),'Model Participation Data'!$B$8:$B$57,$C1665,'Model Participation Data'!$C$8:$C$57,$D1665))</f>
        <v>0</v>
      </c>
    </row>
    <row r="1666" spans="2:15" x14ac:dyDescent="0.35">
      <c r="B1666" s="37" t="s">
        <v>80</v>
      </c>
      <c r="C1666" s="38" t="str">
        <f>IF(ISBLANK('Model Participation Data'!$B$74),"-",'Model Participation Data'!$B$74)</f>
        <v>-</v>
      </c>
      <c r="D1666" s="38" t="str">
        <f>IF(ISBLANK('Model Participation Data'!$C$74),"-",'Model Participation Data'!$C$74)</f>
        <v>-</v>
      </c>
      <c r="E1666" s="38" t="str">
        <f>IF(ISBLANK('Model Participation Data'!$D$74),"-",'Model Participation Data'!$D$74)</f>
        <v>-</v>
      </c>
      <c r="F1666" s="38" t="str">
        <f>IF(ISBLANK('Model Participation Data'!$E$74),"-",'Model Participation Data'!$E$74)</f>
        <v>-</v>
      </c>
      <c r="G1666" s="151" t="str">
        <f>IF(ISBLANK('Model Participation Data'!$F$74),"-",'Model Participation Data'!$F$74)</f>
        <v>-</v>
      </c>
      <c r="H1666" s="253">
        <v>2</v>
      </c>
      <c r="I1666" s="253">
        <v>3</v>
      </c>
      <c r="J1666" s="150" t="str">
        <f t="shared" si="72"/>
        <v>23</v>
      </c>
      <c r="K1666" s="38" t="str">
        <f>IF(ISBLANK('Model Participation Data'!$L$74),"-",'Model Participation Data'!$L$74)</f>
        <v>-</v>
      </c>
      <c r="L1666" s="39" t="str">
        <f>IF(ISBLANK('Model Participation Data'!$M$74),"-",'Model Participation Data'!$M$74)</f>
        <v>-</v>
      </c>
      <c r="M1666" s="254">
        <f>IF(ISNA(SUMIFS(INDEX('Model Participation Data'!$N$8:$DX$57,0,MATCH(CONCATENATE($J1666,M$6),'Model Participation Data'!$N$6:$DX$6,0)),'Model Participation Data'!$B$8:$B$57,$C1666,'Model Participation Data'!$C$8:$C$57,$D1666)),"-",SUMIFS(INDEX('Model Participation Data'!$N$8:$DX$57,0,MATCH(CONCATENATE($J1666,M$6),'Model Participation Data'!$N$6:$DX$6,0)),'Model Participation Data'!$B$8:$B$57,$C1666,'Model Participation Data'!$C$8:$C$57,$D1666))</f>
        <v>0</v>
      </c>
      <c r="N1666" s="254">
        <f>IF(ISNA(SUMIFS(INDEX('Model Participation Data'!$N$8:$DX$57,0,MATCH(CONCATENATE($J1666,N$6),'Model Participation Data'!$N$6:$DX$6,0)),'Model Participation Data'!$B$8:$B$57,$C1666,'Model Participation Data'!$C$8:$C$57,$D1666)),"-",SUMIFS(INDEX('Model Participation Data'!$N$8:$DX$57,0,MATCH(CONCATENATE($J1666,N$6),'Model Participation Data'!$N$6:$DX$6,0)),'Model Participation Data'!$B$8:$B$57,$C1666,'Model Participation Data'!$C$8:$C$57,$D1666))</f>
        <v>0</v>
      </c>
      <c r="O1666" s="154">
        <f>IF(ISNA(SUMIFS(INDEX('Model Participation Data'!$N$8:$DX$57,0,MATCH(CONCATENATE($J1666,O$6),'Model Participation Data'!$N$6:$DX$6,0)),'Model Participation Data'!$B$8:$B$57,$C1666,'Model Participation Data'!$C$8:$C$57,$D1666)),"-",SUMIFS(INDEX('Model Participation Data'!$N$8:$DX$57,0,MATCH(CONCATENATE($J1666,O$6),'Model Participation Data'!$N$6:$DX$6,0)),'Model Participation Data'!$B$8:$B$57,$C1666,'Model Participation Data'!$C$8:$C$57,$D1666))</f>
        <v>0</v>
      </c>
    </row>
    <row r="1667" spans="2:15" x14ac:dyDescent="0.35">
      <c r="B1667" s="37" t="s">
        <v>80</v>
      </c>
      <c r="C1667" s="38" t="str">
        <f>IF(ISBLANK('Model Participation Data'!$B$74),"-",'Model Participation Data'!$B$74)</f>
        <v>-</v>
      </c>
      <c r="D1667" s="38" t="str">
        <f>IF(ISBLANK('Model Participation Data'!$C$74),"-",'Model Participation Data'!$C$74)</f>
        <v>-</v>
      </c>
      <c r="E1667" s="38" t="str">
        <f>IF(ISBLANK('Model Participation Data'!$D$74),"-",'Model Participation Data'!$D$74)</f>
        <v>-</v>
      </c>
      <c r="F1667" s="38" t="str">
        <f>IF(ISBLANK('Model Participation Data'!$E$74),"-",'Model Participation Data'!$E$74)</f>
        <v>-</v>
      </c>
      <c r="G1667" s="151" t="str">
        <f>IF(ISBLANK('Model Participation Data'!$F$74),"-",'Model Participation Data'!$F$74)</f>
        <v>-</v>
      </c>
      <c r="H1667" s="253">
        <v>2</v>
      </c>
      <c r="I1667" s="253">
        <v>4</v>
      </c>
      <c r="J1667" s="150" t="str">
        <f t="shared" si="72"/>
        <v>24</v>
      </c>
      <c r="K1667" s="38" t="str">
        <f>IF(ISBLANK('Model Participation Data'!$L$74),"-",'Model Participation Data'!$L$74)</f>
        <v>-</v>
      </c>
      <c r="L1667" s="39" t="str">
        <f>IF(ISBLANK('Model Participation Data'!$M$74),"-",'Model Participation Data'!$M$74)</f>
        <v>-</v>
      </c>
      <c r="M1667" s="254">
        <f>IF(ISNA(SUMIFS(INDEX('Model Participation Data'!$N$8:$DX$57,0,MATCH(CONCATENATE($J1667,M$6),'Model Participation Data'!$N$6:$DX$6,0)),'Model Participation Data'!$B$8:$B$57,$C1667,'Model Participation Data'!$C$8:$C$57,$D1667)),"-",SUMIFS(INDEX('Model Participation Data'!$N$8:$DX$57,0,MATCH(CONCATENATE($J1667,M$6),'Model Participation Data'!$N$6:$DX$6,0)),'Model Participation Data'!$B$8:$B$57,$C1667,'Model Participation Data'!$C$8:$C$57,$D1667))</f>
        <v>0</v>
      </c>
      <c r="N1667" s="254">
        <f>IF(ISNA(SUMIFS(INDEX('Model Participation Data'!$N$8:$DX$57,0,MATCH(CONCATENATE($J1667,N$6),'Model Participation Data'!$N$6:$DX$6,0)),'Model Participation Data'!$B$8:$B$57,$C1667,'Model Participation Data'!$C$8:$C$57,$D1667)),"-",SUMIFS(INDEX('Model Participation Data'!$N$8:$DX$57,0,MATCH(CONCATENATE($J1667,N$6),'Model Participation Data'!$N$6:$DX$6,0)),'Model Participation Data'!$B$8:$B$57,$C1667,'Model Participation Data'!$C$8:$C$57,$D1667))</f>
        <v>0</v>
      </c>
      <c r="O1667" s="154">
        <f>IF(ISNA(SUMIFS(INDEX('Model Participation Data'!$N$8:$DX$57,0,MATCH(CONCATENATE($J1667,O$6),'Model Participation Data'!$N$6:$DX$6,0)),'Model Participation Data'!$B$8:$B$57,$C1667,'Model Participation Data'!$C$8:$C$57,$D1667)),"-",SUMIFS(INDEX('Model Participation Data'!$N$8:$DX$57,0,MATCH(CONCATENATE($J1667,O$6),'Model Participation Data'!$N$6:$DX$6,0)),'Model Participation Data'!$B$8:$B$57,$C1667,'Model Participation Data'!$C$8:$C$57,$D1667))</f>
        <v>0</v>
      </c>
    </row>
    <row r="1668" spans="2:15" x14ac:dyDescent="0.35">
      <c r="B1668" s="37" t="s">
        <v>80</v>
      </c>
      <c r="C1668" s="38" t="str">
        <f>IF(ISBLANK('Model Participation Data'!$B$74),"-",'Model Participation Data'!$B$74)</f>
        <v>-</v>
      </c>
      <c r="D1668" s="38" t="str">
        <f>IF(ISBLANK('Model Participation Data'!$C$74),"-",'Model Participation Data'!$C$74)</f>
        <v>-</v>
      </c>
      <c r="E1668" s="38" t="str">
        <f>IF(ISBLANK('Model Participation Data'!$D$74),"-",'Model Participation Data'!$D$74)</f>
        <v>-</v>
      </c>
      <c r="F1668" s="38" t="str">
        <f>IF(ISBLANK('Model Participation Data'!$E$74),"-",'Model Participation Data'!$E$74)</f>
        <v>-</v>
      </c>
      <c r="G1668" s="151" t="str">
        <f>IF(ISBLANK('Model Participation Data'!$F$74),"-",'Model Participation Data'!$F$74)</f>
        <v>-</v>
      </c>
      <c r="H1668" s="253">
        <v>2</v>
      </c>
      <c r="I1668" s="253">
        <v>5</v>
      </c>
      <c r="J1668" s="150" t="str">
        <f t="shared" si="72"/>
        <v>25</v>
      </c>
      <c r="K1668" s="38" t="str">
        <f>IF(ISBLANK('Model Participation Data'!$L$74),"-",'Model Participation Data'!$L$74)</f>
        <v>-</v>
      </c>
      <c r="L1668" s="39" t="str">
        <f>IF(ISBLANK('Model Participation Data'!$M$74),"-",'Model Participation Data'!$M$74)</f>
        <v>-</v>
      </c>
      <c r="M1668" s="254">
        <f>IF(ISNA(SUMIFS(INDEX('Model Participation Data'!$N$8:$DX$57,0,MATCH(CONCATENATE($J1668,M$6),'Model Participation Data'!$N$6:$DX$6,0)),'Model Participation Data'!$B$8:$B$57,$C1668,'Model Participation Data'!$C$8:$C$57,$D1668)),"-",SUMIFS(INDEX('Model Participation Data'!$N$8:$DX$57,0,MATCH(CONCATENATE($J1668,M$6),'Model Participation Data'!$N$6:$DX$6,0)),'Model Participation Data'!$B$8:$B$57,$C1668,'Model Participation Data'!$C$8:$C$57,$D1668))</f>
        <v>0</v>
      </c>
      <c r="N1668" s="254">
        <f>IF(ISNA(SUMIFS(INDEX('Model Participation Data'!$N$8:$DX$57,0,MATCH(CONCATENATE($J1668,N$6),'Model Participation Data'!$N$6:$DX$6,0)),'Model Participation Data'!$B$8:$B$57,$C1668,'Model Participation Data'!$C$8:$C$57,$D1668)),"-",SUMIFS(INDEX('Model Participation Data'!$N$8:$DX$57,0,MATCH(CONCATENATE($J1668,N$6),'Model Participation Data'!$N$6:$DX$6,0)),'Model Participation Data'!$B$8:$B$57,$C1668,'Model Participation Data'!$C$8:$C$57,$D1668))</f>
        <v>0</v>
      </c>
      <c r="O1668" s="154">
        <f>IF(ISNA(SUMIFS(INDEX('Model Participation Data'!$N$8:$DX$57,0,MATCH(CONCATENATE($J1668,O$6),'Model Participation Data'!$N$6:$DX$6,0)),'Model Participation Data'!$B$8:$B$57,$C1668,'Model Participation Data'!$C$8:$C$57,$D1668)),"-",SUMIFS(INDEX('Model Participation Data'!$N$8:$DX$57,0,MATCH(CONCATENATE($J1668,O$6),'Model Participation Data'!$N$6:$DX$6,0)),'Model Participation Data'!$B$8:$B$57,$C1668,'Model Participation Data'!$C$8:$C$57,$D1668))</f>
        <v>0</v>
      </c>
    </row>
    <row r="1669" spans="2:15" x14ac:dyDescent="0.35">
      <c r="B1669" s="37" t="s">
        <v>80</v>
      </c>
      <c r="C1669" s="38" t="str">
        <f>IF(ISBLANK('Model Participation Data'!$B$74),"-",'Model Participation Data'!$B$74)</f>
        <v>-</v>
      </c>
      <c r="D1669" s="38" t="str">
        <f>IF(ISBLANK('Model Participation Data'!$C$74),"-",'Model Participation Data'!$C$74)</f>
        <v>-</v>
      </c>
      <c r="E1669" s="38" t="str">
        <f>IF(ISBLANK('Model Participation Data'!$D$74),"-",'Model Participation Data'!$D$74)</f>
        <v>-</v>
      </c>
      <c r="F1669" s="38" t="str">
        <f>IF(ISBLANK('Model Participation Data'!$E$74),"-",'Model Participation Data'!$E$74)</f>
        <v>-</v>
      </c>
      <c r="G1669" s="151" t="str">
        <f>IF(ISBLANK('Model Participation Data'!$F$74),"-",'Model Participation Data'!$F$74)</f>
        <v>-</v>
      </c>
      <c r="H1669" s="253">
        <v>2</v>
      </c>
      <c r="I1669" s="253" t="s">
        <v>65</v>
      </c>
      <c r="J1669" s="150" t="str">
        <f t="shared" si="72"/>
        <v>2Goal</v>
      </c>
      <c r="K1669" s="38" t="str">
        <f>IF(ISBLANK('Model Participation Data'!$L$74),"-",'Model Participation Data'!$L$74)</f>
        <v>-</v>
      </c>
      <c r="L1669" s="39" t="str">
        <f>IF(ISBLANK('Model Participation Data'!$M$74),"-",'Model Participation Data'!$M$74)</f>
        <v>-</v>
      </c>
      <c r="M1669" s="254" t="str">
        <f>IF(ISNA(SUMIFS(INDEX('Model Participation Data'!$N$8:$DX$57,0,MATCH(CONCATENATE($J1669,M$6),'Model Participation Data'!$N$6:$DX$6,0)),'Model Participation Data'!$B$8:$B$57,$C1669,'Model Participation Data'!$C$8:$C$57,$D1669)),"-",SUMIFS(INDEX('Model Participation Data'!$N$8:$DX$57,0,MATCH(CONCATENATE($J1669,M$6),'Model Participation Data'!$N$6:$DX$6,0)),'Model Participation Data'!$B$8:$B$57,$C1669,'Model Participation Data'!$C$8:$C$57,$D1669))</f>
        <v>-</v>
      </c>
      <c r="N1669" s="254" t="str">
        <f>IF(ISNA(SUMIFS(INDEX('Model Participation Data'!$N$8:$DX$57,0,MATCH(CONCATENATE($J1669,N$6),'Model Participation Data'!$N$6:$DX$6,0)),'Model Participation Data'!$B$8:$B$57,$C1669,'Model Participation Data'!$C$8:$C$57,$D1669)),"-",SUMIFS(INDEX('Model Participation Data'!$N$8:$DX$57,0,MATCH(CONCATENATE($J1669,N$6),'Model Participation Data'!$N$6:$DX$6,0)),'Model Participation Data'!$B$8:$B$57,$C1669,'Model Participation Data'!$C$8:$C$57,$D1669))</f>
        <v>-</v>
      </c>
      <c r="O1669" s="154">
        <f>IF(ISNA(SUMIFS(INDEX('Model Participation Data'!$N$8:$DX$57,0,MATCH(CONCATENATE($J1669,O$6),'Model Participation Data'!$N$6:$DX$6,0)),'Model Participation Data'!$B$8:$B$57,$C1669,'Model Participation Data'!$C$8:$C$57,$D1669)),"-",SUMIFS(INDEX('Model Participation Data'!$N$8:$DX$57,0,MATCH(CONCATENATE($J1669,O$6),'Model Participation Data'!$N$6:$DX$6,0)),'Model Participation Data'!$B$8:$B$57,$C1669,'Model Participation Data'!$C$8:$C$57,$D1669))</f>
        <v>0</v>
      </c>
    </row>
    <row r="1670" spans="2:15" x14ac:dyDescent="0.35">
      <c r="B1670" s="37" t="s">
        <v>80</v>
      </c>
      <c r="C1670" s="38" t="str">
        <f>IF(ISBLANK('Model Participation Data'!$B$74),"-",'Model Participation Data'!$B$74)</f>
        <v>-</v>
      </c>
      <c r="D1670" s="38" t="str">
        <f>IF(ISBLANK('Model Participation Data'!$C$74),"-",'Model Participation Data'!$C$74)</f>
        <v>-</v>
      </c>
      <c r="E1670" s="38" t="str">
        <f>IF(ISBLANK('Model Participation Data'!$D$74),"-",'Model Participation Data'!$D$74)</f>
        <v>-</v>
      </c>
      <c r="F1670" s="38" t="str">
        <f>IF(ISBLANK('Model Participation Data'!$E$74),"-",'Model Participation Data'!$E$74)</f>
        <v>-</v>
      </c>
      <c r="G1670" s="151" t="str">
        <f>IF(ISBLANK('Model Participation Data'!$F$74),"-",'Model Participation Data'!$F$74)</f>
        <v>-</v>
      </c>
      <c r="H1670" s="253">
        <v>3</v>
      </c>
      <c r="I1670" s="253">
        <v>1</v>
      </c>
      <c r="J1670" s="150" t="str">
        <f t="shared" si="72"/>
        <v>31</v>
      </c>
      <c r="K1670" s="38" t="str">
        <f>IF(ISBLANK('Model Participation Data'!$L$74),"-",'Model Participation Data'!$L$74)</f>
        <v>-</v>
      </c>
      <c r="L1670" s="39" t="str">
        <f>IF(ISBLANK('Model Participation Data'!$M$74),"-",'Model Participation Data'!$M$74)</f>
        <v>-</v>
      </c>
      <c r="M1670" s="254">
        <f>IF(ISNA(SUMIFS(INDEX('Model Participation Data'!$N$8:$DX$57,0,MATCH(CONCATENATE($J1670,M$6),'Model Participation Data'!$N$6:$DX$6,0)),'Model Participation Data'!$B$8:$B$57,$C1670,'Model Participation Data'!$C$8:$C$57,$D1670)),"-",SUMIFS(INDEX('Model Participation Data'!$N$8:$DX$57,0,MATCH(CONCATENATE($J1670,M$6),'Model Participation Data'!$N$6:$DX$6,0)),'Model Participation Data'!$B$8:$B$57,$C1670,'Model Participation Data'!$C$8:$C$57,$D1670))</f>
        <v>0</v>
      </c>
      <c r="N1670" s="254">
        <f>IF(ISNA(SUMIFS(INDEX('Model Participation Data'!$N$8:$DX$57,0,MATCH(CONCATENATE($J1670,N$6),'Model Participation Data'!$N$6:$DX$6,0)),'Model Participation Data'!$B$8:$B$57,$C1670,'Model Participation Data'!$C$8:$C$57,$D1670)),"-",SUMIFS(INDEX('Model Participation Data'!$N$8:$DX$57,0,MATCH(CONCATENATE($J1670,N$6),'Model Participation Data'!$N$6:$DX$6,0)),'Model Participation Data'!$B$8:$B$57,$C1670,'Model Participation Data'!$C$8:$C$57,$D1670))</f>
        <v>0</v>
      </c>
      <c r="O1670" s="154">
        <f>IF(ISNA(SUMIFS(INDEX('Model Participation Data'!$N$8:$DX$57,0,MATCH(CONCATENATE($J1670,O$6),'Model Participation Data'!$N$6:$DX$6,0)),'Model Participation Data'!$B$8:$B$57,$C1670,'Model Participation Data'!$C$8:$C$57,$D1670)),"-",SUMIFS(INDEX('Model Participation Data'!$N$8:$DX$57,0,MATCH(CONCATENATE($J1670,O$6),'Model Participation Data'!$N$6:$DX$6,0)),'Model Participation Data'!$B$8:$B$57,$C1670,'Model Participation Data'!$C$8:$C$57,$D1670))</f>
        <v>0</v>
      </c>
    </row>
    <row r="1671" spans="2:15" x14ac:dyDescent="0.35">
      <c r="B1671" s="37" t="s">
        <v>80</v>
      </c>
      <c r="C1671" s="38" t="str">
        <f>IF(ISBLANK('Model Participation Data'!$B$74),"-",'Model Participation Data'!$B$74)</f>
        <v>-</v>
      </c>
      <c r="D1671" s="38" t="str">
        <f>IF(ISBLANK('Model Participation Data'!$C$74),"-",'Model Participation Data'!$C$74)</f>
        <v>-</v>
      </c>
      <c r="E1671" s="38" t="str">
        <f>IF(ISBLANK('Model Participation Data'!$D$74),"-",'Model Participation Data'!$D$74)</f>
        <v>-</v>
      </c>
      <c r="F1671" s="38" t="str">
        <f>IF(ISBLANK('Model Participation Data'!$E$74),"-",'Model Participation Data'!$E$74)</f>
        <v>-</v>
      </c>
      <c r="G1671" s="151" t="str">
        <f>IF(ISBLANK('Model Participation Data'!$F$74),"-",'Model Participation Data'!$F$74)</f>
        <v>-</v>
      </c>
      <c r="H1671" s="253">
        <v>3</v>
      </c>
      <c r="I1671" s="253">
        <v>2</v>
      </c>
      <c r="J1671" s="150" t="str">
        <f t="shared" si="72"/>
        <v>32</v>
      </c>
      <c r="K1671" s="38" t="str">
        <f>IF(ISBLANK('Model Participation Data'!$L$74),"-",'Model Participation Data'!$L$74)</f>
        <v>-</v>
      </c>
      <c r="L1671" s="39" t="str">
        <f>IF(ISBLANK('Model Participation Data'!$M$74),"-",'Model Participation Data'!$M$74)</f>
        <v>-</v>
      </c>
      <c r="M1671" s="254">
        <f>IF(ISNA(SUMIFS(INDEX('Model Participation Data'!$N$8:$DX$57,0,MATCH(CONCATENATE($J1671,M$6),'Model Participation Data'!$N$6:$DX$6,0)),'Model Participation Data'!$B$8:$B$57,$C1671,'Model Participation Data'!$C$8:$C$57,$D1671)),"-",SUMIFS(INDEX('Model Participation Data'!$N$8:$DX$57,0,MATCH(CONCATENATE($J1671,M$6),'Model Participation Data'!$N$6:$DX$6,0)),'Model Participation Data'!$B$8:$B$57,$C1671,'Model Participation Data'!$C$8:$C$57,$D1671))</f>
        <v>0</v>
      </c>
      <c r="N1671" s="254">
        <f>IF(ISNA(SUMIFS(INDEX('Model Participation Data'!$N$8:$DX$57,0,MATCH(CONCATENATE($J1671,N$6),'Model Participation Data'!$N$6:$DX$6,0)),'Model Participation Data'!$B$8:$B$57,$C1671,'Model Participation Data'!$C$8:$C$57,$D1671)),"-",SUMIFS(INDEX('Model Participation Data'!$N$8:$DX$57,0,MATCH(CONCATENATE($J1671,N$6),'Model Participation Data'!$N$6:$DX$6,0)),'Model Participation Data'!$B$8:$B$57,$C1671,'Model Participation Data'!$C$8:$C$57,$D1671))</f>
        <v>0</v>
      </c>
      <c r="O1671" s="154">
        <f>IF(ISNA(SUMIFS(INDEX('Model Participation Data'!$N$8:$DX$57,0,MATCH(CONCATENATE($J1671,O$6),'Model Participation Data'!$N$6:$DX$6,0)),'Model Participation Data'!$B$8:$B$57,$C1671,'Model Participation Data'!$C$8:$C$57,$D1671)),"-",SUMIFS(INDEX('Model Participation Data'!$N$8:$DX$57,0,MATCH(CONCATENATE($J1671,O$6),'Model Participation Data'!$N$6:$DX$6,0)),'Model Participation Data'!$B$8:$B$57,$C1671,'Model Participation Data'!$C$8:$C$57,$D1671))</f>
        <v>0</v>
      </c>
    </row>
    <row r="1672" spans="2:15" x14ac:dyDescent="0.35">
      <c r="B1672" s="37" t="s">
        <v>80</v>
      </c>
      <c r="C1672" s="38" t="str">
        <f>IF(ISBLANK('Model Participation Data'!$B$74),"-",'Model Participation Data'!$B$74)</f>
        <v>-</v>
      </c>
      <c r="D1672" s="38" t="str">
        <f>IF(ISBLANK('Model Participation Data'!$C$74),"-",'Model Participation Data'!$C$74)</f>
        <v>-</v>
      </c>
      <c r="E1672" s="38" t="str">
        <f>IF(ISBLANK('Model Participation Data'!$D$74),"-",'Model Participation Data'!$D$74)</f>
        <v>-</v>
      </c>
      <c r="F1672" s="38" t="str">
        <f>IF(ISBLANK('Model Participation Data'!$E$74),"-",'Model Participation Data'!$E$74)</f>
        <v>-</v>
      </c>
      <c r="G1672" s="151" t="str">
        <f>IF(ISBLANK('Model Participation Data'!$F$74),"-",'Model Participation Data'!$F$74)</f>
        <v>-</v>
      </c>
      <c r="H1672" s="253">
        <v>3</v>
      </c>
      <c r="I1672" s="253">
        <v>3</v>
      </c>
      <c r="J1672" s="150" t="str">
        <f t="shared" si="72"/>
        <v>33</v>
      </c>
      <c r="K1672" s="38" t="str">
        <f>IF(ISBLANK('Model Participation Data'!$L$74),"-",'Model Participation Data'!$L$74)</f>
        <v>-</v>
      </c>
      <c r="L1672" s="39" t="str">
        <f>IF(ISBLANK('Model Participation Data'!$M$74),"-",'Model Participation Data'!$M$74)</f>
        <v>-</v>
      </c>
      <c r="M1672" s="254">
        <f>IF(ISNA(SUMIFS(INDEX('Model Participation Data'!$N$8:$DX$57,0,MATCH(CONCATENATE($J1672,M$6),'Model Participation Data'!$N$6:$DX$6,0)),'Model Participation Data'!$B$8:$B$57,$C1672,'Model Participation Data'!$C$8:$C$57,$D1672)),"-",SUMIFS(INDEX('Model Participation Data'!$N$8:$DX$57,0,MATCH(CONCATENATE($J1672,M$6),'Model Participation Data'!$N$6:$DX$6,0)),'Model Participation Data'!$B$8:$B$57,$C1672,'Model Participation Data'!$C$8:$C$57,$D1672))</f>
        <v>0</v>
      </c>
      <c r="N1672" s="254">
        <f>IF(ISNA(SUMIFS(INDEX('Model Participation Data'!$N$8:$DX$57,0,MATCH(CONCATENATE($J1672,N$6),'Model Participation Data'!$N$6:$DX$6,0)),'Model Participation Data'!$B$8:$B$57,$C1672,'Model Participation Data'!$C$8:$C$57,$D1672)),"-",SUMIFS(INDEX('Model Participation Data'!$N$8:$DX$57,0,MATCH(CONCATENATE($J1672,N$6),'Model Participation Data'!$N$6:$DX$6,0)),'Model Participation Data'!$B$8:$B$57,$C1672,'Model Participation Data'!$C$8:$C$57,$D1672))</f>
        <v>0</v>
      </c>
      <c r="O1672" s="154">
        <f>IF(ISNA(SUMIFS(INDEX('Model Participation Data'!$N$8:$DX$57,0,MATCH(CONCATENATE($J1672,O$6),'Model Participation Data'!$N$6:$DX$6,0)),'Model Participation Data'!$B$8:$B$57,$C1672,'Model Participation Data'!$C$8:$C$57,$D1672)),"-",SUMIFS(INDEX('Model Participation Data'!$N$8:$DX$57,0,MATCH(CONCATENATE($J1672,O$6),'Model Participation Data'!$N$6:$DX$6,0)),'Model Participation Data'!$B$8:$B$57,$C1672,'Model Participation Data'!$C$8:$C$57,$D1672))</f>
        <v>0</v>
      </c>
    </row>
    <row r="1673" spans="2:15" x14ac:dyDescent="0.35">
      <c r="B1673" s="37" t="s">
        <v>80</v>
      </c>
      <c r="C1673" s="38" t="str">
        <f>IF(ISBLANK('Model Participation Data'!$B$74),"-",'Model Participation Data'!$B$74)</f>
        <v>-</v>
      </c>
      <c r="D1673" s="38" t="str">
        <f>IF(ISBLANK('Model Participation Data'!$C$74),"-",'Model Participation Data'!$C$74)</f>
        <v>-</v>
      </c>
      <c r="E1673" s="38" t="str">
        <f>IF(ISBLANK('Model Participation Data'!$D$74),"-",'Model Participation Data'!$D$74)</f>
        <v>-</v>
      </c>
      <c r="F1673" s="38" t="str">
        <f>IF(ISBLANK('Model Participation Data'!$E$74),"-",'Model Participation Data'!$E$74)</f>
        <v>-</v>
      </c>
      <c r="G1673" s="151" t="str">
        <f>IF(ISBLANK('Model Participation Data'!$F$74),"-",'Model Participation Data'!$F$74)</f>
        <v>-</v>
      </c>
      <c r="H1673" s="253">
        <v>3</v>
      </c>
      <c r="I1673" s="253">
        <v>4</v>
      </c>
      <c r="J1673" s="150" t="str">
        <f t="shared" si="72"/>
        <v>34</v>
      </c>
      <c r="K1673" s="38" t="str">
        <f>IF(ISBLANK('Model Participation Data'!$L$74),"-",'Model Participation Data'!$L$74)</f>
        <v>-</v>
      </c>
      <c r="L1673" s="39" t="str">
        <f>IF(ISBLANK('Model Participation Data'!$M$74),"-",'Model Participation Data'!$M$74)</f>
        <v>-</v>
      </c>
      <c r="M1673" s="254">
        <f>IF(ISNA(SUMIFS(INDEX('Model Participation Data'!$N$8:$DX$57,0,MATCH(CONCATENATE($J1673,M$6),'Model Participation Data'!$N$6:$DX$6,0)),'Model Participation Data'!$B$8:$B$57,$C1673,'Model Participation Data'!$C$8:$C$57,$D1673)),"-",SUMIFS(INDEX('Model Participation Data'!$N$8:$DX$57,0,MATCH(CONCATENATE($J1673,M$6),'Model Participation Data'!$N$6:$DX$6,0)),'Model Participation Data'!$B$8:$B$57,$C1673,'Model Participation Data'!$C$8:$C$57,$D1673))</f>
        <v>0</v>
      </c>
      <c r="N1673" s="254">
        <f>IF(ISNA(SUMIFS(INDEX('Model Participation Data'!$N$8:$DX$57,0,MATCH(CONCATENATE($J1673,N$6),'Model Participation Data'!$N$6:$DX$6,0)),'Model Participation Data'!$B$8:$B$57,$C1673,'Model Participation Data'!$C$8:$C$57,$D1673)),"-",SUMIFS(INDEX('Model Participation Data'!$N$8:$DX$57,0,MATCH(CONCATENATE($J1673,N$6),'Model Participation Data'!$N$6:$DX$6,0)),'Model Participation Data'!$B$8:$B$57,$C1673,'Model Participation Data'!$C$8:$C$57,$D1673))</f>
        <v>0</v>
      </c>
      <c r="O1673" s="154">
        <f>IF(ISNA(SUMIFS(INDEX('Model Participation Data'!$N$8:$DX$57,0,MATCH(CONCATENATE($J1673,O$6),'Model Participation Data'!$N$6:$DX$6,0)),'Model Participation Data'!$B$8:$B$57,$C1673,'Model Participation Data'!$C$8:$C$57,$D1673)),"-",SUMIFS(INDEX('Model Participation Data'!$N$8:$DX$57,0,MATCH(CONCATENATE($J1673,O$6),'Model Participation Data'!$N$6:$DX$6,0)),'Model Participation Data'!$B$8:$B$57,$C1673,'Model Participation Data'!$C$8:$C$57,$D1673))</f>
        <v>0</v>
      </c>
    </row>
    <row r="1674" spans="2:15" x14ac:dyDescent="0.35">
      <c r="B1674" s="37" t="s">
        <v>80</v>
      </c>
      <c r="C1674" s="38" t="str">
        <f>IF(ISBLANK('Model Participation Data'!$B$74),"-",'Model Participation Data'!$B$74)</f>
        <v>-</v>
      </c>
      <c r="D1674" s="38" t="str">
        <f>IF(ISBLANK('Model Participation Data'!$C$74),"-",'Model Participation Data'!$C$74)</f>
        <v>-</v>
      </c>
      <c r="E1674" s="38" t="str">
        <f>IF(ISBLANK('Model Participation Data'!$D$74),"-",'Model Participation Data'!$D$74)</f>
        <v>-</v>
      </c>
      <c r="F1674" s="38" t="str">
        <f>IF(ISBLANK('Model Participation Data'!$E$74),"-",'Model Participation Data'!$E$74)</f>
        <v>-</v>
      </c>
      <c r="G1674" s="151" t="str">
        <f>IF(ISBLANK('Model Participation Data'!$F$74),"-",'Model Participation Data'!$F$74)</f>
        <v>-</v>
      </c>
      <c r="H1674" s="253">
        <v>3</v>
      </c>
      <c r="I1674" s="253">
        <v>5</v>
      </c>
      <c r="J1674" s="150" t="str">
        <f t="shared" si="72"/>
        <v>35</v>
      </c>
      <c r="K1674" s="38" t="str">
        <f>IF(ISBLANK('Model Participation Data'!$L$74),"-",'Model Participation Data'!$L$74)</f>
        <v>-</v>
      </c>
      <c r="L1674" s="39" t="str">
        <f>IF(ISBLANK('Model Participation Data'!$M$74),"-",'Model Participation Data'!$M$74)</f>
        <v>-</v>
      </c>
      <c r="M1674" s="254">
        <f>IF(ISNA(SUMIFS(INDEX('Model Participation Data'!$N$8:$DX$57,0,MATCH(CONCATENATE($J1674,M$6),'Model Participation Data'!$N$6:$DX$6,0)),'Model Participation Data'!$B$8:$B$57,$C1674,'Model Participation Data'!$C$8:$C$57,$D1674)),"-",SUMIFS(INDEX('Model Participation Data'!$N$8:$DX$57,0,MATCH(CONCATENATE($J1674,M$6),'Model Participation Data'!$N$6:$DX$6,0)),'Model Participation Data'!$B$8:$B$57,$C1674,'Model Participation Data'!$C$8:$C$57,$D1674))</f>
        <v>0</v>
      </c>
      <c r="N1674" s="254">
        <f>IF(ISNA(SUMIFS(INDEX('Model Participation Data'!$N$8:$DX$57,0,MATCH(CONCATENATE($J1674,N$6),'Model Participation Data'!$N$6:$DX$6,0)),'Model Participation Data'!$B$8:$B$57,$C1674,'Model Participation Data'!$C$8:$C$57,$D1674)),"-",SUMIFS(INDEX('Model Participation Data'!$N$8:$DX$57,0,MATCH(CONCATENATE($J1674,N$6),'Model Participation Data'!$N$6:$DX$6,0)),'Model Participation Data'!$B$8:$B$57,$C1674,'Model Participation Data'!$C$8:$C$57,$D1674))</f>
        <v>0</v>
      </c>
      <c r="O1674" s="154">
        <f>IF(ISNA(SUMIFS(INDEX('Model Participation Data'!$N$8:$DX$57,0,MATCH(CONCATENATE($J1674,O$6),'Model Participation Data'!$N$6:$DX$6,0)),'Model Participation Data'!$B$8:$B$57,$C1674,'Model Participation Data'!$C$8:$C$57,$D1674)),"-",SUMIFS(INDEX('Model Participation Data'!$N$8:$DX$57,0,MATCH(CONCATENATE($J1674,O$6),'Model Participation Data'!$N$6:$DX$6,0)),'Model Participation Data'!$B$8:$B$57,$C1674,'Model Participation Data'!$C$8:$C$57,$D1674))</f>
        <v>0</v>
      </c>
    </row>
    <row r="1675" spans="2:15" x14ac:dyDescent="0.35">
      <c r="B1675" s="37" t="s">
        <v>80</v>
      </c>
      <c r="C1675" s="38" t="str">
        <f>IF(ISBLANK('Model Participation Data'!$B$74),"-",'Model Participation Data'!$B$74)</f>
        <v>-</v>
      </c>
      <c r="D1675" s="38" t="str">
        <f>IF(ISBLANK('Model Participation Data'!$C$74),"-",'Model Participation Data'!$C$74)</f>
        <v>-</v>
      </c>
      <c r="E1675" s="38" t="str">
        <f>IF(ISBLANK('Model Participation Data'!$D$74),"-",'Model Participation Data'!$D$74)</f>
        <v>-</v>
      </c>
      <c r="F1675" s="38" t="str">
        <f>IF(ISBLANK('Model Participation Data'!$E$74),"-",'Model Participation Data'!$E$74)</f>
        <v>-</v>
      </c>
      <c r="G1675" s="151" t="str">
        <f>IF(ISBLANK('Model Participation Data'!$F$74),"-",'Model Participation Data'!$F$74)</f>
        <v>-</v>
      </c>
      <c r="H1675" s="253">
        <v>3</v>
      </c>
      <c r="I1675" s="253" t="s">
        <v>65</v>
      </c>
      <c r="J1675" s="150" t="str">
        <f t="shared" si="72"/>
        <v>3Goal</v>
      </c>
      <c r="K1675" s="38" t="str">
        <f>IF(ISBLANK('Model Participation Data'!$L$74),"-",'Model Participation Data'!$L$74)</f>
        <v>-</v>
      </c>
      <c r="L1675" s="39" t="str">
        <f>IF(ISBLANK('Model Participation Data'!$M$74),"-",'Model Participation Data'!$M$74)</f>
        <v>-</v>
      </c>
      <c r="M1675" s="254" t="str">
        <f>IF(ISNA(SUMIFS(INDEX('Model Participation Data'!$N$8:$DX$57,0,MATCH(CONCATENATE($J1675,M$6),'Model Participation Data'!$N$6:$DX$6,0)),'Model Participation Data'!$B$8:$B$57,$C1675,'Model Participation Data'!$C$8:$C$57,$D1675)),"-",SUMIFS(INDEX('Model Participation Data'!$N$8:$DX$57,0,MATCH(CONCATENATE($J1675,M$6),'Model Participation Data'!$N$6:$DX$6,0)),'Model Participation Data'!$B$8:$B$57,$C1675,'Model Participation Data'!$C$8:$C$57,$D1675))</f>
        <v>-</v>
      </c>
      <c r="N1675" s="254" t="str">
        <f>IF(ISNA(SUMIFS(INDEX('Model Participation Data'!$N$8:$DX$57,0,MATCH(CONCATENATE($J1675,N$6),'Model Participation Data'!$N$6:$DX$6,0)),'Model Participation Data'!$B$8:$B$57,$C1675,'Model Participation Data'!$C$8:$C$57,$D1675)),"-",SUMIFS(INDEX('Model Participation Data'!$N$8:$DX$57,0,MATCH(CONCATENATE($J1675,N$6),'Model Participation Data'!$N$6:$DX$6,0)),'Model Participation Data'!$B$8:$B$57,$C1675,'Model Participation Data'!$C$8:$C$57,$D1675))</f>
        <v>-</v>
      </c>
      <c r="O1675" s="154">
        <f>IF(ISNA(SUMIFS(INDEX('Model Participation Data'!$N$8:$DX$57,0,MATCH(CONCATENATE($J1675,O$6),'Model Participation Data'!$N$6:$DX$6,0)),'Model Participation Data'!$B$8:$B$57,$C1675,'Model Participation Data'!$C$8:$C$57,$D1675)),"-",SUMIFS(INDEX('Model Participation Data'!$N$8:$DX$57,0,MATCH(CONCATENATE($J1675,O$6),'Model Participation Data'!$N$6:$DX$6,0)),'Model Participation Data'!$B$8:$B$57,$C1675,'Model Participation Data'!$C$8:$C$57,$D1675))</f>
        <v>0</v>
      </c>
    </row>
    <row r="1676" spans="2:15" x14ac:dyDescent="0.35">
      <c r="B1676" s="37" t="s">
        <v>80</v>
      </c>
      <c r="C1676" s="38" t="str">
        <f>IF(ISBLANK('Model Participation Data'!$B$74),"-",'Model Participation Data'!$B$74)</f>
        <v>-</v>
      </c>
      <c r="D1676" s="38" t="str">
        <f>IF(ISBLANK('Model Participation Data'!$C$74),"-",'Model Participation Data'!$C$74)</f>
        <v>-</v>
      </c>
      <c r="E1676" s="38" t="str">
        <f>IF(ISBLANK('Model Participation Data'!$D$74),"-",'Model Participation Data'!$D$74)</f>
        <v>-</v>
      </c>
      <c r="F1676" s="38" t="str">
        <f>IF(ISBLANK('Model Participation Data'!$E$74),"-",'Model Participation Data'!$E$74)</f>
        <v>-</v>
      </c>
      <c r="G1676" s="151" t="str">
        <f>IF(ISBLANK('Model Participation Data'!$F$74),"-",'Model Participation Data'!$F$74)</f>
        <v>-</v>
      </c>
      <c r="H1676" s="253">
        <v>4</v>
      </c>
      <c r="I1676" s="253">
        <v>1</v>
      </c>
      <c r="J1676" s="150" t="str">
        <f t="shared" si="72"/>
        <v>41</v>
      </c>
      <c r="K1676" s="38" t="str">
        <f>IF(ISBLANK('Model Participation Data'!$L$74),"-",'Model Participation Data'!$L$74)</f>
        <v>-</v>
      </c>
      <c r="L1676" s="39" t="str">
        <f>IF(ISBLANK('Model Participation Data'!$M$74),"-",'Model Participation Data'!$M$74)</f>
        <v>-</v>
      </c>
      <c r="M1676" s="254">
        <f>IF(ISNA(SUMIFS(INDEX('Model Participation Data'!$N$8:$DX$57,0,MATCH(CONCATENATE($J1676,M$6),'Model Participation Data'!$N$6:$DX$6,0)),'Model Participation Data'!$B$8:$B$57,$C1676,'Model Participation Data'!$C$8:$C$57,$D1676)),"-",SUMIFS(INDEX('Model Participation Data'!$N$8:$DX$57,0,MATCH(CONCATENATE($J1676,M$6),'Model Participation Data'!$N$6:$DX$6,0)),'Model Participation Data'!$B$8:$B$57,$C1676,'Model Participation Data'!$C$8:$C$57,$D1676))</f>
        <v>0</v>
      </c>
      <c r="N1676" s="254">
        <f>IF(ISNA(SUMIFS(INDEX('Model Participation Data'!$N$8:$DX$57,0,MATCH(CONCATENATE($J1676,N$6),'Model Participation Data'!$N$6:$DX$6,0)),'Model Participation Data'!$B$8:$B$57,$C1676,'Model Participation Data'!$C$8:$C$57,$D1676)),"-",SUMIFS(INDEX('Model Participation Data'!$N$8:$DX$57,0,MATCH(CONCATENATE($J1676,N$6),'Model Participation Data'!$N$6:$DX$6,0)),'Model Participation Data'!$B$8:$B$57,$C1676,'Model Participation Data'!$C$8:$C$57,$D1676))</f>
        <v>0</v>
      </c>
      <c r="O1676" s="154">
        <f>IF(ISNA(SUMIFS(INDEX('Model Participation Data'!$N$8:$DX$57,0,MATCH(CONCATENATE($J1676,O$6),'Model Participation Data'!$N$6:$DX$6,0)),'Model Participation Data'!$B$8:$B$57,$C1676,'Model Participation Data'!$C$8:$C$57,$D1676)),"-",SUMIFS(INDEX('Model Participation Data'!$N$8:$DX$57,0,MATCH(CONCATENATE($J1676,O$6),'Model Participation Data'!$N$6:$DX$6,0)),'Model Participation Data'!$B$8:$B$57,$C1676,'Model Participation Data'!$C$8:$C$57,$D1676))</f>
        <v>0</v>
      </c>
    </row>
    <row r="1677" spans="2:15" x14ac:dyDescent="0.35">
      <c r="B1677" s="37" t="s">
        <v>80</v>
      </c>
      <c r="C1677" s="38" t="str">
        <f>IF(ISBLANK('Model Participation Data'!$B$74),"-",'Model Participation Data'!$B$74)</f>
        <v>-</v>
      </c>
      <c r="D1677" s="38" t="str">
        <f>IF(ISBLANK('Model Participation Data'!$C$74),"-",'Model Participation Data'!$C$74)</f>
        <v>-</v>
      </c>
      <c r="E1677" s="38" t="str">
        <f>IF(ISBLANK('Model Participation Data'!$D$74),"-",'Model Participation Data'!$D$74)</f>
        <v>-</v>
      </c>
      <c r="F1677" s="38" t="str">
        <f>IF(ISBLANK('Model Participation Data'!$E$74),"-",'Model Participation Data'!$E$74)</f>
        <v>-</v>
      </c>
      <c r="G1677" s="151" t="str">
        <f>IF(ISBLANK('Model Participation Data'!$F$74),"-",'Model Participation Data'!$F$74)</f>
        <v>-</v>
      </c>
      <c r="H1677" s="253">
        <v>4</v>
      </c>
      <c r="I1677" s="253">
        <v>2</v>
      </c>
      <c r="J1677" s="150" t="str">
        <f t="shared" si="72"/>
        <v>42</v>
      </c>
      <c r="K1677" s="38" t="str">
        <f>IF(ISBLANK('Model Participation Data'!$L$74),"-",'Model Participation Data'!$L$74)</f>
        <v>-</v>
      </c>
      <c r="L1677" s="39" t="str">
        <f>IF(ISBLANK('Model Participation Data'!$M$74),"-",'Model Participation Data'!$M$74)</f>
        <v>-</v>
      </c>
      <c r="M1677" s="254">
        <f>IF(ISNA(SUMIFS(INDEX('Model Participation Data'!$N$8:$DX$57,0,MATCH(CONCATENATE($J1677,M$6),'Model Participation Data'!$N$6:$DX$6,0)),'Model Participation Data'!$B$8:$B$57,$C1677,'Model Participation Data'!$C$8:$C$57,$D1677)),"-",SUMIFS(INDEX('Model Participation Data'!$N$8:$DX$57,0,MATCH(CONCATENATE($J1677,M$6),'Model Participation Data'!$N$6:$DX$6,0)),'Model Participation Data'!$B$8:$B$57,$C1677,'Model Participation Data'!$C$8:$C$57,$D1677))</f>
        <v>0</v>
      </c>
      <c r="N1677" s="254">
        <f>IF(ISNA(SUMIFS(INDEX('Model Participation Data'!$N$8:$DX$57,0,MATCH(CONCATENATE($J1677,N$6),'Model Participation Data'!$N$6:$DX$6,0)),'Model Participation Data'!$B$8:$B$57,$C1677,'Model Participation Data'!$C$8:$C$57,$D1677)),"-",SUMIFS(INDEX('Model Participation Data'!$N$8:$DX$57,0,MATCH(CONCATENATE($J1677,N$6),'Model Participation Data'!$N$6:$DX$6,0)),'Model Participation Data'!$B$8:$B$57,$C1677,'Model Participation Data'!$C$8:$C$57,$D1677))</f>
        <v>0</v>
      </c>
      <c r="O1677" s="154">
        <f>IF(ISNA(SUMIFS(INDEX('Model Participation Data'!$N$8:$DX$57,0,MATCH(CONCATENATE($J1677,O$6),'Model Participation Data'!$N$6:$DX$6,0)),'Model Participation Data'!$B$8:$B$57,$C1677,'Model Participation Data'!$C$8:$C$57,$D1677)),"-",SUMIFS(INDEX('Model Participation Data'!$N$8:$DX$57,0,MATCH(CONCATENATE($J1677,O$6),'Model Participation Data'!$N$6:$DX$6,0)),'Model Participation Data'!$B$8:$B$57,$C1677,'Model Participation Data'!$C$8:$C$57,$D1677))</f>
        <v>0</v>
      </c>
    </row>
    <row r="1678" spans="2:15" x14ac:dyDescent="0.35">
      <c r="B1678" s="37" t="s">
        <v>80</v>
      </c>
      <c r="C1678" s="38" t="str">
        <f>IF(ISBLANK('Model Participation Data'!$B$74),"-",'Model Participation Data'!$B$74)</f>
        <v>-</v>
      </c>
      <c r="D1678" s="38" t="str">
        <f>IF(ISBLANK('Model Participation Data'!$C$74),"-",'Model Participation Data'!$C$74)</f>
        <v>-</v>
      </c>
      <c r="E1678" s="38" t="str">
        <f>IF(ISBLANK('Model Participation Data'!$D$74),"-",'Model Participation Data'!$D$74)</f>
        <v>-</v>
      </c>
      <c r="F1678" s="38" t="str">
        <f>IF(ISBLANK('Model Participation Data'!$E$74),"-",'Model Participation Data'!$E$74)</f>
        <v>-</v>
      </c>
      <c r="G1678" s="151" t="str">
        <f>IF(ISBLANK('Model Participation Data'!$F$74),"-",'Model Participation Data'!$F$74)</f>
        <v>-</v>
      </c>
      <c r="H1678" s="253">
        <v>4</v>
      </c>
      <c r="I1678" s="253">
        <v>3</v>
      </c>
      <c r="J1678" s="150" t="str">
        <f t="shared" si="72"/>
        <v>43</v>
      </c>
      <c r="K1678" s="38" t="str">
        <f>IF(ISBLANK('Model Participation Data'!$L$74),"-",'Model Participation Data'!$L$74)</f>
        <v>-</v>
      </c>
      <c r="L1678" s="39" t="str">
        <f>IF(ISBLANK('Model Participation Data'!$M$74),"-",'Model Participation Data'!$M$74)</f>
        <v>-</v>
      </c>
      <c r="M1678" s="254">
        <f>IF(ISNA(SUMIFS(INDEX('Model Participation Data'!$N$8:$DX$57,0,MATCH(CONCATENATE($J1678,M$6),'Model Participation Data'!$N$6:$DX$6,0)),'Model Participation Data'!$B$8:$B$57,$C1678,'Model Participation Data'!$C$8:$C$57,$D1678)),"-",SUMIFS(INDEX('Model Participation Data'!$N$8:$DX$57,0,MATCH(CONCATENATE($J1678,M$6),'Model Participation Data'!$N$6:$DX$6,0)),'Model Participation Data'!$B$8:$B$57,$C1678,'Model Participation Data'!$C$8:$C$57,$D1678))</f>
        <v>0</v>
      </c>
      <c r="N1678" s="254">
        <f>IF(ISNA(SUMIFS(INDEX('Model Participation Data'!$N$8:$DX$57,0,MATCH(CONCATENATE($J1678,N$6),'Model Participation Data'!$N$6:$DX$6,0)),'Model Participation Data'!$B$8:$B$57,$C1678,'Model Participation Data'!$C$8:$C$57,$D1678)),"-",SUMIFS(INDEX('Model Participation Data'!$N$8:$DX$57,0,MATCH(CONCATENATE($J1678,N$6),'Model Participation Data'!$N$6:$DX$6,0)),'Model Participation Data'!$B$8:$B$57,$C1678,'Model Participation Data'!$C$8:$C$57,$D1678))</f>
        <v>0</v>
      </c>
      <c r="O1678" s="154">
        <f>IF(ISNA(SUMIFS(INDEX('Model Participation Data'!$N$8:$DX$57,0,MATCH(CONCATENATE($J1678,O$6),'Model Participation Data'!$N$6:$DX$6,0)),'Model Participation Data'!$B$8:$B$57,$C1678,'Model Participation Data'!$C$8:$C$57,$D1678)),"-",SUMIFS(INDEX('Model Participation Data'!$N$8:$DX$57,0,MATCH(CONCATENATE($J1678,O$6),'Model Participation Data'!$N$6:$DX$6,0)),'Model Participation Data'!$B$8:$B$57,$C1678,'Model Participation Data'!$C$8:$C$57,$D1678))</f>
        <v>0</v>
      </c>
    </row>
    <row r="1679" spans="2:15" x14ac:dyDescent="0.35">
      <c r="B1679" s="37" t="s">
        <v>80</v>
      </c>
      <c r="C1679" s="38" t="str">
        <f>IF(ISBLANK('Model Participation Data'!$B$74),"-",'Model Participation Data'!$B$74)</f>
        <v>-</v>
      </c>
      <c r="D1679" s="38" t="str">
        <f>IF(ISBLANK('Model Participation Data'!$C$74),"-",'Model Participation Data'!$C$74)</f>
        <v>-</v>
      </c>
      <c r="E1679" s="38" t="str">
        <f>IF(ISBLANK('Model Participation Data'!$D$74),"-",'Model Participation Data'!$D$74)</f>
        <v>-</v>
      </c>
      <c r="F1679" s="38" t="str">
        <f>IF(ISBLANK('Model Participation Data'!$E$74),"-",'Model Participation Data'!$E$74)</f>
        <v>-</v>
      </c>
      <c r="G1679" s="151" t="str">
        <f>IF(ISBLANK('Model Participation Data'!$F$74),"-",'Model Participation Data'!$F$74)</f>
        <v>-</v>
      </c>
      <c r="H1679" s="253">
        <v>4</v>
      </c>
      <c r="I1679" s="253">
        <v>4</v>
      </c>
      <c r="J1679" s="150" t="str">
        <f t="shared" si="72"/>
        <v>44</v>
      </c>
      <c r="K1679" s="38" t="str">
        <f>IF(ISBLANK('Model Participation Data'!$L$74),"-",'Model Participation Data'!$L$74)</f>
        <v>-</v>
      </c>
      <c r="L1679" s="39" t="str">
        <f>IF(ISBLANK('Model Participation Data'!$M$74),"-",'Model Participation Data'!$M$74)</f>
        <v>-</v>
      </c>
      <c r="M1679" s="254">
        <f>IF(ISNA(SUMIFS(INDEX('Model Participation Data'!$N$8:$DX$57,0,MATCH(CONCATENATE($J1679,M$6),'Model Participation Data'!$N$6:$DX$6,0)),'Model Participation Data'!$B$8:$B$57,$C1679,'Model Participation Data'!$C$8:$C$57,$D1679)),"-",SUMIFS(INDEX('Model Participation Data'!$N$8:$DX$57,0,MATCH(CONCATENATE($J1679,M$6),'Model Participation Data'!$N$6:$DX$6,0)),'Model Participation Data'!$B$8:$B$57,$C1679,'Model Participation Data'!$C$8:$C$57,$D1679))</f>
        <v>0</v>
      </c>
      <c r="N1679" s="254">
        <f>IF(ISNA(SUMIFS(INDEX('Model Participation Data'!$N$8:$DX$57,0,MATCH(CONCATENATE($J1679,N$6),'Model Participation Data'!$N$6:$DX$6,0)),'Model Participation Data'!$B$8:$B$57,$C1679,'Model Participation Data'!$C$8:$C$57,$D1679)),"-",SUMIFS(INDEX('Model Participation Data'!$N$8:$DX$57,0,MATCH(CONCATENATE($J1679,N$6),'Model Participation Data'!$N$6:$DX$6,0)),'Model Participation Data'!$B$8:$B$57,$C1679,'Model Participation Data'!$C$8:$C$57,$D1679))</f>
        <v>0</v>
      </c>
      <c r="O1679" s="154">
        <f>IF(ISNA(SUMIFS(INDEX('Model Participation Data'!$N$8:$DX$57,0,MATCH(CONCATENATE($J1679,O$6),'Model Participation Data'!$N$6:$DX$6,0)),'Model Participation Data'!$B$8:$B$57,$C1679,'Model Participation Data'!$C$8:$C$57,$D1679)),"-",SUMIFS(INDEX('Model Participation Data'!$N$8:$DX$57,0,MATCH(CONCATENATE($J1679,O$6),'Model Participation Data'!$N$6:$DX$6,0)),'Model Participation Data'!$B$8:$B$57,$C1679,'Model Participation Data'!$C$8:$C$57,$D1679))</f>
        <v>0</v>
      </c>
    </row>
    <row r="1680" spans="2:15" x14ac:dyDescent="0.35">
      <c r="B1680" s="37" t="s">
        <v>80</v>
      </c>
      <c r="C1680" s="38" t="str">
        <f>IF(ISBLANK('Model Participation Data'!$B$74),"-",'Model Participation Data'!$B$74)</f>
        <v>-</v>
      </c>
      <c r="D1680" s="38" t="str">
        <f>IF(ISBLANK('Model Participation Data'!$C$74),"-",'Model Participation Data'!$C$74)</f>
        <v>-</v>
      </c>
      <c r="E1680" s="38" t="str">
        <f>IF(ISBLANK('Model Participation Data'!$D$74),"-",'Model Participation Data'!$D$74)</f>
        <v>-</v>
      </c>
      <c r="F1680" s="38" t="str">
        <f>IF(ISBLANK('Model Participation Data'!$E$74),"-",'Model Participation Data'!$E$74)</f>
        <v>-</v>
      </c>
      <c r="G1680" s="151" t="str">
        <f>IF(ISBLANK('Model Participation Data'!$F$74),"-",'Model Participation Data'!$F$74)</f>
        <v>-</v>
      </c>
      <c r="H1680" s="253">
        <v>4</v>
      </c>
      <c r="I1680" s="253">
        <v>5</v>
      </c>
      <c r="J1680" s="150" t="str">
        <f t="shared" si="72"/>
        <v>45</v>
      </c>
      <c r="K1680" s="38" t="str">
        <f>IF(ISBLANK('Model Participation Data'!$L$74),"-",'Model Participation Data'!$L$74)</f>
        <v>-</v>
      </c>
      <c r="L1680" s="39" t="str">
        <f>IF(ISBLANK('Model Participation Data'!$M$74),"-",'Model Participation Data'!$M$74)</f>
        <v>-</v>
      </c>
      <c r="M1680" s="254">
        <f>IF(ISNA(SUMIFS(INDEX('Model Participation Data'!$N$8:$DX$57,0,MATCH(CONCATENATE($J1680,M$6),'Model Participation Data'!$N$6:$DX$6,0)),'Model Participation Data'!$B$8:$B$57,$C1680,'Model Participation Data'!$C$8:$C$57,$D1680)),"-",SUMIFS(INDEX('Model Participation Data'!$N$8:$DX$57,0,MATCH(CONCATENATE($J1680,M$6),'Model Participation Data'!$N$6:$DX$6,0)),'Model Participation Data'!$B$8:$B$57,$C1680,'Model Participation Data'!$C$8:$C$57,$D1680))</f>
        <v>0</v>
      </c>
      <c r="N1680" s="254">
        <f>IF(ISNA(SUMIFS(INDEX('Model Participation Data'!$N$8:$DX$57,0,MATCH(CONCATENATE($J1680,N$6),'Model Participation Data'!$N$6:$DX$6,0)),'Model Participation Data'!$B$8:$B$57,$C1680,'Model Participation Data'!$C$8:$C$57,$D1680)),"-",SUMIFS(INDEX('Model Participation Data'!$N$8:$DX$57,0,MATCH(CONCATENATE($J1680,N$6),'Model Participation Data'!$N$6:$DX$6,0)),'Model Participation Data'!$B$8:$B$57,$C1680,'Model Participation Data'!$C$8:$C$57,$D1680))</f>
        <v>0</v>
      </c>
      <c r="O1680" s="154">
        <f>IF(ISNA(SUMIFS(INDEX('Model Participation Data'!$N$8:$DX$57,0,MATCH(CONCATENATE($J1680,O$6),'Model Participation Data'!$N$6:$DX$6,0)),'Model Participation Data'!$B$8:$B$57,$C1680,'Model Participation Data'!$C$8:$C$57,$D1680)),"-",SUMIFS(INDEX('Model Participation Data'!$N$8:$DX$57,0,MATCH(CONCATENATE($J1680,O$6),'Model Participation Data'!$N$6:$DX$6,0)),'Model Participation Data'!$B$8:$B$57,$C1680,'Model Participation Data'!$C$8:$C$57,$D1680))</f>
        <v>0</v>
      </c>
    </row>
    <row r="1681" spans="2:15" x14ac:dyDescent="0.35">
      <c r="B1681" s="37" t="s">
        <v>80</v>
      </c>
      <c r="C1681" s="38" t="str">
        <f>IF(ISBLANK('Model Participation Data'!$B$74),"-",'Model Participation Data'!$B$74)</f>
        <v>-</v>
      </c>
      <c r="D1681" s="38" t="str">
        <f>IF(ISBLANK('Model Participation Data'!$C$74),"-",'Model Participation Data'!$C$74)</f>
        <v>-</v>
      </c>
      <c r="E1681" s="38" t="str">
        <f>IF(ISBLANK('Model Participation Data'!$D$74),"-",'Model Participation Data'!$D$74)</f>
        <v>-</v>
      </c>
      <c r="F1681" s="38" t="str">
        <f>IF(ISBLANK('Model Participation Data'!$E$74),"-",'Model Participation Data'!$E$74)</f>
        <v>-</v>
      </c>
      <c r="G1681" s="151" t="str">
        <f>IF(ISBLANK('Model Participation Data'!$F$74),"-",'Model Participation Data'!$F$74)</f>
        <v>-</v>
      </c>
      <c r="H1681" s="253">
        <v>4</v>
      </c>
      <c r="I1681" s="253" t="s">
        <v>65</v>
      </c>
      <c r="J1681" s="150" t="str">
        <f t="shared" si="72"/>
        <v>4Goal</v>
      </c>
      <c r="K1681" s="38" t="str">
        <f>IF(ISBLANK('Model Participation Data'!$L$74),"-",'Model Participation Data'!$L$74)</f>
        <v>-</v>
      </c>
      <c r="L1681" s="39" t="str">
        <f>IF(ISBLANK('Model Participation Data'!$M$74),"-",'Model Participation Data'!$M$74)</f>
        <v>-</v>
      </c>
      <c r="M1681" s="254" t="str">
        <f>IF(ISNA(SUMIFS(INDEX('Model Participation Data'!$N$8:$DX$57,0,MATCH(CONCATENATE($J1681,M$6),'Model Participation Data'!$N$6:$DX$6,0)),'Model Participation Data'!$B$8:$B$57,$C1681,'Model Participation Data'!$C$8:$C$57,$D1681)),"-",SUMIFS(INDEX('Model Participation Data'!$N$8:$DX$57,0,MATCH(CONCATENATE($J1681,M$6),'Model Participation Data'!$N$6:$DX$6,0)),'Model Participation Data'!$B$8:$B$57,$C1681,'Model Participation Data'!$C$8:$C$57,$D1681))</f>
        <v>-</v>
      </c>
      <c r="N1681" s="254" t="str">
        <f>IF(ISNA(SUMIFS(INDEX('Model Participation Data'!$N$8:$DX$57,0,MATCH(CONCATENATE($J1681,N$6),'Model Participation Data'!$N$6:$DX$6,0)),'Model Participation Data'!$B$8:$B$57,$C1681,'Model Participation Data'!$C$8:$C$57,$D1681)),"-",SUMIFS(INDEX('Model Participation Data'!$N$8:$DX$57,0,MATCH(CONCATENATE($J1681,N$6),'Model Participation Data'!$N$6:$DX$6,0)),'Model Participation Data'!$B$8:$B$57,$C1681,'Model Participation Data'!$C$8:$C$57,$D1681))</f>
        <v>-</v>
      </c>
      <c r="O1681" s="154">
        <f>IF(ISNA(SUMIFS(INDEX('Model Participation Data'!$N$8:$DX$57,0,MATCH(CONCATENATE($J1681,O$6),'Model Participation Data'!$N$6:$DX$6,0)),'Model Participation Data'!$B$8:$B$57,$C1681,'Model Participation Data'!$C$8:$C$57,$D1681)),"-",SUMIFS(INDEX('Model Participation Data'!$N$8:$DX$57,0,MATCH(CONCATENATE($J1681,O$6),'Model Participation Data'!$N$6:$DX$6,0)),'Model Participation Data'!$B$8:$B$57,$C1681,'Model Participation Data'!$C$8:$C$57,$D1681))</f>
        <v>0</v>
      </c>
    </row>
    <row r="1682" spans="2:15" x14ac:dyDescent="0.35">
      <c r="B1682" s="37" t="s">
        <v>80</v>
      </c>
      <c r="C1682" s="38" t="str">
        <f>IF(ISBLANK('Model Participation Data'!$B$75),"-",'Model Participation Data'!$B$75)</f>
        <v>-</v>
      </c>
      <c r="D1682" s="38" t="str">
        <f>IF(ISBLANK('Model Participation Data'!$C$75),"-",'Model Participation Data'!$C$75)</f>
        <v>-</v>
      </c>
      <c r="E1682" s="38" t="str">
        <f>IF(ISBLANK('Model Participation Data'!$D$75),"-",'Model Participation Data'!$D$75)</f>
        <v>-</v>
      </c>
      <c r="F1682" s="38" t="str">
        <f>IF(ISBLANK('Model Participation Data'!$E$75),"-",'Model Participation Data'!$E$75)</f>
        <v>-</v>
      </c>
      <c r="G1682" s="151" t="str">
        <f>IF(ISBLANK('Model Participation Data'!$F$75),"-",'Model Participation Data'!$F$75)</f>
        <v>-</v>
      </c>
      <c r="H1682" s="253" t="s">
        <v>64</v>
      </c>
      <c r="I1682" s="253" t="s">
        <v>64</v>
      </c>
      <c r="J1682" s="150" t="str">
        <f t="shared" si="72"/>
        <v>BaselineBaseline</v>
      </c>
      <c r="K1682" s="38" t="str">
        <f>IF(ISBLANK('Model Participation Data'!$L$75),"-",'Model Participation Data'!$L$75)</f>
        <v>-</v>
      </c>
      <c r="L1682" s="39" t="str">
        <f>IF(ISBLANK('Model Participation Data'!$M$75),"-",'Model Participation Data'!$M$75)</f>
        <v>-</v>
      </c>
      <c r="M1682" s="254">
        <f>IF(ISNA(SUMIFS(INDEX('Model Participation Data'!$N$8:$DX$57,0,MATCH(CONCATENATE($J1682,M$6),'Model Participation Data'!$N$6:$DX$6,0)),'Model Participation Data'!$B$8:$B$57,$C1682,'Model Participation Data'!$C$8:$C$57,$D1682)),"-",SUMIFS(INDEX('Model Participation Data'!$N$8:$DX$57,0,MATCH(CONCATENATE($J1682,M$6),'Model Participation Data'!$N$6:$DX$6,0)),'Model Participation Data'!$B$8:$B$57,$C1682,'Model Participation Data'!$C$8:$C$57,$D1682))</f>
        <v>0</v>
      </c>
      <c r="N1682" s="254">
        <f>IF(ISNA(SUMIFS(INDEX('Model Participation Data'!$N$8:$DX$57,0,MATCH(CONCATENATE($J1682,N$6),'Model Participation Data'!$N$6:$DX$6,0)),'Model Participation Data'!$B$8:$B$57,$C1682,'Model Participation Data'!$C$8:$C$57,$D1682)),"-",SUMIFS(INDEX('Model Participation Data'!$N$8:$DX$57,0,MATCH(CONCATENATE($J1682,N$6),'Model Participation Data'!$N$6:$DX$6,0)),'Model Participation Data'!$B$8:$B$57,$C1682,'Model Participation Data'!$C$8:$C$57,$D1682))</f>
        <v>0</v>
      </c>
      <c r="O1682" s="154">
        <f>IF(ISNA(SUMIFS(INDEX('Model Participation Data'!$N$8:$DX$57,0,MATCH(CONCATENATE($J1682,O$6),'Model Participation Data'!$N$6:$DX$6,0)),'Model Participation Data'!$B$8:$B$57,$C1682,'Model Participation Data'!$C$8:$C$57,$D1682)),"-",SUMIFS(INDEX('Model Participation Data'!$N$8:$DX$57,0,MATCH(CONCATENATE($J1682,O$6),'Model Participation Data'!$N$6:$DX$6,0)),'Model Participation Data'!$B$8:$B$57,$C1682,'Model Participation Data'!$C$8:$C$57,$D1682))</f>
        <v>0</v>
      </c>
    </row>
    <row r="1683" spans="2:15" x14ac:dyDescent="0.35">
      <c r="B1683" s="37" t="s">
        <v>80</v>
      </c>
      <c r="C1683" s="38" t="str">
        <f>IF(ISBLANK('Model Participation Data'!$B$75),"-",'Model Participation Data'!$B$75)</f>
        <v>-</v>
      </c>
      <c r="D1683" s="38" t="str">
        <f>IF(ISBLANK('Model Participation Data'!$C$75),"-",'Model Participation Data'!$C$75)</f>
        <v>-</v>
      </c>
      <c r="E1683" s="38" t="str">
        <f>IF(ISBLANK('Model Participation Data'!$D$75),"-",'Model Participation Data'!$D$75)</f>
        <v>-</v>
      </c>
      <c r="F1683" s="38" t="str">
        <f>IF(ISBLANK('Model Participation Data'!$E$75),"-",'Model Participation Data'!$E$75)</f>
        <v>-</v>
      </c>
      <c r="G1683" s="151" t="str">
        <f>IF(ISBLANK('Model Participation Data'!$F$75),"-",'Model Participation Data'!$F$75)</f>
        <v>-</v>
      </c>
      <c r="H1683" s="253">
        <v>1</v>
      </c>
      <c r="I1683" s="253">
        <v>1</v>
      </c>
      <c r="J1683" s="150" t="str">
        <f t="shared" si="72"/>
        <v>11</v>
      </c>
      <c r="K1683" s="38" t="str">
        <f>IF(ISBLANK('Model Participation Data'!$L$75),"-",'Model Participation Data'!$L$75)</f>
        <v>-</v>
      </c>
      <c r="L1683" s="39" t="str">
        <f>IF(ISBLANK('Model Participation Data'!$M$75),"-",'Model Participation Data'!$M$75)</f>
        <v>-</v>
      </c>
      <c r="M1683" s="254">
        <f>IF(ISNA(SUMIFS(INDEX('Model Participation Data'!$N$8:$DX$57,0,MATCH(CONCATENATE($J1683,M$6),'Model Participation Data'!$N$6:$DX$6,0)),'Model Participation Data'!$B$8:$B$57,$C1683,'Model Participation Data'!$C$8:$C$57,$D1683)),"-",SUMIFS(INDEX('Model Participation Data'!$N$8:$DX$57,0,MATCH(CONCATENATE($J1683,M$6),'Model Participation Data'!$N$6:$DX$6,0)),'Model Participation Data'!$B$8:$B$57,$C1683,'Model Participation Data'!$C$8:$C$57,$D1683))</f>
        <v>0</v>
      </c>
      <c r="N1683" s="254">
        <f>IF(ISNA(SUMIFS(INDEX('Model Participation Data'!$N$8:$DX$57,0,MATCH(CONCATENATE($J1683,N$6),'Model Participation Data'!$N$6:$DX$6,0)),'Model Participation Data'!$B$8:$B$57,$C1683,'Model Participation Data'!$C$8:$C$57,$D1683)),"-",SUMIFS(INDEX('Model Participation Data'!$N$8:$DX$57,0,MATCH(CONCATENATE($J1683,N$6),'Model Participation Data'!$N$6:$DX$6,0)),'Model Participation Data'!$B$8:$B$57,$C1683,'Model Participation Data'!$C$8:$C$57,$D1683))</f>
        <v>0</v>
      </c>
      <c r="O1683" s="154">
        <f>IF(ISNA(SUMIFS(INDEX('Model Participation Data'!$N$8:$DX$57,0,MATCH(CONCATENATE($J1683,O$6),'Model Participation Data'!$N$6:$DX$6,0)),'Model Participation Data'!$B$8:$B$57,$C1683,'Model Participation Data'!$C$8:$C$57,$D1683)),"-",SUMIFS(INDEX('Model Participation Data'!$N$8:$DX$57,0,MATCH(CONCATENATE($J1683,O$6),'Model Participation Data'!$N$6:$DX$6,0)),'Model Participation Data'!$B$8:$B$57,$C1683,'Model Participation Data'!$C$8:$C$57,$D1683))</f>
        <v>0</v>
      </c>
    </row>
    <row r="1684" spans="2:15" x14ac:dyDescent="0.35">
      <c r="B1684" s="37" t="s">
        <v>80</v>
      </c>
      <c r="C1684" s="38" t="str">
        <f>IF(ISBLANK('Model Participation Data'!$B$75),"-",'Model Participation Data'!$B$75)</f>
        <v>-</v>
      </c>
      <c r="D1684" s="38" t="str">
        <f>IF(ISBLANK('Model Participation Data'!$C$75),"-",'Model Participation Data'!$C$75)</f>
        <v>-</v>
      </c>
      <c r="E1684" s="38" t="str">
        <f>IF(ISBLANK('Model Participation Data'!$D$75),"-",'Model Participation Data'!$D$75)</f>
        <v>-</v>
      </c>
      <c r="F1684" s="38" t="str">
        <f>IF(ISBLANK('Model Participation Data'!$E$75),"-",'Model Participation Data'!$E$75)</f>
        <v>-</v>
      </c>
      <c r="G1684" s="151" t="str">
        <f>IF(ISBLANK('Model Participation Data'!$F$75),"-",'Model Participation Data'!$F$75)</f>
        <v>-</v>
      </c>
      <c r="H1684" s="253">
        <v>1</v>
      </c>
      <c r="I1684" s="253">
        <v>2</v>
      </c>
      <c r="J1684" s="150" t="str">
        <f t="shared" si="72"/>
        <v>12</v>
      </c>
      <c r="K1684" s="38" t="str">
        <f>IF(ISBLANK('Model Participation Data'!$L$75),"-",'Model Participation Data'!$L$75)</f>
        <v>-</v>
      </c>
      <c r="L1684" s="39" t="str">
        <f>IF(ISBLANK('Model Participation Data'!$M$75),"-",'Model Participation Data'!$M$75)</f>
        <v>-</v>
      </c>
      <c r="M1684" s="254">
        <f>IF(ISNA(SUMIFS(INDEX('Model Participation Data'!$N$8:$DX$57,0,MATCH(CONCATENATE($J1684,M$6),'Model Participation Data'!$N$6:$DX$6,0)),'Model Participation Data'!$B$8:$B$57,$C1684,'Model Participation Data'!$C$8:$C$57,$D1684)),"-",SUMIFS(INDEX('Model Participation Data'!$N$8:$DX$57,0,MATCH(CONCATENATE($J1684,M$6),'Model Participation Data'!$N$6:$DX$6,0)),'Model Participation Data'!$B$8:$B$57,$C1684,'Model Participation Data'!$C$8:$C$57,$D1684))</f>
        <v>0</v>
      </c>
      <c r="N1684" s="254">
        <f>IF(ISNA(SUMIFS(INDEX('Model Participation Data'!$N$8:$DX$57,0,MATCH(CONCATENATE($J1684,N$6),'Model Participation Data'!$N$6:$DX$6,0)),'Model Participation Data'!$B$8:$B$57,$C1684,'Model Participation Data'!$C$8:$C$57,$D1684)),"-",SUMIFS(INDEX('Model Participation Data'!$N$8:$DX$57,0,MATCH(CONCATENATE($J1684,N$6),'Model Participation Data'!$N$6:$DX$6,0)),'Model Participation Data'!$B$8:$B$57,$C1684,'Model Participation Data'!$C$8:$C$57,$D1684))</f>
        <v>0</v>
      </c>
      <c r="O1684" s="154">
        <f>IF(ISNA(SUMIFS(INDEX('Model Participation Data'!$N$8:$DX$57,0,MATCH(CONCATENATE($J1684,O$6),'Model Participation Data'!$N$6:$DX$6,0)),'Model Participation Data'!$B$8:$B$57,$C1684,'Model Participation Data'!$C$8:$C$57,$D1684)),"-",SUMIFS(INDEX('Model Participation Data'!$N$8:$DX$57,0,MATCH(CONCATENATE($J1684,O$6),'Model Participation Data'!$N$6:$DX$6,0)),'Model Participation Data'!$B$8:$B$57,$C1684,'Model Participation Data'!$C$8:$C$57,$D1684))</f>
        <v>0</v>
      </c>
    </row>
    <row r="1685" spans="2:15" x14ac:dyDescent="0.35">
      <c r="B1685" s="37" t="s">
        <v>80</v>
      </c>
      <c r="C1685" s="38" t="str">
        <f>IF(ISBLANK('Model Participation Data'!$B$75),"-",'Model Participation Data'!$B$75)</f>
        <v>-</v>
      </c>
      <c r="D1685" s="38" t="str">
        <f>IF(ISBLANK('Model Participation Data'!$C$75),"-",'Model Participation Data'!$C$75)</f>
        <v>-</v>
      </c>
      <c r="E1685" s="38" t="str">
        <f>IF(ISBLANK('Model Participation Data'!$D$75),"-",'Model Participation Data'!$D$75)</f>
        <v>-</v>
      </c>
      <c r="F1685" s="38" t="str">
        <f>IF(ISBLANK('Model Participation Data'!$E$75),"-",'Model Participation Data'!$E$75)</f>
        <v>-</v>
      </c>
      <c r="G1685" s="151" t="str">
        <f>IF(ISBLANK('Model Participation Data'!$F$75),"-",'Model Participation Data'!$F$75)</f>
        <v>-</v>
      </c>
      <c r="H1685" s="253">
        <v>1</v>
      </c>
      <c r="I1685" s="253">
        <v>3</v>
      </c>
      <c r="J1685" s="150" t="str">
        <f t="shared" si="72"/>
        <v>13</v>
      </c>
      <c r="K1685" s="38" t="str">
        <f>IF(ISBLANK('Model Participation Data'!$L$75),"-",'Model Participation Data'!$L$75)</f>
        <v>-</v>
      </c>
      <c r="L1685" s="39" t="str">
        <f>IF(ISBLANK('Model Participation Data'!$M$75),"-",'Model Participation Data'!$M$75)</f>
        <v>-</v>
      </c>
      <c r="M1685" s="254">
        <f>IF(ISNA(SUMIFS(INDEX('Model Participation Data'!$N$8:$DX$57,0,MATCH(CONCATENATE($J1685,M$6),'Model Participation Data'!$N$6:$DX$6,0)),'Model Participation Data'!$B$8:$B$57,$C1685,'Model Participation Data'!$C$8:$C$57,$D1685)),"-",SUMIFS(INDEX('Model Participation Data'!$N$8:$DX$57,0,MATCH(CONCATENATE($J1685,M$6),'Model Participation Data'!$N$6:$DX$6,0)),'Model Participation Data'!$B$8:$B$57,$C1685,'Model Participation Data'!$C$8:$C$57,$D1685))</f>
        <v>0</v>
      </c>
      <c r="N1685" s="254">
        <f>IF(ISNA(SUMIFS(INDEX('Model Participation Data'!$N$8:$DX$57,0,MATCH(CONCATENATE($J1685,N$6),'Model Participation Data'!$N$6:$DX$6,0)),'Model Participation Data'!$B$8:$B$57,$C1685,'Model Participation Data'!$C$8:$C$57,$D1685)),"-",SUMIFS(INDEX('Model Participation Data'!$N$8:$DX$57,0,MATCH(CONCATENATE($J1685,N$6),'Model Participation Data'!$N$6:$DX$6,0)),'Model Participation Data'!$B$8:$B$57,$C1685,'Model Participation Data'!$C$8:$C$57,$D1685))</f>
        <v>0</v>
      </c>
      <c r="O1685" s="154">
        <f>IF(ISNA(SUMIFS(INDEX('Model Participation Data'!$N$8:$DX$57,0,MATCH(CONCATENATE($J1685,O$6),'Model Participation Data'!$N$6:$DX$6,0)),'Model Participation Data'!$B$8:$B$57,$C1685,'Model Participation Data'!$C$8:$C$57,$D1685)),"-",SUMIFS(INDEX('Model Participation Data'!$N$8:$DX$57,0,MATCH(CONCATENATE($J1685,O$6),'Model Participation Data'!$N$6:$DX$6,0)),'Model Participation Data'!$B$8:$B$57,$C1685,'Model Participation Data'!$C$8:$C$57,$D1685))</f>
        <v>0</v>
      </c>
    </row>
    <row r="1686" spans="2:15" x14ac:dyDescent="0.35">
      <c r="B1686" s="37" t="s">
        <v>80</v>
      </c>
      <c r="C1686" s="38" t="str">
        <f>IF(ISBLANK('Model Participation Data'!$B$75),"-",'Model Participation Data'!$B$75)</f>
        <v>-</v>
      </c>
      <c r="D1686" s="38" t="str">
        <f>IF(ISBLANK('Model Participation Data'!$C$75),"-",'Model Participation Data'!$C$75)</f>
        <v>-</v>
      </c>
      <c r="E1686" s="38" t="str">
        <f>IF(ISBLANK('Model Participation Data'!$D$75),"-",'Model Participation Data'!$D$75)</f>
        <v>-</v>
      </c>
      <c r="F1686" s="38" t="str">
        <f>IF(ISBLANK('Model Participation Data'!$E$75),"-",'Model Participation Data'!$E$75)</f>
        <v>-</v>
      </c>
      <c r="G1686" s="151" t="str">
        <f>IF(ISBLANK('Model Participation Data'!$F$75),"-",'Model Participation Data'!$F$75)</f>
        <v>-</v>
      </c>
      <c r="H1686" s="253">
        <v>1</v>
      </c>
      <c r="I1686" s="253">
        <v>4</v>
      </c>
      <c r="J1686" s="150" t="str">
        <f t="shared" si="72"/>
        <v>14</v>
      </c>
      <c r="K1686" s="38" t="str">
        <f>IF(ISBLANK('Model Participation Data'!$L$75),"-",'Model Participation Data'!$L$75)</f>
        <v>-</v>
      </c>
      <c r="L1686" s="39" t="str">
        <f>IF(ISBLANK('Model Participation Data'!$M$75),"-",'Model Participation Data'!$M$75)</f>
        <v>-</v>
      </c>
      <c r="M1686" s="254">
        <f>IF(ISNA(SUMIFS(INDEX('Model Participation Data'!$N$8:$DX$57,0,MATCH(CONCATENATE($J1686,M$6),'Model Participation Data'!$N$6:$DX$6,0)),'Model Participation Data'!$B$8:$B$57,$C1686,'Model Participation Data'!$C$8:$C$57,$D1686)),"-",SUMIFS(INDEX('Model Participation Data'!$N$8:$DX$57,0,MATCH(CONCATENATE($J1686,M$6),'Model Participation Data'!$N$6:$DX$6,0)),'Model Participation Data'!$B$8:$B$57,$C1686,'Model Participation Data'!$C$8:$C$57,$D1686))</f>
        <v>0</v>
      </c>
      <c r="N1686" s="254">
        <f>IF(ISNA(SUMIFS(INDEX('Model Participation Data'!$N$8:$DX$57,0,MATCH(CONCATENATE($J1686,N$6),'Model Participation Data'!$N$6:$DX$6,0)),'Model Participation Data'!$B$8:$B$57,$C1686,'Model Participation Data'!$C$8:$C$57,$D1686)),"-",SUMIFS(INDEX('Model Participation Data'!$N$8:$DX$57,0,MATCH(CONCATENATE($J1686,N$6),'Model Participation Data'!$N$6:$DX$6,0)),'Model Participation Data'!$B$8:$B$57,$C1686,'Model Participation Data'!$C$8:$C$57,$D1686))</f>
        <v>0</v>
      </c>
      <c r="O1686" s="154">
        <f>IF(ISNA(SUMIFS(INDEX('Model Participation Data'!$N$8:$DX$57,0,MATCH(CONCATENATE($J1686,O$6),'Model Participation Data'!$N$6:$DX$6,0)),'Model Participation Data'!$B$8:$B$57,$C1686,'Model Participation Data'!$C$8:$C$57,$D1686)),"-",SUMIFS(INDEX('Model Participation Data'!$N$8:$DX$57,0,MATCH(CONCATENATE($J1686,O$6),'Model Participation Data'!$N$6:$DX$6,0)),'Model Participation Data'!$B$8:$B$57,$C1686,'Model Participation Data'!$C$8:$C$57,$D1686))</f>
        <v>0</v>
      </c>
    </row>
    <row r="1687" spans="2:15" x14ac:dyDescent="0.35">
      <c r="B1687" s="37" t="s">
        <v>80</v>
      </c>
      <c r="C1687" s="38" t="str">
        <f>IF(ISBLANK('Model Participation Data'!$B$75),"-",'Model Participation Data'!$B$75)</f>
        <v>-</v>
      </c>
      <c r="D1687" s="38" t="str">
        <f>IF(ISBLANK('Model Participation Data'!$C$75),"-",'Model Participation Data'!$C$75)</f>
        <v>-</v>
      </c>
      <c r="E1687" s="38" t="str">
        <f>IF(ISBLANK('Model Participation Data'!$D$75),"-",'Model Participation Data'!$D$75)</f>
        <v>-</v>
      </c>
      <c r="F1687" s="38" t="str">
        <f>IF(ISBLANK('Model Participation Data'!$E$75),"-",'Model Participation Data'!$E$75)</f>
        <v>-</v>
      </c>
      <c r="G1687" s="151" t="str">
        <f>IF(ISBLANK('Model Participation Data'!$F$75),"-",'Model Participation Data'!$F$75)</f>
        <v>-</v>
      </c>
      <c r="H1687" s="253">
        <v>1</v>
      </c>
      <c r="I1687" s="253">
        <v>5</v>
      </c>
      <c r="J1687" s="150" t="str">
        <f t="shared" si="72"/>
        <v>15</v>
      </c>
      <c r="K1687" s="38" t="str">
        <f>IF(ISBLANK('Model Participation Data'!$L$75),"-",'Model Participation Data'!$L$75)</f>
        <v>-</v>
      </c>
      <c r="L1687" s="39" t="str">
        <f>IF(ISBLANK('Model Participation Data'!$M$75),"-",'Model Participation Data'!$M$75)</f>
        <v>-</v>
      </c>
      <c r="M1687" s="254">
        <f>IF(ISNA(SUMIFS(INDEX('Model Participation Data'!$N$8:$DX$57,0,MATCH(CONCATENATE($J1687,M$6),'Model Participation Data'!$N$6:$DX$6,0)),'Model Participation Data'!$B$8:$B$57,$C1687,'Model Participation Data'!$C$8:$C$57,$D1687)),"-",SUMIFS(INDEX('Model Participation Data'!$N$8:$DX$57,0,MATCH(CONCATENATE($J1687,M$6),'Model Participation Data'!$N$6:$DX$6,0)),'Model Participation Data'!$B$8:$B$57,$C1687,'Model Participation Data'!$C$8:$C$57,$D1687))</f>
        <v>0</v>
      </c>
      <c r="N1687" s="254">
        <f>IF(ISNA(SUMIFS(INDEX('Model Participation Data'!$N$8:$DX$57,0,MATCH(CONCATENATE($J1687,N$6),'Model Participation Data'!$N$6:$DX$6,0)),'Model Participation Data'!$B$8:$B$57,$C1687,'Model Participation Data'!$C$8:$C$57,$D1687)),"-",SUMIFS(INDEX('Model Participation Data'!$N$8:$DX$57,0,MATCH(CONCATENATE($J1687,N$6),'Model Participation Data'!$N$6:$DX$6,0)),'Model Participation Data'!$B$8:$B$57,$C1687,'Model Participation Data'!$C$8:$C$57,$D1687))</f>
        <v>0</v>
      </c>
      <c r="O1687" s="154">
        <f>IF(ISNA(SUMIFS(INDEX('Model Participation Data'!$N$8:$DX$57,0,MATCH(CONCATENATE($J1687,O$6),'Model Participation Data'!$N$6:$DX$6,0)),'Model Participation Data'!$B$8:$B$57,$C1687,'Model Participation Data'!$C$8:$C$57,$D1687)),"-",SUMIFS(INDEX('Model Participation Data'!$N$8:$DX$57,0,MATCH(CONCATENATE($J1687,O$6),'Model Participation Data'!$N$6:$DX$6,0)),'Model Participation Data'!$B$8:$B$57,$C1687,'Model Participation Data'!$C$8:$C$57,$D1687))</f>
        <v>0</v>
      </c>
    </row>
    <row r="1688" spans="2:15" x14ac:dyDescent="0.35">
      <c r="B1688" s="37" t="s">
        <v>80</v>
      </c>
      <c r="C1688" s="38" t="str">
        <f>IF(ISBLANK('Model Participation Data'!$B$75),"-",'Model Participation Data'!$B$75)</f>
        <v>-</v>
      </c>
      <c r="D1688" s="38" t="str">
        <f>IF(ISBLANK('Model Participation Data'!$C$75),"-",'Model Participation Data'!$C$75)</f>
        <v>-</v>
      </c>
      <c r="E1688" s="38" t="str">
        <f>IF(ISBLANK('Model Participation Data'!$D$75),"-",'Model Participation Data'!$D$75)</f>
        <v>-</v>
      </c>
      <c r="F1688" s="38" t="str">
        <f>IF(ISBLANK('Model Participation Data'!$E$75),"-",'Model Participation Data'!$E$75)</f>
        <v>-</v>
      </c>
      <c r="G1688" s="151" t="str">
        <f>IF(ISBLANK('Model Participation Data'!$F$75),"-",'Model Participation Data'!$F$75)</f>
        <v>-</v>
      </c>
      <c r="H1688" s="253">
        <v>1</v>
      </c>
      <c r="I1688" s="253" t="s">
        <v>65</v>
      </c>
      <c r="J1688" s="150" t="str">
        <f t="shared" si="72"/>
        <v>1Goal</v>
      </c>
      <c r="K1688" s="38" t="str">
        <f>IF(ISBLANK('Model Participation Data'!$L$75),"-",'Model Participation Data'!$L$75)</f>
        <v>-</v>
      </c>
      <c r="L1688" s="39" t="str">
        <f>IF(ISBLANK('Model Participation Data'!$M$75),"-",'Model Participation Data'!$M$75)</f>
        <v>-</v>
      </c>
      <c r="M1688" s="254" t="str">
        <f>IF(ISNA(SUMIFS(INDEX('Model Participation Data'!$N$8:$DX$57,0,MATCH(CONCATENATE($J1688,M$6),'Model Participation Data'!$N$6:$DX$6,0)),'Model Participation Data'!$B$8:$B$57,$C1688,'Model Participation Data'!$C$8:$C$57,$D1688)),"-",SUMIFS(INDEX('Model Participation Data'!$N$8:$DX$57,0,MATCH(CONCATENATE($J1688,M$6),'Model Participation Data'!$N$6:$DX$6,0)),'Model Participation Data'!$B$8:$B$57,$C1688,'Model Participation Data'!$C$8:$C$57,$D1688))</f>
        <v>-</v>
      </c>
      <c r="N1688" s="254" t="str">
        <f>IF(ISNA(SUMIFS(INDEX('Model Participation Data'!$N$8:$DX$57,0,MATCH(CONCATENATE($J1688,N$6),'Model Participation Data'!$N$6:$DX$6,0)),'Model Participation Data'!$B$8:$B$57,$C1688,'Model Participation Data'!$C$8:$C$57,$D1688)),"-",SUMIFS(INDEX('Model Participation Data'!$N$8:$DX$57,0,MATCH(CONCATENATE($J1688,N$6),'Model Participation Data'!$N$6:$DX$6,0)),'Model Participation Data'!$B$8:$B$57,$C1688,'Model Participation Data'!$C$8:$C$57,$D1688))</f>
        <v>-</v>
      </c>
      <c r="O1688" s="154">
        <f>IF(ISNA(SUMIFS(INDEX('Model Participation Data'!$N$8:$DX$57,0,MATCH(CONCATENATE($J1688,O$6),'Model Participation Data'!$N$6:$DX$6,0)),'Model Participation Data'!$B$8:$B$57,$C1688,'Model Participation Data'!$C$8:$C$57,$D1688)),"-",SUMIFS(INDEX('Model Participation Data'!$N$8:$DX$57,0,MATCH(CONCATENATE($J1688,O$6),'Model Participation Data'!$N$6:$DX$6,0)),'Model Participation Data'!$B$8:$B$57,$C1688,'Model Participation Data'!$C$8:$C$57,$D1688))</f>
        <v>0</v>
      </c>
    </row>
    <row r="1689" spans="2:15" x14ac:dyDescent="0.35">
      <c r="B1689" s="37" t="s">
        <v>80</v>
      </c>
      <c r="C1689" s="38" t="str">
        <f>IF(ISBLANK('Model Participation Data'!$B$75),"-",'Model Participation Data'!$B$75)</f>
        <v>-</v>
      </c>
      <c r="D1689" s="38" t="str">
        <f>IF(ISBLANK('Model Participation Data'!$C$75),"-",'Model Participation Data'!$C$75)</f>
        <v>-</v>
      </c>
      <c r="E1689" s="38" t="str">
        <f>IF(ISBLANK('Model Participation Data'!$D$75),"-",'Model Participation Data'!$D$75)</f>
        <v>-</v>
      </c>
      <c r="F1689" s="38" t="str">
        <f>IF(ISBLANK('Model Participation Data'!$E$75),"-",'Model Participation Data'!$E$75)</f>
        <v>-</v>
      </c>
      <c r="G1689" s="151" t="str">
        <f>IF(ISBLANK('Model Participation Data'!$F$75),"-",'Model Participation Data'!$F$75)</f>
        <v>-</v>
      </c>
      <c r="H1689" s="253">
        <v>2</v>
      </c>
      <c r="I1689" s="253">
        <v>1</v>
      </c>
      <c r="J1689" s="150" t="str">
        <f t="shared" si="72"/>
        <v>21</v>
      </c>
      <c r="K1689" s="38" t="str">
        <f>IF(ISBLANK('Model Participation Data'!$L$75),"-",'Model Participation Data'!$L$75)</f>
        <v>-</v>
      </c>
      <c r="L1689" s="39" t="str">
        <f>IF(ISBLANK('Model Participation Data'!$M$75),"-",'Model Participation Data'!$M$75)</f>
        <v>-</v>
      </c>
      <c r="M1689" s="254">
        <f>IF(ISNA(SUMIFS(INDEX('Model Participation Data'!$N$8:$DX$57,0,MATCH(CONCATENATE($J1689,M$6),'Model Participation Data'!$N$6:$DX$6,0)),'Model Participation Data'!$B$8:$B$57,$C1689,'Model Participation Data'!$C$8:$C$57,$D1689)),"-",SUMIFS(INDEX('Model Participation Data'!$N$8:$DX$57,0,MATCH(CONCATENATE($J1689,M$6),'Model Participation Data'!$N$6:$DX$6,0)),'Model Participation Data'!$B$8:$B$57,$C1689,'Model Participation Data'!$C$8:$C$57,$D1689))</f>
        <v>0</v>
      </c>
      <c r="N1689" s="254">
        <f>IF(ISNA(SUMIFS(INDEX('Model Participation Data'!$N$8:$DX$57,0,MATCH(CONCATENATE($J1689,N$6),'Model Participation Data'!$N$6:$DX$6,0)),'Model Participation Data'!$B$8:$B$57,$C1689,'Model Participation Data'!$C$8:$C$57,$D1689)),"-",SUMIFS(INDEX('Model Participation Data'!$N$8:$DX$57,0,MATCH(CONCATENATE($J1689,N$6),'Model Participation Data'!$N$6:$DX$6,0)),'Model Participation Data'!$B$8:$B$57,$C1689,'Model Participation Data'!$C$8:$C$57,$D1689))</f>
        <v>0</v>
      </c>
      <c r="O1689" s="154">
        <f>IF(ISNA(SUMIFS(INDEX('Model Participation Data'!$N$8:$DX$57,0,MATCH(CONCATENATE($J1689,O$6),'Model Participation Data'!$N$6:$DX$6,0)),'Model Participation Data'!$B$8:$B$57,$C1689,'Model Participation Data'!$C$8:$C$57,$D1689)),"-",SUMIFS(INDEX('Model Participation Data'!$N$8:$DX$57,0,MATCH(CONCATENATE($J1689,O$6),'Model Participation Data'!$N$6:$DX$6,0)),'Model Participation Data'!$B$8:$B$57,$C1689,'Model Participation Data'!$C$8:$C$57,$D1689))</f>
        <v>0</v>
      </c>
    </row>
    <row r="1690" spans="2:15" x14ac:dyDescent="0.35">
      <c r="B1690" s="37" t="s">
        <v>80</v>
      </c>
      <c r="C1690" s="38" t="str">
        <f>IF(ISBLANK('Model Participation Data'!$B$75),"-",'Model Participation Data'!$B$75)</f>
        <v>-</v>
      </c>
      <c r="D1690" s="38" t="str">
        <f>IF(ISBLANK('Model Participation Data'!$C$75),"-",'Model Participation Data'!$C$75)</f>
        <v>-</v>
      </c>
      <c r="E1690" s="38" t="str">
        <f>IF(ISBLANK('Model Participation Data'!$D$75),"-",'Model Participation Data'!$D$75)</f>
        <v>-</v>
      </c>
      <c r="F1690" s="38" t="str">
        <f>IF(ISBLANK('Model Participation Data'!$E$75),"-",'Model Participation Data'!$E$75)</f>
        <v>-</v>
      </c>
      <c r="G1690" s="151" t="str">
        <f>IF(ISBLANK('Model Participation Data'!$F$75),"-",'Model Participation Data'!$F$75)</f>
        <v>-</v>
      </c>
      <c r="H1690" s="253">
        <v>2</v>
      </c>
      <c r="I1690" s="253">
        <v>2</v>
      </c>
      <c r="J1690" s="150" t="str">
        <f t="shared" si="72"/>
        <v>22</v>
      </c>
      <c r="K1690" s="38" t="str">
        <f>IF(ISBLANK('Model Participation Data'!$L$75),"-",'Model Participation Data'!$L$75)</f>
        <v>-</v>
      </c>
      <c r="L1690" s="39" t="str">
        <f>IF(ISBLANK('Model Participation Data'!$M$75),"-",'Model Participation Data'!$M$75)</f>
        <v>-</v>
      </c>
      <c r="M1690" s="254">
        <f>IF(ISNA(SUMIFS(INDEX('Model Participation Data'!$N$8:$DX$57,0,MATCH(CONCATENATE($J1690,M$6),'Model Participation Data'!$N$6:$DX$6,0)),'Model Participation Data'!$B$8:$B$57,$C1690,'Model Participation Data'!$C$8:$C$57,$D1690)),"-",SUMIFS(INDEX('Model Participation Data'!$N$8:$DX$57,0,MATCH(CONCATENATE($J1690,M$6),'Model Participation Data'!$N$6:$DX$6,0)),'Model Participation Data'!$B$8:$B$57,$C1690,'Model Participation Data'!$C$8:$C$57,$D1690))</f>
        <v>0</v>
      </c>
      <c r="N1690" s="254">
        <f>IF(ISNA(SUMIFS(INDEX('Model Participation Data'!$N$8:$DX$57,0,MATCH(CONCATENATE($J1690,N$6),'Model Participation Data'!$N$6:$DX$6,0)),'Model Participation Data'!$B$8:$B$57,$C1690,'Model Participation Data'!$C$8:$C$57,$D1690)),"-",SUMIFS(INDEX('Model Participation Data'!$N$8:$DX$57,0,MATCH(CONCATENATE($J1690,N$6),'Model Participation Data'!$N$6:$DX$6,0)),'Model Participation Data'!$B$8:$B$57,$C1690,'Model Participation Data'!$C$8:$C$57,$D1690))</f>
        <v>0</v>
      </c>
      <c r="O1690" s="154">
        <f>IF(ISNA(SUMIFS(INDEX('Model Participation Data'!$N$8:$DX$57,0,MATCH(CONCATENATE($J1690,O$6),'Model Participation Data'!$N$6:$DX$6,0)),'Model Participation Data'!$B$8:$B$57,$C1690,'Model Participation Data'!$C$8:$C$57,$D1690)),"-",SUMIFS(INDEX('Model Participation Data'!$N$8:$DX$57,0,MATCH(CONCATENATE($J1690,O$6),'Model Participation Data'!$N$6:$DX$6,0)),'Model Participation Data'!$B$8:$B$57,$C1690,'Model Participation Data'!$C$8:$C$57,$D1690))</f>
        <v>0</v>
      </c>
    </row>
    <row r="1691" spans="2:15" x14ac:dyDescent="0.35">
      <c r="B1691" s="37" t="s">
        <v>80</v>
      </c>
      <c r="C1691" s="38" t="str">
        <f>IF(ISBLANK('Model Participation Data'!$B$75),"-",'Model Participation Data'!$B$75)</f>
        <v>-</v>
      </c>
      <c r="D1691" s="38" t="str">
        <f>IF(ISBLANK('Model Participation Data'!$C$75),"-",'Model Participation Data'!$C$75)</f>
        <v>-</v>
      </c>
      <c r="E1691" s="38" t="str">
        <f>IF(ISBLANK('Model Participation Data'!$D$75),"-",'Model Participation Data'!$D$75)</f>
        <v>-</v>
      </c>
      <c r="F1691" s="38" t="str">
        <f>IF(ISBLANK('Model Participation Data'!$E$75),"-",'Model Participation Data'!$E$75)</f>
        <v>-</v>
      </c>
      <c r="G1691" s="151" t="str">
        <f>IF(ISBLANK('Model Participation Data'!$F$75),"-",'Model Participation Data'!$F$75)</f>
        <v>-</v>
      </c>
      <c r="H1691" s="253">
        <v>2</v>
      </c>
      <c r="I1691" s="253">
        <v>3</v>
      </c>
      <c r="J1691" s="150" t="str">
        <f t="shared" si="72"/>
        <v>23</v>
      </c>
      <c r="K1691" s="38" t="str">
        <f>IF(ISBLANK('Model Participation Data'!$L$75),"-",'Model Participation Data'!$L$75)</f>
        <v>-</v>
      </c>
      <c r="L1691" s="39" t="str">
        <f>IF(ISBLANK('Model Participation Data'!$M$75),"-",'Model Participation Data'!$M$75)</f>
        <v>-</v>
      </c>
      <c r="M1691" s="254">
        <f>IF(ISNA(SUMIFS(INDEX('Model Participation Data'!$N$8:$DX$57,0,MATCH(CONCATENATE($J1691,M$6),'Model Participation Data'!$N$6:$DX$6,0)),'Model Participation Data'!$B$8:$B$57,$C1691,'Model Participation Data'!$C$8:$C$57,$D1691)),"-",SUMIFS(INDEX('Model Participation Data'!$N$8:$DX$57,0,MATCH(CONCATENATE($J1691,M$6),'Model Participation Data'!$N$6:$DX$6,0)),'Model Participation Data'!$B$8:$B$57,$C1691,'Model Participation Data'!$C$8:$C$57,$D1691))</f>
        <v>0</v>
      </c>
      <c r="N1691" s="254">
        <f>IF(ISNA(SUMIFS(INDEX('Model Participation Data'!$N$8:$DX$57,0,MATCH(CONCATENATE($J1691,N$6),'Model Participation Data'!$N$6:$DX$6,0)),'Model Participation Data'!$B$8:$B$57,$C1691,'Model Participation Data'!$C$8:$C$57,$D1691)),"-",SUMIFS(INDEX('Model Participation Data'!$N$8:$DX$57,0,MATCH(CONCATENATE($J1691,N$6),'Model Participation Data'!$N$6:$DX$6,0)),'Model Participation Data'!$B$8:$B$57,$C1691,'Model Participation Data'!$C$8:$C$57,$D1691))</f>
        <v>0</v>
      </c>
      <c r="O1691" s="154">
        <f>IF(ISNA(SUMIFS(INDEX('Model Participation Data'!$N$8:$DX$57,0,MATCH(CONCATENATE($J1691,O$6),'Model Participation Data'!$N$6:$DX$6,0)),'Model Participation Data'!$B$8:$B$57,$C1691,'Model Participation Data'!$C$8:$C$57,$D1691)),"-",SUMIFS(INDEX('Model Participation Data'!$N$8:$DX$57,0,MATCH(CONCATENATE($J1691,O$6),'Model Participation Data'!$N$6:$DX$6,0)),'Model Participation Data'!$B$8:$B$57,$C1691,'Model Participation Data'!$C$8:$C$57,$D1691))</f>
        <v>0</v>
      </c>
    </row>
    <row r="1692" spans="2:15" x14ac:dyDescent="0.35">
      <c r="B1692" s="37" t="s">
        <v>80</v>
      </c>
      <c r="C1692" s="38" t="str">
        <f>IF(ISBLANK('Model Participation Data'!$B$75),"-",'Model Participation Data'!$B$75)</f>
        <v>-</v>
      </c>
      <c r="D1692" s="38" t="str">
        <f>IF(ISBLANK('Model Participation Data'!$C$75),"-",'Model Participation Data'!$C$75)</f>
        <v>-</v>
      </c>
      <c r="E1692" s="38" t="str">
        <f>IF(ISBLANK('Model Participation Data'!$D$75),"-",'Model Participation Data'!$D$75)</f>
        <v>-</v>
      </c>
      <c r="F1692" s="38" t="str">
        <f>IF(ISBLANK('Model Participation Data'!$E$75),"-",'Model Participation Data'!$E$75)</f>
        <v>-</v>
      </c>
      <c r="G1692" s="151" t="str">
        <f>IF(ISBLANK('Model Participation Data'!$F$75),"-",'Model Participation Data'!$F$75)</f>
        <v>-</v>
      </c>
      <c r="H1692" s="253">
        <v>2</v>
      </c>
      <c r="I1692" s="253">
        <v>4</v>
      </c>
      <c r="J1692" s="150" t="str">
        <f t="shared" si="72"/>
        <v>24</v>
      </c>
      <c r="K1692" s="38" t="str">
        <f>IF(ISBLANK('Model Participation Data'!$L$75),"-",'Model Participation Data'!$L$75)</f>
        <v>-</v>
      </c>
      <c r="L1692" s="39" t="str">
        <f>IF(ISBLANK('Model Participation Data'!$M$75),"-",'Model Participation Data'!$M$75)</f>
        <v>-</v>
      </c>
      <c r="M1692" s="254">
        <f>IF(ISNA(SUMIFS(INDEX('Model Participation Data'!$N$8:$DX$57,0,MATCH(CONCATENATE($J1692,M$6),'Model Participation Data'!$N$6:$DX$6,0)),'Model Participation Data'!$B$8:$B$57,$C1692,'Model Participation Data'!$C$8:$C$57,$D1692)),"-",SUMIFS(INDEX('Model Participation Data'!$N$8:$DX$57,0,MATCH(CONCATENATE($J1692,M$6),'Model Participation Data'!$N$6:$DX$6,0)),'Model Participation Data'!$B$8:$B$57,$C1692,'Model Participation Data'!$C$8:$C$57,$D1692))</f>
        <v>0</v>
      </c>
      <c r="N1692" s="254">
        <f>IF(ISNA(SUMIFS(INDEX('Model Participation Data'!$N$8:$DX$57,0,MATCH(CONCATENATE($J1692,N$6),'Model Participation Data'!$N$6:$DX$6,0)),'Model Participation Data'!$B$8:$B$57,$C1692,'Model Participation Data'!$C$8:$C$57,$D1692)),"-",SUMIFS(INDEX('Model Participation Data'!$N$8:$DX$57,0,MATCH(CONCATENATE($J1692,N$6),'Model Participation Data'!$N$6:$DX$6,0)),'Model Participation Data'!$B$8:$B$57,$C1692,'Model Participation Data'!$C$8:$C$57,$D1692))</f>
        <v>0</v>
      </c>
      <c r="O1692" s="154">
        <f>IF(ISNA(SUMIFS(INDEX('Model Participation Data'!$N$8:$DX$57,0,MATCH(CONCATENATE($J1692,O$6),'Model Participation Data'!$N$6:$DX$6,0)),'Model Participation Data'!$B$8:$B$57,$C1692,'Model Participation Data'!$C$8:$C$57,$D1692)),"-",SUMIFS(INDEX('Model Participation Data'!$N$8:$DX$57,0,MATCH(CONCATENATE($J1692,O$6),'Model Participation Data'!$N$6:$DX$6,0)),'Model Participation Data'!$B$8:$B$57,$C1692,'Model Participation Data'!$C$8:$C$57,$D1692))</f>
        <v>0</v>
      </c>
    </row>
    <row r="1693" spans="2:15" x14ac:dyDescent="0.35">
      <c r="B1693" s="37" t="s">
        <v>80</v>
      </c>
      <c r="C1693" s="38" t="str">
        <f>IF(ISBLANK('Model Participation Data'!$B$75),"-",'Model Participation Data'!$B$75)</f>
        <v>-</v>
      </c>
      <c r="D1693" s="38" t="str">
        <f>IF(ISBLANK('Model Participation Data'!$C$75),"-",'Model Participation Data'!$C$75)</f>
        <v>-</v>
      </c>
      <c r="E1693" s="38" t="str">
        <f>IF(ISBLANK('Model Participation Data'!$D$75),"-",'Model Participation Data'!$D$75)</f>
        <v>-</v>
      </c>
      <c r="F1693" s="38" t="str">
        <f>IF(ISBLANK('Model Participation Data'!$E$75),"-",'Model Participation Data'!$E$75)</f>
        <v>-</v>
      </c>
      <c r="G1693" s="151" t="str">
        <f>IF(ISBLANK('Model Participation Data'!$F$75),"-",'Model Participation Data'!$F$75)</f>
        <v>-</v>
      </c>
      <c r="H1693" s="253">
        <v>2</v>
      </c>
      <c r="I1693" s="253">
        <v>5</v>
      </c>
      <c r="J1693" s="150" t="str">
        <f t="shared" si="72"/>
        <v>25</v>
      </c>
      <c r="K1693" s="38" t="str">
        <f>IF(ISBLANK('Model Participation Data'!$L$75),"-",'Model Participation Data'!$L$75)</f>
        <v>-</v>
      </c>
      <c r="L1693" s="39" t="str">
        <f>IF(ISBLANK('Model Participation Data'!$M$75),"-",'Model Participation Data'!$M$75)</f>
        <v>-</v>
      </c>
      <c r="M1693" s="254">
        <f>IF(ISNA(SUMIFS(INDEX('Model Participation Data'!$N$8:$DX$57,0,MATCH(CONCATENATE($J1693,M$6),'Model Participation Data'!$N$6:$DX$6,0)),'Model Participation Data'!$B$8:$B$57,$C1693,'Model Participation Data'!$C$8:$C$57,$D1693)),"-",SUMIFS(INDEX('Model Participation Data'!$N$8:$DX$57,0,MATCH(CONCATENATE($J1693,M$6),'Model Participation Data'!$N$6:$DX$6,0)),'Model Participation Data'!$B$8:$B$57,$C1693,'Model Participation Data'!$C$8:$C$57,$D1693))</f>
        <v>0</v>
      </c>
      <c r="N1693" s="254">
        <f>IF(ISNA(SUMIFS(INDEX('Model Participation Data'!$N$8:$DX$57,0,MATCH(CONCATENATE($J1693,N$6),'Model Participation Data'!$N$6:$DX$6,0)),'Model Participation Data'!$B$8:$B$57,$C1693,'Model Participation Data'!$C$8:$C$57,$D1693)),"-",SUMIFS(INDEX('Model Participation Data'!$N$8:$DX$57,0,MATCH(CONCATENATE($J1693,N$6),'Model Participation Data'!$N$6:$DX$6,0)),'Model Participation Data'!$B$8:$B$57,$C1693,'Model Participation Data'!$C$8:$C$57,$D1693))</f>
        <v>0</v>
      </c>
      <c r="O1693" s="154">
        <f>IF(ISNA(SUMIFS(INDEX('Model Participation Data'!$N$8:$DX$57,0,MATCH(CONCATENATE($J1693,O$6),'Model Participation Data'!$N$6:$DX$6,0)),'Model Participation Data'!$B$8:$B$57,$C1693,'Model Participation Data'!$C$8:$C$57,$D1693)),"-",SUMIFS(INDEX('Model Participation Data'!$N$8:$DX$57,0,MATCH(CONCATENATE($J1693,O$6),'Model Participation Data'!$N$6:$DX$6,0)),'Model Participation Data'!$B$8:$B$57,$C1693,'Model Participation Data'!$C$8:$C$57,$D1693))</f>
        <v>0</v>
      </c>
    </row>
    <row r="1694" spans="2:15" x14ac:dyDescent="0.35">
      <c r="B1694" s="37" t="s">
        <v>80</v>
      </c>
      <c r="C1694" s="38" t="str">
        <f>IF(ISBLANK('Model Participation Data'!$B$75),"-",'Model Participation Data'!$B$75)</f>
        <v>-</v>
      </c>
      <c r="D1694" s="38" t="str">
        <f>IF(ISBLANK('Model Participation Data'!$C$75),"-",'Model Participation Data'!$C$75)</f>
        <v>-</v>
      </c>
      <c r="E1694" s="38" t="str">
        <f>IF(ISBLANK('Model Participation Data'!$D$75),"-",'Model Participation Data'!$D$75)</f>
        <v>-</v>
      </c>
      <c r="F1694" s="38" t="str">
        <f>IF(ISBLANK('Model Participation Data'!$E$75),"-",'Model Participation Data'!$E$75)</f>
        <v>-</v>
      </c>
      <c r="G1694" s="151" t="str">
        <f>IF(ISBLANK('Model Participation Data'!$F$75),"-",'Model Participation Data'!$F$75)</f>
        <v>-</v>
      </c>
      <c r="H1694" s="253">
        <v>2</v>
      </c>
      <c r="I1694" s="253" t="s">
        <v>65</v>
      </c>
      <c r="J1694" s="150" t="str">
        <f t="shared" si="72"/>
        <v>2Goal</v>
      </c>
      <c r="K1694" s="38" t="str">
        <f>IF(ISBLANK('Model Participation Data'!$L$75),"-",'Model Participation Data'!$L$75)</f>
        <v>-</v>
      </c>
      <c r="L1694" s="39" t="str">
        <f>IF(ISBLANK('Model Participation Data'!$M$75),"-",'Model Participation Data'!$M$75)</f>
        <v>-</v>
      </c>
      <c r="M1694" s="254" t="str">
        <f>IF(ISNA(SUMIFS(INDEX('Model Participation Data'!$N$8:$DX$57,0,MATCH(CONCATENATE($J1694,M$6),'Model Participation Data'!$N$6:$DX$6,0)),'Model Participation Data'!$B$8:$B$57,$C1694,'Model Participation Data'!$C$8:$C$57,$D1694)),"-",SUMIFS(INDEX('Model Participation Data'!$N$8:$DX$57,0,MATCH(CONCATENATE($J1694,M$6),'Model Participation Data'!$N$6:$DX$6,0)),'Model Participation Data'!$B$8:$B$57,$C1694,'Model Participation Data'!$C$8:$C$57,$D1694))</f>
        <v>-</v>
      </c>
      <c r="N1694" s="254" t="str">
        <f>IF(ISNA(SUMIFS(INDEX('Model Participation Data'!$N$8:$DX$57,0,MATCH(CONCATENATE($J1694,N$6),'Model Participation Data'!$N$6:$DX$6,0)),'Model Participation Data'!$B$8:$B$57,$C1694,'Model Participation Data'!$C$8:$C$57,$D1694)),"-",SUMIFS(INDEX('Model Participation Data'!$N$8:$DX$57,0,MATCH(CONCATENATE($J1694,N$6),'Model Participation Data'!$N$6:$DX$6,0)),'Model Participation Data'!$B$8:$B$57,$C1694,'Model Participation Data'!$C$8:$C$57,$D1694))</f>
        <v>-</v>
      </c>
      <c r="O1694" s="154">
        <f>IF(ISNA(SUMIFS(INDEX('Model Participation Data'!$N$8:$DX$57,0,MATCH(CONCATENATE($J1694,O$6),'Model Participation Data'!$N$6:$DX$6,0)),'Model Participation Data'!$B$8:$B$57,$C1694,'Model Participation Data'!$C$8:$C$57,$D1694)),"-",SUMIFS(INDEX('Model Participation Data'!$N$8:$DX$57,0,MATCH(CONCATENATE($J1694,O$6),'Model Participation Data'!$N$6:$DX$6,0)),'Model Participation Data'!$B$8:$B$57,$C1694,'Model Participation Data'!$C$8:$C$57,$D1694))</f>
        <v>0</v>
      </c>
    </row>
    <row r="1695" spans="2:15" x14ac:dyDescent="0.35">
      <c r="B1695" s="37" t="s">
        <v>80</v>
      </c>
      <c r="C1695" s="38" t="str">
        <f>IF(ISBLANK('Model Participation Data'!$B$75),"-",'Model Participation Data'!$B$75)</f>
        <v>-</v>
      </c>
      <c r="D1695" s="38" t="str">
        <f>IF(ISBLANK('Model Participation Data'!$C$75),"-",'Model Participation Data'!$C$75)</f>
        <v>-</v>
      </c>
      <c r="E1695" s="38" t="str">
        <f>IF(ISBLANK('Model Participation Data'!$D$75),"-",'Model Participation Data'!$D$75)</f>
        <v>-</v>
      </c>
      <c r="F1695" s="38" t="str">
        <f>IF(ISBLANK('Model Participation Data'!$E$75),"-",'Model Participation Data'!$E$75)</f>
        <v>-</v>
      </c>
      <c r="G1695" s="151" t="str">
        <f>IF(ISBLANK('Model Participation Data'!$F$75),"-",'Model Participation Data'!$F$75)</f>
        <v>-</v>
      </c>
      <c r="H1695" s="253">
        <v>3</v>
      </c>
      <c r="I1695" s="253">
        <v>1</v>
      </c>
      <c r="J1695" s="150" t="str">
        <f t="shared" si="72"/>
        <v>31</v>
      </c>
      <c r="K1695" s="38" t="str">
        <f>IF(ISBLANK('Model Participation Data'!$L$75),"-",'Model Participation Data'!$L$75)</f>
        <v>-</v>
      </c>
      <c r="L1695" s="39" t="str">
        <f>IF(ISBLANK('Model Participation Data'!$M$75),"-",'Model Participation Data'!$M$75)</f>
        <v>-</v>
      </c>
      <c r="M1695" s="254">
        <f>IF(ISNA(SUMIFS(INDEX('Model Participation Data'!$N$8:$DX$57,0,MATCH(CONCATENATE($J1695,M$6),'Model Participation Data'!$N$6:$DX$6,0)),'Model Participation Data'!$B$8:$B$57,$C1695,'Model Participation Data'!$C$8:$C$57,$D1695)),"-",SUMIFS(INDEX('Model Participation Data'!$N$8:$DX$57,0,MATCH(CONCATENATE($J1695,M$6),'Model Participation Data'!$N$6:$DX$6,0)),'Model Participation Data'!$B$8:$B$57,$C1695,'Model Participation Data'!$C$8:$C$57,$D1695))</f>
        <v>0</v>
      </c>
      <c r="N1695" s="254">
        <f>IF(ISNA(SUMIFS(INDEX('Model Participation Data'!$N$8:$DX$57,0,MATCH(CONCATENATE($J1695,N$6),'Model Participation Data'!$N$6:$DX$6,0)),'Model Participation Data'!$B$8:$B$57,$C1695,'Model Participation Data'!$C$8:$C$57,$D1695)),"-",SUMIFS(INDEX('Model Participation Data'!$N$8:$DX$57,0,MATCH(CONCATENATE($J1695,N$6),'Model Participation Data'!$N$6:$DX$6,0)),'Model Participation Data'!$B$8:$B$57,$C1695,'Model Participation Data'!$C$8:$C$57,$D1695))</f>
        <v>0</v>
      </c>
      <c r="O1695" s="154">
        <f>IF(ISNA(SUMIFS(INDEX('Model Participation Data'!$N$8:$DX$57,0,MATCH(CONCATENATE($J1695,O$6),'Model Participation Data'!$N$6:$DX$6,0)),'Model Participation Data'!$B$8:$B$57,$C1695,'Model Participation Data'!$C$8:$C$57,$D1695)),"-",SUMIFS(INDEX('Model Participation Data'!$N$8:$DX$57,0,MATCH(CONCATENATE($J1695,O$6),'Model Participation Data'!$N$6:$DX$6,0)),'Model Participation Data'!$B$8:$B$57,$C1695,'Model Participation Data'!$C$8:$C$57,$D1695))</f>
        <v>0</v>
      </c>
    </row>
    <row r="1696" spans="2:15" x14ac:dyDescent="0.35">
      <c r="B1696" s="37" t="s">
        <v>80</v>
      </c>
      <c r="C1696" s="38" t="str">
        <f>IF(ISBLANK('Model Participation Data'!$B$75),"-",'Model Participation Data'!$B$75)</f>
        <v>-</v>
      </c>
      <c r="D1696" s="38" t="str">
        <f>IF(ISBLANK('Model Participation Data'!$C$75),"-",'Model Participation Data'!$C$75)</f>
        <v>-</v>
      </c>
      <c r="E1696" s="38" t="str">
        <f>IF(ISBLANK('Model Participation Data'!$D$75),"-",'Model Participation Data'!$D$75)</f>
        <v>-</v>
      </c>
      <c r="F1696" s="38" t="str">
        <f>IF(ISBLANK('Model Participation Data'!$E$75),"-",'Model Participation Data'!$E$75)</f>
        <v>-</v>
      </c>
      <c r="G1696" s="151" t="str">
        <f>IF(ISBLANK('Model Participation Data'!$F$75),"-",'Model Participation Data'!$F$75)</f>
        <v>-</v>
      </c>
      <c r="H1696" s="253">
        <v>3</v>
      </c>
      <c r="I1696" s="253">
        <v>2</v>
      </c>
      <c r="J1696" s="150" t="str">
        <f t="shared" si="72"/>
        <v>32</v>
      </c>
      <c r="K1696" s="38" t="str">
        <f>IF(ISBLANK('Model Participation Data'!$L$75),"-",'Model Participation Data'!$L$75)</f>
        <v>-</v>
      </c>
      <c r="L1696" s="39" t="str">
        <f>IF(ISBLANK('Model Participation Data'!$M$75),"-",'Model Participation Data'!$M$75)</f>
        <v>-</v>
      </c>
      <c r="M1696" s="254">
        <f>IF(ISNA(SUMIFS(INDEX('Model Participation Data'!$N$8:$DX$57,0,MATCH(CONCATENATE($J1696,M$6),'Model Participation Data'!$N$6:$DX$6,0)),'Model Participation Data'!$B$8:$B$57,$C1696,'Model Participation Data'!$C$8:$C$57,$D1696)),"-",SUMIFS(INDEX('Model Participation Data'!$N$8:$DX$57,0,MATCH(CONCATENATE($J1696,M$6),'Model Participation Data'!$N$6:$DX$6,0)),'Model Participation Data'!$B$8:$B$57,$C1696,'Model Participation Data'!$C$8:$C$57,$D1696))</f>
        <v>0</v>
      </c>
      <c r="N1696" s="254">
        <f>IF(ISNA(SUMIFS(INDEX('Model Participation Data'!$N$8:$DX$57,0,MATCH(CONCATENATE($J1696,N$6),'Model Participation Data'!$N$6:$DX$6,0)),'Model Participation Data'!$B$8:$B$57,$C1696,'Model Participation Data'!$C$8:$C$57,$D1696)),"-",SUMIFS(INDEX('Model Participation Data'!$N$8:$DX$57,0,MATCH(CONCATENATE($J1696,N$6),'Model Participation Data'!$N$6:$DX$6,0)),'Model Participation Data'!$B$8:$B$57,$C1696,'Model Participation Data'!$C$8:$C$57,$D1696))</f>
        <v>0</v>
      </c>
      <c r="O1696" s="154">
        <f>IF(ISNA(SUMIFS(INDEX('Model Participation Data'!$N$8:$DX$57,0,MATCH(CONCATENATE($J1696,O$6),'Model Participation Data'!$N$6:$DX$6,0)),'Model Participation Data'!$B$8:$B$57,$C1696,'Model Participation Data'!$C$8:$C$57,$D1696)),"-",SUMIFS(INDEX('Model Participation Data'!$N$8:$DX$57,0,MATCH(CONCATENATE($J1696,O$6),'Model Participation Data'!$N$6:$DX$6,0)),'Model Participation Data'!$B$8:$B$57,$C1696,'Model Participation Data'!$C$8:$C$57,$D1696))</f>
        <v>0</v>
      </c>
    </row>
    <row r="1697" spans="2:15" x14ac:dyDescent="0.35">
      <c r="B1697" s="37" t="s">
        <v>80</v>
      </c>
      <c r="C1697" s="38" t="str">
        <f>IF(ISBLANK('Model Participation Data'!$B$75),"-",'Model Participation Data'!$B$75)</f>
        <v>-</v>
      </c>
      <c r="D1697" s="38" t="str">
        <f>IF(ISBLANK('Model Participation Data'!$C$75),"-",'Model Participation Data'!$C$75)</f>
        <v>-</v>
      </c>
      <c r="E1697" s="38" t="str">
        <f>IF(ISBLANK('Model Participation Data'!$D$75),"-",'Model Participation Data'!$D$75)</f>
        <v>-</v>
      </c>
      <c r="F1697" s="38" t="str">
        <f>IF(ISBLANK('Model Participation Data'!$E$75),"-",'Model Participation Data'!$E$75)</f>
        <v>-</v>
      </c>
      <c r="G1697" s="151" t="str">
        <f>IF(ISBLANK('Model Participation Data'!$F$75),"-",'Model Participation Data'!$F$75)</f>
        <v>-</v>
      </c>
      <c r="H1697" s="253">
        <v>3</v>
      </c>
      <c r="I1697" s="253">
        <v>3</v>
      </c>
      <c r="J1697" s="150" t="str">
        <f t="shared" si="72"/>
        <v>33</v>
      </c>
      <c r="K1697" s="38" t="str">
        <f>IF(ISBLANK('Model Participation Data'!$L$75),"-",'Model Participation Data'!$L$75)</f>
        <v>-</v>
      </c>
      <c r="L1697" s="39" t="str">
        <f>IF(ISBLANK('Model Participation Data'!$M$75),"-",'Model Participation Data'!$M$75)</f>
        <v>-</v>
      </c>
      <c r="M1697" s="254">
        <f>IF(ISNA(SUMIFS(INDEX('Model Participation Data'!$N$8:$DX$57,0,MATCH(CONCATENATE($J1697,M$6),'Model Participation Data'!$N$6:$DX$6,0)),'Model Participation Data'!$B$8:$B$57,$C1697,'Model Participation Data'!$C$8:$C$57,$D1697)),"-",SUMIFS(INDEX('Model Participation Data'!$N$8:$DX$57,0,MATCH(CONCATENATE($J1697,M$6),'Model Participation Data'!$N$6:$DX$6,0)),'Model Participation Data'!$B$8:$B$57,$C1697,'Model Participation Data'!$C$8:$C$57,$D1697))</f>
        <v>0</v>
      </c>
      <c r="N1697" s="254">
        <f>IF(ISNA(SUMIFS(INDEX('Model Participation Data'!$N$8:$DX$57,0,MATCH(CONCATENATE($J1697,N$6),'Model Participation Data'!$N$6:$DX$6,0)),'Model Participation Data'!$B$8:$B$57,$C1697,'Model Participation Data'!$C$8:$C$57,$D1697)),"-",SUMIFS(INDEX('Model Participation Data'!$N$8:$DX$57,0,MATCH(CONCATENATE($J1697,N$6),'Model Participation Data'!$N$6:$DX$6,0)),'Model Participation Data'!$B$8:$B$57,$C1697,'Model Participation Data'!$C$8:$C$57,$D1697))</f>
        <v>0</v>
      </c>
      <c r="O1697" s="154">
        <f>IF(ISNA(SUMIFS(INDEX('Model Participation Data'!$N$8:$DX$57,0,MATCH(CONCATENATE($J1697,O$6),'Model Participation Data'!$N$6:$DX$6,0)),'Model Participation Data'!$B$8:$B$57,$C1697,'Model Participation Data'!$C$8:$C$57,$D1697)),"-",SUMIFS(INDEX('Model Participation Data'!$N$8:$DX$57,0,MATCH(CONCATENATE($J1697,O$6),'Model Participation Data'!$N$6:$DX$6,0)),'Model Participation Data'!$B$8:$B$57,$C1697,'Model Participation Data'!$C$8:$C$57,$D1697))</f>
        <v>0</v>
      </c>
    </row>
    <row r="1698" spans="2:15" x14ac:dyDescent="0.35">
      <c r="B1698" s="37" t="s">
        <v>80</v>
      </c>
      <c r="C1698" s="38" t="str">
        <f>IF(ISBLANK('Model Participation Data'!$B$75),"-",'Model Participation Data'!$B$75)</f>
        <v>-</v>
      </c>
      <c r="D1698" s="38" t="str">
        <f>IF(ISBLANK('Model Participation Data'!$C$75),"-",'Model Participation Data'!$C$75)</f>
        <v>-</v>
      </c>
      <c r="E1698" s="38" t="str">
        <f>IF(ISBLANK('Model Participation Data'!$D$75),"-",'Model Participation Data'!$D$75)</f>
        <v>-</v>
      </c>
      <c r="F1698" s="38" t="str">
        <f>IF(ISBLANK('Model Participation Data'!$E$75),"-",'Model Participation Data'!$E$75)</f>
        <v>-</v>
      </c>
      <c r="G1698" s="151" t="str">
        <f>IF(ISBLANK('Model Participation Data'!$F$75),"-",'Model Participation Data'!$F$75)</f>
        <v>-</v>
      </c>
      <c r="H1698" s="253">
        <v>3</v>
      </c>
      <c r="I1698" s="253">
        <v>4</v>
      </c>
      <c r="J1698" s="150" t="str">
        <f t="shared" si="72"/>
        <v>34</v>
      </c>
      <c r="K1698" s="38" t="str">
        <f>IF(ISBLANK('Model Participation Data'!$L$75),"-",'Model Participation Data'!$L$75)</f>
        <v>-</v>
      </c>
      <c r="L1698" s="39" t="str">
        <f>IF(ISBLANK('Model Participation Data'!$M$75),"-",'Model Participation Data'!$M$75)</f>
        <v>-</v>
      </c>
      <c r="M1698" s="254">
        <f>IF(ISNA(SUMIFS(INDEX('Model Participation Data'!$N$8:$DX$57,0,MATCH(CONCATENATE($J1698,M$6),'Model Participation Data'!$N$6:$DX$6,0)),'Model Participation Data'!$B$8:$B$57,$C1698,'Model Participation Data'!$C$8:$C$57,$D1698)),"-",SUMIFS(INDEX('Model Participation Data'!$N$8:$DX$57,0,MATCH(CONCATENATE($J1698,M$6),'Model Participation Data'!$N$6:$DX$6,0)),'Model Participation Data'!$B$8:$B$57,$C1698,'Model Participation Data'!$C$8:$C$57,$D1698))</f>
        <v>0</v>
      </c>
      <c r="N1698" s="254">
        <f>IF(ISNA(SUMIFS(INDEX('Model Participation Data'!$N$8:$DX$57,0,MATCH(CONCATENATE($J1698,N$6),'Model Participation Data'!$N$6:$DX$6,0)),'Model Participation Data'!$B$8:$B$57,$C1698,'Model Participation Data'!$C$8:$C$57,$D1698)),"-",SUMIFS(INDEX('Model Participation Data'!$N$8:$DX$57,0,MATCH(CONCATENATE($J1698,N$6),'Model Participation Data'!$N$6:$DX$6,0)),'Model Participation Data'!$B$8:$B$57,$C1698,'Model Participation Data'!$C$8:$C$57,$D1698))</f>
        <v>0</v>
      </c>
      <c r="O1698" s="154">
        <f>IF(ISNA(SUMIFS(INDEX('Model Participation Data'!$N$8:$DX$57,0,MATCH(CONCATENATE($J1698,O$6),'Model Participation Data'!$N$6:$DX$6,0)),'Model Participation Data'!$B$8:$B$57,$C1698,'Model Participation Data'!$C$8:$C$57,$D1698)),"-",SUMIFS(INDEX('Model Participation Data'!$N$8:$DX$57,0,MATCH(CONCATENATE($J1698,O$6),'Model Participation Data'!$N$6:$DX$6,0)),'Model Participation Data'!$B$8:$B$57,$C1698,'Model Participation Data'!$C$8:$C$57,$D1698))</f>
        <v>0</v>
      </c>
    </row>
    <row r="1699" spans="2:15" x14ac:dyDescent="0.35">
      <c r="B1699" s="37" t="s">
        <v>80</v>
      </c>
      <c r="C1699" s="38" t="str">
        <f>IF(ISBLANK('Model Participation Data'!$B$75),"-",'Model Participation Data'!$B$75)</f>
        <v>-</v>
      </c>
      <c r="D1699" s="38" t="str">
        <f>IF(ISBLANK('Model Participation Data'!$C$75),"-",'Model Participation Data'!$C$75)</f>
        <v>-</v>
      </c>
      <c r="E1699" s="38" t="str">
        <f>IF(ISBLANK('Model Participation Data'!$D$75),"-",'Model Participation Data'!$D$75)</f>
        <v>-</v>
      </c>
      <c r="F1699" s="38" t="str">
        <f>IF(ISBLANK('Model Participation Data'!$E$75),"-",'Model Participation Data'!$E$75)</f>
        <v>-</v>
      </c>
      <c r="G1699" s="151" t="str">
        <f>IF(ISBLANK('Model Participation Data'!$F$75),"-",'Model Participation Data'!$F$75)</f>
        <v>-</v>
      </c>
      <c r="H1699" s="253">
        <v>3</v>
      </c>
      <c r="I1699" s="253">
        <v>5</v>
      </c>
      <c r="J1699" s="150" t="str">
        <f t="shared" ref="J1699:J1762" si="73">CONCATENATE(H1699,I1699)</f>
        <v>35</v>
      </c>
      <c r="K1699" s="38" t="str">
        <f>IF(ISBLANK('Model Participation Data'!$L$75),"-",'Model Participation Data'!$L$75)</f>
        <v>-</v>
      </c>
      <c r="L1699" s="39" t="str">
        <f>IF(ISBLANK('Model Participation Data'!$M$75),"-",'Model Participation Data'!$M$75)</f>
        <v>-</v>
      </c>
      <c r="M1699" s="254">
        <f>IF(ISNA(SUMIFS(INDEX('Model Participation Data'!$N$8:$DX$57,0,MATCH(CONCATENATE($J1699,M$6),'Model Participation Data'!$N$6:$DX$6,0)),'Model Participation Data'!$B$8:$B$57,$C1699,'Model Participation Data'!$C$8:$C$57,$D1699)),"-",SUMIFS(INDEX('Model Participation Data'!$N$8:$DX$57,0,MATCH(CONCATENATE($J1699,M$6),'Model Participation Data'!$N$6:$DX$6,0)),'Model Participation Data'!$B$8:$B$57,$C1699,'Model Participation Data'!$C$8:$C$57,$D1699))</f>
        <v>0</v>
      </c>
      <c r="N1699" s="254">
        <f>IF(ISNA(SUMIFS(INDEX('Model Participation Data'!$N$8:$DX$57,0,MATCH(CONCATENATE($J1699,N$6),'Model Participation Data'!$N$6:$DX$6,0)),'Model Participation Data'!$B$8:$B$57,$C1699,'Model Participation Data'!$C$8:$C$57,$D1699)),"-",SUMIFS(INDEX('Model Participation Data'!$N$8:$DX$57,0,MATCH(CONCATENATE($J1699,N$6),'Model Participation Data'!$N$6:$DX$6,0)),'Model Participation Data'!$B$8:$B$57,$C1699,'Model Participation Data'!$C$8:$C$57,$D1699))</f>
        <v>0</v>
      </c>
      <c r="O1699" s="154">
        <f>IF(ISNA(SUMIFS(INDEX('Model Participation Data'!$N$8:$DX$57,0,MATCH(CONCATENATE($J1699,O$6),'Model Participation Data'!$N$6:$DX$6,0)),'Model Participation Data'!$B$8:$B$57,$C1699,'Model Participation Data'!$C$8:$C$57,$D1699)),"-",SUMIFS(INDEX('Model Participation Data'!$N$8:$DX$57,0,MATCH(CONCATENATE($J1699,O$6),'Model Participation Data'!$N$6:$DX$6,0)),'Model Participation Data'!$B$8:$B$57,$C1699,'Model Participation Data'!$C$8:$C$57,$D1699))</f>
        <v>0</v>
      </c>
    </row>
    <row r="1700" spans="2:15" x14ac:dyDescent="0.35">
      <c r="B1700" s="37" t="s">
        <v>80</v>
      </c>
      <c r="C1700" s="38" t="str">
        <f>IF(ISBLANK('Model Participation Data'!$B$75),"-",'Model Participation Data'!$B$75)</f>
        <v>-</v>
      </c>
      <c r="D1700" s="38" t="str">
        <f>IF(ISBLANK('Model Participation Data'!$C$75),"-",'Model Participation Data'!$C$75)</f>
        <v>-</v>
      </c>
      <c r="E1700" s="38" t="str">
        <f>IF(ISBLANK('Model Participation Data'!$D$75),"-",'Model Participation Data'!$D$75)</f>
        <v>-</v>
      </c>
      <c r="F1700" s="38" t="str">
        <f>IF(ISBLANK('Model Participation Data'!$E$75),"-",'Model Participation Data'!$E$75)</f>
        <v>-</v>
      </c>
      <c r="G1700" s="151" t="str">
        <f>IF(ISBLANK('Model Participation Data'!$F$75),"-",'Model Participation Data'!$F$75)</f>
        <v>-</v>
      </c>
      <c r="H1700" s="253">
        <v>3</v>
      </c>
      <c r="I1700" s="253" t="s">
        <v>65</v>
      </c>
      <c r="J1700" s="150" t="str">
        <f t="shared" si="73"/>
        <v>3Goal</v>
      </c>
      <c r="K1700" s="38" t="str">
        <f>IF(ISBLANK('Model Participation Data'!$L$75),"-",'Model Participation Data'!$L$75)</f>
        <v>-</v>
      </c>
      <c r="L1700" s="39" t="str">
        <f>IF(ISBLANK('Model Participation Data'!$M$75),"-",'Model Participation Data'!$M$75)</f>
        <v>-</v>
      </c>
      <c r="M1700" s="254" t="str">
        <f>IF(ISNA(SUMIFS(INDEX('Model Participation Data'!$N$8:$DX$57,0,MATCH(CONCATENATE($J1700,M$6),'Model Participation Data'!$N$6:$DX$6,0)),'Model Participation Data'!$B$8:$B$57,$C1700,'Model Participation Data'!$C$8:$C$57,$D1700)),"-",SUMIFS(INDEX('Model Participation Data'!$N$8:$DX$57,0,MATCH(CONCATENATE($J1700,M$6),'Model Participation Data'!$N$6:$DX$6,0)),'Model Participation Data'!$B$8:$B$57,$C1700,'Model Participation Data'!$C$8:$C$57,$D1700))</f>
        <v>-</v>
      </c>
      <c r="N1700" s="254" t="str">
        <f>IF(ISNA(SUMIFS(INDEX('Model Participation Data'!$N$8:$DX$57,0,MATCH(CONCATENATE($J1700,N$6),'Model Participation Data'!$N$6:$DX$6,0)),'Model Participation Data'!$B$8:$B$57,$C1700,'Model Participation Data'!$C$8:$C$57,$D1700)),"-",SUMIFS(INDEX('Model Participation Data'!$N$8:$DX$57,0,MATCH(CONCATENATE($J1700,N$6),'Model Participation Data'!$N$6:$DX$6,0)),'Model Participation Data'!$B$8:$B$57,$C1700,'Model Participation Data'!$C$8:$C$57,$D1700))</f>
        <v>-</v>
      </c>
      <c r="O1700" s="154">
        <f>IF(ISNA(SUMIFS(INDEX('Model Participation Data'!$N$8:$DX$57,0,MATCH(CONCATENATE($J1700,O$6),'Model Participation Data'!$N$6:$DX$6,0)),'Model Participation Data'!$B$8:$B$57,$C1700,'Model Participation Data'!$C$8:$C$57,$D1700)),"-",SUMIFS(INDEX('Model Participation Data'!$N$8:$DX$57,0,MATCH(CONCATENATE($J1700,O$6),'Model Participation Data'!$N$6:$DX$6,0)),'Model Participation Data'!$B$8:$B$57,$C1700,'Model Participation Data'!$C$8:$C$57,$D1700))</f>
        <v>0</v>
      </c>
    </row>
    <row r="1701" spans="2:15" x14ac:dyDescent="0.35">
      <c r="B1701" s="37" t="s">
        <v>80</v>
      </c>
      <c r="C1701" s="38" t="str">
        <f>IF(ISBLANK('Model Participation Data'!$B$75),"-",'Model Participation Data'!$B$75)</f>
        <v>-</v>
      </c>
      <c r="D1701" s="38" t="str">
        <f>IF(ISBLANK('Model Participation Data'!$C$75),"-",'Model Participation Data'!$C$75)</f>
        <v>-</v>
      </c>
      <c r="E1701" s="38" t="str">
        <f>IF(ISBLANK('Model Participation Data'!$D$75),"-",'Model Participation Data'!$D$75)</f>
        <v>-</v>
      </c>
      <c r="F1701" s="38" t="str">
        <f>IF(ISBLANK('Model Participation Data'!$E$75),"-",'Model Participation Data'!$E$75)</f>
        <v>-</v>
      </c>
      <c r="G1701" s="151" t="str">
        <f>IF(ISBLANK('Model Participation Data'!$F$75),"-",'Model Participation Data'!$F$75)</f>
        <v>-</v>
      </c>
      <c r="H1701" s="253">
        <v>4</v>
      </c>
      <c r="I1701" s="253">
        <v>1</v>
      </c>
      <c r="J1701" s="150" t="str">
        <f t="shared" si="73"/>
        <v>41</v>
      </c>
      <c r="K1701" s="38" t="str">
        <f>IF(ISBLANK('Model Participation Data'!$L$75),"-",'Model Participation Data'!$L$75)</f>
        <v>-</v>
      </c>
      <c r="L1701" s="39" t="str">
        <f>IF(ISBLANK('Model Participation Data'!$M$75),"-",'Model Participation Data'!$M$75)</f>
        <v>-</v>
      </c>
      <c r="M1701" s="254">
        <f>IF(ISNA(SUMIFS(INDEX('Model Participation Data'!$N$8:$DX$57,0,MATCH(CONCATENATE($J1701,M$6),'Model Participation Data'!$N$6:$DX$6,0)),'Model Participation Data'!$B$8:$B$57,$C1701,'Model Participation Data'!$C$8:$C$57,$D1701)),"-",SUMIFS(INDEX('Model Participation Data'!$N$8:$DX$57,0,MATCH(CONCATENATE($J1701,M$6),'Model Participation Data'!$N$6:$DX$6,0)),'Model Participation Data'!$B$8:$B$57,$C1701,'Model Participation Data'!$C$8:$C$57,$D1701))</f>
        <v>0</v>
      </c>
      <c r="N1701" s="254">
        <f>IF(ISNA(SUMIFS(INDEX('Model Participation Data'!$N$8:$DX$57,0,MATCH(CONCATENATE($J1701,N$6),'Model Participation Data'!$N$6:$DX$6,0)),'Model Participation Data'!$B$8:$B$57,$C1701,'Model Participation Data'!$C$8:$C$57,$D1701)),"-",SUMIFS(INDEX('Model Participation Data'!$N$8:$DX$57,0,MATCH(CONCATENATE($J1701,N$6),'Model Participation Data'!$N$6:$DX$6,0)),'Model Participation Data'!$B$8:$B$57,$C1701,'Model Participation Data'!$C$8:$C$57,$D1701))</f>
        <v>0</v>
      </c>
      <c r="O1701" s="154">
        <f>IF(ISNA(SUMIFS(INDEX('Model Participation Data'!$N$8:$DX$57,0,MATCH(CONCATENATE($J1701,O$6),'Model Participation Data'!$N$6:$DX$6,0)),'Model Participation Data'!$B$8:$B$57,$C1701,'Model Participation Data'!$C$8:$C$57,$D1701)),"-",SUMIFS(INDEX('Model Participation Data'!$N$8:$DX$57,0,MATCH(CONCATENATE($J1701,O$6),'Model Participation Data'!$N$6:$DX$6,0)),'Model Participation Data'!$B$8:$B$57,$C1701,'Model Participation Data'!$C$8:$C$57,$D1701))</f>
        <v>0</v>
      </c>
    </row>
    <row r="1702" spans="2:15" x14ac:dyDescent="0.35">
      <c r="B1702" s="37" t="s">
        <v>80</v>
      </c>
      <c r="C1702" s="38" t="str">
        <f>IF(ISBLANK('Model Participation Data'!$B$75),"-",'Model Participation Data'!$B$75)</f>
        <v>-</v>
      </c>
      <c r="D1702" s="38" t="str">
        <f>IF(ISBLANK('Model Participation Data'!$C$75),"-",'Model Participation Data'!$C$75)</f>
        <v>-</v>
      </c>
      <c r="E1702" s="38" t="str">
        <f>IF(ISBLANK('Model Participation Data'!$D$75),"-",'Model Participation Data'!$D$75)</f>
        <v>-</v>
      </c>
      <c r="F1702" s="38" t="str">
        <f>IF(ISBLANK('Model Participation Data'!$E$75),"-",'Model Participation Data'!$E$75)</f>
        <v>-</v>
      </c>
      <c r="G1702" s="151" t="str">
        <f>IF(ISBLANK('Model Participation Data'!$F$75),"-",'Model Participation Data'!$F$75)</f>
        <v>-</v>
      </c>
      <c r="H1702" s="253">
        <v>4</v>
      </c>
      <c r="I1702" s="253">
        <v>2</v>
      </c>
      <c r="J1702" s="150" t="str">
        <f t="shared" si="73"/>
        <v>42</v>
      </c>
      <c r="K1702" s="38" t="str">
        <f>IF(ISBLANK('Model Participation Data'!$L$75),"-",'Model Participation Data'!$L$75)</f>
        <v>-</v>
      </c>
      <c r="L1702" s="39" t="str">
        <f>IF(ISBLANK('Model Participation Data'!$M$75),"-",'Model Participation Data'!$M$75)</f>
        <v>-</v>
      </c>
      <c r="M1702" s="254">
        <f>IF(ISNA(SUMIFS(INDEX('Model Participation Data'!$N$8:$DX$57,0,MATCH(CONCATENATE($J1702,M$6),'Model Participation Data'!$N$6:$DX$6,0)),'Model Participation Data'!$B$8:$B$57,$C1702,'Model Participation Data'!$C$8:$C$57,$D1702)),"-",SUMIFS(INDEX('Model Participation Data'!$N$8:$DX$57,0,MATCH(CONCATENATE($J1702,M$6),'Model Participation Data'!$N$6:$DX$6,0)),'Model Participation Data'!$B$8:$B$57,$C1702,'Model Participation Data'!$C$8:$C$57,$D1702))</f>
        <v>0</v>
      </c>
      <c r="N1702" s="254">
        <f>IF(ISNA(SUMIFS(INDEX('Model Participation Data'!$N$8:$DX$57,0,MATCH(CONCATENATE($J1702,N$6),'Model Participation Data'!$N$6:$DX$6,0)),'Model Participation Data'!$B$8:$B$57,$C1702,'Model Participation Data'!$C$8:$C$57,$D1702)),"-",SUMIFS(INDEX('Model Participation Data'!$N$8:$DX$57,0,MATCH(CONCATENATE($J1702,N$6),'Model Participation Data'!$N$6:$DX$6,0)),'Model Participation Data'!$B$8:$B$57,$C1702,'Model Participation Data'!$C$8:$C$57,$D1702))</f>
        <v>0</v>
      </c>
      <c r="O1702" s="154">
        <f>IF(ISNA(SUMIFS(INDEX('Model Participation Data'!$N$8:$DX$57,0,MATCH(CONCATENATE($J1702,O$6),'Model Participation Data'!$N$6:$DX$6,0)),'Model Participation Data'!$B$8:$B$57,$C1702,'Model Participation Data'!$C$8:$C$57,$D1702)),"-",SUMIFS(INDEX('Model Participation Data'!$N$8:$DX$57,0,MATCH(CONCATENATE($J1702,O$6),'Model Participation Data'!$N$6:$DX$6,0)),'Model Participation Data'!$B$8:$B$57,$C1702,'Model Participation Data'!$C$8:$C$57,$D1702))</f>
        <v>0</v>
      </c>
    </row>
    <row r="1703" spans="2:15" x14ac:dyDescent="0.35">
      <c r="B1703" s="37" t="s">
        <v>80</v>
      </c>
      <c r="C1703" s="38" t="str">
        <f>IF(ISBLANK('Model Participation Data'!$B$75),"-",'Model Participation Data'!$B$75)</f>
        <v>-</v>
      </c>
      <c r="D1703" s="38" t="str">
        <f>IF(ISBLANK('Model Participation Data'!$C$75),"-",'Model Participation Data'!$C$75)</f>
        <v>-</v>
      </c>
      <c r="E1703" s="38" t="str">
        <f>IF(ISBLANK('Model Participation Data'!$D$75),"-",'Model Participation Data'!$D$75)</f>
        <v>-</v>
      </c>
      <c r="F1703" s="38" t="str">
        <f>IF(ISBLANK('Model Participation Data'!$E$75),"-",'Model Participation Data'!$E$75)</f>
        <v>-</v>
      </c>
      <c r="G1703" s="151" t="str">
        <f>IF(ISBLANK('Model Participation Data'!$F$75),"-",'Model Participation Data'!$F$75)</f>
        <v>-</v>
      </c>
      <c r="H1703" s="253">
        <v>4</v>
      </c>
      <c r="I1703" s="253">
        <v>3</v>
      </c>
      <c r="J1703" s="150" t="str">
        <f t="shared" si="73"/>
        <v>43</v>
      </c>
      <c r="K1703" s="38" t="str">
        <f>IF(ISBLANK('Model Participation Data'!$L$75),"-",'Model Participation Data'!$L$75)</f>
        <v>-</v>
      </c>
      <c r="L1703" s="39" t="str">
        <f>IF(ISBLANK('Model Participation Data'!$M$75),"-",'Model Participation Data'!$M$75)</f>
        <v>-</v>
      </c>
      <c r="M1703" s="254">
        <f>IF(ISNA(SUMIFS(INDEX('Model Participation Data'!$N$8:$DX$57,0,MATCH(CONCATENATE($J1703,M$6),'Model Participation Data'!$N$6:$DX$6,0)),'Model Participation Data'!$B$8:$B$57,$C1703,'Model Participation Data'!$C$8:$C$57,$D1703)),"-",SUMIFS(INDEX('Model Participation Data'!$N$8:$DX$57,0,MATCH(CONCATENATE($J1703,M$6),'Model Participation Data'!$N$6:$DX$6,0)),'Model Participation Data'!$B$8:$B$57,$C1703,'Model Participation Data'!$C$8:$C$57,$D1703))</f>
        <v>0</v>
      </c>
      <c r="N1703" s="254">
        <f>IF(ISNA(SUMIFS(INDEX('Model Participation Data'!$N$8:$DX$57,0,MATCH(CONCATENATE($J1703,N$6),'Model Participation Data'!$N$6:$DX$6,0)),'Model Participation Data'!$B$8:$B$57,$C1703,'Model Participation Data'!$C$8:$C$57,$D1703)),"-",SUMIFS(INDEX('Model Participation Data'!$N$8:$DX$57,0,MATCH(CONCATENATE($J1703,N$6),'Model Participation Data'!$N$6:$DX$6,0)),'Model Participation Data'!$B$8:$B$57,$C1703,'Model Participation Data'!$C$8:$C$57,$D1703))</f>
        <v>0</v>
      </c>
      <c r="O1703" s="154">
        <f>IF(ISNA(SUMIFS(INDEX('Model Participation Data'!$N$8:$DX$57,0,MATCH(CONCATENATE($J1703,O$6),'Model Participation Data'!$N$6:$DX$6,0)),'Model Participation Data'!$B$8:$B$57,$C1703,'Model Participation Data'!$C$8:$C$57,$D1703)),"-",SUMIFS(INDEX('Model Participation Data'!$N$8:$DX$57,0,MATCH(CONCATENATE($J1703,O$6),'Model Participation Data'!$N$6:$DX$6,0)),'Model Participation Data'!$B$8:$B$57,$C1703,'Model Participation Data'!$C$8:$C$57,$D1703))</f>
        <v>0</v>
      </c>
    </row>
    <row r="1704" spans="2:15" x14ac:dyDescent="0.35">
      <c r="B1704" s="37" t="s">
        <v>80</v>
      </c>
      <c r="C1704" s="38" t="str">
        <f>IF(ISBLANK('Model Participation Data'!$B$75),"-",'Model Participation Data'!$B$75)</f>
        <v>-</v>
      </c>
      <c r="D1704" s="38" t="str">
        <f>IF(ISBLANK('Model Participation Data'!$C$75),"-",'Model Participation Data'!$C$75)</f>
        <v>-</v>
      </c>
      <c r="E1704" s="38" t="str">
        <f>IF(ISBLANK('Model Participation Data'!$D$75),"-",'Model Participation Data'!$D$75)</f>
        <v>-</v>
      </c>
      <c r="F1704" s="38" t="str">
        <f>IF(ISBLANK('Model Participation Data'!$E$75),"-",'Model Participation Data'!$E$75)</f>
        <v>-</v>
      </c>
      <c r="G1704" s="151" t="str">
        <f>IF(ISBLANK('Model Participation Data'!$F$75),"-",'Model Participation Data'!$F$75)</f>
        <v>-</v>
      </c>
      <c r="H1704" s="253">
        <v>4</v>
      </c>
      <c r="I1704" s="253">
        <v>4</v>
      </c>
      <c r="J1704" s="150" t="str">
        <f t="shared" si="73"/>
        <v>44</v>
      </c>
      <c r="K1704" s="38" t="str">
        <f>IF(ISBLANK('Model Participation Data'!$L$75),"-",'Model Participation Data'!$L$75)</f>
        <v>-</v>
      </c>
      <c r="L1704" s="39" t="str">
        <f>IF(ISBLANK('Model Participation Data'!$M$75),"-",'Model Participation Data'!$M$75)</f>
        <v>-</v>
      </c>
      <c r="M1704" s="254">
        <f>IF(ISNA(SUMIFS(INDEX('Model Participation Data'!$N$8:$DX$57,0,MATCH(CONCATENATE($J1704,M$6),'Model Participation Data'!$N$6:$DX$6,0)),'Model Participation Data'!$B$8:$B$57,$C1704,'Model Participation Data'!$C$8:$C$57,$D1704)),"-",SUMIFS(INDEX('Model Participation Data'!$N$8:$DX$57,0,MATCH(CONCATENATE($J1704,M$6),'Model Participation Data'!$N$6:$DX$6,0)),'Model Participation Data'!$B$8:$B$57,$C1704,'Model Participation Data'!$C$8:$C$57,$D1704))</f>
        <v>0</v>
      </c>
      <c r="N1704" s="254">
        <f>IF(ISNA(SUMIFS(INDEX('Model Participation Data'!$N$8:$DX$57,0,MATCH(CONCATENATE($J1704,N$6),'Model Participation Data'!$N$6:$DX$6,0)),'Model Participation Data'!$B$8:$B$57,$C1704,'Model Participation Data'!$C$8:$C$57,$D1704)),"-",SUMIFS(INDEX('Model Participation Data'!$N$8:$DX$57,0,MATCH(CONCATENATE($J1704,N$6),'Model Participation Data'!$N$6:$DX$6,0)),'Model Participation Data'!$B$8:$B$57,$C1704,'Model Participation Data'!$C$8:$C$57,$D1704))</f>
        <v>0</v>
      </c>
      <c r="O1704" s="154">
        <f>IF(ISNA(SUMIFS(INDEX('Model Participation Data'!$N$8:$DX$57,0,MATCH(CONCATENATE($J1704,O$6),'Model Participation Data'!$N$6:$DX$6,0)),'Model Participation Data'!$B$8:$B$57,$C1704,'Model Participation Data'!$C$8:$C$57,$D1704)),"-",SUMIFS(INDEX('Model Participation Data'!$N$8:$DX$57,0,MATCH(CONCATENATE($J1704,O$6),'Model Participation Data'!$N$6:$DX$6,0)),'Model Participation Data'!$B$8:$B$57,$C1704,'Model Participation Data'!$C$8:$C$57,$D1704))</f>
        <v>0</v>
      </c>
    </row>
    <row r="1705" spans="2:15" x14ac:dyDescent="0.35">
      <c r="B1705" s="37" t="s">
        <v>80</v>
      </c>
      <c r="C1705" s="38" t="str">
        <f>IF(ISBLANK('Model Participation Data'!$B$75),"-",'Model Participation Data'!$B$75)</f>
        <v>-</v>
      </c>
      <c r="D1705" s="38" t="str">
        <f>IF(ISBLANK('Model Participation Data'!$C$75),"-",'Model Participation Data'!$C$75)</f>
        <v>-</v>
      </c>
      <c r="E1705" s="38" t="str">
        <f>IF(ISBLANK('Model Participation Data'!$D$75),"-",'Model Participation Data'!$D$75)</f>
        <v>-</v>
      </c>
      <c r="F1705" s="38" t="str">
        <f>IF(ISBLANK('Model Participation Data'!$E$75),"-",'Model Participation Data'!$E$75)</f>
        <v>-</v>
      </c>
      <c r="G1705" s="151" t="str">
        <f>IF(ISBLANK('Model Participation Data'!$F$75),"-",'Model Participation Data'!$F$75)</f>
        <v>-</v>
      </c>
      <c r="H1705" s="253">
        <v>4</v>
      </c>
      <c r="I1705" s="253">
        <v>5</v>
      </c>
      <c r="J1705" s="150" t="str">
        <f t="shared" si="73"/>
        <v>45</v>
      </c>
      <c r="K1705" s="38" t="str">
        <f>IF(ISBLANK('Model Participation Data'!$L$75),"-",'Model Participation Data'!$L$75)</f>
        <v>-</v>
      </c>
      <c r="L1705" s="39" t="str">
        <f>IF(ISBLANK('Model Participation Data'!$M$75),"-",'Model Participation Data'!$M$75)</f>
        <v>-</v>
      </c>
      <c r="M1705" s="254">
        <f>IF(ISNA(SUMIFS(INDEX('Model Participation Data'!$N$8:$DX$57,0,MATCH(CONCATENATE($J1705,M$6),'Model Participation Data'!$N$6:$DX$6,0)),'Model Participation Data'!$B$8:$B$57,$C1705,'Model Participation Data'!$C$8:$C$57,$D1705)),"-",SUMIFS(INDEX('Model Participation Data'!$N$8:$DX$57,0,MATCH(CONCATENATE($J1705,M$6),'Model Participation Data'!$N$6:$DX$6,0)),'Model Participation Data'!$B$8:$B$57,$C1705,'Model Participation Data'!$C$8:$C$57,$D1705))</f>
        <v>0</v>
      </c>
      <c r="N1705" s="254">
        <f>IF(ISNA(SUMIFS(INDEX('Model Participation Data'!$N$8:$DX$57,0,MATCH(CONCATENATE($J1705,N$6),'Model Participation Data'!$N$6:$DX$6,0)),'Model Participation Data'!$B$8:$B$57,$C1705,'Model Participation Data'!$C$8:$C$57,$D1705)),"-",SUMIFS(INDEX('Model Participation Data'!$N$8:$DX$57,0,MATCH(CONCATENATE($J1705,N$6),'Model Participation Data'!$N$6:$DX$6,0)),'Model Participation Data'!$B$8:$B$57,$C1705,'Model Participation Data'!$C$8:$C$57,$D1705))</f>
        <v>0</v>
      </c>
      <c r="O1705" s="154">
        <f>IF(ISNA(SUMIFS(INDEX('Model Participation Data'!$N$8:$DX$57,0,MATCH(CONCATENATE($J1705,O$6),'Model Participation Data'!$N$6:$DX$6,0)),'Model Participation Data'!$B$8:$B$57,$C1705,'Model Participation Data'!$C$8:$C$57,$D1705)),"-",SUMIFS(INDEX('Model Participation Data'!$N$8:$DX$57,0,MATCH(CONCATENATE($J1705,O$6),'Model Participation Data'!$N$6:$DX$6,0)),'Model Participation Data'!$B$8:$B$57,$C1705,'Model Participation Data'!$C$8:$C$57,$D1705))</f>
        <v>0</v>
      </c>
    </row>
    <row r="1706" spans="2:15" x14ac:dyDescent="0.35">
      <c r="B1706" s="37" t="s">
        <v>80</v>
      </c>
      <c r="C1706" s="38" t="str">
        <f>IF(ISBLANK('Model Participation Data'!$B$75),"-",'Model Participation Data'!$B$75)</f>
        <v>-</v>
      </c>
      <c r="D1706" s="38" t="str">
        <f>IF(ISBLANK('Model Participation Data'!$C$75),"-",'Model Participation Data'!$C$75)</f>
        <v>-</v>
      </c>
      <c r="E1706" s="38" t="str">
        <f>IF(ISBLANK('Model Participation Data'!$D$75),"-",'Model Participation Data'!$D$75)</f>
        <v>-</v>
      </c>
      <c r="F1706" s="38" t="str">
        <f>IF(ISBLANK('Model Participation Data'!$E$75),"-",'Model Participation Data'!$E$75)</f>
        <v>-</v>
      </c>
      <c r="G1706" s="151" t="str">
        <f>IF(ISBLANK('Model Participation Data'!$F$75),"-",'Model Participation Data'!$F$75)</f>
        <v>-</v>
      </c>
      <c r="H1706" s="253">
        <v>4</v>
      </c>
      <c r="I1706" s="253" t="s">
        <v>65</v>
      </c>
      <c r="J1706" s="150" t="str">
        <f t="shared" si="73"/>
        <v>4Goal</v>
      </c>
      <c r="K1706" s="38" t="str">
        <f>IF(ISBLANK('Model Participation Data'!$L$75),"-",'Model Participation Data'!$L$75)</f>
        <v>-</v>
      </c>
      <c r="L1706" s="39" t="str">
        <f>IF(ISBLANK('Model Participation Data'!$M$75),"-",'Model Participation Data'!$M$75)</f>
        <v>-</v>
      </c>
      <c r="M1706" s="254" t="str">
        <f>IF(ISNA(SUMIFS(INDEX('Model Participation Data'!$N$8:$DX$57,0,MATCH(CONCATENATE($J1706,M$6),'Model Participation Data'!$N$6:$DX$6,0)),'Model Participation Data'!$B$8:$B$57,$C1706,'Model Participation Data'!$C$8:$C$57,$D1706)),"-",SUMIFS(INDEX('Model Participation Data'!$N$8:$DX$57,0,MATCH(CONCATENATE($J1706,M$6),'Model Participation Data'!$N$6:$DX$6,0)),'Model Participation Data'!$B$8:$B$57,$C1706,'Model Participation Data'!$C$8:$C$57,$D1706))</f>
        <v>-</v>
      </c>
      <c r="N1706" s="254" t="str">
        <f>IF(ISNA(SUMIFS(INDEX('Model Participation Data'!$N$8:$DX$57,0,MATCH(CONCATENATE($J1706,N$6),'Model Participation Data'!$N$6:$DX$6,0)),'Model Participation Data'!$B$8:$B$57,$C1706,'Model Participation Data'!$C$8:$C$57,$D1706)),"-",SUMIFS(INDEX('Model Participation Data'!$N$8:$DX$57,0,MATCH(CONCATENATE($J1706,N$6),'Model Participation Data'!$N$6:$DX$6,0)),'Model Participation Data'!$B$8:$B$57,$C1706,'Model Participation Data'!$C$8:$C$57,$D1706))</f>
        <v>-</v>
      </c>
      <c r="O1706" s="154">
        <f>IF(ISNA(SUMIFS(INDEX('Model Participation Data'!$N$8:$DX$57,0,MATCH(CONCATENATE($J1706,O$6),'Model Participation Data'!$N$6:$DX$6,0)),'Model Participation Data'!$B$8:$B$57,$C1706,'Model Participation Data'!$C$8:$C$57,$D1706)),"-",SUMIFS(INDEX('Model Participation Data'!$N$8:$DX$57,0,MATCH(CONCATENATE($J1706,O$6),'Model Participation Data'!$N$6:$DX$6,0)),'Model Participation Data'!$B$8:$B$57,$C1706,'Model Participation Data'!$C$8:$C$57,$D1706))</f>
        <v>0</v>
      </c>
    </row>
    <row r="1707" spans="2:15" x14ac:dyDescent="0.35">
      <c r="B1707" s="37" t="s">
        <v>80</v>
      </c>
      <c r="C1707" s="38" t="str">
        <f>IF(ISBLANK('Model Participation Data'!$B$76),"-",'Model Participation Data'!$B$76)</f>
        <v>-</v>
      </c>
      <c r="D1707" s="38" t="str">
        <f>IF(ISBLANK('Model Participation Data'!$C$76),"-",'Model Participation Data'!$C$76)</f>
        <v>-</v>
      </c>
      <c r="E1707" s="38" t="str">
        <f>IF(ISBLANK('Model Participation Data'!$D$76),"-",'Model Participation Data'!$D$76)</f>
        <v>-</v>
      </c>
      <c r="F1707" s="38" t="str">
        <f>IF(ISBLANK('Model Participation Data'!$E$76),"-",'Model Participation Data'!$E$76)</f>
        <v>-</v>
      </c>
      <c r="G1707" s="151" t="str">
        <f>IF(ISBLANK('Model Participation Data'!$F$76),"-",'Model Participation Data'!$F$76)</f>
        <v>-</v>
      </c>
      <c r="H1707" s="253" t="s">
        <v>64</v>
      </c>
      <c r="I1707" s="253" t="s">
        <v>64</v>
      </c>
      <c r="J1707" s="150" t="str">
        <f t="shared" si="73"/>
        <v>BaselineBaseline</v>
      </c>
      <c r="K1707" s="38" t="str">
        <f>IF(ISBLANK('Model Participation Data'!$L$76),"-",'Model Participation Data'!$L$76)</f>
        <v>-</v>
      </c>
      <c r="L1707" s="39" t="str">
        <f>IF(ISBLANK('Model Participation Data'!$M$76),"-",'Model Participation Data'!$M$76)</f>
        <v>-</v>
      </c>
      <c r="M1707" s="254">
        <f>IF(ISNA(SUMIFS(INDEX('Model Participation Data'!$N$8:$DX$57,0,MATCH(CONCATENATE($J1707,M$6),'Model Participation Data'!$N$6:$DX$6,0)),'Model Participation Data'!$B$8:$B$57,$C1707,'Model Participation Data'!$C$8:$C$57,$D1707)),"-",SUMIFS(INDEX('Model Participation Data'!$N$8:$DX$57,0,MATCH(CONCATENATE($J1707,M$6),'Model Participation Data'!$N$6:$DX$6,0)),'Model Participation Data'!$B$8:$B$57,$C1707,'Model Participation Data'!$C$8:$C$57,$D1707))</f>
        <v>0</v>
      </c>
      <c r="N1707" s="254">
        <f>IF(ISNA(SUMIFS(INDEX('Model Participation Data'!$N$8:$DX$57,0,MATCH(CONCATENATE($J1707,N$6),'Model Participation Data'!$N$6:$DX$6,0)),'Model Participation Data'!$B$8:$B$57,$C1707,'Model Participation Data'!$C$8:$C$57,$D1707)),"-",SUMIFS(INDEX('Model Participation Data'!$N$8:$DX$57,0,MATCH(CONCATENATE($J1707,N$6),'Model Participation Data'!$N$6:$DX$6,0)),'Model Participation Data'!$B$8:$B$57,$C1707,'Model Participation Data'!$C$8:$C$57,$D1707))</f>
        <v>0</v>
      </c>
      <c r="O1707" s="154">
        <f>IF(ISNA(SUMIFS(INDEX('Model Participation Data'!$N$8:$DX$57,0,MATCH(CONCATENATE($J1707,O$6),'Model Participation Data'!$N$6:$DX$6,0)),'Model Participation Data'!$B$8:$B$57,$C1707,'Model Participation Data'!$C$8:$C$57,$D1707)),"-",SUMIFS(INDEX('Model Participation Data'!$N$8:$DX$57,0,MATCH(CONCATENATE($J1707,O$6),'Model Participation Data'!$N$6:$DX$6,0)),'Model Participation Data'!$B$8:$B$57,$C1707,'Model Participation Data'!$C$8:$C$57,$D1707))</f>
        <v>0</v>
      </c>
    </row>
    <row r="1708" spans="2:15" x14ac:dyDescent="0.35">
      <c r="B1708" s="37" t="s">
        <v>80</v>
      </c>
      <c r="C1708" s="38" t="str">
        <f>IF(ISBLANK('Model Participation Data'!$B$76),"-",'Model Participation Data'!$B$76)</f>
        <v>-</v>
      </c>
      <c r="D1708" s="38" t="str">
        <f>IF(ISBLANK('Model Participation Data'!$C$76),"-",'Model Participation Data'!$C$76)</f>
        <v>-</v>
      </c>
      <c r="E1708" s="38" t="str">
        <f>IF(ISBLANK('Model Participation Data'!$D$76),"-",'Model Participation Data'!$D$76)</f>
        <v>-</v>
      </c>
      <c r="F1708" s="38" t="str">
        <f>IF(ISBLANK('Model Participation Data'!$E$76),"-",'Model Participation Data'!$E$76)</f>
        <v>-</v>
      </c>
      <c r="G1708" s="151" t="str">
        <f>IF(ISBLANK('Model Participation Data'!$F$76),"-",'Model Participation Data'!$F$76)</f>
        <v>-</v>
      </c>
      <c r="H1708" s="253">
        <v>1</v>
      </c>
      <c r="I1708" s="253">
        <v>1</v>
      </c>
      <c r="J1708" s="150" t="str">
        <f t="shared" si="73"/>
        <v>11</v>
      </c>
      <c r="K1708" s="38" t="str">
        <f>IF(ISBLANK('Model Participation Data'!$L$76),"-",'Model Participation Data'!$L$76)</f>
        <v>-</v>
      </c>
      <c r="L1708" s="39" t="str">
        <f>IF(ISBLANK('Model Participation Data'!$M$76),"-",'Model Participation Data'!$M$76)</f>
        <v>-</v>
      </c>
      <c r="M1708" s="254">
        <f>IF(ISNA(SUMIFS(INDEX('Model Participation Data'!$N$8:$DX$57,0,MATCH(CONCATENATE($J1708,M$6),'Model Participation Data'!$N$6:$DX$6,0)),'Model Participation Data'!$B$8:$B$57,$C1708,'Model Participation Data'!$C$8:$C$57,$D1708)),"-",SUMIFS(INDEX('Model Participation Data'!$N$8:$DX$57,0,MATCH(CONCATENATE($J1708,M$6),'Model Participation Data'!$N$6:$DX$6,0)),'Model Participation Data'!$B$8:$B$57,$C1708,'Model Participation Data'!$C$8:$C$57,$D1708))</f>
        <v>0</v>
      </c>
      <c r="N1708" s="254">
        <f>IF(ISNA(SUMIFS(INDEX('Model Participation Data'!$N$8:$DX$57,0,MATCH(CONCATENATE($J1708,N$6),'Model Participation Data'!$N$6:$DX$6,0)),'Model Participation Data'!$B$8:$B$57,$C1708,'Model Participation Data'!$C$8:$C$57,$D1708)),"-",SUMIFS(INDEX('Model Participation Data'!$N$8:$DX$57,0,MATCH(CONCATENATE($J1708,N$6),'Model Participation Data'!$N$6:$DX$6,0)),'Model Participation Data'!$B$8:$B$57,$C1708,'Model Participation Data'!$C$8:$C$57,$D1708))</f>
        <v>0</v>
      </c>
      <c r="O1708" s="154">
        <f>IF(ISNA(SUMIFS(INDEX('Model Participation Data'!$N$8:$DX$57,0,MATCH(CONCATENATE($J1708,O$6),'Model Participation Data'!$N$6:$DX$6,0)),'Model Participation Data'!$B$8:$B$57,$C1708,'Model Participation Data'!$C$8:$C$57,$D1708)),"-",SUMIFS(INDEX('Model Participation Data'!$N$8:$DX$57,0,MATCH(CONCATENATE($J1708,O$6),'Model Participation Data'!$N$6:$DX$6,0)),'Model Participation Data'!$B$8:$B$57,$C1708,'Model Participation Data'!$C$8:$C$57,$D1708))</f>
        <v>0</v>
      </c>
    </row>
    <row r="1709" spans="2:15" x14ac:dyDescent="0.35">
      <c r="B1709" s="37" t="s">
        <v>80</v>
      </c>
      <c r="C1709" s="38" t="str">
        <f>IF(ISBLANK('Model Participation Data'!$B$76),"-",'Model Participation Data'!$B$76)</f>
        <v>-</v>
      </c>
      <c r="D1709" s="38" t="str">
        <f>IF(ISBLANK('Model Participation Data'!$C$76),"-",'Model Participation Data'!$C$76)</f>
        <v>-</v>
      </c>
      <c r="E1709" s="38" t="str">
        <f>IF(ISBLANK('Model Participation Data'!$D$76),"-",'Model Participation Data'!$D$76)</f>
        <v>-</v>
      </c>
      <c r="F1709" s="38" t="str">
        <f>IF(ISBLANK('Model Participation Data'!$E$76),"-",'Model Participation Data'!$E$76)</f>
        <v>-</v>
      </c>
      <c r="G1709" s="151" t="str">
        <f>IF(ISBLANK('Model Participation Data'!$F$76),"-",'Model Participation Data'!$F$76)</f>
        <v>-</v>
      </c>
      <c r="H1709" s="253">
        <v>1</v>
      </c>
      <c r="I1709" s="253">
        <v>2</v>
      </c>
      <c r="J1709" s="150" t="str">
        <f t="shared" si="73"/>
        <v>12</v>
      </c>
      <c r="K1709" s="38" t="str">
        <f>IF(ISBLANK('Model Participation Data'!$L$76),"-",'Model Participation Data'!$L$76)</f>
        <v>-</v>
      </c>
      <c r="L1709" s="39" t="str">
        <f>IF(ISBLANK('Model Participation Data'!$M$76),"-",'Model Participation Data'!$M$76)</f>
        <v>-</v>
      </c>
      <c r="M1709" s="254">
        <f>IF(ISNA(SUMIFS(INDEX('Model Participation Data'!$N$8:$DX$57,0,MATCH(CONCATENATE($J1709,M$6),'Model Participation Data'!$N$6:$DX$6,0)),'Model Participation Data'!$B$8:$B$57,$C1709,'Model Participation Data'!$C$8:$C$57,$D1709)),"-",SUMIFS(INDEX('Model Participation Data'!$N$8:$DX$57,0,MATCH(CONCATENATE($J1709,M$6),'Model Participation Data'!$N$6:$DX$6,0)),'Model Participation Data'!$B$8:$B$57,$C1709,'Model Participation Data'!$C$8:$C$57,$D1709))</f>
        <v>0</v>
      </c>
      <c r="N1709" s="254">
        <f>IF(ISNA(SUMIFS(INDEX('Model Participation Data'!$N$8:$DX$57,0,MATCH(CONCATENATE($J1709,N$6),'Model Participation Data'!$N$6:$DX$6,0)),'Model Participation Data'!$B$8:$B$57,$C1709,'Model Participation Data'!$C$8:$C$57,$D1709)),"-",SUMIFS(INDEX('Model Participation Data'!$N$8:$DX$57,0,MATCH(CONCATENATE($J1709,N$6),'Model Participation Data'!$N$6:$DX$6,0)),'Model Participation Data'!$B$8:$B$57,$C1709,'Model Participation Data'!$C$8:$C$57,$D1709))</f>
        <v>0</v>
      </c>
      <c r="O1709" s="154">
        <f>IF(ISNA(SUMIFS(INDEX('Model Participation Data'!$N$8:$DX$57,0,MATCH(CONCATENATE($J1709,O$6),'Model Participation Data'!$N$6:$DX$6,0)),'Model Participation Data'!$B$8:$B$57,$C1709,'Model Participation Data'!$C$8:$C$57,$D1709)),"-",SUMIFS(INDEX('Model Participation Data'!$N$8:$DX$57,0,MATCH(CONCATENATE($J1709,O$6),'Model Participation Data'!$N$6:$DX$6,0)),'Model Participation Data'!$B$8:$B$57,$C1709,'Model Participation Data'!$C$8:$C$57,$D1709))</f>
        <v>0</v>
      </c>
    </row>
    <row r="1710" spans="2:15" x14ac:dyDescent="0.35">
      <c r="B1710" s="37" t="s">
        <v>80</v>
      </c>
      <c r="C1710" s="38" t="str">
        <f>IF(ISBLANK('Model Participation Data'!$B$76),"-",'Model Participation Data'!$B$76)</f>
        <v>-</v>
      </c>
      <c r="D1710" s="38" t="str">
        <f>IF(ISBLANK('Model Participation Data'!$C$76),"-",'Model Participation Data'!$C$76)</f>
        <v>-</v>
      </c>
      <c r="E1710" s="38" t="str">
        <f>IF(ISBLANK('Model Participation Data'!$D$76),"-",'Model Participation Data'!$D$76)</f>
        <v>-</v>
      </c>
      <c r="F1710" s="38" t="str">
        <f>IF(ISBLANK('Model Participation Data'!$E$76),"-",'Model Participation Data'!$E$76)</f>
        <v>-</v>
      </c>
      <c r="G1710" s="151" t="str">
        <f>IF(ISBLANK('Model Participation Data'!$F$76),"-",'Model Participation Data'!$F$76)</f>
        <v>-</v>
      </c>
      <c r="H1710" s="253">
        <v>1</v>
      </c>
      <c r="I1710" s="253">
        <v>3</v>
      </c>
      <c r="J1710" s="150" t="str">
        <f t="shared" si="73"/>
        <v>13</v>
      </c>
      <c r="K1710" s="38" t="str">
        <f>IF(ISBLANK('Model Participation Data'!$L$76),"-",'Model Participation Data'!$L$76)</f>
        <v>-</v>
      </c>
      <c r="L1710" s="39" t="str">
        <f>IF(ISBLANK('Model Participation Data'!$M$76),"-",'Model Participation Data'!$M$76)</f>
        <v>-</v>
      </c>
      <c r="M1710" s="254">
        <f>IF(ISNA(SUMIFS(INDEX('Model Participation Data'!$N$8:$DX$57,0,MATCH(CONCATENATE($J1710,M$6),'Model Participation Data'!$N$6:$DX$6,0)),'Model Participation Data'!$B$8:$B$57,$C1710,'Model Participation Data'!$C$8:$C$57,$D1710)),"-",SUMIFS(INDEX('Model Participation Data'!$N$8:$DX$57,0,MATCH(CONCATENATE($J1710,M$6),'Model Participation Data'!$N$6:$DX$6,0)),'Model Participation Data'!$B$8:$B$57,$C1710,'Model Participation Data'!$C$8:$C$57,$D1710))</f>
        <v>0</v>
      </c>
      <c r="N1710" s="254">
        <f>IF(ISNA(SUMIFS(INDEX('Model Participation Data'!$N$8:$DX$57,0,MATCH(CONCATENATE($J1710,N$6),'Model Participation Data'!$N$6:$DX$6,0)),'Model Participation Data'!$B$8:$B$57,$C1710,'Model Participation Data'!$C$8:$C$57,$D1710)),"-",SUMIFS(INDEX('Model Participation Data'!$N$8:$DX$57,0,MATCH(CONCATENATE($J1710,N$6),'Model Participation Data'!$N$6:$DX$6,0)),'Model Participation Data'!$B$8:$B$57,$C1710,'Model Participation Data'!$C$8:$C$57,$D1710))</f>
        <v>0</v>
      </c>
      <c r="O1710" s="154">
        <f>IF(ISNA(SUMIFS(INDEX('Model Participation Data'!$N$8:$DX$57,0,MATCH(CONCATENATE($J1710,O$6),'Model Participation Data'!$N$6:$DX$6,0)),'Model Participation Data'!$B$8:$B$57,$C1710,'Model Participation Data'!$C$8:$C$57,$D1710)),"-",SUMIFS(INDEX('Model Participation Data'!$N$8:$DX$57,0,MATCH(CONCATENATE($J1710,O$6),'Model Participation Data'!$N$6:$DX$6,0)),'Model Participation Data'!$B$8:$B$57,$C1710,'Model Participation Data'!$C$8:$C$57,$D1710))</f>
        <v>0</v>
      </c>
    </row>
    <row r="1711" spans="2:15" x14ac:dyDescent="0.35">
      <c r="B1711" s="37" t="s">
        <v>80</v>
      </c>
      <c r="C1711" s="38" t="str">
        <f>IF(ISBLANK('Model Participation Data'!$B$76),"-",'Model Participation Data'!$B$76)</f>
        <v>-</v>
      </c>
      <c r="D1711" s="38" t="str">
        <f>IF(ISBLANK('Model Participation Data'!$C$76),"-",'Model Participation Data'!$C$76)</f>
        <v>-</v>
      </c>
      <c r="E1711" s="38" t="str">
        <f>IF(ISBLANK('Model Participation Data'!$D$76),"-",'Model Participation Data'!$D$76)</f>
        <v>-</v>
      </c>
      <c r="F1711" s="38" t="str">
        <f>IF(ISBLANK('Model Participation Data'!$E$76),"-",'Model Participation Data'!$E$76)</f>
        <v>-</v>
      </c>
      <c r="G1711" s="151" t="str">
        <f>IF(ISBLANK('Model Participation Data'!$F$76),"-",'Model Participation Data'!$F$76)</f>
        <v>-</v>
      </c>
      <c r="H1711" s="253">
        <v>1</v>
      </c>
      <c r="I1711" s="253">
        <v>4</v>
      </c>
      <c r="J1711" s="150" t="str">
        <f t="shared" si="73"/>
        <v>14</v>
      </c>
      <c r="K1711" s="38" t="str">
        <f>IF(ISBLANK('Model Participation Data'!$L$76),"-",'Model Participation Data'!$L$76)</f>
        <v>-</v>
      </c>
      <c r="L1711" s="39" t="str">
        <f>IF(ISBLANK('Model Participation Data'!$M$76),"-",'Model Participation Data'!$M$76)</f>
        <v>-</v>
      </c>
      <c r="M1711" s="254">
        <f>IF(ISNA(SUMIFS(INDEX('Model Participation Data'!$N$8:$DX$57,0,MATCH(CONCATENATE($J1711,M$6),'Model Participation Data'!$N$6:$DX$6,0)),'Model Participation Data'!$B$8:$B$57,$C1711,'Model Participation Data'!$C$8:$C$57,$D1711)),"-",SUMIFS(INDEX('Model Participation Data'!$N$8:$DX$57,0,MATCH(CONCATENATE($J1711,M$6),'Model Participation Data'!$N$6:$DX$6,0)),'Model Participation Data'!$B$8:$B$57,$C1711,'Model Participation Data'!$C$8:$C$57,$D1711))</f>
        <v>0</v>
      </c>
      <c r="N1711" s="254">
        <f>IF(ISNA(SUMIFS(INDEX('Model Participation Data'!$N$8:$DX$57,0,MATCH(CONCATENATE($J1711,N$6),'Model Participation Data'!$N$6:$DX$6,0)),'Model Participation Data'!$B$8:$B$57,$C1711,'Model Participation Data'!$C$8:$C$57,$D1711)),"-",SUMIFS(INDEX('Model Participation Data'!$N$8:$DX$57,0,MATCH(CONCATENATE($J1711,N$6),'Model Participation Data'!$N$6:$DX$6,0)),'Model Participation Data'!$B$8:$B$57,$C1711,'Model Participation Data'!$C$8:$C$57,$D1711))</f>
        <v>0</v>
      </c>
      <c r="O1711" s="154">
        <f>IF(ISNA(SUMIFS(INDEX('Model Participation Data'!$N$8:$DX$57,0,MATCH(CONCATENATE($J1711,O$6),'Model Participation Data'!$N$6:$DX$6,0)),'Model Participation Data'!$B$8:$B$57,$C1711,'Model Participation Data'!$C$8:$C$57,$D1711)),"-",SUMIFS(INDEX('Model Participation Data'!$N$8:$DX$57,0,MATCH(CONCATENATE($J1711,O$6),'Model Participation Data'!$N$6:$DX$6,0)),'Model Participation Data'!$B$8:$B$57,$C1711,'Model Participation Data'!$C$8:$C$57,$D1711))</f>
        <v>0</v>
      </c>
    </row>
    <row r="1712" spans="2:15" x14ac:dyDescent="0.35">
      <c r="B1712" s="37" t="s">
        <v>80</v>
      </c>
      <c r="C1712" s="38" t="str">
        <f>IF(ISBLANK('Model Participation Data'!$B$76),"-",'Model Participation Data'!$B$76)</f>
        <v>-</v>
      </c>
      <c r="D1712" s="38" t="str">
        <f>IF(ISBLANK('Model Participation Data'!$C$76),"-",'Model Participation Data'!$C$76)</f>
        <v>-</v>
      </c>
      <c r="E1712" s="38" t="str">
        <f>IF(ISBLANK('Model Participation Data'!$D$76),"-",'Model Participation Data'!$D$76)</f>
        <v>-</v>
      </c>
      <c r="F1712" s="38" t="str">
        <f>IF(ISBLANK('Model Participation Data'!$E$76),"-",'Model Participation Data'!$E$76)</f>
        <v>-</v>
      </c>
      <c r="G1712" s="151" t="str">
        <f>IF(ISBLANK('Model Participation Data'!$F$76),"-",'Model Participation Data'!$F$76)</f>
        <v>-</v>
      </c>
      <c r="H1712" s="253">
        <v>1</v>
      </c>
      <c r="I1712" s="253">
        <v>5</v>
      </c>
      <c r="J1712" s="150" t="str">
        <f t="shared" si="73"/>
        <v>15</v>
      </c>
      <c r="K1712" s="38" t="str">
        <f>IF(ISBLANK('Model Participation Data'!$L$76),"-",'Model Participation Data'!$L$76)</f>
        <v>-</v>
      </c>
      <c r="L1712" s="39" t="str">
        <f>IF(ISBLANK('Model Participation Data'!$M$76),"-",'Model Participation Data'!$M$76)</f>
        <v>-</v>
      </c>
      <c r="M1712" s="254">
        <f>IF(ISNA(SUMIFS(INDEX('Model Participation Data'!$N$8:$DX$57,0,MATCH(CONCATENATE($J1712,M$6),'Model Participation Data'!$N$6:$DX$6,0)),'Model Participation Data'!$B$8:$B$57,$C1712,'Model Participation Data'!$C$8:$C$57,$D1712)),"-",SUMIFS(INDEX('Model Participation Data'!$N$8:$DX$57,0,MATCH(CONCATENATE($J1712,M$6),'Model Participation Data'!$N$6:$DX$6,0)),'Model Participation Data'!$B$8:$B$57,$C1712,'Model Participation Data'!$C$8:$C$57,$D1712))</f>
        <v>0</v>
      </c>
      <c r="N1712" s="254">
        <f>IF(ISNA(SUMIFS(INDEX('Model Participation Data'!$N$8:$DX$57,0,MATCH(CONCATENATE($J1712,N$6),'Model Participation Data'!$N$6:$DX$6,0)),'Model Participation Data'!$B$8:$B$57,$C1712,'Model Participation Data'!$C$8:$C$57,$D1712)),"-",SUMIFS(INDEX('Model Participation Data'!$N$8:$DX$57,0,MATCH(CONCATENATE($J1712,N$6),'Model Participation Data'!$N$6:$DX$6,0)),'Model Participation Data'!$B$8:$B$57,$C1712,'Model Participation Data'!$C$8:$C$57,$D1712))</f>
        <v>0</v>
      </c>
      <c r="O1712" s="154">
        <f>IF(ISNA(SUMIFS(INDEX('Model Participation Data'!$N$8:$DX$57,0,MATCH(CONCATENATE($J1712,O$6),'Model Participation Data'!$N$6:$DX$6,0)),'Model Participation Data'!$B$8:$B$57,$C1712,'Model Participation Data'!$C$8:$C$57,$D1712)),"-",SUMIFS(INDEX('Model Participation Data'!$N$8:$DX$57,0,MATCH(CONCATENATE($J1712,O$6),'Model Participation Data'!$N$6:$DX$6,0)),'Model Participation Data'!$B$8:$B$57,$C1712,'Model Participation Data'!$C$8:$C$57,$D1712))</f>
        <v>0</v>
      </c>
    </row>
    <row r="1713" spans="2:15" x14ac:dyDescent="0.35">
      <c r="B1713" s="37" t="s">
        <v>80</v>
      </c>
      <c r="C1713" s="38" t="str">
        <f>IF(ISBLANK('Model Participation Data'!$B$76),"-",'Model Participation Data'!$B$76)</f>
        <v>-</v>
      </c>
      <c r="D1713" s="38" t="str">
        <f>IF(ISBLANK('Model Participation Data'!$C$76),"-",'Model Participation Data'!$C$76)</f>
        <v>-</v>
      </c>
      <c r="E1713" s="38" t="str">
        <f>IF(ISBLANK('Model Participation Data'!$D$76),"-",'Model Participation Data'!$D$76)</f>
        <v>-</v>
      </c>
      <c r="F1713" s="38" t="str">
        <f>IF(ISBLANK('Model Participation Data'!$E$76),"-",'Model Participation Data'!$E$76)</f>
        <v>-</v>
      </c>
      <c r="G1713" s="151" t="str">
        <f>IF(ISBLANK('Model Participation Data'!$F$76),"-",'Model Participation Data'!$F$76)</f>
        <v>-</v>
      </c>
      <c r="H1713" s="253">
        <v>1</v>
      </c>
      <c r="I1713" s="253" t="s">
        <v>65</v>
      </c>
      <c r="J1713" s="150" t="str">
        <f t="shared" si="73"/>
        <v>1Goal</v>
      </c>
      <c r="K1713" s="38" t="str">
        <f>IF(ISBLANK('Model Participation Data'!$L$76),"-",'Model Participation Data'!$L$76)</f>
        <v>-</v>
      </c>
      <c r="L1713" s="39" t="str">
        <f>IF(ISBLANK('Model Participation Data'!$M$76),"-",'Model Participation Data'!$M$76)</f>
        <v>-</v>
      </c>
      <c r="M1713" s="254" t="str">
        <f>IF(ISNA(SUMIFS(INDEX('Model Participation Data'!$N$8:$DX$57,0,MATCH(CONCATENATE($J1713,M$6),'Model Participation Data'!$N$6:$DX$6,0)),'Model Participation Data'!$B$8:$B$57,$C1713,'Model Participation Data'!$C$8:$C$57,$D1713)),"-",SUMIFS(INDEX('Model Participation Data'!$N$8:$DX$57,0,MATCH(CONCATENATE($J1713,M$6),'Model Participation Data'!$N$6:$DX$6,0)),'Model Participation Data'!$B$8:$B$57,$C1713,'Model Participation Data'!$C$8:$C$57,$D1713))</f>
        <v>-</v>
      </c>
      <c r="N1713" s="254" t="str">
        <f>IF(ISNA(SUMIFS(INDEX('Model Participation Data'!$N$8:$DX$57,0,MATCH(CONCATENATE($J1713,N$6),'Model Participation Data'!$N$6:$DX$6,0)),'Model Participation Data'!$B$8:$B$57,$C1713,'Model Participation Data'!$C$8:$C$57,$D1713)),"-",SUMIFS(INDEX('Model Participation Data'!$N$8:$DX$57,0,MATCH(CONCATENATE($J1713,N$6),'Model Participation Data'!$N$6:$DX$6,0)),'Model Participation Data'!$B$8:$B$57,$C1713,'Model Participation Data'!$C$8:$C$57,$D1713))</f>
        <v>-</v>
      </c>
      <c r="O1713" s="154">
        <f>IF(ISNA(SUMIFS(INDEX('Model Participation Data'!$N$8:$DX$57,0,MATCH(CONCATENATE($J1713,O$6),'Model Participation Data'!$N$6:$DX$6,0)),'Model Participation Data'!$B$8:$B$57,$C1713,'Model Participation Data'!$C$8:$C$57,$D1713)),"-",SUMIFS(INDEX('Model Participation Data'!$N$8:$DX$57,0,MATCH(CONCATENATE($J1713,O$6),'Model Participation Data'!$N$6:$DX$6,0)),'Model Participation Data'!$B$8:$B$57,$C1713,'Model Participation Data'!$C$8:$C$57,$D1713))</f>
        <v>0</v>
      </c>
    </row>
    <row r="1714" spans="2:15" x14ac:dyDescent="0.35">
      <c r="B1714" s="37" t="s">
        <v>80</v>
      </c>
      <c r="C1714" s="38" t="str">
        <f>IF(ISBLANK('Model Participation Data'!$B$76),"-",'Model Participation Data'!$B$76)</f>
        <v>-</v>
      </c>
      <c r="D1714" s="38" t="str">
        <f>IF(ISBLANK('Model Participation Data'!$C$76),"-",'Model Participation Data'!$C$76)</f>
        <v>-</v>
      </c>
      <c r="E1714" s="38" t="str">
        <f>IF(ISBLANK('Model Participation Data'!$D$76),"-",'Model Participation Data'!$D$76)</f>
        <v>-</v>
      </c>
      <c r="F1714" s="38" t="str">
        <f>IF(ISBLANK('Model Participation Data'!$E$76),"-",'Model Participation Data'!$E$76)</f>
        <v>-</v>
      </c>
      <c r="G1714" s="151" t="str">
        <f>IF(ISBLANK('Model Participation Data'!$F$76),"-",'Model Participation Data'!$F$76)</f>
        <v>-</v>
      </c>
      <c r="H1714" s="253">
        <v>2</v>
      </c>
      <c r="I1714" s="253">
        <v>1</v>
      </c>
      <c r="J1714" s="150" t="str">
        <f t="shared" si="73"/>
        <v>21</v>
      </c>
      <c r="K1714" s="38" t="str">
        <f>IF(ISBLANK('Model Participation Data'!$L$76),"-",'Model Participation Data'!$L$76)</f>
        <v>-</v>
      </c>
      <c r="L1714" s="39" t="str">
        <f>IF(ISBLANK('Model Participation Data'!$M$76),"-",'Model Participation Data'!$M$76)</f>
        <v>-</v>
      </c>
      <c r="M1714" s="254">
        <f>IF(ISNA(SUMIFS(INDEX('Model Participation Data'!$N$8:$DX$57,0,MATCH(CONCATENATE($J1714,M$6),'Model Participation Data'!$N$6:$DX$6,0)),'Model Participation Data'!$B$8:$B$57,$C1714,'Model Participation Data'!$C$8:$C$57,$D1714)),"-",SUMIFS(INDEX('Model Participation Data'!$N$8:$DX$57,0,MATCH(CONCATENATE($J1714,M$6),'Model Participation Data'!$N$6:$DX$6,0)),'Model Participation Data'!$B$8:$B$57,$C1714,'Model Participation Data'!$C$8:$C$57,$D1714))</f>
        <v>0</v>
      </c>
      <c r="N1714" s="254">
        <f>IF(ISNA(SUMIFS(INDEX('Model Participation Data'!$N$8:$DX$57,0,MATCH(CONCATENATE($J1714,N$6),'Model Participation Data'!$N$6:$DX$6,0)),'Model Participation Data'!$B$8:$B$57,$C1714,'Model Participation Data'!$C$8:$C$57,$D1714)),"-",SUMIFS(INDEX('Model Participation Data'!$N$8:$DX$57,0,MATCH(CONCATENATE($J1714,N$6),'Model Participation Data'!$N$6:$DX$6,0)),'Model Participation Data'!$B$8:$B$57,$C1714,'Model Participation Data'!$C$8:$C$57,$D1714))</f>
        <v>0</v>
      </c>
      <c r="O1714" s="154">
        <f>IF(ISNA(SUMIFS(INDEX('Model Participation Data'!$N$8:$DX$57,0,MATCH(CONCATENATE($J1714,O$6),'Model Participation Data'!$N$6:$DX$6,0)),'Model Participation Data'!$B$8:$B$57,$C1714,'Model Participation Data'!$C$8:$C$57,$D1714)),"-",SUMIFS(INDEX('Model Participation Data'!$N$8:$DX$57,0,MATCH(CONCATENATE($J1714,O$6),'Model Participation Data'!$N$6:$DX$6,0)),'Model Participation Data'!$B$8:$B$57,$C1714,'Model Participation Data'!$C$8:$C$57,$D1714))</f>
        <v>0</v>
      </c>
    </row>
    <row r="1715" spans="2:15" x14ac:dyDescent="0.35">
      <c r="B1715" s="37" t="s">
        <v>80</v>
      </c>
      <c r="C1715" s="38" t="str">
        <f>IF(ISBLANK('Model Participation Data'!$B$76),"-",'Model Participation Data'!$B$76)</f>
        <v>-</v>
      </c>
      <c r="D1715" s="38" t="str">
        <f>IF(ISBLANK('Model Participation Data'!$C$76),"-",'Model Participation Data'!$C$76)</f>
        <v>-</v>
      </c>
      <c r="E1715" s="38" t="str">
        <f>IF(ISBLANK('Model Participation Data'!$D$76),"-",'Model Participation Data'!$D$76)</f>
        <v>-</v>
      </c>
      <c r="F1715" s="38" t="str">
        <f>IF(ISBLANK('Model Participation Data'!$E$76),"-",'Model Participation Data'!$E$76)</f>
        <v>-</v>
      </c>
      <c r="G1715" s="151" t="str">
        <f>IF(ISBLANK('Model Participation Data'!$F$76),"-",'Model Participation Data'!$F$76)</f>
        <v>-</v>
      </c>
      <c r="H1715" s="253">
        <v>2</v>
      </c>
      <c r="I1715" s="253">
        <v>2</v>
      </c>
      <c r="J1715" s="150" t="str">
        <f t="shared" si="73"/>
        <v>22</v>
      </c>
      <c r="K1715" s="38" t="str">
        <f>IF(ISBLANK('Model Participation Data'!$L$76),"-",'Model Participation Data'!$L$76)</f>
        <v>-</v>
      </c>
      <c r="L1715" s="39" t="str">
        <f>IF(ISBLANK('Model Participation Data'!$M$76),"-",'Model Participation Data'!$M$76)</f>
        <v>-</v>
      </c>
      <c r="M1715" s="254">
        <f>IF(ISNA(SUMIFS(INDEX('Model Participation Data'!$N$8:$DX$57,0,MATCH(CONCATENATE($J1715,M$6),'Model Participation Data'!$N$6:$DX$6,0)),'Model Participation Data'!$B$8:$B$57,$C1715,'Model Participation Data'!$C$8:$C$57,$D1715)),"-",SUMIFS(INDEX('Model Participation Data'!$N$8:$DX$57,0,MATCH(CONCATENATE($J1715,M$6),'Model Participation Data'!$N$6:$DX$6,0)),'Model Participation Data'!$B$8:$B$57,$C1715,'Model Participation Data'!$C$8:$C$57,$D1715))</f>
        <v>0</v>
      </c>
      <c r="N1715" s="254">
        <f>IF(ISNA(SUMIFS(INDEX('Model Participation Data'!$N$8:$DX$57,0,MATCH(CONCATENATE($J1715,N$6),'Model Participation Data'!$N$6:$DX$6,0)),'Model Participation Data'!$B$8:$B$57,$C1715,'Model Participation Data'!$C$8:$C$57,$D1715)),"-",SUMIFS(INDEX('Model Participation Data'!$N$8:$DX$57,0,MATCH(CONCATENATE($J1715,N$6),'Model Participation Data'!$N$6:$DX$6,0)),'Model Participation Data'!$B$8:$B$57,$C1715,'Model Participation Data'!$C$8:$C$57,$D1715))</f>
        <v>0</v>
      </c>
      <c r="O1715" s="154">
        <f>IF(ISNA(SUMIFS(INDEX('Model Participation Data'!$N$8:$DX$57,0,MATCH(CONCATENATE($J1715,O$6),'Model Participation Data'!$N$6:$DX$6,0)),'Model Participation Data'!$B$8:$B$57,$C1715,'Model Participation Data'!$C$8:$C$57,$D1715)),"-",SUMIFS(INDEX('Model Participation Data'!$N$8:$DX$57,0,MATCH(CONCATENATE($J1715,O$6),'Model Participation Data'!$N$6:$DX$6,0)),'Model Participation Data'!$B$8:$B$57,$C1715,'Model Participation Data'!$C$8:$C$57,$D1715))</f>
        <v>0</v>
      </c>
    </row>
    <row r="1716" spans="2:15" x14ac:dyDescent="0.35">
      <c r="B1716" s="37" t="s">
        <v>80</v>
      </c>
      <c r="C1716" s="38" t="str">
        <f>IF(ISBLANK('Model Participation Data'!$B$76),"-",'Model Participation Data'!$B$76)</f>
        <v>-</v>
      </c>
      <c r="D1716" s="38" t="str">
        <f>IF(ISBLANK('Model Participation Data'!$C$76),"-",'Model Participation Data'!$C$76)</f>
        <v>-</v>
      </c>
      <c r="E1716" s="38" t="str">
        <f>IF(ISBLANK('Model Participation Data'!$D$76),"-",'Model Participation Data'!$D$76)</f>
        <v>-</v>
      </c>
      <c r="F1716" s="38" t="str">
        <f>IF(ISBLANK('Model Participation Data'!$E$76),"-",'Model Participation Data'!$E$76)</f>
        <v>-</v>
      </c>
      <c r="G1716" s="151" t="str">
        <f>IF(ISBLANK('Model Participation Data'!$F$76),"-",'Model Participation Data'!$F$76)</f>
        <v>-</v>
      </c>
      <c r="H1716" s="253">
        <v>2</v>
      </c>
      <c r="I1716" s="253">
        <v>3</v>
      </c>
      <c r="J1716" s="150" t="str">
        <f t="shared" si="73"/>
        <v>23</v>
      </c>
      <c r="K1716" s="38" t="str">
        <f>IF(ISBLANK('Model Participation Data'!$L$76),"-",'Model Participation Data'!$L$76)</f>
        <v>-</v>
      </c>
      <c r="L1716" s="39" t="str">
        <f>IF(ISBLANK('Model Participation Data'!$M$76),"-",'Model Participation Data'!$M$76)</f>
        <v>-</v>
      </c>
      <c r="M1716" s="254">
        <f>IF(ISNA(SUMIFS(INDEX('Model Participation Data'!$N$8:$DX$57,0,MATCH(CONCATENATE($J1716,M$6),'Model Participation Data'!$N$6:$DX$6,0)),'Model Participation Data'!$B$8:$B$57,$C1716,'Model Participation Data'!$C$8:$C$57,$D1716)),"-",SUMIFS(INDEX('Model Participation Data'!$N$8:$DX$57,0,MATCH(CONCATENATE($J1716,M$6),'Model Participation Data'!$N$6:$DX$6,0)),'Model Participation Data'!$B$8:$B$57,$C1716,'Model Participation Data'!$C$8:$C$57,$D1716))</f>
        <v>0</v>
      </c>
      <c r="N1716" s="254">
        <f>IF(ISNA(SUMIFS(INDEX('Model Participation Data'!$N$8:$DX$57,0,MATCH(CONCATENATE($J1716,N$6),'Model Participation Data'!$N$6:$DX$6,0)),'Model Participation Data'!$B$8:$B$57,$C1716,'Model Participation Data'!$C$8:$C$57,$D1716)),"-",SUMIFS(INDEX('Model Participation Data'!$N$8:$DX$57,0,MATCH(CONCATENATE($J1716,N$6),'Model Participation Data'!$N$6:$DX$6,0)),'Model Participation Data'!$B$8:$B$57,$C1716,'Model Participation Data'!$C$8:$C$57,$D1716))</f>
        <v>0</v>
      </c>
      <c r="O1716" s="154">
        <f>IF(ISNA(SUMIFS(INDEX('Model Participation Data'!$N$8:$DX$57,0,MATCH(CONCATENATE($J1716,O$6),'Model Participation Data'!$N$6:$DX$6,0)),'Model Participation Data'!$B$8:$B$57,$C1716,'Model Participation Data'!$C$8:$C$57,$D1716)),"-",SUMIFS(INDEX('Model Participation Data'!$N$8:$DX$57,0,MATCH(CONCATENATE($J1716,O$6),'Model Participation Data'!$N$6:$DX$6,0)),'Model Participation Data'!$B$8:$B$57,$C1716,'Model Participation Data'!$C$8:$C$57,$D1716))</f>
        <v>0</v>
      </c>
    </row>
    <row r="1717" spans="2:15" x14ac:dyDescent="0.35">
      <c r="B1717" s="37" t="s">
        <v>80</v>
      </c>
      <c r="C1717" s="38" t="str">
        <f>IF(ISBLANK('Model Participation Data'!$B$76),"-",'Model Participation Data'!$B$76)</f>
        <v>-</v>
      </c>
      <c r="D1717" s="38" t="str">
        <f>IF(ISBLANK('Model Participation Data'!$C$76),"-",'Model Participation Data'!$C$76)</f>
        <v>-</v>
      </c>
      <c r="E1717" s="38" t="str">
        <f>IF(ISBLANK('Model Participation Data'!$D$76),"-",'Model Participation Data'!$D$76)</f>
        <v>-</v>
      </c>
      <c r="F1717" s="38" t="str">
        <f>IF(ISBLANK('Model Participation Data'!$E$76),"-",'Model Participation Data'!$E$76)</f>
        <v>-</v>
      </c>
      <c r="G1717" s="151" t="str">
        <f>IF(ISBLANK('Model Participation Data'!$F$76),"-",'Model Participation Data'!$F$76)</f>
        <v>-</v>
      </c>
      <c r="H1717" s="253">
        <v>2</v>
      </c>
      <c r="I1717" s="253">
        <v>4</v>
      </c>
      <c r="J1717" s="150" t="str">
        <f t="shared" si="73"/>
        <v>24</v>
      </c>
      <c r="K1717" s="38" t="str">
        <f>IF(ISBLANK('Model Participation Data'!$L$76),"-",'Model Participation Data'!$L$76)</f>
        <v>-</v>
      </c>
      <c r="L1717" s="39" t="str">
        <f>IF(ISBLANK('Model Participation Data'!$M$76),"-",'Model Participation Data'!$M$76)</f>
        <v>-</v>
      </c>
      <c r="M1717" s="254">
        <f>IF(ISNA(SUMIFS(INDEX('Model Participation Data'!$N$8:$DX$57,0,MATCH(CONCATENATE($J1717,M$6),'Model Participation Data'!$N$6:$DX$6,0)),'Model Participation Data'!$B$8:$B$57,$C1717,'Model Participation Data'!$C$8:$C$57,$D1717)),"-",SUMIFS(INDEX('Model Participation Data'!$N$8:$DX$57,0,MATCH(CONCATENATE($J1717,M$6),'Model Participation Data'!$N$6:$DX$6,0)),'Model Participation Data'!$B$8:$B$57,$C1717,'Model Participation Data'!$C$8:$C$57,$D1717))</f>
        <v>0</v>
      </c>
      <c r="N1717" s="254">
        <f>IF(ISNA(SUMIFS(INDEX('Model Participation Data'!$N$8:$DX$57,0,MATCH(CONCATENATE($J1717,N$6),'Model Participation Data'!$N$6:$DX$6,0)),'Model Participation Data'!$B$8:$B$57,$C1717,'Model Participation Data'!$C$8:$C$57,$D1717)),"-",SUMIFS(INDEX('Model Participation Data'!$N$8:$DX$57,0,MATCH(CONCATENATE($J1717,N$6),'Model Participation Data'!$N$6:$DX$6,0)),'Model Participation Data'!$B$8:$B$57,$C1717,'Model Participation Data'!$C$8:$C$57,$D1717))</f>
        <v>0</v>
      </c>
      <c r="O1717" s="154">
        <f>IF(ISNA(SUMIFS(INDEX('Model Participation Data'!$N$8:$DX$57,0,MATCH(CONCATENATE($J1717,O$6),'Model Participation Data'!$N$6:$DX$6,0)),'Model Participation Data'!$B$8:$B$57,$C1717,'Model Participation Data'!$C$8:$C$57,$D1717)),"-",SUMIFS(INDEX('Model Participation Data'!$N$8:$DX$57,0,MATCH(CONCATENATE($J1717,O$6),'Model Participation Data'!$N$6:$DX$6,0)),'Model Participation Data'!$B$8:$B$57,$C1717,'Model Participation Data'!$C$8:$C$57,$D1717))</f>
        <v>0</v>
      </c>
    </row>
    <row r="1718" spans="2:15" x14ac:dyDescent="0.35">
      <c r="B1718" s="37" t="s">
        <v>80</v>
      </c>
      <c r="C1718" s="38" t="str">
        <f>IF(ISBLANK('Model Participation Data'!$B$76),"-",'Model Participation Data'!$B$76)</f>
        <v>-</v>
      </c>
      <c r="D1718" s="38" t="str">
        <f>IF(ISBLANK('Model Participation Data'!$C$76),"-",'Model Participation Data'!$C$76)</f>
        <v>-</v>
      </c>
      <c r="E1718" s="38" t="str">
        <f>IF(ISBLANK('Model Participation Data'!$D$76),"-",'Model Participation Data'!$D$76)</f>
        <v>-</v>
      </c>
      <c r="F1718" s="38" t="str">
        <f>IF(ISBLANK('Model Participation Data'!$E$76),"-",'Model Participation Data'!$E$76)</f>
        <v>-</v>
      </c>
      <c r="G1718" s="151" t="str">
        <f>IF(ISBLANK('Model Participation Data'!$F$76),"-",'Model Participation Data'!$F$76)</f>
        <v>-</v>
      </c>
      <c r="H1718" s="253">
        <v>2</v>
      </c>
      <c r="I1718" s="253">
        <v>5</v>
      </c>
      <c r="J1718" s="150" t="str">
        <f t="shared" si="73"/>
        <v>25</v>
      </c>
      <c r="K1718" s="38" t="str">
        <f>IF(ISBLANK('Model Participation Data'!$L$76),"-",'Model Participation Data'!$L$76)</f>
        <v>-</v>
      </c>
      <c r="L1718" s="39" t="str">
        <f>IF(ISBLANK('Model Participation Data'!$M$76),"-",'Model Participation Data'!$M$76)</f>
        <v>-</v>
      </c>
      <c r="M1718" s="254">
        <f>IF(ISNA(SUMIFS(INDEX('Model Participation Data'!$N$8:$DX$57,0,MATCH(CONCATENATE($J1718,M$6),'Model Participation Data'!$N$6:$DX$6,0)),'Model Participation Data'!$B$8:$B$57,$C1718,'Model Participation Data'!$C$8:$C$57,$D1718)),"-",SUMIFS(INDEX('Model Participation Data'!$N$8:$DX$57,0,MATCH(CONCATENATE($J1718,M$6),'Model Participation Data'!$N$6:$DX$6,0)),'Model Participation Data'!$B$8:$B$57,$C1718,'Model Participation Data'!$C$8:$C$57,$D1718))</f>
        <v>0</v>
      </c>
      <c r="N1718" s="254">
        <f>IF(ISNA(SUMIFS(INDEX('Model Participation Data'!$N$8:$DX$57,0,MATCH(CONCATENATE($J1718,N$6),'Model Participation Data'!$N$6:$DX$6,0)),'Model Participation Data'!$B$8:$B$57,$C1718,'Model Participation Data'!$C$8:$C$57,$D1718)),"-",SUMIFS(INDEX('Model Participation Data'!$N$8:$DX$57,0,MATCH(CONCATENATE($J1718,N$6),'Model Participation Data'!$N$6:$DX$6,0)),'Model Participation Data'!$B$8:$B$57,$C1718,'Model Participation Data'!$C$8:$C$57,$D1718))</f>
        <v>0</v>
      </c>
      <c r="O1718" s="154">
        <f>IF(ISNA(SUMIFS(INDEX('Model Participation Data'!$N$8:$DX$57,0,MATCH(CONCATENATE($J1718,O$6),'Model Participation Data'!$N$6:$DX$6,0)),'Model Participation Data'!$B$8:$B$57,$C1718,'Model Participation Data'!$C$8:$C$57,$D1718)),"-",SUMIFS(INDEX('Model Participation Data'!$N$8:$DX$57,0,MATCH(CONCATENATE($J1718,O$6),'Model Participation Data'!$N$6:$DX$6,0)),'Model Participation Data'!$B$8:$B$57,$C1718,'Model Participation Data'!$C$8:$C$57,$D1718))</f>
        <v>0</v>
      </c>
    </row>
    <row r="1719" spans="2:15" x14ac:dyDescent="0.35">
      <c r="B1719" s="37" t="s">
        <v>80</v>
      </c>
      <c r="C1719" s="38" t="str">
        <f>IF(ISBLANK('Model Participation Data'!$B$76),"-",'Model Participation Data'!$B$76)</f>
        <v>-</v>
      </c>
      <c r="D1719" s="38" t="str">
        <f>IF(ISBLANK('Model Participation Data'!$C$76),"-",'Model Participation Data'!$C$76)</f>
        <v>-</v>
      </c>
      <c r="E1719" s="38" t="str">
        <f>IF(ISBLANK('Model Participation Data'!$D$76),"-",'Model Participation Data'!$D$76)</f>
        <v>-</v>
      </c>
      <c r="F1719" s="38" t="str">
        <f>IF(ISBLANK('Model Participation Data'!$E$76),"-",'Model Participation Data'!$E$76)</f>
        <v>-</v>
      </c>
      <c r="G1719" s="151" t="str">
        <f>IF(ISBLANK('Model Participation Data'!$F$76),"-",'Model Participation Data'!$F$76)</f>
        <v>-</v>
      </c>
      <c r="H1719" s="253">
        <v>2</v>
      </c>
      <c r="I1719" s="253" t="s">
        <v>65</v>
      </c>
      <c r="J1719" s="150" t="str">
        <f t="shared" si="73"/>
        <v>2Goal</v>
      </c>
      <c r="K1719" s="38" t="str">
        <f>IF(ISBLANK('Model Participation Data'!$L$76),"-",'Model Participation Data'!$L$76)</f>
        <v>-</v>
      </c>
      <c r="L1719" s="39" t="str">
        <f>IF(ISBLANK('Model Participation Data'!$M$76),"-",'Model Participation Data'!$M$76)</f>
        <v>-</v>
      </c>
      <c r="M1719" s="254" t="str">
        <f>IF(ISNA(SUMIFS(INDEX('Model Participation Data'!$N$8:$DX$57,0,MATCH(CONCATENATE($J1719,M$6),'Model Participation Data'!$N$6:$DX$6,0)),'Model Participation Data'!$B$8:$B$57,$C1719,'Model Participation Data'!$C$8:$C$57,$D1719)),"-",SUMIFS(INDEX('Model Participation Data'!$N$8:$DX$57,0,MATCH(CONCATENATE($J1719,M$6),'Model Participation Data'!$N$6:$DX$6,0)),'Model Participation Data'!$B$8:$B$57,$C1719,'Model Participation Data'!$C$8:$C$57,$D1719))</f>
        <v>-</v>
      </c>
      <c r="N1719" s="254" t="str">
        <f>IF(ISNA(SUMIFS(INDEX('Model Participation Data'!$N$8:$DX$57,0,MATCH(CONCATENATE($J1719,N$6),'Model Participation Data'!$N$6:$DX$6,0)),'Model Participation Data'!$B$8:$B$57,$C1719,'Model Participation Data'!$C$8:$C$57,$D1719)),"-",SUMIFS(INDEX('Model Participation Data'!$N$8:$DX$57,0,MATCH(CONCATENATE($J1719,N$6),'Model Participation Data'!$N$6:$DX$6,0)),'Model Participation Data'!$B$8:$B$57,$C1719,'Model Participation Data'!$C$8:$C$57,$D1719))</f>
        <v>-</v>
      </c>
      <c r="O1719" s="154">
        <f>IF(ISNA(SUMIFS(INDEX('Model Participation Data'!$N$8:$DX$57,0,MATCH(CONCATENATE($J1719,O$6),'Model Participation Data'!$N$6:$DX$6,0)),'Model Participation Data'!$B$8:$B$57,$C1719,'Model Participation Data'!$C$8:$C$57,$D1719)),"-",SUMIFS(INDEX('Model Participation Data'!$N$8:$DX$57,0,MATCH(CONCATENATE($J1719,O$6),'Model Participation Data'!$N$6:$DX$6,0)),'Model Participation Data'!$B$8:$B$57,$C1719,'Model Participation Data'!$C$8:$C$57,$D1719))</f>
        <v>0</v>
      </c>
    </row>
    <row r="1720" spans="2:15" x14ac:dyDescent="0.35">
      <c r="B1720" s="37" t="s">
        <v>80</v>
      </c>
      <c r="C1720" s="38" t="str">
        <f>IF(ISBLANK('Model Participation Data'!$B$76),"-",'Model Participation Data'!$B$76)</f>
        <v>-</v>
      </c>
      <c r="D1720" s="38" t="str">
        <f>IF(ISBLANK('Model Participation Data'!$C$76),"-",'Model Participation Data'!$C$76)</f>
        <v>-</v>
      </c>
      <c r="E1720" s="38" t="str">
        <f>IF(ISBLANK('Model Participation Data'!$D$76),"-",'Model Participation Data'!$D$76)</f>
        <v>-</v>
      </c>
      <c r="F1720" s="38" t="str">
        <f>IF(ISBLANK('Model Participation Data'!$E$76),"-",'Model Participation Data'!$E$76)</f>
        <v>-</v>
      </c>
      <c r="G1720" s="151" t="str">
        <f>IF(ISBLANK('Model Participation Data'!$F$76),"-",'Model Participation Data'!$F$76)</f>
        <v>-</v>
      </c>
      <c r="H1720" s="253">
        <v>3</v>
      </c>
      <c r="I1720" s="253">
        <v>1</v>
      </c>
      <c r="J1720" s="150" t="str">
        <f t="shared" si="73"/>
        <v>31</v>
      </c>
      <c r="K1720" s="38" t="str">
        <f>IF(ISBLANK('Model Participation Data'!$L$76),"-",'Model Participation Data'!$L$76)</f>
        <v>-</v>
      </c>
      <c r="L1720" s="39" t="str">
        <f>IF(ISBLANK('Model Participation Data'!$M$76),"-",'Model Participation Data'!$M$76)</f>
        <v>-</v>
      </c>
      <c r="M1720" s="254">
        <f>IF(ISNA(SUMIFS(INDEX('Model Participation Data'!$N$8:$DX$57,0,MATCH(CONCATENATE($J1720,M$6),'Model Participation Data'!$N$6:$DX$6,0)),'Model Participation Data'!$B$8:$B$57,$C1720,'Model Participation Data'!$C$8:$C$57,$D1720)),"-",SUMIFS(INDEX('Model Participation Data'!$N$8:$DX$57,0,MATCH(CONCATENATE($J1720,M$6),'Model Participation Data'!$N$6:$DX$6,0)),'Model Participation Data'!$B$8:$B$57,$C1720,'Model Participation Data'!$C$8:$C$57,$D1720))</f>
        <v>0</v>
      </c>
      <c r="N1720" s="254">
        <f>IF(ISNA(SUMIFS(INDEX('Model Participation Data'!$N$8:$DX$57,0,MATCH(CONCATENATE($J1720,N$6),'Model Participation Data'!$N$6:$DX$6,0)),'Model Participation Data'!$B$8:$B$57,$C1720,'Model Participation Data'!$C$8:$C$57,$D1720)),"-",SUMIFS(INDEX('Model Participation Data'!$N$8:$DX$57,0,MATCH(CONCATENATE($J1720,N$6),'Model Participation Data'!$N$6:$DX$6,0)),'Model Participation Data'!$B$8:$B$57,$C1720,'Model Participation Data'!$C$8:$C$57,$D1720))</f>
        <v>0</v>
      </c>
      <c r="O1720" s="154">
        <f>IF(ISNA(SUMIFS(INDEX('Model Participation Data'!$N$8:$DX$57,0,MATCH(CONCATENATE($J1720,O$6),'Model Participation Data'!$N$6:$DX$6,0)),'Model Participation Data'!$B$8:$B$57,$C1720,'Model Participation Data'!$C$8:$C$57,$D1720)),"-",SUMIFS(INDEX('Model Participation Data'!$N$8:$DX$57,0,MATCH(CONCATENATE($J1720,O$6),'Model Participation Data'!$N$6:$DX$6,0)),'Model Participation Data'!$B$8:$B$57,$C1720,'Model Participation Data'!$C$8:$C$57,$D1720))</f>
        <v>0</v>
      </c>
    </row>
    <row r="1721" spans="2:15" x14ac:dyDescent="0.35">
      <c r="B1721" s="37" t="s">
        <v>80</v>
      </c>
      <c r="C1721" s="38" t="str">
        <f>IF(ISBLANK('Model Participation Data'!$B$76),"-",'Model Participation Data'!$B$76)</f>
        <v>-</v>
      </c>
      <c r="D1721" s="38" t="str">
        <f>IF(ISBLANK('Model Participation Data'!$C$76),"-",'Model Participation Data'!$C$76)</f>
        <v>-</v>
      </c>
      <c r="E1721" s="38" t="str">
        <f>IF(ISBLANK('Model Participation Data'!$D$76),"-",'Model Participation Data'!$D$76)</f>
        <v>-</v>
      </c>
      <c r="F1721" s="38" t="str">
        <f>IF(ISBLANK('Model Participation Data'!$E$76),"-",'Model Participation Data'!$E$76)</f>
        <v>-</v>
      </c>
      <c r="G1721" s="151" t="str">
        <f>IF(ISBLANK('Model Participation Data'!$F$76),"-",'Model Participation Data'!$F$76)</f>
        <v>-</v>
      </c>
      <c r="H1721" s="253">
        <v>3</v>
      </c>
      <c r="I1721" s="253">
        <v>2</v>
      </c>
      <c r="J1721" s="150" t="str">
        <f t="shared" si="73"/>
        <v>32</v>
      </c>
      <c r="K1721" s="38" t="str">
        <f>IF(ISBLANK('Model Participation Data'!$L$76),"-",'Model Participation Data'!$L$76)</f>
        <v>-</v>
      </c>
      <c r="L1721" s="39" t="str">
        <f>IF(ISBLANK('Model Participation Data'!$M$76),"-",'Model Participation Data'!$M$76)</f>
        <v>-</v>
      </c>
      <c r="M1721" s="254">
        <f>IF(ISNA(SUMIFS(INDEX('Model Participation Data'!$N$8:$DX$57,0,MATCH(CONCATENATE($J1721,M$6),'Model Participation Data'!$N$6:$DX$6,0)),'Model Participation Data'!$B$8:$B$57,$C1721,'Model Participation Data'!$C$8:$C$57,$D1721)),"-",SUMIFS(INDEX('Model Participation Data'!$N$8:$DX$57,0,MATCH(CONCATENATE($J1721,M$6),'Model Participation Data'!$N$6:$DX$6,0)),'Model Participation Data'!$B$8:$B$57,$C1721,'Model Participation Data'!$C$8:$C$57,$D1721))</f>
        <v>0</v>
      </c>
      <c r="N1721" s="254">
        <f>IF(ISNA(SUMIFS(INDEX('Model Participation Data'!$N$8:$DX$57,0,MATCH(CONCATENATE($J1721,N$6),'Model Participation Data'!$N$6:$DX$6,0)),'Model Participation Data'!$B$8:$B$57,$C1721,'Model Participation Data'!$C$8:$C$57,$D1721)),"-",SUMIFS(INDEX('Model Participation Data'!$N$8:$DX$57,0,MATCH(CONCATENATE($J1721,N$6),'Model Participation Data'!$N$6:$DX$6,0)),'Model Participation Data'!$B$8:$B$57,$C1721,'Model Participation Data'!$C$8:$C$57,$D1721))</f>
        <v>0</v>
      </c>
      <c r="O1721" s="154">
        <f>IF(ISNA(SUMIFS(INDEX('Model Participation Data'!$N$8:$DX$57,0,MATCH(CONCATENATE($J1721,O$6),'Model Participation Data'!$N$6:$DX$6,0)),'Model Participation Data'!$B$8:$B$57,$C1721,'Model Participation Data'!$C$8:$C$57,$D1721)),"-",SUMIFS(INDEX('Model Participation Data'!$N$8:$DX$57,0,MATCH(CONCATENATE($J1721,O$6),'Model Participation Data'!$N$6:$DX$6,0)),'Model Participation Data'!$B$8:$B$57,$C1721,'Model Participation Data'!$C$8:$C$57,$D1721))</f>
        <v>0</v>
      </c>
    </row>
    <row r="1722" spans="2:15" x14ac:dyDescent="0.35">
      <c r="B1722" s="37" t="s">
        <v>80</v>
      </c>
      <c r="C1722" s="38" t="str">
        <f>IF(ISBLANK('Model Participation Data'!$B$76),"-",'Model Participation Data'!$B$76)</f>
        <v>-</v>
      </c>
      <c r="D1722" s="38" t="str">
        <f>IF(ISBLANK('Model Participation Data'!$C$76),"-",'Model Participation Data'!$C$76)</f>
        <v>-</v>
      </c>
      <c r="E1722" s="38" t="str">
        <f>IF(ISBLANK('Model Participation Data'!$D$76),"-",'Model Participation Data'!$D$76)</f>
        <v>-</v>
      </c>
      <c r="F1722" s="38" t="str">
        <f>IF(ISBLANK('Model Participation Data'!$E$76),"-",'Model Participation Data'!$E$76)</f>
        <v>-</v>
      </c>
      <c r="G1722" s="151" t="str">
        <f>IF(ISBLANK('Model Participation Data'!$F$76),"-",'Model Participation Data'!$F$76)</f>
        <v>-</v>
      </c>
      <c r="H1722" s="253">
        <v>3</v>
      </c>
      <c r="I1722" s="253">
        <v>3</v>
      </c>
      <c r="J1722" s="150" t="str">
        <f t="shared" si="73"/>
        <v>33</v>
      </c>
      <c r="K1722" s="38" t="str">
        <f>IF(ISBLANK('Model Participation Data'!$L$76),"-",'Model Participation Data'!$L$76)</f>
        <v>-</v>
      </c>
      <c r="L1722" s="39" t="str">
        <f>IF(ISBLANK('Model Participation Data'!$M$76),"-",'Model Participation Data'!$M$76)</f>
        <v>-</v>
      </c>
      <c r="M1722" s="254">
        <f>IF(ISNA(SUMIFS(INDEX('Model Participation Data'!$N$8:$DX$57,0,MATCH(CONCATENATE($J1722,M$6),'Model Participation Data'!$N$6:$DX$6,0)),'Model Participation Data'!$B$8:$B$57,$C1722,'Model Participation Data'!$C$8:$C$57,$D1722)),"-",SUMIFS(INDEX('Model Participation Data'!$N$8:$DX$57,0,MATCH(CONCATENATE($J1722,M$6),'Model Participation Data'!$N$6:$DX$6,0)),'Model Participation Data'!$B$8:$B$57,$C1722,'Model Participation Data'!$C$8:$C$57,$D1722))</f>
        <v>0</v>
      </c>
      <c r="N1722" s="254">
        <f>IF(ISNA(SUMIFS(INDEX('Model Participation Data'!$N$8:$DX$57,0,MATCH(CONCATENATE($J1722,N$6),'Model Participation Data'!$N$6:$DX$6,0)),'Model Participation Data'!$B$8:$B$57,$C1722,'Model Participation Data'!$C$8:$C$57,$D1722)),"-",SUMIFS(INDEX('Model Participation Data'!$N$8:$DX$57,0,MATCH(CONCATENATE($J1722,N$6),'Model Participation Data'!$N$6:$DX$6,0)),'Model Participation Data'!$B$8:$B$57,$C1722,'Model Participation Data'!$C$8:$C$57,$D1722))</f>
        <v>0</v>
      </c>
      <c r="O1722" s="154">
        <f>IF(ISNA(SUMIFS(INDEX('Model Participation Data'!$N$8:$DX$57,0,MATCH(CONCATENATE($J1722,O$6),'Model Participation Data'!$N$6:$DX$6,0)),'Model Participation Data'!$B$8:$B$57,$C1722,'Model Participation Data'!$C$8:$C$57,$D1722)),"-",SUMIFS(INDEX('Model Participation Data'!$N$8:$DX$57,0,MATCH(CONCATENATE($J1722,O$6),'Model Participation Data'!$N$6:$DX$6,0)),'Model Participation Data'!$B$8:$B$57,$C1722,'Model Participation Data'!$C$8:$C$57,$D1722))</f>
        <v>0</v>
      </c>
    </row>
    <row r="1723" spans="2:15" x14ac:dyDescent="0.35">
      <c r="B1723" s="37" t="s">
        <v>80</v>
      </c>
      <c r="C1723" s="38" t="str">
        <f>IF(ISBLANK('Model Participation Data'!$B$76),"-",'Model Participation Data'!$B$76)</f>
        <v>-</v>
      </c>
      <c r="D1723" s="38" t="str">
        <f>IF(ISBLANK('Model Participation Data'!$C$76),"-",'Model Participation Data'!$C$76)</f>
        <v>-</v>
      </c>
      <c r="E1723" s="38" t="str">
        <f>IF(ISBLANK('Model Participation Data'!$D$76),"-",'Model Participation Data'!$D$76)</f>
        <v>-</v>
      </c>
      <c r="F1723" s="38" t="str">
        <f>IF(ISBLANK('Model Participation Data'!$E$76),"-",'Model Participation Data'!$E$76)</f>
        <v>-</v>
      </c>
      <c r="G1723" s="151" t="str">
        <f>IF(ISBLANK('Model Participation Data'!$F$76),"-",'Model Participation Data'!$F$76)</f>
        <v>-</v>
      </c>
      <c r="H1723" s="253">
        <v>3</v>
      </c>
      <c r="I1723" s="253">
        <v>4</v>
      </c>
      <c r="J1723" s="150" t="str">
        <f t="shared" si="73"/>
        <v>34</v>
      </c>
      <c r="K1723" s="38" t="str">
        <f>IF(ISBLANK('Model Participation Data'!$L$76),"-",'Model Participation Data'!$L$76)</f>
        <v>-</v>
      </c>
      <c r="L1723" s="39" t="str">
        <f>IF(ISBLANK('Model Participation Data'!$M$76),"-",'Model Participation Data'!$M$76)</f>
        <v>-</v>
      </c>
      <c r="M1723" s="254">
        <f>IF(ISNA(SUMIFS(INDEX('Model Participation Data'!$N$8:$DX$57,0,MATCH(CONCATENATE($J1723,M$6),'Model Participation Data'!$N$6:$DX$6,0)),'Model Participation Data'!$B$8:$B$57,$C1723,'Model Participation Data'!$C$8:$C$57,$D1723)),"-",SUMIFS(INDEX('Model Participation Data'!$N$8:$DX$57,0,MATCH(CONCATENATE($J1723,M$6),'Model Participation Data'!$N$6:$DX$6,0)),'Model Participation Data'!$B$8:$B$57,$C1723,'Model Participation Data'!$C$8:$C$57,$D1723))</f>
        <v>0</v>
      </c>
      <c r="N1723" s="254">
        <f>IF(ISNA(SUMIFS(INDEX('Model Participation Data'!$N$8:$DX$57,0,MATCH(CONCATENATE($J1723,N$6),'Model Participation Data'!$N$6:$DX$6,0)),'Model Participation Data'!$B$8:$B$57,$C1723,'Model Participation Data'!$C$8:$C$57,$D1723)),"-",SUMIFS(INDEX('Model Participation Data'!$N$8:$DX$57,0,MATCH(CONCATENATE($J1723,N$6),'Model Participation Data'!$N$6:$DX$6,0)),'Model Participation Data'!$B$8:$B$57,$C1723,'Model Participation Data'!$C$8:$C$57,$D1723))</f>
        <v>0</v>
      </c>
      <c r="O1723" s="154">
        <f>IF(ISNA(SUMIFS(INDEX('Model Participation Data'!$N$8:$DX$57,0,MATCH(CONCATENATE($J1723,O$6),'Model Participation Data'!$N$6:$DX$6,0)),'Model Participation Data'!$B$8:$B$57,$C1723,'Model Participation Data'!$C$8:$C$57,$D1723)),"-",SUMIFS(INDEX('Model Participation Data'!$N$8:$DX$57,0,MATCH(CONCATENATE($J1723,O$6),'Model Participation Data'!$N$6:$DX$6,0)),'Model Participation Data'!$B$8:$B$57,$C1723,'Model Participation Data'!$C$8:$C$57,$D1723))</f>
        <v>0</v>
      </c>
    </row>
    <row r="1724" spans="2:15" x14ac:dyDescent="0.35">
      <c r="B1724" s="37" t="s">
        <v>80</v>
      </c>
      <c r="C1724" s="38" t="str">
        <f>IF(ISBLANK('Model Participation Data'!$B$76),"-",'Model Participation Data'!$B$76)</f>
        <v>-</v>
      </c>
      <c r="D1724" s="38" t="str">
        <f>IF(ISBLANK('Model Participation Data'!$C$76),"-",'Model Participation Data'!$C$76)</f>
        <v>-</v>
      </c>
      <c r="E1724" s="38" t="str">
        <f>IF(ISBLANK('Model Participation Data'!$D$76),"-",'Model Participation Data'!$D$76)</f>
        <v>-</v>
      </c>
      <c r="F1724" s="38" t="str">
        <f>IF(ISBLANK('Model Participation Data'!$E$76),"-",'Model Participation Data'!$E$76)</f>
        <v>-</v>
      </c>
      <c r="G1724" s="151" t="str">
        <f>IF(ISBLANK('Model Participation Data'!$F$76),"-",'Model Participation Data'!$F$76)</f>
        <v>-</v>
      </c>
      <c r="H1724" s="253">
        <v>3</v>
      </c>
      <c r="I1724" s="253">
        <v>5</v>
      </c>
      <c r="J1724" s="150" t="str">
        <f t="shared" si="73"/>
        <v>35</v>
      </c>
      <c r="K1724" s="38" t="str">
        <f>IF(ISBLANK('Model Participation Data'!$L$76),"-",'Model Participation Data'!$L$76)</f>
        <v>-</v>
      </c>
      <c r="L1724" s="39" t="str">
        <f>IF(ISBLANK('Model Participation Data'!$M$76),"-",'Model Participation Data'!$M$76)</f>
        <v>-</v>
      </c>
      <c r="M1724" s="254">
        <f>IF(ISNA(SUMIFS(INDEX('Model Participation Data'!$N$8:$DX$57,0,MATCH(CONCATENATE($J1724,M$6),'Model Participation Data'!$N$6:$DX$6,0)),'Model Participation Data'!$B$8:$B$57,$C1724,'Model Participation Data'!$C$8:$C$57,$D1724)),"-",SUMIFS(INDEX('Model Participation Data'!$N$8:$DX$57,0,MATCH(CONCATENATE($J1724,M$6),'Model Participation Data'!$N$6:$DX$6,0)),'Model Participation Data'!$B$8:$B$57,$C1724,'Model Participation Data'!$C$8:$C$57,$D1724))</f>
        <v>0</v>
      </c>
      <c r="N1724" s="254">
        <f>IF(ISNA(SUMIFS(INDEX('Model Participation Data'!$N$8:$DX$57,0,MATCH(CONCATENATE($J1724,N$6),'Model Participation Data'!$N$6:$DX$6,0)),'Model Participation Data'!$B$8:$B$57,$C1724,'Model Participation Data'!$C$8:$C$57,$D1724)),"-",SUMIFS(INDEX('Model Participation Data'!$N$8:$DX$57,0,MATCH(CONCATENATE($J1724,N$6),'Model Participation Data'!$N$6:$DX$6,0)),'Model Participation Data'!$B$8:$B$57,$C1724,'Model Participation Data'!$C$8:$C$57,$D1724))</f>
        <v>0</v>
      </c>
      <c r="O1724" s="154">
        <f>IF(ISNA(SUMIFS(INDEX('Model Participation Data'!$N$8:$DX$57,0,MATCH(CONCATENATE($J1724,O$6),'Model Participation Data'!$N$6:$DX$6,0)),'Model Participation Data'!$B$8:$B$57,$C1724,'Model Participation Data'!$C$8:$C$57,$D1724)),"-",SUMIFS(INDEX('Model Participation Data'!$N$8:$DX$57,0,MATCH(CONCATENATE($J1724,O$6),'Model Participation Data'!$N$6:$DX$6,0)),'Model Participation Data'!$B$8:$B$57,$C1724,'Model Participation Data'!$C$8:$C$57,$D1724))</f>
        <v>0</v>
      </c>
    </row>
    <row r="1725" spans="2:15" x14ac:dyDescent="0.35">
      <c r="B1725" s="37" t="s">
        <v>80</v>
      </c>
      <c r="C1725" s="38" t="str">
        <f>IF(ISBLANK('Model Participation Data'!$B$76),"-",'Model Participation Data'!$B$76)</f>
        <v>-</v>
      </c>
      <c r="D1725" s="38" t="str">
        <f>IF(ISBLANK('Model Participation Data'!$C$76),"-",'Model Participation Data'!$C$76)</f>
        <v>-</v>
      </c>
      <c r="E1725" s="38" t="str">
        <f>IF(ISBLANK('Model Participation Data'!$D$76),"-",'Model Participation Data'!$D$76)</f>
        <v>-</v>
      </c>
      <c r="F1725" s="38" t="str">
        <f>IF(ISBLANK('Model Participation Data'!$E$76),"-",'Model Participation Data'!$E$76)</f>
        <v>-</v>
      </c>
      <c r="G1725" s="151" t="str">
        <f>IF(ISBLANK('Model Participation Data'!$F$76),"-",'Model Participation Data'!$F$76)</f>
        <v>-</v>
      </c>
      <c r="H1725" s="253">
        <v>3</v>
      </c>
      <c r="I1725" s="253" t="s">
        <v>65</v>
      </c>
      <c r="J1725" s="150" t="str">
        <f t="shared" si="73"/>
        <v>3Goal</v>
      </c>
      <c r="K1725" s="38" t="str">
        <f>IF(ISBLANK('Model Participation Data'!$L$76),"-",'Model Participation Data'!$L$76)</f>
        <v>-</v>
      </c>
      <c r="L1725" s="39" t="str">
        <f>IF(ISBLANK('Model Participation Data'!$M$76),"-",'Model Participation Data'!$M$76)</f>
        <v>-</v>
      </c>
      <c r="M1725" s="254" t="str">
        <f>IF(ISNA(SUMIFS(INDEX('Model Participation Data'!$N$8:$DX$57,0,MATCH(CONCATENATE($J1725,M$6),'Model Participation Data'!$N$6:$DX$6,0)),'Model Participation Data'!$B$8:$B$57,$C1725,'Model Participation Data'!$C$8:$C$57,$D1725)),"-",SUMIFS(INDEX('Model Participation Data'!$N$8:$DX$57,0,MATCH(CONCATENATE($J1725,M$6),'Model Participation Data'!$N$6:$DX$6,0)),'Model Participation Data'!$B$8:$B$57,$C1725,'Model Participation Data'!$C$8:$C$57,$D1725))</f>
        <v>-</v>
      </c>
      <c r="N1725" s="254" t="str">
        <f>IF(ISNA(SUMIFS(INDEX('Model Participation Data'!$N$8:$DX$57,0,MATCH(CONCATENATE($J1725,N$6),'Model Participation Data'!$N$6:$DX$6,0)),'Model Participation Data'!$B$8:$B$57,$C1725,'Model Participation Data'!$C$8:$C$57,$D1725)),"-",SUMIFS(INDEX('Model Participation Data'!$N$8:$DX$57,0,MATCH(CONCATENATE($J1725,N$6),'Model Participation Data'!$N$6:$DX$6,0)),'Model Participation Data'!$B$8:$B$57,$C1725,'Model Participation Data'!$C$8:$C$57,$D1725))</f>
        <v>-</v>
      </c>
      <c r="O1725" s="154">
        <f>IF(ISNA(SUMIFS(INDEX('Model Participation Data'!$N$8:$DX$57,0,MATCH(CONCATENATE($J1725,O$6),'Model Participation Data'!$N$6:$DX$6,0)),'Model Participation Data'!$B$8:$B$57,$C1725,'Model Participation Data'!$C$8:$C$57,$D1725)),"-",SUMIFS(INDEX('Model Participation Data'!$N$8:$DX$57,0,MATCH(CONCATENATE($J1725,O$6),'Model Participation Data'!$N$6:$DX$6,0)),'Model Participation Data'!$B$8:$B$57,$C1725,'Model Participation Data'!$C$8:$C$57,$D1725))</f>
        <v>0</v>
      </c>
    </row>
    <row r="1726" spans="2:15" x14ac:dyDescent="0.35">
      <c r="B1726" s="37" t="s">
        <v>80</v>
      </c>
      <c r="C1726" s="38" t="str">
        <f>IF(ISBLANK('Model Participation Data'!$B$76),"-",'Model Participation Data'!$B$76)</f>
        <v>-</v>
      </c>
      <c r="D1726" s="38" t="str">
        <f>IF(ISBLANK('Model Participation Data'!$C$76),"-",'Model Participation Data'!$C$76)</f>
        <v>-</v>
      </c>
      <c r="E1726" s="38" t="str">
        <f>IF(ISBLANK('Model Participation Data'!$D$76),"-",'Model Participation Data'!$D$76)</f>
        <v>-</v>
      </c>
      <c r="F1726" s="38" t="str">
        <f>IF(ISBLANK('Model Participation Data'!$E$76),"-",'Model Participation Data'!$E$76)</f>
        <v>-</v>
      </c>
      <c r="G1726" s="151" t="str">
        <f>IF(ISBLANK('Model Participation Data'!$F$76),"-",'Model Participation Data'!$F$76)</f>
        <v>-</v>
      </c>
      <c r="H1726" s="253">
        <v>4</v>
      </c>
      <c r="I1726" s="253">
        <v>1</v>
      </c>
      <c r="J1726" s="150" t="str">
        <f t="shared" si="73"/>
        <v>41</v>
      </c>
      <c r="K1726" s="38" t="str">
        <f>IF(ISBLANK('Model Participation Data'!$L$76),"-",'Model Participation Data'!$L$76)</f>
        <v>-</v>
      </c>
      <c r="L1726" s="39" t="str">
        <f>IF(ISBLANK('Model Participation Data'!$M$76),"-",'Model Participation Data'!$M$76)</f>
        <v>-</v>
      </c>
      <c r="M1726" s="254">
        <f>IF(ISNA(SUMIFS(INDEX('Model Participation Data'!$N$8:$DX$57,0,MATCH(CONCATENATE($J1726,M$6),'Model Participation Data'!$N$6:$DX$6,0)),'Model Participation Data'!$B$8:$B$57,$C1726,'Model Participation Data'!$C$8:$C$57,$D1726)),"-",SUMIFS(INDEX('Model Participation Data'!$N$8:$DX$57,0,MATCH(CONCATENATE($J1726,M$6),'Model Participation Data'!$N$6:$DX$6,0)),'Model Participation Data'!$B$8:$B$57,$C1726,'Model Participation Data'!$C$8:$C$57,$D1726))</f>
        <v>0</v>
      </c>
      <c r="N1726" s="254">
        <f>IF(ISNA(SUMIFS(INDEX('Model Participation Data'!$N$8:$DX$57,0,MATCH(CONCATENATE($J1726,N$6),'Model Participation Data'!$N$6:$DX$6,0)),'Model Participation Data'!$B$8:$B$57,$C1726,'Model Participation Data'!$C$8:$C$57,$D1726)),"-",SUMIFS(INDEX('Model Participation Data'!$N$8:$DX$57,0,MATCH(CONCATENATE($J1726,N$6),'Model Participation Data'!$N$6:$DX$6,0)),'Model Participation Data'!$B$8:$B$57,$C1726,'Model Participation Data'!$C$8:$C$57,$D1726))</f>
        <v>0</v>
      </c>
      <c r="O1726" s="154">
        <f>IF(ISNA(SUMIFS(INDEX('Model Participation Data'!$N$8:$DX$57,0,MATCH(CONCATENATE($J1726,O$6),'Model Participation Data'!$N$6:$DX$6,0)),'Model Participation Data'!$B$8:$B$57,$C1726,'Model Participation Data'!$C$8:$C$57,$D1726)),"-",SUMIFS(INDEX('Model Participation Data'!$N$8:$DX$57,0,MATCH(CONCATENATE($J1726,O$6),'Model Participation Data'!$N$6:$DX$6,0)),'Model Participation Data'!$B$8:$B$57,$C1726,'Model Participation Data'!$C$8:$C$57,$D1726))</f>
        <v>0</v>
      </c>
    </row>
    <row r="1727" spans="2:15" x14ac:dyDescent="0.35">
      <c r="B1727" s="37" t="s">
        <v>80</v>
      </c>
      <c r="C1727" s="38" t="str">
        <f>IF(ISBLANK('Model Participation Data'!$B$76),"-",'Model Participation Data'!$B$76)</f>
        <v>-</v>
      </c>
      <c r="D1727" s="38" t="str">
        <f>IF(ISBLANK('Model Participation Data'!$C$76),"-",'Model Participation Data'!$C$76)</f>
        <v>-</v>
      </c>
      <c r="E1727" s="38" t="str">
        <f>IF(ISBLANK('Model Participation Data'!$D$76),"-",'Model Participation Data'!$D$76)</f>
        <v>-</v>
      </c>
      <c r="F1727" s="38" t="str">
        <f>IF(ISBLANK('Model Participation Data'!$E$76),"-",'Model Participation Data'!$E$76)</f>
        <v>-</v>
      </c>
      <c r="G1727" s="151" t="str">
        <f>IF(ISBLANK('Model Participation Data'!$F$76),"-",'Model Participation Data'!$F$76)</f>
        <v>-</v>
      </c>
      <c r="H1727" s="253">
        <v>4</v>
      </c>
      <c r="I1727" s="253">
        <v>2</v>
      </c>
      <c r="J1727" s="150" t="str">
        <f t="shared" si="73"/>
        <v>42</v>
      </c>
      <c r="K1727" s="38" t="str">
        <f>IF(ISBLANK('Model Participation Data'!$L$76),"-",'Model Participation Data'!$L$76)</f>
        <v>-</v>
      </c>
      <c r="L1727" s="39" t="str">
        <f>IF(ISBLANK('Model Participation Data'!$M$76),"-",'Model Participation Data'!$M$76)</f>
        <v>-</v>
      </c>
      <c r="M1727" s="254">
        <f>IF(ISNA(SUMIFS(INDEX('Model Participation Data'!$N$8:$DX$57,0,MATCH(CONCATENATE($J1727,M$6),'Model Participation Data'!$N$6:$DX$6,0)),'Model Participation Data'!$B$8:$B$57,$C1727,'Model Participation Data'!$C$8:$C$57,$D1727)),"-",SUMIFS(INDEX('Model Participation Data'!$N$8:$DX$57,0,MATCH(CONCATENATE($J1727,M$6),'Model Participation Data'!$N$6:$DX$6,0)),'Model Participation Data'!$B$8:$B$57,$C1727,'Model Participation Data'!$C$8:$C$57,$D1727))</f>
        <v>0</v>
      </c>
      <c r="N1727" s="254">
        <f>IF(ISNA(SUMIFS(INDEX('Model Participation Data'!$N$8:$DX$57,0,MATCH(CONCATENATE($J1727,N$6),'Model Participation Data'!$N$6:$DX$6,0)),'Model Participation Data'!$B$8:$B$57,$C1727,'Model Participation Data'!$C$8:$C$57,$D1727)),"-",SUMIFS(INDEX('Model Participation Data'!$N$8:$DX$57,0,MATCH(CONCATENATE($J1727,N$6),'Model Participation Data'!$N$6:$DX$6,0)),'Model Participation Data'!$B$8:$B$57,$C1727,'Model Participation Data'!$C$8:$C$57,$D1727))</f>
        <v>0</v>
      </c>
      <c r="O1727" s="154">
        <f>IF(ISNA(SUMIFS(INDEX('Model Participation Data'!$N$8:$DX$57,0,MATCH(CONCATENATE($J1727,O$6),'Model Participation Data'!$N$6:$DX$6,0)),'Model Participation Data'!$B$8:$B$57,$C1727,'Model Participation Data'!$C$8:$C$57,$D1727)),"-",SUMIFS(INDEX('Model Participation Data'!$N$8:$DX$57,0,MATCH(CONCATENATE($J1727,O$6),'Model Participation Data'!$N$6:$DX$6,0)),'Model Participation Data'!$B$8:$B$57,$C1727,'Model Participation Data'!$C$8:$C$57,$D1727))</f>
        <v>0</v>
      </c>
    </row>
    <row r="1728" spans="2:15" x14ac:dyDescent="0.35">
      <c r="B1728" s="37" t="s">
        <v>80</v>
      </c>
      <c r="C1728" s="38" t="str">
        <f>IF(ISBLANK('Model Participation Data'!$B$76),"-",'Model Participation Data'!$B$76)</f>
        <v>-</v>
      </c>
      <c r="D1728" s="38" t="str">
        <f>IF(ISBLANK('Model Participation Data'!$C$76),"-",'Model Participation Data'!$C$76)</f>
        <v>-</v>
      </c>
      <c r="E1728" s="38" t="str">
        <f>IF(ISBLANK('Model Participation Data'!$D$76),"-",'Model Participation Data'!$D$76)</f>
        <v>-</v>
      </c>
      <c r="F1728" s="38" t="str">
        <f>IF(ISBLANK('Model Participation Data'!$E$76),"-",'Model Participation Data'!$E$76)</f>
        <v>-</v>
      </c>
      <c r="G1728" s="151" t="str">
        <f>IF(ISBLANK('Model Participation Data'!$F$76),"-",'Model Participation Data'!$F$76)</f>
        <v>-</v>
      </c>
      <c r="H1728" s="253">
        <v>4</v>
      </c>
      <c r="I1728" s="253">
        <v>3</v>
      </c>
      <c r="J1728" s="150" t="str">
        <f t="shared" si="73"/>
        <v>43</v>
      </c>
      <c r="K1728" s="38" t="str">
        <f>IF(ISBLANK('Model Participation Data'!$L$76),"-",'Model Participation Data'!$L$76)</f>
        <v>-</v>
      </c>
      <c r="L1728" s="39" t="str">
        <f>IF(ISBLANK('Model Participation Data'!$M$76),"-",'Model Participation Data'!$M$76)</f>
        <v>-</v>
      </c>
      <c r="M1728" s="254">
        <f>IF(ISNA(SUMIFS(INDEX('Model Participation Data'!$N$8:$DX$57,0,MATCH(CONCATENATE($J1728,M$6),'Model Participation Data'!$N$6:$DX$6,0)),'Model Participation Data'!$B$8:$B$57,$C1728,'Model Participation Data'!$C$8:$C$57,$D1728)),"-",SUMIFS(INDEX('Model Participation Data'!$N$8:$DX$57,0,MATCH(CONCATENATE($J1728,M$6),'Model Participation Data'!$N$6:$DX$6,0)),'Model Participation Data'!$B$8:$B$57,$C1728,'Model Participation Data'!$C$8:$C$57,$D1728))</f>
        <v>0</v>
      </c>
      <c r="N1728" s="254">
        <f>IF(ISNA(SUMIFS(INDEX('Model Participation Data'!$N$8:$DX$57,0,MATCH(CONCATENATE($J1728,N$6),'Model Participation Data'!$N$6:$DX$6,0)),'Model Participation Data'!$B$8:$B$57,$C1728,'Model Participation Data'!$C$8:$C$57,$D1728)),"-",SUMIFS(INDEX('Model Participation Data'!$N$8:$DX$57,0,MATCH(CONCATENATE($J1728,N$6),'Model Participation Data'!$N$6:$DX$6,0)),'Model Participation Data'!$B$8:$B$57,$C1728,'Model Participation Data'!$C$8:$C$57,$D1728))</f>
        <v>0</v>
      </c>
      <c r="O1728" s="154">
        <f>IF(ISNA(SUMIFS(INDEX('Model Participation Data'!$N$8:$DX$57,0,MATCH(CONCATENATE($J1728,O$6),'Model Participation Data'!$N$6:$DX$6,0)),'Model Participation Data'!$B$8:$B$57,$C1728,'Model Participation Data'!$C$8:$C$57,$D1728)),"-",SUMIFS(INDEX('Model Participation Data'!$N$8:$DX$57,0,MATCH(CONCATENATE($J1728,O$6),'Model Participation Data'!$N$6:$DX$6,0)),'Model Participation Data'!$B$8:$B$57,$C1728,'Model Participation Data'!$C$8:$C$57,$D1728))</f>
        <v>0</v>
      </c>
    </row>
    <row r="1729" spans="2:15" x14ac:dyDescent="0.35">
      <c r="B1729" s="37" t="s">
        <v>80</v>
      </c>
      <c r="C1729" s="38" t="str">
        <f>IF(ISBLANK('Model Participation Data'!$B$76),"-",'Model Participation Data'!$B$76)</f>
        <v>-</v>
      </c>
      <c r="D1729" s="38" t="str">
        <f>IF(ISBLANK('Model Participation Data'!$C$76),"-",'Model Participation Data'!$C$76)</f>
        <v>-</v>
      </c>
      <c r="E1729" s="38" t="str">
        <f>IF(ISBLANK('Model Participation Data'!$D$76),"-",'Model Participation Data'!$D$76)</f>
        <v>-</v>
      </c>
      <c r="F1729" s="38" t="str">
        <f>IF(ISBLANK('Model Participation Data'!$E$76),"-",'Model Participation Data'!$E$76)</f>
        <v>-</v>
      </c>
      <c r="G1729" s="151" t="str">
        <f>IF(ISBLANK('Model Participation Data'!$F$76),"-",'Model Participation Data'!$F$76)</f>
        <v>-</v>
      </c>
      <c r="H1729" s="253">
        <v>4</v>
      </c>
      <c r="I1729" s="253">
        <v>4</v>
      </c>
      <c r="J1729" s="150" t="str">
        <f t="shared" si="73"/>
        <v>44</v>
      </c>
      <c r="K1729" s="38" t="str">
        <f>IF(ISBLANK('Model Participation Data'!$L$76),"-",'Model Participation Data'!$L$76)</f>
        <v>-</v>
      </c>
      <c r="L1729" s="39" t="str">
        <f>IF(ISBLANK('Model Participation Data'!$M$76),"-",'Model Participation Data'!$M$76)</f>
        <v>-</v>
      </c>
      <c r="M1729" s="254">
        <f>IF(ISNA(SUMIFS(INDEX('Model Participation Data'!$N$8:$DX$57,0,MATCH(CONCATENATE($J1729,M$6),'Model Participation Data'!$N$6:$DX$6,0)),'Model Participation Data'!$B$8:$B$57,$C1729,'Model Participation Data'!$C$8:$C$57,$D1729)),"-",SUMIFS(INDEX('Model Participation Data'!$N$8:$DX$57,0,MATCH(CONCATENATE($J1729,M$6),'Model Participation Data'!$N$6:$DX$6,0)),'Model Participation Data'!$B$8:$B$57,$C1729,'Model Participation Data'!$C$8:$C$57,$D1729))</f>
        <v>0</v>
      </c>
      <c r="N1729" s="254">
        <f>IF(ISNA(SUMIFS(INDEX('Model Participation Data'!$N$8:$DX$57,0,MATCH(CONCATENATE($J1729,N$6),'Model Participation Data'!$N$6:$DX$6,0)),'Model Participation Data'!$B$8:$B$57,$C1729,'Model Participation Data'!$C$8:$C$57,$D1729)),"-",SUMIFS(INDEX('Model Participation Data'!$N$8:$DX$57,0,MATCH(CONCATENATE($J1729,N$6),'Model Participation Data'!$N$6:$DX$6,0)),'Model Participation Data'!$B$8:$B$57,$C1729,'Model Participation Data'!$C$8:$C$57,$D1729))</f>
        <v>0</v>
      </c>
      <c r="O1729" s="154">
        <f>IF(ISNA(SUMIFS(INDEX('Model Participation Data'!$N$8:$DX$57,0,MATCH(CONCATENATE($J1729,O$6),'Model Participation Data'!$N$6:$DX$6,0)),'Model Participation Data'!$B$8:$B$57,$C1729,'Model Participation Data'!$C$8:$C$57,$D1729)),"-",SUMIFS(INDEX('Model Participation Data'!$N$8:$DX$57,0,MATCH(CONCATENATE($J1729,O$6),'Model Participation Data'!$N$6:$DX$6,0)),'Model Participation Data'!$B$8:$B$57,$C1729,'Model Participation Data'!$C$8:$C$57,$D1729))</f>
        <v>0</v>
      </c>
    </row>
    <row r="1730" spans="2:15" x14ac:dyDescent="0.35">
      <c r="B1730" s="37" t="s">
        <v>80</v>
      </c>
      <c r="C1730" s="38" t="str">
        <f>IF(ISBLANK('Model Participation Data'!$B$76),"-",'Model Participation Data'!$B$76)</f>
        <v>-</v>
      </c>
      <c r="D1730" s="38" t="str">
        <f>IF(ISBLANK('Model Participation Data'!$C$76),"-",'Model Participation Data'!$C$76)</f>
        <v>-</v>
      </c>
      <c r="E1730" s="38" t="str">
        <f>IF(ISBLANK('Model Participation Data'!$D$76),"-",'Model Participation Data'!$D$76)</f>
        <v>-</v>
      </c>
      <c r="F1730" s="38" t="str">
        <f>IF(ISBLANK('Model Participation Data'!$E$76),"-",'Model Participation Data'!$E$76)</f>
        <v>-</v>
      </c>
      <c r="G1730" s="151" t="str">
        <f>IF(ISBLANK('Model Participation Data'!$F$76),"-",'Model Participation Data'!$F$76)</f>
        <v>-</v>
      </c>
      <c r="H1730" s="253">
        <v>4</v>
      </c>
      <c r="I1730" s="253">
        <v>5</v>
      </c>
      <c r="J1730" s="150" t="str">
        <f t="shared" si="73"/>
        <v>45</v>
      </c>
      <c r="K1730" s="38" t="str">
        <f>IF(ISBLANK('Model Participation Data'!$L$76),"-",'Model Participation Data'!$L$76)</f>
        <v>-</v>
      </c>
      <c r="L1730" s="39" t="str">
        <f>IF(ISBLANK('Model Participation Data'!$M$76),"-",'Model Participation Data'!$M$76)</f>
        <v>-</v>
      </c>
      <c r="M1730" s="254">
        <f>IF(ISNA(SUMIFS(INDEX('Model Participation Data'!$N$8:$DX$57,0,MATCH(CONCATENATE($J1730,M$6),'Model Participation Data'!$N$6:$DX$6,0)),'Model Participation Data'!$B$8:$B$57,$C1730,'Model Participation Data'!$C$8:$C$57,$D1730)),"-",SUMIFS(INDEX('Model Participation Data'!$N$8:$DX$57,0,MATCH(CONCATENATE($J1730,M$6),'Model Participation Data'!$N$6:$DX$6,0)),'Model Participation Data'!$B$8:$B$57,$C1730,'Model Participation Data'!$C$8:$C$57,$D1730))</f>
        <v>0</v>
      </c>
      <c r="N1730" s="254">
        <f>IF(ISNA(SUMIFS(INDEX('Model Participation Data'!$N$8:$DX$57,0,MATCH(CONCATENATE($J1730,N$6),'Model Participation Data'!$N$6:$DX$6,0)),'Model Participation Data'!$B$8:$B$57,$C1730,'Model Participation Data'!$C$8:$C$57,$D1730)),"-",SUMIFS(INDEX('Model Participation Data'!$N$8:$DX$57,0,MATCH(CONCATENATE($J1730,N$6),'Model Participation Data'!$N$6:$DX$6,0)),'Model Participation Data'!$B$8:$B$57,$C1730,'Model Participation Data'!$C$8:$C$57,$D1730))</f>
        <v>0</v>
      </c>
      <c r="O1730" s="154">
        <f>IF(ISNA(SUMIFS(INDEX('Model Participation Data'!$N$8:$DX$57,0,MATCH(CONCATENATE($J1730,O$6),'Model Participation Data'!$N$6:$DX$6,0)),'Model Participation Data'!$B$8:$B$57,$C1730,'Model Participation Data'!$C$8:$C$57,$D1730)),"-",SUMIFS(INDEX('Model Participation Data'!$N$8:$DX$57,0,MATCH(CONCATENATE($J1730,O$6),'Model Participation Data'!$N$6:$DX$6,0)),'Model Participation Data'!$B$8:$B$57,$C1730,'Model Participation Data'!$C$8:$C$57,$D1730))</f>
        <v>0</v>
      </c>
    </row>
    <row r="1731" spans="2:15" x14ac:dyDescent="0.35">
      <c r="B1731" s="37" t="s">
        <v>80</v>
      </c>
      <c r="C1731" s="38" t="str">
        <f>IF(ISBLANK('Model Participation Data'!$B$76),"-",'Model Participation Data'!$B$76)</f>
        <v>-</v>
      </c>
      <c r="D1731" s="38" t="str">
        <f>IF(ISBLANK('Model Participation Data'!$C$76),"-",'Model Participation Data'!$C$76)</f>
        <v>-</v>
      </c>
      <c r="E1731" s="38" t="str">
        <f>IF(ISBLANK('Model Participation Data'!$D$76),"-",'Model Participation Data'!$D$76)</f>
        <v>-</v>
      </c>
      <c r="F1731" s="38" t="str">
        <f>IF(ISBLANK('Model Participation Data'!$E$76),"-",'Model Participation Data'!$E$76)</f>
        <v>-</v>
      </c>
      <c r="G1731" s="151" t="str">
        <f>IF(ISBLANK('Model Participation Data'!$F$76),"-",'Model Participation Data'!$F$76)</f>
        <v>-</v>
      </c>
      <c r="H1731" s="253">
        <v>4</v>
      </c>
      <c r="I1731" s="253" t="s">
        <v>65</v>
      </c>
      <c r="J1731" s="150" t="str">
        <f t="shared" si="73"/>
        <v>4Goal</v>
      </c>
      <c r="K1731" s="38" t="str">
        <f>IF(ISBLANK('Model Participation Data'!$L$76),"-",'Model Participation Data'!$L$76)</f>
        <v>-</v>
      </c>
      <c r="L1731" s="39" t="str">
        <f>IF(ISBLANK('Model Participation Data'!$M$76),"-",'Model Participation Data'!$M$76)</f>
        <v>-</v>
      </c>
      <c r="M1731" s="254" t="str">
        <f>IF(ISNA(SUMIFS(INDEX('Model Participation Data'!$N$8:$DX$57,0,MATCH(CONCATENATE($J1731,M$6),'Model Participation Data'!$N$6:$DX$6,0)),'Model Participation Data'!$B$8:$B$57,$C1731,'Model Participation Data'!$C$8:$C$57,$D1731)),"-",SUMIFS(INDEX('Model Participation Data'!$N$8:$DX$57,0,MATCH(CONCATENATE($J1731,M$6),'Model Participation Data'!$N$6:$DX$6,0)),'Model Participation Data'!$B$8:$B$57,$C1731,'Model Participation Data'!$C$8:$C$57,$D1731))</f>
        <v>-</v>
      </c>
      <c r="N1731" s="254" t="str">
        <f>IF(ISNA(SUMIFS(INDEX('Model Participation Data'!$N$8:$DX$57,0,MATCH(CONCATENATE($J1731,N$6),'Model Participation Data'!$N$6:$DX$6,0)),'Model Participation Data'!$B$8:$B$57,$C1731,'Model Participation Data'!$C$8:$C$57,$D1731)),"-",SUMIFS(INDEX('Model Participation Data'!$N$8:$DX$57,0,MATCH(CONCATENATE($J1731,N$6),'Model Participation Data'!$N$6:$DX$6,0)),'Model Participation Data'!$B$8:$B$57,$C1731,'Model Participation Data'!$C$8:$C$57,$D1731))</f>
        <v>-</v>
      </c>
      <c r="O1731" s="154">
        <f>IF(ISNA(SUMIFS(INDEX('Model Participation Data'!$N$8:$DX$57,0,MATCH(CONCATENATE($J1731,O$6),'Model Participation Data'!$N$6:$DX$6,0)),'Model Participation Data'!$B$8:$B$57,$C1731,'Model Participation Data'!$C$8:$C$57,$D1731)),"-",SUMIFS(INDEX('Model Participation Data'!$N$8:$DX$57,0,MATCH(CONCATENATE($J1731,O$6),'Model Participation Data'!$N$6:$DX$6,0)),'Model Participation Data'!$B$8:$B$57,$C1731,'Model Participation Data'!$C$8:$C$57,$D1731))</f>
        <v>0</v>
      </c>
    </row>
    <row r="1732" spans="2:15" x14ac:dyDescent="0.35">
      <c r="B1732" s="37" t="s">
        <v>80</v>
      </c>
      <c r="C1732" s="38" t="str">
        <f>IF(ISBLANK('Model Participation Data'!$B$77),"-",'Model Participation Data'!$B$77)</f>
        <v>-</v>
      </c>
      <c r="D1732" s="38" t="str">
        <f>IF(ISBLANK('Model Participation Data'!$C$77),"-",'Model Participation Data'!$C$77)</f>
        <v>-</v>
      </c>
      <c r="E1732" s="38" t="str">
        <f>IF(ISBLANK('Model Participation Data'!$D$77),"-",'Model Participation Data'!$D$77)</f>
        <v>-</v>
      </c>
      <c r="F1732" s="38" t="str">
        <f>IF(ISBLANK('Model Participation Data'!$E$77),"-",'Model Participation Data'!$E$77)</f>
        <v>-</v>
      </c>
      <c r="G1732" s="151" t="str">
        <f>IF(ISBLANK('Model Participation Data'!$F$77),"-",'Model Participation Data'!$F$77)</f>
        <v>-</v>
      </c>
      <c r="H1732" s="253" t="s">
        <v>64</v>
      </c>
      <c r="I1732" s="253" t="s">
        <v>64</v>
      </c>
      <c r="J1732" s="150" t="str">
        <f t="shared" si="73"/>
        <v>BaselineBaseline</v>
      </c>
      <c r="K1732" s="38" t="str">
        <f>IF(ISBLANK('Model Participation Data'!$L$77),"-",'Model Participation Data'!$L$77)</f>
        <v>-</v>
      </c>
      <c r="L1732" s="39" t="str">
        <f>IF(ISBLANK('Model Participation Data'!$M$77),"-",'Model Participation Data'!$M$77)</f>
        <v>-</v>
      </c>
      <c r="M1732" s="254">
        <f>IF(ISNA(SUMIFS(INDEX('Model Participation Data'!$N$8:$DX$57,0,MATCH(CONCATENATE($J1732,M$6),'Model Participation Data'!$N$6:$DX$6,0)),'Model Participation Data'!$B$8:$B$57,$C1732,'Model Participation Data'!$C$8:$C$57,$D1732)),"-",SUMIFS(INDEX('Model Participation Data'!$N$8:$DX$57,0,MATCH(CONCATENATE($J1732,M$6),'Model Participation Data'!$N$6:$DX$6,0)),'Model Participation Data'!$B$8:$B$57,$C1732,'Model Participation Data'!$C$8:$C$57,$D1732))</f>
        <v>0</v>
      </c>
      <c r="N1732" s="254">
        <f>IF(ISNA(SUMIFS(INDEX('Model Participation Data'!$N$8:$DX$57,0,MATCH(CONCATENATE($J1732,N$6),'Model Participation Data'!$N$6:$DX$6,0)),'Model Participation Data'!$B$8:$B$57,$C1732,'Model Participation Data'!$C$8:$C$57,$D1732)),"-",SUMIFS(INDEX('Model Participation Data'!$N$8:$DX$57,0,MATCH(CONCATENATE($J1732,N$6),'Model Participation Data'!$N$6:$DX$6,0)),'Model Participation Data'!$B$8:$B$57,$C1732,'Model Participation Data'!$C$8:$C$57,$D1732))</f>
        <v>0</v>
      </c>
      <c r="O1732" s="154">
        <f>IF(ISNA(SUMIFS(INDEX('Model Participation Data'!$N$8:$DX$57,0,MATCH(CONCATENATE($J1732,O$6),'Model Participation Data'!$N$6:$DX$6,0)),'Model Participation Data'!$B$8:$B$57,$C1732,'Model Participation Data'!$C$8:$C$57,$D1732)),"-",SUMIFS(INDEX('Model Participation Data'!$N$8:$DX$57,0,MATCH(CONCATENATE($J1732,O$6),'Model Participation Data'!$N$6:$DX$6,0)),'Model Participation Data'!$B$8:$B$57,$C1732,'Model Participation Data'!$C$8:$C$57,$D1732))</f>
        <v>0</v>
      </c>
    </row>
    <row r="1733" spans="2:15" x14ac:dyDescent="0.35">
      <c r="B1733" s="37" t="s">
        <v>80</v>
      </c>
      <c r="C1733" s="38" t="str">
        <f>IF(ISBLANK('Model Participation Data'!$B$77),"-",'Model Participation Data'!$B$77)</f>
        <v>-</v>
      </c>
      <c r="D1733" s="38" t="str">
        <f>IF(ISBLANK('Model Participation Data'!$C$77),"-",'Model Participation Data'!$C$77)</f>
        <v>-</v>
      </c>
      <c r="E1733" s="38" t="str">
        <f>IF(ISBLANK('Model Participation Data'!$D$77),"-",'Model Participation Data'!$D$77)</f>
        <v>-</v>
      </c>
      <c r="F1733" s="38" t="str">
        <f>IF(ISBLANK('Model Participation Data'!$E$77),"-",'Model Participation Data'!$E$77)</f>
        <v>-</v>
      </c>
      <c r="G1733" s="151" t="str">
        <f>IF(ISBLANK('Model Participation Data'!$F$77),"-",'Model Participation Data'!$F$77)</f>
        <v>-</v>
      </c>
      <c r="H1733" s="253">
        <v>1</v>
      </c>
      <c r="I1733" s="253">
        <v>1</v>
      </c>
      <c r="J1733" s="150" t="str">
        <f t="shared" si="73"/>
        <v>11</v>
      </c>
      <c r="K1733" s="38" t="str">
        <f>IF(ISBLANK('Model Participation Data'!$L$77),"-",'Model Participation Data'!$L$77)</f>
        <v>-</v>
      </c>
      <c r="L1733" s="39" t="str">
        <f>IF(ISBLANK('Model Participation Data'!$M$77),"-",'Model Participation Data'!$M$77)</f>
        <v>-</v>
      </c>
      <c r="M1733" s="254">
        <f>IF(ISNA(SUMIFS(INDEX('Model Participation Data'!$N$8:$DX$57,0,MATCH(CONCATENATE($J1733,M$6),'Model Participation Data'!$N$6:$DX$6,0)),'Model Participation Data'!$B$8:$B$57,$C1733,'Model Participation Data'!$C$8:$C$57,$D1733)),"-",SUMIFS(INDEX('Model Participation Data'!$N$8:$DX$57,0,MATCH(CONCATENATE($J1733,M$6),'Model Participation Data'!$N$6:$DX$6,0)),'Model Participation Data'!$B$8:$B$57,$C1733,'Model Participation Data'!$C$8:$C$57,$D1733))</f>
        <v>0</v>
      </c>
      <c r="N1733" s="254">
        <f>IF(ISNA(SUMIFS(INDEX('Model Participation Data'!$N$8:$DX$57,0,MATCH(CONCATENATE($J1733,N$6),'Model Participation Data'!$N$6:$DX$6,0)),'Model Participation Data'!$B$8:$B$57,$C1733,'Model Participation Data'!$C$8:$C$57,$D1733)),"-",SUMIFS(INDEX('Model Participation Data'!$N$8:$DX$57,0,MATCH(CONCATENATE($J1733,N$6),'Model Participation Data'!$N$6:$DX$6,0)),'Model Participation Data'!$B$8:$B$57,$C1733,'Model Participation Data'!$C$8:$C$57,$D1733))</f>
        <v>0</v>
      </c>
      <c r="O1733" s="154">
        <f>IF(ISNA(SUMIFS(INDEX('Model Participation Data'!$N$8:$DX$57,0,MATCH(CONCATENATE($J1733,O$6),'Model Participation Data'!$N$6:$DX$6,0)),'Model Participation Data'!$B$8:$B$57,$C1733,'Model Participation Data'!$C$8:$C$57,$D1733)),"-",SUMIFS(INDEX('Model Participation Data'!$N$8:$DX$57,0,MATCH(CONCATENATE($J1733,O$6),'Model Participation Data'!$N$6:$DX$6,0)),'Model Participation Data'!$B$8:$B$57,$C1733,'Model Participation Data'!$C$8:$C$57,$D1733))</f>
        <v>0</v>
      </c>
    </row>
    <row r="1734" spans="2:15" x14ac:dyDescent="0.35">
      <c r="B1734" s="37" t="s">
        <v>80</v>
      </c>
      <c r="C1734" s="38" t="str">
        <f>IF(ISBLANK('Model Participation Data'!$B$77),"-",'Model Participation Data'!$B$77)</f>
        <v>-</v>
      </c>
      <c r="D1734" s="38" t="str">
        <f>IF(ISBLANK('Model Participation Data'!$C$77),"-",'Model Participation Data'!$C$77)</f>
        <v>-</v>
      </c>
      <c r="E1734" s="38" t="str">
        <f>IF(ISBLANK('Model Participation Data'!$D$77),"-",'Model Participation Data'!$D$77)</f>
        <v>-</v>
      </c>
      <c r="F1734" s="38" t="str">
        <f>IF(ISBLANK('Model Participation Data'!$E$77),"-",'Model Participation Data'!$E$77)</f>
        <v>-</v>
      </c>
      <c r="G1734" s="151" t="str">
        <f>IF(ISBLANK('Model Participation Data'!$F$77),"-",'Model Participation Data'!$F$77)</f>
        <v>-</v>
      </c>
      <c r="H1734" s="253">
        <v>1</v>
      </c>
      <c r="I1734" s="253">
        <v>2</v>
      </c>
      <c r="J1734" s="150" t="str">
        <f t="shared" si="73"/>
        <v>12</v>
      </c>
      <c r="K1734" s="38" t="str">
        <f>IF(ISBLANK('Model Participation Data'!$L$77),"-",'Model Participation Data'!$L$77)</f>
        <v>-</v>
      </c>
      <c r="L1734" s="39" t="str">
        <f>IF(ISBLANK('Model Participation Data'!$M$77),"-",'Model Participation Data'!$M$77)</f>
        <v>-</v>
      </c>
      <c r="M1734" s="254">
        <f>IF(ISNA(SUMIFS(INDEX('Model Participation Data'!$N$8:$DX$57,0,MATCH(CONCATENATE($J1734,M$6),'Model Participation Data'!$N$6:$DX$6,0)),'Model Participation Data'!$B$8:$B$57,$C1734,'Model Participation Data'!$C$8:$C$57,$D1734)),"-",SUMIFS(INDEX('Model Participation Data'!$N$8:$DX$57,0,MATCH(CONCATENATE($J1734,M$6),'Model Participation Data'!$N$6:$DX$6,0)),'Model Participation Data'!$B$8:$B$57,$C1734,'Model Participation Data'!$C$8:$C$57,$D1734))</f>
        <v>0</v>
      </c>
      <c r="N1734" s="254">
        <f>IF(ISNA(SUMIFS(INDEX('Model Participation Data'!$N$8:$DX$57,0,MATCH(CONCATENATE($J1734,N$6),'Model Participation Data'!$N$6:$DX$6,0)),'Model Participation Data'!$B$8:$B$57,$C1734,'Model Participation Data'!$C$8:$C$57,$D1734)),"-",SUMIFS(INDEX('Model Participation Data'!$N$8:$DX$57,0,MATCH(CONCATENATE($J1734,N$6),'Model Participation Data'!$N$6:$DX$6,0)),'Model Participation Data'!$B$8:$B$57,$C1734,'Model Participation Data'!$C$8:$C$57,$D1734))</f>
        <v>0</v>
      </c>
      <c r="O1734" s="154">
        <f>IF(ISNA(SUMIFS(INDEX('Model Participation Data'!$N$8:$DX$57,0,MATCH(CONCATENATE($J1734,O$6),'Model Participation Data'!$N$6:$DX$6,0)),'Model Participation Data'!$B$8:$B$57,$C1734,'Model Participation Data'!$C$8:$C$57,$D1734)),"-",SUMIFS(INDEX('Model Participation Data'!$N$8:$DX$57,0,MATCH(CONCATENATE($J1734,O$6),'Model Participation Data'!$N$6:$DX$6,0)),'Model Participation Data'!$B$8:$B$57,$C1734,'Model Participation Data'!$C$8:$C$57,$D1734))</f>
        <v>0</v>
      </c>
    </row>
    <row r="1735" spans="2:15" x14ac:dyDescent="0.35">
      <c r="B1735" s="37" t="s">
        <v>80</v>
      </c>
      <c r="C1735" s="38" t="str">
        <f>IF(ISBLANK('Model Participation Data'!$B$77),"-",'Model Participation Data'!$B$77)</f>
        <v>-</v>
      </c>
      <c r="D1735" s="38" t="str">
        <f>IF(ISBLANK('Model Participation Data'!$C$77),"-",'Model Participation Data'!$C$77)</f>
        <v>-</v>
      </c>
      <c r="E1735" s="38" t="str">
        <f>IF(ISBLANK('Model Participation Data'!$D$77),"-",'Model Participation Data'!$D$77)</f>
        <v>-</v>
      </c>
      <c r="F1735" s="38" t="str">
        <f>IF(ISBLANK('Model Participation Data'!$E$77),"-",'Model Participation Data'!$E$77)</f>
        <v>-</v>
      </c>
      <c r="G1735" s="151" t="str">
        <f>IF(ISBLANK('Model Participation Data'!$F$77),"-",'Model Participation Data'!$F$77)</f>
        <v>-</v>
      </c>
      <c r="H1735" s="253">
        <v>1</v>
      </c>
      <c r="I1735" s="253">
        <v>3</v>
      </c>
      <c r="J1735" s="150" t="str">
        <f t="shared" si="73"/>
        <v>13</v>
      </c>
      <c r="K1735" s="38" t="str">
        <f>IF(ISBLANK('Model Participation Data'!$L$77),"-",'Model Participation Data'!$L$77)</f>
        <v>-</v>
      </c>
      <c r="L1735" s="39" t="str">
        <f>IF(ISBLANK('Model Participation Data'!$M$77),"-",'Model Participation Data'!$M$77)</f>
        <v>-</v>
      </c>
      <c r="M1735" s="254">
        <f>IF(ISNA(SUMIFS(INDEX('Model Participation Data'!$N$8:$DX$57,0,MATCH(CONCATENATE($J1735,M$6),'Model Participation Data'!$N$6:$DX$6,0)),'Model Participation Data'!$B$8:$B$57,$C1735,'Model Participation Data'!$C$8:$C$57,$D1735)),"-",SUMIFS(INDEX('Model Participation Data'!$N$8:$DX$57,0,MATCH(CONCATENATE($J1735,M$6),'Model Participation Data'!$N$6:$DX$6,0)),'Model Participation Data'!$B$8:$B$57,$C1735,'Model Participation Data'!$C$8:$C$57,$D1735))</f>
        <v>0</v>
      </c>
      <c r="N1735" s="254">
        <f>IF(ISNA(SUMIFS(INDEX('Model Participation Data'!$N$8:$DX$57,0,MATCH(CONCATENATE($J1735,N$6),'Model Participation Data'!$N$6:$DX$6,0)),'Model Participation Data'!$B$8:$B$57,$C1735,'Model Participation Data'!$C$8:$C$57,$D1735)),"-",SUMIFS(INDEX('Model Participation Data'!$N$8:$DX$57,0,MATCH(CONCATENATE($J1735,N$6),'Model Participation Data'!$N$6:$DX$6,0)),'Model Participation Data'!$B$8:$B$57,$C1735,'Model Participation Data'!$C$8:$C$57,$D1735))</f>
        <v>0</v>
      </c>
      <c r="O1735" s="154">
        <f>IF(ISNA(SUMIFS(INDEX('Model Participation Data'!$N$8:$DX$57,0,MATCH(CONCATENATE($J1735,O$6),'Model Participation Data'!$N$6:$DX$6,0)),'Model Participation Data'!$B$8:$B$57,$C1735,'Model Participation Data'!$C$8:$C$57,$D1735)),"-",SUMIFS(INDEX('Model Participation Data'!$N$8:$DX$57,0,MATCH(CONCATENATE($J1735,O$6),'Model Participation Data'!$N$6:$DX$6,0)),'Model Participation Data'!$B$8:$B$57,$C1735,'Model Participation Data'!$C$8:$C$57,$D1735))</f>
        <v>0</v>
      </c>
    </row>
    <row r="1736" spans="2:15" x14ac:dyDescent="0.35">
      <c r="B1736" s="37" t="s">
        <v>80</v>
      </c>
      <c r="C1736" s="38" t="str">
        <f>IF(ISBLANK('Model Participation Data'!$B$77),"-",'Model Participation Data'!$B$77)</f>
        <v>-</v>
      </c>
      <c r="D1736" s="38" t="str">
        <f>IF(ISBLANK('Model Participation Data'!$C$77),"-",'Model Participation Data'!$C$77)</f>
        <v>-</v>
      </c>
      <c r="E1736" s="38" t="str">
        <f>IF(ISBLANK('Model Participation Data'!$D$77),"-",'Model Participation Data'!$D$77)</f>
        <v>-</v>
      </c>
      <c r="F1736" s="38" t="str">
        <f>IF(ISBLANK('Model Participation Data'!$E$77),"-",'Model Participation Data'!$E$77)</f>
        <v>-</v>
      </c>
      <c r="G1736" s="151" t="str">
        <f>IF(ISBLANK('Model Participation Data'!$F$77),"-",'Model Participation Data'!$F$77)</f>
        <v>-</v>
      </c>
      <c r="H1736" s="253">
        <v>1</v>
      </c>
      <c r="I1736" s="253">
        <v>4</v>
      </c>
      <c r="J1736" s="150" t="str">
        <f t="shared" si="73"/>
        <v>14</v>
      </c>
      <c r="K1736" s="38" t="str">
        <f>IF(ISBLANK('Model Participation Data'!$L$77),"-",'Model Participation Data'!$L$77)</f>
        <v>-</v>
      </c>
      <c r="L1736" s="39" t="str">
        <f>IF(ISBLANK('Model Participation Data'!$M$77),"-",'Model Participation Data'!$M$77)</f>
        <v>-</v>
      </c>
      <c r="M1736" s="254">
        <f>IF(ISNA(SUMIFS(INDEX('Model Participation Data'!$N$8:$DX$57,0,MATCH(CONCATENATE($J1736,M$6),'Model Participation Data'!$N$6:$DX$6,0)),'Model Participation Data'!$B$8:$B$57,$C1736,'Model Participation Data'!$C$8:$C$57,$D1736)),"-",SUMIFS(INDEX('Model Participation Data'!$N$8:$DX$57,0,MATCH(CONCATENATE($J1736,M$6),'Model Participation Data'!$N$6:$DX$6,0)),'Model Participation Data'!$B$8:$B$57,$C1736,'Model Participation Data'!$C$8:$C$57,$D1736))</f>
        <v>0</v>
      </c>
      <c r="N1736" s="254">
        <f>IF(ISNA(SUMIFS(INDEX('Model Participation Data'!$N$8:$DX$57,0,MATCH(CONCATENATE($J1736,N$6),'Model Participation Data'!$N$6:$DX$6,0)),'Model Participation Data'!$B$8:$B$57,$C1736,'Model Participation Data'!$C$8:$C$57,$D1736)),"-",SUMIFS(INDEX('Model Participation Data'!$N$8:$DX$57,0,MATCH(CONCATENATE($J1736,N$6),'Model Participation Data'!$N$6:$DX$6,0)),'Model Participation Data'!$B$8:$B$57,$C1736,'Model Participation Data'!$C$8:$C$57,$D1736))</f>
        <v>0</v>
      </c>
      <c r="O1736" s="154">
        <f>IF(ISNA(SUMIFS(INDEX('Model Participation Data'!$N$8:$DX$57,0,MATCH(CONCATENATE($J1736,O$6),'Model Participation Data'!$N$6:$DX$6,0)),'Model Participation Data'!$B$8:$B$57,$C1736,'Model Participation Data'!$C$8:$C$57,$D1736)),"-",SUMIFS(INDEX('Model Participation Data'!$N$8:$DX$57,0,MATCH(CONCATENATE($J1736,O$6),'Model Participation Data'!$N$6:$DX$6,0)),'Model Participation Data'!$B$8:$B$57,$C1736,'Model Participation Data'!$C$8:$C$57,$D1736))</f>
        <v>0</v>
      </c>
    </row>
    <row r="1737" spans="2:15" x14ac:dyDescent="0.35">
      <c r="B1737" s="37" t="s">
        <v>80</v>
      </c>
      <c r="C1737" s="38" t="str">
        <f>IF(ISBLANK('Model Participation Data'!$B$77),"-",'Model Participation Data'!$B$77)</f>
        <v>-</v>
      </c>
      <c r="D1737" s="38" t="str">
        <f>IF(ISBLANK('Model Participation Data'!$C$77),"-",'Model Participation Data'!$C$77)</f>
        <v>-</v>
      </c>
      <c r="E1737" s="38" t="str">
        <f>IF(ISBLANK('Model Participation Data'!$D$77),"-",'Model Participation Data'!$D$77)</f>
        <v>-</v>
      </c>
      <c r="F1737" s="38" t="str">
        <f>IF(ISBLANK('Model Participation Data'!$E$77),"-",'Model Participation Data'!$E$77)</f>
        <v>-</v>
      </c>
      <c r="G1737" s="151" t="str">
        <f>IF(ISBLANK('Model Participation Data'!$F$77),"-",'Model Participation Data'!$F$77)</f>
        <v>-</v>
      </c>
      <c r="H1737" s="253">
        <v>1</v>
      </c>
      <c r="I1737" s="253">
        <v>5</v>
      </c>
      <c r="J1737" s="150" t="str">
        <f t="shared" si="73"/>
        <v>15</v>
      </c>
      <c r="K1737" s="38" t="str">
        <f>IF(ISBLANK('Model Participation Data'!$L$77),"-",'Model Participation Data'!$L$77)</f>
        <v>-</v>
      </c>
      <c r="L1737" s="39" t="str">
        <f>IF(ISBLANK('Model Participation Data'!$M$77),"-",'Model Participation Data'!$M$77)</f>
        <v>-</v>
      </c>
      <c r="M1737" s="254">
        <f>IF(ISNA(SUMIFS(INDEX('Model Participation Data'!$N$8:$DX$57,0,MATCH(CONCATENATE($J1737,M$6),'Model Participation Data'!$N$6:$DX$6,0)),'Model Participation Data'!$B$8:$B$57,$C1737,'Model Participation Data'!$C$8:$C$57,$D1737)),"-",SUMIFS(INDEX('Model Participation Data'!$N$8:$DX$57,0,MATCH(CONCATENATE($J1737,M$6),'Model Participation Data'!$N$6:$DX$6,0)),'Model Participation Data'!$B$8:$B$57,$C1737,'Model Participation Data'!$C$8:$C$57,$D1737))</f>
        <v>0</v>
      </c>
      <c r="N1737" s="254">
        <f>IF(ISNA(SUMIFS(INDEX('Model Participation Data'!$N$8:$DX$57,0,MATCH(CONCATENATE($J1737,N$6),'Model Participation Data'!$N$6:$DX$6,0)),'Model Participation Data'!$B$8:$B$57,$C1737,'Model Participation Data'!$C$8:$C$57,$D1737)),"-",SUMIFS(INDEX('Model Participation Data'!$N$8:$DX$57,0,MATCH(CONCATENATE($J1737,N$6),'Model Participation Data'!$N$6:$DX$6,0)),'Model Participation Data'!$B$8:$B$57,$C1737,'Model Participation Data'!$C$8:$C$57,$D1737))</f>
        <v>0</v>
      </c>
      <c r="O1737" s="154">
        <f>IF(ISNA(SUMIFS(INDEX('Model Participation Data'!$N$8:$DX$57,0,MATCH(CONCATENATE($J1737,O$6),'Model Participation Data'!$N$6:$DX$6,0)),'Model Participation Data'!$B$8:$B$57,$C1737,'Model Participation Data'!$C$8:$C$57,$D1737)),"-",SUMIFS(INDEX('Model Participation Data'!$N$8:$DX$57,0,MATCH(CONCATENATE($J1737,O$6),'Model Participation Data'!$N$6:$DX$6,0)),'Model Participation Data'!$B$8:$B$57,$C1737,'Model Participation Data'!$C$8:$C$57,$D1737))</f>
        <v>0</v>
      </c>
    </row>
    <row r="1738" spans="2:15" x14ac:dyDescent="0.35">
      <c r="B1738" s="37" t="s">
        <v>80</v>
      </c>
      <c r="C1738" s="38" t="str">
        <f>IF(ISBLANK('Model Participation Data'!$B$77),"-",'Model Participation Data'!$B$77)</f>
        <v>-</v>
      </c>
      <c r="D1738" s="38" t="str">
        <f>IF(ISBLANK('Model Participation Data'!$C$77),"-",'Model Participation Data'!$C$77)</f>
        <v>-</v>
      </c>
      <c r="E1738" s="38" t="str">
        <f>IF(ISBLANK('Model Participation Data'!$D$77),"-",'Model Participation Data'!$D$77)</f>
        <v>-</v>
      </c>
      <c r="F1738" s="38" t="str">
        <f>IF(ISBLANK('Model Participation Data'!$E$77),"-",'Model Participation Data'!$E$77)</f>
        <v>-</v>
      </c>
      <c r="G1738" s="151" t="str">
        <f>IF(ISBLANK('Model Participation Data'!$F$77),"-",'Model Participation Data'!$F$77)</f>
        <v>-</v>
      </c>
      <c r="H1738" s="253">
        <v>1</v>
      </c>
      <c r="I1738" s="253" t="s">
        <v>65</v>
      </c>
      <c r="J1738" s="150" t="str">
        <f t="shared" si="73"/>
        <v>1Goal</v>
      </c>
      <c r="K1738" s="38" t="str">
        <f>IF(ISBLANK('Model Participation Data'!$L$77),"-",'Model Participation Data'!$L$77)</f>
        <v>-</v>
      </c>
      <c r="L1738" s="39" t="str">
        <f>IF(ISBLANK('Model Participation Data'!$M$77),"-",'Model Participation Data'!$M$77)</f>
        <v>-</v>
      </c>
      <c r="M1738" s="254" t="str">
        <f>IF(ISNA(SUMIFS(INDEX('Model Participation Data'!$N$8:$DX$57,0,MATCH(CONCATENATE($J1738,M$6),'Model Participation Data'!$N$6:$DX$6,0)),'Model Participation Data'!$B$8:$B$57,$C1738,'Model Participation Data'!$C$8:$C$57,$D1738)),"-",SUMIFS(INDEX('Model Participation Data'!$N$8:$DX$57,0,MATCH(CONCATENATE($J1738,M$6),'Model Participation Data'!$N$6:$DX$6,0)),'Model Participation Data'!$B$8:$B$57,$C1738,'Model Participation Data'!$C$8:$C$57,$D1738))</f>
        <v>-</v>
      </c>
      <c r="N1738" s="254" t="str">
        <f>IF(ISNA(SUMIFS(INDEX('Model Participation Data'!$N$8:$DX$57,0,MATCH(CONCATENATE($J1738,N$6),'Model Participation Data'!$N$6:$DX$6,0)),'Model Participation Data'!$B$8:$B$57,$C1738,'Model Participation Data'!$C$8:$C$57,$D1738)),"-",SUMIFS(INDEX('Model Participation Data'!$N$8:$DX$57,0,MATCH(CONCATENATE($J1738,N$6),'Model Participation Data'!$N$6:$DX$6,0)),'Model Participation Data'!$B$8:$B$57,$C1738,'Model Participation Data'!$C$8:$C$57,$D1738))</f>
        <v>-</v>
      </c>
      <c r="O1738" s="154">
        <f>IF(ISNA(SUMIFS(INDEX('Model Participation Data'!$N$8:$DX$57,0,MATCH(CONCATENATE($J1738,O$6),'Model Participation Data'!$N$6:$DX$6,0)),'Model Participation Data'!$B$8:$B$57,$C1738,'Model Participation Data'!$C$8:$C$57,$D1738)),"-",SUMIFS(INDEX('Model Participation Data'!$N$8:$DX$57,0,MATCH(CONCATENATE($J1738,O$6),'Model Participation Data'!$N$6:$DX$6,0)),'Model Participation Data'!$B$8:$B$57,$C1738,'Model Participation Data'!$C$8:$C$57,$D1738))</f>
        <v>0</v>
      </c>
    </row>
    <row r="1739" spans="2:15" x14ac:dyDescent="0.35">
      <c r="B1739" s="37" t="s">
        <v>80</v>
      </c>
      <c r="C1739" s="38" t="str">
        <f>IF(ISBLANK('Model Participation Data'!$B$77),"-",'Model Participation Data'!$B$77)</f>
        <v>-</v>
      </c>
      <c r="D1739" s="38" t="str">
        <f>IF(ISBLANK('Model Participation Data'!$C$77),"-",'Model Participation Data'!$C$77)</f>
        <v>-</v>
      </c>
      <c r="E1739" s="38" t="str">
        <f>IF(ISBLANK('Model Participation Data'!$D$77),"-",'Model Participation Data'!$D$77)</f>
        <v>-</v>
      </c>
      <c r="F1739" s="38" t="str">
        <f>IF(ISBLANK('Model Participation Data'!$E$77),"-",'Model Participation Data'!$E$77)</f>
        <v>-</v>
      </c>
      <c r="G1739" s="151" t="str">
        <f>IF(ISBLANK('Model Participation Data'!$F$77),"-",'Model Participation Data'!$F$77)</f>
        <v>-</v>
      </c>
      <c r="H1739" s="253">
        <v>2</v>
      </c>
      <c r="I1739" s="253">
        <v>1</v>
      </c>
      <c r="J1739" s="150" t="str">
        <f t="shared" si="73"/>
        <v>21</v>
      </c>
      <c r="K1739" s="38" t="str">
        <f>IF(ISBLANK('Model Participation Data'!$L$77),"-",'Model Participation Data'!$L$77)</f>
        <v>-</v>
      </c>
      <c r="L1739" s="39" t="str">
        <f>IF(ISBLANK('Model Participation Data'!$M$77),"-",'Model Participation Data'!$M$77)</f>
        <v>-</v>
      </c>
      <c r="M1739" s="254">
        <f>IF(ISNA(SUMIFS(INDEX('Model Participation Data'!$N$8:$DX$57,0,MATCH(CONCATENATE($J1739,M$6),'Model Participation Data'!$N$6:$DX$6,0)),'Model Participation Data'!$B$8:$B$57,$C1739,'Model Participation Data'!$C$8:$C$57,$D1739)),"-",SUMIFS(INDEX('Model Participation Data'!$N$8:$DX$57,0,MATCH(CONCATENATE($J1739,M$6),'Model Participation Data'!$N$6:$DX$6,0)),'Model Participation Data'!$B$8:$B$57,$C1739,'Model Participation Data'!$C$8:$C$57,$D1739))</f>
        <v>0</v>
      </c>
      <c r="N1739" s="254">
        <f>IF(ISNA(SUMIFS(INDEX('Model Participation Data'!$N$8:$DX$57,0,MATCH(CONCATENATE($J1739,N$6),'Model Participation Data'!$N$6:$DX$6,0)),'Model Participation Data'!$B$8:$B$57,$C1739,'Model Participation Data'!$C$8:$C$57,$D1739)),"-",SUMIFS(INDEX('Model Participation Data'!$N$8:$DX$57,0,MATCH(CONCATENATE($J1739,N$6),'Model Participation Data'!$N$6:$DX$6,0)),'Model Participation Data'!$B$8:$B$57,$C1739,'Model Participation Data'!$C$8:$C$57,$D1739))</f>
        <v>0</v>
      </c>
      <c r="O1739" s="154">
        <f>IF(ISNA(SUMIFS(INDEX('Model Participation Data'!$N$8:$DX$57,0,MATCH(CONCATENATE($J1739,O$6),'Model Participation Data'!$N$6:$DX$6,0)),'Model Participation Data'!$B$8:$B$57,$C1739,'Model Participation Data'!$C$8:$C$57,$D1739)),"-",SUMIFS(INDEX('Model Participation Data'!$N$8:$DX$57,0,MATCH(CONCATENATE($J1739,O$6),'Model Participation Data'!$N$6:$DX$6,0)),'Model Participation Data'!$B$8:$B$57,$C1739,'Model Participation Data'!$C$8:$C$57,$D1739))</f>
        <v>0</v>
      </c>
    </row>
    <row r="1740" spans="2:15" x14ac:dyDescent="0.35">
      <c r="B1740" s="37" t="s">
        <v>80</v>
      </c>
      <c r="C1740" s="38" t="str">
        <f>IF(ISBLANK('Model Participation Data'!$B$77),"-",'Model Participation Data'!$B$77)</f>
        <v>-</v>
      </c>
      <c r="D1740" s="38" t="str">
        <f>IF(ISBLANK('Model Participation Data'!$C$77),"-",'Model Participation Data'!$C$77)</f>
        <v>-</v>
      </c>
      <c r="E1740" s="38" t="str">
        <f>IF(ISBLANK('Model Participation Data'!$D$77),"-",'Model Participation Data'!$D$77)</f>
        <v>-</v>
      </c>
      <c r="F1740" s="38" t="str">
        <f>IF(ISBLANK('Model Participation Data'!$E$77),"-",'Model Participation Data'!$E$77)</f>
        <v>-</v>
      </c>
      <c r="G1740" s="151" t="str">
        <f>IF(ISBLANK('Model Participation Data'!$F$77),"-",'Model Participation Data'!$F$77)</f>
        <v>-</v>
      </c>
      <c r="H1740" s="253">
        <v>2</v>
      </c>
      <c r="I1740" s="253">
        <v>2</v>
      </c>
      <c r="J1740" s="150" t="str">
        <f t="shared" si="73"/>
        <v>22</v>
      </c>
      <c r="K1740" s="38" t="str">
        <f>IF(ISBLANK('Model Participation Data'!$L$77),"-",'Model Participation Data'!$L$77)</f>
        <v>-</v>
      </c>
      <c r="L1740" s="39" t="str">
        <f>IF(ISBLANK('Model Participation Data'!$M$77),"-",'Model Participation Data'!$M$77)</f>
        <v>-</v>
      </c>
      <c r="M1740" s="254">
        <f>IF(ISNA(SUMIFS(INDEX('Model Participation Data'!$N$8:$DX$57,0,MATCH(CONCATENATE($J1740,M$6),'Model Participation Data'!$N$6:$DX$6,0)),'Model Participation Data'!$B$8:$B$57,$C1740,'Model Participation Data'!$C$8:$C$57,$D1740)),"-",SUMIFS(INDEX('Model Participation Data'!$N$8:$DX$57,0,MATCH(CONCATENATE($J1740,M$6),'Model Participation Data'!$N$6:$DX$6,0)),'Model Participation Data'!$B$8:$B$57,$C1740,'Model Participation Data'!$C$8:$C$57,$D1740))</f>
        <v>0</v>
      </c>
      <c r="N1740" s="254">
        <f>IF(ISNA(SUMIFS(INDEX('Model Participation Data'!$N$8:$DX$57,0,MATCH(CONCATENATE($J1740,N$6),'Model Participation Data'!$N$6:$DX$6,0)),'Model Participation Data'!$B$8:$B$57,$C1740,'Model Participation Data'!$C$8:$C$57,$D1740)),"-",SUMIFS(INDEX('Model Participation Data'!$N$8:$DX$57,0,MATCH(CONCATENATE($J1740,N$6),'Model Participation Data'!$N$6:$DX$6,0)),'Model Participation Data'!$B$8:$B$57,$C1740,'Model Participation Data'!$C$8:$C$57,$D1740))</f>
        <v>0</v>
      </c>
      <c r="O1740" s="154">
        <f>IF(ISNA(SUMIFS(INDEX('Model Participation Data'!$N$8:$DX$57,0,MATCH(CONCATENATE($J1740,O$6),'Model Participation Data'!$N$6:$DX$6,0)),'Model Participation Data'!$B$8:$B$57,$C1740,'Model Participation Data'!$C$8:$C$57,$D1740)),"-",SUMIFS(INDEX('Model Participation Data'!$N$8:$DX$57,0,MATCH(CONCATENATE($J1740,O$6),'Model Participation Data'!$N$6:$DX$6,0)),'Model Participation Data'!$B$8:$B$57,$C1740,'Model Participation Data'!$C$8:$C$57,$D1740))</f>
        <v>0</v>
      </c>
    </row>
    <row r="1741" spans="2:15" x14ac:dyDescent="0.35">
      <c r="B1741" s="37" t="s">
        <v>80</v>
      </c>
      <c r="C1741" s="38" t="str">
        <f>IF(ISBLANK('Model Participation Data'!$B$77),"-",'Model Participation Data'!$B$77)</f>
        <v>-</v>
      </c>
      <c r="D1741" s="38" t="str">
        <f>IF(ISBLANK('Model Participation Data'!$C$77),"-",'Model Participation Data'!$C$77)</f>
        <v>-</v>
      </c>
      <c r="E1741" s="38" t="str">
        <f>IF(ISBLANK('Model Participation Data'!$D$77),"-",'Model Participation Data'!$D$77)</f>
        <v>-</v>
      </c>
      <c r="F1741" s="38" t="str">
        <f>IF(ISBLANK('Model Participation Data'!$E$77),"-",'Model Participation Data'!$E$77)</f>
        <v>-</v>
      </c>
      <c r="G1741" s="151" t="str">
        <f>IF(ISBLANK('Model Participation Data'!$F$77),"-",'Model Participation Data'!$F$77)</f>
        <v>-</v>
      </c>
      <c r="H1741" s="253">
        <v>2</v>
      </c>
      <c r="I1741" s="253">
        <v>3</v>
      </c>
      <c r="J1741" s="150" t="str">
        <f t="shared" si="73"/>
        <v>23</v>
      </c>
      <c r="K1741" s="38" t="str">
        <f>IF(ISBLANK('Model Participation Data'!$L$77),"-",'Model Participation Data'!$L$77)</f>
        <v>-</v>
      </c>
      <c r="L1741" s="39" t="str">
        <f>IF(ISBLANK('Model Participation Data'!$M$77),"-",'Model Participation Data'!$M$77)</f>
        <v>-</v>
      </c>
      <c r="M1741" s="254">
        <f>IF(ISNA(SUMIFS(INDEX('Model Participation Data'!$N$8:$DX$57,0,MATCH(CONCATENATE($J1741,M$6),'Model Participation Data'!$N$6:$DX$6,0)),'Model Participation Data'!$B$8:$B$57,$C1741,'Model Participation Data'!$C$8:$C$57,$D1741)),"-",SUMIFS(INDEX('Model Participation Data'!$N$8:$DX$57,0,MATCH(CONCATENATE($J1741,M$6),'Model Participation Data'!$N$6:$DX$6,0)),'Model Participation Data'!$B$8:$B$57,$C1741,'Model Participation Data'!$C$8:$C$57,$D1741))</f>
        <v>0</v>
      </c>
      <c r="N1741" s="254">
        <f>IF(ISNA(SUMIFS(INDEX('Model Participation Data'!$N$8:$DX$57,0,MATCH(CONCATENATE($J1741,N$6),'Model Participation Data'!$N$6:$DX$6,0)),'Model Participation Data'!$B$8:$B$57,$C1741,'Model Participation Data'!$C$8:$C$57,$D1741)),"-",SUMIFS(INDEX('Model Participation Data'!$N$8:$DX$57,0,MATCH(CONCATENATE($J1741,N$6),'Model Participation Data'!$N$6:$DX$6,0)),'Model Participation Data'!$B$8:$B$57,$C1741,'Model Participation Data'!$C$8:$C$57,$D1741))</f>
        <v>0</v>
      </c>
      <c r="O1741" s="154">
        <f>IF(ISNA(SUMIFS(INDEX('Model Participation Data'!$N$8:$DX$57,0,MATCH(CONCATENATE($J1741,O$6),'Model Participation Data'!$N$6:$DX$6,0)),'Model Participation Data'!$B$8:$B$57,$C1741,'Model Participation Data'!$C$8:$C$57,$D1741)),"-",SUMIFS(INDEX('Model Participation Data'!$N$8:$DX$57,0,MATCH(CONCATENATE($J1741,O$6),'Model Participation Data'!$N$6:$DX$6,0)),'Model Participation Data'!$B$8:$B$57,$C1741,'Model Participation Data'!$C$8:$C$57,$D1741))</f>
        <v>0</v>
      </c>
    </row>
    <row r="1742" spans="2:15" x14ac:dyDescent="0.35">
      <c r="B1742" s="37" t="s">
        <v>80</v>
      </c>
      <c r="C1742" s="38" t="str">
        <f>IF(ISBLANK('Model Participation Data'!$B$77),"-",'Model Participation Data'!$B$77)</f>
        <v>-</v>
      </c>
      <c r="D1742" s="38" t="str">
        <f>IF(ISBLANK('Model Participation Data'!$C$77),"-",'Model Participation Data'!$C$77)</f>
        <v>-</v>
      </c>
      <c r="E1742" s="38" t="str">
        <f>IF(ISBLANK('Model Participation Data'!$D$77),"-",'Model Participation Data'!$D$77)</f>
        <v>-</v>
      </c>
      <c r="F1742" s="38" t="str">
        <f>IF(ISBLANK('Model Participation Data'!$E$77),"-",'Model Participation Data'!$E$77)</f>
        <v>-</v>
      </c>
      <c r="G1742" s="151" t="str">
        <f>IF(ISBLANK('Model Participation Data'!$F$77),"-",'Model Participation Data'!$F$77)</f>
        <v>-</v>
      </c>
      <c r="H1742" s="253">
        <v>2</v>
      </c>
      <c r="I1742" s="253">
        <v>4</v>
      </c>
      <c r="J1742" s="150" t="str">
        <f t="shared" si="73"/>
        <v>24</v>
      </c>
      <c r="K1742" s="38" t="str">
        <f>IF(ISBLANK('Model Participation Data'!$L$77),"-",'Model Participation Data'!$L$77)</f>
        <v>-</v>
      </c>
      <c r="L1742" s="39" t="str">
        <f>IF(ISBLANK('Model Participation Data'!$M$77),"-",'Model Participation Data'!$M$77)</f>
        <v>-</v>
      </c>
      <c r="M1742" s="254">
        <f>IF(ISNA(SUMIFS(INDEX('Model Participation Data'!$N$8:$DX$57,0,MATCH(CONCATENATE($J1742,M$6),'Model Participation Data'!$N$6:$DX$6,0)),'Model Participation Data'!$B$8:$B$57,$C1742,'Model Participation Data'!$C$8:$C$57,$D1742)),"-",SUMIFS(INDEX('Model Participation Data'!$N$8:$DX$57,0,MATCH(CONCATENATE($J1742,M$6),'Model Participation Data'!$N$6:$DX$6,0)),'Model Participation Data'!$B$8:$B$57,$C1742,'Model Participation Data'!$C$8:$C$57,$D1742))</f>
        <v>0</v>
      </c>
      <c r="N1742" s="254">
        <f>IF(ISNA(SUMIFS(INDEX('Model Participation Data'!$N$8:$DX$57,0,MATCH(CONCATENATE($J1742,N$6),'Model Participation Data'!$N$6:$DX$6,0)),'Model Participation Data'!$B$8:$B$57,$C1742,'Model Participation Data'!$C$8:$C$57,$D1742)),"-",SUMIFS(INDEX('Model Participation Data'!$N$8:$DX$57,0,MATCH(CONCATENATE($J1742,N$6),'Model Participation Data'!$N$6:$DX$6,0)),'Model Participation Data'!$B$8:$B$57,$C1742,'Model Participation Data'!$C$8:$C$57,$D1742))</f>
        <v>0</v>
      </c>
      <c r="O1742" s="154">
        <f>IF(ISNA(SUMIFS(INDEX('Model Participation Data'!$N$8:$DX$57,0,MATCH(CONCATENATE($J1742,O$6),'Model Participation Data'!$N$6:$DX$6,0)),'Model Participation Data'!$B$8:$B$57,$C1742,'Model Participation Data'!$C$8:$C$57,$D1742)),"-",SUMIFS(INDEX('Model Participation Data'!$N$8:$DX$57,0,MATCH(CONCATENATE($J1742,O$6),'Model Participation Data'!$N$6:$DX$6,0)),'Model Participation Data'!$B$8:$B$57,$C1742,'Model Participation Data'!$C$8:$C$57,$D1742))</f>
        <v>0</v>
      </c>
    </row>
    <row r="1743" spans="2:15" x14ac:dyDescent="0.35">
      <c r="B1743" s="37" t="s">
        <v>80</v>
      </c>
      <c r="C1743" s="38" t="str">
        <f>IF(ISBLANK('Model Participation Data'!$B$77),"-",'Model Participation Data'!$B$77)</f>
        <v>-</v>
      </c>
      <c r="D1743" s="38" t="str">
        <f>IF(ISBLANK('Model Participation Data'!$C$77),"-",'Model Participation Data'!$C$77)</f>
        <v>-</v>
      </c>
      <c r="E1743" s="38" t="str">
        <f>IF(ISBLANK('Model Participation Data'!$D$77),"-",'Model Participation Data'!$D$77)</f>
        <v>-</v>
      </c>
      <c r="F1743" s="38" t="str">
        <f>IF(ISBLANK('Model Participation Data'!$E$77),"-",'Model Participation Data'!$E$77)</f>
        <v>-</v>
      </c>
      <c r="G1743" s="151" t="str">
        <f>IF(ISBLANK('Model Participation Data'!$F$77),"-",'Model Participation Data'!$F$77)</f>
        <v>-</v>
      </c>
      <c r="H1743" s="253">
        <v>2</v>
      </c>
      <c r="I1743" s="253">
        <v>5</v>
      </c>
      <c r="J1743" s="150" t="str">
        <f t="shared" si="73"/>
        <v>25</v>
      </c>
      <c r="K1743" s="38" t="str">
        <f>IF(ISBLANK('Model Participation Data'!$L$77),"-",'Model Participation Data'!$L$77)</f>
        <v>-</v>
      </c>
      <c r="L1743" s="39" t="str">
        <f>IF(ISBLANK('Model Participation Data'!$M$77),"-",'Model Participation Data'!$M$77)</f>
        <v>-</v>
      </c>
      <c r="M1743" s="254">
        <f>IF(ISNA(SUMIFS(INDEX('Model Participation Data'!$N$8:$DX$57,0,MATCH(CONCATENATE($J1743,M$6),'Model Participation Data'!$N$6:$DX$6,0)),'Model Participation Data'!$B$8:$B$57,$C1743,'Model Participation Data'!$C$8:$C$57,$D1743)),"-",SUMIFS(INDEX('Model Participation Data'!$N$8:$DX$57,0,MATCH(CONCATENATE($J1743,M$6),'Model Participation Data'!$N$6:$DX$6,0)),'Model Participation Data'!$B$8:$B$57,$C1743,'Model Participation Data'!$C$8:$C$57,$D1743))</f>
        <v>0</v>
      </c>
      <c r="N1743" s="254">
        <f>IF(ISNA(SUMIFS(INDEX('Model Participation Data'!$N$8:$DX$57,0,MATCH(CONCATENATE($J1743,N$6),'Model Participation Data'!$N$6:$DX$6,0)),'Model Participation Data'!$B$8:$B$57,$C1743,'Model Participation Data'!$C$8:$C$57,$D1743)),"-",SUMIFS(INDEX('Model Participation Data'!$N$8:$DX$57,0,MATCH(CONCATENATE($J1743,N$6),'Model Participation Data'!$N$6:$DX$6,0)),'Model Participation Data'!$B$8:$B$57,$C1743,'Model Participation Data'!$C$8:$C$57,$D1743))</f>
        <v>0</v>
      </c>
      <c r="O1743" s="154">
        <f>IF(ISNA(SUMIFS(INDEX('Model Participation Data'!$N$8:$DX$57,0,MATCH(CONCATENATE($J1743,O$6),'Model Participation Data'!$N$6:$DX$6,0)),'Model Participation Data'!$B$8:$B$57,$C1743,'Model Participation Data'!$C$8:$C$57,$D1743)),"-",SUMIFS(INDEX('Model Participation Data'!$N$8:$DX$57,0,MATCH(CONCATENATE($J1743,O$6),'Model Participation Data'!$N$6:$DX$6,0)),'Model Participation Data'!$B$8:$B$57,$C1743,'Model Participation Data'!$C$8:$C$57,$D1743))</f>
        <v>0</v>
      </c>
    </row>
    <row r="1744" spans="2:15" x14ac:dyDescent="0.35">
      <c r="B1744" s="37" t="s">
        <v>80</v>
      </c>
      <c r="C1744" s="38" t="str">
        <f>IF(ISBLANK('Model Participation Data'!$B$77),"-",'Model Participation Data'!$B$77)</f>
        <v>-</v>
      </c>
      <c r="D1744" s="38" t="str">
        <f>IF(ISBLANK('Model Participation Data'!$C$77),"-",'Model Participation Data'!$C$77)</f>
        <v>-</v>
      </c>
      <c r="E1744" s="38" t="str">
        <f>IF(ISBLANK('Model Participation Data'!$D$77),"-",'Model Participation Data'!$D$77)</f>
        <v>-</v>
      </c>
      <c r="F1744" s="38" t="str">
        <f>IF(ISBLANK('Model Participation Data'!$E$77),"-",'Model Participation Data'!$E$77)</f>
        <v>-</v>
      </c>
      <c r="G1744" s="151" t="str">
        <f>IF(ISBLANK('Model Participation Data'!$F$77),"-",'Model Participation Data'!$F$77)</f>
        <v>-</v>
      </c>
      <c r="H1744" s="253">
        <v>2</v>
      </c>
      <c r="I1744" s="253" t="s">
        <v>65</v>
      </c>
      <c r="J1744" s="150" t="str">
        <f t="shared" si="73"/>
        <v>2Goal</v>
      </c>
      <c r="K1744" s="38" t="str">
        <f>IF(ISBLANK('Model Participation Data'!$L$77),"-",'Model Participation Data'!$L$77)</f>
        <v>-</v>
      </c>
      <c r="L1744" s="39" t="str">
        <f>IF(ISBLANK('Model Participation Data'!$M$77),"-",'Model Participation Data'!$M$77)</f>
        <v>-</v>
      </c>
      <c r="M1744" s="254" t="str">
        <f>IF(ISNA(SUMIFS(INDEX('Model Participation Data'!$N$8:$DX$57,0,MATCH(CONCATENATE($J1744,M$6),'Model Participation Data'!$N$6:$DX$6,0)),'Model Participation Data'!$B$8:$B$57,$C1744,'Model Participation Data'!$C$8:$C$57,$D1744)),"-",SUMIFS(INDEX('Model Participation Data'!$N$8:$DX$57,0,MATCH(CONCATENATE($J1744,M$6),'Model Participation Data'!$N$6:$DX$6,0)),'Model Participation Data'!$B$8:$B$57,$C1744,'Model Participation Data'!$C$8:$C$57,$D1744))</f>
        <v>-</v>
      </c>
      <c r="N1744" s="254" t="str">
        <f>IF(ISNA(SUMIFS(INDEX('Model Participation Data'!$N$8:$DX$57,0,MATCH(CONCATENATE($J1744,N$6),'Model Participation Data'!$N$6:$DX$6,0)),'Model Participation Data'!$B$8:$B$57,$C1744,'Model Participation Data'!$C$8:$C$57,$D1744)),"-",SUMIFS(INDEX('Model Participation Data'!$N$8:$DX$57,0,MATCH(CONCATENATE($J1744,N$6),'Model Participation Data'!$N$6:$DX$6,0)),'Model Participation Data'!$B$8:$B$57,$C1744,'Model Participation Data'!$C$8:$C$57,$D1744))</f>
        <v>-</v>
      </c>
      <c r="O1744" s="154">
        <f>IF(ISNA(SUMIFS(INDEX('Model Participation Data'!$N$8:$DX$57,0,MATCH(CONCATENATE($J1744,O$6),'Model Participation Data'!$N$6:$DX$6,0)),'Model Participation Data'!$B$8:$B$57,$C1744,'Model Participation Data'!$C$8:$C$57,$D1744)),"-",SUMIFS(INDEX('Model Participation Data'!$N$8:$DX$57,0,MATCH(CONCATENATE($J1744,O$6),'Model Participation Data'!$N$6:$DX$6,0)),'Model Participation Data'!$B$8:$B$57,$C1744,'Model Participation Data'!$C$8:$C$57,$D1744))</f>
        <v>0</v>
      </c>
    </row>
    <row r="1745" spans="2:15" x14ac:dyDescent="0.35">
      <c r="B1745" s="37" t="s">
        <v>80</v>
      </c>
      <c r="C1745" s="38" t="str">
        <f>IF(ISBLANK('Model Participation Data'!$B$77),"-",'Model Participation Data'!$B$77)</f>
        <v>-</v>
      </c>
      <c r="D1745" s="38" t="str">
        <f>IF(ISBLANK('Model Participation Data'!$C$77),"-",'Model Participation Data'!$C$77)</f>
        <v>-</v>
      </c>
      <c r="E1745" s="38" t="str">
        <f>IF(ISBLANK('Model Participation Data'!$D$77),"-",'Model Participation Data'!$D$77)</f>
        <v>-</v>
      </c>
      <c r="F1745" s="38" t="str">
        <f>IF(ISBLANK('Model Participation Data'!$E$77),"-",'Model Participation Data'!$E$77)</f>
        <v>-</v>
      </c>
      <c r="G1745" s="151" t="str">
        <f>IF(ISBLANK('Model Participation Data'!$F$77),"-",'Model Participation Data'!$F$77)</f>
        <v>-</v>
      </c>
      <c r="H1745" s="253">
        <v>3</v>
      </c>
      <c r="I1745" s="253">
        <v>1</v>
      </c>
      <c r="J1745" s="150" t="str">
        <f t="shared" si="73"/>
        <v>31</v>
      </c>
      <c r="K1745" s="38" t="str">
        <f>IF(ISBLANK('Model Participation Data'!$L$77),"-",'Model Participation Data'!$L$77)</f>
        <v>-</v>
      </c>
      <c r="L1745" s="39" t="str">
        <f>IF(ISBLANK('Model Participation Data'!$M$77),"-",'Model Participation Data'!$M$77)</f>
        <v>-</v>
      </c>
      <c r="M1745" s="254">
        <f>IF(ISNA(SUMIFS(INDEX('Model Participation Data'!$N$8:$DX$57,0,MATCH(CONCATENATE($J1745,M$6),'Model Participation Data'!$N$6:$DX$6,0)),'Model Participation Data'!$B$8:$B$57,$C1745,'Model Participation Data'!$C$8:$C$57,$D1745)),"-",SUMIFS(INDEX('Model Participation Data'!$N$8:$DX$57,0,MATCH(CONCATENATE($J1745,M$6),'Model Participation Data'!$N$6:$DX$6,0)),'Model Participation Data'!$B$8:$B$57,$C1745,'Model Participation Data'!$C$8:$C$57,$D1745))</f>
        <v>0</v>
      </c>
      <c r="N1745" s="254">
        <f>IF(ISNA(SUMIFS(INDEX('Model Participation Data'!$N$8:$DX$57,0,MATCH(CONCATENATE($J1745,N$6),'Model Participation Data'!$N$6:$DX$6,0)),'Model Participation Data'!$B$8:$B$57,$C1745,'Model Participation Data'!$C$8:$C$57,$D1745)),"-",SUMIFS(INDEX('Model Participation Data'!$N$8:$DX$57,0,MATCH(CONCATENATE($J1745,N$6),'Model Participation Data'!$N$6:$DX$6,0)),'Model Participation Data'!$B$8:$B$57,$C1745,'Model Participation Data'!$C$8:$C$57,$D1745))</f>
        <v>0</v>
      </c>
      <c r="O1745" s="154">
        <f>IF(ISNA(SUMIFS(INDEX('Model Participation Data'!$N$8:$DX$57,0,MATCH(CONCATENATE($J1745,O$6),'Model Participation Data'!$N$6:$DX$6,0)),'Model Participation Data'!$B$8:$B$57,$C1745,'Model Participation Data'!$C$8:$C$57,$D1745)),"-",SUMIFS(INDEX('Model Participation Data'!$N$8:$DX$57,0,MATCH(CONCATENATE($J1745,O$6),'Model Participation Data'!$N$6:$DX$6,0)),'Model Participation Data'!$B$8:$B$57,$C1745,'Model Participation Data'!$C$8:$C$57,$D1745))</f>
        <v>0</v>
      </c>
    </row>
    <row r="1746" spans="2:15" x14ac:dyDescent="0.35">
      <c r="B1746" s="37" t="s">
        <v>80</v>
      </c>
      <c r="C1746" s="38" t="str">
        <f>IF(ISBLANK('Model Participation Data'!$B$77),"-",'Model Participation Data'!$B$77)</f>
        <v>-</v>
      </c>
      <c r="D1746" s="38" t="str">
        <f>IF(ISBLANK('Model Participation Data'!$C$77),"-",'Model Participation Data'!$C$77)</f>
        <v>-</v>
      </c>
      <c r="E1746" s="38" t="str">
        <f>IF(ISBLANK('Model Participation Data'!$D$77),"-",'Model Participation Data'!$D$77)</f>
        <v>-</v>
      </c>
      <c r="F1746" s="38" t="str">
        <f>IF(ISBLANK('Model Participation Data'!$E$77),"-",'Model Participation Data'!$E$77)</f>
        <v>-</v>
      </c>
      <c r="G1746" s="151" t="str">
        <f>IF(ISBLANK('Model Participation Data'!$F$77),"-",'Model Participation Data'!$F$77)</f>
        <v>-</v>
      </c>
      <c r="H1746" s="253">
        <v>3</v>
      </c>
      <c r="I1746" s="253">
        <v>2</v>
      </c>
      <c r="J1746" s="150" t="str">
        <f t="shared" si="73"/>
        <v>32</v>
      </c>
      <c r="K1746" s="38" t="str">
        <f>IF(ISBLANK('Model Participation Data'!$L$77),"-",'Model Participation Data'!$L$77)</f>
        <v>-</v>
      </c>
      <c r="L1746" s="39" t="str">
        <f>IF(ISBLANK('Model Participation Data'!$M$77),"-",'Model Participation Data'!$M$77)</f>
        <v>-</v>
      </c>
      <c r="M1746" s="254">
        <f>IF(ISNA(SUMIFS(INDEX('Model Participation Data'!$N$8:$DX$57,0,MATCH(CONCATENATE($J1746,M$6),'Model Participation Data'!$N$6:$DX$6,0)),'Model Participation Data'!$B$8:$B$57,$C1746,'Model Participation Data'!$C$8:$C$57,$D1746)),"-",SUMIFS(INDEX('Model Participation Data'!$N$8:$DX$57,0,MATCH(CONCATENATE($J1746,M$6),'Model Participation Data'!$N$6:$DX$6,0)),'Model Participation Data'!$B$8:$B$57,$C1746,'Model Participation Data'!$C$8:$C$57,$D1746))</f>
        <v>0</v>
      </c>
      <c r="N1746" s="254">
        <f>IF(ISNA(SUMIFS(INDEX('Model Participation Data'!$N$8:$DX$57,0,MATCH(CONCATENATE($J1746,N$6),'Model Participation Data'!$N$6:$DX$6,0)),'Model Participation Data'!$B$8:$B$57,$C1746,'Model Participation Data'!$C$8:$C$57,$D1746)),"-",SUMIFS(INDEX('Model Participation Data'!$N$8:$DX$57,0,MATCH(CONCATENATE($J1746,N$6),'Model Participation Data'!$N$6:$DX$6,0)),'Model Participation Data'!$B$8:$B$57,$C1746,'Model Participation Data'!$C$8:$C$57,$D1746))</f>
        <v>0</v>
      </c>
      <c r="O1746" s="154">
        <f>IF(ISNA(SUMIFS(INDEX('Model Participation Data'!$N$8:$DX$57,0,MATCH(CONCATENATE($J1746,O$6),'Model Participation Data'!$N$6:$DX$6,0)),'Model Participation Data'!$B$8:$B$57,$C1746,'Model Participation Data'!$C$8:$C$57,$D1746)),"-",SUMIFS(INDEX('Model Participation Data'!$N$8:$DX$57,0,MATCH(CONCATENATE($J1746,O$6),'Model Participation Data'!$N$6:$DX$6,0)),'Model Participation Data'!$B$8:$B$57,$C1746,'Model Participation Data'!$C$8:$C$57,$D1746))</f>
        <v>0</v>
      </c>
    </row>
    <row r="1747" spans="2:15" x14ac:dyDescent="0.35">
      <c r="B1747" s="37" t="s">
        <v>80</v>
      </c>
      <c r="C1747" s="38" t="str">
        <f>IF(ISBLANK('Model Participation Data'!$B$77),"-",'Model Participation Data'!$B$77)</f>
        <v>-</v>
      </c>
      <c r="D1747" s="38" t="str">
        <f>IF(ISBLANK('Model Participation Data'!$C$77),"-",'Model Participation Data'!$C$77)</f>
        <v>-</v>
      </c>
      <c r="E1747" s="38" t="str">
        <f>IF(ISBLANK('Model Participation Data'!$D$77),"-",'Model Participation Data'!$D$77)</f>
        <v>-</v>
      </c>
      <c r="F1747" s="38" t="str">
        <f>IF(ISBLANK('Model Participation Data'!$E$77),"-",'Model Participation Data'!$E$77)</f>
        <v>-</v>
      </c>
      <c r="G1747" s="151" t="str">
        <f>IF(ISBLANK('Model Participation Data'!$F$77),"-",'Model Participation Data'!$F$77)</f>
        <v>-</v>
      </c>
      <c r="H1747" s="253">
        <v>3</v>
      </c>
      <c r="I1747" s="253">
        <v>3</v>
      </c>
      <c r="J1747" s="150" t="str">
        <f t="shared" si="73"/>
        <v>33</v>
      </c>
      <c r="K1747" s="38" t="str">
        <f>IF(ISBLANK('Model Participation Data'!$L$77),"-",'Model Participation Data'!$L$77)</f>
        <v>-</v>
      </c>
      <c r="L1747" s="39" t="str">
        <f>IF(ISBLANK('Model Participation Data'!$M$77),"-",'Model Participation Data'!$M$77)</f>
        <v>-</v>
      </c>
      <c r="M1747" s="254">
        <f>IF(ISNA(SUMIFS(INDEX('Model Participation Data'!$N$8:$DX$57,0,MATCH(CONCATENATE($J1747,M$6),'Model Participation Data'!$N$6:$DX$6,0)),'Model Participation Data'!$B$8:$B$57,$C1747,'Model Participation Data'!$C$8:$C$57,$D1747)),"-",SUMIFS(INDEX('Model Participation Data'!$N$8:$DX$57,0,MATCH(CONCATENATE($J1747,M$6),'Model Participation Data'!$N$6:$DX$6,0)),'Model Participation Data'!$B$8:$B$57,$C1747,'Model Participation Data'!$C$8:$C$57,$D1747))</f>
        <v>0</v>
      </c>
      <c r="N1747" s="254">
        <f>IF(ISNA(SUMIFS(INDEX('Model Participation Data'!$N$8:$DX$57,0,MATCH(CONCATENATE($J1747,N$6),'Model Participation Data'!$N$6:$DX$6,0)),'Model Participation Data'!$B$8:$B$57,$C1747,'Model Participation Data'!$C$8:$C$57,$D1747)),"-",SUMIFS(INDEX('Model Participation Data'!$N$8:$DX$57,0,MATCH(CONCATENATE($J1747,N$6),'Model Participation Data'!$N$6:$DX$6,0)),'Model Participation Data'!$B$8:$B$57,$C1747,'Model Participation Data'!$C$8:$C$57,$D1747))</f>
        <v>0</v>
      </c>
      <c r="O1747" s="154">
        <f>IF(ISNA(SUMIFS(INDEX('Model Participation Data'!$N$8:$DX$57,0,MATCH(CONCATENATE($J1747,O$6),'Model Participation Data'!$N$6:$DX$6,0)),'Model Participation Data'!$B$8:$B$57,$C1747,'Model Participation Data'!$C$8:$C$57,$D1747)),"-",SUMIFS(INDEX('Model Participation Data'!$N$8:$DX$57,0,MATCH(CONCATENATE($J1747,O$6),'Model Participation Data'!$N$6:$DX$6,0)),'Model Participation Data'!$B$8:$B$57,$C1747,'Model Participation Data'!$C$8:$C$57,$D1747))</f>
        <v>0</v>
      </c>
    </row>
    <row r="1748" spans="2:15" x14ac:dyDescent="0.35">
      <c r="B1748" s="37" t="s">
        <v>80</v>
      </c>
      <c r="C1748" s="38" t="str">
        <f>IF(ISBLANK('Model Participation Data'!$B$77),"-",'Model Participation Data'!$B$77)</f>
        <v>-</v>
      </c>
      <c r="D1748" s="38" t="str">
        <f>IF(ISBLANK('Model Participation Data'!$C$77),"-",'Model Participation Data'!$C$77)</f>
        <v>-</v>
      </c>
      <c r="E1748" s="38" t="str">
        <f>IF(ISBLANK('Model Participation Data'!$D$77),"-",'Model Participation Data'!$D$77)</f>
        <v>-</v>
      </c>
      <c r="F1748" s="38" t="str">
        <f>IF(ISBLANK('Model Participation Data'!$E$77),"-",'Model Participation Data'!$E$77)</f>
        <v>-</v>
      </c>
      <c r="G1748" s="151" t="str">
        <f>IF(ISBLANK('Model Participation Data'!$F$77),"-",'Model Participation Data'!$F$77)</f>
        <v>-</v>
      </c>
      <c r="H1748" s="253">
        <v>3</v>
      </c>
      <c r="I1748" s="253">
        <v>4</v>
      </c>
      <c r="J1748" s="150" t="str">
        <f t="shared" si="73"/>
        <v>34</v>
      </c>
      <c r="K1748" s="38" t="str">
        <f>IF(ISBLANK('Model Participation Data'!$L$77),"-",'Model Participation Data'!$L$77)</f>
        <v>-</v>
      </c>
      <c r="L1748" s="39" t="str">
        <f>IF(ISBLANK('Model Participation Data'!$M$77),"-",'Model Participation Data'!$M$77)</f>
        <v>-</v>
      </c>
      <c r="M1748" s="254">
        <f>IF(ISNA(SUMIFS(INDEX('Model Participation Data'!$N$8:$DX$57,0,MATCH(CONCATENATE($J1748,M$6),'Model Participation Data'!$N$6:$DX$6,0)),'Model Participation Data'!$B$8:$B$57,$C1748,'Model Participation Data'!$C$8:$C$57,$D1748)),"-",SUMIFS(INDEX('Model Participation Data'!$N$8:$DX$57,0,MATCH(CONCATENATE($J1748,M$6),'Model Participation Data'!$N$6:$DX$6,0)),'Model Participation Data'!$B$8:$B$57,$C1748,'Model Participation Data'!$C$8:$C$57,$D1748))</f>
        <v>0</v>
      </c>
      <c r="N1748" s="254">
        <f>IF(ISNA(SUMIFS(INDEX('Model Participation Data'!$N$8:$DX$57,0,MATCH(CONCATENATE($J1748,N$6),'Model Participation Data'!$N$6:$DX$6,0)),'Model Participation Data'!$B$8:$B$57,$C1748,'Model Participation Data'!$C$8:$C$57,$D1748)),"-",SUMIFS(INDEX('Model Participation Data'!$N$8:$DX$57,0,MATCH(CONCATENATE($J1748,N$6),'Model Participation Data'!$N$6:$DX$6,0)),'Model Participation Data'!$B$8:$B$57,$C1748,'Model Participation Data'!$C$8:$C$57,$D1748))</f>
        <v>0</v>
      </c>
      <c r="O1748" s="154">
        <f>IF(ISNA(SUMIFS(INDEX('Model Participation Data'!$N$8:$DX$57,0,MATCH(CONCATENATE($J1748,O$6),'Model Participation Data'!$N$6:$DX$6,0)),'Model Participation Data'!$B$8:$B$57,$C1748,'Model Participation Data'!$C$8:$C$57,$D1748)),"-",SUMIFS(INDEX('Model Participation Data'!$N$8:$DX$57,0,MATCH(CONCATENATE($J1748,O$6),'Model Participation Data'!$N$6:$DX$6,0)),'Model Participation Data'!$B$8:$B$57,$C1748,'Model Participation Data'!$C$8:$C$57,$D1748))</f>
        <v>0</v>
      </c>
    </row>
    <row r="1749" spans="2:15" x14ac:dyDescent="0.35">
      <c r="B1749" s="37" t="s">
        <v>80</v>
      </c>
      <c r="C1749" s="38" t="str">
        <f>IF(ISBLANK('Model Participation Data'!$B$77),"-",'Model Participation Data'!$B$77)</f>
        <v>-</v>
      </c>
      <c r="D1749" s="38" t="str">
        <f>IF(ISBLANK('Model Participation Data'!$C$77),"-",'Model Participation Data'!$C$77)</f>
        <v>-</v>
      </c>
      <c r="E1749" s="38" t="str">
        <f>IF(ISBLANK('Model Participation Data'!$D$77),"-",'Model Participation Data'!$D$77)</f>
        <v>-</v>
      </c>
      <c r="F1749" s="38" t="str">
        <f>IF(ISBLANK('Model Participation Data'!$E$77),"-",'Model Participation Data'!$E$77)</f>
        <v>-</v>
      </c>
      <c r="G1749" s="151" t="str">
        <f>IF(ISBLANK('Model Participation Data'!$F$77),"-",'Model Participation Data'!$F$77)</f>
        <v>-</v>
      </c>
      <c r="H1749" s="253">
        <v>3</v>
      </c>
      <c r="I1749" s="253">
        <v>5</v>
      </c>
      <c r="J1749" s="150" t="str">
        <f t="shared" si="73"/>
        <v>35</v>
      </c>
      <c r="K1749" s="38" t="str">
        <f>IF(ISBLANK('Model Participation Data'!$L$77),"-",'Model Participation Data'!$L$77)</f>
        <v>-</v>
      </c>
      <c r="L1749" s="39" t="str">
        <f>IF(ISBLANK('Model Participation Data'!$M$77),"-",'Model Participation Data'!$M$77)</f>
        <v>-</v>
      </c>
      <c r="M1749" s="254">
        <f>IF(ISNA(SUMIFS(INDEX('Model Participation Data'!$N$8:$DX$57,0,MATCH(CONCATENATE($J1749,M$6),'Model Participation Data'!$N$6:$DX$6,0)),'Model Participation Data'!$B$8:$B$57,$C1749,'Model Participation Data'!$C$8:$C$57,$D1749)),"-",SUMIFS(INDEX('Model Participation Data'!$N$8:$DX$57,0,MATCH(CONCATENATE($J1749,M$6),'Model Participation Data'!$N$6:$DX$6,0)),'Model Participation Data'!$B$8:$B$57,$C1749,'Model Participation Data'!$C$8:$C$57,$D1749))</f>
        <v>0</v>
      </c>
      <c r="N1749" s="254">
        <f>IF(ISNA(SUMIFS(INDEX('Model Participation Data'!$N$8:$DX$57,0,MATCH(CONCATENATE($J1749,N$6),'Model Participation Data'!$N$6:$DX$6,0)),'Model Participation Data'!$B$8:$B$57,$C1749,'Model Participation Data'!$C$8:$C$57,$D1749)),"-",SUMIFS(INDEX('Model Participation Data'!$N$8:$DX$57,0,MATCH(CONCATENATE($J1749,N$6),'Model Participation Data'!$N$6:$DX$6,0)),'Model Participation Data'!$B$8:$B$57,$C1749,'Model Participation Data'!$C$8:$C$57,$D1749))</f>
        <v>0</v>
      </c>
      <c r="O1749" s="154">
        <f>IF(ISNA(SUMIFS(INDEX('Model Participation Data'!$N$8:$DX$57,0,MATCH(CONCATENATE($J1749,O$6),'Model Participation Data'!$N$6:$DX$6,0)),'Model Participation Data'!$B$8:$B$57,$C1749,'Model Participation Data'!$C$8:$C$57,$D1749)),"-",SUMIFS(INDEX('Model Participation Data'!$N$8:$DX$57,0,MATCH(CONCATENATE($J1749,O$6),'Model Participation Data'!$N$6:$DX$6,0)),'Model Participation Data'!$B$8:$B$57,$C1749,'Model Participation Data'!$C$8:$C$57,$D1749))</f>
        <v>0</v>
      </c>
    </row>
    <row r="1750" spans="2:15" x14ac:dyDescent="0.35">
      <c r="B1750" s="37" t="s">
        <v>80</v>
      </c>
      <c r="C1750" s="38" t="str">
        <f>IF(ISBLANK('Model Participation Data'!$B$77),"-",'Model Participation Data'!$B$77)</f>
        <v>-</v>
      </c>
      <c r="D1750" s="38" t="str">
        <f>IF(ISBLANK('Model Participation Data'!$C$77),"-",'Model Participation Data'!$C$77)</f>
        <v>-</v>
      </c>
      <c r="E1750" s="38" t="str">
        <f>IF(ISBLANK('Model Participation Data'!$D$77),"-",'Model Participation Data'!$D$77)</f>
        <v>-</v>
      </c>
      <c r="F1750" s="38" t="str">
        <f>IF(ISBLANK('Model Participation Data'!$E$77),"-",'Model Participation Data'!$E$77)</f>
        <v>-</v>
      </c>
      <c r="G1750" s="151" t="str">
        <f>IF(ISBLANK('Model Participation Data'!$F$77),"-",'Model Participation Data'!$F$77)</f>
        <v>-</v>
      </c>
      <c r="H1750" s="253">
        <v>3</v>
      </c>
      <c r="I1750" s="253" t="s">
        <v>65</v>
      </c>
      <c r="J1750" s="150" t="str">
        <f t="shared" si="73"/>
        <v>3Goal</v>
      </c>
      <c r="K1750" s="38" t="str">
        <f>IF(ISBLANK('Model Participation Data'!$L$77),"-",'Model Participation Data'!$L$77)</f>
        <v>-</v>
      </c>
      <c r="L1750" s="39" t="str">
        <f>IF(ISBLANK('Model Participation Data'!$M$77),"-",'Model Participation Data'!$M$77)</f>
        <v>-</v>
      </c>
      <c r="M1750" s="254" t="str">
        <f>IF(ISNA(SUMIFS(INDEX('Model Participation Data'!$N$8:$DX$57,0,MATCH(CONCATENATE($J1750,M$6),'Model Participation Data'!$N$6:$DX$6,0)),'Model Participation Data'!$B$8:$B$57,$C1750,'Model Participation Data'!$C$8:$C$57,$D1750)),"-",SUMIFS(INDEX('Model Participation Data'!$N$8:$DX$57,0,MATCH(CONCATENATE($J1750,M$6),'Model Participation Data'!$N$6:$DX$6,0)),'Model Participation Data'!$B$8:$B$57,$C1750,'Model Participation Data'!$C$8:$C$57,$D1750))</f>
        <v>-</v>
      </c>
      <c r="N1750" s="254" t="str">
        <f>IF(ISNA(SUMIFS(INDEX('Model Participation Data'!$N$8:$DX$57,0,MATCH(CONCATENATE($J1750,N$6),'Model Participation Data'!$N$6:$DX$6,0)),'Model Participation Data'!$B$8:$B$57,$C1750,'Model Participation Data'!$C$8:$C$57,$D1750)),"-",SUMIFS(INDEX('Model Participation Data'!$N$8:$DX$57,0,MATCH(CONCATENATE($J1750,N$6),'Model Participation Data'!$N$6:$DX$6,0)),'Model Participation Data'!$B$8:$B$57,$C1750,'Model Participation Data'!$C$8:$C$57,$D1750))</f>
        <v>-</v>
      </c>
      <c r="O1750" s="154">
        <f>IF(ISNA(SUMIFS(INDEX('Model Participation Data'!$N$8:$DX$57,0,MATCH(CONCATENATE($J1750,O$6),'Model Participation Data'!$N$6:$DX$6,0)),'Model Participation Data'!$B$8:$B$57,$C1750,'Model Participation Data'!$C$8:$C$57,$D1750)),"-",SUMIFS(INDEX('Model Participation Data'!$N$8:$DX$57,0,MATCH(CONCATENATE($J1750,O$6),'Model Participation Data'!$N$6:$DX$6,0)),'Model Participation Data'!$B$8:$B$57,$C1750,'Model Participation Data'!$C$8:$C$57,$D1750))</f>
        <v>0</v>
      </c>
    </row>
    <row r="1751" spans="2:15" x14ac:dyDescent="0.35">
      <c r="B1751" s="37" t="s">
        <v>80</v>
      </c>
      <c r="C1751" s="38" t="str">
        <f>IF(ISBLANK('Model Participation Data'!$B$77),"-",'Model Participation Data'!$B$77)</f>
        <v>-</v>
      </c>
      <c r="D1751" s="38" t="str">
        <f>IF(ISBLANK('Model Participation Data'!$C$77),"-",'Model Participation Data'!$C$77)</f>
        <v>-</v>
      </c>
      <c r="E1751" s="38" t="str">
        <f>IF(ISBLANK('Model Participation Data'!$D$77),"-",'Model Participation Data'!$D$77)</f>
        <v>-</v>
      </c>
      <c r="F1751" s="38" t="str">
        <f>IF(ISBLANK('Model Participation Data'!$E$77),"-",'Model Participation Data'!$E$77)</f>
        <v>-</v>
      </c>
      <c r="G1751" s="151" t="str">
        <f>IF(ISBLANK('Model Participation Data'!$F$77),"-",'Model Participation Data'!$F$77)</f>
        <v>-</v>
      </c>
      <c r="H1751" s="253">
        <v>4</v>
      </c>
      <c r="I1751" s="253">
        <v>1</v>
      </c>
      <c r="J1751" s="150" t="str">
        <f t="shared" si="73"/>
        <v>41</v>
      </c>
      <c r="K1751" s="38" t="str">
        <f>IF(ISBLANK('Model Participation Data'!$L$77),"-",'Model Participation Data'!$L$77)</f>
        <v>-</v>
      </c>
      <c r="L1751" s="39" t="str">
        <f>IF(ISBLANK('Model Participation Data'!$M$77),"-",'Model Participation Data'!$M$77)</f>
        <v>-</v>
      </c>
      <c r="M1751" s="254">
        <f>IF(ISNA(SUMIFS(INDEX('Model Participation Data'!$N$8:$DX$57,0,MATCH(CONCATENATE($J1751,M$6),'Model Participation Data'!$N$6:$DX$6,0)),'Model Participation Data'!$B$8:$B$57,$C1751,'Model Participation Data'!$C$8:$C$57,$D1751)),"-",SUMIFS(INDEX('Model Participation Data'!$N$8:$DX$57,0,MATCH(CONCATENATE($J1751,M$6),'Model Participation Data'!$N$6:$DX$6,0)),'Model Participation Data'!$B$8:$B$57,$C1751,'Model Participation Data'!$C$8:$C$57,$D1751))</f>
        <v>0</v>
      </c>
      <c r="N1751" s="254">
        <f>IF(ISNA(SUMIFS(INDEX('Model Participation Data'!$N$8:$DX$57,0,MATCH(CONCATENATE($J1751,N$6),'Model Participation Data'!$N$6:$DX$6,0)),'Model Participation Data'!$B$8:$B$57,$C1751,'Model Participation Data'!$C$8:$C$57,$D1751)),"-",SUMIFS(INDEX('Model Participation Data'!$N$8:$DX$57,0,MATCH(CONCATENATE($J1751,N$6),'Model Participation Data'!$N$6:$DX$6,0)),'Model Participation Data'!$B$8:$B$57,$C1751,'Model Participation Data'!$C$8:$C$57,$D1751))</f>
        <v>0</v>
      </c>
      <c r="O1751" s="154">
        <f>IF(ISNA(SUMIFS(INDEX('Model Participation Data'!$N$8:$DX$57,0,MATCH(CONCATENATE($J1751,O$6),'Model Participation Data'!$N$6:$DX$6,0)),'Model Participation Data'!$B$8:$B$57,$C1751,'Model Participation Data'!$C$8:$C$57,$D1751)),"-",SUMIFS(INDEX('Model Participation Data'!$N$8:$DX$57,0,MATCH(CONCATENATE($J1751,O$6),'Model Participation Data'!$N$6:$DX$6,0)),'Model Participation Data'!$B$8:$B$57,$C1751,'Model Participation Data'!$C$8:$C$57,$D1751))</f>
        <v>0</v>
      </c>
    </row>
    <row r="1752" spans="2:15" x14ac:dyDescent="0.35">
      <c r="B1752" s="37" t="s">
        <v>80</v>
      </c>
      <c r="C1752" s="38" t="str">
        <f>IF(ISBLANK('Model Participation Data'!$B$77),"-",'Model Participation Data'!$B$77)</f>
        <v>-</v>
      </c>
      <c r="D1752" s="38" t="str">
        <f>IF(ISBLANK('Model Participation Data'!$C$77),"-",'Model Participation Data'!$C$77)</f>
        <v>-</v>
      </c>
      <c r="E1752" s="38" t="str">
        <f>IF(ISBLANK('Model Participation Data'!$D$77),"-",'Model Participation Data'!$D$77)</f>
        <v>-</v>
      </c>
      <c r="F1752" s="38" t="str">
        <f>IF(ISBLANK('Model Participation Data'!$E$77),"-",'Model Participation Data'!$E$77)</f>
        <v>-</v>
      </c>
      <c r="G1752" s="151" t="str">
        <f>IF(ISBLANK('Model Participation Data'!$F$77),"-",'Model Participation Data'!$F$77)</f>
        <v>-</v>
      </c>
      <c r="H1752" s="253">
        <v>4</v>
      </c>
      <c r="I1752" s="253">
        <v>2</v>
      </c>
      <c r="J1752" s="150" t="str">
        <f t="shared" si="73"/>
        <v>42</v>
      </c>
      <c r="K1752" s="38" t="str">
        <f>IF(ISBLANK('Model Participation Data'!$L$77),"-",'Model Participation Data'!$L$77)</f>
        <v>-</v>
      </c>
      <c r="L1752" s="39" t="str">
        <f>IF(ISBLANK('Model Participation Data'!$M$77),"-",'Model Participation Data'!$M$77)</f>
        <v>-</v>
      </c>
      <c r="M1752" s="254">
        <f>IF(ISNA(SUMIFS(INDEX('Model Participation Data'!$N$8:$DX$57,0,MATCH(CONCATENATE($J1752,M$6),'Model Participation Data'!$N$6:$DX$6,0)),'Model Participation Data'!$B$8:$B$57,$C1752,'Model Participation Data'!$C$8:$C$57,$D1752)),"-",SUMIFS(INDEX('Model Participation Data'!$N$8:$DX$57,0,MATCH(CONCATENATE($J1752,M$6),'Model Participation Data'!$N$6:$DX$6,0)),'Model Participation Data'!$B$8:$B$57,$C1752,'Model Participation Data'!$C$8:$C$57,$D1752))</f>
        <v>0</v>
      </c>
      <c r="N1752" s="254">
        <f>IF(ISNA(SUMIFS(INDEX('Model Participation Data'!$N$8:$DX$57,0,MATCH(CONCATENATE($J1752,N$6),'Model Participation Data'!$N$6:$DX$6,0)),'Model Participation Data'!$B$8:$B$57,$C1752,'Model Participation Data'!$C$8:$C$57,$D1752)),"-",SUMIFS(INDEX('Model Participation Data'!$N$8:$DX$57,0,MATCH(CONCATENATE($J1752,N$6),'Model Participation Data'!$N$6:$DX$6,0)),'Model Participation Data'!$B$8:$B$57,$C1752,'Model Participation Data'!$C$8:$C$57,$D1752))</f>
        <v>0</v>
      </c>
      <c r="O1752" s="154">
        <f>IF(ISNA(SUMIFS(INDEX('Model Participation Data'!$N$8:$DX$57,0,MATCH(CONCATENATE($J1752,O$6),'Model Participation Data'!$N$6:$DX$6,0)),'Model Participation Data'!$B$8:$B$57,$C1752,'Model Participation Data'!$C$8:$C$57,$D1752)),"-",SUMIFS(INDEX('Model Participation Data'!$N$8:$DX$57,0,MATCH(CONCATENATE($J1752,O$6),'Model Participation Data'!$N$6:$DX$6,0)),'Model Participation Data'!$B$8:$B$57,$C1752,'Model Participation Data'!$C$8:$C$57,$D1752))</f>
        <v>0</v>
      </c>
    </row>
    <row r="1753" spans="2:15" x14ac:dyDescent="0.35">
      <c r="B1753" s="37" t="s">
        <v>80</v>
      </c>
      <c r="C1753" s="38" t="str">
        <f>IF(ISBLANK('Model Participation Data'!$B$77),"-",'Model Participation Data'!$B$77)</f>
        <v>-</v>
      </c>
      <c r="D1753" s="38" t="str">
        <f>IF(ISBLANK('Model Participation Data'!$C$77),"-",'Model Participation Data'!$C$77)</f>
        <v>-</v>
      </c>
      <c r="E1753" s="38" t="str">
        <f>IF(ISBLANK('Model Participation Data'!$D$77),"-",'Model Participation Data'!$D$77)</f>
        <v>-</v>
      </c>
      <c r="F1753" s="38" t="str">
        <f>IF(ISBLANK('Model Participation Data'!$E$77),"-",'Model Participation Data'!$E$77)</f>
        <v>-</v>
      </c>
      <c r="G1753" s="151" t="str">
        <f>IF(ISBLANK('Model Participation Data'!$F$77),"-",'Model Participation Data'!$F$77)</f>
        <v>-</v>
      </c>
      <c r="H1753" s="253">
        <v>4</v>
      </c>
      <c r="I1753" s="253">
        <v>3</v>
      </c>
      <c r="J1753" s="150" t="str">
        <f t="shared" si="73"/>
        <v>43</v>
      </c>
      <c r="K1753" s="38" t="str">
        <f>IF(ISBLANK('Model Participation Data'!$L$77),"-",'Model Participation Data'!$L$77)</f>
        <v>-</v>
      </c>
      <c r="L1753" s="39" t="str">
        <f>IF(ISBLANK('Model Participation Data'!$M$77),"-",'Model Participation Data'!$M$77)</f>
        <v>-</v>
      </c>
      <c r="M1753" s="254">
        <f>IF(ISNA(SUMIFS(INDEX('Model Participation Data'!$N$8:$DX$57,0,MATCH(CONCATENATE($J1753,M$6),'Model Participation Data'!$N$6:$DX$6,0)),'Model Participation Data'!$B$8:$B$57,$C1753,'Model Participation Data'!$C$8:$C$57,$D1753)),"-",SUMIFS(INDEX('Model Participation Data'!$N$8:$DX$57,0,MATCH(CONCATENATE($J1753,M$6),'Model Participation Data'!$N$6:$DX$6,0)),'Model Participation Data'!$B$8:$B$57,$C1753,'Model Participation Data'!$C$8:$C$57,$D1753))</f>
        <v>0</v>
      </c>
      <c r="N1753" s="254">
        <f>IF(ISNA(SUMIFS(INDEX('Model Participation Data'!$N$8:$DX$57,0,MATCH(CONCATENATE($J1753,N$6),'Model Participation Data'!$N$6:$DX$6,0)),'Model Participation Data'!$B$8:$B$57,$C1753,'Model Participation Data'!$C$8:$C$57,$D1753)),"-",SUMIFS(INDEX('Model Participation Data'!$N$8:$DX$57,0,MATCH(CONCATENATE($J1753,N$6),'Model Participation Data'!$N$6:$DX$6,0)),'Model Participation Data'!$B$8:$B$57,$C1753,'Model Participation Data'!$C$8:$C$57,$D1753))</f>
        <v>0</v>
      </c>
      <c r="O1753" s="154">
        <f>IF(ISNA(SUMIFS(INDEX('Model Participation Data'!$N$8:$DX$57,0,MATCH(CONCATENATE($J1753,O$6),'Model Participation Data'!$N$6:$DX$6,0)),'Model Participation Data'!$B$8:$B$57,$C1753,'Model Participation Data'!$C$8:$C$57,$D1753)),"-",SUMIFS(INDEX('Model Participation Data'!$N$8:$DX$57,0,MATCH(CONCATENATE($J1753,O$6),'Model Participation Data'!$N$6:$DX$6,0)),'Model Participation Data'!$B$8:$B$57,$C1753,'Model Participation Data'!$C$8:$C$57,$D1753))</f>
        <v>0</v>
      </c>
    </row>
    <row r="1754" spans="2:15" x14ac:dyDescent="0.35">
      <c r="B1754" s="37" t="s">
        <v>80</v>
      </c>
      <c r="C1754" s="38" t="str">
        <f>IF(ISBLANK('Model Participation Data'!$B$77),"-",'Model Participation Data'!$B$77)</f>
        <v>-</v>
      </c>
      <c r="D1754" s="38" t="str">
        <f>IF(ISBLANK('Model Participation Data'!$C$77),"-",'Model Participation Data'!$C$77)</f>
        <v>-</v>
      </c>
      <c r="E1754" s="38" t="str">
        <f>IF(ISBLANK('Model Participation Data'!$D$77),"-",'Model Participation Data'!$D$77)</f>
        <v>-</v>
      </c>
      <c r="F1754" s="38" t="str">
        <f>IF(ISBLANK('Model Participation Data'!$E$77),"-",'Model Participation Data'!$E$77)</f>
        <v>-</v>
      </c>
      <c r="G1754" s="151" t="str">
        <f>IF(ISBLANK('Model Participation Data'!$F$77),"-",'Model Participation Data'!$F$77)</f>
        <v>-</v>
      </c>
      <c r="H1754" s="253">
        <v>4</v>
      </c>
      <c r="I1754" s="253">
        <v>4</v>
      </c>
      <c r="J1754" s="150" t="str">
        <f t="shared" si="73"/>
        <v>44</v>
      </c>
      <c r="K1754" s="38" t="str">
        <f>IF(ISBLANK('Model Participation Data'!$L$77),"-",'Model Participation Data'!$L$77)</f>
        <v>-</v>
      </c>
      <c r="L1754" s="39" t="str">
        <f>IF(ISBLANK('Model Participation Data'!$M$77),"-",'Model Participation Data'!$M$77)</f>
        <v>-</v>
      </c>
      <c r="M1754" s="254">
        <f>IF(ISNA(SUMIFS(INDEX('Model Participation Data'!$N$8:$DX$57,0,MATCH(CONCATENATE($J1754,M$6),'Model Participation Data'!$N$6:$DX$6,0)),'Model Participation Data'!$B$8:$B$57,$C1754,'Model Participation Data'!$C$8:$C$57,$D1754)),"-",SUMIFS(INDEX('Model Participation Data'!$N$8:$DX$57,0,MATCH(CONCATENATE($J1754,M$6),'Model Participation Data'!$N$6:$DX$6,0)),'Model Participation Data'!$B$8:$B$57,$C1754,'Model Participation Data'!$C$8:$C$57,$D1754))</f>
        <v>0</v>
      </c>
      <c r="N1754" s="254">
        <f>IF(ISNA(SUMIFS(INDEX('Model Participation Data'!$N$8:$DX$57,0,MATCH(CONCATENATE($J1754,N$6),'Model Participation Data'!$N$6:$DX$6,0)),'Model Participation Data'!$B$8:$B$57,$C1754,'Model Participation Data'!$C$8:$C$57,$D1754)),"-",SUMIFS(INDEX('Model Participation Data'!$N$8:$DX$57,0,MATCH(CONCATENATE($J1754,N$6),'Model Participation Data'!$N$6:$DX$6,0)),'Model Participation Data'!$B$8:$B$57,$C1754,'Model Participation Data'!$C$8:$C$57,$D1754))</f>
        <v>0</v>
      </c>
      <c r="O1754" s="154">
        <f>IF(ISNA(SUMIFS(INDEX('Model Participation Data'!$N$8:$DX$57,0,MATCH(CONCATENATE($J1754,O$6),'Model Participation Data'!$N$6:$DX$6,0)),'Model Participation Data'!$B$8:$B$57,$C1754,'Model Participation Data'!$C$8:$C$57,$D1754)),"-",SUMIFS(INDEX('Model Participation Data'!$N$8:$DX$57,0,MATCH(CONCATENATE($J1754,O$6),'Model Participation Data'!$N$6:$DX$6,0)),'Model Participation Data'!$B$8:$B$57,$C1754,'Model Participation Data'!$C$8:$C$57,$D1754))</f>
        <v>0</v>
      </c>
    </row>
    <row r="1755" spans="2:15" x14ac:dyDescent="0.35">
      <c r="B1755" s="37" t="s">
        <v>80</v>
      </c>
      <c r="C1755" s="38" t="str">
        <f>IF(ISBLANK('Model Participation Data'!$B$77),"-",'Model Participation Data'!$B$77)</f>
        <v>-</v>
      </c>
      <c r="D1755" s="38" t="str">
        <f>IF(ISBLANK('Model Participation Data'!$C$77),"-",'Model Participation Data'!$C$77)</f>
        <v>-</v>
      </c>
      <c r="E1755" s="38" t="str">
        <f>IF(ISBLANK('Model Participation Data'!$D$77),"-",'Model Participation Data'!$D$77)</f>
        <v>-</v>
      </c>
      <c r="F1755" s="38" t="str">
        <f>IF(ISBLANK('Model Participation Data'!$E$77),"-",'Model Participation Data'!$E$77)</f>
        <v>-</v>
      </c>
      <c r="G1755" s="151" t="str">
        <f>IF(ISBLANK('Model Participation Data'!$F$77),"-",'Model Participation Data'!$F$77)</f>
        <v>-</v>
      </c>
      <c r="H1755" s="253">
        <v>4</v>
      </c>
      <c r="I1755" s="253">
        <v>5</v>
      </c>
      <c r="J1755" s="150" t="str">
        <f t="shared" si="73"/>
        <v>45</v>
      </c>
      <c r="K1755" s="38" t="str">
        <f>IF(ISBLANK('Model Participation Data'!$L$77),"-",'Model Participation Data'!$L$77)</f>
        <v>-</v>
      </c>
      <c r="L1755" s="39" t="str">
        <f>IF(ISBLANK('Model Participation Data'!$M$77),"-",'Model Participation Data'!$M$77)</f>
        <v>-</v>
      </c>
      <c r="M1755" s="254">
        <f>IF(ISNA(SUMIFS(INDEX('Model Participation Data'!$N$8:$DX$57,0,MATCH(CONCATENATE($J1755,M$6),'Model Participation Data'!$N$6:$DX$6,0)),'Model Participation Data'!$B$8:$B$57,$C1755,'Model Participation Data'!$C$8:$C$57,$D1755)),"-",SUMIFS(INDEX('Model Participation Data'!$N$8:$DX$57,0,MATCH(CONCATENATE($J1755,M$6),'Model Participation Data'!$N$6:$DX$6,0)),'Model Participation Data'!$B$8:$B$57,$C1755,'Model Participation Data'!$C$8:$C$57,$D1755))</f>
        <v>0</v>
      </c>
      <c r="N1755" s="254">
        <f>IF(ISNA(SUMIFS(INDEX('Model Participation Data'!$N$8:$DX$57,0,MATCH(CONCATENATE($J1755,N$6),'Model Participation Data'!$N$6:$DX$6,0)),'Model Participation Data'!$B$8:$B$57,$C1755,'Model Participation Data'!$C$8:$C$57,$D1755)),"-",SUMIFS(INDEX('Model Participation Data'!$N$8:$DX$57,0,MATCH(CONCATENATE($J1755,N$6),'Model Participation Data'!$N$6:$DX$6,0)),'Model Participation Data'!$B$8:$B$57,$C1755,'Model Participation Data'!$C$8:$C$57,$D1755))</f>
        <v>0</v>
      </c>
      <c r="O1755" s="154">
        <f>IF(ISNA(SUMIFS(INDEX('Model Participation Data'!$N$8:$DX$57,0,MATCH(CONCATENATE($J1755,O$6),'Model Participation Data'!$N$6:$DX$6,0)),'Model Participation Data'!$B$8:$B$57,$C1755,'Model Participation Data'!$C$8:$C$57,$D1755)),"-",SUMIFS(INDEX('Model Participation Data'!$N$8:$DX$57,0,MATCH(CONCATENATE($J1755,O$6),'Model Participation Data'!$N$6:$DX$6,0)),'Model Participation Data'!$B$8:$B$57,$C1755,'Model Participation Data'!$C$8:$C$57,$D1755))</f>
        <v>0</v>
      </c>
    </row>
    <row r="1756" spans="2:15" x14ac:dyDescent="0.35">
      <c r="B1756" s="37" t="s">
        <v>80</v>
      </c>
      <c r="C1756" s="38" t="str">
        <f>IF(ISBLANK('Model Participation Data'!$B$77),"-",'Model Participation Data'!$B$77)</f>
        <v>-</v>
      </c>
      <c r="D1756" s="38" t="str">
        <f>IF(ISBLANK('Model Participation Data'!$C$77),"-",'Model Participation Data'!$C$77)</f>
        <v>-</v>
      </c>
      <c r="E1756" s="38" t="str">
        <f>IF(ISBLANK('Model Participation Data'!$D$77),"-",'Model Participation Data'!$D$77)</f>
        <v>-</v>
      </c>
      <c r="F1756" s="38" t="str">
        <f>IF(ISBLANK('Model Participation Data'!$E$77),"-",'Model Participation Data'!$E$77)</f>
        <v>-</v>
      </c>
      <c r="G1756" s="151" t="str">
        <f>IF(ISBLANK('Model Participation Data'!$F$77),"-",'Model Participation Data'!$F$77)</f>
        <v>-</v>
      </c>
      <c r="H1756" s="253">
        <v>4</v>
      </c>
      <c r="I1756" s="253" t="s">
        <v>65</v>
      </c>
      <c r="J1756" s="150" t="str">
        <f t="shared" si="73"/>
        <v>4Goal</v>
      </c>
      <c r="K1756" s="38" t="str">
        <f>IF(ISBLANK('Model Participation Data'!$L$77),"-",'Model Participation Data'!$L$77)</f>
        <v>-</v>
      </c>
      <c r="L1756" s="39" t="str">
        <f>IF(ISBLANK('Model Participation Data'!$M$77),"-",'Model Participation Data'!$M$77)</f>
        <v>-</v>
      </c>
      <c r="M1756" s="254" t="str">
        <f>IF(ISNA(SUMIFS(INDEX('Model Participation Data'!$N$8:$DX$57,0,MATCH(CONCATENATE($J1756,M$6),'Model Participation Data'!$N$6:$DX$6,0)),'Model Participation Data'!$B$8:$B$57,$C1756,'Model Participation Data'!$C$8:$C$57,$D1756)),"-",SUMIFS(INDEX('Model Participation Data'!$N$8:$DX$57,0,MATCH(CONCATENATE($J1756,M$6),'Model Participation Data'!$N$6:$DX$6,0)),'Model Participation Data'!$B$8:$B$57,$C1756,'Model Participation Data'!$C$8:$C$57,$D1756))</f>
        <v>-</v>
      </c>
      <c r="N1756" s="254" t="str">
        <f>IF(ISNA(SUMIFS(INDEX('Model Participation Data'!$N$8:$DX$57,0,MATCH(CONCATENATE($J1756,N$6),'Model Participation Data'!$N$6:$DX$6,0)),'Model Participation Data'!$B$8:$B$57,$C1756,'Model Participation Data'!$C$8:$C$57,$D1756)),"-",SUMIFS(INDEX('Model Participation Data'!$N$8:$DX$57,0,MATCH(CONCATENATE($J1756,N$6),'Model Participation Data'!$N$6:$DX$6,0)),'Model Participation Data'!$B$8:$B$57,$C1756,'Model Participation Data'!$C$8:$C$57,$D1756))</f>
        <v>-</v>
      </c>
      <c r="O1756" s="154">
        <f>IF(ISNA(SUMIFS(INDEX('Model Participation Data'!$N$8:$DX$57,0,MATCH(CONCATENATE($J1756,O$6),'Model Participation Data'!$N$6:$DX$6,0)),'Model Participation Data'!$B$8:$B$57,$C1756,'Model Participation Data'!$C$8:$C$57,$D1756)),"-",SUMIFS(INDEX('Model Participation Data'!$N$8:$DX$57,0,MATCH(CONCATENATE($J1756,O$6),'Model Participation Data'!$N$6:$DX$6,0)),'Model Participation Data'!$B$8:$B$57,$C1756,'Model Participation Data'!$C$8:$C$57,$D1756))</f>
        <v>0</v>
      </c>
    </row>
    <row r="1757" spans="2:15" x14ac:dyDescent="0.35">
      <c r="B1757" s="37" t="s">
        <v>80</v>
      </c>
      <c r="C1757" s="38" t="str">
        <f>IF(ISBLANK('Model Participation Data'!$B$78),"-",'Model Participation Data'!$B$78)</f>
        <v>-</v>
      </c>
      <c r="D1757" s="38" t="str">
        <f>IF(ISBLANK('Model Participation Data'!$C$78),"-",'Model Participation Data'!$C$78)</f>
        <v>-</v>
      </c>
      <c r="E1757" s="38" t="str">
        <f>IF(ISBLANK('Model Participation Data'!$D$78),"-",'Model Participation Data'!$D$78)</f>
        <v>-</v>
      </c>
      <c r="F1757" s="38" t="str">
        <f>IF(ISBLANK('Model Participation Data'!$E$78),"-",'Model Participation Data'!$E$78)</f>
        <v>-</v>
      </c>
      <c r="G1757" s="151" t="str">
        <f>IF(ISBLANK('Model Participation Data'!$F$78),"-",'Model Participation Data'!$F$78)</f>
        <v>-</v>
      </c>
      <c r="H1757" s="253" t="s">
        <v>64</v>
      </c>
      <c r="I1757" s="253" t="s">
        <v>64</v>
      </c>
      <c r="J1757" s="150" t="str">
        <f t="shared" si="73"/>
        <v>BaselineBaseline</v>
      </c>
      <c r="K1757" s="38" t="str">
        <f>IF(ISBLANK('Model Participation Data'!$L$78),"-",'Model Participation Data'!$L$78)</f>
        <v>-</v>
      </c>
      <c r="L1757" s="39" t="str">
        <f>IF(ISBLANK('Model Participation Data'!$M$78),"-",'Model Participation Data'!$M$78)</f>
        <v>-</v>
      </c>
      <c r="M1757" s="254">
        <f>IF(ISNA(SUMIFS(INDEX('Model Participation Data'!$N$8:$DX$57,0,MATCH(CONCATENATE($J1757,M$6),'Model Participation Data'!$N$6:$DX$6,0)),'Model Participation Data'!$B$8:$B$57,$C1757,'Model Participation Data'!$C$8:$C$57,$D1757)),"-",SUMIFS(INDEX('Model Participation Data'!$N$8:$DX$57,0,MATCH(CONCATENATE($J1757,M$6),'Model Participation Data'!$N$6:$DX$6,0)),'Model Participation Data'!$B$8:$B$57,$C1757,'Model Participation Data'!$C$8:$C$57,$D1757))</f>
        <v>0</v>
      </c>
      <c r="N1757" s="254">
        <f>IF(ISNA(SUMIFS(INDEX('Model Participation Data'!$N$8:$DX$57,0,MATCH(CONCATENATE($J1757,N$6),'Model Participation Data'!$N$6:$DX$6,0)),'Model Participation Data'!$B$8:$B$57,$C1757,'Model Participation Data'!$C$8:$C$57,$D1757)),"-",SUMIFS(INDEX('Model Participation Data'!$N$8:$DX$57,0,MATCH(CONCATENATE($J1757,N$6),'Model Participation Data'!$N$6:$DX$6,0)),'Model Participation Data'!$B$8:$B$57,$C1757,'Model Participation Data'!$C$8:$C$57,$D1757))</f>
        <v>0</v>
      </c>
      <c r="O1757" s="154">
        <f>IF(ISNA(SUMIFS(INDEX('Model Participation Data'!$N$8:$DX$57,0,MATCH(CONCATENATE($J1757,O$6),'Model Participation Data'!$N$6:$DX$6,0)),'Model Participation Data'!$B$8:$B$57,$C1757,'Model Participation Data'!$C$8:$C$57,$D1757)),"-",SUMIFS(INDEX('Model Participation Data'!$N$8:$DX$57,0,MATCH(CONCATENATE($J1757,O$6),'Model Participation Data'!$N$6:$DX$6,0)),'Model Participation Data'!$B$8:$B$57,$C1757,'Model Participation Data'!$C$8:$C$57,$D1757))</f>
        <v>0</v>
      </c>
    </row>
    <row r="1758" spans="2:15" x14ac:dyDescent="0.35">
      <c r="B1758" s="37" t="s">
        <v>80</v>
      </c>
      <c r="C1758" s="38" t="str">
        <f>IF(ISBLANK('Model Participation Data'!$B$78),"-",'Model Participation Data'!$B$78)</f>
        <v>-</v>
      </c>
      <c r="D1758" s="38" t="str">
        <f>IF(ISBLANK('Model Participation Data'!$C$78),"-",'Model Participation Data'!$C$78)</f>
        <v>-</v>
      </c>
      <c r="E1758" s="38" t="str">
        <f>IF(ISBLANK('Model Participation Data'!$D$78),"-",'Model Participation Data'!$D$78)</f>
        <v>-</v>
      </c>
      <c r="F1758" s="38" t="str">
        <f>IF(ISBLANK('Model Participation Data'!$E$78),"-",'Model Participation Data'!$E$78)</f>
        <v>-</v>
      </c>
      <c r="G1758" s="151" t="str">
        <f>IF(ISBLANK('Model Participation Data'!$F$78),"-",'Model Participation Data'!$F$78)</f>
        <v>-</v>
      </c>
      <c r="H1758" s="253">
        <v>1</v>
      </c>
      <c r="I1758" s="253">
        <v>1</v>
      </c>
      <c r="J1758" s="150" t="str">
        <f t="shared" si="73"/>
        <v>11</v>
      </c>
      <c r="K1758" s="38" t="str">
        <f>IF(ISBLANK('Model Participation Data'!$L$78),"-",'Model Participation Data'!$L$78)</f>
        <v>-</v>
      </c>
      <c r="L1758" s="39" t="str">
        <f>IF(ISBLANK('Model Participation Data'!$M$78),"-",'Model Participation Data'!$M$78)</f>
        <v>-</v>
      </c>
      <c r="M1758" s="254">
        <f>IF(ISNA(SUMIFS(INDEX('Model Participation Data'!$N$8:$DX$57,0,MATCH(CONCATENATE($J1758,M$6),'Model Participation Data'!$N$6:$DX$6,0)),'Model Participation Data'!$B$8:$B$57,$C1758,'Model Participation Data'!$C$8:$C$57,$D1758)),"-",SUMIFS(INDEX('Model Participation Data'!$N$8:$DX$57,0,MATCH(CONCATENATE($J1758,M$6),'Model Participation Data'!$N$6:$DX$6,0)),'Model Participation Data'!$B$8:$B$57,$C1758,'Model Participation Data'!$C$8:$C$57,$D1758))</f>
        <v>0</v>
      </c>
      <c r="N1758" s="254">
        <f>IF(ISNA(SUMIFS(INDEX('Model Participation Data'!$N$8:$DX$57,0,MATCH(CONCATENATE($J1758,N$6),'Model Participation Data'!$N$6:$DX$6,0)),'Model Participation Data'!$B$8:$B$57,$C1758,'Model Participation Data'!$C$8:$C$57,$D1758)),"-",SUMIFS(INDEX('Model Participation Data'!$N$8:$DX$57,0,MATCH(CONCATENATE($J1758,N$6),'Model Participation Data'!$N$6:$DX$6,0)),'Model Participation Data'!$B$8:$B$57,$C1758,'Model Participation Data'!$C$8:$C$57,$D1758))</f>
        <v>0</v>
      </c>
      <c r="O1758" s="154">
        <f>IF(ISNA(SUMIFS(INDEX('Model Participation Data'!$N$8:$DX$57,0,MATCH(CONCATENATE($J1758,O$6),'Model Participation Data'!$N$6:$DX$6,0)),'Model Participation Data'!$B$8:$B$57,$C1758,'Model Participation Data'!$C$8:$C$57,$D1758)),"-",SUMIFS(INDEX('Model Participation Data'!$N$8:$DX$57,0,MATCH(CONCATENATE($J1758,O$6),'Model Participation Data'!$N$6:$DX$6,0)),'Model Participation Data'!$B$8:$B$57,$C1758,'Model Participation Data'!$C$8:$C$57,$D1758))</f>
        <v>0</v>
      </c>
    </row>
    <row r="1759" spans="2:15" x14ac:dyDescent="0.35">
      <c r="B1759" s="37" t="s">
        <v>80</v>
      </c>
      <c r="C1759" s="38" t="str">
        <f>IF(ISBLANK('Model Participation Data'!$B$78),"-",'Model Participation Data'!$B$78)</f>
        <v>-</v>
      </c>
      <c r="D1759" s="38" t="str">
        <f>IF(ISBLANK('Model Participation Data'!$C$78),"-",'Model Participation Data'!$C$78)</f>
        <v>-</v>
      </c>
      <c r="E1759" s="38" t="str">
        <f>IF(ISBLANK('Model Participation Data'!$D$78),"-",'Model Participation Data'!$D$78)</f>
        <v>-</v>
      </c>
      <c r="F1759" s="38" t="str">
        <f>IF(ISBLANK('Model Participation Data'!$E$78),"-",'Model Participation Data'!$E$78)</f>
        <v>-</v>
      </c>
      <c r="G1759" s="151" t="str">
        <f>IF(ISBLANK('Model Participation Data'!$F$78),"-",'Model Participation Data'!$F$78)</f>
        <v>-</v>
      </c>
      <c r="H1759" s="253">
        <v>1</v>
      </c>
      <c r="I1759" s="253">
        <v>2</v>
      </c>
      <c r="J1759" s="150" t="str">
        <f t="shared" si="73"/>
        <v>12</v>
      </c>
      <c r="K1759" s="38" t="str">
        <f>IF(ISBLANK('Model Participation Data'!$L$78),"-",'Model Participation Data'!$L$78)</f>
        <v>-</v>
      </c>
      <c r="L1759" s="39" t="str">
        <f>IF(ISBLANK('Model Participation Data'!$M$78),"-",'Model Participation Data'!$M$78)</f>
        <v>-</v>
      </c>
      <c r="M1759" s="254">
        <f>IF(ISNA(SUMIFS(INDEX('Model Participation Data'!$N$8:$DX$57,0,MATCH(CONCATENATE($J1759,M$6),'Model Participation Data'!$N$6:$DX$6,0)),'Model Participation Data'!$B$8:$B$57,$C1759,'Model Participation Data'!$C$8:$C$57,$D1759)),"-",SUMIFS(INDEX('Model Participation Data'!$N$8:$DX$57,0,MATCH(CONCATENATE($J1759,M$6),'Model Participation Data'!$N$6:$DX$6,0)),'Model Participation Data'!$B$8:$B$57,$C1759,'Model Participation Data'!$C$8:$C$57,$D1759))</f>
        <v>0</v>
      </c>
      <c r="N1759" s="254">
        <f>IF(ISNA(SUMIFS(INDEX('Model Participation Data'!$N$8:$DX$57,0,MATCH(CONCATENATE($J1759,N$6),'Model Participation Data'!$N$6:$DX$6,0)),'Model Participation Data'!$B$8:$B$57,$C1759,'Model Participation Data'!$C$8:$C$57,$D1759)),"-",SUMIFS(INDEX('Model Participation Data'!$N$8:$DX$57,0,MATCH(CONCATENATE($J1759,N$6),'Model Participation Data'!$N$6:$DX$6,0)),'Model Participation Data'!$B$8:$B$57,$C1759,'Model Participation Data'!$C$8:$C$57,$D1759))</f>
        <v>0</v>
      </c>
      <c r="O1759" s="154">
        <f>IF(ISNA(SUMIFS(INDEX('Model Participation Data'!$N$8:$DX$57,0,MATCH(CONCATENATE($J1759,O$6),'Model Participation Data'!$N$6:$DX$6,0)),'Model Participation Data'!$B$8:$B$57,$C1759,'Model Participation Data'!$C$8:$C$57,$D1759)),"-",SUMIFS(INDEX('Model Participation Data'!$N$8:$DX$57,0,MATCH(CONCATENATE($J1759,O$6),'Model Participation Data'!$N$6:$DX$6,0)),'Model Participation Data'!$B$8:$B$57,$C1759,'Model Participation Data'!$C$8:$C$57,$D1759))</f>
        <v>0</v>
      </c>
    </row>
    <row r="1760" spans="2:15" x14ac:dyDescent="0.35">
      <c r="B1760" s="37" t="s">
        <v>80</v>
      </c>
      <c r="C1760" s="38" t="str">
        <f>IF(ISBLANK('Model Participation Data'!$B$78),"-",'Model Participation Data'!$B$78)</f>
        <v>-</v>
      </c>
      <c r="D1760" s="38" t="str">
        <f>IF(ISBLANK('Model Participation Data'!$C$78),"-",'Model Participation Data'!$C$78)</f>
        <v>-</v>
      </c>
      <c r="E1760" s="38" t="str">
        <f>IF(ISBLANK('Model Participation Data'!$D$78),"-",'Model Participation Data'!$D$78)</f>
        <v>-</v>
      </c>
      <c r="F1760" s="38" t="str">
        <f>IF(ISBLANK('Model Participation Data'!$E$78),"-",'Model Participation Data'!$E$78)</f>
        <v>-</v>
      </c>
      <c r="G1760" s="151" t="str">
        <f>IF(ISBLANK('Model Participation Data'!$F$78),"-",'Model Participation Data'!$F$78)</f>
        <v>-</v>
      </c>
      <c r="H1760" s="253">
        <v>1</v>
      </c>
      <c r="I1760" s="253">
        <v>3</v>
      </c>
      <c r="J1760" s="150" t="str">
        <f t="shared" si="73"/>
        <v>13</v>
      </c>
      <c r="K1760" s="38" t="str">
        <f>IF(ISBLANK('Model Participation Data'!$L$78),"-",'Model Participation Data'!$L$78)</f>
        <v>-</v>
      </c>
      <c r="L1760" s="39" t="str">
        <f>IF(ISBLANK('Model Participation Data'!$M$78),"-",'Model Participation Data'!$M$78)</f>
        <v>-</v>
      </c>
      <c r="M1760" s="254">
        <f>IF(ISNA(SUMIFS(INDEX('Model Participation Data'!$N$8:$DX$57,0,MATCH(CONCATENATE($J1760,M$6),'Model Participation Data'!$N$6:$DX$6,0)),'Model Participation Data'!$B$8:$B$57,$C1760,'Model Participation Data'!$C$8:$C$57,$D1760)),"-",SUMIFS(INDEX('Model Participation Data'!$N$8:$DX$57,0,MATCH(CONCATENATE($J1760,M$6),'Model Participation Data'!$N$6:$DX$6,0)),'Model Participation Data'!$B$8:$B$57,$C1760,'Model Participation Data'!$C$8:$C$57,$D1760))</f>
        <v>0</v>
      </c>
      <c r="N1760" s="254">
        <f>IF(ISNA(SUMIFS(INDEX('Model Participation Data'!$N$8:$DX$57,0,MATCH(CONCATENATE($J1760,N$6),'Model Participation Data'!$N$6:$DX$6,0)),'Model Participation Data'!$B$8:$B$57,$C1760,'Model Participation Data'!$C$8:$C$57,$D1760)),"-",SUMIFS(INDEX('Model Participation Data'!$N$8:$DX$57,0,MATCH(CONCATENATE($J1760,N$6),'Model Participation Data'!$N$6:$DX$6,0)),'Model Participation Data'!$B$8:$B$57,$C1760,'Model Participation Data'!$C$8:$C$57,$D1760))</f>
        <v>0</v>
      </c>
      <c r="O1760" s="154">
        <f>IF(ISNA(SUMIFS(INDEX('Model Participation Data'!$N$8:$DX$57,0,MATCH(CONCATENATE($J1760,O$6),'Model Participation Data'!$N$6:$DX$6,0)),'Model Participation Data'!$B$8:$B$57,$C1760,'Model Participation Data'!$C$8:$C$57,$D1760)),"-",SUMIFS(INDEX('Model Participation Data'!$N$8:$DX$57,0,MATCH(CONCATENATE($J1760,O$6),'Model Participation Data'!$N$6:$DX$6,0)),'Model Participation Data'!$B$8:$B$57,$C1760,'Model Participation Data'!$C$8:$C$57,$D1760))</f>
        <v>0</v>
      </c>
    </row>
    <row r="1761" spans="2:15" x14ac:dyDescent="0.35">
      <c r="B1761" s="37" t="s">
        <v>80</v>
      </c>
      <c r="C1761" s="38" t="str">
        <f>IF(ISBLANK('Model Participation Data'!$B$78),"-",'Model Participation Data'!$B$78)</f>
        <v>-</v>
      </c>
      <c r="D1761" s="38" t="str">
        <f>IF(ISBLANK('Model Participation Data'!$C$78),"-",'Model Participation Data'!$C$78)</f>
        <v>-</v>
      </c>
      <c r="E1761" s="38" t="str">
        <f>IF(ISBLANK('Model Participation Data'!$D$78),"-",'Model Participation Data'!$D$78)</f>
        <v>-</v>
      </c>
      <c r="F1761" s="38" t="str">
        <f>IF(ISBLANK('Model Participation Data'!$E$78),"-",'Model Participation Data'!$E$78)</f>
        <v>-</v>
      </c>
      <c r="G1761" s="151" t="str">
        <f>IF(ISBLANK('Model Participation Data'!$F$78),"-",'Model Participation Data'!$F$78)</f>
        <v>-</v>
      </c>
      <c r="H1761" s="253">
        <v>1</v>
      </c>
      <c r="I1761" s="253">
        <v>4</v>
      </c>
      <c r="J1761" s="150" t="str">
        <f t="shared" si="73"/>
        <v>14</v>
      </c>
      <c r="K1761" s="38" t="str">
        <f>IF(ISBLANK('Model Participation Data'!$L$78),"-",'Model Participation Data'!$L$78)</f>
        <v>-</v>
      </c>
      <c r="L1761" s="39" t="str">
        <f>IF(ISBLANK('Model Participation Data'!$M$78),"-",'Model Participation Data'!$M$78)</f>
        <v>-</v>
      </c>
      <c r="M1761" s="254">
        <f>IF(ISNA(SUMIFS(INDEX('Model Participation Data'!$N$8:$DX$57,0,MATCH(CONCATENATE($J1761,M$6),'Model Participation Data'!$N$6:$DX$6,0)),'Model Participation Data'!$B$8:$B$57,$C1761,'Model Participation Data'!$C$8:$C$57,$D1761)),"-",SUMIFS(INDEX('Model Participation Data'!$N$8:$DX$57,0,MATCH(CONCATENATE($J1761,M$6),'Model Participation Data'!$N$6:$DX$6,0)),'Model Participation Data'!$B$8:$B$57,$C1761,'Model Participation Data'!$C$8:$C$57,$D1761))</f>
        <v>0</v>
      </c>
      <c r="N1761" s="254">
        <f>IF(ISNA(SUMIFS(INDEX('Model Participation Data'!$N$8:$DX$57,0,MATCH(CONCATENATE($J1761,N$6),'Model Participation Data'!$N$6:$DX$6,0)),'Model Participation Data'!$B$8:$B$57,$C1761,'Model Participation Data'!$C$8:$C$57,$D1761)),"-",SUMIFS(INDEX('Model Participation Data'!$N$8:$DX$57,0,MATCH(CONCATENATE($J1761,N$6),'Model Participation Data'!$N$6:$DX$6,0)),'Model Participation Data'!$B$8:$B$57,$C1761,'Model Participation Data'!$C$8:$C$57,$D1761))</f>
        <v>0</v>
      </c>
      <c r="O1761" s="154">
        <f>IF(ISNA(SUMIFS(INDEX('Model Participation Data'!$N$8:$DX$57,0,MATCH(CONCATENATE($J1761,O$6),'Model Participation Data'!$N$6:$DX$6,0)),'Model Participation Data'!$B$8:$B$57,$C1761,'Model Participation Data'!$C$8:$C$57,$D1761)),"-",SUMIFS(INDEX('Model Participation Data'!$N$8:$DX$57,0,MATCH(CONCATENATE($J1761,O$6),'Model Participation Data'!$N$6:$DX$6,0)),'Model Participation Data'!$B$8:$B$57,$C1761,'Model Participation Data'!$C$8:$C$57,$D1761))</f>
        <v>0</v>
      </c>
    </row>
    <row r="1762" spans="2:15" x14ac:dyDescent="0.35">
      <c r="B1762" s="37" t="s">
        <v>80</v>
      </c>
      <c r="C1762" s="38" t="str">
        <f>IF(ISBLANK('Model Participation Data'!$B$78),"-",'Model Participation Data'!$B$78)</f>
        <v>-</v>
      </c>
      <c r="D1762" s="38" t="str">
        <f>IF(ISBLANK('Model Participation Data'!$C$78),"-",'Model Participation Data'!$C$78)</f>
        <v>-</v>
      </c>
      <c r="E1762" s="38" t="str">
        <f>IF(ISBLANK('Model Participation Data'!$D$78),"-",'Model Participation Data'!$D$78)</f>
        <v>-</v>
      </c>
      <c r="F1762" s="38" t="str">
        <f>IF(ISBLANK('Model Participation Data'!$E$78),"-",'Model Participation Data'!$E$78)</f>
        <v>-</v>
      </c>
      <c r="G1762" s="151" t="str">
        <f>IF(ISBLANK('Model Participation Data'!$F$78),"-",'Model Participation Data'!$F$78)</f>
        <v>-</v>
      </c>
      <c r="H1762" s="253">
        <v>1</v>
      </c>
      <c r="I1762" s="253">
        <v>5</v>
      </c>
      <c r="J1762" s="150" t="str">
        <f t="shared" si="73"/>
        <v>15</v>
      </c>
      <c r="K1762" s="38" t="str">
        <f>IF(ISBLANK('Model Participation Data'!$L$78),"-",'Model Participation Data'!$L$78)</f>
        <v>-</v>
      </c>
      <c r="L1762" s="39" t="str">
        <f>IF(ISBLANK('Model Participation Data'!$M$78),"-",'Model Participation Data'!$M$78)</f>
        <v>-</v>
      </c>
      <c r="M1762" s="254">
        <f>IF(ISNA(SUMIFS(INDEX('Model Participation Data'!$N$8:$DX$57,0,MATCH(CONCATENATE($J1762,M$6),'Model Participation Data'!$N$6:$DX$6,0)),'Model Participation Data'!$B$8:$B$57,$C1762,'Model Participation Data'!$C$8:$C$57,$D1762)),"-",SUMIFS(INDEX('Model Participation Data'!$N$8:$DX$57,0,MATCH(CONCATENATE($J1762,M$6),'Model Participation Data'!$N$6:$DX$6,0)),'Model Participation Data'!$B$8:$B$57,$C1762,'Model Participation Data'!$C$8:$C$57,$D1762))</f>
        <v>0</v>
      </c>
      <c r="N1762" s="254">
        <f>IF(ISNA(SUMIFS(INDEX('Model Participation Data'!$N$8:$DX$57,0,MATCH(CONCATENATE($J1762,N$6),'Model Participation Data'!$N$6:$DX$6,0)),'Model Participation Data'!$B$8:$B$57,$C1762,'Model Participation Data'!$C$8:$C$57,$D1762)),"-",SUMIFS(INDEX('Model Participation Data'!$N$8:$DX$57,0,MATCH(CONCATENATE($J1762,N$6),'Model Participation Data'!$N$6:$DX$6,0)),'Model Participation Data'!$B$8:$B$57,$C1762,'Model Participation Data'!$C$8:$C$57,$D1762))</f>
        <v>0</v>
      </c>
      <c r="O1762" s="154">
        <f>IF(ISNA(SUMIFS(INDEX('Model Participation Data'!$N$8:$DX$57,0,MATCH(CONCATENATE($J1762,O$6),'Model Participation Data'!$N$6:$DX$6,0)),'Model Participation Data'!$B$8:$B$57,$C1762,'Model Participation Data'!$C$8:$C$57,$D1762)),"-",SUMIFS(INDEX('Model Participation Data'!$N$8:$DX$57,0,MATCH(CONCATENATE($J1762,O$6),'Model Participation Data'!$N$6:$DX$6,0)),'Model Participation Data'!$B$8:$B$57,$C1762,'Model Participation Data'!$C$8:$C$57,$D1762))</f>
        <v>0</v>
      </c>
    </row>
    <row r="1763" spans="2:15" x14ac:dyDescent="0.35">
      <c r="B1763" s="37" t="s">
        <v>80</v>
      </c>
      <c r="C1763" s="38" t="str">
        <f>IF(ISBLANK('Model Participation Data'!$B$78),"-",'Model Participation Data'!$B$78)</f>
        <v>-</v>
      </c>
      <c r="D1763" s="38" t="str">
        <f>IF(ISBLANK('Model Participation Data'!$C$78),"-",'Model Participation Data'!$C$78)</f>
        <v>-</v>
      </c>
      <c r="E1763" s="38" t="str">
        <f>IF(ISBLANK('Model Participation Data'!$D$78),"-",'Model Participation Data'!$D$78)</f>
        <v>-</v>
      </c>
      <c r="F1763" s="38" t="str">
        <f>IF(ISBLANK('Model Participation Data'!$E$78),"-",'Model Participation Data'!$E$78)</f>
        <v>-</v>
      </c>
      <c r="G1763" s="151" t="str">
        <f>IF(ISBLANK('Model Participation Data'!$F$78),"-",'Model Participation Data'!$F$78)</f>
        <v>-</v>
      </c>
      <c r="H1763" s="253">
        <v>1</v>
      </c>
      <c r="I1763" s="253" t="s">
        <v>65</v>
      </c>
      <c r="J1763" s="150" t="str">
        <f t="shared" ref="J1763:J1826" si="74">CONCATENATE(H1763,I1763)</f>
        <v>1Goal</v>
      </c>
      <c r="K1763" s="38" t="str">
        <f>IF(ISBLANK('Model Participation Data'!$L$78),"-",'Model Participation Data'!$L$78)</f>
        <v>-</v>
      </c>
      <c r="L1763" s="39" t="str">
        <f>IF(ISBLANK('Model Participation Data'!$M$78),"-",'Model Participation Data'!$M$78)</f>
        <v>-</v>
      </c>
      <c r="M1763" s="254" t="str">
        <f>IF(ISNA(SUMIFS(INDEX('Model Participation Data'!$N$8:$DX$57,0,MATCH(CONCATENATE($J1763,M$6),'Model Participation Data'!$N$6:$DX$6,0)),'Model Participation Data'!$B$8:$B$57,$C1763,'Model Participation Data'!$C$8:$C$57,$D1763)),"-",SUMIFS(INDEX('Model Participation Data'!$N$8:$DX$57,0,MATCH(CONCATENATE($J1763,M$6),'Model Participation Data'!$N$6:$DX$6,0)),'Model Participation Data'!$B$8:$B$57,$C1763,'Model Participation Data'!$C$8:$C$57,$D1763))</f>
        <v>-</v>
      </c>
      <c r="N1763" s="254" t="str">
        <f>IF(ISNA(SUMIFS(INDEX('Model Participation Data'!$N$8:$DX$57,0,MATCH(CONCATENATE($J1763,N$6),'Model Participation Data'!$N$6:$DX$6,0)),'Model Participation Data'!$B$8:$B$57,$C1763,'Model Participation Data'!$C$8:$C$57,$D1763)),"-",SUMIFS(INDEX('Model Participation Data'!$N$8:$DX$57,0,MATCH(CONCATENATE($J1763,N$6),'Model Participation Data'!$N$6:$DX$6,0)),'Model Participation Data'!$B$8:$B$57,$C1763,'Model Participation Data'!$C$8:$C$57,$D1763))</f>
        <v>-</v>
      </c>
      <c r="O1763" s="154">
        <f>IF(ISNA(SUMIFS(INDEX('Model Participation Data'!$N$8:$DX$57,0,MATCH(CONCATENATE($J1763,O$6),'Model Participation Data'!$N$6:$DX$6,0)),'Model Participation Data'!$B$8:$B$57,$C1763,'Model Participation Data'!$C$8:$C$57,$D1763)),"-",SUMIFS(INDEX('Model Participation Data'!$N$8:$DX$57,0,MATCH(CONCATENATE($J1763,O$6),'Model Participation Data'!$N$6:$DX$6,0)),'Model Participation Data'!$B$8:$B$57,$C1763,'Model Participation Data'!$C$8:$C$57,$D1763))</f>
        <v>0</v>
      </c>
    </row>
    <row r="1764" spans="2:15" x14ac:dyDescent="0.35">
      <c r="B1764" s="37" t="s">
        <v>80</v>
      </c>
      <c r="C1764" s="38" t="str">
        <f>IF(ISBLANK('Model Participation Data'!$B$78),"-",'Model Participation Data'!$B$78)</f>
        <v>-</v>
      </c>
      <c r="D1764" s="38" t="str">
        <f>IF(ISBLANK('Model Participation Data'!$C$78),"-",'Model Participation Data'!$C$78)</f>
        <v>-</v>
      </c>
      <c r="E1764" s="38" t="str">
        <f>IF(ISBLANK('Model Participation Data'!$D$78),"-",'Model Participation Data'!$D$78)</f>
        <v>-</v>
      </c>
      <c r="F1764" s="38" t="str">
        <f>IF(ISBLANK('Model Participation Data'!$E$78),"-",'Model Participation Data'!$E$78)</f>
        <v>-</v>
      </c>
      <c r="G1764" s="151" t="str">
        <f>IF(ISBLANK('Model Participation Data'!$F$78),"-",'Model Participation Data'!$F$78)</f>
        <v>-</v>
      </c>
      <c r="H1764" s="253">
        <v>2</v>
      </c>
      <c r="I1764" s="253">
        <v>1</v>
      </c>
      <c r="J1764" s="150" t="str">
        <f t="shared" si="74"/>
        <v>21</v>
      </c>
      <c r="K1764" s="38" t="str">
        <f>IF(ISBLANK('Model Participation Data'!$L$78),"-",'Model Participation Data'!$L$78)</f>
        <v>-</v>
      </c>
      <c r="L1764" s="39" t="str">
        <f>IF(ISBLANK('Model Participation Data'!$M$78),"-",'Model Participation Data'!$M$78)</f>
        <v>-</v>
      </c>
      <c r="M1764" s="254">
        <f>IF(ISNA(SUMIFS(INDEX('Model Participation Data'!$N$8:$DX$57,0,MATCH(CONCATENATE($J1764,M$6),'Model Participation Data'!$N$6:$DX$6,0)),'Model Participation Data'!$B$8:$B$57,$C1764,'Model Participation Data'!$C$8:$C$57,$D1764)),"-",SUMIFS(INDEX('Model Participation Data'!$N$8:$DX$57,0,MATCH(CONCATENATE($J1764,M$6),'Model Participation Data'!$N$6:$DX$6,0)),'Model Participation Data'!$B$8:$B$57,$C1764,'Model Participation Data'!$C$8:$C$57,$D1764))</f>
        <v>0</v>
      </c>
      <c r="N1764" s="254">
        <f>IF(ISNA(SUMIFS(INDEX('Model Participation Data'!$N$8:$DX$57,0,MATCH(CONCATENATE($J1764,N$6),'Model Participation Data'!$N$6:$DX$6,0)),'Model Participation Data'!$B$8:$B$57,$C1764,'Model Participation Data'!$C$8:$C$57,$D1764)),"-",SUMIFS(INDEX('Model Participation Data'!$N$8:$DX$57,0,MATCH(CONCATENATE($J1764,N$6),'Model Participation Data'!$N$6:$DX$6,0)),'Model Participation Data'!$B$8:$B$57,$C1764,'Model Participation Data'!$C$8:$C$57,$D1764))</f>
        <v>0</v>
      </c>
      <c r="O1764" s="154">
        <f>IF(ISNA(SUMIFS(INDEX('Model Participation Data'!$N$8:$DX$57,0,MATCH(CONCATENATE($J1764,O$6),'Model Participation Data'!$N$6:$DX$6,0)),'Model Participation Data'!$B$8:$B$57,$C1764,'Model Participation Data'!$C$8:$C$57,$D1764)),"-",SUMIFS(INDEX('Model Participation Data'!$N$8:$DX$57,0,MATCH(CONCATENATE($J1764,O$6),'Model Participation Data'!$N$6:$DX$6,0)),'Model Participation Data'!$B$8:$B$57,$C1764,'Model Participation Data'!$C$8:$C$57,$D1764))</f>
        <v>0</v>
      </c>
    </row>
    <row r="1765" spans="2:15" x14ac:dyDescent="0.35">
      <c r="B1765" s="37" t="s">
        <v>80</v>
      </c>
      <c r="C1765" s="38" t="str">
        <f>IF(ISBLANK('Model Participation Data'!$B$78),"-",'Model Participation Data'!$B$78)</f>
        <v>-</v>
      </c>
      <c r="D1765" s="38" t="str">
        <f>IF(ISBLANK('Model Participation Data'!$C$78),"-",'Model Participation Data'!$C$78)</f>
        <v>-</v>
      </c>
      <c r="E1765" s="38" t="str">
        <f>IF(ISBLANK('Model Participation Data'!$D$78),"-",'Model Participation Data'!$D$78)</f>
        <v>-</v>
      </c>
      <c r="F1765" s="38" t="str">
        <f>IF(ISBLANK('Model Participation Data'!$E$78),"-",'Model Participation Data'!$E$78)</f>
        <v>-</v>
      </c>
      <c r="G1765" s="151" t="str">
        <f>IF(ISBLANK('Model Participation Data'!$F$78),"-",'Model Participation Data'!$F$78)</f>
        <v>-</v>
      </c>
      <c r="H1765" s="253">
        <v>2</v>
      </c>
      <c r="I1765" s="253">
        <v>2</v>
      </c>
      <c r="J1765" s="150" t="str">
        <f t="shared" si="74"/>
        <v>22</v>
      </c>
      <c r="K1765" s="38" t="str">
        <f>IF(ISBLANK('Model Participation Data'!$L$78),"-",'Model Participation Data'!$L$78)</f>
        <v>-</v>
      </c>
      <c r="L1765" s="39" t="str">
        <f>IF(ISBLANK('Model Participation Data'!$M$78),"-",'Model Participation Data'!$M$78)</f>
        <v>-</v>
      </c>
      <c r="M1765" s="254">
        <f>IF(ISNA(SUMIFS(INDEX('Model Participation Data'!$N$8:$DX$57,0,MATCH(CONCATENATE($J1765,M$6),'Model Participation Data'!$N$6:$DX$6,0)),'Model Participation Data'!$B$8:$B$57,$C1765,'Model Participation Data'!$C$8:$C$57,$D1765)),"-",SUMIFS(INDEX('Model Participation Data'!$N$8:$DX$57,0,MATCH(CONCATENATE($J1765,M$6),'Model Participation Data'!$N$6:$DX$6,0)),'Model Participation Data'!$B$8:$B$57,$C1765,'Model Participation Data'!$C$8:$C$57,$D1765))</f>
        <v>0</v>
      </c>
      <c r="N1765" s="254">
        <f>IF(ISNA(SUMIFS(INDEX('Model Participation Data'!$N$8:$DX$57,0,MATCH(CONCATENATE($J1765,N$6),'Model Participation Data'!$N$6:$DX$6,0)),'Model Participation Data'!$B$8:$B$57,$C1765,'Model Participation Data'!$C$8:$C$57,$D1765)),"-",SUMIFS(INDEX('Model Participation Data'!$N$8:$DX$57,0,MATCH(CONCATENATE($J1765,N$6),'Model Participation Data'!$N$6:$DX$6,0)),'Model Participation Data'!$B$8:$B$57,$C1765,'Model Participation Data'!$C$8:$C$57,$D1765))</f>
        <v>0</v>
      </c>
      <c r="O1765" s="154">
        <f>IF(ISNA(SUMIFS(INDEX('Model Participation Data'!$N$8:$DX$57,0,MATCH(CONCATENATE($J1765,O$6),'Model Participation Data'!$N$6:$DX$6,0)),'Model Participation Data'!$B$8:$B$57,$C1765,'Model Participation Data'!$C$8:$C$57,$D1765)),"-",SUMIFS(INDEX('Model Participation Data'!$N$8:$DX$57,0,MATCH(CONCATENATE($J1765,O$6),'Model Participation Data'!$N$6:$DX$6,0)),'Model Participation Data'!$B$8:$B$57,$C1765,'Model Participation Data'!$C$8:$C$57,$D1765))</f>
        <v>0</v>
      </c>
    </row>
    <row r="1766" spans="2:15" x14ac:dyDescent="0.35">
      <c r="B1766" s="37" t="s">
        <v>80</v>
      </c>
      <c r="C1766" s="38" t="str">
        <f>IF(ISBLANK('Model Participation Data'!$B$78),"-",'Model Participation Data'!$B$78)</f>
        <v>-</v>
      </c>
      <c r="D1766" s="38" t="str">
        <f>IF(ISBLANK('Model Participation Data'!$C$78),"-",'Model Participation Data'!$C$78)</f>
        <v>-</v>
      </c>
      <c r="E1766" s="38" t="str">
        <f>IF(ISBLANK('Model Participation Data'!$D$78),"-",'Model Participation Data'!$D$78)</f>
        <v>-</v>
      </c>
      <c r="F1766" s="38" t="str">
        <f>IF(ISBLANK('Model Participation Data'!$E$78),"-",'Model Participation Data'!$E$78)</f>
        <v>-</v>
      </c>
      <c r="G1766" s="151" t="str">
        <f>IF(ISBLANK('Model Participation Data'!$F$78),"-",'Model Participation Data'!$F$78)</f>
        <v>-</v>
      </c>
      <c r="H1766" s="253">
        <v>2</v>
      </c>
      <c r="I1766" s="253">
        <v>3</v>
      </c>
      <c r="J1766" s="150" t="str">
        <f t="shared" si="74"/>
        <v>23</v>
      </c>
      <c r="K1766" s="38" t="str">
        <f>IF(ISBLANK('Model Participation Data'!$L$78),"-",'Model Participation Data'!$L$78)</f>
        <v>-</v>
      </c>
      <c r="L1766" s="39" t="str">
        <f>IF(ISBLANK('Model Participation Data'!$M$78),"-",'Model Participation Data'!$M$78)</f>
        <v>-</v>
      </c>
      <c r="M1766" s="254">
        <f>IF(ISNA(SUMIFS(INDEX('Model Participation Data'!$N$8:$DX$57,0,MATCH(CONCATENATE($J1766,M$6),'Model Participation Data'!$N$6:$DX$6,0)),'Model Participation Data'!$B$8:$B$57,$C1766,'Model Participation Data'!$C$8:$C$57,$D1766)),"-",SUMIFS(INDEX('Model Participation Data'!$N$8:$DX$57,0,MATCH(CONCATENATE($J1766,M$6),'Model Participation Data'!$N$6:$DX$6,0)),'Model Participation Data'!$B$8:$B$57,$C1766,'Model Participation Data'!$C$8:$C$57,$D1766))</f>
        <v>0</v>
      </c>
      <c r="N1766" s="254">
        <f>IF(ISNA(SUMIFS(INDEX('Model Participation Data'!$N$8:$DX$57,0,MATCH(CONCATENATE($J1766,N$6),'Model Participation Data'!$N$6:$DX$6,0)),'Model Participation Data'!$B$8:$B$57,$C1766,'Model Participation Data'!$C$8:$C$57,$D1766)),"-",SUMIFS(INDEX('Model Participation Data'!$N$8:$DX$57,0,MATCH(CONCATENATE($J1766,N$6),'Model Participation Data'!$N$6:$DX$6,0)),'Model Participation Data'!$B$8:$B$57,$C1766,'Model Participation Data'!$C$8:$C$57,$D1766))</f>
        <v>0</v>
      </c>
      <c r="O1766" s="154">
        <f>IF(ISNA(SUMIFS(INDEX('Model Participation Data'!$N$8:$DX$57,0,MATCH(CONCATENATE($J1766,O$6),'Model Participation Data'!$N$6:$DX$6,0)),'Model Participation Data'!$B$8:$B$57,$C1766,'Model Participation Data'!$C$8:$C$57,$D1766)),"-",SUMIFS(INDEX('Model Participation Data'!$N$8:$DX$57,0,MATCH(CONCATENATE($J1766,O$6),'Model Participation Data'!$N$6:$DX$6,0)),'Model Participation Data'!$B$8:$B$57,$C1766,'Model Participation Data'!$C$8:$C$57,$D1766))</f>
        <v>0</v>
      </c>
    </row>
    <row r="1767" spans="2:15" x14ac:dyDescent="0.35">
      <c r="B1767" s="37" t="s">
        <v>80</v>
      </c>
      <c r="C1767" s="38" t="str">
        <f>IF(ISBLANK('Model Participation Data'!$B$78),"-",'Model Participation Data'!$B$78)</f>
        <v>-</v>
      </c>
      <c r="D1767" s="38" t="str">
        <f>IF(ISBLANK('Model Participation Data'!$C$78),"-",'Model Participation Data'!$C$78)</f>
        <v>-</v>
      </c>
      <c r="E1767" s="38" t="str">
        <f>IF(ISBLANK('Model Participation Data'!$D$78),"-",'Model Participation Data'!$D$78)</f>
        <v>-</v>
      </c>
      <c r="F1767" s="38" t="str">
        <f>IF(ISBLANK('Model Participation Data'!$E$78),"-",'Model Participation Data'!$E$78)</f>
        <v>-</v>
      </c>
      <c r="G1767" s="151" t="str">
        <f>IF(ISBLANK('Model Participation Data'!$F$78),"-",'Model Participation Data'!$F$78)</f>
        <v>-</v>
      </c>
      <c r="H1767" s="253">
        <v>2</v>
      </c>
      <c r="I1767" s="253">
        <v>4</v>
      </c>
      <c r="J1767" s="150" t="str">
        <f t="shared" si="74"/>
        <v>24</v>
      </c>
      <c r="K1767" s="38" t="str">
        <f>IF(ISBLANK('Model Participation Data'!$L$78),"-",'Model Participation Data'!$L$78)</f>
        <v>-</v>
      </c>
      <c r="L1767" s="39" t="str">
        <f>IF(ISBLANK('Model Participation Data'!$M$78),"-",'Model Participation Data'!$M$78)</f>
        <v>-</v>
      </c>
      <c r="M1767" s="254">
        <f>IF(ISNA(SUMIFS(INDEX('Model Participation Data'!$N$8:$DX$57,0,MATCH(CONCATENATE($J1767,M$6),'Model Participation Data'!$N$6:$DX$6,0)),'Model Participation Data'!$B$8:$B$57,$C1767,'Model Participation Data'!$C$8:$C$57,$D1767)),"-",SUMIFS(INDEX('Model Participation Data'!$N$8:$DX$57,0,MATCH(CONCATENATE($J1767,M$6),'Model Participation Data'!$N$6:$DX$6,0)),'Model Participation Data'!$B$8:$B$57,$C1767,'Model Participation Data'!$C$8:$C$57,$D1767))</f>
        <v>0</v>
      </c>
      <c r="N1767" s="254">
        <f>IF(ISNA(SUMIFS(INDEX('Model Participation Data'!$N$8:$DX$57,0,MATCH(CONCATENATE($J1767,N$6),'Model Participation Data'!$N$6:$DX$6,0)),'Model Participation Data'!$B$8:$B$57,$C1767,'Model Participation Data'!$C$8:$C$57,$D1767)),"-",SUMIFS(INDEX('Model Participation Data'!$N$8:$DX$57,0,MATCH(CONCATENATE($J1767,N$6),'Model Participation Data'!$N$6:$DX$6,0)),'Model Participation Data'!$B$8:$B$57,$C1767,'Model Participation Data'!$C$8:$C$57,$D1767))</f>
        <v>0</v>
      </c>
      <c r="O1767" s="154">
        <f>IF(ISNA(SUMIFS(INDEX('Model Participation Data'!$N$8:$DX$57,0,MATCH(CONCATENATE($J1767,O$6),'Model Participation Data'!$N$6:$DX$6,0)),'Model Participation Data'!$B$8:$B$57,$C1767,'Model Participation Data'!$C$8:$C$57,$D1767)),"-",SUMIFS(INDEX('Model Participation Data'!$N$8:$DX$57,0,MATCH(CONCATENATE($J1767,O$6),'Model Participation Data'!$N$6:$DX$6,0)),'Model Participation Data'!$B$8:$B$57,$C1767,'Model Participation Data'!$C$8:$C$57,$D1767))</f>
        <v>0</v>
      </c>
    </row>
    <row r="1768" spans="2:15" x14ac:dyDescent="0.35">
      <c r="B1768" s="37" t="s">
        <v>80</v>
      </c>
      <c r="C1768" s="38" t="str">
        <f>IF(ISBLANK('Model Participation Data'!$B$78),"-",'Model Participation Data'!$B$78)</f>
        <v>-</v>
      </c>
      <c r="D1768" s="38" t="str">
        <f>IF(ISBLANK('Model Participation Data'!$C$78),"-",'Model Participation Data'!$C$78)</f>
        <v>-</v>
      </c>
      <c r="E1768" s="38" t="str">
        <f>IF(ISBLANK('Model Participation Data'!$D$78),"-",'Model Participation Data'!$D$78)</f>
        <v>-</v>
      </c>
      <c r="F1768" s="38" t="str">
        <f>IF(ISBLANK('Model Participation Data'!$E$78),"-",'Model Participation Data'!$E$78)</f>
        <v>-</v>
      </c>
      <c r="G1768" s="151" t="str">
        <f>IF(ISBLANK('Model Participation Data'!$F$78),"-",'Model Participation Data'!$F$78)</f>
        <v>-</v>
      </c>
      <c r="H1768" s="253">
        <v>2</v>
      </c>
      <c r="I1768" s="253">
        <v>5</v>
      </c>
      <c r="J1768" s="150" t="str">
        <f t="shared" si="74"/>
        <v>25</v>
      </c>
      <c r="K1768" s="38" t="str">
        <f>IF(ISBLANK('Model Participation Data'!$L$78),"-",'Model Participation Data'!$L$78)</f>
        <v>-</v>
      </c>
      <c r="L1768" s="39" t="str">
        <f>IF(ISBLANK('Model Participation Data'!$M$78),"-",'Model Participation Data'!$M$78)</f>
        <v>-</v>
      </c>
      <c r="M1768" s="254">
        <f>IF(ISNA(SUMIFS(INDEX('Model Participation Data'!$N$8:$DX$57,0,MATCH(CONCATENATE($J1768,M$6),'Model Participation Data'!$N$6:$DX$6,0)),'Model Participation Data'!$B$8:$B$57,$C1768,'Model Participation Data'!$C$8:$C$57,$D1768)),"-",SUMIFS(INDEX('Model Participation Data'!$N$8:$DX$57,0,MATCH(CONCATENATE($J1768,M$6),'Model Participation Data'!$N$6:$DX$6,0)),'Model Participation Data'!$B$8:$B$57,$C1768,'Model Participation Data'!$C$8:$C$57,$D1768))</f>
        <v>0</v>
      </c>
      <c r="N1768" s="254">
        <f>IF(ISNA(SUMIFS(INDEX('Model Participation Data'!$N$8:$DX$57,0,MATCH(CONCATENATE($J1768,N$6),'Model Participation Data'!$N$6:$DX$6,0)),'Model Participation Data'!$B$8:$B$57,$C1768,'Model Participation Data'!$C$8:$C$57,$D1768)),"-",SUMIFS(INDEX('Model Participation Data'!$N$8:$DX$57,0,MATCH(CONCATENATE($J1768,N$6),'Model Participation Data'!$N$6:$DX$6,0)),'Model Participation Data'!$B$8:$B$57,$C1768,'Model Participation Data'!$C$8:$C$57,$D1768))</f>
        <v>0</v>
      </c>
      <c r="O1768" s="154">
        <f>IF(ISNA(SUMIFS(INDEX('Model Participation Data'!$N$8:$DX$57,0,MATCH(CONCATENATE($J1768,O$6),'Model Participation Data'!$N$6:$DX$6,0)),'Model Participation Data'!$B$8:$B$57,$C1768,'Model Participation Data'!$C$8:$C$57,$D1768)),"-",SUMIFS(INDEX('Model Participation Data'!$N$8:$DX$57,0,MATCH(CONCATENATE($J1768,O$6),'Model Participation Data'!$N$6:$DX$6,0)),'Model Participation Data'!$B$8:$B$57,$C1768,'Model Participation Data'!$C$8:$C$57,$D1768))</f>
        <v>0</v>
      </c>
    </row>
    <row r="1769" spans="2:15" x14ac:dyDescent="0.35">
      <c r="B1769" s="37" t="s">
        <v>80</v>
      </c>
      <c r="C1769" s="38" t="str">
        <f>IF(ISBLANK('Model Participation Data'!$B$78),"-",'Model Participation Data'!$B$78)</f>
        <v>-</v>
      </c>
      <c r="D1769" s="38" t="str">
        <f>IF(ISBLANK('Model Participation Data'!$C$78),"-",'Model Participation Data'!$C$78)</f>
        <v>-</v>
      </c>
      <c r="E1769" s="38" t="str">
        <f>IF(ISBLANK('Model Participation Data'!$D$78),"-",'Model Participation Data'!$D$78)</f>
        <v>-</v>
      </c>
      <c r="F1769" s="38" t="str">
        <f>IF(ISBLANK('Model Participation Data'!$E$78),"-",'Model Participation Data'!$E$78)</f>
        <v>-</v>
      </c>
      <c r="G1769" s="151" t="str">
        <f>IF(ISBLANK('Model Participation Data'!$F$78),"-",'Model Participation Data'!$F$78)</f>
        <v>-</v>
      </c>
      <c r="H1769" s="253">
        <v>2</v>
      </c>
      <c r="I1769" s="253" t="s">
        <v>65</v>
      </c>
      <c r="J1769" s="150" t="str">
        <f t="shared" si="74"/>
        <v>2Goal</v>
      </c>
      <c r="K1769" s="38" t="str">
        <f>IF(ISBLANK('Model Participation Data'!$L$78),"-",'Model Participation Data'!$L$78)</f>
        <v>-</v>
      </c>
      <c r="L1769" s="39" t="str">
        <f>IF(ISBLANK('Model Participation Data'!$M$78),"-",'Model Participation Data'!$M$78)</f>
        <v>-</v>
      </c>
      <c r="M1769" s="254" t="str">
        <f>IF(ISNA(SUMIFS(INDEX('Model Participation Data'!$N$8:$DX$57,0,MATCH(CONCATENATE($J1769,M$6),'Model Participation Data'!$N$6:$DX$6,0)),'Model Participation Data'!$B$8:$B$57,$C1769,'Model Participation Data'!$C$8:$C$57,$D1769)),"-",SUMIFS(INDEX('Model Participation Data'!$N$8:$DX$57,0,MATCH(CONCATENATE($J1769,M$6),'Model Participation Data'!$N$6:$DX$6,0)),'Model Participation Data'!$B$8:$B$57,$C1769,'Model Participation Data'!$C$8:$C$57,$D1769))</f>
        <v>-</v>
      </c>
      <c r="N1769" s="254" t="str">
        <f>IF(ISNA(SUMIFS(INDEX('Model Participation Data'!$N$8:$DX$57,0,MATCH(CONCATENATE($J1769,N$6),'Model Participation Data'!$N$6:$DX$6,0)),'Model Participation Data'!$B$8:$B$57,$C1769,'Model Participation Data'!$C$8:$C$57,$D1769)),"-",SUMIFS(INDEX('Model Participation Data'!$N$8:$DX$57,0,MATCH(CONCATENATE($J1769,N$6),'Model Participation Data'!$N$6:$DX$6,0)),'Model Participation Data'!$B$8:$B$57,$C1769,'Model Participation Data'!$C$8:$C$57,$D1769))</f>
        <v>-</v>
      </c>
      <c r="O1769" s="154">
        <f>IF(ISNA(SUMIFS(INDEX('Model Participation Data'!$N$8:$DX$57,0,MATCH(CONCATENATE($J1769,O$6),'Model Participation Data'!$N$6:$DX$6,0)),'Model Participation Data'!$B$8:$B$57,$C1769,'Model Participation Data'!$C$8:$C$57,$D1769)),"-",SUMIFS(INDEX('Model Participation Data'!$N$8:$DX$57,0,MATCH(CONCATENATE($J1769,O$6),'Model Participation Data'!$N$6:$DX$6,0)),'Model Participation Data'!$B$8:$B$57,$C1769,'Model Participation Data'!$C$8:$C$57,$D1769))</f>
        <v>0</v>
      </c>
    </row>
    <row r="1770" spans="2:15" x14ac:dyDescent="0.35">
      <c r="B1770" s="37" t="s">
        <v>80</v>
      </c>
      <c r="C1770" s="38" t="str">
        <f>IF(ISBLANK('Model Participation Data'!$B$78),"-",'Model Participation Data'!$B$78)</f>
        <v>-</v>
      </c>
      <c r="D1770" s="38" t="str">
        <f>IF(ISBLANK('Model Participation Data'!$C$78),"-",'Model Participation Data'!$C$78)</f>
        <v>-</v>
      </c>
      <c r="E1770" s="38" t="str">
        <f>IF(ISBLANK('Model Participation Data'!$D$78),"-",'Model Participation Data'!$D$78)</f>
        <v>-</v>
      </c>
      <c r="F1770" s="38" t="str">
        <f>IF(ISBLANK('Model Participation Data'!$E$78),"-",'Model Participation Data'!$E$78)</f>
        <v>-</v>
      </c>
      <c r="G1770" s="151" t="str">
        <f>IF(ISBLANK('Model Participation Data'!$F$78),"-",'Model Participation Data'!$F$78)</f>
        <v>-</v>
      </c>
      <c r="H1770" s="253">
        <v>3</v>
      </c>
      <c r="I1770" s="253">
        <v>1</v>
      </c>
      <c r="J1770" s="150" t="str">
        <f t="shared" si="74"/>
        <v>31</v>
      </c>
      <c r="K1770" s="38" t="str">
        <f>IF(ISBLANK('Model Participation Data'!$L$78),"-",'Model Participation Data'!$L$78)</f>
        <v>-</v>
      </c>
      <c r="L1770" s="39" t="str">
        <f>IF(ISBLANK('Model Participation Data'!$M$78),"-",'Model Participation Data'!$M$78)</f>
        <v>-</v>
      </c>
      <c r="M1770" s="254">
        <f>IF(ISNA(SUMIFS(INDEX('Model Participation Data'!$N$8:$DX$57,0,MATCH(CONCATENATE($J1770,M$6),'Model Participation Data'!$N$6:$DX$6,0)),'Model Participation Data'!$B$8:$B$57,$C1770,'Model Participation Data'!$C$8:$C$57,$D1770)),"-",SUMIFS(INDEX('Model Participation Data'!$N$8:$DX$57,0,MATCH(CONCATENATE($J1770,M$6),'Model Participation Data'!$N$6:$DX$6,0)),'Model Participation Data'!$B$8:$B$57,$C1770,'Model Participation Data'!$C$8:$C$57,$D1770))</f>
        <v>0</v>
      </c>
      <c r="N1770" s="254">
        <f>IF(ISNA(SUMIFS(INDEX('Model Participation Data'!$N$8:$DX$57,0,MATCH(CONCATENATE($J1770,N$6),'Model Participation Data'!$N$6:$DX$6,0)),'Model Participation Data'!$B$8:$B$57,$C1770,'Model Participation Data'!$C$8:$C$57,$D1770)),"-",SUMIFS(INDEX('Model Participation Data'!$N$8:$DX$57,0,MATCH(CONCATENATE($J1770,N$6),'Model Participation Data'!$N$6:$DX$6,0)),'Model Participation Data'!$B$8:$B$57,$C1770,'Model Participation Data'!$C$8:$C$57,$D1770))</f>
        <v>0</v>
      </c>
      <c r="O1770" s="154">
        <f>IF(ISNA(SUMIFS(INDEX('Model Participation Data'!$N$8:$DX$57,0,MATCH(CONCATENATE($J1770,O$6),'Model Participation Data'!$N$6:$DX$6,0)),'Model Participation Data'!$B$8:$B$57,$C1770,'Model Participation Data'!$C$8:$C$57,$D1770)),"-",SUMIFS(INDEX('Model Participation Data'!$N$8:$DX$57,0,MATCH(CONCATENATE($J1770,O$6),'Model Participation Data'!$N$6:$DX$6,0)),'Model Participation Data'!$B$8:$B$57,$C1770,'Model Participation Data'!$C$8:$C$57,$D1770))</f>
        <v>0</v>
      </c>
    </row>
    <row r="1771" spans="2:15" x14ac:dyDescent="0.35">
      <c r="B1771" s="37" t="s">
        <v>80</v>
      </c>
      <c r="C1771" s="38" t="str">
        <f>IF(ISBLANK('Model Participation Data'!$B$78),"-",'Model Participation Data'!$B$78)</f>
        <v>-</v>
      </c>
      <c r="D1771" s="38" t="str">
        <f>IF(ISBLANK('Model Participation Data'!$C$78),"-",'Model Participation Data'!$C$78)</f>
        <v>-</v>
      </c>
      <c r="E1771" s="38" t="str">
        <f>IF(ISBLANK('Model Participation Data'!$D$78),"-",'Model Participation Data'!$D$78)</f>
        <v>-</v>
      </c>
      <c r="F1771" s="38" t="str">
        <f>IF(ISBLANK('Model Participation Data'!$E$78),"-",'Model Participation Data'!$E$78)</f>
        <v>-</v>
      </c>
      <c r="G1771" s="151" t="str">
        <f>IF(ISBLANK('Model Participation Data'!$F$78),"-",'Model Participation Data'!$F$78)</f>
        <v>-</v>
      </c>
      <c r="H1771" s="253">
        <v>3</v>
      </c>
      <c r="I1771" s="253">
        <v>2</v>
      </c>
      <c r="J1771" s="150" t="str">
        <f t="shared" si="74"/>
        <v>32</v>
      </c>
      <c r="K1771" s="38" t="str">
        <f>IF(ISBLANK('Model Participation Data'!$L$78),"-",'Model Participation Data'!$L$78)</f>
        <v>-</v>
      </c>
      <c r="L1771" s="39" t="str">
        <f>IF(ISBLANK('Model Participation Data'!$M$78),"-",'Model Participation Data'!$M$78)</f>
        <v>-</v>
      </c>
      <c r="M1771" s="254">
        <f>IF(ISNA(SUMIFS(INDEX('Model Participation Data'!$N$8:$DX$57,0,MATCH(CONCATENATE($J1771,M$6),'Model Participation Data'!$N$6:$DX$6,0)),'Model Participation Data'!$B$8:$B$57,$C1771,'Model Participation Data'!$C$8:$C$57,$D1771)),"-",SUMIFS(INDEX('Model Participation Data'!$N$8:$DX$57,0,MATCH(CONCATENATE($J1771,M$6),'Model Participation Data'!$N$6:$DX$6,0)),'Model Participation Data'!$B$8:$B$57,$C1771,'Model Participation Data'!$C$8:$C$57,$D1771))</f>
        <v>0</v>
      </c>
      <c r="N1771" s="254">
        <f>IF(ISNA(SUMIFS(INDEX('Model Participation Data'!$N$8:$DX$57,0,MATCH(CONCATENATE($J1771,N$6),'Model Participation Data'!$N$6:$DX$6,0)),'Model Participation Data'!$B$8:$B$57,$C1771,'Model Participation Data'!$C$8:$C$57,$D1771)),"-",SUMIFS(INDEX('Model Participation Data'!$N$8:$DX$57,0,MATCH(CONCATENATE($J1771,N$6),'Model Participation Data'!$N$6:$DX$6,0)),'Model Participation Data'!$B$8:$B$57,$C1771,'Model Participation Data'!$C$8:$C$57,$D1771))</f>
        <v>0</v>
      </c>
      <c r="O1771" s="154">
        <f>IF(ISNA(SUMIFS(INDEX('Model Participation Data'!$N$8:$DX$57,0,MATCH(CONCATENATE($J1771,O$6),'Model Participation Data'!$N$6:$DX$6,0)),'Model Participation Data'!$B$8:$B$57,$C1771,'Model Participation Data'!$C$8:$C$57,$D1771)),"-",SUMIFS(INDEX('Model Participation Data'!$N$8:$DX$57,0,MATCH(CONCATENATE($J1771,O$6),'Model Participation Data'!$N$6:$DX$6,0)),'Model Participation Data'!$B$8:$B$57,$C1771,'Model Participation Data'!$C$8:$C$57,$D1771))</f>
        <v>0</v>
      </c>
    </row>
    <row r="1772" spans="2:15" x14ac:dyDescent="0.35">
      <c r="B1772" s="37" t="s">
        <v>80</v>
      </c>
      <c r="C1772" s="38" t="str">
        <f>IF(ISBLANK('Model Participation Data'!$B$78),"-",'Model Participation Data'!$B$78)</f>
        <v>-</v>
      </c>
      <c r="D1772" s="38" t="str">
        <f>IF(ISBLANK('Model Participation Data'!$C$78),"-",'Model Participation Data'!$C$78)</f>
        <v>-</v>
      </c>
      <c r="E1772" s="38" t="str">
        <f>IF(ISBLANK('Model Participation Data'!$D$78),"-",'Model Participation Data'!$D$78)</f>
        <v>-</v>
      </c>
      <c r="F1772" s="38" t="str">
        <f>IF(ISBLANK('Model Participation Data'!$E$78),"-",'Model Participation Data'!$E$78)</f>
        <v>-</v>
      </c>
      <c r="G1772" s="151" t="str">
        <f>IF(ISBLANK('Model Participation Data'!$F$78),"-",'Model Participation Data'!$F$78)</f>
        <v>-</v>
      </c>
      <c r="H1772" s="253">
        <v>3</v>
      </c>
      <c r="I1772" s="253">
        <v>3</v>
      </c>
      <c r="J1772" s="150" t="str">
        <f t="shared" si="74"/>
        <v>33</v>
      </c>
      <c r="K1772" s="38" t="str">
        <f>IF(ISBLANK('Model Participation Data'!$L$78),"-",'Model Participation Data'!$L$78)</f>
        <v>-</v>
      </c>
      <c r="L1772" s="39" t="str">
        <f>IF(ISBLANK('Model Participation Data'!$M$78),"-",'Model Participation Data'!$M$78)</f>
        <v>-</v>
      </c>
      <c r="M1772" s="254">
        <f>IF(ISNA(SUMIFS(INDEX('Model Participation Data'!$N$8:$DX$57,0,MATCH(CONCATENATE($J1772,M$6),'Model Participation Data'!$N$6:$DX$6,0)),'Model Participation Data'!$B$8:$B$57,$C1772,'Model Participation Data'!$C$8:$C$57,$D1772)),"-",SUMIFS(INDEX('Model Participation Data'!$N$8:$DX$57,0,MATCH(CONCATENATE($J1772,M$6),'Model Participation Data'!$N$6:$DX$6,0)),'Model Participation Data'!$B$8:$B$57,$C1772,'Model Participation Data'!$C$8:$C$57,$D1772))</f>
        <v>0</v>
      </c>
      <c r="N1772" s="254">
        <f>IF(ISNA(SUMIFS(INDEX('Model Participation Data'!$N$8:$DX$57,0,MATCH(CONCATENATE($J1772,N$6),'Model Participation Data'!$N$6:$DX$6,0)),'Model Participation Data'!$B$8:$B$57,$C1772,'Model Participation Data'!$C$8:$C$57,$D1772)),"-",SUMIFS(INDEX('Model Participation Data'!$N$8:$DX$57,0,MATCH(CONCATENATE($J1772,N$6),'Model Participation Data'!$N$6:$DX$6,0)),'Model Participation Data'!$B$8:$B$57,$C1772,'Model Participation Data'!$C$8:$C$57,$D1772))</f>
        <v>0</v>
      </c>
      <c r="O1772" s="154">
        <f>IF(ISNA(SUMIFS(INDEX('Model Participation Data'!$N$8:$DX$57,0,MATCH(CONCATENATE($J1772,O$6),'Model Participation Data'!$N$6:$DX$6,0)),'Model Participation Data'!$B$8:$B$57,$C1772,'Model Participation Data'!$C$8:$C$57,$D1772)),"-",SUMIFS(INDEX('Model Participation Data'!$N$8:$DX$57,0,MATCH(CONCATENATE($J1772,O$6),'Model Participation Data'!$N$6:$DX$6,0)),'Model Participation Data'!$B$8:$B$57,$C1772,'Model Participation Data'!$C$8:$C$57,$D1772))</f>
        <v>0</v>
      </c>
    </row>
    <row r="1773" spans="2:15" x14ac:dyDescent="0.35">
      <c r="B1773" s="37" t="s">
        <v>80</v>
      </c>
      <c r="C1773" s="38" t="str">
        <f>IF(ISBLANK('Model Participation Data'!$B$78),"-",'Model Participation Data'!$B$78)</f>
        <v>-</v>
      </c>
      <c r="D1773" s="38" t="str">
        <f>IF(ISBLANK('Model Participation Data'!$C$78),"-",'Model Participation Data'!$C$78)</f>
        <v>-</v>
      </c>
      <c r="E1773" s="38" t="str">
        <f>IF(ISBLANK('Model Participation Data'!$D$78),"-",'Model Participation Data'!$D$78)</f>
        <v>-</v>
      </c>
      <c r="F1773" s="38" t="str">
        <f>IF(ISBLANK('Model Participation Data'!$E$78),"-",'Model Participation Data'!$E$78)</f>
        <v>-</v>
      </c>
      <c r="G1773" s="151" t="str">
        <f>IF(ISBLANK('Model Participation Data'!$F$78),"-",'Model Participation Data'!$F$78)</f>
        <v>-</v>
      </c>
      <c r="H1773" s="253">
        <v>3</v>
      </c>
      <c r="I1773" s="253">
        <v>4</v>
      </c>
      <c r="J1773" s="150" t="str">
        <f t="shared" si="74"/>
        <v>34</v>
      </c>
      <c r="K1773" s="38" t="str">
        <f>IF(ISBLANK('Model Participation Data'!$L$78),"-",'Model Participation Data'!$L$78)</f>
        <v>-</v>
      </c>
      <c r="L1773" s="39" t="str">
        <f>IF(ISBLANK('Model Participation Data'!$M$78),"-",'Model Participation Data'!$M$78)</f>
        <v>-</v>
      </c>
      <c r="M1773" s="254">
        <f>IF(ISNA(SUMIFS(INDEX('Model Participation Data'!$N$8:$DX$57,0,MATCH(CONCATENATE($J1773,M$6),'Model Participation Data'!$N$6:$DX$6,0)),'Model Participation Data'!$B$8:$B$57,$C1773,'Model Participation Data'!$C$8:$C$57,$D1773)),"-",SUMIFS(INDEX('Model Participation Data'!$N$8:$DX$57,0,MATCH(CONCATENATE($J1773,M$6),'Model Participation Data'!$N$6:$DX$6,0)),'Model Participation Data'!$B$8:$B$57,$C1773,'Model Participation Data'!$C$8:$C$57,$D1773))</f>
        <v>0</v>
      </c>
      <c r="N1773" s="254">
        <f>IF(ISNA(SUMIFS(INDEX('Model Participation Data'!$N$8:$DX$57,0,MATCH(CONCATENATE($J1773,N$6),'Model Participation Data'!$N$6:$DX$6,0)),'Model Participation Data'!$B$8:$B$57,$C1773,'Model Participation Data'!$C$8:$C$57,$D1773)),"-",SUMIFS(INDEX('Model Participation Data'!$N$8:$DX$57,0,MATCH(CONCATENATE($J1773,N$6),'Model Participation Data'!$N$6:$DX$6,0)),'Model Participation Data'!$B$8:$B$57,$C1773,'Model Participation Data'!$C$8:$C$57,$D1773))</f>
        <v>0</v>
      </c>
      <c r="O1773" s="154">
        <f>IF(ISNA(SUMIFS(INDEX('Model Participation Data'!$N$8:$DX$57,0,MATCH(CONCATENATE($J1773,O$6),'Model Participation Data'!$N$6:$DX$6,0)),'Model Participation Data'!$B$8:$B$57,$C1773,'Model Participation Data'!$C$8:$C$57,$D1773)),"-",SUMIFS(INDEX('Model Participation Data'!$N$8:$DX$57,0,MATCH(CONCATENATE($J1773,O$6),'Model Participation Data'!$N$6:$DX$6,0)),'Model Participation Data'!$B$8:$B$57,$C1773,'Model Participation Data'!$C$8:$C$57,$D1773))</f>
        <v>0</v>
      </c>
    </row>
    <row r="1774" spans="2:15" x14ac:dyDescent="0.35">
      <c r="B1774" s="37" t="s">
        <v>80</v>
      </c>
      <c r="C1774" s="38" t="str">
        <f>IF(ISBLANK('Model Participation Data'!$B$78),"-",'Model Participation Data'!$B$78)</f>
        <v>-</v>
      </c>
      <c r="D1774" s="38" t="str">
        <f>IF(ISBLANK('Model Participation Data'!$C$78),"-",'Model Participation Data'!$C$78)</f>
        <v>-</v>
      </c>
      <c r="E1774" s="38" t="str">
        <f>IF(ISBLANK('Model Participation Data'!$D$78),"-",'Model Participation Data'!$D$78)</f>
        <v>-</v>
      </c>
      <c r="F1774" s="38" t="str">
        <f>IF(ISBLANK('Model Participation Data'!$E$78),"-",'Model Participation Data'!$E$78)</f>
        <v>-</v>
      </c>
      <c r="G1774" s="151" t="str">
        <f>IF(ISBLANK('Model Participation Data'!$F$78),"-",'Model Participation Data'!$F$78)</f>
        <v>-</v>
      </c>
      <c r="H1774" s="253">
        <v>3</v>
      </c>
      <c r="I1774" s="253">
        <v>5</v>
      </c>
      <c r="J1774" s="150" t="str">
        <f t="shared" si="74"/>
        <v>35</v>
      </c>
      <c r="K1774" s="38" t="str">
        <f>IF(ISBLANK('Model Participation Data'!$L$78),"-",'Model Participation Data'!$L$78)</f>
        <v>-</v>
      </c>
      <c r="L1774" s="39" t="str">
        <f>IF(ISBLANK('Model Participation Data'!$M$78),"-",'Model Participation Data'!$M$78)</f>
        <v>-</v>
      </c>
      <c r="M1774" s="254">
        <f>IF(ISNA(SUMIFS(INDEX('Model Participation Data'!$N$8:$DX$57,0,MATCH(CONCATENATE($J1774,M$6),'Model Participation Data'!$N$6:$DX$6,0)),'Model Participation Data'!$B$8:$B$57,$C1774,'Model Participation Data'!$C$8:$C$57,$D1774)),"-",SUMIFS(INDEX('Model Participation Data'!$N$8:$DX$57,0,MATCH(CONCATENATE($J1774,M$6),'Model Participation Data'!$N$6:$DX$6,0)),'Model Participation Data'!$B$8:$B$57,$C1774,'Model Participation Data'!$C$8:$C$57,$D1774))</f>
        <v>0</v>
      </c>
      <c r="N1774" s="254">
        <f>IF(ISNA(SUMIFS(INDEX('Model Participation Data'!$N$8:$DX$57,0,MATCH(CONCATENATE($J1774,N$6),'Model Participation Data'!$N$6:$DX$6,0)),'Model Participation Data'!$B$8:$B$57,$C1774,'Model Participation Data'!$C$8:$C$57,$D1774)),"-",SUMIFS(INDEX('Model Participation Data'!$N$8:$DX$57,0,MATCH(CONCATENATE($J1774,N$6),'Model Participation Data'!$N$6:$DX$6,0)),'Model Participation Data'!$B$8:$B$57,$C1774,'Model Participation Data'!$C$8:$C$57,$D1774))</f>
        <v>0</v>
      </c>
      <c r="O1774" s="154">
        <f>IF(ISNA(SUMIFS(INDEX('Model Participation Data'!$N$8:$DX$57,0,MATCH(CONCATENATE($J1774,O$6),'Model Participation Data'!$N$6:$DX$6,0)),'Model Participation Data'!$B$8:$B$57,$C1774,'Model Participation Data'!$C$8:$C$57,$D1774)),"-",SUMIFS(INDEX('Model Participation Data'!$N$8:$DX$57,0,MATCH(CONCATENATE($J1774,O$6),'Model Participation Data'!$N$6:$DX$6,0)),'Model Participation Data'!$B$8:$B$57,$C1774,'Model Participation Data'!$C$8:$C$57,$D1774))</f>
        <v>0</v>
      </c>
    </row>
    <row r="1775" spans="2:15" x14ac:dyDescent="0.35">
      <c r="B1775" s="37" t="s">
        <v>80</v>
      </c>
      <c r="C1775" s="38" t="str">
        <f>IF(ISBLANK('Model Participation Data'!$B$78),"-",'Model Participation Data'!$B$78)</f>
        <v>-</v>
      </c>
      <c r="D1775" s="38" t="str">
        <f>IF(ISBLANK('Model Participation Data'!$C$78),"-",'Model Participation Data'!$C$78)</f>
        <v>-</v>
      </c>
      <c r="E1775" s="38" t="str">
        <f>IF(ISBLANK('Model Participation Data'!$D$78),"-",'Model Participation Data'!$D$78)</f>
        <v>-</v>
      </c>
      <c r="F1775" s="38" t="str">
        <f>IF(ISBLANK('Model Participation Data'!$E$78),"-",'Model Participation Data'!$E$78)</f>
        <v>-</v>
      </c>
      <c r="G1775" s="151" t="str">
        <f>IF(ISBLANK('Model Participation Data'!$F$78),"-",'Model Participation Data'!$F$78)</f>
        <v>-</v>
      </c>
      <c r="H1775" s="253">
        <v>3</v>
      </c>
      <c r="I1775" s="253" t="s">
        <v>65</v>
      </c>
      <c r="J1775" s="150" t="str">
        <f t="shared" si="74"/>
        <v>3Goal</v>
      </c>
      <c r="K1775" s="38" t="str">
        <f>IF(ISBLANK('Model Participation Data'!$L$78),"-",'Model Participation Data'!$L$78)</f>
        <v>-</v>
      </c>
      <c r="L1775" s="39" t="str">
        <f>IF(ISBLANK('Model Participation Data'!$M$78),"-",'Model Participation Data'!$M$78)</f>
        <v>-</v>
      </c>
      <c r="M1775" s="254" t="str">
        <f>IF(ISNA(SUMIFS(INDEX('Model Participation Data'!$N$8:$DX$57,0,MATCH(CONCATENATE($J1775,M$6),'Model Participation Data'!$N$6:$DX$6,0)),'Model Participation Data'!$B$8:$B$57,$C1775,'Model Participation Data'!$C$8:$C$57,$D1775)),"-",SUMIFS(INDEX('Model Participation Data'!$N$8:$DX$57,0,MATCH(CONCATENATE($J1775,M$6),'Model Participation Data'!$N$6:$DX$6,0)),'Model Participation Data'!$B$8:$B$57,$C1775,'Model Participation Data'!$C$8:$C$57,$D1775))</f>
        <v>-</v>
      </c>
      <c r="N1775" s="254" t="str">
        <f>IF(ISNA(SUMIFS(INDEX('Model Participation Data'!$N$8:$DX$57,0,MATCH(CONCATENATE($J1775,N$6),'Model Participation Data'!$N$6:$DX$6,0)),'Model Participation Data'!$B$8:$B$57,$C1775,'Model Participation Data'!$C$8:$C$57,$D1775)),"-",SUMIFS(INDEX('Model Participation Data'!$N$8:$DX$57,0,MATCH(CONCATENATE($J1775,N$6),'Model Participation Data'!$N$6:$DX$6,0)),'Model Participation Data'!$B$8:$B$57,$C1775,'Model Participation Data'!$C$8:$C$57,$D1775))</f>
        <v>-</v>
      </c>
      <c r="O1775" s="154">
        <f>IF(ISNA(SUMIFS(INDEX('Model Participation Data'!$N$8:$DX$57,0,MATCH(CONCATENATE($J1775,O$6),'Model Participation Data'!$N$6:$DX$6,0)),'Model Participation Data'!$B$8:$B$57,$C1775,'Model Participation Data'!$C$8:$C$57,$D1775)),"-",SUMIFS(INDEX('Model Participation Data'!$N$8:$DX$57,0,MATCH(CONCATENATE($J1775,O$6),'Model Participation Data'!$N$6:$DX$6,0)),'Model Participation Data'!$B$8:$B$57,$C1775,'Model Participation Data'!$C$8:$C$57,$D1775))</f>
        <v>0</v>
      </c>
    </row>
    <row r="1776" spans="2:15" x14ac:dyDescent="0.35">
      <c r="B1776" s="37" t="s">
        <v>80</v>
      </c>
      <c r="C1776" s="38" t="str">
        <f>IF(ISBLANK('Model Participation Data'!$B$78),"-",'Model Participation Data'!$B$78)</f>
        <v>-</v>
      </c>
      <c r="D1776" s="38" t="str">
        <f>IF(ISBLANK('Model Participation Data'!$C$78),"-",'Model Participation Data'!$C$78)</f>
        <v>-</v>
      </c>
      <c r="E1776" s="38" t="str">
        <f>IF(ISBLANK('Model Participation Data'!$D$78),"-",'Model Participation Data'!$D$78)</f>
        <v>-</v>
      </c>
      <c r="F1776" s="38" t="str">
        <f>IF(ISBLANK('Model Participation Data'!$E$78),"-",'Model Participation Data'!$E$78)</f>
        <v>-</v>
      </c>
      <c r="G1776" s="151" t="str">
        <f>IF(ISBLANK('Model Participation Data'!$F$78),"-",'Model Participation Data'!$F$78)</f>
        <v>-</v>
      </c>
      <c r="H1776" s="253">
        <v>4</v>
      </c>
      <c r="I1776" s="253">
        <v>1</v>
      </c>
      <c r="J1776" s="150" t="str">
        <f t="shared" si="74"/>
        <v>41</v>
      </c>
      <c r="K1776" s="38" t="str">
        <f>IF(ISBLANK('Model Participation Data'!$L$78),"-",'Model Participation Data'!$L$78)</f>
        <v>-</v>
      </c>
      <c r="L1776" s="39" t="str">
        <f>IF(ISBLANK('Model Participation Data'!$M$78),"-",'Model Participation Data'!$M$78)</f>
        <v>-</v>
      </c>
      <c r="M1776" s="254">
        <f>IF(ISNA(SUMIFS(INDEX('Model Participation Data'!$N$8:$DX$57,0,MATCH(CONCATENATE($J1776,M$6),'Model Participation Data'!$N$6:$DX$6,0)),'Model Participation Data'!$B$8:$B$57,$C1776,'Model Participation Data'!$C$8:$C$57,$D1776)),"-",SUMIFS(INDEX('Model Participation Data'!$N$8:$DX$57,0,MATCH(CONCATENATE($J1776,M$6),'Model Participation Data'!$N$6:$DX$6,0)),'Model Participation Data'!$B$8:$B$57,$C1776,'Model Participation Data'!$C$8:$C$57,$D1776))</f>
        <v>0</v>
      </c>
      <c r="N1776" s="254">
        <f>IF(ISNA(SUMIFS(INDEX('Model Participation Data'!$N$8:$DX$57,0,MATCH(CONCATENATE($J1776,N$6),'Model Participation Data'!$N$6:$DX$6,0)),'Model Participation Data'!$B$8:$B$57,$C1776,'Model Participation Data'!$C$8:$C$57,$D1776)),"-",SUMIFS(INDEX('Model Participation Data'!$N$8:$DX$57,0,MATCH(CONCATENATE($J1776,N$6),'Model Participation Data'!$N$6:$DX$6,0)),'Model Participation Data'!$B$8:$B$57,$C1776,'Model Participation Data'!$C$8:$C$57,$D1776))</f>
        <v>0</v>
      </c>
      <c r="O1776" s="154">
        <f>IF(ISNA(SUMIFS(INDEX('Model Participation Data'!$N$8:$DX$57,0,MATCH(CONCATENATE($J1776,O$6),'Model Participation Data'!$N$6:$DX$6,0)),'Model Participation Data'!$B$8:$B$57,$C1776,'Model Participation Data'!$C$8:$C$57,$D1776)),"-",SUMIFS(INDEX('Model Participation Data'!$N$8:$DX$57,0,MATCH(CONCATENATE($J1776,O$6),'Model Participation Data'!$N$6:$DX$6,0)),'Model Participation Data'!$B$8:$B$57,$C1776,'Model Participation Data'!$C$8:$C$57,$D1776))</f>
        <v>0</v>
      </c>
    </row>
    <row r="1777" spans="2:15" x14ac:dyDescent="0.35">
      <c r="B1777" s="37" t="s">
        <v>80</v>
      </c>
      <c r="C1777" s="38" t="str">
        <f>IF(ISBLANK('Model Participation Data'!$B$78),"-",'Model Participation Data'!$B$78)</f>
        <v>-</v>
      </c>
      <c r="D1777" s="38" t="str">
        <f>IF(ISBLANK('Model Participation Data'!$C$78),"-",'Model Participation Data'!$C$78)</f>
        <v>-</v>
      </c>
      <c r="E1777" s="38" t="str">
        <f>IF(ISBLANK('Model Participation Data'!$D$78),"-",'Model Participation Data'!$D$78)</f>
        <v>-</v>
      </c>
      <c r="F1777" s="38" t="str">
        <f>IF(ISBLANK('Model Participation Data'!$E$78),"-",'Model Participation Data'!$E$78)</f>
        <v>-</v>
      </c>
      <c r="G1777" s="151" t="str">
        <f>IF(ISBLANK('Model Participation Data'!$F$78),"-",'Model Participation Data'!$F$78)</f>
        <v>-</v>
      </c>
      <c r="H1777" s="253">
        <v>4</v>
      </c>
      <c r="I1777" s="253">
        <v>2</v>
      </c>
      <c r="J1777" s="150" t="str">
        <f t="shared" si="74"/>
        <v>42</v>
      </c>
      <c r="K1777" s="38" t="str">
        <f>IF(ISBLANK('Model Participation Data'!$L$78),"-",'Model Participation Data'!$L$78)</f>
        <v>-</v>
      </c>
      <c r="L1777" s="39" t="str">
        <f>IF(ISBLANK('Model Participation Data'!$M$78),"-",'Model Participation Data'!$M$78)</f>
        <v>-</v>
      </c>
      <c r="M1777" s="254">
        <f>IF(ISNA(SUMIFS(INDEX('Model Participation Data'!$N$8:$DX$57,0,MATCH(CONCATENATE($J1777,M$6),'Model Participation Data'!$N$6:$DX$6,0)),'Model Participation Data'!$B$8:$B$57,$C1777,'Model Participation Data'!$C$8:$C$57,$D1777)),"-",SUMIFS(INDEX('Model Participation Data'!$N$8:$DX$57,0,MATCH(CONCATENATE($J1777,M$6),'Model Participation Data'!$N$6:$DX$6,0)),'Model Participation Data'!$B$8:$B$57,$C1777,'Model Participation Data'!$C$8:$C$57,$D1777))</f>
        <v>0</v>
      </c>
      <c r="N1777" s="254">
        <f>IF(ISNA(SUMIFS(INDEX('Model Participation Data'!$N$8:$DX$57,0,MATCH(CONCATENATE($J1777,N$6),'Model Participation Data'!$N$6:$DX$6,0)),'Model Participation Data'!$B$8:$B$57,$C1777,'Model Participation Data'!$C$8:$C$57,$D1777)),"-",SUMIFS(INDEX('Model Participation Data'!$N$8:$DX$57,0,MATCH(CONCATENATE($J1777,N$6),'Model Participation Data'!$N$6:$DX$6,0)),'Model Participation Data'!$B$8:$B$57,$C1777,'Model Participation Data'!$C$8:$C$57,$D1777))</f>
        <v>0</v>
      </c>
      <c r="O1777" s="154">
        <f>IF(ISNA(SUMIFS(INDEX('Model Participation Data'!$N$8:$DX$57,0,MATCH(CONCATENATE($J1777,O$6),'Model Participation Data'!$N$6:$DX$6,0)),'Model Participation Data'!$B$8:$B$57,$C1777,'Model Participation Data'!$C$8:$C$57,$D1777)),"-",SUMIFS(INDEX('Model Participation Data'!$N$8:$DX$57,0,MATCH(CONCATENATE($J1777,O$6),'Model Participation Data'!$N$6:$DX$6,0)),'Model Participation Data'!$B$8:$B$57,$C1777,'Model Participation Data'!$C$8:$C$57,$D1777))</f>
        <v>0</v>
      </c>
    </row>
    <row r="1778" spans="2:15" x14ac:dyDescent="0.35">
      <c r="B1778" s="37" t="s">
        <v>80</v>
      </c>
      <c r="C1778" s="38" t="str">
        <f>IF(ISBLANK('Model Participation Data'!$B$78),"-",'Model Participation Data'!$B$78)</f>
        <v>-</v>
      </c>
      <c r="D1778" s="38" t="str">
        <f>IF(ISBLANK('Model Participation Data'!$C$78),"-",'Model Participation Data'!$C$78)</f>
        <v>-</v>
      </c>
      <c r="E1778" s="38" t="str">
        <f>IF(ISBLANK('Model Participation Data'!$D$78),"-",'Model Participation Data'!$D$78)</f>
        <v>-</v>
      </c>
      <c r="F1778" s="38" t="str">
        <f>IF(ISBLANK('Model Participation Data'!$E$78),"-",'Model Participation Data'!$E$78)</f>
        <v>-</v>
      </c>
      <c r="G1778" s="151" t="str">
        <f>IF(ISBLANK('Model Participation Data'!$F$78),"-",'Model Participation Data'!$F$78)</f>
        <v>-</v>
      </c>
      <c r="H1778" s="253">
        <v>4</v>
      </c>
      <c r="I1778" s="253">
        <v>3</v>
      </c>
      <c r="J1778" s="150" t="str">
        <f t="shared" si="74"/>
        <v>43</v>
      </c>
      <c r="K1778" s="38" t="str">
        <f>IF(ISBLANK('Model Participation Data'!$L$78),"-",'Model Participation Data'!$L$78)</f>
        <v>-</v>
      </c>
      <c r="L1778" s="39" t="str">
        <f>IF(ISBLANK('Model Participation Data'!$M$78),"-",'Model Participation Data'!$M$78)</f>
        <v>-</v>
      </c>
      <c r="M1778" s="254">
        <f>IF(ISNA(SUMIFS(INDEX('Model Participation Data'!$N$8:$DX$57,0,MATCH(CONCATENATE($J1778,M$6),'Model Participation Data'!$N$6:$DX$6,0)),'Model Participation Data'!$B$8:$B$57,$C1778,'Model Participation Data'!$C$8:$C$57,$D1778)),"-",SUMIFS(INDEX('Model Participation Data'!$N$8:$DX$57,0,MATCH(CONCATENATE($J1778,M$6),'Model Participation Data'!$N$6:$DX$6,0)),'Model Participation Data'!$B$8:$B$57,$C1778,'Model Participation Data'!$C$8:$C$57,$D1778))</f>
        <v>0</v>
      </c>
      <c r="N1778" s="254">
        <f>IF(ISNA(SUMIFS(INDEX('Model Participation Data'!$N$8:$DX$57,0,MATCH(CONCATENATE($J1778,N$6),'Model Participation Data'!$N$6:$DX$6,0)),'Model Participation Data'!$B$8:$B$57,$C1778,'Model Participation Data'!$C$8:$C$57,$D1778)),"-",SUMIFS(INDEX('Model Participation Data'!$N$8:$DX$57,0,MATCH(CONCATENATE($J1778,N$6),'Model Participation Data'!$N$6:$DX$6,0)),'Model Participation Data'!$B$8:$B$57,$C1778,'Model Participation Data'!$C$8:$C$57,$D1778))</f>
        <v>0</v>
      </c>
      <c r="O1778" s="154">
        <f>IF(ISNA(SUMIFS(INDEX('Model Participation Data'!$N$8:$DX$57,0,MATCH(CONCATENATE($J1778,O$6),'Model Participation Data'!$N$6:$DX$6,0)),'Model Participation Data'!$B$8:$B$57,$C1778,'Model Participation Data'!$C$8:$C$57,$D1778)),"-",SUMIFS(INDEX('Model Participation Data'!$N$8:$DX$57,0,MATCH(CONCATENATE($J1778,O$6),'Model Participation Data'!$N$6:$DX$6,0)),'Model Participation Data'!$B$8:$B$57,$C1778,'Model Participation Data'!$C$8:$C$57,$D1778))</f>
        <v>0</v>
      </c>
    </row>
    <row r="1779" spans="2:15" x14ac:dyDescent="0.35">
      <c r="B1779" s="37" t="s">
        <v>80</v>
      </c>
      <c r="C1779" s="38" t="str">
        <f>IF(ISBLANK('Model Participation Data'!$B$78),"-",'Model Participation Data'!$B$78)</f>
        <v>-</v>
      </c>
      <c r="D1779" s="38" t="str">
        <f>IF(ISBLANK('Model Participation Data'!$C$78),"-",'Model Participation Data'!$C$78)</f>
        <v>-</v>
      </c>
      <c r="E1779" s="38" t="str">
        <f>IF(ISBLANK('Model Participation Data'!$D$78),"-",'Model Participation Data'!$D$78)</f>
        <v>-</v>
      </c>
      <c r="F1779" s="38" t="str">
        <f>IF(ISBLANK('Model Participation Data'!$E$78),"-",'Model Participation Data'!$E$78)</f>
        <v>-</v>
      </c>
      <c r="G1779" s="151" t="str">
        <f>IF(ISBLANK('Model Participation Data'!$F$78),"-",'Model Participation Data'!$F$78)</f>
        <v>-</v>
      </c>
      <c r="H1779" s="253">
        <v>4</v>
      </c>
      <c r="I1779" s="253">
        <v>4</v>
      </c>
      <c r="J1779" s="150" t="str">
        <f t="shared" si="74"/>
        <v>44</v>
      </c>
      <c r="K1779" s="38" t="str">
        <f>IF(ISBLANK('Model Participation Data'!$L$78),"-",'Model Participation Data'!$L$78)</f>
        <v>-</v>
      </c>
      <c r="L1779" s="39" t="str">
        <f>IF(ISBLANK('Model Participation Data'!$M$78),"-",'Model Participation Data'!$M$78)</f>
        <v>-</v>
      </c>
      <c r="M1779" s="254">
        <f>IF(ISNA(SUMIFS(INDEX('Model Participation Data'!$N$8:$DX$57,0,MATCH(CONCATENATE($J1779,M$6),'Model Participation Data'!$N$6:$DX$6,0)),'Model Participation Data'!$B$8:$B$57,$C1779,'Model Participation Data'!$C$8:$C$57,$D1779)),"-",SUMIFS(INDEX('Model Participation Data'!$N$8:$DX$57,0,MATCH(CONCATENATE($J1779,M$6),'Model Participation Data'!$N$6:$DX$6,0)),'Model Participation Data'!$B$8:$B$57,$C1779,'Model Participation Data'!$C$8:$C$57,$D1779))</f>
        <v>0</v>
      </c>
      <c r="N1779" s="254">
        <f>IF(ISNA(SUMIFS(INDEX('Model Participation Data'!$N$8:$DX$57,0,MATCH(CONCATENATE($J1779,N$6),'Model Participation Data'!$N$6:$DX$6,0)),'Model Participation Data'!$B$8:$B$57,$C1779,'Model Participation Data'!$C$8:$C$57,$D1779)),"-",SUMIFS(INDEX('Model Participation Data'!$N$8:$DX$57,0,MATCH(CONCATENATE($J1779,N$6),'Model Participation Data'!$N$6:$DX$6,0)),'Model Participation Data'!$B$8:$B$57,$C1779,'Model Participation Data'!$C$8:$C$57,$D1779))</f>
        <v>0</v>
      </c>
      <c r="O1779" s="154">
        <f>IF(ISNA(SUMIFS(INDEX('Model Participation Data'!$N$8:$DX$57,0,MATCH(CONCATENATE($J1779,O$6),'Model Participation Data'!$N$6:$DX$6,0)),'Model Participation Data'!$B$8:$B$57,$C1779,'Model Participation Data'!$C$8:$C$57,$D1779)),"-",SUMIFS(INDEX('Model Participation Data'!$N$8:$DX$57,0,MATCH(CONCATENATE($J1779,O$6),'Model Participation Data'!$N$6:$DX$6,0)),'Model Participation Data'!$B$8:$B$57,$C1779,'Model Participation Data'!$C$8:$C$57,$D1779))</f>
        <v>0</v>
      </c>
    </row>
    <row r="1780" spans="2:15" x14ac:dyDescent="0.35">
      <c r="B1780" s="37" t="s">
        <v>80</v>
      </c>
      <c r="C1780" s="38" t="str">
        <f>IF(ISBLANK('Model Participation Data'!$B$78),"-",'Model Participation Data'!$B$78)</f>
        <v>-</v>
      </c>
      <c r="D1780" s="38" t="str">
        <f>IF(ISBLANK('Model Participation Data'!$C$78),"-",'Model Participation Data'!$C$78)</f>
        <v>-</v>
      </c>
      <c r="E1780" s="38" t="str">
        <f>IF(ISBLANK('Model Participation Data'!$D$78),"-",'Model Participation Data'!$D$78)</f>
        <v>-</v>
      </c>
      <c r="F1780" s="38" t="str">
        <f>IF(ISBLANK('Model Participation Data'!$E$78),"-",'Model Participation Data'!$E$78)</f>
        <v>-</v>
      </c>
      <c r="G1780" s="151" t="str">
        <f>IF(ISBLANK('Model Participation Data'!$F$78),"-",'Model Participation Data'!$F$78)</f>
        <v>-</v>
      </c>
      <c r="H1780" s="253">
        <v>4</v>
      </c>
      <c r="I1780" s="253">
        <v>5</v>
      </c>
      <c r="J1780" s="150" t="str">
        <f t="shared" si="74"/>
        <v>45</v>
      </c>
      <c r="K1780" s="38" t="str">
        <f>IF(ISBLANK('Model Participation Data'!$L$78),"-",'Model Participation Data'!$L$78)</f>
        <v>-</v>
      </c>
      <c r="L1780" s="39" t="str">
        <f>IF(ISBLANK('Model Participation Data'!$M$78),"-",'Model Participation Data'!$M$78)</f>
        <v>-</v>
      </c>
      <c r="M1780" s="254">
        <f>IF(ISNA(SUMIFS(INDEX('Model Participation Data'!$N$8:$DX$57,0,MATCH(CONCATENATE($J1780,M$6),'Model Participation Data'!$N$6:$DX$6,0)),'Model Participation Data'!$B$8:$B$57,$C1780,'Model Participation Data'!$C$8:$C$57,$D1780)),"-",SUMIFS(INDEX('Model Participation Data'!$N$8:$DX$57,0,MATCH(CONCATENATE($J1780,M$6),'Model Participation Data'!$N$6:$DX$6,0)),'Model Participation Data'!$B$8:$B$57,$C1780,'Model Participation Data'!$C$8:$C$57,$D1780))</f>
        <v>0</v>
      </c>
      <c r="N1780" s="254">
        <f>IF(ISNA(SUMIFS(INDEX('Model Participation Data'!$N$8:$DX$57,0,MATCH(CONCATENATE($J1780,N$6),'Model Participation Data'!$N$6:$DX$6,0)),'Model Participation Data'!$B$8:$B$57,$C1780,'Model Participation Data'!$C$8:$C$57,$D1780)),"-",SUMIFS(INDEX('Model Participation Data'!$N$8:$DX$57,0,MATCH(CONCATENATE($J1780,N$6),'Model Participation Data'!$N$6:$DX$6,0)),'Model Participation Data'!$B$8:$B$57,$C1780,'Model Participation Data'!$C$8:$C$57,$D1780))</f>
        <v>0</v>
      </c>
      <c r="O1780" s="154">
        <f>IF(ISNA(SUMIFS(INDEX('Model Participation Data'!$N$8:$DX$57,0,MATCH(CONCATENATE($J1780,O$6),'Model Participation Data'!$N$6:$DX$6,0)),'Model Participation Data'!$B$8:$B$57,$C1780,'Model Participation Data'!$C$8:$C$57,$D1780)),"-",SUMIFS(INDEX('Model Participation Data'!$N$8:$DX$57,0,MATCH(CONCATENATE($J1780,O$6),'Model Participation Data'!$N$6:$DX$6,0)),'Model Participation Data'!$B$8:$B$57,$C1780,'Model Participation Data'!$C$8:$C$57,$D1780))</f>
        <v>0</v>
      </c>
    </row>
    <row r="1781" spans="2:15" x14ac:dyDescent="0.35">
      <c r="B1781" s="37" t="s">
        <v>80</v>
      </c>
      <c r="C1781" s="38" t="str">
        <f>IF(ISBLANK('Model Participation Data'!$B$78),"-",'Model Participation Data'!$B$78)</f>
        <v>-</v>
      </c>
      <c r="D1781" s="38" t="str">
        <f>IF(ISBLANK('Model Participation Data'!$C$78),"-",'Model Participation Data'!$C$78)</f>
        <v>-</v>
      </c>
      <c r="E1781" s="38" t="str">
        <f>IF(ISBLANK('Model Participation Data'!$D$78),"-",'Model Participation Data'!$D$78)</f>
        <v>-</v>
      </c>
      <c r="F1781" s="38" t="str">
        <f>IF(ISBLANK('Model Participation Data'!$E$78),"-",'Model Participation Data'!$E$78)</f>
        <v>-</v>
      </c>
      <c r="G1781" s="151" t="str">
        <f>IF(ISBLANK('Model Participation Data'!$F$78),"-",'Model Participation Data'!$F$78)</f>
        <v>-</v>
      </c>
      <c r="H1781" s="253">
        <v>4</v>
      </c>
      <c r="I1781" s="253" t="s">
        <v>65</v>
      </c>
      <c r="J1781" s="150" t="str">
        <f t="shared" si="74"/>
        <v>4Goal</v>
      </c>
      <c r="K1781" s="38" t="str">
        <f>IF(ISBLANK('Model Participation Data'!$L$78),"-",'Model Participation Data'!$L$78)</f>
        <v>-</v>
      </c>
      <c r="L1781" s="39" t="str">
        <f>IF(ISBLANK('Model Participation Data'!$M$78),"-",'Model Participation Data'!$M$78)</f>
        <v>-</v>
      </c>
      <c r="M1781" s="254" t="str">
        <f>IF(ISNA(SUMIFS(INDEX('Model Participation Data'!$N$8:$DX$57,0,MATCH(CONCATENATE($J1781,M$6),'Model Participation Data'!$N$6:$DX$6,0)),'Model Participation Data'!$B$8:$B$57,$C1781,'Model Participation Data'!$C$8:$C$57,$D1781)),"-",SUMIFS(INDEX('Model Participation Data'!$N$8:$DX$57,0,MATCH(CONCATENATE($J1781,M$6),'Model Participation Data'!$N$6:$DX$6,0)),'Model Participation Data'!$B$8:$B$57,$C1781,'Model Participation Data'!$C$8:$C$57,$D1781))</f>
        <v>-</v>
      </c>
      <c r="N1781" s="254" t="str">
        <f>IF(ISNA(SUMIFS(INDEX('Model Participation Data'!$N$8:$DX$57,0,MATCH(CONCATENATE($J1781,N$6),'Model Participation Data'!$N$6:$DX$6,0)),'Model Participation Data'!$B$8:$B$57,$C1781,'Model Participation Data'!$C$8:$C$57,$D1781)),"-",SUMIFS(INDEX('Model Participation Data'!$N$8:$DX$57,0,MATCH(CONCATENATE($J1781,N$6),'Model Participation Data'!$N$6:$DX$6,0)),'Model Participation Data'!$B$8:$B$57,$C1781,'Model Participation Data'!$C$8:$C$57,$D1781))</f>
        <v>-</v>
      </c>
      <c r="O1781" s="154">
        <f>IF(ISNA(SUMIFS(INDEX('Model Participation Data'!$N$8:$DX$57,0,MATCH(CONCATENATE($J1781,O$6),'Model Participation Data'!$N$6:$DX$6,0)),'Model Participation Data'!$B$8:$B$57,$C1781,'Model Participation Data'!$C$8:$C$57,$D1781)),"-",SUMIFS(INDEX('Model Participation Data'!$N$8:$DX$57,0,MATCH(CONCATENATE($J1781,O$6),'Model Participation Data'!$N$6:$DX$6,0)),'Model Participation Data'!$B$8:$B$57,$C1781,'Model Participation Data'!$C$8:$C$57,$D1781))</f>
        <v>0</v>
      </c>
    </row>
    <row r="1782" spans="2:15" x14ac:dyDescent="0.35">
      <c r="B1782" s="37" t="s">
        <v>80</v>
      </c>
      <c r="C1782" s="38" t="str">
        <f>IF(ISBLANK('Model Participation Data'!$B$79),"-",'Model Participation Data'!$B$79)</f>
        <v>-</v>
      </c>
      <c r="D1782" s="38" t="str">
        <f>IF(ISBLANK('Model Participation Data'!$C$79),"-",'Model Participation Data'!$C$79)</f>
        <v>-</v>
      </c>
      <c r="E1782" s="38" t="str">
        <f>IF(ISBLANK('Model Participation Data'!$D$79),"-",'Model Participation Data'!$D$79)</f>
        <v>-</v>
      </c>
      <c r="F1782" s="38" t="str">
        <f>IF(ISBLANK('Model Participation Data'!$E$79),"-",'Model Participation Data'!$E$79)</f>
        <v>-</v>
      </c>
      <c r="G1782" s="151" t="str">
        <f>IF(ISBLANK('Model Participation Data'!$F$79),"-",'Model Participation Data'!$F$79)</f>
        <v>-</v>
      </c>
      <c r="H1782" s="253" t="s">
        <v>64</v>
      </c>
      <c r="I1782" s="253" t="s">
        <v>64</v>
      </c>
      <c r="J1782" s="150" t="str">
        <f t="shared" si="74"/>
        <v>BaselineBaseline</v>
      </c>
      <c r="K1782" s="38" t="str">
        <f>IF(ISBLANK('Model Participation Data'!$L$79),"-",'Model Participation Data'!$L$79)</f>
        <v>-</v>
      </c>
      <c r="L1782" s="39" t="str">
        <f>IF(ISBLANK('Model Participation Data'!$M$79),"-",'Model Participation Data'!$M$79)</f>
        <v>-</v>
      </c>
      <c r="M1782" s="254">
        <f>IF(ISNA(SUMIFS(INDEX('Model Participation Data'!$N$8:$DX$57,0,MATCH(CONCATENATE($J1782,M$6),'Model Participation Data'!$N$6:$DX$6,0)),'Model Participation Data'!$B$8:$B$57,$C1782,'Model Participation Data'!$C$8:$C$57,$D1782)),"-",SUMIFS(INDEX('Model Participation Data'!$N$8:$DX$57,0,MATCH(CONCATENATE($J1782,M$6),'Model Participation Data'!$N$6:$DX$6,0)),'Model Participation Data'!$B$8:$B$57,$C1782,'Model Participation Data'!$C$8:$C$57,$D1782))</f>
        <v>0</v>
      </c>
      <c r="N1782" s="254">
        <f>IF(ISNA(SUMIFS(INDEX('Model Participation Data'!$N$8:$DX$57,0,MATCH(CONCATENATE($J1782,N$6),'Model Participation Data'!$N$6:$DX$6,0)),'Model Participation Data'!$B$8:$B$57,$C1782,'Model Participation Data'!$C$8:$C$57,$D1782)),"-",SUMIFS(INDEX('Model Participation Data'!$N$8:$DX$57,0,MATCH(CONCATENATE($J1782,N$6),'Model Participation Data'!$N$6:$DX$6,0)),'Model Participation Data'!$B$8:$B$57,$C1782,'Model Participation Data'!$C$8:$C$57,$D1782))</f>
        <v>0</v>
      </c>
      <c r="O1782" s="154">
        <f>IF(ISNA(SUMIFS(INDEX('Model Participation Data'!$N$8:$DX$57,0,MATCH(CONCATENATE($J1782,O$6),'Model Participation Data'!$N$6:$DX$6,0)),'Model Participation Data'!$B$8:$B$57,$C1782,'Model Participation Data'!$C$8:$C$57,$D1782)),"-",SUMIFS(INDEX('Model Participation Data'!$N$8:$DX$57,0,MATCH(CONCATENATE($J1782,O$6),'Model Participation Data'!$N$6:$DX$6,0)),'Model Participation Data'!$B$8:$B$57,$C1782,'Model Participation Data'!$C$8:$C$57,$D1782))</f>
        <v>0</v>
      </c>
    </row>
    <row r="1783" spans="2:15" x14ac:dyDescent="0.35">
      <c r="B1783" s="37" t="s">
        <v>80</v>
      </c>
      <c r="C1783" s="38" t="str">
        <f>IF(ISBLANK('Model Participation Data'!$B$79),"-",'Model Participation Data'!$B$79)</f>
        <v>-</v>
      </c>
      <c r="D1783" s="38" t="str">
        <f>IF(ISBLANK('Model Participation Data'!$C$79),"-",'Model Participation Data'!$C$79)</f>
        <v>-</v>
      </c>
      <c r="E1783" s="38" t="str">
        <f>IF(ISBLANK('Model Participation Data'!$D$79),"-",'Model Participation Data'!$D$79)</f>
        <v>-</v>
      </c>
      <c r="F1783" s="38" t="str">
        <f>IF(ISBLANK('Model Participation Data'!$E$79),"-",'Model Participation Data'!$E$79)</f>
        <v>-</v>
      </c>
      <c r="G1783" s="151" t="str">
        <f>IF(ISBLANK('Model Participation Data'!$F$79),"-",'Model Participation Data'!$F$79)</f>
        <v>-</v>
      </c>
      <c r="H1783" s="253">
        <v>1</v>
      </c>
      <c r="I1783" s="253">
        <v>1</v>
      </c>
      <c r="J1783" s="150" t="str">
        <f t="shared" si="74"/>
        <v>11</v>
      </c>
      <c r="K1783" s="38" t="str">
        <f>IF(ISBLANK('Model Participation Data'!$L$79),"-",'Model Participation Data'!$L$79)</f>
        <v>-</v>
      </c>
      <c r="L1783" s="39" t="str">
        <f>IF(ISBLANK('Model Participation Data'!$M$79),"-",'Model Participation Data'!$M$79)</f>
        <v>-</v>
      </c>
      <c r="M1783" s="254">
        <f>IF(ISNA(SUMIFS(INDEX('Model Participation Data'!$N$8:$DX$57,0,MATCH(CONCATENATE($J1783,M$6),'Model Participation Data'!$N$6:$DX$6,0)),'Model Participation Data'!$B$8:$B$57,$C1783,'Model Participation Data'!$C$8:$C$57,$D1783)),"-",SUMIFS(INDEX('Model Participation Data'!$N$8:$DX$57,0,MATCH(CONCATENATE($J1783,M$6),'Model Participation Data'!$N$6:$DX$6,0)),'Model Participation Data'!$B$8:$B$57,$C1783,'Model Participation Data'!$C$8:$C$57,$D1783))</f>
        <v>0</v>
      </c>
      <c r="N1783" s="254">
        <f>IF(ISNA(SUMIFS(INDEX('Model Participation Data'!$N$8:$DX$57,0,MATCH(CONCATENATE($J1783,N$6),'Model Participation Data'!$N$6:$DX$6,0)),'Model Participation Data'!$B$8:$B$57,$C1783,'Model Participation Data'!$C$8:$C$57,$D1783)),"-",SUMIFS(INDEX('Model Participation Data'!$N$8:$DX$57,0,MATCH(CONCATENATE($J1783,N$6),'Model Participation Data'!$N$6:$DX$6,0)),'Model Participation Data'!$B$8:$B$57,$C1783,'Model Participation Data'!$C$8:$C$57,$D1783))</f>
        <v>0</v>
      </c>
      <c r="O1783" s="154">
        <f>IF(ISNA(SUMIFS(INDEX('Model Participation Data'!$N$8:$DX$57,0,MATCH(CONCATENATE($J1783,O$6),'Model Participation Data'!$N$6:$DX$6,0)),'Model Participation Data'!$B$8:$B$57,$C1783,'Model Participation Data'!$C$8:$C$57,$D1783)),"-",SUMIFS(INDEX('Model Participation Data'!$N$8:$DX$57,0,MATCH(CONCATENATE($J1783,O$6),'Model Participation Data'!$N$6:$DX$6,0)),'Model Participation Data'!$B$8:$B$57,$C1783,'Model Participation Data'!$C$8:$C$57,$D1783))</f>
        <v>0</v>
      </c>
    </row>
    <row r="1784" spans="2:15" x14ac:dyDescent="0.35">
      <c r="B1784" s="37" t="s">
        <v>80</v>
      </c>
      <c r="C1784" s="38" t="str">
        <f>IF(ISBLANK('Model Participation Data'!$B$79),"-",'Model Participation Data'!$B$79)</f>
        <v>-</v>
      </c>
      <c r="D1784" s="38" t="str">
        <f>IF(ISBLANK('Model Participation Data'!$C$79),"-",'Model Participation Data'!$C$79)</f>
        <v>-</v>
      </c>
      <c r="E1784" s="38" t="str">
        <f>IF(ISBLANK('Model Participation Data'!$D$79),"-",'Model Participation Data'!$D$79)</f>
        <v>-</v>
      </c>
      <c r="F1784" s="38" t="str">
        <f>IF(ISBLANK('Model Participation Data'!$E$79),"-",'Model Participation Data'!$E$79)</f>
        <v>-</v>
      </c>
      <c r="G1784" s="151" t="str">
        <f>IF(ISBLANK('Model Participation Data'!$F$79),"-",'Model Participation Data'!$F$79)</f>
        <v>-</v>
      </c>
      <c r="H1784" s="253">
        <v>1</v>
      </c>
      <c r="I1784" s="253">
        <v>2</v>
      </c>
      <c r="J1784" s="150" t="str">
        <f t="shared" si="74"/>
        <v>12</v>
      </c>
      <c r="K1784" s="38" t="str">
        <f>IF(ISBLANK('Model Participation Data'!$L$79),"-",'Model Participation Data'!$L$79)</f>
        <v>-</v>
      </c>
      <c r="L1784" s="39" t="str">
        <f>IF(ISBLANK('Model Participation Data'!$M$79),"-",'Model Participation Data'!$M$79)</f>
        <v>-</v>
      </c>
      <c r="M1784" s="254">
        <f>IF(ISNA(SUMIFS(INDEX('Model Participation Data'!$N$8:$DX$57,0,MATCH(CONCATENATE($J1784,M$6),'Model Participation Data'!$N$6:$DX$6,0)),'Model Participation Data'!$B$8:$B$57,$C1784,'Model Participation Data'!$C$8:$C$57,$D1784)),"-",SUMIFS(INDEX('Model Participation Data'!$N$8:$DX$57,0,MATCH(CONCATENATE($J1784,M$6),'Model Participation Data'!$N$6:$DX$6,0)),'Model Participation Data'!$B$8:$B$57,$C1784,'Model Participation Data'!$C$8:$C$57,$D1784))</f>
        <v>0</v>
      </c>
      <c r="N1784" s="254">
        <f>IF(ISNA(SUMIFS(INDEX('Model Participation Data'!$N$8:$DX$57,0,MATCH(CONCATENATE($J1784,N$6),'Model Participation Data'!$N$6:$DX$6,0)),'Model Participation Data'!$B$8:$B$57,$C1784,'Model Participation Data'!$C$8:$C$57,$D1784)),"-",SUMIFS(INDEX('Model Participation Data'!$N$8:$DX$57,0,MATCH(CONCATENATE($J1784,N$6),'Model Participation Data'!$N$6:$DX$6,0)),'Model Participation Data'!$B$8:$B$57,$C1784,'Model Participation Data'!$C$8:$C$57,$D1784))</f>
        <v>0</v>
      </c>
      <c r="O1784" s="154">
        <f>IF(ISNA(SUMIFS(INDEX('Model Participation Data'!$N$8:$DX$57,0,MATCH(CONCATENATE($J1784,O$6),'Model Participation Data'!$N$6:$DX$6,0)),'Model Participation Data'!$B$8:$B$57,$C1784,'Model Participation Data'!$C$8:$C$57,$D1784)),"-",SUMIFS(INDEX('Model Participation Data'!$N$8:$DX$57,0,MATCH(CONCATENATE($J1784,O$6),'Model Participation Data'!$N$6:$DX$6,0)),'Model Participation Data'!$B$8:$B$57,$C1784,'Model Participation Data'!$C$8:$C$57,$D1784))</f>
        <v>0</v>
      </c>
    </row>
    <row r="1785" spans="2:15" x14ac:dyDescent="0.35">
      <c r="B1785" s="37" t="s">
        <v>80</v>
      </c>
      <c r="C1785" s="38" t="str">
        <f>IF(ISBLANK('Model Participation Data'!$B$79),"-",'Model Participation Data'!$B$79)</f>
        <v>-</v>
      </c>
      <c r="D1785" s="38" t="str">
        <f>IF(ISBLANK('Model Participation Data'!$C$79),"-",'Model Participation Data'!$C$79)</f>
        <v>-</v>
      </c>
      <c r="E1785" s="38" t="str">
        <f>IF(ISBLANK('Model Participation Data'!$D$79),"-",'Model Participation Data'!$D$79)</f>
        <v>-</v>
      </c>
      <c r="F1785" s="38" t="str">
        <f>IF(ISBLANK('Model Participation Data'!$E$79),"-",'Model Participation Data'!$E$79)</f>
        <v>-</v>
      </c>
      <c r="G1785" s="151" t="str">
        <f>IF(ISBLANK('Model Participation Data'!$F$79),"-",'Model Participation Data'!$F$79)</f>
        <v>-</v>
      </c>
      <c r="H1785" s="253">
        <v>1</v>
      </c>
      <c r="I1785" s="253">
        <v>3</v>
      </c>
      <c r="J1785" s="150" t="str">
        <f t="shared" si="74"/>
        <v>13</v>
      </c>
      <c r="K1785" s="38" t="str">
        <f>IF(ISBLANK('Model Participation Data'!$L$79),"-",'Model Participation Data'!$L$79)</f>
        <v>-</v>
      </c>
      <c r="L1785" s="39" t="str">
        <f>IF(ISBLANK('Model Participation Data'!$M$79),"-",'Model Participation Data'!$M$79)</f>
        <v>-</v>
      </c>
      <c r="M1785" s="254">
        <f>IF(ISNA(SUMIFS(INDEX('Model Participation Data'!$N$8:$DX$57,0,MATCH(CONCATENATE($J1785,M$6),'Model Participation Data'!$N$6:$DX$6,0)),'Model Participation Data'!$B$8:$B$57,$C1785,'Model Participation Data'!$C$8:$C$57,$D1785)),"-",SUMIFS(INDEX('Model Participation Data'!$N$8:$DX$57,0,MATCH(CONCATENATE($J1785,M$6),'Model Participation Data'!$N$6:$DX$6,0)),'Model Participation Data'!$B$8:$B$57,$C1785,'Model Participation Data'!$C$8:$C$57,$D1785))</f>
        <v>0</v>
      </c>
      <c r="N1785" s="254">
        <f>IF(ISNA(SUMIFS(INDEX('Model Participation Data'!$N$8:$DX$57,0,MATCH(CONCATENATE($J1785,N$6),'Model Participation Data'!$N$6:$DX$6,0)),'Model Participation Data'!$B$8:$B$57,$C1785,'Model Participation Data'!$C$8:$C$57,$D1785)),"-",SUMIFS(INDEX('Model Participation Data'!$N$8:$DX$57,0,MATCH(CONCATENATE($J1785,N$6),'Model Participation Data'!$N$6:$DX$6,0)),'Model Participation Data'!$B$8:$B$57,$C1785,'Model Participation Data'!$C$8:$C$57,$D1785))</f>
        <v>0</v>
      </c>
      <c r="O1785" s="154">
        <f>IF(ISNA(SUMIFS(INDEX('Model Participation Data'!$N$8:$DX$57,0,MATCH(CONCATENATE($J1785,O$6),'Model Participation Data'!$N$6:$DX$6,0)),'Model Participation Data'!$B$8:$B$57,$C1785,'Model Participation Data'!$C$8:$C$57,$D1785)),"-",SUMIFS(INDEX('Model Participation Data'!$N$8:$DX$57,0,MATCH(CONCATENATE($J1785,O$6),'Model Participation Data'!$N$6:$DX$6,0)),'Model Participation Data'!$B$8:$B$57,$C1785,'Model Participation Data'!$C$8:$C$57,$D1785))</f>
        <v>0</v>
      </c>
    </row>
    <row r="1786" spans="2:15" x14ac:dyDescent="0.35">
      <c r="B1786" s="37" t="s">
        <v>80</v>
      </c>
      <c r="C1786" s="38" t="str">
        <f>IF(ISBLANK('Model Participation Data'!$B$79),"-",'Model Participation Data'!$B$79)</f>
        <v>-</v>
      </c>
      <c r="D1786" s="38" t="str">
        <f>IF(ISBLANK('Model Participation Data'!$C$79),"-",'Model Participation Data'!$C$79)</f>
        <v>-</v>
      </c>
      <c r="E1786" s="38" t="str">
        <f>IF(ISBLANK('Model Participation Data'!$D$79),"-",'Model Participation Data'!$D$79)</f>
        <v>-</v>
      </c>
      <c r="F1786" s="38" t="str">
        <f>IF(ISBLANK('Model Participation Data'!$E$79),"-",'Model Participation Data'!$E$79)</f>
        <v>-</v>
      </c>
      <c r="G1786" s="151" t="str">
        <f>IF(ISBLANK('Model Participation Data'!$F$79),"-",'Model Participation Data'!$F$79)</f>
        <v>-</v>
      </c>
      <c r="H1786" s="253">
        <v>1</v>
      </c>
      <c r="I1786" s="253">
        <v>4</v>
      </c>
      <c r="J1786" s="150" t="str">
        <f t="shared" si="74"/>
        <v>14</v>
      </c>
      <c r="K1786" s="38" t="str">
        <f>IF(ISBLANK('Model Participation Data'!$L$79),"-",'Model Participation Data'!$L$79)</f>
        <v>-</v>
      </c>
      <c r="L1786" s="39" t="str">
        <f>IF(ISBLANK('Model Participation Data'!$M$79),"-",'Model Participation Data'!$M$79)</f>
        <v>-</v>
      </c>
      <c r="M1786" s="254">
        <f>IF(ISNA(SUMIFS(INDEX('Model Participation Data'!$N$8:$DX$57,0,MATCH(CONCATENATE($J1786,M$6),'Model Participation Data'!$N$6:$DX$6,0)),'Model Participation Data'!$B$8:$B$57,$C1786,'Model Participation Data'!$C$8:$C$57,$D1786)),"-",SUMIFS(INDEX('Model Participation Data'!$N$8:$DX$57,0,MATCH(CONCATENATE($J1786,M$6),'Model Participation Data'!$N$6:$DX$6,0)),'Model Participation Data'!$B$8:$B$57,$C1786,'Model Participation Data'!$C$8:$C$57,$D1786))</f>
        <v>0</v>
      </c>
      <c r="N1786" s="254">
        <f>IF(ISNA(SUMIFS(INDEX('Model Participation Data'!$N$8:$DX$57,0,MATCH(CONCATENATE($J1786,N$6),'Model Participation Data'!$N$6:$DX$6,0)),'Model Participation Data'!$B$8:$B$57,$C1786,'Model Participation Data'!$C$8:$C$57,$D1786)),"-",SUMIFS(INDEX('Model Participation Data'!$N$8:$DX$57,0,MATCH(CONCATENATE($J1786,N$6),'Model Participation Data'!$N$6:$DX$6,0)),'Model Participation Data'!$B$8:$B$57,$C1786,'Model Participation Data'!$C$8:$C$57,$D1786))</f>
        <v>0</v>
      </c>
      <c r="O1786" s="154">
        <f>IF(ISNA(SUMIFS(INDEX('Model Participation Data'!$N$8:$DX$57,0,MATCH(CONCATENATE($J1786,O$6),'Model Participation Data'!$N$6:$DX$6,0)),'Model Participation Data'!$B$8:$B$57,$C1786,'Model Participation Data'!$C$8:$C$57,$D1786)),"-",SUMIFS(INDEX('Model Participation Data'!$N$8:$DX$57,0,MATCH(CONCATENATE($J1786,O$6),'Model Participation Data'!$N$6:$DX$6,0)),'Model Participation Data'!$B$8:$B$57,$C1786,'Model Participation Data'!$C$8:$C$57,$D1786))</f>
        <v>0</v>
      </c>
    </row>
    <row r="1787" spans="2:15" x14ac:dyDescent="0.35">
      <c r="B1787" s="37" t="s">
        <v>80</v>
      </c>
      <c r="C1787" s="38" t="str">
        <f>IF(ISBLANK('Model Participation Data'!$B$79),"-",'Model Participation Data'!$B$79)</f>
        <v>-</v>
      </c>
      <c r="D1787" s="38" t="str">
        <f>IF(ISBLANK('Model Participation Data'!$C$79),"-",'Model Participation Data'!$C$79)</f>
        <v>-</v>
      </c>
      <c r="E1787" s="38" t="str">
        <f>IF(ISBLANK('Model Participation Data'!$D$79),"-",'Model Participation Data'!$D$79)</f>
        <v>-</v>
      </c>
      <c r="F1787" s="38" t="str">
        <f>IF(ISBLANK('Model Participation Data'!$E$79),"-",'Model Participation Data'!$E$79)</f>
        <v>-</v>
      </c>
      <c r="G1787" s="151" t="str">
        <f>IF(ISBLANK('Model Participation Data'!$F$79),"-",'Model Participation Data'!$F$79)</f>
        <v>-</v>
      </c>
      <c r="H1787" s="253">
        <v>1</v>
      </c>
      <c r="I1787" s="253">
        <v>5</v>
      </c>
      <c r="J1787" s="150" t="str">
        <f t="shared" si="74"/>
        <v>15</v>
      </c>
      <c r="K1787" s="38" t="str">
        <f>IF(ISBLANK('Model Participation Data'!$L$79),"-",'Model Participation Data'!$L$79)</f>
        <v>-</v>
      </c>
      <c r="L1787" s="39" t="str">
        <f>IF(ISBLANK('Model Participation Data'!$M$79),"-",'Model Participation Data'!$M$79)</f>
        <v>-</v>
      </c>
      <c r="M1787" s="254">
        <f>IF(ISNA(SUMIFS(INDEX('Model Participation Data'!$N$8:$DX$57,0,MATCH(CONCATENATE($J1787,M$6),'Model Participation Data'!$N$6:$DX$6,0)),'Model Participation Data'!$B$8:$B$57,$C1787,'Model Participation Data'!$C$8:$C$57,$D1787)),"-",SUMIFS(INDEX('Model Participation Data'!$N$8:$DX$57,0,MATCH(CONCATENATE($J1787,M$6),'Model Participation Data'!$N$6:$DX$6,0)),'Model Participation Data'!$B$8:$B$57,$C1787,'Model Participation Data'!$C$8:$C$57,$D1787))</f>
        <v>0</v>
      </c>
      <c r="N1787" s="254">
        <f>IF(ISNA(SUMIFS(INDEX('Model Participation Data'!$N$8:$DX$57,0,MATCH(CONCATENATE($J1787,N$6),'Model Participation Data'!$N$6:$DX$6,0)),'Model Participation Data'!$B$8:$B$57,$C1787,'Model Participation Data'!$C$8:$C$57,$D1787)),"-",SUMIFS(INDEX('Model Participation Data'!$N$8:$DX$57,0,MATCH(CONCATENATE($J1787,N$6),'Model Participation Data'!$N$6:$DX$6,0)),'Model Participation Data'!$B$8:$B$57,$C1787,'Model Participation Data'!$C$8:$C$57,$D1787))</f>
        <v>0</v>
      </c>
      <c r="O1787" s="154">
        <f>IF(ISNA(SUMIFS(INDEX('Model Participation Data'!$N$8:$DX$57,0,MATCH(CONCATENATE($J1787,O$6),'Model Participation Data'!$N$6:$DX$6,0)),'Model Participation Data'!$B$8:$B$57,$C1787,'Model Participation Data'!$C$8:$C$57,$D1787)),"-",SUMIFS(INDEX('Model Participation Data'!$N$8:$DX$57,0,MATCH(CONCATENATE($J1787,O$6),'Model Participation Data'!$N$6:$DX$6,0)),'Model Participation Data'!$B$8:$B$57,$C1787,'Model Participation Data'!$C$8:$C$57,$D1787))</f>
        <v>0</v>
      </c>
    </row>
    <row r="1788" spans="2:15" x14ac:dyDescent="0.35">
      <c r="B1788" s="37" t="s">
        <v>80</v>
      </c>
      <c r="C1788" s="38" t="str">
        <f>IF(ISBLANK('Model Participation Data'!$B$79),"-",'Model Participation Data'!$B$79)</f>
        <v>-</v>
      </c>
      <c r="D1788" s="38" t="str">
        <f>IF(ISBLANK('Model Participation Data'!$C$79),"-",'Model Participation Data'!$C$79)</f>
        <v>-</v>
      </c>
      <c r="E1788" s="38" t="str">
        <f>IF(ISBLANK('Model Participation Data'!$D$79),"-",'Model Participation Data'!$D$79)</f>
        <v>-</v>
      </c>
      <c r="F1788" s="38" t="str">
        <f>IF(ISBLANK('Model Participation Data'!$E$79),"-",'Model Participation Data'!$E$79)</f>
        <v>-</v>
      </c>
      <c r="G1788" s="151" t="str">
        <f>IF(ISBLANK('Model Participation Data'!$F$79),"-",'Model Participation Data'!$F$79)</f>
        <v>-</v>
      </c>
      <c r="H1788" s="253">
        <v>1</v>
      </c>
      <c r="I1788" s="253" t="s">
        <v>65</v>
      </c>
      <c r="J1788" s="150" t="str">
        <f t="shared" si="74"/>
        <v>1Goal</v>
      </c>
      <c r="K1788" s="38" t="str">
        <f>IF(ISBLANK('Model Participation Data'!$L$79),"-",'Model Participation Data'!$L$79)</f>
        <v>-</v>
      </c>
      <c r="L1788" s="39" t="str">
        <f>IF(ISBLANK('Model Participation Data'!$M$79),"-",'Model Participation Data'!$M$79)</f>
        <v>-</v>
      </c>
      <c r="M1788" s="254" t="str">
        <f>IF(ISNA(SUMIFS(INDEX('Model Participation Data'!$N$8:$DX$57,0,MATCH(CONCATENATE($J1788,M$6),'Model Participation Data'!$N$6:$DX$6,0)),'Model Participation Data'!$B$8:$B$57,$C1788,'Model Participation Data'!$C$8:$C$57,$D1788)),"-",SUMIFS(INDEX('Model Participation Data'!$N$8:$DX$57,0,MATCH(CONCATENATE($J1788,M$6),'Model Participation Data'!$N$6:$DX$6,0)),'Model Participation Data'!$B$8:$B$57,$C1788,'Model Participation Data'!$C$8:$C$57,$D1788))</f>
        <v>-</v>
      </c>
      <c r="N1788" s="254" t="str">
        <f>IF(ISNA(SUMIFS(INDEX('Model Participation Data'!$N$8:$DX$57,0,MATCH(CONCATENATE($J1788,N$6),'Model Participation Data'!$N$6:$DX$6,0)),'Model Participation Data'!$B$8:$B$57,$C1788,'Model Participation Data'!$C$8:$C$57,$D1788)),"-",SUMIFS(INDEX('Model Participation Data'!$N$8:$DX$57,0,MATCH(CONCATENATE($J1788,N$6),'Model Participation Data'!$N$6:$DX$6,0)),'Model Participation Data'!$B$8:$B$57,$C1788,'Model Participation Data'!$C$8:$C$57,$D1788))</f>
        <v>-</v>
      </c>
      <c r="O1788" s="154">
        <f>IF(ISNA(SUMIFS(INDEX('Model Participation Data'!$N$8:$DX$57,0,MATCH(CONCATENATE($J1788,O$6),'Model Participation Data'!$N$6:$DX$6,0)),'Model Participation Data'!$B$8:$B$57,$C1788,'Model Participation Data'!$C$8:$C$57,$D1788)),"-",SUMIFS(INDEX('Model Participation Data'!$N$8:$DX$57,0,MATCH(CONCATENATE($J1788,O$6),'Model Participation Data'!$N$6:$DX$6,0)),'Model Participation Data'!$B$8:$B$57,$C1788,'Model Participation Data'!$C$8:$C$57,$D1788))</f>
        <v>0</v>
      </c>
    </row>
    <row r="1789" spans="2:15" x14ac:dyDescent="0.35">
      <c r="B1789" s="37" t="s">
        <v>80</v>
      </c>
      <c r="C1789" s="38" t="str">
        <f>IF(ISBLANK('Model Participation Data'!$B$79),"-",'Model Participation Data'!$B$79)</f>
        <v>-</v>
      </c>
      <c r="D1789" s="38" t="str">
        <f>IF(ISBLANK('Model Participation Data'!$C$79),"-",'Model Participation Data'!$C$79)</f>
        <v>-</v>
      </c>
      <c r="E1789" s="38" t="str">
        <f>IF(ISBLANK('Model Participation Data'!$D$79),"-",'Model Participation Data'!$D$79)</f>
        <v>-</v>
      </c>
      <c r="F1789" s="38" t="str">
        <f>IF(ISBLANK('Model Participation Data'!$E$79),"-",'Model Participation Data'!$E$79)</f>
        <v>-</v>
      </c>
      <c r="G1789" s="151" t="str">
        <f>IF(ISBLANK('Model Participation Data'!$F$79),"-",'Model Participation Data'!$F$79)</f>
        <v>-</v>
      </c>
      <c r="H1789" s="253">
        <v>2</v>
      </c>
      <c r="I1789" s="253">
        <v>1</v>
      </c>
      <c r="J1789" s="150" t="str">
        <f t="shared" si="74"/>
        <v>21</v>
      </c>
      <c r="K1789" s="38" t="str">
        <f>IF(ISBLANK('Model Participation Data'!$L$79),"-",'Model Participation Data'!$L$79)</f>
        <v>-</v>
      </c>
      <c r="L1789" s="39" t="str">
        <f>IF(ISBLANK('Model Participation Data'!$M$79),"-",'Model Participation Data'!$M$79)</f>
        <v>-</v>
      </c>
      <c r="M1789" s="254">
        <f>IF(ISNA(SUMIFS(INDEX('Model Participation Data'!$N$8:$DX$57,0,MATCH(CONCATENATE($J1789,M$6),'Model Participation Data'!$N$6:$DX$6,0)),'Model Participation Data'!$B$8:$B$57,$C1789,'Model Participation Data'!$C$8:$C$57,$D1789)),"-",SUMIFS(INDEX('Model Participation Data'!$N$8:$DX$57,0,MATCH(CONCATENATE($J1789,M$6),'Model Participation Data'!$N$6:$DX$6,0)),'Model Participation Data'!$B$8:$B$57,$C1789,'Model Participation Data'!$C$8:$C$57,$D1789))</f>
        <v>0</v>
      </c>
      <c r="N1789" s="254">
        <f>IF(ISNA(SUMIFS(INDEX('Model Participation Data'!$N$8:$DX$57,0,MATCH(CONCATENATE($J1789,N$6),'Model Participation Data'!$N$6:$DX$6,0)),'Model Participation Data'!$B$8:$B$57,$C1789,'Model Participation Data'!$C$8:$C$57,$D1789)),"-",SUMIFS(INDEX('Model Participation Data'!$N$8:$DX$57,0,MATCH(CONCATENATE($J1789,N$6),'Model Participation Data'!$N$6:$DX$6,0)),'Model Participation Data'!$B$8:$B$57,$C1789,'Model Participation Data'!$C$8:$C$57,$D1789))</f>
        <v>0</v>
      </c>
      <c r="O1789" s="154">
        <f>IF(ISNA(SUMIFS(INDEX('Model Participation Data'!$N$8:$DX$57,0,MATCH(CONCATENATE($J1789,O$6),'Model Participation Data'!$N$6:$DX$6,0)),'Model Participation Data'!$B$8:$B$57,$C1789,'Model Participation Data'!$C$8:$C$57,$D1789)),"-",SUMIFS(INDEX('Model Participation Data'!$N$8:$DX$57,0,MATCH(CONCATENATE($J1789,O$6),'Model Participation Data'!$N$6:$DX$6,0)),'Model Participation Data'!$B$8:$B$57,$C1789,'Model Participation Data'!$C$8:$C$57,$D1789))</f>
        <v>0</v>
      </c>
    </row>
    <row r="1790" spans="2:15" x14ac:dyDescent="0.35">
      <c r="B1790" s="37" t="s">
        <v>80</v>
      </c>
      <c r="C1790" s="38" t="str">
        <f>IF(ISBLANK('Model Participation Data'!$B$79),"-",'Model Participation Data'!$B$79)</f>
        <v>-</v>
      </c>
      <c r="D1790" s="38" t="str">
        <f>IF(ISBLANK('Model Participation Data'!$C$79),"-",'Model Participation Data'!$C$79)</f>
        <v>-</v>
      </c>
      <c r="E1790" s="38" t="str">
        <f>IF(ISBLANK('Model Participation Data'!$D$79),"-",'Model Participation Data'!$D$79)</f>
        <v>-</v>
      </c>
      <c r="F1790" s="38" t="str">
        <f>IF(ISBLANK('Model Participation Data'!$E$79),"-",'Model Participation Data'!$E$79)</f>
        <v>-</v>
      </c>
      <c r="G1790" s="151" t="str">
        <f>IF(ISBLANK('Model Participation Data'!$F$79),"-",'Model Participation Data'!$F$79)</f>
        <v>-</v>
      </c>
      <c r="H1790" s="253">
        <v>2</v>
      </c>
      <c r="I1790" s="253">
        <v>2</v>
      </c>
      <c r="J1790" s="150" t="str">
        <f t="shared" si="74"/>
        <v>22</v>
      </c>
      <c r="K1790" s="38" t="str">
        <f>IF(ISBLANK('Model Participation Data'!$L$79),"-",'Model Participation Data'!$L$79)</f>
        <v>-</v>
      </c>
      <c r="L1790" s="39" t="str">
        <f>IF(ISBLANK('Model Participation Data'!$M$79),"-",'Model Participation Data'!$M$79)</f>
        <v>-</v>
      </c>
      <c r="M1790" s="254">
        <f>IF(ISNA(SUMIFS(INDEX('Model Participation Data'!$N$8:$DX$57,0,MATCH(CONCATENATE($J1790,M$6),'Model Participation Data'!$N$6:$DX$6,0)),'Model Participation Data'!$B$8:$B$57,$C1790,'Model Participation Data'!$C$8:$C$57,$D1790)),"-",SUMIFS(INDEX('Model Participation Data'!$N$8:$DX$57,0,MATCH(CONCATENATE($J1790,M$6),'Model Participation Data'!$N$6:$DX$6,0)),'Model Participation Data'!$B$8:$B$57,$C1790,'Model Participation Data'!$C$8:$C$57,$D1790))</f>
        <v>0</v>
      </c>
      <c r="N1790" s="254">
        <f>IF(ISNA(SUMIFS(INDEX('Model Participation Data'!$N$8:$DX$57,0,MATCH(CONCATENATE($J1790,N$6),'Model Participation Data'!$N$6:$DX$6,0)),'Model Participation Data'!$B$8:$B$57,$C1790,'Model Participation Data'!$C$8:$C$57,$D1790)),"-",SUMIFS(INDEX('Model Participation Data'!$N$8:$DX$57,0,MATCH(CONCATENATE($J1790,N$6),'Model Participation Data'!$N$6:$DX$6,0)),'Model Participation Data'!$B$8:$B$57,$C1790,'Model Participation Data'!$C$8:$C$57,$D1790))</f>
        <v>0</v>
      </c>
      <c r="O1790" s="154">
        <f>IF(ISNA(SUMIFS(INDEX('Model Participation Data'!$N$8:$DX$57,0,MATCH(CONCATENATE($J1790,O$6),'Model Participation Data'!$N$6:$DX$6,0)),'Model Participation Data'!$B$8:$B$57,$C1790,'Model Participation Data'!$C$8:$C$57,$D1790)),"-",SUMIFS(INDEX('Model Participation Data'!$N$8:$DX$57,0,MATCH(CONCATENATE($J1790,O$6),'Model Participation Data'!$N$6:$DX$6,0)),'Model Participation Data'!$B$8:$B$57,$C1790,'Model Participation Data'!$C$8:$C$57,$D1790))</f>
        <v>0</v>
      </c>
    </row>
    <row r="1791" spans="2:15" x14ac:dyDescent="0.35">
      <c r="B1791" s="37" t="s">
        <v>80</v>
      </c>
      <c r="C1791" s="38" t="str">
        <f>IF(ISBLANK('Model Participation Data'!$B$79),"-",'Model Participation Data'!$B$79)</f>
        <v>-</v>
      </c>
      <c r="D1791" s="38" t="str">
        <f>IF(ISBLANK('Model Participation Data'!$C$79),"-",'Model Participation Data'!$C$79)</f>
        <v>-</v>
      </c>
      <c r="E1791" s="38" t="str">
        <f>IF(ISBLANK('Model Participation Data'!$D$79),"-",'Model Participation Data'!$D$79)</f>
        <v>-</v>
      </c>
      <c r="F1791" s="38" t="str">
        <f>IF(ISBLANK('Model Participation Data'!$E$79),"-",'Model Participation Data'!$E$79)</f>
        <v>-</v>
      </c>
      <c r="G1791" s="151" t="str">
        <f>IF(ISBLANK('Model Participation Data'!$F$79),"-",'Model Participation Data'!$F$79)</f>
        <v>-</v>
      </c>
      <c r="H1791" s="253">
        <v>2</v>
      </c>
      <c r="I1791" s="253">
        <v>3</v>
      </c>
      <c r="J1791" s="150" t="str">
        <f t="shared" si="74"/>
        <v>23</v>
      </c>
      <c r="K1791" s="38" t="str">
        <f>IF(ISBLANK('Model Participation Data'!$L$79),"-",'Model Participation Data'!$L$79)</f>
        <v>-</v>
      </c>
      <c r="L1791" s="39" t="str">
        <f>IF(ISBLANK('Model Participation Data'!$M$79),"-",'Model Participation Data'!$M$79)</f>
        <v>-</v>
      </c>
      <c r="M1791" s="254">
        <f>IF(ISNA(SUMIFS(INDEX('Model Participation Data'!$N$8:$DX$57,0,MATCH(CONCATENATE($J1791,M$6),'Model Participation Data'!$N$6:$DX$6,0)),'Model Participation Data'!$B$8:$B$57,$C1791,'Model Participation Data'!$C$8:$C$57,$D1791)),"-",SUMIFS(INDEX('Model Participation Data'!$N$8:$DX$57,0,MATCH(CONCATENATE($J1791,M$6),'Model Participation Data'!$N$6:$DX$6,0)),'Model Participation Data'!$B$8:$B$57,$C1791,'Model Participation Data'!$C$8:$C$57,$D1791))</f>
        <v>0</v>
      </c>
      <c r="N1791" s="254">
        <f>IF(ISNA(SUMIFS(INDEX('Model Participation Data'!$N$8:$DX$57,0,MATCH(CONCATENATE($J1791,N$6),'Model Participation Data'!$N$6:$DX$6,0)),'Model Participation Data'!$B$8:$B$57,$C1791,'Model Participation Data'!$C$8:$C$57,$D1791)),"-",SUMIFS(INDEX('Model Participation Data'!$N$8:$DX$57,0,MATCH(CONCATENATE($J1791,N$6),'Model Participation Data'!$N$6:$DX$6,0)),'Model Participation Data'!$B$8:$B$57,$C1791,'Model Participation Data'!$C$8:$C$57,$D1791))</f>
        <v>0</v>
      </c>
      <c r="O1791" s="154">
        <f>IF(ISNA(SUMIFS(INDEX('Model Participation Data'!$N$8:$DX$57,0,MATCH(CONCATENATE($J1791,O$6),'Model Participation Data'!$N$6:$DX$6,0)),'Model Participation Data'!$B$8:$B$57,$C1791,'Model Participation Data'!$C$8:$C$57,$D1791)),"-",SUMIFS(INDEX('Model Participation Data'!$N$8:$DX$57,0,MATCH(CONCATENATE($J1791,O$6),'Model Participation Data'!$N$6:$DX$6,0)),'Model Participation Data'!$B$8:$B$57,$C1791,'Model Participation Data'!$C$8:$C$57,$D1791))</f>
        <v>0</v>
      </c>
    </row>
    <row r="1792" spans="2:15" x14ac:dyDescent="0.35">
      <c r="B1792" s="37" t="s">
        <v>80</v>
      </c>
      <c r="C1792" s="38" t="str">
        <f>IF(ISBLANK('Model Participation Data'!$B$79),"-",'Model Participation Data'!$B$79)</f>
        <v>-</v>
      </c>
      <c r="D1792" s="38" t="str">
        <f>IF(ISBLANK('Model Participation Data'!$C$79),"-",'Model Participation Data'!$C$79)</f>
        <v>-</v>
      </c>
      <c r="E1792" s="38" t="str">
        <f>IF(ISBLANK('Model Participation Data'!$D$79),"-",'Model Participation Data'!$D$79)</f>
        <v>-</v>
      </c>
      <c r="F1792" s="38" t="str">
        <f>IF(ISBLANK('Model Participation Data'!$E$79),"-",'Model Participation Data'!$E$79)</f>
        <v>-</v>
      </c>
      <c r="G1792" s="151" t="str">
        <f>IF(ISBLANK('Model Participation Data'!$F$79),"-",'Model Participation Data'!$F$79)</f>
        <v>-</v>
      </c>
      <c r="H1792" s="253">
        <v>2</v>
      </c>
      <c r="I1792" s="253">
        <v>4</v>
      </c>
      <c r="J1792" s="150" t="str">
        <f t="shared" si="74"/>
        <v>24</v>
      </c>
      <c r="K1792" s="38" t="str">
        <f>IF(ISBLANK('Model Participation Data'!$L$79),"-",'Model Participation Data'!$L$79)</f>
        <v>-</v>
      </c>
      <c r="L1792" s="39" t="str">
        <f>IF(ISBLANK('Model Participation Data'!$M$79),"-",'Model Participation Data'!$M$79)</f>
        <v>-</v>
      </c>
      <c r="M1792" s="254">
        <f>IF(ISNA(SUMIFS(INDEX('Model Participation Data'!$N$8:$DX$57,0,MATCH(CONCATENATE($J1792,M$6),'Model Participation Data'!$N$6:$DX$6,0)),'Model Participation Data'!$B$8:$B$57,$C1792,'Model Participation Data'!$C$8:$C$57,$D1792)),"-",SUMIFS(INDEX('Model Participation Data'!$N$8:$DX$57,0,MATCH(CONCATENATE($J1792,M$6),'Model Participation Data'!$N$6:$DX$6,0)),'Model Participation Data'!$B$8:$B$57,$C1792,'Model Participation Data'!$C$8:$C$57,$D1792))</f>
        <v>0</v>
      </c>
      <c r="N1792" s="254">
        <f>IF(ISNA(SUMIFS(INDEX('Model Participation Data'!$N$8:$DX$57,0,MATCH(CONCATENATE($J1792,N$6),'Model Participation Data'!$N$6:$DX$6,0)),'Model Participation Data'!$B$8:$B$57,$C1792,'Model Participation Data'!$C$8:$C$57,$D1792)),"-",SUMIFS(INDEX('Model Participation Data'!$N$8:$DX$57,0,MATCH(CONCATENATE($J1792,N$6),'Model Participation Data'!$N$6:$DX$6,0)),'Model Participation Data'!$B$8:$B$57,$C1792,'Model Participation Data'!$C$8:$C$57,$D1792))</f>
        <v>0</v>
      </c>
      <c r="O1792" s="154">
        <f>IF(ISNA(SUMIFS(INDEX('Model Participation Data'!$N$8:$DX$57,0,MATCH(CONCATENATE($J1792,O$6),'Model Participation Data'!$N$6:$DX$6,0)),'Model Participation Data'!$B$8:$B$57,$C1792,'Model Participation Data'!$C$8:$C$57,$D1792)),"-",SUMIFS(INDEX('Model Participation Data'!$N$8:$DX$57,0,MATCH(CONCATENATE($J1792,O$6),'Model Participation Data'!$N$6:$DX$6,0)),'Model Participation Data'!$B$8:$B$57,$C1792,'Model Participation Data'!$C$8:$C$57,$D1792))</f>
        <v>0</v>
      </c>
    </row>
    <row r="1793" spans="2:15" x14ac:dyDescent="0.35">
      <c r="B1793" s="37" t="s">
        <v>80</v>
      </c>
      <c r="C1793" s="38" t="str">
        <f>IF(ISBLANK('Model Participation Data'!$B$79),"-",'Model Participation Data'!$B$79)</f>
        <v>-</v>
      </c>
      <c r="D1793" s="38" t="str">
        <f>IF(ISBLANK('Model Participation Data'!$C$79),"-",'Model Participation Data'!$C$79)</f>
        <v>-</v>
      </c>
      <c r="E1793" s="38" t="str">
        <f>IF(ISBLANK('Model Participation Data'!$D$79),"-",'Model Participation Data'!$D$79)</f>
        <v>-</v>
      </c>
      <c r="F1793" s="38" t="str">
        <f>IF(ISBLANK('Model Participation Data'!$E$79),"-",'Model Participation Data'!$E$79)</f>
        <v>-</v>
      </c>
      <c r="G1793" s="151" t="str">
        <f>IF(ISBLANK('Model Participation Data'!$F$79),"-",'Model Participation Data'!$F$79)</f>
        <v>-</v>
      </c>
      <c r="H1793" s="253">
        <v>2</v>
      </c>
      <c r="I1793" s="253">
        <v>5</v>
      </c>
      <c r="J1793" s="150" t="str">
        <f t="shared" si="74"/>
        <v>25</v>
      </c>
      <c r="K1793" s="38" t="str">
        <f>IF(ISBLANK('Model Participation Data'!$L$79),"-",'Model Participation Data'!$L$79)</f>
        <v>-</v>
      </c>
      <c r="L1793" s="39" t="str">
        <f>IF(ISBLANK('Model Participation Data'!$M$79),"-",'Model Participation Data'!$M$79)</f>
        <v>-</v>
      </c>
      <c r="M1793" s="254">
        <f>IF(ISNA(SUMIFS(INDEX('Model Participation Data'!$N$8:$DX$57,0,MATCH(CONCATENATE($J1793,M$6),'Model Participation Data'!$N$6:$DX$6,0)),'Model Participation Data'!$B$8:$B$57,$C1793,'Model Participation Data'!$C$8:$C$57,$D1793)),"-",SUMIFS(INDEX('Model Participation Data'!$N$8:$DX$57,0,MATCH(CONCATENATE($J1793,M$6),'Model Participation Data'!$N$6:$DX$6,0)),'Model Participation Data'!$B$8:$B$57,$C1793,'Model Participation Data'!$C$8:$C$57,$D1793))</f>
        <v>0</v>
      </c>
      <c r="N1793" s="254">
        <f>IF(ISNA(SUMIFS(INDEX('Model Participation Data'!$N$8:$DX$57,0,MATCH(CONCATENATE($J1793,N$6),'Model Participation Data'!$N$6:$DX$6,0)),'Model Participation Data'!$B$8:$B$57,$C1793,'Model Participation Data'!$C$8:$C$57,$D1793)),"-",SUMIFS(INDEX('Model Participation Data'!$N$8:$DX$57,0,MATCH(CONCATENATE($J1793,N$6),'Model Participation Data'!$N$6:$DX$6,0)),'Model Participation Data'!$B$8:$B$57,$C1793,'Model Participation Data'!$C$8:$C$57,$D1793))</f>
        <v>0</v>
      </c>
      <c r="O1793" s="154">
        <f>IF(ISNA(SUMIFS(INDEX('Model Participation Data'!$N$8:$DX$57,0,MATCH(CONCATENATE($J1793,O$6),'Model Participation Data'!$N$6:$DX$6,0)),'Model Participation Data'!$B$8:$B$57,$C1793,'Model Participation Data'!$C$8:$C$57,$D1793)),"-",SUMIFS(INDEX('Model Participation Data'!$N$8:$DX$57,0,MATCH(CONCATENATE($J1793,O$6),'Model Participation Data'!$N$6:$DX$6,0)),'Model Participation Data'!$B$8:$B$57,$C1793,'Model Participation Data'!$C$8:$C$57,$D1793))</f>
        <v>0</v>
      </c>
    </row>
    <row r="1794" spans="2:15" x14ac:dyDescent="0.35">
      <c r="B1794" s="37" t="s">
        <v>80</v>
      </c>
      <c r="C1794" s="38" t="str">
        <f>IF(ISBLANK('Model Participation Data'!$B$79),"-",'Model Participation Data'!$B$79)</f>
        <v>-</v>
      </c>
      <c r="D1794" s="38" t="str">
        <f>IF(ISBLANK('Model Participation Data'!$C$79),"-",'Model Participation Data'!$C$79)</f>
        <v>-</v>
      </c>
      <c r="E1794" s="38" t="str">
        <f>IF(ISBLANK('Model Participation Data'!$D$79),"-",'Model Participation Data'!$D$79)</f>
        <v>-</v>
      </c>
      <c r="F1794" s="38" t="str">
        <f>IF(ISBLANK('Model Participation Data'!$E$79),"-",'Model Participation Data'!$E$79)</f>
        <v>-</v>
      </c>
      <c r="G1794" s="151" t="str">
        <f>IF(ISBLANK('Model Participation Data'!$F$79),"-",'Model Participation Data'!$F$79)</f>
        <v>-</v>
      </c>
      <c r="H1794" s="253">
        <v>2</v>
      </c>
      <c r="I1794" s="253" t="s">
        <v>65</v>
      </c>
      <c r="J1794" s="150" t="str">
        <f t="shared" si="74"/>
        <v>2Goal</v>
      </c>
      <c r="K1794" s="38" t="str">
        <f>IF(ISBLANK('Model Participation Data'!$L$79),"-",'Model Participation Data'!$L$79)</f>
        <v>-</v>
      </c>
      <c r="L1794" s="39" t="str">
        <f>IF(ISBLANK('Model Participation Data'!$M$79),"-",'Model Participation Data'!$M$79)</f>
        <v>-</v>
      </c>
      <c r="M1794" s="254" t="str">
        <f>IF(ISNA(SUMIFS(INDEX('Model Participation Data'!$N$8:$DX$57,0,MATCH(CONCATENATE($J1794,M$6),'Model Participation Data'!$N$6:$DX$6,0)),'Model Participation Data'!$B$8:$B$57,$C1794,'Model Participation Data'!$C$8:$C$57,$D1794)),"-",SUMIFS(INDEX('Model Participation Data'!$N$8:$DX$57,0,MATCH(CONCATENATE($J1794,M$6),'Model Participation Data'!$N$6:$DX$6,0)),'Model Participation Data'!$B$8:$B$57,$C1794,'Model Participation Data'!$C$8:$C$57,$D1794))</f>
        <v>-</v>
      </c>
      <c r="N1794" s="254" t="str">
        <f>IF(ISNA(SUMIFS(INDEX('Model Participation Data'!$N$8:$DX$57,0,MATCH(CONCATENATE($J1794,N$6),'Model Participation Data'!$N$6:$DX$6,0)),'Model Participation Data'!$B$8:$B$57,$C1794,'Model Participation Data'!$C$8:$C$57,$D1794)),"-",SUMIFS(INDEX('Model Participation Data'!$N$8:$DX$57,0,MATCH(CONCATENATE($J1794,N$6),'Model Participation Data'!$N$6:$DX$6,0)),'Model Participation Data'!$B$8:$B$57,$C1794,'Model Participation Data'!$C$8:$C$57,$D1794))</f>
        <v>-</v>
      </c>
      <c r="O1794" s="154">
        <f>IF(ISNA(SUMIFS(INDEX('Model Participation Data'!$N$8:$DX$57,0,MATCH(CONCATENATE($J1794,O$6),'Model Participation Data'!$N$6:$DX$6,0)),'Model Participation Data'!$B$8:$B$57,$C1794,'Model Participation Data'!$C$8:$C$57,$D1794)),"-",SUMIFS(INDEX('Model Participation Data'!$N$8:$DX$57,0,MATCH(CONCATENATE($J1794,O$6),'Model Participation Data'!$N$6:$DX$6,0)),'Model Participation Data'!$B$8:$B$57,$C1794,'Model Participation Data'!$C$8:$C$57,$D1794))</f>
        <v>0</v>
      </c>
    </row>
    <row r="1795" spans="2:15" x14ac:dyDescent="0.35">
      <c r="B1795" s="37" t="s">
        <v>80</v>
      </c>
      <c r="C1795" s="38" t="str">
        <f>IF(ISBLANK('Model Participation Data'!$B$79),"-",'Model Participation Data'!$B$79)</f>
        <v>-</v>
      </c>
      <c r="D1795" s="38" t="str">
        <f>IF(ISBLANK('Model Participation Data'!$C$79),"-",'Model Participation Data'!$C$79)</f>
        <v>-</v>
      </c>
      <c r="E1795" s="38" t="str">
        <f>IF(ISBLANK('Model Participation Data'!$D$79),"-",'Model Participation Data'!$D$79)</f>
        <v>-</v>
      </c>
      <c r="F1795" s="38" t="str">
        <f>IF(ISBLANK('Model Participation Data'!$E$79),"-",'Model Participation Data'!$E$79)</f>
        <v>-</v>
      </c>
      <c r="G1795" s="151" t="str">
        <f>IF(ISBLANK('Model Participation Data'!$F$79),"-",'Model Participation Data'!$F$79)</f>
        <v>-</v>
      </c>
      <c r="H1795" s="253">
        <v>3</v>
      </c>
      <c r="I1795" s="253">
        <v>1</v>
      </c>
      <c r="J1795" s="150" t="str">
        <f t="shared" si="74"/>
        <v>31</v>
      </c>
      <c r="K1795" s="38" t="str">
        <f>IF(ISBLANK('Model Participation Data'!$L$79),"-",'Model Participation Data'!$L$79)</f>
        <v>-</v>
      </c>
      <c r="L1795" s="39" t="str">
        <f>IF(ISBLANK('Model Participation Data'!$M$79),"-",'Model Participation Data'!$M$79)</f>
        <v>-</v>
      </c>
      <c r="M1795" s="254">
        <f>IF(ISNA(SUMIFS(INDEX('Model Participation Data'!$N$8:$DX$57,0,MATCH(CONCATENATE($J1795,M$6),'Model Participation Data'!$N$6:$DX$6,0)),'Model Participation Data'!$B$8:$B$57,$C1795,'Model Participation Data'!$C$8:$C$57,$D1795)),"-",SUMIFS(INDEX('Model Participation Data'!$N$8:$DX$57,0,MATCH(CONCATENATE($J1795,M$6),'Model Participation Data'!$N$6:$DX$6,0)),'Model Participation Data'!$B$8:$B$57,$C1795,'Model Participation Data'!$C$8:$C$57,$D1795))</f>
        <v>0</v>
      </c>
      <c r="N1795" s="254">
        <f>IF(ISNA(SUMIFS(INDEX('Model Participation Data'!$N$8:$DX$57,0,MATCH(CONCATENATE($J1795,N$6),'Model Participation Data'!$N$6:$DX$6,0)),'Model Participation Data'!$B$8:$B$57,$C1795,'Model Participation Data'!$C$8:$C$57,$D1795)),"-",SUMIFS(INDEX('Model Participation Data'!$N$8:$DX$57,0,MATCH(CONCATENATE($J1795,N$6),'Model Participation Data'!$N$6:$DX$6,0)),'Model Participation Data'!$B$8:$B$57,$C1795,'Model Participation Data'!$C$8:$C$57,$D1795))</f>
        <v>0</v>
      </c>
      <c r="O1795" s="154">
        <f>IF(ISNA(SUMIFS(INDEX('Model Participation Data'!$N$8:$DX$57,0,MATCH(CONCATENATE($J1795,O$6),'Model Participation Data'!$N$6:$DX$6,0)),'Model Participation Data'!$B$8:$B$57,$C1795,'Model Participation Data'!$C$8:$C$57,$D1795)),"-",SUMIFS(INDEX('Model Participation Data'!$N$8:$DX$57,0,MATCH(CONCATENATE($J1795,O$6),'Model Participation Data'!$N$6:$DX$6,0)),'Model Participation Data'!$B$8:$B$57,$C1795,'Model Participation Data'!$C$8:$C$57,$D1795))</f>
        <v>0</v>
      </c>
    </row>
    <row r="1796" spans="2:15" x14ac:dyDescent="0.35">
      <c r="B1796" s="37" t="s">
        <v>80</v>
      </c>
      <c r="C1796" s="38" t="str">
        <f>IF(ISBLANK('Model Participation Data'!$B$79),"-",'Model Participation Data'!$B$79)</f>
        <v>-</v>
      </c>
      <c r="D1796" s="38" t="str">
        <f>IF(ISBLANK('Model Participation Data'!$C$79),"-",'Model Participation Data'!$C$79)</f>
        <v>-</v>
      </c>
      <c r="E1796" s="38" t="str">
        <f>IF(ISBLANK('Model Participation Data'!$D$79),"-",'Model Participation Data'!$D$79)</f>
        <v>-</v>
      </c>
      <c r="F1796" s="38" t="str">
        <f>IF(ISBLANK('Model Participation Data'!$E$79),"-",'Model Participation Data'!$E$79)</f>
        <v>-</v>
      </c>
      <c r="G1796" s="151" t="str">
        <f>IF(ISBLANK('Model Participation Data'!$F$79),"-",'Model Participation Data'!$F$79)</f>
        <v>-</v>
      </c>
      <c r="H1796" s="253">
        <v>3</v>
      </c>
      <c r="I1796" s="253">
        <v>2</v>
      </c>
      <c r="J1796" s="150" t="str">
        <f t="shared" si="74"/>
        <v>32</v>
      </c>
      <c r="K1796" s="38" t="str">
        <f>IF(ISBLANK('Model Participation Data'!$L$79),"-",'Model Participation Data'!$L$79)</f>
        <v>-</v>
      </c>
      <c r="L1796" s="39" t="str">
        <f>IF(ISBLANK('Model Participation Data'!$M$79),"-",'Model Participation Data'!$M$79)</f>
        <v>-</v>
      </c>
      <c r="M1796" s="254">
        <f>IF(ISNA(SUMIFS(INDEX('Model Participation Data'!$N$8:$DX$57,0,MATCH(CONCATENATE($J1796,M$6),'Model Participation Data'!$N$6:$DX$6,0)),'Model Participation Data'!$B$8:$B$57,$C1796,'Model Participation Data'!$C$8:$C$57,$D1796)),"-",SUMIFS(INDEX('Model Participation Data'!$N$8:$DX$57,0,MATCH(CONCATENATE($J1796,M$6),'Model Participation Data'!$N$6:$DX$6,0)),'Model Participation Data'!$B$8:$B$57,$C1796,'Model Participation Data'!$C$8:$C$57,$D1796))</f>
        <v>0</v>
      </c>
      <c r="N1796" s="254">
        <f>IF(ISNA(SUMIFS(INDEX('Model Participation Data'!$N$8:$DX$57,0,MATCH(CONCATENATE($J1796,N$6),'Model Participation Data'!$N$6:$DX$6,0)),'Model Participation Data'!$B$8:$B$57,$C1796,'Model Participation Data'!$C$8:$C$57,$D1796)),"-",SUMIFS(INDEX('Model Participation Data'!$N$8:$DX$57,0,MATCH(CONCATENATE($J1796,N$6),'Model Participation Data'!$N$6:$DX$6,0)),'Model Participation Data'!$B$8:$B$57,$C1796,'Model Participation Data'!$C$8:$C$57,$D1796))</f>
        <v>0</v>
      </c>
      <c r="O1796" s="154">
        <f>IF(ISNA(SUMIFS(INDEX('Model Participation Data'!$N$8:$DX$57,0,MATCH(CONCATENATE($J1796,O$6),'Model Participation Data'!$N$6:$DX$6,0)),'Model Participation Data'!$B$8:$B$57,$C1796,'Model Participation Data'!$C$8:$C$57,$D1796)),"-",SUMIFS(INDEX('Model Participation Data'!$N$8:$DX$57,0,MATCH(CONCATENATE($J1796,O$6),'Model Participation Data'!$N$6:$DX$6,0)),'Model Participation Data'!$B$8:$B$57,$C1796,'Model Participation Data'!$C$8:$C$57,$D1796))</f>
        <v>0</v>
      </c>
    </row>
    <row r="1797" spans="2:15" x14ac:dyDescent="0.35">
      <c r="B1797" s="37" t="s">
        <v>80</v>
      </c>
      <c r="C1797" s="38" t="str">
        <f>IF(ISBLANK('Model Participation Data'!$B$79),"-",'Model Participation Data'!$B$79)</f>
        <v>-</v>
      </c>
      <c r="D1797" s="38" t="str">
        <f>IF(ISBLANK('Model Participation Data'!$C$79),"-",'Model Participation Data'!$C$79)</f>
        <v>-</v>
      </c>
      <c r="E1797" s="38" t="str">
        <f>IF(ISBLANK('Model Participation Data'!$D$79),"-",'Model Participation Data'!$D$79)</f>
        <v>-</v>
      </c>
      <c r="F1797" s="38" t="str">
        <f>IF(ISBLANK('Model Participation Data'!$E$79),"-",'Model Participation Data'!$E$79)</f>
        <v>-</v>
      </c>
      <c r="G1797" s="151" t="str">
        <f>IF(ISBLANK('Model Participation Data'!$F$79),"-",'Model Participation Data'!$F$79)</f>
        <v>-</v>
      </c>
      <c r="H1797" s="253">
        <v>3</v>
      </c>
      <c r="I1797" s="253">
        <v>3</v>
      </c>
      <c r="J1797" s="150" t="str">
        <f t="shared" si="74"/>
        <v>33</v>
      </c>
      <c r="K1797" s="38" t="str">
        <f>IF(ISBLANK('Model Participation Data'!$L$79),"-",'Model Participation Data'!$L$79)</f>
        <v>-</v>
      </c>
      <c r="L1797" s="39" t="str">
        <f>IF(ISBLANK('Model Participation Data'!$M$79),"-",'Model Participation Data'!$M$79)</f>
        <v>-</v>
      </c>
      <c r="M1797" s="254">
        <f>IF(ISNA(SUMIFS(INDEX('Model Participation Data'!$N$8:$DX$57,0,MATCH(CONCATENATE($J1797,M$6),'Model Participation Data'!$N$6:$DX$6,0)),'Model Participation Data'!$B$8:$B$57,$C1797,'Model Participation Data'!$C$8:$C$57,$D1797)),"-",SUMIFS(INDEX('Model Participation Data'!$N$8:$DX$57,0,MATCH(CONCATENATE($J1797,M$6),'Model Participation Data'!$N$6:$DX$6,0)),'Model Participation Data'!$B$8:$B$57,$C1797,'Model Participation Data'!$C$8:$C$57,$D1797))</f>
        <v>0</v>
      </c>
      <c r="N1797" s="254">
        <f>IF(ISNA(SUMIFS(INDEX('Model Participation Data'!$N$8:$DX$57,0,MATCH(CONCATENATE($J1797,N$6),'Model Participation Data'!$N$6:$DX$6,0)),'Model Participation Data'!$B$8:$B$57,$C1797,'Model Participation Data'!$C$8:$C$57,$D1797)),"-",SUMIFS(INDEX('Model Participation Data'!$N$8:$DX$57,0,MATCH(CONCATENATE($J1797,N$6),'Model Participation Data'!$N$6:$DX$6,0)),'Model Participation Data'!$B$8:$B$57,$C1797,'Model Participation Data'!$C$8:$C$57,$D1797))</f>
        <v>0</v>
      </c>
      <c r="O1797" s="154">
        <f>IF(ISNA(SUMIFS(INDEX('Model Participation Data'!$N$8:$DX$57,0,MATCH(CONCATENATE($J1797,O$6),'Model Participation Data'!$N$6:$DX$6,0)),'Model Participation Data'!$B$8:$B$57,$C1797,'Model Participation Data'!$C$8:$C$57,$D1797)),"-",SUMIFS(INDEX('Model Participation Data'!$N$8:$DX$57,0,MATCH(CONCATENATE($J1797,O$6),'Model Participation Data'!$N$6:$DX$6,0)),'Model Participation Data'!$B$8:$B$57,$C1797,'Model Participation Data'!$C$8:$C$57,$D1797))</f>
        <v>0</v>
      </c>
    </row>
    <row r="1798" spans="2:15" x14ac:dyDescent="0.35">
      <c r="B1798" s="37" t="s">
        <v>80</v>
      </c>
      <c r="C1798" s="38" t="str">
        <f>IF(ISBLANK('Model Participation Data'!$B$79),"-",'Model Participation Data'!$B$79)</f>
        <v>-</v>
      </c>
      <c r="D1798" s="38" t="str">
        <f>IF(ISBLANK('Model Participation Data'!$C$79),"-",'Model Participation Data'!$C$79)</f>
        <v>-</v>
      </c>
      <c r="E1798" s="38" t="str">
        <f>IF(ISBLANK('Model Participation Data'!$D$79),"-",'Model Participation Data'!$D$79)</f>
        <v>-</v>
      </c>
      <c r="F1798" s="38" t="str">
        <f>IF(ISBLANK('Model Participation Data'!$E$79),"-",'Model Participation Data'!$E$79)</f>
        <v>-</v>
      </c>
      <c r="G1798" s="151" t="str">
        <f>IF(ISBLANK('Model Participation Data'!$F$79),"-",'Model Participation Data'!$F$79)</f>
        <v>-</v>
      </c>
      <c r="H1798" s="253">
        <v>3</v>
      </c>
      <c r="I1798" s="253">
        <v>4</v>
      </c>
      <c r="J1798" s="150" t="str">
        <f t="shared" si="74"/>
        <v>34</v>
      </c>
      <c r="K1798" s="38" t="str">
        <f>IF(ISBLANK('Model Participation Data'!$L$79),"-",'Model Participation Data'!$L$79)</f>
        <v>-</v>
      </c>
      <c r="L1798" s="39" t="str">
        <f>IF(ISBLANK('Model Participation Data'!$M$79),"-",'Model Participation Data'!$M$79)</f>
        <v>-</v>
      </c>
      <c r="M1798" s="254">
        <f>IF(ISNA(SUMIFS(INDEX('Model Participation Data'!$N$8:$DX$57,0,MATCH(CONCATENATE($J1798,M$6),'Model Participation Data'!$N$6:$DX$6,0)),'Model Participation Data'!$B$8:$B$57,$C1798,'Model Participation Data'!$C$8:$C$57,$D1798)),"-",SUMIFS(INDEX('Model Participation Data'!$N$8:$DX$57,0,MATCH(CONCATENATE($J1798,M$6),'Model Participation Data'!$N$6:$DX$6,0)),'Model Participation Data'!$B$8:$B$57,$C1798,'Model Participation Data'!$C$8:$C$57,$D1798))</f>
        <v>0</v>
      </c>
      <c r="N1798" s="254">
        <f>IF(ISNA(SUMIFS(INDEX('Model Participation Data'!$N$8:$DX$57,0,MATCH(CONCATENATE($J1798,N$6),'Model Participation Data'!$N$6:$DX$6,0)),'Model Participation Data'!$B$8:$B$57,$C1798,'Model Participation Data'!$C$8:$C$57,$D1798)),"-",SUMIFS(INDEX('Model Participation Data'!$N$8:$DX$57,0,MATCH(CONCATENATE($J1798,N$6),'Model Participation Data'!$N$6:$DX$6,0)),'Model Participation Data'!$B$8:$B$57,$C1798,'Model Participation Data'!$C$8:$C$57,$D1798))</f>
        <v>0</v>
      </c>
      <c r="O1798" s="154">
        <f>IF(ISNA(SUMIFS(INDEX('Model Participation Data'!$N$8:$DX$57,0,MATCH(CONCATENATE($J1798,O$6),'Model Participation Data'!$N$6:$DX$6,0)),'Model Participation Data'!$B$8:$B$57,$C1798,'Model Participation Data'!$C$8:$C$57,$D1798)),"-",SUMIFS(INDEX('Model Participation Data'!$N$8:$DX$57,0,MATCH(CONCATENATE($J1798,O$6),'Model Participation Data'!$N$6:$DX$6,0)),'Model Participation Data'!$B$8:$B$57,$C1798,'Model Participation Data'!$C$8:$C$57,$D1798))</f>
        <v>0</v>
      </c>
    </row>
    <row r="1799" spans="2:15" x14ac:dyDescent="0.35">
      <c r="B1799" s="37" t="s">
        <v>80</v>
      </c>
      <c r="C1799" s="38" t="str">
        <f>IF(ISBLANK('Model Participation Data'!$B$79),"-",'Model Participation Data'!$B$79)</f>
        <v>-</v>
      </c>
      <c r="D1799" s="38" t="str">
        <f>IF(ISBLANK('Model Participation Data'!$C$79),"-",'Model Participation Data'!$C$79)</f>
        <v>-</v>
      </c>
      <c r="E1799" s="38" t="str">
        <f>IF(ISBLANK('Model Participation Data'!$D$79),"-",'Model Participation Data'!$D$79)</f>
        <v>-</v>
      </c>
      <c r="F1799" s="38" t="str">
        <f>IF(ISBLANK('Model Participation Data'!$E$79),"-",'Model Participation Data'!$E$79)</f>
        <v>-</v>
      </c>
      <c r="G1799" s="151" t="str">
        <f>IF(ISBLANK('Model Participation Data'!$F$79),"-",'Model Participation Data'!$F$79)</f>
        <v>-</v>
      </c>
      <c r="H1799" s="253">
        <v>3</v>
      </c>
      <c r="I1799" s="253">
        <v>5</v>
      </c>
      <c r="J1799" s="150" t="str">
        <f t="shared" si="74"/>
        <v>35</v>
      </c>
      <c r="K1799" s="38" t="str">
        <f>IF(ISBLANK('Model Participation Data'!$L$79),"-",'Model Participation Data'!$L$79)</f>
        <v>-</v>
      </c>
      <c r="L1799" s="39" t="str">
        <f>IF(ISBLANK('Model Participation Data'!$M$79),"-",'Model Participation Data'!$M$79)</f>
        <v>-</v>
      </c>
      <c r="M1799" s="254">
        <f>IF(ISNA(SUMIFS(INDEX('Model Participation Data'!$N$8:$DX$57,0,MATCH(CONCATENATE($J1799,M$6),'Model Participation Data'!$N$6:$DX$6,0)),'Model Participation Data'!$B$8:$B$57,$C1799,'Model Participation Data'!$C$8:$C$57,$D1799)),"-",SUMIFS(INDEX('Model Participation Data'!$N$8:$DX$57,0,MATCH(CONCATENATE($J1799,M$6),'Model Participation Data'!$N$6:$DX$6,0)),'Model Participation Data'!$B$8:$B$57,$C1799,'Model Participation Data'!$C$8:$C$57,$D1799))</f>
        <v>0</v>
      </c>
      <c r="N1799" s="254">
        <f>IF(ISNA(SUMIFS(INDEX('Model Participation Data'!$N$8:$DX$57,0,MATCH(CONCATENATE($J1799,N$6),'Model Participation Data'!$N$6:$DX$6,0)),'Model Participation Data'!$B$8:$B$57,$C1799,'Model Participation Data'!$C$8:$C$57,$D1799)),"-",SUMIFS(INDEX('Model Participation Data'!$N$8:$DX$57,0,MATCH(CONCATENATE($J1799,N$6),'Model Participation Data'!$N$6:$DX$6,0)),'Model Participation Data'!$B$8:$B$57,$C1799,'Model Participation Data'!$C$8:$C$57,$D1799))</f>
        <v>0</v>
      </c>
      <c r="O1799" s="154">
        <f>IF(ISNA(SUMIFS(INDEX('Model Participation Data'!$N$8:$DX$57,0,MATCH(CONCATENATE($J1799,O$6),'Model Participation Data'!$N$6:$DX$6,0)),'Model Participation Data'!$B$8:$B$57,$C1799,'Model Participation Data'!$C$8:$C$57,$D1799)),"-",SUMIFS(INDEX('Model Participation Data'!$N$8:$DX$57,0,MATCH(CONCATENATE($J1799,O$6),'Model Participation Data'!$N$6:$DX$6,0)),'Model Participation Data'!$B$8:$B$57,$C1799,'Model Participation Data'!$C$8:$C$57,$D1799))</f>
        <v>0</v>
      </c>
    </row>
    <row r="1800" spans="2:15" x14ac:dyDescent="0.35">
      <c r="B1800" s="37" t="s">
        <v>80</v>
      </c>
      <c r="C1800" s="38" t="str">
        <f>IF(ISBLANK('Model Participation Data'!$B$79),"-",'Model Participation Data'!$B$79)</f>
        <v>-</v>
      </c>
      <c r="D1800" s="38" t="str">
        <f>IF(ISBLANK('Model Participation Data'!$C$79),"-",'Model Participation Data'!$C$79)</f>
        <v>-</v>
      </c>
      <c r="E1800" s="38" t="str">
        <f>IF(ISBLANK('Model Participation Data'!$D$79),"-",'Model Participation Data'!$D$79)</f>
        <v>-</v>
      </c>
      <c r="F1800" s="38" t="str">
        <f>IF(ISBLANK('Model Participation Data'!$E$79),"-",'Model Participation Data'!$E$79)</f>
        <v>-</v>
      </c>
      <c r="G1800" s="151" t="str">
        <f>IF(ISBLANK('Model Participation Data'!$F$79),"-",'Model Participation Data'!$F$79)</f>
        <v>-</v>
      </c>
      <c r="H1800" s="253">
        <v>3</v>
      </c>
      <c r="I1800" s="253" t="s">
        <v>65</v>
      </c>
      <c r="J1800" s="150" t="str">
        <f t="shared" si="74"/>
        <v>3Goal</v>
      </c>
      <c r="K1800" s="38" t="str">
        <f>IF(ISBLANK('Model Participation Data'!$L$79),"-",'Model Participation Data'!$L$79)</f>
        <v>-</v>
      </c>
      <c r="L1800" s="39" t="str">
        <f>IF(ISBLANK('Model Participation Data'!$M$79),"-",'Model Participation Data'!$M$79)</f>
        <v>-</v>
      </c>
      <c r="M1800" s="254" t="str">
        <f>IF(ISNA(SUMIFS(INDEX('Model Participation Data'!$N$8:$DX$57,0,MATCH(CONCATENATE($J1800,M$6),'Model Participation Data'!$N$6:$DX$6,0)),'Model Participation Data'!$B$8:$B$57,$C1800,'Model Participation Data'!$C$8:$C$57,$D1800)),"-",SUMIFS(INDEX('Model Participation Data'!$N$8:$DX$57,0,MATCH(CONCATENATE($J1800,M$6),'Model Participation Data'!$N$6:$DX$6,0)),'Model Participation Data'!$B$8:$B$57,$C1800,'Model Participation Data'!$C$8:$C$57,$D1800))</f>
        <v>-</v>
      </c>
      <c r="N1800" s="254" t="str">
        <f>IF(ISNA(SUMIFS(INDEX('Model Participation Data'!$N$8:$DX$57,0,MATCH(CONCATENATE($J1800,N$6),'Model Participation Data'!$N$6:$DX$6,0)),'Model Participation Data'!$B$8:$B$57,$C1800,'Model Participation Data'!$C$8:$C$57,$D1800)),"-",SUMIFS(INDEX('Model Participation Data'!$N$8:$DX$57,0,MATCH(CONCATENATE($J1800,N$6),'Model Participation Data'!$N$6:$DX$6,0)),'Model Participation Data'!$B$8:$B$57,$C1800,'Model Participation Data'!$C$8:$C$57,$D1800))</f>
        <v>-</v>
      </c>
      <c r="O1800" s="154">
        <f>IF(ISNA(SUMIFS(INDEX('Model Participation Data'!$N$8:$DX$57,0,MATCH(CONCATENATE($J1800,O$6),'Model Participation Data'!$N$6:$DX$6,0)),'Model Participation Data'!$B$8:$B$57,$C1800,'Model Participation Data'!$C$8:$C$57,$D1800)),"-",SUMIFS(INDEX('Model Participation Data'!$N$8:$DX$57,0,MATCH(CONCATENATE($J1800,O$6),'Model Participation Data'!$N$6:$DX$6,0)),'Model Participation Data'!$B$8:$B$57,$C1800,'Model Participation Data'!$C$8:$C$57,$D1800))</f>
        <v>0</v>
      </c>
    </row>
    <row r="1801" spans="2:15" x14ac:dyDescent="0.35">
      <c r="B1801" s="37" t="s">
        <v>80</v>
      </c>
      <c r="C1801" s="38" t="str">
        <f>IF(ISBLANK('Model Participation Data'!$B$79),"-",'Model Participation Data'!$B$79)</f>
        <v>-</v>
      </c>
      <c r="D1801" s="38" t="str">
        <f>IF(ISBLANK('Model Participation Data'!$C$79),"-",'Model Participation Data'!$C$79)</f>
        <v>-</v>
      </c>
      <c r="E1801" s="38" t="str">
        <f>IF(ISBLANK('Model Participation Data'!$D$79),"-",'Model Participation Data'!$D$79)</f>
        <v>-</v>
      </c>
      <c r="F1801" s="38" t="str">
        <f>IF(ISBLANK('Model Participation Data'!$E$79),"-",'Model Participation Data'!$E$79)</f>
        <v>-</v>
      </c>
      <c r="G1801" s="151" t="str">
        <f>IF(ISBLANK('Model Participation Data'!$F$79),"-",'Model Participation Data'!$F$79)</f>
        <v>-</v>
      </c>
      <c r="H1801" s="253">
        <v>4</v>
      </c>
      <c r="I1801" s="253">
        <v>1</v>
      </c>
      <c r="J1801" s="150" t="str">
        <f t="shared" si="74"/>
        <v>41</v>
      </c>
      <c r="K1801" s="38" t="str">
        <f>IF(ISBLANK('Model Participation Data'!$L$79),"-",'Model Participation Data'!$L$79)</f>
        <v>-</v>
      </c>
      <c r="L1801" s="39" t="str">
        <f>IF(ISBLANK('Model Participation Data'!$M$79),"-",'Model Participation Data'!$M$79)</f>
        <v>-</v>
      </c>
      <c r="M1801" s="254">
        <f>IF(ISNA(SUMIFS(INDEX('Model Participation Data'!$N$8:$DX$57,0,MATCH(CONCATENATE($J1801,M$6),'Model Participation Data'!$N$6:$DX$6,0)),'Model Participation Data'!$B$8:$B$57,$C1801,'Model Participation Data'!$C$8:$C$57,$D1801)),"-",SUMIFS(INDEX('Model Participation Data'!$N$8:$DX$57,0,MATCH(CONCATENATE($J1801,M$6),'Model Participation Data'!$N$6:$DX$6,0)),'Model Participation Data'!$B$8:$B$57,$C1801,'Model Participation Data'!$C$8:$C$57,$D1801))</f>
        <v>0</v>
      </c>
      <c r="N1801" s="254">
        <f>IF(ISNA(SUMIFS(INDEX('Model Participation Data'!$N$8:$DX$57,0,MATCH(CONCATENATE($J1801,N$6),'Model Participation Data'!$N$6:$DX$6,0)),'Model Participation Data'!$B$8:$B$57,$C1801,'Model Participation Data'!$C$8:$C$57,$D1801)),"-",SUMIFS(INDEX('Model Participation Data'!$N$8:$DX$57,0,MATCH(CONCATENATE($J1801,N$6),'Model Participation Data'!$N$6:$DX$6,0)),'Model Participation Data'!$B$8:$B$57,$C1801,'Model Participation Data'!$C$8:$C$57,$D1801))</f>
        <v>0</v>
      </c>
      <c r="O1801" s="154">
        <f>IF(ISNA(SUMIFS(INDEX('Model Participation Data'!$N$8:$DX$57,0,MATCH(CONCATENATE($J1801,O$6),'Model Participation Data'!$N$6:$DX$6,0)),'Model Participation Data'!$B$8:$B$57,$C1801,'Model Participation Data'!$C$8:$C$57,$D1801)),"-",SUMIFS(INDEX('Model Participation Data'!$N$8:$DX$57,0,MATCH(CONCATENATE($J1801,O$6),'Model Participation Data'!$N$6:$DX$6,0)),'Model Participation Data'!$B$8:$B$57,$C1801,'Model Participation Data'!$C$8:$C$57,$D1801))</f>
        <v>0</v>
      </c>
    </row>
    <row r="1802" spans="2:15" x14ac:dyDescent="0.35">
      <c r="B1802" s="37" t="s">
        <v>80</v>
      </c>
      <c r="C1802" s="38" t="str">
        <f>IF(ISBLANK('Model Participation Data'!$B$79),"-",'Model Participation Data'!$B$79)</f>
        <v>-</v>
      </c>
      <c r="D1802" s="38" t="str">
        <f>IF(ISBLANK('Model Participation Data'!$C$79),"-",'Model Participation Data'!$C$79)</f>
        <v>-</v>
      </c>
      <c r="E1802" s="38" t="str">
        <f>IF(ISBLANK('Model Participation Data'!$D$79),"-",'Model Participation Data'!$D$79)</f>
        <v>-</v>
      </c>
      <c r="F1802" s="38" t="str">
        <f>IF(ISBLANK('Model Participation Data'!$E$79),"-",'Model Participation Data'!$E$79)</f>
        <v>-</v>
      </c>
      <c r="G1802" s="151" t="str">
        <f>IF(ISBLANK('Model Participation Data'!$F$79),"-",'Model Participation Data'!$F$79)</f>
        <v>-</v>
      </c>
      <c r="H1802" s="253">
        <v>4</v>
      </c>
      <c r="I1802" s="253">
        <v>2</v>
      </c>
      <c r="J1802" s="150" t="str">
        <f t="shared" si="74"/>
        <v>42</v>
      </c>
      <c r="K1802" s="38" t="str">
        <f>IF(ISBLANK('Model Participation Data'!$L$79),"-",'Model Participation Data'!$L$79)</f>
        <v>-</v>
      </c>
      <c r="L1802" s="39" t="str">
        <f>IF(ISBLANK('Model Participation Data'!$M$79),"-",'Model Participation Data'!$M$79)</f>
        <v>-</v>
      </c>
      <c r="M1802" s="254">
        <f>IF(ISNA(SUMIFS(INDEX('Model Participation Data'!$N$8:$DX$57,0,MATCH(CONCATENATE($J1802,M$6),'Model Participation Data'!$N$6:$DX$6,0)),'Model Participation Data'!$B$8:$B$57,$C1802,'Model Participation Data'!$C$8:$C$57,$D1802)),"-",SUMIFS(INDEX('Model Participation Data'!$N$8:$DX$57,0,MATCH(CONCATENATE($J1802,M$6),'Model Participation Data'!$N$6:$DX$6,0)),'Model Participation Data'!$B$8:$B$57,$C1802,'Model Participation Data'!$C$8:$C$57,$D1802))</f>
        <v>0</v>
      </c>
      <c r="N1802" s="254">
        <f>IF(ISNA(SUMIFS(INDEX('Model Participation Data'!$N$8:$DX$57,0,MATCH(CONCATENATE($J1802,N$6),'Model Participation Data'!$N$6:$DX$6,0)),'Model Participation Data'!$B$8:$B$57,$C1802,'Model Participation Data'!$C$8:$C$57,$D1802)),"-",SUMIFS(INDEX('Model Participation Data'!$N$8:$DX$57,0,MATCH(CONCATENATE($J1802,N$6),'Model Participation Data'!$N$6:$DX$6,0)),'Model Participation Data'!$B$8:$B$57,$C1802,'Model Participation Data'!$C$8:$C$57,$D1802))</f>
        <v>0</v>
      </c>
      <c r="O1802" s="154">
        <f>IF(ISNA(SUMIFS(INDEX('Model Participation Data'!$N$8:$DX$57,0,MATCH(CONCATENATE($J1802,O$6),'Model Participation Data'!$N$6:$DX$6,0)),'Model Participation Data'!$B$8:$B$57,$C1802,'Model Participation Data'!$C$8:$C$57,$D1802)),"-",SUMIFS(INDEX('Model Participation Data'!$N$8:$DX$57,0,MATCH(CONCATENATE($J1802,O$6),'Model Participation Data'!$N$6:$DX$6,0)),'Model Participation Data'!$B$8:$B$57,$C1802,'Model Participation Data'!$C$8:$C$57,$D1802))</f>
        <v>0</v>
      </c>
    </row>
    <row r="1803" spans="2:15" x14ac:dyDescent="0.35">
      <c r="B1803" s="37" t="s">
        <v>80</v>
      </c>
      <c r="C1803" s="38" t="str">
        <f>IF(ISBLANK('Model Participation Data'!$B$79),"-",'Model Participation Data'!$B$79)</f>
        <v>-</v>
      </c>
      <c r="D1803" s="38" t="str">
        <f>IF(ISBLANK('Model Participation Data'!$C$79),"-",'Model Participation Data'!$C$79)</f>
        <v>-</v>
      </c>
      <c r="E1803" s="38" t="str">
        <f>IF(ISBLANK('Model Participation Data'!$D$79),"-",'Model Participation Data'!$D$79)</f>
        <v>-</v>
      </c>
      <c r="F1803" s="38" t="str">
        <f>IF(ISBLANK('Model Participation Data'!$E$79),"-",'Model Participation Data'!$E$79)</f>
        <v>-</v>
      </c>
      <c r="G1803" s="151" t="str">
        <f>IF(ISBLANK('Model Participation Data'!$F$79),"-",'Model Participation Data'!$F$79)</f>
        <v>-</v>
      </c>
      <c r="H1803" s="253">
        <v>4</v>
      </c>
      <c r="I1803" s="253">
        <v>3</v>
      </c>
      <c r="J1803" s="150" t="str">
        <f t="shared" si="74"/>
        <v>43</v>
      </c>
      <c r="K1803" s="38" t="str">
        <f>IF(ISBLANK('Model Participation Data'!$L$79),"-",'Model Participation Data'!$L$79)</f>
        <v>-</v>
      </c>
      <c r="L1803" s="39" t="str">
        <f>IF(ISBLANK('Model Participation Data'!$M$79),"-",'Model Participation Data'!$M$79)</f>
        <v>-</v>
      </c>
      <c r="M1803" s="254">
        <f>IF(ISNA(SUMIFS(INDEX('Model Participation Data'!$N$8:$DX$57,0,MATCH(CONCATENATE($J1803,M$6),'Model Participation Data'!$N$6:$DX$6,0)),'Model Participation Data'!$B$8:$B$57,$C1803,'Model Participation Data'!$C$8:$C$57,$D1803)),"-",SUMIFS(INDEX('Model Participation Data'!$N$8:$DX$57,0,MATCH(CONCATENATE($J1803,M$6),'Model Participation Data'!$N$6:$DX$6,0)),'Model Participation Data'!$B$8:$B$57,$C1803,'Model Participation Data'!$C$8:$C$57,$D1803))</f>
        <v>0</v>
      </c>
      <c r="N1803" s="254">
        <f>IF(ISNA(SUMIFS(INDEX('Model Participation Data'!$N$8:$DX$57,0,MATCH(CONCATENATE($J1803,N$6),'Model Participation Data'!$N$6:$DX$6,0)),'Model Participation Data'!$B$8:$B$57,$C1803,'Model Participation Data'!$C$8:$C$57,$D1803)),"-",SUMIFS(INDEX('Model Participation Data'!$N$8:$DX$57,0,MATCH(CONCATENATE($J1803,N$6),'Model Participation Data'!$N$6:$DX$6,0)),'Model Participation Data'!$B$8:$B$57,$C1803,'Model Participation Data'!$C$8:$C$57,$D1803))</f>
        <v>0</v>
      </c>
      <c r="O1803" s="154">
        <f>IF(ISNA(SUMIFS(INDEX('Model Participation Data'!$N$8:$DX$57,0,MATCH(CONCATENATE($J1803,O$6),'Model Participation Data'!$N$6:$DX$6,0)),'Model Participation Data'!$B$8:$B$57,$C1803,'Model Participation Data'!$C$8:$C$57,$D1803)),"-",SUMIFS(INDEX('Model Participation Data'!$N$8:$DX$57,0,MATCH(CONCATENATE($J1803,O$6),'Model Participation Data'!$N$6:$DX$6,0)),'Model Participation Data'!$B$8:$B$57,$C1803,'Model Participation Data'!$C$8:$C$57,$D1803))</f>
        <v>0</v>
      </c>
    </row>
    <row r="1804" spans="2:15" x14ac:dyDescent="0.35">
      <c r="B1804" s="37" t="s">
        <v>80</v>
      </c>
      <c r="C1804" s="38" t="str">
        <f>IF(ISBLANK('Model Participation Data'!$B$79),"-",'Model Participation Data'!$B$79)</f>
        <v>-</v>
      </c>
      <c r="D1804" s="38" t="str">
        <f>IF(ISBLANK('Model Participation Data'!$C$79),"-",'Model Participation Data'!$C$79)</f>
        <v>-</v>
      </c>
      <c r="E1804" s="38" t="str">
        <f>IF(ISBLANK('Model Participation Data'!$D$79),"-",'Model Participation Data'!$D$79)</f>
        <v>-</v>
      </c>
      <c r="F1804" s="38" t="str">
        <f>IF(ISBLANK('Model Participation Data'!$E$79),"-",'Model Participation Data'!$E$79)</f>
        <v>-</v>
      </c>
      <c r="G1804" s="151" t="str">
        <f>IF(ISBLANK('Model Participation Data'!$F$79),"-",'Model Participation Data'!$F$79)</f>
        <v>-</v>
      </c>
      <c r="H1804" s="253">
        <v>4</v>
      </c>
      <c r="I1804" s="253">
        <v>4</v>
      </c>
      <c r="J1804" s="150" t="str">
        <f t="shared" si="74"/>
        <v>44</v>
      </c>
      <c r="K1804" s="38" t="str">
        <f>IF(ISBLANK('Model Participation Data'!$L$79),"-",'Model Participation Data'!$L$79)</f>
        <v>-</v>
      </c>
      <c r="L1804" s="39" t="str">
        <f>IF(ISBLANK('Model Participation Data'!$M$79),"-",'Model Participation Data'!$M$79)</f>
        <v>-</v>
      </c>
      <c r="M1804" s="254">
        <f>IF(ISNA(SUMIFS(INDEX('Model Participation Data'!$N$8:$DX$57,0,MATCH(CONCATENATE($J1804,M$6),'Model Participation Data'!$N$6:$DX$6,0)),'Model Participation Data'!$B$8:$B$57,$C1804,'Model Participation Data'!$C$8:$C$57,$D1804)),"-",SUMIFS(INDEX('Model Participation Data'!$N$8:$DX$57,0,MATCH(CONCATENATE($J1804,M$6),'Model Participation Data'!$N$6:$DX$6,0)),'Model Participation Data'!$B$8:$B$57,$C1804,'Model Participation Data'!$C$8:$C$57,$D1804))</f>
        <v>0</v>
      </c>
      <c r="N1804" s="254">
        <f>IF(ISNA(SUMIFS(INDEX('Model Participation Data'!$N$8:$DX$57,0,MATCH(CONCATENATE($J1804,N$6),'Model Participation Data'!$N$6:$DX$6,0)),'Model Participation Data'!$B$8:$B$57,$C1804,'Model Participation Data'!$C$8:$C$57,$D1804)),"-",SUMIFS(INDEX('Model Participation Data'!$N$8:$DX$57,0,MATCH(CONCATENATE($J1804,N$6),'Model Participation Data'!$N$6:$DX$6,0)),'Model Participation Data'!$B$8:$B$57,$C1804,'Model Participation Data'!$C$8:$C$57,$D1804))</f>
        <v>0</v>
      </c>
      <c r="O1804" s="154">
        <f>IF(ISNA(SUMIFS(INDEX('Model Participation Data'!$N$8:$DX$57,0,MATCH(CONCATENATE($J1804,O$6),'Model Participation Data'!$N$6:$DX$6,0)),'Model Participation Data'!$B$8:$B$57,$C1804,'Model Participation Data'!$C$8:$C$57,$D1804)),"-",SUMIFS(INDEX('Model Participation Data'!$N$8:$DX$57,0,MATCH(CONCATENATE($J1804,O$6),'Model Participation Data'!$N$6:$DX$6,0)),'Model Participation Data'!$B$8:$B$57,$C1804,'Model Participation Data'!$C$8:$C$57,$D1804))</f>
        <v>0</v>
      </c>
    </row>
    <row r="1805" spans="2:15" x14ac:dyDescent="0.35">
      <c r="B1805" s="37" t="s">
        <v>80</v>
      </c>
      <c r="C1805" s="38" t="str">
        <f>IF(ISBLANK('Model Participation Data'!$B$79),"-",'Model Participation Data'!$B$79)</f>
        <v>-</v>
      </c>
      <c r="D1805" s="38" t="str">
        <f>IF(ISBLANK('Model Participation Data'!$C$79),"-",'Model Participation Data'!$C$79)</f>
        <v>-</v>
      </c>
      <c r="E1805" s="38" t="str">
        <f>IF(ISBLANK('Model Participation Data'!$D$79),"-",'Model Participation Data'!$D$79)</f>
        <v>-</v>
      </c>
      <c r="F1805" s="38" t="str">
        <f>IF(ISBLANK('Model Participation Data'!$E$79),"-",'Model Participation Data'!$E$79)</f>
        <v>-</v>
      </c>
      <c r="G1805" s="151" t="str">
        <f>IF(ISBLANK('Model Participation Data'!$F$79),"-",'Model Participation Data'!$F$79)</f>
        <v>-</v>
      </c>
      <c r="H1805" s="253">
        <v>4</v>
      </c>
      <c r="I1805" s="253">
        <v>5</v>
      </c>
      <c r="J1805" s="150" t="str">
        <f t="shared" si="74"/>
        <v>45</v>
      </c>
      <c r="K1805" s="38" t="str">
        <f>IF(ISBLANK('Model Participation Data'!$L$79),"-",'Model Participation Data'!$L$79)</f>
        <v>-</v>
      </c>
      <c r="L1805" s="39" t="str">
        <f>IF(ISBLANK('Model Participation Data'!$M$79),"-",'Model Participation Data'!$M$79)</f>
        <v>-</v>
      </c>
      <c r="M1805" s="254">
        <f>IF(ISNA(SUMIFS(INDEX('Model Participation Data'!$N$8:$DX$57,0,MATCH(CONCATENATE($J1805,M$6),'Model Participation Data'!$N$6:$DX$6,0)),'Model Participation Data'!$B$8:$B$57,$C1805,'Model Participation Data'!$C$8:$C$57,$D1805)),"-",SUMIFS(INDEX('Model Participation Data'!$N$8:$DX$57,0,MATCH(CONCATENATE($J1805,M$6),'Model Participation Data'!$N$6:$DX$6,0)),'Model Participation Data'!$B$8:$B$57,$C1805,'Model Participation Data'!$C$8:$C$57,$D1805))</f>
        <v>0</v>
      </c>
      <c r="N1805" s="254">
        <f>IF(ISNA(SUMIFS(INDEX('Model Participation Data'!$N$8:$DX$57,0,MATCH(CONCATENATE($J1805,N$6),'Model Participation Data'!$N$6:$DX$6,0)),'Model Participation Data'!$B$8:$B$57,$C1805,'Model Participation Data'!$C$8:$C$57,$D1805)),"-",SUMIFS(INDEX('Model Participation Data'!$N$8:$DX$57,0,MATCH(CONCATENATE($J1805,N$6),'Model Participation Data'!$N$6:$DX$6,0)),'Model Participation Data'!$B$8:$B$57,$C1805,'Model Participation Data'!$C$8:$C$57,$D1805))</f>
        <v>0</v>
      </c>
      <c r="O1805" s="154">
        <f>IF(ISNA(SUMIFS(INDEX('Model Participation Data'!$N$8:$DX$57,0,MATCH(CONCATENATE($J1805,O$6),'Model Participation Data'!$N$6:$DX$6,0)),'Model Participation Data'!$B$8:$B$57,$C1805,'Model Participation Data'!$C$8:$C$57,$D1805)),"-",SUMIFS(INDEX('Model Participation Data'!$N$8:$DX$57,0,MATCH(CONCATENATE($J1805,O$6),'Model Participation Data'!$N$6:$DX$6,0)),'Model Participation Data'!$B$8:$B$57,$C1805,'Model Participation Data'!$C$8:$C$57,$D1805))</f>
        <v>0</v>
      </c>
    </row>
    <row r="1806" spans="2:15" x14ac:dyDescent="0.35">
      <c r="B1806" s="37" t="s">
        <v>80</v>
      </c>
      <c r="C1806" s="38" t="str">
        <f>IF(ISBLANK('Model Participation Data'!$B$79),"-",'Model Participation Data'!$B$79)</f>
        <v>-</v>
      </c>
      <c r="D1806" s="38" t="str">
        <f>IF(ISBLANK('Model Participation Data'!$C$79),"-",'Model Participation Data'!$C$79)</f>
        <v>-</v>
      </c>
      <c r="E1806" s="38" t="str">
        <f>IF(ISBLANK('Model Participation Data'!$D$79),"-",'Model Participation Data'!$D$79)</f>
        <v>-</v>
      </c>
      <c r="F1806" s="38" t="str">
        <f>IF(ISBLANK('Model Participation Data'!$E$79),"-",'Model Participation Data'!$E$79)</f>
        <v>-</v>
      </c>
      <c r="G1806" s="151" t="str">
        <f>IF(ISBLANK('Model Participation Data'!$F$79),"-",'Model Participation Data'!$F$79)</f>
        <v>-</v>
      </c>
      <c r="H1806" s="253">
        <v>4</v>
      </c>
      <c r="I1806" s="253" t="s">
        <v>65</v>
      </c>
      <c r="J1806" s="150" t="str">
        <f t="shared" si="74"/>
        <v>4Goal</v>
      </c>
      <c r="K1806" s="38" t="str">
        <f>IF(ISBLANK('Model Participation Data'!$L$79),"-",'Model Participation Data'!$L$79)</f>
        <v>-</v>
      </c>
      <c r="L1806" s="39" t="str">
        <f>IF(ISBLANK('Model Participation Data'!$M$79),"-",'Model Participation Data'!$M$79)</f>
        <v>-</v>
      </c>
      <c r="M1806" s="254" t="str">
        <f>IF(ISNA(SUMIFS(INDEX('Model Participation Data'!$N$8:$DX$57,0,MATCH(CONCATENATE($J1806,M$6),'Model Participation Data'!$N$6:$DX$6,0)),'Model Participation Data'!$B$8:$B$57,$C1806,'Model Participation Data'!$C$8:$C$57,$D1806)),"-",SUMIFS(INDEX('Model Participation Data'!$N$8:$DX$57,0,MATCH(CONCATENATE($J1806,M$6),'Model Participation Data'!$N$6:$DX$6,0)),'Model Participation Data'!$B$8:$B$57,$C1806,'Model Participation Data'!$C$8:$C$57,$D1806))</f>
        <v>-</v>
      </c>
      <c r="N1806" s="254" t="str">
        <f>IF(ISNA(SUMIFS(INDEX('Model Participation Data'!$N$8:$DX$57,0,MATCH(CONCATENATE($J1806,N$6),'Model Participation Data'!$N$6:$DX$6,0)),'Model Participation Data'!$B$8:$B$57,$C1806,'Model Participation Data'!$C$8:$C$57,$D1806)),"-",SUMIFS(INDEX('Model Participation Data'!$N$8:$DX$57,0,MATCH(CONCATENATE($J1806,N$6),'Model Participation Data'!$N$6:$DX$6,0)),'Model Participation Data'!$B$8:$B$57,$C1806,'Model Participation Data'!$C$8:$C$57,$D1806))</f>
        <v>-</v>
      </c>
      <c r="O1806" s="154">
        <f>IF(ISNA(SUMIFS(INDEX('Model Participation Data'!$N$8:$DX$57,0,MATCH(CONCATENATE($J1806,O$6),'Model Participation Data'!$N$6:$DX$6,0)),'Model Participation Data'!$B$8:$B$57,$C1806,'Model Participation Data'!$C$8:$C$57,$D1806)),"-",SUMIFS(INDEX('Model Participation Data'!$N$8:$DX$57,0,MATCH(CONCATENATE($J1806,O$6),'Model Participation Data'!$N$6:$DX$6,0)),'Model Participation Data'!$B$8:$B$57,$C1806,'Model Participation Data'!$C$8:$C$57,$D1806))</f>
        <v>0</v>
      </c>
    </row>
    <row r="1807" spans="2:15" x14ac:dyDescent="0.35">
      <c r="B1807" s="37" t="s">
        <v>80</v>
      </c>
      <c r="C1807" s="38" t="str">
        <f>IF(ISBLANK('Model Participation Data'!$B$80),"-",'Model Participation Data'!$B$80)</f>
        <v>-</v>
      </c>
      <c r="D1807" s="38" t="str">
        <f>IF(ISBLANK('Model Participation Data'!$C$80),"-",'Model Participation Data'!$C$80)</f>
        <v>-</v>
      </c>
      <c r="E1807" s="38" t="str">
        <f>IF(ISBLANK('Model Participation Data'!$D$80),"-",'Model Participation Data'!$D$80)</f>
        <v>-</v>
      </c>
      <c r="F1807" s="38" t="str">
        <f>IF(ISBLANK('Model Participation Data'!$E$80),"-",'Model Participation Data'!$E$80)</f>
        <v>-</v>
      </c>
      <c r="G1807" s="151" t="str">
        <f>IF(ISBLANK('Model Participation Data'!$F$80),"-",'Model Participation Data'!$F$80)</f>
        <v>-</v>
      </c>
      <c r="H1807" s="253" t="s">
        <v>64</v>
      </c>
      <c r="I1807" s="253" t="s">
        <v>64</v>
      </c>
      <c r="J1807" s="150" t="str">
        <f t="shared" si="74"/>
        <v>BaselineBaseline</v>
      </c>
      <c r="K1807" s="38" t="str">
        <f>IF(ISBLANK('Model Participation Data'!$L$80),"-",'Model Participation Data'!$L$80)</f>
        <v>-</v>
      </c>
      <c r="L1807" s="39" t="str">
        <f>IF(ISBLANK('Model Participation Data'!$M$80),"-",'Model Participation Data'!$M$80)</f>
        <v>-</v>
      </c>
      <c r="M1807" s="254">
        <f>IF(ISNA(SUMIFS(INDEX('Model Participation Data'!$N$8:$DX$57,0,MATCH(CONCATENATE($J1807,M$6),'Model Participation Data'!$N$6:$DX$6,0)),'Model Participation Data'!$B$8:$B$57,$C1807,'Model Participation Data'!$C$8:$C$57,$D1807)),"-",SUMIFS(INDEX('Model Participation Data'!$N$8:$DX$57,0,MATCH(CONCATENATE($J1807,M$6),'Model Participation Data'!$N$6:$DX$6,0)),'Model Participation Data'!$B$8:$B$57,$C1807,'Model Participation Data'!$C$8:$C$57,$D1807))</f>
        <v>0</v>
      </c>
      <c r="N1807" s="254">
        <f>IF(ISNA(SUMIFS(INDEX('Model Participation Data'!$N$8:$DX$57,0,MATCH(CONCATENATE($J1807,N$6),'Model Participation Data'!$N$6:$DX$6,0)),'Model Participation Data'!$B$8:$B$57,$C1807,'Model Participation Data'!$C$8:$C$57,$D1807)),"-",SUMIFS(INDEX('Model Participation Data'!$N$8:$DX$57,0,MATCH(CONCATENATE($J1807,N$6),'Model Participation Data'!$N$6:$DX$6,0)),'Model Participation Data'!$B$8:$B$57,$C1807,'Model Participation Data'!$C$8:$C$57,$D1807))</f>
        <v>0</v>
      </c>
      <c r="O1807" s="154">
        <f>IF(ISNA(SUMIFS(INDEX('Model Participation Data'!$N$8:$DX$57,0,MATCH(CONCATENATE($J1807,O$6),'Model Participation Data'!$N$6:$DX$6,0)),'Model Participation Data'!$B$8:$B$57,$C1807,'Model Participation Data'!$C$8:$C$57,$D1807)),"-",SUMIFS(INDEX('Model Participation Data'!$N$8:$DX$57,0,MATCH(CONCATENATE($J1807,O$6),'Model Participation Data'!$N$6:$DX$6,0)),'Model Participation Data'!$B$8:$B$57,$C1807,'Model Participation Data'!$C$8:$C$57,$D1807))</f>
        <v>0</v>
      </c>
    </row>
    <row r="1808" spans="2:15" x14ac:dyDescent="0.35">
      <c r="B1808" s="37" t="s">
        <v>80</v>
      </c>
      <c r="C1808" s="38" t="str">
        <f>IF(ISBLANK('Model Participation Data'!$B$80),"-",'Model Participation Data'!$B$80)</f>
        <v>-</v>
      </c>
      <c r="D1808" s="38" t="str">
        <f>IF(ISBLANK('Model Participation Data'!$C$80),"-",'Model Participation Data'!$C$80)</f>
        <v>-</v>
      </c>
      <c r="E1808" s="38" t="str">
        <f>IF(ISBLANK('Model Participation Data'!$D$80),"-",'Model Participation Data'!$D$80)</f>
        <v>-</v>
      </c>
      <c r="F1808" s="38" t="str">
        <f>IF(ISBLANK('Model Participation Data'!$E$80),"-",'Model Participation Data'!$E$80)</f>
        <v>-</v>
      </c>
      <c r="G1808" s="151" t="str">
        <f>IF(ISBLANK('Model Participation Data'!$F$80),"-",'Model Participation Data'!$F$80)</f>
        <v>-</v>
      </c>
      <c r="H1808" s="253">
        <v>1</v>
      </c>
      <c r="I1808" s="253">
        <v>1</v>
      </c>
      <c r="J1808" s="150" t="str">
        <f t="shared" si="74"/>
        <v>11</v>
      </c>
      <c r="K1808" s="38" t="str">
        <f>IF(ISBLANK('Model Participation Data'!$L$80),"-",'Model Participation Data'!$L$80)</f>
        <v>-</v>
      </c>
      <c r="L1808" s="39" t="str">
        <f>IF(ISBLANK('Model Participation Data'!$M$80),"-",'Model Participation Data'!$M$80)</f>
        <v>-</v>
      </c>
      <c r="M1808" s="254">
        <f>IF(ISNA(SUMIFS(INDEX('Model Participation Data'!$N$8:$DX$57,0,MATCH(CONCATENATE($J1808,M$6),'Model Participation Data'!$N$6:$DX$6,0)),'Model Participation Data'!$B$8:$B$57,$C1808,'Model Participation Data'!$C$8:$C$57,$D1808)),"-",SUMIFS(INDEX('Model Participation Data'!$N$8:$DX$57,0,MATCH(CONCATENATE($J1808,M$6),'Model Participation Data'!$N$6:$DX$6,0)),'Model Participation Data'!$B$8:$B$57,$C1808,'Model Participation Data'!$C$8:$C$57,$D1808))</f>
        <v>0</v>
      </c>
      <c r="N1808" s="254">
        <f>IF(ISNA(SUMIFS(INDEX('Model Participation Data'!$N$8:$DX$57,0,MATCH(CONCATENATE($J1808,N$6),'Model Participation Data'!$N$6:$DX$6,0)),'Model Participation Data'!$B$8:$B$57,$C1808,'Model Participation Data'!$C$8:$C$57,$D1808)),"-",SUMIFS(INDEX('Model Participation Data'!$N$8:$DX$57,0,MATCH(CONCATENATE($J1808,N$6),'Model Participation Data'!$N$6:$DX$6,0)),'Model Participation Data'!$B$8:$B$57,$C1808,'Model Participation Data'!$C$8:$C$57,$D1808))</f>
        <v>0</v>
      </c>
      <c r="O1808" s="154">
        <f>IF(ISNA(SUMIFS(INDEX('Model Participation Data'!$N$8:$DX$57,0,MATCH(CONCATENATE($J1808,O$6),'Model Participation Data'!$N$6:$DX$6,0)),'Model Participation Data'!$B$8:$B$57,$C1808,'Model Participation Data'!$C$8:$C$57,$D1808)),"-",SUMIFS(INDEX('Model Participation Data'!$N$8:$DX$57,0,MATCH(CONCATENATE($J1808,O$6),'Model Participation Data'!$N$6:$DX$6,0)),'Model Participation Data'!$B$8:$B$57,$C1808,'Model Participation Data'!$C$8:$C$57,$D1808))</f>
        <v>0</v>
      </c>
    </row>
    <row r="1809" spans="2:15" x14ac:dyDescent="0.35">
      <c r="B1809" s="37" t="s">
        <v>80</v>
      </c>
      <c r="C1809" s="38" t="str">
        <f>IF(ISBLANK('Model Participation Data'!$B$80),"-",'Model Participation Data'!$B$80)</f>
        <v>-</v>
      </c>
      <c r="D1809" s="38" t="str">
        <f>IF(ISBLANK('Model Participation Data'!$C$80),"-",'Model Participation Data'!$C$80)</f>
        <v>-</v>
      </c>
      <c r="E1809" s="38" t="str">
        <f>IF(ISBLANK('Model Participation Data'!$D$80),"-",'Model Participation Data'!$D$80)</f>
        <v>-</v>
      </c>
      <c r="F1809" s="38" t="str">
        <f>IF(ISBLANK('Model Participation Data'!$E$80),"-",'Model Participation Data'!$E$80)</f>
        <v>-</v>
      </c>
      <c r="G1809" s="151" t="str">
        <f>IF(ISBLANK('Model Participation Data'!$F$80),"-",'Model Participation Data'!$F$80)</f>
        <v>-</v>
      </c>
      <c r="H1809" s="253">
        <v>1</v>
      </c>
      <c r="I1809" s="253">
        <v>2</v>
      </c>
      <c r="J1809" s="150" t="str">
        <f t="shared" si="74"/>
        <v>12</v>
      </c>
      <c r="K1809" s="38" t="str">
        <f>IF(ISBLANK('Model Participation Data'!$L$80),"-",'Model Participation Data'!$L$80)</f>
        <v>-</v>
      </c>
      <c r="L1809" s="39" t="str">
        <f>IF(ISBLANK('Model Participation Data'!$M$80),"-",'Model Participation Data'!$M$80)</f>
        <v>-</v>
      </c>
      <c r="M1809" s="254">
        <f>IF(ISNA(SUMIFS(INDEX('Model Participation Data'!$N$8:$DX$57,0,MATCH(CONCATENATE($J1809,M$6),'Model Participation Data'!$N$6:$DX$6,0)),'Model Participation Data'!$B$8:$B$57,$C1809,'Model Participation Data'!$C$8:$C$57,$D1809)),"-",SUMIFS(INDEX('Model Participation Data'!$N$8:$DX$57,0,MATCH(CONCATENATE($J1809,M$6),'Model Participation Data'!$N$6:$DX$6,0)),'Model Participation Data'!$B$8:$B$57,$C1809,'Model Participation Data'!$C$8:$C$57,$D1809))</f>
        <v>0</v>
      </c>
      <c r="N1809" s="254">
        <f>IF(ISNA(SUMIFS(INDEX('Model Participation Data'!$N$8:$DX$57,0,MATCH(CONCATENATE($J1809,N$6),'Model Participation Data'!$N$6:$DX$6,0)),'Model Participation Data'!$B$8:$B$57,$C1809,'Model Participation Data'!$C$8:$C$57,$D1809)),"-",SUMIFS(INDEX('Model Participation Data'!$N$8:$DX$57,0,MATCH(CONCATENATE($J1809,N$6),'Model Participation Data'!$N$6:$DX$6,0)),'Model Participation Data'!$B$8:$B$57,$C1809,'Model Participation Data'!$C$8:$C$57,$D1809))</f>
        <v>0</v>
      </c>
      <c r="O1809" s="154">
        <f>IF(ISNA(SUMIFS(INDEX('Model Participation Data'!$N$8:$DX$57,0,MATCH(CONCATENATE($J1809,O$6),'Model Participation Data'!$N$6:$DX$6,0)),'Model Participation Data'!$B$8:$B$57,$C1809,'Model Participation Data'!$C$8:$C$57,$D1809)),"-",SUMIFS(INDEX('Model Participation Data'!$N$8:$DX$57,0,MATCH(CONCATENATE($J1809,O$6),'Model Participation Data'!$N$6:$DX$6,0)),'Model Participation Data'!$B$8:$B$57,$C1809,'Model Participation Data'!$C$8:$C$57,$D1809))</f>
        <v>0</v>
      </c>
    </row>
    <row r="1810" spans="2:15" x14ac:dyDescent="0.35">
      <c r="B1810" s="37" t="s">
        <v>80</v>
      </c>
      <c r="C1810" s="38" t="str">
        <f>IF(ISBLANK('Model Participation Data'!$B$80),"-",'Model Participation Data'!$B$80)</f>
        <v>-</v>
      </c>
      <c r="D1810" s="38" t="str">
        <f>IF(ISBLANK('Model Participation Data'!$C$80),"-",'Model Participation Data'!$C$80)</f>
        <v>-</v>
      </c>
      <c r="E1810" s="38" t="str">
        <f>IF(ISBLANK('Model Participation Data'!$D$80),"-",'Model Participation Data'!$D$80)</f>
        <v>-</v>
      </c>
      <c r="F1810" s="38" t="str">
        <f>IF(ISBLANK('Model Participation Data'!$E$80),"-",'Model Participation Data'!$E$80)</f>
        <v>-</v>
      </c>
      <c r="G1810" s="151" t="str">
        <f>IF(ISBLANK('Model Participation Data'!$F$80),"-",'Model Participation Data'!$F$80)</f>
        <v>-</v>
      </c>
      <c r="H1810" s="253">
        <v>1</v>
      </c>
      <c r="I1810" s="253">
        <v>3</v>
      </c>
      <c r="J1810" s="150" t="str">
        <f t="shared" si="74"/>
        <v>13</v>
      </c>
      <c r="K1810" s="38" t="str">
        <f>IF(ISBLANK('Model Participation Data'!$L$80),"-",'Model Participation Data'!$L$80)</f>
        <v>-</v>
      </c>
      <c r="L1810" s="39" t="str">
        <f>IF(ISBLANK('Model Participation Data'!$M$80),"-",'Model Participation Data'!$M$80)</f>
        <v>-</v>
      </c>
      <c r="M1810" s="254">
        <f>IF(ISNA(SUMIFS(INDEX('Model Participation Data'!$N$8:$DX$57,0,MATCH(CONCATENATE($J1810,M$6),'Model Participation Data'!$N$6:$DX$6,0)),'Model Participation Data'!$B$8:$B$57,$C1810,'Model Participation Data'!$C$8:$C$57,$D1810)),"-",SUMIFS(INDEX('Model Participation Data'!$N$8:$DX$57,0,MATCH(CONCATENATE($J1810,M$6),'Model Participation Data'!$N$6:$DX$6,0)),'Model Participation Data'!$B$8:$B$57,$C1810,'Model Participation Data'!$C$8:$C$57,$D1810))</f>
        <v>0</v>
      </c>
      <c r="N1810" s="254">
        <f>IF(ISNA(SUMIFS(INDEX('Model Participation Data'!$N$8:$DX$57,0,MATCH(CONCATENATE($J1810,N$6),'Model Participation Data'!$N$6:$DX$6,0)),'Model Participation Data'!$B$8:$B$57,$C1810,'Model Participation Data'!$C$8:$C$57,$D1810)),"-",SUMIFS(INDEX('Model Participation Data'!$N$8:$DX$57,0,MATCH(CONCATENATE($J1810,N$6),'Model Participation Data'!$N$6:$DX$6,0)),'Model Participation Data'!$B$8:$B$57,$C1810,'Model Participation Data'!$C$8:$C$57,$D1810))</f>
        <v>0</v>
      </c>
      <c r="O1810" s="154">
        <f>IF(ISNA(SUMIFS(INDEX('Model Participation Data'!$N$8:$DX$57,0,MATCH(CONCATENATE($J1810,O$6),'Model Participation Data'!$N$6:$DX$6,0)),'Model Participation Data'!$B$8:$B$57,$C1810,'Model Participation Data'!$C$8:$C$57,$D1810)),"-",SUMIFS(INDEX('Model Participation Data'!$N$8:$DX$57,0,MATCH(CONCATENATE($J1810,O$6),'Model Participation Data'!$N$6:$DX$6,0)),'Model Participation Data'!$B$8:$B$57,$C1810,'Model Participation Data'!$C$8:$C$57,$D1810))</f>
        <v>0</v>
      </c>
    </row>
    <row r="1811" spans="2:15" x14ac:dyDescent="0.35">
      <c r="B1811" s="37" t="s">
        <v>80</v>
      </c>
      <c r="C1811" s="38" t="str">
        <f>IF(ISBLANK('Model Participation Data'!$B$80),"-",'Model Participation Data'!$B$80)</f>
        <v>-</v>
      </c>
      <c r="D1811" s="38" t="str">
        <f>IF(ISBLANK('Model Participation Data'!$C$80),"-",'Model Participation Data'!$C$80)</f>
        <v>-</v>
      </c>
      <c r="E1811" s="38" t="str">
        <f>IF(ISBLANK('Model Participation Data'!$D$80),"-",'Model Participation Data'!$D$80)</f>
        <v>-</v>
      </c>
      <c r="F1811" s="38" t="str">
        <f>IF(ISBLANK('Model Participation Data'!$E$80),"-",'Model Participation Data'!$E$80)</f>
        <v>-</v>
      </c>
      <c r="G1811" s="151" t="str">
        <f>IF(ISBLANK('Model Participation Data'!$F$80),"-",'Model Participation Data'!$F$80)</f>
        <v>-</v>
      </c>
      <c r="H1811" s="253">
        <v>1</v>
      </c>
      <c r="I1811" s="253">
        <v>4</v>
      </c>
      <c r="J1811" s="150" t="str">
        <f t="shared" si="74"/>
        <v>14</v>
      </c>
      <c r="K1811" s="38" t="str">
        <f>IF(ISBLANK('Model Participation Data'!$L$80),"-",'Model Participation Data'!$L$80)</f>
        <v>-</v>
      </c>
      <c r="L1811" s="39" t="str">
        <f>IF(ISBLANK('Model Participation Data'!$M$80),"-",'Model Participation Data'!$M$80)</f>
        <v>-</v>
      </c>
      <c r="M1811" s="254">
        <f>IF(ISNA(SUMIFS(INDEX('Model Participation Data'!$N$8:$DX$57,0,MATCH(CONCATENATE($J1811,M$6),'Model Participation Data'!$N$6:$DX$6,0)),'Model Participation Data'!$B$8:$B$57,$C1811,'Model Participation Data'!$C$8:$C$57,$D1811)),"-",SUMIFS(INDEX('Model Participation Data'!$N$8:$DX$57,0,MATCH(CONCATENATE($J1811,M$6),'Model Participation Data'!$N$6:$DX$6,0)),'Model Participation Data'!$B$8:$B$57,$C1811,'Model Participation Data'!$C$8:$C$57,$D1811))</f>
        <v>0</v>
      </c>
      <c r="N1811" s="254">
        <f>IF(ISNA(SUMIFS(INDEX('Model Participation Data'!$N$8:$DX$57,0,MATCH(CONCATENATE($J1811,N$6),'Model Participation Data'!$N$6:$DX$6,0)),'Model Participation Data'!$B$8:$B$57,$C1811,'Model Participation Data'!$C$8:$C$57,$D1811)),"-",SUMIFS(INDEX('Model Participation Data'!$N$8:$DX$57,0,MATCH(CONCATENATE($J1811,N$6),'Model Participation Data'!$N$6:$DX$6,0)),'Model Participation Data'!$B$8:$B$57,$C1811,'Model Participation Data'!$C$8:$C$57,$D1811))</f>
        <v>0</v>
      </c>
      <c r="O1811" s="154">
        <f>IF(ISNA(SUMIFS(INDEX('Model Participation Data'!$N$8:$DX$57,0,MATCH(CONCATENATE($J1811,O$6),'Model Participation Data'!$N$6:$DX$6,0)),'Model Participation Data'!$B$8:$B$57,$C1811,'Model Participation Data'!$C$8:$C$57,$D1811)),"-",SUMIFS(INDEX('Model Participation Data'!$N$8:$DX$57,0,MATCH(CONCATENATE($J1811,O$6),'Model Participation Data'!$N$6:$DX$6,0)),'Model Participation Data'!$B$8:$B$57,$C1811,'Model Participation Data'!$C$8:$C$57,$D1811))</f>
        <v>0</v>
      </c>
    </row>
    <row r="1812" spans="2:15" x14ac:dyDescent="0.35">
      <c r="B1812" s="37" t="s">
        <v>80</v>
      </c>
      <c r="C1812" s="38" t="str">
        <f>IF(ISBLANK('Model Participation Data'!$B$80),"-",'Model Participation Data'!$B$80)</f>
        <v>-</v>
      </c>
      <c r="D1812" s="38" t="str">
        <f>IF(ISBLANK('Model Participation Data'!$C$80),"-",'Model Participation Data'!$C$80)</f>
        <v>-</v>
      </c>
      <c r="E1812" s="38" t="str">
        <f>IF(ISBLANK('Model Participation Data'!$D$80),"-",'Model Participation Data'!$D$80)</f>
        <v>-</v>
      </c>
      <c r="F1812" s="38" t="str">
        <f>IF(ISBLANK('Model Participation Data'!$E$80),"-",'Model Participation Data'!$E$80)</f>
        <v>-</v>
      </c>
      <c r="G1812" s="151" t="str">
        <f>IF(ISBLANK('Model Participation Data'!$F$80),"-",'Model Participation Data'!$F$80)</f>
        <v>-</v>
      </c>
      <c r="H1812" s="253">
        <v>1</v>
      </c>
      <c r="I1812" s="253">
        <v>5</v>
      </c>
      <c r="J1812" s="150" t="str">
        <f t="shared" si="74"/>
        <v>15</v>
      </c>
      <c r="K1812" s="38" t="str">
        <f>IF(ISBLANK('Model Participation Data'!$L$80),"-",'Model Participation Data'!$L$80)</f>
        <v>-</v>
      </c>
      <c r="L1812" s="39" t="str">
        <f>IF(ISBLANK('Model Participation Data'!$M$80),"-",'Model Participation Data'!$M$80)</f>
        <v>-</v>
      </c>
      <c r="M1812" s="254">
        <f>IF(ISNA(SUMIFS(INDEX('Model Participation Data'!$N$8:$DX$57,0,MATCH(CONCATENATE($J1812,M$6),'Model Participation Data'!$N$6:$DX$6,0)),'Model Participation Data'!$B$8:$B$57,$C1812,'Model Participation Data'!$C$8:$C$57,$D1812)),"-",SUMIFS(INDEX('Model Participation Data'!$N$8:$DX$57,0,MATCH(CONCATENATE($J1812,M$6),'Model Participation Data'!$N$6:$DX$6,0)),'Model Participation Data'!$B$8:$B$57,$C1812,'Model Participation Data'!$C$8:$C$57,$D1812))</f>
        <v>0</v>
      </c>
      <c r="N1812" s="254">
        <f>IF(ISNA(SUMIFS(INDEX('Model Participation Data'!$N$8:$DX$57,0,MATCH(CONCATENATE($J1812,N$6),'Model Participation Data'!$N$6:$DX$6,0)),'Model Participation Data'!$B$8:$B$57,$C1812,'Model Participation Data'!$C$8:$C$57,$D1812)),"-",SUMIFS(INDEX('Model Participation Data'!$N$8:$DX$57,0,MATCH(CONCATENATE($J1812,N$6),'Model Participation Data'!$N$6:$DX$6,0)),'Model Participation Data'!$B$8:$B$57,$C1812,'Model Participation Data'!$C$8:$C$57,$D1812))</f>
        <v>0</v>
      </c>
      <c r="O1812" s="154">
        <f>IF(ISNA(SUMIFS(INDEX('Model Participation Data'!$N$8:$DX$57,0,MATCH(CONCATENATE($J1812,O$6),'Model Participation Data'!$N$6:$DX$6,0)),'Model Participation Data'!$B$8:$B$57,$C1812,'Model Participation Data'!$C$8:$C$57,$D1812)),"-",SUMIFS(INDEX('Model Participation Data'!$N$8:$DX$57,0,MATCH(CONCATENATE($J1812,O$6),'Model Participation Data'!$N$6:$DX$6,0)),'Model Participation Data'!$B$8:$B$57,$C1812,'Model Participation Data'!$C$8:$C$57,$D1812))</f>
        <v>0</v>
      </c>
    </row>
    <row r="1813" spans="2:15" x14ac:dyDescent="0.35">
      <c r="B1813" s="37" t="s">
        <v>80</v>
      </c>
      <c r="C1813" s="38" t="str">
        <f>IF(ISBLANK('Model Participation Data'!$B$80),"-",'Model Participation Data'!$B$80)</f>
        <v>-</v>
      </c>
      <c r="D1813" s="38" t="str">
        <f>IF(ISBLANK('Model Participation Data'!$C$80),"-",'Model Participation Data'!$C$80)</f>
        <v>-</v>
      </c>
      <c r="E1813" s="38" t="str">
        <f>IF(ISBLANK('Model Participation Data'!$D$80),"-",'Model Participation Data'!$D$80)</f>
        <v>-</v>
      </c>
      <c r="F1813" s="38" t="str">
        <f>IF(ISBLANK('Model Participation Data'!$E$80),"-",'Model Participation Data'!$E$80)</f>
        <v>-</v>
      </c>
      <c r="G1813" s="151" t="str">
        <f>IF(ISBLANK('Model Participation Data'!$F$80),"-",'Model Participation Data'!$F$80)</f>
        <v>-</v>
      </c>
      <c r="H1813" s="253">
        <v>1</v>
      </c>
      <c r="I1813" s="253" t="s">
        <v>65</v>
      </c>
      <c r="J1813" s="150" t="str">
        <f t="shared" si="74"/>
        <v>1Goal</v>
      </c>
      <c r="K1813" s="38" t="str">
        <f>IF(ISBLANK('Model Participation Data'!$L$80),"-",'Model Participation Data'!$L$80)</f>
        <v>-</v>
      </c>
      <c r="L1813" s="39" t="str">
        <f>IF(ISBLANK('Model Participation Data'!$M$80),"-",'Model Participation Data'!$M$80)</f>
        <v>-</v>
      </c>
      <c r="M1813" s="254" t="str">
        <f>IF(ISNA(SUMIFS(INDEX('Model Participation Data'!$N$8:$DX$57,0,MATCH(CONCATENATE($J1813,M$6),'Model Participation Data'!$N$6:$DX$6,0)),'Model Participation Data'!$B$8:$B$57,$C1813,'Model Participation Data'!$C$8:$C$57,$D1813)),"-",SUMIFS(INDEX('Model Participation Data'!$N$8:$DX$57,0,MATCH(CONCATENATE($J1813,M$6),'Model Participation Data'!$N$6:$DX$6,0)),'Model Participation Data'!$B$8:$B$57,$C1813,'Model Participation Data'!$C$8:$C$57,$D1813))</f>
        <v>-</v>
      </c>
      <c r="N1813" s="254" t="str">
        <f>IF(ISNA(SUMIFS(INDEX('Model Participation Data'!$N$8:$DX$57,0,MATCH(CONCATENATE($J1813,N$6),'Model Participation Data'!$N$6:$DX$6,0)),'Model Participation Data'!$B$8:$B$57,$C1813,'Model Participation Data'!$C$8:$C$57,$D1813)),"-",SUMIFS(INDEX('Model Participation Data'!$N$8:$DX$57,0,MATCH(CONCATENATE($J1813,N$6),'Model Participation Data'!$N$6:$DX$6,0)),'Model Participation Data'!$B$8:$B$57,$C1813,'Model Participation Data'!$C$8:$C$57,$D1813))</f>
        <v>-</v>
      </c>
      <c r="O1813" s="154">
        <f>IF(ISNA(SUMIFS(INDEX('Model Participation Data'!$N$8:$DX$57,0,MATCH(CONCATENATE($J1813,O$6),'Model Participation Data'!$N$6:$DX$6,0)),'Model Participation Data'!$B$8:$B$57,$C1813,'Model Participation Data'!$C$8:$C$57,$D1813)),"-",SUMIFS(INDEX('Model Participation Data'!$N$8:$DX$57,0,MATCH(CONCATENATE($J1813,O$6),'Model Participation Data'!$N$6:$DX$6,0)),'Model Participation Data'!$B$8:$B$57,$C1813,'Model Participation Data'!$C$8:$C$57,$D1813))</f>
        <v>0</v>
      </c>
    </row>
    <row r="1814" spans="2:15" x14ac:dyDescent="0.35">
      <c r="B1814" s="37" t="s">
        <v>80</v>
      </c>
      <c r="C1814" s="38" t="str">
        <f>IF(ISBLANK('Model Participation Data'!$B$80),"-",'Model Participation Data'!$B$80)</f>
        <v>-</v>
      </c>
      <c r="D1814" s="38" t="str">
        <f>IF(ISBLANK('Model Participation Data'!$C$80),"-",'Model Participation Data'!$C$80)</f>
        <v>-</v>
      </c>
      <c r="E1814" s="38" t="str">
        <f>IF(ISBLANK('Model Participation Data'!$D$80),"-",'Model Participation Data'!$D$80)</f>
        <v>-</v>
      </c>
      <c r="F1814" s="38" t="str">
        <f>IF(ISBLANK('Model Participation Data'!$E$80),"-",'Model Participation Data'!$E$80)</f>
        <v>-</v>
      </c>
      <c r="G1814" s="151" t="str">
        <f>IF(ISBLANK('Model Participation Data'!$F$80),"-",'Model Participation Data'!$F$80)</f>
        <v>-</v>
      </c>
      <c r="H1814" s="253">
        <v>2</v>
      </c>
      <c r="I1814" s="253">
        <v>1</v>
      </c>
      <c r="J1814" s="150" t="str">
        <f t="shared" si="74"/>
        <v>21</v>
      </c>
      <c r="K1814" s="38" t="str">
        <f>IF(ISBLANK('Model Participation Data'!$L$80),"-",'Model Participation Data'!$L$80)</f>
        <v>-</v>
      </c>
      <c r="L1814" s="39" t="str">
        <f>IF(ISBLANK('Model Participation Data'!$M$80),"-",'Model Participation Data'!$M$80)</f>
        <v>-</v>
      </c>
      <c r="M1814" s="254">
        <f>IF(ISNA(SUMIFS(INDEX('Model Participation Data'!$N$8:$DX$57,0,MATCH(CONCATENATE($J1814,M$6),'Model Participation Data'!$N$6:$DX$6,0)),'Model Participation Data'!$B$8:$B$57,$C1814,'Model Participation Data'!$C$8:$C$57,$D1814)),"-",SUMIFS(INDEX('Model Participation Data'!$N$8:$DX$57,0,MATCH(CONCATENATE($J1814,M$6),'Model Participation Data'!$N$6:$DX$6,0)),'Model Participation Data'!$B$8:$B$57,$C1814,'Model Participation Data'!$C$8:$C$57,$D1814))</f>
        <v>0</v>
      </c>
      <c r="N1814" s="254">
        <f>IF(ISNA(SUMIFS(INDEX('Model Participation Data'!$N$8:$DX$57,0,MATCH(CONCATENATE($J1814,N$6),'Model Participation Data'!$N$6:$DX$6,0)),'Model Participation Data'!$B$8:$B$57,$C1814,'Model Participation Data'!$C$8:$C$57,$D1814)),"-",SUMIFS(INDEX('Model Participation Data'!$N$8:$DX$57,0,MATCH(CONCATENATE($J1814,N$6),'Model Participation Data'!$N$6:$DX$6,0)),'Model Participation Data'!$B$8:$B$57,$C1814,'Model Participation Data'!$C$8:$C$57,$D1814))</f>
        <v>0</v>
      </c>
      <c r="O1814" s="154">
        <f>IF(ISNA(SUMIFS(INDEX('Model Participation Data'!$N$8:$DX$57,0,MATCH(CONCATENATE($J1814,O$6),'Model Participation Data'!$N$6:$DX$6,0)),'Model Participation Data'!$B$8:$B$57,$C1814,'Model Participation Data'!$C$8:$C$57,$D1814)),"-",SUMIFS(INDEX('Model Participation Data'!$N$8:$DX$57,0,MATCH(CONCATENATE($J1814,O$6),'Model Participation Data'!$N$6:$DX$6,0)),'Model Participation Data'!$B$8:$B$57,$C1814,'Model Participation Data'!$C$8:$C$57,$D1814))</f>
        <v>0</v>
      </c>
    </row>
    <row r="1815" spans="2:15" x14ac:dyDescent="0.35">
      <c r="B1815" s="37" t="s">
        <v>80</v>
      </c>
      <c r="C1815" s="38" t="str">
        <f>IF(ISBLANK('Model Participation Data'!$B$80),"-",'Model Participation Data'!$B$80)</f>
        <v>-</v>
      </c>
      <c r="D1815" s="38" t="str">
        <f>IF(ISBLANK('Model Participation Data'!$C$80),"-",'Model Participation Data'!$C$80)</f>
        <v>-</v>
      </c>
      <c r="E1815" s="38" t="str">
        <f>IF(ISBLANK('Model Participation Data'!$D$80),"-",'Model Participation Data'!$D$80)</f>
        <v>-</v>
      </c>
      <c r="F1815" s="38" t="str">
        <f>IF(ISBLANK('Model Participation Data'!$E$80),"-",'Model Participation Data'!$E$80)</f>
        <v>-</v>
      </c>
      <c r="G1815" s="151" t="str">
        <f>IF(ISBLANK('Model Participation Data'!$F$80),"-",'Model Participation Data'!$F$80)</f>
        <v>-</v>
      </c>
      <c r="H1815" s="253">
        <v>2</v>
      </c>
      <c r="I1815" s="253">
        <v>2</v>
      </c>
      <c r="J1815" s="150" t="str">
        <f t="shared" si="74"/>
        <v>22</v>
      </c>
      <c r="K1815" s="38" t="str">
        <f>IF(ISBLANK('Model Participation Data'!$L$80),"-",'Model Participation Data'!$L$80)</f>
        <v>-</v>
      </c>
      <c r="L1815" s="39" t="str">
        <f>IF(ISBLANK('Model Participation Data'!$M$80),"-",'Model Participation Data'!$M$80)</f>
        <v>-</v>
      </c>
      <c r="M1815" s="254">
        <f>IF(ISNA(SUMIFS(INDEX('Model Participation Data'!$N$8:$DX$57,0,MATCH(CONCATENATE($J1815,M$6),'Model Participation Data'!$N$6:$DX$6,0)),'Model Participation Data'!$B$8:$B$57,$C1815,'Model Participation Data'!$C$8:$C$57,$D1815)),"-",SUMIFS(INDEX('Model Participation Data'!$N$8:$DX$57,0,MATCH(CONCATENATE($J1815,M$6),'Model Participation Data'!$N$6:$DX$6,0)),'Model Participation Data'!$B$8:$B$57,$C1815,'Model Participation Data'!$C$8:$C$57,$D1815))</f>
        <v>0</v>
      </c>
      <c r="N1815" s="254">
        <f>IF(ISNA(SUMIFS(INDEX('Model Participation Data'!$N$8:$DX$57,0,MATCH(CONCATENATE($J1815,N$6),'Model Participation Data'!$N$6:$DX$6,0)),'Model Participation Data'!$B$8:$B$57,$C1815,'Model Participation Data'!$C$8:$C$57,$D1815)),"-",SUMIFS(INDEX('Model Participation Data'!$N$8:$DX$57,0,MATCH(CONCATENATE($J1815,N$6),'Model Participation Data'!$N$6:$DX$6,0)),'Model Participation Data'!$B$8:$B$57,$C1815,'Model Participation Data'!$C$8:$C$57,$D1815))</f>
        <v>0</v>
      </c>
      <c r="O1815" s="154">
        <f>IF(ISNA(SUMIFS(INDEX('Model Participation Data'!$N$8:$DX$57,0,MATCH(CONCATENATE($J1815,O$6),'Model Participation Data'!$N$6:$DX$6,0)),'Model Participation Data'!$B$8:$B$57,$C1815,'Model Participation Data'!$C$8:$C$57,$D1815)),"-",SUMIFS(INDEX('Model Participation Data'!$N$8:$DX$57,0,MATCH(CONCATENATE($J1815,O$6),'Model Participation Data'!$N$6:$DX$6,0)),'Model Participation Data'!$B$8:$B$57,$C1815,'Model Participation Data'!$C$8:$C$57,$D1815))</f>
        <v>0</v>
      </c>
    </row>
    <row r="1816" spans="2:15" x14ac:dyDescent="0.35">
      <c r="B1816" s="37" t="s">
        <v>80</v>
      </c>
      <c r="C1816" s="38" t="str">
        <f>IF(ISBLANK('Model Participation Data'!$B$80),"-",'Model Participation Data'!$B$80)</f>
        <v>-</v>
      </c>
      <c r="D1816" s="38" t="str">
        <f>IF(ISBLANK('Model Participation Data'!$C$80),"-",'Model Participation Data'!$C$80)</f>
        <v>-</v>
      </c>
      <c r="E1816" s="38" t="str">
        <f>IF(ISBLANK('Model Participation Data'!$D$80),"-",'Model Participation Data'!$D$80)</f>
        <v>-</v>
      </c>
      <c r="F1816" s="38" t="str">
        <f>IF(ISBLANK('Model Participation Data'!$E$80),"-",'Model Participation Data'!$E$80)</f>
        <v>-</v>
      </c>
      <c r="G1816" s="151" t="str">
        <f>IF(ISBLANK('Model Participation Data'!$F$80),"-",'Model Participation Data'!$F$80)</f>
        <v>-</v>
      </c>
      <c r="H1816" s="253">
        <v>2</v>
      </c>
      <c r="I1816" s="253">
        <v>3</v>
      </c>
      <c r="J1816" s="150" t="str">
        <f t="shared" si="74"/>
        <v>23</v>
      </c>
      <c r="K1816" s="38" t="str">
        <f>IF(ISBLANK('Model Participation Data'!$L$80),"-",'Model Participation Data'!$L$80)</f>
        <v>-</v>
      </c>
      <c r="L1816" s="39" t="str">
        <f>IF(ISBLANK('Model Participation Data'!$M$80),"-",'Model Participation Data'!$M$80)</f>
        <v>-</v>
      </c>
      <c r="M1816" s="254">
        <f>IF(ISNA(SUMIFS(INDEX('Model Participation Data'!$N$8:$DX$57,0,MATCH(CONCATENATE($J1816,M$6),'Model Participation Data'!$N$6:$DX$6,0)),'Model Participation Data'!$B$8:$B$57,$C1816,'Model Participation Data'!$C$8:$C$57,$D1816)),"-",SUMIFS(INDEX('Model Participation Data'!$N$8:$DX$57,0,MATCH(CONCATENATE($J1816,M$6),'Model Participation Data'!$N$6:$DX$6,0)),'Model Participation Data'!$B$8:$B$57,$C1816,'Model Participation Data'!$C$8:$C$57,$D1816))</f>
        <v>0</v>
      </c>
      <c r="N1816" s="254">
        <f>IF(ISNA(SUMIFS(INDEX('Model Participation Data'!$N$8:$DX$57,0,MATCH(CONCATENATE($J1816,N$6),'Model Participation Data'!$N$6:$DX$6,0)),'Model Participation Data'!$B$8:$B$57,$C1816,'Model Participation Data'!$C$8:$C$57,$D1816)),"-",SUMIFS(INDEX('Model Participation Data'!$N$8:$DX$57,0,MATCH(CONCATENATE($J1816,N$6),'Model Participation Data'!$N$6:$DX$6,0)),'Model Participation Data'!$B$8:$B$57,$C1816,'Model Participation Data'!$C$8:$C$57,$D1816))</f>
        <v>0</v>
      </c>
      <c r="O1816" s="154">
        <f>IF(ISNA(SUMIFS(INDEX('Model Participation Data'!$N$8:$DX$57,0,MATCH(CONCATENATE($J1816,O$6),'Model Participation Data'!$N$6:$DX$6,0)),'Model Participation Data'!$B$8:$B$57,$C1816,'Model Participation Data'!$C$8:$C$57,$D1816)),"-",SUMIFS(INDEX('Model Participation Data'!$N$8:$DX$57,0,MATCH(CONCATENATE($J1816,O$6),'Model Participation Data'!$N$6:$DX$6,0)),'Model Participation Data'!$B$8:$B$57,$C1816,'Model Participation Data'!$C$8:$C$57,$D1816))</f>
        <v>0</v>
      </c>
    </row>
    <row r="1817" spans="2:15" x14ac:dyDescent="0.35">
      <c r="B1817" s="37" t="s">
        <v>80</v>
      </c>
      <c r="C1817" s="38" t="str">
        <f>IF(ISBLANK('Model Participation Data'!$B$80),"-",'Model Participation Data'!$B$80)</f>
        <v>-</v>
      </c>
      <c r="D1817" s="38" t="str">
        <f>IF(ISBLANK('Model Participation Data'!$C$80),"-",'Model Participation Data'!$C$80)</f>
        <v>-</v>
      </c>
      <c r="E1817" s="38" t="str">
        <f>IF(ISBLANK('Model Participation Data'!$D$80),"-",'Model Participation Data'!$D$80)</f>
        <v>-</v>
      </c>
      <c r="F1817" s="38" t="str">
        <f>IF(ISBLANK('Model Participation Data'!$E$80),"-",'Model Participation Data'!$E$80)</f>
        <v>-</v>
      </c>
      <c r="G1817" s="151" t="str">
        <f>IF(ISBLANK('Model Participation Data'!$F$80),"-",'Model Participation Data'!$F$80)</f>
        <v>-</v>
      </c>
      <c r="H1817" s="253">
        <v>2</v>
      </c>
      <c r="I1817" s="253">
        <v>4</v>
      </c>
      <c r="J1817" s="150" t="str">
        <f t="shared" si="74"/>
        <v>24</v>
      </c>
      <c r="K1817" s="38" t="str">
        <f>IF(ISBLANK('Model Participation Data'!$L$80),"-",'Model Participation Data'!$L$80)</f>
        <v>-</v>
      </c>
      <c r="L1817" s="39" t="str">
        <f>IF(ISBLANK('Model Participation Data'!$M$80),"-",'Model Participation Data'!$M$80)</f>
        <v>-</v>
      </c>
      <c r="M1817" s="254">
        <f>IF(ISNA(SUMIFS(INDEX('Model Participation Data'!$N$8:$DX$57,0,MATCH(CONCATENATE($J1817,M$6),'Model Participation Data'!$N$6:$DX$6,0)),'Model Participation Data'!$B$8:$B$57,$C1817,'Model Participation Data'!$C$8:$C$57,$D1817)),"-",SUMIFS(INDEX('Model Participation Data'!$N$8:$DX$57,0,MATCH(CONCATENATE($J1817,M$6),'Model Participation Data'!$N$6:$DX$6,0)),'Model Participation Data'!$B$8:$B$57,$C1817,'Model Participation Data'!$C$8:$C$57,$D1817))</f>
        <v>0</v>
      </c>
      <c r="N1817" s="254">
        <f>IF(ISNA(SUMIFS(INDEX('Model Participation Data'!$N$8:$DX$57,0,MATCH(CONCATENATE($J1817,N$6),'Model Participation Data'!$N$6:$DX$6,0)),'Model Participation Data'!$B$8:$B$57,$C1817,'Model Participation Data'!$C$8:$C$57,$D1817)),"-",SUMIFS(INDEX('Model Participation Data'!$N$8:$DX$57,0,MATCH(CONCATENATE($J1817,N$6),'Model Participation Data'!$N$6:$DX$6,0)),'Model Participation Data'!$B$8:$B$57,$C1817,'Model Participation Data'!$C$8:$C$57,$D1817))</f>
        <v>0</v>
      </c>
      <c r="O1817" s="154">
        <f>IF(ISNA(SUMIFS(INDEX('Model Participation Data'!$N$8:$DX$57,0,MATCH(CONCATENATE($J1817,O$6),'Model Participation Data'!$N$6:$DX$6,0)),'Model Participation Data'!$B$8:$B$57,$C1817,'Model Participation Data'!$C$8:$C$57,$D1817)),"-",SUMIFS(INDEX('Model Participation Data'!$N$8:$DX$57,0,MATCH(CONCATENATE($J1817,O$6),'Model Participation Data'!$N$6:$DX$6,0)),'Model Participation Data'!$B$8:$B$57,$C1817,'Model Participation Data'!$C$8:$C$57,$D1817))</f>
        <v>0</v>
      </c>
    </row>
    <row r="1818" spans="2:15" x14ac:dyDescent="0.35">
      <c r="B1818" s="37" t="s">
        <v>80</v>
      </c>
      <c r="C1818" s="38" t="str">
        <f>IF(ISBLANK('Model Participation Data'!$B$80),"-",'Model Participation Data'!$B$80)</f>
        <v>-</v>
      </c>
      <c r="D1818" s="38" t="str">
        <f>IF(ISBLANK('Model Participation Data'!$C$80),"-",'Model Participation Data'!$C$80)</f>
        <v>-</v>
      </c>
      <c r="E1818" s="38" t="str">
        <f>IF(ISBLANK('Model Participation Data'!$D$80),"-",'Model Participation Data'!$D$80)</f>
        <v>-</v>
      </c>
      <c r="F1818" s="38" t="str">
        <f>IF(ISBLANK('Model Participation Data'!$E$80),"-",'Model Participation Data'!$E$80)</f>
        <v>-</v>
      </c>
      <c r="G1818" s="151" t="str">
        <f>IF(ISBLANK('Model Participation Data'!$F$80),"-",'Model Participation Data'!$F$80)</f>
        <v>-</v>
      </c>
      <c r="H1818" s="253">
        <v>2</v>
      </c>
      <c r="I1818" s="253">
        <v>5</v>
      </c>
      <c r="J1818" s="150" t="str">
        <f t="shared" si="74"/>
        <v>25</v>
      </c>
      <c r="K1818" s="38" t="str">
        <f>IF(ISBLANK('Model Participation Data'!$L$80),"-",'Model Participation Data'!$L$80)</f>
        <v>-</v>
      </c>
      <c r="L1818" s="39" t="str">
        <f>IF(ISBLANK('Model Participation Data'!$M$80),"-",'Model Participation Data'!$M$80)</f>
        <v>-</v>
      </c>
      <c r="M1818" s="254">
        <f>IF(ISNA(SUMIFS(INDEX('Model Participation Data'!$N$8:$DX$57,0,MATCH(CONCATENATE($J1818,M$6),'Model Participation Data'!$N$6:$DX$6,0)),'Model Participation Data'!$B$8:$B$57,$C1818,'Model Participation Data'!$C$8:$C$57,$D1818)),"-",SUMIFS(INDEX('Model Participation Data'!$N$8:$DX$57,0,MATCH(CONCATENATE($J1818,M$6),'Model Participation Data'!$N$6:$DX$6,0)),'Model Participation Data'!$B$8:$B$57,$C1818,'Model Participation Data'!$C$8:$C$57,$D1818))</f>
        <v>0</v>
      </c>
      <c r="N1818" s="254">
        <f>IF(ISNA(SUMIFS(INDEX('Model Participation Data'!$N$8:$DX$57,0,MATCH(CONCATENATE($J1818,N$6),'Model Participation Data'!$N$6:$DX$6,0)),'Model Participation Data'!$B$8:$B$57,$C1818,'Model Participation Data'!$C$8:$C$57,$D1818)),"-",SUMIFS(INDEX('Model Participation Data'!$N$8:$DX$57,0,MATCH(CONCATENATE($J1818,N$6),'Model Participation Data'!$N$6:$DX$6,0)),'Model Participation Data'!$B$8:$B$57,$C1818,'Model Participation Data'!$C$8:$C$57,$D1818))</f>
        <v>0</v>
      </c>
      <c r="O1818" s="154">
        <f>IF(ISNA(SUMIFS(INDEX('Model Participation Data'!$N$8:$DX$57,0,MATCH(CONCATENATE($J1818,O$6),'Model Participation Data'!$N$6:$DX$6,0)),'Model Participation Data'!$B$8:$B$57,$C1818,'Model Participation Data'!$C$8:$C$57,$D1818)),"-",SUMIFS(INDEX('Model Participation Data'!$N$8:$DX$57,0,MATCH(CONCATENATE($J1818,O$6),'Model Participation Data'!$N$6:$DX$6,0)),'Model Participation Data'!$B$8:$B$57,$C1818,'Model Participation Data'!$C$8:$C$57,$D1818))</f>
        <v>0</v>
      </c>
    </row>
    <row r="1819" spans="2:15" x14ac:dyDescent="0.35">
      <c r="B1819" s="37" t="s">
        <v>80</v>
      </c>
      <c r="C1819" s="38" t="str">
        <f>IF(ISBLANK('Model Participation Data'!$B$80),"-",'Model Participation Data'!$B$80)</f>
        <v>-</v>
      </c>
      <c r="D1819" s="38" t="str">
        <f>IF(ISBLANK('Model Participation Data'!$C$80),"-",'Model Participation Data'!$C$80)</f>
        <v>-</v>
      </c>
      <c r="E1819" s="38" t="str">
        <f>IF(ISBLANK('Model Participation Data'!$D$80),"-",'Model Participation Data'!$D$80)</f>
        <v>-</v>
      </c>
      <c r="F1819" s="38" t="str">
        <f>IF(ISBLANK('Model Participation Data'!$E$80),"-",'Model Participation Data'!$E$80)</f>
        <v>-</v>
      </c>
      <c r="G1819" s="151" t="str">
        <f>IF(ISBLANK('Model Participation Data'!$F$80),"-",'Model Participation Data'!$F$80)</f>
        <v>-</v>
      </c>
      <c r="H1819" s="253">
        <v>2</v>
      </c>
      <c r="I1819" s="253" t="s">
        <v>65</v>
      </c>
      <c r="J1819" s="150" t="str">
        <f t="shared" si="74"/>
        <v>2Goal</v>
      </c>
      <c r="K1819" s="38" t="str">
        <f>IF(ISBLANK('Model Participation Data'!$L$80),"-",'Model Participation Data'!$L$80)</f>
        <v>-</v>
      </c>
      <c r="L1819" s="39" t="str">
        <f>IF(ISBLANK('Model Participation Data'!$M$80),"-",'Model Participation Data'!$M$80)</f>
        <v>-</v>
      </c>
      <c r="M1819" s="254" t="str">
        <f>IF(ISNA(SUMIFS(INDEX('Model Participation Data'!$N$8:$DX$57,0,MATCH(CONCATENATE($J1819,M$6),'Model Participation Data'!$N$6:$DX$6,0)),'Model Participation Data'!$B$8:$B$57,$C1819,'Model Participation Data'!$C$8:$C$57,$D1819)),"-",SUMIFS(INDEX('Model Participation Data'!$N$8:$DX$57,0,MATCH(CONCATENATE($J1819,M$6),'Model Participation Data'!$N$6:$DX$6,0)),'Model Participation Data'!$B$8:$B$57,$C1819,'Model Participation Data'!$C$8:$C$57,$D1819))</f>
        <v>-</v>
      </c>
      <c r="N1819" s="254" t="str">
        <f>IF(ISNA(SUMIFS(INDEX('Model Participation Data'!$N$8:$DX$57,0,MATCH(CONCATENATE($J1819,N$6),'Model Participation Data'!$N$6:$DX$6,0)),'Model Participation Data'!$B$8:$B$57,$C1819,'Model Participation Data'!$C$8:$C$57,$D1819)),"-",SUMIFS(INDEX('Model Participation Data'!$N$8:$DX$57,0,MATCH(CONCATENATE($J1819,N$6),'Model Participation Data'!$N$6:$DX$6,0)),'Model Participation Data'!$B$8:$B$57,$C1819,'Model Participation Data'!$C$8:$C$57,$D1819))</f>
        <v>-</v>
      </c>
      <c r="O1819" s="154">
        <f>IF(ISNA(SUMIFS(INDEX('Model Participation Data'!$N$8:$DX$57,0,MATCH(CONCATENATE($J1819,O$6),'Model Participation Data'!$N$6:$DX$6,0)),'Model Participation Data'!$B$8:$B$57,$C1819,'Model Participation Data'!$C$8:$C$57,$D1819)),"-",SUMIFS(INDEX('Model Participation Data'!$N$8:$DX$57,0,MATCH(CONCATENATE($J1819,O$6),'Model Participation Data'!$N$6:$DX$6,0)),'Model Participation Data'!$B$8:$B$57,$C1819,'Model Participation Data'!$C$8:$C$57,$D1819))</f>
        <v>0</v>
      </c>
    </row>
    <row r="1820" spans="2:15" x14ac:dyDescent="0.35">
      <c r="B1820" s="37" t="s">
        <v>80</v>
      </c>
      <c r="C1820" s="38" t="str">
        <f>IF(ISBLANK('Model Participation Data'!$B$80),"-",'Model Participation Data'!$B$80)</f>
        <v>-</v>
      </c>
      <c r="D1820" s="38" t="str">
        <f>IF(ISBLANK('Model Participation Data'!$C$80),"-",'Model Participation Data'!$C$80)</f>
        <v>-</v>
      </c>
      <c r="E1820" s="38" t="str">
        <f>IF(ISBLANK('Model Participation Data'!$D$80),"-",'Model Participation Data'!$D$80)</f>
        <v>-</v>
      </c>
      <c r="F1820" s="38" t="str">
        <f>IF(ISBLANK('Model Participation Data'!$E$80),"-",'Model Participation Data'!$E$80)</f>
        <v>-</v>
      </c>
      <c r="G1820" s="151" t="str">
        <f>IF(ISBLANK('Model Participation Data'!$F$80),"-",'Model Participation Data'!$F$80)</f>
        <v>-</v>
      </c>
      <c r="H1820" s="253">
        <v>3</v>
      </c>
      <c r="I1820" s="253">
        <v>1</v>
      </c>
      <c r="J1820" s="150" t="str">
        <f t="shared" si="74"/>
        <v>31</v>
      </c>
      <c r="K1820" s="38" t="str">
        <f>IF(ISBLANK('Model Participation Data'!$L$80),"-",'Model Participation Data'!$L$80)</f>
        <v>-</v>
      </c>
      <c r="L1820" s="39" t="str">
        <f>IF(ISBLANK('Model Participation Data'!$M$80),"-",'Model Participation Data'!$M$80)</f>
        <v>-</v>
      </c>
      <c r="M1820" s="254">
        <f>IF(ISNA(SUMIFS(INDEX('Model Participation Data'!$N$8:$DX$57,0,MATCH(CONCATENATE($J1820,M$6),'Model Participation Data'!$N$6:$DX$6,0)),'Model Participation Data'!$B$8:$B$57,$C1820,'Model Participation Data'!$C$8:$C$57,$D1820)),"-",SUMIFS(INDEX('Model Participation Data'!$N$8:$DX$57,0,MATCH(CONCATENATE($J1820,M$6),'Model Participation Data'!$N$6:$DX$6,0)),'Model Participation Data'!$B$8:$B$57,$C1820,'Model Participation Data'!$C$8:$C$57,$D1820))</f>
        <v>0</v>
      </c>
      <c r="N1820" s="254">
        <f>IF(ISNA(SUMIFS(INDEX('Model Participation Data'!$N$8:$DX$57,0,MATCH(CONCATENATE($J1820,N$6),'Model Participation Data'!$N$6:$DX$6,0)),'Model Participation Data'!$B$8:$B$57,$C1820,'Model Participation Data'!$C$8:$C$57,$D1820)),"-",SUMIFS(INDEX('Model Participation Data'!$N$8:$DX$57,0,MATCH(CONCATENATE($J1820,N$6),'Model Participation Data'!$N$6:$DX$6,0)),'Model Participation Data'!$B$8:$B$57,$C1820,'Model Participation Data'!$C$8:$C$57,$D1820))</f>
        <v>0</v>
      </c>
      <c r="O1820" s="154">
        <f>IF(ISNA(SUMIFS(INDEX('Model Participation Data'!$N$8:$DX$57,0,MATCH(CONCATENATE($J1820,O$6),'Model Participation Data'!$N$6:$DX$6,0)),'Model Participation Data'!$B$8:$B$57,$C1820,'Model Participation Data'!$C$8:$C$57,$D1820)),"-",SUMIFS(INDEX('Model Participation Data'!$N$8:$DX$57,0,MATCH(CONCATENATE($J1820,O$6),'Model Participation Data'!$N$6:$DX$6,0)),'Model Participation Data'!$B$8:$B$57,$C1820,'Model Participation Data'!$C$8:$C$57,$D1820))</f>
        <v>0</v>
      </c>
    </row>
    <row r="1821" spans="2:15" x14ac:dyDescent="0.35">
      <c r="B1821" s="37" t="s">
        <v>80</v>
      </c>
      <c r="C1821" s="38" t="str">
        <f>IF(ISBLANK('Model Participation Data'!$B$80),"-",'Model Participation Data'!$B$80)</f>
        <v>-</v>
      </c>
      <c r="D1821" s="38" t="str">
        <f>IF(ISBLANK('Model Participation Data'!$C$80),"-",'Model Participation Data'!$C$80)</f>
        <v>-</v>
      </c>
      <c r="E1821" s="38" t="str">
        <f>IF(ISBLANK('Model Participation Data'!$D$80),"-",'Model Participation Data'!$D$80)</f>
        <v>-</v>
      </c>
      <c r="F1821" s="38" t="str">
        <f>IF(ISBLANK('Model Participation Data'!$E$80),"-",'Model Participation Data'!$E$80)</f>
        <v>-</v>
      </c>
      <c r="G1821" s="151" t="str">
        <f>IF(ISBLANK('Model Participation Data'!$F$80),"-",'Model Participation Data'!$F$80)</f>
        <v>-</v>
      </c>
      <c r="H1821" s="253">
        <v>3</v>
      </c>
      <c r="I1821" s="253">
        <v>2</v>
      </c>
      <c r="J1821" s="150" t="str">
        <f t="shared" si="74"/>
        <v>32</v>
      </c>
      <c r="K1821" s="38" t="str">
        <f>IF(ISBLANK('Model Participation Data'!$L$80),"-",'Model Participation Data'!$L$80)</f>
        <v>-</v>
      </c>
      <c r="L1821" s="39" t="str">
        <f>IF(ISBLANK('Model Participation Data'!$M$80),"-",'Model Participation Data'!$M$80)</f>
        <v>-</v>
      </c>
      <c r="M1821" s="254">
        <f>IF(ISNA(SUMIFS(INDEX('Model Participation Data'!$N$8:$DX$57,0,MATCH(CONCATENATE($J1821,M$6),'Model Participation Data'!$N$6:$DX$6,0)),'Model Participation Data'!$B$8:$B$57,$C1821,'Model Participation Data'!$C$8:$C$57,$D1821)),"-",SUMIFS(INDEX('Model Participation Data'!$N$8:$DX$57,0,MATCH(CONCATENATE($J1821,M$6),'Model Participation Data'!$N$6:$DX$6,0)),'Model Participation Data'!$B$8:$B$57,$C1821,'Model Participation Data'!$C$8:$C$57,$D1821))</f>
        <v>0</v>
      </c>
      <c r="N1821" s="254">
        <f>IF(ISNA(SUMIFS(INDEX('Model Participation Data'!$N$8:$DX$57,0,MATCH(CONCATENATE($J1821,N$6),'Model Participation Data'!$N$6:$DX$6,0)),'Model Participation Data'!$B$8:$B$57,$C1821,'Model Participation Data'!$C$8:$C$57,$D1821)),"-",SUMIFS(INDEX('Model Participation Data'!$N$8:$DX$57,0,MATCH(CONCATENATE($J1821,N$6),'Model Participation Data'!$N$6:$DX$6,0)),'Model Participation Data'!$B$8:$B$57,$C1821,'Model Participation Data'!$C$8:$C$57,$D1821))</f>
        <v>0</v>
      </c>
      <c r="O1821" s="154">
        <f>IF(ISNA(SUMIFS(INDEX('Model Participation Data'!$N$8:$DX$57,0,MATCH(CONCATENATE($J1821,O$6),'Model Participation Data'!$N$6:$DX$6,0)),'Model Participation Data'!$B$8:$B$57,$C1821,'Model Participation Data'!$C$8:$C$57,$D1821)),"-",SUMIFS(INDEX('Model Participation Data'!$N$8:$DX$57,0,MATCH(CONCATENATE($J1821,O$6),'Model Participation Data'!$N$6:$DX$6,0)),'Model Participation Data'!$B$8:$B$57,$C1821,'Model Participation Data'!$C$8:$C$57,$D1821))</f>
        <v>0</v>
      </c>
    </row>
    <row r="1822" spans="2:15" x14ac:dyDescent="0.35">
      <c r="B1822" s="37" t="s">
        <v>80</v>
      </c>
      <c r="C1822" s="38" t="str">
        <f>IF(ISBLANK('Model Participation Data'!$B$80),"-",'Model Participation Data'!$B$80)</f>
        <v>-</v>
      </c>
      <c r="D1822" s="38" t="str">
        <f>IF(ISBLANK('Model Participation Data'!$C$80),"-",'Model Participation Data'!$C$80)</f>
        <v>-</v>
      </c>
      <c r="E1822" s="38" t="str">
        <f>IF(ISBLANK('Model Participation Data'!$D$80),"-",'Model Participation Data'!$D$80)</f>
        <v>-</v>
      </c>
      <c r="F1822" s="38" t="str">
        <f>IF(ISBLANK('Model Participation Data'!$E$80),"-",'Model Participation Data'!$E$80)</f>
        <v>-</v>
      </c>
      <c r="G1822" s="151" t="str">
        <f>IF(ISBLANK('Model Participation Data'!$F$80),"-",'Model Participation Data'!$F$80)</f>
        <v>-</v>
      </c>
      <c r="H1822" s="253">
        <v>3</v>
      </c>
      <c r="I1822" s="253">
        <v>3</v>
      </c>
      <c r="J1822" s="150" t="str">
        <f t="shared" si="74"/>
        <v>33</v>
      </c>
      <c r="K1822" s="38" t="str">
        <f>IF(ISBLANK('Model Participation Data'!$L$80),"-",'Model Participation Data'!$L$80)</f>
        <v>-</v>
      </c>
      <c r="L1822" s="39" t="str">
        <f>IF(ISBLANK('Model Participation Data'!$M$80),"-",'Model Participation Data'!$M$80)</f>
        <v>-</v>
      </c>
      <c r="M1822" s="254">
        <f>IF(ISNA(SUMIFS(INDEX('Model Participation Data'!$N$8:$DX$57,0,MATCH(CONCATENATE($J1822,M$6),'Model Participation Data'!$N$6:$DX$6,0)),'Model Participation Data'!$B$8:$B$57,$C1822,'Model Participation Data'!$C$8:$C$57,$D1822)),"-",SUMIFS(INDEX('Model Participation Data'!$N$8:$DX$57,0,MATCH(CONCATENATE($J1822,M$6),'Model Participation Data'!$N$6:$DX$6,0)),'Model Participation Data'!$B$8:$B$57,$C1822,'Model Participation Data'!$C$8:$C$57,$D1822))</f>
        <v>0</v>
      </c>
      <c r="N1822" s="254">
        <f>IF(ISNA(SUMIFS(INDEX('Model Participation Data'!$N$8:$DX$57,0,MATCH(CONCATENATE($J1822,N$6),'Model Participation Data'!$N$6:$DX$6,0)),'Model Participation Data'!$B$8:$B$57,$C1822,'Model Participation Data'!$C$8:$C$57,$D1822)),"-",SUMIFS(INDEX('Model Participation Data'!$N$8:$DX$57,0,MATCH(CONCATENATE($J1822,N$6),'Model Participation Data'!$N$6:$DX$6,0)),'Model Participation Data'!$B$8:$B$57,$C1822,'Model Participation Data'!$C$8:$C$57,$D1822))</f>
        <v>0</v>
      </c>
      <c r="O1822" s="154">
        <f>IF(ISNA(SUMIFS(INDEX('Model Participation Data'!$N$8:$DX$57,0,MATCH(CONCATENATE($J1822,O$6),'Model Participation Data'!$N$6:$DX$6,0)),'Model Participation Data'!$B$8:$B$57,$C1822,'Model Participation Data'!$C$8:$C$57,$D1822)),"-",SUMIFS(INDEX('Model Participation Data'!$N$8:$DX$57,0,MATCH(CONCATENATE($J1822,O$6),'Model Participation Data'!$N$6:$DX$6,0)),'Model Participation Data'!$B$8:$B$57,$C1822,'Model Participation Data'!$C$8:$C$57,$D1822))</f>
        <v>0</v>
      </c>
    </row>
    <row r="1823" spans="2:15" x14ac:dyDescent="0.35">
      <c r="B1823" s="37" t="s">
        <v>80</v>
      </c>
      <c r="C1823" s="38" t="str">
        <f>IF(ISBLANK('Model Participation Data'!$B$80),"-",'Model Participation Data'!$B$80)</f>
        <v>-</v>
      </c>
      <c r="D1823" s="38" t="str">
        <f>IF(ISBLANK('Model Participation Data'!$C$80),"-",'Model Participation Data'!$C$80)</f>
        <v>-</v>
      </c>
      <c r="E1823" s="38" t="str">
        <f>IF(ISBLANK('Model Participation Data'!$D$80),"-",'Model Participation Data'!$D$80)</f>
        <v>-</v>
      </c>
      <c r="F1823" s="38" t="str">
        <f>IF(ISBLANK('Model Participation Data'!$E$80),"-",'Model Participation Data'!$E$80)</f>
        <v>-</v>
      </c>
      <c r="G1823" s="151" t="str">
        <f>IF(ISBLANK('Model Participation Data'!$F$80),"-",'Model Participation Data'!$F$80)</f>
        <v>-</v>
      </c>
      <c r="H1823" s="253">
        <v>3</v>
      </c>
      <c r="I1823" s="253">
        <v>4</v>
      </c>
      <c r="J1823" s="150" t="str">
        <f t="shared" si="74"/>
        <v>34</v>
      </c>
      <c r="K1823" s="38" t="str">
        <f>IF(ISBLANK('Model Participation Data'!$L$80),"-",'Model Participation Data'!$L$80)</f>
        <v>-</v>
      </c>
      <c r="L1823" s="39" t="str">
        <f>IF(ISBLANK('Model Participation Data'!$M$80),"-",'Model Participation Data'!$M$80)</f>
        <v>-</v>
      </c>
      <c r="M1823" s="254">
        <f>IF(ISNA(SUMIFS(INDEX('Model Participation Data'!$N$8:$DX$57,0,MATCH(CONCATENATE($J1823,M$6),'Model Participation Data'!$N$6:$DX$6,0)),'Model Participation Data'!$B$8:$B$57,$C1823,'Model Participation Data'!$C$8:$C$57,$D1823)),"-",SUMIFS(INDEX('Model Participation Data'!$N$8:$DX$57,0,MATCH(CONCATENATE($J1823,M$6),'Model Participation Data'!$N$6:$DX$6,0)),'Model Participation Data'!$B$8:$B$57,$C1823,'Model Participation Data'!$C$8:$C$57,$D1823))</f>
        <v>0</v>
      </c>
      <c r="N1823" s="254">
        <f>IF(ISNA(SUMIFS(INDEX('Model Participation Data'!$N$8:$DX$57,0,MATCH(CONCATENATE($J1823,N$6),'Model Participation Data'!$N$6:$DX$6,0)),'Model Participation Data'!$B$8:$B$57,$C1823,'Model Participation Data'!$C$8:$C$57,$D1823)),"-",SUMIFS(INDEX('Model Participation Data'!$N$8:$DX$57,0,MATCH(CONCATENATE($J1823,N$6),'Model Participation Data'!$N$6:$DX$6,0)),'Model Participation Data'!$B$8:$B$57,$C1823,'Model Participation Data'!$C$8:$C$57,$D1823))</f>
        <v>0</v>
      </c>
      <c r="O1823" s="154">
        <f>IF(ISNA(SUMIFS(INDEX('Model Participation Data'!$N$8:$DX$57,0,MATCH(CONCATENATE($J1823,O$6),'Model Participation Data'!$N$6:$DX$6,0)),'Model Participation Data'!$B$8:$B$57,$C1823,'Model Participation Data'!$C$8:$C$57,$D1823)),"-",SUMIFS(INDEX('Model Participation Data'!$N$8:$DX$57,0,MATCH(CONCATENATE($J1823,O$6),'Model Participation Data'!$N$6:$DX$6,0)),'Model Participation Data'!$B$8:$B$57,$C1823,'Model Participation Data'!$C$8:$C$57,$D1823))</f>
        <v>0</v>
      </c>
    </row>
    <row r="1824" spans="2:15" x14ac:dyDescent="0.35">
      <c r="B1824" s="37" t="s">
        <v>80</v>
      </c>
      <c r="C1824" s="38" t="str">
        <f>IF(ISBLANK('Model Participation Data'!$B$80),"-",'Model Participation Data'!$B$80)</f>
        <v>-</v>
      </c>
      <c r="D1824" s="38" t="str">
        <f>IF(ISBLANK('Model Participation Data'!$C$80),"-",'Model Participation Data'!$C$80)</f>
        <v>-</v>
      </c>
      <c r="E1824" s="38" t="str">
        <f>IF(ISBLANK('Model Participation Data'!$D$80),"-",'Model Participation Data'!$D$80)</f>
        <v>-</v>
      </c>
      <c r="F1824" s="38" t="str">
        <f>IF(ISBLANK('Model Participation Data'!$E$80),"-",'Model Participation Data'!$E$80)</f>
        <v>-</v>
      </c>
      <c r="G1824" s="151" t="str">
        <f>IF(ISBLANK('Model Participation Data'!$F$80),"-",'Model Participation Data'!$F$80)</f>
        <v>-</v>
      </c>
      <c r="H1824" s="253">
        <v>3</v>
      </c>
      <c r="I1824" s="253">
        <v>5</v>
      </c>
      <c r="J1824" s="150" t="str">
        <f t="shared" si="74"/>
        <v>35</v>
      </c>
      <c r="K1824" s="38" t="str">
        <f>IF(ISBLANK('Model Participation Data'!$L$80),"-",'Model Participation Data'!$L$80)</f>
        <v>-</v>
      </c>
      <c r="L1824" s="39" t="str">
        <f>IF(ISBLANK('Model Participation Data'!$M$80),"-",'Model Participation Data'!$M$80)</f>
        <v>-</v>
      </c>
      <c r="M1824" s="254">
        <f>IF(ISNA(SUMIFS(INDEX('Model Participation Data'!$N$8:$DX$57,0,MATCH(CONCATENATE($J1824,M$6),'Model Participation Data'!$N$6:$DX$6,0)),'Model Participation Data'!$B$8:$B$57,$C1824,'Model Participation Data'!$C$8:$C$57,$D1824)),"-",SUMIFS(INDEX('Model Participation Data'!$N$8:$DX$57,0,MATCH(CONCATENATE($J1824,M$6),'Model Participation Data'!$N$6:$DX$6,0)),'Model Participation Data'!$B$8:$B$57,$C1824,'Model Participation Data'!$C$8:$C$57,$D1824))</f>
        <v>0</v>
      </c>
      <c r="N1824" s="254">
        <f>IF(ISNA(SUMIFS(INDEX('Model Participation Data'!$N$8:$DX$57,0,MATCH(CONCATENATE($J1824,N$6),'Model Participation Data'!$N$6:$DX$6,0)),'Model Participation Data'!$B$8:$B$57,$C1824,'Model Participation Data'!$C$8:$C$57,$D1824)),"-",SUMIFS(INDEX('Model Participation Data'!$N$8:$DX$57,0,MATCH(CONCATENATE($J1824,N$6),'Model Participation Data'!$N$6:$DX$6,0)),'Model Participation Data'!$B$8:$B$57,$C1824,'Model Participation Data'!$C$8:$C$57,$D1824))</f>
        <v>0</v>
      </c>
      <c r="O1824" s="154">
        <f>IF(ISNA(SUMIFS(INDEX('Model Participation Data'!$N$8:$DX$57,0,MATCH(CONCATENATE($J1824,O$6),'Model Participation Data'!$N$6:$DX$6,0)),'Model Participation Data'!$B$8:$B$57,$C1824,'Model Participation Data'!$C$8:$C$57,$D1824)),"-",SUMIFS(INDEX('Model Participation Data'!$N$8:$DX$57,0,MATCH(CONCATENATE($J1824,O$6),'Model Participation Data'!$N$6:$DX$6,0)),'Model Participation Data'!$B$8:$B$57,$C1824,'Model Participation Data'!$C$8:$C$57,$D1824))</f>
        <v>0</v>
      </c>
    </row>
    <row r="1825" spans="2:15" x14ac:dyDescent="0.35">
      <c r="B1825" s="37" t="s">
        <v>80</v>
      </c>
      <c r="C1825" s="38" t="str">
        <f>IF(ISBLANK('Model Participation Data'!$B$80),"-",'Model Participation Data'!$B$80)</f>
        <v>-</v>
      </c>
      <c r="D1825" s="38" t="str">
        <f>IF(ISBLANK('Model Participation Data'!$C$80),"-",'Model Participation Data'!$C$80)</f>
        <v>-</v>
      </c>
      <c r="E1825" s="38" t="str">
        <f>IF(ISBLANK('Model Participation Data'!$D$80),"-",'Model Participation Data'!$D$80)</f>
        <v>-</v>
      </c>
      <c r="F1825" s="38" t="str">
        <f>IF(ISBLANK('Model Participation Data'!$E$80),"-",'Model Participation Data'!$E$80)</f>
        <v>-</v>
      </c>
      <c r="G1825" s="151" t="str">
        <f>IF(ISBLANK('Model Participation Data'!$F$80),"-",'Model Participation Data'!$F$80)</f>
        <v>-</v>
      </c>
      <c r="H1825" s="253">
        <v>3</v>
      </c>
      <c r="I1825" s="253" t="s">
        <v>65</v>
      </c>
      <c r="J1825" s="150" t="str">
        <f t="shared" si="74"/>
        <v>3Goal</v>
      </c>
      <c r="K1825" s="38" t="str">
        <f>IF(ISBLANK('Model Participation Data'!$L$80),"-",'Model Participation Data'!$L$80)</f>
        <v>-</v>
      </c>
      <c r="L1825" s="39" t="str">
        <f>IF(ISBLANK('Model Participation Data'!$M$80),"-",'Model Participation Data'!$M$80)</f>
        <v>-</v>
      </c>
      <c r="M1825" s="254" t="str">
        <f>IF(ISNA(SUMIFS(INDEX('Model Participation Data'!$N$8:$DX$57,0,MATCH(CONCATENATE($J1825,M$6),'Model Participation Data'!$N$6:$DX$6,0)),'Model Participation Data'!$B$8:$B$57,$C1825,'Model Participation Data'!$C$8:$C$57,$D1825)),"-",SUMIFS(INDEX('Model Participation Data'!$N$8:$DX$57,0,MATCH(CONCATENATE($J1825,M$6),'Model Participation Data'!$N$6:$DX$6,0)),'Model Participation Data'!$B$8:$B$57,$C1825,'Model Participation Data'!$C$8:$C$57,$D1825))</f>
        <v>-</v>
      </c>
      <c r="N1825" s="254" t="str">
        <f>IF(ISNA(SUMIFS(INDEX('Model Participation Data'!$N$8:$DX$57,0,MATCH(CONCATENATE($J1825,N$6),'Model Participation Data'!$N$6:$DX$6,0)),'Model Participation Data'!$B$8:$B$57,$C1825,'Model Participation Data'!$C$8:$C$57,$D1825)),"-",SUMIFS(INDEX('Model Participation Data'!$N$8:$DX$57,0,MATCH(CONCATENATE($J1825,N$6),'Model Participation Data'!$N$6:$DX$6,0)),'Model Participation Data'!$B$8:$B$57,$C1825,'Model Participation Data'!$C$8:$C$57,$D1825))</f>
        <v>-</v>
      </c>
      <c r="O1825" s="154">
        <f>IF(ISNA(SUMIFS(INDEX('Model Participation Data'!$N$8:$DX$57,0,MATCH(CONCATENATE($J1825,O$6),'Model Participation Data'!$N$6:$DX$6,0)),'Model Participation Data'!$B$8:$B$57,$C1825,'Model Participation Data'!$C$8:$C$57,$D1825)),"-",SUMIFS(INDEX('Model Participation Data'!$N$8:$DX$57,0,MATCH(CONCATENATE($J1825,O$6),'Model Participation Data'!$N$6:$DX$6,0)),'Model Participation Data'!$B$8:$B$57,$C1825,'Model Participation Data'!$C$8:$C$57,$D1825))</f>
        <v>0</v>
      </c>
    </row>
    <row r="1826" spans="2:15" x14ac:dyDescent="0.35">
      <c r="B1826" s="37" t="s">
        <v>80</v>
      </c>
      <c r="C1826" s="38" t="str">
        <f>IF(ISBLANK('Model Participation Data'!$B$80),"-",'Model Participation Data'!$B$80)</f>
        <v>-</v>
      </c>
      <c r="D1826" s="38" t="str">
        <f>IF(ISBLANK('Model Participation Data'!$C$80),"-",'Model Participation Data'!$C$80)</f>
        <v>-</v>
      </c>
      <c r="E1826" s="38" t="str">
        <f>IF(ISBLANK('Model Participation Data'!$D$80),"-",'Model Participation Data'!$D$80)</f>
        <v>-</v>
      </c>
      <c r="F1826" s="38" t="str">
        <f>IF(ISBLANK('Model Participation Data'!$E$80),"-",'Model Participation Data'!$E$80)</f>
        <v>-</v>
      </c>
      <c r="G1826" s="151" t="str">
        <f>IF(ISBLANK('Model Participation Data'!$F$80),"-",'Model Participation Data'!$F$80)</f>
        <v>-</v>
      </c>
      <c r="H1826" s="253">
        <v>4</v>
      </c>
      <c r="I1826" s="253">
        <v>1</v>
      </c>
      <c r="J1826" s="150" t="str">
        <f t="shared" si="74"/>
        <v>41</v>
      </c>
      <c r="K1826" s="38" t="str">
        <f>IF(ISBLANK('Model Participation Data'!$L$80),"-",'Model Participation Data'!$L$80)</f>
        <v>-</v>
      </c>
      <c r="L1826" s="39" t="str">
        <f>IF(ISBLANK('Model Participation Data'!$M$80),"-",'Model Participation Data'!$M$80)</f>
        <v>-</v>
      </c>
      <c r="M1826" s="254">
        <f>IF(ISNA(SUMIFS(INDEX('Model Participation Data'!$N$8:$DX$57,0,MATCH(CONCATENATE($J1826,M$6),'Model Participation Data'!$N$6:$DX$6,0)),'Model Participation Data'!$B$8:$B$57,$C1826,'Model Participation Data'!$C$8:$C$57,$D1826)),"-",SUMIFS(INDEX('Model Participation Data'!$N$8:$DX$57,0,MATCH(CONCATENATE($J1826,M$6),'Model Participation Data'!$N$6:$DX$6,0)),'Model Participation Data'!$B$8:$B$57,$C1826,'Model Participation Data'!$C$8:$C$57,$D1826))</f>
        <v>0</v>
      </c>
      <c r="N1826" s="254">
        <f>IF(ISNA(SUMIFS(INDEX('Model Participation Data'!$N$8:$DX$57,0,MATCH(CONCATENATE($J1826,N$6),'Model Participation Data'!$N$6:$DX$6,0)),'Model Participation Data'!$B$8:$B$57,$C1826,'Model Participation Data'!$C$8:$C$57,$D1826)),"-",SUMIFS(INDEX('Model Participation Data'!$N$8:$DX$57,0,MATCH(CONCATENATE($J1826,N$6),'Model Participation Data'!$N$6:$DX$6,0)),'Model Participation Data'!$B$8:$B$57,$C1826,'Model Participation Data'!$C$8:$C$57,$D1826))</f>
        <v>0</v>
      </c>
      <c r="O1826" s="154">
        <f>IF(ISNA(SUMIFS(INDEX('Model Participation Data'!$N$8:$DX$57,0,MATCH(CONCATENATE($J1826,O$6),'Model Participation Data'!$N$6:$DX$6,0)),'Model Participation Data'!$B$8:$B$57,$C1826,'Model Participation Data'!$C$8:$C$57,$D1826)),"-",SUMIFS(INDEX('Model Participation Data'!$N$8:$DX$57,0,MATCH(CONCATENATE($J1826,O$6),'Model Participation Data'!$N$6:$DX$6,0)),'Model Participation Data'!$B$8:$B$57,$C1826,'Model Participation Data'!$C$8:$C$57,$D1826))</f>
        <v>0</v>
      </c>
    </row>
    <row r="1827" spans="2:15" x14ac:dyDescent="0.35">
      <c r="B1827" s="37" t="s">
        <v>80</v>
      </c>
      <c r="C1827" s="38" t="str">
        <f>IF(ISBLANK('Model Participation Data'!$B$80),"-",'Model Participation Data'!$B$80)</f>
        <v>-</v>
      </c>
      <c r="D1827" s="38" t="str">
        <f>IF(ISBLANK('Model Participation Data'!$C$80),"-",'Model Participation Data'!$C$80)</f>
        <v>-</v>
      </c>
      <c r="E1827" s="38" t="str">
        <f>IF(ISBLANK('Model Participation Data'!$D$80),"-",'Model Participation Data'!$D$80)</f>
        <v>-</v>
      </c>
      <c r="F1827" s="38" t="str">
        <f>IF(ISBLANK('Model Participation Data'!$E$80),"-",'Model Participation Data'!$E$80)</f>
        <v>-</v>
      </c>
      <c r="G1827" s="151" t="str">
        <f>IF(ISBLANK('Model Participation Data'!$F$80),"-",'Model Participation Data'!$F$80)</f>
        <v>-</v>
      </c>
      <c r="H1827" s="253">
        <v>4</v>
      </c>
      <c r="I1827" s="253">
        <v>2</v>
      </c>
      <c r="J1827" s="150" t="str">
        <f t="shared" ref="J1827:J1890" si="75">CONCATENATE(H1827,I1827)</f>
        <v>42</v>
      </c>
      <c r="K1827" s="38" t="str">
        <f>IF(ISBLANK('Model Participation Data'!$L$80),"-",'Model Participation Data'!$L$80)</f>
        <v>-</v>
      </c>
      <c r="L1827" s="39" t="str">
        <f>IF(ISBLANK('Model Participation Data'!$M$80),"-",'Model Participation Data'!$M$80)</f>
        <v>-</v>
      </c>
      <c r="M1827" s="254">
        <f>IF(ISNA(SUMIFS(INDEX('Model Participation Data'!$N$8:$DX$57,0,MATCH(CONCATENATE($J1827,M$6),'Model Participation Data'!$N$6:$DX$6,0)),'Model Participation Data'!$B$8:$B$57,$C1827,'Model Participation Data'!$C$8:$C$57,$D1827)),"-",SUMIFS(INDEX('Model Participation Data'!$N$8:$DX$57,0,MATCH(CONCATENATE($J1827,M$6),'Model Participation Data'!$N$6:$DX$6,0)),'Model Participation Data'!$B$8:$B$57,$C1827,'Model Participation Data'!$C$8:$C$57,$D1827))</f>
        <v>0</v>
      </c>
      <c r="N1827" s="254">
        <f>IF(ISNA(SUMIFS(INDEX('Model Participation Data'!$N$8:$DX$57,0,MATCH(CONCATENATE($J1827,N$6),'Model Participation Data'!$N$6:$DX$6,0)),'Model Participation Data'!$B$8:$B$57,$C1827,'Model Participation Data'!$C$8:$C$57,$D1827)),"-",SUMIFS(INDEX('Model Participation Data'!$N$8:$DX$57,0,MATCH(CONCATENATE($J1827,N$6),'Model Participation Data'!$N$6:$DX$6,0)),'Model Participation Data'!$B$8:$B$57,$C1827,'Model Participation Data'!$C$8:$C$57,$D1827))</f>
        <v>0</v>
      </c>
      <c r="O1827" s="154">
        <f>IF(ISNA(SUMIFS(INDEX('Model Participation Data'!$N$8:$DX$57,0,MATCH(CONCATENATE($J1827,O$6),'Model Participation Data'!$N$6:$DX$6,0)),'Model Participation Data'!$B$8:$B$57,$C1827,'Model Participation Data'!$C$8:$C$57,$D1827)),"-",SUMIFS(INDEX('Model Participation Data'!$N$8:$DX$57,0,MATCH(CONCATENATE($J1827,O$6),'Model Participation Data'!$N$6:$DX$6,0)),'Model Participation Data'!$B$8:$B$57,$C1827,'Model Participation Data'!$C$8:$C$57,$D1827))</f>
        <v>0</v>
      </c>
    </row>
    <row r="1828" spans="2:15" x14ac:dyDescent="0.35">
      <c r="B1828" s="37" t="s">
        <v>80</v>
      </c>
      <c r="C1828" s="38" t="str">
        <f>IF(ISBLANK('Model Participation Data'!$B$80),"-",'Model Participation Data'!$B$80)</f>
        <v>-</v>
      </c>
      <c r="D1828" s="38" t="str">
        <f>IF(ISBLANK('Model Participation Data'!$C$80),"-",'Model Participation Data'!$C$80)</f>
        <v>-</v>
      </c>
      <c r="E1828" s="38" t="str">
        <f>IF(ISBLANK('Model Participation Data'!$D$80),"-",'Model Participation Data'!$D$80)</f>
        <v>-</v>
      </c>
      <c r="F1828" s="38" t="str">
        <f>IF(ISBLANK('Model Participation Data'!$E$80),"-",'Model Participation Data'!$E$80)</f>
        <v>-</v>
      </c>
      <c r="G1828" s="151" t="str">
        <f>IF(ISBLANK('Model Participation Data'!$F$80),"-",'Model Participation Data'!$F$80)</f>
        <v>-</v>
      </c>
      <c r="H1828" s="253">
        <v>4</v>
      </c>
      <c r="I1828" s="253">
        <v>3</v>
      </c>
      <c r="J1828" s="150" t="str">
        <f t="shared" si="75"/>
        <v>43</v>
      </c>
      <c r="K1828" s="38" t="str">
        <f>IF(ISBLANK('Model Participation Data'!$L$80),"-",'Model Participation Data'!$L$80)</f>
        <v>-</v>
      </c>
      <c r="L1828" s="39" t="str">
        <f>IF(ISBLANK('Model Participation Data'!$M$80),"-",'Model Participation Data'!$M$80)</f>
        <v>-</v>
      </c>
      <c r="M1828" s="254">
        <f>IF(ISNA(SUMIFS(INDEX('Model Participation Data'!$N$8:$DX$57,0,MATCH(CONCATENATE($J1828,M$6),'Model Participation Data'!$N$6:$DX$6,0)),'Model Participation Data'!$B$8:$B$57,$C1828,'Model Participation Data'!$C$8:$C$57,$D1828)),"-",SUMIFS(INDEX('Model Participation Data'!$N$8:$DX$57,0,MATCH(CONCATENATE($J1828,M$6),'Model Participation Data'!$N$6:$DX$6,0)),'Model Participation Data'!$B$8:$B$57,$C1828,'Model Participation Data'!$C$8:$C$57,$D1828))</f>
        <v>0</v>
      </c>
      <c r="N1828" s="254">
        <f>IF(ISNA(SUMIFS(INDEX('Model Participation Data'!$N$8:$DX$57,0,MATCH(CONCATENATE($J1828,N$6),'Model Participation Data'!$N$6:$DX$6,0)),'Model Participation Data'!$B$8:$B$57,$C1828,'Model Participation Data'!$C$8:$C$57,$D1828)),"-",SUMIFS(INDEX('Model Participation Data'!$N$8:$DX$57,0,MATCH(CONCATENATE($J1828,N$6),'Model Participation Data'!$N$6:$DX$6,0)),'Model Participation Data'!$B$8:$B$57,$C1828,'Model Participation Data'!$C$8:$C$57,$D1828))</f>
        <v>0</v>
      </c>
      <c r="O1828" s="154">
        <f>IF(ISNA(SUMIFS(INDEX('Model Participation Data'!$N$8:$DX$57,0,MATCH(CONCATENATE($J1828,O$6),'Model Participation Data'!$N$6:$DX$6,0)),'Model Participation Data'!$B$8:$B$57,$C1828,'Model Participation Data'!$C$8:$C$57,$D1828)),"-",SUMIFS(INDEX('Model Participation Data'!$N$8:$DX$57,0,MATCH(CONCATENATE($J1828,O$6),'Model Participation Data'!$N$6:$DX$6,0)),'Model Participation Data'!$B$8:$B$57,$C1828,'Model Participation Data'!$C$8:$C$57,$D1828))</f>
        <v>0</v>
      </c>
    </row>
    <row r="1829" spans="2:15" x14ac:dyDescent="0.35">
      <c r="B1829" s="37" t="s">
        <v>80</v>
      </c>
      <c r="C1829" s="38" t="str">
        <f>IF(ISBLANK('Model Participation Data'!$B$80),"-",'Model Participation Data'!$B$80)</f>
        <v>-</v>
      </c>
      <c r="D1829" s="38" t="str">
        <f>IF(ISBLANK('Model Participation Data'!$C$80),"-",'Model Participation Data'!$C$80)</f>
        <v>-</v>
      </c>
      <c r="E1829" s="38" t="str">
        <f>IF(ISBLANK('Model Participation Data'!$D$80),"-",'Model Participation Data'!$D$80)</f>
        <v>-</v>
      </c>
      <c r="F1829" s="38" t="str">
        <f>IF(ISBLANK('Model Participation Data'!$E$80),"-",'Model Participation Data'!$E$80)</f>
        <v>-</v>
      </c>
      <c r="G1829" s="151" t="str">
        <f>IF(ISBLANK('Model Participation Data'!$F$80),"-",'Model Participation Data'!$F$80)</f>
        <v>-</v>
      </c>
      <c r="H1829" s="253">
        <v>4</v>
      </c>
      <c r="I1829" s="253">
        <v>4</v>
      </c>
      <c r="J1829" s="150" t="str">
        <f t="shared" si="75"/>
        <v>44</v>
      </c>
      <c r="K1829" s="38" t="str">
        <f>IF(ISBLANK('Model Participation Data'!$L$80),"-",'Model Participation Data'!$L$80)</f>
        <v>-</v>
      </c>
      <c r="L1829" s="39" t="str">
        <f>IF(ISBLANK('Model Participation Data'!$M$80),"-",'Model Participation Data'!$M$80)</f>
        <v>-</v>
      </c>
      <c r="M1829" s="254">
        <f>IF(ISNA(SUMIFS(INDEX('Model Participation Data'!$N$8:$DX$57,0,MATCH(CONCATENATE($J1829,M$6),'Model Participation Data'!$N$6:$DX$6,0)),'Model Participation Data'!$B$8:$B$57,$C1829,'Model Participation Data'!$C$8:$C$57,$D1829)),"-",SUMIFS(INDEX('Model Participation Data'!$N$8:$DX$57,0,MATCH(CONCATENATE($J1829,M$6),'Model Participation Data'!$N$6:$DX$6,0)),'Model Participation Data'!$B$8:$B$57,$C1829,'Model Participation Data'!$C$8:$C$57,$D1829))</f>
        <v>0</v>
      </c>
      <c r="N1829" s="254">
        <f>IF(ISNA(SUMIFS(INDEX('Model Participation Data'!$N$8:$DX$57,0,MATCH(CONCATENATE($J1829,N$6),'Model Participation Data'!$N$6:$DX$6,0)),'Model Participation Data'!$B$8:$B$57,$C1829,'Model Participation Data'!$C$8:$C$57,$D1829)),"-",SUMIFS(INDEX('Model Participation Data'!$N$8:$DX$57,0,MATCH(CONCATENATE($J1829,N$6),'Model Participation Data'!$N$6:$DX$6,0)),'Model Participation Data'!$B$8:$B$57,$C1829,'Model Participation Data'!$C$8:$C$57,$D1829))</f>
        <v>0</v>
      </c>
      <c r="O1829" s="154">
        <f>IF(ISNA(SUMIFS(INDEX('Model Participation Data'!$N$8:$DX$57,0,MATCH(CONCATENATE($J1829,O$6),'Model Participation Data'!$N$6:$DX$6,0)),'Model Participation Data'!$B$8:$B$57,$C1829,'Model Participation Data'!$C$8:$C$57,$D1829)),"-",SUMIFS(INDEX('Model Participation Data'!$N$8:$DX$57,0,MATCH(CONCATENATE($J1829,O$6),'Model Participation Data'!$N$6:$DX$6,0)),'Model Participation Data'!$B$8:$B$57,$C1829,'Model Participation Data'!$C$8:$C$57,$D1829))</f>
        <v>0</v>
      </c>
    </row>
    <row r="1830" spans="2:15" x14ac:dyDescent="0.35">
      <c r="B1830" s="37" t="s">
        <v>80</v>
      </c>
      <c r="C1830" s="38" t="str">
        <f>IF(ISBLANK('Model Participation Data'!$B$80),"-",'Model Participation Data'!$B$80)</f>
        <v>-</v>
      </c>
      <c r="D1830" s="38" t="str">
        <f>IF(ISBLANK('Model Participation Data'!$C$80),"-",'Model Participation Data'!$C$80)</f>
        <v>-</v>
      </c>
      <c r="E1830" s="38" t="str">
        <f>IF(ISBLANK('Model Participation Data'!$D$80),"-",'Model Participation Data'!$D$80)</f>
        <v>-</v>
      </c>
      <c r="F1830" s="38" t="str">
        <f>IF(ISBLANK('Model Participation Data'!$E$80),"-",'Model Participation Data'!$E$80)</f>
        <v>-</v>
      </c>
      <c r="G1830" s="151" t="str">
        <f>IF(ISBLANK('Model Participation Data'!$F$80),"-",'Model Participation Data'!$F$80)</f>
        <v>-</v>
      </c>
      <c r="H1830" s="253">
        <v>4</v>
      </c>
      <c r="I1830" s="253">
        <v>5</v>
      </c>
      <c r="J1830" s="150" t="str">
        <f t="shared" si="75"/>
        <v>45</v>
      </c>
      <c r="K1830" s="38" t="str">
        <f>IF(ISBLANK('Model Participation Data'!$L$80),"-",'Model Participation Data'!$L$80)</f>
        <v>-</v>
      </c>
      <c r="L1830" s="39" t="str">
        <f>IF(ISBLANK('Model Participation Data'!$M$80),"-",'Model Participation Data'!$M$80)</f>
        <v>-</v>
      </c>
      <c r="M1830" s="254">
        <f>IF(ISNA(SUMIFS(INDEX('Model Participation Data'!$N$8:$DX$57,0,MATCH(CONCATENATE($J1830,M$6),'Model Participation Data'!$N$6:$DX$6,0)),'Model Participation Data'!$B$8:$B$57,$C1830,'Model Participation Data'!$C$8:$C$57,$D1830)),"-",SUMIFS(INDEX('Model Participation Data'!$N$8:$DX$57,0,MATCH(CONCATENATE($J1830,M$6),'Model Participation Data'!$N$6:$DX$6,0)),'Model Participation Data'!$B$8:$B$57,$C1830,'Model Participation Data'!$C$8:$C$57,$D1830))</f>
        <v>0</v>
      </c>
      <c r="N1830" s="254">
        <f>IF(ISNA(SUMIFS(INDEX('Model Participation Data'!$N$8:$DX$57,0,MATCH(CONCATENATE($J1830,N$6),'Model Participation Data'!$N$6:$DX$6,0)),'Model Participation Data'!$B$8:$B$57,$C1830,'Model Participation Data'!$C$8:$C$57,$D1830)),"-",SUMIFS(INDEX('Model Participation Data'!$N$8:$DX$57,0,MATCH(CONCATENATE($J1830,N$6),'Model Participation Data'!$N$6:$DX$6,0)),'Model Participation Data'!$B$8:$B$57,$C1830,'Model Participation Data'!$C$8:$C$57,$D1830))</f>
        <v>0</v>
      </c>
      <c r="O1830" s="154">
        <f>IF(ISNA(SUMIFS(INDEX('Model Participation Data'!$N$8:$DX$57,0,MATCH(CONCATENATE($J1830,O$6),'Model Participation Data'!$N$6:$DX$6,0)),'Model Participation Data'!$B$8:$B$57,$C1830,'Model Participation Data'!$C$8:$C$57,$D1830)),"-",SUMIFS(INDEX('Model Participation Data'!$N$8:$DX$57,0,MATCH(CONCATENATE($J1830,O$6),'Model Participation Data'!$N$6:$DX$6,0)),'Model Participation Data'!$B$8:$B$57,$C1830,'Model Participation Data'!$C$8:$C$57,$D1830))</f>
        <v>0</v>
      </c>
    </row>
    <row r="1831" spans="2:15" x14ac:dyDescent="0.35">
      <c r="B1831" s="37" t="s">
        <v>80</v>
      </c>
      <c r="C1831" s="38" t="str">
        <f>IF(ISBLANK('Model Participation Data'!$B$80),"-",'Model Participation Data'!$B$80)</f>
        <v>-</v>
      </c>
      <c r="D1831" s="38" t="str">
        <f>IF(ISBLANK('Model Participation Data'!$C$80),"-",'Model Participation Data'!$C$80)</f>
        <v>-</v>
      </c>
      <c r="E1831" s="38" t="str">
        <f>IF(ISBLANK('Model Participation Data'!$D$80),"-",'Model Participation Data'!$D$80)</f>
        <v>-</v>
      </c>
      <c r="F1831" s="38" t="str">
        <f>IF(ISBLANK('Model Participation Data'!$E$80),"-",'Model Participation Data'!$E$80)</f>
        <v>-</v>
      </c>
      <c r="G1831" s="151" t="str">
        <f>IF(ISBLANK('Model Participation Data'!$F$80),"-",'Model Participation Data'!$F$80)</f>
        <v>-</v>
      </c>
      <c r="H1831" s="253">
        <v>4</v>
      </c>
      <c r="I1831" s="253" t="s">
        <v>65</v>
      </c>
      <c r="J1831" s="150" t="str">
        <f t="shared" si="75"/>
        <v>4Goal</v>
      </c>
      <c r="K1831" s="38" t="str">
        <f>IF(ISBLANK('Model Participation Data'!$L$80),"-",'Model Participation Data'!$L$80)</f>
        <v>-</v>
      </c>
      <c r="L1831" s="39" t="str">
        <f>IF(ISBLANK('Model Participation Data'!$M$80),"-",'Model Participation Data'!$M$80)</f>
        <v>-</v>
      </c>
      <c r="M1831" s="254" t="str">
        <f>IF(ISNA(SUMIFS(INDEX('Model Participation Data'!$N$8:$DX$57,0,MATCH(CONCATENATE($J1831,M$6),'Model Participation Data'!$N$6:$DX$6,0)),'Model Participation Data'!$B$8:$B$57,$C1831,'Model Participation Data'!$C$8:$C$57,$D1831)),"-",SUMIFS(INDEX('Model Participation Data'!$N$8:$DX$57,0,MATCH(CONCATENATE($J1831,M$6),'Model Participation Data'!$N$6:$DX$6,0)),'Model Participation Data'!$B$8:$B$57,$C1831,'Model Participation Data'!$C$8:$C$57,$D1831))</f>
        <v>-</v>
      </c>
      <c r="N1831" s="254" t="str">
        <f>IF(ISNA(SUMIFS(INDEX('Model Participation Data'!$N$8:$DX$57,0,MATCH(CONCATENATE($J1831,N$6),'Model Participation Data'!$N$6:$DX$6,0)),'Model Participation Data'!$B$8:$B$57,$C1831,'Model Participation Data'!$C$8:$C$57,$D1831)),"-",SUMIFS(INDEX('Model Participation Data'!$N$8:$DX$57,0,MATCH(CONCATENATE($J1831,N$6),'Model Participation Data'!$N$6:$DX$6,0)),'Model Participation Data'!$B$8:$B$57,$C1831,'Model Participation Data'!$C$8:$C$57,$D1831))</f>
        <v>-</v>
      </c>
      <c r="O1831" s="154">
        <f>IF(ISNA(SUMIFS(INDEX('Model Participation Data'!$N$8:$DX$57,0,MATCH(CONCATENATE($J1831,O$6),'Model Participation Data'!$N$6:$DX$6,0)),'Model Participation Data'!$B$8:$B$57,$C1831,'Model Participation Data'!$C$8:$C$57,$D1831)),"-",SUMIFS(INDEX('Model Participation Data'!$N$8:$DX$57,0,MATCH(CONCATENATE($J1831,O$6),'Model Participation Data'!$N$6:$DX$6,0)),'Model Participation Data'!$B$8:$B$57,$C1831,'Model Participation Data'!$C$8:$C$57,$D1831))</f>
        <v>0</v>
      </c>
    </row>
    <row r="1832" spans="2:15" x14ac:dyDescent="0.35">
      <c r="B1832" s="37" t="s">
        <v>80</v>
      </c>
      <c r="C1832" s="38" t="str">
        <f>IF(ISBLANK('Model Participation Data'!$B$81),"-",'Model Participation Data'!$B$81)</f>
        <v>-</v>
      </c>
      <c r="D1832" s="38" t="str">
        <f>IF(ISBLANK('Model Participation Data'!$C$81),"-",'Model Participation Data'!$C$81)</f>
        <v>-</v>
      </c>
      <c r="E1832" s="38" t="str">
        <f>IF(ISBLANK('Model Participation Data'!$D$81),"-",'Model Participation Data'!$D$81)</f>
        <v>-</v>
      </c>
      <c r="F1832" s="38" t="str">
        <f>IF(ISBLANK('Model Participation Data'!$E$81),"-",'Model Participation Data'!$E$81)</f>
        <v>-</v>
      </c>
      <c r="G1832" s="151" t="str">
        <f>IF(ISBLANK('Model Participation Data'!$F$81),"-",'Model Participation Data'!$F$81)</f>
        <v>-</v>
      </c>
      <c r="H1832" s="253" t="s">
        <v>64</v>
      </c>
      <c r="I1832" s="253" t="s">
        <v>64</v>
      </c>
      <c r="J1832" s="150" t="str">
        <f t="shared" si="75"/>
        <v>BaselineBaseline</v>
      </c>
      <c r="K1832" s="38" t="str">
        <f>IF(ISBLANK('Model Participation Data'!$L$81),"-",'Model Participation Data'!$L$81)</f>
        <v>-</v>
      </c>
      <c r="L1832" s="39" t="str">
        <f>IF(ISBLANK('Model Participation Data'!$M$81),"-",'Model Participation Data'!$M$81)</f>
        <v>-</v>
      </c>
      <c r="M1832" s="254">
        <f>IF(ISNA(SUMIFS(INDEX('Model Participation Data'!$N$8:$DX$57,0,MATCH(CONCATENATE($J1832,M$6),'Model Participation Data'!$N$6:$DX$6,0)),'Model Participation Data'!$B$8:$B$57,$C1832,'Model Participation Data'!$C$8:$C$57,$D1832)),"-",SUMIFS(INDEX('Model Participation Data'!$N$8:$DX$57,0,MATCH(CONCATENATE($J1832,M$6),'Model Participation Data'!$N$6:$DX$6,0)),'Model Participation Data'!$B$8:$B$57,$C1832,'Model Participation Data'!$C$8:$C$57,$D1832))</f>
        <v>0</v>
      </c>
      <c r="N1832" s="254">
        <f>IF(ISNA(SUMIFS(INDEX('Model Participation Data'!$N$8:$DX$57,0,MATCH(CONCATENATE($J1832,N$6),'Model Participation Data'!$N$6:$DX$6,0)),'Model Participation Data'!$B$8:$B$57,$C1832,'Model Participation Data'!$C$8:$C$57,$D1832)),"-",SUMIFS(INDEX('Model Participation Data'!$N$8:$DX$57,0,MATCH(CONCATENATE($J1832,N$6),'Model Participation Data'!$N$6:$DX$6,0)),'Model Participation Data'!$B$8:$B$57,$C1832,'Model Participation Data'!$C$8:$C$57,$D1832))</f>
        <v>0</v>
      </c>
      <c r="O1832" s="154">
        <f>IF(ISNA(SUMIFS(INDEX('Model Participation Data'!$N$8:$DX$57,0,MATCH(CONCATENATE($J1832,O$6),'Model Participation Data'!$N$6:$DX$6,0)),'Model Participation Data'!$B$8:$B$57,$C1832,'Model Participation Data'!$C$8:$C$57,$D1832)),"-",SUMIFS(INDEX('Model Participation Data'!$N$8:$DX$57,0,MATCH(CONCATENATE($J1832,O$6),'Model Participation Data'!$N$6:$DX$6,0)),'Model Participation Data'!$B$8:$B$57,$C1832,'Model Participation Data'!$C$8:$C$57,$D1832))</f>
        <v>0</v>
      </c>
    </row>
    <row r="1833" spans="2:15" x14ac:dyDescent="0.35">
      <c r="B1833" s="37" t="s">
        <v>80</v>
      </c>
      <c r="C1833" s="38" t="str">
        <f>IF(ISBLANK('Model Participation Data'!$B$81),"-",'Model Participation Data'!$B$81)</f>
        <v>-</v>
      </c>
      <c r="D1833" s="38" t="str">
        <f>IF(ISBLANK('Model Participation Data'!$C$81),"-",'Model Participation Data'!$C$81)</f>
        <v>-</v>
      </c>
      <c r="E1833" s="38" t="str">
        <f>IF(ISBLANK('Model Participation Data'!$D$81),"-",'Model Participation Data'!$D$81)</f>
        <v>-</v>
      </c>
      <c r="F1833" s="38" t="str">
        <f>IF(ISBLANK('Model Participation Data'!$E$81),"-",'Model Participation Data'!$E$81)</f>
        <v>-</v>
      </c>
      <c r="G1833" s="151" t="str">
        <f>IF(ISBLANK('Model Participation Data'!$F$81),"-",'Model Participation Data'!$F$81)</f>
        <v>-</v>
      </c>
      <c r="H1833" s="253">
        <v>1</v>
      </c>
      <c r="I1833" s="253">
        <v>1</v>
      </c>
      <c r="J1833" s="150" t="str">
        <f t="shared" si="75"/>
        <v>11</v>
      </c>
      <c r="K1833" s="38" t="str">
        <f>IF(ISBLANK('Model Participation Data'!$L$81),"-",'Model Participation Data'!$L$81)</f>
        <v>-</v>
      </c>
      <c r="L1833" s="39" t="str">
        <f>IF(ISBLANK('Model Participation Data'!$M$81),"-",'Model Participation Data'!$M$81)</f>
        <v>-</v>
      </c>
      <c r="M1833" s="254">
        <f>IF(ISNA(SUMIFS(INDEX('Model Participation Data'!$N$8:$DX$57,0,MATCH(CONCATENATE($J1833,M$6),'Model Participation Data'!$N$6:$DX$6,0)),'Model Participation Data'!$B$8:$B$57,$C1833,'Model Participation Data'!$C$8:$C$57,$D1833)),"-",SUMIFS(INDEX('Model Participation Data'!$N$8:$DX$57,0,MATCH(CONCATENATE($J1833,M$6),'Model Participation Data'!$N$6:$DX$6,0)),'Model Participation Data'!$B$8:$B$57,$C1833,'Model Participation Data'!$C$8:$C$57,$D1833))</f>
        <v>0</v>
      </c>
      <c r="N1833" s="254">
        <f>IF(ISNA(SUMIFS(INDEX('Model Participation Data'!$N$8:$DX$57,0,MATCH(CONCATENATE($J1833,N$6),'Model Participation Data'!$N$6:$DX$6,0)),'Model Participation Data'!$B$8:$B$57,$C1833,'Model Participation Data'!$C$8:$C$57,$D1833)),"-",SUMIFS(INDEX('Model Participation Data'!$N$8:$DX$57,0,MATCH(CONCATENATE($J1833,N$6),'Model Participation Data'!$N$6:$DX$6,0)),'Model Participation Data'!$B$8:$B$57,$C1833,'Model Participation Data'!$C$8:$C$57,$D1833))</f>
        <v>0</v>
      </c>
      <c r="O1833" s="154">
        <f>IF(ISNA(SUMIFS(INDEX('Model Participation Data'!$N$8:$DX$57,0,MATCH(CONCATENATE($J1833,O$6),'Model Participation Data'!$N$6:$DX$6,0)),'Model Participation Data'!$B$8:$B$57,$C1833,'Model Participation Data'!$C$8:$C$57,$D1833)),"-",SUMIFS(INDEX('Model Participation Data'!$N$8:$DX$57,0,MATCH(CONCATENATE($J1833,O$6),'Model Participation Data'!$N$6:$DX$6,0)),'Model Participation Data'!$B$8:$B$57,$C1833,'Model Participation Data'!$C$8:$C$57,$D1833))</f>
        <v>0</v>
      </c>
    </row>
    <row r="1834" spans="2:15" x14ac:dyDescent="0.35">
      <c r="B1834" s="37" t="s">
        <v>80</v>
      </c>
      <c r="C1834" s="38" t="str">
        <f>IF(ISBLANK('Model Participation Data'!$B$81),"-",'Model Participation Data'!$B$81)</f>
        <v>-</v>
      </c>
      <c r="D1834" s="38" t="str">
        <f>IF(ISBLANK('Model Participation Data'!$C$81),"-",'Model Participation Data'!$C$81)</f>
        <v>-</v>
      </c>
      <c r="E1834" s="38" t="str">
        <f>IF(ISBLANK('Model Participation Data'!$D$81),"-",'Model Participation Data'!$D$81)</f>
        <v>-</v>
      </c>
      <c r="F1834" s="38" t="str">
        <f>IF(ISBLANK('Model Participation Data'!$E$81),"-",'Model Participation Data'!$E$81)</f>
        <v>-</v>
      </c>
      <c r="G1834" s="151" t="str">
        <f>IF(ISBLANK('Model Participation Data'!$F$81),"-",'Model Participation Data'!$F$81)</f>
        <v>-</v>
      </c>
      <c r="H1834" s="253">
        <v>1</v>
      </c>
      <c r="I1834" s="253">
        <v>2</v>
      </c>
      <c r="J1834" s="150" t="str">
        <f t="shared" si="75"/>
        <v>12</v>
      </c>
      <c r="K1834" s="38" t="str">
        <f>IF(ISBLANK('Model Participation Data'!$L$81),"-",'Model Participation Data'!$L$81)</f>
        <v>-</v>
      </c>
      <c r="L1834" s="39" t="str">
        <f>IF(ISBLANK('Model Participation Data'!$M$81),"-",'Model Participation Data'!$M$81)</f>
        <v>-</v>
      </c>
      <c r="M1834" s="254">
        <f>IF(ISNA(SUMIFS(INDEX('Model Participation Data'!$N$8:$DX$57,0,MATCH(CONCATENATE($J1834,M$6),'Model Participation Data'!$N$6:$DX$6,0)),'Model Participation Data'!$B$8:$B$57,$C1834,'Model Participation Data'!$C$8:$C$57,$D1834)),"-",SUMIFS(INDEX('Model Participation Data'!$N$8:$DX$57,0,MATCH(CONCATENATE($J1834,M$6),'Model Participation Data'!$N$6:$DX$6,0)),'Model Participation Data'!$B$8:$B$57,$C1834,'Model Participation Data'!$C$8:$C$57,$D1834))</f>
        <v>0</v>
      </c>
      <c r="N1834" s="254">
        <f>IF(ISNA(SUMIFS(INDEX('Model Participation Data'!$N$8:$DX$57,0,MATCH(CONCATENATE($J1834,N$6),'Model Participation Data'!$N$6:$DX$6,0)),'Model Participation Data'!$B$8:$B$57,$C1834,'Model Participation Data'!$C$8:$C$57,$D1834)),"-",SUMIFS(INDEX('Model Participation Data'!$N$8:$DX$57,0,MATCH(CONCATENATE($J1834,N$6),'Model Participation Data'!$N$6:$DX$6,0)),'Model Participation Data'!$B$8:$B$57,$C1834,'Model Participation Data'!$C$8:$C$57,$D1834))</f>
        <v>0</v>
      </c>
      <c r="O1834" s="154">
        <f>IF(ISNA(SUMIFS(INDEX('Model Participation Data'!$N$8:$DX$57,0,MATCH(CONCATENATE($J1834,O$6),'Model Participation Data'!$N$6:$DX$6,0)),'Model Participation Data'!$B$8:$B$57,$C1834,'Model Participation Data'!$C$8:$C$57,$D1834)),"-",SUMIFS(INDEX('Model Participation Data'!$N$8:$DX$57,0,MATCH(CONCATENATE($J1834,O$6),'Model Participation Data'!$N$6:$DX$6,0)),'Model Participation Data'!$B$8:$B$57,$C1834,'Model Participation Data'!$C$8:$C$57,$D1834))</f>
        <v>0</v>
      </c>
    </row>
    <row r="1835" spans="2:15" x14ac:dyDescent="0.35">
      <c r="B1835" s="37" t="s">
        <v>80</v>
      </c>
      <c r="C1835" s="38" t="str">
        <f>IF(ISBLANK('Model Participation Data'!$B$81),"-",'Model Participation Data'!$B$81)</f>
        <v>-</v>
      </c>
      <c r="D1835" s="38" t="str">
        <f>IF(ISBLANK('Model Participation Data'!$C$81),"-",'Model Participation Data'!$C$81)</f>
        <v>-</v>
      </c>
      <c r="E1835" s="38" t="str">
        <f>IF(ISBLANK('Model Participation Data'!$D$81),"-",'Model Participation Data'!$D$81)</f>
        <v>-</v>
      </c>
      <c r="F1835" s="38" t="str">
        <f>IF(ISBLANK('Model Participation Data'!$E$81),"-",'Model Participation Data'!$E$81)</f>
        <v>-</v>
      </c>
      <c r="G1835" s="151" t="str">
        <f>IF(ISBLANK('Model Participation Data'!$F$81),"-",'Model Participation Data'!$F$81)</f>
        <v>-</v>
      </c>
      <c r="H1835" s="253">
        <v>1</v>
      </c>
      <c r="I1835" s="253">
        <v>3</v>
      </c>
      <c r="J1835" s="150" t="str">
        <f t="shared" si="75"/>
        <v>13</v>
      </c>
      <c r="K1835" s="38" t="str">
        <f>IF(ISBLANK('Model Participation Data'!$L$81),"-",'Model Participation Data'!$L$81)</f>
        <v>-</v>
      </c>
      <c r="L1835" s="39" t="str">
        <f>IF(ISBLANK('Model Participation Data'!$M$81),"-",'Model Participation Data'!$M$81)</f>
        <v>-</v>
      </c>
      <c r="M1835" s="254">
        <f>IF(ISNA(SUMIFS(INDEX('Model Participation Data'!$N$8:$DX$57,0,MATCH(CONCATENATE($J1835,M$6),'Model Participation Data'!$N$6:$DX$6,0)),'Model Participation Data'!$B$8:$B$57,$C1835,'Model Participation Data'!$C$8:$C$57,$D1835)),"-",SUMIFS(INDEX('Model Participation Data'!$N$8:$DX$57,0,MATCH(CONCATENATE($J1835,M$6),'Model Participation Data'!$N$6:$DX$6,0)),'Model Participation Data'!$B$8:$B$57,$C1835,'Model Participation Data'!$C$8:$C$57,$D1835))</f>
        <v>0</v>
      </c>
      <c r="N1835" s="254">
        <f>IF(ISNA(SUMIFS(INDEX('Model Participation Data'!$N$8:$DX$57,0,MATCH(CONCATENATE($J1835,N$6),'Model Participation Data'!$N$6:$DX$6,0)),'Model Participation Data'!$B$8:$B$57,$C1835,'Model Participation Data'!$C$8:$C$57,$D1835)),"-",SUMIFS(INDEX('Model Participation Data'!$N$8:$DX$57,0,MATCH(CONCATENATE($J1835,N$6),'Model Participation Data'!$N$6:$DX$6,0)),'Model Participation Data'!$B$8:$B$57,$C1835,'Model Participation Data'!$C$8:$C$57,$D1835))</f>
        <v>0</v>
      </c>
      <c r="O1835" s="154">
        <f>IF(ISNA(SUMIFS(INDEX('Model Participation Data'!$N$8:$DX$57,0,MATCH(CONCATENATE($J1835,O$6),'Model Participation Data'!$N$6:$DX$6,0)),'Model Participation Data'!$B$8:$B$57,$C1835,'Model Participation Data'!$C$8:$C$57,$D1835)),"-",SUMIFS(INDEX('Model Participation Data'!$N$8:$DX$57,0,MATCH(CONCATENATE($J1835,O$6),'Model Participation Data'!$N$6:$DX$6,0)),'Model Participation Data'!$B$8:$B$57,$C1835,'Model Participation Data'!$C$8:$C$57,$D1835))</f>
        <v>0</v>
      </c>
    </row>
    <row r="1836" spans="2:15" x14ac:dyDescent="0.35">
      <c r="B1836" s="37" t="s">
        <v>80</v>
      </c>
      <c r="C1836" s="38" t="str">
        <f>IF(ISBLANK('Model Participation Data'!$B$81),"-",'Model Participation Data'!$B$81)</f>
        <v>-</v>
      </c>
      <c r="D1836" s="38" t="str">
        <f>IF(ISBLANK('Model Participation Data'!$C$81),"-",'Model Participation Data'!$C$81)</f>
        <v>-</v>
      </c>
      <c r="E1836" s="38" t="str">
        <f>IF(ISBLANK('Model Participation Data'!$D$81),"-",'Model Participation Data'!$D$81)</f>
        <v>-</v>
      </c>
      <c r="F1836" s="38" t="str">
        <f>IF(ISBLANK('Model Participation Data'!$E$81),"-",'Model Participation Data'!$E$81)</f>
        <v>-</v>
      </c>
      <c r="G1836" s="151" t="str">
        <f>IF(ISBLANK('Model Participation Data'!$F$81),"-",'Model Participation Data'!$F$81)</f>
        <v>-</v>
      </c>
      <c r="H1836" s="253">
        <v>1</v>
      </c>
      <c r="I1836" s="253">
        <v>4</v>
      </c>
      <c r="J1836" s="150" t="str">
        <f t="shared" si="75"/>
        <v>14</v>
      </c>
      <c r="K1836" s="38" t="str">
        <f>IF(ISBLANK('Model Participation Data'!$L$81),"-",'Model Participation Data'!$L$81)</f>
        <v>-</v>
      </c>
      <c r="L1836" s="39" t="str">
        <f>IF(ISBLANK('Model Participation Data'!$M$81),"-",'Model Participation Data'!$M$81)</f>
        <v>-</v>
      </c>
      <c r="M1836" s="254">
        <f>IF(ISNA(SUMIFS(INDEX('Model Participation Data'!$N$8:$DX$57,0,MATCH(CONCATENATE($J1836,M$6),'Model Participation Data'!$N$6:$DX$6,0)),'Model Participation Data'!$B$8:$B$57,$C1836,'Model Participation Data'!$C$8:$C$57,$D1836)),"-",SUMIFS(INDEX('Model Participation Data'!$N$8:$DX$57,0,MATCH(CONCATENATE($J1836,M$6),'Model Participation Data'!$N$6:$DX$6,0)),'Model Participation Data'!$B$8:$B$57,$C1836,'Model Participation Data'!$C$8:$C$57,$D1836))</f>
        <v>0</v>
      </c>
      <c r="N1836" s="254">
        <f>IF(ISNA(SUMIFS(INDEX('Model Participation Data'!$N$8:$DX$57,0,MATCH(CONCATENATE($J1836,N$6),'Model Participation Data'!$N$6:$DX$6,0)),'Model Participation Data'!$B$8:$B$57,$C1836,'Model Participation Data'!$C$8:$C$57,$D1836)),"-",SUMIFS(INDEX('Model Participation Data'!$N$8:$DX$57,0,MATCH(CONCATENATE($J1836,N$6),'Model Participation Data'!$N$6:$DX$6,0)),'Model Participation Data'!$B$8:$B$57,$C1836,'Model Participation Data'!$C$8:$C$57,$D1836))</f>
        <v>0</v>
      </c>
      <c r="O1836" s="154">
        <f>IF(ISNA(SUMIFS(INDEX('Model Participation Data'!$N$8:$DX$57,0,MATCH(CONCATENATE($J1836,O$6),'Model Participation Data'!$N$6:$DX$6,0)),'Model Participation Data'!$B$8:$B$57,$C1836,'Model Participation Data'!$C$8:$C$57,$D1836)),"-",SUMIFS(INDEX('Model Participation Data'!$N$8:$DX$57,0,MATCH(CONCATENATE($J1836,O$6),'Model Participation Data'!$N$6:$DX$6,0)),'Model Participation Data'!$B$8:$B$57,$C1836,'Model Participation Data'!$C$8:$C$57,$D1836))</f>
        <v>0</v>
      </c>
    </row>
    <row r="1837" spans="2:15" x14ac:dyDescent="0.35">
      <c r="B1837" s="37" t="s">
        <v>80</v>
      </c>
      <c r="C1837" s="38" t="str">
        <f>IF(ISBLANK('Model Participation Data'!$B$81),"-",'Model Participation Data'!$B$81)</f>
        <v>-</v>
      </c>
      <c r="D1837" s="38" t="str">
        <f>IF(ISBLANK('Model Participation Data'!$C$81),"-",'Model Participation Data'!$C$81)</f>
        <v>-</v>
      </c>
      <c r="E1837" s="38" t="str">
        <f>IF(ISBLANK('Model Participation Data'!$D$81),"-",'Model Participation Data'!$D$81)</f>
        <v>-</v>
      </c>
      <c r="F1837" s="38" t="str">
        <f>IF(ISBLANK('Model Participation Data'!$E$81),"-",'Model Participation Data'!$E$81)</f>
        <v>-</v>
      </c>
      <c r="G1837" s="151" t="str">
        <f>IF(ISBLANK('Model Participation Data'!$F$81),"-",'Model Participation Data'!$F$81)</f>
        <v>-</v>
      </c>
      <c r="H1837" s="253">
        <v>1</v>
      </c>
      <c r="I1837" s="253">
        <v>5</v>
      </c>
      <c r="J1837" s="150" t="str">
        <f t="shared" si="75"/>
        <v>15</v>
      </c>
      <c r="K1837" s="38" t="str">
        <f>IF(ISBLANK('Model Participation Data'!$L$81),"-",'Model Participation Data'!$L$81)</f>
        <v>-</v>
      </c>
      <c r="L1837" s="39" t="str">
        <f>IF(ISBLANK('Model Participation Data'!$M$81),"-",'Model Participation Data'!$M$81)</f>
        <v>-</v>
      </c>
      <c r="M1837" s="254">
        <f>IF(ISNA(SUMIFS(INDEX('Model Participation Data'!$N$8:$DX$57,0,MATCH(CONCATENATE($J1837,M$6),'Model Participation Data'!$N$6:$DX$6,0)),'Model Participation Data'!$B$8:$B$57,$C1837,'Model Participation Data'!$C$8:$C$57,$D1837)),"-",SUMIFS(INDEX('Model Participation Data'!$N$8:$DX$57,0,MATCH(CONCATENATE($J1837,M$6),'Model Participation Data'!$N$6:$DX$6,0)),'Model Participation Data'!$B$8:$B$57,$C1837,'Model Participation Data'!$C$8:$C$57,$D1837))</f>
        <v>0</v>
      </c>
      <c r="N1837" s="254">
        <f>IF(ISNA(SUMIFS(INDEX('Model Participation Data'!$N$8:$DX$57,0,MATCH(CONCATENATE($J1837,N$6),'Model Participation Data'!$N$6:$DX$6,0)),'Model Participation Data'!$B$8:$B$57,$C1837,'Model Participation Data'!$C$8:$C$57,$D1837)),"-",SUMIFS(INDEX('Model Participation Data'!$N$8:$DX$57,0,MATCH(CONCATENATE($J1837,N$6),'Model Participation Data'!$N$6:$DX$6,0)),'Model Participation Data'!$B$8:$B$57,$C1837,'Model Participation Data'!$C$8:$C$57,$D1837))</f>
        <v>0</v>
      </c>
      <c r="O1837" s="154">
        <f>IF(ISNA(SUMIFS(INDEX('Model Participation Data'!$N$8:$DX$57,0,MATCH(CONCATENATE($J1837,O$6),'Model Participation Data'!$N$6:$DX$6,0)),'Model Participation Data'!$B$8:$B$57,$C1837,'Model Participation Data'!$C$8:$C$57,$D1837)),"-",SUMIFS(INDEX('Model Participation Data'!$N$8:$DX$57,0,MATCH(CONCATENATE($J1837,O$6),'Model Participation Data'!$N$6:$DX$6,0)),'Model Participation Data'!$B$8:$B$57,$C1837,'Model Participation Data'!$C$8:$C$57,$D1837))</f>
        <v>0</v>
      </c>
    </row>
    <row r="1838" spans="2:15" x14ac:dyDescent="0.35">
      <c r="B1838" s="37" t="s">
        <v>80</v>
      </c>
      <c r="C1838" s="38" t="str">
        <f>IF(ISBLANK('Model Participation Data'!$B$81),"-",'Model Participation Data'!$B$81)</f>
        <v>-</v>
      </c>
      <c r="D1838" s="38" t="str">
        <f>IF(ISBLANK('Model Participation Data'!$C$81),"-",'Model Participation Data'!$C$81)</f>
        <v>-</v>
      </c>
      <c r="E1838" s="38" t="str">
        <f>IF(ISBLANK('Model Participation Data'!$D$81),"-",'Model Participation Data'!$D$81)</f>
        <v>-</v>
      </c>
      <c r="F1838" s="38" t="str">
        <f>IF(ISBLANK('Model Participation Data'!$E$81),"-",'Model Participation Data'!$E$81)</f>
        <v>-</v>
      </c>
      <c r="G1838" s="151" t="str">
        <f>IF(ISBLANK('Model Participation Data'!$F$81),"-",'Model Participation Data'!$F$81)</f>
        <v>-</v>
      </c>
      <c r="H1838" s="253">
        <v>1</v>
      </c>
      <c r="I1838" s="253" t="s">
        <v>65</v>
      </c>
      <c r="J1838" s="150" t="str">
        <f t="shared" si="75"/>
        <v>1Goal</v>
      </c>
      <c r="K1838" s="38" t="str">
        <f>IF(ISBLANK('Model Participation Data'!$L$81),"-",'Model Participation Data'!$L$81)</f>
        <v>-</v>
      </c>
      <c r="L1838" s="39" t="str">
        <f>IF(ISBLANK('Model Participation Data'!$M$81),"-",'Model Participation Data'!$M$81)</f>
        <v>-</v>
      </c>
      <c r="M1838" s="254" t="str">
        <f>IF(ISNA(SUMIFS(INDEX('Model Participation Data'!$N$8:$DX$57,0,MATCH(CONCATENATE($J1838,M$6),'Model Participation Data'!$N$6:$DX$6,0)),'Model Participation Data'!$B$8:$B$57,$C1838,'Model Participation Data'!$C$8:$C$57,$D1838)),"-",SUMIFS(INDEX('Model Participation Data'!$N$8:$DX$57,0,MATCH(CONCATENATE($J1838,M$6),'Model Participation Data'!$N$6:$DX$6,0)),'Model Participation Data'!$B$8:$B$57,$C1838,'Model Participation Data'!$C$8:$C$57,$D1838))</f>
        <v>-</v>
      </c>
      <c r="N1838" s="254" t="str">
        <f>IF(ISNA(SUMIFS(INDEX('Model Participation Data'!$N$8:$DX$57,0,MATCH(CONCATENATE($J1838,N$6),'Model Participation Data'!$N$6:$DX$6,0)),'Model Participation Data'!$B$8:$B$57,$C1838,'Model Participation Data'!$C$8:$C$57,$D1838)),"-",SUMIFS(INDEX('Model Participation Data'!$N$8:$DX$57,0,MATCH(CONCATENATE($J1838,N$6),'Model Participation Data'!$N$6:$DX$6,0)),'Model Participation Data'!$B$8:$B$57,$C1838,'Model Participation Data'!$C$8:$C$57,$D1838))</f>
        <v>-</v>
      </c>
      <c r="O1838" s="154">
        <f>IF(ISNA(SUMIFS(INDEX('Model Participation Data'!$N$8:$DX$57,0,MATCH(CONCATENATE($J1838,O$6),'Model Participation Data'!$N$6:$DX$6,0)),'Model Participation Data'!$B$8:$B$57,$C1838,'Model Participation Data'!$C$8:$C$57,$D1838)),"-",SUMIFS(INDEX('Model Participation Data'!$N$8:$DX$57,0,MATCH(CONCATENATE($J1838,O$6),'Model Participation Data'!$N$6:$DX$6,0)),'Model Participation Data'!$B$8:$B$57,$C1838,'Model Participation Data'!$C$8:$C$57,$D1838))</f>
        <v>0</v>
      </c>
    </row>
    <row r="1839" spans="2:15" x14ac:dyDescent="0.35">
      <c r="B1839" s="37" t="s">
        <v>80</v>
      </c>
      <c r="C1839" s="38" t="str">
        <f>IF(ISBLANK('Model Participation Data'!$B$81),"-",'Model Participation Data'!$B$81)</f>
        <v>-</v>
      </c>
      <c r="D1839" s="38" t="str">
        <f>IF(ISBLANK('Model Participation Data'!$C$81),"-",'Model Participation Data'!$C$81)</f>
        <v>-</v>
      </c>
      <c r="E1839" s="38" t="str">
        <f>IF(ISBLANK('Model Participation Data'!$D$81),"-",'Model Participation Data'!$D$81)</f>
        <v>-</v>
      </c>
      <c r="F1839" s="38" t="str">
        <f>IF(ISBLANK('Model Participation Data'!$E$81),"-",'Model Participation Data'!$E$81)</f>
        <v>-</v>
      </c>
      <c r="G1839" s="151" t="str">
        <f>IF(ISBLANK('Model Participation Data'!$F$81),"-",'Model Participation Data'!$F$81)</f>
        <v>-</v>
      </c>
      <c r="H1839" s="253">
        <v>2</v>
      </c>
      <c r="I1839" s="253">
        <v>1</v>
      </c>
      <c r="J1839" s="150" t="str">
        <f t="shared" si="75"/>
        <v>21</v>
      </c>
      <c r="K1839" s="38" t="str">
        <f>IF(ISBLANK('Model Participation Data'!$L$81),"-",'Model Participation Data'!$L$81)</f>
        <v>-</v>
      </c>
      <c r="L1839" s="39" t="str">
        <f>IF(ISBLANK('Model Participation Data'!$M$81),"-",'Model Participation Data'!$M$81)</f>
        <v>-</v>
      </c>
      <c r="M1839" s="254">
        <f>IF(ISNA(SUMIFS(INDEX('Model Participation Data'!$N$8:$DX$57,0,MATCH(CONCATENATE($J1839,M$6),'Model Participation Data'!$N$6:$DX$6,0)),'Model Participation Data'!$B$8:$B$57,$C1839,'Model Participation Data'!$C$8:$C$57,$D1839)),"-",SUMIFS(INDEX('Model Participation Data'!$N$8:$DX$57,0,MATCH(CONCATENATE($J1839,M$6),'Model Participation Data'!$N$6:$DX$6,0)),'Model Participation Data'!$B$8:$B$57,$C1839,'Model Participation Data'!$C$8:$C$57,$D1839))</f>
        <v>0</v>
      </c>
      <c r="N1839" s="254">
        <f>IF(ISNA(SUMIFS(INDEX('Model Participation Data'!$N$8:$DX$57,0,MATCH(CONCATENATE($J1839,N$6),'Model Participation Data'!$N$6:$DX$6,0)),'Model Participation Data'!$B$8:$B$57,$C1839,'Model Participation Data'!$C$8:$C$57,$D1839)),"-",SUMIFS(INDEX('Model Participation Data'!$N$8:$DX$57,0,MATCH(CONCATENATE($J1839,N$6),'Model Participation Data'!$N$6:$DX$6,0)),'Model Participation Data'!$B$8:$B$57,$C1839,'Model Participation Data'!$C$8:$C$57,$D1839))</f>
        <v>0</v>
      </c>
      <c r="O1839" s="154">
        <f>IF(ISNA(SUMIFS(INDEX('Model Participation Data'!$N$8:$DX$57,0,MATCH(CONCATENATE($J1839,O$6),'Model Participation Data'!$N$6:$DX$6,0)),'Model Participation Data'!$B$8:$B$57,$C1839,'Model Participation Data'!$C$8:$C$57,$D1839)),"-",SUMIFS(INDEX('Model Participation Data'!$N$8:$DX$57,0,MATCH(CONCATENATE($J1839,O$6),'Model Participation Data'!$N$6:$DX$6,0)),'Model Participation Data'!$B$8:$B$57,$C1839,'Model Participation Data'!$C$8:$C$57,$D1839))</f>
        <v>0</v>
      </c>
    </row>
    <row r="1840" spans="2:15" x14ac:dyDescent="0.35">
      <c r="B1840" s="37" t="s">
        <v>80</v>
      </c>
      <c r="C1840" s="38" t="str">
        <f>IF(ISBLANK('Model Participation Data'!$B$81),"-",'Model Participation Data'!$B$81)</f>
        <v>-</v>
      </c>
      <c r="D1840" s="38" t="str">
        <f>IF(ISBLANK('Model Participation Data'!$C$81),"-",'Model Participation Data'!$C$81)</f>
        <v>-</v>
      </c>
      <c r="E1840" s="38" t="str">
        <f>IF(ISBLANK('Model Participation Data'!$D$81),"-",'Model Participation Data'!$D$81)</f>
        <v>-</v>
      </c>
      <c r="F1840" s="38" t="str">
        <f>IF(ISBLANK('Model Participation Data'!$E$81),"-",'Model Participation Data'!$E$81)</f>
        <v>-</v>
      </c>
      <c r="G1840" s="151" t="str">
        <f>IF(ISBLANK('Model Participation Data'!$F$81),"-",'Model Participation Data'!$F$81)</f>
        <v>-</v>
      </c>
      <c r="H1840" s="253">
        <v>2</v>
      </c>
      <c r="I1840" s="253">
        <v>2</v>
      </c>
      <c r="J1840" s="150" t="str">
        <f t="shared" si="75"/>
        <v>22</v>
      </c>
      <c r="K1840" s="38" t="str">
        <f>IF(ISBLANK('Model Participation Data'!$L$81),"-",'Model Participation Data'!$L$81)</f>
        <v>-</v>
      </c>
      <c r="L1840" s="39" t="str">
        <f>IF(ISBLANK('Model Participation Data'!$M$81),"-",'Model Participation Data'!$M$81)</f>
        <v>-</v>
      </c>
      <c r="M1840" s="254">
        <f>IF(ISNA(SUMIFS(INDEX('Model Participation Data'!$N$8:$DX$57,0,MATCH(CONCATENATE($J1840,M$6),'Model Participation Data'!$N$6:$DX$6,0)),'Model Participation Data'!$B$8:$B$57,$C1840,'Model Participation Data'!$C$8:$C$57,$D1840)),"-",SUMIFS(INDEX('Model Participation Data'!$N$8:$DX$57,0,MATCH(CONCATENATE($J1840,M$6),'Model Participation Data'!$N$6:$DX$6,0)),'Model Participation Data'!$B$8:$B$57,$C1840,'Model Participation Data'!$C$8:$C$57,$D1840))</f>
        <v>0</v>
      </c>
      <c r="N1840" s="254">
        <f>IF(ISNA(SUMIFS(INDEX('Model Participation Data'!$N$8:$DX$57,0,MATCH(CONCATENATE($J1840,N$6),'Model Participation Data'!$N$6:$DX$6,0)),'Model Participation Data'!$B$8:$B$57,$C1840,'Model Participation Data'!$C$8:$C$57,$D1840)),"-",SUMIFS(INDEX('Model Participation Data'!$N$8:$DX$57,0,MATCH(CONCATENATE($J1840,N$6),'Model Participation Data'!$N$6:$DX$6,0)),'Model Participation Data'!$B$8:$B$57,$C1840,'Model Participation Data'!$C$8:$C$57,$D1840))</f>
        <v>0</v>
      </c>
      <c r="O1840" s="154">
        <f>IF(ISNA(SUMIFS(INDEX('Model Participation Data'!$N$8:$DX$57,0,MATCH(CONCATENATE($J1840,O$6),'Model Participation Data'!$N$6:$DX$6,0)),'Model Participation Data'!$B$8:$B$57,$C1840,'Model Participation Data'!$C$8:$C$57,$D1840)),"-",SUMIFS(INDEX('Model Participation Data'!$N$8:$DX$57,0,MATCH(CONCATENATE($J1840,O$6),'Model Participation Data'!$N$6:$DX$6,0)),'Model Participation Data'!$B$8:$B$57,$C1840,'Model Participation Data'!$C$8:$C$57,$D1840))</f>
        <v>0</v>
      </c>
    </row>
    <row r="1841" spans="2:15" x14ac:dyDescent="0.35">
      <c r="B1841" s="37" t="s">
        <v>80</v>
      </c>
      <c r="C1841" s="38" t="str">
        <f>IF(ISBLANK('Model Participation Data'!$B$81),"-",'Model Participation Data'!$B$81)</f>
        <v>-</v>
      </c>
      <c r="D1841" s="38" t="str">
        <f>IF(ISBLANK('Model Participation Data'!$C$81),"-",'Model Participation Data'!$C$81)</f>
        <v>-</v>
      </c>
      <c r="E1841" s="38" t="str">
        <f>IF(ISBLANK('Model Participation Data'!$D$81),"-",'Model Participation Data'!$D$81)</f>
        <v>-</v>
      </c>
      <c r="F1841" s="38" t="str">
        <f>IF(ISBLANK('Model Participation Data'!$E$81),"-",'Model Participation Data'!$E$81)</f>
        <v>-</v>
      </c>
      <c r="G1841" s="151" t="str">
        <f>IF(ISBLANK('Model Participation Data'!$F$81),"-",'Model Participation Data'!$F$81)</f>
        <v>-</v>
      </c>
      <c r="H1841" s="253">
        <v>2</v>
      </c>
      <c r="I1841" s="253">
        <v>3</v>
      </c>
      <c r="J1841" s="150" t="str">
        <f t="shared" si="75"/>
        <v>23</v>
      </c>
      <c r="K1841" s="38" t="str">
        <f>IF(ISBLANK('Model Participation Data'!$L$81),"-",'Model Participation Data'!$L$81)</f>
        <v>-</v>
      </c>
      <c r="L1841" s="39" t="str">
        <f>IF(ISBLANK('Model Participation Data'!$M$81),"-",'Model Participation Data'!$M$81)</f>
        <v>-</v>
      </c>
      <c r="M1841" s="254">
        <f>IF(ISNA(SUMIFS(INDEX('Model Participation Data'!$N$8:$DX$57,0,MATCH(CONCATENATE($J1841,M$6),'Model Participation Data'!$N$6:$DX$6,0)),'Model Participation Data'!$B$8:$B$57,$C1841,'Model Participation Data'!$C$8:$C$57,$D1841)),"-",SUMIFS(INDEX('Model Participation Data'!$N$8:$DX$57,0,MATCH(CONCATENATE($J1841,M$6),'Model Participation Data'!$N$6:$DX$6,0)),'Model Participation Data'!$B$8:$B$57,$C1841,'Model Participation Data'!$C$8:$C$57,$D1841))</f>
        <v>0</v>
      </c>
      <c r="N1841" s="254">
        <f>IF(ISNA(SUMIFS(INDEX('Model Participation Data'!$N$8:$DX$57,0,MATCH(CONCATENATE($J1841,N$6),'Model Participation Data'!$N$6:$DX$6,0)),'Model Participation Data'!$B$8:$B$57,$C1841,'Model Participation Data'!$C$8:$C$57,$D1841)),"-",SUMIFS(INDEX('Model Participation Data'!$N$8:$DX$57,0,MATCH(CONCATENATE($J1841,N$6),'Model Participation Data'!$N$6:$DX$6,0)),'Model Participation Data'!$B$8:$B$57,$C1841,'Model Participation Data'!$C$8:$C$57,$D1841))</f>
        <v>0</v>
      </c>
      <c r="O1841" s="154">
        <f>IF(ISNA(SUMIFS(INDEX('Model Participation Data'!$N$8:$DX$57,0,MATCH(CONCATENATE($J1841,O$6),'Model Participation Data'!$N$6:$DX$6,0)),'Model Participation Data'!$B$8:$B$57,$C1841,'Model Participation Data'!$C$8:$C$57,$D1841)),"-",SUMIFS(INDEX('Model Participation Data'!$N$8:$DX$57,0,MATCH(CONCATENATE($J1841,O$6),'Model Participation Data'!$N$6:$DX$6,0)),'Model Participation Data'!$B$8:$B$57,$C1841,'Model Participation Data'!$C$8:$C$57,$D1841))</f>
        <v>0</v>
      </c>
    </row>
    <row r="1842" spans="2:15" x14ac:dyDescent="0.35">
      <c r="B1842" s="37" t="s">
        <v>80</v>
      </c>
      <c r="C1842" s="38" t="str">
        <f>IF(ISBLANK('Model Participation Data'!$B$81),"-",'Model Participation Data'!$B$81)</f>
        <v>-</v>
      </c>
      <c r="D1842" s="38" t="str">
        <f>IF(ISBLANK('Model Participation Data'!$C$81),"-",'Model Participation Data'!$C$81)</f>
        <v>-</v>
      </c>
      <c r="E1842" s="38" t="str">
        <f>IF(ISBLANK('Model Participation Data'!$D$81),"-",'Model Participation Data'!$D$81)</f>
        <v>-</v>
      </c>
      <c r="F1842" s="38" t="str">
        <f>IF(ISBLANK('Model Participation Data'!$E$81),"-",'Model Participation Data'!$E$81)</f>
        <v>-</v>
      </c>
      <c r="G1842" s="151" t="str">
        <f>IF(ISBLANK('Model Participation Data'!$F$81),"-",'Model Participation Data'!$F$81)</f>
        <v>-</v>
      </c>
      <c r="H1842" s="253">
        <v>2</v>
      </c>
      <c r="I1842" s="253">
        <v>4</v>
      </c>
      <c r="J1842" s="150" t="str">
        <f t="shared" si="75"/>
        <v>24</v>
      </c>
      <c r="K1842" s="38" t="str">
        <f>IF(ISBLANK('Model Participation Data'!$L$81),"-",'Model Participation Data'!$L$81)</f>
        <v>-</v>
      </c>
      <c r="L1842" s="39" t="str">
        <f>IF(ISBLANK('Model Participation Data'!$M$81),"-",'Model Participation Data'!$M$81)</f>
        <v>-</v>
      </c>
      <c r="M1842" s="254">
        <f>IF(ISNA(SUMIFS(INDEX('Model Participation Data'!$N$8:$DX$57,0,MATCH(CONCATENATE($J1842,M$6),'Model Participation Data'!$N$6:$DX$6,0)),'Model Participation Data'!$B$8:$B$57,$C1842,'Model Participation Data'!$C$8:$C$57,$D1842)),"-",SUMIFS(INDEX('Model Participation Data'!$N$8:$DX$57,0,MATCH(CONCATENATE($J1842,M$6),'Model Participation Data'!$N$6:$DX$6,0)),'Model Participation Data'!$B$8:$B$57,$C1842,'Model Participation Data'!$C$8:$C$57,$D1842))</f>
        <v>0</v>
      </c>
      <c r="N1842" s="254">
        <f>IF(ISNA(SUMIFS(INDEX('Model Participation Data'!$N$8:$DX$57,0,MATCH(CONCATENATE($J1842,N$6),'Model Participation Data'!$N$6:$DX$6,0)),'Model Participation Data'!$B$8:$B$57,$C1842,'Model Participation Data'!$C$8:$C$57,$D1842)),"-",SUMIFS(INDEX('Model Participation Data'!$N$8:$DX$57,0,MATCH(CONCATENATE($J1842,N$6),'Model Participation Data'!$N$6:$DX$6,0)),'Model Participation Data'!$B$8:$B$57,$C1842,'Model Participation Data'!$C$8:$C$57,$D1842))</f>
        <v>0</v>
      </c>
      <c r="O1842" s="154">
        <f>IF(ISNA(SUMIFS(INDEX('Model Participation Data'!$N$8:$DX$57,0,MATCH(CONCATENATE($J1842,O$6),'Model Participation Data'!$N$6:$DX$6,0)),'Model Participation Data'!$B$8:$B$57,$C1842,'Model Participation Data'!$C$8:$C$57,$D1842)),"-",SUMIFS(INDEX('Model Participation Data'!$N$8:$DX$57,0,MATCH(CONCATENATE($J1842,O$6),'Model Participation Data'!$N$6:$DX$6,0)),'Model Participation Data'!$B$8:$B$57,$C1842,'Model Participation Data'!$C$8:$C$57,$D1842))</f>
        <v>0</v>
      </c>
    </row>
    <row r="1843" spans="2:15" x14ac:dyDescent="0.35">
      <c r="B1843" s="37" t="s">
        <v>80</v>
      </c>
      <c r="C1843" s="38" t="str">
        <f>IF(ISBLANK('Model Participation Data'!$B$81),"-",'Model Participation Data'!$B$81)</f>
        <v>-</v>
      </c>
      <c r="D1843" s="38" t="str">
        <f>IF(ISBLANK('Model Participation Data'!$C$81),"-",'Model Participation Data'!$C$81)</f>
        <v>-</v>
      </c>
      <c r="E1843" s="38" t="str">
        <f>IF(ISBLANK('Model Participation Data'!$D$81),"-",'Model Participation Data'!$D$81)</f>
        <v>-</v>
      </c>
      <c r="F1843" s="38" t="str">
        <f>IF(ISBLANK('Model Participation Data'!$E$81),"-",'Model Participation Data'!$E$81)</f>
        <v>-</v>
      </c>
      <c r="G1843" s="151" t="str">
        <f>IF(ISBLANK('Model Participation Data'!$F$81),"-",'Model Participation Data'!$F$81)</f>
        <v>-</v>
      </c>
      <c r="H1843" s="253">
        <v>2</v>
      </c>
      <c r="I1843" s="253">
        <v>5</v>
      </c>
      <c r="J1843" s="150" t="str">
        <f t="shared" si="75"/>
        <v>25</v>
      </c>
      <c r="K1843" s="38" t="str">
        <f>IF(ISBLANK('Model Participation Data'!$L$81),"-",'Model Participation Data'!$L$81)</f>
        <v>-</v>
      </c>
      <c r="L1843" s="39" t="str">
        <f>IF(ISBLANK('Model Participation Data'!$M$81),"-",'Model Participation Data'!$M$81)</f>
        <v>-</v>
      </c>
      <c r="M1843" s="254">
        <f>IF(ISNA(SUMIFS(INDEX('Model Participation Data'!$N$8:$DX$57,0,MATCH(CONCATENATE($J1843,M$6),'Model Participation Data'!$N$6:$DX$6,0)),'Model Participation Data'!$B$8:$B$57,$C1843,'Model Participation Data'!$C$8:$C$57,$D1843)),"-",SUMIFS(INDEX('Model Participation Data'!$N$8:$DX$57,0,MATCH(CONCATENATE($J1843,M$6),'Model Participation Data'!$N$6:$DX$6,0)),'Model Participation Data'!$B$8:$B$57,$C1843,'Model Participation Data'!$C$8:$C$57,$D1843))</f>
        <v>0</v>
      </c>
      <c r="N1843" s="254">
        <f>IF(ISNA(SUMIFS(INDEX('Model Participation Data'!$N$8:$DX$57,0,MATCH(CONCATENATE($J1843,N$6),'Model Participation Data'!$N$6:$DX$6,0)),'Model Participation Data'!$B$8:$B$57,$C1843,'Model Participation Data'!$C$8:$C$57,$D1843)),"-",SUMIFS(INDEX('Model Participation Data'!$N$8:$DX$57,0,MATCH(CONCATENATE($J1843,N$6),'Model Participation Data'!$N$6:$DX$6,0)),'Model Participation Data'!$B$8:$B$57,$C1843,'Model Participation Data'!$C$8:$C$57,$D1843))</f>
        <v>0</v>
      </c>
      <c r="O1843" s="154">
        <f>IF(ISNA(SUMIFS(INDEX('Model Participation Data'!$N$8:$DX$57,0,MATCH(CONCATENATE($J1843,O$6),'Model Participation Data'!$N$6:$DX$6,0)),'Model Participation Data'!$B$8:$B$57,$C1843,'Model Participation Data'!$C$8:$C$57,$D1843)),"-",SUMIFS(INDEX('Model Participation Data'!$N$8:$DX$57,0,MATCH(CONCATENATE($J1843,O$6),'Model Participation Data'!$N$6:$DX$6,0)),'Model Participation Data'!$B$8:$B$57,$C1843,'Model Participation Data'!$C$8:$C$57,$D1843))</f>
        <v>0</v>
      </c>
    </row>
    <row r="1844" spans="2:15" x14ac:dyDescent="0.35">
      <c r="B1844" s="37" t="s">
        <v>80</v>
      </c>
      <c r="C1844" s="38" t="str">
        <f>IF(ISBLANK('Model Participation Data'!$B$81),"-",'Model Participation Data'!$B$81)</f>
        <v>-</v>
      </c>
      <c r="D1844" s="38" t="str">
        <f>IF(ISBLANK('Model Participation Data'!$C$81),"-",'Model Participation Data'!$C$81)</f>
        <v>-</v>
      </c>
      <c r="E1844" s="38" t="str">
        <f>IF(ISBLANK('Model Participation Data'!$D$81),"-",'Model Participation Data'!$D$81)</f>
        <v>-</v>
      </c>
      <c r="F1844" s="38" t="str">
        <f>IF(ISBLANK('Model Participation Data'!$E$81),"-",'Model Participation Data'!$E$81)</f>
        <v>-</v>
      </c>
      <c r="G1844" s="151" t="str">
        <f>IF(ISBLANK('Model Participation Data'!$F$81),"-",'Model Participation Data'!$F$81)</f>
        <v>-</v>
      </c>
      <c r="H1844" s="253">
        <v>2</v>
      </c>
      <c r="I1844" s="253" t="s">
        <v>65</v>
      </c>
      <c r="J1844" s="150" t="str">
        <f t="shared" si="75"/>
        <v>2Goal</v>
      </c>
      <c r="K1844" s="38" t="str">
        <f>IF(ISBLANK('Model Participation Data'!$L$81),"-",'Model Participation Data'!$L$81)</f>
        <v>-</v>
      </c>
      <c r="L1844" s="39" t="str">
        <f>IF(ISBLANK('Model Participation Data'!$M$81),"-",'Model Participation Data'!$M$81)</f>
        <v>-</v>
      </c>
      <c r="M1844" s="254" t="str">
        <f>IF(ISNA(SUMIFS(INDEX('Model Participation Data'!$N$8:$DX$57,0,MATCH(CONCATENATE($J1844,M$6),'Model Participation Data'!$N$6:$DX$6,0)),'Model Participation Data'!$B$8:$B$57,$C1844,'Model Participation Data'!$C$8:$C$57,$D1844)),"-",SUMIFS(INDEX('Model Participation Data'!$N$8:$DX$57,0,MATCH(CONCATENATE($J1844,M$6),'Model Participation Data'!$N$6:$DX$6,0)),'Model Participation Data'!$B$8:$B$57,$C1844,'Model Participation Data'!$C$8:$C$57,$D1844))</f>
        <v>-</v>
      </c>
      <c r="N1844" s="254" t="str">
        <f>IF(ISNA(SUMIFS(INDEX('Model Participation Data'!$N$8:$DX$57,0,MATCH(CONCATENATE($J1844,N$6),'Model Participation Data'!$N$6:$DX$6,0)),'Model Participation Data'!$B$8:$B$57,$C1844,'Model Participation Data'!$C$8:$C$57,$D1844)),"-",SUMIFS(INDEX('Model Participation Data'!$N$8:$DX$57,0,MATCH(CONCATENATE($J1844,N$6),'Model Participation Data'!$N$6:$DX$6,0)),'Model Participation Data'!$B$8:$B$57,$C1844,'Model Participation Data'!$C$8:$C$57,$D1844))</f>
        <v>-</v>
      </c>
      <c r="O1844" s="154">
        <f>IF(ISNA(SUMIFS(INDEX('Model Participation Data'!$N$8:$DX$57,0,MATCH(CONCATENATE($J1844,O$6),'Model Participation Data'!$N$6:$DX$6,0)),'Model Participation Data'!$B$8:$B$57,$C1844,'Model Participation Data'!$C$8:$C$57,$D1844)),"-",SUMIFS(INDEX('Model Participation Data'!$N$8:$DX$57,0,MATCH(CONCATENATE($J1844,O$6),'Model Participation Data'!$N$6:$DX$6,0)),'Model Participation Data'!$B$8:$B$57,$C1844,'Model Participation Data'!$C$8:$C$57,$D1844))</f>
        <v>0</v>
      </c>
    </row>
    <row r="1845" spans="2:15" x14ac:dyDescent="0.35">
      <c r="B1845" s="37" t="s">
        <v>80</v>
      </c>
      <c r="C1845" s="38" t="str">
        <f>IF(ISBLANK('Model Participation Data'!$B$81),"-",'Model Participation Data'!$B$81)</f>
        <v>-</v>
      </c>
      <c r="D1845" s="38" t="str">
        <f>IF(ISBLANK('Model Participation Data'!$C$81),"-",'Model Participation Data'!$C$81)</f>
        <v>-</v>
      </c>
      <c r="E1845" s="38" t="str">
        <f>IF(ISBLANK('Model Participation Data'!$D$81),"-",'Model Participation Data'!$D$81)</f>
        <v>-</v>
      </c>
      <c r="F1845" s="38" t="str">
        <f>IF(ISBLANK('Model Participation Data'!$E$81),"-",'Model Participation Data'!$E$81)</f>
        <v>-</v>
      </c>
      <c r="G1845" s="151" t="str">
        <f>IF(ISBLANK('Model Participation Data'!$F$81),"-",'Model Participation Data'!$F$81)</f>
        <v>-</v>
      </c>
      <c r="H1845" s="253">
        <v>3</v>
      </c>
      <c r="I1845" s="253">
        <v>1</v>
      </c>
      <c r="J1845" s="150" t="str">
        <f t="shared" si="75"/>
        <v>31</v>
      </c>
      <c r="K1845" s="38" t="str">
        <f>IF(ISBLANK('Model Participation Data'!$L$81),"-",'Model Participation Data'!$L$81)</f>
        <v>-</v>
      </c>
      <c r="L1845" s="39" t="str">
        <f>IF(ISBLANK('Model Participation Data'!$M$81),"-",'Model Participation Data'!$M$81)</f>
        <v>-</v>
      </c>
      <c r="M1845" s="254">
        <f>IF(ISNA(SUMIFS(INDEX('Model Participation Data'!$N$8:$DX$57,0,MATCH(CONCATENATE($J1845,M$6),'Model Participation Data'!$N$6:$DX$6,0)),'Model Participation Data'!$B$8:$B$57,$C1845,'Model Participation Data'!$C$8:$C$57,$D1845)),"-",SUMIFS(INDEX('Model Participation Data'!$N$8:$DX$57,0,MATCH(CONCATENATE($J1845,M$6),'Model Participation Data'!$N$6:$DX$6,0)),'Model Participation Data'!$B$8:$B$57,$C1845,'Model Participation Data'!$C$8:$C$57,$D1845))</f>
        <v>0</v>
      </c>
      <c r="N1845" s="254">
        <f>IF(ISNA(SUMIFS(INDEX('Model Participation Data'!$N$8:$DX$57,0,MATCH(CONCATENATE($J1845,N$6),'Model Participation Data'!$N$6:$DX$6,0)),'Model Participation Data'!$B$8:$B$57,$C1845,'Model Participation Data'!$C$8:$C$57,$D1845)),"-",SUMIFS(INDEX('Model Participation Data'!$N$8:$DX$57,0,MATCH(CONCATENATE($J1845,N$6),'Model Participation Data'!$N$6:$DX$6,0)),'Model Participation Data'!$B$8:$B$57,$C1845,'Model Participation Data'!$C$8:$C$57,$D1845))</f>
        <v>0</v>
      </c>
      <c r="O1845" s="154">
        <f>IF(ISNA(SUMIFS(INDEX('Model Participation Data'!$N$8:$DX$57,0,MATCH(CONCATENATE($J1845,O$6),'Model Participation Data'!$N$6:$DX$6,0)),'Model Participation Data'!$B$8:$B$57,$C1845,'Model Participation Data'!$C$8:$C$57,$D1845)),"-",SUMIFS(INDEX('Model Participation Data'!$N$8:$DX$57,0,MATCH(CONCATENATE($J1845,O$6),'Model Participation Data'!$N$6:$DX$6,0)),'Model Participation Data'!$B$8:$B$57,$C1845,'Model Participation Data'!$C$8:$C$57,$D1845))</f>
        <v>0</v>
      </c>
    </row>
    <row r="1846" spans="2:15" x14ac:dyDescent="0.35">
      <c r="B1846" s="37" t="s">
        <v>80</v>
      </c>
      <c r="C1846" s="38" t="str">
        <f>IF(ISBLANK('Model Participation Data'!$B$81),"-",'Model Participation Data'!$B$81)</f>
        <v>-</v>
      </c>
      <c r="D1846" s="38" t="str">
        <f>IF(ISBLANK('Model Participation Data'!$C$81),"-",'Model Participation Data'!$C$81)</f>
        <v>-</v>
      </c>
      <c r="E1846" s="38" t="str">
        <f>IF(ISBLANK('Model Participation Data'!$D$81),"-",'Model Participation Data'!$D$81)</f>
        <v>-</v>
      </c>
      <c r="F1846" s="38" t="str">
        <f>IF(ISBLANK('Model Participation Data'!$E$81),"-",'Model Participation Data'!$E$81)</f>
        <v>-</v>
      </c>
      <c r="G1846" s="151" t="str">
        <f>IF(ISBLANK('Model Participation Data'!$F$81),"-",'Model Participation Data'!$F$81)</f>
        <v>-</v>
      </c>
      <c r="H1846" s="253">
        <v>3</v>
      </c>
      <c r="I1846" s="253">
        <v>2</v>
      </c>
      <c r="J1846" s="150" t="str">
        <f t="shared" si="75"/>
        <v>32</v>
      </c>
      <c r="K1846" s="38" t="str">
        <f>IF(ISBLANK('Model Participation Data'!$L$81),"-",'Model Participation Data'!$L$81)</f>
        <v>-</v>
      </c>
      <c r="L1846" s="39" t="str">
        <f>IF(ISBLANK('Model Participation Data'!$M$81),"-",'Model Participation Data'!$M$81)</f>
        <v>-</v>
      </c>
      <c r="M1846" s="254">
        <f>IF(ISNA(SUMIFS(INDEX('Model Participation Data'!$N$8:$DX$57,0,MATCH(CONCATENATE($J1846,M$6),'Model Participation Data'!$N$6:$DX$6,0)),'Model Participation Data'!$B$8:$B$57,$C1846,'Model Participation Data'!$C$8:$C$57,$D1846)),"-",SUMIFS(INDEX('Model Participation Data'!$N$8:$DX$57,0,MATCH(CONCATENATE($J1846,M$6),'Model Participation Data'!$N$6:$DX$6,0)),'Model Participation Data'!$B$8:$B$57,$C1846,'Model Participation Data'!$C$8:$C$57,$D1846))</f>
        <v>0</v>
      </c>
      <c r="N1846" s="254">
        <f>IF(ISNA(SUMIFS(INDEX('Model Participation Data'!$N$8:$DX$57,0,MATCH(CONCATENATE($J1846,N$6),'Model Participation Data'!$N$6:$DX$6,0)),'Model Participation Data'!$B$8:$B$57,$C1846,'Model Participation Data'!$C$8:$C$57,$D1846)),"-",SUMIFS(INDEX('Model Participation Data'!$N$8:$DX$57,0,MATCH(CONCATENATE($J1846,N$6),'Model Participation Data'!$N$6:$DX$6,0)),'Model Participation Data'!$B$8:$B$57,$C1846,'Model Participation Data'!$C$8:$C$57,$D1846))</f>
        <v>0</v>
      </c>
      <c r="O1846" s="154">
        <f>IF(ISNA(SUMIFS(INDEX('Model Participation Data'!$N$8:$DX$57,0,MATCH(CONCATENATE($J1846,O$6),'Model Participation Data'!$N$6:$DX$6,0)),'Model Participation Data'!$B$8:$B$57,$C1846,'Model Participation Data'!$C$8:$C$57,$D1846)),"-",SUMIFS(INDEX('Model Participation Data'!$N$8:$DX$57,0,MATCH(CONCATENATE($J1846,O$6),'Model Participation Data'!$N$6:$DX$6,0)),'Model Participation Data'!$B$8:$B$57,$C1846,'Model Participation Data'!$C$8:$C$57,$D1846))</f>
        <v>0</v>
      </c>
    </row>
    <row r="1847" spans="2:15" x14ac:dyDescent="0.35">
      <c r="B1847" s="37" t="s">
        <v>80</v>
      </c>
      <c r="C1847" s="38" t="str">
        <f>IF(ISBLANK('Model Participation Data'!$B$81),"-",'Model Participation Data'!$B$81)</f>
        <v>-</v>
      </c>
      <c r="D1847" s="38" t="str">
        <f>IF(ISBLANK('Model Participation Data'!$C$81),"-",'Model Participation Data'!$C$81)</f>
        <v>-</v>
      </c>
      <c r="E1847" s="38" t="str">
        <f>IF(ISBLANK('Model Participation Data'!$D$81),"-",'Model Participation Data'!$D$81)</f>
        <v>-</v>
      </c>
      <c r="F1847" s="38" t="str">
        <f>IF(ISBLANK('Model Participation Data'!$E$81),"-",'Model Participation Data'!$E$81)</f>
        <v>-</v>
      </c>
      <c r="G1847" s="151" t="str">
        <f>IF(ISBLANK('Model Participation Data'!$F$81),"-",'Model Participation Data'!$F$81)</f>
        <v>-</v>
      </c>
      <c r="H1847" s="253">
        <v>3</v>
      </c>
      <c r="I1847" s="253">
        <v>3</v>
      </c>
      <c r="J1847" s="150" t="str">
        <f t="shared" si="75"/>
        <v>33</v>
      </c>
      <c r="K1847" s="38" t="str">
        <f>IF(ISBLANK('Model Participation Data'!$L$81),"-",'Model Participation Data'!$L$81)</f>
        <v>-</v>
      </c>
      <c r="L1847" s="39" t="str">
        <f>IF(ISBLANK('Model Participation Data'!$M$81),"-",'Model Participation Data'!$M$81)</f>
        <v>-</v>
      </c>
      <c r="M1847" s="254">
        <f>IF(ISNA(SUMIFS(INDEX('Model Participation Data'!$N$8:$DX$57,0,MATCH(CONCATENATE($J1847,M$6),'Model Participation Data'!$N$6:$DX$6,0)),'Model Participation Data'!$B$8:$B$57,$C1847,'Model Participation Data'!$C$8:$C$57,$D1847)),"-",SUMIFS(INDEX('Model Participation Data'!$N$8:$DX$57,0,MATCH(CONCATENATE($J1847,M$6),'Model Participation Data'!$N$6:$DX$6,0)),'Model Participation Data'!$B$8:$B$57,$C1847,'Model Participation Data'!$C$8:$C$57,$D1847))</f>
        <v>0</v>
      </c>
      <c r="N1847" s="254">
        <f>IF(ISNA(SUMIFS(INDEX('Model Participation Data'!$N$8:$DX$57,0,MATCH(CONCATENATE($J1847,N$6),'Model Participation Data'!$N$6:$DX$6,0)),'Model Participation Data'!$B$8:$B$57,$C1847,'Model Participation Data'!$C$8:$C$57,$D1847)),"-",SUMIFS(INDEX('Model Participation Data'!$N$8:$DX$57,0,MATCH(CONCATENATE($J1847,N$6),'Model Participation Data'!$N$6:$DX$6,0)),'Model Participation Data'!$B$8:$B$57,$C1847,'Model Participation Data'!$C$8:$C$57,$D1847))</f>
        <v>0</v>
      </c>
      <c r="O1847" s="154">
        <f>IF(ISNA(SUMIFS(INDEX('Model Participation Data'!$N$8:$DX$57,0,MATCH(CONCATENATE($J1847,O$6),'Model Participation Data'!$N$6:$DX$6,0)),'Model Participation Data'!$B$8:$B$57,$C1847,'Model Participation Data'!$C$8:$C$57,$D1847)),"-",SUMIFS(INDEX('Model Participation Data'!$N$8:$DX$57,0,MATCH(CONCATENATE($J1847,O$6),'Model Participation Data'!$N$6:$DX$6,0)),'Model Participation Data'!$B$8:$B$57,$C1847,'Model Participation Data'!$C$8:$C$57,$D1847))</f>
        <v>0</v>
      </c>
    </row>
    <row r="1848" spans="2:15" x14ac:dyDescent="0.35">
      <c r="B1848" s="37" t="s">
        <v>80</v>
      </c>
      <c r="C1848" s="38" t="str">
        <f>IF(ISBLANK('Model Participation Data'!$B$81),"-",'Model Participation Data'!$B$81)</f>
        <v>-</v>
      </c>
      <c r="D1848" s="38" t="str">
        <f>IF(ISBLANK('Model Participation Data'!$C$81),"-",'Model Participation Data'!$C$81)</f>
        <v>-</v>
      </c>
      <c r="E1848" s="38" t="str">
        <f>IF(ISBLANK('Model Participation Data'!$D$81),"-",'Model Participation Data'!$D$81)</f>
        <v>-</v>
      </c>
      <c r="F1848" s="38" t="str">
        <f>IF(ISBLANK('Model Participation Data'!$E$81),"-",'Model Participation Data'!$E$81)</f>
        <v>-</v>
      </c>
      <c r="G1848" s="151" t="str">
        <f>IF(ISBLANK('Model Participation Data'!$F$81),"-",'Model Participation Data'!$F$81)</f>
        <v>-</v>
      </c>
      <c r="H1848" s="253">
        <v>3</v>
      </c>
      <c r="I1848" s="253">
        <v>4</v>
      </c>
      <c r="J1848" s="150" t="str">
        <f t="shared" si="75"/>
        <v>34</v>
      </c>
      <c r="K1848" s="38" t="str">
        <f>IF(ISBLANK('Model Participation Data'!$L$81),"-",'Model Participation Data'!$L$81)</f>
        <v>-</v>
      </c>
      <c r="L1848" s="39" t="str">
        <f>IF(ISBLANK('Model Participation Data'!$M$81),"-",'Model Participation Data'!$M$81)</f>
        <v>-</v>
      </c>
      <c r="M1848" s="254">
        <f>IF(ISNA(SUMIFS(INDEX('Model Participation Data'!$N$8:$DX$57,0,MATCH(CONCATENATE($J1848,M$6),'Model Participation Data'!$N$6:$DX$6,0)),'Model Participation Data'!$B$8:$B$57,$C1848,'Model Participation Data'!$C$8:$C$57,$D1848)),"-",SUMIFS(INDEX('Model Participation Data'!$N$8:$DX$57,0,MATCH(CONCATENATE($J1848,M$6),'Model Participation Data'!$N$6:$DX$6,0)),'Model Participation Data'!$B$8:$B$57,$C1848,'Model Participation Data'!$C$8:$C$57,$D1848))</f>
        <v>0</v>
      </c>
      <c r="N1848" s="254">
        <f>IF(ISNA(SUMIFS(INDEX('Model Participation Data'!$N$8:$DX$57,0,MATCH(CONCATENATE($J1848,N$6),'Model Participation Data'!$N$6:$DX$6,0)),'Model Participation Data'!$B$8:$B$57,$C1848,'Model Participation Data'!$C$8:$C$57,$D1848)),"-",SUMIFS(INDEX('Model Participation Data'!$N$8:$DX$57,0,MATCH(CONCATENATE($J1848,N$6),'Model Participation Data'!$N$6:$DX$6,0)),'Model Participation Data'!$B$8:$B$57,$C1848,'Model Participation Data'!$C$8:$C$57,$D1848))</f>
        <v>0</v>
      </c>
      <c r="O1848" s="154">
        <f>IF(ISNA(SUMIFS(INDEX('Model Participation Data'!$N$8:$DX$57,0,MATCH(CONCATENATE($J1848,O$6),'Model Participation Data'!$N$6:$DX$6,0)),'Model Participation Data'!$B$8:$B$57,$C1848,'Model Participation Data'!$C$8:$C$57,$D1848)),"-",SUMIFS(INDEX('Model Participation Data'!$N$8:$DX$57,0,MATCH(CONCATENATE($J1848,O$6),'Model Participation Data'!$N$6:$DX$6,0)),'Model Participation Data'!$B$8:$B$57,$C1848,'Model Participation Data'!$C$8:$C$57,$D1848))</f>
        <v>0</v>
      </c>
    </row>
    <row r="1849" spans="2:15" x14ac:dyDescent="0.35">
      <c r="B1849" s="37" t="s">
        <v>80</v>
      </c>
      <c r="C1849" s="38" t="str">
        <f>IF(ISBLANK('Model Participation Data'!$B$81),"-",'Model Participation Data'!$B$81)</f>
        <v>-</v>
      </c>
      <c r="D1849" s="38" t="str">
        <f>IF(ISBLANK('Model Participation Data'!$C$81),"-",'Model Participation Data'!$C$81)</f>
        <v>-</v>
      </c>
      <c r="E1849" s="38" t="str">
        <f>IF(ISBLANK('Model Participation Data'!$D$81),"-",'Model Participation Data'!$D$81)</f>
        <v>-</v>
      </c>
      <c r="F1849" s="38" t="str">
        <f>IF(ISBLANK('Model Participation Data'!$E$81),"-",'Model Participation Data'!$E$81)</f>
        <v>-</v>
      </c>
      <c r="G1849" s="151" t="str">
        <f>IF(ISBLANK('Model Participation Data'!$F$81),"-",'Model Participation Data'!$F$81)</f>
        <v>-</v>
      </c>
      <c r="H1849" s="253">
        <v>3</v>
      </c>
      <c r="I1849" s="253">
        <v>5</v>
      </c>
      <c r="J1849" s="150" t="str">
        <f t="shared" si="75"/>
        <v>35</v>
      </c>
      <c r="K1849" s="38" t="str">
        <f>IF(ISBLANK('Model Participation Data'!$L$81),"-",'Model Participation Data'!$L$81)</f>
        <v>-</v>
      </c>
      <c r="L1849" s="39" t="str">
        <f>IF(ISBLANK('Model Participation Data'!$M$81),"-",'Model Participation Data'!$M$81)</f>
        <v>-</v>
      </c>
      <c r="M1849" s="254">
        <f>IF(ISNA(SUMIFS(INDEX('Model Participation Data'!$N$8:$DX$57,0,MATCH(CONCATENATE($J1849,M$6),'Model Participation Data'!$N$6:$DX$6,0)),'Model Participation Data'!$B$8:$B$57,$C1849,'Model Participation Data'!$C$8:$C$57,$D1849)),"-",SUMIFS(INDEX('Model Participation Data'!$N$8:$DX$57,0,MATCH(CONCATENATE($J1849,M$6),'Model Participation Data'!$N$6:$DX$6,0)),'Model Participation Data'!$B$8:$B$57,$C1849,'Model Participation Data'!$C$8:$C$57,$D1849))</f>
        <v>0</v>
      </c>
      <c r="N1849" s="254">
        <f>IF(ISNA(SUMIFS(INDEX('Model Participation Data'!$N$8:$DX$57,0,MATCH(CONCATENATE($J1849,N$6),'Model Participation Data'!$N$6:$DX$6,0)),'Model Participation Data'!$B$8:$B$57,$C1849,'Model Participation Data'!$C$8:$C$57,$D1849)),"-",SUMIFS(INDEX('Model Participation Data'!$N$8:$DX$57,0,MATCH(CONCATENATE($J1849,N$6),'Model Participation Data'!$N$6:$DX$6,0)),'Model Participation Data'!$B$8:$B$57,$C1849,'Model Participation Data'!$C$8:$C$57,$D1849))</f>
        <v>0</v>
      </c>
      <c r="O1849" s="154">
        <f>IF(ISNA(SUMIFS(INDEX('Model Participation Data'!$N$8:$DX$57,0,MATCH(CONCATENATE($J1849,O$6),'Model Participation Data'!$N$6:$DX$6,0)),'Model Participation Data'!$B$8:$B$57,$C1849,'Model Participation Data'!$C$8:$C$57,$D1849)),"-",SUMIFS(INDEX('Model Participation Data'!$N$8:$DX$57,0,MATCH(CONCATENATE($J1849,O$6),'Model Participation Data'!$N$6:$DX$6,0)),'Model Participation Data'!$B$8:$B$57,$C1849,'Model Participation Data'!$C$8:$C$57,$D1849))</f>
        <v>0</v>
      </c>
    </row>
    <row r="1850" spans="2:15" x14ac:dyDescent="0.35">
      <c r="B1850" s="37" t="s">
        <v>80</v>
      </c>
      <c r="C1850" s="38" t="str">
        <f>IF(ISBLANK('Model Participation Data'!$B$81),"-",'Model Participation Data'!$B$81)</f>
        <v>-</v>
      </c>
      <c r="D1850" s="38" t="str">
        <f>IF(ISBLANK('Model Participation Data'!$C$81),"-",'Model Participation Data'!$C$81)</f>
        <v>-</v>
      </c>
      <c r="E1850" s="38" t="str">
        <f>IF(ISBLANK('Model Participation Data'!$D$81),"-",'Model Participation Data'!$D$81)</f>
        <v>-</v>
      </c>
      <c r="F1850" s="38" t="str">
        <f>IF(ISBLANK('Model Participation Data'!$E$81),"-",'Model Participation Data'!$E$81)</f>
        <v>-</v>
      </c>
      <c r="G1850" s="151" t="str">
        <f>IF(ISBLANK('Model Participation Data'!$F$81),"-",'Model Participation Data'!$F$81)</f>
        <v>-</v>
      </c>
      <c r="H1850" s="253">
        <v>3</v>
      </c>
      <c r="I1850" s="253" t="s">
        <v>65</v>
      </c>
      <c r="J1850" s="150" t="str">
        <f t="shared" si="75"/>
        <v>3Goal</v>
      </c>
      <c r="K1850" s="38" t="str">
        <f>IF(ISBLANK('Model Participation Data'!$L$81),"-",'Model Participation Data'!$L$81)</f>
        <v>-</v>
      </c>
      <c r="L1850" s="39" t="str">
        <f>IF(ISBLANK('Model Participation Data'!$M$81),"-",'Model Participation Data'!$M$81)</f>
        <v>-</v>
      </c>
      <c r="M1850" s="254" t="str">
        <f>IF(ISNA(SUMIFS(INDEX('Model Participation Data'!$N$8:$DX$57,0,MATCH(CONCATENATE($J1850,M$6),'Model Participation Data'!$N$6:$DX$6,0)),'Model Participation Data'!$B$8:$B$57,$C1850,'Model Participation Data'!$C$8:$C$57,$D1850)),"-",SUMIFS(INDEX('Model Participation Data'!$N$8:$DX$57,0,MATCH(CONCATENATE($J1850,M$6),'Model Participation Data'!$N$6:$DX$6,0)),'Model Participation Data'!$B$8:$B$57,$C1850,'Model Participation Data'!$C$8:$C$57,$D1850))</f>
        <v>-</v>
      </c>
      <c r="N1850" s="254" t="str">
        <f>IF(ISNA(SUMIFS(INDEX('Model Participation Data'!$N$8:$DX$57,0,MATCH(CONCATENATE($J1850,N$6),'Model Participation Data'!$N$6:$DX$6,0)),'Model Participation Data'!$B$8:$B$57,$C1850,'Model Participation Data'!$C$8:$C$57,$D1850)),"-",SUMIFS(INDEX('Model Participation Data'!$N$8:$DX$57,0,MATCH(CONCATENATE($J1850,N$6),'Model Participation Data'!$N$6:$DX$6,0)),'Model Participation Data'!$B$8:$B$57,$C1850,'Model Participation Data'!$C$8:$C$57,$D1850))</f>
        <v>-</v>
      </c>
      <c r="O1850" s="154">
        <f>IF(ISNA(SUMIFS(INDEX('Model Participation Data'!$N$8:$DX$57,0,MATCH(CONCATENATE($J1850,O$6),'Model Participation Data'!$N$6:$DX$6,0)),'Model Participation Data'!$B$8:$B$57,$C1850,'Model Participation Data'!$C$8:$C$57,$D1850)),"-",SUMIFS(INDEX('Model Participation Data'!$N$8:$DX$57,0,MATCH(CONCATENATE($J1850,O$6),'Model Participation Data'!$N$6:$DX$6,0)),'Model Participation Data'!$B$8:$B$57,$C1850,'Model Participation Data'!$C$8:$C$57,$D1850))</f>
        <v>0</v>
      </c>
    </row>
    <row r="1851" spans="2:15" x14ac:dyDescent="0.35">
      <c r="B1851" s="37" t="s">
        <v>80</v>
      </c>
      <c r="C1851" s="38" t="str">
        <f>IF(ISBLANK('Model Participation Data'!$B$81),"-",'Model Participation Data'!$B$81)</f>
        <v>-</v>
      </c>
      <c r="D1851" s="38" t="str">
        <f>IF(ISBLANK('Model Participation Data'!$C$81),"-",'Model Participation Data'!$C$81)</f>
        <v>-</v>
      </c>
      <c r="E1851" s="38" t="str">
        <f>IF(ISBLANK('Model Participation Data'!$D$81),"-",'Model Participation Data'!$D$81)</f>
        <v>-</v>
      </c>
      <c r="F1851" s="38" t="str">
        <f>IF(ISBLANK('Model Participation Data'!$E$81),"-",'Model Participation Data'!$E$81)</f>
        <v>-</v>
      </c>
      <c r="G1851" s="151" t="str">
        <f>IF(ISBLANK('Model Participation Data'!$F$81),"-",'Model Participation Data'!$F$81)</f>
        <v>-</v>
      </c>
      <c r="H1851" s="253">
        <v>4</v>
      </c>
      <c r="I1851" s="253">
        <v>1</v>
      </c>
      <c r="J1851" s="150" t="str">
        <f t="shared" si="75"/>
        <v>41</v>
      </c>
      <c r="K1851" s="38" t="str">
        <f>IF(ISBLANK('Model Participation Data'!$L$81),"-",'Model Participation Data'!$L$81)</f>
        <v>-</v>
      </c>
      <c r="L1851" s="39" t="str">
        <f>IF(ISBLANK('Model Participation Data'!$M$81),"-",'Model Participation Data'!$M$81)</f>
        <v>-</v>
      </c>
      <c r="M1851" s="254">
        <f>IF(ISNA(SUMIFS(INDEX('Model Participation Data'!$N$8:$DX$57,0,MATCH(CONCATENATE($J1851,M$6),'Model Participation Data'!$N$6:$DX$6,0)),'Model Participation Data'!$B$8:$B$57,$C1851,'Model Participation Data'!$C$8:$C$57,$D1851)),"-",SUMIFS(INDEX('Model Participation Data'!$N$8:$DX$57,0,MATCH(CONCATENATE($J1851,M$6),'Model Participation Data'!$N$6:$DX$6,0)),'Model Participation Data'!$B$8:$B$57,$C1851,'Model Participation Data'!$C$8:$C$57,$D1851))</f>
        <v>0</v>
      </c>
      <c r="N1851" s="254">
        <f>IF(ISNA(SUMIFS(INDEX('Model Participation Data'!$N$8:$DX$57,0,MATCH(CONCATENATE($J1851,N$6),'Model Participation Data'!$N$6:$DX$6,0)),'Model Participation Data'!$B$8:$B$57,$C1851,'Model Participation Data'!$C$8:$C$57,$D1851)),"-",SUMIFS(INDEX('Model Participation Data'!$N$8:$DX$57,0,MATCH(CONCATENATE($J1851,N$6),'Model Participation Data'!$N$6:$DX$6,0)),'Model Participation Data'!$B$8:$B$57,$C1851,'Model Participation Data'!$C$8:$C$57,$D1851))</f>
        <v>0</v>
      </c>
      <c r="O1851" s="154">
        <f>IF(ISNA(SUMIFS(INDEX('Model Participation Data'!$N$8:$DX$57,0,MATCH(CONCATENATE($J1851,O$6),'Model Participation Data'!$N$6:$DX$6,0)),'Model Participation Data'!$B$8:$B$57,$C1851,'Model Participation Data'!$C$8:$C$57,$D1851)),"-",SUMIFS(INDEX('Model Participation Data'!$N$8:$DX$57,0,MATCH(CONCATENATE($J1851,O$6),'Model Participation Data'!$N$6:$DX$6,0)),'Model Participation Data'!$B$8:$B$57,$C1851,'Model Participation Data'!$C$8:$C$57,$D1851))</f>
        <v>0</v>
      </c>
    </row>
    <row r="1852" spans="2:15" x14ac:dyDescent="0.35">
      <c r="B1852" s="37" t="s">
        <v>80</v>
      </c>
      <c r="C1852" s="38" t="str">
        <f>IF(ISBLANK('Model Participation Data'!$B$81),"-",'Model Participation Data'!$B$81)</f>
        <v>-</v>
      </c>
      <c r="D1852" s="38" t="str">
        <f>IF(ISBLANK('Model Participation Data'!$C$81),"-",'Model Participation Data'!$C$81)</f>
        <v>-</v>
      </c>
      <c r="E1852" s="38" t="str">
        <f>IF(ISBLANK('Model Participation Data'!$D$81),"-",'Model Participation Data'!$D$81)</f>
        <v>-</v>
      </c>
      <c r="F1852" s="38" t="str">
        <f>IF(ISBLANK('Model Participation Data'!$E$81),"-",'Model Participation Data'!$E$81)</f>
        <v>-</v>
      </c>
      <c r="G1852" s="151" t="str">
        <f>IF(ISBLANK('Model Participation Data'!$F$81),"-",'Model Participation Data'!$F$81)</f>
        <v>-</v>
      </c>
      <c r="H1852" s="253">
        <v>4</v>
      </c>
      <c r="I1852" s="253">
        <v>2</v>
      </c>
      <c r="J1852" s="150" t="str">
        <f t="shared" si="75"/>
        <v>42</v>
      </c>
      <c r="K1852" s="38" t="str">
        <f>IF(ISBLANK('Model Participation Data'!$L$81),"-",'Model Participation Data'!$L$81)</f>
        <v>-</v>
      </c>
      <c r="L1852" s="39" t="str">
        <f>IF(ISBLANK('Model Participation Data'!$M$81),"-",'Model Participation Data'!$M$81)</f>
        <v>-</v>
      </c>
      <c r="M1852" s="254">
        <f>IF(ISNA(SUMIFS(INDEX('Model Participation Data'!$N$8:$DX$57,0,MATCH(CONCATENATE($J1852,M$6),'Model Participation Data'!$N$6:$DX$6,0)),'Model Participation Data'!$B$8:$B$57,$C1852,'Model Participation Data'!$C$8:$C$57,$D1852)),"-",SUMIFS(INDEX('Model Participation Data'!$N$8:$DX$57,0,MATCH(CONCATENATE($J1852,M$6),'Model Participation Data'!$N$6:$DX$6,0)),'Model Participation Data'!$B$8:$B$57,$C1852,'Model Participation Data'!$C$8:$C$57,$D1852))</f>
        <v>0</v>
      </c>
      <c r="N1852" s="254">
        <f>IF(ISNA(SUMIFS(INDEX('Model Participation Data'!$N$8:$DX$57,0,MATCH(CONCATENATE($J1852,N$6),'Model Participation Data'!$N$6:$DX$6,0)),'Model Participation Data'!$B$8:$B$57,$C1852,'Model Participation Data'!$C$8:$C$57,$D1852)),"-",SUMIFS(INDEX('Model Participation Data'!$N$8:$DX$57,0,MATCH(CONCATENATE($J1852,N$6),'Model Participation Data'!$N$6:$DX$6,0)),'Model Participation Data'!$B$8:$B$57,$C1852,'Model Participation Data'!$C$8:$C$57,$D1852))</f>
        <v>0</v>
      </c>
      <c r="O1852" s="154">
        <f>IF(ISNA(SUMIFS(INDEX('Model Participation Data'!$N$8:$DX$57,0,MATCH(CONCATENATE($J1852,O$6),'Model Participation Data'!$N$6:$DX$6,0)),'Model Participation Data'!$B$8:$B$57,$C1852,'Model Participation Data'!$C$8:$C$57,$D1852)),"-",SUMIFS(INDEX('Model Participation Data'!$N$8:$DX$57,0,MATCH(CONCATENATE($J1852,O$6),'Model Participation Data'!$N$6:$DX$6,0)),'Model Participation Data'!$B$8:$B$57,$C1852,'Model Participation Data'!$C$8:$C$57,$D1852))</f>
        <v>0</v>
      </c>
    </row>
    <row r="1853" spans="2:15" x14ac:dyDescent="0.35">
      <c r="B1853" s="37" t="s">
        <v>80</v>
      </c>
      <c r="C1853" s="38" t="str">
        <f>IF(ISBLANK('Model Participation Data'!$B$81),"-",'Model Participation Data'!$B$81)</f>
        <v>-</v>
      </c>
      <c r="D1853" s="38" t="str">
        <f>IF(ISBLANK('Model Participation Data'!$C$81),"-",'Model Participation Data'!$C$81)</f>
        <v>-</v>
      </c>
      <c r="E1853" s="38" t="str">
        <f>IF(ISBLANK('Model Participation Data'!$D$81),"-",'Model Participation Data'!$D$81)</f>
        <v>-</v>
      </c>
      <c r="F1853" s="38" t="str">
        <f>IF(ISBLANK('Model Participation Data'!$E$81),"-",'Model Participation Data'!$E$81)</f>
        <v>-</v>
      </c>
      <c r="G1853" s="151" t="str">
        <f>IF(ISBLANK('Model Participation Data'!$F$81),"-",'Model Participation Data'!$F$81)</f>
        <v>-</v>
      </c>
      <c r="H1853" s="253">
        <v>4</v>
      </c>
      <c r="I1853" s="253">
        <v>3</v>
      </c>
      <c r="J1853" s="150" t="str">
        <f t="shared" si="75"/>
        <v>43</v>
      </c>
      <c r="K1853" s="38" t="str">
        <f>IF(ISBLANK('Model Participation Data'!$L$81),"-",'Model Participation Data'!$L$81)</f>
        <v>-</v>
      </c>
      <c r="L1853" s="39" t="str">
        <f>IF(ISBLANK('Model Participation Data'!$M$81),"-",'Model Participation Data'!$M$81)</f>
        <v>-</v>
      </c>
      <c r="M1853" s="254">
        <f>IF(ISNA(SUMIFS(INDEX('Model Participation Data'!$N$8:$DX$57,0,MATCH(CONCATENATE($J1853,M$6),'Model Participation Data'!$N$6:$DX$6,0)),'Model Participation Data'!$B$8:$B$57,$C1853,'Model Participation Data'!$C$8:$C$57,$D1853)),"-",SUMIFS(INDEX('Model Participation Data'!$N$8:$DX$57,0,MATCH(CONCATENATE($J1853,M$6),'Model Participation Data'!$N$6:$DX$6,0)),'Model Participation Data'!$B$8:$B$57,$C1853,'Model Participation Data'!$C$8:$C$57,$D1853))</f>
        <v>0</v>
      </c>
      <c r="N1853" s="254">
        <f>IF(ISNA(SUMIFS(INDEX('Model Participation Data'!$N$8:$DX$57,0,MATCH(CONCATENATE($J1853,N$6),'Model Participation Data'!$N$6:$DX$6,0)),'Model Participation Data'!$B$8:$B$57,$C1853,'Model Participation Data'!$C$8:$C$57,$D1853)),"-",SUMIFS(INDEX('Model Participation Data'!$N$8:$DX$57,0,MATCH(CONCATENATE($J1853,N$6),'Model Participation Data'!$N$6:$DX$6,0)),'Model Participation Data'!$B$8:$B$57,$C1853,'Model Participation Data'!$C$8:$C$57,$D1853))</f>
        <v>0</v>
      </c>
      <c r="O1853" s="154">
        <f>IF(ISNA(SUMIFS(INDEX('Model Participation Data'!$N$8:$DX$57,0,MATCH(CONCATENATE($J1853,O$6),'Model Participation Data'!$N$6:$DX$6,0)),'Model Participation Data'!$B$8:$B$57,$C1853,'Model Participation Data'!$C$8:$C$57,$D1853)),"-",SUMIFS(INDEX('Model Participation Data'!$N$8:$DX$57,0,MATCH(CONCATENATE($J1853,O$6),'Model Participation Data'!$N$6:$DX$6,0)),'Model Participation Data'!$B$8:$B$57,$C1853,'Model Participation Data'!$C$8:$C$57,$D1853))</f>
        <v>0</v>
      </c>
    </row>
    <row r="1854" spans="2:15" x14ac:dyDescent="0.35">
      <c r="B1854" s="37" t="s">
        <v>80</v>
      </c>
      <c r="C1854" s="38" t="str">
        <f>IF(ISBLANK('Model Participation Data'!$B$81),"-",'Model Participation Data'!$B$81)</f>
        <v>-</v>
      </c>
      <c r="D1854" s="38" t="str">
        <f>IF(ISBLANK('Model Participation Data'!$C$81),"-",'Model Participation Data'!$C$81)</f>
        <v>-</v>
      </c>
      <c r="E1854" s="38" t="str">
        <f>IF(ISBLANK('Model Participation Data'!$D$81),"-",'Model Participation Data'!$D$81)</f>
        <v>-</v>
      </c>
      <c r="F1854" s="38" t="str">
        <f>IF(ISBLANK('Model Participation Data'!$E$81),"-",'Model Participation Data'!$E$81)</f>
        <v>-</v>
      </c>
      <c r="G1854" s="151" t="str">
        <f>IF(ISBLANK('Model Participation Data'!$F$81),"-",'Model Participation Data'!$F$81)</f>
        <v>-</v>
      </c>
      <c r="H1854" s="253">
        <v>4</v>
      </c>
      <c r="I1854" s="253">
        <v>4</v>
      </c>
      <c r="J1854" s="150" t="str">
        <f t="shared" si="75"/>
        <v>44</v>
      </c>
      <c r="K1854" s="38" t="str">
        <f>IF(ISBLANK('Model Participation Data'!$L$81),"-",'Model Participation Data'!$L$81)</f>
        <v>-</v>
      </c>
      <c r="L1854" s="39" t="str">
        <f>IF(ISBLANK('Model Participation Data'!$M$81),"-",'Model Participation Data'!$M$81)</f>
        <v>-</v>
      </c>
      <c r="M1854" s="254">
        <f>IF(ISNA(SUMIFS(INDEX('Model Participation Data'!$N$8:$DX$57,0,MATCH(CONCATENATE($J1854,M$6),'Model Participation Data'!$N$6:$DX$6,0)),'Model Participation Data'!$B$8:$B$57,$C1854,'Model Participation Data'!$C$8:$C$57,$D1854)),"-",SUMIFS(INDEX('Model Participation Data'!$N$8:$DX$57,0,MATCH(CONCATENATE($J1854,M$6),'Model Participation Data'!$N$6:$DX$6,0)),'Model Participation Data'!$B$8:$B$57,$C1854,'Model Participation Data'!$C$8:$C$57,$D1854))</f>
        <v>0</v>
      </c>
      <c r="N1854" s="254">
        <f>IF(ISNA(SUMIFS(INDEX('Model Participation Data'!$N$8:$DX$57,0,MATCH(CONCATENATE($J1854,N$6),'Model Participation Data'!$N$6:$DX$6,0)),'Model Participation Data'!$B$8:$B$57,$C1854,'Model Participation Data'!$C$8:$C$57,$D1854)),"-",SUMIFS(INDEX('Model Participation Data'!$N$8:$DX$57,0,MATCH(CONCATENATE($J1854,N$6),'Model Participation Data'!$N$6:$DX$6,0)),'Model Participation Data'!$B$8:$B$57,$C1854,'Model Participation Data'!$C$8:$C$57,$D1854))</f>
        <v>0</v>
      </c>
      <c r="O1854" s="154">
        <f>IF(ISNA(SUMIFS(INDEX('Model Participation Data'!$N$8:$DX$57,0,MATCH(CONCATENATE($J1854,O$6),'Model Participation Data'!$N$6:$DX$6,0)),'Model Participation Data'!$B$8:$B$57,$C1854,'Model Participation Data'!$C$8:$C$57,$D1854)),"-",SUMIFS(INDEX('Model Participation Data'!$N$8:$DX$57,0,MATCH(CONCATENATE($J1854,O$6),'Model Participation Data'!$N$6:$DX$6,0)),'Model Participation Data'!$B$8:$B$57,$C1854,'Model Participation Data'!$C$8:$C$57,$D1854))</f>
        <v>0</v>
      </c>
    </row>
    <row r="1855" spans="2:15" x14ac:dyDescent="0.35">
      <c r="B1855" s="37" t="s">
        <v>80</v>
      </c>
      <c r="C1855" s="38" t="str">
        <f>IF(ISBLANK('Model Participation Data'!$B$81),"-",'Model Participation Data'!$B$81)</f>
        <v>-</v>
      </c>
      <c r="D1855" s="38" t="str">
        <f>IF(ISBLANK('Model Participation Data'!$C$81),"-",'Model Participation Data'!$C$81)</f>
        <v>-</v>
      </c>
      <c r="E1855" s="38" t="str">
        <f>IF(ISBLANK('Model Participation Data'!$D$81),"-",'Model Participation Data'!$D$81)</f>
        <v>-</v>
      </c>
      <c r="F1855" s="38" t="str">
        <f>IF(ISBLANK('Model Participation Data'!$E$81),"-",'Model Participation Data'!$E$81)</f>
        <v>-</v>
      </c>
      <c r="G1855" s="151" t="str">
        <f>IF(ISBLANK('Model Participation Data'!$F$81),"-",'Model Participation Data'!$F$81)</f>
        <v>-</v>
      </c>
      <c r="H1855" s="253">
        <v>4</v>
      </c>
      <c r="I1855" s="253">
        <v>5</v>
      </c>
      <c r="J1855" s="150" t="str">
        <f t="shared" si="75"/>
        <v>45</v>
      </c>
      <c r="K1855" s="38" t="str">
        <f>IF(ISBLANK('Model Participation Data'!$L$81),"-",'Model Participation Data'!$L$81)</f>
        <v>-</v>
      </c>
      <c r="L1855" s="39" t="str">
        <f>IF(ISBLANK('Model Participation Data'!$M$81),"-",'Model Participation Data'!$M$81)</f>
        <v>-</v>
      </c>
      <c r="M1855" s="254">
        <f>IF(ISNA(SUMIFS(INDEX('Model Participation Data'!$N$8:$DX$57,0,MATCH(CONCATENATE($J1855,M$6),'Model Participation Data'!$N$6:$DX$6,0)),'Model Participation Data'!$B$8:$B$57,$C1855,'Model Participation Data'!$C$8:$C$57,$D1855)),"-",SUMIFS(INDEX('Model Participation Data'!$N$8:$DX$57,0,MATCH(CONCATENATE($J1855,M$6),'Model Participation Data'!$N$6:$DX$6,0)),'Model Participation Data'!$B$8:$B$57,$C1855,'Model Participation Data'!$C$8:$C$57,$D1855))</f>
        <v>0</v>
      </c>
      <c r="N1855" s="254">
        <f>IF(ISNA(SUMIFS(INDEX('Model Participation Data'!$N$8:$DX$57,0,MATCH(CONCATENATE($J1855,N$6),'Model Participation Data'!$N$6:$DX$6,0)),'Model Participation Data'!$B$8:$B$57,$C1855,'Model Participation Data'!$C$8:$C$57,$D1855)),"-",SUMIFS(INDEX('Model Participation Data'!$N$8:$DX$57,0,MATCH(CONCATENATE($J1855,N$6),'Model Participation Data'!$N$6:$DX$6,0)),'Model Participation Data'!$B$8:$B$57,$C1855,'Model Participation Data'!$C$8:$C$57,$D1855))</f>
        <v>0</v>
      </c>
      <c r="O1855" s="154">
        <f>IF(ISNA(SUMIFS(INDEX('Model Participation Data'!$N$8:$DX$57,0,MATCH(CONCATENATE($J1855,O$6),'Model Participation Data'!$N$6:$DX$6,0)),'Model Participation Data'!$B$8:$B$57,$C1855,'Model Participation Data'!$C$8:$C$57,$D1855)),"-",SUMIFS(INDEX('Model Participation Data'!$N$8:$DX$57,0,MATCH(CONCATENATE($J1855,O$6),'Model Participation Data'!$N$6:$DX$6,0)),'Model Participation Data'!$B$8:$B$57,$C1855,'Model Participation Data'!$C$8:$C$57,$D1855))</f>
        <v>0</v>
      </c>
    </row>
    <row r="1856" spans="2:15" x14ac:dyDescent="0.35">
      <c r="B1856" s="37" t="s">
        <v>80</v>
      </c>
      <c r="C1856" s="38" t="str">
        <f>IF(ISBLANK('Model Participation Data'!$B$81),"-",'Model Participation Data'!$B$81)</f>
        <v>-</v>
      </c>
      <c r="D1856" s="38" t="str">
        <f>IF(ISBLANK('Model Participation Data'!$C$81),"-",'Model Participation Data'!$C$81)</f>
        <v>-</v>
      </c>
      <c r="E1856" s="38" t="str">
        <f>IF(ISBLANK('Model Participation Data'!$D$81),"-",'Model Participation Data'!$D$81)</f>
        <v>-</v>
      </c>
      <c r="F1856" s="38" t="str">
        <f>IF(ISBLANK('Model Participation Data'!$E$81),"-",'Model Participation Data'!$E$81)</f>
        <v>-</v>
      </c>
      <c r="G1856" s="151" t="str">
        <f>IF(ISBLANK('Model Participation Data'!$F$81),"-",'Model Participation Data'!$F$81)</f>
        <v>-</v>
      </c>
      <c r="H1856" s="253">
        <v>4</v>
      </c>
      <c r="I1856" s="253" t="s">
        <v>65</v>
      </c>
      <c r="J1856" s="150" t="str">
        <f t="shared" si="75"/>
        <v>4Goal</v>
      </c>
      <c r="K1856" s="38" t="str">
        <f>IF(ISBLANK('Model Participation Data'!$L$81),"-",'Model Participation Data'!$L$81)</f>
        <v>-</v>
      </c>
      <c r="L1856" s="39" t="str">
        <f>IF(ISBLANK('Model Participation Data'!$M$81),"-",'Model Participation Data'!$M$81)</f>
        <v>-</v>
      </c>
      <c r="M1856" s="254" t="str">
        <f>IF(ISNA(SUMIFS(INDEX('Model Participation Data'!$N$8:$DX$57,0,MATCH(CONCATENATE($J1856,M$6),'Model Participation Data'!$N$6:$DX$6,0)),'Model Participation Data'!$B$8:$B$57,$C1856,'Model Participation Data'!$C$8:$C$57,$D1856)),"-",SUMIFS(INDEX('Model Participation Data'!$N$8:$DX$57,0,MATCH(CONCATENATE($J1856,M$6),'Model Participation Data'!$N$6:$DX$6,0)),'Model Participation Data'!$B$8:$B$57,$C1856,'Model Participation Data'!$C$8:$C$57,$D1856))</f>
        <v>-</v>
      </c>
      <c r="N1856" s="254" t="str">
        <f>IF(ISNA(SUMIFS(INDEX('Model Participation Data'!$N$8:$DX$57,0,MATCH(CONCATENATE($J1856,N$6),'Model Participation Data'!$N$6:$DX$6,0)),'Model Participation Data'!$B$8:$B$57,$C1856,'Model Participation Data'!$C$8:$C$57,$D1856)),"-",SUMIFS(INDEX('Model Participation Data'!$N$8:$DX$57,0,MATCH(CONCATENATE($J1856,N$6),'Model Participation Data'!$N$6:$DX$6,0)),'Model Participation Data'!$B$8:$B$57,$C1856,'Model Participation Data'!$C$8:$C$57,$D1856))</f>
        <v>-</v>
      </c>
      <c r="O1856" s="154">
        <f>IF(ISNA(SUMIFS(INDEX('Model Participation Data'!$N$8:$DX$57,0,MATCH(CONCATENATE($J1856,O$6),'Model Participation Data'!$N$6:$DX$6,0)),'Model Participation Data'!$B$8:$B$57,$C1856,'Model Participation Data'!$C$8:$C$57,$D1856)),"-",SUMIFS(INDEX('Model Participation Data'!$N$8:$DX$57,0,MATCH(CONCATENATE($J1856,O$6),'Model Participation Data'!$N$6:$DX$6,0)),'Model Participation Data'!$B$8:$B$57,$C1856,'Model Participation Data'!$C$8:$C$57,$D1856))</f>
        <v>0</v>
      </c>
    </row>
    <row r="1857" spans="2:15" x14ac:dyDescent="0.35">
      <c r="B1857" s="37" t="s">
        <v>80</v>
      </c>
      <c r="C1857" s="38" t="str">
        <f>IF(ISBLANK('Model Participation Data'!$B$82),"-",'Model Participation Data'!$B$82)</f>
        <v>-</v>
      </c>
      <c r="D1857" s="38" t="str">
        <f>IF(ISBLANK('Model Participation Data'!$C$82),"-",'Model Participation Data'!$C$82)</f>
        <v>-</v>
      </c>
      <c r="E1857" s="38" t="str">
        <f>IF(ISBLANK('Model Participation Data'!$D$82),"-",'Model Participation Data'!$D$82)</f>
        <v>-</v>
      </c>
      <c r="F1857" s="38" t="str">
        <f>IF(ISBLANK('Model Participation Data'!$E$82),"-",'Model Participation Data'!$E$82)</f>
        <v>-</v>
      </c>
      <c r="G1857" s="151" t="str">
        <f>IF(ISBLANK('Model Participation Data'!$F$82),"-",'Model Participation Data'!$F$82)</f>
        <v>-</v>
      </c>
      <c r="H1857" s="253" t="s">
        <v>64</v>
      </c>
      <c r="I1857" s="253" t="s">
        <v>64</v>
      </c>
      <c r="J1857" s="150" t="str">
        <f t="shared" si="75"/>
        <v>BaselineBaseline</v>
      </c>
      <c r="K1857" s="38" t="str">
        <f>IF(ISBLANK('Model Participation Data'!$L$82),"-",'Model Participation Data'!$L$82)</f>
        <v>-</v>
      </c>
      <c r="L1857" s="39" t="str">
        <f>IF(ISBLANK('Model Participation Data'!$M$82),"-",'Model Participation Data'!$M$82)</f>
        <v>-</v>
      </c>
      <c r="M1857" s="254">
        <f>IF(ISNA(SUMIFS(INDEX('Model Participation Data'!$N$8:$DX$57,0,MATCH(CONCATENATE($J1857,M$6),'Model Participation Data'!$N$6:$DX$6,0)),'Model Participation Data'!$B$8:$B$57,$C1857,'Model Participation Data'!$C$8:$C$57,$D1857)),"-",SUMIFS(INDEX('Model Participation Data'!$N$8:$DX$57,0,MATCH(CONCATENATE($J1857,M$6),'Model Participation Data'!$N$6:$DX$6,0)),'Model Participation Data'!$B$8:$B$57,$C1857,'Model Participation Data'!$C$8:$C$57,$D1857))</f>
        <v>0</v>
      </c>
      <c r="N1857" s="254">
        <f>IF(ISNA(SUMIFS(INDEX('Model Participation Data'!$N$8:$DX$57,0,MATCH(CONCATENATE($J1857,N$6),'Model Participation Data'!$N$6:$DX$6,0)),'Model Participation Data'!$B$8:$B$57,$C1857,'Model Participation Data'!$C$8:$C$57,$D1857)),"-",SUMIFS(INDEX('Model Participation Data'!$N$8:$DX$57,0,MATCH(CONCATENATE($J1857,N$6),'Model Participation Data'!$N$6:$DX$6,0)),'Model Participation Data'!$B$8:$B$57,$C1857,'Model Participation Data'!$C$8:$C$57,$D1857))</f>
        <v>0</v>
      </c>
      <c r="O1857" s="154">
        <f>IF(ISNA(SUMIFS(INDEX('Model Participation Data'!$N$8:$DX$57,0,MATCH(CONCATENATE($J1857,O$6),'Model Participation Data'!$N$6:$DX$6,0)),'Model Participation Data'!$B$8:$B$57,$C1857,'Model Participation Data'!$C$8:$C$57,$D1857)),"-",SUMIFS(INDEX('Model Participation Data'!$N$8:$DX$57,0,MATCH(CONCATENATE($J1857,O$6),'Model Participation Data'!$N$6:$DX$6,0)),'Model Participation Data'!$B$8:$B$57,$C1857,'Model Participation Data'!$C$8:$C$57,$D1857))</f>
        <v>0</v>
      </c>
    </row>
    <row r="1858" spans="2:15" x14ac:dyDescent="0.35">
      <c r="B1858" s="37" t="s">
        <v>80</v>
      </c>
      <c r="C1858" s="38" t="str">
        <f>IF(ISBLANK('Model Participation Data'!$B$82),"-",'Model Participation Data'!$B$82)</f>
        <v>-</v>
      </c>
      <c r="D1858" s="38" t="str">
        <f>IF(ISBLANK('Model Participation Data'!$C$82),"-",'Model Participation Data'!$C$82)</f>
        <v>-</v>
      </c>
      <c r="E1858" s="38" t="str">
        <f>IF(ISBLANK('Model Participation Data'!$D$82),"-",'Model Participation Data'!$D$82)</f>
        <v>-</v>
      </c>
      <c r="F1858" s="38" t="str">
        <f>IF(ISBLANK('Model Participation Data'!$E$82),"-",'Model Participation Data'!$E$82)</f>
        <v>-</v>
      </c>
      <c r="G1858" s="151" t="str">
        <f>IF(ISBLANK('Model Participation Data'!$F$82),"-",'Model Participation Data'!$F$82)</f>
        <v>-</v>
      </c>
      <c r="H1858" s="253">
        <v>1</v>
      </c>
      <c r="I1858" s="253">
        <v>1</v>
      </c>
      <c r="J1858" s="150" t="str">
        <f t="shared" si="75"/>
        <v>11</v>
      </c>
      <c r="K1858" s="38" t="str">
        <f>IF(ISBLANK('Model Participation Data'!$L$82),"-",'Model Participation Data'!$L$82)</f>
        <v>-</v>
      </c>
      <c r="L1858" s="39" t="str">
        <f>IF(ISBLANK('Model Participation Data'!$M$82),"-",'Model Participation Data'!$M$82)</f>
        <v>-</v>
      </c>
      <c r="M1858" s="254">
        <f>IF(ISNA(SUMIFS(INDEX('Model Participation Data'!$N$8:$DX$57,0,MATCH(CONCATENATE($J1858,M$6),'Model Participation Data'!$N$6:$DX$6,0)),'Model Participation Data'!$B$8:$B$57,$C1858,'Model Participation Data'!$C$8:$C$57,$D1858)),"-",SUMIFS(INDEX('Model Participation Data'!$N$8:$DX$57,0,MATCH(CONCATENATE($J1858,M$6),'Model Participation Data'!$N$6:$DX$6,0)),'Model Participation Data'!$B$8:$B$57,$C1858,'Model Participation Data'!$C$8:$C$57,$D1858))</f>
        <v>0</v>
      </c>
      <c r="N1858" s="254">
        <f>IF(ISNA(SUMIFS(INDEX('Model Participation Data'!$N$8:$DX$57,0,MATCH(CONCATENATE($J1858,N$6),'Model Participation Data'!$N$6:$DX$6,0)),'Model Participation Data'!$B$8:$B$57,$C1858,'Model Participation Data'!$C$8:$C$57,$D1858)),"-",SUMIFS(INDEX('Model Participation Data'!$N$8:$DX$57,0,MATCH(CONCATENATE($J1858,N$6),'Model Participation Data'!$N$6:$DX$6,0)),'Model Participation Data'!$B$8:$B$57,$C1858,'Model Participation Data'!$C$8:$C$57,$D1858))</f>
        <v>0</v>
      </c>
      <c r="O1858" s="154">
        <f>IF(ISNA(SUMIFS(INDEX('Model Participation Data'!$N$8:$DX$57,0,MATCH(CONCATENATE($J1858,O$6),'Model Participation Data'!$N$6:$DX$6,0)),'Model Participation Data'!$B$8:$B$57,$C1858,'Model Participation Data'!$C$8:$C$57,$D1858)),"-",SUMIFS(INDEX('Model Participation Data'!$N$8:$DX$57,0,MATCH(CONCATENATE($J1858,O$6),'Model Participation Data'!$N$6:$DX$6,0)),'Model Participation Data'!$B$8:$B$57,$C1858,'Model Participation Data'!$C$8:$C$57,$D1858))</f>
        <v>0</v>
      </c>
    </row>
    <row r="1859" spans="2:15" x14ac:dyDescent="0.35">
      <c r="B1859" s="37" t="s">
        <v>80</v>
      </c>
      <c r="C1859" s="38" t="str">
        <f>IF(ISBLANK('Model Participation Data'!$B$82),"-",'Model Participation Data'!$B$82)</f>
        <v>-</v>
      </c>
      <c r="D1859" s="38" t="str">
        <f>IF(ISBLANK('Model Participation Data'!$C$82),"-",'Model Participation Data'!$C$82)</f>
        <v>-</v>
      </c>
      <c r="E1859" s="38" t="str">
        <f>IF(ISBLANK('Model Participation Data'!$D$82),"-",'Model Participation Data'!$D$82)</f>
        <v>-</v>
      </c>
      <c r="F1859" s="38" t="str">
        <f>IF(ISBLANK('Model Participation Data'!$E$82),"-",'Model Participation Data'!$E$82)</f>
        <v>-</v>
      </c>
      <c r="G1859" s="151" t="str">
        <f>IF(ISBLANK('Model Participation Data'!$F$82),"-",'Model Participation Data'!$F$82)</f>
        <v>-</v>
      </c>
      <c r="H1859" s="253">
        <v>1</v>
      </c>
      <c r="I1859" s="253">
        <v>2</v>
      </c>
      <c r="J1859" s="150" t="str">
        <f t="shared" si="75"/>
        <v>12</v>
      </c>
      <c r="K1859" s="38" t="str">
        <f>IF(ISBLANK('Model Participation Data'!$L$82),"-",'Model Participation Data'!$L$82)</f>
        <v>-</v>
      </c>
      <c r="L1859" s="39" t="str">
        <f>IF(ISBLANK('Model Participation Data'!$M$82),"-",'Model Participation Data'!$M$82)</f>
        <v>-</v>
      </c>
      <c r="M1859" s="254">
        <f>IF(ISNA(SUMIFS(INDEX('Model Participation Data'!$N$8:$DX$57,0,MATCH(CONCATENATE($J1859,M$6),'Model Participation Data'!$N$6:$DX$6,0)),'Model Participation Data'!$B$8:$B$57,$C1859,'Model Participation Data'!$C$8:$C$57,$D1859)),"-",SUMIFS(INDEX('Model Participation Data'!$N$8:$DX$57,0,MATCH(CONCATENATE($J1859,M$6),'Model Participation Data'!$N$6:$DX$6,0)),'Model Participation Data'!$B$8:$B$57,$C1859,'Model Participation Data'!$C$8:$C$57,$D1859))</f>
        <v>0</v>
      </c>
      <c r="N1859" s="254">
        <f>IF(ISNA(SUMIFS(INDEX('Model Participation Data'!$N$8:$DX$57,0,MATCH(CONCATENATE($J1859,N$6),'Model Participation Data'!$N$6:$DX$6,0)),'Model Participation Data'!$B$8:$B$57,$C1859,'Model Participation Data'!$C$8:$C$57,$D1859)),"-",SUMIFS(INDEX('Model Participation Data'!$N$8:$DX$57,0,MATCH(CONCATENATE($J1859,N$6),'Model Participation Data'!$N$6:$DX$6,0)),'Model Participation Data'!$B$8:$B$57,$C1859,'Model Participation Data'!$C$8:$C$57,$D1859))</f>
        <v>0</v>
      </c>
      <c r="O1859" s="154">
        <f>IF(ISNA(SUMIFS(INDEX('Model Participation Data'!$N$8:$DX$57,0,MATCH(CONCATENATE($J1859,O$6),'Model Participation Data'!$N$6:$DX$6,0)),'Model Participation Data'!$B$8:$B$57,$C1859,'Model Participation Data'!$C$8:$C$57,$D1859)),"-",SUMIFS(INDEX('Model Participation Data'!$N$8:$DX$57,0,MATCH(CONCATENATE($J1859,O$6),'Model Participation Data'!$N$6:$DX$6,0)),'Model Participation Data'!$B$8:$B$57,$C1859,'Model Participation Data'!$C$8:$C$57,$D1859))</f>
        <v>0</v>
      </c>
    </row>
    <row r="1860" spans="2:15" x14ac:dyDescent="0.35">
      <c r="B1860" s="37" t="s">
        <v>80</v>
      </c>
      <c r="C1860" s="38" t="str">
        <f>IF(ISBLANK('Model Participation Data'!$B$82),"-",'Model Participation Data'!$B$82)</f>
        <v>-</v>
      </c>
      <c r="D1860" s="38" t="str">
        <f>IF(ISBLANK('Model Participation Data'!$C$82),"-",'Model Participation Data'!$C$82)</f>
        <v>-</v>
      </c>
      <c r="E1860" s="38" t="str">
        <f>IF(ISBLANK('Model Participation Data'!$D$82),"-",'Model Participation Data'!$D$82)</f>
        <v>-</v>
      </c>
      <c r="F1860" s="38" t="str">
        <f>IF(ISBLANK('Model Participation Data'!$E$82),"-",'Model Participation Data'!$E$82)</f>
        <v>-</v>
      </c>
      <c r="G1860" s="151" t="str">
        <f>IF(ISBLANK('Model Participation Data'!$F$82),"-",'Model Participation Data'!$F$82)</f>
        <v>-</v>
      </c>
      <c r="H1860" s="253">
        <v>1</v>
      </c>
      <c r="I1860" s="253">
        <v>3</v>
      </c>
      <c r="J1860" s="150" t="str">
        <f t="shared" si="75"/>
        <v>13</v>
      </c>
      <c r="K1860" s="38" t="str">
        <f>IF(ISBLANK('Model Participation Data'!$L$82),"-",'Model Participation Data'!$L$82)</f>
        <v>-</v>
      </c>
      <c r="L1860" s="39" t="str">
        <f>IF(ISBLANK('Model Participation Data'!$M$82),"-",'Model Participation Data'!$M$82)</f>
        <v>-</v>
      </c>
      <c r="M1860" s="254">
        <f>IF(ISNA(SUMIFS(INDEX('Model Participation Data'!$N$8:$DX$57,0,MATCH(CONCATENATE($J1860,M$6),'Model Participation Data'!$N$6:$DX$6,0)),'Model Participation Data'!$B$8:$B$57,$C1860,'Model Participation Data'!$C$8:$C$57,$D1860)),"-",SUMIFS(INDEX('Model Participation Data'!$N$8:$DX$57,0,MATCH(CONCATENATE($J1860,M$6),'Model Participation Data'!$N$6:$DX$6,0)),'Model Participation Data'!$B$8:$B$57,$C1860,'Model Participation Data'!$C$8:$C$57,$D1860))</f>
        <v>0</v>
      </c>
      <c r="N1860" s="254">
        <f>IF(ISNA(SUMIFS(INDEX('Model Participation Data'!$N$8:$DX$57,0,MATCH(CONCATENATE($J1860,N$6),'Model Participation Data'!$N$6:$DX$6,0)),'Model Participation Data'!$B$8:$B$57,$C1860,'Model Participation Data'!$C$8:$C$57,$D1860)),"-",SUMIFS(INDEX('Model Participation Data'!$N$8:$DX$57,0,MATCH(CONCATENATE($J1860,N$6),'Model Participation Data'!$N$6:$DX$6,0)),'Model Participation Data'!$B$8:$B$57,$C1860,'Model Participation Data'!$C$8:$C$57,$D1860))</f>
        <v>0</v>
      </c>
      <c r="O1860" s="154">
        <f>IF(ISNA(SUMIFS(INDEX('Model Participation Data'!$N$8:$DX$57,0,MATCH(CONCATENATE($J1860,O$6),'Model Participation Data'!$N$6:$DX$6,0)),'Model Participation Data'!$B$8:$B$57,$C1860,'Model Participation Data'!$C$8:$C$57,$D1860)),"-",SUMIFS(INDEX('Model Participation Data'!$N$8:$DX$57,0,MATCH(CONCATENATE($J1860,O$6),'Model Participation Data'!$N$6:$DX$6,0)),'Model Participation Data'!$B$8:$B$57,$C1860,'Model Participation Data'!$C$8:$C$57,$D1860))</f>
        <v>0</v>
      </c>
    </row>
    <row r="1861" spans="2:15" x14ac:dyDescent="0.35">
      <c r="B1861" s="37" t="s">
        <v>80</v>
      </c>
      <c r="C1861" s="38" t="str">
        <f>IF(ISBLANK('Model Participation Data'!$B$82),"-",'Model Participation Data'!$B$82)</f>
        <v>-</v>
      </c>
      <c r="D1861" s="38" t="str">
        <f>IF(ISBLANK('Model Participation Data'!$C$82),"-",'Model Participation Data'!$C$82)</f>
        <v>-</v>
      </c>
      <c r="E1861" s="38" t="str">
        <f>IF(ISBLANK('Model Participation Data'!$D$82),"-",'Model Participation Data'!$D$82)</f>
        <v>-</v>
      </c>
      <c r="F1861" s="38" t="str">
        <f>IF(ISBLANK('Model Participation Data'!$E$82),"-",'Model Participation Data'!$E$82)</f>
        <v>-</v>
      </c>
      <c r="G1861" s="151" t="str">
        <f>IF(ISBLANK('Model Participation Data'!$F$82),"-",'Model Participation Data'!$F$82)</f>
        <v>-</v>
      </c>
      <c r="H1861" s="253">
        <v>1</v>
      </c>
      <c r="I1861" s="253">
        <v>4</v>
      </c>
      <c r="J1861" s="150" t="str">
        <f t="shared" si="75"/>
        <v>14</v>
      </c>
      <c r="K1861" s="38" t="str">
        <f>IF(ISBLANK('Model Participation Data'!$L$82),"-",'Model Participation Data'!$L$82)</f>
        <v>-</v>
      </c>
      <c r="L1861" s="39" t="str">
        <f>IF(ISBLANK('Model Participation Data'!$M$82),"-",'Model Participation Data'!$M$82)</f>
        <v>-</v>
      </c>
      <c r="M1861" s="254">
        <f>IF(ISNA(SUMIFS(INDEX('Model Participation Data'!$N$8:$DX$57,0,MATCH(CONCATENATE($J1861,M$6),'Model Participation Data'!$N$6:$DX$6,0)),'Model Participation Data'!$B$8:$B$57,$C1861,'Model Participation Data'!$C$8:$C$57,$D1861)),"-",SUMIFS(INDEX('Model Participation Data'!$N$8:$DX$57,0,MATCH(CONCATENATE($J1861,M$6),'Model Participation Data'!$N$6:$DX$6,0)),'Model Participation Data'!$B$8:$B$57,$C1861,'Model Participation Data'!$C$8:$C$57,$D1861))</f>
        <v>0</v>
      </c>
      <c r="N1861" s="254">
        <f>IF(ISNA(SUMIFS(INDEX('Model Participation Data'!$N$8:$DX$57,0,MATCH(CONCATENATE($J1861,N$6),'Model Participation Data'!$N$6:$DX$6,0)),'Model Participation Data'!$B$8:$B$57,$C1861,'Model Participation Data'!$C$8:$C$57,$D1861)),"-",SUMIFS(INDEX('Model Participation Data'!$N$8:$DX$57,0,MATCH(CONCATENATE($J1861,N$6),'Model Participation Data'!$N$6:$DX$6,0)),'Model Participation Data'!$B$8:$B$57,$C1861,'Model Participation Data'!$C$8:$C$57,$D1861))</f>
        <v>0</v>
      </c>
      <c r="O1861" s="154">
        <f>IF(ISNA(SUMIFS(INDEX('Model Participation Data'!$N$8:$DX$57,0,MATCH(CONCATENATE($J1861,O$6),'Model Participation Data'!$N$6:$DX$6,0)),'Model Participation Data'!$B$8:$B$57,$C1861,'Model Participation Data'!$C$8:$C$57,$D1861)),"-",SUMIFS(INDEX('Model Participation Data'!$N$8:$DX$57,0,MATCH(CONCATENATE($J1861,O$6),'Model Participation Data'!$N$6:$DX$6,0)),'Model Participation Data'!$B$8:$B$57,$C1861,'Model Participation Data'!$C$8:$C$57,$D1861))</f>
        <v>0</v>
      </c>
    </row>
    <row r="1862" spans="2:15" x14ac:dyDescent="0.35">
      <c r="B1862" s="37" t="s">
        <v>80</v>
      </c>
      <c r="C1862" s="38" t="str">
        <f>IF(ISBLANK('Model Participation Data'!$B$82),"-",'Model Participation Data'!$B$82)</f>
        <v>-</v>
      </c>
      <c r="D1862" s="38" t="str">
        <f>IF(ISBLANK('Model Participation Data'!$C$82),"-",'Model Participation Data'!$C$82)</f>
        <v>-</v>
      </c>
      <c r="E1862" s="38" t="str">
        <f>IF(ISBLANK('Model Participation Data'!$D$82),"-",'Model Participation Data'!$D$82)</f>
        <v>-</v>
      </c>
      <c r="F1862" s="38" t="str">
        <f>IF(ISBLANK('Model Participation Data'!$E$82),"-",'Model Participation Data'!$E$82)</f>
        <v>-</v>
      </c>
      <c r="G1862" s="151" t="str">
        <f>IF(ISBLANK('Model Participation Data'!$F$82),"-",'Model Participation Data'!$F$82)</f>
        <v>-</v>
      </c>
      <c r="H1862" s="253">
        <v>1</v>
      </c>
      <c r="I1862" s="253">
        <v>5</v>
      </c>
      <c r="J1862" s="150" t="str">
        <f t="shared" si="75"/>
        <v>15</v>
      </c>
      <c r="K1862" s="38" t="str">
        <f>IF(ISBLANK('Model Participation Data'!$L$82),"-",'Model Participation Data'!$L$82)</f>
        <v>-</v>
      </c>
      <c r="L1862" s="39" t="str">
        <f>IF(ISBLANK('Model Participation Data'!$M$82),"-",'Model Participation Data'!$M$82)</f>
        <v>-</v>
      </c>
      <c r="M1862" s="254">
        <f>IF(ISNA(SUMIFS(INDEX('Model Participation Data'!$N$8:$DX$57,0,MATCH(CONCATENATE($J1862,M$6),'Model Participation Data'!$N$6:$DX$6,0)),'Model Participation Data'!$B$8:$B$57,$C1862,'Model Participation Data'!$C$8:$C$57,$D1862)),"-",SUMIFS(INDEX('Model Participation Data'!$N$8:$DX$57,0,MATCH(CONCATENATE($J1862,M$6),'Model Participation Data'!$N$6:$DX$6,0)),'Model Participation Data'!$B$8:$B$57,$C1862,'Model Participation Data'!$C$8:$C$57,$D1862))</f>
        <v>0</v>
      </c>
      <c r="N1862" s="254">
        <f>IF(ISNA(SUMIFS(INDEX('Model Participation Data'!$N$8:$DX$57,0,MATCH(CONCATENATE($J1862,N$6),'Model Participation Data'!$N$6:$DX$6,0)),'Model Participation Data'!$B$8:$B$57,$C1862,'Model Participation Data'!$C$8:$C$57,$D1862)),"-",SUMIFS(INDEX('Model Participation Data'!$N$8:$DX$57,0,MATCH(CONCATENATE($J1862,N$6),'Model Participation Data'!$N$6:$DX$6,0)),'Model Participation Data'!$B$8:$B$57,$C1862,'Model Participation Data'!$C$8:$C$57,$D1862))</f>
        <v>0</v>
      </c>
      <c r="O1862" s="154">
        <f>IF(ISNA(SUMIFS(INDEX('Model Participation Data'!$N$8:$DX$57,0,MATCH(CONCATENATE($J1862,O$6),'Model Participation Data'!$N$6:$DX$6,0)),'Model Participation Data'!$B$8:$B$57,$C1862,'Model Participation Data'!$C$8:$C$57,$D1862)),"-",SUMIFS(INDEX('Model Participation Data'!$N$8:$DX$57,0,MATCH(CONCATENATE($J1862,O$6),'Model Participation Data'!$N$6:$DX$6,0)),'Model Participation Data'!$B$8:$B$57,$C1862,'Model Participation Data'!$C$8:$C$57,$D1862))</f>
        <v>0</v>
      </c>
    </row>
    <row r="1863" spans="2:15" x14ac:dyDescent="0.35">
      <c r="B1863" s="37" t="s">
        <v>80</v>
      </c>
      <c r="C1863" s="38" t="str">
        <f>IF(ISBLANK('Model Participation Data'!$B$82),"-",'Model Participation Data'!$B$82)</f>
        <v>-</v>
      </c>
      <c r="D1863" s="38" t="str">
        <f>IF(ISBLANK('Model Participation Data'!$C$82),"-",'Model Participation Data'!$C$82)</f>
        <v>-</v>
      </c>
      <c r="E1863" s="38" t="str">
        <f>IF(ISBLANK('Model Participation Data'!$D$82),"-",'Model Participation Data'!$D$82)</f>
        <v>-</v>
      </c>
      <c r="F1863" s="38" t="str">
        <f>IF(ISBLANK('Model Participation Data'!$E$82),"-",'Model Participation Data'!$E$82)</f>
        <v>-</v>
      </c>
      <c r="G1863" s="151" t="str">
        <f>IF(ISBLANK('Model Participation Data'!$F$82),"-",'Model Participation Data'!$F$82)</f>
        <v>-</v>
      </c>
      <c r="H1863" s="253">
        <v>1</v>
      </c>
      <c r="I1863" s="253" t="s">
        <v>65</v>
      </c>
      <c r="J1863" s="150" t="str">
        <f t="shared" si="75"/>
        <v>1Goal</v>
      </c>
      <c r="K1863" s="38" t="str">
        <f>IF(ISBLANK('Model Participation Data'!$L$82),"-",'Model Participation Data'!$L$82)</f>
        <v>-</v>
      </c>
      <c r="L1863" s="39" t="str">
        <f>IF(ISBLANK('Model Participation Data'!$M$82),"-",'Model Participation Data'!$M$82)</f>
        <v>-</v>
      </c>
      <c r="M1863" s="254" t="str">
        <f>IF(ISNA(SUMIFS(INDEX('Model Participation Data'!$N$8:$DX$57,0,MATCH(CONCATENATE($J1863,M$6),'Model Participation Data'!$N$6:$DX$6,0)),'Model Participation Data'!$B$8:$B$57,$C1863,'Model Participation Data'!$C$8:$C$57,$D1863)),"-",SUMIFS(INDEX('Model Participation Data'!$N$8:$DX$57,0,MATCH(CONCATENATE($J1863,M$6),'Model Participation Data'!$N$6:$DX$6,0)),'Model Participation Data'!$B$8:$B$57,$C1863,'Model Participation Data'!$C$8:$C$57,$D1863))</f>
        <v>-</v>
      </c>
      <c r="N1863" s="254" t="str">
        <f>IF(ISNA(SUMIFS(INDEX('Model Participation Data'!$N$8:$DX$57,0,MATCH(CONCATENATE($J1863,N$6),'Model Participation Data'!$N$6:$DX$6,0)),'Model Participation Data'!$B$8:$B$57,$C1863,'Model Participation Data'!$C$8:$C$57,$D1863)),"-",SUMIFS(INDEX('Model Participation Data'!$N$8:$DX$57,0,MATCH(CONCATENATE($J1863,N$6),'Model Participation Data'!$N$6:$DX$6,0)),'Model Participation Data'!$B$8:$B$57,$C1863,'Model Participation Data'!$C$8:$C$57,$D1863))</f>
        <v>-</v>
      </c>
      <c r="O1863" s="154">
        <f>IF(ISNA(SUMIFS(INDEX('Model Participation Data'!$N$8:$DX$57,0,MATCH(CONCATENATE($J1863,O$6),'Model Participation Data'!$N$6:$DX$6,0)),'Model Participation Data'!$B$8:$B$57,$C1863,'Model Participation Data'!$C$8:$C$57,$D1863)),"-",SUMIFS(INDEX('Model Participation Data'!$N$8:$DX$57,0,MATCH(CONCATENATE($J1863,O$6),'Model Participation Data'!$N$6:$DX$6,0)),'Model Participation Data'!$B$8:$B$57,$C1863,'Model Participation Data'!$C$8:$C$57,$D1863))</f>
        <v>0</v>
      </c>
    </row>
    <row r="1864" spans="2:15" x14ac:dyDescent="0.35">
      <c r="B1864" s="37" t="s">
        <v>80</v>
      </c>
      <c r="C1864" s="38" t="str">
        <f>IF(ISBLANK('Model Participation Data'!$B$82),"-",'Model Participation Data'!$B$82)</f>
        <v>-</v>
      </c>
      <c r="D1864" s="38" t="str">
        <f>IF(ISBLANK('Model Participation Data'!$C$82),"-",'Model Participation Data'!$C$82)</f>
        <v>-</v>
      </c>
      <c r="E1864" s="38" t="str">
        <f>IF(ISBLANK('Model Participation Data'!$D$82),"-",'Model Participation Data'!$D$82)</f>
        <v>-</v>
      </c>
      <c r="F1864" s="38" t="str">
        <f>IF(ISBLANK('Model Participation Data'!$E$82),"-",'Model Participation Data'!$E$82)</f>
        <v>-</v>
      </c>
      <c r="G1864" s="151" t="str">
        <f>IF(ISBLANK('Model Participation Data'!$F$82),"-",'Model Participation Data'!$F$82)</f>
        <v>-</v>
      </c>
      <c r="H1864" s="253">
        <v>2</v>
      </c>
      <c r="I1864" s="253">
        <v>1</v>
      </c>
      <c r="J1864" s="150" t="str">
        <f t="shared" si="75"/>
        <v>21</v>
      </c>
      <c r="K1864" s="38" t="str">
        <f>IF(ISBLANK('Model Participation Data'!$L$82),"-",'Model Participation Data'!$L$82)</f>
        <v>-</v>
      </c>
      <c r="L1864" s="39" t="str">
        <f>IF(ISBLANK('Model Participation Data'!$M$82),"-",'Model Participation Data'!$M$82)</f>
        <v>-</v>
      </c>
      <c r="M1864" s="254">
        <f>IF(ISNA(SUMIFS(INDEX('Model Participation Data'!$N$8:$DX$57,0,MATCH(CONCATENATE($J1864,M$6),'Model Participation Data'!$N$6:$DX$6,0)),'Model Participation Data'!$B$8:$B$57,$C1864,'Model Participation Data'!$C$8:$C$57,$D1864)),"-",SUMIFS(INDEX('Model Participation Data'!$N$8:$DX$57,0,MATCH(CONCATENATE($J1864,M$6),'Model Participation Data'!$N$6:$DX$6,0)),'Model Participation Data'!$B$8:$B$57,$C1864,'Model Participation Data'!$C$8:$C$57,$D1864))</f>
        <v>0</v>
      </c>
      <c r="N1864" s="254">
        <f>IF(ISNA(SUMIFS(INDEX('Model Participation Data'!$N$8:$DX$57,0,MATCH(CONCATENATE($J1864,N$6),'Model Participation Data'!$N$6:$DX$6,0)),'Model Participation Data'!$B$8:$B$57,$C1864,'Model Participation Data'!$C$8:$C$57,$D1864)),"-",SUMIFS(INDEX('Model Participation Data'!$N$8:$DX$57,0,MATCH(CONCATENATE($J1864,N$6),'Model Participation Data'!$N$6:$DX$6,0)),'Model Participation Data'!$B$8:$B$57,$C1864,'Model Participation Data'!$C$8:$C$57,$D1864))</f>
        <v>0</v>
      </c>
      <c r="O1864" s="154">
        <f>IF(ISNA(SUMIFS(INDEX('Model Participation Data'!$N$8:$DX$57,0,MATCH(CONCATENATE($J1864,O$6),'Model Participation Data'!$N$6:$DX$6,0)),'Model Participation Data'!$B$8:$B$57,$C1864,'Model Participation Data'!$C$8:$C$57,$D1864)),"-",SUMIFS(INDEX('Model Participation Data'!$N$8:$DX$57,0,MATCH(CONCATENATE($J1864,O$6),'Model Participation Data'!$N$6:$DX$6,0)),'Model Participation Data'!$B$8:$B$57,$C1864,'Model Participation Data'!$C$8:$C$57,$D1864))</f>
        <v>0</v>
      </c>
    </row>
    <row r="1865" spans="2:15" x14ac:dyDescent="0.35">
      <c r="B1865" s="37" t="s">
        <v>80</v>
      </c>
      <c r="C1865" s="38" t="str">
        <f>IF(ISBLANK('Model Participation Data'!$B$82),"-",'Model Participation Data'!$B$82)</f>
        <v>-</v>
      </c>
      <c r="D1865" s="38" t="str">
        <f>IF(ISBLANK('Model Participation Data'!$C$82),"-",'Model Participation Data'!$C$82)</f>
        <v>-</v>
      </c>
      <c r="E1865" s="38" t="str">
        <f>IF(ISBLANK('Model Participation Data'!$D$82),"-",'Model Participation Data'!$D$82)</f>
        <v>-</v>
      </c>
      <c r="F1865" s="38" t="str">
        <f>IF(ISBLANK('Model Participation Data'!$E$82),"-",'Model Participation Data'!$E$82)</f>
        <v>-</v>
      </c>
      <c r="G1865" s="151" t="str">
        <f>IF(ISBLANK('Model Participation Data'!$F$82),"-",'Model Participation Data'!$F$82)</f>
        <v>-</v>
      </c>
      <c r="H1865" s="253">
        <v>2</v>
      </c>
      <c r="I1865" s="253">
        <v>2</v>
      </c>
      <c r="J1865" s="150" t="str">
        <f t="shared" si="75"/>
        <v>22</v>
      </c>
      <c r="K1865" s="38" t="str">
        <f>IF(ISBLANK('Model Participation Data'!$L$82),"-",'Model Participation Data'!$L$82)</f>
        <v>-</v>
      </c>
      <c r="L1865" s="39" t="str">
        <f>IF(ISBLANK('Model Participation Data'!$M$82),"-",'Model Participation Data'!$M$82)</f>
        <v>-</v>
      </c>
      <c r="M1865" s="254">
        <f>IF(ISNA(SUMIFS(INDEX('Model Participation Data'!$N$8:$DX$57,0,MATCH(CONCATENATE($J1865,M$6),'Model Participation Data'!$N$6:$DX$6,0)),'Model Participation Data'!$B$8:$B$57,$C1865,'Model Participation Data'!$C$8:$C$57,$D1865)),"-",SUMIFS(INDEX('Model Participation Data'!$N$8:$DX$57,0,MATCH(CONCATENATE($J1865,M$6),'Model Participation Data'!$N$6:$DX$6,0)),'Model Participation Data'!$B$8:$B$57,$C1865,'Model Participation Data'!$C$8:$C$57,$D1865))</f>
        <v>0</v>
      </c>
      <c r="N1865" s="254">
        <f>IF(ISNA(SUMIFS(INDEX('Model Participation Data'!$N$8:$DX$57,0,MATCH(CONCATENATE($J1865,N$6),'Model Participation Data'!$N$6:$DX$6,0)),'Model Participation Data'!$B$8:$B$57,$C1865,'Model Participation Data'!$C$8:$C$57,$D1865)),"-",SUMIFS(INDEX('Model Participation Data'!$N$8:$DX$57,0,MATCH(CONCATENATE($J1865,N$6),'Model Participation Data'!$N$6:$DX$6,0)),'Model Participation Data'!$B$8:$B$57,$C1865,'Model Participation Data'!$C$8:$C$57,$D1865))</f>
        <v>0</v>
      </c>
      <c r="O1865" s="154">
        <f>IF(ISNA(SUMIFS(INDEX('Model Participation Data'!$N$8:$DX$57,0,MATCH(CONCATENATE($J1865,O$6),'Model Participation Data'!$N$6:$DX$6,0)),'Model Participation Data'!$B$8:$B$57,$C1865,'Model Participation Data'!$C$8:$C$57,$D1865)),"-",SUMIFS(INDEX('Model Participation Data'!$N$8:$DX$57,0,MATCH(CONCATENATE($J1865,O$6),'Model Participation Data'!$N$6:$DX$6,0)),'Model Participation Data'!$B$8:$B$57,$C1865,'Model Participation Data'!$C$8:$C$57,$D1865))</f>
        <v>0</v>
      </c>
    </row>
    <row r="1866" spans="2:15" x14ac:dyDescent="0.35">
      <c r="B1866" s="37" t="s">
        <v>80</v>
      </c>
      <c r="C1866" s="38" t="str">
        <f>IF(ISBLANK('Model Participation Data'!$B$82),"-",'Model Participation Data'!$B$82)</f>
        <v>-</v>
      </c>
      <c r="D1866" s="38" t="str">
        <f>IF(ISBLANK('Model Participation Data'!$C$82),"-",'Model Participation Data'!$C$82)</f>
        <v>-</v>
      </c>
      <c r="E1866" s="38" t="str">
        <f>IF(ISBLANK('Model Participation Data'!$D$82),"-",'Model Participation Data'!$D$82)</f>
        <v>-</v>
      </c>
      <c r="F1866" s="38" t="str">
        <f>IF(ISBLANK('Model Participation Data'!$E$82),"-",'Model Participation Data'!$E$82)</f>
        <v>-</v>
      </c>
      <c r="G1866" s="151" t="str">
        <f>IF(ISBLANK('Model Participation Data'!$F$82),"-",'Model Participation Data'!$F$82)</f>
        <v>-</v>
      </c>
      <c r="H1866" s="253">
        <v>2</v>
      </c>
      <c r="I1866" s="253">
        <v>3</v>
      </c>
      <c r="J1866" s="150" t="str">
        <f t="shared" si="75"/>
        <v>23</v>
      </c>
      <c r="K1866" s="38" t="str">
        <f>IF(ISBLANK('Model Participation Data'!$L$82),"-",'Model Participation Data'!$L$82)</f>
        <v>-</v>
      </c>
      <c r="L1866" s="39" t="str">
        <f>IF(ISBLANK('Model Participation Data'!$M$82),"-",'Model Participation Data'!$M$82)</f>
        <v>-</v>
      </c>
      <c r="M1866" s="254">
        <f>IF(ISNA(SUMIFS(INDEX('Model Participation Data'!$N$8:$DX$57,0,MATCH(CONCATENATE($J1866,M$6),'Model Participation Data'!$N$6:$DX$6,0)),'Model Participation Data'!$B$8:$B$57,$C1866,'Model Participation Data'!$C$8:$C$57,$D1866)),"-",SUMIFS(INDEX('Model Participation Data'!$N$8:$DX$57,0,MATCH(CONCATENATE($J1866,M$6),'Model Participation Data'!$N$6:$DX$6,0)),'Model Participation Data'!$B$8:$B$57,$C1866,'Model Participation Data'!$C$8:$C$57,$D1866))</f>
        <v>0</v>
      </c>
      <c r="N1866" s="254">
        <f>IF(ISNA(SUMIFS(INDEX('Model Participation Data'!$N$8:$DX$57,0,MATCH(CONCATENATE($J1866,N$6),'Model Participation Data'!$N$6:$DX$6,0)),'Model Participation Data'!$B$8:$B$57,$C1866,'Model Participation Data'!$C$8:$C$57,$D1866)),"-",SUMIFS(INDEX('Model Participation Data'!$N$8:$DX$57,0,MATCH(CONCATENATE($J1866,N$6),'Model Participation Data'!$N$6:$DX$6,0)),'Model Participation Data'!$B$8:$B$57,$C1866,'Model Participation Data'!$C$8:$C$57,$D1866))</f>
        <v>0</v>
      </c>
      <c r="O1866" s="154">
        <f>IF(ISNA(SUMIFS(INDEX('Model Participation Data'!$N$8:$DX$57,0,MATCH(CONCATENATE($J1866,O$6),'Model Participation Data'!$N$6:$DX$6,0)),'Model Participation Data'!$B$8:$B$57,$C1866,'Model Participation Data'!$C$8:$C$57,$D1866)),"-",SUMIFS(INDEX('Model Participation Data'!$N$8:$DX$57,0,MATCH(CONCATENATE($J1866,O$6),'Model Participation Data'!$N$6:$DX$6,0)),'Model Participation Data'!$B$8:$B$57,$C1866,'Model Participation Data'!$C$8:$C$57,$D1866))</f>
        <v>0</v>
      </c>
    </row>
    <row r="1867" spans="2:15" x14ac:dyDescent="0.35">
      <c r="B1867" s="37" t="s">
        <v>80</v>
      </c>
      <c r="C1867" s="38" t="str">
        <f>IF(ISBLANK('Model Participation Data'!$B$82),"-",'Model Participation Data'!$B$82)</f>
        <v>-</v>
      </c>
      <c r="D1867" s="38" t="str">
        <f>IF(ISBLANK('Model Participation Data'!$C$82),"-",'Model Participation Data'!$C$82)</f>
        <v>-</v>
      </c>
      <c r="E1867" s="38" t="str">
        <f>IF(ISBLANK('Model Participation Data'!$D$82),"-",'Model Participation Data'!$D$82)</f>
        <v>-</v>
      </c>
      <c r="F1867" s="38" t="str">
        <f>IF(ISBLANK('Model Participation Data'!$E$82),"-",'Model Participation Data'!$E$82)</f>
        <v>-</v>
      </c>
      <c r="G1867" s="151" t="str">
        <f>IF(ISBLANK('Model Participation Data'!$F$82),"-",'Model Participation Data'!$F$82)</f>
        <v>-</v>
      </c>
      <c r="H1867" s="253">
        <v>2</v>
      </c>
      <c r="I1867" s="253">
        <v>4</v>
      </c>
      <c r="J1867" s="150" t="str">
        <f t="shared" si="75"/>
        <v>24</v>
      </c>
      <c r="K1867" s="38" t="str">
        <f>IF(ISBLANK('Model Participation Data'!$L$82),"-",'Model Participation Data'!$L$82)</f>
        <v>-</v>
      </c>
      <c r="L1867" s="39" t="str">
        <f>IF(ISBLANK('Model Participation Data'!$M$82),"-",'Model Participation Data'!$M$82)</f>
        <v>-</v>
      </c>
      <c r="M1867" s="254">
        <f>IF(ISNA(SUMIFS(INDEX('Model Participation Data'!$N$8:$DX$57,0,MATCH(CONCATENATE($J1867,M$6),'Model Participation Data'!$N$6:$DX$6,0)),'Model Participation Data'!$B$8:$B$57,$C1867,'Model Participation Data'!$C$8:$C$57,$D1867)),"-",SUMIFS(INDEX('Model Participation Data'!$N$8:$DX$57,0,MATCH(CONCATENATE($J1867,M$6),'Model Participation Data'!$N$6:$DX$6,0)),'Model Participation Data'!$B$8:$B$57,$C1867,'Model Participation Data'!$C$8:$C$57,$D1867))</f>
        <v>0</v>
      </c>
      <c r="N1867" s="254">
        <f>IF(ISNA(SUMIFS(INDEX('Model Participation Data'!$N$8:$DX$57,0,MATCH(CONCATENATE($J1867,N$6),'Model Participation Data'!$N$6:$DX$6,0)),'Model Participation Data'!$B$8:$B$57,$C1867,'Model Participation Data'!$C$8:$C$57,$D1867)),"-",SUMIFS(INDEX('Model Participation Data'!$N$8:$DX$57,0,MATCH(CONCATENATE($J1867,N$6),'Model Participation Data'!$N$6:$DX$6,0)),'Model Participation Data'!$B$8:$B$57,$C1867,'Model Participation Data'!$C$8:$C$57,$D1867))</f>
        <v>0</v>
      </c>
      <c r="O1867" s="154">
        <f>IF(ISNA(SUMIFS(INDEX('Model Participation Data'!$N$8:$DX$57,0,MATCH(CONCATENATE($J1867,O$6),'Model Participation Data'!$N$6:$DX$6,0)),'Model Participation Data'!$B$8:$B$57,$C1867,'Model Participation Data'!$C$8:$C$57,$D1867)),"-",SUMIFS(INDEX('Model Participation Data'!$N$8:$DX$57,0,MATCH(CONCATENATE($J1867,O$6),'Model Participation Data'!$N$6:$DX$6,0)),'Model Participation Data'!$B$8:$B$57,$C1867,'Model Participation Data'!$C$8:$C$57,$D1867))</f>
        <v>0</v>
      </c>
    </row>
    <row r="1868" spans="2:15" x14ac:dyDescent="0.35">
      <c r="B1868" s="37" t="s">
        <v>80</v>
      </c>
      <c r="C1868" s="38" t="str">
        <f>IF(ISBLANK('Model Participation Data'!$B$82),"-",'Model Participation Data'!$B$82)</f>
        <v>-</v>
      </c>
      <c r="D1868" s="38" t="str">
        <f>IF(ISBLANK('Model Participation Data'!$C$82),"-",'Model Participation Data'!$C$82)</f>
        <v>-</v>
      </c>
      <c r="E1868" s="38" t="str">
        <f>IF(ISBLANK('Model Participation Data'!$D$82),"-",'Model Participation Data'!$D$82)</f>
        <v>-</v>
      </c>
      <c r="F1868" s="38" t="str">
        <f>IF(ISBLANK('Model Participation Data'!$E$82),"-",'Model Participation Data'!$E$82)</f>
        <v>-</v>
      </c>
      <c r="G1868" s="151" t="str">
        <f>IF(ISBLANK('Model Participation Data'!$F$82),"-",'Model Participation Data'!$F$82)</f>
        <v>-</v>
      </c>
      <c r="H1868" s="253">
        <v>2</v>
      </c>
      <c r="I1868" s="253">
        <v>5</v>
      </c>
      <c r="J1868" s="150" t="str">
        <f t="shared" si="75"/>
        <v>25</v>
      </c>
      <c r="K1868" s="38" t="str">
        <f>IF(ISBLANK('Model Participation Data'!$L$82),"-",'Model Participation Data'!$L$82)</f>
        <v>-</v>
      </c>
      <c r="L1868" s="39" t="str">
        <f>IF(ISBLANK('Model Participation Data'!$M$82),"-",'Model Participation Data'!$M$82)</f>
        <v>-</v>
      </c>
      <c r="M1868" s="254">
        <f>IF(ISNA(SUMIFS(INDEX('Model Participation Data'!$N$8:$DX$57,0,MATCH(CONCATENATE($J1868,M$6),'Model Participation Data'!$N$6:$DX$6,0)),'Model Participation Data'!$B$8:$B$57,$C1868,'Model Participation Data'!$C$8:$C$57,$D1868)),"-",SUMIFS(INDEX('Model Participation Data'!$N$8:$DX$57,0,MATCH(CONCATENATE($J1868,M$6),'Model Participation Data'!$N$6:$DX$6,0)),'Model Participation Data'!$B$8:$B$57,$C1868,'Model Participation Data'!$C$8:$C$57,$D1868))</f>
        <v>0</v>
      </c>
      <c r="N1868" s="254">
        <f>IF(ISNA(SUMIFS(INDEX('Model Participation Data'!$N$8:$DX$57,0,MATCH(CONCATENATE($J1868,N$6),'Model Participation Data'!$N$6:$DX$6,0)),'Model Participation Data'!$B$8:$B$57,$C1868,'Model Participation Data'!$C$8:$C$57,$D1868)),"-",SUMIFS(INDEX('Model Participation Data'!$N$8:$DX$57,0,MATCH(CONCATENATE($J1868,N$6),'Model Participation Data'!$N$6:$DX$6,0)),'Model Participation Data'!$B$8:$B$57,$C1868,'Model Participation Data'!$C$8:$C$57,$D1868))</f>
        <v>0</v>
      </c>
      <c r="O1868" s="154">
        <f>IF(ISNA(SUMIFS(INDEX('Model Participation Data'!$N$8:$DX$57,0,MATCH(CONCATENATE($J1868,O$6),'Model Participation Data'!$N$6:$DX$6,0)),'Model Participation Data'!$B$8:$B$57,$C1868,'Model Participation Data'!$C$8:$C$57,$D1868)),"-",SUMIFS(INDEX('Model Participation Data'!$N$8:$DX$57,0,MATCH(CONCATENATE($J1868,O$6),'Model Participation Data'!$N$6:$DX$6,0)),'Model Participation Data'!$B$8:$B$57,$C1868,'Model Participation Data'!$C$8:$C$57,$D1868))</f>
        <v>0</v>
      </c>
    </row>
    <row r="1869" spans="2:15" x14ac:dyDescent="0.35">
      <c r="B1869" s="37" t="s">
        <v>80</v>
      </c>
      <c r="C1869" s="38" t="str">
        <f>IF(ISBLANK('Model Participation Data'!$B$82),"-",'Model Participation Data'!$B$82)</f>
        <v>-</v>
      </c>
      <c r="D1869" s="38" t="str">
        <f>IF(ISBLANK('Model Participation Data'!$C$82),"-",'Model Participation Data'!$C$82)</f>
        <v>-</v>
      </c>
      <c r="E1869" s="38" t="str">
        <f>IF(ISBLANK('Model Participation Data'!$D$82),"-",'Model Participation Data'!$D$82)</f>
        <v>-</v>
      </c>
      <c r="F1869" s="38" t="str">
        <f>IF(ISBLANK('Model Participation Data'!$E$82),"-",'Model Participation Data'!$E$82)</f>
        <v>-</v>
      </c>
      <c r="G1869" s="151" t="str">
        <f>IF(ISBLANK('Model Participation Data'!$F$82),"-",'Model Participation Data'!$F$82)</f>
        <v>-</v>
      </c>
      <c r="H1869" s="253">
        <v>2</v>
      </c>
      <c r="I1869" s="253" t="s">
        <v>65</v>
      </c>
      <c r="J1869" s="150" t="str">
        <f t="shared" si="75"/>
        <v>2Goal</v>
      </c>
      <c r="K1869" s="38" t="str">
        <f>IF(ISBLANK('Model Participation Data'!$L$82),"-",'Model Participation Data'!$L$82)</f>
        <v>-</v>
      </c>
      <c r="L1869" s="39" t="str">
        <f>IF(ISBLANK('Model Participation Data'!$M$82),"-",'Model Participation Data'!$M$82)</f>
        <v>-</v>
      </c>
      <c r="M1869" s="254" t="str">
        <f>IF(ISNA(SUMIFS(INDEX('Model Participation Data'!$N$8:$DX$57,0,MATCH(CONCATENATE($J1869,M$6),'Model Participation Data'!$N$6:$DX$6,0)),'Model Participation Data'!$B$8:$B$57,$C1869,'Model Participation Data'!$C$8:$C$57,$D1869)),"-",SUMIFS(INDEX('Model Participation Data'!$N$8:$DX$57,0,MATCH(CONCATENATE($J1869,M$6),'Model Participation Data'!$N$6:$DX$6,0)),'Model Participation Data'!$B$8:$B$57,$C1869,'Model Participation Data'!$C$8:$C$57,$D1869))</f>
        <v>-</v>
      </c>
      <c r="N1869" s="254" t="str">
        <f>IF(ISNA(SUMIFS(INDEX('Model Participation Data'!$N$8:$DX$57,0,MATCH(CONCATENATE($J1869,N$6),'Model Participation Data'!$N$6:$DX$6,0)),'Model Participation Data'!$B$8:$B$57,$C1869,'Model Participation Data'!$C$8:$C$57,$D1869)),"-",SUMIFS(INDEX('Model Participation Data'!$N$8:$DX$57,0,MATCH(CONCATENATE($J1869,N$6),'Model Participation Data'!$N$6:$DX$6,0)),'Model Participation Data'!$B$8:$B$57,$C1869,'Model Participation Data'!$C$8:$C$57,$D1869))</f>
        <v>-</v>
      </c>
      <c r="O1869" s="154">
        <f>IF(ISNA(SUMIFS(INDEX('Model Participation Data'!$N$8:$DX$57,0,MATCH(CONCATENATE($J1869,O$6),'Model Participation Data'!$N$6:$DX$6,0)),'Model Participation Data'!$B$8:$B$57,$C1869,'Model Participation Data'!$C$8:$C$57,$D1869)),"-",SUMIFS(INDEX('Model Participation Data'!$N$8:$DX$57,0,MATCH(CONCATENATE($J1869,O$6),'Model Participation Data'!$N$6:$DX$6,0)),'Model Participation Data'!$B$8:$B$57,$C1869,'Model Participation Data'!$C$8:$C$57,$D1869))</f>
        <v>0</v>
      </c>
    </row>
    <row r="1870" spans="2:15" x14ac:dyDescent="0.35">
      <c r="B1870" s="37" t="s">
        <v>80</v>
      </c>
      <c r="C1870" s="38" t="str">
        <f>IF(ISBLANK('Model Participation Data'!$B$82),"-",'Model Participation Data'!$B$82)</f>
        <v>-</v>
      </c>
      <c r="D1870" s="38" t="str">
        <f>IF(ISBLANK('Model Participation Data'!$C$82),"-",'Model Participation Data'!$C$82)</f>
        <v>-</v>
      </c>
      <c r="E1870" s="38" t="str">
        <f>IF(ISBLANK('Model Participation Data'!$D$82),"-",'Model Participation Data'!$D$82)</f>
        <v>-</v>
      </c>
      <c r="F1870" s="38" t="str">
        <f>IF(ISBLANK('Model Participation Data'!$E$82),"-",'Model Participation Data'!$E$82)</f>
        <v>-</v>
      </c>
      <c r="G1870" s="151" t="str">
        <f>IF(ISBLANK('Model Participation Data'!$F$82),"-",'Model Participation Data'!$F$82)</f>
        <v>-</v>
      </c>
      <c r="H1870" s="253">
        <v>3</v>
      </c>
      <c r="I1870" s="253">
        <v>1</v>
      </c>
      <c r="J1870" s="150" t="str">
        <f t="shared" si="75"/>
        <v>31</v>
      </c>
      <c r="K1870" s="38" t="str">
        <f>IF(ISBLANK('Model Participation Data'!$L$82),"-",'Model Participation Data'!$L$82)</f>
        <v>-</v>
      </c>
      <c r="L1870" s="39" t="str">
        <f>IF(ISBLANK('Model Participation Data'!$M$82),"-",'Model Participation Data'!$M$82)</f>
        <v>-</v>
      </c>
      <c r="M1870" s="254">
        <f>IF(ISNA(SUMIFS(INDEX('Model Participation Data'!$N$8:$DX$57,0,MATCH(CONCATENATE($J1870,M$6),'Model Participation Data'!$N$6:$DX$6,0)),'Model Participation Data'!$B$8:$B$57,$C1870,'Model Participation Data'!$C$8:$C$57,$D1870)),"-",SUMIFS(INDEX('Model Participation Data'!$N$8:$DX$57,0,MATCH(CONCATENATE($J1870,M$6),'Model Participation Data'!$N$6:$DX$6,0)),'Model Participation Data'!$B$8:$B$57,$C1870,'Model Participation Data'!$C$8:$C$57,$D1870))</f>
        <v>0</v>
      </c>
      <c r="N1870" s="254">
        <f>IF(ISNA(SUMIFS(INDEX('Model Participation Data'!$N$8:$DX$57,0,MATCH(CONCATENATE($J1870,N$6),'Model Participation Data'!$N$6:$DX$6,0)),'Model Participation Data'!$B$8:$B$57,$C1870,'Model Participation Data'!$C$8:$C$57,$D1870)),"-",SUMIFS(INDEX('Model Participation Data'!$N$8:$DX$57,0,MATCH(CONCATENATE($J1870,N$6),'Model Participation Data'!$N$6:$DX$6,0)),'Model Participation Data'!$B$8:$B$57,$C1870,'Model Participation Data'!$C$8:$C$57,$D1870))</f>
        <v>0</v>
      </c>
      <c r="O1870" s="154">
        <f>IF(ISNA(SUMIFS(INDEX('Model Participation Data'!$N$8:$DX$57,0,MATCH(CONCATENATE($J1870,O$6),'Model Participation Data'!$N$6:$DX$6,0)),'Model Participation Data'!$B$8:$B$57,$C1870,'Model Participation Data'!$C$8:$C$57,$D1870)),"-",SUMIFS(INDEX('Model Participation Data'!$N$8:$DX$57,0,MATCH(CONCATENATE($J1870,O$6),'Model Participation Data'!$N$6:$DX$6,0)),'Model Participation Data'!$B$8:$B$57,$C1870,'Model Participation Data'!$C$8:$C$57,$D1870))</f>
        <v>0</v>
      </c>
    </row>
    <row r="1871" spans="2:15" x14ac:dyDescent="0.35">
      <c r="B1871" s="37" t="s">
        <v>80</v>
      </c>
      <c r="C1871" s="38" t="str">
        <f>IF(ISBLANK('Model Participation Data'!$B$82),"-",'Model Participation Data'!$B$82)</f>
        <v>-</v>
      </c>
      <c r="D1871" s="38" t="str">
        <f>IF(ISBLANK('Model Participation Data'!$C$82),"-",'Model Participation Data'!$C$82)</f>
        <v>-</v>
      </c>
      <c r="E1871" s="38" t="str">
        <f>IF(ISBLANK('Model Participation Data'!$D$82),"-",'Model Participation Data'!$D$82)</f>
        <v>-</v>
      </c>
      <c r="F1871" s="38" t="str">
        <f>IF(ISBLANK('Model Participation Data'!$E$82),"-",'Model Participation Data'!$E$82)</f>
        <v>-</v>
      </c>
      <c r="G1871" s="151" t="str">
        <f>IF(ISBLANK('Model Participation Data'!$F$82),"-",'Model Participation Data'!$F$82)</f>
        <v>-</v>
      </c>
      <c r="H1871" s="253">
        <v>3</v>
      </c>
      <c r="I1871" s="253">
        <v>2</v>
      </c>
      <c r="J1871" s="150" t="str">
        <f t="shared" si="75"/>
        <v>32</v>
      </c>
      <c r="K1871" s="38" t="str">
        <f>IF(ISBLANK('Model Participation Data'!$L$82),"-",'Model Participation Data'!$L$82)</f>
        <v>-</v>
      </c>
      <c r="L1871" s="39" t="str">
        <f>IF(ISBLANK('Model Participation Data'!$M$82),"-",'Model Participation Data'!$M$82)</f>
        <v>-</v>
      </c>
      <c r="M1871" s="254">
        <f>IF(ISNA(SUMIFS(INDEX('Model Participation Data'!$N$8:$DX$57,0,MATCH(CONCATENATE($J1871,M$6),'Model Participation Data'!$N$6:$DX$6,0)),'Model Participation Data'!$B$8:$B$57,$C1871,'Model Participation Data'!$C$8:$C$57,$D1871)),"-",SUMIFS(INDEX('Model Participation Data'!$N$8:$DX$57,0,MATCH(CONCATENATE($J1871,M$6),'Model Participation Data'!$N$6:$DX$6,0)),'Model Participation Data'!$B$8:$B$57,$C1871,'Model Participation Data'!$C$8:$C$57,$D1871))</f>
        <v>0</v>
      </c>
      <c r="N1871" s="254">
        <f>IF(ISNA(SUMIFS(INDEX('Model Participation Data'!$N$8:$DX$57,0,MATCH(CONCATENATE($J1871,N$6),'Model Participation Data'!$N$6:$DX$6,0)),'Model Participation Data'!$B$8:$B$57,$C1871,'Model Participation Data'!$C$8:$C$57,$D1871)),"-",SUMIFS(INDEX('Model Participation Data'!$N$8:$DX$57,0,MATCH(CONCATENATE($J1871,N$6),'Model Participation Data'!$N$6:$DX$6,0)),'Model Participation Data'!$B$8:$B$57,$C1871,'Model Participation Data'!$C$8:$C$57,$D1871))</f>
        <v>0</v>
      </c>
      <c r="O1871" s="154">
        <f>IF(ISNA(SUMIFS(INDEX('Model Participation Data'!$N$8:$DX$57,0,MATCH(CONCATENATE($J1871,O$6),'Model Participation Data'!$N$6:$DX$6,0)),'Model Participation Data'!$B$8:$B$57,$C1871,'Model Participation Data'!$C$8:$C$57,$D1871)),"-",SUMIFS(INDEX('Model Participation Data'!$N$8:$DX$57,0,MATCH(CONCATENATE($J1871,O$6),'Model Participation Data'!$N$6:$DX$6,0)),'Model Participation Data'!$B$8:$B$57,$C1871,'Model Participation Data'!$C$8:$C$57,$D1871))</f>
        <v>0</v>
      </c>
    </row>
    <row r="1872" spans="2:15" x14ac:dyDescent="0.35">
      <c r="B1872" s="37" t="s">
        <v>80</v>
      </c>
      <c r="C1872" s="38" t="str">
        <f>IF(ISBLANK('Model Participation Data'!$B$82),"-",'Model Participation Data'!$B$82)</f>
        <v>-</v>
      </c>
      <c r="D1872" s="38" t="str">
        <f>IF(ISBLANK('Model Participation Data'!$C$82),"-",'Model Participation Data'!$C$82)</f>
        <v>-</v>
      </c>
      <c r="E1872" s="38" t="str">
        <f>IF(ISBLANK('Model Participation Data'!$D$82),"-",'Model Participation Data'!$D$82)</f>
        <v>-</v>
      </c>
      <c r="F1872" s="38" t="str">
        <f>IF(ISBLANK('Model Participation Data'!$E$82),"-",'Model Participation Data'!$E$82)</f>
        <v>-</v>
      </c>
      <c r="G1872" s="151" t="str">
        <f>IF(ISBLANK('Model Participation Data'!$F$82),"-",'Model Participation Data'!$F$82)</f>
        <v>-</v>
      </c>
      <c r="H1872" s="253">
        <v>3</v>
      </c>
      <c r="I1872" s="253">
        <v>3</v>
      </c>
      <c r="J1872" s="150" t="str">
        <f t="shared" si="75"/>
        <v>33</v>
      </c>
      <c r="K1872" s="38" t="str">
        <f>IF(ISBLANK('Model Participation Data'!$L$82),"-",'Model Participation Data'!$L$82)</f>
        <v>-</v>
      </c>
      <c r="L1872" s="39" t="str">
        <f>IF(ISBLANK('Model Participation Data'!$M$82),"-",'Model Participation Data'!$M$82)</f>
        <v>-</v>
      </c>
      <c r="M1872" s="254">
        <f>IF(ISNA(SUMIFS(INDEX('Model Participation Data'!$N$8:$DX$57,0,MATCH(CONCATENATE($J1872,M$6),'Model Participation Data'!$N$6:$DX$6,0)),'Model Participation Data'!$B$8:$B$57,$C1872,'Model Participation Data'!$C$8:$C$57,$D1872)),"-",SUMIFS(INDEX('Model Participation Data'!$N$8:$DX$57,0,MATCH(CONCATENATE($J1872,M$6),'Model Participation Data'!$N$6:$DX$6,0)),'Model Participation Data'!$B$8:$B$57,$C1872,'Model Participation Data'!$C$8:$C$57,$D1872))</f>
        <v>0</v>
      </c>
      <c r="N1872" s="254">
        <f>IF(ISNA(SUMIFS(INDEX('Model Participation Data'!$N$8:$DX$57,0,MATCH(CONCATENATE($J1872,N$6),'Model Participation Data'!$N$6:$DX$6,0)),'Model Participation Data'!$B$8:$B$57,$C1872,'Model Participation Data'!$C$8:$C$57,$D1872)),"-",SUMIFS(INDEX('Model Participation Data'!$N$8:$DX$57,0,MATCH(CONCATENATE($J1872,N$6),'Model Participation Data'!$N$6:$DX$6,0)),'Model Participation Data'!$B$8:$B$57,$C1872,'Model Participation Data'!$C$8:$C$57,$D1872))</f>
        <v>0</v>
      </c>
      <c r="O1872" s="154">
        <f>IF(ISNA(SUMIFS(INDEX('Model Participation Data'!$N$8:$DX$57,0,MATCH(CONCATENATE($J1872,O$6),'Model Participation Data'!$N$6:$DX$6,0)),'Model Participation Data'!$B$8:$B$57,$C1872,'Model Participation Data'!$C$8:$C$57,$D1872)),"-",SUMIFS(INDEX('Model Participation Data'!$N$8:$DX$57,0,MATCH(CONCATENATE($J1872,O$6),'Model Participation Data'!$N$6:$DX$6,0)),'Model Participation Data'!$B$8:$B$57,$C1872,'Model Participation Data'!$C$8:$C$57,$D1872))</f>
        <v>0</v>
      </c>
    </row>
    <row r="1873" spans="2:15" x14ac:dyDescent="0.35">
      <c r="B1873" s="37" t="s">
        <v>80</v>
      </c>
      <c r="C1873" s="38" t="str">
        <f>IF(ISBLANK('Model Participation Data'!$B$82),"-",'Model Participation Data'!$B$82)</f>
        <v>-</v>
      </c>
      <c r="D1873" s="38" t="str">
        <f>IF(ISBLANK('Model Participation Data'!$C$82),"-",'Model Participation Data'!$C$82)</f>
        <v>-</v>
      </c>
      <c r="E1873" s="38" t="str">
        <f>IF(ISBLANK('Model Participation Data'!$D$82),"-",'Model Participation Data'!$D$82)</f>
        <v>-</v>
      </c>
      <c r="F1873" s="38" t="str">
        <f>IF(ISBLANK('Model Participation Data'!$E$82),"-",'Model Participation Data'!$E$82)</f>
        <v>-</v>
      </c>
      <c r="G1873" s="151" t="str">
        <f>IF(ISBLANK('Model Participation Data'!$F$82),"-",'Model Participation Data'!$F$82)</f>
        <v>-</v>
      </c>
      <c r="H1873" s="253">
        <v>3</v>
      </c>
      <c r="I1873" s="253">
        <v>4</v>
      </c>
      <c r="J1873" s="150" t="str">
        <f t="shared" si="75"/>
        <v>34</v>
      </c>
      <c r="K1873" s="38" t="str">
        <f>IF(ISBLANK('Model Participation Data'!$L$82),"-",'Model Participation Data'!$L$82)</f>
        <v>-</v>
      </c>
      <c r="L1873" s="39" t="str">
        <f>IF(ISBLANK('Model Participation Data'!$M$82),"-",'Model Participation Data'!$M$82)</f>
        <v>-</v>
      </c>
      <c r="M1873" s="254">
        <f>IF(ISNA(SUMIFS(INDEX('Model Participation Data'!$N$8:$DX$57,0,MATCH(CONCATENATE($J1873,M$6),'Model Participation Data'!$N$6:$DX$6,0)),'Model Participation Data'!$B$8:$B$57,$C1873,'Model Participation Data'!$C$8:$C$57,$D1873)),"-",SUMIFS(INDEX('Model Participation Data'!$N$8:$DX$57,0,MATCH(CONCATENATE($J1873,M$6),'Model Participation Data'!$N$6:$DX$6,0)),'Model Participation Data'!$B$8:$B$57,$C1873,'Model Participation Data'!$C$8:$C$57,$D1873))</f>
        <v>0</v>
      </c>
      <c r="N1873" s="254">
        <f>IF(ISNA(SUMIFS(INDEX('Model Participation Data'!$N$8:$DX$57,0,MATCH(CONCATENATE($J1873,N$6),'Model Participation Data'!$N$6:$DX$6,0)),'Model Participation Data'!$B$8:$B$57,$C1873,'Model Participation Data'!$C$8:$C$57,$D1873)),"-",SUMIFS(INDEX('Model Participation Data'!$N$8:$DX$57,0,MATCH(CONCATENATE($J1873,N$6),'Model Participation Data'!$N$6:$DX$6,0)),'Model Participation Data'!$B$8:$B$57,$C1873,'Model Participation Data'!$C$8:$C$57,$D1873))</f>
        <v>0</v>
      </c>
      <c r="O1873" s="154">
        <f>IF(ISNA(SUMIFS(INDEX('Model Participation Data'!$N$8:$DX$57,0,MATCH(CONCATENATE($J1873,O$6),'Model Participation Data'!$N$6:$DX$6,0)),'Model Participation Data'!$B$8:$B$57,$C1873,'Model Participation Data'!$C$8:$C$57,$D1873)),"-",SUMIFS(INDEX('Model Participation Data'!$N$8:$DX$57,0,MATCH(CONCATENATE($J1873,O$6),'Model Participation Data'!$N$6:$DX$6,0)),'Model Participation Data'!$B$8:$B$57,$C1873,'Model Participation Data'!$C$8:$C$57,$D1873))</f>
        <v>0</v>
      </c>
    </row>
    <row r="1874" spans="2:15" x14ac:dyDescent="0.35">
      <c r="B1874" s="37" t="s">
        <v>80</v>
      </c>
      <c r="C1874" s="38" t="str">
        <f>IF(ISBLANK('Model Participation Data'!$B$82),"-",'Model Participation Data'!$B$82)</f>
        <v>-</v>
      </c>
      <c r="D1874" s="38" t="str">
        <f>IF(ISBLANK('Model Participation Data'!$C$82),"-",'Model Participation Data'!$C$82)</f>
        <v>-</v>
      </c>
      <c r="E1874" s="38" t="str">
        <f>IF(ISBLANK('Model Participation Data'!$D$82),"-",'Model Participation Data'!$D$82)</f>
        <v>-</v>
      </c>
      <c r="F1874" s="38" t="str">
        <f>IF(ISBLANK('Model Participation Data'!$E$82),"-",'Model Participation Data'!$E$82)</f>
        <v>-</v>
      </c>
      <c r="G1874" s="151" t="str">
        <f>IF(ISBLANK('Model Participation Data'!$F$82),"-",'Model Participation Data'!$F$82)</f>
        <v>-</v>
      </c>
      <c r="H1874" s="253">
        <v>3</v>
      </c>
      <c r="I1874" s="253">
        <v>5</v>
      </c>
      <c r="J1874" s="150" t="str">
        <f t="shared" si="75"/>
        <v>35</v>
      </c>
      <c r="K1874" s="38" t="str">
        <f>IF(ISBLANK('Model Participation Data'!$L$82),"-",'Model Participation Data'!$L$82)</f>
        <v>-</v>
      </c>
      <c r="L1874" s="39" t="str">
        <f>IF(ISBLANK('Model Participation Data'!$M$82),"-",'Model Participation Data'!$M$82)</f>
        <v>-</v>
      </c>
      <c r="M1874" s="254">
        <f>IF(ISNA(SUMIFS(INDEX('Model Participation Data'!$N$8:$DX$57,0,MATCH(CONCATENATE($J1874,M$6),'Model Participation Data'!$N$6:$DX$6,0)),'Model Participation Data'!$B$8:$B$57,$C1874,'Model Participation Data'!$C$8:$C$57,$D1874)),"-",SUMIFS(INDEX('Model Participation Data'!$N$8:$DX$57,0,MATCH(CONCATENATE($J1874,M$6),'Model Participation Data'!$N$6:$DX$6,0)),'Model Participation Data'!$B$8:$B$57,$C1874,'Model Participation Data'!$C$8:$C$57,$D1874))</f>
        <v>0</v>
      </c>
      <c r="N1874" s="254">
        <f>IF(ISNA(SUMIFS(INDEX('Model Participation Data'!$N$8:$DX$57,0,MATCH(CONCATENATE($J1874,N$6),'Model Participation Data'!$N$6:$DX$6,0)),'Model Participation Data'!$B$8:$B$57,$C1874,'Model Participation Data'!$C$8:$C$57,$D1874)),"-",SUMIFS(INDEX('Model Participation Data'!$N$8:$DX$57,0,MATCH(CONCATENATE($J1874,N$6),'Model Participation Data'!$N$6:$DX$6,0)),'Model Participation Data'!$B$8:$B$57,$C1874,'Model Participation Data'!$C$8:$C$57,$D1874))</f>
        <v>0</v>
      </c>
      <c r="O1874" s="154">
        <f>IF(ISNA(SUMIFS(INDEX('Model Participation Data'!$N$8:$DX$57,0,MATCH(CONCATENATE($J1874,O$6),'Model Participation Data'!$N$6:$DX$6,0)),'Model Participation Data'!$B$8:$B$57,$C1874,'Model Participation Data'!$C$8:$C$57,$D1874)),"-",SUMIFS(INDEX('Model Participation Data'!$N$8:$DX$57,0,MATCH(CONCATENATE($J1874,O$6),'Model Participation Data'!$N$6:$DX$6,0)),'Model Participation Data'!$B$8:$B$57,$C1874,'Model Participation Data'!$C$8:$C$57,$D1874))</f>
        <v>0</v>
      </c>
    </row>
    <row r="1875" spans="2:15" x14ac:dyDescent="0.35">
      <c r="B1875" s="37" t="s">
        <v>80</v>
      </c>
      <c r="C1875" s="38" t="str">
        <f>IF(ISBLANK('Model Participation Data'!$B$82),"-",'Model Participation Data'!$B$82)</f>
        <v>-</v>
      </c>
      <c r="D1875" s="38" t="str">
        <f>IF(ISBLANK('Model Participation Data'!$C$82),"-",'Model Participation Data'!$C$82)</f>
        <v>-</v>
      </c>
      <c r="E1875" s="38" t="str">
        <f>IF(ISBLANK('Model Participation Data'!$D$82),"-",'Model Participation Data'!$D$82)</f>
        <v>-</v>
      </c>
      <c r="F1875" s="38" t="str">
        <f>IF(ISBLANK('Model Participation Data'!$E$82),"-",'Model Participation Data'!$E$82)</f>
        <v>-</v>
      </c>
      <c r="G1875" s="151" t="str">
        <f>IF(ISBLANK('Model Participation Data'!$F$82),"-",'Model Participation Data'!$F$82)</f>
        <v>-</v>
      </c>
      <c r="H1875" s="253">
        <v>3</v>
      </c>
      <c r="I1875" s="253" t="s">
        <v>65</v>
      </c>
      <c r="J1875" s="150" t="str">
        <f t="shared" si="75"/>
        <v>3Goal</v>
      </c>
      <c r="K1875" s="38" t="str">
        <f>IF(ISBLANK('Model Participation Data'!$L$82),"-",'Model Participation Data'!$L$82)</f>
        <v>-</v>
      </c>
      <c r="L1875" s="39" t="str">
        <f>IF(ISBLANK('Model Participation Data'!$M$82),"-",'Model Participation Data'!$M$82)</f>
        <v>-</v>
      </c>
      <c r="M1875" s="254" t="str">
        <f>IF(ISNA(SUMIFS(INDEX('Model Participation Data'!$N$8:$DX$57,0,MATCH(CONCATENATE($J1875,M$6),'Model Participation Data'!$N$6:$DX$6,0)),'Model Participation Data'!$B$8:$B$57,$C1875,'Model Participation Data'!$C$8:$C$57,$D1875)),"-",SUMIFS(INDEX('Model Participation Data'!$N$8:$DX$57,0,MATCH(CONCATENATE($J1875,M$6),'Model Participation Data'!$N$6:$DX$6,0)),'Model Participation Data'!$B$8:$B$57,$C1875,'Model Participation Data'!$C$8:$C$57,$D1875))</f>
        <v>-</v>
      </c>
      <c r="N1875" s="254" t="str">
        <f>IF(ISNA(SUMIFS(INDEX('Model Participation Data'!$N$8:$DX$57,0,MATCH(CONCATENATE($J1875,N$6),'Model Participation Data'!$N$6:$DX$6,0)),'Model Participation Data'!$B$8:$B$57,$C1875,'Model Participation Data'!$C$8:$C$57,$D1875)),"-",SUMIFS(INDEX('Model Participation Data'!$N$8:$DX$57,0,MATCH(CONCATENATE($J1875,N$6),'Model Participation Data'!$N$6:$DX$6,0)),'Model Participation Data'!$B$8:$B$57,$C1875,'Model Participation Data'!$C$8:$C$57,$D1875))</f>
        <v>-</v>
      </c>
      <c r="O1875" s="154">
        <f>IF(ISNA(SUMIFS(INDEX('Model Participation Data'!$N$8:$DX$57,0,MATCH(CONCATENATE($J1875,O$6),'Model Participation Data'!$N$6:$DX$6,0)),'Model Participation Data'!$B$8:$B$57,$C1875,'Model Participation Data'!$C$8:$C$57,$D1875)),"-",SUMIFS(INDEX('Model Participation Data'!$N$8:$DX$57,0,MATCH(CONCATENATE($J1875,O$6),'Model Participation Data'!$N$6:$DX$6,0)),'Model Participation Data'!$B$8:$B$57,$C1875,'Model Participation Data'!$C$8:$C$57,$D1875))</f>
        <v>0</v>
      </c>
    </row>
    <row r="1876" spans="2:15" x14ac:dyDescent="0.35">
      <c r="B1876" s="37" t="s">
        <v>80</v>
      </c>
      <c r="C1876" s="38" t="str">
        <f>IF(ISBLANK('Model Participation Data'!$B$82),"-",'Model Participation Data'!$B$82)</f>
        <v>-</v>
      </c>
      <c r="D1876" s="38" t="str">
        <f>IF(ISBLANK('Model Participation Data'!$C$82),"-",'Model Participation Data'!$C$82)</f>
        <v>-</v>
      </c>
      <c r="E1876" s="38" t="str">
        <f>IF(ISBLANK('Model Participation Data'!$D$82),"-",'Model Participation Data'!$D$82)</f>
        <v>-</v>
      </c>
      <c r="F1876" s="38" t="str">
        <f>IF(ISBLANK('Model Participation Data'!$E$82),"-",'Model Participation Data'!$E$82)</f>
        <v>-</v>
      </c>
      <c r="G1876" s="151" t="str">
        <f>IF(ISBLANK('Model Participation Data'!$F$82),"-",'Model Participation Data'!$F$82)</f>
        <v>-</v>
      </c>
      <c r="H1876" s="253">
        <v>4</v>
      </c>
      <c r="I1876" s="253">
        <v>1</v>
      </c>
      <c r="J1876" s="150" t="str">
        <f t="shared" si="75"/>
        <v>41</v>
      </c>
      <c r="K1876" s="38" t="str">
        <f>IF(ISBLANK('Model Participation Data'!$L$82),"-",'Model Participation Data'!$L$82)</f>
        <v>-</v>
      </c>
      <c r="L1876" s="39" t="str">
        <f>IF(ISBLANK('Model Participation Data'!$M$82),"-",'Model Participation Data'!$M$82)</f>
        <v>-</v>
      </c>
      <c r="M1876" s="254">
        <f>IF(ISNA(SUMIFS(INDEX('Model Participation Data'!$N$8:$DX$57,0,MATCH(CONCATENATE($J1876,M$6),'Model Participation Data'!$N$6:$DX$6,0)),'Model Participation Data'!$B$8:$B$57,$C1876,'Model Participation Data'!$C$8:$C$57,$D1876)),"-",SUMIFS(INDEX('Model Participation Data'!$N$8:$DX$57,0,MATCH(CONCATENATE($J1876,M$6),'Model Participation Data'!$N$6:$DX$6,0)),'Model Participation Data'!$B$8:$B$57,$C1876,'Model Participation Data'!$C$8:$C$57,$D1876))</f>
        <v>0</v>
      </c>
      <c r="N1876" s="254">
        <f>IF(ISNA(SUMIFS(INDEX('Model Participation Data'!$N$8:$DX$57,0,MATCH(CONCATENATE($J1876,N$6),'Model Participation Data'!$N$6:$DX$6,0)),'Model Participation Data'!$B$8:$B$57,$C1876,'Model Participation Data'!$C$8:$C$57,$D1876)),"-",SUMIFS(INDEX('Model Participation Data'!$N$8:$DX$57,0,MATCH(CONCATENATE($J1876,N$6),'Model Participation Data'!$N$6:$DX$6,0)),'Model Participation Data'!$B$8:$B$57,$C1876,'Model Participation Data'!$C$8:$C$57,$D1876))</f>
        <v>0</v>
      </c>
      <c r="O1876" s="154">
        <f>IF(ISNA(SUMIFS(INDEX('Model Participation Data'!$N$8:$DX$57,0,MATCH(CONCATENATE($J1876,O$6),'Model Participation Data'!$N$6:$DX$6,0)),'Model Participation Data'!$B$8:$B$57,$C1876,'Model Participation Data'!$C$8:$C$57,$D1876)),"-",SUMIFS(INDEX('Model Participation Data'!$N$8:$DX$57,0,MATCH(CONCATENATE($J1876,O$6),'Model Participation Data'!$N$6:$DX$6,0)),'Model Participation Data'!$B$8:$B$57,$C1876,'Model Participation Data'!$C$8:$C$57,$D1876))</f>
        <v>0</v>
      </c>
    </row>
    <row r="1877" spans="2:15" x14ac:dyDescent="0.35">
      <c r="B1877" s="37" t="s">
        <v>80</v>
      </c>
      <c r="C1877" s="38" t="str">
        <f>IF(ISBLANK('Model Participation Data'!$B$82),"-",'Model Participation Data'!$B$82)</f>
        <v>-</v>
      </c>
      <c r="D1877" s="38" t="str">
        <f>IF(ISBLANK('Model Participation Data'!$C$82),"-",'Model Participation Data'!$C$82)</f>
        <v>-</v>
      </c>
      <c r="E1877" s="38" t="str">
        <f>IF(ISBLANK('Model Participation Data'!$D$82),"-",'Model Participation Data'!$D$82)</f>
        <v>-</v>
      </c>
      <c r="F1877" s="38" t="str">
        <f>IF(ISBLANK('Model Participation Data'!$E$82),"-",'Model Participation Data'!$E$82)</f>
        <v>-</v>
      </c>
      <c r="G1877" s="151" t="str">
        <f>IF(ISBLANK('Model Participation Data'!$F$82),"-",'Model Participation Data'!$F$82)</f>
        <v>-</v>
      </c>
      <c r="H1877" s="253">
        <v>4</v>
      </c>
      <c r="I1877" s="253">
        <v>2</v>
      </c>
      <c r="J1877" s="150" t="str">
        <f t="shared" si="75"/>
        <v>42</v>
      </c>
      <c r="K1877" s="38" t="str">
        <f>IF(ISBLANK('Model Participation Data'!$L$82),"-",'Model Participation Data'!$L$82)</f>
        <v>-</v>
      </c>
      <c r="L1877" s="39" t="str">
        <f>IF(ISBLANK('Model Participation Data'!$M$82),"-",'Model Participation Data'!$M$82)</f>
        <v>-</v>
      </c>
      <c r="M1877" s="254">
        <f>IF(ISNA(SUMIFS(INDEX('Model Participation Data'!$N$8:$DX$57,0,MATCH(CONCATENATE($J1877,M$6),'Model Participation Data'!$N$6:$DX$6,0)),'Model Participation Data'!$B$8:$B$57,$C1877,'Model Participation Data'!$C$8:$C$57,$D1877)),"-",SUMIFS(INDEX('Model Participation Data'!$N$8:$DX$57,0,MATCH(CONCATENATE($J1877,M$6),'Model Participation Data'!$N$6:$DX$6,0)),'Model Participation Data'!$B$8:$B$57,$C1877,'Model Participation Data'!$C$8:$C$57,$D1877))</f>
        <v>0</v>
      </c>
      <c r="N1877" s="254">
        <f>IF(ISNA(SUMIFS(INDEX('Model Participation Data'!$N$8:$DX$57,0,MATCH(CONCATENATE($J1877,N$6),'Model Participation Data'!$N$6:$DX$6,0)),'Model Participation Data'!$B$8:$B$57,$C1877,'Model Participation Data'!$C$8:$C$57,$D1877)),"-",SUMIFS(INDEX('Model Participation Data'!$N$8:$DX$57,0,MATCH(CONCATENATE($J1877,N$6),'Model Participation Data'!$N$6:$DX$6,0)),'Model Participation Data'!$B$8:$B$57,$C1877,'Model Participation Data'!$C$8:$C$57,$D1877))</f>
        <v>0</v>
      </c>
      <c r="O1877" s="154">
        <f>IF(ISNA(SUMIFS(INDEX('Model Participation Data'!$N$8:$DX$57,0,MATCH(CONCATENATE($J1877,O$6),'Model Participation Data'!$N$6:$DX$6,0)),'Model Participation Data'!$B$8:$B$57,$C1877,'Model Participation Data'!$C$8:$C$57,$D1877)),"-",SUMIFS(INDEX('Model Participation Data'!$N$8:$DX$57,0,MATCH(CONCATENATE($J1877,O$6),'Model Participation Data'!$N$6:$DX$6,0)),'Model Participation Data'!$B$8:$B$57,$C1877,'Model Participation Data'!$C$8:$C$57,$D1877))</f>
        <v>0</v>
      </c>
    </row>
    <row r="1878" spans="2:15" x14ac:dyDescent="0.35">
      <c r="B1878" s="37" t="s">
        <v>80</v>
      </c>
      <c r="C1878" s="38" t="str">
        <f>IF(ISBLANK('Model Participation Data'!$B$82),"-",'Model Participation Data'!$B$82)</f>
        <v>-</v>
      </c>
      <c r="D1878" s="38" t="str">
        <f>IF(ISBLANK('Model Participation Data'!$C$82),"-",'Model Participation Data'!$C$82)</f>
        <v>-</v>
      </c>
      <c r="E1878" s="38" t="str">
        <f>IF(ISBLANK('Model Participation Data'!$D$82),"-",'Model Participation Data'!$D$82)</f>
        <v>-</v>
      </c>
      <c r="F1878" s="38" t="str">
        <f>IF(ISBLANK('Model Participation Data'!$E$82),"-",'Model Participation Data'!$E$82)</f>
        <v>-</v>
      </c>
      <c r="G1878" s="151" t="str">
        <f>IF(ISBLANK('Model Participation Data'!$F$82),"-",'Model Participation Data'!$F$82)</f>
        <v>-</v>
      </c>
      <c r="H1878" s="253">
        <v>4</v>
      </c>
      <c r="I1878" s="253">
        <v>3</v>
      </c>
      <c r="J1878" s="150" t="str">
        <f t="shared" si="75"/>
        <v>43</v>
      </c>
      <c r="K1878" s="38" t="str">
        <f>IF(ISBLANK('Model Participation Data'!$L$82),"-",'Model Participation Data'!$L$82)</f>
        <v>-</v>
      </c>
      <c r="L1878" s="39" t="str">
        <f>IF(ISBLANK('Model Participation Data'!$M$82),"-",'Model Participation Data'!$M$82)</f>
        <v>-</v>
      </c>
      <c r="M1878" s="254">
        <f>IF(ISNA(SUMIFS(INDEX('Model Participation Data'!$N$8:$DX$57,0,MATCH(CONCATENATE($J1878,M$6),'Model Participation Data'!$N$6:$DX$6,0)),'Model Participation Data'!$B$8:$B$57,$C1878,'Model Participation Data'!$C$8:$C$57,$D1878)),"-",SUMIFS(INDEX('Model Participation Data'!$N$8:$DX$57,0,MATCH(CONCATENATE($J1878,M$6),'Model Participation Data'!$N$6:$DX$6,0)),'Model Participation Data'!$B$8:$B$57,$C1878,'Model Participation Data'!$C$8:$C$57,$D1878))</f>
        <v>0</v>
      </c>
      <c r="N1878" s="254">
        <f>IF(ISNA(SUMIFS(INDEX('Model Participation Data'!$N$8:$DX$57,0,MATCH(CONCATENATE($J1878,N$6),'Model Participation Data'!$N$6:$DX$6,0)),'Model Participation Data'!$B$8:$B$57,$C1878,'Model Participation Data'!$C$8:$C$57,$D1878)),"-",SUMIFS(INDEX('Model Participation Data'!$N$8:$DX$57,0,MATCH(CONCATENATE($J1878,N$6),'Model Participation Data'!$N$6:$DX$6,0)),'Model Participation Data'!$B$8:$B$57,$C1878,'Model Participation Data'!$C$8:$C$57,$D1878))</f>
        <v>0</v>
      </c>
      <c r="O1878" s="154">
        <f>IF(ISNA(SUMIFS(INDEX('Model Participation Data'!$N$8:$DX$57,0,MATCH(CONCATENATE($J1878,O$6),'Model Participation Data'!$N$6:$DX$6,0)),'Model Participation Data'!$B$8:$B$57,$C1878,'Model Participation Data'!$C$8:$C$57,$D1878)),"-",SUMIFS(INDEX('Model Participation Data'!$N$8:$DX$57,0,MATCH(CONCATENATE($J1878,O$6),'Model Participation Data'!$N$6:$DX$6,0)),'Model Participation Data'!$B$8:$B$57,$C1878,'Model Participation Data'!$C$8:$C$57,$D1878))</f>
        <v>0</v>
      </c>
    </row>
    <row r="1879" spans="2:15" x14ac:dyDescent="0.35">
      <c r="B1879" s="37" t="s">
        <v>80</v>
      </c>
      <c r="C1879" s="38" t="str">
        <f>IF(ISBLANK('Model Participation Data'!$B$82),"-",'Model Participation Data'!$B$82)</f>
        <v>-</v>
      </c>
      <c r="D1879" s="38" t="str">
        <f>IF(ISBLANK('Model Participation Data'!$C$82),"-",'Model Participation Data'!$C$82)</f>
        <v>-</v>
      </c>
      <c r="E1879" s="38" t="str">
        <f>IF(ISBLANK('Model Participation Data'!$D$82),"-",'Model Participation Data'!$D$82)</f>
        <v>-</v>
      </c>
      <c r="F1879" s="38" t="str">
        <f>IF(ISBLANK('Model Participation Data'!$E$82),"-",'Model Participation Data'!$E$82)</f>
        <v>-</v>
      </c>
      <c r="G1879" s="151" t="str">
        <f>IF(ISBLANK('Model Participation Data'!$F$82),"-",'Model Participation Data'!$F$82)</f>
        <v>-</v>
      </c>
      <c r="H1879" s="253">
        <v>4</v>
      </c>
      <c r="I1879" s="253">
        <v>4</v>
      </c>
      <c r="J1879" s="150" t="str">
        <f t="shared" si="75"/>
        <v>44</v>
      </c>
      <c r="K1879" s="38" t="str">
        <f>IF(ISBLANK('Model Participation Data'!$L$82),"-",'Model Participation Data'!$L$82)</f>
        <v>-</v>
      </c>
      <c r="L1879" s="39" t="str">
        <f>IF(ISBLANK('Model Participation Data'!$M$82),"-",'Model Participation Data'!$M$82)</f>
        <v>-</v>
      </c>
      <c r="M1879" s="254">
        <f>IF(ISNA(SUMIFS(INDEX('Model Participation Data'!$N$8:$DX$57,0,MATCH(CONCATENATE($J1879,M$6),'Model Participation Data'!$N$6:$DX$6,0)),'Model Participation Data'!$B$8:$B$57,$C1879,'Model Participation Data'!$C$8:$C$57,$D1879)),"-",SUMIFS(INDEX('Model Participation Data'!$N$8:$DX$57,0,MATCH(CONCATENATE($J1879,M$6),'Model Participation Data'!$N$6:$DX$6,0)),'Model Participation Data'!$B$8:$B$57,$C1879,'Model Participation Data'!$C$8:$C$57,$D1879))</f>
        <v>0</v>
      </c>
      <c r="N1879" s="254">
        <f>IF(ISNA(SUMIFS(INDEX('Model Participation Data'!$N$8:$DX$57,0,MATCH(CONCATENATE($J1879,N$6),'Model Participation Data'!$N$6:$DX$6,0)),'Model Participation Data'!$B$8:$B$57,$C1879,'Model Participation Data'!$C$8:$C$57,$D1879)),"-",SUMIFS(INDEX('Model Participation Data'!$N$8:$DX$57,0,MATCH(CONCATENATE($J1879,N$6),'Model Participation Data'!$N$6:$DX$6,0)),'Model Participation Data'!$B$8:$B$57,$C1879,'Model Participation Data'!$C$8:$C$57,$D1879))</f>
        <v>0</v>
      </c>
      <c r="O1879" s="154">
        <f>IF(ISNA(SUMIFS(INDEX('Model Participation Data'!$N$8:$DX$57,0,MATCH(CONCATENATE($J1879,O$6),'Model Participation Data'!$N$6:$DX$6,0)),'Model Participation Data'!$B$8:$B$57,$C1879,'Model Participation Data'!$C$8:$C$57,$D1879)),"-",SUMIFS(INDEX('Model Participation Data'!$N$8:$DX$57,0,MATCH(CONCATENATE($J1879,O$6),'Model Participation Data'!$N$6:$DX$6,0)),'Model Participation Data'!$B$8:$B$57,$C1879,'Model Participation Data'!$C$8:$C$57,$D1879))</f>
        <v>0</v>
      </c>
    </row>
    <row r="1880" spans="2:15" x14ac:dyDescent="0.35">
      <c r="B1880" s="37" t="s">
        <v>80</v>
      </c>
      <c r="C1880" s="38" t="str">
        <f>IF(ISBLANK('Model Participation Data'!$B$82),"-",'Model Participation Data'!$B$82)</f>
        <v>-</v>
      </c>
      <c r="D1880" s="38" t="str">
        <f>IF(ISBLANK('Model Participation Data'!$C$82),"-",'Model Participation Data'!$C$82)</f>
        <v>-</v>
      </c>
      <c r="E1880" s="38" t="str">
        <f>IF(ISBLANK('Model Participation Data'!$D$82),"-",'Model Participation Data'!$D$82)</f>
        <v>-</v>
      </c>
      <c r="F1880" s="38" t="str">
        <f>IF(ISBLANK('Model Participation Data'!$E$82),"-",'Model Participation Data'!$E$82)</f>
        <v>-</v>
      </c>
      <c r="G1880" s="151" t="str">
        <f>IF(ISBLANK('Model Participation Data'!$F$82),"-",'Model Participation Data'!$F$82)</f>
        <v>-</v>
      </c>
      <c r="H1880" s="253">
        <v>4</v>
      </c>
      <c r="I1880" s="253">
        <v>5</v>
      </c>
      <c r="J1880" s="150" t="str">
        <f t="shared" si="75"/>
        <v>45</v>
      </c>
      <c r="K1880" s="38" t="str">
        <f>IF(ISBLANK('Model Participation Data'!$L$82),"-",'Model Participation Data'!$L$82)</f>
        <v>-</v>
      </c>
      <c r="L1880" s="39" t="str">
        <f>IF(ISBLANK('Model Participation Data'!$M$82),"-",'Model Participation Data'!$M$82)</f>
        <v>-</v>
      </c>
      <c r="M1880" s="254">
        <f>IF(ISNA(SUMIFS(INDEX('Model Participation Data'!$N$8:$DX$57,0,MATCH(CONCATENATE($J1880,M$6),'Model Participation Data'!$N$6:$DX$6,0)),'Model Participation Data'!$B$8:$B$57,$C1880,'Model Participation Data'!$C$8:$C$57,$D1880)),"-",SUMIFS(INDEX('Model Participation Data'!$N$8:$DX$57,0,MATCH(CONCATENATE($J1880,M$6),'Model Participation Data'!$N$6:$DX$6,0)),'Model Participation Data'!$B$8:$B$57,$C1880,'Model Participation Data'!$C$8:$C$57,$D1880))</f>
        <v>0</v>
      </c>
      <c r="N1880" s="254">
        <f>IF(ISNA(SUMIFS(INDEX('Model Participation Data'!$N$8:$DX$57,0,MATCH(CONCATENATE($J1880,N$6),'Model Participation Data'!$N$6:$DX$6,0)),'Model Participation Data'!$B$8:$B$57,$C1880,'Model Participation Data'!$C$8:$C$57,$D1880)),"-",SUMIFS(INDEX('Model Participation Data'!$N$8:$DX$57,0,MATCH(CONCATENATE($J1880,N$6),'Model Participation Data'!$N$6:$DX$6,0)),'Model Participation Data'!$B$8:$B$57,$C1880,'Model Participation Data'!$C$8:$C$57,$D1880))</f>
        <v>0</v>
      </c>
      <c r="O1880" s="154">
        <f>IF(ISNA(SUMIFS(INDEX('Model Participation Data'!$N$8:$DX$57,0,MATCH(CONCATENATE($J1880,O$6),'Model Participation Data'!$N$6:$DX$6,0)),'Model Participation Data'!$B$8:$B$57,$C1880,'Model Participation Data'!$C$8:$C$57,$D1880)),"-",SUMIFS(INDEX('Model Participation Data'!$N$8:$DX$57,0,MATCH(CONCATENATE($J1880,O$6),'Model Participation Data'!$N$6:$DX$6,0)),'Model Participation Data'!$B$8:$B$57,$C1880,'Model Participation Data'!$C$8:$C$57,$D1880))</f>
        <v>0</v>
      </c>
    </row>
    <row r="1881" spans="2:15" x14ac:dyDescent="0.35">
      <c r="B1881" s="37" t="s">
        <v>80</v>
      </c>
      <c r="C1881" s="38" t="str">
        <f>IF(ISBLANK('Model Participation Data'!$B$82),"-",'Model Participation Data'!$B$82)</f>
        <v>-</v>
      </c>
      <c r="D1881" s="38" t="str">
        <f>IF(ISBLANK('Model Participation Data'!$C$82),"-",'Model Participation Data'!$C$82)</f>
        <v>-</v>
      </c>
      <c r="E1881" s="38" t="str">
        <f>IF(ISBLANK('Model Participation Data'!$D$82),"-",'Model Participation Data'!$D$82)</f>
        <v>-</v>
      </c>
      <c r="F1881" s="38" t="str">
        <f>IF(ISBLANK('Model Participation Data'!$E$82),"-",'Model Participation Data'!$E$82)</f>
        <v>-</v>
      </c>
      <c r="G1881" s="151" t="str">
        <f>IF(ISBLANK('Model Participation Data'!$F$82),"-",'Model Participation Data'!$F$82)</f>
        <v>-</v>
      </c>
      <c r="H1881" s="253">
        <v>4</v>
      </c>
      <c r="I1881" s="253" t="s">
        <v>65</v>
      </c>
      <c r="J1881" s="150" t="str">
        <f t="shared" si="75"/>
        <v>4Goal</v>
      </c>
      <c r="K1881" s="38" t="str">
        <f>IF(ISBLANK('Model Participation Data'!$L$82),"-",'Model Participation Data'!$L$82)</f>
        <v>-</v>
      </c>
      <c r="L1881" s="39" t="str">
        <f>IF(ISBLANK('Model Participation Data'!$M$82),"-",'Model Participation Data'!$M$82)</f>
        <v>-</v>
      </c>
      <c r="M1881" s="254" t="str">
        <f>IF(ISNA(SUMIFS(INDEX('Model Participation Data'!$N$8:$DX$57,0,MATCH(CONCATENATE($J1881,M$6),'Model Participation Data'!$N$6:$DX$6,0)),'Model Participation Data'!$B$8:$B$57,$C1881,'Model Participation Data'!$C$8:$C$57,$D1881)),"-",SUMIFS(INDEX('Model Participation Data'!$N$8:$DX$57,0,MATCH(CONCATENATE($J1881,M$6),'Model Participation Data'!$N$6:$DX$6,0)),'Model Participation Data'!$B$8:$B$57,$C1881,'Model Participation Data'!$C$8:$C$57,$D1881))</f>
        <v>-</v>
      </c>
      <c r="N1881" s="254" t="str">
        <f>IF(ISNA(SUMIFS(INDEX('Model Participation Data'!$N$8:$DX$57,0,MATCH(CONCATENATE($J1881,N$6),'Model Participation Data'!$N$6:$DX$6,0)),'Model Participation Data'!$B$8:$B$57,$C1881,'Model Participation Data'!$C$8:$C$57,$D1881)),"-",SUMIFS(INDEX('Model Participation Data'!$N$8:$DX$57,0,MATCH(CONCATENATE($J1881,N$6),'Model Participation Data'!$N$6:$DX$6,0)),'Model Participation Data'!$B$8:$B$57,$C1881,'Model Participation Data'!$C$8:$C$57,$D1881))</f>
        <v>-</v>
      </c>
      <c r="O1881" s="154">
        <f>IF(ISNA(SUMIFS(INDEX('Model Participation Data'!$N$8:$DX$57,0,MATCH(CONCATENATE($J1881,O$6),'Model Participation Data'!$N$6:$DX$6,0)),'Model Participation Data'!$B$8:$B$57,$C1881,'Model Participation Data'!$C$8:$C$57,$D1881)),"-",SUMIFS(INDEX('Model Participation Data'!$N$8:$DX$57,0,MATCH(CONCATENATE($J1881,O$6),'Model Participation Data'!$N$6:$DX$6,0)),'Model Participation Data'!$B$8:$B$57,$C1881,'Model Participation Data'!$C$8:$C$57,$D1881))</f>
        <v>0</v>
      </c>
    </row>
    <row r="1882" spans="2:15" x14ac:dyDescent="0.35">
      <c r="B1882" s="37" t="s">
        <v>80</v>
      </c>
      <c r="C1882" s="38" t="str">
        <f>IF(ISBLANK('Model Participation Data'!$B$83),"-",'Model Participation Data'!$B$83)</f>
        <v>-</v>
      </c>
      <c r="D1882" s="38" t="str">
        <f>IF(ISBLANK('Model Participation Data'!$C$83),"-",'Model Participation Data'!$C$83)</f>
        <v>-</v>
      </c>
      <c r="E1882" s="38" t="str">
        <f>IF(ISBLANK('Model Participation Data'!$D$83),"-",'Model Participation Data'!$D$83)</f>
        <v>-</v>
      </c>
      <c r="F1882" s="38" t="str">
        <f>IF(ISBLANK('Model Participation Data'!$E$83),"-",'Model Participation Data'!$E$83)</f>
        <v>-</v>
      </c>
      <c r="G1882" s="151" t="str">
        <f>IF(ISBLANK('Model Participation Data'!$F$83),"-",'Model Participation Data'!$F$83)</f>
        <v>-</v>
      </c>
      <c r="H1882" s="253" t="s">
        <v>64</v>
      </c>
      <c r="I1882" s="253" t="s">
        <v>64</v>
      </c>
      <c r="J1882" s="150" t="str">
        <f t="shared" si="75"/>
        <v>BaselineBaseline</v>
      </c>
      <c r="K1882" s="38" t="str">
        <f>IF(ISBLANK('Model Participation Data'!$L$83),"-",'Model Participation Data'!$L$83)</f>
        <v>-</v>
      </c>
      <c r="L1882" s="39" t="str">
        <f>IF(ISBLANK('Model Participation Data'!$M$83),"-",'Model Participation Data'!$M$83)</f>
        <v>-</v>
      </c>
      <c r="M1882" s="254">
        <f>IF(ISNA(SUMIFS(INDEX('Model Participation Data'!$N$8:$DX$57,0,MATCH(CONCATENATE($J1882,M$6),'Model Participation Data'!$N$6:$DX$6,0)),'Model Participation Data'!$B$8:$B$57,$C1882,'Model Participation Data'!$C$8:$C$57,$D1882)),"-",SUMIFS(INDEX('Model Participation Data'!$N$8:$DX$57,0,MATCH(CONCATENATE($J1882,M$6),'Model Participation Data'!$N$6:$DX$6,0)),'Model Participation Data'!$B$8:$B$57,$C1882,'Model Participation Data'!$C$8:$C$57,$D1882))</f>
        <v>0</v>
      </c>
      <c r="N1882" s="254">
        <f>IF(ISNA(SUMIFS(INDEX('Model Participation Data'!$N$8:$DX$57,0,MATCH(CONCATENATE($J1882,N$6),'Model Participation Data'!$N$6:$DX$6,0)),'Model Participation Data'!$B$8:$B$57,$C1882,'Model Participation Data'!$C$8:$C$57,$D1882)),"-",SUMIFS(INDEX('Model Participation Data'!$N$8:$DX$57,0,MATCH(CONCATENATE($J1882,N$6),'Model Participation Data'!$N$6:$DX$6,0)),'Model Participation Data'!$B$8:$B$57,$C1882,'Model Participation Data'!$C$8:$C$57,$D1882))</f>
        <v>0</v>
      </c>
      <c r="O1882" s="154">
        <f>IF(ISNA(SUMIFS(INDEX('Model Participation Data'!$N$8:$DX$57,0,MATCH(CONCATENATE($J1882,O$6),'Model Participation Data'!$N$6:$DX$6,0)),'Model Participation Data'!$B$8:$B$57,$C1882,'Model Participation Data'!$C$8:$C$57,$D1882)),"-",SUMIFS(INDEX('Model Participation Data'!$N$8:$DX$57,0,MATCH(CONCATENATE($J1882,O$6),'Model Participation Data'!$N$6:$DX$6,0)),'Model Participation Data'!$B$8:$B$57,$C1882,'Model Participation Data'!$C$8:$C$57,$D1882))</f>
        <v>0</v>
      </c>
    </row>
    <row r="1883" spans="2:15" x14ac:dyDescent="0.35">
      <c r="B1883" s="37" t="s">
        <v>80</v>
      </c>
      <c r="C1883" s="38" t="str">
        <f>IF(ISBLANK('Model Participation Data'!$B$83),"-",'Model Participation Data'!$B$83)</f>
        <v>-</v>
      </c>
      <c r="D1883" s="38" t="str">
        <f>IF(ISBLANK('Model Participation Data'!$C$83),"-",'Model Participation Data'!$C$83)</f>
        <v>-</v>
      </c>
      <c r="E1883" s="38" t="str">
        <f>IF(ISBLANK('Model Participation Data'!$D$83),"-",'Model Participation Data'!$D$83)</f>
        <v>-</v>
      </c>
      <c r="F1883" s="38" t="str">
        <f>IF(ISBLANK('Model Participation Data'!$E$83),"-",'Model Participation Data'!$E$83)</f>
        <v>-</v>
      </c>
      <c r="G1883" s="151" t="str">
        <f>IF(ISBLANK('Model Participation Data'!$F$83),"-",'Model Participation Data'!$F$83)</f>
        <v>-</v>
      </c>
      <c r="H1883" s="253">
        <v>1</v>
      </c>
      <c r="I1883" s="253">
        <v>1</v>
      </c>
      <c r="J1883" s="150" t="str">
        <f t="shared" si="75"/>
        <v>11</v>
      </c>
      <c r="K1883" s="38" t="str">
        <f>IF(ISBLANK('Model Participation Data'!$L$83),"-",'Model Participation Data'!$L$83)</f>
        <v>-</v>
      </c>
      <c r="L1883" s="39" t="str">
        <f>IF(ISBLANK('Model Participation Data'!$M$83),"-",'Model Participation Data'!$M$83)</f>
        <v>-</v>
      </c>
      <c r="M1883" s="254">
        <f>IF(ISNA(SUMIFS(INDEX('Model Participation Data'!$N$8:$DX$57,0,MATCH(CONCATENATE($J1883,M$6),'Model Participation Data'!$N$6:$DX$6,0)),'Model Participation Data'!$B$8:$B$57,$C1883,'Model Participation Data'!$C$8:$C$57,$D1883)),"-",SUMIFS(INDEX('Model Participation Data'!$N$8:$DX$57,0,MATCH(CONCATENATE($J1883,M$6),'Model Participation Data'!$N$6:$DX$6,0)),'Model Participation Data'!$B$8:$B$57,$C1883,'Model Participation Data'!$C$8:$C$57,$D1883))</f>
        <v>0</v>
      </c>
      <c r="N1883" s="254">
        <f>IF(ISNA(SUMIFS(INDEX('Model Participation Data'!$N$8:$DX$57,0,MATCH(CONCATENATE($J1883,N$6),'Model Participation Data'!$N$6:$DX$6,0)),'Model Participation Data'!$B$8:$B$57,$C1883,'Model Participation Data'!$C$8:$C$57,$D1883)),"-",SUMIFS(INDEX('Model Participation Data'!$N$8:$DX$57,0,MATCH(CONCATENATE($J1883,N$6),'Model Participation Data'!$N$6:$DX$6,0)),'Model Participation Data'!$B$8:$B$57,$C1883,'Model Participation Data'!$C$8:$C$57,$D1883))</f>
        <v>0</v>
      </c>
      <c r="O1883" s="154">
        <f>IF(ISNA(SUMIFS(INDEX('Model Participation Data'!$N$8:$DX$57,0,MATCH(CONCATENATE($J1883,O$6),'Model Participation Data'!$N$6:$DX$6,0)),'Model Participation Data'!$B$8:$B$57,$C1883,'Model Participation Data'!$C$8:$C$57,$D1883)),"-",SUMIFS(INDEX('Model Participation Data'!$N$8:$DX$57,0,MATCH(CONCATENATE($J1883,O$6),'Model Participation Data'!$N$6:$DX$6,0)),'Model Participation Data'!$B$8:$B$57,$C1883,'Model Participation Data'!$C$8:$C$57,$D1883))</f>
        <v>0</v>
      </c>
    </row>
    <row r="1884" spans="2:15" x14ac:dyDescent="0.35">
      <c r="B1884" s="37" t="s">
        <v>80</v>
      </c>
      <c r="C1884" s="38" t="str">
        <f>IF(ISBLANK('Model Participation Data'!$B$83),"-",'Model Participation Data'!$B$83)</f>
        <v>-</v>
      </c>
      <c r="D1884" s="38" t="str">
        <f>IF(ISBLANK('Model Participation Data'!$C$83),"-",'Model Participation Data'!$C$83)</f>
        <v>-</v>
      </c>
      <c r="E1884" s="38" t="str">
        <f>IF(ISBLANK('Model Participation Data'!$D$83),"-",'Model Participation Data'!$D$83)</f>
        <v>-</v>
      </c>
      <c r="F1884" s="38" t="str">
        <f>IF(ISBLANK('Model Participation Data'!$E$83),"-",'Model Participation Data'!$E$83)</f>
        <v>-</v>
      </c>
      <c r="G1884" s="151" t="str">
        <f>IF(ISBLANK('Model Participation Data'!$F$83),"-",'Model Participation Data'!$F$83)</f>
        <v>-</v>
      </c>
      <c r="H1884" s="253">
        <v>1</v>
      </c>
      <c r="I1884" s="253">
        <v>2</v>
      </c>
      <c r="J1884" s="150" t="str">
        <f t="shared" si="75"/>
        <v>12</v>
      </c>
      <c r="K1884" s="38" t="str">
        <f>IF(ISBLANK('Model Participation Data'!$L$83),"-",'Model Participation Data'!$L$83)</f>
        <v>-</v>
      </c>
      <c r="L1884" s="39" t="str">
        <f>IF(ISBLANK('Model Participation Data'!$M$83),"-",'Model Participation Data'!$M$83)</f>
        <v>-</v>
      </c>
      <c r="M1884" s="254">
        <f>IF(ISNA(SUMIFS(INDEX('Model Participation Data'!$N$8:$DX$57,0,MATCH(CONCATENATE($J1884,M$6),'Model Participation Data'!$N$6:$DX$6,0)),'Model Participation Data'!$B$8:$B$57,$C1884,'Model Participation Data'!$C$8:$C$57,$D1884)),"-",SUMIFS(INDEX('Model Participation Data'!$N$8:$DX$57,0,MATCH(CONCATENATE($J1884,M$6),'Model Participation Data'!$N$6:$DX$6,0)),'Model Participation Data'!$B$8:$B$57,$C1884,'Model Participation Data'!$C$8:$C$57,$D1884))</f>
        <v>0</v>
      </c>
      <c r="N1884" s="254">
        <f>IF(ISNA(SUMIFS(INDEX('Model Participation Data'!$N$8:$DX$57,0,MATCH(CONCATENATE($J1884,N$6),'Model Participation Data'!$N$6:$DX$6,0)),'Model Participation Data'!$B$8:$B$57,$C1884,'Model Participation Data'!$C$8:$C$57,$D1884)),"-",SUMIFS(INDEX('Model Participation Data'!$N$8:$DX$57,0,MATCH(CONCATENATE($J1884,N$6),'Model Participation Data'!$N$6:$DX$6,0)),'Model Participation Data'!$B$8:$B$57,$C1884,'Model Participation Data'!$C$8:$C$57,$D1884))</f>
        <v>0</v>
      </c>
      <c r="O1884" s="154">
        <f>IF(ISNA(SUMIFS(INDEX('Model Participation Data'!$N$8:$DX$57,0,MATCH(CONCATENATE($J1884,O$6),'Model Participation Data'!$N$6:$DX$6,0)),'Model Participation Data'!$B$8:$B$57,$C1884,'Model Participation Data'!$C$8:$C$57,$D1884)),"-",SUMIFS(INDEX('Model Participation Data'!$N$8:$DX$57,0,MATCH(CONCATENATE($J1884,O$6),'Model Participation Data'!$N$6:$DX$6,0)),'Model Participation Data'!$B$8:$B$57,$C1884,'Model Participation Data'!$C$8:$C$57,$D1884))</f>
        <v>0</v>
      </c>
    </row>
    <row r="1885" spans="2:15" x14ac:dyDescent="0.35">
      <c r="B1885" s="37" t="s">
        <v>80</v>
      </c>
      <c r="C1885" s="38" t="str">
        <f>IF(ISBLANK('Model Participation Data'!$B$83),"-",'Model Participation Data'!$B$83)</f>
        <v>-</v>
      </c>
      <c r="D1885" s="38" t="str">
        <f>IF(ISBLANK('Model Participation Data'!$C$83),"-",'Model Participation Data'!$C$83)</f>
        <v>-</v>
      </c>
      <c r="E1885" s="38" t="str">
        <f>IF(ISBLANK('Model Participation Data'!$D$83),"-",'Model Participation Data'!$D$83)</f>
        <v>-</v>
      </c>
      <c r="F1885" s="38" t="str">
        <f>IF(ISBLANK('Model Participation Data'!$E$83),"-",'Model Participation Data'!$E$83)</f>
        <v>-</v>
      </c>
      <c r="G1885" s="151" t="str">
        <f>IF(ISBLANK('Model Participation Data'!$F$83),"-",'Model Participation Data'!$F$83)</f>
        <v>-</v>
      </c>
      <c r="H1885" s="253">
        <v>1</v>
      </c>
      <c r="I1885" s="253">
        <v>3</v>
      </c>
      <c r="J1885" s="150" t="str">
        <f t="shared" si="75"/>
        <v>13</v>
      </c>
      <c r="K1885" s="38" t="str">
        <f>IF(ISBLANK('Model Participation Data'!$L$83),"-",'Model Participation Data'!$L$83)</f>
        <v>-</v>
      </c>
      <c r="L1885" s="39" t="str">
        <f>IF(ISBLANK('Model Participation Data'!$M$83),"-",'Model Participation Data'!$M$83)</f>
        <v>-</v>
      </c>
      <c r="M1885" s="254">
        <f>IF(ISNA(SUMIFS(INDEX('Model Participation Data'!$N$8:$DX$57,0,MATCH(CONCATENATE($J1885,M$6),'Model Participation Data'!$N$6:$DX$6,0)),'Model Participation Data'!$B$8:$B$57,$C1885,'Model Participation Data'!$C$8:$C$57,$D1885)),"-",SUMIFS(INDEX('Model Participation Data'!$N$8:$DX$57,0,MATCH(CONCATENATE($J1885,M$6),'Model Participation Data'!$N$6:$DX$6,0)),'Model Participation Data'!$B$8:$B$57,$C1885,'Model Participation Data'!$C$8:$C$57,$D1885))</f>
        <v>0</v>
      </c>
      <c r="N1885" s="254">
        <f>IF(ISNA(SUMIFS(INDEX('Model Participation Data'!$N$8:$DX$57,0,MATCH(CONCATENATE($J1885,N$6),'Model Participation Data'!$N$6:$DX$6,0)),'Model Participation Data'!$B$8:$B$57,$C1885,'Model Participation Data'!$C$8:$C$57,$D1885)),"-",SUMIFS(INDEX('Model Participation Data'!$N$8:$DX$57,0,MATCH(CONCATENATE($J1885,N$6),'Model Participation Data'!$N$6:$DX$6,0)),'Model Participation Data'!$B$8:$B$57,$C1885,'Model Participation Data'!$C$8:$C$57,$D1885))</f>
        <v>0</v>
      </c>
      <c r="O1885" s="154">
        <f>IF(ISNA(SUMIFS(INDEX('Model Participation Data'!$N$8:$DX$57,0,MATCH(CONCATENATE($J1885,O$6),'Model Participation Data'!$N$6:$DX$6,0)),'Model Participation Data'!$B$8:$B$57,$C1885,'Model Participation Data'!$C$8:$C$57,$D1885)),"-",SUMIFS(INDEX('Model Participation Data'!$N$8:$DX$57,0,MATCH(CONCATENATE($J1885,O$6),'Model Participation Data'!$N$6:$DX$6,0)),'Model Participation Data'!$B$8:$B$57,$C1885,'Model Participation Data'!$C$8:$C$57,$D1885))</f>
        <v>0</v>
      </c>
    </row>
    <row r="1886" spans="2:15" x14ac:dyDescent="0.35">
      <c r="B1886" s="37" t="s">
        <v>80</v>
      </c>
      <c r="C1886" s="38" t="str">
        <f>IF(ISBLANK('Model Participation Data'!$B$83),"-",'Model Participation Data'!$B$83)</f>
        <v>-</v>
      </c>
      <c r="D1886" s="38" t="str">
        <f>IF(ISBLANK('Model Participation Data'!$C$83),"-",'Model Participation Data'!$C$83)</f>
        <v>-</v>
      </c>
      <c r="E1886" s="38" t="str">
        <f>IF(ISBLANK('Model Participation Data'!$D$83),"-",'Model Participation Data'!$D$83)</f>
        <v>-</v>
      </c>
      <c r="F1886" s="38" t="str">
        <f>IF(ISBLANK('Model Participation Data'!$E$83),"-",'Model Participation Data'!$E$83)</f>
        <v>-</v>
      </c>
      <c r="G1886" s="151" t="str">
        <f>IF(ISBLANK('Model Participation Data'!$F$83),"-",'Model Participation Data'!$F$83)</f>
        <v>-</v>
      </c>
      <c r="H1886" s="253">
        <v>1</v>
      </c>
      <c r="I1886" s="253">
        <v>4</v>
      </c>
      <c r="J1886" s="150" t="str">
        <f t="shared" si="75"/>
        <v>14</v>
      </c>
      <c r="K1886" s="38" t="str">
        <f>IF(ISBLANK('Model Participation Data'!$L$83),"-",'Model Participation Data'!$L$83)</f>
        <v>-</v>
      </c>
      <c r="L1886" s="39" t="str">
        <f>IF(ISBLANK('Model Participation Data'!$M$83),"-",'Model Participation Data'!$M$83)</f>
        <v>-</v>
      </c>
      <c r="M1886" s="254">
        <f>IF(ISNA(SUMIFS(INDEX('Model Participation Data'!$N$8:$DX$57,0,MATCH(CONCATENATE($J1886,M$6),'Model Participation Data'!$N$6:$DX$6,0)),'Model Participation Data'!$B$8:$B$57,$C1886,'Model Participation Data'!$C$8:$C$57,$D1886)),"-",SUMIFS(INDEX('Model Participation Data'!$N$8:$DX$57,0,MATCH(CONCATENATE($J1886,M$6),'Model Participation Data'!$N$6:$DX$6,0)),'Model Participation Data'!$B$8:$B$57,$C1886,'Model Participation Data'!$C$8:$C$57,$D1886))</f>
        <v>0</v>
      </c>
      <c r="N1886" s="254">
        <f>IF(ISNA(SUMIFS(INDEX('Model Participation Data'!$N$8:$DX$57,0,MATCH(CONCATENATE($J1886,N$6),'Model Participation Data'!$N$6:$DX$6,0)),'Model Participation Data'!$B$8:$B$57,$C1886,'Model Participation Data'!$C$8:$C$57,$D1886)),"-",SUMIFS(INDEX('Model Participation Data'!$N$8:$DX$57,0,MATCH(CONCATENATE($J1886,N$6),'Model Participation Data'!$N$6:$DX$6,0)),'Model Participation Data'!$B$8:$B$57,$C1886,'Model Participation Data'!$C$8:$C$57,$D1886))</f>
        <v>0</v>
      </c>
      <c r="O1886" s="154">
        <f>IF(ISNA(SUMIFS(INDEX('Model Participation Data'!$N$8:$DX$57,0,MATCH(CONCATENATE($J1886,O$6),'Model Participation Data'!$N$6:$DX$6,0)),'Model Participation Data'!$B$8:$B$57,$C1886,'Model Participation Data'!$C$8:$C$57,$D1886)),"-",SUMIFS(INDEX('Model Participation Data'!$N$8:$DX$57,0,MATCH(CONCATENATE($J1886,O$6),'Model Participation Data'!$N$6:$DX$6,0)),'Model Participation Data'!$B$8:$B$57,$C1886,'Model Participation Data'!$C$8:$C$57,$D1886))</f>
        <v>0</v>
      </c>
    </row>
    <row r="1887" spans="2:15" x14ac:dyDescent="0.35">
      <c r="B1887" s="37" t="s">
        <v>80</v>
      </c>
      <c r="C1887" s="38" t="str">
        <f>IF(ISBLANK('Model Participation Data'!$B$83),"-",'Model Participation Data'!$B$83)</f>
        <v>-</v>
      </c>
      <c r="D1887" s="38" t="str">
        <f>IF(ISBLANK('Model Participation Data'!$C$83),"-",'Model Participation Data'!$C$83)</f>
        <v>-</v>
      </c>
      <c r="E1887" s="38" t="str">
        <f>IF(ISBLANK('Model Participation Data'!$D$83),"-",'Model Participation Data'!$D$83)</f>
        <v>-</v>
      </c>
      <c r="F1887" s="38" t="str">
        <f>IF(ISBLANK('Model Participation Data'!$E$83),"-",'Model Participation Data'!$E$83)</f>
        <v>-</v>
      </c>
      <c r="G1887" s="151" t="str">
        <f>IF(ISBLANK('Model Participation Data'!$F$83),"-",'Model Participation Data'!$F$83)</f>
        <v>-</v>
      </c>
      <c r="H1887" s="253">
        <v>1</v>
      </c>
      <c r="I1887" s="253">
        <v>5</v>
      </c>
      <c r="J1887" s="150" t="str">
        <f t="shared" si="75"/>
        <v>15</v>
      </c>
      <c r="K1887" s="38" t="str">
        <f>IF(ISBLANK('Model Participation Data'!$L$83),"-",'Model Participation Data'!$L$83)</f>
        <v>-</v>
      </c>
      <c r="L1887" s="39" t="str">
        <f>IF(ISBLANK('Model Participation Data'!$M$83),"-",'Model Participation Data'!$M$83)</f>
        <v>-</v>
      </c>
      <c r="M1887" s="254">
        <f>IF(ISNA(SUMIFS(INDEX('Model Participation Data'!$N$8:$DX$57,0,MATCH(CONCATENATE($J1887,M$6),'Model Participation Data'!$N$6:$DX$6,0)),'Model Participation Data'!$B$8:$B$57,$C1887,'Model Participation Data'!$C$8:$C$57,$D1887)),"-",SUMIFS(INDEX('Model Participation Data'!$N$8:$DX$57,0,MATCH(CONCATENATE($J1887,M$6),'Model Participation Data'!$N$6:$DX$6,0)),'Model Participation Data'!$B$8:$B$57,$C1887,'Model Participation Data'!$C$8:$C$57,$D1887))</f>
        <v>0</v>
      </c>
      <c r="N1887" s="254">
        <f>IF(ISNA(SUMIFS(INDEX('Model Participation Data'!$N$8:$DX$57,0,MATCH(CONCATENATE($J1887,N$6),'Model Participation Data'!$N$6:$DX$6,0)),'Model Participation Data'!$B$8:$B$57,$C1887,'Model Participation Data'!$C$8:$C$57,$D1887)),"-",SUMIFS(INDEX('Model Participation Data'!$N$8:$DX$57,0,MATCH(CONCATENATE($J1887,N$6),'Model Participation Data'!$N$6:$DX$6,0)),'Model Participation Data'!$B$8:$B$57,$C1887,'Model Participation Data'!$C$8:$C$57,$D1887))</f>
        <v>0</v>
      </c>
      <c r="O1887" s="154">
        <f>IF(ISNA(SUMIFS(INDEX('Model Participation Data'!$N$8:$DX$57,0,MATCH(CONCATENATE($J1887,O$6),'Model Participation Data'!$N$6:$DX$6,0)),'Model Participation Data'!$B$8:$B$57,$C1887,'Model Participation Data'!$C$8:$C$57,$D1887)),"-",SUMIFS(INDEX('Model Participation Data'!$N$8:$DX$57,0,MATCH(CONCATENATE($J1887,O$6),'Model Participation Data'!$N$6:$DX$6,0)),'Model Participation Data'!$B$8:$B$57,$C1887,'Model Participation Data'!$C$8:$C$57,$D1887))</f>
        <v>0</v>
      </c>
    </row>
    <row r="1888" spans="2:15" x14ac:dyDescent="0.35">
      <c r="B1888" s="37" t="s">
        <v>80</v>
      </c>
      <c r="C1888" s="38" t="str">
        <f>IF(ISBLANK('Model Participation Data'!$B$83),"-",'Model Participation Data'!$B$83)</f>
        <v>-</v>
      </c>
      <c r="D1888" s="38" t="str">
        <f>IF(ISBLANK('Model Participation Data'!$C$83),"-",'Model Participation Data'!$C$83)</f>
        <v>-</v>
      </c>
      <c r="E1888" s="38" t="str">
        <f>IF(ISBLANK('Model Participation Data'!$D$83),"-",'Model Participation Data'!$D$83)</f>
        <v>-</v>
      </c>
      <c r="F1888" s="38" t="str">
        <f>IF(ISBLANK('Model Participation Data'!$E$83),"-",'Model Participation Data'!$E$83)</f>
        <v>-</v>
      </c>
      <c r="G1888" s="151" t="str">
        <f>IF(ISBLANK('Model Participation Data'!$F$83),"-",'Model Participation Data'!$F$83)</f>
        <v>-</v>
      </c>
      <c r="H1888" s="253">
        <v>1</v>
      </c>
      <c r="I1888" s="253" t="s">
        <v>65</v>
      </c>
      <c r="J1888" s="150" t="str">
        <f t="shared" si="75"/>
        <v>1Goal</v>
      </c>
      <c r="K1888" s="38" t="str">
        <f>IF(ISBLANK('Model Participation Data'!$L$83),"-",'Model Participation Data'!$L$83)</f>
        <v>-</v>
      </c>
      <c r="L1888" s="39" t="str">
        <f>IF(ISBLANK('Model Participation Data'!$M$83),"-",'Model Participation Data'!$M$83)</f>
        <v>-</v>
      </c>
      <c r="M1888" s="254" t="str">
        <f>IF(ISNA(SUMIFS(INDEX('Model Participation Data'!$N$8:$DX$57,0,MATCH(CONCATENATE($J1888,M$6),'Model Participation Data'!$N$6:$DX$6,0)),'Model Participation Data'!$B$8:$B$57,$C1888,'Model Participation Data'!$C$8:$C$57,$D1888)),"-",SUMIFS(INDEX('Model Participation Data'!$N$8:$DX$57,0,MATCH(CONCATENATE($J1888,M$6),'Model Participation Data'!$N$6:$DX$6,0)),'Model Participation Data'!$B$8:$B$57,$C1888,'Model Participation Data'!$C$8:$C$57,$D1888))</f>
        <v>-</v>
      </c>
      <c r="N1888" s="254" t="str">
        <f>IF(ISNA(SUMIFS(INDEX('Model Participation Data'!$N$8:$DX$57,0,MATCH(CONCATENATE($J1888,N$6),'Model Participation Data'!$N$6:$DX$6,0)),'Model Participation Data'!$B$8:$B$57,$C1888,'Model Participation Data'!$C$8:$C$57,$D1888)),"-",SUMIFS(INDEX('Model Participation Data'!$N$8:$DX$57,0,MATCH(CONCATENATE($J1888,N$6),'Model Participation Data'!$N$6:$DX$6,0)),'Model Participation Data'!$B$8:$B$57,$C1888,'Model Participation Data'!$C$8:$C$57,$D1888))</f>
        <v>-</v>
      </c>
      <c r="O1888" s="154">
        <f>IF(ISNA(SUMIFS(INDEX('Model Participation Data'!$N$8:$DX$57,0,MATCH(CONCATENATE($J1888,O$6),'Model Participation Data'!$N$6:$DX$6,0)),'Model Participation Data'!$B$8:$B$57,$C1888,'Model Participation Data'!$C$8:$C$57,$D1888)),"-",SUMIFS(INDEX('Model Participation Data'!$N$8:$DX$57,0,MATCH(CONCATENATE($J1888,O$6),'Model Participation Data'!$N$6:$DX$6,0)),'Model Participation Data'!$B$8:$B$57,$C1888,'Model Participation Data'!$C$8:$C$57,$D1888))</f>
        <v>0</v>
      </c>
    </row>
    <row r="1889" spans="2:15" x14ac:dyDescent="0.35">
      <c r="B1889" s="37" t="s">
        <v>80</v>
      </c>
      <c r="C1889" s="38" t="str">
        <f>IF(ISBLANK('Model Participation Data'!$B$83),"-",'Model Participation Data'!$B$83)</f>
        <v>-</v>
      </c>
      <c r="D1889" s="38" t="str">
        <f>IF(ISBLANK('Model Participation Data'!$C$83),"-",'Model Participation Data'!$C$83)</f>
        <v>-</v>
      </c>
      <c r="E1889" s="38" t="str">
        <f>IF(ISBLANK('Model Participation Data'!$D$83),"-",'Model Participation Data'!$D$83)</f>
        <v>-</v>
      </c>
      <c r="F1889" s="38" t="str">
        <f>IF(ISBLANK('Model Participation Data'!$E$83),"-",'Model Participation Data'!$E$83)</f>
        <v>-</v>
      </c>
      <c r="G1889" s="151" t="str">
        <f>IF(ISBLANK('Model Participation Data'!$F$83),"-",'Model Participation Data'!$F$83)</f>
        <v>-</v>
      </c>
      <c r="H1889" s="253">
        <v>2</v>
      </c>
      <c r="I1889" s="253">
        <v>1</v>
      </c>
      <c r="J1889" s="150" t="str">
        <f t="shared" si="75"/>
        <v>21</v>
      </c>
      <c r="K1889" s="38" t="str">
        <f>IF(ISBLANK('Model Participation Data'!$L$83),"-",'Model Participation Data'!$L$83)</f>
        <v>-</v>
      </c>
      <c r="L1889" s="39" t="str">
        <f>IF(ISBLANK('Model Participation Data'!$M$83),"-",'Model Participation Data'!$M$83)</f>
        <v>-</v>
      </c>
      <c r="M1889" s="254">
        <f>IF(ISNA(SUMIFS(INDEX('Model Participation Data'!$N$8:$DX$57,0,MATCH(CONCATENATE($J1889,M$6),'Model Participation Data'!$N$6:$DX$6,0)),'Model Participation Data'!$B$8:$B$57,$C1889,'Model Participation Data'!$C$8:$C$57,$D1889)),"-",SUMIFS(INDEX('Model Participation Data'!$N$8:$DX$57,0,MATCH(CONCATENATE($J1889,M$6),'Model Participation Data'!$N$6:$DX$6,0)),'Model Participation Data'!$B$8:$B$57,$C1889,'Model Participation Data'!$C$8:$C$57,$D1889))</f>
        <v>0</v>
      </c>
      <c r="N1889" s="254">
        <f>IF(ISNA(SUMIFS(INDEX('Model Participation Data'!$N$8:$DX$57,0,MATCH(CONCATENATE($J1889,N$6),'Model Participation Data'!$N$6:$DX$6,0)),'Model Participation Data'!$B$8:$B$57,$C1889,'Model Participation Data'!$C$8:$C$57,$D1889)),"-",SUMIFS(INDEX('Model Participation Data'!$N$8:$DX$57,0,MATCH(CONCATENATE($J1889,N$6),'Model Participation Data'!$N$6:$DX$6,0)),'Model Participation Data'!$B$8:$B$57,$C1889,'Model Participation Data'!$C$8:$C$57,$D1889))</f>
        <v>0</v>
      </c>
      <c r="O1889" s="154">
        <f>IF(ISNA(SUMIFS(INDEX('Model Participation Data'!$N$8:$DX$57,0,MATCH(CONCATENATE($J1889,O$6),'Model Participation Data'!$N$6:$DX$6,0)),'Model Participation Data'!$B$8:$B$57,$C1889,'Model Participation Data'!$C$8:$C$57,$D1889)),"-",SUMIFS(INDEX('Model Participation Data'!$N$8:$DX$57,0,MATCH(CONCATENATE($J1889,O$6),'Model Participation Data'!$N$6:$DX$6,0)),'Model Participation Data'!$B$8:$B$57,$C1889,'Model Participation Data'!$C$8:$C$57,$D1889))</f>
        <v>0</v>
      </c>
    </row>
    <row r="1890" spans="2:15" x14ac:dyDescent="0.35">
      <c r="B1890" s="37" t="s">
        <v>80</v>
      </c>
      <c r="C1890" s="38" t="str">
        <f>IF(ISBLANK('Model Participation Data'!$B$83),"-",'Model Participation Data'!$B$83)</f>
        <v>-</v>
      </c>
      <c r="D1890" s="38" t="str">
        <f>IF(ISBLANK('Model Participation Data'!$C$83),"-",'Model Participation Data'!$C$83)</f>
        <v>-</v>
      </c>
      <c r="E1890" s="38" t="str">
        <f>IF(ISBLANK('Model Participation Data'!$D$83),"-",'Model Participation Data'!$D$83)</f>
        <v>-</v>
      </c>
      <c r="F1890" s="38" t="str">
        <f>IF(ISBLANK('Model Participation Data'!$E$83),"-",'Model Participation Data'!$E$83)</f>
        <v>-</v>
      </c>
      <c r="G1890" s="151" t="str">
        <f>IF(ISBLANK('Model Participation Data'!$F$83),"-",'Model Participation Data'!$F$83)</f>
        <v>-</v>
      </c>
      <c r="H1890" s="253">
        <v>2</v>
      </c>
      <c r="I1890" s="253">
        <v>2</v>
      </c>
      <c r="J1890" s="150" t="str">
        <f t="shared" si="75"/>
        <v>22</v>
      </c>
      <c r="K1890" s="38" t="str">
        <f>IF(ISBLANK('Model Participation Data'!$L$83),"-",'Model Participation Data'!$L$83)</f>
        <v>-</v>
      </c>
      <c r="L1890" s="39" t="str">
        <f>IF(ISBLANK('Model Participation Data'!$M$83),"-",'Model Participation Data'!$M$83)</f>
        <v>-</v>
      </c>
      <c r="M1890" s="254">
        <f>IF(ISNA(SUMIFS(INDEX('Model Participation Data'!$N$8:$DX$57,0,MATCH(CONCATENATE($J1890,M$6),'Model Participation Data'!$N$6:$DX$6,0)),'Model Participation Data'!$B$8:$B$57,$C1890,'Model Participation Data'!$C$8:$C$57,$D1890)),"-",SUMIFS(INDEX('Model Participation Data'!$N$8:$DX$57,0,MATCH(CONCATENATE($J1890,M$6),'Model Participation Data'!$N$6:$DX$6,0)),'Model Participation Data'!$B$8:$B$57,$C1890,'Model Participation Data'!$C$8:$C$57,$D1890))</f>
        <v>0</v>
      </c>
      <c r="N1890" s="254">
        <f>IF(ISNA(SUMIFS(INDEX('Model Participation Data'!$N$8:$DX$57,0,MATCH(CONCATENATE($J1890,N$6),'Model Participation Data'!$N$6:$DX$6,0)),'Model Participation Data'!$B$8:$B$57,$C1890,'Model Participation Data'!$C$8:$C$57,$D1890)),"-",SUMIFS(INDEX('Model Participation Data'!$N$8:$DX$57,0,MATCH(CONCATENATE($J1890,N$6),'Model Participation Data'!$N$6:$DX$6,0)),'Model Participation Data'!$B$8:$B$57,$C1890,'Model Participation Data'!$C$8:$C$57,$D1890))</f>
        <v>0</v>
      </c>
      <c r="O1890" s="154">
        <f>IF(ISNA(SUMIFS(INDEX('Model Participation Data'!$N$8:$DX$57,0,MATCH(CONCATENATE($J1890,O$6),'Model Participation Data'!$N$6:$DX$6,0)),'Model Participation Data'!$B$8:$B$57,$C1890,'Model Participation Data'!$C$8:$C$57,$D1890)),"-",SUMIFS(INDEX('Model Participation Data'!$N$8:$DX$57,0,MATCH(CONCATENATE($J1890,O$6),'Model Participation Data'!$N$6:$DX$6,0)),'Model Participation Data'!$B$8:$B$57,$C1890,'Model Participation Data'!$C$8:$C$57,$D1890))</f>
        <v>0</v>
      </c>
    </row>
    <row r="1891" spans="2:15" x14ac:dyDescent="0.35">
      <c r="B1891" s="37" t="s">
        <v>80</v>
      </c>
      <c r="C1891" s="38" t="str">
        <f>IF(ISBLANK('Model Participation Data'!$B$83),"-",'Model Participation Data'!$B$83)</f>
        <v>-</v>
      </c>
      <c r="D1891" s="38" t="str">
        <f>IF(ISBLANK('Model Participation Data'!$C$83),"-",'Model Participation Data'!$C$83)</f>
        <v>-</v>
      </c>
      <c r="E1891" s="38" t="str">
        <f>IF(ISBLANK('Model Participation Data'!$D$83),"-",'Model Participation Data'!$D$83)</f>
        <v>-</v>
      </c>
      <c r="F1891" s="38" t="str">
        <f>IF(ISBLANK('Model Participation Data'!$E$83),"-",'Model Participation Data'!$E$83)</f>
        <v>-</v>
      </c>
      <c r="G1891" s="151" t="str">
        <f>IF(ISBLANK('Model Participation Data'!$F$83),"-",'Model Participation Data'!$F$83)</f>
        <v>-</v>
      </c>
      <c r="H1891" s="253">
        <v>2</v>
      </c>
      <c r="I1891" s="253">
        <v>3</v>
      </c>
      <c r="J1891" s="150" t="str">
        <f t="shared" ref="J1891:J1954" si="76">CONCATENATE(H1891,I1891)</f>
        <v>23</v>
      </c>
      <c r="K1891" s="38" t="str">
        <f>IF(ISBLANK('Model Participation Data'!$L$83),"-",'Model Participation Data'!$L$83)</f>
        <v>-</v>
      </c>
      <c r="L1891" s="39" t="str">
        <f>IF(ISBLANK('Model Participation Data'!$M$83),"-",'Model Participation Data'!$M$83)</f>
        <v>-</v>
      </c>
      <c r="M1891" s="254">
        <f>IF(ISNA(SUMIFS(INDEX('Model Participation Data'!$N$8:$DX$57,0,MATCH(CONCATENATE($J1891,M$6),'Model Participation Data'!$N$6:$DX$6,0)),'Model Participation Data'!$B$8:$B$57,$C1891,'Model Participation Data'!$C$8:$C$57,$D1891)),"-",SUMIFS(INDEX('Model Participation Data'!$N$8:$DX$57,0,MATCH(CONCATENATE($J1891,M$6),'Model Participation Data'!$N$6:$DX$6,0)),'Model Participation Data'!$B$8:$B$57,$C1891,'Model Participation Data'!$C$8:$C$57,$D1891))</f>
        <v>0</v>
      </c>
      <c r="N1891" s="254">
        <f>IF(ISNA(SUMIFS(INDEX('Model Participation Data'!$N$8:$DX$57,0,MATCH(CONCATENATE($J1891,N$6),'Model Participation Data'!$N$6:$DX$6,0)),'Model Participation Data'!$B$8:$B$57,$C1891,'Model Participation Data'!$C$8:$C$57,$D1891)),"-",SUMIFS(INDEX('Model Participation Data'!$N$8:$DX$57,0,MATCH(CONCATENATE($J1891,N$6),'Model Participation Data'!$N$6:$DX$6,0)),'Model Participation Data'!$B$8:$B$57,$C1891,'Model Participation Data'!$C$8:$C$57,$D1891))</f>
        <v>0</v>
      </c>
      <c r="O1891" s="154">
        <f>IF(ISNA(SUMIFS(INDEX('Model Participation Data'!$N$8:$DX$57,0,MATCH(CONCATENATE($J1891,O$6),'Model Participation Data'!$N$6:$DX$6,0)),'Model Participation Data'!$B$8:$B$57,$C1891,'Model Participation Data'!$C$8:$C$57,$D1891)),"-",SUMIFS(INDEX('Model Participation Data'!$N$8:$DX$57,0,MATCH(CONCATENATE($J1891,O$6),'Model Participation Data'!$N$6:$DX$6,0)),'Model Participation Data'!$B$8:$B$57,$C1891,'Model Participation Data'!$C$8:$C$57,$D1891))</f>
        <v>0</v>
      </c>
    </row>
    <row r="1892" spans="2:15" x14ac:dyDescent="0.35">
      <c r="B1892" s="37" t="s">
        <v>80</v>
      </c>
      <c r="C1892" s="38" t="str">
        <f>IF(ISBLANK('Model Participation Data'!$B$83),"-",'Model Participation Data'!$B$83)</f>
        <v>-</v>
      </c>
      <c r="D1892" s="38" t="str">
        <f>IF(ISBLANK('Model Participation Data'!$C$83),"-",'Model Participation Data'!$C$83)</f>
        <v>-</v>
      </c>
      <c r="E1892" s="38" t="str">
        <f>IF(ISBLANK('Model Participation Data'!$D$83),"-",'Model Participation Data'!$D$83)</f>
        <v>-</v>
      </c>
      <c r="F1892" s="38" t="str">
        <f>IF(ISBLANK('Model Participation Data'!$E$83),"-",'Model Participation Data'!$E$83)</f>
        <v>-</v>
      </c>
      <c r="G1892" s="151" t="str">
        <f>IF(ISBLANK('Model Participation Data'!$F$83),"-",'Model Participation Data'!$F$83)</f>
        <v>-</v>
      </c>
      <c r="H1892" s="253">
        <v>2</v>
      </c>
      <c r="I1892" s="253">
        <v>4</v>
      </c>
      <c r="J1892" s="150" t="str">
        <f t="shared" si="76"/>
        <v>24</v>
      </c>
      <c r="K1892" s="38" t="str">
        <f>IF(ISBLANK('Model Participation Data'!$L$83),"-",'Model Participation Data'!$L$83)</f>
        <v>-</v>
      </c>
      <c r="L1892" s="39" t="str">
        <f>IF(ISBLANK('Model Participation Data'!$M$83),"-",'Model Participation Data'!$M$83)</f>
        <v>-</v>
      </c>
      <c r="M1892" s="254">
        <f>IF(ISNA(SUMIFS(INDEX('Model Participation Data'!$N$8:$DX$57,0,MATCH(CONCATENATE($J1892,M$6),'Model Participation Data'!$N$6:$DX$6,0)),'Model Participation Data'!$B$8:$B$57,$C1892,'Model Participation Data'!$C$8:$C$57,$D1892)),"-",SUMIFS(INDEX('Model Participation Data'!$N$8:$DX$57,0,MATCH(CONCATENATE($J1892,M$6),'Model Participation Data'!$N$6:$DX$6,0)),'Model Participation Data'!$B$8:$B$57,$C1892,'Model Participation Data'!$C$8:$C$57,$D1892))</f>
        <v>0</v>
      </c>
      <c r="N1892" s="254">
        <f>IF(ISNA(SUMIFS(INDEX('Model Participation Data'!$N$8:$DX$57,0,MATCH(CONCATENATE($J1892,N$6),'Model Participation Data'!$N$6:$DX$6,0)),'Model Participation Data'!$B$8:$B$57,$C1892,'Model Participation Data'!$C$8:$C$57,$D1892)),"-",SUMIFS(INDEX('Model Participation Data'!$N$8:$DX$57,0,MATCH(CONCATENATE($J1892,N$6),'Model Participation Data'!$N$6:$DX$6,0)),'Model Participation Data'!$B$8:$B$57,$C1892,'Model Participation Data'!$C$8:$C$57,$D1892))</f>
        <v>0</v>
      </c>
      <c r="O1892" s="154">
        <f>IF(ISNA(SUMIFS(INDEX('Model Participation Data'!$N$8:$DX$57,0,MATCH(CONCATENATE($J1892,O$6),'Model Participation Data'!$N$6:$DX$6,0)),'Model Participation Data'!$B$8:$B$57,$C1892,'Model Participation Data'!$C$8:$C$57,$D1892)),"-",SUMIFS(INDEX('Model Participation Data'!$N$8:$DX$57,0,MATCH(CONCATENATE($J1892,O$6),'Model Participation Data'!$N$6:$DX$6,0)),'Model Participation Data'!$B$8:$B$57,$C1892,'Model Participation Data'!$C$8:$C$57,$D1892))</f>
        <v>0</v>
      </c>
    </row>
    <row r="1893" spans="2:15" x14ac:dyDescent="0.35">
      <c r="B1893" s="37" t="s">
        <v>80</v>
      </c>
      <c r="C1893" s="38" t="str">
        <f>IF(ISBLANK('Model Participation Data'!$B$83),"-",'Model Participation Data'!$B$83)</f>
        <v>-</v>
      </c>
      <c r="D1893" s="38" t="str">
        <f>IF(ISBLANK('Model Participation Data'!$C$83),"-",'Model Participation Data'!$C$83)</f>
        <v>-</v>
      </c>
      <c r="E1893" s="38" t="str">
        <f>IF(ISBLANK('Model Participation Data'!$D$83),"-",'Model Participation Data'!$D$83)</f>
        <v>-</v>
      </c>
      <c r="F1893" s="38" t="str">
        <f>IF(ISBLANK('Model Participation Data'!$E$83),"-",'Model Participation Data'!$E$83)</f>
        <v>-</v>
      </c>
      <c r="G1893" s="151" t="str">
        <f>IF(ISBLANK('Model Participation Data'!$F$83),"-",'Model Participation Data'!$F$83)</f>
        <v>-</v>
      </c>
      <c r="H1893" s="253">
        <v>2</v>
      </c>
      <c r="I1893" s="253">
        <v>5</v>
      </c>
      <c r="J1893" s="150" t="str">
        <f t="shared" si="76"/>
        <v>25</v>
      </c>
      <c r="K1893" s="38" t="str">
        <f>IF(ISBLANK('Model Participation Data'!$L$83),"-",'Model Participation Data'!$L$83)</f>
        <v>-</v>
      </c>
      <c r="L1893" s="39" t="str">
        <f>IF(ISBLANK('Model Participation Data'!$M$83),"-",'Model Participation Data'!$M$83)</f>
        <v>-</v>
      </c>
      <c r="M1893" s="254">
        <f>IF(ISNA(SUMIFS(INDEX('Model Participation Data'!$N$8:$DX$57,0,MATCH(CONCATENATE($J1893,M$6),'Model Participation Data'!$N$6:$DX$6,0)),'Model Participation Data'!$B$8:$B$57,$C1893,'Model Participation Data'!$C$8:$C$57,$D1893)),"-",SUMIFS(INDEX('Model Participation Data'!$N$8:$DX$57,0,MATCH(CONCATENATE($J1893,M$6),'Model Participation Data'!$N$6:$DX$6,0)),'Model Participation Data'!$B$8:$B$57,$C1893,'Model Participation Data'!$C$8:$C$57,$D1893))</f>
        <v>0</v>
      </c>
      <c r="N1893" s="254">
        <f>IF(ISNA(SUMIFS(INDEX('Model Participation Data'!$N$8:$DX$57,0,MATCH(CONCATENATE($J1893,N$6),'Model Participation Data'!$N$6:$DX$6,0)),'Model Participation Data'!$B$8:$B$57,$C1893,'Model Participation Data'!$C$8:$C$57,$D1893)),"-",SUMIFS(INDEX('Model Participation Data'!$N$8:$DX$57,0,MATCH(CONCATENATE($J1893,N$6),'Model Participation Data'!$N$6:$DX$6,0)),'Model Participation Data'!$B$8:$B$57,$C1893,'Model Participation Data'!$C$8:$C$57,$D1893))</f>
        <v>0</v>
      </c>
      <c r="O1893" s="154">
        <f>IF(ISNA(SUMIFS(INDEX('Model Participation Data'!$N$8:$DX$57,0,MATCH(CONCATENATE($J1893,O$6),'Model Participation Data'!$N$6:$DX$6,0)),'Model Participation Data'!$B$8:$B$57,$C1893,'Model Participation Data'!$C$8:$C$57,$D1893)),"-",SUMIFS(INDEX('Model Participation Data'!$N$8:$DX$57,0,MATCH(CONCATENATE($J1893,O$6),'Model Participation Data'!$N$6:$DX$6,0)),'Model Participation Data'!$B$8:$B$57,$C1893,'Model Participation Data'!$C$8:$C$57,$D1893))</f>
        <v>0</v>
      </c>
    </row>
    <row r="1894" spans="2:15" x14ac:dyDescent="0.35">
      <c r="B1894" s="37" t="s">
        <v>80</v>
      </c>
      <c r="C1894" s="38" t="str">
        <f>IF(ISBLANK('Model Participation Data'!$B$83),"-",'Model Participation Data'!$B$83)</f>
        <v>-</v>
      </c>
      <c r="D1894" s="38" t="str">
        <f>IF(ISBLANK('Model Participation Data'!$C$83),"-",'Model Participation Data'!$C$83)</f>
        <v>-</v>
      </c>
      <c r="E1894" s="38" t="str">
        <f>IF(ISBLANK('Model Participation Data'!$D$83),"-",'Model Participation Data'!$D$83)</f>
        <v>-</v>
      </c>
      <c r="F1894" s="38" t="str">
        <f>IF(ISBLANK('Model Participation Data'!$E$83),"-",'Model Participation Data'!$E$83)</f>
        <v>-</v>
      </c>
      <c r="G1894" s="151" t="str">
        <f>IF(ISBLANK('Model Participation Data'!$F$83),"-",'Model Participation Data'!$F$83)</f>
        <v>-</v>
      </c>
      <c r="H1894" s="253">
        <v>2</v>
      </c>
      <c r="I1894" s="253" t="s">
        <v>65</v>
      </c>
      <c r="J1894" s="150" t="str">
        <f t="shared" si="76"/>
        <v>2Goal</v>
      </c>
      <c r="K1894" s="38" t="str">
        <f>IF(ISBLANK('Model Participation Data'!$L$83),"-",'Model Participation Data'!$L$83)</f>
        <v>-</v>
      </c>
      <c r="L1894" s="39" t="str">
        <f>IF(ISBLANK('Model Participation Data'!$M$83),"-",'Model Participation Data'!$M$83)</f>
        <v>-</v>
      </c>
      <c r="M1894" s="254" t="str">
        <f>IF(ISNA(SUMIFS(INDEX('Model Participation Data'!$N$8:$DX$57,0,MATCH(CONCATENATE($J1894,M$6),'Model Participation Data'!$N$6:$DX$6,0)),'Model Participation Data'!$B$8:$B$57,$C1894,'Model Participation Data'!$C$8:$C$57,$D1894)),"-",SUMIFS(INDEX('Model Participation Data'!$N$8:$DX$57,0,MATCH(CONCATENATE($J1894,M$6),'Model Participation Data'!$N$6:$DX$6,0)),'Model Participation Data'!$B$8:$B$57,$C1894,'Model Participation Data'!$C$8:$C$57,$D1894))</f>
        <v>-</v>
      </c>
      <c r="N1894" s="254" t="str">
        <f>IF(ISNA(SUMIFS(INDEX('Model Participation Data'!$N$8:$DX$57,0,MATCH(CONCATENATE($J1894,N$6),'Model Participation Data'!$N$6:$DX$6,0)),'Model Participation Data'!$B$8:$B$57,$C1894,'Model Participation Data'!$C$8:$C$57,$D1894)),"-",SUMIFS(INDEX('Model Participation Data'!$N$8:$DX$57,0,MATCH(CONCATENATE($J1894,N$6),'Model Participation Data'!$N$6:$DX$6,0)),'Model Participation Data'!$B$8:$B$57,$C1894,'Model Participation Data'!$C$8:$C$57,$D1894))</f>
        <v>-</v>
      </c>
      <c r="O1894" s="154">
        <f>IF(ISNA(SUMIFS(INDEX('Model Participation Data'!$N$8:$DX$57,0,MATCH(CONCATENATE($J1894,O$6),'Model Participation Data'!$N$6:$DX$6,0)),'Model Participation Data'!$B$8:$B$57,$C1894,'Model Participation Data'!$C$8:$C$57,$D1894)),"-",SUMIFS(INDEX('Model Participation Data'!$N$8:$DX$57,0,MATCH(CONCATENATE($J1894,O$6),'Model Participation Data'!$N$6:$DX$6,0)),'Model Participation Data'!$B$8:$B$57,$C1894,'Model Participation Data'!$C$8:$C$57,$D1894))</f>
        <v>0</v>
      </c>
    </row>
    <row r="1895" spans="2:15" x14ac:dyDescent="0.35">
      <c r="B1895" s="37" t="s">
        <v>80</v>
      </c>
      <c r="C1895" s="38" t="str">
        <f>IF(ISBLANK('Model Participation Data'!$B$83),"-",'Model Participation Data'!$B$83)</f>
        <v>-</v>
      </c>
      <c r="D1895" s="38" t="str">
        <f>IF(ISBLANK('Model Participation Data'!$C$83),"-",'Model Participation Data'!$C$83)</f>
        <v>-</v>
      </c>
      <c r="E1895" s="38" t="str">
        <f>IF(ISBLANK('Model Participation Data'!$D$83),"-",'Model Participation Data'!$D$83)</f>
        <v>-</v>
      </c>
      <c r="F1895" s="38" t="str">
        <f>IF(ISBLANK('Model Participation Data'!$E$83),"-",'Model Participation Data'!$E$83)</f>
        <v>-</v>
      </c>
      <c r="G1895" s="151" t="str">
        <f>IF(ISBLANK('Model Participation Data'!$F$83),"-",'Model Participation Data'!$F$83)</f>
        <v>-</v>
      </c>
      <c r="H1895" s="253">
        <v>3</v>
      </c>
      <c r="I1895" s="253">
        <v>1</v>
      </c>
      <c r="J1895" s="150" t="str">
        <f t="shared" si="76"/>
        <v>31</v>
      </c>
      <c r="K1895" s="38" t="str">
        <f>IF(ISBLANK('Model Participation Data'!$L$83),"-",'Model Participation Data'!$L$83)</f>
        <v>-</v>
      </c>
      <c r="L1895" s="39" t="str">
        <f>IF(ISBLANK('Model Participation Data'!$M$83),"-",'Model Participation Data'!$M$83)</f>
        <v>-</v>
      </c>
      <c r="M1895" s="254">
        <f>IF(ISNA(SUMIFS(INDEX('Model Participation Data'!$N$8:$DX$57,0,MATCH(CONCATENATE($J1895,M$6),'Model Participation Data'!$N$6:$DX$6,0)),'Model Participation Data'!$B$8:$B$57,$C1895,'Model Participation Data'!$C$8:$C$57,$D1895)),"-",SUMIFS(INDEX('Model Participation Data'!$N$8:$DX$57,0,MATCH(CONCATENATE($J1895,M$6),'Model Participation Data'!$N$6:$DX$6,0)),'Model Participation Data'!$B$8:$B$57,$C1895,'Model Participation Data'!$C$8:$C$57,$D1895))</f>
        <v>0</v>
      </c>
      <c r="N1895" s="254">
        <f>IF(ISNA(SUMIFS(INDEX('Model Participation Data'!$N$8:$DX$57,0,MATCH(CONCATENATE($J1895,N$6),'Model Participation Data'!$N$6:$DX$6,0)),'Model Participation Data'!$B$8:$B$57,$C1895,'Model Participation Data'!$C$8:$C$57,$D1895)),"-",SUMIFS(INDEX('Model Participation Data'!$N$8:$DX$57,0,MATCH(CONCATENATE($J1895,N$6),'Model Participation Data'!$N$6:$DX$6,0)),'Model Participation Data'!$B$8:$B$57,$C1895,'Model Participation Data'!$C$8:$C$57,$D1895))</f>
        <v>0</v>
      </c>
      <c r="O1895" s="154">
        <f>IF(ISNA(SUMIFS(INDEX('Model Participation Data'!$N$8:$DX$57,0,MATCH(CONCATENATE($J1895,O$6),'Model Participation Data'!$N$6:$DX$6,0)),'Model Participation Data'!$B$8:$B$57,$C1895,'Model Participation Data'!$C$8:$C$57,$D1895)),"-",SUMIFS(INDEX('Model Participation Data'!$N$8:$DX$57,0,MATCH(CONCATENATE($J1895,O$6),'Model Participation Data'!$N$6:$DX$6,0)),'Model Participation Data'!$B$8:$B$57,$C1895,'Model Participation Data'!$C$8:$C$57,$D1895))</f>
        <v>0</v>
      </c>
    </row>
    <row r="1896" spans="2:15" x14ac:dyDescent="0.35">
      <c r="B1896" s="37" t="s">
        <v>80</v>
      </c>
      <c r="C1896" s="38" t="str">
        <f>IF(ISBLANK('Model Participation Data'!$B$83),"-",'Model Participation Data'!$B$83)</f>
        <v>-</v>
      </c>
      <c r="D1896" s="38" t="str">
        <f>IF(ISBLANK('Model Participation Data'!$C$83),"-",'Model Participation Data'!$C$83)</f>
        <v>-</v>
      </c>
      <c r="E1896" s="38" t="str">
        <f>IF(ISBLANK('Model Participation Data'!$D$83),"-",'Model Participation Data'!$D$83)</f>
        <v>-</v>
      </c>
      <c r="F1896" s="38" t="str">
        <f>IF(ISBLANK('Model Participation Data'!$E$83),"-",'Model Participation Data'!$E$83)</f>
        <v>-</v>
      </c>
      <c r="G1896" s="151" t="str">
        <f>IF(ISBLANK('Model Participation Data'!$F$83),"-",'Model Participation Data'!$F$83)</f>
        <v>-</v>
      </c>
      <c r="H1896" s="253">
        <v>3</v>
      </c>
      <c r="I1896" s="253">
        <v>2</v>
      </c>
      <c r="J1896" s="150" t="str">
        <f t="shared" si="76"/>
        <v>32</v>
      </c>
      <c r="K1896" s="38" t="str">
        <f>IF(ISBLANK('Model Participation Data'!$L$83),"-",'Model Participation Data'!$L$83)</f>
        <v>-</v>
      </c>
      <c r="L1896" s="39" t="str">
        <f>IF(ISBLANK('Model Participation Data'!$M$83),"-",'Model Participation Data'!$M$83)</f>
        <v>-</v>
      </c>
      <c r="M1896" s="254">
        <f>IF(ISNA(SUMIFS(INDEX('Model Participation Data'!$N$8:$DX$57,0,MATCH(CONCATENATE($J1896,M$6),'Model Participation Data'!$N$6:$DX$6,0)),'Model Participation Data'!$B$8:$B$57,$C1896,'Model Participation Data'!$C$8:$C$57,$D1896)),"-",SUMIFS(INDEX('Model Participation Data'!$N$8:$DX$57,0,MATCH(CONCATENATE($J1896,M$6),'Model Participation Data'!$N$6:$DX$6,0)),'Model Participation Data'!$B$8:$B$57,$C1896,'Model Participation Data'!$C$8:$C$57,$D1896))</f>
        <v>0</v>
      </c>
      <c r="N1896" s="254">
        <f>IF(ISNA(SUMIFS(INDEX('Model Participation Data'!$N$8:$DX$57,0,MATCH(CONCATENATE($J1896,N$6),'Model Participation Data'!$N$6:$DX$6,0)),'Model Participation Data'!$B$8:$B$57,$C1896,'Model Participation Data'!$C$8:$C$57,$D1896)),"-",SUMIFS(INDEX('Model Participation Data'!$N$8:$DX$57,0,MATCH(CONCATENATE($J1896,N$6),'Model Participation Data'!$N$6:$DX$6,0)),'Model Participation Data'!$B$8:$B$57,$C1896,'Model Participation Data'!$C$8:$C$57,$D1896))</f>
        <v>0</v>
      </c>
      <c r="O1896" s="154">
        <f>IF(ISNA(SUMIFS(INDEX('Model Participation Data'!$N$8:$DX$57,0,MATCH(CONCATENATE($J1896,O$6),'Model Participation Data'!$N$6:$DX$6,0)),'Model Participation Data'!$B$8:$B$57,$C1896,'Model Participation Data'!$C$8:$C$57,$D1896)),"-",SUMIFS(INDEX('Model Participation Data'!$N$8:$DX$57,0,MATCH(CONCATENATE($J1896,O$6),'Model Participation Data'!$N$6:$DX$6,0)),'Model Participation Data'!$B$8:$B$57,$C1896,'Model Participation Data'!$C$8:$C$57,$D1896))</f>
        <v>0</v>
      </c>
    </row>
    <row r="1897" spans="2:15" x14ac:dyDescent="0.35">
      <c r="B1897" s="37" t="s">
        <v>80</v>
      </c>
      <c r="C1897" s="38" t="str">
        <f>IF(ISBLANK('Model Participation Data'!$B$83),"-",'Model Participation Data'!$B$83)</f>
        <v>-</v>
      </c>
      <c r="D1897" s="38" t="str">
        <f>IF(ISBLANK('Model Participation Data'!$C$83),"-",'Model Participation Data'!$C$83)</f>
        <v>-</v>
      </c>
      <c r="E1897" s="38" t="str">
        <f>IF(ISBLANK('Model Participation Data'!$D$83),"-",'Model Participation Data'!$D$83)</f>
        <v>-</v>
      </c>
      <c r="F1897" s="38" t="str">
        <f>IF(ISBLANK('Model Participation Data'!$E$83),"-",'Model Participation Data'!$E$83)</f>
        <v>-</v>
      </c>
      <c r="G1897" s="151" t="str">
        <f>IF(ISBLANK('Model Participation Data'!$F$83),"-",'Model Participation Data'!$F$83)</f>
        <v>-</v>
      </c>
      <c r="H1897" s="253">
        <v>3</v>
      </c>
      <c r="I1897" s="253">
        <v>3</v>
      </c>
      <c r="J1897" s="150" t="str">
        <f t="shared" si="76"/>
        <v>33</v>
      </c>
      <c r="K1897" s="38" t="str">
        <f>IF(ISBLANK('Model Participation Data'!$L$83),"-",'Model Participation Data'!$L$83)</f>
        <v>-</v>
      </c>
      <c r="L1897" s="39" t="str">
        <f>IF(ISBLANK('Model Participation Data'!$M$83),"-",'Model Participation Data'!$M$83)</f>
        <v>-</v>
      </c>
      <c r="M1897" s="254">
        <f>IF(ISNA(SUMIFS(INDEX('Model Participation Data'!$N$8:$DX$57,0,MATCH(CONCATENATE($J1897,M$6),'Model Participation Data'!$N$6:$DX$6,0)),'Model Participation Data'!$B$8:$B$57,$C1897,'Model Participation Data'!$C$8:$C$57,$D1897)),"-",SUMIFS(INDEX('Model Participation Data'!$N$8:$DX$57,0,MATCH(CONCATENATE($J1897,M$6),'Model Participation Data'!$N$6:$DX$6,0)),'Model Participation Data'!$B$8:$B$57,$C1897,'Model Participation Data'!$C$8:$C$57,$D1897))</f>
        <v>0</v>
      </c>
      <c r="N1897" s="254">
        <f>IF(ISNA(SUMIFS(INDEX('Model Participation Data'!$N$8:$DX$57,0,MATCH(CONCATENATE($J1897,N$6),'Model Participation Data'!$N$6:$DX$6,0)),'Model Participation Data'!$B$8:$B$57,$C1897,'Model Participation Data'!$C$8:$C$57,$D1897)),"-",SUMIFS(INDEX('Model Participation Data'!$N$8:$DX$57,0,MATCH(CONCATENATE($J1897,N$6),'Model Participation Data'!$N$6:$DX$6,0)),'Model Participation Data'!$B$8:$B$57,$C1897,'Model Participation Data'!$C$8:$C$57,$D1897))</f>
        <v>0</v>
      </c>
      <c r="O1897" s="154">
        <f>IF(ISNA(SUMIFS(INDEX('Model Participation Data'!$N$8:$DX$57,0,MATCH(CONCATENATE($J1897,O$6),'Model Participation Data'!$N$6:$DX$6,0)),'Model Participation Data'!$B$8:$B$57,$C1897,'Model Participation Data'!$C$8:$C$57,$D1897)),"-",SUMIFS(INDEX('Model Participation Data'!$N$8:$DX$57,0,MATCH(CONCATENATE($J1897,O$6),'Model Participation Data'!$N$6:$DX$6,0)),'Model Participation Data'!$B$8:$B$57,$C1897,'Model Participation Data'!$C$8:$C$57,$D1897))</f>
        <v>0</v>
      </c>
    </row>
    <row r="1898" spans="2:15" x14ac:dyDescent="0.35">
      <c r="B1898" s="37" t="s">
        <v>80</v>
      </c>
      <c r="C1898" s="38" t="str">
        <f>IF(ISBLANK('Model Participation Data'!$B$83),"-",'Model Participation Data'!$B$83)</f>
        <v>-</v>
      </c>
      <c r="D1898" s="38" t="str">
        <f>IF(ISBLANK('Model Participation Data'!$C$83),"-",'Model Participation Data'!$C$83)</f>
        <v>-</v>
      </c>
      <c r="E1898" s="38" t="str">
        <f>IF(ISBLANK('Model Participation Data'!$D$83),"-",'Model Participation Data'!$D$83)</f>
        <v>-</v>
      </c>
      <c r="F1898" s="38" t="str">
        <f>IF(ISBLANK('Model Participation Data'!$E$83),"-",'Model Participation Data'!$E$83)</f>
        <v>-</v>
      </c>
      <c r="G1898" s="151" t="str">
        <f>IF(ISBLANK('Model Participation Data'!$F$83),"-",'Model Participation Data'!$F$83)</f>
        <v>-</v>
      </c>
      <c r="H1898" s="253">
        <v>3</v>
      </c>
      <c r="I1898" s="253">
        <v>4</v>
      </c>
      <c r="J1898" s="150" t="str">
        <f t="shared" si="76"/>
        <v>34</v>
      </c>
      <c r="K1898" s="38" t="str">
        <f>IF(ISBLANK('Model Participation Data'!$L$83),"-",'Model Participation Data'!$L$83)</f>
        <v>-</v>
      </c>
      <c r="L1898" s="39" t="str">
        <f>IF(ISBLANK('Model Participation Data'!$M$83),"-",'Model Participation Data'!$M$83)</f>
        <v>-</v>
      </c>
      <c r="M1898" s="254">
        <f>IF(ISNA(SUMIFS(INDEX('Model Participation Data'!$N$8:$DX$57,0,MATCH(CONCATENATE($J1898,M$6),'Model Participation Data'!$N$6:$DX$6,0)),'Model Participation Data'!$B$8:$B$57,$C1898,'Model Participation Data'!$C$8:$C$57,$D1898)),"-",SUMIFS(INDEX('Model Participation Data'!$N$8:$DX$57,0,MATCH(CONCATENATE($J1898,M$6),'Model Participation Data'!$N$6:$DX$6,0)),'Model Participation Data'!$B$8:$B$57,$C1898,'Model Participation Data'!$C$8:$C$57,$D1898))</f>
        <v>0</v>
      </c>
      <c r="N1898" s="254">
        <f>IF(ISNA(SUMIFS(INDEX('Model Participation Data'!$N$8:$DX$57,0,MATCH(CONCATENATE($J1898,N$6),'Model Participation Data'!$N$6:$DX$6,0)),'Model Participation Data'!$B$8:$B$57,$C1898,'Model Participation Data'!$C$8:$C$57,$D1898)),"-",SUMIFS(INDEX('Model Participation Data'!$N$8:$DX$57,0,MATCH(CONCATENATE($J1898,N$6),'Model Participation Data'!$N$6:$DX$6,0)),'Model Participation Data'!$B$8:$B$57,$C1898,'Model Participation Data'!$C$8:$C$57,$D1898))</f>
        <v>0</v>
      </c>
      <c r="O1898" s="154">
        <f>IF(ISNA(SUMIFS(INDEX('Model Participation Data'!$N$8:$DX$57,0,MATCH(CONCATENATE($J1898,O$6),'Model Participation Data'!$N$6:$DX$6,0)),'Model Participation Data'!$B$8:$B$57,$C1898,'Model Participation Data'!$C$8:$C$57,$D1898)),"-",SUMIFS(INDEX('Model Participation Data'!$N$8:$DX$57,0,MATCH(CONCATENATE($J1898,O$6),'Model Participation Data'!$N$6:$DX$6,0)),'Model Participation Data'!$B$8:$B$57,$C1898,'Model Participation Data'!$C$8:$C$57,$D1898))</f>
        <v>0</v>
      </c>
    </row>
    <row r="1899" spans="2:15" x14ac:dyDescent="0.35">
      <c r="B1899" s="37" t="s">
        <v>80</v>
      </c>
      <c r="C1899" s="38" t="str">
        <f>IF(ISBLANK('Model Participation Data'!$B$83),"-",'Model Participation Data'!$B$83)</f>
        <v>-</v>
      </c>
      <c r="D1899" s="38" t="str">
        <f>IF(ISBLANK('Model Participation Data'!$C$83),"-",'Model Participation Data'!$C$83)</f>
        <v>-</v>
      </c>
      <c r="E1899" s="38" t="str">
        <f>IF(ISBLANK('Model Participation Data'!$D$83),"-",'Model Participation Data'!$D$83)</f>
        <v>-</v>
      </c>
      <c r="F1899" s="38" t="str">
        <f>IF(ISBLANK('Model Participation Data'!$E$83),"-",'Model Participation Data'!$E$83)</f>
        <v>-</v>
      </c>
      <c r="G1899" s="151" t="str">
        <f>IF(ISBLANK('Model Participation Data'!$F$83),"-",'Model Participation Data'!$F$83)</f>
        <v>-</v>
      </c>
      <c r="H1899" s="253">
        <v>3</v>
      </c>
      <c r="I1899" s="253">
        <v>5</v>
      </c>
      <c r="J1899" s="150" t="str">
        <f t="shared" si="76"/>
        <v>35</v>
      </c>
      <c r="K1899" s="38" t="str">
        <f>IF(ISBLANK('Model Participation Data'!$L$83),"-",'Model Participation Data'!$L$83)</f>
        <v>-</v>
      </c>
      <c r="L1899" s="39" t="str">
        <f>IF(ISBLANK('Model Participation Data'!$M$83),"-",'Model Participation Data'!$M$83)</f>
        <v>-</v>
      </c>
      <c r="M1899" s="254">
        <f>IF(ISNA(SUMIFS(INDEX('Model Participation Data'!$N$8:$DX$57,0,MATCH(CONCATENATE($J1899,M$6),'Model Participation Data'!$N$6:$DX$6,0)),'Model Participation Data'!$B$8:$B$57,$C1899,'Model Participation Data'!$C$8:$C$57,$D1899)),"-",SUMIFS(INDEX('Model Participation Data'!$N$8:$DX$57,0,MATCH(CONCATENATE($J1899,M$6),'Model Participation Data'!$N$6:$DX$6,0)),'Model Participation Data'!$B$8:$B$57,$C1899,'Model Participation Data'!$C$8:$C$57,$D1899))</f>
        <v>0</v>
      </c>
      <c r="N1899" s="254">
        <f>IF(ISNA(SUMIFS(INDEX('Model Participation Data'!$N$8:$DX$57,0,MATCH(CONCATENATE($J1899,N$6),'Model Participation Data'!$N$6:$DX$6,0)),'Model Participation Data'!$B$8:$B$57,$C1899,'Model Participation Data'!$C$8:$C$57,$D1899)),"-",SUMIFS(INDEX('Model Participation Data'!$N$8:$DX$57,0,MATCH(CONCATENATE($J1899,N$6),'Model Participation Data'!$N$6:$DX$6,0)),'Model Participation Data'!$B$8:$B$57,$C1899,'Model Participation Data'!$C$8:$C$57,$D1899))</f>
        <v>0</v>
      </c>
      <c r="O1899" s="154">
        <f>IF(ISNA(SUMIFS(INDEX('Model Participation Data'!$N$8:$DX$57,0,MATCH(CONCATENATE($J1899,O$6),'Model Participation Data'!$N$6:$DX$6,0)),'Model Participation Data'!$B$8:$B$57,$C1899,'Model Participation Data'!$C$8:$C$57,$D1899)),"-",SUMIFS(INDEX('Model Participation Data'!$N$8:$DX$57,0,MATCH(CONCATENATE($J1899,O$6),'Model Participation Data'!$N$6:$DX$6,0)),'Model Participation Data'!$B$8:$B$57,$C1899,'Model Participation Data'!$C$8:$C$57,$D1899))</f>
        <v>0</v>
      </c>
    </row>
    <row r="1900" spans="2:15" x14ac:dyDescent="0.35">
      <c r="B1900" s="37" t="s">
        <v>80</v>
      </c>
      <c r="C1900" s="38" t="str">
        <f>IF(ISBLANK('Model Participation Data'!$B$83),"-",'Model Participation Data'!$B$83)</f>
        <v>-</v>
      </c>
      <c r="D1900" s="38" t="str">
        <f>IF(ISBLANK('Model Participation Data'!$C$83),"-",'Model Participation Data'!$C$83)</f>
        <v>-</v>
      </c>
      <c r="E1900" s="38" t="str">
        <f>IF(ISBLANK('Model Participation Data'!$D$83),"-",'Model Participation Data'!$D$83)</f>
        <v>-</v>
      </c>
      <c r="F1900" s="38" t="str">
        <f>IF(ISBLANK('Model Participation Data'!$E$83),"-",'Model Participation Data'!$E$83)</f>
        <v>-</v>
      </c>
      <c r="G1900" s="151" t="str">
        <f>IF(ISBLANK('Model Participation Data'!$F$83),"-",'Model Participation Data'!$F$83)</f>
        <v>-</v>
      </c>
      <c r="H1900" s="253">
        <v>3</v>
      </c>
      <c r="I1900" s="253" t="s">
        <v>65</v>
      </c>
      <c r="J1900" s="150" t="str">
        <f t="shared" si="76"/>
        <v>3Goal</v>
      </c>
      <c r="K1900" s="38" t="str">
        <f>IF(ISBLANK('Model Participation Data'!$L$83),"-",'Model Participation Data'!$L$83)</f>
        <v>-</v>
      </c>
      <c r="L1900" s="39" t="str">
        <f>IF(ISBLANK('Model Participation Data'!$M$83),"-",'Model Participation Data'!$M$83)</f>
        <v>-</v>
      </c>
      <c r="M1900" s="254" t="str">
        <f>IF(ISNA(SUMIFS(INDEX('Model Participation Data'!$N$8:$DX$57,0,MATCH(CONCATENATE($J1900,M$6),'Model Participation Data'!$N$6:$DX$6,0)),'Model Participation Data'!$B$8:$B$57,$C1900,'Model Participation Data'!$C$8:$C$57,$D1900)),"-",SUMIFS(INDEX('Model Participation Data'!$N$8:$DX$57,0,MATCH(CONCATENATE($J1900,M$6),'Model Participation Data'!$N$6:$DX$6,0)),'Model Participation Data'!$B$8:$B$57,$C1900,'Model Participation Data'!$C$8:$C$57,$D1900))</f>
        <v>-</v>
      </c>
      <c r="N1900" s="254" t="str">
        <f>IF(ISNA(SUMIFS(INDEX('Model Participation Data'!$N$8:$DX$57,0,MATCH(CONCATENATE($J1900,N$6),'Model Participation Data'!$N$6:$DX$6,0)),'Model Participation Data'!$B$8:$B$57,$C1900,'Model Participation Data'!$C$8:$C$57,$D1900)),"-",SUMIFS(INDEX('Model Participation Data'!$N$8:$DX$57,0,MATCH(CONCATENATE($J1900,N$6),'Model Participation Data'!$N$6:$DX$6,0)),'Model Participation Data'!$B$8:$B$57,$C1900,'Model Participation Data'!$C$8:$C$57,$D1900))</f>
        <v>-</v>
      </c>
      <c r="O1900" s="154">
        <f>IF(ISNA(SUMIFS(INDEX('Model Participation Data'!$N$8:$DX$57,0,MATCH(CONCATENATE($J1900,O$6),'Model Participation Data'!$N$6:$DX$6,0)),'Model Participation Data'!$B$8:$B$57,$C1900,'Model Participation Data'!$C$8:$C$57,$D1900)),"-",SUMIFS(INDEX('Model Participation Data'!$N$8:$DX$57,0,MATCH(CONCATENATE($J1900,O$6),'Model Participation Data'!$N$6:$DX$6,0)),'Model Participation Data'!$B$8:$B$57,$C1900,'Model Participation Data'!$C$8:$C$57,$D1900))</f>
        <v>0</v>
      </c>
    </row>
    <row r="1901" spans="2:15" x14ac:dyDescent="0.35">
      <c r="B1901" s="37" t="s">
        <v>80</v>
      </c>
      <c r="C1901" s="38" t="str">
        <f>IF(ISBLANK('Model Participation Data'!$B$83),"-",'Model Participation Data'!$B$83)</f>
        <v>-</v>
      </c>
      <c r="D1901" s="38" t="str">
        <f>IF(ISBLANK('Model Participation Data'!$C$83),"-",'Model Participation Data'!$C$83)</f>
        <v>-</v>
      </c>
      <c r="E1901" s="38" t="str">
        <f>IF(ISBLANK('Model Participation Data'!$D$83),"-",'Model Participation Data'!$D$83)</f>
        <v>-</v>
      </c>
      <c r="F1901" s="38" t="str">
        <f>IF(ISBLANK('Model Participation Data'!$E$83),"-",'Model Participation Data'!$E$83)</f>
        <v>-</v>
      </c>
      <c r="G1901" s="151" t="str">
        <f>IF(ISBLANK('Model Participation Data'!$F$83),"-",'Model Participation Data'!$F$83)</f>
        <v>-</v>
      </c>
      <c r="H1901" s="253">
        <v>4</v>
      </c>
      <c r="I1901" s="253">
        <v>1</v>
      </c>
      <c r="J1901" s="150" t="str">
        <f t="shared" si="76"/>
        <v>41</v>
      </c>
      <c r="K1901" s="38" t="str">
        <f>IF(ISBLANK('Model Participation Data'!$L$83),"-",'Model Participation Data'!$L$83)</f>
        <v>-</v>
      </c>
      <c r="L1901" s="39" t="str">
        <f>IF(ISBLANK('Model Participation Data'!$M$83),"-",'Model Participation Data'!$M$83)</f>
        <v>-</v>
      </c>
      <c r="M1901" s="254">
        <f>IF(ISNA(SUMIFS(INDEX('Model Participation Data'!$N$8:$DX$57,0,MATCH(CONCATENATE($J1901,M$6),'Model Participation Data'!$N$6:$DX$6,0)),'Model Participation Data'!$B$8:$B$57,$C1901,'Model Participation Data'!$C$8:$C$57,$D1901)),"-",SUMIFS(INDEX('Model Participation Data'!$N$8:$DX$57,0,MATCH(CONCATENATE($J1901,M$6),'Model Participation Data'!$N$6:$DX$6,0)),'Model Participation Data'!$B$8:$B$57,$C1901,'Model Participation Data'!$C$8:$C$57,$D1901))</f>
        <v>0</v>
      </c>
      <c r="N1901" s="254">
        <f>IF(ISNA(SUMIFS(INDEX('Model Participation Data'!$N$8:$DX$57,0,MATCH(CONCATENATE($J1901,N$6),'Model Participation Data'!$N$6:$DX$6,0)),'Model Participation Data'!$B$8:$B$57,$C1901,'Model Participation Data'!$C$8:$C$57,$D1901)),"-",SUMIFS(INDEX('Model Participation Data'!$N$8:$DX$57,0,MATCH(CONCATENATE($J1901,N$6),'Model Participation Data'!$N$6:$DX$6,0)),'Model Participation Data'!$B$8:$B$57,$C1901,'Model Participation Data'!$C$8:$C$57,$D1901))</f>
        <v>0</v>
      </c>
      <c r="O1901" s="154">
        <f>IF(ISNA(SUMIFS(INDEX('Model Participation Data'!$N$8:$DX$57,0,MATCH(CONCATENATE($J1901,O$6),'Model Participation Data'!$N$6:$DX$6,0)),'Model Participation Data'!$B$8:$B$57,$C1901,'Model Participation Data'!$C$8:$C$57,$D1901)),"-",SUMIFS(INDEX('Model Participation Data'!$N$8:$DX$57,0,MATCH(CONCATENATE($J1901,O$6),'Model Participation Data'!$N$6:$DX$6,0)),'Model Participation Data'!$B$8:$B$57,$C1901,'Model Participation Data'!$C$8:$C$57,$D1901))</f>
        <v>0</v>
      </c>
    </row>
    <row r="1902" spans="2:15" x14ac:dyDescent="0.35">
      <c r="B1902" s="37" t="s">
        <v>80</v>
      </c>
      <c r="C1902" s="38" t="str">
        <f>IF(ISBLANK('Model Participation Data'!$B$83),"-",'Model Participation Data'!$B$83)</f>
        <v>-</v>
      </c>
      <c r="D1902" s="38" t="str">
        <f>IF(ISBLANK('Model Participation Data'!$C$83),"-",'Model Participation Data'!$C$83)</f>
        <v>-</v>
      </c>
      <c r="E1902" s="38" t="str">
        <f>IF(ISBLANK('Model Participation Data'!$D$83),"-",'Model Participation Data'!$D$83)</f>
        <v>-</v>
      </c>
      <c r="F1902" s="38" t="str">
        <f>IF(ISBLANK('Model Participation Data'!$E$83),"-",'Model Participation Data'!$E$83)</f>
        <v>-</v>
      </c>
      <c r="G1902" s="151" t="str">
        <f>IF(ISBLANK('Model Participation Data'!$F$83),"-",'Model Participation Data'!$F$83)</f>
        <v>-</v>
      </c>
      <c r="H1902" s="253">
        <v>4</v>
      </c>
      <c r="I1902" s="253">
        <v>2</v>
      </c>
      <c r="J1902" s="150" t="str">
        <f t="shared" si="76"/>
        <v>42</v>
      </c>
      <c r="K1902" s="38" t="str">
        <f>IF(ISBLANK('Model Participation Data'!$L$83),"-",'Model Participation Data'!$L$83)</f>
        <v>-</v>
      </c>
      <c r="L1902" s="39" t="str">
        <f>IF(ISBLANK('Model Participation Data'!$M$83),"-",'Model Participation Data'!$M$83)</f>
        <v>-</v>
      </c>
      <c r="M1902" s="254">
        <f>IF(ISNA(SUMIFS(INDEX('Model Participation Data'!$N$8:$DX$57,0,MATCH(CONCATENATE($J1902,M$6),'Model Participation Data'!$N$6:$DX$6,0)),'Model Participation Data'!$B$8:$B$57,$C1902,'Model Participation Data'!$C$8:$C$57,$D1902)),"-",SUMIFS(INDEX('Model Participation Data'!$N$8:$DX$57,0,MATCH(CONCATENATE($J1902,M$6),'Model Participation Data'!$N$6:$DX$6,0)),'Model Participation Data'!$B$8:$B$57,$C1902,'Model Participation Data'!$C$8:$C$57,$D1902))</f>
        <v>0</v>
      </c>
      <c r="N1902" s="254">
        <f>IF(ISNA(SUMIFS(INDEX('Model Participation Data'!$N$8:$DX$57,0,MATCH(CONCATENATE($J1902,N$6),'Model Participation Data'!$N$6:$DX$6,0)),'Model Participation Data'!$B$8:$B$57,$C1902,'Model Participation Data'!$C$8:$C$57,$D1902)),"-",SUMIFS(INDEX('Model Participation Data'!$N$8:$DX$57,0,MATCH(CONCATENATE($J1902,N$6),'Model Participation Data'!$N$6:$DX$6,0)),'Model Participation Data'!$B$8:$B$57,$C1902,'Model Participation Data'!$C$8:$C$57,$D1902))</f>
        <v>0</v>
      </c>
      <c r="O1902" s="154">
        <f>IF(ISNA(SUMIFS(INDEX('Model Participation Data'!$N$8:$DX$57,0,MATCH(CONCATENATE($J1902,O$6),'Model Participation Data'!$N$6:$DX$6,0)),'Model Participation Data'!$B$8:$B$57,$C1902,'Model Participation Data'!$C$8:$C$57,$D1902)),"-",SUMIFS(INDEX('Model Participation Data'!$N$8:$DX$57,0,MATCH(CONCATENATE($J1902,O$6),'Model Participation Data'!$N$6:$DX$6,0)),'Model Participation Data'!$B$8:$B$57,$C1902,'Model Participation Data'!$C$8:$C$57,$D1902))</f>
        <v>0</v>
      </c>
    </row>
    <row r="1903" spans="2:15" x14ac:dyDescent="0.35">
      <c r="B1903" s="37" t="s">
        <v>80</v>
      </c>
      <c r="C1903" s="38" t="str">
        <f>IF(ISBLANK('Model Participation Data'!$B$83),"-",'Model Participation Data'!$B$83)</f>
        <v>-</v>
      </c>
      <c r="D1903" s="38" t="str">
        <f>IF(ISBLANK('Model Participation Data'!$C$83),"-",'Model Participation Data'!$C$83)</f>
        <v>-</v>
      </c>
      <c r="E1903" s="38" t="str">
        <f>IF(ISBLANK('Model Participation Data'!$D$83),"-",'Model Participation Data'!$D$83)</f>
        <v>-</v>
      </c>
      <c r="F1903" s="38" t="str">
        <f>IF(ISBLANK('Model Participation Data'!$E$83),"-",'Model Participation Data'!$E$83)</f>
        <v>-</v>
      </c>
      <c r="G1903" s="151" t="str">
        <f>IF(ISBLANK('Model Participation Data'!$F$83),"-",'Model Participation Data'!$F$83)</f>
        <v>-</v>
      </c>
      <c r="H1903" s="253">
        <v>4</v>
      </c>
      <c r="I1903" s="253">
        <v>3</v>
      </c>
      <c r="J1903" s="150" t="str">
        <f t="shared" si="76"/>
        <v>43</v>
      </c>
      <c r="K1903" s="38" t="str">
        <f>IF(ISBLANK('Model Participation Data'!$L$83),"-",'Model Participation Data'!$L$83)</f>
        <v>-</v>
      </c>
      <c r="L1903" s="39" t="str">
        <f>IF(ISBLANK('Model Participation Data'!$M$83),"-",'Model Participation Data'!$M$83)</f>
        <v>-</v>
      </c>
      <c r="M1903" s="254">
        <f>IF(ISNA(SUMIFS(INDEX('Model Participation Data'!$N$8:$DX$57,0,MATCH(CONCATENATE($J1903,M$6),'Model Participation Data'!$N$6:$DX$6,0)),'Model Participation Data'!$B$8:$B$57,$C1903,'Model Participation Data'!$C$8:$C$57,$D1903)),"-",SUMIFS(INDEX('Model Participation Data'!$N$8:$DX$57,0,MATCH(CONCATENATE($J1903,M$6),'Model Participation Data'!$N$6:$DX$6,0)),'Model Participation Data'!$B$8:$B$57,$C1903,'Model Participation Data'!$C$8:$C$57,$D1903))</f>
        <v>0</v>
      </c>
      <c r="N1903" s="254">
        <f>IF(ISNA(SUMIFS(INDEX('Model Participation Data'!$N$8:$DX$57,0,MATCH(CONCATENATE($J1903,N$6),'Model Participation Data'!$N$6:$DX$6,0)),'Model Participation Data'!$B$8:$B$57,$C1903,'Model Participation Data'!$C$8:$C$57,$D1903)),"-",SUMIFS(INDEX('Model Participation Data'!$N$8:$DX$57,0,MATCH(CONCATENATE($J1903,N$6),'Model Participation Data'!$N$6:$DX$6,0)),'Model Participation Data'!$B$8:$B$57,$C1903,'Model Participation Data'!$C$8:$C$57,$D1903))</f>
        <v>0</v>
      </c>
      <c r="O1903" s="154">
        <f>IF(ISNA(SUMIFS(INDEX('Model Participation Data'!$N$8:$DX$57,0,MATCH(CONCATENATE($J1903,O$6),'Model Participation Data'!$N$6:$DX$6,0)),'Model Participation Data'!$B$8:$B$57,$C1903,'Model Participation Data'!$C$8:$C$57,$D1903)),"-",SUMIFS(INDEX('Model Participation Data'!$N$8:$DX$57,0,MATCH(CONCATENATE($J1903,O$6),'Model Participation Data'!$N$6:$DX$6,0)),'Model Participation Data'!$B$8:$B$57,$C1903,'Model Participation Data'!$C$8:$C$57,$D1903))</f>
        <v>0</v>
      </c>
    </row>
    <row r="1904" spans="2:15" x14ac:dyDescent="0.35">
      <c r="B1904" s="37" t="s">
        <v>80</v>
      </c>
      <c r="C1904" s="38" t="str">
        <f>IF(ISBLANK('Model Participation Data'!$B$83),"-",'Model Participation Data'!$B$83)</f>
        <v>-</v>
      </c>
      <c r="D1904" s="38" t="str">
        <f>IF(ISBLANK('Model Participation Data'!$C$83),"-",'Model Participation Data'!$C$83)</f>
        <v>-</v>
      </c>
      <c r="E1904" s="38" t="str">
        <f>IF(ISBLANK('Model Participation Data'!$D$83),"-",'Model Participation Data'!$D$83)</f>
        <v>-</v>
      </c>
      <c r="F1904" s="38" t="str">
        <f>IF(ISBLANK('Model Participation Data'!$E$83),"-",'Model Participation Data'!$E$83)</f>
        <v>-</v>
      </c>
      <c r="G1904" s="151" t="str">
        <f>IF(ISBLANK('Model Participation Data'!$F$83),"-",'Model Participation Data'!$F$83)</f>
        <v>-</v>
      </c>
      <c r="H1904" s="253">
        <v>4</v>
      </c>
      <c r="I1904" s="253">
        <v>4</v>
      </c>
      <c r="J1904" s="150" t="str">
        <f t="shared" si="76"/>
        <v>44</v>
      </c>
      <c r="K1904" s="38" t="str">
        <f>IF(ISBLANK('Model Participation Data'!$L$83),"-",'Model Participation Data'!$L$83)</f>
        <v>-</v>
      </c>
      <c r="L1904" s="39" t="str">
        <f>IF(ISBLANK('Model Participation Data'!$M$83),"-",'Model Participation Data'!$M$83)</f>
        <v>-</v>
      </c>
      <c r="M1904" s="254">
        <f>IF(ISNA(SUMIFS(INDEX('Model Participation Data'!$N$8:$DX$57,0,MATCH(CONCATENATE($J1904,M$6),'Model Participation Data'!$N$6:$DX$6,0)),'Model Participation Data'!$B$8:$B$57,$C1904,'Model Participation Data'!$C$8:$C$57,$D1904)),"-",SUMIFS(INDEX('Model Participation Data'!$N$8:$DX$57,0,MATCH(CONCATENATE($J1904,M$6),'Model Participation Data'!$N$6:$DX$6,0)),'Model Participation Data'!$B$8:$B$57,$C1904,'Model Participation Data'!$C$8:$C$57,$D1904))</f>
        <v>0</v>
      </c>
      <c r="N1904" s="254">
        <f>IF(ISNA(SUMIFS(INDEX('Model Participation Data'!$N$8:$DX$57,0,MATCH(CONCATENATE($J1904,N$6),'Model Participation Data'!$N$6:$DX$6,0)),'Model Participation Data'!$B$8:$B$57,$C1904,'Model Participation Data'!$C$8:$C$57,$D1904)),"-",SUMIFS(INDEX('Model Participation Data'!$N$8:$DX$57,0,MATCH(CONCATENATE($J1904,N$6),'Model Participation Data'!$N$6:$DX$6,0)),'Model Participation Data'!$B$8:$B$57,$C1904,'Model Participation Data'!$C$8:$C$57,$D1904))</f>
        <v>0</v>
      </c>
      <c r="O1904" s="154">
        <f>IF(ISNA(SUMIFS(INDEX('Model Participation Data'!$N$8:$DX$57,0,MATCH(CONCATENATE($J1904,O$6),'Model Participation Data'!$N$6:$DX$6,0)),'Model Participation Data'!$B$8:$B$57,$C1904,'Model Participation Data'!$C$8:$C$57,$D1904)),"-",SUMIFS(INDEX('Model Participation Data'!$N$8:$DX$57,0,MATCH(CONCATENATE($J1904,O$6),'Model Participation Data'!$N$6:$DX$6,0)),'Model Participation Data'!$B$8:$B$57,$C1904,'Model Participation Data'!$C$8:$C$57,$D1904))</f>
        <v>0</v>
      </c>
    </row>
    <row r="1905" spans="2:15" x14ac:dyDescent="0.35">
      <c r="B1905" s="37" t="s">
        <v>80</v>
      </c>
      <c r="C1905" s="38" t="str">
        <f>IF(ISBLANK('Model Participation Data'!$B$83),"-",'Model Participation Data'!$B$83)</f>
        <v>-</v>
      </c>
      <c r="D1905" s="38" t="str">
        <f>IF(ISBLANK('Model Participation Data'!$C$83),"-",'Model Participation Data'!$C$83)</f>
        <v>-</v>
      </c>
      <c r="E1905" s="38" t="str">
        <f>IF(ISBLANK('Model Participation Data'!$D$83),"-",'Model Participation Data'!$D$83)</f>
        <v>-</v>
      </c>
      <c r="F1905" s="38" t="str">
        <f>IF(ISBLANK('Model Participation Data'!$E$83),"-",'Model Participation Data'!$E$83)</f>
        <v>-</v>
      </c>
      <c r="G1905" s="151" t="str">
        <f>IF(ISBLANK('Model Participation Data'!$F$83),"-",'Model Participation Data'!$F$83)</f>
        <v>-</v>
      </c>
      <c r="H1905" s="253">
        <v>4</v>
      </c>
      <c r="I1905" s="253">
        <v>5</v>
      </c>
      <c r="J1905" s="150" t="str">
        <f t="shared" si="76"/>
        <v>45</v>
      </c>
      <c r="K1905" s="38" t="str">
        <f>IF(ISBLANK('Model Participation Data'!$L$83),"-",'Model Participation Data'!$L$83)</f>
        <v>-</v>
      </c>
      <c r="L1905" s="39" t="str">
        <f>IF(ISBLANK('Model Participation Data'!$M$83),"-",'Model Participation Data'!$M$83)</f>
        <v>-</v>
      </c>
      <c r="M1905" s="254">
        <f>IF(ISNA(SUMIFS(INDEX('Model Participation Data'!$N$8:$DX$57,0,MATCH(CONCATENATE($J1905,M$6),'Model Participation Data'!$N$6:$DX$6,0)),'Model Participation Data'!$B$8:$B$57,$C1905,'Model Participation Data'!$C$8:$C$57,$D1905)),"-",SUMIFS(INDEX('Model Participation Data'!$N$8:$DX$57,0,MATCH(CONCATENATE($J1905,M$6),'Model Participation Data'!$N$6:$DX$6,0)),'Model Participation Data'!$B$8:$B$57,$C1905,'Model Participation Data'!$C$8:$C$57,$D1905))</f>
        <v>0</v>
      </c>
      <c r="N1905" s="254">
        <f>IF(ISNA(SUMIFS(INDEX('Model Participation Data'!$N$8:$DX$57,0,MATCH(CONCATENATE($J1905,N$6),'Model Participation Data'!$N$6:$DX$6,0)),'Model Participation Data'!$B$8:$B$57,$C1905,'Model Participation Data'!$C$8:$C$57,$D1905)),"-",SUMIFS(INDEX('Model Participation Data'!$N$8:$DX$57,0,MATCH(CONCATENATE($J1905,N$6),'Model Participation Data'!$N$6:$DX$6,0)),'Model Participation Data'!$B$8:$B$57,$C1905,'Model Participation Data'!$C$8:$C$57,$D1905))</f>
        <v>0</v>
      </c>
      <c r="O1905" s="154">
        <f>IF(ISNA(SUMIFS(INDEX('Model Participation Data'!$N$8:$DX$57,0,MATCH(CONCATENATE($J1905,O$6),'Model Participation Data'!$N$6:$DX$6,0)),'Model Participation Data'!$B$8:$B$57,$C1905,'Model Participation Data'!$C$8:$C$57,$D1905)),"-",SUMIFS(INDEX('Model Participation Data'!$N$8:$DX$57,0,MATCH(CONCATENATE($J1905,O$6),'Model Participation Data'!$N$6:$DX$6,0)),'Model Participation Data'!$B$8:$B$57,$C1905,'Model Participation Data'!$C$8:$C$57,$D1905))</f>
        <v>0</v>
      </c>
    </row>
    <row r="1906" spans="2:15" x14ac:dyDescent="0.35">
      <c r="B1906" s="37" t="s">
        <v>80</v>
      </c>
      <c r="C1906" s="38" t="str">
        <f>IF(ISBLANK('Model Participation Data'!$B$83),"-",'Model Participation Data'!$B$83)</f>
        <v>-</v>
      </c>
      <c r="D1906" s="38" t="str">
        <f>IF(ISBLANK('Model Participation Data'!$C$83),"-",'Model Participation Data'!$C$83)</f>
        <v>-</v>
      </c>
      <c r="E1906" s="38" t="str">
        <f>IF(ISBLANK('Model Participation Data'!$D$83),"-",'Model Participation Data'!$D$83)</f>
        <v>-</v>
      </c>
      <c r="F1906" s="38" t="str">
        <f>IF(ISBLANK('Model Participation Data'!$E$83),"-",'Model Participation Data'!$E$83)</f>
        <v>-</v>
      </c>
      <c r="G1906" s="151" t="str">
        <f>IF(ISBLANK('Model Participation Data'!$F$83),"-",'Model Participation Data'!$F$83)</f>
        <v>-</v>
      </c>
      <c r="H1906" s="253">
        <v>4</v>
      </c>
      <c r="I1906" s="253" t="s">
        <v>65</v>
      </c>
      <c r="J1906" s="150" t="str">
        <f t="shared" si="76"/>
        <v>4Goal</v>
      </c>
      <c r="K1906" s="38" t="str">
        <f>IF(ISBLANK('Model Participation Data'!$L$83),"-",'Model Participation Data'!$L$83)</f>
        <v>-</v>
      </c>
      <c r="L1906" s="39" t="str">
        <f>IF(ISBLANK('Model Participation Data'!$M$83),"-",'Model Participation Data'!$M$83)</f>
        <v>-</v>
      </c>
      <c r="M1906" s="254" t="str">
        <f>IF(ISNA(SUMIFS(INDEX('Model Participation Data'!$N$8:$DX$57,0,MATCH(CONCATENATE($J1906,M$6),'Model Participation Data'!$N$6:$DX$6,0)),'Model Participation Data'!$B$8:$B$57,$C1906,'Model Participation Data'!$C$8:$C$57,$D1906)),"-",SUMIFS(INDEX('Model Participation Data'!$N$8:$DX$57,0,MATCH(CONCATENATE($J1906,M$6),'Model Participation Data'!$N$6:$DX$6,0)),'Model Participation Data'!$B$8:$B$57,$C1906,'Model Participation Data'!$C$8:$C$57,$D1906))</f>
        <v>-</v>
      </c>
      <c r="N1906" s="254" t="str">
        <f>IF(ISNA(SUMIFS(INDEX('Model Participation Data'!$N$8:$DX$57,0,MATCH(CONCATENATE($J1906,N$6),'Model Participation Data'!$N$6:$DX$6,0)),'Model Participation Data'!$B$8:$B$57,$C1906,'Model Participation Data'!$C$8:$C$57,$D1906)),"-",SUMIFS(INDEX('Model Participation Data'!$N$8:$DX$57,0,MATCH(CONCATENATE($J1906,N$6),'Model Participation Data'!$N$6:$DX$6,0)),'Model Participation Data'!$B$8:$B$57,$C1906,'Model Participation Data'!$C$8:$C$57,$D1906))</f>
        <v>-</v>
      </c>
      <c r="O1906" s="154">
        <f>IF(ISNA(SUMIFS(INDEX('Model Participation Data'!$N$8:$DX$57,0,MATCH(CONCATENATE($J1906,O$6),'Model Participation Data'!$N$6:$DX$6,0)),'Model Participation Data'!$B$8:$B$57,$C1906,'Model Participation Data'!$C$8:$C$57,$D1906)),"-",SUMIFS(INDEX('Model Participation Data'!$N$8:$DX$57,0,MATCH(CONCATENATE($J1906,O$6),'Model Participation Data'!$N$6:$DX$6,0)),'Model Participation Data'!$B$8:$B$57,$C1906,'Model Participation Data'!$C$8:$C$57,$D1906))</f>
        <v>0</v>
      </c>
    </row>
    <row r="1907" spans="2:15" x14ac:dyDescent="0.35">
      <c r="B1907" s="37" t="s">
        <v>80</v>
      </c>
      <c r="C1907" s="38" t="str">
        <f>IF(ISBLANK('Model Participation Data'!$B$84),"-",'Model Participation Data'!$B$84)</f>
        <v>-</v>
      </c>
      <c r="D1907" s="38" t="str">
        <f>IF(ISBLANK('Model Participation Data'!$C$84),"-",'Model Participation Data'!$C$84)</f>
        <v>-</v>
      </c>
      <c r="E1907" s="38" t="str">
        <f>IF(ISBLANK('Model Participation Data'!$D$84),"-",'Model Participation Data'!$D$84)</f>
        <v>-</v>
      </c>
      <c r="F1907" s="38" t="str">
        <f>IF(ISBLANK('Model Participation Data'!$E$84),"-",'Model Participation Data'!$E$84)</f>
        <v>-</v>
      </c>
      <c r="G1907" s="151" t="str">
        <f>IF(ISBLANK('Model Participation Data'!$F$84),"-",'Model Participation Data'!$F$84)</f>
        <v>-</v>
      </c>
      <c r="H1907" s="253" t="s">
        <v>64</v>
      </c>
      <c r="I1907" s="253" t="s">
        <v>64</v>
      </c>
      <c r="J1907" s="150" t="str">
        <f t="shared" si="76"/>
        <v>BaselineBaseline</v>
      </c>
      <c r="K1907" s="38" t="str">
        <f>IF(ISBLANK('Model Participation Data'!$L$84),"-",'Model Participation Data'!$L$84)</f>
        <v>-</v>
      </c>
      <c r="L1907" s="39" t="str">
        <f>IF(ISBLANK('Model Participation Data'!$M$84),"-",'Model Participation Data'!$M$84)</f>
        <v>-</v>
      </c>
      <c r="M1907" s="254">
        <f>IF(ISNA(SUMIFS(INDEX('Model Participation Data'!$N$8:$DX$57,0,MATCH(CONCATENATE($J1907,M$6),'Model Participation Data'!$N$6:$DX$6,0)),'Model Participation Data'!$B$8:$B$57,$C1907,'Model Participation Data'!$C$8:$C$57,$D1907)),"-",SUMIFS(INDEX('Model Participation Data'!$N$8:$DX$57,0,MATCH(CONCATENATE($J1907,M$6),'Model Participation Data'!$N$6:$DX$6,0)),'Model Participation Data'!$B$8:$B$57,$C1907,'Model Participation Data'!$C$8:$C$57,$D1907))</f>
        <v>0</v>
      </c>
      <c r="N1907" s="254">
        <f>IF(ISNA(SUMIFS(INDEX('Model Participation Data'!$N$8:$DX$57,0,MATCH(CONCATENATE($J1907,N$6),'Model Participation Data'!$N$6:$DX$6,0)),'Model Participation Data'!$B$8:$B$57,$C1907,'Model Participation Data'!$C$8:$C$57,$D1907)),"-",SUMIFS(INDEX('Model Participation Data'!$N$8:$DX$57,0,MATCH(CONCATENATE($J1907,N$6),'Model Participation Data'!$N$6:$DX$6,0)),'Model Participation Data'!$B$8:$B$57,$C1907,'Model Participation Data'!$C$8:$C$57,$D1907))</f>
        <v>0</v>
      </c>
      <c r="O1907" s="154">
        <f>IF(ISNA(SUMIFS(INDEX('Model Participation Data'!$N$8:$DX$57,0,MATCH(CONCATENATE($J1907,O$6),'Model Participation Data'!$N$6:$DX$6,0)),'Model Participation Data'!$B$8:$B$57,$C1907,'Model Participation Data'!$C$8:$C$57,$D1907)),"-",SUMIFS(INDEX('Model Participation Data'!$N$8:$DX$57,0,MATCH(CONCATENATE($J1907,O$6),'Model Participation Data'!$N$6:$DX$6,0)),'Model Participation Data'!$B$8:$B$57,$C1907,'Model Participation Data'!$C$8:$C$57,$D1907))</f>
        <v>0</v>
      </c>
    </row>
    <row r="1908" spans="2:15" x14ac:dyDescent="0.35">
      <c r="B1908" s="37" t="s">
        <v>80</v>
      </c>
      <c r="C1908" s="38" t="str">
        <f>IF(ISBLANK('Model Participation Data'!$B$84),"-",'Model Participation Data'!$B$84)</f>
        <v>-</v>
      </c>
      <c r="D1908" s="38" t="str">
        <f>IF(ISBLANK('Model Participation Data'!$C$84),"-",'Model Participation Data'!$C$84)</f>
        <v>-</v>
      </c>
      <c r="E1908" s="38" t="str">
        <f>IF(ISBLANK('Model Participation Data'!$D$84),"-",'Model Participation Data'!$D$84)</f>
        <v>-</v>
      </c>
      <c r="F1908" s="38" t="str">
        <f>IF(ISBLANK('Model Participation Data'!$E$84),"-",'Model Participation Data'!$E$84)</f>
        <v>-</v>
      </c>
      <c r="G1908" s="151" t="str">
        <f>IF(ISBLANK('Model Participation Data'!$F$84),"-",'Model Participation Data'!$F$84)</f>
        <v>-</v>
      </c>
      <c r="H1908" s="253">
        <v>1</v>
      </c>
      <c r="I1908" s="253">
        <v>1</v>
      </c>
      <c r="J1908" s="150" t="str">
        <f t="shared" si="76"/>
        <v>11</v>
      </c>
      <c r="K1908" s="38" t="str">
        <f>IF(ISBLANK('Model Participation Data'!$L$84),"-",'Model Participation Data'!$L$84)</f>
        <v>-</v>
      </c>
      <c r="L1908" s="39" t="str">
        <f>IF(ISBLANK('Model Participation Data'!$M$84),"-",'Model Participation Data'!$M$84)</f>
        <v>-</v>
      </c>
      <c r="M1908" s="254">
        <f>IF(ISNA(SUMIFS(INDEX('Model Participation Data'!$N$8:$DX$57,0,MATCH(CONCATENATE($J1908,M$6),'Model Participation Data'!$N$6:$DX$6,0)),'Model Participation Data'!$B$8:$B$57,$C1908,'Model Participation Data'!$C$8:$C$57,$D1908)),"-",SUMIFS(INDEX('Model Participation Data'!$N$8:$DX$57,0,MATCH(CONCATENATE($J1908,M$6),'Model Participation Data'!$N$6:$DX$6,0)),'Model Participation Data'!$B$8:$B$57,$C1908,'Model Participation Data'!$C$8:$C$57,$D1908))</f>
        <v>0</v>
      </c>
      <c r="N1908" s="254">
        <f>IF(ISNA(SUMIFS(INDEX('Model Participation Data'!$N$8:$DX$57,0,MATCH(CONCATENATE($J1908,N$6),'Model Participation Data'!$N$6:$DX$6,0)),'Model Participation Data'!$B$8:$B$57,$C1908,'Model Participation Data'!$C$8:$C$57,$D1908)),"-",SUMIFS(INDEX('Model Participation Data'!$N$8:$DX$57,0,MATCH(CONCATENATE($J1908,N$6),'Model Participation Data'!$N$6:$DX$6,0)),'Model Participation Data'!$B$8:$B$57,$C1908,'Model Participation Data'!$C$8:$C$57,$D1908))</f>
        <v>0</v>
      </c>
      <c r="O1908" s="154">
        <f>IF(ISNA(SUMIFS(INDEX('Model Participation Data'!$N$8:$DX$57,0,MATCH(CONCATENATE($J1908,O$6),'Model Participation Data'!$N$6:$DX$6,0)),'Model Participation Data'!$B$8:$B$57,$C1908,'Model Participation Data'!$C$8:$C$57,$D1908)),"-",SUMIFS(INDEX('Model Participation Data'!$N$8:$DX$57,0,MATCH(CONCATENATE($J1908,O$6),'Model Participation Data'!$N$6:$DX$6,0)),'Model Participation Data'!$B$8:$B$57,$C1908,'Model Participation Data'!$C$8:$C$57,$D1908))</f>
        <v>0</v>
      </c>
    </row>
    <row r="1909" spans="2:15" x14ac:dyDescent="0.35">
      <c r="B1909" s="37" t="s">
        <v>80</v>
      </c>
      <c r="C1909" s="38" t="str">
        <f>IF(ISBLANK('Model Participation Data'!$B$84),"-",'Model Participation Data'!$B$84)</f>
        <v>-</v>
      </c>
      <c r="D1909" s="38" t="str">
        <f>IF(ISBLANK('Model Participation Data'!$C$84),"-",'Model Participation Data'!$C$84)</f>
        <v>-</v>
      </c>
      <c r="E1909" s="38" t="str">
        <f>IF(ISBLANK('Model Participation Data'!$D$84),"-",'Model Participation Data'!$D$84)</f>
        <v>-</v>
      </c>
      <c r="F1909" s="38" t="str">
        <f>IF(ISBLANK('Model Participation Data'!$E$84),"-",'Model Participation Data'!$E$84)</f>
        <v>-</v>
      </c>
      <c r="G1909" s="151" t="str">
        <f>IF(ISBLANK('Model Participation Data'!$F$84),"-",'Model Participation Data'!$F$84)</f>
        <v>-</v>
      </c>
      <c r="H1909" s="253">
        <v>1</v>
      </c>
      <c r="I1909" s="253">
        <v>2</v>
      </c>
      <c r="J1909" s="150" t="str">
        <f t="shared" si="76"/>
        <v>12</v>
      </c>
      <c r="K1909" s="38" t="str">
        <f>IF(ISBLANK('Model Participation Data'!$L$84),"-",'Model Participation Data'!$L$84)</f>
        <v>-</v>
      </c>
      <c r="L1909" s="39" t="str">
        <f>IF(ISBLANK('Model Participation Data'!$M$84),"-",'Model Participation Data'!$M$84)</f>
        <v>-</v>
      </c>
      <c r="M1909" s="254">
        <f>IF(ISNA(SUMIFS(INDEX('Model Participation Data'!$N$8:$DX$57,0,MATCH(CONCATENATE($J1909,M$6),'Model Participation Data'!$N$6:$DX$6,0)),'Model Participation Data'!$B$8:$B$57,$C1909,'Model Participation Data'!$C$8:$C$57,$D1909)),"-",SUMIFS(INDEX('Model Participation Data'!$N$8:$DX$57,0,MATCH(CONCATENATE($J1909,M$6),'Model Participation Data'!$N$6:$DX$6,0)),'Model Participation Data'!$B$8:$B$57,$C1909,'Model Participation Data'!$C$8:$C$57,$D1909))</f>
        <v>0</v>
      </c>
      <c r="N1909" s="254">
        <f>IF(ISNA(SUMIFS(INDEX('Model Participation Data'!$N$8:$DX$57,0,MATCH(CONCATENATE($J1909,N$6),'Model Participation Data'!$N$6:$DX$6,0)),'Model Participation Data'!$B$8:$B$57,$C1909,'Model Participation Data'!$C$8:$C$57,$D1909)),"-",SUMIFS(INDEX('Model Participation Data'!$N$8:$DX$57,0,MATCH(CONCATENATE($J1909,N$6),'Model Participation Data'!$N$6:$DX$6,0)),'Model Participation Data'!$B$8:$B$57,$C1909,'Model Participation Data'!$C$8:$C$57,$D1909))</f>
        <v>0</v>
      </c>
      <c r="O1909" s="154">
        <f>IF(ISNA(SUMIFS(INDEX('Model Participation Data'!$N$8:$DX$57,0,MATCH(CONCATENATE($J1909,O$6),'Model Participation Data'!$N$6:$DX$6,0)),'Model Participation Data'!$B$8:$B$57,$C1909,'Model Participation Data'!$C$8:$C$57,$D1909)),"-",SUMIFS(INDEX('Model Participation Data'!$N$8:$DX$57,0,MATCH(CONCATENATE($J1909,O$6),'Model Participation Data'!$N$6:$DX$6,0)),'Model Participation Data'!$B$8:$B$57,$C1909,'Model Participation Data'!$C$8:$C$57,$D1909))</f>
        <v>0</v>
      </c>
    </row>
    <row r="1910" spans="2:15" x14ac:dyDescent="0.35">
      <c r="B1910" s="37" t="s">
        <v>80</v>
      </c>
      <c r="C1910" s="38" t="str">
        <f>IF(ISBLANK('Model Participation Data'!$B$84),"-",'Model Participation Data'!$B$84)</f>
        <v>-</v>
      </c>
      <c r="D1910" s="38" t="str">
        <f>IF(ISBLANK('Model Participation Data'!$C$84),"-",'Model Participation Data'!$C$84)</f>
        <v>-</v>
      </c>
      <c r="E1910" s="38" t="str">
        <f>IF(ISBLANK('Model Participation Data'!$D$84),"-",'Model Participation Data'!$D$84)</f>
        <v>-</v>
      </c>
      <c r="F1910" s="38" t="str">
        <f>IF(ISBLANK('Model Participation Data'!$E$84),"-",'Model Participation Data'!$E$84)</f>
        <v>-</v>
      </c>
      <c r="G1910" s="151" t="str">
        <f>IF(ISBLANK('Model Participation Data'!$F$84),"-",'Model Participation Data'!$F$84)</f>
        <v>-</v>
      </c>
      <c r="H1910" s="253">
        <v>1</v>
      </c>
      <c r="I1910" s="253">
        <v>3</v>
      </c>
      <c r="J1910" s="150" t="str">
        <f t="shared" si="76"/>
        <v>13</v>
      </c>
      <c r="K1910" s="38" t="str">
        <f>IF(ISBLANK('Model Participation Data'!$L$84),"-",'Model Participation Data'!$L$84)</f>
        <v>-</v>
      </c>
      <c r="L1910" s="39" t="str">
        <f>IF(ISBLANK('Model Participation Data'!$M$84),"-",'Model Participation Data'!$M$84)</f>
        <v>-</v>
      </c>
      <c r="M1910" s="254">
        <f>IF(ISNA(SUMIFS(INDEX('Model Participation Data'!$N$8:$DX$57,0,MATCH(CONCATENATE($J1910,M$6),'Model Participation Data'!$N$6:$DX$6,0)),'Model Participation Data'!$B$8:$B$57,$C1910,'Model Participation Data'!$C$8:$C$57,$D1910)),"-",SUMIFS(INDEX('Model Participation Data'!$N$8:$DX$57,0,MATCH(CONCATENATE($J1910,M$6),'Model Participation Data'!$N$6:$DX$6,0)),'Model Participation Data'!$B$8:$B$57,$C1910,'Model Participation Data'!$C$8:$C$57,$D1910))</f>
        <v>0</v>
      </c>
      <c r="N1910" s="254">
        <f>IF(ISNA(SUMIFS(INDEX('Model Participation Data'!$N$8:$DX$57,0,MATCH(CONCATENATE($J1910,N$6),'Model Participation Data'!$N$6:$DX$6,0)),'Model Participation Data'!$B$8:$B$57,$C1910,'Model Participation Data'!$C$8:$C$57,$D1910)),"-",SUMIFS(INDEX('Model Participation Data'!$N$8:$DX$57,0,MATCH(CONCATENATE($J1910,N$6),'Model Participation Data'!$N$6:$DX$6,0)),'Model Participation Data'!$B$8:$B$57,$C1910,'Model Participation Data'!$C$8:$C$57,$D1910))</f>
        <v>0</v>
      </c>
      <c r="O1910" s="154">
        <f>IF(ISNA(SUMIFS(INDEX('Model Participation Data'!$N$8:$DX$57,0,MATCH(CONCATENATE($J1910,O$6),'Model Participation Data'!$N$6:$DX$6,0)),'Model Participation Data'!$B$8:$B$57,$C1910,'Model Participation Data'!$C$8:$C$57,$D1910)),"-",SUMIFS(INDEX('Model Participation Data'!$N$8:$DX$57,0,MATCH(CONCATENATE($J1910,O$6),'Model Participation Data'!$N$6:$DX$6,0)),'Model Participation Data'!$B$8:$B$57,$C1910,'Model Participation Data'!$C$8:$C$57,$D1910))</f>
        <v>0</v>
      </c>
    </row>
    <row r="1911" spans="2:15" x14ac:dyDescent="0.35">
      <c r="B1911" s="37" t="s">
        <v>80</v>
      </c>
      <c r="C1911" s="38" t="str">
        <f>IF(ISBLANK('Model Participation Data'!$B$84),"-",'Model Participation Data'!$B$84)</f>
        <v>-</v>
      </c>
      <c r="D1911" s="38" t="str">
        <f>IF(ISBLANK('Model Participation Data'!$C$84),"-",'Model Participation Data'!$C$84)</f>
        <v>-</v>
      </c>
      <c r="E1911" s="38" t="str">
        <f>IF(ISBLANK('Model Participation Data'!$D$84),"-",'Model Participation Data'!$D$84)</f>
        <v>-</v>
      </c>
      <c r="F1911" s="38" t="str">
        <f>IF(ISBLANK('Model Participation Data'!$E$84),"-",'Model Participation Data'!$E$84)</f>
        <v>-</v>
      </c>
      <c r="G1911" s="151" t="str">
        <f>IF(ISBLANK('Model Participation Data'!$F$84),"-",'Model Participation Data'!$F$84)</f>
        <v>-</v>
      </c>
      <c r="H1911" s="253">
        <v>1</v>
      </c>
      <c r="I1911" s="253">
        <v>4</v>
      </c>
      <c r="J1911" s="150" t="str">
        <f t="shared" si="76"/>
        <v>14</v>
      </c>
      <c r="K1911" s="38" t="str">
        <f>IF(ISBLANK('Model Participation Data'!$L$84),"-",'Model Participation Data'!$L$84)</f>
        <v>-</v>
      </c>
      <c r="L1911" s="39" t="str">
        <f>IF(ISBLANK('Model Participation Data'!$M$84),"-",'Model Participation Data'!$M$84)</f>
        <v>-</v>
      </c>
      <c r="M1911" s="254">
        <f>IF(ISNA(SUMIFS(INDEX('Model Participation Data'!$N$8:$DX$57,0,MATCH(CONCATENATE($J1911,M$6),'Model Participation Data'!$N$6:$DX$6,0)),'Model Participation Data'!$B$8:$B$57,$C1911,'Model Participation Data'!$C$8:$C$57,$D1911)),"-",SUMIFS(INDEX('Model Participation Data'!$N$8:$DX$57,0,MATCH(CONCATENATE($J1911,M$6),'Model Participation Data'!$N$6:$DX$6,0)),'Model Participation Data'!$B$8:$B$57,$C1911,'Model Participation Data'!$C$8:$C$57,$D1911))</f>
        <v>0</v>
      </c>
      <c r="N1911" s="254">
        <f>IF(ISNA(SUMIFS(INDEX('Model Participation Data'!$N$8:$DX$57,0,MATCH(CONCATENATE($J1911,N$6),'Model Participation Data'!$N$6:$DX$6,0)),'Model Participation Data'!$B$8:$B$57,$C1911,'Model Participation Data'!$C$8:$C$57,$D1911)),"-",SUMIFS(INDEX('Model Participation Data'!$N$8:$DX$57,0,MATCH(CONCATENATE($J1911,N$6),'Model Participation Data'!$N$6:$DX$6,0)),'Model Participation Data'!$B$8:$B$57,$C1911,'Model Participation Data'!$C$8:$C$57,$D1911))</f>
        <v>0</v>
      </c>
      <c r="O1911" s="154">
        <f>IF(ISNA(SUMIFS(INDEX('Model Participation Data'!$N$8:$DX$57,0,MATCH(CONCATENATE($J1911,O$6),'Model Participation Data'!$N$6:$DX$6,0)),'Model Participation Data'!$B$8:$B$57,$C1911,'Model Participation Data'!$C$8:$C$57,$D1911)),"-",SUMIFS(INDEX('Model Participation Data'!$N$8:$DX$57,0,MATCH(CONCATENATE($J1911,O$6),'Model Participation Data'!$N$6:$DX$6,0)),'Model Participation Data'!$B$8:$B$57,$C1911,'Model Participation Data'!$C$8:$C$57,$D1911))</f>
        <v>0</v>
      </c>
    </row>
    <row r="1912" spans="2:15" x14ac:dyDescent="0.35">
      <c r="B1912" s="37" t="s">
        <v>80</v>
      </c>
      <c r="C1912" s="38" t="str">
        <f>IF(ISBLANK('Model Participation Data'!$B$84),"-",'Model Participation Data'!$B$84)</f>
        <v>-</v>
      </c>
      <c r="D1912" s="38" t="str">
        <f>IF(ISBLANK('Model Participation Data'!$C$84),"-",'Model Participation Data'!$C$84)</f>
        <v>-</v>
      </c>
      <c r="E1912" s="38" t="str">
        <f>IF(ISBLANK('Model Participation Data'!$D$84),"-",'Model Participation Data'!$D$84)</f>
        <v>-</v>
      </c>
      <c r="F1912" s="38" t="str">
        <f>IF(ISBLANK('Model Participation Data'!$E$84),"-",'Model Participation Data'!$E$84)</f>
        <v>-</v>
      </c>
      <c r="G1912" s="151" t="str">
        <f>IF(ISBLANK('Model Participation Data'!$F$84),"-",'Model Participation Data'!$F$84)</f>
        <v>-</v>
      </c>
      <c r="H1912" s="253">
        <v>1</v>
      </c>
      <c r="I1912" s="253">
        <v>5</v>
      </c>
      <c r="J1912" s="150" t="str">
        <f t="shared" si="76"/>
        <v>15</v>
      </c>
      <c r="K1912" s="38" t="str">
        <f>IF(ISBLANK('Model Participation Data'!$L$84),"-",'Model Participation Data'!$L$84)</f>
        <v>-</v>
      </c>
      <c r="L1912" s="39" t="str">
        <f>IF(ISBLANK('Model Participation Data'!$M$84),"-",'Model Participation Data'!$M$84)</f>
        <v>-</v>
      </c>
      <c r="M1912" s="254">
        <f>IF(ISNA(SUMIFS(INDEX('Model Participation Data'!$N$8:$DX$57,0,MATCH(CONCATENATE($J1912,M$6),'Model Participation Data'!$N$6:$DX$6,0)),'Model Participation Data'!$B$8:$B$57,$C1912,'Model Participation Data'!$C$8:$C$57,$D1912)),"-",SUMIFS(INDEX('Model Participation Data'!$N$8:$DX$57,0,MATCH(CONCATENATE($J1912,M$6),'Model Participation Data'!$N$6:$DX$6,0)),'Model Participation Data'!$B$8:$B$57,$C1912,'Model Participation Data'!$C$8:$C$57,$D1912))</f>
        <v>0</v>
      </c>
      <c r="N1912" s="254">
        <f>IF(ISNA(SUMIFS(INDEX('Model Participation Data'!$N$8:$DX$57,0,MATCH(CONCATENATE($J1912,N$6),'Model Participation Data'!$N$6:$DX$6,0)),'Model Participation Data'!$B$8:$B$57,$C1912,'Model Participation Data'!$C$8:$C$57,$D1912)),"-",SUMIFS(INDEX('Model Participation Data'!$N$8:$DX$57,0,MATCH(CONCATENATE($J1912,N$6),'Model Participation Data'!$N$6:$DX$6,0)),'Model Participation Data'!$B$8:$B$57,$C1912,'Model Participation Data'!$C$8:$C$57,$D1912))</f>
        <v>0</v>
      </c>
      <c r="O1912" s="154">
        <f>IF(ISNA(SUMIFS(INDEX('Model Participation Data'!$N$8:$DX$57,0,MATCH(CONCATENATE($J1912,O$6),'Model Participation Data'!$N$6:$DX$6,0)),'Model Participation Data'!$B$8:$B$57,$C1912,'Model Participation Data'!$C$8:$C$57,$D1912)),"-",SUMIFS(INDEX('Model Participation Data'!$N$8:$DX$57,0,MATCH(CONCATENATE($J1912,O$6),'Model Participation Data'!$N$6:$DX$6,0)),'Model Participation Data'!$B$8:$B$57,$C1912,'Model Participation Data'!$C$8:$C$57,$D1912))</f>
        <v>0</v>
      </c>
    </row>
    <row r="1913" spans="2:15" x14ac:dyDescent="0.35">
      <c r="B1913" s="37" t="s">
        <v>80</v>
      </c>
      <c r="C1913" s="38" t="str">
        <f>IF(ISBLANK('Model Participation Data'!$B$84),"-",'Model Participation Data'!$B$84)</f>
        <v>-</v>
      </c>
      <c r="D1913" s="38" t="str">
        <f>IF(ISBLANK('Model Participation Data'!$C$84),"-",'Model Participation Data'!$C$84)</f>
        <v>-</v>
      </c>
      <c r="E1913" s="38" t="str">
        <f>IF(ISBLANK('Model Participation Data'!$D$84),"-",'Model Participation Data'!$D$84)</f>
        <v>-</v>
      </c>
      <c r="F1913" s="38" t="str">
        <f>IF(ISBLANK('Model Participation Data'!$E$84),"-",'Model Participation Data'!$E$84)</f>
        <v>-</v>
      </c>
      <c r="G1913" s="151" t="str">
        <f>IF(ISBLANK('Model Participation Data'!$F$84),"-",'Model Participation Data'!$F$84)</f>
        <v>-</v>
      </c>
      <c r="H1913" s="253">
        <v>1</v>
      </c>
      <c r="I1913" s="253" t="s">
        <v>65</v>
      </c>
      <c r="J1913" s="150" t="str">
        <f t="shared" si="76"/>
        <v>1Goal</v>
      </c>
      <c r="K1913" s="38" t="str">
        <f>IF(ISBLANK('Model Participation Data'!$L$84),"-",'Model Participation Data'!$L$84)</f>
        <v>-</v>
      </c>
      <c r="L1913" s="39" t="str">
        <f>IF(ISBLANK('Model Participation Data'!$M$84),"-",'Model Participation Data'!$M$84)</f>
        <v>-</v>
      </c>
      <c r="M1913" s="254" t="str">
        <f>IF(ISNA(SUMIFS(INDEX('Model Participation Data'!$N$8:$DX$57,0,MATCH(CONCATENATE($J1913,M$6),'Model Participation Data'!$N$6:$DX$6,0)),'Model Participation Data'!$B$8:$B$57,$C1913,'Model Participation Data'!$C$8:$C$57,$D1913)),"-",SUMIFS(INDEX('Model Participation Data'!$N$8:$DX$57,0,MATCH(CONCATENATE($J1913,M$6),'Model Participation Data'!$N$6:$DX$6,0)),'Model Participation Data'!$B$8:$B$57,$C1913,'Model Participation Data'!$C$8:$C$57,$D1913))</f>
        <v>-</v>
      </c>
      <c r="N1913" s="254" t="str">
        <f>IF(ISNA(SUMIFS(INDEX('Model Participation Data'!$N$8:$DX$57,0,MATCH(CONCATENATE($J1913,N$6),'Model Participation Data'!$N$6:$DX$6,0)),'Model Participation Data'!$B$8:$B$57,$C1913,'Model Participation Data'!$C$8:$C$57,$D1913)),"-",SUMIFS(INDEX('Model Participation Data'!$N$8:$DX$57,0,MATCH(CONCATENATE($J1913,N$6),'Model Participation Data'!$N$6:$DX$6,0)),'Model Participation Data'!$B$8:$B$57,$C1913,'Model Participation Data'!$C$8:$C$57,$D1913))</f>
        <v>-</v>
      </c>
      <c r="O1913" s="154">
        <f>IF(ISNA(SUMIFS(INDEX('Model Participation Data'!$N$8:$DX$57,0,MATCH(CONCATENATE($J1913,O$6),'Model Participation Data'!$N$6:$DX$6,0)),'Model Participation Data'!$B$8:$B$57,$C1913,'Model Participation Data'!$C$8:$C$57,$D1913)),"-",SUMIFS(INDEX('Model Participation Data'!$N$8:$DX$57,0,MATCH(CONCATENATE($J1913,O$6),'Model Participation Data'!$N$6:$DX$6,0)),'Model Participation Data'!$B$8:$B$57,$C1913,'Model Participation Data'!$C$8:$C$57,$D1913))</f>
        <v>0</v>
      </c>
    </row>
    <row r="1914" spans="2:15" x14ac:dyDescent="0.35">
      <c r="B1914" s="37" t="s">
        <v>80</v>
      </c>
      <c r="C1914" s="38" t="str">
        <f>IF(ISBLANK('Model Participation Data'!$B$84),"-",'Model Participation Data'!$B$84)</f>
        <v>-</v>
      </c>
      <c r="D1914" s="38" t="str">
        <f>IF(ISBLANK('Model Participation Data'!$C$84),"-",'Model Participation Data'!$C$84)</f>
        <v>-</v>
      </c>
      <c r="E1914" s="38" t="str">
        <f>IF(ISBLANK('Model Participation Data'!$D$84),"-",'Model Participation Data'!$D$84)</f>
        <v>-</v>
      </c>
      <c r="F1914" s="38" t="str">
        <f>IF(ISBLANK('Model Participation Data'!$E$84),"-",'Model Participation Data'!$E$84)</f>
        <v>-</v>
      </c>
      <c r="G1914" s="151" t="str">
        <f>IF(ISBLANK('Model Participation Data'!$F$84),"-",'Model Participation Data'!$F$84)</f>
        <v>-</v>
      </c>
      <c r="H1914" s="253">
        <v>2</v>
      </c>
      <c r="I1914" s="253">
        <v>1</v>
      </c>
      <c r="J1914" s="150" t="str">
        <f t="shared" si="76"/>
        <v>21</v>
      </c>
      <c r="K1914" s="38" t="str">
        <f>IF(ISBLANK('Model Participation Data'!$L$84),"-",'Model Participation Data'!$L$84)</f>
        <v>-</v>
      </c>
      <c r="L1914" s="39" t="str">
        <f>IF(ISBLANK('Model Participation Data'!$M$84),"-",'Model Participation Data'!$M$84)</f>
        <v>-</v>
      </c>
      <c r="M1914" s="254">
        <f>IF(ISNA(SUMIFS(INDEX('Model Participation Data'!$N$8:$DX$57,0,MATCH(CONCATENATE($J1914,M$6),'Model Participation Data'!$N$6:$DX$6,0)),'Model Participation Data'!$B$8:$B$57,$C1914,'Model Participation Data'!$C$8:$C$57,$D1914)),"-",SUMIFS(INDEX('Model Participation Data'!$N$8:$DX$57,0,MATCH(CONCATENATE($J1914,M$6),'Model Participation Data'!$N$6:$DX$6,0)),'Model Participation Data'!$B$8:$B$57,$C1914,'Model Participation Data'!$C$8:$C$57,$D1914))</f>
        <v>0</v>
      </c>
      <c r="N1914" s="254">
        <f>IF(ISNA(SUMIFS(INDEX('Model Participation Data'!$N$8:$DX$57,0,MATCH(CONCATENATE($J1914,N$6),'Model Participation Data'!$N$6:$DX$6,0)),'Model Participation Data'!$B$8:$B$57,$C1914,'Model Participation Data'!$C$8:$C$57,$D1914)),"-",SUMIFS(INDEX('Model Participation Data'!$N$8:$DX$57,0,MATCH(CONCATENATE($J1914,N$6),'Model Participation Data'!$N$6:$DX$6,0)),'Model Participation Data'!$B$8:$B$57,$C1914,'Model Participation Data'!$C$8:$C$57,$D1914))</f>
        <v>0</v>
      </c>
      <c r="O1914" s="154">
        <f>IF(ISNA(SUMIFS(INDEX('Model Participation Data'!$N$8:$DX$57,0,MATCH(CONCATENATE($J1914,O$6),'Model Participation Data'!$N$6:$DX$6,0)),'Model Participation Data'!$B$8:$B$57,$C1914,'Model Participation Data'!$C$8:$C$57,$D1914)),"-",SUMIFS(INDEX('Model Participation Data'!$N$8:$DX$57,0,MATCH(CONCATENATE($J1914,O$6),'Model Participation Data'!$N$6:$DX$6,0)),'Model Participation Data'!$B$8:$B$57,$C1914,'Model Participation Data'!$C$8:$C$57,$D1914))</f>
        <v>0</v>
      </c>
    </row>
    <row r="1915" spans="2:15" x14ac:dyDescent="0.35">
      <c r="B1915" s="37" t="s">
        <v>80</v>
      </c>
      <c r="C1915" s="38" t="str">
        <f>IF(ISBLANK('Model Participation Data'!$B$84),"-",'Model Participation Data'!$B$84)</f>
        <v>-</v>
      </c>
      <c r="D1915" s="38" t="str">
        <f>IF(ISBLANK('Model Participation Data'!$C$84),"-",'Model Participation Data'!$C$84)</f>
        <v>-</v>
      </c>
      <c r="E1915" s="38" t="str">
        <f>IF(ISBLANK('Model Participation Data'!$D$84),"-",'Model Participation Data'!$D$84)</f>
        <v>-</v>
      </c>
      <c r="F1915" s="38" t="str">
        <f>IF(ISBLANK('Model Participation Data'!$E$84),"-",'Model Participation Data'!$E$84)</f>
        <v>-</v>
      </c>
      <c r="G1915" s="151" t="str">
        <f>IF(ISBLANK('Model Participation Data'!$F$84),"-",'Model Participation Data'!$F$84)</f>
        <v>-</v>
      </c>
      <c r="H1915" s="253">
        <v>2</v>
      </c>
      <c r="I1915" s="253">
        <v>2</v>
      </c>
      <c r="J1915" s="150" t="str">
        <f t="shared" si="76"/>
        <v>22</v>
      </c>
      <c r="K1915" s="38" t="str">
        <f>IF(ISBLANK('Model Participation Data'!$L$84),"-",'Model Participation Data'!$L$84)</f>
        <v>-</v>
      </c>
      <c r="L1915" s="39" t="str">
        <f>IF(ISBLANK('Model Participation Data'!$M$84),"-",'Model Participation Data'!$M$84)</f>
        <v>-</v>
      </c>
      <c r="M1915" s="254">
        <f>IF(ISNA(SUMIFS(INDEX('Model Participation Data'!$N$8:$DX$57,0,MATCH(CONCATENATE($J1915,M$6),'Model Participation Data'!$N$6:$DX$6,0)),'Model Participation Data'!$B$8:$B$57,$C1915,'Model Participation Data'!$C$8:$C$57,$D1915)),"-",SUMIFS(INDEX('Model Participation Data'!$N$8:$DX$57,0,MATCH(CONCATENATE($J1915,M$6),'Model Participation Data'!$N$6:$DX$6,0)),'Model Participation Data'!$B$8:$B$57,$C1915,'Model Participation Data'!$C$8:$C$57,$D1915))</f>
        <v>0</v>
      </c>
      <c r="N1915" s="254">
        <f>IF(ISNA(SUMIFS(INDEX('Model Participation Data'!$N$8:$DX$57,0,MATCH(CONCATENATE($J1915,N$6),'Model Participation Data'!$N$6:$DX$6,0)),'Model Participation Data'!$B$8:$B$57,$C1915,'Model Participation Data'!$C$8:$C$57,$D1915)),"-",SUMIFS(INDEX('Model Participation Data'!$N$8:$DX$57,0,MATCH(CONCATENATE($J1915,N$6),'Model Participation Data'!$N$6:$DX$6,0)),'Model Participation Data'!$B$8:$B$57,$C1915,'Model Participation Data'!$C$8:$C$57,$D1915))</f>
        <v>0</v>
      </c>
      <c r="O1915" s="154">
        <f>IF(ISNA(SUMIFS(INDEX('Model Participation Data'!$N$8:$DX$57,0,MATCH(CONCATENATE($J1915,O$6),'Model Participation Data'!$N$6:$DX$6,0)),'Model Participation Data'!$B$8:$B$57,$C1915,'Model Participation Data'!$C$8:$C$57,$D1915)),"-",SUMIFS(INDEX('Model Participation Data'!$N$8:$DX$57,0,MATCH(CONCATENATE($J1915,O$6),'Model Participation Data'!$N$6:$DX$6,0)),'Model Participation Data'!$B$8:$B$57,$C1915,'Model Participation Data'!$C$8:$C$57,$D1915))</f>
        <v>0</v>
      </c>
    </row>
    <row r="1916" spans="2:15" x14ac:dyDescent="0.35">
      <c r="B1916" s="37" t="s">
        <v>80</v>
      </c>
      <c r="C1916" s="38" t="str">
        <f>IF(ISBLANK('Model Participation Data'!$B$84),"-",'Model Participation Data'!$B$84)</f>
        <v>-</v>
      </c>
      <c r="D1916" s="38" t="str">
        <f>IF(ISBLANK('Model Participation Data'!$C$84),"-",'Model Participation Data'!$C$84)</f>
        <v>-</v>
      </c>
      <c r="E1916" s="38" t="str">
        <f>IF(ISBLANK('Model Participation Data'!$D$84),"-",'Model Participation Data'!$D$84)</f>
        <v>-</v>
      </c>
      <c r="F1916" s="38" t="str">
        <f>IF(ISBLANK('Model Participation Data'!$E$84),"-",'Model Participation Data'!$E$84)</f>
        <v>-</v>
      </c>
      <c r="G1916" s="151" t="str">
        <f>IF(ISBLANK('Model Participation Data'!$F$84),"-",'Model Participation Data'!$F$84)</f>
        <v>-</v>
      </c>
      <c r="H1916" s="253">
        <v>2</v>
      </c>
      <c r="I1916" s="253">
        <v>3</v>
      </c>
      <c r="J1916" s="150" t="str">
        <f t="shared" si="76"/>
        <v>23</v>
      </c>
      <c r="K1916" s="38" t="str">
        <f>IF(ISBLANK('Model Participation Data'!$L$84),"-",'Model Participation Data'!$L$84)</f>
        <v>-</v>
      </c>
      <c r="L1916" s="39" t="str">
        <f>IF(ISBLANK('Model Participation Data'!$M$84),"-",'Model Participation Data'!$M$84)</f>
        <v>-</v>
      </c>
      <c r="M1916" s="254">
        <f>IF(ISNA(SUMIFS(INDEX('Model Participation Data'!$N$8:$DX$57,0,MATCH(CONCATENATE($J1916,M$6),'Model Participation Data'!$N$6:$DX$6,0)),'Model Participation Data'!$B$8:$B$57,$C1916,'Model Participation Data'!$C$8:$C$57,$D1916)),"-",SUMIFS(INDEX('Model Participation Data'!$N$8:$DX$57,0,MATCH(CONCATENATE($J1916,M$6),'Model Participation Data'!$N$6:$DX$6,0)),'Model Participation Data'!$B$8:$B$57,$C1916,'Model Participation Data'!$C$8:$C$57,$D1916))</f>
        <v>0</v>
      </c>
      <c r="N1916" s="254">
        <f>IF(ISNA(SUMIFS(INDEX('Model Participation Data'!$N$8:$DX$57,0,MATCH(CONCATENATE($J1916,N$6),'Model Participation Data'!$N$6:$DX$6,0)),'Model Participation Data'!$B$8:$B$57,$C1916,'Model Participation Data'!$C$8:$C$57,$D1916)),"-",SUMIFS(INDEX('Model Participation Data'!$N$8:$DX$57,0,MATCH(CONCATENATE($J1916,N$6),'Model Participation Data'!$N$6:$DX$6,0)),'Model Participation Data'!$B$8:$B$57,$C1916,'Model Participation Data'!$C$8:$C$57,$D1916))</f>
        <v>0</v>
      </c>
      <c r="O1916" s="154">
        <f>IF(ISNA(SUMIFS(INDEX('Model Participation Data'!$N$8:$DX$57,0,MATCH(CONCATENATE($J1916,O$6),'Model Participation Data'!$N$6:$DX$6,0)),'Model Participation Data'!$B$8:$B$57,$C1916,'Model Participation Data'!$C$8:$C$57,$D1916)),"-",SUMIFS(INDEX('Model Participation Data'!$N$8:$DX$57,0,MATCH(CONCATENATE($J1916,O$6),'Model Participation Data'!$N$6:$DX$6,0)),'Model Participation Data'!$B$8:$B$57,$C1916,'Model Participation Data'!$C$8:$C$57,$D1916))</f>
        <v>0</v>
      </c>
    </row>
    <row r="1917" spans="2:15" x14ac:dyDescent="0.35">
      <c r="B1917" s="37" t="s">
        <v>80</v>
      </c>
      <c r="C1917" s="38" t="str">
        <f>IF(ISBLANK('Model Participation Data'!$B$84),"-",'Model Participation Data'!$B$84)</f>
        <v>-</v>
      </c>
      <c r="D1917" s="38" t="str">
        <f>IF(ISBLANK('Model Participation Data'!$C$84),"-",'Model Participation Data'!$C$84)</f>
        <v>-</v>
      </c>
      <c r="E1917" s="38" t="str">
        <f>IF(ISBLANK('Model Participation Data'!$D$84),"-",'Model Participation Data'!$D$84)</f>
        <v>-</v>
      </c>
      <c r="F1917" s="38" t="str">
        <f>IF(ISBLANK('Model Participation Data'!$E$84),"-",'Model Participation Data'!$E$84)</f>
        <v>-</v>
      </c>
      <c r="G1917" s="151" t="str">
        <f>IF(ISBLANK('Model Participation Data'!$F$84),"-",'Model Participation Data'!$F$84)</f>
        <v>-</v>
      </c>
      <c r="H1917" s="253">
        <v>2</v>
      </c>
      <c r="I1917" s="253">
        <v>4</v>
      </c>
      <c r="J1917" s="150" t="str">
        <f t="shared" si="76"/>
        <v>24</v>
      </c>
      <c r="K1917" s="38" t="str">
        <f>IF(ISBLANK('Model Participation Data'!$L$84),"-",'Model Participation Data'!$L$84)</f>
        <v>-</v>
      </c>
      <c r="L1917" s="39" t="str">
        <f>IF(ISBLANK('Model Participation Data'!$M$84),"-",'Model Participation Data'!$M$84)</f>
        <v>-</v>
      </c>
      <c r="M1917" s="254">
        <f>IF(ISNA(SUMIFS(INDEX('Model Participation Data'!$N$8:$DX$57,0,MATCH(CONCATENATE($J1917,M$6),'Model Participation Data'!$N$6:$DX$6,0)),'Model Participation Data'!$B$8:$B$57,$C1917,'Model Participation Data'!$C$8:$C$57,$D1917)),"-",SUMIFS(INDEX('Model Participation Data'!$N$8:$DX$57,0,MATCH(CONCATENATE($J1917,M$6),'Model Participation Data'!$N$6:$DX$6,0)),'Model Participation Data'!$B$8:$B$57,$C1917,'Model Participation Data'!$C$8:$C$57,$D1917))</f>
        <v>0</v>
      </c>
      <c r="N1917" s="254">
        <f>IF(ISNA(SUMIFS(INDEX('Model Participation Data'!$N$8:$DX$57,0,MATCH(CONCATENATE($J1917,N$6),'Model Participation Data'!$N$6:$DX$6,0)),'Model Participation Data'!$B$8:$B$57,$C1917,'Model Participation Data'!$C$8:$C$57,$D1917)),"-",SUMIFS(INDEX('Model Participation Data'!$N$8:$DX$57,0,MATCH(CONCATENATE($J1917,N$6),'Model Participation Data'!$N$6:$DX$6,0)),'Model Participation Data'!$B$8:$B$57,$C1917,'Model Participation Data'!$C$8:$C$57,$D1917))</f>
        <v>0</v>
      </c>
      <c r="O1917" s="154">
        <f>IF(ISNA(SUMIFS(INDEX('Model Participation Data'!$N$8:$DX$57,0,MATCH(CONCATENATE($J1917,O$6),'Model Participation Data'!$N$6:$DX$6,0)),'Model Participation Data'!$B$8:$B$57,$C1917,'Model Participation Data'!$C$8:$C$57,$D1917)),"-",SUMIFS(INDEX('Model Participation Data'!$N$8:$DX$57,0,MATCH(CONCATENATE($J1917,O$6),'Model Participation Data'!$N$6:$DX$6,0)),'Model Participation Data'!$B$8:$B$57,$C1917,'Model Participation Data'!$C$8:$C$57,$D1917))</f>
        <v>0</v>
      </c>
    </row>
    <row r="1918" spans="2:15" x14ac:dyDescent="0.35">
      <c r="B1918" s="37" t="s">
        <v>80</v>
      </c>
      <c r="C1918" s="38" t="str">
        <f>IF(ISBLANK('Model Participation Data'!$B$84),"-",'Model Participation Data'!$B$84)</f>
        <v>-</v>
      </c>
      <c r="D1918" s="38" t="str">
        <f>IF(ISBLANK('Model Participation Data'!$C$84),"-",'Model Participation Data'!$C$84)</f>
        <v>-</v>
      </c>
      <c r="E1918" s="38" t="str">
        <f>IF(ISBLANK('Model Participation Data'!$D$84),"-",'Model Participation Data'!$D$84)</f>
        <v>-</v>
      </c>
      <c r="F1918" s="38" t="str">
        <f>IF(ISBLANK('Model Participation Data'!$E$84),"-",'Model Participation Data'!$E$84)</f>
        <v>-</v>
      </c>
      <c r="G1918" s="151" t="str">
        <f>IF(ISBLANK('Model Participation Data'!$F$84),"-",'Model Participation Data'!$F$84)</f>
        <v>-</v>
      </c>
      <c r="H1918" s="253">
        <v>2</v>
      </c>
      <c r="I1918" s="253">
        <v>5</v>
      </c>
      <c r="J1918" s="150" t="str">
        <f t="shared" si="76"/>
        <v>25</v>
      </c>
      <c r="K1918" s="38" t="str">
        <f>IF(ISBLANK('Model Participation Data'!$L$84),"-",'Model Participation Data'!$L$84)</f>
        <v>-</v>
      </c>
      <c r="L1918" s="39" t="str">
        <f>IF(ISBLANK('Model Participation Data'!$M$84),"-",'Model Participation Data'!$M$84)</f>
        <v>-</v>
      </c>
      <c r="M1918" s="254">
        <f>IF(ISNA(SUMIFS(INDEX('Model Participation Data'!$N$8:$DX$57,0,MATCH(CONCATENATE($J1918,M$6),'Model Participation Data'!$N$6:$DX$6,0)),'Model Participation Data'!$B$8:$B$57,$C1918,'Model Participation Data'!$C$8:$C$57,$D1918)),"-",SUMIFS(INDEX('Model Participation Data'!$N$8:$DX$57,0,MATCH(CONCATENATE($J1918,M$6),'Model Participation Data'!$N$6:$DX$6,0)),'Model Participation Data'!$B$8:$B$57,$C1918,'Model Participation Data'!$C$8:$C$57,$D1918))</f>
        <v>0</v>
      </c>
      <c r="N1918" s="254">
        <f>IF(ISNA(SUMIFS(INDEX('Model Participation Data'!$N$8:$DX$57,0,MATCH(CONCATENATE($J1918,N$6),'Model Participation Data'!$N$6:$DX$6,0)),'Model Participation Data'!$B$8:$B$57,$C1918,'Model Participation Data'!$C$8:$C$57,$D1918)),"-",SUMIFS(INDEX('Model Participation Data'!$N$8:$DX$57,0,MATCH(CONCATENATE($J1918,N$6),'Model Participation Data'!$N$6:$DX$6,0)),'Model Participation Data'!$B$8:$B$57,$C1918,'Model Participation Data'!$C$8:$C$57,$D1918))</f>
        <v>0</v>
      </c>
      <c r="O1918" s="154">
        <f>IF(ISNA(SUMIFS(INDEX('Model Participation Data'!$N$8:$DX$57,0,MATCH(CONCATENATE($J1918,O$6),'Model Participation Data'!$N$6:$DX$6,0)),'Model Participation Data'!$B$8:$B$57,$C1918,'Model Participation Data'!$C$8:$C$57,$D1918)),"-",SUMIFS(INDEX('Model Participation Data'!$N$8:$DX$57,0,MATCH(CONCATENATE($J1918,O$6),'Model Participation Data'!$N$6:$DX$6,0)),'Model Participation Data'!$B$8:$B$57,$C1918,'Model Participation Data'!$C$8:$C$57,$D1918))</f>
        <v>0</v>
      </c>
    </row>
    <row r="1919" spans="2:15" x14ac:dyDescent="0.35">
      <c r="B1919" s="37" t="s">
        <v>80</v>
      </c>
      <c r="C1919" s="38" t="str">
        <f>IF(ISBLANK('Model Participation Data'!$B$84),"-",'Model Participation Data'!$B$84)</f>
        <v>-</v>
      </c>
      <c r="D1919" s="38" t="str">
        <f>IF(ISBLANK('Model Participation Data'!$C$84),"-",'Model Participation Data'!$C$84)</f>
        <v>-</v>
      </c>
      <c r="E1919" s="38" t="str">
        <f>IF(ISBLANK('Model Participation Data'!$D$84),"-",'Model Participation Data'!$D$84)</f>
        <v>-</v>
      </c>
      <c r="F1919" s="38" t="str">
        <f>IF(ISBLANK('Model Participation Data'!$E$84),"-",'Model Participation Data'!$E$84)</f>
        <v>-</v>
      </c>
      <c r="G1919" s="151" t="str">
        <f>IF(ISBLANK('Model Participation Data'!$F$84),"-",'Model Participation Data'!$F$84)</f>
        <v>-</v>
      </c>
      <c r="H1919" s="253">
        <v>2</v>
      </c>
      <c r="I1919" s="253" t="s">
        <v>65</v>
      </c>
      <c r="J1919" s="150" t="str">
        <f t="shared" si="76"/>
        <v>2Goal</v>
      </c>
      <c r="K1919" s="38" t="str">
        <f>IF(ISBLANK('Model Participation Data'!$L$84),"-",'Model Participation Data'!$L$84)</f>
        <v>-</v>
      </c>
      <c r="L1919" s="39" t="str">
        <f>IF(ISBLANK('Model Participation Data'!$M$84),"-",'Model Participation Data'!$M$84)</f>
        <v>-</v>
      </c>
      <c r="M1919" s="254" t="str">
        <f>IF(ISNA(SUMIFS(INDEX('Model Participation Data'!$N$8:$DX$57,0,MATCH(CONCATENATE($J1919,M$6),'Model Participation Data'!$N$6:$DX$6,0)),'Model Participation Data'!$B$8:$B$57,$C1919,'Model Participation Data'!$C$8:$C$57,$D1919)),"-",SUMIFS(INDEX('Model Participation Data'!$N$8:$DX$57,0,MATCH(CONCATENATE($J1919,M$6),'Model Participation Data'!$N$6:$DX$6,0)),'Model Participation Data'!$B$8:$B$57,$C1919,'Model Participation Data'!$C$8:$C$57,$D1919))</f>
        <v>-</v>
      </c>
      <c r="N1919" s="254" t="str">
        <f>IF(ISNA(SUMIFS(INDEX('Model Participation Data'!$N$8:$DX$57,0,MATCH(CONCATENATE($J1919,N$6),'Model Participation Data'!$N$6:$DX$6,0)),'Model Participation Data'!$B$8:$B$57,$C1919,'Model Participation Data'!$C$8:$C$57,$D1919)),"-",SUMIFS(INDEX('Model Participation Data'!$N$8:$DX$57,0,MATCH(CONCATENATE($J1919,N$6),'Model Participation Data'!$N$6:$DX$6,0)),'Model Participation Data'!$B$8:$B$57,$C1919,'Model Participation Data'!$C$8:$C$57,$D1919))</f>
        <v>-</v>
      </c>
      <c r="O1919" s="154">
        <f>IF(ISNA(SUMIFS(INDEX('Model Participation Data'!$N$8:$DX$57,0,MATCH(CONCATENATE($J1919,O$6),'Model Participation Data'!$N$6:$DX$6,0)),'Model Participation Data'!$B$8:$B$57,$C1919,'Model Participation Data'!$C$8:$C$57,$D1919)),"-",SUMIFS(INDEX('Model Participation Data'!$N$8:$DX$57,0,MATCH(CONCATENATE($J1919,O$6),'Model Participation Data'!$N$6:$DX$6,0)),'Model Participation Data'!$B$8:$B$57,$C1919,'Model Participation Data'!$C$8:$C$57,$D1919))</f>
        <v>0</v>
      </c>
    </row>
    <row r="1920" spans="2:15" x14ac:dyDescent="0.35">
      <c r="B1920" s="37" t="s">
        <v>80</v>
      </c>
      <c r="C1920" s="38" t="str">
        <f>IF(ISBLANK('Model Participation Data'!$B$84),"-",'Model Participation Data'!$B$84)</f>
        <v>-</v>
      </c>
      <c r="D1920" s="38" t="str">
        <f>IF(ISBLANK('Model Participation Data'!$C$84),"-",'Model Participation Data'!$C$84)</f>
        <v>-</v>
      </c>
      <c r="E1920" s="38" t="str">
        <f>IF(ISBLANK('Model Participation Data'!$D$84),"-",'Model Participation Data'!$D$84)</f>
        <v>-</v>
      </c>
      <c r="F1920" s="38" t="str">
        <f>IF(ISBLANK('Model Participation Data'!$E$84),"-",'Model Participation Data'!$E$84)</f>
        <v>-</v>
      </c>
      <c r="G1920" s="151" t="str">
        <f>IF(ISBLANK('Model Participation Data'!$F$84),"-",'Model Participation Data'!$F$84)</f>
        <v>-</v>
      </c>
      <c r="H1920" s="253">
        <v>3</v>
      </c>
      <c r="I1920" s="253">
        <v>1</v>
      </c>
      <c r="J1920" s="150" t="str">
        <f t="shared" si="76"/>
        <v>31</v>
      </c>
      <c r="K1920" s="38" t="str">
        <f>IF(ISBLANK('Model Participation Data'!$L$84),"-",'Model Participation Data'!$L$84)</f>
        <v>-</v>
      </c>
      <c r="L1920" s="39" t="str">
        <f>IF(ISBLANK('Model Participation Data'!$M$84),"-",'Model Participation Data'!$M$84)</f>
        <v>-</v>
      </c>
      <c r="M1920" s="254">
        <f>IF(ISNA(SUMIFS(INDEX('Model Participation Data'!$N$8:$DX$57,0,MATCH(CONCATENATE($J1920,M$6),'Model Participation Data'!$N$6:$DX$6,0)),'Model Participation Data'!$B$8:$B$57,$C1920,'Model Participation Data'!$C$8:$C$57,$D1920)),"-",SUMIFS(INDEX('Model Participation Data'!$N$8:$DX$57,0,MATCH(CONCATENATE($J1920,M$6),'Model Participation Data'!$N$6:$DX$6,0)),'Model Participation Data'!$B$8:$B$57,$C1920,'Model Participation Data'!$C$8:$C$57,$D1920))</f>
        <v>0</v>
      </c>
      <c r="N1920" s="254">
        <f>IF(ISNA(SUMIFS(INDEX('Model Participation Data'!$N$8:$DX$57,0,MATCH(CONCATENATE($J1920,N$6),'Model Participation Data'!$N$6:$DX$6,0)),'Model Participation Data'!$B$8:$B$57,$C1920,'Model Participation Data'!$C$8:$C$57,$D1920)),"-",SUMIFS(INDEX('Model Participation Data'!$N$8:$DX$57,0,MATCH(CONCATENATE($J1920,N$6),'Model Participation Data'!$N$6:$DX$6,0)),'Model Participation Data'!$B$8:$B$57,$C1920,'Model Participation Data'!$C$8:$C$57,$D1920))</f>
        <v>0</v>
      </c>
      <c r="O1920" s="154">
        <f>IF(ISNA(SUMIFS(INDEX('Model Participation Data'!$N$8:$DX$57,0,MATCH(CONCATENATE($J1920,O$6),'Model Participation Data'!$N$6:$DX$6,0)),'Model Participation Data'!$B$8:$B$57,$C1920,'Model Participation Data'!$C$8:$C$57,$D1920)),"-",SUMIFS(INDEX('Model Participation Data'!$N$8:$DX$57,0,MATCH(CONCATENATE($J1920,O$6),'Model Participation Data'!$N$6:$DX$6,0)),'Model Participation Data'!$B$8:$B$57,$C1920,'Model Participation Data'!$C$8:$C$57,$D1920))</f>
        <v>0</v>
      </c>
    </row>
    <row r="1921" spans="2:15" x14ac:dyDescent="0.35">
      <c r="B1921" s="37" t="s">
        <v>80</v>
      </c>
      <c r="C1921" s="38" t="str">
        <f>IF(ISBLANK('Model Participation Data'!$B$84),"-",'Model Participation Data'!$B$84)</f>
        <v>-</v>
      </c>
      <c r="D1921" s="38" t="str">
        <f>IF(ISBLANK('Model Participation Data'!$C$84),"-",'Model Participation Data'!$C$84)</f>
        <v>-</v>
      </c>
      <c r="E1921" s="38" t="str">
        <f>IF(ISBLANK('Model Participation Data'!$D$84),"-",'Model Participation Data'!$D$84)</f>
        <v>-</v>
      </c>
      <c r="F1921" s="38" t="str">
        <f>IF(ISBLANK('Model Participation Data'!$E$84),"-",'Model Participation Data'!$E$84)</f>
        <v>-</v>
      </c>
      <c r="G1921" s="151" t="str">
        <f>IF(ISBLANK('Model Participation Data'!$F$84),"-",'Model Participation Data'!$F$84)</f>
        <v>-</v>
      </c>
      <c r="H1921" s="253">
        <v>3</v>
      </c>
      <c r="I1921" s="253">
        <v>2</v>
      </c>
      <c r="J1921" s="150" t="str">
        <f t="shared" si="76"/>
        <v>32</v>
      </c>
      <c r="K1921" s="38" t="str">
        <f>IF(ISBLANK('Model Participation Data'!$L$84),"-",'Model Participation Data'!$L$84)</f>
        <v>-</v>
      </c>
      <c r="L1921" s="39" t="str">
        <f>IF(ISBLANK('Model Participation Data'!$M$84),"-",'Model Participation Data'!$M$84)</f>
        <v>-</v>
      </c>
      <c r="M1921" s="254">
        <f>IF(ISNA(SUMIFS(INDEX('Model Participation Data'!$N$8:$DX$57,0,MATCH(CONCATENATE($J1921,M$6),'Model Participation Data'!$N$6:$DX$6,0)),'Model Participation Data'!$B$8:$B$57,$C1921,'Model Participation Data'!$C$8:$C$57,$D1921)),"-",SUMIFS(INDEX('Model Participation Data'!$N$8:$DX$57,0,MATCH(CONCATENATE($J1921,M$6),'Model Participation Data'!$N$6:$DX$6,0)),'Model Participation Data'!$B$8:$B$57,$C1921,'Model Participation Data'!$C$8:$C$57,$D1921))</f>
        <v>0</v>
      </c>
      <c r="N1921" s="254">
        <f>IF(ISNA(SUMIFS(INDEX('Model Participation Data'!$N$8:$DX$57,0,MATCH(CONCATENATE($J1921,N$6),'Model Participation Data'!$N$6:$DX$6,0)),'Model Participation Data'!$B$8:$B$57,$C1921,'Model Participation Data'!$C$8:$C$57,$D1921)),"-",SUMIFS(INDEX('Model Participation Data'!$N$8:$DX$57,0,MATCH(CONCATENATE($J1921,N$6),'Model Participation Data'!$N$6:$DX$6,0)),'Model Participation Data'!$B$8:$B$57,$C1921,'Model Participation Data'!$C$8:$C$57,$D1921))</f>
        <v>0</v>
      </c>
      <c r="O1921" s="154">
        <f>IF(ISNA(SUMIFS(INDEX('Model Participation Data'!$N$8:$DX$57,0,MATCH(CONCATENATE($J1921,O$6),'Model Participation Data'!$N$6:$DX$6,0)),'Model Participation Data'!$B$8:$B$57,$C1921,'Model Participation Data'!$C$8:$C$57,$D1921)),"-",SUMIFS(INDEX('Model Participation Data'!$N$8:$DX$57,0,MATCH(CONCATENATE($J1921,O$6),'Model Participation Data'!$N$6:$DX$6,0)),'Model Participation Data'!$B$8:$B$57,$C1921,'Model Participation Data'!$C$8:$C$57,$D1921))</f>
        <v>0</v>
      </c>
    </row>
    <row r="1922" spans="2:15" x14ac:dyDescent="0.35">
      <c r="B1922" s="37" t="s">
        <v>80</v>
      </c>
      <c r="C1922" s="38" t="str">
        <f>IF(ISBLANK('Model Participation Data'!$B$84),"-",'Model Participation Data'!$B$84)</f>
        <v>-</v>
      </c>
      <c r="D1922" s="38" t="str">
        <f>IF(ISBLANK('Model Participation Data'!$C$84),"-",'Model Participation Data'!$C$84)</f>
        <v>-</v>
      </c>
      <c r="E1922" s="38" t="str">
        <f>IF(ISBLANK('Model Participation Data'!$D$84),"-",'Model Participation Data'!$D$84)</f>
        <v>-</v>
      </c>
      <c r="F1922" s="38" t="str">
        <f>IF(ISBLANK('Model Participation Data'!$E$84),"-",'Model Participation Data'!$E$84)</f>
        <v>-</v>
      </c>
      <c r="G1922" s="151" t="str">
        <f>IF(ISBLANK('Model Participation Data'!$F$84),"-",'Model Participation Data'!$F$84)</f>
        <v>-</v>
      </c>
      <c r="H1922" s="253">
        <v>3</v>
      </c>
      <c r="I1922" s="253">
        <v>3</v>
      </c>
      <c r="J1922" s="150" t="str">
        <f t="shared" si="76"/>
        <v>33</v>
      </c>
      <c r="K1922" s="38" t="str">
        <f>IF(ISBLANK('Model Participation Data'!$L$84),"-",'Model Participation Data'!$L$84)</f>
        <v>-</v>
      </c>
      <c r="L1922" s="39" t="str">
        <f>IF(ISBLANK('Model Participation Data'!$M$84),"-",'Model Participation Data'!$M$84)</f>
        <v>-</v>
      </c>
      <c r="M1922" s="254">
        <f>IF(ISNA(SUMIFS(INDEX('Model Participation Data'!$N$8:$DX$57,0,MATCH(CONCATENATE($J1922,M$6),'Model Participation Data'!$N$6:$DX$6,0)),'Model Participation Data'!$B$8:$B$57,$C1922,'Model Participation Data'!$C$8:$C$57,$D1922)),"-",SUMIFS(INDEX('Model Participation Data'!$N$8:$DX$57,0,MATCH(CONCATENATE($J1922,M$6),'Model Participation Data'!$N$6:$DX$6,0)),'Model Participation Data'!$B$8:$B$57,$C1922,'Model Participation Data'!$C$8:$C$57,$D1922))</f>
        <v>0</v>
      </c>
      <c r="N1922" s="254">
        <f>IF(ISNA(SUMIFS(INDEX('Model Participation Data'!$N$8:$DX$57,0,MATCH(CONCATENATE($J1922,N$6),'Model Participation Data'!$N$6:$DX$6,0)),'Model Participation Data'!$B$8:$B$57,$C1922,'Model Participation Data'!$C$8:$C$57,$D1922)),"-",SUMIFS(INDEX('Model Participation Data'!$N$8:$DX$57,0,MATCH(CONCATENATE($J1922,N$6),'Model Participation Data'!$N$6:$DX$6,0)),'Model Participation Data'!$B$8:$B$57,$C1922,'Model Participation Data'!$C$8:$C$57,$D1922))</f>
        <v>0</v>
      </c>
      <c r="O1922" s="154">
        <f>IF(ISNA(SUMIFS(INDEX('Model Participation Data'!$N$8:$DX$57,0,MATCH(CONCATENATE($J1922,O$6),'Model Participation Data'!$N$6:$DX$6,0)),'Model Participation Data'!$B$8:$B$57,$C1922,'Model Participation Data'!$C$8:$C$57,$D1922)),"-",SUMIFS(INDEX('Model Participation Data'!$N$8:$DX$57,0,MATCH(CONCATENATE($J1922,O$6),'Model Participation Data'!$N$6:$DX$6,0)),'Model Participation Data'!$B$8:$B$57,$C1922,'Model Participation Data'!$C$8:$C$57,$D1922))</f>
        <v>0</v>
      </c>
    </row>
    <row r="1923" spans="2:15" x14ac:dyDescent="0.35">
      <c r="B1923" s="37" t="s">
        <v>80</v>
      </c>
      <c r="C1923" s="38" t="str">
        <f>IF(ISBLANK('Model Participation Data'!$B$84),"-",'Model Participation Data'!$B$84)</f>
        <v>-</v>
      </c>
      <c r="D1923" s="38" t="str">
        <f>IF(ISBLANK('Model Participation Data'!$C$84),"-",'Model Participation Data'!$C$84)</f>
        <v>-</v>
      </c>
      <c r="E1923" s="38" t="str">
        <f>IF(ISBLANK('Model Participation Data'!$D$84),"-",'Model Participation Data'!$D$84)</f>
        <v>-</v>
      </c>
      <c r="F1923" s="38" t="str">
        <f>IF(ISBLANK('Model Participation Data'!$E$84),"-",'Model Participation Data'!$E$84)</f>
        <v>-</v>
      </c>
      <c r="G1923" s="151" t="str">
        <f>IF(ISBLANK('Model Participation Data'!$F$84),"-",'Model Participation Data'!$F$84)</f>
        <v>-</v>
      </c>
      <c r="H1923" s="253">
        <v>3</v>
      </c>
      <c r="I1923" s="253">
        <v>4</v>
      </c>
      <c r="J1923" s="150" t="str">
        <f t="shared" si="76"/>
        <v>34</v>
      </c>
      <c r="K1923" s="38" t="str">
        <f>IF(ISBLANK('Model Participation Data'!$L$84),"-",'Model Participation Data'!$L$84)</f>
        <v>-</v>
      </c>
      <c r="L1923" s="39" t="str">
        <f>IF(ISBLANK('Model Participation Data'!$M$84),"-",'Model Participation Data'!$M$84)</f>
        <v>-</v>
      </c>
      <c r="M1923" s="254">
        <f>IF(ISNA(SUMIFS(INDEX('Model Participation Data'!$N$8:$DX$57,0,MATCH(CONCATENATE($J1923,M$6),'Model Participation Data'!$N$6:$DX$6,0)),'Model Participation Data'!$B$8:$B$57,$C1923,'Model Participation Data'!$C$8:$C$57,$D1923)),"-",SUMIFS(INDEX('Model Participation Data'!$N$8:$DX$57,0,MATCH(CONCATENATE($J1923,M$6),'Model Participation Data'!$N$6:$DX$6,0)),'Model Participation Data'!$B$8:$B$57,$C1923,'Model Participation Data'!$C$8:$C$57,$D1923))</f>
        <v>0</v>
      </c>
      <c r="N1923" s="254">
        <f>IF(ISNA(SUMIFS(INDEX('Model Participation Data'!$N$8:$DX$57,0,MATCH(CONCATENATE($J1923,N$6),'Model Participation Data'!$N$6:$DX$6,0)),'Model Participation Data'!$B$8:$B$57,$C1923,'Model Participation Data'!$C$8:$C$57,$D1923)),"-",SUMIFS(INDEX('Model Participation Data'!$N$8:$DX$57,0,MATCH(CONCATENATE($J1923,N$6),'Model Participation Data'!$N$6:$DX$6,0)),'Model Participation Data'!$B$8:$B$57,$C1923,'Model Participation Data'!$C$8:$C$57,$D1923))</f>
        <v>0</v>
      </c>
      <c r="O1923" s="154">
        <f>IF(ISNA(SUMIFS(INDEX('Model Participation Data'!$N$8:$DX$57,0,MATCH(CONCATENATE($J1923,O$6),'Model Participation Data'!$N$6:$DX$6,0)),'Model Participation Data'!$B$8:$B$57,$C1923,'Model Participation Data'!$C$8:$C$57,$D1923)),"-",SUMIFS(INDEX('Model Participation Data'!$N$8:$DX$57,0,MATCH(CONCATENATE($J1923,O$6),'Model Participation Data'!$N$6:$DX$6,0)),'Model Participation Data'!$B$8:$B$57,$C1923,'Model Participation Data'!$C$8:$C$57,$D1923))</f>
        <v>0</v>
      </c>
    </row>
    <row r="1924" spans="2:15" x14ac:dyDescent="0.35">
      <c r="B1924" s="37" t="s">
        <v>80</v>
      </c>
      <c r="C1924" s="38" t="str">
        <f>IF(ISBLANK('Model Participation Data'!$B$84),"-",'Model Participation Data'!$B$84)</f>
        <v>-</v>
      </c>
      <c r="D1924" s="38" t="str">
        <f>IF(ISBLANK('Model Participation Data'!$C$84),"-",'Model Participation Data'!$C$84)</f>
        <v>-</v>
      </c>
      <c r="E1924" s="38" t="str">
        <f>IF(ISBLANK('Model Participation Data'!$D$84),"-",'Model Participation Data'!$D$84)</f>
        <v>-</v>
      </c>
      <c r="F1924" s="38" t="str">
        <f>IF(ISBLANK('Model Participation Data'!$E$84),"-",'Model Participation Data'!$E$84)</f>
        <v>-</v>
      </c>
      <c r="G1924" s="151" t="str">
        <f>IF(ISBLANK('Model Participation Data'!$F$84),"-",'Model Participation Data'!$F$84)</f>
        <v>-</v>
      </c>
      <c r="H1924" s="253">
        <v>3</v>
      </c>
      <c r="I1924" s="253">
        <v>5</v>
      </c>
      <c r="J1924" s="150" t="str">
        <f t="shared" si="76"/>
        <v>35</v>
      </c>
      <c r="K1924" s="38" t="str">
        <f>IF(ISBLANK('Model Participation Data'!$L$84),"-",'Model Participation Data'!$L$84)</f>
        <v>-</v>
      </c>
      <c r="L1924" s="39" t="str">
        <f>IF(ISBLANK('Model Participation Data'!$M$84),"-",'Model Participation Data'!$M$84)</f>
        <v>-</v>
      </c>
      <c r="M1924" s="254">
        <f>IF(ISNA(SUMIFS(INDEX('Model Participation Data'!$N$8:$DX$57,0,MATCH(CONCATENATE($J1924,M$6),'Model Participation Data'!$N$6:$DX$6,0)),'Model Participation Data'!$B$8:$B$57,$C1924,'Model Participation Data'!$C$8:$C$57,$D1924)),"-",SUMIFS(INDEX('Model Participation Data'!$N$8:$DX$57,0,MATCH(CONCATENATE($J1924,M$6),'Model Participation Data'!$N$6:$DX$6,0)),'Model Participation Data'!$B$8:$B$57,$C1924,'Model Participation Data'!$C$8:$C$57,$D1924))</f>
        <v>0</v>
      </c>
      <c r="N1924" s="254">
        <f>IF(ISNA(SUMIFS(INDEX('Model Participation Data'!$N$8:$DX$57,0,MATCH(CONCATENATE($J1924,N$6),'Model Participation Data'!$N$6:$DX$6,0)),'Model Participation Data'!$B$8:$B$57,$C1924,'Model Participation Data'!$C$8:$C$57,$D1924)),"-",SUMIFS(INDEX('Model Participation Data'!$N$8:$DX$57,0,MATCH(CONCATENATE($J1924,N$6),'Model Participation Data'!$N$6:$DX$6,0)),'Model Participation Data'!$B$8:$B$57,$C1924,'Model Participation Data'!$C$8:$C$57,$D1924))</f>
        <v>0</v>
      </c>
      <c r="O1924" s="154">
        <f>IF(ISNA(SUMIFS(INDEX('Model Participation Data'!$N$8:$DX$57,0,MATCH(CONCATENATE($J1924,O$6),'Model Participation Data'!$N$6:$DX$6,0)),'Model Participation Data'!$B$8:$B$57,$C1924,'Model Participation Data'!$C$8:$C$57,$D1924)),"-",SUMIFS(INDEX('Model Participation Data'!$N$8:$DX$57,0,MATCH(CONCATENATE($J1924,O$6),'Model Participation Data'!$N$6:$DX$6,0)),'Model Participation Data'!$B$8:$B$57,$C1924,'Model Participation Data'!$C$8:$C$57,$D1924))</f>
        <v>0</v>
      </c>
    </row>
    <row r="1925" spans="2:15" x14ac:dyDescent="0.35">
      <c r="B1925" s="37" t="s">
        <v>80</v>
      </c>
      <c r="C1925" s="38" t="str">
        <f>IF(ISBLANK('Model Participation Data'!$B$84),"-",'Model Participation Data'!$B$84)</f>
        <v>-</v>
      </c>
      <c r="D1925" s="38" t="str">
        <f>IF(ISBLANK('Model Participation Data'!$C$84),"-",'Model Participation Data'!$C$84)</f>
        <v>-</v>
      </c>
      <c r="E1925" s="38" t="str">
        <f>IF(ISBLANK('Model Participation Data'!$D$84),"-",'Model Participation Data'!$D$84)</f>
        <v>-</v>
      </c>
      <c r="F1925" s="38" t="str">
        <f>IF(ISBLANK('Model Participation Data'!$E$84),"-",'Model Participation Data'!$E$84)</f>
        <v>-</v>
      </c>
      <c r="G1925" s="151" t="str">
        <f>IF(ISBLANK('Model Participation Data'!$F$84),"-",'Model Participation Data'!$F$84)</f>
        <v>-</v>
      </c>
      <c r="H1925" s="253">
        <v>3</v>
      </c>
      <c r="I1925" s="253" t="s">
        <v>65</v>
      </c>
      <c r="J1925" s="150" t="str">
        <f t="shared" si="76"/>
        <v>3Goal</v>
      </c>
      <c r="K1925" s="38" t="str">
        <f>IF(ISBLANK('Model Participation Data'!$L$84),"-",'Model Participation Data'!$L$84)</f>
        <v>-</v>
      </c>
      <c r="L1925" s="39" t="str">
        <f>IF(ISBLANK('Model Participation Data'!$M$84),"-",'Model Participation Data'!$M$84)</f>
        <v>-</v>
      </c>
      <c r="M1925" s="254" t="str">
        <f>IF(ISNA(SUMIFS(INDEX('Model Participation Data'!$N$8:$DX$57,0,MATCH(CONCATENATE($J1925,M$6),'Model Participation Data'!$N$6:$DX$6,0)),'Model Participation Data'!$B$8:$B$57,$C1925,'Model Participation Data'!$C$8:$C$57,$D1925)),"-",SUMIFS(INDEX('Model Participation Data'!$N$8:$DX$57,0,MATCH(CONCATENATE($J1925,M$6),'Model Participation Data'!$N$6:$DX$6,0)),'Model Participation Data'!$B$8:$B$57,$C1925,'Model Participation Data'!$C$8:$C$57,$D1925))</f>
        <v>-</v>
      </c>
      <c r="N1925" s="254" t="str">
        <f>IF(ISNA(SUMIFS(INDEX('Model Participation Data'!$N$8:$DX$57,0,MATCH(CONCATENATE($J1925,N$6),'Model Participation Data'!$N$6:$DX$6,0)),'Model Participation Data'!$B$8:$B$57,$C1925,'Model Participation Data'!$C$8:$C$57,$D1925)),"-",SUMIFS(INDEX('Model Participation Data'!$N$8:$DX$57,0,MATCH(CONCATENATE($J1925,N$6),'Model Participation Data'!$N$6:$DX$6,0)),'Model Participation Data'!$B$8:$B$57,$C1925,'Model Participation Data'!$C$8:$C$57,$D1925))</f>
        <v>-</v>
      </c>
      <c r="O1925" s="154">
        <f>IF(ISNA(SUMIFS(INDEX('Model Participation Data'!$N$8:$DX$57,0,MATCH(CONCATENATE($J1925,O$6),'Model Participation Data'!$N$6:$DX$6,0)),'Model Participation Data'!$B$8:$B$57,$C1925,'Model Participation Data'!$C$8:$C$57,$D1925)),"-",SUMIFS(INDEX('Model Participation Data'!$N$8:$DX$57,0,MATCH(CONCATENATE($J1925,O$6),'Model Participation Data'!$N$6:$DX$6,0)),'Model Participation Data'!$B$8:$B$57,$C1925,'Model Participation Data'!$C$8:$C$57,$D1925))</f>
        <v>0</v>
      </c>
    </row>
    <row r="1926" spans="2:15" x14ac:dyDescent="0.35">
      <c r="B1926" s="37" t="s">
        <v>80</v>
      </c>
      <c r="C1926" s="38" t="str">
        <f>IF(ISBLANK('Model Participation Data'!$B$84),"-",'Model Participation Data'!$B$84)</f>
        <v>-</v>
      </c>
      <c r="D1926" s="38" t="str">
        <f>IF(ISBLANK('Model Participation Data'!$C$84),"-",'Model Participation Data'!$C$84)</f>
        <v>-</v>
      </c>
      <c r="E1926" s="38" t="str">
        <f>IF(ISBLANK('Model Participation Data'!$D$84),"-",'Model Participation Data'!$D$84)</f>
        <v>-</v>
      </c>
      <c r="F1926" s="38" t="str">
        <f>IF(ISBLANK('Model Participation Data'!$E$84),"-",'Model Participation Data'!$E$84)</f>
        <v>-</v>
      </c>
      <c r="G1926" s="151" t="str">
        <f>IF(ISBLANK('Model Participation Data'!$F$84),"-",'Model Participation Data'!$F$84)</f>
        <v>-</v>
      </c>
      <c r="H1926" s="253">
        <v>4</v>
      </c>
      <c r="I1926" s="253">
        <v>1</v>
      </c>
      <c r="J1926" s="150" t="str">
        <f t="shared" si="76"/>
        <v>41</v>
      </c>
      <c r="K1926" s="38" t="str">
        <f>IF(ISBLANK('Model Participation Data'!$L$84),"-",'Model Participation Data'!$L$84)</f>
        <v>-</v>
      </c>
      <c r="L1926" s="39" t="str">
        <f>IF(ISBLANK('Model Participation Data'!$M$84),"-",'Model Participation Data'!$M$84)</f>
        <v>-</v>
      </c>
      <c r="M1926" s="254">
        <f>IF(ISNA(SUMIFS(INDEX('Model Participation Data'!$N$8:$DX$57,0,MATCH(CONCATENATE($J1926,M$6),'Model Participation Data'!$N$6:$DX$6,0)),'Model Participation Data'!$B$8:$B$57,$C1926,'Model Participation Data'!$C$8:$C$57,$D1926)),"-",SUMIFS(INDEX('Model Participation Data'!$N$8:$DX$57,0,MATCH(CONCATENATE($J1926,M$6),'Model Participation Data'!$N$6:$DX$6,0)),'Model Participation Data'!$B$8:$B$57,$C1926,'Model Participation Data'!$C$8:$C$57,$D1926))</f>
        <v>0</v>
      </c>
      <c r="N1926" s="254">
        <f>IF(ISNA(SUMIFS(INDEX('Model Participation Data'!$N$8:$DX$57,0,MATCH(CONCATENATE($J1926,N$6),'Model Participation Data'!$N$6:$DX$6,0)),'Model Participation Data'!$B$8:$B$57,$C1926,'Model Participation Data'!$C$8:$C$57,$D1926)),"-",SUMIFS(INDEX('Model Participation Data'!$N$8:$DX$57,0,MATCH(CONCATENATE($J1926,N$6),'Model Participation Data'!$N$6:$DX$6,0)),'Model Participation Data'!$B$8:$B$57,$C1926,'Model Participation Data'!$C$8:$C$57,$D1926))</f>
        <v>0</v>
      </c>
      <c r="O1926" s="154">
        <f>IF(ISNA(SUMIFS(INDEX('Model Participation Data'!$N$8:$DX$57,0,MATCH(CONCATENATE($J1926,O$6),'Model Participation Data'!$N$6:$DX$6,0)),'Model Participation Data'!$B$8:$B$57,$C1926,'Model Participation Data'!$C$8:$C$57,$D1926)),"-",SUMIFS(INDEX('Model Participation Data'!$N$8:$DX$57,0,MATCH(CONCATENATE($J1926,O$6),'Model Participation Data'!$N$6:$DX$6,0)),'Model Participation Data'!$B$8:$B$57,$C1926,'Model Participation Data'!$C$8:$C$57,$D1926))</f>
        <v>0</v>
      </c>
    </row>
    <row r="1927" spans="2:15" x14ac:dyDescent="0.35">
      <c r="B1927" s="37" t="s">
        <v>80</v>
      </c>
      <c r="C1927" s="38" t="str">
        <f>IF(ISBLANK('Model Participation Data'!$B$84),"-",'Model Participation Data'!$B$84)</f>
        <v>-</v>
      </c>
      <c r="D1927" s="38" t="str">
        <f>IF(ISBLANK('Model Participation Data'!$C$84),"-",'Model Participation Data'!$C$84)</f>
        <v>-</v>
      </c>
      <c r="E1927" s="38" t="str">
        <f>IF(ISBLANK('Model Participation Data'!$D$84),"-",'Model Participation Data'!$D$84)</f>
        <v>-</v>
      </c>
      <c r="F1927" s="38" t="str">
        <f>IF(ISBLANK('Model Participation Data'!$E$84),"-",'Model Participation Data'!$E$84)</f>
        <v>-</v>
      </c>
      <c r="G1927" s="151" t="str">
        <f>IF(ISBLANK('Model Participation Data'!$F$84),"-",'Model Participation Data'!$F$84)</f>
        <v>-</v>
      </c>
      <c r="H1927" s="253">
        <v>4</v>
      </c>
      <c r="I1927" s="253">
        <v>2</v>
      </c>
      <c r="J1927" s="150" t="str">
        <f t="shared" si="76"/>
        <v>42</v>
      </c>
      <c r="K1927" s="38" t="str">
        <f>IF(ISBLANK('Model Participation Data'!$L$84),"-",'Model Participation Data'!$L$84)</f>
        <v>-</v>
      </c>
      <c r="L1927" s="39" t="str">
        <f>IF(ISBLANK('Model Participation Data'!$M$84),"-",'Model Participation Data'!$M$84)</f>
        <v>-</v>
      </c>
      <c r="M1927" s="254">
        <f>IF(ISNA(SUMIFS(INDEX('Model Participation Data'!$N$8:$DX$57,0,MATCH(CONCATENATE($J1927,M$6),'Model Participation Data'!$N$6:$DX$6,0)),'Model Participation Data'!$B$8:$B$57,$C1927,'Model Participation Data'!$C$8:$C$57,$D1927)),"-",SUMIFS(INDEX('Model Participation Data'!$N$8:$DX$57,0,MATCH(CONCATENATE($J1927,M$6),'Model Participation Data'!$N$6:$DX$6,0)),'Model Participation Data'!$B$8:$B$57,$C1927,'Model Participation Data'!$C$8:$C$57,$D1927))</f>
        <v>0</v>
      </c>
      <c r="N1927" s="254">
        <f>IF(ISNA(SUMIFS(INDEX('Model Participation Data'!$N$8:$DX$57,0,MATCH(CONCATENATE($J1927,N$6),'Model Participation Data'!$N$6:$DX$6,0)),'Model Participation Data'!$B$8:$B$57,$C1927,'Model Participation Data'!$C$8:$C$57,$D1927)),"-",SUMIFS(INDEX('Model Participation Data'!$N$8:$DX$57,0,MATCH(CONCATENATE($J1927,N$6),'Model Participation Data'!$N$6:$DX$6,0)),'Model Participation Data'!$B$8:$B$57,$C1927,'Model Participation Data'!$C$8:$C$57,$D1927))</f>
        <v>0</v>
      </c>
      <c r="O1927" s="154">
        <f>IF(ISNA(SUMIFS(INDEX('Model Participation Data'!$N$8:$DX$57,0,MATCH(CONCATENATE($J1927,O$6),'Model Participation Data'!$N$6:$DX$6,0)),'Model Participation Data'!$B$8:$B$57,$C1927,'Model Participation Data'!$C$8:$C$57,$D1927)),"-",SUMIFS(INDEX('Model Participation Data'!$N$8:$DX$57,0,MATCH(CONCATENATE($J1927,O$6),'Model Participation Data'!$N$6:$DX$6,0)),'Model Participation Data'!$B$8:$B$57,$C1927,'Model Participation Data'!$C$8:$C$57,$D1927))</f>
        <v>0</v>
      </c>
    </row>
    <row r="1928" spans="2:15" x14ac:dyDescent="0.35">
      <c r="B1928" s="37" t="s">
        <v>80</v>
      </c>
      <c r="C1928" s="38" t="str">
        <f>IF(ISBLANK('Model Participation Data'!$B$84),"-",'Model Participation Data'!$B$84)</f>
        <v>-</v>
      </c>
      <c r="D1928" s="38" t="str">
        <f>IF(ISBLANK('Model Participation Data'!$C$84),"-",'Model Participation Data'!$C$84)</f>
        <v>-</v>
      </c>
      <c r="E1928" s="38" t="str">
        <f>IF(ISBLANK('Model Participation Data'!$D$84),"-",'Model Participation Data'!$D$84)</f>
        <v>-</v>
      </c>
      <c r="F1928" s="38" t="str">
        <f>IF(ISBLANK('Model Participation Data'!$E$84),"-",'Model Participation Data'!$E$84)</f>
        <v>-</v>
      </c>
      <c r="G1928" s="151" t="str">
        <f>IF(ISBLANK('Model Participation Data'!$F$84),"-",'Model Participation Data'!$F$84)</f>
        <v>-</v>
      </c>
      <c r="H1928" s="253">
        <v>4</v>
      </c>
      <c r="I1928" s="253">
        <v>3</v>
      </c>
      <c r="J1928" s="150" t="str">
        <f t="shared" si="76"/>
        <v>43</v>
      </c>
      <c r="K1928" s="38" t="str">
        <f>IF(ISBLANK('Model Participation Data'!$L$84),"-",'Model Participation Data'!$L$84)</f>
        <v>-</v>
      </c>
      <c r="L1928" s="39" t="str">
        <f>IF(ISBLANK('Model Participation Data'!$M$84),"-",'Model Participation Data'!$M$84)</f>
        <v>-</v>
      </c>
      <c r="M1928" s="254">
        <f>IF(ISNA(SUMIFS(INDEX('Model Participation Data'!$N$8:$DX$57,0,MATCH(CONCATENATE($J1928,M$6),'Model Participation Data'!$N$6:$DX$6,0)),'Model Participation Data'!$B$8:$B$57,$C1928,'Model Participation Data'!$C$8:$C$57,$D1928)),"-",SUMIFS(INDEX('Model Participation Data'!$N$8:$DX$57,0,MATCH(CONCATENATE($J1928,M$6),'Model Participation Data'!$N$6:$DX$6,0)),'Model Participation Data'!$B$8:$B$57,$C1928,'Model Participation Data'!$C$8:$C$57,$D1928))</f>
        <v>0</v>
      </c>
      <c r="N1928" s="254">
        <f>IF(ISNA(SUMIFS(INDEX('Model Participation Data'!$N$8:$DX$57,0,MATCH(CONCATENATE($J1928,N$6),'Model Participation Data'!$N$6:$DX$6,0)),'Model Participation Data'!$B$8:$B$57,$C1928,'Model Participation Data'!$C$8:$C$57,$D1928)),"-",SUMIFS(INDEX('Model Participation Data'!$N$8:$DX$57,0,MATCH(CONCATENATE($J1928,N$6),'Model Participation Data'!$N$6:$DX$6,0)),'Model Participation Data'!$B$8:$B$57,$C1928,'Model Participation Data'!$C$8:$C$57,$D1928))</f>
        <v>0</v>
      </c>
      <c r="O1928" s="154">
        <f>IF(ISNA(SUMIFS(INDEX('Model Participation Data'!$N$8:$DX$57,0,MATCH(CONCATENATE($J1928,O$6),'Model Participation Data'!$N$6:$DX$6,0)),'Model Participation Data'!$B$8:$B$57,$C1928,'Model Participation Data'!$C$8:$C$57,$D1928)),"-",SUMIFS(INDEX('Model Participation Data'!$N$8:$DX$57,0,MATCH(CONCATENATE($J1928,O$6),'Model Participation Data'!$N$6:$DX$6,0)),'Model Participation Data'!$B$8:$B$57,$C1928,'Model Participation Data'!$C$8:$C$57,$D1928))</f>
        <v>0</v>
      </c>
    </row>
    <row r="1929" spans="2:15" x14ac:dyDescent="0.35">
      <c r="B1929" s="37" t="s">
        <v>80</v>
      </c>
      <c r="C1929" s="38" t="str">
        <f>IF(ISBLANK('Model Participation Data'!$B$84),"-",'Model Participation Data'!$B$84)</f>
        <v>-</v>
      </c>
      <c r="D1929" s="38" t="str">
        <f>IF(ISBLANK('Model Participation Data'!$C$84),"-",'Model Participation Data'!$C$84)</f>
        <v>-</v>
      </c>
      <c r="E1929" s="38" t="str">
        <f>IF(ISBLANK('Model Participation Data'!$D$84),"-",'Model Participation Data'!$D$84)</f>
        <v>-</v>
      </c>
      <c r="F1929" s="38" t="str">
        <f>IF(ISBLANK('Model Participation Data'!$E$84),"-",'Model Participation Data'!$E$84)</f>
        <v>-</v>
      </c>
      <c r="G1929" s="151" t="str">
        <f>IF(ISBLANK('Model Participation Data'!$F$84),"-",'Model Participation Data'!$F$84)</f>
        <v>-</v>
      </c>
      <c r="H1929" s="253">
        <v>4</v>
      </c>
      <c r="I1929" s="253">
        <v>4</v>
      </c>
      <c r="J1929" s="150" t="str">
        <f t="shared" si="76"/>
        <v>44</v>
      </c>
      <c r="K1929" s="38" t="str">
        <f>IF(ISBLANK('Model Participation Data'!$L$84),"-",'Model Participation Data'!$L$84)</f>
        <v>-</v>
      </c>
      <c r="L1929" s="39" t="str">
        <f>IF(ISBLANK('Model Participation Data'!$M$84),"-",'Model Participation Data'!$M$84)</f>
        <v>-</v>
      </c>
      <c r="M1929" s="254">
        <f>IF(ISNA(SUMIFS(INDEX('Model Participation Data'!$N$8:$DX$57,0,MATCH(CONCATENATE($J1929,M$6),'Model Participation Data'!$N$6:$DX$6,0)),'Model Participation Data'!$B$8:$B$57,$C1929,'Model Participation Data'!$C$8:$C$57,$D1929)),"-",SUMIFS(INDEX('Model Participation Data'!$N$8:$DX$57,0,MATCH(CONCATENATE($J1929,M$6),'Model Participation Data'!$N$6:$DX$6,0)),'Model Participation Data'!$B$8:$B$57,$C1929,'Model Participation Data'!$C$8:$C$57,$D1929))</f>
        <v>0</v>
      </c>
      <c r="N1929" s="254">
        <f>IF(ISNA(SUMIFS(INDEX('Model Participation Data'!$N$8:$DX$57,0,MATCH(CONCATENATE($J1929,N$6),'Model Participation Data'!$N$6:$DX$6,0)),'Model Participation Data'!$B$8:$B$57,$C1929,'Model Participation Data'!$C$8:$C$57,$D1929)),"-",SUMIFS(INDEX('Model Participation Data'!$N$8:$DX$57,0,MATCH(CONCATENATE($J1929,N$6),'Model Participation Data'!$N$6:$DX$6,0)),'Model Participation Data'!$B$8:$B$57,$C1929,'Model Participation Data'!$C$8:$C$57,$D1929))</f>
        <v>0</v>
      </c>
      <c r="O1929" s="154">
        <f>IF(ISNA(SUMIFS(INDEX('Model Participation Data'!$N$8:$DX$57,0,MATCH(CONCATENATE($J1929,O$6),'Model Participation Data'!$N$6:$DX$6,0)),'Model Participation Data'!$B$8:$B$57,$C1929,'Model Participation Data'!$C$8:$C$57,$D1929)),"-",SUMIFS(INDEX('Model Participation Data'!$N$8:$DX$57,0,MATCH(CONCATENATE($J1929,O$6),'Model Participation Data'!$N$6:$DX$6,0)),'Model Participation Data'!$B$8:$B$57,$C1929,'Model Participation Data'!$C$8:$C$57,$D1929))</f>
        <v>0</v>
      </c>
    </row>
    <row r="1930" spans="2:15" x14ac:dyDescent="0.35">
      <c r="B1930" s="37" t="s">
        <v>80</v>
      </c>
      <c r="C1930" s="38" t="str">
        <f>IF(ISBLANK('Model Participation Data'!$B$84),"-",'Model Participation Data'!$B$84)</f>
        <v>-</v>
      </c>
      <c r="D1930" s="38" t="str">
        <f>IF(ISBLANK('Model Participation Data'!$C$84),"-",'Model Participation Data'!$C$84)</f>
        <v>-</v>
      </c>
      <c r="E1930" s="38" t="str">
        <f>IF(ISBLANK('Model Participation Data'!$D$84),"-",'Model Participation Data'!$D$84)</f>
        <v>-</v>
      </c>
      <c r="F1930" s="38" t="str">
        <f>IF(ISBLANK('Model Participation Data'!$E$84),"-",'Model Participation Data'!$E$84)</f>
        <v>-</v>
      </c>
      <c r="G1930" s="151" t="str">
        <f>IF(ISBLANK('Model Participation Data'!$F$84),"-",'Model Participation Data'!$F$84)</f>
        <v>-</v>
      </c>
      <c r="H1930" s="253">
        <v>4</v>
      </c>
      <c r="I1930" s="253">
        <v>5</v>
      </c>
      <c r="J1930" s="150" t="str">
        <f t="shared" si="76"/>
        <v>45</v>
      </c>
      <c r="K1930" s="38" t="str">
        <f>IF(ISBLANK('Model Participation Data'!$L$84),"-",'Model Participation Data'!$L$84)</f>
        <v>-</v>
      </c>
      <c r="L1930" s="39" t="str">
        <f>IF(ISBLANK('Model Participation Data'!$M$84),"-",'Model Participation Data'!$M$84)</f>
        <v>-</v>
      </c>
      <c r="M1930" s="254">
        <f>IF(ISNA(SUMIFS(INDEX('Model Participation Data'!$N$8:$DX$57,0,MATCH(CONCATENATE($J1930,M$6),'Model Participation Data'!$N$6:$DX$6,0)),'Model Participation Data'!$B$8:$B$57,$C1930,'Model Participation Data'!$C$8:$C$57,$D1930)),"-",SUMIFS(INDEX('Model Participation Data'!$N$8:$DX$57,0,MATCH(CONCATENATE($J1930,M$6),'Model Participation Data'!$N$6:$DX$6,0)),'Model Participation Data'!$B$8:$B$57,$C1930,'Model Participation Data'!$C$8:$C$57,$D1930))</f>
        <v>0</v>
      </c>
      <c r="N1930" s="254">
        <f>IF(ISNA(SUMIFS(INDEX('Model Participation Data'!$N$8:$DX$57,0,MATCH(CONCATENATE($J1930,N$6),'Model Participation Data'!$N$6:$DX$6,0)),'Model Participation Data'!$B$8:$B$57,$C1930,'Model Participation Data'!$C$8:$C$57,$D1930)),"-",SUMIFS(INDEX('Model Participation Data'!$N$8:$DX$57,0,MATCH(CONCATENATE($J1930,N$6),'Model Participation Data'!$N$6:$DX$6,0)),'Model Participation Data'!$B$8:$B$57,$C1930,'Model Participation Data'!$C$8:$C$57,$D1930))</f>
        <v>0</v>
      </c>
      <c r="O1930" s="154">
        <f>IF(ISNA(SUMIFS(INDEX('Model Participation Data'!$N$8:$DX$57,0,MATCH(CONCATENATE($J1930,O$6),'Model Participation Data'!$N$6:$DX$6,0)),'Model Participation Data'!$B$8:$B$57,$C1930,'Model Participation Data'!$C$8:$C$57,$D1930)),"-",SUMIFS(INDEX('Model Participation Data'!$N$8:$DX$57,0,MATCH(CONCATENATE($J1930,O$6),'Model Participation Data'!$N$6:$DX$6,0)),'Model Participation Data'!$B$8:$B$57,$C1930,'Model Participation Data'!$C$8:$C$57,$D1930))</f>
        <v>0</v>
      </c>
    </row>
    <row r="1931" spans="2:15" x14ac:dyDescent="0.35">
      <c r="B1931" s="37" t="s">
        <v>80</v>
      </c>
      <c r="C1931" s="38" t="str">
        <f>IF(ISBLANK('Model Participation Data'!$B$84),"-",'Model Participation Data'!$B$84)</f>
        <v>-</v>
      </c>
      <c r="D1931" s="38" t="str">
        <f>IF(ISBLANK('Model Participation Data'!$C$84),"-",'Model Participation Data'!$C$84)</f>
        <v>-</v>
      </c>
      <c r="E1931" s="38" t="str">
        <f>IF(ISBLANK('Model Participation Data'!$D$84),"-",'Model Participation Data'!$D$84)</f>
        <v>-</v>
      </c>
      <c r="F1931" s="38" t="str">
        <f>IF(ISBLANK('Model Participation Data'!$E$84),"-",'Model Participation Data'!$E$84)</f>
        <v>-</v>
      </c>
      <c r="G1931" s="151" t="str">
        <f>IF(ISBLANK('Model Participation Data'!$F$84),"-",'Model Participation Data'!$F$84)</f>
        <v>-</v>
      </c>
      <c r="H1931" s="253">
        <v>4</v>
      </c>
      <c r="I1931" s="253" t="s">
        <v>65</v>
      </c>
      <c r="J1931" s="150" t="str">
        <f t="shared" si="76"/>
        <v>4Goal</v>
      </c>
      <c r="K1931" s="38" t="str">
        <f>IF(ISBLANK('Model Participation Data'!$L$84),"-",'Model Participation Data'!$L$84)</f>
        <v>-</v>
      </c>
      <c r="L1931" s="39" t="str">
        <f>IF(ISBLANK('Model Participation Data'!$M$84),"-",'Model Participation Data'!$M$84)</f>
        <v>-</v>
      </c>
      <c r="M1931" s="254" t="str">
        <f>IF(ISNA(SUMIFS(INDEX('Model Participation Data'!$N$8:$DX$57,0,MATCH(CONCATENATE($J1931,M$6),'Model Participation Data'!$N$6:$DX$6,0)),'Model Participation Data'!$B$8:$B$57,$C1931,'Model Participation Data'!$C$8:$C$57,$D1931)),"-",SUMIFS(INDEX('Model Participation Data'!$N$8:$DX$57,0,MATCH(CONCATENATE($J1931,M$6),'Model Participation Data'!$N$6:$DX$6,0)),'Model Participation Data'!$B$8:$B$57,$C1931,'Model Participation Data'!$C$8:$C$57,$D1931))</f>
        <v>-</v>
      </c>
      <c r="N1931" s="254" t="str">
        <f>IF(ISNA(SUMIFS(INDEX('Model Participation Data'!$N$8:$DX$57,0,MATCH(CONCATENATE($J1931,N$6),'Model Participation Data'!$N$6:$DX$6,0)),'Model Participation Data'!$B$8:$B$57,$C1931,'Model Participation Data'!$C$8:$C$57,$D1931)),"-",SUMIFS(INDEX('Model Participation Data'!$N$8:$DX$57,0,MATCH(CONCATENATE($J1931,N$6),'Model Participation Data'!$N$6:$DX$6,0)),'Model Participation Data'!$B$8:$B$57,$C1931,'Model Participation Data'!$C$8:$C$57,$D1931))</f>
        <v>-</v>
      </c>
      <c r="O1931" s="154">
        <f>IF(ISNA(SUMIFS(INDEX('Model Participation Data'!$N$8:$DX$57,0,MATCH(CONCATENATE($J1931,O$6),'Model Participation Data'!$N$6:$DX$6,0)),'Model Participation Data'!$B$8:$B$57,$C1931,'Model Participation Data'!$C$8:$C$57,$D1931)),"-",SUMIFS(INDEX('Model Participation Data'!$N$8:$DX$57,0,MATCH(CONCATENATE($J1931,O$6),'Model Participation Data'!$N$6:$DX$6,0)),'Model Participation Data'!$B$8:$B$57,$C1931,'Model Participation Data'!$C$8:$C$57,$D1931))</f>
        <v>0</v>
      </c>
    </row>
    <row r="1932" spans="2:15" x14ac:dyDescent="0.35">
      <c r="B1932" s="37" t="s">
        <v>80</v>
      </c>
      <c r="C1932" s="38" t="str">
        <f>IF(ISBLANK('Model Participation Data'!$B$85),"-",'Model Participation Data'!$B$85)</f>
        <v>-</v>
      </c>
      <c r="D1932" s="38" t="str">
        <f>IF(ISBLANK('Model Participation Data'!$C$85),"-",'Model Participation Data'!$C$85)</f>
        <v>-</v>
      </c>
      <c r="E1932" s="38" t="str">
        <f>IF(ISBLANK('Model Participation Data'!$D$85),"-",'Model Participation Data'!$D$85)</f>
        <v>-</v>
      </c>
      <c r="F1932" s="38" t="str">
        <f>IF(ISBLANK('Model Participation Data'!$E$85),"-",'Model Participation Data'!$E$85)</f>
        <v>-</v>
      </c>
      <c r="G1932" s="151" t="str">
        <f>IF(ISBLANK('Model Participation Data'!$F$85),"-",'Model Participation Data'!$F$85)</f>
        <v>-</v>
      </c>
      <c r="H1932" s="253" t="s">
        <v>64</v>
      </c>
      <c r="I1932" s="253" t="s">
        <v>64</v>
      </c>
      <c r="J1932" s="150" t="str">
        <f t="shared" si="76"/>
        <v>BaselineBaseline</v>
      </c>
      <c r="K1932" s="38" t="str">
        <f>IF(ISBLANK('Model Participation Data'!$L$85),"-",'Model Participation Data'!$L$85)</f>
        <v>-</v>
      </c>
      <c r="L1932" s="39" t="str">
        <f>IF(ISBLANK('Model Participation Data'!$M$85),"-",'Model Participation Data'!$M$85)</f>
        <v>-</v>
      </c>
      <c r="M1932" s="254">
        <f>IF(ISNA(SUMIFS(INDEX('Model Participation Data'!$N$8:$DX$57,0,MATCH(CONCATENATE($J1932,M$6),'Model Participation Data'!$N$6:$DX$6,0)),'Model Participation Data'!$B$8:$B$57,$C1932,'Model Participation Data'!$C$8:$C$57,$D1932)),"-",SUMIFS(INDEX('Model Participation Data'!$N$8:$DX$57,0,MATCH(CONCATENATE($J1932,M$6),'Model Participation Data'!$N$6:$DX$6,0)),'Model Participation Data'!$B$8:$B$57,$C1932,'Model Participation Data'!$C$8:$C$57,$D1932))</f>
        <v>0</v>
      </c>
      <c r="N1932" s="254">
        <f>IF(ISNA(SUMIFS(INDEX('Model Participation Data'!$N$8:$DX$57,0,MATCH(CONCATENATE($J1932,N$6),'Model Participation Data'!$N$6:$DX$6,0)),'Model Participation Data'!$B$8:$B$57,$C1932,'Model Participation Data'!$C$8:$C$57,$D1932)),"-",SUMIFS(INDEX('Model Participation Data'!$N$8:$DX$57,0,MATCH(CONCATENATE($J1932,N$6),'Model Participation Data'!$N$6:$DX$6,0)),'Model Participation Data'!$B$8:$B$57,$C1932,'Model Participation Data'!$C$8:$C$57,$D1932))</f>
        <v>0</v>
      </c>
      <c r="O1932" s="154">
        <f>IF(ISNA(SUMIFS(INDEX('Model Participation Data'!$N$8:$DX$57,0,MATCH(CONCATENATE($J1932,O$6),'Model Participation Data'!$N$6:$DX$6,0)),'Model Participation Data'!$B$8:$B$57,$C1932,'Model Participation Data'!$C$8:$C$57,$D1932)),"-",SUMIFS(INDEX('Model Participation Data'!$N$8:$DX$57,0,MATCH(CONCATENATE($J1932,O$6),'Model Participation Data'!$N$6:$DX$6,0)),'Model Participation Data'!$B$8:$B$57,$C1932,'Model Participation Data'!$C$8:$C$57,$D1932))</f>
        <v>0</v>
      </c>
    </row>
    <row r="1933" spans="2:15" x14ac:dyDescent="0.35">
      <c r="B1933" s="37" t="s">
        <v>80</v>
      </c>
      <c r="C1933" s="38" t="str">
        <f>IF(ISBLANK('Model Participation Data'!$B$85),"-",'Model Participation Data'!$B$85)</f>
        <v>-</v>
      </c>
      <c r="D1933" s="38" t="str">
        <f>IF(ISBLANK('Model Participation Data'!$C$85),"-",'Model Participation Data'!$C$85)</f>
        <v>-</v>
      </c>
      <c r="E1933" s="38" t="str">
        <f>IF(ISBLANK('Model Participation Data'!$D$85),"-",'Model Participation Data'!$D$85)</f>
        <v>-</v>
      </c>
      <c r="F1933" s="38" t="str">
        <f>IF(ISBLANK('Model Participation Data'!$E$85),"-",'Model Participation Data'!$E$85)</f>
        <v>-</v>
      </c>
      <c r="G1933" s="151" t="str">
        <f>IF(ISBLANK('Model Participation Data'!$F$85),"-",'Model Participation Data'!$F$85)</f>
        <v>-</v>
      </c>
      <c r="H1933" s="253">
        <v>1</v>
      </c>
      <c r="I1933" s="253">
        <v>1</v>
      </c>
      <c r="J1933" s="150" t="str">
        <f t="shared" si="76"/>
        <v>11</v>
      </c>
      <c r="K1933" s="38" t="str">
        <f>IF(ISBLANK('Model Participation Data'!$L$85),"-",'Model Participation Data'!$L$85)</f>
        <v>-</v>
      </c>
      <c r="L1933" s="39" t="str">
        <f>IF(ISBLANK('Model Participation Data'!$M$85),"-",'Model Participation Data'!$M$85)</f>
        <v>-</v>
      </c>
      <c r="M1933" s="254">
        <f>IF(ISNA(SUMIFS(INDEX('Model Participation Data'!$N$8:$DX$57,0,MATCH(CONCATENATE($J1933,M$6),'Model Participation Data'!$N$6:$DX$6,0)),'Model Participation Data'!$B$8:$B$57,$C1933,'Model Participation Data'!$C$8:$C$57,$D1933)),"-",SUMIFS(INDEX('Model Participation Data'!$N$8:$DX$57,0,MATCH(CONCATENATE($J1933,M$6),'Model Participation Data'!$N$6:$DX$6,0)),'Model Participation Data'!$B$8:$B$57,$C1933,'Model Participation Data'!$C$8:$C$57,$D1933))</f>
        <v>0</v>
      </c>
      <c r="N1933" s="254">
        <f>IF(ISNA(SUMIFS(INDEX('Model Participation Data'!$N$8:$DX$57,0,MATCH(CONCATENATE($J1933,N$6),'Model Participation Data'!$N$6:$DX$6,0)),'Model Participation Data'!$B$8:$B$57,$C1933,'Model Participation Data'!$C$8:$C$57,$D1933)),"-",SUMIFS(INDEX('Model Participation Data'!$N$8:$DX$57,0,MATCH(CONCATENATE($J1933,N$6),'Model Participation Data'!$N$6:$DX$6,0)),'Model Participation Data'!$B$8:$B$57,$C1933,'Model Participation Data'!$C$8:$C$57,$D1933))</f>
        <v>0</v>
      </c>
      <c r="O1933" s="154">
        <f>IF(ISNA(SUMIFS(INDEX('Model Participation Data'!$N$8:$DX$57,0,MATCH(CONCATENATE($J1933,O$6),'Model Participation Data'!$N$6:$DX$6,0)),'Model Participation Data'!$B$8:$B$57,$C1933,'Model Participation Data'!$C$8:$C$57,$D1933)),"-",SUMIFS(INDEX('Model Participation Data'!$N$8:$DX$57,0,MATCH(CONCATENATE($J1933,O$6),'Model Participation Data'!$N$6:$DX$6,0)),'Model Participation Data'!$B$8:$B$57,$C1933,'Model Participation Data'!$C$8:$C$57,$D1933))</f>
        <v>0</v>
      </c>
    </row>
    <row r="1934" spans="2:15" x14ac:dyDescent="0.35">
      <c r="B1934" s="37" t="s">
        <v>80</v>
      </c>
      <c r="C1934" s="38" t="str">
        <f>IF(ISBLANK('Model Participation Data'!$B$85),"-",'Model Participation Data'!$B$85)</f>
        <v>-</v>
      </c>
      <c r="D1934" s="38" t="str">
        <f>IF(ISBLANK('Model Participation Data'!$C$85),"-",'Model Participation Data'!$C$85)</f>
        <v>-</v>
      </c>
      <c r="E1934" s="38" t="str">
        <f>IF(ISBLANK('Model Participation Data'!$D$85),"-",'Model Participation Data'!$D$85)</f>
        <v>-</v>
      </c>
      <c r="F1934" s="38" t="str">
        <f>IF(ISBLANK('Model Participation Data'!$E$85),"-",'Model Participation Data'!$E$85)</f>
        <v>-</v>
      </c>
      <c r="G1934" s="151" t="str">
        <f>IF(ISBLANK('Model Participation Data'!$F$85),"-",'Model Participation Data'!$F$85)</f>
        <v>-</v>
      </c>
      <c r="H1934" s="253">
        <v>1</v>
      </c>
      <c r="I1934" s="253">
        <v>2</v>
      </c>
      <c r="J1934" s="150" t="str">
        <f t="shared" si="76"/>
        <v>12</v>
      </c>
      <c r="K1934" s="38" t="str">
        <f>IF(ISBLANK('Model Participation Data'!$L$85),"-",'Model Participation Data'!$L$85)</f>
        <v>-</v>
      </c>
      <c r="L1934" s="39" t="str">
        <f>IF(ISBLANK('Model Participation Data'!$M$85),"-",'Model Participation Data'!$M$85)</f>
        <v>-</v>
      </c>
      <c r="M1934" s="254">
        <f>IF(ISNA(SUMIFS(INDEX('Model Participation Data'!$N$8:$DX$57,0,MATCH(CONCATENATE($J1934,M$6),'Model Participation Data'!$N$6:$DX$6,0)),'Model Participation Data'!$B$8:$B$57,$C1934,'Model Participation Data'!$C$8:$C$57,$D1934)),"-",SUMIFS(INDEX('Model Participation Data'!$N$8:$DX$57,0,MATCH(CONCATENATE($J1934,M$6),'Model Participation Data'!$N$6:$DX$6,0)),'Model Participation Data'!$B$8:$B$57,$C1934,'Model Participation Data'!$C$8:$C$57,$D1934))</f>
        <v>0</v>
      </c>
      <c r="N1934" s="254">
        <f>IF(ISNA(SUMIFS(INDEX('Model Participation Data'!$N$8:$DX$57,0,MATCH(CONCATENATE($J1934,N$6),'Model Participation Data'!$N$6:$DX$6,0)),'Model Participation Data'!$B$8:$B$57,$C1934,'Model Participation Data'!$C$8:$C$57,$D1934)),"-",SUMIFS(INDEX('Model Participation Data'!$N$8:$DX$57,0,MATCH(CONCATENATE($J1934,N$6),'Model Participation Data'!$N$6:$DX$6,0)),'Model Participation Data'!$B$8:$B$57,$C1934,'Model Participation Data'!$C$8:$C$57,$D1934))</f>
        <v>0</v>
      </c>
      <c r="O1934" s="154">
        <f>IF(ISNA(SUMIFS(INDEX('Model Participation Data'!$N$8:$DX$57,0,MATCH(CONCATENATE($J1934,O$6),'Model Participation Data'!$N$6:$DX$6,0)),'Model Participation Data'!$B$8:$B$57,$C1934,'Model Participation Data'!$C$8:$C$57,$D1934)),"-",SUMIFS(INDEX('Model Participation Data'!$N$8:$DX$57,0,MATCH(CONCATENATE($J1934,O$6),'Model Participation Data'!$N$6:$DX$6,0)),'Model Participation Data'!$B$8:$B$57,$C1934,'Model Participation Data'!$C$8:$C$57,$D1934))</f>
        <v>0</v>
      </c>
    </row>
    <row r="1935" spans="2:15" x14ac:dyDescent="0.35">
      <c r="B1935" s="37" t="s">
        <v>80</v>
      </c>
      <c r="C1935" s="38" t="str">
        <f>IF(ISBLANK('Model Participation Data'!$B$85),"-",'Model Participation Data'!$B$85)</f>
        <v>-</v>
      </c>
      <c r="D1935" s="38" t="str">
        <f>IF(ISBLANK('Model Participation Data'!$C$85),"-",'Model Participation Data'!$C$85)</f>
        <v>-</v>
      </c>
      <c r="E1935" s="38" t="str">
        <f>IF(ISBLANK('Model Participation Data'!$D$85),"-",'Model Participation Data'!$D$85)</f>
        <v>-</v>
      </c>
      <c r="F1935" s="38" t="str">
        <f>IF(ISBLANK('Model Participation Data'!$E$85),"-",'Model Participation Data'!$E$85)</f>
        <v>-</v>
      </c>
      <c r="G1935" s="151" t="str">
        <f>IF(ISBLANK('Model Participation Data'!$F$85),"-",'Model Participation Data'!$F$85)</f>
        <v>-</v>
      </c>
      <c r="H1935" s="253">
        <v>1</v>
      </c>
      <c r="I1935" s="253">
        <v>3</v>
      </c>
      <c r="J1935" s="150" t="str">
        <f t="shared" si="76"/>
        <v>13</v>
      </c>
      <c r="K1935" s="38" t="str">
        <f>IF(ISBLANK('Model Participation Data'!$L$85),"-",'Model Participation Data'!$L$85)</f>
        <v>-</v>
      </c>
      <c r="L1935" s="39" t="str">
        <f>IF(ISBLANK('Model Participation Data'!$M$85),"-",'Model Participation Data'!$M$85)</f>
        <v>-</v>
      </c>
      <c r="M1935" s="254">
        <f>IF(ISNA(SUMIFS(INDEX('Model Participation Data'!$N$8:$DX$57,0,MATCH(CONCATENATE($J1935,M$6),'Model Participation Data'!$N$6:$DX$6,0)),'Model Participation Data'!$B$8:$B$57,$C1935,'Model Participation Data'!$C$8:$C$57,$D1935)),"-",SUMIFS(INDEX('Model Participation Data'!$N$8:$DX$57,0,MATCH(CONCATENATE($J1935,M$6),'Model Participation Data'!$N$6:$DX$6,0)),'Model Participation Data'!$B$8:$B$57,$C1935,'Model Participation Data'!$C$8:$C$57,$D1935))</f>
        <v>0</v>
      </c>
      <c r="N1935" s="254">
        <f>IF(ISNA(SUMIFS(INDEX('Model Participation Data'!$N$8:$DX$57,0,MATCH(CONCATENATE($J1935,N$6),'Model Participation Data'!$N$6:$DX$6,0)),'Model Participation Data'!$B$8:$B$57,$C1935,'Model Participation Data'!$C$8:$C$57,$D1935)),"-",SUMIFS(INDEX('Model Participation Data'!$N$8:$DX$57,0,MATCH(CONCATENATE($J1935,N$6),'Model Participation Data'!$N$6:$DX$6,0)),'Model Participation Data'!$B$8:$B$57,$C1935,'Model Participation Data'!$C$8:$C$57,$D1935))</f>
        <v>0</v>
      </c>
      <c r="O1935" s="154">
        <f>IF(ISNA(SUMIFS(INDEX('Model Participation Data'!$N$8:$DX$57,0,MATCH(CONCATENATE($J1935,O$6),'Model Participation Data'!$N$6:$DX$6,0)),'Model Participation Data'!$B$8:$B$57,$C1935,'Model Participation Data'!$C$8:$C$57,$D1935)),"-",SUMIFS(INDEX('Model Participation Data'!$N$8:$DX$57,0,MATCH(CONCATENATE($J1935,O$6),'Model Participation Data'!$N$6:$DX$6,0)),'Model Participation Data'!$B$8:$B$57,$C1935,'Model Participation Data'!$C$8:$C$57,$D1935))</f>
        <v>0</v>
      </c>
    </row>
    <row r="1936" spans="2:15" x14ac:dyDescent="0.35">
      <c r="B1936" s="37" t="s">
        <v>80</v>
      </c>
      <c r="C1936" s="38" t="str">
        <f>IF(ISBLANK('Model Participation Data'!$B$85),"-",'Model Participation Data'!$B$85)</f>
        <v>-</v>
      </c>
      <c r="D1936" s="38" t="str">
        <f>IF(ISBLANK('Model Participation Data'!$C$85),"-",'Model Participation Data'!$C$85)</f>
        <v>-</v>
      </c>
      <c r="E1936" s="38" t="str">
        <f>IF(ISBLANK('Model Participation Data'!$D$85),"-",'Model Participation Data'!$D$85)</f>
        <v>-</v>
      </c>
      <c r="F1936" s="38" t="str">
        <f>IF(ISBLANK('Model Participation Data'!$E$85),"-",'Model Participation Data'!$E$85)</f>
        <v>-</v>
      </c>
      <c r="G1936" s="151" t="str">
        <f>IF(ISBLANK('Model Participation Data'!$F$85),"-",'Model Participation Data'!$F$85)</f>
        <v>-</v>
      </c>
      <c r="H1936" s="253">
        <v>1</v>
      </c>
      <c r="I1936" s="253">
        <v>4</v>
      </c>
      <c r="J1936" s="150" t="str">
        <f t="shared" si="76"/>
        <v>14</v>
      </c>
      <c r="K1936" s="38" t="str">
        <f>IF(ISBLANK('Model Participation Data'!$L$85),"-",'Model Participation Data'!$L$85)</f>
        <v>-</v>
      </c>
      <c r="L1936" s="39" t="str">
        <f>IF(ISBLANK('Model Participation Data'!$M$85),"-",'Model Participation Data'!$M$85)</f>
        <v>-</v>
      </c>
      <c r="M1936" s="254">
        <f>IF(ISNA(SUMIFS(INDEX('Model Participation Data'!$N$8:$DX$57,0,MATCH(CONCATENATE($J1936,M$6),'Model Participation Data'!$N$6:$DX$6,0)),'Model Participation Data'!$B$8:$B$57,$C1936,'Model Participation Data'!$C$8:$C$57,$D1936)),"-",SUMIFS(INDEX('Model Participation Data'!$N$8:$DX$57,0,MATCH(CONCATENATE($J1936,M$6),'Model Participation Data'!$N$6:$DX$6,0)),'Model Participation Data'!$B$8:$B$57,$C1936,'Model Participation Data'!$C$8:$C$57,$D1936))</f>
        <v>0</v>
      </c>
      <c r="N1936" s="254">
        <f>IF(ISNA(SUMIFS(INDEX('Model Participation Data'!$N$8:$DX$57,0,MATCH(CONCATENATE($J1936,N$6),'Model Participation Data'!$N$6:$DX$6,0)),'Model Participation Data'!$B$8:$B$57,$C1936,'Model Participation Data'!$C$8:$C$57,$D1936)),"-",SUMIFS(INDEX('Model Participation Data'!$N$8:$DX$57,0,MATCH(CONCATENATE($J1936,N$6),'Model Participation Data'!$N$6:$DX$6,0)),'Model Participation Data'!$B$8:$B$57,$C1936,'Model Participation Data'!$C$8:$C$57,$D1936))</f>
        <v>0</v>
      </c>
      <c r="O1936" s="154">
        <f>IF(ISNA(SUMIFS(INDEX('Model Participation Data'!$N$8:$DX$57,0,MATCH(CONCATENATE($J1936,O$6),'Model Participation Data'!$N$6:$DX$6,0)),'Model Participation Data'!$B$8:$B$57,$C1936,'Model Participation Data'!$C$8:$C$57,$D1936)),"-",SUMIFS(INDEX('Model Participation Data'!$N$8:$DX$57,0,MATCH(CONCATENATE($J1936,O$6),'Model Participation Data'!$N$6:$DX$6,0)),'Model Participation Data'!$B$8:$B$57,$C1936,'Model Participation Data'!$C$8:$C$57,$D1936))</f>
        <v>0</v>
      </c>
    </row>
    <row r="1937" spans="2:15" x14ac:dyDescent="0.35">
      <c r="B1937" s="37" t="s">
        <v>80</v>
      </c>
      <c r="C1937" s="38" t="str">
        <f>IF(ISBLANK('Model Participation Data'!$B$85),"-",'Model Participation Data'!$B$85)</f>
        <v>-</v>
      </c>
      <c r="D1937" s="38" t="str">
        <f>IF(ISBLANK('Model Participation Data'!$C$85),"-",'Model Participation Data'!$C$85)</f>
        <v>-</v>
      </c>
      <c r="E1937" s="38" t="str">
        <f>IF(ISBLANK('Model Participation Data'!$D$85),"-",'Model Participation Data'!$D$85)</f>
        <v>-</v>
      </c>
      <c r="F1937" s="38" t="str">
        <f>IF(ISBLANK('Model Participation Data'!$E$85),"-",'Model Participation Data'!$E$85)</f>
        <v>-</v>
      </c>
      <c r="G1937" s="151" t="str">
        <f>IF(ISBLANK('Model Participation Data'!$F$85),"-",'Model Participation Data'!$F$85)</f>
        <v>-</v>
      </c>
      <c r="H1937" s="253">
        <v>1</v>
      </c>
      <c r="I1937" s="253">
        <v>5</v>
      </c>
      <c r="J1937" s="150" t="str">
        <f t="shared" si="76"/>
        <v>15</v>
      </c>
      <c r="K1937" s="38" t="str">
        <f>IF(ISBLANK('Model Participation Data'!$L$85),"-",'Model Participation Data'!$L$85)</f>
        <v>-</v>
      </c>
      <c r="L1937" s="39" t="str">
        <f>IF(ISBLANK('Model Participation Data'!$M$85),"-",'Model Participation Data'!$M$85)</f>
        <v>-</v>
      </c>
      <c r="M1937" s="254">
        <f>IF(ISNA(SUMIFS(INDEX('Model Participation Data'!$N$8:$DX$57,0,MATCH(CONCATENATE($J1937,M$6),'Model Participation Data'!$N$6:$DX$6,0)),'Model Participation Data'!$B$8:$B$57,$C1937,'Model Participation Data'!$C$8:$C$57,$D1937)),"-",SUMIFS(INDEX('Model Participation Data'!$N$8:$DX$57,0,MATCH(CONCATENATE($J1937,M$6),'Model Participation Data'!$N$6:$DX$6,0)),'Model Participation Data'!$B$8:$B$57,$C1937,'Model Participation Data'!$C$8:$C$57,$D1937))</f>
        <v>0</v>
      </c>
      <c r="N1937" s="254">
        <f>IF(ISNA(SUMIFS(INDEX('Model Participation Data'!$N$8:$DX$57,0,MATCH(CONCATENATE($J1937,N$6),'Model Participation Data'!$N$6:$DX$6,0)),'Model Participation Data'!$B$8:$B$57,$C1937,'Model Participation Data'!$C$8:$C$57,$D1937)),"-",SUMIFS(INDEX('Model Participation Data'!$N$8:$DX$57,0,MATCH(CONCATENATE($J1937,N$6),'Model Participation Data'!$N$6:$DX$6,0)),'Model Participation Data'!$B$8:$B$57,$C1937,'Model Participation Data'!$C$8:$C$57,$D1937))</f>
        <v>0</v>
      </c>
      <c r="O1937" s="154">
        <f>IF(ISNA(SUMIFS(INDEX('Model Participation Data'!$N$8:$DX$57,0,MATCH(CONCATENATE($J1937,O$6),'Model Participation Data'!$N$6:$DX$6,0)),'Model Participation Data'!$B$8:$B$57,$C1937,'Model Participation Data'!$C$8:$C$57,$D1937)),"-",SUMIFS(INDEX('Model Participation Data'!$N$8:$DX$57,0,MATCH(CONCATENATE($J1937,O$6),'Model Participation Data'!$N$6:$DX$6,0)),'Model Participation Data'!$B$8:$B$57,$C1937,'Model Participation Data'!$C$8:$C$57,$D1937))</f>
        <v>0</v>
      </c>
    </row>
    <row r="1938" spans="2:15" x14ac:dyDescent="0.35">
      <c r="B1938" s="37" t="s">
        <v>80</v>
      </c>
      <c r="C1938" s="38" t="str">
        <f>IF(ISBLANK('Model Participation Data'!$B$85),"-",'Model Participation Data'!$B$85)</f>
        <v>-</v>
      </c>
      <c r="D1938" s="38" t="str">
        <f>IF(ISBLANK('Model Participation Data'!$C$85),"-",'Model Participation Data'!$C$85)</f>
        <v>-</v>
      </c>
      <c r="E1938" s="38" t="str">
        <f>IF(ISBLANK('Model Participation Data'!$D$85),"-",'Model Participation Data'!$D$85)</f>
        <v>-</v>
      </c>
      <c r="F1938" s="38" t="str">
        <f>IF(ISBLANK('Model Participation Data'!$E$85),"-",'Model Participation Data'!$E$85)</f>
        <v>-</v>
      </c>
      <c r="G1938" s="151" t="str">
        <f>IF(ISBLANK('Model Participation Data'!$F$85),"-",'Model Participation Data'!$F$85)</f>
        <v>-</v>
      </c>
      <c r="H1938" s="253">
        <v>1</v>
      </c>
      <c r="I1938" s="253" t="s">
        <v>65</v>
      </c>
      <c r="J1938" s="150" t="str">
        <f t="shared" si="76"/>
        <v>1Goal</v>
      </c>
      <c r="K1938" s="38" t="str">
        <f>IF(ISBLANK('Model Participation Data'!$L$85),"-",'Model Participation Data'!$L$85)</f>
        <v>-</v>
      </c>
      <c r="L1938" s="39" t="str">
        <f>IF(ISBLANK('Model Participation Data'!$M$85),"-",'Model Participation Data'!$M$85)</f>
        <v>-</v>
      </c>
      <c r="M1938" s="254" t="str">
        <f>IF(ISNA(SUMIFS(INDEX('Model Participation Data'!$N$8:$DX$57,0,MATCH(CONCATENATE($J1938,M$6),'Model Participation Data'!$N$6:$DX$6,0)),'Model Participation Data'!$B$8:$B$57,$C1938,'Model Participation Data'!$C$8:$C$57,$D1938)),"-",SUMIFS(INDEX('Model Participation Data'!$N$8:$DX$57,0,MATCH(CONCATENATE($J1938,M$6),'Model Participation Data'!$N$6:$DX$6,0)),'Model Participation Data'!$B$8:$B$57,$C1938,'Model Participation Data'!$C$8:$C$57,$D1938))</f>
        <v>-</v>
      </c>
      <c r="N1938" s="254" t="str">
        <f>IF(ISNA(SUMIFS(INDEX('Model Participation Data'!$N$8:$DX$57,0,MATCH(CONCATENATE($J1938,N$6),'Model Participation Data'!$N$6:$DX$6,0)),'Model Participation Data'!$B$8:$B$57,$C1938,'Model Participation Data'!$C$8:$C$57,$D1938)),"-",SUMIFS(INDEX('Model Participation Data'!$N$8:$DX$57,0,MATCH(CONCATENATE($J1938,N$6),'Model Participation Data'!$N$6:$DX$6,0)),'Model Participation Data'!$B$8:$B$57,$C1938,'Model Participation Data'!$C$8:$C$57,$D1938))</f>
        <v>-</v>
      </c>
      <c r="O1938" s="154">
        <f>IF(ISNA(SUMIFS(INDEX('Model Participation Data'!$N$8:$DX$57,0,MATCH(CONCATENATE($J1938,O$6),'Model Participation Data'!$N$6:$DX$6,0)),'Model Participation Data'!$B$8:$B$57,$C1938,'Model Participation Data'!$C$8:$C$57,$D1938)),"-",SUMIFS(INDEX('Model Participation Data'!$N$8:$DX$57,0,MATCH(CONCATENATE($J1938,O$6),'Model Participation Data'!$N$6:$DX$6,0)),'Model Participation Data'!$B$8:$B$57,$C1938,'Model Participation Data'!$C$8:$C$57,$D1938))</f>
        <v>0</v>
      </c>
    </row>
    <row r="1939" spans="2:15" x14ac:dyDescent="0.35">
      <c r="B1939" s="37" t="s">
        <v>80</v>
      </c>
      <c r="C1939" s="38" t="str">
        <f>IF(ISBLANK('Model Participation Data'!$B$85),"-",'Model Participation Data'!$B$85)</f>
        <v>-</v>
      </c>
      <c r="D1939" s="38" t="str">
        <f>IF(ISBLANK('Model Participation Data'!$C$85),"-",'Model Participation Data'!$C$85)</f>
        <v>-</v>
      </c>
      <c r="E1939" s="38" t="str">
        <f>IF(ISBLANK('Model Participation Data'!$D$85),"-",'Model Participation Data'!$D$85)</f>
        <v>-</v>
      </c>
      <c r="F1939" s="38" t="str">
        <f>IF(ISBLANK('Model Participation Data'!$E$85),"-",'Model Participation Data'!$E$85)</f>
        <v>-</v>
      </c>
      <c r="G1939" s="151" t="str">
        <f>IF(ISBLANK('Model Participation Data'!$F$85),"-",'Model Participation Data'!$F$85)</f>
        <v>-</v>
      </c>
      <c r="H1939" s="253">
        <v>2</v>
      </c>
      <c r="I1939" s="253">
        <v>1</v>
      </c>
      <c r="J1939" s="150" t="str">
        <f t="shared" si="76"/>
        <v>21</v>
      </c>
      <c r="K1939" s="38" t="str">
        <f>IF(ISBLANK('Model Participation Data'!$L$85),"-",'Model Participation Data'!$L$85)</f>
        <v>-</v>
      </c>
      <c r="L1939" s="39" t="str">
        <f>IF(ISBLANK('Model Participation Data'!$M$85),"-",'Model Participation Data'!$M$85)</f>
        <v>-</v>
      </c>
      <c r="M1939" s="254">
        <f>IF(ISNA(SUMIFS(INDEX('Model Participation Data'!$N$8:$DX$57,0,MATCH(CONCATENATE($J1939,M$6),'Model Participation Data'!$N$6:$DX$6,0)),'Model Participation Data'!$B$8:$B$57,$C1939,'Model Participation Data'!$C$8:$C$57,$D1939)),"-",SUMIFS(INDEX('Model Participation Data'!$N$8:$DX$57,0,MATCH(CONCATENATE($J1939,M$6),'Model Participation Data'!$N$6:$DX$6,0)),'Model Participation Data'!$B$8:$B$57,$C1939,'Model Participation Data'!$C$8:$C$57,$D1939))</f>
        <v>0</v>
      </c>
      <c r="N1939" s="254">
        <f>IF(ISNA(SUMIFS(INDEX('Model Participation Data'!$N$8:$DX$57,0,MATCH(CONCATENATE($J1939,N$6),'Model Participation Data'!$N$6:$DX$6,0)),'Model Participation Data'!$B$8:$B$57,$C1939,'Model Participation Data'!$C$8:$C$57,$D1939)),"-",SUMIFS(INDEX('Model Participation Data'!$N$8:$DX$57,0,MATCH(CONCATENATE($J1939,N$6),'Model Participation Data'!$N$6:$DX$6,0)),'Model Participation Data'!$B$8:$B$57,$C1939,'Model Participation Data'!$C$8:$C$57,$D1939))</f>
        <v>0</v>
      </c>
      <c r="O1939" s="154">
        <f>IF(ISNA(SUMIFS(INDEX('Model Participation Data'!$N$8:$DX$57,0,MATCH(CONCATENATE($J1939,O$6),'Model Participation Data'!$N$6:$DX$6,0)),'Model Participation Data'!$B$8:$B$57,$C1939,'Model Participation Data'!$C$8:$C$57,$D1939)),"-",SUMIFS(INDEX('Model Participation Data'!$N$8:$DX$57,0,MATCH(CONCATENATE($J1939,O$6),'Model Participation Data'!$N$6:$DX$6,0)),'Model Participation Data'!$B$8:$B$57,$C1939,'Model Participation Data'!$C$8:$C$57,$D1939))</f>
        <v>0</v>
      </c>
    </row>
    <row r="1940" spans="2:15" x14ac:dyDescent="0.35">
      <c r="B1940" s="37" t="s">
        <v>80</v>
      </c>
      <c r="C1940" s="38" t="str">
        <f>IF(ISBLANK('Model Participation Data'!$B$85),"-",'Model Participation Data'!$B$85)</f>
        <v>-</v>
      </c>
      <c r="D1940" s="38" t="str">
        <f>IF(ISBLANK('Model Participation Data'!$C$85),"-",'Model Participation Data'!$C$85)</f>
        <v>-</v>
      </c>
      <c r="E1940" s="38" t="str">
        <f>IF(ISBLANK('Model Participation Data'!$D$85),"-",'Model Participation Data'!$D$85)</f>
        <v>-</v>
      </c>
      <c r="F1940" s="38" t="str">
        <f>IF(ISBLANK('Model Participation Data'!$E$85),"-",'Model Participation Data'!$E$85)</f>
        <v>-</v>
      </c>
      <c r="G1940" s="151" t="str">
        <f>IF(ISBLANK('Model Participation Data'!$F$85),"-",'Model Participation Data'!$F$85)</f>
        <v>-</v>
      </c>
      <c r="H1940" s="253">
        <v>2</v>
      </c>
      <c r="I1940" s="253">
        <v>2</v>
      </c>
      <c r="J1940" s="150" t="str">
        <f t="shared" si="76"/>
        <v>22</v>
      </c>
      <c r="K1940" s="38" t="str">
        <f>IF(ISBLANK('Model Participation Data'!$L$85),"-",'Model Participation Data'!$L$85)</f>
        <v>-</v>
      </c>
      <c r="L1940" s="39" t="str">
        <f>IF(ISBLANK('Model Participation Data'!$M$85),"-",'Model Participation Data'!$M$85)</f>
        <v>-</v>
      </c>
      <c r="M1940" s="254">
        <f>IF(ISNA(SUMIFS(INDEX('Model Participation Data'!$N$8:$DX$57,0,MATCH(CONCATENATE($J1940,M$6),'Model Participation Data'!$N$6:$DX$6,0)),'Model Participation Data'!$B$8:$B$57,$C1940,'Model Participation Data'!$C$8:$C$57,$D1940)),"-",SUMIFS(INDEX('Model Participation Data'!$N$8:$DX$57,0,MATCH(CONCATENATE($J1940,M$6),'Model Participation Data'!$N$6:$DX$6,0)),'Model Participation Data'!$B$8:$B$57,$C1940,'Model Participation Data'!$C$8:$C$57,$D1940))</f>
        <v>0</v>
      </c>
      <c r="N1940" s="254">
        <f>IF(ISNA(SUMIFS(INDEX('Model Participation Data'!$N$8:$DX$57,0,MATCH(CONCATENATE($J1940,N$6),'Model Participation Data'!$N$6:$DX$6,0)),'Model Participation Data'!$B$8:$B$57,$C1940,'Model Participation Data'!$C$8:$C$57,$D1940)),"-",SUMIFS(INDEX('Model Participation Data'!$N$8:$DX$57,0,MATCH(CONCATENATE($J1940,N$6),'Model Participation Data'!$N$6:$DX$6,0)),'Model Participation Data'!$B$8:$B$57,$C1940,'Model Participation Data'!$C$8:$C$57,$D1940))</f>
        <v>0</v>
      </c>
      <c r="O1940" s="154">
        <f>IF(ISNA(SUMIFS(INDEX('Model Participation Data'!$N$8:$DX$57,0,MATCH(CONCATENATE($J1940,O$6),'Model Participation Data'!$N$6:$DX$6,0)),'Model Participation Data'!$B$8:$B$57,$C1940,'Model Participation Data'!$C$8:$C$57,$D1940)),"-",SUMIFS(INDEX('Model Participation Data'!$N$8:$DX$57,0,MATCH(CONCATENATE($J1940,O$6),'Model Participation Data'!$N$6:$DX$6,0)),'Model Participation Data'!$B$8:$B$57,$C1940,'Model Participation Data'!$C$8:$C$57,$D1940))</f>
        <v>0</v>
      </c>
    </row>
    <row r="1941" spans="2:15" x14ac:dyDescent="0.35">
      <c r="B1941" s="37" t="s">
        <v>80</v>
      </c>
      <c r="C1941" s="38" t="str">
        <f>IF(ISBLANK('Model Participation Data'!$B$85),"-",'Model Participation Data'!$B$85)</f>
        <v>-</v>
      </c>
      <c r="D1941" s="38" t="str">
        <f>IF(ISBLANK('Model Participation Data'!$C$85),"-",'Model Participation Data'!$C$85)</f>
        <v>-</v>
      </c>
      <c r="E1941" s="38" t="str">
        <f>IF(ISBLANK('Model Participation Data'!$D$85),"-",'Model Participation Data'!$D$85)</f>
        <v>-</v>
      </c>
      <c r="F1941" s="38" t="str">
        <f>IF(ISBLANK('Model Participation Data'!$E$85),"-",'Model Participation Data'!$E$85)</f>
        <v>-</v>
      </c>
      <c r="G1941" s="151" t="str">
        <f>IF(ISBLANK('Model Participation Data'!$F$85),"-",'Model Participation Data'!$F$85)</f>
        <v>-</v>
      </c>
      <c r="H1941" s="253">
        <v>2</v>
      </c>
      <c r="I1941" s="253">
        <v>3</v>
      </c>
      <c r="J1941" s="150" t="str">
        <f t="shared" si="76"/>
        <v>23</v>
      </c>
      <c r="K1941" s="38" t="str">
        <f>IF(ISBLANK('Model Participation Data'!$L$85),"-",'Model Participation Data'!$L$85)</f>
        <v>-</v>
      </c>
      <c r="L1941" s="39" t="str">
        <f>IF(ISBLANK('Model Participation Data'!$M$85),"-",'Model Participation Data'!$M$85)</f>
        <v>-</v>
      </c>
      <c r="M1941" s="254">
        <f>IF(ISNA(SUMIFS(INDEX('Model Participation Data'!$N$8:$DX$57,0,MATCH(CONCATENATE($J1941,M$6),'Model Participation Data'!$N$6:$DX$6,0)),'Model Participation Data'!$B$8:$B$57,$C1941,'Model Participation Data'!$C$8:$C$57,$D1941)),"-",SUMIFS(INDEX('Model Participation Data'!$N$8:$DX$57,0,MATCH(CONCATENATE($J1941,M$6),'Model Participation Data'!$N$6:$DX$6,0)),'Model Participation Data'!$B$8:$B$57,$C1941,'Model Participation Data'!$C$8:$C$57,$D1941))</f>
        <v>0</v>
      </c>
      <c r="N1941" s="254">
        <f>IF(ISNA(SUMIFS(INDEX('Model Participation Data'!$N$8:$DX$57,0,MATCH(CONCATENATE($J1941,N$6),'Model Participation Data'!$N$6:$DX$6,0)),'Model Participation Data'!$B$8:$B$57,$C1941,'Model Participation Data'!$C$8:$C$57,$D1941)),"-",SUMIFS(INDEX('Model Participation Data'!$N$8:$DX$57,0,MATCH(CONCATENATE($J1941,N$6),'Model Participation Data'!$N$6:$DX$6,0)),'Model Participation Data'!$B$8:$B$57,$C1941,'Model Participation Data'!$C$8:$C$57,$D1941))</f>
        <v>0</v>
      </c>
      <c r="O1941" s="154">
        <f>IF(ISNA(SUMIFS(INDEX('Model Participation Data'!$N$8:$DX$57,0,MATCH(CONCATENATE($J1941,O$6),'Model Participation Data'!$N$6:$DX$6,0)),'Model Participation Data'!$B$8:$B$57,$C1941,'Model Participation Data'!$C$8:$C$57,$D1941)),"-",SUMIFS(INDEX('Model Participation Data'!$N$8:$DX$57,0,MATCH(CONCATENATE($J1941,O$6),'Model Participation Data'!$N$6:$DX$6,0)),'Model Participation Data'!$B$8:$B$57,$C1941,'Model Participation Data'!$C$8:$C$57,$D1941))</f>
        <v>0</v>
      </c>
    </row>
    <row r="1942" spans="2:15" x14ac:dyDescent="0.35">
      <c r="B1942" s="37" t="s">
        <v>80</v>
      </c>
      <c r="C1942" s="38" t="str">
        <f>IF(ISBLANK('Model Participation Data'!$B$85),"-",'Model Participation Data'!$B$85)</f>
        <v>-</v>
      </c>
      <c r="D1942" s="38" t="str">
        <f>IF(ISBLANK('Model Participation Data'!$C$85),"-",'Model Participation Data'!$C$85)</f>
        <v>-</v>
      </c>
      <c r="E1942" s="38" t="str">
        <f>IF(ISBLANK('Model Participation Data'!$D$85),"-",'Model Participation Data'!$D$85)</f>
        <v>-</v>
      </c>
      <c r="F1942" s="38" t="str">
        <f>IF(ISBLANK('Model Participation Data'!$E$85),"-",'Model Participation Data'!$E$85)</f>
        <v>-</v>
      </c>
      <c r="G1942" s="151" t="str">
        <f>IF(ISBLANK('Model Participation Data'!$F$85),"-",'Model Participation Data'!$F$85)</f>
        <v>-</v>
      </c>
      <c r="H1942" s="253">
        <v>2</v>
      </c>
      <c r="I1942" s="253">
        <v>4</v>
      </c>
      <c r="J1942" s="150" t="str">
        <f t="shared" si="76"/>
        <v>24</v>
      </c>
      <c r="K1942" s="38" t="str">
        <f>IF(ISBLANK('Model Participation Data'!$L$85),"-",'Model Participation Data'!$L$85)</f>
        <v>-</v>
      </c>
      <c r="L1942" s="39" t="str">
        <f>IF(ISBLANK('Model Participation Data'!$M$85),"-",'Model Participation Data'!$M$85)</f>
        <v>-</v>
      </c>
      <c r="M1942" s="254">
        <f>IF(ISNA(SUMIFS(INDEX('Model Participation Data'!$N$8:$DX$57,0,MATCH(CONCATENATE($J1942,M$6),'Model Participation Data'!$N$6:$DX$6,0)),'Model Participation Data'!$B$8:$B$57,$C1942,'Model Participation Data'!$C$8:$C$57,$D1942)),"-",SUMIFS(INDEX('Model Participation Data'!$N$8:$DX$57,0,MATCH(CONCATENATE($J1942,M$6),'Model Participation Data'!$N$6:$DX$6,0)),'Model Participation Data'!$B$8:$B$57,$C1942,'Model Participation Data'!$C$8:$C$57,$D1942))</f>
        <v>0</v>
      </c>
      <c r="N1942" s="254">
        <f>IF(ISNA(SUMIFS(INDEX('Model Participation Data'!$N$8:$DX$57,0,MATCH(CONCATENATE($J1942,N$6),'Model Participation Data'!$N$6:$DX$6,0)),'Model Participation Data'!$B$8:$B$57,$C1942,'Model Participation Data'!$C$8:$C$57,$D1942)),"-",SUMIFS(INDEX('Model Participation Data'!$N$8:$DX$57,0,MATCH(CONCATENATE($J1942,N$6),'Model Participation Data'!$N$6:$DX$6,0)),'Model Participation Data'!$B$8:$B$57,$C1942,'Model Participation Data'!$C$8:$C$57,$D1942))</f>
        <v>0</v>
      </c>
      <c r="O1942" s="154">
        <f>IF(ISNA(SUMIFS(INDEX('Model Participation Data'!$N$8:$DX$57,0,MATCH(CONCATENATE($J1942,O$6),'Model Participation Data'!$N$6:$DX$6,0)),'Model Participation Data'!$B$8:$B$57,$C1942,'Model Participation Data'!$C$8:$C$57,$D1942)),"-",SUMIFS(INDEX('Model Participation Data'!$N$8:$DX$57,0,MATCH(CONCATENATE($J1942,O$6),'Model Participation Data'!$N$6:$DX$6,0)),'Model Participation Data'!$B$8:$B$57,$C1942,'Model Participation Data'!$C$8:$C$57,$D1942))</f>
        <v>0</v>
      </c>
    </row>
    <row r="1943" spans="2:15" x14ac:dyDescent="0.35">
      <c r="B1943" s="37" t="s">
        <v>80</v>
      </c>
      <c r="C1943" s="38" t="str">
        <f>IF(ISBLANK('Model Participation Data'!$B$85),"-",'Model Participation Data'!$B$85)</f>
        <v>-</v>
      </c>
      <c r="D1943" s="38" t="str">
        <f>IF(ISBLANK('Model Participation Data'!$C$85),"-",'Model Participation Data'!$C$85)</f>
        <v>-</v>
      </c>
      <c r="E1943" s="38" t="str">
        <f>IF(ISBLANK('Model Participation Data'!$D$85),"-",'Model Participation Data'!$D$85)</f>
        <v>-</v>
      </c>
      <c r="F1943" s="38" t="str">
        <f>IF(ISBLANK('Model Participation Data'!$E$85),"-",'Model Participation Data'!$E$85)</f>
        <v>-</v>
      </c>
      <c r="G1943" s="151" t="str">
        <f>IF(ISBLANK('Model Participation Data'!$F$85),"-",'Model Participation Data'!$F$85)</f>
        <v>-</v>
      </c>
      <c r="H1943" s="253">
        <v>2</v>
      </c>
      <c r="I1943" s="253">
        <v>5</v>
      </c>
      <c r="J1943" s="150" t="str">
        <f t="shared" si="76"/>
        <v>25</v>
      </c>
      <c r="K1943" s="38" t="str">
        <f>IF(ISBLANK('Model Participation Data'!$L$85),"-",'Model Participation Data'!$L$85)</f>
        <v>-</v>
      </c>
      <c r="L1943" s="39" t="str">
        <f>IF(ISBLANK('Model Participation Data'!$M$85),"-",'Model Participation Data'!$M$85)</f>
        <v>-</v>
      </c>
      <c r="M1943" s="254">
        <f>IF(ISNA(SUMIFS(INDEX('Model Participation Data'!$N$8:$DX$57,0,MATCH(CONCATENATE($J1943,M$6),'Model Participation Data'!$N$6:$DX$6,0)),'Model Participation Data'!$B$8:$B$57,$C1943,'Model Participation Data'!$C$8:$C$57,$D1943)),"-",SUMIFS(INDEX('Model Participation Data'!$N$8:$DX$57,0,MATCH(CONCATENATE($J1943,M$6),'Model Participation Data'!$N$6:$DX$6,0)),'Model Participation Data'!$B$8:$B$57,$C1943,'Model Participation Data'!$C$8:$C$57,$D1943))</f>
        <v>0</v>
      </c>
      <c r="N1943" s="254">
        <f>IF(ISNA(SUMIFS(INDEX('Model Participation Data'!$N$8:$DX$57,0,MATCH(CONCATENATE($J1943,N$6),'Model Participation Data'!$N$6:$DX$6,0)),'Model Participation Data'!$B$8:$B$57,$C1943,'Model Participation Data'!$C$8:$C$57,$D1943)),"-",SUMIFS(INDEX('Model Participation Data'!$N$8:$DX$57,0,MATCH(CONCATENATE($J1943,N$6),'Model Participation Data'!$N$6:$DX$6,0)),'Model Participation Data'!$B$8:$B$57,$C1943,'Model Participation Data'!$C$8:$C$57,$D1943))</f>
        <v>0</v>
      </c>
      <c r="O1943" s="154">
        <f>IF(ISNA(SUMIFS(INDEX('Model Participation Data'!$N$8:$DX$57,0,MATCH(CONCATENATE($J1943,O$6),'Model Participation Data'!$N$6:$DX$6,0)),'Model Participation Data'!$B$8:$B$57,$C1943,'Model Participation Data'!$C$8:$C$57,$D1943)),"-",SUMIFS(INDEX('Model Participation Data'!$N$8:$DX$57,0,MATCH(CONCATENATE($J1943,O$6),'Model Participation Data'!$N$6:$DX$6,0)),'Model Participation Data'!$B$8:$B$57,$C1943,'Model Participation Data'!$C$8:$C$57,$D1943))</f>
        <v>0</v>
      </c>
    </row>
    <row r="1944" spans="2:15" x14ac:dyDescent="0.35">
      <c r="B1944" s="37" t="s">
        <v>80</v>
      </c>
      <c r="C1944" s="38" t="str">
        <f>IF(ISBLANK('Model Participation Data'!$B$85),"-",'Model Participation Data'!$B$85)</f>
        <v>-</v>
      </c>
      <c r="D1944" s="38" t="str">
        <f>IF(ISBLANK('Model Participation Data'!$C$85),"-",'Model Participation Data'!$C$85)</f>
        <v>-</v>
      </c>
      <c r="E1944" s="38" t="str">
        <f>IF(ISBLANK('Model Participation Data'!$D$85),"-",'Model Participation Data'!$D$85)</f>
        <v>-</v>
      </c>
      <c r="F1944" s="38" t="str">
        <f>IF(ISBLANK('Model Participation Data'!$E$85),"-",'Model Participation Data'!$E$85)</f>
        <v>-</v>
      </c>
      <c r="G1944" s="151" t="str">
        <f>IF(ISBLANK('Model Participation Data'!$F$85),"-",'Model Participation Data'!$F$85)</f>
        <v>-</v>
      </c>
      <c r="H1944" s="253">
        <v>2</v>
      </c>
      <c r="I1944" s="253" t="s">
        <v>65</v>
      </c>
      <c r="J1944" s="150" t="str">
        <f t="shared" si="76"/>
        <v>2Goal</v>
      </c>
      <c r="K1944" s="38" t="str">
        <f>IF(ISBLANK('Model Participation Data'!$L$85),"-",'Model Participation Data'!$L$85)</f>
        <v>-</v>
      </c>
      <c r="L1944" s="39" t="str">
        <f>IF(ISBLANK('Model Participation Data'!$M$85),"-",'Model Participation Data'!$M$85)</f>
        <v>-</v>
      </c>
      <c r="M1944" s="254" t="str">
        <f>IF(ISNA(SUMIFS(INDEX('Model Participation Data'!$N$8:$DX$57,0,MATCH(CONCATENATE($J1944,M$6),'Model Participation Data'!$N$6:$DX$6,0)),'Model Participation Data'!$B$8:$B$57,$C1944,'Model Participation Data'!$C$8:$C$57,$D1944)),"-",SUMIFS(INDEX('Model Participation Data'!$N$8:$DX$57,0,MATCH(CONCATENATE($J1944,M$6),'Model Participation Data'!$N$6:$DX$6,0)),'Model Participation Data'!$B$8:$B$57,$C1944,'Model Participation Data'!$C$8:$C$57,$D1944))</f>
        <v>-</v>
      </c>
      <c r="N1944" s="254" t="str">
        <f>IF(ISNA(SUMIFS(INDEX('Model Participation Data'!$N$8:$DX$57,0,MATCH(CONCATENATE($J1944,N$6),'Model Participation Data'!$N$6:$DX$6,0)),'Model Participation Data'!$B$8:$B$57,$C1944,'Model Participation Data'!$C$8:$C$57,$D1944)),"-",SUMIFS(INDEX('Model Participation Data'!$N$8:$DX$57,0,MATCH(CONCATENATE($J1944,N$6),'Model Participation Data'!$N$6:$DX$6,0)),'Model Participation Data'!$B$8:$B$57,$C1944,'Model Participation Data'!$C$8:$C$57,$D1944))</f>
        <v>-</v>
      </c>
      <c r="O1944" s="154">
        <f>IF(ISNA(SUMIFS(INDEX('Model Participation Data'!$N$8:$DX$57,0,MATCH(CONCATENATE($J1944,O$6),'Model Participation Data'!$N$6:$DX$6,0)),'Model Participation Data'!$B$8:$B$57,$C1944,'Model Participation Data'!$C$8:$C$57,$D1944)),"-",SUMIFS(INDEX('Model Participation Data'!$N$8:$DX$57,0,MATCH(CONCATENATE($J1944,O$6),'Model Participation Data'!$N$6:$DX$6,0)),'Model Participation Data'!$B$8:$B$57,$C1944,'Model Participation Data'!$C$8:$C$57,$D1944))</f>
        <v>0</v>
      </c>
    </row>
    <row r="1945" spans="2:15" x14ac:dyDescent="0.35">
      <c r="B1945" s="37" t="s">
        <v>80</v>
      </c>
      <c r="C1945" s="38" t="str">
        <f>IF(ISBLANK('Model Participation Data'!$B$85),"-",'Model Participation Data'!$B$85)</f>
        <v>-</v>
      </c>
      <c r="D1945" s="38" t="str">
        <f>IF(ISBLANK('Model Participation Data'!$C$85),"-",'Model Participation Data'!$C$85)</f>
        <v>-</v>
      </c>
      <c r="E1945" s="38" t="str">
        <f>IF(ISBLANK('Model Participation Data'!$D$85),"-",'Model Participation Data'!$D$85)</f>
        <v>-</v>
      </c>
      <c r="F1945" s="38" t="str">
        <f>IF(ISBLANK('Model Participation Data'!$E$85),"-",'Model Participation Data'!$E$85)</f>
        <v>-</v>
      </c>
      <c r="G1945" s="151" t="str">
        <f>IF(ISBLANK('Model Participation Data'!$F$85),"-",'Model Participation Data'!$F$85)</f>
        <v>-</v>
      </c>
      <c r="H1945" s="253">
        <v>3</v>
      </c>
      <c r="I1945" s="253">
        <v>1</v>
      </c>
      <c r="J1945" s="150" t="str">
        <f t="shared" si="76"/>
        <v>31</v>
      </c>
      <c r="K1945" s="38" t="str">
        <f>IF(ISBLANK('Model Participation Data'!$L$85),"-",'Model Participation Data'!$L$85)</f>
        <v>-</v>
      </c>
      <c r="L1945" s="39" t="str">
        <f>IF(ISBLANK('Model Participation Data'!$M$85),"-",'Model Participation Data'!$M$85)</f>
        <v>-</v>
      </c>
      <c r="M1945" s="254">
        <f>IF(ISNA(SUMIFS(INDEX('Model Participation Data'!$N$8:$DX$57,0,MATCH(CONCATENATE($J1945,M$6),'Model Participation Data'!$N$6:$DX$6,0)),'Model Participation Data'!$B$8:$B$57,$C1945,'Model Participation Data'!$C$8:$C$57,$D1945)),"-",SUMIFS(INDEX('Model Participation Data'!$N$8:$DX$57,0,MATCH(CONCATENATE($J1945,M$6),'Model Participation Data'!$N$6:$DX$6,0)),'Model Participation Data'!$B$8:$B$57,$C1945,'Model Participation Data'!$C$8:$C$57,$D1945))</f>
        <v>0</v>
      </c>
      <c r="N1945" s="254">
        <f>IF(ISNA(SUMIFS(INDEX('Model Participation Data'!$N$8:$DX$57,0,MATCH(CONCATENATE($J1945,N$6),'Model Participation Data'!$N$6:$DX$6,0)),'Model Participation Data'!$B$8:$B$57,$C1945,'Model Participation Data'!$C$8:$C$57,$D1945)),"-",SUMIFS(INDEX('Model Participation Data'!$N$8:$DX$57,0,MATCH(CONCATENATE($J1945,N$6),'Model Participation Data'!$N$6:$DX$6,0)),'Model Participation Data'!$B$8:$B$57,$C1945,'Model Participation Data'!$C$8:$C$57,$D1945))</f>
        <v>0</v>
      </c>
      <c r="O1945" s="154">
        <f>IF(ISNA(SUMIFS(INDEX('Model Participation Data'!$N$8:$DX$57,0,MATCH(CONCATENATE($J1945,O$6),'Model Participation Data'!$N$6:$DX$6,0)),'Model Participation Data'!$B$8:$B$57,$C1945,'Model Participation Data'!$C$8:$C$57,$D1945)),"-",SUMIFS(INDEX('Model Participation Data'!$N$8:$DX$57,0,MATCH(CONCATENATE($J1945,O$6),'Model Participation Data'!$N$6:$DX$6,0)),'Model Participation Data'!$B$8:$B$57,$C1945,'Model Participation Data'!$C$8:$C$57,$D1945))</f>
        <v>0</v>
      </c>
    </row>
    <row r="1946" spans="2:15" x14ac:dyDescent="0.35">
      <c r="B1946" s="37" t="s">
        <v>80</v>
      </c>
      <c r="C1946" s="38" t="str">
        <f>IF(ISBLANK('Model Participation Data'!$B$85),"-",'Model Participation Data'!$B$85)</f>
        <v>-</v>
      </c>
      <c r="D1946" s="38" t="str">
        <f>IF(ISBLANK('Model Participation Data'!$C$85),"-",'Model Participation Data'!$C$85)</f>
        <v>-</v>
      </c>
      <c r="E1946" s="38" t="str">
        <f>IF(ISBLANK('Model Participation Data'!$D$85),"-",'Model Participation Data'!$D$85)</f>
        <v>-</v>
      </c>
      <c r="F1946" s="38" t="str">
        <f>IF(ISBLANK('Model Participation Data'!$E$85),"-",'Model Participation Data'!$E$85)</f>
        <v>-</v>
      </c>
      <c r="G1946" s="151" t="str">
        <f>IF(ISBLANK('Model Participation Data'!$F$85),"-",'Model Participation Data'!$F$85)</f>
        <v>-</v>
      </c>
      <c r="H1946" s="253">
        <v>3</v>
      </c>
      <c r="I1946" s="253">
        <v>2</v>
      </c>
      <c r="J1946" s="150" t="str">
        <f t="shared" si="76"/>
        <v>32</v>
      </c>
      <c r="K1946" s="38" t="str">
        <f>IF(ISBLANK('Model Participation Data'!$L$85),"-",'Model Participation Data'!$L$85)</f>
        <v>-</v>
      </c>
      <c r="L1946" s="39" t="str">
        <f>IF(ISBLANK('Model Participation Data'!$M$85),"-",'Model Participation Data'!$M$85)</f>
        <v>-</v>
      </c>
      <c r="M1946" s="254">
        <f>IF(ISNA(SUMIFS(INDEX('Model Participation Data'!$N$8:$DX$57,0,MATCH(CONCATENATE($J1946,M$6),'Model Participation Data'!$N$6:$DX$6,0)),'Model Participation Data'!$B$8:$B$57,$C1946,'Model Participation Data'!$C$8:$C$57,$D1946)),"-",SUMIFS(INDEX('Model Participation Data'!$N$8:$DX$57,0,MATCH(CONCATENATE($J1946,M$6),'Model Participation Data'!$N$6:$DX$6,0)),'Model Participation Data'!$B$8:$B$57,$C1946,'Model Participation Data'!$C$8:$C$57,$D1946))</f>
        <v>0</v>
      </c>
      <c r="N1946" s="254">
        <f>IF(ISNA(SUMIFS(INDEX('Model Participation Data'!$N$8:$DX$57,0,MATCH(CONCATENATE($J1946,N$6),'Model Participation Data'!$N$6:$DX$6,0)),'Model Participation Data'!$B$8:$B$57,$C1946,'Model Participation Data'!$C$8:$C$57,$D1946)),"-",SUMIFS(INDEX('Model Participation Data'!$N$8:$DX$57,0,MATCH(CONCATENATE($J1946,N$6),'Model Participation Data'!$N$6:$DX$6,0)),'Model Participation Data'!$B$8:$B$57,$C1946,'Model Participation Data'!$C$8:$C$57,$D1946))</f>
        <v>0</v>
      </c>
      <c r="O1946" s="154">
        <f>IF(ISNA(SUMIFS(INDEX('Model Participation Data'!$N$8:$DX$57,0,MATCH(CONCATENATE($J1946,O$6),'Model Participation Data'!$N$6:$DX$6,0)),'Model Participation Data'!$B$8:$B$57,$C1946,'Model Participation Data'!$C$8:$C$57,$D1946)),"-",SUMIFS(INDEX('Model Participation Data'!$N$8:$DX$57,0,MATCH(CONCATENATE($J1946,O$6),'Model Participation Data'!$N$6:$DX$6,0)),'Model Participation Data'!$B$8:$B$57,$C1946,'Model Participation Data'!$C$8:$C$57,$D1946))</f>
        <v>0</v>
      </c>
    </row>
    <row r="1947" spans="2:15" x14ac:dyDescent="0.35">
      <c r="B1947" s="37" t="s">
        <v>80</v>
      </c>
      <c r="C1947" s="38" t="str">
        <f>IF(ISBLANK('Model Participation Data'!$B$85),"-",'Model Participation Data'!$B$85)</f>
        <v>-</v>
      </c>
      <c r="D1947" s="38" t="str">
        <f>IF(ISBLANK('Model Participation Data'!$C$85),"-",'Model Participation Data'!$C$85)</f>
        <v>-</v>
      </c>
      <c r="E1947" s="38" t="str">
        <f>IF(ISBLANK('Model Participation Data'!$D$85),"-",'Model Participation Data'!$D$85)</f>
        <v>-</v>
      </c>
      <c r="F1947" s="38" t="str">
        <f>IF(ISBLANK('Model Participation Data'!$E$85),"-",'Model Participation Data'!$E$85)</f>
        <v>-</v>
      </c>
      <c r="G1947" s="151" t="str">
        <f>IF(ISBLANK('Model Participation Data'!$F$85),"-",'Model Participation Data'!$F$85)</f>
        <v>-</v>
      </c>
      <c r="H1947" s="253">
        <v>3</v>
      </c>
      <c r="I1947" s="253">
        <v>3</v>
      </c>
      <c r="J1947" s="150" t="str">
        <f t="shared" si="76"/>
        <v>33</v>
      </c>
      <c r="K1947" s="38" t="str">
        <f>IF(ISBLANK('Model Participation Data'!$L$85),"-",'Model Participation Data'!$L$85)</f>
        <v>-</v>
      </c>
      <c r="L1947" s="39" t="str">
        <f>IF(ISBLANK('Model Participation Data'!$M$85),"-",'Model Participation Data'!$M$85)</f>
        <v>-</v>
      </c>
      <c r="M1947" s="254">
        <f>IF(ISNA(SUMIFS(INDEX('Model Participation Data'!$N$8:$DX$57,0,MATCH(CONCATENATE($J1947,M$6),'Model Participation Data'!$N$6:$DX$6,0)),'Model Participation Data'!$B$8:$B$57,$C1947,'Model Participation Data'!$C$8:$C$57,$D1947)),"-",SUMIFS(INDEX('Model Participation Data'!$N$8:$DX$57,0,MATCH(CONCATENATE($J1947,M$6),'Model Participation Data'!$N$6:$DX$6,0)),'Model Participation Data'!$B$8:$B$57,$C1947,'Model Participation Data'!$C$8:$C$57,$D1947))</f>
        <v>0</v>
      </c>
      <c r="N1947" s="254">
        <f>IF(ISNA(SUMIFS(INDEX('Model Participation Data'!$N$8:$DX$57,0,MATCH(CONCATENATE($J1947,N$6),'Model Participation Data'!$N$6:$DX$6,0)),'Model Participation Data'!$B$8:$B$57,$C1947,'Model Participation Data'!$C$8:$C$57,$D1947)),"-",SUMIFS(INDEX('Model Participation Data'!$N$8:$DX$57,0,MATCH(CONCATENATE($J1947,N$6),'Model Participation Data'!$N$6:$DX$6,0)),'Model Participation Data'!$B$8:$B$57,$C1947,'Model Participation Data'!$C$8:$C$57,$D1947))</f>
        <v>0</v>
      </c>
      <c r="O1947" s="154">
        <f>IF(ISNA(SUMIFS(INDEX('Model Participation Data'!$N$8:$DX$57,0,MATCH(CONCATENATE($J1947,O$6),'Model Participation Data'!$N$6:$DX$6,0)),'Model Participation Data'!$B$8:$B$57,$C1947,'Model Participation Data'!$C$8:$C$57,$D1947)),"-",SUMIFS(INDEX('Model Participation Data'!$N$8:$DX$57,0,MATCH(CONCATENATE($J1947,O$6),'Model Participation Data'!$N$6:$DX$6,0)),'Model Participation Data'!$B$8:$B$57,$C1947,'Model Participation Data'!$C$8:$C$57,$D1947))</f>
        <v>0</v>
      </c>
    </row>
    <row r="1948" spans="2:15" x14ac:dyDescent="0.35">
      <c r="B1948" s="37" t="s">
        <v>80</v>
      </c>
      <c r="C1948" s="38" t="str">
        <f>IF(ISBLANK('Model Participation Data'!$B$85),"-",'Model Participation Data'!$B$85)</f>
        <v>-</v>
      </c>
      <c r="D1948" s="38" t="str">
        <f>IF(ISBLANK('Model Participation Data'!$C$85),"-",'Model Participation Data'!$C$85)</f>
        <v>-</v>
      </c>
      <c r="E1948" s="38" t="str">
        <f>IF(ISBLANK('Model Participation Data'!$D$85),"-",'Model Participation Data'!$D$85)</f>
        <v>-</v>
      </c>
      <c r="F1948" s="38" t="str">
        <f>IF(ISBLANK('Model Participation Data'!$E$85),"-",'Model Participation Data'!$E$85)</f>
        <v>-</v>
      </c>
      <c r="G1948" s="151" t="str">
        <f>IF(ISBLANK('Model Participation Data'!$F$85),"-",'Model Participation Data'!$F$85)</f>
        <v>-</v>
      </c>
      <c r="H1948" s="253">
        <v>3</v>
      </c>
      <c r="I1948" s="253">
        <v>4</v>
      </c>
      <c r="J1948" s="150" t="str">
        <f t="shared" si="76"/>
        <v>34</v>
      </c>
      <c r="K1948" s="38" t="str">
        <f>IF(ISBLANK('Model Participation Data'!$L$85),"-",'Model Participation Data'!$L$85)</f>
        <v>-</v>
      </c>
      <c r="L1948" s="39" t="str">
        <f>IF(ISBLANK('Model Participation Data'!$M$85),"-",'Model Participation Data'!$M$85)</f>
        <v>-</v>
      </c>
      <c r="M1948" s="254">
        <f>IF(ISNA(SUMIFS(INDEX('Model Participation Data'!$N$8:$DX$57,0,MATCH(CONCATENATE($J1948,M$6),'Model Participation Data'!$N$6:$DX$6,0)),'Model Participation Data'!$B$8:$B$57,$C1948,'Model Participation Data'!$C$8:$C$57,$D1948)),"-",SUMIFS(INDEX('Model Participation Data'!$N$8:$DX$57,0,MATCH(CONCATENATE($J1948,M$6),'Model Participation Data'!$N$6:$DX$6,0)),'Model Participation Data'!$B$8:$B$57,$C1948,'Model Participation Data'!$C$8:$C$57,$D1948))</f>
        <v>0</v>
      </c>
      <c r="N1948" s="254">
        <f>IF(ISNA(SUMIFS(INDEX('Model Participation Data'!$N$8:$DX$57,0,MATCH(CONCATENATE($J1948,N$6),'Model Participation Data'!$N$6:$DX$6,0)),'Model Participation Data'!$B$8:$B$57,$C1948,'Model Participation Data'!$C$8:$C$57,$D1948)),"-",SUMIFS(INDEX('Model Participation Data'!$N$8:$DX$57,0,MATCH(CONCATENATE($J1948,N$6),'Model Participation Data'!$N$6:$DX$6,0)),'Model Participation Data'!$B$8:$B$57,$C1948,'Model Participation Data'!$C$8:$C$57,$D1948))</f>
        <v>0</v>
      </c>
      <c r="O1948" s="154">
        <f>IF(ISNA(SUMIFS(INDEX('Model Participation Data'!$N$8:$DX$57,0,MATCH(CONCATENATE($J1948,O$6),'Model Participation Data'!$N$6:$DX$6,0)),'Model Participation Data'!$B$8:$B$57,$C1948,'Model Participation Data'!$C$8:$C$57,$D1948)),"-",SUMIFS(INDEX('Model Participation Data'!$N$8:$DX$57,0,MATCH(CONCATENATE($J1948,O$6),'Model Participation Data'!$N$6:$DX$6,0)),'Model Participation Data'!$B$8:$B$57,$C1948,'Model Participation Data'!$C$8:$C$57,$D1948))</f>
        <v>0</v>
      </c>
    </row>
    <row r="1949" spans="2:15" x14ac:dyDescent="0.35">
      <c r="B1949" s="37" t="s">
        <v>80</v>
      </c>
      <c r="C1949" s="38" t="str">
        <f>IF(ISBLANK('Model Participation Data'!$B$85),"-",'Model Participation Data'!$B$85)</f>
        <v>-</v>
      </c>
      <c r="D1949" s="38" t="str">
        <f>IF(ISBLANK('Model Participation Data'!$C$85),"-",'Model Participation Data'!$C$85)</f>
        <v>-</v>
      </c>
      <c r="E1949" s="38" t="str">
        <f>IF(ISBLANK('Model Participation Data'!$D$85),"-",'Model Participation Data'!$D$85)</f>
        <v>-</v>
      </c>
      <c r="F1949" s="38" t="str">
        <f>IF(ISBLANK('Model Participation Data'!$E$85),"-",'Model Participation Data'!$E$85)</f>
        <v>-</v>
      </c>
      <c r="G1949" s="151" t="str">
        <f>IF(ISBLANK('Model Participation Data'!$F$85),"-",'Model Participation Data'!$F$85)</f>
        <v>-</v>
      </c>
      <c r="H1949" s="253">
        <v>3</v>
      </c>
      <c r="I1949" s="253">
        <v>5</v>
      </c>
      <c r="J1949" s="150" t="str">
        <f t="shared" si="76"/>
        <v>35</v>
      </c>
      <c r="K1949" s="38" t="str">
        <f>IF(ISBLANK('Model Participation Data'!$L$85),"-",'Model Participation Data'!$L$85)</f>
        <v>-</v>
      </c>
      <c r="L1949" s="39" t="str">
        <f>IF(ISBLANK('Model Participation Data'!$M$85),"-",'Model Participation Data'!$M$85)</f>
        <v>-</v>
      </c>
      <c r="M1949" s="254">
        <f>IF(ISNA(SUMIFS(INDEX('Model Participation Data'!$N$8:$DX$57,0,MATCH(CONCATENATE($J1949,M$6),'Model Participation Data'!$N$6:$DX$6,0)),'Model Participation Data'!$B$8:$B$57,$C1949,'Model Participation Data'!$C$8:$C$57,$D1949)),"-",SUMIFS(INDEX('Model Participation Data'!$N$8:$DX$57,0,MATCH(CONCATENATE($J1949,M$6),'Model Participation Data'!$N$6:$DX$6,0)),'Model Participation Data'!$B$8:$B$57,$C1949,'Model Participation Data'!$C$8:$C$57,$D1949))</f>
        <v>0</v>
      </c>
      <c r="N1949" s="254">
        <f>IF(ISNA(SUMIFS(INDEX('Model Participation Data'!$N$8:$DX$57,0,MATCH(CONCATENATE($J1949,N$6),'Model Participation Data'!$N$6:$DX$6,0)),'Model Participation Data'!$B$8:$B$57,$C1949,'Model Participation Data'!$C$8:$C$57,$D1949)),"-",SUMIFS(INDEX('Model Participation Data'!$N$8:$DX$57,0,MATCH(CONCATENATE($J1949,N$6),'Model Participation Data'!$N$6:$DX$6,0)),'Model Participation Data'!$B$8:$B$57,$C1949,'Model Participation Data'!$C$8:$C$57,$D1949))</f>
        <v>0</v>
      </c>
      <c r="O1949" s="154">
        <f>IF(ISNA(SUMIFS(INDEX('Model Participation Data'!$N$8:$DX$57,0,MATCH(CONCATENATE($J1949,O$6),'Model Participation Data'!$N$6:$DX$6,0)),'Model Participation Data'!$B$8:$B$57,$C1949,'Model Participation Data'!$C$8:$C$57,$D1949)),"-",SUMIFS(INDEX('Model Participation Data'!$N$8:$DX$57,0,MATCH(CONCATENATE($J1949,O$6),'Model Participation Data'!$N$6:$DX$6,0)),'Model Participation Data'!$B$8:$B$57,$C1949,'Model Participation Data'!$C$8:$C$57,$D1949))</f>
        <v>0</v>
      </c>
    </row>
    <row r="1950" spans="2:15" x14ac:dyDescent="0.35">
      <c r="B1950" s="37" t="s">
        <v>80</v>
      </c>
      <c r="C1950" s="38" t="str">
        <f>IF(ISBLANK('Model Participation Data'!$B$85),"-",'Model Participation Data'!$B$85)</f>
        <v>-</v>
      </c>
      <c r="D1950" s="38" t="str">
        <f>IF(ISBLANK('Model Participation Data'!$C$85),"-",'Model Participation Data'!$C$85)</f>
        <v>-</v>
      </c>
      <c r="E1950" s="38" t="str">
        <f>IF(ISBLANK('Model Participation Data'!$D$85),"-",'Model Participation Data'!$D$85)</f>
        <v>-</v>
      </c>
      <c r="F1950" s="38" t="str">
        <f>IF(ISBLANK('Model Participation Data'!$E$85),"-",'Model Participation Data'!$E$85)</f>
        <v>-</v>
      </c>
      <c r="G1950" s="151" t="str">
        <f>IF(ISBLANK('Model Participation Data'!$F$85),"-",'Model Participation Data'!$F$85)</f>
        <v>-</v>
      </c>
      <c r="H1950" s="253">
        <v>3</v>
      </c>
      <c r="I1950" s="253" t="s">
        <v>65</v>
      </c>
      <c r="J1950" s="150" t="str">
        <f t="shared" si="76"/>
        <v>3Goal</v>
      </c>
      <c r="K1950" s="38" t="str">
        <f>IF(ISBLANK('Model Participation Data'!$L$85),"-",'Model Participation Data'!$L$85)</f>
        <v>-</v>
      </c>
      <c r="L1950" s="39" t="str">
        <f>IF(ISBLANK('Model Participation Data'!$M$85),"-",'Model Participation Data'!$M$85)</f>
        <v>-</v>
      </c>
      <c r="M1950" s="254" t="str">
        <f>IF(ISNA(SUMIFS(INDEX('Model Participation Data'!$N$8:$DX$57,0,MATCH(CONCATENATE($J1950,M$6),'Model Participation Data'!$N$6:$DX$6,0)),'Model Participation Data'!$B$8:$B$57,$C1950,'Model Participation Data'!$C$8:$C$57,$D1950)),"-",SUMIFS(INDEX('Model Participation Data'!$N$8:$DX$57,0,MATCH(CONCATENATE($J1950,M$6),'Model Participation Data'!$N$6:$DX$6,0)),'Model Participation Data'!$B$8:$B$57,$C1950,'Model Participation Data'!$C$8:$C$57,$D1950))</f>
        <v>-</v>
      </c>
      <c r="N1950" s="254" t="str">
        <f>IF(ISNA(SUMIFS(INDEX('Model Participation Data'!$N$8:$DX$57,0,MATCH(CONCATENATE($J1950,N$6),'Model Participation Data'!$N$6:$DX$6,0)),'Model Participation Data'!$B$8:$B$57,$C1950,'Model Participation Data'!$C$8:$C$57,$D1950)),"-",SUMIFS(INDEX('Model Participation Data'!$N$8:$DX$57,0,MATCH(CONCATENATE($J1950,N$6),'Model Participation Data'!$N$6:$DX$6,0)),'Model Participation Data'!$B$8:$B$57,$C1950,'Model Participation Data'!$C$8:$C$57,$D1950))</f>
        <v>-</v>
      </c>
      <c r="O1950" s="154">
        <f>IF(ISNA(SUMIFS(INDEX('Model Participation Data'!$N$8:$DX$57,0,MATCH(CONCATENATE($J1950,O$6),'Model Participation Data'!$N$6:$DX$6,0)),'Model Participation Data'!$B$8:$B$57,$C1950,'Model Participation Data'!$C$8:$C$57,$D1950)),"-",SUMIFS(INDEX('Model Participation Data'!$N$8:$DX$57,0,MATCH(CONCATENATE($J1950,O$6),'Model Participation Data'!$N$6:$DX$6,0)),'Model Participation Data'!$B$8:$B$57,$C1950,'Model Participation Data'!$C$8:$C$57,$D1950))</f>
        <v>0</v>
      </c>
    </row>
    <row r="1951" spans="2:15" x14ac:dyDescent="0.35">
      <c r="B1951" s="37" t="s">
        <v>80</v>
      </c>
      <c r="C1951" s="38" t="str">
        <f>IF(ISBLANK('Model Participation Data'!$B$85),"-",'Model Participation Data'!$B$85)</f>
        <v>-</v>
      </c>
      <c r="D1951" s="38" t="str">
        <f>IF(ISBLANK('Model Participation Data'!$C$85),"-",'Model Participation Data'!$C$85)</f>
        <v>-</v>
      </c>
      <c r="E1951" s="38" t="str">
        <f>IF(ISBLANK('Model Participation Data'!$D$85),"-",'Model Participation Data'!$D$85)</f>
        <v>-</v>
      </c>
      <c r="F1951" s="38" t="str">
        <f>IF(ISBLANK('Model Participation Data'!$E$85),"-",'Model Participation Data'!$E$85)</f>
        <v>-</v>
      </c>
      <c r="G1951" s="151" t="str">
        <f>IF(ISBLANK('Model Participation Data'!$F$85),"-",'Model Participation Data'!$F$85)</f>
        <v>-</v>
      </c>
      <c r="H1951" s="253">
        <v>4</v>
      </c>
      <c r="I1951" s="253">
        <v>1</v>
      </c>
      <c r="J1951" s="150" t="str">
        <f t="shared" si="76"/>
        <v>41</v>
      </c>
      <c r="K1951" s="38" t="str">
        <f>IF(ISBLANK('Model Participation Data'!$L$85),"-",'Model Participation Data'!$L$85)</f>
        <v>-</v>
      </c>
      <c r="L1951" s="39" t="str">
        <f>IF(ISBLANK('Model Participation Data'!$M$85),"-",'Model Participation Data'!$M$85)</f>
        <v>-</v>
      </c>
      <c r="M1951" s="254">
        <f>IF(ISNA(SUMIFS(INDEX('Model Participation Data'!$N$8:$DX$57,0,MATCH(CONCATENATE($J1951,M$6),'Model Participation Data'!$N$6:$DX$6,0)),'Model Participation Data'!$B$8:$B$57,$C1951,'Model Participation Data'!$C$8:$C$57,$D1951)),"-",SUMIFS(INDEX('Model Participation Data'!$N$8:$DX$57,0,MATCH(CONCATENATE($J1951,M$6),'Model Participation Data'!$N$6:$DX$6,0)),'Model Participation Data'!$B$8:$B$57,$C1951,'Model Participation Data'!$C$8:$C$57,$D1951))</f>
        <v>0</v>
      </c>
      <c r="N1951" s="254">
        <f>IF(ISNA(SUMIFS(INDEX('Model Participation Data'!$N$8:$DX$57,0,MATCH(CONCATENATE($J1951,N$6),'Model Participation Data'!$N$6:$DX$6,0)),'Model Participation Data'!$B$8:$B$57,$C1951,'Model Participation Data'!$C$8:$C$57,$D1951)),"-",SUMIFS(INDEX('Model Participation Data'!$N$8:$DX$57,0,MATCH(CONCATENATE($J1951,N$6),'Model Participation Data'!$N$6:$DX$6,0)),'Model Participation Data'!$B$8:$B$57,$C1951,'Model Participation Data'!$C$8:$C$57,$D1951))</f>
        <v>0</v>
      </c>
      <c r="O1951" s="154">
        <f>IF(ISNA(SUMIFS(INDEX('Model Participation Data'!$N$8:$DX$57,0,MATCH(CONCATENATE($J1951,O$6),'Model Participation Data'!$N$6:$DX$6,0)),'Model Participation Data'!$B$8:$B$57,$C1951,'Model Participation Data'!$C$8:$C$57,$D1951)),"-",SUMIFS(INDEX('Model Participation Data'!$N$8:$DX$57,0,MATCH(CONCATENATE($J1951,O$6),'Model Participation Data'!$N$6:$DX$6,0)),'Model Participation Data'!$B$8:$B$57,$C1951,'Model Participation Data'!$C$8:$C$57,$D1951))</f>
        <v>0</v>
      </c>
    </row>
    <row r="1952" spans="2:15" x14ac:dyDescent="0.35">
      <c r="B1952" s="37" t="s">
        <v>80</v>
      </c>
      <c r="C1952" s="38" t="str">
        <f>IF(ISBLANK('Model Participation Data'!$B$85),"-",'Model Participation Data'!$B$85)</f>
        <v>-</v>
      </c>
      <c r="D1952" s="38" t="str">
        <f>IF(ISBLANK('Model Participation Data'!$C$85),"-",'Model Participation Data'!$C$85)</f>
        <v>-</v>
      </c>
      <c r="E1952" s="38" t="str">
        <f>IF(ISBLANK('Model Participation Data'!$D$85),"-",'Model Participation Data'!$D$85)</f>
        <v>-</v>
      </c>
      <c r="F1952" s="38" t="str">
        <f>IF(ISBLANK('Model Participation Data'!$E$85),"-",'Model Participation Data'!$E$85)</f>
        <v>-</v>
      </c>
      <c r="G1952" s="151" t="str">
        <f>IF(ISBLANK('Model Participation Data'!$F$85),"-",'Model Participation Data'!$F$85)</f>
        <v>-</v>
      </c>
      <c r="H1952" s="253">
        <v>4</v>
      </c>
      <c r="I1952" s="253">
        <v>2</v>
      </c>
      <c r="J1952" s="150" t="str">
        <f t="shared" si="76"/>
        <v>42</v>
      </c>
      <c r="K1952" s="38" t="str">
        <f>IF(ISBLANK('Model Participation Data'!$L$85),"-",'Model Participation Data'!$L$85)</f>
        <v>-</v>
      </c>
      <c r="L1952" s="39" t="str">
        <f>IF(ISBLANK('Model Participation Data'!$M$85),"-",'Model Participation Data'!$M$85)</f>
        <v>-</v>
      </c>
      <c r="M1952" s="254">
        <f>IF(ISNA(SUMIFS(INDEX('Model Participation Data'!$N$8:$DX$57,0,MATCH(CONCATENATE($J1952,M$6),'Model Participation Data'!$N$6:$DX$6,0)),'Model Participation Data'!$B$8:$B$57,$C1952,'Model Participation Data'!$C$8:$C$57,$D1952)),"-",SUMIFS(INDEX('Model Participation Data'!$N$8:$DX$57,0,MATCH(CONCATENATE($J1952,M$6),'Model Participation Data'!$N$6:$DX$6,0)),'Model Participation Data'!$B$8:$B$57,$C1952,'Model Participation Data'!$C$8:$C$57,$D1952))</f>
        <v>0</v>
      </c>
      <c r="N1952" s="254">
        <f>IF(ISNA(SUMIFS(INDEX('Model Participation Data'!$N$8:$DX$57,0,MATCH(CONCATENATE($J1952,N$6),'Model Participation Data'!$N$6:$DX$6,0)),'Model Participation Data'!$B$8:$B$57,$C1952,'Model Participation Data'!$C$8:$C$57,$D1952)),"-",SUMIFS(INDEX('Model Participation Data'!$N$8:$DX$57,0,MATCH(CONCATENATE($J1952,N$6),'Model Participation Data'!$N$6:$DX$6,0)),'Model Participation Data'!$B$8:$B$57,$C1952,'Model Participation Data'!$C$8:$C$57,$D1952))</f>
        <v>0</v>
      </c>
      <c r="O1952" s="154">
        <f>IF(ISNA(SUMIFS(INDEX('Model Participation Data'!$N$8:$DX$57,0,MATCH(CONCATENATE($J1952,O$6),'Model Participation Data'!$N$6:$DX$6,0)),'Model Participation Data'!$B$8:$B$57,$C1952,'Model Participation Data'!$C$8:$C$57,$D1952)),"-",SUMIFS(INDEX('Model Participation Data'!$N$8:$DX$57,0,MATCH(CONCATENATE($J1952,O$6),'Model Participation Data'!$N$6:$DX$6,0)),'Model Participation Data'!$B$8:$B$57,$C1952,'Model Participation Data'!$C$8:$C$57,$D1952))</f>
        <v>0</v>
      </c>
    </row>
    <row r="1953" spans="2:15" x14ac:dyDescent="0.35">
      <c r="B1953" s="37" t="s">
        <v>80</v>
      </c>
      <c r="C1953" s="38" t="str">
        <f>IF(ISBLANK('Model Participation Data'!$B$85),"-",'Model Participation Data'!$B$85)</f>
        <v>-</v>
      </c>
      <c r="D1953" s="38" t="str">
        <f>IF(ISBLANK('Model Participation Data'!$C$85),"-",'Model Participation Data'!$C$85)</f>
        <v>-</v>
      </c>
      <c r="E1953" s="38" t="str">
        <f>IF(ISBLANK('Model Participation Data'!$D$85),"-",'Model Participation Data'!$D$85)</f>
        <v>-</v>
      </c>
      <c r="F1953" s="38" t="str">
        <f>IF(ISBLANK('Model Participation Data'!$E$85),"-",'Model Participation Data'!$E$85)</f>
        <v>-</v>
      </c>
      <c r="G1953" s="151" t="str">
        <f>IF(ISBLANK('Model Participation Data'!$F$85),"-",'Model Participation Data'!$F$85)</f>
        <v>-</v>
      </c>
      <c r="H1953" s="253">
        <v>4</v>
      </c>
      <c r="I1953" s="253">
        <v>3</v>
      </c>
      <c r="J1953" s="150" t="str">
        <f t="shared" si="76"/>
        <v>43</v>
      </c>
      <c r="K1953" s="38" t="str">
        <f>IF(ISBLANK('Model Participation Data'!$L$85),"-",'Model Participation Data'!$L$85)</f>
        <v>-</v>
      </c>
      <c r="L1953" s="39" t="str">
        <f>IF(ISBLANK('Model Participation Data'!$M$85),"-",'Model Participation Data'!$M$85)</f>
        <v>-</v>
      </c>
      <c r="M1953" s="254">
        <f>IF(ISNA(SUMIFS(INDEX('Model Participation Data'!$N$8:$DX$57,0,MATCH(CONCATENATE($J1953,M$6),'Model Participation Data'!$N$6:$DX$6,0)),'Model Participation Data'!$B$8:$B$57,$C1953,'Model Participation Data'!$C$8:$C$57,$D1953)),"-",SUMIFS(INDEX('Model Participation Data'!$N$8:$DX$57,0,MATCH(CONCATENATE($J1953,M$6),'Model Participation Data'!$N$6:$DX$6,0)),'Model Participation Data'!$B$8:$B$57,$C1953,'Model Participation Data'!$C$8:$C$57,$D1953))</f>
        <v>0</v>
      </c>
      <c r="N1953" s="254">
        <f>IF(ISNA(SUMIFS(INDEX('Model Participation Data'!$N$8:$DX$57,0,MATCH(CONCATENATE($J1953,N$6),'Model Participation Data'!$N$6:$DX$6,0)),'Model Participation Data'!$B$8:$B$57,$C1953,'Model Participation Data'!$C$8:$C$57,$D1953)),"-",SUMIFS(INDEX('Model Participation Data'!$N$8:$DX$57,0,MATCH(CONCATENATE($J1953,N$6),'Model Participation Data'!$N$6:$DX$6,0)),'Model Participation Data'!$B$8:$B$57,$C1953,'Model Participation Data'!$C$8:$C$57,$D1953))</f>
        <v>0</v>
      </c>
      <c r="O1953" s="154">
        <f>IF(ISNA(SUMIFS(INDEX('Model Participation Data'!$N$8:$DX$57,0,MATCH(CONCATENATE($J1953,O$6),'Model Participation Data'!$N$6:$DX$6,0)),'Model Participation Data'!$B$8:$B$57,$C1953,'Model Participation Data'!$C$8:$C$57,$D1953)),"-",SUMIFS(INDEX('Model Participation Data'!$N$8:$DX$57,0,MATCH(CONCATENATE($J1953,O$6),'Model Participation Data'!$N$6:$DX$6,0)),'Model Participation Data'!$B$8:$B$57,$C1953,'Model Participation Data'!$C$8:$C$57,$D1953))</f>
        <v>0</v>
      </c>
    </row>
    <row r="1954" spans="2:15" x14ac:dyDescent="0.35">
      <c r="B1954" s="37" t="s">
        <v>80</v>
      </c>
      <c r="C1954" s="38" t="str">
        <f>IF(ISBLANK('Model Participation Data'!$B$85),"-",'Model Participation Data'!$B$85)</f>
        <v>-</v>
      </c>
      <c r="D1954" s="38" t="str">
        <f>IF(ISBLANK('Model Participation Data'!$C$85),"-",'Model Participation Data'!$C$85)</f>
        <v>-</v>
      </c>
      <c r="E1954" s="38" t="str">
        <f>IF(ISBLANK('Model Participation Data'!$D$85),"-",'Model Participation Data'!$D$85)</f>
        <v>-</v>
      </c>
      <c r="F1954" s="38" t="str">
        <f>IF(ISBLANK('Model Participation Data'!$E$85),"-",'Model Participation Data'!$E$85)</f>
        <v>-</v>
      </c>
      <c r="G1954" s="151" t="str">
        <f>IF(ISBLANK('Model Participation Data'!$F$85),"-",'Model Participation Data'!$F$85)</f>
        <v>-</v>
      </c>
      <c r="H1954" s="253">
        <v>4</v>
      </c>
      <c r="I1954" s="253">
        <v>4</v>
      </c>
      <c r="J1954" s="150" t="str">
        <f t="shared" si="76"/>
        <v>44</v>
      </c>
      <c r="K1954" s="38" t="str">
        <f>IF(ISBLANK('Model Participation Data'!$L$85),"-",'Model Participation Data'!$L$85)</f>
        <v>-</v>
      </c>
      <c r="L1954" s="39" t="str">
        <f>IF(ISBLANK('Model Participation Data'!$M$85),"-",'Model Participation Data'!$M$85)</f>
        <v>-</v>
      </c>
      <c r="M1954" s="254">
        <f>IF(ISNA(SUMIFS(INDEX('Model Participation Data'!$N$8:$DX$57,0,MATCH(CONCATENATE($J1954,M$6),'Model Participation Data'!$N$6:$DX$6,0)),'Model Participation Data'!$B$8:$B$57,$C1954,'Model Participation Data'!$C$8:$C$57,$D1954)),"-",SUMIFS(INDEX('Model Participation Data'!$N$8:$DX$57,0,MATCH(CONCATENATE($J1954,M$6),'Model Participation Data'!$N$6:$DX$6,0)),'Model Participation Data'!$B$8:$B$57,$C1954,'Model Participation Data'!$C$8:$C$57,$D1954))</f>
        <v>0</v>
      </c>
      <c r="N1954" s="254">
        <f>IF(ISNA(SUMIFS(INDEX('Model Participation Data'!$N$8:$DX$57,0,MATCH(CONCATENATE($J1954,N$6),'Model Participation Data'!$N$6:$DX$6,0)),'Model Participation Data'!$B$8:$B$57,$C1954,'Model Participation Data'!$C$8:$C$57,$D1954)),"-",SUMIFS(INDEX('Model Participation Data'!$N$8:$DX$57,0,MATCH(CONCATENATE($J1954,N$6),'Model Participation Data'!$N$6:$DX$6,0)),'Model Participation Data'!$B$8:$B$57,$C1954,'Model Participation Data'!$C$8:$C$57,$D1954))</f>
        <v>0</v>
      </c>
      <c r="O1954" s="154">
        <f>IF(ISNA(SUMIFS(INDEX('Model Participation Data'!$N$8:$DX$57,0,MATCH(CONCATENATE($J1954,O$6),'Model Participation Data'!$N$6:$DX$6,0)),'Model Participation Data'!$B$8:$B$57,$C1954,'Model Participation Data'!$C$8:$C$57,$D1954)),"-",SUMIFS(INDEX('Model Participation Data'!$N$8:$DX$57,0,MATCH(CONCATENATE($J1954,O$6),'Model Participation Data'!$N$6:$DX$6,0)),'Model Participation Data'!$B$8:$B$57,$C1954,'Model Participation Data'!$C$8:$C$57,$D1954))</f>
        <v>0</v>
      </c>
    </row>
    <row r="1955" spans="2:15" x14ac:dyDescent="0.35">
      <c r="B1955" s="37" t="s">
        <v>80</v>
      </c>
      <c r="C1955" s="38" t="str">
        <f>IF(ISBLANK('Model Participation Data'!$B$85),"-",'Model Participation Data'!$B$85)</f>
        <v>-</v>
      </c>
      <c r="D1955" s="38" t="str">
        <f>IF(ISBLANK('Model Participation Data'!$C$85),"-",'Model Participation Data'!$C$85)</f>
        <v>-</v>
      </c>
      <c r="E1955" s="38" t="str">
        <f>IF(ISBLANK('Model Participation Data'!$D$85),"-",'Model Participation Data'!$D$85)</f>
        <v>-</v>
      </c>
      <c r="F1955" s="38" t="str">
        <f>IF(ISBLANK('Model Participation Data'!$E$85),"-",'Model Participation Data'!$E$85)</f>
        <v>-</v>
      </c>
      <c r="G1955" s="151" t="str">
        <f>IF(ISBLANK('Model Participation Data'!$F$85),"-",'Model Participation Data'!$F$85)</f>
        <v>-</v>
      </c>
      <c r="H1955" s="253">
        <v>4</v>
      </c>
      <c r="I1955" s="253">
        <v>5</v>
      </c>
      <c r="J1955" s="150" t="str">
        <f t="shared" ref="J1955:J2018" si="77">CONCATENATE(H1955,I1955)</f>
        <v>45</v>
      </c>
      <c r="K1955" s="38" t="str">
        <f>IF(ISBLANK('Model Participation Data'!$L$85),"-",'Model Participation Data'!$L$85)</f>
        <v>-</v>
      </c>
      <c r="L1955" s="39" t="str">
        <f>IF(ISBLANK('Model Participation Data'!$M$85),"-",'Model Participation Data'!$M$85)</f>
        <v>-</v>
      </c>
      <c r="M1955" s="254">
        <f>IF(ISNA(SUMIFS(INDEX('Model Participation Data'!$N$8:$DX$57,0,MATCH(CONCATENATE($J1955,M$6),'Model Participation Data'!$N$6:$DX$6,0)),'Model Participation Data'!$B$8:$B$57,$C1955,'Model Participation Data'!$C$8:$C$57,$D1955)),"-",SUMIFS(INDEX('Model Participation Data'!$N$8:$DX$57,0,MATCH(CONCATENATE($J1955,M$6),'Model Participation Data'!$N$6:$DX$6,0)),'Model Participation Data'!$B$8:$B$57,$C1955,'Model Participation Data'!$C$8:$C$57,$D1955))</f>
        <v>0</v>
      </c>
      <c r="N1955" s="254">
        <f>IF(ISNA(SUMIFS(INDEX('Model Participation Data'!$N$8:$DX$57,0,MATCH(CONCATENATE($J1955,N$6),'Model Participation Data'!$N$6:$DX$6,0)),'Model Participation Data'!$B$8:$B$57,$C1955,'Model Participation Data'!$C$8:$C$57,$D1955)),"-",SUMIFS(INDEX('Model Participation Data'!$N$8:$DX$57,0,MATCH(CONCATENATE($J1955,N$6),'Model Participation Data'!$N$6:$DX$6,0)),'Model Participation Data'!$B$8:$B$57,$C1955,'Model Participation Data'!$C$8:$C$57,$D1955))</f>
        <v>0</v>
      </c>
      <c r="O1955" s="154">
        <f>IF(ISNA(SUMIFS(INDEX('Model Participation Data'!$N$8:$DX$57,0,MATCH(CONCATENATE($J1955,O$6),'Model Participation Data'!$N$6:$DX$6,0)),'Model Participation Data'!$B$8:$B$57,$C1955,'Model Participation Data'!$C$8:$C$57,$D1955)),"-",SUMIFS(INDEX('Model Participation Data'!$N$8:$DX$57,0,MATCH(CONCATENATE($J1955,O$6),'Model Participation Data'!$N$6:$DX$6,0)),'Model Participation Data'!$B$8:$B$57,$C1955,'Model Participation Data'!$C$8:$C$57,$D1955))</f>
        <v>0</v>
      </c>
    </row>
    <row r="1956" spans="2:15" x14ac:dyDescent="0.35">
      <c r="B1956" s="37" t="s">
        <v>80</v>
      </c>
      <c r="C1956" s="38" t="str">
        <f>IF(ISBLANK('Model Participation Data'!$B$85),"-",'Model Participation Data'!$B$85)</f>
        <v>-</v>
      </c>
      <c r="D1956" s="38" t="str">
        <f>IF(ISBLANK('Model Participation Data'!$C$85),"-",'Model Participation Data'!$C$85)</f>
        <v>-</v>
      </c>
      <c r="E1956" s="38" t="str">
        <f>IF(ISBLANK('Model Participation Data'!$D$85),"-",'Model Participation Data'!$D$85)</f>
        <v>-</v>
      </c>
      <c r="F1956" s="38" t="str">
        <f>IF(ISBLANK('Model Participation Data'!$E$85),"-",'Model Participation Data'!$E$85)</f>
        <v>-</v>
      </c>
      <c r="G1956" s="151" t="str">
        <f>IF(ISBLANK('Model Participation Data'!$F$85),"-",'Model Participation Data'!$F$85)</f>
        <v>-</v>
      </c>
      <c r="H1956" s="253">
        <v>4</v>
      </c>
      <c r="I1956" s="253" t="s">
        <v>65</v>
      </c>
      <c r="J1956" s="150" t="str">
        <f t="shared" si="77"/>
        <v>4Goal</v>
      </c>
      <c r="K1956" s="38" t="str">
        <f>IF(ISBLANK('Model Participation Data'!$L$85),"-",'Model Participation Data'!$L$85)</f>
        <v>-</v>
      </c>
      <c r="L1956" s="39" t="str">
        <f>IF(ISBLANK('Model Participation Data'!$M$85),"-",'Model Participation Data'!$M$85)</f>
        <v>-</v>
      </c>
      <c r="M1956" s="254" t="str">
        <f>IF(ISNA(SUMIFS(INDEX('Model Participation Data'!$N$8:$DX$57,0,MATCH(CONCATENATE($J1956,M$6),'Model Participation Data'!$N$6:$DX$6,0)),'Model Participation Data'!$B$8:$B$57,$C1956,'Model Participation Data'!$C$8:$C$57,$D1956)),"-",SUMIFS(INDEX('Model Participation Data'!$N$8:$DX$57,0,MATCH(CONCATENATE($J1956,M$6),'Model Participation Data'!$N$6:$DX$6,0)),'Model Participation Data'!$B$8:$B$57,$C1956,'Model Participation Data'!$C$8:$C$57,$D1956))</f>
        <v>-</v>
      </c>
      <c r="N1956" s="254" t="str">
        <f>IF(ISNA(SUMIFS(INDEX('Model Participation Data'!$N$8:$DX$57,0,MATCH(CONCATENATE($J1956,N$6),'Model Participation Data'!$N$6:$DX$6,0)),'Model Participation Data'!$B$8:$B$57,$C1956,'Model Participation Data'!$C$8:$C$57,$D1956)),"-",SUMIFS(INDEX('Model Participation Data'!$N$8:$DX$57,0,MATCH(CONCATENATE($J1956,N$6),'Model Participation Data'!$N$6:$DX$6,0)),'Model Participation Data'!$B$8:$B$57,$C1956,'Model Participation Data'!$C$8:$C$57,$D1956))</f>
        <v>-</v>
      </c>
      <c r="O1956" s="154">
        <f>IF(ISNA(SUMIFS(INDEX('Model Participation Data'!$N$8:$DX$57,0,MATCH(CONCATENATE($J1956,O$6),'Model Participation Data'!$N$6:$DX$6,0)),'Model Participation Data'!$B$8:$B$57,$C1956,'Model Participation Data'!$C$8:$C$57,$D1956)),"-",SUMIFS(INDEX('Model Participation Data'!$N$8:$DX$57,0,MATCH(CONCATENATE($J1956,O$6),'Model Participation Data'!$N$6:$DX$6,0)),'Model Participation Data'!$B$8:$B$57,$C1956,'Model Participation Data'!$C$8:$C$57,$D1956))</f>
        <v>0</v>
      </c>
    </row>
    <row r="1957" spans="2:15" x14ac:dyDescent="0.35">
      <c r="B1957" s="37" t="s">
        <v>80</v>
      </c>
      <c r="C1957" s="38" t="str">
        <f>IF(ISBLANK('Model Participation Data'!$B$86),"-",'Model Participation Data'!$B$86)</f>
        <v>-</v>
      </c>
      <c r="D1957" s="38" t="str">
        <f>IF(ISBLANK('Model Participation Data'!$C$86),"-",'Model Participation Data'!$C$86)</f>
        <v>-</v>
      </c>
      <c r="E1957" s="38" t="str">
        <f>IF(ISBLANK('Model Participation Data'!$D$86),"-",'Model Participation Data'!$D$86)</f>
        <v>-</v>
      </c>
      <c r="F1957" s="38" t="str">
        <f>IF(ISBLANK('Model Participation Data'!$E$86),"-",'Model Participation Data'!$E$86)</f>
        <v>-</v>
      </c>
      <c r="G1957" s="151" t="str">
        <f>IF(ISBLANK('Model Participation Data'!$F$86),"-",'Model Participation Data'!$F$86)</f>
        <v>-</v>
      </c>
      <c r="H1957" s="253" t="s">
        <v>64</v>
      </c>
      <c r="I1957" s="253" t="s">
        <v>64</v>
      </c>
      <c r="J1957" s="150" t="str">
        <f t="shared" si="77"/>
        <v>BaselineBaseline</v>
      </c>
      <c r="K1957" s="38" t="str">
        <f>IF(ISBLANK('Model Participation Data'!$L$86),"-",'Model Participation Data'!$L$86)</f>
        <v>-</v>
      </c>
      <c r="L1957" s="39" t="str">
        <f>IF(ISBLANK('Model Participation Data'!$M$86),"-",'Model Participation Data'!$M$86)</f>
        <v>-</v>
      </c>
      <c r="M1957" s="254">
        <f>IF(ISNA(SUMIFS(INDEX('Model Participation Data'!$N$8:$DX$57,0,MATCH(CONCATENATE($J1957,M$6),'Model Participation Data'!$N$6:$DX$6,0)),'Model Participation Data'!$B$8:$B$57,$C1957,'Model Participation Data'!$C$8:$C$57,$D1957)),"-",SUMIFS(INDEX('Model Participation Data'!$N$8:$DX$57,0,MATCH(CONCATENATE($J1957,M$6),'Model Participation Data'!$N$6:$DX$6,0)),'Model Participation Data'!$B$8:$B$57,$C1957,'Model Participation Data'!$C$8:$C$57,$D1957))</f>
        <v>0</v>
      </c>
      <c r="N1957" s="254">
        <f>IF(ISNA(SUMIFS(INDEX('Model Participation Data'!$N$8:$DX$57,0,MATCH(CONCATENATE($J1957,N$6),'Model Participation Data'!$N$6:$DX$6,0)),'Model Participation Data'!$B$8:$B$57,$C1957,'Model Participation Data'!$C$8:$C$57,$D1957)),"-",SUMIFS(INDEX('Model Participation Data'!$N$8:$DX$57,0,MATCH(CONCATENATE($J1957,N$6),'Model Participation Data'!$N$6:$DX$6,0)),'Model Participation Data'!$B$8:$B$57,$C1957,'Model Participation Data'!$C$8:$C$57,$D1957))</f>
        <v>0</v>
      </c>
      <c r="O1957" s="154">
        <f>IF(ISNA(SUMIFS(INDEX('Model Participation Data'!$N$8:$DX$57,0,MATCH(CONCATENATE($J1957,O$6),'Model Participation Data'!$N$6:$DX$6,0)),'Model Participation Data'!$B$8:$B$57,$C1957,'Model Participation Data'!$C$8:$C$57,$D1957)),"-",SUMIFS(INDEX('Model Participation Data'!$N$8:$DX$57,0,MATCH(CONCATENATE($J1957,O$6),'Model Participation Data'!$N$6:$DX$6,0)),'Model Participation Data'!$B$8:$B$57,$C1957,'Model Participation Data'!$C$8:$C$57,$D1957))</f>
        <v>0</v>
      </c>
    </row>
    <row r="1958" spans="2:15" x14ac:dyDescent="0.35">
      <c r="B1958" s="37" t="s">
        <v>80</v>
      </c>
      <c r="C1958" s="38" t="str">
        <f>IF(ISBLANK('Model Participation Data'!$B$86),"-",'Model Participation Data'!$B$86)</f>
        <v>-</v>
      </c>
      <c r="D1958" s="38" t="str">
        <f>IF(ISBLANK('Model Participation Data'!$C$86),"-",'Model Participation Data'!$C$86)</f>
        <v>-</v>
      </c>
      <c r="E1958" s="38" t="str">
        <f>IF(ISBLANK('Model Participation Data'!$D$86),"-",'Model Participation Data'!$D$86)</f>
        <v>-</v>
      </c>
      <c r="F1958" s="38" t="str">
        <f>IF(ISBLANK('Model Participation Data'!$E$86),"-",'Model Participation Data'!$E$86)</f>
        <v>-</v>
      </c>
      <c r="G1958" s="151" t="str">
        <f>IF(ISBLANK('Model Participation Data'!$F$86),"-",'Model Participation Data'!$F$86)</f>
        <v>-</v>
      </c>
      <c r="H1958" s="253">
        <v>1</v>
      </c>
      <c r="I1958" s="253">
        <v>1</v>
      </c>
      <c r="J1958" s="150" t="str">
        <f t="shared" si="77"/>
        <v>11</v>
      </c>
      <c r="K1958" s="38" t="str">
        <f>IF(ISBLANK('Model Participation Data'!$L$86),"-",'Model Participation Data'!$L$86)</f>
        <v>-</v>
      </c>
      <c r="L1958" s="39" t="str">
        <f>IF(ISBLANK('Model Participation Data'!$M$86),"-",'Model Participation Data'!$M$86)</f>
        <v>-</v>
      </c>
      <c r="M1958" s="254">
        <f>IF(ISNA(SUMIFS(INDEX('Model Participation Data'!$N$8:$DX$57,0,MATCH(CONCATENATE($J1958,M$6),'Model Participation Data'!$N$6:$DX$6,0)),'Model Participation Data'!$B$8:$B$57,$C1958,'Model Participation Data'!$C$8:$C$57,$D1958)),"-",SUMIFS(INDEX('Model Participation Data'!$N$8:$DX$57,0,MATCH(CONCATENATE($J1958,M$6),'Model Participation Data'!$N$6:$DX$6,0)),'Model Participation Data'!$B$8:$B$57,$C1958,'Model Participation Data'!$C$8:$C$57,$D1958))</f>
        <v>0</v>
      </c>
      <c r="N1958" s="254">
        <f>IF(ISNA(SUMIFS(INDEX('Model Participation Data'!$N$8:$DX$57,0,MATCH(CONCATENATE($J1958,N$6),'Model Participation Data'!$N$6:$DX$6,0)),'Model Participation Data'!$B$8:$B$57,$C1958,'Model Participation Data'!$C$8:$C$57,$D1958)),"-",SUMIFS(INDEX('Model Participation Data'!$N$8:$DX$57,0,MATCH(CONCATENATE($J1958,N$6),'Model Participation Data'!$N$6:$DX$6,0)),'Model Participation Data'!$B$8:$B$57,$C1958,'Model Participation Data'!$C$8:$C$57,$D1958))</f>
        <v>0</v>
      </c>
      <c r="O1958" s="154">
        <f>IF(ISNA(SUMIFS(INDEX('Model Participation Data'!$N$8:$DX$57,0,MATCH(CONCATENATE($J1958,O$6),'Model Participation Data'!$N$6:$DX$6,0)),'Model Participation Data'!$B$8:$B$57,$C1958,'Model Participation Data'!$C$8:$C$57,$D1958)),"-",SUMIFS(INDEX('Model Participation Data'!$N$8:$DX$57,0,MATCH(CONCATENATE($J1958,O$6),'Model Participation Data'!$N$6:$DX$6,0)),'Model Participation Data'!$B$8:$B$57,$C1958,'Model Participation Data'!$C$8:$C$57,$D1958))</f>
        <v>0</v>
      </c>
    </row>
    <row r="1959" spans="2:15" x14ac:dyDescent="0.35">
      <c r="B1959" s="37" t="s">
        <v>80</v>
      </c>
      <c r="C1959" s="38" t="str">
        <f>IF(ISBLANK('Model Participation Data'!$B$86),"-",'Model Participation Data'!$B$86)</f>
        <v>-</v>
      </c>
      <c r="D1959" s="38" t="str">
        <f>IF(ISBLANK('Model Participation Data'!$C$86),"-",'Model Participation Data'!$C$86)</f>
        <v>-</v>
      </c>
      <c r="E1959" s="38" t="str">
        <f>IF(ISBLANK('Model Participation Data'!$D$86),"-",'Model Participation Data'!$D$86)</f>
        <v>-</v>
      </c>
      <c r="F1959" s="38" t="str">
        <f>IF(ISBLANK('Model Participation Data'!$E$86),"-",'Model Participation Data'!$E$86)</f>
        <v>-</v>
      </c>
      <c r="G1959" s="151" t="str">
        <f>IF(ISBLANK('Model Participation Data'!$F$86),"-",'Model Participation Data'!$F$86)</f>
        <v>-</v>
      </c>
      <c r="H1959" s="253">
        <v>1</v>
      </c>
      <c r="I1959" s="253">
        <v>2</v>
      </c>
      <c r="J1959" s="150" t="str">
        <f t="shared" si="77"/>
        <v>12</v>
      </c>
      <c r="K1959" s="38" t="str">
        <f>IF(ISBLANK('Model Participation Data'!$L$86),"-",'Model Participation Data'!$L$86)</f>
        <v>-</v>
      </c>
      <c r="L1959" s="39" t="str">
        <f>IF(ISBLANK('Model Participation Data'!$M$86),"-",'Model Participation Data'!$M$86)</f>
        <v>-</v>
      </c>
      <c r="M1959" s="254">
        <f>IF(ISNA(SUMIFS(INDEX('Model Participation Data'!$N$8:$DX$57,0,MATCH(CONCATENATE($J1959,M$6),'Model Participation Data'!$N$6:$DX$6,0)),'Model Participation Data'!$B$8:$B$57,$C1959,'Model Participation Data'!$C$8:$C$57,$D1959)),"-",SUMIFS(INDEX('Model Participation Data'!$N$8:$DX$57,0,MATCH(CONCATENATE($J1959,M$6),'Model Participation Data'!$N$6:$DX$6,0)),'Model Participation Data'!$B$8:$B$57,$C1959,'Model Participation Data'!$C$8:$C$57,$D1959))</f>
        <v>0</v>
      </c>
      <c r="N1959" s="254">
        <f>IF(ISNA(SUMIFS(INDEX('Model Participation Data'!$N$8:$DX$57,0,MATCH(CONCATENATE($J1959,N$6),'Model Participation Data'!$N$6:$DX$6,0)),'Model Participation Data'!$B$8:$B$57,$C1959,'Model Participation Data'!$C$8:$C$57,$D1959)),"-",SUMIFS(INDEX('Model Participation Data'!$N$8:$DX$57,0,MATCH(CONCATENATE($J1959,N$6),'Model Participation Data'!$N$6:$DX$6,0)),'Model Participation Data'!$B$8:$B$57,$C1959,'Model Participation Data'!$C$8:$C$57,$D1959))</f>
        <v>0</v>
      </c>
      <c r="O1959" s="154">
        <f>IF(ISNA(SUMIFS(INDEX('Model Participation Data'!$N$8:$DX$57,0,MATCH(CONCATENATE($J1959,O$6),'Model Participation Data'!$N$6:$DX$6,0)),'Model Participation Data'!$B$8:$B$57,$C1959,'Model Participation Data'!$C$8:$C$57,$D1959)),"-",SUMIFS(INDEX('Model Participation Data'!$N$8:$DX$57,0,MATCH(CONCATENATE($J1959,O$6),'Model Participation Data'!$N$6:$DX$6,0)),'Model Participation Data'!$B$8:$B$57,$C1959,'Model Participation Data'!$C$8:$C$57,$D1959))</f>
        <v>0</v>
      </c>
    </row>
    <row r="1960" spans="2:15" x14ac:dyDescent="0.35">
      <c r="B1960" s="37" t="s">
        <v>80</v>
      </c>
      <c r="C1960" s="38" t="str">
        <f>IF(ISBLANK('Model Participation Data'!$B$86),"-",'Model Participation Data'!$B$86)</f>
        <v>-</v>
      </c>
      <c r="D1960" s="38" t="str">
        <f>IF(ISBLANK('Model Participation Data'!$C$86),"-",'Model Participation Data'!$C$86)</f>
        <v>-</v>
      </c>
      <c r="E1960" s="38" t="str">
        <f>IF(ISBLANK('Model Participation Data'!$D$86),"-",'Model Participation Data'!$D$86)</f>
        <v>-</v>
      </c>
      <c r="F1960" s="38" t="str">
        <f>IF(ISBLANK('Model Participation Data'!$E$86),"-",'Model Participation Data'!$E$86)</f>
        <v>-</v>
      </c>
      <c r="G1960" s="151" t="str">
        <f>IF(ISBLANK('Model Participation Data'!$F$86),"-",'Model Participation Data'!$F$86)</f>
        <v>-</v>
      </c>
      <c r="H1960" s="253">
        <v>1</v>
      </c>
      <c r="I1960" s="253">
        <v>3</v>
      </c>
      <c r="J1960" s="150" t="str">
        <f t="shared" si="77"/>
        <v>13</v>
      </c>
      <c r="K1960" s="38" t="str">
        <f>IF(ISBLANK('Model Participation Data'!$L$86),"-",'Model Participation Data'!$L$86)</f>
        <v>-</v>
      </c>
      <c r="L1960" s="39" t="str">
        <f>IF(ISBLANK('Model Participation Data'!$M$86),"-",'Model Participation Data'!$M$86)</f>
        <v>-</v>
      </c>
      <c r="M1960" s="254">
        <f>IF(ISNA(SUMIFS(INDEX('Model Participation Data'!$N$8:$DX$57,0,MATCH(CONCATENATE($J1960,M$6),'Model Participation Data'!$N$6:$DX$6,0)),'Model Participation Data'!$B$8:$B$57,$C1960,'Model Participation Data'!$C$8:$C$57,$D1960)),"-",SUMIFS(INDEX('Model Participation Data'!$N$8:$DX$57,0,MATCH(CONCATENATE($J1960,M$6),'Model Participation Data'!$N$6:$DX$6,0)),'Model Participation Data'!$B$8:$B$57,$C1960,'Model Participation Data'!$C$8:$C$57,$D1960))</f>
        <v>0</v>
      </c>
      <c r="N1960" s="254">
        <f>IF(ISNA(SUMIFS(INDEX('Model Participation Data'!$N$8:$DX$57,0,MATCH(CONCATENATE($J1960,N$6),'Model Participation Data'!$N$6:$DX$6,0)),'Model Participation Data'!$B$8:$B$57,$C1960,'Model Participation Data'!$C$8:$C$57,$D1960)),"-",SUMIFS(INDEX('Model Participation Data'!$N$8:$DX$57,0,MATCH(CONCATENATE($J1960,N$6),'Model Participation Data'!$N$6:$DX$6,0)),'Model Participation Data'!$B$8:$B$57,$C1960,'Model Participation Data'!$C$8:$C$57,$D1960))</f>
        <v>0</v>
      </c>
      <c r="O1960" s="154">
        <f>IF(ISNA(SUMIFS(INDEX('Model Participation Data'!$N$8:$DX$57,0,MATCH(CONCATENATE($J1960,O$6),'Model Participation Data'!$N$6:$DX$6,0)),'Model Participation Data'!$B$8:$B$57,$C1960,'Model Participation Data'!$C$8:$C$57,$D1960)),"-",SUMIFS(INDEX('Model Participation Data'!$N$8:$DX$57,0,MATCH(CONCATENATE($J1960,O$6),'Model Participation Data'!$N$6:$DX$6,0)),'Model Participation Data'!$B$8:$B$57,$C1960,'Model Participation Data'!$C$8:$C$57,$D1960))</f>
        <v>0</v>
      </c>
    </row>
    <row r="1961" spans="2:15" x14ac:dyDescent="0.35">
      <c r="B1961" s="37" t="s">
        <v>80</v>
      </c>
      <c r="C1961" s="38" t="str">
        <f>IF(ISBLANK('Model Participation Data'!$B$86),"-",'Model Participation Data'!$B$86)</f>
        <v>-</v>
      </c>
      <c r="D1961" s="38" t="str">
        <f>IF(ISBLANK('Model Participation Data'!$C$86),"-",'Model Participation Data'!$C$86)</f>
        <v>-</v>
      </c>
      <c r="E1961" s="38" t="str">
        <f>IF(ISBLANK('Model Participation Data'!$D$86),"-",'Model Participation Data'!$D$86)</f>
        <v>-</v>
      </c>
      <c r="F1961" s="38" t="str">
        <f>IF(ISBLANK('Model Participation Data'!$E$86),"-",'Model Participation Data'!$E$86)</f>
        <v>-</v>
      </c>
      <c r="G1961" s="151" t="str">
        <f>IF(ISBLANK('Model Participation Data'!$F$86),"-",'Model Participation Data'!$F$86)</f>
        <v>-</v>
      </c>
      <c r="H1961" s="253">
        <v>1</v>
      </c>
      <c r="I1961" s="253">
        <v>4</v>
      </c>
      <c r="J1961" s="150" t="str">
        <f t="shared" si="77"/>
        <v>14</v>
      </c>
      <c r="K1961" s="38" t="str">
        <f>IF(ISBLANK('Model Participation Data'!$L$86),"-",'Model Participation Data'!$L$86)</f>
        <v>-</v>
      </c>
      <c r="L1961" s="39" t="str">
        <f>IF(ISBLANK('Model Participation Data'!$M$86),"-",'Model Participation Data'!$M$86)</f>
        <v>-</v>
      </c>
      <c r="M1961" s="254">
        <f>IF(ISNA(SUMIFS(INDEX('Model Participation Data'!$N$8:$DX$57,0,MATCH(CONCATENATE($J1961,M$6),'Model Participation Data'!$N$6:$DX$6,0)),'Model Participation Data'!$B$8:$B$57,$C1961,'Model Participation Data'!$C$8:$C$57,$D1961)),"-",SUMIFS(INDEX('Model Participation Data'!$N$8:$DX$57,0,MATCH(CONCATENATE($J1961,M$6),'Model Participation Data'!$N$6:$DX$6,0)),'Model Participation Data'!$B$8:$B$57,$C1961,'Model Participation Data'!$C$8:$C$57,$D1961))</f>
        <v>0</v>
      </c>
      <c r="N1961" s="254">
        <f>IF(ISNA(SUMIFS(INDEX('Model Participation Data'!$N$8:$DX$57,0,MATCH(CONCATENATE($J1961,N$6),'Model Participation Data'!$N$6:$DX$6,0)),'Model Participation Data'!$B$8:$B$57,$C1961,'Model Participation Data'!$C$8:$C$57,$D1961)),"-",SUMIFS(INDEX('Model Participation Data'!$N$8:$DX$57,0,MATCH(CONCATENATE($J1961,N$6),'Model Participation Data'!$N$6:$DX$6,0)),'Model Participation Data'!$B$8:$B$57,$C1961,'Model Participation Data'!$C$8:$C$57,$D1961))</f>
        <v>0</v>
      </c>
      <c r="O1961" s="154">
        <f>IF(ISNA(SUMIFS(INDEX('Model Participation Data'!$N$8:$DX$57,0,MATCH(CONCATENATE($J1961,O$6),'Model Participation Data'!$N$6:$DX$6,0)),'Model Participation Data'!$B$8:$B$57,$C1961,'Model Participation Data'!$C$8:$C$57,$D1961)),"-",SUMIFS(INDEX('Model Participation Data'!$N$8:$DX$57,0,MATCH(CONCATENATE($J1961,O$6),'Model Participation Data'!$N$6:$DX$6,0)),'Model Participation Data'!$B$8:$B$57,$C1961,'Model Participation Data'!$C$8:$C$57,$D1961))</f>
        <v>0</v>
      </c>
    </row>
    <row r="1962" spans="2:15" x14ac:dyDescent="0.35">
      <c r="B1962" s="37" t="s">
        <v>80</v>
      </c>
      <c r="C1962" s="38" t="str">
        <f>IF(ISBLANK('Model Participation Data'!$B$86),"-",'Model Participation Data'!$B$86)</f>
        <v>-</v>
      </c>
      <c r="D1962" s="38" t="str">
        <f>IF(ISBLANK('Model Participation Data'!$C$86),"-",'Model Participation Data'!$C$86)</f>
        <v>-</v>
      </c>
      <c r="E1962" s="38" t="str">
        <f>IF(ISBLANK('Model Participation Data'!$D$86),"-",'Model Participation Data'!$D$86)</f>
        <v>-</v>
      </c>
      <c r="F1962" s="38" t="str">
        <f>IF(ISBLANK('Model Participation Data'!$E$86),"-",'Model Participation Data'!$E$86)</f>
        <v>-</v>
      </c>
      <c r="G1962" s="151" t="str">
        <f>IF(ISBLANK('Model Participation Data'!$F$86),"-",'Model Participation Data'!$F$86)</f>
        <v>-</v>
      </c>
      <c r="H1962" s="253">
        <v>1</v>
      </c>
      <c r="I1962" s="253">
        <v>5</v>
      </c>
      <c r="J1962" s="150" t="str">
        <f t="shared" si="77"/>
        <v>15</v>
      </c>
      <c r="K1962" s="38" t="str">
        <f>IF(ISBLANK('Model Participation Data'!$L$86),"-",'Model Participation Data'!$L$86)</f>
        <v>-</v>
      </c>
      <c r="L1962" s="39" t="str">
        <f>IF(ISBLANK('Model Participation Data'!$M$86),"-",'Model Participation Data'!$M$86)</f>
        <v>-</v>
      </c>
      <c r="M1962" s="254">
        <f>IF(ISNA(SUMIFS(INDEX('Model Participation Data'!$N$8:$DX$57,0,MATCH(CONCATENATE($J1962,M$6),'Model Participation Data'!$N$6:$DX$6,0)),'Model Participation Data'!$B$8:$B$57,$C1962,'Model Participation Data'!$C$8:$C$57,$D1962)),"-",SUMIFS(INDEX('Model Participation Data'!$N$8:$DX$57,0,MATCH(CONCATENATE($J1962,M$6),'Model Participation Data'!$N$6:$DX$6,0)),'Model Participation Data'!$B$8:$B$57,$C1962,'Model Participation Data'!$C$8:$C$57,$D1962))</f>
        <v>0</v>
      </c>
      <c r="N1962" s="254">
        <f>IF(ISNA(SUMIFS(INDEX('Model Participation Data'!$N$8:$DX$57,0,MATCH(CONCATENATE($J1962,N$6),'Model Participation Data'!$N$6:$DX$6,0)),'Model Participation Data'!$B$8:$B$57,$C1962,'Model Participation Data'!$C$8:$C$57,$D1962)),"-",SUMIFS(INDEX('Model Participation Data'!$N$8:$DX$57,0,MATCH(CONCATENATE($J1962,N$6),'Model Participation Data'!$N$6:$DX$6,0)),'Model Participation Data'!$B$8:$B$57,$C1962,'Model Participation Data'!$C$8:$C$57,$D1962))</f>
        <v>0</v>
      </c>
      <c r="O1962" s="154">
        <f>IF(ISNA(SUMIFS(INDEX('Model Participation Data'!$N$8:$DX$57,0,MATCH(CONCATENATE($J1962,O$6),'Model Participation Data'!$N$6:$DX$6,0)),'Model Participation Data'!$B$8:$B$57,$C1962,'Model Participation Data'!$C$8:$C$57,$D1962)),"-",SUMIFS(INDEX('Model Participation Data'!$N$8:$DX$57,0,MATCH(CONCATENATE($J1962,O$6),'Model Participation Data'!$N$6:$DX$6,0)),'Model Participation Data'!$B$8:$B$57,$C1962,'Model Participation Data'!$C$8:$C$57,$D1962))</f>
        <v>0</v>
      </c>
    </row>
    <row r="1963" spans="2:15" x14ac:dyDescent="0.35">
      <c r="B1963" s="37" t="s">
        <v>80</v>
      </c>
      <c r="C1963" s="38" t="str">
        <f>IF(ISBLANK('Model Participation Data'!$B$86),"-",'Model Participation Data'!$B$86)</f>
        <v>-</v>
      </c>
      <c r="D1963" s="38" t="str">
        <f>IF(ISBLANK('Model Participation Data'!$C$86),"-",'Model Participation Data'!$C$86)</f>
        <v>-</v>
      </c>
      <c r="E1963" s="38" t="str">
        <f>IF(ISBLANK('Model Participation Data'!$D$86),"-",'Model Participation Data'!$D$86)</f>
        <v>-</v>
      </c>
      <c r="F1963" s="38" t="str">
        <f>IF(ISBLANK('Model Participation Data'!$E$86),"-",'Model Participation Data'!$E$86)</f>
        <v>-</v>
      </c>
      <c r="G1963" s="151" t="str">
        <f>IF(ISBLANK('Model Participation Data'!$F$86),"-",'Model Participation Data'!$F$86)</f>
        <v>-</v>
      </c>
      <c r="H1963" s="253">
        <v>1</v>
      </c>
      <c r="I1963" s="253" t="s">
        <v>65</v>
      </c>
      <c r="J1963" s="150" t="str">
        <f t="shared" si="77"/>
        <v>1Goal</v>
      </c>
      <c r="K1963" s="38" t="str">
        <f>IF(ISBLANK('Model Participation Data'!$L$86),"-",'Model Participation Data'!$L$86)</f>
        <v>-</v>
      </c>
      <c r="L1963" s="39" t="str">
        <f>IF(ISBLANK('Model Participation Data'!$M$86),"-",'Model Participation Data'!$M$86)</f>
        <v>-</v>
      </c>
      <c r="M1963" s="254" t="str">
        <f>IF(ISNA(SUMIFS(INDEX('Model Participation Data'!$N$8:$DX$57,0,MATCH(CONCATENATE($J1963,M$6),'Model Participation Data'!$N$6:$DX$6,0)),'Model Participation Data'!$B$8:$B$57,$C1963,'Model Participation Data'!$C$8:$C$57,$D1963)),"-",SUMIFS(INDEX('Model Participation Data'!$N$8:$DX$57,0,MATCH(CONCATENATE($J1963,M$6),'Model Participation Data'!$N$6:$DX$6,0)),'Model Participation Data'!$B$8:$B$57,$C1963,'Model Participation Data'!$C$8:$C$57,$D1963))</f>
        <v>-</v>
      </c>
      <c r="N1963" s="254" t="str">
        <f>IF(ISNA(SUMIFS(INDEX('Model Participation Data'!$N$8:$DX$57,0,MATCH(CONCATENATE($J1963,N$6),'Model Participation Data'!$N$6:$DX$6,0)),'Model Participation Data'!$B$8:$B$57,$C1963,'Model Participation Data'!$C$8:$C$57,$D1963)),"-",SUMIFS(INDEX('Model Participation Data'!$N$8:$DX$57,0,MATCH(CONCATENATE($J1963,N$6),'Model Participation Data'!$N$6:$DX$6,0)),'Model Participation Data'!$B$8:$B$57,$C1963,'Model Participation Data'!$C$8:$C$57,$D1963))</f>
        <v>-</v>
      </c>
      <c r="O1963" s="154">
        <f>IF(ISNA(SUMIFS(INDEX('Model Participation Data'!$N$8:$DX$57,0,MATCH(CONCATENATE($J1963,O$6),'Model Participation Data'!$N$6:$DX$6,0)),'Model Participation Data'!$B$8:$B$57,$C1963,'Model Participation Data'!$C$8:$C$57,$D1963)),"-",SUMIFS(INDEX('Model Participation Data'!$N$8:$DX$57,0,MATCH(CONCATENATE($J1963,O$6),'Model Participation Data'!$N$6:$DX$6,0)),'Model Participation Data'!$B$8:$B$57,$C1963,'Model Participation Data'!$C$8:$C$57,$D1963))</f>
        <v>0</v>
      </c>
    </row>
    <row r="1964" spans="2:15" x14ac:dyDescent="0.35">
      <c r="B1964" s="37" t="s">
        <v>80</v>
      </c>
      <c r="C1964" s="38" t="str">
        <f>IF(ISBLANK('Model Participation Data'!$B$86),"-",'Model Participation Data'!$B$86)</f>
        <v>-</v>
      </c>
      <c r="D1964" s="38" t="str">
        <f>IF(ISBLANK('Model Participation Data'!$C$86),"-",'Model Participation Data'!$C$86)</f>
        <v>-</v>
      </c>
      <c r="E1964" s="38" t="str">
        <f>IF(ISBLANK('Model Participation Data'!$D$86),"-",'Model Participation Data'!$D$86)</f>
        <v>-</v>
      </c>
      <c r="F1964" s="38" t="str">
        <f>IF(ISBLANK('Model Participation Data'!$E$86),"-",'Model Participation Data'!$E$86)</f>
        <v>-</v>
      </c>
      <c r="G1964" s="151" t="str">
        <f>IF(ISBLANK('Model Participation Data'!$F$86),"-",'Model Participation Data'!$F$86)</f>
        <v>-</v>
      </c>
      <c r="H1964" s="253">
        <v>2</v>
      </c>
      <c r="I1964" s="253">
        <v>1</v>
      </c>
      <c r="J1964" s="150" t="str">
        <f t="shared" si="77"/>
        <v>21</v>
      </c>
      <c r="K1964" s="38" t="str">
        <f>IF(ISBLANK('Model Participation Data'!$L$86),"-",'Model Participation Data'!$L$86)</f>
        <v>-</v>
      </c>
      <c r="L1964" s="39" t="str">
        <f>IF(ISBLANK('Model Participation Data'!$M$86),"-",'Model Participation Data'!$M$86)</f>
        <v>-</v>
      </c>
      <c r="M1964" s="254">
        <f>IF(ISNA(SUMIFS(INDEX('Model Participation Data'!$N$8:$DX$57,0,MATCH(CONCATENATE($J1964,M$6),'Model Participation Data'!$N$6:$DX$6,0)),'Model Participation Data'!$B$8:$B$57,$C1964,'Model Participation Data'!$C$8:$C$57,$D1964)),"-",SUMIFS(INDEX('Model Participation Data'!$N$8:$DX$57,0,MATCH(CONCATENATE($J1964,M$6),'Model Participation Data'!$N$6:$DX$6,0)),'Model Participation Data'!$B$8:$B$57,$C1964,'Model Participation Data'!$C$8:$C$57,$D1964))</f>
        <v>0</v>
      </c>
      <c r="N1964" s="254">
        <f>IF(ISNA(SUMIFS(INDEX('Model Participation Data'!$N$8:$DX$57,0,MATCH(CONCATENATE($J1964,N$6),'Model Participation Data'!$N$6:$DX$6,0)),'Model Participation Data'!$B$8:$B$57,$C1964,'Model Participation Data'!$C$8:$C$57,$D1964)),"-",SUMIFS(INDEX('Model Participation Data'!$N$8:$DX$57,0,MATCH(CONCATENATE($J1964,N$6),'Model Participation Data'!$N$6:$DX$6,0)),'Model Participation Data'!$B$8:$B$57,$C1964,'Model Participation Data'!$C$8:$C$57,$D1964))</f>
        <v>0</v>
      </c>
      <c r="O1964" s="154">
        <f>IF(ISNA(SUMIFS(INDEX('Model Participation Data'!$N$8:$DX$57,0,MATCH(CONCATENATE($J1964,O$6),'Model Participation Data'!$N$6:$DX$6,0)),'Model Participation Data'!$B$8:$B$57,$C1964,'Model Participation Data'!$C$8:$C$57,$D1964)),"-",SUMIFS(INDEX('Model Participation Data'!$N$8:$DX$57,0,MATCH(CONCATENATE($J1964,O$6),'Model Participation Data'!$N$6:$DX$6,0)),'Model Participation Data'!$B$8:$B$57,$C1964,'Model Participation Data'!$C$8:$C$57,$D1964))</f>
        <v>0</v>
      </c>
    </row>
    <row r="1965" spans="2:15" x14ac:dyDescent="0.35">
      <c r="B1965" s="37" t="s">
        <v>80</v>
      </c>
      <c r="C1965" s="38" t="str">
        <f>IF(ISBLANK('Model Participation Data'!$B$86),"-",'Model Participation Data'!$B$86)</f>
        <v>-</v>
      </c>
      <c r="D1965" s="38" t="str">
        <f>IF(ISBLANK('Model Participation Data'!$C$86),"-",'Model Participation Data'!$C$86)</f>
        <v>-</v>
      </c>
      <c r="E1965" s="38" t="str">
        <f>IF(ISBLANK('Model Participation Data'!$D$86),"-",'Model Participation Data'!$D$86)</f>
        <v>-</v>
      </c>
      <c r="F1965" s="38" t="str">
        <f>IF(ISBLANK('Model Participation Data'!$E$86),"-",'Model Participation Data'!$E$86)</f>
        <v>-</v>
      </c>
      <c r="G1965" s="151" t="str">
        <f>IF(ISBLANK('Model Participation Data'!$F$86),"-",'Model Participation Data'!$F$86)</f>
        <v>-</v>
      </c>
      <c r="H1965" s="253">
        <v>2</v>
      </c>
      <c r="I1965" s="253">
        <v>2</v>
      </c>
      <c r="J1965" s="150" t="str">
        <f t="shared" si="77"/>
        <v>22</v>
      </c>
      <c r="K1965" s="38" t="str">
        <f>IF(ISBLANK('Model Participation Data'!$L$86),"-",'Model Participation Data'!$L$86)</f>
        <v>-</v>
      </c>
      <c r="L1965" s="39" t="str">
        <f>IF(ISBLANK('Model Participation Data'!$M$86),"-",'Model Participation Data'!$M$86)</f>
        <v>-</v>
      </c>
      <c r="M1965" s="254">
        <f>IF(ISNA(SUMIFS(INDEX('Model Participation Data'!$N$8:$DX$57,0,MATCH(CONCATENATE($J1965,M$6),'Model Participation Data'!$N$6:$DX$6,0)),'Model Participation Data'!$B$8:$B$57,$C1965,'Model Participation Data'!$C$8:$C$57,$D1965)),"-",SUMIFS(INDEX('Model Participation Data'!$N$8:$DX$57,0,MATCH(CONCATENATE($J1965,M$6),'Model Participation Data'!$N$6:$DX$6,0)),'Model Participation Data'!$B$8:$B$57,$C1965,'Model Participation Data'!$C$8:$C$57,$D1965))</f>
        <v>0</v>
      </c>
      <c r="N1965" s="254">
        <f>IF(ISNA(SUMIFS(INDEX('Model Participation Data'!$N$8:$DX$57,0,MATCH(CONCATENATE($J1965,N$6),'Model Participation Data'!$N$6:$DX$6,0)),'Model Participation Data'!$B$8:$B$57,$C1965,'Model Participation Data'!$C$8:$C$57,$D1965)),"-",SUMIFS(INDEX('Model Participation Data'!$N$8:$DX$57,0,MATCH(CONCATENATE($J1965,N$6),'Model Participation Data'!$N$6:$DX$6,0)),'Model Participation Data'!$B$8:$B$57,$C1965,'Model Participation Data'!$C$8:$C$57,$D1965))</f>
        <v>0</v>
      </c>
      <c r="O1965" s="154">
        <f>IF(ISNA(SUMIFS(INDEX('Model Participation Data'!$N$8:$DX$57,0,MATCH(CONCATENATE($J1965,O$6),'Model Participation Data'!$N$6:$DX$6,0)),'Model Participation Data'!$B$8:$B$57,$C1965,'Model Participation Data'!$C$8:$C$57,$D1965)),"-",SUMIFS(INDEX('Model Participation Data'!$N$8:$DX$57,0,MATCH(CONCATENATE($J1965,O$6),'Model Participation Data'!$N$6:$DX$6,0)),'Model Participation Data'!$B$8:$B$57,$C1965,'Model Participation Data'!$C$8:$C$57,$D1965))</f>
        <v>0</v>
      </c>
    </row>
    <row r="1966" spans="2:15" x14ac:dyDescent="0.35">
      <c r="B1966" s="37" t="s">
        <v>80</v>
      </c>
      <c r="C1966" s="38" t="str">
        <f>IF(ISBLANK('Model Participation Data'!$B$86),"-",'Model Participation Data'!$B$86)</f>
        <v>-</v>
      </c>
      <c r="D1966" s="38" t="str">
        <f>IF(ISBLANK('Model Participation Data'!$C$86),"-",'Model Participation Data'!$C$86)</f>
        <v>-</v>
      </c>
      <c r="E1966" s="38" t="str">
        <f>IF(ISBLANK('Model Participation Data'!$D$86),"-",'Model Participation Data'!$D$86)</f>
        <v>-</v>
      </c>
      <c r="F1966" s="38" t="str">
        <f>IF(ISBLANK('Model Participation Data'!$E$86),"-",'Model Participation Data'!$E$86)</f>
        <v>-</v>
      </c>
      <c r="G1966" s="151" t="str">
        <f>IF(ISBLANK('Model Participation Data'!$F$86),"-",'Model Participation Data'!$F$86)</f>
        <v>-</v>
      </c>
      <c r="H1966" s="253">
        <v>2</v>
      </c>
      <c r="I1966" s="253">
        <v>3</v>
      </c>
      <c r="J1966" s="150" t="str">
        <f t="shared" si="77"/>
        <v>23</v>
      </c>
      <c r="K1966" s="38" t="str">
        <f>IF(ISBLANK('Model Participation Data'!$L$86),"-",'Model Participation Data'!$L$86)</f>
        <v>-</v>
      </c>
      <c r="L1966" s="39" t="str">
        <f>IF(ISBLANK('Model Participation Data'!$M$86),"-",'Model Participation Data'!$M$86)</f>
        <v>-</v>
      </c>
      <c r="M1966" s="254">
        <f>IF(ISNA(SUMIFS(INDEX('Model Participation Data'!$N$8:$DX$57,0,MATCH(CONCATENATE($J1966,M$6),'Model Participation Data'!$N$6:$DX$6,0)),'Model Participation Data'!$B$8:$B$57,$C1966,'Model Participation Data'!$C$8:$C$57,$D1966)),"-",SUMIFS(INDEX('Model Participation Data'!$N$8:$DX$57,0,MATCH(CONCATENATE($J1966,M$6),'Model Participation Data'!$N$6:$DX$6,0)),'Model Participation Data'!$B$8:$B$57,$C1966,'Model Participation Data'!$C$8:$C$57,$D1966))</f>
        <v>0</v>
      </c>
      <c r="N1966" s="254">
        <f>IF(ISNA(SUMIFS(INDEX('Model Participation Data'!$N$8:$DX$57,0,MATCH(CONCATENATE($J1966,N$6),'Model Participation Data'!$N$6:$DX$6,0)),'Model Participation Data'!$B$8:$B$57,$C1966,'Model Participation Data'!$C$8:$C$57,$D1966)),"-",SUMIFS(INDEX('Model Participation Data'!$N$8:$DX$57,0,MATCH(CONCATENATE($J1966,N$6),'Model Participation Data'!$N$6:$DX$6,0)),'Model Participation Data'!$B$8:$B$57,$C1966,'Model Participation Data'!$C$8:$C$57,$D1966))</f>
        <v>0</v>
      </c>
      <c r="O1966" s="154">
        <f>IF(ISNA(SUMIFS(INDEX('Model Participation Data'!$N$8:$DX$57,0,MATCH(CONCATENATE($J1966,O$6),'Model Participation Data'!$N$6:$DX$6,0)),'Model Participation Data'!$B$8:$B$57,$C1966,'Model Participation Data'!$C$8:$C$57,$D1966)),"-",SUMIFS(INDEX('Model Participation Data'!$N$8:$DX$57,0,MATCH(CONCATENATE($J1966,O$6),'Model Participation Data'!$N$6:$DX$6,0)),'Model Participation Data'!$B$8:$B$57,$C1966,'Model Participation Data'!$C$8:$C$57,$D1966))</f>
        <v>0</v>
      </c>
    </row>
    <row r="1967" spans="2:15" x14ac:dyDescent="0.35">
      <c r="B1967" s="37" t="s">
        <v>80</v>
      </c>
      <c r="C1967" s="38" t="str">
        <f>IF(ISBLANK('Model Participation Data'!$B$86),"-",'Model Participation Data'!$B$86)</f>
        <v>-</v>
      </c>
      <c r="D1967" s="38" t="str">
        <f>IF(ISBLANK('Model Participation Data'!$C$86),"-",'Model Participation Data'!$C$86)</f>
        <v>-</v>
      </c>
      <c r="E1967" s="38" t="str">
        <f>IF(ISBLANK('Model Participation Data'!$D$86),"-",'Model Participation Data'!$D$86)</f>
        <v>-</v>
      </c>
      <c r="F1967" s="38" t="str">
        <f>IF(ISBLANK('Model Participation Data'!$E$86),"-",'Model Participation Data'!$E$86)</f>
        <v>-</v>
      </c>
      <c r="G1967" s="151" t="str">
        <f>IF(ISBLANK('Model Participation Data'!$F$86),"-",'Model Participation Data'!$F$86)</f>
        <v>-</v>
      </c>
      <c r="H1967" s="253">
        <v>2</v>
      </c>
      <c r="I1967" s="253">
        <v>4</v>
      </c>
      <c r="J1967" s="150" t="str">
        <f t="shared" si="77"/>
        <v>24</v>
      </c>
      <c r="K1967" s="38" t="str">
        <f>IF(ISBLANK('Model Participation Data'!$L$86),"-",'Model Participation Data'!$L$86)</f>
        <v>-</v>
      </c>
      <c r="L1967" s="39" t="str">
        <f>IF(ISBLANK('Model Participation Data'!$M$86),"-",'Model Participation Data'!$M$86)</f>
        <v>-</v>
      </c>
      <c r="M1967" s="254">
        <f>IF(ISNA(SUMIFS(INDEX('Model Participation Data'!$N$8:$DX$57,0,MATCH(CONCATENATE($J1967,M$6),'Model Participation Data'!$N$6:$DX$6,0)),'Model Participation Data'!$B$8:$B$57,$C1967,'Model Participation Data'!$C$8:$C$57,$D1967)),"-",SUMIFS(INDEX('Model Participation Data'!$N$8:$DX$57,0,MATCH(CONCATENATE($J1967,M$6),'Model Participation Data'!$N$6:$DX$6,0)),'Model Participation Data'!$B$8:$B$57,$C1967,'Model Participation Data'!$C$8:$C$57,$D1967))</f>
        <v>0</v>
      </c>
      <c r="N1967" s="254">
        <f>IF(ISNA(SUMIFS(INDEX('Model Participation Data'!$N$8:$DX$57,0,MATCH(CONCATENATE($J1967,N$6),'Model Participation Data'!$N$6:$DX$6,0)),'Model Participation Data'!$B$8:$B$57,$C1967,'Model Participation Data'!$C$8:$C$57,$D1967)),"-",SUMIFS(INDEX('Model Participation Data'!$N$8:$DX$57,0,MATCH(CONCATENATE($J1967,N$6),'Model Participation Data'!$N$6:$DX$6,0)),'Model Participation Data'!$B$8:$B$57,$C1967,'Model Participation Data'!$C$8:$C$57,$D1967))</f>
        <v>0</v>
      </c>
      <c r="O1967" s="154">
        <f>IF(ISNA(SUMIFS(INDEX('Model Participation Data'!$N$8:$DX$57,0,MATCH(CONCATENATE($J1967,O$6),'Model Participation Data'!$N$6:$DX$6,0)),'Model Participation Data'!$B$8:$B$57,$C1967,'Model Participation Data'!$C$8:$C$57,$D1967)),"-",SUMIFS(INDEX('Model Participation Data'!$N$8:$DX$57,0,MATCH(CONCATENATE($J1967,O$6),'Model Participation Data'!$N$6:$DX$6,0)),'Model Participation Data'!$B$8:$B$57,$C1967,'Model Participation Data'!$C$8:$C$57,$D1967))</f>
        <v>0</v>
      </c>
    </row>
    <row r="1968" spans="2:15" x14ac:dyDescent="0.35">
      <c r="B1968" s="37" t="s">
        <v>80</v>
      </c>
      <c r="C1968" s="38" t="str">
        <f>IF(ISBLANK('Model Participation Data'!$B$86),"-",'Model Participation Data'!$B$86)</f>
        <v>-</v>
      </c>
      <c r="D1968" s="38" t="str">
        <f>IF(ISBLANK('Model Participation Data'!$C$86),"-",'Model Participation Data'!$C$86)</f>
        <v>-</v>
      </c>
      <c r="E1968" s="38" t="str">
        <f>IF(ISBLANK('Model Participation Data'!$D$86),"-",'Model Participation Data'!$D$86)</f>
        <v>-</v>
      </c>
      <c r="F1968" s="38" t="str">
        <f>IF(ISBLANK('Model Participation Data'!$E$86),"-",'Model Participation Data'!$E$86)</f>
        <v>-</v>
      </c>
      <c r="G1968" s="151" t="str">
        <f>IF(ISBLANK('Model Participation Data'!$F$86),"-",'Model Participation Data'!$F$86)</f>
        <v>-</v>
      </c>
      <c r="H1968" s="253">
        <v>2</v>
      </c>
      <c r="I1968" s="253">
        <v>5</v>
      </c>
      <c r="J1968" s="150" t="str">
        <f t="shared" si="77"/>
        <v>25</v>
      </c>
      <c r="K1968" s="38" t="str">
        <f>IF(ISBLANK('Model Participation Data'!$L$86),"-",'Model Participation Data'!$L$86)</f>
        <v>-</v>
      </c>
      <c r="L1968" s="39" t="str">
        <f>IF(ISBLANK('Model Participation Data'!$M$86),"-",'Model Participation Data'!$M$86)</f>
        <v>-</v>
      </c>
      <c r="M1968" s="254">
        <f>IF(ISNA(SUMIFS(INDEX('Model Participation Data'!$N$8:$DX$57,0,MATCH(CONCATENATE($J1968,M$6),'Model Participation Data'!$N$6:$DX$6,0)),'Model Participation Data'!$B$8:$B$57,$C1968,'Model Participation Data'!$C$8:$C$57,$D1968)),"-",SUMIFS(INDEX('Model Participation Data'!$N$8:$DX$57,0,MATCH(CONCATENATE($J1968,M$6),'Model Participation Data'!$N$6:$DX$6,0)),'Model Participation Data'!$B$8:$B$57,$C1968,'Model Participation Data'!$C$8:$C$57,$D1968))</f>
        <v>0</v>
      </c>
      <c r="N1968" s="254">
        <f>IF(ISNA(SUMIFS(INDEX('Model Participation Data'!$N$8:$DX$57,0,MATCH(CONCATENATE($J1968,N$6),'Model Participation Data'!$N$6:$DX$6,0)),'Model Participation Data'!$B$8:$B$57,$C1968,'Model Participation Data'!$C$8:$C$57,$D1968)),"-",SUMIFS(INDEX('Model Participation Data'!$N$8:$DX$57,0,MATCH(CONCATENATE($J1968,N$6),'Model Participation Data'!$N$6:$DX$6,0)),'Model Participation Data'!$B$8:$B$57,$C1968,'Model Participation Data'!$C$8:$C$57,$D1968))</f>
        <v>0</v>
      </c>
      <c r="O1968" s="154">
        <f>IF(ISNA(SUMIFS(INDEX('Model Participation Data'!$N$8:$DX$57,0,MATCH(CONCATENATE($J1968,O$6),'Model Participation Data'!$N$6:$DX$6,0)),'Model Participation Data'!$B$8:$B$57,$C1968,'Model Participation Data'!$C$8:$C$57,$D1968)),"-",SUMIFS(INDEX('Model Participation Data'!$N$8:$DX$57,0,MATCH(CONCATENATE($J1968,O$6),'Model Participation Data'!$N$6:$DX$6,0)),'Model Participation Data'!$B$8:$B$57,$C1968,'Model Participation Data'!$C$8:$C$57,$D1968))</f>
        <v>0</v>
      </c>
    </row>
    <row r="1969" spans="2:15" x14ac:dyDescent="0.35">
      <c r="B1969" s="37" t="s">
        <v>80</v>
      </c>
      <c r="C1969" s="38" t="str">
        <f>IF(ISBLANK('Model Participation Data'!$B$86),"-",'Model Participation Data'!$B$86)</f>
        <v>-</v>
      </c>
      <c r="D1969" s="38" t="str">
        <f>IF(ISBLANK('Model Participation Data'!$C$86),"-",'Model Participation Data'!$C$86)</f>
        <v>-</v>
      </c>
      <c r="E1969" s="38" t="str">
        <f>IF(ISBLANK('Model Participation Data'!$D$86),"-",'Model Participation Data'!$D$86)</f>
        <v>-</v>
      </c>
      <c r="F1969" s="38" t="str">
        <f>IF(ISBLANK('Model Participation Data'!$E$86),"-",'Model Participation Data'!$E$86)</f>
        <v>-</v>
      </c>
      <c r="G1969" s="151" t="str">
        <f>IF(ISBLANK('Model Participation Data'!$F$86),"-",'Model Participation Data'!$F$86)</f>
        <v>-</v>
      </c>
      <c r="H1969" s="253">
        <v>2</v>
      </c>
      <c r="I1969" s="253" t="s">
        <v>65</v>
      </c>
      <c r="J1969" s="150" t="str">
        <f t="shared" si="77"/>
        <v>2Goal</v>
      </c>
      <c r="K1969" s="38" t="str">
        <f>IF(ISBLANK('Model Participation Data'!$L$86),"-",'Model Participation Data'!$L$86)</f>
        <v>-</v>
      </c>
      <c r="L1969" s="39" t="str">
        <f>IF(ISBLANK('Model Participation Data'!$M$86),"-",'Model Participation Data'!$M$86)</f>
        <v>-</v>
      </c>
      <c r="M1969" s="254" t="str">
        <f>IF(ISNA(SUMIFS(INDEX('Model Participation Data'!$N$8:$DX$57,0,MATCH(CONCATENATE($J1969,M$6),'Model Participation Data'!$N$6:$DX$6,0)),'Model Participation Data'!$B$8:$B$57,$C1969,'Model Participation Data'!$C$8:$C$57,$D1969)),"-",SUMIFS(INDEX('Model Participation Data'!$N$8:$DX$57,0,MATCH(CONCATENATE($J1969,M$6),'Model Participation Data'!$N$6:$DX$6,0)),'Model Participation Data'!$B$8:$B$57,$C1969,'Model Participation Data'!$C$8:$C$57,$D1969))</f>
        <v>-</v>
      </c>
      <c r="N1969" s="254" t="str">
        <f>IF(ISNA(SUMIFS(INDEX('Model Participation Data'!$N$8:$DX$57,0,MATCH(CONCATENATE($J1969,N$6),'Model Participation Data'!$N$6:$DX$6,0)),'Model Participation Data'!$B$8:$B$57,$C1969,'Model Participation Data'!$C$8:$C$57,$D1969)),"-",SUMIFS(INDEX('Model Participation Data'!$N$8:$DX$57,0,MATCH(CONCATENATE($J1969,N$6),'Model Participation Data'!$N$6:$DX$6,0)),'Model Participation Data'!$B$8:$B$57,$C1969,'Model Participation Data'!$C$8:$C$57,$D1969))</f>
        <v>-</v>
      </c>
      <c r="O1969" s="154">
        <f>IF(ISNA(SUMIFS(INDEX('Model Participation Data'!$N$8:$DX$57,0,MATCH(CONCATENATE($J1969,O$6),'Model Participation Data'!$N$6:$DX$6,0)),'Model Participation Data'!$B$8:$B$57,$C1969,'Model Participation Data'!$C$8:$C$57,$D1969)),"-",SUMIFS(INDEX('Model Participation Data'!$N$8:$DX$57,0,MATCH(CONCATENATE($J1969,O$6),'Model Participation Data'!$N$6:$DX$6,0)),'Model Participation Data'!$B$8:$B$57,$C1969,'Model Participation Data'!$C$8:$C$57,$D1969))</f>
        <v>0</v>
      </c>
    </row>
    <row r="1970" spans="2:15" x14ac:dyDescent="0.35">
      <c r="B1970" s="37" t="s">
        <v>80</v>
      </c>
      <c r="C1970" s="38" t="str">
        <f>IF(ISBLANK('Model Participation Data'!$B$86),"-",'Model Participation Data'!$B$86)</f>
        <v>-</v>
      </c>
      <c r="D1970" s="38" t="str">
        <f>IF(ISBLANK('Model Participation Data'!$C$86),"-",'Model Participation Data'!$C$86)</f>
        <v>-</v>
      </c>
      <c r="E1970" s="38" t="str">
        <f>IF(ISBLANK('Model Participation Data'!$D$86),"-",'Model Participation Data'!$D$86)</f>
        <v>-</v>
      </c>
      <c r="F1970" s="38" t="str">
        <f>IF(ISBLANK('Model Participation Data'!$E$86),"-",'Model Participation Data'!$E$86)</f>
        <v>-</v>
      </c>
      <c r="G1970" s="151" t="str">
        <f>IF(ISBLANK('Model Participation Data'!$F$86),"-",'Model Participation Data'!$F$86)</f>
        <v>-</v>
      </c>
      <c r="H1970" s="253">
        <v>3</v>
      </c>
      <c r="I1970" s="253">
        <v>1</v>
      </c>
      <c r="J1970" s="150" t="str">
        <f t="shared" si="77"/>
        <v>31</v>
      </c>
      <c r="K1970" s="38" t="str">
        <f>IF(ISBLANK('Model Participation Data'!$L$86),"-",'Model Participation Data'!$L$86)</f>
        <v>-</v>
      </c>
      <c r="L1970" s="39" t="str">
        <f>IF(ISBLANK('Model Participation Data'!$M$86),"-",'Model Participation Data'!$M$86)</f>
        <v>-</v>
      </c>
      <c r="M1970" s="254">
        <f>IF(ISNA(SUMIFS(INDEX('Model Participation Data'!$N$8:$DX$57,0,MATCH(CONCATENATE($J1970,M$6),'Model Participation Data'!$N$6:$DX$6,0)),'Model Participation Data'!$B$8:$B$57,$C1970,'Model Participation Data'!$C$8:$C$57,$D1970)),"-",SUMIFS(INDEX('Model Participation Data'!$N$8:$DX$57,0,MATCH(CONCATENATE($J1970,M$6),'Model Participation Data'!$N$6:$DX$6,0)),'Model Participation Data'!$B$8:$B$57,$C1970,'Model Participation Data'!$C$8:$C$57,$D1970))</f>
        <v>0</v>
      </c>
      <c r="N1970" s="254">
        <f>IF(ISNA(SUMIFS(INDEX('Model Participation Data'!$N$8:$DX$57,0,MATCH(CONCATENATE($J1970,N$6),'Model Participation Data'!$N$6:$DX$6,0)),'Model Participation Data'!$B$8:$B$57,$C1970,'Model Participation Data'!$C$8:$C$57,$D1970)),"-",SUMIFS(INDEX('Model Participation Data'!$N$8:$DX$57,0,MATCH(CONCATENATE($J1970,N$6),'Model Participation Data'!$N$6:$DX$6,0)),'Model Participation Data'!$B$8:$B$57,$C1970,'Model Participation Data'!$C$8:$C$57,$D1970))</f>
        <v>0</v>
      </c>
      <c r="O1970" s="154">
        <f>IF(ISNA(SUMIFS(INDEX('Model Participation Data'!$N$8:$DX$57,0,MATCH(CONCATENATE($J1970,O$6),'Model Participation Data'!$N$6:$DX$6,0)),'Model Participation Data'!$B$8:$B$57,$C1970,'Model Participation Data'!$C$8:$C$57,$D1970)),"-",SUMIFS(INDEX('Model Participation Data'!$N$8:$DX$57,0,MATCH(CONCATENATE($J1970,O$6),'Model Participation Data'!$N$6:$DX$6,0)),'Model Participation Data'!$B$8:$B$57,$C1970,'Model Participation Data'!$C$8:$C$57,$D1970))</f>
        <v>0</v>
      </c>
    </row>
    <row r="1971" spans="2:15" x14ac:dyDescent="0.35">
      <c r="B1971" s="37" t="s">
        <v>80</v>
      </c>
      <c r="C1971" s="38" t="str">
        <f>IF(ISBLANK('Model Participation Data'!$B$86),"-",'Model Participation Data'!$B$86)</f>
        <v>-</v>
      </c>
      <c r="D1971" s="38" t="str">
        <f>IF(ISBLANK('Model Participation Data'!$C$86),"-",'Model Participation Data'!$C$86)</f>
        <v>-</v>
      </c>
      <c r="E1971" s="38" t="str">
        <f>IF(ISBLANK('Model Participation Data'!$D$86),"-",'Model Participation Data'!$D$86)</f>
        <v>-</v>
      </c>
      <c r="F1971" s="38" t="str">
        <f>IF(ISBLANK('Model Participation Data'!$E$86),"-",'Model Participation Data'!$E$86)</f>
        <v>-</v>
      </c>
      <c r="G1971" s="151" t="str">
        <f>IF(ISBLANK('Model Participation Data'!$F$86),"-",'Model Participation Data'!$F$86)</f>
        <v>-</v>
      </c>
      <c r="H1971" s="253">
        <v>3</v>
      </c>
      <c r="I1971" s="253">
        <v>2</v>
      </c>
      <c r="J1971" s="150" t="str">
        <f t="shared" si="77"/>
        <v>32</v>
      </c>
      <c r="K1971" s="38" t="str">
        <f>IF(ISBLANK('Model Participation Data'!$L$86),"-",'Model Participation Data'!$L$86)</f>
        <v>-</v>
      </c>
      <c r="L1971" s="39" t="str">
        <f>IF(ISBLANK('Model Participation Data'!$M$86),"-",'Model Participation Data'!$M$86)</f>
        <v>-</v>
      </c>
      <c r="M1971" s="254">
        <f>IF(ISNA(SUMIFS(INDEX('Model Participation Data'!$N$8:$DX$57,0,MATCH(CONCATENATE($J1971,M$6),'Model Participation Data'!$N$6:$DX$6,0)),'Model Participation Data'!$B$8:$B$57,$C1971,'Model Participation Data'!$C$8:$C$57,$D1971)),"-",SUMIFS(INDEX('Model Participation Data'!$N$8:$DX$57,0,MATCH(CONCATENATE($J1971,M$6),'Model Participation Data'!$N$6:$DX$6,0)),'Model Participation Data'!$B$8:$B$57,$C1971,'Model Participation Data'!$C$8:$C$57,$D1971))</f>
        <v>0</v>
      </c>
      <c r="N1971" s="254">
        <f>IF(ISNA(SUMIFS(INDEX('Model Participation Data'!$N$8:$DX$57,0,MATCH(CONCATENATE($J1971,N$6),'Model Participation Data'!$N$6:$DX$6,0)),'Model Participation Data'!$B$8:$B$57,$C1971,'Model Participation Data'!$C$8:$C$57,$D1971)),"-",SUMIFS(INDEX('Model Participation Data'!$N$8:$DX$57,0,MATCH(CONCATENATE($J1971,N$6),'Model Participation Data'!$N$6:$DX$6,0)),'Model Participation Data'!$B$8:$B$57,$C1971,'Model Participation Data'!$C$8:$C$57,$D1971))</f>
        <v>0</v>
      </c>
      <c r="O1971" s="154">
        <f>IF(ISNA(SUMIFS(INDEX('Model Participation Data'!$N$8:$DX$57,0,MATCH(CONCATENATE($J1971,O$6),'Model Participation Data'!$N$6:$DX$6,0)),'Model Participation Data'!$B$8:$B$57,$C1971,'Model Participation Data'!$C$8:$C$57,$D1971)),"-",SUMIFS(INDEX('Model Participation Data'!$N$8:$DX$57,0,MATCH(CONCATENATE($J1971,O$6),'Model Participation Data'!$N$6:$DX$6,0)),'Model Participation Data'!$B$8:$B$57,$C1971,'Model Participation Data'!$C$8:$C$57,$D1971))</f>
        <v>0</v>
      </c>
    </row>
    <row r="1972" spans="2:15" x14ac:dyDescent="0.35">
      <c r="B1972" s="37" t="s">
        <v>80</v>
      </c>
      <c r="C1972" s="38" t="str">
        <f>IF(ISBLANK('Model Participation Data'!$B$86),"-",'Model Participation Data'!$B$86)</f>
        <v>-</v>
      </c>
      <c r="D1972" s="38" t="str">
        <f>IF(ISBLANK('Model Participation Data'!$C$86),"-",'Model Participation Data'!$C$86)</f>
        <v>-</v>
      </c>
      <c r="E1972" s="38" t="str">
        <f>IF(ISBLANK('Model Participation Data'!$D$86),"-",'Model Participation Data'!$D$86)</f>
        <v>-</v>
      </c>
      <c r="F1972" s="38" t="str">
        <f>IF(ISBLANK('Model Participation Data'!$E$86),"-",'Model Participation Data'!$E$86)</f>
        <v>-</v>
      </c>
      <c r="G1972" s="151" t="str">
        <f>IF(ISBLANK('Model Participation Data'!$F$86),"-",'Model Participation Data'!$F$86)</f>
        <v>-</v>
      </c>
      <c r="H1972" s="253">
        <v>3</v>
      </c>
      <c r="I1972" s="253">
        <v>3</v>
      </c>
      <c r="J1972" s="150" t="str">
        <f t="shared" si="77"/>
        <v>33</v>
      </c>
      <c r="K1972" s="38" t="str">
        <f>IF(ISBLANK('Model Participation Data'!$L$86),"-",'Model Participation Data'!$L$86)</f>
        <v>-</v>
      </c>
      <c r="L1972" s="39" t="str">
        <f>IF(ISBLANK('Model Participation Data'!$M$86),"-",'Model Participation Data'!$M$86)</f>
        <v>-</v>
      </c>
      <c r="M1972" s="254">
        <f>IF(ISNA(SUMIFS(INDEX('Model Participation Data'!$N$8:$DX$57,0,MATCH(CONCATENATE($J1972,M$6),'Model Participation Data'!$N$6:$DX$6,0)),'Model Participation Data'!$B$8:$B$57,$C1972,'Model Participation Data'!$C$8:$C$57,$D1972)),"-",SUMIFS(INDEX('Model Participation Data'!$N$8:$DX$57,0,MATCH(CONCATENATE($J1972,M$6),'Model Participation Data'!$N$6:$DX$6,0)),'Model Participation Data'!$B$8:$B$57,$C1972,'Model Participation Data'!$C$8:$C$57,$D1972))</f>
        <v>0</v>
      </c>
      <c r="N1972" s="254">
        <f>IF(ISNA(SUMIFS(INDEX('Model Participation Data'!$N$8:$DX$57,0,MATCH(CONCATENATE($J1972,N$6),'Model Participation Data'!$N$6:$DX$6,0)),'Model Participation Data'!$B$8:$B$57,$C1972,'Model Participation Data'!$C$8:$C$57,$D1972)),"-",SUMIFS(INDEX('Model Participation Data'!$N$8:$DX$57,0,MATCH(CONCATENATE($J1972,N$6),'Model Participation Data'!$N$6:$DX$6,0)),'Model Participation Data'!$B$8:$B$57,$C1972,'Model Participation Data'!$C$8:$C$57,$D1972))</f>
        <v>0</v>
      </c>
      <c r="O1972" s="154">
        <f>IF(ISNA(SUMIFS(INDEX('Model Participation Data'!$N$8:$DX$57,0,MATCH(CONCATENATE($J1972,O$6),'Model Participation Data'!$N$6:$DX$6,0)),'Model Participation Data'!$B$8:$B$57,$C1972,'Model Participation Data'!$C$8:$C$57,$D1972)),"-",SUMIFS(INDEX('Model Participation Data'!$N$8:$DX$57,0,MATCH(CONCATENATE($J1972,O$6),'Model Participation Data'!$N$6:$DX$6,0)),'Model Participation Data'!$B$8:$B$57,$C1972,'Model Participation Data'!$C$8:$C$57,$D1972))</f>
        <v>0</v>
      </c>
    </row>
    <row r="1973" spans="2:15" x14ac:dyDescent="0.35">
      <c r="B1973" s="37" t="s">
        <v>80</v>
      </c>
      <c r="C1973" s="38" t="str">
        <f>IF(ISBLANK('Model Participation Data'!$B$86),"-",'Model Participation Data'!$B$86)</f>
        <v>-</v>
      </c>
      <c r="D1973" s="38" t="str">
        <f>IF(ISBLANK('Model Participation Data'!$C$86),"-",'Model Participation Data'!$C$86)</f>
        <v>-</v>
      </c>
      <c r="E1973" s="38" t="str">
        <f>IF(ISBLANK('Model Participation Data'!$D$86),"-",'Model Participation Data'!$D$86)</f>
        <v>-</v>
      </c>
      <c r="F1973" s="38" t="str">
        <f>IF(ISBLANK('Model Participation Data'!$E$86),"-",'Model Participation Data'!$E$86)</f>
        <v>-</v>
      </c>
      <c r="G1973" s="151" t="str">
        <f>IF(ISBLANK('Model Participation Data'!$F$86),"-",'Model Participation Data'!$F$86)</f>
        <v>-</v>
      </c>
      <c r="H1973" s="253">
        <v>3</v>
      </c>
      <c r="I1973" s="253">
        <v>4</v>
      </c>
      <c r="J1973" s="150" t="str">
        <f t="shared" si="77"/>
        <v>34</v>
      </c>
      <c r="K1973" s="38" t="str">
        <f>IF(ISBLANK('Model Participation Data'!$L$86),"-",'Model Participation Data'!$L$86)</f>
        <v>-</v>
      </c>
      <c r="L1973" s="39" t="str">
        <f>IF(ISBLANK('Model Participation Data'!$M$86),"-",'Model Participation Data'!$M$86)</f>
        <v>-</v>
      </c>
      <c r="M1973" s="254">
        <f>IF(ISNA(SUMIFS(INDEX('Model Participation Data'!$N$8:$DX$57,0,MATCH(CONCATENATE($J1973,M$6),'Model Participation Data'!$N$6:$DX$6,0)),'Model Participation Data'!$B$8:$B$57,$C1973,'Model Participation Data'!$C$8:$C$57,$D1973)),"-",SUMIFS(INDEX('Model Participation Data'!$N$8:$DX$57,0,MATCH(CONCATENATE($J1973,M$6),'Model Participation Data'!$N$6:$DX$6,0)),'Model Participation Data'!$B$8:$B$57,$C1973,'Model Participation Data'!$C$8:$C$57,$D1973))</f>
        <v>0</v>
      </c>
      <c r="N1973" s="254">
        <f>IF(ISNA(SUMIFS(INDEX('Model Participation Data'!$N$8:$DX$57,0,MATCH(CONCATENATE($J1973,N$6),'Model Participation Data'!$N$6:$DX$6,0)),'Model Participation Data'!$B$8:$B$57,$C1973,'Model Participation Data'!$C$8:$C$57,$D1973)),"-",SUMIFS(INDEX('Model Participation Data'!$N$8:$DX$57,0,MATCH(CONCATENATE($J1973,N$6),'Model Participation Data'!$N$6:$DX$6,0)),'Model Participation Data'!$B$8:$B$57,$C1973,'Model Participation Data'!$C$8:$C$57,$D1973))</f>
        <v>0</v>
      </c>
      <c r="O1973" s="154">
        <f>IF(ISNA(SUMIFS(INDEX('Model Participation Data'!$N$8:$DX$57,0,MATCH(CONCATENATE($J1973,O$6),'Model Participation Data'!$N$6:$DX$6,0)),'Model Participation Data'!$B$8:$B$57,$C1973,'Model Participation Data'!$C$8:$C$57,$D1973)),"-",SUMIFS(INDEX('Model Participation Data'!$N$8:$DX$57,0,MATCH(CONCATENATE($J1973,O$6),'Model Participation Data'!$N$6:$DX$6,0)),'Model Participation Data'!$B$8:$B$57,$C1973,'Model Participation Data'!$C$8:$C$57,$D1973))</f>
        <v>0</v>
      </c>
    </row>
    <row r="1974" spans="2:15" x14ac:dyDescent="0.35">
      <c r="B1974" s="37" t="s">
        <v>80</v>
      </c>
      <c r="C1974" s="38" t="str">
        <f>IF(ISBLANK('Model Participation Data'!$B$86),"-",'Model Participation Data'!$B$86)</f>
        <v>-</v>
      </c>
      <c r="D1974" s="38" t="str">
        <f>IF(ISBLANK('Model Participation Data'!$C$86),"-",'Model Participation Data'!$C$86)</f>
        <v>-</v>
      </c>
      <c r="E1974" s="38" t="str">
        <f>IF(ISBLANK('Model Participation Data'!$D$86),"-",'Model Participation Data'!$D$86)</f>
        <v>-</v>
      </c>
      <c r="F1974" s="38" t="str">
        <f>IF(ISBLANK('Model Participation Data'!$E$86),"-",'Model Participation Data'!$E$86)</f>
        <v>-</v>
      </c>
      <c r="G1974" s="151" t="str">
        <f>IF(ISBLANK('Model Participation Data'!$F$86),"-",'Model Participation Data'!$F$86)</f>
        <v>-</v>
      </c>
      <c r="H1974" s="253">
        <v>3</v>
      </c>
      <c r="I1974" s="253">
        <v>5</v>
      </c>
      <c r="J1974" s="150" t="str">
        <f t="shared" si="77"/>
        <v>35</v>
      </c>
      <c r="K1974" s="38" t="str">
        <f>IF(ISBLANK('Model Participation Data'!$L$86),"-",'Model Participation Data'!$L$86)</f>
        <v>-</v>
      </c>
      <c r="L1974" s="39" t="str">
        <f>IF(ISBLANK('Model Participation Data'!$M$86),"-",'Model Participation Data'!$M$86)</f>
        <v>-</v>
      </c>
      <c r="M1974" s="254">
        <f>IF(ISNA(SUMIFS(INDEX('Model Participation Data'!$N$8:$DX$57,0,MATCH(CONCATENATE($J1974,M$6),'Model Participation Data'!$N$6:$DX$6,0)),'Model Participation Data'!$B$8:$B$57,$C1974,'Model Participation Data'!$C$8:$C$57,$D1974)),"-",SUMIFS(INDEX('Model Participation Data'!$N$8:$DX$57,0,MATCH(CONCATENATE($J1974,M$6),'Model Participation Data'!$N$6:$DX$6,0)),'Model Participation Data'!$B$8:$B$57,$C1974,'Model Participation Data'!$C$8:$C$57,$D1974))</f>
        <v>0</v>
      </c>
      <c r="N1974" s="254">
        <f>IF(ISNA(SUMIFS(INDEX('Model Participation Data'!$N$8:$DX$57,0,MATCH(CONCATENATE($J1974,N$6),'Model Participation Data'!$N$6:$DX$6,0)),'Model Participation Data'!$B$8:$B$57,$C1974,'Model Participation Data'!$C$8:$C$57,$D1974)),"-",SUMIFS(INDEX('Model Participation Data'!$N$8:$DX$57,0,MATCH(CONCATENATE($J1974,N$6),'Model Participation Data'!$N$6:$DX$6,0)),'Model Participation Data'!$B$8:$B$57,$C1974,'Model Participation Data'!$C$8:$C$57,$D1974))</f>
        <v>0</v>
      </c>
      <c r="O1974" s="154">
        <f>IF(ISNA(SUMIFS(INDEX('Model Participation Data'!$N$8:$DX$57,0,MATCH(CONCATENATE($J1974,O$6),'Model Participation Data'!$N$6:$DX$6,0)),'Model Participation Data'!$B$8:$B$57,$C1974,'Model Participation Data'!$C$8:$C$57,$D1974)),"-",SUMIFS(INDEX('Model Participation Data'!$N$8:$DX$57,0,MATCH(CONCATENATE($J1974,O$6),'Model Participation Data'!$N$6:$DX$6,0)),'Model Participation Data'!$B$8:$B$57,$C1974,'Model Participation Data'!$C$8:$C$57,$D1974))</f>
        <v>0</v>
      </c>
    </row>
    <row r="1975" spans="2:15" x14ac:dyDescent="0.35">
      <c r="B1975" s="37" t="s">
        <v>80</v>
      </c>
      <c r="C1975" s="38" t="str">
        <f>IF(ISBLANK('Model Participation Data'!$B$86),"-",'Model Participation Data'!$B$86)</f>
        <v>-</v>
      </c>
      <c r="D1975" s="38" t="str">
        <f>IF(ISBLANK('Model Participation Data'!$C$86),"-",'Model Participation Data'!$C$86)</f>
        <v>-</v>
      </c>
      <c r="E1975" s="38" t="str">
        <f>IF(ISBLANK('Model Participation Data'!$D$86),"-",'Model Participation Data'!$D$86)</f>
        <v>-</v>
      </c>
      <c r="F1975" s="38" t="str">
        <f>IF(ISBLANK('Model Participation Data'!$E$86),"-",'Model Participation Data'!$E$86)</f>
        <v>-</v>
      </c>
      <c r="G1975" s="151" t="str">
        <f>IF(ISBLANK('Model Participation Data'!$F$86),"-",'Model Participation Data'!$F$86)</f>
        <v>-</v>
      </c>
      <c r="H1975" s="253">
        <v>3</v>
      </c>
      <c r="I1975" s="253" t="s">
        <v>65</v>
      </c>
      <c r="J1975" s="150" t="str">
        <f t="shared" si="77"/>
        <v>3Goal</v>
      </c>
      <c r="K1975" s="38" t="str">
        <f>IF(ISBLANK('Model Participation Data'!$L$86),"-",'Model Participation Data'!$L$86)</f>
        <v>-</v>
      </c>
      <c r="L1975" s="39" t="str">
        <f>IF(ISBLANK('Model Participation Data'!$M$86),"-",'Model Participation Data'!$M$86)</f>
        <v>-</v>
      </c>
      <c r="M1975" s="254" t="str">
        <f>IF(ISNA(SUMIFS(INDEX('Model Participation Data'!$N$8:$DX$57,0,MATCH(CONCATENATE($J1975,M$6),'Model Participation Data'!$N$6:$DX$6,0)),'Model Participation Data'!$B$8:$B$57,$C1975,'Model Participation Data'!$C$8:$C$57,$D1975)),"-",SUMIFS(INDEX('Model Participation Data'!$N$8:$DX$57,0,MATCH(CONCATENATE($J1975,M$6),'Model Participation Data'!$N$6:$DX$6,0)),'Model Participation Data'!$B$8:$B$57,$C1975,'Model Participation Data'!$C$8:$C$57,$D1975))</f>
        <v>-</v>
      </c>
      <c r="N1975" s="254" t="str">
        <f>IF(ISNA(SUMIFS(INDEX('Model Participation Data'!$N$8:$DX$57,0,MATCH(CONCATENATE($J1975,N$6),'Model Participation Data'!$N$6:$DX$6,0)),'Model Participation Data'!$B$8:$B$57,$C1975,'Model Participation Data'!$C$8:$C$57,$D1975)),"-",SUMIFS(INDEX('Model Participation Data'!$N$8:$DX$57,0,MATCH(CONCATENATE($J1975,N$6),'Model Participation Data'!$N$6:$DX$6,0)),'Model Participation Data'!$B$8:$B$57,$C1975,'Model Participation Data'!$C$8:$C$57,$D1975))</f>
        <v>-</v>
      </c>
      <c r="O1975" s="154">
        <f>IF(ISNA(SUMIFS(INDEX('Model Participation Data'!$N$8:$DX$57,0,MATCH(CONCATENATE($J1975,O$6),'Model Participation Data'!$N$6:$DX$6,0)),'Model Participation Data'!$B$8:$B$57,$C1975,'Model Participation Data'!$C$8:$C$57,$D1975)),"-",SUMIFS(INDEX('Model Participation Data'!$N$8:$DX$57,0,MATCH(CONCATENATE($J1975,O$6),'Model Participation Data'!$N$6:$DX$6,0)),'Model Participation Data'!$B$8:$B$57,$C1975,'Model Participation Data'!$C$8:$C$57,$D1975))</f>
        <v>0</v>
      </c>
    </row>
    <row r="1976" spans="2:15" x14ac:dyDescent="0.35">
      <c r="B1976" s="37" t="s">
        <v>80</v>
      </c>
      <c r="C1976" s="38" t="str">
        <f>IF(ISBLANK('Model Participation Data'!$B$86),"-",'Model Participation Data'!$B$86)</f>
        <v>-</v>
      </c>
      <c r="D1976" s="38" t="str">
        <f>IF(ISBLANK('Model Participation Data'!$C$86),"-",'Model Participation Data'!$C$86)</f>
        <v>-</v>
      </c>
      <c r="E1976" s="38" t="str">
        <f>IF(ISBLANK('Model Participation Data'!$D$86),"-",'Model Participation Data'!$D$86)</f>
        <v>-</v>
      </c>
      <c r="F1976" s="38" t="str">
        <f>IF(ISBLANK('Model Participation Data'!$E$86),"-",'Model Participation Data'!$E$86)</f>
        <v>-</v>
      </c>
      <c r="G1976" s="151" t="str">
        <f>IF(ISBLANK('Model Participation Data'!$F$86),"-",'Model Participation Data'!$F$86)</f>
        <v>-</v>
      </c>
      <c r="H1976" s="253">
        <v>4</v>
      </c>
      <c r="I1976" s="253">
        <v>1</v>
      </c>
      <c r="J1976" s="150" t="str">
        <f t="shared" si="77"/>
        <v>41</v>
      </c>
      <c r="K1976" s="38" t="str">
        <f>IF(ISBLANK('Model Participation Data'!$L$86),"-",'Model Participation Data'!$L$86)</f>
        <v>-</v>
      </c>
      <c r="L1976" s="39" t="str">
        <f>IF(ISBLANK('Model Participation Data'!$M$86),"-",'Model Participation Data'!$M$86)</f>
        <v>-</v>
      </c>
      <c r="M1976" s="254">
        <f>IF(ISNA(SUMIFS(INDEX('Model Participation Data'!$N$8:$DX$57,0,MATCH(CONCATENATE($J1976,M$6),'Model Participation Data'!$N$6:$DX$6,0)),'Model Participation Data'!$B$8:$B$57,$C1976,'Model Participation Data'!$C$8:$C$57,$D1976)),"-",SUMIFS(INDEX('Model Participation Data'!$N$8:$DX$57,0,MATCH(CONCATENATE($J1976,M$6),'Model Participation Data'!$N$6:$DX$6,0)),'Model Participation Data'!$B$8:$B$57,$C1976,'Model Participation Data'!$C$8:$C$57,$D1976))</f>
        <v>0</v>
      </c>
      <c r="N1976" s="254">
        <f>IF(ISNA(SUMIFS(INDEX('Model Participation Data'!$N$8:$DX$57,0,MATCH(CONCATENATE($J1976,N$6),'Model Participation Data'!$N$6:$DX$6,0)),'Model Participation Data'!$B$8:$B$57,$C1976,'Model Participation Data'!$C$8:$C$57,$D1976)),"-",SUMIFS(INDEX('Model Participation Data'!$N$8:$DX$57,0,MATCH(CONCATENATE($J1976,N$6),'Model Participation Data'!$N$6:$DX$6,0)),'Model Participation Data'!$B$8:$B$57,$C1976,'Model Participation Data'!$C$8:$C$57,$D1976))</f>
        <v>0</v>
      </c>
      <c r="O1976" s="154">
        <f>IF(ISNA(SUMIFS(INDEX('Model Participation Data'!$N$8:$DX$57,0,MATCH(CONCATENATE($J1976,O$6),'Model Participation Data'!$N$6:$DX$6,0)),'Model Participation Data'!$B$8:$B$57,$C1976,'Model Participation Data'!$C$8:$C$57,$D1976)),"-",SUMIFS(INDEX('Model Participation Data'!$N$8:$DX$57,0,MATCH(CONCATENATE($J1976,O$6),'Model Participation Data'!$N$6:$DX$6,0)),'Model Participation Data'!$B$8:$B$57,$C1976,'Model Participation Data'!$C$8:$C$57,$D1976))</f>
        <v>0</v>
      </c>
    </row>
    <row r="1977" spans="2:15" x14ac:dyDescent="0.35">
      <c r="B1977" s="37" t="s">
        <v>80</v>
      </c>
      <c r="C1977" s="38" t="str">
        <f>IF(ISBLANK('Model Participation Data'!$B$86),"-",'Model Participation Data'!$B$86)</f>
        <v>-</v>
      </c>
      <c r="D1977" s="38" t="str">
        <f>IF(ISBLANK('Model Participation Data'!$C$86),"-",'Model Participation Data'!$C$86)</f>
        <v>-</v>
      </c>
      <c r="E1977" s="38" t="str">
        <f>IF(ISBLANK('Model Participation Data'!$D$86),"-",'Model Participation Data'!$D$86)</f>
        <v>-</v>
      </c>
      <c r="F1977" s="38" t="str">
        <f>IF(ISBLANK('Model Participation Data'!$E$86),"-",'Model Participation Data'!$E$86)</f>
        <v>-</v>
      </c>
      <c r="G1977" s="151" t="str">
        <f>IF(ISBLANK('Model Participation Data'!$F$86),"-",'Model Participation Data'!$F$86)</f>
        <v>-</v>
      </c>
      <c r="H1977" s="253">
        <v>4</v>
      </c>
      <c r="I1977" s="253">
        <v>2</v>
      </c>
      <c r="J1977" s="150" t="str">
        <f t="shared" si="77"/>
        <v>42</v>
      </c>
      <c r="K1977" s="38" t="str">
        <f>IF(ISBLANK('Model Participation Data'!$L$86),"-",'Model Participation Data'!$L$86)</f>
        <v>-</v>
      </c>
      <c r="L1977" s="39" t="str">
        <f>IF(ISBLANK('Model Participation Data'!$M$86),"-",'Model Participation Data'!$M$86)</f>
        <v>-</v>
      </c>
      <c r="M1977" s="254">
        <f>IF(ISNA(SUMIFS(INDEX('Model Participation Data'!$N$8:$DX$57,0,MATCH(CONCATENATE($J1977,M$6),'Model Participation Data'!$N$6:$DX$6,0)),'Model Participation Data'!$B$8:$B$57,$C1977,'Model Participation Data'!$C$8:$C$57,$D1977)),"-",SUMIFS(INDEX('Model Participation Data'!$N$8:$DX$57,0,MATCH(CONCATENATE($J1977,M$6),'Model Participation Data'!$N$6:$DX$6,0)),'Model Participation Data'!$B$8:$B$57,$C1977,'Model Participation Data'!$C$8:$C$57,$D1977))</f>
        <v>0</v>
      </c>
      <c r="N1977" s="254">
        <f>IF(ISNA(SUMIFS(INDEX('Model Participation Data'!$N$8:$DX$57,0,MATCH(CONCATENATE($J1977,N$6),'Model Participation Data'!$N$6:$DX$6,0)),'Model Participation Data'!$B$8:$B$57,$C1977,'Model Participation Data'!$C$8:$C$57,$D1977)),"-",SUMIFS(INDEX('Model Participation Data'!$N$8:$DX$57,0,MATCH(CONCATENATE($J1977,N$6),'Model Participation Data'!$N$6:$DX$6,0)),'Model Participation Data'!$B$8:$B$57,$C1977,'Model Participation Data'!$C$8:$C$57,$D1977))</f>
        <v>0</v>
      </c>
      <c r="O1977" s="154">
        <f>IF(ISNA(SUMIFS(INDEX('Model Participation Data'!$N$8:$DX$57,0,MATCH(CONCATENATE($J1977,O$6),'Model Participation Data'!$N$6:$DX$6,0)),'Model Participation Data'!$B$8:$B$57,$C1977,'Model Participation Data'!$C$8:$C$57,$D1977)),"-",SUMIFS(INDEX('Model Participation Data'!$N$8:$DX$57,0,MATCH(CONCATENATE($J1977,O$6),'Model Participation Data'!$N$6:$DX$6,0)),'Model Participation Data'!$B$8:$B$57,$C1977,'Model Participation Data'!$C$8:$C$57,$D1977))</f>
        <v>0</v>
      </c>
    </row>
    <row r="1978" spans="2:15" x14ac:dyDescent="0.35">
      <c r="B1978" s="37" t="s">
        <v>80</v>
      </c>
      <c r="C1978" s="38" t="str">
        <f>IF(ISBLANK('Model Participation Data'!$B$86),"-",'Model Participation Data'!$B$86)</f>
        <v>-</v>
      </c>
      <c r="D1978" s="38" t="str">
        <f>IF(ISBLANK('Model Participation Data'!$C$86),"-",'Model Participation Data'!$C$86)</f>
        <v>-</v>
      </c>
      <c r="E1978" s="38" t="str">
        <f>IF(ISBLANK('Model Participation Data'!$D$86),"-",'Model Participation Data'!$D$86)</f>
        <v>-</v>
      </c>
      <c r="F1978" s="38" t="str">
        <f>IF(ISBLANK('Model Participation Data'!$E$86),"-",'Model Participation Data'!$E$86)</f>
        <v>-</v>
      </c>
      <c r="G1978" s="151" t="str">
        <f>IF(ISBLANK('Model Participation Data'!$F$86),"-",'Model Participation Data'!$F$86)</f>
        <v>-</v>
      </c>
      <c r="H1978" s="253">
        <v>4</v>
      </c>
      <c r="I1978" s="253">
        <v>3</v>
      </c>
      <c r="J1978" s="150" t="str">
        <f t="shared" si="77"/>
        <v>43</v>
      </c>
      <c r="K1978" s="38" t="str">
        <f>IF(ISBLANK('Model Participation Data'!$L$86),"-",'Model Participation Data'!$L$86)</f>
        <v>-</v>
      </c>
      <c r="L1978" s="39" t="str">
        <f>IF(ISBLANK('Model Participation Data'!$M$86),"-",'Model Participation Data'!$M$86)</f>
        <v>-</v>
      </c>
      <c r="M1978" s="254">
        <f>IF(ISNA(SUMIFS(INDEX('Model Participation Data'!$N$8:$DX$57,0,MATCH(CONCATENATE($J1978,M$6),'Model Participation Data'!$N$6:$DX$6,0)),'Model Participation Data'!$B$8:$B$57,$C1978,'Model Participation Data'!$C$8:$C$57,$D1978)),"-",SUMIFS(INDEX('Model Participation Data'!$N$8:$DX$57,0,MATCH(CONCATENATE($J1978,M$6),'Model Participation Data'!$N$6:$DX$6,0)),'Model Participation Data'!$B$8:$B$57,$C1978,'Model Participation Data'!$C$8:$C$57,$D1978))</f>
        <v>0</v>
      </c>
      <c r="N1978" s="254">
        <f>IF(ISNA(SUMIFS(INDEX('Model Participation Data'!$N$8:$DX$57,0,MATCH(CONCATENATE($J1978,N$6),'Model Participation Data'!$N$6:$DX$6,0)),'Model Participation Data'!$B$8:$B$57,$C1978,'Model Participation Data'!$C$8:$C$57,$D1978)),"-",SUMIFS(INDEX('Model Participation Data'!$N$8:$DX$57,0,MATCH(CONCATENATE($J1978,N$6),'Model Participation Data'!$N$6:$DX$6,0)),'Model Participation Data'!$B$8:$B$57,$C1978,'Model Participation Data'!$C$8:$C$57,$D1978))</f>
        <v>0</v>
      </c>
      <c r="O1978" s="154">
        <f>IF(ISNA(SUMIFS(INDEX('Model Participation Data'!$N$8:$DX$57,0,MATCH(CONCATENATE($J1978,O$6),'Model Participation Data'!$N$6:$DX$6,0)),'Model Participation Data'!$B$8:$B$57,$C1978,'Model Participation Data'!$C$8:$C$57,$D1978)),"-",SUMIFS(INDEX('Model Participation Data'!$N$8:$DX$57,0,MATCH(CONCATENATE($J1978,O$6),'Model Participation Data'!$N$6:$DX$6,0)),'Model Participation Data'!$B$8:$B$57,$C1978,'Model Participation Data'!$C$8:$C$57,$D1978))</f>
        <v>0</v>
      </c>
    </row>
    <row r="1979" spans="2:15" x14ac:dyDescent="0.35">
      <c r="B1979" s="37" t="s">
        <v>80</v>
      </c>
      <c r="C1979" s="38" t="str">
        <f>IF(ISBLANK('Model Participation Data'!$B$86),"-",'Model Participation Data'!$B$86)</f>
        <v>-</v>
      </c>
      <c r="D1979" s="38" t="str">
        <f>IF(ISBLANK('Model Participation Data'!$C$86),"-",'Model Participation Data'!$C$86)</f>
        <v>-</v>
      </c>
      <c r="E1979" s="38" t="str">
        <f>IF(ISBLANK('Model Participation Data'!$D$86),"-",'Model Participation Data'!$D$86)</f>
        <v>-</v>
      </c>
      <c r="F1979" s="38" t="str">
        <f>IF(ISBLANK('Model Participation Data'!$E$86),"-",'Model Participation Data'!$E$86)</f>
        <v>-</v>
      </c>
      <c r="G1979" s="151" t="str">
        <f>IF(ISBLANK('Model Participation Data'!$F$86),"-",'Model Participation Data'!$F$86)</f>
        <v>-</v>
      </c>
      <c r="H1979" s="253">
        <v>4</v>
      </c>
      <c r="I1979" s="253">
        <v>4</v>
      </c>
      <c r="J1979" s="150" t="str">
        <f t="shared" si="77"/>
        <v>44</v>
      </c>
      <c r="K1979" s="38" t="str">
        <f>IF(ISBLANK('Model Participation Data'!$L$86),"-",'Model Participation Data'!$L$86)</f>
        <v>-</v>
      </c>
      <c r="L1979" s="39" t="str">
        <f>IF(ISBLANK('Model Participation Data'!$M$86),"-",'Model Participation Data'!$M$86)</f>
        <v>-</v>
      </c>
      <c r="M1979" s="254">
        <f>IF(ISNA(SUMIFS(INDEX('Model Participation Data'!$N$8:$DX$57,0,MATCH(CONCATENATE($J1979,M$6),'Model Participation Data'!$N$6:$DX$6,0)),'Model Participation Data'!$B$8:$B$57,$C1979,'Model Participation Data'!$C$8:$C$57,$D1979)),"-",SUMIFS(INDEX('Model Participation Data'!$N$8:$DX$57,0,MATCH(CONCATENATE($J1979,M$6),'Model Participation Data'!$N$6:$DX$6,0)),'Model Participation Data'!$B$8:$B$57,$C1979,'Model Participation Data'!$C$8:$C$57,$D1979))</f>
        <v>0</v>
      </c>
      <c r="N1979" s="254">
        <f>IF(ISNA(SUMIFS(INDEX('Model Participation Data'!$N$8:$DX$57,0,MATCH(CONCATENATE($J1979,N$6),'Model Participation Data'!$N$6:$DX$6,0)),'Model Participation Data'!$B$8:$B$57,$C1979,'Model Participation Data'!$C$8:$C$57,$D1979)),"-",SUMIFS(INDEX('Model Participation Data'!$N$8:$DX$57,0,MATCH(CONCATENATE($J1979,N$6),'Model Participation Data'!$N$6:$DX$6,0)),'Model Participation Data'!$B$8:$B$57,$C1979,'Model Participation Data'!$C$8:$C$57,$D1979))</f>
        <v>0</v>
      </c>
      <c r="O1979" s="154">
        <f>IF(ISNA(SUMIFS(INDEX('Model Participation Data'!$N$8:$DX$57,0,MATCH(CONCATENATE($J1979,O$6),'Model Participation Data'!$N$6:$DX$6,0)),'Model Participation Data'!$B$8:$B$57,$C1979,'Model Participation Data'!$C$8:$C$57,$D1979)),"-",SUMIFS(INDEX('Model Participation Data'!$N$8:$DX$57,0,MATCH(CONCATENATE($J1979,O$6),'Model Participation Data'!$N$6:$DX$6,0)),'Model Participation Data'!$B$8:$B$57,$C1979,'Model Participation Data'!$C$8:$C$57,$D1979))</f>
        <v>0</v>
      </c>
    </row>
    <row r="1980" spans="2:15" x14ac:dyDescent="0.35">
      <c r="B1980" s="37" t="s">
        <v>80</v>
      </c>
      <c r="C1980" s="38" t="str">
        <f>IF(ISBLANK('Model Participation Data'!$B$86),"-",'Model Participation Data'!$B$86)</f>
        <v>-</v>
      </c>
      <c r="D1980" s="38" t="str">
        <f>IF(ISBLANK('Model Participation Data'!$C$86),"-",'Model Participation Data'!$C$86)</f>
        <v>-</v>
      </c>
      <c r="E1980" s="38" t="str">
        <f>IF(ISBLANK('Model Participation Data'!$D$86),"-",'Model Participation Data'!$D$86)</f>
        <v>-</v>
      </c>
      <c r="F1980" s="38" t="str">
        <f>IF(ISBLANK('Model Participation Data'!$E$86),"-",'Model Participation Data'!$E$86)</f>
        <v>-</v>
      </c>
      <c r="G1980" s="151" t="str">
        <f>IF(ISBLANK('Model Participation Data'!$F$86),"-",'Model Participation Data'!$F$86)</f>
        <v>-</v>
      </c>
      <c r="H1980" s="253">
        <v>4</v>
      </c>
      <c r="I1980" s="253">
        <v>5</v>
      </c>
      <c r="J1980" s="150" t="str">
        <f t="shared" si="77"/>
        <v>45</v>
      </c>
      <c r="K1980" s="38" t="str">
        <f>IF(ISBLANK('Model Participation Data'!$L$86),"-",'Model Participation Data'!$L$86)</f>
        <v>-</v>
      </c>
      <c r="L1980" s="39" t="str">
        <f>IF(ISBLANK('Model Participation Data'!$M$86),"-",'Model Participation Data'!$M$86)</f>
        <v>-</v>
      </c>
      <c r="M1980" s="254">
        <f>IF(ISNA(SUMIFS(INDEX('Model Participation Data'!$N$8:$DX$57,0,MATCH(CONCATENATE($J1980,M$6),'Model Participation Data'!$N$6:$DX$6,0)),'Model Participation Data'!$B$8:$B$57,$C1980,'Model Participation Data'!$C$8:$C$57,$D1980)),"-",SUMIFS(INDEX('Model Participation Data'!$N$8:$DX$57,0,MATCH(CONCATENATE($J1980,M$6),'Model Participation Data'!$N$6:$DX$6,0)),'Model Participation Data'!$B$8:$B$57,$C1980,'Model Participation Data'!$C$8:$C$57,$D1980))</f>
        <v>0</v>
      </c>
      <c r="N1980" s="254">
        <f>IF(ISNA(SUMIFS(INDEX('Model Participation Data'!$N$8:$DX$57,0,MATCH(CONCATENATE($J1980,N$6),'Model Participation Data'!$N$6:$DX$6,0)),'Model Participation Data'!$B$8:$B$57,$C1980,'Model Participation Data'!$C$8:$C$57,$D1980)),"-",SUMIFS(INDEX('Model Participation Data'!$N$8:$DX$57,0,MATCH(CONCATENATE($J1980,N$6),'Model Participation Data'!$N$6:$DX$6,0)),'Model Participation Data'!$B$8:$B$57,$C1980,'Model Participation Data'!$C$8:$C$57,$D1980))</f>
        <v>0</v>
      </c>
      <c r="O1980" s="154">
        <f>IF(ISNA(SUMIFS(INDEX('Model Participation Data'!$N$8:$DX$57,0,MATCH(CONCATENATE($J1980,O$6),'Model Participation Data'!$N$6:$DX$6,0)),'Model Participation Data'!$B$8:$B$57,$C1980,'Model Participation Data'!$C$8:$C$57,$D1980)),"-",SUMIFS(INDEX('Model Participation Data'!$N$8:$DX$57,0,MATCH(CONCATENATE($J1980,O$6),'Model Participation Data'!$N$6:$DX$6,0)),'Model Participation Data'!$B$8:$B$57,$C1980,'Model Participation Data'!$C$8:$C$57,$D1980))</f>
        <v>0</v>
      </c>
    </row>
    <row r="1981" spans="2:15" x14ac:dyDescent="0.35">
      <c r="B1981" s="37" t="s">
        <v>80</v>
      </c>
      <c r="C1981" s="38" t="str">
        <f>IF(ISBLANK('Model Participation Data'!$B$86),"-",'Model Participation Data'!$B$86)</f>
        <v>-</v>
      </c>
      <c r="D1981" s="38" t="str">
        <f>IF(ISBLANK('Model Participation Data'!$C$86),"-",'Model Participation Data'!$C$86)</f>
        <v>-</v>
      </c>
      <c r="E1981" s="38" t="str">
        <f>IF(ISBLANK('Model Participation Data'!$D$86),"-",'Model Participation Data'!$D$86)</f>
        <v>-</v>
      </c>
      <c r="F1981" s="38" t="str">
        <f>IF(ISBLANK('Model Participation Data'!$E$86),"-",'Model Participation Data'!$E$86)</f>
        <v>-</v>
      </c>
      <c r="G1981" s="151" t="str">
        <f>IF(ISBLANK('Model Participation Data'!$F$86),"-",'Model Participation Data'!$F$86)</f>
        <v>-</v>
      </c>
      <c r="H1981" s="253">
        <v>4</v>
      </c>
      <c r="I1981" s="253" t="s">
        <v>65</v>
      </c>
      <c r="J1981" s="150" t="str">
        <f t="shared" si="77"/>
        <v>4Goal</v>
      </c>
      <c r="K1981" s="38" t="str">
        <f>IF(ISBLANK('Model Participation Data'!$L$86),"-",'Model Participation Data'!$L$86)</f>
        <v>-</v>
      </c>
      <c r="L1981" s="39" t="str">
        <f>IF(ISBLANK('Model Participation Data'!$M$86),"-",'Model Participation Data'!$M$86)</f>
        <v>-</v>
      </c>
      <c r="M1981" s="254" t="str">
        <f>IF(ISNA(SUMIFS(INDEX('Model Participation Data'!$N$8:$DX$57,0,MATCH(CONCATENATE($J1981,M$6),'Model Participation Data'!$N$6:$DX$6,0)),'Model Participation Data'!$B$8:$B$57,$C1981,'Model Participation Data'!$C$8:$C$57,$D1981)),"-",SUMIFS(INDEX('Model Participation Data'!$N$8:$DX$57,0,MATCH(CONCATENATE($J1981,M$6),'Model Participation Data'!$N$6:$DX$6,0)),'Model Participation Data'!$B$8:$B$57,$C1981,'Model Participation Data'!$C$8:$C$57,$D1981))</f>
        <v>-</v>
      </c>
      <c r="N1981" s="254" t="str">
        <f>IF(ISNA(SUMIFS(INDEX('Model Participation Data'!$N$8:$DX$57,0,MATCH(CONCATENATE($J1981,N$6),'Model Participation Data'!$N$6:$DX$6,0)),'Model Participation Data'!$B$8:$B$57,$C1981,'Model Participation Data'!$C$8:$C$57,$D1981)),"-",SUMIFS(INDEX('Model Participation Data'!$N$8:$DX$57,0,MATCH(CONCATENATE($J1981,N$6),'Model Participation Data'!$N$6:$DX$6,0)),'Model Participation Data'!$B$8:$B$57,$C1981,'Model Participation Data'!$C$8:$C$57,$D1981))</f>
        <v>-</v>
      </c>
      <c r="O1981" s="154">
        <f>IF(ISNA(SUMIFS(INDEX('Model Participation Data'!$N$8:$DX$57,0,MATCH(CONCATENATE($J1981,O$6),'Model Participation Data'!$N$6:$DX$6,0)),'Model Participation Data'!$B$8:$B$57,$C1981,'Model Participation Data'!$C$8:$C$57,$D1981)),"-",SUMIFS(INDEX('Model Participation Data'!$N$8:$DX$57,0,MATCH(CONCATENATE($J1981,O$6),'Model Participation Data'!$N$6:$DX$6,0)),'Model Participation Data'!$B$8:$B$57,$C1981,'Model Participation Data'!$C$8:$C$57,$D1981))</f>
        <v>0</v>
      </c>
    </row>
    <row r="1982" spans="2:15" x14ac:dyDescent="0.35">
      <c r="B1982" s="37" t="s">
        <v>80</v>
      </c>
      <c r="C1982" s="38" t="str">
        <f>IF(ISBLANK('Model Participation Data'!$B$87),"-",'Model Participation Data'!$B$87)</f>
        <v>-</v>
      </c>
      <c r="D1982" s="38" t="str">
        <f>IF(ISBLANK('Model Participation Data'!$C$87),"-",'Model Participation Data'!$C$87)</f>
        <v>-</v>
      </c>
      <c r="E1982" s="38" t="str">
        <f>IF(ISBLANK('Model Participation Data'!$D$87),"-",'Model Participation Data'!$D$87)</f>
        <v>-</v>
      </c>
      <c r="F1982" s="38" t="str">
        <f>IF(ISBLANK('Model Participation Data'!$E$87),"-",'Model Participation Data'!$E$87)</f>
        <v>-</v>
      </c>
      <c r="G1982" s="151" t="str">
        <f>IF(ISBLANK('Model Participation Data'!$F$87),"-",'Model Participation Data'!$F$87)</f>
        <v>-</v>
      </c>
      <c r="H1982" s="253" t="s">
        <v>64</v>
      </c>
      <c r="I1982" s="253" t="s">
        <v>64</v>
      </c>
      <c r="J1982" s="150" t="str">
        <f t="shared" si="77"/>
        <v>BaselineBaseline</v>
      </c>
      <c r="K1982" s="38" t="str">
        <f>IF(ISBLANK('Model Participation Data'!$L$87),"-",'Model Participation Data'!$L$87)</f>
        <v>-</v>
      </c>
      <c r="L1982" s="39" t="str">
        <f>IF(ISBLANK('Model Participation Data'!$M$87),"-",'Model Participation Data'!$M$87)</f>
        <v>-</v>
      </c>
      <c r="M1982" s="254">
        <f>IF(ISNA(SUMIFS(INDEX('Model Participation Data'!$N$8:$DX$57,0,MATCH(CONCATENATE($J1982,M$6),'Model Participation Data'!$N$6:$DX$6,0)),'Model Participation Data'!$B$8:$B$57,$C1982,'Model Participation Data'!$C$8:$C$57,$D1982)),"-",SUMIFS(INDEX('Model Participation Data'!$N$8:$DX$57,0,MATCH(CONCATENATE($J1982,M$6),'Model Participation Data'!$N$6:$DX$6,0)),'Model Participation Data'!$B$8:$B$57,$C1982,'Model Participation Data'!$C$8:$C$57,$D1982))</f>
        <v>0</v>
      </c>
      <c r="N1982" s="254">
        <f>IF(ISNA(SUMIFS(INDEX('Model Participation Data'!$N$8:$DX$57,0,MATCH(CONCATENATE($J1982,N$6),'Model Participation Data'!$N$6:$DX$6,0)),'Model Participation Data'!$B$8:$B$57,$C1982,'Model Participation Data'!$C$8:$C$57,$D1982)),"-",SUMIFS(INDEX('Model Participation Data'!$N$8:$DX$57,0,MATCH(CONCATENATE($J1982,N$6),'Model Participation Data'!$N$6:$DX$6,0)),'Model Participation Data'!$B$8:$B$57,$C1982,'Model Participation Data'!$C$8:$C$57,$D1982))</f>
        <v>0</v>
      </c>
      <c r="O1982" s="154">
        <f>IF(ISNA(SUMIFS(INDEX('Model Participation Data'!$N$8:$DX$57,0,MATCH(CONCATENATE($J1982,O$6),'Model Participation Data'!$N$6:$DX$6,0)),'Model Participation Data'!$B$8:$B$57,$C1982,'Model Participation Data'!$C$8:$C$57,$D1982)),"-",SUMIFS(INDEX('Model Participation Data'!$N$8:$DX$57,0,MATCH(CONCATENATE($J1982,O$6),'Model Participation Data'!$N$6:$DX$6,0)),'Model Participation Data'!$B$8:$B$57,$C1982,'Model Participation Data'!$C$8:$C$57,$D1982))</f>
        <v>0</v>
      </c>
    </row>
    <row r="1983" spans="2:15" x14ac:dyDescent="0.35">
      <c r="B1983" s="37" t="s">
        <v>80</v>
      </c>
      <c r="C1983" s="38" t="str">
        <f>IF(ISBLANK('Model Participation Data'!$B$87),"-",'Model Participation Data'!$B$87)</f>
        <v>-</v>
      </c>
      <c r="D1983" s="38" t="str">
        <f>IF(ISBLANK('Model Participation Data'!$C$87),"-",'Model Participation Data'!$C$87)</f>
        <v>-</v>
      </c>
      <c r="E1983" s="38" t="str">
        <f>IF(ISBLANK('Model Participation Data'!$D$87),"-",'Model Participation Data'!$D$87)</f>
        <v>-</v>
      </c>
      <c r="F1983" s="38" t="str">
        <f>IF(ISBLANK('Model Participation Data'!$E$87),"-",'Model Participation Data'!$E$87)</f>
        <v>-</v>
      </c>
      <c r="G1983" s="151" t="str">
        <f>IF(ISBLANK('Model Participation Data'!$F$87),"-",'Model Participation Data'!$F$87)</f>
        <v>-</v>
      </c>
      <c r="H1983" s="253">
        <v>1</v>
      </c>
      <c r="I1983" s="253">
        <v>1</v>
      </c>
      <c r="J1983" s="150" t="str">
        <f t="shared" si="77"/>
        <v>11</v>
      </c>
      <c r="K1983" s="38" t="str">
        <f>IF(ISBLANK('Model Participation Data'!$L$87),"-",'Model Participation Data'!$L$87)</f>
        <v>-</v>
      </c>
      <c r="L1983" s="39" t="str">
        <f>IF(ISBLANK('Model Participation Data'!$M$87),"-",'Model Participation Data'!$M$87)</f>
        <v>-</v>
      </c>
      <c r="M1983" s="254">
        <f>IF(ISNA(SUMIFS(INDEX('Model Participation Data'!$N$8:$DX$57,0,MATCH(CONCATENATE($J1983,M$6),'Model Participation Data'!$N$6:$DX$6,0)),'Model Participation Data'!$B$8:$B$57,$C1983,'Model Participation Data'!$C$8:$C$57,$D1983)),"-",SUMIFS(INDEX('Model Participation Data'!$N$8:$DX$57,0,MATCH(CONCATENATE($J1983,M$6),'Model Participation Data'!$N$6:$DX$6,0)),'Model Participation Data'!$B$8:$B$57,$C1983,'Model Participation Data'!$C$8:$C$57,$D1983))</f>
        <v>0</v>
      </c>
      <c r="N1983" s="254">
        <f>IF(ISNA(SUMIFS(INDEX('Model Participation Data'!$N$8:$DX$57,0,MATCH(CONCATENATE($J1983,N$6),'Model Participation Data'!$N$6:$DX$6,0)),'Model Participation Data'!$B$8:$B$57,$C1983,'Model Participation Data'!$C$8:$C$57,$D1983)),"-",SUMIFS(INDEX('Model Participation Data'!$N$8:$DX$57,0,MATCH(CONCATENATE($J1983,N$6),'Model Participation Data'!$N$6:$DX$6,0)),'Model Participation Data'!$B$8:$B$57,$C1983,'Model Participation Data'!$C$8:$C$57,$D1983))</f>
        <v>0</v>
      </c>
      <c r="O1983" s="154">
        <f>IF(ISNA(SUMIFS(INDEX('Model Participation Data'!$N$8:$DX$57,0,MATCH(CONCATENATE($J1983,O$6),'Model Participation Data'!$N$6:$DX$6,0)),'Model Participation Data'!$B$8:$B$57,$C1983,'Model Participation Data'!$C$8:$C$57,$D1983)),"-",SUMIFS(INDEX('Model Participation Data'!$N$8:$DX$57,0,MATCH(CONCATENATE($J1983,O$6),'Model Participation Data'!$N$6:$DX$6,0)),'Model Participation Data'!$B$8:$B$57,$C1983,'Model Participation Data'!$C$8:$C$57,$D1983))</f>
        <v>0</v>
      </c>
    </row>
    <row r="1984" spans="2:15" x14ac:dyDescent="0.35">
      <c r="B1984" s="37" t="s">
        <v>80</v>
      </c>
      <c r="C1984" s="38" t="str">
        <f>IF(ISBLANK('Model Participation Data'!$B$87),"-",'Model Participation Data'!$B$87)</f>
        <v>-</v>
      </c>
      <c r="D1984" s="38" t="str">
        <f>IF(ISBLANK('Model Participation Data'!$C$87),"-",'Model Participation Data'!$C$87)</f>
        <v>-</v>
      </c>
      <c r="E1984" s="38" t="str">
        <f>IF(ISBLANK('Model Participation Data'!$D$87),"-",'Model Participation Data'!$D$87)</f>
        <v>-</v>
      </c>
      <c r="F1984" s="38" t="str">
        <f>IF(ISBLANK('Model Participation Data'!$E$87),"-",'Model Participation Data'!$E$87)</f>
        <v>-</v>
      </c>
      <c r="G1984" s="151" t="str">
        <f>IF(ISBLANK('Model Participation Data'!$F$87),"-",'Model Participation Data'!$F$87)</f>
        <v>-</v>
      </c>
      <c r="H1984" s="253">
        <v>1</v>
      </c>
      <c r="I1984" s="253">
        <v>2</v>
      </c>
      <c r="J1984" s="150" t="str">
        <f t="shared" si="77"/>
        <v>12</v>
      </c>
      <c r="K1984" s="38" t="str">
        <f>IF(ISBLANK('Model Participation Data'!$L$87),"-",'Model Participation Data'!$L$87)</f>
        <v>-</v>
      </c>
      <c r="L1984" s="39" t="str">
        <f>IF(ISBLANK('Model Participation Data'!$M$87),"-",'Model Participation Data'!$M$87)</f>
        <v>-</v>
      </c>
      <c r="M1984" s="254">
        <f>IF(ISNA(SUMIFS(INDEX('Model Participation Data'!$N$8:$DX$57,0,MATCH(CONCATENATE($J1984,M$6),'Model Participation Data'!$N$6:$DX$6,0)),'Model Participation Data'!$B$8:$B$57,$C1984,'Model Participation Data'!$C$8:$C$57,$D1984)),"-",SUMIFS(INDEX('Model Participation Data'!$N$8:$DX$57,0,MATCH(CONCATENATE($J1984,M$6),'Model Participation Data'!$N$6:$DX$6,0)),'Model Participation Data'!$B$8:$B$57,$C1984,'Model Participation Data'!$C$8:$C$57,$D1984))</f>
        <v>0</v>
      </c>
      <c r="N1984" s="254">
        <f>IF(ISNA(SUMIFS(INDEX('Model Participation Data'!$N$8:$DX$57,0,MATCH(CONCATENATE($J1984,N$6),'Model Participation Data'!$N$6:$DX$6,0)),'Model Participation Data'!$B$8:$B$57,$C1984,'Model Participation Data'!$C$8:$C$57,$D1984)),"-",SUMIFS(INDEX('Model Participation Data'!$N$8:$DX$57,0,MATCH(CONCATENATE($J1984,N$6),'Model Participation Data'!$N$6:$DX$6,0)),'Model Participation Data'!$B$8:$B$57,$C1984,'Model Participation Data'!$C$8:$C$57,$D1984))</f>
        <v>0</v>
      </c>
      <c r="O1984" s="154">
        <f>IF(ISNA(SUMIFS(INDEX('Model Participation Data'!$N$8:$DX$57,0,MATCH(CONCATENATE($J1984,O$6),'Model Participation Data'!$N$6:$DX$6,0)),'Model Participation Data'!$B$8:$B$57,$C1984,'Model Participation Data'!$C$8:$C$57,$D1984)),"-",SUMIFS(INDEX('Model Participation Data'!$N$8:$DX$57,0,MATCH(CONCATENATE($J1984,O$6),'Model Participation Data'!$N$6:$DX$6,0)),'Model Participation Data'!$B$8:$B$57,$C1984,'Model Participation Data'!$C$8:$C$57,$D1984))</f>
        <v>0</v>
      </c>
    </row>
    <row r="1985" spans="2:15" x14ac:dyDescent="0.35">
      <c r="B1985" s="37" t="s">
        <v>80</v>
      </c>
      <c r="C1985" s="38" t="str">
        <f>IF(ISBLANK('Model Participation Data'!$B$87),"-",'Model Participation Data'!$B$87)</f>
        <v>-</v>
      </c>
      <c r="D1985" s="38" t="str">
        <f>IF(ISBLANK('Model Participation Data'!$C$87),"-",'Model Participation Data'!$C$87)</f>
        <v>-</v>
      </c>
      <c r="E1985" s="38" t="str">
        <f>IF(ISBLANK('Model Participation Data'!$D$87),"-",'Model Participation Data'!$D$87)</f>
        <v>-</v>
      </c>
      <c r="F1985" s="38" t="str">
        <f>IF(ISBLANK('Model Participation Data'!$E$87),"-",'Model Participation Data'!$E$87)</f>
        <v>-</v>
      </c>
      <c r="G1985" s="151" t="str">
        <f>IF(ISBLANK('Model Participation Data'!$F$87),"-",'Model Participation Data'!$F$87)</f>
        <v>-</v>
      </c>
      <c r="H1985" s="253">
        <v>1</v>
      </c>
      <c r="I1985" s="253">
        <v>3</v>
      </c>
      <c r="J1985" s="150" t="str">
        <f t="shared" si="77"/>
        <v>13</v>
      </c>
      <c r="K1985" s="38" t="str">
        <f>IF(ISBLANK('Model Participation Data'!$L$87),"-",'Model Participation Data'!$L$87)</f>
        <v>-</v>
      </c>
      <c r="L1985" s="39" t="str">
        <f>IF(ISBLANK('Model Participation Data'!$M$87),"-",'Model Participation Data'!$M$87)</f>
        <v>-</v>
      </c>
      <c r="M1985" s="254">
        <f>IF(ISNA(SUMIFS(INDEX('Model Participation Data'!$N$8:$DX$57,0,MATCH(CONCATENATE($J1985,M$6),'Model Participation Data'!$N$6:$DX$6,0)),'Model Participation Data'!$B$8:$B$57,$C1985,'Model Participation Data'!$C$8:$C$57,$D1985)),"-",SUMIFS(INDEX('Model Participation Data'!$N$8:$DX$57,0,MATCH(CONCATENATE($J1985,M$6),'Model Participation Data'!$N$6:$DX$6,0)),'Model Participation Data'!$B$8:$B$57,$C1985,'Model Participation Data'!$C$8:$C$57,$D1985))</f>
        <v>0</v>
      </c>
      <c r="N1985" s="254">
        <f>IF(ISNA(SUMIFS(INDEX('Model Participation Data'!$N$8:$DX$57,0,MATCH(CONCATENATE($J1985,N$6),'Model Participation Data'!$N$6:$DX$6,0)),'Model Participation Data'!$B$8:$B$57,$C1985,'Model Participation Data'!$C$8:$C$57,$D1985)),"-",SUMIFS(INDEX('Model Participation Data'!$N$8:$DX$57,0,MATCH(CONCATENATE($J1985,N$6),'Model Participation Data'!$N$6:$DX$6,0)),'Model Participation Data'!$B$8:$B$57,$C1985,'Model Participation Data'!$C$8:$C$57,$D1985))</f>
        <v>0</v>
      </c>
      <c r="O1985" s="154">
        <f>IF(ISNA(SUMIFS(INDEX('Model Participation Data'!$N$8:$DX$57,0,MATCH(CONCATENATE($J1985,O$6),'Model Participation Data'!$N$6:$DX$6,0)),'Model Participation Data'!$B$8:$B$57,$C1985,'Model Participation Data'!$C$8:$C$57,$D1985)),"-",SUMIFS(INDEX('Model Participation Data'!$N$8:$DX$57,0,MATCH(CONCATENATE($J1985,O$6),'Model Participation Data'!$N$6:$DX$6,0)),'Model Participation Data'!$B$8:$B$57,$C1985,'Model Participation Data'!$C$8:$C$57,$D1985))</f>
        <v>0</v>
      </c>
    </row>
    <row r="1986" spans="2:15" x14ac:dyDescent="0.35">
      <c r="B1986" s="37" t="s">
        <v>80</v>
      </c>
      <c r="C1986" s="38" t="str">
        <f>IF(ISBLANK('Model Participation Data'!$B$87),"-",'Model Participation Data'!$B$87)</f>
        <v>-</v>
      </c>
      <c r="D1986" s="38" t="str">
        <f>IF(ISBLANK('Model Participation Data'!$C$87),"-",'Model Participation Data'!$C$87)</f>
        <v>-</v>
      </c>
      <c r="E1986" s="38" t="str">
        <f>IF(ISBLANK('Model Participation Data'!$D$87),"-",'Model Participation Data'!$D$87)</f>
        <v>-</v>
      </c>
      <c r="F1986" s="38" t="str">
        <f>IF(ISBLANK('Model Participation Data'!$E$87),"-",'Model Participation Data'!$E$87)</f>
        <v>-</v>
      </c>
      <c r="G1986" s="151" t="str">
        <f>IF(ISBLANK('Model Participation Data'!$F$87),"-",'Model Participation Data'!$F$87)</f>
        <v>-</v>
      </c>
      <c r="H1986" s="253">
        <v>1</v>
      </c>
      <c r="I1986" s="253">
        <v>4</v>
      </c>
      <c r="J1986" s="150" t="str">
        <f t="shared" si="77"/>
        <v>14</v>
      </c>
      <c r="K1986" s="38" t="str">
        <f>IF(ISBLANK('Model Participation Data'!$L$87),"-",'Model Participation Data'!$L$87)</f>
        <v>-</v>
      </c>
      <c r="L1986" s="39" t="str">
        <f>IF(ISBLANK('Model Participation Data'!$M$87),"-",'Model Participation Data'!$M$87)</f>
        <v>-</v>
      </c>
      <c r="M1986" s="254">
        <f>IF(ISNA(SUMIFS(INDEX('Model Participation Data'!$N$8:$DX$57,0,MATCH(CONCATENATE($J1986,M$6),'Model Participation Data'!$N$6:$DX$6,0)),'Model Participation Data'!$B$8:$B$57,$C1986,'Model Participation Data'!$C$8:$C$57,$D1986)),"-",SUMIFS(INDEX('Model Participation Data'!$N$8:$DX$57,0,MATCH(CONCATENATE($J1986,M$6),'Model Participation Data'!$N$6:$DX$6,0)),'Model Participation Data'!$B$8:$B$57,$C1986,'Model Participation Data'!$C$8:$C$57,$D1986))</f>
        <v>0</v>
      </c>
      <c r="N1986" s="254">
        <f>IF(ISNA(SUMIFS(INDEX('Model Participation Data'!$N$8:$DX$57,0,MATCH(CONCATENATE($J1986,N$6),'Model Participation Data'!$N$6:$DX$6,0)),'Model Participation Data'!$B$8:$B$57,$C1986,'Model Participation Data'!$C$8:$C$57,$D1986)),"-",SUMIFS(INDEX('Model Participation Data'!$N$8:$DX$57,0,MATCH(CONCATENATE($J1986,N$6),'Model Participation Data'!$N$6:$DX$6,0)),'Model Participation Data'!$B$8:$B$57,$C1986,'Model Participation Data'!$C$8:$C$57,$D1986))</f>
        <v>0</v>
      </c>
      <c r="O1986" s="154">
        <f>IF(ISNA(SUMIFS(INDEX('Model Participation Data'!$N$8:$DX$57,0,MATCH(CONCATENATE($J1986,O$6),'Model Participation Data'!$N$6:$DX$6,0)),'Model Participation Data'!$B$8:$B$57,$C1986,'Model Participation Data'!$C$8:$C$57,$D1986)),"-",SUMIFS(INDEX('Model Participation Data'!$N$8:$DX$57,0,MATCH(CONCATENATE($J1986,O$6),'Model Participation Data'!$N$6:$DX$6,0)),'Model Participation Data'!$B$8:$B$57,$C1986,'Model Participation Data'!$C$8:$C$57,$D1986))</f>
        <v>0</v>
      </c>
    </row>
    <row r="1987" spans="2:15" x14ac:dyDescent="0.35">
      <c r="B1987" s="37" t="s">
        <v>80</v>
      </c>
      <c r="C1987" s="38" t="str">
        <f>IF(ISBLANK('Model Participation Data'!$B$87),"-",'Model Participation Data'!$B$87)</f>
        <v>-</v>
      </c>
      <c r="D1987" s="38" t="str">
        <f>IF(ISBLANK('Model Participation Data'!$C$87),"-",'Model Participation Data'!$C$87)</f>
        <v>-</v>
      </c>
      <c r="E1987" s="38" t="str">
        <f>IF(ISBLANK('Model Participation Data'!$D$87),"-",'Model Participation Data'!$D$87)</f>
        <v>-</v>
      </c>
      <c r="F1987" s="38" t="str">
        <f>IF(ISBLANK('Model Participation Data'!$E$87),"-",'Model Participation Data'!$E$87)</f>
        <v>-</v>
      </c>
      <c r="G1987" s="151" t="str">
        <f>IF(ISBLANK('Model Participation Data'!$F$87),"-",'Model Participation Data'!$F$87)</f>
        <v>-</v>
      </c>
      <c r="H1987" s="253">
        <v>1</v>
      </c>
      <c r="I1987" s="253">
        <v>5</v>
      </c>
      <c r="J1987" s="150" t="str">
        <f t="shared" si="77"/>
        <v>15</v>
      </c>
      <c r="K1987" s="38" t="str">
        <f>IF(ISBLANK('Model Participation Data'!$L$87),"-",'Model Participation Data'!$L$87)</f>
        <v>-</v>
      </c>
      <c r="L1987" s="39" t="str">
        <f>IF(ISBLANK('Model Participation Data'!$M$87),"-",'Model Participation Data'!$M$87)</f>
        <v>-</v>
      </c>
      <c r="M1987" s="254">
        <f>IF(ISNA(SUMIFS(INDEX('Model Participation Data'!$N$8:$DX$57,0,MATCH(CONCATENATE($J1987,M$6),'Model Participation Data'!$N$6:$DX$6,0)),'Model Participation Data'!$B$8:$B$57,$C1987,'Model Participation Data'!$C$8:$C$57,$D1987)),"-",SUMIFS(INDEX('Model Participation Data'!$N$8:$DX$57,0,MATCH(CONCATENATE($J1987,M$6),'Model Participation Data'!$N$6:$DX$6,0)),'Model Participation Data'!$B$8:$B$57,$C1987,'Model Participation Data'!$C$8:$C$57,$D1987))</f>
        <v>0</v>
      </c>
      <c r="N1987" s="254">
        <f>IF(ISNA(SUMIFS(INDEX('Model Participation Data'!$N$8:$DX$57,0,MATCH(CONCATENATE($J1987,N$6),'Model Participation Data'!$N$6:$DX$6,0)),'Model Participation Data'!$B$8:$B$57,$C1987,'Model Participation Data'!$C$8:$C$57,$D1987)),"-",SUMIFS(INDEX('Model Participation Data'!$N$8:$DX$57,0,MATCH(CONCATENATE($J1987,N$6),'Model Participation Data'!$N$6:$DX$6,0)),'Model Participation Data'!$B$8:$B$57,$C1987,'Model Participation Data'!$C$8:$C$57,$D1987))</f>
        <v>0</v>
      </c>
      <c r="O1987" s="154">
        <f>IF(ISNA(SUMIFS(INDEX('Model Participation Data'!$N$8:$DX$57,0,MATCH(CONCATENATE($J1987,O$6),'Model Participation Data'!$N$6:$DX$6,0)),'Model Participation Data'!$B$8:$B$57,$C1987,'Model Participation Data'!$C$8:$C$57,$D1987)),"-",SUMIFS(INDEX('Model Participation Data'!$N$8:$DX$57,0,MATCH(CONCATENATE($J1987,O$6),'Model Participation Data'!$N$6:$DX$6,0)),'Model Participation Data'!$B$8:$B$57,$C1987,'Model Participation Data'!$C$8:$C$57,$D1987))</f>
        <v>0</v>
      </c>
    </row>
    <row r="1988" spans="2:15" x14ac:dyDescent="0.35">
      <c r="B1988" s="37" t="s">
        <v>80</v>
      </c>
      <c r="C1988" s="38" t="str">
        <f>IF(ISBLANK('Model Participation Data'!$B$87),"-",'Model Participation Data'!$B$87)</f>
        <v>-</v>
      </c>
      <c r="D1988" s="38" t="str">
        <f>IF(ISBLANK('Model Participation Data'!$C$87),"-",'Model Participation Data'!$C$87)</f>
        <v>-</v>
      </c>
      <c r="E1988" s="38" t="str">
        <f>IF(ISBLANK('Model Participation Data'!$D$87),"-",'Model Participation Data'!$D$87)</f>
        <v>-</v>
      </c>
      <c r="F1988" s="38" t="str">
        <f>IF(ISBLANK('Model Participation Data'!$E$87),"-",'Model Participation Data'!$E$87)</f>
        <v>-</v>
      </c>
      <c r="G1988" s="151" t="str">
        <f>IF(ISBLANK('Model Participation Data'!$F$87),"-",'Model Participation Data'!$F$87)</f>
        <v>-</v>
      </c>
      <c r="H1988" s="253">
        <v>1</v>
      </c>
      <c r="I1988" s="253" t="s">
        <v>65</v>
      </c>
      <c r="J1988" s="150" t="str">
        <f t="shared" si="77"/>
        <v>1Goal</v>
      </c>
      <c r="K1988" s="38" t="str">
        <f>IF(ISBLANK('Model Participation Data'!$L$87),"-",'Model Participation Data'!$L$87)</f>
        <v>-</v>
      </c>
      <c r="L1988" s="39" t="str">
        <f>IF(ISBLANK('Model Participation Data'!$M$87),"-",'Model Participation Data'!$M$87)</f>
        <v>-</v>
      </c>
      <c r="M1988" s="254" t="str">
        <f>IF(ISNA(SUMIFS(INDEX('Model Participation Data'!$N$8:$DX$57,0,MATCH(CONCATENATE($J1988,M$6),'Model Participation Data'!$N$6:$DX$6,0)),'Model Participation Data'!$B$8:$B$57,$C1988,'Model Participation Data'!$C$8:$C$57,$D1988)),"-",SUMIFS(INDEX('Model Participation Data'!$N$8:$DX$57,0,MATCH(CONCATENATE($J1988,M$6),'Model Participation Data'!$N$6:$DX$6,0)),'Model Participation Data'!$B$8:$B$57,$C1988,'Model Participation Data'!$C$8:$C$57,$D1988))</f>
        <v>-</v>
      </c>
      <c r="N1988" s="254" t="str">
        <f>IF(ISNA(SUMIFS(INDEX('Model Participation Data'!$N$8:$DX$57,0,MATCH(CONCATENATE($J1988,N$6),'Model Participation Data'!$N$6:$DX$6,0)),'Model Participation Data'!$B$8:$B$57,$C1988,'Model Participation Data'!$C$8:$C$57,$D1988)),"-",SUMIFS(INDEX('Model Participation Data'!$N$8:$DX$57,0,MATCH(CONCATENATE($J1988,N$6),'Model Participation Data'!$N$6:$DX$6,0)),'Model Participation Data'!$B$8:$B$57,$C1988,'Model Participation Data'!$C$8:$C$57,$D1988))</f>
        <v>-</v>
      </c>
      <c r="O1988" s="154">
        <f>IF(ISNA(SUMIFS(INDEX('Model Participation Data'!$N$8:$DX$57,0,MATCH(CONCATENATE($J1988,O$6),'Model Participation Data'!$N$6:$DX$6,0)),'Model Participation Data'!$B$8:$B$57,$C1988,'Model Participation Data'!$C$8:$C$57,$D1988)),"-",SUMIFS(INDEX('Model Participation Data'!$N$8:$DX$57,0,MATCH(CONCATENATE($J1988,O$6),'Model Participation Data'!$N$6:$DX$6,0)),'Model Participation Data'!$B$8:$B$57,$C1988,'Model Participation Data'!$C$8:$C$57,$D1988))</f>
        <v>0</v>
      </c>
    </row>
    <row r="1989" spans="2:15" x14ac:dyDescent="0.35">
      <c r="B1989" s="37" t="s">
        <v>80</v>
      </c>
      <c r="C1989" s="38" t="str">
        <f>IF(ISBLANK('Model Participation Data'!$B$87),"-",'Model Participation Data'!$B$87)</f>
        <v>-</v>
      </c>
      <c r="D1989" s="38" t="str">
        <f>IF(ISBLANK('Model Participation Data'!$C$87),"-",'Model Participation Data'!$C$87)</f>
        <v>-</v>
      </c>
      <c r="E1989" s="38" t="str">
        <f>IF(ISBLANK('Model Participation Data'!$D$87),"-",'Model Participation Data'!$D$87)</f>
        <v>-</v>
      </c>
      <c r="F1989" s="38" t="str">
        <f>IF(ISBLANK('Model Participation Data'!$E$87),"-",'Model Participation Data'!$E$87)</f>
        <v>-</v>
      </c>
      <c r="G1989" s="151" t="str">
        <f>IF(ISBLANK('Model Participation Data'!$F$87),"-",'Model Participation Data'!$F$87)</f>
        <v>-</v>
      </c>
      <c r="H1989" s="253">
        <v>2</v>
      </c>
      <c r="I1989" s="253">
        <v>1</v>
      </c>
      <c r="J1989" s="150" t="str">
        <f t="shared" si="77"/>
        <v>21</v>
      </c>
      <c r="K1989" s="38" t="str">
        <f>IF(ISBLANK('Model Participation Data'!$L$87),"-",'Model Participation Data'!$L$87)</f>
        <v>-</v>
      </c>
      <c r="L1989" s="39" t="str">
        <f>IF(ISBLANK('Model Participation Data'!$M$87),"-",'Model Participation Data'!$M$87)</f>
        <v>-</v>
      </c>
      <c r="M1989" s="254">
        <f>IF(ISNA(SUMIFS(INDEX('Model Participation Data'!$N$8:$DX$57,0,MATCH(CONCATENATE($J1989,M$6),'Model Participation Data'!$N$6:$DX$6,0)),'Model Participation Data'!$B$8:$B$57,$C1989,'Model Participation Data'!$C$8:$C$57,$D1989)),"-",SUMIFS(INDEX('Model Participation Data'!$N$8:$DX$57,0,MATCH(CONCATENATE($J1989,M$6),'Model Participation Data'!$N$6:$DX$6,0)),'Model Participation Data'!$B$8:$B$57,$C1989,'Model Participation Data'!$C$8:$C$57,$D1989))</f>
        <v>0</v>
      </c>
      <c r="N1989" s="254">
        <f>IF(ISNA(SUMIFS(INDEX('Model Participation Data'!$N$8:$DX$57,0,MATCH(CONCATENATE($J1989,N$6),'Model Participation Data'!$N$6:$DX$6,0)),'Model Participation Data'!$B$8:$B$57,$C1989,'Model Participation Data'!$C$8:$C$57,$D1989)),"-",SUMIFS(INDEX('Model Participation Data'!$N$8:$DX$57,0,MATCH(CONCATENATE($J1989,N$6),'Model Participation Data'!$N$6:$DX$6,0)),'Model Participation Data'!$B$8:$B$57,$C1989,'Model Participation Data'!$C$8:$C$57,$D1989))</f>
        <v>0</v>
      </c>
      <c r="O1989" s="154">
        <f>IF(ISNA(SUMIFS(INDEX('Model Participation Data'!$N$8:$DX$57,0,MATCH(CONCATENATE($J1989,O$6),'Model Participation Data'!$N$6:$DX$6,0)),'Model Participation Data'!$B$8:$B$57,$C1989,'Model Participation Data'!$C$8:$C$57,$D1989)),"-",SUMIFS(INDEX('Model Participation Data'!$N$8:$DX$57,0,MATCH(CONCATENATE($J1989,O$6),'Model Participation Data'!$N$6:$DX$6,0)),'Model Participation Data'!$B$8:$B$57,$C1989,'Model Participation Data'!$C$8:$C$57,$D1989))</f>
        <v>0</v>
      </c>
    </row>
    <row r="1990" spans="2:15" x14ac:dyDescent="0.35">
      <c r="B1990" s="37" t="s">
        <v>80</v>
      </c>
      <c r="C1990" s="38" t="str">
        <f>IF(ISBLANK('Model Participation Data'!$B$87),"-",'Model Participation Data'!$B$87)</f>
        <v>-</v>
      </c>
      <c r="D1990" s="38" t="str">
        <f>IF(ISBLANK('Model Participation Data'!$C$87),"-",'Model Participation Data'!$C$87)</f>
        <v>-</v>
      </c>
      <c r="E1990" s="38" t="str">
        <f>IF(ISBLANK('Model Participation Data'!$D$87),"-",'Model Participation Data'!$D$87)</f>
        <v>-</v>
      </c>
      <c r="F1990" s="38" t="str">
        <f>IF(ISBLANK('Model Participation Data'!$E$87),"-",'Model Participation Data'!$E$87)</f>
        <v>-</v>
      </c>
      <c r="G1990" s="151" t="str">
        <f>IF(ISBLANK('Model Participation Data'!$F$87),"-",'Model Participation Data'!$F$87)</f>
        <v>-</v>
      </c>
      <c r="H1990" s="253">
        <v>2</v>
      </c>
      <c r="I1990" s="253">
        <v>2</v>
      </c>
      <c r="J1990" s="150" t="str">
        <f t="shared" si="77"/>
        <v>22</v>
      </c>
      <c r="K1990" s="38" t="str">
        <f>IF(ISBLANK('Model Participation Data'!$L$87),"-",'Model Participation Data'!$L$87)</f>
        <v>-</v>
      </c>
      <c r="L1990" s="39" t="str">
        <f>IF(ISBLANK('Model Participation Data'!$M$87),"-",'Model Participation Data'!$M$87)</f>
        <v>-</v>
      </c>
      <c r="M1990" s="254">
        <f>IF(ISNA(SUMIFS(INDEX('Model Participation Data'!$N$8:$DX$57,0,MATCH(CONCATENATE($J1990,M$6),'Model Participation Data'!$N$6:$DX$6,0)),'Model Participation Data'!$B$8:$B$57,$C1990,'Model Participation Data'!$C$8:$C$57,$D1990)),"-",SUMIFS(INDEX('Model Participation Data'!$N$8:$DX$57,0,MATCH(CONCATENATE($J1990,M$6),'Model Participation Data'!$N$6:$DX$6,0)),'Model Participation Data'!$B$8:$B$57,$C1990,'Model Participation Data'!$C$8:$C$57,$D1990))</f>
        <v>0</v>
      </c>
      <c r="N1990" s="254">
        <f>IF(ISNA(SUMIFS(INDEX('Model Participation Data'!$N$8:$DX$57,0,MATCH(CONCATENATE($J1990,N$6),'Model Participation Data'!$N$6:$DX$6,0)),'Model Participation Data'!$B$8:$B$57,$C1990,'Model Participation Data'!$C$8:$C$57,$D1990)),"-",SUMIFS(INDEX('Model Participation Data'!$N$8:$DX$57,0,MATCH(CONCATENATE($J1990,N$6),'Model Participation Data'!$N$6:$DX$6,0)),'Model Participation Data'!$B$8:$B$57,$C1990,'Model Participation Data'!$C$8:$C$57,$D1990))</f>
        <v>0</v>
      </c>
      <c r="O1990" s="154">
        <f>IF(ISNA(SUMIFS(INDEX('Model Participation Data'!$N$8:$DX$57,0,MATCH(CONCATENATE($J1990,O$6),'Model Participation Data'!$N$6:$DX$6,0)),'Model Participation Data'!$B$8:$B$57,$C1990,'Model Participation Data'!$C$8:$C$57,$D1990)),"-",SUMIFS(INDEX('Model Participation Data'!$N$8:$DX$57,0,MATCH(CONCATENATE($J1990,O$6),'Model Participation Data'!$N$6:$DX$6,0)),'Model Participation Data'!$B$8:$B$57,$C1990,'Model Participation Data'!$C$8:$C$57,$D1990))</f>
        <v>0</v>
      </c>
    </row>
    <row r="1991" spans="2:15" x14ac:dyDescent="0.35">
      <c r="B1991" s="37" t="s">
        <v>80</v>
      </c>
      <c r="C1991" s="38" t="str">
        <f>IF(ISBLANK('Model Participation Data'!$B$87),"-",'Model Participation Data'!$B$87)</f>
        <v>-</v>
      </c>
      <c r="D1991" s="38" t="str">
        <f>IF(ISBLANK('Model Participation Data'!$C$87),"-",'Model Participation Data'!$C$87)</f>
        <v>-</v>
      </c>
      <c r="E1991" s="38" t="str">
        <f>IF(ISBLANK('Model Participation Data'!$D$87),"-",'Model Participation Data'!$D$87)</f>
        <v>-</v>
      </c>
      <c r="F1991" s="38" t="str">
        <f>IF(ISBLANK('Model Participation Data'!$E$87),"-",'Model Participation Data'!$E$87)</f>
        <v>-</v>
      </c>
      <c r="G1991" s="151" t="str">
        <f>IF(ISBLANK('Model Participation Data'!$F$87),"-",'Model Participation Data'!$F$87)</f>
        <v>-</v>
      </c>
      <c r="H1991" s="253">
        <v>2</v>
      </c>
      <c r="I1991" s="253">
        <v>3</v>
      </c>
      <c r="J1991" s="150" t="str">
        <f t="shared" si="77"/>
        <v>23</v>
      </c>
      <c r="K1991" s="38" t="str">
        <f>IF(ISBLANK('Model Participation Data'!$L$87),"-",'Model Participation Data'!$L$87)</f>
        <v>-</v>
      </c>
      <c r="L1991" s="39" t="str">
        <f>IF(ISBLANK('Model Participation Data'!$M$87),"-",'Model Participation Data'!$M$87)</f>
        <v>-</v>
      </c>
      <c r="M1991" s="254">
        <f>IF(ISNA(SUMIFS(INDEX('Model Participation Data'!$N$8:$DX$57,0,MATCH(CONCATENATE($J1991,M$6),'Model Participation Data'!$N$6:$DX$6,0)),'Model Participation Data'!$B$8:$B$57,$C1991,'Model Participation Data'!$C$8:$C$57,$D1991)),"-",SUMIFS(INDEX('Model Participation Data'!$N$8:$DX$57,0,MATCH(CONCATENATE($J1991,M$6),'Model Participation Data'!$N$6:$DX$6,0)),'Model Participation Data'!$B$8:$B$57,$C1991,'Model Participation Data'!$C$8:$C$57,$D1991))</f>
        <v>0</v>
      </c>
      <c r="N1991" s="254">
        <f>IF(ISNA(SUMIFS(INDEX('Model Participation Data'!$N$8:$DX$57,0,MATCH(CONCATENATE($J1991,N$6),'Model Participation Data'!$N$6:$DX$6,0)),'Model Participation Data'!$B$8:$B$57,$C1991,'Model Participation Data'!$C$8:$C$57,$D1991)),"-",SUMIFS(INDEX('Model Participation Data'!$N$8:$DX$57,0,MATCH(CONCATENATE($J1991,N$6),'Model Participation Data'!$N$6:$DX$6,0)),'Model Participation Data'!$B$8:$B$57,$C1991,'Model Participation Data'!$C$8:$C$57,$D1991))</f>
        <v>0</v>
      </c>
      <c r="O1991" s="154">
        <f>IF(ISNA(SUMIFS(INDEX('Model Participation Data'!$N$8:$DX$57,0,MATCH(CONCATENATE($J1991,O$6),'Model Participation Data'!$N$6:$DX$6,0)),'Model Participation Data'!$B$8:$B$57,$C1991,'Model Participation Data'!$C$8:$C$57,$D1991)),"-",SUMIFS(INDEX('Model Participation Data'!$N$8:$DX$57,0,MATCH(CONCATENATE($J1991,O$6),'Model Participation Data'!$N$6:$DX$6,0)),'Model Participation Data'!$B$8:$B$57,$C1991,'Model Participation Data'!$C$8:$C$57,$D1991))</f>
        <v>0</v>
      </c>
    </row>
    <row r="1992" spans="2:15" x14ac:dyDescent="0.35">
      <c r="B1992" s="37" t="s">
        <v>80</v>
      </c>
      <c r="C1992" s="38" t="str">
        <f>IF(ISBLANK('Model Participation Data'!$B$87),"-",'Model Participation Data'!$B$87)</f>
        <v>-</v>
      </c>
      <c r="D1992" s="38" t="str">
        <f>IF(ISBLANK('Model Participation Data'!$C$87),"-",'Model Participation Data'!$C$87)</f>
        <v>-</v>
      </c>
      <c r="E1992" s="38" t="str">
        <f>IF(ISBLANK('Model Participation Data'!$D$87),"-",'Model Participation Data'!$D$87)</f>
        <v>-</v>
      </c>
      <c r="F1992" s="38" t="str">
        <f>IF(ISBLANK('Model Participation Data'!$E$87),"-",'Model Participation Data'!$E$87)</f>
        <v>-</v>
      </c>
      <c r="G1992" s="151" t="str">
        <f>IF(ISBLANK('Model Participation Data'!$F$87),"-",'Model Participation Data'!$F$87)</f>
        <v>-</v>
      </c>
      <c r="H1992" s="253">
        <v>2</v>
      </c>
      <c r="I1992" s="253">
        <v>4</v>
      </c>
      <c r="J1992" s="150" t="str">
        <f t="shared" si="77"/>
        <v>24</v>
      </c>
      <c r="K1992" s="38" t="str">
        <f>IF(ISBLANK('Model Participation Data'!$L$87),"-",'Model Participation Data'!$L$87)</f>
        <v>-</v>
      </c>
      <c r="L1992" s="39" t="str">
        <f>IF(ISBLANK('Model Participation Data'!$M$87),"-",'Model Participation Data'!$M$87)</f>
        <v>-</v>
      </c>
      <c r="M1992" s="254">
        <f>IF(ISNA(SUMIFS(INDEX('Model Participation Data'!$N$8:$DX$57,0,MATCH(CONCATENATE($J1992,M$6),'Model Participation Data'!$N$6:$DX$6,0)),'Model Participation Data'!$B$8:$B$57,$C1992,'Model Participation Data'!$C$8:$C$57,$D1992)),"-",SUMIFS(INDEX('Model Participation Data'!$N$8:$DX$57,0,MATCH(CONCATENATE($J1992,M$6),'Model Participation Data'!$N$6:$DX$6,0)),'Model Participation Data'!$B$8:$B$57,$C1992,'Model Participation Data'!$C$8:$C$57,$D1992))</f>
        <v>0</v>
      </c>
      <c r="N1992" s="254">
        <f>IF(ISNA(SUMIFS(INDEX('Model Participation Data'!$N$8:$DX$57,0,MATCH(CONCATENATE($J1992,N$6),'Model Participation Data'!$N$6:$DX$6,0)),'Model Participation Data'!$B$8:$B$57,$C1992,'Model Participation Data'!$C$8:$C$57,$D1992)),"-",SUMIFS(INDEX('Model Participation Data'!$N$8:$DX$57,0,MATCH(CONCATENATE($J1992,N$6),'Model Participation Data'!$N$6:$DX$6,0)),'Model Participation Data'!$B$8:$B$57,$C1992,'Model Participation Data'!$C$8:$C$57,$D1992))</f>
        <v>0</v>
      </c>
      <c r="O1992" s="154">
        <f>IF(ISNA(SUMIFS(INDEX('Model Participation Data'!$N$8:$DX$57,0,MATCH(CONCATENATE($J1992,O$6),'Model Participation Data'!$N$6:$DX$6,0)),'Model Participation Data'!$B$8:$B$57,$C1992,'Model Participation Data'!$C$8:$C$57,$D1992)),"-",SUMIFS(INDEX('Model Participation Data'!$N$8:$DX$57,0,MATCH(CONCATENATE($J1992,O$6),'Model Participation Data'!$N$6:$DX$6,0)),'Model Participation Data'!$B$8:$B$57,$C1992,'Model Participation Data'!$C$8:$C$57,$D1992))</f>
        <v>0</v>
      </c>
    </row>
    <row r="1993" spans="2:15" x14ac:dyDescent="0.35">
      <c r="B1993" s="37" t="s">
        <v>80</v>
      </c>
      <c r="C1993" s="38" t="str">
        <f>IF(ISBLANK('Model Participation Data'!$B$87),"-",'Model Participation Data'!$B$87)</f>
        <v>-</v>
      </c>
      <c r="D1993" s="38" t="str">
        <f>IF(ISBLANK('Model Participation Data'!$C$87),"-",'Model Participation Data'!$C$87)</f>
        <v>-</v>
      </c>
      <c r="E1993" s="38" t="str">
        <f>IF(ISBLANK('Model Participation Data'!$D$87),"-",'Model Participation Data'!$D$87)</f>
        <v>-</v>
      </c>
      <c r="F1993" s="38" t="str">
        <f>IF(ISBLANK('Model Participation Data'!$E$87),"-",'Model Participation Data'!$E$87)</f>
        <v>-</v>
      </c>
      <c r="G1993" s="151" t="str">
        <f>IF(ISBLANK('Model Participation Data'!$F$87),"-",'Model Participation Data'!$F$87)</f>
        <v>-</v>
      </c>
      <c r="H1993" s="253">
        <v>2</v>
      </c>
      <c r="I1993" s="253">
        <v>5</v>
      </c>
      <c r="J1993" s="150" t="str">
        <f t="shared" si="77"/>
        <v>25</v>
      </c>
      <c r="K1993" s="38" t="str">
        <f>IF(ISBLANK('Model Participation Data'!$L$87),"-",'Model Participation Data'!$L$87)</f>
        <v>-</v>
      </c>
      <c r="L1993" s="39" t="str">
        <f>IF(ISBLANK('Model Participation Data'!$M$87),"-",'Model Participation Data'!$M$87)</f>
        <v>-</v>
      </c>
      <c r="M1993" s="254">
        <f>IF(ISNA(SUMIFS(INDEX('Model Participation Data'!$N$8:$DX$57,0,MATCH(CONCATENATE($J1993,M$6),'Model Participation Data'!$N$6:$DX$6,0)),'Model Participation Data'!$B$8:$B$57,$C1993,'Model Participation Data'!$C$8:$C$57,$D1993)),"-",SUMIFS(INDEX('Model Participation Data'!$N$8:$DX$57,0,MATCH(CONCATENATE($J1993,M$6),'Model Participation Data'!$N$6:$DX$6,0)),'Model Participation Data'!$B$8:$B$57,$C1993,'Model Participation Data'!$C$8:$C$57,$D1993))</f>
        <v>0</v>
      </c>
      <c r="N1993" s="254">
        <f>IF(ISNA(SUMIFS(INDEX('Model Participation Data'!$N$8:$DX$57,0,MATCH(CONCATENATE($J1993,N$6),'Model Participation Data'!$N$6:$DX$6,0)),'Model Participation Data'!$B$8:$B$57,$C1993,'Model Participation Data'!$C$8:$C$57,$D1993)),"-",SUMIFS(INDEX('Model Participation Data'!$N$8:$DX$57,0,MATCH(CONCATENATE($J1993,N$6),'Model Participation Data'!$N$6:$DX$6,0)),'Model Participation Data'!$B$8:$B$57,$C1993,'Model Participation Data'!$C$8:$C$57,$D1993))</f>
        <v>0</v>
      </c>
      <c r="O1993" s="154">
        <f>IF(ISNA(SUMIFS(INDEX('Model Participation Data'!$N$8:$DX$57,0,MATCH(CONCATENATE($J1993,O$6),'Model Participation Data'!$N$6:$DX$6,0)),'Model Participation Data'!$B$8:$B$57,$C1993,'Model Participation Data'!$C$8:$C$57,$D1993)),"-",SUMIFS(INDEX('Model Participation Data'!$N$8:$DX$57,0,MATCH(CONCATENATE($J1993,O$6),'Model Participation Data'!$N$6:$DX$6,0)),'Model Participation Data'!$B$8:$B$57,$C1993,'Model Participation Data'!$C$8:$C$57,$D1993))</f>
        <v>0</v>
      </c>
    </row>
    <row r="1994" spans="2:15" x14ac:dyDescent="0.35">
      <c r="B1994" s="37" t="s">
        <v>80</v>
      </c>
      <c r="C1994" s="38" t="str">
        <f>IF(ISBLANK('Model Participation Data'!$B$87),"-",'Model Participation Data'!$B$87)</f>
        <v>-</v>
      </c>
      <c r="D1994" s="38" t="str">
        <f>IF(ISBLANK('Model Participation Data'!$C$87),"-",'Model Participation Data'!$C$87)</f>
        <v>-</v>
      </c>
      <c r="E1994" s="38" t="str">
        <f>IF(ISBLANK('Model Participation Data'!$D$87),"-",'Model Participation Data'!$D$87)</f>
        <v>-</v>
      </c>
      <c r="F1994" s="38" t="str">
        <f>IF(ISBLANK('Model Participation Data'!$E$87),"-",'Model Participation Data'!$E$87)</f>
        <v>-</v>
      </c>
      <c r="G1994" s="151" t="str">
        <f>IF(ISBLANK('Model Participation Data'!$F$87),"-",'Model Participation Data'!$F$87)</f>
        <v>-</v>
      </c>
      <c r="H1994" s="253">
        <v>2</v>
      </c>
      <c r="I1994" s="253" t="s">
        <v>65</v>
      </c>
      <c r="J1994" s="150" t="str">
        <f t="shared" si="77"/>
        <v>2Goal</v>
      </c>
      <c r="K1994" s="38" t="str">
        <f>IF(ISBLANK('Model Participation Data'!$L$87),"-",'Model Participation Data'!$L$87)</f>
        <v>-</v>
      </c>
      <c r="L1994" s="39" t="str">
        <f>IF(ISBLANK('Model Participation Data'!$M$87),"-",'Model Participation Data'!$M$87)</f>
        <v>-</v>
      </c>
      <c r="M1994" s="254" t="str">
        <f>IF(ISNA(SUMIFS(INDEX('Model Participation Data'!$N$8:$DX$57,0,MATCH(CONCATENATE($J1994,M$6),'Model Participation Data'!$N$6:$DX$6,0)),'Model Participation Data'!$B$8:$B$57,$C1994,'Model Participation Data'!$C$8:$C$57,$D1994)),"-",SUMIFS(INDEX('Model Participation Data'!$N$8:$DX$57,0,MATCH(CONCATENATE($J1994,M$6),'Model Participation Data'!$N$6:$DX$6,0)),'Model Participation Data'!$B$8:$B$57,$C1994,'Model Participation Data'!$C$8:$C$57,$D1994))</f>
        <v>-</v>
      </c>
      <c r="N1994" s="254" t="str">
        <f>IF(ISNA(SUMIFS(INDEX('Model Participation Data'!$N$8:$DX$57,0,MATCH(CONCATENATE($J1994,N$6),'Model Participation Data'!$N$6:$DX$6,0)),'Model Participation Data'!$B$8:$B$57,$C1994,'Model Participation Data'!$C$8:$C$57,$D1994)),"-",SUMIFS(INDEX('Model Participation Data'!$N$8:$DX$57,0,MATCH(CONCATENATE($J1994,N$6),'Model Participation Data'!$N$6:$DX$6,0)),'Model Participation Data'!$B$8:$B$57,$C1994,'Model Participation Data'!$C$8:$C$57,$D1994))</f>
        <v>-</v>
      </c>
      <c r="O1994" s="154">
        <f>IF(ISNA(SUMIFS(INDEX('Model Participation Data'!$N$8:$DX$57,0,MATCH(CONCATENATE($J1994,O$6),'Model Participation Data'!$N$6:$DX$6,0)),'Model Participation Data'!$B$8:$B$57,$C1994,'Model Participation Data'!$C$8:$C$57,$D1994)),"-",SUMIFS(INDEX('Model Participation Data'!$N$8:$DX$57,0,MATCH(CONCATENATE($J1994,O$6),'Model Participation Data'!$N$6:$DX$6,0)),'Model Participation Data'!$B$8:$B$57,$C1994,'Model Participation Data'!$C$8:$C$57,$D1994))</f>
        <v>0</v>
      </c>
    </row>
    <row r="1995" spans="2:15" x14ac:dyDescent="0.35">
      <c r="B1995" s="37" t="s">
        <v>80</v>
      </c>
      <c r="C1995" s="38" t="str">
        <f>IF(ISBLANK('Model Participation Data'!$B$87),"-",'Model Participation Data'!$B$87)</f>
        <v>-</v>
      </c>
      <c r="D1995" s="38" t="str">
        <f>IF(ISBLANK('Model Participation Data'!$C$87),"-",'Model Participation Data'!$C$87)</f>
        <v>-</v>
      </c>
      <c r="E1995" s="38" t="str">
        <f>IF(ISBLANK('Model Participation Data'!$D$87),"-",'Model Participation Data'!$D$87)</f>
        <v>-</v>
      </c>
      <c r="F1995" s="38" t="str">
        <f>IF(ISBLANK('Model Participation Data'!$E$87),"-",'Model Participation Data'!$E$87)</f>
        <v>-</v>
      </c>
      <c r="G1995" s="151" t="str">
        <f>IF(ISBLANK('Model Participation Data'!$F$87),"-",'Model Participation Data'!$F$87)</f>
        <v>-</v>
      </c>
      <c r="H1995" s="253">
        <v>3</v>
      </c>
      <c r="I1995" s="253">
        <v>1</v>
      </c>
      <c r="J1995" s="150" t="str">
        <f t="shared" si="77"/>
        <v>31</v>
      </c>
      <c r="K1995" s="38" t="str">
        <f>IF(ISBLANK('Model Participation Data'!$L$87),"-",'Model Participation Data'!$L$87)</f>
        <v>-</v>
      </c>
      <c r="L1995" s="39" t="str">
        <f>IF(ISBLANK('Model Participation Data'!$M$87),"-",'Model Participation Data'!$M$87)</f>
        <v>-</v>
      </c>
      <c r="M1995" s="254">
        <f>IF(ISNA(SUMIFS(INDEX('Model Participation Data'!$N$8:$DX$57,0,MATCH(CONCATENATE($J1995,M$6),'Model Participation Data'!$N$6:$DX$6,0)),'Model Participation Data'!$B$8:$B$57,$C1995,'Model Participation Data'!$C$8:$C$57,$D1995)),"-",SUMIFS(INDEX('Model Participation Data'!$N$8:$DX$57,0,MATCH(CONCATENATE($J1995,M$6),'Model Participation Data'!$N$6:$DX$6,0)),'Model Participation Data'!$B$8:$B$57,$C1995,'Model Participation Data'!$C$8:$C$57,$D1995))</f>
        <v>0</v>
      </c>
      <c r="N1995" s="254">
        <f>IF(ISNA(SUMIFS(INDEX('Model Participation Data'!$N$8:$DX$57,0,MATCH(CONCATENATE($J1995,N$6),'Model Participation Data'!$N$6:$DX$6,0)),'Model Participation Data'!$B$8:$B$57,$C1995,'Model Participation Data'!$C$8:$C$57,$D1995)),"-",SUMIFS(INDEX('Model Participation Data'!$N$8:$DX$57,0,MATCH(CONCATENATE($J1995,N$6),'Model Participation Data'!$N$6:$DX$6,0)),'Model Participation Data'!$B$8:$B$57,$C1995,'Model Participation Data'!$C$8:$C$57,$D1995))</f>
        <v>0</v>
      </c>
      <c r="O1995" s="154">
        <f>IF(ISNA(SUMIFS(INDEX('Model Participation Data'!$N$8:$DX$57,0,MATCH(CONCATENATE($J1995,O$6),'Model Participation Data'!$N$6:$DX$6,0)),'Model Participation Data'!$B$8:$B$57,$C1995,'Model Participation Data'!$C$8:$C$57,$D1995)),"-",SUMIFS(INDEX('Model Participation Data'!$N$8:$DX$57,0,MATCH(CONCATENATE($J1995,O$6),'Model Participation Data'!$N$6:$DX$6,0)),'Model Participation Data'!$B$8:$B$57,$C1995,'Model Participation Data'!$C$8:$C$57,$D1995))</f>
        <v>0</v>
      </c>
    </row>
    <row r="1996" spans="2:15" x14ac:dyDescent="0.35">
      <c r="B1996" s="37" t="s">
        <v>80</v>
      </c>
      <c r="C1996" s="38" t="str">
        <f>IF(ISBLANK('Model Participation Data'!$B$87),"-",'Model Participation Data'!$B$87)</f>
        <v>-</v>
      </c>
      <c r="D1996" s="38" t="str">
        <f>IF(ISBLANK('Model Participation Data'!$C$87),"-",'Model Participation Data'!$C$87)</f>
        <v>-</v>
      </c>
      <c r="E1996" s="38" t="str">
        <f>IF(ISBLANK('Model Participation Data'!$D$87),"-",'Model Participation Data'!$D$87)</f>
        <v>-</v>
      </c>
      <c r="F1996" s="38" t="str">
        <f>IF(ISBLANK('Model Participation Data'!$E$87),"-",'Model Participation Data'!$E$87)</f>
        <v>-</v>
      </c>
      <c r="G1996" s="151" t="str">
        <f>IF(ISBLANK('Model Participation Data'!$F$87),"-",'Model Participation Data'!$F$87)</f>
        <v>-</v>
      </c>
      <c r="H1996" s="253">
        <v>3</v>
      </c>
      <c r="I1996" s="253">
        <v>2</v>
      </c>
      <c r="J1996" s="150" t="str">
        <f t="shared" si="77"/>
        <v>32</v>
      </c>
      <c r="K1996" s="38" t="str">
        <f>IF(ISBLANK('Model Participation Data'!$L$87),"-",'Model Participation Data'!$L$87)</f>
        <v>-</v>
      </c>
      <c r="L1996" s="39" t="str">
        <f>IF(ISBLANK('Model Participation Data'!$M$87),"-",'Model Participation Data'!$M$87)</f>
        <v>-</v>
      </c>
      <c r="M1996" s="254">
        <f>IF(ISNA(SUMIFS(INDEX('Model Participation Data'!$N$8:$DX$57,0,MATCH(CONCATENATE($J1996,M$6),'Model Participation Data'!$N$6:$DX$6,0)),'Model Participation Data'!$B$8:$B$57,$C1996,'Model Participation Data'!$C$8:$C$57,$D1996)),"-",SUMIFS(INDEX('Model Participation Data'!$N$8:$DX$57,0,MATCH(CONCATENATE($J1996,M$6),'Model Participation Data'!$N$6:$DX$6,0)),'Model Participation Data'!$B$8:$B$57,$C1996,'Model Participation Data'!$C$8:$C$57,$D1996))</f>
        <v>0</v>
      </c>
      <c r="N1996" s="254">
        <f>IF(ISNA(SUMIFS(INDEX('Model Participation Data'!$N$8:$DX$57,0,MATCH(CONCATENATE($J1996,N$6),'Model Participation Data'!$N$6:$DX$6,0)),'Model Participation Data'!$B$8:$B$57,$C1996,'Model Participation Data'!$C$8:$C$57,$D1996)),"-",SUMIFS(INDEX('Model Participation Data'!$N$8:$DX$57,0,MATCH(CONCATENATE($J1996,N$6),'Model Participation Data'!$N$6:$DX$6,0)),'Model Participation Data'!$B$8:$B$57,$C1996,'Model Participation Data'!$C$8:$C$57,$D1996))</f>
        <v>0</v>
      </c>
      <c r="O1996" s="154">
        <f>IF(ISNA(SUMIFS(INDEX('Model Participation Data'!$N$8:$DX$57,0,MATCH(CONCATENATE($J1996,O$6),'Model Participation Data'!$N$6:$DX$6,0)),'Model Participation Data'!$B$8:$B$57,$C1996,'Model Participation Data'!$C$8:$C$57,$D1996)),"-",SUMIFS(INDEX('Model Participation Data'!$N$8:$DX$57,0,MATCH(CONCATENATE($J1996,O$6),'Model Participation Data'!$N$6:$DX$6,0)),'Model Participation Data'!$B$8:$B$57,$C1996,'Model Participation Data'!$C$8:$C$57,$D1996))</f>
        <v>0</v>
      </c>
    </row>
    <row r="1997" spans="2:15" x14ac:dyDescent="0.35">
      <c r="B1997" s="37" t="s">
        <v>80</v>
      </c>
      <c r="C1997" s="38" t="str">
        <f>IF(ISBLANK('Model Participation Data'!$B$87),"-",'Model Participation Data'!$B$87)</f>
        <v>-</v>
      </c>
      <c r="D1997" s="38" t="str">
        <f>IF(ISBLANK('Model Participation Data'!$C$87),"-",'Model Participation Data'!$C$87)</f>
        <v>-</v>
      </c>
      <c r="E1997" s="38" t="str">
        <f>IF(ISBLANK('Model Participation Data'!$D$87),"-",'Model Participation Data'!$D$87)</f>
        <v>-</v>
      </c>
      <c r="F1997" s="38" t="str">
        <f>IF(ISBLANK('Model Participation Data'!$E$87),"-",'Model Participation Data'!$E$87)</f>
        <v>-</v>
      </c>
      <c r="G1997" s="151" t="str">
        <f>IF(ISBLANK('Model Participation Data'!$F$87),"-",'Model Participation Data'!$F$87)</f>
        <v>-</v>
      </c>
      <c r="H1997" s="253">
        <v>3</v>
      </c>
      <c r="I1997" s="253">
        <v>3</v>
      </c>
      <c r="J1997" s="150" t="str">
        <f t="shared" si="77"/>
        <v>33</v>
      </c>
      <c r="K1997" s="38" t="str">
        <f>IF(ISBLANK('Model Participation Data'!$L$87),"-",'Model Participation Data'!$L$87)</f>
        <v>-</v>
      </c>
      <c r="L1997" s="39" t="str">
        <f>IF(ISBLANK('Model Participation Data'!$M$87),"-",'Model Participation Data'!$M$87)</f>
        <v>-</v>
      </c>
      <c r="M1997" s="254">
        <f>IF(ISNA(SUMIFS(INDEX('Model Participation Data'!$N$8:$DX$57,0,MATCH(CONCATENATE($J1997,M$6),'Model Participation Data'!$N$6:$DX$6,0)),'Model Participation Data'!$B$8:$B$57,$C1997,'Model Participation Data'!$C$8:$C$57,$D1997)),"-",SUMIFS(INDEX('Model Participation Data'!$N$8:$DX$57,0,MATCH(CONCATENATE($J1997,M$6),'Model Participation Data'!$N$6:$DX$6,0)),'Model Participation Data'!$B$8:$B$57,$C1997,'Model Participation Data'!$C$8:$C$57,$D1997))</f>
        <v>0</v>
      </c>
      <c r="N1997" s="254">
        <f>IF(ISNA(SUMIFS(INDEX('Model Participation Data'!$N$8:$DX$57,0,MATCH(CONCATENATE($J1997,N$6),'Model Participation Data'!$N$6:$DX$6,0)),'Model Participation Data'!$B$8:$B$57,$C1997,'Model Participation Data'!$C$8:$C$57,$D1997)),"-",SUMIFS(INDEX('Model Participation Data'!$N$8:$DX$57,0,MATCH(CONCATENATE($J1997,N$6),'Model Participation Data'!$N$6:$DX$6,0)),'Model Participation Data'!$B$8:$B$57,$C1997,'Model Participation Data'!$C$8:$C$57,$D1997))</f>
        <v>0</v>
      </c>
      <c r="O1997" s="154">
        <f>IF(ISNA(SUMIFS(INDEX('Model Participation Data'!$N$8:$DX$57,0,MATCH(CONCATENATE($J1997,O$6),'Model Participation Data'!$N$6:$DX$6,0)),'Model Participation Data'!$B$8:$B$57,$C1997,'Model Participation Data'!$C$8:$C$57,$D1997)),"-",SUMIFS(INDEX('Model Participation Data'!$N$8:$DX$57,0,MATCH(CONCATENATE($J1997,O$6),'Model Participation Data'!$N$6:$DX$6,0)),'Model Participation Data'!$B$8:$B$57,$C1997,'Model Participation Data'!$C$8:$C$57,$D1997))</f>
        <v>0</v>
      </c>
    </row>
    <row r="1998" spans="2:15" x14ac:dyDescent="0.35">
      <c r="B1998" s="37" t="s">
        <v>80</v>
      </c>
      <c r="C1998" s="38" t="str">
        <f>IF(ISBLANK('Model Participation Data'!$B$87),"-",'Model Participation Data'!$B$87)</f>
        <v>-</v>
      </c>
      <c r="D1998" s="38" t="str">
        <f>IF(ISBLANK('Model Participation Data'!$C$87),"-",'Model Participation Data'!$C$87)</f>
        <v>-</v>
      </c>
      <c r="E1998" s="38" t="str">
        <f>IF(ISBLANK('Model Participation Data'!$D$87),"-",'Model Participation Data'!$D$87)</f>
        <v>-</v>
      </c>
      <c r="F1998" s="38" t="str">
        <f>IF(ISBLANK('Model Participation Data'!$E$87),"-",'Model Participation Data'!$E$87)</f>
        <v>-</v>
      </c>
      <c r="G1998" s="151" t="str">
        <f>IF(ISBLANK('Model Participation Data'!$F$87),"-",'Model Participation Data'!$F$87)</f>
        <v>-</v>
      </c>
      <c r="H1998" s="253">
        <v>3</v>
      </c>
      <c r="I1998" s="253">
        <v>4</v>
      </c>
      <c r="J1998" s="150" t="str">
        <f t="shared" si="77"/>
        <v>34</v>
      </c>
      <c r="K1998" s="38" t="str">
        <f>IF(ISBLANK('Model Participation Data'!$L$87),"-",'Model Participation Data'!$L$87)</f>
        <v>-</v>
      </c>
      <c r="L1998" s="39" t="str">
        <f>IF(ISBLANK('Model Participation Data'!$M$87),"-",'Model Participation Data'!$M$87)</f>
        <v>-</v>
      </c>
      <c r="M1998" s="254">
        <f>IF(ISNA(SUMIFS(INDEX('Model Participation Data'!$N$8:$DX$57,0,MATCH(CONCATENATE($J1998,M$6),'Model Participation Data'!$N$6:$DX$6,0)),'Model Participation Data'!$B$8:$B$57,$C1998,'Model Participation Data'!$C$8:$C$57,$D1998)),"-",SUMIFS(INDEX('Model Participation Data'!$N$8:$DX$57,0,MATCH(CONCATENATE($J1998,M$6),'Model Participation Data'!$N$6:$DX$6,0)),'Model Participation Data'!$B$8:$B$57,$C1998,'Model Participation Data'!$C$8:$C$57,$D1998))</f>
        <v>0</v>
      </c>
      <c r="N1998" s="254">
        <f>IF(ISNA(SUMIFS(INDEX('Model Participation Data'!$N$8:$DX$57,0,MATCH(CONCATENATE($J1998,N$6),'Model Participation Data'!$N$6:$DX$6,0)),'Model Participation Data'!$B$8:$B$57,$C1998,'Model Participation Data'!$C$8:$C$57,$D1998)),"-",SUMIFS(INDEX('Model Participation Data'!$N$8:$DX$57,0,MATCH(CONCATENATE($J1998,N$6),'Model Participation Data'!$N$6:$DX$6,0)),'Model Participation Data'!$B$8:$B$57,$C1998,'Model Participation Data'!$C$8:$C$57,$D1998))</f>
        <v>0</v>
      </c>
      <c r="O1998" s="154">
        <f>IF(ISNA(SUMIFS(INDEX('Model Participation Data'!$N$8:$DX$57,0,MATCH(CONCATENATE($J1998,O$6),'Model Participation Data'!$N$6:$DX$6,0)),'Model Participation Data'!$B$8:$B$57,$C1998,'Model Participation Data'!$C$8:$C$57,$D1998)),"-",SUMIFS(INDEX('Model Participation Data'!$N$8:$DX$57,0,MATCH(CONCATENATE($J1998,O$6),'Model Participation Data'!$N$6:$DX$6,0)),'Model Participation Data'!$B$8:$B$57,$C1998,'Model Participation Data'!$C$8:$C$57,$D1998))</f>
        <v>0</v>
      </c>
    </row>
    <row r="1999" spans="2:15" x14ac:dyDescent="0.35">
      <c r="B1999" s="37" t="s">
        <v>80</v>
      </c>
      <c r="C1999" s="38" t="str">
        <f>IF(ISBLANK('Model Participation Data'!$B$87),"-",'Model Participation Data'!$B$87)</f>
        <v>-</v>
      </c>
      <c r="D1999" s="38" t="str">
        <f>IF(ISBLANK('Model Participation Data'!$C$87),"-",'Model Participation Data'!$C$87)</f>
        <v>-</v>
      </c>
      <c r="E1999" s="38" t="str">
        <f>IF(ISBLANK('Model Participation Data'!$D$87),"-",'Model Participation Data'!$D$87)</f>
        <v>-</v>
      </c>
      <c r="F1999" s="38" t="str">
        <f>IF(ISBLANK('Model Participation Data'!$E$87),"-",'Model Participation Data'!$E$87)</f>
        <v>-</v>
      </c>
      <c r="G1999" s="151" t="str">
        <f>IF(ISBLANK('Model Participation Data'!$F$87),"-",'Model Participation Data'!$F$87)</f>
        <v>-</v>
      </c>
      <c r="H1999" s="253">
        <v>3</v>
      </c>
      <c r="I1999" s="253">
        <v>5</v>
      </c>
      <c r="J1999" s="150" t="str">
        <f t="shared" si="77"/>
        <v>35</v>
      </c>
      <c r="K1999" s="38" t="str">
        <f>IF(ISBLANK('Model Participation Data'!$L$87),"-",'Model Participation Data'!$L$87)</f>
        <v>-</v>
      </c>
      <c r="L1999" s="39" t="str">
        <f>IF(ISBLANK('Model Participation Data'!$M$87),"-",'Model Participation Data'!$M$87)</f>
        <v>-</v>
      </c>
      <c r="M1999" s="254">
        <f>IF(ISNA(SUMIFS(INDEX('Model Participation Data'!$N$8:$DX$57,0,MATCH(CONCATENATE($J1999,M$6),'Model Participation Data'!$N$6:$DX$6,0)),'Model Participation Data'!$B$8:$B$57,$C1999,'Model Participation Data'!$C$8:$C$57,$D1999)),"-",SUMIFS(INDEX('Model Participation Data'!$N$8:$DX$57,0,MATCH(CONCATENATE($J1999,M$6),'Model Participation Data'!$N$6:$DX$6,0)),'Model Participation Data'!$B$8:$B$57,$C1999,'Model Participation Data'!$C$8:$C$57,$D1999))</f>
        <v>0</v>
      </c>
      <c r="N1999" s="254">
        <f>IF(ISNA(SUMIFS(INDEX('Model Participation Data'!$N$8:$DX$57,0,MATCH(CONCATENATE($J1999,N$6),'Model Participation Data'!$N$6:$DX$6,0)),'Model Participation Data'!$B$8:$B$57,$C1999,'Model Participation Data'!$C$8:$C$57,$D1999)),"-",SUMIFS(INDEX('Model Participation Data'!$N$8:$DX$57,0,MATCH(CONCATENATE($J1999,N$6),'Model Participation Data'!$N$6:$DX$6,0)),'Model Participation Data'!$B$8:$B$57,$C1999,'Model Participation Data'!$C$8:$C$57,$D1999))</f>
        <v>0</v>
      </c>
      <c r="O1999" s="154">
        <f>IF(ISNA(SUMIFS(INDEX('Model Participation Data'!$N$8:$DX$57,0,MATCH(CONCATENATE($J1999,O$6),'Model Participation Data'!$N$6:$DX$6,0)),'Model Participation Data'!$B$8:$B$57,$C1999,'Model Participation Data'!$C$8:$C$57,$D1999)),"-",SUMIFS(INDEX('Model Participation Data'!$N$8:$DX$57,0,MATCH(CONCATENATE($J1999,O$6),'Model Participation Data'!$N$6:$DX$6,0)),'Model Participation Data'!$B$8:$B$57,$C1999,'Model Participation Data'!$C$8:$C$57,$D1999))</f>
        <v>0</v>
      </c>
    </row>
    <row r="2000" spans="2:15" x14ac:dyDescent="0.35">
      <c r="B2000" s="37" t="s">
        <v>80</v>
      </c>
      <c r="C2000" s="38" t="str">
        <f>IF(ISBLANK('Model Participation Data'!$B$87),"-",'Model Participation Data'!$B$87)</f>
        <v>-</v>
      </c>
      <c r="D2000" s="38" t="str">
        <f>IF(ISBLANK('Model Participation Data'!$C$87),"-",'Model Participation Data'!$C$87)</f>
        <v>-</v>
      </c>
      <c r="E2000" s="38" t="str">
        <f>IF(ISBLANK('Model Participation Data'!$D$87),"-",'Model Participation Data'!$D$87)</f>
        <v>-</v>
      </c>
      <c r="F2000" s="38" t="str">
        <f>IF(ISBLANK('Model Participation Data'!$E$87),"-",'Model Participation Data'!$E$87)</f>
        <v>-</v>
      </c>
      <c r="G2000" s="151" t="str">
        <f>IF(ISBLANK('Model Participation Data'!$F$87),"-",'Model Participation Data'!$F$87)</f>
        <v>-</v>
      </c>
      <c r="H2000" s="253">
        <v>3</v>
      </c>
      <c r="I2000" s="253" t="s">
        <v>65</v>
      </c>
      <c r="J2000" s="150" t="str">
        <f t="shared" si="77"/>
        <v>3Goal</v>
      </c>
      <c r="K2000" s="38" t="str">
        <f>IF(ISBLANK('Model Participation Data'!$L$87),"-",'Model Participation Data'!$L$87)</f>
        <v>-</v>
      </c>
      <c r="L2000" s="39" t="str">
        <f>IF(ISBLANK('Model Participation Data'!$M$87),"-",'Model Participation Data'!$M$87)</f>
        <v>-</v>
      </c>
      <c r="M2000" s="254" t="str">
        <f>IF(ISNA(SUMIFS(INDEX('Model Participation Data'!$N$8:$DX$57,0,MATCH(CONCATENATE($J2000,M$6),'Model Participation Data'!$N$6:$DX$6,0)),'Model Participation Data'!$B$8:$B$57,$C2000,'Model Participation Data'!$C$8:$C$57,$D2000)),"-",SUMIFS(INDEX('Model Participation Data'!$N$8:$DX$57,0,MATCH(CONCATENATE($J2000,M$6),'Model Participation Data'!$N$6:$DX$6,0)),'Model Participation Data'!$B$8:$B$57,$C2000,'Model Participation Data'!$C$8:$C$57,$D2000))</f>
        <v>-</v>
      </c>
      <c r="N2000" s="254" t="str">
        <f>IF(ISNA(SUMIFS(INDEX('Model Participation Data'!$N$8:$DX$57,0,MATCH(CONCATENATE($J2000,N$6),'Model Participation Data'!$N$6:$DX$6,0)),'Model Participation Data'!$B$8:$B$57,$C2000,'Model Participation Data'!$C$8:$C$57,$D2000)),"-",SUMIFS(INDEX('Model Participation Data'!$N$8:$DX$57,0,MATCH(CONCATENATE($J2000,N$6),'Model Participation Data'!$N$6:$DX$6,0)),'Model Participation Data'!$B$8:$B$57,$C2000,'Model Participation Data'!$C$8:$C$57,$D2000))</f>
        <v>-</v>
      </c>
      <c r="O2000" s="154">
        <f>IF(ISNA(SUMIFS(INDEX('Model Participation Data'!$N$8:$DX$57,0,MATCH(CONCATENATE($J2000,O$6),'Model Participation Data'!$N$6:$DX$6,0)),'Model Participation Data'!$B$8:$B$57,$C2000,'Model Participation Data'!$C$8:$C$57,$D2000)),"-",SUMIFS(INDEX('Model Participation Data'!$N$8:$DX$57,0,MATCH(CONCATENATE($J2000,O$6),'Model Participation Data'!$N$6:$DX$6,0)),'Model Participation Data'!$B$8:$B$57,$C2000,'Model Participation Data'!$C$8:$C$57,$D2000))</f>
        <v>0</v>
      </c>
    </row>
    <row r="2001" spans="2:15" x14ac:dyDescent="0.35">
      <c r="B2001" s="37" t="s">
        <v>80</v>
      </c>
      <c r="C2001" s="38" t="str">
        <f>IF(ISBLANK('Model Participation Data'!$B$87),"-",'Model Participation Data'!$B$87)</f>
        <v>-</v>
      </c>
      <c r="D2001" s="38" t="str">
        <f>IF(ISBLANK('Model Participation Data'!$C$87),"-",'Model Participation Data'!$C$87)</f>
        <v>-</v>
      </c>
      <c r="E2001" s="38" t="str">
        <f>IF(ISBLANK('Model Participation Data'!$D$87),"-",'Model Participation Data'!$D$87)</f>
        <v>-</v>
      </c>
      <c r="F2001" s="38" t="str">
        <f>IF(ISBLANK('Model Participation Data'!$E$87),"-",'Model Participation Data'!$E$87)</f>
        <v>-</v>
      </c>
      <c r="G2001" s="151" t="str">
        <f>IF(ISBLANK('Model Participation Data'!$F$87),"-",'Model Participation Data'!$F$87)</f>
        <v>-</v>
      </c>
      <c r="H2001" s="253">
        <v>4</v>
      </c>
      <c r="I2001" s="253">
        <v>1</v>
      </c>
      <c r="J2001" s="150" t="str">
        <f t="shared" si="77"/>
        <v>41</v>
      </c>
      <c r="K2001" s="38" t="str">
        <f>IF(ISBLANK('Model Participation Data'!$L$87),"-",'Model Participation Data'!$L$87)</f>
        <v>-</v>
      </c>
      <c r="L2001" s="39" t="str">
        <f>IF(ISBLANK('Model Participation Data'!$M$87),"-",'Model Participation Data'!$M$87)</f>
        <v>-</v>
      </c>
      <c r="M2001" s="254">
        <f>IF(ISNA(SUMIFS(INDEX('Model Participation Data'!$N$8:$DX$57,0,MATCH(CONCATENATE($J2001,M$6),'Model Participation Data'!$N$6:$DX$6,0)),'Model Participation Data'!$B$8:$B$57,$C2001,'Model Participation Data'!$C$8:$C$57,$D2001)),"-",SUMIFS(INDEX('Model Participation Data'!$N$8:$DX$57,0,MATCH(CONCATENATE($J2001,M$6),'Model Participation Data'!$N$6:$DX$6,0)),'Model Participation Data'!$B$8:$B$57,$C2001,'Model Participation Data'!$C$8:$C$57,$D2001))</f>
        <v>0</v>
      </c>
      <c r="N2001" s="254">
        <f>IF(ISNA(SUMIFS(INDEX('Model Participation Data'!$N$8:$DX$57,0,MATCH(CONCATENATE($J2001,N$6),'Model Participation Data'!$N$6:$DX$6,0)),'Model Participation Data'!$B$8:$B$57,$C2001,'Model Participation Data'!$C$8:$C$57,$D2001)),"-",SUMIFS(INDEX('Model Participation Data'!$N$8:$DX$57,0,MATCH(CONCATENATE($J2001,N$6),'Model Participation Data'!$N$6:$DX$6,0)),'Model Participation Data'!$B$8:$B$57,$C2001,'Model Participation Data'!$C$8:$C$57,$D2001))</f>
        <v>0</v>
      </c>
      <c r="O2001" s="154">
        <f>IF(ISNA(SUMIFS(INDEX('Model Participation Data'!$N$8:$DX$57,0,MATCH(CONCATENATE($J2001,O$6),'Model Participation Data'!$N$6:$DX$6,0)),'Model Participation Data'!$B$8:$B$57,$C2001,'Model Participation Data'!$C$8:$C$57,$D2001)),"-",SUMIFS(INDEX('Model Participation Data'!$N$8:$DX$57,0,MATCH(CONCATENATE($J2001,O$6),'Model Participation Data'!$N$6:$DX$6,0)),'Model Participation Data'!$B$8:$B$57,$C2001,'Model Participation Data'!$C$8:$C$57,$D2001))</f>
        <v>0</v>
      </c>
    </row>
    <row r="2002" spans="2:15" x14ac:dyDescent="0.35">
      <c r="B2002" s="37" t="s">
        <v>80</v>
      </c>
      <c r="C2002" s="38" t="str">
        <f>IF(ISBLANK('Model Participation Data'!$B$87),"-",'Model Participation Data'!$B$87)</f>
        <v>-</v>
      </c>
      <c r="D2002" s="38" t="str">
        <f>IF(ISBLANK('Model Participation Data'!$C$87),"-",'Model Participation Data'!$C$87)</f>
        <v>-</v>
      </c>
      <c r="E2002" s="38" t="str">
        <f>IF(ISBLANK('Model Participation Data'!$D$87),"-",'Model Participation Data'!$D$87)</f>
        <v>-</v>
      </c>
      <c r="F2002" s="38" t="str">
        <f>IF(ISBLANK('Model Participation Data'!$E$87),"-",'Model Participation Data'!$E$87)</f>
        <v>-</v>
      </c>
      <c r="G2002" s="151" t="str">
        <f>IF(ISBLANK('Model Participation Data'!$F$87),"-",'Model Participation Data'!$F$87)</f>
        <v>-</v>
      </c>
      <c r="H2002" s="253">
        <v>4</v>
      </c>
      <c r="I2002" s="253">
        <v>2</v>
      </c>
      <c r="J2002" s="150" t="str">
        <f t="shared" si="77"/>
        <v>42</v>
      </c>
      <c r="K2002" s="38" t="str">
        <f>IF(ISBLANK('Model Participation Data'!$L$87),"-",'Model Participation Data'!$L$87)</f>
        <v>-</v>
      </c>
      <c r="L2002" s="39" t="str">
        <f>IF(ISBLANK('Model Participation Data'!$M$87),"-",'Model Participation Data'!$M$87)</f>
        <v>-</v>
      </c>
      <c r="M2002" s="254">
        <f>IF(ISNA(SUMIFS(INDEX('Model Participation Data'!$N$8:$DX$57,0,MATCH(CONCATENATE($J2002,M$6),'Model Participation Data'!$N$6:$DX$6,0)),'Model Participation Data'!$B$8:$B$57,$C2002,'Model Participation Data'!$C$8:$C$57,$D2002)),"-",SUMIFS(INDEX('Model Participation Data'!$N$8:$DX$57,0,MATCH(CONCATENATE($J2002,M$6),'Model Participation Data'!$N$6:$DX$6,0)),'Model Participation Data'!$B$8:$B$57,$C2002,'Model Participation Data'!$C$8:$C$57,$D2002))</f>
        <v>0</v>
      </c>
      <c r="N2002" s="254">
        <f>IF(ISNA(SUMIFS(INDEX('Model Participation Data'!$N$8:$DX$57,0,MATCH(CONCATENATE($J2002,N$6),'Model Participation Data'!$N$6:$DX$6,0)),'Model Participation Data'!$B$8:$B$57,$C2002,'Model Participation Data'!$C$8:$C$57,$D2002)),"-",SUMIFS(INDEX('Model Participation Data'!$N$8:$DX$57,0,MATCH(CONCATENATE($J2002,N$6),'Model Participation Data'!$N$6:$DX$6,0)),'Model Participation Data'!$B$8:$B$57,$C2002,'Model Participation Data'!$C$8:$C$57,$D2002))</f>
        <v>0</v>
      </c>
      <c r="O2002" s="154">
        <f>IF(ISNA(SUMIFS(INDEX('Model Participation Data'!$N$8:$DX$57,0,MATCH(CONCATENATE($J2002,O$6),'Model Participation Data'!$N$6:$DX$6,0)),'Model Participation Data'!$B$8:$B$57,$C2002,'Model Participation Data'!$C$8:$C$57,$D2002)),"-",SUMIFS(INDEX('Model Participation Data'!$N$8:$DX$57,0,MATCH(CONCATENATE($J2002,O$6),'Model Participation Data'!$N$6:$DX$6,0)),'Model Participation Data'!$B$8:$B$57,$C2002,'Model Participation Data'!$C$8:$C$57,$D2002))</f>
        <v>0</v>
      </c>
    </row>
    <row r="2003" spans="2:15" x14ac:dyDescent="0.35">
      <c r="B2003" s="37" t="s">
        <v>80</v>
      </c>
      <c r="C2003" s="38" t="str">
        <f>IF(ISBLANK('Model Participation Data'!$B$87),"-",'Model Participation Data'!$B$87)</f>
        <v>-</v>
      </c>
      <c r="D2003" s="38" t="str">
        <f>IF(ISBLANK('Model Participation Data'!$C$87),"-",'Model Participation Data'!$C$87)</f>
        <v>-</v>
      </c>
      <c r="E2003" s="38" t="str">
        <f>IF(ISBLANK('Model Participation Data'!$D$87),"-",'Model Participation Data'!$D$87)</f>
        <v>-</v>
      </c>
      <c r="F2003" s="38" t="str">
        <f>IF(ISBLANK('Model Participation Data'!$E$87),"-",'Model Participation Data'!$E$87)</f>
        <v>-</v>
      </c>
      <c r="G2003" s="151" t="str">
        <f>IF(ISBLANK('Model Participation Data'!$F$87),"-",'Model Participation Data'!$F$87)</f>
        <v>-</v>
      </c>
      <c r="H2003" s="253">
        <v>4</v>
      </c>
      <c r="I2003" s="253">
        <v>3</v>
      </c>
      <c r="J2003" s="150" t="str">
        <f t="shared" si="77"/>
        <v>43</v>
      </c>
      <c r="K2003" s="38" t="str">
        <f>IF(ISBLANK('Model Participation Data'!$L$87),"-",'Model Participation Data'!$L$87)</f>
        <v>-</v>
      </c>
      <c r="L2003" s="39" t="str">
        <f>IF(ISBLANK('Model Participation Data'!$M$87),"-",'Model Participation Data'!$M$87)</f>
        <v>-</v>
      </c>
      <c r="M2003" s="254">
        <f>IF(ISNA(SUMIFS(INDEX('Model Participation Data'!$N$8:$DX$57,0,MATCH(CONCATENATE($J2003,M$6),'Model Participation Data'!$N$6:$DX$6,0)),'Model Participation Data'!$B$8:$B$57,$C2003,'Model Participation Data'!$C$8:$C$57,$D2003)),"-",SUMIFS(INDEX('Model Participation Data'!$N$8:$DX$57,0,MATCH(CONCATENATE($J2003,M$6),'Model Participation Data'!$N$6:$DX$6,0)),'Model Participation Data'!$B$8:$B$57,$C2003,'Model Participation Data'!$C$8:$C$57,$D2003))</f>
        <v>0</v>
      </c>
      <c r="N2003" s="254">
        <f>IF(ISNA(SUMIFS(INDEX('Model Participation Data'!$N$8:$DX$57,0,MATCH(CONCATENATE($J2003,N$6),'Model Participation Data'!$N$6:$DX$6,0)),'Model Participation Data'!$B$8:$B$57,$C2003,'Model Participation Data'!$C$8:$C$57,$D2003)),"-",SUMIFS(INDEX('Model Participation Data'!$N$8:$DX$57,0,MATCH(CONCATENATE($J2003,N$6),'Model Participation Data'!$N$6:$DX$6,0)),'Model Participation Data'!$B$8:$B$57,$C2003,'Model Participation Data'!$C$8:$C$57,$D2003))</f>
        <v>0</v>
      </c>
      <c r="O2003" s="154">
        <f>IF(ISNA(SUMIFS(INDEX('Model Participation Data'!$N$8:$DX$57,0,MATCH(CONCATENATE($J2003,O$6),'Model Participation Data'!$N$6:$DX$6,0)),'Model Participation Data'!$B$8:$B$57,$C2003,'Model Participation Data'!$C$8:$C$57,$D2003)),"-",SUMIFS(INDEX('Model Participation Data'!$N$8:$DX$57,0,MATCH(CONCATENATE($J2003,O$6),'Model Participation Data'!$N$6:$DX$6,0)),'Model Participation Data'!$B$8:$B$57,$C2003,'Model Participation Data'!$C$8:$C$57,$D2003))</f>
        <v>0</v>
      </c>
    </row>
    <row r="2004" spans="2:15" x14ac:dyDescent="0.35">
      <c r="B2004" s="37" t="s">
        <v>80</v>
      </c>
      <c r="C2004" s="38" t="str">
        <f>IF(ISBLANK('Model Participation Data'!$B$87),"-",'Model Participation Data'!$B$87)</f>
        <v>-</v>
      </c>
      <c r="D2004" s="38" t="str">
        <f>IF(ISBLANK('Model Participation Data'!$C$87),"-",'Model Participation Data'!$C$87)</f>
        <v>-</v>
      </c>
      <c r="E2004" s="38" t="str">
        <f>IF(ISBLANK('Model Participation Data'!$D$87),"-",'Model Participation Data'!$D$87)</f>
        <v>-</v>
      </c>
      <c r="F2004" s="38" t="str">
        <f>IF(ISBLANK('Model Participation Data'!$E$87),"-",'Model Participation Data'!$E$87)</f>
        <v>-</v>
      </c>
      <c r="G2004" s="151" t="str">
        <f>IF(ISBLANK('Model Participation Data'!$F$87),"-",'Model Participation Data'!$F$87)</f>
        <v>-</v>
      </c>
      <c r="H2004" s="253">
        <v>4</v>
      </c>
      <c r="I2004" s="253">
        <v>4</v>
      </c>
      <c r="J2004" s="150" t="str">
        <f t="shared" si="77"/>
        <v>44</v>
      </c>
      <c r="K2004" s="38" t="str">
        <f>IF(ISBLANK('Model Participation Data'!$L$87),"-",'Model Participation Data'!$L$87)</f>
        <v>-</v>
      </c>
      <c r="L2004" s="39" t="str">
        <f>IF(ISBLANK('Model Participation Data'!$M$87),"-",'Model Participation Data'!$M$87)</f>
        <v>-</v>
      </c>
      <c r="M2004" s="254">
        <f>IF(ISNA(SUMIFS(INDEX('Model Participation Data'!$N$8:$DX$57,0,MATCH(CONCATENATE($J2004,M$6),'Model Participation Data'!$N$6:$DX$6,0)),'Model Participation Data'!$B$8:$B$57,$C2004,'Model Participation Data'!$C$8:$C$57,$D2004)),"-",SUMIFS(INDEX('Model Participation Data'!$N$8:$DX$57,0,MATCH(CONCATENATE($J2004,M$6),'Model Participation Data'!$N$6:$DX$6,0)),'Model Participation Data'!$B$8:$B$57,$C2004,'Model Participation Data'!$C$8:$C$57,$D2004))</f>
        <v>0</v>
      </c>
      <c r="N2004" s="254">
        <f>IF(ISNA(SUMIFS(INDEX('Model Participation Data'!$N$8:$DX$57,0,MATCH(CONCATENATE($J2004,N$6),'Model Participation Data'!$N$6:$DX$6,0)),'Model Participation Data'!$B$8:$B$57,$C2004,'Model Participation Data'!$C$8:$C$57,$D2004)),"-",SUMIFS(INDEX('Model Participation Data'!$N$8:$DX$57,0,MATCH(CONCATENATE($J2004,N$6),'Model Participation Data'!$N$6:$DX$6,0)),'Model Participation Data'!$B$8:$B$57,$C2004,'Model Participation Data'!$C$8:$C$57,$D2004))</f>
        <v>0</v>
      </c>
      <c r="O2004" s="154">
        <f>IF(ISNA(SUMIFS(INDEX('Model Participation Data'!$N$8:$DX$57,0,MATCH(CONCATENATE($J2004,O$6),'Model Participation Data'!$N$6:$DX$6,0)),'Model Participation Data'!$B$8:$B$57,$C2004,'Model Participation Data'!$C$8:$C$57,$D2004)),"-",SUMIFS(INDEX('Model Participation Data'!$N$8:$DX$57,0,MATCH(CONCATENATE($J2004,O$6),'Model Participation Data'!$N$6:$DX$6,0)),'Model Participation Data'!$B$8:$B$57,$C2004,'Model Participation Data'!$C$8:$C$57,$D2004))</f>
        <v>0</v>
      </c>
    </row>
    <row r="2005" spans="2:15" x14ac:dyDescent="0.35">
      <c r="B2005" s="37" t="s">
        <v>80</v>
      </c>
      <c r="C2005" s="38" t="str">
        <f>IF(ISBLANK('Model Participation Data'!$B$87),"-",'Model Participation Data'!$B$87)</f>
        <v>-</v>
      </c>
      <c r="D2005" s="38" t="str">
        <f>IF(ISBLANK('Model Participation Data'!$C$87),"-",'Model Participation Data'!$C$87)</f>
        <v>-</v>
      </c>
      <c r="E2005" s="38" t="str">
        <f>IF(ISBLANK('Model Participation Data'!$D$87),"-",'Model Participation Data'!$D$87)</f>
        <v>-</v>
      </c>
      <c r="F2005" s="38" t="str">
        <f>IF(ISBLANK('Model Participation Data'!$E$87),"-",'Model Participation Data'!$E$87)</f>
        <v>-</v>
      </c>
      <c r="G2005" s="151" t="str">
        <f>IF(ISBLANK('Model Participation Data'!$F$87),"-",'Model Participation Data'!$F$87)</f>
        <v>-</v>
      </c>
      <c r="H2005" s="253">
        <v>4</v>
      </c>
      <c r="I2005" s="253">
        <v>5</v>
      </c>
      <c r="J2005" s="150" t="str">
        <f t="shared" si="77"/>
        <v>45</v>
      </c>
      <c r="K2005" s="38" t="str">
        <f>IF(ISBLANK('Model Participation Data'!$L$87),"-",'Model Participation Data'!$L$87)</f>
        <v>-</v>
      </c>
      <c r="L2005" s="39" t="str">
        <f>IF(ISBLANK('Model Participation Data'!$M$87),"-",'Model Participation Data'!$M$87)</f>
        <v>-</v>
      </c>
      <c r="M2005" s="254">
        <f>IF(ISNA(SUMIFS(INDEX('Model Participation Data'!$N$8:$DX$57,0,MATCH(CONCATENATE($J2005,M$6),'Model Participation Data'!$N$6:$DX$6,0)),'Model Participation Data'!$B$8:$B$57,$C2005,'Model Participation Data'!$C$8:$C$57,$D2005)),"-",SUMIFS(INDEX('Model Participation Data'!$N$8:$DX$57,0,MATCH(CONCATENATE($J2005,M$6),'Model Participation Data'!$N$6:$DX$6,0)),'Model Participation Data'!$B$8:$B$57,$C2005,'Model Participation Data'!$C$8:$C$57,$D2005))</f>
        <v>0</v>
      </c>
      <c r="N2005" s="254">
        <f>IF(ISNA(SUMIFS(INDEX('Model Participation Data'!$N$8:$DX$57,0,MATCH(CONCATENATE($J2005,N$6),'Model Participation Data'!$N$6:$DX$6,0)),'Model Participation Data'!$B$8:$B$57,$C2005,'Model Participation Data'!$C$8:$C$57,$D2005)),"-",SUMIFS(INDEX('Model Participation Data'!$N$8:$DX$57,0,MATCH(CONCATENATE($J2005,N$6),'Model Participation Data'!$N$6:$DX$6,0)),'Model Participation Data'!$B$8:$B$57,$C2005,'Model Participation Data'!$C$8:$C$57,$D2005))</f>
        <v>0</v>
      </c>
      <c r="O2005" s="154">
        <f>IF(ISNA(SUMIFS(INDEX('Model Participation Data'!$N$8:$DX$57,0,MATCH(CONCATENATE($J2005,O$6),'Model Participation Data'!$N$6:$DX$6,0)),'Model Participation Data'!$B$8:$B$57,$C2005,'Model Participation Data'!$C$8:$C$57,$D2005)),"-",SUMIFS(INDEX('Model Participation Data'!$N$8:$DX$57,0,MATCH(CONCATENATE($J2005,O$6),'Model Participation Data'!$N$6:$DX$6,0)),'Model Participation Data'!$B$8:$B$57,$C2005,'Model Participation Data'!$C$8:$C$57,$D2005))</f>
        <v>0</v>
      </c>
    </row>
    <row r="2006" spans="2:15" x14ac:dyDescent="0.35">
      <c r="B2006" s="37" t="s">
        <v>80</v>
      </c>
      <c r="C2006" s="38" t="str">
        <f>IF(ISBLANK('Model Participation Data'!$B$87),"-",'Model Participation Data'!$B$87)</f>
        <v>-</v>
      </c>
      <c r="D2006" s="38" t="str">
        <f>IF(ISBLANK('Model Participation Data'!$C$87),"-",'Model Participation Data'!$C$87)</f>
        <v>-</v>
      </c>
      <c r="E2006" s="38" t="str">
        <f>IF(ISBLANK('Model Participation Data'!$D$87),"-",'Model Participation Data'!$D$87)</f>
        <v>-</v>
      </c>
      <c r="F2006" s="38" t="str">
        <f>IF(ISBLANK('Model Participation Data'!$E$87),"-",'Model Participation Data'!$E$87)</f>
        <v>-</v>
      </c>
      <c r="G2006" s="151" t="str">
        <f>IF(ISBLANK('Model Participation Data'!$F$87),"-",'Model Participation Data'!$F$87)</f>
        <v>-</v>
      </c>
      <c r="H2006" s="253">
        <v>4</v>
      </c>
      <c r="I2006" s="253" t="s">
        <v>65</v>
      </c>
      <c r="J2006" s="150" t="str">
        <f t="shared" si="77"/>
        <v>4Goal</v>
      </c>
      <c r="K2006" s="38" t="str">
        <f>IF(ISBLANK('Model Participation Data'!$L$87),"-",'Model Participation Data'!$L$87)</f>
        <v>-</v>
      </c>
      <c r="L2006" s="39" t="str">
        <f>IF(ISBLANK('Model Participation Data'!$M$87),"-",'Model Participation Data'!$M$87)</f>
        <v>-</v>
      </c>
      <c r="M2006" s="254" t="str">
        <f>IF(ISNA(SUMIFS(INDEX('Model Participation Data'!$N$8:$DX$57,0,MATCH(CONCATENATE($J2006,M$6),'Model Participation Data'!$N$6:$DX$6,0)),'Model Participation Data'!$B$8:$B$57,$C2006,'Model Participation Data'!$C$8:$C$57,$D2006)),"-",SUMIFS(INDEX('Model Participation Data'!$N$8:$DX$57,0,MATCH(CONCATENATE($J2006,M$6),'Model Participation Data'!$N$6:$DX$6,0)),'Model Participation Data'!$B$8:$B$57,$C2006,'Model Participation Data'!$C$8:$C$57,$D2006))</f>
        <v>-</v>
      </c>
      <c r="N2006" s="254" t="str">
        <f>IF(ISNA(SUMIFS(INDEX('Model Participation Data'!$N$8:$DX$57,0,MATCH(CONCATENATE($J2006,N$6),'Model Participation Data'!$N$6:$DX$6,0)),'Model Participation Data'!$B$8:$B$57,$C2006,'Model Participation Data'!$C$8:$C$57,$D2006)),"-",SUMIFS(INDEX('Model Participation Data'!$N$8:$DX$57,0,MATCH(CONCATENATE($J2006,N$6),'Model Participation Data'!$N$6:$DX$6,0)),'Model Participation Data'!$B$8:$B$57,$C2006,'Model Participation Data'!$C$8:$C$57,$D2006))</f>
        <v>-</v>
      </c>
      <c r="O2006" s="154">
        <f>IF(ISNA(SUMIFS(INDEX('Model Participation Data'!$N$8:$DX$57,0,MATCH(CONCATENATE($J2006,O$6),'Model Participation Data'!$N$6:$DX$6,0)),'Model Participation Data'!$B$8:$B$57,$C2006,'Model Participation Data'!$C$8:$C$57,$D2006)),"-",SUMIFS(INDEX('Model Participation Data'!$N$8:$DX$57,0,MATCH(CONCATENATE($J2006,O$6),'Model Participation Data'!$N$6:$DX$6,0)),'Model Participation Data'!$B$8:$B$57,$C2006,'Model Participation Data'!$C$8:$C$57,$D2006))</f>
        <v>0</v>
      </c>
    </row>
    <row r="2007" spans="2:15" x14ac:dyDescent="0.35">
      <c r="B2007" s="37" t="s">
        <v>80</v>
      </c>
      <c r="C2007" s="38" t="str">
        <f>IF(ISBLANK('Model Participation Data'!$B$88),"-",'Model Participation Data'!$B$88)</f>
        <v>-</v>
      </c>
      <c r="D2007" s="38" t="str">
        <f>IF(ISBLANK('Model Participation Data'!$C$88),"-",'Model Participation Data'!$C$88)</f>
        <v>-</v>
      </c>
      <c r="E2007" s="38" t="str">
        <f>IF(ISBLANK('Model Participation Data'!$D$88),"-",'Model Participation Data'!$D$88)</f>
        <v>-</v>
      </c>
      <c r="F2007" s="38" t="str">
        <f>IF(ISBLANK('Model Participation Data'!$E$88),"-",'Model Participation Data'!$E$88)</f>
        <v>-</v>
      </c>
      <c r="G2007" s="151" t="str">
        <f>IF(ISBLANK('Model Participation Data'!$F$88),"-",'Model Participation Data'!$F$88)</f>
        <v>-</v>
      </c>
      <c r="H2007" s="253" t="s">
        <v>64</v>
      </c>
      <c r="I2007" s="253" t="s">
        <v>64</v>
      </c>
      <c r="J2007" s="150" t="str">
        <f t="shared" si="77"/>
        <v>BaselineBaseline</v>
      </c>
      <c r="K2007" s="38" t="str">
        <f>IF(ISBLANK('Model Participation Data'!$L$88),"-",'Model Participation Data'!$L$88)</f>
        <v>-</v>
      </c>
      <c r="L2007" s="39" t="str">
        <f>IF(ISBLANK('Model Participation Data'!$M$88),"-",'Model Participation Data'!$M$88)</f>
        <v>-</v>
      </c>
      <c r="M2007" s="254">
        <f>IF(ISNA(SUMIFS(INDEX('Model Participation Data'!$N$8:$DX$57,0,MATCH(CONCATENATE($J2007,M$6),'Model Participation Data'!$N$6:$DX$6,0)),'Model Participation Data'!$B$8:$B$57,$C2007,'Model Participation Data'!$C$8:$C$57,$D2007)),"-",SUMIFS(INDEX('Model Participation Data'!$N$8:$DX$57,0,MATCH(CONCATENATE($J2007,M$6),'Model Participation Data'!$N$6:$DX$6,0)),'Model Participation Data'!$B$8:$B$57,$C2007,'Model Participation Data'!$C$8:$C$57,$D2007))</f>
        <v>0</v>
      </c>
      <c r="N2007" s="254">
        <f>IF(ISNA(SUMIFS(INDEX('Model Participation Data'!$N$8:$DX$57,0,MATCH(CONCATENATE($J2007,N$6),'Model Participation Data'!$N$6:$DX$6,0)),'Model Participation Data'!$B$8:$B$57,$C2007,'Model Participation Data'!$C$8:$C$57,$D2007)),"-",SUMIFS(INDEX('Model Participation Data'!$N$8:$DX$57,0,MATCH(CONCATENATE($J2007,N$6),'Model Participation Data'!$N$6:$DX$6,0)),'Model Participation Data'!$B$8:$B$57,$C2007,'Model Participation Data'!$C$8:$C$57,$D2007))</f>
        <v>0</v>
      </c>
      <c r="O2007" s="154">
        <f>IF(ISNA(SUMIFS(INDEX('Model Participation Data'!$N$8:$DX$57,0,MATCH(CONCATENATE($J2007,O$6),'Model Participation Data'!$N$6:$DX$6,0)),'Model Participation Data'!$B$8:$B$57,$C2007,'Model Participation Data'!$C$8:$C$57,$D2007)),"-",SUMIFS(INDEX('Model Participation Data'!$N$8:$DX$57,0,MATCH(CONCATENATE($J2007,O$6),'Model Participation Data'!$N$6:$DX$6,0)),'Model Participation Data'!$B$8:$B$57,$C2007,'Model Participation Data'!$C$8:$C$57,$D2007))</f>
        <v>0</v>
      </c>
    </row>
    <row r="2008" spans="2:15" x14ac:dyDescent="0.35">
      <c r="B2008" s="37" t="s">
        <v>80</v>
      </c>
      <c r="C2008" s="38" t="str">
        <f>IF(ISBLANK('Model Participation Data'!$B$88),"-",'Model Participation Data'!$B$88)</f>
        <v>-</v>
      </c>
      <c r="D2008" s="38" t="str">
        <f>IF(ISBLANK('Model Participation Data'!$C$88),"-",'Model Participation Data'!$C$88)</f>
        <v>-</v>
      </c>
      <c r="E2008" s="38" t="str">
        <f>IF(ISBLANK('Model Participation Data'!$D$88),"-",'Model Participation Data'!$D$88)</f>
        <v>-</v>
      </c>
      <c r="F2008" s="38" t="str">
        <f>IF(ISBLANK('Model Participation Data'!$E$88),"-",'Model Participation Data'!$E$88)</f>
        <v>-</v>
      </c>
      <c r="G2008" s="151" t="str">
        <f>IF(ISBLANK('Model Participation Data'!$F$88),"-",'Model Participation Data'!$F$88)</f>
        <v>-</v>
      </c>
      <c r="H2008" s="253">
        <v>1</v>
      </c>
      <c r="I2008" s="253">
        <v>1</v>
      </c>
      <c r="J2008" s="150" t="str">
        <f t="shared" si="77"/>
        <v>11</v>
      </c>
      <c r="K2008" s="38" t="str">
        <f>IF(ISBLANK('Model Participation Data'!$L$88),"-",'Model Participation Data'!$L$88)</f>
        <v>-</v>
      </c>
      <c r="L2008" s="39" t="str">
        <f>IF(ISBLANK('Model Participation Data'!$M$88),"-",'Model Participation Data'!$M$88)</f>
        <v>-</v>
      </c>
      <c r="M2008" s="254">
        <f>IF(ISNA(SUMIFS(INDEX('Model Participation Data'!$N$8:$DX$57,0,MATCH(CONCATENATE($J2008,M$6),'Model Participation Data'!$N$6:$DX$6,0)),'Model Participation Data'!$B$8:$B$57,$C2008,'Model Participation Data'!$C$8:$C$57,$D2008)),"-",SUMIFS(INDEX('Model Participation Data'!$N$8:$DX$57,0,MATCH(CONCATENATE($J2008,M$6),'Model Participation Data'!$N$6:$DX$6,0)),'Model Participation Data'!$B$8:$B$57,$C2008,'Model Participation Data'!$C$8:$C$57,$D2008))</f>
        <v>0</v>
      </c>
      <c r="N2008" s="254">
        <f>IF(ISNA(SUMIFS(INDEX('Model Participation Data'!$N$8:$DX$57,0,MATCH(CONCATENATE($J2008,N$6),'Model Participation Data'!$N$6:$DX$6,0)),'Model Participation Data'!$B$8:$B$57,$C2008,'Model Participation Data'!$C$8:$C$57,$D2008)),"-",SUMIFS(INDEX('Model Participation Data'!$N$8:$DX$57,0,MATCH(CONCATENATE($J2008,N$6),'Model Participation Data'!$N$6:$DX$6,0)),'Model Participation Data'!$B$8:$B$57,$C2008,'Model Participation Data'!$C$8:$C$57,$D2008))</f>
        <v>0</v>
      </c>
      <c r="O2008" s="154">
        <f>IF(ISNA(SUMIFS(INDEX('Model Participation Data'!$N$8:$DX$57,0,MATCH(CONCATENATE($J2008,O$6),'Model Participation Data'!$N$6:$DX$6,0)),'Model Participation Data'!$B$8:$B$57,$C2008,'Model Participation Data'!$C$8:$C$57,$D2008)),"-",SUMIFS(INDEX('Model Participation Data'!$N$8:$DX$57,0,MATCH(CONCATENATE($J2008,O$6),'Model Participation Data'!$N$6:$DX$6,0)),'Model Participation Data'!$B$8:$B$57,$C2008,'Model Participation Data'!$C$8:$C$57,$D2008))</f>
        <v>0</v>
      </c>
    </row>
    <row r="2009" spans="2:15" x14ac:dyDescent="0.35">
      <c r="B2009" s="37" t="s">
        <v>80</v>
      </c>
      <c r="C2009" s="38" t="str">
        <f>IF(ISBLANK('Model Participation Data'!$B$88),"-",'Model Participation Data'!$B$88)</f>
        <v>-</v>
      </c>
      <c r="D2009" s="38" t="str">
        <f>IF(ISBLANK('Model Participation Data'!$C$88),"-",'Model Participation Data'!$C$88)</f>
        <v>-</v>
      </c>
      <c r="E2009" s="38" t="str">
        <f>IF(ISBLANK('Model Participation Data'!$D$88),"-",'Model Participation Data'!$D$88)</f>
        <v>-</v>
      </c>
      <c r="F2009" s="38" t="str">
        <f>IF(ISBLANK('Model Participation Data'!$E$88),"-",'Model Participation Data'!$E$88)</f>
        <v>-</v>
      </c>
      <c r="G2009" s="151" t="str">
        <f>IF(ISBLANK('Model Participation Data'!$F$88),"-",'Model Participation Data'!$F$88)</f>
        <v>-</v>
      </c>
      <c r="H2009" s="253">
        <v>1</v>
      </c>
      <c r="I2009" s="253">
        <v>2</v>
      </c>
      <c r="J2009" s="150" t="str">
        <f t="shared" si="77"/>
        <v>12</v>
      </c>
      <c r="K2009" s="38" t="str">
        <f>IF(ISBLANK('Model Participation Data'!$L$88),"-",'Model Participation Data'!$L$88)</f>
        <v>-</v>
      </c>
      <c r="L2009" s="39" t="str">
        <f>IF(ISBLANK('Model Participation Data'!$M$88),"-",'Model Participation Data'!$M$88)</f>
        <v>-</v>
      </c>
      <c r="M2009" s="254">
        <f>IF(ISNA(SUMIFS(INDEX('Model Participation Data'!$N$8:$DX$57,0,MATCH(CONCATENATE($J2009,M$6),'Model Participation Data'!$N$6:$DX$6,0)),'Model Participation Data'!$B$8:$B$57,$C2009,'Model Participation Data'!$C$8:$C$57,$D2009)),"-",SUMIFS(INDEX('Model Participation Data'!$N$8:$DX$57,0,MATCH(CONCATENATE($J2009,M$6),'Model Participation Data'!$N$6:$DX$6,0)),'Model Participation Data'!$B$8:$B$57,$C2009,'Model Participation Data'!$C$8:$C$57,$D2009))</f>
        <v>0</v>
      </c>
      <c r="N2009" s="254">
        <f>IF(ISNA(SUMIFS(INDEX('Model Participation Data'!$N$8:$DX$57,0,MATCH(CONCATENATE($J2009,N$6),'Model Participation Data'!$N$6:$DX$6,0)),'Model Participation Data'!$B$8:$B$57,$C2009,'Model Participation Data'!$C$8:$C$57,$D2009)),"-",SUMIFS(INDEX('Model Participation Data'!$N$8:$DX$57,0,MATCH(CONCATENATE($J2009,N$6),'Model Participation Data'!$N$6:$DX$6,0)),'Model Participation Data'!$B$8:$B$57,$C2009,'Model Participation Data'!$C$8:$C$57,$D2009))</f>
        <v>0</v>
      </c>
      <c r="O2009" s="154">
        <f>IF(ISNA(SUMIFS(INDEX('Model Participation Data'!$N$8:$DX$57,0,MATCH(CONCATENATE($J2009,O$6),'Model Participation Data'!$N$6:$DX$6,0)),'Model Participation Data'!$B$8:$B$57,$C2009,'Model Participation Data'!$C$8:$C$57,$D2009)),"-",SUMIFS(INDEX('Model Participation Data'!$N$8:$DX$57,0,MATCH(CONCATENATE($J2009,O$6),'Model Participation Data'!$N$6:$DX$6,0)),'Model Participation Data'!$B$8:$B$57,$C2009,'Model Participation Data'!$C$8:$C$57,$D2009))</f>
        <v>0</v>
      </c>
    </row>
    <row r="2010" spans="2:15" x14ac:dyDescent="0.35">
      <c r="B2010" s="37" t="s">
        <v>80</v>
      </c>
      <c r="C2010" s="38" t="str">
        <f>IF(ISBLANK('Model Participation Data'!$B$88),"-",'Model Participation Data'!$B$88)</f>
        <v>-</v>
      </c>
      <c r="D2010" s="38" t="str">
        <f>IF(ISBLANK('Model Participation Data'!$C$88),"-",'Model Participation Data'!$C$88)</f>
        <v>-</v>
      </c>
      <c r="E2010" s="38" t="str">
        <f>IF(ISBLANK('Model Participation Data'!$D$88),"-",'Model Participation Data'!$D$88)</f>
        <v>-</v>
      </c>
      <c r="F2010" s="38" t="str">
        <f>IF(ISBLANK('Model Participation Data'!$E$88),"-",'Model Participation Data'!$E$88)</f>
        <v>-</v>
      </c>
      <c r="G2010" s="151" t="str">
        <f>IF(ISBLANK('Model Participation Data'!$F$88),"-",'Model Participation Data'!$F$88)</f>
        <v>-</v>
      </c>
      <c r="H2010" s="253">
        <v>1</v>
      </c>
      <c r="I2010" s="253">
        <v>3</v>
      </c>
      <c r="J2010" s="150" t="str">
        <f t="shared" si="77"/>
        <v>13</v>
      </c>
      <c r="K2010" s="38" t="str">
        <f>IF(ISBLANK('Model Participation Data'!$L$88),"-",'Model Participation Data'!$L$88)</f>
        <v>-</v>
      </c>
      <c r="L2010" s="39" t="str">
        <f>IF(ISBLANK('Model Participation Data'!$M$88),"-",'Model Participation Data'!$M$88)</f>
        <v>-</v>
      </c>
      <c r="M2010" s="254">
        <f>IF(ISNA(SUMIFS(INDEX('Model Participation Data'!$N$8:$DX$57,0,MATCH(CONCATENATE($J2010,M$6),'Model Participation Data'!$N$6:$DX$6,0)),'Model Participation Data'!$B$8:$B$57,$C2010,'Model Participation Data'!$C$8:$C$57,$D2010)),"-",SUMIFS(INDEX('Model Participation Data'!$N$8:$DX$57,0,MATCH(CONCATENATE($J2010,M$6),'Model Participation Data'!$N$6:$DX$6,0)),'Model Participation Data'!$B$8:$B$57,$C2010,'Model Participation Data'!$C$8:$C$57,$D2010))</f>
        <v>0</v>
      </c>
      <c r="N2010" s="254">
        <f>IF(ISNA(SUMIFS(INDEX('Model Participation Data'!$N$8:$DX$57,0,MATCH(CONCATENATE($J2010,N$6),'Model Participation Data'!$N$6:$DX$6,0)),'Model Participation Data'!$B$8:$B$57,$C2010,'Model Participation Data'!$C$8:$C$57,$D2010)),"-",SUMIFS(INDEX('Model Participation Data'!$N$8:$DX$57,0,MATCH(CONCATENATE($J2010,N$6),'Model Participation Data'!$N$6:$DX$6,0)),'Model Participation Data'!$B$8:$B$57,$C2010,'Model Participation Data'!$C$8:$C$57,$D2010))</f>
        <v>0</v>
      </c>
      <c r="O2010" s="154">
        <f>IF(ISNA(SUMIFS(INDEX('Model Participation Data'!$N$8:$DX$57,0,MATCH(CONCATENATE($J2010,O$6),'Model Participation Data'!$N$6:$DX$6,0)),'Model Participation Data'!$B$8:$B$57,$C2010,'Model Participation Data'!$C$8:$C$57,$D2010)),"-",SUMIFS(INDEX('Model Participation Data'!$N$8:$DX$57,0,MATCH(CONCATENATE($J2010,O$6),'Model Participation Data'!$N$6:$DX$6,0)),'Model Participation Data'!$B$8:$B$57,$C2010,'Model Participation Data'!$C$8:$C$57,$D2010))</f>
        <v>0</v>
      </c>
    </row>
    <row r="2011" spans="2:15" x14ac:dyDescent="0.35">
      <c r="B2011" s="37" t="s">
        <v>80</v>
      </c>
      <c r="C2011" s="38" t="str">
        <f>IF(ISBLANK('Model Participation Data'!$B$88),"-",'Model Participation Data'!$B$88)</f>
        <v>-</v>
      </c>
      <c r="D2011" s="38" t="str">
        <f>IF(ISBLANK('Model Participation Data'!$C$88),"-",'Model Participation Data'!$C$88)</f>
        <v>-</v>
      </c>
      <c r="E2011" s="38" t="str">
        <f>IF(ISBLANK('Model Participation Data'!$D$88),"-",'Model Participation Data'!$D$88)</f>
        <v>-</v>
      </c>
      <c r="F2011" s="38" t="str">
        <f>IF(ISBLANK('Model Participation Data'!$E$88),"-",'Model Participation Data'!$E$88)</f>
        <v>-</v>
      </c>
      <c r="G2011" s="151" t="str">
        <f>IF(ISBLANK('Model Participation Data'!$F$88),"-",'Model Participation Data'!$F$88)</f>
        <v>-</v>
      </c>
      <c r="H2011" s="253">
        <v>1</v>
      </c>
      <c r="I2011" s="253">
        <v>4</v>
      </c>
      <c r="J2011" s="150" t="str">
        <f t="shared" si="77"/>
        <v>14</v>
      </c>
      <c r="K2011" s="38" t="str">
        <f>IF(ISBLANK('Model Participation Data'!$L$88),"-",'Model Participation Data'!$L$88)</f>
        <v>-</v>
      </c>
      <c r="L2011" s="39" t="str">
        <f>IF(ISBLANK('Model Participation Data'!$M$88),"-",'Model Participation Data'!$M$88)</f>
        <v>-</v>
      </c>
      <c r="M2011" s="254">
        <f>IF(ISNA(SUMIFS(INDEX('Model Participation Data'!$N$8:$DX$57,0,MATCH(CONCATENATE($J2011,M$6),'Model Participation Data'!$N$6:$DX$6,0)),'Model Participation Data'!$B$8:$B$57,$C2011,'Model Participation Data'!$C$8:$C$57,$D2011)),"-",SUMIFS(INDEX('Model Participation Data'!$N$8:$DX$57,0,MATCH(CONCATENATE($J2011,M$6),'Model Participation Data'!$N$6:$DX$6,0)),'Model Participation Data'!$B$8:$B$57,$C2011,'Model Participation Data'!$C$8:$C$57,$D2011))</f>
        <v>0</v>
      </c>
      <c r="N2011" s="254">
        <f>IF(ISNA(SUMIFS(INDEX('Model Participation Data'!$N$8:$DX$57,0,MATCH(CONCATENATE($J2011,N$6),'Model Participation Data'!$N$6:$DX$6,0)),'Model Participation Data'!$B$8:$B$57,$C2011,'Model Participation Data'!$C$8:$C$57,$D2011)),"-",SUMIFS(INDEX('Model Participation Data'!$N$8:$DX$57,0,MATCH(CONCATENATE($J2011,N$6),'Model Participation Data'!$N$6:$DX$6,0)),'Model Participation Data'!$B$8:$B$57,$C2011,'Model Participation Data'!$C$8:$C$57,$D2011))</f>
        <v>0</v>
      </c>
      <c r="O2011" s="154">
        <f>IF(ISNA(SUMIFS(INDEX('Model Participation Data'!$N$8:$DX$57,0,MATCH(CONCATENATE($J2011,O$6),'Model Participation Data'!$N$6:$DX$6,0)),'Model Participation Data'!$B$8:$B$57,$C2011,'Model Participation Data'!$C$8:$C$57,$D2011)),"-",SUMIFS(INDEX('Model Participation Data'!$N$8:$DX$57,0,MATCH(CONCATENATE($J2011,O$6),'Model Participation Data'!$N$6:$DX$6,0)),'Model Participation Data'!$B$8:$B$57,$C2011,'Model Participation Data'!$C$8:$C$57,$D2011))</f>
        <v>0</v>
      </c>
    </row>
    <row r="2012" spans="2:15" x14ac:dyDescent="0.35">
      <c r="B2012" s="37" t="s">
        <v>80</v>
      </c>
      <c r="C2012" s="38" t="str">
        <f>IF(ISBLANK('Model Participation Data'!$B$88),"-",'Model Participation Data'!$B$88)</f>
        <v>-</v>
      </c>
      <c r="D2012" s="38" t="str">
        <f>IF(ISBLANK('Model Participation Data'!$C$88),"-",'Model Participation Data'!$C$88)</f>
        <v>-</v>
      </c>
      <c r="E2012" s="38" t="str">
        <f>IF(ISBLANK('Model Participation Data'!$D$88),"-",'Model Participation Data'!$D$88)</f>
        <v>-</v>
      </c>
      <c r="F2012" s="38" t="str">
        <f>IF(ISBLANK('Model Participation Data'!$E$88),"-",'Model Participation Data'!$E$88)</f>
        <v>-</v>
      </c>
      <c r="G2012" s="151" t="str">
        <f>IF(ISBLANK('Model Participation Data'!$F$88),"-",'Model Participation Data'!$F$88)</f>
        <v>-</v>
      </c>
      <c r="H2012" s="253">
        <v>1</v>
      </c>
      <c r="I2012" s="253">
        <v>5</v>
      </c>
      <c r="J2012" s="150" t="str">
        <f t="shared" si="77"/>
        <v>15</v>
      </c>
      <c r="K2012" s="38" t="str">
        <f>IF(ISBLANK('Model Participation Data'!$L$88),"-",'Model Participation Data'!$L$88)</f>
        <v>-</v>
      </c>
      <c r="L2012" s="39" t="str">
        <f>IF(ISBLANK('Model Participation Data'!$M$88),"-",'Model Participation Data'!$M$88)</f>
        <v>-</v>
      </c>
      <c r="M2012" s="254">
        <f>IF(ISNA(SUMIFS(INDEX('Model Participation Data'!$N$8:$DX$57,0,MATCH(CONCATENATE($J2012,M$6),'Model Participation Data'!$N$6:$DX$6,0)),'Model Participation Data'!$B$8:$B$57,$C2012,'Model Participation Data'!$C$8:$C$57,$D2012)),"-",SUMIFS(INDEX('Model Participation Data'!$N$8:$DX$57,0,MATCH(CONCATENATE($J2012,M$6),'Model Participation Data'!$N$6:$DX$6,0)),'Model Participation Data'!$B$8:$B$57,$C2012,'Model Participation Data'!$C$8:$C$57,$D2012))</f>
        <v>0</v>
      </c>
      <c r="N2012" s="254">
        <f>IF(ISNA(SUMIFS(INDEX('Model Participation Data'!$N$8:$DX$57,0,MATCH(CONCATENATE($J2012,N$6),'Model Participation Data'!$N$6:$DX$6,0)),'Model Participation Data'!$B$8:$B$57,$C2012,'Model Participation Data'!$C$8:$C$57,$D2012)),"-",SUMIFS(INDEX('Model Participation Data'!$N$8:$DX$57,0,MATCH(CONCATENATE($J2012,N$6),'Model Participation Data'!$N$6:$DX$6,0)),'Model Participation Data'!$B$8:$B$57,$C2012,'Model Participation Data'!$C$8:$C$57,$D2012))</f>
        <v>0</v>
      </c>
      <c r="O2012" s="154">
        <f>IF(ISNA(SUMIFS(INDEX('Model Participation Data'!$N$8:$DX$57,0,MATCH(CONCATENATE($J2012,O$6),'Model Participation Data'!$N$6:$DX$6,0)),'Model Participation Data'!$B$8:$B$57,$C2012,'Model Participation Data'!$C$8:$C$57,$D2012)),"-",SUMIFS(INDEX('Model Participation Data'!$N$8:$DX$57,0,MATCH(CONCATENATE($J2012,O$6),'Model Participation Data'!$N$6:$DX$6,0)),'Model Participation Data'!$B$8:$B$57,$C2012,'Model Participation Data'!$C$8:$C$57,$D2012))</f>
        <v>0</v>
      </c>
    </row>
    <row r="2013" spans="2:15" x14ac:dyDescent="0.35">
      <c r="B2013" s="37" t="s">
        <v>80</v>
      </c>
      <c r="C2013" s="38" t="str">
        <f>IF(ISBLANK('Model Participation Data'!$B$88),"-",'Model Participation Data'!$B$88)</f>
        <v>-</v>
      </c>
      <c r="D2013" s="38" t="str">
        <f>IF(ISBLANK('Model Participation Data'!$C$88),"-",'Model Participation Data'!$C$88)</f>
        <v>-</v>
      </c>
      <c r="E2013" s="38" t="str">
        <f>IF(ISBLANK('Model Participation Data'!$D$88),"-",'Model Participation Data'!$D$88)</f>
        <v>-</v>
      </c>
      <c r="F2013" s="38" t="str">
        <f>IF(ISBLANK('Model Participation Data'!$E$88),"-",'Model Participation Data'!$E$88)</f>
        <v>-</v>
      </c>
      <c r="G2013" s="151" t="str">
        <f>IF(ISBLANK('Model Participation Data'!$F$88),"-",'Model Participation Data'!$F$88)</f>
        <v>-</v>
      </c>
      <c r="H2013" s="253">
        <v>1</v>
      </c>
      <c r="I2013" s="253" t="s">
        <v>65</v>
      </c>
      <c r="J2013" s="150" t="str">
        <f t="shared" si="77"/>
        <v>1Goal</v>
      </c>
      <c r="K2013" s="38" t="str">
        <f>IF(ISBLANK('Model Participation Data'!$L$88),"-",'Model Participation Data'!$L$88)</f>
        <v>-</v>
      </c>
      <c r="L2013" s="39" t="str">
        <f>IF(ISBLANK('Model Participation Data'!$M$88),"-",'Model Participation Data'!$M$88)</f>
        <v>-</v>
      </c>
      <c r="M2013" s="254" t="str">
        <f>IF(ISNA(SUMIFS(INDEX('Model Participation Data'!$N$8:$DX$57,0,MATCH(CONCATENATE($J2013,M$6),'Model Participation Data'!$N$6:$DX$6,0)),'Model Participation Data'!$B$8:$B$57,$C2013,'Model Participation Data'!$C$8:$C$57,$D2013)),"-",SUMIFS(INDEX('Model Participation Data'!$N$8:$DX$57,0,MATCH(CONCATENATE($J2013,M$6),'Model Participation Data'!$N$6:$DX$6,0)),'Model Participation Data'!$B$8:$B$57,$C2013,'Model Participation Data'!$C$8:$C$57,$D2013))</f>
        <v>-</v>
      </c>
      <c r="N2013" s="254" t="str">
        <f>IF(ISNA(SUMIFS(INDEX('Model Participation Data'!$N$8:$DX$57,0,MATCH(CONCATENATE($J2013,N$6),'Model Participation Data'!$N$6:$DX$6,0)),'Model Participation Data'!$B$8:$B$57,$C2013,'Model Participation Data'!$C$8:$C$57,$D2013)),"-",SUMIFS(INDEX('Model Participation Data'!$N$8:$DX$57,0,MATCH(CONCATENATE($J2013,N$6),'Model Participation Data'!$N$6:$DX$6,0)),'Model Participation Data'!$B$8:$B$57,$C2013,'Model Participation Data'!$C$8:$C$57,$D2013))</f>
        <v>-</v>
      </c>
      <c r="O2013" s="154">
        <f>IF(ISNA(SUMIFS(INDEX('Model Participation Data'!$N$8:$DX$57,0,MATCH(CONCATENATE($J2013,O$6),'Model Participation Data'!$N$6:$DX$6,0)),'Model Participation Data'!$B$8:$B$57,$C2013,'Model Participation Data'!$C$8:$C$57,$D2013)),"-",SUMIFS(INDEX('Model Participation Data'!$N$8:$DX$57,0,MATCH(CONCATENATE($J2013,O$6),'Model Participation Data'!$N$6:$DX$6,0)),'Model Participation Data'!$B$8:$B$57,$C2013,'Model Participation Data'!$C$8:$C$57,$D2013))</f>
        <v>0</v>
      </c>
    </row>
    <row r="2014" spans="2:15" x14ac:dyDescent="0.35">
      <c r="B2014" s="37" t="s">
        <v>80</v>
      </c>
      <c r="C2014" s="38" t="str">
        <f>IF(ISBLANK('Model Participation Data'!$B$88),"-",'Model Participation Data'!$B$88)</f>
        <v>-</v>
      </c>
      <c r="D2014" s="38" t="str">
        <f>IF(ISBLANK('Model Participation Data'!$C$88),"-",'Model Participation Data'!$C$88)</f>
        <v>-</v>
      </c>
      <c r="E2014" s="38" t="str">
        <f>IF(ISBLANK('Model Participation Data'!$D$88),"-",'Model Participation Data'!$D$88)</f>
        <v>-</v>
      </c>
      <c r="F2014" s="38" t="str">
        <f>IF(ISBLANK('Model Participation Data'!$E$88),"-",'Model Participation Data'!$E$88)</f>
        <v>-</v>
      </c>
      <c r="G2014" s="151" t="str">
        <f>IF(ISBLANK('Model Participation Data'!$F$88),"-",'Model Participation Data'!$F$88)</f>
        <v>-</v>
      </c>
      <c r="H2014" s="253">
        <v>2</v>
      </c>
      <c r="I2014" s="253">
        <v>1</v>
      </c>
      <c r="J2014" s="150" t="str">
        <f t="shared" si="77"/>
        <v>21</v>
      </c>
      <c r="K2014" s="38" t="str">
        <f>IF(ISBLANK('Model Participation Data'!$L$88),"-",'Model Participation Data'!$L$88)</f>
        <v>-</v>
      </c>
      <c r="L2014" s="39" t="str">
        <f>IF(ISBLANK('Model Participation Data'!$M$88),"-",'Model Participation Data'!$M$88)</f>
        <v>-</v>
      </c>
      <c r="M2014" s="254">
        <f>IF(ISNA(SUMIFS(INDEX('Model Participation Data'!$N$8:$DX$57,0,MATCH(CONCATENATE($J2014,M$6),'Model Participation Data'!$N$6:$DX$6,0)),'Model Participation Data'!$B$8:$B$57,$C2014,'Model Participation Data'!$C$8:$C$57,$D2014)),"-",SUMIFS(INDEX('Model Participation Data'!$N$8:$DX$57,0,MATCH(CONCATENATE($J2014,M$6),'Model Participation Data'!$N$6:$DX$6,0)),'Model Participation Data'!$B$8:$B$57,$C2014,'Model Participation Data'!$C$8:$C$57,$D2014))</f>
        <v>0</v>
      </c>
      <c r="N2014" s="254">
        <f>IF(ISNA(SUMIFS(INDEX('Model Participation Data'!$N$8:$DX$57,0,MATCH(CONCATENATE($J2014,N$6),'Model Participation Data'!$N$6:$DX$6,0)),'Model Participation Data'!$B$8:$B$57,$C2014,'Model Participation Data'!$C$8:$C$57,$D2014)),"-",SUMIFS(INDEX('Model Participation Data'!$N$8:$DX$57,0,MATCH(CONCATENATE($J2014,N$6),'Model Participation Data'!$N$6:$DX$6,0)),'Model Participation Data'!$B$8:$B$57,$C2014,'Model Participation Data'!$C$8:$C$57,$D2014))</f>
        <v>0</v>
      </c>
      <c r="O2014" s="154">
        <f>IF(ISNA(SUMIFS(INDEX('Model Participation Data'!$N$8:$DX$57,0,MATCH(CONCATENATE($J2014,O$6),'Model Participation Data'!$N$6:$DX$6,0)),'Model Participation Data'!$B$8:$B$57,$C2014,'Model Participation Data'!$C$8:$C$57,$D2014)),"-",SUMIFS(INDEX('Model Participation Data'!$N$8:$DX$57,0,MATCH(CONCATENATE($J2014,O$6),'Model Participation Data'!$N$6:$DX$6,0)),'Model Participation Data'!$B$8:$B$57,$C2014,'Model Participation Data'!$C$8:$C$57,$D2014))</f>
        <v>0</v>
      </c>
    </row>
    <row r="2015" spans="2:15" x14ac:dyDescent="0.35">
      <c r="B2015" s="37" t="s">
        <v>80</v>
      </c>
      <c r="C2015" s="38" t="str">
        <f>IF(ISBLANK('Model Participation Data'!$B$88),"-",'Model Participation Data'!$B$88)</f>
        <v>-</v>
      </c>
      <c r="D2015" s="38" t="str">
        <f>IF(ISBLANK('Model Participation Data'!$C$88),"-",'Model Participation Data'!$C$88)</f>
        <v>-</v>
      </c>
      <c r="E2015" s="38" t="str">
        <f>IF(ISBLANK('Model Participation Data'!$D$88),"-",'Model Participation Data'!$D$88)</f>
        <v>-</v>
      </c>
      <c r="F2015" s="38" t="str">
        <f>IF(ISBLANK('Model Participation Data'!$E$88),"-",'Model Participation Data'!$E$88)</f>
        <v>-</v>
      </c>
      <c r="G2015" s="151" t="str">
        <f>IF(ISBLANK('Model Participation Data'!$F$88),"-",'Model Participation Data'!$F$88)</f>
        <v>-</v>
      </c>
      <c r="H2015" s="253">
        <v>2</v>
      </c>
      <c r="I2015" s="253">
        <v>2</v>
      </c>
      <c r="J2015" s="150" t="str">
        <f t="shared" si="77"/>
        <v>22</v>
      </c>
      <c r="K2015" s="38" t="str">
        <f>IF(ISBLANK('Model Participation Data'!$L$88),"-",'Model Participation Data'!$L$88)</f>
        <v>-</v>
      </c>
      <c r="L2015" s="39" t="str">
        <f>IF(ISBLANK('Model Participation Data'!$M$88),"-",'Model Participation Data'!$M$88)</f>
        <v>-</v>
      </c>
      <c r="M2015" s="254">
        <f>IF(ISNA(SUMIFS(INDEX('Model Participation Data'!$N$8:$DX$57,0,MATCH(CONCATENATE($J2015,M$6),'Model Participation Data'!$N$6:$DX$6,0)),'Model Participation Data'!$B$8:$B$57,$C2015,'Model Participation Data'!$C$8:$C$57,$D2015)),"-",SUMIFS(INDEX('Model Participation Data'!$N$8:$DX$57,0,MATCH(CONCATENATE($J2015,M$6),'Model Participation Data'!$N$6:$DX$6,0)),'Model Participation Data'!$B$8:$B$57,$C2015,'Model Participation Data'!$C$8:$C$57,$D2015))</f>
        <v>0</v>
      </c>
      <c r="N2015" s="254">
        <f>IF(ISNA(SUMIFS(INDEX('Model Participation Data'!$N$8:$DX$57,0,MATCH(CONCATENATE($J2015,N$6),'Model Participation Data'!$N$6:$DX$6,0)),'Model Participation Data'!$B$8:$B$57,$C2015,'Model Participation Data'!$C$8:$C$57,$D2015)),"-",SUMIFS(INDEX('Model Participation Data'!$N$8:$DX$57,0,MATCH(CONCATENATE($J2015,N$6),'Model Participation Data'!$N$6:$DX$6,0)),'Model Participation Data'!$B$8:$B$57,$C2015,'Model Participation Data'!$C$8:$C$57,$D2015))</f>
        <v>0</v>
      </c>
      <c r="O2015" s="154">
        <f>IF(ISNA(SUMIFS(INDEX('Model Participation Data'!$N$8:$DX$57,0,MATCH(CONCATENATE($J2015,O$6),'Model Participation Data'!$N$6:$DX$6,0)),'Model Participation Data'!$B$8:$B$57,$C2015,'Model Participation Data'!$C$8:$C$57,$D2015)),"-",SUMIFS(INDEX('Model Participation Data'!$N$8:$DX$57,0,MATCH(CONCATENATE($J2015,O$6),'Model Participation Data'!$N$6:$DX$6,0)),'Model Participation Data'!$B$8:$B$57,$C2015,'Model Participation Data'!$C$8:$C$57,$D2015))</f>
        <v>0</v>
      </c>
    </row>
    <row r="2016" spans="2:15" x14ac:dyDescent="0.35">
      <c r="B2016" s="37" t="s">
        <v>80</v>
      </c>
      <c r="C2016" s="38" t="str">
        <f>IF(ISBLANK('Model Participation Data'!$B$88),"-",'Model Participation Data'!$B$88)</f>
        <v>-</v>
      </c>
      <c r="D2016" s="38" t="str">
        <f>IF(ISBLANK('Model Participation Data'!$C$88),"-",'Model Participation Data'!$C$88)</f>
        <v>-</v>
      </c>
      <c r="E2016" s="38" t="str">
        <f>IF(ISBLANK('Model Participation Data'!$D$88),"-",'Model Participation Data'!$D$88)</f>
        <v>-</v>
      </c>
      <c r="F2016" s="38" t="str">
        <f>IF(ISBLANK('Model Participation Data'!$E$88),"-",'Model Participation Data'!$E$88)</f>
        <v>-</v>
      </c>
      <c r="G2016" s="151" t="str">
        <f>IF(ISBLANK('Model Participation Data'!$F$88),"-",'Model Participation Data'!$F$88)</f>
        <v>-</v>
      </c>
      <c r="H2016" s="253">
        <v>2</v>
      </c>
      <c r="I2016" s="253">
        <v>3</v>
      </c>
      <c r="J2016" s="150" t="str">
        <f t="shared" si="77"/>
        <v>23</v>
      </c>
      <c r="K2016" s="38" t="str">
        <f>IF(ISBLANK('Model Participation Data'!$L$88),"-",'Model Participation Data'!$L$88)</f>
        <v>-</v>
      </c>
      <c r="L2016" s="39" t="str">
        <f>IF(ISBLANK('Model Participation Data'!$M$88),"-",'Model Participation Data'!$M$88)</f>
        <v>-</v>
      </c>
      <c r="M2016" s="254">
        <f>IF(ISNA(SUMIFS(INDEX('Model Participation Data'!$N$8:$DX$57,0,MATCH(CONCATENATE($J2016,M$6),'Model Participation Data'!$N$6:$DX$6,0)),'Model Participation Data'!$B$8:$B$57,$C2016,'Model Participation Data'!$C$8:$C$57,$D2016)),"-",SUMIFS(INDEX('Model Participation Data'!$N$8:$DX$57,0,MATCH(CONCATENATE($J2016,M$6),'Model Participation Data'!$N$6:$DX$6,0)),'Model Participation Data'!$B$8:$B$57,$C2016,'Model Participation Data'!$C$8:$C$57,$D2016))</f>
        <v>0</v>
      </c>
      <c r="N2016" s="254">
        <f>IF(ISNA(SUMIFS(INDEX('Model Participation Data'!$N$8:$DX$57,0,MATCH(CONCATENATE($J2016,N$6),'Model Participation Data'!$N$6:$DX$6,0)),'Model Participation Data'!$B$8:$B$57,$C2016,'Model Participation Data'!$C$8:$C$57,$D2016)),"-",SUMIFS(INDEX('Model Participation Data'!$N$8:$DX$57,0,MATCH(CONCATENATE($J2016,N$6),'Model Participation Data'!$N$6:$DX$6,0)),'Model Participation Data'!$B$8:$B$57,$C2016,'Model Participation Data'!$C$8:$C$57,$D2016))</f>
        <v>0</v>
      </c>
      <c r="O2016" s="154">
        <f>IF(ISNA(SUMIFS(INDEX('Model Participation Data'!$N$8:$DX$57,0,MATCH(CONCATENATE($J2016,O$6),'Model Participation Data'!$N$6:$DX$6,0)),'Model Participation Data'!$B$8:$B$57,$C2016,'Model Participation Data'!$C$8:$C$57,$D2016)),"-",SUMIFS(INDEX('Model Participation Data'!$N$8:$DX$57,0,MATCH(CONCATENATE($J2016,O$6),'Model Participation Data'!$N$6:$DX$6,0)),'Model Participation Data'!$B$8:$B$57,$C2016,'Model Participation Data'!$C$8:$C$57,$D2016))</f>
        <v>0</v>
      </c>
    </row>
    <row r="2017" spans="2:15" x14ac:dyDescent="0.35">
      <c r="B2017" s="37" t="s">
        <v>80</v>
      </c>
      <c r="C2017" s="38" t="str">
        <f>IF(ISBLANK('Model Participation Data'!$B$88),"-",'Model Participation Data'!$B$88)</f>
        <v>-</v>
      </c>
      <c r="D2017" s="38" t="str">
        <f>IF(ISBLANK('Model Participation Data'!$C$88),"-",'Model Participation Data'!$C$88)</f>
        <v>-</v>
      </c>
      <c r="E2017" s="38" t="str">
        <f>IF(ISBLANK('Model Participation Data'!$D$88),"-",'Model Participation Data'!$D$88)</f>
        <v>-</v>
      </c>
      <c r="F2017" s="38" t="str">
        <f>IF(ISBLANK('Model Participation Data'!$E$88),"-",'Model Participation Data'!$E$88)</f>
        <v>-</v>
      </c>
      <c r="G2017" s="151" t="str">
        <f>IF(ISBLANK('Model Participation Data'!$F$88),"-",'Model Participation Data'!$F$88)</f>
        <v>-</v>
      </c>
      <c r="H2017" s="253">
        <v>2</v>
      </c>
      <c r="I2017" s="253">
        <v>4</v>
      </c>
      <c r="J2017" s="150" t="str">
        <f t="shared" si="77"/>
        <v>24</v>
      </c>
      <c r="K2017" s="38" t="str">
        <f>IF(ISBLANK('Model Participation Data'!$L$88),"-",'Model Participation Data'!$L$88)</f>
        <v>-</v>
      </c>
      <c r="L2017" s="39" t="str">
        <f>IF(ISBLANK('Model Participation Data'!$M$88),"-",'Model Participation Data'!$M$88)</f>
        <v>-</v>
      </c>
      <c r="M2017" s="254">
        <f>IF(ISNA(SUMIFS(INDEX('Model Participation Data'!$N$8:$DX$57,0,MATCH(CONCATENATE($J2017,M$6),'Model Participation Data'!$N$6:$DX$6,0)),'Model Participation Data'!$B$8:$B$57,$C2017,'Model Participation Data'!$C$8:$C$57,$D2017)),"-",SUMIFS(INDEX('Model Participation Data'!$N$8:$DX$57,0,MATCH(CONCATENATE($J2017,M$6),'Model Participation Data'!$N$6:$DX$6,0)),'Model Participation Data'!$B$8:$B$57,$C2017,'Model Participation Data'!$C$8:$C$57,$D2017))</f>
        <v>0</v>
      </c>
      <c r="N2017" s="254">
        <f>IF(ISNA(SUMIFS(INDEX('Model Participation Data'!$N$8:$DX$57,0,MATCH(CONCATENATE($J2017,N$6),'Model Participation Data'!$N$6:$DX$6,0)),'Model Participation Data'!$B$8:$B$57,$C2017,'Model Participation Data'!$C$8:$C$57,$D2017)),"-",SUMIFS(INDEX('Model Participation Data'!$N$8:$DX$57,0,MATCH(CONCATENATE($J2017,N$6),'Model Participation Data'!$N$6:$DX$6,0)),'Model Participation Data'!$B$8:$B$57,$C2017,'Model Participation Data'!$C$8:$C$57,$D2017))</f>
        <v>0</v>
      </c>
      <c r="O2017" s="154">
        <f>IF(ISNA(SUMIFS(INDEX('Model Participation Data'!$N$8:$DX$57,0,MATCH(CONCATENATE($J2017,O$6),'Model Participation Data'!$N$6:$DX$6,0)),'Model Participation Data'!$B$8:$B$57,$C2017,'Model Participation Data'!$C$8:$C$57,$D2017)),"-",SUMIFS(INDEX('Model Participation Data'!$N$8:$DX$57,0,MATCH(CONCATENATE($J2017,O$6),'Model Participation Data'!$N$6:$DX$6,0)),'Model Participation Data'!$B$8:$B$57,$C2017,'Model Participation Data'!$C$8:$C$57,$D2017))</f>
        <v>0</v>
      </c>
    </row>
    <row r="2018" spans="2:15" x14ac:dyDescent="0.35">
      <c r="B2018" s="37" t="s">
        <v>80</v>
      </c>
      <c r="C2018" s="38" t="str">
        <f>IF(ISBLANK('Model Participation Data'!$B$88),"-",'Model Participation Data'!$B$88)</f>
        <v>-</v>
      </c>
      <c r="D2018" s="38" t="str">
        <f>IF(ISBLANK('Model Participation Data'!$C$88),"-",'Model Participation Data'!$C$88)</f>
        <v>-</v>
      </c>
      <c r="E2018" s="38" t="str">
        <f>IF(ISBLANK('Model Participation Data'!$D$88),"-",'Model Participation Data'!$D$88)</f>
        <v>-</v>
      </c>
      <c r="F2018" s="38" t="str">
        <f>IF(ISBLANK('Model Participation Data'!$E$88),"-",'Model Participation Data'!$E$88)</f>
        <v>-</v>
      </c>
      <c r="G2018" s="151" t="str">
        <f>IF(ISBLANK('Model Participation Data'!$F$88),"-",'Model Participation Data'!$F$88)</f>
        <v>-</v>
      </c>
      <c r="H2018" s="253">
        <v>2</v>
      </c>
      <c r="I2018" s="253">
        <v>5</v>
      </c>
      <c r="J2018" s="150" t="str">
        <f t="shared" si="77"/>
        <v>25</v>
      </c>
      <c r="K2018" s="38" t="str">
        <f>IF(ISBLANK('Model Participation Data'!$L$88),"-",'Model Participation Data'!$L$88)</f>
        <v>-</v>
      </c>
      <c r="L2018" s="39" t="str">
        <f>IF(ISBLANK('Model Participation Data'!$M$88),"-",'Model Participation Data'!$M$88)</f>
        <v>-</v>
      </c>
      <c r="M2018" s="254">
        <f>IF(ISNA(SUMIFS(INDEX('Model Participation Data'!$N$8:$DX$57,0,MATCH(CONCATENATE($J2018,M$6),'Model Participation Data'!$N$6:$DX$6,0)),'Model Participation Data'!$B$8:$B$57,$C2018,'Model Participation Data'!$C$8:$C$57,$D2018)),"-",SUMIFS(INDEX('Model Participation Data'!$N$8:$DX$57,0,MATCH(CONCATENATE($J2018,M$6),'Model Participation Data'!$N$6:$DX$6,0)),'Model Participation Data'!$B$8:$B$57,$C2018,'Model Participation Data'!$C$8:$C$57,$D2018))</f>
        <v>0</v>
      </c>
      <c r="N2018" s="254">
        <f>IF(ISNA(SUMIFS(INDEX('Model Participation Data'!$N$8:$DX$57,0,MATCH(CONCATENATE($J2018,N$6),'Model Participation Data'!$N$6:$DX$6,0)),'Model Participation Data'!$B$8:$B$57,$C2018,'Model Participation Data'!$C$8:$C$57,$D2018)),"-",SUMIFS(INDEX('Model Participation Data'!$N$8:$DX$57,0,MATCH(CONCATENATE($J2018,N$6),'Model Participation Data'!$N$6:$DX$6,0)),'Model Participation Data'!$B$8:$B$57,$C2018,'Model Participation Data'!$C$8:$C$57,$D2018))</f>
        <v>0</v>
      </c>
      <c r="O2018" s="154">
        <f>IF(ISNA(SUMIFS(INDEX('Model Participation Data'!$N$8:$DX$57,0,MATCH(CONCATENATE($J2018,O$6),'Model Participation Data'!$N$6:$DX$6,0)),'Model Participation Data'!$B$8:$B$57,$C2018,'Model Participation Data'!$C$8:$C$57,$D2018)),"-",SUMIFS(INDEX('Model Participation Data'!$N$8:$DX$57,0,MATCH(CONCATENATE($J2018,O$6),'Model Participation Data'!$N$6:$DX$6,0)),'Model Participation Data'!$B$8:$B$57,$C2018,'Model Participation Data'!$C$8:$C$57,$D2018))</f>
        <v>0</v>
      </c>
    </row>
    <row r="2019" spans="2:15" x14ac:dyDescent="0.35">
      <c r="B2019" s="37" t="s">
        <v>80</v>
      </c>
      <c r="C2019" s="38" t="str">
        <f>IF(ISBLANK('Model Participation Data'!$B$88),"-",'Model Participation Data'!$B$88)</f>
        <v>-</v>
      </c>
      <c r="D2019" s="38" t="str">
        <f>IF(ISBLANK('Model Participation Data'!$C$88),"-",'Model Participation Data'!$C$88)</f>
        <v>-</v>
      </c>
      <c r="E2019" s="38" t="str">
        <f>IF(ISBLANK('Model Participation Data'!$D$88),"-",'Model Participation Data'!$D$88)</f>
        <v>-</v>
      </c>
      <c r="F2019" s="38" t="str">
        <f>IF(ISBLANK('Model Participation Data'!$E$88),"-",'Model Participation Data'!$E$88)</f>
        <v>-</v>
      </c>
      <c r="G2019" s="151" t="str">
        <f>IF(ISBLANK('Model Participation Data'!$F$88),"-",'Model Participation Data'!$F$88)</f>
        <v>-</v>
      </c>
      <c r="H2019" s="253">
        <v>2</v>
      </c>
      <c r="I2019" s="253" t="s">
        <v>65</v>
      </c>
      <c r="J2019" s="150" t="str">
        <f t="shared" ref="J2019:J2082" si="78">CONCATENATE(H2019,I2019)</f>
        <v>2Goal</v>
      </c>
      <c r="K2019" s="38" t="str">
        <f>IF(ISBLANK('Model Participation Data'!$L$88),"-",'Model Participation Data'!$L$88)</f>
        <v>-</v>
      </c>
      <c r="L2019" s="39" t="str">
        <f>IF(ISBLANK('Model Participation Data'!$M$88),"-",'Model Participation Data'!$M$88)</f>
        <v>-</v>
      </c>
      <c r="M2019" s="254" t="str">
        <f>IF(ISNA(SUMIFS(INDEX('Model Participation Data'!$N$8:$DX$57,0,MATCH(CONCATENATE($J2019,M$6),'Model Participation Data'!$N$6:$DX$6,0)),'Model Participation Data'!$B$8:$B$57,$C2019,'Model Participation Data'!$C$8:$C$57,$D2019)),"-",SUMIFS(INDEX('Model Participation Data'!$N$8:$DX$57,0,MATCH(CONCATENATE($J2019,M$6),'Model Participation Data'!$N$6:$DX$6,0)),'Model Participation Data'!$B$8:$B$57,$C2019,'Model Participation Data'!$C$8:$C$57,$D2019))</f>
        <v>-</v>
      </c>
      <c r="N2019" s="254" t="str">
        <f>IF(ISNA(SUMIFS(INDEX('Model Participation Data'!$N$8:$DX$57,0,MATCH(CONCATENATE($J2019,N$6),'Model Participation Data'!$N$6:$DX$6,0)),'Model Participation Data'!$B$8:$B$57,$C2019,'Model Participation Data'!$C$8:$C$57,$D2019)),"-",SUMIFS(INDEX('Model Participation Data'!$N$8:$DX$57,0,MATCH(CONCATENATE($J2019,N$6),'Model Participation Data'!$N$6:$DX$6,0)),'Model Participation Data'!$B$8:$B$57,$C2019,'Model Participation Data'!$C$8:$C$57,$D2019))</f>
        <v>-</v>
      </c>
      <c r="O2019" s="154">
        <f>IF(ISNA(SUMIFS(INDEX('Model Participation Data'!$N$8:$DX$57,0,MATCH(CONCATENATE($J2019,O$6),'Model Participation Data'!$N$6:$DX$6,0)),'Model Participation Data'!$B$8:$B$57,$C2019,'Model Participation Data'!$C$8:$C$57,$D2019)),"-",SUMIFS(INDEX('Model Participation Data'!$N$8:$DX$57,0,MATCH(CONCATENATE($J2019,O$6),'Model Participation Data'!$N$6:$DX$6,0)),'Model Participation Data'!$B$8:$B$57,$C2019,'Model Participation Data'!$C$8:$C$57,$D2019))</f>
        <v>0</v>
      </c>
    </row>
    <row r="2020" spans="2:15" x14ac:dyDescent="0.35">
      <c r="B2020" s="37" t="s">
        <v>80</v>
      </c>
      <c r="C2020" s="38" t="str">
        <f>IF(ISBLANK('Model Participation Data'!$B$88),"-",'Model Participation Data'!$B$88)</f>
        <v>-</v>
      </c>
      <c r="D2020" s="38" t="str">
        <f>IF(ISBLANK('Model Participation Data'!$C$88),"-",'Model Participation Data'!$C$88)</f>
        <v>-</v>
      </c>
      <c r="E2020" s="38" t="str">
        <f>IF(ISBLANK('Model Participation Data'!$D$88),"-",'Model Participation Data'!$D$88)</f>
        <v>-</v>
      </c>
      <c r="F2020" s="38" t="str">
        <f>IF(ISBLANK('Model Participation Data'!$E$88),"-",'Model Participation Data'!$E$88)</f>
        <v>-</v>
      </c>
      <c r="G2020" s="151" t="str">
        <f>IF(ISBLANK('Model Participation Data'!$F$88),"-",'Model Participation Data'!$F$88)</f>
        <v>-</v>
      </c>
      <c r="H2020" s="253">
        <v>3</v>
      </c>
      <c r="I2020" s="253">
        <v>1</v>
      </c>
      <c r="J2020" s="150" t="str">
        <f t="shared" si="78"/>
        <v>31</v>
      </c>
      <c r="K2020" s="38" t="str">
        <f>IF(ISBLANK('Model Participation Data'!$L$88),"-",'Model Participation Data'!$L$88)</f>
        <v>-</v>
      </c>
      <c r="L2020" s="39" t="str">
        <f>IF(ISBLANK('Model Participation Data'!$M$88),"-",'Model Participation Data'!$M$88)</f>
        <v>-</v>
      </c>
      <c r="M2020" s="254">
        <f>IF(ISNA(SUMIFS(INDEX('Model Participation Data'!$N$8:$DX$57,0,MATCH(CONCATENATE($J2020,M$6),'Model Participation Data'!$N$6:$DX$6,0)),'Model Participation Data'!$B$8:$B$57,$C2020,'Model Participation Data'!$C$8:$C$57,$D2020)),"-",SUMIFS(INDEX('Model Participation Data'!$N$8:$DX$57,0,MATCH(CONCATENATE($J2020,M$6),'Model Participation Data'!$N$6:$DX$6,0)),'Model Participation Data'!$B$8:$B$57,$C2020,'Model Participation Data'!$C$8:$C$57,$D2020))</f>
        <v>0</v>
      </c>
      <c r="N2020" s="254">
        <f>IF(ISNA(SUMIFS(INDEX('Model Participation Data'!$N$8:$DX$57,0,MATCH(CONCATENATE($J2020,N$6),'Model Participation Data'!$N$6:$DX$6,0)),'Model Participation Data'!$B$8:$B$57,$C2020,'Model Participation Data'!$C$8:$C$57,$D2020)),"-",SUMIFS(INDEX('Model Participation Data'!$N$8:$DX$57,0,MATCH(CONCATENATE($J2020,N$6),'Model Participation Data'!$N$6:$DX$6,0)),'Model Participation Data'!$B$8:$B$57,$C2020,'Model Participation Data'!$C$8:$C$57,$D2020))</f>
        <v>0</v>
      </c>
      <c r="O2020" s="154">
        <f>IF(ISNA(SUMIFS(INDEX('Model Participation Data'!$N$8:$DX$57,0,MATCH(CONCATENATE($J2020,O$6),'Model Participation Data'!$N$6:$DX$6,0)),'Model Participation Data'!$B$8:$B$57,$C2020,'Model Participation Data'!$C$8:$C$57,$D2020)),"-",SUMIFS(INDEX('Model Participation Data'!$N$8:$DX$57,0,MATCH(CONCATENATE($J2020,O$6),'Model Participation Data'!$N$6:$DX$6,0)),'Model Participation Data'!$B$8:$B$57,$C2020,'Model Participation Data'!$C$8:$C$57,$D2020))</f>
        <v>0</v>
      </c>
    </row>
    <row r="2021" spans="2:15" x14ac:dyDescent="0.35">
      <c r="B2021" s="37" t="s">
        <v>80</v>
      </c>
      <c r="C2021" s="38" t="str">
        <f>IF(ISBLANK('Model Participation Data'!$B$88),"-",'Model Participation Data'!$B$88)</f>
        <v>-</v>
      </c>
      <c r="D2021" s="38" t="str">
        <f>IF(ISBLANK('Model Participation Data'!$C$88),"-",'Model Participation Data'!$C$88)</f>
        <v>-</v>
      </c>
      <c r="E2021" s="38" t="str">
        <f>IF(ISBLANK('Model Participation Data'!$D$88),"-",'Model Participation Data'!$D$88)</f>
        <v>-</v>
      </c>
      <c r="F2021" s="38" t="str">
        <f>IF(ISBLANK('Model Participation Data'!$E$88),"-",'Model Participation Data'!$E$88)</f>
        <v>-</v>
      </c>
      <c r="G2021" s="151" t="str">
        <f>IF(ISBLANK('Model Participation Data'!$F$88),"-",'Model Participation Data'!$F$88)</f>
        <v>-</v>
      </c>
      <c r="H2021" s="253">
        <v>3</v>
      </c>
      <c r="I2021" s="253">
        <v>2</v>
      </c>
      <c r="J2021" s="150" t="str">
        <f t="shared" si="78"/>
        <v>32</v>
      </c>
      <c r="K2021" s="38" t="str">
        <f>IF(ISBLANK('Model Participation Data'!$L$88),"-",'Model Participation Data'!$L$88)</f>
        <v>-</v>
      </c>
      <c r="L2021" s="39" t="str">
        <f>IF(ISBLANK('Model Participation Data'!$M$88),"-",'Model Participation Data'!$M$88)</f>
        <v>-</v>
      </c>
      <c r="M2021" s="254">
        <f>IF(ISNA(SUMIFS(INDEX('Model Participation Data'!$N$8:$DX$57,0,MATCH(CONCATENATE($J2021,M$6),'Model Participation Data'!$N$6:$DX$6,0)),'Model Participation Data'!$B$8:$B$57,$C2021,'Model Participation Data'!$C$8:$C$57,$D2021)),"-",SUMIFS(INDEX('Model Participation Data'!$N$8:$DX$57,0,MATCH(CONCATENATE($J2021,M$6),'Model Participation Data'!$N$6:$DX$6,0)),'Model Participation Data'!$B$8:$B$57,$C2021,'Model Participation Data'!$C$8:$C$57,$D2021))</f>
        <v>0</v>
      </c>
      <c r="N2021" s="254">
        <f>IF(ISNA(SUMIFS(INDEX('Model Participation Data'!$N$8:$DX$57,0,MATCH(CONCATENATE($J2021,N$6),'Model Participation Data'!$N$6:$DX$6,0)),'Model Participation Data'!$B$8:$B$57,$C2021,'Model Participation Data'!$C$8:$C$57,$D2021)),"-",SUMIFS(INDEX('Model Participation Data'!$N$8:$DX$57,0,MATCH(CONCATENATE($J2021,N$6),'Model Participation Data'!$N$6:$DX$6,0)),'Model Participation Data'!$B$8:$B$57,$C2021,'Model Participation Data'!$C$8:$C$57,$D2021))</f>
        <v>0</v>
      </c>
      <c r="O2021" s="154">
        <f>IF(ISNA(SUMIFS(INDEX('Model Participation Data'!$N$8:$DX$57,0,MATCH(CONCATENATE($J2021,O$6),'Model Participation Data'!$N$6:$DX$6,0)),'Model Participation Data'!$B$8:$B$57,$C2021,'Model Participation Data'!$C$8:$C$57,$D2021)),"-",SUMIFS(INDEX('Model Participation Data'!$N$8:$DX$57,0,MATCH(CONCATENATE($J2021,O$6),'Model Participation Data'!$N$6:$DX$6,0)),'Model Participation Data'!$B$8:$B$57,$C2021,'Model Participation Data'!$C$8:$C$57,$D2021))</f>
        <v>0</v>
      </c>
    </row>
    <row r="2022" spans="2:15" x14ac:dyDescent="0.35">
      <c r="B2022" s="37" t="s">
        <v>80</v>
      </c>
      <c r="C2022" s="38" t="str">
        <f>IF(ISBLANK('Model Participation Data'!$B$88),"-",'Model Participation Data'!$B$88)</f>
        <v>-</v>
      </c>
      <c r="D2022" s="38" t="str">
        <f>IF(ISBLANK('Model Participation Data'!$C$88),"-",'Model Participation Data'!$C$88)</f>
        <v>-</v>
      </c>
      <c r="E2022" s="38" t="str">
        <f>IF(ISBLANK('Model Participation Data'!$D$88),"-",'Model Participation Data'!$D$88)</f>
        <v>-</v>
      </c>
      <c r="F2022" s="38" t="str">
        <f>IF(ISBLANK('Model Participation Data'!$E$88),"-",'Model Participation Data'!$E$88)</f>
        <v>-</v>
      </c>
      <c r="G2022" s="151" t="str">
        <f>IF(ISBLANK('Model Participation Data'!$F$88),"-",'Model Participation Data'!$F$88)</f>
        <v>-</v>
      </c>
      <c r="H2022" s="253">
        <v>3</v>
      </c>
      <c r="I2022" s="253">
        <v>3</v>
      </c>
      <c r="J2022" s="150" t="str">
        <f t="shared" si="78"/>
        <v>33</v>
      </c>
      <c r="K2022" s="38" t="str">
        <f>IF(ISBLANK('Model Participation Data'!$L$88),"-",'Model Participation Data'!$L$88)</f>
        <v>-</v>
      </c>
      <c r="L2022" s="39" t="str">
        <f>IF(ISBLANK('Model Participation Data'!$M$88),"-",'Model Participation Data'!$M$88)</f>
        <v>-</v>
      </c>
      <c r="M2022" s="254">
        <f>IF(ISNA(SUMIFS(INDEX('Model Participation Data'!$N$8:$DX$57,0,MATCH(CONCATENATE($J2022,M$6),'Model Participation Data'!$N$6:$DX$6,0)),'Model Participation Data'!$B$8:$B$57,$C2022,'Model Participation Data'!$C$8:$C$57,$D2022)),"-",SUMIFS(INDEX('Model Participation Data'!$N$8:$DX$57,0,MATCH(CONCATENATE($J2022,M$6),'Model Participation Data'!$N$6:$DX$6,0)),'Model Participation Data'!$B$8:$B$57,$C2022,'Model Participation Data'!$C$8:$C$57,$D2022))</f>
        <v>0</v>
      </c>
      <c r="N2022" s="254">
        <f>IF(ISNA(SUMIFS(INDEX('Model Participation Data'!$N$8:$DX$57,0,MATCH(CONCATENATE($J2022,N$6),'Model Participation Data'!$N$6:$DX$6,0)),'Model Participation Data'!$B$8:$B$57,$C2022,'Model Participation Data'!$C$8:$C$57,$D2022)),"-",SUMIFS(INDEX('Model Participation Data'!$N$8:$DX$57,0,MATCH(CONCATENATE($J2022,N$6),'Model Participation Data'!$N$6:$DX$6,0)),'Model Participation Data'!$B$8:$B$57,$C2022,'Model Participation Data'!$C$8:$C$57,$D2022))</f>
        <v>0</v>
      </c>
      <c r="O2022" s="154">
        <f>IF(ISNA(SUMIFS(INDEX('Model Participation Data'!$N$8:$DX$57,0,MATCH(CONCATENATE($J2022,O$6),'Model Participation Data'!$N$6:$DX$6,0)),'Model Participation Data'!$B$8:$B$57,$C2022,'Model Participation Data'!$C$8:$C$57,$D2022)),"-",SUMIFS(INDEX('Model Participation Data'!$N$8:$DX$57,0,MATCH(CONCATENATE($J2022,O$6),'Model Participation Data'!$N$6:$DX$6,0)),'Model Participation Data'!$B$8:$B$57,$C2022,'Model Participation Data'!$C$8:$C$57,$D2022))</f>
        <v>0</v>
      </c>
    </row>
    <row r="2023" spans="2:15" x14ac:dyDescent="0.35">
      <c r="B2023" s="37" t="s">
        <v>80</v>
      </c>
      <c r="C2023" s="38" t="str">
        <f>IF(ISBLANK('Model Participation Data'!$B$88),"-",'Model Participation Data'!$B$88)</f>
        <v>-</v>
      </c>
      <c r="D2023" s="38" t="str">
        <f>IF(ISBLANK('Model Participation Data'!$C$88),"-",'Model Participation Data'!$C$88)</f>
        <v>-</v>
      </c>
      <c r="E2023" s="38" t="str">
        <f>IF(ISBLANK('Model Participation Data'!$D$88),"-",'Model Participation Data'!$D$88)</f>
        <v>-</v>
      </c>
      <c r="F2023" s="38" t="str">
        <f>IF(ISBLANK('Model Participation Data'!$E$88),"-",'Model Participation Data'!$E$88)</f>
        <v>-</v>
      </c>
      <c r="G2023" s="151" t="str">
        <f>IF(ISBLANK('Model Participation Data'!$F$88),"-",'Model Participation Data'!$F$88)</f>
        <v>-</v>
      </c>
      <c r="H2023" s="253">
        <v>3</v>
      </c>
      <c r="I2023" s="253">
        <v>4</v>
      </c>
      <c r="J2023" s="150" t="str">
        <f t="shared" si="78"/>
        <v>34</v>
      </c>
      <c r="K2023" s="38" t="str">
        <f>IF(ISBLANK('Model Participation Data'!$L$88),"-",'Model Participation Data'!$L$88)</f>
        <v>-</v>
      </c>
      <c r="L2023" s="39" t="str">
        <f>IF(ISBLANK('Model Participation Data'!$M$88),"-",'Model Participation Data'!$M$88)</f>
        <v>-</v>
      </c>
      <c r="M2023" s="254">
        <f>IF(ISNA(SUMIFS(INDEX('Model Participation Data'!$N$8:$DX$57,0,MATCH(CONCATENATE($J2023,M$6),'Model Participation Data'!$N$6:$DX$6,0)),'Model Participation Data'!$B$8:$B$57,$C2023,'Model Participation Data'!$C$8:$C$57,$D2023)),"-",SUMIFS(INDEX('Model Participation Data'!$N$8:$DX$57,0,MATCH(CONCATENATE($J2023,M$6),'Model Participation Data'!$N$6:$DX$6,0)),'Model Participation Data'!$B$8:$B$57,$C2023,'Model Participation Data'!$C$8:$C$57,$D2023))</f>
        <v>0</v>
      </c>
      <c r="N2023" s="254">
        <f>IF(ISNA(SUMIFS(INDEX('Model Participation Data'!$N$8:$DX$57,0,MATCH(CONCATENATE($J2023,N$6),'Model Participation Data'!$N$6:$DX$6,0)),'Model Participation Data'!$B$8:$B$57,$C2023,'Model Participation Data'!$C$8:$C$57,$D2023)),"-",SUMIFS(INDEX('Model Participation Data'!$N$8:$DX$57,0,MATCH(CONCATENATE($J2023,N$6),'Model Participation Data'!$N$6:$DX$6,0)),'Model Participation Data'!$B$8:$B$57,$C2023,'Model Participation Data'!$C$8:$C$57,$D2023))</f>
        <v>0</v>
      </c>
      <c r="O2023" s="154">
        <f>IF(ISNA(SUMIFS(INDEX('Model Participation Data'!$N$8:$DX$57,0,MATCH(CONCATENATE($J2023,O$6),'Model Participation Data'!$N$6:$DX$6,0)),'Model Participation Data'!$B$8:$B$57,$C2023,'Model Participation Data'!$C$8:$C$57,$D2023)),"-",SUMIFS(INDEX('Model Participation Data'!$N$8:$DX$57,0,MATCH(CONCATENATE($J2023,O$6),'Model Participation Data'!$N$6:$DX$6,0)),'Model Participation Data'!$B$8:$B$57,$C2023,'Model Participation Data'!$C$8:$C$57,$D2023))</f>
        <v>0</v>
      </c>
    </row>
    <row r="2024" spans="2:15" x14ac:dyDescent="0.35">
      <c r="B2024" s="37" t="s">
        <v>80</v>
      </c>
      <c r="C2024" s="38" t="str">
        <f>IF(ISBLANK('Model Participation Data'!$B$88),"-",'Model Participation Data'!$B$88)</f>
        <v>-</v>
      </c>
      <c r="D2024" s="38" t="str">
        <f>IF(ISBLANK('Model Participation Data'!$C$88),"-",'Model Participation Data'!$C$88)</f>
        <v>-</v>
      </c>
      <c r="E2024" s="38" t="str">
        <f>IF(ISBLANK('Model Participation Data'!$D$88),"-",'Model Participation Data'!$D$88)</f>
        <v>-</v>
      </c>
      <c r="F2024" s="38" t="str">
        <f>IF(ISBLANK('Model Participation Data'!$E$88),"-",'Model Participation Data'!$E$88)</f>
        <v>-</v>
      </c>
      <c r="G2024" s="151" t="str">
        <f>IF(ISBLANK('Model Participation Data'!$F$88),"-",'Model Participation Data'!$F$88)</f>
        <v>-</v>
      </c>
      <c r="H2024" s="253">
        <v>3</v>
      </c>
      <c r="I2024" s="253">
        <v>5</v>
      </c>
      <c r="J2024" s="150" t="str">
        <f t="shared" si="78"/>
        <v>35</v>
      </c>
      <c r="K2024" s="38" t="str">
        <f>IF(ISBLANK('Model Participation Data'!$L$88),"-",'Model Participation Data'!$L$88)</f>
        <v>-</v>
      </c>
      <c r="L2024" s="39" t="str">
        <f>IF(ISBLANK('Model Participation Data'!$M$88),"-",'Model Participation Data'!$M$88)</f>
        <v>-</v>
      </c>
      <c r="M2024" s="254">
        <f>IF(ISNA(SUMIFS(INDEX('Model Participation Data'!$N$8:$DX$57,0,MATCH(CONCATENATE($J2024,M$6),'Model Participation Data'!$N$6:$DX$6,0)),'Model Participation Data'!$B$8:$B$57,$C2024,'Model Participation Data'!$C$8:$C$57,$D2024)),"-",SUMIFS(INDEX('Model Participation Data'!$N$8:$DX$57,0,MATCH(CONCATENATE($J2024,M$6),'Model Participation Data'!$N$6:$DX$6,0)),'Model Participation Data'!$B$8:$B$57,$C2024,'Model Participation Data'!$C$8:$C$57,$D2024))</f>
        <v>0</v>
      </c>
      <c r="N2024" s="254">
        <f>IF(ISNA(SUMIFS(INDEX('Model Participation Data'!$N$8:$DX$57,0,MATCH(CONCATENATE($J2024,N$6),'Model Participation Data'!$N$6:$DX$6,0)),'Model Participation Data'!$B$8:$B$57,$C2024,'Model Participation Data'!$C$8:$C$57,$D2024)),"-",SUMIFS(INDEX('Model Participation Data'!$N$8:$DX$57,0,MATCH(CONCATENATE($J2024,N$6),'Model Participation Data'!$N$6:$DX$6,0)),'Model Participation Data'!$B$8:$B$57,$C2024,'Model Participation Data'!$C$8:$C$57,$D2024))</f>
        <v>0</v>
      </c>
      <c r="O2024" s="154">
        <f>IF(ISNA(SUMIFS(INDEX('Model Participation Data'!$N$8:$DX$57,0,MATCH(CONCATENATE($J2024,O$6),'Model Participation Data'!$N$6:$DX$6,0)),'Model Participation Data'!$B$8:$B$57,$C2024,'Model Participation Data'!$C$8:$C$57,$D2024)),"-",SUMIFS(INDEX('Model Participation Data'!$N$8:$DX$57,0,MATCH(CONCATENATE($J2024,O$6),'Model Participation Data'!$N$6:$DX$6,0)),'Model Participation Data'!$B$8:$B$57,$C2024,'Model Participation Data'!$C$8:$C$57,$D2024))</f>
        <v>0</v>
      </c>
    </row>
    <row r="2025" spans="2:15" x14ac:dyDescent="0.35">
      <c r="B2025" s="37" t="s">
        <v>80</v>
      </c>
      <c r="C2025" s="38" t="str">
        <f>IF(ISBLANK('Model Participation Data'!$B$88),"-",'Model Participation Data'!$B$88)</f>
        <v>-</v>
      </c>
      <c r="D2025" s="38" t="str">
        <f>IF(ISBLANK('Model Participation Data'!$C$88),"-",'Model Participation Data'!$C$88)</f>
        <v>-</v>
      </c>
      <c r="E2025" s="38" t="str">
        <f>IF(ISBLANK('Model Participation Data'!$D$88),"-",'Model Participation Data'!$D$88)</f>
        <v>-</v>
      </c>
      <c r="F2025" s="38" t="str">
        <f>IF(ISBLANK('Model Participation Data'!$E$88),"-",'Model Participation Data'!$E$88)</f>
        <v>-</v>
      </c>
      <c r="G2025" s="151" t="str">
        <f>IF(ISBLANK('Model Participation Data'!$F$88),"-",'Model Participation Data'!$F$88)</f>
        <v>-</v>
      </c>
      <c r="H2025" s="253">
        <v>3</v>
      </c>
      <c r="I2025" s="253" t="s">
        <v>65</v>
      </c>
      <c r="J2025" s="150" t="str">
        <f t="shared" si="78"/>
        <v>3Goal</v>
      </c>
      <c r="K2025" s="38" t="str">
        <f>IF(ISBLANK('Model Participation Data'!$L$88),"-",'Model Participation Data'!$L$88)</f>
        <v>-</v>
      </c>
      <c r="L2025" s="39" t="str">
        <f>IF(ISBLANK('Model Participation Data'!$M$88),"-",'Model Participation Data'!$M$88)</f>
        <v>-</v>
      </c>
      <c r="M2025" s="254" t="str">
        <f>IF(ISNA(SUMIFS(INDEX('Model Participation Data'!$N$8:$DX$57,0,MATCH(CONCATENATE($J2025,M$6),'Model Participation Data'!$N$6:$DX$6,0)),'Model Participation Data'!$B$8:$B$57,$C2025,'Model Participation Data'!$C$8:$C$57,$D2025)),"-",SUMIFS(INDEX('Model Participation Data'!$N$8:$DX$57,0,MATCH(CONCATENATE($J2025,M$6),'Model Participation Data'!$N$6:$DX$6,0)),'Model Participation Data'!$B$8:$B$57,$C2025,'Model Participation Data'!$C$8:$C$57,$D2025))</f>
        <v>-</v>
      </c>
      <c r="N2025" s="254" t="str">
        <f>IF(ISNA(SUMIFS(INDEX('Model Participation Data'!$N$8:$DX$57,0,MATCH(CONCATENATE($J2025,N$6),'Model Participation Data'!$N$6:$DX$6,0)),'Model Participation Data'!$B$8:$B$57,$C2025,'Model Participation Data'!$C$8:$C$57,$D2025)),"-",SUMIFS(INDEX('Model Participation Data'!$N$8:$DX$57,0,MATCH(CONCATENATE($J2025,N$6),'Model Participation Data'!$N$6:$DX$6,0)),'Model Participation Data'!$B$8:$B$57,$C2025,'Model Participation Data'!$C$8:$C$57,$D2025))</f>
        <v>-</v>
      </c>
      <c r="O2025" s="154">
        <f>IF(ISNA(SUMIFS(INDEX('Model Participation Data'!$N$8:$DX$57,0,MATCH(CONCATENATE($J2025,O$6),'Model Participation Data'!$N$6:$DX$6,0)),'Model Participation Data'!$B$8:$B$57,$C2025,'Model Participation Data'!$C$8:$C$57,$D2025)),"-",SUMIFS(INDEX('Model Participation Data'!$N$8:$DX$57,0,MATCH(CONCATENATE($J2025,O$6),'Model Participation Data'!$N$6:$DX$6,0)),'Model Participation Data'!$B$8:$B$57,$C2025,'Model Participation Data'!$C$8:$C$57,$D2025))</f>
        <v>0</v>
      </c>
    </row>
    <row r="2026" spans="2:15" x14ac:dyDescent="0.35">
      <c r="B2026" s="37" t="s">
        <v>80</v>
      </c>
      <c r="C2026" s="38" t="str">
        <f>IF(ISBLANK('Model Participation Data'!$B$88),"-",'Model Participation Data'!$B$88)</f>
        <v>-</v>
      </c>
      <c r="D2026" s="38" t="str">
        <f>IF(ISBLANK('Model Participation Data'!$C$88),"-",'Model Participation Data'!$C$88)</f>
        <v>-</v>
      </c>
      <c r="E2026" s="38" t="str">
        <f>IF(ISBLANK('Model Participation Data'!$D$88),"-",'Model Participation Data'!$D$88)</f>
        <v>-</v>
      </c>
      <c r="F2026" s="38" t="str">
        <f>IF(ISBLANK('Model Participation Data'!$E$88),"-",'Model Participation Data'!$E$88)</f>
        <v>-</v>
      </c>
      <c r="G2026" s="151" t="str">
        <f>IF(ISBLANK('Model Participation Data'!$F$88),"-",'Model Participation Data'!$F$88)</f>
        <v>-</v>
      </c>
      <c r="H2026" s="253">
        <v>4</v>
      </c>
      <c r="I2026" s="253">
        <v>1</v>
      </c>
      <c r="J2026" s="150" t="str">
        <f t="shared" si="78"/>
        <v>41</v>
      </c>
      <c r="K2026" s="38" t="str">
        <f>IF(ISBLANK('Model Participation Data'!$L$88),"-",'Model Participation Data'!$L$88)</f>
        <v>-</v>
      </c>
      <c r="L2026" s="39" t="str">
        <f>IF(ISBLANK('Model Participation Data'!$M$88),"-",'Model Participation Data'!$M$88)</f>
        <v>-</v>
      </c>
      <c r="M2026" s="254">
        <f>IF(ISNA(SUMIFS(INDEX('Model Participation Data'!$N$8:$DX$57,0,MATCH(CONCATENATE($J2026,M$6),'Model Participation Data'!$N$6:$DX$6,0)),'Model Participation Data'!$B$8:$B$57,$C2026,'Model Participation Data'!$C$8:$C$57,$D2026)),"-",SUMIFS(INDEX('Model Participation Data'!$N$8:$DX$57,0,MATCH(CONCATENATE($J2026,M$6),'Model Participation Data'!$N$6:$DX$6,0)),'Model Participation Data'!$B$8:$B$57,$C2026,'Model Participation Data'!$C$8:$C$57,$D2026))</f>
        <v>0</v>
      </c>
      <c r="N2026" s="254">
        <f>IF(ISNA(SUMIFS(INDEX('Model Participation Data'!$N$8:$DX$57,0,MATCH(CONCATENATE($J2026,N$6),'Model Participation Data'!$N$6:$DX$6,0)),'Model Participation Data'!$B$8:$B$57,$C2026,'Model Participation Data'!$C$8:$C$57,$D2026)),"-",SUMIFS(INDEX('Model Participation Data'!$N$8:$DX$57,0,MATCH(CONCATENATE($J2026,N$6),'Model Participation Data'!$N$6:$DX$6,0)),'Model Participation Data'!$B$8:$B$57,$C2026,'Model Participation Data'!$C$8:$C$57,$D2026))</f>
        <v>0</v>
      </c>
      <c r="O2026" s="154">
        <f>IF(ISNA(SUMIFS(INDEX('Model Participation Data'!$N$8:$DX$57,0,MATCH(CONCATENATE($J2026,O$6),'Model Participation Data'!$N$6:$DX$6,0)),'Model Participation Data'!$B$8:$B$57,$C2026,'Model Participation Data'!$C$8:$C$57,$D2026)),"-",SUMIFS(INDEX('Model Participation Data'!$N$8:$DX$57,0,MATCH(CONCATENATE($J2026,O$6),'Model Participation Data'!$N$6:$DX$6,0)),'Model Participation Data'!$B$8:$B$57,$C2026,'Model Participation Data'!$C$8:$C$57,$D2026))</f>
        <v>0</v>
      </c>
    </row>
    <row r="2027" spans="2:15" x14ac:dyDescent="0.35">
      <c r="B2027" s="37" t="s">
        <v>80</v>
      </c>
      <c r="C2027" s="38" t="str">
        <f>IF(ISBLANK('Model Participation Data'!$B$88),"-",'Model Participation Data'!$B$88)</f>
        <v>-</v>
      </c>
      <c r="D2027" s="38" t="str">
        <f>IF(ISBLANK('Model Participation Data'!$C$88),"-",'Model Participation Data'!$C$88)</f>
        <v>-</v>
      </c>
      <c r="E2027" s="38" t="str">
        <f>IF(ISBLANK('Model Participation Data'!$D$88),"-",'Model Participation Data'!$D$88)</f>
        <v>-</v>
      </c>
      <c r="F2027" s="38" t="str">
        <f>IF(ISBLANK('Model Participation Data'!$E$88),"-",'Model Participation Data'!$E$88)</f>
        <v>-</v>
      </c>
      <c r="G2027" s="151" t="str">
        <f>IF(ISBLANK('Model Participation Data'!$F$88),"-",'Model Participation Data'!$F$88)</f>
        <v>-</v>
      </c>
      <c r="H2027" s="253">
        <v>4</v>
      </c>
      <c r="I2027" s="253">
        <v>2</v>
      </c>
      <c r="J2027" s="150" t="str">
        <f t="shared" si="78"/>
        <v>42</v>
      </c>
      <c r="K2027" s="38" t="str">
        <f>IF(ISBLANK('Model Participation Data'!$L$88),"-",'Model Participation Data'!$L$88)</f>
        <v>-</v>
      </c>
      <c r="L2027" s="39" t="str">
        <f>IF(ISBLANK('Model Participation Data'!$M$88),"-",'Model Participation Data'!$M$88)</f>
        <v>-</v>
      </c>
      <c r="M2027" s="254">
        <f>IF(ISNA(SUMIFS(INDEX('Model Participation Data'!$N$8:$DX$57,0,MATCH(CONCATENATE($J2027,M$6),'Model Participation Data'!$N$6:$DX$6,0)),'Model Participation Data'!$B$8:$B$57,$C2027,'Model Participation Data'!$C$8:$C$57,$D2027)),"-",SUMIFS(INDEX('Model Participation Data'!$N$8:$DX$57,0,MATCH(CONCATENATE($J2027,M$6),'Model Participation Data'!$N$6:$DX$6,0)),'Model Participation Data'!$B$8:$B$57,$C2027,'Model Participation Data'!$C$8:$C$57,$D2027))</f>
        <v>0</v>
      </c>
      <c r="N2027" s="254">
        <f>IF(ISNA(SUMIFS(INDEX('Model Participation Data'!$N$8:$DX$57,0,MATCH(CONCATENATE($J2027,N$6),'Model Participation Data'!$N$6:$DX$6,0)),'Model Participation Data'!$B$8:$B$57,$C2027,'Model Participation Data'!$C$8:$C$57,$D2027)),"-",SUMIFS(INDEX('Model Participation Data'!$N$8:$DX$57,0,MATCH(CONCATENATE($J2027,N$6),'Model Participation Data'!$N$6:$DX$6,0)),'Model Participation Data'!$B$8:$B$57,$C2027,'Model Participation Data'!$C$8:$C$57,$D2027))</f>
        <v>0</v>
      </c>
      <c r="O2027" s="154">
        <f>IF(ISNA(SUMIFS(INDEX('Model Participation Data'!$N$8:$DX$57,0,MATCH(CONCATENATE($J2027,O$6),'Model Participation Data'!$N$6:$DX$6,0)),'Model Participation Data'!$B$8:$B$57,$C2027,'Model Participation Data'!$C$8:$C$57,$D2027)),"-",SUMIFS(INDEX('Model Participation Data'!$N$8:$DX$57,0,MATCH(CONCATENATE($J2027,O$6),'Model Participation Data'!$N$6:$DX$6,0)),'Model Participation Data'!$B$8:$B$57,$C2027,'Model Participation Data'!$C$8:$C$57,$D2027))</f>
        <v>0</v>
      </c>
    </row>
    <row r="2028" spans="2:15" x14ac:dyDescent="0.35">
      <c r="B2028" s="37" t="s">
        <v>80</v>
      </c>
      <c r="C2028" s="38" t="str">
        <f>IF(ISBLANK('Model Participation Data'!$B$88),"-",'Model Participation Data'!$B$88)</f>
        <v>-</v>
      </c>
      <c r="D2028" s="38" t="str">
        <f>IF(ISBLANK('Model Participation Data'!$C$88),"-",'Model Participation Data'!$C$88)</f>
        <v>-</v>
      </c>
      <c r="E2028" s="38" t="str">
        <f>IF(ISBLANK('Model Participation Data'!$D$88),"-",'Model Participation Data'!$D$88)</f>
        <v>-</v>
      </c>
      <c r="F2028" s="38" t="str">
        <f>IF(ISBLANK('Model Participation Data'!$E$88),"-",'Model Participation Data'!$E$88)</f>
        <v>-</v>
      </c>
      <c r="G2028" s="151" t="str">
        <f>IF(ISBLANK('Model Participation Data'!$F$88),"-",'Model Participation Data'!$F$88)</f>
        <v>-</v>
      </c>
      <c r="H2028" s="253">
        <v>4</v>
      </c>
      <c r="I2028" s="253">
        <v>3</v>
      </c>
      <c r="J2028" s="150" t="str">
        <f t="shared" si="78"/>
        <v>43</v>
      </c>
      <c r="K2028" s="38" t="str">
        <f>IF(ISBLANK('Model Participation Data'!$L$88),"-",'Model Participation Data'!$L$88)</f>
        <v>-</v>
      </c>
      <c r="L2028" s="39" t="str">
        <f>IF(ISBLANK('Model Participation Data'!$M$88),"-",'Model Participation Data'!$M$88)</f>
        <v>-</v>
      </c>
      <c r="M2028" s="254">
        <f>IF(ISNA(SUMIFS(INDEX('Model Participation Data'!$N$8:$DX$57,0,MATCH(CONCATENATE($J2028,M$6),'Model Participation Data'!$N$6:$DX$6,0)),'Model Participation Data'!$B$8:$B$57,$C2028,'Model Participation Data'!$C$8:$C$57,$D2028)),"-",SUMIFS(INDEX('Model Participation Data'!$N$8:$DX$57,0,MATCH(CONCATENATE($J2028,M$6),'Model Participation Data'!$N$6:$DX$6,0)),'Model Participation Data'!$B$8:$B$57,$C2028,'Model Participation Data'!$C$8:$C$57,$D2028))</f>
        <v>0</v>
      </c>
      <c r="N2028" s="254">
        <f>IF(ISNA(SUMIFS(INDEX('Model Participation Data'!$N$8:$DX$57,0,MATCH(CONCATENATE($J2028,N$6),'Model Participation Data'!$N$6:$DX$6,0)),'Model Participation Data'!$B$8:$B$57,$C2028,'Model Participation Data'!$C$8:$C$57,$D2028)),"-",SUMIFS(INDEX('Model Participation Data'!$N$8:$DX$57,0,MATCH(CONCATENATE($J2028,N$6),'Model Participation Data'!$N$6:$DX$6,0)),'Model Participation Data'!$B$8:$B$57,$C2028,'Model Participation Data'!$C$8:$C$57,$D2028))</f>
        <v>0</v>
      </c>
      <c r="O2028" s="154">
        <f>IF(ISNA(SUMIFS(INDEX('Model Participation Data'!$N$8:$DX$57,0,MATCH(CONCATENATE($J2028,O$6),'Model Participation Data'!$N$6:$DX$6,0)),'Model Participation Data'!$B$8:$B$57,$C2028,'Model Participation Data'!$C$8:$C$57,$D2028)),"-",SUMIFS(INDEX('Model Participation Data'!$N$8:$DX$57,0,MATCH(CONCATENATE($J2028,O$6),'Model Participation Data'!$N$6:$DX$6,0)),'Model Participation Data'!$B$8:$B$57,$C2028,'Model Participation Data'!$C$8:$C$57,$D2028))</f>
        <v>0</v>
      </c>
    </row>
    <row r="2029" spans="2:15" x14ac:dyDescent="0.35">
      <c r="B2029" s="37" t="s">
        <v>80</v>
      </c>
      <c r="C2029" s="38" t="str">
        <f>IF(ISBLANK('Model Participation Data'!$B$88),"-",'Model Participation Data'!$B$88)</f>
        <v>-</v>
      </c>
      <c r="D2029" s="38" t="str">
        <f>IF(ISBLANK('Model Participation Data'!$C$88),"-",'Model Participation Data'!$C$88)</f>
        <v>-</v>
      </c>
      <c r="E2029" s="38" t="str">
        <f>IF(ISBLANK('Model Participation Data'!$D$88),"-",'Model Participation Data'!$D$88)</f>
        <v>-</v>
      </c>
      <c r="F2029" s="38" t="str">
        <f>IF(ISBLANK('Model Participation Data'!$E$88),"-",'Model Participation Data'!$E$88)</f>
        <v>-</v>
      </c>
      <c r="G2029" s="151" t="str">
        <f>IF(ISBLANK('Model Participation Data'!$F$88),"-",'Model Participation Data'!$F$88)</f>
        <v>-</v>
      </c>
      <c r="H2029" s="253">
        <v>4</v>
      </c>
      <c r="I2029" s="253">
        <v>4</v>
      </c>
      <c r="J2029" s="150" t="str">
        <f t="shared" si="78"/>
        <v>44</v>
      </c>
      <c r="K2029" s="38" t="str">
        <f>IF(ISBLANK('Model Participation Data'!$L$88),"-",'Model Participation Data'!$L$88)</f>
        <v>-</v>
      </c>
      <c r="L2029" s="39" t="str">
        <f>IF(ISBLANK('Model Participation Data'!$M$88),"-",'Model Participation Data'!$M$88)</f>
        <v>-</v>
      </c>
      <c r="M2029" s="254">
        <f>IF(ISNA(SUMIFS(INDEX('Model Participation Data'!$N$8:$DX$57,0,MATCH(CONCATENATE($J2029,M$6),'Model Participation Data'!$N$6:$DX$6,0)),'Model Participation Data'!$B$8:$B$57,$C2029,'Model Participation Data'!$C$8:$C$57,$D2029)),"-",SUMIFS(INDEX('Model Participation Data'!$N$8:$DX$57,0,MATCH(CONCATENATE($J2029,M$6),'Model Participation Data'!$N$6:$DX$6,0)),'Model Participation Data'!$B$8:$B$57,$C2029,'Model Participation Data'!$C$8:$C$57,$D2029))</f>
        <v>0</v>
      </c>
      <c r="N2029" s="254">
        <f>IF(ISNA(SUMIFS(INDEX('Model Participation Data'!$N$8:$DX$57,0,MATCH(CONCATENATE($J2029,N$6),'Model Participation Data'!$N$6:$DX$6,0)),'Model Participation Data'!$B$8:$B$57,$C2029,'Model Participation Data'!$C$8:$C$57,$D2029)),"-",SUMIFS(INDEX('Model Participation Data'!$N$8:$DX$57,0,MATCH(CONCATENATE($J2029,N$6),'Model Participation Data'!$N$6:$DX$6,0)),'Model Participation Data'!$B$8:$B$57,$C2029,'Model Participation Data'!$C$8:$C$57,$D2029))</f>
        <v>0</v>
      </c>
      <c r="O2029" s="154">
        <f>IF(ISNA(SUMIFS(INDEX('Model Participation Data'!$N$8:$DX$57,0,MATCH(CONCATENATE($J2029,O$6),'Model Participation Data'!$N$6:$DX$6,0)),'Model Participation Data'!$B$8:$B$57,$C2029,'Model Participation Data'!$C$8:$C$57,$D2029)),"-",SUMIFS(INDEX('Model Participation Data'!$N$8:$DX$57,0,MATCH(CONCATENATE($J2029,O$6),'Model Participation Data'!$N$6:$DX$6,0)),'Model Participation Data'!$B$8:$B$57,$C2029,'Model Participation Data'!$C$8:$C$57,$D2029))</f>
        <v>0</v>
      </c>
    </row>
    <row r="2030" spans="2:15" x14ac:dyDescent="0.35">
      <c r="B2030" s="37" t="s">
        <v>80</v>
      </c>
      <c r="C2030" s="38" t="str">
        <f>IF(ISBLANK('Model Participation Data'!$B$88),"-",'Model Participation Data'!$B$88)</f>
        <v>-</v>
      </c>
      <c r="D2030" s="38" t="str">
        <f>IF(ISBLANK('Model Participation Data'!$C$88),"-",'Model Participation Data'!$C$88)</f>
        <v>-</v>
      </c>
      <c r="E2030" s="38" t="str">
        <f>IF(ISBLANK('Model Participation Data'!$D$88),"-",'Model Participation Data'!$D$88)</f>
        <v>-</v>
      </c>
      <c r="F2030" s="38" t="str">
        <f>IF(ISBLANK('Model Participation Data'!$E$88),"-",'Model Participation Data'!$E$88)</f>
        <v>-</v>
      </c>
      <c r="G2030" s="151" t="str">
        <f>IF(ISBLANK('Model Participation Data'!$F$88),"-",'Model Participation Data'!$F$88)</f>
        <v>-</v>
      </c>
      <c r="H2030" s="253">
        <v>4</v>
      </c>
      <c r="I2030" s="253">
        <v>5</v>
      </c>
      <c r="J2030" s="150" t="str">
        <f t="shared" si="78"/>
        <v>45</v>
      </c>
      <c r="K2030" s="38" t="str">
        <f>IF(ISBLANK('Model Participation Data'!$L$88),"-",'Model Participation Data'!$L$88)</f>
        <v>-</v>
      </c>
      <c r="L2030" s="39" t="str">
        <f>IF(ISBLANK('Model Participation Data'!$M$88),"-",'Model Participation Data'!$M$88)</f>
        <v>-</v>
      </c>
      <c r="M2030" s="254">
        <f>IF(ISNA(SUMIFS(INDEX('Model Participation Data'!$N$8:$DX$57,0,MATCH(CONCATENATE($J2030,M$6),'Model Participation Data'!$N$6:$DX$6,0)),'Model Participation Data'!$B$8:$B$57,$C2030,'Model Participation Data'!$C$8:$C$57,$D2030)),"-",SUMIFS(INDEX('Model Participation Data'!$N$8:$DX$57,0,MATCH(CONCATENATE($J2030,M$6),'Model Participation Data'!$N$6:$DX$6,0)),'Model Participation Data'!$B$8:$B$57,$C2030,'Model Participation Data'!$C$8:$C$57,$D2030))</f>
        <v>0</v>
      </c>
      <c r="N2030" s="254">
        <f>IF(ISNA(SUMIFS(INDEX('Model Participation Data'!$N$8:$DX$57,0,MATCH(CONCATENATE($J2030,N$6),'Model Participation Data'!$N$6:$DX$6,0)),'Model Participation Data'!$B$8:$B$57,$C2030,'Model Participation Data'!$C$8:$C$57,$D2030)),"-",SUMIFS(INDEX('Model Participation Data'!$N$8:$DX$57,0,MATCH(CONCATENATE($J2030,N$6),'Model Participation Data'!$N$6:$DX$6,0)),'Model Participation Data'!$B$8:$B$57,$C2030,'Model Participation Data'!$C$8:$C$57,$D2030))</f>
        <v>0</v>
      </c>
      <c r="O2030" s="154">
        <f>IF(ISNA(SUMIFS(INDEX('Model Participation Data'!$N$8:$DX$57,0,MATCH(CONCATENATE($J2030,O$6),'Model Participation Data'!$N$6:$DX$6,0)),'Model Participation Data'!$B$8:$B$57,$C2030,'Model Participation Data'!$C$8:$C$57,$D2030)),"-",SUMIFS(INDEX('Model Participation Data'!$N$8:$DX$57,0,MATCH(CONCATENATE($J2030,O$6),'Model Participation Data'!$N$6:$DX$6,0)),'Model Participation Data'!$B$8:$B$57,$C2030,'Model Participation Data'!$C$8:$C$57,$D2030))</f>
        <v>0</v>
      </c>
    </row>
    <row r="2031" spans="2:15" x14ac:dyDescent="0.35">
      <c r="B2031" s="37" t="s">
        <v>80</v>
      </c>
      <c r="C2031" s="38" t="str">
        <f>IF(ISBLANK('Model Participation Data'!$B$88),"-",'Model Participation Data'!$B$88)</f>
        <v>-</v>
      </c>
      <c r="D2031" s="38" t="str">
        <f>IF(ISBLANK('Model Participation Data'!$C$88),"-",'Model Participation Data'!$C$88)</f>
        <v>-</v>
      </c>
      <c r="E2031" s="38" t="str">
        <f>IF(ISBLANK('Model Participation Data'!$D$88),"-",'Model Participation Data'!$D$88)</f>
        <v>-</v>
      </c>
      <c r="F2031" s="38" t="str">
        <f>IF(ISBLANK('Model Participation Data'!$E$88),"-",'Model Participation Data'!$E$88)</f>
        <v>-</v>
      </c>
      <c r="G2031" s="151" t="str">
        <f>IF(ISBLANK('Model Participation Data'!$F$88),"-",'Model Participation Data'!$F$88)</f>
        <v>-</v>
      </c>
      <c r="H2031" s="253">
        <v>4</v>
      </c>
      <c r="I2031" s="253" t="s">
        <v>65</v>
      </c>
      <c r="J2031" s="150" t="str">
        <f t="shared" si="78"/>
        <v>4Goal</v>
      </c>
      <c r="K2031" s="38" t="str">
        <f>IF(ISBLANK('Model Participation Data'!$L$88),"-",'Model Participation Data'!$L$88)</f>
        <v>-</v>
      </c>
      <c r="L2031" s="39" t="str">
        <f>IF(ISBLANK('Model Participation Data'!$M$88),"-",'Model Participation Data'!$M$88)</f>
        <v>-</v>
      </c>
      <c r="M2031" s="254" t="str">
        <f>IF(ISNA(SUMIFS(INDEX('Model Participation Data'!$N$8:$DX$57,0,MATCH(CONCATENATE($J2031,M$6),'Model Participation Data'!$N$6:$DX$6,0)),'Model Participation Data'!$B$8:$B$57,$C2031,'Model Participation Data'!$C$8:$C$57,$D2031)),"-",SUMIFS(INDEX('Model Participation Data'!$N$8:$DX$57,0,MATCH(CONCATENATE($J2031,M$6),'Model Participation Data'!$N$6:$DX$6,0)),'Model Participation Data'!$B$8:$B$57,$C2031,'Model Participation Data'!$C$8:$C$57,$D2031))</f>
        <v>-</v>
      </c>
      <c r="N2031" s="254" t="str">
        <f>IF(ISNA(SUMIFS(INDEX('Model Participation Data'!$N$8:$DX$57,0,MATCH(CONCATENATE($J2031,N$6),'Model Participation Data'!$N$6:$DX$6,0)),'Model Participation Data'!$B$8:$B$57,$C2031,'Model Participation Data'!$C$8:$C$57,$D2031)),"-",SUMIFS(INDEX('Model Participation Data'!$N$8:$DX$57,0,MATCH(CONCATENATE($J2031,N$6),'Model Participation Data'!$N$6:$DX$6,0)),'Model Participation Data'!$B$8:$B$57,$C2031,'Model Participation Data'!$C$8:$C$57,$D2031))</f>
        <v>-</v>
      </c>
      <c r="O2031" s="154">
        <f>IF(ISNA(SUMIFS(INDEX('Model Participation Data'!$N$8:$DX$57,0,MATCH(CONCATENATE($J2031,O$6),'Model Participation Data'!$N$6:$DX$6,0)),'Model Participation Data'!$B$8:$B$57,$C2031,'Model Participation Data'!$C$8:$C$57,$D2031)),"-",SUMIFS(INDEX('Model Participation Data'!$N$8:$DX$57,0,MATCH(CONCATENATE($J2031,O$6),'Model Participation Data'!$N$6:$DX$6,0)),'Model Participation Data'!$B$8:$B$57,$C2031,'Model Participation Data'!$C$8:$C$57,$D2031))</f>
        <v>0</v>
      </c>
    </row>
    <row r="2032" spans="2:15" x14ac:dyDescent="0.35">
      <c r="B2032" s="37" t="s">
        <v>80</v>
      </c>
      <c r="C2032" s="38" t="str">
        <f>IF(ISBLANK('Model Participation Data'!$B$89),"-",'Model Participation Data'!$B$89)</f>
        <v>-</v>
      </c>
      <c r="D2032" s="38" t="str">
        <f>IF(ISBLANK('Model Participation Data'!$C$89),"-",'Model Participation Data'!$C$89)</f>
        <v>-</v>
      </c>
      <c r="E2032" s="38" t="str">
        <f>IF(ISBLANK('Model Participation Data'!$D$89),"-",'Model Participation Data'!$D$89)</f>
        <v>-</v>
      </c>
      <c r="F2032" s="38" t="str">
        <f>IF(ISBLANK('Model Participation Data'!$E$89),"-",'Model Participation Data'!$E$89)</f>
        <v>-</v>
      </c>
      <c r="G2032" s="151" t="str">
        <f>IF(ISBLANK('Model Participation Data'!$F$89),"-",'Model Participation Data'!$F$89)</f>
        <v>-</v>
      </c>
      <c r="H2032" s="253" t="s">
        <v>64</v>
      </c>
      <c r="I2032" s="253" t="s">
        <v>64</v>
      </c>
      <c r="J2032" s="150" t="str">
        <f t="shared" si="78"/>
        <v>BaselineBaseline</v>
      </c>
      <c r="K2032" s="38" t="str">
        <f>IF(ISBLANK('Model Participation Data'!$L$89),"-",'Model Participation Data'!$L$89)</f>
        <v>-</v>
      </c>
      <c r="L2032" s="39" t="str">
        <f>IF(ISBLANK('Model Participation Data'!$M$89),"-",'Model Participation Data'!$M$89)</f>
        <v>-</v>
      </c>
      <c r="M2032" s="254">
        <f>IF(ISNA(SUMIFS(INDEX('Model Participation Data'!$N$8:$DX$57,0,MATCH(CONCATENATE($J2032,M$6),'Model Participation Data'!$N$6:$DX$6,0)),'Model Participation Data'!$B$8:$B$57,$C2032,'Model Participation Data'!$C$8:$C$57,$D2032)),"-",SUMIFS(INDEX('Model Participation Data'!$N$8:$DX$57,0,MATCH(CONCATENATE($J2032,M$6),'Model Participation Data'!$N$6:$DX$6,0)),'Model Participation Data'!$B$8:$B$57,$C2032,'Model Participation Data'!$C$8:$C$57,$D2032))</f>
        <v>0</v>
      </c>
      <c r="N2032" s="254">
        <f>IF(ISNA(SUMIFS(INDEX('Model Participation Data'!$N$8:$DX$57,0,MATCH(CONCATENATE($J2032,N$6),'Model Participation Data'!$N$6:$DX$6,0)),'Model Participation Data'!$B$8:$B$57,$C2032,'Model Participation Data'!$C$8:$C$57,$D2032)),"-",SUMIFS(INDEX('Model Participation Data'!$N$8:$DX$57,0,MATCH(CONCATENATE($J2032,N$6),'Model Participation Data'!$N$6:$DX$6,0)),'Model Participation Data'!$B$8:$B$57,$C2032,'Model Participation Data'!$C$8:$C$57,$D2032))</f>
        <v>0</v>
      </c>
      <c r="O2032" s="154">
        <f>IF(ISNA(SUMIFS(INDEX('Model Participation Data'!$N$8:$DX$57,0,MATCH(CONCATENATE($J2032,O$6),'Model Participation Data'!$N$6:$DX$6,0)),'Model Participation Data'!$B$8:$B$57,$C2032,'Model Participation Data'!$C$8:$C$57,$D2032)),"-",SUMIFS(INDEX('Model Participation Data'!$N$8:$DX$57,0,MATCH(CONCATENATE($J2032,O$6),'Model Participation Data'!$N$6:$DX$6,0)),'Model Participation Data'!$B$8:$B$57,$C2032,'Model Participation Data'!$C$8:$C$57,$D2032))</f>
        <v>0</v>
      </c>
    </row>
    <row r="2033" spans="2:15" x14ac:dyDescent="0.35">
      <c r="B2033" s="37" t="s">
        <v>80</v>
      </c>
      <c r="C2033" s="38" t="str">
        <f>IF(ISBLANK('Model Participation Data'!$B$89),"-",'Model Participation Data'!$B$89)</f>
        <v>-</v>
      </c>
      <c r="D2033" s="38" t="str">
        <f>IF(ISBLANK('Model Participation Data'!$C$89),"-",'Model Participation Data'!$C$89)</f>
        <v>-</v>
      </c>
      <c r="E2033" s="38" t="str">
        <f>IF(ISBLANK('Model Participation Data'!$D$89),"-",'Model Participation Data'!$D$89)</f>
        <v>-</v>
      </c>
      <c r="F2033" s="38" t="str">
        <f>IF(ISBLANK('Model Participation Data'!$E$89),"-",'Model Participation Data'!$E$89)</f>
        <v>-</v>
      </c>
      <c r="G2033" s="151" t="str">
        <f>IF(ISBLANK('Model Participation Data'!$F$89),"-",'Model Participation Data'!$F$89)</f>
        <v>-</v>
      </c>
      <c r="H2033" s="253">
        <v>1</v>
      </c>
      <c r="I2033" s="253">
        <v>1</v>
      </c>
      <c r="J2033" s="150" t="str">
        <f t="shared" si="78"/>
        <v>11</v>
      </c>
      <c r="K2033" s="38" t="str">
        <f>IF(ISBLANK('Model Participation Data'!$L$89),"-",'Model Participation Data'!$L$89)</f>
        <v>-</v>
      </c>
      <c r="L2033" s="39" t="str">
        <f>IF(ISBLANK('Model Participation Data'!$M$89),"-",'Model Participation Data'!$M$89)</f>
        <v>-</v>
      </c>
      <c r="M2033" s="254">
        <f>IF(ISNA(SUMIFS(INDEX('Model Participation Data'!$N$8:$DX$57,0,MATCH(CONCATENATE($J2033,M$6),'Model Participation Data'!$N$6:$DX$6,0)),'Model Participation Data'!$B$8:$B$57,$C2033,'Model Participation Data'!$C$8:$C$57,$D2033)),"-",SUMIFS(INDEX('Model Participation Data'!$N$8:$DX$57,0,MATCH(CONCATENATE($J2033,M$6),'Model Participation Data'!$N$6:$DX$6,0)),'Model Participation Data'!$B$8:$B$57,$C2033,'Model Participation Data'!$C$8:$C$57,$D2033))</f>
        <v>0</v>
      </c>
      <c r="N2033" s="254">
        <f>IF(ISNA(SUMIFS(INDEX('Model Participation Data'!$N$8:$DX$57,0,MATCH(CONCATENATE($J2033,N$6),'Model Participation Data'!$N$6:$DX$6,0)),'Model Participation Data'!$B$8:$B$57,$C2033,'Model Participation Data'!$C$8:$C$57,$D2033)),"-",SUMIFS(INDEX('Model Participation Data'!$N$8:$DX$57,0,MATCH(CONCATENATE($J2033,N$6),'Model Participation Data'!$N$6:$DX$6,0)),'Model Participation Data'!$B$8:$B$57,$C2033,'Model Participation Data'!$C$8:$C$57,$D2033))</f>
        <v>0</v>
      </c>
      <c r="O2033" s="154">
        <f>IF(ISNA(SUMIFS(INDEX('Model Participation Data'!$N$8:$DX$57,0,MATCH(CONCATENATE($J2033,O$6),'Model Participation Data'!$N$6:$DX$6,0)),'Model Participation Data'!$B$8:$B$57,$C2033,'Model Participation Data'!$C$8:$C$57,$D2033)),"-",SUMIFS(INDEX('Model Participation Data'!$N$8:$DX$57,0,MATCH(CONCATENATE($J2033,O$6),'Model Participation Data'!$N$6:$DX$6,0)),'Model Participation Data'!$B$8:$B$57,$C2033,'Model Participation Data'!$C$8:$C$57,$D2033))</f>
        <v>0</v>
      </c>
    </row>
    <row r="2034" spans="2:15" x14ac:dyDescent="0.35">
      <c r="B2034" s="37" t="s">
        <v>80</v>
      </c>
      <c r="C2034" s="38" t="str">
        <f>IF(ISBLANK('Model Participation Data'!$B$89),"-",'Model Participation Data'!$B$89)</f>
        <v>-</v>
      </c>
      <c r="D2034" s="38" t="str">
        <f>IF(ISBLANK('Model Participation Data'!$C$89),"-",'Model Participation Data'!$C$89)</f>
        <v>-</v>
      </c>
      <c r="E2034" s="38" t="str">
        <f>IF(ISBLANK('Model Participation Data'!$D$89),"-",'Model Participation Data'!$D$89)</f>
        <v>-</v>
      </c>
      <c r="F2034" s="38" t="str">
        <f>IF(ISBLANK('Model Participation Data'!$E$89),"-",'Model Participation Data'!$E$89)</f>
        <v>-</v>
      </c>
      <c r="G2034" s="151" t="str">
        <f>IF(ISBLANK('Model Participation Data'!$F$89),"-",'Model Participation Data'!$F$89)</f>
        <v>-</v>
      </c>
      <c r="H2034" s="253">
        <v>1</v>
      </c>
      <c r="I2034" s="253">
        <v>2</v>
      </c>
      <c r="J2034" s="150" t="str">
        <f t="shared" si="78"/>
        <v>12</v>
      </c>
      <c r="K2034" s="38" t="str">
        <f>IF(ISBLANK('Model Participation Data'!$L$89),"-",'Model Participation Data'!$L$89)</f>
        <v>-</v>
      </c>
      <c r="L2034" s="39" t="str">
        <f>IF(ISBLANK('Model Participation Data'!$M$89),"-",'Model Participation Data'!$M$89)</f>
        <v>-</v>
      </c>
      <c r="M2034" s="254">
        <f>IF(ISNA(SUMIFS(INDEX('Model Participation Data'!$N$8:$DX$57,0,MATCH(CONCATENATE($J2034,M$6),'Model Participation Data'!$N$6:$DX$6,0)),'Model Participation Data'!$B$8:$B$57,$C2034,'Model Participation Data'!$C$8:$C$57,$D2034)),"-",SUMIFS(INDEX('Model Participation Data'!$N$8:$DX$57,0,MATCH(CONCATENATE($J2034,M$6),'Model Participation Data'!$N$6:$DX$6,0)),'Model Participation Data'!$B$8:$B$57,$C2034,'Model Participation Data'!$C$8:$C$57,$D2034))</f>
        <v>0</v>
      </c>
      <c r="N2034" s="254">
        <f>IF(ISNA(SUMIFS(INDEX('Model Participation Data'!$N$8:$DX$57,0,MATCH(CONCATENATE($J2034,N$6),'Model Participation Data'!$N$6:$DX$6,0)),'Model Participation Data'!$B$8:$B$57,$C2034,'Model Participation Data'!$C$8:$C$57,$D2034)),"-",SUMIFS(INDEX('Model Participation Data'!$N$8:$DX$57,0,MATCH(CONCATENATE($J2034,N$6),'Model Participation Data'!$N$6:$DX$6,0)),'Model Participation Data'!$B$8:$B$57,$C2034,'Model Participation Data'!$C$8:$C$57,$D2034))</f>
        <v>0</v>
      </c>
      <c r="O2034" s="154">
        <f>IF(ISNA(SUMIFS(INDEX('Model Participation Data'!$N$8:$DX$57,0,MATCH(CONCATENATE($J2034,O$6),'Model Participation Data'!$N$6:$DX$6,0)),'Model Participation Data'!$B$8:$B$57,$C2034,'Model Participation Data'!$C$8:$C$57,$D2034)),"-",SUMIFS(INDEX('Model Participation Data'!$N$8:$DX$57,0,MATCH(CONCATENATE($J2034,O$6),'Model Participation Data'!$N$6:$DX$6,0)),'Model Participation Data'!$B$8:$B$57,$C2034,'Model Participation Data'!$C$8:$C$57,$D2034))</f>
        <v>0</v>
      </c>
    </row>
    <row r="2035" spans="2:15" x14ac:dyDescent="0.35">
      <c r="B2035" s="37" t="s">
        <v>80</v>
      </c>
      <c r="C2035" s="38" t="str">
        <f>IF(ISBLANK('Model Participation Data'!$B$89),"-",'Model Participation Data'!$B$89)</f>
        <v>-</v>
      </c>
      <c r="D2035" s="38" t="str">
        <f>IF(ISBLANK('Model Participation Data'!$C$89),"-",'Model Participation Data'!$C$89)</f>
        <v>-</v>
      </c>
      <c r="E2035" s="38" t="str">
        <f>IF(ISBLANK('Model Participation Data'!$D$89),"-",'Model Participation Data'!$D$89)</f>
        <v>-</v>
      </c>
      <c r="F2035" s="38" t="str">
        <f>IF(ISBLANK('Model Participation Data'!$E$89),"-",'Model Participation Data'!$E$89)</f>
        <v>-</v>
      </c>
      <c r="G2035" s="151" t="str">
        <f>IF(ISBLANK('Model Participation Data'!$F$89),"-",'Model Participation Data'!$F$89)</f>
        <v>-</v>
      </c>
      <c r="H2035" s="253">
        <v>1</v>
      </c>
      <c r="I2035" s="253">
        <v>3</v>
      </c>
      <c r="J2035" s="150" t="str">
        <f t="shared" si="78"/>
        <v>13</v>
      </c>
      <c r="K2035" s="38" t="str">
        <f>IF(ISBLANK('Model Participation Data'!$L$89),"-",'Model Participation Data'!$L$89)</f>
        <v>-</v>
      </c>
      <c r="L2035" s="39" t="str">
        <f>IF(ISBLANK('Model Participation Data'!$M$89),"-",'Model Participation Data'!$M$89)</f>
        <v>-</v>
      </c>
      <c r="M2035" s="254">
        <f>IF(ISNA(SUMIFS(INDEX('Model Participation Data'!$N$8:$DX$57,0,MATCH(CONCATENATE($J2035,M$6),'Model Participation Data'!$N$6:$DX$6,0)),'Model Participation Data'!$B$8:$B$57,$C2035,'Model Participation Data'!$C$8:$C$57,$D2035)),"-",SUMIFS(INDEX('Model Participation Data'!$N$8:$DX$57,0,MATCH(CONCATENATE($J2035,M$6),'Model Participation Data'!$N$6:$DX$6,0)),'Model Participation Data'!$B$8:$B$57,$C2035,'Model Participation Data'!$C$8:$C$57,$D2035))</f>
        <v>0</v>
      </c>
      <c r="N2035" s="254">
        <f>IF(ISNA(SUMIFS(INDEX('Model Participation Data'!$N$8:$DX$57,0,MATCH(CONCATENATE($J2035,N$6),'Model Participation Data'!$N$6:$DX$6,0)),'Model Participation Data'!$B$8:$B$57,$C2035,'Model Participation Data'!$C$8:$C$57,$D2035)),"-",SUMIFS(INDEX('Model Participation Data'!$N$8:$DX$57,0,MATCH(CONCATENATE($J2035,N$6),'Model Participation Data'!$N$6:$DX$6,0)),'Model Participation Data'!$B$8:$B$57,$C2035,'Model Participation Data'!$C$8:$C$57,$D2035))</f>
        <v>0</v>
      </c>
      <c r="O2035" s="154">
        <f>IF(ISNA(SUMIFS(INDEX('Model Participation Data'!$N$8:$DX$57,0,MATCH(CONCATENATE($J2035,O$6),'Model Participation Data'!$N$6:$DX$6,0)),'Model Participation Data'!$B$8:$B$57,$C2035,'Model Participation Data'!$C$8:$C$57,$D2035)),"-",SUMIFS(INDEX('Model Participation Data'!$N$8:$DX$57,0,MATCH(CONCATENATE($J2035,O$6),'Model Participation Data'!$N$6:$DX$6,0)),'Model Participation Data'!$B$8:$B$57,$C2035,'Model Participation Data'!$C$8:$C$57,$D2035))</f>
        <v>0</v>
      </c>
    </row>
    <row r="2036" spans="2:15" x14ac:dyDescent="0.35">
      <c r="B2036" s="37" t="s">
        <v>80</v>
      </c>
      <c r="C2036" s="38" t="str">
        <f>IF(ISBLANK('Model Participation Data'!$B$89),"-",'Model Participation Data'!$B$89)</f>
        <v>-</v>
      </c>
      <c r="D2036" s="38" t="str">
        <f>IF(ISBLANK('Model Participation Data'!$C$89),"-",'Model Participation Data'!$C$89)</f>
        <v>-</v>
      </c>
      <c r="E2036" s="38" t="str">
        <f>IF(ISBLANK('Model Participation Data'!$D$89),"-",'Model Participation Data'!$D$89)</f>
        <v>-</v>
      </c>
      <c r="F2036" s="38" t="str">
        <f>IF(ISBLANK('Model Participation Data'!$E$89),"-",'Model Participation Data'!$E$89)</f>
        <v>-</v>
      </c>
      <c r="G2036" s="151" t="str">
        <f>IF(ISBLANK('Model Participation Data'!$F$89),"-",'Model Participation Data'!$F$89)</f>
        <v>-</v>
      </c>
      <c r="H2036" s="253">
        <v>1</v>
      </c>
      <c r="I2036" s="253">
        <v>4</v>
      </c>
      <c r="J2036" s="150" t="str">
        <f t="shared" si="78"/>
        <v>14</v>
      </c>
      <c r="K2036" s="38" t="str">
        <f>IF(ISBLANK('Model Participation Data'!$L$89),"-",'Model Participation Data'!$L$89)</f>
        <v>-</v>
      </c>
      <c r="L2036" s="39" t="str">
        <f>IF(ISBLANK('Model Participation Data'!$M$89),"-",'Model Participation Data'!$M$89)</f>
        <v>-</v>
      </c>
      <c r="M2036" s="254">
        <f>IF(ISNA(SUMIFS(INDEX('Model Participation Data'!$N$8:$DX$57,0,MATCH(CONCATENATE($J2036,M$6),'Model Participation Data'!$N$6:$DX$6,0)),'Model Participation Data'!$B$8:$B$57,$C2036,'Model Participation Data'!$C$8:$C$57,$D2036)),"-",SUMIFS(INDEX('Model Participation Data'!$N$8:$DX$57,0,MATCH(CONCATENATE($J2036,M$6),'Model Participation Data'!$N$6:$DX$6,0)),'Model Participation Data'!$B$8:$B$57,$C2036,'Model Participation Data'!$C$8:$C$57,$D2036))</f>
        <v>0</v>
      </c>
      <c r="N2036" s="254">
        <f>IF(ISNA(SUMIFS(INDEX('Model Participation Data'!$N$8:$DX$57,0,MATCH(CONCATENATE($J2036,N$6),'Model Participation Data'!$N$6:$DX$6,0)),'Model Participation Data'!$B$8:$B$57,$C2036,'Model Participation Data'!$C$8:$C$57,$D2036)),"-",SUMIFS(INDEX('Model Participation Data'!$N$8:$DX$57,0,MATCH(CONCATENATE($J2036,N$6),'Model Participation Data'!$N$6:$DX$6,0)),'Model Participation Data'!$B$8:$B$57,$C2036,'Model Participation Data'!$C$8:$C$57,$D2036))</f>
        <v>0</v>
      </c>
      <c r="O2036" s="154">
        <f>IF(ISNA(SUMIFS(INDEX('Model Participation Data'!$N$8:$DX$57,0,MATCH(CONCATENATE($J2036,O$6),'Model Participation Data'!$N$6:$DX$6,0)),'Model Participation Data'!$B$8:$B$57,$C2036,'Model Participation Data'!$C$8:$C$57,$D2036)),"-",SUMIFS(INDEX('Model Participation Data'!$N$8:$DX$57,0,MATCH(CONCATENATE($J2036,O$6),'Model Participation Data'!$N$6:$DX$6,0)),'Model Participation Data'!$B$8:$B$57,$C2036,'Model Participation Data'!$C$8:$C$57,$D2036))</f>
        <v>0</v>
      </c>
    </row>
    <row r="2037" spans="2:15" x14ac:dyDescent="0.35">
      <c r="B2037" s="37" t="s">
        <v>80</v>
      </c>
      <c r="C2037" s="38" t="str">
        <f>IF(ISBLANK('Model Participation Data'!$B$89),"-",'Model Participation Data'!$B$89)</f>
        <v>-</v>
      </c>
      <c r="D2037" s="38" t="str">
        <f>IF(ISBLANK('Model Participation Data'!$C$89),"-",'Model Participation Data'!$C$89)</f>
        <v>-</v>
      </c>
      <c r="E2037" s="38" t="str">
        <f>IF(ISBLANK('Model Participation Data'!$D$89),"-",'Model Participation Data'!$D$89)</f>
        <v>-</v>
      </c>
      <c r="F2037" s="38" t="str">
        <f>IF(ISBLANK('Model Participation Data'!$E$89),"-",'Model Participation Data'!$E$89)</f>
        <v>-</v>
      </c>
      <c r="G2037" s="151" t="str">
        <f>IF(ISBLANK('Model Participation Data'!$F$89),"-",'Model Participation Data'!$F$89)</f>
        <v>-</v>
      </c>
      <c r="H2037" s="253">
        <v>1</v>
      </c>
      <c r="I2037" s="253">
        <v>5</v>
      </c>
      <c r="J2037" s="150" t="str">
        <f t="shared" si="78"/>
        <v>15</v>
      </c>
      <c r="K2037" s="38" t="str">
        <f>IF(ISBLANK('Model Participation Data'!$L$89),"-",'Model Participation Data'!$L$89)</f>
        <v>-</v>
      </c>
      <c r="L2037" s="39" t="str">
        <f>IF(ISBLANK('Model Participation Data'!$M$89),"-",'Model Participation Data'!$M$89)</f>
        <v>-</v>
      </c>
      <c r="M2037" s="254">
        <f>IF(ISNA(SUMIFS(INDEX('Model Participation Data'!$N$8:$DX$57,0,MATCH(CONCATENATE($J2037,M$6),'Model Participation Data'!$N$6:$DX$6,0)),'Model Participation Data'!$B$8:$B$57,$C2037,'Model Participation Data'!$C$8:$C$57,$D2037)),"-",SUMIFS(INDEX('Model Participation Data'!$N$8:$DX$57,0,MATCH(CONCATENATE($J2037,M$6),'Model Participation Data'!$N$6:$DX$6,0)),'Model Participation Data'!$B$8:$B$57,$C2037,'Model Participation Data'!$C$8:$C$57,$D2037))</f>
        <v>0</v>
      </c>
      <c r="N2037" s="254">
        <f>IF(ISNA(SUMIFS(INDEX('Model Participation Data'!$N$8:$DX$57,0,MATCH(CONCATENATE($J2037,N$6),'Model Participation Data'!$N$6:$DX$6,0)),'Model Participation Data'!$B$8:$B$57,$C2037,'Model Participation Data'!$C$8:$C$57,$D2037)),"-",SUMIFS(INDEX('Model Participation Data'!$N$8:$DX$57,0,MATCH(CONCATENATE($J2037,N$6),'Model Participation Data'!$N$6:$DX$6,0)),'Model Participation Data'!$B$8:$B$57,$C2037,'Model Participation Data'!$C$8:$C$57,$D2037))</f>
        <v>0</v>
      </c>
      <c r="O2037" s="154">
        <f>IF(ISNA(SUMIFS(INDEX('Model Participation Data'!$N$8:$DX$57,0,MATCH(CONCATENATE($J2037,O$6),'Model Participation Data'!$N$6:$DX$6,0)),'Model Participation Data'!$B$8:$B$57,$C2037,'Model Participation Data'!$C$8:$C$57,$D2037)),"-",SUMIFS(INDEX('Model Participation Data'!$N$8:$DX$57,0,MATCH(CONCATENATE($J2037,O$6),'Model Participation Data'!$N$6:$DX$6,0)),'Model Participation Data'!$B$8:$B$57,$C2037,'Model Participation Data'!$C$8:$C$57,$D2037))</f>
        <v>0</v>
      </c>
    </row>
    <row r="2038" spans="2:15" x14ac:dyDescent="0.35">
      <c r="B2038" s="37" t="s">
        <v>80</v>
      </c>
      <c r="C2038" s="38" t="str">
        <f>IF(ISBLANK('Model Participation Data'!$B$89),"-",'Model Participation Data'!$B$89)</f>
        <v>-</v>
      </c>
      <c r="D2038" s="38" t="str">
        <f>IF(ISBLANK('Model Participation Data'!$C$89),"-",'Model Participation Data'!$C$89)</f>
        <v>-</v>
      </c>
      <c r="E2038" s="38" t="str">
        <f>IF(ISBLANK('Model Participation Data'!$D$89),"-",'Model Participation Data'!$D$89)</f>
        <v>-</v>
      </c>
      <c r="F2038" s="38" t="str">
        <f>IF(ISBLANK('Model Participation Data'!$E$89),"-",'Model Participation Data'!$E$89)</f>
        <v>-</v>
      </c>
      <c r="G2038" s="151" t="str">
        <f>IF(ISBLANK('Model Participation Data'!$F$89),"-",'Model Participation Data'!$F$89)</f>
        <v>-</v>
      </c>
      <c r="H2038" s="253">
        <v>1</v>
      </c>
      <c r="I2038" s="253" t="s">
        <v>65</v>
      </c>
      <c r="J2038" s="150" t="str">
        <f t="shared" si="78"/>
        <v>1Goal</v>
      </c>
      <c r="K2038" s="38" t="str">
        <f>IF(ISBLANK('Model Participation Data'!$L$89),"-",'Model Participation Data'!$L$89)</f>
        <v>-</v>
      </c>
      <c r="L2038" s="39" t="str">
        <f>IF(ISBLANK('Model Participation Data'!$M$89),"-",'Model Participation Data'!$M$89)</f>
        <v>-</v>
      </c>
      <c r="M2038" s="254" t="str">
        <f>IF(ISNA(SUMIFS(INDEX('Model Participation Data'!$N$8:$DX$57,0,MATCH(CONCATENATE($J2038,M$6),'Model Participation Data'!$N$6:$DX$6,0)),'Model Participation Data'!$B$8:$B$57,$C2038,'Model Participation Data'!$C$8:$C$57,$D2038)),"-",SUMIFS(INDEX('Model Participation Data'!$N$8:$DX$57,0,MATCH(CONCATENATE($J2038,M$6),'Model Participation Data'!$N$6:$DX$6,0)),'Model Participation Data'!$B$8:$B$57,$C2038,'Model Participation Data'!$C$8:$C$57,$D2038))</f>
        <v>-</v>
      </c>
      <c r="N2038" s="254" t="str">
        <f>IF(ISNA(SUMIFS(INDEX('Model Participation Data'!$N$8:$DX$57,0,MATCH(CONCATENATE($J2038,N$6),'Model Participation Data'!$N$6:$DX$6,0)),'Model Participation Data'!$B$8:$B$57,$C2038,'Model Participation Data'!$C$8:$C$57,$D2038)),"-",SUMIFS(INDEX('Model Participation Data'!$N$8:$DX$57,0,MATCH(CONCATENATE($J2038,N$6),'Model Participation Data'!$N$6:$DX$6,0)),'Model Participation Data'!$B$8:$B$57,$C2038,'Model Participation Data'!$C$8:$C$57,$D2038))</f>
        <v>-</v>
      </c>
      <c r="O2038" s="154">
        <f>IF(ISNA(SUMIFS(INDEX('Model Participation Data'!$N$8:$DX$57,0,MATCH(CONCATENATE($J2038,O$6),'Model Participation Data'!$N$6:$DX$6,0)),'Model Participation Data'!$B$8:$B$57,$C2038,'Model Participation Data'!$C$8:$C$57,$D2038)),"-",SUMIFS(INDEX('Model Participation Data'!$N$8:$DX$57,0,MATCH(CONCATENATE($J2038,O$6),'Model Participation Data'!$N$6:$DX$6,0)),'Model Participation Data'!$B$8:$B$57,$C2038,'Model Participation Data'!$C$8:$C$57,$D2038))</f>
        <v>0</v>
      </c>
    </row>
    <row r="2039" spans="2:15" x14ac:dyDescent="0.35">
      <c r="B2039" s="37" t="s">
        <v>80</v>
      </c>
      <c r="C2039" s="38" t="str">
        <f>IF(ISBLANK('Model Participation Data'!$B$89),"-",'Model Participation Data'!$B$89)</f>
        <v>-</v>
      </c>
      <c r="D2039" s="38" t="str">
        <f>IF(ISBLANK('Model Participation Data'!$C$89),"-",'Model Participation Data'!$C$89)</f>
        <v>-</v>
      </c>
      <c r="E2039" s="38" t="str">
        <f>IF(ISBLANK('Model Participation Data'!$D$89),"-",'Model Participation Data'!$D$89)</f>
        <v>-</v>
      </c>
      <c r="F2039" s="38" t="str">
        <f>IF(ISBLANK('Model Participation Data'!$E$89),"-",'Model Participation Data'!$E$89)</f>
        <v>-</v>
      </c>
      <c r="G2039" s="151" t="str">
        <f>IF(ISBLANK('Model Participation Data'!$F$89),"-",'Model Participation Data'!$F$89)</f>
        <v>-</v>
      </c>
      <c r="H2039" s="253">
        <v>2</v>
      </c>
      <c r="I2039" s="253">
        <v>1</v>
      </c>
      <c r="J2039" s="150" t="str">
        <f t="shared" si="78"/>
        <v>21</v>
      </c>
      <c r="K2039" s="38" t="str">
        <f>IF(ISBLANK('Model Participation Data'!$L$89),"-",'Model Participation Data'!$L$89)</f>
        <v>-</v>
      </c>
      <c r="L2039" s="39" t="str">
        <f>IF(ISBLANK('Model Participation Data'!$M$89),"-",'Model Participation Data'!$M$89)</f>
        <v>-</v>
      </c>
      <c r="M2039" s="254">
        <f>IF(ISNA(SUMIFS(INDEX('Model Participation Data'!$N$8:$DX$57,0,MATCH(CONCATENATE($J2039,M$6),'Model Participation Data'!$N$6:$DX$6,0)),'Model Participation Data'!$B$8:$B$57,$C2039,'Model Participation Data'!$C$8:$C$57,$D2039)),"-",SUMIFS(INDEX('Model Participation Data'!$N$8:$DX$57,0,MATCH(CONCATENATE($J2039,M$6),'Model Participation Data'!$N$6:$DX$6,0)),'Model Participation Data'!$B$8:$B$57,$C2039,'Model Participation Data'!$C$8:$C$57,$D2039))</f>
        <v>0</v>
      </c>
      <c r="N2039" s="254">
        <f>IF(ISNA(SUMIFS(INDEX('Model Participation Data'!$N$8:$DX$57,0,MATCH(CONCATENATE($J2039,N$6),'Model Participation Data'!$N$6:$DX$6,0)),'Model Participation Data'!$B$8:$B$57,$C2039,'Model Participation Data'!$C$8:$C$57,$D2039)),"-",SUMIFS(INDEX('Model Participation Data'!$N$8:$DX$57,0,MATCH(CONCATENATE($J2039,N$6),'Model Participation Data'!$N$6:$DX$6,0)),'Model Participation Data'!$B$8:$B$57,$C2039,'Model Participation Data'!$C$8:$C$57,$D2039))</f>
        <v>0</v>
      </c>
      <c r="O2039" s="154">
        <f>IF(ISNA(SUMIFS(INDEX('Model Participation Data'!$N$8:$DX$57,0,MATCH(CONCATENATE($J2039,O$6),'Model Participation Data'!$N$6:$DX$6,0)),'Model Participation Data'!$B$8:$B$57,$C2039,'Model Participation Data'!$C$8:$C$57,$D2039)),"-",SUMIFS(INDEX('Model Participation Data'!$N$8:$DX$57,0,MATCH(CONCATENATE($J2039,O$6),'Model Participation Data'!$N$6:$DX$6,0)),'Model Participation Data'!$B$8:$B$57,$C2039,'Model Participation Data'!$C$8:$C$57,$D2039))</f>
        <v>0</v>
      </c>
    </row>
    <row r="2040" spans="2:15" x14ac:dyDescent="0.35">
      <c r="B2040" s="37" t="s">
        <v>80</v>
      </c>
      <c r="C2040" s="38" t="str">
        <f>IF(ISBLANK('Model Participation Data'!$B$89),"-",'Model Participation Data'!$B$89)</f>
        <v>-</v>
      </c>
      <c r="D2040" s="38" t="str">
        <f>IF(ISBLANK('Model Participation Data'!$C$89),"-",'Model Participation Data'!$C$89)</f>
        <v>-</v>
      </c>
      <c r="E2040" s="38" t="str">
        <f>IF(ISBLANK('Model Participation Data'!$D$89),"-",'Model Participation Data'!$D$89)</f>
        <v>-</v>
      </c>
      <c r="F2040" s="38" t="str">
        <f>IF(ISBLANK('Model Participation Data'!$E$89),"-",'Model Participation Data'!$E$89)</f>
        <v>-</v>
      </c>
      <c r="G2040" s="151" t="str">
        <f>IF(ISBLANK('Model Participation Data'!$F$89),"-",'Model Participation Data'!$F$89)</f>
        <v>-</v>
      </c>
      <c r="H2040" s="253">
        <v>2</v>
      </c>
      <c r="I2040" s="253">
        <v>2</v>
      </c>
      <c r="J2040" s="150" t="str">
        <f t="shared" si="78"/>
        <v>22</v>
      </c>
      <c r="K2040" s="38" t="str">
        <f>IF(ISBLANK('Model Participation Data'!$L$89),"-",'Model Participation Data'!$L$89)</f>
        <v>-</v>
      </c>
      <c r="L2040" s="39" t="str">
        <f>IF(ISBLANK('Model Participation Data'!$M$89),"-",'Model Participation Data'!$M$89)</f>
        <v>-</v>
      </c>
      <c r="M2040" s="254">
        <f>IF(ISNA(SUMIFS(INDEX('Model Participation Data'!$N$8:$DX$57,0,MATCH(CONCATENATE($J2040,M$6),'Model Participation Data'!$N$6:$DX$6,0)),'Model Participation Data'!$B$8:$B$57,$C2040,'Model Participation Data'!$C$8:$C$57,$D2040)),"-",SUMIFS(INDEX('Model Participation Data'!$N$8:$DX$57,0,MATCH(CONCATENATE($J2040,M$6),'Model Participation Data'!$N$6:$DX$6,0)),'Model Participation Data'!$B$8:$B$57,$C2040,'Model Participation Data'!$C$8:$C$57,$D2040))</f>
        <v>0</v>
      </c>
      <c r="N2040" s="254">
        <f>IF(ISNA(SUMIFS(INDEX('Model Participation Data'!$N$8:$DX$57,0,MATCH(CONCATENATE($J2040,N$6),'Model Participation Data'!$N$6:$DX$6,0)),'Model Participation Data'!$B$8:$B$57,$C2040,'Model Participation Data'!$C$8:$C$57,$D2040)),"-",SUMIFS(INDEX('Model Participation Data'!$N$8:$DX$57,0,MATCH(CONCATENATE($J2040,N$6),'Model Participation Data'!$N$6:$DX$6,0)),'Model Participation Data'!$B$8:$B$57,$C2040,'Model Participation Data'!$C$8:$C$57,$D2040))</f>
        <v>0</v>
      </c>
      <c r="O2040" s="154">
        <f>IF(ISNA(SUMIFS(INDEX('Model Participation Data'!$N$8:$DX$57,0,MATCH(CONCATENATE($J2040,O$6),'Model Participation Data'!$N$6:$DX$6,0)),'Model Participation Data'!$B$8:$B$57,$C2040,'Model Participation Data'!$C$8:$C$57,$D2040)),"-",SUMIFS(INDEX('Model Participation Data'!$N$8:$DX$57,0,MATCH(CONCATENATE($J2040,O$6),'Model Participation Data'!$N$6:$DX$6,0)),'Model Participation Data'!$B$8:$B$57,$C2040,'Model Participation Data'!$C$8:$C$57,$D2040))</f>
        <v>0</v>
      </c>
    </row>
    <row r="2041" spans="2:15" x14ac:dyDescent="0.35">
      <c r="B2041" s="37" t="s">
        <v>80</v>
      </c>
      <c r="C2041" s="38" t="str">
        <f>IF(ISBLANK('Model Participation Data'!$B$89),"-",'Model Participation Data'!$B$89)</f>
        <v>-</v>
      </c>
      <c r="D2041" s="38" t="str">
        <f>IF(ISBLANK('Model Participation Data'!$C$89),"-",'Model Participation Data'!$C$89)</f>
        <v>-</v>
      </c>
      <c r="E2041" s="38" t="str">
        <f>IF(ISBLANK('Model Participation Data'!$D$89),"-",'Model Participation Data'!$D$89)</f>
        <v>-</v>
      </c>
      <c r="F2041" s="38" t="str">
        <f>IF(ISBLANK('Model Participation Data'!$E$89),"-",'Model Participation Data'!$E$89)</f>
        <v>-</v>
      </c>
      <c r="G2041" s="151" t="str">
        <f>IF(ISBLANK('Model Participation Data'!$F$89),"-",'Model Participation Data'!$F$89)</f>
        <v>-</v>
      </c>
      <c r="H2041" s="253">
        <v>2</v>
      </c>
      <c r="I2041" s="253">
        <v>3</v>
      </c>
      <c r="J2041" s="150" t="str">
        <f t="shared" si="78"/>
        <v>23</v>
      </c>
      <c r="K2041" s="38" t="str">
        <f>IF(ISBLANK('Model Participation Data'!$L$89),"-",'Model Participation Data'!$L$89)</f>
        <v>-</v>
      </c>
      <c r="L2041" s="39" t="str">
        <f>IF(ISBLANK('Model Participation Data'!$M$89),"-",'Model Participation Data'!$M$89)</f>
        <v>-</v>
      </c>
      <c r="M2041" s="254">
        <f>IF(ISNA(SUMIFS(INDEX('Model Participation Data'!$N$8:$DX$57,0,MATCH(CONCATENATE($J2041,M$6),'Model Participation Data'!$N$6:$DX$6,0)),'Model Participation Data'!$B$8:$B$57,$C2041,'Model Participation Data'!$C$8:$C$57,$D2041)),"-",SUMIFS(INDEX('Model Participation Data'!$N$8:$DX$57,0,MATCH(CONCATENATE($J2041,M$6),'Model Participation Data'!$N$6:$DX$6,0)),'Model Participation Data'!$B$8:$B$57,$C2041,'Model Participation Data'!$C$8:$C$57,$D2041))</f>
        <v>0</v>
      </c>
      <c r="N2041" s="254">
        <f>IF(ISNA(SUMIFS(INDEX('Model Participation Data'!$N$8:$DX$57,0,MATCH(CONCATENATE($J2041,N$6),'Model Participation Data'!$N$6:$DX$6,0)),'Model Participation Data'!$B$8:$B$57,$C2041,'Model Participation Data'!$C$8:$C$57,$D2041)),"-",SUMIFS(INDEX('Model Participation Data'!$N$8:$DX$57,0,MATCH(CONCATENATE($J2041,N$6),'Model Participation Data'!$N$6:$DX$6,0)),'Model Participation Data'!$B$8:$B$57,$C2041,'Model Participation Data'!$C$8:$C$57,$D2041))</f>
        <v>0</v>
      </c>
      <c r="O2041" s="154">
        <f>IF(ISNA(SUMIFS(INDEX('Model Participation Data'!$N$8:$DX$57,0,MATCH(CONCATENATE($J2041,O$6),'Model Participation Data'!$N$6:$DX$6,0)),'Model Participation Data'!$B$8:$B$57,$C2041,'Model Participation Data'!$C$8:$C$57,$D2041)),"-",SUMIFS(INDEX('Model Participation Data'!$N$8:$DX$57,0,MATCH(CONCATENATE($J2041,O$6),'Model Participation Data'!$N$6:$DX$6,0)),'Model Participation Data'!$B$8:$B$57,$C2041,'Model Participation Data'!$C$8:$C$57,$D2041))</f>
        <v>0</v>
      </c>
    </row>
    <row r="2042" spans="2:15" x14ac:dyDescent="0.35">
      <c r="B2042" s="37" t="s">
        <v>80</v>
      </c>
      <c r="C2042" s="38" t="str">
        <f>IF(ISBLANK('Model Participation Data'!$B$89),"-",'Model Participation Data'!$B$89)</f>
        <v>-</v>
      </c>
      <c r="D2042" s="38" t="str">
        <f>IF(ISBLANK('Model Participation Data'!$C$89),"-",'Model Participation Data'!$C$89)</f>
        <v>-</v>
      </c>
      <c r="E2042" s="38" t="str">
        <f>IF(ISBLANK('Model Participation Data'!$D$89),"-",'Model Participation Data'!$D$89)</f>
        <v>-</v>
      </c>
      <c r="F2042" s="38" t="str">
        <f>IF(ISBLANK('Model Participation Data'!$E$89),"-",'Model Participation Data'!$E$89)</f>
        <v>-</v>
      </c>
      <c r="G2042" s="151" t="str">
        <f>IF(ISBLANK('Model Participation Data'!$F$89),"-",'Model Participation Data'!$F$89)</f>
        <v>-</v>
      </c>
      <c r="H2042" s="253">
        <v>2</v>
      </c>
      <c r="I2042" s="253">
        <v>4</v>
      </c>
      <c r="J2042" s="150" t="str">
        <f t="shared" si="78"/>
        <v>24</v>
      </c>
      <c r="K2042" s="38" t="str">
        <f>IF(ISBLANK('Model Participation Data'!$L$89),"-",'Model Participation Data'!$L$89)</f>
        <v>-</v>
      </c>
      <c r="L2042" s="39" t="str">
        <f>IF(ISBLANK('Model Participation Data'!$M$89),"-",'Model Participation Data'!$M$89)</f>
        <v>-</v>
      </c>
      <c r="M2042" s="254">
        <f>IF(ISNA(SUMIFS(INDEX('Model Participation Data'!$N$8:$DX$57,0,MATCH(CONCATENATE($J2042,M$6),'Model Participation Data'!$N$6:$DX$6,0)),'Model Participation Data'!$B$8:$B$57,$C2042,'Model Participation Data'!$C$8:$C$57,$D2042)),"-",SUMIFS(INDEX('Model Participation Data'!$N$8:$DX$57,0,MATCH(CONCATENATE($J2042,M$6),'Model Participation Data'!$N$6:$DX$6,0)),'Model Participation Data'!$B$8:$B$57,$C2042,'Model Participation Data'!$C$8:$C$57,$D2042))</f>
        <v>0</v>
      </c>
      <c r="N2042" s="254">
        <f>IF(ISNA(SUMIFS(INDEX('Model Participation Data'!$N$8:$DX$57,0,MATCH(CONCATENATE($J2042,N$6),'Model Participation Data'!$N$6:$DX$6,0)),'Model Participation Data'!$B$8:$B$57,$C2042,'Model Participation Data'!$C$8:$C$57,$D2042)),"-",SUMIFS(INDEX('Model Participation Data'!$N$8:$DX$57,0,MATCH(CONCATENATE($J2042,N$6),'Model Participation Data'!$N$6:$DX$6,0)),'Model Participation Data'!$B$8:$B$57,$C2042,'Model Participation Data'!$C$8:$C$57,$D2042))</f>
        <v>0</v>
      </c>
      <c r="O2042" s="154">
        <f>IF(ISNA(SUMIFS(INDEX('Model Participation Data'!$N$8:$DX$57,0,MATCH(CONCATENATE($J2042,O$6),'Model Participation Data'!$N$6:$DX$6,0)),'Model Participation Data'!$B$8:$B$57,$C2042,'Model Participation Data'!$C$8:$C$57,$D2042)),"-",SUMIFS(INDEX('Model Participation Data'!$N$8:$DX$57,0,MATCH(CONCATENATE($J2042,O$6),'Model Participation Data'!$N$6:$DX$6,0)),'Model Participation Data'!$B$8:$B$57,$C2042,'Model Participation Data'!$C$8:$C$57,$D2042))</f>
        <v>0</v>
      </c>
    </row>
    <row r="2043" spans="2:15" x14ac:dyDescent="0.35">
      <c r="B2043" s="37" t="s">
        <v>80</v>
      </c>
      <c r="C2043" s="38" t="str">
        <f>IF(ISBLANK('Model Participation Data'!$B$89),"-",'Model Participation Data'!$B$89)</f>
        <v>-</v>
      </c>
      <c r="D2043" s="38" t="str">
        <f>IF(ISBLANK('Model Participation Data'!$C$89),"-",'Model Participation Data'!$C$89)</f>
        <v>-</v>
      </c>
      <c r="E2043" s="38" t="str">
        <f>IF(ISBLANK('Model Participation Data'!$D$89),"-",'Model Participation Data'!$D$89)</f>
        <v>-</v>
      </c>
      <c r="F2043" s="38" t="str">
        <f>IF(ISBLANK('Model Participation Data'!$E$89),"-",'Model Participation Data'!$E$89)</f>
        <v>-</v>
      </c>
      <c r="G2043" s="151" t="str">
        <f>IF(ISBLANK('Model Participation Data'!$F$89),"-",'Model Participation Data'!$F$89)</f>
        <v>-</v>
      </c>
      <c r="H2043" s="253">
        <v>2</v>
      </c>
      <c r="I2043" s="253">
        <v>5</v>
      </c>
      <c r="J2043" s="150" t="str">
        <f t="shared" si="78"/>
        <v>25</v>
      </c>
      <c r="K2043" s="38" t="str">
        <f>IF(ISBLANK('Model Participation Data'!$L$89),"-",'Model Participation Data'!$L$89)</f>
        <v>-</v>
      </c>
      <c r="L2043" s="39" t="str">
        <f>IF(ISBLANK('Model Participation Data'!$M$89),"-",'Model Participation Data'!$M$89)</f>
        <v>-</v>
      </c>
      <c r="M2043" s="254">
        <f>IF(ISNA(SUMIFS(INDEX('Model Participation Data'!$N$8:$DX$57,0,MATCH(CONCATENATE($J2043,M$6),'Model Participation Data'!$N$6:$DX$6,0)),'Model Participation Data'!$B$8:$B$57,$C2043,'Model Participation Data'!$C$8:$C$57,$D2043)),"-",SUMIFS(INDEX('Model Participation Data'!$N$8:$DX$57,0,MATCH(CONCATENATE($J2043,M$6),'Model Participation Data'!$N$6:$DX$6,0)),'Model Participation Data'!$B$8:$B$57,$C2043,'Model Participation Data'!$C$8:$C$57,$D2043))</f>
        <v>0</v>
      </c>
      <c r="N2043" s="254">
        <f>IF(ISNA(SUMIFS(INDEX('Model Participation Data'!$N$8:$DX$57,0,MATCH(CONCATENATE($J2043,N$6),'Model Participation Data'!$N$6:$DX$6,0)),'Model Participation Data'!$B$8:$B$57,$C2043,'Model Participation Data'!$C$8:$C$57,$D2043)),"-",SUMIFS(INDEX('Model Participation Data'!$N$8:$DX$57,0,MATCH(CONCATENATE($J2043,N$6),'Model Participation Data'!$N$6:$DX$6,0)),'Model Participation Data'!$B$8:$B$57,$C2043,'Model Participation Data'!$C$8:$C$57,$D2043))</f>
        <v>0</v>
      </c>
      <c r="O2043" s="154">
        <f>IF(ISNA(SUMIFS(INDEX('Model Participation Data'!$N$8:$DX$57,0,MATCH(CONCATENATE($J2043,O$6),'Model Participation Data'!$N$6:$DX$6,0)),'Model Participation Data'!$B$8:$B$57,$C2043,'Model Participation Data'!$C$8:$C$57,$D2043)),"-",SUMIFS(INDEX('Model Participation Data'!$N$8:$DX$57,0,MATCH(CONCATENATE($J2043,O$6),'Model Participation Data'!$N$6:$DX$6,0)),'Model Participation Data'!$B$8:$B$57,$C2043,'Model Participation Data'!$C$8:$C$57,$D2043))</f>
        <v>0</v>
      </c>
    </row>
    <row r="2044" spans="2:15" x14ac:dyDescent="0.35">
      <c r="B2044" s="37" t="s">
        <v>80</v>
      </c>
      <c r="C2044" s="38" t="str">
        <f>IF(ISBLANK('Model Participation Data'!$B$89),"-",'Model Participation Data'!$B$89)</f>
        <v>-</v>
      </c>
      <c r="D2044" s="38" t="str">
        <f>IF(ISBLANK('Model Participation Data'!$C$89),"-",'Model Participation Data'!$C$89)</f>
        <v>-</v>
      </c>
      <c r="E2044" s="38" t="str">
        <f>IF(ISBLANK('Model Participation Data'!$D$89),"-",'Model Participation Data'!$D$89)</f>
        <v>-</v>
      </c>
      <c r="F2044" s="38" t="str">
        <f>IF(ISBLANK('Model Participation Data'!$E$89),"-",'Model Participation Data'!$E$89)</f>
        <v>-</v>
      </c>
      <c r="G2044" s="151" t="str">
        <f>IF(ISBLANK('Model Participation Data'!$F$89),"-",'Model Participation Data'!$F$89)</f>
        <v>-</v>
      </c>
      <c r="H2044" s="253">
        <v>2</v>
      </c>
      <c r="I2044" s="253" t="s">
        <v>65</v>
      </c>
      <c r="J2044" s="150" t="str">
        <f t="shared" si="78"/>
        <v>2Goal</v>
      </c>
      <c r="K2044" s="38" t="str">
        <f>IF(ISBLANK('Model Participation Data'!$L$89),"-",'Model Participation Data'!$L$89)</f>
        <v>-</v>
      </c>
      <c r="L2044" s="39" t="str">
        <f>IF(ISBLANK('Model Participation Data'!$M$89),"-",'Model Participation Data'!$M$89)</f>
        <v>-</v>
      </c>
      <c r="M2044" s="254" t="str">
        <f>IF(ISNA(SUMIFS(INDEX('Model Participation Data'!$N$8:$DX$57,0,MATCH(CONCATENATE($J2044,M$6),'Model Participation Data'!$N$6:$DX$6,0)),'Model Participation Data'!$B$8:$B$57,$C2044,'Model Participation Data'!$C$8:$C$57,$D2044)),"-",SUMIFS(INDEX('Model Participation Data'!$N$8:$DX$57,0,MATCH(CONCATENATE($J2044,M$6),'Model Participation Data'!$N$6:$DX$6,0)),'Model Participation Data'!$B$8:$B$57,$C2044,'Model Participation Data'!$C$8:$C$57,$D2044))</f>
        <v>-</v>
      </c>
      <c r="N2044" s="254" t="str">
        <f>IF(ISNA(SUMIFS(INDEX('Model Participation Data'!$N$8:$DX$57,0,MATCH(CONCATENATE($J2044,N$6),'Model Participation Data'!$N$6:$DX$6,0)),'Model Participation Data'!$B$8:$B$57,$C2044,'Model Participation Data'!$C$8:$C$57,$D2044)),"-",SUMIFS(INDEX('Model Participation Data'!$N$8:$DX$57,0,MATCH(CONCATENATE($J2044,N$6),'Model Participation Data'!$N$6:$DX$6,0)),'Model Participation Data'!$B$8:$B$57,$C2044,'Model Participation Data'!$C$8:$C$57,$D2044))</f>
        <v>-</v>
      </c>
      <c r="O2044" s="154">
        <f>IF(ISNA(SUMIFS(INDEX('Model Participation Data'!$N$8:$DX$57,0,MATCH(CONCATENATE($J2044,O$6),'Model Participation Data'!$N$6:$DX$6,0)),'Model Participation Data'!$B$8:$B$57,$C2044,'Model Participation Data'!$C$8:$C$57,$D2044)),"-",SUMIFS(INDEX('Model Participation Data'!$N$8:$DX$57,0,MATCH(CONCATENATE($J2044,O$6),'Model Participation Data'!$N$6:$DX$6,0)),'Model Participation Data'!$B$8:$B$57,$C2044,'Model Participation Data'!$C$8:$C$57,$D2044))</f>
        <v>0</v>
      </c>
    </row>
    <row r="2045" spans="2:15" x14ac:dyDescent="0.35">
      <c r="B2045" s="37" t="s">
        <v>80</v>
      </c>
      <c r="C2045" s="38" t="str">
        <f>IF(ISBLANK('Model Participation Data'!$B$89),"-",'Model Participation Data'!$B$89)</f>
        <v>-</v>
      </c>
      <c r="D2045" s="38" t="str">
        <f>IF(ISBLANK('Model Participation Data'!$C$89),"-",'Model Participation Data'!$C$89)</f>
        <v>-</v>
      </c>
      <c r="E2045" s="38" t="str">
        <f>IF(ISBLANK('Model Participation Data'!$D$89),"-",'Model Participation Data'!$D$89)</f>
        <v>-</v>
      </c>
      <c r="F2045" s="38" t="str">
        <f>IF(ISBLANK('Model Participation Data'!$E$89),"-",'Model Participation Data'!$E$89)</f>
        <v>-</v>
      </c>
      <c r="G2045" s="151" t="str">
        <f>IF(ISBLANK('Model Participation Data'!$F$89),"-",'Model Participation Data'!$F$89)</f>
        <v>-</v>
      </c>
      <c r="H2045" s="253">
        <v>3</v>
      </c>
      <c r="I2045" s="253">
        <v>1</v>
      </c>
      <c r="J2045" s="150" t="str">
        <f t="shared" si="78"/>
        <v>31</v>
      </c>
      <c r="K2045" s="38" t="str">
        <f>IF(ISBLANK('Model Participation Data'!$L$89),"-",'Model Participation Data'!$L$89)</f>
        <v>-</v>
      </c>
      <c r="L2045" s="39" t="str">
        <f>IF(ISBLANK('Model Participation Data'!$M$89),"-",'Model Participation Data'!$M$89)</f>
        <v>-</v>
      </c>
      <c r="M2045" s="254">
        <f>IF(ISNA(SUMIFS(INDEX('Model Participation Data'!$N$8:$DX$57,0,MATCH(CONCATENATE($J2045,M$6),'Model Participation Data'!$N$6:$DX$6,0)),'Model Participation Data'!$B$8:$B$57,$C2045,'Model Participation Data'!$C$8:$C$57,$D2045)),"-",SUMIFS(INDEX('Model Participation Data'!$N$8:$DX$57,0,MATCH(CONCATENATE($J2045,M$6),'Model Participation Data'!$N$6:$DX$6,0)),'Model Participation Data'!$B$8:$B$57,$C2045,'Model Participation Data'!$C$8:$C$57,$D2045))</f>
        <v>0</v>
      </c>
      <c r="N2045" s="254">
        <f>IF(ISNA(SUMIFS(INDEX('Model Participation Data'!$N$8:$DX$57,0,MATCH(CONCATENATE($J2045,N$6),'Model Participation Data'!$N$6:$DX$6,0)),'Model Participation Data'!$B$8:$B$57,$C2045,'Model Participation Data'!$C$8:$C$57,$D2045)),"-",SUMIFS(INDEX('Model Participation Data'!$N$8:$DX$57,0,MATCH(CONCATENATE($J2045,N$6),'Model Participation Data'!$N$6:$DX$6,0)),'Model Participation Data'!$B$8:$B$57,$C2045,'Model Participation Data'!$C$8:$C$57,$D2045))</f>
        <v>0</v>
      </c>
      <c r="O2045" s="154">
        <f>IF(ISNA(SUMIFS(INDEX('Model Participation Data'!$N$8:$DX$57,0,MATCH(CONCATENATE($J2045,O$6),'Model Participation Data'!$N$6:$DX$6,0)),'Model Participation Data'!$B$8:$B$57,$C2045,'Model Participation Data'!$C$8:$C$57,$D2045)),"-",SUMIFS(INDEX('Model Participation Data'!$N$8:$DX$57,0,MATCH(CONCATENATE($J2045,O$6),'Model Participation Data'!$N$6:$DX$6,0)),'Model Participation Data'!$B$8:$B$57,$C2045,'Model Participation Data'!$C$8:$C$57,$D2045))</f>
        <v>0</v>
      </c>
    </row>
    <row r="2046" spans="2:15" x14ac:dyDescent="0.35">
      <c r="B2046" s="37" t="s">
        <v>80</v>
      </c>
      <c r="C2046" s="38" t="str">
        <f>IF(ISBLANK('Model Participation Data'!$B$89),"-",'Model Participation Data'!$B$89)</f>
        <v>-</v>
      </c>
      <c r="D2046" s="38" t="str">
        <f>IF(ISBLANK('Model Participation Data'!$C$89),"-",'Model Participation Data'!$C$89)</f>
        <v>-</v>
      </c>
      <c r="E2046" s="38" t="str">
        <f>IF(ISBLANK('Model Participation Data'!$D$89),"-",'Model Participation Data'!$D$89)</f>
        <v>-</v>
      </c>
      <c r="F2046" s="38" t="str">
        <f>IF(ISBLANK('Model Participation Data'!$E$89),"-",'Model Participation Data'!$E$89)</f>
        <v>-</v>
      </c>
      <c r="G2046" s="151" t="str">
        <f>IF(ISBLANK('Model Participation Data'!$F$89),"-",'Model Participation Data'!$F$89)</f>
        <v>-</v>
      </c>
      <c r="H2046" s="253">
        <v>3</v>
      </c>
      <c r="I2046" s="253">
        <v>2</v>
      </c>
      <c r="J2046" s="150" t="str">
        <f t="shared" si="78"/>
        <v>32</v>
      </c>
      <c r="K2046" s="38" t="str">
        <f>IF(ISBLANK('Model Participation Data'!$L$89),"-",'Model Participation Data'!$L$89)</f>
        <v>-</v>
      </c>
      <c r="L2046" s="39" t="str">
        <f>IF(ISBLANK('Model Participation Data'!$M$89),"-",'Model Participation Data'!$M$89)</f>
        <v>-</v>
      </c>
      <c r="M2046" s="254">
        <f>IF(ISNA(SUMIFS(INDEX('Model Participation Data'!$N$8:$DX$57,0,MATCH(CONCATENATE($J2046,M$6),'Model Participation Data'!$N$6:$DX$6,0)),'Model Participation Data'!$B$8:$B$57,$C2046,'Model Participation Data'!$C$8:$C$57,$D2046)),"-",SUMIFS(INDEX('Model Participation Data'!$N$8:$DX$57,0,MATCH(CONCATENATE($J2046,M$6),'Model Participation Data'!$N$6:$DX$6,0)),'Model Participation Data'!$B$8:$B$57,$C2046,'Model Participation Data'!$C$8:$C$57,$D2046))</f>
        <v>0</v>
      </c>
      <c r="N2046" s="254">
        <f>IF(ISNA(SUMIFS(INDEX('Model Participation Data'!$N$8:$DX$57,0,MATCH(CONCATENATE($J2046,N$6),'Model Participation Data'!$N$6:$DX$6,0)),'Model Participation Data'!$B$8:$B$57,$C2046,'Model Participation Data'!$C$8:$C$57,$D2046)),"-",SUMIFS(INDEX('Model Participation Data'!$N$8:$DX$57,0,MATCH(CONCATENATE($J2046,N$6),'Model Participation Data'!$N$6:$DX$6,0)),'Model Participation Data'!$B$8:$B$57,$C2046,'Model Participation Data'!$C$8:$C$57,$D2046))</f>
        <v>0</v>
      </c>
      <c r="O2046" s="154">
        <f>IF(ISNA(SUMIFS(INDEX('Model Participation Data'!$N$8:$DX$57,0,MATCH(CONCATENATE($J2046,O$6),'Model Participation Data'!$N$6:$DX$6,0)),'Model Participation Data'!$B$8:$B$57,$C2046,'Model Participation Data'!$C$8:$C$57,$D2046)),"-",SUMIFS(INDEX('Model Participation Data'!$N$8:$DX$57,0,MATCH(CONCATENATE($J2046,O$6),'Model Participation Data'!$N$6:$DX$6,0)),'Model Participation Data'!$B$8:$B$57,$C2046,'Model Participation Data'!$C$8:$C$57,$D2046))</f>
        <v>0</v>
      </c>
    </row>
    <row r="2047" spans="2:15" x14ac:dyDescent="0.35">
      <c r="B2047" s="37" t="s">
        <v>80</v>
      </c>
      <c r="C2047" s="38" t="str">
        <f>IF(ISBLANK('Model Participation Data'!$B$89),"-",'Model Participation Data'!$B$89)</f>
        <v>-</v>
      </c>
      <c r="D2047" s="38" t="str">
        <f>IF(ISBLANK('Model Participation Data'!$C$89),"-",'Model Participation Data'!$C$89)</f>
        <v>-</v>
      </c>
      <c r="E2047" s="38" t="str">
        <f>IF(ISBLANK('Model Participation Data'!$D$89),"-",'Model Participation Data'!$D$89)</f>
        <v>-</v>
      </c>
      <c r="F2047" s="38" t="str">
        <f>IF(ISBLANK('Model Participation Data'!$E$89),"-",'Model Participation Data'!$E$89)</f>
        <v>-</v>
      </c>
      <c r="G2047" s="151" t="str">
        <f>IF(ISBLANK('Model Participation Data'!$F$89),"-",'Model Participation Data'!$F$89)</f>
        <v>-</v>
      </c>
      <c r="H2047" s="253">
        <v>3</v>
      </c>
      <c r="I2047" s="253">
        <v>3</v>
      </c>
      <c r="J2047" s="150" t="str">
        <f t="shared" si="78"/>
        <v>33</v>
      </c>
      <c r="K2047" s="38" t="str">
        <f>IF(ISBLANK('Model Participation Data'!$L$89),"-",'Model Participation Data'!$L$89)</f>
        <v>-</v>
      </c>
      <c r="L2047" s="39" t="str">
        <f>IF(ISBLANK('Model Participation Data'!$M$89),"-",'Model Participation Data'!$M$89)</f>
        <v>-</v>
      </c>
      <c r="M2047" s="254">
        <f>IF(ISNA(SUMIFS(INDEX('Model Participation Data'!$N$8:$DX$57,0,MATCH(CONCATENATE($J2047,M$6),'Model Participation Data'!$N$6:$DX$6,0)),'Model Participation Data'!$B$8:$B$57,$C2047,'Model Participation Data'!$C$8:$C$57,$D2047)),"-",SUMIFS(INDEX('Model Participation Data'!$N$8:$DX$57,0,MATCH(CONCATENATE($J2047,M$6),'Model Participation Data'!$N$6:$DX$6,0)),'Model Participation Data'!$B$8:$B$57,$C2047,'Model Participation Data'!$C$8:$C$57,$D2047))</f>
        <v>0</v>
      </c>
      <c r="N2047" s="254">
        <f>IF(ISNA(SUMIFS(INDEX('Model Participation Data'!$N$8:$DX$57,0,MATCH(CONCATENATE($J2047,N$6),'Model Participation Data'!$N$6:$DX$6,0)),'Model Participation Data'!$B$8:$B$57,$C2047,'Model Participation Data'!$C$8:$C$57,$D2047)),"-",SUMIFS(INDEX('Model Participation Data'!$N$8:$DX$57,0,MATCH(CONCATENATE($J2047,N$6),'Model Participation Data'!$N$6:$DX$6,0)),'Model Participation Data'!$B$8:$B$57,$C2047,'Model Participation Data'!$C$8:$C$57,$D2047))</f>
        <v>0</v>
      </c>
      <c r="O2047" s="154">
        <f>IF(ISNA(SUMIFS(INDEX('Model Participation Data'!$N$8:$DX$57,0,MATCH(CONCATENATE($J2047,O$6),'Model Participation Data'!$N$6:$DX$6,0)),'Model Participation Data'!$B$8:$B$57,$C2047,'Model Participation Data'!$C$8:$C$57,$D2047)),"-",SUMIFS(INDEX('Model Participation Data'!$N$8:$DX$57,0,MATCH(CONCATENATE($J2047,O$6),'Model Participation Data'!$N$6:$DX$6,0)),'Model Participation Data'!$B$8:$B$57,$C2047,'Model Participation Data'!$C$8:$C$57,$D2047))</f>
        <v>0</v>
      </c>
    </row>
    <row r="2048" spans="2:15" x14ac:dyDescent="0.35">
      <c r="B2048" s="37" t="s">
        <v>80</v>
      </c>
      <c r="C2048" s="38" t="str">
        <f>IF(ISBLANK('Model Participation Data'!$B$89),"-",'Model Participation Data'!$B$89)</f>
        <v>-</v>
      </c>
      <c r="D2048" s="38" t="str">
        <f>IF(ISBLANK('Model Participation Data'!$C$89),"-",'Model Participation Data'!$C$89)</f>
        <v>-</v>
      </c>
      <c r="E2048" s="38" t="str">
        <f>IF(ISBLANK('Model Participation Data'!$D$89),"-",'Model Participation Data'!$D$89)</f>
        <v>-</v>
      </c>
      <c r="F2048" s="38" t="str">
        <f>IF(ISBLANK('Model Participation Data'!$E$89),"-",'Model Participation Data'!$E$89)</f>
        <v>-</v>
      </c>
      <c r="G2048" s="151" t="str">
        <f>IF(ISBLANK('Model Participation Data'!$F$89),"-",'Model Participation Data'!$F$89)</f>
        <v>-</v>
      </c>
      <c r="H2048" s="253">
        <v>3</v>
      </c>
      <c r="I2048" s="253">
        <v>4</v>
      </c>
      <c r="J2048" s="150" t="str">
        <f t="shared" si="78"/>
        <v>34</v>
      </c>
      <c r="K2048" s="38" t="str">
        <f>IF(ISBLANK('Model Participation Data'!$L$89),"-",'Model Participation Data'!$L$89)</f>
        <v>-</v>
      </c>
      <c r="L2048" s="39" t="str">
        <f>IF(ISBLANK('Model Participation Data'!$M$89),"-",'Model Participation Data'!$M$89)</f>
        <v>-</v>
      </c>
      <c r="M2048" s="254">
        <f>IF(ISNA(SUMIFS(INDEX('Model Participation Data'!$N$8:$DX$57,0,MATCH(CONCATENATE($J2048,M$6),'Model Participation Data'!$N$6:$DX$6,0)),'Model Participation Data'!$B$8:$B$57,$C2048,'Model Participation Data'!$C$8:$C$57,$D2048)),"-",SUMIFS(INDEX('Model Participation Data'!$N$8:$DX$57,0,MATCH(CONCATENATE($J2048,M$6),'Model Participation Data'!$N$6:$DX$6,0)),'Model Participation Data'!$B$8:$B$57,$C2048,'Model Participation Data'!$C$8:$C$57,$D2048))</f>
        <v>0</v>
      </c>
      <c r="N2048" s="254">
        <f>IF(ISNA(SUMIFS(INDEX('Model Participation Data'!$N$8:$DX$57,0,MATCH(CONCATENATE($J2048,N$6),'Model Participation Data'!$N$6:$DX$6,0)),'Model Participation Data'!$B$8:$B$57,$C2048,'Model Participation Data'!$C$8:$C$57,$D2048)),"-",SUMIFS(INDEX('Model Participation Data'!$N$8:$DX$57,0,MATCH(CONCATENATE($J2048,N$6),'Model Participation Data'!$N$6:$DX$6,0)),'Model Participation Data'!$B$8:$B$57,$C2048,'Model Participation Data'!$C$8:$C$57,$D2048))</f>
        <v>0</v>
      </c>
      <c r="O2048" s="154">
        <f>IF(ISNA(SUMIFS(INDEX('Model Participation Data'!$N$8:$DX$57,0,MATCH(CONCATENATE($J2048,O$6),'Model Participation Data'!$N$6:$DX$6,0)),'Model Participation Data'!$B$8:$B$57,$C2048,'Model Participation Data'!$C$8:$C$57,$D2048)),"-",SUMIFS(INDEX('Model Participation Data'!$N$8:$DX$57,0,MATCH(CONCATENATE($J2048,O$6),'Model Participation Data'!$N$6:$DX$6,0)),'Model Participation Data'!$B$8:$B$57,$C2048,'Model Participation Data'!$C$8:$C$57,$D2048))</f>
        <v>0</v>
      </c>
    </row>
    <row r="2049" spans="2:15" x14ac:dyDescent="0.35">
      <c r="B2049" s="37" t="s">
        <v>80</v>
      </c>
      <c r="C2049" s="38" t="str">
        <f>IF(ISBLANK('Model Participation Data'!$B$89),"-",'Model Participation Data'!$B$89)</f>
        <v>-</v>
      </c>
      <c r="D2049" s="38" t="str">
        <f>IF(ISBLANK('Model Participation Data'!$C$89),"-",'Model Participation Data'!$C$89)</f>
        <v>-</v>
      </c>
      <c r="E2049" s="38" t="str">
        <f>IF(ISBLANK('Model Participation Data'!$D$89),"-",'Model Participation Data'!$D$89)</f>
        <v>-</v>
      </c>
      <c r="F2049" s="38" t="str">
        <f>IF(ISBLANK('Model Participation Data'!$E$89),"-",'Model Participation Data'!$E$89)</f>
        <v>-</v>
      </c>
      <c r="G2049" s="151" t="str">
        <f>IF(ISBLANK('Model Participation Data'!$F$89),"-",'Model Participation Data'!$F$89)</f>
        <v>-</v>
      </c>
      <c r="H2049" s="253">
        <v>3</v>
      </c>
      <c r="I2049" s="253">
        <v>5</v>
      </c>
      <c r="J2049" s="150" t="str">
        <f t="shared" si="78"/>
        <v>35</v>
      </c>
      <c r="K2049" s="38" t="str">
        <f>IF(ISBLANK('Model Participation Data'!$L$89),"-",'Model Participation Data'!$L$89)</f>
        <v>-</v>
      </c>
      <c r="L2049" s="39" t="str">
        <f>IF(ISBLANK('Model Participation Data'!$M$89),"-",'Model Participation Data'!$M$89)</f>
        <v>-</v>
      </c>
      <c r="M2049" s="254">
        <f>IF(ISNA(SUMIFS(INDEX('Model Participation Data'!$N$8:$DX$57,0,MATCH(CONCATENATE($J2049,M$6),'Model Participation Data'!$N$6:$DX$6,0)),'Model Participation Data'!$B$8:$B$57,$C2049,'Model Participation Data'!$C$8:$C$57,$D2049)),"-",SUMIFS(INDEX('Model Participation Data'!$N$8:$DX$57,0,MATCH(CONCATENATE($J2049,M$6),'Model Participation Data'!$N$6:$DX$6,0)),'Model Participation Data'!$B$8:$B$57,$C2049,'Model Participation Data'!$C$8:$C$57,$D2049))</f>
        <v>0</v>
      </c>
      <c r="N2049" s="254">
        <f>IF(ISNA(SUMIFS(INDEX('Model Participation Data'!$N$8:$DX$57,0,MATCH(CONCATENATE($J2049,N$6),'Model Participation Data'!$N$6:$DX$6,0)),'Model Participation Data'!$B$8:$B$57,$C2049,'Model Participation Data'!$C$8:$C$57,$D2049)),"-",SUMIFS(INDEX('Model Participation Data'!$N$8:$DX$57,0,MATCH(CONCATENATE($J2049,N$6),'Model Participation Data'!$N$6:$DX$6,0)),'Model Participation Data'!$B$8:$B$57,$C2049,'Model Participation Data'!$C$8:$C$57,$D2049))</f>
        <v>0</v>
      </c>
      <c r="O2049" s="154">
        <f>IF(ISNA(SUMIFS(INDEX('Model Participation Data'!$N$8:$DX$57,0,MATCH(CONCATENATE($J2049,O$6),'Model Participation Data'!$N$6:$DX$6,0)),'Model Participation Data'!$B$8:$B$57,$C2049,'Model Participation Data'!$C$8:$C$57,$D2049)),"-",SUMIFS(INDEX('Model Participation Data'!$N$8:$DX$57,0,MATCH(CONCATENATE($J2049,O$6),'Model Participation Data'!$N$6:$DX$6,0)),'Model Participation Data'!$B$8:$B$57,$C2049,'Model Participation Data'!$C$8:$C$57,$D2049))</f>
        <v>0</v>
      </c>
    </row>
    <row r="2050" spans="2:15" x14ac:dyDescent="0.35">
      <c r="B2050" s="37" t="s">
        <v>80</v>
      </c>
      <c r="C2050" s="38" t="str">
        <f>IF(ISBLANK('Model Participation Data'!$B$89),"-",'Model Participation Data'!$B$89)</f>
        <v>-</v>
      </c>
      <c r="D2050" s="38" t="str">
        <f>IF(ISBLANK('Model Participation Data'!$C$89),"-",'Model Participation Data'!$C$89)</f>
        <v>-</v>
      </c>
      <c r="E2050" s="38" t="str">
        <f>IF(ISBLANK('Model Participation Data'!$D$89),"-",'Model Participation Data'!$D$89)</f>
        <v>-</v>
      </c>
      <c r="F2050" s="38" t="str">
        <f>IF(ISBLANK('Model Participation Data'!$E$89),"-",'Model Participation Data'!$E$89)</f>
        <v>-</v>
      </c>
      <c r="G2050" s="151" t="str">
        <f>IF(ISBLANK('Model Participation Data'!$F$89),"-",'Model Participation Data'!$F$89)</f>
        <v>-</v>
      </c>
      <c r="H2050" s="253">
        <v>3</v>
      </c>
      <c r="I2050" s="253" t="s">
        <v>65</v>
      </c>
      <c r="J2050" s="150" t="str">
        <f t="shared" si="78"/>
        <v>3Goal</v>
      </c>
      <c r="K2050" s="38" t="str">
        <f>IF(ISBLANK('Model Participation Data'!$L$89),"-",'Model Participation Data'!$L$89)</f>
        <v>-</v>
      </c>
      <c r="L2050" s="39" t="str">
        <f>IF(ISBLANK('Model Participation Data'!$M$89),"-",'Model Participation Data'!$M$89)</f>
        <v>-</v>
      </c>
      <c r="M2050" s="254" t="str">
        <f>IF(ISNA(SUMIFS(INDEX('Model Participation Data'!$N$8:$DX$57,0,MATCH(CONCATENATE($J2050,M$6),'Model Participation Data'!$N$6:$DX$6,0)),'Model Participation Data'!$B$8:$B$57,$C2050,'Model Participation Data'!$C$8:$C$57,$D2050)),"-",SUMIFS(INDEX('Model Participation Data'!$N$8:$DX$57,0,MATCH(CONCATENATE($J2050,M$6),'Model Participation Data'!$N$6:$DX$6,0)),'Model Participation Data'!$B$8:$B$57,$C2050,'Model Participation Data'!$C$8:$C$57,$D2050))</f>
        <v>-</v>
      </c>
      <c r="N2050" s="254" t="str">
        <f>IF(ISNA(SUMIFS(INDEX('Model Participation Data'!$N$8:$DX$57,0,MATCH(CONCATENATE($J2050,N$6),'Model Participation Data'!$N$6:$DX$6,0)),'Model Participation Data'!$B$8:$B$57,$C2050,'Model Participation Data'!$C$8:$C$57,$D2050)),"-",SUMIFS(INDEX('Model Participation Data'!$N$8:$DX$57,0,MATCH(CONCATENATE($J2050,N$6),'Model Participation Data'!$N$6:$DX$6,0)),'Model Participation Data'!$B$8:$B$57,$C2050,'Model Participation Data'!$C$8:$C$57,$D2050))</f>
        <v>-</v>
      </c>
      <c r="O2050" s="154">
        <f>IF(ISNA(SUMIFS(INDEX('Model Participation Data'!$N$8:$DX$57,0,MATCH(CONCATENATE($J2050,O$6),'Model Participation Data'!$N$6:$DX$6,0)),'Model Participation Data'!$B$8:$B$57,$C2050,'Model Participation Data'!$C$8:$C$57,$D2050)),"-",SUMIFS(INDEX('Model Participation Data'!$N$8:$DX$57,0,MATCH(CONCATENATE($J2050,O$6),'Model Participation Data'!$N$6:$DX$6,0)),'Model Participation Data'!$B$8:$B$57,$C2050,'Model Participation Data'!$C$8:$C$57,$D2050))</f>
        <v>0</v>
      </c>
    </row>
    <row r="2051" spans="2:15" x14ac:dyDescent="0.35">
      <c r="B2051" s="37" t="s">
        <v>80</v>
      </c>
      <c r="C2051" s="38" t="str">
        <f>IF(ISBLANK('Model Participation Data'!$B$89),"-",'Model Participation Data'!$B$89)</f>
        <v>-</v>
      </c>
      <c r="D2051" s="38" t="str">
        <f>IF(ISBLANK('Model Participation Data'!$C$89),"-",'Model Participation Data'!$C$89)</f>
        <v>-</v>
      </c>
      <c r="E2051" s="38" t="str">
        <f>IF(ISBLANK('Model Participation Data'!$D$89),"-",'Model Participation Data'!$D$89)</f>
        <v>-</v>
      </c>
      <c r="F2051" s="38" t="str">
        <f>IF(ISBLANK('Model Participation Data'!$E$89),"-",'Model Participation Data'!$E$89)</f>
        <v>-</v>
      </c>
      <c r="G2051" s="151" t="str">
        <f>IF(ISBLANK('Model Participation Data'!$F$89),"-",'Model Participation Data'!$F$89)</f>
        <v>-</v>
      </c>
      <c r="H2051" s="253">
        <v>4</v>
      </c>
      <c r="I2051" s="253">
        <v>1</v>
      </c>
      <c r="J2051" s="150" t="str">
        <f t="shared" si="78"/>
        <v>41</v>
      </c>
      <c r="K2051" s="38" t="str">
        <f>IF(ISBLANK('Model Participation Data'!$L$89),"-",'Model Participation Data'!$L$89)</f>
        <v>-</v>
      </c>
      <c r="L2051" s="39" t="str">
        <f>IF(ISBLANK('Model Participation Data'!$M$89),"-",'Model Participation Data'!$M$89)</f>
        <v>-</v>
      </c>
      <c r="M2051" s="254">
        <f>IF(ISNA(SUMIFS(INDEX('Model Participation Data'!$N$8:$DX$57,0,MATCH(CONCATENATE($J2051,M$6),'Model Participation Data'!$N$6:$DX$6,0)),'Model Participation Data'!$B$8:$B$57,$C2051,'Model Participation Data'!$C$8:$C$57,$D2051)),"-",SUMIFS(INDEX('Model Participation Data'!$N$8:$DX$57,0,MATCH(CONCATENATE($J2051,M$6),'Model Participation Data'!$N$6:$DX$6,0)),'Model Participation Data'!$B$8:$B$57,$C2051,'Model Participation Data'!$C$8:$C$57,$D2051))</f>
        <v>0</v>
      </c>
      <c r="N2051" s="254">
        <f>IF(ISNA(SUMIFS(INDEX('Model Participation Data'!$N$8:$DX$57,0,MATCH(CONCATENATE($J2051,N$6),'Model Participation Data'!$N$6:$DX$6,0)),'Model Participation Data'!$B$8:$B$57,$C2051,'Model Participation Data'!$C$8:$C$57,$D2051)),"-",SUMIFS(INDEX('Model Participation Data'!$N$8:$DX$57,0,MATCH(CONCATENATE($J2051,N$6),'Model Participation Data'!$N$6:$DX$6,0)),'Model Participation Data'!$B$8:$B$57,$C2051,'Model Participation Data'!$C$8:$C$57,$D2051))</f>
        <v>0</v>
      </c>
      <c r="O2051" s="154">
        <f>IF(ISNA(SUMIFS(INDEX('Model Participation Data'!$N$8:$DX$57,0,MATCH(CONCATENATE($J2051,O$6),'Model Participation Data'!$N$6:$DX$6,0)),'Model Participation Data'!$B$8:$B$57,$C2051,'Model Participation Data'!$C$8:$C$57,$D2051)),"-",SUMIFS(INDEX('Model Participation Data'!$N$8:$DX$57,0,MATCH(CONCATENATE($J2051,O$6),'Model Participation Data'!$N$6:$DX$6,0)),'Model Participation Data'!$B$8:$B$57,$C2051,'Model Participation Data'!$C$8:$C$57,$D2051))</f>
        <v>0</v>
      </c>
    </row>
    <row r="2052" spans="2:15" x14ac:dyDescent="0.35">
      <c r="B2052" s="37" t="s">
        <v>80</v>
      </c>
      <c r="C2052" s="38" t="str">
        <f>IF(ISBLANK('Model Participation Data'!$B$89),"-",'Model Participation Data'!$B$89)</f>
        <v>-</v>
      </c>
      <c r="D2052" s="38" t="str">
        <f>IF(ISBLANK('Model Participation Data'!$C$89),"-",'Model Participation Data'!$C$89)</f>
        <v>-</v>
      </c>
      <c r="E2052" s="38" t="str">
        <f>IF(ISBLANK('Model Participation Data'!$D$89),"-",'Model Participation Data'!$D$89)</f>
        <v>-</v>
      </c>
      <c r="F2052" s="38" t="str">
        <f>IF(ISBLANK('Model Participation Data'!$E$89),"-",'Model Participation Data'!$E$89)</f>
        <v>-</v>
      </c>
      <c r="G2052" s="151" t="str">
        <f>IF(ISBLANK('Model Participation Data'!$F$89),"-",'Model Participation Data'!$F$89)</f>
        <v>-</v>
      </c>
      <c r="H2052" s="253">
        <v>4</v>
      </c>
      <c r="I2052" s="253">
        <v>2</v>
      </c>
      <c r="J2052" s="150" t="str">
        <f t="shared" si="78"/>
        <v>42</v>
      </c>
      <c r="K2052" s="38" t="str">
        <f>IF(ISBLANK('Model Participation Data'!$L$89),"-",'Model Participation Data'!$L$89)</f>
        <v>-</v>
      </c>
      <c r="L2052" s="39" t="str">
        <f>IF(ISBLANK('Model Participation Data'!$M$89),"-",'Model Participation Data'!$M$89)</f>
        <v>-</v>
      </c>
      <c r="M2052" s="254">
        <f>IF(ISNA(SUMIFS(INDEX('Model Participation Data'!$N$8:$DX$57,0,MATCH(CONCATENATE($J2052,M$6),'Model Participation Data'!$N$6:$DX$6,0)),'Model Participation Data'!$B$8:$B$57,$C2052,'Model Participation Data'!$C$8:$C$57,$D2052)),"-",SUMIFS(INDEX('Model Participation Data'!$N$8:$DX$57,0,MATCH(CONCATENATE($J2052,M$6),'Model Participation Data'!$N$6:$DX$6,0)),'Model Participation Data'!$B$8:$B$57,$C2052,'Model Participation Data'!$C$8:$C$57,$D2052))</f>
        <v>0</v>
      </c>
      <c r="N2052" s="254">
        <f>IF(ISNA(SUMIFS(INDEX('Model Participation Data'!$N$8:$DX$57,0,MATCH(CONCATENATE($J2052,N$6),'Model Participation Data'!$N$6:$DX$6,0)),'Model Participation Data'!$B$8:$B$57,$C2052,'Model Participation Data'!$C$8:$C$57,$D2052)),"-",SUMIFS(INDEX('Model Participation Data'!$N$8:$DX$57,0,MATCH(CONCATENATE($J2052,N$6),'Model Participation Data'!$N$6:$DX$6,0)),'Model Participation Data'!$B$8:$B$57,$C2052,'Model Participation Data'!$C$8:$C$57,$D2052))</f>
        <v>0</v>
      </c>
      <c r="O2052" s="154">
        <f>IF(ISNA(SUMIFS(INDEX('Model Participation Data'!$N$8:$DX$57,0,MATCH(CONCATENATE($J2052,O$6),'Model Participation Data'!$N$6:$DX$6,0)),'Model Participation Data'!$B$8:$B$57,$C2052,'Model Participation Data'!$C$8:$C$57,$D2052)),"-",SUMIFS(INDEX('Model Participation Data'!$N$8:$DX$57,0,MATCH(CONCATENATE($J2052,O$6),'Model Participation Data'!$N$6:$DX$6,0)),'Model Participation Data'!$B$8:$B$57,$C2052,'Model Participation Data'!$C$8:$C$57,$D2052))</f>
        <v>0</v>
      </c>
    </row>
    <row r="2053" spans="2:15" x14ac:dyDescent="0.35">
      <c r="B2053" s="37" t="s">
        <v>80</v>
      </c>
      <c r="C2053" s="38" t="str">
        <f>IF(ISBLANK('Model Participation Data'!$B$89),"-",'Model Participation Data'!$B$89)</f>
        <v>-</v>
      </c>
      <c r="D2053" s="38" t="str">
        <f>IF(ISBLANK('Model Participation Data'!$C$89),"-",'Model Participation Data'!$C$89)</f>
        <v>-</v>
      </c>
      <c r="E2053" s="38" t="str">
        <f>IF(ISBLANK('Model Participation Data'!$D$89),"-",'Model Participation Data'!$D$89)</f>
        <v>-</v>
      </c>
      <c r="F2053" s="38" t="str">
        <f>IF(ISBLANK('Model Participation Data'!$E$89),"-",'Model Participation Data'!$E$89)</f>
        <v>-</v>
      </c>
      <c r="G2053" s="151" t="str">
        <f>IF(ISBLANK('Model Participation Data'!$F$89),"-",'Model Participation Data'!$F$89)</f>
        <v>-</v>
      </c>
      <c r="H2053" s="253">
        <v>4</v>
      </c>
      <c r="I2053" s="253">
        <v>3</v>
      </c>
      <c r="J2053" s="150" t="str">
        <f t="shared" si="78"/>
        <v>43</v>
      </c>
      <c r="K2053" s="38" t="str">
        <f>IF(ISBLANK('Model Participation Data'!$L$89),"-",'Model Participation Data'!$L$89)</f>
        <v>-</v>
      </c>
      <c r="L2053" s="39" t="str">
        <f>IF(ISBLANK('Model Participation Data'!$M$89),"-",'Model Participation Data'!$M$89)</f>
        <v>-</v>
      </c>
      <c r="M2053" s="254">
        <f>IF(ISNA(SUMIFS(INDEX('Model Participation Data'!$N$8:$DX$57,0,MATCH(CONCATENATE($J2053,M$6),'Model Participation Data'!$N$6:$DX$6,0)),'Model Participation Data'!$B$8:$B$57,$C2053,'Model Participation Data'!$C$8:$C$57,$D2053)),"-",SUMIFS(INDEX('Model Participation Data'!$N$8:$DX$57,0,MATCH(CONCATENATE($J2053,M$6),'Model Participation Data'!$N$6:$DX$6,0)),'Model Participation Data'!$B$8:$B$57,$C2053,'Model Participation Data'!$C$8:$C$57,$D2053))</f>
        <v>0</v>
      </c>
      <c r="N2053" s="254">
        <f>IF(ISNA(SUMIFS(INDEX('Model Participation Data'!$N$8:$DX$57,0,MATCH(CONCATENATE($J2053,N$6),'Model Participation Data'!$N$6:$DX$6,0)),'Model Participation Data'!$B$8:$B$57,$C2053,'Model Participation Data'!$C$8:$C$57,$D2053)),"-",SUMIFS(INDEX('Model Participation Data'!$N$8:$DX$57,0,MATCH(CONCATENATE($J2053,N$6),'Model Participation Data'!$N$6:$DX$6,0)),'Model Participation Data'!$B$8:$B$57,$C2053,'Model Participation Data'!$C$8:$C$57,$D2053))</f>
        <v>0</v>
      </c>
      <c r="O2053" s="154">
        <f>IF(ISNA(SUMIFS(INDEX('Model Participation Data'!$N$8:$DX$57,0,MATCH(CONCATENATE($J2053,O$6),'Model Participation Data'!$N$6:$DX$6,0)),'Model Participation Data'!$B$8:$B$57,$C2053,'Model Participation Data'!$C$8:$C$57,$D2053)),"-",SUMIFS(INDEX('Model Participation Data'!$N$8:$DX$57,0,MATCH(CONCATENATE($J2053,O$6),'Model Participation Data'!$N$6:$DX$6,0)),'Model Participation Data'!$B$8:$B$57,$C2053,'Model Participation Data'!$C$8:$C$57,$D2053))</f>
        <v>0</v>
      </c>
    </row>
    <row r="2054" spans="2:15" x14ac:dyDescent="0.35">
      <c r="B2054" s="37" t="s">
        <v>80</v>
      </c>
      <c r="C2054" s="38" t="str">
        <f>IF(ISBLANK('Model Participation Data'!$B$89),"-",'Model Participation Data'!$B$89)</f>
        <v>-</v>
      </c>
      <c r="D2054" s="38" t="str">
        <f>IF(ISBLANK('Model Participation Data'!$C$89),"-",'Model Participation Data'!$C$89)</f>
        <v>-</v>
      </c>
      <c r="E2054" s="38" t="str">
        <f>IF(ISBLANK('Model Participation Data'!$D$89),"-",'Model Participation Data'!$D$89)</f>
        <v>-</v>
      </c>
      <c r="F2054" s="38" t="str">
        <f>IF(ISBLANK('Model Participation Data'!$E$89),"-",'Model Participation Data'!$E$89)</f>
        <v>-</v>
      </c>
      <c r="G2054" s="151" t="str">
        <f>IF(ISBLANK('Model Participation Data'!$F$89),"-",'Model Participation Data'!$F$89)</f>
        <v>-</v>
      </c>
      <c r="H2054" s="253">
        <v>4</v>
      </c>
      <c r="I2054" s="253">
        <v>4</v>
      </c>
      <c r="J2054" s="150" t="str">
        <f t="shared" si="78"/>
        <v>44</v>
      </c>
      <c r="K2054" s="38" t="str">
        <f>IF(ISBLANK('Model Participation Data'!$L$89),"-",'Model Participation Data'!$L$89)</f>
        <v>-</v>
      </c>
      <c r="L2054" s="39" t="str">
        <f>IF(ISBLANK('Model Participation Data'!$M$89),"-",'Model Participation Data'!$M$89)</f>
        <v>-</v>
      </c>
      <c r="M2054" s="254">
        <f>IF(ISNA(SUMIFS(INDEX('Model Participation Data'!$N$8:$DX$57,0,MATCH(CONCATENATE($J2054,M$6),'Model Participation Data'!$N$6:$DX$6,0)),'Model Participation Data'!$B$8:$B$57,$C2054,'Model Participation Data'!$C$8:$C$57,$D2054)),"-",SUMIFS(INDEX('Model Participation Data'!$N$8:$DX$57,0,MATCH(CONCATENATE($J2054,M$6),'Model Participation Data'!$N$6:$DX$6,0)),'Model Participation Data'!$B$8:$B$57,$C2054,'Model Participation Data'!$C$8:$C$57,$D2054))</f>
        <v>0</v>
      </c>
      <c r="N2054" s="254">
        <f>IF(ISNA(SUMIFS(INDEX('Model Participation Data'!$N$8:$DX$57,0,MATCH(CONCATENATE($J2054,N$6),'Model Participation Data'!$N$6:$DX$6,0)),'Model Participation Data'!$B$8:$B$57,$C2054,'Model Participation Data'!$C$8:$C$57,$D2054)),"-",SUMIFS(INDEX('Model Participation Data'!$N$8:$DX$57,0,MATCH(CONCATENATE($J2054,N$6),'Model Participation Data'!$N$6:$DX$6,0)),'Model Participation Data'!$B$8:$B$57,$C2054,'Model Participation Data'!$C$8:$C$57,$D2054))</f>
        <v>0</v>
      </c>
      <c r="O2054" s="154">
        <f>IF(ISNA(SUMIFS(INDEX('Model Participation Data'!$N$8:$DX$57,0,MATCH(CONCATENATE($J2054,O$6),'Model Participation Data'!$N$6:$DX$6,0)),'Model Participation Data'!$B$8:$B$57,$C2054,'Model Participation Data'!$C$8:$C$57,$D2054)),"-",SUMIFS(INDEX('Model Participation Data'!$N$8:$DX$57,0,MATCH(CONCATENATE($J2054,O$6),'Model Participation Data'!$N$6:$DX$6,0)),'Model Participation Data'!$B$8:$B$57,$C2054,'Model Participation Data'!$C$8:$C$57,$D2054))</f>
        <v>0</v>
      </c>
    </row>
    <row r="2055" spans="2:15" x14ac:dyDescent="0.35">
      <c r="B2055" s="37" t="s">
        <v>80</v>
      </c>
      <c r="C2055" s="38" t="str">
        <f>IF(ISBLANK('Model Participation Data'!$B$89),"-",'Model Participation Data'!$B$89)</f>
        <v>-</v>
      </c>
      <c r="D2055" s="38" t="str">
        <f>IF(ISBLANK('Model Participation Data'!$C$89),"-",'Model Participation Data'!$C$89)</f>
        <v>-</v>
      </c>
      <c r="E2055" s="38" t="str">
        <f>IF(ISBLANK('Model Participation Data'!$D$89),"-",'Model Participation Data'!$D$89)</f>
        <v>-</v>
      </c>
      <c r="F2055" s="38" t="str">
        <f>IF(ISBLANK('Model Participation Data'!$E$89),"-",'Model Participation Data'!$E$89)</f>
        <v>-</v>
      </c>
      <c r="G2055" s="151" t="str">
        <f>IF(ISBLANK('Model Participation Data'!$F$89),"-",'Model Participation Data'!$F$89)</f>
        <v>-</v>
      </c>
      <c r="H2055" s="253">
        <v>4</v>
      </c>
      <c r="I2055" s="253">
        <v>5</v>
      </c>
      <c r="J2055" s="150" t="str">
        <f t="shared" si="78"/>
        <v>45</v>
      </c>
      <c r="K2055" s="38" t="str">
        <f>IF(ISBLANK('Model Participation Data'!$L$89),"-",'Model Participation Data'!$L$89)</f>
        <v>-</v>
      </c>
      <c r="L2055" s="39" t="str">
        <f>IF(ISBLANK('Model Participation Data'!$M$89),"-",'Model Participation Data'!$M$89)</f>
        <v>-</v>
      </c>
      <c r="M2055" s="254">
        <f>IF(ISNA(SUMIFS(INDEX('Model Participation Data'!$N$8:$DX$57,0,MATCH(CONCATENATE($J2055,M$6),'Model Participation Data'!$N$6:$DX$6,0)),'Model Participation Data'!$B$8:$B$57,$C2055,'Model Participation Data'!$C$8:$C$57,$D2055)),"-",SUMIFS(INDEX('Model Participation Data'!$N$8:$DX$57,0,MATCH(CONCATENATE($J2055,M$6),'Model Participation Data'!$N$6:$DX$6,0)),'Model Participation Data'!$B$8:$B$57,$C2055,'Model Participation Data'!$C$8:$C$57,$D2055))</f>
        <v>0</v>
      </c>
      <c r="N2055" s="254">
        <f>IF(ISNA(SUMIFS(INDEX('Model Participation Data'!$N$8:$DX$57,0,MATCH(CONCATENATE($J2055,N$6),'Model Participation Data'!$N$6:$DX$6,0)),'Model Participation Data'!$B$8:$B$57,$C2055,'Model Participation Data'!$C$8:$C$57,$D2055)),"-",SUMIFS(INDEX('Model Participation Data'!$N$8:$DX$57,0,MATCH(CONCATENATE($J2055,N$6),'Model Participation Data'!$N$6:$DX$6,0)),'Model Participation Data'!$B$8:$B$57,$C2055,'Model Participation Data'!$C$8:$C$57,$D2055))</f>
        <v>0</v>
      </c>
      <c r="O2055" s="154">
        <f>IF(ISNA(SUMIFS(INDEX('Model Participation Data'!$N$8:$DX$57,0,MATCH(CONCATENATE($J2055,O$6),'Model Participation Data'!$N$6:$DX$6,0)),'Model Participation Data'!$B$8:$B$57,$C2055,'Model Participation Data'!$C$8:$C$57,$D2055)),"-",SUMIFS(INDEX('Model Participation Data'!$N$8:$DX$57,0,MATCH(CONCATENATE($J2055,O$6),'Model Participation Data'!$N$6:$DX$6,0)),'Model Participation Data'!$B$8:$B$57,$C2055,'Model Participation Data'!$C$8:$C$57,$D2055))</f>
        <v>0</v>
      </c>
    </row>
    <row r="2056" spans="2:15" x14ac:dyDescent="0.35">
      <c r="B2056" s="37" t="s">
        <v>80</v>
      </c>
      <c r="C2056" s="38" t="str">
        <f>IF(ISBLANK('Model Participation Data'!$B$89),"-",'Model Participation Data'!$B$89)</f>
        <v>-</v>
      </c>
      <c r="D2056" s="38" t="str">
        <f>IF(ISBLANK('Model Participation Data'!$C$89),"-",'Model Participation Data'!$C$89)</f>
        <v>-</v>
      </c>
      <c r="E2056" s="38" t="str">
        <f>IF(ISBLANK('Model Participation Data'!$D$89),"-",'Model Participation Data'!$D$89)</f>
        <v>-</v>
      </c>
      <c r="F2056" s="38" t="str">
        <f>IF(ISBLANK('Model Participation Data'!$E$89),"-",'Model Participation Data'!$E$89)</f>
        <v>-</v>
      </c>
      <c r="G2056" s="151" t="str">
        <f>IF(ISBLANK('Model Participation Data'!$F$89),"-",'Model Participation Data'!$F$89)</f>
        <v>-</v>
      </c>
      <c r="H2056" s="253">
        <v>4</v>
      </c>
      <c r="I2056" s="253" t="s">
        <v>65</v>
      </c>
      <c r="J2056" s="150" t="str">
        <f t="shared" si="78"/>
        <v>4Goal</v>
      </c>
      <c r="K2056" s="38" t="str">
        <f>IF(ISBLANK('Model Participation Data'!$L$89),"-",'Model Participation Data'!$L$89)</f>
        <v>-</v>
      </c>
      <c r="L2056" s="39" t="str">
        <f>IF(ISBLANK('Model Participation Data'!$M$89),"-",'Model Participation Data'!$M$89)</f>
        <v>-</v>
      </c>
      <c r="M2056" s="254" t="str">
        <f>IF(ISNA(SUMIFS(INDEX('Model Participation Data'!$N$8:$DX$57,0,MATCH(CONCATENATE($J2056,M$6),'Model Participation Data'!$N$6:$DX$6,0)),'Model Participation Data'!$B$8:$B$57,$C2056,'Model Participation Data'!$C$8:$C$57,$D2056)),"-",SUMIFS(INDEX('Model Participation Data'!$N$8:$DX$57,0,MATCH(CONCATENATE($J2056,M$6),'Model Participation Data'!$N$6:$DX$6,0)),'Model Participation Data'!$B$8:$B$57,$C2056,'Model Participation Data'!$C$8:$C$57,$D2056))</f>
        <v>-</v>
      </c>
      <c r="N2056" s="254" t="str">
        <f>IF(ISNA(SUMIFS(INDEX('Model Participation Data'!$N$8:$DX$57,0,MATCH(CONCATENATE($J2056,N$6),'Model Participation Data'!$N$6:$DX$6,0)),'Model Participation Data'!$B$8:$B$57,$C2056,'Model Participation Data'!$C$8:$C$57,$D2056)),"-",SUMIFS(INDEX('Model Participation Data'!$N$8:$DX$57,0,MATCH(CONCATENATE($J2056,N$6),'Model Participation Data'!$N$6:$DX$6,0)),'Model Participation Data'!$B$8:$B$57,$C2056,'Model Participation Data'!$C$8:$C$57,$D2056))</f>
        <v>-</v>
      </c>
      <c r="O2056" s="154">
        <f>IF(ISNA(SUMIFS(INDEX('Model Participation Data'!$N$8:$DX$57,0,MATCH(CONCATENATE($J2056,O$6),'Model Participation Data'!$N$6:$DX$6,0)),'Model Participation Data'!$B$8:$B$57,$C2056,'Model Participation Data'!$C$8:$C$57,$D2056)),"-",SUMIFS(INDEX('Model Participation Data'!$N$8:$DX$57,0,MATCH(CONCATENATE($J2056,O$6),'Model Participation Data'!$N$6:$DX$6,0)),'Model Participation Data'!$B$8:$B$57,$C2056,'Model Participation Data'!$C$8:$C$57,$D2056))</f>
        <v>0</v>
      </c>
    </row>
    <row r="2057" spans="2:15" x14ac:dyDescent="0.35">
      <c r="B2057" s="37" t="s">
        <v>80</v>
      </c>
      <c r="C2057" s="38" t="str">
        <f>IF(ISBLANK('Model Participation Data'!$B$90),"-",'Model Participation Data'!$B$90)</f>
        <v>-</v>
      </c>
      <c r="D2057" s="38" t="str">
        <f>IF(ISBLANK('Model Participation Data'!$C$90),"-",'Model Participation Data'!$C$90)</f>
        <v>-</v>
      </c>
      <c r="E2057" s="38" t="str">
        <f>IF(ISBLANK('Model Participation Data'!$D$90),"-",'Model Participation Data'!$D$90)</f>
        <v>-</v>
      </c>
      <c r="F2057" s="38" t="str">
        <f>IF(ISBLANK('Model Participation Data'!$E$90),"-",'Model Participation Data'!$E$90)</f>
        <v>-</v>
      </c>
      <c r="G2057" s="151" t="str">
        <f>IF(ISBLANK('Model Participation Data'!$F$90),"-",'Model Participation Data'!$F$90)</f>
        <v>-</v>
      </c>
      <c r="H2057" s="253" t="s">
        <v>64</v>
      </c>
      <c r="I2057" s="253" t="s">
        <v>64</v>
      </c>
      <c r="J2057" s="150" t="str">
        <f t="shared" si="78"/>
        <v>BaselineBaseline</v>
      </c>
      <c r="K2057" s="38" t="str">
        <f>IF(ISBLANK('Model Participation Data'!$L$90),"-",'Model Participation Data'!$L$90)</f>
        <v>-</v>
      </c>
      <c r="L2057" s="39" t="str">
        <f>IF(ISBLANK('Model Participation Data'!$M$90),"-",'Model Participation Data'!$M$90)</f>
        <v>-</v>
      </c>
      <c r="M2057" s="254">
        <f>IF(ISNA(SUMIFS(INDEX('Model Participation Data'!$N$8:$DX$57,0,MATCH(CONCATENATE($J2057,M$6),'Model Participation Data'!$N$6:$DX$6,0)),'Model Participation Data'!$B$8:$B$57,$C2057,'Model Participation Data'!$C$8:$C$57,$D2057)),"-",SUMIFS(INDEX('Model Participation Data'!$N$8:$DX$57,0,MATCH(CONCATENATE($J2057,M$6),'Model Participation Data'!$N$6:$DX$6,0)),'Model Participation Data'!$B$8:$B$57,$C2057,'Model Participation Data'!$C$8:$C$57,$D2057))</f>
        <v>0</v>
      </c>
      <c r="N2057" s="254">
        <f>IF(ISNA(SUMIFS(INDEX('Model Participation Data'!$N$8:$DX$57,0,MATCH(CONCATENATE($J2057,N$6),'Model Participation Data'!$N$6:$DX$6,0)),'Model Participation Data'!$B$8:$B$57,$C2057,'Model Participation Data'!$C$8:$C$57,$D2057)),"-",SUMIFS(INDEX('Model Participation Data'!$N$8:$DX$57,0,MATCH(CONCATENATE($J2057,N$6),'Model Participation Data'!$N$6:$DX$6,0)),'Model Participation Data'!$B$8:$B$57,$C2057,'Model Participation Data'!$C$8:$C$57,$D2057))</f>
        <v>0</v>
      </c>
      <c r="O2057" s="154">
        <f>IF(ISNA(SUMIFS(INDEX('Model Participation Data'!$N$8:$DX$57,0,MATCH(CONCATENATE($J2057,O$6),'Model Participation Data'!$N$6:$DX$6,0)),'Model Participation Data'!$B$8:$B$57,$C2057,'Model Participation Data'!$C$8:$C$57,$D2057)),"-",SUMIFS(INDEX('Model Participation Data'!$N$8:$DX$57,0,MATCH(CONCATENATE($J2057,O$6),'Model Participation Data'!$N$6:$DX$6,0)),'Model Participation Data'!$B$8:$B$57,$C2057,'Model Participation Data'!$C$8:$C$57,$D2057))</f>
        <v>0</v>
      </c>
    </row>
    <row r="2058" spans="2:15" x14ac:dyDescent="0.35">
      <c r="B2058" s="37" t="s">
        <v>80</v>
      </c>
      <c r="C2058" s="38" t="str">
        <f>IF(ISBLANK('Model Participation Data'!$B$90),"-",'Model Participation Data'!$B$90)</f>
        <v>-</v>
      </c>
      <c r="D2058" s="38" t="str">
        <f>IF(ISBLANK('Model Participation Data'!$C$90),"-",'Model Participation Data'!$C$90)</f>
        <v>-</v>
      </c>
      <c r="E2058" s="38" t="str">
        <f>IF(ISBLANK('Model Participation Data'!$D$90),"-",'Model Participation Data'!$D$90)</f>
        <v>-</v>
      </c>
      <c r="F2058" s="38" t="str">
        <f>IF(ISBLANK('Model Participation Data'!$E$90),"-",'Model Participation Data'!$E$90)</f>
        <v>-</v>
      </c>
      <c r="G2058" s="151" t="str">
        <f>IF(ISBLANK('Model Participation Data'!$F$90),"-",'Model Participation Data'!$F$90)</f>
        <v>-</v>
      </c>
      <c r="H2058" s="253">
        <v>1</v>
      </c>
      <c r="I2058" s="253">
        <v>1</v>
      </c>
      <c r="J2058" s="150" t="str">
        <f t="shared" si="78"/>
        <v>11</v>
      </c>
      <c r="K2058" s="38" t="str">
        <f>IF(ISBLANK('Model Participation Data'!$L$90),"-",'Model Participation Data'!$L$90)</f>
        <v>-</v>
      </c>
      <c r="L2058" s="39" t="str">
        <f>IF(ISBLANK('Model Participation Data'!$M$90),"-",'Model Participation Data'!$M$90)</f>
        <v>-</v>
      </c>
      <c r="M2058" s="254">
        <f>IF(ISNA(SUMIFS(INDEX('Model Participation Data'!$N$8:$DX$57,0,MATCH(CONCATENATE($J2058,M$6),'Model Participation Data'!$N$6:$DX$6,0)),'Model Participation Data'!$B$8:$B$57,$C2058,'Model Participation Data'!$C$8:$C$57,$D2058)),"-",SUMIFS(INDEX('Model Participation Data'!$N$8:$DX$57,0,MATCH(CONCATENATE($J2058,M$6),'Model Participation Data'!$N$6:$DX$6,0)),'Model Participation Data'!$B$8:$B$57,$C2058,'Model Participation Data'!$C$8:$C$57,$D2058))</f>
        <v>0</v>
      </c>
      <c r="N2058" s="254">
        <f>IF(ISNA(SUMIFS(INDEX('Model Participation Data'!$N$8:$DX$57,0,MATCH(CONCATENATE($J2058,N$6),'Model Participation Data'!$N$6:$DX$6,0)),'Model Participation Data'!$B$8:$B$57,$C2058,'Model Participation Data'!$C$8:$C$57,$D2058)),"-",SUMIFS(INDEX('Model Participation Data'!$N$8:$DX$57,0,MATCH(CONCATENATE($J2058,N$6),'Model Participation Data'!$N$6:$DX$6,0)),'Model Participation Data'!$B$8:$B$57,$C2058,'Model Participation Data'!$C$8:$C$57,$D2058))</f>
        <v>0</v>
      </c>
      <c r="O2058" s="154">
        <f>IF(ISNA(SUMIFS(INDEX('Model Participation Data'!$N$8:$DX$57,0,MATCH(CONCATENATE($J2058,O$6),'Model Participation Data'!$N$6:$DX$6,0)),'Model Participation Data'!$B$8:$B$57,$C2058,'Model Participation Data'!$C$8:$C$57,$D2058)),"-",SUMIFS(INDEX('Model Participation Data'!$N$8:$DX$57,0,MATCH(CONCATENATE($J2058,O$6),'Model Participation Data'!$N$6:$DX$6,0)),'Model Participation Data'!$B$8:$B$57,$C2058,'Model Participation Data'!$C$8:$C$57,$D2058))</f>
        <v>0</v>
      </c>
    </row>
    <row r="2059" spans="2:15" x14ac:dyDescent="0.35">
      <c r="B2059" s="37" t="s">
        <v>80</v>
      </c>
      <c r="C2059" s="38" t="str">
        <f>IF(ISBLANK('Model Participation Data'!$B$90),"-",'Model Participation Data'!$B$90)</f>
        <v>-</v>
      </c>
      <c r="D2059" s="38" t="str">
        <f>IF(ISBLANK('Model Participation Data'!$C$90),"-",'Model Participation Data'!$C$90)</f>
        <v>-</v>
      </c>
      <c r="E2059" s="38" t="str">
        <f>IF(ISBLANK('Model Participation Data'!$D$90),"-",'Model Participation Data'!$D$90)</f>
        <v>-</v>
      </c>
      <c r="F2059" s="38" t="str">
        <f>IF(ISBLANK('Model Participation Data'!$E$90),"-",'Model Participation Data'!$E$90)</f>
        <v>-</v>
      </c>
      <c r="G2059" s="151" t="str">
        <f>IF(ISBLANK('Model Participation Data'!$F$90),"-",'Model Participation Data'!$F$90)</f>
        <v>-</v>
      </c>
      <c r="H2059" s="253">
        <v>1</v>
      </c>
      <c r="I2059" s="253">
        <v>2</v>
      </c>
      <c r="J2059" s="150" t="str">
        <f t="shared" si="78"/>
        <v>12</v>
      </c>
      <c r="K2059" s="38" t="str">
        <f>IF(ISBLANK('Model Participation Data'!$L$90),"-",'Model Participation Data'!$L$90)</f>
        <v>-</v>
      </c>
      <c r="L2059" s="39" t="str">
        <f>IF(ISBLANK('Model Participation Data'!$M$90),"-",'Model Participation Data'!$M$90)</f>
        <v>-</v>
      </c>
      <c r="M2059" s="254">
        <f>IF(ISNA(SUMIFS(INDEX('Model Participation Data'!$N$8:$DX$57,0,MATCH(CONCATENATE($J2059,M$6),'Model Participation Data'!$N$6:$DX$6,0)),'Model Participation Data'!$B$8:$B$57,$C2059,'Model Participation Data'!$C$8:$C$57,$D2059)),"-",SUMIFS(INDEX('Model Participation Data'!$N$8:$DX$57,0,MATCH(CONCATENATE($J2059,M$6),'Model Participation Data'!$N$6:$DX$6,0)),'Model Participation Data'!$B$8:$B$57,$C2059,'Model Participation Data'!$C$8:$C$57,$D2059))</f>
        <v>0</v>
      </c>
      <c r="N2059" s="254">
        <f>IF(ISNA(SUMIFS(INDEX('Model Participation Data'!$N$8:$DX$57,0,MATCH(CONCATENATE($J2059,N$6),'Model Participation Data'!$N$6:$DX$6,0)),'Model Participation Data'!$B$8:$B$57,$C2059,'Model Participation Data'!$C$8:$C$57,$D2059)),"-",SUMIFS(INDEX('Model Participation Data'!$N$8:$DX$57,0,MATCH(CONCATENATE($J2059,N$6),'Model Participation Data'!$N$6:$DX$6,0)),'Model Participation Data'!$B$8:$B$57,$C2059,'Model Participation Data'!$C$8:$C$57,$D2059))</f>
        <v>0</v>
      </c>
      <c r="O2059" s="154">
        <f>IF(ISNA(SUMIFS(INDEX('Model Participation Data'!$N$8:$DX$57,0,MATCH(CONCATENATE($J2059,O$6),'Model Participation Data'!$N$6:$DX$6,0)),'Model Participation Data'!$B$8:$B$57,$C2059,'Model Participation Data'!$C$8:$C$57,$D2059)),"-",SUMIFS(INDEX('Model Participation Data'!$N$8:$DX$57,0,MATCH(CONCATENATE($J2059,O$6),'Model Participation Data'!$N$6:$DX$6,0)),'Model Participation Data'!$B$8:$B$57,$C2059,'Model Participation Data'!$C$8:$C$57,$D2059))</f>
        <v>0</v>
      </c>
    </row>
    <row r="2060" spans="2:15" x14ac:dyDescent="0.35">
      <c r="B2060" s="37" t="s">
        <v>80</v>
      </c>
      <c r="C2060" s="38" t="str">
        <f>IF(ISBLANK('Model Participation Data'!$B$90),"-",'Model Participation Data'!$B$90)</f>
        <v>-</v>
      </c>
      <c r="D2060" s="38" t="str">
        <f>IF(ISBLANK('Model Participation Data'!$C$90),"-",'Model Participation Data'!$C$90)</f>
        <v>-</v>
      </c>
      <c r="E2060" s="38" t="str">
        <f>IF(ISBLANK('Model Participation Data'!$D$90),"-",'Model Participation Data'!$D$90)</f>
        <v>-</v>
      </c>
      <c r="F2060" s="38" t="str">
        <f>IF(ISBLANK('Model Participation Data'!$E$90),"-",'Model Participation Data'!$E$90)</f>
        <v>-</v>
      </c>
      <c r="G2060" s="151" t="str">
        <f>IF(ISBLANK('Model Participation Data'!$F$90),"-",'Model Participation Data'!$F$90)</f>
        <v>-</v>
      </c>
      <c r="H2060" s="253">
        <v>1</v>
      </c>
      <c r="I2060" s="253">
        <v>3</v>
      </c>
      <c r="J2060" s="150" t="str">
        <f t="shared" si="78"/>
        <v>13</v>
      </c>
      <c r="K2060" s="38" t="str">
        <f>IF(ISBLANK('Model Participation Data'!$L$90),"-",'Model Participation Data'!$L$90)</f>
        <v>-</v>
      </c>
      <c r="L2060" s="39" t="str">
        <f>IF(ISBLANK('Model Participation Data'!$M$90),"-",'Model Participation Data'!$M$90)</f>
        <v>-</v>
      </c>
      <c r="M2060" s="254">
        <f>IF(ISNA(SUMIFS(INDEX('Model Participation Data'!$N$8:$DX$57,0,MATCH(CONCATENATE($J2060,M$6),'Model Participation Data'!$N$6:$DX$6,0)),'Model Participation Data'!$B$8:$B$57,$C2060,'Model Participation Data'!$C$8:$C$57,$D2060)),"-",SUMIFS(INDEX('Model Participation Data'!$N$8:$DX$57,0,MATCH(CONCATENATE($J2060,M$6),'Model Participation Data'!$N$6:$DX$6,0)),'Model Participation Data'!$B$8:$B$57,$C2060,'Model Participation Data'!$C$8:$C$57,$D2060))</f>
        <v>0</v>
      </c>
      <c r="N2060" s="254">
        <f>IF(ISNA(SUMIFS(INDEX('Model Participation Data'!$N$8:$DX$57,0,MATCH(CONCATENATE($J2060,N$6),'Model Participation Data'!$N$6:$DX$6,0)),'Model Participation Data'!$B$8:$B$57,$C2060,'Model Participation Data'!$C$8:$C$57,$D2060)),"-",SUMIFS(INDEX('Model Participation Data'!$N$8:$DX$57,0,MATCH(CONCATENATE($J2060,N$6),'Model Participation Data'!$N$6:$DX$6,0)),'Model Participation Data'!$B$8:$B$57,$C2060,'Model Participation Data'!$C$8:$C$57,$D2060))</f>
        <v>0</v>
      </c>
      <c r="O2060" s="154">
        <f>IF(ISNA(SUMIFS(INDEX('Model Participation Data'!$N$8:$DX$57,0,MATCH(CONCATENATE($J2060,O$6),'Model Participation Data'!$N$6:$DX$6,0)),'Model Participation Data'!$B$8:$B$57,$C2060,'Model Participation Data'!$C$8:$C$57,$D2060)),"-",SUMIFS(INDEX('Model Participation Data'!$N$8:$DX$57,0,MATCH(CONCATENATE($J2060,O$6),'Model Participation Data'!$N$6:$DX$6,0)),'Model Participation Data'!$B$8:$B$57,$C2060,'Model Participation Data'!$C$8:$C$57,$D2060))</f>
        <v>0</v>
      </c>
    </row>
    <row r="2061" spans="2:15" x14ac:dyDescent="0.35">
      <c r="B2061" s="37" t="s">
        <v>80</v>
      </c>
      <c r="C2061" s="38" t="str">
        <f>IF(ISBLANK('Model Participation Data'!$B$90),"-",'Model Participation Data'!$B$90)</f>
        <v>-</v>
      </c>
      <c r="D2061" s="38" t="str">
        <f>IF(ISBLANK('Model Participation Data'!$C$90),"-",'Model Participation Data'!$C$90)</f>
        <v>-</v>
      </c>
      <c r="E2061" s="38" t="str">
        <f>IF(ISBLANK('Model Participation Data'!$D$90),"-",'Model Participation Data'!$D$90)</f>
        <v>-</v>
      </c>
      <c r="F2061" s="38" t="str">
        <f>IF(ISBLANK('Model Participation Data'!$E$90),"-",'Model Participation Data'!$E$90)</f>
        <v>-</v>
      </c>
      <c r="G2061" s="151" t="str">
        <f>IF(ISBLANK('Model Participation Data'!$F$90),"-",'Model Participation Data'!$F$90)</f>
        <v>-</v>
      </c>
      <c r="H2061" s="253">
        <v>1</v>
      </c>
      <c r="I2061" s="253">
        <v>4</v>
      </c>
      <c r="J2061" s="150" t="str">
        <f t="shared" si="78"/>
        <v>14</v>
      </c>
      <c r="K2061" s="38" t="str">
        <f>IF(ISBLANK('Model Participation Data'!$L$90),"-",'Model Participation Data'!$L$90)</f>
        <v>-</v>
      </c>
      <c r="L2061" s="39" t="str">
        <f>IF(ISBLANK('Model Participation Data'!$M$90),"-",'Model Participation Data'!$M$90)</f>
        <v>-</v>
      </c>
      <c r="M2061" s="254">
        <f>IF(ISNA(SUMIFS(INDEX('Model Participation Data'!$N$8:$DX$57,0,MATCH(CONCATENATE($J2061,M$6),'Model Participation Data'!$N$6:$DX$6,0)),'Model Participation Data'!$B$8:$B$57,$C2061,'Model Participation Data'!$C$8:$C$57,$D2061)),"-",SUMIFS(INDEX('Model Participation Data'!$N$8:$DX$57,0,MATCH(CONCATENATE($J2061,M$6),'Model Participation Data'!$N$6:$DX$6,0)),'Model Participation Data'!$B$8:$B$57,$C2061,'Model Participation Data'!$C$8:$C$57,$D2061))</f>
        <v>0</v>
      </c>
      <c r="N2061" s="254">
        <f>IF(ISNA(SUMIFS(INDEX('Model Participation Data'!$N$8:$DX$57,0,MATCH(CONCATENATE($J2061,N$6),'Model Participation Data'!$N$6:$DX$6,0)),'Model Participation Data'!$B$8:$B$57,$C2061,'Model Participation Data'!$C$8:$C$57,$D2061)),"-",SUMIFS(INDEX('Model Participation Data'!$N$8:$DX$57,0,MATCH(CONCATENATE($J2061,N$6),'Model Participation Data'!$N$6:$DX$6,0)),'Model Participation Data'!$B$8:$B$57,$C2061,'Model Participation Data'!$C$8:$C$57,$D2061))</f>
        <v>0</v>
      </c>
      <c r="O2061" s="154">
        <f>IF(ISNA(SUMIFS(INDEX('Model Participation Data'!$N$8:$DX$57,0,MATCH(CONCATENATE($J2061,O$6),'Model Participation Data'!$N$6:$DX$6,0)),'Model Participation Data'!$B$8:$B$57,$C2061,'Model Participation Data'!$C$8:$C$57,$D2061)),"-",SUMIFS(INDEX('Model Participation Data'!$N$8:$DX$57,0,MATCH(CONCATENATE($J2061,O$6),'Model Participation Data'!$N$6:$DX$6,0)),'Model Participation Data'!$B$8:$B$57,$C2061,'Model Participation Data'!$C$8:$C$57,$D2061))</f>
        <v>0</v>
      </c>
    </row>
    <row r="2062" spans="2:15" x14ac:dyDescent="0.35">
      <c r="B2062" s="37" t="s">
        <v>80</v>
      </c>
      <c r="C2062" s="38" t="str">
        <f>IF(ISBLANK('Model Participation Data'!$B$90),"-",'Model Participation Data'!$B$90)</f>
        <v>-</v>
      </c>
      <c r="D2062" s="38" t="str">
        <f>IF(ISBLANK('Model Participation Data'!$C$90),"-",'Model Participation Data'!$C$90)</f>
        <v>-</v>
      </c>
      <c r="E2062" s="38" t="str">
        <f>IF(ISBLANK('Model Participation Data'!$D$90),"-",'Model Participation Data'!$D$90)</f>
        <v>-</v>
      </c>
      <c r="F2062" s="38" t="str">
        <f>IF(ISBLANK('Model Participation Data'!$E$90),"-",'Model Participation Data'!$E$90)</f>
        <v>-</v>
      </c>
      <c r="G2062" s="151" t="str">
        <f>IF(ISBLANK('Model Participation Data'!$F$90),"-",'Model Participation Data'!$F$90)</f>
        <v>-</v>
      </c>
      <c r="H2062" s="253">
        <v>1</v>
      </c>
      <c r="I2062" s="253">
        <v>5</v>
      </c>
      <c r="J2062" s="150" t="str">
        <f t="shared" si="78"/>
        <v>15</v>
      </c>
      <c r="K2062" s="38" t="str">
        <f>IF(ISBLANK('Model Participation Data'!$L$90),"-",'Model Participation Data'!$L$90)</f>
        <v>-</v>
      </c>
      <c r="L2062" s="39" t="str">
        <f>IF(ISBLANK('Model Participation Data'!$M$90),"-",'Model Participation Data'!$M$90)</f>
        <v>-</v>
      </c>
      <c r="M2062" s="254">
        <f>IF(ISNA(SUMIFS(INDEX('Model Participation Data'!$N$8:$DX$57,0,MATCH(CONCATENATE($J2062,M$6),'Model Participation Data'!$N$6:$DX$6,0)),'Model Participation Data'!$B$8:$B$57,$C2062,'Model Participation Data'!$C$8:$C$57,$D2062)),"-",SUMIFS(INDEX('Model Participation Data'!$N$8:$DX$57,0,MATCH(CONCATENATE($J2062,M$6),'Model Participation Data'!$N$6:$DX$6,0)),'Model Participation Data'!$B$8:$B$57,$C2062,'Model Participation Data'!$C$8:$C$57,$D2062))</f>
        <v>0</v>
      </c>
      <c r="N2062" s="254">
        <f>IF(ISNA(SUMIFS(INDEX('Model Participation Data'!$N$8:$DX$57,0,MATCH(CONCATENATE($J2062,N$6),'Model Participation Data'!$N$6:$DX$6,0)),'Model Participation Data'!$B$8:$B$57,$C2062,'Model Participation Data'!$C$8:$C$57,$D2062)),"-",SUMIFS(INDEX('Model Participation Data'!$N$8:$DX$57,0,MATCH(CONCATENATE($J2062,N$6),'Model Participation Data'!$N$6:$DX$6,0)),'Model Participation Data'!$B$8:$B$57,$C2062,'Model Participation Data'!$C$8:$C$57,$D2062))</f>
        <v>0</v>
      </c>
      <c r="O2062" s="154">
        <f>IF(ISNA(SUMIFS(INDEX('Model Participation Data'!$N$8:$DX$57,0,MATCH(CONCATENATE($J2062,O$6),'Model Participation Data'!$N$6:$DX$6,0)),'Model Participation Data'!$B$8:$B$57,$C2062,'Model Participation Data'!$C$8:$C$57,$D2062)),"-",SUMIFS(INDEX('Model Participation Data'!$N$8:$DX$57,0,MATCH(CONCATENATE($J2062,O$6),'Model Participation Data'!$N$6:$DX$6,0)),'Model Participation Data'!$B$8:$B$57,$C2062,'Model Participation Data'!$C$8:$C$57,$D2062))</f>
        <v>0</v>
      </c>
    </row>
    <row r="2063" spans="2:15" x14ac:dyDescent="0.35">
      <c r="B2063" s="37" t="s">
        <v>80</v>
      </c>
      <c r="C2063" s="38" t="str">
        <f>IF(ISBLANK('Model Participation Data'!$B$90),"-",'Model Participation Data'!$B$90)</f>
        <v>-</v>
      </c>
      <c r="D2063" s="38" t="str">
        <f>IF(ISBLANK('Model Participation Data'!$C$90),"-",'Model Participation Data'!$C$90)</f>
        <v>-</v>
      </c>
      <c r="E2063" s="38" t="str">
        <f>IF(ISBLANK('Model Participation Data'!$D$90),"-",'Model Participation Data'!$D$90)</f>
        <v>-</v>
      </c>
      <c r="F2063" s="38" t="str">
        <f>IF(ISBLANK('Model Participation Data'!$E$90),"-",'Model Participation Data'!$E$90)</f>
        <v>-</v>
      </c>
      <c r="G2063" s="151" t="str">
        <f>IF(ISBLANK('Model Participation Data'!$F$90),"-",'Model Participation Data'!$F$90)</f>
        <v>-</v>
      </c>
      <c r="H2063" s="253">
        <v>1</v>
      </c>
      <c r="I2063" s="253" t="s">
        <v>65</v>
      </c>
      <c r="J2063" s="150" t="str">
        <f t="shared" si="78"/>
        <v>1Goal</v>
      </c>
      <c r="K2063" s="38" t="str">
        <f>IF(ISBLANK('Model Participation Data'!$L$90),"-",'Model Participation Data'!$L$90)</f>
        <v>-</v>
      </c>
      <c r="L2063" s="39" t="str">
        <f>IF(ISBLANK('Model Participation Data'!$M$90),"-",'Model Participation Data'!$M$90)</f>
        <v>-</v>
      </c>
      <c r="M2063" s="254" t="str">
        <f>IF(ISNA(SUMIFS(INDEX('Model Participation Data'!$N$8:$DX$57,0,MATCH(CONCATENATE($J2063,M$6),'Model Participation Data'!$N$6:$DX$6,0)),'Model Participation Data'!$B$8:$B$57,$C2063,'Model Participation Data'!$C$8:$C$57,$D2063)),"-",SUMIFS(INDEX('Model Participation Data'!$N$8:$DX$57,0,MATCH(CONCATENATE($J2063,M$6),'Model Participation Data'!$N$6:$DX$6,0)),'Model Participation Data'!$B$8:$B$57,$C2063,'Model Participation Data'!$C$8:$C$57,$D2063))</f>
        <v>-</v>
      </c>
      <c r="N2063" s="254" t="str">
        <f>IF(ISNA(SUMIFS(INDEX('Model Participation Data'!$N$8:$DX$57,0,MATCH(CONCATENATE($J2063,N$6),'Model Participation Data'!$N$6:$DX$6,0)),'Model Participation Data'!$B$8:$B$57,$C2063,'Model Participation Data'!$C$8:$C$57,$D2063)),"-",SUMIFS(INDEX('Model Participation Data'!$N$8:$DX$57,0,MATCH(CONCATENATE($J2063,N$6),'Model Participation Data'!$N$6:$DX$6,0)),'Model Participation Data'!$B$8:$B$57,$C2063,'Model Participation Data'!$C$8:$C$57,$D2063))</f>
        <v>-</v>
      </c>
      <c r="O2063" s="154">
        <f>IF(ISNA(SUMIFS(INDEX('Model Participation Data'!$N$8:$DX$57,0,MATCH(CONCATENATE($J2063,O$6),'Model Participation Data'!$N$6:$DX$6,0)),'Model Participation Data'!$B$8:$B$57,$C2063,'Model Participation Data'!$C$8:$C$57,$D2063)),"-",SUMIFS(INDEX('Model Participation Data'!$N$8:$DX$57,0,MATCH(CONCATENATE($J2063,O$6),'Model Participation Data'!$N$6:$DX$6,0)),'Model Participation Data'!$B$8:$B$57,$C2063,'Model Participation Data'!$C$8:$C$57,$D2063))</f>
        <v>0</v>
      </c>
    </row>
    <row r="2064" spans="2:15" x14ac:dyDescent="0.35">
      <c r="B2064" s="37" t="s">
        <v>80</v>
      </c>
      <c r="C2064" s="38" t="str">
        <f>IF(ISBLANK('Model Participation Data'!$B$90),"-",'Model Participation Data'!$B$90)</f>
        <v>-</v>
      </c>
      <c r="D2064" s="38" t="str">
        <f>IF(ISBLANK('Model Participation Data'!$C$90),"-",'Model Participation Data'!$C$90)</f>
        <v>-</v>
      </c>
      <c r="E2064" s="38" t="str">
        <f>IF(ISBLANK('Model Participation Data'!$D$90),"-",'Model Participation Data'!$D$90)</f>
        <v>-</v>
      </c>
      <c r="F2064" s="38" t="str">
        <f>IF(ISBLANK('Model Participation Data'!$E$90),"-",'Model Participation Data'!$E$90)</f>
        <v>-</v>
      </c>
      <c r="G2064" s="151" t="str">
        <f>IF(ISBLANK('Model Participation Data'!$F$90),"-",'Model Participation Data'!$F$90)</f>
        <v>-</v>
      </c>
      <c r="H2064" s="253">
        <v>2</v>
      </c>
      <c r="I2064" s="253">
        <v>1</v>
      </c>
      <c r="J2064" s="150" t="str">
        <f t="shared" si="78"/>
        <v>21</v>
      </c>
      <c r="K2064" s="38" t="str">
        <f>IF(ISBLANK('Model Participation Data'!$L$90),"-",'Model Participation Data'!$L$90)</f>
        <v>-</v>
      </c>
      <c r="L2064" s="39" t="str">
        <f>IF(ISBLANK('Model Participation Data'!$M$90),"-",'Model Participation Data'!$M$90)</f>
        <v>-</v>
      </c>
      <c r="M2064" s="254">
        <f>IF(ISNA(SUMIFS(INDEX('Model Participation Data'!$N$8:$DX$57,0,MATCH(CONCATENATE($J2064,M$6),'Model Participation Data'!$N$6:$DX$6,0)),'Model Participation Data'!$B$8:$B$57,$C2064,'Model Participation Data'!$C$8:$C$57,$D2064)),"-",SUMIFS(INDEX('Model Participation Data'!$N$8:$DX$57,0,MATCH(CONCATENATE($J2064,M$6),'Model Participation Data'!$N$6:$DX$6,0)),'Model Participation Data'!$B$8:$B$57,$C2064,'Model Participation Data'!$C$8:$C$57,$D2064))</f>
        <v>0</v>
      </c>
      <c r="N2064" s="254">
        <f>IF(ISNA(SUMIFS(INDEX('Model Participation Data'!$N$8:$DX$57,0,MATCH(CONCATENATE($J2064,N$6),'Model Participation Data'!$N$6:$DX$6,0)),'Model Participation Data'!$B$8:$B$57,$C2064,'Model Participation Data'!$C$8:$C$57,$D2064)),"-",SUMIFS(INDEX('Model Participation Data'!$N$8:$DX$57,0,MATCH(CONCATENATE($J2064,N$6),'Model Participation Data'!$N$6:$DX$6,0)),'Model Participation Data'!$B$8:$B$57,$C2064,'Model Participation Data'!$C$8:$C$57,$D2064))</f>
        <v>0</v>
      </c>
      <c r="O2064" s="154">
        <f>IF(ISNA(SUMIFS(INDEX('Model Participation Data'!$N$8:$DX$57,0,MATCH(CONCATENATE($J2064,O$6),'Model Participation Data'!$N$6:$DX$6,0)),'Model Participation Data'!$B$8:$B$57,$C2064,'Model Participation Data'!$C$8:$C$57,$D2064)),"-",SUMIFS(INDEX('Model Participation Data'!$N$8:$DX$57,0,MATCH(CONCATENATE($J2064,O$6),'Model Participation Data'!$N$6:$DX$6,0)),'Model Participation Data'!$B$8:$B$57,$C2064,'Model Participation Data'!$C$8:$C$57,$D2064))</f>
        <v>0</v>
      </c>
    </row>
    <row r="2065" spans="2:15" x14ac:dyDescent="0.35">
      <c r="B2065" s="37" t="s">
        <v>80</v>
      </c>
      <c r="C2065" s="38" t="str">
        <f>IF(ISBLANK('Model Participation Data'!$B$90),"-",'Model Participation Data'!$B$90)</f>
        <v>-</v>
      </c>
      <c r="D2065" s="38" t="str">
        <f>IF(ISBLANK('Model Participation Data'!$C$90),"-",'Model Participation Data'!$C$90)</f>
        <v>-</v>
      </c>
      <c r="E2065" s="38" t="str">
        <f>IF(ISBLANK('Model Participation Data'!$D$90),"-",'Model Participation Data'!$D$90)</f>
        <v>-</v>
      </c>
      <c r="F2065" s="38" t="str">
        <f>IF(ISBLANK('Model Participation Data'!$E$90),"-",'Model Participation Data'!$E$90)</f>
        <v>-</v>
      </c>
      <c r="G2065" s="151" t="str">
        <f>IF(ISBLANK('Model Participation Data'!$F$90),"-",'Model Participation Data'!$F$90)</f>
        <v>-</v>
      </c>
      <c r="H2065" s="253">
        <v>2</v>
      </c>
      <c r="I2065" s="253">
        <v>2</v>
      </c>
      <c r="J2065" s="150" t="str">
        <f t="shared" si="78"/>
        <v>22</v>
      </c>
      <c r="K2065" s="38" t="str">
        <f>IF(ISBLANK('Model Participation Data'!$L$90),"-",'Model Participation Data'!$L$90)</f>
        <v>-</v>
      </c>
      <c r="L2065" s="39" t="str">
        <f>IF(ISBLANK('Model Participation Data'!$M$90),"-",'Model Participation Data'!$M$90)</f>
        <v>-</v>
      </c>
      <c r="M2065" s="254">
        <f>IF(ISNA(SUMIFS(INDEX('Model Participation Data'!$N$8:$DX$57,0,MATCH(CONCATENATE($J2065,M$6),'Model Participation Data'!$N$6:$DX$6,0)),'Model Participation Data'!$B$8:$B$57,$C2065,'Model Participation Data'!$C$8:$C$57,$D2065)),"-",SUMIFS(INDEX('Model Participation Data'!$N$8:$DX$57,0,MATCH(CONCATENATE($J2065,M$6),'Model Participation Data'!$N$6:$DX$6,0)),'Model Participation Data'!$B$8:$B$57,$C2065,'Model Participation Data'!$C$8:$C$57,$D2065))</f>
        <v>0</v>
      </c>
      <c r="N2065" s="254">
        <f>IF(ISNA(SUMIFS(INDEX('Model Participation Data'!$N$8:$DX$57,0,MATCH(CONCATENATE($J2065,N$6),'Model Participation Data'!$N$6:$DX$6,0)),'Model Participation Data'!$B$8:$B$57,$C2065,'Model Participation Data'!$C$8:$C$57,$D2065)),"-",SUMIFS(INDEX('Model Participation Data'!$N$8:$DX$57,0,MATCH(CONCATENATE($J2065,N$6),'Model Participation Data'!$N$6:$DX$6,0)),'Model Participation Data'!$B$8:$B$57,$C2065,'Model Participation Data'!$C$8:$C$57,$D2065))</f>
        <v>0</v>
      </c>
      <c r="O2065" s="154">
        <f>IF(ISNA(SUMIFS(INDEX('Model Participation Data'!$N$8:$DX$57,0,MATCH(CONCATENATE($J2065,O$6),'Model Participation Data'!$N$6:$DX$6,0)),'Model Participation Data'!$B$8:$B$57,$C2065,'Model Participation Data'!$C$8:$C$57,$D2065)),"-",SUMIFS(INDEX('Model Participation Data'!$N$8:$DX$57,0,MATCH(CONCATENATE($J2065,O$6),'Model Participation Data'!$N$6:$DX$6,0)),'Model Participation Data'!$B$8:$B$57,$C2065,'Model Participation Data'!$C$8:$C$57,$D2065))</f>
        <v>0</v>
      </c>
    </row>
    <row r="2066" spans="2:15" x14ac:dyDescent="0.35">
      <c r="B2066" s="37" t="s">
        <v>80</v>
      </c>
      <c r="C2066" s="38" t="str">
        <f>IF(ISBLANK('Model Participation Data'!$B$90),"-",'Model Participation Data'!$B$90)</f>
        <v>-</v>
      </c>
      <c r="D2066" s="38" t="str">
        <f>IF(ISBLANK('Model Participation Data'!$C$90),"-",'Model Participation Data'!$C$90)</f>
        <v>-</v>
      </c>
      <c r="E2066" s="38" t="str">
        <f>IF(ISBLANK('Model Participation Data'!$D$90),"-",'Model Participation Data'!$D$90)</f>
        <v>-</v>
      </c>
      <c r="F2066" s="38" t="str">
        <f>IF(ISBLANK('Model Participation Data'!$E$90),"-",'Model Participation Data'!$E$90)</f>
        <v>-</v>
      </c>
      <c r="G2066" s="151" t="str">
        <f>IF(ISBLANK('Model Participation Data'!$F$90),"-",'Model Participation Data'!$F$90)</f>
        <v>-</v>
      </c>
      <c r="H2066" s="253">
        <v>2</v>
      </c>
      <c r="I2066" s="253">
        <v>3</v>
      </c>
      <c r="J2066" s="150" t="str">
        <f t="shared" si="78"/>
        <v>23</v>
      </c>
      <c r="K2066" s="38" t="str">
        <f>IF(ISBLANK('Model Participation Data'!$L$90),"-",'Model Participation Data'!$L$90)</f>
        <v>-</v>
      </c>
      <c r="L2066" s="39" t="str">
        <f>IF(ISBLANK('Model Participation Data'!$M$90),"-",'Model Participation Data'!$M$90)</f>
        <v>-</v>
      </c>
      <c r="M2066" s="254">
        <f>IF(ISNA(SUMIFS(INDEX('Model Participation Data'!$N$8:$DX$57,0,MATCH(CONCATENATE($J2066,M$6),'Model Participation Data'!$N$6:$DX$6,0)),'Model Participation Data'!$B$8:$B$57,$C2066,'Model Participation Data'!$C$8:$C$57,$D2066)),"-",SUMIFS(INDEX('Model Participation Data'!$N$8:$DX$57,0,MATCH(CONCATENATE($J2066,M$6),'Model Participation Data'!$N$6:$DX$6,0)),'Model Participation Data'!$B$8:$B$57,$C2066,'Model Participation Data'!$C$8:$C$57,$D2066))</f>
        <v>0</v>
      </c>
      <c r="N2066" s="254">
        <f>IF(ISNA(SUMIFS(INDEX('Model Participation Data'!$N$8:$DX$57,0,MATCH(CONCATENATE($J2066,N$6),'Model Participation Data'!$N$6:$DX$6,0)),'Model Participation Data'!$B$8:$B$57,$C2066,'Model Participation Data'!$C$8:$C$57,$D2066)),"-",SUMIFS(INDEX('Model Participation Data'!$N$8:$DX$57,0,MATCH(CONCATENATE($J2066,N$6),'Model Participation Data'!$N$6:$DX$6,0)),'Model Participation Data'!$B$8:$B$57,$C2066,'Model Participation Data'!$C$8:$C$57,$D2066))</f>
        <v>0</v>
      </c>
      <c r="O2066" s="154">
        <f>IF(ISNA(SUMIFS(INDEX('Model Participation Data'!$N$8:$DX$57,0,MATCH(CONCATENATE($J2066,O$6),'Model Participation Data'!$N$6:$DX$6,0)),'Model Participation Data'!$B$8:$B$57,$C2066,'Model Participation Data'!$C$8:$C$57,$D2066)),"-",SUMIFS(INDEX('Model Participation Data'!$N$8:$DX$57,0,MATCH(CONCATENATE($J2066,O$6),'Model Participation Data'!$N$6:$DX$6,0)),'Model Participation Data'!$B$8:$B$57,$C2066,'Model Participation Data'!$C$8:$C$57,$D2066))</f>
        <v>0</v>
      </c>
    </row>
    <row r="2067" spans="2:15" x14ac:dyDescent="0.35">
      <c r="B2067" s="37" t="s">
        <v>80</v>
      </c>
      <c r="C2067" s="38" t="str">
        <f>IF(ISBLANK('Model Participation Data'!$B$90),"-",'Model Participation Data'!$B$90)</f>
        <v>-</v>
      </c>
      <c r="D2067" s="38" t="str">
        <f>IF(ISBLANK('Model Participation Data'!$C$90),"-",'Model Participation Data'!$C$90)</f>
        <v>-</v>
      </c>
      <c r="E2067" s="38" t="str">
        <f>IF(ISBLANK('Model Participation Data'!$D$90),"-",'Model Participation Data'!$D$90)</f>
        <v>-</v>
      </c>
      <c r="F2067" s="38" t="str">
        <f>IF(ISBLANK('Model Participation Data'!$E$90),"-",'Model Participation Data'!$E$90)</f>
        <v>-</v>
      </c>
      <c r="G2067" s="151" t="str">
        <f>IF(ISBLANK('Model Participation Data'!$F$90),"-",'Model Participation Data'!$F$90)</f>
        <v>-</v>
      </c>
      <c r="H2067" s="253">
        <v>2</v>
      </c>
      <c r="I2067" s="253">
        <v>4</v>
      </c>
      <c r="J2067" s="150" t="str">
        <f t="shared" si="78"/>
        <v>24</v>
      </c>
      <c r="K2067" s="38" t="str">
        <f>IF(ISBLANK('Model Participation Data'!$L$90),"-",'Model Participation Data'!$L$90)</f>
        <v>-</v>
      </c>
      <c r="L2067" s="39" t="str">
        <f>IF(ISBLANK('Model Participation Data'!$M$90),"-",'Model Participation Data'!$M$90)</f>
        <v>-</v>
      </c>
      <c r="M2067" s="254">
        <f>IF(ISNA(SUMIFS(INDEX('Model Participation Data'!$N$8:$DX$57,0,MATCH(CONCATENATE($J2067,M$6),'Model Participation Data'!$N$6:$DX$6,0)),'Model Participation Data'!$B$8:$B$57,$C2067,'Model Participation Data'!$C$8:$C$57,$D2067)),"-",SUMIFS(INDEX('Model Participation Data'!$N$8:$DX$57,0,MATCH(CONCATENATE($J2067,M$6),'Model Participation Data'!$N$6:$DX$6,0)),'Model Participation Data'!$B$8:$B$57,$C2067,'Model Participation Data'!$C$8:$C$57,$D2067))</f>
        <v>0</v>
      </c>
      <c r="N2067" s="254">
        <f>IF(ISNA(SUMIFS(INDEX('Model Participation Data'!$N$8:$DX$57,0,MATCH(CONCATENATE($J2067,N$6),'Model Participation Data'!$N$6:$DX$6,0)),'Model Participation Data'!$B$8:$B$57,$C2067,'Model Participation Data'!$C$8:$C$57,$D2067)),"-",SUMIFS(INDEX('Model Participation Data'!$N$8:$DX$57,0,MATCH(CONCATENATE($J2067,N$6),'Model Participation Data'!$N$6:$DX$6,0)),'Model Participation Data'!$B$8:$B$57,$C2067,'Model Participation Data'!$C$8:$C$57,$D2067))</f>
        <v>0</v>
      </c>
      <c r="O2067" s="154">
        <f>IF(ISNA(SUMIFS(INDEX('Model Participation Data'!$N$8:$DX$57,0,MATCH(CONCATENATE($J2067,O$6),'Model Participation Data'!$N$6:$DX$6,0)),'Model Participation Data'!$B$8:$B$57,$C2067,'Model Participation Data'!$C$8:$C$57,$D2067)),"-",SUMIFS(INDEX('Model Participation Data'!$N$8:$DX$57,0,MATCH(CONCATENATE($J2067,O$6),'Model Participation Data'!$N$6:$DX$6,0)),'Model Participation Data'!$B$8:$B$57,$C2067,'Model Participation Data'!$C$8:$C$57,$D2067))</f>
        <v>0</v>
      </c>
    </row>
    <row r="2068" spans="2:15" x14ac:dyDescent="0.35">
      <c r="B2068" s="37" t="s">
        <v>80</v>
      </c>
      <c r="C2068" s="38" t="str">
        <f>IF(ISBLANK('Model Participation Data'!$B$90),"-",'Model Participation Data'!$B$90)</f>
        <v>-</v>
      </c>
      <c r="D2068" s="38" t="str">
        <f>IF(ISBLANK('Model Participation Data'!$C$90),"-",'Model Participation Data'!$C$90)</f>
        <v>-</v>
      </c>
      <c r="E2068" s="38" t="str">
        <f>IF(ISBLANK('Model Participation Data'!$D$90),"-",'Model Participation Data'!$D$90)</f>
        <v>-</v>
      </c>
      <c r="F2068" s="38" t="str">
        <f>IF(ISBLANK('Model Participation Data'!$E$90),"-",'Model Participation Data'!$E$90)</f>
        <v>-</v>
      </c>
      <c r="G2068" s="151" t="str">
        <f>IF(ISBLANK('Model Participation Data'!$F$90),"-",'Model Participation Data'!$F$90)</f>
        <v>-</v>
      </c>
      <c r="H2068" s="253">
        <v>2</v>
      </c>
      <c r="I2068" s="253">
        <v>5</v>
      </c>
      <c r="J2068" s="150" t="str">
        <f t="shared" si="78"/>
        <v>25</v>
      </c>
      <c r="K2068" s="38" t="str">
        <f>IF(ISBLANK('Model Participation Data'!$L$90),"-",'Model Participation Data'!$L$90)</f>
        <v>-</v>
      </c>
      <c r="L2068" s="39" t="str">
        <f>IF(ISBLANK('Model Participation Data'!$M$90),"-",'Model Participation Data'!$M$90)</f>
        <v>-</v>
      </c>
      <c r="M2068" s="254">
        <f>IF(ISNA(SUMIFS(INDEX('Model Participation Data'!$N$8:$DX$57,0,MATCH(CONCATENATE($J2068,M$6),'Model Participation Data'!$N$6:$DX$6,0)),'Model Participation Data'!$B$8:$B$57,$C2068,'Model Participation Data'!$C$8:$C$57,$D2068)),"-",SUMIFS(INDEX('Model Participation Data'!$N$8:$DX$57,0,MATCH(CONCATENATE($J2068,M$6),'Model Participation Data'!$N$6:$DX$6,0)),'Model Participation Data'!$B$8:$B$57,$C2068,'Model Participation Data'!$C$8:$C$57,$D2068))</f>
        <v>0</v>
      </c>
      <c r="N2068" s="254">
        <f>IF(ISNA(SUMIFS(INDEX('Model Participation Data'!$N$8:$DX$57,0,MATCH(CONCATENATE($J2068,N$6),'Model Participation Data'!$N$6:$DX$6,0)),'Model Participation Data'!$B$8:$B$57,$C2068,'Model Participation Data'!$C$8:$C$57,$D2068)),"-",SUMIFS(INDEX('Model Participation Data'!$N$8:$DX$57,0,MATCH(CONCATENATE($J2068,N$6),'Model Participation Data'!$N$6:$DX$6,0)),'Model Participation Data'!$B$8:$B$57,$C2068,'Model Participation Data'!$C$8:$C$57,$D2068))</f>
        <v>0</v>
      </c>
      <c r="O2068" s="154">
        <f>IF(ISNA(SUMIFS(INDEX('Model Participation Data'!$N$8:$DX$57,0,MATCH(CONCATENATE($J2068,O$6),'Model Participation Data'!$N$6:$DX$6,0)),'Model Participation Data'!$B$8:$B$57,$C2068,'Model Participation Data'!$C$8:$C$57,$D2068)),"-",SUMIFS(INDEX('Model Participation Data'!$N$8:$DX$57,0,MATCH(CONCATENATE($J2068,O$6),'Model Participation Data'!$N$6:$DX$6,0)),'Model Participation Data'!$B$8:$B$57,$C2068,'Model Participation Data'!$C$8:$C$57,$D2068))</f>
        <v>0</v>
      </c>
    </row>
    <row r="2069" spans="2:15" x14ac:dyDescent="0.35">
      <c r="B2069" s="37" t="s">
        <v>80</v>
      </c>
      <c r="C2069" s="38" t="str">
        <f>IF(ISBLANK('Model Participation Data'!$B$90),"-",'Model Participation Data'!$B$90)</f>
        <v>-</v>
      </c>
      <c r="D2069" s="38" t="str">
        <f>IF(ISBLANK('Model Participation Data'!$C$90),"-",'Model Participation Data'!$C$90)</f>
        <v>-</v>
      </c>
      <c r="E2069" s="38" t="str">
        <f>IF(ISBLANK('Model Participation Data'!$D$90),"-",'Model Participation Data'!$D$90)</f>
        <v>-</v>
      </c>
      <c r="F2069" s="38" t="str">
        <f>IF(ISBLANK('Model Participation Data'!$E$90),"-",'Model Participation Data'!$E$90)</f>
        <v>-</v>
      </c>
      <c r="G2069" s="151" t="str">
        <f>IF(ISBLANK('Model Participation Data'!$F$90),"-",'Model Participation Data'!$F$90)</f>
        <v>-</v>
      </c>
      <c r="H2069" s="253">
        <v>2</v>
      </c>
      <c r="I2069" s="253" t="s">
        <v>65</v>
      </c>
      <c r="J2069" s="150" t="str">
        <f t="shared" si="78"/>
        <v>2Goal</v>
      </c>
      <c r="K2069" s="38" t="str">
        <f>IF(ISBLANK('Model Participation Data'!$L$90),"-",'Model Participation Data'!$L$90)</f>
        <v>-</v>
      </c>
      <c r="L2069" s="39" t="str">
        <f>IF(ISBLANK('Model Participation Data'!$M$90),"-",'Model Participation Data'!$M$90)</f>
        <v>-</v>
      </c>
      <c r="M2069" s="254" t="str">
        <f>IF(ISNA(SUMIFS(INDEX('Model Participation Data'!$N$8:$DX$57,0,MATCH(CONCATENATE($J2069,M$6),'Model Participation Data'!$N$6:$DX$6,0)),'Model Participation Data'!$B$8:$B$57,$C2069,'Model Participation Data'!$C$8:$C$57,$D2069)),"-",SUMIFS(INDEX('Model Participation Data'!$N$8:$DX$57,0,MATCH(CONCATENATE($J2069,M$6),'Model Participation Data'!$N$6:$DX$6,0)),'Model Participation Data'!$B$8:$B$57,$C2069,'Model Participation Data'!$C$8:$C$57,$D2069))</f>
        <v>-</v>
      </c>
      <c r="N2069" s="254" t="str">
        <f>IF(ISNA(SUMIFS(INDEX('Model Participation Data'!$N$8:$DX$57,0,MATCH(CONCATENATE($J2069,N$6),'Model Participation Data'!$N$6:$DX$6,0)),'Model Participation Data'!$B$8:$B$57,$C2069,'Model Participation Data'!$C$8:$C$57,$D2069)),"-",SUMIFS(INDEX('Model Participation Data'!$N$8:$DX$57,0,MATCH(CONCATENATE($J2069,N$6),'Model Participation Data'!$N$6:$DX$6,0)),'Model Participation Data'!$B$8:$B$57,$C2069,'Model Participation Data'!$C$8:$C$57,$D2069))</f>
        <v>-</v>
      </c>
      <c r="O2069" s="154">
        <f>IF(ISNA(SUMIFS(INDEX('Model Participation Data'!$N$8:$DX$57,0,MATCH(CONCATENATE($J2069,O$6),'Model Participation Data'!$N$6:$DX$6,0)),'Model Participation Data'!$B$8:$B$57,$C2069,'Model Participation Data'!$C$8:$C$57,$D2069)),"-",SUMIFS(INDEX('Model Participation Data'!$N$8:$DX$57,0,MATCH(CONCATENATE($J2069,O$6),'Model Participation Data'!$N$6:$DX$6,0)),'Model Participation Data'!$B$8:$B$57,$C2069,'Model Participation Data'!$C$8:$C$57,$D2069))</f>
        <v>0</v>
      </c>
    </row>
    <row r="2070" spans="2:15" x14ac:dyDescent="0.35">
      <c r="B2070" s="37" t="s">
        <v>80</v>
      </c>
      <c r="C2070" s="38" t="str">
        <f>IF(ISBLANK('Model Participation Data'!$B$90),"-",'Model Participation Data'!$B$90)</f>
        <v>-</v>
      </c>
      <c r="D2070" s="38" t="str">
        <f>IF(ISBLANK('Model Participation Data'!$C$90),"-",'Model Participation Data'!$C$90)</f>
        <v>-</v>
      </c>
      <c r="E2070" s="38" t="str">
        <f>IF(ISBLANK('Model Participation Data'!$D$90),"-",'Model Participation Data'!$D$90)</f>
        <v>-</v>
      </c>
      <c r="F2070" s="38" t="str">
        <f>IF(ISBLANK('Model Participation Data'!$E$90),"-",'Model Participation Data'!$E$90)</f>
        <v>-</v>
      </c>
      <c r="G2070" s="151" t="str">
        <f>IF(ISBLANK('Model Participation Data'!$F$90),"-",'Model Participation Data'!$F$90)</f>
        <v>-</v>
      </c>
      <c r="H2070" s="253">
        <v>3</v>
      </c>
      <c r="I2070" s="253">
        <v>1</v>
      </c>
      <c r="J2070" s="150" t="str">
        <f t="shared" si="78"/>
        <v>31</v>
      </c>
      <c r="K2070" s="38" t="str">
        <f>IF(ISBLANK('Model Participation Data'!$L$90),"-",'Model Participation Data'!$L$90)</f>
        <v>-</v>
      </c>
      <c r="L2070" s="39" t="str">
        <f>IF(ISBLANK('Model Participation Data'!$M$90),"-",'Model Participation Data'!$M$90)</f>
        <v>-</v>
      </c>
      <c r="M2070" s="254">
        <f>IF(ISNA(SUMIFS(INDEX('Model Participation Data'!$N$8:$DX$57,0,MATCH(CONCATENATE($J2070,M$6),'Model Participation Data'!$N$6:$DX$6,0)),'Model Participation Data'!$B$8:$B$57,$C2070,'Model Participation Data'!$C$8:$C$57,$D2070)),"-",SUMIFS(INDEX('Model Participation Data'!$N$8:$DX$57,0,MATCH(CONCATENATE($J2070,M$6),'Model Participation Data'!$N$6:$DX$6,0)),'Model Participation Data'!$B$8:$B$57,$C2070,'Model Participation Data'!$C$8:$C$57,$D2070))</f>
        <v>0</v>
      </c>
      <c r="N2070" s="254">
        <f>IF(ISNA(SUMIFS(INDEX('Model Participation Data'!$N$8:$DX$57,0,MATCH(CONCATENATE($J2070,N$6),'Model Participation Data'!$N$6:$DX$6,0)),'Model Participation Data'!$B$8:$B$57,$C2070,'Model Participation Data'!$C$8:$C$57,$D2070)),"-",SUMIFS(INDEX('Model Participation Data'!$N$8:$DX$57,0,MATCH(CONCATENATE($J2070,N$6),'Model Participation Data'!$N$6:$DX$6,0)),'Model Participation Data'!$B$8:$B$57,$C2070,'Model Participation Data'!$C$8:$C$57,$D2070))</f>
        <v>0</v>
      </c>
      <c r="O2070" s="154">
        <f>IF(ISNA(SUMIFS(INDEX('Model Participation Data'!$N$8:$DX$57,0,MATCH(CONCATENATE($J2070,O$6),'Model Participation Data'!$N$6:$DX$6,0)),'Model Participation Data'!$B$8:$B$57,$C2070,'Model Participation Data'!$C$8:$C$57,$D2070)),"-",SUMIFS(INDEX('Model Participation Data'!$N$8:$DX$57,0,MATCH(CONCATENATE($J2070,O$6),'Model Participation Data'!$N$6:$DX$6,0)),'Model Participation Data'!$B$8:$B$57,$C2070,'Model Participation Data'!$C$8:$C$57,$D2070))</f>
        <v>0</v>
      </c>
    </row>
    <row r="2071" spans="2:15" x14ac:dyDescent="0.35">
      <c r="B2071" s="37" t="s">
        <v>80</v>
      </c>
      <c r="C2071" s="38" t="str">
        <f>IF(ISBLANK('Model Participation Data'!$B$90),"-",'Model Participation Data'!$B$90)</f>
        <v>-</v>
      </c>
      <c r="D2071" s="38" t="str">
        <f>IF(ISBLANK('Model Participation Data'!$C$90),"-",'Model Participation Data'!$C$90)</f>
        <v>-</v>
      </c>
      <c r="E2071" s="38" t="str">
        <f>IF(ISBLANK('Model Participation Data'!$D$90),"-",'Model Participation Data'!$D$90)</f>
        <v>-</v>
      </c>
      <c r="F2071" s="38" t="str">
        <f>IF(ISBLANK('Model Participation Data'!$E$90),"-",'Model Participation Data'!$E$90)</f>
        <v>-</v>
      </c>
      <c r="G2071" s="151" t="str">
        <f>IF(ISBLANK('Model Participation Data'!$F$90),"-",'Model Participation Data'!$F$90)</f>
        <v>-</v>
      </c>
      <c r="H2071" s="253">
        <v>3</v>
      </c>
      <c r="I2071" s="253">
        <v>2</v>
      </c>
      <c r="J2071" s="150" t="str">
        <f t="shared" si="78"/>
        <v>32</v>
      </c>
      <c r="K2071" s="38" t="str">
        <f>IF(ISBLANK('Model Participation Data'!$L$90),"-",'Model Participation Data'!$L$90)</f>
        <v>-</v>
      </c>
      <c r="L2071" s="39" t="str">
        <f>IF(ISBLANK('Model Participation Data'!$M$90),"-",'Model Participation Data'!$M$90)</f>
        <v>-</v>
      </c>
      <c r="M2071" s="254">
        <f>IF(ISNA(SUMIFS(INDEX('Model Participation Data'!$N$8:$DX$57,0,MATCH(CONCATENATE($J2071,M$6),'Model Participation Data'!$N$6:$DX$6,0)),'Model Participation Data'!$B$8:$B$57,$C2071,'Model Participation Data'!$C$8:$C$57,$D2071)),"-",SUMIFS(INDEX('Model Participation Data'!$N$8:$DX$57,0,MATCH(CONCATENATE($J2071,M$6),'Model Participation Data'!$N$6:$DX$6,0)),'Model Participation Data'!$B$8:$B$57,$C2071,'Model Participation Data'!$C$8:$C$57,$D2071))</f>
        <v>0</v>
      </c>
      <c r="N2071" s="254">
        <f>IF(ISNA(SUMIFS(INDEX('Model Participation Data'!$N$8:$DX$57,0,MATCH(CONCATENATE($J2071,N$6),'Model Participation Data'!$N$6:$DX$6,0)),'Model Participation Data'!$B$8:$B$57,$C2071,'Model Participation Data'!$C$8:$C$57,$D2071)),"-",SUMIFS(INDEX('Model Participation Data'!$N$8:$DX$57,0,MATCH(CONCATENATE($J2071,N$6),'Model Participation Data'!$N$6:$DX$6,0)),'Model Participation Data'!$B$8:$B$57,$C2071,'Model Participation Data'!$C$8:$C$57,$D2071))</f>
        <v>0</v>
      </c>
      <c r="O2071" s="154">
        <f>IF(ISNA(SUMIFS(INDEX('Model Participation Data'!$N$8:$DX$57,0,MATCH(CONCATENATE($J2071,O$6),'Model Participation Data'!$N$6:$DX$6,0)),'Model Participation Data'!$B$8:$B$57,$C2071,'Model Participation Data'!$C$8:$C$57,$D2071)),"-",SUMIFS(INDEX('Model Participation Data'!$N$8:$DX$57,0,MATCH(CONCATENATE($J2071,O$6),'Model Participation Data'!$N$6:$DX$6,0)),'Model Participation Data'!$B$8:$B$57,$C2071,'Model Participation Data'!$C$8:$C$57,$D2071))</f>
        <v>0</v>
      </c>
    </row>
    <row r="2072" spans="2:15" x14ac:dyDescent="0.35">
      <c r="B2072" s="37" t="s">
        <v>80</v>
      </c>
      <c r="C2072" s="38" t="str">
        <f>IF(ISBLANK('Model Participation Data'!$B$90),"-",'Model Participation Data'!$B$90)</f>
        <v>-</v>
      </c>
      <c r="D2072" s="38" t="str">
        <f>IF(ISBLANK('Model Participation Data'!$C$90),"-",'Model Participation Data'!$C$90)</f>
        <v>-</v>
      </c>
      <c r="E2072" s="38" t="str">
        <f>IF(ISBLANK('Model Participation Data'!$D$90),"-",'Model Participation Data'!$D$90)</f>
        <v>-</v>
      </c>
      <c r="F2072" s="38" t="str">
        <f>IF(ISBLANK('Model Participation Data'!$E$90),"-",'Model Participation Data'!$E$90)</f>
        <v>-</v>
      </c>
      <c r="G2072" s="151" t="str">
        <f>IF(ISBLANK('Model Participation Data'!$F$90),"-",'Model Participation Data'!$F$90)</f>
        <v>-</v>
      </c>
      <c r="H2072" s="253">
        <v>3</v>
      </c>
      <c r="I2072" s="253">
        <v>3</v>
      </c>
      <c r="J2072" s="150" t="str">
        <f t="shared" si="78"/>
        <v>33</v>
      </c>
      <c r="K2072" s="38" t="str">
        <f>IF(ISBLANK('Model Participation Data'!$L$90),"-",'Model Participation Data'!$L$90)</f>
        <v>-</v>
      </c>
      <c r="L2072" s="39" t="str">
        <f>IF(ISBLANK('Model Participation Data'!$M$90),"-",'Model Participation Data'!$M$90)</f>
        <v>-</v>
      </c>
      <c r="M2072" s="254">
        <f>IF(ISNA(SUMIFS(INDEX('Model Participation Data'!$N$8:$DX$57,0,MATCH(CONCATENATE($J2072,M$6),'Model Participation Data'!$N$6:$DX$6,0)),'Model Participation Data'!$B$8:$B$57,$C2072,'Model Participation Data'!$C$8:$C$57,$D2072)),"-",SUMIFS(INDEX('Model Participation Data'!$N$8:$DX$57,0,MATCH(CONCATENATE($J2072,M$6),'Model Participation Data'!$N$6:$DX$6,0)),'Model Participation Data'!$B$8:$B$57,$C2072,'Model Participation Data'!$C$8:$C$57,$D2072))</f>
        <v>0</v>
      </c>
      <c r="N2072" s="254">
        <f>IF(ISNA(SUMIFS(INDEX('Model Participation Data'!$N$8:$DX$57,0,MATCH(CONCATENATE($J2072,N$6),'Model Participation Data'!$N$6:$DX$6,0)),'Model Participation Data'!$B$8:$B$57,$C2072,'Model Participation Data'!$C$8:$C$57,$D2072)),"-",SUMIFS(INDEX('Model Participation Data'!$N$8:$DX$57,0,MATCH(CONCATENATE($J2072,N$6),'Model Participation Data'!$N$6:$DX$6,0)),'Model Participation Data'!$B$8:$B$57,$C2072,'Model Participation Data'!$C$8:$C$57,$D2072))</f>
        <v>0</v>
      </c>
      <c r="O2072" s="154">
        <f>IF(ISNA(SUMIFS(INDEX('Model Participation Data'!$N$8:$DX$57,0,MATCH(CONCATENATE($J2072,O$6),'Model Participation Data'!$N$6:$DX$6,0)),'Model Participation Data'!$B$8:$B$57,$C2072,'Model Participation Data'!$C$8:$C$57,$D2072)),"-",SUMIFS(INDEX('Model Participation Data'!$N$8:$DX$57,0,MATCH(CONCATENATE($J2072,O$6),'Model Participation Data'!$N$6:$DX$6,0)),'Model Participation Data'!$B$8:$B$57,$C2072,'Model Participation Data'!$C$8:$C$57,$D2072))</f>
        <v>0</v>
      </c>
    </row>
    <row r="2073" spans="2:15" x14ac:dyDescent="0.35">
      <c r="B2073" s="37" t="s">
        <v>80</v>
      </c>
      <c r="C2073" s="38" t="str">
        <f>IF(ISBLANK('Model Participation Data'!$B$90),"-",'Model Participation Data'!$B$90)</f>
        <v>-</v>
      </c>
      <c r="D2073" s="38" t="str">
        <f>IF(ISBLANK('Model Participation Data'!$C$90),"-",'Model Participation Data'!$C$90)</f>
        <v>-</v>
      </c>
      <c r="E2073" s="38" t="str">
        <f>IF(ISBLANK('Model Participation Data'!$D$90),"-",'Model Participation Data'!$D$90)</f>
        <v>-</v>
      </c>
      <c r="F2073" s="38" t="str">
        <f>IF(ISBLANK('Model Participation Data'!$E$90),"-",'Model Participation Data'!$E$90)</f>
        <v>-</v>
      </c>
      <c r="G2073" s="151" t="str">
        <f>IF(ISBLANK('Model Participation Data'!$F$90),"-",'Model Participation Data'!$F$90)</f>
        <v>-</v>
      </c>
      <c r="H2073" s="253">
        <v>3</v>
      </c>
      <c r="I2073" s="253">
        <v>4</v>
      </c>
      <c r="J2073" s="150" t="str">
        <f t="shared" si="78"/>
        <v>34</v>
      </c>
      <c r="K2073" s="38" t="str">
        <f>IF(ISBLANK('Model Participation Data'!$L$90),"-",'Model Participation Data'!$L$90)</f>
        <v>-</v>
      </c>
      <c r="L2073" s="39" t="str">
        <f>IF(ISBLANK('Model Participation Data'!$M$90),"-",'Model Participation Data'!$M$90)</f>
        <v>-</v>
      </c>
      <c r="M2073" s="254">
        <f>IF(ISNA(SUMIFS(INDEX('Model Participation Data'!$N$8:$DX$57,0,MATCH(CONCATENATE($J2073,M$6),'Model Participation Data'!$N$6:$DX$6,0)),'Model Participation Data'!$B$8:$B$57,$C2073,'Model Participation Data'!$C$8:$C$57,$D2073)),"-",SUMIFS(INDEX('Model Participation Data'!$N$8:$DX$57,0,MATCH(CONCATENATE($J2073,M$6),'Model Participation Data'!$N$6:$DX$6,0)),'Model Participation Data'!$B$8:$B$57,$C2073,'Model Participation Data'!$C$8:$C$57,$D2073))</f>
        <v>0</v>
      </c>
      <c r="N2073" s="254">
        <f>IF(ISNA(SUMIFS(INDEX('Model Participation Data'!$N$8:$DX$57,0,MATCH(CONCATENATE($J2073,N$6),'Model Participation Data'!$N$6:$DX$6,0)),'Model Participation Data'!$B$8:$B$57,$C2073,'Model Participation Data'!$C$8:$C$57,$D2073)),"-",SUMIFS(INDEX('Model Participation Data'!$N$8:$DX$57,0,MATCH(CONCATENATE($J2073,N$6),'Model Participation Data'!$N$6:$DX$6,0)),'Model Participation Data'!$B$8:$B$57,$C2073,'Model Participation Data'!$C$8:$C$57,$D2073))</f>
        <v>0</v>
      </c>
      <c r="O2073" s="154">
        <f>IF(ISNA(SUMIFS(INDEX('Model Participation Data'!$N$8:$DX$57,0,MATCH(CONCATENATE($J2073,O$6),'Model Participation Data'!$N$6:$DX$6,0)),'Model Participation Data'!$B$8:$B$57,$C2073,'Model Participation Data'!$C$8:$C$57,$D2073)),"-",SUMIFS(INDEX('Model Participation Data'!$N$8:$DX$57,0,MATCH(CONCATENATE($J2073,O$6),'Model Participation Data'!$N$6:$DX$6,0)),'Model Participation Data'!$B$8:$B$57,$C2073,'Model Participation Data'!$C$8:$C$57,$D2073))</f>
        <v>0</v>
      </c>
    </row>
    <row r="2074" spans="2:15" x14ac:dyDescent="0.35">
      <c r="B2074" s="37" t="s">
        <v>80</v>
      </c>
      <c r="C2074" s="38" t="str">
        <f>IF(ISBLANK('Model Participation Data'!$B$90),"-",'Model Participation Data'!$B$90)</f>
        <v>-</v>
      </c>
      <c r="D2074" s="38" t="str">
        <f>IF(ISBLANK('Model Participation Data'!$C$90),"-",'Model Participation Data'!$C$90)</f>
        <v>-</v>
      </c>
      <c r="E2074" s="38" t="str">
        <f>IF(ISBLANK('Model Participation Data'!$D$90),"-",'Model Participation Data'!$D$90)</f>
        <v>-</v>
      </c>
      <c r="F2074" s="38" t="str">
        <f>IF(ISBLANK('Model Participation Data'!$E$90),"-",'Model Participation Data'!$E$90)</f>
        <v>-</v>
      </c>
      <c r="G2074" s="151" t="str">
        <f>IF(ISBLANK('Model Participation Data'!$F$90),"-",'Model Participation Data'!$F$90)</f>
        <v>-</v>
      </c>
      <c r="H2074" s="253">
        <v>3</v>
      </c>
      <c r="I2074" s="253">
        <v>5</v>
      </c>
      <c r="J2074" s="150" t="str">
        <f t="shared" si="78"/>
        <v>35</v>
      </c>
      <c r="K2074" s="38" t="str">
        <f>IF(ISBLANK('Model Participation Data'!$L$90),"-",'Model Participation Data'!$L$90)</f>
        <v>-</v>
      </c>
      <c r="L2074" s="39" t="str">
        <f>IF(ISBLANK('Model Participation Data'!$M$90),"-",'Model Participation Data'!$M$90)</f>
        <v>-</v>
      </c>
      <c r="M2074" s="254">
        <f>IF(ISNA(SUMIFS(INDEX('Model Participation Data'!$N$8:$DX$57,0,MATCH(CONCATENATE($J2074,M$6),'Model Participation Data'!$N$6:$DX$6,0)),'Model Participation Data'!$B$8:$B$57,$C2074,'Model Participation Data'!$C$8:$C$57,$D2074)),"-",SUMIFS(INDEX('Model Participation Data'!$N$8:$DX$57,0,MATCH(CONCATENATE($J2074,M$6),'Model Participation Data'!$N$6:$DX$6,0)),'Model Participation Data'!$B$8:$B$57,$C2074,'Model Participation Data'!$C$8:$C$57,$D2074))</f>
        <v>0</v>
      </c>
      <c r="N2074" s="254">
        <f>IF(ISNA(SUMIFS(INDEX('Model Participation Data'!$N$8:$DX$57,0,MATCH(CONCATENATE($J2074,N$6),'Model Participation Data'!$N$6:$DX$6,0)),'Model Participation Data'!$B$8:$B$57,$C2074,'Model Participation Data'!$C$8:$C$57,$D2074)),"-",SUMIFS(INDEX('Model Participation Data'!$N$8:$DX$57,0,MATCH(CONCATENATE($J2074,N$6),'Model Participation Data'!$N$6:$DX$6,0)),'Model Participation Data'!$B$8:$B$57,$C2074,'Model Participation Data'!$C$8:$C$57,$D2074))</f>
        <v>0</v>
      </c>
      <c r="O2074" s="154">
        <f>IF(ISNA(SUMIFS(INDEX('Model Participation Data'!$N$8:$DX$57,0,MATCH(CONCATENATE($J2074,O$6),'Model Participation Data'!$N$6:$DX$6,0)),'Model Participation Data'!$B$8:$B$57,$C2074,'Model Participation Data'!$C$8:$C$57,$D2074)),"-",SUMIFS(INDEX('Model Participation Data'!$N$8:$DX$57,0,MATCH(CONCATENATE($J2074,O$6),'Model Participation Data'!$N$6:$DX$6,0)),'Model Participation Data'!$B$8:$B$57,$C2074,'Model Participation Data'!$C$8:$C$57,$D2074))</f>
        <v>0</v>
      </c>
    </row>
    <row r="2075" spans="2:15" x14ac:dyDescent="0.35">
      <c r="B2075" s="37" t="s">
        <v>80</v>
      </c>
      <c r="C2075" s="38" t="str">
        <f>IF(ISBLANK('Model Participation Data'!$B$90),"-",'Model Participation Data'!$B$90)</f>
        <v>-</v>
      </c>
      <c r="D2075" s="38" t="str">
        <f>IF(ISBLANK('Model Participation Data'!$C$90),"-",'Model Participation Data'!$C$90)</f>
        <v>-</v>
      </c>
      <c r="E2075" s="38" t="str">
        <f>IF(ISBLANK('Model Participation Data'!$D$90),"-",'Model Participation Data'!$D$90)</f>
        <v>-</v>
      </c>
      <c r="F2075" s="38" t="str">
        <f>IF(ISBLANK('Model Participation Data'!$E$90),"-",'Model Participation Data'!$E$90)</f>
        <v>-</v>
      </c>
      <c r="G2075" s="151" t="str">
        <f>IF(ISBLANK('Model Participation Data'!$F$90),"-",'Model Participation Data'!$F$90)</f>
        <v>-</v>
      </c>
      <c r="H2075" s="253">
        <v>3</v>
      </c>
      <c r="I2075" s="253" t="s">
        <v>65</v>
      </c>
      <c r="J2075" s="150" t="str">
        <f t="shared" si="78"/>
        <v>3Goal</v>
      </c>
      <c r="K2075" s="38" t="str">
        <f>IF(ISBLANK('Model Participation Data'!$L$90),"-",'Model Participation Data'!$L$90)</f>
        <v>-</v>
      </c>
      <c r="L2075" s="39" t="str">
        <f>IF(ISBLANK('Model Participation Data'!$M$90),"-",'Model Participation Data'!$M$90)</f>
        <v>-</v>
      </c>
      <c r="M2075" s="254" t="str">
        <f>IF(ISNA(SUMIFS(INDEX('Model Participation Data'!$N$8:$DX$57,0,MATCH(CONCATENATE($J2075,M$6),'Model Participation Data'!$N$6:$DX$6,0)),'Model Participation Data'!$B$8:$B$57,$C2075,'Model Participation Data'!$C$8:$C$57,$D2075)),"-",SUMIFS(INDEX('Model Participation Data'!$N$8:$DX$57,0,MATCH(CONCATENATE($J2075,M$6),'Model Participation Data'!$N$6:$DX$6,0)),'Model Participation Data'!$B$8:$B$57,$C2075,'Model Participation Data'!$C$8:$C$57,$D2075))</f>
        <v>-</v>
      </c>
      <c r="N2075" s="254" t="str">
        <f>IF(ISNA(SUMIFS(INDEX('Model Participation Data'!$N$8:$DX$57,0,MATCH(CONCATENATE($J2075,N$6),'Model Participation Data'!$N$6:$DX$6,0)),'Model Participation Data'!$B$8:$B$57,$C2075,'Model Participation Data'!$C$8:$C$57,$D2075)),"-",SUMIFS(INDEX('Model Participation Data'!$N$8:$DX$57,0,MATCH(CONCATENATE($J2075,N$6),'Model Participation Data'!$N$6:$DX$6,0)),'Model Participation Data'!$B$8:$B$57,$C2075,'Model Participation Data'!$C$8:$C$57,$D2075))</f>
        <v>-</v>
      </c>
      <c r="O2075" s="154">
        <f>IF(ISNA(SUMIFS(INDEX('Model Participation Data'!$N$8:$DX$57,0,MATCH(CONCATENATE($J2075,O$6),'Model Participation Data'!$N$6:$DX$6,0)),'Model Participation Data'!$B$8:$B$57,$C2075,'Model Participation Data'!$C$8:$C$57,$D2075)),"-",SUMIFS(INDEX('Model Participation Data'!$N$8:$DX$57,0,MATCH(CONCATENATE($J2075,O$6),'Model Participation Data'!$N$6:$DX$6,0)),'Model Participation Data'!$B$8:$B$57,$C2075,'Model Participation Data'!$C$8:$C$57,$D2075))</f>
        <v>0</v>
      </c>
    </row>
    <row r="2076" spans="2:15" x14ac:dyDescent="0.35">
      <c r="B2076" s="37" t="s">
        <v>80</v>
      </c>
      <c r="C2076" s="38" t="str">
        <f>IF(ISBLANK('Model Participation Data'!$B$90),"-",'Model Participation Data'!$B$90)</f>
        <v>-</v>
      </c>
      <c r="D2076" s="38" t="str">
        <f>IF(ISBLANK('Model Participation Data'!$C$90),"-",'Model Participation Data'!$C$90)</f>
        <v>-</v>
      </c>
      <c r="E2076" s="38" t="str">
        <f>IF(ISBLANK('Model Participation Data'!$D$90),"-",'Model Participation Data'!$D$90)</f>
        <v>-</v>
      </c>
      <c r="F2076" s="38" t="str">
        <f>IF(ISBLANK('Model Participation Data'!$E$90),"-",'Model Participation Data'!$E$90)</f>
        <v>-</v>
      </c>
      <c r="G2076" s="151" t="str">
        <f>IF(ISBLANK('Model Participation Data'!$F$90),"-",'Model Participation Data'!$F$90)</f>
        <v>-</v>
      </c>
      <c r="H2076" s="253">
        <v>4</v>
      </c>
      <c r="I2076" s="253">
        <v>1</v>
      </c>
      <c r="J2076" s="150" t="str">
        <f t="shared" si="78"/>
        <v>41</v>
      </c>
      <c r="K2076" s="38" t="str">
        <f>IF(ISBLANK('Model Participation Data'!$L$90),"-",'Model Participation Data'!$L$90)</f>
        <v>-</v>
      </c>
      <c r="L2076" s="39" t="str">
        <f>IF(ISBLANK('Model Participation Data'!$M$90),"-",'Model Participation Data'!$M$90)</f>
        <v>-</v>
      </c>
      <c r="M2076" s="254">
        <f>IF(ISNA(SUMIFS(INDEX('Model Participation Data'!$N$8:$DX$57,0,MATCH(CONCATENATE($J2076,M$6),'Model Participation Data'!$N$6:$DX$6,0)),'Model Participation Data'!$B$8:$B$57,$C2076,'Model Participation Data'!$C$8:$C$57,$D2076)),"-",SUMIFS(INDEX('Model Participation Data'!$N$8:$DX$57,0,MATCH(CONCATENATE($J2076,M$6),'Model Participation Data'!$N$6:$DX$6,0)),'Model Participation Data'!$B$8:$B$57,$C2076,'Model Participation Data'!$C$8:$C$57,$D2076))</f>
        <v>0</v>
      </c>
      <c r="N2076" s="254">
        <f>IF(ISNA(SUMIFS(INDEX('Model Participation Data'!$N$8:$DX$57,0,MATCH(CONCATENATE($J2076,N$6),'Model Participation Data'!$N$6:$DX$6,0)),'Model Participation Data'!$B$8:$B$57,$C2076,'Model Participation Data'!$C$8:$C$57,$D2076)),"-",SUMIFS(INDEX('Model Participation Data'!$N$8:$DX$57,0,MATCH(CONCATENATE($J2076,N$6),'Model Participation Data'!$N$6:$DX$6,0)),'Model Participation Data'!$B$8:$B$57,$C2076,'Model Participation Data'!$C$8:$C$57,$D2076))</f>
        <v>0</v>
      </c>
      <c r="O2076" s="154">
        <f>IF(ISNA(SUMIFS(INDEX('Model Participation Data'!$N$8:$DX$57,0,MATCH(CONCATENATE($J2076,O$6),'Model Participation Data'!$N$6:$DX$6,0)),'Model Participation Data'!$B$8:$B$57,$C2076,'Model Participation Data'!$C$8:$C$57,$D2076)),"-",SUMIFS(INDEX('Model Participation Data'!$N$8:$DX$57,0,MATCH(CONCATENATE($J2076,O$6),'Model Participation Data'!$N$6:$DX$6,0)),'Model Participation Data'!$B$8:$B$57,$C2076,'Model Participation Data'!$C$8:$C$57,$D2076))</f>
        <v>0</v>
      </c>
    </row>
    <row r="2077" spans="2:15" x14ac:dyDescent="0.35">
      <c r="B2077" s="37" t="s">
        <v>80</v>
      </c>
      <c r="C2077" s="38" t="str">
        <f>IF(ISBLANK('Model Participation Data'!$B$90),"-",'Model Participation Data'!$B$90)</f>
        <v>-</v>
      </c>
      <c r="D2077" s="38" t="str">
        <f>IF(ISBLANK('Model Participation Data'!$C$90),"-",'Model Participation Data'!$C$90)</f>
        <v>-</v>
      </c>
      <c r="E2077" s="38" t="str">
        <f>IF(ISBLANK('Model Participation Data'!$D$90),"-",'Model Participation Data'!$D$90)</f>
        <v>-</v>
      </c>
      <c r="F2077" s="38" t="str">
        <f>IF(ISBLANK('Model Participation Data'!$E$90),"-",'Model Participation Data'!$E$90)</f>
        <v>-</v>
      </c>
      <c r="G2077" s="151" t="str">
        <f>IF(ISBLANK('Model Participation Data'!$F$90),"-",'Model Participation Data'!$F$90)</f>
        <v>-</v>
      </c>
      <c r="H2077" s="253">
        <v>4</v>
      </c>
      <c r="I2077" s="253">
        <v>2</v>
      </c>
      <c r="J2077" s="150" t="str">
        <f t="shared" si="78"/>
        <v>42</v>
      </c>
      <c r="K2077" s="38" t="str">
        <f>IF(ISBLANK('Model Participation Data'!$L$90),"-",'Model Participation Data'!$L$90)</f>
        <v>-</v>
      </c>
      <c r="L2077" s="39" t="str">
        <f>IF(ISBLANK('Model Participation Data'!$M$90),"-",'Model Participation Data'!$M$90)</f>
        <v>-</v>
      </c>
      <c r="M2077" s="254">
        <f>IF(ISNA(SUMIFS(INDEX('Model Participation Data'!$N$8:$DX$57,0,MATCH(CONCATENATE($J2077,M$6),'Model Participation Data'!$N$6:$DX$6,0)),'Model Participation Data'!$B$8:$B$57,$C2077,'Model Participation Data'!$C$8:$C$57,$D2077)),"-",SUMIFS(INDEX('Model Participation Data'!$N$8:$DX$57,0,MATCH(CONCATENATE($J2077,M$6),'Model Participation Data'!$N$6:$DX$6,0)),'Model Participation Data'!$B$8:$B$57,$C2077,'Model Participation Data'!$C$8:$C$57,$D2077))</f>
        <v>0</v>
      </c>
      <c r="N2077" s="254">
        <f>IF(ISNA(SUMIFS(INDEX('Model Participation Data'!$N$8:$DX$57,0,MATCH(CONCATENATE($J2077,N$6),'Model Participation Data'!$N$6:$DX$6,0)),'Model Participation Data'!$B$8:$B$57,$C2077,'Model Participation Data'!$C$8:$C$57,$D2077)),"-",SUMIFS(INDEX('Model Participation Data'!$N$8:$DX$57,0,MATCH(CONCATENATE($J2077,N$6),'Model Participation Data'!$N$6:$DX$6,0)),'Model Participation Data'!$B$8:$B$57,$C2077,'Model Participation Data'!$C$8:$C$57,$D2077))</f>
        <v>0</v>
      </c>
      <c r="O2077" s="154">
        <f>IF(ISNA(SUMIFS(INDEX('Model Participation Data'!$N$8:$DX$57,0,MATCH(CONCATENATE($J2077,O$6),'Model Participation Data'!$N$6:$DX$6,0)),'Model Participation Data'!$B$8:$B$57,$C2077,'Model Participation Data'!$C$8:$C$57,$D2077)),"-",SUMIFS(INDEX('Model Participation Data'!$N$8:$DX$57,0,MATCH(CONCATENATE($J2077,O$6),'Model Participation Data'!$N$6:$DX$6,0)),'Model Participation Data'!$B$8:$B$57,$C2077,'Model Participation Data'!$C$8:$C$57,$D2077))</f>
        <v>0</v>
      </c>
    </row>
    <row r="2078" spans="2:15" x14ac:dyDescent="0.35">
      <c r="B2078" s="37" t="s">
        <v>80</v>
      </c>
      <c r="C2078" s="38" t="str">
        <f>IF(ISBLANK('Model Participation Data'!$B$90),"-",'Model Participation Data'!$B$90)</f>
        <v>-</v>
      </c>
      <c r="D2078" s="38" t="str">
        <f>IF(ISBLANK('Model Participation Data'!$C$90),"-",'Model Participation Data'!$C$90)</f>
        <v>-</v>
      </c>
      <c r="E2078" s="38" t="str">
        <f>IF(ISBLANK('Model Participation Data'!$D$90),"-",'Model Participation Data'!$D$90)</f>
        <v>-</v>
      </c>
      <c r="F2078" s="38" t="str">
        <f>IF(ISBLANK('Model Participation Data'!$E$90),"-",'Model Participation Data'!$E$90)</f>
        <v>-</v>
      </c>
      <c r="G2078" s="151" t="str">
        <f>IF(ISBLANK('Model Participation Data'!$F$90),"-",'Model Participation Data'!$F$90)</f>
        <v>-</v>
      </c>
      <c r="H2078" s="253">
        <v>4</v>
      </c>
      <c r="I2078" s="253">
        <v>3</v>
      </c>
      <c r="J2078" s="150" t="str">
        <f t="shared" si="78"/>
        <v>43</v>
      </c>
      <c r="K2078" s="38" t="str">
        <f>IF(ISBLANK('Model Participation Data'!$L$90),"-",'Model Participation Data'!$L$90)</f>
        <v>-</v>
      </c>
      <c r="L2078" s="39" t="str">
        <f>IF(ISBLANK('Model Participation Data'!$M$90),"-",'Model Participation Data'!$M$90)</f>
        <v>-</v>
      </c>
      <c r="M2078" s="254">
        <f>IF(ISNA(SUMIFS(INDEX('Model Participation Data'!$N$8:$DX$57,0,MATCH(CONCATENATE($J2078,M$6),'Model Participation Data'!$N$6:$DX$6,0)),'Model Participation Data'!$B$8:$B$57,$C2078,'Model Participation Data'!$C$8:$C$57,$D2078)),"-",SUMIFS(INDEX('Model Participation Data'!$N$8:$DX$57,0,MATCH(CONCATENATE($J2078,M$6),'Model Participation Data'!$N$6:$DX$6,0)),'Model Participation Data'!$B$8:$B$57,$C2078,'Model Participation Data'!$C$8:$C$57,$D2078))</f>
        <v>0</v>
      </c>
      <c r="N2078" s="254">
        <f>IF(ISNA(SUMIFS(INDEX('Model Participation Data'!$N$8:$DX$57,0,MATCH(CONCATENATE($J2078,N$6),'Model Participation Data'!$N$6:$DX$6,0)),'Model Participation Data'!$B$8:$B$57,$C2078,'Model Participation Data'!$C$8:$C$57,$D2078)),"-",SUMIFS(INDEX('Model Participation Data'!$N$8:$DX$57,0,MATCH(CONCATENATE($J2078,N$6),'Model Participation Data'!$N$6:$DX$6,0)),'Model Participation Data'!$B$8:$B$57,$C2078,'Model Participation Data'!$C$8:$C$57,$D2078))</f>
        <v>0</v>
      </c>
      <c r="O2078" s="154">
        <f>IF(ISNA(SUMIFS(INDEX('Model Participation Data'!$N$8:$DX$57,0,MATCH(CONCATENATE($J2078,O$6),'Model Participation Data'!$N$6:$DX$6,0)),'Model Participation Data'!$B$8:$B$57,$C2078,'Model Participation Data'!$C$8:$C$57,$D2078)),"-",SUMIFS(INDEX('Model Participation Data'!$N$8:$DX$57,0,MATCH(CONCATENATE($J2078,O$6),'Model Participation Data'!$N$6:$DX$6,0)),'Model Participation Data'!$B$8:$B$57,$C2078,'Model Participation Data'!$C$8:$C$57,$D2078))</f>
        <v>0</v>
      </c>
    </row>
    <row r="2079" spans="2:15" x14ac:dyDescent="0.35">
      <c r="B2079" s="37" t="s">
        <v>80</v>
      </c>
      <c r="C2079" s="38" t="str">
        <f>IF(ISBLANK('Model Participation Data'!$B$90),"-",'Model Participation Data'!$B$90)</f>
        <v>-</v>
      </c>
      <c r="D2079" s="38" t="str">
        <f>IF(ISBLANK('Model Participation Data'!$C$90),"-",'Model Participation Data'!$C$90)</f>
        <v>-</v>
      </c>
      <c r="E2079" s="38" t="str">
        <f>IF(ISBLANK('Model Participation Data'!$D$90),"-",'Model Participation Data'!$D$90)</f>
        <v>-</v>
      </c>
      <c r="F2079" s="38" t="str">
        <f>IF(ISBLANK('Model Participation Data'!$E$90),"-",'Model Participation Data'!$E$90)</f>
        <v>-</v>
      </c>
      <c r="G2079" s="151" t="str">
        <f>IF(ISBLANK('Model Participation Data'!$F$90),"-",'Model Participation Data'!$F$90)</f>
        <v>-</v>
      </c>
      <c r="H2079" s="253">
        <v>4</v>
      </c>
      <c r="I2079" s="253">
        <v>4</v>
      </c>
      <c r="J2079" s="150" t="str">
        <f t="shared" si="78"/>
        <v>44</v>
      </c>
      <c r="K2079" s="38" t="str">
        <f>IF(ISBLANK('Model Participation Data'!$L$90),"-",'Model Participation Data'!$L$90)</f>
        <v>-</v>
      </c>
      <c r="L2079" s="39" t="str">
        <f>IF(ISBLANK('Model Participation Data'!$M$90),"-",'Model Participation Data'!$M$90)</f>
        <v>-</v>
      </c>
      <c r="M2079" s="254">
        <f>IF(ISNA(SUMIFS(INDEX('Model Participation Data'!$N$8:$DX$57,0,MATCH(CONCATENATE($J2079,M$6),'Model Participation Data'!$N$6:$DX$6,0)),'Model Participation Data'!$B$8:$B$57,$C2079,'Model Participation Data'!$C$8:$C$57,$D2079)),"-",SUMIFS(INDEX('Model Participation Data'!$N$8:$DX$57,0,MATCH(CONCATENATE($J2079,M$6),'Model Participation Data'!$N$6:$DX$6,0)),'Model Participation Data'!$B$8:$B$57,$C2079,'Model Participation Data'!$C$8:$C$57,$D2079))</f>
        <v>0</v>
      </c>
      <c r="N2079" s="254">
        <f>IF(ISNA(SUMIFS(INDEX('Model Participation Data'!$N$8:$DX$57,0,MATCH(CONCATENATE($J2079,N$6),'Model Participation Data'!$N$6:$DX$6,0)),'Model Participation Data'!$B$8:$B$57,$C2079,'Model Participation Data'!$C$8:$C$57,$D2079)),"-",SUMIFS(INDEX('Model Participation Data'!$N$8:$DX$57,0,MATCH(CONCATENATE($J2079,N$6),'Model Participation Data'!$N$6:$DX$6,0)),'Model Participation Data'!$B$8:$B$57,$C2079,'Model Participation Data'!$C$8:$C$57,$D2079))</f>
        <v>0</v>
      </c>
      <c r="O2079" s="154">
        <f>IF(ISNA(SUMIFS(INDEX('Model Participation Data'!$N$8:$DX$57,0,MATCH(CONCATENATE($J2079,O$6),'Model Participation Data'!$N$6:$DX$6,0)),'Model Participation Data'!$B$8:$B$57,$C2079,'Model Participation Data'!$C$8:$C$57,$D2079)),"-",SUMIFS(INDEX('Model Participation Data'!$N$8:$DX$57,0,MATCH(CONCATENATE($J2079,O$6),'Model Participation Data'!$N$6:$DX$6,0)),'Model Participation Data'!$B$8:$B$57,$C2079,'Model Participation Data'!$C$8:$C$57,$D2079))</f>
        <v>0</v>
      </c>
    </row>
    <row r="2080" spans="2:15" x14ac:dyDescent="0.35">
      <c r="B2080" s="37" t="s">
        <v>80</v>
      </c>
      <c r="C2080" s="38" t="str">
        <f>IF(ISBLANK('Model Participation Data'!$B$90),"-",'Model Participation Data'!$B$90)</f>
        <v>-</v>
      </c>
      <c r="D2080" s="38" t="str">
        <f>IF(ISBLANK('Model Participation Data'!$C$90),"-",'Model Participation Data'!$C$90)</f>
        <v>-</v>
      </c>
      <c r="E2080" s="38" t="str">
        <f>IF(ISBLANK('Model Participation Data'!$D$90),"-",'Model Participation Data'!$D$90)</f>
        <v>-</v>
      </c>
      <c r="F2080" s="38" t="str">
        <f>IF(ISBLANK('Model Participation Data'!$E$90),"-",'Model Participation Data'!$E$90)</f>
        <v>-</v>
      </c>
      <c r="G2080" s="151" t="str">
        <f>IF(ISBLANK('Model Participation Data'!$F$90),"-",'Model Participation Data'!$F$90)</f>
        <v>-</v>
      </c>
      <c r="H2080" s="253">
        <v>4</v>
      </c>
      <c r="I2080" s="253">
        <v>5</v>
      </c>
      <c r="J2080" s="150" t="str">
        <f t="shared" si="78"/>
        <v>45</v>
      </c>
      <c r="K2080" s="38" t="str">
        <f>IF(ISBLANK('Model Participation Data'!$L$90),"-",'Model Participation Data'!$L$90)</f>
        <v>-</v>
      </c>
      <c r="L2080" s="39" t="str">
        <f>IF(ISBLANK('Model Participation Data'!$M$90),"-",'Model Participation Data'!$M$90)</f>
        <v>-</v>
      </c>
      <c r="M2080" s="254">
        <f>IF(ISNA(SUMIFS(INDEX('Model Participation Data'!$N$8:$DX$57,0,MATCH(CONCATENATE($J2080,M$6),'Model Participation Data'!$N$6:$DX$6,0)),'Model Participation Data'!$B$8:$B$57,$C2080,'Model Participation Data'!$C$8:$C$57,$D2080)),"-",SUMIFS(INDEX('Model Participation Data'!$N$8:$DX$57,0,MATCH(CONCATENATE($J2080,M$6),'Model Participation Data'!$N$6:$DX$6,0)),'Model Participation Data'!$B$8:$B$57,$C2080,'Model Participation Data'!$C$8:$C$57,$D2080))</f>
        <v>0</v>
      </c>
      <c r="N2080" s="254">
        <f>IF(ISNA(SUMIFS(INDEX('Model Participation Data'!$N$8:$DX$57,0,MATCH(CONCATENATE($J2080,N$6),'Model Participation Data'!$N$6:$DX$6,0)),'Model Participation Data'!$B$8:$B$57,$C2080,'Model Participation Data'!$C$8:$C$57,$D2080)),"-",SUMIFS(INDEX('Model Participation Data'!$N$8:$DX$57,0,MATCH(CONCATENATE($J2080,N$6),'Model Participation Data'!$N$6:$DX$6,0)),'Model Participation Data'!$B$8:$B$57,$C2080,'Model Participation Data'!$C$8:$C$57,$D2080))</f>
        <v>0</v>
      </c>
      <c r="O2080" s="154">
        <f>IF(ISNA(SUMIFS(INDEX('Model Participation Data'!$N$8:$DX$57,0,MATCH(CONCATENATE($J2080,O$6),'Model Participation Data'!$N$6:$DX$6,0)),'Model Participation Data'!$B$8:$B$57,$C2080,'Model Participation Data'!$C$8:$C$57,$D2080)),"-",SUMIFS(INDEX('Model Participation Data'!$N$8:$DX$57,0,MATCH(CONCATENATE($J2080,O$6),'Model Participation Data'!$N$6:$DX$6,0)),'Model Participation Data'!$B$8:$B$57,$C2080,'Model Participation Data'!$C$8:$C$57,$D2080))</f>
        <v>0</v>
      </c>
    </row>
    <row r="2081" spans="2:15" x14ac:dyDescent="0.35">
      <c r="B2081" s="37" t="s">
        <v>80</v>
      </c>
      <c r="C2081" s="38" t="str">
        <f>IF(ISBLANK('Model Participation Data'!$B$90),"-",'Model Participation Data'!$B$90)</f>
        <v>-</v>
      </c>
      <c r="D2081" s="38" t="str">
        <f>IF(ISBLANK('Model Participation Data'!$C$90),"-",'Model Participation Data'!$C$90)</f>
        <v>-</v>
      </c>
      <c r="E2081" s="38" t="str">
        <f>IF(ISBLANK('Model Participation Data'!$D$90),"-",'Model Participation Data'!$D$90)</f>
        <v>-</v>
      </c>
      <c r="F2081" s="38" t="str">
        <f>IF(ISBLANK('Model Participation Data'!$E$90),"-",'Model Participation Data'!$E$90)</f>
        <v>-</v>
      </c>
      <c r="G2081" s="151" t="str">
        <f>IF(ISBLANK('Model Participation Data'!$F$90),"-",'Model Participation Data'!$F$90)</f>
        <v>-</v>
      </c>
      <c r="H2081" s="253">
        <v>4</v>
      </c>
      <c r="I2081" s="253" t="s">
        <v>65</v>
      </c>
      <c r="J2081" s="150" t="str">
        <f t="shared" si="78"/>
        <v>4Goal</v>
      </c>
      <c r="K2081" s="38" t="str">
        <f>IF(ISBLANK('Model Participation Data'!$L$90),"-",'Model Participation Data'!$L$90)</f>
        <v>-</v>
      </c>
      <c r="L2081" s="39" t="str">
        <f>IF(ISBLANK('Model Participation Data'!$M$90),"-",'Model Participation Data'!$M$90)</f>
        <v>-</v>
      </c>
      <c r="M2081" s="254" t="str">
        <f>IF(ISNA(SUMIFS(INDEX('Model Participation Data'!$N$8:$DX$57,0,MATCH(CONCATENATE($J2081,M$6),'Model Participation Data'!$N$6:$DX$6,0)),'Model Participation Data'!$B$8:$B$57,$C2081,'Model Participation Data'!$C$8:$C$57,$D2081)),"-",SUMIFS(INDEX('Model Participation Data'!$N$8:$DX$57,0,MATCH(CONCATENATE($J2081,M$6),'Model Participation Data'!$N$6:$DX$6,0)),'Model Participation Data'!$B$8:$B$57,$C2081,'Model Participation Data'!$C$8:$C$57,$D2081))</f>
        <v>-</v>
      </c>
      <c r="N2081" s="254" t="str">
        <f>IF(ISNA(SUMIFS(INDEX('Model Participation Data'!$N$8:$DX$57,0,MATCH(CONCATENATE($J2081,N$6),'Model Participation Data'!$N$6:$DX$6,0)),'Model Participation Data'!$B$8:$B$57,$C2081,'Model Participation Data'!$C$8:$C$57,$D2081)),"-",SUMIFS(INDEX('Model Participation Data'!$N$8:$DX$57,0,MATCH(CONCATENATE($J2081,N$6),'Model Participation Data'!$N$6:$DX$6,0)),'Model Participation Data'!$B$8:$B$57,$C2081,'Model Participation Data'!$C$8:$C$57,$D2081))</f>
        <v>-</v>
      </c>
      <c r="O2081" s="154">
        <f>IF(ISNA(SUMIFS(INDEX('Model Participation Data'!$N$8:$DX$57,0,MATCH(CONCATENATE($J2081,O$6),'Model Participation Data'!$N$6:$DX$6,0)),'Model Participation Data'!$B$8:$B$57,$C2081,'Model Participation Data'!$C$8:$C$57,$D2081)),"-",SUMIFS(INDEX('Model Participation Data'!$N$8:$DX$57,0,MATCH(CONCATENATE($J2081,O$6),'Model Participation Data'!$N$6:$DX$6,0)),'Model Participation Data'!$B$8:$B$57,$C2081,'Model Participation Data'!$C$8:$C$57,$D2081))</f>
        <v>0</v>
      </c>
    </row>
    <row r="2082" spans="2:15" x14ac:dyDescent="0.35">
      <c r="B2082" s="37" t="s">
        <v>80</v>
      </c>
      <c r="C2082" s="38" t="str">
        <f>IF(ISBLANK('Model Participation Data'!$B$91),"-",'Model Participation Data'!$B$91)</f>
        <v>-</v>
      </c>
      <c r="D2082" s="38" t="str">
        <f>IF(ISBLANK('Model Participation Data'!$C$91),"-",'Model Participation Data'!$C$91)</f>
        <v>-</v>
      </c>
      <c r="E2082" s="38" t="str">
        <f>IF(ISBLANK('Model Participation Data'!$D$91),"-",'Model Participation Data'!$D$91)</f>
        <v>-</v>
      </c>
      <c r="F2082" s="38" t="str">
        <f>IF(ISBLANK('Model Participation Data'!$E$91),"-",'Model Participation Data'!$E$91)</f>
        <v>-</v>
      </c>
      <c r="G2082" s="151" t="str">
        <f>IF(ISBLANK('Model Participation Data'!$F$91),"-",'Model Participation Data'!$F$91)</f>
        <v>-</v>
      </c>
      <c r="H2082" s="253" t="s">
        <v>64</v>
      </c>
      <c r="I2082" s="253" t="s">
        <v>64</v>
      </c>
      <c r="J2082" s="150" t="str">
        <f t="shared" si="78"/>
        <v>BaselineBaseline</v>
      </c>
      <c r="K2082" s="38" t="str">
        <f>IF(ISBLANK('Model Participation Data'!$L$91),"-",'Model Participation Data'!$L$91)</f>
        <v>-</v>
      </c>
      <c r="L2082" s="39" t="str">
        <f>IF(ISBLANK('Model Participation Data'!$M$91),"-",'Model Participation Data'!$M$91)</f>
        <v>-</v>
      </c>
      <c r="M2082" s="254">
        <f>IF(ISNA(SUMIFS(INDEX('Model Participation Data'!$N$8:$DX$57,0,MATCH(CONCATENATE($J2082,M$6),'Model Participation Data'!$N$6:$DX$6,0)),'Model Participation Data'!$B$8:$B$57,$C2082,'Model Participation Data'!$C$8:$C$57,$D2082)),"-",SUMIFS(INDEX('Model Participation Data'!$N$8:$DX$57,0,MATCH(CONCATENATE($J2082,M$6),'Model Participation Data'!$N$6:$DX$6,0)),'Model Participation Data'!$B$8:$B$57,$C2082,'Model Participation Data'!$C$8:$C$57,$D2082))</f>
        <v>0</v>
      </c>
      <c r="N2082" s="254">
        <f>IF(ISNA(SUMIFS(INDEX('Model Participation Data'!$N$8:$DX$57,0,MATCH(CONCATENATE($J2082,N$6),'Model Participation Data'!$N$6:$DX$6,0)),'Model Participation Data'!$B$8:$B$57,$C2082,'Model Participation Data'!$C$8:$C$57,$D2082)),"-",SUMIFS(INDEX('Model Participation Data'!$N$8:$DX$57,0,MATCH(CONCATENATE($J2082,N$6),'Model Participation Data'!$N$6:$DX$6,0)),'Model Participation Data'!$B$8:$B$57,$C2082,'Model Participation Data'!$C$8:$C$57,$D2082))</f>
        <v>0</v>
      </c>
      <c r="O2082" s="154">
        <f>IF(ISNA(SUMIFS(INDEX('Model Participation Data'!$N$8:$DX$57,0,MATCH(CONCATENATE($J2082,O$6),'Model Participation Data'!$N$6:$DX$6,0)),'Model Participation Data'!$B$8:$B$57,$C2082,'Model Participation Data'!$C$8:$C$57,$D2082)),"-",SUMIFS(INDEX('Model Participation Data'!$N$8:$DX$57,0,MATCH(CONCATENATE($J2082,O$6),'Model Participation Data'!$N$6:$DX$6,0)),'Model Participation Data'!$B$8:$B$57,$C2082,'Model Participation Data'!$C$8:$C$57,$D2082))</f>
        <v>0</v>
      </c>
    </row>
    <row r="2083" spans="2:15" x14ac:dyDescent="0.35">
      <c r="B2083" s="37" t="s">
        <v>80</v>
      </c>
      <c r="C2083" s="38" t="str">
        <f>IF(ISBLANK('Model Participation Data'!$B$91),"-",'Model Participation Data'!$B$91)</f>
        <v>-</v>
      </c>
      <c r="D2083" s="38" t="str">
        <f>IF(ISBLANK('Model Participation Data'!$C$91),"-",'Model Participation Data'!$C$91)</f>
        <v>-</v>
      </c>
      <c r="E2083" s="38" t="str">
        <f>IF(ISBLANK('Model Participation Data'!$D$91),"-",'Model Participation Data'!$D$91)</f>
        <v>-</v>
      </c>
      <c r="F2083" s="38" t="str">
        <f>IF(ISBLANK('Model Participation Data'!$E$91),"-",'Model Participation Data'!$E$91)</f>
        <v>-</v>
      </c>
      <c r="G2083" s="151" t="str">
        <f>IF(ISBLANK('Model Participation Data'!$F$91),"-",'Model Participation Data'!$F$91)</f>
        <v>-</v>
      </c>
      <c r="H2083" s="253">
        <v>1</v>
      </c>
      <c r="I2083" s="253">
        <v>1</v>
      </c>
      <c r="J2083" s="150" t="str">
        <f t="shared" ref="J2083:J2146" si="79">CONCATENATE(H2083,I2083)</f>
        <v>11</v>
      </c>
      <c r="K2083" s="38" t="str">
        <f>IF(ISBLANK('Model Participation Data'!$L$91),"-",'Model Participation Data'!$L$91)</f>
        <v>-</v>
      </c>
      <c r="L2083" s="39" t="str">
        <f>IF(ISBLANK('Model Participation Data'!$M$91),"-",'Model Participation Data'!$M$91)</f>
        <v>-</v>
      </c>
      <c r="M2083" s="254">
        <f>IF(ISNA(SUMIFS(INDEX('Model Participation Data'!$N$8:$DX$57,0,MATCH(CONCATENATE($J2083,M$6),'Model Participation Data'!$N$6:$DX$6,0)),'Model Participation Data'!$B$8:$B$57,$C2083,'Model Participation Data'!$C$8:$C$57,$D2083)),"-",SUMIFS(INDEX('Model Participation Data'!$N$8:$DX$57,0,MATCH(CONCATENATE($J2083,M$6),'Model Participation Data'!$N$6:$DX$6,0)),'Model Participation Data'!$B$8:$B$57,$C2083,'Model Participation Data'!$C$8:$C$57,$D2083))</f>
        <v>0</v>
      </c>
      <c r="N2083" s="254">
        <f>IF(ISNA(SUMIFS(INDEX('Model Participation Data'!$N$8:$DX$57,0,MATCH(CONCATENATE($J2083,N$6),'Model Participation Data'!$N$6:$DX$6,0)),'Model Participation Data'!$B$8:$B$57,$C2083,'Model Participation Data'!$C$8:$C$57,$D2083)),"-",SUMIFS(INDEX('Model Participation Data'!$N$8:$DX$57,0,MATCH(CONCATENATE($J2083,N$6),'Model Participation Data'!$N$6:$DX$6,0)),'Model Participation Data'!$B$8:$B$57,$C2083,'Model Participation Data'!$C$8:$C$57,$D2083))</f>
        <v>0</v>
      </c>
      <c r="O2083" s="154">
        <f>IF(ISNA(SUMIFS(INDEX('Model Participation Data'!$N$8:$DX$57,0,MATCH(CONCATENATE($J2083,O$6),'Model Participation Data'!$N$6:$DX$6,0)),'Model Participation Data'!$B$8:$B$57,$C2083,'Model Participation Data'!$C$8:$C$57,$D2083)),"-",SUMIFS(INDEX('Model Participation Data'!$N$8:$DX$57,0,MATCH(CONCATENATE($J2083,O$6),'Model Participation Data'!$N$6:$DX$6,0)),'Model Participation Data'!$B$8:$B$57,$C2083,'Model Participation Data'!$C$8:$C$57,$D2083))</f>
        <v>0</v>
      </c>
    </row>
    <row r="2084" spans="2:15" x14ac:dyDescent="0.35">
      <c r="B2084" s="37" t="s">
        <v>80</v>
      </c>
      <c r="C2084" s="38" t="str">
        <f>IF(ISBLANK('Model Participation Data'!$B$91),"-",'Model Participation Data'!$B$91)</f>
        <v>-</v>
      </c>
      <c r="D2084" s="38" t="str">
        <f>IF(ISBLANK('Model Participation Data'!$C$91),"-",'Model Participation Data'!$C$91)</f>
        <v>-</v>
      </c>
      <c r="E2084" s="38" t="str">
        <f>IF(ISBLANK('Model Participation Data'!$D$91),"-",'Model Participation Data'!$D$91)</f>
        <v>-</v>
      </c>
      <c r="F2084" s="38" t="str">
        <f>IF(ISBLANK('Model Participation Data'!$E$91),"-",'Model Participation Data'!$E$91)</f>
        <v>-</v>
      </c>
      <c r="G2084" s="151" t="str">
        <f>IF(ISBLANK('Model Participation Data'!$F$91),"-",'Model Participation Data'!$F$91)</f>
        <v>-</v>
      </c>
      <c r="H2084" s="253">
        <v>1</v>
      </c>
      <c r="I2084" s="253">
        <v>2</v>
      </c>
      <c r="J2084" s="150" t="str">
        <f t="shared" si="79"/>
        <v>12</v>
      </c>
      <c r="K2084" s="38" t="str">
        <f>IF(ISBLANK('Model Participation Data'!$L$91),"-",'Model Participation Data'!$L$91)</f>
        <v>-</v>
      </c>
      <c r="L2084" s="39" t="str">
        <f>IF(ISBLANK('Model Participation Data'!$M$91),"-",'Model Participation Data'!$M$91)</f>
        <v>-</v>
      </c>
      <c r="M2084" s="254">
        <f>IF(ISNA(SUMIFS(INDEX('Model Participation Data'!$N$8:$DX$57,0,MATCH(CONCATENATE($J2084,M$6),'Model Participation Data'!$N$6:$DX$6,0)),'Model Participation Data'!$B$8:$B$57,$C2084,'Model Participation Data'!$C$8:$C$57,$D2084)),"-",SUMIFS(INDEX('Model Participation Data'!$N$8:$DX$57,0,MATCH(CONCATENATE($J2084,M$6),'Model Participation Data'!$N$6:$DX$6,0)),'Model Participation Data'!$B$8:$B$57,$C2084,'Model Participation Data'!$C$8:$C$57,$D2084))</f>
        <v>0</v>
      </c>
      <c r="N2084" s="254">
        <f>IF(ISNA(SUMIFS(INDEX('Model Participation Data'!$N$8:$DX$57,0,MATCH(CONCATENATE($J2084,N$6),'Model Participation Data'!$N$6:$DX$6,0)),'Model Participation Data'!$B$8:$B$57,$C2084,'Model Participation Data'!$C$8:$C$57,$D2084)),"-",SUMIFS(INDEX('Model Participation Data'!$N$8:$DX$57,0,MATCH(CONCATENATE($J2084,N$6),'Model Participation Data'!$N$6:$DX$6,0)),'Model Participation Data'!$B$8:$B$57,$C2084,'Model Participation Data'!$C$8:$C$57,$D2084))</f>
        <v>0</v>
      </c>
      <c r="O2084" s="154">
        <f>IF(ISNA(SUMIFS(INDEX('Model Participation Data'!$N$8:$DX$57,0,MATCH(CONCATENATE($J2084,O$6),'Model Participation Data'!$N$6:$DX$6,0)),'Model Participation Data'!$B$8:$B$57,$C2084,'Model Participation Data'!$C$8:$C$57,$D2084)),"-",SUMIFS(INDEX('Model Participation Data'!$N$8:$DX$57,0,MATCH(CONCATENATE($J2084,O$6),'Model Participation Data'!$N$6:$DX$6,0)),'Model Participation Data'!$B$8:$B$57,$C2084,'Model Participation Data'!$C$8:$C$57,$D2084))</f>
        <v>0</v>
      </c>
    </row>
    <row r="2085" spans="2:15" x14ac:dyDescent="0.35">
      <c r="B2085" s="37" t="s">
        <v>80</v>
      </c>
      <c r="C2085" s="38" t="str">
        <f>IF(ISBLANK('Model Participation Data'!$B$91),"-",'Model Participation Data'!$B$91)</f>
        <v>-</v>
      </c>
      <c r="D2085" s="38" t="str">
        <f>IF(ISBLANK('Model Participation Data'!$C$91),"-",'Model Participation Data'!$C$91)</f>
        <v>-</v>
      </c>
      <c r="E2085" s="38" t="str">
        <f>IF(ISBLANK('Model Participation Data'!$D$91),"-",'Model Participation Data'!$D$91)</f>
        <v>-</v>
      </c>
      <c r="F2085" s="38" t="str">
        <f>IF(ISBLANK('Model Participation Data'!$E$91),"-",'Model Participation Data'!$E$91)</f>
        <v>-</v>
      </c>
      <c r="G2085" s="151" t="str">
        <f>IF(ISBLANK('Model Participation Data'!$F$91),"-",'Model Participation Data'!$F$91)</f>
        <v>-</v>
      </c>
      <c r="H2085" s="253">
        <v>1</v>
      </c>
      <c r="I2085" s="253">
        <v>3</v>
      </c>
      <c r="J2085" s="150" t="str">
        <f t="shared" si="79"/>
        <v>13</v>
      </c>
      <c r="K2085" s="38" t="str">
        <f>IF(ISBLANK('Model Participation Data'!$L$91),"-",'Model Participation Data'!$L$91)</f>
        <v>-</v>
      </c>
      <c r="L2085" s="39" t="str">
        <f>IF(ISBLANK('Model Participation Data'!$M$91),"-",'Model Participation Data'!$M$91)</f>
        <v>-</v>
      </c>
      <c r="M2085" s="254">
        <f>IF(ISNA(SUMIFS(INDEX('Model Participation Data'!$N$8:$DX$57,0,MATCH(CONCATENATE($J2085,M$6),'Model Participation Data'!$N$6:$DX$6,0)),'Model Participation Data'!$B$8:$B$57,$C2085,'Model Participation Data'!$C$8:$C$57,$D2085)),"-",SUMIFS(INDEX('Model Participation Data'!$N$8:$DX$57,0,MATCH(CONCATENATE($J2085,M$6),'Model Participation Data'!$N$6:$DX$6,0)),'Model Participation Data'!$B$8:$B$57,$C2085,'Model Participation Data'!$C$8:$C$57,$D2085))</f>
        <v>0</v>
      </c>
      <c r="N2085" s="254">
        <f>IF(ISNA(SUMIFS(INDEX('Model Participation Data'!$N$8:$DX$57,0,MATCH(CONCATENATE($J2085,N$6),'Model Participation Data'!$N$6:$DX$6,0)),'Model Participation Data'!$B$8:$B$57,$C2085,'Model Participation Data'!$C$8:$C$57,$D2085)),"-",SUMIFS(INDEX('Model Participation Data'!$N$8:$DX$57,0,MATCH(CONCATENATE($J2085,N$6),'Model Participation Data'!$N$6:$DX$6,0)),'Model Participation Data'!$B$8:$B$57,$C2085,'Model Participation Data'!$C$8:$C$57,$D2085))</f>
        <v>0</v>
      </c>
      <c r="O2085" s="154">
        <f>IF(ISNA(SUMIFS(INDEX('Model Participation Data'!$N$8:$DX$57,0,MATCH(CONCATENATE($J2085,O$6),'Model Participation Data'!$N$6:$DX$6,0)),'Model Participation Data'!$B$8:$B$57,$C2085,'Model Participation Data'!$C$8:$C$57,$D2085)),"-",SUMIFS(INDEX('Model Participation Data'!$N$8:$DX$57,0,MATCH(CONCATENATE($J2085,O$6),'Model Participation Data'!$N$6:$DX$6,0)),'Model Participation Data'!$B$8:$B$57,$C2085,'Model Participation Data'!$C$8:$C$57,$D2085))</f>
        <v>0</v>
      </c>
    </row>
    <row r="2086" spans="2:15" x14ac:dyDescent="0.35">
      <c r="B2086" s="37" t="s">
        <v>80</v>
      </c>
      <c r="C2086" s="38" t="str">
        <f>IF(ISBLANK('Model Participation Data'!$B$91),"-",'Model Participation Data'!$B$91)</f>
        <v>-</v>
      </c>
      <c r="D2086" s="38" t="str">
        <f>IF(ISBLANK('Model Participation Data'!$C$91),"-",'Model Participation Data'!$C$91)</f>
        <v>-</v>
      </c>
      <c r="E2086" s="38" t="str">
        <f>IF(ISBLANK('Model Participation Data'!$D$91),"-",'Model Participation Data'!$D$91)</f>
        <v>-</v>
      </c>
      <c r="F2086" s="38" t="str">
        <f>IF(ISBLANK('Model Participation Data'!$E$91),"-",'Model Participation Data'!$E$91)</f>
        <v>-</v>
      </c>
      <c r="G2086" s="151" t="str">
        <f>IF(ISBLANK('Model Participation Data'!$F$91),"-",'Model Participation Data'!$F$91)</f>
        <v>-</v>
      </c>
      <c r="H2086" s="253">
        <v>1</v>
      </c>
      <c r="I2086" s="253">
        <v>4</v>
      </c>
      <c r="J2086" s="150" t="str">
        <f t="shared" si="79"/>
        <v>14</v>
      </c>
      <c r="K2086" s="38" t="str">
        <f>IF(ISBLANK('Model Participation Data'!$L$91),"-",'Model Participation Data'!$L$91)</f>
        <v>-</v>
      </c>
      <c r="L2086" s="39" t="str">
        <f>IF(ISBLANK('Model Participation Data'!$M$91),"-",'Model Participation Data'!$M$91)</f>
        <v>-</v>
      </c>
      <c r="M2086" s="254">
        <f>IF(ISNA(SUMIFS(INDEX('Model Participation Data'!$N$8:$DX$57,0,MATCH(CONCATENATE($J2086,M$6),'Model Participation Data'!$N$6:$DX$6,0)),'Model Participation Data'!$B$8:$B$57,$C2086,'Model Participation Data'!$C$8:$C$57,$D2086)),"-",SUMIFS(INDEX('Model Participation Data'!$N$8:$DX$57,0,MATCH(CONCATENATE($J2086,M$6),'Model Participation Data'!$N$6:$DX$6,0)),'Model Participation Data'!$B$8:$B$57,$C2086,'Model Participation Data'!$C$8:$C$57,$D2086))</f>
        <v>0</v>
      </c>
      <c r="N2086" s="254">
        <f>IF(ISNA(SUMIFS(INDEX('Model Participation Data'!$N$8:$DX$57,0,MATCH(CONCATENATE($J2086,N$6),'Model Participation Data'!$N$6:$DX$6,0)),'Model Participation Data'!$B$8:$B$57,$C2086,'Model Participation Data'!$C$8:$C$57,$D2086)),"-",SUMIFS(INDEX('Model Participation Data'!$N$8:$DX$57,0,MATCH(CONCATENATE($J2086,N$6),'Model Participation Data'!$N$6:$DX$6,0)),'Model Participation Data'!$B$8:$B$57,$C2086,'Model Participation Data'!$C$8:$C$57,$D2086))</f>
        <v>0</v>
      </c>
      <c r="O2086" s="154">
        <f>IF(ISNA(SUMIFS(INDEX('Model Participation Data'!$N$8:$DX$57,0,MATCH(CONCATENATE($J2086,O$6),'Model Participation Data'!$N$6:$DX$6,0)),'Model Participation Data'!$B$8:$B$57,$C2086,'Model Participation Data'!$C$8:$C$57,$D2086)),"-",SUMIFS(INDEX('Model Participation Data'!$N$8:$DX$57,0,MATCH(CONCATENATE($J2086,O$6),'Model Participation Data'!$N$6:$DX$6,0)),'Model Participation Data'!$B$8:$B$57,$C2086,'Model Participation Data'!$C$8:$C$57,$D2086))</f>
        <v>0</v>
      </c>
    </row>
    <row r="2087" spans="2:15" x14ac:dyDescent="0.35">
      <c r="B2087" s="37" t="s">
        <v>80</v>
      </c>
      <c r="C2087" s="38" t="str">
        <f>IF(ISBLANK('Model Participation Data'!$B$91),"-",'Model Participation Data'!$B$91)</f>
        <v>-</v>
      </c>
      <c r="D2087" s="38" t="str">
        <f>IF(ISBLANK('Model Participation Data'!$C$91),"-",'Model Participation Data'!$C$91)</f>
        <v>-</v>
      </c>
      <c r="E2087" s="38" t="str">
        <f>IF(ISBLANK('Model Participation Data'!$D$91),"-",'Model Participation Data'!$D$91)</f>
        <v>-</v>
      </c>
      <c r="F2087" s="38" t="str">
        <f>IF(ISBLANK('Model Participation Data'!$E$91),"-",'Model Participation Data'!$E$91)</f>
        <v>-</v>
      </c>
      <c r="G2087" s="151" t="str">
        <f>IF(ISBLANK('Model Participation Data'!$F$91),"-",'Model Participation Data'!$F$91)</f>
        <v>-</v>
      </c>
      <c r="H2087" s="253">
        <v>1</v>
      </c>
      <c r="I2087" s="253">
        <v>5</v>
      </c>
      <c r="J2087" s="150" t="str">
        <f t="shared" si="79"/>
        <v>15</v>
      </c>
      <c r="K2087" s="38" t="str">
        <f>IF(ISBLANK('Model Participation Data'!$L$91),"-",'Model Participation Data'!$L$91)</f>
        <v>-</v>
      </c>
      <c r="L2087" s="39" t="str">
        <f>IF(ISBLANK('Model Participation Data'!$M$91),"-",'Model Participation Data'!$M$91)</f>
        <v>-</v>
      </c>
      <c r="M2087" s="254">
        <f>IF(ISNA(SUMIFS(INDEX('Model Participation Data'!$N$8:$DX$57,0,MATCH(CONCATENATE($J2087,M$6),'Model Participation Data'!$N$6:$DX$6,0)),'Model Participation Data'!$B$8:$B$57,$C2087,'Model Participation Data'!$C$8:$C$57,$D2087)),"-",SUMIFS(INDEX('Model Participation Data'!$N$8:$DX$57,0,MATCH(CONCATENATE($J2087,M$6),'Model Participation Data'!$N$6:$DX$6,0)),'Model Participation Data'!$B$8:$B$57,$C2087,'Model Participation Data'!$C$8:$C$57,$D2087))</f>
        <v>0</v>
      </c>
      <c r="N2087" s="254">
        <f>IF(ISNA(SUMIFS(INDEX('Model Participation Data'!$N$8:$DX$57,0,MATCH(CONCATENATE($J2087,N$6),'Model Participation Data'!$N$6:$DX$6,0)),'Model Participation Data'!$B$8:$B$57,$C2087,'Model Participation Data'!$C$8:$C$57,$D2087)),"-",SUMIFS(INDEX('Model Participation Data'!$N$8:$DX$57,0,MATCH(CONCATENATE($J2087,N$6),'Model Participation Data'!$N$6:$DX$6,0)),'Model Participation Data'!$B$8:$B$57,$C2087,'Model Participation Data'!$C$8:$C$57,$D2087))</f>
        <v>0</v>
      </c>
      <c r="O2087" s="154">
        <f>IF(ISNA(SUMIFS(INDEX('Model Participation Data'!$N$8:$DX$57,0,MATCH(CONCATENATE($J2087,O$6),'Model Participation Data'!$N$6:$DX$6,0)),'Model Participation Data'!$B$8:$B$57,$C2087,'Model Participation Data'!$C$8:$C$57,$D2087)),"-",SUMIFS(INDEX('Model Participation Data'!$N$8:$DX$57,0,MATCH(CONCATENATE($J2087,O$6),'Model Participation Data'!$N$6:$DX$6,0)),'Model Participation Data'!$B$8:$B$57,$C2087,'Model Participation Data'!$C$8:$C$57,$D2087))</f>
        <v>0</v>
      </c>
    </row>
    <row r="2088" spans="2:15" x14ac:dyDescent="0.35">
      <c r="B2088" s="37" t="s">
        <v>80</v>
      </c>
      <c r="C2088" s="38" t="str">
        <f>IF(ISBLANK('Model Participation Data'!$B$91),"-",'Model Participation Data'!$B$91)</f>
        <v>-</v>
      </c>
      <c r="D2088" s="38" t="str">
        <f>IF(ISBLANK('Model Participation Data'!$C$91),"-",'Model Participation Data'!$C$91)</f>
        <v>-</v>
      </c>
      <c r="E2088" s="38" t="str">
        <f>IF(ISBLANK('Model Participation Data'!$D$91),"-",'Model Participation Data'!$D$91)</f>
        <v>-</v>
      </c>
      <c r="F2088" s="38" t="str">
        <f>IF(ISBLANK('Model Participation Data'!$E$91),"-",'Model Participation Data'!$E$91)</f>
        <v>-</v>
      </c>
      <c r="G2088" s="151" t="str">
        <f>IF(ISBLANK('Model Participation Data'!$F$91),"-",'Model Participation Data'!$F$91)</f>
        <v>-</v>
      </c>
      <c r="H2088" s="253">
        <v>1</v>
      </c>
      <c r="I2088" s="253" t="s">
        <v>65</v>
      </c>
      <c r="J2088" s="150" t="str">
        <f t="shared" si="79"/>
        <v>1Goal</v>
      </c>
      <c r="K2088" s="38" t="str">
        <f>IF(ISBLANK('Model Participation Data'!$L$91),"-",'Model Participation Data'!$L$91)</f>
        <v>-</v>
      </c>
      <c r="L2088" s="39" t="str">
        <f>IF(ISBLANK('Model Participation Data'!$M$91),"-",'Model Participation Data'!$M$91)</f>
        <v>-</v>
      </c>
      <c r="M2088" s="254" t="str">
        <f>IF(ISNA(SUMIFS(INDEX('Model Participation Data'!$N$8:$DX$57,0,MATCH(CONCATENATE($J2088,M$6),'Model Participation Data'!$N$6:$DX$6,0)),'Model Participation Data'!$B$8:$B$57,$C2088,'Model Participation Data'!$C$8:$C$57,$D2088)),"-",SUMIFS(INDEX('Model Participation Data'!$N$8:$DX$57,0,MATCH(CONCATENATE($J2088,M$6),'Model Participation Data'!$N$6:$DX$6,0)),'Model Participation Data'!$B$8:$B$57,$C2088,'Model Participation Data'!$C$8:$C$57,$D2088))</f>
        <v>-</v>
      </c>
      <c r="N2088" s="254" t="str">
        <f>IF(ISNA(SUMIFS(INDEX('Model Participation Data'!$N$8:$DX$57,0,MATCH(CONCATENATE($J2088,N$6),'Model Participation Data'!$N$6:$DX$6,0)),'Model Participation Data'!$B$8:$B$57,$C2088,'Model Participation Data'!$C$8:$C$57,$D2088)),"-",SUMIFS(INDEX('Model Participation Data'!$N$8:$DX$57,0,MATCH(CONCATENATE($J2088,N$6),'Model Participation Data'!$N$6:$DX$6,0)),'Model Participation Data'!$B$8:$B$57,$C2088,'Model Participation Data'!$C$8:$C$57,$D2088))</f>
        <v>-</v>
      </c>
      <c r="O2088" s="154">
        <f>IF(ISNA(SUMIFS(INDEX('Model Participation Data'!$N$8:$DX$57,0,MATCH(CONCATENATE($J2088,O$6),'Model Participation Data'!$N$6:$DX$6,0)),'Model Participation Data'!$B$8:$B$57,$C2088,'Model Participation Data'!$C$8:$C$57,$D2088)),"-",SUMIFS(INDEX('Model Participation Data'!$N$8:$DX$57,0,MATCH(CONCATENATE($J2088,O$6),'Model Participation Data'!$N$6:$DX$6,0)),'Model Participation Data'!$B$8:$B$57,$C2088,'Model Participation Data'!$C$8:$C$57,$D2088))</f>
        <v>0</v>
      </c>
    </row>
    <row r="2089" spans="2:15" x14ac:dyDescent="0.35">
      <c r="B2089" s="37" t="s">
        <v>80</v>
      </c>
      <c r="C2089" s="38" t="str">
        <f>IF(ISBLANK('Model Participation Data'!$B$91),"-",'Model Participation Data'!$B$91)</f>
        <v>-</v>
      </c>
      <c r="D2089" s="38" t="str">
        <f>IF(ISBLANK('Model Participation Data'!$C$91),"-",'Model Participation Data'!$C$91)</f>
        <v>-</v>
      </c>
      <c r="E2089" s="38" t="str">
        <f>IF(ISBLANK('Model Participation Data'!$D$91),"-",'Model Participation Data'!$D$91)</f>
        <v>-</v>
      </c>
      <c r="F2089" s="38" t="str">
        <f>IF(ISBLANK('Model Participation Data'!$E$91),"-",'Model Participation Data'!$E$91)</f>
        <v>-</v>
      </c>
      <c r="G2089" s="151" t="str">
        <f>IF(ISBLANK('Model Participation Data'!$F$91),"-",'Model Participation Data'!$F$91)</f>
        <v>-</v>
      </c>
      <c r="H2089" s="253">
        <v>2</v>
      </c>
      <c r="I2089" s="253">
        <v>1</v>
      </c>
      <c r="J2089" s="150" t="str">
        <f t="shared" si="79"/>
        <v>21</v>
      </c>
      <c r="K2089" s="38" t="str">
        <f>IF(ISBLANK('Model Participation Data'!$L$91),"-",'Model Participation Data'!$L$91)</f>
        <v>-</v>
      </c>
      <c r="L2089" s="39" t="str">
        <f>IF(ISBLANK('Model Participation Data'!$M$91),"-",'Model Participation Data'!$M$91)</f>
        <v>-</v>
      </c>
      <c r="M2089" s="254">
        <f>IF(ISNA(SUMIFS(INDEX('Model Participation Data'!$N$8:$DX$57,0,MATCH(CONCATENATE($J2089,M$6),'Model Participation Data'!$N$6:$DX$6,0)),'Model Participation Data'!$B$8:$B$57,$C2089,'Model Participation Data'!$C$8:$C$57,$D2089)),"-",SUMIFS(INDEX('Model Participation Data'!$N$8:$DX$57,0,MATCH(CONCATENATE($J2089,M$6),'Model Participation Data'!$N$6:$DX$6,0)),'Model Participation Data'!$B$8:$B$57,$C2089,'Model Participation Data'!$C$8:$C$57,$D2089))</f>
        <v>0</v>
      </c>
      <c r="N2089" s="254">
        <f>IF(ISNA(SUMIFS(INDEX('Model Participation Data'!$N$8:$DX$57,0,MATCH(CONCATENATE($J2089,N$6),'Model Participation Data'!$N$6:$DX$6,0)),'Model Participation Data'!$B$8:$B$57,$C2089,'Model Participation Data'!$C$8:$C$57,$D2089)),"-",SUMIFS(INDEX('Model Participation Data'!$N$8:$DX$57,0,MATCH(CONCATENATE($J2089,N$6),'Model Participation Data'!$N$6:$DX$6,0)),'Model Participation Data'!$B$8:$B$57,$C2089,'Model Participation Data'!$C$8:$C$57,$D2089))</f>
        <v>0</v>
      </c>
      <c r="O2089" s="154">
        <f>IF(ISNA(SUMIFS(INDEX('Model Participation Data'!$N$8:$DX$57,0,MATCH(CONCATENATE($J2089,O$6),'Model Participation Data'!$N$6:$DX$6,0)),'Model Participation Data'!$B$8:$B$57,$C2089,'Model Participation Data'!$C$8:$C$57,$D2089)),"-",SUMIFS(INDEX('Model Participation Data'!$N$8:$DX$57,0,MATCH(CONCATENATE($J2089,O$6),'Model Participation Data'!$N$6:$DX$6,0)),'Model Participation Data'!$B$8:$B$57,$C2089,'Model Participation Data'!$C$8:$C$57,$D2089))</f>
        <v>0</v>
      </c>
    </row>
    <row r="2090" spans="2:15" x14ac:dyDescent="0.35">
      <c r="B2090" s="37" t="s">
        <v>80</v>
      </c>
      <c r="C2090" s="38" t="str">
        <f>IF(ISBLANK('Model Participation Data'!$B$91),"-",'Model Participation Data'!$B$91)</f>
        <v>-</v>
      </c>
      <c r="D2090" s="38" t="str">
        <f>IF(ISBLANK('Model Participation Data'!$C$91),"-",'Model Participation Data'!$C$91)</f>
        <v>-</v>
      </c>
      <c r="E2090" s="38" t="str">
        <f>IF(ISBLANK('Model Participation Data'!$D$91),"-",'Model Participation Data'!$D$91)</f>
        <v>-</v>
      </c>
      <c r="F2090" s="38" t="str">
        <f>IF(ISBLANK('Model Participation Data'!$E$91),"-",'Model Participation Data'!$E$91)</f>
        <v>-</v>
      </c>
      <c r="G2090" s="151" t="str">
        <f>IF(ISBLANK('Model Participation Data'!$F$91),"-",'Model Participation Data'!$F$91)</f>
        <v>-</v>
      </c>
      <c r="H2090" s="253">
        <v>2</v>
      </c>
      <c r="I2090" s="253">
        <v>2</v>
      </c>
      <c r="J2090" s="150" t="str">
        <f t="shared" si="79"/>
        <v>22</v>
      </c>
      <c r="K2090" s="38" t="str">
        <f>IF(ISBLANK('Model Participation Data'!$L$91),"-",'Model Participation Data'!$L$91)</f>
        <v>-</v>
      </c>
      <c r="L2090" s="39" t="str">
        <f>IF(ISBLANK('Model Participation Data'!$M$91),"-",'Model Participation Data'!$M$91)</f>
        <v>-</v>
      </c>
      <c r="M2090" s="254">
        <f>IF(ISNA(SUMIFS(INDEX('Model Participation Data'!$N$8:$DX$57,0,MATCH(CONCATENATE($J2090,M$6),'Model Participation Data'!$N$6:$DX$6,0)),'Model Participation Data'!$B$8:$B$57,$C2090,'Model Participation Data'!$C$8:$C$57,$D2090)),"-",SUMIFS(INDEX('Model Participation Data'!$N$8:$DX$57,0,MATCH(CONCATENATE($J2090,M$6),'Model Participation Data'!$N$6:$DX$6,0)),'Model Participation Data'!$B$8:$B$57,$C2090,'Model Participation Data'!$C$8:$C$57,$D2090))</f>
        <v>0</v>
      </c>
      <c r="N2090" s="254">
        <f>IF(ISNA(SUMIFS(INDEX('Model Participation Data'!$N$8:$DX$57,0,MATCH(CONCATENATE($J2090,N$6),'Model Participation Data'!$N$6:$DX$6,0)),'Model Participation Data'!$B$8:$B$57,$C2090,'Model Participation Data'!$C$8:$C$57,$D2090)),"-",SUMIFS(INDEX('Model Participation Data'!$N$8:$DX$57,0,MATCH(CONCATENATE($J2090,N$6),'Model Participation Data'!$N$6:$DX$6,0)),'Model Participation Data'!$B$8:$B$57,$C2090,'Model Participation Data'!$C$8:$C$57,$D2090))</f>
        <v>0</v>
      </c>
      <c r="O2090" s="154">
        <f>IF(ISNA(SUMIFS(INDEX('Model Participation Data'!$N$8:$DX$57,0,MATCH(CONCATENATE($J2090,O$6),'Model Participation Data'!$N$6:$DX$6,0)),'Model Participation Data'!$B$8:$B$57,$C2090,'Model Participation Data'!$C$8:$C$57,$D2090)),"-",SUMIFS(INDEX('Model Participation Data'!$N$8:$DX$57,0,MATCH(CONCATENATE($J2090,O$6),'Model Participation Data'!$N$6:$DX$6,0)),'Model Participation Data'!$B$8:$B$57,$C2090,'Model Participation Data'!$C$8:$C$57,$D2090))</f>
        <v>0</v>
      </c>
    </row>
    <row r="2091" spans="2:15" x14ac:dyDescent="0.35">
      <c r="B2091" s="37" t="s">
        <v>80</v>
      </c>
      <c r="C2091" s="38" t="str">
        <f>IF(ISBLANK('Model Participation Data'!$B$91),"-",'Model Participation Data'!$B$91)</f>
        <v>-</v>
      </c>
      <c r="D2091" s="38" t="str">
        <f>IF(ISBLANK('Model Participation Data'!$C$91),"-",'Model Participation Data'!$C$91)</f>
        <v>-</v>
      </c>
      <c r="E2091" s="38" t="str">
        <f>IF(ISBLANK('Model Participation Data'!$D$91),"-",'Model Participation Data'!$D$91)</f>
        <v>-</v>
      </c>
      <c r="F2091" s="38" t="str">
        <f>IF(ISBLANK('Model Participation Data'!$E$91),"-",'Model Participation Data'!$E$91)</f>
        <v>-</v>
      </c>
      <c r="G2091" s="151" t="str">
        <f>IF(ISBLANK('Model Participation Data'!$F$91),"-",'Model Participation Data'!$F$91)</f>
        <v>-</v>
      </c>
      <c r="H2091" s="253">
        <v>2</v>
      </c>
      <c r="I2091" s="253">
        <v>3</v>
      </c>
      <c r="J2091" s="150" t="str">
        <f t="shared" si="79"/>
        <v>23</v>
      </c>
      <c r="K2091" s="38" t="str">
        <f>IF(ISBLANK('Model Participation Data'!$L$91),"-",'Model Participation Data'!$L$91)</f>
        <v>-</v>
      </c>
      <c r="L2091" s="39" t="str">
        <f>IF(ISBLANK('Model Participation Data'!$M$91),"-",'Model Participation Data'!$M$91)</f>
        <v>-</v>
      </c>
      <c r="M2091" s="254">
        <f>IF(ISNA(SUMIFS(INDEX('Model Participation Data'!$N$8:$DX$57,0,MATCH(CONCATENATE($J2091,M$6),'Model Participation Data'!$N$6:$DX$6,0)),'Model Participation Data'!$B$8:$B$57,$C2091,'Model Participation Data'!$C$8:$C$57,$D2091)),"-",SUMIFS(INDEX('Model Participation Data'!$N$8:$DX$57,0,MATCH(CONCATENATE($J2091,M$6),'Model Participation Data'!$N$6:$DX$6,0)),'Model Participation Data'!$B$8:$B$57,$C2091,'Model Participation Data'!$C$8:$C$57,$D2091))</f>
        <v>0</v>
      </c>
      <c r="N2091" s="254">
        <f>IF(ISNA(SUMIFS(INDEX('Model Participation Data'!$N$8:$DX$57,0,MATCH(CONCATENATE($J2091,N$6),'Model Participation Data'!$N$6:$DX$6,0)),'Model Participation Data'!$B$8:$B$57,$C2091,'Model Participation Data'!$C$8:$C$57,$D2091)),"-",SUMIFS(INDEX('Model Participation Data'!$N$8:$DX$57,0,MATCH(CONCATENATE($J2091,N$6),'Model Participation Data'!$N$6:$DX$6,0)),'Model Participation Data'!$B$8:$B$57,$C2091,'Model Participation Data'!$C$8:$C$57,$D2091))</f>
        <v>0</v>
      </c>
      <c r="O2091" s="154">
        <f>IF(ISNA(SUMIFS(INDEX('Model Participation Data'!$N$8:$DX$57,0,MATCH(CONCATENATE($J2091,O$6),'Model Participation Data'!$N$6:$DX$6,0)),'Model Participation Data'!$B$8:$B$57,$C2091,'Model Participation Data'!$C$8:$C$57,$D2091)),"-",SUMIFS(INDEX('Model Participation Data'!$N$8:$DX$57,0,MATCH(CONCATENATE($J2091,O$6),'Model Participation Data'!$N$6:$DX$6,0)),'Model Participation Data'!$B$8:$B$57,$C2091,'Model Participation Data'!$C$8:$C$57,$D2091))</f>
        <v>0</v>
      </c>
    </row>
    <row r="2092" spans="2:15" x14ac:dyDescent="0.35">
      <c r="B2092" s="37" t="s">
        <v>80</v>
      </c>
      <c r="C2092" s="38" t="str">
        <f>IF(ISBLANK('Model Participation Data'!$B$91),"-",'Model Participation Data'!$B$91)</f>
        <v>-</v>
      </c>
      <c r="D2092" s="38" t="str">
        <f>IF(ISBLANK('Model Participation Data'!$C$91),"-",'Model Participation Data'!$C$91)</f>
        <v>-</v>
      </c>
      <c r="E2092" s="38" t="str">
        <f>IF(ISBLANK('Model Participation Data'!$D$91),"-",'Model Participation Data'!$D$91)</f>
        <v>-</v>
      </c>
      <c r="F2092" s="38" t="str">
        <f>IF(ISBLANK('Model Participation Data'!$E$91),"-",'Model Participation Data'!$E$91)</f>
        <v>-</v>
      </c>
      <c r="G2092" s="151" t="str">
        <f>IF(ISBLANK('Model Participation Data'!$F$91),"-",'Model Participation Data'!$F$91)</f>
        <v>-</v>
      </c>
      <c r="H2092" s="253">
        <v>2</v>
      </c>
      <c r="I2092" s="253">
        <v>4</v>
      </c>
      <c r="J2092" s="150" t="str">
        <f t="shared" si="79"/>
        <v>24</v>
      </c>
      <c r="K2092" s="38" t="str">
        <f>IF(ISBLANK('Model Participation Data'!$L$91),"-",'Model Participation Data'!$L$91)</f>
        <v>-</v>
      </c>
      <c r="L2092" s="39" t="str">
        <f>IF(ISBLANK('Model Participation Data'!$M$91),"-",'Model Participation Data'!$M$91)</f>
        <v>-</v>
      </c>
      <c r="M2092" s="254">
        <f>IF(ISNA(SUMIFS(INDEX('Model Participation Data'!$N$8:$DX$57,0,MATCH(CONCATENATE($J2092,M$6),'Model Participation Data'!$N$6:$DX$6,0)),'Model Participation Data'!$B$8:$B$57,$C2092,'Model Participation Data'!$C$8:$C$57,$D2092)),"-",SUMIFS(INDEX('Model Participation Data'!$N$8:$DX$57,0,MATCH(CONCATENATE($J2092,M$6),'Model Participation Data'!$N$6:$DX$6,0)),'Model Participation Data'!$B$8:$B$57,$C2092,'Model Participation Data'!$C$8:$C$57,$D2092))</f>
        <v>0</v>
      </c>
      <c r="N2092" s="254">
        <f>IF(ISNA(SUMIFS(INDEX('Model Participation Data'!$N$8:$DX$57,0,MATCH(CONCATENATE($J2092,N$6),'Model Participation Data'!$N$6:$DX$6,0)),'Model Participation Data'!$B$8:$B$57,$C2092,'Model Participation Data'!$C$8:$C$57,$D2092)),"-",SUMIFS(INDEX('Model Participation Data'!$N$8:$DX$57,0,MATCH(CONCATENATE($J2092,N$6),'Model Participation Data'!$N$6:$DX$6,0)),'Model Participation Data'!$B$8:$B$57,$C2092,'Model Participation Data'!$C$8:$C$57,$D2092))</f>
        <v>0</v>
      </c>
      <c r="O2092" s="154">
        <f>IF(ISNA(SUMIFS(INDEX('Model Participation Data'!$N$8:$DX$57,0,MATCH(CONCATENATE($J2092,O$6),'Model Participation Data'!$N$6:$DX$6,0)),'Model Participation Data'!$B$8:$B$57,$C2092,'Model Participation Data'!$C$8:$C$57,$D2092)),"-",SUMIFS(INDEX('Model Participation Data'!$N$8:$DX$57,0,MATCH(CONCATENATE($J2092,O$6),'Model Participation Data'!$N$6:$DX$6,0)),'Model Participation Data'!$B$8:$B$57,$C2092,'Model Participation Data'!$C$8:$C$57,$D2092))</f>
        <v>0</v>
      </c>
    </row>
    <row r="2093" spans="2:15" x14ac:dyDescent="0.35">
      <c r="B2093" s="37" t="s">
        <v>80</v>
      </c>
      <c r="C2093" s="38" t="str">
        <f>IF(ISBLANK('Model Participation Data'!$B$91),"-",'Model Participation Data'!$B$91)</f>
        <v>-</v>
      </c>
      <c r="D2093" s="38" t="str">
        <f>IF(ISBLANK('Model Participation Data'!$C$91),"-",'Model Participation Data'!$C$91)</f>
        <v>-</v>
      </c>
      <c r="E2093" s="38" t="str">
        <f>IF(ISBLANK('Model Participation Data'!$D$91),"-",'Model Participation Data'!$D$91)</f>
        <v>-</v>
      </c>
      <c r="F2093" s="38" t="str">
        <f>IF(ISBLANK('Model Participation Data'!$E$91),"-",'Model Participation Data'!$E$91)</f>
        <v>-</v>
      </c>
      <c r="G2093" s="151" t="str">
        <f>IF(ISBLANK('Model Participation Data'!$F$91),"-",'Model Participation Data'!$F$91)</f>
        <v>-</v>
      </c>
      <c r="H2093" s="253">
        <v>2</v>
      </c>
      <c r="I2093" s="253">
        <v>5</v>
      </c>
      <c r="J2093" s="150" t="str">
        <f t="shared" si="79"/>
        <v>25</v>
      </c>
      <c r="K2093" s="38" t="str">
        <f>IF(ISBLANK('Model Participation Data'!$L$91),"-",'Model Participation Data'!$L$91)</f>
        <v>-</v>
      </c>
      <c r="L2093" s="39" t="str">
        <f>IF(ISBLANK('Model Participation Data'!$M$91),"-",'Model Participation Data'!$M$91)</f>
        <v>-</v>
      </c>
      <c r="M2093" s="254">
        <f>IF(ISNA(SUMIFS(INDEX('Model Participation Data'!$N$8:$DX$57,0,MATCH(CONCATENATE($J2093,M$6),'Model Participation Data'!$N$6:$DX$6,0)),'Model Participation Data'!$B$8:$B$57,$C2093,'Model Participation Data'!$C$8:$C$57,$D2093)),"-",SUMIFS(INDEX('Model Participation Data'!$N$8:$DX$57,0,MATCH(CONCATENATE($J2093,M$6),'Model Participation Data'!$N$6:$DX$6,0)),'Model Participation Data'!$B$8:$B$57,$C2093,'Model Participation Data'!$C$8:$C$57,$D2093))</f>
        <v>0</v>
      </c>
      <c r="N2093" s="254">
        <f>IF(ISNA(SUMIFS(INDEX('Model Participation Data'!$N$8:$DX$57,0,MATCH(CONCATENATE($J2093,N$6),'Model Participation Data'!$N$6:$DX$6,0)),'Model Participation Data'!$B$8:$B$57,$C2093,'Model Participation Data'!$C$8:$C$57,$D2093)),"-",SUMIFS(INDEX('Model Participation Data'!$N$8:$DX$57,0,MATCH(CONCATENATE($J2093,N$6),'Model Participation Data'!$N$6:$DX$6,0)),'Model Participation Data'!$B$8:$B$57,$C2093,'Model Participation Data'!$C$8:$C$57,$D2093))</f>
        <v>0</v>
      </c>
      <c r="O2093" s="154">
        <f>IF(ISNA(SUMIFS(INDEX('Model Participation Data'!$N$8:$DX$57,0,MATCH(CONCATENATE($J2093,O$6),'Model Participation Data'!$N$6:$DX$6,0)),'Model Participation Data'!$B$8:$B$57,$C2093,'Model Participation Data'!$C$8:$C$57,$D2093)),"-",SUMIFS(INDEX('Model Participation Data'!$N$8:$DX$57,0,MATCH(CONCATENATE($J2093,O$6),'Model Participation Data'!$N$6:$DX$6,0)),'Model Participation Data'!$B$8:$B$57,$C2093,'Model Participation Data'!$C$8:$C$57,$D2093))</f>
        <v>0</v>
      </c>
    </row>
    <row r="2094" spans="2:15" x14ac:dyDescent="0.35">
      <c r="B2094" s="37" t="s">
        <v>80</v>
      </c>
      <c r="C2094" s="38" t="str">
        <f>IF(ISBLANK('Model Participation Data'!$B$91),"-",'Model Participation Data'!$B$91)</f>
        <v>-</v>
      </c>
      <c r="D2094" s="38" t="str">
        <f>IF(ISBLANK('Model Participation Data'!$C$91),"-",'Model Participation Data'!$C$91)</f>
        <v>-</v>
      </c>
      <c r="E2094" s="38" t="str">
        <f>IF(ISBLANK('Model Participation Data'!$D$91),"-",'Model Participation Data'!$D$91)</f>
        <v>-</v>
      </c>
      <c r="F2094" s="38" t="str">
        <f>IF(ISBLANK('Model Participation Data'!$E$91),"-",'Model Participation Data'!$E$91)</f>
        <v>-</v>
      </c>
      <c r="G2094" s="151" t="str">
        <f>IF(ISBLANK('Model Participation Data'!$F$91),"-",'Model Participation Data'!$F$91)</f>
        <v>-</v>
      </c>
      <c r="H2094" s="253">
        <v>2</v>
      </c>
      <c r="I2094" s="253" t="s">
        <v>65</v>
      </c>
      <c r="J2094" s="150" t="str">
        <f t="shared" si="79"/>
        <v>2Goal</v>
      </c>
      <c r="K2094" s="38" t="str">
        <f>IF(ISBLANK('Model Participation Data'!$L$91),"-",'Model Participation Data'!$L$91)</f>
        <v>-</v>
      </c>
      <c r="L2094" s="39" t="str">
        <f>IF(ISBLANK('Model Participation Data'!$M$91),"-",'Model Participation Data'!$M$91)</f>
        <v>-</v>
      </c>
      <c r="M2094" s="254" t="str">
        <f>IF(ISNA(SUMIFS(INDEX('Model Participation Data'!$N$8:$DX$57,0,MATCH(CONCATENATE($J2094,M$6),'Model Participation Data'!$N$6:$DX$6,0)),'Model Participation Data'!$B$8:$B$57,$C2094,'Model Participation Data'!$C$8:$C$57,$D2094)),"-",SUMIFS(INDEX('Model Participation Data'!$N$8:$DX$57,0,MATCH(CONCATENATE($J2094,M$6),'Model Participation Data'!$N$6:$DX$6,0)),'Model Participation Data'!$B$8:$B$57,$C2094,'Model Participation Data'!$C$8:$C$57,$D2094))</f>
        <v>-</v>
      </c>
      <c r="N2094" s="254" t="str">
        <f>IF(ISNA(SUMIFS(INDEX('Model Participation Data'!$N$8:$DX$57,0,MATCH(CONCATENATE($J2094,N$6),'Model Participation Data'!$N$6:$DX$6,0)),'Model Participation Data'!$B$8:$B$57,$C2094,'Model Participation Data'!$C$8:$C$57,$D2094)),"-",SUMIFS(INDEX('Model Participation Data'!$N$8:$DX$57,0,MATCH(CONCATENATE($J2094,N$6),'Model Participation Data'!$N$6:$DX$6,0)),'Model Participation Data'!$B$8:$B$57,$C2094,'Model Participation Data'!$C$8:$C$57,$D2094))</f>
        <v>-</v>
      </c>
      <c r="O2094" s="154">
        <f>IF(ISNA(SUMIFS(INDEX('Model Participation Data'!$N$8:$DX$57,0,MATCH(CONCATENATE($J2094,O$6),'Model Participation Data'!$N$6:$DX$6,0)),'Model Participation Data'!$B$8:$B$57,$C2094,'Model Participation Data'!$C$8:$C$57,$D2094)),"-",SUMIFS(INDEX('Model Participation Data'!$N$8:$DX$57,0,MATCH(CONCATENATE($J2094,O$6),'Model Participation Data'!$N$6:$DX$6,0)),'Model Participation Data'!$B$8:$B$57,$C2094,'Model Participation Data'!$C$8:$C$57,$D2094))</f>
        <v>0</v>
      </c>
    </row>
    <row r="2095" spans="2:15" x14ac:dyDescent="0.35">
      <c r="B2095" s="37" t="s">
        <v>80</v>
      </c>
      <c r="C2095" s="38" t="str">
        <f>IF(ISBLANK('Model Participation Data'!$B$91),"-",'Model Participation Data'!$B$91)</f>
        <v>-</v>
      </c>
      <c r="D2095" s="38" t="str">
        <f>IF(ISBLANK('Model Participation Data'!$C$91),"-",'Model Participation Data'!$C$91)</f>
        <v>-</v>
      </c>
      <c r="E2095" s="38" t="str">
        <f>IF(ISBLANK('Model Participation Data'!$D$91),"-",'Model Participation Data'!$D$91)</f>
        <v>-</v>
      </c>
      <c r="F2095" s="38" t="str">
        <f>IF(ISBLANK('Model Participation Data'!$E$91),"-",'Model Participation Data'!$E$91)</f>
        <v>-</v>
      </c>
      <c r="G2095" s="151" t="str">
        <f>IF(ISBLANK('Model Participation Data'!$F$91),"-",'Model Participation Data'!$F$91)</f>
        <v>-</v>
      </c>
      <c r="H2095" s="253">
        <v>3</v>
      </c>
      <c r="I2095" s="253">
        <v>1</v>
      </c>
      <c r="J2095" s="150" t="str">
        <f t="shared" si="79"/>
        <v>31</v>
      </c>
      <c r="K2095" s="38" t="str">
        <f>IF(ISBLANK('Model Participation Data'!$L$91),"-",'Model Participation Data'!$L$91)</f>
        <v>-</v>
      </c>
      <c r="L2095" s="39" t="str">
        <f>IF(ISBLANK('Model Participation Data'!$M$91),"-",'Model Participation Data'!$M$91)</f>
        <v>-</v>
      </c>
      <c r="M2095" s="254">
        <f>IF(ISNA(SUMIFS(INDEX('Model Participation Data'!$N$8:$DX$57,0,MATCH(CONCATENATE($J2095,M$6),'Model Participation Data'!$N$6:$DX$6,0)),'Model Participation Data'!$B$8:$B$57,$C2095,'Model Participation Data'!$C$8:$C$57,$D2095)),"-",SUMIFS(INDEX('Model Participation Data'!$N$8:$DX$57,0,MATCH(CONCATENATE($J2095,M$6),'Model Participation Data'!$N$6:$DX$6,0)),'Model Participation Data'!$B$8:$B$57,$C2095,'Model Participation Data'!$C$8:$C$57,$D2095))</f>
        <v>0</v>
      </c>
      <c r="N2095" s="254">
        <f>IF(ISNA(SUMIFS(INDEX('Model Participation Data'!$N$8:$DX$57,0,MATCH(CONCATENATE($J2095,N$6),'Model Participation Data'!$N$6:$DX$6,0)),'Model Participation Data'!$B$8:$B$57,$C2095,'Model Participation Data'!$C$8:$C$57,$D2095)),"-",SUMIFS(INDEX('Model Participation Data'!$N$8:$DX$57,0,MATCH(CONCATENATE($J2095,N$6),'Model Participation Data'!$N$6:$DX$6,0)),'Model Participation Data'!$B$8:$B$57,$C2095,'Model Participation Data'!$C$8:$C$57,$D2095))</f>
        <v>0</v>
      </c>
      <c r="O2095" s="154">
        <f>IF(ISNA(SUMIFS(INDEX('Model Participation Data'!$N$8:$DX$57,0,MATCH(CONCATENATE($J2095,O$6),'Model Participation Data'!$N$6:$DX$6,0)),'Model Participation Data'!$B$8:$B$57,$C2095,'Model Participation Data'!$C$8:$C$57,$D2095)),"-",SUMIFS(INDEX('Model Participation Data'!$N$8:$DX$57,0,MATCH(CONCATENATE($J2095,O$6),'Model Participation Data'!$N$6:$DX$6,0)),'Model Participation Data'!$B$8:$B$57,$C2095,'Model Participation Data'!$C$8:$C$57,$D2095))</f>
        <v>0</v>
      </c>
    </row>
    <row r="2096" spans="2:15" x14ac:dyDescent="0.35">
      <c r="B2096" s="37" t="s">
        <v>80</v>
      </c>
      <c r="C2096" s="38" t="str">
        <f>IF(ISBLANK('Model Participation Data'!$B$91),"-",'Model Participation Data'!$B$91)</f>
        <v>-</v>
      </c>
      <c r="D2096" s="38" t="str">
        <f>IF(ISBLANK('Model Participation Data'!$C$91),"-",'Model Participation Data'!$C$91)</f>
        <v>-</v>
      </c>
      <c r="E2096" s="38" t="str">
        <f>IF(ISBLANK('Model Participation Data'!$D$91),"-",'Model Participation Data'!$D$91)</f>
        <v>-</v>
      </c>
      <c r="F2096" s="38" t="str">
        <f>IF(ISBLANK('Model Participation Data'!$E$91),"-",'Model Participation Data'!$E$91)</f>
        <v>-</v>
      </c>
      <c r="G2096" s="151" t="str">
        <f>IF(ISBLANK('Model Participation Data'!$F$91),"-",'Model Participation Data'!$F$91)</f>
        <v>-</v>
      </c>
      <c r="H2096" s="253">
        <v>3</v>
      </c>
      <c r="I2096" s="253">
        <v>2</v>
      </c>
      <c r="J2096" s="150" t="str">
        <f t="shared" si="79"/>
        <v>32</v>
      </c>
      <c r="K2096" s="38" t="str">
        <f>IF(ISBLANK('Model Participation Data'!$L$91),"-",'Model Participation Data'!$L$91)</f>
        <v>-</v>
      </c>
      <c r="L2096" s="39" t="str">
        <f>IF(ISBLANK('Model Participation Data'!$M$91),"-",'Model Participation Data'!$M$91)</f>
        <v>-</v>
      </c>
      <c r="M2096" s="254">
        <f>IF(ISNA(SUMIFS(INDEX('Model Participation Data'!$N$8:$DX$57,0,MATCH(CONCATENATE($J2096,M$6),'Model Participation Data'!$N$6:$DX$6,0)),'Model Participation Data'!$B$8:$B$57,$C2096,'Model Participation Data'!$C$8:$C$57,$D2096)),"-",SUMIFS(INDEX('Model Participation Data'!$N$8:$DX$57,0,MATCH(CONCATENATE($J2096,M$6),'Model Participation Data'!$N$6:$DX$6,0)),'Model Participation Data'!$B$8:$B$57,$C2096,'Model Participation Data'!$C$8:$C$57,$D2096))</f>
        <v>0</v>
      </c>
      <c r="N2096" s="254">
        <f>IF(ISNA(SUMIFS(INDEX('Model Participation Data'!$N$8:$DX$57,0,MATCH(CONCATENATE($J2096,N$6),'Model Participation Data'!$N$6:$DX$6,0)),'Model Participation Data'!$B$8:$B$57,$C2096,'Model Participation Data'!$C$8:$C$57,$D2096)),"-",SUMIFS(INDEX('Model Participation Data'!$N$8:$DX$57,0,MATCH(CONCATENATE($J2096,N$6),'Model Participation Data'!$N$6:$DX$6,0)),'Model Participation Data'!$B$8:$B$57,$C2096,'Model Participation Data'!$C$8:$C$57,$D2096))</f>
        <v>0</v>
      </c>
      <c r="O2096" s="154">
        <f>IF(ISNA(SUMIFS(INDEX('Model Participation Data'!$N$8:$DX$57,0,MATCH(CONCATENATE($J2096,O$6),'Model Participation Data'!$N$6:$DX$6,0)),'Model Participation Data'!$B$8:$B$57,$C2096,'Model Participation Data'!$C$8:$C$57,$D2096)),"-",SUMIFS(INDEX('Model Participation Data'!$N$8:$DX$57,0,MATCH(CONCATENATE($J2096,O$6),'Model Participation Data'!$N$6:$DX$6,0)),'Model Participation Data'!$B$8:$B$57,$C2096,'Model Participation Data'!$C$8:$C$57,$D2096))</f>
        <v>0</v>
      </c>
    </row>
    <row r="2097" spans="2:15" x14ac:dyDescent="0.35">
      <c r="B2097" s="37" t="s">
        <v>80</v>
      </c>
      <c r="C2097" s="38" t="str">
        <f>IF(ISBLANK('Model Participation Data'!$B$91),"-",'Model Participation Data'!$B$91)</f>
        <v>-</v>
      </c>
      <c r="D2097" s="38" t="str">
        <f>IF(ISBLANK('Model Participation Data'!$C$91),"-",'Model Participation Data'!$C$91)</f>
        <v>-</v>
      </c>
      <c r="E2097" s="38" t="str">
        <f>IF(ISBLANK('Model Participation Data'!$D$91),"-",'Model Participation Data'!$D$91)</f>
        <v>-</v>
      </c>
      <c r="F2097" s="38" t="str">
        <f>IF(ISBLANK('Model Participation Data'!$E$91),"-",'Model Participation Data'!$E$91)</f>
        <v>-</v>
      </c>
      <c r="G2097" s="151" t="str">
        <f>IF(ISBLANK('Model Participation Data'!$F$91),"-",'Model Participation Data'!$F$91)</f>
        <v>-</v>
      </c>
      <c r="H2097" s="253">
        <v>3</v>
      </c>
      <c r="I2097" s="253">
        <v>3</v>
      </c>
      <c r="J2097" s="150" t="str">
        <f t="shared" si="79"/>
        <v>33</v>
      </c>
      <c r="K2097" s="38" t="str">
        <f>IF(ISBLANK('Model Participation Data'!$L$91),"-",'Model Participation Data'!$L$91)</f>
        <v>-</v>
      </c>
      <c r="L2097" s="39" t="str">
        <f>IF(ISBLANK('Model Participation Data'!$M$91),"-",'Model Participation Data'!$M$91)</f>
        <v>-</v>
      </c>
      <c r="M2097" s="254">
        <f>IF(ISNA(SUMIFS(INDEX('Model Participation Data'!$N$8:$DX$57,0,MATCH(CONCATENATE($J2097,M$6),'Model Participation Data'!$N$6:$DX$6,0)),'Model Participation Data'!$B$8:$B$57,$C2097,'Model Participation Data'!$C$8:$C$57,$D2097)),"-",SUMIFS(INDEX('Model Participation Data'!$N$8:$DX$57,0,MATCH(CONCATENATE($J2097,M$6),'Model Participation Data'!$N$6:$DX$6,0)),'Model Participation Data'!$B$8:$B$57,$C2097,'Model Participation Data'!$C$8:$C$57,$D2097))</f>
        <v>0</v>
      </c>
      <c r="N2097" s="254">
        <f>IF(ISNA(SUMIFS(INDEX('Model Participation Data'!$N$8:$DX$57,0,MATCH(CONCATENATE($J2097,N$6),'Model Participation Data'!$N$6:$DX$6,0)),'Model Participation Data'!$B$8:$B$57,$C2097,'Model Participation Data'!$C$8:$C$57,$D2097)),"-",SUMIFS(INDEX('Model Participation Data'!$N$8:$DX$57,0,MATCH(CONCATENATE($J2097,N$6),'Model Participation Data'!$N$6:$DX$6,0)),'Model Participation Data'!$B$8:$B$57,$C2097,'Model Participation Data'!$C$8:$C$57,$D2097))</f>
        <v>0</v>
      </c>
      <c r="O2097" s="154">
        <f>IF(ISNA(SUMIFS(INDEX('Model Participation Data'!$N$8:$DX$57,0,MATCH(CONCATENATE($J2097,O$6),'Model Participation Data'!$N$6:$DX$6,0)),'Model Participation Data'!$B$8:$B$57,$C2097,'Model Participation Data'!$C$8:$C$57,$D2097)),"-",SUMIFS(INDEX('Model Participation Data'!$N$8:$DX$57,0,MATCH(CONCATENATE($J2097,O$6),'Model Participation Data'!$N$6:$DX$6,0)),'Model Participation Data'!$B$8:$B$57,$C2097,'Model Participation Data'!$C$8:$C$57,$D2097))</f>
        <v>0</v>
      </c>
    </row>
    <row r="2098" spans="2:15" x14ac:dyDescent="0.35">
      <c r="B2098" s="37" t="s">
        <v>80</v>
      </c>
      <c r="C2098" s="38" t="str">
        <f>IF(ISBLANK('Model Participation Data'!$B$91),"-",'Model Participation Data'!$B$91)</f>
        <v>-</v>
      </c>
      <c r="D2098" s="38" t="str">
        <f>IF(ISBLANK('Model Participation Data'!$C$91),"-",'Model Participation Data'!$C$91)</f>
        <v>-</v>
      </c>
      <c r="E2098" s="38" t="str">
        <f>IF(ISBLANK('Model Participation Data'!$D$91),"-",'Model Participation Data'!$D$91)</f>
        <v>-</v>
      </c>
      <c r="F2098" s="38" t="str">
        <f>IF(ISBLANK('Model Participation Data'!$E$91),"-",'Model Participation Data'!$E$91)</f>
        <v>-</v>
      </c>
      <c r="G2098" s="151" t="str">
        <f>IF(ISBLANK('Model Participation Data'!$F$91),"-",'Model Participation Data'!$F$91)</f>
        <v>-</v>
      </c>
      <c r="H2098" s="253">
        <v>3</v>
      </c>
      <c r="I2098" s="253">
        <v>4</v>
      </c>
      <c r="J2098" s="150" t="str">
        <f t="shared" si="79"/>
        <v>34</v>
      </c>
      <c r="K2098" s="38" t="str">
        <f>IF(ISBLANK('Model Participation Data'!$L$91),"-",'Model Participation Data'!$L$91)</f>
        <v>-</v>
      </c>
      <c r="L2098" s="39" t="str">
        <f>IF(ISBLANK('Model Participation Data'!$M$91),"-",'Model Participation Data'!$M$91)</f>
        <v>-</v>
      </c>
      <c r="M2098" s="254">
        <f>IF(ISNA(SUMIFS(INDEX('Model Participation Data'!$N$8:$DX$57,0,MATCH(CONCATENATE($J2098,M$6),'Model Participation Data'!$N$6:$DX$6,0)),'Model Participation Data'!$B$8:$B$57,$C2098,'Model Participation Data'!$C$8:$C$57,$D2098)),"-",SUMIFS(INDEX('Model Participation Data'!$N$8:$DX$57,0,MATCH(CONCATENATE($J2098,M$6),'Model Participation Data'!$N$6:$DX$6,0)),'Model Participation Data'!$B$8:$B$57,$C2098,'Model Participation Data'!$C$8:$C$57,$D2098))</f>
        <v>0</v>
      </c>
      <c r="N2098" s="254">
        <f>IF(ISNA(SUMIFS(INDEX('Model Participation Data'!$N$8:$DX$57,0,MATCH(CONCATENATE($J2098,N$6),'Model Participation Data'!$N$6:$DX$6,0)),'Model Participation Data'!$B$8:$B$57,$C2098,'Model Participation Data'!$C$8:$C$57,$D2098)),"-",SUMIFS(INDEX('Model Participation Data'!$N$8:$DX$57,0,MATCH(CONCATENATE($J2098,N$6),'Model Participation Data'!$N$6:$DX$6,0)),'Model Participation Data'!$B$8:$B$57,$C2098,'Model Participation Data'!$C$8:$C$57,$D2098))</f>
        <v>0</v>
      </c>
      <c r="O2098" s="154">
        <f>IF(ISNA(SUMIFS(INDEX('Model Participation Data'!$N$8:$DX$57,0,MATCH(CONCATENATE($J2098,O$6),'Model Participation Data'!$N$6:$DX$6,0)),'Model Participation Data'!$B$8:$B$57,$C2098,'Model Participation Data'!$C$8:$C$57,$D2098)),"-",SUMIFS(INDEX('Model Participation Data'!$N$8:$DX$57,0,MATCH(CONCATENATE($J2098,O$6),'Model Participation Data'!$N$6:$DX$6,0)),'Model Participation Data'!$B$8:$B$57,$C2098,'Model Participation Data'!$C$8:$C$57,$D2098))</f>
        <v>0</v>
      </c>
    </row>
    <row r="2099" spans="2:15" x14ac:dyDescent="0.35">
      <c r="B2099" s="37" t="s">
        <v>80</v>
      </c>
      <c r="C2099" s="38" t="str">
        <f>IF(ISBLANK('Model Participation Data'!$B$91),"-",'Model Participation Data'!$B$91)</f>
        <v>-</v>
      </c>
      <c r="D2099" s="38" t="str">
        <f>IF(ISBLANK('Model Participation Data'!$C$91),"-",'Model Participation Data'!$C$91)</f>
        <v>-</v>
      </c>
      <c r="E2099" s="38" t="str">
        <f>IF(ISBLANK('Model Participation Data'!$D$91),"-",'Model Participation Data'!$D$91)</f>
        <v>-</v>
      </c>
      <c r="F2099" s="38" t="str">
        <f>IF(ISBLANK('Model Participation Data'!$E$91),"-",'Model Participation Data'!$E$91)</f>
        <v>-</v>
      </c>
      <c r="G2099" s="151" t="str">
        <f>IF(ISBLANK('Model Participation Data'!$F$91),"-",'Model Participation Data'!$F$91)</f>
        <v>-</v>
      </c>
      <c r="H2099" s="253">
        <v>3</v>
      </c>
      <c r="I2099" s="253">
        <v>5</v>
      </c>
      <c r="J2099" s="150" t="str">
        <f t="shared" si="79"/>
        <v>35</v>
      </c>
      <c r="K2099" s="38" t="str">
        <f>IF(ISBLANK('Model Participation Data'!$L$91),"-",'Model Participation Data'!$L$91)</f>
        <v>-</v>
      </c>
      <c r="L2099" s="39" t="str">
        <f>IF(ISBLANK('Model Participation Data'!$M$91),"-",'Model Participation Data'!$M$91)</f>
        <v>-</v>
      </c>
      <c r="M2099" s="254">
        <f>IF(ISNA(SUMIFS(INDEX('Model Participation Data'!$N$8:$DX$57,0,MATCH(CONCATENATE($J2099,M$6),'Model Participation Data'!$N$6:$DX$6,0)),'Model Participation Data'!$B$8:$B$57,$C2099,'Model Participation Data'!$C$8:$C$57,$D2099)),"-",SUMIFS(INDEX('Model Participation Data'!$N$8:$DX$57,0,MATCH(CONCATENATE($J2099,M$6),'Model Participation Data'!$N$6:$DX$6,0)),'Model Participation Data'!$B$8:$B$57,$C2099,'Model Participation Data'!$C$8:$C$57,$D2099))</f>
        <v>0</v>
      </c>
      <c r="N2099" s="254">
        <f>IF(ISNA(SUMIFS(INDEX('Model Participation Data'!$N$8:$DX$57,0,MATCH(CONCATENATE($J2099,N$6),'Model Participation Data'!$N$6:$DX$6,0)),'Model Participation Data'!$B$8:$B$57,$C2099,'Model Participation Data'!$C$8:$C$57,$D2099)),"-",SUMIFS(INDEX('Model Participation Data'!$N$8:$DX$57,0,MATCH(CONCATENATE($J2099,N$6),'Model Participation Data'!$N$6:$DX$6,0)),'Model Participation Data'!$B$8:$B$57,$C2099,'Model Participation Data'!$C$8:$C$57,$D2099))</f>
        <v>0</v>
      </c>
      <c r="O2099" s="154">
        <f>IF(ISNA(SUMIFS(INDEX('Model Participation Data'!$N$8:$DX$57,0,MATCH(CONCATENATE($J2099,O$6),'Model Participation Data'!$N$6:$DX$6,0)),'Model Participation Data'!$B$8:$B$57,$C2099,'Model Participation Data'!$C$8:$C$57,$D2099)),"-",SUMIFS(INDEX('Model Participation Data'!$N$8:$DX$57,0,MATCH(CONCATENATE($J2099,O$6),'Model Participation Data'!$N$6:$DX$6,0)),'Model Participation Data'!$B$8:$B$57,$C2099,'Model Participation Data'!$C$8:$C$57,$D2099))</f>
        <v>0</v>
      </c>
    </row>
    <row r="2100" spans="2:15" x14ac:dyDescent="0.35">
      <c r="B2100" s="37" t="s">
        <v>80</v>
      </c>
      <c r="C2100" s="38" t="str">
        <f>IF(ISBLANK('Model Participation Data'!$B$91),"-",'Model Participation Data'!$B$91)</f>
        <v>-</v>
      </c>
      <c r="D2100" s="38" t="str">
        <f>IF(ISBLANK('Model Participation Data'!$C$91),"-",'Model Participation Data'!$C$91)</f>
        <v>-</v>
      </c>
      <c r="E2100" s="38" t="str">
        <f>IF(ISBLANK('Model Participation Data'!$D$91),"-",'Model Participation Data'!$D$91)</f>
        <v>-</v>
      </c>
      <c r="F2100" s="38" t="str">
        <f>IF(ISBLANK('Model Participation Data'!$E$91),"-",'Model Participation Data'!$E$91)</f>
        <v>-</v>
      </c>
      <c r="G2100" s="151" t="str">
        <f>IF(ISBLANK('Model Participation Data'!$F$91),"-",'Model Participation Data'!$F$91)</f>
        <v>-</v>
      </c>
      <c r="H2100" s="253">
        <v>3</v>
      </c>
      <c r="I2100" s="253" t="s">
        <v>65</v>
      </c>
      <c r="J2100" s="150" t="str">
        <f t="shared" si="79"/>
        <v>3Goal</v>
      </c>
      <c r="K2100" s="38" t="str">
        <f>IF(ISBLANK('Model Participation Data'!$L$91),"-",'Model Participation Data'!$L$91)</f>
        <v>-</v>
      </c>
      <c r="L2100" s="39" t="str">
        <f>IF(ISBLANK('Model Participation Data'!$M$91),"-",'Model Participation Data'!$M$91)</f>
        <v>-</v>
      </c>
      <c r="M2100" s="254" t="str">
        <f>IF(ISNA(SUMIFS(INDEX('Model Participation Data'!$N$8:$DX$57,0,MATCH(CONCATENATE($J2100,M$6),'Model Participation Data'!$N$6:$DX$6,0)),'Model Participation Data'!$B$8:$B$57,$C2100,'Model Participation Data'!$C$8:$C$57,$D2100)),"-",SUMIFS(INDEX('Model Participation Data'!$N$8:$DX$57,0,MATCH(CONCATENATE($J2100,M$6),'Model Participation Data'!$N$6:$DX$6,0)),'Model Participation Data'!$B$8:$B$57,$C2100,'Model Participation Data'!$C$8:$C$57,$D2100))</f>
        <v>-</v>
      </c>
      <c r="N2100" s="254" t="str">
        <f>IF(ISNA(SUMIFS(INDEX('Model Participation Data'!$N$8:$DX$57,0,MATCH(CONCATENATE($J2100,N$6),'Model Participation Data'!$N$6:$DX$6,0)),'Model Participation Data'!$B$8:$B$57,$C2100,'Model Participation Data'!$C$8:$C$57,$D2100)),"-",SUMIFS(INDEX('Model Participation Data'!$N$8:$DX$57,0,MATCH(CONCATENATE($J2100,N$6),'Model Participation Data'!$N$6:$DX$6,0)),'Model Participation Data'!$B$8:$B$57,$C2100,'Model Participation Data'!$C$8:$C$57,$D2100))</f>
        <v>-</v>
      </c>
      <c r="O2100" s="154">
        <f>IF(ISNA(SUMIFS(INDEX('Model Participation Data'!$N$8:$DX$57,0,MATCH(CONCATENATE($J2100,O$6),'Model Participation Data'!$N$6:$DX$6,0)),'Model Participation Data'!$B$8:$B$57,$C2100,'Model Participation Data'!$C$8:$C$57,$D2100)),"-",SUMIFS(INDEX('Model Participation Data'!$N$8:$DX$57,0,MATCH(CONCATENATE($J2100,O$6),'Model Participation Data'!$N$6:$DX$6,0)),'Model Participation Data'!$B$8:$B$57,$C2100,'Model Participation Data'!$C$8:$C$57,$D2100))</f>
        <v>0</v>
      </c>
    </row>
    <row r="2101" spans="2:15" x14ac:dyDescent="0.35">
      <c r="B2101" s="37" t="s">
        <v>80</v>
      </c>
      <c r="C2101" s="38" t="str">
        <f>IF(ISBLANK('Model Participation Data'!$B$91),"-",'Model Participation Data'!$B$91)</f>
        <v>-</v>
      </c>
      <c r="D2101" s="38" t="str">
        <f>IF(ISBLANK('Model Participation Data'!$C$91),"-",'Model Participation Data'!$C$91)</f>
        <v>-</v>
      </c>
      <c r="E2101" s="38" t="str">
        <f>IF(ISBLANK('Model Participation Data'!$D$91),"-",'Model Participation Data'!$D$91)</f>
        <v>-</v>
      </c>
      <c r="F2101" s="38" t="str">
        <f>IF(ISBLANK('Model Participation Data'!$E$91),"-",'Model Participation Data'!$E$91)</f>
        <v>-</v>
      </c>
      <c r="G2101" s="151" t="str">
        <f>IF(ISBLANK('Model Participation Data'!$F$91),"-",'Model Participation Data'!$F$91)</f>
        <v>-</v>
      </c>
      <c r="H2101" s="253">
        <v>4</v>
      </c>
      <c r="I2101" s="253">
        <v>1</v>
      </c>
      <c r="J2101" s="150" t="str">
        <f t="shared" si="79"/>
        <v>41</v>
      </c>
      <c r="K2101" s="38" t="str">
        <f>IF(ISBLANK('Model Participation Data'!$L$91),"-",'Model Participation Data'!$L$91)</f>
        <v>-</v>
      </c>
      <c r="L2101" s="39" t="str">
        <f>IF(ISBLANK('Model Participation Data'!$M$91),"-",'Model Participation Data'!$M$91)</f>
        <v>-</v>
      </c>
      <c r="M2101" s="254">
        <f>IF(ISNA(SUMIFS(INDEX('Model Participation Data'!$N$8:$DX$57,0,MATCH(CONCATENATE($J2101,M$6),'Model Participation Data'!$N$6:$DX$6,0)),'Model Participation Data'!$B$8:$B$57,$C2101,'Model Participation Data'!$C$8:$C$57,$D2101)),"-",SUMIFS(INDEX('Model Participation Data'!$N$8:$DX$57,0,MATCH(CONCATENATE($J2101,M$6),'Model Participation Data'!$N$6:$DX$6,0)),'Model Participation Data'!$B$8:$B$57,$C2101,'Model Participation Data'!$C$8:$C$57,$D2101))</f>
        <v>0</v>
      </c>
      <c r="N2101" s="254">
        <f>IF(ISNA(SUMIFS(INDEX('Model Participation Data'!$N$8:$DX$57,0,MATCH(CONCATENATE($J2101,N$6),'Model Participation Data'!$N$6:$DX$6,0)),'Model Participation Data'!$B$8:$B$57,$C2101,'Model Participation Data'!$C$8:$C$57,$D2101)),"-",SUMIFS(INDEX('Model Participation Data'!$N$8:$DX$57,0,MATCH(CONCATENATE($J2101,N$6),'Model Participation Data'!$N$6:$DX$6,0)),'Model Participation Data'!$B$8:$B$57,$C2101,'Model Participation Data'!$C$8:$C$57,$D2101))</f>
        <v>0</v>
      </c>
      <c r="O2101" s="154">
        <f>IF(ISNA(SUMIFS(INDEX('Model Participation Data'!$N$8:$DX$57,0,MATCH(CONCATENATE($J2101,O$6),'Model Participation Data'!$N$6:$DX$6,0)),'Model Participation Data'!$B$8:$B$57,$C2101,'Model Participation Data'!$C$8:$C$57,$D2101)),"-",SUMIFS(INDEX('Model Participation Data'!$N$8:$DX$57,0,MATCH(CONCATENATE($J2101,O$6),'Model Participation Data'!$N$6:$DX$6,0)),'Model Participation Data'!$B$8:$B$57,$C2101,'Model Participation Data'!$C$8:$C$57,$D2101))</f>
        <v>0</v>
      </c>
    </row>
    <row r="2102" spans="2:15" x14ac:dyDescent="0.35">
      <c r="B2102" s="37" t="s">
        <v>80</v>
      </c>
      <c r="C2102" s="38" t="str">
        <f>IF(ISBLANK('Model Participation Data'!$B$91),"-",'Model Participation Data'!$B$91)</f>
        <v>-</v>
      </c>
      <c r="D2102" s="38" t="str">
        <f>IF(ISBLANK('Model Participation Data'!$C$91),"-",'Model Participation Data'!$C$91)</f>
        <v>-</v>
      </c>
      <c r="E2102" s="38" t="str">
        <f>IF(ISBLANK('Model Participation Data'!$D$91),"-",'Model Participation Data'!$D$91)</f>
        <v>-</v>
      </c>
      <c r="F2102" s="38" t="str">
        <f>IF(ISBLANK('Model Participation Data'!$E$91),"-",'Model Participation Data'!$E$91)</f>
        <v>-</v>
      </c>
      <c r="G2102" s="151" t="str">
        <f>IF(ISBLANK('Model Participation Data'!$F$91),"-",'Model Participation Data'!$F$91)</f>
        <v>-</v>
      </c>
      <c r="H2102" s="253">
        <v>4</v>
      </c>
      <c r="I2102" s="253">
        <v>2</v>
      </c>
      <c r="J2102" s="150" t="str">
        <f t="shared" si="79"/>
        <v>42</v>
      </c>
      <c r="K2102" s="38" t="str">
        <f>IF(ISBLANK('Model Participation Data'!$L$91),"-",'Model Participation Data'!$L$91)</f>
        <v>-</v>
      </c>
      <c r="L2102" s="39" t="str">
        <f>IF(ISBLANK('Model Participation Data'!$M$91),"-",'Model Participation Data'!$M$91)</f>
        <v>-</v>
      </c>
      <c r="M2102" s="254">
        <f>IF(ISNA(SUMIFS(INDEX('Model Participation Data'!$N$8:$DX$57,0,MATCH(CONCATENATE($J2102,M$6),'Model Participation Data'!$N$6:$DX$6,0)),'Model Participation Data'!$B$8:$B$57,$C2102,'Model Participation Data'!$C$8:$C$57,$D2102)),"-",SUMIFS(INDEX('Model Participation Data'!$N$8:$DX$57,0,MATCH(CONCATENATE($J2102,M$6),'Model Participation Data'!$N$6:$DX$6,0)),'Model Participation Data'!$B$8:$B$57,$C2102,'Model Participation Data'!$C$8:$C$57,$D2102))</f>
        <v>0</v>
      </c>
      <c r="N2102" s="254">
        <f>IF(ISNA(SUMIFS(INDEX('Model Participation Data'!$N$8:$DX$57,0,MATCH(CONCATENATE($J2102,N$6),'Model Participation Data'!$N$6:$DX$6,0)),'Model Participation Data'!$B$8:$B$57,$C2102,'Model Participation Data'!$C$8:$C$57,$D2102)),"-",SUMIFS(INDEX('Model Participation Data'!$N$8:$DX$57,0,MATCH(CONCATENATE($J2102,N$6),'Model Participation Data'!$N$6:$DX$6,0)),'Model Participation Data'!$B$8:$B$57,$C2102,'Model Participation Data'!$C$8:$C$57,$D2102))</f>
        <v>0</v>
      </c>
      <c r="O2102" s="154">
        <f>IF(ISNA(SUMIFS(INDEX('Model Participation Data'!$N$8:$DX$57,0,MATCH(CONCATENATE($J2102,O$6),'Model Participation Data'!$N$6:$DX$6,0)),'Model Participation Data'!$B$8:$B$57,$C2102,'Model Participation Data'!$C$8:$C$57,$D2102)),"-",SUMIFS(INDEX('Model Participation Data'!$N$8:$DX$57,0,MATCH(CONCATENATE($J2102,O$6),'Model Participation Data'!$N$6:$DX$6,0)),'Model Participation Data'!$B$8:$B$57,$C2102,'Model Participation Data'!$C$8:$C$57,$D2102))</f>
        <v>0</v>
      </c>
    </row>
    <row r="2103" spans="2:15" x14ac:dyDescent="0.35">
      <c r="B2103" s="37" t="s">
        <v>80</v>
      </c>
      <c r="C2103" s="38" t="str">
        <f>IF(ISBLANK('Model Participation Data'!$B$91),"-",'Model Participation Data'!$B$91)</f>
        <v>-</v>
      </c>
      <c r="D2103" s="38" t="str">
        <f>IF(ISBLANK('Model Participation Data'!$C$91),"-",'Model Participation Data'!$C$91)</f>
        <v>-</v>
      </c>
      <c r="E2103" s="38" t="str">
        <f>IF(ISBLANK('Model Participation Data'!$D$91),"-",'Model Participation Data'!$D$91)</f>
        <v>-</v>
      </c>
      <c r="F2103" s="38" t="str">
        <f>IF(ISBLANK('Model Participation Data'!$E$91),"-",'Model Participation Data'!$E$91)</f>
        <v>-</v>
      </c>
      <c r="G2103" s="151" t="str">
        <f>IF(ISBLANK('Model Participation Data'!$F$91),"-",'Model Participation Data'!$F$91)</f>
        <v>-</v>
      </c>
      <c r="H2103" s="253">
        <v>4</v>
      </c>
      <c r="I2103" s="253">
        <v>3</v>
      </c>
      <c r="J2103" s="150" t="str">
        <f t="shared" si="79"/>
        <v>43</v>
      </c>
      <c r="K2103" s="38" t="str">
        <f>IF(ISBLANK('Model Participation Data'!$L$91),"-",'Model Participation Data'!$L$91)</f>
        <v>-</v>
      </c>
      <c r="L2103" s="39" t="str">
        <f>IF(ISBLANK('Model Participation Data'!$M$91),"-",'Model Participation Data'!$M$91)</f>
        <v>-</v>
      </c>
      <c r="M2103" s="254">
        <f>IF(ISNA(SUMIFS(INDEX('Model Participation Data'!$N$8:$DX$57,0,MATCH(CONCATENATE($J2103,M$6),'Model Participation Data'!$N$6:$DX$6,0)),'Model Participation Data'!$B$8:$B$57,$C2103,'Model Participation Data'!$C$8:$C$57,$D2103)),"-",SUMIFS(INDEX('Model Participation Data'!$N$8:$DX$57,0,MATCH(CONCATENATE($J2103,M$6),'Model Participation Data'!$N$6:$DX$6,0)),'Model Participation Data'!$B$8:$B$57,$C2103,'Model Participation Data'!$C$8:$C$57,$D2103))</f>
        <v>0</v>
      </c>
      <c r="N2103" s="254">
        <f>IF(ISNA(SUMIFS(INDEX('Model Participation Data'!$N$8:$DX$57,0,MATCH(CONCATENATE($J2103,N$6),'Model Participation Data'!$N$6:$DX$6,0)),'Model Participation Data'!$B$8:$B$57,$C2103,'Model Participation Data'!$C$8:$C$57,$D2103)),"-",SUMIFS(INDEX('Model Participation Data'!$N$8:$DX$57,0,MATCH(CONCATENATE($J2103,N$6),'Model Participation Data'!$N$6:$DX$6,0)),'Model Participation Data'!$B$8:$B$57,$C2103,'Model Participation Data'!$C$8:$C$57,$D2103))</f>
        <v>0</v>
      </c>
      <c r="O2103" s="154">
        <f>IF(ISNA(SUMIFS(INDEX('Model Participation Data'!$N$8:$DX$57,0,MATCH(CONCATENATE($J2103,O$6),'Model Participation Data'!$N$6:$DX$6,0)),'Model Participation Data'!$B$8:$B$57,$C2103,'Model Participation Data'!$C$8:$C$57,$D2103)),"-",SUMIFS(INDEX('Model Participation Data'!$N$8:$DX$57,0,MATCH(CONCATENATE($J2103,O$6),'Model Participation Data'!$N$6:$DX$6,0)),'Model Participation Data'!$B$8:$B$57,$C2103,'Model Participation Data'!$C$8:$C$57,$D2103))</f>
        <v>0</v>
      </c>
    </row>
    <row r="2104" spans="2:15" x14ac:dyDescent="0.35">
      <c r="B2104" s="37" t="s">
        <v>80</v>
      </c>
      <c r="C2104" s="38" t="str">
        <f>IF(ISBLANK('Model Participation Data'!$B$91),"-",'Model Participation Data'!$B$91)</f>
        <v>-</v>
      </c>
      <c r="D2104" s="38" t="str">
        <f>IF(ISBLANK('Model Participation Data'!$C$91),"-",'Model Participation Data'!$C$91)</f>
        <v>-</v>
      </c>
      <c r="E2104" s="38" t="str">
        <f>IF(ISBLANK('Model Participation Data'!$D$91),"-",'Model Participation Data'!$D$91)</f>
        <v>-</v>
      </c>
      <c r="F2104" s="38" t="str">
        <f>IF(ISBLANK('Model Participation Data'!$E$91),"-",'Model Participation Data'!$E$91)</f>
        <v>-</v>
      </c>
      <c r="G2104" s="151" t="str">
        <f>IF(ISBLANK('Model Participation Data'!$F$91),"-",'Model Participation Data'!$F$91)</f>
        <v>-</v>
      </c>
      <c r="H2104" s="253">
        <v>4</v>
      </c>
      <c r="I2104" s="253">
        <v>4</v>
      </c>
      <c r="J2104" s="150" t="str">
        <f t="shared" si="79"/>
        <v>44</v>
      </c>
      <c r="K2104" s="38" t="str">
        <f>IF(ISBLANK('Model Participation Data'!$L$91),"-",'Model Participation Data'!$L$91)</f>
        <v>-</v>
      </c>
      <c r="L2104" s="39" t="str">
        <f>IF(ISBLANK('Model Participation Data'!$M$91),"-",'Model Participation Data'!$M$91)</f>
        <v>-</v>
      </c>
      <c r="M2104" s="254">
        <f>IF(ISNA(SUMIFS(INDEX('Model Participation Data'!$N$8:$DX$57,0,MATCH(CONCATENATE($J2104,M$6),'Model Participation Data'!$N$6:$DX$6,0)),'Model Participation Data'!$B$8:$B$57,$C2104,'Model Participation Data'!$C$8:$C$57,$D2104)),"-",SUMIFS(INDEX('Model Participation Data'!$N$8:$DX$57,0,MATCH(CONCATENATE($J2104,M$6),'Model Participation Data'!$N$6:$DX$6,0)),'Model Participation Data'!$B$8:$B$57,$C2104,'Model Participation Data'!$C$8:$C$57,$D2104))</f>
        <v>0</v>
      </c>
      <c r="N2104" s="254">
        <f>IF(ISNA(SUMIFS(INDEX('Model Participation Data'!$N$8:$DX$57,0,MATCH(CONCATENATE($J2104,N$6),'Model Participation Data'!$N$6:$DX$6,0)),'Model Participation Data'!$B$8:$B$57,$C2104,'Model Participation Data'!$C$8:$C$57,$D2104)),"-",SUMIFS(INDEX('Model Participation Data'!$N$8:$DX$57,0,MATCH(CONCATENATE($J2104,N$6),'Model Participation Data'!$N$6:$DX$6,0)),'Model Participation Data'!$B$8:$B$57,$C2104,'Model Participation Data'!$C$8:$C$57,$D2104))</f>
        <v>0</v>
      </c>
      <c r="O2104" s="154">
        <f>IF(ISNA(SUMIFS(INDEX('Model Participation Data'!$N$8:$DX$57,0,MATCH(CONCATENATE($J2104,O$6),'Model Participation Data'!$N$6:$DX$6,0)),'Model Participation Data'!$B$8:$B$57,$C2104,'Model Participation Data'!$C$8:$C$57,$D2104)),"-",SUMIFS(INDEX('Model Participation Data'!$N$8:$DX$57,0,MATCH(CONCATENATE($J2104,O$6),'Model Participation Data'!$N$6:$DX$6,0)),'Model Participation Data'!$B$8:$B$57,$C2104,'Model Participation Data'!$C$8:$C$57,$D2104))</f>
        <v>0</v>
      </c>
    </row>
    <row r="2105" spans="2:15" x14ac:dyDescent="0.35">
      <c r="B2105" s="37" t="s">
        <v>80</v>
      </c>
      <c r="C2105" s="38" t="str">
        <f>IF(ISBLANK('Model Participation Data'!$B$91),"-",'Model Participation Data'!$B$91)</f>
        <v>-</v>
      </c>
      <c r="D2105" s="38" t="str">
        <f>IF(ISBLANK('Model Participation Data'!$C$91),"-",'Model Participation Data'!$C$91)</f>
        <v>-</v>
      </c>
      <c r="E2105" s="38" t="str">
        <f>IF(ISBLANK('Model Participation Data'!$D$91),"-",'Model Participation Data'!$D$91)</f>
        <v>-</v>
      </c>
      <c r="F2105" s="38" t="str">
        <f>IF(ISBLANK('Model Participation Data'!$E$91),"-",'Model Participation Data'!$E$91)</f>
        <v>-</v>
      </c>
      <c r="G2105" s="151" t="str">
        <f>IF(ISBLANK('Model Participation Data'!$F$91),"-",'Model Participation Data'!$F$91)</f>
        <v>-</v>
      </c>
      <c r="H2105" s="253">
        <v>4</v>
      </c>
      <c r="I2105" s="253">
        <v>5</v>
      </c>
      <c r="J2105" s="150" t="str">
        <f t="shared" si="79"/>
        <v>45</v>
      </c>
      <c r="K2105" s="38" t="str">
        <f>IF(ISBLANK('Model Participation Data'!$L$91),"-",'Model Participation Data'!$L$91)</f>
        <v>-</v>
      </c>
      <c r="L2105" s="39" t="str">
        <f>IF(ISBLANK('Model Participation Data'!$M$91),"-",'Model Participation Data'!$M$91)</f>
        <v>-</v>
      </c>
      <c r="M2105" s="254">
        <f>IF(ISNA(SUMIFS(INDEX('Model Participation Data'!$N$8:$DX$57,0,MATCH(CONCATENATE($J2105,M$6),'Model Participation Data'!$N$6:$DX$6,0)),'Model Participation Data'!$B$8:$B$57,$C2105,'Model Participation Data'!$C$8:$C$57,$D2105)),"-",SUMIFS(INDEX('Model Participation Data'!$N$8:$DX$57,0,MATCH(CONCATENATE($J2105,M$6),'Model Participation Data'!$N$6:$DX$6,0)),'Model Participation Data'!$B$8:$B$57,$C2105,'Model Participation Data'!$C$8:$C$57,$D2105))</f>
        <v>0</v>
      </c>
      <c r="N2105" s="254">
        <f>IF(ISNA(SUMIFS(INDEX('Model Participation Data'!$N$8:$DX$57,0,MATCH(CONCATENATE($J2105,N$6),'Model Participation Data'!$N$6:$DX$6,0)),'Model Participation Data'!$B$8:$B$57,$C2105,'Model Participation Data'!$C$8:$C$57,$D2105)),"-",SUMIFS(INDEX('Model Participation Data'!$N$8:$DX$57,0,MATCH(CONCATENATE($J2105,N$6),'Model Participation Data'!$N$6:$DX$6,0)),'Model Participation Data'!$B$8:$B$57,$C2105,'Model Participation Data'!$C$8:$C$57,$D2105))</f>
        <v>0</v>
      </c>
      <c r="O2105" s="154">
        <f>IF(ISNA(SUMIFS(INDEX('Model Participation Data'!$N$8:$DX$57,0,MATCH(CONCATENATE($J2105,O$6),'Model Participation Data'!$N$6:$DX$6,0)),'Model Participation Data'!$B$8:$B$57,$C2105,'Model Participation Data'!$C$8:$C$57,$D2105)),"-",SUMIFS(INDEX('Model Participation Data'!$N$8:$DX$57,0,MATCH(CONCATENATE($J2105,O$6),'Model Participation Data'!$N$6:$DX$6,0)),'Model Participation Data'!$B$8:$B$57,$C2105,'Model Participation Data'!$C$8:$C$57,$D2105))</f>
        <v>0</v>
      </c>
    </row>
    <row r="2106" spans="2:15" x14ac:dyDescent="0.35">
      <c r="B2106" s="37" t="s">
        <v>80</v>
      </c>
      <c r="C2106" s="38" t="str">
        <f>IF(ISBLANK('Model Participation Data'!$B$91),"-",'Model Participation Data'!$B$91)</f>
        <v>-</v>
      </c>
      <c r="D2106" s="38" t="str">
        <f>IF(ISBLANK('Model Participation Data'!$C$91),"-",'Model Participation Data'!$C$91)</f>
        <v>-</v>
      </c>
      <c r="E2106" s="38" t="str">
        <f>IF(ISBLANK('Model Participation Data'!$D$91),"-",'Model Participation Data'!$D$91)</f>
        <v>-</v>
      </c>
      <c r="F2106" s="38" t="str">
        <f>IF(ISBLANK('Model Participation Data'!$E$91),"-",'Model Participation Data'!$E$91)</f>
        <v>-</v>
      </c>
      <c r="G2106" s="151" t="str">
        <f>IF(ISBLANK('Model Participation Data'!$F$91),"-",'Model Participation Data'!$F$91)</f>
        <v>-</v>
      </c>
      <c r="H2106" s="253">
        <v>4</v>
      </c>
      <c r="I2106" s="253" t="s">
        <v>65</v>
      </c>
      <c r="J2106" s="150" t="str">
        <f t="shared" si="79"/>
        <v>4Goal</v>
      </c>
      <c r="K2106" s="38" t="str">
        <f>IF(ISBLANK('Model Participation Data'!$L$91),"-",'Model Participation Data'!$L$91)</f>
        <v>-</v>
      </c>
      <c r="L2106" s="39" t="str">
        <f>IF(ISBLANK('Model Participation Data'!$M$91),"-",'Model Participation Data'!$M$91)</f>
        <v>-</v>
      </c>
      <c r="M2106" s="254" t="str">
        <f>IF(ISNA(SUMIFS(INDEX('Model Participation Data'!$N$8:$DX$57,0,MATCH(CONCATENATE($J2106,M$6),'Model Participation Data'!$N$6:$DX$6,0)),'Model Participation Data'!$B$8:$B$57,$C2106,'Model Participation Data'!$C$8:$C$57,$D2106)),"-",SUMIFS(INDEX('Model Participation Data'!$N$8:$DX$57,0,MATCH(CONCATENATE($J2106,M$6),'Model Participation Data'!$N$6:$DX$6,0)),'Model Participation Data'!$B$8:$B$57,$C2106,'Model Participation Data'!$C$8:$C$57,$D2106))</f>
        <v>-</v>
      </c>
      <c r="N2106" s="254" t="str">
        <f>IF(ISNA(SUMIFS(INDEX('Model Participation Data'!$N$8:$DX$57,0,MATCH(CONCATENATE($J2106,N$6),'Model Participation Data'!$N$6:$DX$6,0)),'Model Participation Data'!$B$8:$B$57,$C2106,'Model Participation Data'!$C$8:$C$57,$D2106)),"-",SUMIFS(INDEX('Model Participation Data'!$N$8:$DX$57,0,MATCH(CONCATENATE($J2106,N$6),'Model Participation Data'!$N$6:$DX$6,0)),'Model Participation Data'!$B$8:$B$57,$C2106,'Model Participation Data'!$C$8:$C$57,$D2106))</f>
        <v>-</v>
      </c>
      <c r="O2106" s="154">
        <f>IF(ISNA(SUMIFS(INDEX('Model Participation Data'!$N$8:$DX$57,0,MATCH(CONCATENATE($J2106,O$6),'Model Participation Data'!$N$6:$DX$6,0)),'Model Participation Data'!$B$8:$B$57,$C2106,'Model Participation Data'!$C$8:$C$57,$D2106)),"-",SUMIFS(INDEX('Model Participation Data'!$N$8:$DX$57,0,MATCH(CONCATENATE($J2106,O$6),'Model Participation Data'!$N$6:$DX$6,0)),'Model Participation Data'!$B$8:$B$57,$C2106,'Model Participation Data'!$C$8:$C$57,$D2106))</f>
        <v>0</v>
      </c>
    </row>
    <row r="2107" spans="2:15" x14ac:dyDescent="0.35">
      <c r="B2107" s="37" t="s">
        <v>80</v>
      </c>
      <c r="C2107" s="38" t="str">
        <f>IF(ISBLANK('Model Participation Data'!$B$92),"-",'Model Participation Data'!$B$92)</f>
        <v>-</v>
      </c>
      <c r="D2107" s="38" t="str">
        <f>IF(ISBLANK('Model Participation Data'!$C$92),"-",'Model Participation Data'!$C$92)</f>
        <v>-</v>
      </c>
      <c r="E2107" s="38" t="str">
        <f>IF(ISBLANK('Model Participation Data'!$D$92),"-",'Model Participation Data'!$D$92)</f>
        <v>-</v>
      </c>
      <c r="F2107" s="38" t="str">
        <f>IF(ISBLANK('Model Participation Data'!$E$92),"-",'Model Participation Data'!$E$92)</f>
        <v>-</v>
      </c>
      <c r="G2107" s="151" t="str">
        <f>IF(ISBLANK('Model Participation Data'!$F$92),"-",'Model Participation Data'!$F$92)</f>
        <v>-</v>
      </c>
      <c r="H2107" s="253" t="s">
        <v>64</v>
      </c>
      <c r="I2107" s="253" t="s">
        <v>64</v>
      </c>
      <c r="J2107" s="150" t="str">
        <f t="shared" si="79"/>
        <v>BaselineBaseline</v>
      </c>
      <c r="K2107" s="38" t="str">
        <f>IF(ISBLANK('Model Participation Data'!$L$92),"-",'Model Participation Data'!$L$92)</f>
        <v>-</v>
      </c>
      <c r="L2107" s="39" t="str">
        <f>IF(ISBLANK('Model Participation Data'!$M$92),"-",'Model Participation Data'!$M$92)</f>
        <v>-</v>
      </c>
      <c r="M2107" s="254">
        <f>IF(ISNA(SUMIFS(INDEX('Model Participation Data'!$N$8:$DX$57,0,MATCH(CONCATENATE($J2107,M$6),'Model Participation Data'!$N$6:$DX$6,0)),'Model Participation Data'!$B$8:$B$57,$C2107,'Model Participation Data'!$C$8:$C$57,$D2107)),"-",SUMIFS(INDEX('Model Participation Data'!$N$8:$DX$57,0,MATCH(CONCATENATE($J2107,M$6),'Model Participation Data'!$N$6:$DX$6,0)),'Model Participation Data'!$B$8:$B$57,$C2107,'Model Participation Data'!$C$8:$C$57,$D2107))</f>
        <v>0</v>
      </c>
      <c r="N2107" s="254">
        <f>IF(ISNA(SUMIFS(INDEX('Model Participation Data'!$N$8:$DX$57,0,MATCH(CONCATENATE($J2107,N$6),'Model Participation Data'!$N$6:$DX$6,0)),'Model Participation Data'!$B$8:$B$57,$C2107,'Model Participation Data'!$C$8:$C$57,$D2107)),"-",SUMIFS(INDEX('Model Participation Data'!$N$8:$DX$57,0,MATCH(CONCATENATE($J2107,N$6),'Model Participation Data'!$N$6:$DX$6,0)),'Model Participation Data'!$B$8:$B$57,$C2107,'Model Participation Data'!$C$8:$C$57,$D2107))</f>
        <v>0</v>
      </c>
      <c r="O2107" s="154">
        <f>IF(ISNA(SUMIFS(INDEX('Model Participation Data'!$N$8:$DX$57,0,MATCH(CONCATENATE($J2107,O$6),'Model Participation Data'!$N$6:$DX$6,0)),'Model Participation Data'!$B$8:$B$57,$C2107,'Model Participation Data'!$C$8:$C$57,$D2107)),"-",SUMIFS(INDEX('Model Participation Data'!$N$8:$DX$57,0,MATCH(CONCATENATE($J2107,O$6),'Model Participation Data'!$N$6:$DX$6,0)),'Model Participation Data'!$B$8:$B$57,$C2107,'Model Participation Data'!$C$8:$C$57,$D2107))</f>
        <v>0</v>
      </c>
    </row>
    <row r="2108" spans="2:15" x14ac:dyDescent="0.35">
      <c r="B2108" s="37" t="s">
        <v>80</v>
      </c>
      <c r="C2108" s="38" t="str">
        <f>IF(ISBLANK('Model Participation Data'!$B$92),"-",'Model Participation Data'!$B$92)</f>
        <v>-</v>
      </c>
      <c r="D2108" s="38" t="str">
        <f>IF(ISBLANK('Model Participation Data'!$C$92),"-",'Model Participation Data'!$C$92)</f>
        <v>-</v>
      </c>
      <c r="E2108" s="38" t="str">
        <f>IF(ISBLANK('Model Participation Data'!$D$92),"-",'Model Participation Data'!$D$92)</f>
        <v>-</v>
      </c>
      <c r="F2108" s="38" t="str">
        <f>IF(ISBLANK('Model Participation Data'!$E$92),"-",'Model Participation Data'!$E$92)</f>
        <v>-</v>
      </c>
      <c r="G2108" s="151" t="str">
        <f>IF(ISBLANK('Model Participation Data'!$F$92),"-",'Model Participation Data'!$F$92)</f>
        <v>-</v>
      </c>
      <c r="H2108" s="253">
        <v>1</v>
      </c>
      <c r="I2108" s="253">
        <v>1</v>
      </c>
      <c r="J2108" s="150" t="str">
        <f t="shared" si="79"/>
        <v>11</v>
      </c>
      <c r="K2108" s="38" t="str">
        <f>IF(ISBLANK('Model Participation Data'!$L$92),"-",'Model Participation Data'!$L$92)</f>
        <v>-</v>
      </c>
      <c r="L2108" s="39" t="str">
        <f>IF(ISBLANK('Model Participation Data'!$M$92),"-",'Model Participation Data'!$M$92)</f>
        <v>-</v>
      </c>
      <c r="M2108" s="254">
        <f>IF(ISNA(SUMIFS(INDEX('Model Participation Data'!$N$8:$DX$57,0,MATCH(CONCATENATE($J2108,M$6),'Model Participation Data'!$N$6:$DX$6,0)),'Model Participation Data'!$B$8:$B$57,$C2108,'Model Participation Data'!$C$8:$C$57,$D2108)),"-",SUMIFS(INDEX('Model Participation Data'!$N$8:$DX$57,0,MATCH(CONCATENATE($J2108,M$6),'Model Participation Data'!$N$6:$DX$6,0)),'Model Participation Data'!$B$8:$B$57,$C2108,'Model Participation Data'!$C$8:$C$57,$D2108))</f>
        <v>0</v>
      </c>
      <c r="N2108" s="254">
        <f>IF(ISNA(SUMIFS(INDEX('Model Participation Data'!$N$8:$DX$57,0,MATCH(CONCATENATE($J2108,N$6),'Model Participation Data'!$N$6:$DX$6,0)),'Model Participation Data'!$B$8:$B$57,$C2108,'Model Participation Data'!$C$8:$C$57,$D2108)),"-",SUMIFS(INDEX('Model Participation Data'!$N$8:$DX$57,0,MATCH(CONCATENATE($J2108,N$6),'Model Participation Data'!$N$6:$DX$6,0)),'Model Participation Data'!$B$8:$B$57,$C2108,'Model Participation Data'!$C$8:$C$57,$D2108))</f>
        <v>0</v>
      </c>
      <c r="O2108" s="154">
        <f>IF(ISNA(SUMIFS(INDEX('Model Participation Data'!$N$8:$DX$57,0,MATCH(CONCATENATE($J2108,O$6),'Model Participation Data'!$N$6:$DX$6,0)),'Model Participation Data'!$B$8:$B$57,$C2108,'Model Participation Data'!$C$8:$C$57,$D2108)),"-",SUMIFS(INDEX('Model Participation Data'!$N$8:$DX$57,0,MATCH(CONCATENATE($J2108,O$6),'Model Participation Data'!$N$6:$DX$6,0)),'Model Participation Data'!$B$8:$B$57,$C2108,'Model Participation Data'!$C$8:$C$57,$D2108))</f>
        <v>0</v>
      </c>
    </row>
    <row r="2109" spans="2:15" x14ac:dyDescent="0.35">
      <c r="B2109" s="37" t="s">
        <v>80</v>
      </c>
      <c r="C2109" s="38" t="str">
        <f>IF(ISBLANK('Model Participation Data'!$B$92),"-",'Model Participation Data'!$B$92)</f>
        <v>-</v>
      </c>
      <c r="D2109" s="38" t="str">
        <f>IF(ISBLANK('Model Participation Data'!$C$92),"-",'Model Participation Data'!$C$92)</f>
        <v>-</v>
      </c>
      <c r="E2109" s="38" t="str">
        <f>IF(ISBLANK('Model Participation Data'!$D$92),"-",'Model Participation Data'!$D$92)</f>
        <v>-</v>
      </c>
      <c r="F2109" s="38" t="str">
        <f>IF(ISBLANK('Model Participation Data'!$E$92),"-",'Model Participation Data'!$E$92)</f>
        <v>-</v>
      </c>
      <c r="G2109" s="151" t="str">
        <f>IF(ISBLANK('Model Participation Data'!$F$92),"-",'Model Participation Data'!$F$92)</f>
        <v>-</v>
      </c>
      <c r="H2109" s="253">
        <v>1</v>
      </c>
      <c r="I2109" s="253">
        <v>2</v>
      </c>
      <c r="J2109" s="150" t="str">
        <f t="shared" si="79"/>
        <v>12</v>
      </c>
      <c r="K2109" s="38" t="str">
        <f>IF(ISBLANK('Model Participation Data'!$L$92),"-",'Model Participation Data'!$L$92)</f>
        <v>-</v>
      </c>
      <c r="L2109" s="39" t="str">
        <f>IF(ISBLANK('Model Participation Data'!$M$92),"-",'Model Participation Data'!$M$92)</f>
        <v>-</v>
      </c>
      <c r="M2109" s="254">
        <f>IF(ISNA(SUMIFS(INDEX('Model Participation Data'!$N$8:$DX$57,0,MATCH(CONCATENATE($J2109,M$6),'Model Participation Data'!$N$6:$DX$6,0)),'Model Participation Data'!$B$8:$B$57,$C2109,'Model Participation Data'!$C$8:$C$57,$D2109)),"-",SUMIFS(INDEX('Model Participation Data'!$N$8:$DX$57,0,MATCH(CONCATENATE($J2109,M$6),'Model Participation Data'!$N$6:$DX$6,0)),'Model Participation Data'!$B$8:$B$57,$C2109,'Model Participation Data'!$C$8:$C$57,$D2109))</f>
        <v>0</v>
      </c>
      <c r="N2109" s="254">
        <f>IF(ISNA(SUMIFS(INDEX('Model Participation Data'!$N$8:$DX$57,0,MATCH(CONCATENATE($J2109,N$6),'Model Participation Data'!$N$6:$DX$6,0)),'Model Participation Data'!$B$8:$B$57,$C2109,'Model Participation Data'!$C$8:$C$57,$D2109)),"-",SUMIFS(INDEX('Model Participation Data'!$N$8:$DX$57,0,MATCH(CONCATENATE($J2109,N$6),'Model Participation Data'!$N$6:$DX$6,0)),'Model Participation Data'!$B$8:$B$57,$C2109,'Model Participation Data'!$C$8:$C$57,$D2109))</f>
        <v>0</v>
      </c>
      <c r="O2109" s="154">
        <f>IF(ISNA(SUMIFS(INDEX('Model Participation Data'!$N$8:$DX$57,0,MATCH(CONCATENATE($J2109,O$6),'Model Participation Data'!$N$6:$DX$6,0)),'Model Participation Data'!$B$8:$B$57,$C2109,'Model Participation Data'!$C$8:$C$57,$D2109)),"-",SUMIFS(INDEX('Model Participation Data'!$N$8:$DX$57,0,MATCH(CONCATENATE($J2109,O$6),'Model Participation Data'!$N$6:$DX$6,0)),'Model Participation Data'!$B$8:$B$57,$C2109,'Model Participation Data'!$C$8:$C$57,$D2109))</f>
        <v>0</v>
      </c>
    </row>
    <row r="2110" spans="2:15" x14ac:dyDescent="0.35">
      <c r="B2110" s="37" t="s">
        <v>80</v>
      </c>
      <c r="C2110" s="38" t="str">
        <f>IF(ISBLANK('Model Participation Data'!$B$92),"-",'Model Participation Data'!$B$92)</f>
        <v>-</v>
      </c>
      <c r="D2110" s="38" t="str">
        <f>IF(ISBLANK('Model Participation Data'!$C$92),"-",'Model Participation Data'!$C$92)</f>
        <v>-</v>
      </c>
      <c r="E2110" s="38" t="str">
        <f>IF(ISBLANK('Model Participation Data'!$D$92),"-",'Model Participation Data'!$D$92)</f>
        <v>-</v>
      </c>
      <c r="F2110" s="38" t="str">
        <f>IF(ISBLANK('Model Participation Data'!$E$92),"-",'Model Participation Data'!$E$92)</f>
        <v>-</v>
      </c>
      <c r="G2110" s="151" t="str">
        <f>IF(ISBLANK('Model Participation Data'!$F$92),"-",'Model Participation Data'!$F$92)</f>
        <v>-</v>
      </c>
      <c r="H2110" s="253">
        <v>1</v>
      </c>
      <c r="I2110" s="253">
        <v>3</v>
      </c>
      <c r="J2110" s="150" t="str">
        <f t="shared" si="79"/>
        <v>13</v>
      </c>
      <c r="K2110" s="38" t="str">
        <f>IF(ISBLANK('Model Participation Data'!$L$92),"-",'Model Participation Data'!$L$92)</f>
        <v>-</v>
      </c>
      <c r="L2110" s="39" t="str">
        <f>IF(ISBLANK('Model Participation Data'!$M$92),"-",'Model Participation Data'!$M$92)</f>
        <v>-</v>
      </c>
      <c r="M2110" s="254">
        <f>IF(ISNA(SUMIFS(INDEX('Model Participation Data'!$N$8:$DX$57,0,MATCH(CONCATENATE($J2110,M$6),'Model Participation Data'!$N$6:$DX$6,0)),'Model Participation Data'!$B$8:$B$57,$C2110,'Model Participation Data'!$C$8:$C$57,$D2110)),"-",SUMIFS(INDEX('Model Participation Data'!$N$8:$DX$57,0,MATCH(CONCATENATE($J2110,M$6),'Model Participation Data'!$N$6:$DX$6,0)),'Model Participation Data'!$B$8:$B$57,$C2110,'Model Participation Data'!$C$8:$C$57,$D2110))</f>
        <v>0</v>
      </c>
      <c r="N2110" s="254">
        <f>IF(ISNA(SUMIFS(INDEX('Model Participation Data'!$N$8:$DX$57,0,MATCH(CONCATENATE($J2110,N$6),'Model Participation Data'!$N$6:$DX$6,0)),'Model Participation Data'!$B$8:$B$57,$C2110,'Model Participation Data'!$C$8:$C$57,$D2110)),"-",SUMIFS(INDEX('Model Participation Data'!$N$8:$DX$57,0,MATCH(CONCATENATE($J2110,N$6),'Model Participation Data'!$N$6:$DX$6,0)),'Model Participation Data'!$B$8:$B$57,$C2110,'Model Participation Data'!$C$8:$C$57,$D2110))</f>
        <v>0</v>
      </c>
      <c r="O2110" s="154">
        <f>IF(ISNA(SUMIFS(INDEX('Model Participation Data'!$N$8:$DX$57,0,MATCH(CONCATENATE($J2110,O$6),'Model Participation Data'!$N$6:$DX$6,0)),'Model Participation Data'!$B$8:$B$57,$C2110,'Model Participation Data'!$C$8:$C$57,$D2110)),"-",SUMIFS(INDEX('Model Participation Data'!$N$8:$DX$57,0,MATCH(CONCATENATE($J2110,O$6),'Model Participation Data'!$N$6:$DX$6,0)),'Model Participation Data'!$B$8:$B$57,$C2110,'Model Participation Data'!$C$8:$C$57,$D2110))</f>
        <v>0</v>
      </c>
    </row>
    <row r="2111" spans="2:15" x14ac:dyDescent="0.35">
      <c r="B2111" s="37" t="s">
        <v>80</v>
      </c>
      <c r="C2111" s="38" t="str">
        <f>IF(ISBLANK('Model Participation Data'!$B$92),"-",'Model Participation Data'!$B$92)</f>
        <v>-</v>
      </c>
      <c r="D2111" s="38" t="str">
        <f>IF(ISBLANK('Model Participation Data'!$C$92),"-",'Model Participation Data'!$C$92)</f>
        <v>-</v>
      </c>
      <c r="E2111" s="38" t="str">
        <f>IF(ISBLANK('Model Participation Data'!$D$92),"-",'Model Participation Data'!$D$92)</f>
        <v>-</v>
      </c>
      <c r="F2111" s="38" t="str">
        <f>IF(ISBLANK('Model Participation Data'!$E$92),"-",'Model Participation Data'!$E$92)</f>
        <v>-</v>
      </c>
      <c r="G2111" s="151" t="str">
        <f>IF(ISBLANK('Model Participation Data'!$F$92),"-",'Model Participation Data'!$F$92)</f>
        <v>-</v>
      </c>
      <c r="H2111" s="253">
        <v>1</v>
      </c>
      <c r="I2111" s="253">
        <v>4</v>
      </c>
      <c r="J2111" s="150" t="str">
        <f t="shared" si="79"/>
        <v>14</v>
      </c>
      <c r="K2111" s="38" t="str">
        <f>IF(ISBLANK('Model Participation Data'!$L$92),"-",'Model Participation Data'!$L$92)</f>
        <v>-</v>
      </c>
      <c r="L2111" s="39" t="str">
        <f>IF(ISBLANK('Model Participation Data'!$M$92),"-",'Model Participation Data'!$M$92)</f>
        <v>-</v>
      </c>
      <c r="M2111" s="254">
        <f>IF(ISNA(SUMIFS(INDEX('Model Participation Data'!$N$8:$DX$57,0,MATCH(CONCATENATE($J2111,M$6),'Model Participation Data'!$N$6:$DX$6,0)),'Model Participation Data'!$B$8:$B$57,$C2111,'Model Participation Data'!$C$8:$C$57,$D2111)),"-",SUMIFS(INDEX('Model Participation Data'!$N$8:$DX$57,0,MATCH(CONCATENATE($J2111,M$6),'Model Participation Data'!$N$6:$DX$6,0)),'Model Participation Data'!$B$8:$B$57,$C2111,'Model Participation Data'!$C$8:$C$57,$D2111))</f>
        <v>0</v>
      </c>
      <c r="N2111" s="254">
        <f>IF(ISNA(SUMIFS(INDEX('Model Participation Data'!$N$8:$DX$57,0,MATCH(CONCATENATE($J2111,N$6),'Model Participation Data'!$N$6:$DX$6,0)),'Model Participation Data'!$B$8:$B$57,$C2111,'Model Participation Data'!$C$8:$C$57,$D2111)),"-",SUMIFS(INDEX('Model Participation Data'!$N$8:$DX$57,0,MATCH(CONCATENATE($J2111,N$6),'Model Participation Data'!$N$6:$DX$6,0)),'Model Participation Data'!$B$8:$B$57,$C2111,'Model Participation Data'!$C$8:$C$57,$D2111))</f>
        <v>0</v>
      </c>
      <c r="O2111" s="154">
        <f>IF(ISNA(SUMIFS(INDEX('Model Participation Data'!$N$8:$DX$57,0,MATCH(CONCATENATE($J2111,O$6),'Model Participation Data'!$N$6:$DX$6,0)),'Model Participation Data'!$B$8:$B$57,$C2111,'Model Participation Data'!$C$8:$C$57,$D2111)),"-",SUMIFS(INDEX('Model Participation Data'!$N$8:$DX$57,0,MATCH(CONCATENATE($J2111,O$6),'Model Participation Data'!$N$6:$DX$6,0)),'Model Participation Data'!$B$8:$B$57,$C2111,'Model Participation Data'!$C$8:$C$57,$D2111))</f>
        <v>0</v>
      </c>
    </row>
    <row r="2112" spans="2:15" x14ac:dyDescent="0.35">
      <c r="B2112" s="37" t="s">
        <v>80</v>
      </c>
      <c r="C2112" s="38" t="str">
        <f>IF(ISBLANK('Model Participation Data'!$B$92),"-",'Model Participation Data'!$B$92)</f>
        <v>-</v>
      </c>
      <c r="D2112" s="38" t="str">
        <f>IF(ISBLANK('Model Participation Data'!$C$92),"-",'Model Participation Data'!$C$92)</f>
        <v>-</v>
      </c>
      <c r="E2112" s="38" t="str">
        <f>IF(ISBLANK('Model Participation Data'!$D$92),"-",'Model Participation Data'!$D$92)</f>
        <v>-</v>
      </c>
      <c r="F2112" s="38" t="str">
        <f>IF(ISBLANK('Model Participation Data'!$E$92),"-",'Model Participation Data'!$E$92)</f>
        <v>-</v>
      </c>
      <c r="G2112" s="151" t="str">
        <f>IF(ISBLANK('Model Participation Data'!$F$92),"-",'Model Participation Data'!$F$92)</f>
        <v>-</v>
      </c>
      <c r="H2112" s="253">
        <v>1</v>
      </c>
      <c r="I2112" s="253">
        <v>5</v>
      </c>
      <c r="J2112" s="150" t="str">
        <f t="shared" si="79"/>
        <v>15</v>
      </c>
      <c r="K2112" s="38" t="str">
        <f>IF(ISBLANK('Model Participation Data'!$L$92),"-",'Model Participation Data'!$L$92)</f>
        <v>-</v>
      </c>
      <c r="L2112" s="39" t="str">
        <f>IF(ISBLANK('Model Participation Data'!$M$92),"-",'Model Participation Data'!$M$92)</f>
        <v>-</v>
      </c>
      <c r="M2112" s="254">
        <f>IF(ISNA(SUMIFS(INDEX('Model Participation Data'!$N$8:$DX$57,0,MATCH(CONCATENATE($J2112,M$6),'Model Participation Data'!$N$6:$DX$6,0)),'Model Participation Data'!$B$8:$B$57,$C2112,'Model Participation Data'!$C$8:$C$57,$D2112)),"-",SUMIFS(INDEX('Model Participation Data'!$N$8:$DX$57,0,MATCH(CONCATENATE($J2112,M$6),'Model Participation Data'!$N$6:$DX$6,0)),'Model Participation Data'!$B$8:$B$57,$C2112,'Model Participation Data'!$C$8:$C$57,$D2112))</f>
        <v>0</v>
      </c>
      <c r="N2112" s="254">
        <f>IF(ISNA(SUMIFS(INDEX('Model Participation Data'!$N$8:$DX$57,0,MATCH(CONCATENATE($J2112,N$6),'Model Participation Data'!$N$6:$DX$6,0)),'Model Participation Data'!$B$8:$B$57,$C2112,'Model Participation Data'!$C$8:$C$57,$D2112)),"-",SUMIFS(INDEX('Model Participation Data'!$N$8:$DX$57,0,MATCH(CONCATENATE($J2112,N$6),'Model Participation Data'!$N$6:$DX$6,0)),'Model Participation Data'!$B$8:$B$57,$C2112,'Model Participation Data'!$C$8:$C$57,$D2112))</f>
        <v>0</v>
      </c>
      <c r="O2112" s="154">
        <f>IF(ISNA(SUMIFS(INDEX('Model Participation Data'!$N$8:$DX$57,0,MATCH(CONCATENATE($J2112,O$6),'Model Participation Data'!$N$6:$DX$6,0)),'Model Participation Data'!$B$8:$B$57,$C2112,'Model Participation Data'!$C$8:$C$57,$D2112)),"-",SUMIFS(INDEX('Model Participation Data'!$N$8:$DX$57,0,MATCH(CONCATENATE($J2112,O$6),'Model Participation Data'!$N$6:$DX$6,0)),'Model Participation Data'!$B$8:$B$57,$C2112,'Model Participation Data'!$C$8:$C$57,$D2112))</f>
        <v>0</v>
      </c>
    </row>
    <row r="2113" spans="2:15" x14ac:dyDescent="0.35">
      <c r="B2113" s="37" t="s">
        <v>80</v>
      </c>
      <c r="C2113" s="38" t="str">
        <f>IF(ISBLANK('Model Participation Data'!$B$92),"-",'Model Participation Data'!$B$92)</f>
        <v>-</v>
      </c>
      <c r="D2113" s="38" t="str">
        <f>IF(ISBLANK('Model Participation Data'!$C$92),"-",'Model Participation Data'!$C$92)</f>
        <v>-</v>
      </c>
      <c r="E2113" s="38" t="str">
        <f>IF(ISBLANK('Model Participation Data'!$D$92),"-",'Model Participation Data'!$D$92)</f>
        <v>-</v>
      </c>
      <c r="F2113" s="38" t="str">
        <f>IF(ISBLANK('Model Participation Data'!$E$92),"-",'Model Participation Data'!$E$92)</f>
        <v>-</v>
      </c>
      <c r="G2113" s="151" t="str">
        <f>IF(ISBLANK('Model Participation Data'!$F$92),"-",'Model Participation Data'!$F$92)</f>
        <v>-</v>
      </c>
      <c r="H2113" s="253">
        <v>1</v>
      </c>
      <c r="I2113" s="253" t="s">
        <v>65</v>
      </c>
      <c r="J2113" s="150" t="str">
        <f t="shared" si="79"/>
        <v>1Goal</v>
      </c>
      <c r="K2113" s="38" t="str">
        <f>IF(ISBLANK('Model Participation Data'!$L$92),"-",'Model Participation Data'!$L$92)</f>
        <v>-</v>
      </c>
      <c r="L2113" s="39" t="str">
        <f>IF(ISBLANK('Model Participation Data'!$M$92),"-",'Model Participation Data'!$M$92)</f>
        <v>-</v>
      </c>
      <c r="M2113" s="254" t="str">
        <f>IF(ISNA(SUMIFS(INDEX('Model Participation Data'!$N$8:$DX$57,0,MATCH(CONCATENATE($J2113,M$6),'Model Participation Data'!$N$6:$DX$6,0)),'Model Participation Data'!$B$8:$B$57,$C2113,'Model Participation Data'!$C$8:$C$57,$D2113)),"-",SUMIFS(INDEX('Model Participation Data'!$N$8:$DX$57,0,MATCH(CONCATENATE($J2113,M$6),'Model Participation Data'!$N$6:$DX$6,0)),'Model Participation Data'!$B$8:$B$57,$C2113,'Model Participation Data'!$C$8:$C$57,$D2113))</f>
        <v>-</v>
      </c>
      <c r="N2113" s="254" t="str">
        <f>IF(ISNA(SUMIFS(INDEX('Model Participation Data'!$N$8:$DX$57,0,MATCH(CONCATENATE($J2113,N$6),'Model Participation Data'!$N$6:$DX$6,0)),'Model Participation Data'!$B$8:$B$57,$C2113,'Model Participation Data'!$C$8:$C$57,$D2113)),"-",SUMIFS(INDEX('Model Participation Data'!$N$8:$DX$57,0,MATCH(CONCATENATE($J2113,N$6),'Model Participation Data'!$N$6:$DX$6,0)),'Model Participation Data'!$B$8:$B$57,$C2113,'Model Participation Data'!$C$8:$C$57,$D2113))</f>
        <v>-</v>
      </c>
      <c r="O2113" s="154">
        <f>IF(ISNA(SUMIFS(INDEX('Model Participation Data'!$N$8:$DX$57,0,MATCH(CONCATENATE($J2113,O$6),'Model Participation Data'!$N$6:$DX$6,0)),'Model Participation Data'!$B$8:$B$57,$C2113,'Model Participation Data'!$C$8:$C$57,$D2113)),"-",SUMIFS(INDEX('Model Participation Data'!$N$8:$DX$57,0,MATCH(CONCATENATE($J2113,O$6),'Model Participation Data'!$N$6:$DX$6,0)),'Model Participation Data'!$B$8:$B$57,$C2113,'Model Participation Data'!$C$8:$C$57,$D2113))</f>
        <v>0</v>
      </c>
    </row>
    <row r="2114" spans="2:15" x14ac:dyDescent="0.35">
      <c r="B2114" s="37" t="s">
        <v>80</v>
      </c>
      <c r="C2114" s="38" t="str">
        <f>IF(ISBLANK('Model Participation Data'!$B$92),"-",'Model Participation Data'!$B$92)</f>
        <v>-</v>
      </c>
      <c r="D2114" s="38" t="str">
        <f>IF(ISBLANK('Model Participation Data'!$C$92),"-",'Model Participation Data'!$C$92)</f>
        <v>-</v>
      </c>
      <c r="E2114" s="38" t="str">
        <f>IF(ISBLANK('Model Participation Data'!$D$92),"-",'Model Participation Data'!$D$92)</f>
        <v>-</v>
      </c>
      <c r="F2114" s="38" t="str">
        <f>IF(ISBLANK('Model Participation Data'!$E$92),"-",'Model Participation Data'!$E$92)</f>
        <v>-</v>
      </c>
      <c r="G2114" s="151" t="str">
        <f>IF(ISBLANK('Model Participation Data'!$F$92),"-",'Model Participation Data'!$F$92)</f>
        <v>-</v>
      </c>
      <c r="H2114" s="253">
        <v>2</v>
      </c>
      <c r="I2114" s="253">
        <v>1</v>
      </c>
      <c r="J2114" s="150" t="str">
        <f t="shared" si="79"/>
        <v>21</v>
      </c>
      <c r="K2114" s="38" t="str">
        <f>IF(ISBLANK('Model Participation Data'!$L$92),"-",'Model Participation Data'!$L$92)</f>
        <v>-</v>
      </c>
      <c r="L2114" s="39" t="str">
        <f>IF(ISBLANK('Model Participation Data'!$M$92),"-",'Model Participation Data'!$M$92)</f>
        <v>-</v>
      </c>
      <c r="M2114" s="254">
        <f>IF(ISNA(SUMIFS(INDEX('Model Participation Data'!$N$8:$DX$57,0,MATCH(CONCATENATE($J2114,M$6),'Model Participation Data'!$N$6:$DX$6,0)),'Model Participation Data'!$B$8:$B$57,$C2114,'Model Participation Data'!$C$8:$C$57,$D2114)),"-",SUMIFS(INDEX('Model Participation Data'!$N$8:$DX$57,0,MATCH(CONCATENATE($J2114,M$6),'Model Participation Data'!$N$6:$DX$6,0)),'Model Participation Data'!$B$8:$B$57,$C2114,'Model Participation Data'!$C$8:$C$57,$D2114))</f>
        <v>0</v>
      </c>
      <c r="N2114" s="254">
        <f>IF(ISNA(SUMIFS(INDEX('Model Participation Data'!$N$8:$DX$57,0,MATCH(CONCATENATE($J2114,N$6),'Model Participation Data'!$N$6:$DX$6,0)),'Model Participation Data'!$B$8:$B$57,$C2114,'Model Participation Data'!$C$8:$C$57,$D2114)),"-",SUMIFS(INDEX('Model Participation Data'!$N$8:$DX$57,0,MATCH(CONCATENATE($J2114,N$6),'Model Participation Data'!$N$6:$DX$6,0)),'Model Participation Data'!$B$8:$B$57,$C2114,'Model Participation Data'!$C$8:$C$57,$D2114))</f>
        <v>0</v>
      </c>
      <c r="O2114" s="154">
        <f>IF(ISNA(SUMIFS(INDEX('Model Participation Data'!$N$8:$DX$57,0,MATCH(CONCATENATE($J2114,O$6),'Model Participation Data'!$N$6:$DX$6,0)),'Model Participation Data'!$B$8:$B$57,$C2114,'Model Participation Data'!$C$8:$C$57,$D2114)),"-",SUMIFS(INDEX('Model Participation Data'!$N$8:$DX$57,0,MATCH(CONCATENATE($J2114,O$6),'Model Participation Data'!$N$6:$DX$6,0)),'Model Participation Data'!$B$8:$B$57,$C2114,'Model Participation Data'!$C$8:$C$57,$D2114))</f>
        <v>0</v>
      </c>
    </row>
    <row r="2115" spans="2:15" x14ac:dyDescent="0.35">
      <c r="B2115" s="37" t="s">
        <v>80</v>
      </c>
      <c r="C2115" s="38" t="str">
        <f>IF(ISBLANK('Model Participation Data'!$B$92),"-",'Model Participation Data'!$B$92)</f>
        <v>-</v>
      </c>
      <c r="D2115" s="38" t="str">
        <f>IF(ISBLANK('Model Participation Data'!$C$92),"-",'Model Participation Data'!$C$92)</f>
        <v>-</v>
      </c>
      <c r="E2115" s="38" t="str">
        <f>IF(ISBLANK('Model Participation Data'!$D$92),"-",'Model Participation Data'!$D$92)</f>
        <v>-</v>
      </c>
      <c r="F2115" s="38" t="str">
        <f>IF(ISBLANK('Model Participation Data'!$E$92),"-",'Model Participation Data'!$E$92)</f>
        <v>-</v>
      </c>
      <c r="G2115" s="151" t="str">
        <f>IF(ISBLANK('Model Participation Data'!$F$92),"-",'Model Participation Data'!$F$92)</f>
        <v>-</v>
      </c>
      <c r="H2115" s="253">
        <v>2</v>
      </c>
      <c r="I2115" s="253">
        <v>2</v>
      </c>
      <c r="J2115" s="150" t="str">
        <f t="shared" si="79"/>
        <v>22</v>
      </c>
      <c r="K2115" s="38" t="str">
        <f>IF(ISBLANK('Model Participation Data'!$L$92),"-",'Model Participation Data'!$L$92)</f>
        <v>-</v>
      </c>
      <c r="L2115" s="39" t="str">
        <f>IF(ISBLANK('Model Participation Data'!$M$92),"-",'Model Participation Data'!$M$92)</f>
        <v>-</v>
      </c>
      <c r="M2115" s="254">
        <f>IF(ISNA(SUMIFS(INDEX('Model Participation Data'!$N$8:$DX$57,0,MATCH(CONCATENATE($J2115,M$6),'Model Participation Data'!$N$6:$DX$6,0)),'Model Participation Data'!$B$8:$B$57,$C2115,'Model Participation Data'!$C$8:$C$57,$D2115)),"-",SUMIFS(INDEX('Model Participation Data'!$N$8:$DX$57,0,MATCH(CONCATENATE($J2115,M$6),'Model Participation Data'!$N$6:$DX$6,0)),'Model Participation Data'!$B$8:$B$57,$C2115,'Model Participation Data'!$C$8:$C$57,$D2115))</f>
        <v>0</v>
      </c>
      <c r="N2115" s="254">
        <f>IF(ISNA(SUMIFS(INDEX('Model Participation Data'!$N$8:$DX$57,0,MATCH(CONCATENATE($J2115,N$6),'Model Participation Data'!$N$6:$DX$6,0)),'Model Participation Data'!$B$8:$B$57,$C2115,'Model Participation Data'!$C$8:$C$57,$D2115)),"-",SUMIFS(INDEX('Model Participation Data'!$N$8:$DX$57,0,MATCH(CONCATENATE($J2115,N$6),'Model Participation Data'!$N$6:$DX$6,0)),'Model Participation Data'!$B$8:$B$57,$C2115,'Model Participation Data'!$C$8:$C$57,$D2115))</f>
        <v>0</v>
      </c>
      <c r="O2115" s="154">
        <f>IF(ISNA(SUMIFS(INDEX('Model Participation Data'!$N$8:$DX$57,0,MATCH(CONCATENATE($J2115,O$6),'Model Participation Data'!$N$6:$DX$6,0)),'Model Participation Data'!$B$8:$B$57,$C2115,'Model Participation Data'!$C$8:$C$57,$D2115)),"-",SUMIFS(INDEX('Model Participation Data'!$N$8:$DX$57,0,MATCH(CONCATENATE($J2115,O$6),'Model Participation Data'!$N$6:$DX$6,0)),'Model Participation Data'!$B$8:$B$57,$C2115,'Model Participation Data'!$C$8:$C$57,$D2115))</f>
        <v>0</v>
      </c>
    </row>
    <row r="2116" spans="2:15" x14ac:dyDescent="0.35">
      <c r="B2116" s="37" t="s">
        <v>80</v>
      </c>
      <c r="C2116" s="38" t="str">
        <f>IF(ISBLANK('Model Participation Data'!$B$92),"-",'Model Participation Data'!$B$92)</f>
        <v>-</v>
      </c>
      <c r="D2116" s="38" t="str">
        <f>IF(ISBLANK('Model Participation Data'!$C$92),"-",'Model Participation Data'!$C$92)</f>
        <v>-</v>
      </c>
      <c r="E2116" s="38" t="str">
        <f>IF(ISBLANK('Model Participation Data'!$D$92),"-",'Model Participation Data'!$D$92)</f>
        <v>-</v>
      </c>
      <c r="F2116" s="38" t="str">
        <f>IF(ISBLANK('Model Participation Data'!$E$92),"-",'Model Participation Data'!$E$92)</f>
        <v>-</v>
      </c>
      <c r="G2116" s="151" t="str">
        <f>IF(ISBLANK('Model Participation Data'!$F$92),"-",'Model Participation Data'!$F$92)</f>
        <v>-</v>
      </c>
      <c r="H2116" s="253">
        <v>2</v>
      </c>
      <c r="I2116" s="253">
        <v>3</v>
      </c>
      <c r="J2116" s="150" t="str">
        <f t="shared" si="79"/>
        <v>23</v>
      </c>
      <c r="K2116" s="38" t="str">
        <f>IF(ISBLANK('Model Participation Data'!$L$92),"-",'Model Participation Data'!$L$92)</f>
        <v>-</v>
      </c>
      <c r="L2116" s="39" t="str">
        <f>IF(ISBLANK('Model Participation Data'!$M$92),"-",'Model Participation Data'!$M$92)</f>
        <v>-</v>
      </c>
      <c r="M2116" s="254">
        <f>IF(ISNA(SUMIFS(INDEX('Model Participation Data'!$N$8:$DX$57,0,MATCH(CONCATENATE($J2116,M$6),'Model Participation Data'!$N$6:$DX$6,0)),'Model Participation Data'!$B$8:$B$57,$C2116,'Model Participation Data'!$C$8:$C$57,$D2116)),"-",SUMIFS(INDEX('Model Participation Data'!$N$8:$DX$57,0,MATCH(CONCATENATE($J2116,M$6),'Model Participation Data'!$N$6:$DX$6,0)),'Model Participation Data'!$B$8:$B$57,$C2116,'Model Participation Data'!$C$8:$C$57,$D2116))</f>
        <v>0</v>
      </c>
      <c r="N2116" s="254">
        <f>IF(ISNA(SUMIFS(INDEX('Model Participation Data'!$N$8:$DX$57,0,MATCH(CONCATENATE($J2116,N$6),'Model Participation Data'!$N$6:$DX$6,0)),'Model Participation Data'!$B$8:$B$57,$C2116,'Model Participation Data'!$C$8:$C$57,$D2116)),"-",SUMIFS(INDEX('Model Participation Data'!$N$8:$DX$57,0,MATCH(CONCATENATE($J2116,N$6),'Model Participation Data'!$N$6:$DX$6,0)),'Model Participation Data'!$B$8:$B$57,$C2116,'Model Participation Data'!$C$8:$C$57,$D2116))</f>
        <v>0</v>
      </c>
      <c r="O2116" s="154">
        <f>IF(ISNA(SUMIFS(INDEX('Model Participation Data'!$N$8:$DX$57,0,MATCH(CONCATENATE($J2116,O$6),'Model Participation Data'!$N$6:$DX$6,0)),'Model Participation Data'!$B$8:$B$57,$C2116,'Model Participation Data'!$C$8:$C$57,$D2116)),"-",SUMIFS(INDEX('Model Participation Data'!$N$8:$DX$57,0,MATCH(CONCATENATE($J2116,O$6),'Model Participation Data'!$N$6:$DX$6,0)),'Model Participation Data'!$B$8:$B$57,$C2116,'Model Participation Data'!$C$8:$C$57,$D2116))</f>
        <v>0</v>
      </c>
    </row>
    <row r="2117" spans="2:15" x14ac:dyDescent="0.35">
      <c r="B2117" s="37" t="s">
        <v>80</v>
      </c>
      <c r="C2117" s="38" t="str">
        <f>IF(ISBLANK('Model Participation Data'!$B$92),"-",'Model Participation Data'!$B$92)</f>
        <v>-</v>
      </c>
      <c r="D2117" s="38" t="str">
        <f>IF(ISBLANK('Model Participation Data'!$C$92),"-",'Model Participation Data'!$C$92)</f>
        <v>-</v>
      </c>
      <c r="E2117" s="38" t="str">
        <f>IF(ISBLANK('Model Participation Data'!$D$92),"-",'Model Participation Data'!$D$92)</f>
        <v>-</v>
      </c>
      <c r="F2117" s="38" t="str">
        <f>IF(ISBLANK('Model Participation Data'!$E$92),"-",'Model Participation Data'!$E$92)</f>
        <v>-</v>
      </c>
      <c r="G2117" s="151" t="str">
        <f>IF(ISBLANK('Model Participation Data'!$F$92),"-",'Model Participation Data'!$F$92)</f>
        <v>-</v>
      </c>
      <c r="H2117" s="253">
        <v>2</v>
      </c>
      <c r="I2117" s="253">
        <v>4</v>
      </c>
      <c r="J2117" s="150" t="str">
        <f t="shared" si="79"/>
        <v>24</v>
      </c>
      <c r="K2117" s="38" t="str">
        <f>IF(ISBLANK('Model Participation Data'!$L$92),"-",'Model Participation Data'!$L$92)</f>
        <v>-</v>
      </c>
      <c r="L2117" s="39" t="str">
        <f>IF(ISBLANK('Model Participation Data'!$M$92),"-",'Model Participation Data'!$M$92)</f>
        <v>-</v>
      </c>
      <c r="M2117" s="254">
        <f>IF(ISNA(SUMIFS(INDEX('Model Participation Data'!$N$8:$DX$57,0,MATCH(CONCATENATE($J2117,M$6),'Model Participation Data'!$N$6:$DX$6,0)),'Model Participation Data'!$B$8:$B$57,$C2117,'Model Participation Data'!$C$8:$C$57,$D2117)),"-",SUMIFS(INDEX('Model Participation Data'!$N$8:$DX$57,0,MATCH(CONCATENATE($J2117,M$6),'Model Participation Data'!$N$6:$DX$6,0)),'Model Participation Data'!$B$8:$B$57,$C2117,'Model Participation Data'!$C$8:$C$57,$D2117))</f>
        <v>0</v>
      </c>
      <c r="N2117" s="254">
        <f>IF(ISNA(SUMIFS(INDEX('Model Participation Data'!$N$8:$DX$57,0,MATCH(CONCATENATE($J2117,N$6),'Model Participation Data'!$N$6:$DX$6,0)),'Model Participation Data'!$B$8:$B$57,$C2117,'Model Participation Data'!$C$8:$C$57,$D2117)),"-",SUMIFS(INDEX('Model Participation Data'!$N$8:$DX$57,0,MATCH(CONCATENATE($J2117,N$6),'Model Participation Data'!$N$6:$DX$6,0)),'Model Participation Data'!$B$8:$B$57,$C2117,'Model Participation Data'!$C$8:$C$57,$D2117))</f>
        <v>0</v>
      </c>
      <c r="O2117" s="154">
        <f>IF(ISNA(SUMIFS(INDEX('Model Participation Data'!$N$8:$DX$57,0,MATCH(CONCATENATE($J2117,O$6),'Model Participation Data'!$N$6:$DX$6,0)),'Model Participation Data'!$B$8:$B$57,$C2117,'Model Participation Data'!$C$8:$C$57,$D2117)),"-",SUMIFS(INDEX('Model Participation Data'!$N$8:$DX$57,0,MATCH(CONCATENATE($J2117,O$6),'Model Participation Data'!$N$6:$DX$6,0)),'Model Participation Data'!$B$8:$B$57,$C2117,'Model Participation Data'!$C$8:$C$57,$D2117))</f>
        <v>0</v>
      </c>
    </row>
    <row r="2118" spans="2:15" x14ac:dyDescent="0.35">
      <c r="B2118" s="37" t="s">
        <v>80</v>
      </c>
      <c r="C2118" s="38" t="str">
        <f>IF(ISBLANK('Model Participation Data'!$B$92),"-",'Model Participation Data'!$B$92)</f>
        <v>-</v>
      </c>
      <c r="D2118" s="38" t="str">
        <f>IF(ISBLANK('Model Participation Data'!$C$92),"-",'Model Participation Data'!$C$92)</f>
        <v>-</v>
      </c>
      <c r="E2118" s="38" t="str">
        <f>IF(ISBLANK('Model Participation Data'!$D$92),"-",'Model Participation Data'!$D$92)</f>
        <v>-</v>
      </c>
      <c r="F2118" s="38" t="str">
        <f>IF(ISBLANK('Model Participation Data'!$E$92),"-",'Model Participation Data'!$E$92)</f>
        <v>-</v>
      </c>
      <c r="G2118" s="151" t="str">
        <f>IF(ISBLANK('Model Participation Data'!$F$92),"-",'Model Participation Data'!$F$92)</f>
        <v>-</v>
      </c>
      <c r="H2118" s="253">
        <v>2</v>
      </c>
      <c r="I2118" s="253">
        <v>5</v>
      </c>
      <c r="J2118" s="150" t="str">
        <f t="shared" si="79"/>
        <v>25</v>
      </c>
      <c r="K2118" s="38" t="str">
        <f>IF(ISBLANK('Model Participation Data'!$L$92),"-",'Model Participation Data'!$L$92)</f>
        <v>-</v>
      </c>
      <c r="L2118" s="39" t="str">
        <f>IF(ISBLANK('Model Participation Data'!$M$92),"-",'Model Participation Data'!$M$92)</f>
        <v>-</v>
      </c>
      <c r="M2118" s="254">
        <f>IF(ISNA(SUMIFS(INDEX('Model Participation Data'!$N$8:$DX$57,0,MATCH(CONCATENATE($J2118,M$6),'Model Participation Data'!$N$6:$DX$6,0)),'Model Participation Data'!$B$8:$B$57,$C2118,'Model Participation Data'!$C$8:$C$57,$D2118)),"-",SUMIFS(INDEX('Model Participation Data'!$N$8:$DX$57,0,MATCH(CONCATENATE($J2118,M$6),'Model Participation Data'!$N$6:$DX$6,0)),'Model Participation Data'!$B$8:$B$57,$C2118,'Model Participation Data'!$C$8:$C$57,$D2118))</f>
        <v>0</v>
      </c>
      <c r="N2118" s="254">
        <f>IF(ISNA(SUMIFS(INDEX('Model Participation Data'!$N$8:$DX$57,0,MATCH(CONCATENATE($J2118,N$6),'Model Participation Data'!$N$6:$DX$6,0)),'Model Participation Data'!$B$8:$B$57,$C2118,'Model Participation Data'!$C$8:$C$57,$D2118)),"-",SUMIFS(INDEX('Model Participation Data'!$N$8:$DX$57,0,MATCH(CONCATENATE($J2118,N$6),'Model Participation Data'!$N$6:$DX$6,0)),'Model Participation Data'!$B$8:$B$57,$C2118,'Model Participation Data'!$C$8:$C$57,$D2118))</f>
        <v>0</v>
      </c>
      <c r="O2118" s="154">
        <f>IF(ISNA(SUMIFS(INDEX('Model Participation Data'!$N$8:$DX$57,0,MATCH(CONCATENATE($J2118,O$6),'Model Participation Data'!$N$6:$DX$6,0)),'Model Participation Data'!$B$8:$B$57,$C2118,'Model Participation Data'!$C$8:$C$57,$D2118)),"-",SUMIFS(INDEX('Model Participation Data'!$N$8:$DX$57,0,MATCH(CONCATENATE($J2118,O$6),'Model Participation Data'!$N$6:$DX$6,0)),'Model Participation Data'!$B$8:$B$57,$C2118,'Model Participation Data'!$C$8:$C$57,$D2118))</f>
        <v>0</v>
      </c>
    </row>
    <row r="2119" spans="2:15" x14ac:dyDescent="0.35">
      <c r="B2119" s="37" t="s">
        <v>80</v>
      </c>
      <c r="C2119" s="38" t="str">
        <f>IF(ISBLANK('Model Participation Data'!$B$92),"-",'Model Participation Data'!$B$92)</f>
        <v>-</v>
      </c>
      <c r="D2119" s="38" t="str">
        <f>IF(ISBLANK('Model Participation Data'!$C$92),"-",'Model Participation Data'!$C$92)</f>
        <v>-</v>
      </c>
      <c r="E2119" s="38" t="str">
        <f>IF(ISBLANK('Model Participation Data'!$D$92),"-",'Model Participation Data'!$D$92)</f>
        <v>-</v>
      </c>
      <c r="F2119" s="38" t="str">
        <f>IF(ISBLANK('Model Participation Data'!$E$92),"-",'Model Participation Data'!$E$92)</f>
        <v>-</v>
      </c>
      <c r="G2119" s="151" t="str">
        <f>IF(ISBLANK('Model Participation Data'!$F$92),"-",'Model Participation Data'!$F$92)</f>
        <v>-</v>
      </c>
      <c r="H2119" s="253">
        <v>2</v>
      </c>
      <c r="I2119" s="253" t="s">
        <v>65</v>
      </c>
      <c r="J2119" s="150" t="str">
        <f t="shared" si="79"/>
        <v>2Goal</v>
      </c>
      <c r="K2119" s="38" t="str">
        <f>IF(ISBLANK('Model Participation Data'!$L$92),"-",'Model Participation Data'!$L$92)</f>
        <v>-</v>
      </c>
      <c r="L2119" s="39" t="str">
        <f>IF(ISBLANK('Model Participation Data'!$M$92),"-",'Model Participation Data'!$M$92)</f>
        <v>-</v>
      </c>
      <c r="M2119" s="254" t="str">
        <f>IF(ISNA(SUMIFS(INDEX('Model Participation Data'!$N$8:$DX$57,0,MATCH(CONCATENATE($J2119,M$6),'Model Participation Data'!$N$6:$DX$6,0)),'Model Participation Data'!$B$8:$B$57,$C2119,'Model Participation Data'!$C$8:$C$57,$D2119)),"-",SUMIFS(INDEX('Model Participation Data'!$N$8:$DX$57,0,MATCH(CONCATENATE($J2119,M$6),'Model Participation Data'!$N$6:$DX$6,0)),'Model Participation Data'!$B$8:$B$57,$C2119,'Model Participation Data'!$C$8:$C$57,$D2119))</f>
        <v>-</v>
      </c>
      <c r="N2119" s="254" t="str">
        <f>IF(ISNA(SUMIFS(INDEX('Model Participation Data'!$N$8:$DX$57,0,MATCH(CONCATENATE($J2119,N$6),'Model Participation Data'!$N$6:$DX$6,0)),'Model Participation Data'!$B$8:$B$57,$C2119,'Model Participation Data'!$C$8:$C$57,$D2119)),"-",SUMIFS(INDEX('Model Participation Data'!$N$8:$DX$57,0,MATCH(CONCATENATE($J2119,N$6),'Model Participation Data'!$N$6:$DX$6,0)),'Model Participation Data'!$B$8:$B$57,$C2119,'Model Participation Data'!$C$8:$C$57,$D2119))</f>
        <v>-</v>
      </c>
      <c r="O2119" s="154">
        <f>IF(ISNA(SUMIFS(INDEX('Model Participation Data'!$N$8:$DX$57,0,MATCH(CONCATENATE($J2119,O$6),'Model Participation Data'!$N$6:$DX$6,0)),'Model Participation Data'!$B$8:$B$57,$C2119,'Model Participation Data'!$C$8:$C$57,$D2119)),"-",SUMIFS(INDEX('Model Participation Data'!$N$8:$DX$57,0,MATCH(CONCATENATE($J2119,O$6),'Model Participation Data'!$N$6:$DX$6,0)),'Model Participation Data'!$B$8:$B$57,$C2119,'Model Participation Data'!$C$8:$C$57,$D2119))</f>
        <v>0</v>
      </c>
    </row>
    <row r="2120" spans="2:15" x14ac:dyDescent="0.35">
      <c r="B2120" s="37" t="s">
        <v>80</v>
      </c>
      <c r="C2120" s="38" t="str">
        <f>IF(ISBLANK('Model Participation Data'!$B$92),"-",'Model Participation Data'!$B$92)</f>
        <v>-</v>
      </c>
      <c r="D2120" s="38" t="str">
        <f>IF(ISBLANK('Model Participation Data'!$C$92),"-",'Model Participation Data'!$C$92)</f>
        <v>-</v>
      </c>
      <c r="E2120" s="38" t="str">
        <f>IF(ISBLANK('Model Participation Data'!$D$92),"-",'Model Participation Data'!$D$92)</f>
        <v>-</v>
      </c>
      <c r="F2120" s="38" t="str">
        <f>IF(ISBLANK('Model Participation Data'!$E$92),"-",'Model Participation Data'!$E$92)</f>
        <v>-</v>
      </c>
      <c r="G2120" s="151" t="str">
        <f>IF(ISBLANK('Model Participation Data'!$F$92),"-",'Model Participation Data'!$F$92)</f>
        <v>-</v>
      </c>
      <c r="H2120" s="253">
        <v>3</v>
      </c>
      <c r="I2120" s="253">
        <v>1</v>
      </c>
      <c r="J2120" s="150" t="str">
        <f t="shared" si="79"/>
        <v>31</v>
      </c>
      <c r="K2120" s="38" t="str">
        <f>IF(ISBLANK('Model Participation Data'!$L$92),"-",'Model Participation Data'!$L$92)</f>
        <v>-</v>
      </c>
      <c r="L2120" s="39" t="str">
        <f>IF(ISBLANK('Model Participation Data'!$M$92),"-",'Model Participation Data'!$M$92)</f>
        <v>-</v>
      </c>
      <c r="M2120" s="254">
        <f>IF(ISNA(SUMIFS(INDEX('Model Participation Data'!$N$8:$DX$57,0,MATCH(CONCATENATE($J2120,M$6),'Model Participation Data'!$N$6:$DX$6,0)),'Model Participation Data'!$B$8:$B$57,$C2120,'Model Participation Data'!$C$8:$C$57,$D2120)),"-",SUMIFS(INDEX('Model Participation Data'!$N$8:$DX$57,0,MATCH(CONCATENATE($J2120,M$6),'Model Participation Data'!$N$6:$DX$6,0)),'Model Participation Data'!$B$8:$B$57,$C2120,'Model Participation Data'!$C$8:$C$57,$D2120))</f>
        <v>0</v>
      </c>
      <c r="N2120" s="254">
        <f>IF(ISNA(SUMIFS(INDEX('Model Participation Data'!$N$8:$DX$57,0,MATCH(CONCATENATE($J2120,N$6),'Model Participation Data'!$N$6:$DX$6,0)),'Model Participation Data'!$B$8:$B$57,$C2120,'Model Participation Data'!$C$8:$C$57,$D2120)),"-",SUMIFS(INDEX('Model Participation Data'!$N$8:$DX$57,0,MATCH(CONCATENATE($J2120,N$6),'Model Participation Data'!$N$6:$DX$6,0)),'Model Participation Data'!$B$8:$B$57,$C2120,'Model Participation Data'!$C$8:$C$57,$D2120))</f>
        <v>0</v>
      </c>
      <c r="O2120" s="154">
        <f>IF(ISNA(SUMIFS(INDEX('Model Participation Data'!$N$8:$DX$57,0,MATCH(CONCATENATE($J2120,O$6),'Model Participation Data'!$N$6:$DX$6,0)),'Model Participation Data'!$B$8:$B$57,$C2120,'Model Participation Data'!$C$8:$C$57,$D2120)),"-",SUMIFS(INDEX('Model Participation Data'!$N$8:$DX$57,0,MATCH(CONCATENATE($J2120,O$6),'Model Participation Data'!$N$6:$DX$6,0)),'Model Participation Data'!$B$8:$B$57,$C2120,'Model Participation Data'!$C$8:$C$57,$D2120))</f>
        <v>0</v>
      </c>
    </row>
    <row r="2121" spans="2:15" x14ac:dyDescent="0.35">
      <c r="B2121" s="37" t="s">
        <v>80</v>
      </c>
      <c r="C2121" s="38" t="str">
        <f>IF(ISBLANK('Model Participation Data'!$B$92),"-",'Model Participation Data'!$B$92)</f>
        <v>-</v>
      </c>
      <c r="D2121" s="38" t="str">
        <f>IF(ISBLANK('Model Participation Data'!$C$92),"-",'Model Participation Data'!$C$92)</f>
        <v>-</v>
      </c>
      <c r="E2121" s="38" t="str">
        <f>IF(ISBLANK('Model Participation Data'!$D$92),"-",'Model Participation Data'!$D$92)</f>
        <v>-</v>
      </c>
      <c r="F2121" s="38" t="str">
        <f>IF(ISBLANK('Model Participation Data'!$E$92),"-",'Model Participation Data'!$E$92)</f>
        <v>-</v>
      </c>
      <c r="G2121" s="151" t="str">
        <f>IF(ISBLANK('Model Participation Data'!$F$92),"-",'Model Participation Data'!$F$92)</f>
        <v>-</v>
      </c>
      <c r="H2121" s="253">
        <v>3</v>
      </c>
      <c r="I2121" s="253">
        <v>2</v>
      </c>
      <c r="J2121" s="150" t="str">
        <f t="shared" si="79"/>
        <v>32</v>
      </c>
      <c r="K2121" s="38" t="str">
        <f>IF(ISBLANK('Model Participation Data'!$L$92),"-",'Model Participation Data'!$L$92)</f>
        <v>-</v>
      </c>
      <c r="L2121" s="39" t="str">
        <f>IF(ISBLANK('Model Participation Data'!$M$92),"-",'Model Participation Data'!$M$92)</f>
        <v>-</v>
      </c>
      <c r="M2121" s="254">
        <f>IF(ISNA(SUMIFS(INDEX('Model Participation Data'!$N$8:$DX$57,0,MATCH(CONCATENATE($J2121,M$6),'Model Participation Data'!$N$6:$DX$6,0)),'Model Participation Data'!$B$8:$B$57,$C2121,'Model Participation Data'!$C$8:$C$57,$D2121)),"-",SUMIFS(INDEX('Model Participation Data'!$N$8:$DX$57,0,MATCH(CONCATENATE($J2121,M$6),'Model Participation Data'!$N$6:$DX$6,0)),'Model Participation Data'!$B$8:$B$57,$C2121,'Model Participation Data'!$C$8:$C$57,$D2121))</f>
        <v>0</v>
      </c>
      <c r="N2121" s="254">
        <f>IF(ISNA(SUMIFS(INDEX('Model Participation Data'!$N$8:$DX$57,0,MATCH(CONCATENATE($J2121,N$6),'Model Participation Data'!$N$6:$DX$6,0)),'Model Participation Data'!$B$8:$B$57,$C2121,'Model Participation Data'!$C$8:$C$57,$D2121)),"-",SUMIFS(INDEX('Model Participation Data'!$N$8:$DX$57,0,MATCH(CONCATENATE($J2121,N$6),'Model Participation Data'!$N$6:$DX$6,0)),'Model Participation Data'!$B$8:$B$57,$C2121,'Model Participation Data'!$C$8:$C$57,$D2121))</f>
        <v>0</v>
      </c>
      <c r="O2121" s="154">
        <f>IF(ISNA(SUMIFS(INDEX('Model Participation Data'!$N$8:$DX$57,0,MATCH(CONCATENATE($J2121,O$6),'Model Participation Data'!$N$6:$DX$6,0)),'Model Participation Data'!$B$8:$B$57,$C2121,'Model Participation Data'!$C$8:$C$57,$D2121)),"-",SUMIFS(INDEX('Model Participation Data'!$N$8:$DX$57,0,MATCH(CONCATENATE($J2121,O$6),'Model Participation Data'!$N$6:$DX$6,0)),'Model Participation Data'!$B$8:$B$57,$C2121,'Model Participation Data'!$C$8:$C$57,$D2121))</f>
        <v>0</v>
      </c>
    </row>
    <row r="2122" spans="2:15" x14ac:dyDescent="0.35">
      <c r="B2122" s="37" t="s">
        <v>80</v>
      </c>
      <c r="C2122" s="38" t="str">
        <f>IF(ISBLANK('Model Participation Data'!$B$92),"-",'Model Participation Data'!$B$92)</f>
        <v>-</v>
      </c>
      <c r="D2122" s="38" t="str">
        <f>IF(ISBLANK('Model Participation Data'!$C$92),"-",'Model Participation Data'!$C$92)</f>
        <v>-</v>
      </c>
      <c r="E2122" s="38" t="str">
        <f>IF(ISBLANK('Model Participation Data'!$D$92),"-",'Model Participation Data'!$D$92)</f>
        <v>-</v>
      </c>
      <c r="F2122" s="38" t="str">
        <f>IF(ISBLANK('Model Participation Data'!$E$92),"-",'Model Participation Data'!$E$92)</f>
        <v>-</v>
      </c>
      <c r="G2122" s="151" t="str">
        <f>IF(ISBLANK('Model Participation Data'!$F$92),"-",'Model Participation Data'!$F$92)</f>
        <v>-</v>
      </c>
      <c r="H2122" s="253">
        <v>3</v>
      </c>
      <c r="I2122" s="253">
        <v>3</v>
      </c>
      <c r="J2122" s="150" t="str">
        <f t="shared" si="79"/>
        <v>33</v>
      </c>
      <c r="K2122" s="38" t="str">
        <f>IF(ISBLANK('Model Participation Data'!$L$92),"-",'Model Participation Data'!$L$92)</f>
        <v>-</v>
      </c>
      <c r="L2122" s="39" t="str">
        <f>IF(ISBLANK('Model Participation Data'!$M$92),"-",'Model Participation Data'!$M$92)</f>
        <v>-</v>
      </c>
      <c r="M2122" s="254">
        <f>IF(ISNA(SUMIFS(INDEX('Model Participation Data'!$N$8:$DX$57,0,MATCH(CONCATENATE($J2122,M$6),'Model Participation Data'!$N$6:$DX$6,0)),'Model Participation Data'!$B$8:$B$57,$C2122,'Model Participation Data'!$C$8:$C$57,$D2122)),"-",SUMIFS(INDEX('Model Participation Data'!$N$8:$DX$57,0,MATCH(CONCATENATE($J2122,M$6),'Model Participation Data'!$N$6:$DX$6,0)),'Model Participation Data'!$B$8:$B$57,$C2122,'Model Participation Data'!$C$8:$C$57,$D2122))</f>
        <v>0</v>
      </c>
      <c r="N2122" s="254">
        <f>IF(ISNA(SUMIFS(INDEX('Model Participation Data'!$N$8:$DX$57,0,MATCH(CONCATENATE($J2122,N$6),'Model Participation Data'!$N$6:$DX$6,0)),'Model Participation Data'!$B$8:$B$57,$C2122,'Model Participation Data'!$C$8:$C$57,$D2122)),"-",SUMIFS(INDEX('Model Participation Data'!$N$8:$DX$57,0,MATCH(CONCATENATE($J2122,N$6),'Model Participation Data'!$N$6:$DX$6,0)),'Model Participation Data'!$B$8:$B$57,$C2122,'Model Participation Data'!$C$8:$C$57,$D2122))</f>
        <v>0</v>
      </c>
      <c r="O2122" s="154">
        <f>IF(ISNA(SUMIFS(INDEX('Model Participation Data'!$N$8:$DX$57,0,MATCH(CONCATENATE($J2122,O$6),'Model Participation Data'!$N$6:$DX$6,0)),'Model Participation Data'!$B$8:$B$57,$C2122,'Model Participation Data'!$C$8:$C$57,$D2122)),"-",SUMIFS(INDEX('Model Participation Data'!$N$8:$DX$57,0,MATCH(CONCATENATE($J2122,O$6),'Model Participation Data'!$N$6:$DX$6,0)),'Model Participation Data'!$B$8:$B$57,$C2122,'Model Participation Data'!$C$8:$C$57,$D2122))</f>
        <v>0</v>
      </c>
    </row>
    <row r="2123" spans="2:15" x14ac:dyDescent="0.35">
      <c r="B2123" s="37" t="s">
        <v>80</v>
      </c>
      <c r="C2123" s="38" t="str">
        <f>IF(ISBLANK('Model Participation Data'!$B$92),"-",'Model Participation Data'!$B$92)</f>
        <v>-</v>
      </c>
      <c r="D2123" s="38" t="str">
        <f>IF(ISBLANK('Model Participation Data'!$C$92),"-",'Model Participation Data'!$C$92)</f>
        <v>-</v>
      </c>
      <c r="E2123" s="38" t="str">
        <f>IF(ISBLANK('Model Participation Data'!$D$92),"-",'Model Participation Data'!$D$92)</f>
        <v>-</v>
      </c>
      <c r="F2123" s="38" t="str">
        <f>IF(ISBLANK('Model Participation Data'!$E$92),"-",'Model Participation Data'!$E$92)</f>
        <v>-</v>
      </c>
      <c r="G2123" s="151" t="str">
        <f>IF(ISBLANK('Model Participation Data'!$F$92),"-",'Model Participation Data'!$F$92)</f>
        <v>-</v>
      </c>
      <c r="H2123" s="253">
        <v>3</v>
      </c>
      <c r="I2123" s="253">
        <v>4</v>
      </c>
      <c r="J2123" s="150" t="str">
        <f t="shared" si="79"/>
        <v>34</v>
      </c>
      <c r="K2123" s="38" t="str">
        <f>IF(ISBLANK('Model Participation Data'!$L$92),"-",'Model Participation Data'!$L$92)</f>
        <v>-</v>
      </c>
      <c r="L2123" s="39" t="str">
        <f>IF(ISBLANK('Model Participation Data'!$M$92),"-",'Model Participation Data'!$M$92)</f>
        <v>-</v>
      </c>
      <c r="M2123" s="254">
        <f>IF(ISNA(SUMIFS(INDEX('Model Participation Data'!$N$8:$DX$57,0,MATCH(CONCATENATE($J2123,M$6),'Model Participation Data'!$N$6:$DX$6,0)),'Model Participation Data'!$B$8:$B$57,$C2123,'Model Participation Data'!$C$8:$C$57,$D2123)),"-",SUMIFS(INDEX('Model Participation Data'!$N$8:$DX$57,0,MATCH(CONCATENATE($J2123,M$6),'Model Participation Data'!$N$6:$DX$6,0)),'Model Participation Data'!$B$8:$B$57,$C2123,'Model Participation Data'!$C$8:$C$57,$D2123))</f>
        <v>0</v>
      </c>
      <c r="N2123" s="254">
        <f>IF(ISNA(SUMIFS(INDEX('Model Participation Data'!$N$8:$DX$57,0,MATCH(CONCATENATE($J2123,N$6),'Model Participation Data'!$N$6:$DX$6,0)),'Model Participation Data'!$B$8:$B$57,$C2123,'Model Participation Data'!$C$8:$C$57,$D2123)),"-",SUMIFS(INDEX('Model Participation Data'!$N$8:$DX$57,0,MATCH(CONCATENATE($J2123,N$6),'Model Participation Data'!$N$6:$DX$6,0)),'Model Participation Data'!$B$8:$B$57,$C2123,'Model Participation Data'!$C$8:$C$57,$D2123))</f>
        <v>0</v>
      </c>
      <c r="O2123" s="154">
        <f>IF(ISNA(SUMIFS(INDEX('Model Participation Data'!$N$8:$DX$57,0,MATCH(CONCATENATE($J2123,O$6),'Model Participation Data'!$N$6:$DX$6,0)),'Model Participation Data'!$B$8:$B$57,$C2123,'Model Participation Data'!$C$8:$C$57,$D2123)),"-",SUMIFS(INDEX('Model Participation Data'!$N$8:$DX$57,0,MATCH(CONCATENATE($J2123,O$6),'Model Participation Data'!$N$6:$DX$6,0)),'Model Participation Data'!$B$8:$B$57,$C2123,'Model Participation Data'!$C$8:$C$57,$D2123))</f>
        <v>0</v>
      </c>
    </row>
    <row r="2124" spans="2:15" x14ac:dyDescent="0.35">
      <c r="B2124" s="37" t="s">
        <v>80</v>
      </c>
      <c r="C2124" s="38" t="str">
        <f>IF(ISBLANK('Model Participation Data'!$B$92),"-",'Model Participation Data'!$B$92)</f>
        <v>-</v>
      </c>
      <c r="D2124" s="38" t="str">
        <f>IF(ISBLANK('Model Participation Data'!$C$92),"-",'Model Participation Data'!$C$92)</f>
        <v>-</v>
      </c>
      <c r="E2124" s="38" t="str">
        <f>IF(ISBLANK('Model Participation Data'!$D$92),"-",'Model Participation Data'!$D$92)</f>
        <v>-</v>
      </c>
      <c r="F2124" s="38" t="str">
        <f>IF(ISBLANK('Model Participation Data'!$E$92),"-",'Model Participation Data'!$E$92)</f>
        <v>-</v>
      </c>
      <c r="G2124" s="151" t="str">
        <f>IF(ISBLANK('Model Participation Data'!$F$92),"-",'Model Participation Data'!$F$92)</f>
        <v>-</v>
      </c>
      <c r="H2124" s="253">
        <v>3</v>
      </c>
      <c r="I2124" s="253">
        <v>5</v>
      </c>
      <c r="J2124" s="150" t="str">
        <f t="shared" si="79"/>
        <v>35</v>
      </c>
      <c r="K2124" s="38" t="str">
        <f>IF(ISBLANK('Model Participation Data'!$L$92),"-",'Model Participation Data'!$L$92)</f>
        <v>-</v>
      </c>
      <c r="L2124" s="39" t="str">
        <f>IF(ISBLANK('Model Participation Data'!$M$92),"-",'Model Participation Data'!$M$92)</f>
        <v>-</v>
      </c>
      <c r="M2124" s="254">
        <f>IF(ISNA(SUMIFS(INDEX('Model Participation Data'!$N$8:$DX$57,0,MATCH(CONCATENATE($J2124,M$6),'Model Participation Data'!$N$6:$DX$6,0)),'Model Participation Data'!$B$8:$B$57,$C2124,'Model Participation Data'!$C$8:$C$57,$D2124)),"-",SUMIFS(INDEX('Model Participation Data'!$N$8:$DX$57,0,MATCH(CONCATENATE($J2124,M$6),'Model Participation Data'!$N$6:$DX$6,0)),'Model Participation Data'!$B$8:$B$57,$C2124,'Model Participation Data'!$C$8:$C$57,$D2124))</f>
        <v>0</v>
      </c>
      <c r="N2124" s="254">
        <f>IF(ISNA(SUMIFS(INDEX('Model Participation Data'!$N$8:$DX$57,0,MATCH(CONCATENATE($J2124,N$6),'Model Participation Data'!$N$6:$DX$6,0)),'Model Participation Data'!$B$8:$B$57,$C2124,'Model Participation Data'!$C$8:$C$57,$D2124)),"-",SUMIFS(INDEX('Model Participation Data'!$N$8:$DX$57,0,MATCH(CONCATENATE($J2124,N$6),'Model Participation Data'!$N$6:$DX$6,0)),'Model Participation Data'!$B$8:$B$57,$C2124,'Model Participation Data'!$C$8:$C$57,$D2124))</f>
        <v>0</v>
      </c>
      <c r="O2124" s="154">
        <f>IF(ISNA(SUMIFS(INDEX('Model Participation Data'!$N$8:$DX$57,0,MATCH(CONCATENATE($J2124,O$6),'Model Participation Data'!$N$6:$DX$6,0)),'Model Participation Data'!$B$8:$B$57,$C2124,'Model Participation Data'!$C$8:$C$57,$D2124)),"-",SUMIFS(INDEX('Model Participation Data'!$N$8:$DX$57,0,MATCH(CONCATENATE($J2124,O$6),'Model Participation Data'!$N$6:$DX$6,0)),'Model Participation Data'!$B$8:$B$57,$C2124,'Model Participation Data'!$C$8:$C$57,$D2124))</f>
        <v>0</v>
      </c>
    </row>
    <row r="2125" spans="2:15" x14ac:dyDescent="0.35">
      <c r="B2125" s="37" t="s">
        <v>80</v>
      </c>
      <c r="C2125" s="38" t="str">
        <f>IF(ISBLANK('Model Participation Data'!$B$92),"-",'Model Participation Data'!$B$92)</f>
        <v>-</v>
      </c>
      <c r="D2125" s="38" t="str">
        <f>IF(ISBLANK('Model Participation Data'!$C$92),"-",'Model Participation Data'!$C$92)</f>
        <v>-</v>
      </c>
      <c r="E2125" s="38" t="str">
        <f>IF(ISBLANK('Model Participation Data'!$D$92),"-",'Model Participation Data'!$D$92)</f>
        <v>-</v>
      </c>
      <c r="F2125" s="38" t="str">
        <f>IF(ISBLANK('Model Participation Data'!$E$92),"-",'Model Participation Data'!$E$92)</f>
        <v>-</v>
      </c>
      <c r="G2125" s="151" t="str">
        <f>IF(ISBLANK('Model Participation Data'!$F$92),"-",'Model Participation Data'!$F$92)</f>
        <v>-</v>
      </c>
      <c r="H2125" s="253">
        <v>3</v>
      </c>
      <c r="I2125" s="253" t="s">
        <v>65</v>
      </c>
      <c r="J2125" s="150" t="str">
        <f t="shared" si="79"/>
        <v>3Goal</v>
      </c>
      <c r="K2125" s="38" t="str">
        <f>IF(ISBLANK('Model Participation Data'!$L$92),"-",'Model Participation Data'!$L$92)</f>
        <v>-</v>
      </c>
      <c r="L2125" s="39" t="str">
        <f>IF(ISBLANK('Model Participation Data'!$M$92),"-",'Model Participation Data'!$M$92)</f>
        <v>-</v>
      </c>
      <c r="M2125" s="254" t="str">
        <f>IF(ISNA(SUMIFS(INDEX('Model Participation Data'!$N$8:$DX$57,0,MATCH(CONCATENATE($J2125,M$6),'Model Participation Data'!$N$6:$DX$6,0)),'Model Participation Data'!$B$8:$B$57,$C2125,'Model Participation Data'!$C$8:$C$57,$D2125)),"-",SUMIFS(INDEX('Model Participation Data'!$N$8:$DX$57,0,MATCH(CONCATENATE($J2125,M$6),'Model Participation Data'!$N$6:$DX$6,0)),'Model Participation Data'!$B$8:$B$57,$C2125,'Model Participation Data'!$C$8:$C$57,$D2125))</f>
        <v>-</v>
      </c>
      <c r="N2125" s="254" t="str">
        <f>IF(ISNA(SUMIFS(INDEX('Model Participation Data'!$N$8:$DX$57,0,MATCH(CONCATENATE($J2125,N$6),'Model Participation Data'!$N$6:$DX$6,0)),'Model Participation Data'!$B$8:$B$57,$C2125,'Model Participation Data'!$C$8:$C$57,$D2125)),"-",SUMIFS(INDEX('Model Participation Data'!$N$8:$DX$57,0,MATCH(CONCATENATE($J2125,N$6),'Model Participation Data'!$N$6:$DX$6,0)),'Model Participation Data'!$B$8:$B$57,$C2125,'Model Participation Data'!$C$8:$C$57,$D2125))</f>
        <v>-</v>
      </c>
      <c r="O2125" s="154">
        <f>IF(ISNA(SUMIFS(INDEX('Model Participation Data'!$N$8:$DX$57,0,MATCH(CONCATENATE($J2125,O$6),'Model Participation Data'!$N$6:$DX$6,0)),'Model Participation Data'!$B$8:$B$57,$C2125,'Model Participation Data'!$C$8:$C$57,$D2125)),"-",SUMIFS(INDEX('Model Participation Data'!$N$8:$DX$57,0,MATCH(CONCATENATE($J2125,O$6),'Model Participation Data'!$N$6:$DX$6,0)),'Model Participation Data'!$B$8:$B$57,$C2125,'Model Participation Data'!$C$8:$C$57,$D2125))</f>
        <v>0</v>
      </c>
    </row>
    <row r="2126" spans="2:15" x14ac:dyDescent="0.35">
      <c r="B2126" s="37" t="s">
        <v>80</v>
      </c>
      <c r="C2126" s="38" t="str">
        <f>IF(ISBLANK('Model Participation Data'!$B$92),"-",'Model Participation Data'!$B$92)</f>
        <v>-</v>
      </c>
      <c r="D2126" s="38" t="str">
        <f>IF(ISBLANK('Model Participation Data'!$C$92),"-",'Model Participation Data'!$C$92)</f>
        <v>-</v>
      </c>
      <c r="E2126" s="38" t="str">
        <f>IF(ISBLANK('Model Participation Data'!$D$92),"-",'Model Participation Data'!$D$92)</f>
        <v>-</v>
      </c>
      <c r="F2126" s="38" t="str">
        <f>IF(ISBLANK('Model Participation Data'!$E$92),"-",'Model Participation Data'!$E$92)</f>
        <v>-</v>
      </c>
      <c r="G2126" s="151" t="str">
        <f>IF(ISBLANK('Model Participation Data'!$F$92),"-",'Model Participation Data'!$F$92)</f>
        <v>-</v>
      </c>
      <c r="H2126" s="253">
        <v>4</v>
      </c>
      <c r="I2126" s="253">
        <v>1</v>
      </c>
      <c r="J2126" s="150" t="str">
        <f t="shared" si="79"/>
        <v>41</v>
      </c>
      <c r="K2126" s="38" t="str">
        <f>IF(ISBLANK('Model Participation Data'!$L$92),"-",'Model Participation Data'!$L$92)</f>
        <v>-</v>
      </c>
      <c r="L2126" s="39" t="str">
        <f>IF(ISBLANK('Model Participation Data'!$M$92),"-",'Model Participation Data'!$M$92)</f>
        <v>-</v>
      </c>
      <c r="M2126" s="254">
        <f>IF(ISNA(SUMIFS(INDEX('Model Participation Data'!$N$8:$DX$57,0,MATCH(CONCATENATE($J2126,M$6),'Model Participation Data'!$N$6:$DX$6,0)),'Model Participation Data'!$B$8:$B$57,$C2126,'Model Participation Data'!$C$8:$C$57,$D2126)),"-",SUMIFS(INDEX('Model Participation Data'!$N$8:$DX$57,0,MATCH(CONCATENATE($J2126,M$6),'Model Participation Data'!$N$6:$DX$6,0)),'Model Participation Data'!$B$8:$B$57,$C2126,'Model Participation Data'!$C$8:$C$57,$D2126))</f>
        <v>0</v>
      </c>
      <c r="N2126" s="254">
        <f>IF(ISNA(SUMIFS(INDEX('Model Participation Data'!$N$8:$DX$57,0,MATCH(CONCATENATE($J2126,N$6),'Model Participation Data'!$N$6:$DX$6,0)),'Model Participation Data'!$B$8:$B$57,$C2126,'Model Participation Data'!$C$8:$C$57,$D2126)),"-",SUMIFS(INDEX('Model Participation Data'!$N$8:$DX$57,0,MATCH(CONCATENATE($J2126,N$6),'Model Participation Data'!$N$6:$DX$6,0)),'Model Participation Data'!$B$8:$B$57,$C2126,'Model Participation Data'!$C$8:$C$57,$D2126))</f>
        <v>0</v>
      </c>
      <c r="O2126" s="154">
        <f>IF(ISNA(SUMIFS(INDEX('Model Participation Data'!$N$8:$DX$57,0,MATCH(CONCATENATE($J2126,O$6),'Model Participation Data'!$N$6:$DX$6,0)),'Model Participation Data'!$B$8:$B$57,$C2126,'Model Participation Data'!$C$8:$C$57,$D2126)),"-",SUMIFS(INDEX('Model Participation Data'!$N$8:$DX$57,0,MATCH(CONCATENATE($J2126,O$6),'Model Participation Data'!$N$6:$DX$6,0)),'Model Participation Data'!$B$8:$B$57,$C2126,'Model Participation Data'!$C$8:$C$57,$D2126))</f>
        <v>0</v>
      </c>
    </row>
    <row r="2127" spans="2:15" x14ac:dyDescent="0.35">
      <c r="B2127" s="37" t="s">
        <v>80</v>
      </c>
      <c r="C2127" s="38" t="str">
        <f>IF(ISBLANK('Model Participation Data'!$B$92),"-",'Model Participation Data'!$B$92)</f>
        <v>-</v>
      </c>
      <c r="D2127" s="38" t="str">
        <f>IF(ISBLANK('Model Participation Data'!$C$92),"-",'Model Participation Data'!$C$92)</f>
        <v>-</v>
      </c>
      <c r="E2127" s="38" t="str">
        <f>IF(ISBLANK('Model Participation Data'!$D$92),"-",'Model Participation Data'!$D$92)</f>
        <v>-</v>
      </c>
      <c r="F2127" s="38" t="str">
        <f>IF(ISBLANK('Model Participation Data'!$E$92),"-",'Model Participation Data'!$E$92)</f>
        <v>-</v>
      </c>
      <c r="G2127" s="151" t="str">
        <f>IF(ISBLANK('Model Participation Data'!$F$92),"-",'Model Participation Data'!$F$92)</f>
        <v>-</v>
      </c>
      <c r="H2127" s="253">
        <v>4</v>
      </c>
      <c r="I2127" s="253">
        <v>2</v>
      </c>
      <c r="J2127" s="150" t="str">
        <f t="shared" si="79"/>
        <v>42</v>
      </c>
      <c r="K2127" s="38" t="str">
        <f>IF(ISBLANK('Model Participation Data'!$L$92),"-",'Model Participation Data'!$L$92)</f>
        <v>-</v>
      </c>
      <c r="L2127" s="39" t="str">
        <f>IF(ISBLANK('Model Participation Data'!$M$92),"-",'Model Participation Data'!$M$92)</f>
        <v>-</v>
      </c>
      <c r="M2127" s="254">
        <f>IF(ISNA(SUMIFS(INDEX('Model Participation Data'!$N$8:$DX$57,0,MATCH(CONCATENATE($J2127,M$6),'Model Participation Data'!$N$6:$DX$6,0)),'Model Participation Data'!$B$8:$B$57,$C2127,'Model Participation Data'!$C$8:$C$57,$D2127)),"-",SUMIFS(INDEX('Model Participation Data'!$N$8:$DX$57,0,MATCH(CONCATENATE($J2127,M$6),'Model Participation Data'!$N$6:$DX$6,0)),'Model Participation Data'!$B$8:$B$57,$C2127,'Model Participation Data'!$C$8:$C$57,$D2127))</f>
        <v>0</v>
      </c>
      <c r="N2127" s="254">
        <f>IF(ISNA(SUMIFS(INDEX('Model Participation Data'!$N$8:$DX$57,0,MATCH(CONCATENATE($J2127,N$6),'Model Participation Data'!$N$6:$DX$6,0)),'Model Participation Data'!$B$8:$B$57,$C2127,'Model Participation Data'!$C$8:$C$57,$D2127)),"-",SUMIFS(INDEX('Model Participation Data'!$N$8:$DX$57,0,MATCH(CONCATENATE($J2127,N$6),'Model Participation Data'!$N$6:$DX$6,0)),'Model Participation Data'!$B$8:$B$57,$C2127,'Model Participation Data'!$C$8:$C$57,$D2127))</f>
        <v>0</v>
      </c>
      <c r="O2127" s="154">
        <f>IF(ISNA(SUMIFS(INDEX('Model Participation Data'!$N$8:$DX$57,0,MATCH(CONCATENATE($J2127,O$6),'Model Participation Data'!$N$6:$DX$6,0)),'Model Participation Data'!$B$8:$B$57,$C2127,'Model Participation Data'!$C$8:$C$57,$D2127)),"-",SUMIFS(INDEX('Model Participation Data'!$N$8:$DX$57,0,MATCH(CONCATENATE($J2127,O$6),'Model Participation Data'!$N$6:$DX$6,0)),'Model Participation Data'!$B$8:$B$57,$C2127,'Model Participation Data'!$C$8:$C$57,$D2127))</f>
        <v>0</v>
      </c>
    </row>
    <row r="2128" spans="2:15" x14ac:dyDescent="0.35">
      <c r="B2128" s="37" t="s">
        <v>80</v>
      </c>
      <c r="C2128" s="38" t="str">
        <f>IF(ISBLANK('Model Participation Data'!$B$92),"-",'Model Participation Data'!$B$92)</f>
        <v>-</v>
      </c>
      <c r="D2128" s="38" t="str">
        <f>IF(ISBLANK('Model Participation Data'!$C$92),"-",'Model Participation Data'!$C$92)</f>
        <v>-</v>
      </c>
      <c r="E2128" s="38" t="str">
        <f>IF(ISBLANK('Model Participation Data'!$D$92),"-",'Model Participation Data'!$D$92)</f>
        <v>-</v>
      </c>
      <c r="F2128" s="38" t="str">
        <f>IF(ISBLANK('Model Participation Data'!$E$92),"-",'Model Participation Data'!$E$92)</f>
        <v>-</v>
      </c>
      <c r="G2128" s="151" t="str">
        <f>IF(ISBLANK('Model Participation Data'!$F$92),"-",'Model Participation Data'!$F$92)</f>
        <v>-</v>
      </c>
      <c r="H2128" s="253">
        <v>4</v>
      </c>
      <c r="I2128" s="253">
        <v>3</v>
      </c>
      <c r="J2128" s="150" t="str">
        <f t="shared" si="79"/>
        <v>43</v>
      </c>
      <c r="K2128" s="38" t="str">
        <f>IF(ISBLANK('Model Participation Data'!$L$92),"-",'Model Participation Data'!$L$92)</f>
        <v>-</v>
      </c>
      <c r="L2128" s="39" t="str">
        <f>IF(ISBLANK('Model Participation Data'!$M$92),"-",'Model Participation Data'!$M$92)</f>
        <v>-</v>
      </c>
      <c r="M2128" s="254">
        <f>IF(ISNA(SUMIFS(INDEX('Model Participation Data'!$N$8:$DX$57,0,MATCH(CONCATENATE($J2128,M$6),'Model Participation Data'!$N$6:$DX$6,0)),'Model Participation Data'!$B$8:$B$57,$C2128,'Model Participation Data'!$C$8:$C$57,$D2128)),"-",SUMIFS(INDEX('Model Participation Data'!$N$8:$DX$57,0,MATCH(CONCATENATE($J2128,M$6),'Model Participation Data'!$N$6:$DX$6,0)),'Model Participation Data'!$B$8:$B$57,$C2128,'Model Participation Data'!$C$8:$C$57,$D2128))</f>
        <v>0</v>
      </c>
      <c r="N2128" s="254">
        <f>IF(ISNA(SUMIFS(INDEX('Model Participation Data'!$N$8:$DX$57,0,MATCH(CONCATENATE($J2128,N$6),'Model Participation Data'!$N$6:$DX$6,0)),'Model Participation Data'!$B$8:$B$57,$C2128,'Model Participation Data'!$C$8:$C$57,$D2128)),"-",SUMIFS(INDEX('Model Participation Data'!$N$8:$DX$57,0,MATCH(CONCATENATE($J2128,N$6),'Model Participation Data'!$N$6:$DX$6,0)),'Model Participation Data'!$B$8:$B$57,$C2128,'Model Participation Data'!$C$8:$C$57,$D2128))</f>
        <v>0</v>
      </c>
      <c r="O2128" s="154">
        <f>IF(ISNA(SUMIFS(INDEX('Model Participation Data'!$N$8:$DX$57,0,MATCH(CONCATENATE($J2128,O$6),'Model Participation Data'!$N$6:$DX$6,0)),'Model Participation Data'!$B$8:$B$57,$C2128,'Model Participation Data'!$C$8:$C$57,$D2128)),"-",SUMIFS(INDEX('Model Participation Data'!$N$8:$DX$57,0,MATCH(CONCATENATE($J2128,O$6),'Model Participation Data'!$N$6:$DX$6,0)),'Model Participation Data'!$B$8:$B$57,$C2128,'Model Participation Data'!$C$8:$C$57,$D2128))</f>
        <v>0</v>
      </c>
    </row>
    <row r="2129" spans="2:15" x14ac:dyDescent="0.35">
      <c r="B2129" s="37" t="s">
        <v>80</v>
      </c>
      <c r="C2129" s="38" t="str">
        <f>IF(ISBLANK('Model Participation Data'!$B$92),"-",'Model Participation Data'!$B$92)</f>
        <v>-</v>
      </c>
      <c r="D2129" s="38" t="str">
        <f>IF(ISBLANK('Model Participation Data'!$C$92),"-",'Model Participation Data'!$C$92)</f>
        <v>-</v>
      </c>
      <c r="E2129" s="38" t="str">
        <f>IF(ISBLANK('Model Participation Data'!$D$92),"-",'Model Participation Data'!$D$92)</f>
        <v>-</v>
      </c>
      <c r="F2129" s="38" t="str">
        <f>IF(ISBLANK('Model Participation Data'!$E$92),"-",'Model Participation Data'!$E$92)</f>
        <v>-</v>
      </c>
      <c r="G2129" s="151" t="str">
        <f>IF(ISBLANK('Model Participation Data'!$F$92),"-",'Model Participation Data'!$F$92)</f>
        <v>-</v>
      </c>
      <c r="H2129" s="253">
        <v>4</v>
      </c>
      <c r="I2129" s="253">
        <v>4</v>
      </c>
      <c r="J2129" s="150" t="str">
        <f t="shared" si="79"/>
        <v>44</v>
      </c>
      <c r="K2129" s="38" t="str">
        <f>IF(ISBLANK('Model Participation Data'!$L$92),"-",'Model Participation Data'!$L$92)</f>
        <v>-</v>
      </c>
      <c r="L2129" s="39" t="str">
        <f>IF(ISBLANK('Model Participation Data'!$M$92),"-",'Model Participation Data'!$M$92)</f>
        <v>-</v>
      </c>
      <c r="M2129" s="254">
        <f>IF(ISNA(SUMIFS(INDEX('Model Participation Data'!$N$8:$DX$57,0,MATCH(CONCATENATE($J2129,M$6),'Model Participation Data'!$N$6:$DX$6,0)),'Model Participation Data'!$B$8:$B$57,$C2129,'Model Participation Data'!$C$8:$C$57,$D2129)),"-",SUMIFS(INDEX('Model Participation Data'!$N$8:$DX$57,0,MATCH(CONCATENATE($J2129,M$6),'Model Participation Data'!$N$6:$DX$6,0)),'Model Participation Data'!$B$8:$B$57,$C2129,'Model Participation Data'!$C$8:$C$57,$D2129))</f>
        <v>0</v>
      </c>
      <c r="N2129" s="254">
        <f>IF(ISNA(SUMIFS(INDEX('Model Participation Data'!$N$8:$DX$57,0,MATCH(CONCATENATE($J2129,N$6),'Model Participation Data'!$N$6:$DX$6,0)),'Model Participation Data'!$B$8:$B$57,$C2129,'Model Participation Data'!$C$8:$C$57,$D2129)),"-",SUMIFS(INDEX('Model Participation Data'!$N$8:$DX$57,0,MATCH(CONCATENATE($J2129,N$6),'Model Participation Data'!$N$6:$DX$6,0)),'Model Participation Data'!$B$8:$B$57,$C2129,'Model Participation Data'!$C$8:$C$57,$D2129))</f>
        <v>0</v>
      </c>
      <c r="O2129" s="154">
        <f>IF(ISNA(SUMIFS(INDEX('Model Participation Data'!$N$8:$DX$57,0,MATCH(CONCATENATE($J2129,O$6),'Model Participation Data'!$N$6:$DX$6,0)),'Model Participation Data'!$B$8:$B$57,$C2129,'Model Participation Data'!$C$8:$C$57,$D2129)),"-",SUMIFS(INDEX('Model Participation Data'!$N$8:$DX$57,0,MATCH(CONCATENATE($J2129,O$6),'Model Participation Data'!$N$6:$DX$6,0)),'Model Participation Data'!$B$8:$B$57,$C2129,'Model Participation Data'!$C$8:$C$57,$D2129))</f>
        <v>0</v>
      </c>
    </row>
    <row r="2130" spans="2:15" x14ac:dyDescent="0.35">
      <c r="B2130" s="37" t="s">
        <v>80</v>
      </c>
      <c r="C2130" s="38" t="str">
        <f>IF(ISBLANK('Model Participation Data'!$B$92),"-",'Model Participation Data'!$B$92)</f>
        <v>-</v>
      </c>
      <c r="D2130" s="38" t="str">
        <f>IF(ISBLANK('Model Participation Data'!$C$92),"-",'Model Participation Data'!$C$92)</f>
        <v>-</v>
      </c>
      <c r="E2130" s="38" t="str">
        <f>IF(ISBLANK('Model Participation Data'!$D$92),"-",'Model Participation Data'!$D$92)</f>
        <v>-</v>
      </c>
      <c r="F2130" s="38" t="str">
        <f>IF(ISBLANK('Model Participation Data'!$E$92),"-",'Model Participation Data'!$E$92)</f>
        <v>-</v>
      </c>
      <c r="G2130" s="151" t="str">
        <f>IF(ISBLANK('Model Participation Data'!$F$92),"-",'Model Participation Data'!$F$92)</f>
        <v>-</v>
      </c>
      <c r="H2130" s="253">
        <v>4</v>
      </c>
      <c r="I2130" s="253">
        <v>5</v>
      </c>
      <c r="J2130" s="150" t="str">
        <f t="shared" si="79"/>
        <v>45</v>
      </c>
      <c r="K2130" s="38" t="str">
        <f>IF(ISBLANK('Model Participation Data'!$L$92),"-",'Model Participation Data'!$L$92)</f>
        <v>-</v>
      </c>
      <c r="L2130" s="39" t="str">
        <f>IF(ISBLANK('Model Participation Data'!$M$92),"-",'Model Participation Data'!$M$92)</f>
        <v>-</v>
      </c>
      <c r="M2130" s="254">
        <f>IF(ISNA(SUMIFS(INDEX('Model Participation Data'!$N$8:$DX$57,0,MATCH(CONCATENATE($J2130,M$6),'Model Participation Data'!$N$6:$DX$6,0)),'Model Participation Data'!$B$8:$B$57,$C2130,'Model Participation Data'!$C$8:$C$57,$D2130)),"-",SUMIFS(INDEX('Model Participation Data'!$N$8:$DX$57,0,MATCH(CONCATENATE($J2130,M$6),'Model Participation Data'!$N$6:$DX$6,0)),'Model Participation Data'!$B$8:$B$57,$C2130,'Model Participation Data'!$C$8:$C$57,$D2130))</f>
        <v>0</v>
      </c>
      <c r="N2130" s="254">
        <f>IF(ISNA(SUMIFS(INDEX('Model Participation Data'!$N$8:$DX$57,0,MATCH(CONCATENATE($J2130,N$6),'Model Participation Data'!$N$6:$DX$6,0)),'Model Participation Data'!$B$8:$B$57,$C2130,'Model Participation Data'!$C$8:$C$57,$D2130)),"-",SUMIFS(INDEX('Model Participation Data'!$N$8:$DX$57,0,MATCH(CONCATENATE($J2130,N$6),'Model Participation Data'!$N$6:$DX$6,0)),'Model Participation Data'!$B$8:$B$57,$C2130,'Model Participation Data'!$C$8:$C$57,$D2130))</f>
        <v>0</v>
      </c>
      <c r="O2130" s="154">
        <f>IF(ISNA(SUMIFS(INDEX('Model Participation Data'!$N$8:$DX$57,0,MATCH(CONCATENATE($J2130,O$6),'Model Participation Data'!$N$6:$DX$6,0)),'Model Participation Data'!$B$8:$B$57,$C2130,'Model Participation Data'!$C$8:$C$57,$D2130)),"-",SUMIFS(INDEX('Model Participation Data'!$N$8:$DX$57,0,MATCH(CONCATENATE($J2130,O$6),'Model Participation Data'!$N$6:$DX$6,0)),'Model Participation Data'!$B$8:$B$57,$C2130,'Model Participation Data'!$C$8:$C$57,$D2130))</f>
        <v>0</v>
      </c>
    </row>
    <row r="2131" spans="2:15" x14ac:dyDescent="0.35">
      <c r="B2131" s="37" t="s">
        <v>80</v>
      </c>
      <c r="C2131" s="38" t="str">
        <f>IF(ISBLANK('Model Participation Data'!$B$92),"-",'Model Participation Data'!$B$92)</f>
        <v>-</v>
      </c>
      <c r="D2131" s="38" t="str">
        <f>IF(ISBLANK('Model Participation Data'!$C$92),"-",'Model Participation Data'!$C$92)</f>
        <v>-</v>
      </c>
      <c r="E2131" s="38" t="str">
        <f>IF(ISBLANK('Model Participation Data'!$D$92),"-",'Model Participation Data'!$D$92)</f>
        <v>-</v>
      </c>
      <c r="F2131" s="38" t="str">
        <f>IF(ISBLANK('Model Participation Data'!$E$92),"-",'Model Participation Data'!$E$92)</f>
        <v>-</v>
      </c>
      <c r="G2131" s="151" t="str">
        <f>IF(ISBLANK('Model Participation Data'!$F$92),"-",'Model Participation Data'!$F$92)</f>
        <v>-</v>
      </c>
      <c r="H2131" s="253">
        <v>4</v>
      </c>
      <c r="I2131" s="253" t="s">
        <v>65</v>
      </c>
      <c r="J2131" s="150" t="str">
        <f t="shared" si="79"/>
        <v>4Goal</v>
      </c>
      <c r="K2131" s="38" t="str">
        <f>IF(ISBLANK('Model Participation Data'!$L$92),"-",'Model Participation Data'!$L$92)</f>
        <v>-</v>
      </c>
      <c r="L2131" s="39" t="str">
        <f>IF(ISBLANK('Model Participation Data'!$M$92),"-",'Model Participation Data'!$M$92)</f>
        <v>-</v>
      </c>
      <c r="M2131" s="254" t="str">
        <f>IF(ISNA(SUMIFS(INDEX('Model Participation Data'!$N$8:$DX$57,0,MATCH(CONCATENATE($J2131,M$6),'Model Participation Data'!$N$6:$DX$6,0)),'Model Participation Data'!$B$8:$B$57,$C2131,'Model Participation Data'!$C$8:$C$57,$D2131)),"-",SUMIFS(INDEX('Model Participation Data'!$N$8:$DX$57,0,MATCH(CONCATENATE($J2131,M$6),'Model Participation Data'!$N$6:$DX$6,0)),'Model Participation Data'!$B$8:$B$57,$C2131,'Model Participation Data'!$C$8:$C$57,$D2131))</f>
        <v>-</v>
      </c>
      <c r="N2131" s="254" t="str">
        <f>IF(ISNA(SUMIFS(INDEX('Model Participation Data'!$N$8:$DX$57,0,MATCH(CONCATENATE($J2131,N$6),'Model Participation Data'!$N$6:$DX$6,0)),'Model Participation Data'!$B$8:$B$57,$C2131,'Model Participation Data'!$C$8:$C$57,$D2131)),"-",SUMIFS(INDEX('Model Participation Data'!$N$8:$DX$57,0,MATCH(CONCATENATE($J2131,N$6),'Model Participation Data'!$N$6:$DX$6,0)),'Model Participation Data'!$B$8:$B$57,$C2131,'Model Participation Data'!$C$8:$C$57,$D2131))</f>
        <v>-</v>
      </c>
      <c r="O2131" s="154">
        <f>IF(ISNA(SUMIFS(INDEX('Model Participation Data'!$N$8:$DX$57,0,MATCH(CONCATENATE($J2131,O$6),'Model Participation Data'!$N$6:$DX$6,0)),'Model Participation Data'!$B$8:$B$57,$C2131,'Model Participation Data'!$C$8:$C$57,$D2131)),"-",SUMIFS(INDEX('Model Participation Data'!$N$8:$DX$57,0,MATCH(CONCATENATE($J2131,O$6),'Model Participation Data'!$N$6:$DX$6,0)),'Model Participation Data'!$B$8:$B$57,$C2131,'Model Participation Data'!$C$8:$C$57,$D2131))</f>
        <v>0</v>
      </c>
    </row>
    <row r="2132" spans="2:15" x14ac:dyDescent="0.35">
      <c r="B2132" s="37" t="s">
        <v>80</v>
      </c>
      <c r="C2132" s="38" t="str">
        <f>IF(ISBLANK('Model Participation Data'!$B$93),"-",'Model Participation Data'!$B$93)</f>
        <v>-</v>
      </c>
      <c r="D2132" s="38" t="str">
        <f>IF(ISBLANK('Model Participation Data'!$C$93),"-",'Model Participation Data'!$C$93)</f>
        <v>-</v>
      </c>
      <c r="E2132" s="38" t="str">
        <f>IF(ISBLANK('Model Participation Data'!$D$93),"-",'Model Participation Data'!$D$93)</f>
        <v>-</v>
      </c>
      <c r="F2132" s="38" t="str">
        <f>IF(ISBLANK('Model Participation Data'!$E$93),"-",'Model Participation Data'!$E$93)</f>
        <v>-</v>
      </c>
      <c r="G2132" s="151" t="str">
        <f>IF(ISBLANK('Model Participation Data'!$F$93),"-",'Model Participation Data'!$F$93)</f>
        <v>-</v>
      </c>
      <c r="H2132" s="253" t="s">
        <v>64</v>
      </c>
      <c r="I2132" s="253" t="s">
        <v>64</v>
      </c>
      <c r="J2132" s="150" t="str">
        <f t="shared" si="79"/>
        <v>BaselineBaseline</v>
      </c>
      <c r="K2132" s="38" t="str">
        <f>IF(ISBLANK('Model Participation Data'!$L$93),"-",'Model Participation Data'!$L$93)</f>
        <v>-</v>
      </c>
      <c r="L2132" s="39" t="str">
        <f>IF(ISBLANK('Model Participation Data'!$M$93),"-",'Model Participation Data'!$M$93)</f>
        <v>-</v>
      </c>
      <c r="M2132" s="254">
        <f>IF(ISNA(SUMIFS(INDEX('Model Participation Data'!$N$8:$DX$57,0,MATCH(CONCATENATE($J2132,M$6),'Model Participation Data'!$N$6:$DX$6,0)),'Model Participation Data'!$B$8:$B$57,$C2132,'Model Participation Data'!$C$8:$C$57,$D2132)),"-",SUMIFS(INDEX('Model Participation Data'!$N$8:$DX$57,0,MATCH(CONCATENATE($J2132,M$6),'Model Participation Data'!$N$6:$DX$6,0)),'Model Participation Data'!$B$8:$B$57,$C2132,'Model Participation Data'!$C$8:$C$57,$D2132))</f>
        <v>0</v>
      </c>
      <c r="N2132" s="254">
        <f>IF(ISNA(SUMIFS(INDEX('Model Participation Data'!$N$8:$DX$57,0,MATCH(CONCATENATE($J2132,N$6),'Model Participation Data'!$N$6:$DX$6,0)),'Model Participation Data'!$B$8:$B$57,$C2132,'Model Participation Data'!$C$8:$C$57,$D2132)),"-",SUMIFS(INDEX('Model Participation Data'!$N$8:$DX$57,0,MATCH(CONCATENATE($J2132,N$6),'Model Participation Data'!$N$6:$DX$6,0)),'Model Participation Data'!$B$8:$B$57,$C2132,'Model Participation Data'!$C$8:$C$57,$D2132))</f>
        <v>0</v>
      </c>
      <c r="O2132" s="154">
        <f>IF(ISNA(SUMIFS(INDEX('Model Participation Data'!$N$8:$DX$57,0,MATCH(CONCATENATE($J2132,O$6),'Model Participation Data'!$N$6:$DX$6,0)),'Model Participation Data'!$B$8:$B$57,$C2132,'Model Participation Data'!$C$8:$C$57,$D2132)),"-",SUMIFS(INDEX('Model Participation Data'!$N$8:$DX$57,0,MATCH(CONCATENATE($J2132,O$6),'Model Participation Data'!$N$6:$DX$6,0)),'Model Participation Data'!$B$8:$B$57,$C2132,'Model Participation Data'!$C$8:$C$57,$D2132))</f>
        <v>0</v>
      </c>
    </row>
    <row r="2133" spans="2:15" x14ac:dyDescent="0.35">
      <c r="B2133" s="37" t="s">
        <v>80</v>
      </c>
      <c r="C2133" s="38" t="str">
        <f>IF(ISBLANK('Model Participation Data'!$B$93),"-",'Model Participation Data'!$B$93)</f>
        <v>-</v>
      </c>
      <c r="D2133" s="38" t="str">
        <f>IF(ISBLANK('Model Participation Data'!$C$93),"-",'Model Participation Data'!$C$93)</f>
        <v>-</v>
      </c>
      <c r="E2133" s="38" t="str">
        <f>IF(ISBLANK('Model Participation Data'!$D$93),"-",'Model Participation Data'!$D$93)</f>
        <v>-</v>
      </c>
      <c r="F2133" s="38" t="str">
        <f>IF(ISBLANK('Model Participation Data'!$E$93),"-",'Model Participation Data'!$E$93)</f>
        <v>-</v>
      </c>
      <c r="G2133" s="151" t="str">
        <f>IF(ISBLANK('Model Participation Data'!$F$93),"-",'Model Participation Data'!$F$93)</f>
        <v>-</v>
      </c>
      <c r="H2133" s="253">
        <v>1</v>
      </c>
      <c r="I2133" s="253">
        <v>1</v>
      </c>
      <c r="J2133" s="150" t="str">
        <f t="shared" si="79"/>
        <v>11</v>
      </c>
      <c r="K2133" s="38" t="str">
        <f>IF(ISBLANK('Model Participation Data'!$L$93),"-",'Model Participation Data'!$L$93)</f>
        <v>-</v>
      </c>
      <c r="L2133" s="39" t="str">
        <f>IF(ISBLANK('Model Participation Data'!$M$93),"-",'Model Participation Data'!$M$93)</f>
        <v>-</v>
      </c>
      <c r="M2133" s="254">
        <f>IF(ISNA(SUMIFS(INDEX('Model Participation Data'!$N$8:$DX$57,0,MATCH(CONCATENATE($J2133,M$6),'Model Participation Data'!$N$6:$DX$6,0)),'Model Participation Data'!$B$8:$B$57,$C2133,'Model Participation Data'!$C$8:$C$57,$D2133)),"-",SUMIFS(INDEX('Model Participation Data'!$N$8:$DX$57,0,MATCH(CONCATENATE($J2133,M$6),'Model Participation Data'!$N$6:$DX$6,0)),'Model Participation Data'!$B$8:$B$57,$C2133,'Model Participation Data'!$C$8:$C$57,$D2133))</f>
        <v>0</v>
      </c>
      <c r="N2133" s="254">
        <f>IF(ISNA(SUMIFS(INDEX('Model Participation Data'!$N$8:$DX$57,0,MATCH(CONCATENATE($J2133,N$6),'Model Participation Data'!$N$6:$DX$6,0)),'Model Participation Data'!$B$8:$B$57,$C2133,'Model Participation Data'!$C$8:$C$57,$D2133)),"-",SUMIFS(INDEX('Model Participation Data'!$N$8:$DX$57,0,MATCH(CONCATENATE($J2133,N$6),'Model Participation Data'!$N$6:$DX$6,0)),'Model Participation Data'!$B$8:$B$57,$C2133,'Model Participation Data'!$C$8:$C$57,$D2133))</f>
        <v>0</v>
      </c>
      <c r="O2133" s="154">
        <f>IF(ISNA(SUMIFS(INDEX('Model Participation Data'!$N$8:$DX$57,0,MATCH(CONCATENATE($J2133,O$6),'Model Participation Data'!$N$6:$DX$6,0)),'Model Participation Data'!$B$8:$B$57,$C2133,'Model Participation Data'!$C$8:$C$57,$D2133)),"-",SUMIFS(INDEX('Model Participation Data'!$N$8:$DX$57,0,MATCH(CONCATENATE($J2133,O$6),'Model Participation Data'!$N$6:$DX$6,0)),'Model Participation Data'!$B$8:$B$57,$C2133,'Model Participation Data'!$C$8:$C$57,$D2133))</f>
        <v>0</v>
      </c>
    </row>
    <row r="2134" spans="2:15" x14ac:dyDescent="0.35">
      <c r="B2134" s="37" t="s">
        <v>80</v>
      </c>
      <c r="C2134" s="38" t="str">
        <f>IF(ISBLANK('Model Participation Data'!$B$93),"-",'Model Participation Data'!$B$93)</f>
        <v>-</v>
      </c>
      <c r="D2134" s="38" t="str">
        <f>IF(ISBLANK('Model Participation Data'!$C$93),"-",'Model Participation Data'!$C$93)</f>
        <v>-</v>
      </c>
      <c r="E2134" s="38" t="str">
        <f>IF(ISBLANK('Model Participation Data'!$D$93),"-",'Model Participation Data'!$D$93)</f>
        <v>-</v>
      </c>
      <c r="F2134" s="38" t="str">
        <f>IF(ISBLANK('Model Participation Data'!$E$93),"-",'Model Participation Data'!$E$93)</f>
        <v>-</v>
      </c>
      <c r="G2134" s="151" t="str">
        <f>IF(ISBLANK('Model Participation Data'!$F$93),"-",'Model Participation Data'!$F$93)</f>
        <v>-</v>
      </c>
      <c r="H2134" s="253">
        <v>1</v>
      </c>
      <c r="I2134" s="253">
        <v>2</v>
      </c>
      <c r="J2134" s="150" t="str">
        <f t="shared" si="79"/>
        <v>12</v>
      </c>
      <c r="K2134" s="38" t="str">
        <f>IF(ISBLANK('Model Participation Data'!$L$93),"-",'Model Participation Data'!$L$93)</f>
        <v>-</v>
      </c>
      <c r="L2134" s="39" t="str">
        <f>IF(ISBLANK('Model Participation Data'!$M$93),"-",'Model Participation Data'!$M$93)</f>
        <v>-</v>
      </c>
      <c r="M2134" s="254">
        <f>IF(ISNA(SUMIFS(INDEX('Model Participation Data'!$N$8:$DX$57,0,MATCH(CONCATENATE($J2134,M$6),'Model Participation Data'!$N$6:$DX$6,0)),'Model Participation Data'!$B$8:$B$57,$C2134,'Model Participation Data'!$C$8:$C$57,$D2134)),"-",SUMIFS(INDEX('Model Participation Data'!$N$8:$DX$57,0,MATCH(CONCATENATE($J2134,M$6),'Model Participation Data'!$N$6:$DX$6,0)),'Model Participation Data'!$B$8:$B$57,$C2134,'Model Participation Data'!$C$8:$C$57,$D2134))</f>
        <v>0</v>
      </c>
      <c r="N2134" s="254">
        <f>IF(ISNA(SUMIFS(INDEX('Model Participation Data'!$N$8:$DX$57,0,MATCH(CONCATENATE($J2134,N$6),'Model Participation Data'!$N$6:$DX$6,0)),'Model Participation Data'!$B$8:$B$57,$C2134,'Model Participation Data'!$C$8:$C$57,$D2134)),"-",SUMIFS(INDEX('Model Participation Data'!$N$8:$DX$57,0,MATCH(CONCATENATE($J2134,N$6),'Model Participation Data'!$N$6:$DX$6,0)),'Model Participation Data'!$B$8:$B$57,$C2134,'Model Participation Data'!$C$8:$C$57,$D2134))</f>
        <v>0</v>
      </c>
      <c r="O2134" s="154">
        <f>IF(ISNA(SUMIFS(INDEX('Model Participation Data'!$N$8:$DX$57,0,MATCH(CONCATENATE($J2134,O$6),'Model Participation Data'!$N$6:$DX$6,0)),'Model Participation Data'!$B$8:$B$57,$C2134,'Model Participation Data'!$C$8:$C$57,$D2134)),"-",SUMIFS(INDEX('Model Participation Data'!$N$8:$DX$57,0,MATCH(CONCATENATE($J2134,O$6),'Model Participation Data'!$N$6:$DX$6,0)),'Model Participation Data'!$B$8:$B$57,$C2134,'Model Participation Data'!$C$8:$C$57,$D2134))</f>
        <v>0</v>
      </c>
    </row>
    <row r="2135" spans="2:15" x14ac:dyDescent="0.35">
      <c r="B2135" s="37" t="s">
        <v>80</v>
      </c>
      <c r="C2135" s="38" t="str">
        <f>IF(ISBLANK('Model Participation Data'!$B$93),"-",'Model Participation Data'!$B$93)</f>
        <v>-</v>
      </c>
      <c r="D2135" s="38" t="str">
        <f>IF(ISBLANK('Model Participation Data'!$C$93),"-",'Model Participation Data'!$C$93)</f>
        <v>-</v>
      </c>
      <c r="E2135" s="38" t="str">
        <f>IF(ISBLANK('Model Participation Data'!$D$93),"-",'Model Participation Data'!$D$93)</f>
        <v>-</v>
      </c>
      <c r="F2135" s="38" t="str">
        <f>IF(ISBLANK('Model Participation Data'!$E$93),"-",'Model Participation Data'!$E$93)</f>
        <v>-</v>
      </c>
      <c r="G2135" s="151" t="str">
        <f>IF(ISBLANK('Model Participation Data'!$F$93),"-",'Model Participation Data'!$F$93)</f>
        <v>-</v>
      </c>
      <c r="H2135" s="253">
        <v>1</v>
      </c>
      <c r="I2135" s="253">
        <v>3</v>
      </c>
      <c r="J2135" s="150" t="str">
        <f t="shared" si="79"/>
        <v>13</v>
      </c>
      <c r="K2135" s="38" t="str">
        <f>IF(ISBLANK('Model Participation Data'!$L$93),"-",'Model Participation Data'!$L$93)</f>
        <v>-</v>
      </c>
      <c r="L2135" s="39" t="str">
        <f>IF(ISBLANK('Model Participation Data'!$M$93),"-",'Model Participation Data'!$M$93)</f>
        <v>-</v>
      </c>
      <c r="M2135" s="254">
        <f>IF(ISNA(SUMIFS(INDEX('Model Participation Data'!$N$8:$DX$57,0,MATCH(CONCATENATE($J2135,M$6),'Model Participation Data'!$N$6:$DX$6,0)),'Model Participation Data'!$B$8:$B$57,$C2135,'Model Participation Data'!$C$8:$C$57,$D2135)),"-",SUMIFS(INDEX('Model Participation Data'!$N$8:$DX$57,0,MATCH(CONCATENATE($J2135,M$6),'Model Participation Data'!$N$6:$DX$6,0)),'Model Participation Data'!$B$8:$B$57,$C2135,'Model Participation Data'!$C$8:$C$57,$D2135))</f>
        <v>0</v>
      </c>
      <c r="N2135" s="254">
        <f>IF(ISNA(SUMIFS(INDEX('Model Participation Data'!$N$8:$DX$57,0,MATCH(CONCATENATE($J2135,N$6),'Model Participation Data'!$N$6:$DX$6,0)),'Model Participation Data'!$B$8:$B$57,$C2135,'Model Participation Data'!$C$8:$C$57,$D2135)),"-",SUMIFS(INDEX('Model Participation Data'!$N$8:$DX$57,0,MATCH(CONCATENATE($J2135,N$6),'Model Participation Data'!$N$6:$DX$6,0)),'Model Participation Data'!$B$8:$B$57,$C2135,'Model Participation Data'!$C$8:$C$57,$D2135))</f>
        <v>0</v>
      </c>
      <c r="O2135" s="154">
        <f>IF(ISNA(SUMIFS(INDEX('Model Participation Data'!$N$8:$DX$57,0,MATCH(CONCATENATE($J2135,O$6),'Model Participation Data'!$N$6:$DX$6,0)),'Model Participation Data'!$B$8:$B$57,$C2135,'Model Participation Data'!$C$8:$C$57,$D2135)),"-",SUMIFS(INDEX('Model Participation Data'!$N$8:$DX$57,0,MATCH(CONCATENATE($J2135,O$6),'Model Participation Data'!$N$6:$DX$6,0)),'Model Participation Data'!$B$8:$B$57,$C2135,'Model Participation Data'!$C$8:$C$57,$D2135))</f>
        <v>0</v>
      </c>
    </row>
    <row r="2136" spans="2:15" x14ac:dyDescent="0.35">
      <c r="B2136" s="37" t="s">
        <v>80</v>
      </c>
      <c r="C2136" s="38" t="str">
        <f>IF(ISBLANK('Model Participation Data'!$B$93),"-",'Model Participation Data'!$B$93)</f>
        <v>-</v>
      </c>
      <c r="D2136" s="38" t="str">
        <f>IF(ISBLANK('Model Participation Data'!$C$93),"-",'Model Participation Data'!$C$93)</f>
        <v>-</v>
      </c>
      <c r="E2136" s="38" t="str">
        <f>IF(ISBLANK('Model Participation Data'!$D$93),"-",'Model Participation Data'!$D$93)</f>
        <v>-</v>
      </c>
      <c r="F2136" s="38" t="str">
        <f>IF(ISBLANK('Model Participation Data'!$E$93),"-",'Model Participation Data'!$E$93)</f>
        <v>-</v>
      </c>
      <c r="G2136" s="151" t="str">
        <f>IF(ISBLANK('Model Participation Data'!$F$93),"-",'Model Participation Data'!$F$93)</f>
        <v>-</v>
      </c>
      <c r="H2136" s="253">
        <v>1</v>
      </c>
      <c r="I2136" s="253">
        <v>4</v>
      </c>
      <c r="J2136" s="150" t="str">
        <f t="shared" si="79"/>
        <v>14</v>
      </c>
      <c r="K2136" s="38" t="str">
        <f>IF(ISBLANK('Model Participation Data'!$L$93),"-",'Model Participation Data'!$L$93)</f>
        <v>-</v>
      </c>
      <c r="L2136" s="39" t="str">
        <f>IF(ISBLANK('Model Participation Data'!$M$93),"-",'Model Participation Data'!$M$93)</f>
        <v>-</v>
      </c>
      <c r="M2136" s="254">
        <f>IF(ISNA(SUMIFS(INDEX('Model Participation Data'!$N$8:$DX$57,0,MATCH(CONCATENATE($J2136,M$6),'Model Participation Data'!$N$6:$DX$6,0)),'Model Participation Data'!$B$8:$B$57,$C2136,'Model Participation Data'!$C$8:$C$57,$D2136)),"-",SUMIFS(INDEX('Model Participation Data'!$N$8:$DX$57,0,MATCH(CONCATENATE($J2136,M$6),'Model Participation Data'!$N$6:$DX$6,0)),'Model Participation Data'!$B$8:$B$57,$C2136,'Model Participation Data'!$C$8:$C$57,$D2136))</f>
        <v>0</v>
      </c>
      <c r="N2136" s="254">
        <f>IF(ISNA(SUMIFS(INDEX('Model Participation Data'!$N$8:$DX$57,0,MATCH(CONCATENATE($J2136,N$6),'Model Participation Data'!$N$6:$DX$6,0)),'Model Participation Data'!$B$8:$B$57,$C2136,'Model Participation Data'!$C$8:$C$57,$D2136)),"-",SUMIFS(INDEX('Model Participation Data'!$N$8:$DX$57,0,MATCH(CONCATENATE($J2136,N$6),'Model Participation Data'!$N$6:$DX$6,0)),'Model Participation Data'!$B$8:$B$57,$C2136,'Model Participation Data'!$C$8:$C$57,$D2136))</f>
        <v>0</v>
      </c>
      <c r="O2136" s="154">
        <f>IF(ISNA(SUMIFS(INDEX('Model Participation Data'!$N$8:$DX$57,0,MATCH(CONCATENATE($J2136,O$6),'Model Participation Data'!$N$6:$DX$6,0)),'Model Participation Data'!$B$8:$B$57,$C2136,'Model Participation Data'!$C$8:$C$57,$D2136)),"-",SUMIFS(INDEX('Model Participation Data'!$N$8:$DX$57,0,MATCH(CONCATENATE($J2136,O$6),'Model Participation Data'!$N$6:$DX$6,0)),'Model Participation Data'!$B$8:$B$57,$C2136,'Model Participation Data'!$C$8:$C$57,$D2136))</f>
        <v>0</v>
      </c>
    </row>
    <row r="2137" spans="2:15" x14ac:dyDescent="0.35">
      <c r="B2137" s="37" t="s">
        <v>80</v>
      </c>
      <c r="C2137" s="38" t="str">
        <f>IF(ISBLANK('Model Participation Data'!$B$93),"-",'Model Participation Data'!$B$93)</f>
        <v>-</v>
      </c>
      <c r="D2137" s="38" t="str">
        <f>IF(ISBLANK('Model Participation Data'!$C$93),"-",'Model Participation Data'!$C$93)</f>
        <v>-</v>
      </c>
      <c r="E2137" s="38" t="str">
        <f>IF(ISBLANK('Model Participation Data'!$D$93),"-",'Model Participation Data'!$D$93)</f>
        <v>-</v>
      </c>
      <c r="F2137" s="38" t="str">
        <f>IF(ISBLANK('Model Participation Data'!$E$93),"-",'Model Participation Data'!$E$93)</f>
        <v>-</v>
      </c>
      <c r="G2137" s="151" t="str">
        <f>IF(ISBLANK('Model Participation Data'!$F$93),"-",'Model Participation Data'!$F$93)</f>
        <v>-</v>
      </c>
      <c r="H2137" s="253">
        <v>1</v>
      </c>
      <c r="I2137" s="253">
        <v>5</v>
      </c>
      <c r="J2137" s="150" t="str">
        <f t="shared" si="79"/>
        <v>15</v>
      </c>
      <c r="K2137" s="38" t="str">
        <f>IF(ISBLANK('Model Participation Data'!$L$93),"-",'Model Participation Data'!$L$93)</f>
        <v>-</v>
      </c>
      <c r="L2137" s="39" t="str">
        <f>IF(ISBLANK('Model Participation Data'!$M$93),"-",'Model Participation Data'!$M$93)</f>
        <v>-</v>
      </c>
      <c r="M2137" s="254">
        <f>IF(ISNA(SUMIFS(INDEX('Model Participation Data'!$N$8:$DX$57,0,MATCH(CONCATENATE($J2137,M$6),'Model Participation Data'!$N$6:$DX$6,0)),'Model Participation Data'!$B$8:$B$57,$C2137,'Model Participation Data'!$C$8:$C$57,$D2137)),"-",SUMIFS(INDEX('Model Participation Data'!$N$8:$DX$57,0,MATCH(CONCATENATE($J2137,M$6),'Model Participation Data'!$N$6:$DX$6,0)),'Model Participation Data'!$B$8:$B$57,$C2137,'Model Participation Data'!$C$8:$C$57,$D2137))</f>
        <v>0</v>
      </c>
      <c r="N2137" s="254">
        <f>IF(ISNA(SUMIFS(INDEX('Model Participation Data'!$N$8:$DX$57,0,MATCH(CONCATENATE($J2137,N$6),'Model Participation Data'!$N$6:$DX$6,0)),'Model Participation Data'!$B$8:$B$57,$C2137,'Model Participation Data'!$C$8:$C$57,$D2137)),"-",SUMIFS(INDEX('Model Participation Data'!$N$8:$DX$57,0,MATCH(CONCATENATE($J2137,N$6),'Model Participation Data'!$N$6:$DX$6,0)),'Model Participation Data'!$B$8:$B$57,$C2137,'Model Participation Data'!$C$8:$C$57,$D2137))</f>
        <v>0</v>
      </c>
      <c r="O2137" s="154">
        <f>IF(ISNA(SUMIFS(INDEX('Model Participation Data'!$N$8:$DX$57,0,MATCH(CONCATENATE($J2137,O$6),'Model Participation Data'!$N$6:$DX$6,0)),'Model Participation Data'!$B$8:$B$57,$C2137,'Model Participation Data'!$C$8:$C$57,$D2137)),"-",SUMIFS(INDEX('Model Participation Data'!$N$8:$DX$57,0,MATCH(CONCATENATE($J2137,O$6),'Model Participation Data'!$N$6:$DX$6,0)),'Model Participation Data'!$B$8:$B$57,$C2137,'Model Participation Data'!$C$8:$C$57,$D2137))</f>
        <v>0</v>
      </c>
    </row>
    <row r="2138" spans="2:15" x14ac:dyDescent="0.35">
      <c r="B2138" s="37" t="s">
        <v>80</v>
      </c>
      <c r="C2138" s="38" t="str">
        <f>IF(ISBLANK('Model Participation Data'!$B$93),"-",'Model Participation Data'!$B$93)</f>
        <v>-</v>
      </c>
      <c r="D2138" s="38" t="str">
        <f>IF(ISBLANK('Model Participation Data'!$C$93),"-",'Model Participation Data'!$C$93)</f>
        <v>-</v>
      </c>
      <c r="E2138" s="38" t="str">
        <f>IF(ISBLANK('Model Participation Data'!$D$93),"-",'Model Participation Data'!$D$93)</f>
        <v>-</v>
      </c>
      <c r="F2138" s="38" t="str">
        <f>IF(ISBLANK('Model Participation Data'!$E$93),"-",'Model Participation Data'!$E$93)</f>
        <v>-</v>
      </c>
      <c r="G2138" s="151" t="str">
        <f>IF(ISBLANK('Model Participation Data'!$F$93),"-",'Model Participation Data'!$F$93)</f>
        <v>-</v>
      </c>
      <c r="H2138" s="253">
        <v>1</v>
      </c>
      <c r="I2138" s="253" t="s">
        <v>65</v>
      </c>
      <c r="J2138" s="150" t="str">
        <f t="shared" si="79"/>
        <v>1Goal</v>
      </c>
      <c r="K2138" s="38" t="str">
        <f>IF(ISBLANK('Model Participation Data'!$L$93),"-",'Model Participation Data'!$L$93)</f>
        <v>-</v>
      </c>
      <c r="L2138" s="39" t="str">
        <f>IF(ISBLANK('Model Participation Data'!$M$93),"-",'Model Participation Data'!$M$93)</f>
        <v>-</v>
      </c>
      <c r="M2138" s="254" t="str">
        <f>IF(ISNA(SUMIFS(INDEX('Model Participation Data'!$N$8:$DX$57,0,MATCH(CONCATENATE($J2138,M$6),'Model Participation Data'!$N$6:$DX$6,0)),'Model Participation Data'!$B$8:$B$57,$C2138,'Model Participation Data'!$C$8:$C$57,$D2138)),"-",SUMIFS(INDEX('Model Participation Data'!$N$8:$DX$57,0,MATCH(CONCATENATE($J2138,M$6),'Model Participation Data'!$N$6:$DX$6,0)),'Model Participation Data'!$B$8:$B$57,$C2138,'Model Participation Data'!$C$8:$C$57,$D2138))</f>
        <v>-</v>
      </c>
      <c r="N2138" s="254" t="str">
        <f>IF(ISNA(SUMIFS(INDEX('Model Participation Data'!$N$8:$DX$57,0,MATCH(CONCATENATE($J2138,N$6),'Model Participation Data'!$N$6:$DX$6,0)),'Model Participation Data'!$B$8:$B$57,$C2138,'Model Participation Data'!$C$8:$C$57,$D2138)),"-",SUMIFS(INDEX('Model Participation Data'!$N$8:$DX$57,0,MATCH(CONCATENATE($J2138,N$6),'Model Participation Data'!$N$6:$DX$6,0)),'Model Participation Data'!$B$8:$B$57,$C2138,'Model Participation Data'!$C$8:$C$57,$D2138))</f>
        <v>-</v>
      </c>
      <c r="O2138" s="154">
        <f>IF(ISNA(SUMIFS(INDEX('Model Participation Data'!$N$8:$DX$57,0,MATCH(CONCATENATE($J2138,O$6),'Model Participation Data'!$N$6:$DX$6,0)),'Model Participation Data'!$B$8:$B$57,$C2138,'Model Participation Data'!$C$8:$C$57,$D2138)),"-",SUMIFS(INDEX('Model Participation Data'!$N$8:$DX$57,0,MATCH(CONCATENATE($J2138,O$6),'Model Participation Data'!$N$6:$DX$6,0)),'Model Participation Data'!$B$8:$B$57,$C2138,'Model Participation Data'!$C$8:$C$57,$D2138))</f>
        <v>0</v>
      </c>
    </row>
    <row r="2139" spans="2:15" x14ac:dyDescent="0.35">
      <c r="B2139" s="37" t="s">
        <v>80</v>
      </c>
      <c r="C2139" s="38" t="str">
        <f>IF(ISBLANK('Model Participation Data'!$B$93),"-",'Model Participation Data'!$B$93)</f>
        <v>-</v>
      </c>
      <c r="D2139" s="38" t="str">
        <f>IF(ISBLANK('Model Participation Data'!$C$93),"-",'Model Participation Data'!$C$93)</f>
        <v>-</v>
      </c>
      <c r="E2139" s="38" t="str">
        <f>IF(ISBLANK('Model Participation Data'!$D$93),"-",'Model Participation Data'!$D$93)</f>
        <v>-</v>
      </c>
      <c r="F2139" s="38" t="str">
        <f>IF(ISBLANK('Model Participation Data'!$E$93),"-",'Model Participation Data'!$E$93)</f>
        <v>-</v>
      </c>
      <c r="G2139" s="151" t="str">
        <f>IF(ISBLANK('Model Participation Data'!$F$93),"-",'Model Participation Data'!$F$93)</f>
        <v>-</v>
      </c>
      <c r="H2139" s="253">
        <v>2</v>
      </c>
      <c r="I2139" s="253">
        <v>1</v>
      </c>
      <c r="J2139" s="150" t="str">
        <f t="shared" si="79"/>
        <v>21</v>
      </c>
      <c r="K2139" s="38" t="str">
        <f>IF(ISBLANK('Model Participation Data'!$L$93),"-",'Model Participation Data'!$L$93)</f>
        <v>-</v>
      </c>
      <c r="L2139" s="39" t="str">
        <f>IF(ISBLANK('Model Participation Data'!$M$93),"-",'Model Participation Data'!$M$93)</f>
        <v>-</v>
      </c>
      <c r="M2139" s="254">
        <f>IF(ISNA(SUMIFS(INDEX('Model Participation Data'!$N$8:$DX$57,0,MATCH(CONCATENATE($J2139,M$6),'Model Participation Data'!$N$6:$DX$6,0)),'Model Participation Data'!$B$8:$B$57,$C2139,'Model Participation Data'!$C$8:$C$57,$D2139)),"-",SUMIFS(INDEX('Model Participation Data'!$N$8:$DX$57,0,MATCH(CONCATENATE($J2139,M$6),'Model Participation Data'!$N$6:$DX$6,0)),'Model Participation Data'!$B$8:$B$57,$C2139,'Model Participation Data'!$C$8:$C$57,$D2139))</f>
        <v>0</v>
      </c>
      <c r="N2139" s="254">
        <f>IF(ISNA(SUMIFS(INDEX('Model Participation Data'!$N$8:$DX$57,0,MATCH(CONCATENATE($J2139,N$6),'Model Participation Data'!$N$6:$DX$6,0)),'Model Participation Data'!$B$8:$B$57,$C2139,'Model Participation Data'!$C$8:$C$57,$D2139)),"-",SUMIFS(INDEX('Model Participation Data'!$N$8:$DX$57,0,MATCH(CONCATENATE($J2139,N$6),'Model Participation Data'!$N$6:$DX$6,0)),'Model Participation Data'!$B$8:$B$57,$C2139,'Model Participation Data'!$C$8:$C$57,$D2139))</f>
        <v>0</v>
      </c>
      <c r="O2139" s="154">
        <f>IF(ISNA(SUMIFS(INDEX('Model Participation Data'!$N$8:$DX$57,0,MATCH(CONCATENATE($J2139,O$6),'Model Participation Data'!$N$6:$DX$6,0)),'Model Participation Data'!$B$8:$B$57,$C2139,'Model Participation Data'!$C$8:$C$57,$D2139)),"-",SUMIFS(INDEX('Model Participation Data'!$N$8:$DX$57,0,MATCH(CONCATENATE($J2139,O$6),'Model Participation Data'!$N$6:$DX$6,0)),'Model Participation Data'!$B$8:$B$57,$C2139,'Model Participation Data'!$C$8:$C$57,$D2139))</f>
        <v>0</v>
      </c>
    </row>
    <row r="2140" spans="2:15" x14ac:dyDescent="0.35">
      <c r="B2140" s="37" t="s">
        <v>80</v>
      </c>
      <c r="C2140" s="38" t="str">
        <f>IF(ISBLANK('Model Participation Data'!$B$93),"-",'Model Participation Data'!$B$93)</f>
        <v>-</v>
      </c>
      <c r="D2140" s="38" t="str">
        <f>IF(ISBLANK('Model Participation Data'!$C$93),"-",'Model Participation Data'!$C$93)</f>
        <v>-</v>
      </c>
      <c r="E2140" s="38" t="str">
        <f>IF(ISBLANK('Model Participation Data'!$D$93),"-",'Model Participation Data'!$D$93)</f>
        <v>-</v>
      </c>
      <c r="F2140" s="38" t="str">
        <f>IF(ISBLANK('Model Participation Data'!$E$93),"-",'Model Participation Data'!$E$93)</f>
        <v>-</v>
      </c>
      <c r="G2140" s="151" t="str">
        <f>IF(ISBLANK('Model Participation Data'!$F$93),"-",'Model Participation Data'!$F$93)</f>
        <v>-</v>
      </c>
      <c r="H2140" s="253">
        <v>2</v>
      </c>
      <c r="I2140" s="253">
        <v>2</v>
      </c>
      <c r="J2140" s="150" t="str">
        <f t="shared" si="79"/>
        <v>22</v>
      </c>
      <c r="K2140" s="38" t="str">
        <f>IF(ISBLANK('Model Participation Data'!$L$93),"-",'Model Participation Data'!$L$93)</f>
        <v>-</v>
      </c>
      <c r="L2140" s="39" t="str">
        <f>IF(ISBLANK('Model Participation Data'!$M$93),"-",'Model Participation Data'!$M$93)</f>
        <v>-</v>
      </c>
      <c r="M2140" s="254">
        <f>IF(ISNA(SUMIFS(INDEX('Model Participation Data'!$N$8:$DX$57,0,MATCH(CONCATENATE($J2140,M$6),'Model Participation Data'!$N$6:$DX$6,0)),'Model Participation Data'!$B$8:$B$57,$C2140,'Model Participation Data'!$C$8:$C$57,$D2140)),"-",SUMIFS(INDEX('Model Participation Data'!$N$8:$DX$57,0,MATCH(CONCATENATE($J2140,M$6),'Model Participation Data'!$N$6:$DX$6,0)),'Model Participation Data'!$B$8:$B$57,$C2140,'Model Participation Data'!$C$8:$C$57,$D2140))</f>
        <v>0</v>
      </c>
      <c r="N2140" s="254">
        <f>IF(ISNA(SUMIFS(INDEX('Model Participation Data'!$N$8:$DX$57,0,MATCH(CONCATENATE($J2140,N$6),'Model Participation Data'!$N$6:$DX$6,0)),'Model Participation Data'!$B$8:$B$57,$C2140,'Model Participation Data'!$C$8:$C$57,$D2140)),"-",SUMIFS(INDEX('Model Participation Data'!$N$8:$DX$57,0,MATCH(CONCATENATE($J2140,N$6),'Model Participation Data'!$N$6:$DX$6,0)),'Model Participation Data'!$B$8:$B$57,$C2140,'Model Participation Data'!$C$8:$C$57,$D2140))</f>
        <v>0</v>
      </c>
      <c r="O2140" s="154">
        <f>IF(ISNA(SUMIFS(INDEX('Model Participation Data'!$N$8:$DX$57,0,MATCH(CONCATENATE($J2140,O$6),'Model Participation Data'!$N$6:$DX$6,0)),'Model Participation Data'!$B$8:$B$57,$C2140,'Model Participation Data'!$C$8:$C$57,$D2140)),"-",SUMIFS(INDEX('Model Participation Data'!$N$8:$DX$57,0,MATCH(CONCATENATE($J2140,O$6),'Model Participation Data'!$N$6:$DX$6,0)),'Model Participation Data'!$B$8:$B$57,$C2140,'Model Participation Data'!$C$8:$C$57,$D2140))</f>
        <v>0</v>
      </c>
    </row>
    <row r="2141" spans="2:15" x14ac:dyDescent="0.35">
      <c r="B2141" s="37" t="s">
        <v>80</v>
      </c>
      <c r="C2141" s="38" t="str">
        <f>IF(ISBLANK('Model Participation Data'!$B$93),"-",'Model Participation Data'!$B$93)</f>
        <v>-</v>
      </c>
      <c r="D2141" s="38" t="str">
        <f>IF(ISBLANK('Model Participation Data'!$C$93),"-",'Model Participation Data'!$C$93)</f>
        <v>-</v>
      </c>
      <c r="E2141" s="38" t="str">
        <f>IF(ISBLANK('Model Participation Data'!$D$93),"-",'Model Participation Data'!$D$93)</f>
        <v>-</v>
      </c>
      <c r="F2141" s="38" t="str">
        <f>IF(ISBLANK('Model Participation Data'!$E$93),"-",'Model Participation Data'!$E$93)</f>
        <v>-</v>
      </c>
      <c r="G2141" s="151" t="str">
        <f>IF(ISBLANK('Model Participation Data'!$F$93),"-",'Model Participation Data'!$F$93)</f>
        <v>-</v>
      </c>
      <c r="H2141" s="253">
        <v>2</v>
      </c>
      <c r="I2141" s="253">
        <v>3</v>
      </c>
      <c r="J2141" s="150" t="str">
        <f t="shared" si="79"/>
        <v>23</v>
      </c>
      <c r="K2141" s="38" t="str">
        <f>IF(ISBLANK('Model Participation Data'!$L$93),"-",'Model Participation Data'!$L$93)</f>
        <v>-</v>
      </c>
      <c r="L2141" s="39" t="str">
        <f>IF(ISBLANK('Model Participation Data'!$M$93),"-",'Model Participation Data'!$M$93)</f>
        <v>-</v>
      </c>
      <c r="M2141" s="254">
        <f>IF(ISNA(SUMIFS(INDEX('Model Participation Data'!$N$8:$DX$57,0,MATCH(CONCATENATE($J2141,M$6),'Model Participation Data'!$N$6:$DX$6,0)),'Model Participation Data'!$B$8:$B$57,$C2141,'Model Participation Data'!$C$8:$C$57,$D2141)),"-",SUMIFS(INDEX('Model Participation Data'!$N$8:$DX$57,0,MATCH(CONCATENATE($J2141,M$6),'Model Participation Data'!$N$6:$DX$6,0)),'Model Participation Data'!$B$8:$B$57,$C2141,'Model Participation Data'!$C$8:$C$57,$D2141))</f>
        <v>0</v>
      </c>
      <c r="N2141" s="254">
        <f>IF(ISNA(SUMIFS(INDEX('Model Participation Data'!$N$8:$DX$57,0,MATCH(CONCATENATE($J2141,N$6),'Model Participation Data'!$N$6:$DX$6,0)),'Model Participation Data'!$B$8:$B$57,$C2141,'Model Participation Data'!$C$8:$C$57,$D2141)),"-",SUMIFS(INDEX('Model Participation Data'!$N$8:$DX$57,0,MATCH(CONCATENATE($J2141,N$6),'Model Participation Data'!$N$6:$DX$6,0)),'Model Participation Data'!$B$8:$B$57,$C2141,'Model Participation Data'!$C$8:$C$57,$D2141))</f>
        <v>0</v>
      </c>
      <c r="O2141" s="154">
        <f>IF(ISNA(SUMIFS(INDEX('Model Participation Data'!$N$8:$DX$57,0,MATCH(CONCATENATE($J2141,O$6),'Model Participation Data'!$N$6:$DX$6,0)),'Model Participation Data'!$B$8:$B$57,$C2141,'Model Participation Data'!$C$8:$C$57,$D2141)),"-",SUMIFS(INDEX('Model Participation Data'!$N$8:$DX$57,0,MATCH(CONCATENATE($J2141,O$6),'Model Participation Data'!$N$6:$DX$6,0)),'Model Participation Data'!$B$8:$B$57,$C2141,'Model Participation Data'!$C$8:$C$57,$D2141))</f>
        <v>0</v>
      </c>
    </row>
    <row r="2142" spans="2:15" x14ac:dyDescent="0.35">
      <c r="B2142" s="37" t="s">
        <v>80</v>
      </c>
      <c r="C2142" s="38" t="str">
        <f>IF(ISBLANK('Model Participation Data'!$B$93),"-",'Model Participation Data'!$B$93)</f>
        <v>-</v>
      </c>
      <c r="D2142" s="38" t="str">
        <f>IF(ISBLANK('Model Participation Data'!$C$93),"-",'Model Participation Data'!$C$93)</f>
        <v>-</v>
      </c>
      <c r="E2142" s="38" t="str">
        <f>IF(ISBLANK('Model Participation Data'!$D$93),"-",'Model Participation Data'!$D$93)</f>
        <v>-</v>
      </c>
      <c r="F2142" s="38" t="str">
        <f>IF(ISBLANK('Model Participation Data'!$E$93),"-",'Model Participation Data'!$E$93)</f>
        <v>-</v>
      </c>
      <c r="G2142" s="151" t="str">
        <f>IF(ISBLANK('Model Participation Data'!$F$93),"-",'Model Participation Data'!$F$93)</f>
        <v>-</v>
      </c>
      <c r="H2142" s="253">
        <v>2</v>
      </c>
      <c r="I2142" s="253">
        <v>4</v>
      </c>
      <c r="J2142" s="150" t="str">
        <f t="shared" si="79"/>
        <v>24</v>
      </c>
      <c r="K2142" s="38" t="str">
        <f>IF(ISBLANK('Model Participation Data'!$L$93),"-",'Model Participation Data'!$L$93)</f>
        <v>-</v>
      </c>
      <c r="L2142" s="39" t="str">
        <f>IF(ISBLANK('Model Participation Data'!$M$93),"-",'Model Participation Data'!$M$93)</f>
        <v>-</v>
      </c>
      <c r="M2142" s="254">
        <f>IF(ISNA(SUMIFS(INDEX('Model Participation Data'!$N$8:$DX$57,0,MATCH(CONCATENATE($J2142,M$6),'Model Participation Data'!$N$6:$DX$6,0)),'Model Participation Data'!$B$8:$B$57,$C2142,'Model Participation Data'!$C$8:$C$57,$D2142)),"-",SUMIFS(INDEX('Model Participation Data'!$N$8:$DX$57,0,MATCH(CONCATENATE($J2142,M$6),'Model Participation Data'!$N$6:$DX$6,0)),'Model Participation Data'!$B$8:$B$57,$C2142,'Model Participation Data'!$C$8:$C$57,$D2142))</f>
        <v>0</v>
      </c>
      <c r="N2142" s="254">
        <f>IF(ISNA(SUMIFS(INDEX('Model Participation Data'!$N$8:$DX$57,0,MATCH(CONCATENATE($J2142,N$6),'Model Participation Data'!$N$6:$DX$6,0)),'Model Participation Data'!$B$8:$B$57,$C2142,'Model Participation Data'!$C$8:$C$57,$D2142)),"-",SUMIFS(INDEX('Model Participation Data'!$N$8:$DX$57,0,MATCH(CONCATENATE($J2142,N$6),'Model Participation Data'!$N$6:$DX$6,0)),'Model Participation Data'!$B$8:$B$57,$C2142,'Model Participation Data'!$C$8:$C$57,$D2142))</f>
        <v>0</v>
      </c>
      <c r="O2142" s="154">
        <f>IF(ISNA(SUMIFS(INDEX('Model Participation Data'!$N$8:$DX$57,0,MATCH(CONCATENATE($J2142,O$6),'Model Participation Data'!$N$6:$DX$6,0)),'Model Participation Data'!$B$8:$B$57,$C2142,'Model Participation Data'!$C$8:$C$57,$D2142)),"-",SUMIFS(INDEX('Model Participation Data'!$N$8:$DX$57,0,MATCH(CONCATENATE($J2142,O$6),'Model Participation Data'!$N$6:$DX$6,0)),'Model Participation Data'!$B$8:$B$57,$C2142,'Model Participation Data'!$C$8:$C$57,$D2142))</f>
        <v>0</v>
      </c>
    </row>
    <row r="2143" spans="2:15" x14ac:dyDescent="0.35">
      <c r="B2143" s="37" t="s">
        <v>80</v>
      </c>
      <c r="C2143" s="38" t="str">
        <f>IF(ISBLANK('Model Participation Data'!$B$93),"-",'Model Participation Data'!$B$93)</f>
        <v>-</v>
      </c>
      <c r="D2143" s="38" t="str">
        <f>IF(ISBLANK('Model Participation Data'!$C$93),"-",'Model Participation Data'!$C$93)</f>
        <v>-</v>
      </c>
      <c r="E2143" s="38" t="str">
        <f>IF(ISBLANK('Model Participation Data'!$D$93),"-",'Model Participation Data'!$D$93)</f>
        <v>-</v>
      </c>
      <c r="F2143" s="38" t="str">
        <f>IF(ISBLANK('Model Participation Data'!$E$93),"-",'Model Participation Data'!$E$93)</f>
        <v>-</v>
      </c>
      <c r="G2143" s="151" t="str">
        <f>IF(ISBLANK('Model Participation Data'!$F$93),"-",'Model Participation Data'!$F$93)</f>
        <v>-</v>
      </c>
      <c r="H2143" s="253">
        <v>2</v>
      </c>
      <c r="I2143" s="253">
        <v>5</v>
      </c>
      <c r="J2143" s="150" t="str">
        <f t="shared" si="79"/>
        <v>25</v>
      </c>
      <c r="K2143" s="38" t="str">
        <f>IF(ISBLANK('Model Participation Data'!$L$93),"-",'Model Participation Data'!$L$93)</f>
        <v>-</v>
      </c>
      <c r="L2143" s="39" t="str">
        <f>IF(ISBLANK('Model Participation Data'!$M$93),"-",'Model Participation Data'!$M$93)</f>
        <v>-</v>
      </c>
      <c r="M2143" s="254">
        <f>IF(ISNA(SUMIFS(INDEX('Model Participation Data'!$N$8:$DX$57,0,MATCH(CONCATENATE($J2143,M$6),'Model Participation Data'!$N$6:$DX$6,0)),'Model Participation Data'!$B$8:$B$57,$C2143,'Model Participation Data'!$C$8:$C$57,$D2143)),"-",SUMIFS(INDEX('Model Participation Data'!$N$8:$DX$57,0,MATCH(CONCATENATE($J2143,M$6),'Model Participation Data'!$N$6:$DX$6,0)),'Model Participation Data'!$B$8:$B$57,$C2143,'Model Participation Data'!$C$8:$C$57,$D2143))</f>
        <v>0</v>
      </c>
      <c r="N2143" s="254">
        <f>IF(ISNA(SUMIFS(INDEX('Model Participation Data'!$N$8:$DX$57,0,MATCH(CONCATENATE($J2143,N$6),'Model Participation Data'!$N$6:$DX$6,0)),'Model Participation Data'!$B$8:$B$57,$C2143,'Model Participation Data'!$C$8:$C$57,$D2143)),"-",SUMIFS(INDEX('Model Participation Data'!$N$8:$DX$57,0,MATCH(CONCATENATE($J2143,N$6),'Model Participation Data'!$N$6:$DX$6,0)),'Model Participation Data'!$B$8:$B$57,$C2143,'Model Participation Data'!$C$8:$C$57,$D2143))</f>
        <v>0</v>
      </c>
      <c r="O2143" s="154">
        <f>IF(ISNA(SUMIFS(INDEX('Model Participation Data'!$N$8:$DX$57,0,MATCH(CONCATENATE($J2143,O$6),'Model Participation Data'!$N$6:$DX$6,0)),'Model Participation Data'!$B$8:$B$57,$C2143,'Model Participation Data'!$C$8:$C$57,$D2143)),"-",SUMIFS(INDEX('Model Participation Data'!$N$8:$DX$57,0,MATCH(CONCATENATE($J2143,O$6),'Model Participation Data'!$N$6:$DX$6,0)),'Model Participation Data'!$B$8:$B$57,$C2143,'Model Participation Data'!$C$8:$C$57,$D2143))</f>
        <v>0</v>
      </c>
    </row>
    <row r="2144" spans="2:15" x14ac:dyDescent="0.35">
      <c r="B2144" s="37" t="s">
        <v>80</v>
      </c>
      <c r="C2144" s="38" t="str">
        <f>IF(ISBLANK('Model Participation Data'!$B$93),"-",'Model Participation Data'!$B$93)</f>
        <v>-</v>
      </c>
      <c r="D2144" s="38" t="str">
        <f>IF(ISBLANK('Model Participation Data'!$C$93),"-",'Model Participation Data'!$C$93)</f>
        <v>-</v>
      </c>
      <c r="E2144" s="38" t="str">
        <f>IF(ISBLANK('Model Participation Data'!$D$93),"-",'Model Participation Data'!$D$93)</f>
        <v>-</v>
      </c>
      <c r="F2144" s="38" t="str">
        <f>IF(ISBLANK('Model Participation Data'!$E$93),"-",'Model Participation Data'!$E$93)</f>
        <v>-</v>
      </c>
      <c r="G2144" s="151" t="str">
        <f>IF(ISBLANK('Model Participation Data'!$F$93),"-",'Model Participation Data'!$F$93)</f>
        <v>-</v>
      </c>
      <c r="H2144" s="253">
        <v>2</v>
      </c>
      <c r="I2144" s="253" t="s">
        <v>65</v>
      </c>
      <c r="J2144" s="150" t="str">
        <f t="shared" si="79"/>
        <v>2Goal</v>
      </c>
      <c r="K2144" s="38" t="str">
        <f>IF(ISBLANK('Model Participation Data'!$L$93),"-",'Model Participation Data'!$L$93)</f>
        <v>-</v>
      </c>
      <c r="L2144" s="39" t="str">
        <f>IF(ISBLANK('Model Participation Data'!$M$93),"-",'Model Participation Data'!$M$93)</f>
        <v>-</v>
      </c>
      <c r="M2144" s="254" t="str">
        <f>IF(ISNA(SUMIFS(INDEX('Model Participation Data'!$N$8:$DX$57,0,MATCH(CONCATENATE($J2144,M$6),'Model Participation Data'!$N$6:$DX$6,0)),'Model Participation Data'!$B$8:$B$57,$C2144,'Model Participation Data'!$C$8:$C$57,$D2144)),"-",SUMIFS(INDEX('Model Participation Data'!$N$8:$DX$57,0,MATCH(CONCATENATE($J2144,M$6),'Model Participation Data'!$N$6:$DX$6,0)),'Model Participation Data'!$B$8:$B$57,$C2144,'Model Participation Data'!$C$8:$C$57,$D2144))</f>
        <v>-</v>
      </c>
      <c r="N2144" s="254" t="str">
        <f>IF(ISNA(SUMIFS(INDEX('Model Participation Data'!$N$8:$DX$57,0,MATCH(CONCATENATE($J2144,N$6),'Model Participation Data'!$N$6:$DX$6,0)),'Model Participation Data'!$B$8:$B$57,$C2144,'Model Participation Data'!$C$8:$C$57,$D2144)),"-",SUMIFS(INDEX('Model Participation Data'!$N$8:$DX$57,0,MATCH(CONCATENATE($J2144,N$6),'Model Participation Data'!$N$6:$DX$6,0)),'Model Participation Data'!$B$8:$B$57,$C2144,'Model Participation Data'!$C$8:$C$57,$D2144))</f>
        <v>-</v>
      </c>
      <c r="O2144" s="154">
        <f>IF(ISNA(SUMIFS(INDEX('Model Participation Data'!$N$8:$DX$57,0,MATCH(CONCATENATE($J2144,O$6),'Model Participation Data'!$N$6:$DX$6,0)),'Model Participation Data'!$B$8:$B$57,$C2144,'Model Participation Data'!$C$8:$C$57,$D2144)),"-",SUMIFS(INDEX('Model Participation Data'!$N$8:$DX$57,0,MATCH(CONCATENATE($J2144,O$6),'Model Participation Data'!$N$6:$DX$6,0)),'Model Participation Data'!$B$8:$B$57,$C2144,'Model Participation Data'!$C$8:$C$57,$D2144))</f>
        <v>0</v>
      </c>
    </row>
    <row r="2145" spans="2:15" x14ac:dyDescent="0.35">
      <c r="B2145" s="37" t="s">
        <v>80</v>
      </c>
      <c r="C2145" s="38" t="str">
        <f>IF(ISBLANK('Model Participation Data'!$B$93),"-",'Model Participation Data'!$B$93)</f>
        <v>-</v>
      </c>
      <c r="D2145" s="38" t="str">
        <f>IF(ISBLANK('Model Participation Data'!$C$93),"-",'Model Participation Data'!$C$93)</f>
        <v>-</v>
      </c>
      <c r="E2145" s="38" t="str">
        <f>IF(ISBLANK('Model Participation Data'!$D$93),"-",'Model Participation Data'!$D$93)</f>
        <v>-</v>
      </c>
      <c r="F2145" s="38" t="str">
        <f>IF(ISBLANK('Model Participation Data'!$E$93),"-",'Model Participation Data'!$E$93)</f>
        <v>-</v>
      </c>
      <c r="G2145" s="151" t="str">
        <f>IF(ISBLANK('Model Participation Data'!$F$93),"-",'Model Participation Data'!$F$93)</f>
        <v>-</v>
      </c>
      <c r="H2145" s="253">
        <v>3</v>
      </c>
      <c r="I2145" s="253">
        <v>1</v>
      </c>
      <c r="J2145" s="150" t="str">
        <f t="shared" si="79"/>
        <v>31</v>
      </c>
      <c r="K2145" s="38" t="str">
        <f>IF(ISBLANK('Model Participation Data'!$L$93),"-",'Model Participation Data'!$L$93)</f>
        <v>-</v>
      </c>
      <c r="L2145" s="39" t="str">
        <f>IF(ISBLANK('Model Participation Data'!$M$93),"-",'Model Participation Data'!$M$93)</f>
        <v>-</v>
      </c>
      <c r="M2145" s="254">
        <f>IF(ISNA(SUMIFS(INDEX('Model Participation Data'!$N$8:$DX$57,0,MATCH(CONCATENATE($J2145,M$6),'Model Participation Data'!$N$6:$DX$6,0)),'Model Participation Data'!$B$8:$B$57,$C2145,'Model Participation Data'!$C$8:$C$57,$D2145)),"-",SUMIFS(INDEX('Model Participation Data'!$N$8:$DX$57,0,MATCH(CONCATENATE($J2145,M$6),'Model Participation Data'!$N$6:$DX$6,0)),'Model Participation Data'!$B$8:$B$57,$C2145,'Model Participation Data'!$C$8:$C$57,$D2145))</f>
        <v>0</v>
      </c>
      <c r="N2145" s="254">
        <f>IF(ISNA(SUMIFS(INDEX('Model Participation Data'!$N$8:$DX$57,0,MATCH(CONCATENATE($J2145,N$6),'Model Participation Data'!$N$6:$DX$6,0)),'Model Participation Data'!$B$8:$B$57,$C2145,'Model Participation Data'!$C$8:$C$57,$D2145)),"-",SUMIFS(INDEX('Model Participation Data'!$N$8:$DX$57,0,MATCH(CONCATENATE($J2145,N$6),'Model Participation Data'!$N$6:$DX$6,0)),'Model Participation Data'!$B$8:$B$57,$C2145,'Model Participation Data'!$C$8:$C$57,$D2145))</f>
        <v>0</v>
      </c>
      <c r="O2145" s="154">
        <f>IF(ISNA(SUMIFS(INDEX('Model Participation Data'!$N$8:$DX$57,0,MATCH(CONCATENATE($J2145,O$6),'Model Participation Data'!$N$6:$DX$6,0)),'Model Participation Data'!$B$8:$B$57,$C2145,'Model Participation Data'!$C$8:$C$57,$D2145)),"-",SUMIFS(INDEX('Model Participation Data'!$N$8:$DX$57,0,MATCH(CONCATENATE($J2145,O$6),'Model Participation Data'!$N$6:$DX$6,0)),'Model Participation Data'!$B$8:$B$57,$C2145,'Model Participation Data'!$C$8:$C$57,$D2145))</f>
        <v>0</v>
      </c>
    </row>
    <row r="2146" spans="2:15" x14ac:dyDescent="0.35">
      <c r="B2146" s="37" t="s">
        <v>80</v>
      </c>
      <c r="C2146" s="38" t="str">
        <f>IF(ISBLANK('Model Participation Data'!$B$93),"-",'Model Participation Data'!$B$93)</f>
        <v>-</v>
      </c>
      <c r="D2146" s="38" t="str">
        <f>IF(ISBLANK('Model Participation Data'!$C$93),"-",'Model Participation Data'!$C$93)</f>
        <v>-</v>
      </c>
      <c r="E2146" s="38" t="str">
        <f>IF(ISBLANK('Model Participation Data'!$D$93),"-",'Model Participation Data'!$D$93)</f>
        <v>-</v>
      </c>
      <c r="F2146" s="38" t="str">
        <f>IF(ISBLANK('Model Participation Data'!$E$93),"-",'Model Participation Data'!$E$93)</f>
        <v>-</v>
      </c>
      <c r="G2146" s="151" t="str">
        <f>IF(ISBLANK('Model Participation Data'!$F$93),"-",'Model Participation Data'!$F$93)</f>
        <v>-</v>
      </c>
      <c r="H2146" s="253">
        <v>3</v>
      </c>
      <c r="I2146" s="253">
        <v>2</v>
      </c>
      <c r="J2146" s="150" t="str">
        <f t="shared" si="79"/>
        <v>32</v>
      </c>
      <c r="K2146" s="38" t="str">
        <f>IF(ISBLANK('Model Participation Data'!$L$93),"-",'Model Participation Data'!$L$93)</f>
        <v>-</v>
      </c>
      <c r="L2146" s="39" t="str">
        <f>IF(ISBLANK('Model Participation Data'!$M$93),"-",'Model Participation Data'!$M$93)</f>
        <v>-</v>
      </c>
      <c r="M2146" s="254">
        <f>IF(ISNA(SUMIFS(INDEX('Model Participation Data'!$N$8:$DX$57,0,MATCH(CONCATENATE($J2146,M$6),'Model Participation Data'!$N$6:$DX$6,0)),'Model Participation Data'!$B$8:$B$57,$C2146,'Model Participation Data'!$C$8:$C$57,$D2146)),"-",SUMIFS(INDEX('Model Participation Data'!$N$8:$DX$57,0,MATCH(CONCATENATE($J2146,M$6),'Model Participation Data'!$N$6:$DX$6,0)),'Model Participation Data'!$B$8:$B$57,$C2146,'Model Participation Data'!$C$8:$C$57,$D2146))</f>
        <v>0</v>
      </c>
      <c r="N2146" s="254">
        <f>IF(ISNA(SUMIFS(INDEX('Model Participation Data'!$N$8:$DX$57,0,MATCH(CONCATENATE($J2146,N$6),'Model Participation Data'!$N$6:$DX$6,0)),'Model Participation Data'!$B$8:$B$57,$C2146,'Model Participation Data'!$C$8:$C$57,$D2146)),"-",SUMIFS(INDEX('Model Participation Data'!$N$8:$DX$57,0,MATCH(CONCATENATE($J2146,N$6),'Model Participation Data'!$N$6:$DX$6,0)),'Model Participation Data'!$B$8:$B$57,$C2146,'Model Participation Data'!$C$8:$C$57,$D2146))</f>
        <v>0</v>
      </c>
      <c r="O2146" s="154">
        <f>IF(ISNA(SUMIFS(INDEX('Model Participation Data'!$N$8:$DX$57,0,MATCH(CONCATENATE($J2146,O$6),'Model Participation Data'!$N$6:$DX$6,0)),'Model Participation Data'!$B$8:$B$57,$C2146,'Model Participation Data'!$C$8:$C$57,$D2146)),"-",SUMIFS(INDEX('Model Participation Data'!$N$8:$DX$57,0,MATCH(CONCATENATE($J2146,O$6),'Model Participation Data'!$N$6:$DX$6,0)),'Model Participation Data'!$B$8:$B$57,$C2146,'Model Participation Data'!$C$8:$C$57,$D2146))</f>
        <v>0</v>
      </c>
    </row>
    <row r="2147" spans="2:15" x14ac:dyDescent="0.35">
      <c r="B2147" s="37" t="s">
        <v>80</v>
      </c>
      <c r="C2147" s="38" t="str">
        <f>IF(ISBLANK('Model Participation Data'!$B$93),"-",'Model Participation Data'!$B$93)</f>
        <v>-</v>
      </c>
      <c r="D2147" s="38" t="str">
        <f>IF(ISBLANK('Model Participation Data'!$C$93),"-",'Model Participation Data'!$C$93)</f>
        <v>-</v>
      </c>
      <c r="E2147" s="38" t="str">
        <f>IF(ISBLANK('Model Participation Data'!$D$93),"-",'Model Participation Data'!$D$93)</f>
        <v>-</v>
      </c>
      <c r="F2147" s="38" t="str">
        <f>IF(ISBLANK('Model Participation Data'!$E$93),"-",'Model Participation Data'!$E$93)</f>
        <v>-</v>
      </c>
      <c r="G2147" s="151" t="str">
        <f>IF(ISBLANK('Model Participation Data'!$F$93),"-",'Model Participation Data'!$F$93)</f>
        <v>-</v>
      </c>
      <c r="H2147" s="253">
        <v>3</v>
      </c>
      <c r="I2147" s="253">
        <v>3</v>
      </c>
      <c r="J2147" s="150" t="str">
        <f t="shared" ref="J2147:J2210" si="80">CONCATENATE(H2147,I2147)</f>
        <v>33</v>
      </c>
      <c r="K2147" s="38" t="str">
        <f>IF(ISBLANK('Model Participation Data'!$L$93),"-",'Model Participation Data'!$L$93)</f>
        <v>-</v>
      </c>
      <c r="L2147" s="39" t="str">
        <f>IF(ISBLANK('Model Participation Data'!$M$93),"-",'Model Participation Data'!$M$93)</f>
        <v>-</v>
      </c>
      <c r="M2147" s="254">
        <f>IF(ISNA(SUMIFS(INDEX('Model Participation Data'!$N$8:$DX$57,0,MATCH(CONCATENATE($J2147,M$6),'Model Participation Data'!$N$6:$DX$6,0)),'Model Participation Data'!$B$8:$B$57,$C2147,'Model Participation Data'!$C$8:$C$57,$D2147)),"-",SUMIFS(INDEX('Model Participation Data'!$N$8:$DX$57,0,MATCH(CONCATENATE($J2147,M$6),'Model Participation Data'!$N$6:$DX$6,0)),'Model Participation Data'!$B$8:$B$57,$C2147,'Model Participation Data'!$C$8:$C$57,$D2147))</f>
        <v>0</v>
      </c>
      <c r="N2147" s="254">
        <f>IF(ISNA(SUMIFS(INDEX('Model Participation Data'!$N$8:$DX$57,0,MATCH(CONCATENATE($J2147,N$6),'Model Participation Data'!$N$6:$DX$6,0)),'Model Participation Data'!$B$8:$B$57,$C2147,'Model Participation Data'!$C$8:$C$57,$D2147)),"-",SUMIFS(INDEX('Model Participation Data'!$N$8:$DX$57,0,MATCH(CONCATENATE($J2147,N$6),'Model Participation Data'!$N$6:$DX$6,0)),'Model Participation Data'!$B$8:$B$57,$C2147,'Model Participation Data'!$C$8:$C$57,$D2147))</f>
        <v>0</v>
      </c>
      <c r="O2147" s="154">
        <f>IF(ISNA(SUMIFS(INDEX('Model Participation Data'!$N$8:$DX$57,0,MATCH(CONCATENATE($J2147,O$6),'Model Participation Data'!$N$6:$DX$6,0)),'Model Participation Data'!$B$8:$B$57,$C2147,'Model Participation Data'!$C$8:$C$57,$D2147)),"-",SUMIFS(INDEX('Model Participation Data'!$N$8:$DX$57,0,MATCH(CONCATENATE($J2147,O$6),'Model Participation Data'!$N$6:$DX$6,0)),'Model Participation Data'!$B$8:$B$57,$C2147,'Model Participation Data'!$C$8:$C$57,$D2147))</f>
        <v>0</v>
      </c>
    </row>
    <row r="2148" spans="2:15" x14ac:dyDescent="0.35">
      <c r="B2148" s="37" t="s">
        <v>80</v>
      </c>
      <c r="C2148" s="38" t="str">
        <f>IF(ISBLANK('Model Participation Data'!$B$93),"-",'Model Participation Data'!$B$93)</f>
        <v>-</v>
      </c>
      <c r="D2148" s="38" t="str">
        <f>IF(ISBLANK('Model Participation Data'!$C$93),"-",'Model Participation Data'!$C$93)</f>
        <v>-</v>
      </c>
      <c r="E2148" s="38" t="str">
        <f>IF(ISBLANK('Model Participation Data'!$D$93),"-",'Model Participation Data'!$D$93)</f>
        <v>-</v>
      </c>
      <c r="F2148" s="38" t="str">
        <f>IF(ISBLANK('Model Participation Data'!$E$93),"-",'Model Participation Data'!$E$93)</f>
        <v>-</v>
      </c>
      <c r="G2148" s="151" t="str">
        <f>IF(ISBLANK('Model Participation Data'!$F$93),"-",'Model Participation Data'!$F$93)</f>
        <v>-</v>
      </c>
      <c r="H2148" s="253">
        <v>3</v>
      </c>
      <c r="I2148" s="253">
        <v>4</v>
      </c>
      <c r="J2148" s="150" t="str">
        <f t="shared" si="80"/>
        <v>34</v>
      </c>
      <c r="K2148" s="38" t="str">
        <f>IF(ISBLANK('Model Participation Data'!$L$93),"-",'Model Participation Data'!$L$93)</f>
        <v>-</v>
      </c>
      <c r="L2148" s="39" t="str">
        <f>IF(ISBLANK('Model Participation Data'!$M$93),"-",'Model Participation Data'!$M$93)</f>
        <v>-</v>
      </c>
      <c r="M2148" s="254">
        <f>IF(ISNA(SUMIFS(INDEX('Model Participation Data'!$N$8:$DX$57,0,MATCH(CONCATENATE($J2148,M$6),'Model Participation Data'!$N$6:$DX$6,0)),'Model Participation Data'!$B$8:$B$57,$C2148,'Model Participation Data'!$C$8:$C$57,$D2148)),"-",SUMIFS(INDEX('Model Participation Data'!$N$8:$DX$57,0,MATCH(CONCATENATE($J2148,M$6),'Model Participation Data'!$N$6:$DX$6,0)),'Model Participation Data'!$B$8:$B$57,$C2148,'Model Participation Data'!$C$8:$C$57,$D2148))</f>
        <v>0</v>
      </c>
      <c r="N2148" s="254">
        <f>IF(ISNA(SUMIFS(INDEX('Model Participation Data'!$N$8:$DX$57,0,MATCH(CONCATENATE($J2148,N$6),'Model Participation Data'!$N$6:$DX$6,0)),'Model Participation Data'!$B$8:$B$57,$C2148,'Model Participation Data'!$C$8:$C$57,$D2148)),"-",SUMIFS(INDEX('Model Participation Data'!$N$8:$DX$57,0,MATCH(CONCATENATE($J2148,N$6),'Model Participation Data'!$N$6:$DX$6,0)),'Model Participation Data'!$B$8:$B$57,$C2148,'Model Participation Data'!$C$8:$C$57,$D2148))</f>
        <v>0</v>
      </c>
      <c r="O2148" s="154">
        <f>IF(ISNA(SUMIFS(INDEX('Model Participation Data'!$N$8:$DX$57,0,MATCH(CONCATENATE($J2148,O$6),'Model Participation Data'!$N$6:$DX$6,0)),'Model Participation Data'!$B$8:$B$57,$C2148,'Model Participation Data'!$C$8:$C$57,$D2148)),"-",SUMIFS(INDEX('Model Participation Data'!$N$8:$DX$57,0,MATCH(CONCATENATE($J2148,O$6),'Model Participation Data'!$N$6:$DX$6,0)),'Model Participation Data'!$B$8:$B$57,$C2148,'Model Participation Data'!$C$8:$C$57,$D2148))</f>
        <v>0</v>
      </c>
    </row>
    <row r="2149" spans="2:15" x14ac:dyDescent="0.35">
      <c r="B2149" s="37" t="s">
        <v>80</v>
      </c>
      <c r="C2149" s="38" t="str">
        <f>IF(ISBLANK('Model Participation Data'!$B$93),"-",'Model Participation Data'!$B$93)</f>
        <v>-</v>
      </c>
      <c r="D2149" s="38" t="str">
        <f>IF(ISBLANK('Model Participation Data'!$C$93),"-",'Model Participation Data'!$C$93)</f>
        <v>-</v>
      </c>
      <c r="E2149" s="38" t="str">
        <f>IF(ISBLANK('Model Participation Data'!$D$93),"-",'Model Participation Data'!$D$93)</f>
        <v>-</v>
      </c>
      <c r="F2149" s="38" t="str">
        <f>IF(ISBLANK('Model Participation Data'!$E$93),"-",'Model Participation Data'!$E$93)</f>
        <v>-</v>
      </c>
      <c r="G2149" s="151" t="str">
        <f>IF(ISBLANK('Model Participation Data'!$F$93),"-",'Model Participation Data'!$F$93)</f>
        <v>-</v>
      </c>
      <c r="H2149" s="253">
        <v>3</v>
      </c>
      <c r="I2149" s="253">
        <v>5</v>
      </c>
      <c r="J2149" s="150" t="str">
        <f t="shared" si="80"/>
        <v>35</v>
      </c>
      <c r="K2149" s="38" t="str">
        <f>IF(ISBLANK('Model Participation Data'!$L$93),"-",'Model Participation Data'!$L$93)</f>
        <v>-</v>
      </c>
      <c r="L2149" s="39" t="str">
        <f>IF(ISBLANK('Model Participation Data'!$M$93),"-",'Model Participation Data'!$M$93)</f>
        <v>-</v>
      </c>
      <c r="M2149" s="254">
        <f>IF(ISNA(SUMIFS(INDEX('Model Participation Data'!$N$8:$DX$57,0,MATCH(CONCATENATE($J2149,M$6),'Model Participation Data'!$N$6:$DX$6,0)),'Model Participation Data'!$B$8:$B$57,$C2149,'Model Participation Data'!$C$8:$C$57,$D2149)),"-",SUMIFS(INDEX('Model Participation Data'!$N$8:$DX$57,0,MATCH(CONCATENATE($J2149,M$6),'Model Participation Data'!$N$6:$DX$6,0)),'Model Participation Data'!$B$8:$B$57,$C2149,'Model Participation Data'!$C$8:$C$57,$D2149))</f>
        <v>0</v>
      </c>
      <c r="N2149" s="254">
        <f>IF(ISNA(SUMIFS(INDEX('Model Participation Data'!$N$8:$DX$57,0,MATCH(CONCATENATE($J2149,N$6),'Model Participation Data'!$N$6:$DX$6,0)),'Model Participation Data'!$B$8:$B$57,$C2149,'Model Participation Data'!$C$8:$C$57,$D2149)),"-",SUMIFS(INDEX('Model Participation Data'!$N$8:$DX$57,0,MATCH(CONCATENATE($J2149,N$6),'Model Participation Data'!$N$6:$DX$6,0)),'Model Participation Data'!$B$8:$B$57,$C2149,'Model Participation Data'!$C$8:$C$57,$D2149))</f>
        <v>0</v>
      </c>
      <c r="O2149" s="154">
        <f>IF(ISNA(SUMIFS(INDEX('Model Participation Data'!$N$8:$DX$57,0,MATCH(CONCATENATE($J2149,O$6),'Model Participation Data'!$N$6:$DX$6,0)),'Model Participation Data'!$B$8:$B$57,$C2149,'Model Participation Data'!$C$8:$C$57,$D2149)),"-",SUMIFS(INDEX('Model Participation Data'!$N$8:$DX$57,0,MATCH(CONCATENATE($J2149,O$6),'Model Participation Data'!$N$6:$DX$6,0)),'Model Participation Data'!$B$8:$B$57,$C2149,'Model Participation Data'!$C$8:$C$57,$D2149))</f>
        <v>0</v>
      </c>
    </row>
    <row r="2150" spans="2:15" x14ac:dyDescent="0.35">
      <c r="B2150" s="37" t="s">
        <v>80</v>
      </c>
      <c r="C2150" s="38" t="str">
        <f>IF(ISBLANK('Model Participation Data'!$B$93),"-",'Model Participation Data'!$B$93)</f>
        <v>-</v>
      </c>
      <c r="D2150" s="38" t="str">
        <f>IF(ISBLANK('Model Participation Data'!$C$93),"-",'Model Participation Data'!$C$93)</f>
        <v>-</v>
      </c>
      <c r="E2150" s="38" t="str">
        <f>IF(ISBLANK('Model Participation Data'!$D$93),"-",'Model Participation Data'!$D$93)</f>
        <v>-</v>
      </c>
      <c r="F2150" s="38" t="str">
        <f>IF(ISBLANK('Model Participation Data'!$E$93),"-",'Model Participation Data'!$E$93)</f>
        <v>-</v>
      </c>
      <c r="G2150" s="151" t="str">
        <f>IF(ISBLANK('Model Participation Data'!$F$93),"-",'Model Participation Data'!$F$93)</f>
        <v>-</v>
      </c>
      <c r="H2150" s="253">
        <v>3</v>
      </c>
      <c r="I2150" s="253" t="s">
        <v>65</v>
      </c>
      <c r="J2150" s="150" t="str">
        <f t="shared" si="80"/>
        <v>3Goal</v>
      </c>
      <c r="K2150" s="38" t="str">
        <f>IF(ISBLANK('Model Participation Data'!$L$93),"-",'Model Participation Data'!$L$93)</f>
        <v>-</v>
      </c>
      <c r="L2150" s="39" t="str">
        <f>IF(ISBLANK('Model Participation Data'!$M$93),"-",'Model Participation Data'!$M$93)</f>
        <v>-</v>
      </c>
      <c r="M2150" s="254" t="str">
        <f>IF(ISNA(SUMIFS(INDEX('Model Participation Data'!$N$8:$DX$57,0,MATCH(CONCATENATE($J2150,M$6),'Model Participation Data'!$N$6:$DX$6,0)),'Model Participation Data'!$B$8:$B$57,$C2150,'Model Participation Data'!$C$8:$C$57,$D2150)),"-",SUMIFS(INDEX('Model Participation Data'!$N$8:$DX$57,0,MATCH(CONCATENATE($J2150,M$6),'Model Participation Data'!$N$6:$DX$6,0)),'Model Participation Data'!$B$8:$B$57,$C2150,'Model Participation Data'!$C$8:$C$57,$D2150))</f>
        <v>-</v>
      </c>
      <c r="N2150" s="254" t="str">
        <f>IF(ISNA(SUMIFS(INDEX('Model Participation Data'!$N$8:$DX$57,0,MATCH(CONCATENATE($J2150,N$6),'Model Participation Data'!$N$6:$DX$6,0)),'Model Participation Data'!$B$8:$B$57,$C2150,'Model Participation Data'!$C$8:$C$57,$D2150)),"-",SUMIFS(INDEX('Model Participation Data'!$N$8:$DX$57,0,MATCH(CONCATENATE($J2150,N$6),'Model Participation Data'!$N$6:$DX$6,0)),'Model Participation Data'!$B$8:$B$57,$C2150,'Model Participation Data'!$C$8:$C$57,$D2150))</f>
        <v>-</v>
      </c>
      <c r="O2150" s="154">
        <f>IF(ISNA(SUMIFS(INDEX('Model Participation Data'!$N$8:$DX$57,0,MATCH(CONCATENATE($J2150,O$6),'Model Participation Data'!$N$6:$DX$6,0)),'Model Participation Data'!$B$8:$B$57,$C2150,'Model Participation Data'!$C$8:$C$57,$D2150)),"-",SUMIFS(INDEX('Model Participation Data'!$N$8:$DX$57,0,MATCH(CONCATENATE($J2150,O$6),'Model Participation Data'!$N$6:$DX$6,0)),'Model Participation Data'!$B$8:$B$57,$C2150,'Model Participation Data'!$C$8:$C$57,$D2150))</f>
        <v>0</v>
      </c>
    </row>
    <row r="2151" spans="2:15" x14ac:dyDescent="0.35">
      <c r="B2151" s="37" t="s">
        <v>80</v>
      </c>
      <c r="C2151" s="38" t="str">
        <f>IF(ISBLANK('Model Participation Data'!$B$93),"-",'Model Participation Data'!$B$93)</f>
        <v>-</v>
      </c>
      <c r="D2151" s="38" t="str">
        <f>IF(ISBLANK('Model Participation Data'!$C$93),"-",'Model Participation Data'!$C$93)</f>
        <v>-</v>
      </c>
      <c r="E2151" s="38" t="str">
        <f>IF(ISBLANK('Model Participation Data'!$D$93),"-",'Model Participation Data'!$D$93)</f>
        <v>-</v>
      </c>
      <c r="F2151" s="38" t="str">
        <f>IF(ISBLANK('Model Participation Data'!$E$93),"-",'Model Participation Data'!$E$93)</f>
        <v>-</v>
      </c>
      <c r="G2151" s="151" t="str">
        <f>IF(ISBLANK('Model Participation Data'!$F$93),"-",'Model Participation Data'!$F$93)</f>
        <v>-</v>
      </c>
      <c r="H2151" s="253">
        <v>4</v>
      </c>
      <c r="I2151" s="253">
        <v>1</v>
      </c>
      <c r="J2151" s="150" t="str">
        <f t="shared" si="80"/>
        <v>41</v>
      </c>
      <c r="K2151" s="38" t="str">
        <f>IF(ISBLANK('Model Participation Data'!$L$93),"-",'Model Participation Data'!$L$93)</f>
        <v>-</v>
      </c>
      <c r="L2151" s="39" t="str">
        <f>IF(ISBLANK('Model Participation Data'!$M$93),"-",'Model Participation Data'!$M$93)</f>
        <v>-</v>
      </c>
      <c r="M2151" s="254">
        <f>IF(ISNA(SUMIFS(INDEX('Model Participation Data'!$N$8:$DX$57,0,MATCH(CONCATENATE($J2151,M$6),'Model Participation Data'!$N$6:$DX$6,0)),'Model Participation Data'!$B$8:$B$57,$C2151,'Model Participation Data'!$C$8:$C$57,$D2151)),"-",SUMIFS(INDEX('Model Participation Data'!$N$8:$DX$57,0,MATCH(CONCATENATE($J2151,M$6),'Model Participation Data'!$N$6:$DX$6,0)),'Model Participation Data'!$B$8:$B$57,$C2151,'Model Participation Data'!$C$8:$C$57,$D2151))</f>
        <v>0</v>
      </c>
      <c r="N2151" s="254">
        <f>IF(ISNA(SUMIFS(INDEX('Model Participation Data'!$N$8:$DX$57,0,MATCH(CONCATENATE($J2151,N$6),'Model Participation Data'!$N$6:$DX$6,0)),'Model Participation Data'!$B$8:$B$57,$C2151,'Model Participation Data'!$C$8:$C$57,$D2151)),"-",SUMIFS(INDEX('Model Participation Data'!$N$8:$DX$57,0,MATCH(CONCATENATE($J2151,N$6),'Model Participation Data'!$N$6:$DX$6,0)),'Model Participation Data'!$B$8:$B$57,$C2151,'Model Participation Data'!$C$8:$C$57,$D2151))</f>
        <v>0</v>
      </c>
      <c r="O2151" s="154">
        <f>IF(ISNA(SUMIFS(INDEX('Model Participation Data'!$N$8:$DX$57,0,MATCH(CONCATENATE($J2151,O$6),'Model Participation Data'!$N$6:$DX$6,0)),'Model Participation Data'!$B$8:$B$57,$C2151,'Model Participation Data'!$C$8:$C$57,$D2151)),"-",SUMIFS(INDEX('Model Participation Data'!$N$8:$DX$57,0,MATCH(CONCATENATE($J2151,O$6),'Model Participation Data'!$N$6:$DX$6,0)),'Model Participation Data'!$B$8:$B$57,$C2151,'Model Participation Data'!$C$8:$C$57,$D2151))</f>
        <v>0</v>
      </c>
    </row>
    <row r="2152" spans="2:15" x14ac:dyDescent="0.35">
      <c r="B2152" s="37" t="s">
        <v>80</v>
      </c>
      <c r="C2152" s="38" t="str">
        <f>IF(ISBLANK('Model Participation Data'!$B$93),"-",'Model Participation Data'!$B$93)</f>
        <v>-</v>
      </c>
      <c r="D2152" s="38" t="str">
        <f>IF(ISBLANK('Model Participation Data'!$C$93),"-",'Model Participation Data'!$C$93)</f>
        <v>-</v>
      </c>
      <c r="E2152" s="38" t="str">
        <f>IF(ISBLANK('Model Participation Data'!$D$93),"-",'Model Participation Data'!$D$93)</f>
        <v>-</v>
      </c>
      <c r="F2152" s="38" t="str">
        <f>IF(ISBLANK('Model Participation Data'!$E$93),"-",'Model Participation Data'!$E$93)</f>
        <v>-</v>
      </c>
      <c r="G2152" s="151" t="str">
        <f>IF(ISBLANK('Model Participation Data'!$F$93),"-",'Model Participation Data'!$F$93)</f>
        <v>-</v>
      </c>
      <c r="H2152" s="253">
        <v>4</v>
      </c>
      <c r="I2152" s="253">
        <v>2</v>
      </c>
      <c r="J2152" s="150" t="str">
        <f t="shared" si="80"/>
        <v>42</v>
      </c>
      <c r="K2152" s="38" t="str">
        <f>IF(ISBLANK('Model Participation Data'!$L$93),"-",'Model Participation Data'!$L$93)</f>
        <v>-</v>
      </c>
      <c r="L2152" s="39" t="str">
        <f>IF(ISBLANK('Model Participation Data'!$M$93),"-",'Model Participation Data'!$M$93)</f>
        <v>-</v>
      </c>
      <c r="M2152" s="254">
        <f>IF(ISNA(SUMIFS(INDEX('Model Participation Data'!$N$8:$DX$57,0,MATCH(CONCATENATE($J2152,M$6),'Model Participation Data'!$N$6:$DX$6,0)),'Model Participation Data'!$B$8:$B$57,$C2152,'Model Participation Data'!$C$8:$C$57,$D2152)),"-",SUMIFS(INDEX('Model Participation Data'!$N$8:$DX$57,0,MATCH(CONCATENATE($J2152,M$6),'Model Participation Data'!$N$6:$DX$6,0)),'Model Participation Data'!$B$8:$B$57,$C2152,'Model Participation Data'!$C$8:$C$57,$D2152))</f>
        <v>0</v>
      </c>
      <c r="N2152" s="254">
        <f>IF(ISNA(SUMIFS(INDEX('Model Participation Data'!$N$8:$DX$57,0,MATCH(CONCATENATE($J2152,N$6),'Model Participation Data'!$N$6:$DX$6,0)),'Model Participation Data'!$B$8:$B$57,$C2152,'Model Participation Data'!$C$8:$C$57,$D2152)),"-",SUMIFS(INDEX('Model Participation Data'!$N$8:$DX$57,0,MATCH(CONCATENATE($J2152,N$6),'Model Participation Data'!$N$6:$DX$6,0)),'Model Participation Data'!$B$8:$B$57,$C2152,'Model Participation Data'!$C$8:$C$57,$D2152))</f>
        <v>0</v>
      </c>
      <c r="O2152" s="154">
        <f>IF(ISNA(SUMIFS(INDEX('Model Participation Data'!$N$8:$DX$57,0,MATCH(CONCATENATE($J2152,O$6),'Model Participation Data'!$N$6:$DX$6,0)),'Model Participation Data'!$B$8:$B$57,$C2152,'Model Participation Data'!$C$8:$C$57,$D2152)),"-",SUMIFS(INDEX('Model Participation Data'!$N$8:$DX$57,0,MATCH(CONCATENATE($J2152,O$6),'Model Participation Data'!$N$6:$DX$6,0)),'Model Participation Data'!$B$8:$B$57,$C2152,'Model Participation Data'!$C$8:$C$57,$D2152))</f>
        <v>0</v>
      </c>
    </row>
    <row r="2153" spans="2:15" x14ac:dyDescent="0.35">
      <c r="B2153" s="37" t="s">
        <v>80</v>
      </c>
      <c r="C2153" s="38" t="str">
        <f>IF(ISBLANK('Model Participation Data'!$B$93),"-",'Model Participation Data'!$B$93)</f>
        <v>-</v>
      </c>
      <c r="D2153" s="38" t="str">
        <f>IF(ISBLANK('Model Participation Data'!$C$93),"-",'Model Participation Data'!$C$93)</f>
        <v>-</v>
      </c>
      <c r="E2153" s="38" t="str">
        <f>IF(ISBLANK('Model Participation Data'!$D$93),"-",'Model Participation Data'!$D$93)</f>
        <v>-</v>
      </c>
      <c r="F2153" s="38" t="str">
        <f>IF(ISBLANK('Model Participation Data'!$E$93),"-",'Model Participation Data'!$E$93)</f>
        <v>-</v>
      </c>
      <c r="G2153" s="151" t="str">
        <f>IF(ISBLANK('Model Participation Data'!$F$93),"-",'Model Participation Data'!$F$93)</f>
        <v>-</v>
      </c>
      <c r="H2153" s="253">
        <v>4</v>
      </c>
      <c r="I2153" s="253">
        <v>3</v>
      </c>
      <c r="J2153" s="150" t="str">
        <f t="shared" si="80"/>
        <v>43</v>
      </c>
      <c r="K2153" s="38" t="str">
        <f>IF(ISBLANK('Model Participation Data'!$L$93),"-",'Model Participation Data'!$L$93)</f>
        <v>-</v>
      </c>
      <c r="L2153" s="39" t="str">
        <f>IF(ISBLANK('Model Participation Data'!$M$93),"-",'Model Participation Data'!$M$93)</f>
        <v>-</v>
      </c>
      <c r="M2153" s="254">
        <f>IF(ISNA(SUMIFS(INDEX('Model Participation Data'!$N$8:$DX$57,0,MATCH(CONCATENATE($J2153,M$6),'Model Participation Data'!$N$6:$DX$6,0)),'Model Participation Data'!$B$8:$B$57,$C2153,'Model Participation Data'!$C$8:$C$57,$D2153)),"-",SUMIFS(INDEX('Model Participation Data'!$N$8:$DX$57,0,MATCH(CONCATENATE($J2153,M$6),'Model Participation Data'!$N$6:$DX$6,0)),'Model Participation Data'!$B$8:$B$57,$C2153,'Model Participation Data'!$C$8:$C$57,$D2153))</f>
        <v>0</v>
      </c>
      <c r="N2153" s="254">
        <f>IF(ISNA(SUMIFS(INDEX('Model Participation Data'!$N$8:$DX$57,0,MATCH(CONCATENATE($J2153,N$6),'Model Participation Data'!$N$6:$DX$6,0)),'Model Participation Data'!$B$8:$B$57,$C2153,'Model Participation Data'!$C$8:$C$57,$D2153)),"-",SUMIFS(INDEX('Model Participation Data'!$N$8:$DX$57,0,MATCH(CONCATENATE($J2153,N$6),'Model Participation Data'!$N$6:$DX$6,0)),'Model Participation Data'!$B$8:$B$57,$C2153,'Model Participation Data'!$C$8:$C$57,$D2153))</f>
        <v>0</v>
      </c>
      <c r="O2153" s="154">
        <f>IF(ISNA(SUMIFS(INDEX('Model Participation Data'!$N$8:$DX$57,0,MATCH(CONCATENATE($J2153,O$6),'Model Participation Data'!$N$6:$DX$6,0)),'Model Participation Data'!$B$8:$B$57,$C2153,'Model Participation Data'!$C$8:$C$57,$D2153)),"-",SUMIFS(INDEX('Model Participation Data'!$N$8:$DX$57,0,MATCH(CONCATENATE($J2153,O$6),'Model Participation Data'!$N$6:$DX$6,0)),'Model Participation Data'!$B$8:$B$57,$C2153,'Model Participation Data'!$C$8:$C$57,$D2153))</f>
        <v>0</v>
      </c>
    </row>
    <row r="2154" spans="2:15" x14ac:dyDescent="0.35">
      <c r="B2154" s="37" t="s">
        <v>80</v>
      </c>
      <c r="C2154" s="38" t="str">
        <f>IF(ISBLANK('Model Participation Data'!$B$93),"-",'Model Participation Data'!$B$93)</f>
        <v>-</v>
      </c>
      <c r="D2154" s="38" t="str">
        <f>IF(ISBLANK('Model Participation Data'!$C$93),"-",'Model Participation Data'!$C$93)</f>
        <v>-</v>
      </c>
      <c r="E2154" s="38" t="str">
        <f>IF(ISBLANK('Model Participation Data'!$D$93),"-",'Model Participation Data'!$D$93)</f>
        <v>-</v>
      </c>
      <c r="F2154" s="38" t="str">
        <f>IF(ISBLANK('Model Participation Data'!$E$93),"-",'Model Participation Data'!$E$93)</f>
        <v>-</v>
      </c>
      <c r="G2154" s="151" t="str">
        <f>IF(ISBLANK('Model Participation Data'!$F$93),"-",'Model Participation Data'!$F$93)</f>
        <v>-</v>
      </c>
      <c r="H2154" s="253">
        <v>4</v>
      </c>
      <c r="I2154" s="253">
        <v>4</v>
      </c>
      <c r="J2154" s="150" t="str">
        <f t="shared" si="80"/>
        <v>44</v>
      </c>
      <c r="K2154" s="38" t="str">
        <f>IF(ISBLANK('Model Participation Data'!$L$93),"-",'Model Participation Data'!$L$93)</f>
        <v>-</v>
      </c>
      <c r="L2154" s="39" t="str">
        <f>IF(ISBLANK('Model Participation Data'!$M$93),"-",'Model Participation Data'!$M$93)</f>
        <v>-</v>
      </c>
      <c r="M2154" s="254">
        <f>IF(ISNA(SUMIFS(INDEX('Model Participation Data'!$N$8:$DX$57,0,MATCH(CONCATENATE($J2154,M$6),'Model Participation Data'!$N$6:$DX$6,0)),'Model Participation Data'!$B$8:$B$57,$C2154,'Model Participation Data'!$C$8:$C$57,$D2154)),"-",SUMIFS(INDEX('Model Participation Data'!$N$8:$DX$57,0,MATCH(CONCATENATE($J2154,M$6),'Model Participation Data'!$N$6:$DX$6,0)),'Model Participation Data'!$B$8:$B$57,$C2154,'Model Participation Data'!$C$8:$C$57,$D2154))</f>
        <v>0</v>
      </c>
      <c r="N2154" s="254">
        <f>IF(ISNA(SUMIFS(INDEX('Model Participation Data'!$N$8:$DX$57,0,MATCH(CONCATENATE($J2154,N$6),'Model Participation Data'!$N$6:$DX$6,0)),'Model Participation Data'!$B$8:$B$57,$C2154,'Model Participation Data'!$C$8:$C$57,$D2154)),"-",SUMIFS(INDEX('Model Participation Data'!$N$8:$DX$57,0,MATCH(CONCATENATE($J2154,N$6),'Model Participation Data'!$N$6:$DX$6,0)),'Model Participation Data'!$B$8:$B$57,$C2154,'Model Participation Data'!$C$8:$C$57,$D2154))</f>
        <v>0</v>
      </c>
      <c r="O2154" s="154">
        <f>IF(ISNA(SUMIFS(INDEX('Model Participation Data'!$N$8:$DX$57,0,MATCH(CONCATENATE($J2154,O$6),'Model Participation Data'!$N$6:$DX$6,0)),'Model Participation Data'!$B$8:$B$57,$C2154,'Model Participation Data'!$C$8:$C$57,$D2154)),"-",SUMIFS(INDEX('Model Participation Data'!$N$8:$DX$57,0,MATCH(CONCATENATE($J2154,O$6),'Model Participation Data'!$N$6:$DX$6,0)),'Model Participation Data'!$B$8:$B$57,$C2154,'Model Participation Data'!$C$8:$C$57,$D2154))</f>
        <v>0</v>
      </c>
    </row>
    <row r="2155" spans="2:15" x14ac:dyDescent="0.35">
      <c r="B2155" s="37" t="s">
        <v>80</v>
      </c>
      <c r="C2155" s="38" t="str">
        <f>IF(ISBLANK('Model Participation Data'!$B$93),"-",'Model Participation Data'!$B$93)</f>
        <v>-</v>
      </c>
      <c r="D2155" s="38" t="str">
        <f>IF(ISBLANK('Model Participation Data'!$C$93),"-",'Model Participation Data'!$C$93)</f>
        <v>-</v>
      </c>
      <c r="E2155" s="38" t="str">
        <f>IF(ISBLANK('Model Participation Data'!$D$93),"-",'Model Participation Data'!$D$93)</f>
        <v>-</v>
      </c>
      <c r="F2155" s="38" t="str">
        <f>IF(ISBLANK('Model Participation Data'!$E$93),"-",'Model Participation Data'!$E$93)</f>
        <v>-</v>
      </c>
      <c r="G2155" s="151" t="str">
        <f>IF(ISBLANK('Model Participation Data'!$F$93),"-",'Model Participation Data'!$F$93)</f>
        <v>-</v>
      </c>
      <c r="H2155" s="253">
        <v>4</v>
      </c>
      <c r="I2155" s="253">
        <v>5</v>
      </c>
      <c r="J2155" s="150" t="str">
        <f t="shared" si="80"/>
        <v>45</v>
      </c>
      <c r="K2155" s="38" t="str">
        <f>IF(ISBLANK('Model Participation Data'!$L$93),"-",'Model Participation Data'!$L$93)</f>
        <v>-</v>
      </c>
      <c r="L2155" s="39" t="str">
        <f>IF(ISBLANK('Model Participation Data'!$M$93),"-",'Model Participation Data'!$M$93)</f>
        <v>-</v>
      </c>
      <c r="M2155" s="254">
        <f>IF(ISNA(SUMIFS(INDEX('Model Participation Data'!$N$8:$DX$57,0,MATCH(CONCATENATE($J2155,M$6),'Model Participation Data'!$N$6:$DX$6,0)),'Model Participation Data'!$B$8:$B$57,$C2155,'Model Participation Data'!$C$8:$C$57,$D2155)),"-",SUMIFS(INDEX('Model Participation Data'!$N$8:$DX$57,0,MATCH(CONCATENATE($J2155,M$6),'Model Participation Data'!$N$6:$DX$6,0)),'Model Participation Data'!$B$8:$B$57,$C2155,'Model Participation Data'!$C$8:$C$57,$D2155))</f>
        <v>0</v>
      </c>
      <c r="N2155" s="254">
        <f>IF(ISNA(SUMIFS(INDEX('Model Participation Data'!$N$8:$DX$57,0,MATCH(CONCATENATE($J2155,N$6),'Model Participation Data'!$N$6:$DX$6,0)),'Model Participation Data'!$B$8:$B$57,$C2155,'Model Participation Data'!$C$8:$C$57,$D2155)),"-",SUMIFS(INDEX('Model Participation Data'!$N$8:$DX$57,0,MATCH(CONCATENATE($J2155,N$6),'Model Participation Data'!$N$6:$DX$6,0)),'Model Participation Data'!$B$8:$B$57,$C2155,'Model Participation Data'!$C$8:$C$57,$D2155))</f>
        <v>0</v>
      </c>
      <c r="O2155" s="154">
        <f>IF(ISNA(SUMIFS(INDEX('Model Participation Data'!$N$8:$DX$57,0,MATCH(CONCATENATE($J2155,O$6),'Model Participation Data'!$N$6:$DX$6,0)),'Model Participation Data'!$B$8:$B$57,$C2155,'Model Participation Data'!$C$8:$C$57,$D2155)),"-",SUMIFS(INDEX('Model Participation Data'!$N$8:$DX$57,0,MATCH(CONCATENATE($J2155,O$6),'Model Participation Data'!$N$6:$DX$6,0)),'Model Participation Data'!$B$8:$B$57,$C2155,'Model Participation Data'!$C$8:$C$57,$D2155))</f>
        <v>0</v>
      </c>
    </row>
    <row r="2156" spans="2:15" x14ac:dyDescent="0.35">
      <c r="B2156" s="37" t="s">
        <v>80</v>
      </c>
      <c r="C2156" s="38" t="str">
        <f>IF(ISBLANK('Model Participation Data'!$B$93),"-",'Model Participation Data'!$B$93)</f>
        <v>-</v>
      </c>
      <c r="D2156" s="38" t="str">
        <f>IF(ISBLANK('Model Participation Data'!$C$93),"-",'Model Participation Data'!$C$93)</f>
        <v>-</v>
      </c>
      <c r="E2156" s="38" t="str">
        <f>IF(ISBLANK('Model Participation Data'!$D$93),"-",'Model Participation Data'!$D$93)</f>
        <v>-</v>
      </c>
      <c r="F2156" s="38" t="str">
        <f>IF(ISBLANK('Model Participation Data'!$E$93),"-",'Model Participation Data'!$E$93)</f>
        <v>-</v>
      </c>
      <c r="G2156" s="151" t="str">
        <f>IF(ISBLANK('Model Participation Data'!$F$93),"-",'Model Participation Data'!$F$93)</f>
        <v>-</v>
      </c>
      <c r="H2156" s="253">
        <v>4</v>
      </c>
      <c r="I2156" s="253" t="s">
        <v>65</v>
      </c>
      <c r="J2156" s="150" t="str">
        <f t="shared" si="80"/>
        <v>4Goal</v>
      </c>
      <c r="K2156" s="38" t="str">
        <f>IF(ISBLANK('Model Participation Data'!$L$93),"-",'Model Participation Data'!$L$93)</f>
        <v>-</v>
      </c>
      <c r="L2156" s="39" t="str">
        <f>IF(ISBLANK('Model Participation Data'!$M$93),"-",'Model Participation Data'!$M$93)</f>
        <v>-</v>
      </c>
      <c r="M2156" s="254" t="str">
        <f>IF(ISNA(SUMIFS(INDEX('Model Participation Data'!$N$8:$DX$57,0,MATCH(CONCATENATE($J2156,M$6),'Model Participation Data'!$N$6:$DX$6,0)),'Model Participation Data'!$B$8:$B$57,$C2156,'Model Participation Data'!$C$8:$C$57,$D2156)),"-",SUMIFS(INDEX('Model Participation Data'!$N$8:$DX$57,0,MATCH(CONCATENATE($J2156,M$6),'Model Participation Data'!$N$6:$DX$6,0)),'Model Participation Data'!$B$8:$B$57,$C2156,'Model Participation Data'!$C$8:$C$57,$D2156))</f>
        <v>-</v>
      </c>
      <c r="N2156" s="254" t="str">
        <f>IF(ISNA(SUMIFS(INDEX('Model Participation Data'!$N$8:$DX$57,0,MATCH(CONCATENATE($J2156,N$6),'Model Participation Data'!$N$6:$DX$6,0)),'Model Participation Data'!$B$8:$B$57,$C2156,'Model Participation Data'!$C$8:$C$57,$D2156)),"-",SUMIFS(INDEX('Model Participation Data'!$N$8:$DX$57,0,MATCH(CONCATENATE($J2156,N$6),'Model Participation Data'!$N$6:$DX$6,0)),'Model Participation Data'!$B$8:$B$57,$C2156,'Model Participation Data'!$C$8:$C$57,$D2156))</f>
        <v>-</v>
      </c>
      <c r="O2156" s="154">
        <f>IF(ISNA(SUMIFS(INDEX('Model Participation Data'!$N$8:$DX$57,0,MATCH(CONCATENATE($J2156,O$6),'Model Participation Data'!$N$6:$DX$6,0)),'Model Participation Data'!$B$8:$B$57,$C2156,'Model Participation Data'!$C$8:$C$57,$D2156)),"-",SUMIFS(INDEX('Model Participation Data'!$N$8:$DX$57,0,MATCH(CONCATENATE($J2156,O$6),'Model Participation Data'!$N$6:$DX$6,0)),'Model Participation Data'!$B$8:$B$57,$C2156,'Model Participation Data'!$C$8:$C$57,$D2156))</f>
        <v>0</v>
      </c>
    </row>
    <row r="2157" spans="2:15" x14ac:dyDescent="0.35">
      <c r="B2157" s="37" t="s">
        <v>80</v>
      </c>
      <c r="C2157" s="38" t="str">
        <f>IF(ISBLANK('Model Participation Data'!$B$94),"-",'Model Participation Data'!$B$94)</f>
        <v>-</v>
      </c>
      <c r="D2157" s="38" t="str">
        <f>IF(ISBLANK('Model Participation Data'!$C$94),"-",'Model Participation Data'!$C$94)</f>
        <v>-</v>
      </c>
      <c r="E2157" s="38" t="str">
        <f>IF(ISBLANK('Model Participation Data'!$D$94),"-",'Model Participation Data'!$D$94)</f>
        <v>-</v>
      </c>
      <c r="F2157" s="38" t="str">
        <f>IF(ISBLANK('Model Participation Data'!$E$94),"-",'Model Participation Data'!$E$94)</f>
        <v>-</v>
      </c>
      <c r="G2157" s="151" t="str">
        <f>IF(ISBLANK('Model Participation Data'!$F$94),"-",'Model Participation Data'!$F$94)</f>
        <v>-</v>
      </c>
      <c r="H2157" s="253" t="s">
        <v>64</v>
      </c>
      <c r="I2157" s="253" t="s">
        <v>64</v>
      </c>
      <c r="J2157" s="150" t="str">
        <f t="shared" si="80"/>
        <v>BaselineBaseline</v>
      </c>
      <c r="K2157" s="38" t="str">
        <f>IF(ISBLANK('Model Participation Data'!$L$94),"-",'Model Participation Data'!$L$94)</f>
        <v>-</v>
      </c>
      <c r="L2157" s="39" t="str">
        <f>IF(ISBLANK('Model Participation Data'!$M$94),"-",'Model Participation Data'!$M$94)</f>
        <v>-</v>
      </c>
      <c r="M2157" s="254">
        <f>IF(ISNA(SUMIFS(INDEX('Model Participation Data'!$N$8:$DX$57,0,MATCH(CONCATENATE($J2157,M$6),'Model Participation Data'!$N$6:$DX$6,0)),'Model Participation Data'!$B$8:$B$57,$C2157,'Model Participation Data'!$C$8:$C$57,$D2157)),"-",SUMIFS(INDEX('Model Participation Data'!$N$8:$DX$57,0,MATCH(CONCATENATE($J2157,M$6),'Model Participation Data'!$N$6:$DX$6,0)),'Model Participation Data'!$B$8:$B$57,$C2157,'Model Participation Data'!$C$8:$C$57,$D2157))</f>
        <v>0</v>
      </c>
      <c r="N2157" s="254">
        <f>IF(ISNA(SUMIFS(INDEX('Model Participation Data'!$N$8:$DX$57,0,MATCH(CONCATENATE($J2157,N$6),'Model Participation Data'!$N$6:$DX$6,0)),'Model Participation Data'!$B$8:$B$57,$C2157,'Model Participation Data'!$C$8:$C$57,$D2157)),"-",SUMIFS(INDEX('Model Participation Data'!$N$8:$DX$57,0,MATCH(CONCATENATE($J2157,N$6),'Model Participation Data'!$N$6:$DX$6,0)),'Model Participation Data'!$B$8:$B$57,$C2157,'Model Participation Data'!$C$8:$C$57,$D2157))</f>
        <v>0</v>
      </c>
      <c r="O2157" s="154">
        <f>IF(ISNA(SUMIFS(INDEX('Model Participation Data'!$N$8:$DX$57,0,MATCH(CONCATENATE($J2157,O$6),'Model Participation Data'!$N$6:$DX$6,0)),'Model Participation Data'!$B$8:$B$57,$C2157,'Model Participation Data'!$C$8:$C$57,$D2157)),"-",SUMIFS(INDEX('Model Participation Data'!$N$8:$DX$57,0,MATCH(CONCATENATE($J2157,O$6),'Model Participation Data'!$N$6:$DX$6,0)),'Model Participation Data'!$B$8:$B$57,$C2157,'Model Participation Data'!$C$8:$C$57,$D2157))</f>
        <v>0</v>
      </c>
    </row>
    <row r="2158" spans="2:15" x14ac:dyDescent="0.35">
      <c r="B2158" s="37" t="s">
        <v>80</v>
      </c>
      <c r="C2158" s="38" t="str">
        <f>IF(ISBLANK('Model Participation Data'!$B$94),"-",'Model Participation Data'!$B$94)</f>
        <v>-</v>
      </c>
      <c r="D2158" s="38" t="str">
        <f>IF(ISBLANK('Model Participation Data'!$C$94),"-",'Model Participation Data'!$C$94)</f>
        <v>-</v>
      </c>
      <c r="E2158" s="38" t="str">
        <f>IF(ISBLANK('Model Participation Data'!$D$94),"-",'Model Participation Data'!$D$94)</f>
        <v>-</v>
      </c>
      <c r="F2158" s="38" t="str">
        <f>IF(ISBLANK('Model Participation Data'!$E$94),"-",'Model Participation Data'!$E$94)</f>
        <v>-</v>
      </c>
      <c r="G2158" s="151" t="str">
        <f>IF(ISBLANK('Model Participation Data'!$F$94),"-",'Model Participation Data'!$F$94)</f>
        <v>-</v>
      </c>
      <c r="H2158" s="253">
        <v>1</v>
      </c>
      <c r="I2158" s="253">
        <v>1</v>
      </c>
      <c r="J2158" s="150" t="str">
        <f t="shared" si="80"/>
        <v>11</v>
      </c>
      <c r="K2158" s="38" t="str">
        <f>IF(ISBLANK('Model Participation Data'!$L$94),"-",'Model Participation Data'!$L$94)</f>
        <v>-</v>
      </c>
      <c r="L2158" s="39" t="str">
        <f>IF(ISBLANK('Model Participation Data'!$M$94),"-",'Model Participation Data'!$M$94)</f>
        <v>-</v>
      </c>
      <c r="M2158" s="254">
        <f>IF(ISNA(SUMIFS(INDEX('Model Participation Data'!$N$8:$DX$57,0,MATCH(CONCATENATE($J2158,M$6),'Model Participation Data'!$N$6:$DX$6,0)),'Model Participation Data'!$B$8:$B$57,$C2158,'Model Participation Data'!$C$8:$C$57,$D2158)),"-",SUMIFS(INDEX('Model Participation Data'!$N$8:$DX$57,0,MATCH(CONCATENATE($J2158,M$6),'Model Participation Data'!$N$6:$DX$6,0)),'Model Participation Data'!$B$8:$B$57,$C2158,'Model Participation Data'!$C$8:$C$57,$D2158))</f>
        <v>0</v>
      </c>
      <c r="N2158" s="254">
        <f>IF(ISNA(SUMIFS(INDEX('Model Participation Data'!$N$8:$DX$57,0,MATCH(CONCATENATE($J2158,N$6),'Model Participation Data'!$N$6:$DX$6,0)),'Model Participation Data'!$B$8:$B$57,$C2158,'Model Participation Data'!$C$8:$C$57,$D2158)),"-",SUMIFS(INDEX('Model Participation Data'!$N$8:$DX$57,0,MATCH(CONCATENATE($J2158,N$6),'Model Participation Data'!$N$6:$DX$6,0)),'Model Participation Data'!$B$8:$B$57,$C2158,'Model Participation Data'!$C$8:$C$57,$D2158))</f>
        <v>0</v>
      </c>
      <c r="O2158" s="154">
        <f>IF(ISNA(SUMIFS(INDEX('Model Participation Data'!$N$8:$DX$57,0,MATCH(CONCATENATE($J2158,O$6),'Model Participation Data'!$N$6:$DX$6,0)),'Model Participation Data'!$B$8:$B$57,$C2158,'Model Participation Data'!$C$8:$C$57,$D2158)),"-",SUMIFS(INDEX('Model Participation Data'!$N$8:$DX$57,0,MATCH(CONCATENATE($J2158,O$6),'Model Participation Data'!$N$6:$DX$6,0)),'Model Participation Data'!$B$8:$B$57,$C2158,'Model Participation Data'!$C$8:$C$57,$D2158))</f>
        <v>0</v>
      </c>
    </row>
    <row r="2159" spans="2:15" x14ac:dyDescent="0.35">
      <c r="B2159" s="37" t="s">
        <v>80</v>
      </c>
      <c r="C2159" s="38" t="str">
        <f>IF(ISBLANK('Model Participation Data'!$B$94),"-",'Model Participation Data'!$B$94)</f>
        <v>-</v>
      </c>
      <c r="D2159" s="38" t="str">
        <f>IF(ISBLANK('Model Participation Data'!$C$94),"-",'Model Participation Data'!$C$94)</f>
        <v>-</v>
      </c>
      <c r="E2159" s="38" t="str">
        <f>IF(ISBLANK('Model Participation Data'!$D$94),"-",'Model Participation Data'!$D$94)</f>
        <v>-</v>
      </c>
      <c r="F2159" s="38" t="str">
        <f>IF(ISBLANK('Model Participation Data'!$E$94),"-",'Model Participation Data'!$E$94)</f>
        <v>-</v>
      </c>
      <c r="G2159" s="151" t="str">
        <f>IF(ISBLANK('Model Participation Data'!$F$94),"-",'Model Participation Data'!$F$94)</f>
        <v>-</v>
      </c>
      <c r="H2159" s="253">
        <v>1</v>
      </c>
      <c r="I2159" s="253">
        <v>2</v>
      </c>
      <c r="J2159" s="150" t="str">
        <f t="shared" si="80"/>
        <v>12</v>
      </c>
      <c r="K2159" s="38" t="str">
        <f>IF(ISBLANK('Model Participation Data'!$L$94),"-",'Model Participation Data'!$L$94)</f>
        <v>-</v>
      </c>
      <c r="L2159" s="39" t="str">
        <f>IF(ISBLANK('Model Participation Data'!$M$94),"-",'Model Participation Data'!$M$94)</f>
        <v>-</v>
      </c>
      <c r="M2159" s="254">
        <f>IF(ISNA(SUMIFS(INDEX('Model Participation Data'!$N$8:$DX$57,0,MATCH(CONCATENATE($J2159,M$6),'Model Participation Data'!$N$6:$DX$6,0)),'Model Participation Data'!$B$8:$B$57,$C2159,'Model Participation Data'!$C$8:$C$57,$D2159)),"-",SUMIFS(INDEX('Model Participation Data'!$N$8:$DX$57,0,MATCH(CONCATENATE($J2159,M$6),'Model Participation Data'!$N$6:$DX$6,0)),'Model Participation Data'!$B$8:$B$57,$C2159,'Model Participation Data'!$C$8:$C$57,$D2159))</f>
        <v>0</v>
      </c>
      <c r="N2159" s="254">
        <f>IF(ISNA(SUMIFS(INDEX('Model Participation Data'!$N$8:$DX$57,0,MATCH(CONCATENATE($J2159,N$6),'Model Participation Data'!$N$6:$DX$6,0)),'Model Participation Data'!$B$8:$B$57,$C2159,'Model Participation Data'!$C$8:$C$57,$D2159)),"-",SUMIFS(INDEX('Model Participation Data'!$N$8:$DX$57,0,MATCH(CONCATENATE($J2159,N$6),'Model Participation Data'!$N$6:$DX$6,0)),'Model Participation Data'!$B$8:$B$57,$C2159,'Model Participation Data'!$C$8:$C$57,$D2159))</f>
        <v>0</v>
      </c>
      <c r="O2159" s="154">
        <f>IF(ISNA(SUMIFS(INDEX('Model Participation Data'!$N$8:$DX$57,0,MATCH(CONCATENATE($J2159,O$6),'Model Participation Data'!$N$6:$DX$6,0)),'Model Participation Data'!$B$8:$B$57,$C2159,'Model Participation Data'!$C$8:$C$57,$D2159)),"-",SUMIFS(INDEX('Model Participation Data'!$N$8:$DX$57,0,MATCH(CONCATENATE($J2159,O$6),'Model Participation Data'!$N$6:$DX$6,0)),'Model Participation Data'!$B$8:$B$57,$C2159,'Model Participation Data'!$C$8:$C$57,$D2159))</f>
        <v>0</v>
      </c>
    </row>
    <row r="2160" spans="2:15" x14ac:dyDescent="0.35">
      <c r="B2160" s="37" t="s">
        <v>80</v>
      </c>
      <c r="C2160" s="38" t="str">
        <f>IF(ISBLANK('Model Participation Data'!$B$94),"-",'Model Participation Data'!$B$94)</f>
        <v>-</v>
      </c>
      <c r="D2160" s="38" t="str">
        <f>IF(ISBLANK('Model Participation Data'!$C$94),"-",'Model Participation Data'!$C$94)</f>
        <v>-</v>
      </c>
      <c r="E2160" s="38" t="str">
        <f>IF(ISBLANK('Model Participation Data'!$D$94),"-",'Model Participation Data'!$D$94)</f>
        <v>-</v>
      </c>
      <c r="F2160" s="38" t="str">
        <f>IF(ISBLANK('Model Participation Data'!$E$94),"-",'Model Participation Data'!$E$94)</f>
        <v>-</v>
      </c>
      <c r="G2160" s="151" t="str">
        <f>IF(ISBLANK('Model Participation Data'!$F$94),"-",'Model Participation Data'!$F$94)</f>
        <v>-</v>
      </c>
      <c r="H2160" s="253">
        <v>1</v>
      </c>
      <c r="I2160" s="253">
        <v>3</v>
      </c>
      <c r="J2160" s="150" t="str">
        <f t="shared" si="80"/>
        <v>13</v>
      </c>
      <c r="K2160" s="38" t="str">
        <f>IF(ISBLANK('Model Participation Data'!$L$94),"-",'Model Participation Data'!$L$94)</f>
        <v>-</v>
      </c>
      <c r="L2160" s="39" t="str">
        <f>IF(ISBLANK('Model Participation Data'!$M$94),"-",'Model Participation Data'!$M$94)</f>
        <v>-</v>
      </c>
      <c r="M2160" s="254">
        <f>IF(ISNA(SUMIFS(INDEX('Model Participation Data'!$N$8:$DX$57,0,MATCH(CONCATENATE($J2160,M$6),'Model Participation Data'!$N$6:$DX$6,0)),'Model Participation Data'!$B$8:$B$57,$C2160,'Model Participation Data'!$C$8:$C$57,$D2160)),"-",SUMIFS(INDEX('Model Participation Data'!$N$8:$DX$57,0,MATCH(CONCATENATE($J2160,M$6),'Model Participation Data'!$N$6:$DX$6,0)),'Model Participation Data'!$B$8:$B$57,$C2160,'Model Participation Data'!$C$8:$C$57,$D2160))</f>
        <v>0</v>
      </c>
      <c r="N2160" s="254">
        <f>IF(ISNA(SUMIFS(INDEX('Model Participation Data'!$N$8:$DX$57,0,MATCH(CONCATENATE($J2160,N$6),'Model Participation Data'!$N$6:$DX$6,0)),'Model Participation Data'!$B$8:$B$57,$C2160,'Model Participation Data'!$C$8:$C$57,$D2160)),"-",SUMIFS(INDEX('Model Participation Data'!$N$8:$DX$57,0,MATCH(CONCATENATE($J2160,N$6),'Model Participation Data'!$N$6:$DX$6,0)),'Model Participation Data'!$B$8:$B$57,$C2160,'Model Participation Data'!$C$8:$C$57,$D2160))</f>
        <v>0</v>
      </c>
      <c r="O2160" s="154">
        <f>IF(ISNA(SUMIFS(INDEX('Model Participation Data'!$N$8:$DX$57,0,MATCH(CONCATENATE($J2160,O$6),'Model Participation Data'!$N$6:$DX$6,0)),'Model Participation Data'!$B$8:$B$57,$C2160,'Model Participation Data'!$C$8:$C$57,$D2160)),"-",SUMIFS(INDEX('Model Participation Data'!$N$8:$DX$57,0,MATCH(CONCATENATE($J2160,O$6),'Model Participation Data'!$N$6:$DX$6,0)),'Model Participation Data'!$B$8:$B$57,$C2160,'Model Participation Data'!$C$8:$C$57,$D2160))</f>
        <v>0</v>
      </c>
    </row>
    <row r="2161" spans="2:15" x14ac:dyDescent="0.35">
      <c r="B2161" s="37" t="s">
        <v>80</v>
      </c>
      <c r="C2161" s="38" t="str">
        <f>IF(ISBLANK('Model Participation Data'!$B$94),"-",'Model Participation Data'!$B$94)</f>
        <v>-</v>
      </c>
      <c r="D2161" s="38" t="str">
        <f>IF(ISBLANK('Model Participation Data'!$C$94),"-",'Model Participation Data'!$C$94)</f>
        <v>-</v>
      </c>
      <c r="E2161" s="38" t="str">
        <f>IF(ISBLANK('Model Participation Data'!$D$94),"-",'Model Participation Data'!$D$94)</f>
        <v>-</v>
      </c>
      <c r="F2161" s="38" t="str">
        <f>IF(ISBLANK('Model Participation Data'!$E$94),"-",'Model Participation Data'!$E$94)</f>
        <v>-</v>
      </c>
      <c r="G2161" s="151" t="str">
        <f>IF(ISBLANK('Model Participation Data'!$F$94),"-",'Model Participation Data'!$F$94)</f>
        <v>-</v>
      </c>
      <c r="H2161" s="253">
        <v>1</v>
      </c>
      <c r="I2161" s="253">
        <v>4</v>
      </c>
      <c r="J2161" s="150" t="str">
        <f t="shared" si="80"/>
        <v>14</v>
      </c>
      <c r="K2161" s="38" t="str">
        <f>IF(ISBLANK('Model Participation Data'!$L$94),"-",'Model Participation Data'!$L$94)</f>
        <v>-</v>
      </c>
      <c r="L2161" s="39" t="str">
        <f>IF(ISBLANK('Model Participation Data'!$M$94),"-",'Model Participation Data'!$M$94)</f>
        <v>-</v>
      </c>
      <c r="M2161" s="254">
        <f>IF(ISNA(SUMIFS(INDEX('Model Participation Data'!$N$8:$DX$57,0,MATCH(CONCATENATE($J2161,M$6),'Model Participation Data'!$N$6:$DX$6,0)),'Model Participation Data'!$B$8:$B$57,$C2161,'Model Participation Data'!$C$8:$C$57,$D2161)),"-",SUMIFS(INDEX('Model Participation Data'!$N$8:$DX$57,0,MATCH(CONCATENATE($J2161,M$6),'Model Participation Data'!$N$6:$DX$6,0)),'Model Participation Data'!$B$8:$B$57,$C2161,'Model Participation Data'!$C$8:$C$57,$D2161))</f>
        <v>0</v>
      </c>
      <c r="N2161" s="254">
        <f>IF(ISNA(SUMIFS(INDEX('Model Participation Data'!$N$8:$DX$57,0,MATCH(CONCATENATE($J2161,N$6),'Model Participation Data'!$N$6:$DX$6,0)),'Model Participation Data'!$B$8:$B$57,$C2161,'Model Participation Data'!$C$8:$C$57,$D2161)),"-",SUMIFS(INDEX('Model Participation Data'!$N$8:$DX$57,0,MATCH(CONCATENATE($J2161,N$6),'Model Participation Data'!$N$6:$DX$6,0)),'Model Participation Data'!$B$8:$B$57,$C2161,'Model Participation Data'!$C$8:$C$57,$D2161))</f>
        <v>0</v>
      </c>
      <c r="O2161" s="154">
        <f>IF(ISNA(SUMIFS(INDEX('Model Participation Data'!$N$8:$DX$57,0,MATCH(CONCATENATE($J2161,O$6),'Model Participation Data'!$N$6:$DX$6,0)),'Model Participation Data'!$B$8:$B$57,$C2161,'Model Participation Data'!$C$8:$C$57,$D2161)),"-",SUMIFS(INDEX('Model Participation Data'!$N$8:$DX$57,0,MATCH(CONCATENATE($J2161,O$6),'Model Participation Data'!$N$6:$DX$6,0)),'Model Participation Data'!$B$8:$B$57,$C2161,'Model Participation Data'!$C$8:$C$57,$D2161))</f>
        <v>0</v>
      </c>
    </row>
    <row r="2162" spans="2:15" x14ac:dyDescent="0.35">
      <c r="B2162" s="37" t="s">
        <v>80</v>
      </c>
      <c r="C2162" s="38" t="str">
        <f>IF(ISBLANK('Model Participation Data'!$B$94),"-",'Model Participation Data'!$B$94)</f>
        <v>-</v>
      </c>
      <c r="D2162" s="38" t="str">
        <f>IF(ISBLANK('Model Participation Data'!$C$94),"-",'Model Participation Data'!$C$94)</f>
        <v>-</v>
      </c>
      <c r="E2162" s="38" t="str">
        <f>IF(ISBLANK('Model Participation Data'!$D$94),"-",'Model Participation Data'!$D$94)</f>
        <v>-</v>
      </c>
      <c r="F2162" s="38" t="str">
        <f>IF(ISBLANK('Model Participation Data'!$E$94),"-",'Model Participation Data'!$E$94)</f>
        <v>-</v>
      </c>
      <c r="G2162" s="151" t="str">
        <f>IF(ISBLANK('Model Participation Data'!$F$94),"-",'Model Participation Data'!$F$94)</f>
        <v>-</v>
      </c>
      <c r="H2162" s="253">
        <v>1</v>
      </c>
      <c r="I2162" s="253">
        <v>5</v>
      </c>
      <c r="J2162" s="150" t="str">
        <f t="shared" si="80"/>
        <v>15</v>
      </c>
      <c r="K2162" s="38" t="str">
        <f>IF(ISBLANK('Model Participation Data'!$L$94),"-",'Model Participation Data'!$L$94)</f>
        <v>-</v>
      </c>
      <c r="L2162" s="39" t="str">
        <f>IF(ISBLANK('Model Participation Data'!$M$94),"-",'Model Participation Data'!$M$94)</f>
        <v>-</v>
      </c>
      <c r="M2162" s="254">
        <f>IF(ISNA(SUMIFS(INDEX('Model Participation Data'!$N$8:$DX$57,0,MATCH(CONCATENATE($J2162,M$6),'Model Participation Data'!$N$6:$DX$6,0)),'Model Participation Data'!$B$8:$B$57,$C2162,'Model Participation Data'!$C$8:$C$57,$D2162)),"-",SUMIFS(INDEX('Model Participation Data'!$N$8:$DX$57,0,MATCH(CONCATENATE($J2162,M$6),'Model Participation Data'!$N$6:$DX$6,0)),'Model Participation Data'!$B$8:$B$57,$C2162,'Model Participation Data'!$C$8:$C$57,$D2162))</f>
        <v>0</v>
      </c>
      <c r="N2162" s="254">
        <f>IF(ISNA(SUMIFS(INDEX('Model Participation Data'!$N$8:$DX$57,0,MATCH(CONCATENATE($J2162,N$6),'Model Participation Data'!$N$6:$DX$6,0)),'Model Participation Data'!$B$8:$B$57,$C2162,'Model Participation Data'!$C$8:$C$57,$D2162)),"-",SUMIFS(INDEX('Model Participation Data'!$N$8:$DX$57,0,MATCH(CONCATENATE($J2162,N$6),'Model Participation Data'!$N$6:$DX$6,0)),'Model Participation Data'!$B$8:$B$57,$C2162,'Model Participation Data'!$C$8:$C$57,$D2162))</f>
        <v>0</v>
      </c>
      <c r="O2162" s="154">
        <f>IF(ISNA(SUMIFS(INDEX('Model Participation Data'!$N$8:$DX$57,0,MATCH(CONCATENATE($J2162,O$6),'Model Participation Data'!$N$6:$DX$6,0)),'Model Participation Data'!$B$8:$B$57,$C2162,'Model Participation Data'!$C$8:$C$57,$D2162)),"-",SUMIFS(INDEX('Model Participation Data'!$N$8:$DX$57,0,MATCH(CONCATENATE($J2162,O$6),'Model Participation Data'!$N$6:$DX$6,0)),'Model Participation Data'!$B$8:$B$57,$C2162,'Model Participation Data'!$C$8:$C$57,$D2162))</f>
        <v>0</v>
      </c>
    </row>
    <row r="2163" spans="2:15" x14ac:dyDescent="0.35">
      <c r="B2163" s="37" t="s">
        <v>80</v>
      </c>
      <c r="C2163" s="38" t="str">
        <f>IF(ISBLANK('Model Participation Data'!$B$94),"-",'Model Participation Data'!$B$94)</f>
        <v>-</v>
      </c>
      <c r="D2163" s="38" t="str">
        <f>IF(ISBLANK('Model Participation Data'!$C$94),"-",'Model Participation Data'!$C$94)</f>
        <v>-</v>
      </c>
      <c r="E2163" s="38" t="str">
        <f>IF(ISBLANK('Model Participation Data'!$D$94),"-",'Model Participation Data'!$D$94)</f>
        <v>-</v>
      </c>
      <c r="F2163" s="38" t="str">
        <f>IF(ISBLANK('Model Participation Data'!$E$94),"-",'Model Participation Data'!$E$94)</f>
        <v>-</v>
      </c>
      <c r="G2163" s="151" t="str">
        <f>IF(ISBLANK('Model Participation Data'!$F$94),"-",'Model Participation Data'!$F$94)</f>
        <v>-</v>
      </c>
      <c r="H2163" s="253">
        <v>1</v>
      </c>
      <c r="I2163" s="253" t="s">
        <v>65</v>
      </c>
      <c r="J2163" s="150" t="str">
        <f t="shared" si="80"/>
        <v>1Goal</v>
      </c>
      <c r="K2163" s="38" t="str">
        <f>IF(ISBLANK('Model Participation Data'!$L$94),"-",'Model Participation Data'!$L$94)</f>
        <v>-</v>
      </c>
      <c r="L2163" s="39" t="str">
        <f>IF(ISBLANK('Model Participation Data'!$M$94),"-",'Model Participation Data'!$M$94)</f>
        <v>-</v>
      </c>
      <c r="M2163" s="254" t="str">
        <f>IF(ISNA(SUMIFS(INDEX('Model Participation Data'!$N$8:$DX$57,0,MATCH(CONCATENATE($J2163,M$6),'Model Participation Data'!$N$6:$DX$6,0)),'Model Participation Data'!$B$8:$B$57,$C2163,'Model Participation Data'!$C$8:$C$57,$D2163)),"-",SUMIFS(INDEX('Model Participation Data'!$N$8:$DX$57,0,MATCH(CONCATENATE($J2163,M$6),'Model Participation Data'!$N$6:$DX$6,0)),'Model Participation Data'!$B$8:$B$57,$C2163,'Model Participation Data'!$C$8:$C$57,$D2163))</f>
        <v>-</v>
      </c>
      <c r="N2163" s="254" t="str">
        <f>IF(ISNA(SUMIFS(INDEX('Model Participation Data'!$N$8:$DX$57,0,MATCH(CONCATENATE($J2163,N$6),'Model Participation Data'!$N$6:$DX$6,0)),'Model Participation Data'!$B$8:$B$57,$C2163,'Model Participation Data'!$C$8:$C$57,$D2163)),"-",SUMIFS(INDEX('Model Participation Data'!$N$8:$DX$57,0,MATCH(CONCATENATE($J2163,N$6),'Model Participation Data'!$N$6:$DX$6,0)),'Model Participation Data'!$B$8:$B$57,$C2163,'Model Participation Data'!$C$8:$C$57,$D2163))</f>
        <v>-</v>
      </c>
      <c r="O2163" s="154">
        <f>IF(ISNA(SUMIFS(INDEX('Model Participation Data'!$N$8:$DX$57,0,MATCH(CONCATENATE($J2163,O$6),'Model Participation Data'!$N$6:$DX$6,0)),'Model Participation Data'!$B$8:$B$57,$C2163,'Model Participation Data'!$C$8:$C$57,$D2163)),"-",SUMIFS(INDEX('Model Participation Data'!$N$8:$DX$57,0,MATCH(CONCATENATE($J2163,O$6),'Model Participation Data'!$N$6:$DX$6,0)),'Model Participation Data'!$B$8:$B$57,$C2163,'Model Participation Data'!$C$8:$C$57,$D2163))</f>
        <v>0</v>
      </c>
    </row>
    <row r="2164" spans="2:15" x14ac:dyDescent="0.35">
      <c r="B2164" s="37" t="s">
        <v>80</v>
      </c>
      <c r="C2164" s="38" t="str">
        <f>IF(ISBLANK('Model Participation Data'!$B$94),"-",'Model Participation Data'!$B$94)</f>
        <v>-</v>
      </c>
      <c r="D2164" s="38" t="str">
        <f>IF(ISBLANK('Model Participation Data'!$C$94),"-",'Model Participation Data'!$C$94)</f>
        <v>-</v>
      </c>
      <c r="E2164" s="38" t="str">
        <f>IF(ISBLANK('Model Participation Data'!$D$94),"-",'Model Participation Data'!$D$94)</f>
        <v>-</v>
      </c>
      <c r="F2164" s="38" t="str">
        <f>IF(ISBLANK('Model Participation Data'!$E$94),"-",'Model Participation Data'!$E$94)</f>
        <v>-</v>
      </c>
      <c r="G2164" s="151" t="str">
        <f>IF(ISBLANK('Model Participation Data'!$F$94),"-",'Model Participation Data'!$F$94)</f>
        <v>-</v>
      </c>
      <c r="H2164" s="253">
        <v>2</v>
      </c>
      <c r="I2164" s="253">
        <v>1</v>
      </c>
      <c r="J2164" s="150" t="str">
        <f t="shared" si="80"/>
        <v>21</v>
      </c>
      <c r="K2164" s="38" t="str">
        <f>IF(ISBLANK('Model Participation Data'!$L$94),"-",'Model Participation Data'!$L$94)</f>
        <v>-</v>
      </c>
      <c r="L2164" s="39" t="str">
        <f>IF(ISBLANK('Model Participation Data'!$M$94),"-",'Model Participation Data'!$M$94)</f>
        <v>-</v>
      </c>
      <c r="M2164" s="254">
        <f>IF(ISNA(SUMIFS(INDEX('Model Participation Data'!$N$8:$DX$57,0,MATCH(CONCATENATE($J2164,M$6),'Model Participation Data'!$N$6:$DX$6,0)),'Model Participation Data'!$B$8:$B$57,$C2164,'Model Participation Data'!$C$8:$C$57,$D2164)),"-",SUMIFS(INDEX('Model Participation Data'!$N$8:$DX$57,0,MATCH(CONCATENATE($J2164,M$6),'Model Participation Data'!$N$6:$DX$6,0)),'Model Participation Data'!$B$8:$B$57,$C2164,'Model Participation Data'!$C$8:$C$57,$D2164))</f>
        <v>0</v>
      </c>
      <c r="N2164" s="254">
        <f>IF(ISNA(SUMIFS(INDEX('Model Participation Data'!$N$8:$DX$57,0,MATCH(CONCATENATE($J2164,N$6),'Model Participation Data'!$N$6:$DX$6,0)),'Model Participation Data'!$B$8:$B$57,$C2164,'Model Participation Data'!$C$8:$C$57,$D2164)),"-",SUMIFS(INDEX('Model Participation Data'!$N$8:$DX$57,0,MATCH(CONCATENATE($J2164,N$6),'Model Participation Data'!$N$6:$DX$6,0)),'Model Participation Data'!$B$8:$B$57,$C2164,'Model Participation Data'!$C$8:$C$57,$D2164))</f>
        <v>0</v>
      </c>
      <c r="O2164" s="154">
        <f>IF(ISNA(SUMIFS(INDEX('Model Participation Data'!$N$8:$DX$57,0,MATCH(CONCATENATE($J2164,O$6),'Model Participation Data'!$N$6:$DX$6,0)),'Model Participation Data'!$B$8:$B$57,$C2164,'Model Participation Data'!$C$8:$C$57,$D2164)),"-",SUMIFS(INDEX('Model Participation Data'!$N$8:$DX$57,0,MATCH(CONCATENATE($J2164,O$6),'Model Participation Data'!$N$6:$DX$6,0)),'Model Participation Data'!$B$8:$B$57,$C2164,'Model Participation Data'!$C$8:$C$57,$D2164))</f>
        <v>0</v>
      </c>
    </row>
    <row r="2165" spans="2:15" x14ac:dyDescent="0.35">
      <c r="B2165" s="37" t="s">
        <v>80</v>
      </c>
      <c r="C2165" s="38" t="str">
        <f>IF(ISBLANK('Model Participation Data'!$B$94),"-",'Model Participation Data'!$B$94)</f>
        <v>-</v>
      </c>
      <c r="D2165" s="38" t="str">
        <f>IF(ISBLANK('Model Participation Data'!$C$94),"-",'Model Participation Data'!$C$94)</f>
        <v>-</v>
      </c>
      <c r="E2165" s="38" t="str">
        <f>IF(ISBLANK('Model Participation Data'!$D$94),"-",'Model Participation Data'!$D$94)</f>
        <v>-</v>
      </c>
      <c r="F2165" s="38" t="str">
        <f>IF(ISBLANK('Model Participation Data'!$E$94),"-",'Model Participation Data'!$E$94)</f>
        <v>-</v>
      </c>
      <c r="G2165" s="151" t="str">
        <f>IF(ISBLANK('Model Participation Data'!$F$94),"-",'Model Participation Data'!$F$94)</f>
        <v>-</v>
      </c>
      <c r="H2165" s="253">
        <v>2</v>
      </c>
      <c r="I2165" s="253">
        <v>2</v>
      </c>
      <c r="J2165" s="150" t="str">
        <f t="shared" si="80"/>
        <v>22</v>
      </c>
      <c r="K2165" s="38" t="str">
        <f>IF(ISBLANK('Model Participation Data'!$L$94),"-",'Model Participation Data'!$L$94)</f>
        <v>-</v>
      </c>
      <c r="L2165" s="39" t="str">
        <f>IF(ISBLANK('Model Participation Data'!$M$94),"-",'Model Participation Data'!$M$94)</f>
        <v>-</v>
      </c>
      <c r="M2165" s="254">
        <f>IF(ISNA(SUMIFS(INDEX('Model Participation Data'!$N$8:$DX$57,0,MATCH(CONCATENATE($J2165,M$6),'Model Participation Data'!$N$6:$DX$6,0)),'Model Participation Data'!$B$8:$B$57,$C2165,'Model Participation Data'!$C$8:$C$57,$D2165)),"-",SUMIFS(INDEX('Model Participation Data'!$N$8:$DX$57,0,MATCH(CONCATENATE($J2165,M$6),'Model Participation Data'!$N$6:$DX$6,0)),'Model Participation Data'!$B$8:$B$57,$C2165,'Model Participation Data'!$C$8:$C$57,$D2165))</f>
        <v>0</v>
      </c>
      <c r="N2165" s="254">
        <f>IF(ISNA(SUMIFS(INDEX('Model Participation Data'!$N$8:$DX$57,0,MATCH(CONCATENATE($J2165,N$6),'Model Participation Data'!$N$6:$DX$6,0)),'Model Participation Data'!$B$8:$B$57,$C2165,'Model Participation Data'!$C$8:$C$57,$D2165)),"-",SUMIFS(INDEX('Model Participation Data'!$N$8:$DX$57,0,MATCH(CONCATENATE($J2165,N$6),'Model Participation Data'!$N$6:$DX$6,0)),'Model Participation Data'!$B$8:$B$57,$C2165,'Model Participation Data'!$C$8:$C$57,$D2165))</f>
        <v>0</v>
      </c>
      <c r="O2165" s="154">
        <f>IF(ISNA(SUMIFS(INDEX('Model Participation Data'!$N$8:$DX$57,0,MATCH(CONCATENATE($J2165,O$6),'Model Participation Data'!$N$6:$DX$6,0)),'Model Participation Data'!$B$8:$B$57,$C2165,'Model Participation Data'!$C$8:$C$57,$D2165)),"-",SUMIFS(INDEX('Model Participation Data'!$N$8:$DX$57,0,MATCH(CONCATENATE($J2165,O$6),'Model Participation Data'!$N$6:$DX$6,0)),'Model Participation Data'!$B$8:$B$57,$C2165,'Model Participation Data'!$C$8:$C$57,$D2165))</f>
        <v>0</v>
      </c>
    </row>
    <row r="2166" spans="2:15" x14ac:dyDescent="0.35">
      <c r="B2166" s="37" t="s">
        <v>80</v>
      </c>
      <c r="C2166" s="38" t="str">
        <f>IF(ISBLANK('Model Participation Data'!$B$94),"-",'Model Participation Data'!$B$94)</f>
        <v>-</v>
      </c>
      <c r="D2166" s="38" t="str">
        <f>IF(ISBLANK('Model Participation Data'!$C$94),"-",'Model Participation Data'!$C$94)</f>
        <v>-</v>
      </c>
      <c r="E2166" s="38" t="str">
        <f>IF(ISBLANK('Model Participation Data'!$D$94),"-",'Model Participation Data'!$D$94)</f>
        <v>-</v>
      </c>
      <c r="F2166" s="38" t="str">
        <f>IF(ISBLANK('Model Participation Data'!$E$94),"-",'Model Participation Data'!$E$94)</f>
        <v>-</v>
      </c>
      <c r="G2166" s="151" t="str">
        <f>IF(ISBLANK('Model Participation Data'!$F$94),"-",'Model Participation Data'!$F$94)</f>
        <v>-</v>
      </c>
      <c r="H2166" s="253">
        <v>2</v>
      </c>
      <c r="I2166" s="253">
        <v>3</v>
      </c>
      <c r="J2166" s="150" t="str">
        <f t="shared" si="80"/>
        <v>23</v>
      </c>
      <c r="K2166" s="38" t="str">
        <f>IF(ISBLANK('Model Participation Data'!$L$94),"-",'Model Participation Data'!$L$94)</f>
        <v>-</v>
      </c>
      <c r="L2166" s="39" t="str">
        <f>IF(ISBLANK('Model Participation Data'!$M$94),"-",'Model Participation Data'!$M$94)</f>
        <v>-</v>
      </c>
      <c r="M2166" s="254">
        <f>IF(ISNA(SUMIFS(INDEX('Model Participation Data'!$N$8:$DX$57,0,MATCH(CONCATENATE($J2166,M$6),'Model Participation Data'!$N$6:$DX$6,0)),'Model Participation Data'!$B$8:$B$57,$C2166,'Model Participation Data'!$C$8:$C$57,$D2166)),"-",SUMIFS(INDEX('Model Participation Data'!$N$8:$DX$57,0,MATCH(CONCATENATE($J2166,M$6),'Model Participation Data'!$N$6:$DX$6,0)),'Model Participation Data'!$B$8:$B$57,$C2166,'Model Participation Data'!$C$8:$C$57,$D2166))</f>
        <v>0</v>
      </c>
      <c r="N2166" s="254">
        <f>IF(ISNA(SUMIFS(INDEX('Model Participation Data'!$N$8:$DX$57,0,MATCH(CONCATENATE($J2166,N$6),'Model Participation Data'!$N$6:$DX$6,0)),'Model Participation Data'!$B$8:$B$57,$C2166,'Model Participation Data'!$C$8:$C$57,$D2166)),"-",SUMIFS(INDEX('Model Participation Data'!$N$8:$DX$57,0,MATCH(CONCATENATE($J2166,N$6),'Model Participation Data'!$N$6:$DX$6,0)),'Model Participation Data'!$B$8:$B$57,$C2166,'Model Participation Data'!$C$8:$C$57,$D2166))</f>
        <v>0</v>
      </c>
      <c r="O2166" s="154">
        <f>IF(ISNA(SUMIFS(INDEX('Model Participation Data'!$N$8:$DX$57,0,MATCH(CONCATENATE($J2166,O$6),'Model Participation Data'!$N$6:$DX$6,0)),'Model Participation Data'!$B$8:$B$57,$C2166,'Model Participation Data'!$C$8:$C$57,$D2166)),"-",SUMIFS(INDEX('Model Participation Data'!$N$8:$DX$57,0,MATCH(CONCATENATE($J2166,O$6),'Model Participation Data'!$N$6:$DX$6,0)),'Model Participation Data'!$B$8:$B$57,$C2166,'Model Participation Data'!$C$8:$C$57,$D2166))</f>
        <v>0</v>
      </c>
    </row>
    <row r="2167" spans="2:15" x14ac:dyDescent="0.35">
      <c r="B2167" s="37" t="s">
        <v>80</v>
      </c>
      <c r="C2167" s="38" t="str">
        <f>IF(ISBLANK('Model Participation Data'!$B$94),"-",'Model Participation Data'!$B$94)</f>
        <v>-</v>
      </c>
      <c r="D2167" s="38" t="str">
        <f>IF(ISBLANK('Model Participation Data'!$C$94),"-",'Model Participation Data'!$C$94)</f>
        <v>-</v>
      </c>
      <c r="E2167" s="38" t="str">
        <f>IF(ISBLANK('Model Participation Data'!$D$94),"-",'Model Participation Data'!$D$94)</f>
        <v>-</v>
      </c>
      <c r="F2167" s="38" t="str">
        <f>IF(ISBLANK('Model Participation Data'!$E$94),"-",'Model Participation Data'!$E$94)</f>
        <v>-</v>
      </c>
      <c r="G2167" s="151" t="str">
        <f>IF(ISBLANK('Model Participation Data'!$F$94),"-",'Model Participation Data'!$F$94)</f>
        <v>-</v>
      </c>
      <c r="H2167" s="253">
        <v>2</v>
      </c>
      <c r="I2167" s="253">
        <v>4</v>
      </c>
      <c r="J2167" s="150" t="str">
        <f t="shared" si="80"/>
        <v>24</v>
      </c>
      <c r="K2167" s="38" t="str">
        <f>IF(ISBLANK('Model Participation Data'!$L$94),"-",'Model Participation Data'!$L$94)</f>
        <v>-</v>
      </c>
      <c r="L2167" s="39" t="str">
        <f>IF(ISBLANK('Model Participation Data'!$M$94),"-",'Model Participation Data'!$M$94)</f>
        <v>-</v>
      </c>
      <c r="M2167" s="254">
        <f>IF(ISNA(SUMIFS(INDEX('Model Participation Data'!$N$8:$DX$57,0,MATCH(CONCATENATE($J2167,M$6),'Model Participation Data'!$N$6:$DX$6,0)),'Model Participation Data'!$B$8:$B$57,$C2167,'Model Participation Data'!$C$8:$C$57,$D2167)),"-",SUMIFS(INDEX('Model Participation Data'!$N$8:$DX$57,0,MATCH(CONCATENATE($J2167,M$6),'Model Participation Data'!$N$6:$DX$6,0)),'Model Participation Data'!$B$8:$B$57,$C2167,'Model Participation Data'!$C$8:$C$57,$D2167))</f>
        <v>0</v>
      </c>
      <c r="N2167" s="254">
        <f>IF(ISNA(SUMIFS(INDEX('Model Participation Data'!$N$8:$DX$57,0,MATCH(CONCATENATE($J2167,N$6),'Model Participation Data'!$N$6:$DX$6,0)),'Model Participation Data'!$B$8:$B$57,$C2167,'Model Participation Data'!$C$8:$C$57,$D2167)),"-",SUMIFS(INDEX('Model Participation Data'!$N$8:$DX$57,0,MATCH(CONCATENATE($J2167,N$6),'Model Participation Data'!$N$6:$DX$6,0)),'Model Participation Data'!$B$8:$B$57,$C2167,'Model Participation Data'!$C$8:$C$57,$D2167))</f>
        <v>0</v>
      </c>
      <c r="O2167" s="154">
        <f>IF(ISNA(SUMIFS(INDEX('Model Participation Data'!$N$8:$DX$57,0,MATCH(CONCATENATE($J2167,O$6),'Model Participation Data'!$N$6:$DX$6,0)),'Model Participation Data'!$B$8:$B$57,$C2167,'Model Participation Data'!$C$8:$C$57,$D2167)),"-",SUMIFS(INDEX('Model Participation Data'!$N$8:$DX$57,0,MATCH(CONCATENATE($J2167,O$6),'Model Participation Data'!$N$6:$DX$6,0)),'Model Participation Data'!$B$8:$B$57,$C2167,'Model Participation Data'!$C$8:$C$57,$D2167))</f>
        <v>0</v>
      </c>
    </row>
    <row r="2168" spans="2:15" x14ac:dyDescent="0.35">
      <c r="B2168" s="37" t="s">
        <v>80</v>
      </c>
      <c r="C2168" s="38" t="str">
        <f>IF(ISBLANK('Model Participation Data'!$B$94),"-",'Model Participation Data'!$B$94)</f>
        <v>-</v>
      </c>
      <c r="D2168" s="38" t="str">
        <f>IF(ISBLANK('Model Participation Data'!$C$94),"-",'Model Participation Data'!$C$94)</f>
        <v>-</v>
      </c>
      <c r="E2168" s="38" t="str">
        <f>IF(ISBLANK('Model Participation Data'!$D$94),"-",'Model Participation Data'!$D$94)</f>
        <v>-</v>
      </c>
      <c r="F2168" s="38" t="str">
        <f>IF(ISBLANK('Model Participation Data'!$E$94),"-",'Model Participation Data'!$E$94)</f>
        <v>-</v>
      </c>
      <c r="G2168" s="151" t="str">
        <f>IF(ISBLANK('Model Participation Data'!$F$94),"-",'Model Participation Data'!$F$94)</f>
        <v>-</v>
      </c>
      <c r="H2168" s="253">
        <v>2</v>
      </c>
      <c r="I2168" s="253">
        <v>5</v>
      </c>
      <c r="J2168" s="150" t="str">
        <f t="shared" si="80"/>
        <v>25</v>
      </c>
      <c r="K2168" s="38" t="str">
        <f>IF(ISBLANK('Model Participation Data'!$L$94),"-",'Model Participation Data'!$L$94)</f>
        <v>-</v>
      </c>
      <c r="L2168" s="39" t="str">
        <f>IF(ISBLANK('Model Participation Data'!$M$94),"-",'Model Participation Data'!$M$94)</f>
        <v>-</v>
      </c>
      <c r="M2168" s="254">
        <f>IF(ISNA(SUMIFS(INDEX('Model Participation Data'!$N$8:$DX$57,0,MATCH(CONCATENATE($J2168,M$6),'Model Participation Data'!$N$6:$DX$6,0)),'Model Participation Data'!$B$8:$B$57,$C2168,'Model Participation Data'!$C$8:$C$57,$D2168)),"-",SUMIFS(INDEX('Model Participation Data'!$N$8:$DX$57,0,MATCH(CONCATENATE($J2168,M$6),'Model Participation Data'!$N$6:$DX$6,0)),'Model Participation Data'!$B$8:$B$57,$C2168,'Model Participation Data'!$C$8:$C$57,$D2168))</f>
        <v>0</v>
      </c>
      <c r="N2168" s="254">
        <f>IF(ISNA(SUMIFS(INDEX('Model Participation Data'!$N$8:$DX$57,0,MATCH(CONCATENATE($J2168,N$6),'Model Participation Data'!$N$6:$DX$6,0)),'Model Participation Data'!$B$8:$B$57,$C2168,'Model Participation Data'!$C$8:$C$57,$D2168)),"-",SUMIFS(INDEX('Model Participation Data'!$N$8:$DX$57,0,MATCH(CONCATENATE($J2168,N$6),'Model Participation Data'!$N$6:$DX$6,0)),'Model Participation Data'!$B$8:$B$57,$C2168,'Model Participation Data'!$C$8:$C$57,$D2168))</f>
        <v>0</v>
      </c>
      <c r="O2168" s="154">
        <f>IF(ISNA(SUMIFS(INDEX('Model Participation Data'!$N$8:$DX$57,0,MATCH(CONCATENATE($J2168,O$6),'Model Participation Data'!$N$6:$DX$6,0)),'Model Participation Data'!$B$8:$B$57,$C2168,'Model Participation Data'!$C$8:$C$57,$D2168)),"-",SUMIFS(INDEX('Model Participation Data'!$N$8:$DX$57,0,MATCH(CONCATENATE($J2168,O$6),'Model Participation Data'!$N$6:$DX$6,0)),'Model Participation Data'!$B$8:$B$57,$C2168,'Model Participation Data'!$C$8:$C$57,$D2168))</f>
        <v>0</v>
      </c>
    </row>
    <row r="2169" spans="2:15" x14ac:dyDescent="0.35">
      <c r="B2169" s="37" t="s">
        <v>80</v>
      </c>
      <c r="C2169" s="38" t="str">
        <f>IF(ISBLANK('Model Participation Data'!$B$94),"-",'Model Participation Data'!$B$94)</f>
        <v>-</v>
      </c>
      <c r="D2169" s="38" t="str">
        <f>IF(ISBLANK('Model Participation Data'!$C$94),"-",'Model Participation Data'!$C$94)</f>
        <v>-</v>
      </c>
      <c r="E2169" s="38" t="str">
        <f>IF(ISBLANK('Model Participation Data'!$D$94),"-",'Model Participation Data'!$D$94)</f>
        <v>-</v>
      </c>
      <c r="F2169" s="38" t="str">
        <f>IF(ISBLANK('Model Participation Data'!$E$94),"-",'Model Participation Data'!$E$94)</f>
        <v>-</v>
      </c>
      <c r="G2169" s="151" t="str">
        <f>IF(ISBLANK('Model Participation Data'!$F$94),"-",'Model Participation Data'!$F$94)</f>
        <v>-</v>
      </c>
      <c r="H2169" s="253">
        <v>2</v>
      </c>
      <c r="I2169" s="253" t="s">
        <v>65</v>
      </c>
      <c r="J2169" s="150" t="str">
        <f t="shared" si="80"/>
        <v>2Goal</v>
      </c>
      <c r="K2169" s="38" t="str">
        <f>IF(ISBLANK('Model Participation Data'!$L$94),"-",'Model Participation Data'!$L$94)</f>
        <v>-</v>
      </c>
      <c r="L2169" s="39" t="str">
        <f>IF(ISBLANK('Model Participation Data'!$M$94),"-",'Model Participation Data'!$M$94)</f>
        <v>-</v>
      </c>
      <c r="M2169" s="254" t="str">
        <f>IF(ISNA(SUMIFS(INDEX('Model Participation Data'!$N$8:$DX$57,0,MATCH(CONCATENATE($J2169,M$6),'Model Participation Data'!$N$6:$DX$6,0)),'Model Participation Data'!$B$8:$B$57,$C2169,'Model Participation Data'!$C$8:$C$57,$D2169)),"-",SUMIFS(INDEX('Model Participation Data'!$N$8:$DX$57,0,MATCH(CONCATENATE($J2169,M$6),'Model Participation Data'!$N$6:$DX$6,0)),'Model Participation Data'!$B$8:$B$57,$C2169,'Model Participation Data'!$C$8:$C$57,$D2169))</f>
        <v>-</v>
      </c>
      <c r="N2169" s="254" t="str">
        <f>IF(ISNA(SUMIFS(INDEX('Model Participation Data'!$N$8:$DX$57,0,MATCH(CONCATENATE($J2169,N$6),'Model Participation Data'!$N$6:$DX$6,0)),'Model Participation Data'!$B$8:$B$57,$C2169,'Model Participation Data'!$C$8:$C$57,$D2169)),"-",SUMIFS(INDEX('Model Participation Data'!$N$8:$DX$57,0,MATCH(CONCATENATE($J2169,N$6),'Model Participation Data'!$N$6:$DX$6,0)),'Model Participation Data'!$B$8:$B$57,$C2169,'Model Participation Data'!$C$8:$C$57,$D2169))</f>
        <v>-</v>
      </c>
      <c r="O2169" s="154">
        <f>IF(ISNA(SUMIFS(INDEX('Model Participation Data'!$N$8:$DX$57,0,MATCH(CONCATENATE($J2169,O$6),'Model Participation Data'!$N$6:$DX$6,0)),'Model Participation Data'!$B$8:$B$57,$C2169,'Model Participation Data'!$C$8:$C$57,$D2169)),"-",SUMIFS(INDEX('Model Participation Data'!$N$8:$DX$57,0,MATCH(CONCATENATE($J2169,O$6),'Model Participation Data'!$N$6:$DX$6,0)),'Model Participation Data'!$B$8:$B$57,$C2169,'Model Participation Data'!$C$8:$C$57,$D2169))</f>
        <v>0</v>
      </c>
    </row>
    <row r="2170" spans="2:15" x14ac:dyDescent="0.35">
      <c r="B2170" s="37" t="s">
        <v>80</v>
      </c>
      <c r="C2170" s="38" t="str">
        <f>IF(ISBLANK('Model Participation Data'!$B$94),"-",'Model Participation Data'!$B$94)</f>
        <v>-</v>
      </c>
      <c r="D2170" s="38" t="str">
        <f>IF(ISBLANK('Model Participation Data'!$C$94),"-",'Model Participation Data'!$C$94)</f>
        <v>-</v>
      </c>
      <c r="E2170" s="38" t="str">
        <f>IF(ISBLANK('Model Participation Data'!$D$94),"-",'Model Participation Data'!$D$94)</f>
        <v>-</v>
      </c>
      <c r="F2170" s="38" t="str">
        <f>IF(ISBLANK('Model Participation Data'!$E$94),"-",'Model Participation Data'!$E$94)</f>
        <v>-</v>
      </c>
      <c r="G2170" s="151" t="str">
        <f>IF(ISBLANK('Model Participation Data'!$F$94),"-",'Model Participation Data'!$F$94)</f>
        <v>-</v>
      </c>
      <c r="H2170" s="253">
        <v>3</v>
      </c>
      <c r="I2170" s="253">
        <v>1</v>
      </c>
      <c r="J2170" s="150" t="str">
        <f t="shared" si="80"/>
        <v>31</v>
      </c>
      <c r="K2170" s="38" t="str">
        <f>IF(ISBLANK('Model Participation Data'!$L$94),"-",'Model Participation Data'!$L$94)</f>
        <v>-</v>
      </c>
      <c r="L2170" s="39" t="str">
        <f>IF(ISBLANK('Model Participation Data'!$M$94),"-",'Model Participation Data'!$M$94)</f>
        <v>-</v>
      </c>
      <c r="M2170" s="254">
        <f>IF(ISNA(SUMIFS(INDEX('Model Participation Data'!$N$8:$DX$57,0,MATCH(CONCATENATE($J2170,M$6),'Model Participation Data'!$N$6:$DX$6,0)),'Model Participation Data'!$B$8:$B$57,$C2170,'Model Participation Data'!$C$8:$C$57,$D2170)),"-",SUMIFS(INDEX('Model Participation Data'!$N$8:$DX$57,0,MATCH(CONCATENATE($J2170,M$6),'Model Participation Data'!$N$6:$DX$6,0)),'Model Participation Data'!$B$8:$B$57,$C2170,'Model Participation Data'!$C$8:$C$57,$D2170))</f>
        <v>0</v>
      </c>
      <c r="N2170" s="254">
        <f>IF(ISNA(SUMIFS(INDEX('Model Participation Data'!$N$8:$DX$57,0,MATCH(CONCATENATE($J2170,N$6),'Model Participation Data'!$N$6:$DX$6,0)),'Model Participation Data'!$B$8:$B$57,$C2170,'Model Participation Data'!$C$8:$C$57,$D2170)),"-",SUMIFS(INDEX('Model Participation Data'!$N$8:$DX$57,0,MATCH(CONCATENATE($J2170,N$6),'Model Participation Data'!$N$6:$DX$6,0)),'Model Participation Data'!$B$8:$B$57,$C2170,'Model Participation Data'!$C$8:$C$57,$D2170))</f>
        <v>0</v>
      </c>
      <c r="O2170" s="154">
        <f>IF(ISNA(SUMIFS(INDEX('Model Participation Data'!$N$8:$DX$57,0,MATCH(CONCATENATE($J2170,O$6),'Model Participation Data'!$N$6:$DX$6,0)),'Model Participation Data'!$B$8:$B$57,$C2170,'Model Participation Data'!$C$8:$C$57,$D2170)),"-",SUMIFS(INDEX('Model Participation Data'!$N$8:$DX$57,0,MATCH(CONCATENATE($J2170,O$6),'Model Participation Data'!$N$6:$DX$6,0)),'Model Participation Data'!$B$8:$B$57,$C2170,'Model Participation Data'!$C$8:$C$57,$D2170))</f>
        <v>0</v>
      </c>
    </row>
    <row r="2171" spans="2:15" x14ac:dyDescent="0.35">
      <c r="B2171" s="37" t="s">
        <v>80</v>
      </c>
      <c r="C2171" s="38" t="str">
        <f>IF(ISBLANK('Model Participation Data'!$B$94),"-",'Model Participation Data'!$B$94)</f>
        <v>-</v>
      </c>
      <c r="D2171" s="38" t="str">
        <f>IF(ISBLANK('Model Participation Data'!$C$94),"-",'Model Participation Data'!$C$94)</f>
        <v>-</v>
      </c>
      <c r="E2171" s="38" t="str">
        <f>IF(ISBLANK('Model Participation Data'!$D$94),"-",'Model Participation Data'!$D$94)</f>
        <v>-</v>
      </c>
      <c r="F2171" s="38" t="str">
        <f>IF(ISBLANK('Model Participation Data'!$E$94),"-",'Model Participation Data'!$E$94)</f>
        <v>-</v>
      </c>
      <c r="G2171" s="151" t="str">
        <f>IF(ISBLANK('Model Participation Data'!$F$94),"-",'Model Participation Data'!$F$94)</f>
        <v>-</v>
      </c>
      <c r="H2171" s="253">
        <v>3</v>
      </c>
      <c r="I2171" s="253">
        <v>2</v>
      </c>
      <c r="J2171" s="150" t="str">
        <f t="shared" si="80"/>
        <v>32</v>
      </c>
      <c r="K2171" s="38" t="str">
        <f>IF(ISBLANK('Model Participation Data'!$L$94),"-",'Model Participation Data'!$L$94)</f>
        <v>-</v>
      </c>
      <c r="L2171" s="39" t="str">
        <f>IF(ISBLANK('Model Participation Data'!$M$94),"-",'Model Participation Data'!$M$94)</f>
        <v>-</v>
      </c>
      <c r="M2171" s="254">
        <f>IF(ISNA(SUMIFS(INDEX('Model Participation Data'!$N$8:$DX$57,0,MATCH(CONCATENATE($J2171,M$6),'Model Participation Data'!$N$6:$DX$6,0)),'Model Participation Data'!$B$8:$B$57,$C2171,'Model Participation Data'!$C$8:$C$57,$D2171)),"-",SUMIFS(INDEX('Model Participation Data'!$N$8:$DX$57,0,MATCH(CONCATENATE($J2171,M$6),'Model Participation Data'!$N$6:$DX$6,0)),'Model Participation Data'!$B$8:$B$57,$C2171,'Model Participation Data'!$C$8:$C$57,$D2171))</f>
        <v>0</v>
      </c>
      <c r="N2171" s="254">
        <f>IF(ISNA(SUMIFS(INDEX('Model Participation Data'!$N$8:$DX$57,0,MATCH(CONCATENATE($J2171,N$6),'Model Participation Data'!$N$6:$DX$6,0)),'Model Participation Data'!$B$8:$B$57,$C2171,'Model Participation Data'!$C$8:$C$57,$D2171)),"-",SUMIFS(INDEX('Model Participation Data'!$N$8:$DX$57,0,MATCH(CONCATENATE($J2171,N$6),'Model Participation Data'!$N$6:$DX$6,0)),'Model Participation Data'!$B$8:$B$57,$C2171,'Model Participation Data'!$C$8:$C$57,$D2171))</f>
        <v>0</v>
      </c>
      <c r="O2171" s="154">
        <f>IF(ISNA(SUMIFS(INDEX('Model Participation Data'!$N$8:$DX$57,0,MATCH(CONCATENATE($J2171,O$6),'Model Participation Data'!$N$6:$DX$6,0)),'Model Participation Data'!$B$8:$B$57,$C2171,'Model Participation Data'!$C$8:$C$57,$D2171)),"-",SUMIFS(INDEX('Model Participation Data'!$N$8:$DX$57,0,MATCH(CONCATENATE($J2171,O$6),'Model Participation Data'!$N$6:$DX$6,0)),'Model Participation Data'!$B$8:$B$57,$C2171,'Model Participation Data'!$C$8:$C$57,$D2171))</f>
        <v>0</v>
      </c>
    </row>
    <row r="2172" spans="2:15" x14ac:dyDescent="0.35">
      <c r="B2172" s="37" t="s">
        <v>80</v>
      </c>
      <c r="C2172" s="38" t="str">
        <f>IF(ISBLANK('Model Participation Data'!$B$94),"-",'Model Participation Data'!$B$94)</f>
        <v>-</v>
      </c>
      <c r="D2172" s="38" t="str">
        <f>IF(ISBLANK('Model Participation Data'!$C$94),"-",'Model Participation Data'!$C$94)</f>
        <v>-</v>
      </c>
      <c r="E2172" s="38" t="str">
        <f>IF(ISBLANK('Model Participation Data'!$D$94),"-",'Model Participation Data'!$D$94)</f>
        <v>-</v>
      </c>
      <c r="F2172" s="38" t="str">
        <f>IF(ISBLANK('Model Participation Data'!$E$94),"-",'Model Participation Data'!$E$94)</f>
        <v>-</v>
      </c>
      <c r="G2172" s="151" t="str">
        <f>IF(ISBLANK('Model Participation Data'!$F$94),"-",'Model Participation Data'!$F$94)</f>
        <v>-</v>
      </c>
      <c r="H2172" s="253">
        <v>3</v>
      </c>
      <c r="I2172" s="253">
        <v>3</v>
      </c>
      <c r="J2172" s="150" t="str">
        <f t="shared" si="80"/>
        <v>33</v>
      </c>
      <c r="K2172" s="38" t="str">
        <f>IF(ISBLANK('Model Participation Data'!$L$94),"-",'Model Participation Data'!$L$94)</f>
        <v>-</v>
      </c>
      <c r="L2172" s="39" t="str">
        <f>IF(ISBLANK('Model Participation Data'!$M$94),"-",'Model Participation Data'!$M$94)</f>
        <v>-</v>
      </c>
      <c r="M2172" s="254">
        <f>IF(ISNA(SUMIFS(INDEX('Model Participation Data'!$N$8:$DX$57,0,MATCH(CONCATENATE($J2172,M$6),'Model Participation Data'!$N$6:$DX$6,0)),'Model Participation Data'!$B$8:$B$57,$C2172,'Model Participation Data'!$C$8:$C$57,$D2172)),"-",SUMIFS(INDEX('Model Participation Data'!$N$8:$DX$57,0,MATCH(CONCATENATE($J2172,M$6),'Model Participation Data'!$N$6:$DX$6,0)),'Model Participation Data'!$B$8:$B$57,$C2172,'Model Participation Data'!$C$8:$C$57,$D2172))</f>
        <v>0</v>
      </c>
      <c r="N2172" s="254">
        <f>IF(ISNA(SUMIFS(INDEX('Model Participation Data'!$N$8:$DX$57,0,MATCH(CONCATENATE($J2172,N$6),'Model Participation Data'!$N$6:$DX$6,0)),'Model Participation Data'!$B$8:$B$57,$C2172,'Model Participation Data'!$C$8:$C$57,$D2172)),"-",SUMIFS(INDEX('Model Participation Data'!$N$8:$DX$57,0,MATCH(CONCATENATE($J2172,N$6),'Model Participation Data'!$N$6:$DX$6,0)),'Model Participation Data'!$B$8:$B$57,$C2172,'Model Participation Data'!$C$8:$C$57,$D2172))</f>
        <v>0</v>
      </c>
      <c r="O2172" s="154">
        <f>IF(ISNA(SUMIFS(INDEX('Model Participation Data'!$N$8:$DX$57,0,MATCH(CONCATENATE($J2172,O$6),'Model Participation Data'!$N$6:$DX$6,0)),'Model Participation Data'!$B$8:$B$57,$C2172,'Model Participation Data'!$C$8:$C$57,$D2172)),"-",SUMIFS(INDEX('Model Participation Data'!$N$8:$DX$57,0,MATCH(CONCATENATE($J2172,O$6),'Model Participation Data'!$N$6:$DX$6,0)),'Model Participation Data'!$B$8:$B$57,$C2172,'Model Participation Data'!$C$8:$C$57,$D2172))</f>
        <v>0</v>
      </c>
    </row>
    <row r="2173" spans="2:15" x14ac:dyDescent="0.35">
      <c r="B2173" s="37" t="s">
        <v>80</v>
      </c>
      <c r="C2173" s="38" t="str">
        <f>IF(ISBLANK('Model Participation Data'!$B$94),"-",'Model Participation Data'!$B$94)</f>
        <v>-</v>
      </c>
      <c r="D2173" s="38" t="str">
        <f>IF(ISBLANK('Model Participation Data'!$C$94),"-",'Model Participation Data'!$C$94)</f>
        <v>-</v>
      </c>
      <c r="E2173" s="38" t="str">
        <f>IF(ISBLANK('Model Participation Data'!$D$94),"-",'Model Participation Data'!$D$94)</f>
        <v>-</v>
      </c>
      <c r="F2173" s="38" t="str">
        <f>IF(ISBLANK('Model Participation Data'!$E$94),"-",'Model Participation Data'!$E$94)</f>
        <v>-</v>
      </c>
      <c r="G2173" s="151" t="str">
        <f>IF(ISBLANK('Model Participation Data'!$F$94),"-",'Model Participation Data'!$F$94)</f>
        <v>-</v>
      </c>
      <c r="H2173" s="253">
        <v>3</v>
      </c>
      <c r="I2173" s="253">
        <v>4</v>
      </c>
      <c r="J2173" s="150" t="str">
        <f t="shared" si="80"/>
        <v>34</v>
      </c>
      <c r="K2173" s="38" t="str">
        <f>IF(ISBLANK('Model Participation Data'!$L$94),"-",'Model Participation Data'!$L$94)</f>
        <v>-</v>
      </c>
      <c r="L2173" s="39" t="str">
        <f>IF(ISBLANK('Model Participation Data'!$M$94),"-",'Model Participation Data'!$M$94)</f>
        <v>-</v>
      </c>
      <c r="M2173" s="254">
        <f>IF(ISNA(SUMIFS(INDEX('Model Participation Data'!$N$8:$DX$57,0,MATCH(CONCATENATE($J2173,M$6),'Model Participation Data'!$N$6:$DX$6,0)),'Model Participation Data'!$B$8:$B$57,$C2173,'Model Participation Data'!$C$8:$C$57,$D2173)),"-",SUMIFS(INDEX('Model Participation Data'!$N$8:$DX$57,0,MATCH(CONCATENATE($J2173,M$6),'Model Participation Data'!$N$6:$DX$6,0)),'Model Participation Data'!$B$8:$B$57,$C2173,'Model Participation Data'!$C$8:$C$57,$D2173))</f>
        <v>0</v>
      </c>
      <c r="N2173" s="254">
        <f>IF(ISNA(SUMIFS(INDEX('Model Participation Data'!$N$8:$DX$57,0,MATCH(CONCATENATE($J2173,N$6),'Model Participation Data'!$N$6:$DX$6,0)),'Model Participation Data'!$B$8:$B$57,$C2173,'Model Participation Data'!$C$8:$C$57,$D2173)),"-",SUMIFS(INDEX('Model Participation Data'!$N$8:$DX$57,0,MATCH(CONCATENATE($J2173,N$6),'Model Participation Data'!$N$6:$DX$6,0)),'Model Participation Data'!$B$8:$B$57,$C2173,'Model Participation Data'!$C$8:$C$57,$D2173))</f>
        <v>0</v>
      </c>
      <c r="O2173" s="154">
        <f>IF(ISNA(SUMIFS(INDEX('Model Participation Data'!$N$8:$DX$57,0,MATCH(CONCATENATE($J2173,O$6),'Model Participation Data'!$N$6:$DX$6,0)),'Model Participation Data'!$B$8:$B$57,$C2173,'Model Participation Data'!$C$8:$C$57,$D2173)),"-",SUMIFS(INDEX('Model Participation Data'!$N$8:$DX$57,0,MATCH(CONCATENATE($J2173,O$6),'Model Participation Data'!$N$6:$DX$6,0)),'Model Participation Data'!$B$8:$B$57,$C2173,'Model Participation Data'!$C$8:$C$57,$D2173))</f>
        <v>0</v>
      </c>
    </row>
    <row r="2174" spans="2:15" x14ac:dyDescent="0.35">
      <c r="B2174" s="37" t="s">
        <v>80</v>
      </c>
      <c r="C2174" s="38" t="str">
        <f>IF(ISBLANK('Model Participation Data'!$B$94),"-",'Model Participation Data'!$B$94)</f>
        <v>-</v>
      </c>
      <c r="D2174" s="38" t="str">
        <f>IF(ISBLANK('Model Participation Data'!$C$94),"-",'Model Participation Data'!$C$94)</f>
        <v>-</v>
      </c>
      <c r="E2174" s="38" t="str">
        <f>IF(ISBLANK('Model Participation Data'!$D$94),"-",'Model Participation Data'!$D$94)</f>
        <v>-</v>
      </c>
      <c r="F2174" s="38" t="str">
        <f>IF(ISBLANK('Model Participation Data'!$E$94),"-",'Model Participation Data'!$E$94)</f>
        <v>-</v>
      </c>
      <c r="G2174" s="151" t="str">
        <f>IF(ISBLANK('Model Participation Data'!$F$94),"-",'Model Participation Data'!$F$94)</f>
        <v>-</v>
      </c>
      <c r="H2174" s="253">
        <v>3</v>
      </c>
      <c r="I2174" s="253">
        <v>5</v>
      </c>
      <c r="J2174" s="150" t="str">
        <f t="shared" si="80"/>
        <v>35</v>
      </c>
      <c r="K2174" s="38" t="str">
        <f>IF(ISBLANK('Model Participation Data'!$L$94),"-",'Model Participation Data'!$L$94)</f>
        <v>-</v>
      </c>
      <c r="L2174" s="39" t="str">
        <f>IF(ISBLANK('Model Participation Data'!$M$94),"-",'Model Participation Data'!$M$94)</f>
        <v>-</v>
      </c>
      <c r="M2174" s="254">
        <f>IF(ISNA(SUMIFS(INDEX('Model Participation Data'!$N$8:$DX$57,0,MATCH(CONCATENATE($J2174,M$6),'Model Participation Data'!$N$6:$DX$6,0)),'Model Participation Data'!$B$8:$B$57,$C2174,'Model Participation Data'!$C$8:$C$57,$D2174)),"-",SUMIFS(INDEX('Model Participation Data'!$N$8:$DX$57,0,MATCH(CONCATENATE($J2174,M$6),'Model Participation Data'!$N$6:$DX$6,0)),'Model Participation Data'!$B$8:$B$57,$C2174,'Model Participation Data'!$C$8:$C$57,$D2174))</f>
        <v>0</v>
      </c>
      <c r="N2174" s="254">
        <f>IF(ISNA(SUMIFS(INDEX('Model Participation Data'!$N$8:$DX$57,0,MATCH(CONCATENATE($J2174,N$6),'Model Participation Data'!$N$6:$DX$6,0)),'Model Participation Data'!$B$8:$B$57,$C2174,'Model Participation Data'!$C$8:$C$57,$D2174)),"-",SUMIFS(INDEX('Model Participation Data'!$N$8:$DX$57,0,MATCH(CONCATENATE($J2174,N$6),'Model Participation Data'!$N$6:$DX$6,0)),'Model Participation Data'!$B$8:$B$57,$C2174,'Model Participation Data'!$C$8:$C$57,$D2174))</f>
        <v>0</v>
      </c>
      <c r="O2174" s="154">
        <f>IF(ISNA(SUMIFS(INDEX('Model Participation Data'!$N$8:$DX$57,0,MATCH(CONCATENATE($J2174,O$6),'Model Participation Data'!$N$6:$DX$6,0)),'Model Participation Data'!$B$8:$B$57,$C2174,'Model Participation Data'!$C$8:$C$57,$D2174)),"-",SUMIFS(INDEX('Model Participation Data'!$N$8:$DX$57,0,MATCH(CONCATENATE($J2174,O$6),'Model Participation Data'!$N$6:$DX$6,0)),'Model Participation Data'!$B$8:$B$57,$C2174,'Model Participation Data'!$C$8:$C$57,$D2174))</f>
        <v>0</v>
      </c>
    </row>
    <row r="2175" spans="2:15" x14ac:dyDescent="0.35">
      <c r="B2175" s="37" t="s">
        <v>80</v>
      </c>
      <c r="C2175" s="38" t="str">
        <f>IF(ISBLANK('Model Participation Data'!$B$94),"-",'Model Participation Data'!$B$94)</f>
        <v>-</v>
      </c>
      <c r="D2175" s="38" t="str">
        <f>IF(ISBLANK('Model Participation Data'!$C$94),"-",'Model Participation Data'!$C$94)</f>
        <v>-</v>
      </c>
      <c r="E2175" s="38" t="str">
        <f>IF(ISBLANK('Model Participation Data'!$D$94),"-",'Model Participation Data'!$D$94)</f>
        <v>-</v>
      </c>
      <c r="F2175" s="38" t="str">
        <f>IF(ISBLANK('Model Participation Data'!$E$94),"-",'Model Participation Data'!$E$94)</f>
        <v>-</v>
      </c>
      <c r="G2175" s="151" t="str">
        <f>IF(ISBLANK('Model Participation Data'!$F$94),"-",'Model Participation Data'!$F$94)</f>
        <v>-</v>
      </c>
      <c r="H2175" s="253">
        <v>3</v>
      </c>
      <c r="I2175" s="253" t="s">
        <v>65</v>
      </c>
      <c r="J2175" s="150" t="str">
        <f t="shared" si="80"/>
        <v>3Goal</v>
      </c>
      <c r="K2175" s="38" t="str">
        <f>IF(ISBLANK('Model Participation Data'!$L$94),"-",'Model Participation Data'!$L$94)</f>
        <v>-</v>
      </c>
      <c r="L2175" s="39" t="str">
        <f>IF(ISBLANK('Model Participation Data'!$M$94),"-",'Model Participation Data'!$M$94)</f>
        <v>-</v>
      </c>
      <c r="M2175" s="254" t="str">
        <f>IF(ISNA(SUMIFS(INDEX('Model Participation Data'!$N$8:$DX$57,0,MATCH(CONCATENATE($J2175,M$6),'Model Participation Data'!$N$6:$DX$6,0)),'Model Participation Data'!$B$8:$B$57,$C2175,'Model Participation Data'!$C$8:$C$57,$D2175)),"-",SUMIFS(INDEX('Model Participation Data'!$N$8:$DX$57,0,MATCH(CONCATENATE($J2175,M$6),'Model Participation Data'!$N$6:$DX$6,0)),'Model Participation Data'!$B$8:$B$57,$C2175,'Model Participation Data'!$C$8:$C$57,$D2175))</f>
        <v>-</v>
      </c>
      <c r="N2175" s="254" t="str">
        <f>IF(ISNA(SUMIFS(INDEX('Model Participation Data'!$N$8:$DX$57,0,MATCH(CONCATENATE($J2175,N$6),'Model Participation Data'!$N$6:$DX$6,0)),'Model Participation Data'!$B$8:$B$57,$C2175,'Model Participation Data'!$C$8:$C$57,$D2175)),"-",SUMIFS(INDEX('Model Participation Data'!$N$8:$DX$57,0,MATCH(CONCATENATE($J2175,N$6),'Model Participation Data'!$N$6:$DX$6,0)),'Model Participation Data'!$B$8:$B$57,$C2175,'Model Participation Data'!$C$8:$C$57,$D2175))</f>
        <v>-</v>
      </c>
      <c r="O2175" s="154">
        <f>IF(ISNA(SUMIFS(INDEX('Model Participation Data'!$N$8:$DX$57,0,MATCH(CONCATENATE($J2175,O$6),'Model Participation Data'!$N$6:$DX$6,0)),'Model Participation Data'!$B$8:$B$57,$C2175,'Model Participation Data'!$C$8:$C$57,$D2175)),"-",SUMIFS(INDEX('Model Participation Data'!$N$8:$DX$57,0,MATCH(CONCATENATE($J2175,O$6),'Model Participation Data'!$N$6:$DX$6,0)),'Model Participation Data'!$B$8:$B$57,$C2175,'Model Participation Data'!$C$8:$C$57,$D2175))</f>
        <v>0</v>
      </c>
    </row>
    <row r="2176" spans="2:15" x14ac:dyDescent="0.35">
      <c r="B2176" s="37" t="s">
        <v>80</v>
      </c>
      <c r="C2176" s="38" t="str">
        <f>IF(ISBLANK('Model Participation Data'!$B$94),"-",'Model Participation Data'!$B$94)</f>
        <v>-</v>
      </c>
      <c r="D2176" s="38" t="str">
        <f>IF(ISBLANK('Model Participation Data'!$C$94),"-",'Model Participation Data'!$C$94)</f>
        <v>-</v>
      </c>
      <c r="E2176" s="38" t="str">
        <f>IF(ISBLANK('Model Participation Data'!$D$94),"-",'Model Participation Data'!$D$94)</f>
        <v>-</v>
      </c>
      <c r="F2176" s="38" t="str">
        <f>IF(ISBLANK('Model Participation Data'!$E$94),"-",'Model Participation Data'!$E$94)</f>
        <v>-</v>
      </c>
      <c r="G2176" s="151" t="str">
        <f>IF(ISBLANK('Model Participation Data'!$F$94),"-",'Model Participation Data'!$F$94)</f>
        <v>-</v>
      </c>
      <c r="H2176" s="253">
        <v>4</v>
      </c>
      <c r="I2176" s="253">
        <v>1</v>
      </c>
      <c r="J2176" s="150" t="str">
        <f t="shared" si="80"/>
        <v>41</v>
      </c>
      <c r="K2176" s="38" t="str">
        <f>IF(ISBLANK('Model Participation Data'!$L$94),"-",'Model Participation Data'!$L$94)</f>
        <v>-</v>
      </c>
      <c r="L2176" s="39" t="str">
        <f>IF(ISBLANK('Model Participation Data'!$M$94),"-",'Model Participation Data'!$M$94)</f>
        <v>-</v>
      </c>
      <c r="M2176" s="254">
        <f>IF(ISNA(SUMIFS(INDEX('Model Participation Data'!$N$8:$DX$57,0,MATCH(CONCATENATE($J2176,M$6),'Model Participation Data'!$N$6:$DX$6,0)),'Model Participation Data'!$B$8:$B$57,$C2176,'Model Participation Data'!$C$8:$C$57,$D2176)),"-",SUMIFS(INDEX('Model Participation Data'!$N$8:$DX$57,0,MATCH(CONCATENATE($J2176,M$6),'Model Participation Data'!$N$6:$DX$6,0)),'Model Participation Data'!$B$8:$B$57,$C2176,'Model Participation Data'!$C$8:$C$57,$D2176))</f>
        <v>0</v>
      </c>
      <c r="N2176" s="254">
        <f>IF(ISNA(SUMIFS(INDEX('Model Participation Data'!$N$8:$DX$57,0,MATCH(CONCATENATE($J2176,N$6),'Model Participation Data'!$N$6:$DX$6,0)),'Model Participation Data'!$B$8:$B$57,$C2176,'Model Participation Data'!$C$8:$C$57,$D2176)),"-",SUMIFS(INDEX('Model Participation Data'!$N$8:$DX$57,0,MATCH(CONCATENATE($J2176,N$6),'Model Participation Data'!$N$6:$DX$6,0)),'Model Participation Data'!$B$8:$B$57,$C2176,'Model Participation Data'!$C$8:$C$57,$D2176))</f>
        <v>0</v>
      </c>
      <c r="O2176" s="154">
        <f>IF(ISNA(SUMIFS(INDEX('Model Participation Data'!$N$8:$DX$57,0,MATCH(CONCATENATE($J2176,O$6),'Model Participation Data'!$N$6:$DX$6,0)),'Model Participation Data'!$B$8:$B$57,$C2176,'Model Participation Data'!$C$8:$C$57,$D2176)),"-",SUMIFS(INDEX('Model Participation Data'!$N$8:$DX$57,0,MATCH(CONCATENATE($J2176,O$6),'Model Participation Data'!$N$6:$DX$6,0)),'Model Participation Data'!$B$8:$B$57,$C2176,'Model Participation Data'!$C$8:$C$57,$D2176))</f>
        <v>0</v>
      </c>
    </row>
    <row r="2177" spans="2:15" x14ac:dyDescent="0.35">
      <c r="B2177" s="37" t="s">
        <v>80</v>
      </c>
      <c r="C2177" s="38" t="str">
        <f>IF(ISBLANK('Model Participation Data'!$B$94),"-",'Model Participation Data'!$B$94)</f>
        <v>-</v>
      </c>
      <c r="D2177" s="38" t="str">
        <f>IF(ISBLANK('Model Participation Data'!$C$94),"-",'Model Participation Data'!$C$94)</f>
        <v>-</v>
      </c>
      <c r="E2177" s="38" t="str">
        <f>IF(ISBLANK('Model Participation Data'!$D$94),"-",'Model Participation Data'!$D$94)</f>
        <v>-</v>
      </c>
      <c r="F2177" s="38" t="str">
        <f>IF(ISBLANK('Model Participation Data'!$E$94),"-",'Model Participation Data'!$E$94)</f>
        <v>-</v>
      </c>
      <c r="G2177" s="151" t="str">
        <f>IF(ISBLANK('Model Participation Data'!$F$94),"-",'Model Participation Data'!$F$94)</f>
        <v>-</v>
      </c>
      <c r="H2177" s="253">
        <v>4</v>
      </c>
      <c r="I2177" s="253">
        <v>2</v>
      </c>
      <c r="J2177" s="150" t="str">
        <f t="shared" si="80"/>
        <v>42</v>
      </c>
      <c r="K2177" s="38" t="str">
        <f>IF(ISBLANK('Model Participation Data'!$L$94),"-",'Model Participation Data'!$L$94)</f>
        <v>-</v>
      </c>
      <c r="L2177" s="39" t="str">
        <f>IF(ISBLANK('Model Participation Data'!$M$94),"-",'Model Participation Data'!$M$94)</f>
        <v>-</v>
      </c>
      <c r="M2177" s="254">
        <f>IF(ISNA(SUMIFS(INDEX('Model Participation Data'!$N$8:$DX$57,0,MATCH(CONCATENATE($J2177,M$6),'Model Participation Data'!$N$6:$DX$6,0)),'Model Participation Data'!$B$8:$B$57,$C2177,'Model Participation Data'!$C$8:$C$57,$D2177)),"-",SUMIFS(INDEX('Model Participation Data'!$N$8:$DX$57,0,MATCH(CONCATENATE($J2177,M$6),'Model Participation Data'!$N$6:$DX$6,0)),'Model Participation Data'!$B$8:$B$57,$C2177,'Model Participation Data'!$C$8:$C$57,$D2177))</f>
        <v>0</v>
      </c>
      <c r="N2177" s="254">
        <f>IF(ISNA(SUMIFS(INDEX('Model Participation Data'!$N$8:$DX$57,0,MATCH(CONCATENATE($J2177,N$6),'Model Participation Data'!$N$6:$DX$6,0)),'Model Participation Data'!$B$8:$B$57,$C2177,'Model Participation Data'!$C$8:$C$57,$D2177)),"-",SUMIFS(INDEX('Model Participation Data'!$N$8:$DX$57,0,MATCH(CONCATENATE($J2177,N$6),'Model Participation Data'!$N$6:$DX$6,0)),'Model Participation Data'!$B$8:$B$57,$C2177,'Model Participation Data'!$C$8:$C$57,$D2177))</f>
        <v>0</v>
      </c>
      <c r="O2177" s="154">
        <f>IF(ISNA(SUMIFS(INDEX('Model Participation Data'!$N$8:$DX$57,0,MATCH(CONCATENATE($J2177,O$6),'Model Participation Data'!$N$6:$DX$6,0)),'Model Participation Data'!$B$8:$B$57,$C2177,'Model Participation Data'!$C$8:$C$57,$D2177)),"-",SUMIFS(INDEX('Model Participation Data'!$N$8:$DX$57,0,MATCH(CONCATENATE($J2177,O$6),'Model Participation Data'!$N$6:$DX$6,0)),'Model Participation Data'!$B$8:$B$57,$C2177,'Model Participation Data'!$C$8:$C$57,$D2177))</f>
        <v>0</v>
      </c>
    </row>
    <row r="2178" spans="2:15" x14ac:dyDescent="0.35">
      <c r="B2178" s="37" t="s">
        <v>80</v>
      </c>
      <c r="C2178" s="38" t="str">
        <f>IF(ISBLANK('Model Participation Data'!$B$94),"-",'Model Participation Data'!$B$94)</f>
        <v>-</v>
      </c>
      <c r="D2178" s="38" t="str">
        <f>IF(ISBLANK('Model Participation Data'!$C$94),"-",'Model Participation Data'!$C$94)</f>
        <v>-</v>
      </c>
      <c r="E2178" s="38" t="str">
        <f>IF(ISBLANK('Model Participation Data'!$D$94),"-",'Model Participation Data'!$D$94)</f>
        <v>-</v>
      </c>
      <c r="F2178" s="38" t="str">
        <f>IF(ISBLANK('Model Participation Data'!$E$94),"-",'Model Participation Data'!$E$94)</f>
        <v>-</v>
      </c>
      <c r="G2178" s="151" t="str">
        <f>IF(ISBLANK('Model Participation Data'!$F$94),"-",'Model Participation Data'!$F$94)</f>
        <v>-</v>
      </c>
      <c r="H2178" s="253">
        <v>4</v>
      </c>
      <c r="I2178" s="253">
        <v>3</v>
      </c>
      <c r="J2178" s="150" t="str">
        <f t="shared" si="80"/>
        <v>43</v>
      </c>
      <c r="K2178" s="38" t="str">
        <f>IF(ISBLANK('Model Participation Data'!$L$94),"-",'Model Participation Data'!$L$94)</f>
        <v>-</v>
      </c>
      <c r="L2178" s="39" t="str">
        <f>IF(ISBLANK('Model Participation Data'!$M$94),"-",'Model Participation Data'!$M$94)</f>
        <v>-</v>
      </c>
      <c r="M2178" s="254">
        <f>IF(ISNA(SUMIFS(INDEX('Model Participation Data'!$N$8:$DX$57,0,MATCH(CONCATENATE($J2178,M$6),'Model Participation Data'!$N$6:$DX$6,0)),'Model Participation Data'!$B$8:$B$57,$C2178,'Model Participation Data'!$C$8:$C$57,$D2178)),"-",SUMIFS(INDEX('Model Participation Data'!$N$8:$DX$57,0,MATCH(CONCATENATE($J2178,M$6),'Model Participation Data'!$N$6:$DX$6,0)),'Model Participation Data'!$B$8:$B$57,$C2178,'Model Participation Data'!$C$8:$C$57,$D2178))</f>
        <v>0</v>
      </c>
      <c r="N2178" s="254">
        <f>IF(ISNA(SUMIFS(INDEX('Model Participation Data'!$N$8:$DX$57,0,MATCH(CONCATENATE($J2178,N$6),'Model Participation Data'!$N$6:$DX$6,0)),'Model Participation Data'!$B$8:$B$57,$C2178,'Model Participation Data'!$C$8:$C$57,$D2178)),"-",SUMIFS(INDEX('Model Participation Data'!$N$8:$DX$57,0,MATCH(CONCATENATE($J2178,N$6),'Model Participation Data'!$N$6:$DX$6,0)),'Model Participation Data'!$B$8:$B$57,$C2178,'Model Participation Data'!$C$8:$C$57,$D2178))</f>
        <v>0</v>
      </c>
      <c r="O2178" s="154">
        <f>IF(ISNA(SUMIFS(INDEX('Model Participation Data'!$N$8:$DX$57,0,MATCH(CONCATENATE($J2178,O$6),'Model Participation Data'!$N$6:$DX$6,0)),'Model Participation Data'!$B$8:$B$57,$C2178,'Model Participation Data'!$C$8:$C$57,$D2178)),"-",SUMIFS(INDEX('Model Participation Data'!$N$8:$DX$57,0,MATCH(CONCATENATE($J2178,O$6),'Model Participation Data'!$N$6:$DX$6,0)),'Model Participation Data'!$B$8:$B$57,$C2178,'Model Participation Data'!$C$8:$C$57,$D2178))</f>
        <v>0</v>
      </c>
    </row>
    <row r="2179" spans="2:15" x14ac:dyDescent="0.35">
      <c r="B2179" s="37" t="s">
        <v>80</v>
      </c>
      <c r="C2179" s="38" t="str">
        <f>IF(ISBLANK('Model Participation Data'!$B$94),"-",'Model Participation Data'!$B$94)</f>
        <v>-</v>
      </c>
      <c r="D2179" s="38" t="str">
        <f>IF(ISBLANK('Model Participation Data'!$C$94),"-",'Model Participation Data'!$C$94)</f>
        <v>-</v>
      </c>
      <c r="E2179" s="38" t="str">
        <f>IF(ISBLANK('Model Participation Data'!$D$94),"-",'Model Participation Data'!$D$94)</f>
        <v>-</v>
      </c>
      <c r="F2179" s="38" t="str">
        <f>IF(ISBLANK('Model Participation Data'!$E$94),"-",'Model Participation Data'!$E$94)</f>
        <v>-</v>
      </c>
      <c r="G2179" s="151" t="str">
        <f>IF(ISBLANK('Model Participation Data'!$F$94),"-",'Model Participation Data'!$F$94)</f>
        <v>-</v>
      </c>
      <c r="H2179" s="253">
        <v>4</v>
      </c>
      <c r="I2179" s="253">
        <v>4</v>
      </c>
      <c r="J2179" s="150" t="str">
        <f t="shared" si="80"/>
        <v>44</v>
      </c>
      <c r="K2179" s="38" t="str">
        <f>IF(ISBLANK('Model Participation Data'!$L$94),"-",'Model Participation Data'!$L$94)</f>
        <v>-</v>
      </c>
      <c r="L2179" s="39" t="str">
        <f>IF(ISBLANK('Model Participation Data'!$M$94),"-",'Model Participation Data'!$M$94)</f>
        <v>-</v>
      </c>
      <c r="M2179" s="254">
        <f>IF(ISNA(SUMIFS(INDEX('Model Participation Data'!$N$8:$DX$57,0,MATCH(CONCATENATE($J2179,M$6),'Model Participation Data'!$N$6:$DX$6,0)),'Model Participation Data'!$B$8:$B$57,$C2179,'Model Participation Data'!$C$8:$C$57,$D2179)),"-",SUMIFS(INDEX('Model Participation Data'!$N$8:$DX$57,0,MATCH(CONCATENATE($J2179,M$6),'Model Participation Data'!$N$6:$DX$6,0)),'Model Participation Data'!$B$8:$B$57,$C2179,'Model Participation Data'!$C$8:$C$57,$D2179))</f>
        <v>0</v>
      </c>
      <c r="N2179" s="254">
        <f>IF(ISNA(SUMIFS(INDEX('Model Participation Data'!$N$8:$DX$57,0,MATCH(CONCATENATE($J2179,N$6),'Model Participation Data'!$N$6:$DX$6,0)),'Model Participation Data'!$B$8:$B$57,$C2179,'Model Participation Data'!$C$8:$C$57,$D2179)),"-",SUMIFS(INDEX('Model Participation Data'!$N$8:$DX$57,0,MATCH(CONCATENATE($J2179,N$6),'Model Participation Data'!$N$6:$DX$6,0)),'Model Participation Data'!$B$8:$B$57,$C2179,'Model Participation Data'!$C$8:$C$57,$D2179))</f>
        <v>0</v>
      </c>
      <c r="O2179" s="154">
        <f>IF(ISNA(SUMIFS(INDEX('Model Participation Data'!$N$8:$DX$57,0,MATCH(CONCATENATE($J2179,O$6),'Model Participation Data'!$N$6:$DX$6,0)),'Model Participation Data'!$B$8:$B$57,$C2179,'Model Participation Data'!$C$8:$C$57,$D2179)),"-",SUMIFS(INDEX('Model Participation Data'!$N$8:$DX$57,0,MATCH(CONCATENATE($J2179,O$6),'Model Participation Data'!$N$6:$DX$6,0)),'Model Participation Data'!$B$8:$B$57,$C2179,'Model Participation Data'!$C$8:$C$57,$D2179))</f>
        <v>0</v>
      </c>
    </row>
    <row r="2180" spans="2:15" x14ac:dyDescent="0.35">
      <c r="B2180" s="37" t="s">
        <v>80</v>
      </c>
      <c r="C2180" s="38" t="str">
        <f>IF(ISBLANK('Model Participation Data'!$B$94),"-",'Model Participation Data'!$B$94)</f>
        <v>-</v>
      </c>
      <c r="D2180" s="38" t="str">
        <f>IF(ISBLANK('Model Participation Data'!$C$94),"-",'Model Participation Data'!$C$94)</f>
        <v>-</v>
      </c>
      <c r="E2180" s="38" t="str">
        <f>IF(ISBLANK('Model Participation Data'!$D$94),"-",'Model Participation Data'!$D$94)</f>
        <v>-</v>
      </c>
      <c r="F2180" s="38" t="str">
        <f>IF(ISBLANK('Model Participation Data'!$E$94),"-",'Model Participation Data'!$E$94)</f>
        <v>-</v>
      </c>
      <c r="G2180" s="151" t="str">
        <f>IF(ISBLANK('Model Participation Data'!$F$94),"-",'Model Participation Data'!$F$94)</f>
        <v>-</v>
      </c>
      <c r="H2180" s="253">
        <v>4</v>
      </c>
      <c r="I2180" s="253">
        <v>5</v>
      </c>
      <c r="J2180" s="150" t="str">
        <f t="shared" si="80"/>
        <v>45</v>
      </c>
      <c r="K2180" s="38" t="str">
        <f>IF(ISBLANK('Model Participation Data'!$L$94),"-",'Model Participation Data'!$L$94)</f>
        <v>-</v>
      </c>
      <c r="L2180" s="39" t="str">
        <f>IF(ISBLANK('Model Participation Data'!$M$94),"-",'Model Participation Data'!$M$94)</f>
        <v>-</v>
      </c>
      <c r="M2180" s="254">
        <f>IF(ISNA(SUMIFS(INDEX('Model Participation Data'!$N$8:$DX$57,0,MATCH(CONCATENATE($J2180,M$6),'Model Participation Data'!$N$6:$DX$6,0)),'Model Participation Data'!$B$8:$B$57,$C2180,'Model Participation Data'!$C$8:$C$57,$D2180)),"-",SUMIFS(INDEX('Model Participation Data'!$N$8:$DX$57,0,MATCH(CONCATENATE($J2180,M$6),'Model Participation Data'!$N$6:$DX$6,0)),'Model Participation Data'!$B$8:$B$57,$C2180,'Model Participation Data'!$C$8:$C$57,$D2180))</f>
        <v>0</v>
      </c>
      <c r="N2180" s="254">
        <f>IF(ISNA(SUMIFS(INDEX('Model Participation Data'!$N$8:$DX$57,0,MATCH(CONCATENATE($J2180,N$6),'Model Participation Data'!$N$6:$DX$6,0)),'Model Participation Data'!$B$8:$B$57,$C2180,'Model Participation Data'!$C$8:$C$57,$D2180)),"-",SUMIFS(INDEX('Model Participation Data'!$N$8:$DX$57,0,MATCH(CONCATENATE($J2180,N$6),'Model Participation Data'!$N$6:$DX$6,0)),'Model Participation Data'!$B$8:$B$57,$C2180,'Model Participation Data'!$C$8:$C$57,$D2180))</f>
        <v>0</v>
      </c>
      <c r="O2180" s="154">
        <f>IF(ISNA(SUMIFS(INDEX('Model Participation Data'!$N$8:$DX$57,0,MATCH(CONCATENATE($J2180,O$6),'Model Participation Data'!$N$6:$DX$6,0)),'Model Participation Data'!$B$8:$B$57,$C2180,'Model Participation Data'!$C$8:$C$57,$D2180)),"-",SUMIFS(INDEX('Model Participation Data'!$N$8:$DX$57,0,MATCH(CONCATENATE($J2180,O$6),'Model Participation Data'!$N$6:$DX$6,0)),'Model Participation Data'!$B$8:$B$57,$C2180,'Model Participation Data'!$C$8:$C$57,$D2180))</f>
        <v>0</v>
      </c>
    </row>
    <row r="2181" spans="2:15" x14ac:dyDescent="0.35">
      <c r="B2181" s="37" t="s">
        <v>80</v>
      </c>
      <c r="C2181" s="38" t="str">
        <f>IF(ISBLANK('Model Participation Data'!$B$94),"-",'Model Participation Data'!$B$94)</f>
        <v>-</v>
      </c>
      <c r="D2181" s="38" t="str">
        <f>IF(ISBLANK('Model Participation Data'!$C$94),"-",'Model Participation Data'!$C$94)</f>
        <v>-</v>
      </c>
      <c r="E2181" s="38" t="str">
        <f>IF(ISBLANK('Model Participation Data'!$D$94),"-",'Model Participation Data'!$D$94)</f>
        <v>-</v>
      </c>
      <c r="F2181" s="38" t="str">
        <f>IF(ISBLANK('Model Participation Data'!$E$94),"-",'Model Participation Data'!$E$94)</f>
        <v>-</v>
      </c>
      <c r="G2181" s="151" t="str">
        <f>IF(ISBLANK('Model Participation Data'!$F$94),"-",'Model Participation Data'!$F$94)</f>
        <v>-</v>
      </c>
      <c r="H2181" s="253">
        <v>4</v>
      </c>
      <c r="I2181" s="253" t="s">
        <v>65</v>
      </c>
      <c r="J2181" s="150" t="str">
        <f t="shared" si="80"/>
        <v>4Goal</v>
      </c>
      <c r="K2181" s="38" t="str">
        <f>IF(ISBLANK('Model Participation Data'!$L$94),"-",'Model Participation Data'!$L$94)</f>
        <v>-</v>
      </c>
      <c r="L2181" s="39" t="str">
        <f>IF(ISBLANK('Model Participation Data'!$M$94),"-",'Model Participation Data'!$M$94)</f>
        <v>-</v>
      </c>
      <c r="M2181" s="254" t="str">
        <f>IF(ISNA(SUMIFS(INDEX('Model Participation Data'!$N$8:$DX$57,0,MATCH(CONCATENATE($J2181,M$6),'Model Participation Data'!$N$6:$DX$6,0)),'Model Participation Data'!$B$8:$B$57,$C2181,'Model Participation Data'!$C$8:$C$57,$D2181)),"-",SUMIFS(INDEX('Model Participation Data'!$N$8:$DX$57,0,MATCH(CONCATENATE($J2181,M$6),'Model Participation Data'!$N$6:$DX$6,0)),'Model Participation Data'!$B$8:$B$57,$C2181,'Model Participation Data'!$C$8:$C$57,$D2181))</f>
        <v>-</v>
      </c>
      <c r="N2181" s="254" t="str">
        <f>IF(ISNA(SUMIFS(INDEX('Model Participation Data'!$N$8:$DX$57,0,MATCH(CONCATENATE($J2181,N$6),'Model Participation Data'!$N$6:$DX$6,0)),'Model Participation Data'!$B$8:$B$57,$C2181,'Model Participation Data'!$C$8:$C$57,$D2181)),"-",SUMIFS(INDEX('Model Participation Data'!$N$8:$DX$57,0,MATCH(CONCATENATE($J2181,N$6),'Model Participation Data'!$N$6:$DX$6,0)),'Model Participation Data'!$B$8:$B$57,$C2181,'Model Participation Data'!$C$8:$C$57,$D2181))</f>
        <v>-</v>
      </c>
      <c r="O2181" s="154">
        <f>IF(ISNA(SUMIFS(INDEX('Model Participation Data'!$N$8:$DX$57,0,MATCH(CONCATENATE($J2181,O$6),'Model Participation Data'!$N$6:$DX$6,0)),'Model Participation Data'!$B$8:$B$57,$C2181,'Model Participation Data'!$C$8:$C$57,$D2181)),"-",SUMIFS(INDEX('Model Participation Data'!$N$8:$DX$57,0,MATCH(CONCATENATE($J2181,O$6),'Model Participation Data'!$N$6:$DX$6,0)),'Model Participation Data'!$B$8:$B$57,$C2181,'Model Participation Data'!$C$8:$C$57,$D2181))</f>
        <v>0</v>
      </c>
    </row>
    <row r="2182" spans="2:15" x14ac:dyDescent="0.35">
      <c r="B2182" s="37" t="s">
        <v>80</v>
      </c>
      <c r="C2182" s="38" t="str">
        <f>IF(ISBLANK('Model Participation Data'!$B$95),"-",'Model Participation Data'!$B$95)</f>
        <v>-</v>
      </c>
      <c r="D2182" s="38" t="str">
        <f>IF(ISBLANK('Model Participation Data'!$C$95),"-",'Model Participation Data'!$C$95)</f>
        <v>-</v>
      </c>
      <c r="E2182" s="38" t="str">
        <f>IF(ISBLANK('Model Participation Data'!$D$95),"-",'Model Participation Data'!$D$95)</f>
        <v>-</v>
      </c>
      <c r="F2182" s="38" t="str">
        <f>IF(ISBLANK('Model Participation Data'!$E$95),"-",'Model Participation Data'!$E$95)</f>
        <v>-</v>
      </c>
      <c r="G2182" s="151" t="str">
        <f>IF(ISBLANK('Model Participation Data'!$F$95),"-",'Model Participation Data'!$F$95)</f>
        <v>-</v>
      </c>
      <c r="H2182" s="253" t="s">
        <v>64</v>
      </c>
      <c r="I2182" s="253" t="s">
        <v>64</v>
      </c>
      <c r="J2182" s="150" t="str">
        <f t="shared" si="80"/>
        <v>BaselineBaseline</v>
      </c>
      <c r="K2182" s="38" t="str">
        <f>IF(ISBLANK('Model Participation Data'!$L$95),"-",'Model Participation Data'!$L$95)</f>
        <v>-</v>
      </c>
      <c r="L2182" s="39" t="str">
        <f>IF(ISBLANK('Model Participation Data'!$M$95),"-",'Model Participation Data'!$M$95)</f>
        <v>-</v>
      </c>
      <c r="M2182" s="254">
        <f>IF(ISNA(SUMIFS(INDEX('Model Participation Data'!$N$8:$DX$57,0,MATCH(CONCATENATE($J2182,M$6),'Model Participation Data'!$N$6:$DX$6,0)),'Model Participation Data'!$B$8:$B$57,$C2182,'Model Participation Data'!$C$8:$C$57,$D2182)),"-",SUMIFS(INDEX('Model Participation Data'!$N$8:$DX$57,0,MATCH(CONCATENATE($J2182,M$6),'Model Participation Data'!$N$6:$DX$6,0)),'Model Participation Data'!$B$8:$B$57,$C2182,'Model Participation Data'!$C$8:$C$57,$D2182))</f>
        <v>0</v>
      </c>
      <c r="N2182" s="254">
        <f>IF(ISNA(SUMIFS(INDEX('Model Participation Data'!$N$8:$DX$57,0,MATCH(CONCATENATE($J2182,N$6),'Model Participation Data'!$N$6:$DX$6,0)),'Model Participation Data'!$B$8:$B$57,$C2182,'Model Participation Data'!$C$8:$C$57,$D2182)),"-",SUMIFS(INDEX('Model Participation Data'!$N$8:$DX$57,0,MATCH(CONCATENATE($J2182,N$6),'Model Participation Data'!$N$6:$DX$6,0)),'Model Participation Data'!$B$8:$B$57,$C2182,'Model Participation Data'!$C$8:$C$57,$D2182))</f>
        <v>0</v>
      </c>
      <c r="O2182" s="154">
        <f>IF(ISNA(SUMIFS(INDEX('Model Participation Data'!$N$8:$DX$57,0,MATCH(CONCATENATE($J2182,O$6),'Model Participation Data'!$N$6:$DX$6,0)),'Model Participation Data'!$B$8:$B$57,$C2182,'Model Participation Data'!$C$8:$C$57,$D2182)),"-",SUMIFS(INDEX('Model Participation Data'!$N$8:$DX$57,0,MATCH(CONCATENATE($J2182,O$6),'Model Participation Data'!$N$6:$DX$6,0)),'Model Participation Data'!$B$8:$B$57,$C2182,'Model Participation Data'!$C$8:$C$57,$D2182))</f>
        <v>0</v>
      </c>
    </row>
    <row r="2183" spans="2:15" x14ac:dyDescent="0.35">
      <c r="B2183" s="37" t="s">
        <v>80</v>
      </c>
      <c r="C2183" s="38" t="str">
        <f>IF(ISBLANK('Model Participation Data'!$B$95),"-",'Model Participation Data'!$B$95)</f>
        <v>-</v>
      </c>
      <c r="D2183" s="38" t="str">
        <f>IF(ISBLANK('Model Participation Data'!$C$95),"-",'Model Participation Data'!$C$95)</f>
        <v>-</v>
      </c>
      <c r="E2183" s="38" t="str">
        <f>IF(ISBLANK('Model Participation Data'!$D$95),"-",'Model Participation Data'!$D$95)</f>
        <v>-</v>
      </c>
      <c r="F2183" s="38" t="str">
        <f>IF(ISBLANK('Model Participation Data'!$E$95),"-",'Model Participation Data'!$E$95)</f>
        <v>-</v>
      </c>
      <c r="G2183" s="151" t="str">
        <f>IF(ISBLANK('Model Participation Data'!$F$95),"-",'Model Participation Data'!$F$95)</f>
        <v>-</v>
      </c>
      <c r="H2183" s="253">
        <v>1</v>
      </c>
      <c r="I2183" s="253">
        <v>1</v>
      </c>
      <c r="J2183" s="150" t="str">
        <f t="shared" si="80"/>
        <v>11</v>
      </c>
      <c r="K2183" s="38" t="str">
        <f>IF(ISBLANK('Model Participation Data'!$L$95),"-",'Model Participation Data'!$L$95)</f>
        <v>-</v>
      </c>
      <c r="L2183" s="39" t="str">
        <f>IF(ISBLANK('Model Participation Data'!$M$95),"-",'Model Participation Data'!$M$95)</f>
        <v>-</v>
      </c>
      <c r="M2183" s="254">
        <f>IF(ISNA(SUMIFS(INDEX('Model Participation Data'!$N$8:$DX$57,0,MATCH(CONCATENATE($J2183,M$6),'Model Participation Data'!$N$6:$DX$6,0)),'Model Participation Data'!$B$8:$B$57,$C2183,'Model Participation Data'!$C$8:$C$57,$D2183)),"-",SUMIFS(INDEX('Model Participation Data'!$N$8:$DX$57,0,MATCH(CONCATENATE($J2183,M$6),'Model Participation Data'!$N$6:$DX$6,0)),'Model Participation Data'!$B$8:$B$57,$C2183,'Model Participation Data'!$C$8:$C$57,$D2183))</f>
        <v>0</v>
      </c>
      <c r="N2183" s="254">
        <f>IF(ISNA(SUMIFS(INDEX('Model Participation Data'!$N$8:$DX$57,0,MATCH(CONCATENATE($J2183,N$6),'Model Participation Data'!$N$6:$DX$6,0)),'Model Participation Data'!$B$8:$B$57,$C2183,'Model Participation Data'!$C$8:$C$57,$D2183)),"-",SUMIFS(INDEX('Model Participation Data'!$N$8:$DX$57,0,MATCH(CONCATENATE($J2183,N$6),'Model Participation Data'!$N$6:$DX$6,0)),'Model Participation Data'!$B$8:$B$57,$C2183,'Model Participation Data'!$C$8:$C$57,$D2183))</f>
        <v>0</v>
      </c>
      <c r="O2183" s="154">
        <f>IF(ISNA(SUMIFS(INDEX('Model Participation Data'!$N$8:$DX$57,0,MATCH(CONCATENATE($J2183,O$6),'Model Participation Data'!$N$6:$DX$6,0)),'Model Participation Data'!$B$8:$B$57,$C2183,'Model Participation Data'!$C$8:$C$57,$D2183)),"-",SUMIFS(INDEX('Model Participation Data'!$N$8:$DX$57,0,MATCH(CONCATENATE($J2183,O$6),'Model Participation Data'!$N$6:$DX$6,0)),'Model Participation Data'!$B$8:$B$57,$C2183,'Model Participation Data'!$C$8:$C$57,$D2183))</f>
        <v>0</v>
      </c>
    </row>
    <row r="2184" spans="2:15" x14ac:dyDescent="0.35">
      <c r="B2184" s="37" t="s">
        <v>80</v>
      </c>
      <c r="C2184" s="38" t="str">
        <f>IF(ISBLANK('Model Participation Data'!$B$95),"-",'Model Participation Data'!$B$95)</f>
        <v>-</v>
      </c>
      <c r="D2184" s="38" t="str">
        <f>IF(ISBLANK('Model Participation Data'!$C$95),"-",'Model Participation Data'!$C$95)</f>
        <v>-</v>
      </c>
      <c r="E2184" s="38" t="str">
        <f>IF(ISBLANK('Model Participation Data'!$D$95),"-",'Model Participation Data'!$D$95)</f>
        <v>-</v>
      </c>
      <c r="F2184" s="38" t="str">
        <f>IF(ISBLANK('Model Participation Data'!$E$95),"-",'Model Participation Data'!$E$95)</f>
        <v>-</v>
      </c>
      <c r="G2184" s="151" t="str">
        <f>IF(ISBLANK('Model Participation Data'!$F$95),"-",'Model Participation Data'!$F$95)</f>
        <v>-</v>
      </c>
      <c r="H2184" s="253">
        <v>1</v>
      </c>
      <c r="I2184" s="253">
        <v>2</v>
      </c>
      <c r="J2184" s="150" t="str">
        <f t="shared" si="80"/>
        <v>12</v>
      </c>
      <c r="K2184" s="38" t="str">
        <f>IF(ISBLANK('Model Participation Data'!$L$95),"-",'Model Participation Data'!$L$95)</f>
        <v>-</v>
      </c>
      <c r="L2184" s="39" t="str">
        <f>IF(ISBLANK('Model Participation Data'!$M$95),"-",'Model Participation Data'!$M$95)</f>
        <v>-</v>
      </c>
      <c r="M2184" s="254">
        <f>IF(ISNA(SUMIFS(INDEX('Model Participation Data'!$N$8:$DX$57,0,MATCH(CONCATENATE($J2184,M$6),'Model Participation Data'!$N$6:$DX$6,0)),'Model Participation Data'!$B$8:$B$57,$C2184,'Model Participation Data'!$C$8:$C$57,$D2184)),"-",SUMIFS(INDEX('Model Participation Data'!$N$8:$DX$57,0,MATCH(CONCATENATE($J2184,M$6),'Model Participation Data'!$N$6:$DX$6,0)),'Model Participation Data'!$B$8:$B$57,$C2184,'Model Participation Data'!$C$8:$C$57,$D2184))</f>
        <v>0</v>
      </c>
      <c r="N2184" s="254">
        <f>IF(ISNA(SUMIFS(INDEX('Model Participation Data'!$N$8:$DX$57,0,MATCH(CONCATENATE($J2184,N$6),'Model Participation Data'!$N$6:$DX$6,0)),'Model Participation Data'!$B$8:$B$57,$C2184,'Model Participation Data'!$C$8:$C$57,$D2184)),"-",SUMIFS(INDEX('Model Participation Data'!$N$8:$DX$57,0,MATCH(CONCATENATE($J2184,N$6),'Model Participation Data'!$N$6:$DX$6,0)),'Model Participation Data'!$B$8:$B$57,$C2184,'Model Participation Data'!$C$8:$C$57,$D2184))</f>
        <v>0</v>
      </c>
      <c r="O2184" s="154">
        <f>IF(ISNA(SUMIFS(INDEX('Model Participation Data'!$N$8:$DX$57,0,MATCH(CONCATENATE($J2184,O$6),'Model Participation Data'!$N$6:$DX$6,0)),'Model Participation Data'!$B$8:$B$57,$C2184,'Model Participation Data'!$C$8:$C$57,$D2184)),"-",SUMIFS(INDEX('Model Participation Data'!$N$8:$DX$57,0,MATCH(CONCATENATE($J2184,O$6),'Model Participation Data'!$N$6:$DX$6,0)),'Model Participation Data'!$B$8:$B$57,$C2184,'Model Participation Data'!$C$8:$C$57,$D2184))</f>
        <v>0</v>
      </c>
    </row>
    <row r="2185" spans="2:15" x14ac:dyDescent="0.35">
      <c r="B2185" s="37" t="s">
        <v>80</v>
      </c>
      <c r="C2185" s="38" t="str">
        <f>IF(ISBLANK('Model Participation Data'!$B$95),"-",'Model Participation Data'!$B$95)</f>
        <v>-</v>
      </c>
      <c r="D2185" s="38" t="str">
        <f>IF(ISBLANK('Model Participation Data'!$C$95),"-",'Model Participation Data'!$C$95)</f>
        <v>-</v>
      </c>
      <c r="E2185" s="38" t="str">
        <f>IF(ISBLANK('Model Participation Data'!$D$95),"-",'Model Participation Data'!$D$95)</f>
        <v>-</v>
      </c>
      <c r="F2185" s="38" t="str">
        <f>IF(ISBLANK('Model Participation Data'!$E$95),"-",'Model Participation Data'!$E$95)</f>
        <v>-</v>
      </c>
      <c r="G2185" s="151" t="str">
        <f>IF(ISBLANK('Model Participation Data'!$F$95),"-",'Model Participation Data'!$F$95)</f>
        <v>-</v>
      </c>
      <c r="H2185" s="253">
        <v>1</v>
      </c>
      <c r="I2185" s="253">
        <v>3</v>
      </c>
      <c r="J2185" s="150" t="str">
        <f t="shared" si="80"/>
        <v>13</v>
      </c>
      <c r="K2185" s="38" t="str">
        <f>IF(ISBLANK('Model Participation Data'!$L$95),"-",'Model Participation Data'!$L$95)</f>
        <v>-</v>
      </c>
      <c r="L2185" s="39" t="str">
        <f>IF(ISBLANK('Model Participation Data'!$M$95),"-",'Model Participation Data'!$M$95)</f>
        <v>-</v>
      </c>
      <c r="M2185" s="254">
        <f>IF(ISNA(SUMIFS(INDEX('Model Participation Data'!$N$8:$DX$57,0,MATCH(CONCATENATE($J2185,M$6),'Model Participation Data'!$N$6:$DX$6,0)),'Model Participation Data'!$B$8:$B$57,$C2185,'Model Participation Data'!$C$8:$C$57,$D2185)),"-",SUMIFS(INDEX('Model Participation Data'!$N$8:$DX$57,0,MATCH(CONCATENATE($J2185,M$6),'Model Participation Data'!$N$6:$DX$6,0)),'Model Participation Data'!$B$8:$B$57,$C2185,'Model Participation Data'!$C$8:$C$57,$D2185))</f>
        <v>0</v>
      </c>
      <c r="N2185" s="254">
        <f>IF(ISNA(SUMIFS(INDEX('Model Participation Data'!$N$8:$DX$57,0,MATCH(CONCATENATE($J2185,N$6),'Model Participation Data'!$N$6:$DX$6,0)),'Model Participation Data'!$B$8:$B$57,$C2185,'Model Participation Data'!$C$8:$C$57,$D2185)),"-",SUMIFS(INDEX('Model Participation Data'!$N$8:$DX$57,0,MATCH(CONCATENATE($J2185,N$6),'Model Participation Data'!$N$6:$DX$6,0)),'Model Participation Data'!$B$8:$B$57,$C2185,'Model Participation Data'!$C$8:$C$57,$D2185))</f>
        <v>0</v>
      </c>
      <c r="O2185" s="154">
        <f>IF(ISNA(SUMIFS(INDEX('Model Participation Data'!$N$8:$DX$57,0,MATCH(CONCATENATE($J2185,O$6),'Model Participation Data'!$N$6:$DX$6,0)),'Model Participation Data'!$B$8:$B$57,$C2185,'Model Participation Data'!$C$8:$C$57,$D2185)),"-",SUMIFS(INDEX('Model Participation Data'!$N$8:$DX$57,0,MATCH(CONCATENATE($J2185,O$6),'Model Participation Data'!$N$6:$DX$6,0)),'Model Participation Data'!$B$8:$B$57,$C2185,'Model Participation Data'!$C$8:$C$57,$D2185))</f>
        <v>0</v>
      </c>
    </row>
    <row r="2186" spans="2:15" x14ac:dyDescent="0.35">
      <c r="B2186" s="37" t="s">
        <v>80</v>
      </c>
      <c r="C2186" s="38" t="str">
        <f>IF(ISBLANK('Model Participation Data'!$B$95),"-",'Model Participation Data'!$B$95)</f>
        <v>-</v>
      </c>
      <c r="D2186" s="38" t="str">
        <f>IF(ISBLANK('Model Participation Data'!$C$95),"-",'Model Participation Data'!$C$95)</f>
        <v>-</v>
      </c>
      <c r="E2186" s="38" t="str">
        <f>IF(ISBLANK('Model Participation Data'!$D$95),"-",'Model Participation Data'!$D$95)</f>
        <v>-</v>
      </c>
      <c r="F2186" s="38" t="str">
        <f>IF(ISBLANK('Model Participation Data'!$E$95),"-",'Model Participation Data'!$E$95)</f>
        <v>-</v>
      </c>
      <c r="G2186" s="151" t="str">
        <f>IF(ISBLANK('Model Participation Data'!$F$95),"-",'Model Participation Data'!$F$95)</f>
        <v>-</v>
      </c>
      <c r="H2186" s="253">
        <v>1</v>
      </c>
      <c r="I2186" s="253">
        <v>4</v>
      </c>
      <c r="J2186" s="150" t="str">
        <f t="shared" si="80"/>
        <v>14</v>
      </c>
      <c r="K2186" s="38" t="str">
        <f>IF(ISBLANK('Model Participation Data'!$L$95),"-",'Model Participation Data'!$L$95)</f>
        <v>-</v>
      </c>
      <c r="L2186" s="39" t="str">
        <f>IF(ISBLANK('Model Participation Data'!$M$95),"-",'Model Participation Data'!$M$95)</f>
        <v>-</v>
      </c>
      <c r="M2186" s="254">
        <f>IF(ISNA(SUMIFS(INDEX('Model Participation Data'!$N$8:$DX$57,0,MATCH(CONCATENATE($J2186,M$6),'Model Participation Data'!$N$6:$DX$6,0)),'Model Participation Data'!$B$8:$B$57,$C2186,'Model Participation Data'!$C$8:$C$57,$D2186)),"-",SUMIFS(INDEX('Model Participation Data'!$N$8:$DX$57,0,MATCH(CONCATENATE($J2186,M$6),'Model Participation Data'!$N$6:$DX$6,0)),'Model Participation Data'!$B$8:$B$57,$C2186,'Model Participation Data'!$C$8:$C$57,$D2186))</f>
        <v>0</v>
      </c>
      <c r="N2186" s="254">
        <f>IF(ISNA(SUMIFS(INDEX('Model Participation Data'!$N$8:$DX$57,0,MATCH(CONCATENATE($J2186,N$6),'Model Participation Data'!$N$6:$DX$6,0)),'Model Participation Data'!$B$8:$B$57,$C2186,'Model Participation Data'!$C$8:$C$57,$D2186)),"-",SUMIFS(INDEX('Model Participation Data'!$N$8:$DX$57,0,MATCH(CONCATENATE($J2186,N$6),'Model Participation Data'!$N$6:$DX$6,0)),'Model Participation Data'!$B$8:$B$57,$C2186,'Model Participation Data'!$C$8:$C$57,$D2186))</f>
        <v>0</v>
      </c>
      <c r="O2186" s="154">
        <f>IF(ISNA(SUMIFS(INDEX('Model Participation Data'!$N$8:$DX$57,0,MATCH(CONCATENATE($J2186,O$6),'Model Participation Data'!$N$6:$DX$6,0)),'Model Participation Data'!$B$8:$B$57,$C2186,'Model Participation Data'!$C$8:$C$57,$D2186)),"-",SUMIFS(INDEX('Model Participation Data'!$N$8:$DX$57,0,MATCH(CONCATENATE($J2186,O$6),'Model Participation Data'!$N$6:$DX$6,0)),'Model Participation Data'!$B$8:$B$57,$C2186,'Model Participation Data'!$C$8:$C$57,$D2186))</f>
        <v>0</v>
      </c>
    </row>
    <row r="2187" spans="2:15" x14ac:dyDescent="0.35">
      <c r="B2187" s="37" t="s">
        <v>80</v>
      </c>
      <c r="C2187" s="38" t="str">
        <f>IF(ISBLANK('Model Participation Data'!$B$95),"-",'Model Participation Data'!$B$95)</f>
        <v>-</v>
      </c>
      <c r="D2187" s="38" t="str">
        <f>IF(ISBLANK('Model Participation Data'!$C$95),"-",'Model Participation Data'!$C$95)</f>
        <v>-</v>
      </c>
      <c r="E2187" s="38" t="str">
        <f>IF(ISBLANK('Model Participation Data'!$D$95),"-",'Model Participation Data'!$D$95)</f>
        <v>-</v>
      </c>
      <c r="F2187" s="38" t="str">
        <f>IF(ISBLANK('Model Participation Data'!$E$95),"-",'Model Participation Data'!$E$95)</f>
        <v>-</v>
      </c>
      <c r="G2187" s="151" t="str">
        <f>IF(ISBLANK('Model Participation Data'!$F$95),"-",'Model Participation Data'!$F$95)</f>
        <v>-</v>
      </c>
      <c r="H2187" s="253">
        <v>1</v>
      </c>
      <c r="I2187" s="253">
        <v>5</v>
      </c>
      <c r="J2187" s="150" t="str">
        <f t="shared" si="80"/>
        <v>15</v>
      </c>
      <c r="K2187" s="38" t="str">
        <f>IF(ISBLANK('Model Participation Data'!$L$95),"-",'Model Participation Data'!$L$95)</f>
        <v>-</v>
      </c>
      <c r="L2187" s="39" t="str">
        <f>IF(ISBLANK('Model Participation Data'!$M$95),"-",'Model Participation Data'!$M$95)</f>
        <v>-</v>
      </c>
      <c r="M2187" s="254">
        <f>IF(ISNA(SUMIFS(INDEX('Model Participation Data'!$N$8:$DX$57,0,MATCH(CONCATENATE($J2187,M$6),'Model Participation Data'!$N$6:$DX$6,0)),'Model Participation Data'!$B$8:$B$57,$C2187,'Model Participation Data'!$C$8:$C$57,$D2187)),"-",SUMIFS(INDEX('Model Participation Data'!$N$8:$DX$57,0,MATCH(CONCATENATE($J2187,M$6),'Model Participation Data'!$N$6:$DX$6,0)),'Model Participation Data'!$B$8:$B$57,$C2187,'Model Participation Data'!$C$8:$C$57,$D2187))</f>
        <v>0</v>
      </c>
      <c r="N2187" s="254">
        <f>IF(ISNA(SUMIFS(INDEX('Model Participation Data'!$N$8:$DX$57,0,MATCH(CONCATENATE($J2187,N$6),'Model Participation Data'!$N$6:$DX$6,0)),'Model Participation Data'!$B$8:$B$57,$C2187,'Model Participation Data'!$C$8:$C$57,$D2187)),"-",SUMIFS(INDEX('Model Participation Data'!$N$8:$DX$57,0,MATCH(CONCATENATE($J2187,N$6),'Model Participation Data'!$N$6:$DX$6,0)),'Model Participation Data'!$B$8:$B$57,$C2187,'Model Participation Data'!$C$8:$C$57,$D2187))</f>
        <v>0</v>
      </c>
      <c r="O2187" s="154">
        <f>IF(ISNA(SUMIFS(INDEX('Model Participation Data'!$N$8:$DX$57,0,MATCH(CONCATENATE($J2187,O$6),'Model Participation Data'!$N$6:$DX$6,0)),'Model Participation Data'!$B$8:$B$57,$C2187,'Model Participation Data'!$C$8:$C$57,$D2187)),"-",SUMIFS(INDEX('Model Participation Data'!$N$8:$DX$57,0,MATCH(CONCATENATE($J2187,O$6),'Model Participation Data'!$N$6:$DX$6,0)),'Model Participation Data'!$B$8:$B$57,$C2187,'Model Participation Data'!$C$8:$C$57,$D2187))</f>
        <v>0</v>
      </c>
    </row>
    <row r="2188" spans="2:15" x14ac:dyDescent="0.35">
      <c r="B2188" s="37" t="s">
        <v>80</v>
      </c>
      <c r="C2188" s="38" t="str">
        <f>IF(ISBLANK('Model Participation Data'!$B$95),"-",'Model Participation Data'!$B$95)</f>
        <v>-</v>
      </c>
      <c r="D2188" s="38" t="str">
        <f>IF(ISBLANK('Model Participation Data'!$C$95),"-",'Model Participation Data'!$C$95)</f>
        <v>-</v>
      </c>
      <c r="E2188" s="38" t="str">
        <f>IF(ISBLANK('Model Participation Data'!$D$95),"-",'Model Participation Data'!$D$95)</f>
        <v>-</v>
      </c>
      <c r="F2188" s="38" t="str">
        <f>IF(ISBLANK('Model Participation Data'!$E$95),"-",'Model Participation Data'!$E$95)</f>
        <v>-</v>
      </c>
      <c r="G2188" s="151" t="str">
        <f>IF(ISBLANK('Model Participation Data'!$F$95),"-",'Model Participation Data'!$F$95)</f>
        <v>-</v>
      </c>
      <c r="H2188" s="253">
        <v>1</v>
      </c>
      <c r="I2188" s="253" t="s">
        <v>65</v>
      </c>
      <c r="J2188" s="150" t="str">
        <f t="shared" si="80"/>
        <v>1Goal</v>
      </c>
      <c r="K2188" s="38" t="str">
        <f>IF(ISBLANK('Model Participation Data'!$L$95),"-",'Model Participation Data'!$L$95)</f>
        <v>-</v>
      </c>
      <c r="L2188" s="39" t="str">
        <f>IF(ISBLANK('Model Participation Data'!$M$95),"-",'Model Participation Data'!$M$95)</f>
        <v>-</v>
      </c>
      <c r="M2188" s="254" t="str">
        <f>IF(ISNA(SUMIFS(INDEX('Model Participation Data'!$N$8:$DX$57,0,MATCH(CONCATENATE($J2188,M$6),'Model Participation Data'!$N$6:$DX$6,0)),'Model Participation Data'!$B$8:$B$57,$C2188,'Model Participation Data'!$C$8:$C$57,$D2188)),"-",SUMIFS(INDEX('Model Participation Data'!$N$8:$DX$57,0,MATCH(CONCATENATE($J2188,M$6),'Model Participation Data'!$N$6:$DX$6,0)),'Model Participation Data'!$B$8:$B$57,$C2188,'Model Participation Data'!$C$8:$C$57,$D2188))</f>
        <v>-</v>
      </c>
      <c r="N2188" s="254" t="str">
        <f>IF(ISNA(SUMIFS(INDEX('Model Participation Data'!$N$8:$DX$57,0,MATCH(CONCATENATE($J2188,N$6),'Model Participation Data'!$N$6:$DX$6,0)),'Model Participation Data'!$B$8:$B$57,$C2188,'Model Participation Data'!$C$8:$C$57,$D2188)),"-",SUMIFS(INDEX('Model Participation Data'!$N$8:$DX$57,0,MATCH(CONCATENATE($J2188,N$6),'Model Participation Data'!$N$6:$DX$6,0)),'Model Participation Data'!$B$8:$B$57,$C2188,'Model Participation Data'!$C$8:$C$57,$D2188))</f>
        <v>-</v>
      </c>
      <c r="O2188" s="154">
        <f>IF(ISNA(SUMIFS(INDEX('Model Participation Data'!$N$8:$DX$57,0,MATCH(CONCATENATE($J2188,O$6),'Model Participation Data'!$N$6:$DX$6,0)),'Model Participation Data'!$B$8:$B$57,$C2188,'Model Participation Data'!$C$8:$C$57,$D2188)),"-",SUMIFS(INDEX('Model Participation Data'!$N$8:$DX$57,0,MATCH(CONCATENATE($J2188,O$6),'Model Participation Data'!$N$6:$DX$6,0)),'Model Participation Data'!$B$8:$B$57,$C2188,'Model Participation Data'!$C$8:$C$57,$D2188))</f>
        <v>0</v>
      </c>
    </row>
    <row r="2189" spans="2:15" x14ac:dyDescent="0.35">
      <c r="B2189" s="37" t="s">
        <v>80</v>
      </c>
      <c r="C2189" s="38" t="str">
        <f>IF(ISBLANK('Model Participation Data'!$B$95),"-",'Model Participation Data'!$B$95)</f>
        <v>-</v>
      </c>
      <c r="D2189" s="38" t="str">
        <f>IF(ISBLANK('Model Participation Data'!$C$95),"-",'Model Participation Data'!$C$95)</f>
        <v>-</v>
      </c>
      <c r="E2189" s="38" t="str">
        <f>IF(ISBLANK('Model Participation Data'!$D$95),"-",'Model Participation Data'!$D$95)</f>
        <v>-</v>
      </c>
      <c r="F2189" s="38" t="str">
        <f>IF(ISBLANK('Model Participation Data'!$E$95),"-",'Model Participation Data'!$E$95)</f>
        <v>-</v>
      </c>
      <c r="G2189" s="151" t="str">
        <f>IF(ISBLANK('Model Participation Data'!$F$95),"-",'Model Participation Data'!$F$95)</f>
        <v>-</v>
      </c>
      <c r="H2189" s="253">
        <v>2</v>
      </c>
      <c r="I2189" s="253">
        <v>1</v>
      </c>
      <c r="J2189" s="150" t="str">
        <f t="shared" si="80"/>
        <v>21</v>
      </c>
      <c r="K2189" s="38" t="str">
        <f>IF(ISBLANK('Model Participation Data'!$L$95),"-",'Model Participation Data'!$L$95)</f>
        <v>-</v>
      </c>
      <c r="L2189" s="39" t="str">
        <f>IF(ISBLANK('Model Participation Data'!$M$95),"-",'Model Participation Data'!$M$95)</f>
        <v>-</v>
      </c>
      <c r="M2189" s="254">
        <f>IF(ISNA(SUMIFS(INDEX('Model Participation Data'!$N$8:$DX$57,0,MATCH(CONCATENATE($J2189,M$6),'Model Participation Data'!$N$6:$DX$6,0)),'Model Participation Data'!$B$8:$B$57,$C2189,'Model Participation Data'!$C$8:$C$57,$D2189)),"-",SUMIFS(INDEX('Model Participation Data'!$N$8:$DX$57,0,MATCH(CONCATENATE($J2189,M$6),'Model Participation Data'!$N$6:$DX$6,0)),'Model Participation Data'!$B$8:$B$57,$C2189,'Model Participation Data'!$C$8:$C$57,$D2189))</f>
        <v>0</v>
      </c>
      <c r="N2189" s="254">
        <f>IF(ISNA(SUMIFS(INDEX('Model Participation Data'!$N$8:$DX$57,0,MATCH(CONCATENATE($J2189,N$6),'Model Participation Data'!$N$6:$DX$6,0)),'Model Participation Data'!$B$8:$B$57,$C2189,'Model Participation Data'!$C$8:$C$57,$D2189)),"-",SUMIFS(INDEX('Model Participation Data'!$N$8:$DX$57,0,MATCH(CONCATENATE($J2189,N$6),'Model Participation Data'!$N$6:$DX$6,0)),'Model Participation Data'!$B$8:$B$57,$C2189,'Model Participation Data'!$C$8:$C$57,$D2189))</f>
        <v>0</v>
      </c>
      <c r="O2189" s="154">
        <f>IF(ISNA(SUMIFS(INDEX('Model Participation Data'!$N$8:$DX$57,0,MATCH(CONCATENATE($J2189,O$6),'Model Participation Data'!$N$6:$DX$6,0)),'Model Participation Data'!$B$8:$B$57,$C2189,'Model Participation Data'!$C$8:$C$57,$D2189)),"-",SUMIFS(INDEX('Model Participation Data'!$N$8:$DX$57,0,MATCH(CONCATENATE($J2189,O$6),'Model Participation Data'!$N$6:$DX$6,0)),'Model Participation Data'!$B$8:$B$57,$C2189,'Model Participation Data'!$C$8:$C$57,$D2189))</f>
        <v>0</v>
      </c>
    </row>
    <row r="2190" spans="2:15" x14ac:dyDescent="0.35">
      <c r="B2190" s="37" t="s">
        <v>80</v>
      </c>
      <c r="C2190" s="38" t="str">
        <f>IF(ISBLANK('Model Participation Data'!$B$95),"-",'Model Participation Data'!$B$95)</f>
        <v>-</v>
      </c>
      <c r="D2190" s="38" t="str">
        <f>IF(ISBLANK('Model Participation Data'!$C$95),"-",'Model Participation Data'!$C$95)</f>
        <v>-</v>
      </c>
      <c r="E2190" s="38" t="str">
        <f>IF(ISBLANK('Model Participation Data'!$D$95),"-",'Model Participation Data'!$D$95)</f>
        <v>-</v>
      </c>
      <c r="F2190" s="38" t="str">
        <f>IF(ISBLANK('Model Participation Data'!$E$95),"-",'Model Participation Data'!$E$95)</f>
        <v>-</v>
      </c>
      <c r="G2190" s="151" t="str">
        <f>IF(ISBLANK('Model Participation Data'!$F$95),"-",'Model Participation Data'!$F$95)</f>
        <v>-</v>
      </c>
      <c r="H2190" s="253">
        <v>2</v>
      </c>
      <c r="I2190" s="253">
        <v>2</v>
      </c>
      <c r="J2190" s="150" t="str">
        <f t="shared" si="80"/>
        <v>22</v>
      </c>
      <c r="K2190" s="38" t="str">
        <f>IF(ISBLANK('Model Participation Data'!$L$95),"-",'Model Participation Data'!$L$95)</f>
        <v>-</v>
      </c>
      <c r="L2190" s="39" t="str">
        <f>IF(ISBLANK('Model Participation Data'!$M$95),"-",'Model Participation Data'!$M$95)</f>
        <v>-</v>
      </c>
      <c r="M2190" s="254">
        <f>IF(ISNA(SUMIFS(INDEX('Model Participation Data'!$N$8:$DX$57,0,MATCH(CONCATENATE($J2190,M$6),'Model Participation Data'!$N$6:$DX$6,0)),'Model Participation Data'!$B$8:$B$57,$C2190,'Model Participation Data'!$C$8:$C$57,$D2190)),"-",SUMIFS(INDEX('Model Participation Data'!$N$8:$DX$57,0,MATCH(CONCATENATE($J2190,M$6),'Model Participation Data'!$N$6:$DX$6,0)),'Model Participation Data'!$B$8:$B$57,$C2190,'Model Participation Data'!$C$8:$C$57,$D2190))</f>
        <v>0</v>
      </c>
      <c r="N2190" s="254">
        <f>IF(ISNA(SUMIFS(INDEX('Model Participation Data'!$N$8:$DX$57,0,MATCH(CONCATENATE($J2190,N$6),'Model Participation Data'!$N$6:$DX$6,0)),'Model Participation Data'!$B$8:$B$57,$C2190,'Model Participation Data'!$C$8:$C$57,$D2190)),"-",SUMIFS(INDEX('Model Participation Data'!$N$8:$DX$57,0,MATCH(CONCATENATE($J2190,N$6),'Model Participation Data'!$N$6:$DX$6,0)),'Model Participation Data'!$B$8:$B$57,$C2190,'Model Participation Data'!$C$8:$C$57,$D2190))</f>
        <v>0</v>
      </c>
      <c r="O2190" s="154">
        <f>IF(ISNA(SUMIFS(INDEX('Model Participation Data'!$N$8:$DX$57,0,MATCH(CONCATENATE($J2190,O$6),'Model Participation Data'!$N$6:$DX$6,0)),'Model Participation Data'!$B$8:$B$57,$C2190,'Model Participation Data'!$C$8:$C$57,$D2190)),"-",SUMIFS(INDEX('Model Participation Data'!$N$8:$DX$57,0,MATCH(CONCATENATE($J2190,O$6),'Model Participation Data'!$N$6:$DX$6,0)),'Model Participation Data'!$B$8:$B$57,$C2190,'Model Participation Data'!$C$8:$C$57,$D2190))</f>
        <v>0</v>
      </c>
    </row>
    <row r="2191" spans="2:15" x14ac:dyDescent="0.35">
      <c r="B2191" s="37" t="s">
        <v>80</v>
      </c>
      <c r="C2191" s="38" t="str">
        <f>IF(ISBLANK('Model Participation Data'!$B$95),"-",'Model Participation Data'!$B$95)</f>
        <v>-</v>
      </c>
      <c r="D2191" s="38" t="str">
        <f>IF(ISBLANK('Model Participation Data'!$C$95),"-",'Model Participation Data'!$C$95)</f>
        <v>-</v>
      </c>
      <c r="E2191" s="38" t="str">
        <f>IF(ISBLANK('Model Participation Data'!$D$95),"-",'Model Participation Data'!$D$95)</f>
        <v>-</v>
      </c>
      <c r="F2191" s="38" t="str">
        <f>IF(ISBLANK('Model Participation Data'!$E$95),"-",'Model Participation Data'!$E$95)</f>
        <v>-</v>
      </c>
      <c r="G2191" s="151" t="str">
        <f>IF(ISBLANK('Model Participation Data'!$F$95),"-",'Model Participation Data'!$F$95)</f>
        <v>-</v>
      </c>
      <c r="H2191" s="253">
        <v>2</v>
      </c>
      <c r="I2191" s="253">
        <v>3</v>
      </c>
      <c r="J2191" s="150" t="str">
        <f t="shared" si="80"/>
        <v>23</v>
      </c>
      <c r="K2191" s="38" t="str">
        <f>IF(ISBLANK('Model Participation Data'!$L$95),"-",'Model Participation Data'!$L$95)</f>
        <v>-</v>
      </c>
      <c r="L2191" s="39" t="str">
        <f>IF(ISBLANK('Model Participation Data'!$M$95),"-",'Model Participation Data'!$M$95)</f>
        <v>-</v>
      </c>
      <c r="M2191" s="254">
        <f>IF(ISNA(SUMIFS(INDEX('Model Participation Data'!$N$8:$DX$57,0,MATCH(CONCATENATE($J2191,M$6),'Model Participation Data'!$N$6:$DX$6,0)),'Model Participation Data'!$B$8:$B$57,$C2191,'Model Participation Data'!$C$8:$C$57,$D2191)),"-",SUMIFS(INDEX('Model Participation Data'!$N$8:$DX$57,0,MATCH(CONCATENATE($J2191,M$6),'Model Participation Data'!$N$6:$DX$6,0)),'Model Participation Data'!$B$8:$B$57,$C2191,'Model Participation Data'!$C$8:$C$57,$D2191))</f>
        <v>0</v>
      </c>
      <c r="N2191" s="254">
        <f>IF(ISNA(SUMIFS(INDEX('Model Participation Data'!$N$8:$DX$57,0,MATCH(CONCATENATE($J2191,N$6),'Model Participation Data'!$N$6:$DX$6,0)),'Model Participation Data'!$B$8:$B$57,$C2191,'Model Participation Data'!$C$8:$C$57,$D2191)),"-",SUMIFS(INDEX('Model Participation Data'!$N$8:$DX$57,0,MATCH(CONCATENATE($J2191,N$6),'Model Participation Data'!$N$6:$DX$6,0)),'Model Participation Data'!$B$8:$B$57,$C2191,'Model Participation Data'!$C$8:$C$57,$D2191))</f>
        <v>0</v>
      </c>
      <c r="O2191" s="154">
        <f>IF(ISNA(SUMIFS(INDEX('Model Participation Data'!$N$8:$DX$57,0,MATCH(CONCATENATE($J2191,O$6),'Model Participation Data'!$N$6:$DX$6,0)),'Model Participation Data'!$B$8:$B$57,$C2191,'Model Participation Data'!$C$8:$C$57,$D2191)),"-",SUMIFS(INDEX('Model Participation Data'!$N$8:$DX$57,0,MATCH(CONCATENATE($J2191,O$6),'Model Participation Data'!$N$6:$DX$6,0)),'Model Participation Data'!$B$8:$B$57,$C2191,'Model Participation Data'!$C$8:$C$57,$D2191))</f>
        <v>0</v>
      </c>
    </row>
    <row r="2192" spans="2:15" x14ac:dyDescent="0.35">
      <c r="B2192" s="37" t="s">
        <v>80</v>
      </c>
      <c r="C2192" s="38" t="str">
        <f>IF(ISBLANK('Model Participation Data'!$B$95),"-",'Model Participation Data'!$B$95)</f>
        <v>-</v>
      </c>
      <c r="D2192" s="38" t="str">
        <f>IF(ISBLANK('Model Participation Data'!$C$95),"-",'Model Participation Data'!$C$95)</f>
        <v>-</v>
      </c>
      <c r="E2192" s="38" t="str">
        <f>IF(ISBLANK('Model Participation Data'!$D$95),"-",'Model Participation Data'!$D$95)</f>
        <v>-</v>
      </c>
      <c r="F2192" s="38" t="str">
        <f>IF(ISBLANK('Model Participation Data'!$E$95),"-",'Model Participation Data'!$E$95)</f>
        <v>-</v>
      </c>
      <c r="G2192" s="151" t="str">
        <f>IF(ISBLANK('Model Participation Data'!$F$95),"-",'Model Participation Data'!$F$95)</f>
        <v>-</v>
      </c>
      <c r="H2192" s="253">
        <v>2</v>
      </c>
      <c r="I2192" s="253">
        <v>4</v>
      </c>
      <c r="J2192" s="150" t="str">
        <f t="shared" si="80"/>
        <v>24</v>
      </c>
      <c r="K2192" s="38" t="str">
        <f>IF(ISBLANK('Model Participation Data'!$L$95),"-",'Model Participation Data'!$L$95)</f>
        <v>-</v>
      </c>
      <c r="L2192" s="39" t="str">
        <f>IF(ISBLANK('Model Participation Data'!$M$95),"-",'Model Participation Data'!$M$95)</f>
        <v>-</v>
      </c>
      <c r="M2192" s="254">
        <f>IF(ISNA(SUMIFS(INDEX('Model Participation Data'!$N$8:$DX$57,0,MATCH(CONCATENATE($J2192,M$6),'Model Participation Data'!$N$6:$DX$6,0)),'Model Participation Data'!$B$8:$B$57,$C2192,'Model Participation Data'!$C$8:$C$57,$D2192)),"-",SUMIFS(INDEX('Model Participation Data'!$N$8:$DX$57,0,MATCH(CONCATENATE($J2192,M$6),'Model Participation Data'!$N$6:$DX$6,0)),'Model Participation Data'!$B$8:$B$57,$C2192,'Model Participation Data'!$C$8:$C$57,$D2192))</f>
        <v>0</v>
      </c>
      <c r="N2192" s="254">
        <f>IF(ISNA(SUMIFS(INDEX('Model Participation Data'!$N$8:$DX$57,0,MATCH(CONCATENATE($J2192,N$6),'Model Participation Data'!$N$6:$DX$6,0)),'Model Participation Data'!$B$8:$B$57,$C2192,'Model Participation Data'!$C$8:$C$57,$D2192)),"-",SUMIFS(INDEX('Model Participation Data'!$N$8:$DX$57,0,MATCH(CONCATENATE($J2192,N$6),'Model Participation Data'!$N$6:$DX$6,0)),'Model Participation Data'!$B$8:$B$57,$C2192,'Model Participation Data'!$C$8:$C$57,$D2192))</f>
        <v>0</v>
      </c>
      <c r="O2192" s="154">
        <f>IF(ISNA(SUMIFS(INDEX('Model Participation Data'!$N$8:$DX$57,0,MATCH(CONCATENATE($J2192,O$6),'Model Participation Data'!$N$6:$DX$6,0)),'Model Participation Data'!$B$8:$B$57,$C2192,'Model Participation Data'!$C$8:$C$57,$D2192)),"-",SUMIFS(INDEX('Model Participation Data'!$N$8:$DX$57,0,MATCH(CONCATENATE($J2192,O$6),'Model Participation Data'!$N$6:$DX$6,0)),'Model Participation Data'!$B$8:$B$57,$C2192,'Model Participation Data'!$C$8:$C$57,$D2192))</f>
        <v>0</v>
      </c>
    </row>
    <row r="2193" spans="2:15" x14ac:dyDescent="0.35">
      <c r="B2193" s="37" t="s">
        <v>80</v>
      </c>
      <c r="C2193" s="38" t="str">
        <f>IF(ISBLANK('Model Participation Data'!$B$95),"-",'Model Participation Data'!$B$95)</f>
        <v>-</v>
      </c>
      <c r="D2193" s="38" t="str">
        <f>IF(ISBLANK('Model Participation Data'!$C$95),"-",'Model Participation Data'!$C$95)</f>
        <v>-</v>
      </c>
      <c r="E2193" s="38" t="str">
        <f>IF(ISBLANK('Model Participation Data'!$D$95),"-",'Model Participation Data'!$D$95)</f>
        <v>-</v>
      </c>
      <c r="F2193" s="38" t="str">
        <f>IF(ISBLANK('Model Participation Data'!$E$95),"-",'Model Participation Data'!$E$95)</f>
        <v>-</v>
      </c>
      <c r="G2193" s="151" t="str">
        <f>IF(ISBLANK('Model Participation Data'!$F$95),"-",'Model Participation Data'!$F$95)</f>
        <v>-</v>
      </c>
      <c r="H2193" s="253">
        <v>2</v>
      </c>
      <c r="I2193" s="253">
        <v>5</v>
      </c>
      <c r="J2193" s="150" t="str">
        <f t="shared" si="80"/>
        <v>25</v>
      </c>
      <c r="K2193" s="38" t="str">
        <f>IF(ISBLANK('Model Participation Data'!$L$95),"-",'Model Participation Data'!$L$95)</f>
        <v>-</v>
      </c>
      <c r="L2193" s="39" t="str">
        <f>IF(ISBLANK('Model Participation Data'!$M$95),"-",'Model Participation Data'!$M$95)</f>
        <v>-</v>
      </c>
      <c r="M2193" s="254">
        <f>IF(ISNA(SUMIFS(INDEX('Model Participation Data'!$N$8:$DX$57,0,MATCH(CONCATENATE($J2193,M$6),'Model Participation Data'!$N$6:$DX$6,0)),'Model Participation Data'!$B$8:$B$57,$C2193,'Model Participation Data'!$C$8:$C$57,$D2193)),"-",SUMIFS(INDEX('Model Participation Data'!$N$8:$DX$57,0,MATCH(CONCATENATE($J2193,M$6),'Model Participation Data'!$N$6:$DX$6,0)),'Model Participation Data'!$B$8:$B$57,$C2193,'Model Participation Data'!$C$8:$C$57,$D2193))</f>
        <v>0</v>
      </c>
      <c r="N2193" s="254">
        <f>IF(ISNA(SUMIFS(INDEX('Model Participation Data'!$N$8:$DX$57,0,MATCH(CONCATENATE($J2193,N$6),'Model Participation Data'!$N$6:$DX$6,0)),'Model Participation Data'!$B$8:$B$57,$C2193,'Model Participation Data'!$C$8:$C$57,$D2193)),"-",SUMIFS(INDEX('Model Participation Data'!$N$8:$DX$57,0,MATCH(CONCATENATE($J2193,N$6),'Model Participation Data'!$N$6:$DX$6,0)),'Model Participation Data'!$B$8:$B$57,$C2193,'Model Participation Data'!$C$8:$C$57,$D2193))</f>
        <v>0</v>
      </c>
      <c r="O2193" s="154">
        <f>IF(ISNA(SUMIFS(INDEX('Model Participation Data'!$N$8:$DX$57,0,MATCH(CONCATENATE($J2193,O$6),'Model Participation Data'!$N$6:$DX$6,0)),'Model Participation Data'!$B$8:$B$57,$C2193,'Model Participation Data'!$C$8:$C$57,$D2193)),"-",SUMIFS(INDEX('Model Participation Data'!$N$8:$DX$57,0,MATCH(CONCATENATE($J2193,O$6),'Model Participation Data'!$N$6:$DX$6,0)),'Model Participation Data'!$B$8:$B$57,$C2193,'Model Participation Data'!$C$8:$C$57,$D2193))</f>
        <v>0</v>
      </c>
    </row>
    <row r="2194" spans="2:15" x14ac:dyDescent="0.35">
      <c r="B2194" s="37" t="s">
        <v>80</v>
      </c>
      <c r="C2194" s="38" t="str">
        <f>IF(ISBLANK('Model Participation Data'!$B$95),"-",'Model Participation Data'!$B$95)</f>
        <v>-</v>
      </c>
      <c r="D2194" s="38" t="str">
        <f>IF(ISBLANK('Model Participation Data'!$C$95),"-",'Model Participation Data'!$C$95)</f>
        <v>-</v>
      </c>
      <c r="E2194" s="38" t="str">
        <f>IF(ISBLANK('Model Participation Data'!$D$95),"-",'Model Participation Data'!$D$95)</f>
        <v>-</v>
      </c>
      <c r="F2194" s="38" t="str">
        <f>IF(ISBLANK('Model Participation Data'!$E$95),"-",'Model Participation Data'!$E$95)</f>
        <v>-</v>
      </c>
      <c r="G2194" s="151" t="str">
        <f>IF(ISBLANK('Model Participation Data'!$F$95),"-",'Model Participation Data'!$F$95)</f>
        <v>-</v>
      </c>
      <c r="H2194" s="253">
        <v>2</v>
      </c>
      <c r="I2194" s="253" t="s">
        <v>65</v>
      </c>
      <c r="J2194" s="150" t="str">
        <f t="shared" si="80"/>
        <v>2Goal</v>
      </c>
      <c r="K2194" s="38" t="str">
        <f>IF(ISBLANK('Model Participation Data'!$L$95),"-",'Model Participation Data'!$L$95)</f>
        <v>-</v>
      </c>
      <c r="L2194" s="39" t="str">
        <f>IF(ISBLANK('Model Participation Data'!$M$95),"-",'Model Participation Data'!$M$95)</f>
        <v>-</v>
      </c>
      <c r="M2194" s="254" t="str">
        <f>IF(ISNA(SUMIFS(INDEX('Model Participation Data'!$N$8:$DX$57,0,MATCH(CONCATENATE($J2194,M$6),'Model Participation Data'!$N$6:$DX$6,0)),'Model Participation Data'!$B$8:$B$57,$C2194,'Model Participation Data'!$C$8:$C$57,$D2194)),"-",SUMIFS(INDEX('Model Participation Data'!$N$8:$DX$57,0,MATCH(CONCATENATE($J2194,M$6),'Model Participation Data'!$N$6:$DX$6,0)),'Model Participation Data'!$B$8:$B$57,$C2194,'Model Participation Data'!$C$8:$C$57,$D2194))</f>
        <v>-</v>
      </c>
      <c r="N2194" s="254" t="str">
        <f>IF(ISNA(SUMIFS(INDEX('Model Participation Data'!$N$8:$DX$57,0,MATCH(CONCATENATE($J2194,N$6),'Model Participation Data'!$N$6:$DX$6,0)),'Model Participation Data'!$B$8:$B$57,$C2194,'Model Participation Data'!$C$8:$C$57,$D2194)),"-",SUMIFS(INDEX('Model Participation Data'!$N$8:$DX$57,0,MATCH(CONCATENATE($J2194,N$6),'Model Participation Data'!$N$6:$DX$6,0)),'Model Participation Data'!$B$8:$B$57,$C2194,'Model Participation Data'!$C$8:$C$57,$D2194))</f>
        <v>-</v>
      </c>
      <c r="O2194" s="154">
        <f>IF(ISNA(SUMIFS(INDEX('Model Participation Data'!$N$8:$DX$57,0,MATCH(CONCATENATE($J2194,O$6),'Model Participation Data'!$N$6:$DX$6,0)),'Model Participation Data'!$B$8:$B$57,$C2194,'Model Participation Data'!$C$8:$C$57,$D2194)),"-",SUMIFS(INDEX('Model Participation Data'!$N$8:$DX$57,0,MATCH(CONCATENATE($J2194,O$6),'Model Participation Data'!$N$6:$DX$6,0)),'Model Participation Data'!$B$8:$B$57,$C2194,'Model Participation Data'!$C$8:$C$57,$D2194))</f>
        <v>0</v>
      </c>
    </row>
    <row r="2195" spans="2:15" x14ac:dyDescent="0.35">
      <c r="B2195" s="37" t="s">
        <v>80</v>
      </c>
      <c r="C2195" s="38" t="str">
        <f>IF(ISBLANK('Model Participation Data'!$B$95),"-",'Model Participation Data'!$B$95)</f>
        <v>-</v>
      </c>
      <c r="D2195" s="38" t="str">
        <f>IF(ISBLANK('Model Participation Data'!$C$95),"-",'Model Participation Data'!$C$95)</f>
        <v>-</v>
      </c>
      <c r="E2195" s="38" t="str">
        <f>IF(ISBLANK('Model Participation Data'!$D$95),"-",'Model Participation Data'!$D$95)</f>
        <v>-</v>
      </c>
      <c r="F2195" s="38" t="str">
        <f>IF(ISBLANK('Model Participation Data'!$E$95),"-",'Model Participation Data'!$E$95)</f>
        <v>-</v>
      </c>
      <c r="G2195" s="151" t="str">
        <f>IF(ISBLANK('Model Participation Data'!$F$95),"-",'Model Participation Data'!$F$95)</f>
        <v>-</v>
      </c>
      <c r="H2195" s="253">
        <v>3</v>
      </c>
      <c r="I2195" s="253">
        <v>1</v>
      </c>
      <c r="J2195" s="150" t="str">
        <f t="shared" si="80"/>
        <v>31</v>
      </c>
      <c r="K2195" s="38" t="str">
        <f>IF(ISBLANK('Model Participation Data'!$L$95),"-",'Model Participation Data'!$L$95)</f>
        <v>-</v>
      </c>
      <c r="L2195" s="39" t="str">
        <f>IF(ISBLANK('Model Participation Data'!$M$95),"-",'Model Participation Data'!$M$95)</f>
        <v>-</v>
      </c>
      <c r="M2195" s="254">
        <f>IF(ISNA(SUMIFS(INDEX('Model Participation Data'!$N$8:$DX$57,0,MATCH(CONCATENATE($J2195,M$6),'Model Participation Data'!$N$6:$DX$6,0)),'Model Participation Data'!$B$8:$B$57,$C2195,'Model Participation Data'!$C$8:$C$57,$D2195)),"-",SUMIFS(INDEX('Model Participation Data'!$N$8:$DX$57,0,MATCH(CONCATENATE($J2195,M$6),'Model Participation Data'!$N$6:$DX$6,0)),'Model Participation Data'!$B$8:$B$57,$C2195,'Model Participation Data'!$C$8:$C$57,$D2195))</f>
        <v>0</v>
      </c>
      <c r="N2195" s="254">
        <f>IF(ISNA(SUMIFS(INDEX('Model Participation Data'!$N$8:$DX$57,0,MATCH(CONCATENATE($J2195,N$6),'Model Participation Data'!$N$6:$DX$6,0)),'Model Participation Data'!$B$8:$B$57,$C2195,'Model Participation Data'!$C$8:$C$57,$D2195)),"-",SUMIFS(INDEX('Model Participation Data'!$N$8:$DX$57,0,MATCH(CONCATENATE($J2195,N$6),'Model Participation Data'!$N$6:$DX$6,0)),'Model Participation Data'!$B$8:$B$57,$C2195,'Model Participation Data'!$C$8:$C$57,$D2195))</f>
        <v>0</v>
      </c>
      <c r="O2195" s="154">
        <f>IF(ISNA(SUMIFS(INDEX('Model Participation Data'!$N$8:$DX$57,0,MATCH(CONCATENATE($J2195,O$6),'Model Participation Data'!$N$6:$DX$6,0)),'Model Participation Data'!$B$8:$B$57,$C2195,'Model Participation Data'!$C$8:$C$57,$D2195)),"-",SUMIFS(INDEX('Model Participation Data'!$N$8:$DX$57,0,MATCH(CONCATENATE($J2195,O$6),'Model Participation Data'!$N$6:$DX$6,0)),'Model Participation Data'!$B$8:$B$57,$C2195,'Model Participation Data'!$C$8:$C$57,$D2195))</f>
        <v>0</v>
      </c>
    </row>
    <row r="2196" spans="2:15" x14ac:dyDescent="0.35">
      <c r="B2196" s="37" t="s">
        <v>80</v>
      </c>
      <c r="C2196" s="38" t="str">
        <f>IF(ISBLANK('Model Participation Data'!$B$95),"-",'Model Participation Data'!$B$95)</f>
        <v>-</v>
      </c>
      <c r="D2196" s="38" t="str">
        <f>IF(ISBLANK('Model Participation Data'!$C$95),"-",'Model Participation Data'!$C$95)</f>
        <v>-</v>
      </c>
      <c r="E2196" s="38" t="str">
        <f>IF(ISBLANK('Model Participation Data'!$D$95),"-",'Model Participation Data'!$D$95)</f>
        <v>-</v>
      </c>
      <c r="F2196" s="38" t="str">
        <f>IF(ISBLANK('Model Participation Data'!$E$95),"-",'Model Participation Data'!$E$95)</f>
        <v>-</v>
      </c>
      <c r="G2196" s="151" t="str">
        <f>IF(ISBLANK('Model Participation Data'!$F$95),"-",'Model Participation Data'!$F$95)</f>
        <v>-</v>
      </c>
      <c r="H2196" s="253">
        <v>3</v>
      </c>
      <c r="I2196" s="253">
        <v>2</v>
      </c>
      <c r="J2196" s="150" t="str">
        <f t="shared" si="80"/>
        <v>32</v>
      </c>
      <c r="K2196" s="38" t="str">
        <f>IF(ISBLANK('Model Participation Data'!$L$95),"-",'Model Participation Data'!$L$95)</f>
        <v>-</v>
      </c>
      <c r="L2196" s="39" t="str">
        <f>IF(ISBLANK('Model Participation Data'!$M$95),"-",'Model Participation Data'!$M$95)</f>
        <v>-</v>
      </c>
      <c r="M2196" s="254">
        <f>IF(ISNA(SUMIFS(INDEX('Model Participation Data'!$N$8:$DX$57,0,MATCH(CONCATENATE($J2196,M$6),'Model Participation Data'!$N$6:$DX$6,0)),'Model Participation Data'!$B$8:$B$57,$C2196,'Model Participation Data'!$C$8:$C$57,$D2196)),"-",SUMIFS(INDEX('Model Participation Data'!$N$8:$DX$57,0,MATCH(CONCATENATE($J2196,M$6),'Model Participation Data'!$N$6:$DX$6,0)),'Model Participation Data'!$B$8:$B$57,$C2196,'Model Participation Data'!$C$8:$C$57,$D2196))</f>
        <v>0</v>
      </c>
      <c r="N2196" s="254">
        <f>IF(ISNA(SUMIFS(INDEX('Model Participation Data'!$N$8:$DX$57,0,MATCH(CONCATENATE($J2196,N$6),'Model Participation Data'!$N$6:$DX$6,0)),'Model Participation Data'!$B$8:$B$57,$C2196,'Model Participation Data'!$C$8:$C$57,$D2196)),"-",SUMIFS(INDEX('Model Participation Data'!$N$8:$DX$57,0,MATCH(CONCATENATE($J2196,N$6),'Model Participation Data'!$N$6:$DX$6,0)),'Model Participation Data'!$B$8:$B$57,$C2196,'Model Participation Data'!$C$8:$C$57,$D2196))</f>
        <v>0</v>
      </c>
      <c r="O2196" s="154">
        <f>IF(ISNA(SUMIFS(INDEX('Model Participation Data'!$N$8:$DX$57,0,MATCH(CONCATENATE($J2196,O$6),'Model Participation Data'!$N$6:$DX$6,0)),'Model Participation Data'!$B$8:$B$57,$C2196,'Model Participation Data'!$C$8:$C$57,$D2196)),"-",SUMIFS(INDEX('Model Participation Data'!$N$8:$DX$57,0,MATCH(CONCATENATE($J2196,O$6),'Model Participation Data'!$N$6:$DX$6,0)),'Model Participation Data'!$B$8:$B$57,$C2196,'Model Participation Data'!$C$8:$C$57,$D2196))</f>
        <v>0</v>
      </c>
    </row>
    <row r="2197" spans="2:15" x14ac:dyDescent="0.35">
      <c r="B2197" s="37" t="s">
        <v>80</v>
      </c>
      <c r="C2197" s="38" t="str">
        <f>IF(ISBLANK('Model Participation Data'!$B$95),"-",'Model Participation Data'!$B$95)</f>
        <v>-</v>
      </c>
      <c r="D2197" s="38" t="str">
        <f>IF(ISBLANK('Model Participation Data'!$C$95),"-",'Model Participation Data'!$C$95)</f>
        <v>-</v>
      </c>
      <c r="E2197" s="38" t="str">
        <f>IF(ISBLANK('Model Participation Data'!$D$95),"-",'Model Participation Data'!$D$95)</f>
        <v>-</v>
      </c>
      <c r="F2197" s="38" t="str">
        <f>IF(ISBLANK('Model Participation Data'!$E$95),"-",'Model Participation Data'!$E$95)</f>
        <v>-</v>
      </c>
      <c r="G2197" s="151" t="str">
        <f>IF(ISBLANK('Model Participation Data'!$F$95),"-",'Model Participation Data'!$F$95)</f>
        <v>-</v>
      </c>
      <c r="H2197" s="253">
        <v>3</v>
      </c>
      <c r="I2197" s="253">
        <v>3</v>
      </c>
      <c r="J2197" s="150" t="str">
        <f t="shared" si="80"/>
        <v>33</v>
      </c>
      <c r="K2197" s="38" t="str">
        <f>IF(ISBLANK('Model Participation Data'!$L$95),"-",'Model Participation Data'!$L$95)</f>
        <v>-</v>
      </c>
      <c r="L2197" s="39" t="str">
        <f>IF(ISBLANK('Model Participation Data'!$M$95),"-",'Model Participation Data'!$M$95)</f>
        <v>-</v>
      </c>
      <c r="M2197" s="254">
        <f>IF(ISNA(SUMIFS(INDEX('Model Participation Data'!$N$8:$DX$57,0,MATCH(CONCATENATE($J2197,M$6),'Model Participation Data'!$N$6:$DX$6,0)),'Model Participation Data'!$B$8:$B$57,$C2197,'Model Participation Data'!$C$8:$C$57,$D2197)),"-",SUMIFS(INDEX('Model Participation Data'!$N$8:$DX$57,0,MATCH(CONCATENATE($J2197,M$6),'Model Participation Data'!$N$6:$DX$6,0)),'Model Participation Data'!$B$8:$B$57,$C2197,'Model Participation Data'!$C$8:$C$57,$D2197))</f>
        <v>0</v>
      </c>
      <c r="N2197" s="254">
        <f>IF(ISNA(SUMIFS(INDEX('Model Participation Data'!$N$8:$DX$57,0,MATCH(CONCATENATE($J2197,N$6),'Model Participation Data'!$N$6:$DX$6,0)),'Model Participation Data'!$B$8:$B$57,$C2197,'Model Participation Data'!$C$8:$C$57,$D2197)),"-",SUMIFS(INDEX('Model Participation Data'!$N$8:$DX$57,0,MATCH(CONCATENATE($J2197,N$6),'Model Participation Data'!$N$6:$DX$6,0)),'Model Participation Data'!$B$8:$B$57,$C2197,'Model Participation Data'!$C$8:$C$57,$D2197))</f>
        <v>0</v>
      </c>
      <c r="O2197" s="154">
        <f>IF(ISNA(SUMIFS(INDEX('Model Participation Data'!$N$8:$DX$57,0,MATCH(CONCATENATE($J2197,O$6),'Model Participation Data'!$N$6:$DX$6,0)),'Model Participation Data'!$B$8:$B$57,$C2197,'Model Participation Data'!$C$8:$C$57,$D2197)),"-",SUMIFS(INDEX('Model Participation Data'!$N$8:$DX$57,0,MATCH(CONCATENATE($J2197,O$6),'Model Participation Data'!$N$6:$DX$6,0)),'Model Participation Data'!$B$8:$B$57,$C2197,'Model Participation Data'!$C$8:$C$57,$D2197))</f>
        <v>0</v>
      </c>
    </row>
    <row r="2198" spans="2:15" x14ac:dyDescent="0.35">
      <c r="B2198" s="37" t="s">
        <v>80</v>
      </c>
      <c r="C2198" s="38" t="str">
        <f>IF(ISBLANK('Model Participation Data'!$B$95),"-",'Model Participation Data'!$B$95)</f>
        <v>-</v>
      </c>
      <c r="D2198" s="38" t="str">
        <f>IF(ISBLANK('Model Participation Data'!$C$95),"-",'Model Participation Data'!$C$95)</f>
        <v>-</v>
      </c>
      <c r="E2198" s="38" t="str">
        <f>IF(ISBLANK('Model Participation Data'!$D$95),"-",'Model Participation Data'!$D$95)</f>
        <v>-</v>
      </c>
      <c r="F2198" s="38" t="str">
        <f>IF(ISBLANK('Model Participation Data'!$E$95),"-",'Model Participation Data'!$E$95)</f>
        <v>-</v>
      </c>
      <c r="G2198" s="151" t="str">
        <f>IF(ISBLANK('Model Participation Data'!$F$95),"-",'Model Participation Data'!$F$95)</f>
        <v>-</v>
      </c>
      <c r="H2198" s="253">
        <v>3</v>
      </c>
      <c r="I2198" s="253">
        <v>4</v>
      </c>
      <c r="J2198" s="150" t="str">
        <f t="shared" si="80"/>
        <v>34</v>
      </c>
      <c r="K2198" s="38" t="str">
        <f>IF(ISBLANK('Model Participation Data'!$L$95),"-",'Model Participation Data'!$L$95)</f>
        <v>-</v>
      </c>
      <c r="L2198" s="39" t="str">
        <f>IF(ISBLANK('Model Participation Data'!$M$95),"-",'Model Participation Data'!$M$95)</f>
        <v>-</v>
      </c>
      <c r="M2198" s="254">
        <f>IF(ISNA(SUMIFS(INDEX('Model Participation Data'!$N$8:$DX$57,0,MATCH(CONCATENATE($J2198,M$6),'Model Participation Data'!$N$6:$DX$6,0)),'Model Participation Data'!$B$8:$B$57,$C2198,'Model Participation Data'!$C$8:$C$57,$D2198)),"-",SUMIFS(INDEX('Model Participation Data'!$N$8:$DX$57,0,MATCH(CONCATENATE($J2198,M$6),'Model Participation Data'!$N$6:$DX$6,0)),'Model Participation Data'!$B$8:$B$57,$C2198,'Model Participation Data'!$C$8:$C$57,$D2198))</f>
        <v>0</v>
      </c>
      <c r="N2198" s="254">
        <f>IF(ISNA(SUMIFS(INDEX('Model Participation Data'!$N$8:$DX$57,0,MATCH(CONCATENATE($J2198,N$6),'Model Participation Data'!$N$6:$DX$6,0)),'Model Participation Data'!$B$8:$B$57,$C2198,'Model Participation Data'!$C$8:$C$57,$D2198)),"-",SUMIFS(INDEX('Model Participation Data'!$N$8:$DX$57,0,MATCH(CONCATENATE($J2198,N$6),'Model Participation Data'!$N$6:$DX$6,0)),'Model Participation Data'!$B$8:$B$57,$C2198,'Model Participation Data'!$C$8:$C$57,$D2198))</f>
        <v>0</v>
      </c>
      <c r="O2198" s="154">
        <f>IF(ISNA(SUMIFS(INDEX('Model Participation Data'!$N$8:$DX$57,0,MATCH(CONCATENATE($J2198,O$6),'Model Participation Data'!$N$6:$DX$6,0)),'Model Participation Data'!$B$8:$B$57,$C2198,'Model Participation Data'!$C$8:$C$57,$D2198)),"-",SUMIFS(INDEX('Model Participation Data'!$N$8:$DX$57,0,MATCH(CONCATENATE($J2198,O$6),'Model Participation Data'!$N$6:$DX$6,0)),'Model Participation Data'!$B$8:$B$57,$C2198,'Model Participation Data'!$C$8:$C$57,$D2198))</f>
        <v>0</v>
      </c>
    </row>
    <row r="2199" spans="2:15" x14ac:dyDescent="0.35">
      <c r="B2199" s="37" t="s">
        <v>80</v>
      </c>
      <c r="C2199" s="38" t="str">
        <f>IF(ISBLANK('Model Participation Data'!$B$95),"-",'Model Participation Data'!$B$95)</f>
        <v>-</v>
      </c>
      <c r="D2199" s="38" t="str">
        <f>IF(ISBLANK('Model Participation Data'!$C$95),"-",'Model Participation Data'!$C$95)</f>
        <v>-</v>
      </c>
      <c r="E2199" s="38" t="str">
        <f>IF(ISBLANK('Model Participation Data'!$D$95),"-",'Model Participation Data'!$D$95)</f>
        <v>-</v>
      </c>
      <c r="F2199" s="38" t="str">
        <f>IF(ISBLANK('Model Participation Data'!$E$95),"-",'Model Participation Data'!$E$95)</f>
        <v>-</v>
      </c>
      <c r="G2199" s="151" t="str">
        <f>IF(ISBLANK('Model Participation Data'!$F$95),"-",'Model Participation Data'!$F$95)</f>
        <v>-</v>
      </c>
      <c r="H2199" s="253">
        <v>3</v>
      </c>
      <c r="I2199" s="253">
        <v>5</v>
      </c>
      <c r="J2199" s="150" t="str">
        <f t="shared" si="80"/>
        <v>35</v>
      </c>
      <c r="K2199" s="38" t="str">
        <f>IF(ISBLANK('Model Participation Data'!$L$95),"-",'Model Participation Data'!$L$95)</f>
        <v>-</v>
      </c>
      <c r="L2199" s="39" t="str">
        <f>IF(ISBLANK('Model Participation Data'!$M$95),"-",'Model Participation Data'!$M$95)</f>
        <v>-</v>
      </c>
      <c r="M2199" s="254">
        <f>IF(ISNA(SUMIFS(INDEX('Model Participation Data'!$N$8:$DX$57,0,MATCH(CONCATENATE($J2199,M$6),'Model Participation Data'!$N$6:$DX$6,0)),'Model Participation Data'!$B$8:$B$57,$C2199,'Model Participation Data'!$C$8:$C$57,$D2199)),"-",SUMIFS(INDEX('Model Participation Data'!$N$8:$DX$57,0,MATCH(CONCATENATE($J2199,M$6),'Model Participation Data'!$N$6:$DX$6,0)),'Model Participation Data'!$B$8:$B$57,$C2199,'Model Participation Data'!$C$8:$C$57,$D2199))</f>
        <v>0</v>
      </c>
      <c r="N2199" s="254">
        <f>IF(ISNA(SUMIFS(INDEX('Model Participation Data'!$N$8:$DX$57,0,MATCH(CONCATENATE($J2199,N$6),'Model Participation Data'!$N$6:$DX$6,0)),'Model Participation Data'!$B$8:$B$57,$C2199,'Model Participation Data'!$C$8:$C$57,$D2199)),"-",SUMIFS(INDEX('Model Participation Data'!$N$8:$DX$57,0,MATCH(CONCATENATE($J2199,N$6),'Model Participation Data'!$N$6:$DX$6,0)),'Model Participation Data'!$B$8:$B$57,$C2199,'Model Participation Data'!$C$8:$C$57,$D2199))</f>
        <v>0</v>
      </c>
      <c r="O2199" s="154">
        <f>IF(ISNA(SUMIFS(INDEX('Model Participation Data'!$N$8:$DX$57,0,MATCH(CONCATENATE($J2199,O$6),'Model Participation Data'!$N$6:$DX$6,0)),'Model Participation Data'!$B$8:$B$57,$C2199,'Model Participation Data'!$C$8:$C$57,$D2199)),"-",SUMIFS(INDEX('Model Participation Data'!$N$8:$DX$57,0,MATCH(CONCATENATE($J2199,O$6),'Model Participation Data'!$N$6:$DX$6,0)),'Model Participation Data'!$B$8:$B$57,$C2199,'Model Participation Data'!$C$8:$C$57,$D2199))</f>
        <v>0</v>
      </c>
    </row>
    <row r="2200" spans="2:15" x14ac:dyDescent="0.35">
      <c r="B2200" s="37" t="s">
        <v>80</v>
      </c>
      <c r="C2200" s="38" t="str">
        <f>IF(ISBLANK('Model Participation Data'!$B$95),"-",'Model Participation Data'!$B$95)</f>
        <v>-</v>
      </c>
      <c r="D2200" s="38" t="str">
        <f>IF(ISBLANK('Model Participation Data'!$C$95),"-",'Model Participation Data'!$C$95)</f>
        <v>-</v>
      </c>
      <c r="E2200" s="38" t="str">
        <f>IF(ISBLANK('Model Participation Data'!$D$95),"-",'Model Participation Data'!$D$95)</f>
        <v>-</v>
      </c>
      <c r="F2200" s="38" t="str">
        <f>IF(ISBLANK('Model Participation Data'!$E$95),"-",'Model Participation Data'!$E$95)</f>
        <v>-</v>
      </c>
      <c r="G2200" s="151" t="str">
        <f>IF(ISBLANK('Model Participation Data'!$F$95),"-",'Model Participation Data'!$F$95)</f>
        <v>-</v>
      </c>
      <c r="H2200" s="253">
        <v>3</v>
      </c>
      <c r="I2200" s="253" t="s">
        <v>65</v>
      </c>
      <c r="J2200" s="150" t="str">
        <f t="shared" si="80"/>
        <v>3Goal</v>
      </c>
      <c r="K2200" s="38" t="str">
        <f>IF(ISBLANK('Model Participation Data'!$L$95),"-",'Model Participation Data'!$L$95)</f>
        <v>-</v>
      </c>
      <c r="L2200" s="39" t="str">
        <f>IF(ISBLANK('Model Participation Data'!$M$95),"-",'Model Participation Data'!$M$95)</f>
        <v>-</v>
      </c>
      <c r="M2200" s="254" t="str">
        <f>IF(ISNA(SUMIFS(INDEX('Model Participation Data'!$N$8:$DX$57,0,MATCH(CONCATENATE($J2200,M$6),'Model Participation Data'!$N$6:$DX$6,0)),'Model Participation Data'!$B$8:$B$57,$C2200,'Model Participation Data'!$C$8:$C$57,$D2200)),"-",SUMIFS(INDEX('Model Participation Data'!$N$8:$DX$57,0,MATCH(CONCATENATE($J2200,M$6),'Model Participation Data'!$N$6:$DX$6,0)),'Model Participation Data'!$B$8:$B$57,$C2200,'Model Participation Data'!$C$8:$C$57,$D2200))</f>
        <v>-</v>
      </c>
      <c r="N2200" s="254" t="str">
        <f>IF(ISNA(SUMIFS(INDEX('Model Participation Data'!$N$8:$DX$57,0,MATCH(CONCATENATE($J2200,N$6),'Model Participation Data'!$N$6:$DX$6,0)),'Model Participation Data'!$B$8:$B$57,$C2200,'Model Participation Data'!$C$8:$C$57,$D2200)),"-",SUMIFS(INDEX('Model Participation Data'!$N$8:$DX$57,0,MATCH(CONCATENATE($J2200,N$6),'Model Participation Data'!$N$6:$DX$6,0)),'Model Participation Data'!$B$8:$B$57,$C2200,'Model Participation Data'!$C$8:$C$57,$D2200))</f>
        <v>-</v>
      </c>
      <c r="O2200" s="154">
        <f>IF(ISNA(SUMIFS(INDEX('Model Participation Data'!$N$8:$DX$57,0,MATCH(CONCATENATE($J2200,O$6),'Model Participation Data'!$N$6:$DX$6,0)),'Model Participation Data'!$B$8:$B$57,$C2200,'Model Participation Data'!$C$8:$C$57,$D2200)),"-",SUMIFS(INDEX('Model Participation Data'!$N$8:$DX$57,0,MATCH(CONCATENATE($J2200,O$6),'Model Participation Data'!$N$6:$DX$6,0)),'Model Participation Data'!$B$8:$B$57,$C2200,'Model Participation Data'!$C$8:$C$57,$D2200))</f>
        <v>0</v>
      </c>
    </row>
    <row r="2201" spans="2:15" x14ac:dyDescent="0.35">
      <c r="B2201" s="37" t="s">
        <v>80</v>
      </c>
      <c r="C2201" s="38" t="str">
        <f>IF(ISBLANK('Model Participation Data'!$B$95),"-",'Model Participation Data'!$B$95)</f>
        <v>-</v>
      </c>
      <c r="D2201" s="38" t="str">
        <f>IF(ISBLANK('Model Participation Data'!$C$95),"-",'Model Participation Data'!$C$95)</f>
        <v>-</v>
      </c>
      <c r="E2201" s="38" t="str">
        <f>IF(ISBLANK('Model Participation Data'!$D$95),"-",'Model Participation Data'!$D$95)</f>
        <v>-</v>
      </c>
      <c r="F2201" s="38" t="str">
        <f>IF(ISBLANK('Model Participation Data'!$E$95),"-",'Model Participation Data'!$E$95)</f>
        <v>-</v>
      </c>
      <c r="G2201" s="151" t="str">
        <f>IF(ISBLANK('Model Participation Data'!$F$95),"-",'Model Participation Data'!$F$95)</f>
        <v>-</v>
      </c>
      <c r="H2201" s="253">
        <v>4</v>
      </c>
      <c r="I2201" s="253">
        <v>1</v>
      </c>
      <c r="J2201" s="150" t="str">
        <f t="shared" si="80"/>
        <v>41</v>
      </c>
      <c r="K2201" s="38" t="str">
        <f>IF(ISBLANK('Model Participation Data'!$L$95),"-",'Model Participation Data'!$L$95)</f>
        <v>-</v>
      </c>
      <c r="L2201" s="39" t="str">
        <f>IF(ISBLANK('Model Participation Data'!$M$95),"-",'Model Participation Data'!$M$95)</f>
        <v>-</v>
      </c>
      <c r="M2201" s="254">
        <f>IF(ISNA(SUMIFS(INDEX('Model Participation Data'!$N$8:$DX$57,0,MATCH(CONCATENATE($J2201,M$6),'Model Participation Data'!$N$6:$DX$6,0)),'Model Participation Data'!$B$8:$B$57,$C2201,'Model Participation Data'!$C$8:$C$57,$D2201)),"-",SUMIFS(INDEX('Model Participation Data'!$N$8:$DX$57,0,MATCH(CONCATENATE($J2201,M$6),'Model Participation Data'!$N$6:$DX$6,0)),'Model Participation Data'!$B$8:$B$57,$C2201,'Model Participation Data'!$C$8:$C$57,$D2201))</f>
        <v>0</v>
      </c>
      <c r="N2201" s="254">
        <f>IF(ISNA(SUMIFS(INDEX('Model Participation Data'!$N$8:$DX$57,0,MATCH(CONCATENATE($J2201,N$6),'Model Participation Data'!$N$6:$DX$6,0)),'Model Participation Data'!$B$8:$B$57,$C2201,'Model Participation Data'!$C$8:$C$57,$D2201)),"-",SUMIFS(INDEX('Model Participation Data'!$N$8:$DX$57,0,MATCH(CONCATENATE($J2201,N$6),'Model Participation Data'!$N$6:$DX$6,0)),'Model Participation Data'!$B$8:$B$57,$C2201,'Model Participation Data'!$C$8:$C$57,$D2201))</f>
        <v>0</v>
      </c>
      <c r="O2201" s="154">
        <f>IF(ISNA(SUMIFS(INDEX('Model Participation Data'!$N$8:$DX$57,0,MATCH(CONCATENATE($J2201,O$6),'Model Participation Data'!$N$6:$DX$6,0)),'Model Participation Data'!$B$8:$B$57,$C2201,'Model Participation Data'!$C$8:$C$57,$D2201)),"-",SUMIFS(INDEX('Model Participation Data'!$N$8:$DX$57,0,MATCH(CONCATENATE($J2201,O$6),'Model Participation Data'!$N$6:$DX$6,0)),'Model Participation Data'!$B$8:$B$57,$C2201,'Model Participation Data'!$C$8:$C$57,$D2201))</f>
        <v>0</v>
      </c>
    </row>
    <row r="2202" spans="2:15" x14ac:dyDescent="0.35">
      <c r="B2202" s="37" t="s">
        <v>80</v>
      </c>
      <c r="C2202" s="38" t="str">
        <f>IF(ISBLANK('Model Participation Data'!$B$95),"-",'Model Participation Data'!$B$95)</f>
        <v>-</v>
      </c>
      <c r="D2202" s="38" t="str">
        <f>IF(ISBLANK('Model Participation Data'!$C$95),"-",'Model Participation Data'!$C$95)</f>
        <v>-</v>
      </c>
      <c r="E2202" s="38" t="str">
        <f>IF(ISBLANK('Model Participation Data'!$D$95),"-",'Model Participation Data'!$D$95)</f>
        <v>-</v>
      </c>
      <c r="F2202" s="38" t="str">
        <f>IF(ISBLANK('Model Participation Data'!$E$95),"-",'Model Participation Data'!$E$95)</f>
        <v>-</v>
      </c>
      <c r="G2202" s="151" t="str">
        <f>IF(ISBLANK('Model Participation Data'!$F$95),"-",'Model Participation Data'!$F$95)</f>
        <v>-</v>
      </c>
      <c r="H2202" s="253">
        <v>4</v>
      </c>
      <c r="I2202" s="253">
        <v>2</v>
      </c>
      <c r="J2202" s="150" t="str">
        <f t="shared" si="80"/>
        <v>42</v>
      </c>
      <c r="K2202" s="38" t="str">
        <f>IF(ISBLANK('Model Participation Data'!$L$95),"-",'Model Participation Data'!$L$95)</f>
        <v>-</v>
      </c>
      <c r="L2202" s="39" t="str">
        <f>IF(ISBLANK('Model Participation Data'!$M$95),"-",'Model Participation Data'!$M$95)</f>
        <v>-</v>
      </c>
      <c r="M2202" s="254">
        <f>IF(ISNA(SUMIFS(INDEX('Model Participation Data'!$N$8:$DX$57,0,MATCH(CONCATENATE($J2202,M$6),'Model Participation Data'!$N$6:$DX$6,0)),'Model Participation Data'!$B$8:$B$57,$C2202,'Model Participation Data'!$C$8:$C$57,$D2202)),"-",SUMIFS(INDEX('Model Participation Data'!$N$8:$DX$57,0,MATCH(CONCATENATE($J2202,M$6),'Model Participation Data'!$N$6:$DX$6,0)),'Model Participation Data'!$B$8:$B$57,$C2202,'Model Participation Data'!$C$8:$C$57,$D2202))</f>
        <v>0</v>
      </c>
      <c r="N2202" s="254">
        <f>IF(ISNA(SUMIFS(INDEX('Model Participation Data'!$N$8:$DX$57,0,MATCH(CONCATENATE($J2202,N$6),'Model Participation Data'!$N$6:$DX$6,0)),'Model Participation Data'!$B$8:$B$57,$C2202,'Model Participation Data'!$C$8:$C$57,$D2202)),"-",SUMIFS(INDEX('Model Participation Data'!$N$8:$DX$57,0,MATCH(CONCATENATE($J2202,N$6),'Model Participation Data'!$N$6:$DX$6,0)),'Model Participation Data'!$B$8:$B$57,$C2202,'Model Participation Data'!$C$8:$C$57,$D2202))</f>
        <v>0</v>
      </c>
      <c r="O2202" s="154">
        <f>IF(ISNA(SUMIFS(INDEX('Model Participation Data'!$N$8:$DX$57,0,MATCH(CONCATENATE($J2202,O$6),'Model Participation Data'!$N$6:$DX$6,0)),'Model Participation Data'!$B$8:$B$57,$C2202,'Model Participation Data'!$C$8:$C$57,$D2202)),"-",SUMIFS(INDEX('Model Participation Data'!$N$8:$DX$57,0,MATCH(CONCATENATE($J2202,O$6),'Model Participation Data'!$N$6:$DX$6,0)),'Model Participation Data'!$B$8:$B$57,$C2202,'Model Participation Data'!$C$8:$C$57,$D2202))</f>
        <v>0</v>
      </c>
    </row>
    <row r="2203" spans="2:15" x14ac:dyDescent="0.35">
      <c r="B2203" s="37" t="s">
        <v>80</v>
      </c>
      <c r="C2203" s="38" t="str">
        <f>IF(ISBLANK('Model Participation Data'!$B$95),"-",'Model Participation Data'!$B$95)</f>
        <v>-</v>
      </c>
      <c r="D2203" s="38" t="str">
        <f>IF(ISBLANK('Model Participation Data'!$C$95),"-",'Model Participation Data'!$C$95)</f>
        <v>-</v>
      </c>
      <c r="E2203" s="38" t="str">
        <f>IF(ISBLANK('Model Participation Data'!$D$95),"-",'Model Participation Data'!$D$95)</f>
        <v>-</v>
      </c>
      <c r="F2203" s="38" t="str">
        <f>IF(ISBLANK('Model Participation Data'!$E$95),"-",'Model Participation Data'!$E$95)</f>
        <v>-</v>
      </c>
      <c r="G2203" s="151" t="str">
        <f>IF(ISBLANK('Model Participation Data'!$F$95),"-",'Model Participation Data'!$F$95)</f>
        <v>-</v>
      </c>
      <c r="H2203" s="253">
        <v>4</v>
      </c>
      <c r="I2203" s="253">
        <v>3</v>
      </c>
      <c r="J2203" s="150" t="str">
        <f t="shared" si="80"/>
        <v>43</v>
      </c>
      <c r="K2203" s="38" t="str">
        <f>IF(ISBLANK('Model Participation Data'!$L$95),"-",'Model Participation Data'!$L$95)</f>
        <v>-</v>
      </c>
      <c r="L2203" s="39" t="str">
        <f>IF(ISBLANK('Model Participation Data'!$M$95),"-",'Model Participation Data'!$M$95)</f>
        <v>-</v>
      </c>
      <c r="M2203" s="254">
        <f>IF(ISNA(SUMIFS(INDEX('Model Participation Data'!$N$8:$DX$57,0,MATCH(CONCATENATE($J2203,M$6),'Model Participation Data'!$N$6:$DX$6,0)),'Model Participation Data'!$B$8:$B$57,$C2203,'Model Participation Data'!$C$8:$C$57,$D2203)),"-",SUMIFS(INDEX('Model Participation Data'!$N$8:$DX$57,0,MATCH(CONCATENATE($J2203,M$6),'Model Participation Data'!$N$6:$DX$6,0)),'Model Participation Data'!$B$8:$B$57,$C2203,'Model Participation Data'!$C$8:$C$57,$D2203))</f>
        <v>0</v>
      </c>
      <c r="N2203" s="254">
        <f>IF(ISNA(SUMIFS(INDEX('Model Participation Data'!$N$8:$DX$57,0,MATCH(CONCATENATE($J2203,N$6),'Model Participation Data'!$N$6:$DX$6,0)),'Model Participation Data'!$B$8:$B$57,$C2203,'Model Participation Data'!$C$8:$C$57,$D2203)),"-",SUMIFS(INDEX('Model Participation Data'!$N$8:$DX$57,0,MATCH(CONCATENATE($J2203,N$6),'Model Participation Data'!$N$6:$DX$6,0)),'Model Participation Data'!$B$8:$B$57,$C2203,'Model Participation Data'!$C$8:$C$57,$D2203))</f>
        <v>0</v>
      </c>
      <c r="O2203" s="154">
        <f>IF(ISNA(SUMIFS(INDEX('Model Participation Data'!$N$8:$DX$57,0,MATCH(CONCATENATE($J2203,O$6),'Model Participation Data'!$N$6:$DX$6,0)),'Model Participation Data'!$B$8:$B$57,$C2203,'Model Participation Data'!$C$8:$C$57,$D2203)),"-",SUMIFS(INDEX('Model Participation Data'!$N$8:$DX$57,0,MATCH(CONCATENATE($J2203,O$6),'Model Participation Data'!$N$6:$DX$6,0)),'Model Participation Data'!$B$8:$B$57,$C2203,'Model Participation Data'!$C$8:$C$57,$D2203))</f>
        <v>0</v>
      </c>
    </row>
    <row r="2204" spans="2:15" x14ac:dyDescent="0.35">
      <c r="B2204" s="37" t="s">
        <v>80</v>
      </c>
      <c r="C2204" s="38" t="str">
        <f>IF(ISBLANK('Model Participation Data'!$B$95),"-",'Model Participation Data'!$B$95)</f>
        <v>-</v>
      </c>
      <c r="D2204" s="38" t="str">
        <f>IF(ISBLANK('Model Participation Data'!$C$95),"-",'Model Participation Data'!$C$95)</f>
        <v>-</v>
      </c>
      <c r="E2204" s="38" t="str">
        <f>IF(ISBLANK('Model Participation Data'!$D$95),"-",'Model Participation Data'!$D$95)</f>
        <v>-</v>
      </c>
      <c r="F2204" s="38" t="str">
        <f>IF(ISBLANK('Model Participation Data'!$E$95),"-",'Model Participation Data'!$E$95)</f>
        <v>-</v>
      </c>
      <c r="G2204" s="151" t="str">
        <f>IF(ISBLANK('Model Participation Data'!$F$95),"-",'Model Participation Data'!$F$95)</f>
        <v>-</v>
      </c>
      <c r="H2204" s="253">
        <v>4</v>
      </c>
      <c r="I2204" s="253">
        <v>4</v>
      </c>
      <c r="J2204" s="150" t="str">
        <f t="shared" si="80"/>
        <v>44</v>
      </c>
      <c r="K2204" s="38" t="str">
        <f>IF(ISBLANK('Model Participation Data'!$L$95),"-",'Model Participation Data'!$L$95)</f>
        <v>-</v>
      </c>
      <c r="L2204" s="39" t="str">
        <f>IF(ISBLANK('Model Participation Data'!$M$95),"-",'Model Participation Data'!$M$95)</f>
        <v>-</v>
      </c>
      <c r="M2204" s="254">
        <f>IF(ISNA(SUMIFS(INDEX('Model Participation Data'!$N$8:$DX$57,0,MATCH(CONCATENATE($J2204,M$6),'Model Participation Data'!$N$6:$DX$6,0)),'Model Participation Data'!$B$8:$B$57,$C2204,'Model Participation Data'!$C$8:$C$57,$D2204)),"-",SUMIFS(INDEX('Model Participation Data'!$N$8:$DX$57,0,MATCH(CONCATENATE($J2204,M$6),'Model Participation Data'!$N$6:$DX$6,0)),'Model Participation Data'!$B$8:$B$57,$C2204,'Model Participation Data'!$C$8:$C$57,$D2204))</f>
        <v>0</v>
      </c>
      <c r="N2204" s="254">
        <f>IF(ISNA(SUMIFS(INDEX('Model Participation Data'!$N$8:$DX$57,0,MATCH(CONCATENATE($J2204,N$6),'Model Participation Data'!$N$6:$DX$6,0)),'Model Participation Data'!$B$8:$B$57,$C2204,'Model Participation Data'!$C$8:$C$57,$D2204)),"-",SUMIFS(INDEX('Model Participation Data'!$N$8:$DX$57,0,MATCH(CONCATENATE($J2204,N$6),'Model Participation Data'!$N$6:$DX$6,0)),'Model Participation Data'!$B$8:$B$57,$C2204,'Model Participation Data'!$C$8:$C$57,$D2204))</f>
        <v>0</v>
      </c>
      <c r="O2204" s="154">
        <f>IF(ISNA(SUMIFS(INDEX('Model Participation Data'!$N$8:$DX$57,0,MATCH(CONCATENATE($J2204,O$6),'Model Participation Data'!$N$6:$DX$6,0)),'Model Participation Data'!$B$8:$B$57,$C2204,'Model Participation Data'!$C$8:$C$57,$D2204)),"-",SUMIFS(INDEX('Model Participation Data'!$N$8:$DX$57,0,MATCH(CONCATENATE($J2204,O$6),'Model Participation Data'!$N$6:$DX$6,0)),'Model Participation Data'!$B$8:$B$57,$C2204,'Model Participation Data'!$C$8:$C$57,$D2204))</f>
        <v>0</v>
      </c>
    </row>
    <row r="2205" spans="2:15" x14ac:dyDescent="0.35">
      <c r="B2205" s="37" t="s">
        <v>80</v>
      </c>
      <c r="C2205" s="38" t="str">
        <f>IF(ISBLANK('Model Participation Data'!$B$95),"-",'Model Participation Data'!$B$95)</f>
        <v>-</v>
      </c>
      <c r="D2205" s="38" t="str">
        <f>IF(ISBLANK('Model Participation Data'!$C$95),"-",'Model Participation Data'!$C$95)</f>
        <v>-</v>
      </c>
      <c r="E2205" s="38" t="str">
        <f>IF(ISBLANK('Model Participation Data'!$D$95),"-",'Model Participation Data'!$D$95)</f>
        <v>-</v>
      </c>
      <c r="F2205" s="38" t="str">
        <f>IF(ISBLANK('Model Participation Data'!$E$95),"-",'Model Participation Data'!$E$95)</f>
        <v>-</v>
      </c>
      <c r="G2205" s="151" t="str">
        <f>IF(ISBLANK('Model Participation Data'!$F$95),"-",'Model Participation Data'!$F$95)</f>
        <v>-</v>
      </c>
      <c r="H2205" s="253">
        <v>4</v>
      </c>
      <c r="I2205" s="253">
        <v>5</v>
      </c>
      <c r="J2205" s="150" t="str">
        <f t="shared" si="80"/>
        <v>45</v>
      </c>
      <c r="K2205" s="38" t="str">
        <f>IF(ISBLANK('Model Participation Data'!$L$95),"-",'Model Participation Data'!$L$95)</f>
        <v>-</v>
      </c>
      <c r="L2205" s="39" t="str">
        <f>IF(ISBLANK('Model Participation Data'!$M$95),"-",'Model Participation Data'!$M$95)</f>
        <v>-</v>
      </c>
      <c r="M2205" s="254">
        <f>IF(ISNA(SUMIFS(INDEX('Model Participation Data'!$N$8:$DX$57,0,MATCH(CONCATENATE($J2205,M$6),'Model Participation Data'!$N$6:$DX$6,0)),'Model Participation Data'!$B$8:$B$57,$C2205,'Model Participation Data'!$C$8:$C$57,$D2205)),"-",SUMIFS(INDEX('Model Participation Data'!$N$8:$DX$57,0,MATCH(CONCATENATE($J2205,M$6),'Model Participation Data'!$N$6:$DX$6,0)),'Model Participation Data'!$B$8:$B$57,$C2205,'Model Participation Data'!$C$8:$C$57,$D2205))</f>
        <v>0</v>
      </c>
      <c r="N2205" s="254">
        <f>IF(ISNA(SUMIFS(INDEX('Model Participation Data'!$N$8:$DX$57,0,MATCH(CONCATENATE($J2205,N$6),'Model Participation Data'!$N$6:$DX$6,0)),'Model Participation Data'!$B$8:$B$57,$C2205,'Model Participation Data'!$C$8:$C$57,$D2205)),"-",SUMIFS(INDEX('Model Participation Data'!$N$8:$DX$57,0,MATCH(CONCATENATE($J2205,N$6),'Model Participation Data'!$N$6:$DX$6,0)),'Model Participation Data'!$B$8:$B$57,$C2205,'Model Participation Data'!$C$8:$C$57,$D2205))</f>
        <v>0</v>
      </c>
      <c r="O2205" s="154">
        <f>IF(ISNA(SUMIFS(INDEX('Model Participation Data'!$N$8:$DX$57,0,MATCH(CONCATENATE($J2205,O$6),'Model Participation Data'!$N$6:$DX$6,0)),'Model Participation Data'!$B$8:$B$57,$C2205,'Model Participation Data'!$C$8:$C$57,$D2205)),"-",SUMIFS(INDEX('Model Participation Data'!$N$8:$DX$57,0,MATCH(CONCATENATE($J2205,O$6),'Model Participation Data'!$N$6:$DX$6,0)),'Model Participation Data'!$B$8:$B$57,$C2205,'Model Participation Data'!$C$8:$C$57,$D2205))</f>
        <v>0</v>
      </c>
    </row>
    <row r="2206" spans="2:15" x14ac:dyDescent="0.35">
      <c r="B2206" s="37" t="s">
        <v>80</v>
      </c>
      <c r="C2206" s="38" t="str">
        <f>IF(ISBLANK('Model Participation Data'!$B$95),"-",'Model Participation Data'!$B$95)</f>
        <v>-</v>
      </c>
      <c r="D2206" s="38" t="str">
        <f>IF(ISBLANK('Model Participation Data'!$C$95),"-",'Model Participation Data'!$C$95)</f>
        <v>-</v>
      </c>
      <c r="E2206" s="38" t="str">
        <f>IF(ISBLANK('Model Participation Data'!$D$95),"-",'Model Participation Data'!$D$95)</f>
        <v>-</v>
      </c>
      <c r="F2206" s="38" t="str">
        <f>IF(ISBLANK('Model Participation Data'!$E$95),"-",'Model Participation Data'!$E$95)</f>
        <v>-</v>
      </c>
      <c r="G2206" s="151" t="str">
        <f>IF(ISBLANK('Model Participation Data'!$F$95),"-",'Model Participation Data'!$F$95)</f>
        <v>-</v>
      </c>
      <c r="H2206" s="253">
        <v>4</v>
      </c>
      <c r="I2206" s="253" t="s">
        <v>65</v>
      </c>
      <c r="J2206" s="150" t="str">
        <f t="shared" si="80"/>
        <v>4Goal</v>
      </c>
      <c r="K2206" s="38" t="str">
        <f>IF(ISBLANK('Model Participation Data'!$L$95),"-",'Model Participation Data'!$L$95)</f>
        <v>-</v>
      </c>
      <c r="L2206" s="39" t="str">
        <f>IF(ISBLANK('Model Participation Data'!$M$95),"-",'Model Participation Data'!$M$95)</f>
        <v>-</v>
      </c>
      <c r="M2206" s="254" t="str">
        <f>IF(ISNA(SUMIFS(INDEX('Model Participation Data'!$N$8:$DX$57,0,MATCH(CONCATENATE($J2206,M$6),'Model Participation Data'!$N$6:$DX$6,0)),'Model Participation Data'!$B$8:$B$57,$C2206,'Model Participation Data'!$C$8:$C$57,$D2206)),"-",SUMIFS(INDEX('Model Participation Data'!$N$8:$DX$57,0,MATCH(CONCATENATE($J2206,M$6),'Model Participation Data'!$N$6:$DX$6,0)),'Model Participation Data'!$B$8:$B$57,$C2206,'Model Participation Data'!$C$8:$C$57,$D2206))</f>
        <v>-</v>
      </c>
      <c r="N2206" s="254" t="str">
        <f>IF(ISNA(SUMIFS(INDEX('Model Participation Data'!$N$8:$DX$57,0,MATCH(CONCATENATE($J2206,N$6),'Model Participation Data'!$N$6:$DX$6,0)),'Model Participation Data'!$B$8:$B$57,$C2206,'Model Participation Data'!$C$8:$C$57,$D2206)),"-",SUMIFS(INDEX('Model Participation Data'!$N$8:$DX$57,0,MATCH(CONCATENATE($J2206,N$6),'Model Participation Data'!$N$6:$DX$6,0)),'Model Participation Data'!$B$8:$B$57,$C2206,'Model Participation Data'!$C$8:$C$57,$D2206))</f>
        <v>-</v>
      </c>
      <c r="O2206" s="154">
        <f>IF(ISNA(SUMIFS(INDEX('Model Participation Data'!$N$8:$DX$57,0,MATCH(CONCATENATE($J2206,O$6),'Model Participation Data'!$N$6:$DX$6,0)),'Model Participation Data'!$B$8:$B$57,$C2206,'Model Participation Data'!$C$8:$C$57,$D2206)),"-",SUMIFS(INDEX('Model Participation Data'!$N$8:$DX$57,0,MATCH(CONCATENATE($J2206,O$6),'Model Participation Data'!$N$6:$DX$6,0)),'Model Participation Data'!$B$8:$B$57,$C2206,'Model Participation Data'!$C$8:$C$57,$D2206))</f>
        <v>0</v>
      </c>
    </row>
    <row r="2207" spans="2:15" x14ac:dyDescent="0.35">
      <c r="B2207" s="37" t="s">
        <v>80</v>
      </c>
      <c r="C2207" s="38" t="str">
        <f>IF(ISBLANK('Model Participation Data'!$B$96),"-",'Model Participation Data'!$B$96)</f>
        <v>-</v>
      </c>
      <c r="D2207" s="38" t="str">
        <f>IF(ISBLANK('Model Participation Data'!$C$96),"-",'Model Participation Data'!$C$96)</f>
        <v>-</v>
      </c>
      <c r="E2207" s="38" t="str">
        <f>IF(ISBLANK('Model Participation Data'!$D$96),"-",'Model Participation Data'!$D$96)</f>
        <v>-</v>
      </c>
      <c r="F2207" s="38" t="str">
        <f>IF(ISBLANK('Model Participation Data'!$E$96),"-",'Model Participation Data'!$E$96)</f>
        <v>-</v>
      </c>
      <c r="G2207" s="151" t="str">
        <f>IF(ISBLANK('Model Participation Data'!$F$96),"-",'Model Participation Data'!$F$96)</f>
        <v>-</v>
      </c>
      <c r="H2207" s="253" t="s">
        <v>64</v>
      </c>
      <c r="I2207" s="253" t="s">
        <v>64</v>
      </c>
      <c r="J2207" s="150" t="str">
        <f t="shared" si="80"/>
        <v>BaselineBaseline</v>
      </c>
      <c r="K2207" s="38" t="str">
        <f>IF(ISBLANK('Model Participation Data'!$L$96),"-",'Model Participation Data'!$L$96)</f>
        <v>-</v>
      </c>
      <c r="L2207" s="39" t="str">
        <f>IF(ISBLANK('Model Participation Data'!$M$96),"-",'Model Participation Data'!$M$96)</f>
        <v>-</v>
      </c>
      <c r="M2207" s="254">
        <f>IF(ISNA(SUMIFS(INDEX('Model Participation Data'!$N$8:$DX$57,0,MATCH(CONCATENATE($J2207,M$6),'Model Participation Data'!$N$6:$DX$6,0)),'Model Participation Data'!$B$8:$B$57,$C2207,'Model Participation Data'!$C$8:$C$57,$D2207)),"-",SUMIFS(INDEX('Model Participation Data'!$N$8:$DX$57,0,MATCH(CONCATENATE($J2207,M$6),'Model Participation Data'!$N$6:$DX$6,0)),'Model Participation Data'!$B$8:$B$57,$C2207,'Model Participation Data'!$C$8:$C$57,$D2207))</f>
        <v>0</v>
      </c>
      <c r="N2207" s="254">
        <f>IF(ISNA(SUMIFS(INDEX('Model Participation Data'!$N$8:$DX$57,0,MATCH(CONCATENATE($J2207,N$6),'Model Participation Data'!$N$6:$DX$6,0)),'Model Participation Data'!$B$8:$B$57,$C2207,'Model Participation Data'!$C$8:$C$57,$D2207)),"-",SUMIFS(INDEX('Model Participation Data'!$N$8:$DX$57,0,MATCH(CONCATENATE($J2207,N$6),'Model Participation Data'!$N$6:$DX$6,0)),'Model Participation Data'!$B$8:$B$57,$C2207,'Model Participation Data'!$C$8:$C$57,$D2207))</f>
        <v>0</v>
      </c>
      <c r="O2207" s="154">
        <f>IF(ISNA(SUMIFS(INDEX('Model Participation Data'!$N$8:$DX$57,0,MATCH(CONCATENATE($J2207,O$6),'Model Participation Data'!$N$6:$DX$6,0)),'Model Participation Data'!$B$8:$B$57,$C2207,'Model Participation Data'!$C$8:$C$57,$D2207)),"-",SUMIFS(INDEX('Model Participation Data'!$N$8:$DX$57,0,MATCH(CONCATENATE($J2207,O$6),'Model Participation Data'!$N$6:$DX$6,0)),'Model Participation Data'!$B$8:$B$57,$C2207,'Model Participation Data'!$C$8:$C$57,$D2207))</f>
        <v>0</v>
      </c>
    </row>
    <row r="2208" spans="2:15" x14ac:dyDescent="0.35">
      <c r="B2208" s="37" t="s">
        <v>80</v>
      </c>
      <c r="C2208" s="38" t="str">
        <f>IF(ISBLANK('Model Participation Data'!$B$96),"-",'Model Participation Data'!$B$96)</f>
        <v>-</v>
      </c>
      <c r="D2208" s="38" t="str">
        <f>IF(ISBLANK('Model Participation Data'!$C$96),"-",'Model Participation Data'!$C$96)</f>
        <v>-</v>
      </c>
      <c r="E2208" s="38" t="str">
        <f>IF(ISBLANK('Model Participation Data'!$D$96),"-",'Model Participation Data'!$D$96)</f>
        <v>-</v>
      </c>
      <c r="F2208" s="38" t="str">
        <f>IF(ISBLANK('Model Participation Data'!$E$96),"-",'Model Participation Data'!$E$96)</f>
        <v>-</v>
      </c>
      <c r="G2208" s="151" t="str">
        <f>IF(ISBLANK('Model Participation Data'!$F$96),"-",'Model Participation Data'!$F$96)</f>
        <v>-</v>
      </c>
      <c r="H2208" s="253">
        <v>1</v>
      </c>
      <c r="I2208" s="253">
        <v>1</v>
      </c>
      <c r="J2208" s="150" t="str">
        <f t="shared" si="80"/>
        <v>11</v>
      </c>
      <c r="K2208" s="38" t="str">
        <f>IF(ISBLANK('Model Participation Data'!$L$96),"-",'Model Participation Data'!$L$96)</f>
        <v>-</v>
      </c>
      <c r="L2208" s="39" t="str">
        <f>IF(ISBLANK('Model Participation Data'!$M$96),"-",'Model Participation Data'!$M$96)</f>
        <v>-</v>
      </c>
      <c r="M2208" s="254">
        <f>IF(ISNA(SUMIFS(INDEX('Model Participation Data'!$N$8:$DX$57,0,MATCH(CONCATENATE($J2208,M$6),'Model Participation Data'!$N$6:$DX$6,0)),'Model Participation Data'!$B$8:$B$57,$C2208,'Model Participation Data'!$C$8:$C$57,$D2208)),"-",SUMIFS(INDEX('Model Participation Data'!$N$8:$DX$57,0,MATCH(CONCATENATE($J2208,M$6),'Model Participation Data'!$N$6:$DX$6,0)),'Model Participation Data'!$B$8:$B$57,$C2208,'Model Participation Data'!$C$8:$C$57,$D2208))</f>
        <v>0</v>
      </c>
      <c r="N2208" s="254">
        <f>IF(ISNA(SUMIFS(INDEX('Model Participation Data'!$N$8:$DX$57,0,MATCH(CONCATENATE($J2208,N$6),'Model Participation Data'!$N$6:$DX$6,0)),'Model Participation Data'!$B$8:$B$57,$C2208,'Model Participation Data'!$C$8:$C$57,$D2208)),"-",SUMIFS(INDEX('Model Participation Data'!$N$8:$DX$57,0,MATCH(CONCATENATE($J2208,N$6),'Model Participation Data'!$N$6:$DX$6,0)),'Model Participation Data'!$B$8:$B$57,$C2208,'Model Participation Data'!$C$8:$C$57,$D2208))</f>
        <v>0</v>
      </c>
      <c r="O2208" s="154">
        <f>IF(ISNA(SUMIFS(INDEX('Model Participation Data'!$N$8:$DX$57,0,MATCH(CONCATENATE($J2208,O$6),'Model Participation Data'!$N$6:$DX$6,0)),'Model Participation Data'!$B$8:$B$57,$C2208,'Model Participation Data'!$C$8:$C$57,$D2208)),"-",SUMIFS(INDEX('Model Participation Data'!$N$8:$DX$57,0,MATCH(CONCATENATE($J2208,O$6),'Model Participation Data'!$N$6:$DX$6,0)),'Model Participation Data'!$B$8:$B$57,$C2208,'Model Participation Data'!$C$8:$C$57,$D2208))</f>
        <v>0</v>
      </c>
    </row>
    <row r="2209" spans="2:15" x14ac:dyDescent="0.35">
      <c r="B2209" s="37" t="s">
        <v>80</v>
      </c>
      <c r="C2209" s="38" t="str">
        <f>IF(ISBLANK('Model Participation Data'!$B$96),"-",'Model Participation Data'!$B$96)</f>
        <v>-</v>
      </c>
      <c r="D2209" s="38" t="str">
        <f>IF(ISBLANK('Model Participation Data'!$C$96),"-",'Model Participation Data'!$C$96)</f>
        <v>-</v>
      </c>
      <c r="E2209" s="38" t="str">
        <f>IF(ISBLANK('Model Participation Data'!$D$96),"-",'Model Participation Data'!$D$96)</f>
        <v>-</v>
      </c>
      <c r="F2209" s="38" t="str">
        <f>IF(ISBLANK('Model Participation Data'!$E$96),"-",'Model Participation Data'!$E$96)</f>
        <v>-</v>
      </c>
      <c r="G2209" s="151" t="str">
        <f>IF(ISBLANK('Model Participation Data'!$F$96),"-",'Model Participation Data'!$F$96)</f>
        <v>-</v>
      </c>
      <c r="H2209" s="253">
        <v>1</v>
      </c>
      <c r="I2209" s="253">
        <v>2</v>
      </c>
      <c r="J2209" s="150" t="str">
        <f t="shared" si="80"/>
        <v>12</v>
      </c>
      <c r="K2209" s="38" t="str">
        <f>IF(ISBLANK('Model Participation Data'!$L$96),"-",'Model Participation Data'!$L$96)</f>
        <v>-</v>
      </c>
      <c r="L2209" s="39" t="str">
        <f>IF(ISBLANK('Model Participation Data'!$M$96),"-",'Model Participation Data'!$M$96)</f>
        <v>-</v>
      </c>
      <c r="M2209" s="254">
        <f>IF(ISNA(SUMIFS(INDEX('Model Participation Data'!$N$8:$DX$57,0,MATCH(CONCATENATE($J2209,M$6),'Model Participation Data'!$N$6:$DX$6,0)),'Model Participation Data'!$B$8:$B$57,$C2209,'Model Participation Data'!$C$8:$C$57,$D2209)),"-",SUMIFS(INDEX('Model Participation Data'!$N$8:$DX$57,0,MATCH(CONCATENATE($J2209,M$6),'Model Participation Data'!$N$6:$DX$6,0)),'Model Participation Data'!$B$8:$B$57,$C2209,'Model Participation Data'!$C$8:$C$57,$D2209))</f>
        <v>0</v>
      </c>
      <c r="N2209" s="254">
        <f>IF(ISNA(SUMIFS(INDEX('Model Participation Data'!$N$8:$DX$57,0,MATCH(CONCATENATE($J2209,N$6),'Model Participation Data'!$N$6:$DX$6,0)),'Model Participation Data'!$B$8:$B$57,$C2209,'Model Participation Data'!$C$8:$C$57,$D2209)),"-",SUMIFS(INDEX('Model Participation Data'!$N$8:$DX$57,0,MATCH(CONCATENATE($J2209,N$6),'Model Participation Data'!$N$6:$DX$6,0)),'Model Participation Data'!$B$8:$B$57,$C2209,'Model Participation Data'!$C$8:$C$57,$D2209))</f>
        <v>0</v>
      </c>
      <c r="O2209" s="154">
        <f>IF(ISNA(SUMIFS(INDEX('Model Participation Data'!$N$8:$DX$57,0,MATCH(CONCATENATE($J2209,O$6),'Model Participation Data'!$N$6:$DX$6,0)),'Model Participation Data'!$B$8:$B$57,$C2209,'Model Participation Data'!$C$8:$C$57,$D2209)),"-",SUMIFS(INDEX('Model Participation Data'!$N$8:$DX$57,0,MATCH(CONCATENATE($J2209,O$6),'Model Participation Data'!$N$6:$DX$6,0)),'Model Participation Data'!$B$8:$B$57,$C2209,'Model Participation Data'!$C$8:$C$57,$D2209))</f>
        <v>0</v>
      </c>
    </row>
    <row r="2210" spans="2:15" x14ac:dyDescent="0.35">
      <c r="B2210" s="37" t="s">
        <v>80</v>
      </c>
      <c r="C2210" s="38" t="str">
        <f>IF(ISBLANK('Model Participation Data'!$B$96),"-",'Model Participation Data'!$B$96)</f>
        <v>-</v>
      </c>
      <c r="D2210" s="38" t="str">
        <f>IF(ISBLANK('Model Participation Data'!$C$96),"-",'Model Participation Data'!$C$96)</f>
        <v>-</v>
      </c>
      <c r="E2210" s="38" t="str">
        <f>IF(ISBLANK('Model Participation Data'!$D$96),"-",'Model Participation Data'!$D$96)</f>
        <v>-</v>
      </c>
      <c r="F2210" s="38" t="str">
        <f>IF(ISBLANK('Model Participation Data'!$E$96),"-",'Model Participation Data'!$E$96)</f>
        <v>-</v>
      </c>
      <c r="G2210" s="151" t="str">
        <f>IF(ISBLANK('Model Participation Data'!$F$96),"-",'Model Participation Data'!$F$96)</f>
        <v>-</v>
      </c>
      <c r="H2210" s="253">
        <v>1</v>
      </c>
      <c r="I2210" s="253">
        <v>3</v>
      </c>
      <c r="J2210" s="150" t="str">
        <f t="shared" si="80"/>
        <v>13</v>
      </c>
      <c r="K2210" s="38" t="str">
        <f>IF(ISBLANK('Model Participation Data'!$L$96),"-",'Model Participation Data'!$L$96)</f>
        <v>-</v>
      </c>
      <c r="L2210" s="39" t="str">
        <f>IF(ISBLANK('Model Participation Data'!$M$96),"-",'Model Participation Data'!$M$96)</f>
        <v>-</v>
      </c>
      <c r="M2210" s="254">
        <f>IF(ISNA(SUMIFS(INDEX('Model Participation Data'!$N$8:$DX$57,0,MATCH(CONCATENATE($J2210,M$6),'Model Participation Data'!$N$6:$DX$6,0)),'Model Participation Data'!$B$8:$B$57,$C2210,'Model Participation Data'!$C$8:$C$57,$D2210)),"-",SUMIFS(INDEX('Model Participation Data'!$N$8:$DX$57,0,MATCH(CONCATENATE($J2210,M$6),'Model Participation Data'!$N$6:$DX$6,0)),'Model Participation Data'!$B$8:$B$57,$C2210,'Model Participation Data'!$C$8:$C$57,$D2210))</f>
        <v>0</v>
      </c>
      <c r="N2210" s="254">
        <f>IF(ISNA(SUMIFS(INDEX('Model Participation Data'!$N$8:$DX$57,0,MATCH(CONCATENATE($J2210,N$6),'Model Participation Data'!$N$6:$DX$6,0)),'Model Participation Data'!$B$8:$B$57,$C2210,'Model Participation Data'!$C$8:$C$57,$D2210)),"-",SUMIFS(INDEX('Model Participation Data'!$N$8:$DX$57,0,MATCH(CONCATENATE($J2210,N$6),'Model Participation Data'!$N$6:$DX$6,0)),'Model Participation Data'!$B$8:$B$57,$C2210,'Model Participation Data'!$C$8:$C$57,$D2210))</f>
        <v>0</v>
      </c>
      <c r="O2210" s="154">
        <f>IF(ISNA(SUMIFS(INDEX('Model Participation Data'!$N$8:$DX$57,0,MATCH(CONCATENATE($J2210,O$6),'Model Participation Data'!$N$6:$DX$6,0)),'Model Participation Data'!$B$8:$B$57,$C2210,'Model Participation Data'!$C$8:$C$57,$D2210)),"-",SUMIFS(INDEX('Model Participation Data'!$N$8:$DX$57,0,MATCH(CONCATENATE($J2210,O$6),'Model Participation Data'!$N$6:$DX$6,0)),'Model Participation Data'!$B$8:$B$57,$C2210,'Model Participation Data'!$C$8:$C$57,$D2210))</f>
        <v>0</v>
      </c>
    </row>
    <row r="2211" spans="2:15" x14ac:dyDescent="0.35">
      <c r="B2211" s="37" t="s">
        <v>80</v>
      </c>
      <c r="C2211" s="38" t="str">
        <f>IF(ISBLANK('Model Participation Data'!$B$96),"-",'Model Participation Data'!$B$96)</f>
        <v>-</v>
      </c>
      <c r="D2211" s="38" t="str">
        <f>IF(ISBLANK('Model Participation Data'!$C$96),"-",'Model Participation Data'!$C$96)</f>
        <v>-</v>
      </c>
      <c r="E2211" s="38" t="str">
        <f>IF(ISBLANK('Model Participation Data'!$D$96),"-",'Model Participation Data'!$D$96)</f>
        <v>-</v>
      </c>
      <c r="F2211" s="38" t="str">
        <f>IF(ISBLANK('Model Participation Data'!$E$96),"-",'Model Participation Data'!$E$96)</f>
        <v>-</v>
      </c>
      <c r="G2211" s="151" t="str">
        <f>IF(ISBLANK('Model Participation Data'!$F$96),"-",'Model Participation Data'!$F$96)</f>
        <v>-</v>
      </c>
      <c r="H2211" s="253">
        <v>1</v>
      </c>
      <c r="I2211" s="253">
        <v>4</v>
      </c>
      <c r="J2211" s="150" t="str">
        <f t="shared" ref="J2211:J2274" si="81">CONCATENATE(H2211,I2211)</f>
        <v>14</v>
      </c>
      <c r="K2211" s="38" t="str">
        <f>IF(ISBLANK('Model Participation Data'!$L$96),"-",'Model Participation Data'!$L$96)</f>
        <v>-</v>
      </c>
      <c r="L2211" s="39" t="str">
        <f>IF(ISBLANK('Model Participation Data'!$M$96),"-",'Model Participation Data'!$M$96)</f>
        <v>-</v>
      </c>
      <c r="M2211" s="254">
        <f>IF(ISNA(SUMIFS(INDEX('Model Participation Data'!$N$8:$DX$57,0,MATCH(CONCATENATE($J2211,M$6),'Model Participation Data'!$N$6:$DX$6,0)),'Model Participation Data'!$B$8:$B$57,$C2211,'Model Participation Data'!$C$8:$C$57,$D2211)),"-",SUMIFS(INDEX('Model Participation Data'!$N$8:$DX$57,0,MATCH(CONCATENATE($J2211,M$6),'Model Participation Data'!$N$6:$DX$6,0)),'Model Participation Data'!$B$8:$B$57,$C2211,'Model Participation Data'!$C$8:$C$57,$D2211))</f>
        <v>0</v>
      </c>
      <c r="N2211" s="254">
        <f>IF(ISNA(SUMIFS(INDEX('Model Participation Data'!$N$8:$DX$57,0,MATCH(CONCATENATE($J2211,N$6),'Model Participation Data'!$N$6:$DX$6,0)),'Model Participation Data'!$B$8:$B$57,$C2211,'Model Participation Data'!$C$8:$C$57,$D2211)),"-",SUMIFS(INDEX('Model Participation Data'!$N$8:$DX$57,0,MATCH(CONCATENATE($J2211,N$6),'Model Participation Data'!$N$6:$DX$6,0)),'Model Participation Data'!$B$8:$B$57,$C2211,'Model Participation Data'!$C$8:$C$57,$D2211))</f>
        <v>0</v>
      </c>
      <c r="O2211" s="154">
        <f>IF(ISNA(SUMIFS(INDEX('Model Participation Data'!$N$8:$DX$57,0,MATCH(CONCATENATE($J2211,O$6),'Model Participation Data'!$N$6:$DX$6,0)),'Model Participation Data'!$B$8:$B$57,$C2211,'Model Participation Data'!$C$8:$C$57,$D2211)),"-",SUMIFS(INDEX('Model Participation Data'!$N$8:$DX$57,0,MATCH(CONCATENATE($J2211,O$6),'Model Participation Data'!$N$6:$DX$6,0)),'Model Participation Data'!$B$8:$B$57,$C2211,'Model Participation Data'!$C$8:$C$57,$D2211))</f>
        <v>0</v>
      </c>
    </row>
    <row r="2212" spans="2:15" x14ac:dyDescent="0.35">
      <c r="B2212" s="37" t="s">
        <v>80</v>
      </c>
      <c r="C2212" s="38" t="str">
        <f>IF(ISBLANK('Model Participation Data'!$B$96),"-",'Model Participation Data'!$B$96)</f>
        <v>-</v>
      </c>
      <c r="D2212" s="38" t="str">
        <f>IF(ISBLANK('Model Participation Data'!$C$96),"-",'Model Participation Data'!$C$96)</f>
        <v>-</v>
      </c>
      <c r="E2212" s="38" t="str">
        <f>IF(ISBLANK('Model Participation Data'!$D$96),"-",'Model Participation Data'!$D$96)</f>
        <v>-</v>
      </c>
      <c r="F2212" s="38" t="str">
        <f>IF(ISBLANK('Model Participation Data'!$E$96),"-",'Model Participation Data'!$E$96)</f>
        <v>-</v>
      </c>
      <c r="G2212" s="151" t="str">
        <f>IF(ISBLANK('Model Participation Data'!$F$96),"-",'Model Participation Data'!$F$96)</f>
        <v>-</v>
      </c>
      <c r="H2212" s="253">
        <v>1</v>
      </c>
      <c r="I2212" s="253">
        <v>5</v>
      </c>
      <c r="J2212" s="150" t="str">
        <f t="shared" si="81"/>
        <v>15</v>
      </c>
      <c r="K2212" s="38" t="str">
        <f>IF(ISBLANK('Model Participation Data'!$L$96),"-",'Model Participation Data'!$L$96)</f>
        <v>-</v>
      </c>
      <c r="L2212" s="39" t="str">
        <f>IF(ISBLANK('Model Participation Data'!$M$96),"-",'Model Participation Data'!$M$96)</f>
        <v>-</v>
      </c>
      <c r="M2212" s="254">
        <f>IF(ISNA(SUMIFS(INDEX('Model Participation Data'!$N$8:$DX$57,0,MATCH(CONCATENATE($J2212,M$6),'Model Participation Data'!$N$6:$DX$6,0)),'Model Participation Data'!$B$8:$B$57,$C2212,'Model Participation Data'!$C$8:$C$57,$D2212)),"-",SUMIFS(INDEX('Model Participation Data'!$N$8:$DX$57,0,MATCH(CONCATENATE($J2212,M$6),'Model Participation Data'!$N$6:$DX$6,0)),'Model Participation Data'!$B$8:$B$57,$C2212,'Model Participation Data'!$C$8:$C$57,$D2212))</f>
        <v>0</v>
      </c>
      <c r="N2212" s="254">
        <f>IF(ISNA(SUMIFS(INDEX('Model Participation Data'!$N$8:$DX$57,0,MATCH(CONCATENATE($J2212,N$6),'Model Participation Data'!$N$6:$DX$6,0)),'Model Participation Data'!$B$8:$B$57,$C2212,'Model Participation Data'!$C$8:$C$57,$D2212)),"-",SUMIFS(INDEX('Model Participation Data'!$N$8:$DX$57,0,MATCH(CONCATENATE($J2212,N$6),'Model Participation Data'!$N$6:$DX$6,0)),'Model Participation Data'!$B$8:$B$57,$C2212,'Model Participation Data'!$C$8:$C$57,$D2212))</f>
        <v>0</v>
      </c>
      <c r="O2212" s="154">
        <f>IF(ISNA(SUMIFS(INDEX('Model Participation Data'!$N$8:$DX$57,0,MATCH(CONCATENATE($J2212,O$6),'Model Participation Data'!$N$6:$DX$6,0)),'Model Participation Data'!$B$8:$B$57,$C2212,'Model Participation Data'!$C$8:$C$57,$D2212)),"-",SUMIFS(INDEX('Model Participation Data'!$N$8:$DX$57,0,MATCH(CONCATENATE($J2212,O$6),'Model Participation Data'!$N$6:$DX$6,0)),'Model Participation Data'!$B$8:$B$57,$C2212,'Model Participation Data'!$C$8:$C$57,$D2212))</f>
        <v>0</v>
      </c>
    </row>
    <row r="2213" spans="2:15" x14ac:dyDescent="0.35">
      <c r="B2213" s="37" t="s">
        <v>80</v>
      </c>
      <c r="C2213" s="38" t="str">
        <f>IF(ISBLANK('Model Participation Data'!$B$96),"-",'Model Participation Data'!$B$96)</f>
        <v>-</v>
      </c>
      <c r="D2213" s="38" t="str">
        <f>IF(ISBLANK('Model Participation Data'!$C$96),"-",'Model Participation Data'!$C$96)</f>
        <v>-</v>
      </c>
      <c r="E2213" s="38" t="str">
        <f>IF(ISBLANK('Model Participation Data'!$D$96),"-",'Model Participation Data'!$D$96)</f>
        <v>-</v>
      </c>
      <c r="F2213" s="38" t="str">
        <f>IF(ISBLANK('Model Participation Data'!$E$96),"-",'Model Participation Data'!$E$96)</f>
        <v>-</v>
      </c>
      <c r="G2213" s="151" t="str">
        <f>IF(ISBLANK('Model Participation Data'!$F$96),"-",'Model Participation Data'!$F$96)</f>
        <v>-</v>
      </c>
      <c r="H2213" s="253">
        <v>1</v>
      </c>
      <c r="I2213" s="253" t="s">
        <v>65</v>
      </c>
      <c r="J2213" s="150" t="str">
        <f t="shared" si="81"/>
        <v>1Goal</v>
      </c>
      <c r="K2213" s="38" t="str">
        <f>IF(ISBLANK('Model Participation Data'!$L$96),"-",'Model Participation Data'!$L$96)</f>
        <v>-</v>
      </c>
      <c r="L2213" s="39" t="str">
        <f>IF(ISBLANK('Model Participation Data'!$M$96),"-",'Model Participation Data'!$M$96)</f>
        <v>-</v>
      </c>
      <c r="M2213" s="254" t="str">
        <f>IF(ISNA(SUMIFS(INDEX('Model Participation Data'!$N$8:$DX$57,0,MATCH(CONCATENATE($J2213,M$6),'Model Participation Data'!$N$6:$DX$6,0)),'Model Participation Data'!$B$8:$B$57,$C2213,'Model Participation Data'!$C$8:$C$57,$D2213)),"-",SUMIFS(INDEX('Model Participation Data'!$N$8:$DX$57,0,MATCH(CONCATENATE($J2213,M$6),'Model Participation Data'!$N$6:$DX$6,0)),'Model Participation Data'!$B$8:$B$57,$C2213,'Model Participation Data'!$C$8:$C$57,$D2213))</f>
        <v>-</v>
      </c>
      <c r="N2213" s="254" t="str">
        <f>IF(ISNA(SUMIFS(INDEX('Model Participation Data'!$N$8:$DX$57,0,MATCH(CONCATENATE($J2213,N$6),'Model Participation Data'!$N$6:$DX$6,0)),'Model Participation Data'!$B$8:$B$57,$C2213,'Model Participation Data'!$C$8:$C$57,$D2213)),"-",SUMIFS(INDEX('Model Participation Data'!$N$8:$DX$57,0,MATCH(CONCATENATE($J2213,N$6),'Model Participation Data'!$N$6:$DX$6,0)),'Model Participation Data'!$B$8:$B$57,$C2213,'Model Participation Data'!$C$8:$C$57,$D2213))</f>
        <v>-</v>
      </c>
      <c r="O2213" s="154">
        <f>IF(ISNA(SUMIFS(INDEX('Model Participation Data'!$N$8:$DX$57,0,MATCH(CONCATENATE($J2213,O$6),'Model Participation Data'!$N$6:$DX$6,0)),'Model Participation Data'!$B$8:$B$57,$C2213,'Model Participation Data'!$C$8:$C$57,$D2213)),"-",SUMIFS(INDEX('Model Participation Data'!$N$8:$DX$57,0,MATCH(CONCATENATE($J2213,O$6),'Model Participation Data'!$N$6:$DX$6,0)),'Model Participation Data'!$B$8:$B$57,$C2213,'Model Participation Data'!$C$8:$C$57,$D2213))</f>
        <v>0</v>
      </c>
    </row>
    <row r="2214" spans="2:15" x14ac:dyDescent="0.35">
      <c r="B2214" s="37" t="s">
        <v>80</v>
      </c>
      <c r="C2214" s="38" t="str">
        <f>IF(ISBLANK('Model Participation Data'!$B$96),"-",'Model Participation Data'!$B$96)</f>
        <v>-</v>
      </c>
      <c r="D2214" s="38" t="str">
        <f>IF(ISBLANK('Model Participation Data'!$C$96),"-",'Model Participation Data'!$C$96)</f>
        <v>-</v>
      </c>
      <c r="E2214" s="38" t="str">
        <f>IF(ISBLANK('Model Participation Data'!$D$96),"-",'Model Participation Data'!$D$96)</f>
        <v>-</v>
      </c>
      <c r="F2214" s="38" t="str">
        <f>IF(ISBLANK('Model Participation Data'!$E$96),"-",'Model Participation Data'!$E$96)</f>
        <v>-</v>
      </c>
      <c r="G2214" s="151" t="str">
        <f>IF(ISBLANK('Model Participation Data'!$F$96),"-",'Model Participation Data'!$F$96)</f>
        <v>-</v>
      </c>
      <c r="H2214" s="253">
        <v>2</v>
      </c>
      <c r="I2214" s="253">
        <v>1</v>
      </c>
      <c r="J2214" s="150" t="str">
        <f t="shared" si="81"/>
        <v>21</v>
      </c>
      <c r="K2214" s="38" t="str">
        <f>IF(ISBLANK('Model Participation Data'!$L$96),"-",'Model Participation Data'!$L$96)</f>
        <v>-</v>
      </c>
      <c r="L2214" s="39" t="str">
        <f>IF(ISBLANK('Model Participation Data'!$M$96),"-",'Model Participation Data'!$M$96)</f>
        <v>-</v>
      </c>
      <c r="M2214" s="254">
        <f>IF(ISNA(SUMIFS(INDEX('Model Participation Data'!$N$8:$DX$57,0,MATCH(CONCATENATE($J2214,M$6),'Model Participation Data'!$N$6:$DX$6,0)),'Model Participation Data'!$B$8:$B$57,$C2214,'Model Participation Data'!$C$8:$C$57,$D2214)),"-",SUMIFS(INDEX('Model Participation Data'!$N$8:$DX$57,0,MATCH(CONCATENATE($J2214,M$6),'Model Participation Data'!$N$6:$DX$6,0)),'Model Participation Data'!$B$8:$B$57,$C2214,'Model Participation Data'!$C$8:$C$57,$D2214))</f>
        <v>0</v>
      </c>
      <c r="N2214" s="254">
        <f>IF(ISNA(SUMIFS(INDEX('Model Participation Data'!$N$8:$DX$57,0,MATCH(CONCATENATE($J2214,N$6),'Model Participation Data'!$N$6:$DX$6,0)),'Model Participation Data'!$B$8:$B$57,$C2214,'Model Participation Data'!$C$8:$C$57,$D2214)),"-",SUMIFS(INDEX('Model Participation Data'!$N$8:$DX$57,0,MATCH(CONCATENATE($J2214,N$6),'Model Participation Data'!$N$6:$DX$6,0)),'Model Participation Data'!$B$8:$B$57,$C2214,'Model Participation Data'!$C$8:$C$57,$D2214))</f>
        <v>0</v>
      </c>
      <c r="O2214" s="154">
        <f>IF(ISNA(SUMIFS(INDEX('Model Participation Data'!$N$8:$DX$57,0,MATCH(CONCATENATE($J2214,O$6),'Model Participation Data'!$N$6:$DX$6,0)),'Model Participation Data'!$B$8:$B$57,$C2214,'Model Participation Data'!$C$8:$C$57,$D2214)),"-",SUMIFS(INDEX('Model Participation Data'!$N$8:$DX$57,0,MATCH(CONCATENATE($J2214,O$6),'Model Participation Data'!$N$6:$DX$6,0)),'Model Participation Data'!$B$8:$B$57,$C2214,'Model Participation Data'!$C$8:$C$57,$D2214))</f>
        <v>0</v>
      </c>
    </row>
    <row r="2215" spans="2:15" x14ac:dyDescent="0.35">
      <c r="B2215" s="37" t="s">
        <v>80</v>
      </c>
      <c r="C2215" s="38" t="str">
        <f>IF(ISBLANK('Model Participation Data'!$B$96),"-",'Model Participation Data'!$B$96)</f>
        <v>-</v>
      </c>
      <c r="D2215" s="38" t="str">
        <f>IF(ISBLANK('Model Participation Data'!$C$96),"-",'Model Participation Data'!$C$96)</f>
        <v>-</v>
      </c>
      <c r="E2215" s="38" t="str">
        <f>IF(ISBLANK('Model Participation Data'!$D$96),"-",'Model Participation Data'!$D$96)</f>
        <v>-</v>
      </c>
      <c r="F2215" s="38" t="str">
        <f>IF(ISBLANK('Model Participation Data'!$E$96),"-",'Model Participation Data'!$E$96)</f>
        <v>-</v>
      </c>
      <c r="G2215" s="151" t="str">
        <f>IF(ISBLANK('Model Participation Data'!$F$96),"-",'Model Participation Data'!$F$96)</f>
        <v>-</v>
      </c>
      <c r="H2215" s="253">
        <v>2</v>
      </c>
      <c r="I2215" s="253">
        <v>2</v>
      </c>
      <c r="J2215" s="150" t="str">
        <f t="shared" si="81"/>
        <v>22</v>
      </c>
      <c r="K2215" s="38" t="str">
        <f>IF(ISBLANK('Model Participation Data'!$L$96),"-",'Model Participation Data'!$L$96)</f>
        <v>-</v>
      </c>
      <c r="L2215" s="39" t="str">
        <f>IF(ISBLANK('Model Participation Data'!$M$96),"-",'Model Participation Data'!$M$96)</f>
        <v>-</v>
      </c>
      <c r="M2215" s="254">
        <f>IF(ISNA(SUMIFS(INDEX('Model Participation Data'!$N$8:$DX$57,0,MATCH(CONCATENATE($J2215,M$6),'Model Participation Data'!$N$6:$DX$6,0)),'Model Participation Data'!$B$8:$B$57,$C2215,'Model Participation Data'!$C$8:$C$57,$D2215)),"-",SUMIFS(INDEX('Model Participation Data'!$N$8:$DX$57,0,MATCH(CONCATENATE($J2215,M$6),'Model Participation Data'!$N$6:$DX$6,0)),'Model Participation Data'!$B$8:$B$57,$C2215,'Model Participation Data'!$C$8:$C$57,$D2215))</f>
        <v>0</v>
      </c>
      <c r="N2215" s="254">
        <f>IF(ISNA(SUMIFS(INDEX('Model Participation Data'!$N$8:$DX$57,0,MATCH(CONCATENATE($J2215,N$6),'Model Participation Data'!$N$6:$DX$6,0)),'Model Participation Data'!$B$8:$B$57,$C2215,'Model Participation Data'!$C$8:$C$57,$D2215)),"-",SUMIFS(INDEX('Model Participation Data'!$N$8:$DX$57,0,MATCH(CONCATENATE($J2215,N$6),'Model Participation Data'!$N$6:$DX$6,0)),'Model Participation Data'!$B$8:$B$57,$C2215,'Model Participation Data'!$C$8:$C$57,$D2215))</f>
        <v>0</v>
      </c>
      <c r="O2215" s="154">
        <f>IF(ISNA(SUMIFS(INDEX('Model Participation Data'!$N$8:$DX$57,0,MATCH(CONCATENATE($J2215,O$6),'Model Participation Data'!$N$6:$DX$6,0)),'Model Participation Data'!$B$8:$B$57,$C2215,'Model Participation Data'!$C$8:$C$57,$D2215)),"-",SUMIFS(INDEX('Model Participation Data'!$N$8:$DX$57,0,MATCH(CONCATENATE($J2215,O$6),'Model Participation Data'!$N$6:$DX$6,0)),'Model Participation Data'!$B$8:$B$57,$C2215,'Model Participation Data'!$C$8:$C$57,$D2215))</f>
        <v>0</v>
      </c>
    </row>
    <row r="2216" spans="2:15" x14ac:dyDescent="0.35">
      <c r="B2216" s="37" t="s">
        <v>80</v>
      </c>
      <c r="C2216" s="38" t="str">
        <f>IF(ISBLANK('Model Participation Data'!$B$96),"-",'Model Participation Data'!$B$96)</f>
        <v>-</v>
      </c>
      <c r="D2216" s="38" t="str">
        <f>IF(ISBLANK('Model Participation Data'!$C$96),"-",'Model Participation Data'!$C$96)</f>
        <v>-</v>
      </c>
      <c r="E2216" s="38" t="str">
        <f>IF(ISBLANK('Model Participation Data'!$D$96),"-",'Model Participation Data'!$D$96)</f>
        <v>-</v>
      </c>
      <c r="F2216" s="38" t="str">
        <f>IF(ISBLANK('Model Participation Data'!$E$96),"-",'Model Participation Data'!$E$96)</f>
        <v>-</v>
      </c>
      <c r="G2216" s="151" t="str">
        <f>IF(ISBLANK('Model Participation Data'!$F$96),"-",'Model Participation Data'!$F$96)</f>
        <v>-</v>
      </c>
      <c r="H2216" s="253">
        <v>2</v>
      </c>
      <c r="I2216" s="253">
        <v>3</v>
      </c>
      <c r="J2216" s="150" t="str">
        <f t="shared" si="81"/>
        <v>23</v>
      </c>
      <c r="K2216" s="38" t="str">
        <f>IF(ISBLANK('Model Participation Data'!$L$96),"-",'Model Participation Data'!$L$96)</f>
        <v>-</v>
      </c>
      <c r="L2216" s="39" t="str">
        <f>IF(ISBLANK('Model Participation Data'!$M$96),"-",'Model Participation Data'!$M$96)</f>
        <v>-</v>
      </c>
      <c r="M2216" s="254">
        <f>IF(ISNA(SUMIFS(INDEX('Model Participation Data'!$N$8:$DX$57,0,MATCH(CONCATENATE($J2216,M$6),'Model Participation Data'!$N$6:$DX$6,0)),'Model Participation Data'!$B$8:$B$57,$C2216,'Model Participation Data'!$C$8:$C$57,$D2216)),"-",SUMIFS(INDEX('Model Participation Data'!$N$8:$DX$57,0,MATCH(CONCATENATE($J2216,M$6),'Model Participation Data'!$N$6:$DX$6,0)),'Model Participation Data'!$B$8:$B$57,$C2216,'Model Participation Data'!$C$8:$C$57,$D2216))</f>
        <v>0</v>
      </c>
      <c r="N2216" s="254">
        <f>IF(ISNA(SUMIFS(INDEX('Model Participation Data'!$N$8:$DX$57,0,MATCH(CONCATENATE($J2216,N$6),'Model Participation Data'!$N$6:$DX$6,0)),'Model Participation Data'!$B$8:$B$57,$C2216,'Model Participation Data'!$C$8:$C$57,$D2216)),"-",SUMIFS(INDEX('Model Participation Data'!$N$8:$DX$57,0,MATCH(CONCATENATE($J2216,N$6),'Model Participation Data'!$N$6:$DX$6,0)),'Model Participation Data'!$B$8:$B$57,$C2216,'Model Participation Data'!$C$8:$C$57,$D2216))</f>
        <v>0</v>
      </c>
      <c r="O2216" s="154">
        <f>IF(ISNA(SUMIFS(INDEX('Model Participation Data'!$N$8:$DX$57,0,MATCH(CONCATENATE($J2216,O$6),'Model Participation Data'!$N$6:$DX$6,0)),'Model Participation Data'!$B$8:$B$57,$C2216,'Model Participation Data'!$C$8:$C$57,$D2216)),"-",SUMIFS(INDEX('Model Participation Data'!$N$8:$DX$57,0,MATCH(CONCATENATE($J2216,O$6),'Model Participation Data'!$N$6:$DX$6,0)),'Model Participation Data'!$B$8:$B$57,$C2216,'Model Participation Data'!$C$8:$C$57,$D2216))</f>
        <v>0</v>
      </c>
    </row>
    <row r="2217" spans="2:15" x14ac:dyDescent="0.35">
      <c r="B2217" s="37" t="s">
        <v>80</v>
      </c>
      <c r="C2217" s="38" t="str">
        <f>IF(ISBLANK('Model Participation Data'!$B$96),"-",'Model Participation Data'!$B$96)</f>
        <v>-</v>
      </c>
      <c r="D2217" s="38" t="str">
        <f>IF(ISBLANK('Model Participation Data'!$C$96),"-",'Model Participation Data'!$C$96)</f>
        <v>-</v>
      </c>
      <c r="E2217" s="38" t="str">
        <f>IF(ISBLANK('Model Participation Data'!$D$96),"-",'Model Participation Data'!$D$96)</f>
        <v>-</v>
      </c>
      <c r="F2217" s="38" t="str">
        <f>IF(ISBLANK('Model Participation Data'!$E$96),"-",'Model Participation Data'!$E$96)</f>
        <v>-</v>
      </c>
      <c r="G2217" s="151" t="str">
        <f>IF(ISBLANK('Model Participation Data'!$F$96),"-",'Model Participation Data'!$F$96)</f>
        <v>-</v>
      </c>
      <c r="H2217" s="253">
        <v>2</v>
      </c>
      <c r="I2217" s="253">
        <v>4</v>
      </c>
      <c r="J2217" s="150" t="str">
        <f t="shared" si="81"/>
        <v>24</v>
      </c>
      <c r="K2217" s="38" t="str">
        <f>IF(ISBLANK('Model Participation Data'!$L$96),"-",'Model Participation Data'!$L$96)</f>
        <v>-</v>
      </c>
      <c r="L2217" s="39" t="str">
        <f>IF(ISBLANK('Model Participation Data'!$M$96),"-",'Model Participation Data'!$M$96)</f>
        <v>-</v>
      </c>
      <c r="M2217" s="254">
        <f>IF(ISNA(SUMIFS(INDEX('Model Participation Data'!$N$8:$DX$57,0,MATCH(CONCATENATE($J2217,M$6),'Model Participation Data'!$N$6:$DX$6,0)),'Model Participation Data'!$B$8:$B$57,$C2217,'Model Participation Data'!$C$8:$C$57,$D2217)),"-",SUMIFS(INDEX('Model Participation Data'!$N$8:$DX$57,0,MATCH(CONCATENATE($J2217,M$6),'Model Participation Data'!$N$6:$DX$6,0)),'Model Participation Data'!$B$8:$B$57,$C2217,'Model Participation Data'!$C$8:$C$57,$D2217))</f>
        <v>0</v>
      </c>
      <c r="N2217" s="254">
        <f>IF(ISNA(SUMIFS(INDEX('Model Participation Data'!$N$8:$DX$57,0,MATCH(CONCATENATE($J2217,N$6),'Model Participation Data'!$N$6:$DX$6,0)),'Model Participation Data'!$B$8:$B$57,$C2217,'Model Participation Data'!$C$8:$C$57,$D2217)),"-",SUMIFS(INDEX('Model Participation Data'!$N$8:$DX$57,0,MATCH(CONCATENATE($J2217,N$6),'Model Participation Data'!$N$6:$DX$6,0)),'Model Participation Data'!$B$8:$B$57,$C2217,'Model Participation Data'!$C$8:$C$57,$D2217))</f>
        <v>0</v>
      </c>
      <c r="O2217" s="154">
        <f>IF(ISNA(SUMIFS(INDEX('Model Participation Data'!$N$8:$DX$57,0,MATCH(CONCATENATE($J2217,O$6),'Model Participation Data'!$N$6:$DX$6,0)),'Model Participation Data'!$B$8:$B$57,$C2217,'Model Participation Data'!$C$8:$C$57,$D2217)),"-",SUMIFS(INDEX('Model Participation Data'!$N$8:$DX$57,0,MATCH(CONCATENATE($J2217,O$6),'Model Participation Data'!$N$6:$DX$6,0)),'Model Participation Data'!$B$8:$B$57,$C2217,'Model Participation Data'!$C$8:$C$57,$D2217))</f>
        <v>0</v>
      </c>
    </row>
    <row r="2218" spans="2:15" x14ac:dyDescent="0.35">
      <c r="B2218" s="37" t="s">
        <v>80</v>
      </c>
      <c r="C2218" s="38" t="str">
        <f>IF(ISBLANK('Model Participation Data'!$B$96),"-",'Model Participation Data'!$B$96)</f>
        <v>-</v>
      </c>
      <c r="D2218" s="38" t="str">
        <f>IF(ISBLANK('Model Participation Data'!$C$96),"-",'Model Participation Data'!$C$96)</f>
        <v>-</v>
      </c>
      <c r="E2218" s="38" t="str">
        <f>IF(ISBLANK('Model Participation Data'!$D$96),"-",'Model Participation Data'!$D$96)</f>
        <v>-</v>
      </c>
      <c r="F2218" s="38" t="str">
        <f>IF(ISBLANK('Model Participation Data'!$E$96),"-",'Model Participation Data'!$E$96)</f>
        <v>-</v>
      </c>
      <c r="G2218" s="151" t="str">
        <f>IF(ISBLANK('Model Participation Data'!$F$96),"-",'Model Participation Data'!$F$96)</f>
        <v>-</v>
      </c>
      <c r="H2218" s="253">
        <v>2</v>
      </c>
      <c r="I2218" s="253">
        <v>5</v>
      </c>
      <c r="J2218" s="150" t="str">
        <f t="shared" si="81"/>
        <v>25</v>
      </c>
      <c r="K2218" s="38" t="str">
        <f>IF(ISBLANK('Model Participation Data'!$L$96),"-",'Model Participation Data'!$L$96)</f>
        <v>-</v>
      </c>
      <c r="L2218" s="39" t="str">
        <f>IF(ISBLANK('Model Participation Data'!$M$96),"-",'Model Participation Data'!$M$96)</f>
        <v>-</v>
      </c>
      <c r="M2218" s="254">
        <f>IF(ISNA(SUMIFS(INDEX('Model Participation Data'!$N$8:$DX$57,0,MATCH(CONCATENATE($J2218,M$6),'Model Participation Data'!$N$6:$DX$6,0)),'Model Participation Data'!$B$8:$B$57,$C2218,'Model Participation Data'!$C$8:$C$57,$D2218)),"-",SUMIFS(INDEX('Model Participation Data'!$N$8:$DX$57,0,MATCH(CONCATENATE($J2218,M$6),'Model Participation Data'!$N$6:$DX$6,0)),'Model Participation Data'!$B$8:$B$57,$C2218,'Model Participation Data'!$C$8:$C$57,$D2218))</f>
        <v>0</v>
      </c>
      <c r="N2218" s="254">
        <f>IF(ISNA(SUMIFS(INDEX('Model Participation Data'!$N$8:$DX$57,0,MATCH(CONCATENATE($J2218,N$6),'Model Participation Data'!$N$6:$DX$6,0)),'Model Participation Data'!$B$8:$B$57,$C2218,'Model Participation Data'!$C$8:$C$57,$D2218)),"-",SUMIFS(INDEX('Model Participation Data'!$N$8:$DX$57,0,MATCH(CONCATENATE($J2218,N$6),'Model Participation Data'!$N$6:$DX$6,0)),'Model Participation Data'!$B$8:$B$57,$C2218,'Model Participation Data'!$C$8:$C$57,$D2218))</f>
        <v>0</v>
      </c>
      <c r="O2218" s="154">
        <f>IF(ISNA(SUMIFS(INDEX('Model Participation Data'!$N$8:$DX$57,0,MATCH(CONCATENATE($J2218,O$6),'Model Participation Data'!$N$6:$DX$6,0)),'Model Participation Data'!$B$8:$B$57,$C2218,'Model Participation Data'!$C$8:$C$57,$D2218)),"-",SUMIFS(INDEX('Model Participation Data'!$N$8:$DX$57,0,MATCH(CONCATENATE($J2218,O$6),'Model Participation Data'!$N$6:$DX$6,0)),'Model Participation Data'!$B$8:$B$57,$C2218,'Model Participation Data'!$C$8:$C$57,$D2218))</f>
        <v>0</v>
      </c>
    </row>
    <row r="2219" spans="2:15" x14ac:dyDescent="0.35">
      <c r="B2219" s="37" t="s">
        <v>80</v>
      </c>
      <c r="C2219" s="38" t="str">
        <f>IF(ISBLANK('Model Participation Data'!$B$96),"-",'Model Participation Data'!$B$96)</f>
        <v>-</v>
      </c>
      <c r="D2219" s="38" t="str">
        <f>IF(ISBLANK('Model Participation Data'!$C$96),"-",'Model Participation Data'!$C$96)</f>
        <v>-</v>
      </c>
      <c r="E2219" s="38" t="str">
        <f>IF(ISBLANK('Model Participation Data'!$D$96),"-",'Model Participation Data'!$D$96)</f>
        <v>-</v>
      </c>
      <c r="F2219" s="38" t="str">
        <f>IF(ISBLANK('Model Participation Data'!$E$96),"-",'Model Participation Data'!$E$96)</f>
        <v>-</v>
      </c>
      <c r="G2219" s="151" t="str">
        <f>IF(ISBLANK('Model Participation Data'!$F$96),"-",'Model Participation Data'!$F$96)</f>
        <v>-</v>
      </c>
      <c r="H2219" s="253">
        <v>2</v>
      </c>
      <c r="I2219" s="253" t="s">
        <v>65</v>
      </c>
      <c r="J2219" s="150" t="str">
        <f t="shared" si="81"/>
        <v>2Goal</v>
      </c>
      <c r="K2219" s="38" t="str">
        <f>IF(ISBLANK('Model Participation Data'!$L$96),"-",'Model Participation Data'!$L$96)</f>
        <v>-</v>
      </c>
      <c r="L2219" s="39" t="str">
        <f>IF(ISBLANK('Model Participation Data'!$M$96),"-",'Model Participation Data'!$M$96)</f>
        <v>-</v>
      </c>
      <c r="M2219" s="254" t="str">
        <f>IF(ISNA(SUMIFS(INDEX('Model Participation Data'!$N$8:$DX$57,0,MATCH(CONCATENATE($J2219,M$6),'Model Participation Data'!$N$6:$DX$6,0)),'Model Participation Data'!$B$8:$B$57,$C2219,'Model Participation Data'!$C$8:$C$57,$D2219)),"-",SUMIFS(INDEX('Model Participation Data'!$N$8:$DX$57,0,MATCH(CONCATENATE($J2219,M$6),'Model Participation Data'!$N$6:$DX$6,0)),'Model Participation Data'!$B$8:$B$57,$C2219,'Model Participation Data'!$C$8:$C$57,$D2219))</f>
        <v>-</v>
      </c>
      <c r="N2219" s="254" t="str">
        <f>IF(ISNA(SUMIFS(INDEX('Model Participation Data'!$N$8:$DX$57,0,MATCH(CONCATENATE($J2219,N$6),'Model Participation Data'!$N$6:$DX$6,0)),'Model Participation Data'!$B$8:$B$57,$C2219,'Model Participation Data'!$C$8:$C$57,$D2219)),"-",SUMIFS(INDEX('Model Participation Data'!$N$8:$DX$57,0,MATCH(CONCATENATE($J2219,N$6),'Model Participation Data'!$N$6:$DX$6,0)),'Model Participation Data'!$B$8:$B$57,$C2219,'Model Participation Data'!$C$8:$C$57,$D2219))</f>
        <v>-</v>
      </c>
      <c r="O2219" s="154">
        <f>IF(ISNA(SUMIFS(INDEX('Model Participation Data'!$N$8:$DX$57,0,MATCH(CONCATENATE($J2219,O$6),'Model Participation Data'!$N$6:$DX$6,0)),'Model Participation Data'!$B$8:$B$57,$C2219,'Model Participation Data'!$C$8:$C$57,$D2219)),"-",SUMIFS(INDEX('Model Participation Data'!$N$8:$DX$57,0,MATCH(CONCATENATE($J2219,O$6),'Model Participation Data'!$N$6:$DX$6,0)),'Model Participation Data'!$B$8:$B$57,$C2219,'Model Participation Data'!$C$8:$C$57,$D2219))</f>
        <v>0</v>
      </c>
    </row>
    <row r="2220" spans="2:15" x14ac:dyDescent="0.35">
      <c r="B2220" s="37" t="s">
        <v>80</v>
      </c>
      <c r="C2220" s="38" t="str">
        <f>IF(ISBLANK('Model Participation Data'!$B$96),"-",'Model Participation Data'!$B$96)</f>
        <v>-</v>
      </c>
      <c r="D2220" s="38" t="str">
        <f>IF(ISBLANK('Model Participation Data'!$C$96),"-",'Model Participation Data'!$C$96)</f>
        <v>-</v>
      </c>
      <c r="E2220" s="38" t="str">
        <f>IF(ISBLANK('Model Participation Data'!$D$96),"-",'Model Participation Data'!$D$96)</f>
        <v>-</v>
      </c>
      <c r="F2220" s="38" t="str">
        <f>IF(ISBLANK('Model Participation Data'!$E$96),"-",'Model Participation Data'!$E$96)</f>
        <v>-</v>
      </c>
      <c r="G2220" s="151" t="str">
        <f>IF(ISBLANK('Model Participation Data'!$F$96),"-",'Model Participation Data'!$F$96)</f>
        <v>-</v>
      </c>
      <c r="H2220" s="253">
        <v>3</v>
      </c>
      <c r="I2220" s="253">
        <v>1</v>
      </c>
      <c r="J2220" s="150" t="str">
        <f t="shared" si="81"/>
        <v>31</v>
      </c>
      <c r="K2220" s="38" t="str">
        <f>IF(ISBLANK('Model Participation Data'!$L$96),"-",'Model Participation Data'!$L$96)</f>
        <v>-</v>
      </c>
      <c r="L2220" s="39" t="str">
        <f>IF(ISBLANK('Model Participation Data'!$M$96),"-",'Model Participation Data'!$M$96)</f>
        <v>-</v>
      </c>
      <c r="M2220" s="254">
        <f>IF(ISNA(SUMIFS(INDEX('Model Participation Data'!$N$8:$DX$57,0,MATCH(CONCATENATE($J2220,M$6),'Model Participation Data'!$N$6:$DX$6,0)),'Model Participation Data'!$B$8:$B$57,$C2220,'Model Participation Data'!$C$8:$C$57,$D2220)),"-",SUMIFS(INDEX('Model Participation Data'!$N$8:$DX$57,0,MATCH(CONCATENATE($J2220,M$6),'Model Participation Data'!$N$6:$DX$6,0)),'Model Participation Data'!$B$8:$B$57,$C2220,'Model Participation Data'!$C$8:$C$57,$D2220))</f>
        <v>0</v>
      </c>
      <c r="N2220" s="254">
        <f>IF(ISNA(SUMIFS(INDEX('Model Participation Data'!$N$8:$DX$57,0,MATCH(CONCATENATE($J2220,N$6),'Model Participation Data'!$N$6:$DX$6,0)),'Model Participation Data'!$B$8:$B$57,$C2220,'Model Participation Data'!$C$8:$C$57,$D2220)),"-",SUMIFS(INDEX('Model Participation Data'!$N$8:$DX$57,0,MATCH(CONCATENATE($J2220,N$6),'Model Participation Data'!$N$6:$DX$6,0)),'Model Participation Data'!$B$8:$B$57,$C2220,'Model Participation Data'!$C$8:$C$57,$D2220))</f>
        <v>0</v>
      </c>
      <c r="O2220" s="154">
        <f>IF(ISNA(SUMIFS(INDEX('Model Participation Data'!$N$8:$DX$57,0,MATCH(CONCATENATE($J2220,O$6),'Model Participation Data'!$N$6:$DX$6,0)),'Model Participation Data'!$B$8:$B$57,$C2220,'Model Participation Data'!$C$8:$C$57,$D2220)),"-",SUMIFS(INDEX('Model Participation Data'!$N$8:$DX$57,0,MATCH(CONCATENATE($J2220,O$6),'Model Participation Data'!$N$6:$DX$6,0)),'Model Participation Data'!$B$8:$B$57,$C2220,'Model Participation Data'!$C$8:$C$57,$D2220))</f>
        <v>0</v>
      </c>
    </row>
    <row r="2221" spans="2:15" x14ac:dyDescent="0.35">
      <c r="B2221" s="37" t="s">
        <v>80</v>
      </c>
      <c r="C2221" s="38" t="str">
        <f>IF(ISBLANK('Model Participation Data'!$B$96),"-",'Model Participation Data'!$B$96)</f>
        <v>-</v>
      </c>
      <c r="D2221" s="38" t="str">
        <f>IF(ISBLANK('Model Participation Data'!$C$96),"-",'Model Participation Data'!$C$96)</f>
        <v>-</v>
      </c>
      <c r="E2221" s="38" t="str">
        <f>IF(ISBLANK('Model Participation Data'!$D$96),"-",'Model Participation Data'!$D$96)</f>
        <v>-</v>
      </c>
      <c r="F2221" s="38" t="str">
        <f>IF(ISBLANK('Model Participation Data'!$E$96),"-",'Model Participation Data'!$E$96)</f>
        <v>-</v>
      </c>
      <c r="G2221" s="151" t="str">
        <f>IF(ISBLANK('Model Participation Data'!$F$96),"-",'Model Participation Data'!$F$96)</f>
        <v>-</v>
      </c>
      <c r="H2221" s="253">
        <v>3</v>
      </c>
      <c r="I2221" s="253">
        <v>2</v>
      </c>
      <c r="J2221" s="150" t="str">
        <f t="shared" si="81"/>
        <v>32</v>
      </c>
      <c r="K2221" s="38" t="str">
        <f>IF(ISBLANK('Model Participation Data'!$L$96),"-",'Model Participation Data'!$L$96)</f>
        <v>-</v>
      </c>
      <c r="L2221" s="39" t="str">
        <f>IF(ISBLANK('Model Participation Data'!$M$96),"-",'Model Participation Data'!$M$96)</f>
        <v>-</v>
      </c>
      <c r="M2221" s="254">
        <f>IF(ISNA(SUMIFS(INDEX('Model Participation Data'!$N$8:$DX$57,0,MATCH(CONCATENATE($J2221,M$6),'Model Participation Data'!$N$6:$DX$6,0)),'Model Participation Data'!$B$8:$B$57,$C2221,'Model Participation Data'!$C$8:$C$57,$D2221)),"-",SUMIFS(INDEX('Model Participation Data'!$N$8:$DX$57,0,MATCH(CONCATENATE($J2221,M$6),'Model Participation Data'!$N$6:$DX$6,0)),'Model Participation Data'!$B$8:$B$57,$C2221,'Model Participation Data'!$C$8:$C$57,$D2221))</f>
        <v>0</v>
      </c>
      <c r="N2221" s="254">
        <f>IF(ISNA(SUMIFS(INDEX('Model Participation Data'!$N$8:$DX$57,0,MATCH(CONCATENATE($J2221,N$6),'Model Participation Data'!$N$6:$DX$6,0)),'Model Participation Data'!$B$8:$B$57,$C2221,'Model Participation Data'!$C$8:$C$57,$D2221)),"-",SUMIFS(INDEX('Model Participation Data'!$N$8:$DX$57,0,MATCH(CONCATENATE($J2221,N$6),'Model Participation Data'!$N$6:$DX$6,0)),'Model Participation Data'!$B$8:$B$57,$C2221,'Model Participation Data'!$C$8:$C$57,$D2221))</f>
        <v>0</v>
      </c>
      <c r="O2221" s="154">
        <f>IF(ISNA(SUMIFS(INDEX('Model Participation Data'!$N$8:$DX$57,0,MATCH(CONCATENATE($J2221,O$6),'Model Participation Data'!$N$6:$DX$6,0)),'Model Participation Data'!$B$8:$B$57,$C2221,'Model Participation Data'!$C$8:$C$57,$D2221)),"-",SUMIFS(INDEX('Model Participation Data'!$N$8:$DX$57,0,MATCH(CONCATENATE($J2221,O$6),'Model Participation Data'!$N$6:$DX$6,0)),'Model Participation Data'!$B$8:$B$57,$C2221,'Model Participation Data'!$C$8:$C$57,$D2221))</f>
        <v>0</v>
      </c>
    </row>
    <row r="2222" spans="2:15" x14ac:dyDescent="0.35">
      <c r="B2222" s="37" t="s">
        <v>80</v>
      </c>
      <c r="C2222" s="38" t="str">
        <f>IF(ISBLANK('Model Participation Data'!$B$96),"-",'Model Participation Data'!$B$96)</f>
        <v>-</v>
      </c>
      <c r="D2222" s="38" t="str">
        <f>IF(ISBLANK('Model Participation Data'!$C$96),"-",'Model Participation Data'!$C$96)</f>
        <v>-</v>
      </c>
      <c r="E2222" s="38" t="str">
        <f>IF(ISBLANK('Model Participation Data'!$D$96),"-",'Model Participation Data'!$D$96)</f>
        <v>-</v>
      </c>
      <c r="F2222" s="38" t="str">
        <f>IF(ISBLANK('Model Participation Data'!$E$96),"-",'Model Participation Data'!$E$96)</f>
        <v>-</v>
      </c>
      <c r="G2222" s="151" t="str">
        <f>IF(ISBLANK('Model Participation Data'!$F$96),"-",'Model Participation Data'!$F$96)</f>
        <v>-</v>
      </c>
      <c r="H2222" s="253">
        <v>3</v>
      </c>
      <c r="I2222" s="253">
        <v>3</v>
      </c>
      <c r="J2222" s="150" t="str">
        <f t="shared" si="81"/>
        <v>33</v>
      </c>
      <c r="K2222" s="38" t="str">
        <f>IF(ISBLANK('Model Participation Data'!$L$96),"-",'Model Participation Data'!$L$96)</f>
        <v>-</v>
      </c>
      <c r="L2222" s="39" t="str">
        <f>IF(ISBLANK('Model Participation Data'!$M$96),"-",'Model Participation Data'!$M$96)</f>
        <v>-</v>
      </c>
      <c r="M2222" s="254">
        <f>IF(ISNA(SUMIFS(INDEX('Model Participation Data'!$N$8:$DX$57,0,MATCH(CONCATENATE($J2222,M$6),'Model Participation Data'!$N$6:$DX$6,0)),'Model Participation Data'!$B$8:$B$57,$C2222,'Model Participation Data'!$C$8:$C$57,$D2222)),"-",SUMIFS(INDEX('Model Participation Data'!$N$8:$DX$57,0,MATCH(CONCATENATE($J2222,M$6),'Model Participation Data'!$N$6:$DX$6,0)),'Model Participation Data'!$B$8:$B$57,$C2222,'Model Participation Data'!$C$8:$C$57,$D2222))</f>
        <v>0</v>
      </c>
      <c r="N2222" s="254">
        <f>IF(ISNA(SUMIFS(INDEX('Model Participation Data'!$N$8:$DX$57,0,MATCH(CONCATENATE($J2222,N$6),'Model Participation Data'!$N$6:$DX$6,0)),'Model Participation Data'!$B$8:$B$57,$C2222,'Model Participation Data'!$C$8:$C$57,$D2222)),"-",SUMIFS(INDEX('Model Participation Data'!$N$8:$DX$57,0,MATCH(CONCATENATE($J2222,N$6),'Model Participation Data'!$N$6:$DX$6,0)),'Model Participation Data'!$B$8:$B$57,$C2222,'Model Participation Data'!$C$8:$C$57,$D2222))</f>
        <v>0</v>
      </c>
      <c r="O2222" s="154">
        <f>IF(ISNA(SUMIFS(INDEX('Model Participation Data'!$N$8:$DX$57,0,MATCH(CONCATENATE($J2222,O$6),'Model Participation Data'!$N$6:$DX$6,0)),'Model Participation Data'!$B$8:$B$57,$C2222,'Model Participation Data'!$C$8:$C$57,$D2222)),"-",SUMIFS(INDEX('Model Participation Data'!$N$8:$DX$57,0,MATCH(CONCATENATE($J2222,O$6),'Model Participation Data'!$N$6:$DX$6,0)),'Model Participation Data'!$B$8:$B$57,$C2222,'Model Participation Data'!$C$8:$C$57,$D2222))</f>
        <v>0</v>
      </c>
    </row>
    <row r="2223" spans="2:15" x14ac:dyDescent="0.35">
      <c r="B2223" s="37" t="s">
        <v>80</v>
      </c>
      <c r="C2223" s="38" t="str">
        <f>IF(ISBLANK('Model Participation Data'!$B$96),"-",'Model Participation Data'!$B$96)</f>
        <v>-</v>
      </c>
      <c r="D2223" s="38" t="str">
        <f>IF(ISBLANK('Model Participation Data'!$C$96),"-",'Model Participation Data'!$C$96)</f>
        <v>-</v>
      </c>
      <c r="E2223" s="38" t="str">
        <f>IF(ISBLANK('Model Participation Data'!$D$96),"-",'Model Participation Data'!$D$96)</f>
        <v>-</v>
      </c>
      <c r="F2223" s="38" t="str">
        <f>IF(ISBLANK('Model Participation Data'!$E$96),"-",'Model Participation Data'!$E$96)</f>
        <v>-</v>
      </c>
      <c r="G2223" s="151" t="str">
        <f>IF(ISBLANK('Model Participation Data'!$F$96),"-",'Model Participation Data'!$F$96)</f>
        <v>-</v>
      </c>
      <c r="H2223" s="253">
        <v>3</v>
      </c>
      <c r="I2223" s="253">
        <v>4</v>
      </c>
      <c r="J2223" s="150" t="str">
        <f t="shared" si="81"/>
        <v>34</v>
      </c>
      <c r="K2223" s="38" t="str">
        <f>IF(ISBLANK('Model Participation Data'!$L$96),"-",'Model Participation Data'!$L$96)</f>
        <v>-</v>
      </c>
      <c r="L2223" s="39" t="str">
        <f>IF(ISBLANK('Model Participation Data'!$M$96),"-",'Model Participation Data'!$M$96)</f>
        <v>-</v>
      </c>
      <c r="M2223" s="254">
        <f>IF(ISNA(SUMIFS(INDEX('Model Participation Data'!$N$8:$DX$57,0,MATCH(CONCATENATE($J2223,M$6),'Model Participation Data'!$N$6:$DX$6,0)),'Model Participation Data'!$B$8:$B$57,$C2223,'Model Participation Data'!$C$8:$C$57,$D2223)),"-",SUMIFS(INDEX('Model Participation Data'!$N$8:$DX$57,0,MATCH(CONCATENATE($J2223,M$6),'Model Participation Data'!$N$6:$DX$6,0)),'Model Participation Data'!$B$8:$B$57,$C2223,'Model Participation Data'!$C$8:$C$57,$D2223))</f>
        <v>0</v>
      </c>
      <c r="N2223" s="254">
        <f>IF(ISNA(SUMIFS(INDEX('Model Participation Data'!$N$8:$DX$57,0,MATCH(CONCATENATE($J2223,N$6),'Model Participation Data'!$N$6:$DX$6,0)),'Model Participation Data'!$B$8:$B$57,$C2223,'Model Participation Data'!$C$8:$C$57,$D2223)),"-",SUMIFS(INDEX('Model Participation Data'!$N$8:$DX$57,0,MATCH(CONCATENATE($J2223,N$6),'Model Participation Data'!$N$6:$DX$6,0)),'Model Participation Data'!$B$8:$B$57,$C2223,'Model Participation Data'!$C$8:$C$57,$D2223))</f>
        <v>0</v>
      </c>
      <c r="O2223" s="154">
        <f>IF(ISNA(SUMIFS(INDEX('Model Participation Data'!$N$8:$DX$57,0,MATCH(CONCATENATE($J2223,O$6),'Model Participation Data'!$N$6:$DX$6,0)),'Model Participation Data'!$B$8:$B$57,$C2223,'Model Participation Data'!$C$8:$C$57,$D2223)),"-",SUMIFS(INDEX('Model Participation Data'!$N$8:$DX$57,0,MATCH(CONCATENATE($J2223,O$6),'Model Participation Data'!$N$6:$DX$6,0)),'Model Participation Data'!$B$8:$B$57,$C2223,'Model Participation Data'!$C$8:$C$57,$D2223))</f>
        <v>0</v>
      </c>
    </row>
    <row r="2224" spans="2:15" x14ac:dyDescent="0.35">
      <c r="B2224" s="37" t="s">
        <v>80</v>
      </c>
      <c r="C2224" s="38" t="str">
        <f>IF(ISBLANK('Model Participation Data'!$B$96),"-",'Model Participation Data'!$B$96)</f>
        <v>-</v>
      </c>
      <c r="D2224" s="38" t="str">
        <f>IF(ISBLANK('Model Participation Data'!$C$96),"-",'Model Participation Data'!$C$96)</f>
        <v>-</v>
      </c>
      <c r="E2224" s="38" t="str">
        <f>IF(ISBLANK('Model Participation Data'!$D$96),"-",'Model Participation Data'!$D$96)</f>
        <v>-</v>
      </c>
      <c r="F2224" s="38" t="str">
        <f>IF(ISBLANK('Model Participation Data'!$E$96),"-",'Model Participation Data'!$E$96)</f>
        <v>-</v>
      </c>
      <c r="G2224" s="151" t="str">
        <f>IF(ISBLANK('Model Participation Data'!$F$96),"-",'Model Participation Data'!$F$96)</f>
        <v>-</v>
      </c>
      <c r="H2224" s="253">
        <v>3</v>
      </c>
      <c r="I2224" s="253">
        <v>5</v>
      </c>
      <c r="J2224" s="150" t="str">
        <f t="shared" si="81"/>
        <v>35</v>
      </c>
      <c r="K2224" s="38" t="str">
        <f>IF(ISBLANK('Model Participation Data'!$L$96),"-",'Model Participation Data'!$L$96)</f>
        <v>-</v>
      </c>
      <c r="L2224" s="39" t="str">
        <f>IF(ISBLANK('Model Participation Data'!$M$96),"-",'Model Participation Data'!$M$96)</f>
        <v>-</v>
      </c>
      <c r="M2224" s="254">
        <f>IF(ISNA(SUMIFS(INDEX('Model Participation Data'!$N$8:$DX$57,0,MATCH(CONCATENATE($J2224,M$6),'Model Participation Data'!$N$6:$DX$6,0)),'Model Participation Data'!$B$8:$B$57,$C2224,'Model Participation Data'!$C$8:$C$57,$D2224)),"-",SUMIFS(INDEX('Model Participation Data'!$N$8:$DX$57,0,MATCH(CONCATENATE($J2224,M$6),'Model Participation Data'!$N$6:$DX$6,0)),'Model Participation Data'!$B$8:$B$57,$C2224,'Model Participation Data'!$C$8:$C$57,$D2224))</f>
        <v>0</v>
      </c>
      <c r="N2224" s="254">
        <f>IF(ISNA(SUMIFS(INDEX('Model Participation Data'!$N$8:$DX$57,0,MATCH(CONCATENATE($J2224,N$6),'Model Participation Data'!$N$6:$DX$6,0)),'Model Participation Data'!$B$8:$B$57,$C2224,'Model Participation Data'!$C$8:$C$57,$D2224)),"-",SUMIFS(INDEX('Model Participation Data'!$N$8:$DX$57,0,MATCH(CONCATENATE($J2224,N$6),'Model Participation Data'!$N$6:$DX$6,0)),'Model Participation Data'!$B$8:$B$57,$C2224,'Model Participation Data'!$C$8:$C$57,$D2224))</f>
        <v>0</v>
      </c>
      <c r="O2224" s="154">
        <f>IF(ISNA(SUMIFS(INDEX('Model Participation Data'!$N$8:$DX$57,0,MATCH(CONCATENATE($J2224,O$6),'Model Participation Data'!$N$6:$DX$6,0)),'Model Participation Data'!$B$8:$B$57,$C2224,'Model Participation Data'!$C$8:$C$57,$D2224)),"-",SUMIFS(INDEX('Model Participation Data'!$N$8:$DX$57,0,MATCH(CONCATENATE($J2224,O$6),'Model Participation Data'!$N$6:$DX$6,0)),'Model Participation Data'!$B$8:$B$57,$C2224,'Model Participation Data'!$C$8:$C$57,$D2224))</f>
        <v>0</v>
      </c>
    </row>
    <row r="2225" spans="2:15" x14ac:dyDescent="0.35">
      <c r="B2225" s="37" t="s">
        <v>80</v>
      </c>
      <c r="C2225" s="38" t="str">
        <f>IF(ISBLANK('Model Participation Data'!$B$96),"-",'Model Participation Data'!$B$96)</f>
        <v>-</v>
      </c>
      <c r="D2225" s="38" t="str">
        <f>IF(ISBLANK('Model Participation Data'!$C$96),"-",'Model Participation Data'!$C$96)</f>
        <v>-</v>
      </c>
      <c r="E2225" s="38" t="str">
        <f>IF(ISBLANK('Model Participation Data'!$D$96),"-",'Model Participation Data'!$D$96)</f>
        <v>-</v>
      </c>
      <c r="F2225" s="38" t="str">
        <f>IF(ISBLANK('Model Participation Data'!$E$96),"-",'Model Participation Data'!$E$96)</f>
        <v>-</v>
      </c>
      <c r="G2225" s="151" t="str">
        <f>IF(ISBLANK('Model Participation Data'!$F$96),"-",'Model Participation Data'!$F$96)</f>
        <v>-</v>
      </c>
      <c r="H2225" s="253">
        <v>3</v>
      </c>
      <c r="I2225" s="253" t="s">
        <v>65</v>
      </c>
      <c r="J2225" s="150" t="str">
        <f t="shared" si="81"/>
        <v>3Goal</v>
      </c>
      <c r="K2225" s="38" t="str">
        <f>IF(ISBLANK('Model Participation Data'!$L$96),"-",'Model Participation Data'!$L$96)</f>
        <v>-</v>
      </c>
      <c r="L2225" s="39" t="str">
        <f>IF(ISBLANK('Model Participation Data'!$M$96),"-",'Model Participation Data'!$M$96)</f>
        <v>-</v>
      </c>
      <c r="M2225" s="254" t="str">
        <f>IF(ISNA(SUMIFS(INDEX('Model Participation Data'!$N$8:$DX$57,0,MATCH(CONCATENATE($J2225,M$6),'Model Participation Data'!$N$6:$DX$6,0)),'Model Participation Data'!$B$8:$B$57,$C2225,'Model Participation Data'!$C$8:$C$57,$D2225)),"-",SUMIFS(INDEX('Model Participation Data'!$N$8:$DX$57,0,MATCH(CONCATENATE($J2225,M$6),'Model Participation Data'!$N$6:$DX$6,0)),'Model Participation Data'!$B$8:$B$57,$C2225,'Model Participation Data'!$C$8:$C$57,$D2225))</f>
        <v>-</v>
      </c>
      <c r="N2225" s="254" t="str">
        <f>IF(ISNA(SUMIFS(INDEX('Model Participation Data'!$N$8:$DX$57,0,MATCH(CONCATENATE($J2225,N$6),'Model Participation Data'!$N$6:$DX$6,0)),'Model Participation Data'!$B$8:$B$57,$C2225,'Model Participation Data'!$C$8:$C$57,$D2225)),"-",SUMIFS(INDEX('Model Participation Data'!$N$8:$DX$57,0,MATCH(CONCATENATE($J2225,N$6),'Model Participation Data'!$N$6:$DX$6,0)),'Model Participation Data'!$B$8:$B$57,$C2225,'Model Participation Data'!$C$8:$C$57,$D2225))</f>
        <v>-</v>
      </c>
      <c r="O2225" s="154">
        <f>IF(ISNA(SUMIFS(INDEX('Model Participation Data'!$N$8:$DX$57,0,MATCH(CONCATENATE($J2225,O$6),'Model Participation Data'!$N$6:$DX$6,0)),'Model Participation Data'!$B$8:$B$57,$C2225,'Model Participation Data'!$C$8:$C$57,$D2225)),"-",SUMIFS(INDEX('Model Participation Data'!$N$8:$DX$57,0,MATCH(CONCATENATE($J2225,O$6),'Model Participation Data'!$N$6:$DX$6,0)),'Model Participation Data'!$B$8:$B$57,$C2225,'Model Participation Data'!$C$8:$C$57,$D2225))</f>
        <v>0</v>
      </c>
    </row>
    <row r="2226" spans="2:15" x14ac:dyDescent="0.35">
      <c r="B2226" s="37" t="s">
        <v>80</v>
      </c>
      <c r="C2226" s="38" t="str">
        <f>IF(ISBLANK('Model Participation Data'!$B$96),"-",'Model Participation Data'!$B$96)</f>
        <v>-</v>
      </c>
      <c r="D2226" s="38" t="str">
        <f>IF(ISBLANK('Model Participation Data'!$C$96),"-",'Model Participation Data'!$C$96)</f>
        <v>-</v>
      </c>
      <c r="E2226" s="38" t="str">
        <f>IF(ISBLANK('Model Participation Data'!$D$96),"-",'Model Participation Data'!$D$96)</f>
        <v>-</v>
      </c>
      <c r="F2226" s="38" t="str">
        <f>IF(ISBLANK('Model Participation Data'!$E$96),"-",'Model Participation Data'!$E$96)</f>
        <v>-</v>
      </c>
      <c r="G2226" s="151" t="str">
        <f>IF(ISBLANK('Model Participation Data'!$F$96),"-",'Model Participation Data'!$F$96)</f>
        <v>-</v>
      </c>
      <c r="H2226" s="253">
        <v>4</v>
      </c>
      <c r="I2226" s="253">
        <v>1</v>
      </c>
      <c r="J2226" s="150" t="str">
        <f t="shared" si="81"/>
        <v>41</v>
      </c>
      <c r="K2226" s="38" t="str">
        <f>IF(ISBLANK('Model Participation Data'!$L$96),"-",'Model Participation Data'!$L$96)</f>
        <v>-</v>
      </c>
      <c r="L2226" s="39" t="str">
        <f>IF(ISBLANK('Model Participation Data'!$M$96),"-",'Model Participation Data'!$M$96)</f>
        <v>-</v>
      </c>
      <c r="M2226" s="254">
        <f>IF(ISNA(SUMIFS(INDEX('Model Participation Data'!$N$8:$DX$57,0,MATCH(CONCATENATE($J2226,M$6),'Model Participation Data'!$N$6:$DX$6,0)),'Model Participation Data'!$B$8:$B$57,$C2226,'Model Participation Data'!$C$8:$C$57,$D2226)),"-",SUMIFS(INDEX('Model Participation Data'!$N$8:$DX$57,0,MATCH(CONCATENATE($J2226,M$6),'Model Participation Data'!$N$6:$DX$6,0)),'Model Participation Data'!$B$8:$B$57,$C2226,'Model Participation Data'!$C$8:$C$57,$D2226))</f>
        <v>0</v>
      </c>
      <c r="N2226" s="254">
        <f>IF(ISNA(SUMIFS(INDEX('Model Participation Data'!$N$8:$DX$57,0,MATCH(CONCATENATE($J2226,N$6),'Model Participation Data'!$N$6:$DX$6,0)),'Model Participation Data'!$B$8:$B$57,$C2226,'Model Participation Data'!$C$8:$C$57,$D2226)),"-",SUMIFS(INDEX('Model Participation Data'!$N$8:$DX$57,0,MATCH(CONCATENATE($J2226,N$6),'Model Participation Data'!$N$6:$DX$6,0)),'Model Participation Data'!$B$8:$B$57,$C2226,'Model Participation Data'!$C$8:$C$57,$D2226))</f>
        <v>0</v>
      </c>
      <c r="O2226" s="154">
        <f>IF(ISNA(SUMIFS(INDEX('Model Participation Data'!$N$8:$DX$57,0,MATCH(CONCATENATE($J2226,O$6),'Model Participation Data'!$N$6:$DX$6,0)),'Model Participation Data'!$B$8:$B$57,$C2226,'Model Participation Data'!$C$8:$C$57,$D2226)),"-",SUMIFS(INDEX('Model Participation Data'!$N$8:$DX$57,0,MATCH(CONCATENATE($J2226,O$6),'Model Participation Data'!$N$6:$DX$6,0)),'Model Participation Data'!$B$8:$B$57,$C2226,'Model Participation Data'!$C$8:$C$57,$D2226))</f>
        <v>0</v>
      </c>
    </row>
    <row r="2227" spans="2:15" x14ac:dyDescent="0.35">
      <c r="B2227" s="37" t="s">
        <v>80</v>
      </c>
      <c r="C2227" s="38" t="str">
        <f>IF(ISBLANK('Model Participation Data'!$B$96),"-",'Model Participation Data'!$B$96)</f>
        <v>-</v>
      </c>
      <c r="D2227" s="38" t="str">
        <f>IF(ISBLANK('Model Participation Data'!$C$96),"-",'Model Participation Data'!$C$96)</f>
        <v>-</v>
      </c>
      <c r="E2227" s="38" t="str">
        <f>IF(ISBLANK('Model Participation Data'!$D$96),"-",'Model Participation Data'!$D$96)</f>
        <v>-</v>
      </c>
      <c r="F2227" s="38" t="str">
        <f>IF(ISBLANK('Model Participation Data'!$E$96),"-",'Model Participation Data'!$E$96)</f>
        <v>-</v>
      </c>
      <c r="G2227" s="151" t="str">
        <f>IF(ISBLANK('Model Participation Data'!$F$96),"-",'Model Participation Data'!$F$96)</f>
        <v>-</v>
      </c>
      <c r="H2227" s="253">
        <v>4</v>
      </c>
      <c r="I2227" s="253">
        <v>2</v>
      </c>
      <c r="J2227" s="150" t="str">
        <f t="shared" si="81"/>
        <v>42</v>
      </c>
      <c r="K2227" s="38" t="str">
        <f>IF(ISBLANK('Model Participation Data'!$L$96),"-",'Model Participation Data'!$L$96)</f>
        <v>-</v>
      </c>
      <c r="L2227" s="39" t="str">
        <f>IF(ISBLANK('Model Participation Data'!$M$96),"-",'Model Participation Data'!$M$96)</f>
        <v>-</v>
      </c>
      <c r="M2227" s="254">
        <f>IF(ISNA(SUMIFS(INDEX('Model Participation Data'!$N$8:$DX$57,0,MATCH(CONCATENATE($J2227,M$6),'Model Participation Data'!$N$6:$DX$6,0)),'Model Participation Data'!$B$8:$B$57,$C2227,'Model Participation Data'!$C$8:$C$57,$D2227)),"-",SUMIFS(INDEX('Model Participation Data'!$N$8:$DX$57,0,MATCH(CONCATENATE($J2227,M$6),'Model Participation Data'!$N$6:$DX$6,0)),'Model Participation Data'!$B$8:$B$57,$C2227,'Model Participation Data'!$C$8:$C$57,$D2227))</f>
        <v>0</v>
      </c>
      <c r="N2227" s="254">
        <f>IF(ISNA(SUMIFS(INDEX('Model Participation Data'!$N$8:$DX$57,0,MATCH(CONCATENATE($J2227,N$6),'Model Participation Data'!$N$6:$DX$6,0)),'Model Participation Data'!$B$8:$B$57,$C2227,'Model Participation Data'!$C$8:$C$57,$D2227)),"-",SUMIFS(INDEX('Model Participation Data'!$N$8:$DX$57,0,MATCH(CONCATENATE($J2227,N$6),'Model Participation Data'!$N$6:$DX$6,0)),'Model Participation Data'!$B$8:$B$57,$C2227,'Model Participation Data'!$C$8:$C$57,$D2227))</f>
        <v>0</v>
      </c>
      <c r="O2227" s="154">
        <f>IF(ISNA(SUMIFS(INDEX('Model Participation Data'!$N$8:$DX$57,0,MATCH(CONCATENATE($J2227,O$6),'Model Participation Data'!$N$6:$DX$6,0)),'Model Participation Data'!$B$8:$B$57,$C2227,'Model Participation Data'!$C$8:$C$57,$D2227)),"-",SUMIFS(INDEX('Model Participation Data'!$N$8:$DX$57,0,MATCH(CONCATENATE($J2227,O$6),'Model Participation Data'!$N$6:$DX$6,0)),'Model Participation Data'!$B$8:$B$57,$C2227,'Model Participation Data'!$C$8:$C$57,$D2227))</f>
        <v>0</v>
      </c>
    </row>
    <row r="2228" spans="2:15" x14ac:dyDescent="0.35">
      <c r="B2228" s="37" t="s">
        <v>80</v>
      </c>
      <c r="C2228" s="38" t="str">
        <f>IF(ISBLANK('Model Participation Data'!$B$96),"-",'Model Participation Data'!$B$96)</f>
        <v>-</v>
      </c>
      <c r="D2228" s="38" t="str">
        <f>IF(ISBLANK('Model Participation Data'!$C$96),"-",'Model Participation Data'!$C$96)</f>
        <v>-</v>
      </c>
      <c r="E2228" s="38" t="str">
        <f>IF(ISBLANK('Model Participation Data'!$D$96),"-",'Model Participation Data'!$D$96)</f>
        <v>-</v>
      </c>
      <c r="F2228" s="38" t="str">
        <f>IF(ISBLANK('Model Participation Data'!$E$96),"-",'Model Participation Data'!$E$96)</f>
        <v>-</v>
      </c>
      <c r="G2228" s="151" t="str">
        <f>IF(ISBLANK('Model Participation Data'!$F$96),"-",'Model Participation Data'!$F$96)</f>
        <v>-</v>
      </c>
      <c r="H2228" s="253">
        <v>4</v>
      </c>
      <c r="I2228" s="253">
        <v>3</v>
      </c>
      <c r="J2228" s="150" t="str">
        <f t="shared" si="81"/>
        <v>43</v>
      </c>
      <c r="K2228" s="38" t="str">
        <f>IF(ISBLANK('Model Participation Data'!$L$96),"-",'Model Participation Data'!$L$96)</f>
        <v>-</v>
      </c>
      <c r="L2228" s="39" t="str">
        <f>IF(ISBLANK('Model Participation Data'!$M$96),"-",'Model Participation Data'!$M$96)</f>
        <v>-</v>
      </c>
      <c r="M2228" s="254">
        <f>IF(ISNA(SUMIFS(INDEX('Model Participation Data'!$N$8:$DX$57,0,MATCH(CONCATENATE($J2228,M$6),'Model Participation Data'!$N$6:$DX$6,0)),'Model Participation Data'!$B$8:$B$57,$C2228,'Model Participation Data'!$C$8:$C$57,$D2228)),"-",SUMIFS(INDEX('Model Participation Data'!$N$8:$DX$57,0,MATCH(CONCATENATE($J2228,M$6),'Model Participation Data'!$N$6:$DX$6,0)),'Model Participation Data'!$B$8:$B$57,$C2228,'Model Participation Data'!$C$8:$C$57,$D2228))</f>
        <v>0</v>
      </c>
      <c r="N2228" s="254">
        <f>IF(ISNA(SUMIFS(INDEX('Model Participation Data'!$N$8:$DX$57,0,MATCH(CONCATENATE($J2228,N$6),'Model Participation Data'!$N$6:$DX$6,0)),'Model Participation Data'!$B$8:$B$57,$C2228,'Model Participation Data'!$C$8:$C$57,$D2228)),"-",SUMIFS(INDEX('Model Participation Data'!$N$8:$DX$57,0,MATCH(CONCATENATE($J2228,N$6),'Model Participation Data'!$N$6:$DX$6,0)),'Model Participation Data'!$B$8:$B$57,$C2228,'Model Participation Data'!$C$8:$C$57,$D2228))</f>
        <v>0</v>
      </c>
      <c r="O2228" s="154">
        <f>IF(ISNA(SUMIFS(INDEX('Model Participation Data'!$N$8:$DX$57,0,MATCH(CONCATENATE($J2228,O$6),'Model Participation Data'!$N$6:$DX$6,0)),'Model Participation Data'!$B$8:$B$57,$C2228,'Model Participation Data'!$C$8:$C$57,$D2228)),"-",SUMIFS(INDEX('Model Participation Data'!$N$8:$DX$57,0,MATCH(CONCATENATE($J2228,O$6),'Model Participation Data'!$N$6:$DX$6,0)),'Model Participation Data'!$B$8:$B$57,$C2228,'Model Participation Data'!$C$8:$C$57,$D2228))</f>
        <v>0</v>
      </c>
    </row>
    <row r="2229" spans="2:15" x14ac:dyDescent="0.35">
      <c r="B2229" s="37" t="s">
        <v>80</v>
      </c>
      <c r="C2229" s="38" t="str">
        <f>IF(ISBLANK('Model Participation Data'!$B$96),"-",'Model Participation Data'!$B$96)</f>
        <v>-</v>
      </c>
      <c r="D2229" s="38" t="str">
        <f>IF(ISBLANK('Model Participation Data'!$C$96),"-",'Model Participation Data'!$C$96)</f>
        <v>-</v>
      </c>
      <c r="E2229" s="38" t="str">
        <f>IF(ISBLANK('Model Participation Data'!$D$96),"-",'Model Participation Data'!$D$96)</f>
        <v>-</v>
      </c>
      <c r="F2229" s="38" t="str">
        <f>IF(ISBLANK('Model Participation Data'!$E$96),"-",'Model Participation Data'!$E$96)</f>
        <v>-</v>
      </c>
      <c r="G2229" s="151" t="str">
        <f>IF(ISBLANK('Model Participation Data'!$F$96),"-",'Model Participation Data'!$F$96)</f>
        <v>-</v>
      </c>
      <c r="H2229" s="253">
        <v>4</v>
      </c>
      <c r="I2229" s="253">
        <v>4</v>
      </c>
      <c r="J2229" s="150" t="str">
        <f t="shared" si="81"/>
        <v>44</v>
      </c>
      <c r="K2229" s="38" t="str">
        <f>IF(ISBLANK('Model Participation Data'!$L$96),"-",'Model Participation Data'!$L$96)</f>
        <v>-</v>
      </c>
      <c r="L2229" s="39" t="str">
        <f>IF(ISBLANK('Model Participation Data'!$M$96),"-",'Model Participation Data'!$M$96)</f>
        <v>-</v>
      </c>
      <c r="M2229" s="254">
        <f>IF(ISNA(SUMIFS(INDEX('Model Participation Data'!$N$8:$DX$57,0,MATCH(CONCATENATE($J2229,M$6),'Model Participation Data'!$N$6:$DX$6,0)),'Model Participation Data'!$B$8:$B$57,$C2229,'Model Participation Data'!$C$8:$C$57,$D2229)),"-",SUMIFS(INDEX('Model Participation Data'!$N$8:$DX$57,0,MATCH(CONCATENATE($J2229,M$6),'Model Participation Data'!$N$6:$DX$6,0)),'Model Participation Data'!$B$8:$B$57,$C2229,'Model Participation Data'!$C$8:$C$57,$D2229))</f>
        <v>0</v>
      </c>
      <c r="N2229" s="254">
        <f>IF(ISNA(SUMIFS(INDEX('Model Participation Data'!$N$8:$DX$57,0,MATCH(CONCATENATE($J2229,N$6),'Model Participation Data'!$N$6:$DX$6,0)),'Model Participation Data'!$B$8:$B$57,$C2229,'Model Participation Data'!$C$8:$C$57,$D2229)),"-",SUMIFS(INDEX('Model Participation Data'!$N$8:$DX$57,0,MATCH(CONCATENATE($J2229,N$6),'Model Participation Data'!$N$6:$DX$6,0)),'Model Participation Data'!$B$8:$B$57,$C2229,'Model Participation Data'!$C$8:$C$57,$D2229))</f>
        <v>0</v>
      </c>
      <c r="O2229" s="154">
        <f>IF(ISNA(SUMIFS(INDEX('Model Participation Data'!$N$8:$DX$57,0,MATCH(CONCATENATE($J2229,O$6),'Model Participation Data'!$N$6:$DX$6,0)),'Model Participation Data'!$B$8:$B$57,$C2229,'Model Participation Data'!$C$8:$C$57,$D2229)),"-",SUMIFS(INDEX('Model Participation Data'!$N$8:$DX$57,0,MATCH(CONCATENATE($J2229,O$6),'Model Participation Data'!$N$6:$DX$6,0)),'Model Participation Data'!$B$8:$B$57,$C2229,'Model Participation Data'!$C$8:$C$57,$D2229))</f>
        <v>0</v>
      </c>
    </row>
    <row r="2230" spans="2:15" x14ac:dyDescent="0.35">
      <c r="B2230" s="37" t="s">
        <v>80</v>
      </c>
      <c r="C2230" s="38" t="str">
        <f>IF(ISBLANK('Model Participation Data'!$B$96),"-",'Model Participation Data'!$B$96)</f>
        <v>-</v>
      </c>
      <c r="D2230" s="38" t="str">
        <f>IF(ISBLANK('Model Participation Data'!$C$96),"-",'Model Participation Data'!$C$96)</f>
        <v>-</v>
      </c>
      <c r="E2230" s="38" t="str">
        <f>IF(ISBLANK('Model Participation Data'!$D$96),"-",'Model Participation Data'!$D$96)</f>
        <v>-</v>
      </c>
      <c r="F2230" s="38" t="str">
        <f>IF(ISBLANK('Model Participation Data'!$E$96),"-",'Model Participation Data'!$E$96)</f>
        <v>-</v>
      </c>
      <c r="G2230" s="151" t="str">
        <f>IF(ISBLANK('Model Participation Data'!$F$96),"-",'Model Participation Data'!$F$96)</f>
        <v>-</v>
      </c>
      <c r="H2230" s="253">
        <v>4</v>
      </c>
      <c r="I2230" s="253">
        <v>5</v>
      </c>
      <c r="J2230" s="150" t="str">
        <f t="shared" si="81"/>
        <v>45</v>
      </c>
      <c r="K2230" s="38" t="str">
        <f>IF(ISBLANK('Model Participation Data'!$L$96),"-",'Model Participation Data'!$L$96)</f>
        <v>-</v>
      </c>
      <c r="L2230" s="39" t="str">
        <f>IF(ISBLANK('Model Participation Data'!$M$96),"-",'Model Participation Data'!$M$96)</f>
        <v>-</v>
      </c>
      <c r="M2230" s="254">
        <f>IF(ISNA(SUMIFS(INDEX('Model Participation Data'!$N$8:$DX$57,0,MATCH(CONCATENATE($J2230,M$6),'Model Participation Data'!$N$6:$DX$6,0)),'Model Participation Data'!$B$8:$B$57,$C2230,'Model Participation Data'!$C$8:$C$57,$D2230)),"-",SUMIFS(INDEX('Model Participation Data'!$N$8:$DX$57,0,MATCH(CONCATENATE($J2230,M$6),'Model Participation Data'!$N$6:$DX$6,0)),'Model Participation Data'!$B$8:$B$57,$C2230,'Model Participation Data'!$C$8:$C$57,$D2230))</f>
        <v>0</v>
      </c>
      <c r="N2230" s="254">
        <f>IF(ISNA(SUMIFS(INDEX('Model Participation Data'!$N$8:$DX$57,0,MATCH(CONCATENATE($J2230,N$6),'Model Participation Data'!$N$6:$DX$6,0)),'Model Participation Data'!$B$8:$B$57,$C2230,'Model Participation Data'!$C$8:$C$57,$D2230)),"-",SUMIFS(INDEX('Model Participation Data'!$N$8:$DX$57,0,MATCH(CONCATENATE($J2230,N$6),'Model Participation Data'!$N$6:$DX$6,0)),'Model Participation Data'!$B$8:$B$57,$C2230,'Model Participation Data'!$C$8:$C$57,$D2230))</f>
        <v>0</v>
      </c>
      <c r="O2230" s="154">
        <f>IF(ISNA(SUMIFS(INDEX('Model Participation Data'!$N$8:$DX$57,0,MATCH(CONCATENATE($J2230,O$6),'Model Participation Data'!$N$6:$DX$6,0)),'Model Participation Data'!$B$8:$B$57,$C2230,'Model Participation Data'!$C$8:$C$57,$D2230)),"-",SUMIFS(INDEX('Model Participation Data'!$N$8:$DX$57,0,MATCH(CONCATENATE($J2230,O$6),'Model Participation Data'!$N$6:$DX$6,0)),'Model Participation Data'!$B$8:$B$57,$C2230,'Model Participation Data'!$C$8:$C$57,$D2230))</f>
        <v>0</v>
      </c>
    </row>
    <row r="2231" spans="2:15" x14ac:dyDescent="0.35">
      <c r="B2231" s="37" t="s">
        <v>80</v>
      </c>
      <c r="C2231" s="38" t="str">
        <f>IF(ISBLANK('Model Participation Data'!$B$96),"-",'Model Participation Data'!$B$96)</f>
        <v>-</v>
      </c>
      <c r="D2231" s="38" t="str">
        <f>IF(ISBLANK('Model Participation Data'!$C$96),"-",'Model Participation Data'!$C$96)</f>
        <v>-</v>
      </c>
      <c r="E2231" s="38" t="str">
        <f>IF(ISBLANK('Model Participation Data'!$D$96),"-",'Model Participation Data'!$D$96)</f>
        <v>-</v>
      </c>
      <c r="F2231" s="38" t="str">
        <f>IF(ISBLANK('Model Participation Data'!$E$96),"-",'Model Participation Data'!$E$96)</f>
        <v>-</v>
      </c>
      <c r="G2231" s="151" t="str">
        <f>IF(ISBLANK('Model Participation Data'!$F$96),"-",'Model Participation Data'!$F$96)</f>
        <v>-</v>
      </c>
      <c r="H2231" s="253">
        <v>4</v>
      </c>
      <c r="I2231" s="253" t="s">
        <v>65</v>
      </c>
      <c r="J2231" s="150" t="str">
        <f t="shared" si="81"/>
        <v>4Goal</v>
      </c>
      <c r="K2231" s="38" t="str">
        <f>IF(ISBLANK('Model Participation Data'!$L$96),"-",'Model Participation Data'!$L$96)</f>
        <v>-</v>
      </c>
      <c r="L2231" s="39" t="str">
        <f>IF(ISBLANK('Model Participation Data'!$M$96),"-",'Model Participation Data'!$M$96)</f>
        <v>-</v>
      </c>
      <c r="M2231" s="254" t="str">
        <f>IF(ISNA(SUMIFS(INDEX('Model Participation Data'!$N$8:$DX$57,0,MATCH(CONCATENATE($J2231,M$6),'Model Participation Data'!$N$6:$DX$6,0)),'Model Participation Data'!$B$8:$B$57,$C2231,'Model Participation Data'!$C$8:$C$57,$D2231)),"-",SUMIFS(INDEX('Model Participation Data'!$N$8:$DX$57,0,MATCH(CONCATENATE($J2231,M$6),'Model Participation Data'!$N$6:$DX$6,0)),'Model Participation Data'!$B$8:$B$57,$C2231,'Model Participation Data'!$C$8:$C$57,$D2231))</f>
        <v>-</v>
      </c>
      <c r="N2231" s="254" t="str">
        <f>IF(ISNA(SUMIFS(INDEX('Model Participation Data'!$N$8:$DX$57,0,MATCH(CONCATENATE($J2231,N$6),'Model Participation Data'!$N$6:$DX$6,0)),'Model Participation Data'!$B$8:$B$57,$C2231,'Model Participation Data'!$C$8:$C$57,$D2231)),"-",SUMIFS(INDEX('Model Participation Data'!$N$8:$DX$57,0,MATCH(CONCATENATE($J2231,N$6),'Model Participation Data'!$N$6:$DX$6,0)),'Model Participation Data'!$B$8:$B$57,$C2231,'Model Participation Data'!$C$8:$C$57,$D2231))</f>
        <v>-</v>
      </c>
      <c r="O2231" s="154">
        <f>IF(ISNA(SUMIFS(INDEX('Model Participation Data'!$N$8:$DX$57,0,MATCH(CONCATENATE($J2231,O$6),'Model Participation Data'!$N$6:$DX$6,0)),'Model Participation Data'!$B$8:$B$57,$C2231,'Model Participation Data'!$C$8:$C$57,$D2231)),"-",SUMIFS(INDEX('Model Participation Data'!$N$8:$DX$57,0,MATCH(CONCATENATE($J2231,O$6),'Model Participation Data'!$N$6:$DX$6,0)),'Model Participation Data'!$B$8:$B$57,$C2231,'Model Participation Data'!$C$8:$C$57,$D2231))</f>
        <v>0</v>
      </c>
    </row>
    <row r="2232" spans="2:15" x14ac:dyDescent="0.35">
      <c r="B2232" s="37" t="s">
        <v>80</v>
      </c>
      <c r="C2232" s="38" t="str">
        <f>IF(ISBLANK('Model Participation Data'!$B$97),"-",'Model Participation Data'!$B$97)</f>
        <v>-</v>
      </c>
      <c r="D2232" s="38" t="str">
        <f>IF(ISBLANK('Model Participation Data'!$C$97),"-",'Model Participation Data'!$C$97)</f>
        <v>-</v>
      </c>
      <c r="E2232" s="38" t="str">
        <f>IF(ISBLANK('Model Participation Data'!$D$97),"-",'Model Participation Data'!$D$97)</f>
        <v>-</v>
      </c>
      <c r="F2232" s="38" t="str">
        <f>IF(ISBLANK('Model Participation Data'!$E$97),"-",'Model Participation Data'!$E$97)</f>
        <v>-</v>
      </c>
      <c r="G2232" s="151" t="str">
        <f>IF(ISBLANK('Model Participation Data'!$F$97),"-",'Model Participation Data'!$F$97)</f>
        <v>-</v>
      </c>
      <c r="H2232" s="253" t="s">
        <v>64</v>
      </c>
      <c r="I2232" s="253" t="s">
        <v>64</v>
      </c>
      <c r="J2232" s="150" t="str">
        <f t="shared" si="81"/>
        <v>BaselineBaseline</v>
      </c>
      <c r="K2232" s="38" t="str">
        <f>IF(ISBLANK('Model Participation Data'!$L$97),"-",'Model Participation Data'!$L$97)</f>
        <v>-</v>
      </c>
      <c r="L2232" s="39" t="str">
        <f>IF(ISBLANK('Model Participation Data'!$M$97),"-",'Model Participation Data'!$M$97)</f>
        <v>-</v>
      </c>
      <c r="M2232" s="254">
        <f>IF(ISNA(SUMIFS(INDEX('Model Participation Data'!$N$8:$DX$57,0,MATCH(CONCATENATE($J2232,M$6),'Model Participation Data'!$N$6:$DX$6,0)),'Model Participation Data'!$B$8:$B$57,$C2232,'Model Participation Data'!$C$8:$C$57,$D2232)),"-",SUMIFS(INDEX('Model Participation Data'!$N$8:$DX$57,0,MATCH(CONCATENATE($J2232,M$6),'Model Participation Data'!$N$6:$DX$6,0)),'Model Participation Data'!$B$8:$B$57,$C2232,'Model Participation Data'!$C$8:$C$57,$D2232))</f>
        <v>0</v>
      </c>
      <c r="N2232" s="254">
        <f>IF(ISNA(SUMIFS(INDEX('Model Participation Data'!$N$8:$DX$57,0,MATCH(CONCATENATE($J2232,N$6),'Model Participation Data'!$N$6:$DX$6,0)),'Model Participation Data'!$B$8:$B$57,$C2232,'Model Participation Data'!$C$8:$C$57,$D2232)),"-",SUMIFS(INDEX('Model Participation Data'!$N$8:$DX$57,0,MATCH(CONCATENATE($J2232,N$6),'Model Participation Data'!$N$6:$DX$6,0)),'Model Participation Data'!$B$8:$B$57,$C2232,'Model Participation Data'!$C$8:$C$57,$D2232))</f>
        <v>0</v>
      </c>
      <c r="O2232" s="154">
        <f>IF(ISNA(SUMIFS(INDEX('Model Participation Data'!$N$8:$DX$57,0,MATCH(CONCATENATE($J2232,O$6),'Model Participation Data'!$N$6:$DX$6,0)),'Model Participation Data'!$B$8:$B$57,$C2232,'Model Participation Data'!$C$8:$C$57,$D2232)),"-",SUMIFS(INDEX('Model Participation Data'!$N$8:$DX$57,0,MATCH(CONCATENATE($J2232,O$6),'Model Participation Data'!$N$6:$DX$6,0)),'Model Participation Data'!$B$8:$B$57,$C2232,'Model Participation Data'!$C$8:$C$57,$D2232))</f>
        <v>0</v>
      </c>
    </row>
    <row r="2233" spans="2:15" x14ac:dyDescent="0.35">
      <c r="B2233" s="37" t="s">
        <v>80</v>
      </c>
      <c r="C2233" s="38" t="str">
        <f>IF(ISBLANK('Model Participation Data'!$B$97),"-",'Model Participation Data'!$B$97)</f>
        <v>-</v>
      </c>
      <c r="D2233" s="38" t="str">
        <f>IF(ISBLANK('Model Participation Data'!$C$97),"-",'Model Participation Data'!$C$97)</f>
        <v>-</v>
      </c>
      <c r="E2233" s="38" t="str">
        <f>IF(ISBLANK('Model Participation Data'!$D$97),"-",'Model Participation Data'!$D$97)</f>
        <v>-</v>
      </c>
      <c r="F2233" s="38" t="str">
        <f>IF(ISBLANK('Model Participation Data'!$E$97),"-",'Model Participation Data'!$E$97)</f>
        <v>-</v>
      </c>
      <c r="G2233" s="151" t="str">
        <f>IF(ISBLANK('Model Participation Data'!$F$97),"-",'Model Participation Data'!$F$97)</f>
        <v>-</v>
      </c>
      <c r="H2233" s="253">
        <v>1</v>
      </c>
      <c r="I2233" s="253">
        <v>1</v>
      </c>
      <c r="J2233" s="150" t="str">
        <f t="shared" si="81"/>
        <v>11</v>
      </c>
      <c r="K2233" s="38" t="str">
        <f>IF(ISBLANK('Model Participation Data'!$L$97),"-",'Model Participation Data'!$L$97)</f>
        <v>-</v>
      </c>
      <c r="L2233" s="39" t="str">
        <f>IF(ISBLANK('Model Participation Data'!$M$97),"-",'Model Participation Data'!$M$97)</f>
        <v>-</v>
      </c>
      <c r="M2233" s="254">
        <f>IF(ISNA(SUMIFS(INDEX('Model Participation Data'!$N$8:$DX$57,0,MATCH(CONCATENATE($J2233,M$6),'Model Participation Data'!$N$6:$DX$6,0)),'Model Participation Data'!$B$8:$B$57,$C2233,'Model Participation Data'!$C$8:$C$57,$D2233)),"-",SUMIFS(INDEX('Model Participation Data'!$N$8:$DX$57,0,MATCH(CONCATENATE($J2233,M$6),'Model Participation Data'!$N$6:$DX$6,0)),'Model Participation Data'!$B$8:$B$57,$C2233,'Model Participation Data'!$C$8:$C$57,$D2233))</f>
        <v>0</v>
      </c>
      <c r="N2233" s="254">
        <f>IF(ISNA(SUMIFS(INDEX('Model Participation Data'!$N$8:$DX$57,0,MATCH(CONCATENATE($J2233,N$6),'Model Participation Data'!$N$6:$DX$6,0)),'Model Participation Data'!$B$8:$B$57,$C2233,'Model Participation Data'!$C$8:$C$57,$D2233)),"-",SUMIFS(INDEX('Model Participation Data'!$N$8:$DX$57,0,MATCH(CONCATENATE($J2233,N$6),'Model Participation Data'!$N$6:$DX$6,0)),'Model Participation Data'!$B$8:$B$57,$C2233,'Model Participation Data'!$C$8:$C$57,$D2233))</f>
        <v>0</v>
      </c>
      <c r="O2233" s="154">
        <f>IF(ISNA(SUMIFS(INDEX('Model Participation Data'!$N$8:$DX$57,0,MATCH(CONCATENATE($J2233,O$6),'Model Participation Data'!$N$6:$DX$6,0)),'Model Participation Data'!$B$8:$B$57,$C2233,'Model Participation Data'!$C$8:$C$57,$D2233)),"-",SUMIFS(INDEX('Model Participation Data'!$N$8:$DX$57,0,MATCH(CONCATENATE($J2233,O$6),'Model Participation Data'!$N$6:$DX$6,0)),'Model Participation Data'!$B$8:$B$57,$C2233,'Model Participation Data'!$C$8:$C$57,$D2233))</f>
        <v>0</v>
      </c>
    </row>
    <row r="2234" spans="2:15" x14ac:dyDescent="0.35">
      <c r="B2234" s="37" t="s">
        <v>80</v>
      </c>
      <c r="C2234" s="38" t="str">
        <f>IF(ISBLANK('Model Participation Data'!$B$97),"-",'Model Participation Data'!$B$97)</f>
        <v>-</v>
      </c>
      <c r="D2234" s="38" t="str">
        <f>IF(ISBLANK('Model Participation Data'!$C$97),"-",'Model Participation Data'!$C$97)</f>
        <v>-</v>
      </c>
      <c r="E2234" s="38" t="str">
        <f>IF(ISBLANK('Model Participation Data'!$D$97),"-",'Model Participation Data'!$D$97)</f>
        <v>-</v>
      </c>
      <c r="F2234" s="38" t="str">
        <f>IF(ISBLANK('Model Participation Data'!$E$97),"-",'Model Participation Data'!$E$97)</f>
        <v>-</v>
      </c>
      <c r="G2234" s="151" t="str">
        <f>IF(ISBLANK('Model Participation Data'!$F$97),"-",'Model Participation Data'!$F$97)</f>
        <v>-</v>
      </c>
      <c r="H2234" s="253">
        <v>1</v>
      </c>
      <c r="I2234" s="253">
        <v>2</v>
      </c>
      <c r="J2234" s="150" t="str">
        <f t="shared" si="81"/>
        <v>12</v>
      </c>
      <c r="K2234" s="38" t="str">
        <f>IF(ISBLANK('Model Participation Data'!$L$97),"-",'Model Participation Data'!$L$97)</f>
        <v>-</v>
      </c>
      <c r="L2234" s="39" t="str">
        <f>IF(ISBLANK('Model Participation Data'!$M$97),"-",'Model Participation Data'!$M$97)</f>
        <v>-</v>
      </c>
      <c r="M2234" s="254">
        <f>IF(ISNA(SUMIFS(INDEX('Model Participation Data'!$N$8:$DX$57,0,MATCH(CONCATENATE($J2234,M$6),'Model Participation Data'!$N$6:$DX$6,0)),'Model Participation Data'!$B$8:$B$57,$C2234,'Model Participation Data'!$C$8:$C$57,$D2234)),"-",SUMIFS(INDEX('Model Participation Data'!$N$8:$DX$57,0,MATCH(CONCATENATE($J2234,M$6),'Model Participation Data'!$N$6:$DX$6,0)),'Model Participation Data'!$B$8:$B$57,$C2234,'Model Participation Data'!$C$8:$C$57,$D2234))</f>
        <v>0</v>
      </c>
      <c r="N2234" s="254">
        <f>IF(ISNA(SUMIFS(INDEX('Model Participation Data'!$N$8:$DX$57,0,MATCH(CONCATENATE($J2234,N$6),'Model Participation Data'!$N$6:$DX$6,0)),'Model Participation Data'!$B$8:$B$57,$C2234,'Model Participation Data'!$C$8:$C$57,$D2234)),"-",SUMIFS(INDEX('Model Participation Data'!$N$8:$DX$57,0,MATCH(CONCATENATE($J2234,N$6),'Model Participation Data'!$N$6:$DX$6,0)),'Model Participation Data'!$B$8:$B$57,$C2234,'Model Participation Data'!$C$8:$C$57,$D2234))</f>
        <v>0</v>
      </c>
      <c r="O2234" s="154">
        <f>IF(ISNA(SUMIFS(INDEX('Model Participation Data'!$N$8:$DX$57,0,MATCH(CONCATENATE($J2234,O$6),'Model Participation Data'!$N$6:$DX$6,0)),'Model Participation Data'!$B$8:$B$57,$C2234,'Model Participation Data'!$C$8:$C$57,$D2234)),"-",SUMIFS(INDEX('Model Participation Data'!$N$8:$DX$57,0,MATCH(CONCATENATE($J2234,O$6),'Model Participation Data'!$N$6:$DX$6,0)),'Model Participation Data'!$B$8:$B$57,$C2234,'Model Participation Data'!$C$8:$C$57,$D2234))</f>
        <v>0</v>
      </c>
    </row>
    <row r="2235" spans="2:15" x14ac:dyDescent="0.35">
      <c r="B2235" s="37" t="s">
        <v>80</v>
      </c>
      <c r="C2235" s="38" t="str">
        <f>IF(ISBLANK('Model Participation Data'!$B$97),"-",'Model Participation Data'!$B$97)</f>
        <v>-</v>
      </c>
      <c r="D2235" s="38" t="str">
        <f>IF(ISBLANK('Model Participation Data'!$C$97),"-",'Model Participation Data'!$C$97)</f>
        <v>-</v>
      </c>
      <c r="E2235" s="38" t="str">
        <f>IF(ISBLANK('Model Participation Data'!$D$97),"-",'Model Participation Data'!$D$97)</f>
        <v>-</v>
      </c>
      <c r="F2235" s="38" t="str">
        <f>IF(ISBLANK('Model Participation Data'!$E$97),"-",'Model Participation Data'!$E$97)</f>
        <v>-</v>
      </c>
      <c r="G2235" s="151" t="str">
        <f>IF(ISBLANK('Model Participation Data'!$F$97),"-",'Model Participation Data'!$F$97)</f>
        <v>-</v>
      </c>
      <c r="H2235" s="253">
        <v>1</v>
      </c>
      <c r="I2235" s="253">
        <v>3</v>
      </c>
      <c r="J2235" s="150" t="str">
        <f t="shared" si="81"/>
        <v>13</v>
      </c>
      <c r="K2235" s="38" t="str">
        <f>IF(ISBLANK('Model Participation Data'!$L$97),"-",'Model Participation Data'!$L$97)</f>
        <v>-</v>
      </c>
      <c r="L2235" s="39" t="str">
        <f>IF(ISBLANK('Model Participation Data'!$M$97),"-",'Model Participation Data'!$M$97)</f>
        <v>-</v>
      </c>
      <c r="M2235" s="254">
        <f>IF(ISNA(SUMIFS(INDEX('Model Participation Data'!$N$8:$DX$57,0,MATCH(CONCATENATE($J2235,M$6),'Model Participation Data'!$N$6:$DX$6,0)),'Model Participation Data'!$B$8:$B$57,$C2235,'Model Participation Data'!$C$8:$C$57,$D2235)),"-",SUMIFS(INDEX('Model Participation Data'!$N$8:$DX$57,0,MATCH(CONCATENATE($J2235,M$6),'Model Participation Data'!$N$6:$DX$6,0)),'Model Participation Data'!$B$8:$B$57,$C2235,'Model Participation Data'!$C$8:$C$57,$D2235))</f>
        <v>0</v>
      </c>
      <c r="N2235" s="254">
        <f>IF(ISNA(SUMIFS(INDEX('Model Participation Data'!$N$8:$DX$57,0,MATCH(CONCATENATE($J2235,N$6),'Model Participation Data'!$N$6:$DX$6,0)),'Model Participation Data'!$B$8:$B$57,$C2235,'Model Participation Data'!$C$8:$C$57,$D2235)),"-",SUMIFS(INDEX('Model Participation Data'!$N$8:$DX$57,0,MATCH(CONCATENATE($J2235,N$6),'Model Participation Data'!$N$6:$DX$6,0)),'Model Participation Data'!$B$8:$B$57,$C2235,'Model Participation Data'!$C$8:$C$57,$D2235))</f>
        <v>0</v>
      </c>
      <c r="O2235" s="154">
        <f>IF(ISNA(SUMIFS(INDEX('Model Participation Data'!$N$8:$DX$57,0,MATCH(CONCATENATE($J2235,O$6),'Model Participation Data'!$N$6:$DX$6,0)),'Model Participation Data'!$B$8:$B$57,$C2235,'Model Participation Data'!$C$8:$C$57,$D2235)),"-",SUMIFS(INDEX('Model Participation Data'!$N$8:$DX$57,0,MATCH(CONCATENATE($J2235,O$6),'Model Participation Data'!$N$6:$DX$6,0)),'Model Participation Data'!$B$8:$B$57,$C2235,'Model Participation Data'!$C$8:$C$57,$D2235))</f>
        <v>0</v>
      </c>
    </row>
    <row r="2236" spans="2:15" x14ac:dyDescent="0.35">
      <c r="B2236" s="37" t="s">
        <v>80</v>
      </c>
      <c r="C2236" s="38" t="str">
        <f>IF(ISBLANK('Model Participation Data'!$B$97),"-",'Model Participation Data'!$B$97)</f>
        <v>-</v>
      </c>
      <c r="D2236" s="38" t="str">
        <f>IF(ISBLANK('Model Participation Data'!$C$97),"-",'Model Participation Data'!$C$97)</f>
        <v>-</v>
      </c>
      <c r="E2236" s="38" t="str">
        <f>IF(ISBLANK('Model Participation Data'!$D$97),"-",'Model Participation Data'!$D$97)</f>
        <v>-</v>
      </c>
      <c r="F2236" s="38" t="str">
        <f>IF(ISBLANK('Model Participation Data'!$E$97),"-",'Model Participation Data'!$E$97)</f>
        <v>-</v>
      </c>
      <c r="G2236" s="151" t="str">
        <f>IF(ISBLANK('Model Participation Data'!$F$97),"-",'Model Participation Data'!$F$97)</f>
        <v>-</v>
      </c>
      <c r="H2236" s="253">
        <v>1</v>
      </c>
      <c r="I2236" s="253">
        <v>4</v>
      </c>
      <c r="J2236" s="150" t="str">
        <f t="shared" si="81"/>
        <v>14</v>
      </c>
      <c r="K2236" s="38" t="str">
        <f>IF(ISBLANK('Model Participation Data'!$L$97),"-",'Model Participation Data'!$L$97)</f>
        <v>-</v>
      </c>
      <c r="L2236" s="39" t="str">
        <f>IF(ISBLANK('Model Participation Data'!$M$97),"-",'Model Participation Data'!$M$97)</f>
        <v>-</v>
      </c>
      <c r="M2236" s="254">
        <f>IF(ISNA(SUMIFS(INDEX('Model Participation Data'!$N$8:$DX$57,0,MATCH(CONCATENATE($J2236,M$6),'Model Participation Data'!$N$6:$DX$6,0)),'Model Participation Data'!$B$8:$B$57,$C2236,'Model Participation Data'!$C$8:$C$57,$D2236)),"-",SUMIFS(INDEX('Model Participation Data'!$N$8:$DX$57,0,MATCH(CONCATENATE($J2236,M$6),'Model Participation Data'!$N$6:$DX$6,0)),'Model Participation Data'!$B$8:$B$57,$C2236,'Model Participation Data'!$C$8:$C$57,$D2236))</f>
        <v>0</v>
      </c>
      <c r="N2236" s="254">
        <f>IF(ISNA(SUMIFS(INDEX('Model Participation Data'!$N$8:$DX$57,0,MATCH(CONCATENATE($J2236,N$6),'Model Participation Data'!$N$6:$DX$6,0)),'Model Participation Data'!$B$8:$B$57,$C2236,'Model Participation Data'!$C$8:$C$57,$D2236)),"-",SUMIFS(INDEX('Model Participation Data'!$N$8:$DX$57,0,MATCH(CONCATENATE($J2236,N$6),'Model Participation Data'!$N$6:$DX$6,0)),'Model Participation Data'!$B$8:$B$57,$C2236,'Model Participation Data'!$C$8:$C$57,$D2236))</f>
        <v>0</v>
      </c>
      <c r="O2236" s="154">
        <f>IF(ISNA(SUMIFS(INDEX('Model Participation Data'!$N$8:$DX$57,0,MATCH(CONCATENATE($J2236,O$6),'Model Participation Data'!$N$6:$DX$6,0)),'Model Participation Data'!$B$8:$B$57,$C2236,'Model Participation Data'!$C$8:$C$57,$D2236)),"-",SUMIFS(INDEX('Model Participation Data'!$N$8:$DX$57,0,MATCH(CONCATENATE($J2236,O$6),'Model Participation Data'!$N$6:$DX$6,0)),'Model Participation Data'!$B$8:$B$57,$C2236,'Model Participation Data'!$C$8:$C$57,$D2236))</f>
        <v>0</v>
      </c>
    </row>
    <row r="2237" spans="2:15" x14ac:dyDescent="0.35">
      <c r="B2237" s="37" t="s">
        <v>80</v>
      </c>
      <c r="C2237" s="38" t="str">
        <f>IF(ISBLANK('Model Participation Data'!$B$97),"-",'Model Participation Data'!$B$97)</f>
        <v>-</v>
      </c>
      <c r="D2237" s="38" t="str">
        <f>IF(ISBLANK('Model Participation Data'!$C$97),"-",'Model Participation Data'!$C$97)</f>
        <v>-</v>
      </c>
      <c r="E2237" s="38" t="str">
        <f>IF(ISBLANK('Model Participation Data'!$D$97),"-",'Model Participation Data'!$D$97)</f>
        <v>-</v>
      </c>
      <c r="F2237" s="38" t="str">
        <f>IF(ISBLANK('Model Participation Data'!$E$97),"-",'Model Participation Data'!$E$97)</f>
        <v>-</v>
      </c>
      <c r="G2237" s="151" t="str">
        <f>IF(ISBLANK('Model Participation Data'!$F$97),"-",'Model Participation Data'!$F$97)</f>
        <v>-</v>
      </c>
      <c r="H2237" s="253">
        <v>1</v>
      </c>
      <c r="I2237" s="253">
        <v>5</v>
      </c>
      <c r="J2237" s="150" t="str">
        <f t="shared" si="81"/>
        <v>15</v>
      </c>
      <c r="K2237" s="38" t="str">
        <f>IF(ISBLANK('Model Participation Data'!$L$97),"-",'Model Participation Data'!$L$97)</f>
        <v>-</v>
      </c>
      <c r="L2237" s="39" t="str">
        <f>IF(ISBLANK('Model Participation Data'!$M$97),"-",'Model Participation Data'!$M$97)</f>
        <v>-</v>
      </c>
      <c r="M2237" s="254">
        <f>IF(ISNA(SUMIFS(INDEX('Model Participation Data'!$N$8:$DX$57,0,MATCH(CONCATENATE($J2237,M$6),'Model Participation Data'!$N$6:$DX$6,0)),'Model Participation Data'!$B$8:$B$57,$C2237,'Model Participation Data'!$C$8:$C$57,$D2237)),"-",SUMIFS(INDEX('Model Participation Data'!$N$8:$DX$57,0,MATCH(CONCATENATE($J2237,M$6),'Model Participation Data'!$N$6:$DX$6,0)),'Model Participation Data'!$B$8:$B$57,$C2237,'Model Participation Data'!$C$8:$C$57,$D2237))</f>
        <v>0</v>
      </c>
      <c r="N2237" s="254">
        <f>IF(ISNA(SUMIFS(INDEX('Model Participation Data'!$N$8:$DX$57,0,MATCH(CONCATENATE($J2237,N$6),'Model Participation Data'!$N$6:$DX$6,0)),'Model Participation Data'!$B$8:$B$57,$C2237,'Model Participation Data'!$C$8:$C$57,$D2237)),"-",SUMIFS(INDEX('Model Participation Data'!$N$8:$DX$57,0,MATCH(CONCATENATE($J2237,N$6),'Model Participation Data'!$N$6:$DX$6,0)),'Model Participation Data'!$B$8:$B$57,$C2237,'Model Participation Data'!$C$8:$C$57,$D2237))</f>
        <v>0</v>
      </c>
      <c r="O2237" s="154">
        <f>IF(ISNA(SUMIFS(INDEX('Model Participation Data'!$N$8:$DX$57,0,MATCH(CONCATENATE($J2237,O$6),'Model Participation Data'!$N$6:$DX$6,0)),'Model Participation Data'!$B$8:$B$57,$C2237,'Model Participation Data'!$C$8:$C$57,$D2237)),"-",SUMIFS(INDEX('Model Participation Data'!$N$8:$DX$57,0,MATCH(CONCATENATE($J2237,O$6),'Model Participation Data'!$N$6:$DX$6,0)),'Model Participation Data'!$B$8:$B$57,$C2237,'Model Participation Data'!$C$8:$C$57,$D2237))</f>
        <v>0</v>
      </c>
    </row>
    <row r="2238" spans="2:15" x14ac:dyDescent="0.35">
      <c r="B2238" s="37" t="s">
        <v>80</v>
      </c>
      <c r="C2238" s="38" t="str">
        <f>IF(ISBLANK('Model Participation Data'!$B$97),"-",'Model Participation Data'!$B$97)</f>
        <v>-</v>
      </c>
      <c r="D2238" s="38" t="str">
        <f>IF(ISBLANK('Model Participation Data'!$C$97),"-",'Model Participation Data'!$C$97)</f>
        <v>-</v>
      </c>
      <c r="E2238" s="38" t="str">
        <f>IF(ISBLANK('Model Participation Data'!$D$97),"-",'Model Participation Data'!$D$97)</f>
        <v>-</v>
      </c>
      <c r="F2238" s="38" t="str">
        <f>IF(ISBLANK('Model Participation Data'!$E$97),"-",'Model Participation Data'!$E$97)</f>
        <v>-</v>
      </c>
      <c r="G2238" s="151" t="str">
        <f>IF(ISBLANK('Model Participation Data'!$F$97),"-",'Model Participation Data'!$F$97)</f>
        <v>-</v>
      </c>
      <c r="H2238" s="253">
        <v>1</v>
      </c>
      <c r="I2238" s="253" t="s">
        <v>65</v>
      </c>
      <c r="J2238" s="150" t="str">
        <f t="shared" si="81"/>
        <v>1Goal</v>
      </c>
      <c r="K2238" s="38" t="str">
        <f>IF(ISBLANK('Model Participation Data'!$L$97),"-",'Model Participation Data'!$L$97)</f>
        <v>-</v>
      </c>
      <c r="L2238" s="39" t="str">
        <f>IF(ISBLANK('Model Participation Data'!$M$97),"-",'Model Participation Data'!$M$97)</f>
        <v>-</v>
      </c>
      <c r="M2238" s="254" t="str">
        <f>IF(ISNA(SUMIFS(INDEX('Model Participation Data'!$N$8:$DX$57,0,MATCH(CONCATENATE($J2238,M$6),'Model Participation Data'!$N$6:$DX$6,0)),'Model Participation Data'!$B$8:$B$57,$C2238,'Model Participation Data'!$C$8:$C$57,$D2238)),"-",SUMIFS(INDEX('Model Participation Data'!$N$8:$DX$57,0,MATCH(CONCATENATE($J2238,M$6),'Model Participation Data'!$N$6:$DX$6,0)),'Model Participation Data'!$B$8:$B$57,$C2238,'Model Participation Data'!$C$8:$C$57,$D2238))</f>
        <v>-</v>
      </c>
      <c r="N2238" s="254" t="str">
        <f>IF(ISNA(SUMIFS(INDEX('Model Participation Data'!$N$8:$DX$57,0,MATCH(CONCATENATE($J2238,N$6),'Model Participation Data'!$N$6:$DX$6,0)),'Model Participation Data'!$B$8:$B$57,$C2238,'Model Participation Data'!$C$8:$C$57,$D2238)),"-",SUMIFS(INDEX('Model Participation Data'!$N$8:$DX$57,0,MATCH(CONCATENATE($J2238,N$6),'Model Participation Data'!$N$6:$DX$6,0)),'Model Participation Data'!$B$8:$B$57,$C2238,'Model Participation Data'!$C$8:$C$57,$D2238))</f>
        <v>-</v>
      </c>
      <c r="O2238" s="154">
        <f>IF(ISNA(SUMIFS(INDEX('Model Participation Data'!$N$8:$DX$57,0,MATCH(CONCATENATE($J2238,O$6),'Model Participation Data'!$N$6:$DX$6,0)),'Model Participation Data'!$B$8:$B$57,$C2238,'Model Participation Data'!$C$8:$C$57,$D2238)),"-",SUMIFS(INDEX('Model Participation Data'!$N$8:$DX$57,0,MATCH(CONCATENATE($J2238,O$6),'Model Participation Data'!$N$6:$DX$6,0)),'Model Participation Data'!$B$8:$B$57,$C2238,'Model Participation Data'!$C$8:$C$57,$D2238))</f>
        <v>0</v>
      </c>
    </row>
    <row r="2239" spans="2:15" x14ac:dyDescent="0.35">
      <c r="B2239" s="37" t="s">
        <v>80</v>
      </c>
      <c r="C2239" s="38" t="str">
        <f>IF(ISBLANK('Model Participation Data'!$B$97),"-",'Model Participation Data'!$B$97)</f>
        <v>-</v>
      </c>
      <c r="D2239" s="38" t="str">
        <f>IF(ISBLANK('Model Participation Data'!$C$97),"-",'Model Participation Data'!$C$97)</f>
        <v>-</v>
      </c>
      <c r="E2239" s="38" t="str">
        <f>IF(ISBLANK('Model Participation Data'!$D$97),"-",'Model Participation Data'!$D$97)</f>
        <v>-</v>
      </c>
      <c r="F2239" s="38" t="str">
        <f>IF(ISBLANK('Model Participation Data'!$E$97),"-",'Model Participation Data'!$E$97)</f>
        <v>-</v>
      </c>
      <c r="G2239" s="151" t="str">
        <f>IF(ISBLANK('Model Participation Data'!$F$97),"-",'Model Participation Data'!$F$97)</f>
        <v>-</v>
      </c>
      <c r="H2239" s="253">
        <v>2</v>
      </c>
      <c r="I2239" s="253">
        <v>1</v>
      </c>
      <c r="J2239" s="150" t="str">
        <f t="shared" si="81"/>
        <v>21</v>
      </c>
      <c r="K2239" s="38" t="str">
        <f>IF(ISBLANK('Model Participation Data'!$L$97),"-",'Model Participation Data'!$L$97)</f>
        <v>-</v>
      </c>
      <c r="L2239" s="39" t="str">
        <f>IF(ISBLANK('Model Participation Data'!$M$97),"-",'Model Participation Data'!$M$97)</f>
        <v>-</v>
      </c>
      <c r="M2239" s="254">
        <f>IF(ISNA(SUMIFS(INDEX('Model Participation Data'!$N$8:$DX$57,0,MATCH(CONCATENATE($J2239,M$6),'Model Participation Data'!$N$6:$DX$6,0)),'Model Participation Data'!$B$8:$B$57,$C2239,'Model Participation Data'!$C$8:$C$57,$D2239)),"-",SUMIFS(INDEX('Model Participation Data'!$N$8:$DX$57,0,MATCH(CONCATENATE($J2239,M$6),'Model Participation Data'!$N$6:$DX$6,0)),'Model Participation Data'!$B$8:$B$57,$C2239,'Model Participation Data'!$C$8:$C$57,$D2239))</f>
        <v>0</v>
      </c>
      <c r="N2239" s="254">
        <f>IF(ISNA(SUMIFS(INDEX('Model Participation Data'!$N$8:$DX$57,0,MATCH(CONCATENATE($J2239,N$6),'Model Participation Data'!$N$6:$DX$6,0)),'Model Participation Data'!$B$8:$B$57,$C2239,'Model Participation Data'!$C$8:$C$57,$D2239)),"-",SUMIFS(INDEX('Model Participation Data'!$N$8:$DX$57,0,MATCH(CONCATENATE($J2239,N$6),'Model Participation Data'!$N$6:$DX$6,0)),'Model Participation Data'!$B$8:$B$57,$C2239,'Model Participation Data'!$C$8:$C$57,$D2239))</f>
        <v>0</v>
      </c>
      <c r="O2239" s="154">
        <f>IF(ISNA(SUMIFS(INDEX('Model Participation Data'!$N$8:$DX$57,0,MATCH(CONCATENATE($J2239,O$6),'Model Participation Data'!$N$6:$DX$6,0)),'Model Participation Data'!$B$8:$B$57,$C2239,'Model Participation Data'!$C$8:$C$57,$D2239)),"-",SUMIFS(INDEX('Model Participation Data'!$N$8:$DX$57,0,MATCH(CONCATENATE($J2239,O$6),'Model Participation Data'!$N$6:$DX$6,0)),'Model Participation Data'!$B$8:$B$57,$C2239,'Model Participation Data'!$C$8:$C$57,$D2239))</f>
        <v>0</v>
      </c>
    </row>
    <row r="2240" spans="2:15" x14ac:dyDescent="0.35">
      <c r="B2240" s="37" t="s">
        <v>80</v>
      </c>
      <c r="C2240" s="38" t="str">
        <f>IF(ISBLANK('Model Participation Data'!$B$97),"-",'Model Participation Data'!$B$97)</f>
        <v>-</v>
      </c>
      <c r="D2240" s="38" t="str">
        <f>IF(ISBLANK('Model Participation Data'!$C$97),"-",'Model Participation Data'!$C$97)</f>
        <v>-</v>
      </c>
      <c r="E2240" s="38" t="str">
        <f>IF(ISBLANK('Model Participation Data'!$D$97),"-",'Model Participation Data'!$D$97)</f>
        <v>-</v>
      </c>
      <c r="F2240" s="38" t="str">
        <f>IF(ISBLANK('Model Participation Data'!$E$97),"-",'Model Participation Data'!$E$97)</f>
        <v>-</v>
      </c>
      <c r="G2240" s="151" t="str">
        <f>IF(ISBLANK('Model Participation Data'!$F$97),"-",'Model Participation Data'!$F$97)</f>
        <v>-</v>
      </c>
      <c r="H2240" s="253">
        <v>2</v>
      </c>
      <c r="I2240" s="253">
        <v>2</v>
      </c>
      <c r="J2240" s="150" t="str">
        <f t="shared" si="81"/>
        <v>22</v>
      </c>
      <c r="K2240" s="38" t="str">
        <f>IF(ISBLANK('Model Participation Data'!$L$97),"-",'Model Participation Data'!$L$97)</f>
        <v>-</v>
      </c>
      <c r="L2240" s="39" t="str">
        <f>IF(ISBLANK('Model Participation Data'!$M$97),"-",'Model Participation Data'!$M$97)</f>
        <v>-</v>
      </c>
      <c r="M2240" s="254">
        <f>IF(ISNA(SUMIFS(INDEX('Model Participation Data'!$N$8:$DX$57,0,MATCH(CONCATENATE($J2240,M$6),'Model Participation Data'!$N$6:$DX$6,0)),'Model Participation Data'!$B$8:$B$57,$C2240,'Model Participation Data'!$C$8:$C$57,$D2240)),"-",SUMIFS(INDEX('Model Participation Data'!$N$8:$DX$57,0,MATCH(CONCATENATE($J2240,M$6),'Model Participation Data'!$N$6:$DX$6,0)),'Model Participation Data'!$B$8:$B$57,$C2240,'Model Participation Data'!$C$8:$C$57,$D2240))</f>
        <v>0</v>
      </c>
      <c r="N2240" s="254">
        <f>IF(ISNA(SUMIFS(INDEX('Model Participation Data'!$N$8:$DX$57,0,MATCH(CONCATENATE($J2240,N$6),'Model Participation Data'!$N$6:$DX$6,0)),'Model Participation Data'!$B$8:$B$57,$C2240,'Model Participation Data'!$C$8:$C$57,$D2240)),"-",SUMIFS(INDEX('Model Participation Data'!$N$8:$DX$57,0,MATCH(CONCATENATE($J2240,N$6),'Model Participation Data'!$N$6:$DX$6,0)),'Model Participation Data'!$B$8:$B$57,$C2240,'Model Participation Data'!$C$8:$C$57,$D2240))</f>
        <v>0</v>
      </c>
      <c r="O2240" s="154">
        <f>IF(ISNA(SUMIFS(INDEX('Model Participation Data'!$N$8:$DX$57,0,MATCH(CONCATENATE($J2240,O$6),'Model Participation Data'!$N$6:$DX$6,0)),'Model Participation Data'!$B$8:$B$57,$C2240,'Model Participation Data'!$C$8:$C$57,$D2240)),"-",SUMIFS(INDEX('Model Participation Data'!$N$8:$DX$57,0,MATCH(CONCATENATE($J2240,O$6),'Model Participation Data'!$N$6:$DX$6,0)),'Model Participation Data'!$B$8:$B$57,$C2240,'Model Participation Data'!$C$8:$C$57,$D2240))</f>
        <v>0</v>
      </c>
    </row>
    <row r="2241" spans="2:15" x14ac:dyDescent="0.35">
      <c r="B2241" s="37" t="s">
        <v>80</v>
      </c>
      <c r="C2241" s="38" t="str">
        <f>IF(ISBLANK('Model Participation Data'!$B$97),"-",'Model Participation Data'!$B$97)</f>
        <v>-</v>
      </c>
      <c r="D2241" s="38" t="str">
        <f>IF(ISBLANK('Model Participation Data'!$C$97),"-",'Model Participation Data'!$C$97)</f>
        <v>-</v>
      </c>
      <c r="E2241" s="38" t="str">
        <f>IF(ISBLANK('Model Participation Data'!$D$97),"-",'Model Participation Data'!$D$97)</f>
        <v>-</v>
      </c>
      <c r="F2241" s="38" t="str">
        <f>IF(ISBLANK('Model Participation Data'!$E$97),"-",'Model Participation Data'!$E$97)</f>
        <v>-</v>
      </c>
      <c r="G2241" s="151" t="str">
        <f>IF(ISBLANK('Model Participation Data'!$F$97),"-",'Model Participation Data'!$F$97)</f>
        <v>-</v>
      </c>
      <c r="H2241" s="253">
        <v>2</v>
      </c>
      <c r="I2241" s="253">
        <v>3</v>
      </c>
      <c r="J2241" s="150" t="str">
        <f t="shared" si="81"/>
        <v>23</v>
      </c>
      <c r="K2241" s="38" t="str">
        <f>IF(ISBLANK('Model Participation Data'!$L$97),"-",'Model Participation Data'!$L$97)</f>
        <v>-</v>
      </c>
      <c r="L2241" s="39" t="str">
        <f>IF(ISBLANK('Model Participation Data'!$M$97),"-",'Model Participation Data'!$M$97)</f>
        <v>-</v>
      </c>
      <c r="M2241" s="254">
        <f>IF(ISNA(SUMIFS(INDEX('Model Participation Data'!$N$8:$DX$57,0,MATCH(CONCATENATE($J2241,M$6),'Model Participation Data'!$N$6:$DX$6,0)),'Model Participation Data'!$B$8:$B$57,$C2241,'Model Participation Data'!$C$8:$C$57,$D2241)),"-",SUMIFS(INDEX('Model Participation Data'!$N$8:$DX$57,0,MATCH(CONCATENATE($J2241,M$6),'Model Participation Data'!$N$6:$DX$6,0)),'Model Participation Data'!$B$8:$B$57,$C2241,'Model Participation Data'!$C$8:$C$57,$D2241))</f>
        <v>0</v>
      </c>
      <c r="N2241" s="254">
        <f>IF(ISNA(SUMIFS(INDEX('Model Participation Data'!$N$8:$DX$57,0,MATCH(CONCATENATE($J2241,N$6),'Model Participation Data'!$N$6:$DX$6,0)),'Model Participation Data'!$B$8:$B$57,$C2241,'Model Participation Data'!$C$8:$C$57,$D2241)),"-",SUMIFS(INDEX('Model Participation Data'!$N$8:$DX$57,0,MATCH(CONCATENATE($J2241,N$6),'Model Participation Data'!$N$6:$DX$6,0)),'Model Participation Data'!$B$8:$B$57,$C2241,'Model Participation Data'!$C$8:$C$57,$D2241))</f>
        <v>0</v>
      </c>
      <c r="O2241" s="154">
        <f>IF(ISNA(SUMIFS(INDEX('Model Participation Data'!$N$8:$DX$57,0,MATCH(CONCATENATE($J2241,O$6),'Model Participation Data'!$N$6:$DX$6,0)),'Model Participation Data'!$B$8:$B$57,$C2241,'Model Participation Data'!$C$8:$C$57,$D2241)),"-",SUMIFS(INDEX('Model Participation Data'!$N$8:$DX$57,0,MATCH(CONCATENATE($J2241,O$6),'Model Participation Data'!$N$6:$DX$6,0)),'Model Participation Data'!$B$8:$B$57,$C2241,'Model Participation Data'!$C$8:$C$57,$D2241))</f>
        <v>0</v>
      </c>
    </row>
    <row r="2242" spans="2:15" x14ac:dyDescent="0.35">
      <c r="B2242" s="37" t="s">
        <v>80</v>
      </c>
      <c r="C2242" s="38" t="str">
        <f>IF(ISBLANK('Model Participation Data'!$B$97),"-",'Model Participation Data'!$B$97)</f>
        <v>-</v>
      </c>
      <c r="D2242" s="38" t="str">
        <f>IF(ISBLANK('Model Participation Data'!$C$97),"-",'Model Participation Data'!$C$97)</f>
        <v>-</v>
      </c>
      <c r="E2242" s="38" t="str">
        <f>IF(ISBLANK('Model Participation Data'!$D$97),"-",'Model Participation Data'!$D$97)</f>
        <v>-</v>
      </c>
      <c r="F2242" s="38" t="str">
        <f>IF(ISBLANK('Model Participation Data'!$E$97),"-",'Model Participation Data'!$E$97)</f>
        <v>-</v>
      </c>
      <c r="G2242" s="151" t="str">
        <f>IF(ISBLANK('Model Participation Data'!$F$97),"-",'Model Participation Data'!$F$97)</f>
        <v>-</v>
      </c>
      <c r="H2242" s="253">
        <v>2</v>
      </c>
      <c r="I2242" s="253">
        <v>4</v>
      </c>
      <c r="J2242" s="150" t="str">
        <f t="shared" si="81"/>
        <v>24</v>
      </c>
      <c r="K2242" s="38" t="str">
        <f>IF(ISBLANK('Model Participation Data'!$L$97),"-",'Model Participation Data'!$L$97)</f>
        <v>-</v>
      </c>
      <c r="L2242" s="39" t="str">
        <f>IF(ISBLANK('Model Participation Data'!$M$97),"-",'Model Participation Data'!$M$97)</f>
        <v>-</v>
      </c>
      <c r="M2242" s="254">
        <f>IF(ISNA(SUMIFS(INDEX('Model Participation Data'!$N$8:$DX$57,0,MATCH(CONCATENATE($J2242,M$6),'Model Participation Data'!$N$6:$DX$6,0)),'Model Participation Data'!$B$8:$B$57,$C2242,'Model Participation Data'!$C$8:$C$57,$D2242)),"-",SUMIFS(INDEX('Model Participation Data'!$N$8:$DX$57,0,MATCH(CONCATENATE($J2242,M$6),'Model Participation Data'!$N$6:$DX$6,0)),'Model Participation Data'!$B$8:$B$57,$C2242,'Model Participation Data'!$C$8:$C$57,$D2242))</f>
        <v>0</v>
      </c>
      <c r="N2242" s="254">
        <f>IF(ISNA(SUMIFS(INDEX('Model Participation Data'!$N$8:$DX$57,0,MATCH(CONCATENATE($J2242,N$6),'Model Participation Data'!$N$6:$DX$6,0)),'Model Participation Data'!$B$8:$B$57,$C2242,'Model Participation Data'!$C$8:$C$57,$D2242)),"-",SUMIFS(INDEX('Model Participation Data'!$N$8:$DX$57,0,MATCH(CONCATENATE($J2242,N$6),'Model Participation Data'!$N$6:$DX$6,0)),'Model Participation Data'!$B$8:$B$57,$C2242,'Model Participation Data'!$C$8:$C$57,$D2242))</f>
        <v>0</v>
      </c>
      <c r="O2242" s="154">
        <f>IF(ISNA(SUMIFS(INDEX('Model Participation Data'!$N$8:$DX$57,0,MATCH(CONCATENATE($J2242,O$6),'Model Participation Data'!$N$6:$DX$6,0)),'Model Participation Data'!$B$8:$B$57,$C2242,'Model Participation Data'!$C$8:$C$57,$D2242)),"-",SUMIFS(INDEX('Model Participation Data'!$N$8:$DX$57,0,MATCH(CONCATENATE($J2242,O$6),'Model Participation Data'!$N$6:$DX$6,0)),'Model Participation Data'!$B$8:$B$57,$C2242,'Model Participation Data'!$C$8:$C$57,$D2242))</f>
        <v>0</v>
      </c>
    </row>
    <row r="2243" spans="2:15" x14ac:dyDescent="0.35">
      <c r="B2243" s="37" t="s">
        <v>80</v>
      </c>
      <c r="C2243" s="38" t="str">
        <f>IF(ISBLANK('Model Participation Data'!$B$97),"-",'Model Participation Data'!$B$97)</f>
        <v>-</v>
      </c>
      <c r="D2243" s="38" t="str">
        <f>IF(ISBLANK('Model Participation Data'!$C$97),"-",'Model Participation Data'!$C$97)</f>
        <v>-</v>
      </c>
      <c r="E2243" s="38" t="str">
        <f>IF(ISBLANK('Model Participation Data'!$D$97),"-",'Model Participation Data'!$D$97)</f>
        <v>-</v>
      </c>
      <c r="F2243" s="38" t="str">
        <f>IF(ISBLANK('Model Participation Data'!$E$97),"-",'Model Participation Data'!$E$97)</f>
        <v>-</v>
      </c>
      <c r="G2243" s="151" t="str">
        <f>IF(ISBLANK('Model Participation Data'!$F$97),"-",'Model Participation Data'!$F$97)</f>
        <v>-</v>
      </c>
      <c r="H2243" s="253">
        <v>2</v>
      </c>
      <c r="I2243" s="253">
        <v>5</v>
      </c>
      <c r="J2243" s="150" t="str">
        <f t="shared" si="81"/>
        <v>25</v>
      </c>
      <c r="K2243" s="38" t="str">
        <f>IF(ISBLANK('Model Participation Data'!$L$97),"-",'Model Participation Data'!$L$97)</f>
        <v>-</v>
      </c>
      <c r="L2243" s="39" t="str">
        <f>IF(ISBLANK('Model Participation Data'!$M$97),"-",'Model Participation Data'!$M$97)</f>
        <v>-</v>
      </c>
      <c r="M2243" s="254">
        <f>IF(ISNA(SUMIFS(INDEX('Model Participation Data'!$N$8:$DX$57,0,MATCH(CONCATENATE($J2243,M$6),'Model Participation Data'!$N$6:$DX$6,0)),'Model Participation Data'!$B$8:$B$57,$C2243,'Model Participation Data'!$C$8:$C$57,$D2243)),"-",SUMIFS(INDEX('Model Participation Data'!$N$8:$DX$57,0,MATCH(CONCATENATE($J2243,M$6),'Model Participation Data'!$N$6:$DX$6,0)),'Model Participation Data'!$B$8:$B$57,$C2243,'Model Participation Data'!$C$8:$C$57,$D2243))</f>
        <v>0</v>
      </c>
      <c r="N2243" s="254">
        <f>IF(ISNA(SUMIFS(INDEX('Model Participation Data'!$N$8:$DX$57,0,MATCH(CONCATENATE($J2243,N$6),'Model Participation Data'!$N$6:$DX$6,0)),'Model Participation Data'!$B$8:$B$57,$C2243,'Model Participation Data'!$C$8:$C$57,$D2243)),"-",SUMIFS(INDEX('Model Participation Data'!$N$8:$DX$57,0,MATCH(CONCATENATE($J2243,N$6),'Model Participation Data'!$N$6:$DX$6,0)),'Model Participation Data'!$B$8:$B$57,$C2243,'Model Participation Data'!$C$8:$C$57,$D2243))</f>
        <v>0</v>
      </c>
      <c r="O2243" s="154">
        <f>IF(ISNA(SUMIFS(INDEX('Model Participation Data'!$N$8:$DX$57,0,MATCH(CONCATENATE($J2243,O$6),'Model Participation Data'!$N$6:$DX$6,0)),'Model Participation Data'!$B$8:$B$57,$C2243,'Model Participation Data'!$C$8:$C$57,$D2243)),"-",SUMIFS(INDEX('Model Participation Data'!$N$8:$DX$57,0,MATCH(CONCATENATE($J2243,O$6),'Model Participation Data'!$N$6:$DX$6,0)),'Model Participation Data'!$B$8:$B$57,$C2243,'Model Participation Data'!$C$8:$C$57,$D2243))</f>
        <v>0</v>
      </c>
    </row>
    <row r="2244" spans="2:15" x14ac:dyDescent="0.35">
      <c r="B2244" s="37" t="s">
        <v>80</v>
      </c>
      <c r="C2244" s="38" t="str">
        <f>IF(ISBLANK('Model Participation Data'!$B$97),"-",'Model Participation Data'!$B$97)</f>
        <v>-</v>
      </c>
      <c r="D2244" s="38" t="str">
        <f>IF(ISBLANK('Model Participation Data'!$C$97),"-",'Model Participation Data'!$C$97)</f>
        <v>-</v>
      </c>
      <c r="E2244" s="38" t="str">
        <f>IF(ISBLANK('Model Participation Data'!$D$97),"-",'Model Participation Data'!$D$97)</f>
        <v>-</v>
      </c>
      <c r="F2244" s="38" t="str">
        <f>IF(ISBLANK('Model Participation Data'!$E$97),"-",'Model Participation Data'!$E$97)</f>
        <v>-</v>
      </c>
      <c r="G2244" s="151" t="str">
        <f>IF(ISBLANK('Model Participation Data'!$F$97),"-",'Model Participation Data'!$F$97)</f>
        <v>-</v>
      </c>
      <c r="H2244" s="253">
        <v>2</v>
      </c>
      <c r="I2244" s="253" t="s">
        <v>65</v>
      </c>
      <c r="J2244" s="150" t="str">
        <f t="shared" si="81"/>
        <v>2Goal</v>
      </c>
      <c r="K2244" s="38" t="str">
        <f>IF(ISBLANK('Model Participation Data'!$L$97),"-",'Model Participation Data'!$L$97)</f>
        <v>-</v>
      </c>
      <c r="L2244" s="39" t="str">
        <f>IF(ISBLANK('Model Participation Data'!$M$97),"-",'Model Participation Data'!$M$97)</f>
        <v>-</v>
      </c>
      <c r="M2244" s="254" t="str">
        <f>IF(ISNA(SUMIFS(INDEX('Model Participation Data'!$N$8:$DX$57,0,MATCH(CONCATENATE($J2244,M$6),'Model Participation Data'!$N$6:$DX$6,0)),'Model Participation Data'!$B$8:$B$57,$C2244,'Model Participation Data'!$C$8:$C$57,$D2244)),"-",SUMIFS(INDEX('Model Participation Data'!$N$8:$DX$57,0,MATCH(CONCATENATE($J2244,M$6),'Model Participation Data'!$N$6:$DX$6,0)),'Model Participation Data'!$B$8:$B$57,$C2244,'Model Participation Data'!$C$8:$C$57,$D2244))</f>
        <v>-</v>
      </c>
      <c r="N2244" s="254" t="str">
        <f>IF(ISNA(SUMIFS(INDEX('Model Participation Data'!$N$8:$DX$57,0,MATCH(CONCATENATE($J2244,N$6),'Model Participation Data'!$N$6:$DX$6,0)),'Model Participation Data'!$B$8:$B$57,$C2244,'Model Participation Data'!$C$8:$C$57,$D2244)),"-",SUMIFS(INDEX('Model Participation Data'!$N$8:$DX$57,0,MATCH(CONCATENATE($J2244,N$6),'Model Participation Data'!$N$6:$DX$6,0)),'Model Participation Data'!$B$8:$B$57,$C2244,'Model Participation Data'!$C$8:$C$57,$D2244))</f>
        <v>-</v>
      </c>
      <c r="O2244" s="154">
        <f>IF(ISNA(SUMIFS(INDEX('Model Participation Data'!$N$8:$DX$57,0,MATCH(CONCATENATE($J2244,O$6),'Model Participation Data'!$N$6:$DX$6,0)),'Model Participation Data'!$B$8:$B$57,$C2244,'Model Participation Data'!$C$8:$C$57,$D2244)),"-",SUMIFS(INDEX('Model Participation Data'!$N$8:$DX$57,0,MATCH(CONCATENATE($J2244,O$6),'Model Participation Data'!$N$6:$DX$6,0)),'Model Participation Data'!$B$8:$B$57,$C2244,'Model Participation Data'!$C$8:$C$57,$D2244))</f>
        <v>0</v>
      </c>
    </row>
    <row r="2245" spans="2:15" x14ac:dyDescent="0.35">
      <c r="B2245" s="37" t="s">
        <v>80</v>
      </c>
      <c r="C2245" s="38" t="str">
        <f>IF(ISBLANK('Model Participation Data'!$B$97),"-",'Model Participation Data'!$B$97)</f>
        <v>-</v>
      </c>
      <c r="D2245" s="38" t="str">
        <f>IF(ISBLANK('Model Participation Data'!$C$97),"-",'Model Participation Data'!$C$97)</f>
        <v>-</v>
      </c>
      <c r="E2245" s="38" t="str">
        <f>IF(ISBLANK('Model Participation Data'!$D$97),"-",'Model Participation Data'!$D$97)</f>
        <v>-</v>
      </c>
      <c r="F2245" s="38" t="str">
        <f>IF(ISBLANK('Model Participation Data'!$E$97),"-",'Model Participation Data'!$E$97)</f>
        <v>-</v>
      </c>
      <c r="G2245" s="151" t="str">
        <f>IF(ISBLANK('Model Participation Data'!$F$97),"-",'Model Participation Data'!$F$97)</f>
        <v>-</v>
      </c>
      <c r="H2245" s="253">
        <v>3</v>
      </c>
      <c r="I2245" s="253">
        <v>1</v>
      </c>
      <c r="J2245" s="150" t="str">
        <f t="shared" si="81"/>
        <v>31</v>
      </c>
      <c r="K2245" s="38" t="str">
        <f>IF(ISBLANK('Model Participation Data'!$L$97),"-",'Model Participation Data'!$L$97)</f>
        <v>-</v>
      </c>
      <c r="L2245" s="39" t="str">
        <f>IF(ISBLANK('Model Participation Data'!$M$97),"-",'Model Participation Data'!$M$97)</f>
        <v>-</v>
      </c>
      <c r="M2245" s="254">
        <f>IF(ISNA(SUMIFS(INDEX('Model Participation Data'!$N$8:$DX$57,0,MATCH(CONCATENATE($J2245,M$6),'Model Participation Data'!$N$6:$DX$6,0)),'Model Participation Data'!$B$8:$B$57,$C2245,'Model Participation Data'!$C$8:$C$57,$D2245)),"-",SUMIFS(INDEX('Model Participation Data'!$N$8:$DX$57,0,MATCH(CONCATENATE($J2245,M$6),'Model Participation Data'!$N$6:$DX$6,0)),'Model Participation Data'!$B$8:$B$57,$C2245,'Model Participation Data'!$C$8:$C$57,$D2245))</f>
        <v>0</v>
      </c>
      <c r="N2245" s="254">
        <f>IF(ISNA(SUMIFS(INDEX('Model Participation Data'!$N$8:$DX$57,0,MATCH(CONCATENATE($J2245,N$6),'Model Participation Data'!$N$6:$DX$6,0)),'Model Participation Data'!$B$8:$B$57,$C2245,'Model Participation Data'!$C$8:$C$57,$D2245)),"-",SUMIFS(INDEX('Model Participation Data'!$N$8:$DX$57,0,MATCH(CONCATENATE($J2245,N$6),'Model Participation Data'!$N$6:$DX$6,0)),'Model Participation Data'!$B$8:$B$57,$C2245,'Model Participation Data'!$C$8:$C$57,$D2245))</f>
        <v>0</v>
      </c>
      <c r="O2245" s="154">
        <f>IF(ISNA(SUMIFS(INDEX('Model Participation Data'!$N$8:$DX$57,0,MATCH(CONCATENATE($J2245,O$6),'Model Participation Data'!$N$6:$DX$6,0)),'Model Participation Data'!$B$8:$B$57,$C2245,'Model Participation Data'!$C$8:$C$57,$D2245)),"-",SUMIFS(INDEX('Model Participation Data'!$N$8:$DX$57,0,MATCH(CONCATENATE($J2245,O$6),'Model Participation Data'!$N$6:$DX$6,0)),'Model Participation Data'!$B$8:$B$57,$C2245,'Model Participation Data'!$C$8:$C$57,$D2245))</f>
        <v>0</v>
      </c>
    </row>
    <row r="2246" spans="2:15" x14ac:dyDescent="0.35">
      <c r="B2246" s="37" t="s">
        <v>80</v>
      </c>
      <c r="C2246" s="38" t="str">
        <f>IF(ISBLANK('Model Participation Data'!$B$97),"-",'Model Participation Data'!$B$97)</f>
        <v>-</v>
      </c>
      <c r="D2246" s="38" t="str">
        <f>IF(ISBLANK('Model Participation Data'!$C$97),"-",'Model Participation Data'!$C$97)</f>
        <v>-</v>
      </c>
      <c r="E2246" s="38" t="str">
        <f>IF(ISBLANK('Model Participation Data'!$D$97),"-",'Model Participation Data'!$D$97)</f>
        <v>-</v>
      </c>
      <c r="F2246" s="38" t="str">
        <f>IF(ISBLANK('Model Participation Data'!$E$97),"-",'Model Participation Data'!$E$97)</f>
        <v>-</v>
      </c>
      <c r="G2246" s="151" t="str">
        <f>IF(ISBLANK('Model Participation Data'!$F$97),"-",'Model Participation Data'!$F$97)</f>
        <v>-</v>
      </c>
      <c r="H2246" s="253">
        <v>3</v>
      </c>
      <c r="I2246" s="253">
        <v>2</v>
      </c>
      <c r="J2246" s="150" t="str">
        <f t="shared" si="81"/>
        <v>32</v>
      </c>
      <c r="K2246" s="38" t="str">
        <f>IF(ISBLANK('Model Participation Data'!$L$97),"-",'Model Participation Data'!$L$97)</f>
        <v>-</v>
      </c>
      <c r="L2246" s="39" t="str">
        <f>IF(ISBLANK('Model Participation Data'!$M$97),"-",'Model Participation Data'!$M$97)</f>
        <v>-</v>
      </c>
      <c r="M2246" s="254">
        <f>IF(ISNA(SUMIFS(INDEX('Model Participation Data'!$N$8:$DX$57,0,MATCH(CONCATENATE($J2246,M$6),'Model Participation Data'!$N$6:$DX$6,0)),'Model Participation Data'!$B$8:$B$57,$C2246,'Model Participation Data'!$C$8:$C$57,$D2246)),"-",SUMIFS(INDEX('Model Participation Data'!$N$8:$DX$57,0,MATCH(CONCATENATE($J2246,M$6),'Model Participation Data'!$N$6:$DX$6,0)),'Model Participation Data'!$B$8:$B$57,$C2246,'Model Participation Data'!$C$8:$C$57,$D2246))</f>
        <v>0</v>
      </c>
      <c r="N2246" s="254">
        <f>IF(ISNA(SUMIFS(INDEX('Model Participation Data'!$N$8:$DX$57,0,MATCH(CONCATENATE($J2246,N$6),'Model Participation Data'!$N$6:$DX$6,0)),'Model Participation Data'!$B$8:$B$57,$C2246,'Model Participation Data'!$C$8:$C$57,$D2246)),"-",SUMIFS(INDEX('Model Participation Data'!$N$8:$DX$57,0,MATCH(CONCATENATE($J2246,N$6),'Model Participation Data'!$N$6:$DX$6,0)),'Model Participation Data'!$B$8:$B$57,$C2246,'Model Participation Data'!$C$8:$C$57,$D2246))</f>
        <v>0</v>
      </c>
      <c r="O2246" s="154">
        <f>IF(ISNA(SUMIFS(INDEX('Model Participation Data'!$N$8:$DX$57,0,MATCH(CONCATENATE($J2246,O$6),'Model Participation Data'!$N$6:$DX$6,0)),'Model Participation Data'!$B$8:$B$57,$C2246,'Model Participation Data'!$C$8:$C$57,$D2246)),"-",SUMIFS(INDEX('Model Participation Data'!$N$8:$DX$57,0,MATCH(CONCATENATE($J2246,O$6),'Model Participation Data'!$N$6:$DX$6,0)),'Model Participation Data'!$B$8:$B$57,$C2246,'Model Participation Data'!$C$8:$C$57,$D2246))</f>
        <v>0</v>
      </c>
    </row>
    <row r="2247" spans="2:15" x14ac:dyDescent="0.35">
      <c r="B2247" s="37" t="s">
        <v>80</v>
      </c>
      <c r="C2247" s="38" t="str">
        <f>IF(ISBLANK('Model Participation Data'!$B$97),"-",'Model Participation Data'!$B$97)</f>
        <v>-</v>
      </c>
      <c r="D2247" s="38" t="str">
        <f>IF(ISBLANK('Model Participation Data'!$C$97),"-",'Model Participation Data'!$C$97)</f>
        <v>-</v>
      </c>
      <c r="E2247" s="38" t="str">
        <f>IF(ISBLANK('Model Participation Data'!$D$97),"-",'Model Participation Data'!$D$97)</f>
        <v>-</v>
      </c>
      <c r="F2247" s="38" t="str">
        <f>IF(ISBLANK('Model Participation Data'!$E$97),"-",'Model Participation Data'!$E$97)</f>
        <v>-</v>
      </c>
      <c r="G2247" s="151" t="str">
        <f>IF(ISBLANK('Model Participation Data'!$F$97),"-",'Model Participation Data'!$F$97)</f>
        <v>-</v>
      </c>
      <c r="H2247" s="253">
        <v>3</v>
      </c>
      <c r="I2247" s="253">
        <v>3</v>
      </c>
      <c r="J2247" s="150" t="str">
        <f t="shared" si="81"/>
        <v>33</v>
      </c>
      <c r="K2247" s="38" t="str">
        <f>IF(ISBLANK('Model Participation Data'!$L$97),"-",'Model Participation Data'!$L$97)</f>
        <v>-</v>
      </c>
      <c r="L2247" s="39" t="str">
        <f>IF(ISBLANK('Model Participation Data'!$M$97),"-",'Model Participation Data'!$M$97)</f>
        <v>-</v>
      </c>
      <c r="M2247" s="254">
        <f>IF(ISNA(SUMIFS(INDEX('Model Participation Data'!$N$8:$DX$57,0,MATCH(CONCATENATE($J2247,M$6),'Model Participation Data'!$N$6:$DX$6,0)),'Model Participation Data'!$B$8:$B$57,$C2247,'Model Participation Data'!$C$8:$C$57,$D2247)),"-",SUMIFS(INDEX('Model Participation Data'!$N$8:$DX$57,0,MATCH(CONCATENATE($J2247,M$6),'Model Participation Data'!$N$6:$DX$6,0)),'Model Participation Data'!$B$8:$B$57,$C2247,'Model Participation Data'!$C$8:$C$57,$D2247))</f>
        <v>0</v>
      </c>
      <c r="N2247" s="254">
        <f>IF(ISNA(SUMIFS(INDEX('Model Participation Data'!$N$8:$DX$57,0,MATCH(CONCATENATE($J2247,N$6),'Model Participation Data'!$N$6:$DX$6,0)),'Model Participation Data'!$B$8:$B$57,$C2247,'Model Participation Data'!$C$8:$C$57,$D2247)),"-",SUMIFS(INDEX('Model Participation Data'!$N$8:$DX$57,0,MATCH(CONCATENATE($J2247,N$6),'Model Participation Data'!$N$6:$DX$6,0)),'Model Participation Data'!$B$8:$B$57,$C2247,'Model Participation Data'!$C$8:$C$57,$D2247))</f>
        <v>0</v>
      </c>
      <c r="O2247" s="154">
        <f>IF(ISNA(SUMIFS(INDEX('Model Participation Data'!$N$8:$DX$57,0,MATCH(CONCATENATE($J2247,O$6),'Model Participation Data'!$N$6:$DX$6,0)),'Model Participation Data'!$B$8:$B$57,$C2247,'Model Participation Data'!$C$8:$C$57,$D2247)),"-",SUMIFS(INDEX('Model Participation Data'!$N$8:$DX$57,0,MATCH(CONCATENATE($J2247,O$6),'Model Participation Data'!$N$6:$DX$6,0)),'Model Participation Data'!$B$8:$B$57,$C2247,'Model Participation Data'!$C$8:$C$57,$D2247))</f>
        <v>0</v>
      </c>
    </row>
    <row r="2248" spans="2:15" x14ac:dyDescent="0.35">
      <c r="B2248" s="37" t="s">
        <v>80</v>
      </c>
      <c r="C2248" s="38" t="str">
        <f>IF(ISBLANK('Model Participation Data'!$B$97),"-",'Model Participation Data'!$B$97)</f>
        <v>-</v>
      </c>
      <c r="D2248" s="38" t="str">
        <f>IF(ISBLANK('Model Participation Data'!$C$97),"-",'Model Participation Data'!$C$97)</f>
        <v>-</v>
      </c>
      <c r="E2248" s="38" t="str">
        <f>IF(ISBLANK('Model Participation Data'!$D$97),"-",'Model Participation Data'!$D$97)</f>
        <v>-</v>
      </c>
      <c r="F2248" s="38" t="str">
        <f>IF(ISBLANK('Model Participation Data'!$E$97),"-",'Model Participation Data'!$E$97)</f>
        <v>-</v>
      </c>
      <c r="G2248" s="151" t="str">
        <f>IF(ISBLANK('Model Participation Data'!$F$97),"-",'Model Participation Data'!$F$97)</f>
        <v>-</v>
      </c>
      <c r="H2248" s="253">
        <v>3</v>
      </c>
      <c r="I2248" s="253">
        <v>4</v>
      </c>
      <c r="J2248" s="150" t="str">
        <f t="shared" si="81"/>
        <v>34</v>
      </c>
      <c r="K2248" s="38" t="str">
        <f>IF(ISBLANK('Model Participation Data'!$L$97),"-",'Model Participation Data'!$L$97)</f>
        <v>-</v>
      </c>
      <c r="L2248" s="39" t="str">
        <f>IF(ISBLANK('Model Participation Data'!$M$97),"-",'Model Participation Data'!$M$97)</f>
        <v>-</v>
      </c>
      <c r="M2248" s="254">
        <f>IF(ISNA(SUMIFS(INDEX('Model Participation Data'!$N$8:$DX$57,0,MATCH(CONCATENATE($J2248,M$6),'Model Participation Data'!$N$6:$DX$6,0)),'Model Participation Data'!$B$8:$B$57,$C2248,'Model Participation Data'!$C$8:$C$57,$D2248)),"-",SUMIFS(INDEX('Model Participation Data'!$N$8:$DX$57,0,MATCH(CONCATENATE($J2248,M$6),'Model Participation Data'!$N$6:$DX$6,0)),'Model Participation Data'!$B$8:$B$57,$C2248,'Model Participation Data'!$C$8:$C$57,$D2248))</f>
        <v>0</v>
      </c>
      <c r="N2248" s="254">
        <f>IF(ISNA(SUMIFS(INDEX('Model Participation Data'!$N$8:$DX$57,0,MATCH(CONCATENATE($J2248,N$6),'Model Participation Data'!$N$6:$DX$6,0)),'Model Participation Data'!$B$8:$B$57,$C2248,'Model Participation Data'!$C$8:$C$57,$D2248)),"-",SUMIFS(INDEX('Model Participation Data'!$N$8:$DX$57,0,MATCH(CONCATENATE($J2248,N$6),'Model Participation Data'!$N$6:$DX$6,0)),'Model Participation Data'!$B$8:$B$57,$C2248,'Model Participation Data'!$C$8:$C$57,$D2248))</f>
        <v>0</v>
      </c>
      <c r="O2248" s="154">
        <f>IF(ISNA(SUMIFS(INDEX('Model Participation Data'!$N$8:$DX$57,0,MATCH(CONCATENATE($J2248,O$6),'Model Participation Data'!$N$6:$DX$6,0)),'Model Participation Data'!$B$8:$B$57,$C2248,'Model Participation Data'!$C$8:$C$57,$D2248)),"-",SUMIFS(INDEX('Model Participation Data'!$N$8:$DX$57,0,MATCH(CONCATENATE($J2248,O$6),'Model Participation Data'!$N$6:$DX$6,0)),'Model Participation Data'!$B$8:$B$57,$C2248,'Model Participation Data'!$C$8:$C$57,$D2248))</f>
        <v>0</v>
      </c>
    </row>
    <row r="2249" spans="2:15" x14ac:dyDescent="0.35">
      <c r="B2249" s="37" t="s">
        <v>80</v>
      </c>
      <c r="C2249" s="38" t="str">
        <f>IF(ISBLANK('Model Participation Data'!$B$97),"-",'Model Participation Data'!$B$97)</f>
        <v>-</v>
      </c>
      <c r="D2249" s="38" t="str">
        <f>IF(ISBLANK('Model Participation Data'!$C$97),"-",'Model Participation Data'!$C$97)</f>
        <v>-</v>
      </c>
      <c r="E2249" s="38" t="str">
        <f>IF(ISBLANK('Model Participation Data'!$D$97),"-",'Model Participation Data'!$D$97)</f>
        <v>-</v>
      </c>
      <c r="F2249" s="38" t="str">
        <f>IF(ISBLANK('Model Participation Data'!$E$97),"-",'Model Participation Data'!$E$97)</f>
        <v>-</v>
      </c>
      <c r="G2249" s="151" t="str">
        <f>IF(ISBLANK('Model Participation Data'!$F$97),"-",'Model Participation Data'!$F$97)</f>
        <v>-</v>
      </c>
      <c r="H2249" s="253">
        <v>3</v>
      </c>
      <c r="I2249" s="253">
        <v>5</v>
      </c>
      <c r="J2249" s="150" t="str">
        <f t="shared" si="81"/>
        <v>35</v>
      </c>
      <c r="K2249" s="38" t="str">
        <f>IF(ISBLANK('Model Participation Data'!$L$97),"-",'Model Participation Data'!$L$97)</f>
        <v>-</v>
      </c>
      <c r="L2249" s="39" t="str">
        <f>IF(ISBLANK('Model Participation Data'!$M$97),"-",'Model Participation Data'!$M$97)</f>
        <v>-</v>
      </c>
      <c r="M2249" s="254">
        <f>IF(ISNA(SUMIFS(INDEX('Model Participation Data'!$N$8:$DX$57,0,MATCH(CONCATENATE($J2249,M$6),'Model Participation Data'!$N$6:$DX$6,0)),'Model Participation Data'!$B$8:$B$57,$C2249,'Model Participation Data'!$C$8:$C$57,$D2249)),"-",SUMIFS(INDEX('Model Participation Data'!$N$8:$DX$57,0,MATCH(CONCATENATE($J2249,M$6),'Model Participation Data'!$N$6:$DX$6,0)),'Model Participation Data'!$B$8:$B$57,$C2249,'Model Participation Data'!$C$8:$C$57,$D2249))</f>
        <v>0</v>
      </c>
      <c r="N2249" s="254">
        <f>IF(ISNA(SUMIFS(INDEX('Model Participation Data'!$N$8:$DX$57,0,MATCH(CONCATENATE($J2249,N$6),'Model Participation Data'!$N$6:$DX$6,0)),'Model Participation Data'!$B$8:$B$57,$C2249,'Model Participation Data'!$C$8:$C$57,$D2249)),"-",SUMIFS(INDEX('Model Participation Data'!$N$8:$DX$57,0,MATCH(CONCATENATE($J2249,N$6),'Model Participation Data'!$N$6:$DX$6,0)),'Model Participation Data'!$B$8:$B$57,$C2249,'Model Participation Data'!$C$8:$C$57,$D2249))</f>
        <v>0</v>
      </c>
      <c r="O2249" s="154">
        <f>IF(ISNA(SUMIFS(INDEX('Model Participation Data'!$N$8:$DX$57,0,MATCH(CONCATENATE($J2249,O$6),'Model Participation Data'!$N$6:$DX$6,0)),'Model Participation Data'!$B$8:$B$57,$C2249,'Model Participation Data'!$C$8:$C$57,$D2249)),"-",SUMIFS(INDEX('Model Participation Data'!$N$8:$DX$57,0,MATCH(CONCATENATE($J2249,O$6),'Model Participation Data'!$N$6:$DX$6,0)),'Model Participation Data'!$B$8:$B$57,$C2249,'Model Participation Data'!$C$8:$C$57,$D2249))</f>
        <v>0</v>
      </c>
    </row>
    <row r="2250" spans="2:15" x14ac:dyDescent="0.35">
      <c r="B2250" s="37" t="s">
        <v>80</v>
      </c>
      <c r="C2250" s="38" t="str">
        <f>IF(ISBLANK('Model Participation Data'!$B$97),"-",'Model Participation Data'!$B$97)</f>
        <v>-</v>
      </c>
      <c r="D2250" s="38" t="str">
        <f>IF(ISBLANK('Model Participation Data'!$C$97),"-",'Model Participation Data'!$C$97)</f>
        <v>-</v>
      </c>
      <c r="E2250" s="38" t="str">
        <f>IF(ISBLANK('Model Participation Data'!$D$97),"-",'Model Participation Data'!$D$97)</f>
        <v>-</v>
      </c>
      <c r="F2250" s="38" t="str">
        <f>IF(ISBLANK('Model Participation Data'!$E$97),"-",'Model Participation Data'!$E$97)</f>
        <v>-</v>
      </c>
      <c r="G2250" s="151" t="str">
        <f>IF(ISBLANK('Model Participation Data'!$F$97),"-",'Model Participation Data'!$F$97)</f>
        <v>-</v>
      </c>
      <c r="H2250" s="253">
        <v>3</v>
      </c>
      <c r="I2250" s="253" t="s">
        <v>65</v>
      </c>
      <c r="J2250" s="150" t="str">
        <f t="shared" si="81"/>
        <v>3Goal</v>
      </c>
      <c r="K2250" s="38" t="str">
        <f>IF(ISBLANK('Model Participation Data'!$L$97),"-",'Model Participation Data'!$L$97)</f>
        <v>-</v>
      </c>
      <c r="L2250" s="39" t="str">
        <f>IF(ISBLANK('Model Participation Data'!$M$97),"-",'Model Participation Data'!$M$97)</f>
        <v>-</v>
      </c>
      <c r="M2250" s="254" t="str">
        <f>IF(ISNA(SUMIFS(INDEX('Model Participation Data'!$N$8:$DX$57,0,MATCH(CONCATENATE($J2250,M$6),'Model Participation Data'!$N$6:$DX$6,0)),'Model Participation Data'!$B$8:$B$57,$C2250,'Model Participation Data'!$C$8:$C$57,$D2250)),"-",SUMIFS(INDEX('Model Participation Data'!$N$8:$DX$57,0,MATCH(CONCATENATE($J2250,M$6),'Model Participation Data'!$N$6:$DX$6,0)),'Model Participation Data'!$B$8:$B$57,$C2250,'Model Participation Data'!$C$8:$C$57,$D2250))</f>
        <v>-</v>
      </c>
      <c r="N2250" s="254" t="str">
        <f>IF(ISNA(SUMIFS(INDEX('Model Participation Data'!$N$8:$DX$57,0,MATCH(CONCATENATE($J2250,N$6),'Model Participation Data'!$N$6:$DX$6,0)),'Model Participation Data'!$B$8:$B$57,$C2250,'Model Participation Data'!$C$8:$C$57,$D2250)),"-",SUMIFS(INDEX('Model Participation Data'!$N$8:$DX$57,0,MATCH(CONCATENATE($J2250,N$6),'Model Participation Data'!$N$6:$DX$6,0)),'Model Participation Data'!$B$8:$B$57,$C2250,'Model Participation Data'!$C$8:$C$57,$D2250))</f>
        <v>-</v>
      </c>
      <c r="O2250" s="154">
        <f>IF(ISNA(SUMIFS(INDEX('Model Participation Data'!$N$8:$DX$57,0,MATCH(CONCATENATE($J2250,O$6),'Model Participation Data'!$N$6:$DX$6,0)),'Model Participation Data'!$B$8:$B$57,$C2250,'Model Participation Data'!$C$8:$C$57,$D2250)),"-",SUMIFS(INDEX('Model Participation Data'!$N$8:$DX$57,0,MATCH(CONCATENATE($J2250,O$6),'Model Participation Data'!$N$6:$DX$6,0)),'Model Participation Data'!$B$8:$B$57,$C2250,'Model Participation Data'!$C$8:$C$57,$D2250))</f>
        <v>0</v>
      </c>
    </row>
    <row r="2251" spans="2:15" x14ac:dyDescent="0.35">
      <c r="B2251" s="37" t="s">
        <v>80</v>
      </c>
      <c r="C2251" s="38" t="str">
        <f>IF(ISBLANK('Model Participation Data'!$B$97),"-",'Model Participation Data'!$B$97)</f>
        <v>-</v>
      </c>
      <c r="D2251" s="38" t="str">
        <f>IF(ISBLANK('Model Participation Data'!$C$97),"-",'Model Participation Data'!$C$97)</f>
        <v>-</v>
      </c>
      <c r="E2251" s="38" t="str">
        <f>IF(ISBLANK('Model Participation Data'!$D$97),"-",'Model Participation Data'!$D$97)</f>
        <v>-</v>
      </c>
      <c r="F2251" s="38" t="str">
        <f>IF(ISBLANK('Model Participation Data'!$E$97),"-",'Model Participation Data'!$E$97)</f>
        <v>-</v>
      </c>
      <c r="G2251" s="151" t="str">
        <f>IF(ISBLANK('Model Participation Data'!$F$97),"-",'Model Participation Data'!$F$97)</f>
        <v>-</v>
      </c>
      <c r="H2251" s="253">
        <v>4</v>
      </c>
      <c r="I2251" s="253">
        <v>1</v>
      </c>
      <c r="J2251" s="150" t="str">
        <f t="shared" si="81"/>
        <v>41</v>
      </c>
      <c r="K2251" s="38" t="str">
        <f>IF(ISBLANK('Model Participation Data'!$L$97),"-",'Model Participation Data'!$L$97)</f>
        <v>-</v>
      </c>
      <c r="L2251" s="39" t="str">
        <f>IF(ISBLANK('Model Participation Data'!$M$97),"-",'Model Participation Data'!$M$97)</f>
        <v>-</v>
      </c>
      <c r="M2251" s="254">
        <f>IF(ISNA(SUMIFS(INDEX('Model Participation Data'!$N$8:$DX$57,0,MATCH(CONCATENATE($J2251,M$6),'Model Participation Data'!$N$6:$DX$6,0)),'Model Participation Data'!$B$8:$B$57,$C2251,'Model Participation Data'!$C$8:$C$57,$D2251)),"-",SUMIFS(INDEX('Model Participation Data'!$N$8:$DX$57,0,MATCH(CONCATENATE($J2251,M$6),'Model Participation Data'!$N$6:$DX$6,0)),'Model Participation Data'!$B$8:$B$57,$C2251,'Model Participation Data'!$C$8:$C$57,$D2251))</f>
        <v>0</v>
      </c>
      <c r="N2251" s="254">
        <f>IF(ISNA(SUMIFS(INDEX('Model Participation Data'!$N$8:$DX$57,0,MATCH(CONCATENATE($J2251,N$6),'Model Participation Data'!$N$6:$DX$6,0)),'Model Participation Data'!$B$8:$B$57,$C2251,'Model Participation Data'!$C$8:$C$57,$D2251)),"-",SUMIFS(INDEX('Model Participation Data'!$N$8:$DX$57,0,MATCH(CONCATENATE($J2251,N$6),'Model Participation Data'!$N$6:$DX$6,0)),'Model Participation Data'!$B$8:$B$57,$C2251,'Model Participation Data'!$C$8:$C$57,$D2251))</f>
        <v>0</v>
      </c>
      <c r="O2251" s="154">
        <f>IF(ISNA(SUMIFS(INDEX('Model Participation Data'!$N$8:$DX$57,0,MATCH(CONCATENATE($J2251,O$6),'Model Participation Data'!$N$6:$DX$6,0)),'Model Participation Data'!$B$8:$B$57,$C2251,'Model Participation Data'!$C$8:$C$57,$D2251)),"-",SUMIFS(INDEX('Model Participation Data'!$N$8:$DX$57,0,MATCH(CONCATENATE($J2251,O$6),'Model Participation Data'!$N$6:$DX$6,0)),'Model Participation Data'!$B$8:$B$57,$C2251,'Model Participation Data'!$C$8:$C$57,$D2251))</f>
        <v>0</v>
      </c>
    </row>
    <row r="2252" spans="2:15" x14ac:dyDescent="0.35">
      <c r="B2252" s="37" t="s">
        <v>80</v>
      </c>
      <c r="C2252" s="38" t="str">
        <f>IF(ISBLANK('Model Participation Data'!$B$97),"-",'Model Participation Data'!$B$97)</f>
        <v>-</v>
      </c>
      <c r="D2252" s="38" t="str">
        <f>IF(ISBLANK('Model Participation Data'!$C$97),"-",'Model Participation Data'!$C$97)</f>
        <v>-</v>
      </c>
      <c r="E2252" s="38" t="str">
        <f>IF(ISBLANK('Model Participation Data'!$D$97),"-",'Model Participation Data'!$D$97)</f>
        <v>-</v>
      </c>
      <c r="F2252" s="38" t="str">
        <f>IF(ISBLANK('Model Participation Data'!$E$97),"-",'Model Participation Data'!$E$97)</f>
        <v>-</v>
      </c>
      <c r="G2252" s="151" t="str">
        <f>IF(ISBLANK('Model Participation Data'!$F$97),"-",'Model Participation Data'!$F$97)</f>
        <v>-</v>
      </c>
      <c r="H2252" s="253">
        <v>4</v>
      </c>
      <c r="I2252" s="253">
        <v>2</v>
      </c>
      <c r="J2252" s="150" t="str">
        <f t="shared" si="81"/>
        <v>42</v>
      </c>
      <c r="K2252" s="38" t="str">
        <f>IF(ISBLANK('Model Participation Data'!$L$97),"-",'Model Participation Data'!$L$97)</f>
        <v>-</v>
      </c>
      <c r="L2252" s="39" t="str">
        <f>IF(ISBLANK('Model Participation Data'!$M$97),"-",'Model Participation Data'!$M$97)</f>
        <v>-</v>
      </c>
      <c r="M2252" s="254">
        <f>IF(ISNA(SUMIFS(INDEX('Model Participation Data'!$N$8:$DX$57,0,MATCH(CONCATENATE($J2252,M$6),'Model Participation Data'!$N$6:$DX$6,0)),'Model Participation Data'!$B$8:$B$57,$C2252,'Model Participation Data'!$C$8:$C$57,$D2252)),"-",SUMIFS(INDEX('Model Participation Data'!$N$8:$DX$57,0,MATCH(CONCATENATE($J2252,M$6),'Model Participation Data'!$N$6:$DX$6,0)),'Model Participation Data'!$B$8:$B$57,$C2252,'Model Participation Data'!$C$8:$C$57,$D2252))</f>
        <v>0</v>
      </c>
      <c r="N2252" s="254">
        <f>IF(ISNA(SUMIFS(INDEX('Model Participation Data'!$N$8:$DX$57,0,MATCH(CONCATENATE($J2252,N$6),'Model Participation Data'!$N$6:$DX$6,0)),'Model Participation Data'!$B$8:$B$57,$C2252,'Model Participation Data'!$C$8:$C$57,$D2252)),"-",SUMIFS(INDEX('Model Participation Data'!$N$8:$DX$57,0,MATCH(CONCATENATE($J2252,N$6),'Model Participation Data'!$N$6:$DX$6,0)),'Model Participation Data'!$B$8:$B$57,$C2252,'Model Participation Data'!$C$8:$C$57,$D2252))</f>
        <v>0</v>
      </c>
      <c r="O2252" s="154">
        <f>IF(ISNA(SUMIFS(INDEX('Model Participation Data'!$N$8:$DX$57,0,MATCH(CONCATENATE($J2252,O$6),'Model Participation Data'!$N$6:$DX$6,0)),'Model Participation Data'!$B$8:$B$57,$C2252,'Model Participation Data'!$C$8:$C$57,$D2252)),"-",SUMIFS(INDEX('Model Participation Data'!$N$8:$DX$57,0,MATCH(CONCATENATE($J2252,O$6),'Model Participation Data'!$N$6:$DX$6,0)),'Model Participation Data'!$B$8:$B$57,$C2252,'Model Participation Data'!$C$8:$C$57,$D2252))</f>
        <v>0</v>
      </c>
    </row>
    <row r="2253" spans="2:15" x14ac:dyDescent="0.35">
      <c r="B2253" s="37" t="s">
        <v>80</v>
      </c>
      <c r="C2253" s="38" t="str">
        <f>IF(ISBLANK('Model Participation Data'!$B$97),"-",'Model Participation Data'!$B$97)</f>
        <v>-</v>
      </c>
      <c r="D2253" s="38" t="str">
        <f>IF(ISBLANK('Model Participation Data'!$C$97),"-",'Model Participation Data'!$C$97)</f>
        <v>-</v>
      </c>
      <c r="E2253" s="38" t="str">
        <f>IF(ISBLANK('Model Participation Data'!$D$97),"-",'Model Participation Data'!$D$97)</f>
        <v>-</v>
      </c>
      <c r="F2253" s="38" t="str">
        <f>IF(ISBLANK('Model Participation Data'!$E$97),"-",'Model Participation Data'!$E$97)</f>
        <v>-</v>
      </c>
      <c r="G2253" s="151" t="str">
        <f>IF(ISBLANK('Model Participation Data'!$F$97),"-",'Model Participation Data'!$F$97)</f>
        <v>-</v>
      </c>
      <c r="H2253" s="253">
        <v>4</v>
      </c>
      <c r="I2253" s="253">
        <v>3</v>
      </c>
      <c r="J2253" s="150" t="str">
        <f t="shared" si="81"/>
        <v>43</v>
      </c>
      <c r="K2253" s="38" t="str">
        <f>IF(ISBLANK('Model Participation Data'!$L$97),"-",'Model Participation Data'!$L$97)</f>
        <v>-</v>
      </c>
      <c r="L2253" s="39" t="str">
        <f>IF(ISBLANK('Model Participation Data'!$M$97),"-",'Model Participation Data'!$M$97)</f>
        <v>-</v>
      </c>
      <c r="M2253" s="254">
        <f>IF(ISNA(SUMIFS(INDEX('Model Participation Data'!$N$8:$DX$57,0,MATCH(CONCATENATE($J2253,M$6),'Model Participation Data'!$N$6:$DX$6,0)),'Model Participation Data'!$B$8:$B$57,$C2253,'Model Participation Data'!$C$8:$C$57,$D2253)),"-",SUMIFS(INDEX('Model Participation Data'!$N$8:$DX$57,0,MATCH(CONCATENATE($J2253,M$6),'Model Participation Data'!$N$6:$DX$6,0)),'Model Participation Data'!$B$8:$B$57,$C2253,'Model Participation Data'!$C$8:$C$57,$D2253))</f>
        <v>0</v>
      </c>
      <c r="N2253" s="254">
        <f>IF(ISNA(SUMIFS(INDEX('Model Participation Data'!$N$8:$DX$57,0,MATCH(CONCATENATE($J2253,N$6),'Model Participation Data'!$N$6:$DX$6,0)),'Model Participation Data'!$B$8:$B$57,$C2253,'Model Participation Data'!$C$8:$C$57,$D2253)),"-",SUMIFS(INDEX('Model Participation Data'!$N$8:$DX$57,0,MATCH(CONCATENATE($J2253,N$6),'Model Participation Data'!$N$6:$DX$6,0)),'Model Participation Data'!$B$8:$B$57,$C2253,'Model Participation Data'!$C$8:$C$57,$D2253))</f>
        <v>0</v>
      </c>
      <c r="O2253" s="154">
        <f>IF(ISNA(SUMIFS(INDEX('Model Participation Data'!$N$8:$DX$57,0,MATCH(CONCATENATE($J2253,O$6),'Model Participation Data'!$N$6:$DX$6,0)),'Model Participation Data'!$B$8:$B$57,$C2253,'Model Participation Data'!$C$8:$C$57,$D2253)),"-",SUMIFS(INDEX('Model Participation Data'!$N$8:$DX$57,0,MATCH(CONCATENATE($J2253,O$6),'Model Participation Data'!$N$6:$DX$6,0)),'Model Participation Data'!$B$8:$B$57,$C2253,'Model Participation Data'!$C$8:$C$57,$D2253))</f>
        <v>0</v>
      </c>
    </row>
    <row r="2254" spans="2:15" x14ac:dyDescent="0.35">
      <c r="B2254" s="37" t="s">
        <v>80</v>
      </c>
      <c r="C2254" s="38" t="str">
        <f>IF(ISBLANK('Model Participation Data'!$B$97),"-",'Model Participation Data'!$B$97)</f>
        <v>-</v>
      </c>
      <c r="D2254" s="38" t="str">
        <f>IF(ISBLANK('Model Participation Data'!$C$97),"-",'Model Participation Data'!$C$97)</f>
        <v>-</v>
      </c>
      <c r="E2254" s="38" t="str">
        <f>IF(ISBLANK('Model Participation Data'!$D$97),"-",'Model Participation Data'!$D$97)</f>
        <v>-</v>
      </c>
      <c r="F2254" s="38" t="str">
        <f>IF(ISBLANK('Model Participation Data'!$E$97),"-",'Model Participation Data'!$E$97)</f>
        <v>-</v>
      </c>
      <c r="G2254" s="151" t="str">
        <f>IF(ISBLANK('Model Participation Data'!$F$97),"-",'Model Participation Data'!$F$97)</f>
        <v>-</v>
      </c>
      <c r="H2254" s="253">
        <v>4</v>
      </c>
      <c r="I2254" s="253">
        <v>4</v>
      </c>
      <c r="J2254" s="150" t="str">
        <f t="shared" si="81"/>
        <v>44</v>
      </c>
      <c r="K2254" s="38" t="str">
        <f>IF(ISBLANK('Model Participation Data'!$L$97),"-",'Model Participation Data'!$L$97)</f>
        <v>-</v>
      </c>
      <c r="L2254" s="39" t="str">
        <f>IF(ISBLANK('Model Participation Data'!$M$97),"-",'Model Participation Data'!$M$97)</f>
        <v>-</v>
      </c>
      <c r="M2254" s="254">
        <f>IF(ISNA(SUMIFS(INDEX('Model Participation Data'!$N$8:$DX$57,0,MATCH(CONCATENATE($J2254,M$6),'Model Participation Data'!$N$6:$DX$6,0)),'Model Participation Data'!$B$8:$B$57,$C2254,'Model Participation Data'!$C$8:$C$57,$D2254)),"-",SUMIFS(INDEX('Model Participation Data'!$N$8:$DX$57,0,MATCH(CONCATENATE($J2254,M$6),'Model Participation Data'!$N$6:$DX$6,0)),'Model Participation Data'!$B$8:$B$57,$C2254,'Model Participation Data'!$C$8:$C$57,$D2254))</f>
        <v>0</v>
      </c>
      <c r="N2254" s="254">
        <f>IF(ISNA(SUMIFS(INDEX('Model Participation Data'!$N$8:$DX$57,0,MATCH(CONCATENATE($J2254,N$6),'Model Participation Data'!$N$6:$DX$6,0)),'Model Participation Data'!$B$8:$B$57,$C2254,'Model Participation Data'!$C$8:$C$57,$D2254)),"-",SUMIFS(INDEX('Model Participation Data'!$N$8:$DX$57,0,MATCH(CONCATENATE($J2254,N$6),'Model Participation Data'!$N$6:$DX$6,0)),'Model Participation Data'!$B$8:$B$57,$C2254,'Model Participation Data'!$C$8:$C$57,$D2254))</f>
        <v>0</v>
      </c>
      <c r="O2254" s="154">
        <f>IF(ISNA(SUMIFS(INDEX('Model Participation Data'!$N$8:$DX$57,0,MATCH(CONCATENATE($J2254,O$6),'Model Participation Data'!$N$6:$DX$6,0)),'Model Participation Data'!$B$8:$B$57,$C2254,'Model Participation Data'!$C$8:$C$57,$D2254)),"-",SUMIFS(INDEX('Model Participation Data'!$N$8:$DX$57,0,MATCH(CONCATENATE($J2254,O$6),'Model Participation Data'!$N$6:$DX$6,0)),'Model Participation Data'!$B$8:$B$57,$C2254,'Model Participation Data'!$C$8:$C$57,$D2254))</f>
        <v>0</v>
      </c>
    </row>
    <row r="2255" spans="2:15" x14ac:dyDescent="0.35">
      <c r="B2255" s="37" t="s">
        <v>80</v>
      </c>
      <c r="C2255" s="38" t="str">
        <f>IF(ISBLANK('Model Participation Data'!$B$97),"-",'Model Participation Data'!$B$97)</f>
        <v>-</v>
      </c>
      <c r="D2255" s="38" t="str">
        <f>IF(ISBLANK('Model Participation Data'!$C$97),"-",'Model Participation Data'!$C$97)</f>
        <v>-</v>
      </c>
      <c r="E2255" s="38" t="str">
        <f>IF(ISBLANK('Model Participation Data'!$D$97),"-",'Model Participation Data'!$D$97)</f>
        <v>-</v>
      </c>
      <c r="F2255" s="38" t="str">
        <f>IF(ISBLANK('Model Participation Data'!$E$97),"-",'Model Participation Data'!$E$97)</f>
        <v>-</v>
      </c>
      <c r="G2255" s="151" t="str">
        <f>IF(ISBLANK('Model Participation Data'!$F$97),"-",'Model Participation Data'!$F$97)</f>
        <v>-</v>
      </c>
      <c r="H2255" s="253">
        <v>4</v>
      </c>
      <c r="I2255" s="253">
        <v>5</v>
      </c>
      <c r="J2255" s="150" t="str">
        <f t="shared" si="81"/>
        <v>45</v>
      </c>
      <c r="K2255" s="38" t="str">
        <f>IF(ISBLANK('Model Participation Data'!$L$97),"-",'Model Participation Data'!$L$97)</f>
        <v>-</v>
      </c>
      <c r="L2255" s="39" t="str">
        <f>IF(ISBLANK('Model Participation Data'!$M$97),"-",'Model Participation Data'!$M$97)</f>
        <v>-</v>
      </c>
      <c r="M2255" s="254">
        <f>IF(ISNA(SUMIFS(INDEX('Model Participation Data'!$N$8:$DX$57,0,MATCH(CONCATENATE($J2255,M$6),'Model Participation Data'!$N$6:$DX$6,0)),'Model Participation Data'!$B$8:$B$57,$C2255,'Model Participation Data'!$C$8:$C$57,$D2255)),"-",SUMIFS(INDEX('Model Participation Data'!$N$8:$DX$57,0,MATCH(CONCATENATE($J2255,M$6),'Model Participation Data'!$N$6:$DX$6,0)),'Model Participation Data'!$B$8:$B$57,$C2255,'Model Participation Data'!$C$8:$C$57,$D2255))</f>
        <v>0</v>
      </c>
      <c r="N2255" s="254">
        <f>IF(ISNA(SUMIFS(INDEX('Model Participation Data'!$N$8:$DX$57,0,MATCH(CONCATENATE($J2255,N$6),'Model Participation Data'!$N$6:$DX$6,0)),'Model Participation Data'!$B$8:$B$57,$C2255,'Model Participation Data'!$C$8:$C$57,$D2255)),"-",SUMIFS(INDEX('Model Participation Data'!$N$8:$DX$57,0,MATCH(CONCATENATE($J2255,N$6),'Model Participation Data'!$N$6:$DX$6,0)),'Model Participation Data'!$B$8:$B$57,$C2255,'Model Participation Data'!$C$8:$C$57,$D2255))</f>
        <v>0</v>
      </c>
      <c r="O2255" s="154">
        <f>IF(ISNA(SUMIFS(INDEX('Model Participation Data'!$N$8:$DX$57,0,MATCH(CONCATENATE($J2255,O$6),'Model Participation Data'!$N$6:$DX$6,0)),'Model Participation Data'!$B$8:$B$57,$C2255,'Model Participation Data'!$C$8:$C$57,$D2255)),"-",SUMIFS(INDEX('Model Participation Data'!$N$8:$DX$57,0,MATCH(CONCATENATE($J2255,O$6),'Model Participation Data'!$N$6:$DX$6,0)),'Model Participation Data'!$B$8:$B$57,$C2255,'Model Participation Data'!$C$8:$C$57,$D2255))</f>
        <v>0</v>
      </c>
    </row>
    <row r="2256" spans="2:15" x14ac:dyDescent="0.35">
      <c r="B2256" s="37" t="s">
        <v>80</v>
      </c>
      <c r="C2256" s="38" t="str">
        <f>IF(ISBLANK('Model Participation Data'!$B$97),"-",'Model Participation Data'!$B$97)</f>
        <v>-</v>
      </c>
      <c r="D2256" s="38" t="str">
        <f>IF(ISBLANK('Model Participation Data'!$C$97),"-",'Model Participation Data'!$C$97)</f>
        <v>-</v>
      </c>
      <c r="E2256" s="38" t="str">
        <f>IF(ISBLANK('Model Participation Data'!$D$97),"-",'Model Participation Data'!$D$97)</f>
        <v>-</v>
      </c>
      <c r="F2256" s="38" t="str">
        <f>IF(ISBLANK('Model Participation Data'!$E$97),"-",'Model Participation Data'!$E$97)</f>
        <v>-</v>
      </c>
      <c r="G2256" s="151" t="str">
        <f>IF(ISBLANK('Model Participation Data'!$F$97),"-",'Model Participation Data'!$F$97)</f>
        <v>-</v>
      </c>
      <c r="H2256" s="253">
        <v>4</v>
      </c>
      <c r="I2256" s="253" t="s">
        <v>65</v>
      </c>
      <c r="J2256" s="150" t="str">
        <f t="shared" si="81"/>
        <v>4Goal</v>
      </c>
      <c r="K2256" s="38" t="str">
        <f>IF(ISBLANK('Model Participation Data'!$L$97),"-",'Model Participation Data'!$L$97)</f>
        <v>-</v>
      </c>
      <c r="L2256" s="39" t="str">
        <f>IF(ISBLANK('Model Participation Data'!$M$97),"-",'Model Participation Data'!$M$97)</f>
        <v>-</v>
      </c>
      <c r="M2256" s="254" t="str">
        <f>IF(ISNA(SUMIFS(INDEX('Model Participation Data'!$N$8:$DX$57,0,MATCH(CONCATENATE($J2256,M$6),'Model Participation Data'!$N$6:$DX$6,0)),'Model Participation Data'!$B$8:$B$57,$C2256,'Model Participation Data'!$C$8:$C$57,$D2256)),"-",SUMIFS(INDEX('Model Participation Data'!$N$8:$DX$57,0,MATCH(CONCATENATE($J2256,M$6),'Model Participation Data'!$N$6:$DX$6,0)),'Model Participation Data'!$B$8:$B$57,$C2256,'Model Participation Data'!$C$8:$C$57,$D2256))</f>
        <v>-</v>
      </c>
      <c r="N2256" s="254" t="str">
        <f>IF(ISNA(SUMIFS(INDEX('Model Participation Data'!$N$8:$DX$57,0,MATCH(CONCATENATE($J2256,N$6),'Model Participation Data'!$N$6:$DX$6,0)),'Model Participation Data'!$B$8:$B$57,$C2256,'Model Participation Data'!$C$8:$C$57,$D2256)),"-",SUMIFS(INDEX('Model Participation Data'!$N$8:$DX$57,0,MATCH(CONCATENATE($J2256,N$6),'Model Participation Data'!$N$6:$DX$6,0)),'Model Participation Data'!$B$8:$B$57,$C2256,'Model Participation Data'!$C$8:$C$57,$D2256))</f>
        <v>-</v>
      </c>
      <c r="O2256" s="154">
        <f>IF(ISNA(SUMIFS(INDEX('Model Participation Data'!$N$8:$DX$57,0,MATCH(CONCATENATE($J2256,O$6),'Model Participation Data'!$N$6:$DX$6,0)),'Model Participation Data'!$B$8:$B$57,$C2256,'Model Participation Data'!$C$8:$C$57,$D2256)),"-",SUMIFS(INDEX('Model Participation Data'!$N$8:$DX$57,0,MATCH(CONCATENATE($J2256,O$6),'Model Participation Data'!$N$6:$DX$6,0)),'Model Participation Data'!$B$8:$B$57,$C2256,'Model Participation Data'!$C$8:$C$57,$D2256))</f>
        <v>0</v>
      </c>
    </row>
    <row r="2257" spans="2:15" x14ac:dyDescent="0.35">
      <c r="B2257" s="37" t="s">
        <v>80</v>
      </c>
      <c r="C2257" s="38" t="str">
        <f>IF(ISBLANK('Model Participation Data'!$B$98),"-",'Model Participation Data'!$B$98)</f>
        <v>-</v>
      </c>
      <c r="D2257" s="38" t="str">
        <f>IF(ISBLANK('Model Participation Data'!$C$98),"-",'Model Participation Data'!$C$98)</f>
        <v>-</v>
      </c>
      <c r="E2257" s="38" t="str">
        <f>IF(ISBLANK('Model Participation Data'!$D$98),"-",'Model Participation Data'!$D$98)</f>
        <v>-</v>
      </c>
      <c r="F2257" s="38" t="str">
        <f>IF(ISBLANK('Model Participation Data'!$E$98),"-",'Model Participation Data'!$E$98)</f>
        <v>-</v>
      </c>
      <c r="G2257" s="151" t="str">
        <f>IF(ISBLANK('Model Participation Data'!$F$98),"-",'Model Participation Data'!$F$98)</f>
        <v>-</v>
      </c>
      <c r="H2257" s="253" t="s">
        <v>64</v>
      </c>
      <c r="I2257" s="253" t="s">
        <v>64</v>
      </c>
      <c r="J2257" s="150" t="str">
        <f t="shared" si="81"/>
        <v>BaselineBaseline</v>
      </c>
      <c r="K2257" s="38" t="str">
        <f>IF(ISBLANK('Model Participation Data'!$L$98),"-",'Model Participation Data'!$L$98)</f>
        <v>-</v>
      </c>
      <c r="L2257" s="39" t="str">
        <f>IF(ISBLANK('Model Participation Data'!$M$98),"-",'Model Participation Data'!$M$98)</f>
        <v>-</v>
      </c>
      <c r="M2257" s="254">
        <f>IF(ISNA(SUMIFS(INDEX('Model Participation Data'!$N$8:$DX$57,0,MATCH(CONCATENATE($J2257,M$6),'Model Participation Data'!$N$6:$DX$6,0)),'Model Participation Data'!$B$8:$B$57,$C2257,'Model Participation Data'!$C$8:$C$57,$D2257)),"-",SUMIFS(INDEX('Model Participation Data'!$N$8:$DX$57,0,MATCH(CONCATENATE($J2257,M$6),'Model Participation Data'!$N$6:$DX$6,0)),'Model Participation Data'!$B$8:$B$57,$C2257,'Model Participation Data'!$C$8:$C$57,$D2257))</f>
        <v>0</v>
      </c>
      <c r="N2257" s="254">
        <f>IF(ISNA(SUMIFS(INDEX('Model Participation Data'!$N$8:$DX$57,0,MATCH(CONCATENATE($J2257,N$6),'Model Participation Data'!$N$6:$DX$6,0)),'Model Participation Data'!$B$8:$B$57,$C2257,'Model Participation Data'!$C$8:$C$57,$D2257)),"-",SUMIFS(INDEX('Model Participation Data'!$N$8:$DX$57,0,MATCH(CONCATENATE($J2257,N$6),'Model Participation Data'!$N$6:$DX$6,0)),'Model Participation Data'!$B$8:$B$57,$C2257,'Model Participation Data'!$C$8:$C$57,$D2257))</f>
        <v>0</v>
      </c>
      <c r="O2257" s="154">
        <f>IF(ISNA(SUMIFS(INDEX('Model Participation Data'!$N$8:$DX$57,0,MATCH(CONCATENATE($J2257,O$6),'Model Participation Data'!$N$6:$DX$6,0)),'Model Participation Data'!$B$8:$B$57,$C2257,'Model Participation Data'!$C$8:$C$57,$D2257)),"-",SUMIFS(INDEX('Model Participation Data'!$N$8:$DX$57,0,MATCH(CONCATENATE($J2257,O$6),'Model Participation Data'!$N$6:$DX$6,0)),'Model Participation Data'!$B$8:$B$57,$C2257,'Model Participation Data'!$C$8:$C$57,$D2257))</f>
        <v>0</v>
      </c>
    </row>
    <row r="2258" spans="2:15" x14ac:dyDescent="0.35">
      <c r="B2258" s="37" t="s">
        <v>80</v>
      </c>
      <c r="C2258" s="38" t="str">
        <f>IF(ISBLANK('Model Participation Data'!$B$98),"-",'Model Participation Data'!$B$98)</f>
        <v>-</v>
      </c>
      <c r="D2258" s="38" t="str">
        <f>IF(ISBLANK('Model Participation Data'!$C$98),"-",'Model Participation Data'!$C$98)</f>
        <v>-</v>
      </c>
      <c r="E2258" s="38" t="str">
        <f>IF(ISBLANK('Model Participation Data'!$D$98),"-",'Model Participation Data'!$D$98)</f>
        <v>-</v>
      </c>
      <c r="F2258" s="38" t="str">
        <f>IF(ISBLANK('Model Participation Data'!$E$98),"-",'Model Participation Data'!$E$98)</f>
        <v>-</v>
      </c>
      <c r="G2258" s="151" t="str">
        <f>IF(ISBLANK('Model Participation Data'!$F$98),"-",'Model Participation Data'!$F$98)</f>
        <v>-</v>
      </c>
      <c r="H2258" s="253">
        <v>1</v>
      </c>
      <c r="I2258" s="253">
        <v>1</v>
      </c>
      <c r="J2258" s="150" t="str">
        <f t="shared" si="81"/>
        <v>11</v>
      </c>
      <c r="K2258" s="38" t="str">
        <f>IF(ISBLANK('Model Participation Data'!$L$98),"-",'Model Participation Data'!$L$98)</f>
        <v>-</v>
      </c>
      <c r="L2258" s="39" t="str">
        <f>IF(ISBLANK('Model Participation Data'!$M$98),"-",'Model Participation Data'!$M$98)</f>
        <v>-</v>
      </c>
      <c r="M2258" s="254">
        <f>IF(ISNA(SUMIFS(INDEX('Model Participation Data'!$N$8:$DX$57,0,MATCH(CONCATENATE($J2258,M$6),'Model Participation Data'!$N$6:$DX$6,0)),'Model Participation Data'!$B$8:$B$57,$C2258,'Model Participation Data'!$C$8:$C$57,$D2258)),"-",SUMIFS(INDEX('Model Participation Data'!$N$8:$DX$57,0,MATCH(CONCATENATE($J2258,M$6),'Model Participation Data'!$N$6:$DX$6,0)),'Model Participation Data'!$B$8:$B$57,$C2258,'Model Participation Data'!$C$8:$C$57,$D2258))</f>
        <v>0</v>
      </c>
      <c r="N2258" s="254">
        <f>IF(ISNA(SUMIFS(INDEX('Model Participation Data'!$N$8:$DX$57,0,MATCH(CONCATENATE($J2258,N$6),'Model Participation Data'!$N$6:$DX$6,0)),'Model Participation Data'!$B$8:$B$57,$C2258,'Model Participation Data'!$C$8:$C$57,$D2258)),"-",SUMIFS(INDEX('Model Participation Data'!$N$8:$DX$57,0,MATCH(CONCATENATE($J2258,N$6),'Model Participation Data'!$N$6:$DX$6,0)),'Model Participation Data'!$B$8:$B$57,$C2258,'Model Participation Data'!$C$8:$C$57,$D2258))</f>
        <v>0</v>
      </c>
      <c r="O2258" s="154">
        <f>IF(ISNA(SUMIFS(INDEX('Model Participation Data'!$N$8:$DX$57,0,MATCH(CONCATENATE($J2258,O$6),'Model Participation Data'!$N$6:$DX$6,0)),'Model Participation Data'!$B$8:$B$57,$C2258,'Model Participation Data'!$C$8:$C$57,$D2258)),"-",SUMIFS(INDEX('Model Participation Data'!$N$8:$DX$57,0,MATCH(CONCATENATE($J2258,O$6),'Model Participation Data'!$N$6:$DX$6,0)),'Model Participation Data'!$B$8:$B$57,$C2258,'Model Participation Data'!$C$8:$C$57,$D2258))</f>
        <v>0</v>
      </c>
    </row>
    <row r="2259" spans="2:15" x14ac:dyDescent="0.35">
      <c r="B2259" s="37" t="s">
        <v>80</v>
      </c>
      <c r="C2259" s="38" t="str">
        <f>IF(ISBLANK('Model Participation Data'!$B$98),"-",'Model Participation Data'!$B$98)</f>
        <v>-</v>
      </c>
      <c r="D2259" s="38" t="str">
        <f>IF(ISBLANK('Model Participation Data'!$C$98),"-",'Model Participation Data'!$C$98)</f>
        <v>-</v>
      </c>
      <c r="E2259" s="38" t="str">
        <f>IF(ISBLANK('Model Participation Data'!$D$98),"-",'Model Participation Data'!$D$98)</f>
        <v>-</v>
      </c>
      <c r="F2259" s="38" t="str">
        <f>IF(ISBLANK('Model Participation Data'!$E$98),"-",'Model Participation Data'!$E$98)</f>
        <v>-</v>
      </c>
      <c r="G2259" s="151" t="str">
        <f>IF(ISBLANK('Model Participation Data'!$F$98),"-",'Model Participation Data'!$F$98)</f>
        <v>-</v>
      </c>
      <c r="H2259" s="253">
        <v>1</v>
      </c>
      <c r="I2259" s="253">
        <v>2</v>
      </c>
      <c r="J2259" s="150" t="str">
        <f t="shared" si="81"/>
        <v>12</v>
      </c>
      <c r="K2259" s="38" t="str">
        <f>IF(ISBLANK('Model Participation Data'!$L$98),"-",'Model Participation Data'!$L$98)</f>
        <v>-</v>
      </c>
      <c r="L2259" s="39" t="str">
        <f>IF(ISBLANK('Model Participation Data'!$M$98),"-",'Model Participation Data'!$M$98)</f>
        <v>-</v>
      </c>
      <c r="M2259" s="254">
        <f>IF(ISNA(SUMIFS(INDEX('Model Participation Data'!$N$8:$DX$57,0,MATCH(CONCATENATE($J2259,M$6),'Model Participation Data'!$N$6:$DX$6,0)),'Model Participation Data'!$B$8:$B$57,$C2259,'Model Participation Data'!$C$8:$C$57,$D2259)),"-",SUMIFS(INDEX('Model Participation Data'!$N$8:$DX$57,0,MATCH(CONCATENATE($J2259,M$6),'Model Participation Data'!$N$6:$DX$6,0)),'Model Participation Data'!$B$8:$B$57,$C2259,'Model Participation Data'!$C$8:$C$57,$D2259))</f>
        <v>0</v>
      </c>
      <c r="N2259" s="254">
        <f>IF(ISNA(SUMIFS(INDEX('Model Participation Data'!$N$8:$DX$57,0,MATCH(CONCATENATE($J2259,N$6),'Model Participation Data'!$N$6:$DX$6,0)),'Model Participation Data'!$B$8:$B$57,$C2259,'Model Participation Data'!$C$8:$C$57,$D2259)),"-",SUMIFS(INDEX('Model Participation Data'!$N$8:$DX$57,0,MATCH(CONCATENATE($J2259,N$6),'Model Participation Data'!$N$6:$DX$6,0)),'Model Participation Data'!$B$8:$B$57,$C2259,'Model Participation Data'!$C$8:$C$57,$D2259))</f>
        <v>0</v>
      </c>
      <c r="O2259" s="154">
        <f>IF(ISNA(SUMIFS(INDEX('Model Participation Data'!$N$8:$DX$57,0,MATCH(CONCATENATE($J2259,O$6),'Model Participation Data'!$N$6:$DX$6,0)),'Model Participation Data'!$B$8:$B$57,$C2259,'Model Participation Data'!$C$8:$C$57,$D2259)),"-",SUMIFS(INDEX('Model Participation Data'!$N$8:$DX$57,0,MATCH(CONCATENATE($J2259,O$6),'Model Participation Data'!$N$6:$DX$6,0)),'Model Participation Data'!$B$8:$B$57,$C2259,'Model Participation Data'!$C$8:$C$57,$D2259))</f>
        <v>0</v>
      </c>
    </row>
    <row r="2260" spans="2:15" x14ac:dyDescent="0.35">
      <c r="B2260" s="37" t="s">
        <v>80</v>
      </c>
      <c r="C2260" s="38" t="str">
        <f>IF(ISBLANK('Model Participation Data'!$B$98),"-",'Model Participation Data'!$B$98)</f>
        <v>-</v>
      </c>
      <c r="D2260" s="38" t="str">
        <f>IF(ISBLANK('Model Participation Data'!$C$98),"-",'Model Participation Data'!$C$98)</f>
        <v>-</v>
      </c>
      <c r="E2260" s="38" t="str">
        <f>IF(ISBLANK('Model Participation Data'!$D$98),"-",'Model Participation Data'!$D$98)</f>
        <v>-</v>
      </c>
      <c r="F2260" s="38" t="str">
        <f>IF(ISBLANK('Model Participation Data'!$E$98),"-",'Model Participation Data'!$E$98)</f>
        <v>-</v>
      </c>
      <c r="G2260" s="151" t="str">
        <f>IF(ISBLANK('Model Participation Data'!$F$98),"-",'Model Participation Data'!$F$98)</f>
        <v>-</v>
      </c>
      <c r="H2260" s="253">
        <v>1</v>
      </c>
      <c r="I2260" s="253">
        <v>3</v>
      </c>
      <c r="J2260" s="150" t="str">
        <f t="shared" si="81"/>
        <v>13</v>
      </c>
      <c r="K2260" s="38" t="str">
        <f>IF(ISBLANK('Model Participation Data'!$L$98),"-",'Model Participation Data'!$L$98)</f>
        <v>-</v>
      </c>
      <c r="L2260" s="39" t="str">
        <f>IF(ISBLANK('Model Participation Data'!$M$98),"-",'Model Participation Data'!$M$98)</f>
        <v>-</v>
      </c>
      <c r="M2260" s="254">
        <f>IF(ISNA(SUMIFS(INDEX('Model Participation Data'!$N$8:$DX$57,0,MATCH(CONCATENATE($J2260,M$6),'Model Participation Data'!$N$6:$DX$6,0)),'Model Participation Data'!$B$8:$B$57,$C2260,'Model Participation Data'!$C$8:$C$57,$D2260)),"-",SUMIFS(INDEX('Model Participation Data'!$N$8:$DX$57,0,MATCH(CONCATENATE($J2260,M$6),'Model Participation Data'!$N$6:$DX$6,0)),'Model Participation Data'!$B$8:$B$57,$C2260,'Model Participation Data'!$C$8:$C$57,$D2260))</f>
        <v>0</v>
      </c>
      <c r="N2260" s="254">
        <f>IF(ISNA(SUMIFS(INDEX('Model Participation Data'!$N$8:$DX$57,0,MATCH(CONCATENATE($J2260,N$6),'Model Participation Data'!$N$6:$DX$6,0)),'Model Participation Data'!$B$8:$B$57,$C2260,'Model Participation Data'!$C$8:$C$57,$D2260)),"-",SUMIFS(INDEX('Model Participation Data'!$N$8:$DX$57,0,MATCH(CONCATENATE($J2260,N$6),'Model Participation Data'!$N$6:$DX$6,0)),'Model Participation Data'!$B$8:$B$57,$C2260,'Model Participation Data'!$C$8:$C$57,$D2260))</f>
        <v>0</v>
      </c>
      <c r="O2260" s="154">
        <f>IF(ISNA(SUMIFS(INDEX('Model Participation Data'!$N$8:$DX$57,0,MATCH(CONCATENATE($J2260,O$6),'Model Participation Data'!$N$6:$DX$6,0)),'Model Participation Data'!$B$8:$B$57,$C2260,'Model Participation Data'!$C$8:$C$57,$D2260)),"-",SUMIFS(INDEX('Model Participation Data'!$N$8:$DX$57,0,MATCH(CONCATENATE($J2260,O$6),'Model Participation Data'!$N$6:$DX$6,0)),'Model Participation Data'!$B$8:$B$57,$C2260,'Model Participation Data'!$C$8:$C$57,$D2260))</f>
        <v>0</v>
      </c>
    </row>
    <row r="2261" spans="2:15" x14ac:dyDescent="0.35">
      <c r="B2261" s="37" t="s">
        <v>80</v>
      </c>
      <c r="C2261" s="38" t="str">
        <f>IF(ISBLANK('Model Participation Data'!$B$98),"-",'Model Participation Data'!$B$98)</f>
        <v>-</v>
      </c>
      <c r="D2261" s="38" t="str">
        <f>IF(ISBLANK('Model Participation Data'!$C$98),"-",'Model Participation Data'!$C$98)</f>
        <v>-</v>
      </c>
      <c r="E2261" s="38" t="str">
        <f>IF(ISBLANK('Model Participation Data'!$D$98),"-",'Model Participation Data'!$D$98)</f>
        <v>-</v>
      </c>
      <c r="F2261" s="38" t="str">
        <f>IF(ISBLANK('Model Participation Data'!$E$98),"-",'Model Participation Data'!$E$98)</f>
        <v>-</v>
      </c>
      <c r="G2261" s="151" t="str">
        <f>IF(ISBLANK('Model Participation Data'!$F$98),"-",'Model Participation Data'!$F$98)</f>
        <v>-</v>
      </c>
      <c r="H2261" s="253">
        <v>1</v>
      </c>
      <c r="I2261" s="253">
        <v>4</v>
      </c>
      <c r="J2261" s="150" t="str">
        <f t="shared" si="81"/>
        <v>14</v>
      </c>
      <c r="K2261" s="38" t="str">
        <f>IF(ISBLANK('Model Participation Data'!$L$98),"-",'Model Participation Data'!$L$98)</f>
        <v>-</v>
      </c>
      <c r="L2261" s="39" t="str">
        <f>IF(ISBLANK('Model Participation Data'!$M$98),"-",'Model Participation Data'!$M$98)</f>
        <v>-</v>
      </c>
      <c r="M2261" s="254">
        <f>IF(ISNA(SUMIFS(INDEX('Model Participation Data'!$N$8:$DX$57,0,MATCH(CONCATENATE($J2261,M$6),'Model Participation Data'!$N$6:$DX$6,0)),'Model Participation Data'!$B$8:$B$57,$C2261,'Model Participation Data'!$C$8:$C$57,$D2261)),"-",SUMIFS(INDEX('Model Participation Data'!$N$8:$DX$57,0,MATCH(CONCATENATE($J2261,M$6),'Model Participation Data'!$N$6:$DX$6,0)),'Model Participation Data'!$B$8:$B$57,$C2261,'Model Participation Data'!$C$8:$C$57,$D2261))</f>
        <v>0</v>
      </c>
      <c r="N2261" s="254">
        <f>IF(ISNA(SUMIFS(INDEX('Model Participation Data'!$N$8:$DX$57,0,MATCH(CONCATENATE($J2261,N$6),'Model Participation Data'!$N$6:$DX$6,0)),'Model Participation Data'!$B$8:$B$57,$C2261,'Model Participation Data'!$C$8:$C$57,$D2261)),"-",SUMIFS(INDEX('Model Participation Data'!$N$8:$DX$57,0,MATCH(CONCATENATE($J2261,N$6),'Model Participation Data'!$N$6:$DX$6,0)),'Model Participation Data'!$B$8:$B$57,$C2261,'Model Participation Data'!$C$8:$C$57,$D2261))</f>
        <v>0</v>
      </c>
      <c r="O2261" s="154">
        <f>IF(ISNA(SUMIFS(INDEX('Model Participation Data'!$N$8:$DX$57,0,MATCH(CONCATENATE($J2261,O$6),'Model Participation Data'!$N$6:$DX$6,0)),'Model Participation Data'!$B$8:$B$57,$C2261,'Model Participation Data'!$C$8:$C$57,$D2261)),"-",SUMIFS(INDEX('Model Participation Data'!$N$8:$DX$57,0,MATCH(CONCATENATE($J2261,O$6),'Model Participation Data'!$N$6:$DX$6,0)),'Model Participation Data'!$B$8:$B$57,$C2261,'Model Participation Data'!$C$8:$C$57,$D2261))</f>
        <v>0</v>
      </c>
    </row>
    <row r="2262" spans="2:15" x14ac:dyDescent="0.35">
      <c r="B2262" s="37" t="s">
        <v>80</v>
      </c>
      <c r="C2262" s="38" t="str">
        <f>IF(ISBLANK('Model Participation Data'!$B$98),"-",'Model Participation Data'!$B$98)</f>
        <v>-</v>
      </c>
      <c r="D2262" s="38" t="str">
        <f>IF(ISBLANK('Model Participation Data'!$C$98),"-",'Model Participation Data'!$C$98)</f>
        <v>-</v>
      </c>
      <c r="E2262" s="38" t="str">
        <f>IF(ISBLANK('Model Participation Data'!$D$98),"-",'Model Participation Data'!$D$98)</f>
        <v>-</v>
      </c>
      <c r="F2262" s="38" t="str">
        <f>IF(ISBLANK('Model Participation Data'!$E$98),"-",'Model Participation Data'!$E$98)</f>
        <v>-</v>
      </c>
      <c r="G2262" s="151" t="str">
        <f>IF(ISBLANK('Model Participation Data'!$F$98),"-",'Model Participation Data'!$F$98)</f>
        <v>-</v>
      </c>
      <c r="H2262" s="253">
        <v>1</v>
      </c>
      <c r="I2262" s="253">
        <v>5</v>
      </c>
      <c r="J2262" s="150" t="str">
        <f t="shared" si="81"/>
        <v>15</v>
      </c>
      <c r="K2262" s="38" t="str">
        <f>IF(ISBLANK('Model Participation Data'!$L$98),"-",'Model Participation Data'!$L$98)</f>
        <v>-</v>
      </c>
      <c r="L2262" s="39" t="str">
        <f>IF(ISBLANK('Model Participation Data'!$M$98),"-",'Model Participation Data'!$M$98)</f>
        <v>-</v>
      </c>
      <c r="M2262" s="254">
        <f>IF(ISNA(SUMIFS(INDEX('Model Participation Data'!$N$8:$DX$57,0,MATCH(CONCATENATE($J2262,M$6),'Model Participation Data'!$N$6:$DX$6,0)),'Model Participation Data'!$B$8:$B$57,$C2262,'Model Participation Data'!$C$8:$C$57,$D2262)),"-",SUMIFS(INDEX('Model Participation Data'!$N$8:$DX$57,0,MATCH(CONCATENATE($J2262,M$6),'Model Participation Data'!$N$6:$DX$6,0)),'Model Participation Data'!$B$8:$B$57,$C2262,'Model Participation Data'!$C$8:$C$57,$D2262))</f>
        <v>0</v>
      </c>
      <c r="N2262" s="254">
        <f>IF(ISNA(SUMIFS(INDEX('Model Participation Data'!$N$8:$DX$57,0,MATCH(CONCATENATE($J2262,N$6),'Model Participation Data'!$N$6:$DX$6,0)),'Model Participation Data'!$B$8:$B$57,$C2262,'Model Participation Data'!$C$8:$C$57,$D2262)),"-",SUMIFS(INDEX('Model Participation Data'!$N$8:$DX$57,0,MATCH(CONCATENATE($J2262,N$6),'Model Participation Data'!$N$6:$DX$6,0)),'Model Participation Data'!$B$8:$B$57,$C2262,'Model Participation Data'!$C$8:$C$57,$D2262))</f>
        <v>0</v>
      </c>
      <c r="O2262" s="154">
        <f>IF(ISNA(SUMIFS(INDEX('Model Participation Data'!$N$8:$DX$57,0,MATCH(CONCATENATE($J2262,O$6),'Model Participation Data'!$N$6:$DX$6,0)),'Model Participation Data'!$B$8:$B$57,$C2262,'Model Participation Data'!$C$8:$C$57,$D2262)),"-",SUMIFS(INDEX('Model Participation Data'!$N$8:$DX$57,0,MATCH(CONCATENATE($J2262,O$6),'Model Participation Data'!$N$6:$DX$6,0)),'Model Participation Data'!$B$8:$B$57,$C2262,'Model Participation Data'!$C$8:$C$57,$D2262))</f>
        <v>0</v>
      </c>
    </row>
    <row r="2263" spans="2:15" x14ac:dyDescent="0.35">
      <c r="B2263" s="37" t="s">
        <v>80</v>
      </c>
      <c r="C2263" s="38" t="str">
        <f>IF(ISBLANK('Model Participation Data'!$B$98),"-",'Model Participation Data'!$B$98)</f>
        <v>-</v>
      </c>
      <c r="D2263" s="38" t="str">
        <f>IF(ISBLANK('Model Participation Data'!$C$98),"-",'Model Participation Data'!$C$98)</f>
        <v>-</v>
      </c>
      <c r="E2263" s="38" t="str">
        <f>IF(ISBLANK('Model Participation Data'!$D$98),"-",'Model Participation Data'!$D$98)</f>
        <v>-</v>
      </c>
      <c r="F2263" s="38" t="str">
        <f>IF(ISBLANK('Model Participation Data'!$E$98),"-",'Model Participation Data'!$E$98)</f>
        <v>-</v>
      </c>
      <c r="G2263" s="151" t="str">
        <f>IF(ISBLANK('Model Participation Data'!$F$98),"-",'Model Participation Data'!$F$98)</f>
        <v>-</v>
      </c>
      <c r="H2263" s="253">
        <v>1</v>
      </c>
      <c r="I2263" s="253" t="s">
        <v>65</v>
      </c>
      <c r="J2263" s="150" t="str">
        <f t="shared" si="81"/>
        <v>1Goal</v>
      </c>
      <c r="K2263" s="38" t="str">
        <f>IF(ISBLANK('Model Participation Data'!$L$98),"-",'Model Participation Data'!$L$98)</f>
        <v>-</v>
      </c>
      <c r="L2263" s="39" t="str">
        <f>IF(ISBLANK('Model Participation Data'!$M$98),"-",'Model Participation Data'!$M$98)</f>
        <v>-</v>
      </c>
      <c r="M2263" s="254" t="str">
        <f>IF(ISNA(SUMIFS(INDEX('Model Participation Data'!$N$8:$DX$57,0,MATCH(CONCATENATE($J2263,M$6),'Model Participation Data'!$N$6:$DX$6,0)),'Model Participation Data'!$B$8:$B$57,$C2263,'Model Participation Data'!$C$8:$C$57,$D2263)),"-",SUMIFS(INDEX('Model Participation Data'!$N$8:$DX$57,0,MATCH(CONCATENATE($J2263,M$6),'Model Participation Data'!$N$6:$DX$6,0)),'Model Participation Data'!$B$8:$B$57,$C2263,'Model Participation Data'!$C$8:$C$57,$D2263))</f>
        <v>-</v>
      </c>
      <c r="N2263" s="254" t="str">
        <f>IF(ISNA(SUMIFS(INDEX('Model Participation Data'!$N$8:$DX$57,0,MATCH(CONCATENATE($J2263,N$6),'Model Participation Data'!$N$6:$DX$6,0)),'Model Participation Data'!$B$8:$B$57,$C2263,'Model Participation Data'!$C$8:$C$57,$D2263)),"-",SUMIFS(INDEX('Model Participation Data'!$N$8:$DX$57,0,MATCH(CONCATENATE($J2263,N$6),'Model Participation Data'!$N$6:$DX$6,0)),'Model Participation Data'!$B$8:$B$57,$C2263,'Model Participation Data'!$C$8:$C$57,$D2263))</f>
        <v>-</v>
      </c>
      <c r="O2263" s="154">
        <f>IF(ISNA(SUMIFS(INDEX('Model Participation Data'!$N$8:$DX$57,0,MATCH(CONCATENATE($J2263,O$6),'Model Participation Data'!$N$6:$DX$6,0)),'Model Participation Data'!$B$8:$B$57,$C2263,'Model Participation Data'!$C$8:$C$57,$D2263)),"-",SUMIFS(INDEX('Model Participation Data'!$N$8:$DX$57,0,MATCH(CONCATENATE($J2263,O$6),'Model Participation Data'!$N$6:$DX$6,0)),'Model Participation Data'!$B$8:$B$57,$C2263,'Model Participation Data'!$C$8:$C$57,$D2263))</f>
        <v>0</v>
      </c>
    </row>
    <row r="2264" spans="2:15" x14ac:dyDescent="0.35">
      <c r="B2264" s="37" t="s">
        <v>80</v>
      </c>
      <c r="C2264" s="38" t="str">
        <f>IF(ISBLANK('Model Participation Data'!$B$98),"-",'Model Participation Data'!$B$98)</f>
        <v>-</v>
      </c>
      <c r="D2264" s="38" t="str">
        <f>IF(ISBLANK('Model Participation Data'!$C$98),"-",'Model Participation Data'!$C$98)</f>
        <v>-</v>
      </c>
      <c r="E2264" s="38" t="str">
        <f>IF(ISBLANK('Model Participation Data'!$D$98),"-",'Model Participation Data'!$D$98)</f>
        <v>-</v>
      </c>
      <c r="F2264" s="38" t="str">
        <f>IF(ISBLANK('Model Participation Data'!$E$98),"-",'Model Participation Data'!$E$98)</f>
        <v>-</v>
      </c>
      <c r="G2264" s="151" t="str">
        <f>IF(ISBLANK('Model Participation Data'!$F$98),"-",'Model Participation Data'!$F$98)</f>
        <v>-</v>
      </c>
      <c r="H2264" s="253">
        <v>2</v>
      </c>
      <c r="I2264" s="253">
        <v>1</v>
      </c>
      <c r="J2264" s="150" t="str">
        <f t="shared" si="81"/>
        <v>21</v>
      </c>
      <c r="K2264" s="38" t="str">
        <f>IF(ISBLANK('Model Participation Data'!$L$98),"-",'Model Participation Data'!$L$98)</f>
        <v>-</v>
      </c>
      <c r="L2264" s="39" t="str">
        <f>IF(ISBLANK('Model Participation Data'!$M$98),"-",'Model Participation Data'!$M$98)</f>
        <v>-</v>
      </c>
      <c r="M2264" s="254">
        <f>IF(ISNA(SUMIFS(INDEX('Model Participation Data'!$N$8:$DX$57,0,MATCH(CONCATENATE($J2264,M$6),'Model Participation Data'!$N$6:$DX$6,0)),'Model Participation Data'!$B$8:$B$57,$C2264,'Model Participation Data'!$C$8:$C$57,$D2264)),"-",SUMIFS(INDEX('Model Participation Data'!$N$8:$DX$57,0,MATCH(CONCATENATE($J2264,M$6),'Model Participation Data'!$N$6:$DX$6,0)),'Model Participation Data'!$B$8:$B$57,$C2264,'Model Participation Data'!$C$8:$C$57,$D2264))</f>
        <v>0</v>
      </c>
      <c r="N2264" s="254">
        <f>IF(ISNA(SUMIFS(INDEX('Model Participation Data'!$N$8:$DX$57,0,MATCH(CONCATENATE($J2264,N$6),'Model Participation Data'!$N$6:$DX$6,0)),'Model Participation Data'!$B$8:$B$57,$C2264,'Model Participation Data'!$C$8:$C$57,$D2264)),"-",SUMIFS(INDEX('Model Participation Data'!$N$8:$DX$57,0,MATCH(CONCATENATE($J2264,N$6),'Model Participation Data'!$N$6:$DX$6,0)),'Model Participation Data'!$B$8:$B$57,$C2264,'Model Participation Data'!$C$8:$C$57,$D2264))</f>
        <v>0</v>
      </c>
      <c r="O2264" s="154">
        <f>IF(ISNA(SUMIFS(INDEX('Model Participation Data'!$N$8:$DX$57,0,MATCH(CONCATENATE($J2264,O$6),'Model Participation Data'!$N$6:$DX$6,0)),'Model Participation Data'!$B$8:$B$57,$C2264,'Model Participation Data'!$C$8:$C$57,$D2264)),"-",SUMIFS(INDEX('Model Participation Data'!$N$8:$DX$57,0,MATCH(CONCATENATE($J2264,O$6),'Model Participation Data'!$N$6:$DX$6,0)),'Model Participation Data'!$B$8:$B$57,$C2264,'Model Participation Data'!$C$8:$C$57,$D2264))</f>
        <v>0</v>
      </c>
    </row>
    <row r="2265" spans="2:15" x14ac:dyDescent="0.35">
      <c r="B2265" s="37" t="s">
        <v>80</v>
      </c>
      <c r="C2265" s="38" t="str">
        <f>IF(ISBLANK('Model Participation Data'!$B$98),"-",'Model Participation Data'!$B$98)</f>
        <v>-</v>
      </c>
      <c r="D2265" s="38" t="str">
        <f>IF(ISBLANK('Model Participation Data'!$C$98),"-",'Model Participation Data'!$C$98)</f>
        <v>-</v>
      </c>
      <c r="E2265" s="38" t="str">
        <f>IF(ISBLANK('Model Participation Data'!$D$98),"-",'Model Participation Data'!$D$98)</f>
        <v>-</v>
      </c>
      <c r="F2265" s="38" t="str">
        <f>IF(ISBLANK('Model Participation Data'!$E$98),"-",'Model Participation Data'!$E$98)</f>
        <v>-</v>
      </c>
      <c r="G2265" s="151" t="str">
        <f>IF(ISBLANK('Model Participation Data'!$F$98),"-",'Model Participation Data'!$F$98)</f>
        <v>-</v>
      </c>
      <c r="H2265" s="253">
        <v>2</v>
      </c>
      <c r="I2265" s="253">
        <v>2</v>
      </c>
      <c r="J2265" s="150" t="str">
        <f t="shared" si="81"/>
        <v>22</v>
      </c>
      <c r="K2265" s="38" t="str">
        <f>IF(ISBLANK('Model Participation Data'!$L$98),"-",'Model Participation Data'!$L$98)</f>
        <v>-</v>
      </c>
      <c r="L2265" s="39" t="str">
        <f>IF(ISBLANK('Model Participation Data'!$M$98),"-",'Model Participation Data'!$M$98)</f>
        <v>-</v>
      </c>
      <c r="M2265" s="254">
        <f>IF(ISNA(SUMIFS(INDEX('Model Participation Data'!$N$8:$DX$57,0,MATCH(CONCATENATE($J2265,M$6),'Model Participation Data'!$N$6:$DX$6,0)),'Model Participation Data'!$B$8:$B$57,$C2265,'Model Participation Data'!$C$8:$C$57,$D2265)),"-",SUMIFS(INDEX('Model Participation Data'!$N$8:$DX$57,0,MATCH(CONCATENATE($J2265,M$6),'Model Participation Data'!$N$6:$DX$6,0)),'Model Participation Data'!$B$8:$B$57,$C2265,'Model Participation Data'!$C$8:$C$57,$D2265))</f>
        <v>0</v>
      </c>
      <c r="N2265" s="254">
        <f>IF(ISNA(SUMIFS(INDEX('Model Participation Data'!$N$8:$DX$57,0,MATCH(CONCATENATE($J2265,N$6),'Model Participation Data'!$N$6:$DX$6,0)),'Model Participation Data'!$B$8:$B$57,$C2265,'Model Participation Data'!$C$8:$C$57,$D2265)),"-",SUMIFS(INDEX('Model Participation Data'!$N$8:$DX$57,0,MATCH(CONCATENATE($J2265,N$6),'Model Participation Data'!$N$6:$DX$6,0)),'Model Participation Data'!$B$8:$B$57,$C2265,'Model Participation Data'!$C$8:$C$57,$D2265))</f>
        <v>0</v>
      </c>
      <c r="O2265" s="154">
        <f>IF(ISNA(SUMIFS(INDEX('Model Participation Data'!$N$8:$DX$57,0,MATCH(CONCATENATE($J2265,O$6),'Model Participation Data'!$N$6:$DX$6,0)),'Model Participation Data'!$B$8:$B$57,$C2265,'Model Participation Data'!$C$8:$C$57,$D2265)),"-",SUMIFS(INDEX('Model Participation Data'!$N$8:$DX$57,0,MATCH(CONCATENATE($J2265,O$6),'Model Participation Data'!$N$6:$DX$6,0)),'Model Participation Data'!$B$8:$B$57,$C2265,'Model Participation Data'!$C$8:$C$57,$D2265))</f>
        <v>0</v>
      </c>
    </row>
    <row r="2266" spans="2:15" x14ac:dyDescent="0.35">
      <c r="B2266" s="37" t="s">
        <v>80</v>
      </c>
      <c r="C2266" s="38" t="str">
        <f>IF(ISBLANK('Model Participation Data'!$B$98),"-",'Model Participation Data'!$B$98)</f>
        <v>-</v>
      </c>
      <c r="D2266" s="38" t="str">
        <f>IF(ISBLANK('Model Participation Data'!$C$98),"-",'Model Participation Data'!$C$98)</f>
        <v>-</v>
      </c>
      <c r="E2266" s="38" t="str">
        <f>IF(ISBLANK('Model Participation Data'!$D$98),"-",'Model Participation Data'!$D$98)</f>
        <v>-</v>
      </c>
      <c r="F2266" s="38" t="str">
        <f>IF(ISBLANK('Model Participation Data'!$E$98),"-",'Model Participation Data'!$E$98)</f>
        <v>-</v>
      </c>
      <c r="G2266" s="151" t="str">
        <f>IF(ISBLANK('Model Participation Data'!$F$98),"-",'Model Participation Data'!$F$98)</f>
        <v>-</v>
      </c>
      <c r="H2266" s="253">
        <v>2</v>
      </c>
      <c r="I2266" s="253">
        <v>3</v>
      </c>
      <c r="J2266" s="150" t="str">
        <f t="shared" si="81"/>
        <v>23</v>
      </c>
      <c r="K2266" s="38" t="str">
        <f>IF(ISBLANK('Model Participation Data'!$L$98),"-",'Model Participation Data'!$L$98)</f>
        <v>-</v>
      </c>
      <c r="L2266" s="39" t="str">
        <f>IF(ISBLANK('Model Participation Data'!$M$98),"-",'Model Participation Data'!$M$98)</f>
        <v>-</v>
      </c>
      <c r="M2266" s="254">
        <f>IF(ISNA(SUMIFS(INDEX('Model Participation Data'!$N$8:$DX$57,0,MATCH(CONCATENATE($J2266,M$6),'Model Participation Data'!$N$6:$DX$6,0)),'Model Participation Data'!$B$8:$B$57,$C2266,'Model Participation Data'!$C$8:$C$57,$D2266)),"-",SUMIFS(INDEX('Model Participation Data'!$N$8:$DX$57,0,MATCH(CONCATENATE($J2266,M$6),'Model Participation Data'!$N$6:$DX$6,0)),'Model Participation Data'!$B$8:$B$57,$C2266,'Model Participation Data'!$C$8:$C$57,$D2266))</f>
        <v>0</v>
      </c>
      <c r="N2266" s="254">
        <f>IF(ISNA(SUMIFS(INDEX('Model Participation Data'!$N$8:$DX$57,0,MATCH(CONCATENATE($J2266,N$6),'Model Participation Data'!$N$6:$DX$6,0)),'Model Participation Data'!$B$8:$B$57,$C2266,'Model Participation Data'!$C$8:$C$57,$D2266)),"-",SUMIFS(INDEX('Model Participation Data'!$N$8:$DX$57,0,MATCH(CONCATENATE($J2266,N$6),'Model Participation Data'!$N$6:$DX$6,0)),'Model Participation Data'!$B$8:$B$57,$C2266,'Model Participation Data'!$C$8:$C$57,$D2266))</f>
        <v>0</v>
      </c>
      <c r="O2266" s="154">
        <f>IF(ISNA(SUMIFS(INDEX('Model Participation Data'!$N$8:$DX$57,0,MATCH(CONCATENATE($J2266,O$6),'Model Participation Data'!$N$6:$DX$6,0)),'Model Participation Data'!$B$8:$B$57,$C2266,'Model Participation Data'!$C$8:$C$57,$D2266)),"-",SUMIFS(INDEX('Model Participation Data'!$N$8:$DX$57,0,MATCH(CONCATENATE($J2266,O$6),'Model Participation Data'!$N$6:$DX$6,0)),'Model Participation Data'!$B$8:$B$57,$C2266,'Model Participation Data'!$C$8:$C$57,$D2266))</f>
        <v>0</v>
      </c>
    </row>
    <row r="2267" spans="2:15" x14ac:dyDescent="0.35">
      <c r="B2267" s="37" t="s">
        <v>80</v>
      </c>
      <c r="C2267" s="38" t="str">
        <f>IF(ISBLANK('Model Participation Data'!$B$98),"-",'Model Participation Data'!$B$98)</f>
        <v>-</v>
      </c>
      <c r="D2267" s="38" t="str">
        <f>IF(ISBLANK('Model Participation Data'!$C$98),"-",'Model Participation Data'!$C$98)</f>
        <v>-</v>
      </c>
      <c r="E2267" s="38" t="str">
        <f>IF(ISBLANK('Model Participation Data'!$D$98),"-",'Model Participation Data'!$D$98)</f>
        <v>-</v>
      </c>
      <c r="F2267" s="38" t="str">
        <f>IF(ISBLANK('Model Participation Data'!$E$98),"-",'Model Participation Data'!$E$98)</f>
        <v>-</v>
      </c>
      <c r="G2267" s="151" t="str">
        <f>IF(ISBLANK('Model Participation Data'!$F$98),"-",'Model Participation Data'!$F$98)</f>
        <v>-</v>
      </c>
      <c r="H2267" s="253">
        <v>2</v>
      </c>
      <c r="I2267" s="253">
        <v>4</v>
      </c>
      <c r="J2267" s="150" t="str">
        <f t="shared" si="81"/>
        <v>24</v>
      </c>
      <c r="K2267" s="38" t="str">
        <f>IF(ISBLANK('Model Participation Data'!$L$98),"-",'Model Participation Data'!$L$98)</f>
        <v>-</v>
      </c>
      <c r="L2267" s="39" t="str">
        <f>IF(ISBLANK('Model Participation Data'!$M$98),"-",'Model Participation Data'!$M$98)</f>
        <v>-</v>
      </c>
      <c r="M2267" s="254">
        <f>IF(ISNA(SUMIFS(INDEX('Model Participation Data'!$N$8:$DX$57,0,MATCH(CONCATENATE($J2267,M$6),'Model Participation Data'!$N$6:$DX$6,0)),'Model Participation Data'!$B$8:$B$57,$C2267,'Model Participation Data'!$C$8:$C$57,$D2267)),"-",SUMIFS(INDEX('Model Participation Data'!$N$8:$DX$57,0,MATCH(CONCATENATE($J2267,M$6),'Model Participation Data'!$N$6:$DX$6,0)),'Model Participation Data'!$B$8:$B$57,$C2267,'Model Participation Data'!$C$8:$C$57,$D2267))</f>
        <v>0</v>
      </c>
      <c r="N2267" s="254">
        <f>IF(ISNA(SUMIFS(INDEX('Model Participation Data'!$N$8:$DX$57,0,MATCH(CONCATENATE($J2267,N$6),'Model Participation Data'!$N$6:$DX$6,0)),'Model Participation Data'!$B$8:$B$57,$C2267,'Model Participation Data'!$C$8:$C$57,$D2267)),"-",SUMIFS(INDEX('Model Participation Data'!$N$8:$DX$57,0,MATCH(CONCATENATE($J2267,N$6),'Model Participation Data'!$N$6:$DX$6,0)),'Model Participation Data'!$B$8:$B$57,$C2267,'Model Participation Data'!$C$8:$C$57,$D2267))</f>
        <v>0</v>
      </c>
      <c r="O2267" s="154">
        <f>IF(ISNA(SUMIFS(INDEX('Model Participation Data'!$N$8:$DX$57,0,MATCH(CONCATENATE($J2267,O$6),'Model Participation Data'!$N$6:$DX$6,0)),'Model Participation Data'!$B$8:$B$57,$C2267,'Model Participation Data'!$C$8:$C$57,$D2267)),"-",SUMIFS(INDEX('Model Participation Data'!$N$8:$DX$57,0,MATCH(CONCATENATE($J2267,O$6),'Model Participation Data'!$N$6:$DX$6,0)),'Model Participation Data'!$B$8:$B$57,$C2267,'Model Participation Data'!$C$8:$C$57,$D2267))</f>
        <v>0</v>
      </c>
    </row>
    <row r="2268" spans="2:15" x14ac:dyDescent="0.35">
      <c r="B2268" s="37" t="s">
        <v>80</v>
      </c>
      <c r="C2268" s="38" t="str">
        <f>IF(ISBLANK('Model Participation Data'!$B$98),"-",'Model Participation Data'!$B$98)</f>
        <v>-</v>
      </c>
      <c r="D2268" s="38" t="str">
        <f>IF(ISBLANK('Model Participation Data'!$C$98),"-",'Model Participation Data'!$C$98)</f>
        <v>-</v>
      </c>
      <c r="E2268" s="38" t="str">
        <f>IF(ISBLANK('Model Participation Data'!$D$98),"-",'Model Participation Data'!$D$98)</f>
        <v>-</v>
      </c>
      <c r="F2268" s="38" t="str">
        <f>IF(ISBLANK('Model Participation Data'!$E$98),"-",'Model Participation Data'!$E$98)</f>
        <v>-</v>
      </c>
      <c r="G2268" s="151" t="str">
        <f>IF(ISBLANK('Model Participation Data'!$F$98),"-",'Model Participation Data'!$F$98)</f>
        <v>-</v>
      </c>
      <c r="H2268" s="253">
        <v>2</v>
      </c>
      <c r="I2268" s="253">
        <v>5</v>
      </c>
      <c r="J2268" s="150" t="str">
        <f t="shared" si="81"/>
        <v>25</v>
      </c>
      <c r="K2268" s="38" t="str">
        <f>IF(ISBLANK('Model Participation Data'!$L$98),"-",'Model Participation Data'!$L$98)</f>
        <v>-</v>
      </c>
      <c r="L2268" s="39" t="str">
        <f>IF(ISBLANK('Model Participation Data'!$M$98),"-",'Model Participation Data'!$M$98)</f>
        <v>-</v>
      </c>
      <c r="M2268" s="254">
        <f>IF(ISNA(SUMIFS(INDEX('Model Participation Data'!$N$8:$DX$57,0,MATCH(CONCATENATE($J2268,M$6),'Model Participation Data'!$N$6:$DX$6,0)),'Model Participation Data'!$B$8:$B$57,$C2268,'Model Participation Data'!$C$8:$C$57,$D2268)),"-",SUMIFS(INDEX('Model Participation Data'!$N$8:$DX$57,0,MATCH(CONCATENATE($J2268,M$6),'Model Participation Data'!$N$6:$DX$6,0)),'Model Participation Data'!$B$8:$B$57,$C2268,'Model Participation Data'!$C$8:$C$57,$D2268))</f>
        <v>0</v>
      </c>
      <c r="N2268" s="254">
        <f>IF(ISNA(SUMIFS(INDEX('Model Participation Data'!$N$8:$DX$57,0,MATCH(CONCATENATE($J2268,N$6),'Model Participation Data'!$N$6:$DX$6,0)),'Model Participation Data'!$B$8:$B$57,$C2268,'Model Participation Data'!$C$8:$C$57,$D2268)),"-",SUMIFS(INDEX('Model Participation Data'!$N$8:$DX$57,0,MATCH(CONCATENATE($J2268,N$6),'Model Participation Data'!$N$6:$DX$6,0)),'Model Participation Data'!$B$8:$B$57,$C2268,'Model Participation Data'!$C$8:$C$57,$D2268))</f>
        <v>0</v>
      </c>
      <c r="O2268" s="154">
        <f>IF(ISNA(SUMIFS(INDEX('Model Participation Data'!$N$8:$DX$57,0,MATCH(CONCATENATE($J2268,O$6),'Model Participation Data'!$N$6:$DX$6,0)),'Model Participation Data'!$B$8:$B$57,$C2268,'Model Participation Data'!$C$8:$C$57,$D2268)),"-",SUMIFS(INDEX('Model Participation Data'!$N$8:$DX$57,0,MATCH(CONCATENATE($J2268,O$6),'Model Participation Data'!$N$6:$DX$6,0)),'Model Participation Data'!$B$8:$B$57,$C2268,'Model Participation Data'!$C$8:$C$57,$D2268))</f>
        <v>0</v>
      </c>
    </row>
    <row r="2269" spans="2:15" x14ac:dyDescent="0.35">
      <c r="B2269" s="37" t="s">
        <v>80</v>
      </c>
      <c r="C2269" s="38" t="str">
        <f>IF(ISBLANK('Model Participation Data'!$B$98),"-",'Model Participation Data'!$B$98)</f>
        <v>-</v>
      </c>
      <c r="D2269" s="38" t="str">
        <f>IF(ISBLANK('Model Participation Data'!$C$98),"-",'Model Participation Data'!$C$98)</f>
        <v>-</v>
      </c>
      <c r="E2269" s="38" t="str">
        <f>IF(ISBLANK('Model Participation Data'!$D$98),"-",'Model Participation Data'!$D$98)</f>
        <v>-</v>
      </c>
      <c r="F2269" s="38" t="str">
        <f>IF(ISBLANK('Model Participation Data'!$E$98),"-",'Model Participation Data'!$E$98)</f>
        <v>-</v>
      </c>
      <c r="G2269" s="151" t="str">
        <f>IF(ISBLANK('Model Participation Data'!$F$98),"-",'Model Participation Data'!$F$98)</f>
        <v>-</v>
      </c>
      <c r="H2269" s="253">
        <v>2</v>
      </c>
      <c r="I2269" s="253" t="s">
        <v>65</v>
      </c>
      <c r="J2269" s="150" t="str">
        <f t="shared" si="81"/>
        <v>2Goal</v>
      </c>
      <c r="K2269" s="38" t="str">
        <f>IF(ISBLANK('Model Participation Data'!$L$98),"-",'Model Participation Data'!$L$98)</f>
        <v>-</v>
      </c>
      <c r="L2269" s="39" t="str">
        <f>IF(ISBLANK('Model Participation Data'!$M$98),"-",'Model Participation Data'!$M$98)</f>
        <v>-</v>
      </c>
      <c r="M2269" s="254" t="str">
        <f>IF(ISNA(SUMIFS(INDEX('Model Participation Data'!$N$8:$DX$57,0,MATCH(CONCATENATE($J2269,M$6),'Model Participation Data'!$N$6:$DX$6,0)),'Model Participation Data'!$B$8:$B$57,$C2269,'Model Participation Data'!$C$8:$C$57,$D2269)),"-",SUMIFS(INDEX('Model Participation Data'!$N$8:$DX$57,0,MATCH(CONCATENATE($J2269,M$6),'Model Participation Data'!$N$6:$DX$6,0)),'Model Participation Data'!$B$8:$B$57,$C2269,'Model Participation Data'!$C$8:$C$57,$D2269))</f>
        <v>-</v>
      </c>
      <c r="N2269" s="254" t="str">
        <f>IF(ISNA(SUMIFS(INDEX('Model Participation Data'!$N$8:$DX$57,0,MATCH(CONCATENATE($J2269,N$6),'Model Participation Data'!$N$6:$DX$6,0)),'Model Participation Data'!$B$8:$B$57,$C2269,'Model Participation Data'!$C$8:$C$57,$D2269)),"-",SUMIFS(INDEX('Model Participation Data'!$N$8:$DX$57,0,MATCH(CONCATENATE($J2269,N$6),'Model Participation Data'!$N$6:$DX$6,0)),'Model Participation Data'!$B$8:$B$57,$C2269,'Model Participation Data'!$C$8:$C$57,$D2269))</f>
        <v>-</v>
      </c>
      <c r="O2269" s="154">
        <f>IF(ISNA(SUMIFS(INDEX('Model Participation Data'!$N$8:$DX$57,0,MATCH(CONCATENATE($J2269,O$6),'Model Participation Data'!$N$6:$DX$6,0)),'Model Participation Data'!$B$8:$B$57,$C2269,'Model Participation Data'!$C$8:$C$57,$D2269)),"-",SUMIFS(INDEX('Model Participation Data'!$N$8:$DX$57,0,MATCH(CONCATENATE($J2269,O$6),'Model Participation Data'!$N$6:$DX$6,0)),'Model Participation Data'!$B$8:$B$57,$C2269,'Model Participation Data'!$C$8:$C$57,$D2269))</f>
        <v>0</v>
      </c>
    </row>
    <row r="2270" spans="2:15" x14ac:dyDescent="0.35">
      <c r="B2270" s="37" t="s">
        <v>80</v>
      </c>
      <c r="C2270" s="38" t="str">
        <f>IF(ISBLANK('Model Participation Data'!$B$98),"-",'Model Participation Data'!$B$98)</f>
        <v>-</v>
      </c>
      <c r="D2270" s="38" t="str">
        <f>IF(ISBLANK('Model Participation Data'!$C$98),"-",'Model Participation Data'!$C$98)</f>
        <v>-</v>
      </c>
      <c r="E2270" s="38" t="str">
        <f>IF(ISBLANK('Model Participation Data'!$D$98),"-",'Model Participation Data'!$D$98)</f>
        <v>-</v>
      </c>
      <c r="F2270" s="38" t="str">
        <f>IF(ISBLANK('Model Participation Data'!$E$98),"-",'Model Participation Data'!$E$98)</f>
        <v>-</v>
      </c>
      <c r="G2270" s="151" t="str">
        <f>IF(ISBLANK('Model Participation Data'!$F$98),"-",'Model Participation Data'!$F$98)</f>
        <v>-</v>
      </c>
      <c r="H2270" s="253">
        <v>3</v>
      </c>
      <c r="I2270" s="253">
        <v>1</v>
      </c>
      <c r="J2270" s="150" t="str">
        <f t="shared" si="81"/>
        <v>31</v>
      </c>
      <c r="K2270" s="38" t="str">
        <f>IF(ISBLANK('Model Participation Data'!$L$98),"-",'Model Participation Data'!$L$98)</f>
        <v>-</v>
      </c>
      <c r="L2270" s="39" t="str">
        <f>IF(ISBLANK('Model Participation Data'!$M$98),"-",'Model Participation Data'!$M$98)</f>
        <v>-</v>
      </c>
      <c r="M2270" s="254">
        <f>IF(ISNA(SUMIFS(INDEX('Model Participation Data'!$N$8:$DX$57,0,MATCH(CONCATENATE($J2270,M$6),'Model Participation Data'!$N$6:$DX$6,0)),'Model Participation Data'!$B$8:$B$57,$C2270,'Model Participation Data'!$C$8:$C$57,$D2270)),"-",SUMIFS(INDEX('Model Participation Data'!$N$8:$DX$57,0,MATCH(CONCATENATE($J2270,M$6),'Model Participation Data'!$N$6:$DX$6,0)),'Model Participation Data'!$B$8:$B$57,$C2270,'Model Participation Data'!$C$8:$C$57,$D2270))</f>
        <v>0</v>
      </c>
      <c r="N2270" s="254">
        <f>IF(ISNA(SUMIFS(INDEX('Model Participation Data'!$N$8:$DX$57,0,MATCH(CONCATENATE($J2270,N$6),'Model Participation Data'!$N$6:$DX$6,0)),'Model Participation Data'!$B$8:$B$57,$C2270,'Model Participation Data'!$C$8:$C$57,$D2270)),"-",SUMIFS(INDEX('Model Participation Data'!$N$8:$DX$57,0,MATCH(CONCATENATE($J2270,N$6),'Model Participation Data'!$N$6:$DX$6,0)),'Model Participation Data'!$B$8:$B$57,$C2270,'Model Participation Data'!$C$8:$C$57,$D2270))</f>
        <v>0</v>
      </c>
      <c r="O2270" s="154">
        <f>IF(ISNA(SUMIFS(INDEX('Model Participation Data'!$N$8:$DX$57,0,MATCH(CONCATENATE($J2270,O$6),'Model Participation Data'!$N$6:$DX$6,0)),'Model Participation Data'!$B$8:$B$57,$C2270,'Model Participation Data'!$C$8:$C$57,$D2270)),"-",SUMIFS(INDEX('Model Participation Data'!$N$8:$DX$57,0,MATCH(CONCATENATE($J2270,O$6),'Model Participation Data'!$N$6:$DX$6,0)),'Model Participation Data'!$B$8:$B$57,$C2270,'Model Participation Data'!$C$8:$C$57,$D2270))</f>
        <v>0</v>
      </c>
    </row>
    <row r="2271" spans="2:15" x14ac:dyDescent="0.35">
      <c r="B2271" s="37" t="s">
        <v>80</v>
      </c>
      <c r="C2271" s="38" t="str">
        <f>IF(ISBLANK('Model Participation Data'!$B$98),"-",'Model Participation Data'!$B$98)</f>
        <v>-</v>
      </c>
      <c r="D2271" s="38" t="str">
        <f>IF(ISBLANK('Model Participation Data'!$C$98),"-",'Model Participation Data'!$C$98)</f>
        <v>-</v>
      </c>
      <c r="E2271" s="38" t="str">
        <f>IF(ISBLANK('Model Participation Data'!$D$98),"-",'Model Participation Data'!$D$98)</f>
        <v>-</v>
      </c>
      <c r="F2271" s="38" t="str">
        <f>IF(ISBLANK('Model Participation Data'!$E$98),"-",'Model Participation Data'!$E$98)</f>
        <v>-</v>
      </c>
      <c r="G2271" s="151" t="str">
        <f>IF(ISBLANK('Model Participation Data'!$F$98),"-",'Model Participation Data'!$F$98)</f>
        <v>-</v>
      </c>
      <c r="H2271" s="253">
        <v>3</v>
      </c>
      <c r="I2271" s="253">
        <v>2</v>
      </c>
      <c r="J2271" s="150" t="str">
        <f t="shared" si="81"/>
        <v>32</v>
      </c>
      <c r="K2271" s="38" t="str">
        <f>IF(ISBLANK('Model Participation Data'!$L$98),"-",'Model Participation Data'!$L$98)</f>
        <v>-</v>
      </c>
      <c r="L2271" s="39" t="str">
        <f>IF(ISBLANK('Model Participation Data'!$M$98),"-",'Model Participation Data'!$M$98)</f>
        <v>-</v>
      </c>
      <c r="M2271" s="254">
        <f>IF(ISNA(SUMIFS(INDEX('Model Participation Data'!$N$8:$DX$57,0,MATCH(CONCATENATE($J2271,M$6),'Model Participation Data'!$N$6:$DX$6,0)),'Model Participation Data'!$B$8:$B$57,$C2271,'Model Participation Data'!$C$8:$C$57,$D2271)),"-",SUMIFS(INDEX('Model Participation Data'!$N$8:$DX$57,0,MATCH(CONCATENATE($J2271,M$6),'Model Participation Data'!$N$6:$DX$6,0)),'Model Participation Data'!$B$8:$B$57,$C2271,'Model Participation Data'!$C$8:$C$57,$D2271))</f>
        <v>0</v>
      </c>
      <c r="N2271" s="254">
        <f>IF(ISNA(SUMIFS(INDEX('Model Participation Data'!$N$8:$DX$57,0,MATCH(CONCATENATE($J2271,N$6),'Model Participation Data'!$N$6:$DX$6,0)),'Model Participation Data'!$B$8:$B$57,$C2271,'Model Participation Data'!$C$8:$C$57,$D2271)),"-",SUMIFS(INDEX('Model Participation Data'!$N$8:$DX$57,0,MATCH(CONCATENATE($J2271,N$6),'Model Participation Data'!$N$6:$DX$6,0)),'Model Participation Data'!$B$8:$B$57,$C2271,'Model Participation Data'!$C$8:$C$57,$D2271))</f>
        <v>0</v>
      </c>
      <c r="O2271" s="154">
        <f>IF(ISNA(SUMIFS(INDEX('Model Participation Data'!$N$8:$DX$57,0,MATCH(CONCATENATE($J2271,O$6),'Model Participation Data'!$N$6:$DX$6,0)),'Model Participation Data'!$B$8:$B$57,$C2271,'Model Participation Data'!$C$8:$C$57,$D2271)),"-",SUMIFS(INDEX('Model Participation Data'!$N$8:$DX$57,0,MATCH(CONCATENATE($J2271,O$6),'Model Participation Data'!$N$6:$DX$6,0)),'Model Participation Data'!$B$8:$B$57,$C2271,'Model Participation Data'!$C$8:$C$57,$D2271))</f>
        <v>0</v>
      </c>
    </row>
    <row r="2272" spans="2:15" x14ac:dyDescent="0.35">
      <c r="B2272" s="37" t="s">
        <v>80</v>
      </c>
      <c r="C2272" s="38" t="str">
        <f>IF(ISBLANK('Model Participation Data'!$B$98),"-",'Model Participation Data'!$B$98)</f>
        <v>-</v>
      </c>
      <c r="D2272" s="38" t="str">
        <f>IF(ISBLANK('Model Participation Data'!$C$98),"-",'Model Participation Data'!$C$98)</f>
        <v>-</v>
      </c>
      <c r="E2272" s="38" t="str">
        <f>IF(ISBLANK('Model Participation Data'!$D$98),"-",'Model Participation Data'!$D$98)</f>
        <v>-</v>
      </c>
      <c r="F2272" s="38" t="str">
        <f>IF(ISBLANK('Model Participation Data'!$E$98),"-",'Model Participation Data'!$E$98)</f>
        <v>-</v>
      </c>
      <c r="G2272" s="151" t="str">
        <f>IF(ISBLANK('Model Participation Data'!$F$98),"-",'Model Participation Data'!$F$98)</f>
        <v>-</v>
      </c>
      <c r="H2272" s="253">
        <v>3</v>
      </c>
      <c r="I2272" s="253">
        <v>3</v>
      </c>
      <c r="J2272" s="150" t="str">
        <f t="shared" si="81"/>
        <v>33</v>
      </c>
      <c r="K2272" s="38" t="str">
        <f>IF(ISBLANK('Model Participation Data'!$L$98),"-",'Model Participation Data'!$L$98)</f>
        <v>-</v>
      </c>
      <c r="L2272" s="39" t="str">
        <f>IF(ISBLANK('Model Participation Data'!$M$98),"-",'Model Participation Data'!$M$98)</f>
        <v>-</v>
      </c>
      <c r="M2272" s="254">
        <f>IF(ISNA(SUMIFS(INDEX('Model Participation Data'!$N$8:$DX$57,0,MATCH(CONCATENATE($J2272,M$6),'Model Participation Data'!$N$6:$DX$6,0)),'Model Participation Data'!$B$8:$B$57,$C2272,'Model Participation Data'!$C$8:$C$57,$D2272)),"-",SUMIFS(INDEX('Model Participation Data'!$N$8:$DX$57,0,MATCH(CONCATENATE($J2272,M$6),'Model Participation Data'!$N$6:$DX$6,0)),'Model Participation Data'!$B$8:$B$57,$C2272,'Model Participation Data'!$C$8:$C$57,$D2272))</f>
        <v>0</v>
      </c>
      <c r="N2272" s="254">
        <f>IF(ISNA(SUMIFS(INDEX('Model Participation Data'!$N$8:$DX$57,0,MATCH(CONCATENATE($J2272,N$6),'Model Participation Data'!$N$6:$DX$6,0)),'Model Participation Data'!$B$8:$B$57,$C2272,'Model Participation Data'!$C$8:$C$57,$D2272)),"-",SUMIFS(INDEX('Model Participation Data'!$N$8:$DX$57,0,MATCH(CONCATENATE($J2272,N$6),'Model Participation Data'!$N$6:$DX$6,0)),'Model Participation Data'!$B$8:$B$57,$C2272,'Model Participation Data'!$C$8:$C$57,$D2272))</f>
        <v>0</v>
      </c>
      <c r="O2272" s="154">
        <f>IF(ISNA(SUMIFS(INDEX('Model Participation Data'!$N$8:$DX$57,0,MATCH(CONCATENATE($J2272,O$6),'Model Participation Data'!$N$6:$DX$6,0)),'Model Participation Data'!$B$8:$B$57,$C2272,'Model Participation Data'!$C$8:$C$57,$D2272)),"-",SUMIFS(INDEX('Model Participation Data'!$N$8:$DX$57,0,MATCH(CONCATENATE($J2272,O$6),'Model Participation Data'!$N$6:$DX$6,0)),'Model Participation Data'!$B$8:$B$57,$C2272,'Model Participation Data'!$C$8:$C$57,$D2272))</f>
        <v>0</v>
      </c>
    </row>
    <row r="2273" spans="2:15" x14ac:dyDescent="0.35">
      <c r="B2273" s="37" t="s">
        <v>80</v>
      </c>
      <c r="C2273" s="38" t="str">
        <f>IF(ISBLANK('Model Participation Data'!$B$98),"-",'Model Participation Data'!$B$98)</f>
        <v>-</v>
      </c>
      <c r="D2273" s="38" t="str">
        <f>IF(ISBLANK('Model Participation Data'!$C$98),"-",'Model Participation Data'!$C$98)</f>
        <v>-</v>
      </c>
      <c r="E2273" s="38" t="str">
        <f>IF(ISBLANK('Model Participation Data'!$D$98),"-",'Model Participation Data'!$D$98)</f>
        <v>-</v>
      </c>
      <c r="F2273" s="38" t="str">
        <f>IF(ISBLANK('Model Participation Data'!$E$98),"-",'Model Participation Data'!$E$98)</f>
        <v>-</v>
      </c>
      <c r="G2273" s="151" t="str">
        <f>IF(ISBLANK('Model Participation Data'!$F$98),"-",'Model Participation Data'!$F$98)</f>
        <v>-</v>
      </c>
      <c r="H2273" s="253">
        <v>3</v>
      </c>
      <c r="I2273" s="253">
        <v>4</v>
      </c>
      <c r="J2273" s="150" t="str">
        <f t="shared" si="81"/>
        <v>34</v>
      </c>
      <c r="K2273" s="38" t="str">
        <f>IF(ISBLANK('Model Participation Data'!$L$98),"-",'Model Participation Data'!$L$98)</f>
        <v>-</v>
      </c>
      <c r="L2273" s="39" t="str">
        <f>IF(ISBLANK('Model Participation Data'!$M$98),"-",'Model Participation Data'!$M$98)</f>
        <v>-</v>
      </c>
      <c r="M2273" s="254">
        <f>IF(ISNA(SUMIFS(INDEX('Model Participation Data'!$N$8:$DX$57,0,MATCH(CONCATENATE($J2273,M$6),'Model Participation Data'!$N$6:$DX$6,0)),'Model Participation Data'!$B$8:$B$57,$C2273,'Model Participation Data'!$C$8:$C$57,$D2273)),"-",SUMIFS(INDEX('Model Participation Data'!$N$8:$DX$57,0,MATCH(CONCATENATE($J2273,M$6),'Model Participation Data'!$N$6:$DX$6,0)),'Model Participation Data'!$B$8:$B$57,$C2273,'Model Participation Data'!$C$8:$C$57,$D2273))</f>
        <v>0</v>
      </c>
      <c r="N2273" s="254">
        <f>IF(ISNA(SUMIFS(INDEX('Model Participation Data'!$N$8:$DX$57,0,MATCH(CONCATENATE($J2273,N$6),'Model Participation Data'!$N$6:$DX$6,0)),'Model Participation Data'!$B$8:$B$57,$C2273,'Model Participation Data'!$C$8:$C$57,$D2273)),"-",SUMIFS(INDEX('Model Participation Data'!$N$8:$DX$57,0,MATCH(CONCATENATE($J2273,N$6),'Model Participation Data'!$N$6:$DX$6,0)),'Model Participation Data'!$B$8:$B$57,$C2273,'Model Participation Data'!$C$8:$C$57,$D2273))</f>
        <v>0</v>
      </c>
      <c r="O2273" s="154">
        <f>IF(ISNA(SUMIFS(INDEX('Model Participation Data'!$N$8:$DX$57,0,MATCH(CONCATENATE($J2273,O$6),'Model Participation Data'!$N$6:$DX$6,0)),'Model Participation Data'!$B$8:$B$57,$C2273,'Model Participation Data'!$C$8:$C$57,$D2273)),"-",SUMIFS(INDEX('Model Participation Data'!$N$8:$DX$57,0,MATCH(CONCATENATE($J2273,O$6),'Model Participation Data'!$N$6:$DX$6,0)),'Model Participation Data'!$B$8:$B$57,$C2273,'Model Participation Data'!$C$8:$C$57,$D2273))</f>
        <v>0</v>
      </c>
    </row>
    <row r="2274" spans="2:15" x14ac:dyDescent="0.35">
      <c r="B2274" s="37" t="s">
        <v>80</v>
      </c>
      <c r="C2274" s="38" t="str">
        <f>IF(ISBLANK('Model Participation Data'!$B$98),"-",'Model Participation Data'!$B$98)</f>
        <v>-</v>
      </c>
      <c r="D2274" s="38" t="str">
        <f>IF(ISBLANK('Model Participation Data'!$C$98),"-",'Model Participation Data'!$C$98)</f>
        <v>-</v>
      </c>
      <c r="E2274" s="38" t="str">
        <f>IF(ISBLANK('Model Participation Data'!$D$98),"-",'Model Participation Data'!$D$98)</f>
        <v>-</v>
      </c>
      <c r="F2274" s="38" t="str">
        <f>IF(ISBLANK('Model Participation Data'!$E$98),"-",'Model Participation Data'!$E$98)</f>
        <v>-</v>
      </c>
      <c r="G2274" s="151" t="str">
        <f>IF(ISBLANK('Model Participation Data'!$F$98),"-",'Model Participation Data'!$F$98)</f>
        <v>-</v>
      </c>
      <c r="H2274" s="253">
        <v>3</v>
      </c>
      <c r="I2274" s="253">
        <v>5</v>
      </c>
      <c r="J2274" s="150" t="str">
        <f t="shared" si="81"/>
        <v>35</v>
      </c>
      <c r="K2274" s="38" t="str">
        <f>IF(ISBLANK('Model Participation Data'!$L$98),"-",'Model Participation Data'!$L$98)</f>
        <v>-</v>
      </c>
      <c r="L2274" s="39" t="str">
        <f>IF(ISBLANK('Model Participation Data'!$M$98),"-",'Model Participation Data'!$M$98)</f>
        <v>-</v>
      </c>
      <c r="M2274" s="254">
        <f>IF(ISNA(SUMIFS(INDEX('Model Participation Data'!$N$8:$DX$57,0,MATCH(CONCATENATE($J2274,M$6),'Model Participation Data'!$N$6:$DX$6,0)),'Model Participation Data'!$B$8:$B$57,$C2274,'Model Participation Data'!$C$8:$C$57,$D2274)),"-",SUMIFS(INDEX('Model Participation Data'!$N$8:$DX$57,0,MATCH(CONCATENATE($J2274,M$6),'Model Participation Data'!$N$6:$DX$6,0)),'Model Participation Data'!$B$8:$B$57,$C2274,'Model Participation Data'!$C$8:$C$57,$D2274))</f>
        <v>0</v>
      </c>
      <c r="N2274" s="254">
        <f>IF(ISNA(SUMIFS(INDEX('Model Participation Data'!$N$8:$DX$57,0,MATCH(CONCATENATE($J2274,N$6),'Model Participation Data'!$N$6:$DX$6,0)),'Model Participation Data'!$B$8:$B$57,$C2274,'Model Participation Data'!$C$8:$C$57,$D2274)),"-",SUMIFS(INDEX('Model Participation Data'!$N$8:$DX$57,0,MATCH(CONCATENATE($J2274,N$6),'Model Participation Data'!$N$6:$DX$6,0)),'Model Participation Data'!$B$8:$B$57,$C2274,'Model Participation Data'!$C$8:$C$57,$D2274))</f>
        <v>0</v>
      </c>
      <c r="O2274" s="154">
        <f>IF(ISNA(SUMIFS(INDEX('Model Participation Data'!$N$8:$DX$57,0,MATCH(CONCATENATE($J2274,O$6),'Model Participation Data'!$N$6:$DX$6,0)),'Model Participation Data'!$B$8:$B$57,$C2274,'Model Participation Data'!$C$8:$C$57,$D2274)),"-",SUMIFS(INDEX('Model Participation Data'!$N$8:$DX$57,0,MATCH(CONCATENATE($J2274,O$6),'Model Participation Data'!$N$6:$DX$6,0)),'Model Participation Data'!$B$8:$B$57,$C2274,'Model Participation Data'!$C$8:$C$57,$D2274))</f>
        <v>0</v>
      </c>
    </row>
    <row r="2275" spans="2:15" x14ac:dyDescent="0.35">
      <c r="B2275" s="37" t="s">
        <v>80</v>
      </c>
      <c r="C2275" s="38" t="str">
        <f>IF(ISBLANK('Model Participation Data'!$B$98),"-",'Model Participation Data'!$B$98)</f>
        <v>-</v>
      </c>
      <c r="D2275" s="38" t="str">
        <f>IF(ISBLANK('Model Participation Data'!$C$98),"-",'Model Participation Data'!$C$98)</f>
        <v>-</v>
      </c>
      <c r="E2275" s="38" t="str">
        <f>IF(ISBLANK('Model Participation Data'!$D$98),"-",'Model Participation Data'!$D$98)</f>
        <v>-</v>
      </c>
      <c r="F2275" s="38" t="str">
        <f>IF(ISBLANK('Model Participation Data'!$E$98),"-",'Model Participation Data'!$E$98)</f>
        <v>-</v>
      </c>
      <c r="G2275" s="151" t="str">
        <f>IF(ISBLANK('Model Participation Data'!$F$98),"-",'Model Participation Data'!$F$98)</f>
        <v>-</v>
      </c>
      <c r="H2275" s="253">
        <v>3</v>
      </c>
      <c r="I2275" s="253" t="s">
        <v>65</v>
      </c>
      <c r="J2275" s="150" t="str">
        <f t="shared" ref="J2275:J2338" si="82">CONCATENATE(H2275,I2275)</f>
        <v>3Goal</v>
      </c>
      <c r="K2275" s="38" t="str">
        <f>IF(ISBLANK('Model Participation Data'!$L$98),"-",'Model Participation Data'!$L$98)</f>
        <v>-</v>
      </c>
      <c r="L2275" s="39" t="str">
        <f>IF(ISBLANK('Model Participation Data'!$M$98),"-",'Model Participation Data'!$M$98)</f>
        <v>-</v>
      </c>
      <c r="M2275" s="254" t="str">
        <f>IF(ISNA(SUMIFS(INDEX('Model Participation Data'!$N$8:$DX$57,0,MATCH(CONCATENATE($J2275,M$6),'Model Participation Data'!$N$6:$DX$6,0)),'Model Participation Data'!$B$8:$B$57,$C2275,'Model Participation Data'!$C$8:$C$57,$D2275)),"-",SUMIFS(INDEX('Model Participation Data'!$N$8:$DX$57,0,MATCH(CONCATENATE($J2275,M$6),'Model Participation Data'!$N$6:$DX$6,0)),'Model Participation Data'!$B$8:$B$57,$C2275,'Model Participation Data'!$C$8:$C$57,$D2275))</f>
        <v>-</v>
      </c>
      <c r="N2275" s="254" t="str">
        <f>IF(ISNA(SUMIFS(INDEX('Model Participation Data'!$N$8:$DX$57,0,MATCH(CONCATENATE($J2275,N$6),'Model Participation Data'!$N$6:$DX$6,0)),'Model Participation Data'!$B$8:$B$57,$C2275,'Model Participation Data'!$C$8:$C$57,$D2275)),"-",SUMIFS(INDEX('Model Participation Data'!$N$8:$DX$57,0,MATCH(CONCATENATE($J2275,N$6),'Model Participation Data'!$N$6:$DX$6,0)),'Model Participation Data'!$B$8:$B$57,$C2275,'Model Participation Data'!$C$8:$C$57,$D2275))</f>
        <v>-</v>
      </c>
      <c r="O2275" s="154">
        <f>IF(ISNA(SUMIFS(INDEX('Model Participation Data'!$N$8:$DX$57,0,MATCH(CONCATENATE($J2275,O$6),'Model Participation Data'!$N$6:$DX$6,0)),'Model Participation Data'!$B$8:$B$57,$C2275,'Model Participation Data'!$C$8:$C$57,$D2275)),"-",SUMIFS(INDEX('Model Participation Data'!$N$8:$DX$57,0,MATCH(CONCATENATE($J2275,O$6),'Model Participation Data'!$N$6:$DX$6,0)),'Model Participation Data'!$B$8:$B$57,$C2275,'Model Participation Data'!$C$8:$C$57,$D2275))</f>
        <v>0</v>
      </c>
    </row>
    <row r="2276" spans="2:15" x14ac:dyDescent="0.35">
      <c r="B2276" s="37" t="s">
        <v>80</v>
      </c>
      <c r="C2276" s="38" t="str">
        <f>IF(ISBLANK('Model Participation Data'!$B$98),"-",'Model Participation Data'!$B$98)</f>
        <v>-</v>
      </c>
      <c r="D2276" s="38" t="str">
        <f>IF(ISBLANK('Model Participation Data'!$C$98),"-",'Model Participation Data'!$C$98)</f>
        <v>-</v>
      </c>
      <c r="E2276" s="38" t="str">
        <f>IF(ISBLANK('Model Participation Data'!$D$98),"-",'Model Participation Data'!$D$98)</f>
        <v>-</v>
      </c>
      <c r="F2276" s="38" t="str">
        <f>IF(ISBLANK('Model Participation Data'!$E$98),"-",'Model Participation Data'!$E$98)</f>
        <v>-</v>
      </c>
      <c r="G2276" s="151" t="str">
        <f>IF(ISBLANK('Model Participation Data'!$F$98),"-",'Model Participation Data'!$F$98)</f>
        <v>-</v>
      </c>
      <c r="H2276" s="253">
        <v>4</v>
      </c>
      <c r="I2276" s="253">
        <v>1</v>
      </c>
      <c r="J2276" s="150" t="str">
        <f t="shared" si="82"/>
        <v>41</v>
      </c>
      <c r="K2276" s="38" t="str">
        <f>IF(ISBLANK('Model Participation Data'!$L$98),"-",'Model Participation Data'!$L$98)</f>
        <v>-</v>
      </c>
      <c r="L2276" s="39" t="str">
        <f>IF(ISBLANK('Model Participation Data'!$M$98),"-",'Model Participation Data'!$M$98)</f>
        <v>-</v>
      </c>
      <c r="M2276" s="254">
        <f>IF(ISNA(SUMIFS(INDEX('Model Participation Data'!$N$8:$DX$57,0,MATCH(CONCATENATE($J2276,M$6),'Model Participation Data'!$N$6:$DX$6,0)),'Model Participation Data'!$B$8:$B$57,$C2276,'Model Participation Data'!$C$8:$C$57,$D2276)),"-",SUMIFS(INDEX('Model Participation Data'!$N$8:$DX$57,0,MATCH(CONCATENATE($J2276,M$6),'Model Participation Data'!$N$6:$DX$6,0)),'Model Participation Data'!$B$8:$B$57,$C2276,'Model Participation Data'!$C$8:$C$57,$D2276))</f>
        <v>0</v>
      </c>
      <c r="N2276" s="254">
        <f>IF(ISNA(SUMIFS(INDEX('Model Participation Data'!$N$8:$DX$57,0,MATCH(CONCATENATE($J2276,N$6),'Model Participation Data'!$N$6:$DX$6,0)),'Model Participation Data'!$B$8:$B$57,$C2276,'Model Participation Data'!$C$8:$C$57,$D2276)),"-",SUMIFS(INDEX('Model Participation Data'!$N$8:$DX$57,0,MATCH(CONCATENATE($J2276,N$6),'Model Participation Data'!$N$6:$DX$6,0)),'Model Participation Data'!$B$8:$B$57,$C2276,'Model Participation Data'!$C$8:$C$57,$D2276))</f>
        <v>0</v>
      </c>
      <c r="O2276" s="154">
        <f>IF(ISNA(SUMIFS(INDEX('Model Participation Data'!$N$8:$DX$57,0,MATCH(CONCATENATE($J2276,O$6),'Model Participation Data'!$N$6:$DX$6,0)),'Model Participation Data'!$B$8:$B$57,$C2276,'Model Participation Data'!$C$8:$C$57,$D2276)),"-",SUMIFS(INDEX('Model Participation Data'!$N$8:$DX$57,0,MATCH(CONCATENATE($J2276,O$6),'Model Participation Data'!$N$6:$DX$6,0)),'Model Participation Data'!$B$8:$B$57,$C2276,'Model Participation Data'!$C$8:$C$57,$D2276))</f>
        <v>0</v>
      </c>
    </row>
    <row r="2277" spans="2:15" x14ac:dyDescent="0.35">
      <c r="B2277" s="37" t="s">
        <v>80</v>
      </c>
      <c r="C2277" s="38" t="str">
        <f>IF(ISBLANK('Model Participation Data'!$B$98),"-",'Model Participation Data'!$B$98)</f>
        <v>-</v>
      </c>
      <c r="D2277" s="38" t="str">
        <f>IF(ISBLANK('Model Participation Data'!$C$98),"-",'Model Participation Data'!$C$98)</f>
        <v>-</v>
      </c>
      <c r="E2277" s="38" t="str">
        <f>IF(ISBLANK('Model Participation Data'!$D$98),"-",'Model Participation Data'!$D$98)</f>
        <v>-</v>
      </c>
      <c r="F2277" s="38" t="str">
        <f>IF(ISBLANK('Model Participation Data'!$E$98),"-",'Model Participation Data'!$E$98)</f>
        <v>-</v>
      </c>
      <c r="G2277" s="151" t="str">
        <f>IF(ISBLANK('Model Participation Data'!$F$98),"-",'Model Participation Data'!$F$98)</f>
        <v>-</v>
      </c>
      <c r="H2277" s="253">
        <v>4</v>
      </c>
      <c r="I2277" s="253">
        <v>2</v>
      </c>
      <c r="J2277" s="150" t="str">
        <f t="shared" si="82"/>
        <v>42</v>
      </c>
      <c r="K2277" s="38" t="str">
        <f>IF(ISBLANK('Model Participation Data'!$L$98),"-",'Model Participation Data'!$L$98)</f>
        <v>-</v>
      </c>
      <c r="L2277" s="39" t="str">
        <f>IF(ISBLANK('Model Participation Data'!$M$98),"-",'Model Participation Data'!$M$98)</f>
        <v>-</v>
      </c>
      <c r="M2277" s="254">
        <f>IF(ISNA(SUMIFS(INDEX('Model Participation Data'!$N$8:$DX$57,0,MATCH(CONCATENATE($J2277,M$6),'Model Participation Data'!$N$6:$DX$6,0)),'Model Participation Data'!$B$8:$B$57,$C2277,'Model Participation Data'!$C$8:$C$57,$D2277)),"-",SUMIFS(INDEX('Model Participation Data'!$N$8:$DX$57,0,MATCH(CONCATENATE($J2277,M$6),'Model Participation Data'!$N$6:$DX$6,0)),'Model Participation Data'!$B$8:$B$57,$C2277,'Model Participation Data'!$C$8:$C$57,$D2277))</f>
        <v>0</v>
      </c>
      <c r="N2277" s="254">
        <f>IF(ISNA(SUMIFS(INDEX('Model Participation Data'!$N$8:$DX$57,0,MATCH(CONCATENATE($J2277,N$6),'Model Participation Data'!$N$6:$DX$6,0)),'Model Participation Data'!$B$8:$B$57,$C2277,'Model Participation Data'!$C$8:$C$57,$D2277)),"-",SUMIFS(INDEX('Model Participation Data'!$N$8:$DX$57,0,MATCH(CONCATENATE($J2277,N$6),'Model Participation Data'!$N$6:$DX$6,0)),'Model Participation Data'!$B$8:$B$57,$C2277,'Model Participation Data'!$C$8:$C$57,$D2277))</f>
        <v>0</v>
      </c>
      <c r="O2277" s="154">
        <f>IF(ISNA(SUMIFS(INDEX('Model Participation Data'!$N$8:$DX$57,0,MATCH(CONCATENATE($J2277,O$6),'Model Participation Data'!$N$6:$DX$6,0)),'Model Participation Data'!$B$8:$B$57,$C2277,'Model Participation Data'!$C$8:$C$57,$D2277)),"-",SUMIFS(INDEX('Model Participation Data'!$N$8:$DX$57,0,MATCH(CONCATENATE($J2277,O$6),'Model Participation Data'!$N$6:$DX$6,0)),'Model Participation Data'!$B$8:$B$57,$C2277,'Model Participation Data'!$C$8:$C$57,$D2277))</f>
        <v>0</v>
      </c>
    </row>
    <row r="2278" spans="2:15" x14ac:dyDescent="0.35">
      <c r="B2278" s="37" t="s">
        <v>80</v>
      </c>
      <c r="C2278" s="38" t="str">
        <f>IF(ISBLANK('Model Participation Data'!$B$98),"-",'Model Participation Data'!$B$98)</f>
        <v>-</v>
      </c>
      <c r="D2278" s="38" t="str">
        <f>IF(ISBLANK('Model Participation Data'!$C$98),"-",'Model Participation Data'!$C$98)</f>
        <v>-</v>
      </c>
      <c r="E2278" s="38" t="str">
        <f>IF(ISBLANK('Model Participation Data'!$D$98),"-",'Model Participation Data'!$D$98)</f>
        <v>-</v>
      </c>
      <c r="F2278" s="38" t="str">
        <f>IF(ISBLANK('Model Participation Data'!$E$98),"-",'Model Participation Data'!$E$98)</f>
        <v>-</v>
      </c>
      <c r="G2278" s="151" t="str">
        <f>IF(ISBLANK('Model Participation Data'!$F$98),"-",'Model Participation Data'!$F$98)</f>
        <v>-</v>
      </c>
      <c r="H2278" s="253">
        <v>4</v>
      </c>
      <c r="I2278" s="253">
        <v>3</v>
      </c>
      <c r="J2278" s="150" t="str">
        <f t="shared" si="82"/>
        <v>43</v>
      </c>
      <c r="K2278" s="38" t="str">
        <f>IF(ISBLANK('Model Participation Data'!$L$98),"-",'Model Participation Data'!$L$98)</f>
        <v>-</v>
      </c>
      <c r="L2278" s="39" t="str">
        <f>IF(ISBLANK('Model Participation Data'!$M$98),"-",'Model Participation Data'!$M$98)</f>
        <v>-</v>
      </c>
      <c r="M2278" s="254">
        <f>IF(ISNA(SUMIFS(INDEX('Model Participation Data'!$N$8:$DX$57,0,MATCH(CONCATENATE($J2278,M$6),'Model Participation Data'!$N$6:$DX$6,0)),'Model Participation Data'!$B$8:$B$57,$C2278,'Model Participation Data'!$C$8:$C$57,$D2278)),"-",SUMIFS(INDEX('Model Participation Data'!$N$8:$DX$57,0,MATCH(CONCATENATE($J2278,M$6),'Model Participation Data'!$N$6:$DX$6,0)),'Model Participation Data'!$B$8:$B$57,$C2278,'Model Participation Data'!$C$8:$C$57,$D2278))</f>
        <v>0</v>
      </c>
      <c r="N2278" s="254">
        <f>IF(ISNA(SUMIFS(INDEX('Model Participation Data'!$N$8:$DX$57,0,MATCH(CONCATENATE($J2278,N$6),'Model Participation Data'!$N$6:$DX$6,0)),'Model Participation Data'!$B$8:$B$57,$C2278,'Model Participation Data'!$C$8:$C$57,$D2278)),"-",SUMIFS(INDEX('Model Participation Data'!$N$8:$DX$57,0,MATCH(CONCATENATE($J2278,N$6),'Model Participation Data'!$N$6:$DX$6,0)),'Model Participation Data'!$B$8:$B$57,$C2278,'Model Participation Data'!$C$8:$C$57,$D2278))</f>
        <v>0</v>
      </c>
      <c r="O2278" s="154">
        <f>IF(ISNA(SUMIFS(INDEX('Model Participation Data'!$N$8:$DX$57,0,MATCH(CONCATENATE($J2278,O$6),'Model Participation Data'!$N$6:$DX$6,0)),'Model Participation Data'!$B$8:$B$57,$C2278,'Model Participation Data'!$C$8:$C$57,$D2278)),"-",SUMIFS(INDEX('Model Participation Data'!$N$8:$DX$57,0,MATCH(CONCATENATE($J2278,O$6),'Model Participation Data'!$N$6:$DX$6,0)),'Model Participation Data'!$B$8:$B$57,$C2278,'Model Participation Data'!$C$8:$C$57,$D2278))</f>
        <v>0</v>
      </c>
    </row>
    <row r="2279" spans="2:15" x14ac:dyDescent="0.35">
      <c r="B2279" s="37" t="s">
        <v>80</v>
      </c>
      <c r="C2279" s="38" t="str">
        <f>IF(ISBLANK('Model Participation Data'!$B$98),"-",'Model Participation Data'!$B$98)</f>
        <v>-</v>
      </c>
      <c r="D2279" s="38" t="str">
        <f>IF(ISBLANK('Model Participation Data'!$C$98),"-",'Model Participation Data'!$C$98)</f>
        <v>-</v>
      </c>
      <c r="E2279" s="38" t="str">
        <f>IF(ISBLANK('Model Participation Data'!$D$98),"-",'Model Participation Data'!$D$98)</f>
        <v>-</v>
      </c>
      <c r="F2279" s="38" t="str">
        <f>IF(ISBLANK('Model Participation Data'!$E$98),"-",'Model Participation Data'!$E$98)</f>
        <v>-</v>
      </c>
      <c r="G2279" s="151" t="str">
        <f>IF(ISBLANK('Model Participation Data'!$F$98),"-",'Model Participation Data'!$F$98)</f>
        <v>-</v>
      </c>
      <c r="H2279" s="253">
        <v>4</v>
      </c>
      <c r="I2279" s="253">
        <v>4</v>
      </c>
      <c r="J2279" s="150" t="str">
        <f t="shared" si="82"/>
        <v>44</v>
      </c>
      <c r="K2279" s="38" t="str">
        <f>IF(ISBLANK('Model Participation Data'!$L$98),"-",'Model Participation Data'!$L$98)</f>
        <v>-</v>
      </c>
      <c r="L2279" s="39" t="str">
        <f>IF(ISBLANK('Model Participation Data'!$M$98),"-",'Model Participation Data'!$M$98)</f>
        <v>-</v>
      </c>
      <c r="M2279" s="254">
        <f>IF(ISNA(SUMIFS(INDEX('Model Participation Data'!$N$8:$DX$57,0,MATCH(CONCATENATE($J2279,M$6),'Model Participation Data'!$N$6:$DX$6,0)),'Model Participation Data'!$B$8:$B$57,$C2279,'Model Participation Data'!$C$8:$C$57,$D2279)),"-",SUMIFS(INDEX('Model Participation Data'!$N$8:$DX$57,0,MATCH(CONCATENATE($J2279,M$6),'Model Participation Data'!$N$6:$DX$6,0)),'Model Participation Data'!$B$8:$B$57,$C2279,'Model Participation Data'!$C$8:$C$57,$D2279))</f>
        <v>0</v>
      </c>
      <c r="N2279" s="254">
        <f>IF(ISNA(SUMIFS(INDEX('Model Participation Data'!$N$8:$DX$57,0,MATCH(CONCATENATE($J2279,N$6),'Model Participation Data'!$N$6:$DX$6,0)),'Model Participation Data'!$B$8:$B$57,$C2279,'Model Participation Data'!$C$8:$C$57,$D2279)),"-",SUMIFS(INDEX('Model Participation Data'!$N$8:$DX$57,0,MATCH(CONCATENATE($J2279,N$6),'Model Participation Data'!$N$6:$DX$6,0)),'Model Participation Data'!$B$8:$B$57,$C2279,'Model Participation Data'!$C$8:$C$57,$D2279))</f>
        <v>0</v>
      </c>
      <c r="O2279" s="154">
        <f>IF(ISNA(SUMIFS(INDEX('Model Participation Data'!$N$8:$DX$57,0,MATCH(CONCATENATE($J2279,O$6),'Model Participation Data'!$N$6:$DX$6,0)),'Model Participation Data'!$B$8:$B$57,$C2279,'Model Participation Data'!$C$8:$C$57,$D2279)),"-",SUMIFS(INDEX('Model Participation Data'!$N$8:$DX$57,0,MATCH(CONCATENATE($J2279,O$6),'Model Participation Data'!$N$6:$DX$6,0)),'Model Participation Data'!$B$8:$B$57,$C2279,'Model Participation Data'!$C$8:$C$57,$D2279))</f>
        <v>0</v>
      </c>
    </row>
    <row r="2280" spans="2:15" x14ac:dyDescent="0.35">
      <c r="B2280" s="37" t="s">
        <v>80</v>
      </c>
      <c r="C2280" s="38" t="str">
        <f>IF(ISBLANK('Model Participation Data'!$B$98),"-",'Model Participation Data'!$B$98)</f>
        <v>-</v>
      </c>
      <c r="D2280" s="38" t="str">
        <f>IF(ISBLANK('Model Participation Data'!$C$98),"-",'Model Participation Data'!$C$98)</f>
        <v>-</v>
      </c>
      <c r="E2280" s="38" t="str">
        <f>IF(ISBLANK('Model Participation Data'!$D$98),"-",'Model Participation Data'!$D$98)</f>
        <v>-</v>
      </c>
      <c r="F2280" s="38" t="str">
        <f>IF(ISBLANK('Model Participation Data'!$E$98),"-",'Model Participation Data'!$E$98)</f>
        <v>-</v>
      </c>
      <c r="G2280" s="151" t="str">
        <f>IF(ISBLANK('Model Participation Data'!$F$98),"-",'Model Participation Data'!$F$98)</f>
        <v>-</v>
      </c>
      <c r="H2280" s="253">
        <v>4</v>
      </c>
      <c r="I2280" s="253">
        <v>5</v>
      </c>
      <c r="J2280" s="150" t="str">
        <f t="shared" si="82"/>
        <v>45</v>
      </c>
      <c r="K2280" s="38" t="str">
        <f>IF(ISBLANK('Model Participation Data'!$L$98),"-",'Model Participation Data'!$L$98)</f>
        <v>-</v>
      </c>
      <c r="L2280" s="39" t="str">
        <f>IF(ISBLANK('Model Participation Data'!$M$98),"-",'Model Participation Data'!$M$98)</f>
        <v>-</v>
      </c>
      <c r="M2280" s="254">
        <f>IF(ISNA(SUMIFS(INDEX('Model Participation Data'!$N$8:$DX$57,0,MATCH(CONCATENATE($J2280,M$6),'Model Participation Data'!$N$6:$DX$6,0)),'Model Participation Data'!$B$8:$B$57,$C2280,'Model Participation Data'!$C$8:$C$57,$D2280)),"-",SUMIFS(INDEX('Model Participation Data'!$N$8:$DX$57,0,MATCH(CONCATENATE($J2280,M$6),'Model Participation Data'!$N$6:$DX$6,0)),'Model Participation Data'!$B$8:$B$57,$C2280,'Model Participation Data'!$C$8:$C$57,$D2280))</f>
        <v>0</v>
      </c>
      <c r="N2280" s="254">
        <f>IF(ISNA(SUMIFS(INDEX('Model Participation Data'!$N$8:$DX$57,0,MATCH(CONCATENATE($J2280,N$6),'Model Participation Data'!$N$6:$DX$6,0)),'Model Participation Data'!$B$8:$B$57,$C2280,'Model Participation Data'!$C$8:$C$57,$D2280)),"-",SUMIFS(INDEX('Model Participation Data'!$N$8:$DX$57,0,MATCH(CONCATENATE($J2280,N$6),'Model Participation Data'!$N$6:$DX$6,0)),'Model Participation Data'!$B$8:$B$57,$C2280,'Model Participation Data'!$C$8:$C$57,$D2280))</f>
        <v>0</v>
      </c>
      <c r="O2280" s="154">
        <f>IF(ISNA(SUMIFS(INDEX('Model Participation Data'!$N$8:$DX$57,0,MATCH(CONCATENATE($J2280,O$6),'Model Participation Data'!$N$6:$DX$6,0)),'Model Participation Data'!$B$8:$B$57,$C2280,'Model Participation Data'!$C$8:$C$57,$D2280)),"-",SUMIFS(INDEX('Model Participation Data'!$N$8:$DX$57,0,MATCH(CONCATENATE($J2280,O$6),'Model Participation Data'!$N$6:$DX$6,0)),'Model Participation Data'!$B$8:$B$57,$C2280,'Model Participation Data'!$C$8:$C$57,$D2280))</f>
        <v>0</v>
      </c>
    </row>
    <row r="2281" spans="2:15" x14ac:dyDescent="0.35">
      <c r="B2281" s="37" t="s">
        <v>80</v>
      </c>
      <c r="C2281" s="38" t="str">
        <f>IF(ISBLANK('Model Participation Data'!$B$98),"-",'Model Participation Data'!$B$98)</f>
        <v>-</v>
      </c>
      <c r="D2281" s="38" t="str">
        <f>IF(ISBLANK('Model Participation Data'!$C$98),"-",'Model Participation Data'!$C$98)</f>
        <v>-</v>
      </c>
      <c r="E2281" s="38" t="str">
        <f>IF(ISBLANK('Model Participation Data'!$D$98),"-",'Model Participation Data'!$D$98)</f>
        <v>-</v>
      </c>
      <c r="F2281" s="38" t="str">
        <f>IF(ISBLANK('Model Participation Data'!$E$98),"-",'Model Participation Data'!$E$98)</f>
        <v>-</v>
      </c>
      <c r="G2281" s="151" t="str">
        <f>IF(ISBLANK('Model Participation Data'!$F$98),"-",'Model Participation Data'!$F$98)</f>
        <v>-</v>
      </c>
      <c r="H2281" s="253">
        <v>4</v>
      </c>
      <c r="I2281" s="253" t="s">
        <v>65</v>
      </c>
      <c r="J2281" s="150" t="str">
        <f t="shared" si="82"/>
        <v>4Goal</v>
      </c>
      <c r="K2281" s="38" t="str">
        <f>IF(ISBLANK('Model Participation Data'!$L$98),"-",'Model Participation Data'!$L$98)</f>
        <v>-</v>
      </c>
      <c r="L2281" s="39" t="str">
        <f>IF(ISBLANK('Model Participation Data'!$M$98),"-",'Model Participation Data'!$M$98)</f>
        <v>-</v>
      </c>
      <c r="M2281" s="254" t="str">
        <f>IF(ISNA(SUMIFS(INDEX('Model Participation Data'!$N$8:$DX$57,0,MATCH(CONCATENATE($J2281,M$6),'Model Participation Data'!$N$6:$DX$6,0)),'Model Participation Data'!$B$8:$B$57,$C2281,'Model Participation Data'!$C$8:$C$57,$D2281)),"-",SUMIFS(INDEX('Model Participation Data'!$N$8:$DX$57,0,MATCH(CONCATENATE($J2281,M$6),'Model Participation Data'!$N$6:$DX$6,0)),'Model Participation Data'!$B$8:$B$57,$C2281,'Model Participation Data'!$C$8:$C$57,$D2281))</f>
        <v>-</v>
      </c>
      <c r="N2281" s="254" t="str">
        <f>IF(ISNA(SUMIFS(INDEX('Model Participation Data'!$N$8:$DX$57,0,MATCH(CONCATENATE($J2281,N$6),'Model Participation Data'!$N$6:$DX$6,0)),'Model Participation Data'!$B$8:$B$57,$C2281,'Model Participation Data'!$C$8:$C$57,$D2281)),"-",SUMIFS(INDEX('Model Participation Data'!$N$8:$DX$57,0,MATCH(CONCATENATE($J2281,N$6),'Model Participation Data'!$N$6:$DX$6,0)),'Model Participation Data'!$B$8:$B$57,$C2281,'Model Participation Data'!$C$8:$C$57,$D2281))</f>
        <v>-</v>
      </c>
      <c r="O2281" s="154">
        <f>IF(ISNA(SUMIFS(INDEX('Model Participation Data'!$N$8:$DX$57,0,MATCH(CONCATENATE($J2281,O$6),'Model Participation Data'!$N$6:$DX$6,0)),'Model Participation Data'!$B$8:$B$57,$C2281,'Model Participation Data'!$C$8:$C$57,$D2281)),"-",SUMIFS(INDEX('Model Participation Data'!$N$8:$DX$57,0,MATCH(CONCATENATE($J2281,O$6),'Model Participation Data'!$N$6:$DX$6,0)),'Model Participation Data'!$B$8:$B$57,$C2281,'Model Participation Data'!$C$8:$C$57,$D2281))</f>
        <v>0</v>
      </c>
    </row>
    <row r="2282" spans="2:15" x14ac:dyDescent="0.35">
      <c r="B2282" s="37" t="s">
        <v>80</v>
      </c>
      <c r="C2282" s="38" t="str">
        <f>IF(ISBLANK('Model Participation Data'!$B$99),"-",'Model Participation Data'!$B$99)</f>
        <v>-</v>
      </c>
      <c r="D2282" s="38" t="str">
        <f>IF(ISBLANK('Model Participation Data'!$C$99),"-",'Model Participation Data'!$C$99)</f>
        <v>-</v>
      </c>
      <c r="E2282" s="38" t="str">
        <f>IF(ISBLANK('Model Participation Data'!$D$99),"-",'Model Participation Data'!$D$99)</f>
        <v>-</v>
      </c>
      <c r="F2282" s="38" t="str">
        <f>IF(ISBLANK('Model Participation Data'!$E$99),"-",'Model Participation Data'!$E$99)</f>
        <v>-</v>
      </c>
      <c r="G2282" s="151" t="str">
        <f>IF(ISBLANK('Model Participation Data'!$F$99),"-",'Model Participation Data'!$F$99)</f>
        <v>-</v>
      </c>
      <c r="H2282" s="253" t="s">
        <v>64</v>
      </c>
      <c r="I2282" s="253" t="s">
        <v>64</v>
      </c>
      <c r="J2282" s="150" t="str">
        <f t="shared" si="82"/>
        <v>BaselineBaseline</v>
      </c>
      <c r="K2282" s="38" t="str">
        <f>IF(ISBLANK('Model Participation Data'!$L$99),"-",'Model Participation Data'!$L$99)</f>
        <v>-</v>
      </c>
      <c r="L2282" s="39" t="str">
        <f>IF(ISBLANK('Model Participation Data'!$M$99),"-",'Model Participation Data'!$M$99)</f>
        <v>-</v>
      </c>
      <c r="M2282" s="254">
        <f>IF(ISNA(SUMIFS(INDEX('Model Participation Data'!$N$8:$DX$57,0,MATCH(CONCATENATE($J2282,M$6),'Model Participation Data'!$N$6:$DX$6,0)),'Model Participation Data'!$B$8:$B$57,$C2282,'Model Participation Data'!$C$8:$C$57,$D2282)),"-",SUMIFS(INDEX('Model Participation Data'!$N$8:$DX$57,0,MATCH(CONCATENATE($J2282,M$6),'Model Participation Data'!$N$6:$DX$6,0)),'Model Participation Data'!$B$8:$B$57,$C2282,'Model Participation Data'!$C$8:$C$57,$D2282))</f>
        <v>0</v>
      </c>
      <c r="N2282" s="254">
        <f>IF(ISNA(SUMIFS(INDEX('Model Participation Data'!$N$8:$DX$57,0,MATCH(CONCATENATE($J2282,N$6),'Model Participation Data'!$N$6:$DX$6,0)),'Model Participation Data'!$B$8:$B$57,$C2282,'Model Participation Data'!$C$8:$C$57,$D2282)),"-",SUMIFS(INDEX('Model Participation Data'!$N$8:$DX$57,0,MATCH(CONCATENATE($J2282,N$6),'Model Participation Data'!$N$6:$DX$6,0)),'Model Participation Data'!$B$8:$B$57,$C2282,'Model Participation Data'!$C$8:$C$57,$D2282))</f>
        <v>0</v>
      </c>
      <c r="O2282" s="154">
        <f>IF(ISNA(SUMIFS(INDEX('Model Participation Data'!$N$8:$DX$57,0,MATCH(CONCATENATE($J2282,O$6),'Model Participation Data'!$N$6:$DX$6,0)),'Model Participation Data'!$B$8:$B$57,$C2282,'Model Participation Data'!$C$8:$C$57,$D2282)),"-",SUMIFS(INDEX('Model Participation Data'!$N$8:$DX$57,0,MATCH(CONCATENATE($J2282,O$6),'Model Participation Data'!$N$6:$DX$6,0)),'Model Participation Data'!$B$8:$B$57,$C2282,'Model Participation Data'!$C$8:$C$57,$D2282))</f>
        <v>0</v>
      </c>
    </row>
    <row r="2283" spans="2:15" x14ac:dyDescent="0.35">
      <c r="B2283" s="37" t="s">
        <v>80</v>
      </c>
      <c r="C2283" s="38" t="str">
        <f>IF(ISBLANK('Model Participation Data'!$B$99),"-",'Model Participation Data'!$B$99)</f>
        <v>-</v>
      </c>
      <c r="D2283" s="38" t="str">
        <f>IF(ISBLANK('Model Participation Data'!$C$99),"-",'Model Participation Data'!$C$99)</f>
        <v>-</v>
      </c>
      <c r="E2283" s="38" t="str">
        <f>IF(ISBLANK('Model Participation Data'!$D$99),"-",'Model Participation Data'!$D$99)</f>
        <v>-</v>
      </c>
      <c r="F2283" s="38" t="str">
        <f>IF(ISBLANK('Model Participation Data'!$E$99),"-",'Model Participation Data'!$E$99)</f>
        <v>-</v>
      </c>
      <c r="G2283" s="151" t="str">
        <f>IF(ISBLANK('Model Participation Data'!$F$99),"-",'Model Participation Data'!$F$99)</f>
        <v>-</v>
      </c>
      <c r="H2283" s="253">
        <v>1</v>
      </c>
      <c r="I2283" s="253">
        <v>1</v>
      </c>
      <c r="J2283" s="150" t="str">
        <f t="shared" si="82"/>
        <v>11</v>
      </c>
      <c r="K2283" s="38" t="str">
        <f>IF(ISBLANK('Model Participation Data'!$L$99),"-",'Model Participation Data'!$L$99)</f>
        <v>-</v>
      </c>
      <c r="L2283" s="39" t="str">
        <f>IF(ISBLANK('Model Participation Data'!$M$99),"-",'Model Participation Data'!$M$99)</f>
        <v>-</v>
      </c>
      <c r="M2283" s="254">
        <f>IF(ISNA(SUMIFS(INDEX('Model Participation Data'!$N$8:$DX$57,0,MATCH(CONCATENATE($J2283,M$6),'Model Participation Data'!$N$6:$DX$6,0)),'Model Participation Data'!$B$8:$B$57,$C2283,'Model Participation Data'!$C$8:$C$57,$D2283)),"-",SUMIFS(INDEX('Model Participation Data'!$N$8:$DX$57,0,MATCH(CONCATENATE($J2283,M$6),'Model Participation Data'!$N$6:$DX$6,0)),'Model Participation Data'!$B$8:$B$57,$C2283,'Model Participation Data'!$C$8:$C$57,$D2283))</f>
        <v>0</v>
      </c>
      <c r="N2283" s="254">
        <f>IF(ISNA(SUMIFS(INDEX('Model Participation Data'!$N$8:$DX$57,0,MATCH(CONCATENATE($J2283,N$6),'Model Participation Data'!$N$6:$DX$6,0)),'Model Participation Data'!$B$8:$B$57,$C2283,'Model Participation Data'!$C$8:$C$57,$D2283)),"-",SUMIFS(INDEX('Model Participation Data'!$N$8:$DX$57,0,MATCH(CONCATENATE($J2283,N$6),'Model Participation Data'!$N$6:$DX$6,0)),'Model Participation Data'!$B$8:$B$57,$C2283,'Model Participation Data'!$C$8:$C$57,$D2283))</f>
        <v>0</v>
      </c>
      <c r="O2283" s="154">
        <f>IF(ISNA(SUMIFS(INDEX('Model Participation Data'!$N$8:$DX$57,0,MATCH(CONCATENATE($J2283,O$6),'Model Participation Data'!$N$6:$DX$6,0)),'Model Participation Data'!$B$8:$B$57,$C2283,'Model Participation Data'!$C$8:$C$57,$D2283)),"-",SUMIFS(INDEX('Model Participation Data'!$N$8:$DX$57,0,MATCH(CONCATENATE($J2283,O$6),'Model Participation Data'!$N$6:$DX$6,0)),'Model Participation Data'!$B$8:$B$57,$C2283,'Model Participation Data'!$C$8:$C$57,$D2283))</f>
        <v>0</v>
      </c>
    </row>
    <row r="2284" spans="2:15" x14ac:dyDescent="0.35">
      <c r="B2284" s="37" t="s">
        <v>80</v>
      </c>
      <c r="C2284" s="38" t="str">
        <f>IF(ISBLANK('Model Participation Data'!$B$99),"-",'Model Participation Data'!$B$99)</f>
        <v>-</v>
      </c>
      <c r="D2284" s="38" t="str">
        <f>IF(ISBLANK('Model Participation Data'!$C$99),"-",'Model Participation Data'!$C$99)</f>
        <v>-</v>
      </c>
      <c r="E2284" s="38" t="str">
        <f>IF(ISBLANK('Model Participation Data'!$D$99),"-",'Model Participation Data'!$D$99)</f>
        <v>-</v>
      </c>
      <c r="F2284" s="38" t="str">
        <f>IF(ISBLANK('Model Participation Data'!$E$99),"-",'Model Participation Data'!$E$99)</f>
        <v>-</v>
      </c>
      <c r="G2284" s="151" t="str">
        <f>IF(ISBLANK('Model Participation Data'!$F$99),"-",'Model Participation Data'!$F$99)</f>
        <v>-</v>
      </c>
      <c r="H2284" s="253">
        <v>1</v>
      </c>
      <c r="I2284" s="253">
        <v>2</v>
      </c>
      <c r="J2284" s="150" t="str">
        <f t="shared" si="82"/>
        <v>12</v>
      </c>
      <c r="K2284" s="38" t="str">
        <f>IF(ISBLANK('Model Participation Data'!$L$99),"-",'Model Participation Data'!$L$99)</f>
        <v>-</v>
      </c>
      <c r="L2284" s="39" t="str">
        <f>IF(ISBLANK('Model Participation Data'!$M$99),"-",'Model Participation Data'!$M$99)</f>
        <v>-</v>
      </c>
      <c r="M2284" s="254">
        <f>IF(ISNA(SUMIFS(INDEX('Model Participation Data'!$N$8:$DX$57,0,MATCH(CONCATENATE($J2284,M$6),'Model Participation Data'!$N$6:$DX$6,0)),'Model Participation Data'!$B$8:$B$57,$C2284,'Model Participation Data'!$C$8:$C$57,$D2284)),"-",SUMIFS(INDEX('Model Participation Data'!$N$8:$DX$57,0,MATCH(CONCATENATE($J2284,M$6),'Model Participation Data'!$N$6:$DX$6,0)),'Model Participation Data'!$B$8:$B$57,$C2284,'Model Participation Data'!$C$8:$C$57,$D2284))</f>
        <v>0</v>
      </c>
      <c r="N2284" s="254">
        <f>IF(ISNA(SUMIFS(INDEX('Model Participation Data'!$N$8:$DX$57,0,MATCH(CONCATENATE($J2284,N$6),'Model Participation Data'!$N$6:$DX$6,0)),'Model Participation Data'!$B$8:$B$57,$C2284,'Model Participation Data'!$C$8:$C$57,$D2284)),"-",SUMIFS(INDEX('Model Participation Data'!$N$8:$DX$57,0,MATCH(CONCATENATE($J2284,N$6),'Model Participation Data'!$N$6:$DX$6,0)),'Model Participation Data'!$B$8:$B$57,$C2284,'Model Participation Data'!$C$8:$C$57,$D2284))</f>
        <v>0</v>
      </c>
      <c r="O2284" s="154">
        <f>IF(ISNA(SUMIFS(INDEX('Model Participation Data'!$N$8:$DX$57,0,MATCH(CONCATENATE($J2284,O$6),'Model Participation Data'!$N$6:$DX$6,0)),'Model Participation Data'!$B$8:$B$57,$C2284,'Model Participation Data'!$C$8:$C$57,$D2284)),"-",SUMIFS(INDEX('Model Participation Data'!$N$8:$DX$57,0,MATCH(CONCATENATE($J2284,O$6),'Model Participation Data'!$N$6:$DX$6,0)),'Model Participation Data'!$B$8:$B$57,$C2284,'Model Participation Data'!$C$8:$C$57,$D2284))</f>
        <v>0</v>
      </c>
    </row>
    <row r="2285" spans="2:15" x14ac:dyDescent="0.35">
      <c r="B2285" s="37" t="s">
        <v>80</v>
      </c>
      <c r="C2285" s="38" t="str">
        <f>IF(ISBLANK('Model Participation Data'!$B$99),"-",'Model Participation Data'!$B$99)</f>
        <v>-</v>
      </c>
      <c r="D2285" s="38" t="str">
        <f>IF(ISBLANK('Model Participation Data'!$C$99),"-",'Model Participation Data'!$C$99)</f>
        <v>-</v>
      </c>
      <c r="E2285" s="38" t="str">
        <f>IF(ISBLANK('Model Participation Data'!$D$99),"-",'Model Participation Data'!$D$99)</f>
        <v>-</v>
      </c>
      <c r="F2285" s="38" t="str">
        <f>IF(ISBLANK('Model Participation Data'!$E$99),"-",'Model Participation Data'!$E$99)</f>
        <v>-</v>
      </c>
      <c r="G2285" s="151" t="str">
        <f>IF(ISBLANK('Model Participation Data'!$F$99),"-",'Model Participation Data'!$F$99)</f>
        <v>-</v>
      </c>
      <c r="H2285" s="253">
        <v>1</v>
      </c>
      <c r="I2285" s="253">
        <v>3</v>
      </c>
      <c r="J2285" s="150" t="str">
        <f t="shared" si="82"/>
        <v>13</v>
      </c>
      <c r="K2285" s="38" t="str">
        <f>IF(ISBLANK('Model Participation Data'!$L$99),"-",'Model Participation Data'!$L$99)</f>
        <v>-</v>
      </c>
      <c r="L2285" s="39" t="str">
        <f>IF(ISBLANK('Model Participation Data'!$M$99),"-",'Model Participation Data'!$M$99)</f>
        <v>-</v>
      </c>
      <c r="M2285" s="254">
        <f>IF(ISNA(SUMIFS(INDEX('Model Participation Data'!$N$8:$DX$57,0,MATCH(CONCATENATE($J2285,M$6),'Model Participation Data'!$N$6:$DX$6,0)),'Model Participation Data'!$B$8:$B$57,$C2285,'Model Participation Data'!$C$8:$C$57,$D2285)),"-",SUMIFS(INDEX('Model Participation Data'!$N$8:$DX$57,0,MATCH(CONCATENATE($J2285,M$6),'Model Participation Data'!$N$6:$DX$6,0)),'Model Participation Data'!$B$8:$B$57,$C2285,'Model Participation Data'!$C$8:$C$57,$D2285))</f>
        <v>0</v>
      </c>
      <c r="N2285" s="254">
        <f>IF(ISNA(SUMIFS(INDEX('Model Participation Data'!$N$8:$DX$57,0,MATCH(CONCATENATE($J2285,N$6),'Model Participation Data'!$N$6:$DX$6,0)),'Model Participation Data'!$B$8:$B$57,$C2285,'Model Participation Data'!$C$8:$C$57,$D2285)),"-",SUMIFS(INDEX('Model Participation Data'!$N$8:$DX$57,0,MATCH(CONCATENATE($J2285,N$6),'Model Participation Data'!$N$6:$DX$6,0)),'Model Participation Data'!$B$8:$B$57,$C2285,'Model Participation Data'!$C$8:$C$57,$D2285))</f>
        <v>0</v>
      </c>
      <c r="O2285" s="154">
        <f>IF(ISNA(SUMIFS(INDEX('Model Participation Data'!$N$8:$DX$57,0,MATCH(CONCATENATE($J2285,O$6),'Model Participation Data'!$N$6:$DX$6,0)),'Model Participation Data'!$B$8:$B$57,$C2285,'Model Participation Data'!$C$8:$C$57,$D2285)),"-",SUMIFS(INDEX('Model Participation Data'!$N$8:$DX$57,0,MATCH(CONCATENATE($J2285,O$6),'Model Participation Data'!$N$6:$DX$6,0)),'Model Participation Data'!$B$8:$B$57,$C2285,'Model Participation Data'!$C$8:$C$57,$D2285))</f>
        <v>0</v>
      </c>
    </row>
    <row r="2286" spans="2:15" x14ac:dyDescent="0.35">
      <c r="B2286" s="37" t="s">
        <v>80</v>
      </c>
      <c r="C2286" s="38" t="str">
        <f>IF(ISBLANK('Model Participation Data'!$B$99),"-",'Model Participation Data'!$B$99)</f>
        <v>-</v>
      </c>
      <c r="D2286" s="38" t="str">
        <f>IF(ISBLANK('Model Participation Data'!$C$99),"-",'Model Participation Data'!$C$99)</f>
        <v>-</v>
      </c>
      <c r="E2286" s="38" t="str">
        <f>IF(ISBLANK('Model Participation Data'!$D$99),"-",'Model Participation Data'!$D$99)</f>
        <v>-</v>
      </c>
      <c r="F2286" s="38" t="str">
        <f>IF(ISBLANK('Model Participation Data'!$E$99),"-",'Model Participation Data'!$E$99)</f>
        <v>-</v>
      </c>
      <c r="G2286" s="151" t="str">
        <f>IF(ISBLANK('Model Participation Data'!$F$99),"-",'Model Participation Data'!$F$99)</f>
        <v>-</v>
      </c>
      <c r="H2286" s="253">
        <v>1</v>
      </c>
      <c r="I2286" s="253">
        <v>4</v>
      </c>
      <c r="J2286" s="150" t="str">
        <f t="shared" si="82"/>
        <v>14</v>
      </c>
      <c r="K2286" s="38" t="str">
        <f>IF(ISBLANK('Model Participation Data'!$L$99),"-",'Model Participation Data'!$L$99)</f>
        <v>-</v>
      </c>
      <c r="L2286" s="39" t="str">
        <f>IF(ISBLANK('Model Participation Data'!$M$99),"-",'Model Participation Data'!$M$99)</f>
        <v>-</v>
      </c>
      <c r="M2286" s="254">
        <f>IF(ISNA(SUMIFS(INDEX('Model Participation Data'!$N$8:$DX$57,0,MATCH(CONCATENATE($J2286,M$6),'Model Participation Data'!$N$6:$DX$6,0)),'Model Participation Data'!$B$8:$B$57,$C2286,'Model Participation Data'!$C$8:$C$57,$D2286)),"-",SUMIFS(INDEX('Model Participation Data'!$N$8:$DX$57,0,MATCH(CONCATENATE($J2286,M$6),'Model Participation Data'!$N$6:$DX$6,0)),'Model Participation Data'!$B$8:$B$57,$C2286,'Model Participation Data'!$C$8:$C$57,$D2286))</f>
        <v>0</v>
      </c>
      <c r="N2286" s="254">
        <f>IF(ISNA(SUMIFS(INDEX('Model Participation Data'!$N$8:$DX$57,0,MATCH(CONCATENATE($J2286,N$6),'Model Participation Data'!$N$6:$DX$6,0)),'Model Participation Data'!$B$8:$B$57,$C2286,'Model Participation Data'!$C$8:$C$57,$D2286)),"-",SUMIFS(INDEX('Model Participation Data'!$N$8:$DX$57,0,MATCH(CONCATENATE($J2286,N$6),'Model Participation Data'!$N$6:$DX$6,0)),'Model Participation Data'!$B$8:$B$57,$C2286,'Model Participation Data'!$C$8:$C$57,$D2286))</f>
        <v>0</v>
      </c>
      <c r="O2286" s="154">
        <f>IF(ISNA(SUMIFS(INDEX('Model Participation Data'!$N$8:$DX$57,0,MATCH(CONCATENATE($J2286,O$6),'Model Participation Data'!$N$6:$DX$6,0)),'Model Participation Data'!$B$8:$B$57,$C2286,'Model Participation Data'!$C$8:$C$57,$D2286)),"-",SUMIFS(INDEX('Model Participation Data'!$N$8:$DX$57,0,MATCH(CONCATENATE($J2286,O$6),'Model Participation Data'!$N$6:$DX$6,0)),'Model Participation Data'!$B$8:$B$57,$C2286,'Model Participation Data'!$C$8:$C$57,$D2286))</f>
        <v>0</v>
      </c>
    </row>
    <row r="2287" spans="2:15" x14ac:dyDescent="0.35">
      <c r="B2287" s="37" t="s">
        <v>80</v>
      </c>
      <c r="C2287" s="38" t="str">
        <f>IF(ISBLANK('Model Participation Data'!$B$99),"-",'Model Participation Data'!$B$99)</f>
        <v>-</v>
      </c>
      <c r="D2287" s="38" t="str">
        <f>IF(ISBLANK('Model Participation Data'!$C$99),"-",'Model Participation Data'!$C$99)</f>
        <v>-</v>
      </c>
      <c r="E2287" s="38" t="str">
        <f>IF(ISBLANK('Model Participation Data'!$D$99),"-",'Model Participation Data'!$D$99)</f>
        <v>-</v>
      </c>
      <c r="F2287" s="38" t="str">
        <f>IF(ISBLANK('Model Participation Data'!$E$99),"-",'Model Participation Data'!$E$99)</f>
        <v>-</v>
      </c>
      <c r="G2287" s="151" t="str">
        <f>IF(ISBLANK('Model Participation Data'!$F$99),"-",'Model Participation Data'!$F$99)</f>
        <v>-</v>
      </c>
      <c r="H2287" s="253">
        <v>1</v>
      </c>
      <c r="I2287" s="253">
        <v>5</v>
      </c>
      <c r="J2287" s="150" t="str">
        <f t="shared" si="82"/>
        <v>15</v>
      </c>
      <c r="K2287" s="38" t="str">
        <f>IF(ISBLANK('Model Participation Data'!$L$99),"-",'Model Participation Data'!$L$99)</f>
        <v>-</v>
      </c>
      <c r="L2287" s="39" t="str">
        <f>IF(ISBLANK('Model Participation Data'!$M$99),"-",'Model Participation Data'!$M$99)</f>
        <v>-</v>
      </c>
      <c r="M2287" s="254">
        <f>IF(ISNA(SUMIFS(INDEX('Model Participation Data'!$N$8:$DX$57,0,MATCH(CONCATENATE($J2287,M$6),'Model Participation Data'!$N$6:$DX$6,0)),'Model Participation Data'!$B$8:$B$57,$C2287,'Model Participation Data'!$C$8:$C$57,$D2287)),"-",SUMIFS(INDEX('Model Participation Data'!$N$8:$DX$57,0,MATCH(CONCATENATE($J2287,M$6),'Model Participation Data'!$N$6:$DX$6,0)),'Model Participation Data'!$B$8:$B$57,$C2287,'Model Participation Data'!$C$8:$C$57,$D2287))</f>
        <v>0</v>
      </c>
      <c r="N2287" s="254">
        <f>IF(ISNA(SUMIFS(INDEX('Model Participation Data'!$N$8:$DX$57,0,MATCH(CONCATENATE($J2287,N$6),'Model Participation Data'!$N$6:$DX$6,0)),'Model Participation Data'!$B$8:$B$57,$C2287,'Model Participation Data'!$C$8:$C$57,$D2287)),"-",SUMIFS(INDEX('Model Participation Data'!$N$8:$DX$57,0,MATCH(CONCATENATE($J2287,N$6),'Model Participation Data'!$N$6:$DX$6,0)),'Model Participation Data'!$B$8:$B$57,$C2287,'Model Participation Data'!$C$8:$C$57,$D2287))</f>
        <v>0</v>
      </c>
      <c r="O2287" s="154">
        <f>IF(ISNA(SUMIFS(INDEX('Model Participation Data'!$N$8:$DX$57,0,MATCH(CONCATENATE($J2287,O$6),'Model Participation Data'!$N$6:$DX$6,0)),'Model Participation Data'!$B$8:$B$57,$C2287,'Model Participation Data'!$C$8:$C$57,$D2287)),"-",SUMIFS(INDEX('Model Participation Data'!$N$8:$DX$57,0,MATCH(CONCATENATE($J2287,O$6),'Model Participation Data'!$N$6:$DX$6,0)),'Model Participation Data'!$B$8:$B$57,$C2287,'Model Participation Data'!$C$8:$C$57,$D2287))</f>
        <v>0</v>
      </c>
    </row>
    <row r="2288" spans="2:15" x14ac:dyDescent="0.35">
      <c r="B2288" s="37" t="s">
        <v>80</v>
      </c>
      <c r="C2288" s="38" t="str">
        <f>IF(ISBLANK('Model Participation Data'!$B$99),"-",'Model Participation Data'!$B$99)</f>
        <v>-</v>
      </c>
      <c r="D2288" s="38" t="str">
        <f>IF(ISBLANK('Model Participation Data'!$C$99),"-",'Model Participation Data'!$C$99)</f>
        <v>-</v>
      </c>
      <c r="E2288" s="38" t="str">
        <f>IF(ISBLANK('Model Participation Data'!$D$99),"-",'Model Participation Data'!$D$99)</f>
        <v>-</v>
      </c>
      <c r="F2288" s="38" t="str">
        <f>IF(ISBLANK('Model Participation Data'!$E$99),"-",'Model Participation Data'!$E$99)</f>
        <v>-</v>
      </c>
      <c r="G2288" s="151" t="str">
        <f>IF(ISBLANK('Model Participation Data'!$F$99),"-",'Model Participation Data'!$F$99)</f>
        <v>-</v>
      </c>
      <c r="H2288" s="253">
        <v>1</v>
      </c>
      <c r="I2288" s="253" t="s">
        <v>65</v>
      </c>
      <c r="J2288" s="150" t="str">
        <f t="shared" si="82"/>
        <v>1Goal</v>
      </c>
      <c r="K2288" s="38" t="str">
        <f>IF(ISBLANK('Model Participation Data'!$L$99),"-",'Model Participation Data'!$L$99)</f>
        <v>-</v>
      </c>
      <c r="L2288" s="39" t="str">
        <f>IF(ISBLANK('Model Participation Data'!$M$99),"-",'Model Participation Data'!$M$99)</f>
        <v>-</v>
      </c>
      <c r="M2288" s="254" t="str">
        <f>IF(ISNA(SUMIFS(INDEX('Model Participation Data'!$N$8:$DX$57,0,MATCH(CONCATENATE($J2288,M$6),'Model Participation Data'!$N$6:$DX$6,0)),'Model Participation Data'!$B$8:$B$57,$C2288,'Model Participation Data'!$C$8:$C$57,$D2288)),"-",SUMIFS(INDEX('Model Participation Data'!$N$8:$DX$57,0,MATCH(CONCATENATE($J2288,M$6),'Model Participation Data'!$N$6:$DX$6,0)),'Model Participation Data'!$B$8:$B$57,$C2288,'Model Participation Data'!$C$8:$C$57,$D2288))</f>
        <v>-</v>
      </c>
      <c r="N2288" s="254" t="str">
        <f>IF(ISNA(SUMIFS(INDEX('Model Participation Data'!$N$8:$DX$57,0,MATCH(CONCATENATE($J2288,N$6),'Model Participation Data'!$N$6:$DX$6,0)),'Model Participation Data'!$B$8:$B$57,$C2288,'Model Participation Data'!$C$8:$C$57,$D2288)),"-",SUMIFS(INDEX('Model Participation Data'!$N$8:$DX$57,0,MATCH(CONCATENATE($J2288,N$6),'Model Participation Data'!$N$6:$DX$6,0)),'Model Participation Data'!$B$8:$B$57,$C2288,'Model Participation Data'!$C$8:$C$57,$D2288))</f>
        <v>-</v>
      </c>
      <c r="O2288" s="154">
        <f>IF(ISNA(SUMIFS(INDEX('Model Participation Data'!$N$8:$DX$57,0,MATCH(CONCATENATE($J2288,O$6),'Model Participation Data'!$N$6:$DX$6,0)),'Model Participation Data'!$B$8:$B$57,$C2288,'Model Participation Data'!$C$8:$C$57,$D2288)),"-",SUMIFS(INDEX('Model Participation Data'!$N$8:$DX$57,0,MATCH(CONCATENATE($J2288,O$6),'Model Participation Data'!$N$6:$DX$6,0)),'Model Participation Data'!$B$8:$B$57,$C2288,'Model Participation Data'!$C$8:$C$57,$D2288))</f>
        <v>0</v>
      </c>
    </row>
    <row r="2289" spans="2:15" x14ac:dyDescent="0.35">
      <c r="B2289" s="37" t="s">
        <v>80</v>
      </c>
      <c r="C2289" s="38" t="str">
        <f>IF(ISBLANK('Model Participation Data'!$B$99),"-",'Model Participation Data'!$B$99)</f>
        <v>-</v>
      </c>
      <c r="D2289" s="38" t="str">
        <f>IF(ISBLANK('Model Participation Data'!$C$99),"-",'Model Participation Data'!$C$99)</f>
        <v>-</v>
      </c>
      <c r="E2289" s="38" t="str">
        <f>IF(ISBLANK('Model Participation Data'!$D$99),"-",'Model Participation Data'!$D$99)</f>
        <v>-</v>
      </c>
      <c r="F2289" s="38" t="str">
        <f>IF(ISBLANK('Model Participation Data'!$E$99),"-",'Model Participation Data'!$E$99)</f>
        <v>-</v>
      </c>
      <c r="G2289" s="151" t="str">
        <f>IF(ISBLANK('Model Participation Data'!$F$99),"-",'Model Participation Data'!$F$99)</f>
        <v>-</v>
      </c>
      <c r="H2289" s="253">
        <v>2</v>
      </c>
      <c r="I2289" s="253">
        <v>1</v>
      </c>
      <c r="J2289" s="150" t="str">
        <f t="shared" si="82"/>
        <v>21</v>
      </c>
      <c r="K2289" s="38" t="str">
        <f>IF(ISBLANK('Model Participation Data'!$L$99),"-",'Model Participation Data'!$L$99)</f>
        <v>-</v>
      </c>
      <c r="L2289" s="39" t="str">
        <f>IF(ISBLANK('Model Participation Data'!$M$99),"-",'Model Participation Data'!$M$99)</f>
        <v>-</v>
      </c>
      <c r="M2289" s="254">
        <f>IF(ISNA(SUMIFS(INDEX('Model Participation Data'!$N$8:$DX$57,0,MATCH(CONCATENATE($J2289,M$6),'Model Participation Data'!$N$6:$DX$6,0)),'Model Participation Data'!$B$8:$B$57,$C2289,'Model Participation Data'!$C$8:$C$57,$D2289)),"-",SUMIFS(INDEX('Model Participation Data'!$N$8:$DX$57,0,MATCH(CONCATENATE($J2289,M$6),'Model Participation Data'!$N$6:$DX$6,0)),'Model Participation Data'!$B$8:$B$57,$C2289,'Model Participation Data'!$C$8:$C$57,$D2289))</f>
        <v>0</v>
      </c>
      <c r="N2289" s="254">
        <f>IF(ISNA(SUMIFS(INDEX('Model Participation Data'!$N$8:$DX$57,0,MATCH(CONCATENATE($J2289,N$6),'Model Participation Data'!$N$6:$DX$6,0)),'Model Participation Data'!$B$8:$B$57,$C2289,'Model Participation Data'!$C$8:$C$57,$D2289)),"-",SUMIFS(INDEX('Model Participation Data'!$N$8:$DX$57,0,MATCH(CONCATENATE($J2289,N$6),'Model Participation Data'!$N$6:$DX$6,0)),'Model Participation Data'!$B$8:$B$57,$C2289,'Model Participation Data'!$C$8:$C$57,$D2289))</f>
        <v>0</v>
      </c>
      <c r="O2289" s="154">
        <f>IF(ISNA(SUMIFS(INDEX('Model Participation Data'!$N$8:$DX$57,0,MATCH(CONCATENATE($J2289,O$6),'Model Participation Data'!$N$6:$DX$6,0)),'Model Participation Data'!$B$8:$B$57,$C2289,'Model Participation Data'!$C$8:$C$57,$D2289)),"-",SUMIFS(INDEX('Model Participation Data'!$N$8:$DX$57,0,MATCH(CONCATENATE($J2289,O$6),'Model Participation Data'!$N$6:$DX$6,0)),'Model Participation Data'!$B$8:$B$57,$C2289,'Model Participation Data'!$C$8:$C$57,$D2289))</f>
        <v>0</v>
      </c>
    </row>
    <row r="2290" spans="2:15" x14ac:dyDescent="0.35">
      <c r="B2290" s="37" t="s">
        <v>80</v>
      </c>
      <c r="C2290" s="38" t="str">
        <f>IF(ISBLANK('Model Participation Data'!$B$99),"-",'Model Participation Data'!$B$99)</f>
        <v>-</v>
      </c>
      <c r="D2290" s="38" t="str">
        <f>IF(ISBLANK('Model Participation Data'!$C$99),"-",'Model Participation Data'!$C$99)</f>
        <v>-</v>
      </c>
      <c r="E2290" s="38" t="str">
        <f>IF(ISBLANK('Model Participation Data'!$D$99),"-",'Model Participation Data'!$D$99)</f>
        <v>-</v>
      </c>
      <c r="F2290" s="38" t="str">
        <f>IF(ISBLANK('Model Participation Data'!$E$99),"-",'Model Participation Data'!$E$99)</f>
        <v>-</v>
      </c>
      <c r="G2290" s="151" t="str">
        <f>IF(ISBLANK('Model Participation Data'!$F$99),"-",'Model Participation Data'!$F$99)</f>
        <v>-</v>
      </c>
      <c r="H2290" s="253">
        <v>2</v>
      </c>
      <c r="I2290" s="253">
        <v>2</v>
      </c>
      <c r="J2290" s="150" t="str">
        <f t="shared" si="82"/>
        <v>22</v>
      </c>
      <c r="K2290" s="38" t="str">
        <f>IF(ISBLANK('Model Participation Data'!$L$99),"-",'Model Participation Data'!$L$99)</f>
        <v>-</v>
      </c>
      <c r="L2290" s="39" t="str">
        <f>IF(ISBLANK('Model Participation Data'!$M$99),"-",'Model Participation Data'!$M$99)</f>
        <v>-</v>
      </c>
      <c r="M2290" s="254">
        <f>IF(ISNA(SUMIFS(INDEX('Model Participation Data'!$N$8:$DX$57,0,MATCH(CONCATENATE($J2290,M$6),'Model Participation Data'!$N$6:$DX$6,0)),'Model Participation Data'!$B$8:$B$57,$C2290,'Model Participation Data'!$C$8:$C$57,$D2290)),"-",SUMIFS(INDEX('Model Participation Data'!$N$8:$DX$57,0,MATCH(CONCATENATE($J2290,M$6),'Model Participation Data'!$N$6:$DX$6,0)),'Model Participation Data'!$B$8:$B$57,$C2290,'Model Participation Data'!$C$8:$C$57,$D2290))</f>
        <v>0</v>
      </c>
      <c r="N2290" s="254">
        <f>IF(ISNA(SUMIFS(INDEX('Model Participation Data'!$N$8:$DX$57,0,MATCH(CONCATENATE($J2290,N$6),'Model Participation Data'!$N$6:$DX$6,0)),'Model Participation Data'!$B$8:$B$57,$C2290,'Model Participation Data'!$C$8:$C$57,$D2290)),"-",SUMIFS(INDEX('Model Participation Data'!$N$8:$DX$57,0,MATCH(CONCATENATE($J2290,N$6),'Model Participation Data'!$N$6:$DX$6,0)),'Model Participation Data'!$B$8:$B$57,$C2290,'Model Participation Data'!$C$8:$C$57,$D2290))</f>
        <v>0</v>
      </c>
      <c r="O2290" s="154">
        <f>IF(ISNA(SUMIFS(INDEX('Model Participation Data'!$N$8:$DX$57,0,MATCH(CONCATENATE($J2290,O$6),'Model Participation Data'!$N$6:$DX$6,0)),'Model Participation Data'!$B$8:$B$57,$C2290,'Model Participation Data'!$C$8:$C$57,$D2290)),"-",SUMIFS(INDEX('Model Participation Data'!$N$8:$DX$57,0,MATCH(CONCATENATE($J2290,O$6),'Model Participation Data'!$N$6:$DX$6,0)),'Model Participation Data'!$B$8:$B$57,$C2290,'Model Participation Data'!$C$8:$C$57,$D2290))</f>
        <v>0</v>
      </c>
    </row>
    <row r="2291" spans="2:15" x14ac:dyDescent="0.35">
      <c r="B2291" s="37" t="s">
        <v>80</v>
      </c>
      <c r="C2291" s="38" t="str">
        <f>IF(ISBLANK('Model Participation Data'!$B$99),"-",'Model Participation Data'!$B$99)</f>
        <v>-</v>
      </c>
      <c r="D2291" s="38" t="str">
        <f>IF(ISBLANK('Model Participation Data'!$C$99),"-",'Model Participation Data'!$C$99)</f>
        <v>-</v>
      </c>
      <c r="E2291" s="38" t="str">
        <f>IF(ISBLANK('Model Participation Data'!$D$99),"-",'Model Participation Data'!$D$99)</f>
        <v>-</v>
      </c>
      <c r="F2291" s="38" t="str">
        <f>IF(ISBLANK('Model Participation Data'!$E$99),"-",'Model Participation Data'!$E$99)</f>
        <v>-</v>
      </c>
      <c r="G2291" s="151" t="str">
        <f>IF(ISBLANK('Model Participation Data'!$F$99),"-",'Model Participation Data'!$F$99)</f>
        <v>-</v>
      </c>
      <c r="H2291" s="253">
        <v>2</v>
      </c>
      <c r="I2291" s="253">
        <v>3</v>
      </c>
      <c r="J2291" s="150" t="str">
        <f t="shared" si="82"/>
        <v>23</v>
      </c>
      <c r="K2291" s="38" t="str">
        <f>IF(ISBLANK('Model Participation Data'!$L$99),"-",'Model Participation Data'!$L$99)</f>
        <v>-</v>
      </c>
      <c r="L2291" s="39" t="str">
        <f>IF(ISBLANK('Model Participation Data'!$M$99),"-",'Model Participation Data'!$M$99)</f>
        <v>-</v>
      </c>
      <c r="M2291" s="254">
        <f>IF(ISNA(SUMIFS(INDEX('Model Participation Data'!$N$8:$DX$57,0,MATCH(CONCATENATE($J2291,M$6),'Model Participation Data'!$N$6:$DX$6,0)),'Model Participation Data'!$B$8:$B$57,$C2291,'Model Participation Data'!$C$8:$C$57,$D2291)),"-",SUMIFS(INDEX('Model Participation Data'!$N$8:$DX$57,0,MATCH(CONCATENATE($J2291,M$6),'Model Participation Data'!$N$6:$DX$6,0)),'Model Participation Data'!$B$8:$B$57,$C2291,'Model Participation Data'!$C$8:$C$57,$D2291))</f>
        <v>0</v>
      </c>
      <c r="N2291" s="254">
        <f>IF(ISNA(SUMIFS(INDEX('Model Participation Data'!$N$8:$DX$57,0,MATCH(CONCATENATE($J2291,N$6),'Model Participation Data'!$N$6:$DX$6,0)),'Model Participation Data'!$B$8:$B$57,$C2291,'Model Participation Data'!$C$8:$C$57,$D2291)),"-",SUMIFS(INDEX('Model Participation Data'!$N$8:$DX$57,0,MATCH(CONCATENATE($J2291,N$6),'Model Participation Data'!$N$6:$DX$6,0)),'Model Participation Data'!$B$8:$B$57,$C2291,'Model Participation Data'!$C$8:$C$57,$D2291))</f>
        <v>0</v>
      </c>
      <c r="O2291" s="154">
        <f>IF(ISNA(SUMIFS(INDEX('Model Participation Data'!$N$8:$DX$57,0,MATCH(CONCATENATE($J2291,O$6),'Model Participation Data'!$N$6:$DX$6,0)),'Model Participation Data'!$B$8:$B$57,$C2291,'Model Participation Data'!$C$8:$C$57,$D2291)),"-",SUMIFS(INDEX('Model Participation Data'!$N$8:$DX$57,0,MATCH(CONCATENATE($J2291,O$6),'Model Participation Data'!$N$6:$DX$6,0)),'Model Participation Data'!$B$8:$B$57,$C2291,'Model Participation Data'!$C$8:$C$57,$D2291))</f>
        <v>0</v>
      </c>
    </row>
    <row r="2292" spans="2:15" x14ac:dyDescent="0.35">
      <c r="B2292" s="37" t="s">
        <v>80</v>
      </c>
      <c r="C2292" s="38" t="str">
        <f>IF(ISBLANK('Model Participation Data'!$B$99),"-",'Model Participation Data'!$B$99)</f>
        <v>-</v>
      </c>
      <c r="D2292" s="38" t="str">
        <f>IF(ISBLANK('Model Participation Data'!$C$99),"-",'Model Participation Data'!$C$99)</f>
        <v>-</v>
      </c>
      <c r="E2292" s="38" t="str">
        <f>IF(ISBLANK('Model Participation Data'!$D$99),"-",'Model Participation Data'!$D$99)</f>
        <v>-</v>
      </c>
      <c r="F2292" s="38" t="str">
        <f>IF(ISBLANK('Model Participation Data'!$E$99),"-",'Model Participation Data'!$E$99)</f>
        <v>-</v>
      </c>
      <c r="G2292" s="151" t="str">
        <f>IF(ISBLANK('Model Participation Data'!$F$99),"-",'Model Participation Data'!$F$99)</f>
        <v>-</v>
      </c>
      <c r="H2292" s="253">
        <v>2</v>
      </c>
      <c r="I2292" s="253">
        <v>4</v>
      </c>
      <c r="J2292" s="150" t="str">
        <f t="shared" si="82"/>
        <v>24</v>
      </c>
      <c r="K2292" s="38" t="str">
        <f>IF(ISBLANK('Model Participation Data'!$L$99),"-",'Model Participation Data'!$L$99)</f>
        <v>-</v>
      </c>
      <c r="L2292" s="39" t="str">
        <f>IF(ISBLANK('Model Participation Data'!$M$99),"-",'Model Participation Data'!$M$99)</f>
        <v>-</v>
      </c>
      <c r="M2292" s="254">
        <f>IF(ISNA(SUMIFS(INDEX('Model Participation Data'!$N$8:$DX$57,0,MATCH(CONCATENATE($J2292,M$6),'Model Participation Data'!$N$6:$DX$6,0)),'Model Participation Data'!$B$8:$B$57,$C2292,'Model Participation Data'!$C$8:$C$57,$D2292)),"-",SUMIFS(INDEX('Model Participation Data'!$N$8:$DX$57,0,MATCH(CONCATENATE($J2292,M$6),'Model Participation Data'!$N$6:$DX$6,0)),'Model Participation Data'!$B$8:$B$57,$C2292,'Model Participation Data'!$C$8:$C$57,$D2292))</f>
        <v>0</v>
      </c>
      <c r="N2292" s="254">
        <f>IF(ISNA(SUMIFS(INDEX('Model Participation Data'!$N$8:$DX$57,0,MATCH(CONCATENATE($J2292,N$6),'Model Participation Data'!$N$6:$DX$6,0)),'Model Participation Data'!$B$8:$B$57,$C2292,'Model Participation Data'!$C$8:$C$57,$D2292)),"-",SUMIFS(INDEX('Model Participation Data'!$N$8:$DX$57,0,MATCH(CONCATENATE($J2292,N$6),'Model Participation Data'!$N$6:$DX$6,0)),'Model Participation Data'!$B$8:$B$57,$C2292,'Model Participation Data'!$C$8:$C$57,$D2292))</f>
        <v>0</v>
      </c>
      <c r="O2292" s="154">
        <f>IF(ISNA(SUMIFS(INDEX('Model Participation Data'!$N$8:$DX$57,0,MATCH(CONCATENATE($J2292,O$6),'Model Participation Data'!$N$6:$DX$6,0)),'Model Participation Data'!$B$8:$B$57,$C2292,'Model Participation Data'!$C$8:$C$57,$D2292)),"-",SUMIFS(INDEX('Model Participation Data'!$N$8:$DX$57,0,MATCH(CONCATENATE($J2292,O$6),'Model Participation Data'!$N$6:$DX$6,0)),'Model Participation Data'!$B$8:$B$57,$C2292,'Model Participation Data'!$C$8:$C$57,$D2292))</f>
        <v>0</v>
      </c>
    </row>
    <row r="2293" spans="2:15" x14ac:dyDescent="0.35">
      <c r="B2293" s="37" t="s">
        <v>80</v>
      </c>
      <c r="C2293" s="38" t="str">
        <f>IF(ISBLANK('Model Participation Data'!$B$99),"-",'Model Participation Data'!$B$99)</f>
        <v>-</v>
      </c>
      <c r="D2293" s="38" t="str">
        <f>IF(ISBLANK('Model Participation Data'!$C$99),"-",'Model Participation Data'!$C$99)</f>
        <v>-</v>
      </c>
      <c r="E2293" s="38" t="str">
        <f>IF(ISBLANK('Model Participation Data'!$D$99),"-",'Model Participation Data'!$D$99)</f>
        <v>-</v>
      </c>
      <c r="F2293" s="38" t="str">
        <f>IF(ISBLANK('Model Participation Data'!$E$99),"-",'Model Participation Data'!$E$99)</f>
        <v>-</v>
      </c>
      <c r="G2293" s="151" t="str">
        <f>IF(ISBLANK('Model Participation Data'!$F$99),"-",'Model Participation Data'!$F$99)</f>
        <v>-</v>
      </c>
      <c r="H2293" s="253">
        <v>2</v>
      </c>
      <c r="I2293" s="253">
        <v>5</v>
      </c>
      <c r="J2293" s="150" t="str">
        <f t="shared" si="82"/>
        <v>25</v>
      </c>
      <c r="K2293" s="38" t="str">
        <f>IF(ISBLANK('Model Participation Data'!$L$99),"-",'Model Participation Data'!$L$99)</f>
        <v>-</v>
      </c>
      <c r="L2293" s="39" t="str">
        <f>IF(ISBLANK('Model Participation Data'!$M$99),"-",'Model Participation Data'!$M$99)</f>
        <v>-</v>
      </c>
      <c r="M2293" s="254">
        <f>IF(ISNA(SUMIFS(INDEX('Model Participation Data'!$N$8:$DX$57,0,MATCH(CONCATENATE($J2293,M$6),'Model Participation Data'!$N$6:$DX$6,0)),'Model Participation Data'!$B$8:$B$57,$C2293,'Model Participation Data'!$C$8:$C$57,$D2293)),"-",SUMIFS(INDEX('Model Participation Data'!$N$8:$DX$57,0,MATCH(CONCATENATE($J2293,M$6),'Model Participation Data'!$N$6:$DX$6,0)),'Model Participation Data'!$B$8:$B$57,$C2293,'Model Participation Data'!$C$8:$C$57,$D2293))</f>
        <v>0</v>
      </c>
      <c r="N2293" s="254">
        <f>IF(ISNA(SUMIFS(INDEX('Model Participation Data'!$N$8:$DX$57,0,MATCH(CONCATENATE($J2293,N$6),'Model Participation Data'!$N$6:$DX$6,0)),'Model Participation Data'!$B$8:$B$57,$C2293,'Model Participation Data'!$C$8:$C$57,$D2293)),"-",SUMIFS(INDEX('Model Participation Data'!$N$8:$DX$57,0,MATCH(CONCATENATE($J2293,N$6),'Model Participation Data'!$N$6:$DX$6,0)),'Model Participation Data'!$B$8:$B$57,$C2293,'Model Participation Data'!$C$8:$C$57,$D2293))</f>
        <v>0</v>
      </c>
      <c r="O2293" s="154">
        <f>IF(ISNA(SUMIFS(INDEX('Model Participation Data'!$N$8:$DX$57,0,MATCH(CONCATENATE($J2293,O$6),'Model Participation Data'!$N$6:$DX$6,0)),'Model Participation Data'!$B$8:$B$57,$C2293,'Model Participation Data'!$C$8:$C$57,$D2293)),"-",SUMIFS(INDEX('Model Participation Data'!$N$8:$DX$57,0,MATCH(CONCATENATE($J2293,O$6),'Model Participation Data'!$N$6:$DX$6,0)),'Model Participation Data'!$B$8:$B$57,$C2293,'Model Participation Data'!$C$8:$C$57,$D2293))</f>
        <v>0</v>
      </c>
    </row>
    <row r="2294" spans="2:15" x14ac:dyDescent="0.35">
      <c r="B2294" s="37" t="s">
        <v>80</v>
      </c>
      <c r="C2294" s="38" t="str">
        <f>IF(ISBLANK('Model Participation Data'!$B$99),"-",'Model Participation Data'!$B$99)</f>
        <v>-</v>
      </c>
      <c r="D2294" s="38" t="str">
        <f>IF(ISBLANK('Model Participation Data'!$C$99),"-",'Model Participation Data'!$C$99)</f>
        <v>-</v>
      </c>
      <c r="E2294" s="38" t="str">
        <f>IF(ISBLANK('Model Participation Data'!$D$99),"-",'Model Participation Data'!$D$99)</f>
        <v>-</v>
      </c>
      <c r="F2294" s="38" t="str">
        <f>IF(ISBLANK('Model Participation Data'!$E$99),"-",'Model Participation Data'!$E$99)</f>
        <v>-</v>
      </c>
      <c r="G2294" s="151" t="str">
        <f>IF(ISBLANK('Model Participation Data'!$F$99),"-",'Model Participation Data'!$F$99)</f>
        <v>-</v>
      </c>
      <c r="H2294" s="253">
        <v>2</v>
      </c>
      <c r="I2294" s="253" t="s">
        <v>65</v>
      </c>
      <c r="J2294" s="150" t="str">
        <f t="shared" si="82"/>
        <v>2Goal</v>
      </c>
      <c r="K2294" s="38" t="str">
        <f>IF(ISBLANK('Model Participation Data'!$L$99),"-",'Model Participation Data'!$L$99)</f>
        <v>-</v>
      </c>
      <c r="L2294" s="39" t="str">
        <f>IF(ISBLANK('Model Participation Data'!$M$99),"-",'Model Participation Data'!$M$99)</f>
        <v>-</v>
      </c>
      <c r="M2294" s="254" t="str">
        <f>IF(ISNA(SUMIFS(INDEX('Model Participation Data'!$N$8:$DX$57,0,MATCH(CONCATENATE($J2294,M$6),'Model Participation Data'!$N$6:$DX$6,0)),'Model Participation Data'!$B$8:$B$57,$C2294,'Model Participation Data'!$C$8:$C$57,$D2294)),"-",SUMIFS(INDEX('Model Participation Data'!$N$8:$DX$57,0,MATCH(CONCATENATE($J2294,M$6),'Model Participation Data'!$N$6:$DX$6,0)),'Model Participation Data'!$B$8:$B$57,$C2294,'Model Participation Data'!$C$8:$C$57,$D2294))</f>
        <v>-</v>
      </c>
      <c r="N2294" s="254" t="str">
        <f>IF(ISNA(SUMIFS(INDEX('Model Participation Data'!$N$8:$DX$57,0,MATCH(CONCATENATE($J2294,N$6),'Model Participation Data'!$N$6:$DX$6,0)),'Model Participation Data'!$B$8:$B$57,$C2294,'Model Participation Data'!$C$8:$C$57,$D2294)),"-",SUMIFS(INDEX('Model Participation Data'!$N$8:$DX$57,0,MATCH(CONCATENATE($J2294,N$6),'Model Participation Data'!$N$6:$DX$6,0)),'Model Participation Data'!$B$8:$B$57,$C2294,'Model Participation Data'!$C$8:$C$57,$D2294))</f>
        <v>-</v>
      </c>
      <c r="O2294" s="154">
        <f>IF(ISNA(SUMIFS(INDEX('Model Participation Data'!$N$8:$DX$57,0,MATCH(CONCATENATE($J2294,O$6),'Model Participation Data'!$N$6:$DX$6,0)),'Model Participation Data'!$B$8:$B$57,$C2294,'Model Participation Data'!$C$8:$C$57,$D2294)),"-",SUMIFS(INDEX('Model Participation Data'!$N$8:$DX$57,0,MATCH(CONCATENATE($J2294,O$6),'Model Participation Data'!$N$6:$DX$6,0)),'Model Participation Data'!$B$8:$B$57,$C2294,'Model Participation Data'!$C$8:$C$57,$D2294))</f>
        <v>0</v>
      </c>
    </row>
    <row r="2295" spans="2:15" x14ac:dyDescent="0.35">
      <c r="B2295" s="37" t="s">
        <v>80</v>
      </c>
      <c r="C2295" s="38" t="str">
        <f>IF(ISBLANK('Model Participation Data'!$B$99),"-",'Model Participation Data'!$B$99)</f>
        <v>-</v>
      </c>
      <c r="D2295" s="38" t="str">
        <f>IF(ISBLANK('Model Participation Data'!$C$99),"-",'Model Participation Data'!$C$99)</f>
        <v>-</v>
      </c>
      <c r="E2295" s="38" t="str">
        <f>IF(ISBLANK('Model Participation Data'!$D$99),"-",'Model Participation Data'!$D$99)</f>
        <v>-</v>
      </c>
      <c r="F2295" s="38" t="str">
        <f>IF(ISBLANK('Model Participation Data'!$E$99),"-",'Model Participation Data'!$E$99)</f>
        <v>-</v>
      </c>
      <c r="G2295" s="151" t="str">
        <f>IF(ISBLANK('Model Participation Data'!$F$99),"-",'Model Participation Data'!$F$99)</f>
        <v>-</v>
      </c>
      <c r="H2295" s="253">
        <v>3</v>
      </c>
      <c r="I2295" s="253">
        <v>1</v>
      </c>
      <c r="J2295" s="150" t="str">
        <f t="shared" si="82"/>
        <v>31</v>
      </c>
      <c r="K2295" s="38" t="str">
        <f>IF(ISBLANK('Model Participation Data'!$L$99),"-",'Model Participation Data'!$L$99)</f>
        <v>-</v>
      </c>
      <c r="L2295" s="39" t="str">
        <f>IF(ISBLANK('Model Participation Data'!$M$99),"-",'Model Participation Data'!$M$99)</f>
        <v>-</v>
      </c>
      <c r="M2295" s="254">
        <f>IF(ISNA(SUMIFS(INDEX('Model Participation Data'!$N$8:$DX$57,0,MATCH(CONCATENATE($J2295,M$6),'Model Participation Data'!$N$6:$DX$6,0)),'Model Participation Data'!$B$8:$B$57,$C2295,'Model Participation Data'!$C$8:$C$57,$D2295)),"-",SUMIFS(INDEX('Model Participation Data'!$N$8:$DX$57,0,MATCH(CONCATENATE($J2295,M$6),'Model Participation Data'!$N$6:$DX$6,0)),'Model Participation Data'!$B$8:$B$57,$C2295,'Model Participation Data'!$C$8:$C$57,$D2295))</f>
        <v>0</v>
      </c>
      <c r="N2295" s="254">
        <f>IF(ISNA(SUMIFS(INDEX('Model Participation Data'!$N$8:$DX$57,0,MATCH(CONCATENATE($J2295,N$6),'Model Participation Data'!$N$6:$DX$6,0)),'Model Participation Data'!$B$8:$B$57,$C2295,'Model Participation Data'!$C$8:$C$57,$D2295)),"-",SUMIFS(INDEX('Model Participation Data'!$N$8:$DX$57,0,MATCH(CONCATENATE($J2295,N$6),'Model Participation Data'!$N$6:$DX$6,0)),'Model Participation Data'!$B$8:$B$57,$C2295,'Model Participation Data'!$C$8:$C$57,$D2295))</f>
        <v>0</v>
      </c>
      <c r="O2295" s="154">
        <f>IF(ISNA(SUMIFS(INDEX('Model Participation Data'!$N$8:$DX$57,0,MATCH(CONCATENATE($J2295,O$6),'Model Participation Data'!$N$6:$DX$6,0)),'Model Participation Data'!$B$8:$B$57,$C2295,'Model Participation Data'!$C$8:$C$57,$D2295)),"-",SUMIFS(INDEX('Model Participation Data'!$N$8:$DX$57,0,MATCH(CONCATENATE($J2295,O$6),'Model Participation Data'!$N$6:$DX$6,0)),'Model Participation Data'!$B$8:$B$57,$C2295,'Model Participation Data'!$C$8:$C$57,$D2295))</f>
        <v>0</v>
      </c>
    </row>
    <row r="2296" spans="2:15" x14ac:dyDescent="0.35">
      <c r="B2296" s="37" t="s">
        <v>80</v>
      </c>
      <c r="C2296" s="38" t="str">
        <f>IF(ISBLANK('Model Participation Data'!$B$99),"-",'Model Participation Data'!$B$99)</f>
        <v>-</v>
      </c>
      <c r="D2296" s="38" t="str">
        <f>IF(ISBLANK('Model Participation Data'!$C$99),"-",'Model Participation Data'!$C$99)</f>
        <v>-</v>
      </c>
      <c r="E2296" s="38" t="str">
        <f>IF(ISBLANK('Model Participation Data'!$D$99),"-",'Model Participation Data'!$D$99)</f>
        <v>-</v>
      </c>
      <c r="F2296" s="38" t="str">
        <f>IF(ISBLANK('Model Participation Data'!$E$99),"-",'Model Participation Data'!$E$99)</f>
        <v>-</v>
      </c>
      <c r="G2296" s="151" t="str">
        <f>IF(ISBLANK('Model Participation Data'!$F$99),"-",'Model Participation Data'!$F$99)</f>
        <v>-</v>
      </c>
      <c r="H2296" s="253">
        <v>3</v>
      </c>
      <c r="I2296" s="253">
        <v>2</v>
      </c>
      <c r="J2296" s="150" t="str">
        <f t="shared" si="82"/>
        <v>32</v>
      </c>
      <c r="K2296" s="38" t="str">
        <f>IF(ISBLANK('Model Participation Data'!$L$99),"-",'Model Participation Data'!$L$99)</f>
        <v>-</v>
      </c>
      <c r="L2296" s="39" t="str">
        <f>IF(ISBLANK('Model Participation Data'!$M$99),"-",'Model Participation Data'!$M$99)</f>
        <v>-</v>
      </c>
      <c r="M2296" s="254">
        <f>IF(ISNA(SUMIFS(INDEX('Model Participation Data'!$N$8:$DX$57,0,MATCH(CONCATENATE($J2296,M$6),'Model Participation Data'!$N$6:$DX$6,0)),'Model Participation Data'!$B$8:$B$57,$C2296,'Model Participation Data'!$C$8:$C$57,$D2296)),"-",SUMIFS(INDEX('Model Participation Data'!$N$8:$DX$57,0,MATCH(CONCATENATE($J2296,M$6),'Model Participation Data'!$N$6:$DX$6,0)),'Model Participation Data'!$B$8:$B$57,$C2296,'Model Participation Data'!$C$8:$C$57,$D2296))</f>
        <v>0</v>
      </c>
      <c r="N2296" s="254">
        <f>IF(ISNA(SUMIFS(INDEX('Model Participation Data'!$N$8:$DX$57,0,MATCH(CONCATENATE($J2296,N$6),'Model Participation Data'!$N$6:$DX$6,0)),'Model Participation Data'!$B$8:$B$57,$C2296,'Model Participation Data'!$C$8:$C$57,$D2296)),"-",SUMIFS(INDEX('Model Participation Data'!$N$8:$DX$57,0,MATCH(CONCATENATE($J2296,N$6),'Model Participation Data'!$N$6:$DX$6,0)),'Model Participation Data'!$B$8:$B$57,$C2296,'Model Participation Data'!$C$8:$C$57,$D2296))</f>
        <v>0</v>
      </c>
      <c r="O2296" s="154">
        <f>IF(ISNA(SUMIFS(INDEX('Model Participation Data'!$N$8:$DX$57,0,MATCH(CONCATENATE($J2296,O$6),'Model Participation Data'!$N$6:$DX$6,0)),'Model Participation Data'!$B$8:$B$57,$C2296,'Model Participation Data'!$C$8:$C$57,$D2296)),"-",SUMIFS(INDEX('Model Participation Data'!$N$8:$DX$57,0,MATCH(CONCATENATE($J2296,O$6),'Model Participation Data'!$N$6:$DX$6,0)),'Model Participation Data'!$B$8:$B$57,$C2296,'Model Participation Data'!$C$8:$C$57,$D2296))</f>
        <v>0</v>
      </c>
    </row>
    <row r="2297" spans="2:15" x14ac:dyDescent="0.35">
      <c r="B2297" s="37" t="s">
        <v>80</v>
      </c>
      <c r="C2297" s="38" t="str">
        <f>IF(ISBLANK('Model Participation Data'!$B$99),"-",'Model Participation Data'!$B$99)</f>
        <v>-</v>
      </c>
      <c r="D2297" s="38" t="str">
        <f>IF(ISBLANK('Model Participation Data'!$C$99),"-",'Model Participation Data'!$C$99)</f>
        <v>-</v>
      </c>
      <c r="E2297" s="38" t="str">
        <f>IF(ISBLANK('Model Participation Data'!$D$99),"-",'Model Participation Data'!$D$99)</f>
        <v>-</v>
      </c>
      <c r="F2297" s="38" t="str">
        <f>IF(ISBLANK('Model Participation Data'!$E$99),"-",'Model Participation Data'!$E$99)</f>
        <v>-</v>
      </c>
      <c r="G2297" s="151" t="str">
        <f>IF(ISBLANK('Model Participation Data'!$F$99),"-",'Model Participation Data'!$F$99)</f>
        <v>-</v>
      </c>
      <c r="H2297" s="253">
        <v>3</v>
      </c>
      <c r="I2297" s="253">
        <v>3</v>
      </c>
      <c r="J2297" s="150" t="str">
        <f t="shared" si="82"/>
        <v>33</v>
      </c>
      <c r="K2297" s="38" t="str">
        <f>IF(ISBLANK('Model Participation Data'!$L$99),"-",'Model Participation Data'!$L$99)</f>
        <v>-</v>
      </c>
      <c r="L2297" s="39" t="str">
        <f>IF(ISBLANK('Model Participation Data'!$M$99),"-",'Model Participation Data'!$M$99)</f>
        <v>-</v>
      </c>
      <c r="M2297" s="254">
        <f>IF(ISNA(SUMIFS(INDEX('Model Participation Data'!$N$8:$DX$57,0,MATCH(CONCATENATE($J2297,M$6),'Model Participation Data'!$N$6:$DX$6,0)),'Model Participation Data'!$B$8:$B$57,$C2297,'Model Participation Data'!$C$8:$C$57,$D2297)),"-",SUMIFS(INDEX('Model Participation Data'!$N$8:$DX$57,0,MATCH(CONCATENATE($J2297,M$6),'Model Participation Data'!$N$6:$DX$6,0)),'Model Participation Data'!$B$8:$B$57,$C2297,'Model Participation Data'!$C$8:$C$57,$D2297))</f>
        <v>0</v>
      </c>
      <c r="N2297" s="254">
        <f>IF(ISNA(SUMIFS(INDEX('Model Participation Data'!$N$8:$DX$57,0,MATCH(CONCATENATE($J2297,N$6),'Model Participation Data'!$N$6:$DX$6,0)),'Model Participation Data'!$B$8:$B$57,$C2297,'Model Participation Data'!$C$8:$C$57,$D2297)),"-",SUMIFS(INDEX('Model Participation Data'!$N$8:$DX$57,0,MATCH(CONCATENATE($J2297,N$6),'Model Participation Data'!$N$6:$DX$6,0)),'Model Participation Data'!$B$8:$B$57,$C2297,'Model Participation Data'!$C$8:$C$57,$D2297))</f>
        <v>0</v>
      </c>
      <c r="O2297" s="154">
        <f>IF(ISNA(SUMIFS(INDEX('Model Participation Data'!$N$8:$DX$57,0,MATCH(CONCATENATE($J2297,O$6),'Model Participation Data'!$N$6:$DX$6,0)),'Model Participation Data'!$B$8:$B$57,$C2297,'Model Participation Data'!$C$8:$C$57,$D2297)),"-",SUMIFS(INDEX('Model Participation Data'!$N$8:$DX$57,0,MATCH(CONCATENATE($J2297,O$6),'Model Participation Data'!$N$6:$DX$6,0)),'Model Participation Data'!$B$8:$B$57,$C2297,'Model Participation Data'!$C$8:$C$57,$D2297))</f>
        <v>0</v>
      </c>
    </row>
    <row r="2298" spans="2:15" x14ac:dyDescent="0.35">
      <c r="B2298" s="37" t="s">
        <v>80</v>
      </c>
      <c r="C2298" s="38" t="str">
        <f>IF(ISBLANK('Model Participation Data'!$B$99),"-",'Model Participation Data'!$B$99)</f>
        <v>-</v>
      </c>
      <c r="D2298" s="38" t="str">
        <f>IF(ISBLANK('Model Participation Data'!$C$99),"-",'Model Participation Data'!$C$99)</f>
        <v>-</v>
      </c>
      <c r="E2298" s="38" t="str">
        <f>IF(ISBLANK('Model Participation Data'!$D$99),"-",'Model Participation Data'!$D$99)</f>
        <v>-</v>
      </c>
      <c r="F2298" s="38" t="str">
        <f>IF(ISBLANK('Model Participation Data'!$E$99),"-",'Model Participation Data'!$E$99)</f>
        <v>-</v>
      </c>
      <c r="G2298" s="151" t="str">
        <f>IF(ISBLANK('Model Participation Data'!$F$99),"-",'Model Participation Data'!$F$99)</f>
        <v>-</v>
      </c>
      <c r="H2298" s="253">
        <v>3</v>
      </c>
      <c r="I2298" s="253">
        <v>4</v>
      </c>
      <c r="J2298" s="150" t="str">
        <f t="shared" si="82"/>
        <v>34</v>
      </c>
      <c r="K2298" s="38" t="str">
        <f>IF(ISBLANK('Model Participation Data'!$L$99),"-",'Model Participation Data'!$L$99)</f>
        <v>-</v>
      </c>
      <c r="L2298" s="39" t="str">
        <f>IF(ISBLANK('Model Participation Data'!$M$99),"-",'Model Participation Data'!$M$99)</f>
        <v>-</v>
      </c>
      <c r="M2298" s="254">
        <f>IF(ISNA(SUMIFS(INDEX('Model Participation Data'!$N$8:$DX$57,0,MATCH(CONCATENATE($J2298,M$6),'Model Participation Data'!$N$6:$DX$6,0)),'Model Participation Data'!$B$8:$B$57,$C2298,'Model Participation Data'!$C$8:$C$57,$D2298)),"-",SUMIFS(INDEX('Model Participation Data'!$N$8:$DX$57,0,MATCH(CONCATENATE($J2298,M$6),'Model Participation Data'!$N$6:$DX$6,0)),'Model Participation Data'!$B$8:$B$57,$C2298,'Model Participation Data'!$C$8:$C$57,$D2298))</f>
        <v>0</v>
      </c>
      <c r="N2298" s="254">
        <f>IF(ISNA(SUMIFS(INDEX('Model Participation Data'!$N$8:$DX$57,0,MATCH(CONCATENATE($J2298,N$6),'Model Participation Data'!$N$6:$DX$6,0)),'Model Participation Data'!$B$8:$B$57,$C2298,'Model Participation Data'!$C$8:$C$57,$D2298)),"-",SUMIFS(INDEX('Model Participation Data'!$N$8:$DX$57,0,MATCH(CONCATENATE($J2298,N$6),'Model Participation Data'!$N$6:$DX$6,0)),'Model Participation Data'!$B$8:$B$57,$C2298,'Model Participation Data'!$C$8:$C$57,$D2298))</f>
        <v>0</v>
      </c>
      <c r="O2298" s="154">
        <f>IF(ISNA(SUMIFS(INDEX('Model Participation Data'!$N$8:$DX$57,0,MATCH(CONCATENATE($J2298,O$6),'Model Participation Data'!$N$6:$DX$6,0)),'Model Participation Data'!$B$8:$B$57,$C2298,'Model Participation Data'!$C$8:$C$57,$D2298)),"-",SUMIFS(INDEX('Model Participation Data'!$N$8:$DX$57,0,MATCH(CONCATENATE($J2298,O$6),'Model Participation Data'!$N$6:$DX$6,0)),'Model Participation Data'!$B$8:$B$57,$C2298,'Model Participation Data'!$C$8:$C$57,$D2298))</f>
        <v>0</v>
      </c>
    </row>
    <row r="2299" spans="2:15" x14ac:dyDescent="0.35">
      <c r="B2299" s="37" t="s">
        <v>80</v>
      </c>
      <c r="C2299" s="38" t="str">
        <f>IF(ISBLANK('Model Participation Data'!$B$99),"-",'Model Participation Data'!$B$99)</f>
        <v>-</v>
      </c>
      <c r="D2299" s="38" t="str">
        <f>IF(ISBLANK('Model Participation Data'!$C$99),"-",'Model Participation Data'!$C$99)</f>
        <v>-</v>
      </c>
      <c r="E2299" s="38" t="str">
        <f>IF(ISBLANK('Model Participation Data'!$D$99),"-",'Model Participation Data'!$D$99)</f>
        <v>-</v>
      </c>
      <c r="F2299" s="38" t="str">
        <f>IF(ISBLANK('Model Participation Data'!$E$99),"-",'Model Participation Data'!$E$99)</f>
        <v>-</v>
      </c>
      <c r="G2299" s="151" t="str">
        <f>IF(ISBLANK('Model Participation Data'!$F$99),"-",'Model Participation Data'!$F$99)</f>
        <v>-</v>
      </c>
      <c r="H2299" s="253">
        <v>3</v>
      </c>
      <c r="I2299" s="253">
        <v>5</v>
      </c>
      <c r="J2299" s="150" t="str">
        <f t="shared" si="82"/>
        <v>35</v>
      </c>
      <c r="K2299" s="38" t="str">
        <f>IF(ISBLANK('Model Participation Data'!$L$99),"-",'Model Participation Data'!$L$99)</f>
        <v>-</v>
      </c>
      <c r="L2299" s="39" t="str">
        <f>IF(ISBLANK('Model Participation Data'!$M$99),"-",'Model Participation Data'!$M$99)</f>
        <v>-</v>
      </c>
      <c r="M2299" s="254">
        <f>IF(ISNA(SUMIFS(INDEX('Model Participation Data'!$N$8:$DX$57,0,MATCH(CONCATENATE($J2299,M$6),'Model Participation Data'!$N$6:$DX$6,0)),'Model Participation Data'!$B$8:$B$57,$C2299,'Model Participation Data'!$C$8:$C$57,$D2299)),"-",SUMIFS(INDEX('Model Participation Data'!$N$8:$DX$57,0,MATCH(CONCATENATE($J2299,M$6),'Model Participation Data'!$N$6:$DX$6,0)),'Model Participation Data'!$B$8:$B$57,$C2299,'Model Participation Data'!$C$8:$C$57,$D2299))</f>
        <v>0</v>
      </c>
      <c r="N2299" s="254">
        <f>IF(ISNA(SUMIFS(INDEX('Model Participation Data'!$N$8:$DX$57,0,MATCH(CONCATENATE($J2299,N$6),'Model Participation Data'!$N$6:$DX$6,0)),'Model Participation Data'!$B$8:$B$57,$C2299,'Model Participation Data'!$C$8:$C$57,$D2299)),"-",SUMIFS(INDEX('Model Participation Data'!$N$8:$DX$57,0,MATCH(CONCATENATE($J2299,N$6),'Model Participation Data'!$N$6:$DX$6,0)),'Model Participation Data'!$B$8:$B$57,$C2299,'Model Participation Data'!$C$8:$C$57,$D2299))</f>
        <v>0</v>
      </c>
      <c r="O2299" s="154">
        <f>IF(ISNA(SUMIFS(INDEX('Model Participation Data'!$N$8:$DX$57,0,MATCH(CONCATENATE($J2299,O$6),'Model Participation Data'!$N$6:$DX$6,0)),'Model Participation Data'!$B$8:$B$57,$C2299,'Model Participation Data'!$C$8:$C$57,$D2299)),"-",SUMIFS(INDEX('Model Participation Data'!$N$8:$DX$57,0,MATCH(CONCATENATE($J2299,O$6),'Model Participation Data'!$N$6:$DX$6,0)),'Model Participation Data'!$B$8:$B$57,$C2299,'Model Participation Data'!$C$8:$C$57,$D2299))</f>
        <v>0</v>
      </c>
    </row>
    <row r="2300" spans="2:15" x14ac:dyDescent="0.35">
      <c r="B2300" s="37" t="s">
        <v>80</v>
      </c>
      <c r="C2300" s="38" t="str">
        <f>IF(ISBLANK('Model Participation Data'!$B$99),"-",'Model Participation Data'!$B$99)</f>
        <v>-</v>
      </c>
      <c r="D2300" s="38" t="str">
        <f>IF(ISBLANK('Model Participation Data'!$C$99),"-",'Model Participation Data'!$C$99)</f>
        <v>-</v>
      </c>
      <c r="E2300" s="38" t="str">
        <f>IF(ISBLANK('Model Participation Data'!$D$99),"-",'Model Participation Data'!$D$99)</f>
        <v>-</v>
      </c>
      <c r="F2300" s="38" t="str">
        <f>IF(ISBLANK('Model Participation Data'!$E$99),"-",'Model Participation Data'!$E$99)</f>
        <v>-</v>
      </c>
      <c r="G2300" s="151" t="str">
        <f>IF(ISBLANK('Model Participation Data'!$F$99),"-",'Model Participation Data'!$F$99)</f>
        <v>-</v>
      </c>
      <c r="H2300" s="253">
        <v>3</v>
      </c>
      <c r="I2300" s="253" t="s">
        <v>65</v>
      </c>
      <c r="J2300" s="150" t="str">
        <f t="shared" si="82"/>
        <v>3Goal</v>
      </c>
      <c r="K2300" s="38" t="str">
        <f>IF(ISBLANK('Model Participation Data'!$L$99),"-",'Model Participation Data'!$L$99)</f>
        <v>-</v>
      </c>
      <c r="L2300" s="39" t="str">
        <f>IF(ISBLANK('Model Participation Data'!$M$99),"-",'Model Participation Data'!$M$99)</f>
        <v>-</v>
      </c>
      <c r="M2300" s="254" t="str">
        <f>IF(ISNA(SUMIFS(INDEX('Model Participation Data'!$N$8:$DX$57,0,MATCH(CONCATENATE($J2300,M$6),'Model Participation Data'!$N$6:$DX$6,0)),'Model Participation Data'!$B$8:$B$57,$C2300,'Model Participation Data'!$C$8:$C$57,$D2300)),"-",SUMIFS(INDEX('Model Participation Data'!$N$8:$DX$57,0,MATCH(CONCATENATE($J2300,M$6),'Model Participation Data'!$N$6:$DX$6,0)),'Model Participation Data'!$B$8:$B$57,$C2300,'Model Participation Data'!$C$8:$C$57,$D2300))</f>
        <v>-</v>
      </c>
      <c r="N2300" s="254" t="str">
        <f>IF(ISNA(SUMIFS(INDEX('Model Participation Data'!$N$8:$DX$57,0,MATCH(CONCATENATE($J2300,N$6),'Model Participation Data'!$N$6:$DX$6,0)),'Model Participation Data'!$B$8:$B$57,$C2300,'Model Participation Data'!$C$8:$C$57,$D2300)),"-",SUMIFS(INDEX('Model Participation Data'!$N$8:$DX$57,0,MATCH(CONCATENATE($J2300,N$6),'Model Participation Data'!$N$6:$DX$6,0)),'Model Participation Data'!$B$8:$B$57,$C2300,'Model Participation Data'!$C$8:$C$57,$D2300))</f>
        <v>-</v>
      </c>
      <c r="O2300" s="154">
        <f>IF(ISNA(SUMIFS(INDEX('Model Participation Data'!$N$8:$DX$57,0,MATCH(CONCATENATE($J2300,O$6),'Model Participation Data'!$N$6:$DX$6,0)),'Model Participation Data'!$B$8:$B$57,$C2300,'Model Participation Data'!$C$8:$C$57,$D2300)),"-",SUMIFS(INDEX('Model Participation Data'!$N$8:$DX$57,0,MATCH(CONCATENATE($J2300,O$6),'Model Participation Data'!$N$6:$DX$6,0)),'Model Participation Data'!$B$8:$B$57,$C2300,'Model Participation Data'!$C$8:$C$57,$D2300))</f>
        <v>0</v>
      </c>
    </row>
    <row r="2301" spans="2:15" x14ac:dyDescent="0.35">
      <c r="B2301" s="37" t="s">
        <v>80</v>
      </c>
      <c r="C2301" s="38" t="str">
        <f>IF(ISBLANK('Model Participation Data'!$B$99),"-",'Model Participation Data'!$B$99)</f>
        <v>-</v>
      </c>
      <c r="D2301" s="38" t="str">
        <f>IF(ISBLANK('Model Participation Data'!$C$99),"-",'Model Participation Data'!$C$99)</f>
        <v>-</v>
      </c>
      <c r="E2301" s="38" t="str">
        <f>IF(ISBLANK('Model Participation Data'!$D$99),"-",'Model Participation Data'!$D$99)</f>
        <v>-</v>
      </c>
      <c r="F2301" s="38" t="str">
        <f>IF(ISBLANK('Model Participation Data'!$E$99),"-",'Model Participation Data'!$E$99)</f>
        <v>-</v>
      </c>
      <c r="G2301" s="151" t="str">
        <f>IF(ISBLANK('Model Participation Data'!$F$99),"-",'Model Participation Data'!$F$99)</f>
        <v>-</v>
      </c>
      <c r="H2301" s="253">
        <v>4</v>
      </c>
      <c r="I2301" s="253">
        <v>1</v>
      </c>
      <c r="J2301" s="150" t="str">
        <f t="shared" si="82"/>
        <v>41</v>
      </c>
      <c r="K2301" s="38" t="str">
        <f>IF(ISBLANK('Model Participation Data'!$L$99),"-",'Model Participation Data'!$L$99)</f>
        <v>-</v>
      </c>
      <c r="L2301" s="39" t="str">
        <f>IF(ISBLANK('Model Participation Data'!$M$99),"-",'Model Participation Data'!$M$99)</f>
        <v>-</v>
      </c>
      <c r="M2301" s="254">
        <f>IF(ISNA(SUMIFS(INDEX('Model Participation Data'!$N$8:$DX$57,0,MATCH(CONCATENATE($J2301,M$6),'Model Participation Data'!$N$6:$DX$6,0)),'Model Participation Data'!$B$8:$B$57,$C2301,'Model Participation Data'!$C$8:$C$57,$D2301)),"-",SUMIFS(INDEX('Model Participation Data'!$N$8:$DX$57,0,MATCH(CONCATENATE($J2301,M$6),'Model Participation Data'!$N$6:$DX$6,0)),'Model Participation Data'!$B$8:$B$57,$C2301,'Model Participation Data'!$C$8:$C$57,$D2301))</f>
        <v>0</v>
      </c>
      <c r="N2301" s="254">
        <f>IF(ISNA(SUMIFS(INDEX('Model Participation Data'!$N$8:$DX$57,0,MATCH(CONCATENATE($J2301,N$6),'Model Participation Data'!$N$6:$DX$6,0)),'Model Participation Data'!$B$8:$B$57,$C2301,'Model Participation Data'!$C$8:$C$57,$D2301)),"-",SUMIFS(INDEX('Model Participation Data'!$N$8:$DX$57,0,MATCH(CONCATENATE($J2301,N$6),'Model Participation Data'!$N$6:$DX$6,0)),'Model Participation Data'!$B$8:$B$57,$C2301,'Model Participation Data'!$C$8:$C$57,$D2301))</f>
        <v>0</v>
      </c>
      <c r="O2301" s="154">
        <f>IF(ISNA(SUMIFS(INDEX('Model Participation Data'!$N$8:$DX$57,0,MATCH(CONCATENATE($J2301,O$6),'Model Participation Data'!$N$6:$DX$6,0)),'Model Participation Data'!$B$8:$B$57,$C2301,'Model Participation Data'!$C$8:$C$57,$D2301)),"-",SUMIFS(INDEX('Model Participation Data'!$N$8:$DX$57,0,MATCH(CONCATENATE($J2301,O$6),'Model Participation Data'!$N$6:$DX$6,0)),'Model Participation Data'!$B$8:$B$57,$C2301,'Model Participation Data'!$C$8:$C$57,$D2301))</f>
        <v>0</v>
      </c>
    </row>
    <row r="2302" spans="2:15" x14ac:dyDescent="0.35">
      <c r="B2302" s="37" t="s">
        <v>80</v>
      </c>
      <c r="C2302" s="38" t="str">
        <f>IF(ISBLANK('Model Participation Data'!$B$99),"-",'Model Participation Data'!$B$99)</f>
        <v>-</v>
      </c>
      <c r="D2302" s="38" t="str">
        <f>IF(ISBLANK('Model Participation Data'!$C$99),"-",'Model Participation Data'!$C$99)</f>
        <v>-</v>
      </c>
      <c r="E2302" s="38" t="str">
        <f>IF(ISBLANK('Model Participation Data'!$D$99),"-",'Model Participation Data'!$D$99)</f>
        <v>-</v>
      </c>
      <c r="F2302" s="38" t="str">
        <f>IF(ISBLANK('Model Participation Data'!$E$99),"-",'Model Participation Data'!$E$99)</f>
        <v>-</v>
      </c>
      <c r="G2302" s="151" t="str">
        <f>IF(ISBLANK('Model Participation Data'!$F$99),"-",'Model Participation Data'!$F$99)</f>
        <v>-</v>
      </c>
      <c r="H2302" s="253">
        <v>4</v>
      </c>
      <c r="I2302" s="253">
        <v>2</v>
      </c>
      <c r="J2302" s="150" t="str">
        <f t="shared" si="82"/>
        <v>42</v>
      </c>
      <c r="K2302" s="38" t="str">
        <f>IF(ISBLANK('Model Participation Data'!$L$99),"-",'Model Participation Data'!$L$99)</f>
        <v>-</v>
      </c>
      <c r="L2302" s="39" t="str">
        <f>IF(ISBLANK('Model Participation Data'!$M$99),"-",'Model Participation Data'!$M$99)</f>
        <v>-</v>
      </c>
      <c r="M2302" s="254">
        <f>IF(ISNA(SUMIFS(INDEX('Model Participation Data'!$N$8:$DX$57,0,MATCH(CONCATENATE($J2302,M$6),'Model Participation Data'!$N$6:$DX$6,0)),'Model Participation Data'!$B$8:$B$57,$C2302,'Model Participation Data'!$C$8:$C$57,$D2302)),"-",SUMIFS(INDEX('Model Participation Data'!$N$8:$DX$57,0,MATCH(CONCATENATE($J2302,M$6),'Model Participation Data'!$N$6:$DX$6,0)),'Model Participation Data'!$B$8:$B$57,$C2302,'Model Participation Data'!$C$8:$C$57,$D2302))</f>
        <v>0</v>
      </c>
      <c r="N2302" s="254">
        <f>IF(ISNA(SUMIFS(INDEX('Model Participation Data'!$N$8:$DX$57,0,MATCH(CONCATENATE($J2302,N$6),'Model Participation Data'!$N$6:$DX$6,0)),'Model Participation Data'!$B$8:$B$57,$C2302,'Model Participation Data'!$C$8:$C$57,$D2302)),"-",SUMIFS(INDEX('Model Participation Data'!$N$8:$DX$57,0,MATCH(CONCATENATE($J2302,N$6),'Model Participation Data'!$N$6:$DX$6,0)),'Model Participation Data'!$B$8:$B$57,$C2302,'Model Participation Data'!$C$8:$C$57,$D2302))</f>
        <v>0</v>
      </c>
      <c r="O2302" s="154">
        <f>IF(ISNA(SUMIFS(INDEX('Model Participation Data'!$N$8:$DX$57,0,MATCH(CONCATENATE($J2302,O$6),'Model Participation Data'!$N$6:$DX$6,0)),'Model Participation Data'!$B$8:$B$57,$C2302,'Model Participation Data'!$C$8:$C$57,$D2302)),"-",SUMIFS(INDEX('Model Participation Data'!$N$8:$DX$57,0,MATCH(CONCATENATE($J2302,O$6),'Model Participation Data'!$N$6:$DX$6,0)),'Model Participation Data'!$B$8:$B$57,$C2302,'Model Participation Data'!$C$8:$C$57,$D2302))</f>
        <v>0</v>
      </c>
    </row>
    <row r="2303" spans="2:15" x14ac:dyDescent="0.35">
      <c r="B2303" s="37" t="s">
        <v>80</v>
      </c>
      <c r="C2303" s="38" t="str">
        <f>IF(ISBLANK('Model Participation Data'!$B$99),"-",'Model Participation Data'!$B$99)</f>
        <v>-</v>
      </c>
      <c r="D2303" s="38" t="str">
        <f>IF(ISBLANK('Model Participation Data'!$C$99),"-",'Model Participation Data'!$C$99)</f>
        <v>-</v>
      </c>
      <c r="E2303" s="38" t="str">
        <f>IF(ISBLANK('Model Participation Data'!$D$99),"-",'Model Participation Data'!$D$99)</f>
        <v>-</v>
      </c>
      <c r="F2303" s="38" t="str">
        <f>IF(ISBLANK('Model Participation Data'!$E$99),"-",'Model Participation Data'!$E$99)</f>
        <v>-</v>
      </c>
      <c r="G2303" s="151" t="str">
        <f>IF(ISBLANK('Model Participation Data'!$F$99),"-",'Model Participation Data'!$F$99)</f>
        <v>-</v>
      </c>
      <c r="H2303" s="253">
        <v>4</v>
      </c>
      <c r="I2303" s="253">
        <v>3</v>
      </c>
      <c r="J2303" s="150" t="str">
        <f t="shared" si="82"/>
        <v>43</v>
      </c>
      <c r="K2303" s="38" t="str">
        <f>IF(ISBLANK('Model Participation Data'!$L$99),"-",'Model Participation Data'!$L$99)</f>
        <v>-</v>
      </c>
      <c r="L2303" s="39" t="str">
        <f>IF(ISBLANK('Model Participation Data'!$M$99),"-",'Model Participation Data'!$M$99)</f>
        <v>-</v>
      </c>
      <c r="M2303" s="254">
        <f>IF(ISNA(SUMIFS(INDEX('Model Participation Data'!$N$8:$DX$57,0,MATCH(CONCATENATE($J2303,M$6),'Model Participation Data'!$N$6:$DX$6,0)),'Model Participation Data'!$B$8:$B$57,$C2303,'Model Participation Data'!$C$8:$C$57,$D2303)),"-",SUMIFS(INDEX('Model Participation Data'!$N$8:$DX$57,0,MATCH(CONCATENATE($J2303,M$6),'Model Participation Data'!$N$6:$DX$6,0)),'Model Participation Data'!$B$8:$B$57,$C2303,'Model Participation Data'!$C$8:$C$57,$D2303))</f>
        <v>0</v>
      </c>
      <c r="N2303" s="254">
        <f>IF(ISNA(SUMIFS(INDEX('Model Participation Data'!$N$8:$DX$57,0,MATCH(CONCATENATE($J2303,N$6),'Model Participation Data'!$N$6:$DX$6,0)),'Model Participation Data'!$B$8:$B$57,$C2303,'Model Participation Data'!$C$8:$C$57,$D2303)),"-",SUMIFS(INDEX('Model Participation Data'!$N$8:$DX$57,0,MATCH(CONCATENATE($J2303,N$6),'Model Participation Data'!$N$6:$DX$6,0)),'Model Participation Data'!$B$8:$B$57,$C2303,'Model Participation Data'!$C$8:$C$57,$D2303))</f>
        <v>0</v>
      </c>
      <c r="O2303" s="154">
        <f>IF(ISNA(SUMIFS(INDEX('Model Participation Data'!$N$8:$DX$57,0,MATCH(CONCATENATE($J2303,O$6),'Model Participation Data'!$N$6:$DX$6,0)),'Model Participation Data'!$B$8:$B$57,$C2303,'Model Participation Data'!$C$8:$C$57,$D2303)),"-",SUMIFS(INDEX('Model Participation Data'!$N$8:$DX$57,0,MATCH(CONCATENATE($J2303,O$6),'Model Participation Data'!$N$6:$DX$6,0)),'Model Participation Data'!$B$8:$B$57,$C2303,'Model Participation Data'!$C$8:$C$57,$D2303))</f>
        <v>0</v>
      </c>
    </row>
    <row r="2304" spans="2:15" x14ac:dyDescent="0.35">
      <c r="B2304" s="37" t="s">
        <v>80</v>
      </c>
      <c r="C2304" s="38" t="str">
        <f>IF(ISBLANK('Model Participation Data'!$B$99),"-",'Model Participation Data'!$B$99)</f>
        <v>-</v>
      </c>
      <c r="D2304" s="38" t="str">
        <f>IF(ISBLANK('Model Participation Data'!$C$99),"-",'Model Participation Data'!$C$99)</f>
        <v>-</v>
      </c>
      <c r="E2304" s="38" t="str">
        <f>IF(ISBLANK('Model Participation Data'!$D$99),"-",'Model Participation Data'!$D$99)</f>
        <v>-</v>
      </c>
      <c r="F2304" s="38" t="str">
        <f>IF(ISBLANK('Model Participation Data'!$E$99),"-",'Model Participation Data'!$E$99)</f>
        <v>-</v>
      </c>
      <c r="G2304" s="151" t="str">
        <f>IF(ISBLANK('Model Participation Data'!$F$99),"-",'Model Participation Data'!$F$99)</f>
        <v>-</v>
      </c>
      <c r="H2304" s="253">
        <v>4</v>
      </c>
      <c r="I2304" s="253">
        <v>4</v>
      </c>
      <c r="J2304" s="150" t="str">
        <f t="shared" si="82"/>
        <v>44</v>
      </c>
      <c r="K2304" s="38" t="str">
        <f>IF(ISBLANK('Model Participation Data'!$L$99),"-",'Model Participation Data'!$L$99)</f>
        <v>-</v>
      </c>
      <c r="L2304" s="39" t="str">
        <f>IF(ISBLANK('Model Participation Data'!$M$99),"-",'Model Participation Data'!$M$99)</f>
        <v>-</v>
      </c>
      <c r="M2304" s="254">
        <f>IF(ISNA(SUMIFS(INDEX('Model Participation Data'!$N$8:$DX$57,0,MATCH(CONCATENATE($J2304,M$6),'Model Participation Data'!$N$6:$DX$6,0)),'Model Participation Data'!$B$8:$B$57,$C2304,'Model Participation Data'!$C$8:$C$57,$D2304)),"-",SUMIFS(INDEX('Model Participation Data'!$N$8:$DX$57,0,MATCH(CONCATENATE($J2304,M$6),'Model Participation Data'!$N$6:$DX$6,0)),'Model Participation Data'!$B$8:$B$57,$C2304,'Model Participation Data'!$C$8:$C$57,$D2304))</f>
        <v>0</v>
      </c>
      <c r="N2304" s="254">
        <f>IF(ISNA(SUMIFS(INDEX('Model Participation Data'!$N$8:$DX$57,0,MATCH(CONCATENATE($J2304,N$6),'Model Participation Data'!$N$6:$DX$6,0)),'Model Participation Data'!$B$8:$B$57,$C2304,'Model Participation Data'!$C$8:$C$57,$D2304)),"-",SUMIFS(INDEX('Model Participation Data'!$N$8:$DX$57,0,MATCH(CONCATENATE($J2304,N$6),'Model Participation Data'!$N$6:$DX$6,0)),'Model Participation Data'!$B$8:$B$57,$C2304,'Model Participation Data'!$C$8:$C$57,$D2304))</f>
        <v>0</v>
      </c>
      <c r="O2304" s="154">
        <f>IF(ISNA(SUMIFS(INDEX('Model Participation Data'!$N$8:$DX$57,0,MATCH(CONCATENATE($J2304,O$6),'Model Participation Data'!$N$6:$DX$6,0)),'Model Participation Data'!$B$8:$B$57,$C2304,'Model Participation Data'!$C$8:$C$57,$D2304)),"-",SUMIFS(INDEX('Model Participation Data'!$N$8:$DX$57,0,MATCH(CONCATENATE($J2304,O$6),'Model Participation Data'!$N$6:$DX$6,0)),'Model Participation Data'!$B$8:$B$57,$C2304,'Model Participation Data'!$C$8:$C$57,$D2304))</f>
        <v>0</v>
      </c>
    </row>
    <row r="2305" spans="2:15" x14ac:dyDescent="0.35">
      <c r="B2305" s="37" t="s">
        <v>80</v>
      </c>
      <c r="C2305" s="38" t="str">
        <f>IF(ISBLANK('Model Participation Data'!$B$99),"-",'Model Participation Data'!$B$99)</f>
        <v>-</v>
      </c>
      <c r="D2305" s="38" t="str">
        <f>IF(ISBLANK('Model Participation Data'!$C$99),"-",'Model Participation Data'!$C$99)</f>
        <v>-</v>
      </c>
      <c r="E2305" s="38" t="str">
        <f>IF(ISBLANK('Model Participation Data'!$D$99),"-",'Model Participation Data'!$D$99)</f>
        <v>-</v>
      </c>
      <c r="F2305" s="38" t="str">
        <f>IF(ISBLANK('Model Participation Data'!$E$99),"-",'Model Participation Data'!$E$99)</f>
        <v>-</v>
      </c>
      <c r="G2305" s="151" t="str">
        <f>IF(ISBLANK('Model Participation Data'!$F$99),"-",'Model Participation Data'!$F$99)</f>
        <v>-</v>
      </c>
      <c r="H2305" s="253">
        <v>4</v>
      </c>
      <c r="I2305" s="253">
        <v>5</v>
      </c>
      <c r="J2305" s="150" t="str">
        <f t="shared" si="82"/>
        <v>45</v>
      </c>
      <c r="K2305" s="38" t="str">
        <f>IF(ISBLANK('Model Participation Data'!$L$99),"-",'Model Participation Data'!$L$99)</f>
        <v>-</v>
      </c>
      <c r="L2305" s="39" t="str">
        <f>IF(ISBLANK('Model Participation Data'!$M$99),"-",'Model Participation Data'!$M$99)</f>
        <v>-</v>
      </c>
      <c r="M2305" s="254">
        <f>IF(ISNA(SUMIFS(INDEX('Model Participation Data'!$N$8:$DX$57,0,MATCH(CONCATENATE($J2305,M$6),'Model Participation Data'!$N$6:$DX$6,0)),'Model Participation Data'!$B$8:$B$57,$C2305,'Model Participation Data'!$C$8:$C$57,$D2305)),"-",SUMIFS(INDEX('Model Participation Data'!$N$8:$DX$57,0,MATCH(CONCATENATE($J2305,M$6),'Model Participation Data'!$N$6:$DX$6,0)),'Model Participation Data'!$B$8:$B$57,$C2305,'Model Participation Data'!$C$8:$C$57,$D2305))</f>
        <v>0</v>
      </c>
      <c r="N2305" s="254">
        <f>IF(ISNA(SUMIFS(INDEX('Model Participation Data'!$N$8:$DX$57,0,MATCH(CONCATENATE($J2305,N$6),'Model Participation Data'!$N$6:$DX$6,0)),'Model Participation Data'!$B$8:$B$57,$C2305,'Model Participation Data'!$C$8:$C$57,$D2305)),"-",SUMIFS(INDEX('Model Participation Data'!$N$8:$DX$57,0,MATCH(CONCATENATE($J2305,N$6),'Model Participation Data'!$N$6:$DX$6,0)),'Model Participation Data'!$B$8:$B$57,$C2305,'Model Participation Data'!$C$8:$C$57,$D2305))</f>
        <v>0</v>
      </c>
      <c r="O2305" s="154">
        <f>IF(ISNA(SUMIFS(INDEX('Model Participation Data'!$N$8:$DX$57,0,MATCH(CONCATENATE($J2305,O$6),'Model Participation Data'!$N$6:$DX$6,0)),'Model Participation Data'!$B$8:$B$57,$C2305,'Model Participation Data'!$C$8:$C$57,$D2305)),"-",SUMIFS(INDEX('Model Participation Data'!$N$8:$DX$57,0,MATCH(CONCATENATE($J2305,O$6),'Model Participation Data'!$N$6:$DX$6,0)),'Model Participation Data'!$B$8:$B$57,$C2305,'Model Participation Data'!$C$8:$C$57,$D2305))</f>
        <v>0</v>
      </c>
    </row>
    <row r="2306" spans="2:15" x14ac:dyDescent="0.35">
      <c r="B2306" s="37" t="s">
        <v>80</v>
      </c>
      <c r="C2306" s="38" t="str">
        <f>IF(ISBLANK('Model Participation Data'!$B$99),"-",'Model Participation Data'!$B$99)</f>
        <v>-</v>
      </c>
      <c r="D2306" s="38" t="str">
        <f>IF(ISBLANK('Model Participation Data'!$C$99),"-",'Model Participation Data'!$C$99)</f>
        <v>-</v>
      </c>
      <c r="E2306" s="38" t="str">
        <f>IF(ISBLANK('Model Participation Data'!$D$99),"-",'Model Participation Data'!$D$99)</f>
        <v>-</v>
      </c>
      <c r="F2306" s="38" t="str">
        <f>IF(ISBLANK('Model Participation Data'!$E$99),"-",'Model Participation Data'!$E$99)</f>
        <v>-</v>
      </c>
      <c r="G2306" s="151" t="str">
        <f>IF(ISBLANK('Model Participation Data'!$F$99),"-",'Model Participation Data'!$F$99)</f>
        <v>-</v>
      </c>
      <c r="H2306" s="253">
        <v>4</v>
      </c>
      <c r="I2306" s="253" t="s">
        <v>65</v>
      </c>
      <c r="J2306" s="150" t="str">
        <f t="shared" si="82"/>
        <v>4Goal</v>
      </c>
      <c r="K2306" s="38" t="str">
        <f>IF(ISBLANK('Model Participation Data'!$L$99),"-",'Model Participation Data'!$L$99)</f>
        <v>-</v>
      </c>
      <c r="L2306" s="39" t="str">
        <f>IF(ISBLANK('Model Participation Data'!$M$99),"-",'Model Participation Data'!$M$99)</f>
        <v>-</v>
      </c>
      <c r="M2306" s="254" t="str">
        <f>IF(ISNA(SUMIFS(INDEX('Model Participation Data'!$N$8:$DX$57,0,MATCH(CONCATENATE($J2306,M$6),'Model Participation Data'!$N$6:$DX$6,0)),'Model Participation Data'!$B$8:$B$57,$C2306,'Model Participation Data'!$C$8:$C$57,$D2306)),"-",SUMIFS(INDEX('Model Participation Data'!$N$8:$DX$57,0,MATCH(CONCATENATE($J2306,M$6),'Model Participation Data'!$N$6:$DX$6,0)),'Model Participation Data'!$B$8:$B$57,$C2306,'Model Participation Data'!$C$8:$C$57,$D2306))</f>
        <v>-</v>
      </c>
      <c r="N2306" s="254" t="str">
        <f>IF(ISNA(SUMIFS(INDEX('Model Participation Data'!$N$8:$DX$57,0,MATCH(CONCATENATE($J2306,N$6),'Model Participation Data'!$N$6:$DX$6,0)),'Model Participation Data'!$B$8:$B$57,$C2306,'Model Participation Data'!$C$8:$C$57,$D2306)),"-",SUMIFS(INDEX('Model Participation Data'!$N$8:$DX$57,0,MATCH(CONCATENATE($J2306,N$6),'Model Participation Data'!$N$6:$DX$6,0)),'Model Participation Data'!$B$8:$B$57,$C2306,'Model Participation Data'!$C$8:$C$57,$D2306))</f>
        <v>-</v>
      </c>
      <c r="O2306" s="154">
        <f>IF(ISNA(SUMIFS(INDEX('Model Participation Data'!$N$8:$DX$57,0,MATCH(CONCATENATE($J2306,O$6),'Model Participation Data'!$N$6:$DX$6,0)),'Model Participation Data'!$B$8:$B$57,$C2306,'Model Participation Data'!$C$8:$C$57,$D2306)),"-",SUMIFS(INDEX('Model Participation Data'!$N$8:$DX$57,0,MATCH(CONCATENATE($J2306,O$6),'Model Participation Data'!$N$6:$DX$6,0)),'Model Participation Data'!$B$8:$B$57,$C2306,'Model Participation Data'!$C$8:$C$57,$D2306))</f>
        <v>0</v>
      </c>
    </row>
    <row r="2307" spans="2:15" x14ac:dyDescent="0.35">
      <c r="B2307" s="37" t="s">
        <v>80</v>
      </c>
      <c r="C2307" s="38" t="str">
        <f>IF(ISBLANK('Model Participation Data'!$B$100),"-",'Model Participation Data'!$B$100)</f>
        <v>-</v>
      </c>
      <c r="D2307" s="38" t="str">
        <f>IF(ISBLANK('Model Participation Data'!$C$100),"-",'Model Participation Data'!$C$100)</f>
        <v>-</v>
      </c>
      <c r="E2307" s="38" t="str">
        <f>IF(ISBLANK('Model Participation Data'!$D$100),"-",'Model Participation Data'!$D$100)</f>
        <v>-</v>
      </c>
      <c r="F2307" s="38" t="str">
        <f>IF(ISBLANK('Model Participation Data'!$E$100),"-",'Model Participation Data'!$E$100)</f>
        <v>-</v>
      </c>
      <c r="G2307" s="151" t="str">
        <f>IF(ISBLANK('Model Participation Data'!$F$100),"-",'Model Participation Data'!$F$100)</f>
        <v>-</v>
      </c>
      <c r="H2307" s="253" t="s">
        <v>64</v>
      </c>
      <c r="I2307" s="253" t="s">
        <v>64</v>
      </c>
      <c r="J2307" s="150" t="str">
        <f t="shared" si="82"/>
        <v>BaselineBaseline</v>
      </c>
      <c r="K2307" s="38" t="str">
        <f>IF(ISBLANK('Model Participation Data'!$L$100),"-",'Model Participation Data'!$L$100)</f>
        <v>-</v>
      </c>
      <c r="L2307" s="39" t="str">
        <f>IF(ISBLANK('Model Participation Data'!$M$100),"-",'Model Participation Data'!$M$100)</f>
        <v>-</v>
      </c>
      <c r="M2307" s="254">
        <f>IF(ISNA(SUMIFS(INDEX('Model Participation Data'!$N$8:$DX$57,0,MATCH(CONCATENATE($J2307,M$6),'Model Participation Data'!$N$6:$DX$6,0)),'Model Participation Data'!$B$8:$B$57,$C2307,'Model Participation Data'!$C$8:$C$57,$D2307)),"-",SUMIFS(INDEX('Model Participation Data'!$N$8:$DX$57,0,MATCH(CONCATENATE($J2307,M$6),'Model Participation Data'!$N$6:$DX$6,0)),'Model Participation Data'!$B$8:$B$57,$C2307,'Model Participation Data'!$C$8:$C$57,$D2307))</f>
        <v>0</v>
      </c>
      <c r="N2307" s="254">
        <f>IF(ISNA(SUMIFS(INDEX('Model Participation Data'!$N$8:$DX$57,0,MATCH(CONCATENATE($J2307,N$6),'Model Participation Data'!$N$6:$DX$6,0)),'Model Participation Data'!$B$8:$B$57,$C2307,'Model Participation Data'!$C$8:$C$57,$D2307)),"-",SUMIFS(INDEX('Model Participation Data'!$N$8:$DX$57,0,MATCH(CONCATENATE($J2307,N$6),'Model Participation Data'!$N$6:$DX$6,0)),'Model Participation Data'!$B$8:$B$57,$C2307,'Model Participation Data'!$C$8:$C$57,$D2307))</f>
        <v>0</v>
      </c>
      <c r="O2307" s="154">
        <f>IF(ISNA(SUMIFS(INDEX('Model Participation Data'!$N$8:$DX$57,0,MATCH(CONCATENATE($J2307,O$6),'Model Participation Data'!$N$6:$DX$6,0)),'Model Participation Data'!$B$8:$B$57,$C2307,'Model Participation Data'!$C$8:$C$57,$D2307)),"-",SUMIFS(INDEX('Model Participation Data'!$N$8:$DX$57,0,MATCH(CONCATENATE($J2307,O$6),'Model Participation Data'!$N$6:$DX$6,0)),'Model Participation Data'!$B$8:$B$57,$C2307,'Model Participation Data'!$C$8:$C$57,$D2307))</f>
        <v>0</v>
      </c>
    </row>
    <row r="2308" spans="2:15" x14ac:dyDescent="0.35">
      <c r="B2308" s="37" t="s">
        <v>80</v>
      </c>
      <c r="C2308" s="38" t="str">
        <f>IF(ISBLANK('Model Participation Data'!$B$100),"-",'Model Participation Data'!$B$100)</f>
        <v>-</v>
      </c>
      <c r="D2308" s="38" t="str">
        <f>IF(ISBLANK('Model Participation Data'!$C$100),"-",'Model Participation Data'!$C$100)</f>
        <v>-</v>
      </c>
      <c r="E2308" s="38" t="str">
        <f>IF(ISBLANK('Model Participation Data'!$D$100),"-",'Model Participation Data'!$D$100)</f>
        <v>-</v>
      </c>
      <c r="F2308" s="38" t="str">
        <f>IF(ISBLANK('Model Participation Data'!$E$100),"-",'Model Participation Data'!$E$100)</f>
        <v>-</v>
      </c>
      <c r="G2308" s="151" t="str">
        <f>IF(ISBLANK('Model Participation Data'!$F$100),"-",'Model Participation Data'!$F$100)</f>
        <v>-</v>
      </c>
      <c r="H2308" s="253">
        <v>1</v>
      </c>
      <c r="I2308" s="253">
        <v>1</v>
      </c>
      <c r="J2308" s="150" t="str">
        <f t="shared" si="82"/>
        <v>11</v>
      </c>
      <c r="K2308" s="38" t="str">
        <f>IF(ISBLANK('Model Participation Data'!$L$100),"-",'Model Participation Data'!$L$100)</f>
        <v>-</v>
      </c>
      <c r="L2308" s="39" t="str">
        <f>IF(ISBLANK('Model Participation Data'!$M$100),"-",'Model Participation Data'!$M$100)</f>
        <v>-</v>
      </c>
      <c r="M2308" s="254">
        <f>IF(ISNA(SUMIFS(INDEX('Model Participation Data'!$N$8:$DX$57,0,MATCH(CONCATENATE($J2308,M$6),'Model Participation Data'!$N$6:$DX$6,0)),'Model Participation Data'!$B$8:$B$57,$C2308,'Model Participation Data'!$C$8:$C$57,$D2308)),"-",SUMIFS(INDEX('Model Participation Data'!$N$8:$DX$57,0,MATCH(CONCATENATE($J2308,M$6),'Model Participation Data'!$N$6:$DX$6,0)),'Model Participation Data'!$B$8:$B$57,$C2308,'Model Participation Data'!$C$8:$C$57,$D2308))</f>
        <v>0</v>
      </c>
      <c r="N2308" s="254">
        <f>IF(ISNA(SUMIFS(INDEX('Model Participation Data'!$N$8:$DX$57,0,MATCH(CONCATENATE($J2308,N$6),'Model Participation Data'!$N$6:$DX$6,0)),'Model Participation Data'!$B$8:$B$57,$C2308,'Model Participation Data'!$C$8:$C$57,$D2308)),"-",SUMIFS(INDEX('Model Participation Data'!$N$8:$DX$57,0,MATCH(CONCATENATE($J2308,N$6),'Model Participation Data'!$N$6:$DX$6,0)),'Model Participation Data'!$B$8:$B$57,$C2308,'Model Participation Data'!$C$8:$C$57,$D2308))</f>
        <v>0</v>
      </c>
      <c r="O2308" s="154">
        <f>IF(ISNA(SUMIFS(INDEX('Model Participation Data'!$N$8:$DX$57,0,MATCH(CONCATENATE($J2308,O$6),'Model Participation Data'!$N$6:$DX$6,0)),'Model Participation Data'!$B$8:$B$57,$C2308,'Model Participation Data'!$C$8:$C$57,$D2308)),"-",SUMIFS(INDEX('Model Participation Data'!$N$8:$DX$57,0,MATCH(CONCATENATE($J2308,O$6),'Model Participation Data'!$N$6:$DX$6,0)),'Model Participation Data'!$B$8:$B$57,$C2308,'Model Participation Data'!$C$8:$C$57,$D2308))</f>
        <v>0</v>
      </c>
    </row>
    <row r="2309" spans="2:15" x14ac:dyDescent="0.35">
      <c r="B2309" s="37" t="s">
        <v>80</v>
      </c>
      <c r="C2309" s="38" t="str">
        <f>IF(ISBLANK('Model Participation Data'!$B$100),"-",'Model Participation Data'!$B$100)</f>
        <v>-</v>
      </c>
      <c r="D2309" s="38" t="str">
        <f>IF(ISBLANK('Model Participation Data'!$C$100),"-",'Model Participation Data'!$C$100)</f>
        <v>-</v>
      </c>
      <c r="E2309" s="38" t="str">
        <f>IF(ISBLANK('Model Participation Data'!$D$100),"-",'Model Participation Data'!$D$100)</f>
        <v>-</v>
      </c>
      <c r="F2309" s="38" t="str">
        <f>IF(ISBLANK('Model Participation Data'!$E$100),"-",'Model Participation Data'!$E$100)</f>
        <v>-</v>
      </c>
      <c r="G2309" s="151" t="str">
        <f>IF(ISBLANK('Model Participation Data'!$F$100),"-",'Model Participation Data'!$F$100)</f>
        <v>-</v>
      </c>
      <c r="H2309" s="253">
        <v>1</v>
      </c>
      <c r="I2309" s="253">
        <v>2</v>
      </c>
      <c r="J2309" s="150" t="str">
        <f t="shared" si="82"/>
        <v>12</v>
      </c>
      <c r="K2309" s="38" t="str">
        <f>IF(ISBLANK('Model Participation Data'!$L$100),"-",'Model Participation Data'!$L$100)</f>
        <v>-</v>
      </c>
      <c r="L2309" s="39" t="str">
        <f>IF(ISBLANK('Model Participation Data'!$M$100),"-",'Model Participation Data'!$M$100)</f>
        <v>-</v>
      </c>
      <c r="M2309" s="254">
        <f>IF(ISNA(SUMIFS(INDEX('Model Participation Data'!$N$8:$DX$57,0,MATCH(CONCATENATE($J2309,M$6),'Model Participation Data'!$N$6:$DX$6,0)),'Model Participation Data'!$B$8:$B$57,$C2309,'Model Participation Data'!$C$8:$C$57,$D2309)),"-",SUMIFS(INDEX('Model Participation Data'!$N$8:$DX$57,0,MATCH(CONCATENATE($J2309,M$6),'Model Participation Data'!$N$6:$DX$6,0)),'Model Participation Data'!$B$8:$B$57,$C2309,'Model Participation Data'!$C$8:$C$57,$D2309))</f>
        <v>0</v>
      </c>
      <c r="N2309" s="254">
        <f>IF(ISNA(SUMIFS(INDEX('Model Participation Data'!$N$8:$DX$57,0,MATCH(CONCATENATE($J2309,N$6),'Model Participation Data'!$N$6:$DX$6,0)),'Model Participation Data'!$B$8:$B$57,$C2309,'Model Participation Data'!$C$8:$C$57,$D2309)),"-",SUMIFS(INDEX('Model Participation Data'!$N$8:$DX$57,0,MATCH(CONCATENATE($J2309,N$6),'Model Participation Data'!$N$6:$DX$6,0)),'Model Participation Data'!$B$8:$B$57,$C2309,'Model Participation Data'!$C$8:$C$57,$D2309))</f>
        <v>0</v>
      </c>
      <c r="O2309" s="154">
        <f>IF(ISNA(SUMIFS(INDEX('Model Participation Data'!$N$8:$DX$57,0,MATCH(CONCATENATE($J2309,O$6),'Model Participation Data'!$N$6:$DX$6,0)),'Model Participation Data'!$B$8:$B$57,$C2309,'Model Participation Data'!$C$8:$C$57,$D2309)),"-",SUMIFS(INDEX('Model Participation Data'!$N$8:$DX$57,0,MATCH(CONCATENATE($J2309,O$6),'Model Participation Data'!$N$6:$DX$6,0)),'Model Participation Data'!$B$8:$B$57,$C2309,'Model Participation Data'!$C$8:$C$57,$D2309))</f>
        <v>0</v>
      </c>
    </row>
    <row r="2310" spans="2:15" x14ac:dyDescent="0.35">
      <c r="B2310" s="37" t="s">
        <v>80</v>
      </c>
      <c r="C2310" s="38" t="str">
        <f>IF(ISBLANK('Model Participation Data'!$B$100),"-",'Model Participation Data'!$B$100)</f>
        <v>-</v>
      </c>
      <c r="D2310" s="38" t="str">
        <f>IF(ISBLANK('Model Participation Data'!$C$100),"-",'Model Participation Data'!$C$100)</f>
        <v>-</v>
      </c>
      <c r="E2310" s="38" t="str">
        <f>IF(ISBLANK('Model Participation Data'!$D$100),"-",'Model Participation Data'!$D$100)</f>
        <v>-</v>
      </c>
      <c r="F2310" s="38" t="str">
        <f>IF(ISBLANK('Model Participation Data'!$E$100),"-",'Model Participation Data'!$E$100)</f>
        <v>-</v>
      </c>
      <c r="G2310" s="151" t="str">
        <f>IF(ISBLANK('Model Participation Data'!$F$100),"-",'Model Participation Data'!$F$100)</f>
        <v>-</v>
      </c>
      <c r="H2310" s="253">
        <v>1</v>
      </c>
      <c r="I2310" s="253">
        <v>3</v>
      </c>
      <c r="J2310" s="150" t="str">
        <f t="shared" si="82"/>
        <v>13</v>
      </c>
      <c r="K2310" s="38" t="str">
        <f>IF(ISBLANK('Model Participation Data'!$L$100),"-",'Model Participation Data'!$L$100)</f>
        <v>-</v>
      </c>
      <c r="L2310" s="39" t="str">
        <f>IF(ISBLANK('Model Participation Data'!$M$100),"-",'Model Participation Data'!$M$100)</f>
        <v>-</v>
      </c>
      <c r="M2310" s="254">
        <f>IF(ISNA(SUMIFS(INDEX('Model Participation Data'!$N$8:$DX$57,0,MATCH(CONCATENATE($J2310,M$6),'Model Participation Data'!$N$6:$DX$6,0)),'Model Participation Data'!$B$8:$B$57,$C2310,'Model Participation Data'!$C$8:$C$57,$D2310)),"-",SUMIFS(INDEX('Model Participation Data'!$N$8:$DX$57,0,MATCH(CONCATENATE($J2310,M$6),'Model Participation Data'!$N$6:$DX$6,0)),'Model Participation Data'!$B$8:$B$57,$C2310,'Model Participation Data'!$C$8:$C$57,$D2310))</f>
        <v>0</v>
      </c>
      <c r="N2310" s="254">
        <f>IF(ISNA(SUMIFS(INDEX('Model Participation Data'!$N$8:$DX$57,0,MATCH(CONCATENATE($J2310,N$6),'Model Participation Data'!$N$6:$DX$6,0)),'Model Participation Data'!$B$8:$B$57,$C2310,'Model Participation Data'!$C$8:$C$57,$D2310)),"-",SUMIFS(INDEX('Model Participation Data'!$N$8:$DX$57,0,MATCH(CONCATENATE($J2310,N$6),'Model Participation Data'!$N$6:$DX$6,0)),'Model Participation Data'!$B$8:$B$57,$C2310,'Model Participation Data'!$C$8:$C$57,$D2310))</f>
        <v>0</v>
      </c>
      <c r="O2310" s="154">
        <f>IF(ISNA(SUMIFS(INDEX('Model Participation Data'!$N$8:$DX$57,0,MATCH(CONCATENATE($J2310,O$6),'Model Participation Data'!$N$6:$DX$6,0)),'Model Participation Data'!$B$8:$B$57,$C2310,'Model Participation Data'!$C$8:$C$57,$D2310)),"-",SUMIFS(INDEX('Model Participation Data'!$N$8:$DX$57,0,MATCH(CONCATENATE($J2310,O$6),'Model Participation Data'!$N$6:$DX$6,0)),'Model Participation Data'!$B$8:$B$57,$C2310,'Model Participation Data'!$C$8:$C$57,$D2310))</f>
        <v>0</v>
      </c>
    </row>
    <row r="2311" spans="2:15" x14ac:dyDescent="0.35">
      <c r="B2311" s="37" t="s">
        <v>80</v>
      </c>
      <c r="C2311" s="38" t="str">
        <f>IF(ISBLANK('Model Participation Data'!$B$100),"-",'Model Participation Data'!$B$100)</f>
        <v>-</v>
      </c>
      <c r="D2311" s="38" t="str">
        <f>IF(ISBLANK('Model Participation Data'!$C$100),"-",'Model Participation Data'!$C$100)</f>
        <v>-</v>
      </c>
      <c r="E2311" s="38" t="str">
        <f>IF(ISBLANK('Model Participation Data'!$D$100),"-",'Model Participation Data'!$D$100)</f>
        <v>-</v>
      </c>
      <c r="F2311" s="38" t="str">
        <f>IF(ISBLANK('Model Participation Data'!$E$100),"-",'Model Participation Data'!$E$100)</f>
        <v>-</v>
      </c>
      <c r="G2311" s="151" t="str">
        <f>IF(ISBLANK('Model Participation Data'!$F$100),"-",'Model Participation Data'!$F$100)</f>
        <v>-</v>
      </c>
      <c r="H2311" s="253">
        <v>1</v>
      </c>
      <c r="I2311" s="253">
        <v>4</v>
      </c>
      <c r="J2311" s="150" t="str">
        <f t="shared" si="82"/>
        <v>14</v>
      </c>
      <c r="K2311" s="38" t="str">
        <f>IF(ISBLANK('Model Participation Data'!$L$100),"-",'Model Participation Data'!$L$100)</f>
        <v>-</v>
      </c>
      <c r="L2311" s="39" t="str">
        <f>IF(ISBLANK('Model Participation Data'!$M$100),"-",'Model Participation Data'!$M$100)</f>
        <v>-</v>
      </c>
      <c r="M2311" s="254">
        <f>IF(ISNA(SUMIFS(INDEX('Model Participation Data'!$N$8:$DX$57,0,MATCH(CONCATENATE($J2311,M$6),'Model Participation Data'!$N$6:$DX$6,0)),'Model Participation Data'!$B$8:$B$57,$C2311,'Model Participation Data'!$C$8:$C$57,$D2311)),"-",SUMIFS(INDEX('Model Participation Data'!$N$8:$DX$57,0,MATCH(CONCATENATE($J2311,M$6),'Model Participation Data'!$N$6:$DX$6,0)),'Model Participation Data'!$B$8:$B$57,$C2311,'Model Participation Data'!$C$8:$C$57,$D2311))</f>
        <v>0</v>
      </c>
      <c r="N2311" s="254">
        <f>IF(ISNA(SUMIFS(INDEX('Model Participation Data'!$N$8:$DX$57,0,MATCH(CONCATENATE($J2311,N$6),'Model Participation Data'!$N$6:$DX$6,0)),'Model Participation Data'!$B$8:$B$57,$C2311,'Model Participation Data'!$C$8:$C$57,$D2311)),"-",SUMIFS(INDEX('Model Participation Data'!$N$8:$DX$57,0,MATCH(CONCATENATE($J2311,N$6),'Model Participation Data'!$N$6:$DX$6,0)),'Model Participation Data'!$B$8:$B$57,$C2311,'Model Participation Data'!$C$8:$C$57,$D2311))</f>
        <v>0</v>
      </c>
      <c r="O2311" s="154">
        <f>IF(ISNA(SUMIFS(INDEX('Model Participation Data'!$N$8:$DX$57,0,MATCH(CONCATENATE($J2311,O$6),'Model Participation Data'!$N$6:$DX$6,0)),'Model Participation Data'!$B$8:$B$57,$C2311,'Model Participation Data'!$C$8:$C$57,$D2311)),"-",SUMIFS(INDEX('Model Participation Data'!$N$8:$DX$57,0,MATCH(CONCATENATE($J2311,O$6),'Model Participation Data'!$N$6:$DX$6,0)),'Model Participation Data'!$B$8:$B$57,$C2311,'Model Participation Data'!$C$8:$C$57,$D2311))</f>
        <v>0</v>
      </c>
    </row>
    <row r="2312" spans="2:15" x14ac:dyDescent="0.35">
      <c r="B2312" s="37" t="s">
        <v>80</v>
      </c>
      <c r="C2312" s="38" t="str">
        <f>IF(ISBLANK('Model Participation Data'!$B$100),"-",'Model Participation Data'!$B$100)</f>
        <v>-</v>
      </c>
      <c r="D2312" s="38" t="str">
        <f>IF(ISBLANK('Model Participation Data'!$C$100),"-",'Model Participation Data'!$C$100)</f>
        <v>-</v>
      </c>
      <c r="E2312" s="38" t="str">
        <f>IF(ISBLANK('Model Participation Data'!$D$100),"-",'Model Participation Data'!$D$100)</f>
        <v>-</v>
      </c>
      <c r="F2312" s="38" t="str">
        <f>IF(ISBLANK('Model Participation Data'!$E$100),"-",'Model Participation Data'!$E$100)</f>
        <v>-</v>
      </c>
      <c r="G2312" s="151" t="str">
        <f>IF(ISBLANK('Model Participation Data'!$F$100),"-",'Model Participation Data'!$F$100)</f>
        <v>-</v>
      </c>
      <c r="H2312" s="253">
        <v>1</v>
      </c>
      <c r="I2312" s="253">
        <v>5</v>
      </c>
      <c r="J2312" s="150" t="str">
        <f t="shared" si="82"/>
        <v>15</v>
      </c>
      <c r="K2312" s="38" t="str">
        <f>IF(ISBLANK('Model Participation Data'!$L$100),"-",'Model Participation Data'!$L$100)</f>
        <v>-</v>
      </c>
      <c r="L2312" s="39" t="str">
        <f>IF(ISBLANK('Model Participation Data'!$M$100),"-",'Model Participation Data'!$M$100)</f>
        <v>-</v>
      </c>
      <c r="M2312" s="254">
        <f>IF(ISNA(SUMIFS(INDEX('Model Participation Data'!$N$8:$DX$57,0,MATCH(CONCATENATE($J2312,M$6),'Model Participation Data'!$N$6:$DX$6,0)),'Model Participation Data'!$B$8:$B$57,$C2312,'Model Participation Data'!$C$8:$C$57,$D2312)),"-",SUMIFS(INDEX('Model Participation Data'!$N$8:$DX$57,0,MATCH(CONCATENATE($J2312,M$6),'Model Participation Data'!$N$6:$DX$6,0)),'Model Participation Data'!$B$8:$B$57,$C2312,'Model Participation Data'!$C$8:$C$57,$D2312))</f>
        <v>0</v>
      </c>
      <c r="N2312" s="254">
        <f>IF(ISNA(SUMIFS(INDEX('Model Participation Data'!$N$8:$DX$57,0,MATCH(CONCATENATE($J2312,N$6),'Model Participation Data'!$N$6:$DX$6,0)),'Model Participation Data'!$B$8:$B$57,$C2312,'Model Participation Data'!$C$8:$C$57,$D2312)),"-",SUMIFS(INDEX('Model Participation Data'!$N$8:$DX$57,0,MATCH(CONCATENATE($J2312,N$6),'Model Participation Data'!$N$6:$DX$6,0)),'Model Participation Data'!$B$8:$B$57,$C2312,'Model Participation Data'!$C$8:$C$57,$D2312))</f>
        <v>0</v>
      </c>
      <c r="O2312" s="154">
        <f>IF(ISNA(SUMIFS(INDEX('Model Participation Data'!$N$8:$DX$57,0,MATCH(CONCATENATE($J2312,O$6),'Model Participation Data'!$N$6:$DX$6,0)),'Model Participation Data'!$B$8:$B$57,$C2312,'Model Participation Data'!$C$8:$C$57,$D2312)),"-",SUMIFS(INDEX('Model Participation Data'!$N$8:$DX$57,0,MATCH(CONCATENATE($J2312,O$6),'Model Participation Data'!$N$6:$DX$6,0)),'Model Participation Data'!$B$8:$B$57,$C2312,'Model Participation Data'!$C$8:$C$57,$D2312))</f>
        <v>0</v>
      </c>
    </row>
    <row r="2313" spans="2:15" x14ac:dyDescent="0.35">
      <c r="B2313" s="37" t="s">
        <v>80</v>
      </c>
      <c r="C2313" s="38" t="str">
        <f>IF(ISBLANK('Model Participation Data'!$B$100),"-",'Model Participation Data'!$B$100)</f>
        <v>-</v>
      </c>
      <c r="D2313" s="38" t="str">
        <f>IF(ISBLANK('Model Participation Data'!$C$100),"-",'Model Participation Data'!$C$100)</f>
        <v>-</v>
      </c>
      <c r="E2313" s="38" t="str">
        <f>IF(ISBLANK('Model Participation Data'!$D$100),"-",'Model Participation Data'!$D$100)</f>
        <v>-</v>
      </c>
      <c r="F2313" s="38" t="str">
        <f>IF(ISBLANK('Model Participation Data'!$E$100),"-",'Model Participation Data'!$E$100)</f>
        <v>-</v>
      </c>
      <c r="G2313" s="151" t="str">
        <f>IF(ISBLANK('Model Participation Data'!$F$100),"-",'Model Participation Data'!$F$100)</f>
        <v>-</v>
      </c>
      <c r="H2313" s="253">
        <v>1</v>
      </c>
      <c r="I2313" s="253" t="s">
        <v>65</v>
      </c>
      <c r="J2313" s="150" t="str">
        <f t="shared" si="82"/>
        <v>1Goal</v>
      </c>
      <c r="K2313" s="38" t="str">
        <f>IF(ISBLANK('Model Participation Data'!$L$100),"-",'Model Participation Data'!$L$100)</f>
        <v>-</v>
      </c>
      <c r="L2313" s="39" t="str">
        <f>IF(ISBLANK('Model Participation Data'!$M$100),"-",'Model Participation Data'!$M$100)</f>
        <v>-</v>
      </c>
      <c r="M2313" s="254" t="str">
        <f>IF(ISNA(SUMIFS(INDEX('Model Participation Data'!$N$8:$DX$57,0,MATCH(CONCATENATE($J2313,M$6),'Model Participation Data'!$N$6:$DX$6,0)),'Model Participation Data'!$B$8:$B$57,$C2313,'Model Participation Data'!$C$8:$C$57,$D2313)),"-",SUMIFS(INDEX('Model Participation Data'!$N$8:$DX$57,0,MATCH(CONCATENATE($J2313,M$6),'Model Participation Data'!$N$6:$DX$6,0)),'Model Participation Data'!$B$8:$B$57,$C2313,'Model Participation Data'!$C$8:$C$57,$D2313))</f>
        <v>-</v>
      </c>
      <c r="N2313" s="254" t="str">
        <f>IF(ISNA(SUMIFS(INDEX('Model Participation Data'!$N$8:$DX$57,0,MATCH(CONCATENATE($J2313,N$6),'Model Participation Data'!$N$6:$DX$6,0)),'Model Participation Data'!$B$8:$B$57,$C2313,'Model Participation Data'!$C$8:$C$57,$D2313)),"-",SUMIFS(INDEX('Model Participation Data'!$N$8:$DX$57,0,MATCH(CONCATENATE($J2313,N$6),'Model Participation Data'!$N$6:$DX$6,0)),'Model Participation Data'!$B$8:$B$57,$C2313,'Model Participation Data'!$C$8:$C$57,$D2313))</f>
        <v>-</v>
      </c>
      <c r="O2313" s="154">
        <f>IF(ISNA(SUMIFS(INDEX('Model Participation Data'!$N$8:$DX$57,0,MATCH(CONCATENATE($J2313,O$6),'Model Participation Data'!$N$6:$DX$6,0)),'Model Participation Data'!$B$8:$B$57,$C2313,'Model Participation Data'!$C$8:$C$57,$D2313)),"-",SUMIFS(INDEX('Model Participation Data'!$N$8:$DX$57,0,MATCH(CONCATENATE($J2313,O$6),'Model Participation Data'!$N$6:$DX$6,0)),'Model Participation Data'!$B$8:$B$57,$C2313,'Model Participation Data'!$C$8:$C$57,$D2313))</f>
        <v>0</v>
      </c>
    </row>
    <row r="2314" spans="2:15" x14ac:dyDescent="0.35">
      <c r="B2314" s="37" t="s">
        <v>80</v>
      </c>
      <c r="C2314" s="38" t="str">
        <f>IF(ISBLANK('Model Participation Data'!$B$100),"-",'Model Participation Data'!$B$100)</f>
        <v>-</v>
      </c>
      <c r="D2314" s="38" t="str">
        <f>IF(ISBLANK('Model Participation Data'!$C$100),"-",'Model Participation Data'!$C$100)</f>
        <v>-</v>
      </c>
      <c r="E2314" s="38" t="str">
        <f>IF(ISBLANK('Model Participation Data'!$D$100),"-",'Model Participation Data'!$D$100)</f>
        <v>-</v>
      </c>
      <c r="F2314" s="38" t="str">
        <f>IF(ISBLANK('Model Participation Data'!$E$100),"-",'Model Participation Data'!$E$100)</f>
        <v>-</v>
      </c>
      <c r="G2314" s="151" t="str">
        <f>IF(ISBLANK('Model Participation Data'!$F$100),"-",'Model Participation Data'!$F$100)</f>
        <v>-</v>
      </c>
      <c r="H2314" s="253">
        <v>2</v>
      </c>
      <c r="I2314" s="253">
        <v>1</v>
      </c>
      <c r="J2314" s="150" t="str">
        <f t="shared" si="82"/>
        <v>21</v>
      </c>
      <c r="K2314" s="38" t="str">
        <f>IF(ISBLANK('Model Participation Data'!$L$100),"-",'Model Participation Data'!$L$100)</f>
        <v>-</v>
      </c>
      <c r="L2314" s="39" t="str">
        <f>IF(ISBLANK('Model Participation Data'!$M$100),"-",'Model Participation Data'!$M$100)</f>
        <v>-</v>
      </c>
      <c r="M2314" s="254">
        <f>IF(ISNA(SUMIFS(INDEX('Model Participation Data'!$N$8:$DX$57,0,MATCH(CONCATENATE($J2314,M$6),'Model Participation Data'!$N$6:$DX$6,0)),'Model Participation Data'!$B$8:$B$57,$C2314,'Model Participation Data'!$C$8:$C$57,$D2314)),"-",SUMIFS(INDEX('Model Participation Data'!$N$8:$DX$57,0,MATCH(CONCATENATE($J2314,M$6),'Model Participation Data'!$N$6:$DX$6,0)),'Model Participation Data'!$B$8:$B$57,$C2314,'Model Participation Data'!$C$8:$C$57,$D2314))</f>
        <v>0</v>
      </c>
      <c r="N2314" s="254">
        <f>IF(ISNA(SUMIFS(INDEX('Model Participation Data'!$N$8:$DX$57,0,MATCH(CONCATENATE($J2314,N$6),'Model Participation Data'!$N$6:$DX$6,0)),'Model Participation Data'!$B$8:$B$57,$C2314,'Model Participation Data'!$C$8:$C$57,$D2314)),"-",SUMIFS(INDEX('Model Participation Data'!$N$8:$DX$57,0,MATCH(CONCATENATE($J2314,N$6),'Model Participation Data'!$N$6:$DX$6,0)),'Model Participation Data'!$B$8:$B$57,$C2314,'Model Participation Data'!$C$8:$C$57,$D2314))</f>
        <v>0</v>
      </c>
      <c r="O2314" s="154">
        <f>IF(ISNA(SUMIFS(INDEX('Model Participation Data'!$N$8:$DX$57,0,MATCH(CONCATENATE($J2314,O$6),'Model Participation Data'!$N$6:$DX$6,0)),'Model Participation Data'!$B$8:$B$57,$C2314,'Model Participation Data'!$C$8:$C$57,$D2314)),"-",SUMIFS(INDEX('Model Participation Data'!$N$8:$DX$57,0,MATCH(CONCATENATE($J2314,O$6),'Model Participation Data'!$N$6:$DX$6,0)),'Model Participation Data'!$B$8:$B$57,$C2314,'Model Participation Data'!$C$8:$C$57,$D2314))</f>
        <v>0</v>
      </c>
    </row>
    <row r="2315" spans="2:15" x14ac:dyDescent="0.35">
      <c r="B2315" s="37" t="s">
        <v>80</v>
      </c>
      <c r="C2315" s="38" t="str">
        <f>IF(ISBLANK('Model Participation Data'!$B$100),"-",'Model Participation Data'!$B$100)</f>
        <v>-</v>
      </c>
      <c r="D2315" s="38" t="str">
        <f>IF(ISBLANK('Model Participation Data'!$C$100),"-",'Model Participation Data'!$C$100)</f>
        <v>-</v>
      </c>
      <c r="E2315" s="38" t="str">
        <f>IF(ISBLANK('Model Participation Data'!$D$100),"-",'Model Participation Data'!$D$100)</f>
        <v>-</v>
      </c>
      <c r="F2315" s="38" t="str">
        <f>IF(ISBLANK('Model Participation Data'!$E$100),"-",'Model Participation Data'!$E$100)</f>
        <v>-</v>
      </c>
      <c r="G2315" s="151" t="str">
        <f>IF(ISBLANK('Model Participation Data'!$F$100),"-",'Model Participation Data'!$F$100)</f>
        <v>-</v>
      </c>
      <c r="H2315" s="253">
        <v>2</v>
      </c>
      <c r="I2315" s="253">
        <v>2</v>
      </c>
      <c r="J2315" s="150" t="str">
        <f t="shared" si="82"/>
        <v>22</v>
      </c>
      <c r="K2315" s="38" t="str">
        <f>IF(ISBLANK('Model Participation Data'!$L$100),"-",'Model Participation Data'!$L$100)</f>
        <v>-</v>
      </c>
      <c r="L2315" s="39" t="str">
        <f>IF(ISBLANK('Model Participation Data'!$M$100),"-",'Model Participation Data'!$M$100)</f>
        <v>-</v>
      </c>
      <c r="M2315" s="254">
        <f>IF(ISNA(SUMIFS(INDEX('Model Participation Data'!$N$8:$DX$57,0,MATCH(CONCATENATE($J2315,M$6),'Model Participation Data'!$N$6:$DX$6,0)),'Model Participation Data'!$B$8:$B$57,$C2315,'Model Participation Data'!$C$8:$C$57,$D2315)),"-",SUMIFS(INDEX('Model Participation Data'!$N$8:$DX$57,0,MATCH(CONCATENATE($J2315,M$6),'Model Participation Data'!$N$6:$DX$6,0)),'Model Participation Data'!$B$8:$B$57,$C2315,'Model Participation Data'!$C$8:$C$57,$D2315))</f>
        <v>0</v>
      </c>
      <c r="N2315" s="254">
        <f>IF(ISNA(SUMIFS(INDEX('Model Participation Data'!$N$8:$DX$57,0,MATCH(CONCATENATE($J2315,N$6),'Model Participation Data'!$N$6:$DX$6,0)),'Model Participation Data'!$B$8:$B$57,$C2315,'Model Participation Data'!$C$8:$C$57,$D2315)),"-",SUMIFS(INDEX('Model Participation Data'!$N$8:$DX$57,0,MATCH(CONCATENATE($J2315,N$6),'Model Participation Data'!$N$6:$DX$6,0)),'Model Participation Data'!$B$8:$B$57,$C2315,'Model Participation Data'!$C$8:$C$57,$D2315))</f>
        <v>0</v>
      </c>
      <c r="O2315" s="154">
        <f>IF(ISNA(SUMIFS(INDEX('Model Participation Data'!$N$8:$DX$57,0,MATCH(CONCATENATE($J2315,O$6),'Model Participation Data'!$N$6:$DX$6,0)),'Model Participation Data'!$B$8:$B$57,$C2315,'Model Participation Data'!$C$8:$C$57,$D2315)),"-",SUMIFS(INDEX('Model Participation Data'!$N$8:$DX$57,0,MATCH(CONCATENATE($J2315,O$6),'Model Participation Data'!$N$6:$DX$6,0)),'Model Participation Data'!$B$8:$B$57,$C2315,'Model Participation Data'!$C$8:$C$57,$D2315))</f>
        <v>0</v>
      </c>
    </row>
    <row r="2316" spans="2:15" x14ac:dyDescent="0.35">
      <c r="B2316" s="37" t="s">
        <v>80</v>
      </c>
      <c r="C2316" s="38" t="str">
        <f>IF(ISBLANK('Model Participation Data'!$B$100),"-",'Model Participation Data'!$B$100)</f>
        <v>-</v>
      </c>
      <c r="D2316" s="38" t="str">
        <f>IF(ISBLANK('Model Participation Data'!$C$100),"-",'Model Participation Data'!$C$100)</f>
        <v>-</v>
      </c>
      <c r="E2316" s="38" t="str">
        <f>IF(ISBLANK('Model Participation Data'!$D$100),"-",'Model Participation Data'!$D$100)</f>
        <v>-</v>
      </c>
      <c r="F2316" s="38" t="str">
        <f>IF(ISBLANK('Model Participation Data'!$E$100),"-",'Model Participation Data'!$E$100)</f>
        <v>-</v>
      </c>
      <c r="G2316" s="151" t="str">
        <f>IF(ISBLANK('Model Participation Data'!$F$100),"-",'Model Participation Data'!$F$100)</f>
        <v>-</v>
      </c>
      <c r="H2316" s="253">
        <v>2</v>
      </c>
      <c r="I2316" s="253">
        <v>3</v>
      </c>
      <c r="J2316" s="150" t="str">
        <f t="shared" si="82"/>
        <v>23</v>
      </c>
      <c r="K2316" s="38" t="str">
        <f>IF(ISBLANK('Model Participation Data'!$L$100),"-",'Model Participation Data'!$L$100)</f>
        <v>-</v>
      </c>
      <c r="L2316" s="39" t="str">
        <f>IF(ISBLANK('Model Participation Data'!$M$100),"-",'Model Participation Data'!$M$100)</f>
        <v>-</v>
      </c>
      <c r="M2316" s="254">
        <f>IF(ISNA(SUMIFS(INDEX('Model Participation Data'!$N$8:$DX$57,0,MATCH(CONCATENATE($J2316,M$6),'Model Participation Data'!$N$6:$DX$6,0)),'Model Participation Data'!$B$8:$B$57,$C2316,'Model Participation Data'!$C$8:$C$57,$D2316)),"-",SUMIFS(INDEX('Model Participation Data'!$N$8:$DX$57,0,MATCH(CONCATENATE($J2316,M$6),'Model Participation Data'!$N$6:$DX$6,0)),'Model Participation Data'!$B$8:$B$57,$C2316,'Model Participation Data'!$C$8:$C$57,$D2316))</f>
        <v>0</v>
      </c>
      <c r="N2316" s="254">
        <f>IF(ISNA(SUMIFS(INDEX('Model Participation Data'!$N$8:$DX$57,0,MATCH(CONCATENATE($J2316,N$6),'Model Participation Data'!$N$6:$DX$6,0)),'Model Participation Data'!$B$8:$B$57,$C2316,'Model Participation Data'!$C$8:$C$57,$D2316)),"-",SUMIFS(INDEX('Model Participation Data'!$N$8:$DX$57,0,MATCH(CONCATENATE($J2316,N$6),'Model Participation Data'!$N$6:$DX$6,0)),'Model Participation Data'!$B$8:$B$57,$C2316,'Model Participation Data'!$C$8:$C$57,$D2316))</f>
        <v>0</v>
      </c>
      <c r="O2316" s="154">
        <f>IF(ISNA(SUMIFS(INDEX('Model Participation Data'!$N$8:$DX$57,0,MATCH(CONCATENATE($J2316,O$6),'Model Participation Data'!$N$6:$DX$6,0)),'Model Participation Data'!$B$8:$B$57,$C2316,'Model Participation Data'!$C$8:$C$57,$D2316)),"-",SUMIFS(INDEX('Model Participation Data'!$N$8:$DX$57,0,MATCH(CONCATENATE($J2316,O$6),'Model Participation Data'!$N$6:$DX$6,0)),'Model Participation Data'!$B$8:$B$57,$C2316,'Model Participation Data'!$C$8:$C$57,$D2316))</f>
        <v>0</v>
      </c>
    </row>
    <row r="2317" spans="2:15" x14ac:dyDescent="0.35">
      <c r="B2317" s="37" t="s">
        <v>80</v>
      </c>
      <c r="C2317" s="38" t="str">
        <f>IF(ISBLANK('Model Participation Data'!$B$100),"-",'Model Participation Data'!$B$100)</f>
        <v>-</v>
      </c>
      <c r="D2317" s="38" t="str">
        <f>IF(ISBLANK('Model Participation Data'!$C$100),"-",'Model Participation Data'!$C$100)</f>
        <v>-</v>
      </c>
      <c r="E2317" s="38" t="str">
        <f>IF(ISBLANK('Model Participation Data'!$D$100),"-",'Model Participation Data'!$D$100)</f>
        <v>-</v>
      </c>
      <c r="F2317" s="38" t="str">
        <f>IF(ISBLANK('Model Participation Data'!$E$100),"-",'Model Participation Data'!$E$100)</f>
        <v>-</v>
      </c>
      <c r="G2317" s="151" t="str">
        <f>IF(ISBLANK('Model Participation Data'!$F$100),"-",'Model Participation Data'!$F$100)</f>
        <v>-</v>
      </c>
      <c r="H2317" s="253">
        <v>2</v>
      </c>
      <c r="I2317" s="253">
        <v>4</v>
      </c>
      <c r="J2317" s="150" t="str">
        <f t="shared" si="82"/>
        <v>24</v>
      </c>
      <c r="K2317" s="38" t="str">
        <f>IF(ISBLANK('Model Participation Data'!$L$100),"-",'Model Participation Data'!$L$100)</f>
        <v>-</v>
      </c>
      <c r="L2317" s="39" t="str">
        <f>IF(ISBLANK('Model Participation Data'!$M$100),"-",'Model Participation Data'!$M$100)</f>
        <v>-</v>
      </c>
      <c r="M2317" s="254">
        <f>IF(ISNA(SUMIFS(INDEX('Model Participation Data'!$N$8:$DX$57,0,MATCH(CONCATENATE($J2317,M$6),'Model Participation Data'!$N$6:$DX$6,0)),'Model Participation Data'!$B$8:$B$57,$C2317,'Model Participation Data'!$C$8:$C$57,$D2317)),"-",SUMIFS(INDEX('Model Participation Data'!$N$8:$DX$57,0,MATCH(CONCATENATE($J2317,M$6),'Model Participation Data'!$N$6:$DX$6,0)),'Model Participation Data'!$B$8:$B$57,$C2317,'Model Participation Data'!$C$8:$C$57,$D2317))</f>
        <v>0</v>
      </c>
      <c r="N2317" s="254">
        <f>IF(ISNA(SUMIFS(INDEX('Model Participation Data'!$N$8:$DX$57,0,MATCH(CONCATENATE($J2317,N$6),'Model Participation Data'!$N$6:$DX$6,0)),'Model Participation Data'!$B$8:$B$57,$C2317,'Model Participation Data'!$C$8:$C$57,$D2317)),"-",SUMIFS(INDEX('Model Participation Data'!$N$8:$DX$57,0,MATCH(CONCATENATE($J2317,N$6),'Model Participation Data'!$N$6:$DX$6,0)),'Model Participation Data'!$B$8:$B$57,$C2317,'Model Participation Data'!$C$8:$C$57,$D2317))</f>
        <v>0</v>
      </c>
      <c r="O2317" s="154">
        <f>IF(ISNA(SUMIFS(INDEX('Model Participation Data'!$N$8:$DX$57,0,MATCH(CONCATENATE($J2317,O$6),'Model Participation Data'!$N$6:$DX$6,0)),'Model Participation Data'!$B$8:$B$57,$C2317,'Model Participation Data'!$C$8:$C$57,$D2317)),"-",SUMIFS(INDEX('Model Participation Data'!$N$8:$DX$57,0,MATCH(CONCATENATE($J2317,O$6),'Model Participation Data'!$N$6:$DX$6,0)),'Model Participation Data'!$B$8:$B$57,$C2317,'Model Participation Data'!$C$8:$C$57,$D2317))</f>
        <v>0</v>
      </c>
    </row>
    <row r="2318" spans="2:15" x14ac:dyDescent="0.35">
      <c r="B2318" s="37" t="s">
        <v>80</v>
      </c>
      <c r="C2318" s="38" t="str">
        <f>IF(ISBLANK('Model Participation Data'!$B$100),"-",'Model Participation Data'!$B$100)</f>
        <v>-</v>
      </c>
      <c r="D2318" s="38" t="str">
        <f>IF(ISBLANK('Model Participation Data'!$C$100),"-",'Model Participation Data'!$C$100)</f>
        <v>-</v>
      </c>
      <c r="E2318" s="38" t="str">
        <f>IF(ISBLANK('Model Participation Data'!$D$100),"-",'Model Participation Data'!$D$100)</f>
        <v>-</v>
      </c>
      <c r="F2318" s="38" t="str">
        <f>IF(ISBLANK('Model Participation Data'!$E$100),"-",'Model Participation Data'!$E$100)</f>
        <v>-</v>
      </c>
      <c r="G2318" s="151" t="str">
        <f>IF(ISBLANK('Model Participation Data'!$F$100),"-",'Model Participation Data'!$F$100)</f>
        <v>-</v>
      </c>
      <c r="H2318" s="253">
        <v>2</v>
      </c>
      <c r="I2318" s="253">
        <v>5</v>
      </c>
      <c r="J2318" s="150" t="str">
        <f t="shared" si="82"/>
        <v>25</v>
      </c>
      <c r="K2318" s="38" t="str">
        <f>IF(ISBLANK('Model Participation Data'!$L$100),"-",'Model Participation Data'!$L$100)</f>
        <v>-</v>
      </c>
      <c r="L2318" s="39" t="str">
        <f>IF(ISBLANK('Model Participation Data'!$M$100),"-",'Model Participation Data'!$M$100)</f>
        <v>-</v>
      </c>
      <c r="M2318" s="254">
        <f>IF(ISNA(SUMIFS(INDEX('Model Participation Data'!$N$8:$DX$57,0,MATCH(CONCATENATE($J2318,M$6),'Model Participation Data'!$N$6:$DX$6,0)),'Model Participation Data'!$B$8:$B$57,$C2318,'Model Participation Data'!$C$8:$C$57,$D2318)),"-",SUMIFS(INDEX('Model Participation Data'!$N$8:$DX$57,0,MATCH(CONCATENATE($J2318,M$6),'Model Participation Data'!$N$6:$DX$6,0)),'Model Participation Data'!$B$8:$B$57,$C2318,'Model Participation Data'!$C$8:$C$57,$D2318))</f>
        <v>0</v>
      </c>
      <c r="N2318" s="254">
        <f>IF(ISNA(SUMIFS(INDEX('Model Participation Data'!$N$8:$DX$57,0,MATCH(CONCATENATE($J2318,N$6),'Model Participation Data'!$N$6:$DX$6,0)),'Model Participation Data'!$B$8:$B$57,$C2318,'Model Participation Data'!$C$8:$C$57,$D2318)),"-",SUMIFS(INDEX('Model Participation Data'!$N$8:$DX$57,0,MATCH(CONCATENATE($J2318,N$6),'Model Participation Data'!$N$6:$DX$6,0)),'Model Participation Data'!$B$8:$B$57,$C2318,'Model Participation Data'!$C$8:$C$57,$D2318))</f>
        <v>0</v>
      </c>
      <c r="O2318" s="154">
        <f>IF(ISNA(SUMIFS(INDEX('Model Participation Data'!$N$8:$DX$57,0,MATCH(CONCATENATE($J2318,O$6),'Model Participation Data'!$N$6:$DX$6,0)),'Model Participation Data'!$B$8:$B$57,$C2318,'Model Participation Data'!$C$8:$C$57,$D2318)),"-",SUMIFS(INDEX('Model Participation Data'!$N$8:$DX$57,0,MATCH(CONCATENATE($J2318,O$6),'Model Participation Data'!$N$6:$DX$6,0)),'Model Participation Data'!$B$8:$B$57,$C2318,'Model Participation Data'!$C$8:$C$57,$D2318))</f>
        <v>0</v>
      </c>
    </row>
    <row r="2319" spans="2:15" x14ac:dyDescent="0.35">
      <c r="B2319" s="37" t="s">
        <v>80</v>
      </c>
      <c r="C2319" s="38" t="str">
        <f>IF(ISBLANK('Model Participation Data'!$B$100),"-",'Model Participation Data'!$B$100)</f>
        <v>-</v>
      </c>
      <c r="D2319" s="38" t="str">
        <f>IF(ISBLANK('Model Participation Data'!$C$100),"-",'Model Participation Data'!$C$100)</f>
        <v>-</v>
      </c>
      <c r="E2319" s="38" t="str">
        <f>IF(ISBLANK('Model Participation Data'!$D$100),"-",'Model Participation Data'!$D$100)</f>
        <v>-</v>
      </c>
      <c r="F2319" s="38" t="str">
        <f>IF(ISBLANK('Model Participation Data'!$E$100),"-",'Model Participation Data'!$E$100)</f>
        <v>-</v>
      </c>
      <c r="G2319" s="151" t="str">
        <f>IF(ISBLANK('Model Participation Data'!$F$100),"-",'Model Participation Data'!$F$100)</f>
        <v>-</v>
      </c>
      <c r="H2319" s="253">
        <v>2</v>
      </c>
      <c r="I2319" s="253" t="s">
        <v>65</v>
      </c>
      <c r="J2319" s="150" t="str">
        <f t="shared" si="82"/>
        <v>2Goal</v>
      </c>
      <c r="K2319" s="38" t="str">
        <f>IF(ISBLANK('Model Participation Data'!$L$100),"-",'Model Participation Data'!$L$100)</f>
        <v>-</v>
      </c>
      <c r="L2319" s="39" t="str">
        <f>IF(ISBLANK('Model Participation Data'!$M$100),"-",'Model Participation Data'!$M$100)</f>
        <v>-</v>
      </c>
      <c r="M2319" s="254" t="str">
        <f>IF(ISNA(SUMIFS(INDEX('Model Participation Data'!$N$8:$DX$57,0,MATCH(CONCATENATE($J2319,M$6),'Model Participation Data'!$N$6:$DX$6,0)),'Model Participation Data'!$B$8:$B$57,$C2319,'Model Participation Data'!$C$8:$C$57,$D2319)),"-",SUMIFS(INDEX('Model Participation Data'!$N$8:$DX$57,0,MATCH(CONCATENATE($J2319,M$6),'Model Participation Data'!$N$6:$DX$6,0)),'Model Participation Data'!$B$8:$B$57,$C2319,'Model Participation Data'!$C$8:$C$57,$D2319))</f>
        <v>-</v>
      </c>
      <c r="N2319" s="254" t="str">
        <f>IF(ISNA(SUMIFS(INDEX('Model Participation Data'!$N$8:$DX$57,0,MATCH(CONCATENATE($J2319,N$6),'Model Participation Data'!$N$6:$DX$6,0)),'Model Participation Data'!$B$8:$B$57,$C2319,'Model Participation Data'!$C$8:$C$57,$D2319)),"-",SUMIFS(INDEX('Model Participation Data'!$N$8:$DX$57,0,MATCH(CONCATENATE($J2319,N$6),'Model Participation Data'!$N$6:$DX$6,0)),'Model Participation Data'!$B$8:$B$57,$C2319,'Model Participation Data'!$C$8:$C$57,$D2319))</f>
        <v>-</v>
      </c>
      <c r="O2319" s="154">
        <f>IF(ISNA(SUMIFS(INDEX('Model Participation Data'!$N$8:$DX$57,0,MATCH(CONCATENATE($J2319,O$6),'Model Participation Data'!$N$6:$DX$6,0)),'Model Participation Data'!$B$8:$B$57,$C2319,'Model Participation Data'!$C$8:$C$57,$D2319)),"-",SUMIFS(INDEX('Model Participation Data'!$N$8:$DX$57,0,MATCH(CONCATENATE($J2319,O$6),'Model Participation Data'!$N$6:$DX$6,0)),'Model Participation Data'!$B$8:$B$57,$C2319,'Model Participation Data'!$C$8:$C$57,$D2319))</f>
        <v>0</v>
      </c>
    </row>
    <row r="2320" spans="2:15" x14ac:dyDescent="0.35">
      <c r="B2320" s="37" t="s">
        <v>80</v>
      </c>
      <c r="C2320" s="38" t="str">
        <f>IF(ISBLANK('Model Participation Data'!$B$100),"-",'Model Participation Data'!$B$100)</f>
        <v>-</v>
      </c>
      <c r="D2320" s="38" t="str">
        <f>IF(ISBLANK('Model Participation Data'!$C$100),"-",'Model Participation Data'!$C$100)</f>
        <v>-</v>
      </c>
      <c r="E2320" s="38" t="str">
        <f>IF(ISBLANK('Model Participation Data'!$D$100),"-",'Model Participation Data'!$D$100)</f>
        <v>-</v>
      </c>
      <c r="F2320" s="38" t="str">
        <f>IF(ISBLANK('Model Participation Data'!$E$100),"-",'Model Participation Data'!$E$100)</f>
        <v>-</v>
      </c>
      <c r="G2320" s="151" t="str">
        <f>IF(ISBLANK('Model Participation Data'!$F$100),"-",'Model Participation Data'!$F$100)</f>
        <v>-</v>
      </c>
      <c r="H2320" s="253">
        <v>3</v>
      </c>
      <c r="I2320" s="253">
        <v>1</v>
      </c>
      <c r="J2320" s="150" t="str">
        <f t="shared" si="82"/>
        <v>31</v>
      </c>
      <c r="K2320" s="38" t="str">
        <f>IF(ISBLANK('Model Participation Data'!$L$100),"-",'Model Participation Data'!$L$100)</f>
        <v>-</v>
      </c>
      <c r="L2320" s="39" t="str">
        <f>IF(ISBLANK('Model Participation Data'!$M$100),"-",'Model Participation Data'!$M$100)</f>
        <v>-</v>
      </c>
      <c r="M2320" s="254">
        <f>IF(ISNA(SUMIFS(INDEX('Model Participation Data'!$N$8:$DX$57,0,MATCH(CONCATENATE($J2320,M$6),'Model Participation Data'!$N$6:$DX$6,0)),'Model Participation Data'!$B$8:$B$57,$C2320,'Model Participation Data'!$C$8:$C$57,$D2320)),"-",SUMIFS(INDEX('Model Participation Data'!$N$8:$DX$57,0,MATCH(CONCATENATE($J2320,M$6),'Model Participation Data'!$N$6:$DX$6,0)),'Model Participation Data'!$B$8:$B$57,$C2320,'Model Participation Data'!$C$8:$C$57,$D2320))</f>
        <v>0</v>
      </c>
      <c r="N2320" s="254">
        <f>IF(ISNA(SUMIFS(INDEX('Model Participation Data'!$N$8:$DX$57,0,MATCH(CONCATENATE($J2320,N$6),'Model Participation Data'!$N$6:$DX$6,0)),'Model Participation Data'!$B$8:$B$57,$C2320,'Model Participation Data'!$C$8:$C$57,$D2320)),"-",SUMIFS(INDEX('Model Participation Data'!$N$8:$DX$57,0,MATCH(CONCATENATE($J2320,N$6),'Model Participation Data'!$N$6:$DX$6,0)),'Model Participation Data'!$B$8:$B$57,$C2320,'Model Participation Data'!$C$8:$C$57,$D2320))</f>
        <v>0</v>
      </c>
      <c r="O2320" s="154">
        <f>IF(ISNA(SUMIFS(INDEX('Model Participation Data'!$N$8:$DX$57,0,MATCH(CONCATENATE($J2320,O$6),'Model Participation Data'!$N$6:$DX$6,0)),'Model Participation Data'!$B$8:$B$57,$C2320,'Model Participation Data'!$C$8:$C$57,$D2320)),"-",SUMIFS(INDEX('Model Participation Data'!$N$8:$DX$57,0,MATCH(CONCATENATE($J2320,O$6),'Model Participation Data'!$N$6:$DX$6,0)),'Model Participation Data'!$B$8:$B$57,$C2320,'Model Participation Data'!$C$8:$C$57,$D2320))</f>
        <v>0</v>
      </c>
    </row>
    <row r="2321" spans="2:15" x14ac:dyDescent="0.35">
      <c r="B2321" s="37" t="s">
        <v>80</v>
      </c>
      <c r="C2321" s="38" t="str">
        <f>IF(ISBLANK('Model Participation Data'!$B$100),"-",'Model Participation Data'!$B$100)</f>
        <v>-</v>
      </c>
      <c r="D2321" s="38" t="str">
        <f>IF(ISBLANK('Model Participation Data'!$C$100),"-",'Model Participation Data'!$C$100)</f>
        <v>-</v>
      </c>
      <c r="E2321" s="38" t="str">
        <f>IF(ISBLANK('Model Participation Data'!$D$100),"-",'Model Participation Data'!$D$100)</f>
        <v>-</v>
      </c>
      <c r="F2321" s="38" t="str">
        <f>IF(ISBLANK('Model Participation Data'!$E$100),"-",'Model Participation Data'!$E$100)</f>
        <v>-</v>
      </c>
      <c r="G2321" s="151" t="str">
        <f>IF(ISBLANK('Model Participation Data'!$F$100),"-",'Model Participation Data'!$F$100)</f>
        <v>-</v>
      </c>
      <c r="H2321" s="253">
        <v>3</v>
      </c>
      <c r="I2321" s="253">
        <v>2</v>
      </c>
      <c r="J2321" s="150" t="str">
        <f t="shared" si="82"/>
        <v>32</v>
      </c>
      <c r="K2321" s="38" t="str">
        <f>IF(ISBLANK('Model Participation Data'!$L$100),"-",'Model Participation Data'!$L$100)</f>
        <v>-</v>
      </c>
      <c r="L2321" s="39" t="str">
        <f>IF(ISBLANK('Model Participation Data'!$M$100),"-",'Model Participation Data'!$M$100)</f>
        <v>-</v>
      </c>
      <c r="M2321" s="254">
        <f>IF(ISNA(SUMIFS(INDEX('Model Participation Data'!$N$8:$DX$57,0,MATCH(CONCATENATE($J2321,M$6),'Model Participation Data'!$N$6:$DX$6,0)),'Model Participation Data'!$B$8:$B$57,$C2321,'Model Participation Data'!$C$8:$C$57,$D2321)),"-",SUMIFS(INDEX('Model Participation Data'!$N$8:$DX$57,0,MATCH(CONCATENATE($J2321,M$6),'Model Participation Data'!$N$6:$DX$6,0)),'Model Participation Data'!$B$8:$B$57,$C2321,'Model Participation Data'!$C$8:$C$57,$D2321))</f>
        <v>0</v>
      </c>
      <c r="N2321" s="254">
        <f>IF(ISNA(SUMIFS(INDEX('Model Participation Data'!$N$8:$DX$57,0,MATCH(CONCATENATE($J2321,N$6),'Model Participation Data'!$N$6:$DX$6,0)),'Model Participation Data'!$B$8:$B$57,$C2321,'Model Participation Data'!$C$8:$C$57,$D2321)),"-",SUMIFS(INDEX('Model Participation Data'!$N$8:$DX$57,0,MATCH(CONCATENATE($J2321,N$6),'Model Participation Data'!$N$6:$DX$6,0)),'Model Participation Data'!$B$8:$B$57,$C2321,'Model Participation Data'!$C$8:$C$57,$D2321))</f>
        <v>0</v>
      </c>
      <c r="O2321" s="154">
        <f>IF(ISNA(SUMIFS(INDEX('Model Participation Data'!$N$8:$DX$57,0,MATCH(CONCATENATE($J2321,O$6),'Model Participation Data'!$N$6:$DX$6,0)),'Model Participation Data'!$B$8:$B$57,$C2321,'Model Participation Data'!$C$8:$C$57,$D2321)),"-",SUMIFS(INDEX('Model Participation Data'!$N$8:$DX$57,0,MATCH(CONCATENATE($J2321,O$6),'Model Participation Data'!$N$6:$DX$6,0)),'Model Participation Data'!$B$8:$B$57,$C2321,'Model Participation Data'!$C$8:$C$57,$D2321))</f>
        <v>0</v>
      </c>
    </row>
    <row r="2322" spans="2:15" x14ac:dyDescent="0.35">
      <c r="B2322" s="37" t="s">
        <v>80</v>
      </c>
      <c r="C2322" s="38" t="str">
        <f>IF(ISBLANK('Model Participation Data'!$B$100),"-",'Model Participation Data'!$B$100)</f>
        <v>-</v>
      </c>
      <c r="D2322" s="38" t="str">
        <f>IF(ISBLANK('Model Participation Data'!$C$100),"-",'Model Participation Data'!$C$100)</f>
        <v>-</v>
      </c>
      <c r="E2322" s="38" t="str">
        <f>IF(ISBLANK('Model Participation Data'!$D$100),"-",'Model Participation Data'!$D$100)</f>
        <v>-</v>
      </c>
      <c r="F2322" s="38" t="str">
        <f>IF(ISBLANK('Model Participation Data'!$E$100),"-",'Model Participation Data'!$E$100)</f>
        <v>-</v>
      </c>
      <c r="G2322" s="151" t="str">
        <f>IF(ISBLANK('Model Participation Data'!$F$100),"-",'Model Participation Data'!$F$100)</f>
        <v>-</v>
      </c>
      <c r="H2322" s="253">
        <v>3</v>
      </c>
      <c r="I2322" s="253">
        <v>3</v>
      </c>
      <c r="J2322" s="150" t="str">
        <f t="shared" si="82"/>
        <v>33</v>
      </c>
      <c r="K2322" s="38" t="str">
        <f>IF(ISBLANK('Model Participation Data'!$L$100),"-",'Model Participation Data'!$L$100)</f>
        <v>-</v>
      </c>
      <c r="L2322" s="39" t="str">
        <f>IF(ISBLANK('Model Participation Data'!$M$100),"-",'Model Participation Data'!$M$100)</f>
        <v>-</v>
      </c>
      <c r="M2322" s="254">
        <f>IF(ISNA(SUMIFS(INDEX('Model Participation Data'!$N$8:$DX$57,0,MATCH(CONCATENATE($J2322,M$6),'Model Participation Data'!$N$6:$DX$6,0)),'Model Participation Data'!$B$8:$B$57,$C2322,'Model Participation Data'!$C$8:$C$57,$D2322)),"-",SUMIFS(INDEX('Model Participation Data'!$N$8:$DX$57,0,MATCH(CONCATENATE($J2322,M$6),'Model Participation Data'!$N$6:$DX$6,0)),'Model Participation Data'!$B$8:$B$57,$C2322,'Model Participation Data'!$C$8:$C$57,$D2322))</f>
        <v>0</v>
      </c>
      <c r="N2322" s="254">
        <f>IF(ISNA(SUMIFS(INDEX('Model Participation Data'!$N$8:$DX$57,0,MATCH(CONCATENATE($J2322,N$6),'Model Participation Data'!$N$6:$DX$6,0)),'Model Participation Data'!$B$8:$B$57,$C2322,'Model Participation Data'!$C$8:$C$57,$D2322)),"-",SUMIFS(INDEX('Model Participation Data'!$N$8:$DX$57,0,MATCH(CONCATENATE($J2322,N$6),'Model Participation Data'!$N$6:$DX$6,0)),'Model Participation Data'!$B$8:$B$57,$C2322,'Model Participation Data'!$C$8:$C$57,$D2322))</f>
        <v>0</v>
      </c>
      <c r="O2322" s="154">
        <f>IF(ISNA(SUMIFS(INDEX('Model Participation Data'!$N$8:$DX$57,0,MATCH(CONCATENATE($J2322,O$6),'Model Participation Data'!$N$6:$DX$6,0)),'Model Participation Data'!$B$8:$B$57,$C2322,'Model Participation Data'!$C$8:$C$57,$D2322)),"-",SUMIFS(INDEX('Model Participation Data'!$N$8:$DX$57,0,MATCH(CONCATENATE($J2322,O$6),'Model Participation Data'!$N$6:$DX$6,0)),'Model Participation Data'!$B$8:$B$57,$C2322,'Model Participation Data'!$C$8:$C$57,$D2322))</f>
        <v>0</v>
      </c>
    </row>
    <row r="2323" spans="2:15" x14ac:dyDescent="0.35">
      <c r="B2323" s="37" t="s">
        <v>80</v>
      </c>
      <c r="C2323" s="38" t="str">
        <f>IF(ISBLANK('Model Participation Data'!$B$100),"-",'Model Participation Data'!$B$100)</f>
        <v>-</v>
      </c>
      <c r="D2323" s="38" t="str">
        <f>IF(ISBLANK('Model Participation Data'!$C$100),"-",'Model Participation Data'!$C$100)</f>
        <v>-</v>
      </c>
      <c r="E2323" s="38" t="str">
        <f>IF(ISBLANK('Model Participation Data'!$D$100),"-",'Model Participation Data'!$D$100)</f>
        <v>-</v>
      </c>
      <c r="F2323" s="38" t="str">
        <f>IF(ISBLANK('Model Participation Data'!$E$100),"-",'Model Participation Data'!$E$100)</f>
        <v>-</v>
      </c>
      <c r="G2323" s="151" t="str">
        <f>IF(ISBLANK('Model Participation Data'!$F$100),"-",'Model Participation Data'!$F$100)</f>
        <v>-</v>
      </c>
      <c r="H2323" s="253">
        <v>3</v>
      </c>
      <c r="I2323" s="253">
        <v>4</v>
      </c>
      <c r="J2323" s="150" t="str">
        <f t="shared" si="82"/>
        <v>34</v>
      </c>
      <c r="K2323" s="38" t="str">
        <f>IF(ISBLANK('Model Participation Data'!$L$100),"-",'Model Participation Data'!$L$100)</f>
        <v>-</v>
      </c>
      <c r="L2323" s="39" t="str">
        <f>IF(ISBLANK('Model Participation Data'!$M$100),"-",'Model Participation Data'!$M$100)</f>
        <v>-</v>
      </c>
      <c r="M2323" s="254">
        <f>IF(ISNA(SUMIFS(INDEX('Model Participation Data'!$N$8:$DX$57,0,MATCH(CONCATENATE($J2323,M$6),'Model Participation Data'!$N$6:$DX$6,0)),'Model Participation Data'!$B$8:$B$57,$C2323,'Model Participation Data'!$C$8:$C$57,$D2323)),"-",SUMIFS(INDEX('Model Participation Data'!$N$8:$DX$57,0,MATCH(CONCATENATE($J2323,M$6),'Model Participation Data'!$N$6:$DX$6,0)),'Model Participation Data'!$B$8:$B$57,$C2323,'Model Participation Data'!$C$8:$C$57,$D2323))</f>
        <v>0</v>
      </c>
      <c r="N2323" s="254">
        <f>IF(ISNA(SUMIFS(INDEX('Model Participation Data'!$N$8:$DX$57,0,MATCH(CONCATENATE($J2323,N$6),'Model Participation Data'!$N$6:$DX$6,0)),'Model Participation Data'!$B$8:$B$57,$C2323,'Model Participation Data'!$C$8:$C$57,$D2323)),"-",SUMIFS(INDEX('Model Participation Data'!$N$8:$DX$57,0,MATCH(CONCATENATE($J2323,N$6),'Model Participation Data'!$N$6:$DX$6,0)),'Model Participation Data'!$B$8:$B$57,$C2323,'Model Participation Data'!$C$8:$C$57,$D2323))</f>
        <v>0</v>
      </c>
      <c r="O2323" s="154">
        <f>IF(ISNA(SUMIFS(INDEX('Model Participation Data'!$N$8:$DX$57,0,MATCH(CONCATENATE($J2323,O$6),'Model Participation Data'!$N$6:$DX$6,0)),'Model Participation Data'!$B$8:$B$57,$C2323,'Model Participation Data'!$C$8:$C$57,$D2323)),"-",SUMIFS(INDEX('Model Participation Data'!$N$8:$DX$57,0,MATCH(CONCATENATE($J2323,O$6),'Model Participation Data'!$N$6:$DX$6,0)),'Model Participation Data'!$B$8:$B$57,$C2323,'Model Participation Data'!$C$8:$C$57,$D2323))</f>
        <v>0</v>
      </c>
    </row>
    <row r="2324" spans="2:15" x14ac:dyDescent="0.35">
      <c r="B2324" s="37" t="s">
        <v>80</v>
      </c>
      <c r="C2324" s="38" t="str">
        <f>IF(ISBLANK('Model Participation Data'!$B$100),"-",'Model Participation Data'!$B$100)</f>
        <v>-</v>
      </c>
      <c r="D2324" s="38" t="str">
        <f>IF(ISBLANK('Model Participation Data'!$C$100),"-",'Model Participation Data'!$C$100)</f>
        <v>-</v>
      </c>
      <c r="E2324" s="38" t="str">
        <f>IF(ISBLANK('Model Participation Data'!$D$100),"-",'Model Participation Data'!$D$100)</f>
        <v>-</v>
      </c>
      <c r="F2324" s="38" t="str">
        <f>IF(ISBLANK('Model Participation Data'!$E$100),"-",'Model Participation Data'!$E$100)</f>
        <v>-</v>
      </c>
      <c r="G2324" s="151" t="str">
        <f>IF(ISBLANK('Model Participation Data'!$F$100),"-",'Model Participation Data'!$F$100)</f>
        <v>-</v>
      </c>
      <c r="H2324" s="253">
        <v>3</v>
      </c>
      <c r="I2324" s="253">
        <v>5</v>
      </c>
      <c r="J2324" s="150" t="str">
        <f t="shared" si="82"/>
        <v>35</v>
      </c>
      <c r="K2324" s="38" t="str">
        <f>IF(ISBLANK('Model Participation Data'!$L$100),"-",'Model Participation Data'!$L$100)</f>
        <v>-</v>
      </c>
      <c r="L2324" s="39" t="str">
        <f>IF(ISBLANK('Model Participation Data'!$M$100),"-",'Model Participation Data'!$M$100)</f>
        <v>-</v>
      </c>
      <c r="M2324" s="254">
        <f>IF(ISNA(SUMIFS(INDEX('Model Participation Data'!$N$8:$DX$57,0,MATCH(CONCATENATE($J2324,M$6),'Model Participation Data'!$N$6:$DX$6,0)),'Model Participation Data'!$B$8:$B$57,$C2324,'Model Participation Data'!$C$8:$C$57,$D2324)),"-",SUMIFS(INDEX('Model Participation Data'!$N$8:$DX$57,0,MATCH(CONCATENATE($J2324,M$6),'Model Participation Data'!$N$6:$DX$6,0)),'Model Participation Data'!$B$8:$B$57,$C2324,'Model Participation Data'!$C$8:$C$57,$D2324))</f>
        <v>0</v>
      </c>
      <c r="N2324" s="254">
        <f>IF(ISNA(SUMIFS(INDEX('Model Participation Data'!$N$8:$DX$57,0,MATCH(CONCATENATE($J2324,N$6),'Model Participation Data'!$N$6:$DX$6,0)),'Model Participation Data'!$B$8:$B$57,$C2324,'Model Participation Data'!$C$8:$C$57,$D2324)),"-",SUMIFS(INDEX('Model Participation Data'!$N$8:$DX$57,0,MATCH(CONCATENATE($J2324,N$6),'Model Participation Data'!$N$6:$DX$6,0)),'Model Participation Data'!$B$8:$B$57,$C2324,'Model Participation Data'!$C$8:$C$57,$D2324))</f>
        <v>0</v>
      </c>
      <c r="O2324" s="154">
        <f>IF(ISNA(SUMIFS(INDEX('Model Participation Data'!$N$8:$DX$57,0,MATCH(CONCATENATE($J2324,O$6),'Model Participation Data'!$N$6:$DX$6,0)),'Model Participation Data'!$B$8:$B$57,$C2324,'Model Participation Data'!$C$8:$C$57,$D2324)),"-",SUMIFS(INDEX('Model Participation Data'!$N$8:$DX$57,0,MATCH(CONCATENATE($J2324,O$6),'Model Participation Data'!$N$6:$DX$6,0)),'Model Participation Data'!$B$8:$B$57,$C2324,'Model Participation Data'!$C$8:$C$57,$D2324))</f>
        <v>0</v>
      </c>
    </row>
    <row r="2325" spans="2:15" x14ac:dyDescent="0.35">
      <c r="B2325" s="37" t="s">
        <v>80</v>
      </c>
      <c r="C2325" s="38" t="str">
        <f>IF(ISBLANK('Model Participation Data'!$B$100),"-",'Model Participation Data'!$B$100)</f>
        <v>-</v>
      </c>
      <c r="D2325" s="38" t="str">
        <f>IF(ISBLANK('Model Participation Data'!$C$100),"-",'Model Participation Data'!$C$100)</f>
        <v>-</v>
      </c>
      <c r="E2325" s="38" t="str">
        <f>IF(ISBLANK('Model Participation Data'!$D$100),"-",'Model Participation Data'!$D$100)</f>
        <v>-</v>
      </c>
      <c r="F2325" s="38" t="str">
        <f>IF(ISBLANK('Model Participation Data'!$E$100),"-",'Model Participation Data'!$E$100)</f>
        <v>-</v>
      </c>
      <c r="G2325" s="151" t="str">
        <f>IF(ISBLANK('Model Participation Data'!$F$100),"-",'Model Participation Data'!$F$100)</f>
        <v>-</v>
      </c>
      <c r="H2325" s="253">
        <v>3</v>
      </c>
      <c r="I2325" s="253" t="s">
        <v>65</v>
      </c>
      <c r="J2325" s="150" t="str">
        <f t="shared" si="82"/>
        <v>3Goal</v>
      </c>
      <c r="K2325" s="38" t="str">
        <f>IF(ISBLANK('Model Participation Data'!$L$100),"-",'Model Participation Data'!$L$100)</f>
        <v>-</v>
      </c>
      <c r="L2325" s="39" t="str">
        <f>IF(ISBLANK('Model Participation Data'!$M$100),"-",'Model Participation Data'!$M$100)</f>
        <v>-</v>
      </c>
      <c r="M2325" s="254" t="str">
        <f>IF(ISNA(SUMIFS(INDEX('Model Participation Data'!$N$8:$DX$57,0,MATCH(CONCATENATE($J2325,M$6),'Model Participation Data'!$N$6:$DX$6,0)),'Model Participation Data'!$B$8:$B$57,$C2325,'Model Participation Data'!$C$8:$C$57,$D2325)),"-",SUMIFS(INDEX('Model Participation Data'!$N$8:$DX$57,0,MATCH(CONCATENATE($J2325,M$6),'Model Participation Data'!$N$6:$DX$6,0)),'Model Participation Data'!$B$8:$B$57,$C2325,'Model Participation Data'!$C$8:$C$57,$D2325))</f>
        <v>-</v>
      </c>
      <c r="N2325" s="254" t="str">
        <f>IF(ISNA(SUMIFS(INDEX('Model Participation Data'!$N$8:$DX$57,0,MATCH(CONCATENATE($J2325,N$6),'Model Participation Data'!$N$6:$DX$6,0)),'Model Participation Data'!$B$8:$B$57,$C2325,'Model Participation Data'!$C$8:$C$57,$D2325)),"-",SUMIFS(INDEX('Model Participation Data'!$N$8:$DX$57,0,MATCH(CONCATENATE($J2325,N$6),'Model Participation Data'!$N$6:$DX$6,0)),'Model Participation Data'!$B$8:$B$57,$C2325,'Model Participation Data'!$C$8:$C$57,$D2325))</f>
        <v>-</v>
      </c>
      <c r="O2325" s="154">
        <f>IF(ISNA(SUMIFS(INDEX('Model Participation Data'!$N$8:$DX$57,0,MATCH(CONCATENATE($J2325,O$6),'Model Participation Data'!$N$6:$DX$6,0)),'Model Participation Data'!$B$8:$B$57,$C2325,'Model Participation Data'!$C$8:$C$57,$D2325)),"-",SUMIFS(INDEX('Model Participation Data'!$N$8:$DX$57,0,MATCH(CONCATENATE($J2325,O$6),'Model Participation Data'!$N$6:$DX$6,0)),'Model Participation Data'!$B$8:$B$57,$C2325,'Model Participation Data'!$C$8:$C$57,$D2325))</f>
        <v>0</v>
      </c>
    </row>
    <row r="2326" spans="2:15" x14ac:dyDescent="0.35">
      <c r="B2326" s="37" t="s">
        <v>80</v>
      </c>
      <c r="C2326" s="38" t="str">
        <f>IF(ISBLANK('Model Participation Data'!$B$100),"-",'Model Participation Data'!$B$100)</f>
        <v>-</v>
      </c>
      <c r="D2326" s="38" t="str">
        <f>IF(ISBLANK('Model Participation Data'!$C$100),"-",'Model Participation Data'!$C$100)</f>
        <v>-</v>
      </c>
      <c r="E2326" s="38" t="str">
        <f>IF(ISBLANK('Model Participation Data'!$D$100),"-",'Model Participation Data'!$D$100)</f>
        <v>-</v>
      </c>
      <c r="F2326" s="38" t="str">
        <f>IF(ISBLANK('Model Participation Data'!$E$100),"-",'Model Participation Data'!$E$100)</f>
        <v>-</v>
      </c>
      <c r="G2326" s="151" t="str">
        <f>IF(ISBLANK('Model Participation Data'!$F$100),"-",'Model Participation Data'!$F$100)</f>
        <v>-</v>
      </c>
      <c r="H2326" s="253">
        <v>4</v>
      </c>
      <c r="I2326" s="253">
        <v>1</v>
      </c>
      <c r="J2326" s="150" t="str">
        <f t="shared" si="82"/>
        <v>41</v>
      </c>
      <c r="K2326" s="38" t="str">
        <f>IF(ISBLANK('Model Participation Data'!$L$100),"-",'Model Participation Data'!$L$100)</f>
        <v>-</v>
      </c>
      <c r="L2326" s="39" t="str">
        <f>IF(ISBLANK('Model Participation Data'!$M$100),"-",'Model Participation Data'!$M$100)</f>
        <v>-</v>
      </c>
      <c r="M2326" s="254">
        <f>IF(ISNA(SUMIFS(INDEX('Model Participation Data'!$N$8:$DX$57,0,MATCH(CONCATENATE($J2326,M$6),'Model Participation Data'!$N$6:$DX$6,0)),'Model Participation Data'!$B$8:$B$57,$C2326,'Model Participation Data'!$C$8:$C$57,$D2326)),"-",SUMIFS(INDEX('Model Participation Data'!$N$8:$DX$57,0,MATCH(CONCATENATE($J2326,M$6),'Model Participation Data'!$N$6:$DX$6,0)),'Model Participation Data'!$B$8:$B$57,$C2326,'Model Participation Data'!$C$8:$C$57,$D2326))</f>
        <v>0</v>
      </c>
      <c r="N2326" s="254">
        <f>IF(ISNA(SUMIFS(INDEX('Model Participation Data'!$N$8:$DX$57,0,MATCH(CONCATENATE($J2326,N$6),'Model Participation Data'!$N$6:$DX$6,0)),'Model Participation Data'!$B$8:$B$57,$C2326,'Model Participation Data'!$C$8:$C$57,$D2326)),"-",SUMIFS(INDEX('Model Participation Data'!$N$8:$DX$57,0,MATCH(CONCATENATE($J2326,N$6),'Model Participation Data'!$N$6:$DX$6,0)),'Model Participation Data'!$B$8:$B$57,$C2326,'Model Participation Data'!$C$8:$C$57,$D2326))</f>
        <v>0</v>
      </c>
      <c r="O2326" s="154">
        <f>IF(ISNA(SUMIFS(INDEX('Model Participation Data'!$N$8:$DX$57,0,MATCH(CONCATENATE($J2326,O$6),'Model Participation Data'!$N$6:$DX$6,0)),'Model Participation Data'!$B$8:$B$57,$C2326,'Model Participation Data'!$C$8:$C$57,$D2326)),"-",SUMIFS(INDEX('Model Participation Data'!$N$8:$DX$57,0,MATCH(CONCATENATE($J2326,O$6),'Model Participation Data'!$N$6:$DX$6,0)),'Model Participation Data'!$B$8:$B$57,$C2326,'Model Participation Data'!$C$8:$C$57,$D2326))</f>
        <v>0</v>
      </c>
    </row>
    <row r="2327" spans="2:15" x14ac:dyDescent="0.35">
      <c r="B2327" s="37" t="s">
        <v>80</v>
      </c>
      <c r="C2327" s="38" t="str">
        <f>IF(ISBLANK('Model Participation Data'!$B$100),"-",'Model Participation Data'!$B$100)</f>
        <v>-</v>
      </c>
      <c r="D2327" s="38" t="str">
        <f>IF(ISBLANK('Model Participation Data'!$C$100),"-",'Model Participation Data'!$C$100)</f>
        <v>-</v>
      </c>
      <c r="E2327" s="38" t="str">
        <f>IF(ISBLANK('Model Participation Data'!$D$100),"-",'Model Participation Data'!$D$100)</f>
        <v>-</v>
      </c>
      <c r="F2327" s="38" t="str">
        <f>IF(ISBLANK('Model Participation Data'!$E$100),"-",'Model Participation Data'!$E$100)</f>
        <v>-</v>
      </c>
      <c r="G2327" s="151" t="str">
        <f>IF(ISBLANK('Model Participation Data'!$F$100),"-",'Model Participation Data'!$F$100)</f>
        <v>-</v>
      </c>
      <c r="H2327" s="253">
        <v>4</v>
      </c>
      <c r="I2327" s="253">
        <v>2</v>
      </c>
      <c r="J2327" s="150" t="str">
        <f t="shared" si="82"/>
        <v>42</v>
      </c>
      <c r="K2327" s="38" t="str">
        <f>IF(ISBLANK('Model Participation Data'!$L$100),"-",'Model Participation Data'!$L$100)</f>
        <v>-</v>
      </c>
      <c r="L2327" s="39" t="str">
        <f>IF(ISBLANK('Model Participation Data'!$M$100),"-",'Model Participation Data'!$M$100)</f>
        <v>-</v>
      </c>
      <c r="M2327" s="254">
        <f>IF(ISNA(SUMIFS(INDEX('Model Participation Data'!$N$8:$DX$57,0,MATCH(CONCATENATE($J2327,M$6),'Model Participation Data'!$N$6:$DX$6,0)),'Model Participation Data'!$B$8:$B$57,$C2327,'Model Participation Data'!$C$8:$C$57,$D2327)),"-",SUMIFS(INDEX('Model Participation Data'!$N$8:$DX$57,0,MATCH(CONCATENATE($J2327,M$6),'Model Participation Data'!$N$6:$DX$6,0)),'Model Participation Data'!$B$8:$B$57,$C2327,'Model Participation Data'!$C$8:$C$57,$D2327))</f>
        <v>0</v>
      </c>
      <c r="N2327" s="254">
        <f>IF(ISNA(SUMIFS(INDEX('Model Participation Data'!$N$8:$DX$57,0,MATCH(CONCATENATE($J2327,N$6),'Model Participation Data'!$N$6:$DX$6,0)),'Model Participation Data'!$B$8:$B$57,$C2327,'Model Participation Data'!$C$8:$C$57,$D2327)),"-",SUMIFS(INDEX('Model Participation Data'!$N$8:$DX$57,0,MATCH(CONCATENATE($J2327,N$6),'Model Participation Data'!$N$6:$DX$6,0)),'Model Participation Data'!$B$8:$B$57,$C2327,'Model Participation Data'!$C$8:$C$57,$D2327))</f>
        <v>0</v>
      </c>
      <c r="O2327" s="154">
        <f>IF(ISNA(SUMIFS(INDEX('Model Participation Data'!$N$8:$DX$57,0,MATCH(CONCATENATE($J2327,O$6),'Model Participation Data'!$N$6:$DX$6,0)),'Model Participation Data'!$B$8:$B$57,$C2327,'Model Participation Data'!$C$8:$C$57,$D2327)),"-",SUMIFS(INDEX('Model Participation Data'!$N$8:$DX$57,0,MATCH(CONCATENATE($J2327,O$6),'Model Participation Data'!$N$6:$DX$6,0)),'Model Participation Data'!$B$8:$B$57,$C2327,'Model Participation Data'!$C$8:$C$57,$D2327))</f>
        <v>0</v>
      </c>
    </row>
    <row r="2328" spans="2:15" x14ac:dyDescent="0.35">
      <c r="B2328" s="37" t="s">
        <v>80</v>
      </c>
      <c r="C2328" s="38" t="str">
        <f>IF(ISBLANK('Model Participation Data'!$B$100),"-",'Model Participation Data'!$B$100)</f>
        <v>-</v>
      </c>
      <c r="D2328" s="38" t="str">
        <f>IF(ISBLANK('Model Participation Data'!$C$100),"-",'Model Participation Data'!$C$100)</f>
        <v>-</v>
      </c>
      <c r="E2328" s="38" t="str">
        <f>IF(ISBLANK('Model Participation Data'!$D$100),"-",'Model Participation Data'!$D$100)</f>
        <v>-</v>
      </c>
      <c r="F2328" s="38" t="str">
        <f>IF(ISBLANK('Model Participation Data'!$E$100),"-",'Model Participation Data'!$E$100)</f>
        <v>-</v>
      </c>
      <c r="G2328" s="151" t="str">
        <f>IF(ISBLANK('Model Participation Data'!$F$100),"-",'Model Participation Data'!$F$100)</f>
        <v>-</v>
      </c>
      <c r="H2328" s="253">
        <v>4</v>
      </c>
      <c r="I2328" s="253">
        <v>3</v>
      </c>
      <c r="J2328" s="150" t="str">
        <f t="shared" si="82"/>
        <v>43</v>
      </c>
      <c r="K2328" s="38" t="str">
        <f>IF(ISBLANK('Model Participation Data'!$L$100),"-",'Model Participation Data'!$L$100)</f>
        <v>-</v>
      </c>
      <c r="L2328" s="39" t="str">
        <f>IF(ISBLANK('Model Participation Data'!$M$100),"-",'Model Participation Data'!$M$100)</f>
        <v>-</v>
      </c>
      <c r="M2328" s="254">
        <f>IF(ISNA(SUMIFS(INDEX('Model Participation Data'!$N$8:$DX$57,0,MATCH(CONCATENATE($J2328,M$6),'Model Participation Data'!$N$6:$DX$6,0)),'Model Participation Data'!$B$8:$B$57,$C2328,'Model Participation Data'!$C$8:$C$57,$D2328)),"-",SUMIFS(INDEX('Model Participation Data'!$N$8:$DX$57,0,MATCH(CONCATENATE($J2328,M$6),'Model Participation Data'!$N$6:$DX$6,0)),'Model Participation Data'!$B$8:$B$57,$C2328,'Model Participation Data'!$C$8:$C$57,$D2328))</f>
        <v>0</v>
      </c>
      <c r="N2328" s="254">
        <f>IF(ISNA(SUMIFS(INDEX('Model Participation Data'!$N$8:$DX$57,0,MATCH(CONCATENATE($J2328,N$6),'Model Participation Data'!$N$6:$DX$6,0)),'Model Participation Data'!$B$8:$B$57,$C2328,'Model Participation Data'!$C$8:$C$57,$D2328)),"-",SUMIFS(INDEX('Model Participation Data'!$N$8:$DX$57,0,MATCH(CONCATENATE($J2328,N$6),'Model Participation Data'!$N$6:$DX$6,0)),'Model Participation Data'!$B$8:$B$57,$C2328,'Model Participation Data'!$C$8:$C$57,$D2328))</f>
        <v>0</v>
      </c>
      <c r="O2328" s="154">
        <f>IF(ISNA(SUMIFS(INDEX('Model Participation Data'!$N$8:$DX$57,0,MATCH(CONCATENATE($J2328,O$6),'Model Participation Data'!$N$6:$DX$6,0)),'Model Participation Data'!$B$8:$B$57,$C2328,'Model Participation Data'!$C$8:$C$57,$D2328)),"-",SUMIFS(INDEX('Model Participation Data'!$N$8:$DX$57,0,MATCH(CONCATENATE($J2328,O$6),'Model Participation Data'!$N$6:$DX$6,0)),'Model Participation Data'!$B$8:$B$57,$C2328,'Model Participation Data'!$C$8:$C$57,$D2328))</f>
        <v>0</v>
      </c>
    </row>
    <row r="2329" spans="2:15" x14ac:dyDescent="0.35">
      <c r="B2329" s="37" t="s">
        <v>80</v>
      </c>
      <c r="C2329" s="38" t="str">
        <f>IF(ISBLANK('Model Participation Data'!$B$100),"-",'Model Participation Data'!$B$100)</f>
        <v>-</v>
      </c>
      <c r="D2329" s="38" t="str">
        <f>IF(ISBLANK('Model Participation Data'!$C$100),"-",'Model Participation Data'!$C$100)</f>
        <v>-</v>
      </c>
      <c r="E2329" s="38" t="str">
        <f>IF(ISBLANK('Model Participation Data'!$D$100),"-",'Model Participation Data'!$D$100)</f>
        <v>-</v>
      </c>
      <c r="F2329" s="38" t="str">
        <f>IF(ISBLANK('Model Participation Data'!$E$100),"-",'Model Participation Data'!$E$100)</f>
        <v>-</v>
      </c>
      <c r="G2329" s="151" t="str">
        <f>IF(ISBLANK('Model Participation Data'!$F$100),"-",'Model Participation Data'!$F$100)</f>
        <v>-</v>
      </c>
      <c r="H2329" s="253">
        <v>4</v>
      </c>
      <c r="I2329" s="253">
        <v>4</v>
      </c>
      <c r="J2329" s="150" t="str">
        <f t="shared" si="82"/>
        <v>44</v>
      </c>
      <c r="K2329" s="38" t="str">
        <f>IF(ISBLANK('Model Participation Data'!$L$100),"-",'Model Participation Data'!$L$100)</f>
        <v>-</v>
      </c>
      <c r="L2329" s="39" t="str">
        <f>IF(ISBLANK('Model Participation Data'!$M$100),"-",'Model Participation Data'!$M$100)</f>
        <v>-</v>
      </c>
      <c r="M2329" s="254">
        <f>IF(ISNA(SUMIFS(INDEX('Model Participation Data'!$N$8:$DX$57,0,MATCH(CONCATENATE($J2329,M$6),'Model Participation Data'!$N$6:$DX$6,0)),'Model Participation Data'!$B$8:$B$57,$C2329,'Model Participation Data'!$C$8:$C$57,$D2329)),"-",SUMIFS(INDEX('Model Participation Data'!$N$8:$DX$57,0,MATCH(CONCATENATE($J2329,M$6),'Model Participation Data'!$N$6:$DX$6,0)),'Model Participation Data'!$B$8:$B$57,$C2329,'Model Participation Data'!$C$8:$C$57,$D2329))</f>
        <v>0</v>
      </c>
      <c r="N2329" s="254">
        <f>IF(ISNA(SUMIFS(INDEX('Model Participation Data'!$N$8:$DX$57,0,MATCH(CONCATENATE($J2329,N$6),'Model Participation Data'!$N$6:$DX$6,0)),'Model Participation Data'!$B$8:$B$57,$C2329,'Model Participation Data'!$C$8:$C$57,$D2329)),"-",SUMIFS(INDEX('Model Participation Data'!$N$8:$DX$57,0,MATCH(CONCATENATE($J2329,N$6),'Model Participation Data'!$N$6:$DX$6,0)),'Model Participation Data'!$B$8:$B$57,$C2329,'Model Participation Data'!$C$8:$C$57,$D2329))</f>
        <v>0</v>
      </c>
      <c r="O2329" s="154">
        <f>IF(ISNA(SUMIFS(INDEX('Model Participation Data'!$N$8:$DX$57,0,MATCH(CONCATENATE($J2329,O$6),'Model Participation Data'!$N$6:$DX$6,0)),'Model Participation Data'!$B$8:$B$57,$C2329,'Model Participation Data'!$C$8:$C$57,$D2329)),"-",SUMIFS(INDEX('Model Participation Data'!$N$8:$DX$57,0,MATCH(CONCATENATE($J2329,O$6),'Model Participation Data'!$N$6:$DX$6,0)),'Model Participation Data'!$B$8:$B$57,$C2329,'Model Participation Data'!$C$8:$C$57,$D2329))</f>
        <v>0</v>
      </c>
    </row>
    <row r="2330" spans="2:15" x14ac:dyDescent="0.35">
      <c r="B2330" s="37" t="s">
        <v>80</v>
      </c>
      <c r="C2330" s="38" t="str">
        <f>IF(ISBLANK('Model Participation Data'!$B$100),"-",'Model Participation Data'!$B$100)</f>
        <v>-</v>
      </c>
      <c r="D2330" s="38" t="str">
        <f>IF(ISBLANK('Model Participation Data'!$C$100),"-",'Model Participation Data'!$C$100)</f>
        <v>-</v>
      </c>
      <c r="E2330" s="38" t="str">
        <f>IF(ISBLANK('Model Participation Data'!$D$100),"-",'Model Participation Data'!$D$100)</f>
        <v>-</v>
      </c>
      <c r="F2330" s="38" t="str">
        <f>IF(ISBLANK('Model Participation Data'!$E$100),"-",'Model Participation Data'!$E$100)</f>
        <v>-</v>
      </c>
      <c r="G2330" s="151" t="str">
        <f>IF(ISBLANK('Model Participation Data'!$F$100),"-",'Model Participation Data'!$F$100)</f>
        <v>-</v>
      </c>
      <c r="H2330" s="253">
        <v>4</v>
      </c>
      <c r="I2330" s="253">
        <v>5</v>
      </c>
      <c r="J2330" s="150" t="str">
        <f t="shared" si="82"/>
        <v>45</v>
      </c>
      <c r="K2330" s="38" t="str">
        <f>IF(ISBLANK('Model Participation Data'!$L$100),"-",'Model Participation Data'!$L$100)</f>
        <v>-</v>
      </c>
      <c r="L2330" s="39" t="str">
        <f>IF(ISBLANK('Model Participation Data'!$M$100),"-",'Model Participation Data'!$M$100)</f>
        <v>-</v>
      </c>
      <c r="M2330" s="254">
        <f>IF(ISNA(SUMIFS(INDEX('Model Participation Data'!$N$8:$DX$57,0,MATCH(CONCATENATE($J2330,M$6),'Model Participation Data'!$N$6:$DX$6,0)),'Model Participation Data'!$B$8:$B$57,$C2330,'Model Participation Data'!$C$8:$C$57,$D2330)),"-",SUMIFS(INDEX('Model Participation Data'!$N$8:$DX$57,0,MATCH(CONCATENATE($J2330,M$6),'Model Participation Data'!$N$6:$DX$6,0)),'Model Participation Data'!$B$8:$B$57,$C2330,'Model Participation Data'!$C$8:$C$57,$D2330))</f>
        <v>0</v>
      </c>
      <c r="N2330" s="254">
        <f>IF(ISNA(SUMIFS(INDEX('Model Participation Data'!$N$8:$DX$57,0,MATCH(CONCATENATE($J2330,N$6),'Model Participation Data'!$N$6:$DX$6,0)),'Model Participation Data'!$B$8:$B$57,$C2330,'Model Participation Data'!$C$8:$C$57,$D2330)),"-",SUMIFS(INDEX('Model Participation Data'!$N$8:$DX$57,0,MATCH(CONCATENATE($J2330,N$6),'Model Participation Data'!$N$6:$DX$6,0)),'Model Participation Data'!$B$8:$B$57,$C2330,'Model Participation Data'!$C$8:$C$57,$D2330))</f>
        <v>0</v>
      </c>
      <c r="O2330" s="154">
        <f>IF(ISNA(SUMIFS(INDEX('Model Participation Data'!$N$8:$DX$57,0,MATCH(CONCATENATE($J2330,O$6),'Model Participation Data'!$N$6:$DX$6,0)),'Model Participation Data'!$B$8:$B$57,$C2330,'Model Participation Data'!$C$8:$C$57,$D2330)),"-",SUMIFS(INDEX('Model Participation Data'!$N$8:$DX$57,0,MATCH(CONCATENATE($J2330,O$6),'Model Participation Data'!$N$6:$DX$6,0)),'Model Participation Data'!$B$8:$B$57,$C2330,'Model Participation Data'!$C$8:$C$57,$D2330))</f>
        <v>0</v>
      </c>
    </row>
    <row r="2331" spans="2:15" x14ac:dyDescent="0.35">
      <c r="B2331" s="37" t="s">
        <v>80</v>
      </c>
      <c r="C2331" s="38" t="str">
        <f>IF(ISBLANK('Model Participation Data'!$B$100),"-",'Model Participation Data'!$B$100)</f>
        <v>-</v>
      </c>
      <c r="D2331" s="38" t="str">
        <f>IF(ISBLANK('Model Participation Data'!$C$100),"-",'Model Participation Data'!$C$100)</f>
        <v>-</v>
      </c>
      <c r="E2331" s="38" t="str">
        <f>IF(ISBLANK('Model Participation Data'!$D$100),"-",'Model Participation Data'!$D$100)</f>
        <v>-</v>
      </c>
      <c r="F2331" s="38" t="str">
        <f>IF(ISBLANK('Model Participation Data'!$E$100),"-",'Model Participation Data'!$E$100)</f>
        <v>-</v>
      </c>
      <c r="G2331" s="151" t="str">
        <f>IF(ISBLANK('Model Participation Data'!$F$100),"-",'Model Participation Data'!$F$100)</f>
        <v>-</v>
      </c>
      <c r="H2331" s="253">
        <v>4</v>
      </c>
      <c r="I2331" s="253" t="s">
        <v>65</v>
      </c>
      <c r="J2331" s="150" t="str">
        <f t="shared" si="82"/>
        <v>4Goal</v>
      </c>
      <c r="K2331" s="38" t="str">
        <f>IF(ISBLANK('Model Participation Data'!$L$100),"-",'Model Participation Data'!$L$100)</f>
        <v>-</v>
      </c>
      <c r="L2331" s="39" t="str">
        <f>IF(ISBLANK('Model Participation Data'!$M$100),"-",'Model Participation Data'!$M$100)</f>
        <v>-</v>
      </c>
      <c r="M2331" s="254" t="str">
        <f>IF(ISNA(SUMIFS(INDEX('Model Participation Data'!$N$8:$DX$57,0,MATCH(CONCATENATE($J2331,M$6),'Model Participation Data'!$N$6:$DX$6,0)),'Model Participation Data'!$B$8:$B$57,$C2331,'Model Participation Data'!$C$8:$C$57,$D2331)),"-",SUMIFS(INDEX('Model Participation Data'!$N$8:$DX$57,0,MATCH(CONCATENATE($J2331,M$6),'Model Participation Data'!$N$6:$DX$6,0)),'Model Participation Data'!$B$8:$B$57,$C2331,'Model Participation Data'!$C$8:$C$57,$D2331))</f>
        <v>-</v>
      </c>
      <c r="N2331" s="254" t="str">
        <f>IF(ISNA(SUMIFS(INDEX('Model Participation Data'!$N$8:$DX$57,0,MATCH(CONCATENATE($J2331,N$6),'Model Participation Data'!$N$6:$DX$6,0)),'Model Participation Data'!$B$8:$B$57,$C2331,'Model Participation Data'!$C$8:$C$57,$D2331)),"-",SUMIFS(INDEX('Model Participation Data'!$N$8:$DX$57,0,MATCH(CONCATENATE($J2331,N$6),'Model Participation Data'!$N$6:$DX$6,0)),'Model Participation Data'!$B$8:$B$57,$C2331,'Model Participation Data'!$C$8:$C$57,$D2331))</f>
        <v>-</v>
      </c>
      <c r="O2331" s="154">
        <f>IF(ISNA(SUMIFS(INDEX('Model Participation Data'!$N$8:$DX$57,0,MATCH(CONCATENATE($J2331,O$6),'Model Participation Data'!$N$6:$DX$6,0)),'Model Participation Data'!$B$8:$B$57,$C2331,'Model Participation Data'!$C$8:$C$57,$D2331)),"-",SUMIFS(INDEX('Model Participation Data'!$N$8:$DX$57,0,MATCH(CONCATENATE($J2331,O$6),'Model Participation Data'!$N$6:$DX$6,0)),'Model Participation Data'!$B$8:$B$57,$C2331,'Model Participation Data'!$C$8:$C$57,$D2331))</f>
        <v>0</v>
      </c>
    </row>
    <row r="2332" spans="2:15" x14ac:dyDescent="0.35">
      <c r="B2332" s="37" t="s">
        <v>80</v>
      </c>
      <c r="C2332" s="38" t="str">
        <f>IF(ISBLANK('Model Participation Data'!$B$101),"-",'Model Participation Data'!$B$101)</f>
        <v>-</v>
      </c>
      <c r="D2332" s="38" t="str">
        <f>IF(ISBLANK('Model Participation Data'!$C$101),"-",'Model Participation Data'!$C$101)</f>
        <v>-</v>
      </c>
      <c r="E2332" s="38" t="str">
        <f>IF(ISBLANK('Model Participation Data'!$D$101),"-",'Model Participation Data'!$D$101)</f>
        <v>-</v>
      </c>
      <c r="F2332" s="38" t="str">
        <f>IF(ISBLANK('Model Participation Data'!$E$101),"-",'Model Participation Data'!$E$101)</f>
        <v>-</v>
      </c>
      <c r="G2332" s="151" t="str">
        <f>IF(ISBLANK('Model Participation Data'!$F$101),"-",'Model Participation Data'!$F$101)</f>
        <v>-</v>
      </c>
      <c r="H2332" s="253" t="s">
        <v>64</v>
      </c>
      <c r="I2332" s="253" t="s">
        <v>64</v>
      </c>
      <c r="J2332" s="150" t="str">
        <f t="shared" si="82"/>
        <v>BaselineBaseline</v>
      </c>
      <c r="K2332" s="38" t="str">
        <f>IF(ISBLANK('Model Participation Data'!$L$101),"-",'Model Participation Data'!$L$101)</f>
        <v>-</v>
      </c>
      <c r="L2332" s="39" t="str">
        <f>IF(ISBLANK('Model Participation Data'!$M$101),"-",'Model Participation Data'!$M$101)</f>
        <v>-</v>
      </c>
      <c r="M2332" s="254">
        <f>IF(ISNA(SUMIFS(INDEX('Model Participation Data'!$N$8:$DX$57,0,MATCH(CONCATENATE($J2332,M$6),'Model Participation Data'!$N$6:$DX$6,0)),'Model Participation Data'!$B$8:$B$57,$C2332,'Model Participation Data'!$C$8:$C$57,$D2332)),"-",SUMIFS(INDEX('Model Participation Data'!$N$8:$DX$57,0,MATCH(CONCATENATE($J2332,M$6),'Model Participation Data'!$N$6:$DX$6,0)),'Model Participation Data'!$B$8:$B$57,$C2332,'Model Participation Data'!$C$8:$C$57,$D2332))</f>
        <v>0</v>
      </c>
      <c r="N2332" s="254">
        <f>IF(ISNA(SUMIFS(INDEX('Model Participation Data'!$N$8:$DX$57,0,MATCH(CONCATENATE($J2332,N$6),'Model Participation Data'!$N$6:$DX$6,0)),'Model Participation Data'!$B$8:$B$57,$C2332,'Model Participation Data'!$C$8:$C$57,$D2332)),"-",SUMIFS(INDEX('Model Participation Data'!$N$8:$DX$57,0,MATCH(CONCATENATE($J2332,N$6),'Model Participation Data'!$N$6:$DX$6,0)),'Model Participation Data'!$B$8:$B$57,$C2332,'Model Participation Data'!$C$8:$C$57,$D2332))</f>
        <v>0</v>
      </c>
      <c r="O2332" s="154">
        <f>IF(ISNA(SUMIFS(INDEX('Model Participation Data'!$N$8:$DX$57,0,MATCH(CONCATENATE($J2332,O$6),'Model Participation Data'!$N$6:$DX$6,0)),'Model Participation Data'!$B$8:$B$57,$C2332,'Model Participation Data'!$C$8:$C$57,$D2332)),"-",SUMIFS(INDEX('Model Participation Data'!$N$8:$DX$57,0,MATCH(CONCATENATE($J2332,O$6),'Model Participation Data'!$N$6:$DX$6,0)),'Model Participation Data'!$B$8:$B$57,$C2332,'Model Participation Data'!$C$8:$C$57,$D2332))</f>
        <v>0</v>
      </c>
    </row>
    <row r="2333" spans="2:15" x14ac:dyDescent="0.35">
      <c r="B2333" s="37" t="s">
        <v>80</v>
      </c>
      <c r="C2333" s="38" t="str">
        <f>IF(ISBLANK('Model Participation Data'!$B$101),"-",'Model Participation Data'!$B$101)</f>
        <v>-</v>
      </c>
      <c r="D2333" s="38" t="str">
        <f>IF(ISBLANK('Model Participation Data'!$C$101),"-",'Model Participation Data'!$C$101)</f>
        <v>-</v>
      </c>
      <c r="E2333" s="38" t="str">
        <f>IF(ISBLANK('Model Participation Data'!$D$101),"-",'Model Participation Data'!$D$101)</f>
        <v>-</v>
      </c>
      <c r="F2333" s="38" t="str">
        <f>IF(ISBLANK('Model Participation Data'!$E$101),"-",'Model Participation Data'!$E$101)</f>
        <v>-</v>
      </c>
      <c r="G2333" s="151" t="str">
        <f>IF(ISBLANK('Model Participation Data'!$F$101),"-",'Model Participation Data'!$F$101)</f>
        <v>-</v>
      </c>
      <c r="H2333" s="253">
        <v>1</v>
      </c>
      <c r="I2333" s="253">
        <v>1</v>
      </c>
      <c r="J2333" s="150" t="str">
        <f t="shared" si="82"/>
        <v>11</v>
      </c>
      <c r="K2333" s="38" t="str">
        <f>IF(ISBLANK('Model Participation Data'!$L$101),"-",'Model Participation Data'!$L$101)</f>
        <v>-</v>
      </c>
      <c r="L2333" s="39" t="str">
        <f>IF(ISBLANK('Model Participation Data'!$M$101),"-",'Model Participation Data'!$M$101)</f>
        <v>-</v>
      </c>
      <c r="M2333" s="254">
        <f>IF(ISNA(SUMIFS(INDEX('Model Participation Data'!$N$8:$DX$57,0,MATCH(CONCATENATE($J2333,M$6),'Model Participation Data'!$N$6:$DX$6,0)),'Model Participation Data'!$B$8:$B$57,$C2333,'Model Participation Data'!$C$8:$C$57,$D2333)),"-",SUMIFS(INDEX('Model Participation Data'!$N$8:$DX$57,0,MATCH(CONCATENATE($J2333,M$6),'Model Participation Data'!$N$6:$DX$6,0)),'Model Participation Data'!$B$8:$B$57,$C2333,'Model Participation Data'!$C$8:$C$57,$D2333))</f>
        <v>0</v>
      </c>
      <c r="N2333" s="254">
        <f>IF(ISNA(SUMIFS(INDEX('Model Participation Data'!$N$8:$DX$57,0,MATCH(CONCATENATE($J2333,N$6),'Model Participation Data'!$N$6:$DX$6,0)),'Model Participation Data'!$B$8:$B$57,$C2333,'Model Participation Data'!$C$8:$C$57,$D2333)),"-",SUMIFS(INDEX('Model Participation Data'!$N$8:$DX$57,0,MATCH(CONCATENATE($J2333,N$6),'Model Participation Data'!$N$6:$DX$6,0)),'Model Participation Data'!$B$8:$B$57,$C2333,'Model Participation Data'!$C$8:$C$57,$D2333))</f>
        <v>0</v>
      </c>
      <c r="O2333" s="154">
        <f>IF(ISNA(SUMIFS(INDEX('Model Participation Data'!$N$8:$DX$57,0,MATCH(CONCATENATE($J2333,O$6),'Model Participation Data'!$N$6:$DX$6,0)),'Model Participation Data'!$B$8:$B$57,$C2333,'Model Participation Data'!$C$8:$C$57,$D2333)),"-",SUMIFS(INDEX('Model Participation Data'!$N$8:$DX$57,0,MATCH(CONCATENATE($J2333,O$6),'Model Participation Data'!$N$6:$DX$6,0)),'Model Participation Data'!$B$8:$B$57,$C2333,'Model Participation Data'!$C$8:$C$57,$D2333))</f>
        <v>0</v>
      </c>
    </row>
    <row r="2334" spans="2:15" x14ac:dyDescent="0.35">
      <c r="B2334" s="37" t="s">
        <v>80</v>
      </c>
      <c r="C2334" s="38" t="str">
        <f>IF(ISBLANK('Model Participation Data'!$B$101),"-",'Model Participation Data'!$B$101)</f>
        <v>-</v>
      </c>
      <c r="D2334" s="38" t="str">
        <f>IF(ISBLANK('Model Participation Data'!$C$101),"-",'Model Participation Data'!$C$101)</f>
        <v>-</v>
      </c>
      <c r="E2334" s="38" t="str">
        <f>IF(ISBLANK('Model Participation Data'!$D$101),"-",'Model Participation Data'!$D$101)</f>
        <v>-</v>
      </c>
      <c r="F2334" s="38" t="str">
        <f>IF(ISBLANK('Model Participation Data'!$E$101),"-",'Model Participation Data'!$E$101)</f>
        <v>-</v>
      </c>
      <c r="G2334" s="151" t="str">
        <f>IF(ISBLANK('Model Participation Data'!$F$101),"-",'Model Participation Data'!$F$101)</f>
        <v>-</v>
      </c>
      <c r="H2334" s="253">
        <v>1</v>
      </c>
      <c r="I2334" s="253">
        <v>2</v>
      </c>
      <c r="J2334" s="150" t="str">
        <f t="shared" si="82"/>
        <v>12</v>
      </c>
      <c r="K2334" s="38" t="str">
        <f>IF(ISBLANK('Model Participation Data'!$L$101),"-",'Model Participation Data'!$L$101)</f>
        <v>-</v>
      </c>
      <c r="L2334" s="39" t="str">
        <f>IF(ISBLANK('Model Participation Data'!$M$101),"-",'Model Participation Data'!$M$101)</f>
        <v>-</v>
      </c>
      <c r="M2334" s="254">
        <f>IF(ISNA(SUMIFS(INDEX('Model Participation Data'!$N$8:$DX$57,0,MATCH(CONCATENATE($J2334,M$6),'Model Participation Data'!$N$6:$DX$6,0)),'Model Participation Data'!$B$8:$B$57,$C2334,'Model Participation Data'!$C$8:$C$57,$D2334)),"-",SUMIFS(INDEX('Model Participation Data'!$N$8:$DX$57,0,MATCH(CONCATENATE($J2334,M$6),'Model Participation Data'!$N$6:$DX$6,0)),'Model Participation Data'!$B$8:$B$57,$C2334,'Model Participation Data'!$C$8:$C$57,$D2334))</f>
        <v>0</v>
      </c>
      <c r="N2334" s="254">
        <f>IF(ISNA(SUMIFS(INDEX('Model Participation Data'!$N$8:$DX$57,0,MATCH(CONCATENATE($J2334,N$6),'Model Participation Data'!$N$6:$DX$6,0)),'Model Participation Data'!$B$8:$B$57,$C2334,'Model Participation Data'!$C$8:$C$57,$D2334)),"-",SUMIFS(INDEX('Model Participation Data'!$N$8:$DX$57,0,MATCH(CONCATENATE($J2334,N$6),'Model Participation Data'!$N$6:$DX$6,0)),'Model Participation Data'!$B$8:$B$57,$C2334,'Model Participation Data'!$C$8:$C$57,$D2334))</f>
        <v>0</v>
      </c>
      <c r="O2334" s="154">
        <f>IF(ISNA(SUMIFS(INDEX('Model Participation Data'!$N$8:$DX$57,0,MATCH(CONCATENATE($J2334,O$6),'Model Participation Data'!$N$6:$DX$6,0)),'Model Participation Data'!$B$8:$B$57,$C2334,'Model Participation Data'!$C$8:$C$57,$D2334)),"-",SUMIFS(INDEX('Model Participation Data'!$N$8:$DX$57,0,MATCH(CONCATENATE($J2334,O$6),'Model Participation Data'!$N$6:$DX$6,0)),'Model Participation Data'!$B$8:$B$57,$C2334,'Model Participation Data'!$C$8:$C$57,$D2334))</f>
        <v>0</v>
      </c>
    </row>
    <row r="2335" spans="2:15" x14ac:dyDescent="0.35">
      <c r="B2335" s="37" t="s">
        <v>80</v>
      </c>
      <c r="C2335" s="38" t="str">
        <f>IF(ISBLANK('Model Participation Data'!$B$101),"-",'Model Participation Data'!$B$101)</f>
        <v>-</v>
      </c>
      <c r="D2335" s="38" t="str">
        <f>IF(ISBLANK('Model Participation Data'!$C$101),"-",'Model Participation Data'!$C$101)</f>
        <v>-</v>
      </c>
      <c r="E2335" s="38" t="str">
        <f>IF(ISBLANK('Model Participation Data'!$D$101),"-",'Model Participation Data'!$D$101)</f>
        <v>-</v>
      </c>
      <c r="F2335" s="38" t="str">
        <f>IF(ISBLANK('Model Participation Data'!$E$101),"-",'Model Participation Data'!$E$101)</f>
        <v>-</v>
      </c>
      <c r="G2335" s="151" t="str">
        <f>IF(ISBLANK('Model Participation Data'!$F$101),"-",'Model Participation Data'!$F$101)</f>
        <v>-</v>
      </c>
      <c r="H2335" s="253">
        <v>1</v>
      </c>
      <c r="I2335" s="253">
        <v>3</v>
      </c>
      <c r="J2335" s="150" t="str">
        <f t="shared" si="82"/>
        <v>13</v>
      </c>
      <c r="K2335" s="38" t="str">
        <f>IF(ISBLANK('Model Participation Data'!$L$101),"-",'Model Participation Data'!$L$101)</f>
        <v>-</v>
      </c>
      <c r="L2335" s="39" t="str">
        <f>IF(ISBLANK('Model Participation Data'!$M$101),"-",'Model Participation Data'!$M$101)</f>
        <v>-</v>
      </c>
      <c r="M2335" s="254">
        <f>IF(ISNA(SUMIFS(INDEX('Model Participation Data'!$N$8:$DX$57,0,MATCH(CONCATENATE($J2335,M$6),'Model Participation Data'!$N$6:$DX$6,0)),'Model Participation Data'!$B$8:$B$57,$C2335,'Model Participation Data'!$C$8:$C$57,$D2335)),"-",SUMIFS(INDEX('Model Participation Data'!$N$8:$DX$57,0,MATCH(CONCATENATE($J2335,M$6),'Model Participation Data'!$N$6:$DX$6,0)),'Model Participation Data'!$B$8:$B$57,$C2335,'Model Participation Data'!$C$8:$C$57,$D2335))</f>
        <v>0</v>
      </c>
      <c r="N2335" s="254">
        <f>IF(ISNA(SUMIFS(INDEX('Model Participation Data'!$N$8:$DX$57,0,MATCH(CONCATENATE($J2335,N$6),'Model Participation Data'!$N$6:$DX$6,0)),'Model Participation Data'!$B$8:$B$57,$C2335,'Model Participation Data'!$C$8:$C$57,$D2335)),"-",SUMIFS(INDEX('Model Participation Data'!$N$8:$DX$57,0,MATCH(CONCATENATE($J2335,N$6),'Model Participation Data'!$N$6:$DX$6,0)),'Model Participation Data'!$B$8:$B$57,$C2335,'Model Participation Data'!$C$8:$C$57,$D2335))</f>
        <v>0</v>
      </c>
      <c r="O2335" s="154">
        <f>IF(ISNA(SUMIFS(INDEX('Model Participation Data'!$N$8:$DX$57,0,MATCH(CONCATENATE($J2335,O$6),'Model Participation Data'!$N$6:$DX$6,0)),'Model Participation Data'!$B$8:$B$57,$C2335,'Model Participation Data'!$C$8:$C$57,$D2335)),"-",SUMIFS(INDEX('Model Participation Data'!$N$8:$DX$57,0,MATCH(CONCATENATE($J2335,O$6),'Model Participation Data'!$N$6:$DX$6,0)),'Model Participation Data'!$B$8:$B$57,$C2335,'Model Participation Data'!$C$8:$C$57,$D2335))</f>
        <v>0</v>
      </c>
    </row>
    <row r="2336" spans="2:15" x14ac:dyDescent="0.35">
      <c r="B2336" s="37" t="s">
        <v>80</v>
      </c>
      <c r="C2336" s="38" t="str">
        <f>IF(ISBLANK('Model Participation Data'!$B$101),"-",'Model Participation Data'!$B$101)</f>
        <v>-</v>
      </c>
      <c r="D2336" s="38" t="str">
        <f>IF(ISBLANK('Model Participation Data'!$C$101),"-",'Model Participation Data'!$C$101)</f>
        <v>-</v>
      </c>
      <c r="E2336" s="38" t="str">
        <f>IF(ISBLANK('Model Participation Data'!$D$101),"-",'Model Participation Data'!$D$101)</f>
        <v>-</v>
      </c>
      <c r="F2336" s="38" t="str">
        <f>IF(ISBLANK('Model Participation Data'!$E$101),"-",'Model Participation Data'!$E$101)</f>
        <v>-</v>
      </c>
      <c r="G2336" s="151" t="str">
        <f>IF(ISBLANK('Model Participation Data'!$F$101),"-",'Model Participation Data'!$F$101)</f>
        <v>-</v>
      </c>
      <c r="H2336" s="253">
        <v>1</v>
      </c>
      <c r="I2336" s="253">
        <v>4</v>
      </c>
      <c r="J2336" s="150" t="str">
        <f t="shared" si="82"/>
        <v>14</v>
      </c>
      <c r="K2336" s="38" t="str">
        <f>IF(ISBLANK('Model Participation Data'!$L$101),"-",'Model Participation Data'!$L$101)</f>
        <v>-</v>
      </c>
      <c r="L2336" s="39" t="str">
        <f>IF(ISBLANK('Model Participation Data'!$M$101),"-",'Model Participation Data'!$M$101)</f>
        <v>-</v>
      </c>
      <c r="M2336" s="254">
        <f>IF(ISNA(SUMIFS(INDEX('Model Participation Data'!$N$8:$DX$57,0,MATCH(CONCATENATE($J2336,M$6),'Model Participation Data'!$N$6:$DX$6,0)),'Model Participation Data'!$B$8:$B$57,$C2336,'Model Participation Data'!$C$8:$C$57,$D2336)),"-",SUMIFS(INDEX('Model Participation Data'!$N$8:$DX$57,0,MATCH(CONCATENATE($J2336,M$6),'Model Participation Data'!$N$6:$DX$6,0)),'Model Participation Data'!$B$8:$B$57,$C2336,'Model Participation Data'!$C$8:$C$57,$D2336))</f>
        <v>0</v>
      </c>
      <c r="N2336" s="254">
        <f>IF(ISNA(SUMIFS(INDEX('Model Participation Data'!$N$8:$DX$57,0,MATCH(CONCATENATE($J2336,N$6),'Model Participation Data'!$N$6:$DX$6,0)),'Model Participation Data'!$B$8:$B$57,$C2336,'Model Participation Data'!$C$8:$C$57,$D2336)),"-",SUMIFS(INDEX('Model Participation Data'!$N$8:$DX$57,0,MATCH(CONCATENATE($J2336,N$6),'Model Participation Data'!$N$6:$DX$6,0)),'Model Participation Data'!$B$8:$B$57,$C2336,'Model Participation Data'!$C$8:$C$57,$D2336))</f>
        <v>0</v>
      </c>
      <c r="O2336" s="154">
        <f>IF(ISNA(SUMIFS(INDEX('Model Participation Data'!$N$8:$DX$57,0,MATCH(CONCATENATE($J2336,O$6),'Model Participation Data'!$N$6:$DX$6,0)),'Model Participation Data'!$B$8:$B$57,$C2336,'Model Participation Data'!$C$8:$C$57,$D2336)),"-",SUMIFS(INDEX('Model Participation Data'!$N$8:$DX$57,0,MATCH(CONCATENATE($J2336,O$6),'Model Participation Data'!$N$6:$DX$6,0)),'Model Participation Data'!$B$8:$B$57,$C2336,'Model Participation Data'!$C$8:$C$57,$D2336))</f>
        <v>0</v>
      </c>
    </row>
    <row r="2337" spans="2:15" x14ac:dyDescent="0.35">
      <c r="B2337" s="37" t="s">
        <v>80</v>
      </c>
      <c r="C2337" s="38" t="str">
        <f>IF(ISBLANK('Model Participation Data'!$B$101),"-",'Model Participation Data'!$B$101)</f>
        <v>-</v>
      </c>
      <c r="D2337" s="38" t="str">
        <f>IF(ISBLANK('Model Participation Data'!$C$101),"-",'Model Participation Data'!$C$101)</f>
        <v>-</v>
      </c>
      <c r="E2337" s="38" t="str">
        <f>IF(ISBLANK('Model Participation Data'!$D$101),"-",'Model Participation Data'!$D$101)</f>
        <v>-</v>
      </c>
      <c r="F2337" s="38" t="str">
        <f>IF(ISBLANK('Model Participation Data'!$E$101),"-",'Model Participation Data'!$E$101)</f>
        <v>-</v>
      </c>
      <c r="G2337" s="151" t="str">
        <f>IF(ISBLANK('Model Participation Data'!$F$101),"-",'Model Participation Data'!$F$101)</f>
        <v>-</v>
      </c>
      <c r="H2337" s="253">
        <v>1</v>
      </c>
      <c r="I2337" s="253">
        <v>5</v>
      </c>
      <c r="J2337" s="150" t="str">
        <f t="shared" si="82"/>
        <v>15</v>
      </c>
      <c r="K2337" s="38" t="str">
        <f>IF(ISBLANK('Model Participation Data'!$L$101),"-",'Model Participation Data'!$L$101)</f>
        <v>-</v>
      </c>
      <c r="L2337" s="39" t="str">
        <f>IF(ISBLANK('Model Participation Data'!$M$101),"-",'Model Participation Data'!$M$101)</f>
        <v>-</v>
      </c>
      <c r="M2337" s="254">
        <f>IF(ISNA(SUMIFS(INDEX('Model Participation Data'!$N$8:$DX$57,0,MATCH(CONCATENATE($J2337,M$6),'Model Participation Data'!$N$6:$DX$6,0)),'Model Participation Data'!$B$8:$B$57,$C2337,'Model Participation Data'!$C$8:$C$57,$D2337)),"-",SUMIFS(INDEX('Model Participation Data'!$N$8:$DX$57,0,MATCH(CONCATENATE($J2337,M$6),'Model Participation Data'!$N$6:$DX$6,0)),'Model Participation Data'!$B$8:$B$57,$C2337,'Model Participation Data'!$C$8:$C$57,$D2337))</f>
        <v>0</v>
      </c>
      <c r="N2337" s="254">
        <f>IF(ISNA(SUMIFS(INDEX('Model Participation Data'!$N$8:$DX$57,0,MATCH(CONCATENATE($J2337,N$6),'Model Participation Data'!$N$6:$DX$6,0)),'Model Participation Data'!$B$8:$B$57,$C2337,'Model Participation Data'!$C$8:$C$57,$D2337)),"-",SUMIFS(INDEX('Model Participation Data'!$N$8:$DX$57,0,MATCH(CONCATENATE($J2337,N$6),'Model Participation Data'!$N$6:$DX$6,0)),'Model Participation Data'!$B$8:$B$57,$C2337,'Model Participation Data'!$C$8:$C$57,$D2337))</f>
        <v>0</v>
      </c>
      <c r="O2337" s="154">
        <f>IF(ISNA(SUMIFS(INDEX('Model Participation Data'!$N$8:$DX$57,0,MATCH(CONCATENATE($J2337,O$6),'Model Participation Data'!$N$6:$DX$6,0)),'Model Participation Data'!$B$8:$B$57,$C2337,'Model Participation Data'!$C$8:$C$57,$D2337)),"-",SUMIFS(INDEX('Model Participation Data'!$N$8:$DX$57,0,MATCH(CONCATENATE($J2337,O$6),'Model Participation Data'!$N$6:$DX$6,0)),'Model Participation Data'!$B$8:$B$57,$C2337,'Model Participation Data'!$C$8:$C$57,$D2337))</f>
        <v>0</v>
      </c>
    </row>
    <row r="2338" spans="2:15" x14ac:dyDescent="0.35">
      <c r="B2338" s="37" t="s">
        <v>80</v>
      </c>
      <c r="C2338" s="38" t="str">
        <f>IF(ISBLANK('Model Participation Data'!$B$101),"-",'Model Participation Data'!$B$101)</f>
        <v>-</v>
      </c>
      <c r="D2338" s="38" t="str">
        <f>IF(ISBLANK('Model Participation Data'!$C$101),"-",'Model Participation Data'!$C$101)</f>
        <v>-</v>
      </c>
      <c r="E2338" s="38" t="str">
        <f>IF(ISBLANK('Model Participation Data'!$D$101),"-",'Model Participation Data'!$D$101)</f>
        <v>-</v>
      </c>
      <c r="F2338" s="38" t="str">
        <f>IF(ISBLANK('Model Participation Data'!$E$101),"-",'Model Participation Data'!$E$101)</f>
        <v>-</v>
      </c>
      <c r="G2338" s="151" t="str">
        <f>IF(ISBLANK('Model Participation Data'!$F$101),"-",'Model Participation Data'!$F$101)</f>
        <v>-</v>
      </c>
      <c r="H2338" s="253">
        <v>1</v>
      </c>
      <c r="I2338" s="253" t="s">
        <v>65</v>
      </c>
      <c r="J2338" s="150" t="str">
        <f t="shared" si="82"/>
        <v>1Goal</v>
      </c>
      <c r="K2338" s="38" t="str">
        <f>IF(ISBLANK('Model Participation Data'!$L$101),"-",'Model Participation Data'!$L$101)</f>
        <v>-</v>
      </c>
      <c r="L2338" s="39" t="str">
        <f>IF(ISBLANK('Model Participation Data'!$M$101),"-",'Model Participation Data'!$M$101)</f>
        <v>-</v>
      </c>
      <c r="M2338" s="254" t="str">
        <f>IF(ISNA(SUMIFS(INDEX('Model Participation Data'!$N$8:$DX$57,0,MATCH(CONCATENATE($J2338,M$6),'Model Participation Data'!$N$6:$DX$6,0)),'Model Participation Data'!$B$8:$B$57,$C2338,'Model Participation Data'!$C$8:$C$57,$D2338)),"-",SUMIFS(INDEX('Model Participation Data'!$N$8:$DX$57,0,MATCH(CONCATENATE($J2338,M$6),'Model Participation Data'!$N$6:$DX$6,0)),'Model Participation Data'!$B$8:$B$57,$C2338,'Model Participation Data'!$C$8:$C$57,$D2338))</f>
        <v>-</v>
      </c>
      <c r="N2338" s="254" t="str">
        <f>IF(ISNA(SUMIFS(INDEX('Model Participation Data'!$N$8:$DX$57,0,MATCH(CONCATENATE($J2338,N$6),'Model Participation Data'!$N$6:$DX$6,0)),'Model Participation Data'!$B$8:$B$57,$C2338,'Model Participation Data'!$C$8:$C$57,$D2338)),"-",SUMIFS(INDEX('Model Participation Data'!$N$8:$DX$57,0,MATCH(CONCATENATE($J2338,N$6),'Model Participation Data'!$N$6:$DX$6,0)),'Model Participation Data'!$B$8:$B$57,$C2338,'Model Participation Data'!$C$8:$C$57,$D2338))</f>
        <v>-</v>
      </c>
      <c r="O2338" s="154">
        <f>IF(ISNA(SUMIFS(INDEX('Model Participation Data'!$N$8:$DX$57,0,MATCH(CONCATENATE($J2338,O$6),'Model Participation Data'!$N$6:$DX$6,0)),'Model Participation Data'!$B$8:$B$57,$C2338,'Model Participation Data'!$C$8:$C$57,$D2338)),"-",SUMIFS(INDEX('Model Participation Data'!$N$8:$DX$57,0,MATCH(CONCATENATE($J2338,O$6),'Model Participation Data'!$N$6:$DX$6,0)),'Model Participation Data'!$B$8:$B$57,$C2338,'Model Participation Data'!$C$8:$C$57,$D2338))</f>
        <v>0</v>
      </c>
    </row>
    <row r="2339" spans="2:15" x14ac:dyDescent="0.35">
      <c r="B2339" s="37" t="s">
        <v>80</v>
      </c>
      <c r="C2339" s="38" t="str">
        <f>IF(ISBLANK('Model Participation Data'!$B$101),"-",'Model Participation Data'!$B$101)</f>
        <v>-</v>
      </c>
      <c r="D2339" s="38" t="str">
        <f>IF(ISBLANK('Model Participation Data'!$C$101),"-",'Model Participation Data'!$C$101)</f>
        <v>-</v>
      </c>
      <c r="E2339" s="38" t="str">
        <f>IF(ISBLANK('Model Participation Data'!$D$101),"-",'Model Participation Data'!$D$101)</f>
        <v>-</v>
      </c>
      <c r="F2339" s="38" t="str">
        <f>IF(ISBLANK('Model Participation Data'!$E$101),"-",'Model Participation Data'!$E$101)</f>
        <v>-</v>
      </c>
      <c r="G2339" s="151" t="str">
        <f>IF(ISBLANK('Model Participation Data'!$F$101),"-",'Model Participation Data'!$F$101)</f>
        <v>-</v>
      </c>
      <c r="H2339" s="253">
        <v>2</v>
      </c>
      <c r="I2339" s="253">
        <v>1</v>
      </c>
      <c r="J2339" s="150" t="str">
        <f t="shared" ref="J2339:J2402" si="83">CONCATENATE(H2339,I2339)</f>
        <v>21</v>
      </c>
      <c r="K2339" s="38" t="str">
        <f>IF(ISBLANK('Model Participation Data'!$L$101),"-",'Model Participation Data'!$L$101)</f>
        <v>-</v>
      </c>
      <c r="L2339" s="39" t="str">
        <f>IF(ISBLANK('Model Participation Data'!$M$101),"-",'Model Participation Data'!$M$101)</f>
        <v>-</v>
      </c>
      <c r="M2339" s="254">
        <f>IF(ISNA(SUMIFS(INDEX('Model Participation Data'!$N$8:$DX$57,0,MATCH(CONCATENATE($J2339,M$6),'Model Participation Data'!$N$6:$DX$6,0)),'Model Participation Data'!$B$8:$B$57,$C2339,'Model Participation Data'!$C$8:$C$57,$D2339)),"-",SUMIFS(INDEX('Model Participation Data'!$N$8:$DX$57,0,MATCH(CONCATENATE($J2339,M$6),'Model Participation Data'!$N$6:$DX$6,0)),'Model Participation Data'!$B$8:$B$57,$C2339,'Model Participation Data'!$C$8:$C$57,$D2339))</f>
        <v>0</v>
      </c>
      <c r="N2339" s="254">
        <f>IF(ISNA(SUMIFS(INDEX('Model Participation Data'!$N$8:$DX$57,0,MATCH(CONCATENATE($J2339,N$6),'Model Participation Data'!$N$6:$DX$6,0)),'Model Participation Data'!$B$8:$B$57,$C2339,'Model Participation Data'!$C$8:$C$57,$D2339)),"-",SUMIFS(INDEX('Model Participation Data'!$N$8:$DX$57,0,MATCH(CONCATENATE($J2339,N$6),'Model Participation Data'!$N$6:$DX$6,0)),'Model Participation Data'!$B$8:$B$57,$C2339,'Model Participation Data'!$C$8:$C$57,$D2339))</f>
        <v>0</v>
      </c>
      <c r="O2339" s="154">
        <f>IF(ISNA(SUMIFS(INDEX('Model Participation Data'!$N$8:$DX$57,0,MATCH(CONCATENATE($J2339,O$6),'Model Participation Data'!$N$6:$DX$6,0)),'Model Participation Data'!$B$8:$B$57,$C2339,'Model Participation Data'!$C$8:$C$57,$D2339)),"-",SUMIFS(INDEX('Model Participation Data'!$N$8:$DX$57,0,MATCH(CONCATENATE($J2339,O$6),'Model Participation Data'!$N$6:$DX$6,0)),'Model Participation Data'!$B$8:$B$57,$C2339,'Model Participation Data'!$C$8:$C$57,$D2339))</f>
        <v>0</v>
      </c>
    </row>
    <row r="2340" spans="2:15" x14ac:dyDescent="0.35">
      <c r="B2340" s="37" t="s">
        <v>80</v>
      </c>
      <c r="C2340" s="38" t="str">
        <f>IF(ISBLANK('Model Participation Data'!$B$101),"-",'Model Participation Data'!$B$101)</f>
        <v>-</v>
      </c>
      <c r="D2340" s="38" t="str">
        <f>IF(ISBLANK('Model Participation Data'!$C$101),"-",'Model Participation Data'!$C$101)</f>
        <v>-</v>
      </c>
      <c r="E2340" s="38" t="str">
        <f>IF(ISBLANK('Model Participation Data'!$D$101),"-",'Model Participation Data'!$D$101)</f>
        <v>-</v>
      </c>
      <c r="F2340" s="38" t="str">
        <f>IF(ISBLANK('Model Participation Data'!$E$101),"-",'Model Participation Data'!$E$101)</f>
        <v>-</v>
      </c>
      <c r="G2340" s="151" t="str">
        <f>IF(ISBLANK('Model Participation Data'!$F$101),"-",'Model Participation Data'!$F$101)</f>
        <v>-</v>
      </c>
      <c r="H2340" s="253">
        <v>2</v>
      </c>
      <c r="I2340" s="253">
        <v>2</v>
      </c>
      <c r="J2340" s="150" t="str">
        <f t="shared" si="83"/>
        <v>22</v>
      </c>
      <c r="K2340" s="38" t="str">
        <f>IF(ISBLANK('Model Participation Data'!$L$101),"-",'Model Participation Data'!$L$101)</f>
        <v>-</v>
      </c>
      <c r="L2340" s="39" t="str">
        <f>IF(ISBLANK('Model Participation Data'!$M$101),"-",'Model Participation Data'!$M$101)</f>
        <v>-</v>
      </c>
      <c r="M2340" s="254">
        <f>IF(ISNA(SUMIFS(INDEX('Model Participation Data'!$N$8:$DX$57,0,MATCH(CONCATENATE($J2340,M$6),'Model Participation Data'!$N$6:$DX$6,0)),'Model Participation Data'!$B$8:$B$57,$C2340,'Model Participation Data'!$C$8:$C$57,$D2340)),"-",SUMIFS(INDEX('Model Participation Data'!$N$8:$DX$57,0,MATCH(CONCATENATE($J2340,M$6),'Model Participation Data'!$N$6:$DX$6,0)),'Model Participation Data'!$B$8:$B$57,$C2340,'Model Participation Data'!$C$8:$C$57,$D2340))</f>
        <v>0</v>
      </c>
      <c r="N2340" s="254">
        <f>IF(ISNA(SUMIFS(INDEX('Model Participation Data'!$N$8:$DX$57,0,MATCH(CONCATENATE($J2340,N$6),'Model Participation Data'!$N$6:$DX$6,0)),'Model Participation Data'!$B$8:$B$57,$C2340,'Model Participation Data'!$C$8:$C$57,$D2340)),"-",SUMIFS(INDEX('Model Participation Data'!$N$8:$DX$57,0,MATCH(CONCATENATE($J2340,N$6),'Model Participation Data'!$N$6:$DX$6,0)),'Model Participation Data'!$B$8:$B$57,$C2340,'Model Participation Data'!$C$8:$C$57,$D2340))</f>
        <v>0</v>
      </c>
      <c r="O2340" s="154">
        <f>IF(ISNA(SUMIFS(INDEX('Model Participation Data'!$N$8:$DX$57,0,MATCH(CONCATENATE($J2340,O$6),'Model Participation Data'!$N$6:$DX$6,0)),'Model Participation Data'!$B$8:$B$57,$C2340,'Model Participation Data'!$C$8:$C$57,$D2340)),"-",SUMIFS(INDEX('Model Participation Data'!$N$8:$DX$57,0,MATCH(CONCATENATE($J2340,O$6),'Model Participation Data'!$N$6:$DX$6,0)),'Model Participation Data'!$B$8:$B$57,$C2340,'Model Participation Data'!$C$8:$C$57,$D2340))</f>
        <v>0</v>
      </c>
    </row>
    <row r="2341" spans="2:15" x14ac:dyDescent="0.35">
      <c r="B2341" s="37" t="s">
        <v>80</v>
      </c>
      <c r="C2341" s="38" t="str">
        <f>IF(ISBLANK('Model Participation Data'!$B$101),"-",'Model Participation Data'!$B$101)</f>
        <v>-</v>
      </c>
      <c r="D2341" s="38" t="str">
        <f>IF(ISBLANK('Model Participation Data'!$C$101),"-",'Model Participation Data'!$C$101)</f>
        <v>-</v>
      </c>
      <c r="E2341" s="38" t="str">
        <f>IF(ISBLANK('Model Participation Data'!$D$101),"-",'Model Participation Data'!$D$101)</f>
        <v>-</v>
      </c>
      <c r="F2341" s="38" t="str">
        <f>IF(ISBLANK('Model Participation Data'!$E$101),"-",'Model Participation Data'!$E$101)</f>
        <v>-</v>
      </c>
      <c r="G2341" s="151" t="str">
        <f>IF(ISBLANK('Model Participation Data'!$F$101),"-",'Model Participation Data'!$F$101)</f>
        <v>-</v>
      </c>
      <c r="H2341" s="253">
        <v>2</v>
      </c>
      <c r="I2341" s="253">
        <v>3</v>
      </c>
      <c r="J2341" s="150" t="str">
        <f t="shared" si="83"/>
        <v>23</v>
      </c>
      <c r="K2341" s="38" t="str">
        <f>IF(ISBLANK('Model Participation Data'!$L$101),"-",'Model Participation Data'!$L$101)</f>
        <v>-</v>
      </c>
      <c r="L2341" s="39" t="str">
        <f>IF(ISBLANK('Model Participation Data'!$M$101),"-",'Model Participation Data'!$M$101)</f>
        <v>-</v>
      </c>
      <c r="M2341" s="254">
        <f>IF(ISNA(SUMIFS(INDEX('Model Participation Data'!$N$8:$DX$57,0,MATCH(CONCATENATE($J2341,M$6),'Model Participation Data'!$N$6:$DX$6,0)),'Model Participation Data'!$B$8:$B$57,$C2341,'Model Participation Data'!$C$8:$C$57,$D2341)),"-",SUMIFS(INDEX('Model Participation Data'!$N$8:$DX$57,0,MATCH(CONCATENATE($J2341,M$6),'Model Participation Data'!$N$6:$DX$6,0)),'Model Participation Data'!$B$8:$B$57,$C2341,'Model Participation Data'!$C$8:$C$57,$D2341))</f>
        <v>0</v>
      </c>
      <c r="N2341" s="254">
        <f>IF(ISNA(SUMIFS(INDEX('Model Participation Data'!$N$8:$DX$57,0,MATCH(CONCATENATE($J2341,N$6),'Model Participation Data'!$N$6:$DX$6,0)),'Model Participation Data'!$B$8:$B$57,$C2341,'Model Participation Data'!$C$8:$C$57,$D2341)),"-",SUMIFS(INDEX('Model Participation Data'!$N$8:$DX$57,0,MATCH(CONCATENATE($J2341,N$6),'Model Participation Data'!$N$6:$DX$6,0)),'Model Participation Data'!$B$8:$B$57,$C2341,'Model Participation Data'!$C$8:$C$57,$D2341))</f>
        <v>0</v>
      </c>
      <c r="O2341" s="154">
        <f>IF(ISNA(SUMIFS(INDEX('Model Participation Data'!$N$8:$DX$57,0,MATCH(CONCATENATE($J2341,O$6),'Model Participation Data'!$N$6:$DX$6,0)),'Model Participation Data'!$B$8:$B$57,$C2341,'Model Participation Data'!$C$8:$C$57,$D2341)),"-",SUMIFS(INDEX('Model Participation Data'!$N$8:$DX$57,0,MATCH(CONCATENATE($J2341,O$6),'Model Participation Data'!$N$6:$DX$6,0)),'Model Participation Data'!$B$8:$B$57,$C2341,'Model Participation Data'!$C$8:$C$57,$D2341))</f>
        <v>0</v>
      </c>
    </row>
    <row r="2342" spans="2:15" x14ac:dyDescent="0.35">
      <c r="B2342" s="37" t="s">
        <v>80</v>
      </c>
      <c r="C2342" s="38" t="str">
        <f>IF(ISBLANK('Model Participation Data'!$B$101),"-",'Model Participation Data'!$B$101)</f>
        <v>-</v>
      </c>
      <c r="D2342" s="38" t="str">
        <f>IF(ISBLANK('Model Participation Data'!$C$101),"-",'Model Participation Data'!$C$101)</f>
        <v>-</v>
      </c>
      <c r="E2342" s="38" t="str">
        <f>IF(ISBLANK('Model Participation Data'!$D$101),"-",'Model Participation Data'!$D$101)</f>
        <v>-</v>
      </c>
      <c r="F2342" s="38" t="str">
        <f>IF(ISBLANK('Model Participation Data'!$E$101),"-",'Model Participation Data'!$E$101)</f>
        <v>-</v>
      </c>
      <c r="G2342" s="151" t="str">
        <f>IF(ISBLANK('Model Participation Data'!$F$101),"-",'Model Participation Data'!$F$101)</f>
        <v>-</v>
      </c>
      <c r="H2342" s="253">
        <v>2</v>
      </c>
      <c r="I2342" s="253">
        <v>4</v>
      </c>
      <c r="J2342" s="150" t="str">
        <f t="shared" si="83"/>
        <v>24</v>
      </c>
      <c r="K2342" s="38" t="str">
        <f>IF(ISBLANK('Model Participation Data'!$L$101),"-",'Model Participation Data'!$L$101)</f>
        <v>-</v>
      </c>
      <c r="L2342" s="39" t="str">
        <f>IF(ISBLANK('Model Participation Data'!$M$101),"-",'Model Participation Data'!$M$101)</f>
        <v>-</v>
      </c>
      <c r="M2342" s="254">
        <f>IF(ISNA(SUMIFS(INDEX('Model Participation Data'!$N$8:$DX$57,0,MATCH(CONCATENATE($J2342,M$6),'Model Participation Data'!$N$6:$DX$6,0)),'Model Participation Data'!$B$8:$B$57,$C2342,'Model Participation Data'!$C$8:$C$57,$D2342)),"-",SUMIFS(INDEX('Model Participation Data'!$N$8:$DX$57,0,MATCH(CONCATENATE($J2342,M$6),'Model Participation Data'!$N$6:$DX$6,0)),'Model Participation Data'!$B$8:$B$57,$C2342,'Model Participation Data'!$C$8:$C$57,$D2342))</f>
        <v>0</v>
      </c>
      <c r="N2342" s="254">
        <f>IF(ISNA(SUMIFS(INDEX('Model Participation Data'!$N$8:$DX$57,0,MATCH(CONCATENATE($J2342,N$6),'Model Participation Data'!$N$6:$DX$6,0)),'Model Participation Data'!$B$8:$B$57,$C2342,'Model Participation Data'!$C$8:$C$57,$D2342)),"-",SUMIFS(INDEX('Model Participation Data'!$N$8:$DX$57,0,MATCH(CONCATENATE($J2342,N$6),'Model Participation Data'!$N$6:$DX$6,0)),'Model Participation Data'!$B$8:$B$57,$C2342,'Model Participation Data'!$C$8:$C$57,$D2342))</f>
        <v>0</v>
      </c>
      <c r="O2342" s="154">
        <f>IF(ISNA(SUMIFS(INDEX('Model Participation Data'!$N$8:$DX$57,0,MATCH(CONCATENATE($J2342,O$6),'Model Participation Data'!$N$6:$DX$6,0)),'Model Participation Data'!$B$8:$B$57,$C2342,'Model Participation Data'!$C$8:$C$57,$D2342)),"-",SUMIFS(INDEX('Model Participation Data'!$N$8:$DX$57,0,MATCH(CONCATENATE($J2342,O$6),'Model Participation Data'!$N$6:$DX$6,0)),'Model Participation Data'!$B$8:$B$57,$C2342,'Model Participation Data'!$C$8:$C$57,$D2342))</f>
        <v>0</v>
      </c>
    </row>
    <row r="2343" spans="2:15" x14ac:dyDescent="0.35">
      <c r="B2343" s="37" t="s">
        <v>80</v>
      </c>
      <c r="C2343" s="38" t="str">
        <f>IF(ISBLANK('Model Participation Data'!$B$101),"-",'Model Participation Data'!$B$101)</f>
        <v>-</v>
      </c>
      <c r="D2343" s="38" t="str">
        <f>IF(ISBLANK('Model Participation Data'!$C$101),"-",'Model Participation Data'!$C$101)</f>
        <v>-</v>
      </c>
      <c r="E2343" s="38" t="str">
        <f>IF(ISBLANK('Model Participation Data'!$D$101),"-",'Model Participation Data'!$D$101)</f>
        <v>-</v>
      </c>
      <c r="F2343" s="38" t="str">
        <f>IF(ISBLANK('Model Participation Data'!$E$101),"-",'Model Participation Data'!$E$101)</f>
        <v>-</v>
      </c>
      <c r="G2343" s="151" t="str">
        <f>IF(ISBLANK('Model Participation Data'!$F$101),"-",'Model Participation Data'!$F$101)</f>
        <v>-</v>
      </c>
      <c r="H2343" s="253">
        <v>2</v>
      </c>
      <c r="I2343" s="253">
        <v>5</v>
      </c>
      <c r="J2343" s="150" t="str">
        <f t="shared" si="83"/>
        <v>25</v>
      </c>
      <c r="K2343" s="38" t="str">
        <f>IF(ISBLANK('Model Participation Data'!$L$101),"-",'Model Participation Data'!$L$101)</f>
        <v>-</v>
      </c>
      <c r="L2343" s="39" t="str">
        <f>IF(ISBLANK('Model Participation Data'!$M$101),"-",'Model Participation Data'!$M$101)</f>
        <v>-</v>
      </c>
      <c r="M2343" s="254">
        <f>IF(ISNA(SUMIFS(INDEX('Model Participation Data'!$N$8:$DX$57,0,MATCH(CONCATENATE($J2343,M$6),'Model Participation Data'!$N$6:$DX$6,0)),'Model Participation Data'!$B$8:$B$57,$C2343,'Model Participation Data'!$C$8:$C$57,$D2343)),"-",SUMIFS(INDEX('Model Participation Data'!$N$8:$DX$57,0,MATCH(CONCATENATE($J2343,M$6),'Model Participation Data'!$N$6:$DX$6,0)),'Model Participation Data'!$B$8:$B$57,$C2343,'Model Participation Data'!$C$8:$C$57,$D2343))</f>
        <v>0</v>
      </c>
      <c r="N2343" s="254">
        <f>IF(ISNA(SUMIFS(INDEX('Model Participation Data'!$N$8:$DX$57,0,MATCH(CONCATENATE($J2343,N$6),'Model Participation Data'!$N$6:$DX$6,0)),'Model Participation Data'!$B$8:$B$57,$C2343,'Model Participation Data'!$C$8:$C$57,$D2343)),"-",SUMIFS(INDEX('Model Participation Data'!$N$8:$DX$57,0,MATCH(CONCATENATE($J2343,N$6),'Model Participation Data'!$N$6:$DX$6,0)),'Model Participation Data'!$B$8:$B$57,$C2343,'Model Participation Data'!$C$8:$C$57,$D2343))</f>
        <v>0</v>
      </c>
      <c r="O2343" s="154">
        <f>IF(ISNA(SUMIFS(INDEX('Model Participation Data'!$N$8:$DX$57,0,MATCH(CONCATENATE($J2343,O$6),'Model Participation Data'!$N$6:$DX$6,0)),'Model Participation Data'!$B$8:$B$57,$C2343,'Model Participation Data'!$C$8:$C$57,$D2343)),"-",SUMIFS(INDEX('Model Participation Data'!$N$8:$DX$57,0,MATCH(CONCATENATE($J2343,O$6),'Model Participation Data'!$N$6:$DX$6,0)),'Model Participation Data'!$B$8:$B$57,$C2343,'Model Participation Data'!$C$8:$C$57,$D2343))</f>
        <v>0</v>
      </c>
    </row>
    <row r="2344" spans="2:15" x14ac:dyDescent="0.35">
      <c r="B2344" s="37" t="s">
        <v>80</v>
      </c>
      <c r="C2344" s="38" t="str">
        <f>IF(ISBLANK('Model Participation Data'!$B$101),"-",'Model Participation Data'!$B$101)</f>
        <v>-</v>
      </c>
      <c r="D2344" s="38" t="str">
        <f>IF(ISBLANK('Model Participation Data'!$C$101),"-",'Model Participation Data'!$C$101)</f>
        <v>-</v>
      </c>
      <c r="E2344" s="38" t="str">
        <f>IF(ISBLANK('Model Participation Data'!$D$101),"-",'Model Participation Data'!$D$101)</f>
        <v>-</v>
      </c>
      <c r="F2344" s="38" t="str">
        <f>IF(ISBLANK('Model Participation Data'!$E$101),"-",'Model Participation Data'!$E$101)</f>
        <v>-</v>
      </c>
      <c r="G2344" s="151" t="str">
        <f>IF(ISBLANK('Model Participation Data'!$F$101),"-",'Model Participation Data'!$F$101)</f>
        <v>-</v>
      </c>
      <c r="H2344" s="253">
        <v>2</v>
      </c>
      <c r="I2344" s="253" t="s">
        <v>65</v>
      </c>
      <c r="J2344" s="150" t="str">
        <f t="shared" si="83"/>
        <v>2Goal</v>
      </c>
      <c r="K2344" s="38" t="str">
        <f>IF(ISBLANK('Model Participation Data'!$L$101),"-",'Model Participation Data'!$L$101)</f>
        <v>-</v>
      </c>
      <c r="L2344" s="39" t="str">
        <f>IF(ISBLANK('Model Participation Data'!$M$101),"-",'Model Participation Data'!$M$101)</f>
        <v>-</v>
      </c>
      <c r="M2344" s="254" t="str">
        <f>IF(ISNA(SUMIFS(INDEX('Model Participation Data'!$N$8:$DX$57,0,MATCH(CONCATENATE($J2344,M$6),'Model Participation Data'!$N$6:$DX$6,0)),'Model Participation Data'!$B$8:$B$57,$C2344,'Model Participation Data'!$C$8:$C$57,$D2344)),"-",SUMIFS(INDEX('Model Participation Data'!$N$8:$DX$57,0,MATCH(CONCATENATE($J2344,M$6),'Model Participation Data'!$N$6:$DX$6,0)),'Model Participation Data'!$B$8:$B$57,$C2344,'Model Participation Data'!$C$8:$C$57,$D2344))</f>
        <v>-</v>
      </c>
      <c r="N2344" s="254" t="str">
        <f>IF(ISNA(SUMIFS(INDEX('Model Participation Data'!$N$8:$DX$57,0,MATCH(CONCATENATE($J2344,N$6),'Model Participation Data'!$N$6:$DX$6,0)),'Model Participation Data'!$B$8:$B$57,$C2344,'Model Participation Data'!$C$8:$C$57,$D2344)),"-",SUMIFS(INDEX('Model Participation Data'!$N$8:$DX$57,0,MATCH(CONCATENATE($J2344,N$6),'Model Participation Data'!$N$6:$DX$6,0)),'Model Participation Data'!$B$8:$B$57,$C2344,'Model Participation Data'!$C$8:$C$57,$D2344))</f>
        <v>-</v>
      </c>
      <c r="O2344" s="154">
        <f>IF(ISNA(SUMIFS(INDEX('Model Participation Data'!$N$8:$DX$57,0,MATCH(CONCATENATE($J2344,O$6),'Model Participation Data'!$N$6:$DX$6,0)),'Model Participation Data'!$B$8:$B$57,$C2344,'Model Participation Data'!$C$8:$C$57,$D2344)),"-",SUMIFS(INDEX('Model Participation Data'!$N$8:$DX$57,0,MATCH(CONCATENATE($J2344,O$6),'Model Participation Data'!$N$6:$DX$6,0)),'Model Participation Data'!$B$8:$B$57,$C2344,'Model Participation Data'!$C$8:$C$57,$D2344))</f>
        <v>0</v>
      </c>
    </row>
    <row r="2345" spans="2:15" x14ac:dyDescent="0.35">
      <c r="B2345" s="37" t="s">
        <v>80</v>
      </c>
      <c r="C2345" s="38" t="str">
        <f>IF(ISBLANK('Model Participation Data'!$B$101),"-",'Model Participation Data'!$B$101)</f>
        <v>-</v>
      </c>
      <c r="D2345" s="38" t="str">
        <f>IF(ISBLANK('Model Participation Data'!$C$101),"-",'Model Participation Data'!$C$101)</f>
        <v>-</v>
      </c>
      <c r="E2345" s="38" t="str">
        <f>IF(ISBLANK('Model Participation Data'!$D$101),"-",'Model Participation Data'!$D$101)</f>
        <v>-</v>
      </c>
      <c r="F2345" s="38" t="str">
        <f>IF(ISBLANK('Model Participation Data'!$E$101),"-",'Model Participation Data'!$E$101)</f>
        <v>-</v>
      </c>
      <c r="G2345" s="151" t="str">
        <f>IF(ISBLANK('Model Participation Data'!$F$101),"-",'Model Participation Data'!$F$101)</f>
        <v>-</v>
      </c>
      <c r="H2345" s="253">
        <v>3</v>
      </c>
      <c r="I2345" s="253">
        <v>1</v>
      </c>
      <c r="J2345" s="150" t="str">
        <f t="shared" si="83"/>
        <v>31</v>
      </c>
      <c r="K2345" s="38" t="str">
        <f>IF(ISBLANK('Model Participation Data'!$L$101),"-",'Model Participation Data'!$L$101)</f>
        <v>-</v>
      </c>
      <c r="L2345" s="39" t="str">
        <f>IF(ISBLANK('Model Participation Data'!$M$101),"-",'Model Participation Data'!$M$101)</f>
        <v>-</v>
      </c>
      <c r="M2345" s="254">
        <f>IF(ISNA(SUMIFS(INDEX('Model Participation Data'!$N$8:$DX$57,0,MATCH(CONCATENATE($J2345,M$6),'Model Participation Data'!$N$6:$DX$6,0)),'Model Participation Data'!$B$8:$B$57,$C2345,'Model Participation Data'!$C$8:$C$57,$D2345)),"-",SUMIFS(INDEX('Model Participation Data'!$N$8:$DX$57,0,MATCH(CONCATENATE($J2345,M$6),'Model Participation Data'!$N$6:$DX$6,0)),'Model Participation Data'!$B$8:$B$57,$C2345,'Model Participation Data'!$C$8:$C$57,$D2345))</f>
        <v>0</v>
      </c>
      <c r="N2345" s="254">
        <f>IF(ISNA(SUMIFS(INDEX('Model Participation Data'!$N$8:$DX$57,0,MATCH(CONCATENATE($J2345,N$6),'Model Participation Data'!$N$6:$DX$6,0)),'Model Participation Data'!$B$8:$B$57,$C2345,'Model Participation Data'!$C$8:$C$57,$D2345)),"-",SUMIFS(INDEX('Model Participation Data'!$N$8:$DX$57,0,MATCH(CONCATENATE($J2345,N$6),'Model Participation Data'!$N$6:$DX$6,0)),'Model Participation Data'!$B$8:$B$57,$C2345,'Model Participation Data'!$C$8:$C$57,$D2345))</f>
        <v>0</v>
      </c>
      <c r="O2345" s="154">
        <f>IF(ISNA(SUMIFS(INDEX('Model Participation Data'!$N$8:$DX$57,0,MATCH(CONCATENATE($J2345,O$6),'Model Participation Data'!$N$6:$DX$6,0)),'Model Participation Data'!$B$8:$B$57,$C2345,'Model Participation Data'!$C$8:$C$57,$D2345)),"-",SUMIFS(INDEX('Model Participation Data'!$N$8:$DX$57,0,MATCH(CONCATENATE($J2345,O$6),'Model Participation Data'!$N$6:$DX$6,0)),'Model Participation Data'!$B$8:$B$57,$C2345,'Model Participation Data'!$C$8:$C$57,$D2345))</f>
        <v>0</v>
      </c>
    </row>
    <row r="2346" spans="2:15" x14ac:dyDescent="0.35">
      <c r="B2346" s="37" t="s">
        <v>80</v>
      </c>
      <c r="C2346" s="38" t="str">
        <f>IF(ISBLANK('Model Participation Data'!$B$101),"-",'Model Participation Data'!$B$101)</f>
        <v>-</v>
      </c>
      <c r="D2346" s="38" t="str">
        <f>IF(ISBLANK('Model Participation Data'!$C$101),"-",'Model Participation Data'!$C$101)</f>
        <v>-</v>
      </c>
      <c r="E2346" s="38" t="str">
        <f>IF(ISBLANK('Model Participation Data'!$D$101),"-",'Model Participation Data'!$D$101)</f>
        <v>-</v>
      </c>
      <c r="F2346" s="38" t="str">
        <f>IF(ISBLANK('Model Participation Data'!$E$101),"-",'Model Participation Data'!$E$101)</f>
        <v>-</v>
      </c>
      <c r="G2346" s="151" t="str">
        <f>IF(ISBLANK('Model Participation Data'!$F$101),"-",'Model Participation Data'!$F$101)</f>
        <v>-</v>
      </c>
      <c r="H2346" s="253">
        <v>3</v>
      </c>
      <c r="I2346" s="253">
        <v>2</v>
      </c>
      <c r="J2346" s="150" t="str">
        <f t="shared" si="83"/>
        <v>32</v>
      </c>
      <c r="K2346" s="38" t="str">
        <f>IF(ISBLANK('Model Participation Data'!$L$101),"-",'Model Participation Data'!$L$101)</f>
        <v>-</v>
      </c>
      <c r="L2346" s="39" t="str">
        <f>IF(ISBLANK('Model Participation Data'!$M$101),"-",'Model Participation Data'!$M$101)</f>
        <v>-</v>
      </c>
      <c r="M2346" s="254">
        <f>IF(ISNA(SUMIFS(INDEX('Model Participation Data'!$N$8:$DX$57,0,MATCH(CONCATENATE($J2346,M$6),'Model Participation Data'!$N$6:$DX$6,0)),'Model Participation Data'!$B$8:$B$57,$C2346,'Model Participation Data'!$C$8:$C$57,$D2346)),"-",SUMIFS(INDEX('Model Participation Data'!$N$8:$DX$57,0,MATCH(CONCATENATE($J2346,M$6),'Model Participation Data'!$N$6:$DX$6,0)),'Model Participation Data'!$B$8:$B$57,$C2346,'Model Participation Data'!$C$8:$C$57,$D2346))</f>
        <v>0</v>
      </c>
      <c r="N2346" s="254">
        <f>IF(ISNA(SUMIFS(INDEX('Model Participation Data'!$N$8:$DX$57,0,MATCH(CONCATENATE($J2346,N$6),'Model Participation Data'!$N$6:$DX$6,0)),'Model Participation Data'!$B$8:$B$57,$C2346,'Model Participation Data'!$C$8:$C$57,$D2346)),"-",SUMIFS(INDEX('Model Participation Data'!$N$8:$DX$57,0,MATCH(CONCATENATE($J2346,N$6),'Model Participation Data'!$N$6:$DX$6,0)),'Model Participation Data'!$B$8:$B$57,$C2346,'Model Participation Data'!$C$8:$C$57,$D2346))</f>
        <v>0</v>
      </c>
      <c r="O2346" s="154">
        <f>IF(ISNA(SUMIFS(INDEX('Model Participation Data'!$N$8:$DX$57,0,MATCH(CONCATENATE($J2346,O$6),'Model Participation Data'!$N$6:$DX$6,0)),'Model Participation Data'!$B$8:$B$57,$C2346,'Model Participation Data'!$C$8:$C$57,$D2346)),"-",SUMIFS(INDEX('Model Participation Data'!$N$8:$DX$57,0,MATCH(CONCATENATE($J2346,O$6),'Model Participation Data'!$N$6:$DX$6,0)),'Model Participation Data'!$B$8:$B$57,$C2346,'Model Participation Data'!$C$8:$C$57,$D2346))</f>
        <v>0</v>
      </c>
    </row>
    <row r="2347" spans="2:15" x14ac:dyDescent="0.35">
      <c r="B2347" s="37" t="s">
        <v>80</v>
      </c>
      <c r="C2347" s="38" t="str">
        <f>IF(ISBLANK('Model Participation Data'!$B$101),"-",'Model Participation Data'!$B$101)</f>
        <v>-</v>
      </c>
      <c r="D2347" s="38" t="str">
        <f>IF(ISBLANK('Model Participation Data'!$C$101),"-",'Model Participation Data'!$C$101)</f>
        <v>-</v>
      </c>
      <c r="E2347" s="38" t="str">
        <f>IF(ISBLANK('Model Participation Data'!$D$101),"-",'Model Participation Data'!$D$101)</f>
        <v>-</v>
      </c>
      <c r="F2347" s="38" t="str">
        <f>IF(ISBLANK('Model Participation Data'!$E$101),"-",'Model Participation Data'!$E$101)</f>
        <v>-</v>
      </c>
      <c r="G2347" s="151" t="str">
        <f>IF(ISBLANK('Model Participation Data'!$F$101),"-",'Model Participation Data'!$F$101)</f>
        <v>-</v>
      </c>
      <c r="H2347" s="253">
        <v>3</v>
      </c>
      <c r="I2347" s="253">
        <v>3</v>
      </c>
      <c r="J2347" s="150" t="str">
        <f t="shared" si="83"/>
        <v>33</v>
      </c>
      <c r="K2347" s="38" t="str">
        <f>IF(ISBLANK('Model Participation Data'!$L$101),"-",'Model Participation Data'!$L$101)</f>
        <v>-</v>
      </c>
      <c r="L2347" s="39" t="str">
        <f>IF(ISBLANK('Model Participation Data'!$M$101),"-",'Model Participation Data'!$M$101)</f>
        <v>-</v>
      </c>
      <c r="M2347" s="254">
        <f>IF(ISNA(SUMIFS(INDEX('Model Participation Data'!$N$8:$DX$57,0,MATCH(CONCATENATE($J2347,M$6),'Model Participation Data'!$N$6:$DX$6,0)),'Model Participation Data'!$B$8:$B$57,$C2347,'Model Participation Data'!$C$8:$C$57,$D2347)),"-",SUMIFS(INDEX('Model Participation Data'!$N$8:$DX$57,0,MATCH(CONCATENATE($J2347,M$6),'Model Participation Data'!$N$6:$DX$6,0)),'Model Participation Data'!$B$8:$B$57,$C2347,'Model Participation Data'!$C$8:$C$57,$D2347))</f>
        <v>0</v>
      </c>
      <c r="N2347" s="254">
        <f>IF(ISNA(SUMIFS(INDEX('Model Participation Data'!$N$8:$DX$57,0,MATCH(CONCATENATE($J2347,N$6),'Model Participation Data'!$N$6:$DX$6,0)),'Model Participation Data'!$B$8:$B$57,$C2347,'Model Participation Data'!$C$8:$C$57,$D2347)),"-",SUMIFS(INDEX('Model Participation Data'!$N$8:$DX$57,0,MATCH(CONCATENATE($J2347,N$6),'Model Participation Data'!$N$6:$DX$6,0)),'Model Participation Data'!$B$8:$B$57,$C2347,'Model Participation Data'!$C$8:$C$57,$D2347))</f>
        <v>0</v>
      </c>
      <c r="O2347" s="154">
        <f>IF(ISNA(SUMIFS(INDEX('Model Participation Data'!$N$8:$DX$57,0,MATCH(CONCATENATE($J2347,O$6),'Model Participation Data'!$N$6:$DX$6,0)),'Model Participation Data'!$B$8:$B$57,$C2347,'Model Participation Data'!$C$8:$C$57,$D2347)),"-",SUMIFS(INDEX('Model Participation Data'!$N$8:$DX$57,0,MATCH(CONCATENATE($J2347,O$6),'Model Participation Data'!$N$6:$DX$6,0)),'Model Participation Data'!$B$8:$B$57,$C2347,'Model Participation Data'!$C$8:$C$57,$D2347))</f>
        <v>0</v>
      </c>
    </row>
    <row r="2348" spans="2:15" x14ac:dyDescent="0.35">
      <c r="B2348" s="37" t="s">
        <v>80</v>
      </c>
      <c r="C2348" s="38" t="str">
        <f>IF(ISBLANK('Model Participation Data'!$B$101),"-",'Model Participation Data'!$B$101)</f>
        <v>-</v>
      </c>
      <c r="D2348" s="38" t="str">
        <f>IF(ISBLANK('Model Participation Data'!$C$101),"-",'Model Participation Data'!$C$101)</f>
        <v>-</v>
      </c>
      <c r="E2348" s="38" t="str">
        <f>IF(ISBLANK('Model Participation Data'!$D$101),"-",'Model Participation Data'!$D$101)</f>
        <v>-</v>
      </c>
      <c r="F2348" s="38" t="str">
        <f>IF(ISBLANK('Model Participation Data'!$E$101),"-",'Model Participation Data'!$E$101)</f>
        <v>-</v>
      </c>
      <c r="G2348" s="151" t="str">
        <f>IF(ISBLANK('Model Participation Data'!$F$101),"-",'Model Participation Data'!$F$101)</f>
        <v>-</v>
      </c>
      <c r="H2348" s="253">
        <v>3</v>
      </c>
      <c r="I2348" s="253">
        <v>4</v>
      </c>
      <c r="J2348" s="150" t="str">
        <f t="shared" si="83"/>
        <v>34</v>
      </c>
      <c r="K2348" s="38" t="str">
        <f>IF(ISBLANK('Model Participation Data'!$L$101),"-",'Model Participation Data'!$L$101)</f>
        <v>-</v>
      </c>
      <c r="L2348" s="39" t="str">
        <f>IF(ISBLANK('Model Participation Data'!$M$101),"-",'Model Participation Data'!$M$101)</f>
        <v>-</v>
      </c>
      <c r="M2348" s="254">
        <f>IF(ISNA(SUMIFS(INDEX('Model Participation Data'!$N$8:$DX$57,0,MATCH(CONCATENATE($J2348,M$6),'Model Participation Data'!$N$6:$DX$6,0)),'Model Participation Data'!$B$8:$B$57,$C2348,'Model Participation Data'!$C$8:$C$57,$D2348)),"-",SUMIFS(INDEX('Model Participation Data'!$N$8:$DX$57,0,MATCH(CONCATENATE($J2348,M$6),'Model Participation Data'!$N$6:$DX$6,0)),'Model Participation Data'!$B$8:$B$57,$C2348,'Model Participation Data'!$C$8:$C$57,$D2348))</f>
        <v>0</v>
      </c>
      <c r="N2348" s="254">
        <f>IF(ISNA(SUMIFS(INDEX('Model Participation Data'!$N$8:$DX$57,0,MATCH(CONCATENATE($J2348,N$6),'Model Participation Data'!$N$6:$DX$6,0)),'Model Participation Data'!$B$8:$B$57,$C2348,'Model Participation Data'!$C$8:$C$57,$D2348)),"-",SUMIFS(INDEX('Model Participation Data'!$N$8:$DX$57,0,MATCH(CONCATENATE($J2348,N$6),'Model Participation Data'!$N$6:$DX$6,0)),'Model Participation Data'!$B$8:$B$57,$C2348,'Model Participation Data'!$C$8:$C$57,$D2348))</f>
        <v>0</v>
      </c>
      <c r="O2348" s="154">
        <f>IF(ISNA(SUMIFS(INDEX('Model Participation Data'!$N$8:$DX$57,0,MATCH(CONCATENATE($J2348,O$6),'Model Participation Data'!$N$6:$DX$6,0)),'Model Participation Data'!$B$8:$B$57,$C2348,'Model Participation Data'!$C$8:$C$57,$D2348)),"-",SUMIFS(INDEX('Model Participation Data'!$N$8:$DX$57,0,MATCH(CONCATENATE($J2348,O$6),'Model Participation Data'!$N$6:$DX$6,0)),'Model Participation Data'!$B$8:$B$57,$C2348,'Model Participation Data'!$C$8:$C$57,$D2348))</f>
        <v>0</v>
      </c>
    </row>
    <row r="2349" spans="2:15" x14ac:dyDescent="0.35">
      <c r="B2349" s="37" t="s">
        <v>80</v>
      </c>
      <c r="C2349" s="38" t="str">
        <f>IF(ISBLANK('Model Participation Data'!$B$101),"-",'Model Participation Data'!$B$101)</f>
        <v>-</v>
      </c>
      <c r="D2349" s="38" t="str">
        <f>IF(ISBLANK('Model Participation Data'!$C$101),"-",'Model Participation Data'!$C$101)</f>
        <v>-</v>
      </c>
      <c r="E2349" s="38" t="str">
        <f>IF(ISBLANK('Model Participation Data'!$D$101),"-",'Model Participation Data'!$D$101)</f>
        <v>-</v>
      </c>
      <c r="F2349" s="38" t="str">
        <f>IF(ISBLANK('Model Participation Data'!$E$101),"-",'Model Participation Data'!$E$101)</f>
        <v>-</v>
      </c>
      <c r="G2349" s="151" t="str">
        <f>IF(ISBLANK('Model Participation Data'!$F$101),"-",'Model Participation Data'!$F$101)</f>
        <v>-</v>
      </c>
      <c r="H2349" s="253">
        <v>3</v>
      </c>
      <c r="I2349" s="253">
        <v>5</v>
      </c>
      <c r="J2349" s="150" t="str">
        <f t="shared" si="83"/>
        <v>35</v>
      </c>
      <c r="K2349" s="38" t="str">
        <f>IF(ISBLANK('Model Participation Data'!$L$101),"-",'Model Participation Data'!$L$101)</f>
        <v>-</v>
      </c>
      <c r="L2349" s="39" t="str">
        <f>IF(ISBLANK('Model Participation Data'!$M$101),"-",'Model Participation Data'!$M$101)</f>
        <v>-</v>
      </c>
      <c r="M2349" s="254">
        <f>IF(ISNA(SUMIFS(INDEX('Model Participation Data'!$N$8:$DX$57,0,MATCH(CONCATENATE($J2349,M$6),'Model Participation Data'!$N$6:$DX$6,0)),'Model Participation Data'!$B$8:$B$57,$C2349,'Model Participation Data'!$C$8:$C$57,$D2349)),"-",SUMIFS(INDEX('Model Participation Data'!$N$8:$DX$57,0,MATCH(CONCATENATE($J2349,M$6),'Model Participation Data'!$N$6:$DX$6,0)),'Model Participation Data'!$B$8:$B$57,$C2349,'Model Participation Data'!$C$8:$C$57,$D2349))</f>
        <v>0</v>
      </c>
      <c r="N2349" s="254">
        <f>IF(ISNA(SUMIFS(INDEX('Model Participation Data'!$N$8:$DX$57,0,MATCH(CONCATENATE($J2349,N$6),'Model Participation Data'!$N$6:$DX$6,0)),'Model Participation Data'!$B$8:$B$57,$C2349,'Model Participation Data'!$C$8:$C$57,$D2349)),"-",SUMIFS(INDEX('Model Participation Data'!$N$8:$DX$57,0,MATCH(CONCATENATE($J2349,N$6),'Model Participation Data'!$N$6:$DX$6,0)),'Model Participation Data'!$B$8:$B$57,$C2349,'Model Participation Data'!$C$8:$C$57,$D2349))</f>
        <v>0</v>
      </c>
      <c r="O2349" s="154">
        <f>IF(ISNA(SUMIFS(INDEX('Model Participation Data'!$N$8:$DX$57,0,MATCH(CONCATENATE($J2349,O$6),'Model Participation Data'!$N$6:$DX$6,0)),'Model Participation Data'!$B$8:$B$57,$C2349,'Model Participation Data'!$C$8:$C$57,$D2349)),"-",SUMIFS(INDEX('Model Participation Data'!$N$8:$DX$57,0,MATCH(CONCATENATE($J2349,O$6),'Model Participation Data'!$N$6:$DX$6,0)),'Model Participation Data'!$B$8:$B$57,$C2349,'Model Participation Data'!$C$8:$C$57,$D2349))</f>
        <v>0</v>
      </c>
    </row>
    <row r="2350" spans="2:15" x14ac:dyDescent="0.35">
      <c r="B2350" s="37" t="s">
        <v>80</v>
      </c>
      <c r="C2350" s="38" t="str">
        <f>IF(ISBLANK('Model Participation Data'!$B$101),"-",'Model Participation Data'!$B$101)</f>
        <v>-</v>
      </c>
      <c r="D2350" s="38" t="str">
        <f>IF(ISBLANK('Model Participation Data'!$C$101),"-",'Model Participation Data'!$C$101)</f>
        <v>-</v>
      </c>
      <c r="E2350" s="38" t="str">
        <f>IF(ISBLANK('Model Participation Data'!$D$101),"-",'Model Participation Data'!$D$101)</f>
        <v>-</v>
      </c>
      <c r="F2350" s="38" t="str">
        <f>IF(ISBLANK('Model Participation Data'!$E$101),"-",'Model Participation Data'!$E$101)</f>
        <v>-</v>
      </c>
      <c r="G2350" s="151" t="str">
        <f>IF(ISBLANK('Model Participation Data'!$F$101),"-",'Model Participation Data'!$F$101)</f>
        <v>-</v>
      </c>
      <c r="H2350" s="253">
        <v>3</v>
      </c>
      <c r="I2350" s="253" t="s">
        <v>65</v>
      </c>
      <c r="J2350" s="150" t="str">
        <f t="shared" si="83"/>
        <v>3Goal</v>
      </c>
      <c r="K2350" s="38" t="str">
        <f>IF(ISBLANK('Model Participation Data'!$L$101),"-",'Model Participation Data'!$L$101)</f>
        <v>-</v>
      </c>
      <c r="L2350" s="39" t="str">
        <f>IF(ISBLANK('Model Participation Data'!$M$101),"-",'Model Participation Data'!$M$101)</f>
        <v>-</v>
      </c>
      <c r="M2350" s="254" t="str">
        <f>IF(ISNA(SUMIFS(INDEX('Model Participation Data'!$N$8:$DX$57,0,MATCH(CONCATENATE($J2350,M$6),'Model Participation Data'!$N$6:$DX$6,0)),'Model Participation Data'!$B$8:$B$57,$C2350,'Model Participation Data'!$C$8:$C$57,$D2350)),"-",SUMIFS(INDEX('Model Participation Data'!$N$8:$DX$57,0,MATCH(CONCATENATE($J2350,M$6),'Model Participation Data'!$N$6:$DX$6,0)),'Model Participation Data'!$B$8:$B$57,$C2350,'Model Participation Data'!$C$8:$C$57,$D2350))</f>
        <v>-</v>
      </c>
      <c r="N2350" s="254" t="str">
        <f>IF(ISNA(SUMIFS(INDEX('Model Participation Data'!$N$8:$DX$57,0,MATCH(CONCATENATE($J2350,N$6),'Model Participation Data'!$N$6:$DX$6,0)),'Model Participation Data'!$B$8:$B$57,$C2350,'Model Participation Data'!$C$8:$C$57,$D2350)),"-",SUMIFS(INDEX('Model Participation Data'!$N$8:$DX$57,0,MATCH(CONCATENATE($J2350,N$6),'Model Participation Data'!$N$6:$DX$6,0)),'Model Participation Data'!$B$8:$B$57,$C2350,'Model Participation Data'!$C$8:$C$57,$D2350))</f>
        <v>-</v>
      </c>
      <c r="O2350" s="154">
        <f>IF(ISNA(SUMIFS(INDEX('Model Participation Data'!$N$8:$DX$57,0,MATCH(CONCATENATE($J2350,O$6),'Model Participation Data'!$N$6:$DX$6,0)),'Model Participation Data'!$B$8:$B$57,$C2350,'Model Participation Data'!$C$8:$C$57,$D2350)),"-",SUMIFS(INDEX('Model Participation Data'!$N$8:$DX$57,0,MATCH(CONCATENATE($J2350,O$6),'Model Participation Data'!$N$6:$DX$6,0)),'Model Participation Data'!$B$8:$B$57,$C2350,'Model Participation Data'!$C$8:$C$57,$D2350))</f>
        <v>0</v>
      </c>
    </row>
    <row r="2351" spans="2:15" x14ac:dyDescent="0.35">
      <c r="B2351" s="37" t="s">
        <v>80</v>
      </c>
      <c r="C2351" s="38" t="str">
        <f>IF(ISBLANK('Model Participation Data'!$B$101),"-",'Model Participation Data'!$B$101)</f>
        <v>-</v>
      </c>
      <c r="D2351" s="38" t="str">
        <f>IF(ISBLANK('Model Participation Data'!$C$101),"-",'Model Participation Data'!$C$101)</f>
        <v>-</v>
      </c>
      <c r="E2351" s="38" t="str">
        <f>IF(ISBLANK('Model Participation Data'!$D$101),"-",'Model Participation Data'!$D$101)</f>
        <v>-</v>
      </c>
      <c r="F2351" s="38" t="str">
        <f>IF(ISBLANK('Model Participation Data'!$E$101),"-",'Model Participation Data'!$E$101)</f>
        <v>-</v>
      </c>
      <c r="G2351" s="151" t="str">
        <f>IF(ISBLANK('Model Participation Data'!$F$101),"-",'Model Participation Data'!$F$101)</f>
        <v>-</v>
      </c>
      <c r="H2351" s="253">
        <v>4</v>
      </c>
      <c r="I2351" s="253">
        <v>1</v>
      </c>
      <c r="J2351" s="150" t="str">
        <f t="shared" si="83"/>
        <v>41</v>
      </c>
      <c r="K2351" s="38" t="str">
        <f>IF(ISBLANK('Model Participation Data'!$L$101),"-",'Model Participation Data'!$L$101)</f>
        <v>-</v>
      </c>
      <c r="L2351" s="39" t="str">
        <f>IF(ISBLANK('Model Participation Data'!$M$101),"-",'Model Participation Data'!$M$101)</f>
        <v>-</v>
      </c>
      <c r="M2351" s="254">
        <f>IF(ISNA(SUMIFS(INDEX('Model Participation Data'!$N$8:$DX$57,0,MATCH(CONCATENATE($J2351,M$6),'Model Participation Data'!$N$6:$DX$6,0)),'Model Participation Data'!$B$8:$B$57,$C2351,'Model Participation Data'!$C$8:$C$57,$D2351)),"-",SUMIFS(INDEX('Model Participation Data'!$N$8:$DX$57,0,MATCH(CONCATENATE($J2351,M$6),'Model Participation Data'!$N$6:$DX$6,0)),'Model Participation Data'!$B$8:$B$57,$C2351,'Model Participation Data'!$C$8:$C$57,$D2351))</f>
        <v>0</v>
      </c>
      <c r="N2351" s="254">
        <f>IF(ISNA(SUMIFS(INDEX('Model Participation Data'!$N$8:$DX$57,0,MATCH(CONCATENATE($J2351,N$6),'Model Participation Data'!$N$6:$DX$6,0)),'Model Participation Data'!$B$8:$B$57,$C2351,'Model Participation Data'!$C$8:$C$57,$D2351)),"-",SUMIFS(INDEX('Model Participation Data'!$N$8:$DX$57,0,MATCH(CONCATENATE($J2351,N$6),'Model Participation Data'!$N$6:$DX$6,0)),'Model Participation Data'!$B$8:$B$57,$C2351,'Model Participation Data'!$C$8:$C$57,$D2351))</f>
        <v>0</v>
      </c>
      <c r="O2351" s="154">
        <f>IF(ISNA(SUMIFS(INDEX('Model Participation Data'!$N$8:$DX$57,0,MATCH(CONCATENATE($J2351,O$6),'Model Participation Data'!$N$6:$DX$6,0)),'Model Participation Data'!$B$8:$B$57,$C2351,'Model Participation Data'!$C$8:$C$57,$D2351)),"-",SUMIFS(INDEX('Model Participation Data'!$N$8:$DX$57,0,MATCH(CONCATENATE($J2351,O$6),'Model Participation Data'!$N$6:$DX$6,0)),'Model Participation Data'!$B$8:$B$57,$C2351,'Model Participation Data'!$C$8:$C$57,$D2351))</f>
        <v>0</v>
      </c>
    </row>
    <row r="2352" spans="2:15" x14ac:dyDescent="0.35">
      <c r="B2352" s="37" t="s">
        <v>80</v>
      </c>
      <c r="C2352" s="38" t="str">
        <f>IF(ISBLANK('Model Participation Data'!$B$101),"-",'Model Participation Data'!$B$101)</f>
        <v>-</v>
      </c>
      <c r="D2352" s="38" t="str">
        <f>IF(ISBLANK('Model Participation Data'!$C$101),"-",'Model Participation Data'!$C$101)</f>
        <v>-</v>
      </c>
      <c r="E2352" s="38" t="str">
        <f>IF(ISBLANK('Model Participation Data'!$D$101),"-",'Model Participation Data'!$D$101)</f>
        <v>-</v>
      </c>
      <c r="F2352" s="38" t="str">
        <f>IF(ISBLANK('Model Participation Data'!$E$101),"-",'Model Participation Data'!$E$101)</f>
        <v>-</v>
      </c>
      <c r="G2352" s="151" t="str">
        <f>IF(ISBLANK('Model Participation Data'!$F$101),"-",'Model Participation Data'!$F$101)</f>
        <v>-</v>
      </c>
      <c r="H2352" s="253">
        <v>4</v>
      </c>
      <c r="I2352" s="253">
        <v>2</v>
      </c>
      <c r="J2352" s="150" t="str">
        <f t="shared" si="83"/>
        <v>42</v>
      </c>
      <c r="K2352" s="38" t="str">
        <f>IF(ISBLANK('Model Participation Data'!$L$101),"-",'Model Participation Data'!$L$101)</f>
        <v>-</v>
      </c>
      <c r="L2352" s="39" t="str">
        <f>IF(ISBLANK('Model Participation Data'!$M$101),"-",'Model Participation Data'!$M$101)</f>
        <v>-</v>
      </c>
      <c r="M2352" s="254">
        <f>IF(ISNA(SUMIFS(INDEX('Model Participation Data'!$N$8:$DX$57,0,MATCH(CONCATENATE($J2352,M$6),'Model Participation Data'!$N$6:$DX$6,0)),'Model Participation Data'!$B$8:$B$57,$C2352,'Model Participation Data'!$C$8:$C$57,$D2352)),"-",SUMIFS(INDEX('Model Participation Data'!$N$8:$DX$57,0,MATCH(CONCATENATE($J2352,M$6),'Model Participation Data'!$N$6:$DX$6,0)),'Model Participation Data'!$B$8:$B$57,$C2352,'Model Participation Data'!$C$8:$C$57,$D2352))</f>
        <v>0</v>
      </c>
      <c r="N2352" s="254">
        <f>IF(ISNA(SUMIFS(INDEX('Model Participation Data'!$N$8:$DX$57,0,MATCH(CONCATENATE($J2352,N$6),'Model Participation Data'!$N$6:$DX$6,0)),'Model Participation Data'!$B$8:$B$57,$C2352,'Model Participation Data'!$C$8:$C$57,$D2352)),"-",SUMIFS(INDEX('Model Participation Data'!$N$8:$DX$57,0,MATCH(CONCATENATE($J2352,N$6),'Model Participation Data'!$N$6:$DX$6,0)),'Model Participation Data'!$B$8:$B$57,$C2352,'Model Participation Data'!$C$8:$C$57,$D2352))</f>
        <v>0</v>
      </c>
      <c r="O2352" s="154">
        <f>IF(ISNA(SUMIFS(INDEX('Model Participation Data'!$N$8:$DX$57,0,MATCH(CONCATENATE($J2352,O$6),'Model Participation Data'!$N$6:$DX$6,0)),'Model Participation Data'!$B$8:$B$57,$C2352,'Model Participation Data'!$C$8:$C$57,$D2352)),"-",SUMIFS(INDEX('Model Participation Data'!$N$8:$DX$57,0,MATCH(CONCATENATE($J2352,O$6),'Model Participation Data'!$N$6:$DX$6,0)),'Model Participation Data'!$B$8:$B$57,$C2352,'Model Participation Data'!$C$8:$C$57,$D2352))</f>
        <v>0</v>
      </c>
    </row>
    <row r="2353" spans="2:15" x14ac:dyDescent="0.35">
      <c r="B2353" s="37" t="s">
        <v>80</v>
      </c>
      <c r="C2353" s="38" t="str">
        <f>IF(ISBLANK('Model Participation Data'!$B$101),"-",'Model Participation Data'!$B$101)</f>
        <v>-</v>
      </c>
      <c r="D2353" s="38" t="str">
        <f>IF(ISBLANK('Model Participation Data'!$C$101),"-",'Model Participation Data'!$C$101)</f>
        <v>-</v>
      </c>
      <c r="E2353" s="38" t="str">
        <f>IF(ISBLANK('Model Participation Data'!$D$101),"-",'Model Participation Data'!$D$101)</f>
        <v>-</v>
      </c>
      <c r="F2353" s="38" t="str">
        <f>IF(ISBLANK('Model Participation Data'!$E$101),"-",'Model Participation Data'!$E$101)</f>
        <v>-</v>
      </c>
      <c r="G2353" s="151" t="str">
        <f>IF(ISBLANK('Model Participation Data'!$F$101),"-",'Model Participation Data'!$F$101)</f>
        <v>-</v>
      </c>
      <c r="H2353" s="253">
        <v>4</v>
      </c>
      <c r="I2353" s="253">
        <v>3</v>
      </c>
      <c r="J2353" s="150" t="str">
        <f t="shared" si="83"/>
        <v>43</v>
      </c>
      <c r="K2353" s="38" t="str">
        <f>IF(ISBLANK('Model Participation Data'!$L$101),"-",'Model Participation Data'!$L$101)</f>
        <v>-</v>
      </c>
      <c r="L2353" s="39" t="str">
        <f>IF(ISBLANK('Model Participation Data'!$M$101),"-",'Model Participation Data'!$M$101)</f>
        <v>-</v>
      </c>
      <c r="M2353" s="254">
        <f>IF(ISNA(SUMIFS(INDEX('Model Participation Data'!$N$8:$DX$57,0,MATCH(CONCATENATE($J2353,M$6),'Model Participation Data'!$N$6:$DX$6,0)),'Model Participation Data'!$B$8:$B$57,$C2353,'Model Participation Data'!$C$8:$C$57,$D2353)),"-",SUMIFS(INDEX('Model Participation Data'!$N$8:$DX$57,0,MATCH(CONCATENATE($J2353,M$6),'Model Participation Data'!$N$6:$DX$6,0)),'Model Participation Data'!$B$8:$B$57,$C2353,'Model Participation Data'!$C$8:$C$57,$D2353))</f>
        <v>0</v>
      </c>
      <c r="N2353" s="254">
        <f>IF(ISNA(SUMIFS(INDEX('Model Participation Data'!$N$8:$DX$57,0,MATCH(CONCATENATE($J2353,N$6),'Model Participation Data'!$N$6:$DX$6,0)),'Model Participation Data'!$B$8:$B$57,$C2353,'Model Participation Data'!$C$8:$C$57,$D2353)),"-",SUMIFS(INDEX('Model Participation Data'!$N$8:$DX$57,0,MATCH(CONCATENATE($J2353,N$6),'Model Participation Data'!$N$6:$DX$6,0)),'Model Participation Data'!$B$8:$B$57,$C2353,'Model Participation Data'!$C$8:$C$57,$D2353))</f>
        <v>0</v>
      </c>
      <c r="O2353" s="154">
        <f>IF(ISNA(SUMIFS(INDEX('Model Participation Data'!$N$8:$DX$57,0,MATCH(CONCATENATE($J2353,O$6),'Model Participation Data'!$N$6:$DX$6,0)),'Model Participation Data'!$B$8:$B$57,$C2353,'Model Participation Data'!$C$8:$C$57,$D2353)),"-",SUMIFS(INDEX('Model Participation Data'!$N$8:$DX$57,0,MATCH(CONCATENATE($J2353,O$6),'Model Participation Data'!$N$6:$DX$6,0)),'Model Participation Data'!$B$8:$B$57,$C2353,'Model Participation Data'!$C$8:$C$57,$D2353))</f>
        <v>0</v>
      </c>
    </row>
    <row r="2354" spans="2:15" x14ac:dyDescent="0.35">
      <c r="B2354" s="37" t="s">
        <v>80</v>
      </c>
      <c r="C2354" s="38" t="str">
        <f>IF(ISBLANK('Model Participation Data'!$B$101),"-",'Model Participation Data'!$B$101)</f>
        <v>-</v>
      </c>
      <c r="D2354" s="38" t="str">
        <f>IF(ISBLANK('Model Participation Data'!$C$101),"-",'Model Participation Data'!$C$101)</f>
        <v>-</v>
      </c>
      <c r="E2354" s="38" t="str">
        <f>IF(ISBLANK('Model Participation Data'!$D$101),"-",'Model Participation Data'!$D$101)</f>
        <v>-</v>
      </c>
      <c r="F2354" s="38" t="str">
        <f>IF(ISBLANK('Model Participation Data'!$E$101),"-",'Model Participation Data'!$E$101)</f>
        <v>-</v>
      </c>
      <c r="G2354" s="151" t="str">
        <f>IF(ISBLANK('Model Participation Data'!$F$101),"-",'Model Participation Data'!$F$101)</f>
        <v>-</v>
      </c>
      <c r="H2354" s="253">
        <v>4</v>
      </c>
      <c r="I2354" s="253">
        <v>4</v>
      </c>
      <c r="J2354" s="150" t="str">
        <f t="shared" si="83"/>
        <v>44</v>
      </c>
      <c r="K2354" s="38" t="str">
        <f>IF(ISBLANK('Model Participation Data'!$L$101),"-",'Model Participation Data'!$L$101)</f>
        <v>-</v>
      </c>
      <c r="L2354" s="39" t="str">
        <f>IF(ISBLANK('Model Participation Data'!$M$101),"-",'Model Participation Data'!$M$101)</f>
        <v>-</v>
      </c>
      <c r="M2354" s="254">
        <f>IF(ISNA(SUMIFS(INDEX('Model Participation Data'!$N$8:$DX$57,0,MATCH(CONCATENATE($J2354,M$6),'Model Participation Data'!$N$6:$DX$6,0)),'Model Participation Data'!$B$8:$B$57,$C2354,'Model Participation Data'!$C$8:$C$57,$D2354)),"-",SUMIFS(INDEX('Model Participation Data'!$N$8:$DX$57,0,MATCH(CONCATENATE($J2354,M$6),'Model Participation Data'!$N$6:$DX$6,0)),'Model Participation Data'!$B$8:$B$57,$C2354,'Model Participation Data'!$C$8:$C$57,$D2354))</f>
        <v>0</v>
      </c>
      <c r="N2354" s="254">
        <f>IF(ISNA(SUMIFS(INDEX('Model Participation Data'!$N$8:$DX$57,0,MATCH(CONCATENATE($J2354,N$6),'Model Participation Data'!$N$6:$DX$6,0)),'Model Participation Data'!$B$8:$B$57,$C2354,'Model Participation Data'!$C$8:$C$57,$D2354)),"-",SUMIFS(INDEX('Model Participation Data'!$N$8:$DX$57,0,MATCH(CONCATENATE($J2354,N$6),'Model Participation Data'!$N$6:$DX$6,0)),'Model Participation Data'!$B$8:$B$57,$C2354,'Model Participation Data'!$C$8:$C$57,$D2354))</f>
        <v>0</v>
      </c>
      <c r="O2354" s="154">
        <f>IF(ISNA(SUMIFS(INDEX('Model Participation Data'!$N$8:$DX$57,0,MATCH(CONCATENATE($J2354,O$6),'Model Participation Data'!$N$6:$DX$6,0)),'Model Participation Data'!$B$8:$B$57,$C2354,'Model Participation Data'!$C$8:$C$57,$D2354)),"-",SUMIFS(INDEX('Model Participation Data'!$N$8:$DX$57,0,MATCH(CONCATENATE($J2354,O$6),'Model Participation Data'!$N$6:$DX$6,0)),'Model Participation Data'!$B$8:$B$57,$C2354,'Model Participation Data'!$C$8:$C$57,$D2354))</f>
        <v>0</v>
      </c>
    </row>
    <row r="2355" spans="2:15" x14ac:dyDescent="0.35">
      <c r="B2355" s="37" t="s">
        <v>80</v>
      </c>
      <c r="C2355" s="38" t="str">
        <f>IF(ISBLANK('Model Participation Data'!$B$101),"-",'Model Participation Data'!$B$101)</f>
        <v>-</v>
      </c>
      <c r="D2355" s="38" t="str">
        <f>IF(ISBLANK('Model Participation Data'!$C$101),"-",'Model Participation Data'!$C$101)</f>
        <v>-</v>
      </c>
      <c r="E2355" s="38" t="str">
        <f>IF(ISBLANK('Model Participation Data'!$D$101),"-",'Model Participation Data'!$D$101)</f>
        <v>-</v>
      </c>
      <c r="F2355" s="38" t="str">
        <f>IF(ISBLANK('Model Participation Data'!$E$101),"-",'Model Participation Data'!$E$101)</f>
        <v>-</v>
      </c>
      <c r="G2355" s="151" t="str">
        <f>IF(ISBLANK('Model Participation Data'!$F$101),"-",'Model Participation Data'!$F$101)</f>
        <v>-</v>
      </c>
      <c r="H2355" s="253">
        <v>4</v>
      </c>
      <c r="I2355" s="253">
        <v>5</v>
      </c>
      <c r="J2355" s="150" t="str">
        <f t="shared" si="83"/>
        <v>45</v>
      </c>
      <c r="K2355" s="38" t="str">
        <f>IF(ISBLANK('Model Participation Data'!$L$101),"-",'Model Participation Data'!$L$101)</f>
        <v>-</v>
      </c>
      <c r="L2355" s="39" t="str">
        <f>IF(ISBLANK('Model Participation Data'!$M$101),"-",'Model Participation Data'!$M$101)</f>
        <v>-</v>
      </c>
      <c r="M2355" s="254">
        <f>IF(ISNA(SUMIFS(INDEX('Model Participation Data'!$N$8:$DX$57,0,MATCH(CONCATENATE($J2355,M$6),'Model Participation Data'!$N$6:$DX$6,0)),'Model Participation Data'!$B$8:$B$57,$C2355,'Model Participation Data'!$C$8:$C$57,$D2355)),"-",SUMIFS(INDEX('Model Participation Data'!$N$8:$DX$57,0,MATCH(CONCATENATE($J2355,M$6),'Model Participation Data'!$N$6:$DX$6,0)),'Model Participation Data'!$B$8:$B$57,$C2355,'Model Participation Data'!$C$8:$C$57,$D2355))</f>
        <v>0</v>
      </c>
      <c r="N2355" s="254">
        <f>IF(ISNA(SUMIFS(INDEX('Model Participation Data'!$N$8:$DX$57,0,MATCH(CONCATENATE($J2355,N$6),'Model Participation Data'!$N$6:$DX$6,0)),'Model Participation Data'!$B$8:$B$57,$C2355,'Model Participation Data'!$C$8:$C$57,$D2355)),"-",SUMIFS(INDEX('Model Participation Data'!$N$8:$DX$57,0,MATCH(CONCATENATE($J2355,N$6),'Model Participation Data'!$N$6:$DX$6,0)),'Model Participation Data'!$B$8:$B$57,$C2355,'Model Participation Data'!$C$8:$C$57,$D2355))</f>
        <v>0</v>
      </c>
      <c r="O2355" s="154">
        <f>IF(ISNA(SUMIFS(INDEX('Model Participation Data'!$N$8:$DX$57,0,MATCH(CONCATENATE($J2355,O$6),'Model Participation Data'!$N$6:$DX$6,0)),'Model Participation Data'!$B$8:$B$57,$C2355,'Model Participation Data'!$C$8:$C$57,$D2355)),"-",SUMIFS(INDEX('Model Participation Data'!$N$8:$DX$57,0,MATCH(CONCATENATE($J2355,O$6),'Model Participation Data'!$N$6:$DX$6,0)),'Model Participation Data'!$B$8:$B$57,$C2355,'Model Participation Data'!$C$8:$C$57,$D2355))</f>
        <v>0</v>
      </c>
    </row>
    <row r="2356" spans="2:15" x14ac:dyDescent="0.35">
      <c r="B2356" s="37" t="s">
        <v>80</v>
      </c>
      <c r="C2356" s="38" t="str">
        <f>IF(ISBLANK('Model Participation Data'!$B$101),"-",'Model Participation Data'!$B$101)</f>
        <v>-</v>
      </c>
      <c r="D2356" s="38" t="str">
        <f>IF(ISBLANK('Model Participation Data'!$C$101),"-",'Model Participation Data'!$C$101)</f>
        <v>-</v>
      </c>
      <c r="E2356" s="38" t="str">
        <f>IF(ISBLANK('Model Participation Data'!$D$101),"-",'Model Participation Data'!$D$101)</f>
        <v>-</v>
      </c>
      <c r="F2356" s="38" t="str">
        <f>IF(ISBLANK('Model Participation Data'!$E$101),"-",'Model Participation Data'!$E$101)</f>
        <v>-</v>
      </c>
      <c r="G2356" s="151" t="str">
        <f>IF(ISBLANK('Model Participation Data'!$F$101),"-",'Model Participation Data'!$F$101)</f>
        <v>-</v>
      </c>
      <c r="H2356" s="253">
        <v>4</v>
      </c>
      <c r="I2356" s="253" t="s">
        <v>65</v>
      </c>
      <c r="J2356" s="150" t="str">
        <f t="shared" si="83"/>
        <v>4Goal</v>
      </c>
      <c r="K2356" s="38" t="str">
        <f>IF(ISBLANK('Model Participation Data'!$L$101),"-",'Model Participation Data'!$L$101)</f>
        <v>-</v>
      </c>
      <c r="L2356" s="39" t="str">
        <f>IF(ISBLANK('Model Participation Data'!$M$101),"-",'Model Participation Data'!$M$101)</f>
        <v>-</v>
      </c>
      <c r="M2356" s="254" t="str">
        <f>IF(ISNA(SUMIFS(INDEX('Model Participation Data'!$N$8:$DX$57,0,MATCH(CONCATENATE($J2356,M$6),'Model Participation Data'!$N$6:$DX$6,0)),'Model Participation Data'!$B$8:$B$57,$C2356,'Model Participation Data'!$C$8:$C$57,$D2356)),"-",SUMIFS(INDEX('Model Participation Data'!$N$8:$DX$57,0,MATCH(CONCATENATE($J2356,M$6),'Model Participation Data'!$N$6:$DX$6,0)),'Model Participation Data'!$B$8:$B$57,$C2356,'Model Participation Data'!$C$8:$C$57,$D2356))</f>
        <v>-</v>
      </c>
      <c r="N2356" s="254" t="str">
        <f>IF(ISNA(SUMIFS(INDEX('Model Participation Data'!$N$8:$DX$57,0,MATCH(CONCATENATE($J2356,N$6),'Model Participation Data'!$N$6:$DX$6,0)),'Model Participation Data'!$B$8:$B$57,$C2356,'Model Participation Data'!$C$8:$C$57,$D2356)),"-",SUMIFS(INDEX('Model Participation Data'!$N$8:$DX$57,0,MATCH(CONCATENATE($J2356,N$6),'Model Participation Data'!$N$6:$DX$6,0)),'Model Participation Data'!$B$8:$B$57,$C2356,'Model Participation Data'!$C$8:$C$57,$D2356))</f>
        <v>-</v>
      </c>
      <c r="O2356" s="154">
        <f>IF(ISNA(SUMIFS(INDEX('Model Participation Data'!$N$8:$DX$57,0,MATCH(CONCATENATE($J2356,O$6),'Model Participation Data'!$N$6:$DX$6,0)),'Model Participation Data'!$B$8:$B$57,$C2356,'Model Participation Data'!$C$8:$C$57,$D2356)),"-",SUMIFS(INDEX('Model Participation Data'!$N$8:$DX$57,0,MATCH(CONCATENATE($J2356,O$6),'Model Participation Data'!$N$6:$DX$6,0)),'Model Participation Data'!$B$8:$B$57,$C2356,'Model Participation Data'!$C$8:$C$57,$D2356))</f>
        <v>0</v>
      </c>
    </row>
    <row r="2357" spans="2:15" x14ac:dyDescent="0.35">
      <c r="B2357" s="37" t="s">
        <v>80</v>
      </c>
      <c r="C2357" s="38" t="str">
        <f>IF(ISBLANK('Model Participation Data'!$B$102),"-",'Model Participation Data'!$B$102)</f>
        <v>-</v>
      </c>
      <c r="D2357" s="38" t="str">
        <f>IF(ISBLANK('Model Participation Data'!$C$102),"-",'Model Participation Data'!$C$102)</f>
        <v>-</v>
      </c>
      <c r="E2357" s="38" t="str">
        <f>IF(ISBLANK('Model Participation Data'!$D$102),"-",'Model Participation Data'!$D$102)</f>
        <v>-</v>
      </c>
      <c r="F2357" s="38" t="str">
        <f>IF(ISBLANK('Model Participation Data'!$E$102),"-",'Model Participation Data'!$E$102)</f>
        <v>-</v>
      </c>
      <c r="G2357" s="151" t="str">
        <f>IF(ISBLANK('Model Participation Data'!$F$102),"-",'Model Participation Data'!$F$102)</f>
        <v>-</v>
      </c>
      <c r="H2357" s="253" t="s">
        <v>64</v>
      </c>
      <c r="I2357" s="253" t="s">
        <v>64</v>
      </c>
      <c r="J2357" s="150" t="str">
        <f t="shared" si="83"/>
        <v>BaselineBaseline</v>
      </c>
      <c r="K2357" s="38" t="str">
        <f>IF(ISBLANK('Model Participation Data'!$L$102),"-",'Model Participation Data'!$L$102)</f>
        <v>-</v>
      </c>
      <c r="L2357" s="39" t="str">
        <f>IF(ISBLANK('Model Participation Data'!$M$102),"-",'Model Participation Data'!$M$102)</f>
        <v>-</v>
      </c>
      <c r="M2357" s="254">
        <f>IF(ISNA(SUMIFS(INDEX('Model Participation Data'!$N$8:$DX$57,0,MATCH(CONCATENATE($J2357,M$6),'Model Participation Data'!$N$6:$DX$6,0)),'Model Participation Data'!$B$8:$B$57,$C2357,'Model Participation Data'!$C$8:$C$57,$D2357)),"-",SUMIFS(INDEX('Model Participation Data'!$N$8:$DX$57,0,MATCH(CONCATENATE($J2357,M$6),'Model Participation Data'!$N$6:$DX$6,0)),'Model Participation Data'!$B$8:$B$57,$C2357,'Model Participation Data'!$C$8:$C$57,$D2357))</f>
        <v>0</v>
      </c>
      <c r="N2357" s="254">
        <f>IF(ISNA(SUMIFS(INDEX('Model Participation Data'!$N$8:$DX$57,0,MATCH(CONCATENATE($J2357,N$6),'Model Participation Data'!$N$6:$DX$6,0)),'Model Participation Data'!$B$8:$B$57,$C2357,'Model Participation Data'!$C$8:$C$57,$D2357)),"-",SUMIFS(INDEX('Model Participation Data'!$N$8:$DX$57,0,MATCH(CONCATENATE($J2357,N$6),'Model Participation Data'!$N$6:$DX$6,0)),'Model Participation Data'!$B$8:$B$57,$C2357,'Model Participation Data'!$C$8:$C$57,$D2357))</f>
        <v>0</v>
      </c>
      <c r="O2357" s="154">
        <f>IF(ISNA(SUMIFS(INDEX('Model Participation Data'!$N$8:$DX$57,0,MATCH(CONCATENATE($J2357,O$6),'Model Participation Data'!$N$6:$DX$6,0)),'Model Participation Data'!$B$8:$B$57,$C2357,'Model Participation Data'!$C$8:$C$57,$D2357)),"-",SUMIFS(INDEX('Model Participation Data'!$N$8:$DX$57,0,MATCH(CONCATENATE($J2357,O$6),'Model Participation Data'!$N$6:$DX$6,0)),'Model Participation Data'!$B$8:$B$57,$C2357,'Model Participation Data'!$C$8:$C$57,$D2357))</f>
        <v>0</v>
      </c>
    </row>
    <row r="2358" spans="2:15" x14ac:dyDescent="0.35">
      <c r="B2358" s="37" t="s">
        <v>80</v>
      </c>
      <c r="C2358" s="38" t="str">
        <f>IF(ISBLANK('Model Participation Data'!$B$102),"-",'Model Participation Data'!$B$102)</f>
        <v>-</v>
      </c>
      <c r="D2358" s="38" t="str">
        <f>IF(ISBLANK('Model Participation Data'!$C$102),"-",'Model Participation Data'!$C$102)</f>
        <v>-</v>
      </c>
      <c r="E2358" s="38" t="str">
        <f>IF(ISBLANK('Model Participation Data'!$D$102),"-",'Model Participation Data'!$D$102)</f>
        <v>-</v>
      </c>
      <c r="F2358" s="38" t="str">
        <f>IF(ISBLANK('Model Participation Data'!$E$102),"-",'Model Participation Data'!$E$102)</f>
        <v>-</v>
      </c>
      <c r="G2358" s="151" t="str">
        <f>IF(ISBLANK('Model Participation Data'!$F$102),"-",'Model Participation Data'!$F$102)</f>
        <v>-</v>
      </c>
      <c r="H2358" s="253">
        <v>1</v>
      </c>
      <c r="I2358" s="253">
        <v>1</v>
      </c>
      <c r="J2358" s="150" t="str">
        <f t="shared" si="83"/>
        <v>11</v>
      </c>
      <c r="K2358" s="38" t="str">
        <f>IF(ISBLANK('Model Participation Data'!$L$102),"-",'Model Participation Data'!$L$102)</f>
        <v>-</v>
      </c>
      <c r="L2358" s="39" t="str">
        <f>IF(ISBLANK('Model Participation Data'!$M$102),"-",'Model Participation Data'!$M$102)</f>
        <v>-</v>
      </c>
      <c r="M2358" s="254">
        <f>IF(ISNA(SUMIFS(INDEX('Model Participation Data'!$N$8:$DX$57,0,MATCH(CONCATENATE($J2358,M$6),'Model Participation Data'!$N$6:$DX$6,0)),'Model Participation Data'!$B$8:$B$57,$C2358,'Model Participation Data'!$C$8:$C$57,$D2358)),"-",SUMIFS(INDEX('Model Participation Data'!$N$8:$DX$57,0,MATCH(CONCATENATE($J2358,M$6),'Model Participation Data'!$N$6:$DX$6,0)),'Model Participation Data'!$B$8:$B$57,$C2358,'Model Participation Data'!$C$8:$C$57,$D2358))</f>
        <v>0</v>
      </c>
      <c r="N2358" s="254">
        <f>IF(ISNA(SUMIFS(INDEX('Model Participation Data'!$N$8:$DX$57,0,MATCH(CONCATENATE($J2358,N$6),'Model Participation Data'!$N$6:$DX$6,0)),'Model Participation Data'!$B$8:$B$57,$C2358,'Model Participation Data'!$C$8:$C$57,$D2358)),"-",SUMIFS(INDEX('Model Participation Data'!$N$8:$DX$57,0,MATCH(CONCATENATE($J2358,N$6),'Model Participation Data'!$N$6:$DX$6,0)),'Model Participation Data'!$B$8:$B$57,$C2358,'Model Participation Data'!$C$8:$C$57,$D2358))</f>
        <v>0</v>
      </c>
      <c r="O2358" s="154">
        <f>IF(ISNA(SUMIFS(INDEX('Model Participation Data'!$N$8:$DX$57,0,MATCH(CONCATENATE($J2358,O$6),'Model Participation Data'!$N$6:$DX$6,0)),'Model Participation Data'!$B$8:$B$57,$C2358,'Model Participation Data'!$C$8:$C$57,$D2358)),"-",SUMIFS(INDEX('Model Participation Data'!$N$8:$DX$57,0,MATCH(CONCATENATE($J2358,O$6),'Model Participation Data'!$N$6:$DX$6,0)),'Model Participation Data'!$B$8:$B$57,$C2358,'Model Participation Data'!$C$8:$C$57,$D2358))</f>
        <v>0</v>
      </c>
    </row>
    <row r="2359" spans="2:15" x14ac:dyDescent="0.35">
      <c r="B2359" s="37" t="s">
        <v>80</v>
      </c>
      <c r="C2359" s="38" t="str">
        <f>IF(ISBLANK('Model Participation Data'!$B$102),"-",'Model Participation Data'!$B$102)</f>
        <v>-</v>
      </c>
      <c r="D2359" s="38" t="str">
        <f>IF(ISBLANK('Model Participation Data'!$C$102),"-",'Model Participation Data'!$C$102)</f>
        <v>-</v>
      </c>
      <c r="E2359" s="38" t="str">
        <f>IF(ISBLANK('Model Participation Data'!$D$102),"-",'Model Participation Data'!$D$102)</f>
        <v>-</v>
      </c>
      <c r="F2359" s="38" t="str">
        <f>IF(ISBLANK('Model Participation Data'!$E$102),"-",'Model Participation Data'!$E$102)</f>
        <v>-</v>
      </c>
      <c r="G2359" s="151" t="str">
        <f>IF(ISBLANK('Model Participation Data'!$F$102),"-",'Model Participation Data'!$F$102)</f>
        <v>-</v>
      </c>
      <c r="H2359" s="253">
        <v>1</v>
      </c>
      <c r="I2359" s="253">
        <v>2</v>
      </c>
      <c r="J2359" s="150" t="str">
        <f t="shared" si="83"/>
        <v>12</v>
      </c>
      <c r="K2359" s="38" t="str">
        <f>IF(ISBLANK('Model Participation Data'!$L$102),"-",'Model Participation Data'!$L$102)</f>
        <v>-</v>
      </c>
      <c r="L2359" s="39" t="str">
        <f>IF(ISBLANK('Model Participation Data'!$M$102),"-",'Model Participation Data'!$M$102)</f>
        <v>-</v>
      </c>
      <c r="M2359" s="254">
        <f>IF(ISNA(SUMIFS(INDEX('Model Participation Data'!$N$8:$DX$57,0,MATCH(CONCATENATE($J2359,M$6),'Model Participation Data'!$N$6:$DX$6,0)),'Model Participation Data'!$B$8:$B$57,$C2359,'Model Participation Data'!$C$8:$C$57,$D2359)),"-",SUMIFS(INDEX('Model Participation Data'!$N$8:$DX$57,0,MATCH(CONCATENATE($J2359,M$6),'Model Participation Data'!$N$6:$DX$6,0)),'Model Participation Data'!$B$8:$B$57,$C2359,'Model Participation Data'!$C$8:$C$57,$D2359))</f>
        <v>0</v>
      </c>
      <c r="N2359" s="254">
        <f>IF(ISNA(SUMIFS(INDEX('Model Participation Data'!$N$8:$DX$57,0,MATCH(CONCATENATE($J2359,N$6),'Model Participation Data'!$N$6:$DX$6,0)),'Model Participation Data'!$B$8:$B$57,$C2359,'Model Participation Data'!$C$8:$C$57,$D2359)),"-",SUMIFS(INDEX('Model Participation Data'!$N$8:$DX$57,0,MATCH(CONCATENATE($J2359,N$6),'Model Participation Data'!$N$6:$DX$6,0)),'Model Participation Data'!$B$8:$B$57,$C2359,'Model Participation Data'!$C$8:$C$57,$D2359))</f>
        <v>0</v>
      </c>
      <c r="O2359" s="154">
        <f>IF(ISNA(SUMIFS(INDEX('Model Participation Data'!$N$8:$DX$57,0,MATCH(CONCATENATE($J2359,O$6),'Model Participation Data'!$N$6:$DX$6,0)),'Model Participation Data'!$B$8:$B$57,$C2359,'Model Participation Data'!$C$8:$C$57,$D2359)),"-",SUMIFS(INDEX('Model Participation Data'!$N$8:$DX$57,0,MATCH(CONCATENATE($J2359,O$6),'Model Participation Data'!$N$6:$DX$6,0)),'Model Participation Data'!$B$8:$B$57,$C2359,'Model Participation Data'!$C$8:$C$57,$D2359))</f>
        <v>0</v>
      </c>
    </row>
    <row r="2360" spans="2:15" x14ac:dyDescent="0.35">
      <c r="B2360" s="37" t="s">
        <v>80</v>
      </c>
      <c r="C2360" s="38" t="str">
        <f>IF(ISBLANK('Model Participation Data'!$B$102),"-",'Model Participation Data'!$B$102)</f>
        <v>-</v>
      </c>
      <c r="D2360" s="38" t="str">
        <f>IF(ISBLANK('Model Participation Data'!$C$102),"-",'Model Participation Data'!$C$102)</f>
        <v>-</v>
      </c>
      <c r="E2360" s="38" t="str">
        <f>IF(ISBLANK('Model Participation Data'!$D$102),"-",'Model Participation Data'!$D$102)</f>
        <v>-</v>
      </c>
      <c r="F2360" s="38" t="str">
        <f>IF(ISBLANK('Model Participation Data'!$E$102),"-",'Model Participation Data'!$E$102)</f>
        <v>-</v>
      </c>
      <c r="G2360" s="151" t="str">
        <f>IF(ISBLANK('Model Participation Data'!$F$102),"-",'Model Participation Data'!$F$102)</f>
        <v>-</v>
      </c>
      <c r="H2360" s="253">
        <v>1</v>
      </c>
      <c r="I2360" s="253">
        <v>3</v>
      </c>
      <c r="J2360" s="150" t="str">
        <f t="shared" si="83"/>
        <v>13</v>
      </c>
      <c r="K2360" s="38" t="str">
        <f>IF(ISBLANK('Model Participation Data'!$L$102),"-",'Model Participation Data'!$L$102)</f>
        <v>-</v>
      </c>
      <c r="L2360" s="39" t="str">
        <f>IF(ISBLANK('Model Participation Data'!$M$102),"-",'Model Participation Data'!$M$102)</f>
        <v>-</v>
      </c>
      <c r="M2360" s="254">
        <f>IF(ISNA(SUMIFS(INDEX('Model Participation Data'!$N$8:$DX$57,0,MATCH(CONCATENATE($J2360,M$6),'Model Participation Data'!$N$6:$DX$6,0)),'Model Participation Data'!$B$8:$B$57,$C2360,'Model Participation Data'!$C$8:$C$57,$D2360)),"-",SUMIFS(INDEX('Model Participation Data'!$N$8:$DX$57,0,MATCH(CONCATENATE($J2360,M$6),'Model Participation Data'!$N$6:$DX$6,0)),'Model Participation Data'!$B$8:$B$57,$C2360,'Model Participation Data'!$C$8:$C$57,$D2360))</f>
        <v>0</v>
      </c>
      <c r="N2360" s="254">
        <f>IF(ISNA(SUMIFS(INDEX('Model Participation Data'!$N$8:$DX$57,0,MATCH(CONCATENATE($J2360,N$6),'Model Participation Data'!$N$6:$DX$6,0)),'Model Participation Data'!$B$8:$B$57,$C2360,'Model Participation Data'!$C$8:$C$57,$D2360)),"-",SUMIFS(INDEX('Model Participation Data'!$N$8:$DX$57,0,MATCH(CONCATENATE($J2360,N$6),'Model Participation Data'!$N$6:$DX$6,0)),'Model Participation Data'!$B$8:$B$57,$C2360,'Model Participation Data'!$C$8:$C$57,$D2360))</f>
        <v>0</v>
      </c>
      <c r="O2360" s="154">
        <f>IF(ISNA(SUMIFS(INDEX('Model Participation Data'!$N$8:$DX$57,0,MATCH(CONCATENATE($J2360,O$6),'Model Participation Data'!$N$6:$DX$6,0)),'Model Participation Data'!$B$8:$B$57,$C2360,'Model Participation Data'!$C$8:$C$57,$D2360)),"-",SUMIFS(INDEX('Model Participation Data'!$N$8:$DX$57,0,MATCH(CONCATENATE($J2360,O$6),'Model Participation Data'!$N$6:$DX$6,0)),'Model Participation Data'!$B$8:$B$57,$C2360,'Model Participation Data'!$C$8:$C$57,$D2360))</f>
        <v>0</v>
      </c>
    </row>
    <row r="2361" spans="2:15" x14ac:dyDescent="0.35">
      <c r="B2361" s="37" t="s">
        <v>80</v>
      </c>
      <c r="C2361" s="38" t="str">
        <f>IF(ISBLANK('Model Participation Data'!$B$102),"-",'Model Participation Data'!$B$102)</f>
        <v>-</v>
      </c>
      <c r="D2361" s="38" t="str">
        <f>IF(ISBLANK('Model Participation Data'!$C$102),"-",'Model Participation Data'!$C$102)</f>
        <v>-</v>
      </c>
      <c r="E2361" s="38" t="str">
        <f>IF(ISBLANK('Model Participation Data'!$D$102),"-",'Model Participation Data'!$D$102)</f>
        <v>-</v>
      </c>
      <c r="F2361" s="38" t="str">
        <f>IF(ISBLANK('Model Participation Data'!$E$102),"-",'Model Participation Data'!$E$102)</f>
        <v>-</v>
      </c>
      <c r="G2361" s="151" t="str">
        <f>IF(ISBLANK('Model Participation Data'!$F$102),"-",'Model Participation Data'!$F$102)</f>
        <v>-</v>
      </c>
      <c r="H2361" s="253">
        <v>1</v>
      </c>
      <c r="I2361" s="253">
        <v>4</v>
      </c>
      <c r="J2361" s="150" t="str">
        <f t="shared" si="83"/>
        <v>14</v>
      </c>
      <c r="K2361" s="38" t="str">
        <f>IF(ISBLANK('Model Participation Data'!$L$102),"-",'Model Participation Data'!$L$102)</f>
        <v>-</v>
      </c>
      <c r="L2361" s="39" t="str">
        <f>IF(ISBLANK('Model Participation Data'!$M$102),"-",'Model Participation Data'!$M$102)</f>
        <v>-</v>
      </c>
      <c r="M2361" s="254">
        <f>IF(ISNA(SUMIFS(INDEX('Model Participation Data'!$N$8:$DX$57,0,MATCH(CONCATENATE($J2361,M$6),'Model Participation Data'!$N$6:$DX$6,0)),'Model Participation Data'!$B$8:$B$57,$C2361,'Model Participation Data'!$C$8:$C$57,$D2361)),"-",SUMIFS(INDEX('Model Participation Data'!$N$8:$DX$57,0,MATCH(CONCATENATE($J2361,M$6),'Model Participation Data'!$N$6:$DX$6,0)),'Model Participation Data'!$B$8:$B$57,$C2361,'Model Participation Data'!$C$8:$C$57,$D2361))</f>
        <v>0</v>
      </c>
      <c r="N2361" s="254">
        <f>IF(ISNA(SUMIFS(INDEX('Model Participation Data'!$N$8:$DX$57,0,MATCH(CONCATENATE($J2361,N$6),'Model Participation Data'!$N$6:$DX$6,0)),'Model Participation Data'!$B$8:$B$57,$C2361,'Model Participation Data'!$C$8:$C$57,$D2361)),"-",SUMIFS(INDEX('Model Participation Data'!$N$8:$DX$57,0,MATCH(CONCATENATE($J2361,N$6),'Model Participation Data'!$N$6:$DX$6,0)),'Model Participation Data'!$B$8:$B$57,$C2361,'Model Participation Data'!$C$8:$C$57,$D2361))</f>
        <v>0</v>
      </c>
      <c r="O2361" s="154">
        <f>IF(ISNA(SUMIFS(INDEX('Model Participation Data'!$N$8:$DX$57,0,MATCH(CONCATENATE($J2361,O$6),'Model Participation Data'!$N$6:$DX$6,0)),'Model Participation Data'!$B$8:$B$57,$C2361,'Model Participation Data'!$C$8:$C$57,$D2361)),"-",SUMIFS(INDEX('Model Participation Data'!$N$8:$DX$57,0,MATCH(CONCATENATE($J2361,O$6),'Model Participation Data'!$N$6:$DX$6,0)),'Model Participation Data'!$B$8:$B$57,$C2361,'Model Participation Data'!$C$8:$C$57,$D2361))</f>
        <v>0</v>
      </c>
    </row>
    <row r="2362" spans="2:15" x14ac:dyDescent="0.35">
      <c r="B2362" s="37" t="s">
        <v>80</v>
      </c>
      <c r="C2362" s="38" t="str">
        <f>IF(ISBLANK('Model Participation Data'!$B$102),"-",'Model Participation Data'!$B$102)</f>
        <v>-</v>
      </c>
      <c r="D2362" s="38" t="str">
        <f>IF(ISBLANK('Model Participation Data'!$C$102),"-",'Model Participation Data'!$C$102)</f>
        <v>-</v>
      </c>
      <c r="E2362" s="38" t="str">
        <f>IF(ISBLANK('Model Participation Data'!$D$102),"-",'Model Participation Data'!$D$102)</f>
        <v>-</v>
      </c>
      <c r="F2362" s="38" t="str">
        <f>IF(ISBLANK('Model Participation Data'!$E$102),"-",'Model Participation Data'!$E$102)</f>
        <v>-</v>
      </c>
      <c r="G2362" s="151" t="str">
        <f>IF(ISBLANK('Model Participation Data'!$F$102),"-",'Model Participation Data'!$F$102)</f>
        <v>-</v>
      </c>
      <c r="H2362" s="253">
        <v>1</v>
      </c>
      <c r="I2362" s="253">
        <v>5</v>
      </c>
      <c r="J2362" s="150" t="str">
        <f t="shared" si="83"/>
        <v>15</v>
      </c>
      <c r="K2362" s="38" t="str">
        <f>IF(ISBLANK('Model Participation Data'!$L$102),"-",'Model Participation Data'!$L$102)</f>
        <v>-</v>
      </c>
      <c r="L2362" s="39" t="str">
        <f>IF(ISBLANK('Model Participation Data'!$M$102),"-",'Model Participation Data'!$M$102)</f>
        <v>-</v>
      </c>
      <c r="M2362" s="254">
        <f>IF(ISNA(SUMIFS(INDEX('Model Participation Data'!$N$8:$DX$57,0,MATCH(CONCATENATE($J2362,M$6),'Model Participation Data'!$N$6:$DX$6,0)),'Model Participation Data'!$B$8:$B$57,$C2362,'Model Participation Data'!$C$8:$C$57,$D2362)),"-",SUMIFS(INDEX('Model Participation Data'!$N$8:$DX$57,0,MATCH(CONCATENATE($J2362,M$6),'Model Participation Data'!$N$6:$DX$6,0)),'Model Participation Data'!$B$8:$B$57,$C2362,'Model Participation Data'!$C$8:$C$57,$D2362))</f>
        <v>0</v>
      </c>
      <c r="N2362" s="254">
        <f>IF(ISNA(SUMIFS(INDEX('Model Participation Data'!$N$8:$DX$57,0,MATCH(CONCATENATE($J2362,N$6),'Model Participation Data'!$N$6:$DX$6,0)),'Model Participation Data'!$B$8:$B$57,$C2362,'Model Participation Data'!$C$8:$C$57,$D2362)),"-",SUMIFS(INDEX('Model Participation Data'!$N$8:$DX$57,0,MATCH(CONCATENATE($J2362,N$6),'Model Participation Data'!$N$6:$DX$6,0)),'Model Participation Data'!$B$8:$B$57,$C2362,'Model Participation Data'!$C$8:$C$57,$D2362))</f>
        <v>0</v>
      </c>
      <c r="O2362" s="154">
        <f>IF(ISNA(SUMIFS(INDEX('Model Participation Data'!$N$8:$DX$57,0,MATCH(CONCATENATE($J2362,O$6),'Model Participation Data'!$N$6:$DX$6,0)),'Model Participation Data'!$B$8:$B$57,$C2362,'Model Participation Data'!$C$8:$C$57,$D2362)),"-",SUMIFS(INDEX('Model Participation Data'!$N$8:$DX$57,0,MATCH(CONCATENATE($J2362,O$6),'Model Participation Data'!$N$6:$DX$6,0)),'Model Participation Data'!$B$8:$B$57,$C2362,'Model Participation Data'!$C$8:$C$57,$D2362))</f>
        <v>0</v>
      </c>
    </row>
    <row r="2363" spans="2:15" x14ac:dyDescent="0.35">
      <c r="B2363" s="37" t="s">
        <v>80</v>
      </c>
      <c r="C2363" s="38" t="str">
        <f>IF(ISBLANK('Model Participation Data'!$B$102),"-",'Model Participation Data'!$B$102)</f>
        <v>-</v>
      </c>
      <c r="D2363" s="38" t="str">
        <f>IF(ISBLANK('Model Participation Data'!$C$102),"-",'Model Participation Data'!$C$102)</f>
        <v>-</v>
      </c>
      <c r="E2363" s="38" t="str">
        <f>IF(ISBLANK('Model Participation Data'!$D$102),"-",'Model Participation Data'!$D$102)</f>
        <v>-</v>
      </c>
      <c r="F2363" s="38" t="str">
        <f>IF(ISBLANK('Model Participation Data'!$E$102),"-",'Model Participation Data'!$E$102)</f>
        <v>-</v>
      </c>
      <c r="G2363" s="151" t="str">
        <f>IF(ISBLANK('Model Participation Data'!$F$102),"-",'Model Participation Data'!$F$102)</f>
        <v>-</v>
      </c>
      <c r="H2363" s="253">
        <v>1</v>
      </c>
      <c r="I2363" s="253" t="s">
        <v>65</v>
      </c>
      <c r="J2363" s="150" t="str">
        <f t="shared" si="83"/>
        <v>1Goal</v>
      </c>
      <c r="K2363" s="38" t="str">
        <f>IF(ISBLANK('Model Participation Data'!$L$102),"-",'Model Participation Data'!$L$102)</f>
        <v>-</v>
      </c>
      <c r="L2363" s="39" t="str">
        <f>IF(ISBLANK('Model Participation Data'!$M$102),"-",'Model Participation Data'!$M$102)</f>
        <v>-</v>
      </c>
      <c r="M2363" s="254" t="str">
        <f>IF(ISNA(SUMIFS(INDEX('Model Participation Data'!$N$8:$DX$57,0,MATCH(CONCATENATE($J2363,M$6),'Model Participation Data'!$N$6:$DX$6,0)),'Model Participation Data'!$B$8:$B$57,$C2363,'Model Participation Data'!$C$8:$C$57,$D2363)),"-",SUMIFS(INDEX('Model Participation Data'!$N$8:$DX$57,0,MATCH(CONCATENATE($J2363,M$6),'Model Participation Data'!$N$6:$DX$6,0)),'Model Participation Data'!$B$8:$B$57,$C2363,'Model Participation Data'!$C$8:$C$57,$D2363))</f>
        <v>-</v>
      </c>
      <c r="N2363" s="254" t="str">
        <f>IF(ISNA(SUMIFS(INDEX('Model Participation Data'!$N$8:$DX$57,0,MATCH(CONCATENATE($J2363,N$6),'Model Participation Data'!$N$6:$DX$6,0)),'Model Participation Data'!$B$8:$B$57,$C2363,'Model Participation Data'!$C$8:$C$57,$D2363)),"-",SUMIFS(INDEX('Model Participation Data'!$N$8:$DX$57,0,MATCH(CONCATENATE($J2363,N$6),'Model Participation Data'!$N$6:$DX$6,0)),'Model Participation Data'!$B$8:$B$57,$C2363,'Model Participation Data'!$C$8:$C$57,$D2363))</f>
        <v>-</v>
      </c>
      <c r="O2363" s="154">
        <f>IF(ISNA(SUMIFS(INDEX('Model Participation Data'!$N$8:$DX$57,0,MATCH(CONCATENATE($J2363,O$6),'Model Participation Data'!$N$6:$DX$6,0)),'Model Participation Data'!$B$8:$B$57,$C2363,'Model Participation Data'!$C$8:$C$57,$D2363)),"-",SUMIFS(INDEX('Model Participation Data'!$N$8:$DX$57,0,MATCH(CONCATENATE($J2363,O$6),'Model Participation Data'!$N$6:$DX$6,0)),'Model Participation Data'!$B$8:$B$57,$C2363,'Model Participation Data'!$C$8:$C$57,$D2363))</f>
        <v>0</v>
      </c>
    </row>
    <row r="2364" spans="2:15" x14ac:dyDescent="0.35">
      <c r="B2364" s="37" t="s">
        <v>80</v>
      </c>
      <c r="C2364" s="38" t="str">
        <f>IF(ISBLANK('Model Participation Data'!$B$102),"-",'Model Participation Data'!$B$102)</f>
        <v>-</v>
      </c>
      <c r="D2364" s="38" t="str">
        <f>IF(ISBLANK('Model Participation Data'!$C$102),"-",'Model Participation Data'!$C$102)</f>
        <v>-</v>
      </c>
      <c r="E2364" s="38" t="str">
        <f>IF(ISBLANK('Model Participation Data'!$D$102),"-",'Model Participation Data'!$D$102)</f>
        <v>-</v>
      </c>
      <c r="F2364" s="38" t="str">
        <f>IF(ISBLANK('Model Participation Data'!$E$102),"-",'Model Participation Data'!$E$102)</f>
        <v>-</v>
      </c>
      <c r="G2364" s="151" t="str">
        <f>IF(ISBLANK('Model Participation Data'!$F$102),"-",'Model Participation Data'!$F$102)</f>
        <v>-</v>
      </c>
      <c r="H2364" s="253">
        <v>2</v>
      </c>
      <c r="I2364" s="253">
        <v>1</v>
      </c>
      <c r="J2364" s="150" t="str">
        <f t="shared" si="83"/>
        <v>21</v>
      </c>
      <c r="K2364" s="38" t="str">
        <f>IF(ISBLANK('Model Participation Data'!$L$102),"-",'Model Participation Data'!$L$102)</f>
        <v>-</v>
      </c>
      <c r="L2364" s="39" t="str">
        <f>IF(ISBLANK('Model Participation Data'!$M$102),"-",'Model Participation Data'!$M$102)</f>
        <v>-</v>
      </c>
      <c r="M2364" s="254">
        <f>IF(ISNA(SUMIFS(INDEX('Model Participation Data'!$N$8:$DX$57,0,MATCH(CONCATENATE($J2364,M$6),'Model Participation Data'!$N$6:$DX$6,0)),'Model Participation Data'!$B$8:$B$57,$C2364,'Model Participation Data'!$C$8:$C$57,$D2364)),"-",SUMIFS(INDEX('Model Participation Data'!$N$8:$DX$57,0,MATCH(CONCATENATE($J2364,M$6),'Model Participation Data'!$N$6:$DX$6,0)),'Model Participation Data'!$B$8:$B$57,$C2364,'Model Participation Data'!$C$8:$C$57,$D2364))</f>
        <v>0</v>
      </c>
      <c r="N2364" s="254">
        <f>IF(ISNA(SUMIFS(INDEX('Model Participation Data'!$N$8:$DX$57,0,MATCH(CONCATENATE($J2364,N$6),'Model Participation Data'!$N$6:$DX$6,0)),'Model Participation Data'!$B$8:$B$57,$C2364,'Model Participation Data'!$C$8:$C$57,$D2364)),"-",SUMIFS(INDEX('Model Participation Data'!$N$8:$DX$57,0,MATCH(CONCATENATE($J2364,N$6),'Model Participation Data'!$N$6:$DX$6,0)),'Model Participation Data'!$B$8:$B$57,$C2364,'Model Participation Data'!$C$8:$C$57,$D2364))</f>
        <v>0</v>
      </c>
      <c r="O2364" s="154">
        <f>IF(ISNA(SUMIFS(INDEX('Model Participation Data'!$N$8:$DX$57,0,MATCH(CONCATENATE($J2364,O$6),'Model Participation Data'!$N$6:$DX$6,0)),'Model Participation Data'!$B$8:$B$57,$C2364,'Model Participation Data'!$C$8:$C$57,$D2364)),"-",SUMIFS(INDEX('Model Participation Data'!$N$8:$DX$57,0,MATCH(CONCATENATE($J2364,O$6),'Model Participation Data'!$N$6:$DX$6,0)),'Model Participation Data'!$B$8:$B$57,$C2364,'Model Participation Data'!$C$8:$C$57,$D2364))</f>
        <v>0</v>
      </c>
    </row>
    <row r="2365" spans="2:15" x14ac:dyDescent="0.35">
      <c r="B2365" s="37" t="s">
        <v>80</v>
      </c>
      <c r="C2365" s="38" t="str">
        <f>IF(ISBLANK('Model Participation Data'!$B$102),"-",'Model Participation Data'!$B$102)</f>
        <v>-</v>
      </c>
      <c r="D2365" s="38" t="str">
        <f>IF(ISBLANK('Model Participation Data'!$C$102),"-",'Model Participation Data'!$C$102)</f>
        <v>-</v>
      </c>
      <c r="E2365" s="38" t="str">
        <f>IF(ISBLANK('Model Participation Data'!$D$102),"-",'Model Participation Data'!$D$102)</f>
        <v>-</v>
      </c>
      <c r="F2365" s="38" t="str">
        <f>IF(ISBLANK('Model Participation Data'!$E$102),"-",'Model Participation Data'!$E$102)</f>
        <v>-</v>
      </c>
      <c r="G2365" s="151" t="str">
        <f>IF(ISBLANK('Model Participation Data'!$F$102),"-",'Model Participation Data'!$F$102)</f>
        <v>-</v>
      </c>
      <c r="H2365" s="253">
        <v>2</v>
      </c>
      <c r="I2365" s="253">
        <v>2</v>
      </c>
      <c r="J2365" s="150" t="str">
        <f t="shared" si="83"/>
        <v>22</v>
      </c>
      <c r="K2365" s="38" t="str">
        <f>IF(ISBLANK('Model Participation Data'!$L$102),"-",'Model Participation Data'!$L$102)</f>
        <v>-</v>
      </c>
      <c r="L2365" s="39" t="str">
        <f>IF(ISBLANK('Model Participation Data'!$M$102),"-",'Model Participation Data'!$M$102)</f>
        <v>-</v>
      </c>
      <c r="M2365" s="254">
        <f>IF(ISNA(SUMIFS(INDEX('Model Participation Data'!$N$8:$DX$57,0,MATCH(CONCATENATE($J2365,M$6),'Model Participation Data'!$N$6:$DX$6,0)),'Model Participation Data'!$B$8:$B$57,$C2365,'Model Participation Data'!$C$8:$C$57,$D2365)),"-",SUMIFS(INDEX('Model Participation Data'!$N$8:$DX$57,0,MATCH(CONCATENATE($J2365,M$6),'Model Participation Data'!$N$6:$DX$6,0)),'Model Participation Data'!$B$8:$B$57,$C2365,'Model Participation Data'!$C$8:$C$57,$D2365))</f>
        <v>0</v>
      </c>
      <c r="N2365" s="254">
        <f>IF(ISNA(SUMIFS(INDEX('Model Participation Data'!$N$8:$DX$57,0,MATCH(CONCATENATE($J2365,N$6),'Model Participation Data'!$N$6:$DX$6,0)),'Model Participation Data'!$B$8:$B$57,$C2365,'Model Participation Data'!$C$8:$C$57,$D2365)),"-",SUMIFS(INDEX('Model Participation Data'!$N$8:$DX$57,0,MATCH(CONCATENATE($J2365,N$6),'Model Participation Data'!$N$6:$DX$6,0)),'Model Participation Data'!$B$8:$B$57,$C2365,'Model Participation Data'!$C$8:$C$57,$D2365))</f>
        <v>0</v>
      </c>
      <c r="O2365" s="154">
        <f>IF(ISNA(SUMIFS(INDEX('Model Participation Data'!$N$8:$DX$57,0,MATCH(CONCATENATE($J2365,O$6),'Model Participation Data'!$N$6:$DX$6,0)),'Model Participation Data'!$B$8:$B$57,$C2365,'Model Participation Data'!$C$8:$C$57,$D2365)),"-",SUMIFS(INDEX('Model Participation Data'!$N$8:$DX$57,0,MATCH(CONCATENATE($J2365,O$6),'Model Participation Data'!$N$6:$DX$6,0)),'Model Participation Data'!$B$8:$B$57,$C2365,'Model Participation Data'!$C$8:$C$57,$D2365))</f>
        <v>0</v>
      </c>
    </row>
    <row r="2366" spans="2:15" x14ac:dyDescent="0.35">
      <c r="B2366" s="37" t="s">
        <v>80</v>
      </c>
      <c r="C2366" s="38" t="str">
        <f>IF(ISBLANK('Model Participation Data'!$B$102),"-",'Model Participation Data'!$B$102)</f>
        <v>-</v>
      </c>
      <c r="D2366" s="38" t="str">
        <f>IF(ISBLANK('Model Participation Data'!$C$102),"-",'Model Participation Data'!$C$102)</f>
        <v>-</v>
      </c>
      <c r="E2366" s="38" t="str">
        <f>IF(ISBLANK('Model Participation Data'!$D$102),"-",'Model Participation Data'!$D$102)</f>
        <v>-</v>
      </c>
      <c r="F2366" s="38" t="str">
        <f>IF(ISBLANK('Model Participation Data'!$E$102),"-",'Model Participation Data'!$E$102)</f>
        <v>-</v>
      </c>
      <c r="G2366" s="151" t="str">
        <f>IF(ISBLANK('Model Participation Data'!$F$102),"-",'Model Participation Data'!$F$102)</f>
        <v>-</v>
      </c>
      <c r="H2366" s="253">
        <v>2</v>
      </c>
      <c r="I2366" s="253">
        <v>3</v>
      </c>
      <c r="J2366" s="150" t="str">
        <f t="shared" si="83"/>
        <v>23</v>
      </c>
      <c r="K2366" s="38" t="str">
        <f>IF(ISBLANK('Model Participation Data'!$L$102),"-",'Model Participation Data'!$L$102)</f>
        <v>-</v>
      </c>
      <c r="L2366" s="39" t="str">
        <f>IF(ISBLANK('Model Participation Data'!$M$102),"-",'Model Participation Data'!$M$102)</f>
        <v>-</v>
      </c>
      <c r="M2366" s="254">
        <f>IF(ISNA(SUMIFS(INDEX('Model Participation Data'!$N$8:$DX$57,0,MATCH(CONCATENATE($J2366,M$6),'Model Participation Data'!$N$6:$DX$6,0)),'Model Participation Data'!$B$8:$B$57,$C2366,'Model Participation Data'!$C$8:$C$57,$D2366)),"-",SUMIFS(INDEX('Model Participation Data'!$N$8:$DX$57,0,MATCH(CONCATENATE($J2366,M$6),'Model Participation Data'!$N$6:$DX$6,0)),'Model Participation Data'!$B$8:$B$57,$C2366,'Model Participation Data'!$C$8:$C$57,$D2366))</f>
        <v>0</v>
      </c>
      <c r="N2366" s="254">
        <f>IF(ISNA(SUMIFS(INDEX('Model Participation Data'!$N$8:$DX$57,0,MATCH(CONCATENATE($J2366,N$6),'Model Participation Data'!$N$6:$DX$6,0)),'Model Participation Data'!$B$8:$B$57,$C2366,'Model Participation Data'!$C$8:$C$57,$D2366)),"-",SUMIFS(INDEX('Model Participation Data'!$N$8:$DX$57,0,MATCH(CONCATENATE($J2366,N$6),'Model Participation Data'!$N$6:$DX$6,0)),'Model Participation Data'!$B$8:$B$57,$C2366,'Model Participation Data'!$C$8:$C$57,$D2366))</f>
        <v>0</v>
      </c>
      <c r="O2366" s="154">
        <f>IF(ISNA(SUMIFS(INDEX('Model Participation Data'!$N$8:$DX$57,0,MATCH(CONCATENATE($J2366,O$6),'Model Participation Data'!$N$6:$DX$6,0)),'Model Participation Data'!$B$8:$B$57,$C2366,'Model Participation Data'!$C$8:$C$57,$D2366)),"-",SUMIFS(INDEX('Model Participation Data'!$N$8:$DX$57,0,MATCH(CONCATENATE($J2366,O$6),'Model Participation Data'!$N$6:$DX$6,0)),'Model Participation Data'!$B$8:$B$57,$C2366,'Model Participation Data'!$C$8:$C$57,$D2366))</f>
        <v>0</v>
      </c>
    </row>
    <row r="2367" spans="2:15" x14ac:dyDescent="0.35">
      <c r="B2367" s="37" t="s">
        <v>80</v>
      </c>
      <c r="C2367" s="38" t="str">
        <f>IF(ISBLANK('Model Participation Data'!$B$102),"-",'Model Participation Data'!$B$102)</f>
        <v>-</v>
      </c>
      <c r="D2367" s="38" t="str">
        <f>IF(ISBLANK('Model Participation Data'!$C$102),"-",'Model Participation Data'!$C$102)</f>
        <v>-</v>
      </c>
      <c r="E2367" s="38" t="str">
        <f>IF(ISBLANK('Model Participation Data'!$D$102),"-",'Model Participation Data'!$D$102)</f>
        <v>-</v>
      </c>
      <c r="F2367" s="38" t="str">
        <f>IF(ISBLANK('Model Participation Data'!$E$102),"-",'Model Participation Data'!$E$102)</f>
        <v>-</v>
      </c>
      <c r="G2367" s="151" t="str">
        <f>IF(ISBLANK('Model Participation Data'!$F$102),"-",'Model Participation Data'!$F$102)</f>
        <v>-</v>
      </c>
      <c r="H2367" s="253">
        <v>2</v>
      </c>
      <c r="I2367" s="253">
        <v>4</v>
      </c>
      <c r="J2367" s="150" t="str">
        <f t="shared" si="83"/>
        <v>24</v>
      </c>
      <c r="K2367" s="38" t="str">
        <f>IF(ISBLANK('Model Participation Data'!$L$102),"-",'Model Participation Data'!$L$102)</f>
        <v>-</v>
      </c>
      <c r="L2367" s="39" t="str">
        <f>IF(ISBLANK('Model Participation Data'!$M$102),"-",'Model Participation Data'!$M$102)</f>
        <v>-</v>
      </c>
      <c r="M2367" s="254">
        <f>IF(ISNA(SUMIFS(INDEX('Model Participation Data'!$N$8:$DX$57,0,MATCH(CONCATENATE($J2367,M$6),'Model Participation Data'!$N$6:$DX$6,0)),'Model Participation Data'!$B$8:$B$57,$C2367,'Model Participation Data'!$C$8:$C$57,$D2367)),"-",SUMIFS(INDEX('Model Participation Data'!$N$8:$DX$57,0,MATCH(CONCATENATE($J2367,M$6),'Model Participation Data'!$N$6:$DX$6,0)),'Model Participation Data'!$B$8:$B$57,$C2367,'Model Participation Data'!$C$8:$C$57,$D2367))</f>
        <v>0</v>
      </c>
      <c r="N2367" s="254">
        <f>IF(ISNA(SUMIFS(INDEX('Model Participation Data'!$N$8:$DX$57,0,MATCH(CONCATENATE($J2367,N$6),'Model Participation Data'!$N$6:$DX$6,0)),'Model Participation Data'!$B$8:$B$57,$C2367,'Model Participation Data'!$C$8:$C$57,$D2367)),"-",SUMIFS(INDEX('Model Participation Data'!$N$8:$DX$57,0,MATCH(CONCATENATE($J2367,N$6),'Model Participation Data'!$N$6:$DX$6,0)),'Model Participation Data'!$B$8:$B$57,$C2367,'Model Participation Data'!$C$8:$C$57,$D2367))</f>
        <v>0</v>
      </c>
      <c r="O2367" s="154">
        <f>IF(ISNA(SUMIFS(INDEX('Model Participation Data'!$N$8:$DX$57,0,MATCH(CONCATENATE($J2367,O$6),'Model Participation Data'!$N$6:$DX$6,0)),'Model Participation Data'!$B$8:$B$57,$C2367,'Model Participation Data'!$C$8:$C$57,$D2367)),"-",SUMIFS(INDEX('Model Participation Data'!$N$8:$DX$57,0,MATCH(CONCATENATE($J2367,O$6),'Model Participation Data'!$N$6:$DX$6,0)),'Model Participation Data'!$B$8:$B$57,$C2367,'Model Participation Data'!$C$8:$C$57,$D2367))</f>
        <v>0</v>
      </c>
    </row>
    <row r="2368" spans="2:15" x14ac:dyDescent="0.35">
      <c r="B2368" s="37" t="s">
        <v>80</v>
      </c>
      <c r="C2368" s="38" t="str">
        <f>IF(ISBLANK('Model Participation Data'!$B$102),"-",'Model Participation Data'!$B$102)</f>
        <v>-</v>
      </c>
      <c r="D2368" s="38" t="str">
        <f>IF(ISBLANK('Model Participation Data'!$C$102),"-",'Model Participation Data'!$C$102)</f>
        <v>-</v>
      </c>
      <c r="E2368" s="38" t="str">
        <f>IF(ISBLANK('Model Participation Data'!$D$102),"-",'Model Participation Data'!$D$102)</f>
        <v>-</v>
      </c>
      <c r="F2368" s="38" t="str">
        <f>IF(ISBLANK('Model Participation Data'!$E$102),"-",'Model Participation Data'!$E$102)</f>
        <v>-</v>
      </c>
      <c r="G2368" s="151" t="str">
        <f>IF(ISBLANK('Model Participation Data'!$F$102),"-",'Model Participation Data'!$F$102)</f>
        <v>-</v>
      </c>
      <c r="H2368" s="253">
        <v>2</v>
      </c>
      <c r="I2368" s="253">
        <v>5</v>
      </c>
      <c r="J2368" s="150" t="str">
        <f t="shared" si="83"/>
        <v>25</v>
      </c>
      <c r="K2368" s="38" t="str">
        <f>IF(ISBLANK('Model Participation Data'!$L$102),"-",'Model Participation Data'!$L$102)</f>
        <v>-</v>
      </c>
      <c r="L2368" s="39" t="str">
        <f>IF(ISBLANK('Model Participation Data'!$M$102),"-",'Model Participation Data'!$M$102)</f>
        <v>-</v>
      </c>
      <c r="M2368" s="254">
        <f>IF(ISNA(SUMIFS(INDEX('Model Participation Data'!$N$8:$DX$57,0,MATCH(CONCATENATE($J2368,M$6),'Model Participation Data'!$N$6:$DX$6,0)),'Model Participation Data'!$B$8:$B$57,$C2368,'Model Participation Data'!$C$8:$C$57,$D2368)),"-",SUMIFS(INDEX('Model Participation Data'!$N$8:$DX$57,0,MATCH(CONCATENATE($J2368,M$6),'Model Participation Data'!$N$6:$DX$6,0)),'Model Participation Data'!$B$8:$B$57,$C2368,'Model Participation Data'!$C$8:$C$57,$D2368))</f>
        <v>0</v>
      </c>
      <c r="N2368" s="254">
        <f>IF(ISNA(SUMIFS(INDEX('Model Participation Data'!$N$8:$DX$57,0,MATCH(CONCATENATE($J2368,N$6),'Model Participation Data'!$N$6:$DX$6,0)),'Model Participation Data'!$B$8:$B$57,$C2368,'Model Participation Data'!$C$8:$C$57,$D2368)),"-",SUMIFS(INDEX('Model Participation Data'!$N$8:$DX$57,0,MATCH(CONCATENATE($J2368,N$6),'Model Participation Data'!$N$6:$DX$6,0)),'Model Participation Data'!$B$8:$B$57,$C2368,'Model Participation Data'!$C$8:$C$57,$D2368))</f>
        <v>0</v>
      </c>
      <c r="O2368" s="154">
        <f>IF(ISNA(SUMIFS(INDEX('Model Participation Data'!$N$8:$DX$57,0,MATCH(CONCATENATE($J2368,O$6),'Model Participation Data'!$N$6:$DX$6,0)),'Model Participation Data'!$B$8:$B$57,$C2368,'Model Participation Data'!$C$8:$C$57,$D2368)),"-",SUMIFS(INDEX('Model Participation Data'!$N$8:$DX$57,0,MATCH(CONCATENATE($J2368,O$6),'Model Participation Data'!$N$6:$DX$6,0)),'Model Participation Data'!$B$8:$B$57,$C2368,'Model Participation Data'!$C$8:$C$57,$D2368))</f>
        <v>0</v>
      </c>
    </row>
    <row r="2369" spans="2:15" x14ac:dyDescent="0.35">
      <c r="B2369" s="37" t="s">
        <v>80</v>
      </c>
      <c r="C2369" s="38" t="str">
        <f>IF(ISBLANK('Model Participation Data'!$B$102),"-",'Model Participation Data'!$B$102)</f>
        <v>-</v>
      </c>
      <c r="D2369" s="38" t="str">
        <f>IF(ISBLANK('Model Participation Data'!$C$102),"-",'Model Participation Data'!$C$102)</f>
        <v>-</v>
      </c>
      <c r="E2369" s="38" t="str">
        <f>IF(ISBLANK('Model Participation Data'!$D$102),"-",'Model Participation Data'!$D$102)</f>
        <v>-</v>
      </c>
      <c r="F2369" s="38" t="str">
        <f>IF(ISBLANK('Model Participation Data'!$E$102),"-",'Model Participation Data'!$E$102)</f>
        <v>-</v>
      </c>
      <c r="G2369" s="151" t="str">
        <f>IF(ISBLANK('Model Participation Data'!$F$102),"-",'Model Participation Data'!$F$102)</f>
        <v>-</v>
      </c>
      <c r="H2369" s="253">
        <v>2</v>
      </c>
      <c r="I2369" s="253" t="s">
        <v>65</v>
      </c>
      <c r="J2369" s="150" t="str">
        <f t="shared" si="83"/>
        <v>2Goal</v>
      </c>
      <c r="K2369" s="38" t="str">
        <f>IF(ISBLANK('Model Participation Data'!$L$102),"-",'Model Participation Data'!$L$102)</f>
        <v>-</v>
      </c>
      <c r="L2369" s="39" t="str">
        <f>IF(ISBLANK('Model Participation Data'!$M$102),"-",'Model Participation Data'!$M$102)</f>
        <v>-</v>
      </c>
      <c r="M2369" s="254" t="str">
        <f>IF(ISNA(SUMIFS(INDEX('Model Participation Data'!$N$8:$DX$57,0,MATCH(CONCATENATE($J2369,M$6),'Model Participation Data'!$N$6:$DX$6,0)),'Model Participation Data'!$B$8:$B$57,$C2369,'Model Participation Data'!$C$8:$C$57,$D2369)),"-",SUMIFS(INDEX('Model Participation Data'!$N$8:$DX$57,0,MATCH(CONCATENATE($J2369,M$6),'Model Participation Data'!$N$6:$DX$6,0)),'Model Participation Data'!$B$8:$B$57,$C2369,'Model Participation Data'!$C$8:$C$57,$D2369))</f>
        <v>-</v>
      </c>
      <c r="N2369" s="254" t="str">
        <f>IF(ISNA(SUMIFS(INDEX('Model Participation Data'!$N$8:$DX$57,0,MATCH(CONCATENATE($J2369,N$6),'Model Participation Data'!$N$6:$DX$6,0)),'Model Participation Data'!$B$8:$B$57,$C2369,'Model Participation Data'!$C$8:$C$57,$D2369)),"-",SUMIFS(INDEX('Model Participation Data'!$N$8:$DX$57,0,MATCH(CONCATENATE($J2369,N$6),'Model Participation Data'!$N$6:$DX$6,0)),'Model Participation Data'!$B$8:$B$57,$C2369,'Model Participation Data'!$C$8:$C$57,$D2369))</f>
        <v>-</v>
      </c>
      <c r="O2369" s="154">
        <f>IF(ISNA(SUMIFS(INDEX('Model Participation Data'!$N$8:$DX$57,0,MATCH(CONCATENATE($J2369,O$6),'Model Participation Data'!$N$6:$DX$6,0)),'Model Participation Data'!$B$8:$B$57,$C2369,'Model Participation Data'!$C$8:$C$57,$D2369)),"-",SUMIFS(INDEX('Model Participation Data'!$N$8:$DX$57,0,MATCH(CONCATENATE($J2369,O$6),'Model Participation Data'!$N$6:$DX$6,0)),'Model Participation Data'!$B$8:$B$57,$C2369,'Model Participation Data'!$C$8:$C$57,$D2369))</f>
        <v>0</v>
      </c>
    </row>
    <row r="2370" spans="2:15" x14ac:dyDescent="0.35">
      <c r="B2370" s="37" t="s">
        <v>80</v>
      </c>
      <c r="C2370" s="38" t="str">
        <f>IF(ISBLANK('Model Participation Data'!$B$102),"-",'Model Participation Data'!$B$102)</f>
        <v>-</v>
      </c>
      <c r="D2370" s="38" t="str">
        <f>IF(ISBLANK('Model Participation Data'!$C$102),"-",'Model Participation Data'!$C$102)</f>
        <v>-</v>
      </c>
      <c r="E2370" s="38" t="str">
        <f>IF(ISBLANK('Model Participation Data'!$D$102),"-",'Model Participation Data'!$D$102)</f>
        <v>-</v>
      </c>
      <c r="F2370" s="38" t="str">
        <f>IF(ISBLANK('Model Participation Data'!$E$102),"-",'Model Participation Data'!$E$102)</f>
        <v>-</v>
      </c>
      <c r="G2370" s="151" t="str">
        <f>IF(ISBLANK('Model Participation Data'!$F$102),"-",'Model Participation Data'!$F$102)</f>
        <v>-</v>
      </c>
      <c r="H2370" s="253">
        <v>3</v>
      </c>
      <c r="I2370" s="253">
        <v>1</v>
      </c>
      <c r="J2370" s="150" t="str">
        <f t="shared" si="83"/>
        <v>31</v>
      </c>
      <c r="K2370" s="38" t="str">
        <f>IF(ISBLANK('Model Participation Data'!$L$102),"-",'Model Participation Data'!$L$102)</f>
        <v>-</v>
      </c>
      <c r="L2370" s="39" t="str">
        <f>IF(ISBLANK('Model Participation Data'!$M$102),"-",'Model Participation Data'!$M$102)</f>
        <v>-</v>
      </c>
      <c r="M2370" s="254">
        <f>IF(ISNA(SUMIFS(INDEX('Model Participation Data'!$N$8:$DX$57,0,MATCH(CONCATENATE($J2370,M$6),'Model Participation Data'!$N$6:$DX$6,0)),'Model Participation Data'!$B$8:$B$57,$C2370,'Model Participation Data'!$C$8:$C$57,$D2370)),"-",SUMIFS(INDEX('Model Participation Data'!$N$8:$DX$57,0,MATCH(CONCATENATE($J2370,M$6),'Model Participation Data'!$N$6:$DX$6,0)),'Model Participation Data'!$B$8:$B$57,$C2370,'Model Participation Data'!$C$8:$C$57,$D2370))</f>
        <v>0</v>
      </c>
      <c r="N2370" s="254">
        <f>IF(ISNA(SUMIFS(INDEX('Model Participation Data'!$N$8:$DX$57,0,MATCH(CONCATENATE($J2370,N$6),'Model Participation Data'!$N$6:$DX$6,0)),'Model Participation Data'!$B$8:$B$57,$C2370,'Model Participation Data'!$C$8:$C$57,$D2370)),"-",SUMIFS(INDEX('Model Participation Data'!$N$8:$DX$57,0,MATCH(CONCATENATE($J2370,N$6),'Model Participation Data'!$N$6:$DX$6,0)),'Model Participation Data'!$B$8:$B$57,$C2370,'Model Participation Data'!$C$8:$C$57,$D2370))</f>
        <v>0</v>
      </c>
      <c r="O2370" s="154">
        <f>IF(ISNA(SUMIFS(INDEX('Model Participation Data'!$N$8:$DX$57,0,MATCH(CONCATENATE($J2370,O$6),'Model Participation Data'!$N$6:$DX$6,0)),'Model Participation Data'!$B$8:$B$57,$C2370,'Model Participation Data'!$C$8:$C$57,$D2370)),"-",SUMIFS(INDEX('Model Participation Data'!$N$8:$DX$57,0,MATCH(CONCATENATE($J2370,O$6),'Model Participation Data'!$N$6:$DX$6,0)),'Model Participation Data'!$B$8:$B$57,$C2370,'Model Participation Data'!$C$8:$C$57,$D2370))</f>
        <v>0</v>
      </c>
    </row>
    <row r="2371" spans="2:15" x14ac:dyDescent="0.35">
      <c r="B2371" s="37" t="s">
        <v>80</v>
      </c>
      <c r="C2371" s="38" t="str">
        <f>IF(ISBLANK('Model Participation Data'!$B$102),"-",'Model Participation Data'!$B$102)</f>
        <v>-</v>
      </c>
      <c r="D2371" s="38" t="str">
        <f>IF(ISBLANK('Model Participation Data'!$C$102),"-",'Model Participation Data'!$C$102)</f>
        <v>-</v>
      </c>
      <c r="E2371" s="38" t="str">
        <f>IF(ISBLANK('Model Participation Data'!$D$102),"-",'Model Participation Data'!$D$102)</f>
        <v>-</v>
      </c>
      <c r="F2371" s="38" t="str">
        <f>IF(ISBLANK('Model Participation Data'!$E$102),"-",'Model Participation Data'!$E$102)</f>
        <v>-</v>
      </c>
      <c r="G2371" s="151" t="str">
        <f>IF(ISBLANK('Model Participation Data'!$F$102),"-",'Model Participation Data'!$F$102)</f>
        <v>-</v>
      </c>
      <c r="H2371" s="253">
        <v>3</v>
      </c>
      <c r="I2371" s="253">
        <v>2</v>
      </c>
      <c r="J2371" s="150" t="str">
        <f t="shared" si="83"/>
        <v>32</v>
      </c>
      <c r="K2371" s="38" t="str">
        <f>IF(ISBLANK('Model Participation Data'!$L$102),"-",'Model Participation Data'!$L$102)</f>
        <v>-</v>
      </c>
      <c r="L2371" s="39" t="str">
        <f>IF(ISBLANK('Model Participation Data'!$M$102),"-",'Model Participation Data'!$M$102)</f>
        <v>-</v>
      </c>
      <c r="M2371" s="254">
        <f>IF(ISNA(SUMIFS(INDEX('Model Participation Data'!$N$8:$DX$57,0,MATCH(CONCATENATE($J2371,M$6),'Model Participation Data'!$N$6:$DX$6,0)),'Model Participation Data'!$B$8:$B$57,$C2371,'Model Participation Data'!$C$8:$C$57,$D2371)),"-",SUMIFS(INDEX('Model Participation Data'!$N$8:$DX$57,0,MATCH(CONCATENATE($J2371,M$6),'Model Participation Data'!$N$6:$DX$6,0)),'Model Participation Data'!$B$8:$B$57,$C2371,'Model Participation Data'!$C$8:$C$57,$D2371))</f>
        <v>0</v>
      </c>
      <c r="N2371" s="254">
        <f>IF(ISNA(SUMIFS(INDEX('Model Participation Data'!$N$8:$DX$57,0,MATCH(CONCATENATE($J2371,N$6),'Model Participation Data'!$N$6:$DX$6,0)),'Model Participation Data'!$B$8:$B$57,$C2371,'Model Participation Data'!$C$8:$C$57,$D2371)),"-",SUMIFS(INDEX('Model Participation Data'!$N$8:$DX$57,0,MATCH(CONCATENATE($J2371,N$6),'Model Participation Data'!$N$6:$DX$6,0)),'Model Participation Data'!$B$8:$B$57,$C2371,'Model Participation Data'!$C$8:$C$57,$D2371))</f>
        <v>0</v>
      </c>
      <c r="O2371" s="154">
        <f>IF(ISNA(SUMIFS(INDEX('Model Participation Data'!$N$8:$DX$57,0,MATCH(CONCATENATE($J2371,O$6),'Model Participation Data'!$N$6:$DX$6,0)),'Model Participation Data'!$B$8:$B$57,$C2371,'Model Participation Data'!$C$8:$C$57,$D2371)),"-",SUMIFS(INDEX('Model Participation Data'!$N$8:$DX$57,0,MATCH(CONCATENATE($J2371,O$6),'Model Participation Data'!$N$6:$DX$6,0)),'Model Participation Data'!$B$8:$B$57,$C2371,'Model Participation Data'!$C$8:$C$57,$D2371))</f>
        <v>0</v>
      </c>
    </row>
    <row r="2372" spans="2:15" x14ac:dyDescent="0.35">
      <c r="B2372" s="37" t="s">
        <v>80</v>
      </c>
      <c r="C2372" s="38" t="str">
        <f>IF(ISBLANK('Model Participation Data'!$B$102),"-",'Model Participation Data'!$B$102)</f>
        <v>-</v>
      </c>
      <c r="D2372" s="38" t="str">
        <f>IF(ISBLANK('Model Participation Data'!$C$102),"-",'Model Participation Data'!$C$102)</f>
        <v>-</v>
      </c>
      <c r="E2372" s="38" t="str">
        <f>IF(ISBLANK('Model Participation Data'!$D$102),"-",'Model Participation Data'!$D$102)</f>
        <v>-</v>
      </c>
      <c r="F2372" s="38" t="str">
        <f>IF(ISBLANK('Model Participation Data'!$E$102),"-",'Model Participation Data'!$E$102)</f>
        <v>-</v>
      </c>
      <c r="G2372" s="151" t="str">
        <f>IF(ISBLANK('Model Participation Data'!$F$102),"-",'Model Participation Data'!$F$102)</f>
        <v>-</v>
      </c>
      <c r="H2372" s="253">
        <v>3</v>
      </c>
      <c r="I2372" s="253">
        <v>3</v>
      </c>
      <c r="J2372" s="150" t="str">
        <f t="shared" si="83"/>
        <v>33</v>
      </c>
      <c r="K2372" s="38" t="str">
        <f>IF(ISBLANK('Model Participation Data'!$L$102),"-",'Model Participation Data'!$L$102)</f>
        <v>-</v>
      </c>
      <c r="L2372" s="39" t="str">
        <f>IF(ISBLANK('Model Participation Data'!$M$102),"-",'Model Participation Data'!$M$102)</f>
        <v>-</v>
      </c>
      <c r="M2372" s="254">
        <f>IF(ISNA(SUMIFS(INDEX('Model Participation Data'!$N$8:$DX$57,0,MATCH(CONCATENATE($J2372,M$6),'Model Participation Data'!$N$6:$DX$6,0)),'Model Participation Data'!$B$8:$B$57,$C2372,'Model Participation Data'!$C$8:$C$57,$D2372)),"-",SUMIFS(INDEX('Model Participation Data'!$N$8:$DX$57,0,MATCH(CONCATENATE($J2372,M$6),'Model Participation Data'!$N$6:$DX$6,0)),'Model Participation Data'!$B$8:$B$57,$C2372,'Model Participation Data'!$C$8:$C$57,$D2372))</f>
        <v>0</v>
      </c>
      <c r="N2372" s="254">
        <f>IF(ISNA(SUMIFS(INDEX('Model Participation Data'!$N$8:$DX$57,0,MATCH(CONCATENATE($J2372,N$6),'Model Participation Data'!$N$6:$DX$6,0)),'Model Participation Data'!$B$8:$B$57,$C2372,'Model Participation Data'!$C$8:$C$57,$D2372)),"-",SUMIFS(INDEX('Model Participation Data'!$N$8:$DX$57,0,MATCH(CONCATENATE($J2372,N$6),'Model Participation Data'!$N$6:$DX$6,0)),'Model Participation Data'!$B$8:$B$57,$C2372,'Model Participation Data'!$C$8:$C$57,$D2372))</f>
        <v>0</v>
      </c>
      <c r="O2372" s="154">
        <f>IF(ISNA(SUMIFS(INDEX('Model Participation Data'!$N$8:$DX$57,0,MATCH(CONCATENATE($J2372,O$6),'Model Participation Data'!$N$6:$DX$6,0)),'Model Participation Data'!$B$8:$B$57,$C2372,'Model Participation Data'!$C$8:$C$57,$D2372)),"-",SUMIFS(INDEX('Model Participation Data'!$N$8:$DX$57,0,MATCH(CONCATENATE($J2372,O$6),'Model Participation Data'!$N$6:$DX$6,0)),'Model Participation Data'!$B$8:$B$57,$C2372,'Model Participation Data'!$C$8:$C$57,$D2372))</f>
        <v>0</v>
      </c>
    </row>
    <row r="2373" spans="2:15" x14ac:dyDescent="0.35">
      <c r="B2373" s="37" t="s">
        <v>80</v>
      </c>
      <c r="C2373" s="38" t="str">
        <f>IF(ISBLANK('Model Participation Data'!$B$102),"-",'Model Participation Data'!$B$102)</f>
        <v>-</v>
      </c>
      <c r="D2373" s="38" t="str">
        <f>IF(ISBLANK('Model Participation Data'!$C$102),"-",'Model Participation Data'!$C$102)</f>
        <v>-</v>
      </c>
      <c r="E2373" s="38" t="str">
        <f>IF(ISBLANK('Model Participation Data'!$D$102),"-",'Model Participation Data'!$D$102)</f>
        <v>-</v>
      </c>
      <c r="F2373" s="38" t="str">
        <f>IF(ISBLANK('Model Participation Data'!$E$102),"-",'Model Participation Data'!$E$102)</f>
        <v>-</v>
      </c>
      <c r="G2373" s="151" t="str">
        <f>IF(ISBLANK('Model Participation Data'!$F$102),"-",'Model Participation Data'!$F$102)</f>
        <v>-</v>
      </c>
      <c r="H2373" s="253">
        <v>3</v>
      </c>
      <c r="I2373" s="253">
        <v>4</v>
      </c>
      <c r="J2373" s="150" t="str">
        <f t="shared" si="83"/>
        <v>34</v>
      </c>
      <c r="K2373" s="38" t="str">
        <f>IF(ISBLANK('Model Participation Data'!$L$102),"-",'Model Participation Data'!$L$102)</f>
        <v>-</v>
      </c>
      <c r="L2373" s="39" t="str">
        <f>IF(ISBLANK('Model Participation Data'!$M$102),"-",'Model Participation Data'!$M$102)</f>
        <v>-</v>
      </c>
      <c r="M2373" s="254">
        <f>IF(ISNA(SUMIFS(INDEX('Model Participation Data'!$N$8:$DX$57,0,MATCH(CONCATENATE($J2373,M$6),'Model Participation Data'!$N$6:$DX$6,0)),'Model Participation Data'!$B$8:$B$57,$C2373,'Model Participation Data'!$C$8:$C$57,$D2373)),"-",SUMIFS(INDEX('Model Participation Data'!$N$8:$DX$57,0,MATCH(CONCATENATE($J2373,M$6),'Model Participation Data'!$N$6:$DX$6,0)),'Model Participation Data'!$B$8:$B$57,$C2373,'Model Participation Data'!$C$8:$C$57,$D2373))</f>
        <v>0</v>
      </c>
      <c r="N2373" s="254">
        <f>IF(ISNA(SUMIFS(INDEX('Model Participation Data'!$N$8:$DX$57,0,MATCH(CONCATENATE($J2373,N$6),'Model Participation Data'!$N$6:$DX$6,0)),'Model Participation Data'!$B$8:$B$57,$C2373,'Model Participation Data'!$C$8:$C$57,$D2373)),"-",SUMIFS(INDEX('Model Participation Data'!$N$8:$DX$57,0,MATCH(CONCATENATE($J2373,N$6),'Model Participation Data'!$N$6:$DX$6,0)),'Model Participation Data'!$B$8:$B$57,$C2373,'Model Participation Data'!$C$8:$C$57,$D2373))</f>
        <v>0</v>
      </c>
      <c r="O2373" s="154">
        <f>IF(ISNA(SUMIFS(INDEX('Model Participation Data'!$N$8:$DX$57,0,MATCH(CONCATENATE($J2373,O$6),'Model Participation Data'!$N$6:$DX$6,0)),'Model Participation Data'!$B$8:$B$57,$C2373,'Model Participation Data'!$C$8:$C$57,$D2373)),"-",SUMIFS(INDEX('Model Participation Data'!$N$8:$DX$57,0,MATCH(CONCATENATE($J2373,O$6),'Model Participation Data'!$N$6:$DX$6,0)),'Model Participation Data'!$B$8:$B$57,$C2373,'Model Participation Data'!$C$8:$C$57,$D2373))</f>
        <v>0</v>
      </c>
    </row>
    <row r="2374" spans="2:15" x14ac:dyDescent="0.35">
      <c r="B2374" s="37" t="s">
        <v>80</v>
      </c>
      <c r="C2374" s="38" t="str">
        <f>IF(ISBLANK('Model Participation Data'!$B$102),"-",'Model Participation Data'!$B$102)</f>
        <v>-</v>
      </c>
      <c r="D2374" s="38" t="str">
        <f>IF(ISBLANK('Model Participation Data'!$C$102),"-",'Model Participation Data'!$C$102)</f>
        <v>-</v>
      </c>
      <c r="E2374" s="38" t="str">
        <f>IF(ISBLANK('Model Participation Data'!$D$102),"-",'Model Participation Data'!$D$102)</f>
        <v>-</v>
      </c>
      <c r="F2374" s="38" t="str">
        <f>IF(ISBLANK('Model Participation Data'!$E$102),"-",'Model Participation Data'!$E$102)</f>
        <v>-</v>
      </c>
      <c r="G2374" s="151" t="str">
        <f>IF(ISBLANK('Model Participation Data'!$F$102),"-",'Model Participation Data'!$F$102)</f>
        <v>-</v>
      </c>
      <c r="H2374" s="253">
        <v>3</v>
      </c>
      <c r="I2374" s="253">
        <v>5</v>
      </c>
      <c r="J2374" s="150" t="str">
        <f t="shared" si="83"/>
        <v>35</v>
      </c>
      <c r="K2374" s="38" t="str">
        <f>IF(ISBLANK('Model Participation Data'!$L$102),"-",'Model Participation Data'!$L$102)</f>
        <v>-</v>
      </c>
      <c r="L2374" s="39" t="str">
        <f>IF(ISBLANK('Model Participation Data'!$M$102),"-",'Model Participation Data'!$M$102)</f>
        <v>-</v>
      </c>
      <c r="M2374" s="254">
        <f>IF(ISNA(SUMIFS(INDEX('Model Participation Data'!$N$8:$DX$57,0,MATCH(CONCATENATE($J2374,M$6),'Model Participation Data'!$N$6:$DX$6,0)),'Model Participation Data'!$B$8:$B$57,$C2374,'Model Participation Data'!$C$8:$C$57,$D2374)),"-",SUMIFS(INDEX('Model Participation Data'!$N$8:$DX$57,0,MATCH(CONCATENATE($J2374,M$6),'Model Participation Data'!$N$6:$DX$6,0)),'Model Participation Data'!$B$8:$B$57,$C2374,'Model Participation Data'!$C$8:$C$57,$D2374))</f>
        <v>0</v>
      </c>
      <c r="N2374" s="254">
        <f>IF(ISNA(SUMIFS(INDEX('Model Participation Data'!$N$8:$DX$57,0,MATCH(CONCATENATE($J2374,N$6),'Model Participation Data'!$N$6:$DX$6,0)),'Model Participation Data'!$B$8:$B$57,$C2374,'Model Participation Data'!$C$8:$C$57,$D2374)),"-",SUMIFS(INDEX('Model Participation Data'!$N$8:$DX$57,0,MATCH(CONCATENATE($J2374,N$6),'Model Participation Data'!$N$6:$DX$6,0)),'Model Participation Data'!$B$8:$B$57,$C2374,'Model Participation Data'!$C$8:$C$57,$D2374))</f>
        <v>0</v>
      </c>
      <c r="O2374" s="154">
        <f>IF(ISNA(SUMIFS(INDEX('Model Participation Data'!$N$8:$DX$57,0,MATCH(CONCATENATE($J2374,O$6),'Model Participation Data'!$N$6:$DX$6,0)),'Model Participation Data'!$B$8:$B$57,$C2374,'Model Participation Data'!$C$8:$C$57,$D2374)),"-",SUMIFS(INDEX('Model Participation Data'!$N$8:$DX$57,0,MATCH(CONCATENATE($J2374,O$6),'Model Participation Data'!$N$6:$DX$6,0)),'Model Participation Data'!$B$8:$B$57,$C2374,'Model Participation Data'!$C$8:$C$57,$D2374))</f>
        <v>0</v>
      </c>
    </row>
    <row r="2375" spans="2:15" x14ac:dyDescent="0.35">
      <c r="B2375" s="37" t="s">
        <v>80</v>
      </c>
      <c r="C2375" s="38" t="str">
        <f>IF(ISBLANK('Model Participation Data'!$B$102),"-",'Model Participation Data'!$B$102)</f>
        <v>-</v>
      </c>
      <c r="D2375" s="38" t="str">
        <f>IF(ISBLANK('Model Participation Data'!$C$102),"-",'Model Participation Data'!$C$102)</f>
        <v>-</v>
      </c>
      <c r="E2375" s="38" t="str">
        <f>IF(ISBLANK('Model Participation Data'!$D$102),"-",'Model Participation Data'!$D$102)</f>
        <v>-</v>
      </c>
      <c r="F2375" s="38" t="str">
        <f>IF(ISBLANK('Model Participation Data'!$E$102),"-",'Model Participation Data'!$E$102)</f>
        <v>-</v>
      </c>
      <c r="G2375" s="151" t="str">
        <f>IF(ISBLANK('Model Participation Data'!$F$102),"-",'Model Participation Data'!$F$102)</f>
        <v>-</v>
      </c>
      <c r="H2375" s="253">
        <v>3</v>
      </c>
      <c r="I2375" s="253" t="s">
        <v>65</v>
      </c>
      <c r="J2375" s="150" t="str">
        <f t="shared" si="83"/>
        <v>3Goal</v>
      </c>
      <c r="K2375" s="38" t="str">
        <f>IF(ISBLANK('Model Participation Data'!$L$102),"-",'Model Participation Data'!$L$102)</f>
        <v>-</v>
      </c>
      <c r="L2375" s="39" t="str">
        <f>IF(ISBLANK('Model Participation Data'!$M$102),"-",'Model Participation Data'!$M$102)</f>
        <v>-</v>
      </c>
      <c r="M2375" s="254" t="str">
        <f>IF(ISNA(SUMIFS(INDEX('Model Participation Data'!$N$8:$DX$57,0,MATCH(CONCATENATE($J2375,M$6),'Model Participation Data'!$N$6:$DX$6,0)),'Model Participation Data'!$B$8:$B$57,$C2375,'Model Participation Data'!$C$8:$C$57,$D2375)),"-",SUMIFS(INDEX('Model Participation Data'!$N$8:$DX$57,0,MATCH(CONCATENATE($J2375,M$6),'Model Participation Data'!$N$6:$DX$6,0)),'Model Participation Data'!$B$8:$B$57,$C2375,'Model Participation Data'!$C$8:$C$57,$D2375))</f>
        <v>-</v>
      </c>
      <c r="N2375" s="254" t="str">
        <f>IF(ISNA(SUMIFS(INDEX('Model Participation Data'!$N$8:$DX$57,0,MATCH(CONCATENATE($J2375,N$6),'Model Participation Data'!$N$6:$DX$6,0)),'Model Participation Data'!$B$8:$B$57,$C2375,'Model Participation Data'!$C$8:$C$57,$D2375)),"-",SUMIFS(INDEX('Model Participation Data'!$N$8:$DX$57,0,MATCH(CONCATENATE($J2375,N$6),'Model Participation Data'!$N$6:$DX$6,0)),'Model Participation Data'!$B$8:$B$57,$C2375,'Model Participation Data'!$C$8:$C$57,$D2375))</f>
        <v>-</v>
      </c>
      <c r="O2375" s="154">
        <f>IF(ISNA(SUMIFS(INDEX('Model Participation Data'!$N$8:$DX$57,0,MATCH(CONCATENATE($J2375,O$6),'Model Participation Data'!$N$6:$DX$6,0)),'Model Participation Data'!$B$8:$B$57,$C2375,'Model Participation Data'!$C$8:$C$57,$D2375)),"-",SUMIFS(INDEX('Model Participation Data'!$N$8:$DX$57,0,MATCH(CONCATENATE($J2375,O$6),'Model Participation Data'!$N$6:$DX$6,0)),'Model Participation Data'!$B$8:$B$57,$C2375,'Model Participation Data'!$C$8:$C$57,$D2375))</f>
        <v>0</v>
      </c>
    </row>
    <row r="2376" spans="2:15" x14ac:dyDescent="0.35">
      <c r="B2376" s="37" t="s">
        <v>80</v>
      </c>
      <c r="C2376" s="38" t="str">
        <f>IF(ISBLANK('Model Participation Data'!$B$102),"-",'Model Participation Data'!$B$102)</f>
        <v>-</v>
      </c>
      <c r="D2376" s="38" t="str">
        <f>IF(ISBLANK('Model Participation Data'!$C$102),"-",'Model Participation Data'!$C$102)</f>
        <v>-</v>
      </c>
      <c r="E2376" s="38" t="str">
        <f>IF(ISBLANK('Model Participation Data'!$D$102),"-",'Model Participation Data'!$D$102)</f>
        <v>-</v>
      </c>
      <c r="F2376" s="38" t="str">
        <f>IF(ISBLANK('Model Participation Data'!$E$102),"-",'Model Participation Data'!$E$102)</f>
        <v>-</v>
      </c>
      <c r="G2376" s="151" t="str">
        <f>IF(ISBLANK('Model Participation Data'!$F$102),"-",'Model Participation Data'!$F$102)</f>
        <v>-</v>
      </c>
      <c r="H2376" s="253">
        <v>4</v>
      </c>
      <c r="I2376" s="253">
        <v>1</v>
      </c>
      <c r="J2376" s="150" t="str">
        <f t="shared" si="83"/>
        <v>41</v>
      </c>
      <c r="K2376" s="38" t="str">
        <f>IF(ISBLANK('Model Participation Data'!$L$102),"-",'Model Participation Data'!$L$102)</f>
        <v>-</v>
      </c>
      <c r="L2376" s="39" t="str">
        <f>IF(ISBLANK('Model Participation Data'!$M$102),"-",'Model Participation Data'!$M$102)</f>
        <v>-</v>
      </c>
      <c r="M2376" s="254">
        <f>IF(ISNA(SUMIFS(INDEX('Model Participation Data'!$N$8:$DX$57,0,MATCH(CONCATENATE($J2376,M$6),'Model Participation Data'!$N$6:$DX$6,0)),'Model Participation Data'!$B$8:$B$57,$C2376,'Model Participation Data'!$C$8:$C$57,$D2376)),"-",SUMIFS(INDEX('Model Participation Data'!$N$8:$DX$57,0,MATCH(CONCATENATE($J2376,M$6),'Model Participation Data'!$N$6:$DX$6,0)),'Model Participation Data'!$B$8:$B$57,$C2376,'Model Participation Data'!$C$8:$C$57,$D2376))</f>
        <v>0</v>
      </c>
      <c r="N2376" s="254">
        <f>IF(ISNA(SUMIFS(INDEX('Model Participation Data'!$N$8:$DX$57,0,MATCH(CONCATENATE($J2376,N$6),'Model Participation Data'!$N$6:$DX$6,0)),'Model Participation Data'!$B$8:$B$57,$C2376,'Model Participation Data'!$C$8:$C$57,$D2376)),"-",SUMIFS(INDEX('Model Participation Data'!$N$8:$DX$57,0,MATCH(CONCATENATE($J2376,N$6),'Model Participation Data'!$N$6:$DX$6,0)),'Model Participation Data'!$B$8:$B$57,$C2376,'Model Participation Data'!$C$8:$C$57,$D2376))</f>
        <v>0</v>
      </c>
      <c r="O2376" s="154">
        <f>IF(ISNA(SUMIFS(INDEX('Model Participation Data'!$N$8:$DX$57,0,MATCH(CONCATENATE($J2376,O$6),'Model Participation Data'!$N$6:$DX$6,0)),'Model Participation Data'!$B$8:$B$57,$C2376,'Model Participation Data'!$C$8:$C$57,$D2376)),"-",SUMIFS(INDEX('Model Participation Data'!$N$8:$DX$57,0,MATCH(CONCATENATE($J2376,O$6),'Model Participation Data'!$N$6:$DX$6,0)),'Model Participation Data'!$B$8:$B$57,$C2376,'Model Participation Data'!$C$8:$C$57,$D2376))</f>
        <v>0</v>
      </c>
    </row>
    <row r="2377" spans="2:15" x14ac:dyDescent="0.35">
      <c r="B2377" s="37" t="s">
        <v>80</v>
      </c>
      <c r="C2377" s="38" t="str">
        <f>IF(ISBLANK('Model Participation Data'!$B$102),"-",'Model Participation Data'!$B$102)</f>
        <v>-</v>
      </c>
      <c r="D2377" s="38" t="str">
        <f>IF(ISBLANK('Model Participation Data'!$C$102),"-",'Model Participation Data'!$C$102)</f>
        <v>-</v>
      </c>
      <c r="E2377" s="38" t="str">
        <f>IF(ISBLANK('Model Participation Data'!$D$102),"-",'Model Participation Data'!$D$102)</f>
        <v>-</v>
      </c>
      <c r="F2377" s="38" t="str">
        <f>IF(ISBLANK('Model Participation Data'!$E$102),"-",'Model Participation Data'!$E$102)</f>
        <v>-</v>
      </c>
      <c r="G2377" s="151" t="str">
        <f>IF(ISBLANK('Model Participation Data'!$F$102),"-",'Model Participation Data'!$F$102)</f>
        <v>-</v>
      </c>
      <c r="H2377" s="253">
        <v>4</v>
      </c>
      <c r="I2377" s="253">
        <v>2</v>
      </c>
      <c r="J2377" s="150" t="str">
        <f t="shared" si="83"/>
        <v>42</v>
      </c>
      <c r="K2377" s="38" t="str">
        <f>IF(ISBLANK('Model Participation Data'!$L$102),"-",'Model Participation Data'!$L$102)</f>
        <v>-</v>
      </c>
      <c r="L2377" s="39" t="str">
        <f>IF(ISBLANK('Model Participation Data'!$M$102),"-",'Model Participation Data'!$M$102)</f>
        <v>-</v>
      </c>
      <c r="M2377" s="254">
        <f>IF(ISNA(SUMIFS(INDEX('Model Participation Data'!$N$8:$DX$57,0,MATCH(CONCATENATE($J2377,M$6),'Model Participation Data'!$N$6:$DX$6,0)),'Model Participation Data'!$B$8:$B$57,$C2377,'Model Participation Data'!$C$8:$C$57,$D2377)),"-",SUMIFS(INDEX('Model Participation Data'!$N$8:$DX$57,0,MATCH(CONCATENATE($J2377,M$6),'Model Participation Data'!$N$6:$DX$6,0)),'Model Participation Data'!$B$8:$B$57,$C2377,'Model Participation Data'!$C$8:$C$57,$D2377))</f>
        <v>0</v>
      </c>
      <c r="N2377" s="254">
        <f>IF(ISNA(SUMIFS(INDEX('Model Participation Data'!$N$8:$DX$57,0,MATCH(CONCATENATE($J2377,N$6),'Model Participation Data'!$N$6:$DX$6,0)),'Model Participation Data'!$B$8:$B$57,$C2377,'Model Participation Data'!$C$8:$C$57,$D2377)),"-",SUMIFS(INDEX('Model Participation Data'!$N$8:$DX$57,0,MATCH(CONCATENATE($J2377,N$6),'Model Participation Data'!$N$6:$DX$6,0)),'Model Participation Data'!$B$8:$B$57,$C2377,'Model Participation Data'!$C$8:$C$57,$D2377))</f>
        <v>0</v>
      </c>
      <c r="O2377" s="154">
        <f>IF(ISNA(SUMIFS(INDEX('Model Participation Data'!$N$8:$DX$57,0,MATCH(CONCATENATE($J2377,O$6),'Model Participation Data'!$N$6:$DX$6,0)),'Model Participation Data'!$B$8:$B$57,$C2377,'Model Participation Data'!$C$8:$C$57,$D2377)),"-",SUMIFS(INDEX('Model Participation Data'!$N$8:$DX$57,0,MATCH(CONCATENATE($J2377,O$6),'Model Participation Data'!$N$6:$DX$6,0)),'Model Participation Data'!$B$8:$B$57,$C2377,'Model Participation Data'!$C$8:$C$57,$D2377))</f>
        <v>0</v>
      </c>
    </row>
    <row r="2378" spans="2:15" x14ac:dyDescent="0.35">
      <c r="B2378" s="37" t="s">
        <v>80</v>
      </c>
      <c r="C2378" s="38" t="str">
        <f>IF(ISBLANK('Model Participation Data'!$B$102),"-",'Model Participation Data'!$B$102)</f>
        <v>-</v>
      </c>
      <c r="D2378" s="38" t="str">
        <f>IF(ISBLANK('Model Participation Data'!$C$102),"-",'Model Participation Data'!$C$102)</f>
        <v>-</v>
      </c>
      <c r="E2378" s="38" t="str">
        <f>IF(ISBLANK('Model Participation Data'!$D$102),"-",'Model Participation Data'!$D$102)</f>
        <v>-</v>
      </c>
      <c r="F2378" s="38" t="str">
        <f>IF(ISBLANK('Model Participation Data'!$E$102),"-",'Model Participation Data'!$E$102)</f>
        <v>-</v>
      </c>
      <c r="G2378" s="151" t="str">
        <f>IF(ISBLANK('Model Participation Data'!$F$102),"-",'Model Participation Data'!$F$102)</f>
        <v>-</v>
      </c>
      <c r="H2378" s="253">
        <v>4</v>
      </c>
      <c r="I2378" s="253">
        <v>3</v>
      </c>
      <c r="J2378" s="150" t="str">
        <f t="shared" si="83"/>
        <v>43</v>
      </c>
      <c r="K2378" s="38" t="str">
        <f>IF(ISBLANK('Model Participation Data'!$L$102),"-",'Model Participation Data'!$L$102)</f>
        <v>-</v>
      </c>
      <c r="L2378" s="39" t="str">
        <f>IF(ISBLANK('Model Participation Data'!$M$102),"-",'Model Participation Data'!$M$102)</f>
        <v>-</v>
      </c>
      <c r="M2378" s="254">
        <f>IF(ISNA(SUMIFS(INDEX('Model Participation Data'!$N$8:$DX$57,0,MATCH(CONCATENATE($J2378,M$6),'Model Participation Data'!$N$6:$DX$6,0)),'Model Participation Data'!$B$8:$B$57,$C2378,'Model Participation Data'!$C$8:$C$57,$D2378)),"-",SUMIFS(INDEX('Model Participation Data'!$N$8:$DX$57,0,MATCH(CONCATENATE($J2378,M$6),'Model Participation Data'!$N$6:$DX$6,0)),'Model Participation Data'!$B$8:$B$57,$C2378,'Model Participation Data'!$C$8:$C$57,$D2378))</f>
        <v>0</v>
      </c>
      <c r="N2378" s="254">
        <f>IF(ISNA(SUMIFS(INDEX('Model Participation Data'!$N$8:$DX$57,0,MATCH(CONCATENATE($J2378,N$6),'Model Participation Data'!$N$6:$DX$6,0)),'Model Participation Data'!$B$8:$B$57,$C2378,'Model Participation Data'!$C$8:$C$57,$D2378)),"-",SUMIFS(INDEX('Model Participation Data'!$N$8:$DX$57,0,MATCH(CONCATENATE($J2378,N$6),'Model Participation Data'!$N$6:$DX$6,0)),'Model Participation Data'!$B$8:$B$57,$C2378,'Model Participation Data'!$C$8:$C$57,$D2378))</f>
        <v>0</v>
      </c>
      <c r="O2378" s="154">
        <f>IF(ISNA(SUMIFS(INDEX('Model Participation Data'!$N$8:$DX$57,0,MATCH(CONCATENATE($J2378,O$6),'Model Participation Data'!$N$6:$DX$6,0)),'Model Participation Data'!$B$8:$B$57,$C2378,'Model Participation Data'!$C$8:$C$57,$D2378)),"-",SUMIFS(INDEX('Model Participation Data'!$N$8:$DX$57,0,MATCH(CONCATENATE($J2378,O$6),'Model Participation Data'!$N$6:$DX$6,0)),'Model Participation Data'!$B$8:$B$57,$C2378,'Model Participation Data'!$C$8:$C$57,$D2378))</f>
        <v>0</v>
      </c>
    </row>
    <row r="2379" spans="2:15" x14ac:dyDescent="0.35">
      <c r="B2379" s="37" t="s">
        <v>80</v>
      </c>
      <c r="C2379" s="38" t="str">
        <f>IF(ISBLANK('Model Participation Data'!$B$102),"-",'Model Participation Data'!$B$102)</f>
        <v>-</v>
      </c>
      <c r="D2379" s="38" t="str">
        <f>IF(ISBLANK('Model Participation Data'!$C$102),"-",'Model Participation Data'!$C$102)</f>
        <v>-</v>
      </c>
      <c r="E2379" s="38" t="str">
        <f>IF(ISBLANK('Model Participation Data'!$D$102),"-",'Model Participation Data'!$D$102)</f>
        <v>-</v>
      </c>
      <c r="F2379" s="38" t="str">
        <f>IF(ISBLANK('Model Participation Data'!$E$102),"-",'Model Participation Data'!$E$102)</f>
        <v>-</v>
      </c>
      <c r="G2379" s="151" t="str">
        <f>IF(ISBLANK('Model Participation Data'!$F$102),"-",'Model Participation Data'!$F$102)</f>
        <v>-</v>
      </c>
      <c r="H2379" s="253">
        <v>4</v>
      </c>
      <c r="I2379" s="253">
        <v>4</v>
      </c>
      <c r="J2379" s="150" t="str">
        <f t="shared" si="83"/>
        <v>44</v>
      </c>
      <c r="K2379" s="38" t="str">
        <f>IF(ISBLANK('Model Participation Data'!$L$102),"-",'Model Participation Data'!$L$102)</f>
        <v>-</v>
      </c>
      <c r="L2379" s="39" t="str">
        <f>IF(ISBLANK('Model Participation Data'!$M$102),"-",'Model Participation Data'!$M$102)</f>
        <v>-</v>
      </c>
      <c r="M2379" s="254">
        <f>IF(ISNA(SUMIFS(INDEX('Model Participation Data'!$N$8:$DX$57,0,MATCH(CONCATENATE($J2379,M$6),'Model Participation Data'!$N$6:$DX$6,0)),'Model Participation Data'!$B$8:$B$57,$C2379,'Model Participation Data'!$C$8:$C$57,$D2379)),"-",SUMIFS(INDEX('Model Participation Data'!$N$8:$DX$57,0,MATCH(CONCATENATE($J2379,M$6),'Model Participation Data'!$N$6:$DX$6,0)),'Model Participation Data'!$B$8:$B$57,$C2379,'Model Participation Data'!$C$8:$C$57,$D2379))</f>
        <v>0</v>
      </c>
      <c r="N2379" s="254">
        <f>IF(ISNA(SUMIFS(INDEX('Model Participation Data'!$N$8:$DX$57,0,MATCH(CONCATENATE($J2379,N$6),'Model Participation Data'!$N$6:$DX$6,0)),'Model Participation Data'!$B$8:$B$57,$C2379,'Model Participation Data'!$C$8:$C$57,$D2379)),"-",SUMIFS(INDEX('Model Participation Data'!$N$8:$DX$57,0,MATCH(CONCATENATE($J2379,N$6),'Model Participation Data'!$N$6:$DX$6,0)),'Model Participation Data'!$B$8:$B$57,$C2379,'Model Participation Data'!$C$8:$C$57,$D2379))</f>
        <v>0</v>
      </c>
      <c r="O2379" s="154">
        <f>IF(ISNA(SUMIFS(INDEX('Model Participation Data'!$N$8:$DX$57,0,MATCH(CONCATENATE($J2379,O$6),'Model Participation Data'!$N$6:$DX$6,0)),'Model Participation Data'!$B$8:$B$57,$C2379,'Model Participation Data'!$C$8:$C$57,$D2379)),"-",SUMIFS(INDEX('Model Participation Data'!$N$8:$DX$57,0,MATCH(CONCATENATE($J2379,O$6),'Model Participation Data'!$N$6:$DX$6,0)),'Model Participation Data'!$B$8:$B$57,$C2379,'Model Participation Data'!$C$8:$C$57,$D2379))</f>
        <v>0</v>
      </c>
    </row>
    <row r="2380" spans="2:15" x14ac:dyDescent="0.35">
      <c r="B2380" s="37" t="s">
        <v>80</v>
      </c>
      <c r="C2380" s="38" t="str">
        <f>IF(ISBLANK('Model Participation Data'!$B$102),"-",'Model Participation Data'!$B$102)</f>
        <v>-</v>
      </c>
      <c r="D2380" s="38" t="str">
        <f>IF(ISBLANK('Model Participation Data'!$C$102),"-",'Model Participation Data'!$C$102)</f>
        <v>-</v>
      </c>
      <c r="E2380" s="38" t="str">
        <f>IF(ISBLANK('Model Participation Data'!$D$102),"-",'Model Participation Data'!$D$102)</f>
        <v>-</v>
      </c>
      <c r="F2380" s="38" t="str">
        <f>IF(ISBLANK('Model Participation Data'!$E$102),"-",'Model Participation Data'!$E$102)</f>
        <v>-</v>
      </c>
      <c r="G2380" s="151" t="str">
        <f>IF(ISBLANK('Model Participation Data'!$F$102),"-",'Model Participation Data'!$F$102)</f>
        <v>-</v>
      </c>
      <c r="H2380" s="253">
        <v>4</v>
      </c>
      <c r="I2380" s="253">
        <v>5</v>
      </c>
      <c r="J2380" s="150" t="str">
        <f t="shared" si="83"/>
        <v>45</v>
      </c>
      <c r="K2380" s="38" t="str">
        <f>IF(ISBLANK('Model Participation Data'!$L$102),"-",'Model Participation Data'!$L$102)</f>
        <v>-</v>
      </c>
      <c r="L2380" s="39" t="str">
        <f>IF(ISBLANK('Model Participation Data'!$M$102),"-",'Model Participation Data'!$M$102)</f>
        <v>-</v>
      </c>
      <c r="M2380" s="254">
        <f>IF(ISNA(SUMIFS(INDEX('Model Participation Data'!$N$8:$DX$57,0,MATCH(CONCATENATE($J2380,M$6),'Model Participation Data'!$N$6:$DX$6,0)),'Model Participation Data'!$B$8:$B$57,$C2380,'Model Participation Data'!$C$8:$C$57,$D2380)),"-",SUMIFS(INDEX('Model Participation Data'!$N$8:$DX$57,0,MATCH(CONCATENATE($J2380,M$6),'Model Participation Data'!$N$6:$DX$6,0)),'Model Participation Data'!$B$8:$B$57,$C2380,'Model Participation Data'!$C$8:$C$57,$D2380))</f>
        <v>0</v>
      </c>
      <c r="N2380" s="254">
        <f>IF(ISNA(SUMIFS(INDEX('Model Participation Data'!$N$8:$DX$57,0,MATCH(CONCATENATE($J2380,N$6),'Model Participation Data'!$N$6:$DX$6,0)),'Model Participation Data'!$B$8:$B$57,$C2380,'Model Participation Data'!$C$8:$C$57,$D2380)),"-",SUMIFS(INDEX('Model Participation Data'!$N$8:$DX$57,0,MATCH(CONCATENATE($J2380,N$6),'Model Participation Data'!$N$6:$DX$6,0)),'Model Participation Data'!$B$8:$B$57,$C2380,'Model Participation Data'!$C$8:$C$57,$D2380))</f>
        <v>0</v>
      </c>
      <c r="O2380" s="154">
        <f>IF(ISNA(SUMIFS(INDEX('Model Participation Data'!$N$8:$DX$57,0,MATCH(CONCATENATE($J2380,O$6),'Model Participation Data'!$N$6:$DX$6,0)),'Model Participation Data'!$B$8:$B$57,$C2380,'Model Participation Data'!$C$8:$C$57,$D2380)),"-",SUMIFS(INDEX('Model Participation Data'!$N$8:$DX$57,0,MATCH(CONCATENATE($J2380,O$6),'Model Participation Data'!$N$6:$DX$6,0)),'Model Participation Data'!$B$8:$B$57,$C2380,'Model Participation Data'!$C$8:$C$57,$D2380))</f>
        <v>0</v>
      </c>
    </row>
    <row r="2381" spans="2:15" x14ac:dyDescent="0.35">
      <c r="B2381" s="37" t="s">
        <v>80</v>
      </c>
      <c r="C2381" s="38" t="str">
        <f>IF(ISBLANK('Model Participation Data'!$B$102),"-",'Model Participation Data'!$B$102)</f>
        <v>-</v>
      </c>
      <c r="D2381" s="38" t="str">
        <f>IF(ISBLANK('Model Participation Data'!$C$102),"-",'Model Participation Data'!$C$102)</f>
        <v>-</v>
      </c>
      <c r="E2381" s="38" t="str">
        <f>IF(ISBLANK('Model Participation Data'!$D$102),"-",'Model Participation Data'!$D$102)</f>
        <v>-</v>
      </c>
      <c r="F2381" s="38" t="str">
        <f>IF(ISBLANK('Model Participation Data'!$E$102),"-",'Model Participation Data'!$E$102)</f>
        <v>-</v>
      </c>
      <c r="G2381" s="151" t="str">
        <f>IF(ISBLANK('Model Participation Data'!$F$102),"-",'Model Participation Data'!$F$102)</f>
        <v>-</v>
      </c>
      <c r="H2381" s="253">
        <v>4</v>
      </c>
      <c r="I2381" s="253" t="s">
        <v>65</v>
      </c>
      <c r="J2381" s="150" t="str">
        <f t="shared" si="83"/>
        <v>4Goal</v>
      </c>
      <c r="K2381" s="38" t="str">
        <f>IF(ISBLANK('Model Participation Data'!$L$102),"-",'Model Participation Data'!$L$102)</f>
        <v>-</v>
      </c>
      <c r="L2381" s="39" t="str">
        <f>IF(ISBLANK('Model Participation Data'!$M$102),"-",'Model Participation Data'!$M$102)</f>
        <v>-</v>
      </c>
      <c r="M2381" s="254" t="str">
        <f>IF(ISNA(SUMIFS(INDEX('Model Participation Data'!$N$8:$DX$57,0,MATCH(CONCATENATE($J2381,M$6),'Model Participation Data'!$N$6:$DX$6,0)),'Model Participation Data'!$B$8:$B$57,$C2381,'Model Participation Data'!$C$8:$C$57,$D2381)),"-",SUMIFS(INDEX('Model Participation Data'!$N$8:$DX$57,0,MATCH(CONCATENATE($J2381,M$6),'Model Participation Data'!$N$6:$DX$6,0)),'Model Participation Data'!$B$8:$B$57,$C2381,'Model Participation Data'!$C$8:$C$57,$D2381))</f>
        <v>-</v>
      </c>
      <c r="N2381" s="254" t="str">
        <f>IF(ISNA(SUMIFS(INDEX('Model Participation Data'!$N$8:$DX$57,0,MATCH(CONCATENATE($J2381,N$6),'Model Participation Data'!$N$6:$DX$6,0)),'Model Participation Data'!$B$8:$B$57,$C2381,'Model Participation Data'!$C$8:$C$57,$D2381)),"-",SUMIFS(INDEX('Model Participation Data'!$N$8:$DX$57,0,MATCH(CONCATENATE($J2381,N$6),'Model Participation Data'!$N$6:$DX$6,0)),'Model Participation Data'!$B$8:$B$57,$C2381,'Model Participation Data'!$C$8:$C$57,$D2381))</f>
        <v>-</v>
      </c>
      <c r="O2381" s="154">
        <f>IF(ISNA(SUMIFS(INDEX('Model Participation Data'!$N$8:$DX$57,0,MATCH(CONCATENATE($J2381,O$6),'Model Participation Data'!$N$6:$DX$6,0)),'Model Participation Data'!$B$8:$B$57,$C2381,'Model Participation Data'!$C$8:$C$57,$D2381)),"-",SUMIFS(INDEX('Model Participation Data'!$N$8:$DX$57,0,MATCH(CONCATENATE($J2381,O$6),'Model Participation Data'!$N$6:$DX$6,0)),'Model Participation Data'!$B$8:$B$57,$C2381,'Model Participation Data'!$C$8:$C$57,$D2381))</f>
        <v>0</v>
      </c>
    </row>
    <row r="2382" spans="2:15" x14ac:dyDescent="0.35">
      <c r="B2382" s="37" t="s">
        <v>80</v>
      </c>
      <c r="C2382" s="38" t="str">
        <f>IF(ISBLANK('Model Participation Data'!$B$103),"-",'Model Participation Data'!$B$103)</f>
        <v>-</v>
      </c>
      <c r="D2382" s="38" t="str">
        <f>IF(ISBLANK('Model Participation Data'!$C$103),"-",'Model Participation Data'!$C$103)</f>
        <v>-</v>
      </c>
      <c r="E2382" s="38" t="str">
        <f>IF(ISBLANK('Model Participation Data'!$D$103),"-",'Model Participation Data'!$D$103)</f>
        <v>-</v>
      </c>
      <c r="F2382" s="38" t="str">
        <f>IF(ISBLANK('Model Participation Data'!$E$103),"-",'Model Participation Data'!$E$103)</f>
        <v>-</v>
      </c>
      <c r="G2382" s="151" t="str">
        <f>IF(ISBLANK('Model Participation Data'!$F$103),"-",'Model Participation Data'!$F$103)</f>
        <v>-</v>
      </c>
      <c r="H2382" s="253" t="s">
        <v>64</v>
      </c>
      <c r="I2382" s="253" t="s">
        <v>64</v>
      </c>
      <c r="J2382" s="150" t="str">
        <f t="shared" si="83"/>
        <v>BaselineBaseline</v>
      </c>
      <c r="K2382" s="38" t="str">
        <f>IF(ISBLANK('Model Participation Data'!$L$103),"-",'Model Participation Data'!$L$103)</f>
        <v>-</v>
      </c>
      <c r="L2382" s="39" t="str">
        <f>IF(ISBLANK('Model Participation Data'!$M$103),"-",'Model Participation Data'!$M$103)</f>
        <v>-</v>
      </c>
      <c r="M2382" s="254">
        <f>IF(ISNA(SUMIFS(INDEX('Model Participation Data'!$N$8:$DX$57,0,MATCH(CONCATENATE($J2382,M$6),'Model Participation Data'!$N$6:$DX$6,0)),'Model Participation Data'!$B$8:$B$57,$C2382,'Model Participation Data'!$C$8:$C$57,$D2382)),"-",SUMIFS(INDEX('Model Participation Data'!$N$8:$DX$57,0,MATCH(CONCATENATE($J2382,M$6),'Model Participation Data'!$N$6:$DX$6,0)),'Model Participation Data'!$B$8:$B$57,$C2382,'Model Participation Data'!$C$8:$C$57,$D2382))</f>
        <v>0</v>
      </c>
      <c r="N2382" s="254">
        <f>IF(ISNA(SUMIFS(INDEX('Model Participation Data'!$N$8:$DX$57,0,MATCH(CONCATENATE($J2382,N$6),'Model Participation Data'!$N$6:$DX$6,0)),'Model Participation Data'!$B$8:$B$57,$C2382,'Model Participation Data'!$C$8:$C$57,$D2382)),"-",SUMIFS(INDEX('Model Participation Data'!$N$8:$DX$57,0,MATCH(CONCATENATE($J2382,N$6),'Model Participation Data'!$N$6:$DX$6,0)),'Model Participation Data'!$B$8:$B$57,$C2382,'Model Participation Data'!$C$8:$C$57,$D2382))</f>
        <v>0</v>
      </c>
      <c r="O2382" s="154">
        <f>IF(ISNA(SUMIFS(INDEX('Model Participation Data'!$N$8:$DX$57,0,MATCH(CONCATENATE($J2382,O$6),'Model Participation Data'!$N$6:$DX$6,0)),'Model Participation Data'!$B$8:$B$57,$C2382,'Model Participation Data'!$C$8:$C$57,$D2382)),"-",SUMIFS(INDEX('Model Participation Data'!$N$8:$DX$57,0,MATCH(CONCATENATE($J2382,O$6),'Model Participation Data'!$N$6:$DX$6,0)),'Model Participation Data'!$B$8:$B$57,$C2382,'Model Participation Data'!$C$8:$C$57,$D2382))</f>
        <v>0</v>
      </c>
    </row>
    <row r="2383" spans="2:15" x14ac:dyDescent="0.35">
      <c r="B2383" s="37" t="s">
        <v>80</v>
      </c>
      <c r="C2383" s="38" t="str">
        <f>IF(ISBLANK('Model Participation Data'!$B$103),"-",'Model Participation Data'!$B$103)</f>
        <v>-</v>
      </c>
      <c r="D2383" s="38" t="str">
        <f>IF(ISBLANK('Model Participation Data'!$C$103),"-",'Model Participation Data'!$C$103)</f>
        <v>-</v>
      </c>
      <c r="E2383" s="38" t="str">
        <f>IF(ISBLANK('Model Participation Data'!$D$103),"-",'Model Participation Data'!$D$103)</f>
        <v>-</v>
      </c>
      <c r="F2383" s="38" t="str">
        <f>IF(ISBLANK('Model Participation Data'!$E$103),"-",'Model Participation Data'!$E$103)</f>
        <v>-</v>
      </c>
      <c r="G2383" s="151" t="str">
        <f>IF(ISBLANK('Model Participation Data'!$F$103),"-",'Model Participation Data'!$F$103)</f>
        <v>-</v>
      </c>
      <c r="H2383" s="253">
        <v>1</v>
      </c>
      <c r="I2383" s="253">
        <v>1</v>
      </c>
      <c r="J2383" s="150" t="str">
        <f t="shared" si="83"/>
        <v>11</v>
      </c>
      <c r="K2383" s="38" t="str">
        <f>IF(ISBLANK('Model Participation Data'!$L$103),"-",'Model Participation Data'!$L$103)</f>
        <v>-</v>
      </c>
      <c r="L2383" s="39" t="str">
        <f>IF(ISBLANK('Model Participation Data'!$M$103),"-",'Model Participation Data'!$M$103)</f>
        <v>-</v>
      </c>
      <c r="M2383" s="254">
        <f>IF(ISNA(SUMIFS(INDEX('Model Participation Data'!$N$8:$DX$57,0,MATCH(CONCATENATE($J2383,M$6),'Model Participation Data'!$N$6:$DX$6,0)),'Model Participation Data'!$B$8:$B$57,$C2383,'Model Participation Data'!$C$8:$C$57,$D2383)),"-",SUMIFS(INDEX('Model Participation Data'!$N$8:$DX$57,0,MATCH(CONCATENATE($J2383,M$6),'Model Participation Data'!$N$6:$DX$6,0)),'Model Participation Data'!$B$8:$B$57,$C2383,'Model Participation Data'!$C$8:$C$57,$D2383))</f>
        <v>0</v>
      </c>
      <c r="N2383" s="254">
        <f>IF(ISNA(SUMIFS(INDEX('Model Participation Data'!$N$8:$DX$57,0,MATCH(CONCATENATE($J2383,N$6),'Model Participation Data'!$N$6:$DX$6,0)),'Model Participation Data'!$B$8:$B$57,$C2383,'Model Participation Data'!$C$8:$C$57,$D2383)),"-",SUMIFS(INDEX('Model Participation Data'!$N$8:$DX$57,0,MATCH(CONCATENATE($J2383,N$6),'Model Participation Data'!$N$6:$DX$6,0)),'Model Participation Data'!$B$8:$B$57,$C2383,'Model Participation Data'!$C$8:$C$57,$D2383))</f>
        <v>0</v>
      </c>
      <c r="O2383" s="154">
        <f>IF(ISNA(SUMIFS(INDEX('Model Participation Data'!$N$8:$DX$57,0,MATCH(CONCATENATE($J2383,O$6),'Model Participation Data'!$N$6:$DX$6,0)),'Model Participation Data'!$B$8:$B$57,$C2383,'Model Participation Data'!$C$8:$C$57,$D2383)),"-",SUMIFS(INDEX('Model Participation Data'!$N$8:$DX$57,0,MATCH(CONCATENATE($J2383,O$6),'Model Participation Data'!$N$6:$DX$6,0)),'Model Participation Data'!$B$8:$B$57,$C2383,'Model Participation Data'!$C$8:$C$57,$D2383))</f>
        <v>0</v>
      </c>
    </row>
    <row r="2384" spans="2:15" x14ac:dyDescent="0.35">
      <c r="B2384" s="37" t="s">
        <v>80</v>
      </c>
      <c r="C2384" s="38" t="str">
        <f>IF(ISBLANK('Model Participation Data'!$B$103),"-",'Model Participation Data'!$B$103)</f>
        <v>-</v>
      </c>
      <c r="D2384" s="38" t="str">
        <f>IF(ISBLANK('Model Participation Data'!$C$103),"-",'Model Participation Data'!$C$103)</f>
        <v>-</v>
      </c>
      <c r="E2384" s="38" t="str">
        <f>IF(ISBLANK('Model Participation Data'!$D$103),"-",'Model Participation Data'!$D$103)</f>
        <v>-</v>
      </c>
      <c r="F2384" s="38" t="str">
        <f>IF(ISBLANK('Model Participation Data'!$E$103),"-",'Model Participation Data'!$E$103)</f>
        <v>-</v>
      </c>
      <c r="G2384" s="151" t="str">
        <f>IF(ISBLANK('Model Participation Data'!$F$103),"-",'Model Participation Data'!$F$103)</f>
        <v>-</v>
      </c>
      <c r="H2384" s="253">
        <v>1</v>
      </c>
      <c r="I2384" s="253">
        <v>2</v>
      </c>
      <c r="J2384" s="150" t="str">
        <f t="shared" si="83"/>
        <v>12</v>
      </c>
      <c r="K2384" s="38" t="str">
        <f>IF(ISBLANK('Model Participation Data'!$L$103),"-",'Model Participation Data'!$L$103)</f>
        <v>-</v>
      </c>
      <c r="L2384" s="39" t="str">
        <f>IF(ISBLANK('Model Participation Data'!$M$103),"-",'Model Participation Data'!$M$103)</f>
        <v>-</v>
      </c>
      <c r="M2384" s="254">
        <f>IF(ISNA(SUMIFS(INDEX('Model Participation Data'!$N$8:$DX$57,0,MATCH(CONCATENATE($J2384,M$6),'Model Participation Data'!$N$6:$DX$6,0)),'Model Participation Data'!$B$8:$B$57,$C2384,'Model Participation Data'!$C$8:$C$57,$D2384)),"-",SUMIFS(INDEX('Model Participation Data'!$N$8:$DX$57,0,MATCH(CONCATENATE($J2384,M$6),'Model Participation Data'!$N$6:$DX$6,0)),'Model Participation Data'!$B$8:$B$57,$C2384,'Model Participation Data'!$C$8:$C$57,$D2384))</f>
        <v>0</v>
      </c>
      <c r="N2384" s="254">
        <f>IF(ISNA(SUMIFS(INDEX('Model Participation Data'!$N$8:$DX$57,0,MATCH(CONCATENATE($J2384,N$6),'Model Participation Data'!$N$6:$DX$6,0)),'Model Participation Data'!$B$8:$B$57,$C2384,'Model Participation Data'!$C$8:$C$57,$D2384)),"-",SUMIFS(INDEX('Model Participation Data'!$N$8:$DX$57,0,MATCH(CONCATENATE($J2384,N$6),'Model Participation Data'!$N$6:$DX$6,0)),'Model Participation Data'!$B$8:$B$57,$C2384,'Model Participation Data'!$C$8:$C$57,$D2384))</f>
        <v>0</v>
      </c>
      <c r="O2384" s="154">
        <f>IF(ISNA(SUMIFS(INDEX('Model Participation Data'!$N$8:$DX$57,0,MATCH(CONCATENATE($J2384,O$6),'Model Participation Data'!$N$6:$DX$6,0)),'Model Participation Data'!$B$8:$B$57,$C2384,'Model Participation Data'!$C$8:$C$57,$D2384)),"-",SUMIFS(INDEX('Model Participation Data'!$N$8:$DX$57,0,MATCH(CONCATENATE($J2384,O$6),'Model Participation Data'!$N$6:$DX$6,0)),'Model Participation Data'!$B$8:$B$57,$C2384,'Model Participation Data'!$C$8:$C$57,$D2384))</f>
        <v>0</v>
      </c>
    </row>
    <row r="2385" spans="2:15" x14ac:dyDescent="0.35">
      <c r="B2385" s="37" t="s">
        <v>80</v>
      </c>
      <c r="C2385" s="38" t="str">
        <f>IF(ISBLANK('Model Participation Data'!$B$103),"-",'Model Participation Data'!$B$103)</f>
        <v>-</v>
      </c>
      <c r="D2385" s="38" t="str">
        <f>IF(ISBLANK('Model Participation Data'!$C$103),"-",'Model Participation Data'!$C$103)</f>
        <v>-</v>
      </c>
      <c r="E2385" s="38" t="str">
        <f>IF(ISBLANK('Model Participation Data'!$D$103),"-",'Model Participation Data'!$D$103)</f>
        <v>-</v>
      </c>
      <c r="F2385" s="38" t="str">
        <f>IF(ISBLANK('Model Participation Data'!$E$103),"-",'Model Participation Data'!$E$103)</f>
        <v>-</v>
      </c>
      <c r="G2385" s="151" t="str">
        <f>IF(ISBLANK('Model Participation Data'!$F$103),"-",'Model Participation Data'!$F$103)</f>
        <v>-</v>
      </c>
      <c r="H2385" s="253">
        <v>1</v>
      </c>
      <c r="I2385" s="253">
        <v>3</v>
      </c>
      <c r="J2385" s="150" t="str">
        <f t="shared" si="83"/>
        <v>13</v>
      </c>
      <c r="K2385" s="38" t="str">
        <f>IF(ISBLANK('Model Participation Data'!$L$103),"-",'Model Participation Data'!$L$103)</f>
        <v>-</v>
      </c>
      <c r="L2385" s="39" t="str">
        <f>IF(ISBLANK('Model Participation Data'!$M$103),"-",'Model Participation Data'!$M$103)</f>
        <v>-</v>
      </c>
      <c r="M2385" s="254">
        <f>IF(ISNA(SUMIFS(INDEX('Model Participation Data'!$N$8:$DX$57,0,MATCH(CONCATENATE($J2385,M$6),'Model Participation Data'!$N$6:$DX$6,0)),'Model Participation Data'!$B$8:$B$57,$C2385,'Model Participation Data'!$C$8:$C$57,$D2385)),"-",SUMIFS(INDEX('Model Participation Data'!$N$8:$DX$57,0,MATCH(CONCATENATE($J2385,M$6),'Model Participation Data'!$N$6:$DX$6,0)),'Model Participation Data'!$B$8:$B$57,$C2385,'Model Participation Data'!$C$8:$C$57,$D2385))</f>
        <v>0</v>
      </c>
      <c r="N2385" s="254">
        <f>IF(ISNA(SUMIFS(INDEX('Model Participation Data'!$N$8:$DX$57,0,MATCH(CONCATENATE($J2385,N$6),'Model Participation Data'!$N$6:$DX$6,0)),'Model Participation Data'!$B$8:$B$57,$C2385,'Model Participation Data'!$C$8:$C$57,$D2385)),"-",SUMIFS(INDEX('Model Participation Data'!$N$8:$DX$57,0,MATCH(CONCATENATE($J2385,N$6),'Model Participation Data'!$N$6:$DX$6,0)),'Model Participation Data'!$B$8:$B$57,$C2385,'Model Participation Data'!$C$8:$C$57,$D2385))</f>
        <v>0</v>
      </c>
      <c r="O2385" s="154">
        <f>IF(ISNA(SUMIFS(INDEX('Model Participation Data'!$N$8:$DX$57,0,MATCH(CONCATENATE($J2385,O$6),'Model Participation Data'!$N$6:$DX$6,0)),'Model Participation Data'!$B$8:$B$57,$C2385,'Model Participation Data'!$C$8:$C$57,$D2385)),"-",SUMIFS(INDEX('Model Participation Data'!$N$8:$DX$57,0,MATCH(CONCATENATE($J2385,O$6),'Model Participation Data'!$N$6:$DX$6,0)),'Model Participation Data'!$B$8:$B$57,$C2385,'Model Participation Data'!$C$8:$C$57,$D2385))</f>
        <v>0</v>
      </c>
    </row>
    <row r="2386" spans="2:15" x14ac:dyDescent="0.35">
      <c r="B2386" s="37" t="s">
        <v>80</v>
      </c>
      <c r="C2386" s="38" t="str">
        <f>IF(ISBLANK('Model Participation Data'!$B$103),"-",'Model Participation Data'!$B$103)</f>
        <v>-</v>
      </c>
      <c r="D2386" s="38" t="str">
        <f>IF(ISBLANK('Model Participation Data'!$C$103),"-",'Model Participation Data'!$C$103)</f>
        <v>-</v>
      </c>
      <c r="E2386" s="38" t="str">
        <f>IF(ISBLANK('Model Participation Data'!$D$103),"-",'Model Participation Data'!$D$103)</f>
        <v>-</v>
      </c>
      <c r="F2386" s="38" t="str">
        <f>IF(ISBLANK('Model Participation Data'!$E$103),"-",'Model Participation Data'!$E$103)</f>
        <v>-</v>
      </c>
      <c r="G2386" s="151" t="str">
        <f>IF(ISBLANK('Model Participation Data'!$F$103),"-",'Model Participation Data'!$F$103)</f>
        <v>-</v>
      </c>
      <c r="H2386" s="253">
        <v>1</v>
      </c>
      <c r="I2386" s="253">
        <v>4</v>
      </c>
      <c r="J2386" s="150" t="str">
        <f t="shared" si="83"/>
        <v>14</v>
      </c>
      <c r="K2386" s="38" t="str">
        <f>IF(ISBLANK('Model Participation Data'!$L$103),"-",'Model Participation Data'!$L$103)</f>
        <v>-</v>
      </c>
      <c r="L2386" s="39" t="str">
        <f>IF(ISBLANK('Model Participation Data'!$M$103),"-",'Model Participation Data'!$M$103)</f>
        <v>-</v>
      </c>
      <c r="M2386" s="254">
        <f>IF(ISNA(SUMIFS(INDEX('Model Participation Data'!$N$8:$DX$57,0,MATCH(CONCATENATE($J2386,M$6),'Model Participation Data'!$N$6:$DX$6,0)),'Model Participation Data'!$B$8:$B$57,$C2386,'Model Participation Data'!$C$8:$C$57,$D2386)),"-",SUMIFS(INDEX('Model Participation Data'!$N$8:$DX$57,0,MATCH(CONCATENATE($J2386,M$6),'Model Participation Data'!$N$6:$DX$6,0)),'Model Participation Data'!$B$8:$B$57,$C2386,'Model Participation Data'!$C$8:$C$57,$D2386))</f>
        <v>0</v>
      </c>
      <c r="N2386" s="254">
        <f>IF(ISNA(SUMIFS(INDEX('Model Participation Data'!$N$8:$DX$57,0,MATCH(CONCATENATE($J2386,N$6),'Model Participation Data'!$N$6:$DX$6,0)),'Model Participation Data'!$B$8:$B$57,$C2386,'Model Participation Data'!$C$8:$C$57,$D2386)),"-",SUMIFS(INDEX('Model Participation Data'!$N$8:$DX$57,0,MATCH(CONCATENATE($J2386,N$6),'Model Participation Data'!$N$6:$DX$6,0)),'Model Participation Data'!$B$8:$B$57,$C2386,'Model Participation Data'!$C$8:$C$57,$D2386))</f>
        <v>0</v>
      </c>
      <c r="O2386" s="154">
        <f>IF(ISNA(SUMIFS(INDEX('Model Participation Data'!$N$8:$DX$57,0,MATCH(CONCATENATE($J2386,O$6),'Model Participation Data'!$N$6:$DX$6,0)),'Model Participation Data'!$B$8:$B$57,$C2386,'Model Participation Data'!$C$8:$C$57,$D2386)),"-",SUMIFS(INDEX('Model Participation Data'!$N$8:$DX$57,0,MATCH(CONCATENATE($J2386,O$6),'Model Participation Data'!$N$6:$DX$6,0)),'Model Participation Data'!$B$8:$B$57,$C2386,'Model Participation Data'!$C$8:$C$57,$D2386))</f>
        <v>0</v>
      </c>
    </row>
    <row r="2387" spans="2:15" x14ac:dyDescent="0.35">
      <c r="B2387" s="37" t="s">
        <v>80</v>
      </c>
      <c r="C2387" s="38" t="str">
        <f>IF(ISBLANK('Model Participation Data'!$B$103),"-",'Model Participation Data'!$B$103)</f>
        <v>-</v>
      </c>
      <c r="D2387" s="38" t="str">
        <f>IF(ISBLANK('Model Participation Data'!$C$103),"-",'Model Participation Data'!$C$103)</f>
        <v>-</v>
      </c>
      <c r="E2387" s="38" t="str">
        <f>IF(ISBLANK('Model Participation Data'!$D$103),"-",'Model Participation Data'!$D$103)</f>
        <v>-</v>
      </c>
      <c r="F2387" s="38" t="str">
        <f>IF(ISBLANK('Model Participation Data'!$E$103),"-",'Model Participation Data'!$E$103)</f>
        <v>-</v>
      </c>
      <c r="G2387" s="151" t="str">
        <f>IF(ISBLANK('Model Participation Data'!$F$103),"-",'Model Participation Data'!$F$103)</f>
        <v>-</v>
      </c>
      <c r="H2387" s="253">
        <v>1</v>
      </c>
      <c r="I2387" s="253">
        <v>5</v>
      </c>
      <c r="J2387" s="150" t="str">
        <f t="shared" si="83"/>
        <v>15</v>
      </c>
      <c r="K2387" s="38" t="str">
        <f>IF(ISBLANK('Model Participation Data'!$L$103),"-",'Model Participation Data'!$L$103)</f>
        <v>-</v>
      </c>
      <c r="L2387" s="39" t="str">
        <f>IF(ISBLANK('Model Participation Data'!$M$103),"-",'Model Participation Data'!$M$103)</f>
        <v>-</v>
      </c>
      <c r="M2387" s="254">
        <f>IF(ISNA(SUMIFS(INDEX('Model Participation Data'!$N$8:$DX$57,0,MATCH(CONCATENATE($J2387,M$6),'Model Participation Data'!$N$6:$DX$6,0)),'Model Participation Data'!$B$8:$B$57,$C2387,'Model Participation Data'!$C$8:$C$57,$D2387)),"-",SUMIFS(INDEX('Model Participation Data'!$N$8:$DX$57,0,MATCH(CONCATENATE($J2387,M$6),'Model Participation Data'!$N$6:$DX$6,0)),'Model Participation Data'!$B$8:$B$57,$C2387,'Model Participation Data'!$C$8:$C$57,$D2387))</f>
        <v>0</v>
      </c>
      <c r="N2387" s="254">
        <f>IF(ISNA(SUMIFS(INDEX('Model Participation Data'!$N$8:$DX$57,0,MATCH(CONCATENATE($J2387,N$6),'Model Participation Data'!$N$6:$DX$6,0)),'Model Participation Data'!$B$8:$B$57,$C2387,'Model Participation Data'!$C$8:$C$57,$D2387)),"-",SUMIFS(INDEX('Model Participation Data'!$N$8:$DX$57,0,MATCH(CONCATENATE($J2387,N$6),'Model Participation Data'!$N$6:$DX$6,0)),'Model Participation Data'!$B$8:$B$57,$C2387,'Model Participation Data'!$C$8:$C$57,$D2387))</f>
        <v>0</v>
      </c>
      <c r="O2387" s="154">
        <f>IF(ISNA(SUMIFS(INDEX('Model Participation Data'!$N$8:$DX$57,0,MATCH(CONCATENATE($J2387,O$6),'Model Participation Data'!$N$6:$DX$6,0)),'Model Participation Data'!$B$8:$B$57,$C2387,'Model Participation Data'!$C$8:$C$57,$D2387)),"-",SUMIFS(INDEX('Model Participation Data'!$N$8:$DX$57,0,MATCH(CONCATENATE($J2387,O$6),'Model Participation Data'!$N$6:$DX$6,0)),'Model Participation Data'!$B$8:$B$57,$C2387,'Model Participation Data'!$C$8:$C$57,$D2387))</f>
        <v>0</v>
      </c>
    </row>
    <row r="2388" spans="2:15" x14ac:dyDescent="0.35">
      <c r="B2388" s="37" t="s">
        <v>80</v>
      </c>
      <c r="C2388" s="38" t="str">
        <f>IF(ISBLANK('Model Participation Data'!$B$103),"-",'Model Participation Data'!$B$103)</f>
        <v>-</v>
      </c>
      <c r="D2388" s="38" t="str">
        <f>IF(ISBLANK('Model Participation Data'!$C$103),"-",'Model Participation Data'!$C$103)</f>
        <v>-</v>
      </c>
      <c r="E2388" s="38" t="str">
        <f>IF(ISBLANK('Model Participation Data'!$D$103),"-",'Model Participation Data'!$D$103)</f>
        <v>-</v>
      </c>
      <c r="F2388" s="38" t="str">
        <f>IF(ISBLANK('Model Participation Data'!$E$103),"-",'Model Participation Data'!$E$103)</f>
        <v>-</v>
      </c>
      <c r="G2388" s="151" t="str">
        <f>IF(ISBLANK('Model Participation Data'!$F$103),"-",'Model Participation Data'!$F$103)</f>
        <v>-</v>
      </c>
      <c r="H2388" s="253">
        <v>1</v>
      </c>
      <c r="I2388" s="253" t="s">
        <v>65</v>
      </c>
      <c r="J2388" s="150" t="str">
        <f t="shared" si="83"/>
        <v>1Goal</v>
      </c>
      <c r="K2388" s="38" t="str">
        <f>IF(ISBLANK('Model Participation Data'!$L$103),"-",'Model Participation Data'!$L$103)</f>
        <v>-</v>
      </c>
      <c r="L2388" s="39" t="str">
        <f>IF(ISBLANK('Model Participation Data'!$M$103),"-",'Model Participation Data'!$M$103)</f>
        <v>-</v>
      </c>
      <c r="M2388" s="254" t="str">
        <f>IF(ISNA(SUMIFS(INDEX('Model Participation Data'!$N$8:$DX$57,0,MATCH(CONCATENATE($J2388,M$6),'Model Participation Data'!$N$6:$DX$6,0)),'Model Participation Data'!$B$8:$B$57,$C2388,'Model Participation Data'!$C$8:$C$57,$D2388)),"-",SUMIFS(INDEX('Model Participation Data'!$N$8:$DX$57,0,MATCH(CONCATENATE($J2388,M$6),'Model Participation Data'!$N$6:$DX$6,0)),'Model Participation Data'!$B$8:$B$57,$C2388,'Model Participation Data'!$C$8:$C$57,$D2388))</f>
        <v>-</v>
      </c>
      <c r="N2388" s="254" t="str">
        <f>IF(ISNA(SUMIFS(INDEX('Model Participation Data'!$N$8:$DX$57,0,MATCH(CONCATENATE($J2388,N$6),'Model Participation Data'!$N$6:$DX$6,0)),'Model Participation Data'!$B$8:$B$57,$C2388,'Model Participation Data'!$C$8:$C$57,$D2388)),"-",SUMIFS(INDEX('Model Participation Data'!$N$8:$DX$57,0,MATCH(CONCATENATE($J2388,N$6),'Model Participation Data'!$N$6:$DX$6,0)),'Model Participation Data'!$B$8:$B$57,$C2388,'Model Participation Data'!$C$8:$C$57,$D2388))</f>
        <v>-</v>
      </c>
      <c r="O2388" s="154">
        <f>IF(ISNA(SUMIFS(INDEX('Model Participation Data'!$N$8:$DX$57,0,MATCH(CONCATENATE($J2388,O$6),'Model Participation Data'!$N$6:$DX$6,0)),'Model Participation Data'!$B$8:$B$57,$C2388,'Model Participation Data'!$C$8:$C$57,$D2388)),"-",SUMIFS(INDEX('Model Participation Data'!$N$8:$DX$57,0,MATCH(CONCATENATE($J2388,O$6),'Model Participation Data'!$N$6:$DX$6,0)),'Model Participation Data'!$B$8:$B$57,$C2388,'Model Participation Data'!$C$8:$C$57,$D2388))</f>
        <v>0</v>
      </c>
    </row>
    <row r="2389" spans="2:15" x14ac:dyDescent="0.35">
      <c r="B2389" s="37" t="s">
        <v>80</v>
      </c>
      <c r="C2389" s="38" t="str">
        <f>IF(ISBLANK('Model Participation Data'!$B$103),"-",'Model Participation Data'!$B$103)</f>
        <v>-</v>
      </c>
      <c r="D2389" s="38" t="str">
        <f>IF(ISBLANK('Model Participation Data'!$C$103),"-",'Model Participation Data'!$C$103)</f>
        <v>-</v>
      </c>
      <c r="E2389" s="38" t="str">
        <f>IF(ISBLANK('Model Participation Data'!$D$103),"-",'Model Participation Data'!$D$103)</f>
        <v>-</v>
      </c>
      <c r="F2389" s="38" t="str">
        <f>IF(ISBLANK('Model Participation Data'!$E$103),"-",'Model Participation Data'!$E$103)</f>
        <v>-</v>
      </c>
      <c r="G2389" s="151" t="str">
        <f>IF(ISBLANK('Model Participation Data'!$F$103),"-",'Model Participation Data'!$F$103)</f>
        <v>-</v>
      </c>
      <c r="H2389" s="253">
        <v>2</v>
      </c>
      <c r="I2389" s="253">
        <v>1</v>
      </c>
      <c r="J2389" s="150" t="str">
        <f t="shared" si="83"/>
        <v>21</v>
      </c>
      <c r="K2389" s="38" t="str">
        <f>IF(ISBLANK('Model Participation Data'!$L$103),"-",'Model Participation Data'!$L$103)</f>
        <v>-</v>
      </c>
      <c r="L2389" s="39" t="str">
        <f>IF(ISBLANK('Model Participation Data'!$M$103),"-",'Model Participation Data'!$M$103)</f>
        <v>-</v>
      </c>
      <c r="M2389" s="254">
        <f>IF(ISNA(SUMIFS(INDEX('Model Participation Data'!$N$8:$DX$57,0,MATCH(CONCATENATE($J2389,M$6),'Model Participation Data'!$N$6:$DX$6,0)),'Model Participation Data'!$B$8:$B$57,$C2389,'Model Participation Data'!$C$8:$C$57,$D2389)),"-",SUMIFS(INDEX('Model Participation Data'!$N$8:$DX$57,0,MATCH(CONCATENATE($J2389,M$6),'Model Participation Data'!$N$6:$DX$6,0)),'Model Participation Data'!$B$8:$B$57,$C2389,'Model Participation Data'!$C$8:$C$57,$D2389))</f>
        <v>0</v>
      </c>
      <c r="N2389" s="254">
        <f>IF(ISNA(SUMIFS(INDEX('Model Participation Data'!$N$8:$DX$57,0,MATCH(CONCATENATE($J2389,N$6),'Model Participation Data'!$N$6:$DX$6,0)),'Model Participation Data'!$B$8:$B$57,$C2389,'Model Participation Data'!$C$8:$C$57,$D2389)),"-",SUMIFS(INDEX('Model Participation Data'!$N$8:$DX$57,0,MATCH(CONCATENATE($J2389,N$6),'Model Participation Data'!$N$6:$DX$6,0)),'Model Participation Data'!$B$8:$B$57,$C2389,'Model Participation Data'!$C$8:$C$57,$D2389))</f>
        <v>0</v>
      </c>
      <c r="O2389" s="154">
        <f>IF(ISNA(SUMIFS(INDEX('Model Participation Data'!$N$8:$DX$57,0,MATCH(CONCATENATE($J2389,O$6),'Model Participation Data'!$N$6:$DX$6,0)),'Model Participation Data'!$B$8:$B$57,$C2389,'Model Participation Data'!$C$8:$C$57,$D2389)),"-",SUMIFS(INDEX('Model Participation Data'!$N$8:$DX$57,0,MATCH(CONCATENATE($J2389,O$6),'Model Participation Data'!$N$6:$DX$6,0)),'Model Participation Data'!$B$8:$B$57,$C2389,'Model Participation Data'!$C$8:$C$57,$D2389))</f>
        <v>0</v>
      </c>
    </row>
    <row r="2390" spans="2:15" x14ac:dyDescent="0.35">
      <c r="B2390" s="37" t="s">
        <v>80</v>
      </c>
      <c r="C2390" s="38" t="str">
        <f>IF(ISBLANK('Model Participation Data'!$B$103),"-",'Model Participation Data'!$B$103)</f>
        <v>-</v>
      </c>
      <c r="D2390" s="38" t="str">
        <f>IF(ISBLANK('Model Participation Data'!$C$103),"-",'Model Participation Data'!$C$103)</f>
        <v>-</v>
      </c>
      <c r="E2390" s="38" t="str">
        <f>IF(ISBLANK('Model Participation Data'!$D$103),"-",'Model Participation Data'!$D$103)</f>
        <v>-</v>
      </c>
      <c r="F2390" s="38" t="str">
        <f>IF(ISBLANK('Model Participation Data'!$E$103),"-",'Model Participation Data'!$E$103)</f>
        <v>-</v>
      </c>
      <c r="G2390" s="151" t="str">
        <f>IF(ISBLANK('Model Participation Data'!$F$103),"-",'Model Participation Data'!$F$103)</f>
        <v>-</v>
      </c>
      <c r="H2390" s="253">
        <v>2</v>
      </c>
      <c r="I2390" s="253">
        <v>2</v>
      </c>
      <c r="J2390" s="150" t="str">
        <f t="shared" si="83"/>
        <v>22</v>
      </c>
      <c r="K2390" s="38" t="str">
        <f>IF(ISBLANK('Model Participation Data'!$L$103),"-",'Model Participation Data'!$L$103)</f>
        <v>-</v>
      </c>
      <c r="L2390" s="39" t="str">
        <f>IF(ISBLANK('Model Participation Data'!$M$103),"-",'Model Participation Data'!$M$103)</f>
        <v>-</v>
      </c>
      <c r="M2390" s="254">
        <f>IF(ISNA(SUMIFS(INDEX('Model Participation Data'!$N$8:$DX$57,0,MATCH(CONCATENATE($J2390,M$6),'Model Participation Data'!$N$6:$DX$6,0)),'Model Participation Data'!$B$8:$B$57,$C2390,'Model Participation Data'!$C$8:$C$57,$D2390)),"-",SUMIFS(INDEX('Model Participation Data'!$N$8:$DX$57,0,MATCH(CONCATENATE($J2390,M$6),'Model Participation Data'!$N$6:$DX$6,0)),'Model Participation Data'!$B$8:$B$57,$C2390,'Model Participation Data'!$C$8:$C$57,$D2390))</f>
        <v>0</v>
      </c>
      <c r="N2390" s="254">
        <f>IF(ISNA(SUMIFS(INDEX('Model Participation Data'!$N$8:$DX$57,0,MATCH(CONCATENATE($J2390,N$6),'Model Participation Data'!$N$6:$DX$6,0)),'Model Participation Data'!$B$8:$B$57,$C2390,'Model Participation Data'!$C$8:$C$57,$D2390)),"-",SUMIFS(INDEX('Model Participation Data'!$N$8:$DX$57,0,MATCH(CONCATENATE($J2390,N$6),'Model Participation Data'!$N$6:$DX$6,0)),'Model Participation Data'!$B$8:$B$57,$C2390,'Model Participation Data'!$C$8:$C$57,$D2390))</f>
        <v>0</v>
      </c>
      <c r="O2390" s="154">
        <f>IF(ISNA(SUMIFS(INDEX('Model Participation Data'!$N$8:$DX$57,0,MATCH(CONCATENATE($J2390,O$6),'Model Participation Data'!$N$6:$DX$6,0)),'Model Participation Data'!$B$8:$B$57,$C2390,'Model Participation Data'!$C$8:$C$57,$D2390)),"-",SUMIFS(INDEX('Model Participation Data'!$N$8:$DX$57,0,MATCH(CONCATENATE($J2390,O$6),'Model Participation Data'!$N$6:$DX$6,0)),'Model Participation Data'!$B$8:$B$57,$C2390,'Model Participation Data'!$C$8:$C$57,$D2390))</f>
        <v>0</v>
      </c>
    </row>
    <row r="2391" spans="2:15" x14ac:dyDescent="0.35">
      <c r="B2391" s="37" t="s">
        <v>80</v>
      </c>
      <c r="C2391" s="38" t="str">
        <f>IF(ISBLANK('Model Participation Data'!$B$103),"-",'Model Participation Data'!$B$103)</f>
        <v>-</v>
      </c>
      <c r="D2391" s="38" t="str">
        <f>IF(ISBLANK('Model Participation Data'!$C$103),"-",'Model Participation Data'!$C$103)</f>
        <v>-</v>
      </c>
      <c r="E2391" s="38" t="str">
        <f>IF(ISBLANK('Model Participation Data'!$D$103),"-",'Model Participation Data'!$D$103)</f>
        <v>-</v>
      </c>
      <c r="F2391" s="38" t="str">
        <f>IF(ISBLANK('Model Participation Data'!$E$103),"-",'Model Participation Data'!$E$103)</f>
        <v>-</v>
      </c>
      <c r="G2391" s="151" t="str">
        <f>IF(ISBLANK('Model Participation Data'!$F$103),"-",'Model Participation Data'!$F$103)</f>
        <v>-</v>
      </c>
      <c r="H2391" s="253">
        <v>2</v>
      </c>
      <c r="I2391" s="253">
        <v>3</v>
      </c>
      <c r="J2391" s="150" t="str">
        <f t="shared" si="83"/>
        <v>23</v>
      </c>
      <c r="K2391" s="38" t="str">
        <f>IF(ISBLANK('Model Participation Data'!$L$103),"-",'Model Participation Data'!$L$103)</f>
        <v>-</v>
      </c>
      <c r="L2391" s="39" t="str">
        <f>IF(ISBLANK('Model Participation Data'!$M$103),"-",'Model Participation Data'!$M$103)</f>
        <v>-</v>
      </c>
      <c r="M2391" s="254">
        <f>IF(ISNA(SUMIFS(INDEX('Model Participation Data'!$N$8:$DX$57,0,MATCH(CONCATENATE($J2391,M$6),'Model Participation Data'!$N$6:$DX$6,0)),'Model Participation Data'!$B$8:$B$57,$C2391,'Model Participation Data'!$C$8:$C$57,$D2391)),"-",SUMIFS(INDEX('Model Participation Data'!$N$8:$DX$57,0,MATCH(CONCATENATE($J2391,M$6),'Model Participation Data'!$N$6:$DX$6,0)),'Model Participation Data'!$B$8:$B$57,$C2391,'Model Participation Data'!$C$8:$C$57,$D2391))</f>
        <v>0</v>
      </c>
      <c r="N2391" s="254">
        <f>IF(ISNA(SUMIFS(INDEX('Model Participation Data'!$N$8:$DX$57,0,MATCH(CONCATENATE($J2391,N$6),'Model Participation Data'!$N$6:$DX$6,0)),'Model Participation Data'!$B$8:$B$57,$C2391,'Model Participation Data'!$C$8:$C$57,$D2391)),"-",SUMIFS(INDEX('Model Participation Data'!$N$8:$DX$57,0,MATCH(CONCATENATE($J2391,N$6),'Model Participation Data'!$N$6:$DX$6,0)),'Model Participation Data'!$B$8:$B$57,$C2391,'Model Participation Data'!$C$8:$C$57,$D2391))</f>
        <v>0</v>
      </c>
      <c r="O2391" s="154">
        <f>IF(ISNA(SUMIFS(INDEX('Model Participation Data'!$N$8:$DX$57,0,MATCH(CONCATENATE($J2391,O$6),'Model Participation Data'!$N$6:$DX$6,0)),'Model Participation Data'!$B$8:$B$57,$C2391,'Model Participation Data'!$C$8:$C$57,$D2391)),"-",SUMIFS(INDEX('Model Participation Data'!$N$8:$DX$57,0,MATCH(CONCATENATE($J2391,O$6),'Model Participation Data'!$N$6:$DX$6,0)),'Model Participation Data'!$B$8:$B$57,$C2391,'Model Participation Data'!$C$8:$C$57,$D2391))</f>
        <v>0</v>
      </c>
    </row>
    <row r="2392" spans="2:15" x14ac:dyDescent="0.35">
      <c r="B2392" s="37" t="s">
        <v>80</v>
      </c>
      <c r="C2392" s="38" t="str">
        <f>IF(ISBLANK('Model Participation Data'!$B$103),"-",'Model Participation Data'!$B$103)</f>
        <v>-</v>
      </c>
      <c r="D2392" s="38" t="str">
        <f>IF(ISBLANK('Model Participation Data'!$C$103),"-",'Model Participation Data'!$C$103)</f>
        <v>-</v>
      </c>
      <c r="E2392" s="38" t="str">
        <f>IF(ISBLANK('Model Participation Data'!$D$103),"-",'Model Participation Data'!$D$103)</f>
        <v>-</v>
      </c>
      <c r="F2392" s="38" t="str">
        <f>IF(ISBLANK('Model Participation Data'!$E$103),"-",'Model Participation Data'!$E$103)</f>
        <v>-</v>
      </c>
      <c r="G2392" s="151" t="str">
        <f>IF(ISBLANK('Model Participation Data'!$F$103),"-",'Model Participation Data'!$F$103)</f>
        <v>-</v>
      </c>
      <c r="H2392" s="253">
        <v>2</v>
      </c>
      <c r="I2392" s="253">
        <v>4</v>
      </c>
      <c r="J2392" s="150" t="str">
        <f t="shared" si="83"/>
        <v>24</v>
      </c>
      <c r="K2392" s="38" t="str">
        <f>IF(ISBLANK('Model Participation Data'!$L$103),"-",'Model Participation Data'!$L$103)</f>
        <v>-</v>
      </c>
      <c r="L2392" s="39" t="str">
        <f>IF(ISBLANK('Model Participation Data'!$M$103),"-",'Model Participation Data'!$M$103)</f>
        <v>-</v>
      </c>
      <c r="M2392" s="254">
        <f>IF(ISNA(SUMIFS(INDEX('Model Participation Data'!$N$8:$DX$57,0,MATCH(CONCATENATE($J2392,M$6),'Model Participation Data'!$N$6:$DX$6,0)),'Model Participation Data'!$B$8:$B$57,$C2392,'Model Participation Data'!$C$8:$C$57,$D2392)),"-",SUMIFS(INDEX('Model Participation Data'!$N$8:$DX$57,0,MATCH(CONCATENATE($J2392,M$6),'Model Participation Data'!$N$6:$DX$6,0)),'Model Participation Data'!$B$8:$B$57,$C2392,'Model Participation Data'!$C$8:$C$57,$D2392))</f>
        <v>0</v>
      </c>
      <c r="N2392" s="254">
        <f>IF(ISNA(SUMIFS(INDEX('Model Participation Data'!$N$8:$DX$57,0,MATCH(CONCATENATE($J2392,N$6),'Model Participation Data'!$N$6:$DX$6,0)),'Model Participation Data'!$B$8:$B$57,$C2392,'Model Participation Data'!$C$8:$C$57,$D2392)),"-",SUMIFS(INDEX('Model Participation Data'!$N$8:$DX$57,0,MATCH(CONCATENATE($J2392,N$6),'Model Participation Data'!$N$6:$DX$6,0)),'Model Participation Data'!$B$8:$B$57,$C2392,'Model Participation Data'!$C$8:$C$57,$D2392))</f>
        <v>0</v>
      </c>
      <c r="O2392" s="154">
        <f>IF(ISNA(SUMIFS(INDEX('Model Participation Data'!$N$8:$DX$57,0,MATCH(CONCATENATE($J2392,O$6),'Model Participation Data'!$N$6:$DX$6,0)),'Model Participation Data'!$B$8:$B$57,$C2392,'Model Participation Data'!$C$8:$C$57,$D2392)),"-",SUMIFS(INDEX('Model Participation Data'!$N$8:$DX$57,0,MATCH(CONCATENATE($J2392,O$6),'Model Participation Data'!$N$6:$DX$6,0)),'Model Participation Data'!$B$8:$B$57,$C2392,'Model Participation Data'!$C$8:$C$57,$D2392))</f>
        <v>0</v>
      </c>
    </row>
    <row r="2393" spans="2:15" x14ac:dyDescent="0.35">
      <c r="B2393" s="37" t="s">
        <v>80</v>
      </c>
      <c r="C2393" s="38" t="str">
        <f>IF(ISBLANK('Model Participation Data'!$B$103),"-",'Model Participation Data'!$B$103)</f>
        <v>-</v>
      </c>
      <c r="D2393" s="38" t="str">
        <f>IF(ISBLANK('Model Participation Data'!$C$103),"-",'Model Participation Data'!$C$103)</f>
        <v>-</v>
      </c>
      <c r="E2393" s="38" t="str">
        <f>IF(ISBLANK('Model Participation Data'!$D$103),"-",'Model Participation Data'!$D$103)</f>
        <v>-</v>
      </c>
      <c r="F2393" s="38" t="str">
        <f>IF(ISBLANK('Model Participation Data'!$E$103),"-",'Model Participation Data'!$E$103)</f>
        <v>-</v>
      </c>
      <c r="G2393" s="151" t="str">
        <f>IF(ISBLANK('Model Participation Data'!$F$103),"-",'Model Participation Data'!$F$103)</f>
        <v>-</v>
      </c>
      <c r="H2393" s="253">
        <v>2</v>
      </c>
      <c r="I2393" s="253">
        <v>5</v>
      </c>
      <c r="J2393" s="150" t="str">
        <f t="shared" si="83"/>
        <v>25</v>
      </c>
      <c r="K2393" s="38" t="str">
        <f>IF(ISBLANK('Model Participation Data'!$L$103),"-",'Model Participation Data'!$L$103)</f>
        <v>-</v>
      </c>
      <c r="L2393" s="39" t="str">
        <f>IF(ISBLANK('Model Participation Data'!$M$103),"-",'Model Participation Data'!$M$103)</f>
        <v>-</v>
      </c>
      <c r="M2393" s="254">
        <f>IF(ISNA(SUMIFS(INDEX('Model Participation Data'!$N$8:$DX$57,0,MATCH(CONCATENATE($J2393,M$6),'Model Participation Data'!$N$6:$DX$6,0)),'Model Participation Data'!$B$8:$B$57,$C2393,'Model Participation Data'!$C$8:$C$57,$D2393)),"-",SUMIFS(INDEX('Model Participation Data'!$N$8:$DX$57,0,MATCH(CONCATENATE($J2393,M$6),'Model Participation Data'!$N$6:$DX$6,0)),'Model Participation Data'!$B$8:$B$57,$C2393,'Model Participation Data'!$C$8:$C$57,$D2393))</f>
        <v>0</v>
      </c>
      <c r="N2393" s="254">
        <f>IF(ISNA(SUMIFS(INDEX('Model Participation Data'!$N$8:$DX$57,0,MATCH(CONCATENATE($J2393,N$6),'Model Participation Data'!$N$6:$DX$6,0)),'Model Participation Data'!$B$8:$B$57,$C2393,'Model Participation Data'!$C$8:$C$57,$D2393)),"-",SUMIFS(INDEX('Model Participation Data'!$N$8:$DX$57,0,MATCH(CONCATENATE($J2393,N$6),'Model Participation Data'!$N$6:$DX$6,0)),'Model Participation Data'!$B$8:$B$57,$C2393,'Model Participation Data'!$C$8:$C$57,$D2393))</f>
        <v>0</v>
      </c>
      <c r="O2393" s="154">
        <f>IF(ISNA(SUMIFS(INDEX('Model Participation Data'!$N$8:$DX$57,0,MATCH(CONCATENATE($J2393,O$6),'Model Participation Data'!$N$6:$DX$6,0)),'Model Participation Data'!$B$8:$B$57,$C2393,'Model Participation Data'!$C$8:$C$57,$D2393)),"-",SUMIFS(INDEX('Model Participation Data'!$N$8:$DX$57,0,MATCH(CONCATENATE($J2393,O$6),'Model Participation Data'!$N$6:$DX$6,0)),'Model Participation Data'!$B$8:$B$57,$C2393,'Model Participation Data'!$C$8:$C$57,$D2393))</f>
        <v>0</v>
      </c>
    </row>
    <row r="2394" spans="2:15" x14ac:dyDescent="0.35">
      <c r="B2394" s="37" t="s">
        <v>80</v>
      </c>
      <c r="C2394" s="38" t="str">
        <f>IF(ISBLANK('Model Participation Data'!$B$103),"-",'Model Participation Data'!$B$103)</f>
        <v>-</v>
      </c>
      <c r="D2394" s="38" t="str">
        <f>IF(ISBLANK('Model Participation Data'!$C$103),"-",'Model Participation Data'!$C$103)</f>
        <v>-</v>
      </c>
      <c r="E2394" s="38" t="str">
        <f>IF(ISBLANK('Model Participation Data'!$D$103),"-",'Model Participation Data'!$D$103)</f>
        <v>-</v>
      </c>
      <c r="F2394" s="38" t="str">
        <f>IF(ISBLANK('Model Participation Data'!$E$103),"-",'Model Participation Data'!$E$103)</f>
        <v>-</v>
      </c>
      <c r="G2394" s="151" t="str">
        <f>IF(ISBLANK('Model Participation Data'!$F$103),"-",'Model Participation Data'!$F$103)</f>
        <v>-</v>
      </c>
      <c r="H2394" s="253">
        <v>2</v>
      </c>
      <c r="I2394" s="253" t="s">
        <v>65</v>
      </c>
      <c r="J2394" s="150" t="str">
        <f t="shared" si="83"/>
        <v>2Goal</v>
      </c>
      <c r="K2394" s="38" t="str">
        <f>IF(ISBLANK('Model Participation Data'!$L$103),"-",'Model Participation Data'!$L$103)</f>
        <v>-</v>
      </c>
      <c r="L2394" s="39" t="str">
        <f>IF(ISBLANK('Model Participation Data'!$M$103),"-",'Model Participation Data'!$M$103)</f>
        <v>-</v>
      </c>
      <c r="M2394" s="254" t="str">
        <f>IF(ISNA(SUMIFS(INDEX('Model Participation Data'!$N$8:$DX$57,0,MATCH(CONCATENATE($J2394,M$6),'Model Participation Data'!$N$6:$DX$6,0)),'Model Participation Data'!$B$8:$B$57,$C2394,'Model Participation Data'!$C$8:$C$57,$D2394)),"-",SUMIFS(INDEX('Model Participation Data'!$N$8:$DX$57,0,MATCH(CONCATENATE($J2394,M$6),'Model Participation Data'!$N$6:$DX$6,0)),'Model Participation Data'!$B$8:$B$57,$C2394,'Model Participation Data'!$C$8:$C$57,$D2394))</f>
        <v>-</v>
      </c>
      <c r="N2394" s="254" t="str">
        <f>IF(ISNA(SUMIFS(INDEX('Model Participation Data'!$N$8:$DX$57,0,MATCH(CONCATENATE($J2394,N$6),'Model Participation Data'!$N$6:$DX$6,0)),'Model Participation Data'!$B$8:$B$57,$C2394,'Model Participation Data'!$C$8:$C$57,$D2394)),"-",SUMIFS(INDEX('Model Participation Data'!$N$8:$DX$57,0,MATCH(CONCATENATE($J2394,N$6),'Model Participation Data'!$N$6:$DX$6,0)),'Model Participation Data'!$B$8:$B$57,$C2394,'Model Participation Data'!$C$8:$C$57,$D2394))</f>
        <v>-</v>
      </c>
      <c r="O2394" s="154">
        <f>IF(ISNA(SUMIFS(INDEX('Model Participation Data'!$N$8:$DX$57,0,MATCH(CONCATENATE($J2394,O$6),'Model Participation Data'!$N$6:$DX$6,0)),'Model Participation Data'!$B$8:$B$57,$C2394,'Model Participation Data'!$C$8:$C$57,$D2394)),"-",SUMIFS(INDEX('Model Participation Data'!$N$8:$DX$57,0,MATCH(CONCATENATE($J2394,O$6),'Model Participation Data'!$N$6:$DX$6,0)),'Model Participation Data'!$B$8:$B$57,$C2394,'Model Participation Data'!$C$8:$C$57,$D2394))</f>
        <v>0</v>
      </c>
    </row>
    <row r="2395" spans="2:15" x14ac:dyDescent="0.35">
      <c r="B2395" s="37" t="s">
        <v>80</v>
      </c>
      <c r="C2395" s="38" t="str">
        <f>IF(ISBLANK('Model Participation Data'!$B$103),"-",'Model Participation Data'!$B$103)</f>
        <v>-</v>
      </c>
      <c r="D2395" s="38" t="str">
        <f>IF(ISBLANK('Model Participation Data'!$C$103),"-",'Model Participation Data'!$C$103)</f>
        <v>-</v>
      </c>
      <c r="E2395" s="38" t="str">
        <f>IF(ISBLANK('Model Participation Data'!$D$103),"-",'Model Participation Data'!$D$103)</f>
        <v>-</v>
      </c>
      <c r="F2395" s="38" t="str">
        <f>IF(ISBLANK('Model Participation Data'!$E$103),"-",'Model Participation Data'!$E$103)</f>
        <v>-</v>
      </c>
      <c r="G2395" s="151" t="str">
        <f>IF(ISBLANK('Model Participation Data'!$F$103),"-",'Model Participation Data'!$F$103)</f>
        <v>-</v>
      </c>
      <c r="H2395" s="253">
        <v>3</v>
      </c>
      <c r="I2395" s="253">
        <v>1</v>
      </c>
      <c r="J2395" s="150" t="str">
        <f t="shared" si="83"/>
        <v>31</v>
      </c>
      <c r="K2395" s="38" t="str">
        <f>IF(ISBLANK('Model Participation Data'!$L$103),"-",'Model Participation Data'!$L$103)</f>
        <v>-</v>
      </c>
      <c r="L2395" s="39" t="str">
        <f>IF(ISBLANK('Model Participation Data'!$M$103),"-",'Model Participation Data'!$M$103)</f>
        <v>-</v>
      </c>
      <c r="M2395" s="254">
        <f>IF(ISNA(SUMIFS(INDEX('Model Participation Data'!$N$8:$DX$57,0,MATCH(CONCATENATE($J2395,M$6),'Model Participation Data'!$N$6:$DX$6,0)),'Model Participation Data'!$B$8:$B$57,$C2395,'Model Participation Data'!$C$8:$C$57,$D2395)),"-",SUMIFS(INDEX('Model Participation Data'!$N$8:$DX$57,0,MATCH(CONCATENATE($J2395,M$6),'Model Participation Data'!$N$6:$DX$6,0)),'Model Participation Data'!$B$8:$B$57,$C2395,'Model Participation Data'!$C$8:$C$57,$D2395))</f>
        <v>0</v>
      </c>
      <c r="N2395" s="254">
        <f>IF(ISNA(SUMIFS(INDEX('Model Participation Data'!$N$8:$DX$57,0,MATCH(CONCATENATE($J2395,N$6),'Model Participation Data'!$N$6:$DX$6,0)),'Model Participation Data'!$B$8:$B$57,$C2395,'Model Participation Data'!$C$8:$C$57,$D2395)),"-",SUMIFS(INDEX('Model Participation Data'!$N$8:$DX$57,0,MATCH(CONCATENATE($J2395,N$6),'Model Participation Data'!$N$6:$DX$6,0)),'Model Participation Data'!$B$8:$B$57,$C2395,'Model Participation Data'!$C$8:$C$57,$D2395))</f>
        <v>0</v>
      </c>
      <c r="O2395" s="154">
        <f>IF(ISNA(SUMIFS(INDEX('Model Participation Data'!$N$8:$DX$57,0,MATCH(CONCATENATE($J2395,O$6),'Model Participation Data'!$N$6:$DX$6,0)),'Model Participation Data'!$B$8:$B$57,$C2395,'Model Participation Data'!$C$8:$C$57,$D2395)),"-",SUMIFS(INDEX('Model Participation Data'!$N$8:$DX$57,0,MATCH(CONCATENATE($J2395,O$6),'Model Participation Data'!$N$6:$DX$6,0)),'Model Participation Data'!$B$8:$B$57,$C2395,'Model Participation Data'!$C$8:$C$57,$D2395))</f>
        <v>0</v>
      </c>
    </row>
    <row r="2396" spans="2:15" x14ac:dyDescent="0.35">
      <c r="B2396" s="37" t="s">
        <v>80</v>
      </c>
      <c r="C2396" s="38" t="str">
        <f>IF(ISBLANK('Model Participation Data'!$B$103),"-",'Model Participation Data'!$B$103)</f>
        <v>-</v>
      </c>
      <c r="D2396" s="38" t="str">
        <f>IF(ISBLANK('Model Participation Data'!$C$103),"-",'Model Participation Data'!$C$103)</f>
        <v>-</v>
      </c>
      <c r="E2396" s="38" t="str">
        <f>IF(ISBLANK('Model Participation Data'!$D$103),"-",'Model Participation Data'!$D$103)</f>
        <v>-</v>
      </c>
      <c r="F2396" s="38" t="str">
        <f>IF(ISBLANK('Model Participation Data'!$E$103),"-",'Model Participation Data'!$E$103)</f>
        <v>-</v>
      </c>
      <c r="G2396" s="151" t="str">
        <f>IF(ISBLANK('Model Participation Data'!$F$103),"-",'Model Participation Data'!$F$103)</f>
        <v>-</v>
      </c>
      <c r="H2396" s="253">
        <v>3</v>
      </c>
      <c r="I2396" s="253">
        <v>2</v>
      </c>
      <c r="J2396" s="150" t="str">
        <f t="shared" si="83"/>
        <v>32</v>
      </c>
      <c r="K2396" s="38" t="str">
        <f>IF(ISBLANK('Model Participation Data'!$L$103),"-",'Model Participation Data'!$L$103)</f>
        <v>-</v>
      </c>
      <c r="L2396" s="39" t="str">
        <f>IF(ISBLANK('Model Participation Data'!$M$103),"-",'Model Participation Data'!$M$103)</f>
        <v>-</v>
      </c>
      <c r="M2396" s="254">
        <f>IF(ISNA(SUMIFS(INDEX('Model Participation Data'!$N$8:$DX$57,0,MATCH(CONCATENATE($J2396,M$6),'Model Participation Data'!$N$6:$DX$6,0)),'Model Participation Data'!$B$8:$B$57,$C2396,'Model Participation Data'!$C$8:$C$57,$D2396)),"-",SUMIFS(INDEX('Model Participation Data'!$N$8:$DX$57,0,MATCH(CONCATENATE($J2396,M$6),'Model Participation Data'!$N$6:$DX$6,0)),'Model Participation Data'!$B$8:$B$57,$C2396,'Model Participation Data'!$C$8:$C$57,$D2396))</f>
        <v>0</v>
      </c>
      <c r="N2396" s="254">
        <f>IF(ISNA(SUMIFS(INDEX('Model Participation Data'!$N$8:$DX$57,0,MATCH(CONCATENATE($J2396,N$6),'Model Participation Data'!$N$6:$DX$6,0)),'Model Participation Data'!$B$8:$B$57,$C2396,'Model Participation Data'!$C$8:$C$57,$D2396)),"-",SUMIFS(INDEX('Model Participation Data'!$N$8:$DX$57,0,MATCH(CONCATENATE($J2396,N$6),'Model Participation Data'!$N$6:$DX$6,0)),'Model Participation Data'!$B$8:$B$57,$C2396,'Model Participation Data'!$C$8:$C$57,$D2396))</f>
        <v>0</v>
      </c>
      <c r="O2396" s="154">
        <f>IF(ISNA(SUMIFS(INDEX('Model Participation Data'!$N$8:$DX$57,0,MATCH(CONCATENATE($J2396,O$6),'Model Participation Data'!$N$6:$DX$6,0)),'Model Participation Data'!$B$8:$B$57,$C2396,'Model Participation Data'!$C$8:$C$57,$D2396)),"-",SUMIFS(INDEX('Model Participation Data'!$N$8:$DX$57,0,MATCH(CONCATENATE($J2396,O$6),'Model Participation Data'!$N$6:$DX$6,0)),'Model Participation Data'!$B$8:$B$57,$C2396,'Model Participation Data'!$C$8:$C$57,$D2396))</f>
        <v>0</v>
      </c>
    </row>
    <row r="2397" spans="2:15" x14ac:dyDescent="0.35">
      <c r="B2397" s="37" t="s">
        <v>80</v>
      </c>
      <c r="C2397" s="38" t="str">
        <f>IF(ISBLANK('Model Participation Data'!$B$103),"-",'Model Participation Data'!$B$103)</f>
        <v>-</v>
      </c>
      <c r="D2397" s="38" t="str">
        <f>IF(ISBLANK('Model Participation Data'!$C$103),"-",'Model Participation Data'!$C$103)</f>
        <v>-</v>
      </c>
      <c r="E2397" s="38" t="str">
        <f>IF(ISBLANK('Model Participation Data'!$D$103),"-",'Model Participation Data'!$D$103)</f>
        <v>-</v>
      </c>
      <c r="F2397" s="38" t="str">
        <f>IF(ISBLANK('Model Participation Data'!$E$103),"-",'Model Participation Data'!$E$103)</f>
        <v>-</v>
      </c>
      <c r="G2397" s="151" t="str">
        <f>IF(ISBLANK('Model Participation Data'!$F$103),"-",'Model Participation Data'!$F$103)</f>
        <v>-</v>
      </c>
      <c r="H2397" s="253">
        <v>3</v>
      </c>
      <c r="I2397" s="253">
        <v>3</v>
      </c>
      <c r="J2397" s="150" t="str">
        <f t="shared" si="83"/>
        <v>33</v>
      </c>
      <c r="K2397" s="38" t="str">
        <f>IF(ISBLANK('Model Participation Data'!$L$103),"-",'Model Participation Data'!$L$103)</f>
        <v>-</v>
      </c>
      <c r="L2397" s="39" t="str">
        <f>IF(ISBLANK('Model Participation Data'!$M$103),"-",'Model Participation Data'!$M$103)</f>
        <v>-</v>
      </c>
      <c r="M2397" s="254">
        <f>IF(ISNA(SUMIFS(INDEX('Model Participation Data'!$N$8:$DX$57,0,MATCH(CONCATENATE($J2397,M$6),'Model Participation Data'!$N$6:$DX$6,0)),'Model Participation Data'!$B$8:$B$57,$C2397,'Model Participation Data'!$C$8:$C$57,$D2397)),"-",SUMIFS(INDEX('Model Participation Data'!$N$8:$DX$57,0,MATCH(CONCATENATE($J2397,M$6),'Model Participation Data'!$N$6:$DX$6,0)),'Model Participation Data'!$B$8:$B$57,$C2397,'Model Participation Data'!$C$8:$C$57,$D2397))</f>
        <v>0</v>
      </c>
      <c r="N2397" s="254">
        <f>IF(ISNA(SUMIFS(INDEX('Model Participation Data'!$N$8:$DX$57,0,MATCH(CONCATENATE($J2397,N$6),'Model Participation Data'!$N$6:$DX$6,0)),'Model Participation Data'!$B$8:$B$57,$C2397,'Model Participation Data'!$C$8:$C$57,$D2397)),"-",SUMIFS(INDEX('Model Participation Data'!$N$8:$DX$57,0,MATCH(CONCATENATE($J2397,N$6),'Model Participation Data'!$N$6:$DX$6,0)),'Model Participation Data'!$B$8:$B$57,$C2397,'Model Participation Data'!$C$8:$C$57,$D2397))</f>
        <v>0</v>
      </c>
      <c r="O2397" s="154">
        <f>IF(ISNA(SUMIFS(INDEX('Model Participation Data'!$N$8:$DX$57,0,MATCH(CONCATENATE($J2397,O$6),'Model Participation Data'!$N$6:$DX$6,0)),'Model Participation Data'!$B$8:$B$57,$C2397,'Model Participation Data'!$C$8:$C$57,$D2397)),"-",SUMIFS(INDEX('Model Participation Data'!$N$8:$DX$57,0,MATCH(CONCATENATE($J2397,O$6),'Model Participation Data'!$N$6:$DX$6,0)),'Model Participation Data'!$B$8:$B$57,$C2397,'Model Participation Data'!$C$8:$C$57,$D2397))</f>
        <v>0</v>
      </c>
    </row>
    <row r="2398" spans="2:15" x14ac:dyDescent="0.35">
      <c r="B2398" s="37" t="s">
        <v>80</v>
      </c>
      <c r="C2398" s="38" t="str">
        <f>IF(ISBLANK('Model Participation Data'!$B$103),"-",'Model Participation Data'!$B$103)</f>
        <v>-</v>
      </c>
      <c r="D2398" s="38" t="str">
        <f>IF(ISBLANK('Model Participation Data'!$C$103),"-",'Model Participation Data'!$C$103)</f>
        <v>-</v>
      </c>
      <c r="E2398" s="38" t="str">
        <f>IF(ISBLANK('Model Participation Data'!$D$103),"-",'Model Participation Data'!$D$103)</f>
        <v>-</v>
      </c>
      <c r="F2398" s="38" t="str">
        <f>IF(ISBLANK('Model Participation Data'!$E$103),"-",'Model Participation Data'!$E$103)</f>
        <v>-</v>
      </c>
      <c r="G2398" s="151" t="str">
        <f>IF(ISBLANK('Model Participation Data'!$F$103),"-",'Model Participation Data'!$F$103)</f>
        <v>-</v>
      </c>
      <c r="H2398" s="253">
        <v>3</v>
      </c>
      <c r="I2398" s="253">
        <v>4</v>
      </c>
      <c r="J2398" s="150" t="str">
        <f t="shared" si="83"/>
        <v>34</v>
      </c>
      <c r="K2398" s="38" t="str">
        <f>IF(ISBLANK('Model Participation Data'!$L$103),"-",'Model Participation Data'!$L$103)</f>
        <v>-</v>
      </c>
      <c r="L2398" s="39" t="str">
        <f>IF(ISBLANK('Model Participation Data'!$M$103),"-",'Model Participation Data'!$M$103)</f>
        <v>-</v>
      </c>
      <c r="M2398" s="254">
        <f>IF(ISNA(SUMIFS(INDEX('Model Participation Data'!$N$8:$DX$57,0,MATCH(CONCATENATE($J2398,M$6),'Model Participation Data'!$N$6:$DX$6,0)),'Model Participation Data'!$B$8:$B$57,$C2398,'Model Participation Data'!$C$8:$C$57,$D2398)),"-",SUMIFS(INDEX('Model Participation Data'!$N$8:$DX$57,0,MATCH(CONCATENATE($J2398,M$6),'Model Participation Data'!$N$6:$DX$6,0)),'Model Participation Data'!$B$8:$B$57,$C2398,'Model Participation Data'!$C$8:$C$57,$D2398))</f>
        <v>0</v>
      </c>
      <c r="N2398" s="254">
        <f>IF(ISNA(SUMIFS(INDEX('Model Participation Data'!$N$8:$DX$57,0,MATCH(CONCATENATE($J2398,N$6),'Model Participation Data'!$N$6:$DX$6,0)),'Model Participation Data'!$B$8:$B$57,$C2398,'Model Participation Data'!$C$8:$C$57,$D2398)),"-",SUMIFS(INDEX('Model Participation Data'!$N$8:$DX$57,0,MATCH(CONCATENATE($J2398,N$6),'Model Participation Data'!$N$6:$DX$6,0)),'Model Participation Data'!$B$8:$B$57,$C2398,'Model Participation Data'!$C$8:$C$57,$D2398))</f>
        <v>0</v>
      </c>
      <c r="O2398" s="154">
        <f>IF(ISNA(SUMIFS(INDEX('Model Participation Data'!$N$8:$DX$57,0,MATCH(CONCATENATE($J2398,O$6),'Model Participation Data'!$N$6:$DX$6,0)),'Model Participation Data'!$B$8:$B$57,$C2398,'Model Participation Data'!$C$8:$C$57,$D2398)),"-",SUMIFS(INDEX('Model Participation Data'!$N$8:$DX$57,0,MATCH(CONCATENATE($J2398,O$6),'Model Participation Data'!$N$6:$DX$6,0)),'Model Participation Data'!$B$8:$B$57,$C2398,'Model Participation Data'!$C$8:$C$57,$D2398))</f>
        <v>0</v>
      </c>
    </row>
    <row r="2399" spans="2:15" x14ac:dyDescent="0.35">
      <c r="B2399" s="37" t="s">
        <v>80</v>
      </c>
      <c r="C2399" s="38" t="str">
        <f>IF(ISBLANK('Model Participation Data'!$B$103),"-",'Model Participation Data'!$B$103)</f>
        <v>-</v>
      </c>
      <c r="D2399" s="38" t="str">
        <f>IF(ISBLANK('Model Participation Data'!$C$103),"-",'Model Participation Data'!$C$103)</f>
        <v>-</v>
      </c>
      <c r="E2399" s="38" t="str">
        <f>IF(ISBLANK('Model Participation Data'!$D$103),"-",'Model Participation Data'!$D$103)</f>
        <v>-</v>
      </c>
      <c r="F2399" s="38" t="str">
        <f>IF(ISBLANK('Model Participation Data'!$E$103),"-",'Model Participation Data'!$E$103)</f>
        <v>-</v>
      </c>
      <c r="G2399" s="151" t="str">
        <f>IF(ISBLANK('Model Participation Data'!$F$103),"-",'Model Participation Data'!$F$103)</f>
        <v>-</v>
      </c>
      <c r="H2399" s="253">
        <v>3</v>
      </c>
      <c r="I2399" s="253">
        <v>5</v>
      </c>
      <c r="J2399" s="150" t="str">
        <f t="shared" si="83"/>
        <v>35</v>
      </c>
      <c r="K2399" s="38" t="str">
        <f>IF(ISBLANK('Model Participation Data'!$L$103),"-",'Model Participation Data'!$L$103)</f>
        <v>-</v>
      </c>
      <c r="L2399" s="39" t="str">
        <f>IF(ISBLANK('Model Participation Data'!$M$103),"-",'Model Participation Data'!$M$103)</f>
        <v>-</v>
      </c>
      <c r="M2399" s="254">
        <f>IF(ISNA(SUMIFS(INDEX('Model Participation Data'!$N$8:$DX$57,0,MATCH(CONCATENATE($J2399,M$6),'Model Participation Data'!$N$6:$DX$6,0)),'Model Participation Data'!$B$8:$B$57,$C2399,'Model Participation Data'!$C$8:$C$57,$D2399)),"-",SUMIFS(INDEX('Model Participation Data'!$N$8:$DX$57,0,MATCH(CONCATENATE($J2399,M$6),'Model Participation Data'!$N$6:$DX$6,0)),'Model Participation Data'!$B$8:$B$57,$C2399,'Model Participation Data'!$C$8:$C$57,$D2399))</f>
        <v>0</v>
      </c>
      <c r="N2399" s="254">
        <f>IF(ISNA(SUMIFS(INDEX('Model Participation Data'!$N$8:$DX$57,0,MATCH(CONCATENATE($J2399,N$6),'Model Participation Data'!$N$6:$DX$6,0)),'Model Participation Data'!$B$8:$B$57,$C2399,'Model Participation Data'!$C$8:$C$57,$D2399)),"-",SUMIFS(INDEX('Model Participation Data'!$N$8:$DX$57,0,MATCH(CONCATENATE($J2399,N$6),'Model Participation Data'!$N$6:$DX$6,0)),'Model Participation Data'!$B$8:$B$57,$C2399,'Model Participation Data'!$C$8:$C$57,$D2399))</f>
        <v>0</v>
      </c>
      <c r="O2399" s="154">
        <f>IF(ISNA(SUMIFS(INDEX('Model Participation Data'!$N$8:$DX$57,0,MATCH(CONCATENATE($J2399,O$6),'Model Participation Data'!$N$6:$DX$6,0)),'Model Participation Data'!$B$8:$B$57,$C2399,'Model Participation Data'!$C$8:$C$57,$D2399)),"-",SUMIFS(INDEX('Model Participation Data'!$N$8:$DX$57,0,MATCH(CONCATENATE($J2399,O$6),'Model Participation Data'!$N$6:$DX$6,0)),'Model Participation Data'!$B$8:$B$57,$C2399,'Model Participation Data'!$C$8:$C$57,$D2399))</f>
        <v>0</v>
      </c>
    </row>
    <row r="2400" spans="2:15" x14ac:dyDescent="0.35">
      <c r="B2400" s="37" t="s">
        <v>80</v>
      </c>
      <c r="C2400" s="38" t="str">
        <f>IF(ISBLANK('Model Participation Data'!$B$103),"-",'Model Participation Data'!$B$103)</f>
        <v>-</v>
      </c>
      <c r="D2400" s="38" t="str">
        <f>IF(ISBLANK('Model Participation Data'!$C$103),"-",'Model Participation Data'!$C$103)</f>
        <v>-</v>
      </c>
      <c r="E2400" s="38" t="str">
        <f>IF(ISBLANK('Model Participation Data'!$D$103),"-",'Model Participation Data'!$D$103)</f>
        <v>-</v>
      </c>
      <c r="F2400" s="38" t="str">
        <f>IF(ISBLANK('Model Participation Data'!$E$103),"-",'Model Participation Data'!$E$103)</f>
        <v>-</v>
      </c>
      <c r="G2400" s="151" t="str">
        <f>IF(ISBLANK('Model Participation Data'!$F$103),"-",'Model Participation Data'!$F$103)</f>
        <v>-</v>
      </c>
      <c r="H2400" s="253">
        <v>3</v>
      </c>
      <c r="I2400" s="253" t="s">
        <v>65</v>
      </c>
      <c r="J2400" s="150" t="str">
        <f t="shared" si="83"/>
        <v>3Goal</v>
      </c>
      <c r="K2400" s="38" t="str">
        <f>IF(ISBLANK('Model Participation Data'!$L$103),"-",'Model Participation Data'!$L$103)</f>
        <v>-</v>
      </c>
      <c r="L2400" s="39" t="str">
        <f>IF(ISBLANK('Model Participation Data'!$M$103),"-",'Model Participation Data'!$M$103)</f>
        <v>-</v>
      </c>
      <c r="M2400" s="254" t="str">
        <f>IF(ISNA(SUMIFS(INDEX('Model Participation Data'!$N$8:$DX$57,0,MATCH(CONCATENATE($J2400,M$6),'Model Participation Data'!$N$6:$DX$6,0)),'Model Participation Data'!$B$8:$B$57,$C2400,'Model Participation Data'!$C$8:$C$57,$D2400)),"-",SUMIFS(INDEX('Model Participation Data'!$N$8:$DX$57,0,MATCH(CONCATENATE($J2400,M$6),'Model Participation Data'!$N$6:$DX$6,0)),'Model Participation Data'!$B$8:$B$57,$C2400,'Model Participation Data'!$C$8:$C$57,$D2400))</f>
        <v>-</v>
      </c>
      <c r="N2400" s="254" t="str">
        <f>IF(ISNA(SUMIFS(INDEX('Model Participation Data'!$N$8:$DX$57,0,MATCH(CONCATENATE($J2400,N$6),'Model Participation Data'!$N$6:$DX$6,0)),'Model Participation Data'!$B$8:$B$57,$C2400,'Model Participation Data'!$C$8:$C$57,$D2400)),"-",SUMIFS(INDEX('Model Participation Data'!$N$8:$DX$57,0,MATCH(CONCATENATE($J2400,N$6),'Model Participation Data'!$N$6:$DX$6,0)),'Model Participation Data'!$B$8:$B$57,$C2400,'Model Participation Data'!$C$8:$C$57,$D2400))</f>
        <v>-</v>
      </c>
      <c r="O2400" s="154">
        <f>IF(ISNA(SUMIFS(INDEX('Model Participation Data'!$N$8:$DX$57,0,MATCH(CONCATENATE($J2400,O$6),'Model Participation Data'!$N$6:$DX$6,0)),'Model Participation Data'!$B$8:$B$57,$C2400,'Model Participation Data'!$C$8:$C$57,$D2400)),"-",SUMIFS(INDEX('Model Participation Data'!$N$8:$DX$57,0,MATCH(CONCATENATE($J2400,O$6),'Model Participation Data'!$N$6:$DX$6,0)),'Model Participation Data'!$B$8:$B$57,$C2400,'Model Participation Data'!$C$8:$C$57,$D2400))</f>
        <v>0</v>
      </c>
    </row>
    <row r="2401" spans="2:15" x14ac:dyDescent="0.35">
      <c r="B2401" s="37" t="s">
        <v>80</v>
      </c>
      <c r="C2401" s="38" t="str">
        <f>IF(ISBLANK('Model Participation Data'!$B$103),"-",'Model Participation Data'!$B$103)</f>
        <v>-</v>
      </c>
      <c r="D2401" s="38" t="str">
        <f>IF(ISBLANK('Model Participation Data'!$C$103),"-",'Model Participation Data'!$C$103)</f>
        <v>-</v>
      </c>
      <c r="E2401" s="38" t="str">
        <f>IF(ISBLANK('Model Participation Data'!$D$103),"-",'Model Participation Data'!$D$103)</f>
        <v>-</v>
      </c>
      <c r="F2401" s="38" t="str">
        <f>IF(ISBLANK('Model Participation Data'!$E$103),"-",'Model Participation Data'!$E$103)</f>
        <v>-</v>
      </c>
      <c r="G2401" s="151" t="str">
        <f>IF(ISBLANK('Model Participation Data'!$F$103),"-",'Model Participation Data'!$F$103)</f>
        <v>-</v>
      </c>
      <c r="H2401" s="253">
        <v>4</v>
      </c>
      <c r="I2401" s="253">
        <v>1</v>
      </c>
      <c r="J2401" s="150" t="str">
        <f t="shared" si="83"/>
        <v>41</v>
      </c>
      <c r="K2401" s="38" t="str">
        <f>IF(ISBLANK('Model Participation Data'!$L$103),"-",'Model Participation Data'!$L$103)</f>
        <v>-</v>
      </c>
      <c r="L2401" s="39" t="str">
        <f>IF(ISBLANK('Model Participation Data'!$M$103),"-",'Model Participation Data'!$M$103)</f>
        <v>-</v>
      </c>
      <c r="M2401" s="254">
        <f>IF(ISNA(SUMIFS(INDEX('Model Participation Data'!$N$8:$DX$57,0,MATCH(CONCATENATE($J2401,M$6),'Model Participation Data'!$N$6:$DX$6,0)),'Model Participation Data'!$B$8:$B$57,$C2401,'Model Participation Data'!$C$8:$C$57,$D2401)),"-",SUMIFS(INDEX('Model Participation Data'!$N$8:$DX$57,0,MATCH(CONCATENATE($J2401,M$6),'Model Participation Data'!$N$6:$DX$6,0)),'Model Participation Data'!$B$8:$B$57,$C2401,'Model Participation Data'!$C$8:$C$57,$D2401))</f>
        <v>0</v>
      </c>
      <c r="N2401" s="254">
        <f>IF(ISNA(SUMIFS(INDEX('Model Participation Data'!$N$8:$DX$57,0,MATCH(CONCATENATE($J2401,N$6),'Model Participation Data'!$N$6:$DX$6,0)),'Model Participation Data'!$B$8:$B$57,$C2401,'Model Participation Data'!$C$8:$C$57,$D2401)),"-",SUMIFS(INDEX('Model Participation Data'!$N$8:$DX$57,0,MATCH(CONCATENATE($J2401,N$6),'Model Participation Data'!$N$6:$DX$6,0)),'Model Participation Data'!$B$8:$B$57,$C2401,'Model Participation Data'!$C$8:$C$57,$D2401))</f>
        <v>0</v>
      </c>
      <c r="O2401" s="154">
        <f>IF(ISNA(SUMIFS(INDEX('Model Participation Data'!$N$8:$DX$57,0,MATCH(CONCATENATE($J2401,O$6),'Model Participation Data'!$N$6:$DX$6,0)),'Model Participation Data'!$B$8:$B$57,$C2401,'Model Participation Data'!$C$8:$C$57,$D2401)),"-",SUMIFS(INDEX('Model Participation Data'!$N$8:$DX$57,0,MATCH(CONCATENATE($J2401,O$6),'Model Participation Data'!$N$6:$DX$6,0)),'Model Participation Data'!$B$8:$B$57,$C2401,'Model Participation Data'!$C$8:$C$57,$D2401))</f>
        <v>0</v>
      </c>
    </row>
    <row r="2402" spans="2:15" x14ac:dyDescent="0.35">
      <c r="B2402" s="37" t="s">
        <v>80</v>
      </c>
      <c r="C2402" s="38" t="str">
        <f>IF(ISBLANK('Model Participation Data'!$B$103),"-",'Model Participation Data'!$B$103)</f>
        <v>-</v>
      </c>
      <c r="D2402" s="38" t="str">
        <f>IF(ISBLANK('Model Participation Data'!$C$103),"-",'Model Participation Data'!$C$103)</f>
        <v>-</v>
      </c>
      <c r="E2402" s="38" t="str">
        <f>IF(ISBLANK('Model Participation Data'!$D$103),"-",'Model Participation Data'!$D$103)</f>
        <v>-</v>
      </c>
      <c r="F2402" s="38" t="str">
        <f>IF(ISBLANK('Model Participation Data'!$E$103),"-",'Model Participation Data'!$E$103)</f>
        <v>-</v>
      </c>
      <c r="G2402" s="151" t="str">
        <f>IF(ISBLANK('Model Participation Data'!$F$103),"-",'Model Participation Data'!$F$103)</f>
        <v>-</v>
      </c>
      <c r="H2402" s="253">
        <v>4</v>
      </c>
      <c r="I2402" s="253">
        <v>2</v>
      </c>
      <c r="J2402" s="150" t="str">
        <f t="shared" si="83"/>
        <v>42</v>
      </c>
      <c r="K2402" s="38" t="str">
        <f>IF(ISBLANK('Model Participation Data'!$L$103),"-",'Model Participation Data'!$L$103)</f>
        <v>-</v>
      </c>
      <c r="L2402" s="39" t="str">
        <f>IF(ISBLANK('Model Participation Data'!$M$103),"-",'Model Participation Data'!$M$103)</f>
        <v>-</v>
      </c>
      <c r="M2402" s="254">
        <f>IF(ISNA(SUMIFS(INDEX('Model Participation Data'!$N$8:$DX$57,0,MATCH(CONCATENATE($J2402,M$6),'Model Participation Data'!$N$6:$DX$6,0)),'Model Participation Data'!$B$8:$B$57,$C2402,'Model Participation Data'!$C$8:$C$57,$D2402)),"-",SUMIFS(INDEX('Model Participation Data'!$N$8:$DX$57,0,MATCH(CONCATENATE($J2402,M$6),'Model Participation Data'!$N$6:$DX$6,0)),'Model Participation Data'!$B$8:$B$57,$C2402,'Model Participation Data'!$C$8:$C$57,$D2402))</f>
        <v>0</v>
      </c>
      <c r="N2402" s="254">
        <f>IF(ISNA(SUMIFS(INDEX('Model Participation Data'!$N$8:$DX$57,0,MATCH(CONCATENATE($J2402,N$6),'Model Participation Data'!$N$6:$DX$6,0)),'Model Participation Data'!$B$8:$B$57,$C2402,'Model Participation Data'!$C$8:$C$57,$D2402)),"-",SUMIFS(INDEX('Model Participation Data'!$N$8:$DX$57,0,MATCH(CONCATENATE($J2402,N$6),'Model Participation Data'!$N$6:$DX$6,0)),'Model Participation Data'!$B$8:$B$57,$C2402,'Model Participation Data'!$C$8:$C$57,$D2402))</f>
        <v>0</v>
      </c>
      <c r="O2402" s="154">
        <f>IF(ISNA(SUMIFS(INDEX('Model Participation Data'!$N$8:$DX$57,0,MATCH(CONCATENATE($J2402,O$6),'Model Participation Data'!$N$6:$DX$6,0)),'Model Participation Data'!$B$8:$B$57,$C2402,'Model Participation Data'!$C$8:$C$57,$D2402)),"-",SUMIFS(INDEX('Model Participation Data'!$N$8:$DX$57,0,MATCH(CONCATENATE($J2402,O$6),'Model Participation Data'!$N$6:$DX$6,0)),'Model Participation Data'!$B$8:$B$57,$C2402,'Model Participation Data'!$C$8:$C$57,$D2402))</f>
        <v>0</v>
      </c>
    </row>
    <row r="2403" spans="2:15" x14ac:dyDescent="0.35">
      <c r="B2403" s="37" t="s">
        <v>80</v>
      </c>
      <c r="C2403" s="38" t="str">
        <f>IF(ISBLANK('Model Participation Data'!$B$103),"-",'Model Participation Data'!$B$103)</f>
        <v>-</v>
      </c>
      <c r="D2403" s="38" t="str">
        <f>IF(ISBLANK('Model Participation Data'!$C$103),"-",'Model Participation Data'!$C$103)</f>
        <v>-</v>
      </c>
      <c r="E2403" s="38" t="str">
        <f>IF(ISBLANK('Model Participation Data'!$D$103),"-",'Model Participation Data'!$D$103)</f>
        <v>-</v>
      </c>
      <c r="F2403" s="38" t="str">
        <f>IF(ISBLANK('Model Participation Data'!$E$103),"-",'Model Participation Data'!$E$103)</f>
        <v>-</v>
      </c>
      <c r="G2403" s="151" t="str">
        <f>IF(ISBLANK('Model Participation Data'!$F$103),"-",'Model Participation Data'!$F$103)</f>
        <v>-</v>
      </c>
      <c r="H2403" s="253">
        <v>4</v>
      </c>
      <c r="I2403" s="253">
        <v>3</v>
      </c>
      <c r="J2403" s="150" t="str">
        <f t="shared" ref="J2403:J2466" si="84">CONCATENATE(H2403,I2403)</f>
        <v>43</v>
      </c>
      <c r="K2403" s="38" t="str">
        <f>IF(ISBLANK('Model Participation Data'!$L$103),"-",'Model Participation Data'!$L$103)</f>
        <v>-</v>
      </c>
      <c r="L2403" s="39" t="str">
        <f>IF(ISBLANK('Model Participation Data'!$M$103),"-",'Model Participation Data'!$M$103)</f>
        <v>-</v>
      </c>
      <c r="M2403" s="254">
        <f>IF(ISNA(SUMIFS(INDEX('Model Participation Data'!$N$8:$DX$57,0,MATCH(CONCATENATE($J2403,M$6),'Model Participation Data'!$N$6:$DX$6,0)),'Model Participation Data'!$B$8:$B$57,$C2403,'Model Participation Data'!$C$8:$C$57,$D2403)),"-",SUMIFS(INDEX('Model Participation Data'!$N$8:$DX$57,0,MATCH(CONCATENATE($J2403,M$6),'Model Participation Data'!$N$6:$DX$6,0)),'Model Participation Data'!$B$8:$B$57,$C2403,'Model Participation Data'!$C$8:$C$57,$D2403))</f>
        <v>0</v>
      </c>
      <c r="N2403" s="254">
        <f>IF(ISNA(SUMIFS(INDEX('Model Participation Data'!$N$8:$DX$57,0,MATCH(CONCATENATE($J2403,N$6),'Model Participation Data'!$N$6:$DX$6,0)),'Model Participation Data'!$B$8:$B$57,$C2403,'Model Participation Data'!$C$8:$C$57,$D2403)),"-",SUMIFS(INDEX('Model Participation Data'!$N$8:$DX$57,0,MATCH(CONCATENATE($J2403,N$6),'Model Participation Data'!$N$6:$DX$6,0)),'Model Participation Data'!$B$8:$B$57,$C2403,'Model Participation Data'!$C$8:$C$57,$D2403))</f>
        <v>0</v>
      </c>
      <c r="O2403" s="154">
        <f>IF(ISNA(SUMIFS(INDEX('Model Participation Data'!$N$8:$DX$57,0,MATCH(CONCATENATE($J2403,O$6),'Model Participation Data'!$N$6:$DX$6,0)),'Model Participation Data'!$B$8:$B$57,$C2403,'Model Participation Data'!$C$8:$C$57,$D2403)),"-",SUMIFS(INDEX('Model Participation Data'!$N$8:$DX$57,0,MATCH(CONCATENATE($J2403,O$6),'Model Participation Data'!$N$6:$DX$6,0)),'Model Participation Data'!$B$8:$B$57,$C2403,'Model Participation Data'!$C$8:$C$57,$D2403))</f>
        <v>0</v>
      </c>
    </row>
    <row r="2404" spans="2:15" x14ac:dyDescent="0.35">
      <c r="B2404" s="37" t="s">
        <v>80</v>
      </c>
      <c r="C2404" s="38" t="str">
        <f>IF(ISBLANK('Model Participation Data'!$B$103),"-",'Model Participation Data'!$B$103)</f>
        <v>-</v>
      </c>
      <c r="D2404" s="38" t="str">
        <f>IF(ISBLANK('Model Participation Data'!$C$103),"-",'Model Participation Data'!$C$103)</f>
        <v>-</v>
      </c>
      <c r="E2404" s="38" t="str">
        <f>IF(ISBLANK('Model Participation Data'!$D$103),"-",'Model Participation Data'!$D$103)</f>
        <v>-</v>
      </c>
      <c r="F2404" s="38" t="str">
        <f>IF(ISBLANK('Model Participation Data'!$E$103),"-",'Model Participation Data'!$E$103)</f>
        <v>-</v>
      </c>
      <c r="G2404" s="151" t="str">
        <f>IF(ISBLANK('Model Participation Data'!$F$103),"-",'Model Participation Data'!$F$103)</f>
        <v>-</v>
      </c>
      <c r="H2404" s="253">
        <v>4</v>
      </c>
      <c r="I2404" s="253">
        <v>4</v>
      </c>
      <c r="J2404" s="150" t="str">
        <f t="shared" si="84"/>
        <v>44</v>
      </c>
      <c r="K2404" s="38" t="str">
        <f>IF(ISBLANK('Model Participation Data'!$L$103),"-",'Model Participation Data'!$L$103)</f>
        <v>-</v>
      </c>
      <c r="L2404" s="39" t="str">
        <f>IF(ISBLANK('Model Participation Data'!$M$103),"-",'Model Participation Data'!$M$103)</f>
        <v>-</v>
      </c>
      <c r="M2404" s="254">
        <f>IF(ISNA(SUMIFS(INDEX('Model Participation Data'!$N$8:$DX$57,0,MATCH(CONCATENATE($J2404,M$6),'Model Participation Data'!$N$6:$DX$6,0)),'Model Participation Data'!$B$8:$B$57,$C2404,'Model Participation Data'!$C$8:$C$57,$D2404)),"-",SUMIFS(INDEX('Model Participation Data'!$N$8:$DX$57,0,MATCH(CONCATENATE($J2404,M$6),'Model Participation Data'!$N$6:$DX$6,0)),'Model Participation Data'!$B$8:$B$57,$C2404,'Model Participation Data'!$C$8:$C$57,$D2404))</f>
        <v>0</v>
      </c>
      <c r="N2404" s="254">
        <f>IF(ISNA(SUMIFS(INDEX('Model Participation Data'!$N$8:$DX$57,0,MATCH(CONCATENATE($J2404,N$6),'Model Participation Data'!$N$6:$DX$6,0)),'Model Participation Data'!$B$8:$B$57,$C2404,'Model Participation Data'!$C$8:$C$57,$D2404)),"-",SUMIFS(INDEX('Model Participation Data'!$N$8:$DX$57,0,MATCH(CONCATENATE($J2404,N$6),'Model Participation Data'!$N$6:$DX$6,0)),'Model Participation Data'!$B$8:$B$57,$C2404,'Model Participation Data'!$C$8:$C$57,$D2404))</f>
        <v>0</v>
      </c>
      <c r="O2404" s="154">
        <f>IF(ISNA(SUMIFS(INDEX('Model Participation Data'!$N$8:$DX$57,0,MATCH(CONCATENATE($J2404,O$6),'Model Participation Data'!$N$6:$DX$6,0)),'Model Participation Data'!$B$8:$B$57,$C2404,'Model Participation Data'!$C$8:$C$57,$D2404)),"-",SUMIFS(INDEX('Model Participation Data'!$N$8:$DX$57,0,MATCH(CONCATENATE($J2404,O$6),'Model Participation Data'!$N$6:$DX$6,0)),'Model Participation Data'!$B$8:$B$57,$C2404,'Model Participation Data'!$C$8:$C$57,$D2404))</f>
        <v>0</v>
      </c>
    </row>
    <row r="2405" spans="2:15" x14ac:dyDescent="0.35">
      <c r="B2405" s="37" t="s">
        <v>80</v>
      </c>
      <c r="C2405" s="38" t="str">
        <f>IF(ISBLANK('Model Participation Data'!$B$103),"-",'Model Participation Data'!$B$103)</f>
        <v>-</v>
      </c>
      <c r="D2405" s="38" t="str">
        <f>IF(ISBLANK('Model Participation Data'!$C$103),"-",'Model Participation Data'!$C$103)</f>
        <v>-</v>
      </c>
      <c r="E2405" s="38" t="str">
        <f>IF(ISBLANK('Model Participation Data'!$D$103),"-",'Model Participation Data'!$D$103)</f>
        <v>-</v>
      </c>
      <c r="F2405" s="38" t="str">
        <f>IF(ISBLANK('Model Participation Data'!$E$103),"-",'Model Participation Data'!$E$103)</f>
        <v>-</v>
      </c>
      <c r="G2405" s="151" t="str">
        <f>IF(ISBLANK('Model Participation Data'!$F$103),"-",'Model Participation Data'!$F$103)</f>
        <v>-</v>
      </c>
      <c r="H2405" s="253">
        <v>4</v>
      </c>
      <c r="I2405" s="253">
        <v>5</v>
      </c>
      <c r="J2405" s="150" t="str">
        <f t="shared" si="84"/>
        <v>45</v>
      </c>
      <c r="K2405" s="38" t="str">
        <f>IF(ISBLANK('Model Participation Data'!$L$103),"-",'Model Participation Data'!$L$103)</f>
        <v>-</v>
      </c>
      <c r="L2405" s="39" t="str">
        <f>IF(ISBLANK('Model Participation Data'!$M$103),"-",'Model Participation Data'!$M$103)</f>
        <v>-</v>
      </c>
      <c r="M2405" s="254">
        <f>IF(ISNA(SUMIFS(INDEX('Model Participation Data'!$N$8:$DX$57,0,MATCH(CONCATENATE($J2405,M$6),'Model Participation Data'!$N$6:$DX$6,0)),'Model Participation Data'!$B$8:$B$57,$C2405,'Model Participation Data'!$C$8:$C$57,$D2405)),"-",SUMIFS(INDEX('Model Participation Data'!$N$8:$DX$57,0,MATCH(CONCATENATE($J2405,M$6),'Model Participation Data'!$N$6:$DX$6,0)),'Model Participation Data'!$B$8:$B$57,$C2405,'Model Participation Data'!$C$8:$C$57,$D2405))</f>
        <v>0</v>
      </c>
      <c r="N2405" s="254">
        <f>IF(ISNA(SUMIFS(INDEX('Model Participation Data'!$N$8:$DX$57,0,MATCH(CONCATENATE($J2405,N$6),'Model Participation Data'!$N$6:$DX$6,0)),'Model Participation Data'!$B$8:$B$57,$C2405,'Model Participation Data'!$C$8:$C$57,$D2405)),"-",SUMIFS(INDEX('Model Participation Data'!$N$8:$DX$57,0,MATCH(CONCATENATE($J2405,N$6),'Model Participation Data'!$N$6:$DX$6,0)),'Model Participation Data'!$B$8:$B$57,$C2405,'Model Participation Data'!$C$8:$C$57,$D2405))</f>
        <v>0</v>
      </c>
      <c r="O2405" s="154">
        <f>IF(ISNA(SUMIFS(INDEX('Model Participation Data'!$N$8:$DX$57,0,MATCH(CONCATENATE($J2405,O$6),'Model Participation Data'!$N$6:$DX$6,0)),'Model Participation Data'!$B$8:$B$57,$C2405,'Model Participation Data'!$C$8:$C$57,$D2405)),"-",SUMIFS(INDEX('Model Participation Data'!$N$8:$DX$57,0,MATCH(CONCATENATE($J2405,O$6),'Model Participation Data'!$N$6:$DX$6,0)),'Model Participation Data'!$B$8:$B$57,$C2405,'Model Participation Data'!$C$8:$C$57,$D2405))</f>
        <v>0</v>
      </c>
    </row>
    <row r="2406" spans="2:15" x14ac:dyDescent="0.35">
      <c r="B2406" s="37" t="s">
        <v>80</v>
      </c>
      <c r="C2406" s="38" t="str">
        <f>IF(ISBLANK('Model Participation Data'!$B$103),"-",'Model Participation Data'!$B$103)</f>
        <v>-</v>
      </c>
      <c r="D2406" s="38" t="str">
        <f>IF(ISBLANK('Model Participation Data'!$C$103),"-",'Model Participation Data'!$C$103)</f>
        <v>-</v>
      </c>
      <c r="E2406" s="38" t="str">
        <f>IF(ISBLANK('Model Participation Data'!$D$103),"-",'Model Participation Data'!$D$103)</f>
        <v>-</v>
      </c>
      <c r="F2406" s="38" t="str">
        <f>IF(ISBLANK('Model Participation Data'!$E$103),"-",'Model Participation Data'!$E$103)</f>
        <v>-</v>
      </c>
      <c r="G2406" s="151" t="str">
        <f>IF(ISBLANK('Model Participation Data'!$F$103),"-",'Model Participation Data'!$F$103)</f>
        <v>-</v>
      </c>
      <c r="H2406" s="253">
        <v>4</v>
      </c>
      <c r="I2406" s="253" t="s">
        <v>65</v>
      </c>
      <c r="J2406" s="150" t="str">
        <f t="shared" si="84"/>
        <v>4Goal</v>
      </c>
      <c r="K2406" s="38" t="str">
        <f>IF(ISBLANK('Model Participation Data'!$L$103),"-",'Model Participation Data'!$L$103)</f>
        <v>-</v>
      </c>
      <c r="L2406" s="39" t="str">
        <f>IF(ISBLANK('Model Participation Data'!$M$103),"-",'Model Participation Data'!$M$103)</f>
        <v>-</v>
      </c>
      <c r="M2406" s="254" t="str">
        <f>IF(ISNA(SUMIFS(INDEX('Model Participation Data'!$N$8:$DX$57,0,MATCH(CONCATENATE($J2406,M$6),'Model Participation Data'!$N$6:$DX$6,0)),'Model Participation Data'!$B$8:$B$57,$C2406,'Model Participation Data'!$C$8:$C$57,$D2406)),"-",SUMIFS(INDEX('Model Participation Data'!$N$8:$DX$57,0,MATCH(CONCATENATE($J2406,M$6),'Model Participation Data'!$N$6:$DX$6,0)),'Model Participation Data'!$B$8:$B$57,$C2406,'Model Participation Data'!$C$8:$C$57,$D2406))</f>
        <v>-</v>
      </c>
      <c r="N2406" s="254" t="str">
        <f>IF(ISNA(SUMIFS(INDEX('Model Participation Data'!$N$8:$DX$57,0,MATCH(CONCATENATE($J2406,N$6),'Model Participation Data'!$N$6:$DX$6,0)),'Model Participation Data'!$B$8:$B$57,$C2406,'Model Participation Data'!$C$8:$C$57,$D2406)),"-",SUMIFS(INDEX('Model Participation Data'!$N$8:$DX$57,0,MATCH(CONCATENATE($J2406,N$6),'Model Participation Data'!$N$6:$DX$6,0)),'Model Participation Data'!$B$8:$B$57,$C2406,'Model Participation Data'!$C$8:$C$57,$D2406))</f>
        <v>-</v>
      </c>
      <c r="O2406" s="154">
        <f>IF(ISNA(SUMIFS(INDEX('Model Participation Data'!$N$8:$DX$57,0,MATCH(CONCATENATE($J2406,O$6),'Model Participation Data'!$N$6:$DX$6,0)),'Model Participation Data'!$B$8:$B$57,$C2406,'Model Participation Data'!$C$8:$C$57,$D2406)),"-",SUMIFS(INDEX('Model Participation Data'!$N$8:$DX$57,0,MATCH(CONCATENATE($J2406,O$6),'Model Participation Data'!$N$6:$DX$6,0)),'Model Participation Data'!$B$8:$B$57,$C2406,'Model Participation Data'!$C$8:$C$57,$D2406))</f>
        <v>0</v>
      </c>
    </row>
    <row r="2407" spans="2:15" x14ac:dyDescent="0.35">
      <c r="B2407" s="37" t="s">
        <v>80</v>
      </c>
      <c r="C2407" s="38" t="str">
        <f>IF(ISBLANK('Model Participation Data'!$B$104),"-",'Model Participation Data'!$B$104)</f>
        <v>-</v>
      </c>
      <c r="D2407" s="38" t="str">
        <f>IF(ISBLANK('Model Participation Data'!$C$104),"-",'Model Participation Data'!$C$104)</f>
        <v>-</v>
      </c>
      <c r="E2407" s="38" t="str">
        <f>IF(ISBLANK('Model Participation Data'!$D$104),"-",'Model Participation Data'!$D$104)</f>
        <v>-</v>
      </c>
      <c r="F2407" s="38" t="str">
        <f>IF(ISBLANK('Model Participation Data'!$E$104),"-",'Model Participation Data'!$E$104)</f>
        <v>-</v>
      </c>
      <c r="G2407" s="151" t="str">
        <f>IF(ISBLANK('Model Participation Data'!$F$104),"-",'Model Participation Data'!$F$104)</f>
        <v>-</v>
      </c>
      <c r="H2407" s="253" t="s">
        <v>64</v>
      </c>
      <c r="I2407" s="253" t="s">
        <v>64</v>
      </c>
      <c r="J2407" s="150" t="str">
        <f t="shared" si="84"/>
        <v>BaselineBaseline</v>
      </c>
      <c r="K2407" s="38" t="str">
        <f>IF(ISBLANK('Model Participation Data'!$L$104),"-",'Model Participation Data'!$L$104)</f>
        <v>-</v>
      </c>
      <c r="L2407" s="39" t="str">
        <f>IF(ISBLANK('Model Participation Data'!$M$104),"-",'Model Participation Data'!$M$104)</f>
        <v>-</v>
      </c>
      <c r="M2407" s="254">
        <f>IF(ISNA(SUMIFS(INDEX('Model Participation Data'!$N$8:$DX$57,0,MATCH(CONCATENATE($J2407,M$6),'Model Participation Data'!$N$6:$DX$6,0)),'Model Participation Data'!$B$8:$B$57,$C2407,'Model Participation Data'!$C$8:$C$57,$D2407)),"-",SUMIFS(INDEX('Model Participation Data'!$N$8:$DX$57,0,MATCH(CONCATENATE($J2407,M$6),'Model Participation Data'!$N$6:$DX$6,0)),'Model Participation Data'!$B$8:$B$57,$C2407,'Model Participation Data'!$C$8:$C$57,$D2407))</f>
        <v>0</v>
      </c>
      <c r="N2407" s="254">
        <f>IF(ISNA(SUMIFS(INDEX('Model Participation Data'!$N$8:$DX$57,0,MATCH(CONCATENATE($J2407,N$6),'Model Participation Data'!$N$6:$DX$6,0)),'Model Participation Data'!$B$8:$B$57,$C2407,'Model Participation Data'!$C$8:$C$57,$D2407)),"-",SUMIFS(INDEX('Model Participation Data'!$N$8:$DX$57,0,MATCH(CONCATENATE($J2407,N$6),'Model Participation Data'!$N$6:$DX$6,0)),'Model Participation Data'!$B$8:$B$57,$C2407,'Model Participation Data'!$C$8:$C$57,$D2407))</f>
        <v>0</v>
      </c>
      <c r="O2407" s="154">
        <f>IF(ISNA(SUMIFS(INDEX('Model Participation Data'!$N$8:$DX$57,0,MATCH(CONCATENATE($J2407,O$6),'Model Participation Data'!$N$6:$DX$6,0)),'Model Participation Data'!$B$8:$B$57,$C2407,'Model Participation Data'!$C$8:$C$57,$D2407)),"-",SUMIFS(INDEX('Model Participation Data'!$N$8:$DX$57,0,MATCH(CONCATENATE($J2407,O$6),'Model Participation Data'!$N$6:$DX$6,0)),'Model Participation Data'!$B$8:$B$57,$C2407,'Model Participation Data'!$C$8:$C$57,$D2407))</f>
        <v>0</v>
      </c>
    </row>
    <row r="2408" spans="2:15" x14ac:dyDescent="0.35">
      <c r="B2408" s="37" t="s">
        <v>80</v>
      </c>
      <c r="C2408" s="38" t="str">
        <f>IF(ISBLANK('Model Participation Data'!$B$104),"-",'Model Participation Data'!$B$104)</f>
        <v>-</v>
      </c>
      <c r="D2408" s="38" t="str">
        <f>IF(ISBLANK('Model Participation Data'!$C$104),"-",'Model Participation Data'!$C$104)</f>
        <v>-</v>
      </c>
      <c r="E2408" s="38" t="str">
        <f>IF(ISBLANK('Model Participation Data'!$D$104),"-",'Model Participation Data'!$D$104)</f>
        <v>-</v>
      </c>
      <c r="F2408" s="38" t="str">
        <f>IF(ISBLANK('Model Participation Data'!$E$104),"-",'Model Participation Data'!$E$104)</f>
        <v>-</v>
      </c>
      <c r="G2408" s="151" t="str">
        <f>IF(ISBLANK('Model Participation Data'!$F$104),"-",'Model Participation Data'!$F$104)</f>
        <v>-</v>
      </c>
      <c r="H2408" s="253">
        <v>1</v>
      </c>
      <c r="I2408" s="253">
        <v>1</v>
      </c>
      <c r="J2408" s="150" t="str">
        <f t="shared" si="84"/>
        <v>11</v>
      </c>
      <c r="K2408" s="38" t="str">
        <f>IF(ISBLANK('Model Participation Data'!$L$104),"-",'Model Participation Data'!$L$104)</f>
        <v>-</v>
      </c>
      <c r="L2408" s="39" t="str">
        <f>IF(ISBLANK('Model Participation Data'!$M$104),"-",'Model Participation Data'!$M$104)</f>
        <v>-</v>
      </c>
      <c r="M2408" s="254">
        <f>IF(ISNA(SUMIFS(INDEX('Model Participation Data'!$N$8:$DX$57,0,MATCH(CONCATENATE($J2408,M$6),'Model Participation Data'!$N$6:$DX$6,0)),'Model Participation Data'!$B$8:$B$57,$C2408,'Model Participation Data'!$C$8:$C$57,$D2408)),"-",SUMIFS(INDEX('Model Participation Data'!$N$8:$DX$57,0,MATCH(CONCATENATE($J2408,M$6),'Model Participation Data'!$N$6:$DX$6,0)),'Model Participation Data'!$B$8:$B$57,$C2408,'Model Participation Data'!$C$8:$C$57,$D2408))</f>
        <v>0</v>
      </c>
      <c r="N2408" s="254">
        <f>IF(ISNA(SUMIFS(INDEX('Model Participation Data'!$N$8:$DX$57,0,MATCH(CONCATENATE($J2408,N$6),'Model Participation Data'!$N$6:$DX$6,0)),'Model Participation Data'!$B$8:$B$57,$C2408,'Model Participation Data'!$C$8:$C$57,$D2408)),"-",SUMIFS(INDEX('Model Participation Data'!$N$8:$DX$57,0,MATCH(CONCATENATE($J2408,N$6),'Model Participation Data'!$N$6:$DX$6,0)),'Model Participation Data'!$B$8:$B$57,$C2408,'Model Participation Data'!$C$8:$C$57,$D2408))</f>
        <v>0</v>
      </c>
      <c r="O2408" s="154">
        <f>IF(ISNA(SUMIFS(INDEX('Model Participation Data'!$N$8:$DX$57,0,MATCH(CONCATENATE($J2408,O$6),'Model Participation Data'!$N$6:$DX$6,0)),'Model Participation Data'!$B$8:$B$57,$C2408,'Model Participation Data'!$C$8:$C$57,$D2408)),"-",SUMIFS(INDEX('Model Participation Data'!$N$8:$DX$57,0,MATCH(CONCATENATE($J2408,O$6),'Model Participation Data'!$N$6:$DX$6,0)),'Model Participation Data'!$B$8:$B$57,$C2408,'Model Participation Data'!$C$8:$C$57,$D2408))</f>
        <v>0</v>
      </c>
    </row>
    <row r="2409" spans="2:15" x14ac:dyDescent="0.35">
      <c r="B2409" s="37" t="s">
        <v>80</v>
      </c>
      <c r="C2409" s="38" t="str">
        <f>IF(ISBLANK('Model Participation Data'!$B$104),"-",'Model Participation Data'!$B$104)</f>
        <v>-</v>
      </c>
      <c r="D2409" s="38" t="str">
        <f>IF(ISBLANK('Model Participation Data'!$C$104),"-",'Model Participation Data'!$C$104)</f>
        <v>-</v>
      </c>
      <c r="E2409" s="38" t="str">
        <f>IF(ISBLANK('Model Participation Data'!$D$104),"-",'Model Participation Data'!$D$104)</f>
        <v>-</v>
      </c>
      <c r="F2409" s="38" t="str">
        <f>IF(ISBLANK('Model Participation Data'!$E$104),"-",'Model Participation Data'!$E$104)</f>
        <v>-</v>
      </c>
      <c r="G2409" s="151" t="str">
        <f>IF(ISBLANK('Model Participation Data'!$F$104),"-",'Model Participation Data'!$F$104)</f>
        <v>-</v>
      </c>
      <c r="H2409" s="253">
        <v>1</v>
      </c>
      <c r="I2409" s="253">
        <v>2</v>
      </c>
      <c r="J2409" s="150" t="str">
        <f t="shared" si="84"/>
        <v>12</v>
      </c>
      <c r="K2409" s="38" t="str">
        <f>IF(ISBLANK('Model Participation Data'!$L$104),"-",'Model Participation Data'!$L$104)</f>
        <v>-</v>
      </c>
      <c r="L2409" s="39" t="str">
        <f>IF(ISBLANK('Model Participation Data'!$M$104),"-",'Model Participation Data'!$M$104)</f>
        <v>-</v>
      </c>
      <c r="M2409" s="254">
        <f>IF(ISNA(SUMIFS(INDEX('Model Participation Data'!$N$8:$DX$57,0,MATCH(CONCATENATE($J2409,M$6),'Model Participation Data'!$N$6:$DX$6,0)),'Model Participation Data'!$B$8:$B$57,$C2409,'Model Participation Data'!$C$8:$C$57,$D2409)),"-",SUMIFS(INDEX('Model Participation Data'!$N$8:$DX$57,0,MATCH(CONCATENATE($J2409,M$6),'Model Participation Data'!$N$6:$DX$6,0)),'Model Participation Data'!$B$8:$B$57,$C2409,'Model Participation Data'!$C$8:$C$57,$D2409))</f>
        <v>0</v>
      </c>
      <c r="N2409" s="254">
        <f>IF(ISNA(SUMIFS(INDEX('Model Participation Data'!$N$8:$DX$57,0,MATCH(CONCATENATE($J2409,N$6),'Model Participation Data'!$N$6:$DX$6,0)),'Model Participation Data'!$B$8:$B$57,$C2409,'Model Participation Data'!$C$8:$C$57,$D2409)),"-",SUMIFS(INDEX('Model Participation Data'!$N$8:$DX$57,0,MATCH(CONCATENATE($J2409,N$6),'Model Participation Data'!$N$6:$DX$6,0)),'Model Participation Data'!$B$8:$B$57,$C2409,'Model Participation Data'!$C$8:$C$57,$D2409))</f>
        <v>0</v>
      </c>
      <c r="O2409" s="154">
        <f>IF(ISNA(SUMIFS(INDEX('Model Participation Data'!$N$8:$DX$57,0,MATCH(CONCATENATE($J2409,O$6),'Model Participation Data'!$N$6:$DX$6,0)),'Model Participation Data'!$B$8:$B$57,$C2409,'Model Participation Data'!$C$8:$C$57,$D2409)),"-",SUMIFS(INDEX('Model Participation Data'!$N$8:$DX$57,0,MATCH(CONCATENATE($J2409,O$6),'Model Participation Data'!$N$6:$DX$6,0)),'Model Participation Data'!$B$8:$B$57,$C2409,'Model Participation Data'!$C$8:$C$57,$D2409))</f>
        <v>0</v>
      </c>
    </row>
    <row r="2410" spans="2:15" x14ac:dyDescent="0.35">
      <c r="B2410" s="37" t="s">
        <v>80</v>
      </c>
      <c r="C2410" s="38" t="str">
        <f>IF(ISBLANK('Model Participation Data'!$B$104),"-",'Model Participation Data'!$B$104)</f>
        <v>-</v>
      </c>
      <c r="D2410" s="38" t="str">
        <f>IF(ISBLANK('Model Participation Data'!$C$104),"-",'Model Participation Data'!$C$104)</f>
        <v>-</v>
      </c>
      <c r="E2410" s="38" t="str">
        <f>IF(ISBLANK('Model Participation Data'!$D$104),"-",'Model Participation Data'!$D$104)</f>
        <v>-</v>
      </c>
      <c r="F2410" s="38" t="str">
        <f>IF(ISBLANK('Model Participation Data'!$E$104),"-",'Model Participation Data'!$E$104)</f>
        <v>-</v>
      </c>
      <c r="G2410" s="151" t="str">
        <f>IF(ISBLANK('Model Participation Data'!$F$104),"-",'Model Participation Data'!$F$104)</f>
        <v>-</v>
      </c>
      <c r="H2410" s="253">
        <v>1</v>
      </c>
      <c r="I2410" s="253">
        <v>3</v>
      </c>
      <c r="J2410" s="150" t="str">
        <f t="shared" si="84"/>
        <v>13</v>
      </c>
      <c r="K2410" s="38" t="str">
        <f>IF(ISBLANK('Model Participation Data'!$L$104),"-",'Model Participation Data'!$L$104)</f>
        <v>-</v>
      </c>
      <c r="L2410" s="39" t="str">
        <f>IF(ISBLANK('Model Participation Data'!$M$104),"-",'Model Participation Data'!$M$104)</f>
        <v>-</v>
      </c>
      <c r="M2410" s="254">
        <f>IF(ISNA(SUMIFS(INDEX('Model Participation Data'!$N$8:$DX$57,0,MATCH(CONCATENATE($J2410,M$6),'Model Participation Data'!$N$6:$DX$6,0)),'Model Participation Data'!$B$8:$B$57,$C2410,'Model Participation Data'!$C$8:$C$57,$D2410)),"-",SUMIFS(INDEX('Model Participation Data'!$N$8:$DX$57,0,MATCH(CONCATENATE($J2410,M$6),'Model Participation Data'!$N$6:$DX$6,0)),'Model Participation Data'!$B$8:$B$57,$C2410,'Model Participation Data'!$C$8:$C$57,$D2410))</f>
        <v>0</v>
      </c>
      <c r="N2410" s="254">
        <f>IF(ISNA(SUMIFS(INDEX('Model Participation Data'!$N$8:$DX$57,0,MATCH(CONCATENATE($J2410,N$6),'Model Participation Data'!$N$6:$DX$6,0)),'Model Participation Data'!$B$8:$B$57,$C2410,'Model Participation Data'!$C$8:$C$57,$D2410)),"-",SUMIFS(INDEX('Model Participation Data'!$N$8:$DX$57,0,MATCH(CONCATENATE($J2410,N$6),'Model Participation Data'!$N$6:$DX$6,0)),'Model Participation Data'!$B$8:$B$57,$C2410,'Model Participation Data'!$C$8:$C$57,$D2410))</f>
        <v>0</v>
      </c>
      <c r="O2410" s="154">
        <f>IF(ISNA(SUMIFS(INDEX('Model Participation Data'!$N$8:$DX$57,0,MATCH(CONCATENATE($J2410,O$6),'Model Participation Data'!$N$6:$DX$6,0)),'Model Participation Data'!$B$8:$B$57,$C2410,'Model Participation Data'!$C$8:$C$57,$D2410)),"-",SUMIFS(INDEX('Model Participation Data'!$N$8:$DX$57,0,MATCH(CONCATENATE($J2410,O$6),'Model Participation Data'!$N$6:$DX$6,0)),'Model Participation Data'!$B$8:$B$57,$C2410,'Model Participation Data'!$C$8:$C$57,$D2410))</f>
        <v>0</v>
      </c>
    </row>
    <row r="2411" spans="2:15" x14ac:dyDescent="0.35">
      <c r="B2411" s="37" t="s">
        <v>80</v>
      </c>
      <c r="C2411" s="38" t="str">
        <f>IF(ISBLANK('Model Participation Data'!$B$104),"-",'Model Participation Data'!$B$104)</f>
        <v>-</v>
      </c>
      <c r="D2411" s="38" t="str">
        <f>IF(ISBLANK('Model Participation Data'!$C$104),"-",'Model Participation Data'!$C$104)</f>
        <v>-</v>
      </c>
      <c r="E2411" s="38" t="str">
        <f>IF(ISBLANK('Model Participation Data'!$D$104),"-",'Model Participation Data'!$D$104)</f>
        <v>-</v>
      </c>
      <c r="F2411" s="38" t="str">
        <f>IF(ISBLANK('Model Participation Data'!$E$104),"-",'Model Participation Data'!$E$104)</f>
        <v>-</v>
      </c>
      <c r="G2411" s="151" t="str">
        <f>IF(ISBLANK('Model Participation Data'!$F$104),"-",'Model Participation Data'!$F$104)</f>
        <v>-</v>
      </c>
      <c r="H2411" s="253">
        <v>1</v>
      </c>
      <c r="I2411" s="253">
        <v>4</v>
      </c>
      <c r="J2411" s="150" t="str">
        <f t="shared" si="84"/>
        <v>14</v>
      </c>
      <c r="K2411" s="38" t="str">
        <f>IF(ISBLANK('Model Participation Data'!$L$104),"-",'Model Participation Data'!$L$104)</f>
        <v>-</v>
      </c>
      <c r="L2411" s="39" t="str">
        <f>IF(ISBLANK('Model Participation Data'!$M$104),"-",'Model Participation Data'!$M$104)</f>
        <v>-</v>
      </c>
      <c r="M2411" s="254">
        <f>IF(ISNA(SUMIFS(INDEX('Model Participation Data'!$N$8:$DX$57,0,MATCH(CONCATENATE($J2411,M$6),'Model Participation Data'!$N$6:$DX$6,0)),'Model Participation Data'!$B$8:$B$57,$C2411,'Model Participation Data'!$C$8:$C$57,$D2411)),"-",SUMIFS(INDEX('Model Participation Data'!$N$8:$DX$57,0,MATCH(CONCATENATE($J2411,M$6),'Model Participation Data'!$N$6:$DX$6,0)),'Model Participation Data'!$B$8:$B$57,$C2411,'Model Participation Data'!$C$8:$C$57,$D2411))</f>
        <v>0</v>
      </c>
      <c r="N2411" s="254">
        <f>IF(ISNA(SUMIFS(INDEX('Model Participation Data'!$N$8:$DX$57,0,MATCH(CONCATENATE($J2411,N$6),'Model Participation Data'!$N$6:$DX$6,0)),'Model Participation Data'!$B$8:$B$57,$C2411,'Model Participation Data'!$C$8:$C$57,$D2411)),"-",SUMIFS(INDEX('Model Participation Data'!$N$8:$DX$57,0,MATCH(CONCATENATE($J2411,N$6),'Model Participation Data'!$N$6:$DX$6,0)),'Model Participation Data'!$B$8:$B$57,$C2411,'Model Participation Data'!$C$8:$C$57,$D2411))</f>
        <v>0</v>
      </c>
      <c r="O2411" s="154">
        <f>IF(ISNA(SUMIFS(INDEX('Model Participation Data'!$N$8:$DX$57,0,MATCH(CONCATENATE($J2411,O$6),'Model Participation Data'!$N$6:$DX$6,0)),'Model Participation Data'!$B$8:$B$57,$C2411,'Model Participation Data'!$C$8:$C$57,$D2411)),"-",SUMIFS(INDEX('Model Participation Data'!$N$8:$DX$57,0,MATCH(CONCATENATE($J2411,O$6),'Model Participation Data'!$N$6:$DX$6,0)),'Model Participation Data'!$B$8:$B$57,$C2411,'Model Participation Data'!$C$8:$C$57,$D2411))</f>
        <v>0</v>
      </c>
    </row>
    <row r="2412" spans="2:15" x14ac:dyDescent="0.35">
      <c r="B2412" s="37" t="s">
        <v>80</v>
      </c>
      <c r="C2412" s="38" t="str">
        <f>IF(ISBLANK('Model Participation Data'!$B$104),"-",'Model Participation Data'!$B$104)</f>
        <v>-</v>
      </c>
      <c r="D2412" s="38" t="str">
        <f>IF(ISBLANK('Model Participation Data'!$C$104),"-",'Model Participation Data'!$C$104)</f>
        <v>-</v>
      </c>
      <c r="E2412" s="38" t="str">
        <f>IF(ISBLANK('Model Participation Data'!$D$104),"-",'Model Participation Data'!$D$104)</f>
        <v>-</v>
      </c>
      <c r="F2412" s="38" t="str">
        <f>IF(ISBLANK('Model Participation Data'!$E$104),"-",'Model Participation Data'!$E$104)</f>
        <v>-</v>
      </c>
      <c r="G2412" s="151" t="str">
        <f>IF(ISBLANK('Model Participation Data'!$F$104),"-",'Model Participation Data'!$F$104)</f>
        <v>-</v>
      </c>
      <c r="H2412" s="253">
        <v>1</v>
      </c>
      <c r="I2412" s="253">
        <v>5</v>
      </c>
      <c r="J2412" s="150" t="str">
        <f t="shared" si="84"/>
        <v>15</v>
      </c>
      <c r="K2412" s="38" t="str">
        <f>IF(ISBLANK('Model Participation Data'!$L$104),"-",'Model Participation Data'!$L$104)</f>
        <v>-</v>
      </c>
      <c r="L2412" s="39" t="str">
        <f>IF(ISBLANK('Model Participation Data'!$M$104),"-",'Model Participation Data'!$M$104)</f>
        <v>-</v>
      </c>
      <c r="M2412" s="254">
        <f>IF(ISNA(SUMIFS(INDEX('Model Participation Data'!$N$8:$DX$57,0,MATCH(CONCATENATE($J2412,M$6),'Model Participation Data'!$N$6:$DX$6,0)),'Model Participation Data'!$B$8:$B$57,$C2412,'Model Participation Data'!$C$8:$C$57,$D2412)),"-",SUMIFS(INDEX('Model Participation Data'!$N$8:$DX$57,0,MATCH(CONCATENATE($J2412,M$6),'Model Participation Data'!$N$6:$DX$6,0)),'Model Participation Data'!$B$8:$B$57,$C2412,'Model Participation Data'!$C$8:$C$57,$D2412))</f>
        <v>0</v>
      </c>
      <c r="N2412" s="254">
        <f>IF(ISNA(SUMIFS(INDEX('Model Participation Data'!$N$8:$DX$57,0,MATCH(CONCATENATE($J2412,N$6),'Model Participation Data'!$N$6:$DX$6,0)),'Model Participation Data'!$B$8:$B$57,$C2412,'Model Participation Data'!$C$8:$C$57,$D2412)),"-",SUMIFS(INDEX('Model Participation Data'!$N$8:$DX$57,0,MATCH(CONCATENATE($J2412,N$6),'Model Participation Data'!$N$6:$DX$6,0)),'Model Participation Data'!$B$8:$B$57,$C2412,'Model Participation Data'!$C$8:$C$57,$D2412))</f>
        <v>0</v>
      </c>
      <c r="O2412" s="154">
        <f>IF(ISNA(SUMIFS(INDEX('Model Participation Data'!$N$8:$DX$57,0,MATCH(CONCATENATE($J2412,O$6),'Model Participation Data'!$N$6:$DX$6,0)),'Model Participation Data'!$B$8:$B$57,$C2412,'Model Participation Data'!$C$8:$C$57,$D2412)),"-",SUMIFS(INDEX('Model Participation Data'!$N$8:$DX$57,0,MATCH(CONCATENATE($J2412,O$6),'Model Participation Data'!$N$6:$DX$6,0)),'Model Participation Data'!$B$8:$B$57,$C2412,'Model Participation Data'!$C$8:$C$57,$D2412))</f>
        <v>0</v>
      </c>
    </row>
    <row r="2413" spans="2:15" x14ac:dyDescent="0.35">
      <c r="B2413" s="37" t="s">
        <v>80</v>
      </c>
      <c r="C2413" s="38" t="str">
        <f>IF(ISBLANK('Model Participation Data'!$B$104),"-",'Model Participation Data'!$B$104)</f>
        <v>-</v>
      </c>
      <c r="D2413" s="38" t="str">
        <f>IF(ISBLANK('Model Participation Data'!$C$104),"-",'Model Participation Data'!$C$104)</f>
        <v>-</v>
      </c>
      <c r="E2413" s="38" t="str">
        <f>IF(ISBLANK('Model Participation Data'!$D$104),"-",'Model Participation Data'!$D$104)</f>
        <v>-</v>
      </c>
      <c r="F2413" s="38" t="str">
        <f>IF(ISBLANK('Model Participation Data'!$E$104),"-",'Model Participation Data'!$E$104)</f>
        <v>-</v>
      </c>
      <c r="G2413" s="151" t="str">
        <f>IF(ISBLANK('Model Participation Data'!$F$104),"-",'Model Participation Data'!$F$104)</f>
        <v>-</v>
      </c>
      <c r="H2413" s="253">
        <v>1</v>
      </c>
      <c r="I2413" s="253" t="s">
        <v>65</v>
      </c>
      <c r="J2413" s="150" t="str">
        <f t="shared" si="84"/>
        <v>1Goal</v>
      </c>
      <c r="K2413" s="38" t="str">
        <f>IF(ISBLANK('Model Participation Data'!$L$104),"-",'Model Participation Data'!$L$104)</f>
        <v>-</v>
      </c>
      <c r="L2413" s="39" t="str">
        <f>IF(ISBLANK('Model Participation Data'!$M$104),"-",'Model Participation Data'!$M$104)</f>
        <v>-</v>
      </c>
      <c r="M2413" s="254" t="str">
        <f>IF(ISNA(SUMIFS(INDEX('Model Participation Data'!$N$8:$DX$57,0,MATCH(CONCATENATE($J2413,M$6),'Model Participation Data'!$N$6:$DX$6,0)),'Model Participation Data'!$B$8:$B$57,$C2413,'Model Participation Data'!$C$8:$C$57,$D2413)),"-",SUMIFS(INDEX('Model Participation Data'!$N$8:$DX$57,0,MATCH(CONCATENATE($J2413,M$6),'Model Participation Data'!$N$6:$DX$6,0)),'Model Participation Data'!$B$8:$B$57,$C2413,'Model Participation Data'!$C$8:$C$57,$D2413))</f>
        <v>-</v>
      </c>
      <c r="N2413" s="254" t="str">
        <f>IF(ISNA(SUMIFS(INDEX('Model Participation Data'!$N$8:$DX$57,0,MATCH(CONCATENATE($J2413,N$6),'Model Participation Data'!$N$6:$DX$6,0)),'Model Participation Data'!$B$8:$B$57,$C2413,'Model Participation Data'!$C$8:$C$57,$D2413)),"-",SUMIFS(INDEX('Model Participation Data'!$N$8:$DX$57,0,MATCH(CONCATENATE($J2413,N$6),'Model Participation Data'!$N$6:$DX$6,0)),'Model Participation Data'!$B$8:$B$57,$C2413,'Model Participation Data'!$C$8:$C$57,$D2413))</f>
        <v>-</v>
      </c>
      <c r="O2413" s="154">
        <f>IF(ISNA(SUMIFS(INDEX('Model Participation Data'!$N$8:$DX$57,0,MATCH(CONCATENATE($J2413,O$6),'Model Participation Data'!$N$6:$DX$6,0)),'Model Participation Data'!$B$8:$B$57,$C2413,'Model Participation Data'!$C$8:$C$57,$D2413)),"-",SUMIFS(INDEX('Model Participation Data'!$N$8:$DX$57,0,MATCH(CONCATENATE($J2413,O$6),'Model Participation Data'!$N$6:$DX$6,0)),'Model Participation Data'!$B$8:$B$57,$C2413,'Model Participation Data'!$C$8:$C$57,$D2413))</f>
        <v>0</v>
      </c>
    </row>
    <row r="2414" spans="2:15" x14ac:dyDescent="0.35">
      <c r="B2414" s="37" t="s">
        <v>80</v>
      </c>
      <c r="C2414" s="38" t="str">
        <f>IF(ISBLANK('Model Participation Data'!$B$104),"-",'Model Participation Data'!$B$104)</f>
        <v>-</v>
      </c>
      <c r="D2414" s="38" t="str">
        <f>IF(ISBLANK('Model Participation Data'!$C$104),"-",'Model Participation Data'!$C$104)</f>
        <v>-</v>
      </c>
      <c r="E2414" s="38" t="str">
        <f>IF(ISBLANK('Model Participation Data'!$D$104),"-",'Model Participation Data'!$D$104)</f>
        <v>-</v>
      </c>
      <c r="F2414" s="38" t="str">
        <f>IF(ISBLANK('Model Participation Data'!$E$104),"-",'Model Participation Data'!$E$104)</f>
        <v>-</v>
      </c>
      <c r="G2414" s="151" t="str">
        <f>IF(ISBLANK('Model Participation Data'!$F$104),"-",'Model Participation Data'!$F$104)</f>
        <v>-</v>
      </c>
      <c r="H2414" s="253">
        <v>2</v>
      </c>
      <c r="I2414" s="253">
        <v>1</v>
      </c>
      <c r="J2414" s="150" t="str">
        <f t="shared" si="84"/>
        <v>21</v>
      </c>
      <c r="K2414" s="38" t="str">
        <f>IF(ISBLANK('Model Participation Data'!$L$104),"-",'Model Participation Data'!$L$104)</f>
        <v>-</v>
      </c>
      <c r="L2414" s="39" t="str">
        <f>IF(ISBLANK('Model Participation Data'!$M$104),"-",'Model Participation Data'!$M$104)</f>
        <v>-</v>
      </c>
      <c r="M2414" s="254">
        <f>IF(ISNA(SUMIFS(INDEX('Model Participation Data'!$N$8:$DX$57,0,MATCH(CONCATENATE($J2414,M$6),'Model Participation Data'!$N$6:$DX$6,0)),'Model Participation Data'!$B$8:$B$57,$C2414,'Model Participation Data'!$C$8:$C$57,$D2414)),"-",SUMIFS(INDEX('Model Participation Data'!$N$8:$DX$57,0,MATCH(CONCATENATE($J2414,M$6),'Model Participation Data'!$N$6:$DX$6,0)),'Model Participation Data'!$B$8:$B$57,$C2414,'Model Participation Data'!$C$8:$C$57,$D2414))</f>
        <v>0</v>
      </c>
      <c r="N2414" s="254">
        <f>IF(ISNA(SUMIFS(INDEX('Model Participation Data'!$N$8:$DX$57,0,MATCH(CONCATENATE($J2414,N$6),'Model Participation Data'!$N$6:$DX$6,0)),'Model Participation Data'!$B$8:$B$57,$C2414,'Model Participation Data'!$C$8:$C$57,$D2414)),"-",SUMIFS(INDEX('Model Participation Data'!$N$8:$DX$57,0,MATCH(CONCATENATE($J2414,N$6),'Model Participation Data'!$N$6:$DX$6,0)),'Model Participation Data'!$B$8:$B$57,$C2414,'Model Participation Data'!$C$8:$C$57,$D2414))</f>
        <v>0</v>
      </c>
      <c r="O2414" s="154">
        <f>IF(ISNA(SUMIFS(INDEX('Model Participation Data'!$N$8:$DX$57,0,MATCH(CONCATENATE($J2414,O$6),'Model Participation Data'!$N$6:$DX$6,0)),'Model Participation Data'!$B$8:$B$57,$C2414,'Model Participation Data'!$C$8:$C$57,$D2414)),"-",SUMIFS(INDEX('Model Participation Data'!$N$8:$DX$57,0,MATCH(CONCATENATE($J2414,O$6),'Model Participation Data'!$N$6:$DX$6,0)),'Model Participation Data'!$B$8:$B$57,$C2414,'Model Participation Data'!$C$8:$C$57,$D2414))</f>
        <v>0</v>
      </c>
    </row>
    <row r="2415" spans="2:15" x14ac:dyDescent="0.35">
      <c r="B2415" s="37" t="s">
        <v>80</v>
      </c>
      <c r="C2415" s="38" t="str">
        <f>IF(ISBLANK('Model Participation Data'!$B$104),"-",'Model Participation Data'!$B$104)</f>
        <v>-</v>
      </c>
      <c r="D2415" s="38" t="str">
        <f>IF(ISBLANK('Model Participation Data'!$C$104),"-",'Model Participation Data'!$C$104)</f>
        <v>-</v>
      </c>
      <c r="E2415" s="38" t="str">
        <f>IF(ISBLANK('Model Participation Data'!$D$104),"-",'Model Participation Data'!$D$104)</f>
        <v>-</v>
      </c>
      <c r="F2415" s="38" t="str">
        <f>IF(ISBLANK('Model Participation Data'!$E$104),"-",'Model Participation Data'!$E$104)</f>
        <v>-</v>
      </c>
      <c r="G2415" s="151" t="str">
        <f>IF(ISBLANK('Model Participation Data'!$F$104),"-",'Model Participation Data'!$F$104)</f>
        <v>-</v>
      </c>
      <c r="H2415" s="253">
        <v>2</v>
      </c>
      <c r="I2415" s="253">
        <v>2</v>
      </c>
      <c r="J2415" s="150" t="str">
        <f t="shared" si="84"/>
        <v>22</v>
      </c>
      <c r="K2415" s="38" t="str">
        <f>IF(ISBLANK('Model Participation Data'!$L$104),"-",'Model Participation Data'!$L$104)</f>
        <v>-</v>
      </c>
      <c r="L2415" s="39" t="str">
        <f>IF(ISBLANK('Model Participation Data'!$M$104),"-",'Model Participation Data'!$M$104)</f>
        <v>-</v>
      </c>
      <c r="M2415" s="254">
        <f>IF(ISNA(SUMIFS(INDEX('Model Participation Data'!$N$8:$DX$57,0,MATCH(CONCATENATE($J2415,M$6),'Model Participation Data'!$N$6:$DX$6,0)),'Model Participation Data'!$B$8:$B$57,$C2415,'Model Participation Data'!$C$8:$C$57,$D2415)),"-",SUMIFS(INDEX('Model Participation Data'!$N$8:$DX$57,0,MATCH(CONCATENATE($J2415,M$6),'Model Participation Data'!$N$6:$DX$6,0)),'Model Participation Data'!$B$8:$B$57,$C2415,'Model Participation Data'!$C$8:$C$57,$D2415))</f>
        <v>0</v>
      </c>
      <c r="N2415" s="254">
        <f>IF(ISNA(SUMIFS(INDEX('Model Participation Data'!$N$8:$DX$57,0,MATCH(CONCATENATE($J2415,N$6),'Model Participation Data'!$N$6:$DX$6,0)),'Model Participation Data'!$B$8:$B$57,$C2415,'Model Participation Data'!$C$8:$C$57,$D2415)),"-",SUMIFS(INDEX('Model Participation Data'!$N$8:$DX$57,0,MATCH(CONCATENATE($J2415,N$6),'Model Participation Data'!$N$6:$DX$6,0)),'Model Participation Data'!$B$8:$B$57,$C2415,'Model Participation Data'!$C$8:$C$57,$D2415))</f>
        <v>0</v>
      </c>
      <c r="O2415" s="154">
        <f>IF(ISNA(SUMIFS(INDEX('Model Participation Data'!$N$8:$DX$57,0,MATCH(CONCATENATE($J2415,O$6),'Model Participation Data'!$N$6:$DX$6,0)),'Model Participation Data'!$B$8:$B$57,$C2415,'Model Participation Data'!$C$8:$C$57,$D2415)),"-",SUMIFS(INDEX('Model Participation Data'!$N$8:$DX$57,0,MATCH(CONCATENATE($J2415,O$6),'Model Participation Data'!$N$6:$DX$6,0)),'Model Participation Data'!$B$8:$B$57,$C2415,'Model Participation Data'!$C$8:$C$57,$D2415))</f>
        <v>0</v>
      </c>
    </row>
    <row r="2416" spans="2:15" x14ac:dyDescent="0.35">
      <c r="B2416" s="37" t="s">
        <v>80</v>
      </c>
      <c r="C2416" s="38" t="str">
        <f>IF(ISBLANK('Model Participation Data'!$B$104),"-",'Model Participation Data'!$B$104)</f>
        <v>-</v>
      </c>
      <c r="D2416" s="38" t="str">
        <f>IF(ISBLANK('Model Participation Data'!$C$104),"-",'Model Participation Data'!$C$104)</f>
        <v>-</v>
      </c>
      <c r="E2416" s="38" t="str">
        <f>IF(ISBLANK('Model Participation Data'!$D$104),"-",'Model Participation Data'!$D$104)</f>
        <v>-</v>
      </c>
      <c r="F2416" s="38" t="str">
        <f>IF(ISBLANK('Model Participation Data'!$E$104),"-",'Model Participation Data'!$E$104)</f>
        <v>-</v>
      </c>
      <c r="G2416" s="151" t="str">
        <f>IF(ISBLANK('Model Participation Data'!$F$104),"-",'Model Participation Data'!$F$104)</f>
        <v>-</v>
      </c>
      <c r="H2416" s="253">
        <v>2</v>
      </c>
      <c r="I2416" s="253">
        <v>3</v>
      </c>
      <c r="J2416" s="150" t="str">
        <f t="shared" si="84"/>
        <v>23</v>
      </c>
      <c r="K2416" s="38" t="str">
        <f>IF(ISBLANK('Model Participation Data'!$L$104),"-",'Model Participation Data'!$L$104)</f>
        <v>-</v>
      </c>
      <c r="L2416" s="39" t="str">
        <f>IF(ISBLANK('Model Participation Data'!$M$104),"-",'Model Participation Data'!$M$104)</f>
        <v>-</v>
      </c>
      <c r="M2416" s="254">
        <f>IF(ISNA(SUMIFS(INDEX('Model Participation Data'!$N$8:$DX$57,0,MATCH(CONCATENATE($J2416,M$6),'Model Participation Data'!$N$6:$DX$6,0)),'Model Participation Data'!$B$8:$B$57,$C2416,'Model Participation Data'!$C$8:$C$57,$D2416)),"-",SUMIFS(INDEX('Model Participation Data'!$N$8:$DX$57,0,MATCH(CONCATENATE($J2416,M$6),'Model Participation Data'!$N$6:$DX$6,0)),'Model Participation Data'!$B$8:$B$57,$C2416,'Model Participation Data'!$C$8:$C$57,$D2416))</f>
        <v>0</v>
      </c>
      <c r="N2416" s="254">
        <f>IF(ISNA(SUMIFS(INDEX('Model Participation Data'!$N$8:$DX$57,0,MATCH(CONCATENATE($J2416,N$6),'Model Participation Data'!$N$6:$DX$6,0)),'Model Participation Data'!$B$8:$B$57,$C2416,'Model Participation Data'!$C$8:$C$57,$D2416)),"-",SUMIFS(INDEX('Model Participation Data'!$N$8:$DX$57,0,MATCH(CONCATENATE($J2416,N$6),'Model Participation Data'!$N$6:$DX$6,0)),'Model Participation Data'!$B$8:$B$57,$C2416,'Model Participation Data'!$C$8:$C$57,$D2416))</f>
        <v>0</v>
      </c>
      <c r="O2416" s="154">
        <f>IF(ISNA(SUMIFS(INDEX('Model Participation Data'!$N$8:$DX$57,0,MATCH(CONCATENATE($J2416,O$6),'Model Participation Data'!$N$6:$DX$6,0)),'Model Participation Data'!$B$8:$B$57,$C2416,'Model Participation Data'!$C$8:$C$57,$D2416)),"-",SUMIFS(INDEX('Model Participation Data'!$N$8:$DX$57,0,MATCH(CONCATENATE($J2416,O$6),'Model Participation Data'!$N$6:$DX$6,0)),'Model Participation Data'!$B$8:$B$57,$C2416,'Model Participation Data'!$C$8:$C$57,$D2416))</f>
        <v>0</v>
      </c>
    </row>
    <row r="2417" spans="2:15" x14ac:dyDescent="0.35">
      <c r="B2417" s="37" t="s">
        <v>80</v>
      </c>
      <c r="C2417" s="38" t="str">
        <f>IF(ISBLANK('Model Participation Data'!$B$104),"-",'Model Participation Data'!$B$104)</f>
        <v>-</v>
      </c>
      <c r="D2417" s="38" t="str">
        <f>IF(ISBLANK('Model Participation Data'!$C$104),"-",'Model Participation Data'!$C$104)</f>
        <v>-</v>
      </c>
      <c r="E2417" s="38" t="str">
        <f>IF(ISBLANK('Model Participation Data'!$D$104),"-",'Model Participation Data'!$D$104)</f>
        <v>-</v>
      </c>
      <c r="F2417" s="38" t="str">
        <f>IF(ISBLANK('Model Participation Data'!$E$104),"-",'Model Participation Data'!$E$104)</f>
        <v>-</v>
      </c>
      <c r="G2417" s="151" t="str">
        <f>IF(ISBLANK('Model Participation Data'!$F$104),"-",'Model Participation Data'!$F$104)</f>
        <v>-</v>
      </c>
      <c r="H2417" s="253">
        <v>2</v>
      </c>
      <c r="I2417" s="253">
        <v>4</v>
      </c>
      <c r="J2417" s="150" t="str">
        <f t="shared" si="84"/>
        <v>24</v>
      </c>
      <c r="K2417" s="38" t="str">
        <f>IF(ISBLANK('Model Participation Data'!$L$104),"-",'Model Participation Data'!$L$104)</f>
        <v>-</v>
      </c>
      <c r="L2417" s="39" t="str">
        <f>IF(ISBLANK('Model Participation Data'!$M$104),"-",'Model Participation Data'!$M$104)</f>
        <v>-</v>
      </c>
      <c r="M2417" s="254">
        <f>IF(ISNA(SUMIFS(INDEX('Model Participation Data'!$N$8:$DX$57,0,MATCH(CONCATENATE($J2417,M$6),'Model Participation Data'!$N$6:$DX$6,0)),'Model Participation Data'!$B$8:$B$57,$C2417,'Model Participation Data'!$C$8:$C$57,$D2417)),"-",SUMIFS(INDEX('Model Participation Data'!$N$8:$DX$57,0,MATCH(CONCATENATE($J2417,M$6),'Model Participation Data'!$N$6:$DX$6,0)),'Model Participation Data'!$B$8:$B$57,$C2417,'Model Participation Data'!$C$8:$C$57,$D2417))</f>
        <v>0</v>
      </c>
      <c r="N2417" s="254">
        <f>IF(ISNA(SUMIFS(INDEX('Model Participation Data'!$N$8:$DX$57,0,MATCH(CONCATENATE($J2417,N$6),'Model Participation Data'!$N$6:$DX$6,0)),'Model Participation Data'!$B$8:$B$57,$C2417,'Model Participation Data'!$C$8:$C$57,$D2417)),"-",SUMIFS(INDEX('Model Participation Data'!$N$8:$DX$57,0,MATCH(CONCATENATE($J2417,N$6),'Model Participation Data'!$N$6:$DX$6,0)),'Model Participation Data'!$B$8:$B$57,$C2417,'Model Participation Data'!$C$8:$C$57,$D2417))</f>
        <v>0</v>
      </c>
      <c r="O2417" s="154">
        <f>IF(ISNA(SUMIFS(INDEX('Model Participation Data'!$N$8:$DX$57,0,MATCH(CONCATENATE($J2417,O$6),'Model Participation Data'!$N$6:$DX$6,0)),'Model Participation Data'!$B$8:$B$57,$C2417,'Model Participation Data'!$C$8:$C$57,$D2417)),"-",SUMIFS(INDEX('Model Participation Data'!$N$8:$DX$57,0,MATCH(CONCATENATE($J2417,O$6),'Model Participation Data'!$N$6:$DX$6,0)),'Model Participation Data'!$B$8:$B$57,$C2417,'Model Participation Data'!$C$8:$C$57,$D2417))</f>
        <v>0</v>
      </c>
    </row>
    <row r="2418" spans="2:15" x14ac:dyDescent="0.35">
      <c r="B2418" s="37" t="s">
        <v>80</v>
      </c>
      <c r="C2418" s="38" t="str">
        <f>IF(ISBLANK('Model Participation Data'!$B$104),"-",'Model Participation Data'!$B$104)</f>
        <v>-</v>
      </c>
      <c r="D2418" s="38" t="str">
        <f>IF(ISBLANK('Model Participation Data'!$C$104),"-",'Model Participation Data'!$C$104)</f>
        <v>-</v>
      </c>
      <c r="E2418" s="38" t="str">
        <f>IF(ISBLANK('Model Participation Data'!$D$104),"-",'Model Participation Data'!$D$104)</f>
        <v>-</v>
      </c>
      <c r="F2418" s="38" t="str">
        <f>IF(ISBLANK('Model Participation Data'!$E$104),"-",'Model Participation Data'!$E$104)</f>
        <v>-</v>
      </c>
      <c r="G2418" s="151" t="str">
        <f>IF(ISBLANK('Model Participation Data'!$F$104),"-",'Model Participation Data'!$F$104)</f>
        <v>-</v>
      </c>
      <c r="H2418" s="253">
        <v>2</v>
      </c>
      <c r="I2418" s="253">
        <v>5</v>
      </c>
      <c r="J2418" s="150" t="str">
        <f t="shared" si="84"/>
        <v>25</v>
      </c>
      <c r="K2418" s="38" t="str">
        <f>IF(ISBLANK('Model Participation Data'!$L$104),"-",'Model Participation Data'!$L$104)</f>
        <v>-</v>
      </c>
      <c r="L2418" s="39" t="str">
        <f>IF(ISBLANK('Model Participation Data'!$M$104),"-",'Model Participation Data'!$M$104)</f>
        <v>-</v>
      </c>
      <c r="M2418" s="254">
        <f>IF(ISNA(SUMIFS(INDEX('Model Participation Data'!$N$8:$DX$57,0,MATCH(CONCATENATE($J2418,M$6),'Model Participation Data'!$N$6:$DX$6,0)),'Model Participation Data'!$B$8:$B$57,$C2418,'Model Participation Data'!$C$8:$C$57,$D2418)),"-",SUMIFS(INDEX('Model Participation Data'!$N$8:$DX$57,0,MATCH(CONCATENATE($J2418,M$6),'Model Participation Data'!$N$6:$DX$6,0)),'Model Participation Data'!$B$8:$B$57,$C2418,'Model Participation Data'!$C$8:$C$57,$D2418))</f>
        <v>0</v>
      </c>
      <c r="N2418" s="254">
        <f>IF(ISNA(SUMIFS(INDEX('Model Participation Data'!$N$8:$DX$57,0,MATCH(CONCATENATE($J2418,N$6),'Model Participation Data'!$N$6:$DX$6,0)),'Model Participation Data'!$B$8:$B$57,$C2418,'Model Participation Data'!$C$8:$C$57,$D2418)),"-",SUMIFS(INDEX('Model Participation Data'!$N$8:$DX$57,0,MATCH(CONCATENATE($J2418,N$6),'Model Participation Data'!$N$6:$DX$6,0)),'Model Participation Data'!$B$8:$B$57,$C2418,'Model Participation Data'!$C$8:$C$57,$D2418))</f>
        <v>0</v>
      </c>
      <c r="O2418" s="154">
        <f>IF(ISNA(SUMIFS(INDEX('Model Participation Data'!$N$8:$DX$57,0,MATCH(CONCATENATE($J2418,O$6),'Model Participation Data'!$N$6:$DX$6,0)),'Model Participation Data'!$B$8:$B$57,$C2418,'Model Participation Data'!$C$8:$C$57,$D2418)),"-",SUMIFS(INDEX('Model Participation Data'!$N$8:$DX$57,0,MATCH(CONCATENATE($J2418,O$6),'Model Participation Data'!$N$6:$DX$6,0)),'Model Participation Data'!$B$8:$B$57,$C2418,'Model Participation Data'!$C$8:$C$57,$D2418))</f>
        <v>0</v>
      </c>
    </row>
    <row r="2419" spans="2:15" x14ac:dyDescent="0.35">
      <c r="B2419" s="37" t="s">
        <v>80</v>
      </c>
      <c r="C2419" s="38" t="str">
        <f>IF(ISBLANK('Model Participation Data'!$B$104),"-",'Model Participation Data'!$B$104)</f>
        <v>-</v>
      </c>
      <c r="D2419" s="38" t="str">
        <f>IF(ISBLANK('Model Participation Data'!$C$104),"-",'Model Participation Data'!$C$104)</f>
        <v>-</v>
      </c>
      <c r="E2419" s="38" t="str">
        <f>IF(ISBLANK('Model Participation Data'!$D$104),"-",'Model Participation Data'!$D$104)</f>
        <v>-</v>
      </c>
      <c r="F2419" s="38" t="str">
        <f>IF(ISBLANK('Model Participation Data'!$E$104),"-",'Model Participation Data'!$E$104)</f>
        <v>-</v>
      </c>
      <c r="G2419" s="151" t="str">
        <f>IF(ISBLANK('Model Participation Data'!$F$104),"-",'Model Participation Data'!$F$104)</f>
        <v>-</v>
      </c>
      <c r="H2419" s="253">
        <v>2</v>
      </c>
      <c r="I2419" s="253" t="s">
        <v>65</v>
      </c>
      <c r="J2419" s="150" t="str">
        <f t="shared" si="84"/>
        <v>2Goal</v>
      </c>
      <c r="K2419" s="38" t="str">
        <f>IF(ISBLANK('Model Participation Data'!$L$104),"-",'Model Participation Data'!$L$104)</f>
        <v>-</v>
      </c>
      <c r="L2419" s="39" t="str">
        <f>IF(ISBLANK('Model Participation Data'!$M$104),"-",'Model Participation Data'!$M$104)</f>
        <v>-</v>
      </c>
      <c r="M2419" s="254" t="str">
        <f>IF(ISNA(SUMIFS(INDEX('Model Participation Data'!$N$8:$DX$57,0,MATCH(CONCATENATE($J2419,M$6),'Model Participation Data'!$N$6:$DX$6,0)),'Model Participation Data'!$B$8:$B$57,$C2419,'Model Participation Data'!$C$8:$C$57,$D2419)),"-",SUMIFS(INDEX('Model Participation Data'!$N$8:$DX$57,0,MATCH(CONCATENATE($J2419,M$6),'Model Participation Data'!$N$6:$DX$6,0)),'Model Participation Data'!$B$8:$B$57,$C2419,'Model Participation Data'!$C$8:$C$57,$D2419))</f>
        <v>-</v>
      </c>
      <c r="N2419" s="254" t="str">
        <f>IF(ISNA(SUMIFS(INDEX('Model Participation Data'!$N$8:$DX$57,0,MATCH(CONCATENATE($J2419,N$6),'Model Participation Data'!$N$6:$DX$6,0)),'Model Participation Data'!$B$8:$B$57,$C2419,'Model Participation Data'!$C$8:$C$57,$D2419)),"-",SUMIFS(INDEX('Model Participation Data'!$N$8:$DX$57,0,MATCH(CONCATENATE($J2419,N$6),'Model Participation Data'!$N$6:$DX$6,0)),'Model Participation Data'!$B$8:$B$57,$C2419,'Model Participation Data'!$C$8:$C$57,$D2419))</f>
        <v>-</v>
      </c>
      <c r="O2419" s="154">
        <f>IF(ISNA(SUMIFS(INDEX('Model Participation Data'!$N$8:$DX$57,0,MATCH(CONCATENATE($J2419,O$6),'Model Participation Data'!$N$6:$DX$6,0)),'Model Participation Data'!$B$8:$B$57,$C2419,'Model Participation Data'!$C$8:$C$57,$D2419)),"-",SUMIFS(INDEX('Model Participation Data'!$N$8:$DX$57,0,MATCH(CONCATENATE($J2419,O$6),'Model Participation Data'!$N$6:$DX$6,0)),'Model Participation Data'!$B$8:$B$57,$C2419,'Model Participation Data'!$C$8:$C$57,$D2419))</f>
        <v>0</v>
      </c>
    </row>
    <row r="2420" spans="2:15" x14ac:dyDescent="0.35">
      <c r="B2420" s="37" t="s">
        <v>80</v>
      </c>
      <c r="C2420" s="38" t="str">
        <f>IF(ISBLANK('Model Participation Data'!$B$104),"-",'Model Participation Data'!$B$104)</f>
        <v>-</v>
      </c>
      <c r="D2420" s="38" t="str">
        <f>IF(ISBLANK('Model Participation Data'!$C$104),"-",'Model Participation Data'!$C$104)</f>
        <v>-</v>
      </c>
      <c r="E2420" s="38" t="str">
        <f>IF(ISBLANK('Model Participation Data'!$D$104),"-",'Model Participation Data'!$D$104)</f>
        <v>-</v>
      </c>
      <c r="F2420" s="38" t="str">
        <f>IF(ISBLANK('Model Participation Data'!$E$104),"-",'Model Participation Data'!$E$104)</f>
        <v>-</v>
      </c>
      <c r="G2420" s="151" t="str">
        <f>IF(ISBLANK('Model Participation Data'!$F$104),"-",'Model Participation Data'!$F$104)</f>
        <v>-</v>
      </c>
      <c r="H2420" s="253">
        <v>3</v>
      </c>
      <c r="I2420" s="253">
        <v>1</v>
      </c>
      <c r="J2420" s="150" t="str">
        <f t="shared" si="84"/>
        <v>31</v>
      </c>
      <c r="K2420" s="38" t="str">
        <f>IF(ISBLANK('Model Participation Data'!$L$104),"-",'Model Participation Data'!$L$104)</f>
        <v>-</v>
      </c>
      <c r="L2420" s="39" t="str">
        <f>IF(ISBLANK('Model Participation Data'!$M$104),"-",'Model Participation Data'!$M$104)</f>
        <v>-</v>
      </c>
      <c r="M2420" s="254">
        <f>IF(ISNA(SUMIFS(INDEX('Model Participation Data'!$N$8:$DX$57,0,MATCH(CONCATENATE($J2420,M$6),'Model Participation Data'!$N$6:$DX$6,0)),'Model Participation Data'!$B$8:$B$57,$C2420,'Model Participation Data'!$C$8:$C$57,$D2420)),"-",SUMIFS(INDEX('Model Participation Data'!$N$8:$DX$57,0,MATCH(CONCATENATE($J2420,M$6),'Model Participation Data'!$N$6:$DX$6,0)),'Model Participation Data'!$B$8:$B$57,$C2420,'Model Participation Data'!$C$8:$C$57,$D2420))</f>
        <v>0</v>
      </c>
      <c r="N2420" s="254">
        <f>IF(ISNA(SUMIFS(INDEX('Model Participation Data'!$N$8:$DX$57,0,MATCH(CONCATENATE($J2420,N$6),'Model Participation Data'!$N$6:$DX$6,0)),'Model Participation Data'!$B$8:$B$57,$C2420,'Model Participation Data'!$C$8:$C$57,$D2420)),"-",SUMIFS(INDEX('Model Participation Data'!$N$8:$DX$57,0,MATCH(CONCATENATE($J2420,N$6),'Model Participation Data'!$N$6:$DX$6,0)),'Model Participation Data'!$B$8:$B$57,$C2420,'Model Participation Data'!$C$8:$C$57,$D2420))</f>
        <v>0</v>
      </c>
      <c r="O2420" s="154">
        <f>IF(ISNA(SUMIFS(INDEX('Model Participation Data'!$N$8:$DX$57,0,MATCH(CONCATENATE($J2420,O$6),'Model Participation Data'!$N$6:$DX$6,0)),'Model Participation Data'!$B$8:$B$57,$C2420,'Model Participation Data'!$C$8:$C$57,$D2420)),"-",SUMIFS(INDEX('Model Participation Data'!$N$8:$DX$57,0,MATCH(CONCATENATE($J2420,O$6),'Model Participation Data'!$N$6:$DX$6,0)),'Model Participation Data'!$B$8:$B$57,$C2420,'Model Participation Data'!$C$8:$C$57,$D2420))</f>
        <v>0</v>
      </c>
    </row>
    <row r="2421" spans="2:15" x14ac:dyDescent="0.35">
      <c r="B2421" s="37" t="s">
        <v>80</v>
      </c>
      <c r="C2421" s="38" t="str">
        <f>IF(ISBLANK('Model Participation Data'!$B$104),"-",'Model Participation Data'!$B$104)</f>
        <v>-</v>
      </c>
      <c r="D2421" s="38" t="str">
        <f>IF(ISBLANK('Model Participation Data'!$C$104),"-",'Model Participation Data'!$C$104)</f>
        <v>-</v>
      </c>
      <c r="E2421" s="38" t="str">
        <f>IF(ISBLANK('Model Participation Data'!$D$104),"-",'Model Participation Data'!$D$104)</f>
        <v>-</v>
      </c>
      <c r="F2421" s="38" t="str">
        <f>IF(ISBLANK('Model Participation Data'!$E$104),"-",'Model Participation Data'!$E$104)</f>
        <v>-</v>
      </c>
      <c r="G2421" s="151" t="str">
        <f>IF(ISBLANK('Model Participation Data'!$F$104),"-",'Model Participation Data'!$F$104)</f>
        <v>-</v>
      </c>
      <c r="H2421" s="253">
        <v>3</v>
      </c>
      <c r="I2421" s="253">
        <v>2</v>
      </c>
      <c r="J2421" s="150" t="str">
        <f t="shared" si="84"/>
        <v>32</v>
      </c>
      <c r="K2421" s="38" t="str">
        <f>IF(ISBLANK('Model Participation Data'!$L$104),"-",'Model Participation Data'!$L$104)</f>
        <v>-</v>
      </c>
      <c r="L2421" s="39" t="str">
        <f>IF(ISBLANK('Model Participation Data'!$M$104),"-",'Model Participation Data'!$M$104)</f>
        <v>-</v>
      </c>
      <c r="M2421" s="254">
        <f>IF(ISNA(SUMIFS(INDEX('Model Participation Data'!$N$8:$DX$57,0,MATCH(CONCATENATE($J2421,M$6),'Model Participation Data'!$N$6:$DX$6,0)),'Model Participation Data'!$B$8:$B$57,$C2421,'Model Participation Data'!$C$8:$C$57,$D2421)),"-",SUMIFS(INDEX('Model Participation Data'!$N$8:$DX$57,0,MATCH(CONCATENATE($J2421,M$6),'Model Participation Data'!$N$6:$DX$6,0)),'Model Participation Data'!$B$8:$B$57,$C2421,'Model Participation Data'!$C$8:$C$57,$D2421))</f>
        <v>0</v>
      </c>
      <c r="N2421" s="254">
        <f>IF(ISNA(SUMIFS(INDEX('Model Participation Data'!$N$8:$DX$57,0,MATCH(CONCATENATE($J2421,N$6),'Model Participation Data'!$N$6:$DX$6,0)),'Model Participation Data'!$B$8:$B$57,$C2421,'Model Participation Data'!$C$8:$C$57,$D2421)),"-",SUMIFS(INDEX('Model Participation Data'!$N$8:$DX$57,0,MATCH(CONCATENATE($J2421,N$6),'Model Participation Data'!$N$6:$DX$6,0)),'Model Participation Data'!$B$8:$B$57,$C2421,'Model Participation Data'!$C$8:$C$57,$D2421))</f>
        <v>0</v>
      </c>
      <c r="O2421" s="154">
        <f>IF(ISNA(SUMIFS(INDEX('Model Participation Data'!$N$8:$DX$57,0,MATCH(CONCATENATE($J2421,O$6),'Model Participation Data'!$N$6:$DX$6,0)),'Model Participation Data'!$B$8:$B$57,$C2421,'Model Participation Data'!$C$8:$C$57,$D2421)),"-",SUMIFS(INDEX('Model Participation Data'!$N$8:$DX$57,0,MATCH(CONCATENATE($J2421,O$6),'Model Participation Data'!$N$6:$DX$6,0)),'Model Participation Data'!$B$8:$B$57,$C2421,'Model Participation Data'!$C$8:$C$57,$D2421))</f>
        <v>0</v>
      </c>
    </row>
    <row r="2422" spans="2:15" x14ac:dyDescent="0.35">
      <c r="B2422" s="37" t="s">
        <v>80</v>
      </c>
      <c r="C2422" s="38" t="str">
        <f>IF(ISBLANK('Model Participation Data'!$B$104),"-",'Model Participation Data'!$B$104)</f>
        <v>-</v>
      </c>
      <c r="D2422" s="38" t="str">
        <f>IF(ISBLANK('Model Participation Data'!$C$104),"-",'Model Participation Data'!$C$104)</f>
        <v>-</v>
      </c>
      <c r="E2422" s="38" t="str">
        <f>IF(ISBLANK('Model Participation Data'!$D$104),"-",'Model Participation Data'!$D$104)</f>
        <v>-</v>
      </c>
      <c r="F2422" s="38" t="str">
        <f>IF(ISBLANK('Model Participation Data'!$E$104),"-",'Model Participation Data'!$E$104)</f>
        <v>-</v>
      </c>
      <c r="G2422" s="151" t="str">
        <f>IF(ISBLANK('Model Participation Data'!$F$104),"-",'Model Participation Data'!$F$104)</f>
        <v>-</v>
      </c>
      <c r="H2422" s="253">
        <v>3</v>
      </c>
      <c r="I2422" s="253">
        <v>3</v>
      </c>
      <c r="J2422" s="150" t="str">
        <f t="shared" si="84"/>
        <v>33</v>
      </c>
      <c r="K2422" s="38" t="str">
        <f>IF(ISBLANK('Model Participation Data'!$L$104),"-",'Model Participation Data'!$L$104)</f>
        <v>-</v>
      </c>
      <c r="L2422" s="39" t="str">
        <f>IF(ISBLANK('Model Participation Data'!$M$104),"-",'Model Participation Data'!$M$104)</f>
        <v>-</v>
      </c>
      <c r="M2422" s="254">
        <f>IF(ISNA(SUMIFS(INDEX('Model Participation Data'!$N$8:$DX$57,0,MATCH(CONCATENATE($J2422,M$6),'Model Participation Data'!$N$6:$DX$6,0)),'Model Participation Data'!$B$8:$B$57,$C2422,'Model Participation Data'!$C$8:$C$57,$D2422)),"-",SUMIFS(INDEX('Model Participation Data'!$N$8:$DX$57,0,MATCH(CONCATENATE($J2422,M$6),'Model Participation Data'!$N$6:$DX$6,0)),'Model Participation Data'!$B$8:$B$57,$C2422,'Model Participation Data'!$C$8:$C$57,$D2422))</f>
        <v>0</v>
      </c>
      <c r="N2422" s="254">
        <f>IF(ISNA(SUMIFS(INDEX('Model Participation Data'!$N$8:$DX$57,0,MATCH(CONCATENATE($J2422,N$6),'Model Participation Data'!$N$6:$DX$6,0)),'Model Participation Data'!$B$8:$B$57,$C2422,'Model Participation Data'!$C$8:$C$57,$D2422)),"-",SUMIFS(INDEX('Model Participation Data'!$N$8:$DX$57,0,MATCH(CONCATENATE($J2422,N$6),'Model Participation Data'!$N$6:$DX$6,0)),'Model Participation Data'!$B$8:$B$57,$C2422,'Model Participation Data'!$C$8:$C$57,$D2422))</f>
        <v>0</v>
      </c>
      <c r="O2422" s="154">
        <f>IF(ISNA(SUMIFS(INDEX('Model Participation Data'!$N$8:$DX$57,0,MATCH(CONCATENATE($J2422,O$6),'Model Participation Data'!$N$6:$DX$6,0)),'Model Participation Data'!$B$8:$B$57,$C2422,'Model Participation Data'!$C$8:$C$57,$D2422)),"-",SUMIFS(INDEX('Model Participation Data'!$N$8:$DX$57,0,MATCH(CONCATENATE($J2422,O$6),'Model Participation Data'!$N$6:$DX$6,0)),'Model Participation Data'!$B$8:$B$57,$C2422,'Model Participation Data'!$C$8:$C$57,$D2422))</f>
        <v>0</v>
      </c>
    </row>
    <row r="2423" spans="2:15" x14ac:dyDescent="0.35">
      <c r="B2423" s="37" t="s">
        <v>80</v>
      </c>
      <c r="C2423" s="38" t="str">
        <f>IF(ISBLANK('Model Participation Data'!$B$104),"-",'Model Participation Data'!$B$104)</f>
        <v>-</v>
      </c>
      <c r="D2423" s="38" t="str">
        <f>IF(ISBLANK('Model Participation Data'!$C$104),"-",'Model Participation Data'!$C$104)</f>
        <v>-</v>
      </c>
      <c r="E2423" s="38" t="str">
        <f>IF(ISBLANK('Model Participation Data'!$D$104),"-",'Model Participation Data'!$D$104)</f>
        <v>-</v>
      </c>
      <c r="F2423" s="38" t="str">
        <f>IF(ISBLANK('Model Participation Data'!$E$104),"-",'Model Participation Data'!$E$104)</f>
        <v>-</v>
      </c>
      <c r="G2423" s="151" t="str">
        <f>IF(ISBLANK('Model Participation Data'!$F$104),"-",'Model Participation Data'!$F$104)</f>
        <v>-</v>
      </c>
      <c r="H2423" s="253">
        <v>3</v>
      </c>
      <c r="I2423" s="253">
        <v>4</v>
      </c>
      <c r="J2423" s="150" t="str">
        <f t="shared" si="84"/>
        <v>34</v>
      </c>
      <c r="K2423" s="38" t="str">
        <f>IF(ISBLANK('Model Participation Data'!$L$104),"-",'Model Participation Data'!$L$104)</f>
        <v>-</v>
      </c>
      <c r="L2423" s="39" t="str">
        <f>IF(ISBLANK('Model Participation Data'!$M$104),"-",'Model Participation Data'!$M$104)</f>
        <v>-</v>
      </c>
      <c r="M2423" s="254">
        <f>IF(ISNA(SUMIFS(INDEX('Model Participation Data'!$N$8:$DX$57,0,MATCH(CONCATENATE($J2423,M$6),'Model Participation Data'!$N$6:$DX$6,0)),'Model Participation Data'!$B$8:$B$57,$C2423,'Model Participation Data'!$C$8:$C$57,$D2423)),"-",SUMIFS(INDEX('Model Participation Data'!$N$8:$DX$57,0,MATCH(CONCATENATE($J2423,M$6),'Model Participation Data'!$N$6:$DX$6,0)),'Model Participation Data'!$B$8:$B$57,$C2423,'Model Participation Data'!$C$8:$C$57,$D2423))</f>
        <v>0</v>
      </c>
      <c r="N2423" s="254">
        <f>IF(ISNA(SUMIFS(INDEX('Model Participation Data'!$N$8:$DX$57,0,MATCH(CONCATENATE($J2423,N$6),'Model Participation Data'!$N$6:$DX$6,0)),'Model Participation Data'!$B$8:$B$57,$C2423,'Model Participation Data'!$C$8:$C$57,$D2423)),"-",SUMIFS(INDEX('Model Participation Data'!$N$8:$DX$57,0,MATCH(CONCATENATE($J2423,N$6),'Model Participation Data'!$N$6:$DX$6,0)),'Model Participation Data'!$B$8:$B$57,$C2423,'Model Participation Data'!$C$8:$C$57,$D2423))</f>
        <v>0</v>
      </c>
      <c r="O2423" s="154">
        <f>IF(ISNA(SUMIFS(INDEX('Model Participation Data'!$N$8:$DX$57,0,MATCH(CONCATENATE($J2423,O$6),'Model Participation Data'!$N$6:$DX$6,0)),'Model Participation Data'!$B$8:$B$57,$C2423,'Model Participation Data'!$C$8:$C$57,$D2423)),"-",SUMIFS(INDEX('Model Participation Data'!$N$8:$DX$57,0,MATCH(CONCATENATE($J2423,O$6),'Model Participation Data'!$N$6:$DX$6,0)),'Model Participation Data'!$B$8:$B$57,$C2423,'Model Participation Data'!$C$8:$C$57,$D2423))</f>
        <v>0</v>
      </c>
    </row>
    <row r="2424" spans="2:15" x14ac:dyDescent="0.35">
      <c r="B2424" s="37" t="s">
        <v>80</v>
      </c>
      <c r="C2424" s="38" t="str">
        <f>IF(ISBLANK('Model Participation Data'!$B$104),"-",'Model Participation Data'!$B$104)</f>
        <v>-</v>
      </c>
      <c r="D2424" s="38" t="str">
        <f>IF(ISBLANK('Model Participation Data'!$C$104),"-",'Model Participation Data'!$C$104)</f>
        <v>-</v>
      </c>
      <c r="E2424" s="38" t="str">
        <f>IF(ISBLANK('Model Participation Data'!$D$104),"-",'Model Participation Data'!$D$104)</f>
        <v>-</v>
      </c>
      <c r="F2424" s="38" t="str">
        <f>IF(ISBLANK('Model Participation Data'!$E$104),"-",'Model Participation Data'!$E$104)</f>
        <v>-</v>
      </c>
      <c r="G2424" s="151" t="str">
        <f>IF(ISBLANK('Model Participation Data'!$F$104),"-",'Model Participation Data'!$F$104)</f>
        <v>-</v>
      </c>
      <c r="H2424" s="253">
        <v>3</v>
      </c>
      <c r="I2424" s="253">
        <v>5</v>
      </c>
      <c r="J2424" s="150" t="str">
        <f t="shared" si="84"/>
        <v>35</v>
      </c>
      <c r="K2424" s="38" t="str">
        <f>IF(ISBLANK('Model Participation Data'!$L$104),"-",'Model Participation Data'!$L$104)</f>
        <v>-</v>
      </c>
      <c r="L2424" s="39" t="str">
        <f>IF(ISBLANK('Model Participation Data'!$M$104),"-",'Model Participation Data'!$M$104)</f>
        <v>-</v>
      </c>
      <c r="M2424" s="254">
        <f>IF(ISNA(SUMIFS(INDEX('Model Participation Data'!$N$8:$DX$57,0,MATCH(CONCATENATE($J2424,M$6),'Model Participation Data'!$N$6:$DX$6,0)),'Model Participation Data'!$B$8:$B$57,$C2424,'Model Participation Data'!$C$8:$C$57,$D2424)),"-",SUMIFS(INDEX('Model Participation Data'!$N$8:$DX$57,0,MATCH(CONCATENATE($J2424,M$6),'Model Participation Data'!$N$6:$DX$6,0)),'Model Participation Data'!$B$8:$B$57,$C2424,'Model Participation Data'!$C$8:$C$57,$D2424))</f>
        <v>0</v>
      </c>
      <c r="N2424" s="254">
        <f>IF(ISNA(SUMIFS(INDEX('Model Participation Data'!$N$8:$DX$57,0,MATCH(CONCATENATE($J2424,N$6),'Model Participation Data'!$N$6:$DX$6,0)),'Model Participation Data'!$B$8:$B$57,$C2424,'Model Participation Data'!$C$8:$C$57,$D2424)),"-",SUMIFS(INDEX('Model Participation Data'!$N$8:$DX$57,0,MATCH(CONCATENATE($J2424,N$6),'Model Participation Data'!$N$6:$DX$6,0)),'Model Participation Data'!$B$8:$B$57,$C2424,'Model Participation Data'!$C$8:$C$57,$D2424))</f>
        <v>0</v>
      </c>
      <c r="O2424" s="154">
        <f>IF(ISNA(SUMIFS(INDEX('Model Participation Data'!$N$8:$DX$57,0,MATCH(CONCATENATE($J2424,O$6),'Model Participation Data'!$N$6:$DX$6,0)),'Model Participation Data'!$B$8:$B$57,$C2424,'Model Participation Data'!$C$8:$C$57,$D2424)),"-",SUMIFS(INDEX('Model Participation Data'!$N$8:$DX$57,0,MATCH(CONCATENATE($J2424,O$6),'Model Participation Data'!$N$6:$DX$6,0)),'Model Participation Data'!$B$8:$B$57,$C2424,'Model Participation Data'!$C$8:$C$57,$D2424))</f>
        <v>0</v>
      </c>
    </row>
    <row r="2425" spans="2:15" x14ac:dyDescent="0.35">
      <c r="B2425" s="37" t="s">
        <v>80</v>
      </c>
      <c r="C2425" s="38" t="str">
        <f>IF(ISBLANK('Model Participation Data'!$B$104),"-",'Model Participation Data'!$B$104)</f>
        <v>-</v>
      </c>
      <c r="D2425" s="38" t="str">
        <f>IF(ISBLANK('Model Participation Data'!$C$104),"-",'Model Participation Data'!$C$104)</f>
        <v>-</v>
      </c>
      <c r="E2425" s="38" t="str">
        <f>IF(ISBLANK('Model Participation Data'!$D$104),"-",'Model Participation Data'!$D$104)</f>
        <v>-</v>
      </c>
      <c r="F2425" s="38" t="str">
        <f>IF(ISBLANK('Model Participation Data'!$E$104),"-",'Model Participation Data'!$E$104)</f>
        <v>-</v>
      </c>
      <c r="G2425" s="151" t="str">
        <f>IF(ISBLANK('Model Participation Data'!$F$104),"-",'Model Participation Data'!$F$104)</f>
        <v>-</v>
      </c>
      <c r="H2425" s="253">
        <v>3</v>
      </c>
      <c r="I2425" s="253" t="s">
        <v>65</v>
      </c>
      <c r="J2425" s="150" t="str">
        <f t="shared" si="84"/>
        <v>3Goal</v>
      </c>
      <c r="K2425" s="38" t="str">
        <f>IF(ISBLANK('Model Participation Data'!$L$104),"-",'Model Participation Data'!$L$104)</f>
        <v>-</v>
      </c>
      <c r="L2425" s="39" t="str">
        <f>IF(ISBLANK('Model Participation Data'!$M$104),"-",'Model Participation Data'!$M$104)</f>
        <v>-</v>
      </c>
      <c r="M2425" s="254" t="str">
        <f>IF(ISNA(SUMIFS(INDEX('Model Participation Data'!$N$8:$DX$57,0,MATCH(CONCATENATE($J2425,M$6),'Model Participation Data'!$N$6:$DX$6,0)),'Model Participation Data'!$B$8:$B$57,$C2425,'Model Participation Data'!$C$8:$C$57,$D2425)),"-",SUMIFS(INDEX('Model Participation Data'!$N$8:$DX$57,0,MATCH(CONCATENATE($J2425,M$6),'Model Participation Data'!$N$6:$DX$6,0)),'Model Participation Data'!$B$8:$B$57,$C2425,'Model Participation Data'!$C$8:$C$57,$D2425))</f>
        <v>-</v>
      </c>
      <c r="N2425" s="254" t="str">
        <f>IF(ISNA(SUMIFS(INDEX('Model Participation Data'!$N$8:$DX$57,0,MATCH(CONCATENATE($J2425,N$6),'Model Participation Data'!$N$6:$DX$6,0)),'Model Participation Data'!$B$8:$B$57,$C2425,'Model Participation Data'!$C$8:$C$57,$D2425)),"-",SUMIFS(INDEX('Model Participation Data'!$N$8:$DX$57,0,MATCH(CONCATENATE($J2425,N$6),'Model Participation Data'!$N$6:$DX$6,0)),'Model Participation Data'!$B$8:$B$57,$C2425,'Model Participation Data'!$C$8:$C$57,$D2425))</f>
        <v>-</v>
      </c>
      <c r="O2425" s="154">
        <f>IF(ISNA(SUMIFS(INDEX('Model Participation Data'!$N$8:$DX$57,0,MATCH(CONCATENATE($J2425,O$6),'Model Participation Data'!$N$6:$DX$6,0)),'Model Participation Data'!$B$8:$B$57,$C2425,'Model Participation Data'!$C$8:$C$57,$D2425)),"-",SUMIFS(INDEX('Model Participation Data'!$N$8:$DX$57,0,MATCH(CONCATENATE($J2425,O$6),'Model Participation Data'!$N$6:$DX$6,0)),'Model Participation Data'!$B$8:$B$57,$C2425,'Model Participation Data'!$C$8:$C$57,$D2425))</f>
        <v>0</v>
      </c>
    </row>
    <row r="2426" spans="2:15" x14ac:dyDescent="0.35">
      <c r="B2426" s="37" t="s">
        <v>80</v>
      </c>
      <c r="C2426" s="38" t="str">
        <f>IF(ISBLANK('Model Participation Data'!$B$104),"-",'Model Participation Data'!$B$104)</f>
        <v>-</v>
      </c>
      <c r="D2426" s="38" t="str">
        <f>IF(ISBLANK('Model Participation Data'!$C$104),"-",'Model Participation Data'!$C$104)</f>
        <v>-</v>
      </c>
      <c r="E2426" s="38" t="str">
        <f>IF(ISBLANK('Model Participation Data'!$D$104),"-",'Model Participation Data'!$D$104)</f>
        <v>-</v>
      </c>
      <c r="F2426" s="38" t="str">
        <f>IF(ISBLANK('Model Participation Data'!$E$104),"-",'Model Participation Data'!$E$104)</f>
        <v>-</v>
      </c>
      <c r="G2426" s="151" t="str">
        <f>IF(ISBLANK('Model Participation Data'!$F$104),"-",'Model Participation Data'!$F$104)</f>
        <v>-</v>
      </c>
      <c r="H2426" s="253">
        <v>4</v>
      </c>
      <c r="I2426" s="253">
        <v>1</v>
      </c>
      <c r="J2426" s="150" t="str">
        <f t="shared" si="84"/>
        <v>41</v>
      </c>
      <c r="K2426" s="38" t="str">
        <f>IF(ISBLANK('Model Participation Data'!$L$104),"-",'Model Participation Data'!$L$104)</f>
        <v>-</v>
      </c>
      <c r="L2426" s="39" t="str">
        <f>IF(ISBLANK('Model Participation Data'!$M$104),"-",'Model Participation Data'!$M$104)</f>
        <v>-</v>
      </c>
      <c r="M2426" s="254">
        <f>IF(ISNA(SUMIFS(INDEX('Model Participation Data'!$N$8:$DX$57,0,MATCH(CONCATENATE($J2426,M$6),'Model Participation Data'!$N$6:$DX$6,0)),'Model Participation Data'!$B$8:$B$57,$C2426,'Model Participation Data'!$C$8:$C$57,$D2426)),"-",SUMIFS(INDEX('Model Participation Data'!$N$8:$DX$57,0,MATCH(CONCATENATE($J2426,M$6),'Model Participation Data'!$N$6:$DX$6,0)),'Model Participation Data'!$B$8:$B$57,$C2426,'Model Participation Data'!$C$8:$C$57,$D2426))</f>
        <v>0</v>
      </c>
      <c r="N2426" s="254">
        <f>IF(ISNA(SUMIFS(INDEX('Model Participation Data'!$N$8:$DX$57,0,MATCH(CONCATENATE($J2426,N$6),'Model Participation Data'!$N$6:$DX$6,0)),'Model Participation Data'!$B$8:$B$57,$C2426,'Model Participation Data'!$C$8:$C$57,$D2426)),"-",SUMIFS(INDEX('Model Participation Data'!$N$8:$DX$57,0,MATCH(CONCATENATE($J2426,N$6),'Model Participation Data'!$N$6:$DX$6,0)),'Model Participation Data'!$B$8:$B$57,$C2426,'Model Participation Data'!$C$8:$C$57,$D2426))</f>
        <v>0</v>
      </c>
      <c r="O2426" s="154">
        <f>IF(ISNA(SUMIFS(INDEX('Model Participation Data'!$N$8:$DX$57,0,MATCH(CONCATENATE($J2426,O$6),'Model Participation Data'!$N$6:$DX$6,0)),'Model Participation Data'!$B$8:$B$57,$C2426,'Model Participation Data'!$C$8:$C$57,$D2426)),"-",SUMIFS(INDEX('Model Participation Data'!$N$8:$DX$57,0,MATCH(CONCATENATE($J2426,O$6),'Model Participation Data'!$N$6:$DX$6,0)),'Model Participation Data'!$B$8:$B$57,$C2426,'Model Participation Data'!$C$8:$C$57,$D2426))</f>
        <v>0</v>
      </c>
    </row>
    <row r="2427" spans="2:15" x14ac:dyDescent="0.35">
      <c r="B2427" s="37" t="s">
        <v>80</v>
      </c>
      <c r="C2427" s="38" t="str">
        <f>IF(ISBLANK('Model Participation Data'!$B$104),"-",'Model Participation Data'!$B$104)</f>
        <v>-</v>
      </c>
      <c r="D2427" s="38" t="str">
        <f>IF(ISBLANK('Model Participation Data'!$C$104),"-",'Model Participation Data'!$C$104)</f>
        <v>-</v>
      </c>
      <c r="E2427" s="38" t="str">
        <f>IF(ISBLANK('Model Participation Data'!$D$104),"-",'Model Participation Data'!$D$104)</f>
        <v>-</v>
      </c>
      <c r="F2427" s="38" t="str">
        <f>IF(ISBLANK('Model Participation Data'!$E$104),"-",'Model Participation Data'!$E$104)</f>
        <v>-</v>
      </c>
      <c r="G2427" s="151" t="str">
        <f>IF(ISBLANK('Model Participation Data'!$F$104),"-",'Model Participation Data'!$F$104)</f>
        <v>-</v>
      </c>
      <c r="H2427" s="253">
        <v>4</v>
      </c>
      <c r="I2427" s="253">
        <v>2</v>
      </c>
      <c r="J2427" s="150" t="str">
        <f t="shared" si="84"/>
        <v>42</v>
      </c>
      <c r="K2427" s="38" t="str">
        <f>IF(ISBLANK('Model Participation Data'!$L$104),"-",'Model Participation Data'!$L$104)</f>
        <v>-</v>
      </c>
      <c r="L2427" s="39" t="str">
        <f>IF(ISBLANK('Model Participation Data'!$M$104),"-",'Model Participation Data'!$M$104)</f>
        <v>-</v>
      </c>
      <c r="M2427" s="254">
        <f>IF(ISNA(SUMIFS(INDEX('Model Participation Data'!$N$8:$DX$57,0,MATCH(CONCATENATE($J2427,M$6),'Model Participation Data'!$N$6:$DX$6,0)),'Model Participation Data'!$B$8:$B$57,$C2427,'Model Participation Data'!$C$8:$C$57,$D2427)),"-",SUMIFS(INDEX('Model Participation Data'!$N$8:$DX$57,0,MATCH(CONCATENATE($J2427,M$6),'Model Participation Data'!$N$6:$DX$6,0)),'Model Participation Data'!$B$8:$B$57,$C2427,'Model Participation Data'!$C$8:$C$57,$D2427))</f>
        <v>0</v>
      </c>
      <c r="N2427" s="254">
        <f>IF(ISNA(SUMIFS(INDEX('Model Participation Data'!$N$8:$DX$57,0,MATCH(CONCATENATE($J2427,N$6),'Model Participation Data'!$N$6:$DX$6,0)),'Model Participation Data'!$B$8:$B$57,$C2427,'Model Participation Data'!$C$8:$C$57,$D2427)),"-",SUMIFS(INDEX('Model Participation Data'!$N$8:$DX$57,0,MATCH(CONCATENATE($J2427,N$6),'Model Participation Data'!$N$6:$DX$6,0)),'Model Participation Data'!$B$8:$B$57,$C2427,'Model Participation Data'!$C$8:$C$57,$D2427))</f>
        <v>0</v>
      </c>
      <c r="O2427" s="154">
        <f>IF(ISNA(SUMIFS(INDEX('Model Participation Data'!$N$8:$DX$57,0,MATCH(CONCATENATE($J2427,O$6),'Model Participation Data'!$N$6:$DX$6,0)),'Model Participation Data'!$B$8:$B$57,$C2427,'Model Participation Data'!$C$8:$C$57,$D2427)),"-",SUMIFS(INDEX('Model Participation Data'!$N$8:$DX$57,0,MATCH(CONCATENATE($J2427,O$6),'Model Participation Data'!$N$6:$DX$6,0)),'Model Participation Data'!$B$8:$B$57,$C2427,'Model Participation Data'!$C$8:$C$57,$D2427))</f>
        <v>0</v>
      </c>
    </row>
    <row r="2428" spans="2:15" x14ac:dyDescent="0.35">
      <c r="B2428" s="37" t="s">
        <v>80</v>
      </c>
      <c r="C2428" s="38" t="str">
        <f>IF(ISBLANK('Model Participation Data'!$B$104),"-",'Model Participation Data'!$B$104)</f>
        <v>-</v>
      </c>
      <c r="D2428" s="38" t="str">
        <f>IF(ISBLANK('Model Participation Data'!$C$104),"-",'Model Participation Data'!$C$104)</f>
        <v>-</v>
      </c>
      <c r="E2428" s="38" t="str">
        <f>IF(ISBLANK('Model Participation Data'!$D$104),"-",'Model Participation Data'!$D$104)</f>
        <v>-</v>
      </c>
      <c r="F2428" s="38" t="str">
        <f>IF(ISBLANK('Model Participation Data'!$E$104),"-",'Model Participation Data'!$E$104)</f>
        <v>-</v>
      </c>
      <c r="G2428" s="151" t="str">
        <f>IF(ISBLANK('Model Participation Data'!$F$104),"-",'Model Participation Data'!$F$104)</f>
        <v>-</v>
      </c>
      <c r="H2428" s="253">
        <v>4</v>
      </c>
      <c r="I2428" s="253">
        <v>3</v>
      </c>
      <c r="J2428" s="150" t="str">
        <f t="shared" si="84"/>
        <v>43</v>
      </c>
      <c r="K2428" s="38" t="str">
        <f>IF(ISBLANK('Model Participation Data'!$L$104),"-",'Model Participation Data'!$L$104)</f>
        <v>-</v>
      </c>
      <c r="L2428" s="39" t="str">
        <f>IF(ISBLANK('Model Participation Data'!$M$104),"-",'Model Participation Data'!$M$104)</f>
        <v>-</v>
      </c>
      <c r="M2428" s="254">
        <f>IF(ISNA(SUMIFS(INDEX('Model Participation Data'!$N$8:$DX$57,0,MATCH(CONCATENATE($J2428,M$6),'Model Participation Data'!$N$6:$DX$6,0)),'Model Participation Data'!$B$8:$B$57,$C2428,'Model Participation Data'!$C$8:$C$57,$D2428)),"-",SUMIFS(INDEX('Model Participation Data'!$N$8:$DX$57,0,MATCH(CONCATENATE($J2428,M$6),'Model Participation Data'!$N$6:$DX$6,0)),'Model Participation Data'!$B$8:$B$57,$C2428,'Model Participation Data'!$C$8:$C$57,$D2428))</f>
        <v>0</v>
      </c>
      <c r="N2428" s="254">
        <f>IF(ISNA(SUMIFS(INDEX('Model Participation Data'!$N$8:$DX$57,0,MATCH(CONCATENATE($J2428,N$6),'Model Participation Data'!$N$6:$DX$6,0)),'Model Participation Data'!$B$8:$B$57,$C2428,'Model Participation Data'!$C$8:$C$57,$D2428)),"-",SUMIFS(INDEX('Model Participation Data'!$N$8:$DX$57,0,MATCH(CONCATENATE($J2428,N$6),'Model Participation Data'!$N$6:$DX$6,0)),'Model Participation Data'!$B$8:$B$57,$C2428,'Model Participation Data'!$C$8:$C$57,$D2428))</f>
        <v>0</v>
      </c>
      <c r="O2428" s="154">
        <f>IF(ISNA(SUMIFS(INDEX('Model Participation Data'!$N$8:$DX$57,0,MATCH(CONCATENATE($J2428,O$6),'Model Participation Data'!$N$6:$DX$6,0)),'Model Participation Data'!$B$8:$B$57,$C2428,'Model Participation Data'!$C$8:$C$57,$D2428)),"-",SUMIFS(INDEX('Model Participation Data'!$N$8:$DX$57,0,MATCH(CONCATENATE($J2428,O$6),'Model Participation Data'!$N$6:$DX$6,0)),'Model Participation Data'!$B$8:$B$57,$C2428,'Model Participation Data'!$C$8:$C$57,$D2428))</f>
        <v>0</v>
      </c>
    </row>
    <row r="2429" spans="2:15" x14ac:dyDescent="0.35">
      <c r="B2429" s="37" t="s">
        <v>80</v>
      </c>
      <c r="C2429" s="38" t="str">
        <f>IF(ISBLANK('Model Participation Data'!$B$104),"-",'Model Participation Data'!$B$104)</f>
        <v>-</v>
      </c>
      <c r="D2429" s="38" t="str">
        <f>IF(ISBLANK('Model Participation Data'!$C$104),"-",'Model Participation Data'!$C$104)</f>
        <v>-</v>
      </c>
      <c r="E2429" s="38" t="str">
        <f>IF(ISBLANK('Model Participation Data'!$D$104),"-",'Model Participation Data'!$D$104)</f>
        <v>-</v>
      </c>
      <c r="F2429" s="38" t="str">
        <f>IF(ISBLANK('Model Participation Data'!$E$104),"-",'Model Participation Data'!$E$104)</f>
        <v>-</v>
      </c>
      <c r="G2429" s="151" t="str">
        <f>IF(ISBLANK('Model Participation Data'!$F$104),"-",'Model Participation Data'!$F$104)</f>
        <v>-</v>
      </c>
      <c r="H2429" s="253">
        <v>4</v>
      </c>
      <c r="I2429" s="253">
        <v>4</v>
      </c>
      <c r="J2429" s="150" t="str">
        <f t="shared" si="84"/>
        <v>44</v>
      </c>
      <c r="K2429" s="38" t="str">
        <f>IF(ISBLANK('Model Participation Data'!$L$104),"-",'Model Participation Data'!$L$104)</f>
        <v>-</v>
      </c>
      <c r="L2429" s="39" t="str">
        <f>IF(ISBLANK('Model Participation Data'!$M$104),"-",'Model Participation Data'!$M$104)</f>
        <v>-</v>
      </c>
      <c r="M2429" s="254">
        <f>IF(ISNA(SUMIFS(INDEX('Model Participation Data'!$N$8:$DX$57,0,MATCH(CONCATENATE($J2429,M$6),'Model Participation Data'!$N$6:$DX$6,0)),'Model Participation Data'!$B$8:$B$57,$C2429,'Model Participation Data'!$C$8:$C$57,$D2429)),"-",SUMIFS(INDEX('Model Participation Data'!$N$8:$DX$57,0,MATCH(CONCATENATE($J2429,M$6),'Model Participation Data'!$N$6:$DX$6,0)),'Model Participation Data'!$B$8:$B$57,$C2429,'Model Participation Data'!$C$8:$C$57,$D2429))</f>
        <v>0</v>
      </c>
      <c r="N2429" s="254">
        <f>IF(ISNA(SUMIFS(INDEX('Model Participation Data'!$N$8:$DX$57,0,MATCH(CONCATENATE($J2429,N$6),'Model Participation Data'!$N$6:$DX$6,0)),'Model Participation Data'!$B$8:$B$57,$C2429,'Model Participation Data'!$C$8:$C$57,$D2429)),"-",SUMIFS(INDEX('Model Participation Data'!$N$8:$DX$57,0,MATCH(CONCATENATE($J2429,N$6),'Model Participation Data'!$N$6:$DX$6,0)),'Model Participation Data'!$B$8:$B$57,$C2429,'Model Participation Data'!$C$8:$C$57,$D2429))</f>
        <v>0</v>
      </c>
      <c r="O2429" s="154">
        <f>IF(ISNA(SUMIFS(INDEX('Model Participation Data'!$N$8:$DX$57,0,MATCH(CONCATENATE($J2429,O$6),'Model Participation Data'!$N$6:$DX$6,0)),'Model Participation Data'!$B$8:$B$57,$C2429,'Model Participation Data'!$C$8:$C$57,$D2429)),"-",SUMIFS(INDEX('Model Participation Data'!$N$8:$DX$57,0,MATCH(CONCATENATE($J2429,O$6),'Model Participation Data'!$N$6:$DX$6,0)),'Model Participation Data'!$B$8:$B$57,$C2429,'Model Participation Data'!$C$8:$C$57,$D2429))</f>
        <v>0</v>
      </c>
    </row>
    <row r="2430" spans="2:15" x14ac:dyDescent="0.35">
      <c r="B2430" s="37" t="s">
        <v>80</v>
      </c>
      <c r="C2430" s="38" t="str">
        <f>IF(ISBLANK('Model Participation Data'!$B$104),"-",'Model Participation Data'!$B$104)</f>
        <v>-</v>
      </c>
      <c r="D2430" s="38" t="str">
        <f>IF(ISBLANK('Model Participation Data'!$C$104),"-",'Model Participation Data'!$C$104)</f>
        <v>-</v>
      </c>
      <c r="E2430" s="38" t="str">
        <f>IF(ISBLANK('Model Participation Data'!$D$104),"-",'Model Participation Data'!$D$104)</f>
        <v>-</v>
      </c>
      <c r="F2430" s="38" t="str">
        <f>IF(ISBLANK('Model Participation Data'!$E$104),"-",'Model Participation Data'!$E$104)</f>
        <v>-</v>
      </c>
      <c r="G2430" s="151" t="str">
        <f>IF(ISBLANK('Model Participation Data'!$F$104),"-",'Model Participation Data'!$F$104)</f>
        <v>-</v>
      </c>
      <c r="H2430" s="253">
        <v>4</v>
      </c>
      <c r="I2430" s="253">
        <v>5</v>
      </c>
      <c r="J2430" s="150" t="str">
        <f t="shared" si="84"/>
        <v>45</v>
      </c>
      <c r="K2430" s="38" t="str">
        <f>IF(ISBLANK('Model Participation Data'!$L$104),"-",'Model Participation Data'!$L$104)</f>
        <v>-</v>
      </c>
      <c r="L2430" s="39" t="str">
        <f>IF(ISBLANK('Model Participation Data'!$M$104),"-",'Model Participation Data'!$M$104)</f>
        <v>-</v>
      </c>
      <c r="M2430" s="254">
        <f>IF(ISNA(SUMIFS(INDEX('Model Participation Data'!$N$8:$DX$57,0,MATCH(CONCATENATE($J2430,M$6),'Model Participation Data'!$N$6:$DX$6,0)),'Model Participation Data'!$B$8:$B$57,$C2430,'Model Participation Data'!$C$8:$C$57,$D2430)),"-",SUMIFS(INDEX('Model Participation Data'!$N$8:$DX$57,0,MATCH(CONCATENATE($J2430,M$6),'Model Participation Data'!$N$6:$DX$6,0)),'Model Participation Data'!$B$8:$B$57,$C2430,'Model Participation Data'!$C$8:$C$57,$D2430))</f>
        <v>0</v>
      </c>
      <c r="N2430" s="254">
        <f>IF(ISNA(SUMIFS(INDEX('Model Participation Data'!$N$8:$DX$57,0,MATCH(CONCATENATE($J2430,N$6),'Model Participation Data'!$N$6:$DX$6,0)),'Model Participation Data'!$B$8:$B$57,$C2430,'Model Participation Data'!$C$8:$C$57,$D2430)),"-",SUMIFS(INDEX('Model Participation Data'!$N$8:$DX$57,0,MATCH(CONCATENATE($J2430,N$6),'Model Participation Data'!$N$6:$DX$6,0)),'Model Participation Data'!$B$8:$B$57,$C2430,'Model Participation Data'!$C$8:$C$57,$D2430))</f>
        <v>0</v>
      </c>
      <c r="O2430" s="154">
        <f>IF(ISNA(SUMIFS(INDEX('Model Participation Data'!$N$8:$DX$57,0,MATCH(CONCATENATE($J2430,O$6),'Model Participation Data'!$N$6:$DX$6,0)),'Model Participation Data'!$B$8:$B$57,$C2430,'Model Participation Data'!$C$8:$C$57,$D2430)),"-",SUMIFS(INDEX('Model Participation Data'!$N$8:$DX$57,0,MATCH(CONCATENATE($J2430,O$6),'Model Participation Data'!$N$6:$DX$6,0)),'Model Participation Data'!$B$8:$B$57,$C2430,'Model Participation Data'!$C$8:$C$57,$D2430))</f>
        <v>0</v>
      </c>
    </row>
    <row r="2431" spans="2:15" x14ac:dyDescent="0.35">
      <c r="B2431" s="37" t="s">
        <v>80</v>
      </c>
      <c r="C2431" s="38" t="str">
        <f>IF(ISBLANK('Model Participation Data'!$B$104),"-",'Model Participation Data'!$B$104)</f>
        <v>-</v>
      </c>
      <c r="D2431" s="38" t="str">
        <f>IF(ISBLANK('Model Participation Data'!$C$104),"-",'Model Participation Data'!$C$104)</f>
        <v>-</v>
      </c>
      <c r="E2431" s="38" t="str">
        <f>IF(ISBLANK('Model Participation Data'!$D$104),"-",'Model Participation Data'!$D$104)</f>
        <v>-</v>
      </c>
      <c r="F2431" s="38" t="str">
        <f>IF(ISBLANK('Model Participation Data'!$E$104),"-",'Model Participation Data'!$E$104)</f>
        <v>-</v>
      </c>
      <c r="G2431" s="151" t="str">
        <f>IF(ISBLANK('Model Participation Data'!$F$104),"-",'Model Participation Data'!$F$104)</f>
        <v>-</v>
      </c>
      <c r="H2431" s="253">
        <v>4</v>
      </c>
      <c r="I2431" s="253" t="s">
        <v>65</v>
      </c>
      <c r="J2431" s="150" t="str">
        <f t="shared" si="84"/>
        <v>4Goal</v>
      </c>
      <c r="K2431" s="38" t="str">
        <f>IF(ISBLANK('Model Participation Data'!$L$104),"-",'Model Participation Data'!$L$104)</f>
        <v>-</v>
      </c>
      <c r="L2431" s="39" t="str">
        <f>IF(ISBLANK('Model Participation Data'!$M$104),"-",'Model Participation Data'!$M$104)</f>
        <v>-</v>
      </c>
      <c r="M2431" s="254" t="str">
        <f>IF(ISNA(SUMIFS(INDEX('Model Participation Data'!$N$8:$DX$57,0,MATCH(CONCATENATE($J2431,M$6),'Model Participation Data'!$N$6:$DX$6,0)),'Model Participation Data'!$B$8:$B$57,$C2431,'Model Participation Data'!$C$8:$C$57,$D2431)),"-",SUMIFS(INDEX('Model Participation Data'!$N$8:$DX$57,0,MATCH(CONCATENATE($J2431,M$6),'Model Participation Data'!$N$6:$DX$6,0)),'Model Participation Data'!$B$8:$B$57,$C2431,'Model Participation Data'!$C$8:$C$57,$D2431))</f>
        <v>-</v>
      </c>
      <c r="N2431" s="254" t="str">
        <f>IF(ISNA(SUMIFS(INDEX('Model Participation Data'!$N$8:$DX$57,0,MATCH(CONCATENATE($J2431,N$6),'Model Participation Data'!$N$6:$DX$6,0)),'Model Participation Data'!$B$8:$B$57,$C2431,'Model Participation Data'!$C$8:$C$57,$D2431)),"-",SUMIFS(INDEX('Model Participation Data'!$N$8:$DX$57,0,MATCH(CONCATENATE($J2431,N$6),'Model Participation Data'!$N$6:$DX$6,0)),'Model Participation Data'!$B$8:$B$57,$C2431,'Model Participation Data'!$C$8:$C$57,$D2431))</f>
        <v>-</v>
      </c>
      <c r="O2431" s="154">
        <f>IF(ISNA(SUMIFS(INDEX('Model Participation Data'!$N$8:$DX$57,0,MATCH(CONCATENATE($J2431,O$6),'Model Participation Data'!$N$6:$DX$6,0)),'Model Participation Data'!$B$8:$B$57,$C2431,'Model Participation Data'!$C$8:$C$57,$D2431)),"-",SUMIFS(INDEX('Model Participation Data'!$N$8:$DX$57,0,MATCH(CONCATENATE($J2431,O$6),'Model Participation Data'!$N$6:$DX$6,0)),'Model Participation Data'!$B$8:$B$57,$C2431,'Model Participation Data'!$C$8:$C$57,$D2431))</f>
        <v>0</v>
      </c>
    </row>
    <row r="2432" spans="2:15" x14ac:dyDescent="0.35">
      <c r="B2432" s="37" t="s">
        <v>80</v>
      </c>
      <c r="C2432" s="38" t="str">
        <f>IF(ISBLANK('Model Participation Data'!$B$105),"-",'Model Participation Data'!$B$105)</f>
        <v>-</v>
      </c>
      <c r="D2432" s="38" t="str">
        <f>IF(ISBLANK('Model Participation Data'!$C$105),"-",'Model Participation Data'!$C$105)</f>
        <v>-</v>
      </c>
      <c r="E2432" s="38" t="str">
        <f>IF(ISBLANK('Model Participation Data'!$D$105),"-",'Model Participation Data'!$D$105)</f>
        <v>-</v>
      </c>
      <c r="F2432" s="38" t="str">
        <f>IF(ISBLANK('Model Participation Data'!$E$105),"-",'Model Participation Data'!$E$105)</f>
        <v>-</v>
      </c>
      <c r="G2432" s="151" t="str">
        <f>IF(ISBLANK('Model Participation Data'!$F$105),"-",'Model Participation Data'!$F$105)</f>
        <v>-</v>
      </c>
      <c r="H2432" s="253" t="s">
        <v>64</v>
      </c>
      <c r="I2432" s="253" t="s">
        <v>64</v>
      </c>
      <c r="J2432" s="150" t="str">
        <f t="shared" si="84"/>
        <v>BaselineBaseline</v>
      </c>
      <c r="K2432" s="38" t="str">
        <f>IF(ISBLANK('Model Participation Data'!$L$105),"-",'Model Participation Data'!$L$105)</f>
        <v>-</v>
      </c>
      <c r="L2432" s="39" t="str">
        <f>IF(ISBLANK('Model Participation Data'!$M$105),"-",'Model Participation Data'!$M$105)</f>
        <v>-</v>
      </c>
      <c r="M2432" s="254">
        <f>IF(ISNA(SUMIFS(INDEX('Model Participation Data'!$N$8:$DX$57,0,MATCH(CONCATENATE($J2432,M$6),'Model Participation Data'!$N$6:$DX$6,0)),'Model Participation Data'!$B$8:$B$57,$C2432,'Model Participation Data'!$C$8:$C$57,$D2432)),"-",SUMIFS(INDEX('Model Participation Data'!$N$8:$DX$57,0,MATCH(CONCATENATE($J2432,M$6),'Model Participation Data'!$N$6:$DX$6,0)),'Model Participation Data'!$B$8:$B$57,$C2432,'Model Participation Data'!$C$8:$C$57,$D2432))</f>
        <v>0</v>
      </c>
      <c r="N2432" s="254">
        <f>IF(ISNA(SUMIFS(INDEX('Model Participation Data'!$N$8:$DX$57,0,MATCH(CONCATENATE($J2432,N$6),'Model Participation Data'!$N$6:$DX$6,0)),'Model Participation Data'!$B$8:$B$57,$C2432,'Model Participation Data'!$C$8:$C$57,$D2432)),"-",SUMIFS(INDEX('Model Participation Data'!$N$8:$DX$57,0,MATCH(CONCATENATE($J2432,N$6),'Model Participation Data'!$N$6:$DX$6,0)),'Model Participation Data'!$B$8:$B$57,$C2432,'Model Participation Data'!$C$8:$C$57,$D2432))</f>
        <v>0</v>
      </c>
      <c r="O2432" s="154">
        <f>IF(ISNA(SUMIFS(INDEX('Model Participation Data'!$N$8:$DX$57,0,MATCH(CONCATENATE($J2432,O$6),'Model Participation Data'!$N$6:$DX$6,0)),'Model Participation Data'!$B$8:$B$57,$C2432,'Model Participation Data'!$C$8:$C$57,$D2432)),"-",SUMIFS(INDEX('Model Participation Data'!$N$8:$DX$57,0,MATCH(CONCATENATE($J2432,O$6),'Model Participation Data'!$N$6:$DX$6,0)),'Model Participation Data'!$B$8:$B$57,$C2432,'Model Participation Data'!$C$8:$C$57,$D2432))</f>
        <v>0</v>
      </c>
    </row>
    <row r="2433" spans="2:15" x14ac:dyDescent="0.35">
      <c r="B2433" s="37" t="s">
        <v>80</v>
      </c>
      <c r="C2433" s="38" t="str">
        <f>IF(ISBLANK('Model Participation Data'!$B$105),"-",'Model Participation Data'!$B$105)</f>
        <v>-</v>
      </c>
      <c r="D2433" s="38" t="str">
        <f>IF(ISBLANK('Model Participation Data'!$C$105),"-",'Model Participation Data'!$C$105)</f>
        <v>-</v>
      </c>
      <c r="E2433" s="38" t="str">
        <f>IF(ISBLANK('Model Participation Data'!$D$105),"-",'Model Participation Data'!$D$105)</f>
        <v>-</v>
      </c>
      <c r="F2433" s="38" t="str">
        <f>IF(ISBLANK('Model Participation Data'!$E$105),"-",'Model Participation Data'!$E$105)</f>
        <v>-</v>
      </c>
      <c r="G2433" s="151" t="str">
        <f>IF(ISBLANK('Model Participation Data'!$F$105),"-",'Model Participation Data'!$F$105)</f>
        <v>-</v>
      </c>
      <c r="H2433" s="253">
        <v>1</v>
      </c>
      <c r="I2433" s="253">
        <v>1</v>
      </c>
      <c r="J2433" s="150" t="str">
        <f t="shared" si="84"/>
        <v>11</v>
      </c>
      <c r="K2433" s="38" t="str">
        <f>IF(ISBLANK('Model Participation Data'!$L$105),"-",'Model Participation Data'!$L$105)</f>
        <v>-</v>
      </c>
      <c r="L2433" s="39" t="str">
        <f>IF(ISBLANK('Model Participation Data'!$M$105),"-",'Model Participation Data'!$M$105)</f>
        <v>-</v>
      </c>
      <c r="M2433" s="254">
        <f>IF(ISNA(SUMIFS(INDEX('Model Participation Data'!$N$8:$DX$57,0,MATCH(CONCATENATE($J2433,M$6),'Model Participation Data'!$N$6:$DX$6,0)),'Model Participation Data'!$B$8:$B$57,$C2433,'Model Participation Data'!$C$8:$C$57,$D2433)),"-",SUMIFS(INDEX('Model Participation Data'!$N$8:$DX$57,0,MATCH(CONCATENATE($J2433,M$6),'Model Participation Data'!$N$6:$DX$6,0)),'Model Participation Data'!$B$8:$B$57,$C2433,'Model Participation Data'!$C$8:$C$57,$D2433))</f>
        <v>0</v>
      </c>
      <c r="N2433" s="254">
        <f>IF(ISNA(SUMIFS(INDEX('Model Participation Data'!$N$8:$DX$57,0,MATCH(CONCATENATE($J2433,N$6),'Model Participation Data'!$N$6:$DX$6,0)),'Model Participation Data'!$B$8:$B$57,$C2433,'Model Participation Data'!$C$8:$C$57,$D2433)),"-",SUMIFS(INDEX('Model Participation Data'!$N$8:$DX$57,0,MATCH(CONCATENATE($J2433,N$6),'Model Participation Data'!$N$6:$DX$6,0)),'Model Participation Data'!$B$8:$B$57,$C2433,'Model Participation Data'!$C$8:$C$57,$D2433))</f>
        <v>0</v>
      </c>
      <c r="O2433" s="154">
        <f>IF(ISNA(SUMIFS(INDEX('Model Participation Data'!$N$8:$DX$57,0,MATCH(CONCATENATE($J2433,O$6),'Model Participation Data'!$N$6:$DX$6,0)),'Model Participation Data'!$B$8:$B$57,$C2433,'Model Participation Data'!$C$8:$C$57,$D2433)),"-",SUMIFS(INDEX('Model Participation Data'!$N$8:$DX$57,0,MATCH(CONCATENATE($J2433,O$6),'Model Participation Data'!$N$6:$DX$6,0)),'Model Participation Data'!$B$8:$B$57,$C2433,'Model Participation Data'!$C$8:$C$57,$D2433))</f>
        <v>0</v>
      </c>
    </row>
    <row r="2434" spans="2:15" x14ac:dyDescent="0.35">
      <c r="B2434" s="37" t="s">
        <v>80</v>
      </c>
      <c r="C2434" s="38" t="str">
        <f>IF(ISBLANK('Model Participation Data'!$B$105),"-",'Model Participation Data'!$B$105)</f>
        <v>-</v>
      </c>
      <c r="D2434" s="38" t="str">
        <f>IF(ISBLANK('Model Participation Data'!$C$105),"-",'Model Participation Data'!$C$105)</f>
        <v>-</v>
      </c>
      <c r="E2434" s="38" t="str">
        <f>IF(ISBLANK('Model Participation Data'!$D$105),"-",'Model Participation Data'!$D$105)</f>
        <v>-</v>
      </c>
      <c r="F2434" s="38" t="str">
        <f>IF(ISBLANK('Model Participation Data'!$E$105),"-",'Model Participation Data'!$E$105)</f>
        <v>-</v>
      </c>
      <c r="G2434" s="151" t="str">
        <f>IF(ISBLANK('Model Participation Data'!$F$105),"-",'Model Participation Data'!$F$105)</f>
        <v>-</v>
      </c>
      <c r="H2434" s="253">
        <v>1</v>
      </c>
      <c r="I2434" s="253">
        <v>2</v>
      </c>
      <c r="J2434" s="150" t="str">
        <f t="shared" si="84"/>
        <v>12</v>
      </c>
      <c r="K2434" s="38" t="str">
        <f>IF(ISBLANK('Model Participation Data'!$L$105),"-",'Model Participation Data'!$L$105)</f>
        <v>-</v>
      </c>
      <c r="L2434" s="39" t="str">
        <f>IF(ISBLANK('Model Participation Data'!$M$105),"-",'Model Participation Data'!$M$105)</f>
        <v>-</v>
      </c>
      <c r="M2434" s="254">
        <f>IF(ISNA(SUMIFS(INDEX('Model Participation Data'!$N$8:$DX$57,0,MATCH(CONCATENATE($J2434,M$6),'Model Participation Data'!$N$6:$DX$6,0)),'Model Participation Data'!$B$8:$B$57,$C2434,'Model Participation Data'!$C$8:$C$57,$D2434)),"-",SUMIFS(INDEX('Model Participation Data'!$N$8:$DX$57,0,MATCH(CONCATENATE($J2434,M$6),'Model Participation Data'!$N$6:$DX$6,0)),'Model Participation Data'!$B$8:$B$57,$C2434,'Model Participation Data'!$C$8:$C$57,$D2434))</f>
        <v>0</v>
      </c>
      <c r="N2434" s="254">
        <f>IF(ISNA(SUMIFS(INDEX('Model Participation Data'!$N$8:$DX$57,0,MATCH(CONCATENATE($J2434,N$6),'Model Participation Data'!$N$6:$DX$6,0)),'Model Participation Data'!$B$8:$B$57,$C2434,'Model Participation Data'!$C$8:$C$57,$D2434)),"-",SUMIFS(INDEX('Model Participation Data'!$N$8:$DX$57,0,MATCH(CONCATENATE($J2434,N$6),'Model Participation Data'!$N$6:$DX$6,0)),'Model Participation Data'!$B$8:$B$57,$C2434,'Model Participation Data'!$C$8:$C$57,$D2434))</f>
        <v>0</v>
      </c>
      <c r="O2434" s="154">
        <f>IF(ISNA(SUMIFS(INDEX('Model Participation Data'!$N$8:$DX$57,0,MATCH(CONCATENATE($J2434,O$6),'Model Participation Data'!$N$6:$DX$6,0)),'Model Participation Data'!$B$8:$B$57,$C2434,'Model Participation Data'!$C$8:$C$57,$D2434)),"-",SUMIFS(INDEX('Model Participation Data'!$N$8:$DX$57,0,MATCH(CONCATENATE($J2434,O$6),'Model Participation Data'!$N$6:$DX$6,0)),'Model Participation Data'!$B$8:$B$57,$C2434,'Model Participation Data'!$C$8:$C$57,$D2434))</f>
        <v>0</v>
      </c>
    </row>
    <row r="2435" spans="2:15" x14ac:dyDescent="0.35">
      <c r="B2435" s="37" t="s">
        <v>80</v>
      </c>
      <c r="C2435" s="38" t="str">
        <f>IF(ISBLANK('Model Participation Data'!$B$105),"-",'Model Participation Data'!$B$105)</f>
        <v>-</v>
      </c>
      <c r="D2435" s="38" t="str">
        <f>IF(ISBLANK('Model Participation Data'!$C$105),"-",'Model Participation Data'!$C$105)</f>
        <v>-</v>
      </c>
      <c r="E2435" s="38" t="str">
        <f>IF(ISBLANK('Model Participation Data'!$D$105),"-",'Model Participation Data'!$D$105)</f>
        <v>-</v>
      </c>
      <c r="F2435" s="38" t="str">
        <f>IF(ISBLANK('Model Participation Data'!$E$105),"-",'Model Participation Data'!$E$105)</f>
        <v>-</v>
      </c>
      <c r="G2435" s="151" t="str">
        <f>IF(ISBLANK('Model Participation Data'!$F$105),"-",'Model Participation Data'!$F$105)</f>
        <v>-</v>
      </c>
      <c r="H2435" s="253">
        <v>1</v>
      </c>
      <c r="I2435" s="253">
        <v>3</v>
      </c>
      <c r="J2435" s="150" t="str">
        <f t="shared" si="84"/>
        <v>13</v>
      </c>
      <c r="K2435" s="38" t="str">
        <f>IF(ISBLANK('Model Participation Data'!$L$105),"-",'Model Participation Data'!$L$105)</f>
        <v>-</v>
      </c>
      <c r="L2435" s="39" t="str">
        <f>IF(ISBLANK('Model Participation Data'!$M$105),"-",'Model Participation Data'!$M$105)</f>
        <v>-</v>
      </c>
      <c r="M2435" s="254">
        <f>IF(ISNA(SUMIFS(INDEX('Model Participation Data'!$N$8:$DX$57,0,MATCH(CONCATENATE($J2435,M$6),'Model Participation Data'!$N$6:$DX$6,0)),'Model Participation Data'!$B$8:$B$57,$C2435,'Model Participation Data'!$C$8:$C$57,$D2435)),"-",SUMIFS(INDEX('Model Participation Data'!$N$8:$DX$57,0,MATCH(CONCATENATE($J2435,M$6),'Model Participation Data'!$N$6:$DX$6,0)),'Model Participation Data'!$B$8:$B$57,$C2435,'Model Participation Data'!$C$8:$C$57,$D2435))</f>
        <v>0</v>
      </c>
      <c r="N2435" s="254">
        <f>IF(ISNA(SUMIFS(INDEX('Model Participation Data'!$N$8:$DX$57,0,MATCH(CONCATENATE($J2435,N$6),'Model Participation Data'!$N$6:$DX$6,0)),'Model Participation Data'!$B$8:$B$57,$C2435,'Model Participation Data'!$C$8:$C$57,$D2435)),"-",SUMIFS(INDEX('Model Participation Data'!$N$8:$DX$57,0,MATCH(CONCATENATE($J2435,N$6),'Model Participation Data'!$N$6:$DX$6,0)),'Model Participation Data'!$B$8:$B$57,$C2435,'Model Participation Data'!$C$8:$C$57,$D2435))</f>
        <v>0</v>
      </c>
      <c r="O2435" s="154">
        <f>IF(ISNA(SUMIFS(INDEX('Model Participation Data'!$N$8:$DX$57,0,MATCH(CONCATENATE($J2435,O$6),'Model Participation Data'!$N$6:$DX$6,0)),'Model Participation Data'!$B$8:$B$57,$C2435,'Model Participation Data'!$C$8:$C$57,$D2435)),"-",SUMIFS(INDEX('Model Participation Data'!$N$8:$DX$57,0,MATCH(CONCATENATE($J2435,O$6),'Model Participation Data'!$N$6:$DX$6,0)),'Model Participation Data'!$B$8:$B$57,$C2435,'Model Participation Data'!$C$8:$C$57,$D2435))</f>
        <v>0</v>
      </c>
    </row>
    <row r="2436" spans="2:15" x14ac:dyDescent="0.35">
      <c r="B2436" s="37" t="s">
        <v>80</v>
      </c>
      <c r="C2436" s="38" t="str">
        <f>IF(ISBLANK('Model Participation Data'!$B$105),"-",'Model Participation Data'!$B$105)</f>
        <v>-</v>
      </c>
      <c r="D2436" s="38" t="str">
        <f>IF(ISBLANK('Model Participation Data'!$C$105),"-",'Model Participation Data'!$C$105)</f>
        <v>-</v>
      </c>
      <c r="E2436" s="38" t="str">
        <f>IF(ISBLANK('Model Participation Data'!$D$105),"-",'Model Participation Data'!$D$105)</f>
        <v>-</v>
      </c>
      <c r="F2436" s="38" t="str">
        <f>IF(ISBLANK('Model Participation Data'!$E$105),"-",'Model Participation Data'!$E$105)</f>
        <v>-</v>
      </c>
      <c r="G2436" s="151" t="str">
        <f>IF(ISBLANK('Model Participation Data'!$F$105),"-",'Model Participation Data'!$F$105)</f>
        <v>-</v>
      </c>
      <c r="H2436" s="253">
        <v>1</v>
      </c>
      <c r="I2436" s="253">
        <v>4</v>
      </c>
      <c r="J2436" s="150" t="str">
        <f t="shared" si="84"/>
        <v>14</v>
      </c>
      <c r="K2436" s="38" t="str">
        <f>IF(ISBLANK('Model Participation Data'!$L$105),"-",'Model Participation Data'!$L$105)</f>
        <v>-</v>
      </c>
      <c r="L2436" s="39" t="str">
        <f>IF(ISBLANK('Model Participation Data'!$M$105),"-",'Model Participation Data'!$M$105)</f>
        <v>-</v>
      </c>
      <c r="M2436" s="254">
        <f>IF(ISNA(SUMIFS(INDEX('Model Participation Data'!$N$8:$DX$57,0,MATCH(CONCATENATE($J2436,M$6),'Model Participation Data'!$N$6:$DX$6,0)),'Model Participation Data'!$B$8:$B$57,$C2436,'Model Participation Data'!$C$8:$C$57,$D2436)),"-",SUMIFS(INDEX('Model Participation Data'!$N$8:$DX$57,0,MATCH(CONCATENATE($J2436,M$6),'Model Participation Data'!$N$6:$DX$6,0)),'Model Participation Data'!$B$8:$B$57,$C2436,'Model Participation Data'!$C$8:$C$57,$D2436))</f>
        <v>0</v>
      </c>
      <c r="N2436" s="254">
        <f>IF(ISNA(SUMIFS(INDEX('Model Participation Data'!$N$8:$DX$57,0,MATCH(CONCATENATE($J2436,N$6),'Model Participation Data'!$N$6:$DX$6,0)),'Model Participation Data'!$B$8:$B$57,$C2436,'Model Participation Data'!$C$8:$C$57,$D2436)),"-",SUMIFS(INDEX('Model Participation Data'!$N$8:$DX$57,0,MATCH(CONCATENATE($J2436,N$6),'Model Participation Data'!$N$6:$DX$6,0)),'Model Participation Data'!$B$8:$B$57,$C2436,'Model Participation Data'!$C$8:$C$57,$D2436))</f>
        <v>0</v>
      </c>
      <c r="O2436" s="154">
        <f>IF(ISNA(SUMIFS(INDEX('Model Participation Data'!$N$8:$DX$57,0,MATCH(CONCATENATE($J2436,O$6),'Model Participation Data'!$N$6:$DX$6,0)),'Model Participation Data'!$B$8:$B$57,$C2436,'Model Participation Data'!$C$8:$C$57,$D2436)),"-",SUMIFS(INDEX('Model Participation Data'!$N$8:$DX$57,0,MATCH(CONCATENATE($J2436,O$6),'Model Participation Data'!$N$6:$DX$6,0)),'Model Participation Data'!$B$8:$B$57,$C2436,'Model Participation Data'!$C$8:$C$57,$D2436))</f>
        <v>0</v>
      </c>
    </row>
    <row r="2437" spans="2:15" x14ac:dyDescent="0.35">
      <c r="B2437" s="37" t="s">
        <v>80</v>
      </c>
      <c r="C2437" s="38" t="str">
        <f>IF(ISBLANK('Model Participation Data'!$B$105),"-",'Model Participation Data'!$B$105)</f>
        <v>-</v>
      </c>
      <c r="D2437" s="38" t="str">
        <f>IF(ISBLANK('Model Participation Data'!$C$105),"-",'Model Participation Data'!$C$105)</f>
        <v>-</v>
      </c>
      <c r="E2437" s="38" t="str">
        <f>IF(ISBLANK('Model Participation Data'!$D$105),"-",'Model Participation Data'!$D$105)</f>
        <v>-</v>
      </c>
      <c r="F2437" s="38" t="str">
        <f>IF(ISBLANK('Model Participation Data'!$E$105),"-",'Model Participation Data'!$E$105)</f>
        <v>-</v>
      </c>
      <c r="G2437" s="151" t="str">
        <f>IF(ISBLANK('Model Participation Data'!$F$105),"-",'Model Participation Data'!$F$105)</f>
        <v>-</v>
      </c>
      <c r="H2437" s="253">
        <v>1</v>
      </c>
      <c r="I2437" s="253">
        <v>5</v>
      </c>
      <c r="J2437" s="150" t="str">
        <f t="shared" si="84"/>
        <v>15</v>
      </c>
      <c r="K2437" s="38" t="str">
        <f>IF(ISBLANK('Model Participation Data'!$L$105),"-",'Model Participation Data'!$L$105)</f>
        <v>-</v>
      </c>
      <c r="L2437" s="39" t="str">
        <f>IF(ISBLANK('Model Participation Data'!$M$105),"-",'Model Participation Data'!$M$105)</f>
        <v>-</v>
      </c>
      <c r="M2437" s="254">
        <f>IF(ISNA(SUMIFS(INDEX('Model Participation Data'!$N$8:$DX$57,0,MATCH(CONCATENATE($J2437,M$6),'Model Participation Data'!$N$6:$DX$6,0)),'Model Participation Data'!$B$8:$B$57,$C2437,'Model Participation Data'!$C$8:$C$57,$D2437)),"-",SUMIFS(INDEX('Model Participation Data'!$N$8:$DX$57,0,MATCH(CONCATENATE($J2437,M$6),'Model Participation Data'!$N$6:$DX$6,0)),'Model Participation Data'!$B$8:$B$57,$C2437,'Model Participation Data'!$C$8:$C$57,$D2437))</f>
        <v>0</v>
      </c>
      <c r="N2437" s="254">
        <f>IF(ISNA(SUMIFS(INDEX('Model Participation Data'!$N$8:$DX$57,0,MATCH(CONCATENATE($J2437,N$6),'Model Participation Data'!$N$6:$DX$6,0)),'Model Participation Data'!$B$8:$B$57,$C2437,'Model Participation Data'!$C$8:$C$57,$D2437)),"-",SUMIFS(INDEX('Model Participation Data'!$N$8:$DX$57,0,MATCH(CONCATENATE($J2437,N$6),'Model Participation Data'!$N$6:$DX$6,0)),'Model Participation Data'!$B$8:$B$57,$C2437,'Model Participation Data'!$C$8:$C$57,$D2437))</f>
        <v>0</v>
      </c>
      <c r="O2437" s="154">
        <f>IF(ISNA(SUMIFS(INDEX('Model Participation Data'!$N$8:$DX$57,0,MATCH(CONCATENATE($J2437,O$6),'Model Participation Data'!$N$6:$DX$6,0)),'Model Participation Data'!$B$8:$B$57,$C2437,'Model Participation Data'!$C$8:$C$57,$D2437)),"-",SUMIFS(INDEX('Model Participation Data'!$N$8:$DX$57,0,MATCH(CONCATENATE($J2437,O$6),'Model Participation Data'!$N$6:$DX$6,0)),'Model Participation Data'!$B$8:$B$57,$C2437,'Model Participation Data'!$C$8:$C$57,$D2437))</f>
        <v>0</v>
      </c>
    </row>
    <row r="2438" spans="2:15" x14ac:dyDescent="0.35">
      <c r="B2438" s="37" t="s">
        <v>80</v>
      </c>
      <c r="C2438" s="38" t="str">
        <f>IF(ISBLANK('Model Participation Data'!$B$105),"-",'Model Participation Data'!$B$105)</f>
        <v>-</v>
      </c>
      <c r="D2438" s="38" t="str">
        <f>IF(ISBLANK('Model Participation Data'!$C$105),"-",'Model Participation Data'!$C$105)</f>
        <v>-</v>
      </c>
      <c r="E2438" s="38" t="str">
        <f>IF(ISBLANK('Model Participation Data'!$D$105),"-",'Model Participation Data'!$D$105)</f>
        <v>-</v>
      </c>
      <c r="F2438" s="38" t="str">
        <f>IF(ISBLANK('Model Participation Data'!$E$105),"-",'Model Participation Data'!$E$105)</f>
        <v>-</v>
      </c>
      <c r="G2438" s="151" t="str">
        <f>IF(ISBLANK('Model Participation Data'!$F$105),"-",'Model Participation Data'!$F$105)</f>
        <v>-</v>
      </c>
      <c r="H2438" s="253">
        <v>1</v>
      </c>
      <c r="I2438" s="253" t="s">
        <v>65</v>
      </c>
      <c r="J2438" s="150" t="str">
        <f t="shared" si="84"/>
        <v>1Goal</v>
      </c>
      <c r="K2438" s="38" t="str">
        <f>IF(ISBLANK('Model Participation Data'!$L$105),"-",'Model Participation Data'!$L$105)</f>
        <v>-</v>
      </c>
      <c r="L2438" s="39" t="str">
        <f>IF(ISBLANK('Model Participation Data'!$M$105),"-",'Model Participation Data'!$M$105)</f>
        <v>-</v>
      </c>
      <c r="M2438" s="254" t="str">
        <f>IF(ISNA(SUMIFS(INDEX('Model Participation Data'!$N$8:$DX$57,0,MATCH(CONCATENATE($J2438,M$6),'Model Participation Data'!$N$6:$DX$6,0)),'Model Participation Data'!$B$8:$B$57,$C2438,'Model Participation Data'!$C$8:$C$57,$D2438)),"-",SUMIFS(INDEX('Model Participation Data'!$N$8:$DX$57,0,MATCH(CONCATENATE($J2438,M$6),'Model Participation Data'!$N$6:$DX$6,0)),'Model Participation Data'!$B$8:$B$57,$C2438,'Model Participation Data'!$C$8:$C$57,$D2438))</f>
        <v>-</v>
      </c>
      <c r="N2438" s="254" t="str">
        <f>IF(ISNA(SUMIFS(INDEX('Model Participation Data'!$N$8:$DX$57,0,MATCH(CONCATENATE($J2438,N$6),'Model Participation Data'!$N$6:$DX$6,0)),'Model Participation Data'!$B$8:$B$57,$C2438,'Model Participation Data'!$C$8:$C$57,$D2438)),"-",SUMIFS(INDEX('Model Participation Data'!$N$8:$DX$57,0,MATCH(CONCATENATE($J2438,N$6),'Model Participation Data'!$N$6:$DX$6,0)),'Model Participation Data'!$B$8:$B$57,$C2438,'Model Participation Data'!$C$8:$C$57,$D2438))</f>
        <v>-</v>
      </c>
      <c r="O2438" s="154">
        <f>IF(ISNA(SUMIFS(INDEX('Model Participation Data'!$N$8:$DX$57,0,MATCH(CONCATENATE($J2438,O$6),'Model Participation Data'!$N$6:$DX$6,0)),'Model Participation Data'!$B$8:$B$57,$C2438,'Model Participation Data'!$C$8:$C$57,$D2438)),"-",SUMIFS(INDEX('Model Participation Data'!$N$8:$DX$57,0,MATCH(CONCATENATE($J2438,O$6),'Model Participation Data'!$N$6:$DX$6,0)),'Model Participation Data'!$B$8:$B$57,$C2438,'Model Participation Data'!$C$8:$C$57,$D2438))</f>
        <v>0</v>
      </c>
    </row>
    <row r="2439" spans="2:15" x14ac:dyDescent="0.35">
      <c r="B2439" s="37" t="s">
        <v>80</v>
      </c>
      <c r="C2439" s="38" t="str">
        <f>IF(ISBLANK('Model Participation Data'!$B$105),"-",'Model Participation Data'!$B$105)</f>
        <v>-</v>
      </c>
      <c r="D2439" s="38" t="str">
        <f>IF(ISBLANK('Model Participation Data'!$C$105),"-",'Model Participation Data'!$C$105)</f>
        <v>-</v>
      </c>
      <c r="E2439" s="38" t="str">
        <f>IF(ISBLANK('Model Participation Data'!$D$105),"-",'Model Participation Data'!$D$105)</f>
        <v>-</v>
      </c>
      <c r="F2439" s="38" t="str">
        <f>IF(ISBLANK('Model Participation Data'!$E$105),"-",'Model Participation Data'!$E$105)</f>
        <v>-</v>
      </c>
      <c r="G2439" s="151" t="str">
        <f>IF(ISBLANK('Model Participation Data'!$F$105),"-",'Model Participation Data'!$F$105)</f>
        <v>-</v>
      </c>
      <c r="H2439" s="253">
        <v>2</v>
      </c>
      <c r="I2439" s="253">
        <v>1</v>
      </c>
      <c r="J2439" s="150" t="str">
        <f t="shared" si="84"/>
        <v>21</v>
      </c>
      <c r="K2439" s="38" t="str">
        <f>IF(ISBLANK('Model Participation Data'!$L$105),"-",'Model Participation Data'!$L$105)</f>
        <v>-</v>
      </c>
      <c r="L2439" s="39" t="str">
        <f>IF(ISBLANK('Model Participation Data'!$M$105),"-",'Model Participation Data'!$M$105)</f>
        <v>-</v>
      </c>
      <c r="M2439" s="254">
        <f>IF(ISNA(SUMIFS(INDEX('Model Participation Data'!$N$8:$DX$57,0,MATCH(CONCATENATE($J2439,M$6),'Model Participation Data'!$N$6:$DX$6,0)),'Model Participation Data'!$B$8:$B$57,$C2439,'Model Participation Data'!$C$8:$C$57,$D2439)),"-",SUMIFS(INDEX('Model Participation Data'!$N$8:$DX$57,0,MATCH(CONCATENATE($J2439,M$6),'Model Participation Data'!$N$6:$DX$6,0)),'Model Participation Data'!$B$8:$B$57,$C2439,'Model Participation Data'!$C$8:$C$57,$D2439))</f>
        <v>0</v>
      </c>
      <c r="N2439" s="254">
        <f>IF(ISNA(SUMIFS(INDEX('Model Participation Data'!$N$8:$DX$57,0,MATCH(CONCATENATE($J2439,N$6),'Model Participation Data'!$N$6:$DX$6,0)),'Model Participation Data'!$B$8:$B$57,$C2439,'Model Participation Data'!$C$8:$C$57,$D2439)),"-",SUMIFS(INDEX('Model Participation Data'!$N$8:$DX$57,0,MATCH(CONCATENATE($J2439,N$6),'Model Participation Data'!$N$6:$DX$6,0)),'Model Participation Data'!$B$8:$B$57,$C2439,'Model Participation Data'!$C$8:$C$57,$D2439))</f>
        <v>0</v>
      </c>
      <c r="O2439" s="154">
        <f>IF(ISNA(SUMIFS(INDEX('Model Participation Data'!$N$8:$DX$57,0,MATCH(CONCATENATE($J2439,O$6),'Model Participation Data'!$N$6:$DX$6,0)),'Model Participation Data'!$B$8:$B$57,$C2439,'Model Participation Data'!$C$8:$C$57,$D2439)),"-",SUMIFS(INDEX('Model Participation Data'!$N$8:$DX$57,0,MATCH(CONCATENATE($J2439,O$6),'Model Participation Data'!$N$6:$DX$6,0)),'Model Participation Data'!$B$8:$B$57,$C2439,'Model Participation Data'!$C$8:$C$57,$D2439))</f>
        <v>0</v>
      </c>
    </row>
    <row r="2440" spans="2:15" x14ac:dyDescent="0.35">
      <c r="B2440" s="37" t="s">
        <v>80</v>
      </c>
      <c r="C2440" s="38" t="str">
        <f>IF(ISBLANK('Model Participation Data'!$B$105),"-",'Model Participation Data'!$B$105)</f>
        <v>-</v>
      </c>
      <c r="D2440" s="38" t="str">
        <f>IF(ISBLANK('Model Participation Data'!$C$105),"-",'Model Participation Data'!$C$105)</f>
        <v>-</v>
      </c>
      <c r="E2440" s="38" t="str">
        <f>IF(ISBLANK('Model Participation Data'!$D$105),"-",'Model Participation Data'!$D$105)</f>
        <v>-</v>
      </c>
      <c r="F2440" s="38" t="str">
        <f>IF(ISBLANK('Model Participation Data'!$E$105),"-",'Model Participation Data'!$E$105)</f>
        <v>-</v>
      </c>
      <c r="G2440" s="151" t="str">
        <f>IF(ISBLANK('Model Participation Data'!$F$105),"-",'Model Participation Data'!$F$105)</f>
        <v>-</v>
      </c>
      <c r="H2440" s="253">
        <v>2</v>
      </c>
      <c r="I2440" s="253">
        <v>2</v>
      </c>
      <c r="J2440" s="150" t="str">
        <f t="shared" si="84"/>
        <v>22</v>
      </c>
      <c r="K2440" s="38" t="str">
        <f>IF(ISBLANK('Model Participation Data'!$L$105),"-",'Model Participation Data'!$L$105)</f>
        <v>-</v>
      </c>
      <c r="L2440" s="39" t="str">
        <f>IF(ISBLANK('Model Participation Data'!$M$105),"-",'Model Participation Data'!$M$105)</f>
        <v>-</v>
      </c>
      <c r="M2440" s="254">
        <f>IF(ISNA(SUMIFS(INDEX('Model Participation Data'!$N$8:$DX$57,0,MATCH(CONCATENATE($J2440,M$6),'Model Participation Data'!$N$6:$DX$6,0)),'Model Participation Data'!$B$8:$B$57,$C2440,'Model Participation Data'!$C$8:$C$57,$D2440)),"-",SUMIFS(INDEX('Model Participation Data'!$N$8:$DX$57,0,MATCH(CONCATENATE($J2440,M$6),'Model Participation Data'!$N$6:$DX$6,0)),'Model Participation Data'!$B$8:$B$57,$C2440,'Model Participation Data'!$C$8:$C$57,$D2440))</f>
        <v>0</v>
      </c>
      <c r="N2440" s="254">
        <f>IF(ISNA(SUMIFS(INDEX('Model Participation Data'!$N$8:$DX$57,0,MATCH(CONCATENATE($J2440,N$6),'Model Participation Data'!$N$6:$DX$6,0)),'Model Participation Data'!$B$8:$B$57,$C2440,'Model Participation Data'!$C$8:$C$57,$D2440)),"-",SUMIFS(INDEX('Model Participation Data'!$N$8:$DX$57,0,MATCH(CONCATENATE($J2440,N$6),'Model Participation Data'!$N$6:$DX$6,0)),'Model Participation Data'!$B$8:$B$57,$C2440,'Model Participation Data'!$C$8:$C$57,$D2440))</f>
        <v>0</v>
      </c>
      <c r="O2440" s="154">
        <f>IF(ISNA(SUMIFS(INDEX('Model Participation Data'!$N$8:$DX$57,0,MATCH(CONCATENATE($J2440,O$6),'Model Participation Data'!$N$6:$DX$6,0)),'Model Participation Data'!$B$8:$B$57,$C2440,'Model Participation Data'!$C$8:$C$57,$D2440)),"-",SUMIFS(INDEX('Model Participation Data'!$N$8:$DX$57,0,MATCH(CONCATENATE($J2440,O$6),'Model Participation Data'!$N$6:$DX$6,0)),'Model Participation Data'!$B$8:$B$57,$C2440,'Model Participation Data'!$C$8:$C$57,$D2440))</f>
        <v>0</v>
      </c>
    </row>
    <row r="2441" spans="2:15" x14ac:dyDescent="0.35">
      <c r="B2441" s="37" t="s">
        <v>80</v>
      </c>
      <c r="C2441" s="38" t="str">
        <f>IF(ISBLANK('Model Participation Data'!$B$105),"-",'Model Participation Data'!$B$105)</f>
        <v>-</v>
      </c>
      <c r="D2441" s="38" t="str">
        <f>IF(ISBLANK('Model Participation Data'!$C$105),"-",'Model Participation Data'!$C$105)</f>
        <v>-</v>
      </c>
      <c r="E2441" s="38" t="str">
        <f>IF(ISBLANK('Model Participation Data'!$D$105),"-",'Model Participation Data'!$D$105)</f>
        <v>-</v>
      </c>
      <c r="F2441" s="38" t="str">
        <f>IF(ISBLANK('Model Participation Data'!$E$105),"-",'Model Participation Data'!$E$105)</f>
        <v>-</v>
      </c>
      <c r="G2441" s="151" t="str">
        <f>IF(ISBLANK('Model Participation Data'!$F$105),"-",'Model Participation Data'!$F$105)</f>
        <v>-</v>
      </c>
      <c r="H2441" s="253">
        <v>2</v>
      </c>
      <c r="I2441" s="253">
        <v>3</v>
      </c>
      <c r="J2441" s="150" t="str">
        <f t="shared" si="84"/>
        <v>23</v>
      </c>
      <c r="K2441" s="38" t="str">
        <f>IF(ISBLANK('Model Participation Data'!$L$105),"-",'Model Participation Data'!$L$105)</f>
        <v>-</v>
      </c>
      <c r="L2441" s="39" t="str">
        <f>IF(ISBLANK('Model Participation Data'!$M$105),"-",'Model Participation Data'!$M$105)</f>
        <v>-</v>
      </c>
      <c r="M2441" s="254">
        <f>IF(ISNA(SUMIFS(INDEX('Model Participation Data'!$N$8:$DX$57,0,MATCH(CONCATENATE($J2441,M$6),'Model Participation Data'!$N$6:$DX$6,0)),'Model Participation Data'!$B$8:$B$57,$C2441,'Model Participation Data'!$C$8:$C$57,$D2441)),"-",SUMIFS(INDEX('Model Participation Data'!$N$8:$DX$57,0,MATCH(CONCATENATE($J2441,M$6),'Model Participation Data'!$N$6:$DX$6,0)),'Model Participation Data'!$B$8:$B$57,$C2441,'Model Participation Data'!$C$8:$C$57,$D2441))</f>
        <v>0</v>
      </c>
      <c r="N2441" s="254">
        <f>IF(ISNA(SUMIFS(INDEX('Model Participation Data'!$N$8:$DX$57,0,MATCH(CONCATENATE($J2441,N$6),'Model Participation Data'!$N$6:$DX$6,0)),'Model Participation Data'!$B$8:$B$57,$C2441,'Model Participation Data'!$C$8:$C$57,$D2441)),"-",SUMIFS(INDEX('Model Participation Data'!$N$8:$DX$57,0,MATCH(CONCATENATE($J2441,N$6),'Model Participation Data'!$N$6:$DX$6,0)),'Model Participation Data'!$B$8:$B$57,$C2441,'Model Participation Data'!$C$8:$C$57,$D2441))</f>
        <v>0</v>
      </c>
      <c r="O2441" s="154">
        <f>IF(ISNA(SUMIFS(INDEX('Model Participation Data'!$N$8:$DX$57,0,MATCH(CONCATENATE($J2441,O$6),'Model Participation Data'!$N$6:$DX$6,0)),'Model Participation Data'!$B$8:$B$57,$C2441,'Model Participation Data'!$C$8:$C$57,$D2441)),"-",SUMIFS(INDEX('Model Participation Data'!$N$8:$DX$57,0,MATCH(CONCATENATE($J2441,O$6),'Model Participation Data'!$N$6:$DX$6,0)),'Model Participation Data'!$B$8:$B$57,$C2441,'Model Participation Data'!$C$8:$C$57,$D2441))</f>
        <v>0</v>
      </c>
    </row>
    <row r="2442" spans="2:15" x14ac:dyDescent="0.35">
      <c r="B2442" s="37" t="s">
        <v>80</v>
      </c>
      <c r="C2442" s="38" t="str">
        <f>IF(ISBLANK('Model Participation Data'!$B$105),"-",'Model Participation Data'!$B$105)</f>
        <v>-</v>
      </c>
      <c r="D2442" s="38" t="str">
        <f>IF(ISBLANK('Model Participation Data'!$C$105),"-",'Model Participation Data'!$C$105)</f>
        <v>-</v>
      </c>
      <c r="E2442" s="38" t="str">
        <f>IF(ISBLANK('Model Participation Data'!$D$105),"-",'Model Participation Data'!$D$105)</f>
        <v>-</v>
      </c>
      <c r="F2442" s="38" t="str">
        <f>IF(ISBLANK('Model Participation Data'!$E$105),"-",'Model Participation Data'!$E$105)</f>
        <v>-</v>
      </c>
      <c r="G2442" s="151" t="str">
        <f>IF(ISBLANK('Model Participation Data'!$F$105),"-",'Model Participation Data'!$F$105)</f>
        <v>-</v>
      </c>
      <c r="H2442" s="253">
        <v>2</v>
      </c>
      <c r="I2442" s="253">
        <v>4</v>
      </c>
      <c r="J2442" s="150" t="str">
        <f t="shared" si="84"/>
        <v>24</v>
      </c>
      <c r="K2442" s="38" t="str">
        <f>IF(ISBLANK('Model Participation Data'!$L$105),"-",'Model Participation Data'!$L$105)</f>
        <v>-</v>
      </c>
      <c r="L2442" s="39" t="str">
        <f>IF(ISBLANK('Model Participation Data'!$M$105),"-",'Model Participation Data'!$M$105)</f>
        <v>-</v>
      </c>
      <c r="M2442" s="254">
        <f>IF(ISNA(SUMIFS(INDEX('Model Participation Data'!$N$8:$DX$57,0,MATCH(CONCATENATE($J2442,M$6),'Model Participation Data'!$N$6:$DX$6,0)),'Model Participation Data'!$B$8:$B$57,$C2442,'Model Participation Data'!$C$8:$C$57,$D2442)),"-",SUMIFS(INDEX('Model Participation Data'!$N$8:$DX$57,0,MATCH(CONCATENATE($J2442,M$6),'Model Participation Data'!$N$6:$DX$6,0)),'Model Participation Data'!$B$8:$B$57,$C2442,'Model Participation Data'!$C$8:$C$57,$D2442))</f>
        <v>0</v>
      </c>
      <c r="N2442" s="254">
        <f>IF(ISNA(SUMIFS(INDEX('Model Participation Data'!$N$8:$DX$57,0,MATCH(CONCATENATE($J2442,N$6),'Model Participation Data'!$N$6:$DX$6,0)),'Model Participation Data'!$B$8:$B$57,$C2442,'Model Participation Data'!$C$8:$C$57,$D2442)),"-",SUMIFS(INDEX('Model Participation Data'!$N$8:$DX$57,0,MATCH(CONCATENATE($J2442,N$6),'Model Participation Data'!$N$6:$DX$6,0)),'Model Participation Data'!$B$8:$B$57,$C2442,'Model Participation Data'!$C$8:$C$57,$D2442))</f>
        <v>0</v>
      </c>
      <c r="O2442" s="154">
        <f>IF(ISNA(SUMIFS(INDEX('Model Participation Data'!$N$8:$DX$57,0,MATCH(CONCATENATE($J2442,O$6),'Model Participation Data'!$N$6:$DX$6,0)),'Model Participation Data'!$B$8:$B$57,$C2442,'Model Participation Data'!$C$8:$C$57,$D2442)),"-",SUMIFS(INDEX('Model Participation Data'!$N$8:$DX$57,0,MATCH(CONCATENATE($J2442,O$6),'Model Participation Data'!$N$6:$DX$6,0)),'Model Participation Data'!$B$8:$B$57,$C2442,'Model Participation Data'!$C$8:$C$57,$D2442))</f>
        <v>0</v>
      </c>
    </row>
    <row r="2443" spans="2:15" x14ac:dyDescent="0.35">
      <c r="B2443" s="37" t="s">
        <v>80</v>
      </c>
      <c r="C2443" s="38" t="str">
        <f>IF(ISBLANK('Model Participation Data'!$B$105),"-",'Model Participation Data'!$B$105)</f>
        <v>-</v>
      </c>
      <c r="D2443" s="38" t="str">
        <f>IF(ISBLANK('Model Participation Data'!$C$105),"-",'Model Participation Data'!$C$105)</f>
        <v>-</v>
      </c>
      <c r="E2443" s="38" t="str">
        <f>IF(ISBLANK('Model Participation Data'!$D$105),"-",'Model Participation Data'!$D$105)</f>
        <v>-</v>
      </c>
      <c r="F2443" s="38" t="str">
        <f>IF(ISBLANK('Model Participation Data'!$E$105),"-",'Model Participation Data'!$E$105)</f>
        <v>-</v>
      </c>
      <c r="G2443" s="151" t="str">
        <f>IF(ISBLANK('Model Participation Data'!$F$105),"-",'Model Participation Data'!$F$105)</f>
        <v>-</v>
      </c>
      <c r="H2443" s="253">
        <v>2</v>
      </c>
      <c r="I2443" s="253">
        <v>5</v>
      </c>
      <c r="J2443" s="150" t="str">
        <f t="shared" si="84"/>
        <v>25</v>
      </c>
      <c r="K2443" s="38" t="str">
        <f>IF(ISBLANK('Model Participation Data'!$L$105),"-",'Model Participation Data'!$L$105)</f>
        <v>-</v>
      </c>
      <c r="L2443" s="39" t="str">
        <f>IF(ISBLANK('Model Participation Data'!$M$105),"-",'Model Participation Data'!$M$105)</f>
        <v>-</v>
      </c>
      <c r="M2443" s="254">
        <f>IF(ISNA(SUMIFS(INDEX('Model Participation Data'!$N$8:$DX$57,0,MATCH(CONCATENATE($J2443,M$6),'Model Participation Data'!$N$6:$DX$6,0)),'Model Participation Data'!$B$8:$B$57,$C2443,'Model Participation Data'!$C$8:$C$57,$D2443)),"-",SUMIFS(INDEX('Model Participation Data'!$N$8:$DX$57,0,MATCH(CONCATENATE($J2443,M$6),'Model Participation Data'!$N$6:$DX$6,0)),'Model Participation Data'!$B$8:$B$57,$C2443,'Model Participation Data'!$C$8:$C$57,$D2443))</f>
        <v>0</v>
      </c>
      <c r="N2443" s="254">
        <f>IF(ISNA(SUMIFS(INDEX('Model Participation Data'!$N$8:$DX$57,0,MATCH(CONCATENATE($J2443,N$6),'Model Participation Data'!$N$6:$DX$6,0)),'Model Participation Data'!$B$8:$B$57,$C2443,'Model Participation Data'!$C$8:$C$57,$D2443)),"-",SUMIFS(INDEX('Model Participation Data'!$N$8:$DX$57,0,MATCH(CONCATENATE($J2443,N$6),'Model Participation Data'!$N$6:$DX$6,0)),'Model Participation Data'!$B$8:$B$57,$C2443,'Model Participation Data'!$C$8:$C$57,$D2443))</f>
        <v>0</v>
      </c>
      <c r="O2443" s="154">
        <f>IF(ISNA(SUMIFS(INDEX('Model Participation Data'!$N$8:$DX$57,0,MATCH(CONCATENATE($J2443,O$6),'Model Participation Data'!$N$6:$DX$6,0)),'Model Participation Data'!$B$8:$B$57,$C2443,'Model Participation Data'!$C$8:$C$57,$D2443)),"-",SUMIFS(INDEX('Model Participation Data'!$N$8:$DX$57,0,MATCH(CONCATENATE($J2443,O$6),'Model Participation Data'!$N$6:$DX$6,0)),'Model Participation Data'!$B$8:$B$57,$C2443,'Model Participation Data'!$C$8:$C$57,$D2443))</f>
        <v>0</v>
      </c>
    </row>
    <row r="2444" spans="2:15" x14ac:dyDescent="0.35">
      <c r="B2444" s="37" t="s">
        <v>80</v>
      </c>
      <c r="C2444" s="38" t="str">
        <f>IF(ISBLANK('Model Participation Data'!$B$105),"-",'Model Participation Data'!$B$105)</f>
        <v>-</v>
      </c>
      <c r="D2444" s="38" t="str">
        <f>IF(ISBLANK('Model Participation Data'!$C$105),"-",'Model Participation Data'!$C$105)</f>
        <v>-</v>
      </c>
      <c r="E2444" s="38" t="str">
        <f>IF(ISBLANK('Model Participation Data'!$D$105),"-",'Model Participation Data'!$D$105)</f>
        <v>-</v>
      </c>
      <c r="F2444" s="38" t="str">
        <f>IF(ISBLANK('Model Participation Data'!$E$105),"-",'Model Participation Data'!$E$105)</f>
        <v>-</v>
      </c>
      <c r="G2444" s="151" t="str">
        <f>IF(ISBLANK('Model Participation Data'!$F$105),"-",'Model Participation Data'!$F$105)</f>
        <v>-</v>
      </c>
      <c r="H2444" s="253">
        <v>2</v>
      </c>
      <c r="I2444" s="253" t="s">
        <v>65</v>
      </c>
      <c r="J2444" s="150" t="str">
        <f t="shared" si="84"/>
        <v>2Goal</v>
      </c>
      <c r="K2444" s="38" t="str">
        <f>IF(ISBLANK('Model Participation Data'!$L$105),"-",'Model Participation Data'!$L$105)</f>
        <v>-</v>
      </c>
      <c r="L2444" s="39" t="str">
        <f>IF(ISBLANK('Model Participation Data'!$M$105),"-",'Model Participation Data'!$M$105)</f>
        <v>-</v>
      </c>
      <c r="M2444" s="254" t="str">
        <f>IF(ISNA(SUMIFS(INDEX('Model Participation Data'!$N$8:$DX$57,0,MATCH(CONCATENATE($J2444,M$6),'Model Participation Data'!$N$6:$DX$6,0)),'Model Participation Data'!$B$8:$B$57,$C2444,'Model Participation Data'!$C$8:$C$57,$D2444)),"-",SUMIFS(INDEX('Model Participation Data'!$N$8:$DX$57,0,MATCH(CONCATENATE($J2444,M$6),'Model Participation Data'!$N$6:$DX$6,0)),'Model Participation Data'!$B$8:$B$57,$C2444,'Model Participation Data'!$C$8:$C$57,$D2444))</f>
        <v>-</v>
      </c>
      <c r="N2444" s="254" t="str">
        <f>IF(ISNA(SUMIFS(INDEX('Model Participation Data'!$N$8:$DX$57,0,MATCH(CONCATENATE($J2444,N$6),'Model Participation Data'!$N$6:$DX$6,0)),'Model Participation Data'!$B$8:$B$57,$C2444,'Model Participation Data'!$C$8:$C$57,$D2444)),"-",SUMIFS(INDEX('Model Participation Data'!$N$8:$DX$57,0,MATCH(CONCATENATE($J2444,N$6),'Model Participation Data'!$N$6:$DX$6,0)),'Model Participation Data'!$B$8:$B$57,$C2444,'Model Participation Data'!$C$8:$C$57,$D2444))</f>
        <v>-</v>
      </c>
      <c r="O2444" s="154">
        <f>IF(ISNA(SUMIFS(INDEX('Model Participation Data'!$N$8:$DX$57,0,MATCH(CONCATENATE($J2444,O$6),'Model Participation Data'!$N$6:$DX$6,0)),'Model Participation Data'!$B$8:$B$57,$C2444,'Model Participation Data'!$C$8:$C$57,$D2444)),"-",SUMIFS(INDEX('Model Participation Data'!$N$8:$DX$57,0,MATCH(CONCATENATE($J2444,O$6),'Model Participation Data'!$N$6:$DX$6,0)),'Model Participation Data'!$B$8:$B$57,$C2444,'Model Participation Data'!$C$8:$C$57,$D2444))</f>
        <v>0</v>
      </c>
    </row>
    <row r="2445" spans="2:15" x14ac:dyDescent="0.35">
      <c r="B2445" s="37" t="s">
        <v>80</v>
      </c>
      <c r="C2445" s="38" t="str">
        <f>IF(ISBLANK('Model Participation Data'!$B$105),"-",'Model Participation Data'!$B$105)</f>
        <v>-</v>
      </c>
      <c r="D2445" s="38" t="str">
        <f>IF(ISBLANK('Model Participation Data'!$C$105),"-",'Model Participation Data'!$C$105)</f>
        <v>-</v>
      </c>
      <c r="E2445" s="38" t="str">
        <f>IF(ISBLANK('Model Participation Data'!$D$105),"-",'Model Participation Data'!$D$105)</f>
        <v>-</v>
      </c>
      <c r="F2445" s="38" t="str">
        <f>IF(ISBLANK('Model Participation Data'!$E$105),"-",'Model Participation Data'!$E$105)</f>
        <v>-</v>
      </c>
      <c r="G2445" s="151" t="str">
        <f>IF(ISBLANK('Model Participation Data'!$F$105),"-",'Model Participation Data'!$F$105)</f>
        <v>-</v>
      </c>
      <c r="H2445" s="253">
        <v>3</v>
      </c>
      <c r="I2445" s="253">
        <v>1</v>
      </c>
      <c r="J2445" s="150" t="str">
        <f t="shared" si="84"/>
        <v>31</v>
      </c>
      <c r="K2445" s="38" t="str">
        <f>IF(ISBLANK('Model Participation Data'!$L$105),"-",'Model Participation Data'!$L$105)</f>
        <v>-</v>
      </c>
      <c r="L2445" s="39" t="str">
        <f>IF(ISBLANK('Model Participation Data'!$M$105),"-",'Model Participation Data'!$M$105)</f>
        <v>-</v>
      </c>
      <c r="M2445" s="254">
        <f>IF(ISNA(SUMIFS(INDEX('Model Participation Data'!$N$8:$DX$57,0,MATCH(CONCATENATE($J2445,M$6),'Model Participation Data'!$N$6:$DX$6,0)),'Model Participation Data'!$B$8:$B$57,$C2445,'Model Participation Data'!$C$8:$C$57,$D2445)),"-",SUMIFS(INDEX('Model Participation Data'!$N$8:$DX$57,0,MATCH(CONCATENATE($J2445,M$6),'Model Participation Data'!$N$6:$DX$6,0)),'Model Participation Data'!$B$8:$B$57,$C2445,'Model Participation Data'!$C$8:$C$57,$D2445))</f>
        <v>0</v>
      </c>
      <c r="N2445" s="254">
        <f>IF(ISNA(SUMIFS(INDEX('Model Participation Data'!$N$8:$DX$57,0,MATCH(CONCATENATE($J2445,N$6),'Model Participation Data'!$N$6:$DX$6,0)),'Model Participation Data'!$B$8:$B$57,$C2445,'Model Participation Data'!$C$8:$C$57,$D2445)),"-",SUMIFS(INDEX('Model Participation Data'!$N$8:$DX$57,0,MATCH(CONCATENATE($J2445,N$6),'Model Participation Data'!$N$6:$DX$6,0)),'Model Participation Data'!$B$8:$B$57,$C2445,'Model Participation Data'!$C$8:$C$57,$D2445))</f>
        <v>0</v>
      </c>
      <c r="O2445" s="154">
        <f>IF(ISNA(SUMIFS(INDEX('Model Participation Data'!$N$8:$DX$57,0,MATCH(CONCATENATE($J2445,O$6),'Model Participation Data'!$N$6:$DX$6,0)),'Model Participation Data'!$B$8:$B$57,$C2445,'Model Participation Data'!$C$8:$C$57,$D2445)),"-",SUMIFS(INDEX('Model Participation Data'!$N$8:$DX$57,0,MATCH(CONCATENATE($J2445,O$6),'Model Participation Data'!$N$6:$DX$6,0)),'Model Participation Data'!$B$8:$B$57,$C2445,'Model Participation Data'!$C$8:$C$57,$D2445))</f>
        <v>0</v>
      </c>
    </row>
    <row r="2446" spans="2:15" x14ac:dyDescent="0.35">
      <c r="B2446" s="37" t="s">
        <v>80</v>
      </c>
      <c r="C2446" s="38" t="str">
        <f>IF(ISBLANK('Model Participation Data'!$B$105),"-",'Model Participation Data'!$B$105)</f>
        <v>-</v>
      </c>
      <c r="D2446" s="38" t="str">
        <f>IF(ISBLANK('Model Participation Data'!$C$105),"-",'Model Participation Data'!$C$105)</f>
        <v>-</v>
      </c>
      <c r="E2446" s="38" t="str">
        <f>IF(ISBLANK('Model Participation Data'!$D$105),"-",'Model Participation Data'!$D$105)</f>
        <v>-</v>
      </c>
      <c r="F2446" s="38" t="str">
        <f>IF(ISBLANK('Model Participation Data'!$E$105),"-",'Model Participation Data'!$E$105)</f>
        <v>-</v>
      </c>
      <c r="G2446" s="151" t="str">
        <f>IF(ISBLANK('Model Participation Data'!$F$105),"-",'Model Participation Data'!$F$105)</f>
        <v>-</v>
      </c>
      <c r="H2446" s="253">
        <v>3</v>
      </c>
      <c r="I2446" s="253">
        <v>2</v>
      </c>
      <c r="J2446" s="150" t="str">
        <f t="shared" si="84"/>
        <v>32</v>
      </c>
      <c r="K2446" s="38" t="str">
        <f>IF(ISBLANK('Model Participation Data'!$L$105),"-",'Model Participation Data'!$L$105)</f>
        <v>-</v>
      </c>
      <c r="L2446" s="39" t="str">
        <f>IF(ISBLANK('Model Participation Data'!$M$105),"-",'Model Participation Data'!$M$105)</f>
        <v>-</v>
      </c>
      <c r="M2446" s="254">
        <f>IF(ISNA(SUMIFS(INDEX('Model Participation Data'!$N$8:$DX$57,0,MATCH(CONCATENATE($J2446,M$6),'Model Participation Data'!$N$6:$DX$6,0)),'Model Participation Data'!$B$8:$B$57,$C2446,'Model Participation Data'!$C$8:$C$57,$D2446)),"-",SUMIFS(INDEX('Model Participation Data'!$N$8:$DX$57,0,MATCH(CONCATENATE($J2446,M$6),'Model Participation Data'!$N$6:$DX$6,0)),'Model Participation Data'!$B$8:$B$57,$C2446,'Model Participation Data'!$C$8:$C$57,$D2446))</f>
        <v>0</v>
      </c>
      <c r="N2446" s="254">
        <f>IF(ISNA(SUMIFS(INDEX('Model Participation Data'!$N$8:$DX$57,0,MATCH(CONCATENATE($J2446,N$6),'Model Participation Data'!$N$6:$DX$6,0)),'Model Participation Data'!$B$8:$B$57,$C2446,'Model Participation Data'!$C$8:$C$57,$D2446)),"-",SUMIFS(INDEX('Model Participation Data'!$N$8:$DX$57,0,MATCH(CONCATENATE($J2446,N$6),'Model Participation Data'!$N$6:$DX$6,0)),'Model Participation Data'!$B$8:$B$57,$C2446,'Model Participation Data'!$C$8:$C$57,$D2446))</f>
        <v>0</v>
      </c>
      <c r="O2446" s="154">
        <f>IF(ISNA(SUMIFS(INDEX('Model Participation Data'!$N$8:$DX$57,0,MATCH(CONCATENATE($J2446,O$6),'Model Participation Data'!$N$6:$DX$6,0)),'Model Participation Data'!$B$8:$B$57,$C2446,'Model Participation Data'!$C$8:$C$57,$D2446)),"-",SUMIFS(INDEX('Model Participation Data'!$N$8:$DX$57,0,MATCH(CONCATENATE($J2446,O$6),'Model Participation Data'!$N$6:$DX$6,0)),'Model Participation Data'!$B$8:$B$57,$C2446,'Model Participation Data'!$C$8:$C$57,$D2446))</f>
        <v>0</v>
      </c>
    </row>
    <row r="2447" spans="2:15" x14ac:dyDescent="0.35">
      <c r="B2447" s="37" t="s">
        <v>80</v>
      </c>
      <c r="C2447" s="38" t="str">
        <f>IF(ISBLANK('Model Participation Data'!$B$105),"-",'Model Participation Data'!$B$105)</f>
        <v>-</v>
      </c>
      <c r="D2447" s="38" t="str">
        <f>IF(ISBLANK('Model Participation Data'!$C$105),"-",'Model Participation Data'!$C$105)</f>
        <v>-</v>
      </c>
      <c r="E2447" s="38" t="str">
        <f>IF(ISBLANK('Model Participation Data'!$D$105),"-",'Model Participation Data'!$D$105)</f>
        <v>-</v>
      </c>
      <c r="F2447" s="38" t="str">
        <f>IF(ISBLANK('Model Participation Data'!$E$105),"-",'Model Participation Data'!$E$105)</f>
        <v>-</v>
      </c>
      <c r="G2447" s="151" t="str">
        <f>IF(ISBLANK('Model Participation Data'!$F$105),"-",'Model Participation Data'!$F$105)</f>
        <v>-</v>
      </c>
      <c r="H2447" s="253">
        <v>3</v>
      </c>
      <c r="I2447" s="253">
        <v>3</v>
      </c>
      <c r="J2447" s="150" t="str">
        <f t="shared" si="84"/>
        <v>33</v>
      </c>
      <c r="K2447" s="38" t="str">
        <f>IF(ISBLANK('Model Participation Data'!$L$105),"-",'Model Participation Data'!$L$105)</f>
        <v>-</v>
      </c>
      <c r="L2447" s="39" t="str">
        <f>IF(ISBLANK('Model Participation Data'!$M$105),"-",'Model Participation Data'!$M$105)</f>
        <v>-</v>
      </c>
      <c r="M2447" s="254">
        <f>IF(ISNA(SUMIFS(INDEX('Model Participation Data'!$N$8:$DX$57,0,MATCH(CONCATENATE($J2447,M$6),'Model Participation Data'!$N$6:$DX$6,0)),'Model Participation Data'!$B$8:$B$57,$C2447,'Model Participation Data'!$C$8:$C$57,$D2447)),"-",SUMIFS(INDEX('Model Participation Data'!$N$8:$DX$57,0,MATCH(CONCATENATE($J2447,M$6),'Model Participation Data'!$N$6:$DX$6,0)),'Model Participation Data'!$B$8:$B$57,$C2447,'Model Participation Data'!$C$8:$C$57,$D2447))</f>
        <v>0</v>
      </c>
      <c r="N2447" s="254">
        <f>IF(ISNA(SUMIFS(INDEX('Model Participation Data'!$N$8:$DX$57,0,MATCH(CONCATENATE($J2447,N$6),'Model Participation Data'!$N$6:$DX$6,0)),'Model Participation Data'!$B$8:$B$57,$C2447,'Model Participation Data'!$C$8:$C$57,$D2447)),"-",SUMIFS(INDEX('Model Participation Data'!$N$8:$DX$57,0,MATCH(CONCATENATE($J2447,N$6),'Model Participation Data'!$N$6:$DX$6,0)),'Model Participation Data'!$B$8:$B$57,$C2447,'Model Participation Data'!$C$8:$C$57,$D2447))</f>
        <v>0</v>
      </c>
      <c r="O2447" s="154">
        <f>IF(ISNA(SUMIFS(INDEX('Model Participation Data'!$N$8:$DX$57,0,MATCH(CONCATENATE($J2447,O$6),'Model Participation Data'!$N$6:$DX$6,0)),'Model Participation Data'!$B$8:$B$57,$C2447,'Model Participation Data'!$C$8:$C$57,$D2447)),"-",SUMIFS(INDEX('Model Participation Data'!$N$8:$DX$57,0,MATCH(CONCATENATE($J2447,O$6),'Model Participation Data'!$N$6:$DX$6,0)),'Model Participation Data'!$B$8:$B$57,$C2447,'Model Participation Data'!$C$8:$C$57,$D2447))</f>
        <v>0</v>
      </c>
    </row>
    <row r="2448" spans="2:15" x14ac:dyDescent="0.35">
      <c r="B2448" s="37" t="s">
        <v>80</v>
      </c>
      <c r="C2448" s="38" t="str">
        <f>IF(ISBLANK('Model Participation Data'!$B$105),"-",'Model Participation Data'!$B$105)</f>
        <v>-</v>
      </c>
      <c r="D2448" s="38" t="str">
        <f>IF(ISBLANK('Model Participation Data'!$C$105),"-",'Model Participation Data'!$C$105)</f>
        <v>-</v>
      </c>
      <c r="E2448" s="38" t="str">
        <f>IF(ISBLANK('Model Participation Data'!$D$105),"-",'Model Participation Data'!$D$105)</f>
        <v>-</v>
      </c>
      <c r="F2448" s="38" t="str">
        <f>IF(ISBLANK('Model Participation Data'!$E$105),"-",'Model Participation Data'!$E$105)</f>
        <v>-</v>
      </c>
      <c r="G2448" s="151" t="str">
        <f>IF(ISBLANK('Model Participation Data'!$F$105),"-",'Model Participation Data'!$F$105)</f>
        <v>-</v>
      </c>
      <c r="H2448" s="253">
        <v>3</v>
      </c>
      <c r="I2448" s="253">
        <v>4</v>
      </c>
      <c r="J2448" s="150" t="str">
        <f t="shared" si="84"/>
        <v>34</v>
      </c>
      <c r="K2448" s="38" t="str">
        <f>IF(ISBLANK('Model Participation Data'!$L$105),"-",'Model Participation Data'!$L$105)</f>
        <v>-</v>
      </c>
      <c r="L2448" s="39" t="str">
        <f>IF(ISBLANK('Model Participation Data'!$M$105),"-",'Model Participation Data'!$M$105)</f>
        <v>-</v>
      </c>
      <c r="M2448" s="254">
        <f>IF(ISNA(SUMIFS(INDEX('Model Participation Data'!$N$8:$DX$57,0,MATCH(CONCATENATE($J2448,M$6),'Model Participation Data'!$N$6:$DX$6,0)),'Model Participation Data'!$B$8:$B$57,$C2448,'Model Participation Data'!$C$8:$C$57,$D2448)),"-",SUMIFS(INDEX('Model Participation Data'!$N$8:$DX$57,0,MATCH(CONCATENATE($J2448,M$6),'Model Participation Data'!$N$6:$DX$6,0)),'Model Participation Data'!$B$8:$B$57,$C2448,'Model Participation Data'!$C$8:$C$57,$D2448))</f>
        <v>0</v>
      </c>
      <c r="N2448" s="254">
        <f>IF(ISNA(SUMIFS(INDEX('Model Participation Data'!$N$8:$DX$57,0,MATCH(CONCATENATE($J2448,N$6),'Model Participation Data'!$N$6:$DX$6,0)),'Model Participation Data'!$B$8:$B$57,$C2448,'Model Participation Data'!$C$8:$C$57,$D2448)),"-",SUMIFS(INDEX('Model Participation Data'!$N$8:$DX$57,0,MATCH(CONCATENATE($J2448,N$6),'Model Participation Data'!$N$6:$DX$6,0)),'Model Participation Data'!$B$8:$B$57,$C2448,'Model Participation Data'!$C$8:$C$57,$D2448))</f>
        <v>0</v>
      </c>
      <c r="O2448" s="154">
        <f>IF(ISNA(SUMIFS(INDEX('Model Participation Data'!$N$8:$DX$57,0,MATCH(CONCATENATE($J2448,O$6),'Model Participation Data'!$N$6:$DX$6,0)),'Model Participation Data'!$B$8:$B$57,$C2448,'Model Participation Data'!$C$8:$C$57,$D2448)),"-",SUMIFS(INDEX('Model Participation Data'!$N$8:$DX$57,0,MATCH(CONCATENATE($J2448,O$6),'Model Participation Data'!$N$6:$DX$6,0)),'Model Participation Data'!$B$8:$B$57,$C2448,'Model Participation Data'!$C$8:$C$57,$D2448))</f>
        <v>0</v>
      </c>
    </row>
    <row r="2449" spans="2:15" x14ac:dyDescent="0.35">
      <c r="B2449" s="37" t="s">
        <v>80</v>
      </c>
      <c r="C2449" s="38" t="str">
        <f>IF(ISBLANK('Model Participation Data'!$B$105),"-",'Model Participation Data'!$B$105)</f>
        <v>-</v>
      </c>
      <c r="D2449" s="38" t="str">
        <f>IF(ISBLANK('Model Participation Data'!$C$105),"-",'Model Participation Data'!$C$105)</f>
        <v>-</v>
      </c>
      <c r="E2449" s="38" t="str">
        <f>IF(ISBLANK('Model Participation Data'!$D$105),"-",'Model Participation Data'!$D$105)</f>
        <v>-</v>
      </c>
      <c r="F2449" s="38" t="str">
        <f>IF(ISBLANK('Model Participation Data'!$E$105),"-",'Model Participation Data'!$E$105)</f>
        <v>-</v>
      </c>
      <c r="G2449" s="151" t="str">
        <f>IF(ISBLANK('Model Participation Data'!$F$105),"-",'Model Participation Data'!$F$105)</f>
        <v>-</v>
      </c>
      <c r="H2449" s="253">
        <v>3</v>
      </c>
      <c r="I2449" s="253">
        <v>5</v>
      </c>
      <c r="J2449" s="150" t="str">
        <f t="shared" si="84"/>
        <v>35</v>
      </c>
      <c r="K2449" s="38" t="str">
        <f>IF(ISBLANK('Model Participation Data'!$L$105),"-",'Model Participation Data'!$L$105)</f>
        <v>-</v>
      </c>
      <c r="L2449" s="39" t="str">
        <f>IF(ISBLANK('Model Participation Data'!$M$105),"-",'Model Participation Data'!$M$105)</f>
        <v>-</v>
      </c>
      <c r="M2449" s="254">
        <f>IF(ISNA(SUMIFS(INDEX('Model Participation Data'!$N$8:$DX$57,0,MATCH(CONCATENATE($J2449,M$6),'Model Participation Data'!$N$6:$DX$6,0)),'Model Participation Data'!$B$8:$B$57,$C2449,'Model Participation Data'!$C$8:$C$57,$D2449)),"-",SUMIFS(INDEX('Model Participation Data'!$N$8:$DX$57,0,MATCH(CONCATENATE($J2449,M$6),'Model Participation Data'!$N$6:$DX$6,0)),'Model Participation Data'!$B$8:$B$57,$C2449,'Model Participation Data'!$C$8:$C$57,$D2449))</f>
        <v>0</v>
      </c>
      <c r="N2449" s="254">
        <f>IF(ISNA(SUMIFS(INDEX('Model Participation Data'!$N$8:$DX$57,0,MATCH(CONCATENATE($J2449,N$6),'Model Participation Data'!$N$6:$DX$6,0)),'Model Participation Data'!$B$8:$B$57,$C2449,'Model Participation Data'!$C$8:$C$57,$D2449)),"-",SUMIFS(INDEX('Model Participation Data'!$N$8:$DX$57,0,MATCH(CONCATENATE($J2449,N$6),'Model Participation Data'!$N$6:$DX$6,0)),'Model Participation Data'!$B$8:$B$57,$C2449,'Model Participation Data'!$C$8:$C$57,$D2449))</f>
        <v>0</v>
      </c>
      <c r="O2449" s="154">
        <f>IF(ISNA(SUMIFS(INDEX('Model Participation Data'!$N$8:$DX$57,0,MATCH(CONCATENATE($J2449,O$6),'Model Participation Data'!$N$6:$DX$6,0)),'Model Participation Data'!$B$8:$B$57,$C2449,'Model Participation Data'!$C$8:$C$57,$D2449)),"-",SUMIFS(INDEX('Model Participation Data'!$N$8:$DX$57,0,MATCH(CONCATENATE($J2449,O$6),'Model Participation Data'!$N$6:$DX$6,0)),'Model Participation Data'!$B$8:$B$57,$C2449,'Model Participation Data'!$C$8:$C$57,$D2449))</f>
        <v>0</v>
      </c>
    </row>
    <row r="2450" spans="2:15" x14ac:dyDescent="0.35">
      <c r="B2450" s="37" t="s">
        <v>80</v>
      </c>
      <c r="C2450" s="38" t="str">
        <f>IF(ISBLANK('Model Participation Data'!$B$105),"-",'Model Participation Data'!$B$105)</f>
        <v>-</v>
      </c>
      <c r="D2450" s="38" t="str">
        <f>IF(ISBLANK('Model Participation Data'!$C$105),"-",'Model Participation Data'!$C$105)</f>
        <v>-</v>
      </c>
      <c r="E2450" s="38" t="str">
        <f>IF(ISBLANK('Model Participation Data'!$D$105),"-",'Model Participation Data'!$D$105)</f>
        <v>-</v>
      </c>
      <c r="F2450" s="38" t="str">
        <f>IF(ISBLANK('Model Participation Data'!$E$105),"-",'Model Participation Data'!$E$105)</f>
        <v>-</v>
      </c>
      <c r="G2450" s="151" t="str">
        <f>IF(ISBLANK('Model Participation Data'!$F$105),"-",'Model Participation Data'!$F$105)</f>
        <v>-</v>
      </c>
      <c r="H2450" s="253">
        <v>3</v>
      </c>
      <c r="I2450" s="253" t="s">
        <v>65</v>
      </c>
      <c r="J2450" s="150" t="str">
        <f t="shared" si="84"/>
        <v>3Goal</v>
      </c>
      <c r="K2450" s="38" t="str">
        <f>IF(ISBLANK('Model Participation Data'!$L$105),"-",'Model Participation Data'!$L$105)</f>
        <v>-</v>
      </c>
      <c r="L2450" s="39" t="str">
        <f>IF(ISBLANK('Model Participation Data'!$M$105),"-",'Model Participation Data'!$M$105)</f>
        <v>-</v>
      </c>
      <c r="M2450" s="254" t="str">
        <f>IF(ISNA(SUMIFS(INDEX('Model Participation Data'!$N$8:$DX$57,0,MATCH(CONCATENATE($J2450,M$6),'Model Participation Data'!$N$6:$DX$6,0)),'Model Participation Data'!$B$8:$B$57,$C2450,'Model Participation Data'!$C$8:$C$57,$D2450)),"-",SUMIFS(INDEX('Model Participation Data'!$N$8:$DX$57,0,MATCH(CONCATENATE($J2450,M$6),'Model Participation Data'!$N$6:$DX$6,0)),'Model Participation Data'!$B$8:$B$57,$C2450,'Model Participation Data'!$C$8:$C$57,$D2450))</f>
        <v>-</v>
      </c>
      <c r="N2450" s="254" t="str">
        <f>IF(ISNA(SUMIFS(INDEX('Model Participation Data'!$N$8:$DX$57,0,MATCH(CONCATENATE($J2450,N$6),'Model Participation Data'!$N$6:$DX$6,0)),'Model Participation Data'!$B$8:$B$57,$C2450,'Model Participation Data'!$C$8:$C$57,$D2450)),"-",SUMIFS(INDEX('Model Participation Data'!$N$8:$DX$57,0,MATCH(CONCATENATE($J2450,N$6),'Model Participation Data'!$N$6:$DX$6,0)),'Model Participation Data'!$B$8:$B$57,$C2450,'Model Participation Data'!$C$8:$C$57,$D2450))</f>
        <v>-</v>
      </c>
      <c r="O2450" s="154">
        <f>IF(ISNA(SUMIFS(INDEX('Model Participation Data'!$N$8:$DX$57,0,MATCH(CONCATENATE($J2450,O$6),'Model Participation Data'!$N$6:$DX$6,0)),'Model Participation Data'!$B$8:$B$57,$C2450,'Model Participation Data'!$C$8:$C$57,$D2450)),"-",SUMIFS(INDEX('Model Participation Data'!$N$8:$DX$57,0,MATCH(CONCATENATE($J2450,O$6),'Model Participation Data'!$N$6:$DX$6,0)),'Model Participation Data'!$B$8:$B$57,$C2450,'Model Participation Data'!$C$8:$C$57,$D2450))</f>
        <v>0</v>
      </c>
    </row>
    <row r="2451" spans="2:15" x14ac:dyDescent="0.35">
      <c r="B2451" s="37" t="s">
        <v>80</v>
      </c>
      <c r="C2451" s="38" t="str">
        <f>IF(ISBLANK('Model Participation Data'!$B$105),"-",'Model Participation Data'!$B$105)</f>
        <v>-</v>
      </c>
      <c r="D2451" s="38" t="str">
        <f>IF(ISBLANK('Model Participation Data'!$C$105),"-",'Model Participation Data'!$C$105)</f>
        <v>-</v>
      </c>
      <c r="E2451" s="38" t="str">
        <f>IF(ISBLANK('Model Participation Data'!$D$105),"-",'Model Participation Data'!$D$105)</f>
        <v>-</v>
      </c>
      <c r="F2451" s="38" t="str">
        <f>IF(ISBLANK('Model Participation Data'!$E$105),"-",'Model Participation Data'!$E$105)</f>
        <v>-</v>
      </c>
      <c r="G2451" s="151" t="str">
        <f>IF(ISBLANK('Model Participation Data'!$F$105),"-",'Model Participation Data'!$F$105)</f>
        <v>-</v>
      </c>
      <c r="H2451" s="253">
        <v>4</v>
      </c>
      <c r="I2451" s="253">
        <v>1</v>
      </c>
      <c r="J2451" s="150" t="str">
        <f t="shared" si="84"/>
        <v>41</v>
      </c>
      <c r="K2451" s="38" t="str">
        <f>IF(ISBLANK('Model Participation Data'!$L$105),"-",'Model Participation Data'!$L$105)</f>
        <v>-</v>
      </c>
      <c r="L2451" s="39" t="str">
        <f>IF(ISBLANK('Model Participation Data'!$M$105),"-",'Model Participation Data'!$M$105)</f>
        <v>-</v>
      </c>
      <c r="M2451" s="254">
        <f>IF(ISNA(SUMIFS(INDEX('Model Participation Data'!$N$8:$DX$57,0,MATCH(CONCATENATE($J2451,M$6),'Model Participation Data'!$N$6:$DX$6,0)),'Model Participation Data'!$B$8:$B$57,$C2451,'Model Participation Data'!$C$8:$C$57,$D2451)),"-",SUMIFS(INDEX('Model Participation Data'!$N$8:$DX$57,0,MATCH(CONCATENATE($J2451,M$6),'Model Participation Data'!$N$6:$DX$6,0)),'Model Participation Data'!$B$8:$B$57,$C2451,'Model Participation Data'!$C$8:$C$57,$D2451))</f>
        <v>0</v>
      </c>
      <c r="N2451" s="254">
        <f>IF(ISNA(SUMIFS(INDEX('Model Participation Data'!$N$8:$DX$57,0,MATCH(CONCATENATE($J2451,N$6),'Model Participation Data'!$N$6:$DX$6,0)),'Model Participation Data'!$B$8:$B$57,$C2451,'Model Participation Data'!$C$8:$C$57,$D2451)),"-",SUMIFS(INDEX('Model Participation Data'!$N$8:$DX$57,0,MATCH(CONCATENATE($J2451,N$6),'Model Participation Data'!$N$6:$DX$6,0)),'Model Participation Data'!$B$8:$B$57,$C2451,'Model Participation Data'!$C$8:$C$57,$D2451))</f>
        <v>0</v>
      </c>
      <c r="O2451" s="154">
        <f>IF(ISNA(SUMIFS(INDEX('Model Participation Data'!$N$8:$DX$57,0,MATCH(CONCATENATE($J2451,O$6),'Model Participation Data'!$N$6:$DX$6,0)),'Model Participation Data'!$B$8:$B$57,$C2451,'Model Participation Data'!$C$8:$C$57,$D2451)),"-",SUMIFS(INDEX('Model Participation Data'!$N$8:$DX$57,0,MATCH(CONCATENATE($J2451,O$6),'Model Participation Data'!$N$6:$DX$6,0)),'Model Participation Data'!$B$8:$B$57,$C2451,'Model Participation Data'!$C$8:$C$57,$D2451))</f>
        <v>0</v>
      </c>
    </row>
    <row r="2452" spans="2:15" x14ac:dyDescent="0.35">
      <c r="B2452" s="37" t="s">
        <v>80</v>
      </c>
      <c r="C2452" s="38" t="str">
        <f>IF(ISBLANK('Model Participation Data'!$B$105),"-",'Model Participation Data'!$B$105)</f>
        <v>-</v>
      </c>
      <c r="D2452" s="38" t="str">
        <f>IF(ISBLANK('Model Participation Data'!$C$105),"-",'Model Participation Data'!$C$105)</f>
        <v>-</v>
      </c>
      <c r="E2452" s="38" t="str">
        <f>IF(ISBLANK('Model Participation Data'!$D$105),"-",'Model Participation Data'!$D$105)</f>
        <v>-</v>
      </c>
      <c r="F2452" s="38" t="str">
        <f>IF(ISBLANK('Model Participation Data'!$E$105),"-",'Model Participation Data'!$E$105)</f>
        <v>-</v>
      </c>
      <c r="G2452" s="151" t="str">
        <f>IF(ISBLANK('Model Participation Data'!$F$105),"-",'Model Participation Data'!$F$105)</f>
        <v>-</v>
      </c>
      <c r="H2452" s="253">
        <v>4</v>
      </c>
      <c r="I2452" s="253">
        <v>2</v>
      </c>
      <c r="J2452" s="150" t="str">
        <f t="shared" si="84"/>
        <v>42</v>
      </c>
      <c r="K2452" s="38" t="str">
        <f>IF(ISBLANK('Model Participation Data'!$L$105),"-",'Model Participation Data'!$L$105)</f>
        <v>-</v>
      </c>
      <c r="L2452" s="39" t="str">
        <f>IF(ISBLANK('Model Participation Data'!$M$105),"-",'Model Participation Data'!$M$105)</f>
        <v>-</v>
      </c>
      <c r="M2452" s="254">
        <f>IF(ISNA(SUMIFS(INDEX('Model Participation Data'!$N$8:$DX$57,0,MATCH(CONCATENATE($J2452,M$6),'Model Participation Data'!$N$6:$DX$6,0)),'Model Participation Data'!$B$8:$B$57,$C2452,'Model Participation Data'!$C$8:$C$57,$D2452)),"-",SUMIFS(INDEX('Model Participation Data'!$N$8:$DX$57,0,MATCH(CONCATENATE($J2452,M$6),'Model Participation Data'!$N$6:$DX$6,0)),'Model Participation Data'!$B$8:$B$57,$C2452,'Model Participation Data'!$C$8:$C$57,$D2452))</f>
        <v>0</v>
      </c>
      <c r="N2452" s="254">
        <f>IF(ISNA(SUMIFS(INDEX('Model Participation Data'!$N$8:$DX$57,0,MATCH(CONCATENATE($J2452,N$6),'Model Participation Data'!$N$6:$DX$6,0)),'Model Participation Data'!$B$8:$B$57,$C2452,'Model Participation Data'!$C$8:$C$57,$D2452)),"-",SUMIFS(INDEX('Model Participation Data'!$N$8:$DX$57,0,MATCH(CONCATENATE($J2452,N$6),'Model Participation Data'!$N$6:$DX$6,0)),'Model Participation Data'!$B$8:$B$57,$C2452,'Model Participation Data'!$C$8:$C$57,$D2452))</f>
        <v>0</v>
      </c>
      <c r="O2452" s="154">
        <f>IF(ISNA(SUMIFS(INDEX('Model Participation Data'!$N$8:$DX$57,0,MATCH(CONCATENATE($J2452,O$6),'Model Participation Data'!$N$6:$DX$6,0)),'Model Participation Data'!$B$8:$B$57,$C2452,'Model Participation Data'!$C$8:$C$57,$D2452)),"-",SUMIFS(INDEX('Model Participation Data'!$N$8:$DX$57,0,MATCH(CONCATENATE($J2452,O$6),'Model Participation Data'!$N$6:$DX$6,0)),'Model Participation Data'!$B$8:$B$57,$C2452,'Model Participation Data'!$C$8:$C$57,$D2452))</f>
        <v>0</v>
      </c>
    </row>
    <row r="2453" spans="2:15" x14ac:dyDescent="0.35">
      <c r="B2453" s="37" t="s">
        <v>80</v>
      </c>
      <c r="C2453" s="38" t="str">
        <f>IF(ISBLANK('Model Participation Data'!$B$105),"-",'Model Participation Data'!$B$105)</f>
        <v>-</v>
      </c>
      <c r="D2453" s="38" t="str">
        <f>IF(ISBLANK('Model Participation Data'!$C$105),"-",'Model Participation Data'!$C$105)</f>
        <v>-</v>
      </c>
      <c r="E2453" s="38" t="str">
        <f>IF(ISBLANK('Model Participation Data'!$D$105),"-",'Model Participation Data'!$D$105)</f>
        <v>-</v>
      </c>
      <c r="F2453" s="38" t="str">
        <f>IF(ISBLANK('Model Participation Data'!$E$105),"-",'Model Participation Data'!$E$105)</f>
        <v>-</v>
      </c>
      <c r="G2453" s="151" t="str">
        <f>IF(ISBLANK('Model Participation Data'!$F$105),"-",'Model Participation Data'!$F$105)</f>
        <v>-</v>
      </c>
      <c r="H2453" s="253">
        <v>4</v>
      </c>
      <c r="I2453" s="253">
        <v>3</v>
      </c>
      <c r="J2453" s="150" t="str">
        <f t="shared" si="84"/>
        <v>43</v>
      </c>
      <c r="K2453" s="38" t="str">
        <f>IF(ISBLANK('Model Participation Data'!$L$105),"-",'Model Participation Data'!$L$105)</f>
        <v>-</v>
      </c>
      <c r="L2453" s="39" t="str">
        <f>IF(ISBLANK('Model Participation Data'!$M$105),"-",'Model Participation Data'!$M$105)</f>
        <v>-</v>
      </c>
      <c r="M2453" s="254">
        <f>IF(ISNA(SUMIFS(INDEX('Model Participation Data'!$N$8:$DX$57,0,MATCH(CONCATENATE($J2453,M$6),'Model Participation Data'!$N$6:$DX$6,0)),'Model Participation Data'!$B$8:$B$57,$C2453,'Model Participation Data'!$C$8:$C$57,$D2453)),"-",SUMIFS(INDEX('Model Participation Data'!$N$8:$DX$57,0,MATCH(CONCATENATE($J2453,M$6),'Model Participation Data'!$N$6:$DX$6,0)),'Model Participation Data'!$B$8:$B$57,$C2453,'Model Participation Data'!$C$8:$C$57,$D2453))</f>
        <v>0</v>
      </c>
      <c r="N2453" s="254">
        <f>IF(ISNA(SUMIFS(INDEX('Model Participation Data'!$N$8:$DX$57,0,MATCH(CONCATENATE($J2453,N$6),'Model Participation Data'!$N$6:$DX$6,0)),'Model Participation Data'!$B$8:$B$57,$C2453,'Model Participation Data'!$C$8:$C$57,$D2453)),"-",SUMIFS(INDEX('Model Participation Data'!$N$8:$DX$57,0,MATCH(CONCATENATE($J2453,N$6),'Model Participation Data'!$N$6:$DX$6,0)),'Model Participation Data'!$B$8:$B$57,$C2453,'Model Participation Data'!$C$8:$C$57,$D2453))</f>
        <v>0</v>
      </c>
      <c r="O2453" s="154">
        <f>IF(ISNA(SUMIFS(INDEX('Model Participation Data'!$N$8:$DX$57,0,MATCH(CONCATENATE($J2453,O$6),'Model Participation Data'!$N$6:$DX$6,0)),'Model Participation Data'!$B$8:$B$57,$C2453,'Model Participation Data'!$C$8:$C$57,$D2453)),"-",SUMIFS(INDEX('Model Participation Data'!$N$8:$DX$57,0,MATCH(CONCATENATE($J2453,O$6),'Model Participation Data'!$N$6:$DX$6,0)),'Model Participation Data'!$B$8:$B$57,$C2453,'Model Participation Data'!$C$8:$C$57,$D2453))</f>
        <v>0</v>
      </c>
    </row>
    <row r="2454" spans="2:15" x14ac:dyDescent="0.35">
      <c r="B2454" s="37" t="s">
        <v>80</v>
      </c>
      <c r="C2454" s="38" t="str">
        <f>IF(ISBLANK('Model Participation Data'!$B$105),"-",'Model Participation Data'!$B$105)</f>
        <v>-</v>
      </c>
      <c r="D2454" s="38" t="str">
        <f>IF(ISBLANK('Model Participation Data'!$C$105),"-",'Model Participation Data'!$C$105)</f>
        <v>-</v>
      </c>
      <c r="E2454" s="38" t="str">
        <f>IF(ISBLANK('Model Participation Data'!$D$105),"-",'Model Participation Data'!$D$105)</f>
        <v>-</v>
      </c>
      <c r="F2454" s="38" t="str">
        <f>IF(ISBLANK('Model Participation Data'!$E$105),"-",'Model Participation Data'!$E$105)</f>
        <v>-</v>
      </c>
      <c r="G2454" s="151" t="str">
        <f>IF(ISBLANK('Model Participation Data'!$F$105),"-",'Model Participation Data'!$F$105)</f>
        <v>-</v>
      </c>
      <c r="H2454" s="253">
        <v>4</v>
      </c>
      <c r="I2454" s="253">
        <v>4</v>
      </c>
      <c r="J2454" s="150" t="str">
        <f t="shared" si="84"/>
        <v>44</v>
      </c>
      <c r="K2454" s="38" t="str">
        <f>IF(ISBLANK('Model Participation Data'!$L$105),"-",'Model Participation Data'!$L$105)</f>
        <v>-</v>
      </c>
      <c r="L2454" s="39" t="str">
        <f>IF(ISBLANK('Model Participation Data'!$M$105),"-",'Model Participation Data'!$M$105)</f>
        <v>-</v>
      </c>
      <c r="M2454" s="254">
        <f>IF(ISNA(SUMIFS(INDEX('Model Participation Data'!$N$8:$DX$57,0,MATCH(CONCATENATE($J2454,M$6),'Model Participation Data'!$N$6:$DX$6,0)),'Model Participation Data'!$B$8:$B$57,$C2454,'Model Participation Data'!$C$8:$C$57,$D2454)),"-",SUMIFS(INDEX('Model Participation Data'!$N$8:$DX$57,0,MATCH(CONCATENATE($J2454,M$6),'Model Participation Data'!$N$6:$DX$6,0)),'Model Participation Data'!$B$8:$B$57,$C2454,'Model Participation Data'!$C$8:$C$57,$D2454))</f>
        <v>0</v>
      </c>
      <c r="N2454" s="254">
        <f>IF(ISNA(SUMIFS(INDEX('Model Participation Data'!$N$8:$DX$57,0,MATCH(CONCATENATE($J2454,N$6),'Model Participation Data'!$N$6:$DX$6,0)),'Model Participation Data'!$B$8:$B$57,$C2454,'Model Participation Data'!$C$8:$C$57,$D2454)),"-",SUMIFS(INDEX('Model Participation Data'!$N$8:$DX$57,0,MATCH(CONCATENATE($J2454,N$6),'Model Participation Data'!$N$6:$DX$6,0)),'Model Participation Data'!$B$8:$B$57,$C2454,'Model Participation Data'!$C$8:$C$57,$D2454))</f>
        <v>0</v>
      </c>
      <c r="O2454" s="154">
        <f>IF(ISNA(SUMIFS(INDEX('Model Participation Data'!$N$8:$DX$57,0,MATCH(CONCATENATE($J2454,O$6),'Model Participation Data'!$N$6:$DX$6,0)),'Model Participation Data'!$B$8:$B$57,$C2454,'Model Participation Data'!$C$8:$C$57,$D2454)),"-",SUMIFS(INDEX('Model Participation Data'!$N$8:$DX$57,0,MATCH(CONCATENATE($J2454,O$6),'Model Participation Data'!$N$6:$DX$6,0)),'Model Participation Data'!$B$8:$B$57,$C2454,'Model Participation Data'!$C$8:$C$57,$D2454))</f>
        <v>0</v>
      </c>
    </row>
    <row r="2455" spans="2:15" x14ac:dyDescent="0.35">
      <c r="B2455" s="37" t="s">
        <v>80</v>
      </c>
      <c r="C2455" s="38" t="str">
        <f>IF(ISBLANK('Model Participation Data'!$B$105),"-",'Model Participation Data'!$B$105)</f>
        <v>-</v>
      </c>
      <c r="D2455" s="38" t="str">
        <f>IF(ISBLANK('Model Participation Data'!$C$105),"-",'Model Participation Data'!$C$105)</f>
        <v>-</v>
      </c>
      <c r="E2455" s="38" t="str">
        <f>IF(ISBLANK('Model Participation Data'!$D$105),"-",'Model Participation Data'!$D$105)</f>
        <v>-</v>
      </c>
      <c r="F2455" s="38" t="str">
        <f>IF(ISBLANK('Model Participation Data'!$E$105),"-",'Model Participation Data'!$E$105)</f>
        <v>-</v>
      </c>
      <c r="G2455" s="151" t="str">
        <f>IF(ISBLANK('Model Participation Data'!$F$105),"-",'Model Participation Data'!$F$105)</f>
        <v>-</v>
      </c>
      <c r="H2455" s="253">
        <v>4</v>
      </c>
      <c r="I2455" s="253">
        <v>5</v>
      </c>
      <c r="J2455" s="150" t="str">
        <f t="shared" si="84"/>
        <v>45</v>
      </c>
      <c r="K2455" s="38" t="str">
        <f>IF(ISBLANK('Model Participation Data'!$L$105),"-",'Model Participation Data'!$L$105)</f>
        <v>-</v>
      </c>
      <c r="L2455" s="39" t="str">
        <f>IF(ISBLANK('Model Participation Data'!$M$105),"-",'Model Participation Data'!$M$105)</f>
        <v>-</v>
      </c>
      <c r="M2455" s="254">
        <f>IF(ISNA(SUMIFS(INDEX('Model Participation Data'!$N$8:$DX$57,0,MATCH(CONCATENATE($J2455,M$6),'Model Participation Data'!$N$6:$DX$6,0)),'Model Participation Data'!$B$8:$B$57,$C2455,'Model Participation Data'!$C$8:$C$57,$D2455)),"-",SUMIFS(INDEX('Model Participation Data'!$N$8:$DX$57,0,MATCH(CONCATENATE($J2455,M$6),'Model Participation Data'!$N$6:$DX$6,0)),'Model Participation Data'!$B$8:$B$57,$C2455,'Model Participation Data'!$C$8:$C$57,$D2455))</f>
        <v>0</v>
      </c>
      <c r="N2455" s="254">
        <f>IF(ISNA(SUMIFS(INDEX('Model Participation Data'!$N$8:$DX$57,0,MATCH(CONCATENATE($J2455,N$6),'Model Participation Data'!$N$6:$DX$6,0)),'Model Participation Data'!$B$8:$B$57,$C2455,'Model Participation Data'!$C$8:$C$57,$D2455)),"-",SUMIFS(INDEX('Model Participation Data'!$N$8:$DX$57,0,MATCH(CONCATENATE($J2455,N$6),'Model Participation Data'!$N$6:$DX$6,0)),'Model Participation Data'!$B$8:$B$57,$C2455,'Model Participation Data'!$C$8:$C$57,$D2455))</f>
        <v>0</v>
      </c>
      <c r="O2455" s="154">
        <f>IF(ISNA(SUMIFS(INDEX('Model Participation Data'!$N$8:$DX$57,0,MATCH(CONCATENATE($J2455,O$6),'Model Participation Data'!$N$6:$DX$6,0)),'Model Participation Data'!$B$8:$B$57,$C2455,'Model Participation Data'!$C$8:$C$57,$D2455)),"-",SUMIFS(INDEX('Model Participation Data'!$N$8:$DX$57,0,MATCH(CONCATENATE($J2455,O$6),'Model Participation Data'!$N$6:$DX$6,0)),'Model Participation Data'!$B$8:$B$57,$C2455,'Model Participation Data'!$C$8:$C$57,$D2455))</f>
        <v>0</v>
      </c>
    </row>
    <row r="2456" spans="2:15" x14ac:dyDescent="0.35">
      <c r="B2456" s="37" t="s">
        <v>80</v>
      </c>
      <c r="C2456" s="38" t="str">
        <f>IF(ISBLANK('Model Participation Data'!$B$105),"-",'Model Participation Data'!$B$105)</f>
        <v>-</v>
      </c>
      <c r="D2456" s="38" t="str">
        <f>IF(ISBLANK('Model Participation Data'!$C$105),"-",'Model Participation Data'!$C$105)</f>
        <v>-</v>
      </c>
      <c r="E2456" s="38" t="str">
        <f>IF(ISBLANK('Model Participation Data'!$D$105),"-",'Model Participation Data'!$D$105)</f>
        <v>-</v>
      </c>
      <c r="F2456" s="38" t="str">
        <f>IF(ISBLANK('Model Participation Data'!$E$105),"-",'Model Participation Data'!$E$105)</f>
        <v>-</v>
      </c>
      <c r="G2456" s="151" t="str">
        <f>IF(ISBLANK('Model Participation Data'!$F$105),"-",'Model Participation Data'!$F$105)</f>
        <v>-</v>
      </c>
      <c r="H2456" s="253">
        <v>4</v>
      </c>
      <c r="I2456" s="253" t="s">
        <v>65</v>
      </c>
      <c r="J2456" s="150" t="str">
        <f t="shared" si="84"/>
        <v>4Goal</v>
      </c>
      <c r="K2456" s="38" t="str">
        <f>IF(ISBLANK('Model Participation Data'!$L$105),"-",'Model Participation Data'!$L$105)</f>
        <v>-</v>
      </c>
      <c r="L2456" s="39" t="str">
        <f>IF(ISBLANK('Model Participation Data'!$M$105),"-",'Model Participation Data'!$M$105)</f>
        <v>-</v>
      </c>
      <c r="M2456" s="254" t="str">
        <f>IF(ISNA(SUMIFS(INDEX('Model Participation Data'!$N$8:$DX$57,0,MATCH(CONCATENATE($J2456,M$6),'Model Participation Data'!$N$6:$DX$6,0)),'Model Participation Data'!$B$8:$B$57,$C2456,'Model Participation Data'!$C$8:$C$57,$D2456)),"-",SUMIFS(INDEX('Model Participation Data'!$N$8:$DX$57,0,MATCH(CONCATENATE($J2456,M$6),'Model Participation Data'!$N$6:$DX$6,0)),'Model Participation Data'!$B$8:$B$57,$C2456,'Model Participation Data'!$C$8:$C$57,$D2456))</f>
        <v>-</v>
      </c>
      <c r="N2456" s="254" t="str">
        <f>IF(ISNA(SUMIFS(INDEX('Model Participation Data'!$N$8:$DX$57,0,MATCH(CONCATENATE($J2456,N$6),'Model Participation Data'!$N$6:$DX$6,0)),'Model Participation Data'!$B$8:$B$57,$C2456,'Model Participation Data'!$C$8:$C$57,$D2456)),"-",SUMIFS(INDEX('Model Participation Data'!$N$8:$DX$57,0,MATCH(CONCATENATE($J2456,N$6),'Model Participation Data'!$N$6:$DX$6,0)),'Model Participation Data'!$B$8:$B$57,$C2456,'Model Participation Data'!$C$8:$C$57,$D2456))</f>
        <v>-</v>
      </c>
      <c r="O2456" s="154">
        <f>IF(ISNA(SUMIFS(INDEX('Model Participation Data'!$N$8:$DX$57,0,MATCH(CONCATENATE($J2456,O$6),'Model Participation Data'!$N$6:$DX$6,0)),'Model Participation Data'!$B$8:$B$57,$C2456,'Model Participation Data'!$C$8:$C$57,$D2456)),"-",SUMIFS(INDEX('Model Participation Data'!$N$8:$DX$57,0,MATCH(CONCATENATE($J2456,O$6),'Model Participation Data'!$N$6:$DX$6,0)),'Model Participation Data'!$B$8:$B$57,$C2456,'Model Participation Data'!$C$8:$C$57,$D2456))</f>
        <v>0</v>
      </c>
    </row>
    <row r="2457" spans="2:15" x14ac:dyDescent="0.35">
      <c r="B2457" s="37" t="s">
        <v>80</v>
      </c>
      <c r="C2457" s="38" t="str">
        <f>IF(ISBLANK('Model Participation Data'!$B$106),"-",'Model Participation Data'!$B$106)</f>
        <v>-</v>
      </c>
      <c r="D2457" s="38" t="str">
        <f>IF(ISBLANK('Model Participation Data'!$C$106),"-",'Model Participation Data'!$C$106)</f>
        <v>-</v>
      </c>
      <c r="E2457" s="38" t="str">
        <f>IF(ISBLANK('Model Participation Data'!$D$106),"-",'Model Participation Data'!$D$106)</f>
        <v>-</v>
      </c>
      <c r="F2457" s="38" t="str">
        <f>IF(ISBLANK('Model Participation Data'!$E$106),"-",'Model Participation Data'!$E$106)</f>
        <v>-</v>
      </c>
      <c r="G2457" s="151" t="str">
        <f>IF(ISBLANK('Model Participation Data'!$F$106),"-",'Model Participation Data'!$F$106)</f>
        <v>-</v>
      </c>
      <c r="H2457" s="253" t="s">
        <v>64</v>
      </c>
      <c r="I2457" s="253" t="s">
        <v>64</v>
      </c>
      <c r="J2457" s="150" t="str">
        <f t="shared" si="84"/>
        <v>BaselineBaseline</v>
      </c>
      <c r="K2457" s="38" t="str">
        <f>IF(ISBLANK('Model Participation Data'!$L$106),"-",'Model Participation Data'!$L$106)</f>
        <v>-</v>
      </c>
      <c r="L2457" s="39" t="str">
        <f>IF(ISBLANK('Model Participation Data'!$M$106),"-",'Model Participation Data'!$M$106)</f>
        <v>-</v>
      </c>
      <c r="M2457" s="254">
        <f>IF(ISNA(SUMIFS(INDEX('Model Participation Data'!$N$8:$DX$57,0,MATCH(CONCATENATE($J2457,M$6),'Model Participation Data'!$N$6:$DX$6,0)),'Model Participation Data'!$B$8:$B$57,$C2457,'Model Participation Data'!$C$8:$C$57,$D2457)),"-",SUMIFS(INDEX('Model Participation Data'!$N$8:$DX$57,0,MATCH(CONCATENATE($J2457,M$6),'Model Participation Data'!$N$6:$DX$6,0)),'Model Participation Data'!$B$8:$B$57,$C2457,'Model Participation Data'!$C$8:$C$57,$D2457))</f>
        <v>0</v>
      </c>
      <c r="N2457" s="254">
        <f>IF(ISNA(SUMIFS(INDEX('Model Participation Data'!$N$8:$DX$57,0,MATCH(CONCATENATE($J2457,N$6),'Model Participation Data'!$N$6:$DX$6,0)),'Model Participation Data'!$B$8:$B$57,$C2457,'Model Participation Data'!$C$8:$C$57,$D2457)),"-",SUMIFS(INDEX('Model Participation Data'!$N$8:$DX$57,0,MATCH(CONCATENATE($J2457,N$6),'Model Participation Data'!$N$6:$DX$6,0)),'Model Participation Data'!$B$8:$B$57,$C2457,'Model Participation Data'!$C$8:$C$57,$D2457))</f>
        <v>0</v>
      </c>
      <c r="O2457" s="154">
        <f>IF(ISNA(SUMIFS(INDEX('Model Participation Data'!$N$8:$DX$57,0,MATCH(CONCATENATE($J2457,O$6),'Model Participation Data'!$N$6:$DX$6,0)),'Model Participation Data'!$B$8:$B$57,$C2457,'Model Participation Data'!$C$8:$C$57,$D2457)),"-",SUMIFS(INDEX('Model Participation Data'!$N$8:$DX$57,0,MATCH(CONCATENATE($J2457,O$6),'Model Participation Data'!$N$6:$DX$6,0)),'Model Participation Data'!$B$8:$B$57,$C2457,'Model Participation Data'!$C$8:$C$57,$D2457))</f>
        <v>0</v>
      </c>
    </row>
    <row r="2458" spans="2:15" x14ac:dyDescent="0.35">
      <c r="B2458" s="37" t="s">
        <v>80</v>
      </c>
      <c r="C2458" s="38" t="str">
        <f>IF(ISBLANK('Model Participation Data'!$B$106),"-",'Model Participation Data'!$B$106)</f>
        <v>-</v>
      </c>
      <c r="D2458" s="38" t="str">
        <f>IF(ISBLANK('Model Participation Data'!$C$106),"-",'Model Participation Data'!$C$106)</f>
        <v>-</v>
      </c>
      <c r="E2458" s="38" t="str">
        <f>IF(ISBLANK('Model Participation Data'!$D$106),"-",'Model Participation Data'!$D$106)</f>
        <v>-</v>
      </c>
      <c r="F2458" s="38" t="str">
        <f>IF(ISBLANK('Model Participation Data'!$E$106),"-",'Model Participation Data'!$E$106)</f>
        <v>-</v>
      </c>
      <c r="G2458" s="151" t="str">
        <f>IF(ISBLANK('Model Participation Data'!$F$106),"-",'Model Participation Data'!$F$106)</f>
        <v>-</v>
      </c>
      <c r="H2458" s="253">
        <v>1</v>
      </c>
      <c r="I2458" s="253">
        <v>1</v>
      </c>
      <c r="J2458" s="150" t="str">
        <f t="shared" si="84"/>
        <v>11</v>
      </c>
      <c r="K2458" s="38" t="str">
        <f>IF(ISBLANK('Model Participation Data'!$L$106),"-",'Model Participation Data'!$L$106)</f>
        <v>-</v>
      </c>
      <c r="L2458" s="39" t="str">
        <f>IF(ISBLANK('Model Participation Data'!$M$106),"-",'Model Participation Data'!$M$106)</f>
        <v>-</v>
      </c>
      <c r="M2458" s="254">
        <f>IF(ISNA(SUMIFS(INDEX('Model Participation Data'!$N$8:$DX$57,0,MATCH(CONCATENATE($J2458,M$6),'Model Participation Data'!$N$6:$DX$6,0)),'Model Participation Data'!$B$8:$B$57,$C2458,'Model Participation Data'!$C$8:$C$57,$D2458)),"-",SUMIFS(INDEX('Model Participation Data'!$N$8:$DX$57,0,MATCH(CONCATENATE($J2458,M$6),'Model Participation Data'!$N$6:$DX$6,0)),'Model Participation Data'!$B$8:$B$57,$C2458,'Model Participation Data'!$C$8:$C$57,$D2458))</f>
        <v>0</v>
      </c>
      <c r="N2458" s="254">
        <f>IF(ISNA(SUMIFS(INDEX('Model Participation Data'!$N$8:$DX$57,0,MATCH(CONCATENATE($J2458,N$6),'Model Participation Data'!$N$6:$DX$6,0)),'Model Participation Data'!$B$8:$B$57,$C2458,'Model Participation Data'!$C$8:$C$57,$D2458)),"-",SUMIFS(INDEX('Model Participation Data'!$N$8:$DX$57,0,MATCH(CONCATENATE($J2458,N$6),'Model Participation Data'!$N$6:$DX$6,0)),'Model Participation Data'!$B$8:$B$57,$C2458,'Model Participation Data'!$C$8:$C$57,$D2458))</f>
        <v>0</v>
      </c>
      <c r="O2458" s="154">
        <f>IF(ISNA(SUMIFS(INDEX('Model Participation Data'!$N$8:$DX$57,0,MATCH(CONCATENATE($J2458,O$6),'Model Participation Data'!$N$6:$DX$6,0)),'Model Participation Data'!$B$8:$B$57,$C2458,'Model Participation Data'!$C$8:$C$57,$D2458)),"-",SUMIFS(INDEX('Model Participation Data'!$N$8:$DX$57,0,MATCH(CONCATENATE($J2458,O$6),'Model Participation Data'!$N$6:$DX$6,0)),'Model Participation Data'!$B$8:$B$57,$C2458,'Model Participation Data'!$C$8:$C$57,$D2458))</f>
        <v>0</v>
      </c>
    </row>
    <row r="2459" spans="2:15" x14ac:dyDescent="0.35">
      <c r="B2459" s="37" t="s">
        <v>80</v>
      </c>
      <c r="C2459" s="38" t="str">
        <f>IF(ISBLANK('Model Participation Data'!$B$106),"-",'Model Participation Data'!$B$106)</f>
        <v>-</v>
      </c>
      <c r="D2459" s="38" t="str">
        <f>IF(ISBLANK('Model Participation Data'!$C$106),"-",'Model Participation Data'!$C$106)</f>
        <v>-</v>
      </c>
      <c r="E2459" s="38" t="str">
        <f>IF(ISBLANK('Model Participation Data'!$D$106),"-",'Model Participation Data'!$D$106)</f>
        <v>-</v>
      </c>
      <c r="F2459" s="38" t="str">
        <f>IF(ISBLANK('Model Participation Data'!$E$106),"-",'Model Participation Data'!$E$106)</f>
        <v>-</v>
      </c>
      <c r="G2459" s="151" t="str">
        <f>IF(ISBLANK('Model Participation Data'!$F$106),"-",'Model Participation Data'!$F$106)</f>
        <v>-</v>
      </c>
      <c r="H2459" s="253">
        <v>1</v>
      </c>
      <c r="I2459" s="253">
        <v>2</v>
      </c>
      <c r="J2459" s="150" t="str">
        <f t="shared" si="84"/>
        <v>12</v>
      </c>
      <c r="K2459" s="38" t="str">
        <f>IF(ISBLANK('Model Participation Data'!$L$106),"-",'Model Participation Data'!$L$106)</f>
        <v>-</v>
      </c>
      <c r="L2459" s="39" t="str">
        <f>IF(ISBLANK('Model Participation Data'!$M$106),"-",'Model Participation Data'!$M$106)</f>
        <v>-</v>
      </c>
      <c r="M2459" s="254">
        <f>IF(ISNA(SUMIFS(INDEX('Model Participation Data'!$N$8:$DX$57,0,MATCH(CONCATENATE($J2459,M$6),'Model Participation Data'!$N$6:$DX$6,0)),'Model Participation Data'!$B$8:$B$57,$C2459,'Model Participation Data'!$C$8:$C$57,$D2459)),"-",SUMIFS(INDEX('Model Participation Data'!$N$8:$DX$57,0,MATCH(CONCATENATE($J2459,M$6),'Model Participation Data'!$N$6:$DX$6,0)),'Model Participation Data'!$B$8:$B$57,$C2459,'Model Participation Data'!$C$8:$C$57,$D2459))</f>
        <v>0</v>
      </c>
      <c r="N2459" s="254">
        <f>IF(ISNA(SUMIFS(INDEX('Model Participation Data'!$N$8:$DX$57,0,MATCH(CONCATENATE($J2459,N$6),'Model Participation Data'!$N$6:$DX$6,0)),'Model Participation Data'!$B$8:$B$57,$C2459,'Model Participation Data'!$C$8:$C$57,$D2459)),"-",SUMIFS(INDEX('Model Participation Data'!$N$8:$DX$57,0,MATCH(CONCATENATE($J2459,N$6),'Model Participation Data'!$N$6:$DX$6,0)),'Model Participation Data'!$B$8:$B$57,$C2459,'Model Participation Data'!$C$8:$C$57,$D2459))</f>
        <v>0</v>
      </c>
      <c r="O2459" s="154">
        <f>IF(ISNA(SUMIFS(INDEX('Model Participation Data'!$N$8:$DX$57,0,MATCH(CONCATENATE($J2459,O$6),'Model Participation Data'!$N$6:$DX$6,0)),'Model Participation Data'!$B$8:$B$57,$C2459,'Model Participation Data'!$C$8:$C$57,$D2459)),"-",SUMIFS(INDEX('Model Participation Data'!$N$8:$DX$57,0,MATCH(CONCATENATE($J2459,O$6),'Model Participation Data'!$N$6:$DX$6,0)),'Model Participation Data'!$B$8:$B$57,$C2459,'Model Participation Data'!$C$8:$C$57,$D2459))</f>
        <v>0</v>
      </c>
    </row>
    <row r="2460" spans="2:15" x14ac:dyDescent="0.35">
      <c r="B2460" s="37" t="s">
        <v>80</v>
      </c>
      <c r="C2460" s="38" t="str">
        <f>IF(ISBLANK('Model Participation Data'!$B$106),"-",'Model Participation Data'!$B$106)</f>
        <v>-</v>
      </c>
      <c r="D2460" s="38" t="str">
        <f>IF(ISBLANK('Model Participation Data'!$C$106),"-",'Model Participation Data'!$C$106)</f>
        <v>-</v>
      </c>
      <c r="E2460" s="38" t="str">
        <f>IF(ISBLANK('Model Participation Data'!$D$106),"-",'Model Participation Data'!$D$106)</f>
        <v>-</v>
      </c>
      <c r="F2460" s="38" t="str">
        <f>IF(ISBLANK('Model Participation Data'!$E$106),"-",'Model Participation Data'!$E$106)</f>
        <v>-</v>
      </c>
      <c r="G2460" s="151" t="str">
        <f>IF(ISBLANK('Model Participation Data'!$F$106),"-",'Model Participation Data'!$F$106)</f>
        <v>-</v>
      </c>
      <c r="H2460" s="253">
        <v>1</v>
      </c>
      <c r="I2460" s="253">
        <v>3</v>
      </c>
      <c r="J2460" s="150" t="str">
        <f t="shared" si="84"/>
        <v>13</v>
      </c>
      <c r="K2460" s="38" t="str">
        <f>IF(ISBLANK('Model Participation Data'!$L$106),"-",'Model Participation Data'!$L$106)</f>
        <v>-</v>
      </c>
      <c r="L2460" s="39" t="str">
        <f>IF(ISBLANK('Model Participation Data'!$M$106),"-",'Model Participation Data'!$M$106)</f>
        <v>-</v>
      </c>
      <c r="M2460" s="254">
        <f>IF(ISNA(SUMIFS(INDEX('Model Participation Data'!$N$8:$DX$57,0,MATCH(CONCATENATE($J2460,M$6),'Model Participation Data'!$N$6:$DX$6,0)),'Model Participation Data'!$B$8:$B$57,$C2460,'Model Participation Data'!$C$8:$C$57,$D2460)),"-",SUMIFS(INDEX('Model Participation Data'!$N$8:$DX$57,0,MATCH(CONCATENATE($J2460,M$6),'Model Participation Data'!$N$6:$DX$6,0)),'Model Participation Data'!$B$8:$B$57,$C2460,'Model Participation Data'!$C$8:$C$57,$D2460))</f>
        <v>0</v>
      </c>
      <c r="N2460" s="254">
        <f>IF(ISNA(SUMIFS(INDEX('Model Participation Data'!$N$8:$DX$57,0,MATCH(CONCATENATE($J2460,N$6),'Model Participation Data'!$N$6:$DX$6,0)),'Model Participation Data'!$B$8:$B$57,$C2460,'Model Participation Data'!$C$8:$C$57,$D2460)),"-",SUMIFS(INDEX('Model Participation Data'!$N$8:$DX$57,0,MATCH(CONCATENATE($J2460,N$6),'Model Participation Data'!$N$6:$DX$6,0)),'Model Participation Data'!$B$8:$B$57,$C2460,'Model Participation Data'!$C$8:$C$57,$D2460))</f>
        <v>0</v>
      </c>
      <c r="O2460" s="154">
        <f>IF(ISNA(SUMIFS(INDEX('Model Participation Data'!$N$8:$DX$57,0,MATCH(CONCATENATE($J2460,O$6),'Model Participation Data'!$N$6:$DX$6,0)),'Model Participation Data'!$B$8:$B$57,$C2460,'Model Participation Data'!$C$8:$C$57,$D2460)),"-",SUMIFS(INDEX('Model Participation Data'!$N$8:$DX$57,0,MATCH(CONCATENATE($J2460,O$6),'Model Participation Data'!$N$6:$DX$6,0)),'Model Participation Data'!$B$8:$B$57,$C2460,'Model Participation Data'!$C$8:$C$57,$D2460))</f>
        <v>0</v>
      </c>
    </row>
    <row r="2461" spans="2:15" x14ac:dyDescent="0.35">
      <c r="B2461" s="37" t="s">
        <v>80</v>
      </c>
      <c r="C2461" s="38" t="str">
        <f>IF(ISBLANK('Model Participation Data'!$B$106),"-",'Model Participation Data'!$B$106)</f>
        <v>-</v>
      </c>
      <c r="D2461" s="38" t="str">
        <f>IF(ISBLANK('Model Participation Data'!$C$106),"-",'Model Participation Data'!$C$106)</f>
        <v>-</v>
      </c>
      <c r="E2461" s="38" t="str">
        <f>IF(ISBLANK('Model Participation Data'!$D$106),"-",'Model Participation Data'!$D$106)</f>
        <v>-</v>
      </c>
      <c r="F2461" s="38" t="str">
        <f>IF(ISBLANK('Model Participation Data'!$E$106),"-",'Model Participation Data'!$E$106)</f>
        <v>-</v>
      </c>
      <c r="G2461" s="151" t="str">
        <f>IF(ISBLANK('Model Participation Data'!$F$106),"-",'Model Participation Data'!$F$106)</f>
        <v>-</v>
      </c>
      <c r="H2461" s="253">
        <v>1</v>
      </c>
      <c r="I2461" s="253">
        <v>4</v>
      </c>
      <c r="J2461" s="150" t="str">
        <f t="shared" si="84"/>
        <v>14</v>
      </c>
      <c r="K2461" s="38" t="str">
        <f>IF(ISBLANK('Model Participation Data'!$L$106),"-",'Model Participation Data'!$L$106)</f>
        <v>-</v>
      </c>
      <c r="L2461" s="39" t="str">
        <f>IF(ISBLANK('Model Participation Data'!$M$106),"-",'Model Participation Data'!$M$106)</f>
        <v>-</v>
      </c>
      <c r="M2461" s="254">
        <f>IF(ISNA(SUMIFS(INDEX('Model Participation Data'!$N$8:$DX$57,0,MATCH(CONCATENATE($J2461,M$6),'Model Participation Data'!$N$6:$DX$6,0)),'Model Participation Data'!$B$8:$B$57,$C2461,'Model Participation Data'!$C$8:$C$57,$D2461)),"-",SUMIFS(INDEX('Model Participation Data'!$N$8:$DX$57,0,MATCH(CONCATENATE($J2461,M$6),'Model Participation Data'!$N$6:$DX$6,0)),'Model Participation Data'!$B$8:$B$57,$C2461,'Model Participation Data'!$C$8:$C$57,$D2461))</f>
        <v>0</v>
      </c>
      <c r="N2461" s="254">
        <f>IF(ISNA(SUMIFS(INDEX('Model Participation Data'!$N$8:$DX$57,0,MATCH(CONCATENATE($J2461,N$6),'Model Participation Data'!$N$6:$DX$6,0)),'Model Participation Data'!$B$8:$B$57,$C2461,'Model Participation Data'!$C$8:$C$57,$D2461)),"-",SUMIFS(INDEX('Model Participation Data'!$N$8:$DX$57,0,MATCH(CONCATENATE($J2461,N$6),'Model Participation Data'!$N$6:$DX$6,0)),'Model Participation Data'!$B$8:$B$57,$C2461,'Model Participation Data'!$C$8:$C$57,$D2461))</f>
        <v>0</v>
      </c>
      <c r="O2461" s="154">
        <f>IF(ISNA(SUMIFS(INDEX('Model Participation Data'!$N$8:$DX$57,0,MATCH(CONCATENATE($J2461,O$6),'Model Participation Data'!$N$6:$DX$6,0)),'Model Participation Data'!$B$8:$B$57,$C2461,'Model Participation Data'!$C$8:$C$57,$D2461)),"-",SUMIFS(INDEX('Model Participation Data'!$N$8:$DX$57,0,MATCH(CONCATENATE($J2461,O$6),'Model Participation Data'!$N$6:$DX$6,0)),'Model Participation Data'!$B$8:$B$57,$C2461,'Model Participation Data'!$C$8:$C$57,$D2461))</f>
        <v>0</v>
      </c>
    </row>
    <row r="2462" spans="2:15" x14ac:dyDescent="0.35">
      <c r="B2462" s="37" t="s">
        <v>80</v>
      </c>
      <c r="C2462" s="38" t="str">
        <f>IF(ISBLANK('Model Participation Data'!$B$106),"-",'Model Participation Data'!$B$106)</f>
        <v>-</v>
      </c>
      <c r="D2462" s="38" t="str">
        <f>IF(ISBLANK('Model Participation Data'!$C$106),"-",'Model Participation Data'!$C$106)</f>
        <v>-</v>
      </c>
      <c r="E2462" s="38" t="str">
        <f>IF(ISBLANK('Model Participation Data'!$D$106),"-",'Model Participation Data'!$D$106)</f>
        <v>-</v>
      </c>
      <c r="F2462" s="38" t="str">
        <f>IF(ISBLANK('Model Participation Data'!$E$106),"-",'Model Participation Data'!$E$106)</f>
        <v>-</v>
      </c>
      <c r="G2462" s="151" t="str">
        <f>IF(ISBLANK('Model Participation Data'!$F$106),"-",'Model Participation Data'!$F$106)</f>
        <v>-</v>
      </c>
      <c r="H2462" s="253">
        <v>1</v>
      </c>
      <c r="I2462" s="253">
        <v>5</v>
      </c>
      <c r="J2462" s="150" t="str">
        <f t="shared" si="84"/>
        <v>15</v>
      </c>
      <c r="K2462" s="38" t="str">
        <f>IF(ISBLANK('Model Participation Data'!$L$106),"-",'Model Participation Data'!$L$106)</f>
        <v>-</v>
      </c>
      <c r="L2462" s="39" t="str">
        <f>IF(ISBLANK('Model Participation Data'!$M$106),"-",'Model Participation Data'!$M$106)</f>
        <v>-</v>
      </c>
      <c r="M2462" s="254">
        <f>IF(ISNA(SUMIFS(INDEX('Model Participation Data'!$N$8:$DX$57,0,MATCH(CONCATENATE($J2462,M$6),'Model Participation Data'!$N$6:$DX$6,0)),'Model Participation Data'!$B$8:$B$57,$C2462,'Model Participation Data'!$C$8:$C$57,$D2462)),"-",SUMIFS(INDEX('Model Participation Data'!$N$8:$DX$57,0,MATCH(CONCATENATE($J2462,M$6),'Model Participation Data'!$N$6:$DX$6,0)),'Model Participation Data'!$B$8:$B$57,$C2462,'Model Participation Data'!$C$8:$C$57,$D2462))</f>
        <v>0</v>
      </c>
      <c r="N2462" s="254">
        <f>IF(ISNA(SUMIFS(INDEX('Model Participation Data'!$N$8:$DX$57,0,MATCH(CONCATENATE($J2462,N$6),'Model Participation Data'!$N$6:$DX$6,0)),'Model Participation Data'!$B$8:$B$57,$C2462,'Model Participation Data'!$C$8:$C$57,$D2462)),"-",SUMIFS(INDEX('Model Participation Data'!$N$8:$DX$57,0,MATCH(CONCATENATE($J2462,N$6),'Model Participation Data'!$N$6:$DX$6,0)),'Model Participation Data'!$B$8:$B$57,$C2462,'Model Participation Data'!$C$8:$C$57,$D2462))</f>
        <v>0</v>
      </c>
      <c r="O2462" s="154">
        <f>IF(ISNA(SUMIFS(INDEX('Model Participation Data'!$N$8:$DX$57,0,MATCH(CONCATENATE($J2462,O$6),'Model Participation Data'!$N$6:$DX$6,0)),'Model Participation Data'!$B$8:$B$57,$C2462,'Model Participation Data'!$C$8:$C$57,$D2462)),"-",SUMIFS(INDEX('Model Participation Data'!$N$8:$DX$57,0,MATCH(CONCATENATE($J2462,O$6),'Model Participation Data'!$N$6:$DX$6,0)),'Model Participation Data'!$B$8:$B$57,$C2462,'Model Participation Data'!$C$8:$C$57,$D2462))</f>
        <v>0</v>
      </c>
    </row>
    <row r="2463" spans="2:15" x14ac:dyDescent="0.35">
      <c r="B2463" s="37" t="s">
        <v>80</v>
      </c>
      <c r="C2463" s="38" t="str">
        <f>IF(ISBLANK('Model Participation Data'!$B$106),"-",'Model Participation Data'!$B$106)</f>
        <v>-</v>
      </c>
      <c r="D2463" s="38" t="str">
        <f>IF(ISBLANK('Model Participation Data'!$C$106),"-",'Model Participation Data'!$C$106)</f>
        <v>-</v>
      </c>
      <c r="E2463" s="38" t="str">
        <f>IF(ISBLANK('Model Participation Data'!$D$106),"-",'Model Participation Data'!$D$106)</f>
        <v>-</v>
      </c>
      <c r="F2463" s="38" t="str">
        <f>IF(ISBLANK('Model Participation Data'!$E$106),"-",'Model Participation Data'!$E$106)</f>
        <v>-</v>
      </c>
      <c r="G2463" s="151" t="str">
        <f>IF(ISBLANK('Model Participation Data'!$F$106),"-",'Model Participation Data'!$F$106)</f>
        <v>-</v>
      </c>
      <c r="H2463" s="253">
        <v>1</v>
      </c>
      <c r="I2463" s="253" t="s">
        <v>65</v>
      </c>
      <c r="J2463" s="150" t="str">
        <f t="shared" si="84"/>
        <v>1Goal</v>
      </c>
      <c r="K2463" s="38" t="str">
        <f>IF(ISBLANK('Model Participation Data'!$L$106),"-",'Model Participation Data'!$L$106)</f>
        <v>-</v>
      </c>
      <c r="L2463" s="39" t="str">
        <f>IF(ISBLANK('Model Participation Data'!$M$106),"-",'Model Participation Data'!$M$106)</f>
        <v>-</v>
      </c>
      <c r="M2463" s="254" t="str">
        <f>IF(ISNA(SUMIFS(INDEX('Model Participation Data'!$N$8:$DX$57,0,MATCH(CONCATENATE($J2463,M$6),'Model Participation Data'!$N$6:$DX$6,0)),'Model Participation Data'!$B$8:$B$57,$C2463,'Model Participation Data'!$C$8:$C$57,$D2463)),"-",SUMIFS(INDEX('Model Participation Data'!$N$8:$DX$57,0,MATCH(CONCATENATE($J2463,M$6),'Model Participation Data'!$N$6:$DX$6,0)),'Model Participation Data'!$B$8:$B$57,$C2463,'Model Participation Data'!$C$8:$C$57,$D2463))</f>
        <v>-</v>
      </c>
      <c r="N2463" s="254" t="str">
        <f>IF(ISNA(SUMIFS(INDEX('Model Participation Data'!$N$8:$DX$57,0,MATCH(CONCATENATE($J2463,N$6),'Model Participation Data'!$N$6:$DX$6,0)),'Model Participation Data'!$B$8:$B$57,$C2463,'Model Participation Data'!$C$8:$C$57,$D2463)),"-",SUMIFS(INDEX('Model Participation Data'!$N$8:$DX$57,0,MATCH(CONCATENATE($J2463,N$6),'Model Participation Data'!$N$6:$DX$6,0)),'Model Participation Data'!$B$8:$B$57,$C2463,'Model Participation Data'!$C$8:$C$57,$D2463))</f>
        <v>-</v>
      </c>
      <c r="O2463" s="154">
        <f>IF(ISNA(SUMIFS(INDEX('Model Participation Data'!$N$8:$DX$57,0,MATCH(CONCATENATE($J2463,O$6),'Model Participation Data'!$N$6:$DX$6,0)),'Model Participation Data'!$B$8:$B$57,$C2463,'Model Participation Data'!$C$8:$C$57,$D2463)),"-",SUMIFS(INDEX('Model Participation Data'!$N$8:$DX$57,0,MATCH(CONCATENATE($J2463,O$6),'Model Participation Data'!$N$6:$DX$6,0)),'Model Participation Data'!$B$8:$B$57,$C2463,'Model Participation Data'!$C$8:$C$57,$D2463))</f>
        <v>0</v>
      </c>
    </row>
    <row r="2464" spans="2:15" x14ac:dyDescent="0.35">
      <c r="B2464" s="37" t="s">
        <v>80</v>
      </c>
      <c r="C2464" s="38" t="str">
        <f>IF(ISBLANK('Model Participation Data'!$B$106),"-",'Model Participation Data'!$B$106)</f>
        <v>-</v>
      </c>
      <c r="D2464" s="38" t="str">
        <f>IF(ISBLANK('Model Participation Data'!$C$106),"-",'Model Participation Data'!$C$106)</f>
        <v>-</v>
      </c>
      <c r="E2464" s="38" t="str">
        <f>IF(ISBLANK('Model Participation Data'!$D$106),"-",'Model Participation Data'!$D$106)</f>
        <v>-</v>
      </c>
      <c r="F2464" s="38" t="str">
        <f>IF(ISBLANK('Model Participation Data'!$E$106),"-",'Model Participation Data'!$E$106)</f>
        <v>-</v>
      </c>
      <c r="G2464" s="151" t="str">
        <f>IF(ISBLANK('Model Participation Data'!$F$106),"-",'Model Participation Data'!$F$106)</f>
        <v>-</v>
      </c>
      <c r="H2464" s="253">
        <v>2</v>
      </c>
      <c r="I2464" s="253">
        <v>1</v>
      </c>
      <c r="J2464" s="150" t="str">
        <f t="shared" si="84"/>
        <v>21</v>
      </c>
      <c r="K2464" s="38" t="str">
        <f>IF(ISBLANK('Model Participation Data'!$L$106),"-",'Model Participation Data'!$L$106)</f>
        <v>-</v>
      </c>
      <c r="L2464" s="39" t="str">
        <f>IF(ISBLANK('Model Participation Data'!$M$106),"-",'Model Participation Data'!$M$106)</f>
        <v>-</v>
      </c>
      <c r="M2464" s="254">
        <f>IF(ISNA(SUMIFS(INDEX('Model Participation Data'!$N$8:$DX$57,0,MATCH(CONCATENATE($J2464,M$6),'Model Participation Data'!$N$6:$DX$6,0)),'Model Participation Data'!$B$8:$B$57,$C2464,'Model Participation Data'!$C$8:$C$57,$D2464)),"-",SUMIFS(INDEX('Model Participation Data'!$N$8:$DX$57,0,MATCH(CONCATENATE($J2464,M$6),'Model Participation Data'!$N$6:$DX$6,0)),'Model Participation Data'!$B$8:$B$57,$C2464,'Model Participation Data'!$C$8:$C$57,$D2464))</f>
        <v>0</v>
      </c>
      <c r="N2464" s="254">
        <f>IF(ISNA(SUMIFS(INDEX('Model Participation Data'!$N$8:$DX$57,0,MATCH(CONCATENATE($J2464,N$6),'Model Participation Data'!$N$6:$DX$6,0)),'Model Participation Data'!$B$8:$B$57,$C2464,'Model Participation Data'!$C$8:$C$57,$D2464)),"-",SUMIFS(INDEX('Model Participation Data'!$N$8:$DX$57,0,MATCH(CONCATENATE($J2464,N$6),'Model Participation Data'!$N$6:$DX$6,0)),'Model Participation Data'!$B$8:$B$57,$C2464,'Model Participation Data'!$C$8:$C$57,$D2464))</f>
        <v>0</v>
      </c>
      <c r="O2464" s="154">
        <f>IF(ISNA(SUMIFS(INDEX('Model Participation Data'!$N$8:$DX$57,0,MATCH(CONCATENATE($J2464,O$6),'Model Participation Data'!$N$6:$DX$6,0)),'Model Participation Data'!$B$8:$B$57,$C2464,'Model Participation Data'!$C$8:$C$57,$D2464)),"-",SUMIFS(INDEX('Model Participation Data'!$N$8:$DX$57,0,MATCH(CONCATENATE($J2464,O$6),'Model Participation Data'!$N$6:$DX$6,0)),'Model Participation Data'!$B$8:$B$57,$C2464,'Model Participation Data'!$C$8:$C$57,$D2464))</f>
        <v>0</v>
      </c>
    </row>
    <row r="2465" spans="2:15" x14ac:dyDescent="0.35">
      <c r="B2465" s="37" t="s">
        <v>80</v>
      </c>
      <c r="C2465" s="38" t="str">
        <f>IF(ISBLANK('Model Participation Data'!$B$106),"-",'Model Participation Data'!$B$106)</f>
        <v>-</v>
      </c>
      <c r="D2465" s="38" t="str">
        <f>IF(ISBLANK('Model Participation Data'!$C$106),"-",'Model Participation Data'!$C$106)</f>
        <v>-</v>
      </c>
      <c r="E2465" s="38" t="str">
        <f>IF(ISBLANK('Model Participation Data'!$D$106),"-",'Model Participation Data'!$D$106)</f>
        <v>-</v>
      </c>
      <c r="F2465" s="38" t="str">
        <f>IF(ISBLANK('Model Participation Data'!$E$106),"-",'Model Participation Data'!$E$106)</f>
        <v>-</v>
      </c>
      <c r="G2465" s="151" t="str">
        <f>IF(ISBLANK('Model Participation Data'!$F$106),"-",'Model Participation Data'!$F$106)</f>
        <v>-</v>
      </c>
      <c r="H2465" s="253">
        <v>2</v>
      </c>
      <c r="I2465" s="253">
        <v>2</v>
      </c>
      <c r="J2465" s="150" t="str">
        <f t="shared" si="84"/>
        <v>22</v>
      </c>
      <c r="K2465" s="38" t="str">
        <f>IF(ISBLANK('Model Participation Data'!$L$106),"-",'Model Participation Data'!$L$106)</f>
        <v>-</v>
      </c>
      <c r="L2465" s="39" t="str">
        <f>IF(ISBLANK('Model Participation Data'!$M$106),"-",'Model Participation Data'!$M$106)</f>
        <v>-</v>
      </c>
      <c r="M2465" s="254">
        <f>IF(ISNA(SUMIFS(INDEX('Model Participation Data'!$N$8:$DX$57,0,MATCH(CONCATENATE($J2465,M$6),'Model Participation Data'!$N$6:$DX$6,0)),'Model Participation Data'!$B$8:$B$57,$C2465,'Model Participation Data'!$C$8:$C$57,$D2465)),"-",SUMIFS(INDEX('Model Participation Data'!$N$8:$DX$57,0,MATCH(CONCATENATE($J2465,M$6),'Model Participation Data'!$N$6:$DX$6,0)),'Model Participation Data'!$B$8:$B$57,$C2465,'Model Participation Data'!$C$8:$C$57,$D2465))</f>
        <v>0</v>
      </c>
      <c r="N2465" s="254">
        <f>IF(ISNA(SUMIFS(INDEX('Model Participation Data'!$N$8:$DX$57,0,MATCH(CONCATENATE($J2465,N$6),'Model Participation Data'!$N$6:$DX$6,0)),'Model Participation Data'!$B$8:$B$57,$C2465,'Model Participation Data'!$C$8:$C$57,$D2465)),"-",SUMIFS(INDEX('Model Participation Data'!$N$8:$DX$57,0,MATCH(CONCATENATE($J2465,N$6),'Model Participation Data'!$N$6:$DX$6,0)),'Model Participation Data'!$B$8:$B$57,$C2465,'Model Participation Data'!$C$8:$C$57,$D2465))</f>
        <v>0</v>
      </c>
      <c r="O2465" s="154">
        <f>IF(ISNA(SUMIFS(INDEX('Model Participation Data'!$N$8:$DX$57,0,MATCH(CONCATENATE($J2465,O$6),'Model Participation Data'!$N$6:$DX$6,0)),'Model Participation Data'!$B$8:$B$57,$C2465,'Model Participation Data'!$C$8:$C$57,$D2465)),"-",SUMIFS(INDEX('Model Participation Data'!$N$8:$DX$57,0,MATCH(CONCATENATE($J2465,O$6),'Model Participation Data'!$N$6:$DX$6,0)),'Model Participation Data'!$B$8:$B$57,$C2465,'Model Participation Data'!$C$8:$C$57,$D2465))</f>
        <v>0</v>
      </c>
    </row>
    <row r="2466" spans="2:15" x14ac:dyDescent="0.35">
      <c r="B2466" s="37" t="s">
        <v>80</v>
      </c>
      <c r="C2466" s="38" t="str">
        <f>IF(ISBLANK('Model Participation Data'!$B$106),"-",'Model Participation Data'!$B$106)</f>
        <v>-</v>
      </c>
      <c r="D2466" s="38" t="str">
        <f>IF(ISBLANK('Model Participation Data'!$C$106),"-",'Model Participation Data'!$C$106)</f>
        <v>-</v>
      </c>
      <c r="E2466" s="38" t="str">
        <f>IF(ISBLANK('Model Participation Data'!$D$106),"-",'Model Participation Data'!$D$106)</f>
        <v>-</v>
      </c>
      <c r="F2466" s="38" t="str">
        <f>IF(ISBLANK('Model Participation Data'!$E$106),"-",'Model Participation Data'!$E$106)</f>
        <v>-</v>
      </c>
      <c r="G2466" s="151" t="str">
        <f>IF(ISBLANK('Model Participation Data'!$F$106),"-",'Model Participation Data'!$F$106)</f>
        <v>-</v>
      </c>
      <c r="H2466" s="253">
        <v>2</v>
      </c>
      <c r="I2466" s="253">
        <v>3</v>
      </c>
      <c r="J2466" s="150" t="str">
        <f t="shared" si="84"/>
        <v>23</v>
      </c>
      <c r="K2466" s="38" t="str">
        <f>IF(ISBLANK('Model Participation Data'!$L$106),"-",'Model Participation Data'!$L$106)</f>
        <v>-</v>
      </c>
      <c r="L2466" s="39" t="str">
        <f>IF(ISBLANK('Model Participation Data'!$M$106),"-",'Model Participation Data'!$M$106)</f>
        <v>-</v>
      </c>
      <c r="M2466" s="254">
        <f>IF(ISNA(SUMIFS(INDEX('Model Participation Data'!$N$8:$DX$57,0,MATCH(CONCATENATE($J2466,M$6),'Model Participation Data'!$N$6:$DX$6,0)),'Model Participation Data'!$B$8:$B$57,$C2466,'Model Participation Data'!$C$8:$C$57,$D2466)),"-",SUMIFS(INDEX('Model Participation Data'!$N$8:$DX$57,0,MATCH(CONCATENATE($J2466,M$6),'Model Participation Data'!$N$6:$DX$6,0)),'Model Participation Data'!$B$8:$B$57,$C2466,'Model Participation Data'!$C$8:$C$57,$D2466))</f>
        <v>0</v>
      </c>
      <c r="N2466" s="254">
        <f>IF(ISNA(SUMIFS(INDEX('Model Participation Data'!$N$8:$DX$57,0,MATCH(CONCATENATE($J2466,N$6),'Model Participation Data'!$N$6:$DX$6,0)),'Model Participation Data'!$B$8:$B$57,$C2466,'Model Participation Data'!$C$8:$C$57,$D2466)),"-",SUMIFS(INDEX('Model Participation Data'!$N$8:$DX$57,0,MATCH(CONCATENATE($J2466,N$6),'Model Participation Data'!$N$6:$DX$6,0)),'Model Participation Data'!$B$8:$B$57,$C2466,'Model Participation Data'!$C$8:$C$57,$D2466))</f>
        <v>0</v>
      </c>
      <c r="O2466" s="154">
        <f>IF(ISNA(SUMIFS(INDEX('Model Participation Data'!$N$8:$DX$57,0,MATCH(CONCATENATE($J2466,O$6),'Model Participation Data'!$N$6:$DX$6,0)),'Model Participation Data'!$B$8:$B$57,$C2466,'Model Participation Data'!$C$8:$C$57,$D2466)),"-",SUMIFS(INDEX('Model Participation Data'!$N$8:$DX$57,0,MATCH(CONCATENATE($J2466,O$6),'Model Participation Data'!$N$6:$DX$6,0)),'Model Participation Data'!$B$8:$B$57,$C2466,'Model Participation Data'!$C$8:$C$57,$D2466))</f>
        <v>0</v>
      </c>
    </row>
    <row r="2467" spans="2:15" x14ac:dyDescent="0.35">
      <c r="B2467" s="37" t="s">
        <v>80</v>
      </c>
      <c r="C2467" s="38" t="str">
        <f>IF(ISBLANK('Model Participation Data'!$B$106),"-",'Model Participation Data'!$B$106)</f>
        <v>-</v>
      </c>
      <c r="D2467" s="38" t="str">
        <f>IF(ISBLANK('Model Participation Data'!$C$106),"-",'Model Participation Data'!$C$106)</f>
        <v>-</v>
      </c>
      <c r="E2467" s="38" t="str">
        <f>IF(ISBLANK('Model Participation Data'!$D$106),"-",'Model Participation Data'!$D$106)</f>
        <v>-</v>
      </c>
      <c r="F2467" s="38" t="str">
        <f>IF(ISBLANK('Model Participation Data'!$E$106),"-",'Model Participation Data'!$E$106)</f>
        <v>-</v>
      </c>
      <c r="G2467" s="151" t="str">
        <f>IF(ISBLANK('Model Participation Data'!$F$106),"-",'Model Participation Data'!$F$106)</f>
        <v>-</v>
      </c>
      <c r="H2467" s="253">
        <v>2</v>
      </c>
      <c r="I2467" s="253">
        <v>4</v>
      </c>
      <c r="J2467" s="150" t="str">
        <f t="shared" ref="J2467:J2506" si="85">CONCATENATE(H2467,I2467)</f>
        <v>24</v>
      </c>
      <c r="K2467" s="38" t="str">
        <f>IF(ISBLANK('Model Participation Data'!$L$106),"-",'Model Participation Data'!$L$106)</f>
        <v>-</v>
      </c>
      <c r="L2467" s="39" t="str">
        <f>IF(ISBLANK('Model Participation Data'!$M$106),"-",'Model Participation Data'!$M$106)</f>
        <v>-</v>
      </c>
      <c r="M2467" s="254">
        <f>IF(ISNA(SUMIFS(INDEX('Model Participation Data'!$N$8:$DX$57,0,MATCH(CONCATENATE($J2467,M$6),'Model Participation Data'!$N$6:$DX$6,0)),'Model Participation Data'!$B$8:$B$57,$C2467,'Model Participation Data'!$C$8:$C$57,$D2467)),"-",SUMIFS(INDEX('Model Participation Data'!$N$8:$DX$57,0,MATCH(CONCATENATE($J2467,M$6),'Model Participation Data'!$N$6:$DX$6,0)),'Model Participation Data'!$B$8:$B$57,$C2467,'Model Participation Data'!$C$8:$C$57,$D2467))</f>
        <v>0</v>
      </c>
      <c r="N2467" s="254">
        <f>IF(ISNA(SUMIFS(INDEX('Model Participation Data'!$N$8:$DX$57,0,MATCH(CONCATENATE($J2467,N$6),'Model Participation Data'!$N$6:$DX$6,0)),'Model Participation Data'!$B$8:$B$57,$C2467,'Model Participation Data'!$C$8:$C$57,$D2467)),"-",SUMIFS(INDEX('Model Participation Data'!$N$8:$DX$57,0,MATCH(CONCATENATE($J2467,N$6),'Model Participation Data'!$N$6:$DX$6,0)),'Model Participation Data'!$B$8:$B$57,$C2467,'Model Participation Data'!$C$8:$C$57,$D2467))</f>
        <v>0</v>
      </c>
      <c r="O2467" s="154">
        <f>IF(ISNA(SUMIFS(INDEX('Model Participation Data'!$N$8:$DX$57,0,MATCH(CONCATENATE($J2467,O$6),'Model Participation Data'!$N$6:$DX$6,0)),'Model Participation Data'!$B$8:$B$57,$C2467,'Model Participation Data'!$C$8:$C$57,$D2467)),"-",SUMIFS(INDEX('Model Participation Data'!$N$8:$DX$57,0,MATCH(CONCATENATE($J2467,O$6),'Model Participation Data'!$N$6:$DX$6,0)),'Model Participation Data'!$B$8:$B$57,$C2467,'Model Participation Data'!$C$8:$C$57,$D2467))</f>
        <v>0</v>
      </c>
    </row>
    <row r="2468" spans="2:15" x14ac:dyDescent="0.35">
      <c r="B2468" s="37" t="s">
        <v>80</v>
      </c>
      <c r="C2468" s="38" t="str">
        <f>IF(ISBLANK('Model Participation Data'!$B$106),"-",'Model Participation Data'!$B$106)</f>
        <v>-</v>
      </c>
      <c r="D2468" s="38" t="str">
        <f>IF(ISBLANK('Model Participation Data'!$C$106),"-",'Model Participation Data'!$C$106)</f>
        <v>-</v>
      </c>
      <c r="E2468" s="38" t="str">
        <f>IF(ISBLANK('Model Participation Data'!$D$106),"-",'Model Participation Data'!$D$106)</f>
        <v>-</v>
      </c>
      <c r="F2468" s="38" t="str">
        <f>IF(ISBLANK('Model Participation Data'!$E$106),"-",'Model Participation Data'!$E$106)</f>
        <v>-</v>
      </c>
      <c r="G2468" s="151" t="str">
        <f>IF(ISBLANK('Model Participation Data'!$F$106),"-",'Model Participation Data'!$F$106)</f>
        <v>-</v>
      </c>
      <c r="H2468" s="253">
        <v>2</v>
      </c>
      <c r="I2468" s="253">
        <v>5</v>
      </c>
      <c r="J2468" s="150" t="str">
        <f t="shared" si="85"/>
        <v>25</v>
      </c>
      <c r="K2468" s="38" t="str">
        <f>IF(ISBLANK('Model Participation Data'!$L$106),"-",'Model Participation Data'!$L$106)</f>
        <v>-</v>
      </c>
      <c r="L2468" s="39" t="str">
        <f>IF(ISBLANK('Model Participation Data'!$M$106),"-",'Model Participation Data'!$M$106)</f>
        <v>-</v>
      </c>
      <c r="M2468" s="254">
        <f>IF(ISNA(SUMIFS(INDEX('Model Participation Data'!$N$8:$DX$57,0,MATCH(CONCATENATE($J2468,M$6),'Model Participation Data'!$N$6:$DX$6,0)),'Model Participation Data'!$B$8:$B$57,$C2468,'Model Participation Data'!$C$8:$C$57,$D2468)),"-",SUMIFS(INDEX('Model Participation Data'!$N$8:$DX$57,0,MATCH(CONCATENATE($J2468,M$6),'Model Participation Data'!$N$6:$DX$6,0)),'Model Participation Data'!$B$8:$B$57,$C2468,'Model Participation Data'!$C$8:$C$57,$D2468))</f>
        <v>0</v>
      </c>
      <c r="N2468" s="254">
        <f>IF(ISNA(SUMIFS(INDEX('Model Participation Data'!$N$8:$DX$57,0,MATCH(CONCATENATE($J2468,N$6),'Model Participation Data'!$N$6:$DX$6,0)),'Model Participation Data'!$B$8:$B$57,$C2468,'Model Participation Data'!$C$8:$C$57,$D2468)),"-",SUMIFS(INDEX('Model Participation Data'!$N$8:$DX$57,0,MATCH(CONCATENATE($J2468,N$6),'Model Participation Data'!$N$6:$DX$6,0)),'Model Participation Data'!$B$8:$B$57,$C2468,'Model Participation Data'!$C$8:$C$57,$D2468))</f>
        <v>0</v>
      </c>
      <c r="O2468" s="154">
        <f>IF(ISNA(SUMIFS(INDEX('Model Participation Data'!$N$8:$DX$57,0,MATCH(CONCATENATE($J2468,O$6),'Model Participation Data'!$N$6:$DX$6,0)),'Model Participation Data'!$B$8:$B$57,$C2468,'Model Participation Data'!$C$8:$C$57,$D2468)),"-",SUMIFS(INDEX('Model Participation Data'!$N$8:$DX$57,0,MATCH(CONCATENATE($J2468,O$6),'Model Participation Data'!$N$6:$DX$6,0)),'Model Participation Data'!$B$8:$B$57,$C2468,'Model Participation Data'!$C$8:$C$57,$D2468))</f>
        <v>0</v>
      </c>
    </row>
    <row r="2469" spans="2:15" x14ac:dyDescent="0.35">
      <c r="B2469" s="37" t="s">
        <v>80</v>
      </c>
      <c r="C2469" s="38" t="str">
        <f>IF(ISBLANK('Model Participation Data'!$B$106),"-",'Model Participation Data'!$B$106)</f>
        <v>-</v>
      </c>
      <c r="D2469" s="38" t="str">
        <f>IF(ISBLANK('Model Participation Data'!$C$106),"-",'Model Participation Data'!$C$106)</f>
        <v>-</v>
      </c>
      <c r="E2469" s="38" t="str">
        <f>IF(ISBLANK('Model Participation Data'!$D$106),"-",'Model Participation Data'!$D$106)</f>
        <v>-</v>
      </c>
      <c r="F2469" s="38" t="str">
        <f>IF(ISBLANK('Model Participation Data'!$E$106),"-",'Model Participation Data'!$E$106)</f>
        <v>-</v>
      </c>
      <c r="G2469" s="151" t="str">
        <f>IF(ISBLANK('Model Participation Data'!$F$106),"-",'Model Participation Data'!$F$106)</f>
        <v>-</v>
      </c>
      <c r="H2469" s="253">
        <v>2</v>
      </c>
      <c r="I2469" s="253" t="s">
        <v>65</v>
      </c>
      <c r="J2469" s="150" t="str">
        <f t="shared" si="85"/>
        <v>2Goal</v>
      </c>
      <c r="K2469" s="38" t="str">
        <f>IF(ISBLANK('Model Participation Data'!$L$106),"-",'Model Participation Data'!$L$106)</f>
        <v>-</v>
      </c>
      <c r="L2469" s="39" t="str">
        <f>IF(ISBLANK('Model Participation Data'!$M$106),"-",'Model Participation Data'!$M$106)</f>
        <v>-</v>
      </c>
      <c r="M2469" s="254" t="str">
        <f>IF(ISNA(SUMIFS(INDEX('Model Participation Data'!$N$8:$DX$57,0,MATCH(CONCATENATE($J2469,M$6),'Model Participation Data'!$N$6:$DX$6,0)),'Model Participation Data'!$B$8:$B$57,$C2469,'Model Participation Data'!$C$8:$C$57,$D2469)),"-",SUMIFS(INDEX('Model Participation Data'!$N$8:$DX$57,0,MATCH(CONCATENATE($J2469,M$6),'Model Participation Data'!$N$6:$DX$6,0)),'Model Participation Data'!$B$8:$B$57,$C2469,'Model Participation Data'!$C$8:$C$57,$D2469))</f>
        <v>-</v>
      </c>
      <c r="N2469" s="254" t="str">
        <f>IF(ISNA(SUMIFS(INDEX('Model Participation Data'!$N$8:$DX$57,0,MATCH(CONCATENATE($J2469,N$6),'Model Participation Data'!$N$6:$DX$6,0)),'Model Participation Data'!$B$8:$B$57,$C2469,'Model Participation Data'!$C$8:$C$57,$D2469)),"-",SUMIFS(INDEX('Model Participation Data'!$N$8:$DX$57,0,MATCH(CONCATENATE($J2469,N$6),'Model Participation Data'!$N$6:$DX$6,0)),'Model Participation Data'!$B$8:$B$57,$C2469,'Model Participation Data'!$C$8:$C$57,$D2469))</f>
        <v>-</v>
      </c>
      <c r="O2469" s="154">
        <f>IF(ISNA(SUMIFS(INDEX('Model Participation Data'!$N$8:$DX$57,0,MATCH(CONCATENATE($J2469,O$6),'Model Participation Data'!$N$6:$DX$6,0)),'Model Participation Data'!$B$8:$B$57,$C2469,'Model Participation Data'!$C$8:$C$57,$D2469)),"-",SUMIFS(INDEX('Model Participation Data'!$N$8:$DX$57,0,MATCH(CONCATENATE($J2469,O$6),'Model Participation Data'!$N$6:$DX$6,0)),'Model Participation Data'!$B$8:$B$57,$C2469,'Model Participation Data'!$C$8:$C$57,$D2469))</f>
        <v>0</v>
      </c>
    </row>
    <row r="2470" spans="2:15" x14ac:dyDescent="0.35">
      <c r="B2470" s="37" t="s">
        <v>80</v>
      </c>
      <c r="C2470" s="38" t="str">
        <f>IF(ISBLANK('Model Participation Data'!$B$106),"-",'Model Participation Data'!$B$106)</f>
        <v>-</v>
      </c>
      <c r="D2470" s="38" t="str">
        <f>IF(ISBLANK('Model Participation Data'!$C$106),"-",'Model Participation Data'!$C$106)</f>
        <v>-</v>
      </c>
      <c r="E2470" s="38" t="str">
        <f>IF(ISBLANK('Model Participation Data'!$D$106),"-",'Model Participation Data'!$D$106)</f>
        <v>-</v>
      </c>
      <c r="F2470" s="38" t="str">
        <f>IF(ISBLANK('Model Participation Data'!$E$106),"-",'Model Participation Data'!$E$106)</f>
        <v>-</v>
      </c>
      <c r="G2470" s="151" t="str">
        <f>IF(ISBLANK('Model Participation Data'!$F$106),"-",'Model Participation Data'!$F$106)</f>
        <v>-</v>
      </c>
      <c r="H2470" s="253">
        <v>3</v>
      </c>
      <c r="I2470" s="253">
        <v>1</v>
      </c>
      <c r="J2470" s="150" t="str">
        <f t="shared" si="85"/>
        <v>31</v>
      </c>
      <c r="K2470" s="38" t="str">
        <f>IF(ISBLANK('Model Participation Data'!$L$106),"-",'Model Participation Data'!$L$106)</f>
        <v>-</v>
      </c>
      <c r="L2470" s="39" t="str">
        <f>IF(ISBLANK('Model Participation Data'!$M$106),"-",'Model Participation Data'!$M$106)</f>
        <v>-</v>
      </c>
      <c r="M2470" s="254">
        <f>IF(ISNA(SUMIFS(INDEX('Model Participation Data'!$N$8:$DX$57,0,MATCH(CONCATENATE($J2470,M$6),'Model Participation Data'!$N$6:$DX$6,0)),'Model Participation Data'!$B$8:$B$57,$C2470,'Model Participation Data'!$C$8:$C$57,$D2470)),"-",SUMIFS(INDEX('Model Participation Data'!$N$8:$DX$57,0,MATCH(CONCATENATE($J2470,M$6),'Model Participation Data'!$N$6:$DX$6,0)),'Model Participation Data'!$B$8:$B$57,$C2470,'Model Participation Data'!$C$8:$C$57,$D2470))</f>
        <v>0</v>
      </c>
      <c r="N2470" s="254">
        <f>IF(ISNA(SUMIFS(INDEX('Model Participation Data'!$N$8:$DX$57,0,MATCH(CONCATENATE($J2470,N$6),'Model Participation Data'!$N$6:$DX$6,0)),'Model Participation Data'!$B$8:$B$57,$C2470,'Model Participation Data'!$C$8:$C$57,$D2470)),"-",SUMIFS(INDEX('Model Participation Data'!$N$8:$DX$57,0,MATCH(CONCATENATE($J2470,N$6),'Model Participation Data'!$N$6:$DX$6,0)),'Model Participation Data'!$B$8:$B$57,$C2470,'Model Participation Data'!$C$8:$C$57,$D2470))</f>
        <v>0</v>
      </c>
      <c r="O2470" s="154">
        <f>IF(ISNA(SUMIFS(INDEX('Model Participation Data'!$N$8:$DX$57,0,MATCH(CONCATENATE($J2470,O$6),'Model Participation Data'!$N$6:$DX$6,0)),'Model Participation Data'!$B$8:$B$57,$C2470,'Model Participation Data'!$C$8:$C$57,$D2470)),"-",SUMIFS(INDEX('Model Participation Data'!$N$8:$DX$57,0,MATCH(CONCATENATE($J2470,O$6),'Model Participation Data'!$N$6:$DX$6,0)),'Model Participation Data'!$B$8:$B$57,$C2470,'Model Participation Data'!$C$8:$C$57,$D2470))</f>
        <v>0</v>
      </c>
    </row>
    <row r="2471" spans="2:15" x14ac:dyDescent="0.35">
      <c r="B2471" s="37" t="s">
        <v>80</v>
      </c>
      <c r="C2471" s="38" t="str">
        <f>IF(ISBLANK('Model Participation Data'!$B$106),"-",'Model Participation Data'!$B$106)</f>
        <v>-</v>
      </c>
      <c r="D2471" s="38" t="str">
        <f>IF(ISBLANK('Model Participation Data'!$C$106),"-",'Model Participation Data'!$C$106)</f>
        <v>-</v>
      </c>
      <c r="E2471" s="38" t="str">
        <f>IF(ISBLANK('Model Participation Data'!$D$106),"-",'Model Participation Data'!$D$106)</f>
        <v>-</v>
      </c>
      <c r="F2471" s="38" t="str">
        <f>IF(ISBLANK('Model Participation Data'!$E$106),"-",'Model Participation Data'!$E$106)</f>
        <v>-</v>
      </c>
      <c r="G2471" s="151" t="str">
        <f>IF(ISBLANK('Model Participation Data'!$F$106),"-",'Model Participation Data'!$F$106)</f>
        <v>-</v>
      </c>
      <c r="H2471" s="253">
        <v>3</v>
      </c>
      <c r="I2471" s="253">
        <v>2</v>
      </c>
      <c r="J2471" s="150" t="str">
        <f t="shared" si="85"/>
        <v>32</v>
      </c>
      <c r="K2471" s="38" t="str">
        <f>IF(ISBLANK('Model Participation Data'!$L$106),"-",'Model Participation Data'!$L$106)</f>
        <v>-</v>
      </c>
      <c r="L2471" s="39" t="str">
        <f>IF(ISBLANK('Model Participation Data'!$M$106),"-",'Model Participation Data'!$M$106)</f>
        <v>-</v>
      </c>
      <c r="M2471" s="254">
        <f>IF(ISNA(SUMIFS(INDEX('Model Participation Data'!$N$8:$DX$57,0,MATCH(CONCATENATE($J2471,M$6),'Model Participation Data'!$N$6:$DX$6,0)),'Model Participation Data'!$B$8:$B$57,$C2471,'Model Participation Data'!$C$8:$C$57,$D2471)),"-",SUMIFS(INDEX('Model Participation Data'!$N$8:$DX$57,0,MATCH(CONCATENATE($J2471,M$6),'Model Participation Data'!$N$6:$DX$6,0)),'Model Participation Data'!$B$8:$B$57,$C2471,'Model Participation Data'!$C$8:$C$57,$D2471))</f>
        <v>0</v>
      </c>
      <c r="N2471" s="254">
        <f>IF(ISNA(SUMIFS(INDEX('Model Participation Data'!$N$8:$DX$57,0,MATCH(CONCATENATE($J2471,N$6),'Model Participation Data'!$N$6:$DX$6,0)),'Model Participation Data'!$B$8:$B$57,$C2471,'Model Participation Data'!$C$8:$C$57,$D2471)),"-",SUMIFS(INDEX('Model Participation Data'!$N$8:$DX$57,0,MATCH(CONCATENATE($J2471,N$6),'Model Participation Data'!$N$6:$DX$6,0)),'Model Participation Data'!$B$8:$B$57,$C2471,'Model Participation Data'!$C$8:$C$57,$D2471))</f>
        <v>0</v>
      </c>
      <c r="O2471" s="154">
        <f>IF(ISNA(SUMIFS(INDEX('Model Participation Data'!$N$8:$DX$57,0,MATCH(CONCATENATE($J2471,O$6),'Model Participation Data'!$N$6:$DX$6,0)),'Model Participation Data'!$B$8:$B$57,$C2471,'Model Participation Data'!$C$8:$C$57,$D2471)),"-",SUMIFS(INDEX('Model Participation Data'!$N$8:$DX$57,0,MATCH(CONCATENATE($J2471,O$6),'Model Participation Data'!$N$6:$DX$6,0)),'Model Participation Data'!$B$8:$B$57,$C2471,'Model Participation Data'!$C$8:$C$57,$D2471))</f>
        <v>0</v>
      </c>
    </row>
    <row r="2472" spans="2:15" x14ac:dyDescent="0.35">
      <c r="B2472" s="37" t="s">
        <v>80</v>
      </c>
      <c r="C2472" s="38" t="str">
        <f>IF(ISBLANK('Model Participation Data'!$B$106),"-",'Model Participation Data'!$B$106)</f>
        <v>-</v>
      </c>
      <c r="D2472" s="38" t="str">
        <f>IF(ISBLANK('Model Participation Data'!$C$106),"-",'Model Participation Data'!$C$106)</f>
        <v>-</v>
      </c>
      <c r="E2472" s="38" t="str">
        <f>IF(ISBLANK('Model Participation Data'!$D$106),"-",'Model Participation Data'!$D$106)</f>
        <v>-</v>
      </c>
      <c r="F2472" s="38" t="str">
        <f>IF(ISBLANK('Model Participation Data'!$E$106),"-",'Model Participation Data'!$E$106)</f>
        <v>-</v>
      </c>
      <c r="G2472" s="151" t="str">
        <f>IF(ISBLANK('Model Participation Data'!$F$106),"-",'Model Participation Data'!$F$106)</f>
        <v>-</v>
      </c>
      <c r="H2472" s="253">
        <v>3</v>
      </c>
      <c r="I2472" s="253">
        <v>3</v>
      </c>
      <c r="J2472" s="150" t="str">
        <f t="shared" si="85"/>
        <v>33</v>
      </c>
      <c r="K2472" s="38" t="str">
        <f>IF(ISBLANK('Model Participation Data'!$L$106),"-",'Model Participation Data'!$L$106)</f>
        <v>-</v>
      </c>
      <c r="L2472" s="39" t="str">
        <f>IF(ISBLANK('Model Participation Data'!$M$106),"-",'Model Participation Data'!$M$106)</f>
        <v>-</v>
      </c>
      <c r="M2472" s="254">
        <f>IF(ISNA(SUMIFS(INDEX('Model Participation Data'!$N$8:$DX$57,0,MATCH(CONCATENATE($J2472,M$6),'Model Participation Data'!$N$6:$DX$6,0)),'Model Participation Data'!$B$8:$B$57,$C2472,'Model Participation Data'!$C$8:$C$57,$D2472)),"-",SUMIFS(INDEX('Model Participation Data'!$N$8:$DX$57,0,MATCH(CONCATENATE($J2472,M$6),'Model Participation Data'!$N$6:$DX$6,0)),'Model Participation Data'!$B$8:$B$57,$C2472,'Model Participation Data'!$C$8:$C$57,$D2472))</f>
        <v>0</v>
      </c>
      <c r="N2472" s="254">
        <f>IF(ISNA(SUMIFS(INDEX('Model Participation Data'!$N$8:$DX$57,0,MATCH(CONCATENATE($J2472,N$6),'Model Participation Data'!$N$6:$DX$6,0)),'Model Participation Data'!$B$8:$B$57,$C2472,'Model Participation Data'!$C$8:$C$57,$D2472)),"-",SUMIFS(INDEX('Model Participation Data'!$N$8:$DX$57,0,MATCH(CONCATENATE($J2472,N$6),'Model Participation Data'!$N$6:$DX$6,0)),'Model Participation Data'!$B$8:$B$57,$C2472,'Model Participation Data'!$C$8:$C$57,$D2472))</f>
        <v>0</v>
      </c>
      <c r="O2472" s="154">
        <f>IF(ISNA(SUMIFS(INDEX('Model Participation Data'!$N$8:$DX$57,0,MATCH(CONCATENATE($J2472,O$6),'Model Participation Data'!$N$6:$DX$6,0)),'Model Participation Data'!$B$8:$B$57,$C2472,'Model Participation Data'!$C$8:$C$57,$D2472)),"-",SUMIFS(INDEX('Model Participation Data'!$N$8:$DX$57,0,MATCH(CONCATENATE($J2472,O$6),'Model Participation Data'!$N$6:$DX$6,0)),'Model Participation Data'!$B$8:$B$57,$C2472,'Model Participation Data'!$C$8:$C$57,$D2472))</f>
        <v>0</v>
      </c>
    </row>
    <row r="2473" spans="2:15" x14ac:dyDescent="0.35">
      <c r="B2473" s="37" t="s">
        <v>80</v>
      </c>
      <c r="C2473" s="38" t="str">
        <f>IF(ISBLANK('Model Participation Data'!$B$106),"-",'Model Participation Data'!$B$106)</f>
        <v>-</v>
      </c>
      <c r="D2473" s="38" t="str">
        <f>IF(ISBLANK('Model Participation Data'!$C$106),"-",'Model Participation Data'!$C$106)</f>
        <v>-</v>
      </c>
      <c r="E2473" s="38" t="str">
        <f>IF(ISBLANK('Model Participation Data'!$D$106),"-",'Model Participation Data'!$D$106)</f>
        <v>-</v>
      </c>
      <c r="F2473" s="38" t="str">
        <f>IF(ISBLANK('Model Participation Data'!$E$106),"-",'Model Participation Data'!$E$106)</f>
        <v>-</v>
      </c>
      <c r="G2473" s="151" t="str">
        <f>IF(ISBLANK('Model Participation Data'!$F$106),"-",'Model Participation Data'!$F$106)</f>
        <v>-</v>
      </c>
      <c r="H2473" s="253">
        <v>3</v>
      </c>
      <c r="I2473" s="253">
        <v>4</v>
      </c>
      <c r="J2473" s="150" t="str">
        <f t="shared" si="85"/>
        <v>34</v>
      </c>
      <c r="K2473" s="38" t="str">
        <f>IF(ISBLANK('Model Participation Data'!$L$106),"-",'Model Participation Data'!$L$106)</f>
        <v>-</v>
      </c>
      <c r="L2473" s="39" t="str">
        <f>IF(ISBLANK('Model Participation Data'!$M$106),"-",'Model Participation Data'!$M$106)</f>
        <v>-</v>
      </c>
      <c r="M2473" s="254">
        <f>IF(ISNA(SUMIFS(INDEX('Model Participation Data'!$N$8:$DX$57,0,MATCH(CONCATENATE($J2473,M$6),'Model Participation Data'!$N$6:$DX$6,0)),'Model Participation Data'!$B$8:$B$57,$C2473,'Model Participation Data'!$C$8:$C$57,$D2473)),"-",SUMIFS(INDEX('Model Participation Data'!$N$8:$DX$57,0,MATCH(CONCATENATE($J2473,M$6),'Model Participation Data'!$N$6:$DX$6,0)),'Model Participation Data'!$B$8:$B$57,$C2473,'Model Participation Data'!$C$8:$C$57,$D2473))</f>
        <v>0</v>
      </c>
      <c r="N2473" s="254">
        <f>IF(ISNA(SUMIFS(INDEX('Model Participation Data'!$N$8:$DX$57,0,MATCH(CONCATENATE($J2473,N$6),'Model Participation Data'!$N$6:$DX$6,0)),'Model Participation Data'!$B$8:$B$57,$C2473,'Model Participation Data'!$C$8:$C$57,$D2473)),"-",SUMIFS(INDEX('Model Participation Data'!$N$8:$DX$57,0,MATCH(CONCATENATE($J2473,N$6),'Model Participation Data'!$N$6:$DX$6,0)),'Model Participation Data'!$B$8:$B$57,$C2473,'Model Participation Data'!$C$8:$C$57,$D2473))</f>
        <v>0</v>
      </c>
      <c r="O2473" s="154">
        <f>IF(ISNA(SUMIFS(INDEX('Model Participation Data'!$N$8:$DX$57,0,MATCH(CONCATENATE($J2473,O$6),'Model Participation Data'!$N$6:$DX$6,0)),'Model Participation Data'!$B$8:$B$57,$C2473,'Model Participation Data'!$C$8:$C$57,$D2473)),"-",SUMIFS(INDEX('Model Participation Data'!$N$8:$DX$57,0,MATCH(CONCATENATE($J2473,O$6),'Model Participation Data'!$N$6:$DX$6,0)),'Model Participation Data'!$B$8:$B$57,$C2473,'Model Participation Data'!$C$8:$C$57,$D2473))</f>
        <v>0</v>
      </c>
    </row>
    <row r="2474" spans="2:15" x14ac:dyDescent="0.35">
      <c r="B2474" s="37" t="s">
        <v>80</v>
      </c>
      <c r="C2474" s="38" t="str">
        <f>IF(ISBLANK('Model Participation Data'!$B$106),"-",'Model Participation Data'!$B$106)</f>
        <v>-</v>
      </c>
      <c r="D2474" s="38" t="str">
        <f>IF(ISBLANK('Model Participation Data'!$C$106),"-",'Model Participation Data'!$C$106)</f>
        <v>-</v>
      </c>
      <c r="E2474" s="38" t="str">
        <f>IF(ISBLANK('Model Participation Data'!$D$106),"-",'Model Participation Data'!$D$106)</f>
        <v>-</v>
      </c>
      <c r="F2474" s="38" t="str">
        <f>IF(ISBLANK('Model Participation Data'!$E$106),"-",'Model Participation Data'!$E$106)</f>
        <v>-</v>
      </c>
      <c r="G2474" s="151" t="str">
        <f>IF(ISBLANK('Model Participation Data'!$F$106),"-",'Model Participation Data'!$F$106)</f>
        <v>-</v>
      </c>
      <c r="H2474" s="253">
        <v>3</v>
      </c>
      <c r="I2474" s="253">
        <v>5</v>
      </c>
      <c r="J2474" s="150" t="str">
        <f t="shared" si="85"/>
        <v>35</v>
      </c>
      <c r="K2474" s="38" t="str">
        <f>IF(ISBLANK('Model Participation Data'!$L$106),"-",'Model Participation Data'!$L$106)</f>
        <v>-</v>
      </c>
      <c r="L2474" s="39" t="str">
        <f>IF(ISBLANK('Model Participation Data'!$M$106),"-",'Model Participation Data'!$M$106)</f>
        <v>-</v>
      </c>
      <c r="M2474" s="254">
        <f>IF(ISNA(SUMIFS(INDEX('Model Participation Data'!$N$8:$DX$57,0,MATCH(CONCATENATE($J2474,M$6),'Model Participation Data'!$N$6:$DX$6,0)),'Model Participation Data'!$B$8:$B$57,$C2474,'Model Participation Data'!$C$8:$C$57,$D2474)),"-",SUMIFS(INDEX('Model Participation Data'!$N$8:$DX$57,0,MATCH(CONCATENATE($J2474,M$6),'Model Participation Data'!$N$6:$DX$6,0)),'Model Participation Data'!$B$8:$B$57,$C2474,'Model Participation Data'!$C$8:$C$57,$D2474))</f>
        <v>0</v>
      </c>
      <c r="N2474" s="254">
        <f>IF(ISNA(SUMIFS(INDEX('Model Participation Data'!$N$8:$DX$57,0,MATCH(CONCATENATE($J2474,N$6),'Model Participation Data'!$N$6:$DX$6,0)),'Model Participation Data'!$B$8:$B$57,$C2474,'Model Participation Data'!$C$8:$C$57,$D2474)),"-",SUMIFS(INDEX('Model Participation Data'!$N$8:$DX$57,0,MATCH(CONCATENATE($J2474,N$6),'Model Participation Data'!$N$6:$DX$6,0)),'Model Participation Data'!$B$8:$B$57,$C2474,'Model Participation Data'!$C$8:$C$57,$D2474))</f>
        <v>0</v>
      </c>
      <c r="O2474" s="154">
        <f>IF(ISNA(SUMIFS(INDEX('Model Participation Data'!$N$8:$DX$57,0,MATCH(CONCATENATE($J2474,O$6),'Model Participation Data'!$N$6:$DX$6,0)),'Model Participation Data'!$B$8:$B$57,$C2474,'Model Participation Data'!$C$8:$C$57,$D2474)),"-",SUMIFS(INDEX('Model Participation Data'!$N$8:$DX$57,0,MATCH(CONCATENATE($J2474,O$6),'Model Participation Data'!$N$6:$DX$6,0)),'Model Participation Data'!$B$8:$B$57,$C2474,'Model Participation Data'!$C$8:$C$57,$D2474))</f>
        <v>0</v>
      </c>
    </row>
    <row r="2475" spans="2:15" x14ac:dyDescent="0.35">
      <c r="B2475" s="37" t="s">
        <v>80</v>
      </c>
      <c r="C2475" s="38" t="str">
        <f>IF(ISBLANK('Model Participation Data'!$B$106),"-",'Model Participation Data'!$B$106)</f>
        <v>-</v>
      </c>
      <c r="D2475" s="38" t="str">
        <f>IF(ISBLANK('Model Participation Data'!$C$106),"-",'Model Participation Data'!$C$106)</f>
        <v>-</v>
      </c>
      <c r="E2475" s="38" t="str">
        <f>IF(ISBLANK('Model Participation Data'!$D$106),"-",'Model Participation Data'!$D$106)</f>
        <v>-</v>
      </c>
      <c r="F2475" s="38" t="str">
        <f>IF(ISBLANK('Model Participation Data'!$E$106),"-",'Model Participation Data'!$E$106)</f>
        <v>-</v>
      </c>
      <c r="G2475" s="151" t="str">
        <f>IF(ISBLANK('Model Participation Data'!$F$106),"-",'Model Participation Data'!$F$106)</f>
        <v>-</v>
      </c>
      <c r="H2475" s="253">
        <v>3</v>
      </c>
      <c r="I2475" s="253" t="s">
        <v>65</v>
      </c>
      <c r="J2475" s="150" t="str">
        <f t="shared" si="85"/>
        <v>3Goal</v>
      </c>
      <c r="K2475" s="38" t="str">
        <f>IF(ISBLANK('Model Participation Data'!$L$106),"-",'Model Participation Data'!$L$106)</f>
        <v>-</v>
      </c>
      <c r="L2475" s="39" t="str">
        <f>IF(ISBLANK('Model Participation Data'!$M$106),"-",'Model Participation Data'!$M$106)</f>
        <v>-</v>
      </c>
      <c r="M2475" s="254" t="str">
        <f>IF(ISNA(SUMIFS(INDEX('Model Participation Data'!$N$8:$DX$57,0,MATCH(CONCATENATE($J2475,M$6),'Model Participation Data'!$N$6:$DX$6,0)),'Model Participation Data'!$B$8:$B$57,$C2475,'Model Participation Data'!$C$8:$C$57,$D2475)),"-",SUMIFS(INDEX('Model Participation Data'!$N$8:$DX$57,0,MATCH(CONCATENATE($J2475,M$6),'Model Participation Data'!$N$6:$DX$6,0)),'Model Participation Data'!$B$8:$B$57,$C2475,'Model Participation Data'!$C$8:$C$57,$D2475))</f>
        <v>-</v>
      </c>
      <c r="N2475" s="254" t="str">
        <f>IF(ISNA(SUMIFS(INDEX('Model Participation Data'!$N$8:$DX$57,0,MATCH(CONCATENATE($J2475,N$6),'Model Participation Data'!$N$6:$DX$6,0)),'Model Participation Data'!$B$8:$B$57,$C2475,'Model Participation Data'!$C$8:$C$57,$D2475)),"-",SUMIFS(INDEX('Model Participation Data'!$N$8:$DX$57,0,MATCH(CONCATENATE($J2475,N$6),'Model Participation Data'!$N$6:$DX$6,0)),'Model Participation Data'!$B$8:$B$57,$C2475,'Model Participation Data'!$C$8:$C$57,$D2475))</f>
        <v>-</v>
      </c>
      <c r="O2475" s="154">
        <f>IF(ISNA(SUMIFS(INDEX('Model Participation Data'!$N$8:$DX$57,0,MATCH(CONCATENATE($J2475,O$6),'Model Participation Data'!$N$6:$DX$6,0)),'Model Participation Data'!$B$8:$B$57,$C2475,'Model Participation Data'!$C$8:$C$57,$D2475)),"-",SUMIFS(INDEX('Model Participation Data'!$N$8:$DX$57,0,MATCH(CONCATENATE($J2475,O$6),'Model Participation Data'!$N$6:$DX$6,0)),'Model Participation Data'!$B$8:$B$57,$C2475,'Model Participation Data'!$C$8:$C$57,$D2475))</f>
        <v>0</v>
      </c>
    </row>
    <row r="2476" spans="2:15" x14ac:dyDescent="0.35">
      <c r="B2476" s="37" t="s">
        <v>80</v>
      </c>
      <c r="C2476" s="38" t="str">
        <f>IF(ISBLANK('Model Participation Data'!$B$106),"-",'Model Participation Data'!$B$106)</f>
        <v>-</v>
      </c>
      <c r="D2476" s="38" t="str">
        <f>IF(ISBLANK('Model Participation Data'!$C$106),"-",'Model Participation Data'!$C$106)</f>
        <v>-</v>
      </c>
      <c r="E2476" s="38" t="str">
        <f>IF(ISBLANK('Model Participation Data'!$D$106),"-",'Model Participation Data'!$D$106)</f>
        <v>-</v>
      </c>
      <c r="F2476" s="38" t="str">
        <f>IF(ISBLANK('Model Participation Data'!$E$106),"-",'Model Participation Data'!$E$106)</f>
        <v>-</v>
      </c>
      <c r="G2476" s="151" t="str">
        <f>IF(ISBLANK('Model Participation Data'!$F$106),"-",'Model Participation Data'!$F$106)</f>
        <v>-</v>
      </c>
      <c r="H2476" s="253">
        <v>4</v>
      </c>
      <c r="I2476" s="253">
        <v>1</v>
      </c>
      <c r="J2476" s="150" t="str">
        <f t="shared" si="85"/>
        <v>41</v>
      </c>
      <c r="K2476" s="38" t="str">
        <f>IF(ISBLANK('Model Participation Data'!$L$106),"-",'Model Participation Data'!$L$106)</f>
        <v>-</v>
      </c>
      <c r="L2476" s="39" t="str">
        <f>IF(ISBLANK('Model Participation Data'!$M$106),"-",'Model Participation Data'!$M$106)</f>
        <v>-</v>
      </c>
      <c r="M2476" s="254">
        <f>IF(ISNA(SUMIFS(INDEX('Model Participation Data'!$N$8:$DX$57,0,MATCH(CONCATENATE($J2476,M$6),'Model Participation Data'!$N$6:$DX$6,0)),'Model Participation Data'!$B$8:$B$57,$C2476,'Model Participation Data'!$C$8:$C$57,$D2476)),"-",SUMIFS(INDEX('Model Participation Data'!$N$8:$DX$57,0,MATCH(CONCATENATE($J2476,M$6),'Model Participation Data'!$N$6:$DX$6,0)),'Model Participation Data'!$B$8:$B$57,$C2476,'Model Participation Data'!$C$8:$C$57,$D2476))</f>
        <v>0</v>
      </c>
      <c r="N2476" s="254">
        <f>IF(ISNA(SUMIFS(INDEX('Model Participation Data'!$N$8:$DX$57,0,MATCH(CONCATENATE($J2476,N$6),'Model Participation Data'!$N$6:$DX$6,0)),'Model Participation Data'!$B$8:$B$57,$C2476,'Model Participation Data'!$C$8:$C$57,$D2476)),"-",SUMIFS(INDEX('Model Participation Data'!$N$8:$DX$57,0,MATCH(CONCATENATE($J2476,N$6),'Model Participation Data'!$N$6:$DX$6,0)),'Model Participation Data'!$B$8:$B$57,$C2476,'Model Participation Data'!$C$8:$C$57,$D2476))</f>
        <v>0</v>
      </c>
      <c r="O2476" s="154">
        <f>IF(ISNA(SUMIFS(INDEX('Model Participation Data'!$N$8:$DX$57,0,MATCH(CONCATENATE($J2476,O$6),'Model Participation Data'!$N$6:$DX$6,0)),'Model Participation Data'!$B$8:$B$57,$C2476,'Model Participation Data'!$C$8:$C$57,$D2476)),"-",SUMIFS(INDEX('Model Participation Data'!$N$8:$DX$57,0,MATCH(CONCATENATE($J2476,O$6),'Model Participation Data'!$N$6:$DX$6,0)),'Model Participation Data'!$B$8:$B$57,$C2476,'Model Participation Data'!$C$8:$C$57,$D2476))</f>
        <v>0</v>
      </c>
    </row>
    <row r="2477" spans="2:15" x14ac:dyDescent="0.35">
      <c r="B2477" s="37" t="s">
        <v>80</v>
      </c>
      <c r="C2477" s="38" t="str">
        <f>IF(ISBLANK('Model Participation Data'!$B$106),"-",'Model Participation Data'!$B$106)</f>
        <v>-</v>
      </c>
      <c r="D2477" s="38" t="str">
        <f>IF(ISBLANK('Model Participation Data'!$C$106),"-",'Model Participation Data'!$C$106)</f>
        <v>-</v>
      </c>
      <c r="E2477" s="38" t="str">
        <f>IF(ISBLANK('Model Participation Data'!$D$106),"-",'Model Participation Data'!$D$106)</f>
        <v>-</v>
      </c>
      <c r="F2477" s="38" t="str">
        <f>IF(ISBLANK('Model Participation Data'!$E$106),"-",'Model Participation Data'!$E$106)</f>
        <v>-</v>
      </c>
      <c r="G2477" s="151" t="str">
        <f>IF(ISBLANK('Model Participation Data'!$F$106),"-",'Model Participation Data'!$F$106)</f>
        <v>-</v>
      </c>
      <c r="H2477" s="253">
        <v>4</v>
      </c>
      <c r="I2477" s="253">
        <v>2</v>
      </c>
      <c r="J2477" s="150" t="str">
        <f t="shared" si="85"/>
        <v>42</v>
      </c>
      <c r="K2477" s="38" t="str">
        <f>IF(ISBLANK('Model Participation Data'!$L$106),"-",'Model Participation Data'!$L$106)</f>
        <v>-</v>
      </c>
      <c r="L2477" s="39" t="str">
        <f>IF(ISBLANK('Model Participation Data'!$M$106),"-",'Model Participation Data'!$M$106)</f>
        <v>-</v>
      </c>
      <c r="M2477" s="254">
        <f>IF(ISNA(SUMIFS(INDEX('Model Participation Data'!$N$8:$DX$57,0,MATCH(CONCATENATE($J2477,M$6),'Model Participation Data'!$N$6:$DX$6,0)),'Model Participation Data'!$B$8:$B$57,$C2477,'Model Participation Data'!$C$8:$C$57,$D2477)),"-",SUMIFS(INDEX('Model Participation Data'!$N$8:$DX$57,0,MATCH(CONCATENATE($J2477,M$6),'Model Participation Data'!$N$6:$DX$6,0)),'Model Participation Data'!$B$8:$B$57,$C2477,'Model Participation Data'!$C$8:$C$57,$D2477))</f>
        <v>0</v>
      </c>
      <c r="N2477" s="254">
        <f>IF(ISNA(SUMIFS(INDEX('Model Participation Data'!$N$8:$DX$57,0,MATCH(CONCATENATE($J2477,N$6),'Model Participation Data'!$N$6:$DX$6,0)),'Model Participation Data'!$B$8:$B$57,$C2477,'Model Participation Data'!$C$8:$C$57,$D2477)),"-",SUMIFS(INDEX('Model Participation Data'!$N$8:$DX$57,0,MATCH(CONCATENATE($J2477,N$6),'Model Participation Data'!$N$6:$DX$6,0)),'Model Participation Data'!$B$8:$B$57,$C2477,'Model Participation Data'!$C$8:$C$57,$D2477))</f>
        <v>0</v>
      </c>
      <c r="O2477" s="154">
        <f>IF(ISNA(SUMIFS(INDEX('Model Participation Data'!$N$8:$DX$57,0,MATCH(CONCATENATE($J2477,O$6),'Model Participation Data'!$N$6:$DX$6,0)),'Model Participation Data'!$B$8:$B$57,$C2477,'Model Participation Data'!$C$8:$C$57,$D2477)),"-",SUMIFS(INDEX('Model Participation Data'!$N$8:$DX$57,0,MATCH(CONCATENATE($J2477,O$6),'Model Participation Data'!$N$6:$DX$6,0)),'Model Participation Data'!$B$8:$B$57,$C2477,'Model Participation Data'!$C$8:$C$57,$D2477))</f>
        <v>0</v>
      </c>
    </row>
    <row r="2478" spans="2:15" x14ac:dyDescent="0.35">
      <c r="B2478" s="37" t="s">
        <v>80</v>
      </c>
      <c r="C2478" s="38" t="str">
        <f>IF(ISBLANK('Model Participation Data'!$B$106),"-",'Model Participation Data'!$B$106)</f>
        <v>-</v>
      </c>
      <c r="D2478" s="38" t="str">
        <f>IF(ISBLANK('Model Participation Data'!$C$106),"-",'Model Participation Data'!$C$106)</f>
        <v>-</v>
      </c>
      <c r="E2478" s="38" t="str">
        <f>IF(ISBLANK('Model Participation Data'!$D$106),"-",'Model Participation Data'!$D$106)</f>
        <v>-</v>
      </c>
      <c r="F2478" s="38" t="str">
        <f>IF(ISBLANK('Model Participation Data'!$E$106),"-",'Model Participation Data'!$E$106)</f>
        <v>-</v>
      </c>
      <c r="G2478" s="151" t="str">
        <f>IF(ISBLANK('Model Participation Data'!$F$106),"-",'Model Participation Data'!$F$106)</f>
        <v>-</v>
      </c>
      <c r="H2478" s="253">
        <v>4</v>
      </c>
      <c r="I2478" s="253">
        <v>3</v>
      </c>
      <c r="J2478" s="150" t="str">
        <f t="shared" si="85"/>
        <v>43</v>
      </c>
      <c r="K2478" s="38" t="str">
        <f>IF(ISBLANK('Model Participation Data'!$L$106),"-",'Model Participation Data'!$L$106)</f>
        <v>-</v>
      </c>
      <c r="L2478" s="39" t="str">
        <f>IF(ISBLANK('Model Participation Data'!$M$106),"-",'Model Participation Data'!$M$106)</f>
        <v>-</v>
      </c>
      <c r="M2478" s="254">
        <f>IF(ISNA(SUMIFS(INDEX('Model Participation Data'!$N$8:$DX$57,0,MATCH(CONCATENATE($J2478,M$6),'Model Participation Data'!$N$6:$DX$6,0)),'Model Participation Data'!$B$8:$B$57,$C2478,'Model Participation Data'!$C$8:$C$57,$D2478)),"-",SUMIFS(INDEX('Model Participation Data'!$N$8:$DX$57,0,MATCH(CONCATENATE($J2478,M$6),'Model Participation Data'!$N$6:$DX$6,0)),'Model Participation Data'!$B$8:$B$57,$C2478,'Model Participation Data'!$C$8:$C$57,$D2478))</f>
        <v>0</v>
      </c>
      <c r="N2478" s="254">
        <f>IF(ISNA(SUMIFS(INDEX('Model Participation Data'!$N$8:$DX$57,0,MATCH(CONCATENATE($J2478,N$6),'Model Participation Data'!$N$6:$DX$6,0)),'Model Participation Data'!$B$8:$B$57,$C2478,'Model Participation Data'!$C$8:$C$57,$D2478)),"-",SUMIFS(INDEX('Model Participation Data'!$N$8:$DX$57,0,MATCH(CONCATENATE($J2478,N$6),'Model Participation Data'!$N$6:$DX$6,0)),'Model Participation Data'!$B$8:$B$57,$C2478,'Model Participation Data'!$C$8:$C$57,$D2478))</f>
        <v>0</v>
      </c>
      <c r="O2478" s="154">
        <f>IF(ISNA(SUMIFS(INDEX('Model Participation Data'!$N$8:$DX$57,0,MATCH(CONCATENATE($J2478,O$6),'Model Participation Data'!$N$6:$DX$6,0)),'Model Participation Data'!$B$8:$B$57,$C2478,'Model Participation Data'!$C$8:$C$57,$D2478)),"-",SUMIFS(INDEX('Model Participation Data'!$N$8:$DX$57,0,MATCH(CONCATENATE($J2478,O$6),'Model Participation Data'!$N$6:$DX$6,0)),'Model Participation Data'!$B$8:$B$57,$C2478,'Model Participation Data'!$C$8:$C$57,$D2478))</f>
        <v>0</v>
      </c>
    </row>
    <row r="2479" spans="2:15" x14ac:dyDescent="0.35">
      <c r="B2479" s="37" t="s">
        <v>80</v>
      </c>
      <c r="C2479" s="38" t="str">
        <f>IF(ISBLANK('Model Participation Data'!$B$106),"-",'Model Participation Data'!$B$106)</f>
        <v>-</v>
      </c>
      <c r="D2479" s="38" t="str">
        <f>IF(ISBLANK('Model Participation Data'!$C$106),"-",'Model Participation Data'!$C$106)</f>
        <v>-</v>
      </c>
      <c r="E2479" s="38" t="str">
        <f>IF(ISBLANK('Model Participation Data'!$D$106),"-",'Model Participation Data'!$D$106)</f>
        <v>-</v>
      </c>
      <c r="F2479" s="38" t="str">
        <f>IF(ISBLANK('Model Participation Data'!$E$106),"-",'Model Participation Data'!$E$106)</f>
        <v>-</v>
      </c>
      <c r="G2479" s="151" t="str">
        <f>IF(ISBLANK('Model Participation Data'!$F$106),"-",'Model Participation Data'!$F$106)</f>
        <v>-</v>
      </c>
      <c r="H2479" s="253">
        <v>4</v>
      </c>
      <c r="I2479" s="253">
        <v>4</v>
      </c>
      <c r="J2479" s="150" t="str">
        <f t="shared" si="85"/>
        <v>44</v>
      </c>
      <c r="K2479" s="38" t="str">
        <f>IF(ISBLANK('Model Participation Data'!$L$106),"-",'Model Participation Data'!$L$106)</f>
        <v>-</v>
      </c>
      <c r="L2479" s="39" t="str">
        <f>IF(ISBLANK('Model Participation Data'!$M$106),"-",'Model Participation Data'!$M$106)</f>
        <v>-</v>
      </c>
      <c r="M2479" s="254">
        <f>IF(ISNA(SUMIFS(INDEX('Model Participation Data'!$N$8:$DX$57,0,MATCH(CONCATENATE($J2479,M$6),'Model Participation Data'!$N$6:$DX$6,0)),'Model Participation Data'!$B$8:$B$57,$C2479,'Model Participation Data'!$C$8:$C$57,$D2479)),"-",SUMIFS(INDEX('Model Participation Data'!$N$8:$DX$57,0,MATCH(CONCATENATE($J2479,M$6),'Model Participation Data'!$N$6:$DX$6,0)),'Model Participation Data'!$B$8:$B$57,$C2479,'Model Participation Data'!$C$8:$C$57,$D2479))</f>
        <v>0</v>
      </c>
      <c r="N2479" s="254">
        <f>IF(ISNA(SUMIFS(INDEX('Model Participation Data'!$N$8:$DX$57,0,MATCH(CONCATENATE($J2479,N$6),'Model Participation Data'!$N$6:$DX$6,0)),'Model Participation Data'!$B$8:$B$57,$C2479,'Model Participation Data'!$C$8:$C$57,$D2479)),"-",SUMIFS(INDEX('Model Participation Data'!$N$8:$DX$57,0,MATCH(CONCATENATE($J2479,N$6),'Model Participation Data'!$N$6:$DX$6,0)),'Model Participation Data'!$B$8:$B$57,$C2479,'Model Participation Data'!$C$8:$C$57,$D2479))</f>
        <v>0</v>
      </c>
      <c r="O2479" s="154">
        <f>IF(ISNA(SUMIFS(INDEX('Model Participation Data'!$N$8:$DX$57,0,MATCH(CONCATENATE($J2479,O$6),'Model Participation Data'!$N$6:$DX$6,0)),'Model Participation Data'!$B$8:$B$57,$C2479,'Model Participation Data'!$C$8:$C$57,$D2479)),"-",SUMIFS(INDEX('Model Participation Data'!$N$8:$DX$57,0,MATCH(CONCATENATE($J2479,O$6),'Model Participation Data'!$N$6:$DX$6,0)),'Model Participation Data'!$B$8:$B$57,$C2479,'Model Participation Data'!$C$8:$C$57,$D2479))</f>
        <v>0</v>
      </c>
    </row>
    <row r="2480" spans="2:15" x14ac:dyDescent="0.35">
      <c r="B2480" s="37" t="s">
        <v>80</v>
      </c>
      <c r="C2480" s="38" t="str">
        <f>IF(ISBLANK('Model Participation Data'!$B$106),"-",'Model Participation Data'!$B$106)</f>
        <v>-</v>
      </c>
      <c r="D2480" s="38" t="str">
        <f>IF(ISBLANK('Model Participation Data'!$C$106),"-",'Model Participation Data'!$C$106)</f>
        <v>-</v>
      </c>
      <c r="E2480" s="38" t="str">
        <f>IF(ISBLANK('Model Participation Data'!$D$106),"-",'Model Participation Data'!$D$106)</f>
        <v>-</v>
      </c>
      <c r="F2480" s="38" t="str">
        <f>IF(ISBLANK('Model Participation Data'!$E$106),"-",'Model Participation Data'!$E$106)</f>
        <v>-</v>
      </c>
      <c r="G2480" s="151" t="str">
        <f>IF(ISBLANK('Model Participation Data'!$F$106),"-",'Model Participation Data'!$F$106)</f>
        <v>-</v>
      </c>
      <c r="H2480" s="253">
        <v>4</v>
      </c>
      <c r="I2480" s="253">
        <v>5</v>
      </c>
      <c r="J2480" s="150" t="str">
        <f t="shared" si="85"/>
        <v>45</v>
      </c>
      <c r="K2480" s="38" t="str">
        <f>IF(ISBLANK('Model Participation Data'!$L$106),"-",'Model Participation Data'!$L$106)</f>
        <v>-</v>
      </c>
      <c r="L2480" s="39" t="str">
        <f>IF(ISBLANK('Model Participation Data'!$M$106),"-",'Model Participation Data'!$M$106)</f>
        <v>-</v>
      </c>
      <c r="M2480" s="254">
        <f>IF(ISNA(SUMIFS(INDEX('Model Participation Data'!$N$8:$DX$57,0,MATCH(CONCATENATE($J2480,M$6),'Model Participation Data'!$N$6:$DX$6,0)),'Model Participation Data'!$B$8:$B$57,$C2480,'Model Participation Data'!$C$8:$C$57,$D2480)),"-",SUMIFS(INDEX('Model Participation Data'!$N$8:$DX$57,0,MATCH(CONCATENATE($J2480,M$6),'Model Participation Data'!$N$6:$DX$6,0)),'Model Participation Data'!$B$8:$B$57,$C2480,'Model Participation Data'!$C$8:$C$57,$D2480))</f>
        <v>0</v>
      </c>
      <c r="N2480" s="254">
        <f>IF(ISNA(SUMIFS(INDEX('Model Participation Data'!$N$8:$DX$57,0,MATCH(CONCATENATE($J2480,N$6),'Model Participation Data'!$N$6:$DX$6,0)),'Model Participation Data'!$B$8:$B$57,$C2480,'Model Participation Data'!$C$8:$C$57,$D2480)),"-",SUMIFS(INDEX('Model Participation Data'!$N$8:$DX$57,0,MATCH(CONCATENATE($J2480,N$6),'Model Participation Data'!$N$6:$DX$6,0)),'Model Participation Data'!$B$8:$B$57,$C2480,'Model Participation Data'!$C$8:$C$57,$D2480))</f>
        <v>0</v>
      </c>
      <c r="O2480" s="154">
        <f>IF(ISNA(SUMIFS(INDEX('Model Participation Data'!$N$8:$DX$57,0,MATCH(CONCATENATE($J2480,O$6),'Model Participation Data'!$N$6:$DX$6,0)),'Model Participation Data'!$B$8:$B$57,$C2480,'Model Participation Data'!$C$8:$C$57,$D2480)),"-",SUMIFS(INDEX('Model Participation Data'!$N$8:$DX$57,0,MATCH(CONCATENATE($J2480,O$6),'Model Participation Data'!$N$6:$DX$6,0)),'Model Participation Data'!$B$8:$B$57,$C2480,'Model Participation Data'!$C$8:$C$57,$D2480))</f>
        <v>0</v>
      </c>
    </row>
    <row r="2481" spans="2:15" x14ac:dyDescent="0.35">
      <c r="B2481" s="37" t="s">
        <v>80</v>
      </c>
      <c r="C2481" s="38" t="str">
        <f>IF(ISBLANK('Model Participation Data'!$B$106),"-",'Model Participation Data'!$B$106)</f>
        <v>-</v>
      </c>
      <c r="D2481" s="38" t="str">
        <f>IF(ISBLANK('Model Participation Data'!$C$106),"-",'Model Participation Data'!$C$106)</f>
        <v>-</v>
      </c>
      <c r="E2481" s="38" t="str">
        <f>IF(ISBLANK('Model Participation Data'!$D$106),"-",'Model Participation Data'!$D$106)</f>
        <v>-</v>
      </c>
      <c r="F2481" s="38" t="str">
        <f>IF(ISBLANK('Model Participation Data'!$E$106),"-",'Model Participation Data'!$E$106)</f>
        <v>-</v>
      </c>
      <c r="G2481" s="151" t="str">
        <f>IF(ISBLANK('Model Participation Data'!$F$106),"-",'Model Participation Data'!$F$106)</f>
        <v>-</v>
      </c>
      <c r="H2481" s="253">
        <v>4</v>
      </c>
      <c r="I2481" s="253" t="s">
        <v>65</v>
      </c>
      <c r="J2481" s="150" t="str">
        <f t="shared" si="85"/>
        <v>4Goal</v>
      </c>
      <c r="K2481" s="38" t="str">
        <f>IF(ISBLANK('Model Participation Data'!$L$106),"-",'Model Participation Data'!$L$106)</f>
        <v>-</v>
      </c>
      <c r="L2481" s="39" t="str">
        <f>IF(ISBLANK('Model Participation Data'!$M$106),"-",'Model Participation Data'!$M$106)</f>
        <v>-</v>
      </c>
      <c r="M2481" s="254" t="str">
        <f>IF(ISNA(SUMIFS(INDEX('Model Participation Data'!$N$8:$DX$57,0,MATCH(CONCATENATE($J2481,M$6),'Model Participation Data'!$N$6:$DX$6,0)),'Model Participation Data'!$B$8:$B$57,$C2481,'Model Participation Data'!$C$8:$C$57,$D2481)),"-",SUMIFS(INDEX('Model Participation Data'!$N$8:$DX$57,0,MATCH(CONCATENATE($J2481,M$6),'Model Participation Data'!$N$6:$DX$6,0)),'Model Participation Data'!$B$8:$B$57,$C2481,'Model Participation Data'!$C$8:$C$57,$D2481))</f>
        <v>-</v>
      </c>
      <c r="N2481" s="254" t="str">
        <f>IF(ISNA(SUMIFS(INDEX('Model Participation Data'!$N$8:$DX$57,0,MATCH(CONCATENATE($J2481,N$6),'Model Participation Data'!$N$6:$DX$6,0)),'Model Participation Data'!$B$8:$B$57,$C2481,'Model Participation Data'!$C$8:$C$57,$D2481)),"-",SUMIFS(INDEX('Model Participation Data'!$N$8:$DX$57,0,MATCH(CONCATENATE($J2481,N$6),'Model Participation Data'!$N$6:$DX$6,0)),'Model Participation Data'!$B$8:$B$57,$C2481,'Model Participation Data'!$C$8:$C$57,$D2481))</f>
        <v>-</v>
      </c>
      <c r="O2481" s="154">
        <f>IF(ISNA(SUMIFS(INDEX('Model Participation Data'!$N$8:$DX$57,0,MATCH(CONCATENATE($J2481,O$6),'Model Participation Data'!$N$6:$DX$6,0)),'Model Participation Data'!$B$8:$B$57,$C2481,'Model Participation Data'!$C$8:$C$57,$D2481)),"-",SUMIFS(INDEX('Model Participation Data'!$N$8:$DX$57,0,MATCH(CONCATENATE($J2481,O$6),'Model Participation Data'!$N$6:$DX$6,0)),'Model Participation Data'!$B$8:$B$57,$C2481,'Model Participation Data'!$C$8:$C$57,$D2481))</f>
        <v>0</v>
      </c>
    </row>
    <row r="2482" spans="2:15" x14ac:dyDescent="0.35">
      <c r="B2482" s="37" t="s">
        <v>80</v>
      </c>
      <c r="C2482" s="38" t="str">
        <f>IF(ISBLANK('Model Participation Data'!$B$107),"-",'Model Participation Data'!$B$107)</f>
        <v>-</v>
      </c>
      <c r="D2482" s="38" t="str">
        <f>IF(ISBLANK('Model Participation Data'!$C$107),"-",'Model Participation Data'!$C$107)</f>
        <v>-</v>
      </c>
      <c r="E2482" s="38" t="str">
        <f>IF(ISBLANK('Model Participation Data'!$D$107),"-",'Model Participation Data'!$D$107)</f>
        <v>-</v>
      </c>
      <c r="F2482" s="38" t="str">
        <f>IF(ISBLANK('Model Participation Data'!$E$107),"-",'Model Participation Data'!$E$107)</f>
        <v>-</v>
      </c>
      <c r="G2482" s="151" t="str">
        <f>IF(ISBLANK('Model Participation Data'!$F$107),"-",'Model Participation Data'!$F$107)</f>
        <v>-</v>
      </c>
      <c r="H2482" s="253" t="s">
        <v>64</v>
      </c>
      <c r="I2482" s="253" t="s">
        <v>64</v>
      </c>
      <c r="J2482" s="150" t="str">
        <f t="shared" si="85"/>
        <v>BaselineBaseline</v>
      </c>
      <c r="K2482" s="38" t="str">
        <f>IF(ISBLANK('Model Participation Data'!$L$107),"-",'Model Participation Data'!$L$107)</f>
        <v>-</v>
      </c>
      <c r="L2482" s="39" t="str">
        <f>IF(ISBLANK('Model Participation Data'!$M$107),"-",'Model Participation Data'!$M$107)</f>
        <v>-</v>
      </c>
      <c r="M2482" s="254">
        <f>IF(ISNA(SUMIFS(INDEX('Model Participation Data'!$N$8:$DX$57,0,MATCH(CONCATENATE($J2482,M$6),'Model Participation Data'!$N$6:$DX$6,0)),'Model Participation Data'!$B$8:$B$57,$C2482,'Model Participation Data'!$C$8:$C$57,$D2482)),"-",SUMIFS(INDEX('Model Participation Data'!$N$8:$DX$57,0,MATCH(CONCATENATE($J2482,M$6),'Model Participation Data'!$N$6:$DX$6,0)),'Model Participation Data'!$B$8:$B$57,$C2482,'Model Participation Data'!$C$8:$C$57,$D2482))</f>
        <v>0</v>
      </c>
      <c r="N2482" s="254">
        <f>IF(ISNA(SUMIFS(INDEX('Model Participation Data'!$N$8:$DX$57,0,MATCH(CONCATENATE($J2482,N$6),'Model Participation Data'!$N$6:$DX$6,0)),'Model Participation Data'!$B$8:$B$57,$C2482,'Model Participation Data'!$C$8:$C$57,$D2482)),"-",SUMIFS(INDEX('Model Participation Data'!$N$8:$DX$57,0,MATCH(CONCATENATE($J2482,N$6),'Model Participation Data'!$N$6:$DX$6,0)),'Model Participation Data'!$B$8:$B$57,$C2482,'Model Participation Data'!$C$8:$C$57,$D2482))</f>
        <v>0</v>
      </c>
      <c r="O2482" s="154">
        <f>IF(ISNA(SUMIFS(INDEX('Model Participation Data'!$N$8:$DX$57,0,MATCH(CONCATENATE($J2482,O$6),'Model Participation Data'!$N$6:$DX$6,0)),'Model Participation Data'!$B$8:$B$57,$C2482,'Model Participation Data'!$C$8:$C$57,$D2482)),"-",SUMIFS(INDEX('Model Participation Data'!$N$8:$DX$57,0,MATCH(CONCATENATE($J2482,O$6),'Model Participation Data'!$N$6:$DX$6,0)),'Model Participation Data'!$B$8:$B$57,$C2482,'Model Participation Data'!$C$8:$C$57,$D2482))</f>
        <v>0</v>
      </c>
    </row>
    <row r="2483" spans="2:15" x14ac:dyDescent="0.35">
      <c r="B2483" s="37" t="s">
        <v>80</v>
      </c>
      <c r="C2483" s="38" t="str">
        <f>IF(ISBLANK('Model Participation Data'!$B$107),"-",'Model Participation Data'!$B$107)</f>
        <v>-</v>
      </c>
      <c r="D2483" s="38" t="str">
        <f>IF(ISBLANK('Model Participation Data'!$C$107),"-",'Model Participation Data'!$C$107)</f>
        <v>-</v>
      </c>
      <c r="E2483" s="38" t="str">
        <f>IF(ISBLANK('Model Participation Data'!$D$107),"-",'Model Participation Data'!$D$107)</f>
        <v>-</v>
      </c>
      <c r="F2483" s="38" t="str">
        <f>IF(ISBLANK('Model Participation Data'!$E$107),"-",'Model Participation Data'!$E$107)</f>
        <v>-</v>
      </c>
      <c r="G2483" s="151" t="str">
        <f>IF(ISBLANK('Model Participation Data'!$F$107),"-",'Model Participation Data'!$F$107)</f>
        <v>-</v>
      </c>
      <c r="H2483" s="253">
        <v>1</v>
      </c>
      <c r="I2483" s="253">
        <v>1</v>
      </c>
      <c r="J2483" s="150" t="str">
        <f t="shared" si="85"/>
        <v>11</v>
      </c>
      <c r="K2483" s="38" t="str">
        <f>IF(ISBLANK('Model Participation Data'!$L$107),"-",'Model Participation Data'!$L$107)</f>
        <v>-</v>
      </c>
      <c r="L2483" s="39" t="str">
        <f>IF(ISBLANK('Model Participation Data'!$M$107),"-",'Model Participation Data'!$M$107)</f>
        <v>-</v>
      </c>
      <c r="M2483" s="254">
        <f>IF(ISNA(SUMIFS(INDEX('Model Participation Data'!$N$8:$DX$57,0,MATCH(CONCATENATE($J2483,M$6),'Model Participation Data'!$N$6:$DX$6,0)),'Model Participation Data'!$B$8:$B$57,$C2483,'Model Participation Data'!$C$8:$C$57,$D2483)),"-",SUMIFS(INDEX('Model Participation Data'!$N$8:$DX$57,0,MATCH(CONCATENATE($J2483,M$6),'Model Participation Data'!$N$6:$DX$6,0)),'Model Participation Data'!$B$8:$B$57,$C2483,'Model Participation Data'!$C$8:$C$57,$D2483))</f>
        <v>0</v>
      </c>
      <c r="N2483" s="254">
        <f>IF(ISNA(SUMIFS(INDEX('Model Participation Data'!$N$8:$DX$57,0,MATCH(CONCATENATE($J2483,N$6),'Model Participation Data'!$N$6:$DX$6,0)),'Model Participation Data'!$B$8:$B$57,$C2483,'Model Participation Data'!$C$8:$C$57,$D2483)),"-",SUMIFS(INDEX('Model Participation Data'!$N$8:$DX$57,0,MATCH(CONCATENATE($J2483,N$6),'Model Participation Data'!$N$6:$DX$6,0)),'Model Participation Data'!$B$8:$B$57,$C2483,'Model Participation Data'!$C$8:$C$57,$D2483))</f>
        <v>0</v>
      </c>
      <c r="O2483" s="154">
        <f>IF(ISNA(SUMIFS(INDEX('Model Participation Data'!$N$8:$DX$57,0,MATCH(CONCATENATE($J2483,O$6),'Model Participation Data'!$N$6:$DX$6,0)),'Model Participation Data'!$B$8:$B$57,$C2483,'Model Participation Data'!$C$8:$C$57,$D2483)),"-",SUMIFS(INDEX('Model Participation Data'!$N$8:$DX$57,0,MATCH(CONCATENATE($J2483,O$6),'Model Participation Data'!$N$6:$DX$6,0)),'Model Participation Data'!$B$8:$B$57,$C2483,'Model Participation Data'!$C$8:$C$57,$D2483))</f>
        <v>0</v>
      </c>
    </row>
    <row r="2484" spans="2:15" x14ac:dyDescent="0.35">
      <c r="B2484" s="37" t="s">
        <v>80</v>
      </c>
      <c r="C2484" s="38" t="str">
        <f>IF(ISBLANK('Model Participation Data'!$B$107),"-",'Model Participation Data'!$B$107)</f>
        <v>-</v>
      </c>
      <c r="D2484" s="38" t="str">
        <f>IF(ISBLANK('Model Participation Data'!$C$107),"-",'Model Participation Data'!$C$107)</f>
        <v>-</v>
      </c>
      <c r="E2484" s="38" t="str">
        <f>IF(ISBLANK('Model Participation Data'!$D$107),"-",'Model Participation Data'!$D$107)</f>
        <v>-</v>
      </c>
      <c r="F2484" s="38" t="str">
        <f>IF(ISBLANK('Model Participation Data'!$E$107),"-",'Model Participation Data'!$E$107)</f>
        <v>-</v>
      </c>
      <c r="G2484" s="151" t="str">
        <f>IF(ISBLANK('Model Participation Data'!$F$107),"-",'Model Participation Data'!$F$107)</f>
        <v>-</v>
      </c>
      <c r="H2484" s="253">
        <v>1</v>
      </c>
      <c r="I2484" s="253">
        <v>2</v>
      </c>
      <c r="J2484" s="150" t="str">
        <f t="shared" si="85"/>
        <v>12</v>
      </c>
      <c r="K2484" s="38" t="str">
        <f>IF(ISBLANK('Model Participation Data'!$L$107),"-",'Model Participation Data'!$L$107)</f>
        <v>-</v>
      </c>
      <c r="L2484" s="39" t="str">
        <f>IF(ISBLANK('Model Participation Data'!$M$107),"-",'Model Participation Data'!$M$107)</f>
        <v>-</v>
      </c>
      <c r="M2484" s="254">
        <f>IF(ISNA(SUMIFS(INDEX('Model Participation Data'!$N$8:$DX$57,0,MATCH(CONCATENATE($J2484,M$6),'Model Participation Data'!$N$6:$DX$6,0)),'Model Participation Data'!$B$8:$B$57,$C2484,'Model Participation Data'!$C$8:$C$57,$D2484)),"-",SUMIFS(INDEX('Model Participation Data'!$N$8:$DX$57,0,MATCH(CONCATENATE($J2484,M$6),'Model Participation Data'!$N$6:$DX$6,0)),'Model Participation Data'!$B$8:$B$57,$C2484,'Model Participation Data'!$C$8:$C$57,$D2484))</f>
        <v>0</v>
      </c>
      <c r="N2484" s="254">
        <f>IF(ISNA(SUMIFS(INDEX('Model Participation Data'!$N$8:$DX$57,0,MATCH(CONCATENATE($J2484,N$6),'Model Participation Data'!$N$6:$DX$6,0)),'Model Participation Data'!$B$8:$B$57,$C2484,'Model Participation Data'!$C$8:$C$57,$D2484)),"-",SUMIFS(INDEX('Model Participation Data'!$N$8:$DX$57,0,MATCH(CONCATENATE($J2484,N$6),'Model Participation Data'!$N$6:$DX$6,0)),'Model Participation Data'!$B$8:$B$57,$C2484,'Model Participation Data'!$C$8:$C$57,$D2484))</f>
        <v>0</v>
      </c>
      <c r="O2484" s="154">
        <f>IF(ISNA(SUMIFS(INDEX('Model Participation Data'!$N$8:$DX$57,0,MATCH(CONCATENATE($J2484,O$6),'Model Participation Data'!$N$6:$DX$6,0)),'Model Participation Data'!$B$8:$B$57,$C2484,'Model Participation Data'!$C$8:$C$57,$D2484)),"-",SUMIFS(INDEX('Model Participation Data'!$N$8:$DX$57,0,MATCH(CONCATENATE($J2484,O$6),'Model Participation Data'!$N$6:$DX$6,0)),'Model Participation Data'!$B$8:$B$57,$C2484,'Model Participation Data'!$C$8:$C$57,$D2484))</f>
        <v>0</v>
      </c>
    </row>
    <row r="2485" spans="2:15" x14ac:dyDescent="0.35">
      <c r="B2485" s="37" t="s">
        <v>80</v>
      </c>
      <c r="C2485" s="38" t="str">
        <f>IF(ISBLANK('Model Participation Data'!$B$107),"-",'Model Participation Data'!$B$107)</f>
        <v>-</v>
      </c>
      <c r="D2485" s="38" t="str">
        <f>IF(ISBLANK('Model Participation Data'!$C$107),"-",'Model Participation Data'!$C$107)</f>
        <v>-</v>
      </c>
      <c r="E2485" s="38" t="str">
        <f>IF(ISBLANK('Model Participation Data'!$D$107),"-",'Model Participation Data'!$D$107)</f>
        <v>-</v>
      </c>
      <c r="F2485" s="38" t="str">
        <f>IF(ISBLANK('Model Participation Data'!$E$107),"-",'Model Participation Data'!$E$107)</f>
        <v>-</v>
      </c>
      <c r="G2485" s="151" t="str">
        <f>IF(ISBLANK('Model Participation Data'!$F$107),"-",'Model Participation Data'!$F$107)</f>
        <v>-</v>
      </c>
      <c r="H2485" s="253">
        <v>1</v>
      </c>
      <c r="I2485" s="253">
        <v>3</v>
      </c>
      <c r="J2485" s="150" t="str">
        <f t="shared" si="85"/>
        <v>13</v>
      </c>
      <c r="K2485" s="38" t="str">
        <f>IF(ISBLANK('Model Participation Data'!$L$107),"-",'Model Participation Data'!$L$107)</f>
        <v>-</v>
      </c>
      <c r="L2485" s="39" t="str">
        <f>IF(ISBLANK('Model Participation Data'!$M$107),"-",'Model Participation Data'!$M$107)</f>
        <v>-</v>
      </c>
      <c r="M2485" s="254">
        <f>IF(ISNA(SUMIFS(INDEX('Model Participation Data'!$N$8:$DX$57,0,MATCH(CONCATENATE($J2485,M$6),'Model Participation Data'!$N$6:$DX$6,0)),'Model Participation Data'!$B$8:$B$57,$C2485,'Model Participation Data'!$C$8:$C$57,$D2485)),"-",SUMIFS(INDEX('Model Participation Data'!$N$8:$DX$57,0,MATCH(CONCATENATE($J2485,M$6),'Model Participation Data'!$N$6:$DX$6,0)),'Model Participation Data'!$B$8:$B$57,$C2485,'Model Participation Data'!$C$8:$C$57,$D2485))</f>
        <v>0</v>
      </c>
      <c r="N2485" s="254">
        <f>IF(ISNA(SUMIFS(INDEX('Model Participation Data'!$N$8:$DX$57,0,MATCH(CONCATENATE($J2485,N$6),'Model Participation Data'!$N$6:$DX$6,0)),'Model Participation Data'!$B$8:$B$57,$C2485,'Model Participation Data'!$C$8:$C$57,$D2485)),"-",SUMIFS(INDEX('Model Participation Data'!$N$8:$DX$57,0,MATCH(CONCATENATE($J2485,N$6),'Model Participation Data'!$N$6:$DX$6,0)),'Model Participation Data'!$B$8:$B$57,$C2485,'Model Participation Data'!$C$8:$C$57,$D2485))</f>
        <v>0</v>
      </c>
      <c r="O2485" s="154">
        <f>IF(ISNA(SUMIFS(INDEX('Model Participation Data'!$N$8:$DX$57,0,MATCH(CONCATENATE($J2485,O$6),'Model Participation Data'!$N$6:$DX$6,0)),'Model Participation Data'!$B$8:$B$57,$C2485,'Model Participation Data'!$C$8:$C$57,$D2485)),"-",SUMIFS(INDEX('Model Participation Data'!$N$8:$DX$57,0,MATCH(CONCATENATE($J2485,O$6),'Model Participation Data'!$N$6:$DX$6,0)),'Model Participation Data'!$B$8:$B$57,$C2485,'Model Participation Data'!$C$8:$C$57,$D2485))</f>
        <v>0</v>
      </c>
    </row>
    <row r="2486" spans="2:15" x14ac:dyDescent="0.35">
      <c r="B2486" s="37" t="s">
        <v>80</v>
      </c>
      <c r="C2486" s="38" t="str">
        <f>IF(ISBLANK('Model Participation Data'!$B$107),"-",'Model Participation Data'!$B$107)</f>
        <v>-</v>
      </c>
      <c r="D2486" s="38" t="str">
        <f>IF(ISBLANK('Model Participation Data'!$C$107),"-",'Model Participation Data'!$C$107)</f>
        <v>-</v>
      </c>
      <c r="E2486" s="38" t="str">
        <f>IF(ISBLANK('Model Participation Data'!$D$107),"-",'Model Participation Data'!$D$107)</f>
        <v>-</v>
      </c>
      <c r="F2486" s="38" t="str">
        <f>IF(ISBLANK('Model Participation Data'!$E$107),"-",'Model Participation Data'!$E$107)</f>
        <v>-</v>
      </c>
      <c r="G2486" s="151" t="str">
        <f>IF(ISBLANK('Model Participation Data'!$F$107),"-",'Model Participation Data'!$F$107)</f>
        <v>-</v>
      </c>
      <c r="H2486" s="253">
        <v>1</v>
      </c>
      <c r="I2486" s="253">
        <v>4</v>
      </c>
      <c r="J2486" s="150" t="str">
        <f t="shared" si="85"/>
        <v>14</v>
      </c>
      <c r="K2486" s="38" t="str">
        <f>IF(ISBLANK('Model Participation Data'!$L$107),"-",'Model Participation Data'!$L$107)</f>
        <v>-</v>
      </c>
      <c r="L2486" s="39" t="str">
        <f>IF(ISBLANK('Model Participation Data'!$M$107),"-",'Model Participation Data'!$M$107)</f>
        <v>-</v>
      </c>
      <c r="M2486" s="254">
        <f>IF(ISNA(SUMIFS(INDEX('Model Participation Data'!$N$8:$DX$57,0,MATCH(CONCATENATE($J2486,M$6),'Model Participation Data'!$N$6:$DX$6,0)),'Model Participation Data'!$B$8:$B$57,$C2486,'Model Participation Data'!$C$8:$C$57,$D2486)),"-",SUMIFS(INDEX('Model Participation Data'!$N$8:$DX$57,0,MATCH(CONCATENATE($J2486,M$6),'Model Participation Data'!$N$6:$DX$6,0)),'Model Participation Data'!$B$8:$B$57,$C2486,'Model Participation Data'!$C$8:$C$57,$D2486))</f>
        <v>0</v>
      </c>
      <c r="N2486" s="254">
        <f>IF(ISNA(SUMIFS(INDEX('Model Participation Data'!$N$8:$DX$57,0,MATCH(CONCATENATE($J2486,N$6),'Model Participation Data'!$N$6:$DX$6,0)),'Model Participation Data'!$B$8:$B$57,$C2486,'Model Participation Data'!$C$8:$C$57,$D2486)),"-",SUMIFS(INDEX('Model Participation Data'!$N$8:$DX$57,0,MATCH(CONCATENATE($J2486,N$6),'Model Participation Data'!$N$6:$DX$6,0)),'Model Participation Data'!$B$8:$B$57,$C2486,'Model Participation Data'!$C$8:$C$57,$D2486))</f>
        <v>0</v>
      </c>
      <c r="O2486" s="154">
        <f>IF(ISNA(SUMIFS(INDEX('Model Participation Data'!$N$8:$DX$57,0,MATCH(CONCATENATE($J2486,O$6),'Model Participation Data'!$N$6:$DX$6,0)),'Model Participation Data'!$B$8:$B$57,$C2486,'Model Participation Data'!$C$8:$C$57,$D2486)),"-",SUMIFS(INDEX('Model Participation Data'!$N$8:$DX$57,0,MATCH(CONCATENATE($J2486,O$6),'Model Participation Data'!$N$6:$DX$6,0)),'Model Participation Data'!$B$8:$B$57,$C2486,'Model Participation Data'!$C$8:$C$57,$D2486))</f>
        <v>0</v>
      </c>
    </row>
    <row r="2487" spans="2:15" x14ac:dyDescent="0.35">
      <c r="B2487" s="37" t="s">
        <v>80</v>
      </c>
      <c r="C2487" s="38" t="str">
        <f>IF(ISBLANK('Model Participation Data'!$B$107),"-",'Model Participation Data'!$B$107)</f>
        <v>-</v>
      </c>
      <c r="D2487" s="38" t="str">
        <f>IF(ISBLANK('Model Participation Data'!$C$107),"-",'Model Participation Data'!$C$107)</f>
        <v>-</v>
      </c>
      <c r="E2487" s="38" t="str">
        <f>IF(ISBLANK('Model Participation Data'!$D$107),"-",'Model Participation Data'!$D$107)</f>
        <v>-</v>
      </c>
      <c r="F2487" s="38" t="str">
        <f>IF(ISBLANK('Model Participation Data'!$E$107),"-",'Model Participation Data'!$E$107)</f>
        <v>-</v>
      </c>
      <c r="G2487" s="151" t="str">
        <f>IF(ISBLANK('Model Participation Data'!$F$107),"-",'Model Participation Data'!$F$107)</f>
        <v>-</v>
      </c>
      <c r="H2487" s="253">
        <v>1</v>
      </c>
      <c r="I2487" s="253">
        <v>5</v>
      </c>
      <c r="J2487" s="150" t="str">
        <f t="shared" si="85"/>
        <v>15</v>
      </c>
      <c r="K2487" s="38" t="str">
        <f>IF(ISBLANK('Model Participation Data'!$L$107),"-",'Model Participation Data'!$L$107)</f>
        <v>-</v>
      </c>
      <c r="L2487" s="39" t="str">
        <f>IF(ISBLANK('Model Participation Data'!$M$107),"-",'Model Participation Data'!$M$107)</f>
        <v>-</v>
      </c>
      <c r="M2487" s="254">
        <f>IF(ISNA(SUMIFS(INDEX('Model Participation Data'!$N$8:$DX$57,0,MATCH(CONCATENATE($J2487,M$6),'Model Participation Data'!$N$6:$DX$6,0)),'Model Participation Data'!$B$8:$B$57,$C2487,'Model Participation Data'!$C$8:$C$57,$D2487)),"-",SUMIFS(INDEX('Model Participation Data'!$N$8:$DX$57,0,MATCH(CONCATENATE($J2487,M$6),'Model Participation Data'!$N$6:$DX$6,0)),'Model Participation Data'!$B$8:$B$57,$C2487,'Model Participation Data'!$C$8:$C$57,$D2487))</f>
        <v>0</v>
      </c>
      <c r="N2487" s="254">
        <f>IF(ISNA(SUMIFS(INDEX('Model Participation Data'!$N$8:$DX$57,0,MATCH(CONCATENATE($J2487,N$6),'Model Participation Data'!$N$6:$DX$6,0)),'Model Participation Data'!$B$8:$B$57,$C2487,'Model Participation Data'!$C$8:$C$57,$D2487)),"-",SUMIFS(INDEX('Model Participation Data'!$N$8:$DX$57,0,MATCH(CONCATENATE($J2487,N$6),'Model Participation Data'!$N$6:$DX$6,0)),'Model Participation Data'!$B$8:$B$57,$C2487,'Model Participation Data'!$C$8:$C$57,$D2487))</f>
        <v>0</v>
      </c>
      <c r="O2487" s="154">
        <f>IF(ISNA(SUMIFS(INDEX('Model Participation Data'!$N$8:$DX$57,0,MATCH(CONCATENATE($J2487,O$6),'Model Participation Data'!$N$6:$DX$6,0)),'Model Participation Data'!$B$8:$B$57,$C2487,'Model Participation Data'!$C$8:$C$57,$D2487)),"-",SUMIFS(INDEX('Model Participation Data'!$N$8:$DX$57,0,MATCH(CONCATENATE($J2487,O$6),'Model Participation Data'!$N$6:$DX$6,0)),'Model Participation Data'!$B$8:$B$57,$C2487,'Model Participation Data'!$C$8:$C$57,$D2487))</f>
        <v>0</v>
      </c>
    </row>
    <row r="2488" spans="2:15" x14ac:dyDescent="0.35">
      <c r="B2488" s="37" t="s">
        <v>80</v>
      </c>
      <c r="C2488" s="38" t="str">
        <f>IF(ISBLANK('Model Participation Data'!$B$107),"-",'Model Participation Data'!$B$107)</f>
        <v>-</v>
      </c>
      <c r="D2488" s="38" t="str">
        <f>IF(ISBLANK('Model Participation Data'!$C$107),"-",'Model Participation Data'!$C$107)</f>
        <v>-</v>
      </c>
      <c r="E2488" s="38" t="str">
        <f>IF(ISBLANK('Model Participation Data'!$D$107),"-",'Model Participation Data'!$D$107)</f>
        <v>-</v>
      </c>
      <c r="F2488" s="38" t="str">
        <f>IF(ISBLANK('Model Participation Data'!$E$107),"-",'Model Participation Data'!$E$107)</f>
        <v>-</v>
      </c>
      <c r="G2488" s="151" t="str">
        <f>IF(ISBLANK('Model Participation Data'!$F$107),"-",'Model Participation Data'!$F$107)</f>
        <v>-</v>
      </c>
      <c r="H2488" s="253">
        <v>1</v>
      </c>
      <c r="I2488" s="253" t="s">
        <v>65</v>
      </c>
      <c r="J2488" s="150" t="str">
        <f t="shared" si="85"/>
        <v>1Goal</v>
      </c>
      <c r="K2488" s="38" t="str">
        <f>IF(ISBLANK('Model Participation Data'!$L$107),"-",'Model Participation Data'!$L$107)</f>
        <v>-</v>
      </c>
      <c r="L2488" s="39" t="str">
        <f>IF(ISBLANK('Model Participation Data'!$M$107),"-",'Model Participation Data'!$M$107)</f>
        <v>-</v>
      </c>
      <c r="M2488" s="254" t="str">
        <f>IF(ISNA(SUMIFS(INDEX('Model Participation Data'!$N$8:$DX$57,0,MATCH(CONCATENATE($J2488,M$6),'Model Participation Data'!$N$6:$DX$6,0)),'Model Participation Data'!$B$8:$B$57,$C2488,'Model Participation Data'!$C$8:$C$57,$D2488)),"-",SUMIFS(INDEX('Model Participation Data'!$N$8:$DX$57,0,MATCH(CONCATENATE($J2488,M$6),'Model Participation Data'!$N$6:$DX$6,0)),'Model Participation Data'!$B$8:$B$57,$C2488,'Model Participation Data'!$C$8:$C$57,$D2488))</f>
        <v>-</v>
      </c>
      <c r="N2488" s="254" t="str">
        <f>IF(ISNA(SUMIFS(INDEX('Model Participation Data'!$N$8:$DX$57,0,MATCH(CONCATENATE($J2488,N$6),'Model Participation Data'!$N$6:$DX$6,0)),'Model Participation Data'!$B$8:$B$57,$C2488,'Model Participation Data'!$C$8:$C$57,$D2488)),"-",SUMIFS(INDEX('Model Participation Data'!$N$8:$DX$57,0,MATCH(CONCATENATE($J2488,N$6),'Model Participation Data'!$N$6:$DX$6,0)),'Model Participation Data'!$B$8:$B$57,$C2488,'Model Participation Data'!$C$8:$C$57,$D2488))</f>
        <v>-</v>
      </c>
      <c r="O2488" s="154">
        <f>IF(ISNA(SUMIFS(INDEX('Model Participation Data'!$N$8:$DX$57,0,MATCH(CONCATENATE($J2488,O$6),'Model Participation Data'!$N$6:$DX$6,0)),'Model Participation Data'!$B$8:$B$57,$C2488,'Model Participation Data'!$C$8:$C$57,$D2488)),"-",SUMIFS(INDEX('Model Participation Data'!$N$8:$DX$57,0,MATCH(CONCATENATE($J2488,O$6),'Model Participation Data'!$N$6:$DX$6,0)),'Model Participation Data'!$B$8:$B$57,$C2488,'Model Participation Data'!$C$8:$C$57,$D2488))</f>
        <v>0</v>
      </c>
    </row>
    <row r="2489" spans="2:15" x14ac:dyDescent="0.35">
      <c r="B2489" s="37" t="s">
        <v>80</v>
      </c>
      <c r="C2489" s="38" t="str">
        <f>IF(ISBLANK('Model Participation Data'!$B$107),"-",'Model Participation Data'!$B$107)</f>
        <v>-</v>
      </c>
      <c r="D2489" s="38" t="str">
        <f>IF(ISBLANK('Model Participation Data'!$C$107),"-",'Model Participation Data'!$C$107)</f>
        <v>-</v>
      </c>
      <c r="E2489" s="38" t="str">
        <f>IF(ISBLANK('Model Participation Data'!$D$107),"-",'Model Participation Data'!$D$107)</f>
        <v>-</v>
      </c>
      <c r="F2489" s="38" t="str">
        <f>IF(ISBLANK('Model Participation Data'!$E$107),"-",'Model Participation Data'!$E$107)</f>
        <v>-</v>
      </c>
      <c r="G2489" s="151" t="str">
        <f>IF(ISBLANK('Model Participation Data'!$F$107),"-",'Model Participation Data'!$F$107)</f>
        <v>-</v>
      </c>
      <c r="H2489" s="253">
        <v>2</v>
      </c>
      <c r="I2489" s="253">
        <v>1</v>
      </c>
      <c r="J2489" s="150" t="str">
        <f t="shared" si="85"/>
        <v>21</v>
      </c>
      <c r="K2489" s="38" t="str">
        <f>IF(ISBLANK('Model Participation Data'!$L$107),"-",'Model Participation Data'!$L$107)</f>
        <v>-</v>
      </c>
      <c r="L2489" s="39" t="str">
        <f>IF(ISBLANK('Model Participation Data'!$M$107),"-",'Model Participation Data'!$M$107)</f>
        <v>-</v>
      </c>
      <c r="M2489" s="254">
        <f>IF(ISNA(SUMIFS(INDEX('Model Participation Data'!$N$8:$DX$57,0,MATCH(CONCATENATE($J2489,M$6),'Model Participation Data'!$N$6:$DX$6,0)),'Model Participation Data'!$B$8:$B$57,$C2489,'Model Participation Data'!$C$8:$C$57,$D2489)),"-",SUMIFS(INDEX('Model Participation Data'!$N$8:$DX$57,0,MATCH(CONCATENATE($J2489,M$6),'Model Participation Data'!$N$6:$DX$6,0)),'Model Participation Data'!$B$8:$B$57,$C2489,'Model Participation Data'!$C$8:$C$57,$D2489))</f>
        <v>0</v>
      </c>
      <c r="N2489" s="254">
        <f>IF(ISNA(SUMIFS(INDEX('Model Participation Data'!$N$8:$DX$57,0,MATCH(CONCATENATE($J2489,N$6),'Model Participation Data'!$N$6:$DX$6,0)),'Model Participation Data'!$B$8:$B$57,$C2489,'Model Participation Data'!$C$8:$C$57,$D2489)),"-",SUMIFS(INDEX('Model Participation Data'!$N$8:$DX$57,0,MATCH(CONCATENATE($J2489,N$6),'Model Participation Data'!$N$6:$DX$6,0)),'Model Participation Data'!$B$8:$B$57,$C2489,'Model Participation Data'!$C$8:$C$57,$D2489))</f>
        <v>0</v>
      </c>
      <c r="O2489" s="154">
        <f>IF(ISNA(SUMIFS(INDEX('Model Participation Data'!$N$8:$DX$57,0,MATCH(CONCATENATE($J2489,O$6),'Model Participation Data'!$N$6:$DX$6,0)),'Model Participation Data'!$B$8:$B$57,$C2489,'Model Participation Data'!$C$8:$C$57,$D2489)),"-",SUMIFS(INDEX('Model Participation Data'!$N$8:$DX$57,0,MATCH(CONCATENATE($J2489,O$6),'Model Participation Data'!$N$6:$DX$6,0)),'Model Participation Data'!$B$8:$B$57,$C2489,'Model Participation Data'!$C$8:$C$57,$D2489))</f>
        <v>0</v>
      </c>
    </row>
    <row r="2490" spans="2:15" x14ac:dyDescent="0.35">
      <c r="B2490" s="37" t="s">
        <v>80</v>
      </c>
      <c r="C2490" s="38" t="str">
        <f>IF(ISBLANK('Model Participation Data'!$B$107),"-",'Model Participation Data'!$B$107)</f>
        <v>-</v>
      </c>
      <c r="D2490" s="38" t="str">
        <f>IF(ISBLANK('Model Participation Data'!$C$107),"-",'Model Participation Data'!$C$107)</f>
        <v>-</v>
      </c>
      <c r="E2490" s="38" t="str">
        <f>IF(ISBLANK('Model Participation Data'!$D$107),"-",'Model Participation Data'!$D$107)</f>
        <v>-</v>
      </c>
      <c r="F2490" s="38" t="str">
        <f>IF(ISBLANK('Model Participation Data'!$E$107),"-",'Model Participation Data'!$E$107)</f>
        <v>-</v>
      </c>
      <c r="G2490" s="151" t="str">
        <f>IF(ISBLANK('Model Participation Data'!$F$107),"-",'Model Participation Data'!$F$107)</f>
        <v>-</v>
      </c>
      <c r="H2490" s="253">
        <v>2</v>
      </c>
      <c r="I2490" s="253">
        <v>2</v>
      </c>
      <c r="J2490" s="150" t="str">
        <f t="shared" si="85"/>
        <v>22</v>
      </c>
      <c r="K2490" s="38" t="str">
        <f>IF(ISBLANK('Model Participation Data'!$L$107),"-",'Model Participation Data'!$L$107)</f>
        <v>-</v>
      </c>
      <c r="L2490" s="39" t="str">
        <f>IF(ISBLANK('Model Participation Data'!$M$107),"-",'Model Participation Data'!$M$107)</f>
        <v>-</v>
      </c>
      <c r="M2490" s="254">
        <f>IF(ISNA(SUMIFS(INDEX('Model Participation Data'!$N$8:$DX$57,0,MATCH(CONCATENATE($J2490,M$6),'Model Participation Data'!$N$6:$DX$6,0)),'Model Participation Data'!$B$8:$B$57,$C2490,'Model Participation Data'!$C$8:$C$57,$D2490)),"-",SUMIFS(INDEX('Model Participation Data'!$N$8:$DX$57,0,MATCH(CONCATENATE($J2490,M$6),'Model Participation Data'!$N$6:$DX$6,0)),'Model Participation Data'!$B$8:$B$57,$C2490,'Model Participation Data'!$C$8:$C$57,$D2490))</f>
        <v>0</v>
      </c>
      <c r="N2490" s="254">
        <f>IF(ISNA(SUMIFS(INDEX('Model Participation Data'!$N$8:$DX$57,0,MATCH(CONCATENATE($J2490,N$6),'Model Participation Data'!$N$6:$DX$6,0)),'Model Participation Data'!$B$8:$B$57,$C2490,'Model Participation Data'!$C$8:$C$57,$D2490)),"-",SUMIFS(INDEX('Model Participation Data'!$N$8:$DX$57,0,MATCH(CONCATENATE($J2490,N$6),'Model Participation Data'!$N$6:$DX$6,0)),'Model Participation Data'!$B$8:$B$57,$C2490,'Model Participation Data'!$C$8:$C$57,$D2490))</f>
        <v>0</v>
      </c>
      <c r="O2490" s="154">
        <f>IF(ISNA(SUMIFS(INDEX('Model Participation Data'!$N$8:$DX$57,0,MATCH(CONCATENATE($J2490,O$6),'Model Participation Data'!$N$6:$DX$6,0)),'Model Participation Data'!$B$8:$B$57,$C2490,'Model Participation Data'!$C$8:$C$57,$D2490)),"-",SUMIFS(INDEX('Model Participation Data'!$N$8:$DX$57,0,MATCH(CONCATENATE($J2490,O$6),'Model Participation Data'!$N$6:$DX$6,0)),'Model Participation Data'!$B$8:$B$57,$C2490,'Model Participation Data'!$C$8:$C$57,$D2490))</f>
        <v>0</v>
      </c>
    </row>
    <row r="2491" spans="2:15" x14ac:dyDescent="0.35">
      <c r="B2491" s="37" t="s">
        <v>80</v>
      </c>
      <c r="C2491" s="38" t="str">
        <f>IF(ISBLANK('Model Participation Data'!$B$107),"-",'Model Participation Data'!$B$107)</f>
        <v>-</v>
      </c>
      <c r="D2491" s="38" t="str">
        <f>IF(ISBLANK('Model Participation Data'!$C$107),"-",'Model Participation Data'!$C$107)</f>
        <v>-</v>
      </c>
      <c r="E2491" s="38" t="str">
        <f>IF(ISBLANK('Model Participation Data'!$D$107),"-",'Model Participation Data'!$D$107)</f>
        <v>-</v>
      </c>
      <c r="F2491" s="38" t="str">
        <f>IF(ISBLANK('Model Participation Data'!$E$107),"-",'Model Participation Data'!$E$107)</f>
        <v>-</v>
      </c>
      <c r="G2491" s="151" t="str">
        <f>IF(ISBLANK('Model Participation Data'!$F$107),"-",'Model Participation Data'!$F$107)</f>
        <v>-</v>
      </c>
      <c r="H2491" s="253">
        <v>2</v>
      </c>
      <c r="I2491" s="253">
        <v>3</v>
      </c>
      <c r="J2491" s="150" t="str">
        <f t="shared" si="85"/>
        <v>23</v>
      </c>
      <c r="K2491" s="38" t="str">
        <f>IF(ISBLANK('Model Participation Data'!$L$107),"-",'Model Participation Data'!$L$107)</f>
        <v>-</v>
      </c>
      <c r="L2491" s="39" t="str">
        <f>IF(ISBLANK('Model Participation Data'!$M$107),"-",'Model Participation Data'!$M$107)</f>
        <v>-</v>
      </c>
      <c r="M2491" s="254">
        <f>IF(ISNA(SUMIFS(INDEX('Model Participation Data'!$N$8:$DX$57,0,MATCH(CONCATENATE($J2491,M$6),'Model Participation Data'!$N$6:$DX$6,0)),'Model Participation Data'!$B$8:$B$57,$C2491,'Model Participation Data'!$C$8:$C$57,$D2491)),"-",SUMIFS(INDEX('Model Participation Data'!$N$8:$DX$57,0,MATCH(CONCATENATE($J2491,M$6),'Model Participation Data'!$N$6:$DX$6,0)),'Model Participation Data'!$B$8:$B$57,$C2491,'Model Participation Data'!$C$8:$C$57,$D2491))</f>
        <v>0</v>
      </c>
      <c r="N2491" s="254">
        <f>IF(ISNA(SUMIFS(INDEX('Model Participation Data'!$N$8:$DX$57,0,MATCH(CONCATENATE($J2491,N$6),'Model Participation Data'!$N$6:$DX$6,0)),'Model Participation Data'!$B$8:$B$57,$C2491,'Model Participation Data'!$C$8:$C$57,$D2491)),"-",SUMIFS(INDEX('Model Participation Data'!$N$8:$DX$57,0,MATCH(CONCATENATE($J2491,N$6),'Model Participation Data'!$N$6:$DX$6,0)),'Model Participation Data'!$B$8:$B$57,$C2491,'Model Participation Data'!$C$8:$C$57,$D2491))</f>
        <v>0</v>
      </c>
      <c r="O2491" s="154">
        <f>IF(ISNA(SUMIFS(INDEX('Model Participation Data'!$N$8:$DX$57,0,MATCH(CONCATENATE($J2491,O$6),'Model Participation Data'!$N$6:$DX$6,0)),'Model Participation Data'!$B$8:$B$57,$C2491,'Model Participation Data'!$C$8:$C$57,$D2491)),"-",SUMIFS(INDEX('Model Participation Data'!$N$8:$DX$57,0,MATCH(CONCATENATE($J2491,O$6),'Model Participation Data'!$N$6:$DX$6,0)),'Model Participation Data'!$B$8:$B$57,$C2491,'Model Participation Data'!$C$8:$C$57,$D2491))</f>
        <v>0</v>
      </c>
    </row>
    <row r="2492" spans="2:15" x14ac:dyDescent="0.35">
      <c r="B2492" s="37" t="s">
        <v>80</v>
      </c>
      <c r="C2492" s="38" t="str">
        <f>IF(ISBLANK('Model Participation Data'!$B$107),"-",'Model Participation Data'!$B$107)</f>
        <v>-</v>
      </c>
      <c r="D2492" s="38" t="str">
        <f>IF(ISBLANK('Model Participation Data'!$C$107),"-",'Model Participation Data'!$C$107)</f>
        <v>-</v>
      </c>
      <c r="E2492" s="38" t="str">
        <f>IF(ISBLANK('Model Participation Data'!$D$107),"-",'Model Participation Data'!$D$107)</f>
        <v>-</v>
      </c>
      <c r="F2492" s="38" t="str">
        <f>IF(ISBLANK('Model Participation Data'!$E$107),"-",'Model Participation Data'!$E$107)</f>
        <v>-</v>
      </c>
      <c r="G2492" s="151" t="str">
        <f>IF(ISBLANK('Model Participation Data'!$F$107),"-",'Model Participation Data'!$F$107)</f>
        <v>-</v>
      </c>
      <c r="H2492" s="253">
        <v>2</v>
      </c>
      <c r="I2492" s="253">
        <v>4</v>
      </c>
      <c r="J2492" s="150" t="str">
        <f t="shared" si="85"/>
        <v>24</v>
      </c>
      <c r="K2492" s="38" t="str">
        <f>IF(ISBLANK('Model Participation Data'!$L$107),"-",'Model Participation Data'!$L$107)</f>
        <v>-</v>
      </c>
      <c r="L2492" s="39" t="str">
        <f>IF(ISBLANK('Model Participation Data'!$M$107),"-",'Model Participation Data'!$M$107)</f>
        <v>-</v>
      </c>
      <c r="M2492" s="254">
        <f>IF(ISNA(SUMIFS(INDEX('Model Participation Data'!$N$8:$DX$57,0,MATCH(CONCATENATE($J2492,M$6),'Model Participation Data'!$N$6:$DX$6,0)),'Model Participation Data'!$B$8:$B$57,$C2492,'Model Participation Data'!$C$8:$C$57,$D2492)),"-",SUMIFS(INDEX('Model Participation Data'!$N$8:$DX$57,0,MATCH(CONCATENATE($J2492,M$6),'Model Participation Data'!$N$6:$DX$6,0)),'Model Participation Data'!$B$8:$B$57,$C2492,'Model Participation Data'!$C$8:$C$57,$D2492))</f>
        <v>0</v>
      </c>
      <c r="N2492" s="254">
        <f>IF(ISNA(SUMIFS(INDEX('Model Participation Data'!$N$8:$DX$57,0,MATCH(CONCATENATE($J2492,N$6),'Model Participation Data'!$N$6:$DX$6,0)),'Model Participation Data'!$B$8:$B$57,$C2492,'Model Participation Data'!$C$8:$C$57,$D2492)),"-",SUMIFS(INDEX('Model Participation Data'!$N$8:$DX$57,0,MATCH(CONCATENATE($J2492,N$6),'Model Participation Data'!$N$6:$DX$6,0)),'Model Participation Data'!$B$8:$B$57,$C2492,'Model Participation Data'!$C$8:$C$57,$D2492))</f>
        <v>0</v>
      </c>
      <c r="O2492" s="154">
        <f>IF(ISNA(SUMIFS(INDEX('Model Participation Data'!$N$8:$DX$57,0,MATCH(CONCATENATE($J2492,O$6),'Model Participation Data'!$N$6:$DX$6,0)),'Model Participation Data'!$B$8:$B$57,$C2492,'Model Participation Data'!$C$8:$C$57,$D2492)),"-",SUMIFS(INDEX('Model Participation Data'!$N$8:$DX$57,0,MATCH(CONCATENATE($J2492,O$6),'Model Participation Data'!$N$6:$DX$6,0)),'Model Participation Data'!$B$8:$B$57,$C2492,'Model Participation Data'!$C$8:$C$57,$D2492))</f>
        <v>0</v>
      </c>
    </row>
    <row r="2493" spans="2:15" x14ac:dyDescent="0.35">
      <c r="B2493" s="37" t="s">
        <v>80</v>
      </c>
      <c r="C2493" s="38" t="str">
        <f>IF(ISBLANK('Model Participation Data'!$B$107),"-",'Model Participation Data'!$B$107)</f>
        <v>-</v>
      </c>
      <c r="D2493" s="38" t="str">
        <f>IF(ISBLANK('Model Participation Data'!$C$107),"-",'Model Participation Data'!$C$107)</f>
        <v>-</v>
      </c>
      <c r="E2493" s="38" t="str">
        <f>IF(ISBLANK('Model Participation Data'!$D$107),"-",'Model Participation Data'!$D$107)</f>
        <v>-</v>
      </c>
      <c r="F2493" s="38" t="str">
        <f>IF(ISBLANK('Model Participation Data'!$E$107),"-",'Model Participation Data'!$E$107)</f>
        <v>-</v>
      </c>
      <c r="G2493" s="151" t="str">
        <f>IF(ISBLANK('Model Participation Data'!$F$107),"-",'Model Participation Data'!$F$107)</f>
        <v>-</v>
      </c>
      <c r="H2493" s="253">
        <v>2</v>
      </c>
      <c r="I2493" s="253">
        <v>5</v>
      </c>
      <c r="J2493" s="150" t="str">
        <f t="shared" si="85"/>
        <v>25</v>
      </c>
      <c r="K2493" s="38" t="str">
        <f>IF(ISBLANK('Model Participation Data'!$L$107),"-",'Model Participation Data'!$L$107)</f>
        <v>-</v>
      </c>
      <c r="L2493" s="39" t="str">
        <f>IF(ISBLANK('Model Participation Data'!$M$107),"-",'Model Participation Data'!$M$107)</f>
        <v>-</v>
      </c>
      <c r="M2493" s="254">
        <f>IF(ISNA(SUMIFS(INDEX('Model Participation Data'!$N$8:$DX$57,0,MATCH(CONCATENATE($J2493,M$6),'Model Participation Data'!$N$6:$DX$6,0)),'Model Participation Data'!$B$8:$B$57,$C2493,'Model Participation Data'!$C$8:$C$57,$D2493)),"-",SUMIFS(INDEX('Model Participation Data'!$N$8:$DX$57,0,MATCH(CONCATENATE($J2493,M$6),'Model Participation Data'!$N$6:$DX$6,0)),'Model Participation Data'!$B$8:$B$57,$C2493,'Model Participation Data'!$C$8:$C$57,$D2493))</f>
        <v>0</v>
      </c>
      <c r="N2493" s="254">
        <f>IF(ISNA(SUMIFS(INDEX('Model Participation Data'!$N$8:$DX$57,0,MATCH(CONCATENATE($J2493,N$6),'Model Participation Data'!$N$6:$DX$6,0)),'Model Participation Data'!$B$8:$B$57,$C2493,'Model Participation Data'!$C$8:$C$57,$D2493)),"-",SUMIFS(INDEX('Model Participation Data'!$N$8:$DX$57,0,MATCH(CONCATENATE($J2493,N$6),'Model Participation Data'!$N$6:$DX$6,0)),'Model Participation Data'!$B$8:$B$57,$C2493,'Model Participation Data'!$C$8:$C$57,$D2493))</f>
        <v>0</v>
      </c>
      <c r="O2493" s="154">
        <f>IF(ISNA(SUMIFS(INDEX('Model Participation Data'!$N$8:$DX$57,0,MATCH(CONCATENATE($J2493,O$6),'Model Participation Data'!$N$6:$DX$6,0)),'Model Participation Data'!$B$8:$B$57,$C2493,'Model Participation Data'!$C$8:$C$57,$D2493)),"-",SUMIFS(INDEX('Model Participation Data'!$N$8:$DX$57,0,MATCH(CONCATENATE($J2493,O$6),'Model Participation Data'!$N$6:$DX$6,0)),'Model Participation Data'!$B$8:$B$57,$C2493,'Model Participation Data'!$C$8:$C$57,$D2493))</f>
        <v>0</v>
      </c>
    </row>
    <row r="2494" spans="2:15" x14ac:dyDescent="0.35">
      <c r="B2494" s="37" t="s">
        <v>80</v>
      </c>
      <c r="C2494" s="38" t="str">
        <f>IF(ISBLANK('Model Participation Data'!$B$107),"-",'Model Participation Data'!$B$107)</f>
        <v>-</v>
      </c>
      <c r="D2494" s="38" t="str">
        <f>IF(ISBLANK('Model Participation Data'!$C$107),"-",'Model Participation Data'!$C$107)</f>
        <v>-</v>
      </c>
      <c r="E2494" s="38" t="str">
        <f>IF(ISBLANK('Model Participation Data'!$D$107),"-",'Model Participation Data'!$D$107)</f>
        <v>-</v>
      </c>
      <c r="F2494" s="38" t="str">
        <f>IF(ISBLANK('Model Participation Data'!$E$107),"-",'Model Participation Data'!$E$107)</f>
        <v>-</v>
      </c>
      <c r="G2494" s="151" t="str">
        <f>IF(ISBLANK('Model Participation Data'!$F$107),"-",'Model Participation Data'!$F$107)</f>
        <v>-</v>
      </c>
      <c r="H2494" s="253">
        <v>2</v>
      </c>
      <c r="I2494" s="253" t="s">
        <v>65</v>
      </c>
      <c r="J2494" s="150" t="str">
        <f t="shared" si="85"/>
        <v>2Goal</v>
      </c>
      <c r="K2494" s="38" t="str">
        <f>IF(ISBLANK('Model Participation Data'!$L$107),"-",'Model Participation Data'!$L$107)</f>
        <v>-</v>
      </c>
      <c r="L2494" s="39" t="str">
        <f>IF(ISBLANK('Model Participation Data'!$M$107),"-",'Model Participation Data'!$M$107)</f>
        <v>-</v>
      </c>
      <c r="M2494" s="254" t="str">
        <f>IF(ISNA(SUMIFS(INDEX('Model Participation Data'!$N$8:$DX$57,0,MATCH(CONCATENATE($J2494,M$6),'Model Participation Data'!$N$6:$DX$6,0)),'Model Participation Data'!$B$8:$B$57,$C2494,'Model Participation Data'!$C$8:$C$57,$D2494)),"-",SUMIFS(INDEX('Model Participation Data'!$N$8:$DX$57,0,MATCH(CONCATENATE($J2494,M$6),'Model Participation Data'!$N$6:$DX$6,0)),'Model Participation Data'!$B$8:$B$57,$C2494,'Model Participation Data'!$C$8:$C$57,$D2494))</f>
        <v>-</v>
      </c>
      <c r="N2494" s="254" t="str">
        <f>IF(ISNA(SUMIFS(INDEX('Model Participation Data'!$N$8:$DX$57,0,MATCH(CONCATENATE($J2494,N$6),'Model Participation Data'!$N$6:$DX$6,0)),'Model Participation Data'!$B$8:$B$57,$C2494,'Model Participation Data'!$C$8:$C$57,$D2494)),"-",SUMIFS(INDEX('Model Participation Data'!$N$8:$DX$57,0,MATCH(CONCATENATE($J2494,N$6),'Model Participation Data'!$N$6:$DX$6,0)),'Model Participation Data'!$B$8:$B$57,$C2494,'Model Participation Data'!$C$8:$C$57,$D2494))</f>
        <v>-</v>
      </c>
      <c r="O2494" s="154">
        <f>IF(ISNA(SUMIFS(INDEX('Model Participation Data'!$N$8:$DX$57,0,MATCH(CONCATENATE($J2494,O$6),'Model Participation Data'!$N$6:$DX$6,0)),'Model Participation Data'!$B$8:$B$57,$C2494,'Model Participation Data'!$C$8:$C$57,$D2494)),"-",SUMIFS(INDEX('Model Participation Data'!$N$8:$DX$57,0,MATCH(CONCATENATE($J2494,O$6),'Model Participation Data'!$N$6:$DX$6,0)),'Model Participation Data'!$B$8:$B$57,$C2494,'Model Participation Data'!$C$8:$C$57,$D2494))</f>
        <v>0</v>
      </c>
    </row>
    <row r="2495" spans="2:15" x14ac:dyDescent="0.35">
      <c r="B2495" s="37" t="s">
        <v>80</v>
      </c>
      <c r="C2495" s="38" t="str">
        <f>IF(ISBLANK('Model Participation Data'!$B$107),"-",'Model Participation Data'!$B$107)</f>
        <v>-</v>
      </c>
      <c r="D2495" s="38" t="str">
        <f>IF(ISBLANK('Model Participation Data'!$C$107),"-",'Model Participation Data'!$C$107)</f>
        <v>-</v>
      </c>
      <c r="E2495" s="38" t="str">
        <f>IF(ISBLANK('Model Participation Data'!$D$107),"-",'Model Participation Data'!$D$107)</f>
        <v>-</v>
      </c>
      <c r="F2495" s="38" t="str">
        <f>IF(ISBLANK('Model Participation Data'!$E$107),"-",'Model Participation Data'!$E$107)</f>
        <v>-</v>
      </c>
      <c r="G2495" s="151" t="str">
        <f>IF(ISBLANK('Model Participation Data'!$F$107),"-",'Model Participation Data'!$F$107)</f>
        <v>-</v>
      </c>
      <c r="H2495" s="253">
        <v>3</v>
      </c>
      <c r="I2495" s="253">
        <v>1</v>
      </c>
      <c r="J2495" s="150" t="str">
        <f t="shared" si="85"/>
        <v>31</v>
      </c>
      <c r="K2495" s="38" t="str">
        <f>IF(ISBLANK('Model Participation Data'!$L$107),"-",'Model Participation Data'!$L$107)</f>
        <v>-</v>
      </c>
      <c r="L2495" s="39" t="str">
        <f>IF(ISBLANK('Model Participation Data'!$M$107),"-",'Model Participation Data'!$M$107)</f>
        <v>-</v>
      </c>
      <c r="M2495" s="254">
        <f>IF(ISNA(SUMIFS(INDEX('Model Participation Data'!$N$8:$DX$57,0,MATCH(CONCATENATE($J2495,M$6),'Model Participation Data'!$N$6:$DX$6,0)),'Model Participation Data'!$B$8:$B$57,$C2495,'Model Participation Data'!$C$8:$C$57,$D2495)),"-",SUMIFS(INDEX('Model Participation Data'!$N$8:$DX$57,0,MATCH(CONCATENATE($J2495,M$6),'Model Participation Data'!$N$6:$DX$6,0)),'Model Participation Data'!$B$8:$B$57,$C2495,'Model Participation Data'!$C$8:$C$57,$D2495))</f>
        <v>0</v>
      </c>
      <c r="N2495" s="254">
        <f>IF(ISNA(SUMIFS(INDEX('Model Participation Data'!$N$8:$DX$57,0,MATCH(CONCATENATE($J2495,N$6),'Model Participation Data'!$N$6:$DX$6,0)),'Model Participation Data'!$B$8:$B$57,$C2495,'Model Participation Data'!$C$8:$C$57,$D2495)),"-",SUMIFS(INDEX('Model Participation Data'!$N$8:$DX$57,0,MATCH(CONCATENATE($J2495,N$6),'Model Participation Data'!$N$6:$DX$6,0)),'Model Participation Data'!$B$8:$B$57,$C2495,'Model Participation Data'!$C$8:$C$57,$D2495))</f>
        <v>0</v>
      </c>
      <c r="O2495" s="154">
        <f>IF(ISNA(SUMIFS(INDEX('Model Participation Data'!$N$8:$DX$57,0,MATCH(CONCATENATE($J2495,O$6),'Model Participation Data'!$N$6:$DX$6,0)),'Model Participation Data'!$B$8:$B$57,$C2495,'Model Participation Data'!$C$8:$C$57,$D2495)),"-",SUMIFS(INDEX('Model Participation Data'!$N$8:$DX$57,0,MATCH(CONCATENATE($J2495,O$6),'Model Participation Data'!$N$6:$DX$6,0)),'Model Participation Data'!$B$8:$B$57,$C2495,'Model Participation Data'!$C$8:$C$57,$D2495))</f>
        <v>0</v>
      </c>
    </row>
    <row r="2496" spans="2:15" x14ac:dyDescent="0.35">
      <c r="B2496" s="37" t="s">
        <v>80</v>
      </c>
      <c r="C2496" s="38" t="str">
        <f>IF(ISBLANK('Model Participation Data'!$B$107),"-",'Model Participation Data'!$B$107)</f>
        <v>-</v>
      </c>
      <c r="D2496" s="38" t="str">
        <f>IF(ISBLANK('Model Participation Data'!$C$107),"-",'Model Participation Data'!$C$107)</f>
        <v>-</v>
      </c>
      <c r="E2496" s="38" t="str">
        <f>IF(ISBLANK('Model Participation Data'!$D$107),"-",'Model Participation Data'!$D$107)</f>
        <v>-</v>
      </c>
      <c r="F2496" s="38" t="str">
        <f>IF(ISBLANK('Model Participation Data'!$E$107),"-",'Model Participation Data'!$E$107)</f>
        <v>-</v>
      </c>
      <c r="G2496" s="151" t="str">
        <f>IF(ISBLANK('Model Participation Data'!$F$107),"-",'Model Participation Data'!$F$107)</f>
        <v>-</v>
      </c>
      <c r="H2496" s="253">
        <v>3</v>
      </c>
      <c r="I2496" s="253">
        <v>2</v>
      </c>
      <c r="J2496" s="150" t="str">
        <f t="shared" si="85"/>
        <v>32</v>
      </c>
      <c r="K2496" s="38" t="str">
        <f>IF(ISBLANK('Model Participation Data'!$L$107),"-",'Model Participation Data'!$L$107)</f>
        <v>-</v>
      </c>
      <c r="L2496" s="39" t="str">
        <f>IF(ISBLANK('Model Participation Data'!$M$107),"-",'Model Participation Data'!$M$107)</f>
        <v>-</v>
      </c>
      <c r="M2496" s="254">
        <f>IF(ISNA(SUMIFS(INDEX('Model Participation Data'!$N$8:$DX$57,0,MATCH(CONCATENATE($J2496,M$6),'Model Participation Data'!$N$6:$DX$6,0)),'Model Participation Data'!$B$8:$B$57,$C2496,'Model Participation Data'!$C$8:$C$57,$D2496)),"-",SUMIFS(INDEX('Model Participation Data'!$N$8:$DX$57,0,MATCH(CONCATENATE($J2496,M$6),'Model Participation Data'!$N$6:$DX$6,0)),'Model Participation Data'!$B$8:$B$57,$C2496,'Model Participation Data'!$C$8:$C$57,$D2496))</f>
        <v>0</v>
      </c>
      <c r="N2496" s="254">
        <f>IF(ISNA(SUMIFS(INDEX('Model Participation Data'!$N$8:$DX$57,0,MATCH(CONCATENATE($J2496,N$6),'Model Participation Data'!$N$6:$DX$6,0)),'Model Participation Data'!$B$8:$B$57,$C2496,'Model Participation Data'!$C$8:$C$57,$D2496)),"-",SUMIFS(INDEX('Model Participation Data'!$N$8:$DX$57,0,MATCH(CONCATENATE($J2496,N$6),'Model Participation Data'!$N$6:$DX$6,0)),'Model Participation Data'!$B$8:$B$57,$C2496,'Model Participation Data'!$C$8:$C$57,$D2496))</f>
        <v>0</v>
      </c>
      <c r="O2496" s="154">
        <f>IF(ISNA(SUMIFS(INDEX('Model Participation Data'!$N$8:$DX$57,0,MATCH(CONCATENATE($J2496,O$6),'Model Participation Data'!$N$6:$DX$6,0)),'Model Participation Data'!$B$8:$B$57,$C2496,'Model Participation Data'!$C$8:$C$57,$D2496)),"-",SUMIFS(INDEX('Model Participation Data'!$N$8:$DX$57,0,MATCH(CONCATENATE($J2496,O$6),'Model Participation Data'!$N$6:$DX$6,0)),'Model Participation Data'!$B$8:$B$57,$C2496,'Model Participation Data'!$C$8:$C$57,$D2496))</f>
        <v>0</v>
      </c>
    </row>
    <row r="2497" spans="2:15" x14ac:dyDescent="0.35">
      <c r="B2497" s="37" t="s">
        <v>80</v>
      </c>
      <c r="C2497" s="38" t="str">
        <f>IF(ISBLANK('Model Participation Data'!$B$107),"-",'Model Participation Data'!$B$107)</f>
        <v>-</v>
      </c>
      <c r="D2497" s="38" t="str">
        <f>IF(ISBLANK('Model Participation Data'!$C$107),"-",'Model Participation Data'!$C$107)</f>
        <v>-</v>
      </c>
      <c r="E2497" s="38" t="str">
        <f>IF(ISBLANK('Model Participation Data'!$D$107),"-",'Model Participation Data'!$D$107)</f>
        <v>-</v>
      </c>
      <c r="F2497" s="38" t="str">
        <f>IF(ISBLANK('Model Participation Data'!$E$107),"-",'Model Participation Data'!$E$107)</f>
        <v>-</v>
      </c>
      <c r="G2497" s="151" t="str">
        <f>IF(ISBLANK('Model Participation Data'!$F$107),"-",'Model Participation Data'!$F$107)</f>
        <v>-</v>
      </c>
      <c r="H2497" s="253">
        <v>3</v>
      </c>
      <c r="I2497" s="253">
        <v>3</v>
      </c>
      <c r="J2497" s="150" t="str">
        <f t="shared" si="85"/>
        <v>33</v>
      </c>
      <c r="K2497" s="38" t="str">
        <f>IF(ISBLANK('Model Participation Data'!$L$107),"-",'Model Participation Data'!$L$107)</f>
        <v>-</v>
      </c>
      <c r="L2497" s="39" t="str">
        <f>IF(ISBLANK('Model Participation Data'!$M$107),"-",'Model Participation Data'!$M$107)</f>
        <v>-</v>
      </c>
      <c r="M2497" s="254">
        <f>IF(ISNA(SUMIFS(INDEX('Model Participation Data'!$N$8:$DX$57,0,MATCH(CONCATENATE($J2497,M$6),'Model Participation Data'!$N$6:$DX$6,0)),'Model Participation Data'!$B$8:$B$57,$C2497,'Model Participation Data'!$C$8:$C$57,$D2497)),"-",SUMIFS(INDEX('Model Participation Data'!$N$8:$DX$57,0,MATCH(CONCATENATE($J2497,M$6),'Model Participation Data'!$N$6:$DX$6,0)),'Model Participation Data'!$B$8:$B$57,$C2497,'Model Participation Data'!$C$8:$C$57,$D2497))</f>
        <v>0</v>
      </c>
      <c r="N2497" s="254">
        <f>IF(ISNA(SUMIFS(INDEX('Model Participation Data'!$N$8:$DX$57,0,MATCH(CONCATENATE($J2497,N$6),'Model Participation Data'!$N$6:$DX$6,0)),'Model Participation Data'!$B$8:$B$57,$C2497,'Model Participation Data'!$C$8:$C$57,$D2497)),"-",SUMIFS(INDEX('Model Participation Data'!$N$8:$DX$57,0,MATCH(CONCATENATE($J2497,N$6),'Model Participation Data'!$N$6:$DX$6,0)),'Model Participation Data'!$B$8:$B$57,$C2497,'Model Participation Data'!$C$8:$C$57,$D2497))</f>
        <v>0</v>
      </c>
      <c r="O2497" s="154">
        <f>IF(ISNA(SUMIFS(INDEX('Model Participation Data'!$N$8:$DX$57,0,MATCH(CONCATENATE($J2497,O$6),'Model Participation Data'!$N$6:$DX$6,0)),'Model Participation Data'!$B$8:$B$57,$C2497,'Model Participation Data'!$C$8:$C$57,$D2497)),"-",SUMIFS(INDEX('Model Participation Data'!$N$8:$DX$57,0,MATCH(CONCATENATE($J2497,O$6),'Model Participation Data'!$N$6:$DX$6,0)),'Model Participation Data'!$B$8:$B$57,$C2497,'Model Participation Data'!$C$8:$C$57,$D2497))</f>
        <v>0</v>
      </c>
    </row>
    <row r="2498" spans="2:15" x14ac:dyDescent="0.35">
      <c r="B2498" s="37" t="s">
        <v>80</v>
      </c>
      <c r="C2498" s="38" t="str">
        <f>IF(ISBLANK('Model Participation Data'!$B$107),"-",'Model Participation Data'!$B$107)</f>
        <v>-</v>
      </c>
      <c r="D2498" s="38" t="str">
        <f>IF(ISBLANK('Model Participation Data'!$C$107),"-",'Model Participation Data'!$C$107)</f>
        <v>-</v>
      </c>
      <c r="E2498" s="38" t="str">
        <f>IF(ISBLANK('Model Participation Data'!$D$107),"-",'Model Participation Data'!$D$107)</f>
        <v>-</v>
      </c>
      <c r="F2498" s="38" t="str">
        <f>IF(ISBLANK('Model Participation Data'!$E$107),"-",'Model Participation Data'!$E$107)</f>
        <v>-</v>
      </c>
      <c r="G2498" s="151" t="str">
        <f>IF(ISBLANK('Model Participation Data'!$F$107),"-",'Model Participation Data'!$F$107)</f>
        <v>-</v>
      </c>
      <c r="H2498" s="253">
        <v>3</v>
      </c>
      <c r="I2498" s="253">
        <v>4</v>
      </c>
      <c r="J2498" s="150" t="str">
        <f t="shared" si="85"/>
        <v>34</v>
      </c>
      <c r="K2498" s="38" t="str">
        <f>IF(ISBLANK('Model Participation Data'!$L$107),"-",'Model Participation Data'!$L$107)</f>
        <v>-</v>
      </c>
      <c r="L2498" s="39" t="str">
        <f>IF(ISBLANK('Model Participation Data'!$M$107),"-",'Model Participation Data'!$M$107)</f>
        <v>-</v>
      </c>
      <c r="M2498" s="254">
        <f>IF(ISNA(SUMIFS(INDEX('Model Participation Data'!$N$8:$DX$57,0,MATCH(CONCATENATE($J2498,M$6),'Model Participation Data'!$N$6:$DX$6,0)),'Model Participation Data'!$B$8:$B$57,$C2498,'Model Participation Data'!$C$8:$C$57,$D2498)),"-",SUMIFS(INDEX('Model Participation Data'!$N$8:$DX$57,0,MATCH(CONCATENATE($J2498,M$6),'Model Participation Data'!$N$6:$DX$6,0)),'Model Participation Data'!$B$8:$B$57,$C2498,'Model Participation Data'!$C$8:$C$57,$D2498))</f>
        <v>0</v>
      </c>
      <c r="N2498" s="254">
        <f>IF(ISNA(SUMIFS(INDEX('Model Participation Data'!$N$8:$DX$57,0,MATCH(CONCATENATE($J2498,N$6),'Model Participation Data'!$N$6:$DX$6,0)),'Model Participation Data'!$B$8:$B$57,$C2498,'Model Participation Data'!$C$8:$C$57,$D2498)),"-",SUMIFS(INDEX('Model Participation Data'!$N$8:$DX$57,0,MATCH(CONCATENATE($J2498,N$6),'Model Participation Data'!$N$6:$DX$6,0)),'Model Participation Data'!$B$8:$B$57,$C2498,'Model Participation Data'!$C$8:$C$57,$D2498))</f>
        <v>0</v>
      </c>
      <c r="O2498" s="154">
        <f>IF(ISNA(SUMIFS(INDEX('Model Participation Data'!$N$8:$DX$57,0,MATCH(CONCATENATE($J2498,O$6),'Model Participation Data'!$N$6:$DX$6,0)),'Model Participation Data'!$B$8:$B$57,$C2498,'Model Participation Data'!$C$8:$C$57,$D2498)),"-",SUMIFS(INDEX('Model Participation Data'!$N$8:$DX$57,0,MATCH(CONCATENATE($J2498,O$6),'Model Participation Data'!$N$6:$DX$6,0)),'Model Participation Data'!$B$8:$B$57,$C2498,'Model Participation Data'!$C$8:$C$57,$D2498))</f>
        <v>0</v>
      </c>
    </row>
    <row r="2499" spans="2:15" x14ac:dyDescent="0.35">
      <c r="B2499" s="37" t="s">
        <v>80</v>
      </c>
      <c r="C2499" s="38" t="str">
        <f>IF(ISBLANK('Model Participation Data'!$B$107),"-",'Model Participation Data'!$B$107)</f>
        <v>-</v>
      </c>
      <c r="D2499" s="38" t="str">
        <f>IF(ISBLANK('Model Participation Data'!$C$107),"-",'Model Participation Data'!$C$107)</f>
        <v>-</v>
      </c>
      <c r="E2499" s="38" t="str">
        <f>IF(ISBLANK('Model Participation Data'!$D$107),"-",'Model Participation Data'!$D$107)</f>
        <v>-</v>
      </c>
      <c r="F2499" s="38" t="str">
        <f>IF(ISBLANK('Model Participation Data'!$E$107),"-",'Model Participation Data'!$E$107)</f>
        <v>-</v>
      </c>
      <c r="G2499" s="151" t="str">
        <f>IF(ISBLANK('Model Participation Data'!$F$107),"-",'Model Participation Data'!$F$107)</f>
        <v>-</v>
      </c>
      <c r="H2499" s="253">
        <v>3</v>
      </c>
      <c r="I2499" s="253">
        <v>5</v>
      </c>
      <c r="J2499" s="150" t="str">
        <f t="shared" si="85"/>
        <v>35</v>
      </c>
      <c r="K2499" s="38" t="str">
        <f>IF(ISBLANK('Model Participation Data'!$L$107),"-",'Model Participation Data'!$L$107)</f>
        <v>-</v>
      </c>
      <c r="L2499" s="39" t="str">
        <f>IF(ISBLANK('Model Participation Data'!$M$107),"-",'Model Participation Data'!$M$107)</f>
        <v>-</v>
      </c>
      <c r="M2499" s="254">
        <f>IF(ISNA(SUMIFS(INDEX('Model Participation Data'!$N$8:$DX$57,0,MATCH(CONCATENATE($J2499,M$6),'Model Participation Data'!$N$6:$DX$6,0)),'Model Participation Data'!$B$8:$B$57,$C2499,'Model Participation Data'!$C$8:$C$57,$D2499)),"-",SUMIFS(INDEX('Model Participation Data'!$N$8:$DX$57,0,MATCH(CONCATENATE($J2499,M$6),'Model Participation Data'!$N$6:$DX$6,0)),'Model Participation Data'!$B$8:$B$57,$C2499,'Model Participation Data'!$C$8:$C$57,$D2499))</f>
        <v>0</v>
      </c>
      <c r="N2499" s="254">
        <f>IF(ISNA(SUMIFS(INDEX('Model Participation Data'!$N$8:$DX$57,0,MATCH(CONCATENATE($J2499,N$6),'Model Participation Data'!$N$6:$DX$6,0)),'Model Participation Data'!$B$8:$B$57,$C2499,'Model Participation Data'!$C$8:$C$57,$D2499)),"-",SUMIFS(INDEX('Model Participation Data'!$N$8:$DX$57,0,MATCH(CONCATENATE($J2499,N$6),'Model Participation Data'!$N$6:$DX$6,0)),'Model Participation Data'!$B$8:$B$57,$C2499,'Model Participation Data'!$C$8:$C$57,$D2499))</f>
        <v>0</v>
      </c>
      <c r="O2499" s="154">
        <f>IF(ISNA(SUMIFS(INDEX('Model Participation Data'!$N$8:$DX$57,0,MATCH(CONCATENATE($J2499,O$6),'Model Participation Data'!$N$6:$DX$6,0)),'Model Participation Data'!$B$8:$B$57,$C2499,'Model Participation Data'!$C$8:$C$57,$D2499)),"-",SUMIFS(INDEX('Model Participation Data'!$N$8:$DX$57,0,MATCH(CONCATENATE($J2499,O$6),'Model Participation Data'!$N$6:$DX$6,0)),'Model Participation Data'!$B$8:$B$57,$C2499,'Model Participation Data'!$C$8:$C$57,$D2499))</f>
        <v>0</v>
      </c>
    </row>
    <row r="2500" spans="2:15" x14ac:dyDescent="0.35">
      <c r="B2500" s="37" t="s">
        <v>80</v>
      </c>
      <c r="C2500" s="38" t="str">
        <f>IF(ISBLANK('Model Participation Data'!$B$107),"-",'Model Participation Data'!$B$107)</f>
        <v>-</v>
      </c>
      <c r="D2500" s="38" t="str">
        <f>IF(ISBLANK('Model Participation Data'!$C$107),"-",'Model Participation Data'!$C$107)</f>
        <v>-</v>
      </c>
      <c r="E2500" s="38" t="str">
        <f>IF(ISBLANK('Model Participation Data'!$D$107),"-",'Model Participation Data'!$D$107)</f>
        <v>-</v>
      </c>
      <c r="F2500" s="38" t="str">
        <f>IF(ISBLANK('Model Participation Data'!$E$107),"-",'Model Participation Data'!$E$107)</f>
        <v>-</v>
      </c>
      <c r="G2500" s="151" t="str">
        <f>IF(ISBLANK('Model Participation Data'!$F$107),"-",'Model Participation Data'!$F$107)</f>
        <v>-</v>
      </c>
      <c r="H2500" s="253">
        <v>3</v>
      </c>
      <c r="I2500" s="253" t="s">
        <v>65</v>
      </c>
      <c r="J2500" s="150" t="str">
        <f t="shared" si="85"/>
        <v>3Goal</v>
      </c>
      <c r="K2500" s="38" t="str">
        <f>IF(ISBLANK('Model Participation Data'!$L$107),"-",'Model Participation Data'!$L$107)</f>
        <v>-</v>
      </c>
      <c r="L2500" s="39" t="str">
        <f>IF(ISBLANK('Model Participation Data'!$M$107),"-",'Model Participation Data'!$M$107)</f>
        <v>-</v>
      </c>
      <c r="M2500" s="254" t="str">
        <f>IF(ISNA(SUMIFS(INDEX('Model Participation Data'!$N$8:$DX$57,0,MATCH(CONCATENATE($J2500,M$6),'Model Participation Data'!$N$6:$DX$6,0)),'Model Participation Data'!$B$8:$B$57,$C2500,'Model Participation Data'!$C$8:$C$57,$D2500)),"-",SUMIFS(INDEX('Model Participation Data'!$N$8:$DX$57,0,MATCH(CONCATENATE($J2500,M$6),'Model Participation Data'!$N$6:$DX$6,0)),'Model Participation Data'!$B$8:$B$57,$C2500,'Model Participation Data'!$C$8:$C$57,$D2500))</f>
        <v>-</v>
      </c>
      <c r="N2500" s="254" t="str">
        <f>IF(ISNA(SUMIFS(INDEX('Model Participation Data'!$N$8:$DX$57,0,MATCH(CONCATENATE($J2500,N$6),'Model Participation Data'!$N$6:$DX$6,0)),'Model Participation Data'!$B$8:$B$57,$C2500,'Model Participation Data'!$C$8:$C$57,$D2500)),"-",SUMIFS(INDEX('Model Participation Data'!$N$8:$DX$57,0,MATCH(CONCATENATE($J2500,N$6),'Model Participation Data'!$N$6:$DX$6,0)),'Model Participation Data'!$B$8:$B$57,$C2500,'Model Participation Data'!$C$8:$C$57,$D2500))</f>
        <v>-</v>
      </c>
      <c r="O2500" s="154">
        <f>IF(ISNA(SUMIFS(INDEX('Model Participation Data'!$N$8:$DX$57,0,MATCH(CONCATENATE($J2500,O$6),'Model Participation Data'!$N$6:$DX$6,0)),'Model Participation Data'!$B$8:$B$57,$C2500,'Model Participation Data'!$C$8:$C$57,$D2500)),"-",SUMIFS(INDEX('Model Participation Data'!$N$8:$DX$57,0,MATCH(CONCATENATE($J2500,O$6),'Model Participation Data'!$N$6:$DX$6,0)),'Model Participation Data'!$B$8:$B$57,$C2500,'Model Participation Data'!$C$8:$C$57,$D2500))</f>
        <v>0</v>
      </c>
    </row>
    <row r="2501" spans="2:15" x14ac:dyDescent="0.35">
      <c r="B2501" s="37" t="s">
        <v>80</v>
      </c>
      <c r="C2501" s="38" t="str">
        <f>IF(ISBLANK('Model Participation Data'!$B$107),"-",'Model Participation Data'!$B$107)</f>
        <v>-</v>
      </c>
      <c r="D2501" s="38" t="str">
        <f>IF(ISBLANK('Model Participation Data'!$C$107),"-",'Model Participation Data'!$C$107)</f>
        <v>-</v>
      </c>
      <c r="E2501" s="38" t="str">
        <f>IF(ISBLANK('Model Participation Data'!$D$107),"-",'Model Participation Data'!$D$107)</f>
        <v>-</v>
      </c>
      <c r="F2501" s="38" t="str">
        <f>IF(ISBLANK('Model Participation Data'!$E$107),"-",'Model Participation Data'!$E$107)</f>
        <v>-</v>
      </c>
      <c r="G2501" s="151" t="str">
        <f>IF(ISBLANK('Model Participation Data'!$F$107),"-",'Model Participation Data'!$F$107)</f>
        <v>-</v>
      </c>
      <c r="H2501" s="253">
        <v>4</v>
      </c>
      <c r="I2501" s="253">
        <v>1</v>
      </c>
      <c r="J2501" s="150" t="str">
        <f t="shared" si="85"/>
        <v>41</v>
      </c>
      <c r="K2501" s="38" t="str">
        <f>IF(ISBLANK('Model Participation Data'!$L$107),"-",'Model Participation Data'!$L$107)</f>
        <v>-</v>
      </c>
      <c r="L2501" s="39" t="str">
        <f>IF(ISBLANK('Model Participation Data'!$M$107),"-",'Model Participation Data'!$M$107)</f>
        <v>-</v>
      </c>
      <c r="M2501" s="254">
        <f>IF(ISNA(SUMIFS(INDEX('Model Participation Data'!$N$8:$DX$57,0,MATCH(CONCATENATE($J2501,M$6),'Model Participation Data'!$N$6:$DX$6,0)),'Model Participation Data'!$B$8:$B$57,$C2501,'Model Participation Data'!$C$8:$C$57,$D2501)),"-",SUMIFS(INDEX('Model Participation Data'!$N$8:$DX$57,0,MATCH(CONCATENATE($J2501,M$6),'Model Participation Data'!$N$6:$DX$6,0)),'Model Participation Data'!$B$8:$B$57,$C2501,'Model Participation Data'!$C$8:$C$57,$D2501))</f>
        <v>0</v>
      </c>
      <c r="N2501" s="254">
        <f>IF(ISNA(SUMIFS(INDEX('Model Participation Data'!$N$8:$DX$57,0,MATCH(CONCATENATE($J2501,N$6),'Model Participation Data'!$N$6:$DX$6,0)),'Model Participation Data'!$B$8:$B$57,$C2501,'Model Participation Data'!$C$8:$C$57,$D2501)),"-",SUMIFS(INDEX('Model Participation Data'!$N$8:$DX$57,0,MATCH(CONCATENATE($J2501,N$6),'Model Participation Data'!$N$6:$DX$6,0)),'Model Participation Data'!$B$8:$B$57,$C2501,'Model Participation Data'!$C$8:$C$57,$D2501))</f>
        <v>0</v>
      </c>
      <c r="O2501" s="154">
        <f>IF(ISNA(SUMIFS(INDEX('Model Participation Data'!$N$8:$DX$57,0,MATCH(CONCATENATE($J2501,O$6),'Model Participation Data'!$N$6:$DX$6,0)),'Model Participation Data'!$B$8:$B$57,$C2501,'Model Participation Data'!$C$8:$C$57,$D2501)),"-",SUMIFS(INDEX('Model Participation Data'!$N$8:$DX$57,0,MATCH(CONCATENATE($J2501,O$6),'Model Participation Data'!$N$6:$DX$6,0)),'Model Participation Data'!$B$8:$B$57,$C2501,'Model Participation Data'!$C$8:$C$57,$D2501))</f>
        <v>0</v>
      </c>
    </row>
    <row r="2502" spans="2:15" x14ac:dyDescent="0.35">
      <c r="B2502" s="37" t="s">
        <v>80</v>
      </c>
      <c r="C2502" s="38" t="str">
        <f>IF(ISBLANK('Model Participation Data'!$B$107),"-",'Model Participation Data'!$B$107)</f>
        <v>-</v>
      </c>
      <c r="D2502" s="38" t="str">
        <f>IF(ISBLANK('Model Participation Data'!$C$107),"-",'Model Participation Data'!$C$107)</f>
        <v>-</v>
      </c>
      <c r="E2502" s="38" t="str">
        <f>IF(ISBLANK('Model Participation Data'!$D$107),"-",'Model Participation Data'!$D$107)</f>
        <v>-</v>
      </c>
      <c r="F2502" s="38" t="str">
        <f>IF(ISBLANK('Model Participation Data'!$E$107),"-",'Model Participation Data'!$E$107)</f>
        <v>-</v>
      </c>
      <c r="G2502" s="151" t="str">
        <f>IF(ISBLANK('Model Participation Data'!$F$107),"-",'Model Participation Data'!$F$107)</f>
        <v>-</v>
      </c>
      <c r="H2502" s="253">
        <v>4</v>
      </c>
      <c r="I2502" s="253">
        <v>2</v>
      </c>
      <c r="J2502" s="150" t="str">
        <f t="shared" si="85"/>
        <v>42</v>
      </c>
      <c r="K2502" s="38" t="str">
        <f>IF(ISBLANK('Model Participation Data'!$L$107),"-",'Model Participation Data'!$L$107)</f>
        <v>-</v>
      </c>
      <c r="L2502" s="39" t="str">
        <f>IF(ISBLANK('Model Participation Data'!$M$107),"-",'Model Participation Data'!$M$107)</f>
        <v>-</v>
      </c>
      <c r="M2502" s="254">
        <f>IF(ISNA(SUMIFS(INDEX('Model Participation Data'!$N$8:$DX$57,0,MATCH(CONCATENATE($J2502,M$6),'Model Participation Data'!$N$6:$DX$6,0)),'Model Participation Data'!$B$8:$B$57,$C2502,'Model Participation Data'!$C$8:$C$57,$D2502)),"-",SUMIFS(INDEX('Model Participation Data'!$N$8:$DX$57,0,MATCH(CONCATENATE($J2502,M$6),'Model Participation Data'!$N$6:$DX$6,0)),'Model Participation Data'!$B$8:$B$57,$C2502,'Model Participation Data'!$C$8:$C$57,$D2502))</f>
        <v>0</v>
      </c>
      <c r="N2502" s="254">
        <f>IF(ISNA(SUMIFS(INDEX('Model Participation Data'!$N$8:$DX$57,0,MATCH(CONCATENATE($J2502,N$6),'Model Participation Data'!$N$6:$DX$6,0)),'Model Participation Data'!$B$8:$B$57,$C2502,'Model Participation Data'!$C$8:$C$57,$D2502)),"-",SUMIFS(INDEX('Model Participation Data'!$N$8:$DX$57,0,MATCH(CONCATENATE($J2502,N$6),'Model Participation Data'!$N$6:$DX$6,0)),'Model Participation Data'!$B$8:$B$57,$C2502,'Model Participation Data'!$C$8:$C$57,$D2502))</f>
        <v>0</v>
      </c>
      <c r="O2502" s="154">
        <f>IF(ISNA(SUMIFS(INDEX('Model Participation Data'!$N$8:$DX$57,0,MATCH(CONCATENATE($J2502,O$6),'Model Participation Data'!$N$6:$DX$6,0)),'Model Participation Data'!$B$8:$B$57,$C2502,'Model Participation Data'!$C$8:$C$57,$D2502)),"-",SUMIFS(INDEX('Model Participation Data'!$N$8:$DX$57,0,MATCH(CONCATENATE($J2502,O$6),'Model Participation Data'!$N$6:$DX$6,0)),'Model Participation Data'!$B$8:$B$57,$C2502,'Model Participation Data'!$C$8:$C$57,$D2502))</f>
        <v>0</v>
      </c>
    </row>
    <row r="2503" spans="2:15" x14ac:dyDescent="0.35">
      <c r="B2503" s="37" t="s">
        <v>80</v>
      </c>
      <c r="C2503" s="38" t="str">
        <f>IF(ISBLANK('Model Participation Data'!$B$107),"-",'Model Participation Data'!$B$107)</f>
        <v>-</v>
      </c>
      <c r="D2503" s="38" t="str">
        <f>IF(ISBLANK('Model Participation Data'!$C$107),"-",'Model Participation Data'!$C$107)</f>
        <v>-</v>
      </c>
      <c r="E2503" s="38" t="str">
        <f>IF(ISBLANK('Model Participation Data'!$D$107),"-",'Model Participation Data'!$D$107)</f>
        <v>-</v>
      </c>
      <c r="F2503" s="38" t="str">
        <f>IF(ISBLANK('Model Participation Data'!$E$107),"-",'Model Participation Data'!$E$107)</f>
        <v>-</v>
      </c>
      <c r="G2503" s="151" t="str">
        <f>IF(ISBLANK('Model Participation Data'!$F$107),"-",'Model Participation Data'!$F$107)</f>
        <v>-</v>
      </c>
      <c r="H2503" s="253">
        <v>4</v>
      </c>
      <c r="I2503" s="253">
        <v>3</v>
      </c>
      <c r="J2503" s="150" t="str">
        <f t="shared" si="85"/>
        <v>43</v>
      </c>
      <c r="K2503" s="38" t="str">
        <f>IF(ISBLANK('Model Participation Data'!$L$107),"-",'Model Participation Data'!$L$107)</f>
        <v>-</v>
      </c>
      <c r="L2503" s="39" t="str">
        <f>IF(ISBLANK('Model Participation Data'!$M$107),"-",'Model Participation Data'!$M$107)</f>
        <v>-</v>
      </c>
      <c r="M2503" s="254">
        <f>IF(ISNA(SUMIFS(INDEX('Model Participation Data'!$N$8:$DX$57,0,MATCH(CONCATENATE($J2503,M$6),'Model Participation Data'!$N$6:$DX$6,0)),'Model Participation Data'!$B$8:$B$57,$C2503,'Model Participation Data'!$C$8:$C$57,$D2503)),"-",SUMIFS(INDEX('Model Participation Data'!$N$8:$DX$57,0,MATCH(CONCATENATE($J2503,M$6),'Model Participation Data'!$N$6:$DX$6,0)),'Model Participation Data'!$B$8:$B$57,$C2503,'Model Participation Data'!$C$8:$C$57,$D2503))</f>
        <v>0</v>
      </c>
      <c r="N2503" s="254">
        <f>IF(ISNA(SUMIFS(INDEX('Model Participation Data'!$N$8:$DX$57,0,MATCH(CONCATENATE($J2503,N$6),'Model Participation Data'!$N$6:$DX$6,0)),'Model Participation Data'!$B$8:$B$57,$C2503,'Model Participation Data'!$C$8:$C$57,$D2503)),"-",SUMIFS(INDEX('Model Participation Data'!$N$8:$DX$57,0,MATCH(CONCATENATE($J2503,N$6),'Model Participation Data'!$N$6:$DX$6,0)),'Model Participation Data'!$B$8:$B$57,$C2503,'Model Participation Data'!$C$8:$C$57,$D2503))</f>
        <v>0</v>
      </c>
      <c r="O2503" s="154">
        <f>IF(ISNA(SUMIFS(INDEX('Model Participation Data'!$N$8:$DX$57,0,MATCH(CONCATENATE($J2503,O$6),'Model Participation Data'!$N$6:$DX$6,0)),'Model Participation Data'!$B$8:$B$57,$C2503,'Model Participation Data'!$C$8:$C$57,$D2503)),"-",SUMIFS(INDEX('Model Participation Data'!$N$8:$DX$57,0,MATCH(CONCATENATE($J2503,O$6),'Model Participation Data'!$N$6:$DX$6,0)),'Model Participation Data'!$B$8:$B$57,$C2503,'Model Participation Data'!$C$8:$C$57,$D2503))</f>
        <v>0</v>
      </c>
    </row>
    <row r="2504" spans="2:15" x14ac:dyDescent="0.35">
      <c r="B2504" s="37" t="s">
        <v>80</v>
      </c>
      <c r="C2504" s="38" t="str">
        <f>IF(ISBLANK('Model Participation Data'!$B$107),"-",'Model Participation Data'!$B$107)</f>
        <v>-</v>
      </c>
      <c r="D2504" s="38" t="str">
        <f>IF(ISBLANK('Model Participation Data'!$C$107),"-",'Model Participation Data'!$C$107)</f>
        <v>-</v>
      </c>
      <c r="E2504" s="38" t="str">
        <f>IF(ISBLANK('Model Participation Data'!$D$107),"-",'Model Participation Data'!$D$107)</f>
        <v>-</v>
      </c>
      <c r="F2504" s="38" t="str">
        <f>IF(ISBLANK('Model Participation Data'!$E$107),"-",'Model Participation Data'!$E$107)</f>
        <v>-</v>
      </c>
      <c r="G2504" s="151" t="str">
        <f>IF(ISBLANK('Model Participation Data'!$F$107),"-",'Model Participation Data'!$F$107)</f>
        <v>-</v>
      </c>
      <c r="H2504" s="253">
        <v>4</v>
      </c>
      <c r="I2504" s="253">
        <v>4</v>
      </c>
      <c r="J2504" s="150" t="str">
        <f t="shared" si="85"/>
        <v>44</v>
      </c>
      <c r="K2504" s="38" t="str">
        <f>IF(ISBLANK('Model Participation Data'!$L$107),"-",'Model Participation Data'!$L$107)</f>
        <v>-</v>
      </c>
      <c r="L2504" s="39" t="str">
        <f>IF(ISBLANK('Model Participation Data'!$M$107),"-",'Model Participation Data'!$M$107)</f>
        <v>-</v>
      </c>
      <c r="M2504" s="254">
        <f>IF(ISNA(SUMIFS(INDEX('Model Participation Data'!$N$8:$DX$57,0,MATCH(CONCATENATE($J2504,M$6),'Model Participation Data'!$N$6:$DX$6,0)),'Model Participation Data'!$B$8:$B$57,$C2504,'Model Participation Data'!$C$8:$C$57,$D2504)),"-",SUMIFS(INDEX('Model Participation Data'!$N$8:$DX$57,0,MATCH(CONCATENATE($J2504,M$6),'Model Participation Data'!$N$6:$DX$6,0)),'Model Participation Data'!$B$8:$B$57,$C2504,'Model Participation Data'!$C$8:$C$57,$D2504))</f>
        <v>0</v>
      </c>
      <c r="N2504" s="254">
        <f>IF(ISNA(SUMIFS(INDEX('Model Participation Data'!$N$8:$DX$57,0,MATCH(CONCATENATE($J2504,N$6),'Model Participation Data'!$N$6:$DX$6,0)),'Model Participation Data'!$B$8:$B$57,$C2504,'Model Participation Data'!$C$8:$C$57,$D2504)),"-",SUMIFS(INDEX('Model Participation Data'!$N$8:$DX$57,0,MATCH(CONCATENATE($J2504,N$6),'Model Participation Data'!$N$6:$DX$6,0)),'Model Participation Data'!$B$8:$B$57,$C2504,'Model Participation Data'!$C$8:$C$57,$D2504))</f>
        <v>0</v>
      </c>
      <c r="O2504" s="154">
        <f>IF(ISNA(SUMIFS(INDEX('Model Participation Data'!$N$8:$DX$57,0,MATCH(CONCATENATE($J2504,O$6),'Model Participation Data'!$N$6:$DX$6,0)),'Model Participation Data'!$B$8:$B$57,$C2504,'Model Participation Data'!$C$8:$C$57,$D2504)),"-",SUMIFS(INDEX('Model Participation Data'!$N$8:$DX$57,0,MATCH(CONCATENATE($J2504,O$6),'Model Participation Data'!$N$6:$DX$6,0)),'Model Participation Data'!$B$8:$B$57,$C2504,'Model Participation Data'!$C$8:$C$57,$D2504))</f>
        <v>0</v>
      </c>
    </row>
    <row r="2505" spans="2:15" x14ac:dyDescent="0.35">
      <c r="B2505" s="37" t="s">
        <v>80</v>
      </c>
      <c r="C2505" s="38" t="str">
        <f>IF(ISBLANK('Model Participation Data'!$B$107),"-",'Model Participation Data'!$B$107)</f>
        <v>-</v>
      </c>
      <c r="D2505" s="38" t="str">
        <f>IF(ISBLANK('Model Participation Data'!$C$107),"-",'Model Participation Data'!$C$107)</f>
        <v>-</v>
      </c>
      <c r="E2505" s="38" t="str">
        <f>IF(ISBLANK('Model Participation Data'!$D$107),"-",'Model Participation Data'!$D$107)</f>
        <v>-</v>
      </c>
      <c r="F2505" s="38" t="str">
        <f>IF(ISBLANK('Model Participation Data'!$E$107),"-",'Model Participation Data'!$E$107)</f>
        <v>-</v>
      </c>
      <c r="G2505" s="151" t="str">
        <f>IF(ISBLANK('Model Participation Data'!$F$107),"-",'Model Participation Data'!$F$107)</f>
        <v>-</v>
      </c>
      <c r="H2505" s="253">
        <v>4</v>
      </c>
      <c r="I2505" s="253">
        <v>5</v>
      </c>
      <c r="J2505" s="150" t="str">
        <f t="shared" si="85"/>
        <v>45</v>
      </c>
      <c r="K2505" s="38" t="str">
        <f>IF(ISBLANK('Model Participation Data'!$L$107),"-",'Model Participation Data'!$L$107)</f>
        <v>-</v>
      </c>
      <c r="L2505" s="39" t="str">
        <f>IF(ISBLANK('Model Participation Data'!$M$107),"-",'Model Participation Data'!$M$107)</f>
        <v>-</v>
      </c>
      <c r="M2505" s="254">
        <f>IF(ISNA(SUMIFS(INDEX('Model Participation Data'!$N$8:$DX$57,0,MATCH(CONCATENATE($J2505,M$6),'Model Participation Data'!$N$6:$DX$6,0)),'Model Participation Data'!$B$8:$B$57,$C2505,'Model Participation Data'!$C$8:$C$57,$D2505)),"-",SUMIFS(INDEX('Model Participation Data'!$N$8:$DX$57,0,MATCH(CONCATENATE($J2505,M$6),'Model Participation Data'!$N$6:$DX$6,0)),'Model Participation Data'!$B$8:$B$57,$C2505,'Model Participation Data'!$C$8:$C$57,$D2505))</f>
        <v>0</v>
      </c>
      <c r="N2505" s="254">
        <f>IF(ISNA(SUMIFS(INDEX('Model Participation Data'!$N$8:$DX$57,0,MATCH(CONCATENATE($J2505,N$6),'Model Participation Data'!$N$6:$DX$6,0)),'Model Participation Data'!$B$8:$B$57,$C2505,'Model Participation Data'!$C$8:$C$57,$D2505)),"-",SUMIFS(INDEX('Model Participation Data'!$N$8:$DX$57,0,MATCH(CONCATENATE($J2505,N$6),'Model Participation Data'!$N$6:$DX$6,0)),'Model Participation Data'!$B$8:$B$57,$C2505,'Model Participation Data'!$C$8:$C$57,$D2505))</f>
        <v>0</v>
      </c>
      <c r="O2505" s="154">
        <f>IF(ISNA(SUMIFS(INDEX('Model Participation Data'!$N$8:$DX$57,0,MATCH(CONCATENATE($J2505,O$6),'Model Participation Data'!$N$6:$DX$6,0)),'Model Participation Data'!$B$8:$B$57,$C2505,'Model Participation Data'!$C$8:$C$57,$D2505)),"-",SUMIFS(INDEX('Model Participation Data'!$N$8:$DX$57,0,MATCH(CONCATENATE($J2505,O$6),'Model Participation Data'!$N$6:$DX$6,0)),'Model Participation Data'!$B$8:$B$57,$C2505,'Model Participation Data'!$C$8:$C$57,$D2505))</f>
        <v>0</v>
      </c>
    </row>
    <row r="2506" spans="2:15" x14ac:dyDescent="0.35">
      <c r="B2506" s="37" t="s">
        <v>80</v>
      </c>
      <c r="C2506" s="38" t="str">
        <f>IF(ISBLANK('Model Participation Data'!$B$107),"-",'Model Participation Data'!$B$107)</f>
        <v>-</v>
      </c>
      <c r="D2506" s="38" t="str">
        <f>IF(ISBLANK('Model Participation Data'!$C$107),"-",'Model Participation Data'!$C$107)</f>
        <v>-</v>
      </c>
      <c r="E2506" s="38" t="str">
        <f>IF(ISBLANK('Model Participation Data'!$D$107),"-",'Model Participation Data'!$D$107)</f>
        <v>-</v>
      </c>
      <c r="F2506" s="38" t="str">
        <f>IF(ISBLANK('Model Participation Data'!$E$107),"-",'Model Participation Data'!$E$107)</f>
        <v>-</v>
      </c>
      <c r="G2506" s="151" t="str">
        <f>IF(ISBLANK('Model Participation Data'!$F$107),"-",'Model Participation Data'!$F$107)</f>
        <v>-</v>
      </c>
      <c r="H2506" s="253">
        <v>4</v>
      </c>
      <c r="I2506" s="253" t="s">
        <v>65</v>
      </c>
      <c r="J2506" s="150" t="str">
        <f t="shared" si="85"/>
        <v>4Goal</v>
      </c>
      <c r="K2506" s="38" t="str">
        <f>IF(ISBLANK('Model Participation Data'!$L$107),"-",'Model Participation Data'!$L$107)</f>
        <v>-</v>
      </c>
      <c r="L2506" s="39" t="str">
        <f>IF(ISBLANK('Model Participation Data'!$M$107),"-",'Model Participation Data'!$M$107)</f>
        <v>-</v>
      </c>
      <c r="M2506" s="254" t="str">
        <f>IF(ISNA(SUMIFS(INDEX('Model Participation Data'!$N$8:$DX$57,0,MATCH(CONCATENATE($J2506,M$6),'Model Participation Data'!$N$6:$DX$6,0)),'Model Participation Data'!$B$8:$B$57,$C2506,'Model Participation Data'!$C$8:$C$57,$D2506)),"-",SUMIFS(INDEX('Model Participation Data'!$N$8:$DX$57,0,MATCH(CONCATENATE($J2506,M$6),'Model Participation Data'!$N$6:$DX$6,0)),'Model Participation Data'!$B$8:$B$57,$C2506,'Model Participation Data'!$C$8:$C$57,$D2506))</f>
        <v>-</v>
      </c>
      <c r="N2506" s="254" t="str">
        <f>IF(ISNA(SUMIFS(INDEX('Model Participation Data'!$N$8:$DX$57,0,MATCH(CONCATENATE($J2506,N$6),'Model Participation Data'!$N$6:$DX$6,0)),'Model Participation Data'!$B$8:$B$57,$C2506,'Model Participation Data'!$C$8:$C$57,$D2506)),"-",SUMIFS(INDEX('Model Participation Data'!$N$8:$DX$57,0,MATCH(CONCATENATE($J2506,N$6),'Model Participation Data'!$N$6:$DX$6,0)),'Model Participation Data'!$B$8:$B$57,$C2506,'Model Participation Data'!$C$8:$C$57,$D2506))</f>
        <v>-</v>
      </c>
      <c r="O2506" s="154">
        <f>IF(ISNA(SUMIFS(INDEX('Model Participation Data'!$N$8:$DX$57,0,MATCH(CONCATENATE($J2506,O$6),'Model Participation Data'!$N$6:$DX$6,0)),'Model Participation Data'!$B$8:$B$57,$C2506,'Model Participation Data'!$C$8:$C$57,$D2506)),"-",SUMIFS(INDEX('Model Participation Data'!$N$8:$DX$57,0,MATCH(CONCATENATE($J2506,O$6),'Model Participation Data'!$N$6:$DX$6,0)),'Model Participation Data'!$B$8:$B$57,$C2506,'Model Participation Data'!$C$8:$C$57,$D2506))</f>
        <v>0</v>
      </c>
    </row>
  </sheetData>
  <sheetProtection sort="0" autoFilter="0" pivotTables="0"/>
  <conditionalFormatting sqref="O7:O1048576">
    <cfRule type="cellIs" dxfId="163" priority="52" operator="lessThanOrEqual">
      <formula>1</formula>
    </cfRule>
  </conditionalFormatting>
  <conditionalFormatting sqref="O51:O56">
    <cfRule type="cellIs" dxfId="162" priority="49" operator="lessThan">
      <formula>0.999</formula>
    </cfRule>
  </conditionalFormatting>
  <conditionalFormatting sqref="O1251:O1256">
    <cfRule type="cellIs" dxfId="161" priority="48" operator="lessThan">
      <formula>0.999</formula>
    </cfRule>
  </conditionalFormatting>
  <conditionalFormatting sqref="O1226:O1231">
    <cfRule type="cellIs" dxfId="160" priority="47" operator="lessThan">
      <formula>0.999</formula>
    </cfRule>
  </conditionalFormatting>
  <conditionalFormatting sqref="O1201:O1206">
    <cfRule type="cellIs" dxfId="159" priority="46" operator="lessThan">
      <formula>0.999</formula>
    </cfRule>
  </conditionalFormatting>
  <conditionalFormatting sqref="O1176:O1181">
    <cfRule type="cellIs" dxfId="158" priority="45" operator="lessThan">
      <formula>0.999</formula>
    </cfRule>
  </conditionalFormatting>
  <conditionalFormatting sqref="O1151:O1156">
    <cfRule type="cellIs" dxfId="157" priority="44" operator="lessThan">
      <formula>0.999</formula>
    </cfRule>
  </conditionalFormatting>
  <conditionalFormatting sqref="O1126:O1131">
    <cfRule type="cellIs" dxfId="156" priority="43" operator="lessThan">
      <formula>0.999</formula>
    </cfRule>
  </conditionalFormatting>
  <conditionalFormatting sqref="O1101:O1106">
    <cfRule type="cellIs" dxfId="155" priority="42" operator="lessThan">
      <formula>0.999</formula>
    </cfRule>
  </conditionalFormatting>
  <conditionalFormatting sqref="O1076:O1081">
    <cfRule type="cellIs" dxfId="154" priority="41" operator="lessThan">
      <formula>0.999</formula>
    </cfRule>
  </conditionalFormatting>
  <conditionalFormatting sqref="O1051:O1056">
    <cfRule type="cellIs" dxfId="153" priority="40" operator="lessThan">
      <formula>0.999</formula>
    </cfRule>
  </conditionalFormatting>
  <conditionalFormatting sqref="O1026:O1031">
    <cfRule type="cellIs" dxfId="152" priority="39" operator="lessThan">
      <formula>0.999</formula>
    </cfRule>
  </conditionalFormatting>
  <conditionalFormatting sqref="O1001:O1006">
    <cfRule type="cellIs" dxfId="151" priority="38" operator="lessThan">
      <formula>0.999</formula>
    </cfRule>
  </conditionalFormatting>
  <conditionalFormatting sqref="O976:O981">
    <cfRule type="cellIs" dxfId="150" priority="37" operator="lessThan">
      <formula>0.999</formula>
    </cfRule>
  </conditionalFormatting>
  <conditionalFormatting sqref="O951:O956">
    <cfRule type="cellIs" dxfId="149" priority="36" operator="lessThan">
      <formula>0.999</formula>
    </cfRule>
  </conditionalFormatting>
  <conditionalFormatting sqref="O926:O931">
    <cfRule type="cellIs" dxfId="148" priority="35" operator="lessThan">
      <formula>0.999</formula>
    </cfRule>
  </conditionalFormatting>
  <conditionalFormatting sqref="O901:O906">
    <cfRule type="cellIs" dxfId="147" priority="34" operator="lessThan">
      <formula>0.999</formula>
    </cfRule>
  </conditionalFormatting>
  <conditionalFormatting sqref="O876:O881">
    <cfRule type="cellIs" dxfId="146" priority="33" operator="lessThan">
      <formula>0.999</formula>
    </cfRule>
  </conditionalFormatting>
  <conditionalFormatting sqref="O851:O856">
    <cfRule type="cellIs" dxfId="145" priority="32" operator="lessThan">
      <formula>0.999</formula>
    </cfRule>
  </conditionalFormatting>
  <conditionalFormatting sqref="O826:O831">
    <cfRule type="cellIs" dxfId="144" priority="31" operator="lessThan">
      <formula>0.999</formula>
    </cfRule>
  </conditionalFormatting>
  <conditionalFormatting sqref="O801:O806">
    <cfRule type="cellIs" dxfId="143" priority="30" operator="lessThan">
      <formula>0.999</formula>
    </cfRule>
  </conditionalFormatting>
  <conditionalFormatting sqref="O776:O781">
    <cfRule type="cellIs" dxfId="142" priority="29" operator="lessThan">
      <formula>0.999</formula>
    </cfRule>
  </conditionalFormatting>
  <conditionalFormatting sqref="O751:O756">
    <cfRule type="cellIs" dxfId="141" priority="28" operator="lessThan">
      <formula>0.999</formula>
    </cfRule>
  </conditionalFormatting>
  <conditionalFormatting sqref="O726:O731">
    <cfRule type="cellIs" dxfId="140" priority="27" operator="lessThan">
      <formula>0.999</formula>
    </cfRule>
  </conditionalFormatting>
  <conditionalFormatting sqref="O701:O706">
    <cfRule type="cellIs" dxfId="139" priority="26" operator="lessThan">
      <formula>0.999</formula>
    </cfRule>
  </conditionalFormatting>
  <conditionalFormatting sqref="O676:O681">
    <cfRule type="cellIs" dxfId="138" priority="25" operator="lessThan">
      <formula>0.999</formula>
    </cfRule>
  </conditionalFormatting>
  <conditionalFormatting sqref="O651:O656">
    <cfRule type="cellIs" dxfId="137" priority="24" operator="lessThan">
      <formula>0.999</formula>
    </cfRule>
  </conditionalFormatting>
  <conditionalFormatting sqref="O626:O631">
    <cfRule type="cellIs" dxfId="136" priority="23" operator="lessThan">
      <formula>0.999</formula>
    </cfRule>
  </conditionalFormatting>
  <conditionalFormatting sqref="O601:O606">
    <cfRule type="cellIs" dxfId="135" priority="22" operator="lessThan">
      <formula>0.999</formula>
    </cfRule>
  </conditionalFormatting>
  <conditionalFormatting sqref="O576:O581">
    <cfRule type="cellIs" dxfId="134" priority="21" operator="lessThan">
      <formula>0.999</formula>
    </cfRule>
  </conditionalFormatting>
  <conditionalFormatting sqref="O551:O556">
    <cfRule type="cellIs" dxfId="133" priority="20" operator="lessThan">
      <formula>0.999</formula>
    </cfRule>
  </conditionalFormatting>
  <conditionalFormatting sqref="O526:O531">
    <cfRule type="cellIs" dxfId="132" priority="19" operator="lessThan">
      <formula>0.999</formula>
    </cfRule>
  </conditionalFormatting>
  <conditionalFormatting sqref="O501:O506">
    <cfRule type="cellIs" dxfId="131" priority="18" operator="lessThan">
      <formula>0.999</formula>
    </cfRule>
  </conditionalFormatting>
  <conditionalFormatting sqref="O476:O481">
    <cfRule type="cellIs" dxfId="130" priority="17" operator="lessThan">
      <formula>0.999</formula>
    </cfRule>
  </conditionalFormatting>
  <conditionalFormatting sqref="O451:O456">
    <cfRule type="cellIs" dxfId="129" priority="16" operator="lessThan">
      <formula>0.999</formula>
    </cfRule>
  </conditionalFormatting>
  <conditionalFormatting sqref="O426:O431">
    <cfRule type="cellIs" dxfId="128" priority="15" operator="lessThan">
      <formula>0.999</formula>
    </cfRule>
  </conditionalFormatting>
  <conditionalFormatting sqref="O401:O406">
    <cfRule type="cellIs" dxfId="127" priority="14" operator="lessThan">
      <formula>0.999</formula>
    </cfRule>
  </conditionalFormatting>
  <conditionalFormatting sqref="O376:O381">
    <cfRule type="cellIs" dxfId="126" priority="13" operator="lessThan">
      <formula>0.999</formula>
    </cfRule>
  </conditionalFormatting>
  <conditionalFormatting sqref="O351:O356">
    <cfRule type="cellIs" dxfId="125" priority="12" operator="lessThan">
      <formula>0.999</formula>
    </cfRule>
  </conditionalFormatting>
  <conditionalFormatting sqref="O326:O331">
    <cfRule type="cellIs" dxfId="124" priority="11" operator="lessThan">
      <formula>0.999</formula>
    </cfRule>
  </conditionalFormatting>
  <conditionalFormatting sqref="O301:O306">
    <cfRule type="cellIs" dxfId="123" priority="10" operator="lessThan">
      <formula>0.999</formula>
    </cfRule>
  </conditionalFormatting>
  <conditionalFormatting sqref="O276:O281">
    <cfRule type="cellIs" dxfId="122" priority="9" operator="lessThan">
      <formula>0.999</formula>
    </cfRule>
  </conditionalFormatting>
  <conditionalFormatting sqref="O251:O256">
    <cfRule type="cellIs" dxfId="121" priority="8" operator="lessThan">
      <formula>0.999</formula>
    </cfRule>
  </conditionalFormatting>
  <conditionalFormatting sqref="O226:O231">
    <cfRule type="cellIs" dxfId="120" priority="7" operator="lessThan">
      <formula>0.999</formula>
    </cfRule>
  </conditionalFormatting>
  <conditionalFormatting sqref="O201:O206">
    <cfRule type="cellIs" dxfId="119" priority="6" operator="lessThan">
      <formula>0.999</formula>
    </cfRule>
  </conditionalFormatting>
  <conditionalFormatting sqref="O176:O181">
    <cfRule type="cellIs" dxfId="118" priority="5" operator="lessThan">
      <formula>0.999</formula>
    </cfRule>
  </conditionalFormatting>
  <conditionalFormatting sqref="O151:O156">
    <cfRule type="cellIs" dxfId="117" priority="4" operator="lessThan">
      <formula>0.999</formula>
    </cfRule>
  </conditionalFormatting>
  <conditionalFormatting sqref="O126:O131">
    <cfRule type="cellIs" dxfId="116" priority="3" operator="lessThan">
      <formula>0.999</formula>
    </cfRule>
  </conditionalFormatting>
  <conditionalFormatting sqref="O101:O106">
    <cfRule type="cellIs" dxfId="115" priority="2" operator="lessThan">
      <formula>0.999</formula>
    </cfRule>
  </conditionalFormatting>
  <conditionalFormatting sqref="O76:O81">
    <cfRule type="cellIs" dxfId="114" priority="1" operator="lessThan">
      <formula>0.999</formula>
    </cfRule>
  </conditionalFormatting>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B1:N2006"/>
  <sheetViews>
    <sheetView topLeftCell="A7" zoomScale="90" zoomScaleNormal="90" workbookViewId="0">
      <selection activeCell="G1988" sqref="G1988"/>
    </sheetView>
  </sheetViews>
  <sheetFormatPr defaultColWidth="9.1796875" defaultRowHeight="14.5" outlineLevelRow="1" x14ac:dyDescent="0.35"/>
  <cols>
    <col min="1" max="1" width="2" style="23" customWidth="1"/>
    <col min="2" max="2" width="7.7265625" style="23" customWidth="1"/>
    <col min="3" max="3" width="23.81640625" style="23" bestFit="1" customWidth="1"/>
    <col min="4" max="4" width="16.81640625" style="23" bestFit="1" customWidth="1"/>
    <col min="5" max="5" width="14.81640625" style="23" customWidth="1"/>
    <col min="6" max="6" width="17" style="23" customWidth="1"/>
    <col min="7" max="7" width="23.81640625" style="23" customWidth="1"/>
    <col min="8" max="8" width="14.26953125" style="23" customWidth="1"/>
    <col min="9" max="9" width="10" style="23" customWidth="1"/>
    <col min="10" max="10" width="20.453125" style="23" customWidth="1"/>
    <col min="11" max="11" width="12.54296875" style="23" customWidth="1"/>
    <col min="12" max="12" width="17.26953125" style="26" customWidth="1"/>
    <col min="13" max="13" width="17.26953125" style="27" customWidth="1"/>
    <col min="14" max="14" width="5.7265625" style="23" hidden="1" customWidth="1"/>
    <col min="15" max="16384" width="9.1796875" style="23"/>
  </cols>
  <sheetData>
    <row r="1" spans="2:14" ht="8.25" customHeight="1" x14ac:dyDescent="0.35"/>
    <row r="2" spans="2:14" x14ac:dyDescent="0.35">
      <c r="B2" s="66" t="s">
        <v>123</v>
      </c>
    </row>
    <row r="3" spans="2:14" x14ac:dyDescent="0.35">
      <c r="B3" s="66" t="s">
        <v>124</v>
      </c>
    </row>
    <row r="4" spans="2:14" x14ac:dyDescent="0.35">
      <c r="B4" s="66" t="s">
        <v>78</v>
      </c>
    </row>
    <row r="5" spans="2:14" x14ac:dyDescent="0.35">
      <c r="L5" s="23"/>
      <c r="M5" s="23"/>
    </row>
    <row r="6" spans="2:14" ht="43.5" x14ac:dyDescent="0.35">
      <c r="B6" s="170" t="s">
        <v>73</v>
      </c>
      <c r="C6" s="170" t="s">
        <v>85</v>
      </c>
      <c r="D6" s="170" t="s">
        <v>86</v>
      </c>
      <c r="E6" s="170" t="s">
        <v>130</v>
      </c>
      <c r="F6" s="170" t="s">
        <v>133</v>
      </c>
      <c r="G6" s="170" t="s">
        <v>122</v>
      </c>
      <c r="H6" s="170" t="s">
        <v>71</v>
      </c>
      <c r="I6" s="170" t="s">
        <v>72</v>
      </c>
      <c r="J6" s="170" t="s">
        <v>75</v>
      </c>
      <c r="K6" s="170" t="s">
        <v>29</v>
      </c>
      <c r="L6" s="170" t="s">
        <v>118</v>
      </c>
      <c r="M6" s="170" t="s">
        <v>120</v>
      </c>
      <c r="N6" s="101"/>
    </row>
    <row r="7" spans="2:14" x14ac:dyDescent="0.35">
      <c r="B7" s="156" t="s">
        <v>80</v>
      </c>
      <c r="C7" s="157" t="str">
        <f>IF(ISBLANK('Payer Participation Data'!$B$10),"-",'Payer Participation Data'!$B$10)</f>
        <v>Medicaid</v>
      </c>
      <c r="D7" s="157" t="str">
        <f>IF(ISBLANK('Payer Participation Data'!$C$10),"-",'Payer Participation Data'!$C$10)</f>
        <v>Medicaid</v>
      </c>
      <c r="E7" s="157" t="str">
        <f>IF(ISBLANK('Payer Participation Data'!$D$10),"-",'Payer Participation Data'!$D$10)</f>
        <v>Active</v>
      </c>
      <c r="F7" s="157" t="str">
        <f>IF(ISBLANK('Payer Participation Data'!$E$10),"-",'Payer Participation Data'!$E$10)</f>
        <v>-</v>
      </c>
      <c r="G7" s="157">
        <v>1</v>
      </c>
      <c r="H7" s="157" t="s">
        <v>64</v>
      </c>
      <c r="I7" s="157" t="s">
        <v>64</v>
      </c>
      <c r="J7" s="157" t="str">
        <f>CONCATENATE(H7,I7,G7)</f>
        <v>BaselineBaseline1</v>
      </c>
      <c r="K7" s="157" t="s">
        <v>30</v>
      </c>
      <c r="L7" s="220">
        <f>IF(ISNA(SUMIFS(INDEX('Payer Participation Data'!$F$10:$BM$59,0,MATCH(CONCATENATE($J7,L$6),'Payer Participation Data'!$F$8:$BM$8,0)),'Payer Participation Data'!$B$10:$B$59,$C7,'Payer Participation Data'!$C$10:$C$59,$D7)),"-",SUMIFS(INDEX('Payer Participation Data'!$F$10:$BM$59,0,MATCH(CONCATENATE($J7,L$6),'Payer Participation Data'!$F$8:$BM$8,0)),'Payer Participation Data'!$B$10:$B$59,$C7,'Payer Participation Data'!$C$10:$C$59,$D7))</f>
        <v>1300000</v>
      </c>
      <c r="M7" s="221">
        <f>IF(ISNA(SUMIFS(INDEX('Payer Participation Data'!$F$10:$BM$59,0,MATCH(CONCATENATE($J7,M$6),'Payer Participation Data'!$F$8:$BM$8,0)),'Payer Participation Data'!$B$10:$B$59,$C7,'Payer Participation Data'!$C$10:$C$59,$D7)),"-",SUMIFS(INDEX('Payer Participation Data'!$F$10:$BM$59,0,MATCH(CONCATENATE($J7,M$6),'Payer Participation Data'!$F$8:$BM$8,0)),'Payer Participation Data'!$B$10:$B$59,$C7,'Payer Participation Data'!$C$10:$C$59,$D7))</f>
        <v>0.61</v>
      </c>
      <c r="N7" s="103"/>
    </row>
    <row r="8" spans="2:14" x14ac:dyDescent="0.35">
      <c r="B8" s="125" t="s">
        <v>80</v>
      </c>
      <c r="C8" s="169" t="str">
        <f>IF(ISBLANK('Payer Participation Data'!$B$10),"-",'Payer Participation Data'!$B$10)</f>
        <v>Medicaid</v>
      </c>
      <c r="D8" s="169" t="str">
        <f>IF(ISBLANK('Payer Participation Data'!$C$10),"-",'Payer Participation Data'!$C$10)</f>
        <v>Medicaid</v>
      </c>
      <c r="E8" s="169" t="str">
        <f>IF(ISBLANK('Payer Participation Data'!$D$10),"-",'Payer Participation Data'!$D$10)</f>
        <v>Active</v>
      </c>
      <c r="F8" s="169" t="str">
        <f>IF(ISBLANK('Payer Participation Data'!$E$10),"-",'Payer Participation Data'!$E$10)</f>
        <v>-</v>
      </c>
      <c r="G8" s="104">
        <v>2</v>
      </c>
      <c r="H8" s="104" t="s">
        <v>64</v>
      </c>
      <c r="I8" s="104" t="s">
        <v>64</v>
      </c>
      <c r="J8" s="104" t="str">
        <f t="shared" ref="J8:J87" si="0">CONCATENATE(H8,I8,G8)</f>
        <v>BaselineBaseline2</v>
      </c>
      <c r="K8" s="104" t="s">
        <v>30</v>
      </c>
      <c r="L8" s="222">
        <f>IF(ISNA(SUMIFS(INDEX('Payer Participation Data'!$F$10:$BM$59,0,MATCH(CONCATENATE($J8,L$6),'Payer Participation Data'!$F$8:$BM$8,0)),'Payer Participation Data'!$B$10:$B$59,$C8,'Payer Participation Data'!$C$10:$C$59,$D8)),"-",SUMIFS(INDEX('Payer Participation Data'!$F$10:$BM$59,0,MATCH(CONCATENATE($J8,L$6),'Payer Participation Data'!$F$8:$BM$8,0)),'Payer Participation Data'!$B$10:$B$59,$C8,'Payer Participation Data'!$C$10:$C$59,$D8))</f>
        <v>416000</v>
      </c>
      <c r="M8" s="223">
        <f>IF(ISNA(SUMIFS(INDEX('Payer Participation Data'!$F$10:$BM$59,0,MATCH(CONCATENATE($J8,M$6),'Payer Participation Data'!$F$8:$BM$8,0)),'Payer Participation Data'!$B$10:$B$59,$C8,'Payer Participation Data'!$C$10:$C$59,$D8)),"-",SUMIFS(INDEX('Payer Participation Data'!$F$10:$BM$59,0,MATCH(CONCATENATE($J8,M$6),'Payer Participation Data'!$F$8:$BM$8,0)),'Payer Participation Data'!$B$10:$B$59,$C8,'Payer Participation Data'!$C$10:$C$59,$D8))</f>
        <v>5.0000000000000001E-3</v>
      </c>
      <c r="N8" s="105"/>
    </row>
    <row r="9" spans="2:14" x14ac:dyDescent="0.35">
      <c r="B9" s="124" t="s">
        <v>80</v>
      </c>
      <c r="C9" s="157" t="str">
        <f>IF(ISBLANK('Payer Participation Data'!$B$10),"-",'Payer Participation Data'!$B$10)</f>
        <v>Medicaid</v>
      </c>
      <c r="D9" s="157" t="str">
        <f>IF(ISBLANK('Payer Participation Data'!$C$10),"-",'Payer Participation Data'!$C$10)</f>
        <v>Medicaid</v>
      </c>
      <c r="E9" s="157" t="str">
        <f>IF(ISBLANK('Payer Participation Data'!$D$10),"-",'Payer Participation Data'!$D$10)</f>
        <v>Active</v>
      </c>
      <c r="F9" s="157" t="str">
        <f>IF(ISBLANK('Payer Participation Data'!$E$10),"-",'Payer Participation Data'!$E$10)</f>
        <v>-</v>
      </c>
      <c r="G9" s="102">
        <v>3</v>
      </c>
      <c r="H9" s="102" t="s">
        <v>64</v>
      </c>
      <c r="I9" s="102" t="s">
        <v>64</v>
      </c>
      <c r="J9" s="102" t="str">
        <f t="shared" si="0"/>
        <v>BaselineBaseline3</v>
      </c>
      <c r="K9" s="102" t="s">
        <v>30</v>
      </c>
      <c r="L9" s="224">
        <f>IF(ISNA(SUMIFS(INDEX('Payer Participation Data'!$F$10:$BM$59,0,MATCH(CONCATENATE($J9,L$6),'Payer Participation Data'!$F$8:$BM$8,0)),'Payer Participation Data'!$B$10:$B$59,$C9,'Payer Participation Data'!$C$10:$C$59,$D9)),"-",SUMIFS(INDEX('Payer Participation Data'!$F$10:$BM$59,0,MATCH(CONCATENATE($J9,L$6),'Payer Participation Data'!$F$8:$BM$8,0)),'Payer Participation Data'!$B$10:$B$59,$C9,'Payer Participation Data'!$C$10:$C$59,$D9))</f>
        <v>211000</v>
      </c>
      <c r="M9" s="225">
        <f>IF(ISNA(SUMIFS(INDEX('Payer Participation Data'!$F$10:$BM$59,0,MATCH(CONCATENATE($J9,M$6),'Payer Participation Data'!$F$8:$BM$8,0)),'Payer Participation Data'!$B$10:$B$59,$C9,'Payer Participation Data'!$C$10:$C$59,$D9)),"-",SUMIFS(INDEX('Payer Participation Data'!$F$10:$BM$59,0,MATCH(CONCATENATE($J9,M$6),'Payer Participation Data'!$F$8:$BM$8,0)),'Payer Participation Data'!$B$10:$B$59,$C9,'Payer Participation Data'!$C$10:$C$59,$D9))</f>
        <v>0.3</v>
      </c>
      <c r="N9" s="103"/>
    </row>
    <row r="10" spans="2:14" x14ac:dyDescent="0.35">
      <c r="B10" s="125" t="s">
        <v>80</v>
      </c>
      <c r="C10" s="169" t="str">
        <f>IF(ISBLANK('Payer Participation Data'!$B$10),"-",'Payer Participation Data'!$B$10)</f>
        <v>Medicaid</v>
      </c>
      <c r="D10" s="169" t="str">
        <f>IF(ISBLANK('Payer Participation Data'!$C$10),"-",'Payer Participation Data'!$C$10)</f>
        <v>Medicaid</v>
      </c>
      <c r="E10" s="169" t="str">
        <f>IF(ISBLANK('Payer Participation Data'!$D$10),"-",'Payer Participation Data'!$D$10)</f>
        <v>Active</v>
      </c>
      <c r="F10" s="169" t="str">
        <f>IF(ISBLANK('Payer Participation Data'!$E$10),"-",'Payer Participation Data'!$E$10)</f>
        <v>-</v>
      </c>
      <c r="G10" s="116">
        <v>4</v>
      </c>
      <c r="H10" s="104" t="s">
        <v>64</v>
      </c>
      <c r="I10" s="104" t="s">
        <v>64</v>
      </c>
      <c r="J10" s="104" t="str">
        <f t="shared" si="0"/>
        <v>BaselineBaseline4</v>
      </c>
      <c r="K10" s="104" t="s">
        <v>30</v>
      </c>
      <c r="L10" s="222">
        <f>IF(ISNA(SUMIFS(INDEX('Payer Participation Data'!$F$10:$BM$59,0,MATCH(CONCATENATE($J10,L$6),'Payer Participation Data'!$F$8:$BM$8,0)),'Payer Participation Data'!$B$10:$B$59,$C10,'Payer Participation Data'!$C$10:$C$59,$D10)),"-",SUMIFS(INDEX('Payer Participation Data'!$F$10:$BM$59,0,MATCH(CONCATENATE($J10,L$6),'Payer Participation Data'!$F$8:$BM$8,0)),'Payer Participation Data'!$B$10:$B$59,$C10,'Payer Participation Data'!$C$10:$C$59,$D10))</f>
        <v>632000</v>
      </c>
      <c r="M10" s="223">
        <f>IF(ISNA(SUMIFS(INDEX('Payer Participation Data'!$F$10:$BM$59,0,MATCH(CONCATENATE($J10,M$6),'Payer Participation Data'!$F$8:$BM$8,0)),'Payer Participation Data'!$B$10:$B$59,$C10,'Payer Participation Data'!$C$10:$C$59,$D10)),"-",SUMIFS(INDEX('Payer Participation Data'!$F$10:$BM$59,0,MATCH(CONCATENATE($J10,M$6),'Payer Participation Data'!$F$8:$BM$8,0)),'Payer Participation Data'!$B$10:$B$59,$C10,'Payer Participation Data'!$C$10:$C$59,$D10))</f>
        <v>8.4000000000000005E-2</v>
      </c>
      <c r="N10" s="105"/>
    </row>
    <row r="11" spans="2:14" x14ac:dyDescent="0.35">
      <c r="B11" s="124" t="s">
        <v>80</v>
      </c>
      <c r="C11" s="157" t="str">
        <f>IF(ISBLANK('Payer Participation Data'!$B$10),"-",'Payer Participation Data'!$B$10)</f>
        <v>Medicaid</v>
      </c>
      <c r="D11" s="157" t="str">
        <f>IF(ISBLANK('Payer Participation Data'!$C$10),"-",'Payer Participation Data'!$C$10)</f>
        <v>Medicaid</v>
      </c>
      <c r="E11" s="157" t="str">
        <f>IF(ISBLANK('Payer Participation Data'!$D$10),"-",'Payer Participation Data'!$D$10)</f>
        <v>Active</v>
      </c>
      <c r="F11" s="157" t="str">
        <f>IF(ISBLANK('Payer Participation Data'!$E$10),"-",'Payer Participation Data'!$E$10)</f>
        <v>-</v>
      </c>
      <c r="G11" s="102">
        <v>1</v>
      </c>
      <c r="H11" s="102">
        <v>1</v>
      </c>
      <c r="I11" s="102">
        <v>5</v>
      </c>
      <c r="J11" s="102" t="str">
        <f t="shared" si="0"/>
        <v>151</v>
      </c>
      <c r="K11" s="102" t="s">
        <v>30</v>
      </c>
      <c r="L11" s="224">
        <f>IF(ISNA(SUMIFS(INDEX('Payer Participation Data'!$F$10:$BM$59,0,MATCH(CONCATENATE($J11,L$6),'Payer Participation Data'!$F$8:$BM$8,0)),'Payer Participation Data'!$B$10:$B$59,$C11,'Payer Participation Data'!$C$10:$C$59,$D11)),"-",SUMIFS(INDEX('Payer Participation Data'!$F$10:$BM$59,0,MATCH(CONCATENATE($J11,L$6),'Payer Participation Data'!$F$8:$BM$8,0)),'Payer Participation Data'!$B$10:$B$59,$C11,'Payer Participation Data'!$C$10:$C$59,$D11))</f>
        <v>5600000</v>
      </c>
      <c r="M11" s="225">
        <f>IF(ISNA(SUMIFS(INDEX('Payer Participation Data'!$F$10:$BM$59,0,MATCH(CONCATENATE($J11,M$6),'Payer Participation Data'!$F$8:$BM$8,0)),'Payer Participation Data'!$B$10:$B$59,$C11,'Payer Participation Data'!$C$10:$C$59,$D11)),"-",SUMIFS(INDEX('Payer Participation Data'!$F$10:$BM$59,0,MATCH(CONCATENATE($J11,M$6),'Payer Participation Data'!$F$8:$BM$8,0)),'Payer Participation Data'!$B$10:$B$59,$C11,'Payer Participation Data'!$C$10:$C$59,$D11))</f>
        <v>0.71</v>
      </c>
      <c r="N11" s="103"/>
    </row>
    <row r="12" spans="2:14" x14ac:dyDescent="0.35">
      <c r="B12" s="126" t="s">
        <v>80</v>
      </c>
      <c r="C12" s="169" t="str">
        <f>IF(ISBLANK('Payer Participation Data'!$B$10),"-",'Payer Participation Data'!$B$10)</f>
        <v>Medicaid</v>
      </c>
      <c r="D12" s="169" t="str">
        <f>IF(ISBLANK('Payer Participation Data'!$C$10),"-",'Payer Participation Data'!$C$10)</f>
        <v>Medicaid</v>
      </c>
      <c r="E12" s="169" t="str">
        <f>IF(ISBLANK('Payer Participation Data'!$D$10),"-",'Payer Participation Data'!$D$10)</f>
        <v>Active</v>
      </c>
      <c r="F12" s="169" t="str">
        <f>IF(ISBLANK('Payer Participation Data'!$E$10),"-",'Payer Participation Data'!$E$10)</f>
        <v>-</v>
      </c>
      <c r="G12" s="104">
        <v>2</v>
      </c>
      <c r="H12" s="104">
        <v>1</v>
      </c>
      <c r="I12" s="104">
        <v>5</v>
      </c>
      <c r="J12" s="104" t="str">
        <f t="shared" si="0"/>
        <v>152</v>
      </c>
      <c r="K12" s="104" t="s">
        <v>30</v>
      </c>
      <c r="L12" s="222">
        <f>IF(ISNA(SUMIFS(INDEX('Payer Participation Data'!$F$10:$BM$59,0,MATCH(CONCATENATE($J12,L$6),'Payer Participation Data'!$F$8:$BM$8,0)),'Payer Participation Data'!$B$10:$B$59,$C12,'Payer Participation Data'!$C$10:$C$59,$D12)),"-",SUMIFS(INDEX('Payer Participation Data'!$F$10:$BM$59,0,MATCH(CONCATENATE($J12,L$6),'Payer Participation Data'!$F$8:$BM$8,0)),'Payer Participation Data'!$B$10:$B$59,$C12,'Payer Participation Data'!$C$10:$C$59,$D12))</f>
        <v>3200000</v>
      </c>
      <c r="M12" s="223">
        <f>IF(ISNA(SUMIFS(INDEX('Payer Participation Data'!$F$10:$BM$59,0,MATCH(CONCATENATE($J12,M$6),'Payer Participation Data'!$F$8:$BM$8,0)),'Payer Participation Data'!$B$10:$B$59,$C12,'Payer Participation Data'!$C$10:$C$59,$D12)),"-",SUMIFS(INDEX('Payer Participation Data'!$F$10:$BM$59,0,MATCH(CONCATENATE($J12,M$6),'Payer Participation Data'!$F$8:$BM$8,0)),'Payer Participation Data'!$B$10:$B$59,$C12,'Payer Participation Data'!$C$10:$C$59,$D12))</f>
        <v>0.01</v>
      </c>
      <c r="N12" s="105"/>
    </row>
    <row r="13" spans="2:14" x14ac:dyDescent="0.35">
      <c r="B13" s="124" t="s">
        <v>80</v>
      </c>
      <c r="C13" s="157" t="str">
        <f>IF(ISBLANK('Payer Participation Data'!$B$10),"-",'Payer Participation Data'!$B$10)</f>
        <v>Medicaid</v>
      </c>
      <c r="D13" s="157" t="str">
        <f>IF(ISBLANK('Payer Participation Data'!$C$10),"-",'Payer Participation Data'!$C$10)</f>
        <v>Medicaid</v>
      </c>
      <c r="E13" s="157" t="str">
        <f>IF(ISBLANK('Payer Participation Data'!$D$10),"-",'Payer Participation Data'!$D$10)</f>
        <v>Active</v>
      </c>
      <c r="F13" s="157" t="str">
        <f>IF(ISBLANK('Payer Participation Data'!$E$10),"-",'Payer Participation Data'!$E$10)</f>
        <v>-</v>
      </c>
      <c r="G13" s="102">
        <v>3</v>
      </c>
      <c r="H13" s="102">
        <v>1</v>
      </c>
      <c r="I13" s="102">
        <v>5</v>
      </c>
      <c r="J13" s="102" t="str">
        <f t="shared" si="0"/>
        <v>153</v>
      </c>
      <c r="K13" s="102" t="s">
        <v>30</v>
      </c>
      <c r="L13" s="224">
        <f>IF(ISNA(SUMIFS(INDEX('Payer Participation Data'!$F$10:$BM$59,0,MATCH(CONCATENATE($J13,L$6),'Payer Participation Data'!$F$8:$BM$8,0)),'Payer Participation Data'!$B$10:$B$59,$C13,'Payer Participation Data'!$C$10:$C$59,$D13)),"-",SUMIFS(INDEX('Payer Participation Data'!$F$10:$BM$59,0,MATCH(CONCATENATE($J13,L$6),'Payer Participation Data'!$F$8:$BM$8,0)),'Payer Participation Data'!$B$10:$B$59,$C13,'Payer Participation Data'!$C$10:$C$59,$D13))</f>
        <v>2600000</v>
      </c>
      <c r="M13" s="225">
        <f>IF(ISNA(SUMIFS(INDEX('Payer Participation Data'!$F$10:$BM$59,0,MATCH(CONCATENATE($J13,M$6),'Payer Participation Data'!$F$8:$BM$8,0)),'Payer Participation Data'!$B$10:$B$59,$C13,'Payer Participation Data'!$C$10:$C$59,$D13)),"-",SUMIFS(INDEX('Payer Participation Data'!$F$10:$BM$59,0,MATCH(CONCATENATE($J13,M$6),'Payer Participation Data'!$F$8:$BM$8,0)),'Payer Participation Data'!$B$10:$B$59,$C13,'Payer Participation Data'!$C$10:$C$59,$D13))</f>
        <v>0.2</v>
      </c>
      <c r="N13" s="103"/>
    </row>
    <row r="14" spans="2:14" x14ac:dyDescent="0.35">
      <c r="B14" s="126" t="s">
        <v>80</v>
      </c>
      <c r="C14" s="169" t="str">
        <f>IF(ISBLANK('Payer Participation Data'!$B$10),"-",'Payer Participation Data'!$B$10)</f>
        <v>Medicaid</v>
      </c>
      <c r="D14" s="169" t="str">
        <f>IF(ISBLANK('Payer Participation Data'!$C$10),"-",'Payer Participation Data'!$C$10)</f>
        <v>Medicaid</v>
      </c>
      <c r="E14" s="169" t="str">
        <f>IF(ISBLANK('Payer Participation Data'!$D$10),"-",'Payer Participation Data'!$D$10)</f>
        <v>Active</v>
      </c>
      <c r="F14" s="169" t="str">
        <f>IF(ISBLANK('Payer Participation Data'!$E$10),"-",'Payer Participation Data'!$E$10)</f>
        <v>-</v>
      </c>
      <c r="G14" s="104">
        <v>4</v>
      </c>
      <c r="H14" s="104">
        <v>1</v>
      </c>
      <c r="I14" s="104">
        <v>5</v>
      </c>
      <c r="J14" s="104" t="str">
        <f t="shared" si="0"/>
        <v>154</v>
      </c>
      <c r="K14" s="104" t="s">
        <v>30</v>
      </c>
      <c r="L14" s="222">
        <f>IF(ISNA(SUMIFS(INDEX('Payer Participation Data'!$F$10:$BM$59,0,MATCH(CONCATENATE($J14,L$6),'Payer Participation Data'!$F$8:$BM$8,0)),'Payer Participation Data'!$B$10:$B$59,$C14,'Payer Participation Data'!$C$10:$C$59,$D14)),"-",SUMIFS(INDEX('Payer Participation Data'!$F$10:$BM$59,0,MATCH(CONCATENATE($J14,L$6),'Payer Participation Data'!$F$8:$BM$8,0)),'Payer Participation Data'!$B$10:$B$59,$C14,'Payer Participation Data'!$C$10:$C$59,$D14))</f>
        <v>310000</v>
      </c>
      <c r="M14" s="223">
        <f>IF(ISNA(SUMIFS(INDEX('Payer Participation Data'!$F$10:$BM$59,0,MATCH(CONCATENATE($J14,M$6),'Payer Participation Data'!$F$8:$BM$8,0)),'Payer Participation Data'!$B$10:$B$59,$C14,'Payer Participation Data'!$C$10:$C$59,$D14)),"-",SUMIFS(INDEX('Payer Participation Data'!$F$10:$BM$59,0,MATCH(CONCATENATE($J14,M$6),'Payer Participation Data'!$F$8:$BM$8,0)),'Payer Participation Data'!$B$10:$B$59,$C14,'Payer Participation Data'!$C$10:$C$59,$D14))</f>
        <v>7.0000000000000007E-2</v>
      </c>
      <c r="N14" s="105"/>
    </row>
    <row r="15" spans="2:14" x14ac:dyDescent="0.35">
      <c r="B15" s="124" t="s">
        <v>80</v>
      </c>
      <c r="C15" s="157" t="str">
        <f>IF(ISBLANK('Payer Participation Data'!$B$10),"-",'Payer Participation Data'!$B$10)</f>
        <v>Medicaid</v>
      </c>
      <c r="D15" s="157" t="str">
        <f>IF(ISBLANK('Payer Participation Data'!$C$10),"-",'Payer Participation Data'!$C$10)</f>
        <v>Medicaid</v>
      </c>
      <c r="E15" s="157" t="str">
        <f>IF(ISBLANK('Payer Participation Data'!$D$10),"-",'Payer Participation Data'!$D$10)</f>
        <v>Active</v>
      </c>
      <c r="F15" s="157" t="str">
        <f>IF(ISBLANK('Payer Participation Data'!$E$10),"-",'Payer Participation Data'!$E$10)</f>
        <v>-</v>
      </c>
      <c r="G15" s="102">
        <v>1</v>
      </c>
      <c r="H15" s="102">
        <v>2</v>
      </c>
      <c r="I15" s="102">
        <v>5</v>
      </c>
      <c r="J15" s="102" t="str">
        <f t="shared" si="0"/>
        <v>251</v>
      </c>
      <c r="K15" s="102" t="s">
        <v>30</v>
      </c>
      <c r="L15" s="224">
        <f>IF(ISNA(SUMIFS(INDEX('Payer Participation Data'!$F$10:$BM$59,0,MATCH(CONCATENATE($J15,L$6),'Payer Participation Data'!$F$8:$BM$8,0)),'Payer Participation Data'!$B$10:$B$59,$C15,'Payer Participation Data'!$C$10:$C$59,$D15)),"-",SUMIFS(INDEX('Payer Participation Data'!$F$10:$BM$59,0,MATCH(CONCATENATE($J15,L$6),'Payer Participation Data'!$F$8:$BM$8,0)),'Payer Participation Data'!$B$10:$B$59,$C15,'Payer Participation Data'!$C$10:$C$59,$D15))</f>
        <v>0</v>
      </c>
      <c r="M15" s="225">
        <f>IF(ISNA(SUMIFS(INDEX('Payer Participation Data'!$F$10:$BM$59,0,MATCH(CONCATENATE($J15,M$6),'Payer Participation Data'!$F$8:$BM$8,0)),'Payer Participation Data'!$B$10:$B$59,$C15,'Payer Participation Data'!$C$10:$C$59,$D15)),"-",SUMIFS(INDEX('Payer Participation Data'!$F$10:$BM$59,0,MATCH(CONCATENATE($J15,M$6),'Payer Participation Data'!$F$8:$BM$8,0)),'Payer Participation Data'!$B$10:$B$59,$C15,'Payer Participation Data'!$C$10:$C$59,$D15))</f>
        <v>0</v>
      </c>
      <c r="N15" s="103"/>
    </row>
    <row r="16" spans="2:14" x14ac:dyDescent="0.35">
      <c r="B16" s="126" t="s">
        <v>80</v>
      </c>
      <c r="C16" s="169" t="str">
        <f>IF(ISBLANK('Payer Participation Data'!$B$10),"-",'Payer Participation Data'!$B$10)</f>
        <v>Medicaid</v>
      </c>
      <c r="D16" s="169" t="str">
        <f>IF(ISBLANK('Payer Participation Data'!$C$10),"-",'Payer Participation Data'!$C$10)</f>
        <v>Medicaid</v>
      </c>
      <c r="E16" s="169" t="str">
        <f>IF(ISBLANK('Payer Participation Data'!$D$10),"-",'Payer Participation Data'!$D$10)</f>
        <v>Active</v>
      </c>
      <c r="F16" s="169" t="str">
        <f>IF(ISBLANK('Payer Participation Data'!$E$10),"-",'Payer Participation Data'!$E$10)</f>
        <v>-</v>
      </c>
      <c r="G16" s="104">
        <v>2</v>
      </c>
      <c r="H16" s="104">
        <v>2</v>
      </c>
      <c r="I16" s="104">
        <v>5</v>
      </c>
      <c r="J16" s="104" t="str">
        <f t="shared" si="0"/>
        <v>252</v>
      </c>
      <c r="K16" s="104" t="s">
        <v>30</v>
      </c>
      <c r="L16" s="222">
        <f>IF(ISNA(SUMIFS(INDEX('Payer Participation Data'!$F$10:$BM$59,0,MATCH(CONCATENATE($J16,L$6),'Payer Participation Data'!$F$8:$BM$8,0)),'Payer Participation Data'!$B$10:$B$59,$C16,'Payer Participation Data'!$C$10:$C$59,$D16)),"-",SUMIFS(INDEX('Payer Participation Data'!$F$10:$BM$59,0,MATCH(CONCATENATE($J16,L$6),'Payer Participation Data'!$F$8:$BM$8,0)),'Payer Participation Data'!$B$10:$B$59,$C16,'Payer Participation Data'!$C$10:$C$59,$D16))</f>
        <v>0</v>
      </c>
      <c r="M16" s="223">
        <f>IF(ISNA(SUMIFS(INDEX('Payer Participation Data'!$F$10:$BM$59,0,MATCH(CONCATENATE($J16,M$6),'Payer Participation Data'!$F$8:$BM$8,0)),'Payer Participation Data'!$B$10:$B$59,$C16,'Payer Participation Data'!$C$10:$C$59,$D16)),"-",SUMIFS(INDEX('Payer Participation Data'!$F$10:$BM$59,0,MATCH(CONCATENATE($J16,M$6),'Payer Participation Data'!$F$8:$BM$8,0)),'Payer Participation Data'!$B$10:$B$59,$C16,'Payer Participation Data'!$C$10:$C$59,$D16))</f>
        <v>0</v>
      </c>
      <c r="N16" s="105"/>
    </row>
    <row r="17" spans="2:14" x14ac:dyDescent="0.35">
      <c r="B17" s="124" t="s">
        <v>80</v>
      </c>
      <c r="C17" s="157" t="str">
        <f>IF(ISBLANK('Payer Participation Data'!$B$10),"-",'Payer Participation Data'!$B$10)</f>
        <v>Medicaid</v>
      </c>
      <c r="D17" s="157" t="str">
        <f>IF(ISBLANK('Payer Participation Data'!$C$10),"-",'Payer Participation Data'!$C$10)</f>
        <v>Medicaid</v>
      </c>
      <c r="E17" s="157" t="str">
        <f>IF(ISBLANK('Payer Participation Data'!$D$10),"-",'Payer Participation Data'!$D$10)</f>
        <v>Active</v>
      </c>
      <c r="F17" s="157" t="str">
        <f>IF(ISBLANK('Payer Participation Data'!$E$10),"-",'Payer Participation Data'!$E$10)</f>
        <v>-</v>
      </c>
      <c r="G17" s="102">
        <v>3</v>
      </c>
      <c r="H17" s="102">
        <v>2</v>
      </c>
      <c r="I17" s="102">
        <v>5</v>
      </c>
      <c r="J17" s="102" t="str">
        <f t="shared" si="0"/>
        <v>253</v>
      </c>
      <c r="K17" s="102" t="s">
        <v>30</v>
      </c>
      <c r="L17" s="224">
        <f>IF(ISNA(SUMIFS(INDEX('Payer Participation Data'!$F$10:$BM$59,0,MATCH(CONCATENATE($J17,L$6),'Payer Participation Data'!$F$8:$BM$8,0)),'Payer Participation Data'!$B$10:$B$59,$C17,'Payer Participation Data'!$C$10:$C$59,$D17)),"-",SUMIFS(INDEX('Payer Participation Data'!$F$10:$BM$59,0,MATCH(CONCATENATE($J17,L$6),'Payer Participation Data'!$F$8:$BM$8,0)),'Payer Participation Data'!$B$10:$B$59,$C17,'Payer Participation Data'!$C$10:$C$59,$D17))</f>
        <v>0</v>
      </c>
      <c r="M17" s="225">
        <f>IF(ISNA(SUMIFS(INDEX('Payer Participation Data'!$F$10:$BM$59,0,MATCH(CONCATENATE($J17,M$6),'Payer Participation Data'!$F$8:$BM$8,0)),'Payer Participation Data'!$B$10:$B$59,$C17,'Payer Participation Data'!$C$10:$C$59,$D17)),"-",SUMIFS(INDEX('Payer Participation Data'!$F$10:$BM$59,0,MATCH(CONCATENATE($J17,M$6),'Payer Participation Data'!$F$8:$BM$8,0)),'Payer Participation Data'!$B$10:$B$59,$C17,'Payer Participation Data'!$C$10:$C$59,$D17))</f>
        <v>0</v>
      </c>
      <c r="N17" s="103"/>
    </row>
    <row r="18" spans="2:14" x14ac:dyDescent="0.35">
      <c r="B18" s="126" t="s">
        <v>80</v>
      </c>
      <c r="C18" s="169" t="str">
        <f>IF(ISBLANK('Payer Participation Data'!$B$10),"-",'Payer Participation Data'!$B$10)</f>
        <v>Medicaid</v>
      </c>
      <c r="D18" s="169" t="str">
        <f>IF(ISBLANK('Payer Participation Data'!$C$10),"-",'Payer Participation Data'!$C$10)</f>
        <v>Medicaid</v>
      </c>
      <c r="E18" s="169" t="str">
        <f>IF(ISBLANK('Payer Participation Data'!$D$10),"-",'Payer Participation Data'!$D$10)</f>
        <v>Active</v>
      </c>
      <c r="F18" s="169" t="str">
        <f>IF(ISBLANK('Payer Participation Data'!$E$10),"-",'Payer Participation Data'!$E$10)</f>
        <v>-</v>
      </c>
      <c r="G18" s="104">
        <v>4</v>
      </c>
      <c r="H18" s="104">
        <v>2</v>
      </c>
      <c r="I18" s="104">
        <v>5</v>
      </c>
      <c r="J18" s="104" t="str">
        <f t="shared" si="0"/>
        <v>254</v>
      </c>
      <c r="K18" s="104" t="s">
        <v>30</v>
      </c>
      <c r="L18" s="222">
        <f>IF(ISNA(SUMIFS(INDEX('Payer Participation Data'!$F$10:$BM$59,0,MATCH(CONCATENATE($J18,L$6),'Payer Participation Data'!$F$8:$BM$8,0)),'Payer Participation Data'!$B$10:$B$59,$C18,'Payer Participation Data'!$C$10:$C$59,$D18)),"-",SUMIFS(INDEX('Payer Participation Data'!$F$10:$BM$59,0,MATCH(CONCATENATE($J18,L$6),'Payer Participation Data'!$F$8:$BM$8,0)),'Payer Participation Data'!$B$10:$B$59,$C18,'Payer Participation Data'!$C$10:$C$59,$D18))</f>
        <v>0</v>
      </c>
      <c r="M18" s="223">
        <f>IF(ISNA(SUMIFS(INDEX('Payer Participation Data'!$F$10:$BM$59,0,MATCH(CONCATENATE($J18,M$6),'Payer Participation Data'!$F$8:$BM$8,0)),'Payer Participation Data'!$B$10:$B$59,$C18,'Payer Participation Data'!$C$10:$C$59,$D18)),"-",SUMIFS(INDEX('Payer Participation Data'!$F$10:$BM$59,0,MATCH(CONCATENATE($J18,M$6),'Payer Participation Data'!$F$8:$BM$8,0)),'Payer Participation Data'!$B$10:$B$59,$C18,'Payer Participation Data'!$C$10:$C$59,$D18))</f>
        <v>0</v>
      </c>
      <c r="N18" s="105"/>
    </row>
    <row r="19" spans="2:14" x14ac:dyDescent="0.35">
      <c r="B19" s="124" t="s">
        <v>80</v>
      </c>
      <c r="C19" s="157" t="str">
        <f>IF(ISBLANK('Payer Participation Data'!$B$10),"-",'Payer Participation Data'!$B$10)</f>
        <v>Medicaid</v>
      </c>
      <c r="D19" s="157" t="str">
        <f>IF(ISBLANK('Payer Participation Data'!$C$10),"-",'Payer Participation Data'!$C$10)</f>
        <v>Medicaid</v>
      </c>
      <c r="E19" s="157" t="str">
        <f>IF(ISBLANK('Payer Participation Data'!$D$10),"-",'Payer Participation Data'!$D$10)</f>
        <v>Active</v>
      </c>
      <c r="F19" s="157" t="str">
        <f>IF(ISBLANK('Payer Participation Data'!$E$10),"-",'Payer Participation Data'!$E$10)</f>
        <v>-</v>
      </c>
      <c r="G19" s="102">
        <v>1</v>
      </c>
      <c r="H19" s="102">
        <v>3</v>
      </c>
      <c r="I19" s="102">
        <v>5</v>
      </c>
      <c r="J19" s="102" t="str">
        <f t="shared" si="0"/>
        <v>351</v>
      </c>
      <c r="K19" s="102" t="s">
        <v>30</v>
      </c>
      <c r="L19" s="224">
        <f>IF(ISNA(SUMIFS(INDEX('Payer Participation Data'!$F$10:$BM$59,0,MATCH(CONCATENATE($J19,L$6),'Payer Participation Data'!$F$8:$BM$8,0)),'Payer Participation Data'!$B$10:$B$59,$C19,'Payer Participation Data'!$C$10:$C$59,$D19)),"-",SUMIFS(INDEX('Payer Participation Data'!$F$10:$BM$59,0,MATCH(CONCATENATE($J19,L$6),'Payer Participation Data'!$F$8:$BM$8,0)),'Payer Participation Data'!$B$10:$B$59,$C19,'Payer Participation Data'!$C$10:$C$59,$D19))</f>
        <v>0</v>
      </c>
      <c r="M19" s="225">
        <f>IF(ISNA(SUMIFS(INDEX('Payer Participation Data'!$F$10:$BM$59,0,MATCH(CONCATENATE($J19,M$6),'Payer Participation Data'!$F$8:$BM$8,0)),'Payer Participation Data'!$B$10:$B$59,$C19,'Payer Participation Data'!$C$10:$C$59,$D19)),"-",SUMIFS(INDEX('Payer Participation Data'!$F$10:$BM$59,0,MATCH(CONCATENATE($J19,M$6),'Payer Participation Data'!$F$8:$BM$8,0)),'Payer Participation Data'!$B$10:$B$59,$C19,'Payer Participation Data'!$C$10:$C$59,$D19))</f>
        <v>0</v>
      </c>
      <c r="N19" s="103"/>
    </row>
    <row r="20" spans="2:14" x14ac:dyDescent="0.35">
      <c r="B20" s="126" t="s">
        <v>80</v>
      </c>
      <c r="C20" s="169" t="str">
        <f>IF(ISBLANK('Payer Participation Data'!$B$10),"-",'Payer Participation Data'!$B$10)</f>
        <v>Medicaid</v>
      </c>
      <c r="D20" s="169" t="str">
        <f>IF(ISBLANK('Payer Participation Data'!$C$10),"-",'Payer Participation Data'!$C$10)</f>
        <v>Medicaid</v>
      </c>
      <c r="E20" s="169" t="str">
        <f>IF(ISBLANK('Payer Participation Data'!$D$10),"-",'Payer Participation Data'!$D$10)</f>
        <v>Active</v>
      </c>
      <c r="F20" s="169" t="str">
        <f>IF(ISBLANK('Payer Participation Data'!$E$10),"-",'Payer Participation Data'!$E$10)</f>
        <v>-</v>
      </c>
      <c r="G20" s="104">
        <v>2</v>
      </c>
      <c r="H20" s="104">
        <v>3</v>
      </c>
      <c r="I20" s="104">
        <v>5</v>
      </c>
      <c r="J20" s="104" t="str">
        <f t="shared" si="0"/>
        <v>352</v>
      </c>
      <c r="K20" s="104" t="s">
        <v>30</v>
      </c>
      <c r="L20" s="222">
        <f>IF(ISNA(SUMIFS(INDEX('Payer Participation Data'!$F$10:$BM$59,0,MATCH(CONCATENATE($J20,L$6),'Payer Participation Data'!$F$8:$BM$8,0)),'Payer Participation Data'!$B$10:$B$59,$C20,'Payer Participation Data'!$C$10:$C$59,$D20)),"-",SUMIFS(INDEX('Payer Participation Data'!$F$10:$BM$59,0,MATCH(CONCATENATE($J20,L$6),'Payer Participation Data'!$F$8:$BM$8,0)),'Payer Participation Data'!$B$10:$B$59,$C20,'Payer Participation Data'!$C$10:$C$59,$D20))</f>
        <v>0</v>
      </c>
      <c r="M20" s="223">
        <f>IF(ISNA(SUMIFS(INDEX('Payer Participation Data'!$F$10:$BM$59,0,MATCH(CONCATENATE($J20,M$6),'Payer Participation Data'!$F$8:$BM$8,0)),'Payer Participation Data'!$B$10:$B$59,$C20,'Payer Participation Data'!$C$10:$C$59,$D20)),"-",SUMIFS(INDEX('Payer Participation Data'!$F$10:$BM$59,0,MATCH(CONCATENATE($J20,M$6),'Payer Participation Data'!$F$8:$BM$8,0)),'Payer Participation Data'!$B$10:$B$59,$C20,'Payer Participation Data'!$C$10:$C$59,$D20))</f>
        <v>0</v>
      </c>
      <c r="N20" s="105"/>
    </row>
    <row r="21" spans="2:14" x14ac:dyDescent="0.35">
      <c r="B21" s="124" t="s">
        <v>80</v>
      </c>
      <c r="C21" s="157" t="str">
        <f>IF(ISBLANK('Payer Participation Data'!$B$10),"-",'Payer Participation Data'!$B$10)</f>
        <v>Medicaid</v>
      </c>
      <c r="D21" s="157" t="str">
        <f>IF(ISBLANK('Payer Participation Data'!$C$10),"-",'Payer Participation Data'!$C$10)</f>
        <v>Medicaid</v>
      </c>
      <c r="E21" s="157" t="str">
        <f>IF(ISBLANK('Payer Participation Data'!$D$10),"-",'Payer Participation Data'!$D$10)</f>
        <v>Active</v>
      </c>
      <c r="F21" s="157" t="str">
        <f>IF(ISBLANK('Payer Participation Data'!$E$10),"-",'Payer Participation Data'!$E$10)</f>
        <v>-</v>
      </c>
      <c r="G21" s="102">
        <v>3</v>
      </c>
      <c r="H21" s="102">
        <v>3</v>
      </c>
      <c r="I21" s="102">
        <v>5</v>
      </c>
      <c r="J21" s="102" t="str">
        <f t="shared" si="0"/>
        <v>353</v>
      </c>
      <c r="K21" s="102" t="s">
        <v>30</v>
      </c>
      <c r="L21" s="224">
        <f>IF(ISNA(SUMIFS(INDEX('Payer Participation Data'!$F$10:$BM$59,0,MATCH(CONCATENATE($J21,L$6),'Payer Participation Data'!$F$8:$BM$8,0)),'Payer Participation Data'!$B$10:$B$59,$C21,'Payer Participation Data'!$C$10:$C$59,$D21)),"-",SUMIFS(INDEX('Payer Participation Data'!$F$10:$BM$59,0,MATCH(CONCATENATE($J21,L$6),'Payer Participation Data'!$F$8:$BM$8,0)),'Payer Participation Data'!$B$10:$B$59,$C21,'Payer Participation Data'!$C$10:$C$59,$D21))</f>
        <v>0</v>
      </c>
      <c r="M21" s="225">
        <f>IF(ISNA(SUMIFS(INDEX('Payer Participation Data'!$F$10:$BM$59,0,MATCH(CONCATENATE($J21,M$6),'Payer Participation Data'!$F$8:$BM$8,0)),'Payer Participation Data'!$B$10:$B$59,$C21,'Payer Participation Data'!$C$10:$C$59,$D21)),"-",SUMIFS(INDEX('Payer Participation Data'!$F$10:$BM$59,0,MATCH(CONCATENATE($J21,M$6),'Payer Participation Data'!$F$8:$BM$8,0)),'Payer Participation Data'!$B$10:$B$59,$C21,'Payer Participation Data'!$C$10:$C$59,$D21))</f>
        <v>0</v>
      </c>
      <c r="N21" s="103"/>
    </row>
    <row r="22" spans="2:14" x14ac:dyDescent="0.35">
      <c r="B22" s="126" t="s">
        <v>80</v>
      </c>
      <c r="C22" s="169" t="str">
        <f>IF(ISBLANK('Payer Participation Data'!$B$10),"-",'Payer Participation Data'!$B$10)</f>
        <v>Medicaid</v>
      </c>
      <c r="D22" s="169" t="str">
        <f>IF(ISBLANK('Payer Participation Data'!$C$10),"-",'Payer Participation Data'!$C$10)</f>
        <v>Medicaid</v>
      </c>
      <c r="E22" s="169" t="str">
        <f>IF(ISBLANK('Payer Participation Data'!$D$10),"-",'Payer Participation Data'!$D$10)</f>
        <v>Active</v>
      </c>
      <c r="F22" s="169" t="str">
        <f>IF(ISBLANK('Payer Participation Data'!$E$10),"-",'Payer Participation Data'!$E$10)</f>
        <v>-</v>
      </c>
      <c r="G22" s="104">
        <v>4</v>
      </c>
      <c r="H22" s="104">
        <v>3</v>
      </c>
      <c r="I22" s="104">
        <v>5</v>
      </c>
      <c r="J22" s="104" t="str">
        <f t="shared" si="0"/>
        <v>354</v>
      </c>
      <c r="K22" s="104" t="s">
        <v>30</v>
      </c>
      <c r="L22" s="222">
        <f>IF(ISNA(SUMIFS(INDEX('Payer Participation Data'!$F$10:$BM$59,0,MATCH(CONCATENATE($J22,L$6),'Payer Participation Data'!$F$8:$BM$8,0)),'Payer Participation Data'!$B$10:$B$59,$C22,'Payer Participation Data'!$C$10:$C$59,$D22)),"-",SUMIFS(INDEX('Payer Participation Data'!$F$10:$BM$59,0,MATCH(CONCATENATE($J22,L$6),'Payer Participation Data'!$F$8:$BM$8,0)),'Payer Participation Data'!$B$10:$B$59,$C22,'Payer Participation Data'!$C$10:$C$59,$D22))</f>
        <v>0</v>
      </c>
      <c r="M22" s="223">
        <f>IF(ISNA(SUMIFS(INDEX('Payer Participation Data'!$F$10:$BM$59,0,MATCH(CONCATENATE($J22,M$6),'Payer Participation Data'!$F$8:$BM$8,0)),'Payer Participation Data'!$B$10:$B$59,$C22,'Payer Participation Data'!$C$10:$C$59,$D22)),"-",SUMIFS(INDEX('Payer Participation Data'!$F$10:$BM$59,0,MATCH(CONCATENATE($J22,M$6),'Payer Participation Data'!$F$8:$BM$8,0)),'Payer Participation Data'!$B$10:$B$59,$C22,'Payer Participation Data'!$C$10:$C$59,$D22))</f>
        <v>0</v>
      </c>
      <c r="N22" s="105"/>
    </row>
    <row r="23" spans="2:14" x14ac:dyDescent="0.35">
      <c r="B23" s="124" t="s">
        <v>80</v>
      </c>
      <c r="C23" s="157" t="str">
        <f>IF(ISBLANK('Payer Participation Data'!$B$10),"-",'Payer Participation Data'!$B$10)</f>
        <v>Medicaid</v>
      </c>
      <c r="D23" s="157" t="str">
        <f>IF(ISBLANK('Payer Participation Data'!$C$10),"-",'Payer Participation Data'!$C$10)</f>
        <v>Medicaid</v>
      </c>
      <c r="E23" s="157" t="str">
        <f>IF(ISBLANK('Payer Participation Data'!$D$10),"-",'Payer Participation Data'!$D$10)</f>
        <v>Active</v>
      </c>
      <c r="F23" s="157" t="str">
        <f>IF(ISBLANK('Payer Participation Data'!$E$10),"-",'Payer Participation Data'!$E$10)</f>
        <v>-</v>
      </c>
      <c r="G23" s="102">
        <v>1</v>
      </c>
      <c r="H23" s="102">
        <v>4</v>
      </c>
      <c r="I23" s="102">
        <v>5</v>
      </c>
      <c r="J23" s="102" t="str">
        <f t="shared" ref="J23:J26" si="1">CONCATENATE(H23,I23,G23)</f>
        <v>451</v>
      </c>
      <c r="K23" s="102" t="s">
        <v>30</v>
      </c>
      <c r="L23" s="224">
        <f>IF(ISNA(SUMIFS(INDEX('Payer Participation Data'!$F$10:$BM$59,0,MATCH(CONCATENATE($J23,L$6),'Payer Participation Data'!$F$8:$BM$8,0)),'Payer Participation Data'!$B$10:$B$59,$C23,'Payer Participation Data'!$C$10:$C$59,$D23)),"-",SUMIFS(INDEX('Payer Participation Data'!$F$10:$BM$59,0,MATCH(CONCATENATE($J23,L$6),'Payer Participation Data'!$F$8:$BM$8,0)),'Payer Participation Data'!$B$10:$B$59,$C23,'Payer Participation Data'!$C$10:$C$59,$D23))</f>
        <v>0</v>
      </c>
      <c r="M23" s="225">
        <f>IF(ISNA(SUMIFS(INDEX('Payer Participation Data'!$F$10:$BM$59,0,MATCH(CONCATENATE($J23,M$6),'Payer Participation Data'!$F$8:$BM$8,0)),'Payer Participation Data'!$B$10:$B$59,$C23,'Payer Participation Data'!$C$10:$C$59,$D23)),"-",SUMIFS(INDEX('Payer Participation Data'!$F$10:$BM$59,0,MATCH(CONCATENATE($J23,M$6),'Payer Participation Data'!$F$8:$BM$8,0)),'Payer Participation Data'!$B$10:$B$59,$C23,'Payer Participation Data'!$C$10:$C$59,$D23))</f>
        <v>0</v>
      </c>
      <c r="N23" s="105"/>
    </row>
    <row r="24" spans="2:14" x14ac:dyDescent="0.35">
      <c r="B24" s="126" t="s">
        <v>80</v>
      </c>
      <c r="C24" s="169" t="str">
        <f>IF(ISBLANK('Payer Participation Data'!$B$10),"-",'Payer Participation Data'!$B$10)</f>
        <v>Medicaid</v>
      </c>
      <c r="D24" s="169" t="str">
        <f>IF(ISBLANK('Payer Participation Data'!$C$10),"-",'Payer Participation Data'!$C$10)</f>
        <v>Medicaid</v>
      </c>
      <c r="E24" s="169" t="str">
        <f>IF(ISBLANK('Payer Participation Data'!$D$10),"-",'Payer Participation Data'!$D$10)</f>
        <v>Active</v>
      </c>
      <c r="F24" s="169" t="str">
        <f>IF(ISBLANK('Payer Participation Data'!$E$10),"-",'Payer Participation Data'!$E$10)</f>
        <v>-</v>
      </c>
      <c r="G24" s="104">
        <v>2</v>
      </c>
      <c r="H24" s="104">
        <v>4</v>
      </c>
      <c r="I24" s="104">
        <v>5</v>
      </c>
      <c r="J24" s="104" t="str">
        <f t="shared" si="1"/>
        <v>452</v>
      </c>
      <c r="K24" s="104" t="s">
        <v>30</v>
      </c>
      <c r="L24" s="222">
        <f>IF(ISNA(SUMIFS(INDEX('Payer Participation Data'!$F$10:$BM$59,0,MATCH(CONCATENATE($J24,L$6),'Payer Participation Data'!$F$8:$BM$8,0)),'Payer Participation Data'!$B$10:$B$59,$C24,'Payer Participation Data'!$C$10:$C$59,$D24)),"-",SUMIFS(INDEX('Payer Participation Data'!$F$10:$BM$59,0,MATCH(CONCATENATE($J24,L$6),'Payer Participation Data'!$F$8:$BM$8,0)),'Payer Participation Data'!$B$10:$B$59,$C24,'Payer Participation Data'!$C$10:$C$59,$D24))</f>
        <v>0</v>
      </c>
      <c r="M24" s="223">
        <f>IF(ISNA(SUMIFS(INDEX('Payer Participation Data'!$F$10:$BM$59,0,MATCH(CONCATENATE($J24,M$6),'Payer Participation Data'!$F$8:$BM$8,0)),'Payer Participation Data'!$B$10:$B$59,$C24,'Payer Participation Data'!$C$10:$C$59,$D24)),"-",SUMIFS(INDEX('Payer Participation Data'!$F$10:$BM$59,0,MATCH(CONCATENATE($J24,M$6),'Payer Participation Data'!$F$8:$BM$8,0)),'Payer Participation Data'!$B$10:$B$59,$C24,'Payer Participation Data'!$C$10:$C$59,$D24))</f>
        <v>0</v>
      </c>
      <c r="N24" s="105"/>
    </row>
    <row r="25" spans="2:14" x14ac:dyDescent="0.35">
      <c r="B25" s="124" t="s">
        <v>80</v>
      </c>
      <c r="C25" s="157" t="str">
        <f>IF(ISBLANK('Payer Participation Data'!$B$10),"-",'Payer Participation Data'!$B$10)</f>
        <v>Medicaid</v>
      </c>
      <c r="D25" s="157" t="str">
        <f>IF(ISBLANK('Payer Participation Data'!$C$10),"-",'Payer Participation Data'!$C$10)</f>
        <v>Medicaid</v>
      </c>
      <c r="E25" s="157" t="str">
        <f>IF(ISBLANK('Payer Participation Data'!$D$10),"-",'Payer Participation Data'!$D$10)</f>
        <v>Active</v>
      </c>
      <c r="F25" s="157" t="str">
        <f>IF(ISBLANK('Payer Participation Data'!$E$10),"-",'Payer Participation Data'!$E$10)</f>
        <v>-</v>
      </c>
      <c r="G25" s="102">
        <v>3</v>
      </c>
      <c r="H25" s="102">
        <v>4</v>
      </c>
      <c r="I25" s="102">
        <v>5</v>
      </c>
      <c r="J25" s="102" t="str">
        <f t="shared" si="1"/>
        <v>453</v>
      </c>
      <c r="K25" s="102" t="s">
        <v>30</v>
      </c>
      <c r="L25" s="224">
        <f>IF(ISNA(SUMIFS(INDEX('Payer Participation Data'!$F$10:$BM$59,0,MATCH(CONCATENATE($J25,L$6),'Payer Participation Data'!$F$8:$BM$8,0)),'Payer Participation Data'!$B$10:$B$59,$C25,'Payer Participation Data'!$C$10:$C$59,$D25)),"-",SUMIFS(INDEX('Payer Participation Data'!$F$10:$BM$59,0,MATCH(CONCATENATE($J25,L$6),'Payer Participation Data'!$F$8:$BM$8,0)),'Payer Participation Data'!$B$10:$B$59,$C25,'Payer Participation Data'!$C$10:$C$59,$D25))</f>
        <v>0</v>
      </c>
      <c r="M25" s="225">
        <f>IF(ISNA(SUMIFS(INDEX('Payer Participation Data'!$F$10:$BM$59,0,MATCH(CONCATENATE($J25,M$6),'Payer Participation Data'!$F$8:$BM$8,0)),'Payer Participation Data'!$B$10:$B$59,$C25,'Payer Participation Data'!$C$10:$C$59,$D25)),"-",SUMIFS(INDEX('Payer Participation Data'!$F$10:$BM$59,0,MATCH(CONCATENATE($J25,M$6),'Payer Participation Data'!$F$8:$BM$8,0)),'Payer Participation Data'!$B$10:$B$59,$C25,'Payer Participation Data'!$C$10:$C$59,$D25))</f>
        <v>0</v>
      </c>
      <c r="N25" s="105"/>
    </row>
    <row r="26" spans="2:14" x14ac:dyDescent="0.35">
      <c r="B26" s="126" t="s">
        <v>80</v>
      </c>
      <c r="C26" s="169" t="str">
        <f>IF(ISBLANK('Payer Participation Data'!$B$10),"-",'Payer Participation Data'!$B$10)</f>
        <v>Medicaid</v>
      </c>
      <c r="D26" s="169" t="str">
        <f>IF(ISBLANK('Payer Participation Data'!$C$10),"-",'Payer Participation Data'!$C$10)</f>
        <v>Medicaid</v>
      </c>
      <c r="E26" s="169" t="str">
        <f>IF(ISBLANK('Payer Participation Data'!$D$10),"-",'Payer Participation Data'!$D$10)</f>
        <v>Active</v>
      </c>
      <c r="F26" s="169" t="str">
        <f>IF(ISBLANK('Payer Participation Data'!$E$10),"-",'Payer Participation Data'!$E$10)</f>
        <v>-</v>
      </c>
      <c r="G26" s="104">
        <v>4</v>
      </c>
      <c r="H26" s="104">
        <v>4</v>
      </c>
      <c r="I26" s="104">
        <v>5</v>
      </c>
      <c r="J26" s="104" t="str">
        <f t="shared" si="1"/>
        <v>454</v>
      </c>
      <c r="K26" s="104" t="s">
        <v>30</v>
      </c>
      <c r="L26" s="222">
        <f>IF(ISNA(SUMIFS(INDEX('Payer Participation Data'!$F$10:$BM$59,0,MATCH(CONCATENATE($J26,L$6),'Payer Participation Data'!$F$8:$BM$8,0)),'Payer Participation Data'!$B$10:$B$59,$C26,'Payer Participation Data'!$C$10:$C$59,$D26)),"-",SUMIFS(INDEX('Payer Participation Data'!$F$10:$BM$59,0,MATCH(CONCATENATE($J26,L$6),'Payer Participation Data'!$F$8:$BM$8,0)),'Payer Participation Data'!$B$10:$B$59,$C26,'Payer Participation Data'!$C$10:$C$59,$D26))</f>
        <v>0</v>
      </c>
      <c r="M26" s="223">
        <f>IF(ISNA(SUMIFS(INDEX('Payer Participation Data'!$F$10:$BM$59,0,MATCH(CONCATENATE($J26,M$6),'Payer Participation Data'!$F$8:$BM$8,0)),'Payer Participation Data'!$B$10:$B$59,$C26,'Payer Participation Data'!$C$10:$C$59,$D26)),"-",SUMIFS(INDEX('Payer Participation Data'!$F$10:$BM$59,0,MATCH(CONCATENATE($J26,M$6),'Payer Participation Data'!$F$8:$BM$8,0)),'Payer Participation Data'!$B$10:$B$59,$C26,'Payer Participation Data'!$C$10:$C$59,$D26))</f>
        <v>0</v>
      </c>
      <c r="N26" s="105"/>
    </row>
    <row r="27" spans="2:14" x14ac:dyDescent="0.35">
      <c r="B27" s="124" t="s">
        <v>80</v>
      </c>
      <c r="C27" s="157" t="str">
        <f>IF(ISBLANK('Payer Participation Data'!$B$11),"-",'Payer Participation Data'!$B$11)</f>
        <v>Commercial</v>
      </c>
      <c r="D27" s="157" t="str">
        <f>IF(ISBLANK('Payer Participation Data'!$C$11),"-",'Payer Participation Data'!$C$11)</f>
        <v>Commercial</v>
      </c>
      <c r="E27" s="157" t="str">
        <f>IF(ISBLANK('Payer Participation Data'!$D$11),"-",'Payer Participation Data'!$D$11)</f>
        <v>Active</v>
      </c>
      <c r="F27" s="157" t="str">
        <f>IF(ISBLANK('Payer Participation Data'!$E$11),"-",'Payer Participation Data'!$E$11)</f>
        <v>-</v>
      </c>
      <c r="G27" s="102">
        <v>1</v>
      </c>
      <c r="H27" s="102" t="s">
        <v>64</v>
      </c>
      <c r="I27" s="102" t="s">
        <v>64</v>
      </c>
      <c r="J27" s="102" t="str">
        <f t="shared" si="0"/>
        <v>BaselineBaseline1</v>
      </c>
      <c r="K27" s="102" t="s">
        <v>30</v>
      </c>
      <c r="L27" s="224">
        <f>IF(ISNA(SUMIFS(INDEX('Payer Participation Data'!$F$10:$BM$59,0,MATCH(CONCATENATE($J27,L$6),'Payer Participation Data'!$F$8:$BM$8,0)),'Payer Participation Data'!$B$10:$B$59,$C27,'Payer Participation Data'!$C$10:$C$59,$D27)),"-",SUMIFS(INDEX('Payer Participation Data'!$F$10:$BM$59,0,MATCH(CONCATENATE($J27,L$6),'Payer Participation Data'!$F$8:$BM$8,0)),'Payer Participation Data'!$B$10:$B$59,$C27,'Payer Participation Data'!$C$10:$C$59,$D27))</f>
        <v>0</v>
      </c>
      <c r="M27" s="225">
        <f>IF(ISNA(SUMIFS(INDEX('Payer Participation Data'!$F$10:$BM$59,0,MATCH(CONCATENATE($J27,M$6),'Payer Participation Data'!$F$8:$BM$8,0)),'Payer Participation Data'!$B$10:$B$59,$C27,'Payer Participation Data'!$C$10:$C$59,$D27)),"-",SUMIFS(INDEX('Payer Participation Data'!$F$10:$BM$59,0,MATCH(CONCATENATE($J27,M$6),'Payer Participation Data'!$F$8:$BM$8,0)),'Payer Participation Data'!$B$10:$B$59,$C27,'Payer Participation Data'!$C$10:$C$59,$D27))</f>
        <v>0.78</v>
      </c>
      <c r="N27" s="103"/>
    </row>
    <row r="28" spans="2:14" x14ac:dyDescent="0.35">
      <c r="B28" s="125" t="s">
        <v>80</v>
      </c>
      <c r="C28" s="169" t="str">
        <f>IF(ISBLANK('Payer Participation Data'!$B$11),"-",'Payer Participation Data'!$B$11)</f>
        <v>Commercial</v>
      </c>
      <c r="D28" s="169" t="str">
        <f>IF(ISBLANK('Payer Participation Data'!$C$11),"-",'Payer Participation Data'!$C$11)</f>
        <v>Commercial</v>
      </c>
      <c r="E28" s="169" t="str">
        <f>IF(ISBLANK('Payer Participation Data'!$D$11),"-",'Payer Participation Data'!$D$11)</f>
        <v>Active</v>
      </c>
      <c r="F28" s="169" t="str">
        <f>IF(ISBLANK('Payer Participation Data'!$E$11),"-",'Payer Participation Data'!$E$11)</f>
        <v>-</v>
      </c>
      <c r="G28" s="116">
        <v>2</v>
      </c>
      <c r="H28" s="104" t="s">
        <v>64</v>
      </c>
      <c r="I28" s="104" t="s">
        <v>64</v>
      </c>
      <c r="J28" s="104" t="str">
        <f t="shared" si="0"/>
        <v>BaselineBaseline2</v>
      </c>
      <c r="K28" s="104" t="s">
        <v>30</v>
      </c>
      <c r="L28" s="222">
        <f>IF(ISNA(SUMIFS(INDEX('Payer Participation Data'!$F$10:$BM$59,0,MATCH(CONCATENATE($J28,L$6),'Payer Participation Data'!$F$8:$BM$8,0)),'Payer Participation Data'!$B$10:$B$59,$C28,'Payer Participation Data'!$C$10:$C$59,$D28)),"-",SUMIFS(INDEX('Payer Participation Data'!$F$10:$BM$59,0,MATCH(CONCATENATE($J28,L$6),'Payer Participation Data'!$F$8:$BM$8,0)),'Payer Participation Data'!$B$10:$B$59,$C28,'Payer Participation Data'!$C$10:$C$59,$D28))</f>
        <v>0</v>
      </c>
      <c r="M28" s="223">
        <f>IF(ISNA(SUMIFS(INDEX('Payer Participation Data'!$F$10:$BM$59,0,MATCH(CONCATENATE($J28,M$6),'Payer Participation Data'!$F$8:$BM$8,0)),'Payer Participation Data'!$B$10:$B$59,$C28,'Payer Participation Data'!$C$10:$C$59,$D28)),"-",SUMIFS(INDEX('Payer Participation Data'!$F$10:$BM$59,0,MATCH(CONCATENATE($J28,M$6),'Payer Participation Data'!$F$8:$BM$8,0)),'Payer Participation Data'!$B$10:$B$59,$C28,'Payer Participation Data'!$C$10:$C$59,$D28))</f>
        <v>2.5000000000000001E-3</v>
      </c>
      <c r="N28" s="105"/>
    </row>
    <row r="29" spans="2:14" x14ac:dyDescent="0.35">
      <c r="B29" s="124" t="s">
        <v>80</v>
      </c>
      <c r="C29" s="157" t="str">
        <f>IF(ISBLANK('Payer Participation Data'!$B$11),"-",'Payer Participation Data'!$B$11)</f>
        <v>Commercial</v>
      </c>
      <c r="D29" s="157" t="str">
        <f>IF(ISBLANK('Payer Participation Data'!$C$11),"-",'Payer Participation Data'!$C$11)</f>
        <v>Commercial</v>
      </c>
      <c r="E29" s="157" t="str">
        <f>IF(ISBLANK('Payer Participation Data'!$D$11),"-",'Payer Participation Data'!$D$11)</f>
        <v>Active</v>
      </c>
      <c r="F29" s="157" t="str">
        <f>IF(ISBLANK('Payer Participation Data'!$E$11),"-",'Payer Participation Data'!$E$11)</f>
        <v>-</v>
      </c>
      <c r="G29" s="102">
        <v>3</v>
      </c>
      <c r="H29" s="102" t="s">
        <v>64</v>
      </c>
      <c r="I29" s="102" t="s">
        <v>64</v>
      </c>
      <c r="J29" s="102" t="str">
        <f t="shared" si="0"/>
        <v>BaselineBaseline3</v>
      </c>
      <c r="K29" s="102" t="s">
        <v>30</v>
      </c>
      <c r="L29" s="224">
        <f>IF(ISNA(SUMIFS(INDEX('Payer Participation Data'!$F$10:$BM$59,0,MATCH(CONCATENATE($J29,L$6),'Payer Participation Data'!$F$8:$BM$8,0)),'Payer Participation Data'!$B$10:$B$59,$C29,'Payer Participation Data'!$C$10:$C$59,$D29)),"-",SUMIFS(INDEX('Payer Participation Data'!$F$10:$BM$59,0,MATCH(CONCATENATE($J29,L$6),'Payer Participation Data'!$F$8:$BM$8,0)),'Payer Participation Data'!$B$10:$B$59,$C29,'Payer Participation Data'!$C$10:$C$59,$D29))</f>
        <v>0</v>
      </c>
      <c r="M29" s="225">
        <f>IF(ISNA(SUMIFS(INDEX('Payer Participation Data'!$F$10:$BM$59,0,MATCH(CONCATENATE($J29,M$6),'Payer Participation Data'!$F$8:$BM$8,0)),'Payer Participation Data'!$B$10:$B$59,$C29,'Payer Participation Data'!$C$10:$C$59,$D29)),"-",SUMIFS(INDEX('Payer Participation Data'!$F$10:$BM$59,0,MATCH(CONCATENATE($J29,M$6),'Payer Participation Data'!$F$8:$BM$8,0)),'Payer Participation Data'!$B$10:$B$59,$C29,'Payer Participation Data'!$C$10:$C$59,$D29))</f>
        <v>2.1999999999999999E-2</v>
      </c>
      <c r="N29" s="103"/>
    </row>
    <row r="30" spans="2:14" x14ac:dyDescent="0.35">
      <c r="B30" s="126" t="s">
        <v>80</v>
      </c>
      <c r="C30" s="169" t="str">
        <f>IF(ISBLANK('Payer Participation Data'!$B$11),"-",'Payer Participation Data'!$B$11)</f>
        <v>Commercial</v>
      </c>
      <c r="D30" s="169" t="str">
        <f>IF(ISBLANK('Payer Participation Data'!$C$11),"-",'Payer Participation Data'!$C$11)</f>
        <v>Commercial</v>
      </c>
      <c r="E30" s="169" t="str">
        <f>IF(ISBLANK('Payer Participation Data'!$D$11),"-",'Payer Participation Data'!$D$11)</f>
        <v>Active</v>
      </c>
      <c r="F30" s="169" t="str">
        <f>IF(ISBLANK('Payer Participation Data'!$E$11),"-",'Payer Participation Data'!$E$11)</f>
        <v>-</v>
      </c>
      <c r="G30" s="104">
        <v>4</v>
      </c>
      <c r="H30" s="104" t="s">
        <v>64</v>
      </c>
      <c r="I30" s="104" t="s">
        <v>64</v>
      </c>
      <c r="J30" s="104" t="str">
        <f t="shared" si="0"/>
        <v>BaselineBaseline4</v>
      </c>
      <c r="K30" s="104" t="s">
        <v>30</v>
      </c>
      <c r="L30" s="222">
        <f>IF(ISNA(SUMIFS(INDEX('Payer Participation Data'!$F$10:$BM$59,0,MATCH(CONCATENATE($J30,L$6),'Payer Participation Data'!$F$8:$BM$8,0)),'Payer Participation Data'!$B$10:$B$59,$C30,'Payer Participation Data'!$C$10:$C$59,$D30)),"-",SUMIFS(INDEX('Payer Participation Data'!$F$10:$BM$59,0,MATCH(CONCATENATE($J30,L$6),'Payer Participation Data'!$F$8:$BM$8,0)),'Payer Participation Data'!$B$10:$B$59,$C30,'Payer Participation Data'!$C$10:$C$59,$D30))</f>
        <v>0</v>
      </c>
      <c r="M30" s="223">
        <f>IF(ISNA(SUMIFS(INDEX('Payer Participation Data'!$F$10:$BM$59,0,MATCH(CONCATENATE($J30,M$6),'Payer Participation Data'!$F$8:$BM$8,0)),'Payer Participation Data'!$B$10:$B$59,$C30,'Payer Participation Data'!$C$10:$C$59,$D30)),"-",SUMIFS(INDEX('Payer Participation Data'!$F$10:$BM$59,0,MATCH(CONCATENATE($J30,M$6),'Payer Participation Data'!$F$8:$BM$8,0)),'Payer Participation Data'!$B$10:$B$59,$C30,'Payer Participation Data'!$C$10:$C$59,$D30))</f>
        <v>0.19</v>
      </c>
      <c r="N30" s="105"/>
    </row>
    <row r="31" spans="2:14" x14ac:dyDescent="0.35">
      <c r="B31" s="124" t="s">
        <v>80</v>
      </c>
      <c r="C31" s="157" t="str">
        <f>IF(ISBLANK('Payer Participation Data'!$B$11),"-",'Payer Participation Data'!$B$11)</f>
        <v>Commercial</v>
      </c>
      <c r="D31" s="157" t="str">
        <f>IF(ISBLANK('Payer Participation Data'!$C$11),"-",'Payer Participation Data'!$C$11)</f>
        <v>Commercial</v>
      </c>
      <c r="E31" s="157" t="str">
        <f>IF(ISBLANK('Payer Participation Data'!$D$11),"-",'Payer Participation Data'!$D$11)</f>
        <v>Active</v>
      </c>
      <c r="F31" s="157" t="str">
        <f>IF(ISBLANK('Payer Participation Data'!$E$11),"-",'Payer Participation Data'!$E$11)</f>
        <v>-</v>
      </c>
      <c r="G31" s="102">
        <v>1</v>
      </c>
      <c r="H31" s="102">
        <v>1</v>
      </c>
      <c r="I31" s="102">
        <v>5</v>
      </c>
      <c r="J31" s="102" t="str">
        <f t="shared" si="0"/>
        <v>151</v>
      </c>
      <c r="K31" s="102" t="s">
        <v>30</v>
      </c>
      <c r="L31" s="224">
        <f>IF(ISNA(SUMIFS(INDEX('Payer Participation Data'!$F$10:$BM$59,0,MATCH(CONCATENATE($J31,L$6),'Payer Participation Data'!$F$8:$BM$8,0)),'Payer Participation Data'!$B$10:$B$59,$C31,'Payer Participation Data'!$C$10:$C$59,$D31)),"-",SUMIFS(INDEX('Payer Participation Data'!$F$10:$BM$59,0,MATCH(CONCATENATE($J31,L$6),'Payer Participation Data'!$F$8:$BM$8,0)),'Payer Participation Data'!$B$10:$B$59,$C31,'Payer Participation Data'!$C$10:$C$59,$D31))</f>
        <v>0</v>
      </c>
      <c r="M31" s="225">
        <f>IF(ISNA(SUMIFS(INDEX('Payer Participation Data'!$F$10:$BM$59,0,MATCH(CONCATENATE($J31,M$6),'Payer Participation Data'!$F$8:$BM$8,0)),'Payer Participation Data'!$B$10:$B$59,$C31,'Payer Participation Data'!$C$10:$C$59,$D31)),"-",SUMIFS(INDEX('Payer Participation Data'!$F$10:$BM$59,0,MATCH(CONCATENATE($J31,M$6),'Payer Participation Data'!$F$8:$BM$8,0)),'Payer Participation Data'!$B$10:$B$59,$C31,'Payer Participation Data'!$C$10:$C$59,$D31))</f>
        <v>0</v>
      </c>
      <c r="N31" s="103"/>
    </row>
    <row r="32" spans="2:14" x14ac:dyDescent="0.35">
      <c r="B32" s="126" t="s">
        <v>80</v>
      </c>
      <c r="C32" s="169" t="str">
        <f>IF(ISBLANK('Payer Participation Data'!$B$11),"-",'Payer Participation Data'!$B$11)</f>
        <v>Commercial</v>
      </c>
      <c r="D32" s="169" t="str">
        <f>IF(ISBLANK('Payer Participation Data'!$C$11),"-",'Payer Participation Data'!$C$11)</f>
        <v>Commercial</v>
      </c>
      <c r="E32" s="169" t="str">
        <f>IF(ISBLANK('Payer Participation Data'!$D$11),"-",'Payer Participation Data'!$D$11)</f>
        <v>Active</v>
      </c>
      <c r="F32" s="169" t="str">
        <f>IF(ISBLANK('Payer Participation Data'!$E$11),"-",'Payer Participation Data'!$E$11)</f>
        <v>-</v>
      </c>
      <c r="G32" s="104">
        <v>2</v>
      </c>
      <c r="H32" s="104">
        <v>1</v>
      </c>
      <c r="I32" s="104">
        <v>5</v>
      </c>
      <c r="J32" s="104" t="str">
        <f t="shared" si="0"/>
        <v>152</v>
      </c>
      <c r="K32" s="104" t="s">
        <v>30</v>
      </c>
      <c r="L32" s="222">
        <f>IF(ISNA(SUMIFS(INDEX('Payer Participation Data'!$F$10:$BM$59,0,MATCH(CONCATENATE($J32,L$6),'Payer Participation Data'!$F$8:$BM$8,0)),'Payer Participation Data'!$B$10:$B$59,$C32,'Payer Participation Data'!$C$10:$C$59,$D32)),"-",SUMIFS(INDEX('Payer Participation Data'!$F$10:$BM$59,0,MATCH(CONCATENATE($J32,L$6),'Payer Participation Data'!$F$8:$BM$8,0)),'Payer Participation Data'!$B$10:$B$59,$C32,'Payer Participation Data'!$C$10:$C$59,$D32))</f>
        <v>0</v>
      </c>
      <c r="M32" s="223">
        <f>IF(ISNA(SUMIFS(INDEX('Payer Participation Data'!$F$10:$BM$59,0,MATCH(CONCATENATE($J32,M$6),'Payer Participation Data'!$F$8:$BM$8,0)),'Payer Participation Data'!$B$10:$B$59,$C32,'Payer Participation Data'!$C$10:$C$59,$D32)),"-",SUMIFS(INDEX('Payer Participation Data'!$F$10:$BM$59,0,MATCH(CONCATENATE($J32,M$6),'Payer Participation Data'!$F$8:$BM$8,0)),'Payer Participation Data'!$B$10:$B$59,$C32,'Payer Participation Data'!$C$10:$C$59,$D32))</f>
        <v>0</v>
      </c>
      <c r="N32" s="105"/>
    </row>
    <row r="33" spans="2:14" x14ac:dyDescent="0.35">
      <c r="B33" s="124" t="s">
        <v>80</v>
      </c>
      <c r="C33" s="157" t="str">
        <f>IF(ISBLANK('Payer Participation Data'!$B$11),"-",'Payer Participation Data'!$B$11)</f>
        <v>Commercial</v>
      </c>
      <c r="D33" s="157" t="str">
        <f>IF(ISBLANK('Payer Participation Data'!$C$11),"-",'Payer Participation Data'!$C$11)</f>
        <v>Commercial</v>
      </c>
      <c r="E33" s="157" t="str">
        <f>IF(ISBLANK('Payer Participation Data'!$D$11),"-",'Payer Participation Data'!$D$11)</f>
        <v>Active</v>
      </c>
      <c r="F33" s="157" t="str">
        <f>IF(ISBLANK('Payer Participation Data'!$E$11),"-",'Payer Participation Data'!$E$11)</f>
        <v>-</v>
      </c>
      <c r="G33" s="102">
        <v>3</v>
      </c>
      <c r="H33" s="102">
        <v>1</v>
      </c>
      <c r="I33" s="102">
        <v>5</v>
      </c>
      <c r="J33" s="102" t="str">
        <f t="shared" si="0"/>
        <v>153</v>
      </c>
      <c r="K33" s="102" t="s">
        <v>30</v>
      </c>
      <c r="L33" s="224">
        <f>IF(ISNA(SUMIFS(INDEX('Payer Participation Data'!$F$10:$BM$59,0,MATCH(CONCATENATE($J33,L$6),'Payer Participation Data'!$F$8:$BM$8,0)),'Payer Participation Data'!$B$10:$B$59,$C33,'Payer Participation Data'!$C$10:$C$59,$D33)),"-",SUMIFS(INDEX('Payer Participation Data'!$F$10:$BM$59,0,MATCH(CONCATENATE($J33,L$6),'Payer Participation Data'!$F$8:$BM$8,0)),'Payer Participation Data'!$B$10:$B$59,$C33,'Payer Participation Data'!$C$10:$C$59,$D33))</f>
        <v>0</v>
      </c>
      <c r="M33" s="225">
        <f>IF(ISNA(SUMIFS(INDEX('Payer Participation Data'!$F$10:$BM$59,0,MATCH(CONCATENATE($J33,M$6),'Payer Participation Data'!$F$8:$BM$8,0)),'Payer Participation Data'!$B$10:$B$59,$C33,'Payer Participation Data'!$C$10:$C$59,$D33)),"-",SUMIFS(INDEX('Payer Participation Data'!$F$10:$BM$59,0,MATCH(CONCATENATE($J33,M$6),'Payer Participation Data'!$F$8:$BM$8,0)),'Payer Participation Data'!$B$10:$B$59,$C33,'Payer Participation Data'!$C$10:$C$59,$D33))</f>
        <v>0</v>
      </c>
      <c r="N33" s="103"/>
    </row>
    <row r="34" spans="2:14" x14ac:dyDescent="0.35">
      <c r="B34" s="126" t="s">
        <v>80</v>
      </c>
      <c r="C34" s="169" t="str">
        <f>IF(ISBLANK('Payer Participation Data'!$B$11),"-",'Payer Participation Data'!$B$11)</f>
        <v>Commercial</v>
      </c>
      <c r="D34" s="169" t="str">
        <f>IF(ISBLANK('Payer Participation Data'!$C$11),"-",'Payer Participation Data'!$C$11)</f>
        <v>Commercial</v>
      </c>
      <c r="E34" s="169" t="str">
        <f>IF(ISBLANK('Payer Participation Data'!$D$11),"-",'Payer Participation Data'!$D$11)</f>
        <v>Active</v>
      </c>
      <c r="F34" s="169" t="str">
        <f>IF(ISBLANK('Payer Participation Data'!$E$11),"-",'Payer Participation Data'!$E$11)</f>
        <v>-</v>
      </c>
      <c r="G34" s="104">
        <v>4</v>
      </c>
      <c r="H34" s="104">
        <v>1</v>
      </c>
      <c r="I34" s="104">
        <v>5</v>
      </c>
      <c r="J34" s="104" t="str">
        <f t="shared" si="0"/>
        <v>154</v>
      </c>
      <c r="K34" s="104" t="s">
        <v>30</v>
      </c>
      <c r="L34" s="222">
        <f>IF(ISNA(SUMIFS(INDEX('Payer Participation Data'!$F$10:$BM$59,0,MATCH(CONCATENATE($J34,L$6),'Payer Participation Data'!$F$8:$BM$8,0)),'Payer Participation Data'!$B$10:$B$59,$C34,'Payer Participation Data'!$C$10:$C$59,$D34)),"-",SUMIFS(INDEX('Payer Participation Data'!$F$10:$BM$59,0,MATCH(CONCATENATE($J34,L$6),'Payer Participation Data'!$F$8:$BM$8,0)),'Payer Participation Data'!$B$10:$B$59,$C34,'Payer Participation Data'!$C$10:$C$59,$D34))</f>
        <v>0</v>
      </c>
      <c r="M34" s="223">
        <f>IF(ISNA(SUMIFS(INDEX('Payer Participation Data'!$F$10:$BM$59,0,MATCH(CONCATENATE($J34,M$6),'Payer Participation Data'!$F$8:$BM$8,0)),'Payer Participation Data'!$B$10:$B$59,$C34,'Payer Participation Data'!$C$10:$C$59,$D34)),"-",SUMIFS(INDEX('Payer Participation Data'!$F$10:$BM$59,0,MATCH(CONCATENATE($J34,M$6),'Payer Participation Data'!$F$8:$BM$8,0)),'Payer Participation Data'!$B$10:$B$59,$C34,'Payer Participation Data'!$C$10:$C$59,$D34))</f>
        <v>0</v>
      </c>
      <c r="N34" s="105"/>
    </row>
    <row r="35" spans="2:14" x14ac:dyDescent="0.35">
      <c r="B35" s="124" t="s">
        <v>80</v>
      </c>
      <c r="C35" s="157" t="str">
        <f>IF(ISBLANK('Payer Participation Data'!$B$11),"-",'Payer Participation Data'!$B$11)</f>
        <v>Commercial</v>
      </c>
      <c r="D35" s="157" t="str">
        <f>IF(ISBLANK('Payer Participation Data'!$C$11),"-",'Payer Participation Data'!$C$11)</f>
        <v>Commercial</v>
      </c>
      <c r="E35" s="157" t="str">
        <f>IF(ISBLANK('Payer Participation Data'!$D$11),"-",'Payer Participation Data'!$D$11)</f>
        <v>Active</v>
      </c>
      <c r="F35" s="157" t="str">
        <f>IF(ISBLANK('Payer Participation Data'!$E$11),"-",'Payer Participation Data'!$E$11)</f>
        <v>-</v>
      </c>
      <c r="G35" s="102">
        <v>1</v>
      </c>
      <c r="H35" s="102">
        <v>2</v>
      </c>
      <c r="I35" s="102">
        <v>5</v>
      </c>
      <c r="J35" s="102" t="str">
        <f t="shared" si="0"/>
        <v>251</v>
      </c>
      <c r="K35" s="102" t="s">
        <v>30</v>
      </c>
      <c r="L35" s="224">
        <f>IF(ISNA(SUMIFS(INDEX('Payer Participation Data'!$F$10:$BM$59,0,MATCH(CONCATENATE($J35,L$6),'Payer Participation Data'!$F$8:$BM$8,0)),'Payer Participation Data'!$B$10:$B$59,$C35,'Payer Participation Data'!$C$10:$C$59,$D35)),"-",SUMIFS(INDEX('Payer Participation Data'!$F$10:$BM$59,0,MATCH(CONCATENATE($J35,L$6),'Payer Participation Data'!$F$8:$BM$8,0)),'Payer Participation Data'!$B$10:$B$59,$C35,'Payer Participation Data'!$C$10:$C$59,$D35))</f>
        <v>0</v>
      </c>
      <c r="M35" s="225">
        <f>IF(ISNA(SUMIFS(INDEX('Payer Participation Data'!$F$10:$BM$59,0,MATCH(CONCATENATE($J35,M$6),'Payer Participation Data'!$F$8:$BM$8,0)),'Payer Participation Data'!$B$10:$B$59,$C35,'Payer Participation Data'!$C$10:$C$59,$D35)),"-",SUMIFS(INDEX('Payer Participation Data'!$F$10:$BM$59,0,MATCH(CONCATENATE($J35,M$6),'Payer Participation Data'!$F$8:$BM$8,0)),'Payer Participation Data'!$B$10:$B$59,$C35,'Payer Participation Data'!$C$10:$C$59,$D35))</f>
        <v>0</v>
      </c>
      <c r="N35" s="103"/>
    </row>
    <row r="36" spans="2:14" x14ac:dyDescent="0.35">
      <c r="B36" s="126" t="s">
        <v>80</v>
      </c>
      <c r="C36" s="169" t="str">
        <f>IF(ISBLANK('Payer Participation Data'!$B$11),"-",'Payer Participation Data'!$B$11)</f>
        <v>Commercial</v>
      </c>
      <c r="D36" s="169" t="str">
        <f>IF(ISBLANK('Payer Participation Data'!$C$11),"-",'Payer Participation Data'!$C$11)</f>
        <v>Commercial</v>
      </c>
      <c r="E36" s="169" t="str">
        <f>IF(ISBLANK('Payer Participation Data'!$D$11),"-",'Payer Participation Data'!$D$11)</f>
        <v>Active</v>
      </c>
      <c r="F36" s="169" t="str">
        <f>IF(ISBLANK('Payer Participation Data'!$E$11),"-",'Payer Participation Data'!$E$11)</f>
        <v>-</v>
      </c>
      <c r="G36" s="104">
        <v>2</v>
      </c>
      <c r="H36" s="104">
        <v>2</v>
      </c>
      <c r="I36" s="104">
        <v>5</v>
      </c>
      <c r="J36" s="104" t="str">
        <f t="shared" si="0"/>
        <v>252</v>
      </c>
      <c r="K36" s="104" t="s">
        <v>30</v>
      </c>
      <c r="L36" s="222">
        <f>IF(ISNA(SUMIFS(INDEX('Payer Participation Data'!$F$10:$BM$59,0,MATCH(CONCATENATE($J36,L$6),'Payer Participation Data'!$F$8:$BM$8,0)),'Payer Participation Data'!$B$10:$B$59,$C36,'Payer Participation Data'!$C$10:$C$59,$D36)),"-",SUMIFS(INDEX('Payer Participation Data'!$F$10:$BM$59,0,MATCH(CONCATENATE($J36,L$6),'Payer Participation Data'!$F$8:$BM$8,0)),'Payer Participation Data'!$B$10:$B$59,$C36,'Payer Participation Data'!$C$10:$C$59,$D36))</f>
        <v>0</v>
      </c>
      <c r="M36" s="223">
        <f>IF(ISNA(SUMIFS(INDEX('Payer Participation Data'!$F$10:$BM$59,0,MATCH(CONCATENATE($J36,M$6),'Payer Participation Data'!$F$8:$BM$8,0)),'Payer Participation Data'!$B$10:$B$59,$C36,'Payer Participation Data'!$C$10:$C$59,$D36)),"-",SUMIFS(INDEX('Payer Participation Data'!$F$10:$BM$59,0,MATCH(CONCATENATE($J36,M$6),'Payer Participation Data'!$F$8:$BM$8,0)),'Payer Participation Data'!$B$10:$B$59,$C36,'Payer Participation Data'!$C$10:$C$59,$D36))</f>
        <v>0</v>
      </c>
      <c r="N36" s="105"/>
    </row>
    <row r="37" spans="2:14" x14ac:dyDescent="0.35">
      <c r="B37" s="124" t="s">
        <v>80</v>
      </c>
      <c r="C37" s="157" t="str">
        <f>IF(ISBLANK('Payer Participation Data'!$B$11),"-",'Payer Participation Data'!$B$11)</f>
        <v>Commercial</v>
      </c>
      <c r="D37" s="157" t="str">
        <f>IF(ISBLANK('Payer Participation Data'!$C$11),"-",'Payer Participation Data'!$C$11)</f>
        <v>Commercial</v>
      </c>
      <c r="E37" s="157" t="str">
        <f>IF(ISBLANK('Payer Participation Data'!$D$11),"-",'Payer Participation Data'!$D$11)</f>
        <v>Active</v>
      </c>
      <c r="F37" s="157" t="str">
        <f>IF(ISBLANK('Payer Participation Data'!$E$11),"-",'Payer Participation Data'!$E$11)</f>
        <v>-</v>
      </c>
      <c r="G37" s="102">
        <v>3</v>
      </c>
      <c r="H37" s="102">
        <v>2</v>
      </c>
      <c r="I37" s="102">
        <v>5</v>
      </c>
      <c r="J37" s="102" t="str">
        <f t="shared" si="0"/>
        <v>253</v>
      </c>
      <c r="K37" s="102" t="s">
        <v>30</v>
      </c>
      <c r="L37" s="224">
        <f>IF(ISNA(SUMIFS(INDEX('Payer Participation Data'!$F$10:$BM$59,0,MATCH(CONCATENATE($J37,L$6),'Payer Participation Data'!$F$8:$BM$8,0)),'Payer Participation Data'!$B$10:$B$59,$C37,'Payer Participation Data'!$C$10:$C$59,$D37)),"-",SUMIFS(INDEX('Payer Participation Data'!$F$10:$BM$59,0,MATCH(CONCATENATE($J37,L$6),'Payer Participation Data'!$F$8:$BM$8,0)),'Payer Participation Data'!$B$10:$B$59,$C37,'Payer Participation Data'!$C$10:$C$59,$D37))</f>
        <v>0</v>
      </c>
      <c r="M37" s="225">
        <f>IF(ISNA(SUMIFS(INDEX('Payer Participation Data'!$F$10:$BM$59,0,MATCH(CONCATENATE($J37,M$6),'Payer Participation Data'!$F$8:$BM$8,0)),'Payer Participation Data'!$B$10:$B$59,$C37,'Payer Participation Data'!$C$10:$C$59,$D37)),"-",SUMIFS(INDEX('Payer Participation Data'!$F$10:$BM$59,0,MATCH(CONCATENATE($J37,M$6),'Payer Participation Data'!$F$8:$BM$8,0)),'Payer Participation Data'!$B$10:$B$59,$C37,'Payer Participation Data'!$C$10:$C$59,$D37))</f>
        <v>0</v>
      </c>
      <c r="N37" s="103"/>
    </row>
    <row r="38" spans="2:14" x14ac:dyDescent="0.35">
      <c r="B38" s="126" t="s">
        <v>80</v>
      </c>
      <c r="C38" s="169" t="str">
        <f>IF(ISBLANK('Payer Participation Data'!$B$11),"-",'Payer Participation Data'!$B$11)</f>
        <v>Commercial</v>
      </c>
      <c r="D38" s="169" t="str">
        <f>IF(ISBLANK('Payer Participation Data'!$C$11),"-",'Payer Participation Data'!$C$11)</f>
        <v>Commercial</v>
      </c>
      <c r="E38" s="169" t="str">
        <f>IF(ISBLANK('Payer Participation Data'!$D$11),"-",'Payer Participation Data'!$D$11)</f>
        <v>Active</v>
      </c>
      <c r="F38" s="169" t="str">
        <f>IF(ISBLANK('Payer Participation Data'!$E$11),"-",'Payer Participation Data'!$E$11)</f>
        <v>-</v>
      </c>
      <c r="G38" s="104">
        <v>4</v>
      </c>
      <c r="H38" s="104">
        <v>2</v>
      </c>
      <c r="I38" s="104">
        <v>5</v>
      </c>
      <c r="J38" s="104" t="str">
        <f t="shared" si="0"/>
        <v>254</v>
      </c>
      <c r="K38" s="104" t="s">
        <v>30</v>
      </c>
      <c r="L38" s="222">
        <f>IF(ISNA(SUMIFS(INDEX('Payer Participation Data'!$F$10:$BM$59,0,MATCH(CONCATENATE($J38,L$6),'Payer Participation Data'!$F$8:$BM$8,0)),'Payer Participation Data'!$B$10:$B$59,$C38,'Payer Participation Data'!$C$10:$C$59,$D38)),"-",SUMIFS(INDEX('Payer Participation Data'!$F$10:$BM$59,0,MATCH(CONCATENATE($J38,L$6),'Payer Participation Data'!$F$8:$BM$8,0)),'Payer Participation Data'!$B$10:$B$59,$C38,'Payer Participation Data'!$C$10:$C$59,$D38))</f>
        <v>0</v>
      </c>
      <c r="M38" s="223">
        <f>IF(ISNA(SUMIFS(INDEX('Payer Participation Data'!$F$10:$BM$59,0,MATCH(CONCATENATE($J38,M$6),'Payer Participation Data'!$F$8:$BM$8,0)),'Payer Participation Data'!$B$10:$B$59,$C38,'Payer Participation Data'!$C$10:$C$59,$D38)),"-",SUMIFS(INDEX('Payer Participation Data'!$F$10:$BM$59,0,MATCH(CONCATENATE($J38,M$6),'Payer Participation Data'!$F$8:$BM$8,0)),'Payer Participation Data'!$B$10:$B$59,$C38,'Payer Participation Data'!$C$10:$C$59,$D38))</f>
        <v>0</v>
      </c>
      <c r="N38" s="105"/>
    </row>
    <row r="39" spans="2:14" x14ac:dyDescent="0.35">
      <c r="B39" s="124" t="s">
        <v>80</v>
      </c>
      <c r="C39" s="157" t="str">
        <f>IF(ISBLANK('Payer Participation Data'!$B$11),"-",'Payer Participation Data'!$B$11)</f>
        <v>Commercial</v>
      </c>
      <c r="D39" s="157" t="str">
        <f>IF(ISBLANK('Payer Participation Data'!$C$11),"-",'Payer Participation Data'!$C$11)</f>
        <v>Commercial</v>
      </c>
      <c r="E39" s="157" t="str">
        <f>IF(ISBLANK('Payer Participation Data'!$D$11),"-",'Payer Participation Data'!$D$11)</f>
        <v>Active</v>
      </c>
      <c r="F39" s="157" t="str">
        <f>IF(ISBLANK('Payer Participation Data'!$E$11),"-",'Payer Participation Data'!$E$11)</f>
        <v>-</v>
      </c>
      <c r="G39" s="102">
        <v>1</v>
      </c>
      <c r="H39" s="102">
        <v>3</v>
      </c>
      <c r="I39" s="102">
        <v>5</v>
      </c>
      <c r="J39" s="102" t="str">
        <f t="shared" si="0"/>
        <v>351</v>
      </c>
      <c r="K39" s="102" t="s">
        <v>30</v>
      </c>
      <c r="L39" s="224">
        <f>IF(ISNA(SUMIFS(INDEX('Payer Participation Data'!$F$10:$BM$59,0,MATCH(CONCATENATE($J39,L$6),'Payer Participation Data'!$F$8:$BM$8,0)),'Payer Participation Data'!$B$10:$B$59,$C39,'Payer Participation Data'!$C$10:$C$59,$D39)),"-",SUMIFS(INDEX('Payer Participation Data'!$F$10:$BM$59,0,MATCH(CONCATENATE($J39,L$6),'Payer Participation Data'!$F$8:$BM$8,0)),'Payer Participation Data'!$B$10:$B$59,$C39,'Payer Participation Data'!$C$10:$C$59,$D39))</f>
        <v>0</v>
      </c>
      <c r="M39" s="225">
        <f>IF(ISNA(SUMIFS(INDEX('Payer Participation Data'!$F$10:$BM$59,0,MATCH(CONCATENATE($J39,M$6),'Payer Participation Data'!$F$8:$BM$8,0)),'Payer Participation Data'!$B$10:$B$59,$C39,'Payer Participation Data'!$C$10:$C$59,$D39)),"-",SUMIFS(INDEX('Payer Participation Data'!$F$10:$BM$59,0,MATCH(CONCATENATE($J39,M$6),'Payer Participation Data'!$F$8:$BM$8,0)),'Payer Participation Data'!$B$10:$B$59,$C39,'Payer Participation Data'!$C$10:$C$59,$D39))</f>
        <v>0</v>
      </c>
      <c r="N39" s="103"/>
    </row>
    <row r="40" spans="2:14" x14ac:dyDescent="0.35">
      <c r="B40" s="126" t="s">
        <v>80</v>
      </c>
      <c r="C40" s="169" t="str">
        <f>IF(ISBLANK('Payer Participation Data'!$B$11),"-",'Payer Participation Data'!$B$11)</f>
        <v>Commercial</v>
      </c>
      <c r="D40" s="169" t="str">
        <f>IF(ISBLANK('Payer Participation Data'!$C$11),"-",'Payer Participation Data'!$C$11)</f>
        <v>Commercial</v>
      </c>
      <c r="E40" s="169" t="str">
        <f>IF(ISBLANK('Payer Participation Data'!$D$11),"-",'Payer Participation Data'!$D$11)</f>
        <v>Active</v>
      </c>
      <c r="F40" s="169" t="str">
        <f>IF(ISBLANK('Payer Participation Data'!$E$11),"-",'Payer Participation Data'!$E$11)</f>
        <v>-</v>
      </c>
      <c r="G40" s="104">
        <v>2</v>
      </c>
      <c r="H40" s="104">
        <v>3</v>
      </c>
      <c r="I40" s="104">
        <v>5</v>
      </c>
      <c r="J40" s="104" t="str">
        <f t="shared" si="0"/>
        <v>352</v>
      </c>
      <c r="K40" s="104" t="s">
        <v>30</v>
      </c>
      <c r="L40" s="222">
        <f>IF(ISNA(SUMIFS(INDEX('Payer Participation Data'!$F$10:$BM$59,0,MATCH(CONCATENATE($J40,L$6),'Payer Participation Data'!$F$8:$BM$8,0)),'Payer Participation Data'!$B$10:$B$59,$C40,'Payer Participation Data'!$C$10:$C$59,$D40)),"-",SUMIFS(INDEX('Payer Participation Data'!$F$10:$BM$59,0,MATCH(CONCATENATE($J40,L$6),'Payer Participation Data'!$F$8:$BM$8,0)),'Payer Participation Data'!$B$10:$B$59,$C40,'Payer Participation Data'!$C$10:$C$59,$D40))</f>
        <v>0</v>
      </c>
      <c r="M40" s="223">
        <f>IF(ISNA(SUMIFS(INDEX('Payer Participation Data'!$F$10:$BM$59,0,MATCH(CONCATENATE($J40,M$6),'Payer Participation Data'!$F$8:$BM$8,0)),'Payer Participation Data'!$B$10:$B$59,$C40,'Payer Participation Data'!$C$10:$C$59,$D40)),"-",SUMIFS(INDEX('Payer Participation Data'!$F$10:$BM$59,0,MATCH(CONCATENATE($J40,M$6),'Payer Participation Data'!$F$8:$BM$8,0)),'Payer Participation Data'!$B$10:$B$59,$C40,'Payer Participation Data'!$C$10:$C$59,$D40))</f>
        <v>0</v>
      </c>
      <c r="N40" s="105"/>
    </row>
    <row r="41" spans="2:14" x14ac:dyDescent="0.35">
      <c r="B41" s="124" t="s">
        <v>80</v>
      </c>
      <c r="C41" s="157" t="str">
        <f>IF(ISBLANK('Payer Participation Data'!$B$11),"-",'Payer Participation Data'!$B$11)</f>
        <v>Commercial</v>
      </c>
      <c r="D41" s="157" t="str">
        <f>IF(ISBLANK('Payer Participation Data'!$C$11),"-",'Payer Participation Data'!$C$11)</f>
        <v>Commercial</v>
      </c>
      <c r="E41" s="157" t="str">
        <f>IF(ISBLANK('Payer Participation Data'!$D$11),"-",'Payer Participation Data'!$D$11)</f>
        <v>Active</v>
      </c>
      <c r="F41" s="157" t="str">
        <f>IF(ISBLANK('Payer Participation Data'!$E$11),"-",'Payer Participation Data'!$E$11)</f>
        <v>-</v>
      </c>
      <c r="G41" s="102">
        <v>3</v>
      </c>
      <c r="H41" s="102">
        <v>3</v>
      </c>
      <c r="I41" s="102">
        <v>5</v>
      </c>
      <c r="J41" s="102" t="str">
        <f t="shared" si="0"/>
        <v>353</v>
      </c>
      <c r="K41" s="102" t="s">
        <v>30</v>
      </c>
      <c r="L41" s="224">
        <f>IF(ISNA(SUMIFS(INDEX('Payer Participation Data'!$F$10:$BM$59,0,MATCH(CONCATENATE($J41,L$6),'Payer Participation Data'!$F$8:$BM$8,0)),'Payer Participation Data'!$B$10:$B$59,$C41,'Payer Participation Data'!$C$10:$C$59,$D41)),"-",SUMIFS(INDEX('Payer Participation Data'!$F$10:$BM$59,0,MATCH(CONCATENATE($J41,L$6),'Payer Participation Data'!$F$8:$BM$8,0)),'Payer Participation Data'!$B$10:$B$59,$C41,'Payer Participation Data'!$C$10:$C$59,$D41))</f>
        <v>0</v>
      </c>
      <c r="M41" s="225">
        <f>IF(ISNA(SUMIFS(INDEX('Payer Participation Data'!$F$10:$BM$59,0,MATCH(CONCATENATE($J41,M$6),'Payer Participation Data'!$F$8:$BM$8,0)),'Payer Participation Data'!$B$10:$B$59,$C41,'Payer Participation Data'!$C$10:$C$59,$D41)),"-",SUMIFS(INDEX('Payer Participation Data'!$F$10:$BM$59,0,MATCH(CONCATENATE($J41,M$6),'Payer Participation Data'!$F$8:$BM$8,0)),'Payer Participation Data'!$B$10:$B$59,$C41,'Payer Participation Data'!$C$10:$C$59,$D41))</f>
        <v>0</v>
      </c>
      <c r="N41" s="103"/>
    </row>
    <row r="42" spans="2:14" x14ac:dyDescent="0.35">
      <c r="B42" s="126" t="s">
        <v>80</v>
      </c>
      <c r="C42" s="169" t="str">
        <f>IF(ISBLANK('Payer Participation Data'!$B$11),"-",'Payer Participation Data'!$B$11)</f>
        <v>Commercial</v>
      </c>
      <c r="D42" s="169" t="str">
        <f>IF(ISBLANK('Payer Participation Data'!$C$11),"-",'Payer Participation Data'!$C$11)</f>
        <v>Commercial</v>
      </c>
      <c r="E42" s="169" t="str">
        <f>IF(ISBLANK('Payer Participation Data'!$D$11),"-",'Payer Participation Data'!$D$11)</f>
        <v>Active</v>
      </c>
      <c r="F42" s="169" t="str">
        <f>IF(ISBLANK('Payer Participation Data'!$E$11),"-",'Payer Participation Data'!$E$11)</f>
        <v>-</v>
      </c>
      <c r="G42" s="104">
        <v>4</v>
      </c>
      <c r="H42" s="104">
        <v>3</v>
      </c>
      <c r="I42" s="104">
        <v>5</v>
      </c>
      <c r="J42" s="104" t="str">
        <f t="shared" si="0"/>
        <v>354</v>
      </c>
      <c r="K42" s="104" t="s">
        <v>30</v>
      </c>
      <c r="L42" s="222">
        <f>IF(ISNA(SUMIFS(INDEX('Payer Participation Data'!$F$10:$BM$59,0,MATCH(CONCATENATE($J42,L$6),'Payer Participation Data'!$F$8:$BM$8,0)),'Payer Participation Data'!$B$10:$B$59,$C42,'Payer Participation Data'!$C$10:$C$59,$D42)),"-",SUMIFS(INDEX('Payer Participation Data'!$F$10:$BM$59,0,MATCH(CONCATENATE($J42,L$6),'Payer Participation Data'!$F$8:$BM$8,0)),'Payer Participation Data'!$B$10:$B$59,$C42,'Payer Participation Data'!$C$10:$C$59,$D42))</f>
        <v>0</v>
      </c>
      <c r="M42" s="223">
        <f>IF(ISNA(SUMIFS(INDEX('Payer Participation Data'!$F$10:$BM$59,0,MATCH(CONCATENATE($J42,M$6),'Payer Participation Data'!$F$8:$BM$8,0)),'Payer Participation Data'!$B$10:$B$59,$C42,'Payer Participation Data'!$C$10:$C$59,$D42)),"-",SUMIFS(INDEX('Payer Participation Data'!$F$10:$BM$59,0,MATCH(CONCATENATE($J42,M$6),'Payer Participation Data'!$F$8:$BM$8,0)),'Payer Participation Data'!$B$10:$B$59,$C42,'Payer Participation Data'!$C$10:$C$59,$D42))</f>
        <v>0</v>
      </c>
      <c r="N42" s="105"/>
    </row>
    <row r="43" spans="2:14" x14ac:dyDescent="0.35">
      <c r="B43" s="124" t="s">
        <v>80</v>
      </c>
      <c r="C43" s="157" t="str">
        <f>IF(ISBLANK('Payer Participation Data'!$B$11),"-",'Payer Participation Data'!$B$11)</f>
        <v>Commercial</v>
      </c>
      <c r="D43" s="157" t="str">
        <f>IF(ISBLANK('Payer Participation Data'!$C$11),"-",'Payer Participation Data'!$C$11)</f>
        <v>Commercial</v>
      </c>
      <c r="E43" s="157" t="str">
        <f>IF(ISBLANK('Payer Participation Data'!$D$11),"-",'Payer Participation Data'!$D$11)</f>
        <v>Active</v>
      </c>
      <c r="F43" s="157" t="str">
        <f>IF(ISBLANK('Payer Participation Data'!$E$11),"-",'Payer Participation Data'!$E$11)</f>
        <v>-</v>
      </c>
      <c r="G43" s="102">
        <v>1</v>
      </c>
      <c r="H43" s="102">
        <v>4</v>
      </c>
      <c r="I43" s="102">
        <v>5</v>
      </c>
      <c r="J43" s="102" t="str">
        <f t="shared" ref="J43:J46" si="2">CONCATENATE(H43,I43,G43)</f>
        <v>451</v>
      </c>
      <c r="K43" s="102" t="s">
        <v>30</v>
      </c>
      <c r="L43" s="224">
        <f>IF(ISNA(SUMIFS(INDEX('Payer Participation Data'!$F$10:$BM$59,0,MATCH(CONCATENATE($J43,L$6),'Payer Participation Data'!$F$8:$BM$8,0)),'Payer Participation Data'!$B$10:$B$59,$C43,'Payer Participation Data'!$C$10:$C$59,$D43)),"-",SUMIFS(INDEX('Payer Participation Data'!$F$10:$BM$59,0,MATCH(CONCATENATE($J43,L$6),'Payer Participation Data'!$F$8:$BM$8,0)),'Payer Participation Data'!$B$10:$B$59,$C43,'Payer Participation Data'!$C$10:$C$59,$D43))</f>
        <v>0</v>
      </c>
      <c r="M43" s="225">
        <f>IF(ISNA(SUMIFS(INDEX('Payer Participation Data'!$F$10:$BM$59,0,MATCH(CONCATENATE($J43,M$6),'Payer Participation Data'!$F$8:$BM$8,0)),'Payer Participation Data'!$B$10:$B$59,$C43,'Payer Participation Data'!$C$10:$C$59,$D43)),"-",SUMIFS(INDEX('Payer Participation Data'!$F$10:$BM$59,0,MATCH(CONCATENATE($J43,M$6),'Payer Participation Data'!$F$8:$BM$8,0)),'Payer Participation Data'!$B$10:$B$59,$C43,'Payer Participation Data'!$C$10:$C$59,$D43))</f>
        <v>0</v>
      </c>
      <c r="N43" s="105"/>
    </row>
    <row r="44" spans="2:14" x14ac:dyDescent="0.35">
      <c r="B44" s="126" t="s">
        <v>80</v>
      </c>
      <c r="C44" s="169" t="str">
        <f>IF(ISBLANK('Payer Participation Data'!$B$11),"-",'Payer Participation Data'!$B$11)</f>
        <v>Commercial</v>
      </c>
      <c r="D44" s="169" t="str">
        <f>IF(ISBLANK('Payer Participation Data'!$C$11),"-",'Payer Participation Data'!$C$11)</f>
        <v>Commercial</v>
      </c>
      <c r="E44" s="169" t="str">
        <f>IF(ISBLANK('Payer Participation Data'!$D$11),"-",'Payer Participation Data'!$D$11)</f>
        <v>Active</v>
      </c>
      <c r="F44" s="169" t="str">
        <f>IF(ISBLANK('Payer Participation Data'!$E$11),"-",'Payer Participation Data'!$E$11)</f>
        <v>-</v>
      </c>
      <c r="G44" s="104">
        <v>2</v>
      </c>
      <c r="H44" s="104">
        <v>4</v>
      </c>
      <c r="I44" s="104">
        <v>5</v>
      </c>
      <c r="J44" s="104" t="str">
        <f t="shared" si="2"/>
        <v>452</v>
      </c>
      <c r="K44" s="104" t="s">
        <v>30</v>
      </c>
      <c r="L44" s="222">
        <f>IF(ISNA(SUMIFS(INDEX('Payer Participation Data'!$F$10:$BM$59,0,MATCH(CONCATENATE($J44,L$6),'Payer Participation Data'!$F$8:$BM$8,0)),'Payer Participation Data'!$B$10:$B$59,$C44,'Payer Participation Data'!$C$10:$C$59,$D44)),"-",SUMIFS(INDEX('Payer Participation Data'!$F$10:$BM$59,0,MATCH(CONCATENATE($J44,L$6),'Payer Participation Data'!$F$8:$BM$8,0)),'Payer Participation Data'!$B$10:$B$59,$C44,'Payer Participation Data'!$C$10:$C$59,$D44))</f>
        <v>0</v>
      </c>
      <c r="M44" s="223">
        <f>IF(ISNA(SUMIFS(INDEX('Payer Participation Data'!$F$10:$BM$59,0,MATCH(CONCATENATE($J44,M$6),'Payer Participation Data'!$F$8:$BM$8,0)),'Payer Participation Data'!$B$10:$B$59,$C44,'Payer Participation Data'!$C$10:$C$59,$D44)),"-",SUMIFS(INDEX('Payer Participation Data'!$F$10:$BM$59,0,MATCH(CONCATENATE($J44,M$6),'Payer Participation Data'!$F$8:$BM$8,0)),'Payer Participation Data'!$B$10:$B$59,$C44,'Payer Participation Data'!$C$10:$C$59,$D44))</f>
        <v>0</v>
      </c>
      <c r="N44" s="105"/>
    </row>
    <row r="45" spans="2:14" x14ac:dyDescent="0.35">
      <c r="B45" s="124" t="s">
        <v>80</v>
      </c>
      <c r="C45" s="157" t="str">
        <f>IF(ISBLANK('Payer Participation Data'!$B$11),"-",'Payer Participation Data'!$B$11)</f>
        <v>Commercial</v>
      </c>
      <c r="D45" s="157" t="str">
        <f>IF(ISBLANK('Payer Participation Data'!$C$11),"-",'Payer Participation Data'!$C$11)</f>
        <v>Commercial</v>
      </c>
      <c r="E45" s="157" t="str">
        <f>IF(ISBLANK('Payer Participation Data'!$D$11),"-",'Payer Participation Data'!$D$11)</f>
        <v>Active</v>
      </c>
      <c r="F45" s="157" t="str">
        <f>IF(ISBLANK('Payer Participation Data'!$E$11),"-",'Payer Participation Data'!$E$11)</f>
        <v>-</v>
      </c>
      <c r="G45" s="102">
        <v>3</v>
      </c>
      <c r="H45" s="102">
        <v>4</v>
      </c>
      <c r="I45" s="102">
        <v>5</v>
      </c>
      <c r="J45" s="102" t="str">
        <f t="shared" si="2"/>
        <v>453</v>
      </c>
      <c r="K45" s="102" t="s">
        <v>30</v>
      </c>
      <c r="L45" s="224">
        <f>IF(ISNA(SUMIFS(INDEX('Payer Participation Data'!$F$10:$BM$59,0,MATCH(CONCATENATE($J45,L$6),'Payer Participation Data'!$F$8:$BM$8,0)),'Payer Participation Data'!$B$10:$B$59,$C45,'Payer Participation Data'!$C$10:$C$59,$D45)),"-",SUMIFS(INDEX('Payer Participation Data'!$F$10:$BM$59,0,MATCH(CONCATENATE($J45,L$6),'Payer Participation Data'!$F$8:$BM$8,0)),'Payer Participation Data'!$B$10:$B$59,$C45,'Payer Participation Data'!$C$10:$C$59,$D45))</f>
        <v>0</v>
      </c>
      <c r="M45" s="225">
        <f>IF(ISNA(SUMIFS(INDEX('Payer Participation Data'!$F$10:$BM$59,0,MATCH(CONCATENATE($J45,M$6),'Payer Participation Data'!$F$8:$BM$8,0)),'Payer Participation Data'!$B$10:$B$59,$C45,'Payer Participation Data'!$C$10:$C$59,$D45)),"-",SUMIFS(INDEX('Payer Participation Data'!$F$10:$BM$59,0,MATCH(CONCATENATE($J45,M$6),'Payer Participation Data'!$F$8:$BM$8,0)),'Payer Participation Data'!$B$10:$B$59,$C45,'Payer Participation Data'!$C$10:$C$59,$D45))</f>
        <v>0</v>
      </c>
      <c r="N45" s="105"/>
    </row>
    <row r="46" spans="2:14" x14ac:dyDescent="0.35">
      <c r="B46" s="126" t="s">
        <v>80</v>
      </c>
      <c r="C46" s="169" t="str">
        <f>IF(ISBLANK('Payer Participation Data'!$B$11),"-",'Payer Participation Data'!$B$11)</f>
        <v>Commercial</v>
      </c>
      <c r="D46" s="169" t="str">
        <f>IF(ISBLANK('Payer Participation Data'!$C$11),"-",'Payer Participation Data'!$C$11)</f>
        <v>Commercial</v>
      </c>
      <c r="E46" s="169" t="str">
        <f>IF(ISBLANK('Payer Participation Data'!$D$11),"-",'Payer Participation Data'!$D$11)</f>
        <v>Active</v>
      </c>
      <c r="F46" s="169" t="str">
        <f>IF(ISBLANK('Payer Participation Data'!$E$11),"-",'Payer Participation Data'!$E$11)</f>
        <v>-</v>
      </c>
      <c r="G46" s="104">
        <v>4</v>
      </c>
      <c r="H46" s="104">
        <v>4</v>
      </c>
      <c r="I46" s="104">
        <v>5</v>
      </c>
      <c r="J46" s="104" t="str">
        <f t="shared" si="2"/>
        <v>454</v>
      </c>
      <c r="K46" s="104" t="s">
        <v>30</v>
      </c>
      <c r="L46" s="222">
        <f>IF(ISNA(SUMIFS(INDEX('Payer Participation Data'!$F$10:$BM$59,0,MATCH(CONCATENATE($J46,L$6),'Payer Participation Data'!$F$8:$BM$8,0)),'Payer Participation Data'!$B$10:$B$59,$C46,'Payer Participation Data'!$C$10:$C$59,$D46)),"-",SUMIFS(INDEX('Payer Participation Data'!$F$10:$BM$59,0,MATCH(CONCATENATE($J46,L$6),'Payer Participation Data'!$F$8:$BM$8,0)),'Payer Participation Data'!$B$10:$B$59,$C46,'Payer Participation Data'!$C$10:$C$59,$D46))</f>
        <v>0</v>
      </c>
      <c r="M46" s="223">
        <f>IF(ISNA(SUMIFS(INDEX('Payer Participation Data'!$F$10:$BM$59,0,MATCH(CONCATENATE($J46,M$6),'Payer Participation Data'!$F$8:$BM$8,0)),'Payer Participation Data'!$B$10:$B$59,$C46,'Payer Participation Data'!$C$10:$C$59,$D46)),"-",SUMIFS(INDEX('Payer Participation Data'!$F$10:$BM$59,0,MATCH(CONCATENATE($J46,M$6),'Payer Participation Data'!$F$8:$BM$8,0)),'Payer Participation Data'!$B$10:$B$59,$C46,'Payer Participation Data'!$C$10:$C$59,$D46))</f>
        <v>0</v>
      </c>
      <c r="N46" s="105"/>
    </row>
    <row r="47" spans="2:14" x14ac:dyDescent="0.35">
      <c r="B47" s="124" t="s">
        <v>80</v>
      </c>
      <c r="C47" s="157" t="str">
        <f>IF(ISBLANK('Payer Participation Data'!$B$12),"-",'Payer Participation Data'!$B$12)</f>
        <v>-</v>
      </c>
      <c r="D47" s="157" t="str">
        <f>IF(ISBLANK('Payer Participation Data'!$C$12),"-",'Payer Participation Data'!$C$12)</f>
        <v>-</v>
      </c>
      <c r="E47" s="157" t="str">
        <f>IF(ISBLANK('Payer Participation Data'!$D$12),"-",'Payer Participation Data'!$D$12)</f>
        <v>-</v>
      </c>
      <c r="F47" s="157" t="str">
        <f>IF(ISBLANK('Payer Participation Data'!$E$12),"-",'Payer Participation Data'!$E$12)</f>
        <v>-</v>
      </c>
      <c r="G47" s="102">
        <v>1</v>
      </c>
      <c r="H47" s="102" t="s">
        <v>64</v>
      </c>
      <c r="I47" s="102" t="s">
        <v>64</v>
      </c>
      <c r="J47" s="102" t="str">
        <f t="shared" si="0"/>
        <v>BaselineBaseline1</v>
      </c>
      <c r="K47" s="102" t="s">
        <v>30</v>
      </c>
      <c r="L47" s="224">
        <f>IF(ISNA(SUMIFS(INDEX('Payer Participation Data'!$F$10:$BM$59,0,MATCH(CONCATENATE($J47,L$6),'Payer Participation Data'!$F$8:$BM$8,0)),'Payer Participation Data'!$B$10:$B$59,$C47,'Payer Participation Data'!$C$10:$C$59,$D47)),"-",SUMIFS(INDEX('Payer Participation Data'!$F$10:$BM$59,0,MATCH(CONCATENATE($J47,L$6),'Payer Participation Data'!$F$8:$BM$8,0)),'Payer Participation Data'!$B$10:$B$59,$C47,'Payer Participation Data'!$C$10:$C$59,$D47))</f>
        <v>0</v>
      </c>
      <c r="M47" s="225">
        <f>IF(ISNA(SUMIFS(INDEX('Payer Participation Data'!$F$10:$BM$59,0,MATCH(CONCATENATE($J47,M$6),'Payer Participation Data'!$F$8:$BM$8,0)),'Payer Participation Data'!$B$10:$B$59,$C47,'Payer Participation Data'!$C$10:$C$59,$D47)),"-",SUMIFS(INDEX('Payer Participation Data'!$F$10:$BM$59,0,MATCH(CONCATENATE($J47,M$6),'Payer Participation Data'!$F$8:$BM$8,0)),'Payer Participation Data'!$B$10:$B$59,$C47,'Payer Participation Data'!$C$10:$C$59,$D47))</f>
        <v>0</v>
      </c>
      <c r="N47" s="103"/>
    </row>
    <row r="48" spans="2:14" x14ac:dyDescent="0.35">
      <c r="B48" s="126" t="s">
        <v>80</v>
      </c>
      <c r="C48" s="169" t="str">
        <f>IF(ISBLANK('Payer Participation Data'!$B$12),"-",'Payer Participation Data'!$B$12)</f>
        <v>-</v>
      </c>
      <c r="D48" s="169" t="str">
        <f>IF(ISBLANK('Payer Participation Data'!$C$12),"-",'Payer Participation Data'!$C$12)</f>
        <v>-</v>
      </c>
      <c r="E48" s="169" t="str">
        <f>IF(ISBLANK('Payer Participation Data'!$D$12),"-",'Payer Participation Data'!$D$12)</f>
        <v>-</v>
      </c>
      <c r="F48" s="169" t="str">
        <f>IF(ISBLANK('Payer Participation Data'!$E$12),"-",'Payer Participation Data'!$E$12)</f>
        <v>-</v>
      </c>
      <c r="G48" s="104">
        <v>2</v>
      </c>
      <c r="H48" s="104" t="s">
        <v>64</v>
      </c>
      <c r="I48" s="104" t="s">
        <v>64</v>
      </c>
      <c r="J48" s="104" t="str">
        <f t="shared" si="0"/>
        <v>BaselineBaseline2</v>
      </c>
      <c r="K48" s="104" t="s">
        <v>30</v>
      </c>
      <c r="L48" s="222">
        <f>IF(ISNA(SUMIFS(INDEX('Payer Participation Data'!$F$10:$BM$59,0,MATCH(CONCATENATE($J48,L$6),'Payer Participation Data'!$F$8:$BM$8,0)),'Payer Participation Data'!$B$10:$B$59,$C48,'Payer Participation Data'!$C$10:$C$59,$D48)),"-",SUMIFS(INDEX('Payer Participation Data'!$F$10:$BM$59,0,MATCH(CONCATENATE($J48,L$6),'Payer Participation Data'!$F$8:$BM$8,0)),'Payer Participation Data'!$B$10:$B$59,$C48,'Payer Participation Data'!$C$10:$C$59,$D48))</f>
        <v>0</v>
      </c>
      <c r="M48" s="223">
        <f>IF(ISNA(SUMIFS(INDEX('Payer Participation Data'!$F$10:$BM$59,0,MATCH(CONCATENATE($J48,M$6),'Payer Participation Data'!$F$8:$BM$8,0)),'Payer Participation Data'!$B$10:$B$59,$C48,'Payer Participation Data'!$C$10:$C$59,$D48)),"-",SUMIFS(INDEX('Payer Participation Data'!$F$10:$BM$59,0,MATCH(CONCATENATE($J48,M$6),'Payer Participation Data'!$F$8:$BM$8,0)),'Payer Participation Data'!$B$10:$B$59,$C48,'Payer Participation Data'!$C$10:$C$59,$D48))</f>
        <v>0</v>
      </c>
      <c r="N48" s="105"/>
    </row>
    <row r="49" spans="2:14" x14ac:dyDescent="0.35">
      <c r="B49" s="124" t="s">
        <v>80</v>
      </c>
      <c r="C49" s="157" t="str">
        <f>IF(ISBLANK('Payer Participation Data'!$B$12),"-",'Payer Participation Data'!$B$12)</f>
        <v>-</v>
      </c>
      <c r="D49" s="157" t="str">
        <f>IF(ISBLANK('Payer Participation Data'!$C$12),"-",'Payer Participation Data'!$C$12)</f>
        <v>-</v>
      </c>
      <c r="E49" s="157" t="str">
        <f>IF(ISBLANK('Payer Participation Data'!$D$12),"-",'Payer Participation Data'!$D$12)</f>
        <v>-</v>
      </c>
      <c r="F49" s="157" t="str">
        <f>IF(ISBLANK('Payer Participation Data'!$E$12),"-",'Payer Participation Data'!$E$12)</f>
        <v>-</v>
      </c>
      <c r="G49" s="102">
        <v>3</v>
      </c>
      <c r="H49" s="102" t="s">
        <v>64</v>
      </c>
      <c r="I49" s="102" t="s">
        <v>64</v>
      </c>
      <c r="J49" s="102" t="str">
        <f t="shared" si="0"/>
        <v>BaselineBaseline3</v>
      </c>
      <c r="K49" s="102" t="s">
        <v>30</v>
      </c>
      <c r="L49" s="224">
        <f>IF(ISNA(SUMIFS(INDEX('Payer Participation Data'!$F$10:$BM$59,0,MATCH(CONCATENATE($J49,L$6),'Payer Participation Data'!$F$8:$BM$8,0)),'Payer Participation Data'!$B$10:$B$59,$C49,'Payer Participation Data'!$C$10:$C$59,$D49)),"-",SUMIFS(INDEX('Payer Participation Data'!$F$10:$BM$59,0,MATCH(CONCATENATE($J49,L$6),'Payer Participation Data'!$F$8:$BM$8,0)),'Payer Participation Data'!$B$10:$B$59,$C49,'Payer Participation Data'!$C$10:$C$59,$D49))</f>
        <v>0</v>
      </c>
      <c r="M49" s="225">
        <f>IF(ISNA(SUMIFS(INDEX('Payer Participation Data'!$F$10:$BM$59,0,MATCH(CONCATENATE($J49,M$6),'Payer Participation Data'!$F$8:$BM$8,0)),'Payer Participation Data'!$B$10:$B$59,$C49,'Payer Participation Data'!$C$10:$C$59,$D49)),"-",SUMIFS(INDEX('Payer Participation Data'!$F$10:$BM$59,0,MATCH(CONCATENATE($J49,M$6),'Payer Participation Data'!$F$8:$BM$8,0)),'Payer Participation Data'!$B$10:$B$59,$C49,'Payer Participation Data'!$C$10:$C$59,$D49))</f>
        <v>0</v>
      </c>
      <c r="N49" s="103"/>
    </row>
    <row r="50" spans="2:14" x14ac:dyDescent="0.35">
      <c r="B50" s="126" t="s">
        <v>80</v>
      </c>
      <c r="C50" s="169" t="str">
        <f>IF(ISBLANK('Payer Participation Data'!$B$12),"-",'Payer Participation Data'!$B$12)</f>
        <v>-</v>
      </c>
      <c r="D50" s="169" t="str">
        <f>IF(ISBLANK('Payer Participation Data'!$C$12),"-",'Payer Participation Data'!$C$12)</f>
        <v>-</v>
      </c>
      <c r="E50" s="169" t="str">
        <f>IF(ISBLANK('Payer Participation Data'!$D$12),"-",'Payer Participation Data'!$D$12)</f>
        <v>-</v>
      </c>
      <c r="F50" s="169" t="str">
        <f>IF(ISBLANK('Payer Participation Data'!$E$12),"-",'Payer Participation Data'!$E$12)</f>
        <v>-</v>
      </c>
      <c r="G50" s="104">
        <v>4</v>
      </c>
      <c r="H50" s="104" t="s">
        <v>64</v>
      </c>
      <c r="I50" s="104" t="s">
        <v>64</v>
      </c>
      <c r="J50" s="104" t="str">
        <f t="shared" si="0"/>
        <v>BaselineBaseline4</v>
      </c>
      <c r="K50" s="104" t="s">
        <v>30</v>
      </c>
      <c r="L50" s="222">
        <f>IF(ISNA(SUMIFS(INDEX('Payer Participation Data'!$F$10:$BM$59,0,MATCH(CONCATENATE($J50,L$6),'Payer Participation Data'!$F$8:$BM$8,0)),'Payer Participation Data'!$B$10:$B$59,$C50,'Payer Participation Data'!$C$10:$C$59,$D50)),"-",SUMIFS(INDEX('Payer Participation Data'!$F$10:$BM$59,0,MATCH(CONCATENATE($J50,L$6),'Payer Participation Data'!$F$8:$BM$8,0)),'Payer Participation Data'!$B$10:$B$59,$C50,'Payer Participation Data'!$C$10:$C$59,$D50))</f>
        <v>0</v>
      </c>
      <c r="M50" s="223">
        <f>IF(ISNA(SUMIFS(INDEX('Payer Participation Data'!$F$10:$BM$59,0,MATCH(CONCATENATE($J50,M$6),'Payer Participation Data'!$F$8:$BM$8,0)),'Payer Participation Data'!$B$10:$B$59,$C50,'Payer Participation Data'!$C$10:$C$59,$D50)),"-",SUMIFS(INDEX('Payer Participation Data'!$F$10:$BM$59,0,MATCH(CONCATENATE($J50,M$6),'Payer Participation Data'!$F$8:$BM$8,0)),'Payer Participation Data'!$B$10:$B$59,$C50,'Payer Participation Data'!$C$10:$C$59,$D50))</f>
        <v>0</v>
      </c>
      <c r="N50" s="105"/>
    </row>
    <row r="51" spans="2:14" x14ac:dyDescent="0.35">
      <c r="B51" s="124" t="s">
        <v>80</v>
      </c>
      <c r="C51" s="157" t="str">
        <f>IF(ISBLANK('Payer Participation Data'!$B$12),"-",'Payer Participation Data'!$B$12)</f>
        <v>-</v>
      </c>
      <c r="D51" s="157" t="str">
        <f>IF(ISBLANK('Payer Participation Data'!$C$12),"-",'Payer Participation Data'!$C$12)</f>
        <v>-</v>
      </c>
      <c r="E51" s="157" t="str">
        <f>IF(ISBLANK('Payer Participation Data'!$D$12),"-",'Payer Participation Data'!$D$12)</f>
        <v>-</v>
      </c>
      <c r="F51" s="157" t="str">
        <f>IF(ISBLANK('Payer Participation Data'!$E$12),"-",'Payer Participation Data'!$E$12)</f>
        <v>-</v>
      </c>
      <c r="G51" s="102">
        <v>1</v>
      </c>
      <c r="H51" s="102">
        <v>1</v>
      </c>
      <c r="I51" s="102">
        <v>5</v>
      </c>
      <c r="J51" s="102" t="str">
        <f t="shared" si="0"/>
        <v>151</v>
      </c>
      <c r="K51" s="102" t="s">
        <v>30</v>
      </c>
      <c r="L51" s="224">
        <f>IF(ISNA(SUMIFS(INDEX('Payer Participation Data'!$F$10:$BM$59,0,MATCH(CONCATENATE($J51,L$6),'Payer Participation Data'!$F$8:$BM$8,0)),'Payer Participation Data'!$B$10:$B$59,$C51,'Payer Participation Data'!$C$10:$C$59,$D51)),"-",SUMIFS(INDEX('Payer Participation Data'!$F$10:$BM$59,0,MATCH(CONCATENATE($J51,L$6),'Payer Participation Data'!$F$8:$BM$8,0)),'Payer Participation Data'!$B$10:$B$59,$C51,'Payer Participation Data'!$C$10:$C$59,$D51))</f>
        <v>0</v>
      </c>
      <c r="M51" s="225">
        <f>IF(ISNA(SUMIFS(INDEX('Payer Participation Data'!$F$10:$BM$59,0,MATCH(CONCATENATE($J51,M$6),'Payer Participation Data'!$F$8:$BM$8,0)),'Payer Participation Data'!$B$10:$B$59,$C51,'Payer Participation Data'!$C$10:$C$59,$D51)),"-",SUMIFS(INDEX('Payer Participation Data'!$F$10:$BM$59,0,MATCH(CONCATENATE($J51,M$6),'Payer Participation Data'!$F$8:$BM$8,0)),'Payer Participation Data'!$B$10:$B$59,$C51,'Payer Participation Data'!$C$10:$C$59,$D51))</f>
        <v>0</v>
      </c>
      <c r="N51" s="103"/>
    </row>
    <row r="52" spans="2:14" x14ac:dyDescent="0.35">
      <c r="B52" s="126" t="s">
        <v>80</v>
      </c>
      <c r="C52" s="169" t="str">
        <f>IF(ISBLANK('Payer Participation Data'!$B$12),"-",'Payer Participation Data'!$B$12)</f>
        <v>-</v>
      </c>
      <c r="D52" s="169" t="str">
        <f>IF(ISBLANK('Payer Participation Data'!$C$12),"-",'Payer Participation Data'!$C$12)</f>
        <v>-</v>
      </c>
      <c r="E52" s="169" t="str">
        <f>IF(ISBLANK('Payer Participation Data'!$D$12),"-",'Payer Participation Data'!$D$12)</f>
        <v>-</v>
      </c>
      <c r="F52" s="169" t="str">
        <f>IF(ISBLANK('Payer Participation Data'!$E$12),"-",'Payer Participation Data'!$E$12)</f>
        <v>-</v>
      </c>
      <c r="G52" s="104">
        <v>2</v>
      </c>
      <c r="H52" s="104">
        <v>1</v>
      </c>
      <c r="I52" s="104">
        <v>5</v>
      </c>
      <c r="J52" s="104" t="str">
        <f t="shared" si="0"/>
        <v>152</v>
      </c>
      <c r="K52" s="104" t="s">
        <v>30</v>
      </c>
      <c r="L52" s="222">
        <f>IF(ISNA(SUMIFS(INDEX('Payer Participation Data'!$F$10:$BM$59,0,MATCH(CONCATENATE($J52,L$6),'Payer Participation Data'!$F$8:$BM$8,0)),'Payer Participation Data'!$B$10:$B$59,$C52,'Payer Participation Data'!$C$10:$C$59,$D52)),"-",SUMIFS(INDEX('Payer Participation Data'!$F$10:$BM$59,0,MATCH(CONCATENATE($J52,L$6),'Payer Participation Data'!$F$8:$BM$8,0)),'Payer Participation Data'!$B$10:$B$59,$C52,'Payer Participation Data'!$C$10:$C$59,$D52))</f>
        <v>0</v>
      </c>
      <c r="M52" s="223">
        <f>IF(ISNA(SUMIFS(INDEX('Payer Participation Data'!$F$10:$BM$59,0,MATCH(CONCATENATE($J52,M$6),'Payer Participation Data'!$F$8:$BM$8,0)),'Payer Participation Data'!$B$10:$B$59,$C52,'Payer Participation Data'!$C$10:$C$59,$D52)),"-",SUMIFS(INDEX('Payer Participation Data'!$F$10:$BM$59,0,MATCH(CONCATENATE($J52,M$6),'Payer Participation Data'!$F$8:$BM$8,0)),'Payer Participation Data'!$B$10:$B$59,$C52,'Payer Participation Data'!$C$10:$C$59,$D52))</f>
        <v>0</v>
      </c>
      <c r="N52" s="105"/>
    </row>
    <row r="53" spans="2:14" x14ac:dyDescent="0.35">
      <c r="B53" s="124" t="s">
        <v>80</v>
      </c>
      <c r="C53" s="157" t="str">
        <f>IF(ISBLANK('Payer Participation Data'!$B$12),"-",'Payer Participation Data'!$B$12)</f>
        <v>-</v>
      </c>
      <c r="D53" s="157" t="str">
        <f>IF(ISBLANK('Payer Participation Data'!$C$12),"-",'Payer Participation Data'!$C$12)</f>
        <v>-</v>
      </c>
      <c r="E53" s="157" t="str">
        <f>IF(ISBLANK('Payer Participation Data'!$D$12),"-",'Payer Participation Data'!$D$12)</f>
        <v>-</v>
      </c>
      <c r="F53" s="157" t="str">
        <f>IF(ISBLANK('Payer Participation Data'!$E$12),"-",'Payer Participation Data'!$E$12)</f>
        <v>-</v>
      </c>
      <c r="G53" s="102">
        <v>3</v>
      </c>
      <c r="H53" s="102">
        <v>1</v>
      </c>
      <c r="I53" s="102">
        <v>5</v>
      </c>
      <c r="J53" s="102" t="str">
        <f t="shared" si="0"/>
        <v>153</v>
      </c>
      <c r="K53" s="102" t="s">
        <v>30</v>
      </c>
      <c r="L53" s="224">
        <f>IF(ISNA(SUMIFS(INDEX('Payer Participation Data'!$F$10:$BM$59,0,MATCH(CONCATENATE($J53,L$6),'Payer Participation Data'!$F$8:$BM$8,0)),'Payer Participation Data'!$B$10:$B$59,$C53,'Payer Participation Data'!$C$10:$C$59,$D53)),"-",SUMIFS(INDEX('Payer Participation Data'!$F$10:$BM$59,0,MATCH(CONCATENATE($J53,L$6),'Payer Participation Data'!$F$8:$BM$8,0)),'Payer Participation Data'!$B$10:$B$59,$C53,'Payer Participation Data'!$C$10:$C$59,$D53))</f>
        <v>0</v>
      </c>
      <c r="M53" s="225">
        <f>IF(ISNA(SUMIFS(INDEX('Payer Participation Data'!$F$10:$BM$59,0,MATCH(CONCATENATE($J53,M$6),'Payer Participation Data'!$F$8:$BM$8,0)),'Payer Participation Data'!$B$10:$B$59,$C53,'Payer Participation Data'!$C$10:$C$59,$D53)),"-",SUMIFS(INDEX('Payer Participation Data'!$F$10:$BM$59,0,MATCH(CONCATENATE($J53,M$6),'Payer Participation Data'!$F$8:$BM$8,0)),'Payer Participation Data'!$B$10:$B$59,$C53,'Payer Participation Data'!$C$10:$C$59,$D53))</f>
        <v>0</v>
      </c>
      <c r="N53" s="103"/>
    </row>
    <row r="54" spans="2:14" x14ac:dyDescent="0.35">
      <c r="B54" s="126" t="s">
        <v>80</v>
      </c>
      <c r="C54" s="169" t="str">
        <f>IF(ISBLANK('Payer Participation Data'!$B$12),"-",'Payer Participation Data'!$B$12)</f>
        <v>-</v>
      </c>
      <c r="D54" s="169" t="str">
        <f>IF(ISBLANK('Payer Participation Data'!$C$12),"-",'Payer Participation Data'!$C$12)</f>
        <v>-</v>
      </c>
      <c r="E54" s="169" t="str">
        <f>IF(ISBLANK('Payer Participation Data'!$D$12),"-",'Payer Participation Data'!$D$12)</f>
        <v>-</v>
      </c>
      <c r="F54" s="169" t="str">
        <f>IF(ISBLANK('Payer Participation Data'!$E$12),"-",'Payer Participation Data'!$E$12)</f>
        <v>-</v>
      </c>
      <c r="G54" s="104">
        <v>4</v>
      </c>
      <c r="H54" s="104">
        <v>1</v>
      </c>
      <c r="I54" s="104">
        <v>5</v>
      </c>
      <c r="J54" s="104" t="str">
        <f t="shared" si="0"/>
        <v>154</v>
      </c>
      <c r="K54" s="104" t="s">
        <v>30</v>
      </c>
      <c r="L54" s="222">
        <f>IF(ISNA(SUMIFS(INDEX('Payer Participation Data'!$F$10:$BM$59,0,MATCH(CONCATENATE($J54,L$6),'Payer Participation Data'!$F$8:$BM$8,0)),'Payer Participation Data'!$B$10:$B$59,$C54,'Payer Participation Data'!$C$10:$C$59,$D54)),"-",SUMIFS(INDEX('Payer Participation Data'!$F$10:$BM$59,0,MATCH(CONCATENATE($J54,L$6),'Payer Participation Data'!$F$8:$BM$8,0)),'Payer Participation Data'!$B$10:$B$59,$C54,'Payer Participation Data'!$C$10:$C$59,$D54))</f>
        <v>0</v>
      </c>
      <c r="M54" s="223">
        <f>IF(ISNA(SUMIFS(INDEX('Payer Participation Data'!$F$10:$BM$59,0,MATCH(CONCATENATE($J54,M$6),'Payer Participation Data'!$F$8:$BM$8,0)),'Payer Participation Data'!$B$10:$B$59,$C54,'Payer Participation Data'!$C$10:$C$59,$D54)),"-",SUMIFS(INDEX('Payer Participation Data'!$F$10:$BM$59,0,MATCH(CONCATENATE($J54,M$6),'Payer Participation Data'!$F$8:$BM$8,0)),'Payer Participation Data'!$B$10:$B$59,$C54,'Payer Participation Data'!$C$10:$C$59,$D54))</f>
        <v>0</v>
      </c>
      <c r="N54" s="105"/>
    </row>
    <row r="55" spans="2:14" x14ac:dyDescent="0.35">
      <c r="B55" s="124" t="s">
        <v>80</v>
      </c>
      <c r="C55" s="157" t="str">
        <f>IF(ISBLANK('Payer Participation Data'!$B$12),"-",'Payer Participation Data'!$B$12)</f>
        <v>-</v>
      </c>
      <c r="D55" s="157" t="str">
        <f>IF(ISBLANK('Payer Participation Data'!$C$12),"-",'Payer Participation Data'!$C$12)</f>
        <v>-</v>
      </c>
      <c r="E55" s="157" t="str">
        <f>IF(ISBLANK('Payer Participation Data'!$D$12),"-",'Payer Participation Data'!$D$12)</f>
        <v>-</v>
      </c>
      <c r="F55" s="157" t="str">
        <f>IF(ISBLANK('Payer Participation Data'!$E$12),"-",'Payer Participation Data'!$E$12)</f>
        <v>-</v>
      </c>
      <c r="G55" s="102">
        <v>1</v>
      </c>
      <c r="H55" s="102">
        <v>2</v>
      </c>
      <c r="I55" s="102">
        <v>5</v>
      </c>
      <c r="J55" s="102" t="str">
        <f t="shared" si="0"/>
        <v>251</v>
      </c>
      <c r="K55" s="102" t="s">
        <v>30</v>
      </c>
      <c r="L55" s="224">
        <f>IF(ISNA(SUMIFS(INDEX('Payer Participation Data'!$F$10:$BM$59,0,MATCH(CONCATENATE($J55,L$6),'Payer Participation Data'!$F$8:$BM$8,0)),'Payer Participation Data'!$B$10:$B$59,$C55,'Payer Participation Data'!$C$10:$C$59,$D55)),"-",SUMIFS(INDEX('Payer Participation Data'!$F$10:$BM$59,0,MATCH(CONCATENATE($J55,L$6),'Payer Participation Data'!$F$8:$BM$8,0)),'Payer Participation Data'!$B$10:$B$59,$C55,'Payer Participation Data'!$C$10:$C$59,$D55))</f>
        <v>0</v>
      </c>
      <c r="M55" s="225">
        <f>IF(ISNA(SUMIFS(INDEX('Payer Participation Data'!$F$10:$BM$59,0,MATCH(CONCATENATE($J55,M$6),'Payer Participation Data'!$F$8:$BM$8,0)),'Payer Participation Data'!$B$10:$B$59,$C55,'Payer Participation Data'!$C$10:$C$59,$D55)),"-",SUMIFS(INDEX('Payer Participation Data'!$F$10:$BM$59,0,MATCH(CONCATENATE($J55,M$6),'Payer Participation Data'!$F$8:$BM$8,0)),'Payer Participation Data'!$B$10:$B$59,$C55,'Payer Participation Data'!$C$10:$C$59,$D55))</f>
        <v>0</v>
      </c>
      <c r="N55" s="103"/>
    </row>
    <row r="56" spans="2:14" x14ac:dyDescent="0.35">
      <c r="B56" s="126" t="s">
        <v>80</v>
      </c>
      <c r="C56" s="169" t="str">
        <f>IF(ISBLANK('Payer Participation Data'!$B$12),"-",'Payer Participation Data'!$B$12)</f>
        <v>-</v>
      </c>
      <c r="D56" s="169" t="str">
        <f>IF(ISBLANK('Payer Participation Data'!$C$12),"-",'Payer Participation Data'!$C$12)</f>
        <v>-</v>
      </c>
      <c r="E56" s="169" t="str">
        <f>IF(ISBLANK('Payer Participation Data'!$D$12),"-",'Payer Participation Data'!$D$12)</f>
        <v>-</v>
      </c>
      <c r="F56" s="169" t="str">
        <f>IF(ISBLANK('Payer Participation Data'!$E$12),"-",'Payer Participation Data'!$E$12)</f>
        <v>-</v>
      </c>
      <c r="G56" s="104">
        <v>2</v>
      </c>
      <c r="H56" s="104">
        <v>2</v>
      </c>
      <c r="I56" s="104">
        <v>5</v>
      </c>
      <c r="J56" s="104" t="str">
        <f t="shared" si="0"/>
        <v>252</v>
      </c>
      <c r="K56" s="104" t="s">
        <v>30</v>
      </c>
      <c r="L56" s="222">
        <f>IF(ISNA(SUMIFS(INDEX('Payer Participation Data'!$F$10:$BM$59,0,MATCH(CONCATENATE($J56,L$6),'Payer Participation Data'!$F$8:$BM$8,0)),'Payer Participation Data'!$B$10:$B$59,$C56,'Payer Participation Data'!$C$10:$C$59,$D56)),"-",SUMIFS(INDEX('Payer Participation Data'!$F$10:$BM$59,0,MATCH(CONCATENATE($J56,L$6),'Payer Participation Data'!$F$8:$BM$8,0)),'Payer Participation Data'!$B$10:$B$59,$C56,'Payer Participation Data'!$C$10:$C$59,$D56))</f>
        <v>0</v>
      </c>
      <c r="M56" s="223">
        <f>IF(ISNA(SUMIFS(INDEX('Payer Participation Data'!$F$10:$BM$59,0,MATCH(CONCATENATE($J56,M$6),'Payer Participation Data'!$F$8:$BM$8,0)),'Payer Participation Data'!$B$10:$B$59,$C56,'Payer Participation Data'!$C$10:$C$59,$D56)),"-",SUMIFS(INDEX('Payer Participation Data'!$F$10:$BM$59,0,MATCH(CONCATENATE($J56,M$6),'Payer Participation Data'!$F$8:$BM$8,0)),'Payer Participation Data'!$B$10:$B$59,$C56,'Payer Participation Data'!$C$10:$C$59,$D56))</f>
        <v>0</v>
      </c>
      <c r="N56" s="105"/>
    </row>
    <row r="57" spans="2:14" x14ac:dyDescent="0.35">
      <c r="B57" s="124" t="s">
        <v>80</v>
      </c>
      <c r="C57" s="157" t="str">
        <f>IF(ISBLANK('Payer Participation Data'!$B$12),"-",'Payer Participation Data'!$B$12)</f>
        <v>-</v>
      </c>
      <c r="D57" s="157" t="str">
        <f>IF(ISBLANK('Payer Participation Data'!$C$12),"-",'Payer Participation Data'!$C$12)</f>
        <v>-</v>
      </c>
      <c r="E57" s="157" t="str">
        <f>IF(ISBLANK('Payer Participation Data'!$D$12),"-",'Payer Participation Data'!$D$12)</f>
        <v>-</v>
      </c>
      <c r="F57" s="157" t="str">
        <f>IF(ISBLANK('Payer Participation Data'!$E$12),"-",'Payer Participation Data'!$E$12)</f>
        <v>-</v>
      </c>
      <c r="G57" s="102">
        <v>3</v>
      </c>
      <c r="H57" s="102">
        <v>2</v>
      </c>
      <c r="I57" s="102">
        <v>5</v>
      </c>
      <c r="J57" s="102" t="str">
        <f t="shared" si="0"/>
        <v>253</v>
      </c>
      <c r="K57" s="102" t="s">
        <v>30</v>
      </c>
      <c r="L57" s="224">
        <f>IF(ISNA(SUMIFS(INDEX('Payer Participation Data'!$F$10:$BM$59,0,MATCH(CONCATENATE($J57,L$6),'Payer Participation Data'!$F$8:$BM$8,0)),'Payer Participation Data'!$B$10:$B$59,$C57,'Payer Participation Data'!$C$10:$C$59,$D57)),"-",SUMIFS(INDEX('Payer Participation Data'!$F$10:$BM$59,0,MATCH(CONCATENATE($J57,L$6),'Payer Participation Data'!$F$8:$BM$8,0)),'Payer Participation Data'!$B$10:$B$59,$C57,'Payer Participation Data'!$C$10:$C$59,$D57))</f>
        <v>0</v>
      </c>
      <c r="M57" s="225">
        <f>IF(ISNA(SUMIFS(INDEX('Payer Participation Data'!$F$10:$BM$59,0,MATCH(CONCATENATE($J57,M$6),'Payer Participation Data'!$F$8:$BM$8,0)),'Payer Participation Data'!$B$10:$B$59,$C57,'Payer Participation Data'!$C$10:$C$59,$D57)),"-",SUMIFS(INDEX('Payer Participation Data'!$F$10:$BM$59,0,MATCH(CONCATENATE($J57,M$6),'Payer Participation Data'!$F$8:$BM$8,0)),'Payer Participation Data'!$B$10:$B$59,$C57,'Payer Participation Data'!$C$10:$C$59,$D57))</f>
        <v>0</v>
      </c>
      <c r="N57" s="103"/>
    </row>
    <row r="58" spans="2:14" x14ac:dyDescent="0.35">
      <c r="B58" s="126" t="s">
        <v>80</v>
      </c>
      <c r="C58" s="169" t="str">
        <f>IF(ISBLANK('Payer Participation Data'!$B$12),"-",'Payer Participation Data'!$B$12)</f>
        <v>-</v>
      </c>
      <c r="D58" s="169" t="str">
        <f>IF(ISBLANK('Payer Participation Data'!$C$12),"-",'Payer Participation Data'!$C$12)</f>
        <v>-</v>
      </c>
      <c r="E58" s="169" t="str">
        <f>IF(ISBLANK('Payer Participation Data'!$D$12),"-",'Payer Participation Data'!$D$12)</f>
        <v>-</v>
      </c>
      <c r="F58" s="169" t="str">
        <f>IF(ISBLANK('Payer Participation Data'!$E$12),"-",'Payer Participation Data'!$E$12)</f>
        <v>-</v>
      </c>
      <c r="G58" s="104">
        <v>4</v>
      </c>
      <c r="H58" s="104">
        <v>2</v>
      </c>
      <c r="I58" s="104">
        <v>5</v>
      </c>
      <c r="J58" s="104" t="str">
        <f t="shared" si="0"/>
        <v>254</v>
      </c>
      <c r="K58" s="104" t="s">
        <v>30</v>
      </c>
      <c r="L58" s="222">
        <f>IF(ISNA(SUMIFS(INDEX('Payer Participation Data'!$F$10:$BM$59,0,MATCH(CONCATENATE($J58,L$6),'Payer Participation Data'!$F$8:$BM$8,0)),'Payer Participation Data'!$B$10:$B$59,$C58,'Payer Participation Data'!$C$10:$C$59,$D58)),"-",SUMIFS(INDEX('Payer Participation Data'!$F$10:$BM$59,0,MATCH(CONCATENATE($J58,L$6),'Payer Participation Data'!$F$8:$BM$8,0)),'Payer Participation Data'!$B$10:$B$59,$C58,'Payer Participation Data'!$C$10:$C$59,$D58))</f>
        <v>0</v>
      </c>
      <c r="M58" s="223">
        <f>IF(ISNA(SUMIFS(INDEX('Payer Participation Data'!$F$10:$BM$59,0,MATCH(CONCATENATE($J58,M$6),'Payer Participation Data'!$F$8:$BM$8,0)),'Payer Participation Data'!$B$10:$B$59,$C58,'Payer Participation Data'!$C$10:$C$59,$D58)),"-",SUMIFS(INDEX('Payer Participation Data'!$F$10:$BM$59,0,MATCH(CONCATENATE($J58,M$6),'Payer Participation Data'!$F$8:$BM$8,0)),'Payer Participation Data'!$B$10:$B$59,$C58,'Payer Participation Data'!$C$10:$C$59,$D58))</f>
        <v>0</v>
      </c>
      <c r="N58" s="105"/>
    </row>
    <row r="59" spans="2:14" x14ac:dyDescent="0.35">
      <c r="B59" s="124" t="s">
        <v>80</v>
      </c>
      <c r="C59" s="157" t="str">
        <f>IF(ISBLANK('Payer Participation Data'!$B$12),"-",'Payer Participation Data'!$B$12)</f>
        <v>-</v>
      </c>
      <c r="D59" s="157" t="str">
        <f>IF(ISBLANK('Payer Participation Data'!$C$12),"-",'Payer Participation Data'!$C$12)</f>
        <v>-</v>
      </c>
      <c r="E59" s="157" t="str">
        <f>IF(ISBLANK('Payer Participation Data'!$D$12),"-",'Payer Participation Data'!$D$12)</f>
        <v>-</v>
      </c>
      <c r="F59" s="157" t="str">
        <f>IF(ISBLANK('Payer Participation Data'!$E$12),"-",'Payer Participation Data'!$E$12)</f>
        <v>-</v>
      </c>
      <c r="G59" s="102">
        <v>1</v>
      </c>
      <c r="H59" s="102">
        <v>3</v>
      </c>
      <c r="I59" s="102">
        <v>5</v>
      </c>
      <c r="J59" s="102" t="str">
        <f t="shared" si="0"/>
        <v>351</v>
      </c>
      <c r="K59" s="102" t="s">
        <v>30</v>
      </c>
      <c r="L59" s="224">
        <f>IF(ISNA(SUMIFS(INDEX('Payer Participation Data'!$F$10:$BM$59,0,MATCH(CONCATENATE($J59,L$6),'Payer Participation Data'!$F$8:$BM$8,0)),'Payer Participation Data'!$B$10:$B$59,$C59,'Payer Participation Data'!$C$10:$C$59,$D59)),"-",SUMIFS(INDEX('Payer Participation Data'!$F$10:$BM$59,0,MATCH(CONCATENATE($J59,L$6),'Payer Participation Data'!$F$8:$BM$8,0)),'Payer Participation Data'!$B$10:$B$59,$C59,'Payer Participation Data'!$C$10:$C$59,$D59))</f>
        <v>0</v>
      </c>
      <c r="M59" s="225">
        <f>IF(ISNA(SUMIFS(INDEX('Payer Participation Data'!$F$10:$BM$59,0,MATCH(CONCATENATE($J59,M$6),'Payer Participation Data'!$F$8:$BM$8,0)),'Payer Participation Data'!$B$10:$B$59,$C59,'Payer Participation Data'!$C$10:$C$59,$D59)),"-",SUMIFS(INDEX('Payer Participation Data'!$F$10:$BM$59,0,MATCH(CONCATENATE($J59,M$6),'Payer Participation Data'!$F$8:$BM$8,0)),'Payer Participation Data'!$B$10:$B$59,$C59,'Payer Participation Data'!$C$10:$C$59,$D59))</f>
        <v>0</v>
      </c>
      <c r="N59" s="103"/>
    </row>
    <row r="60" spans="2:14" x14ac:dyDescent="0.35">
      <c r="B60" s="126" t="s">
        <v>80</v>
      </c>
      <c r="C60" s="169" t="str">
        <f>IF(ISBLANK('Payer Participation Data'!$B$12),"-",'Payer Participation Data'!$B$12)</f>
        <v>-</v>
      </c>
      <c r="D60" s="169" t="str">
        <f>IF(ISBLANK('Payer Participation Data'!$C$12),"-",'Payer Participation Data'!$C$12)</f>
        <v>-</v>
      </c>
      <c r="E60" s="169" t="str">
        <f>IF(ISBLANK('Payer Participation Data'!$D$12),"-",'Payer Participation Data'!$D$12)</f>
        <v>-</v>
      </c>
      <c r="F60" s="169" t="str">
        <f>IF(ISBLANK('Payer Participation Data'!$E$12),"-",'Payer Participation Data'!$E$12)</f>
        <v>-</v>
      </c>
      <c r="G60" s="104">
        <v>2</v>
      </c>
      <c r="H60" s="104">
        <v>3</v>
      </c>
      <c r="I60" s="104">
        <v>5</v>
      </c>
      <c r="J60" s="104" t="str">
        <f t="shared" si="0"/>
        <v>352</v>
      </c>
      <c r="K60" s="104" t="s">
        <v>30</v>
      </c>
      <c r="L60" s="222">
        <f>IF(ISNA(SUMIFS(INDEX('Payer Participation Data'!$F$10:$BM$59,0,MATCH(CONCATENATE($J60,L$6),'Payer Participation Data'!$F$8:$BM$8,0)),'Payer Participation Data'!$B$10:$B$59,$C60,'Payer Participation Data'!$C$10:$C$59,$D60)),"-",SUMIFS(INDEX('Payer Participation Data'!$F$10:$BM$59,0,MATCH(CONCATENATE($J60,L$6),'Payer Participation Data'!$F$8:$BM$8,0)),'Payer Participation Data'!$B$10:$B$59,$C60,'Payer Participation Data'!$C$10:$C$59,$D60))</f>
        <v>0</v>
      </c>
      <c r="M60" s="223">
        <f>IF(ISNA(SUMIFS(INDEX('Payer Participation Data'!$F$10:$BM$59,0,MATCH(CONCATENATE($J60,M$6),'Payer Participation Data'!$F$8:$BM$8,0)),'Payer Participation Data'!$B$10:$B$59,$C60,'Payer Participation Data'!$C$10:$C$59,$D60)),"-",SUMIFS(INDEX('Payer Participation Data'!$F$10:$BM$59,0,MATCH(CONCATENATE($J60,M$6),'Payer Participation Data'!$F$8:$BM$8,0)),'Payer Participation Data'!$B$10:$B$59,$C60,'Payer Participation Data'!$C$10:$C$59,$D60))</f>
        <v>0</v>
      </c>
      <c r="N60" s="105"/>
    </row>
    <row r="61" spans="2:14" x14ac:dyDescent="0.35">
      <c r="B61" s="124" t="s">
        <v>80</v>
      </c>
      <c r="C61" s="157" t="str">
        <f>IF(ISBLANK('Payer Participation Data'!$B$12),"-",'Payer Participation Data'!$B$12)</f>
        <v>-</v>
      </c>
      <c r="D61" s="157" t="str">
        <f>IF(ISBLANK('Payer Participation Data'!$C$12),"-",'Payer Participation Data'!$C$12)</f>
        <v>-</v>
      </c>
      <c r="E61" s="157" t="str">
        <f>IF(ISBLANK('Payer Participation Data'!$D$12),"-",'Payer Participation Data'!$D$12)</f>
        <v>-</v>
      </c>
      <c r="F61" s="157" t="str">
        <f>IF(ISBLANK('Payer Participation Data'!$E$12),"-",'Payer Participation Data'!$E$12)</f>
        <v>-</v>
      </c>
      <c r="G61" s="102">
        <v>3</v>
      </c>
      <c r="H61" s="102">
        <v>3</v>
      </c>
      <c r="I61" s="102">
        <v>5</v>
      </c>
      <c r="J61" s="102" t="str">
        <f t="shared" si="0"/>
        <v>353</v>
      </c>
      <c r="K61" s="102" t="s">
        <v>30</v>
      </c>
      <c r="L61" s="224">
        <f>IF(ISNA(SUMIFS(INDEX('Payer Participation Data'!$F$10:$BM$59,0,MATCH(CONCATENATE($J61,L$6),'Payer Participation Data'!$F$8:$BM$8,0)),'Payer Participation Data'!$B$10:$B$59,$C61,'Payer Participation Data'!$C$10:$C$59,$D61)),"-",SUMIFS(INDEX('Payer Participation Data'!$F$10:$BM$59,0,MATCH(CONCATENATE($J61,L$6),'Payer Participation Data'!$F$8:$BM$8,0)),'Payer Participation Data'!$B$10:$B$59,$C61,'Payer Participation Data'!$C$10:$C$59,$D61))</f>
        <v>0</v>
      </c>
      <c r="M61" s="225">
        <f>IF(ISNA(SUMIFS(INDEX('Payer Participation Data'!$F$10:$BM$59,0,MATCH(CONCATENATE($J61,M$6),'Payer Participation Data'!$F$8:$BM$8,0)),'Payer Participation Data'!$B$10:$B$59,$C61,'Payer Participation Data'!$C$10:$C$59,$D61)),"-",SUMIFS(INDEX('Payer Participation Data'!$F$10:$BM$59,0,MATCH(CONCATENATE($J61,M$6),'Payer Participation Data'!$F$8:$BM$8,0)),'Payer Participation Data'!$B$10:$B$59,$C61,'Payer Participation Data'!$C$10:$C$59,$D61))</f>
        <v>0</v>
      </c>
      <c r="N61" s="103"/>
    </row>
    <row r="62" spans="2:14" x14ac:dyDescent="0.35">
      <c r="B62" s="126" t="s">
        <v>80</v>
      </c>
      <c r="C62" s="169" t="str">
        <f>IF(ISBLANK('Payer Participation Data'!$B$12),"-",'Payer Participation Data'!$B$12)</f>
        <v>-</v>
      </c>
      <c r="D62" s="169" t="str">
        <f>IF(ISBLANK('Payer Participation Data'!$C$12),"-",'Payer Participation Data'!$C$12)</f>
        <v>-</v>
      </c>
      <c r="E62" s="169" t="str">
        <f>IF(ISBLANK('Payer Participation Data'!$D$12),"-",'Payer Participation Data'!$D$12)</f>
        <v>-</v>
      </c>
      <c r="F62" s="169" t="str">
        <f>IF(ISBLANK('Payer Participation Data'!$E$12),"-",'Payer Participation Data'!$E$12)</f>
        <v>-</v>
      </c>
      <c r="G62" s="104">
        <v>4</v>
      </c>
      <c r="H62" s="104">
        <v>3</v>
      </c>
      <c r="I62" s="104">
        <v>5</v>
      </c>
      <c r="J62" s="104" t="str">
        <f t="shared" si="0"/>
        <v>354</v>
      </c>
      <c r="K62" s="104" t="s">
        <v>30</v>
      </c>
      <c r="L62" s="222">
        <f>IF(ISNA(SUMIFS(INDEX('Payer Participation Data'!$F$10:$BM$59,0,MATCH(CONCATENATE($J62,L$6),'Payer Participation Data'!$F$8:$BM$8,0)),'Payer Participation Data'!$B$10:$B$59,$C62,'Payer Participation Data'!$C$10:$C$59,$D62)),"-",SUMIFS(INDEX('Payer Participation Data'!$F$10:$BM$59,0,MATCH(CONCATENATE($J62,L$6),'Payer Participation Data'!$F$8:$BM$8,0)),'Payer Participation Data'!$B$10:$B$59,$C62,'Payer Participation Data'!$C$10:$C$59,$D62))</f>
        <v>0</v>
      </c>
      <c r="M62" s="223">
        <f>IF(ISNA(SUMIFS(INDEX('Payer Participation Data'!$F$10:$BM$59,0,MATCH(CONCATENATE($J62,M$6),'Payer Participation Data'!$F$8:$BM$8,0)),'Payer Participation Data'!$B$10:$B$59,$C62,'Payer Participation Data'!$C$10:$C$59,$D62)),"-",SUMIFS(INDEX('Payer Participation Data'!$F$10:$BM$59,0,MATCH(CONCATENATE($J62,M$6),'Payer Participation Data'!$F$8:$BM$8,0)),'Payer Participation Data'!$B$10:$B$59,$C62,'Payer Participation Data'!$C$10:$C$59,$D62))</f>
        <v>0</v>
      </c>
      <c r="N62" s="105"/>
    </row>
    <row r="63" spans="2:14" x14ac:dyDescent="0.35">
      <c r="B63" s="124" t="s">
        <v>80</v>
      </c>
      <c r="C63" s="157" t="str">
        <f>IF(ISBLANK('Payer Participation Data'!$B$12),"-",'Payer Participation Data'!$B$12)</f>
        <v>-</v>
      </c>
      <c r="D63" s="157" t="str">
        <f>IF(ISBLANK('Payer Participation Data'!$C$12),"-",'Payer Participation Data'!$C$12)</f>
        <v>-</v>
      </c>
      <c r="E63" s="157" t="str">
        <f>IF(ISBLANK('Payer Participation Data'!$D$12),"-",'Payer Participation Data'!$D$12)</f>
        <v>-</v>
      </c>
      <c r="F63" s="157" t="str">
        <f>IF(ISBLANK('Payer Participation Data'!$E$12),"-",'Payer Participation Data'!$E$12)</f>
        <v>-</v>
      </c>
      <c r="G63" s="102">
        <v>1</v>
      </c>
      <c r="H63" s="102">
        <v>4</v>
      </c>
      <c r="I63" s="102">
        <v>5</v>
      </c>
      <c r="J63" s="102" t="str">
        <f t="shared" ref="J63:J66" si="3">CONCATENATE(H63,I63,G63)</f>
        <v>451</v>
      </c>
      <c r="K63" s="102" t="s">
        <v>30</v>
      </c>
      <c r="L63" s="224">
        <f>IF(ISNA(SUMIFS(INDEX('Payer Participation Data'!$F$10:$BM$59,0,MATCH(CONCATENATE($J63,L$6),'Payer Participation Data'!$F$8:$BM$8,0)),'Payer Participation Data'!$B$10:$B$59,$C63,'Payer Participation Data'!$C$10:$C$59,$D63)),"-",SUMIFS(INDEX('Payer Participation Data'!$F$10:$BM$59,0,MATCH(CONCATENATE($J63,L$6),'Payer Participation Data'!$F$8:$BM$8,0)),'Payer Participation Data'!$B$10:$B$59,$C63,'Payer Participation Data'!$C$10:$C$59,$D63))</f>
        <v>0</v>
      </c>
      <c r="M63" s="225">
        <f>IF(ISNA(SUMIFS(INDEX('Payer Participation Data'!$F$10:$BM$59,0,MATCH(CONCATENATE($J63,M$6),'Payer Participation Data'!$F$8:$BM$8,0)),'Payer Participation Data'!$B$10:$B$59,$C63,'Payer Participation Data'!$C$10:$C$59,$D63)),"-",SUMIFS(INDEX('Payer Participation Data'!$F$10:$BM$59,0,MATCH(CONCATENATE($J63,M$6),'Payer Participation Data'!$F$8:$BM$8,0)),'Payer Participation Data'!$B$10:$B$59,$C63,'Payer Participation Data'!$C$10:$C$59,$D63))</f>
        <v>0</v>
      </c>
      <c r="N63" s="105"/>
    </row>
    <row r="64" spans="2:14" x14ac:dyDescent="0.35">
      <c r="B64" s="126" t="s">
        <v>80</v>
      </c>
      <c r="C64" s="169" t="str">
        <f>IF(ISBLANK('Payer Participation Data'!$B$12),"-",'Payer Participation Data'!$B$12)</f>
        <v>-</v>
      </c>
      <c r="D64" s="169" t="str">
        <f>IF(ISBLANK('Payer Participation Data'!$C$12),"-",'Payer Participation Data'!$C$12)</f>
        <v>-</v>
      </c>
      <c r="E64" s="169" t="str">
        <f>IF(ISBLANK('Payer Participation Data'!$D$12),"-",'Payer Participation Data'!$D$12)</f>
        <v>-</v>
      </c>
      <c r="F64" s="169" t="str">
        <f>IF(ISBLANK('Payer Participation Data'!$E$12),"-",'Payer Participation Data'!$E$12)</f>
        <v>-</v>
      </c>
      <c r="G64" s="104">
        <v>2</v>
      </c>
      <c r="H64" s="104">
        <v>4</v>
      </c>
      <c r="I64" s="104">
        <v>5</v>
      </c>
      <c r="J64" s="104" t="str">
        <f t="shared" si="3"/>
        <v>452</v>
      </c>
      <c r="K64" s="104" t="s">
        <v>30</v>
      </c>
      <c r="L64" s="222">
        <f>IF(ISNA(SUMIFS(INDEX('Payer Participation Data'!$F$10:$BM$59,0,MATCH(CONCATENATE($J64,L$6),'Payer Participation Data'!$F$8:$BM$8,0)),'Payer Participation Data'!$B$10:$B$59,$C64,'Payer Participation Data'!$C$10:$C$59,$D64)),"-",SUMIFS(INDEX('Payer Participation Data'!$F$10:$BM$59,0,MATCH(CONCATENATE($J64,L$6),'Payer Participation Data'!$F$8:$BM$8,0)),'Payer Participation Data'!$B$10:$B$59,$C64,'Payer Participation Data'!$C$10:$C$59,$D64))</f>
        <v>0</v>
      </c>
      <c r="M64" s="223">
        <f>IF(ISNA(SUMIFS(INDEX('Payer Participation Data'!$F$10:$BM$59,0,MATCH(CONCATENATE($J64,M$6),'Payer Participation Data'!$F$8:$BM$8,0)),'Payer Participation Data'!$B$10:$B$59,$C64,'Payer Participation Data'!$C$10:$C$59,$D64)),"-",SUMIFS(INDEX('Payer Participation Data'!$F$10:$BM$59,0,MATCH(CONCATENATE($J64,M$6),'Payer Participation Data'!$F$8:$BM$8,0)),'Payer Participation Data'!$B$10:$B$59,$C64,'Payer Participation Data'!$C$10:$C$59,$D64))</f>
        <v>0</v>
      </c>
      <c r="N64" s="105"/>
    </row>
    <row r="65" spans="2:14" x14ac:dyDescent="0.35">
      <c r="B65" s="124" t="s">
        <v>80</v>
      </c>
      <c r="C65" s="157" t="str">
        <f>IF(ISBLANK('Payer Participation Data'!$B$12),"-",'Payer Participation Data'!$B$12)</f>
        <v>-</v>
      </c>
      <c r="D65" s="157" t="str">
        <f>IF(ISBLANK('Payer Participation Data'!$C$12),"-",'Payer Participation Data'!$C$12)</f>
        <v>-</v>
      </c>
      <c r="E65" s="157" t="str">
        <f>IF(ISBLANK('Payer Participation Data'!$D$12),"-",'Payer Participation Data'!$D$12)</f>
        <v>-</v>
      </c>
      <c r="F65" s="157" t="str">
        <f>IF(ISBLANK('Payer Participation Data'!$E$12),"-",'Payer Participation Data'!$E$12)</f>
        <v>-</v>
      </c>
      <c r="G65" s="102">
        <v>3</v>
      </c>
      <c r="H65" s="102">
        <v>4</v>
      </c>
      <c r="I65" s="102">
        <v>5</v>
      </c>
      <c r="J65" s="102" t="str">
        <f t="shared" si="3"/>
        <v>453</v>
      </c>
      <c r="K65" s="102" t="s">
        <v>30</v>
      </c>
      <c r="L65" s="224">
        <f>IF(ISNA(SUMIFS(INDEX('Payer Participation Data'!$F$10:$BM$59,0,MATCH(CONCATENATE($J65,L$6),'Payer Participation Data'!$F$8:$BM$8,0)),'Payer Participation Data'!$B$10:$B$59,$C65,'Payer Participation Data'!$C$10:$C$59,$D65)),"-",SUMIFS(INDEX('Payer Participation Data'!$F$10:$BM$59,0,MATCH(CONCATENATE($J65,L$6),'Payer Participation Data'!$F$8:$BM$8,0)),'Payer Participation Data'!$B$10:$B$59,$C65,'Payer Participation Data'!$C$10:$C$59,$D65))</f>
        <v>0</v>
      </c>
      <c r="M65" s="225">
        <f>IF(ISNA(SUMIFS(INDEX('Payer Participation Data'!$F$10:$BM$59,0,MATCH(CONCATENATE($J65,M$6),'Payer Participation Data'!$F$8:$BM$8,0)),'Payer Participation Data'!$B$10:$B$59,$C65,'Payer Participation Data'!$C$10:$C$59,$D65)),"-",SUMIFS(INDEX('Payer Participation Data'!$F$10:$BM$59,0,MATCH(CONCATENATE($J65,M$6),'Payer Participation Data'!$F$8:$BM$8,0)),'Payer Participation Data'!$B$10:$B$59,$C65,'Payer Participation Data'!$C$10:$C$59,$D65))</f>
        <v>0</v>
      </c>
      <c r="N65" s="105"/>
    </row>
    <row r="66" spans="2:14" x14ac:dyDescent="0.35">
      <c r="B66" s="126" t="s">
        <v>80</v>
      </c>
      <c r="C66" s="169" t="str">
        <f>IF(ISBLANK('Payer Participation Data'!$B$12),"-",'Payer Participation Data'!$B$12)</f>
        <v>-</v>
      </c>
      <c r="D66" s="169" t="str">
        <f>IF(ISBLANK('Payer Participation Data'!$C$12),"-",'Payer Participation Data'!$C$12)</f>
        <v>-</v>
      </c>
      <c r="E66" s="169" t="str">
        <f>IF(ISBLANK('Payer Participation Data'!$D$12),"-",'Payer Participation Data'!$D$12)</f>
        <v>-</v>
      </c>
      <c r="F66" s="169" t="str">
        <f>IF(ISBLANK('Payer Participation Data'!$E$12),"-",'Payer Participation Data'!$E$12)</f>
        <v>-</v>
      </c>
      <c r="G66" s="104">
        <v>4</v>
      </c>
      <c r="H66" s="104">
        <v>4</v>
      </c>
      <c r="I66" s="104">
        <v>5</v>
      </c>
      <c r="J66" s="104" t="str">
        <f t="shared" si="3"/>
        <v>454</v>
      </c>
      <c r="K66" s="104" t="s">
        <v>30</v>
      </c>
      <c r="L66" s="222">
        <f>IF(ISNA(SUMIFS(INDEX('Payer Participation Data'!$F$10:$BM$59,0,MATCH(CONCATENATE($J66,L$6),'Payer Participation Data'!$F$8:$BM$8,0)),'Payer Participation Data'!$B$10:$B$59,$C66,'Payer Participation Data'!$C$10:$C$59,$D66)),"-",SUMIFS(INDEX('Payer Participation Data'!$F$10:$BM$59,0,MATCH(CONCATENATE($J66,L$6),'Payer Participation Data'!$F$8:$BM$8,0)),'Payer Participation Data'!$B$10:$B$59,$C66,'Payer Participation Data'!$C$10:$C$59,$D66))</f>
        <v>0</v>
      </c>
      <c r="M66" s="223">
        <f>IF(ISNA(SUMIFS(INDEX('Payer Participation Data'!$F$10:$BM$59,0,MATCH(CONCATENATE($J66,M$6),'Payer Participation Data'!$F$8:$BM$8,0)),'Payer Participation Data'!$B$10:$B$59,$C66,'Payer Participation Data'!$C$10:$C$59,$D66)),"-",SUMIFS(INDEX('Payer Participation Data'!$F$10:$BM$59,0,MATCH(CONCATENATE($J66,M$6),'Payer Participation Data'!$F$8:$BM$8,0)),'Payer Participation Data'!$B$10:$B$59,$C66,'Payer Participation Data'!$C$10:$C$59,$D66))</f>
        <v>0</v>
      </c>
      <c r="N66" s="105"/>
    </row>
    <row r="67" spans="2:14" x14ac:dyDescent="0.35">
      <c r="B67" s="124" t="s">
        <v>80</v>
      </c>
      <c r="C67" s="157" t="str">
        <f>IF(ISBLANK('Payer Participation Data'!$B$13),"-",'Payer Participation Data'!$B$13)</f>
        <v>-</v>
      </c>
      <c r="D67" s="157" t="str">
        <f>IF(ISBLANK('Payer Participation Data'!$C$13),"-",'Payer Participation Data'!$C$13)</f>
        <v>-</v>
      </c>
      <c r="E67" s="157" t="str">
        <f>IF(ISBLANK('Payer Participation Data'!$D$13),"-",'Payer Participation Data'!$D$13)</f>
        <v>-</v>
      </c>
      <c r="F67" s="157" t="str">
        <f>IF(ISBLANK('Payer Participation Data'!$E$13),"-",'Payer Participation Data'!$E$13)</f>
        <v>-</v>
      </c>
      <c r="G67" s="102">
        <v>1</v>
      </c>
      <c r="H67" s="102" t="s">
        <v>64</v>
      </c>
      <c r="I67" s="102" t="s">
        <v>64</v>
      </c>
      <c r="J67" s="102" t="str">
        <f t="shared" si="0"/>
        <v>BaselineBaseline1</v>
      </c>
      <c r="K67" s="102" t="s">
        <v>30</v>
      </c>
      <c r="L67" s="224">
        <f>IF(ISNA(SUMIFS(INDEX('Payer Participation Data'!$F$10:$BM$59,0,MATCH(CONCATENATE($J67,L$6),'Payer Participation Data'!$F$8:$BM$8,0)),'Payer Participation Data'!$B$10:$B$59,$C67,'Payer Participation Data'!$C$10:$C$59,$D67)),"-",SUMIFS(INDEX('Payer Participation Data'!$F$10:$BM$59,0,MATCH(CONCATENATE($J67,L$6),'Payer Participation Data'!$F$8:$BM$8,0)),'Payer Participation Data'!$B$10:$B$59,$C67,'Payer Participation Data'!$C$10:$C$59,$D67))</f>
        <v>0</v>
      </c>
      <c r="M67" s="225">
        <f>IF(ISNA(SUMIFS(INDEX('Payer Participation Data'!$F$10:$BM$59,0,MATCH(CONCATENATE($J67,M$6),'Payer Participation Data'!$F$8:$BM$8,0)),'Payer Participation Data'!$B$10:$B$59,$C67,'Payer Participation Data'!$C$10:$C$59,$D67)),"-",SUMIFS(INDEX('Payer Participation Data'!$F$10:$BM$59,0,MATCH(CONCATENATE($J67,M$6),'Payer Participation Data'!$F$8:$BM$8,0)),'Payer Participation Data'!$B$10:$B$59,$C67,'Payer Participation Data'!$C$10:$C$59,$D67))</f>
        <v>0</v>
      </c>
      <c r="N67" s="103"/>
    </row>
    <row r="68" spans="2:14" x14ac:dyDescent="0.35">
      <c r="B68" s="126" t="s">
        <v>80</v>
      </c>
      <c r="C68" s="169" t="str">
        <f>IF(ISBLANK('Payer Participation Data'!$B$13),"-",'Payer Participation Data'!$B$13)</f>
        <v>-</v>
      </c>
      <c r="D68" s="169" t="str">
        <f>IF(ISBLANK('Payer Participation Data'!$C$13),"-",'Payer Participation Data'!$C$13)</f>
        <v>-</v>
      </c>
      <c r="E68" s="169" t="str">
        <f>IF(ISBLANK('Payer Participation Data'!$D$13),"-",'Payer Participation Data'!$D$13)</f>
        <v>-</v>
      </c>
      <c r="F68" s="169" t="str">
        <f>IF(ISBLANK('Payer Participation Data'!$E$13),"-",'Payer Participation Data'!$E$13)</f>
        <v>-</v>
      </c>
      <c r="G68" s="104">
        <v>2</v>
      </c>
      <c r="H68" s="104" t="s">
        <v>64</v>
      </c>
      <c r="I68" s="104" t="s">
        <v>64</v>
      </c>
      <c r="J68" s="104" t="str">
        <f t="shared" si="0"/>
        <v>BaselineBaseline2</v>
      </c>
      <c r="K68" s="104" t="s">
        <v>30</v>
      </c>
      <c r="L68" s="222">
        <f>IF(ISNA(SUMIFS(INDEX('Payer Participation Data'!$F$10:$BM$59,0,MATCH(CONCATENATE($J68,L$6),'Payer Participation Data'!$F$8:$BM$8,0)),'Payer Participation Data'!$B$10:$B$59,$C68,'Payer Participation Data'!$C$10:$C$59,$D68)),"-",SUMIFS(INDEX('Payer Participation Data'!$F$10:$BM$59,0,MATCH(CONCATENATE($J68,L$6),'Payer Participation Data'!$F$8:$BM$8,0)),'Payer Participation Data'!$B$10:$B$59,$C68,'Payer Participation Data'!$C$10:$C$59,$D68))</f>
        <v>0</v>
      </c>
      <c r="M68" s="223">
        <f>IF(ISNA(SUMIFS(INDEX('Payer Participation Data'!$F$10:$BM$59,0,MATCH(CONCATENATE($J68,M$6),'Payer Participation Data'!$F$8:$BM$8,0)),'Payer Participation Data'!$B$10:$B$59,$C68,'Payer Participation Data'!$C$10:$C$59,$D68)),"-",SUMIFS(INDEX('Payer Participation Data'!$F$10:$BM$59,0,MATCH(CONCATENATE($J68,M$6),'Payer Participation Data'!$F$8:$BM$8,0)),'Payer Participation Data'!$B$10:$B$59,$C68,'Payer Participation Data'!$C$10:$C$59,$D68))</f>
        <v>0</v>
      </c>
      <c r="N68" s="105"/>
    </row>
    <row r="69" spans="2:14" x14ac:dyDescent="0.35">
      <c r="B69" s="124" t="s">
        <v>80</v>
      </c>
      <c r="C69" s="157" t="str">
        <f>IF(ISBLANK('Payer Participation Data'!$B$13),"-",'Payer Participation Data'!$B$13)</f>
        <v>-</v>
      </c>
      <c r="D69" s="157" t="str">
        <f>IF(ISBLANK('Payer Participation Data'!$C$13),"-",'Payer Participation Data'!$C$13)</f>
        <v>-</v>
      </c>
      <c r="E69" s="157" t="str">
        <f>IF(ISBLANK('Payer Participation Data'!$D$13),"-",'Payer Participation Data'!$D$13)</f>
        <v>-</v>
      </c>
      <c r="F69" s="157" t="str">
        <f>IF(ISBLANK('Payer Participation Data'!$E$13),"-",'Payer Participation Data'!$E$13)</f>
        <v>-</v>
      </c>
      <c r="G69" s="102">
        <v>3</v>
      </c>
      <c r="H69" s="102" t="s">
        <v>64</v>
      </c>
      <c r="I69" s="102" t="s">
        <v>64</v>
      </c>
      <c r="J69" s="102" t="str">
        <f t="shared" si="0"/>
        <v>BaselineBaseline3</v>
      </c>
      <c r="K69" s="102" t="s">
        <v>30</v>
      </c>
      <c r="L69" s="224">
        <f>IF(ISNA(SUMIFS(INDEX('Payer Participation Data'!$F$10:$BM$59,0,MATCH(CONCATENATE($J69,L$6),'Payer Participation Data'!$F$8:$BM$8,0)),'Payer Participation Data'!$B$10:$B$59,$C69,'Payer Participation Data'!$C$10:$C$59,$D69)),"-",SUMIFS(INDEX('Payer Participation Data'!$F$10:$BM$59,0,MATCH(CONCATENATE($J69,L$6),'Payer Participation Data'!$F$8:$BM$8,0)),'Payer Participation Data'!$B$10:$B$59,$C69,'Payer Participation Data'!$C$10:$C$59,$D69))</f>
        <v>0</v>
      </c>
      <c r="M69" s="225">
        <f>IF(ISNA(SUMIFS(INDEX('Payer Participation Data'!$F$10:$BM$59,0,MATCH(CONCATENATE($J69,M$6),'Payer Participation Data'!$F$8:$BM$8,0)),'Payer Participation Data'!$B$10:$B$59,$C69,'Payer Participation Data'!$C$10:$C$59,$D69)),"-",SUMIFS(INDEX('Payer Participation Data'!$F$10:$BM$59,0,MATCH(CONCATENATE($J69,M$6),'Payer Participation Data'!$F$8:$BM$8,0)),'Payer Participation Data'!$B$10:$B$59,$C69,'Payer Participation Data'!$C$10:$C$59,$D69))</f>
        <v>0</v>
      </c>
      <c r="N69" s="103"/>
    </row>
    <row r="70" spans="2:14" x14ac:dyDescent="0.35">
      <c r="B70" s="126" t="s">
        <v>80</v>
      </c>
      <c r="C70" s="169" t="str">
        <f>IF(ISBLANK('Payer Participation Data'!$B$13),"-",'Payer Participation Data'!$B$13)</f>
        <v>-</v>
      </c>
      <c r="D70" s="169" t="str">
        <f>IF(ISBLANK('Payer Participation Data'!$C$13),"-",'Payer Participation Data'!$C$13)</f>
        <v>-</v>
      </c>
      <c r="E70" s="169" t="str">
        <f>IF(ISBLANK('Payer Participation Data'!$D$13),"-",'Payer Participation Data'!$D$13)</f>
        <v>-</v>
      </c>
      <c r="F70" s="169" t="str">
        <f>IF(ISBLANK('Payer Participation Data'!$E$13),"-",'Payer Participation Data'!$E$13)</f>
        <v>-</v>
      </c>
      <c r="G70" s="104">
        <v>4</v>
      </c>
      <c r="H70" s="104" t="s">
        <v>64</v>
      </c>
      <c r="I70" s="104" t="s">
        <v>64</v>
      </c>
      <c r="J70" s="104" t="str">
        <f t="shared" si="0"/>
        <v>BaselineBaseline4</v>
      </c>
      <c r="K70" s="104" t="s">
        <v>30</v>
      </c>
      <c r="L70" s="222">
        <f>IF(ISNA(SUMIFS(INDEX('Payer Participation Data'!$F$10:$BM$59,0,MATCH(CONCATENATE($J70,L$6),'Payer Participation Data'!$F$8:$BM$8,0)),'Payer Participation Data'!$B$10:$B$59,$C70,'Payer Participation Data'!$C$10:$C$59,$D70)),"-",SUMIFS(INDEX('Payer Participation Data'!$F$10:$BM$59,0,MATCH(CONCATENATE($J70,L$6),'Payer Participation Data'!$F$8:$BM$8,0)),'Payer Participation Data'!$B$10:$B$59,$C70,'Payer Participation Data'!$C$10:$C$59,$D70))</f>
        <v>0</v>
      </c>
      <c r="M70" s="223">
        <f>IF(ISNA(SUMIFS(INDEX('Payer Participation Data'!$F$10:$BM$59,0,MATCH(CONCATENATE($J70,M$6),'Payer Participation Data'!$F$8:$BM$8,0)),'Payer Participation Data'!$B$10:$B$59,$C70,'Payer Participation Data'!$C$10:$C$59,$D70)),"-",SUMIFS(INDEX('Payer Participation Data'!$F$10:$BM$59,0,MATCH(CONCATENATE($J70,M$6),'Payer Participation Data'!$F$8:$BM$8,0)),'Payer Participation Data'!$B$10:$B$59,$C70,'Payer Participation Data'!$C$10:$C$59,$D70))</f>
        <v>0</v>
      </c>
      <c r="N70" s="105"/>
    </row>
    <row r="71" spans="2:14" x14ac:dyDescent="0.35">
      <c r="B71" s="124" t="s">
        <v>80</v>
      </c>
      <c r="C71" s="157" t="str">
        <f>IF(ISBLANK('Payer Participation Data'!$B$13),"-",'Payer Participation Data'!$B$13)</f>
        <v>-</v>
      </c>
      <c r="D71" s="157" t="str">
        <f>IF(ISBLANK('Payer Participation Data'!$C$13),"-",'Payer Participation Data'!$C$13)</f>
        <v>-</v>
      </c>
      <c r="E71" s="157" t="str">
        <f>IF(ISBLANK('Payer Participation Data'!$D$13),"-",'Payer Participation Data'!$D$13)</f>
        <v>-</v>
      </c>
      <c r="F71" s="157" t="str">
        <f>IF(ISBLANK('Payer Participation Data'!$E$13),"-",'Payer Participation Data'!$E$13)</f>
        <v>-</v>
      </c>
      <c r="G71" s="102">
        <v>1</v>
      </c>
      <c r="H71" s="102">
        <v>1</v>
      </c>
      <c r="I71" s="102">
        <v>5</v>
      </c>
      <c r="J71" s="102" t="str">
        <f t="shared" si="0"/>
        <v>151</v>
      </c>
      <c r="K71" s="102" t="s">
        <v>30</v>
      </c>
      <c r="L71" s="224">
        <f>IF(ISNA(SUMIFS(INDEX('Payer Participation Data'!$F$10:$BM$59,0,MATCH(CONCATENATE($J71,L$6),'Payer Participation Data'!$F$8:$BM$8,0)),'Payer Participation Data'!$B$10:$B$59,$C71,'Payer Participation Data'!$C$10:$C$59,$D71)),"-",SUMIFS(INDEX('Payer Participation Data'!$F$10:$BM$59,0,MATCH(CONCATENATE($J71,L$6),'Payer Participation Data'!$F$8:$BM$8,0)),'Payer Participation Data'!$B$10:$B$59,$C71,'Payer Participation Data'!$C$10:$C$59,$D71))</f>
        <v>0</v>
      </c>
      <c r="M71" s="225">
        <f>IF(ISNA(SUMIFS(INDEX('Payer Participation Data'!$F$10:$BM$59,0,MATCH(CONCATENATE($J71,M$6),'Payer Participation Data'!$F$8:$BM$8,0)),'Payer Participation Data'!$B$10:$B$59,$C71,'Payer Participation Data'!$C$10:$C$59,$D71)),"-",SUMIFS(INDEX('Payer Participation Data'!$F$10:$BM$59,0,MATCH(CONCATENATE($J71,M$6),'Payer Participation Data'!$F$8:$BM$8,0)),'Payer Participation Data'!$B$10:$B$59,$C71,'Payer Participation Data'!$C$10:$C$59,$D71))</f>
        <v>0</v>
      </c>
      <c r="N71" s="103"/>
    </row>
    <row r="72" spans="2:14" x14ac:dyDescent="0.35">
      <c r="B72" s="126" t="s">
        <v>80</v>
      </c>
      <c r="C72" s="169" t="str">
        <f>IF(ISBLANK('Payer Participation Data'!$B$13),"-",'Payer Participation Data'!$B$13)</f>
        <v>-</v>
      </c>
      <c r="D72" s="169" t="str">
        <f>IF(ISBLANK('Payer Participation Data'!$C$13),"-",'Payer Participation Data'!$C$13)</f>
        <v>-</v>
      </c>
      <c r="E72" s="169" t="str">
        <f>IF(ISBLANK('Payer Participation Data'!$D$13),"-",'Payer Participation Data'!$D$13)</f>
        <v>-</v>
      </c>
      <c r="F72" s="169" t="str">
        <f>IF(ISBLANK('Payer Participation Data'!$E$13),"-",'Payer Participation Data'!$E$13)</f>
        <v>-</v>
      </c>
      <c r="G72" s="104">
        <v>2</v>
      </c>
      <c r="H72" s="104">
        <v>1</v>
      </c>
      <c r="I72" s="104">
        <v>5</v>
      </c>
      <c r="J72" s="104" t="str">
        <f t="shared" si="0"/>
        <v>152</v>
      </c>
      <c r="K72" s="104" t="s">
        <v>30</v>
      </c>
      <c r="L72" s="222">
        <f>IF(ISNA(SUMIFS(INDEX('Payer Participation Data'!$F$10:$BM$59,0,MATCH(CONCATENATE($J72,L$6),'Payer Participation Data'!$F$8:$BM$8,0)),'Payer Participation Data'!$B$10:$B$59,$C72,'Payer Participation Data'!$C$10:$C$59,$D72)),"-",SUMIFS(INDEX('Payer Participation Data'!$F$10:$BM$59,0,MATCH(CONCATENATE($J72,L$6),'Payer Participation Data'!$F$8:$BM$8,0)),'Payer Participation Data'!$B$10:$B$59,$C72,'Payer Participation Data'!$C$10:$C$59,$D72))</f>
        <v>0</v>
      </c>
      <c r="M72" s="223">
        <f>IF(ISNA(SUMIFS(INDEX('Payer Participation Data'!$F$10:$BM$59,0,MATCH(CONCATENATE($J72,M$6),'Payer Participation Data'!$F$8:$BM$8,0)),'Payer Participation Data'!$B$10:$B$59,$C72,'Payer Participation Data'!$C$10:$C$59,$D72)),"-",SUMIFS(INDEX('Payer Participation Data'!$F$10:$BM$59,0,MATCH(CONCATENATE($J72,M$6),'Payer Participation Data'!$F$8:$BM$8,0)),'Payer Participation Data'!$B$10:$B$59,$C72,'Payer Participation Data'!$C$10:$C$59,$D72))</f>
        <v>0</v>
      </c>
      <c r="N72" s="105"/>
    </row>
    <row r="73" spans="2:14" x14ac:dyDescent="0.35">
      <c r="B73" s="124" t="s">
        <v>80</v>
      </c>
      <c r="C73" s="157" t="str">
        <f>IF(ISBLANK('Payer Participation Data'!$B$13),"-",'Payer Participation Data'!$B$13)</f>
        <v>-</v>
      </c>
      <c r="D73" s="157" t="str">
        <f>IF(ISBLANK('Payer Participation Data'!$C$13),"-",'Payer Participation Data'!$C$13)</f>
        <v>-</v>
      </c>
      <c r="E73" s="157" t="str">
        <f>IF(ISBLANK('Payer Participation Data'!$D$13),"-",'Payer Participation Data'!$D$13)</f>
        <v>-</v>
      </c>
      <c r="F73" s="157" t="str">
        <f>IF(ISBLANK('Payer Participation Data'!$E$13),"-",'Payer Participation Data'!$E$13)</f>
        <v>-</v>
      </c>
      <c r="G73" s="102">
        <v>3</v>
      </c>
      <c r="H73" s="102">
        <v>1</v>
      </c>
      <c r="I73" s="102">
        <v>5</v>
      </c>
      <c r="J73" s="102" t="str">
        <f t="shared" si="0"/>
        <v>153</v>
      </c>
      <c r="K73" s="102" t="s">
        <v>30</v>
      </c>
      <c r="L73" s="224">
        <f>IF(ISNA(SUMIFS(INDEX('Payer Participation Data'!$F$10:$BM$59,0,MATCH(CONCATENATE($J73,L$6),'Payer Participation Data'!$F$8:$BM$8,0)),'Payer Participation Data'!$B$10:$B$59,$C73,'Payer Participation Data'!$C$10:$C$59,$D73)),"-",SUMIFS(INDEX('Payer Participation Data'!$F$10:$BM$59,0,MATCH(CONCATENATE($J73,L$6),'Payer Participation Data'!$F$8:$BM$8,0)),'Payer Participation Data'!$B$10:$B$59,$C73,'Payer Participation Data'!$C$10:$C$59,$D73))</f>
        <v>0</v>
      </c>
      <c r="M73" s="225">
        <f>IF(ISNA(SUMIFS(INDEX('Payer Participation Data'!$F$10:$BM$59,0,MATCH(CONCATENATE($J73,M$6),'Payer Participation Data'!$F$8:$BM$8,0)),'Payer Participation Data'!$B$10:$B$59,$C73,'Payer Participation Data'!$C$10:$C$59,$D73)),"-",SUMIFS(INDEX('Payer Participation Data'!$F$10:$BM$59,0,MATCH(CONCATENATE($J73,M$6),'Payer Participation Data'!$F$8:$BM$8,0)),'Payer Participation Data'!$B$10:$B$59,$C73,'Payer Participation Data'!$C$10:$C$59,$D73))</f>
        <v>0</v>
      </c>
      <c r="N73" s="103"/>
    </row>
    <row r="74" spans="2:14" x14ac:dyDescent="0.35">
      <c r="B74" s="126" t="s">
        <v>80</v>
      </c>
      <c r="C74" s="169" t="str">
        <f>IF(ISBLANK('Payer Participation Data'!$B$13),"-",'Payer Participation Data'!$B$13)</f>
        <v>-</v>
      </c>
      <c r="D74" s="169" t="str">
        <f>IF(ISBLANK('Payer Participation Data'!$C$13),"-",'Payer Participation Data'!$C$13)</f>
        <v>-</v>
      </c>
      <c r="E74" s="169" t="str">
        <f>IF(ISBLANK('Payer Participation Data'!$D$13),"-",'Payer Participation Data'!$D$13)</f>
        <v>-</v>
      </c>
      <c r="F74" s="169" t="str">
        <f>IF(ISBLANK('Payer Participation Data'!$E$13),"-",'Payer Participation Data'!$E$13)</f>
        <v>-</v>
      </c>
      <c r="G74" s="104">
        <v>4</v>
      </c>
      <c r="H74" s="104">
        <v>1</v>
      </c>
      <c r="I74" s="104">
        <v>5</v>
      </c>
      <c r="J74" s="104" t="str">
        <f t="shared" si="0"/>
        <v>154</v>
      </c>
      <c r="K74" s="104" t="s">
        <v>30</v>
      </c>
      <c r="L74" s="222">
        <f>IF(ISNA(SUMIFS(INDEX('Payer Participation Data'!$F$10:$BM$59,0,MATCH(CONCATENATE($J74,L$6),'Payer Participation Data'!$F$8:$BM$8,0)),'Payer Participation Data'!$B$10:$B$59,$C74,'Payer Participation Data'!$C$10:$C$59,$D74)),"-",SUMIFS(INDEX('Payer Participation Data'!$F$10:$BM$59,0,MATCH(CONCATENATE($J74,L$6),'Payer Participation Data'!$F$8:$BM$8,0)),'Payer Participation Data'!$B$10:$B$59,$C74,'Payer Participation Data'!$C$10:$C$59,$D74))</f>
        <v>0</v>
      </c>
      <c r="M74" s="223">
        <f>IF(ISNA(SUMIFS(INDEX('Payer Participation Data'!$F$10:$BM$59,0,MATCH(CONCATENATE($J74,M$6),'Payer Participation Data'!$F$8:$BM$8,0)),'Payer Participation Data'!$B$10:$B$59,$C74,'Payer Participation Data'!$C$10:$C$59,$D74)),"-",SUMIFS(INDEX('Payer Participation Data'!$F$10:$BM$59,0,MATCH(CONCATENATE($J74,M$6),'Payer Participation Data'!$F$8:$BM$8,0)),'Payer Participation Data'!$B$10:$B$59,$C74,'Payer Participation Data'!$C$10:$C$59,$D74))</f>
        <v>0</v>
      </c>
      <c r="N74" s="105"/>
    </row>
    <row r="75" spans="2:14" x14ac:dyDescent="0.35">
      <c r="B75" s="124" t="s">
        <v>80</v>
      </c>
      <c r="C75" s="157" t="str">
        <f>IF(ISBLANK('Payer Participation Data'!$B$13),"-",'Payer Participation Data'!$B$13)</f>
        <v>-</v>
      </c>
      <c r="D75" s="157" t="str">
        <f>IF(ISBLANK('Payer Participation Data'!$C$13),"-",'Payer Participation Data'!$C$13)</f>
        <v>-</v>
      </c>
      <c r="E75" s="157" t="str">
        <f>IF(ISBLANK('Payer Participation Data'!$D$13),"-",'Payer Participation Data'!$D$13)</f>
        <v>-</v>
      </c>
      <c r="F75" s="157" t="str">
        <f>IF(ISBLANK('Payer Participation Data'!$E$13),"-",'Payer Participation Data'!$E$13)</f>
        <v>-</v>
      </c>
      <c r="G75" s="102">
        <v>1</v>
      </c>
      <c r="H75" s="102">
        <v>2</v>
      </c>
      <c r="I75" s="102">
        <v>5</v>
      </c>
      <c r="J75" s="102" t="str">
        <f t="shared" si="0"/>
        <v>251</v>
      </c>
      <c r="K75" s="102" t="s">
        <v>30</v>
      </c>
      <c r="L75" s="224">
        <f>IF(ISNA(SUMIFS(INDEX('Payer Participation Data'!$F$10:$BM$59,0,MATCH(CONCATENATE($J75,L$6),'Payer Participation Data'!$F$8:$BM$8,0)),'Payer Participation Data'!$B$10:$B$59,$C75,'Payer Participation Data'!$C$10:$C$59,$D75)),"-",SUMIFS(INDEX('Payer Participation Data'!$F$10:$BM$59,0,MATCH(CONCATENATE($J75,L$6),'Payer Participation Data'!$F$8:$BM$8,0)),'Payer Participation Data'!$B$10:$B$59,$C75,'Payer Participation Data'!$C$10:$C$59,$D75))</f>
        <v>0</v>
      </c>
      <c r="M75" s="225">
        <f>IF(ISNA(SUMIFS(INDEX('Payer Participation Data'!$F$10:$BM$59,0,MATCH(CONCATENATE($J75,M$6),'Payer Participation Data'!$F$8:$BM$8,0)),'Payer Participation Data'!$B$10:$B$59,$C75,'Payer Participation Data'!$C$10:$C$59,$D75)),"-",SUMIFS(INDEX('Payer Participation Data'!$F$10:$BM$59,0,MATCH(CONCATENATE($J75,M$6),'Payer Participation Data'!$F$8:$BM$8,0)),'Payer Participation Data'!$B$10:$B$59,$C75,'Payer Participation Data'!$C$10:$C$59,$D75))</f>
        <v>0</v>
      </c>
      <c r="N75" s="103"/>
    </row>
    <row r="76" spans="2:14" x14ac:dyDescent="0.35">
      <c r="B76" s="126" t="s">
        <v>80</v>
      </c>
      <c r="C76" s="169" t="str">
        <f>IF(ISBLANK('Payer Participation Data'!$B$13),"-",'Payer Participation Data'!$B$13)</f>
        <v>-</v>
      </c>
      <c r="D76" s="169" t="str">
        <f>IF(ISBLANK('Payer Participation Data'!$C$13),"-",'Payer Participation Data'!$C$13)</f>
        <v>-</v>
      </c>
      <c r="E76" s="169" t="str">
        <f>IF(ISBLANK('Payer Participation Data'!$D$13),"-",'Payer Participation Data'!$D$13)</f>
        <v>-</v>
      </c>
      <c r="F76" s="169" t="str">
        <f>IF(ISBLANK('Payer Participation Data'!$E$13),"-",'Payer Participation Data'!$E$13)</f>
        <v>-</v>
      </c>
      <c r="G76" s="104">
        <v>2</v>
      </c>
      <c r="H76" s="104">
        <v>2</v>
      </c>
      <c r="I76" s="104">
        <v>5</v>
      </c>
      <c r="J76" s="104" t="str">
        <f t="shared" si="0"/>
        <v>252</v>
      </c>
      <c r="K76" s="104" t="s">
        <v>30</v>
      </c>
      <c r="L76" s="222">
        <f>IF(ISNA(SUMIFS(INDEX('Payer Participation Data'!$F$10:$BM$59,0,MATCH(CONCATENATE($J76,L$6),'Payer Participation Data'!$F$8:$BM$8,0)),'Payer Participation Data'!$B$10:$B$59,$C76,'Payer Participation Data'!$C$10:$C$59,$D76)),"-",SUMIFS(INDEX('Payer Participation Data'!$F$10:$BM$59,0,MATCH(CONCATENATE($J76,L$6),'Payer Participation Data'!$F$8:$BM$8,0)),'Payer Participation Data'!$B$10:$B$59,$C76,'Payer Participation Data'!$C$10:$C$59,$D76))</f>
        <v>0</v>
      </c>
      <c r="M76" s="223">
        <f>IF(ISNA(SUMIFS(INDEX('Payer Participation Data'!$F$10:$BM$59,0,MATCH(CONCATENATE($J76,M$6),'Payer Participation Data'!$F$8:$BM$8,0)),'Payer Participation Data'!$B$10:$B$59,$C76,'Payer Participation Data'!$C$10:$C$59,$D76)),"-",SUMIFS(INDEX('Payer Participation Data'!$F$10:$BM$59,0,MATCH(CONCATENATE($J76,M$6),'Payer Participation Data'!$F$8:$BM$8,0)),'Payer Participation Data'!$B$10:$B$59,$C76,'Payer Participation Data'!$C$10:$C$59,$D76))</f>
        <v>0</v>
      </c>
      <c r="N76" s="105"/>
    </row>
    <row r="77" spans="2:14" x14ac:dyDescent="0.35">
      <c r="B77" s="124" t="s">
        <v>80</v>
      </c>
      <c r="C77" s="157" t="str">
        <f>IF(ISBLANK('Payer Participation Data'!$B$13),"-",'Payer Participation Data'!$B$13)</f>
        <v>-</v>
      </c>
      <c r="D77" s="157" t="str">
        <f>IF(ISBLANK('Payer Participation Data'!$C$13),"-",'Payer Participation Data'!$C$13)</f>
        <v>-</v>
      </c>
      <c r="E77" s="157" t="str">
        <f>IF(ISBLANK('Payer Participation Data'!$D$13),"-",'Payer Participation Data'!$D$13)</f>
        <v>-</v>
      </c>
      <c r="F77" s="157" t="str">
        <f>IF(ISBLANK('Payer Participation Data'!$E$13),"-",'Payer Participation Data'!$E$13)</f>
        <v>-</v>
      </c>
      <c r="G77" s="102">
        <v>3</v>
      </c>
      <c r="H77" s="102">
        <v>2</v>
      </c>
      <c r="I77" s="102">
        <v>5</v>
      </c>
      <c r="J77" s="102" t="str">
        <f t="shared" si="0"/>
        <v>253</v>
      </c>
      <c r="K77" s="102" t="s">
        <v>30</v>
      </c>
      <c r="L77" s="224">
        <f>IF(ISNA(SUMIFS(INDEX('Payer Participation Data'!$F$10:$BM$59,0,MATCH(CONCATENATE($J77,L$6),'Payer Participation Data'!$F$8:$BM$8,0)),'Payer Participation Data'!$B$10:$B$59,$C77,'Payer Participation Data'!$C$10:$C$59,$D77)),"-",SUMIFS(INDEX('Payer Participation Data'!$F$10:$BM$59,0,MATCH(CONCATENATE($J77,L$6),'Payer Participation Data'!$F$8:$BM$8,0)),'Payer Participation Data'!$B$10:$B$59,$C77,'Payer Participation Data'!$C$10:$C$59,$D77))</f>
        <v>0</v>
      </c>
      <c r="M77" s="225">
        <f>IF(ISNA(SUMIFS(INDEX('Payer Participation Data'!$F$10:$BM$59,0,MATCH(CONCATENATE($J77,M$6),'Payer Participation Data'!$F$8:$BM$8,0)),'Payer Participation Data'!$B$10:$B$59,$C77,'Payer Participation Data'!$C$10:$C$59,$D77)),"-",SUMIFS(INDEX('Payer Participation Data'!$F$10:$BM$59,0,MATCH(CONCATENATE($J77,M$6),'Payer Participation Data'!$F$8:$BM$8,0)),'Payer Participation Data'!$B$10:$B$59,$C77,'Payer Participation Data'!$C$10:$C$59,$D77))</f>
        <v>0</v>
      </c>
      <c r="N77" s="103"/>
    </row>
    <row r="78" spans="2:14" x14ac:dyDescent="0.35">
      <c r="B78" s="126" t="s">
        <v>80</v>
      </c>
      <c r="C78" s="169" t="str">
        <f>IF(ISBLANK('Payer Participation Data'!$B$13),"-",'Payer Participation Data'!$B$13)</f>
        <v>-</v>
      </c>
      <c r="D78" s="169" t="str">
        <f>IF(ISBLANK('Payer Participation Data'!$C$13),"-",'Payer Participation Data'!$C$13)</f>
        <v>-</v>
      </c>
      <c r="E78" s="169" t="str">
        <f>IF(ISBLANK('Payer Participation Data'!$D$13),"-",'Payer Participation Data'!$D$13)</f>
        <v>-</v>
      </c>
      <c r="F78" s="169" t="str">
        <f>IF(ISBLANK('Payer Participation Data'!$E$13),"-",'Payer Participation Data'!$E$13)</f>
        <v>-</v>
      </c>
      <c r="G78" s="104">
        <v>4</v>
      </c>
      <c r="H78" s="104">
        <v>2</v>
      </c>
      <c r="I78" s="104">
        <v>5</v>
      </c>
      <c r="J78" s="104" t="str">
        <f t="shared" si="0"/>
        <v>254</v>
      </c>
      <c r="K78" s="104" t="s">
        <v>30</v>
      </c>
      <c r="L78" s="222">
        <f>IF(ISNA(SUMIFS(INDEX('Payer Participation Data'!$F$10:$BM$59,0,MATCH(CONCATENATE($J78,L$6),'Payer Participation Data'!$F$8:$BM$8,0)),'Payer Participation Data'!$B$10:$B$59,$C78,'Payer Participation Data'!$C$10:$C$59,$D78)),"-",SUMIFS(INDEX('Payer Participation Data'!$F$10:$BM$59,0,MATCH(CONCATENATE($J78,L$6),'Payer Participation Data'!$F$8:$BM$8,0)),'Payer Participation Data'!$B$10:$B$59,$C78,'Payer Participation Data'!$C$10:$C$59,$D78))</f>
        <v>0</v>
      </c>
      <c r="M78" s="223">
        <f>IF(ISNA(SUMIFS(INDEX('Payer Participation Data'!$F$10:$BM$59,0,MATCH(CONCATENATE($J78,M$6),'Payer Participation Data'!$F$8:$BM$8,0)),'Payer Participation Data'!$B$10:$B$59,$C78,'Payer Participation Data'!$C$10:$C$59,$D78)),"-",SUMIFS(INDEX('Payer Participation Data'!$F$10:$BM$59,0,MATCH(CONCATENATE($J78,M$6),'Payer Participation Data'!$F$8:$BM$8,0)),'Payer Participation Data'!$B$10:$B$59,$C78,'Payer Participation Data'!$C$10:$C$59,$D78))</f>
        <v>0</v>
      </c>
      <c r="N78" s="105"/>
    </row>
    <row r="79" spans="2:14" x14ac:dyDescent="0.35">
      <c r="B79" s="124" t="s">
        <v>80</v>
      </c>
      <c r="C79" s="157" t="str">
        <f>IF(ISBLANK('Payer Participation Data'!$B$13),"-",'Payer Participation Data'!$B$13)</f>
        <v>-</v>
      </c>
      <c r="D79" s="157" t="str">
        <f>IF(ISBLANK('Payer Participation Data'!$C$13),"-",'Payer Participation Data'!$C$13)</f>
        <v>-</v>
      </c>
      <c r="E79" s="157" t="str">
        <f>IF(ISBLANK('Payer Participation Data'!$D$13),"-",'Payer Participation Data'!$D$13)</f>
        <v>-</v>
      </c>
      <c r="F79" s="157" t="str">
        <f>IF(ISBLANK('Payer Participation Data'!$E$13),"-",'Payer Participation Data'!$E$13)</f>
        <v>-</v>
      </c>
      <c r="G79" s="102">
        <v>1</v>
      </c>
      <c r="H79" s="102">
        <v>3</v>
      </c>
      <c r="I79" s="102">
        <v>5</v>
      </c>
      <c r="J79" s="102" t="str">
        <f t="shared" si="0"/>
        <v>351</v>
      </c>
      <c r="K79" s="102" t="s">
        <v>30</v>
      </c>
      <c r="L79" s="224">
        <f>IF(ISNA(SUMIFS(INDEX('Payer Participation Data'!$F$10:$BM$59,0,MATCH(CONCATENATE($J79,L$6),'Payer Participation Data'!$F$8:$BM$8,0)),'Payer Participation Data'!$B$10:$B$59,$C79,'Payer Participation Data'!$C$10:$C$59,$D79)),"-",SUMIFS(INDEX('Payer Participation Data'!$F$10:$BM$59,0,MATCH(CONCATENATE($J79,L$6),'Payer Participation Data'!$F$8:$BM$8,0)),'Payer Participation Data'!$B$10:$B$59,$C79,'Payer Participation Data'!$C$10:$C$59,$D79))</f>
        <v>0</v>
      </c>
      <c r="M79" s="225">
        <f>IF(ISNA(SUMIFS(INDEX('Payer Participation Data'!$F$10:$BM$59,0,MATCH(CONCATENATE($J79,M$6),'Payer Participation Data'!$F$8:$BM$8,0)),'Payer Participation Data'!$B$10:$B$59,$C79,'Payer Participation Data'!$C$10:$C$59,$D79)),"-",SUMIFS(INDEX('Payer Participation Data'!$F$10:$BM$59,0,MATCH(CONCATENATE($J79,M$6),'Payer Participation Data'!$F$8:$BM$8,0)),'Payer Participation Data'!$B$10:$B$59,$C79,'Payer Participation Data'!$C$10:$C$59,$D79))</f>
        <v>0</v>
      </c>
      <c r="N79" s="103"/>
    </row>
    <row r="80" spans="2:14" x14ac:dyDescent="0.35">
      <c r="B80" s="126" t="s">
        <v>80</v>
      </c>
      <c r="C80" s="169" t="str">
        <f>IF(ISBLANK('Payer Participation Data'!$B$13),"-",'Payer Participation Data'!$B$13)</f>
        <v>-</v>
      </c>
      <c r="D80" s="169" t="str">
        <f>IF(ISBLANK('Payer Participation Data'!$C$13),"-",'Payer Participation Data'!$C$13)</f>
        <v>-</v>
      </c>
      <c r="E80" s="169" t="str">
        <f>IF(ISBLANK('Payer Participation Data'!$D$13),"-",'Payer Participation Data'!$D$13)</f>
        <v>-</v>
      </c>
      <c r="F80" s="169" t="str">
        <f>IF(ISBLANK('Payer Participation Data'!$E$13),"-",'Payer Participation Data'!$E$13)</f>
        <v>-</v>
      </c>
      <c r="G80" s="104">
        <v>2</v>
      </c>
      <c r="H80" s="104">
        <v>3</v>
      </c>
      <c r="I80" s="104">
        <v>5</v>
      </c>
      <c r="J80" s="104" t="str">
        <f t="shared" si="0"/>
        <v>352</v>
      </c>
      <c r="K80" s="104" t="s">
        <v>30</v>
      </c>
      <c r="L80" s="222">
        <f>IF(ISNA(SUMIFS(INDEX('Payer Participation Data'!$F$10:$BM$59,0,MATCH(CONCATENATE($J80,L$6),'Payer Participation Data'!$F$8:$BM$8,0)),'Payer Participation Data'!$B$10:$B$59,$C80,'Payer Participation Data'!$C$10:$C$59,$D80)),"-",SUMIFS(INDEX('Payer Participation Data'!$F$10:$BM$59,0,MATCH(CONCATENATE($J80,L$6),'Payer Participation Data'!$F$8:$BM$8,0)),'Payer Participation Data'!$B$10:$B$59,$C80,'Payer Participation Data'!$C$10:$C$59,$D80))</f>
        <v>0</v>
      </c>
      <c r="M80" s="223">
        <f>IF(ISNA(SUMIFS(INDEX('Payer Participation Data'!$F$10:$BM$59,0,MATCH(CONCATENATE($J80,M$6),'Payer Participation Data'!$F$8:$BM$8,0)),'Payer Participation Data'!$B$10:$B$59,$C80,'Payer Participation Data'!$C$10:$C$59,$D80)),"-",SUMIFS(INDEX('Payer Participation Data'!$F$10:$BM$59,0,MATCH(CONCATENATE($J80,M$6),'Payer Participation Data'!$F$8:$BM$8,0)),'Payer Participation Data'!$B$10:$B$59,$C80,'Payer Participation Data'!$C$10:$C$59,$D80))</f>
        <v>0</v>
      </c>
      <c r="N80" s="105"/>
    </row>
    <row r="81" spans="2:14" x14ac:dyDescent="0.35">
      <c r="B81" s="124" t="s">
        <v>80</v>
      </c>
      <c r="C81" s="157" t="str">
        <f>IF(ISBLANK('Payer Participation Data'!$B$13),"-",'Payer Participation Data'!$B$13)</f>
        <v>-</v>
      </c>
      <c r="D81" s="157" t="str">
        <f>IF(ISBLANK('Payer Participation Data'!$C$13),"-",'Payer Participation Data'!$C$13)</f>
        <v>-</v>
      </c>
      <c r="E81" s="157" t="str">
        <f>IF(ISBLANK('Payer Participation Data'!$D$13),"-",'Payer Participation Data'!$D$13)</f>
        <v>-</v>
      </c>
      <c r="F81" s="157" t="str">
        <f>IF(ISBLANK('Payer Participation Data'!$E$13),"-",'Payer Participation Data'!$E$13)</f>
        <v>-</v>
      </c>
      <c r="G81" s="102">
        <v>3</v>
      </c>
      <c r="H81" s="102">
        <v>3</v>
      </c>
      <c r="I81" s="102">
        <v>5</v>
      </c>
      <c r="J81" s="102" t="str">
        <f t="shared" si="0"/>
        <v>353</v>
      </c>
      <c r="K81" s="102" t="s">
        <v>30</v>
      </c>
      <c r="L81" s="224">
        <f>IF(ISNA(SUMIFS(INDEX('Payer Participation Data'!$F$10:$BM$59,0,MATCH(CONCATENATE($J81,L$6),'Payer Participation Data'!$F$8:$BM$8,0)),'Payer Participation Data'!$B$10:$B$59,$C81,'Payer Participation Data'!$C$10:$C$59,$D81)),"-",SUMIFS(INDEX('Payer Participation Data'!$F$10:$BM$59,0,MATCH(CONCATENATE($J81,L$6),'Payer Participation Data'!$F$8:$BM$8,0)),'Payer Participation Data'!$B$10:$B$59,$C81,'Payer Participation Data'!$C$10:$C$59,$D81))</f>
        <v>0</v>
      </c>
      <c r="M81" s="225">
        <f>IF(ISNA(SUMIFS(INDEX('Payer Participation Data'!$F$10:$BM$59,0,MATCH(CONCATENATE($J81,M$6),'Payer Participation Data'!$F$8:$BM$8,0)),'Payer Participation Data'!$B$10:$B$59,$C81,'Payer Participation Data'!$C$10:$C$59,$D81)),"-",SUMIFS(INDEX('Payer Participation Data'!$F$10:$BM$59,0,MATCH(CONCATENATE($J81,M$6),'Payer Participation Data'!$F$8:$BM$8,0)),'Payer Participation Data'!$B$10:$B$59,$C81,'Payer Participation Data'!$C$10:$C$59,$D81))</f>
        <v>0</v>
      </c>
      <c r="N81" s="103"/>
    </row>
    <row r="82" spans="2:14" x14ac:dyDescent="0.35">
      <c r="B82" s="126" t="s">
        <v>80</v>
      </c>
      <c r="C82" s="169" t="str">
        <f>IF(ISBLANK('Payer Participation Data'!$B$13),"-",'Payer Participation Data'!$B$13)</f>
        <v>-</v>
      </c>
      <c r="D82" s="169" t="str">
        <f>IF(ISBLANK('Payer Participation Data'!$C$13),"-",'Payer Participation Data'!$C$13)</f>
        <v>-</v>
      </c>
      <c r="E82" s="169" t="str">
        <f>IF(ISBLANK('Payer Participation Data'!$D$13),"-",'Payer Participation Data'!$D$13)</f>
        <v>-</v>
      </c>
      <c r="F82" s="169" t="str">
        <f>IF(ISBLANK('Payer Participation Data'!$E$13),"-",'Payer Participation Data'!$E$13)</f>
        <v>-</v>
      </c>
      <c r="G82" s="104">
        <v>4</v>
      </c>
      <c r="H82" s="104">
        <v>3</v>
      </c>
      <c r="I82" s="104">
        <v>5</v>
      </c>
      <c r="J82" s="104" t="str">
        <f t="shared" si="0"/>
        <v>354</v>
      </c>
      <c r="K82" s="104" t="s">
        <v>30</v>
      </c>
      <c r="L82" s="222">
        <f>IF(ISNA(SUMIFS(INDEX('Payer Participation Data'!$F$10:$BM$59,0,MATCH(CONCATENATE($J82,L$6),'Payer Participation Data'!$F$8:$BM$8,0)),'Payer Participation Data'!$B$10:$B$59,$C82,'Payer Participation Data'!$C$10:$C$59,$D82)),"-",SUMIFS(INDEX('Payer Participation Data'!$F$10:$BM$59,0,MATCH(CONCATENATE($J82,L$6),'Payer Participation Data'!$F$8:$BM$8,0)),'Payer Participation Data'!$B$10:$B$59,$C82,'Payer Participation Data'!$C$10:$C$59,$D82))</f>
        <v>0</v>
      </c>
      <c r="M82" s="223">
        <f>IF(ISNA(SUMIFS(INDEX('Payer Participation Data'!$F$10:$BM$59,0,MATCH(CONCATENATE($J82,M$6),'Payer Participation Data'!$F$8:$BM$8,0)),'Payer Participation Data'!$B$10:$B$59,$C82,'Payer Participation Data'!$C$10:$C$59,$D82)),"-",SUMIFS(INDEX('Payer Participation Data'!$F$10:$BM$59,0,MATCH(CONCATENATE($J82,M$6),'Payer Participation Data'!$F$8:$BM$8,0)),'Payer Participation Data'!$B$10:$B$59,$C82,'Payer Participation Data'!$C$10:$C$59,$D82))</f>
        <v>0</v>
      </c>
      <c r="N82" s="105"/>
    </row>
    <row r="83" spans="2:14" x14ac:dyDescent="0.35">
      <c r="B83" s="124" t="s">
        <v>80</v>
      </c>
      <c r="C83" s="157" t="str">
        <f>IF(ISBLANK('Payer Participation Data'!$B$13),"-",'Payer Participation Data'!$B$13)</f>
        <v>-</v>
      </c>
      <c r="D83" s="157" t="str">
        <f>IF(ISBLANK('Payer Participation Data'!$C$13),"-",'Payer Participation Data'!$C$13)</f>
        <v>-</v>
      </c>
      <c r="E83" s="157" t="str">
        <f>IF(ISBLANK('Payer Participation Data'!$D$13),"-",'Payer Participation Data'!$D$13)</f>
        <v>-</v>
      </c>
      <c r="F83" s="157" t="str">
        <f>IF(ISBLANK('Payer Participation Data'!$E$13),"-",'Payer Participation Data'!$E$13)</f>
        <v>-</v>
      </c>
      <c r="G83" s="102">
        <v>1</v>
      </c>
      <c r="H83" s="102">
        <v>4</v>
      </c>
      <c r="I83" s="102">
        <v>5</v>
      </c>
      <c r="J83" s="102" t="str">
        <f t="shared" ref="J83:J86" si="4">CONCATENATE(H83,I83,G83)</f>
        <v>451</v>
      </c>
      <c r="K83" s="102" t="s">
        <v>30</v>
      </c>
      <c r="L83" s="224">
        <f>IF(ISNA(SUMIFS(INDEX('Payer Participation Data'!$F$10:$BM$59,0,MATCH(CONCATENATE($J83,L$6),'Payer Participation Data'!$F$8:$BM$8,0)),'Payer Participation Data'!$B$10:$B$59,$C83,'Payer Participation Data'!$C$10:$C$59,$D83)),"-",SUMIFS(INDEX('Payer Participation Data'!$F$10:$BM$59,0,MATCH(CONCATENATE($J83,L$6),'Payer Participation Data'!$F$8:$BM$8,0)),'Payer Participation Data'!$B$10:$B$59,$C83,'Payer Participation Data'!$C$10:$C$59,$D83))</f>
        <v>0</v>
      </c>
      <c r="M83" s="225">
        <f>IF(ISNA(SUMIFS(INDEX('Payer Participation Data'!$F$10:$BM$59,0,MATCH(CONCATENATE($J83,M$6),'Payer Participation Data'!$F$8:$BM$8,0)),'Payer Participation Data'!$B$10:$B$59,$C83,'Payer Participation Data'!$C$10:$C$59,$D83)),"-",SUMIFS(INDEX('Payer Participation Data'!$F$10:$BM$59,0,MATCH(CONCATENATE($J83,M$6),'Payer Participation Data'!$F$8:$BM$8,0)),'Payer Participation Data'!$B$10:$B$59,$C83,'Payer Participation Data'!$C$10:$C$59,$D83))</f>
        <v>0</v>
      </c>
      <c r="N83" s="105"/>
    </row>
    <row r="84" spans="2:14" x14ac:dyDescent="0.35">
      <c r="B84" s="126" t="s">
        <v>80</v>
      </c>
      <c r="C84" s="169" t="str">
        <f>IF(ISBLANK('Payer Participation Data'!$B$13),"-",'Payer Participation Data'!$B$13)</f>
        <v>-</v>
      </c>
      <c r="D84" s="169" t="str">
        <f>IF(ISBLANK('Payer Participation Data'!$C$13),"-",'Payer Participation Data'!$C$13)</f>
        <v>-</v>
      </c>
      <c r="E84" s="169" t="str">
        <f>IF(ISBLANK('Payer Participation Data'!$D$13),"-",'Payer Participation Data'!$D$13)</f>
        <v>-</v>
      </c>
      <c r="F84" s="169" t="str">
        <f>IF(ISBLANK('Payer Participation Data'!$E$13),"-",'Payer Participation Data'!$E$13)</f>
        <v>-</v>
      </c>
      <c r="G84" s="104">
        <v>2</v>
      </c>
      <c r="H84" s="104">
        <v>4</v>
      </c>
      <c r="I84" s="104">
        <v>5</v>
      </c>
      <c r="J84" s="104" t="str">
        <f t="shared" si="4"/>
        <v>452</v>
      </c>
      <c r="K84" s="104" t="s">
        <v>30</v>
      </c>
      <c r="L84" s="222">
        <f>IF(ISNA(SUMIFS(INDEX('Payer Participation Data'!$F$10:$BM$59,0,MATCH(CONCATENATE($J84,L$6),'Payer Participation Data'!$F$8:$BM$8,0)),'Payer Participation Data'!$B$10:$B$59,$C84,'Payer Participation Data'!$C$10:$C$59,$D84)),"-",SUMIFS(INDEX('Payer Participation Data'!$F$10:$BM$59,0,MATCH(CONCATENATE($J84,L$6),'Payer Participation Data'!$F$8:$BM$8,0)),'Payer Participation Data'!$B$10:$B$59,$C84,'Payer Participation Data'!$C$10:$C$59,$D84))</f>
        <v>0</v>
      </c>
      <c r="M84" s="223">
        <f>IF(ISNA(SUMIFS(INDEX('Payer Participation Data'!$F$10:$BM$59,0,MATCH(CONCATENATE($J84,M$6),'Payer Participation Data'!$F$8:$BM$8,0)),'Payer Participation Data'!$B$10:$B$59,$C84,'Payer Participation Data'!$C$10:$C$59,$D84)),"-",SUMIFS(INDEX('Payer Participation Data'!$F$10:$BM$59,0,MATCH(CONCATENATE($J84,M$6),'Payer Participation Data'!$F$8:$BM$8,0)),'Payer Participation Data'!$B$10:$B$59,$C84,'Payer Participation Data'!$C$10:$C$59,$D84))</f>
        <v>0</v>
      </c>
      <c r="N84" s="105"/>
    </row>
    <row r="85" spans="2:14" x14ac:dyDescent="0.35">
      <c r="B85" s="124" t="s">
        <v>80</v>
      </c>
      <c r="C85" s="157" t="str">
        <f>IF(ISBLANK('Payer Participation Data'!$B$13),"-",'Payer Participation Data'!$B$13)</f>
        <v>-</v>
      </c>
      <c r="D85" s="157" t="str">
        <f>IF(ISBLANK('Payer Participation Data'!$C$13),"-",'Payer Participation Data'!$C$13)</f>
        <v>-</v>
      </c>
      <c r="E85" s="157" t="str">
        <f>IF(ISBLANK('Payer Participation Data'!$D$13),"-",'Payer Participation Data'!$D$13)</f>
        <v>-</v>
      </c>
      <c r="F85" s="157" t="str">
        <f>IF(ISBLANK('Payer Participation Data'!$E$13),"-",'Payer Participation Data'!$E$13)</f>
        <v>-</v>
      </c>
      <c r="G85" s="102">
        <v>3</v>
      </c>
      <c r="H85" s="102">
        <v>4</v>
      </c>
      <c r="I85" s="102">
        <v>5</v>
      </c>
      <c r="J85" s="102" t="str">
        <f t="shared" si="4"/>
        <v>453</v>
      </c>
      <c r="K85" s="102" t="s">
        <v>30</v>
      </c>
      <c r="L85" s="224">
        <f>IF(ISNA(SUMIFS(INDEX('Payer Participation Data'!$F$10:$BM$59,0,MATCH(CONCATENATE($J85,L$6),'Payer Participation Data'!$F$8:$BM$8,0)),'Payer Participation Data'!$B$10:$B$59,$C85,'Payer Participation Data'!$C$10:$C$59,$D85)),"-",SUMIFS(INDEX('Payer Participation Data'!$F$10:$BM$59,0,MATCH(CONCATENATE($J85,L$6),'Payer Participation Data'!$F$8:$BM$8,0)),'Payer Participation Data'!$B$10:$B$59,$C85,'Payer Participation Data'!$C$10:$C$59,$D85))</f>
        <v>0</v>
      </c>
      <c r="M85" s="225">
        <f>IF(ISNA(SUMIFS(INDEX('Payer Participation Data'!$F$10:$BM$59,0,MATCH(CONCATENATE($J85,M$6),'Payer Participation Data'!$F$8:$BM$8,0)),'Payer Participation Data'!$B$10:$B$59,$C85,'Payer Participation Data'!$C$10:$C$59,$D85)),"-",SUMIFS(INDEX('Payer Participation Data'!$F$10:$BM$59,0,MATCH(CONCATENATE($J85,M$6),'Payer Participation Data'!$F$8:$BM$8,0)),'Payer Participation Data'!$B$10:$B$59,$C85,'Payer Participation Data'!$C$10:$C$59,$D85))</f>
        <v>0</v>
      </c>
      <c r="N85" s="105"/>
    </row>
    <row r="86" spans="2:14" x14ac:dyDescent="0.35">
      <c r="B86" s="126" t="s">
        <v>80</v>
      </c>
      <c r="C86" s="169" t="str">
        <f>IF(ISBLANK('Payer Participation Data'!$B$13),"-",'Payer Participation Data'!$B$13)</f>
        <v>-</v>
      </c>
      <c r="D86" s="169" t="str">
        <f>IF(ISBLANK('Payer Participation Data'!$C$13),"-",'Payer Participation Data'!$C$13)</f>
        <v>-</v>
      </c>
      <c r="E86" s="169" t="str">
        <f>IF(ISBLANK('Payer Participation Data'!$D$13),"-",'Payer Participation Data'!$D$13)</f>
        <v>-</v>
      </c>
      <c r="F86" s="169" t="str">
        <f>IF(ISBLANK('Payer Participation Data'!$E$13),"-",'Payer Participation Data'!$E$13)</f>
        <v>-</v>
      </c>
      <c r="G86" s="104">
        <v>4</v>
      </c>
      <c r="H86" s="104">
        <v>4</v>
      </c>
      <c r="I86" s="104">
        <v>5</v>
      </c>
      <c r="J86" s="104" t="str">
        <f t="shared" si="4"/>
        <v>454</v>
      </c>
      <c r="K86" s="104" t="s">
        <v>30</v>
      </c>
      <c r="L86" s="222">
        <f>IF(ISNA(SUMIFS(INDEX('Payer Participation Data'!$F$10:$BM$59,0,MATCH(CONCATENATE($J86,L$6),'Payer Participation Data'!$F$8:$BM$8,0)),'Payer Participation Data'!$B$10:$B$59,$C86,'Payer Participation Data'!$C$10:$C$59,$D86)),"-",SUMIFS(INDEX('Payer Participation Data'!$F$10:$BM$59,0,MATCH(CONCATENATE($J86,L$6),'Payer Participation Data'!$F$8:$BM$8,0)),'Payer Participation Data'!$B$10:$B$59,$C86,'Payer Participation Data'!$C$10:$C$59,$D86))</f>
        <v>0</v>
      </c>
      <c r="M86" s="223">
        <f>IF(ISNA(SUMIFS(INDEX('Payer Participation Data'!$F$10:$BM$59,0,MATCH(CONCATENATE($J86,M$6),'Payer Participation Data'!$F$8:$BM$8,0)),'Payer Participation Data'!$B$10:$B$59,$C86,'Payer Participation Data'!$C$10:$C$59,$D86)),"-",SUMIFS(INDEX('Payer Participation Data'!$F$10:$BM$59,0,MATCH(CONCATENATE($J86,M$6),'Payer Participation Data'!$F$8:$BM$8,0)),'Payer Participation Data'!$B$10:$B$59,$C86,'Payer Participation Data'!$C$10:$C$59,$D86))</f>
        <v>0</v>
      </c>
      <c r="N86" s="105"/>
    </row>
    <row r="87" spans="2:14" outlineLevel="1" x14ac:dyDescent="0.35">
      <c r="B87" s="124" t="s">
        <v>80</v>
      </c>
      <c r="C87" s="157" t="str">
        <f>IF(ISBLANK('Payer Participation Data'!$B$14),"-",'Payer Participation Data'!$B$14)</f>
        <v>-</v>
      </c>
      <c r="D87" s="157" t="str">
        <f>IF(ISBLANK('Payer Participation Data'!$C$14),"-",'Payer Participation Data'!$C$14)</f>
        <v>-</v>
      </c>
      <c r="E87" s="157" t="str">
        <f>IF(ISBLANK('Payer Participation Data'!$D$14),"-",'Payer Participation Data'!$D$14)</f>
        <v>-</v>
      </c>
      <c r="F87" s="157" t="str">
        <f>IF(ISBLANK('Payer Participation Data'!$E$14),"-",'Payer Participation Data'!$E$14)</f>
        <v>-</v>
      </c>
      <c r="G87" s="102">
        <v>1</v>
      </c>
      <c r="H87" s="102" t="s">
        <v>64</v>
      </c>
      <c r="I87" s="102" t="s">
        <v>64</v>
      </c>
      <c r="J87" s="102" t="str">
        <f t="shared" si="0"/>
        <v>BaselineBaseline1</v>
      </c>
      <c r="K87" s="102" t="s">
        <v>30</v>
      </c>
      <c r="L87" s="224">
        <f>IF(ISNA(SUMIFS(INDEX('Payer Participation Data'!$F$10:$BM$59,0,MATCH(CONCATENATE($J87,L$6),'Payer Participation Data'!$F$8:$BM$8,0)),'Payer Participation Data'!$B$10:$B$59,$C87,'Payer Participation Data'!$C$10:$C$59,$D87)),"-",SUMIFS(INDEX('Payer Participation Data'!$F$10:$BM$59,0,MATCH(CONCATENATE($J87,L$6),'Payer Participation Data'!$F$8:$BM$8,0)),'Payer Participation Data'!$B$10:$B$59,$C87,'Payer Participation Data'!$C$10:$C$59,$D87))</f>
        <v>0</v>
      </c>
      <c r="M87" s="225">
        <f>IF(ISNA(SUMIFS(INDEX('Payer Participation Data'!$F$10:$BM$59,0,MATCH(CONCATENATE($J87,M$6),'Payer Participation Data'!$F$8:$BM$8,0)),'Payer Participation Data'!$B$10:$B$59,$C87,'Payer Participation Data'!$C$10:$C$59,$D87)),"-",SUMIFS(INDEX('Payer Participation Data'!$F$10:$BM$59,0,MATCH(CONCATENATE($J87,M$6),'Payer Participation Data'!$F$8:$BM$8,0)),'Payer Participation Data'!$B$10:$B$59,$C87,'Payer Participation Data'!$C$10:$C$59,$D87))</f>
        <v>0</v>
      </c>
      <c r="N87" s="103"/>
    </row>
    <row r="88" spans="2:14" outlineLevel="1" x14ac:dyDescent="0.35">
      <c r="B88" s="126" t="s">
        <v>80</v>
      </c>
      <c r="C88" s="169" t="str">
        <f>IF(ISBLANK('Payer Participation Data'!$B$14),"-",'Payer Participation Data'!$B$14)</f>
        <v>-</v>
      </c>
      <c r="D88" s="169" t="str">
        <f>IF(ISBLANK('Payer Participation Data'!$C$14),"-",'Payer Participation Data'!$C$14)</f>
        <v>-</v>
      </c>
      <c r="E88" s="169" t="str">
        <f>IF(ISBLANK('Payer Participation Data'!$D$14),"-",'Payer Participation Data'!$D$14)</f>
        <v>-</v>
      </c>
      <c r="F88" s="169" t="str">
        <f>IF(ISBLANK('Payer Participation Data'!$E$14),"-",'Payer Participation Data'!$E$14)</f>
        <v>-</v>
      </c>
      <c r="G88" s="104">
        <v>2</v>
      </c>
      <c r="H88" s="104" t="s">
        <v>64</v>
      </c>
      <c r="I88" s="104" t="s">
        <v>64</v>
      </c>
      <c r="J88" s="104" t="str">
        <f t="shared" ref="J88:J167" si="5">CONCATENATE(H88,I88,G88)</f>
        <v>BaselineBaseline2</v>
      </c>
      <c r="K88" s="104" t="s">
        <v>30</v>
      </c>
      <c r="L88" s="222">
        <f>IF(ISNA(SUMIFS(INDEX('Payer Participation Data'!$F$10:$BM$59,0,MATCH(CONCATENATE($J88,L$6),'Payer Participation Data'!$F$8:$BM$8,0)),'Payer Participation Data'!$B$10:$B$59,$C88,'Payer Participation Data'!$C$10:$C$59,$D88)),"-",SUMIFS(INDEX('Payer Participation Data'!$F$10:$BM$59,0,MATCH(CONCATENATE($J88,L$6),'Payer Participation Data'!$F$8:$BM$8,0)),'Payer Participation Data'!$B$10:$B$59,$C88,'Payer Participation Data'!$C$10:$C$59,$D88))</f>
        <v>0</v>
      </c>
      <c r="M88" s="223">
        <f>IF(ISNA(SUMIFS(INDEX('Payer Participation Data'!$F$10:$BM$59,0,MATCH(CONCATENATE($J88,M$6),'Payer Participation Data'!$F$8:$BM$8,0)),'Payer Participation Data'!$B$10:$B$59,$C88,'Payer Participation Data'!$C$10:$C$59,$D88)),"-",SUMIFS(INDEX('Payer Participation Data'!$F$10:$BM$59,0,MATCH(CONCATENATE($J88,M$6),'Payer Participation Data'!$F$8:$BM$8,0)),'Payer Participation Data'!$B$10:$B$59,$C88,'Payer Participation Data'!$C$10:$C$59,$D88))</f>
        <v>0</v>
      </c>
      <c r="N88" s="105"/>
    </row>
    <row r="89" spans="2:14" outlineLevel="1" x14ac:dyDescent="0.35">
      <c r="B89" s="124" t="s">
        <v>80</v>
      </c>
      <c r="C89" s="157" t="str">
        <f>IF(ISBLANK('Payer Participation Data'!$B$14),"-",'Payer Participation Data'!$B$14)</f>
        <v>-</v>
      </c>
      <c r="D89" s="157" t="str">
        <f>IF(ISBLANK('Payer Participation Data'!$C$14),"-",'Payer Participation Data'!$C$14)</f>
        <v>-</v>
      </c>
      <c r="E89" s="157" t="str">
        <f>IF(ISBLANK('Payer Participation Data'!$D$14),"-",'Payer Participation Data'!$D$14)</f>
        <v>-</v>
      </c>
      <c r="F89" s="157" t="str">
        <f>IF(ISBLANK('Payer Participation Data'!$E$14),"-",'Payer Participation Data'!$E$14)</f>
        <v>-</v>
      </c>
      <c r="G89" s="102">
        <v>3</v>
      </c>
      <c r="H89" s="102" t="s">
        <v>64</v>
      </c>
      <c r="I89" s="102" t="s">
        <v>64</v>
      </c>
      <c r="J89" s="102" t="str">
        <f t="shared" si="5"/>
        <v>BaselineBaseline3</v>
      </c>
      <c r="K89" s="102" t="s">
        <v>30</v>
      </c>
      <c r="L89" s="224">
        <f>IF(ISNA(SUMIFS(INDEX('Payer Participation Data'!$F$10:$BM$59,0,MATCH(CONCATENATE($J89,L$6),'Payer Participation Data'!$F$8:$BM$8,0)),'Payer Participation Data'!$B$10:$B$59,$C89,'Payer Participation Data'!$C$10:$C$59,$D89)),"-",SUMIFS(INDEX('Payer Participation Data'!$F$10:$BM$59,0,MATCH(CONCATENATE($J89,L$6),'Payer Participation Data'!$F$8:$BM$8,0)),'Payer Participation Data'!$B$10:$B$59,$C89,'Payer Participation Data'!$C$10:$C$59,$D89))</f>
        <v>0</v>
      </c>
      <c r="M89" s="225">
        <f>IF(ISNA(SUMIFS(INDEX('Payer Participation Data'!$F$10:$BM$59,0,MATCH(CONCATENATE($J89,M$6),'Payer Participation Data'!$F$8:$BM$8,0)),'Payer Participation Data'!$B$10:$B$59,$C89,'Payer Participation Data'!$C$10:$C$59,$D89)),"-",SUMIFS(INDEX('Payer Participation Data'!$F$10:$BM$59,0,MATCH(CONCATENATE($J89,M$6),'Payer Participation Data'!$F$8:$BM$8,0)),'Payer Participation Data'!$B$10:$B$59,$C89,'Payer Participation Data'!$C$10:$C$59,$D89))</f>
        <v>0</v>
      </c>
      <c r="N89" s="103"/>
    </row>
    <row r="90" spans="2:14" outlineLevel="1" x14ac:dyDescent="0.35">
      <c r="B90" s="126" t="s">
        <v>80</v>
      </c>
      <c r="C90" s="169" t="str">
        <f>IF(ISBLANK('Payer Participation Data'!$B$14),"-",'Payer Participation Data'!$B$14)</f>
        <v>-</v>
      </c>
      <c r="D90" s="169" t="str">
        <f>IF(ISBLANK('Payer Participation Data'!$C$14),"-",'Payer Participation Data'!$C$14)</f>
        <v>-</v>
      </c>
      <c r="E90" s="169" t="str">
        <f>IF(ISBLANK('Payer Participation Data'!$D$14),"-",'Payer Participation Data'!$D$14)</f>
        <v>-</v>
      </c>
      <c r="F90" s="169" t="str">
        <f>IF(ISBLANK('Payer Participation Data'!$E$14),"-",'Payer Participation Data'!$E$14)</f>
        <v>-</v>
      </c>
      <c r="G90" s="104">
        <v>4</v>
      </c>
      <c r="H90" s="104" t="s">
        <v>64</v>
      </c>
      <c r="I90" s="104" t="s">
        <v>64</v>
      </c>
      <c r="J90" s="104" t="str">
        <f t="shared" si="5"/>
        <v>BaselineBaseline4</v>
      </c>
      <c r="K90" s="104" t="s">
        <v>30</v>
      </c>
      <c r="L90" s="222">
        <f>IF(ISNA(SUMIFS(INDEX('Payer Participation Data'!$F$10:$BM$59,0,MATCH(CONCATENATE($J90,L$6),'Payer Participation Data'!$F$8:$BM$8,0)),'Payer Participation Data'!$B$10:$B$59,$C90,'Payer Participation Data'!$C$10:$C$59,$D90)),"-",SUMIFS(INDEX('Payer Participation Data'!$F$10:$BM$59,0,MATCH(CONCATENATE($J90,L$6),'Payer Participation Data'!$F$8:$BM$8,0)),'Payer Participation Data'!$B$10:$B$59,$C90,'Payer Participation Data'!$C$10:$C$59,$D90))</f>
        <v>0</v>
      </c>
      <c r="M90" s="223">
        <f>IF(ISNA(SUMIFS(INDEX('Payer Participation Data'!$F$10:$BM$59,0,MATCH(CONCATENATE($J90,M$6),'Payer Participation Data'!$F$8:$BM$8,0)),'Payer Participation Data'!$B$10:$B$59,$C90,'Payer Participation Data'!$C$10:$C$59,$D90)),"-",SUMIFS(INDEX('Payer Participation Data'!$F$10:$BM$59,0,MATCH(CONCATENATE($J90,M$6),'Payer Participation Data'!$F$8:$BM$8,0)),'Payer Participation Data'!$B$10:$B$59,$C90,'Payer Participation Data'!$C$10:$C$59,$D90))</f>
        <v>0</v>
      </c>
      <c r="N90" s="105"/>
    </row>
    <row r="91" spans="2:14" outlineLevel="1" x14ac:dyDescent="0.35">
      <c r="B91" s="124" t="s">
        <v>80</v>
      </c>
      <c r="C91" s="157" t="str">
        <f>IF(ISBLANK('Payer Participation Data'!$B$14),"-",'Payer Participation Data'!$B$14)</f>
        <v>-</v>
      </c>
      <c r="D91" s="157" t="str">
        <f>IF(ISBLANK('Payer Participation Data'!$C$14),"-",'Payer Participation Data'!$C$14)</f>
        <v>-</v>
      </c>
      <c r="E91" s="157" t="str">
        <f>IF(ISBLANK('Payer Participation Data'!$D$14),"-",'Payer Participation Data'!$D$14)</f>
        <v>-</v>
      </c>
      <c r="F91" s="157" t="str">
        <f>IF(ISBLANK('Payer Participation Data'!$E$14),"-",'Payer Participation Data'!$E$14)</f>
        <v>-</v>
      </c>
      <c r="G91" s="102">
        <v>1</v>
      </c>
      <c r="H91" s="102">
        <v>1</v>
      </c>
      <c r="I91" s="102">
        <v>5</v>
      </c>
      <c r="J91" s="102" t="str">
        <f t="shared" si="5"/>
        <v>151</v>
      </c>
      <c r="K91" s="102" t="s">
        <v>30</v>
      </c>
      <c r="L91" s="224">
        <f>IF(ISNA(SUMIFS(INDEX('Payer Participation Data'!$F$10:$BM$59,0,MATCH(CONCATENATE($J91,L$6),'Payer Participation Data'!$F$8:$BM$8,0)),'Payer Participation Data'!$B$10:$B$59,$C91,'Payer Participation Data'!$C$10:$C$59,$D91)),"-",SUMIFS(INDEX('Payer Participation Data'!$F$10:$BM$59,0,MATCH(CONCATENATE($J91,L$6),'Payer Participation Data'!$F$8:$BM$8,0)),'Payer Participation Data'!$B$10:$B$59,$C91,'Payer Participation Data'!$C$10:$C$59,$D91))</f>
        <v>0</v>
      </c>
      <c r="M91" s="225">
        <f>IF(ISNA(SUMIFS(INDEX('Payer Participation Data'!$F$10:$BM$59,0,MATCH(CONCATENATE($J91,M$6),'Payer Participation Data'!$F$8:$BM$8,0)),'Payer Participation Data'!$B$10:$B$59,$C91,'Payer Participation Data'!$C$10:$C$59,$D91)),"-",SUMIFS(INDEX('Payer Participation Data'!$F$10:$BM$59,0,MATCH(CONCATENATE($J91,M$6),'Payer Participation Data'!$F$8:$BM$8,0)),'Payer Participation Data'!$B$10:$B$59,$C91,'Payer Participation Data'!$C$10:$C$59,$D91))</f>
        <v>0</v>
      </c>
      <c r="N91" s="103"/>
    </row>
    <row r="92" spans="2:14" outlineLevel="1" x14ac:dyDescent="0.35">
      <c r="B92" s="126" t="s">
        <v>80</v>
      </c>
      <c r="C92" s="169" t="str">
        <f>IF(ISBLANK('Payer Participation Data'!$B$14),"-",'Payer Participation Data'!$B$14)</f>
        <v>-</v>
      </c>
      <c r="D92" s="169" t="str">
        <f>IF(ISBLANK('Payer Participation Data'!$C$14),"-",'Payer Participation Data'!$C$14)</f>
        <v>-</v>
      </c>
      <c r="E92" s="169" t="str">
        <f>IF(ISBLANK('Payer Participation Data'!$D$14),"-",'Payer Participation Data'!$D$14)</f>
        <v>-</v>
      </c>
      <c r="F92" s="169" t="str">
        <f>IF(ISBLANK('Payer Participation Data'!$E$14),"-",'Payer Participation Data'!$E$14)</f>
        <v>-</v>
      </c>
      <c r="G92" s="104">
        <v>2</v>
      </c>
      <c r="H92" s="104">
        <v>1</v>
      </c>
      <c r="I92" s="104">
        <v>5</v>
      </c>
      <c r="J92" s="104" t="str">
        <f t="shared" si="5"/>
        <v>152</v>
      </c>
      <c r="K92" s="104" t="s">
        <v>30</v>
      </c>
      <c r="L92" s="222">
        <f>IF(ISNA(SUMIFS(INDEX('Payer Participation Data'!$F$10:$BM$59,0,MATCH(CONCATENATE($J92,L$6),'Payer Participation Data'!$F$8:$BM$8,0)),'Payer Participation Data'!$B$10:$B$59,$C92,'Payer Participation Data'!$C$10:$C$59,$D92)),"-",SUMIFS(INDEX('Payer Participation Data'!$F$10:$BM$59,0,MATCH(CONCATENATE($J92,L$6),'Payer Participation Data'!$F$8:$BM$8,0)),'Payer Participation Data'!$B$10:$B$59,$C92,'Payer Participation Data'!$C$10:$C$59,$D92))</f>
        <v>0</v>
      </c>
      <c r="M92" s="223">
        <f>IF(ISNA(SUMIFS(INDEX('Payer Participation Data'!$F$10:$BM$59,0,MATCH(CONCATENATE($J92,M$6),'Payer Participation Data'!$F$8:$BM$8,0)),'Payer Participation Data'!$B$10:$B$59,$C92,'Payer Participation Data'!$C$10:$C$59,$D92)),"-",SUMIFS(INDEX('Payer Participation Data'!$F$10:$BM$59,0,MATCH(CONCATENATE($J92,M$6),'Payer Participation Data'!$F$8:$BM$8,0)),'Payer Participation Data'!$B$10:$B$59,$C92,'Payer Participation Data'!$C$10:$C$59,$D92))</f>
        <v>0</v>
      </c>
      <c r="N92" s="105"/>
    </row>
    <row r="93" spans="2:14" outlineLevel="1" x14ac:dyDescent="0.35">
      <c r="B93" s="124" t="s">
        <v>80</v>
      </c>
      <c r="C93" s="157" t="str">
        <f>IF(ISBLANK('Payer Participation Data'!$B$14),"-",'Payer Participation Data'!$B$14)</f>
        <v>-</v>
      </c>
      <c r="D93" s="157" t="str">
        <f>IF(ISBLANK('Payer Participation Data'!$C$14),"-",'Payer Participation Data'!$C$14)</f>
        <v>-</v>
      </c>
      <c r="E93" s="157" t="str">
        <f>IF(ISBLANK('Payer Participation Data'!$D$14),"-",'Payer Participation Data'!$D$14)</f>
        <v>-</v>
      </c>
      <c r="F93" s="157" t="str">
        <f>IF(ISBLANK('Payer Participation Data'!$E$14),"-",'Payer Participation Data'!$E$14)</f>
        <v>-</v>
      </c>
      <c r="G93" s="102">
        <v>3</v>
      </c>
      <c r="H93" s="102">
        <v>1</v>
      </c>
      <c r="I93" s="102">
        <v>5</v>
      </c>
      <c r="J93" s="102" t="str">
        <f t="shared" si="5"/>
        <v>153</v>
      </c>
      <c r="K93" s="102" t="s">
        <v>30</v>
      </c>
      <c r="L93" s="224">
        <f>IF(ISNA(SUMIFS(INDEX('Payer Participation Data'!$F$10:$BM$59,0,MATCH(CONCATENATE($J93,L$6),'Payer Participation Data'!$F$8:$BM$8,0)),'Payer Participation Data'!$B$10:$B$59,$C93,'Payer Participation Data'!$C$10:$C$59,$D93)),"-",SUMIFS(INDEX('Payer Participation Data'!$F$10:$BM$59,0,MATCH(CONCATENATE($J93,L$6),'Payer Participation Data'!$F$8:$BM$8,0)),'Payer Participation Data'!$B$10:$B$59,$C93,'Payer Participation Data'!$C$10:$C$59,$D93))</f>
        <v>0</v>
      </c>
      <c r="M93" s="225">
        <f>IF(ISNA(SUMIFS(INDEX('Payer Participation Data'!$F$10:$BM$59,0,MATCH(CONCATENATE($J93,M$6),'Payer Participation Data'!$F$8:$BM$8,0)),'Payer Participation Data'!$B$10:$B$59,$C93,'Payer Participation Data'!$C$10:$C$59,$D93)),"-",SUMIFS(INDEX('Payer Participation Data'!$F$10:$BM$59,0,MATCH(CONCATENATE($J93,M$6),'Payer Participation Data'!$F$8:$BM$8,0)),'Payer Participation Data'!$B$10:$B$59,$C93,'Payer Participation Data'!$C$10:$C$59,$D93))</f>
        <v>0</v>
      </c>
      <c r="N93" s="103"/>
    </row>
    <row r="94" spans="2:14" outlineLevel="1" x14ac:dyDescent="0.35">
      <c r="B94" s="126" t="s">
        <v>80</v>
      </c>
      <c r="C94" s="169" t="str">
        <f>IF(ISBLANK('Payer Participation Data'!$B$14),"-",'Payer Participation Data'!$B$14)</f>
        <v>-</v>
      </c>
      <c r="D94" s="169" t="str">
        <f>IF(ISBLANK('Payer Participation Data'!$C$14),"-",'Payer Participation Data'!$C$14)</f>
        <v>-</v>
      </c>
      <c r="E94" s="169" t="str">
        <f>IF(ISBLANK('Payer Participation Data'!$D$14),"-",'Payer Participation Data'!$D$14)</f>
        <v>-</v>
      </c>
      <c r="F94" s="169" t="str">
        <f>IF(ISBLANK('Payer Participation Data'!$E$14),"-",'Payer Participation Data'!$E$14)</f>
        <v>-</v>
      </c>
      <c r="G94" s="104">
        <v>4</v>
      </c>
      <c r="H94" s="104">
        <v>1</v>
      </c>
      <c r="I94" s="104">
        <v>5</v>
      </c>
      <c r="J94" s="104" t="str">
        <f t="shared" si="5"/>
        <v>154</v>
      </c>
      <c r="K94" s="104" t="s">
        <v>30</v>
      </c>
      <c r="L94" s="222">
        <f>IF(ISNA(SUMIFS(INDEX('Payer Participation Data'!$F$10:$BM$59,0,MATCH(CONCATENATE($J94,L$6),'Payer Participation Data'!$F$8:$BM$8,0)),'Payer Participation Data'!$B$10:$B$59,$C94,'Payer Participation Data'!$C$10:$C$59,$D94)),"-",SUMIFS(INDEX('Payer Participation Data'!$F$10:$BM$59,0,MATCH(CONCATENATE($J94,L$6),'Payer Participation Data'!$F$8:$BM$8,0)),'Payer Participation Data'!$B$10:$B$59,$C94,'Payer Participation Data'!$C$10:$C$59,$D94))</f>
        <v>0</v>
      </c>
      <c r="M94" s="223">
        <f>IF(ISNA(SUMIFS(INDEX('Payer Participation Data'!$F$10:$BM$59,0,MATCH(CONCATENATE($J94,M$6),'Payer Participation Data'!$F$8:$BM$8,0)),'Payer Participation Data'!$B$10:$B$59,$C94,'Payer Participation Data'!$C$10:$C$59,$D94)),"-",SUMIFS(INDEX('Payer Participation Data'!$F$10:$BM$59,0,MATCH(CONCATENATE($J94,M$6),'Payer Participation Data'!$F$8:$BM$8,0)),'Payer Participation Data'!$B$10:$B$59,$C94,'Payer Participation Data'!$C$10:$C$59,$D94))</f>
        <v>0</v>
      </c>
      <c r="N94" s="105"/>
    </row>
    <row r="95" spans="2:14" outlineLevel="1" x14ac:dyDescent="0.35">
      <c r="B95" s="124" t="s">
        <v>80</v>
      </c>
      <c r="C95" s="157" t="str">
        <f>IF(ISBLANK('Payer Participation Data'!$B$14),"-",'Payer Participation Data'!$B$14)</f>
        <v>-</v>
      </c>
      <c r="D95" s="157" t="str">
        <f>IF(ISBLANK('Payer Participation Data'!$C$14),"-",'Payer Participation Data'!$C$14)</f>
        <v>-</v>
      </c>
      <c r="E95" s="157" t="str">
        <f>IF(ISBLANK('Payer Participation Data'!$D$14),"-",'Payer Participation Data'!$D$14)</f>
        <v>-</v>
      </c>
      <c r="F95" s="157" t="str">
        <f>IF(ISBLANK('Payer Participation Data'!$E$14),"-",'Payer Participation Data'!$E$14)</f>
        <v>-</v>
      </c>
      <c r="G95" s="102">
        <v>1</v>
      </c>
      <c r="H95" s="102">
        <v>2</v>
      </c>
      <c r="I95" s="102">
        <v>5</v>
      </c>
      <c r="J95" s="102" t="str">
        <f t="shared" si="5"/>
        <v>251</v>
      </c>
      <c r="K95" s="102" t="s">
        <v>30</v>
      </c>
      <c r="L95" s="224">
        <f>IF(ISNA(SUMIFS(INDEX('Payer Participation Data'!$F$10:$BM$59,0,MATCH(CONCATENATE($J95,L$6),'Payer Participation Data'!$F$8:$BM$8,0)),'Payer Participation Data'!$B$10:$B$59,$C95,'Payer Participation Data'!$C$10:$C$59,$D95)),"-",SUMIFS(INDEX('Payer Participation Data'!$F$10:$BM$59,0,MATCH(CONCATENATE($J95,L$6),'Payer Participation Data'!$F$8:$BM$8,0)),'Payer Participation Data'!$B$10:$B$59,$C95,'Payer Participation Data'!$C$10:$C$59,$D95))</f>
        <v>0</v>
      </c>
      <c r="M95" s="225">
        <f>IF(ISNA(SUMIFS(INDEX('Payer Participation Data'!$F$10:$BM$59,0,MATCH(CONCATENATE($J95,M$6),'Payer Participation Data'!$F$8:$BM$8,0)),'Payer Participation Data'!$B$10:$B$59,$C95,'Payer Participation Data'!$C$10:$C$59,$D95)),"-",SUMIFS(INDEX('Payer Participation Data'!$F$10:$BM$59,0,MATCH(CONCATENATE($J95,M$6),'Payer Participation Data'!$F$8:$BM$8,0)),'Payer Participation Data'!$B$10:$B$59,$C95,'Payer Participation Data'!$C$10:$C$59,$D95))</f>
        <v>0</v>
      </c>
      <c r="N95" s="103"/>
    </row>
    <row r="96" spans="2:14" outlineLevel="1" x14ac:dyDescent="0.35">
      <c r="B96" s="126" t="s">
        <v>80</v>
      </c>
      <c r="C96" s="169" t="str">
        <f>IF(ISBLANK('Payer Participation Data'!$B$14),"-",'Payer Participation Data'!$B$14)</f>
        <v>-</v>
      </c>
      <c r="D96" s="169" t="str">
        <f>IF(ISBLANK('Payer Participation Data'!$C$14),"-",'Payer Participation Data'!$C$14)</f>
        <v>-</v>
      </c>
      <c r="E96" s="169" t="str">
        <f>IF(ISBLANK('Payer Participation Data'!$D$14),"-",'Payer Participation Data'!$D$14)</f>
        <v>-</v>
      </c>
      <c r="F96" s="169" t="str">
        <f>IF(ISBLANK('Payer Participation Data'!$E$14),"-",'Payer Participation Data'!$E$14)</f>
        <v>-</v>
      </c>
      <c r="G96" s="104">
        <v>2</v>
      </c>
      <c r="H96" s="104">
        <v>2</v>
      </c>
      <c r="I96" s="104">
        <v>5</v>
      </c>
      <c r="J96" s="104" t="str">
        <f t="shared" si="5"/>
        <v>252</v>
      </c>
      <c r="K96" s="104" t="s">
        <v>30</v>
      </c>
      <c r="L96" s="222">
        <f>IF(ISNA(SUMIFS(INDEX('Payer Participation Data'!$F$10:$BM$59,0,MATCH(CONCATENATE($J96,L$6),'Payer Participation Data'!$F$8:$BM$8,0)),'Payer Participation Data'!$B$10:$B$59,$C96,'Payer Participation Data'!$C$10:$C$59,$D96)),"-",SUMIFS(INDEX('Payer Participation Data'!$F$10:$BM$59,0,MATCH(CONCATENATE($J96,L$6),'Payer Participation Data'!$F$8:$BM$8,0)),'Payer Participation Data'!$B$10:$B$59,$C96,'Payer Participation Data'!$C$10:$C$59,$D96))</f>
        <v>0</v>
      </c>
      <c r="M96" s="223">
        <f>IF(ISNA(SUMIFS(INDEX('Payer Participation Data'!$F$10:$BM$59,0,MATCH(CONCATENATE($J96,M$6),'Payer Participation Data'!$F$8:$BM$8,0)),'Payer Participation Data'!$B$10:$B$59,$C96,'Payer Participation Data'!$C$10:$C$59,$D96)),"-",SUMIFS(INDEX('Payer Participation Data'!$F$10:$BM$59,0,MATCH(CONCATENATE($J96,M$6),'Payer Participation Data'!$F$8:$BM$8,0)),'Payer Participation Data'!$B$10:$B$59,$C96,'Payer Participation Data'!$C$10:$C$59,$D96))</f>
        <v>0</v>
      </c>
      <c r="N96" s="105"/>
    </row>
    <row r="97" spans="2:14" outlineLevel="1" x14ac:dyDescent="0.35">
      <c r="B97" s="124" t="s">
        <v>80</v>
      </c>
      <c r="C97" s="157" t="str">
        <f>IF(ISBLANK('Payer Participation Data'!$B$14),"-",'Payer Participation Data'!$B$14)</f>
        <v>-</v>
      </c>
      <c r="D97" s="157" t="str">
        <f>IF(ISBLANK('Payer Participation Data'!$C$14),"-",'Payer Participation Data'!$C$14)</f>
        <v>-</v>
      </c>
      <c r="E97" s="157" t="str">
        <f>IF(ISBLANK('Payer Participation Data'!$D$14),"-",'Payer Participation Data'!$D$14)</f>
        <v>-</v>
      </c>
      <c r="F97" s="157" t="str">
        <f>IF(ISBLANK('Payer Participation Data'!$E$14),"-",'Payer Participation Data'!$E$14)</f>
        <v>-</v>
      </c>
      <c r="G97" s="102">
        <v>3</v>
      </c>
      <c r="H97" s="102">
        <v>2</v>
      </c>
      <c r="I97" s="102">
        <v>5</v>
      </c>
      <c r="J97" s="102" t="str">
        <f t="shared" si="5"/>
        <v>253</v>
      </c>
      <c r="K97" s="102" t="s">
        <v>30</v>
      </c>
      <c r="L97" s="224">
        <f>IF(ISNA(SUMIFS(INDEX('Payer Participation Data'!$F$10:$BM$59,0,MATCH(CONCATENATE($J97,L$6),'Payer Participation Data'!$F$8:$BM$8,0)),'Payer Participation Data'!$B$10:$B$59,$C97,'Payer Participation Data'!$C$10:$C$59,$D97)),"-",SUMIFS(INDEX('Payer Participation Data'!$F$10:$BM$59,0,MATCH(CONCATENATE($J97,L$6),'Payer Participation Data'!$F$8:$BM$8,0)),'Payer Participation Data'!$B$10:$B$59,$C97,'Payer Participation Data'!$C$10:$C$59,$D97))</f>
        <v>0</v>
      </c>
      <c r="M97" s="225">
        <f>IF(ISNA(SUMIFS(INDEX('Payer Participation Data'!$F$10:$BM$59,0,MATCH(CONCATENATE($J97,M$6),'Payer Participation Data'!$F$8:$BM$8,0)),'Payer Participation Data'!$B$10:$B$59,$C97,'Payer Participation Data'!$C$10:$C$59,$D97)),"-",SUMIFS(INDEX('Payer Participation Data'!$F$10:$BM$59,0,MATCH(CONCATENATE($J97,M$6),'Payer Participation Data'!$F$8:$BM$8,0)),'Payer Participation Data'!$B$10:$B$59,$C97,'Payer Participation Data'!$C$10:$C$59,$D97))</f>
        <v>0</v>
      </c>
      <c r="N97" s="103"/>
    </row>
    <row r="98" spans="2:14" outlineLevel="1" x14ac:dyDescent="0.35">
      <c r="B98" s="126" t="s">
        <v>80</v>
      </c>
      <c r="C98" s="169" t="str">
        <f>IF(ISBLANK('Payer Participation Data'!$B$14),"-",'Payer Participation Data'!$B$14)</f>
        <v>-</v>
      </c>
      <c r="D98" s="169" t="str">
        <f>IF(ISBLANK('Payer Participation Data'!$C$14),"-",'Payer Participation Data'!$C$14)</f>
        <v>-</v>
      </c>
      <c r="E98" s="169" t="str">
        <f>IF(ISBLANK('Payer Participation Data'!$D$14),"-",'Payer Participation Data'!$D$14)</f>
        <v>-</v>
      </c>
      <c r="F98" s="169" t="str">
        <f>IF(ISBLANK('Payer Participation Data'!$E$14),"-",'Payer Participation Data'!$E$14)</f>
        <v>-</v>
      </c>
      <c r="G98" s="104">
        <v>4</v>
      </c>
      <c r="H98" s="104">
        <v>2</v>
      </c>
      <c r="I98" s="104">
        <v>5</v>
      </c>
      <c r="J98" s="104" t="str">
        <f t="shared" si="5"/>
        <v>254</v>
      </c>
      <c r="K98" s="104" t="s">
        <v>30</v>
      </c>
      <c r="L98" s="222">
        <f>IF(ISNA(SUMIFS(INDEX('Payer Participation Data'!$F$10:$BM$59,0,MATCH(CONCATENATE($J98,L$6),'Payer Participation Data'!$F$8:$BM$8,0)),'Payer Participation Data'!$B$10:$B$59,$C98,'Payer Participation Data'!$C$10:$C$59,$D98)),"-",SUMIFS(INDEX('Payer Participation Data'!$F$10:$BM$59,0,MATCH(CONCATENATE($J98,L$6),'Payer Participation Data'!$F$8:$BM$8,0)),'Payer Participation Data'!$B$10:$B$59,$C98,'Payer Participation Data'!$C$10:$C$59,$D98))</f>
        <v>0</v>
      </c>
      <c r="M98" s="223">
        <f>IF(ISNA(SUMIFS(INDEX('Payer Participation Data'!$F$10:$BM$59,0,MATCH(CONCATENATE($J98,M$6),'Payer Participation Data'!$F$8:$BM$8,0)),'Payer Participation Data'!$B$10:$B$59,$C98,'Payer Participation Data'!$C$10:$C$59,$D98)),"-",SUMIFS(INDEX('Payer Participation Data'!$F$10:$BM$59,0,MATCH(CONCATENATE($J98,M$6),'Payer Participation Data'!$F$8:$BM$8,0)),'Payer Participation Data'!$B$10:$B$59,$C98,'Payer Participation Data'!$C$10:$C$59,$D98))</f>
        <v>0</v>
      </c>
      <c r="N98" s="105"/>
    </row>
    <row r="99" spans="2:14" outlineLevel="1" x14ac:dyDescent="0.35">
      <c r="B99" s="124" t="s">
        <v>80</v>
      </c>
      <c r="C99" s="157" t="str">
        <f>IF(ISBLANK('Payer Participation Data'!$B$14),"-",'Payer Participation Data'!$B$14)</f>
        <v>-</v>
      </c>
      <c r="D99" s="157" t="str">
        <f>IF(ISBLANK('Payer Participation Data'!$C$14),"-",'Payer Participation Data'!$C$14)</f>
        <v>-</v>
      </c>
      <c r="E99" s="157" t="str">
        <f>IF(ISBLANK('Payer Participation Data'!$D$14),"-",'Payer Participation Data'!$D$14)</f>
        <v>-</v>
      </c>
      <c r="F99" s="157" t="str">
        <f>IF(ISBLANK('Payer Participation Data'!$E$14),"-",'Payer Participation Data'!$E$14)</f>
        <v>-</v>
      </c>
      <c r="G99" s="102">
        <v>1</v>
      </c>
      <c r="H99" s="102">
        <v>3</v>
      </c>
      <c r="I99" s="102">
        <v>5</v>
      </c>
      <c r="J99" s="102" t="str">
        <f t="shared" si="5"/>
        <v>351</v>
      </c>
      <c r="K99" s="102" t="s">
        <v>30</v>
      </c>
      <c r="L99" s="224">
        <f>IF(ISNA(SUMIFS(INDEX('Payer Participation Data'!$F$10:$BM$59,0,MATCH(CONCATENATE($J99,L$6),'Payer Participation Data'!$F$8:$BM$8,0)),'Payer Participation Data'!$B$10:$B$59,$C99,'Payer Participation Data'!$C$10:$C$59,$D99)),"-",SUMIFS(INDEX('Payer Participation Data'!$F$10:$BM$59,0,MATCH(CONCATENATE($J99,L$6),'Payer Participation Data'!$F$8:$BM$8,0)),'Payer Participation Data'!$B$10:$B$59,$C99,'Payer Participation Data'!$C$10:$C$59,$D99))</f>
        <v>0</v>
      </c>
      <c r="M99" s="225">
        <f>IF(ISNA(SUMIFS(INDEX('Payer Participation Data'!$F$10:$BM$59,0,MATCH(CONCATENATE($J99,M$6),'Payer Participation Data'!$F$8:$BM$8,0)),'Payer Participation Data'!$B$10:$B$59,$C99,'Payer Participation Data'!$C$10:$C$59,$D99)),"-",SUMIFS(INDEX('Payer Participation Data'!$F$10:$BM$59,0,MATCH(CONCATENATE($J99,M$6),'Payer Participation Data'!$F$8:$BM$8,0)),'Payer Participation Data'!$B$10:$B$59,$C99,'Payer Participation Data'!$C$10:$C$59,$D99))</f>
        <v>0</v>
      </c>
      <c r="N99" s="103"/>
    </row>
    <row r="100" spans="2:14" outlineLevel="1" x14ac:dyDescent="0.35">
      <c r="B100" s="126" t="s">
        <v>80</v>
      </c>
      <c r="C100" s="169" t="str">
        <f>IF(ISBLANK('Payer Participation Data'!$B$14),"-",'Payer Participation Data'!$B$14)</f>
        <v>-</v>
      </c>
      <c r="D100" s="169" t="str">
        <f>IF(ISBLANK('Payer Participation Data'!$C$14),"-",'Payer Participation Data'!$C$14)</f>
        <v>-</v>
      </c>
      <c r="E100" s="169" t="str">
        <f>IF(ISBLANK('Payer Participation Data'!$D$14),"-",'Payer Participation Data'!$D$14)</f>
        <v>-</v>
      </c>
      <c r="F100" s="169" t="str">
        <f>IF(ISBLANK('Payer Participation Data'!$E$14),"-",'Payer Participation Data'!$E$14)</f>
        <v>-</v>
      </c>
      <c r="G100" s="104">
        <v>2</v>
      </c>
      <c r="H100" s="104">
        <v>3</v>
      </c>
      <c r="I100" s="104">
        <v>5</v>
      </c>
      <c r="J100" s="104" t="str">
        <f t="shared" si="5"/>
        <v>352</v>
      </c>
      <c r="K100" s="104" t="s">
        <v>30</v>
      </c>
      <c r="L100" s="222">
        <f>IF(ISNA(SUMIFS(INDEX('Payer Participation Data'!$F$10:$BM$59,0,MATCH(CONCATENATE($J100,L$6),'Payer Participation Data'!$F$8:$BM$8,0)),'Payer Participation Data'!$B$10:$B$59,$C100,'Payer Participation Data'!$C$10:$C$59,$D100)),"-",SUMIFS(INDEX('Payer Participation Data'!$F$10:$BM$59,0,MATCH(CONCATENATE($J100,L$6),'Payer Participation Data'!$F$8:$BM$8,0)),'Payer Participation Data'!$B$10:$B$59,$C100,'Payer Participation Data'!$C$10:$C$59,$D100))</f>
        <v>0</v>
      </c>
      <c r="M100" s="223">
        <f>IF(ISNA(SUMIFS(INDEX('Payer Participation Data'!$F$10:$BM$59,0,MATCH(CONCATENATE($J100,M$6),'Payer Participation Data'!$F$8:$BM$8,0)),'Payer Participation Data'!$B$10:$B$59,$C100,'Payer Participation Data'!$C$10:$C$59,$D100)),"-",SUMIFS(INDEX('Payer Participation Data'!$F$10:$BM$59,0,MATCH(CONCATENATE($J100,M$6),'Payer Participation Data'!$F$8:$BM$8,0)),'Payer Participation Data'!$B$10:$B$59,$C100,'Payer Participation Data'!$C$10:$C$59,$D100))</f>
        <v>0</v>
      </c>
      <c r="N100" s="105"/>
    </row>
    <row r="101" spans="2:14" outlineLevel="1" x14ac:dyDescent="0.35">
      <c r="B101" s="124" t="s">
        <v>80</v>
      </c>
      <c r="C101" s="157" t="str">
        <f>IF(ISBLANK('Payer Participation Data'!$B$14),"-",'Payer Participation Data'!$B$14)</f>
        <v>-</v>
      </c>
      <c r="D101" s="157" t="str">
        <f>IF(ISBLANK('Payer Participation Data'!$C$14),"-",'Payer Participation Data'!$C$14)</f>
        <v>-</v>
      </c>
      <c r="E101" s="157" t="str">
        <f>IF(ISBLANK('Payer Participation Data'!$D$14),"-",'Payer Participation Data'!$D$14)</f>
        <v>-</v>
      </c>
      <c r="F101" s="157" t="str">
        <f>IF(ISBLANK('Payer Participation Data'!$E$14),"-",'Payer Participation Data'!$E$14)</f>
        <v>-</v>
      </c>
      <c r="G101" s="102">
        <v>3</v>
      </c>
      <c r="H101" s="102">
        <v>3</v>
      </c>
      <c r="I101" s="102">
        <v>5</v>
      </c>
      <c r="J101" s="102" t="str">
        <f t="shared" si="5"/>
        <v>353</v>
      </c>
      <c r="K101" s="102" t="s">
        <v>30</v>
      </c>
      <c r="L101" s="224">
        <f>IF(ISNA(SUMIFS(INDEX('Payer Participation Data'!$F$10:$BM$59,0,MATCH(CONCATENATE($J101,L$6),'Payer Participation Data'!$F$8:$BM$8,0)),'Payer Participation Data'!$B$10:$B$59,$C101,'Payer Participation Data'!$C$10:$C$59,$D101)),"-",SUMIFS(INDEX('Payer Participation Data'!$F$10:$BM$59,0,MATCH(CONCATENATE($J101,L$6),'Payer Participation Data'!$F$8:$BM$8,0)),'Payer Participation Data'!$B$10:$B$59,$C101,'Payer Participation Data'!$C$10:$C$59,$D101))</f>
        <v>0</v>
      </c>
      <c r="M101" s="225">
        <f>IF(ISNA(SUMIFS(INDEX('Payer Participation Data'!$F$10:$BM$59,0,MATCH(CONCATENATE($J101,M$6),'Payer Participation Data'!$F$8:$BM$8,0)),'Payer Participation Data'!$B$10:$B$59,$C101,'Payer Participation Data'!$C$10:$C$59,$D101)),"-",SUMIFS(INDEX('Payer Participation Data'!$F$10:$BM$59,0,MATCH(CONCATENATE($J101,M$6),'Payer Participation Data'!$F$8:$BM$8,0)),'Payer Participation Data'!$B$10:$B$59,$C101,'Payer Participation Data'!$C$10:$C$59,$D101))</f>
        <v>0</v>
      </c>
      <c r="N101" s="103"/>
    </row>
    <row r="102" spans="2:14" outlineLevel="1" x14ac:dyDescent="0.35">
      <c r="B102" s="126" t="s">
        <v>80</v>
      </c>
      <c r="C102" s="169" t="str">
        <f>IF(ISBLANK('Payer Participation Data'!$B$14),"-",'Payer Participation Data'!$B$14)</f>
        <v>-</v>
      </c>
      <c r="D102" s="169" t="str">
        <f>IF(ISBLANK('Payer Participation Data'!$C$14),"-",'Payer Participation Data'!$C$14)</f>
        <v>-</v>
      </c>
      <c r="E102" s="169" t="str">
        <f>IF(ISBLANK('Payer Participation Data'!$D$14),"-",'Payer Participation Data'!$D$14)</f>
        <v>-</v>
      </c>
      <c r="F102" s="169" t="str">
        <f>IF(ISBLANK('Payer Participation Data'!$E$14),"-",'Payer Participation Data'!$E$14)</f>
        <v>-</v>
      </c>
      <c r="G102" s="104">
        <v>4</v>
      </c>
      <c r="H102" s="104">
        <v>3</v>
      </c>
      <c r="I102" s="104">
        <v>5</v>
      </c>
      <c r="J102" s="104" t="str">
        <f t="shared" si="5"/>
        <v>354</v>
      </c>
      <c r="K102" s="104" t="s">
        <v>30</v>
      </c>
      <c r="L102" s="222">
        <f>IF(ISNA(SUMIFS(INDEX('Payer Participation Data'!$F$10:$BM$59,0,MATCH(CONCATENATE($J102,L$6),'Payer Participation Data'!$F$8:$BM$8,0)),'Payer Participation Data'!$B$10:$B$59,$C102,'Payer Participation Data'!$C$10:$C$59,$D102)),"-",SUMIFS(INDEX('Payer Participation Data'!$F$10:$BM$59,0,MATCH(CONCATENATE($J102,L$6),'Payer Participation Data'!$F$8:$BM$8,0)),'Payer Participation Data'!$B$10:$B$59,$C102,'Payer Participation Data'!$C$10:$C$59,$D102))</f>
        <v>0</v>
      </c>
      <c r="M102" s="223">
        <f>IF(ISNA(SUMIFS(INDEX('Payer Participation Data'!$F$10:$BM$59,0,MATCH(CONCATENATE($J102,M$6),'Payer Participation Data'!$F$8:$BM$8,0)),'Payer Participation Data'!$B$10:$B$59,$C102,'Payer Participation Data'!$C$10:$C$59,$D102)),"-",SUMIFS(INDEX('Payer Participation Data'!$F$10:$BM$59,0,MATCH(CONCATENATE($J102,M$6),'Payer Participation Data'!$F$8:$BM$8,0)),'Payer Participation Data'!$B$10:$B$59,$C102,'Payer Participation Data'!$C$10:$C$59,$D102))</f>
        <v>0</v>
      </c>
      <c r="N102" s="105"/>
    </row>
    <row r="103" spans="2:14" outlineLevel="1" x14ac:dyDescent="0.35">
      <c r="B103" s="124" t="s">
        <v>80</v>
      </c>
      <c r="C103" s="157" t="str">
        <f>IF(ISBLANK('Payer Participation Data'!$B$14),"-",'Payer Participation Data'!$B$14)</f>
        <v>-</v>
      </c>
      <c r="D103" s="157" t="str">
        <f>IF(ISBLANK('Payer Participation Data'!$C$14),"-",'Payer Participation Data'!$C$14)</f>
        <v>-</v>
      </c>
      <c r="E103" s="157" t="str">
        <f>IF(ISBLANK('Payer Participation Data'!$D$14),"-",'Payer Participation Data'!$D$14)</f>
        <v>-</v>
      </c>
      <c r="F103" s="157" t="str">
        <f>IF(ISBLANK('Payer Participation Data'!$E$14),"-",'Payer Participation Data'!$E$14)</f>
        <v>-</v>
      </c>
      <c r="G103" s="102">
        <v>1</v>
      </c>
      <c r="H103" s="102">
        <v>4</v>
      </c>
      <c r="I103" s="102">
        <v>5</v>
      </c>
      <c r="J103" s="102" t="str">
        <f t="shared" ref="J103:J106" si="6">CONCATENATE(H103,I103,G103)</f>
        <v>451</v>
      </c>
      <c r="K103" s="102" t="s">
        <v>30</v>
      </c>
      <c r="L103" s="224">
        <f>IF(ISNA(SUMIFS(INDEX('Payer Participation Data'!$F$10:$BM$59,0,MATCH(CONCATENATE($J103,L$6),'Payer Participation Data'!$F$8:$BM$8,0)),'Payer Participation Data'!$B$10:$B$59,$C103,'Payer Participation Data'!$C$10:$C$59,$D103)),"-",SUMIFS(INDEX('Payer Participation Data'!$F$10:$BM$59,0,MATCH(CONCATENATE($J103,L$6),'Payer Participation Data'!$F$8:$BM$8,0)),'Payer Participation Data'!$B$10:$B$59,$C103,'Payer Participation Data'!$C$10:$C$59,$D103))</f>
        <v>0</v>
      </c>
      <c r="M103" s="225">
        <f>IF(ISNA(SUMIFS(INDEX('Payer Participation Data'!$F$10:$BM$59,0,MATCH(CONCATENATE($J103,M$6),'Payer Participation Data'!$F$8:$BM$8,0)),'Payer Participation Data'!$B$10:$B$59,$C103,'Payer Participation Data'!$C$10:$C$59,$D103)),"-",SUMIFS(INDEX('Payer Participation Data'!$F$10:$BM$59,0,MATCH(CONCATENATE($J103,M$6),'Payer Participation Data'!$F$8:$BM$8,0)),'Payer Participation Data'!$B$10:$B$59,$C103,'Payer Participation Data'!$C$10:$C$59,$D103))</f>
        <v>0</v>
      </c>
      <c r="N103" s="105"/>
    </row>
    <row r="104" spans="2:14" outlineLevel="1" x14ac:dyDescent="0.35">
      <c r="B104" s="126" t="s">
        <v>80</v>
      </c>
      <c r="C104" s="169" t="str">
        <f>IF(ISBLANK('Payer Participation Data'!$B$14),"-",'Payer Participation Data'!$B$14)</f>
        <v>-</v>
      </c>
      <c r="D104" s="169" t="str">
        <f>IF(ISBLANK('Payer Participation Data'!$C$14),"-",'Payer Participation Data'!$C$14)</f>
        <v>-</v>
      </c>
      <c r="E104" s="169" t="str">
        <f>IF(ISBLANK('Payer Participation Data'!$D$14),"-",'Payer Participation Data'!$D$14)</f>
        <v>-</v>
      </c>
      <c r="F104" s="169" t="str">
        <f>IF(ISBLANK('Payer Participation Data'!$E$14),"-",'Payer Participation Data'!$E$14)</f>
        <v>-</v>
      </c>
      <c r="G104" s="104">
        <v>2</v>
      </c>
      <c r="H104" s="104">
        <v>4</v>
      </c>
      <c r="I104" s="104">
        <v>5</v>
      </c>
      <c r="J104" s="104" t="str">
        <f t="shared" si="6"/>
        <v>452</v>
      </c>
      <c r="K104" s="104" t="s">
        <v>30</v>
      </c>
      <c r="L104" s="222">
        <f>IF(ISNA(SUMIFS(INDEX('Payer Participation Data'!$F$10:$BM$59,0,MATCH(CONCATENATE($J104,L$6),'Payer Participation Data'!$F$8:$BM$8,0)),'Payer Participation Data'!$B$10:$B$59,$C104,'Payer Participation Data'!$C$10:$C$59,$D104)),"-",SUMIFS(INDEX('Payer Participation Data'!$F$10:$BM$59,0,MATCH(CONCATENATE($J104,L$6),'Payer Participation Data'!$F$8:$BM$8,0)),'Payer Participation Data'!$B$10:$B$59,$C104,'Payer Participation Data'!$C$10:$C$59,$D104))</f>
        <v>0</v>
      </c>
      <c r="M104" s="223">
        <f>IF(ISNA(SUMIFS(INDEX('Payer Participation Data'!$F$10:$BM$59,0,MATCH(CONCATENATE($J104,M$6),'Payer Participation Data'!$F$8:$BM$8,0)),'Payer Participation Data'!$B$10:$B$59,$C104,'Payer Participation Data'!$C$10:$C$59,$D104)),"-",SUMIFS(INDEX('Payer Participation Data'!$F$10:$BM$59,0,MATCH(CONCATENATE($J104,M$6),'Payer Participation Data'!$F$8:$BM$8,0)),'Payer Participation Data'!$B$10:$B$59,$C104,'Payer Participation Data'!$C$10:$C$59,$D104))</f>
        <v>0</v>
      </c>
      <c r="N104" s="105"/>
    </row>
    <row r="105" spans="2:14" outlineLevel="1" x14ac:dyDescent="0.35">
      <c r="B105" s="124" t="s">
        <v>80</v>
      </c>
      <c r="C105" s="157" t="str">
        <f>IF(ISBLANK('Payer Participation Data'!$B$14),"-",'Payer Participation Data'!$B$14)</f>
        <v>-</v>
      </c>
      <c r="D105" s="157" t="str">
        <f>IF(ISBLANK('Payer Participation Data'!$C$14),"-",'Payer Participation Data'!$C$14)</f>
        <v>-</v>
      </c>
      <c r="E105" s="157" t="str">
        <f>IF(ISBLANK('Payer Participation Data'!$D$14),"-",'Payer Participation Data'!$D$14)</f>
        <v>-</v>
      </c>
      <c r="F105" s="157" t="str">
        <f>IF(ISBLANK('Payer Participation Data'!$E$14),"-",'Payer Participation Data'!$E$14)</f>
        <v>-</v>
      </c>
      <c r="G105" s="102">
        <v>3</v>
      </c>
      <c r="H105" s="102">
        <v>4</v>
      </c>
      <c r="I105" s="102">
        <v>5</v>
      </c>
      <c r="J105" s="102" t="str">
        <f t="shared" si="6"/>
        <v>453</v>
      </c>
      <c r="K105" s="102" t="s">
        <v>30</v>
      </c>
      <c r="L105" s="224">
        <f>IF(ISNA(SUMIFS(INDEX('Payer Participation Data'!$F$10:$BM$59,0,MATCH(CONCATENATE($J105,L$6),'Payer Participation Data'!$F$8:$BM$8,0)),'Payer Participation Data'!$B$10:$B$59,$C105,'Payer Participation Data'!$C$10:$C$59,$D105)),"-",SUMIFS(INDEX('Payer Participation Data'!$F$10:$BM$59,0,MATCH(CONCATENATE($J105,L$6),'Payer Participation Data'!$F$8:$BM$8,0)),'Payer Participation Data'!$B$10:$B$59,$C105,'Payer Participation Data'!$C$10:$C$59,$D105))</f>
        <v>0</v>
      </c>
      <c r="M105" s="225">
        <f>IF(ISNA(SUMIFS(INDEX('Payer Participation Data'!$F$10:$BM$59,0,MATCH(CONCATENATE($J105,M$6),'Payer Participation Data'!$F$8:$BM$8,0)),'Payer Participation Data'!$B$10:$B$59,$C105,'Payer Participation Data'!$C$10:$C$59,$D105)),"-",SUMIFS(INDEX('Payer Participation Data'!$F$10:$BM$59,0,MATCH(CONCATENATE($J105,M$6),'Payer Participation Data'!$F$8:$BM$8,0)),'Payer Participation Data'!$B$10:$B$59,$C105,'Payer Participation Data'!$C$10:$C$59,$D105))</f>
        <v>0</v>
      </c>
      <c r="N105" s="105"/>
    </row>
    <row r="106" spans="2:14" outlineLevel="1" x14ac:dyDescent="0.35">
      <c r="B106" s="126" t="s">
        <v>80</v>
      </c>
      <c r="C106" s="169" t="str">
        <f>IF(ISBLANK('Payer Participation Data'!$B$14),"-",'Payer Participation Data'!$B$14)</f>
        <v>-</v>
      </c>
      <c r="D106" s="169" t="str">
        <f>IF(ISBLANK('Payer Participation Data'!$C$14),"-",'Payer Participation Data'!$C$14)</f>
        <v>-</v>
      </c>
      <c r="E106" s="169" t="str">
        <f>IF(ISBLANK('Payer Participation Data'!$D$14),"-",'Payer Participation Data'!$D$14)</f>
        <v>-</v>
      </c>
      <c r="F106" s="169" t="str">
        <f>IF(ISBLANK('Payer Participation Data'!$E$14),"-",'Payer Participation Data'!$E$14)</f>
        <v>-</v>
      </c>
      <c r="G106" s="104">
        <v>4</v>
      </c>
      <c r="H106" s="104">
        <v>4</v>
      </c>
      <c r="I106" s="104">
        <v>5</v>
      </c>
      <c r="J106" s="104" t="str">
        <f t="shared" si="6"/>
        <v>454</v>
      </c>
      <c r="K106" s="104" t="s">
        <v>30</v>
      </c>
      <c r="L106" s="222">
        <f>IF(ISNA(SUMIFS(INDEX('Payer Participation Data'!$F$10:$BM$59,0,MATCH(CONCATENATE($J106,L$6),'Payer Participation Data'!$F$8:$BM$8,0)),'Payer Participation Data'!$B$10:$B$59,$C106,'Payer Participation Data'!$C$10:$C$59,$D106)),"-",SUMIFS(INDEX('Payer Participation Data'!$F$10:$BM$59,0,MATCH(CONCATENATE($J106,L$6),'Payer Participation Data'!$F$8:$BM$8,0)),'Payer Participation Data'!$B$10:$B$59,$C106,'Payer Participation Data'!$C$10:$C$59,$D106))</f>
        <v>0</v>
      </c>
      <c r="M106" s="223">
        <f>IF(ISNA(SUMIFS(INDEX('Payer Participation Data'!$F$10:$BM$59,0,MATCH(CONCATENATE($J106,M$6),'Payer Participation Data'!$F$8:$BM$8,0)),'Payer Participation Data'!$B$10:$B$59,$C106,'Payer Participation Data'!$C$10:$C$59,$D106)),"-",SUMIFS(INDEX('Payer Participation Data'!$F$10:$BM$59,0,MATCH(CONCATENATE($J106,M$6),'Payer Participation Data'!$F$8:$BM$8,0)),'Payer Participation Data'!$B$10:$B$59,$C106,'Payer Participation Data'!$C$10:$C$59,$D106))</f>
        <v>0</v>
      </c>
      <c r="N106" s="105"/>
    </row>
    <row r="107" spans="2:14" outlineLevel="1" x14ac:dyDescent="0.35">
      <c r="B107" s="124" t="s">
        <v>80</v>
      </c>
      <c r="C107" s="157" t="str">
        <f>IF(ISBLANK('Payer Participation Data'!$B$15),"-",'Payer Participation Data'!$B$15)</f>
        <v>-</v>
      </c>
      <c r="D107" s="157" t="str">
        <f>IF(ISBLANK('Payer Participation Data'!$C$15),"-",'Payer Participation Data'!$C$15)</f>
        <v>-</v>
      </c>
      <c r="E107" s="157" t="str">
        <f>IF(ISBLANK('Payer Participation Data'!$D$15),"-",'Payer Participation Data'!$D$15)</f>
        <v>-</v>
      </c>
      <c r="F107" s="157" t="str">
        <f>IF(ISBLANK('Payer Participation Data'!$E$15),"-",'Payer Participation Data'!$E$15)</f>
        <v>-</v>
      </c>
      <c r="G107" s="102">
        <v>1</v>
      </c>
      <c r="H107" s="102" t="s">
        <v>64</v>
      </c>
      <c r="I107" s="102" t="s">
        <v>64</v>
      </c>
      <c r="J107" s="102" t="str">
        <f t="shared" si="5"/>
        <v>BaselineBaseline1</v>
      </c>
      <c r="K107" s="102" t="s">
        <v>30</v>
      </c>
      <c r="L107" s="224">
        <f>IF(ISNA(SUMIFS(INDEX('Payer Participation Data'!$F$10:$BM$59,0,MATCH(CONCATENATE($J107,L$6),'Payer Participation Data'!$F$8:$BM$8,0)),'Payer Participation Data'!$B$10:$B$59,$C107,'Payer Participation Data'!$C$10:$C$59,$D107)),"-",SUMIFS(INDEX('Payer Participation Data'!$F$10:$BM$59,0,MATCH(CONCATENATE($J107,L$6),'Payer Participation Data'!$F$8:$BM$8,0)),'Payer Participation Data'!$B$10:$B$59,$C107,'Payer Participation Data'!$C$10:$C$59,$D107))</f>
        <v>0</v>
      </c>
      <c r="M107" s="225">
        <f>IF(ISNA(SUMIFS(INDEX('Payer Participation Data'!$F$10:$BM$59,0,MATCH(CONCATENATE($J107,M$6),'Payer Participation Data'!$F$8:$BM$8,0)),'Payer Participation Data'!$B$10:$B$59,$C107,'Payer Participation Data'!$C$10:$C$59,$D107)),"-",SUMIFS(INDEX('Payer Participation Data'!$F$10:$BM$59,0,MATCH(CONCATENATE($J107,M$6),'Payer Participation Data'!$F$8:$BM$8,0)),'Payer Participation Data'!$B$10:$B$59,$C107,'Payer Participation Data'!$C$10:$C$59,$D107))</f>
        <v>0</v>
      </c>
      <c r="N107" s="103"/>
    </row>
    <row r="108" spans="2:14" outlineLevel="1" x14ac:dyDescent="0.35">
      <c r="B108" s="126" t="s">
        <v>80</v>
      </c>
      <c r="C108" s="169" t="str">
        <f>IF(ISBLANK('Payer Participation Data'!$B$15),"-",'Payer Participation Data'!$B$15)</f>
        <v>-</v>
      </c>
      <c r="D108" s="169" t="str">
        <f>IF(ISBLANK('Payer Participation Data'!$C$15),"-",'Payer Participation Data'!$C$15)</f>
        <v>-</v>
      </c>
      <c r="E108" s="169" t="str">
        <f>IF(ISBLANK('Payer Participation Data'!$D$15),"-",'Payer Participation Data'!$D$15)</f>
        <v>-</v>
      </c>
      <c r="F108" s="169" t="str">
        <f>IF(ISBLANK('Payer Participation Data'!$E$15),"-",'Payer Participation Data'!$E$15)</f>
        <v>-</v>
      </c>
      <c r="G108" s="104">
        <v>2</v>
      </c>
      <c r="H108" s="104" t="s">
        <v>64</v>
      </c>
      <c r="I108" s="104" t="s">
        <v>64</v>
      </c>
      <c r="J108" s="104" t="str">
        <f t="shared" si="5"/>
        <v>BaselineBaseline2</v>
      </c>
      <c r="K108" s="104" t="s">
        <v>30</v>
      </c>
      <c r="L108" s="222">
        <f>IF(ISNA(SUMIFS(INDEX('Payer Participation Data'!$F$10:$BM$59,0,MATCH(CONCATENATE($J108,L$6),'Payer Participation Data'!$F$8:$BM$8,0)),'Payer Participation Data'!$B$10:$B$59,$C108,'Payer Participation Data'!$C$10:$C$59,$D108)),"-",SUMIFS(INDEX('Payer Participation Data'!$F$10:$BM$59,0,MATCH(CONCATENATE($J108,L$6),'Payer Participation Data'!$F$8:$BM$8,0)),'Payer Participation Data'!$B$10:$B$59,$C108,'Payer Participation Data'!$C$10:$C$59,$D108))</f>
        <v>0</v>
      </c>
      <c r="M108" s="223">
        <f>IF(ISNA(SUMIFS(INDEX('Payer Participation Data'!$F$10:$BM$59,0,MATCH(CONCATENATE($J108,M$6),'Payer Participation Data'!$F$8:$BM$8,0)),'Payer Participation Data'!$B$10:$B$59,$C108,'Payer Participation Data'!$C$10:$C$59,$D108)),"-",SUMIFS(INDEX('Payer Participation Data'!$F$10:$BM$59,0,MATCH(CONCATENATE($J108,M$6),'Payer Participation Data'!$F$8:$BM$8,0)),'Payer Participation Data'!$B$10:$B$59,$C108,'Payer Participation Data'!$C$10:$C$59,$D108))</f>
        <v>0</v>
      </c>
      <c r="N108" s="105"/>
    </row>
    <row r="109" spans="2:14" outlineLevel="1" x14ac:dyDescent="0.35">
      <c r="B109" s="124" t="s">
        <v>80</v>
      </c>
      <c r="C109" s="157" t="str">
        <f>IF(ISBLANK('Payer Participation Data'!$B$15),"-",'Payer Participation Data'!$B$15)</f>
        <v>-</v>
      </c>
      <c r="D109" s="157" t="str">
        <f>IF(ISBLANK('Payer Participation Data'!$C$15),"-",'Payer Participation Data'!$C$15)</f>
        <v>-</v>
      </c>
      <c r="E109" s="157" t="str">
        <f>IF(ISBLANK('Payer Participation Data'!$D$15),"-",'Payer Participation Data'!$D$15)</f>
        <v>-</v>
      </c>
      <c r="F109" s="157" t="str">
        <f>IF(ISBLANK('Payer Participation Data'!$E$15),"-",'Payer Participation Data'!$E$15)</f>
        <v>-</v>
      </c>
      <c r="G109" s="102">
        <v>3</v>
      </c>
      <c r="H109" s="102" t="s">
        <v>64</v>
      </c>
      <c r="I109" s="102" t="s">
        <v>64</v>
      </c>
      <c r="J109" s="102" t="str">
        <f t="shared" si="5"/>
        <v>BaselineBaseline3</v>
      </c>
      <c r="K109" s="102" t="s">
        <v>30</v>
      </c>
      <c r="L109" s="224">
        <f>IF(ISNA(SUMIFS(INDEX('Payer Participation Data'!$F$10:$BM$59,0,MATCH(CONCATENATE($J109,L$6),'Payer Participation Data'!$F$8:$BM$8,0)),'Payer Participation Data'!$B$10:$B$59,$C109,'Payer Participation Data'!$C$10:$C$59,$D109)),"-",SUMIFS(INDEX('Payer Participation Data'!$F$10:$BM$59,0,MATCH(CONCATENATE($J109,L$6),'Payer Participation Data'!$F$8:$BM$8,0)),'Payer Participation Data'!$B$10:$B$59,$C109,'Payer Participation Data'!$C$10:$C$59,$D109))</f>
        <v>0</v>
      </c>
      <c r="M109" s="225">
        <f>IF(ISNA(SUMIFS(INDEX('Payer Participation Data'!$F$10:$BM$59,0,MATCH(CONCATENATE($J109,M$6),'Payer Participation Data'!$F$8:$BM$8,0)),'Payer Participation Data'!$B$10:$B$59,$C109,'Payer Participation Data'!$C$10:$C$59,$D109)),"-",SUMIFS(INDEX('Payer Participation Data'!$F$10:$BM$59,0,MATCH(CONCATENATE($J109,M$6),'Payer Participation Data'!$F$8:$BM$8,0)),'Payer Participation Data'!$B$10:$B$59,$C109,'Payer Participation Data'!$C$10:$C$59,$D109))</f>
        <v>0</v>
      </c>
      <c r="N109" s="103"/>
    </row>
    <row r="110" spans="2:14" outlineLevel="1" x14ac:dyDescent="0.35">
      <c r="B110" s="126" t="s">
        <v>80</v>
      </c>
      <c r="C110" s="169" t="str">
        <f>IF(ISBLANK('Payer Participation Data'!$B$15),"-",'Payer Participation Data'!$B$15)</f>
        <v>-</v>
      </c>
      <c r="D110" s="169" t="str">
        <f>IF(ISBLANK('Payer Participation Data'!$C$15),"-",'Payer Participation Data'!$C$15)</f>
        <v>-</v>
      </c>
      <c r="E110" s="169" t="str">
        <f>IF(ISBLANK('Payer Participation Data'!$D$15),"-",'Payer Participation Data'!$D$15)</f>
        <v>-</v>
      </c>
      <c r="F110" s="169" t="str">
        <f>IF(ISBLANK('Payer Participation Data'!$E$15),"-",'Payer Participation Data'!$E$15)</f>
        <v>-</v>
      </c>
      <c r="G110" s="104">
        <v>4</v>
      </c>
      <c r="H110" s="104" t="s">
        <v>64</v>
      </c>
      <c r="I110" s="104" t="s">
        <v>64</v>
      </c>
      <c r="J110" s="104" t="str">
        <f t="shared" si="5"/>
        <v>BaselineBaseline4</v>
      </c>
      <c r="K110" s="104" t="s">
        <v>30</v>
      </c>
      <c r="L110" s="222">
        <f>IF(ISNA(SUMIFS(INDEX('Payer Participation Data'!$F$10:$BM$59,0,MATCH(CONCATENATE($J110,L$6),'Payer Participation Data'!$F$8:$BM$8,0)),'Payer Participation Data'!$B$10:$B$59,$C110,'Payer Participation Data'!$C$10:$C$59,$D110)),"-",SUMIFS(INDEX('Payer Participation Data'!$F$10:$BM$59,0,MATCH(CONCATENATE($J110,L$6),'Payer Participation Data'!$F$8:$BM$8,0)),'Payer Participation Data'!$B$10:$B$59,$C110,'Payer Participation Data'!$C$10:$C$59,$D110))</f>
        <v>0</v>
      </c>
      <c r="M110" s="223">
        <f>IF(ISNA(SUMIFS(INDEX('Payer Participation Data'!$F$10:$BM$59,0,MATCH(CONCATENATE($J110,M$6),'Payer Participation Data'!$F$8:$BM$8,0)),'Payer Participation Data'!$B$10:$B$59,$C110,'Payer Participation Data'!$C$10:$C$59,$D110)),"-",SUMIFS(INDEX('Payer Participation Data'!$F$10:$BM$59,0,MATCH(CONCATENATE($J110,M$6),'Payer Participation Data'!$F$8:$BM$8,0)),'Payer Participation Data'!$B$10:$B$59,$C110,'Payer Participation Data'!$C$10:$C$59,$D110))</f>
        <v>0</v>
      </c>
      <c r="N110" s="105"/>
    </row>
    <row r="111" spans="2:14" outlineLevel="1" x14ac:dyDescent="0.35">
      <c r="B111" s="124" t="s">
        <v>80</v>
      </c>
      <c r="C111" s="157" t="str">
        <f>IF(ISBLANK('Payer Participation Data'!$B$15),"-",'Payer Participation Data'!$B$15)</f>
        <v>-</v>
      </c>
      <c r="D111" s="157" t="str">
        <f>IF(ISBLANK('Payer Participation Data'!$C$15),"-",'Payer Participation Data'!$C$15)</f>
        <v>-</v>
      </c>
      <c r="E111" s="157" t="str">
        <f>IF(ISBLANK('Payer Participation Data'!$D$15),"-",'Payer Participation Data'!$D$15)</f>
        <v>-</v>
      </c>
      <c r="F111" s="157" t="str">
        <f>IF(ISBLANK('Payer Participation Data'!$E$15),"-",'Payer Participation Data'!$E$15)</f>
        <v>-</v>
      </c>
      <c r="G111" s="102">
        <v>1</v>
      </c>
      <c r="H111" s="102">
        <v>1</v>
      </c>
      <c r="I111" s="102">
        <v>5</v>
      </c>
      <c r="J111" s="102" t="str">
        <f t="shared" si="5"/>
        <v>151</v>
      </c>
      <c r="K111" s="102" t="s">
        <v>30</v>
      </c>
      <c r="L111" s="224">
        <f>IF(ISNA(SUMIFS(INDEX('Payer Participation Data'!$F$10:$BM$59,0,MATCH(CONCATENATE($J111,L$6),'Payer Participation Data'!$F$8:$BM$8,0)),'Payer Participation Data'!$B$10:$B$59,$C111,'Payer Participation Data'!$C$10:$C$59,$D111)),"-",SUMIFS(INDEX('Payer Participation Data'!$F$10:$BM$59,0,MATCH(CONCATENATE($J111,L$6),'Payer Participation Data'!$F$8:$BM$8,0)),'Payer Participation Data'!$B$10:$B$59,$C111,'Payer Participation Data'!$C$10:$C$59,$D111))</f>
        <v>0</v>
      </c>
      <c r="M111" s="225">
        <f>IF(ISNA(SUMIFS(INDEX('Payer Participation Data'!$F$10:$BM$59,0,MATCH(CONCATENATE($J111,M$6),'Payer Participation Data'!$F$8:$BM$8,0)),'Payer Participation Data'!$B$10:$B$59,$C111,'Payer Participation Data'!$C$10:$C$59,$D111)),"-",SUMIFS(INDEX('Payer Participation Data'!$F$10:$BM$59,0,MATCH(CONCATENATE($J111,M$6),'Payer Participation Data'!$F$8:$BM$8,0)),'Payer Participation Data'!$B$10:$B$59,$C111,'Payer Participation Data'!$C$10:$C$59,$D111))</f>
        <v>0</v>
      </c>
      <c r="N111" s="103"/>
    </row>
    <row r="112" spans="2:14" outlineLevel="1" x14ac:dyDescent="0.35">
      <c r="B112" s="126" t="s">
        <v>80</v>
      </c>
      <c r="C112" s="169" t="str">
        <f>IF(ISBLANK('Payer Participation Data'!$B$15),"-",'Payer Participation Data'!$B$15)</f>
        <v>-</v>
      </c>
      <c r="D112" s="169" t="str">
        <f>IF(ISBLANK('Payer Participation Data'!$C$15),"-",'Payer Participation Data'!$C$15)</f>
        <v>-</v>
      </c>
      <c r="E112" s="169" t="str">
        <f>IF(ISBLANK('Payer Participation Data'!$D$15),"-",'Payer Participation Data'!$D$15)</f>
        <v>-</v>
      </c>
      <c r="F112" s="169" t="str">
        <f>IF(ISBLANK('Payer Participation Data'!$E$15),"-",'Payer Participation Data'!$E$15)</f>
        <v>-</v>
      </c>
      <c r="G112" s="104">
        <v>2</v>
      </c>
      <c r="H112" s="104">
        <v>1</v>
      </c>
      <c r="I112" s="104">
        <v>5</v>
      </c>
      <c r="J112" s="104" t="str">
        <f t="shared" si="5"/>
        <v>152</v>
      </c>
      <c r="K112" s="104" t="s">
        <v>30</v>
      </c>
      <c r="L112" s="222">
        <f>IF(ISNA(SUMIFS(INDEX('Payer Participation Data'!$F$10:$BM$59,0,MATCH(CONCATENATE($J112,L$6),'Payer Participation Data'!$F$8:$BM$8,0)),'Payer Participation Data'!$B$10:$B$59,$C112,'Payer Participation Data'!$C$10:$C$59,$D112)),"-",SUMIFS(INDEX('Payer Participation Data'!$F$10:$BM$59,0,MATCH(CONCATENATE($J112,L$6),'Payer Participation Data'!$F$8:$BM$8,0)),'Payer Participation Data'!$B$10:$B$59,$C112,'Payer Participation Data'!$C$10:$C$59,$D112))</f>
        <v>0</v>
      </c>
      <c r="M112" s="223">
        <f>IF(ISNA(SUMIFS(INDEX('Payer Participation Data'!$F$10:$BM$59,0,MATCH(CONCATENATE($J112,M$6),'Payer Participation Data'!$F$8:$BM$8,0)),'Payer Participation Data'!$B$10:$B$59,$C112,'Payer Participation Data'!$C$10:$C$59,$D112)),"-",SUMIFS(INDEX('Payer Participation Data'!$F$10:$BM$59,0,MATCH(CONCATENATE($J112,M$6),'Payer Participation Data'!$F$8:$BM$8,0)),'Payer Participation Data'!$B$10:$B$59,$C112,'Payer Participation Data'!$C$10:$C$59,$D112))</f>
        <v>0</v>
      </c>
      <c r="N112" s="105"/>
    </row>
    <row r="113" spans="2:14" outlineLevel="1" x14ac:dyDescent="0.35">
      <c r="B113" s="124" t="s">
        <v>80</v>
      </c>
      <c r="C113" s="157" t="str">
        <f>IF(ISBLANK('Payer Participation Data'!$B$15),"-",'Payer Participation Data'!$B$15)</f>
        <v>-</v>
      </c>
      <c r="D113" s="157" t="str">
        <f>IF(ISBLANK('Payer Participation Data'!$C$15),"-",'Payer Participation Data'!$C$15)</f>
        <v>-</v>
      </c>
      <c r="E113" s="157" t="str">
        <f>IF(ISBLANK('Payer Participation Data'!$D$15),"-",'Payer Participation Data'!$D$15)</f>
        <v>-</v>
      </c>
      <c r="F113" s="157" t="str">
        <f>IF(ISBLANK('Payer Participation Data'!$E$15),"-",'Payer Participation Data'!$E$15)</f>
        <v>-</v>
      </c>
      <c r="G113" s="102">
        <v>3</v>
      </c>
      <c r="H113" s="102">
        <v>1</v>
      </c>
      <c r="I113" s="102">
        <v>5</v>
      </c>
      <c r="J113" s="102" t="str">
        <f t="shared" si="5"/>
        <v>153</v>
      </c>
      <c r="K113" s="102" t="s">
        <v>30</v>
      </c>
      <c r="L113" s="224">
        <f>IF(ISNA(SUMIFS(INDEX('Payer Participation Data'!$F$10:$BM$59,0,MATCH(CONCATENATE($J113,L$6),'Payer Participation Data'!$F$8:$BM$8,0)),'Payer Participation Data'!$B$10:$B$59,$C113,'Payer Participation Data'!$C$10:$C$59,$D113)),"-",SUMIFS(INDEX('Payer Participation Data'!$F$10:$BM$59,0,MATCH(CONCATENATE($J113,L$6),'Payer Participation Data'!$F$8:$BM$8,0)),'Payer Participation Data'!$B$10:$B$59,$C113,'Payer Participation Data'!$C$10:$C$59,$D113))</f>
        <v>0</v>
      </c>
      <c r="M113" s="225">
        <f>IF(ISNA(SUMIFS(INDEX('Payer Participation Data'!$F$10:$BM$59,0,MATCH(CONCATENATE($J113,M$6),'Payer Participation Data'!$F$8:$BM$8,0)),'Payer Participation Data'!$B$10:$B$59,$C113,'Payer Participation Data'!$C$10:$C$59,$D113)),"-",SUMIFS(INDEX('Payer Participation Data'!$F$10:$BM$59,0,MATCH(CONCATENATE($J113,M$6),'Payer Participation Data'!$F$8:$BM$8,0)),'Payer Participation Data'!$B$10:$B$59,$C113,'Payer Participation Data'!$C$10:$C$59,$D113))</f>
        <v>0</v>
      </c>
      <c r="N113" s="103"/>
    </row>
    <row r="114" spans="2:14" outlineLevel="1" x14ac:dyDescent="0.35">
      <c r="B114" s="126" t="s">
        <v>80</v>
      </c>
      <c r="C114" s="169" t="str">
        <f>IF(ISBLANK('Payer Participation Data'!$B$15),"-",'Payer Participation Data'!$B$15)</f>
        <v>-</v>
      </c>
      <c r="D114" s="169" t="str">
        <f>IF(ISBLANK('Payer Participation Data'!$C$15),"-",'Payer Participation Data'!$C$15)</f>
        <v>-</v>
      </c>
      <c r="E114" s="169" t="str">
        <f>IF(ISBLANK('Payer Participation Data'!$D$15),"-",'Payer Participation Data'!$D$15)</f>
        <v>-</v>
      </c>
      <c r="F114" s="169" t="str">
        <f>IF(ISBLANK('Payer Participation Data'!$E$15),"-",'Payer Participation Data'!$E$15)</f>
        <v>-</v>
      </c>
      <c r="G114" s="104">
        <v>4</v>
      </c>
      <c r="H114" s="104">
        <v>1</v>
      </c>
      <c r="I114" s="104">
        <v>5</v>
      </c>
      <c r="J114" s="104" t="str">
        <f t="shared" si="5"/>
        <v>154</v>
      </c>
      <c r="K114" s="104" t="s">
        <v>30</v>
      </c>
      <c r="L114" s="222">
        <f>IF(ISNA(SUMIFS(INDEX('Payer Participation Data'!$F$10:$BM$59,0,MATCH(CONCATENATE($J114,L$6),'Payer Participation Data'!$F$8:$BM$8,0)),'Payer Participation Data'!$B$10:$B$59,$C114,'Payer Participation Data'!$C$10:$C$59,$D114)),"-",SUMIFS(INDEX('Payer Participation Data'!$F$10:$BM$59,0,MATCH(CONCATENATE($J114,L$6),'Payer Participation Data'!$F$8:$BM$8,0)),'Payer Participation Data'!$B$10:$B$59,$C114,'Payer Participation Data'!$C$10:$C$59,$D114))</f>
        <v>0</v>
      </c>
      <c r="M114" s="223">
        <f>IF(ISNA(SUMIFS(INDEX('Payer Participation Data'!$F$10:$BM$59,0,MATCH(CONCATENATE($J114,M$6),'Payer Participation Data'!$F$8:$BM$8,0)),'Payer Participation Data'!$B$10:$B$59,$C114,'Payer Participation Data'!$C$10:$C$59,$D114)),"-",SUMIFS(INDEX('Payer Participation Data'!$F$10:$BM$59,0,MATCH(CONCATENATE($J114,M$6),'Payer Participation Data'!$F$8:$BM$8,0)),'Payer Participation Data'!$B$10:$B$59,$C114,'Payer Participation Data'!$C$10:$C$59,$D114))</f>
        <v>0</v>
      </c>
      <c r="N114" s="105"/>
    </row>
    <row r="115" spans="2:14" outlineLevel="1" x14ac:dyDescent="0.35">
      <c r="B115" s="124" t="s">
        <v>80</v>
      </c>
      <c r="C115" s="157" t="str">
        <f>IF(ISBLANK('Payer Participation Data'!$B$15),"-",'Payer Participation Data'!$B$15)</f>
        <v>-</v>
      </c>
      <c r="D115" s="157" t="str">
        <f>IF(ISBLANK('Payer Participation Data'!$C$15),"-",'Payer Participation Data'!$C$15)</f>
        <v>-</v>
      </c>
      <c r="E115" s="157" t="str">
        <f>IF(ISBLANK('Payer Participation Data'!$D$15),"-",'Payer Participation Data'!$D$15)</f>
        <v>-</v>
      </c>
      <c r="F115" s="157" t="str">
        <f>IF(ISBLANK('Payer Participation Data'!$E$15),"-",'Payer Participation Data'!$E$15)</f>
        <v>-</v>
      </c>
      <c r="G115" s="102">
        <v>1</v>
      </c>
      <c r="H115" s="102">
        <v>2</v>
      </c>
      <c r="I115" s="102">
        <v>5</v>
      </c>
      <c r="J115" s="102" t="str">
        <f t="shared" si="5"/>
        <v>251</v>
      </c>
      <c r="K115" s="102" t="s">
        <v>30</v>
      </c>
      <c r="L115" s="224">
        <f>IF(ISNA(SUMIFS(INDEX('Payer Participation Data'!$F$10:$BM$59,0,MATCH(CONCATENATE($J115,L$6),'Payer Participation Data'!$F$8:$BM$8,0)),'Payer Participation Data'!$B$10:$B$59,$C115,'Payer Participation Data'!$C$10:$C$59,$D115)),"-",SUMIFS(INDEX('Payer Participation Data'!$F$10:$BM$59,0,MATCH(CONCATENATE($J115,L$6),'Payer Participation Data'!$F$8:$BM$8,0)),'Payer Participation Data'!$B$10:$B$59,$C115,'Payer Participation Data'!$C$10:$C$59,$D115))</f>
        <v>0</v>
      </c>
      <c r="M115" s="225">
        <f>IF(ISNA(SUMIFS(INDEX('Payer Participation Data'!$F$10:$BM$59,0,MATCH(CONCATENATE($J115,M$6),'Payer Participation Data'!$F$8:$BM$8,0)),'Payer Participation Data'!$B$10:$B$59,$C115,'Payer Participation Data'!$C$10:$C$59,$D115)),"-",SUMIFS(INDEX('Payer Participation Data'!$F$10:$BM$59,0,MATCH(CONCATENATE($J115,M$6),'Payer Participation Data'!$F$8:$BM$8,0)),'Payer Participation Data'!$B$10:$B$59,$C115,'Payer Participation Data'!$C$10:$C$59,$D115))</f>
        <v>0</v>
      </c>
      <c r="N115" s="103"/>
    </row>
    <row r="116" spans="2:14" outlineLevel="1" x14ac:dyDescent="0.35">
      <c r="B116" s="126" t="s">
        <v>80</v>
      </c>
      <c r="C116" s="169" t="str">
        <f>IF(ISBLANK('Payer Participation Data'!$B$15),"-",'Payer Participation Data'!$B$15)</f>
        <v>-</v>
      </c>
      <c r="D116" s="169" t="str">
        <f>IF(ISBLANK('Payer Participation Data'!$C$15),"-",'Payer Participation Data'!$C$15)</f>
        <v>-</v>
      </c>
      <c r="E116" s="169" t="str">
        <f>IF(ISBLANK('Payer Participation Data'!$D$15),"-",'Payer Participation Data'!$D$15)</f>
        <v>-</v>
      </c>
      <c r="F116" s="169" t="str">
        <f>IF(ISBLANK('Payer Participation Data'!$E$15),"-",'Payer Participation Data'!$E$15)</f>
        <v>-</v>
      </c>
      <c r="G116" s="104">
        <v>2</v>
      </c>
      <c r="H116" s="104">
        <v>2</v>
      </c>
      <c r="I116" s="104">
        <v>5</v>
      </c>
      <c r="J116" s="104" t="str">
        <f t="shared" si="5"/>
        <v>252</v>
      </c>
      <c r="K116" s="104" t="s">
        <v>30</v>
      </c>
      <c r="L116" s="222">
        <f>IF(ISNA(SUMIFS(INDEX('Payer Participation Data'!$F$10:$BM$59,0,MATCH(CONCATENATE($J116,L$6),'Payer Participation Data'!$F$8:$BM$8,0)),'Payer Participation Data'!$B$10:$B$59,$C116,'Payer Participation Data'!$C$10:$C$59,$D116)),"-",SUMIFS(INDEX('Payer Participation Data'!$F$10:$BM$59,0,MATCH(CONCATENATE($J116,L$6),'Payer Participation Data'!$F$8:$BM$8,0)),'Payer Participation Data'!$B$10:$B$59,$C116,'Payer Participation Data'!$C$10:$C$59,$D116))</f>
        <v>0</v>
      </c>
      <c r="M116" s="223">
        <f>IF(ISNA(SUMIFS(INDEX('Payer Participation Data'!$F$10:$BM$59,0,MATCH(CONCATENATE($J116,M$6),'Payer Participation Data'!$F$8:$BM$8,0)),'Payer Participation Data'!$B$10:$B$59,$C116,'Payer Participation Data'!$C$10:$C$59,$D116)),"-",SUMIFS(INDEX('Payer Participation Data'!$F$10:$BM$59,0,MATCH(CONCATENATE($J116,M$6),'Payer Participation Data'!$F$8:$BM$8,0)),'Payer Participation Data'!$B$10:$B$59,$C116,'Payer Participation Data'!$C$10:$C$59,$D116))</f>
        <v>0</v>
      </c>
      <c r="N116" s="105"/>
    </row>
    <row r="117" spans="2:14" outlineLevel="1" x14ac:dyDescent="0.35">
      <c r="B117" s="124" t="s">
        <v>80</v>
      </c>
      <c r="C117" s="157" t="str">
        <f>IF(ISBLANK('Payer Participation Data'!$B$15),"-",'Payer Participation Data'!$B$15)</f>
        <v>-</v>
      </c>
      <c r="D117" s="157" t="str">
        <f>IF(ISBLANK('Payer Participation Data'!$C$15),"-",'Payer Participation Data'!$C$15)</f>
        <v>-</v>
      </c>
      <c r="E117" s="157" t="str">
        <f>IF(ISBLANK('Payer Participation Data'!$D$15),"-",'Payer Participation Data'!$D$15)</f>
        <v>-</v>
      </c>
      <c r="F117" s="157" t="str">
        <f>IF(ISBLANK('Payer Participation Data'!$E$15),"-",'Payer Participation Data'!$E$15)</f>
        <v>-</v>
      </c>
      <c r="G117" s="102">
        <v>3</v>
      </c>
      <c r="H117" s="102">
        <v>2</v>
      </c>
      <c r="I117" s="102">
        <v>5</v>
      </c>
      <c r="J117" s="102" t="str">
        <f t="shared" si="5"/>
        <v>253</v>
      </c>
      <c r="K117" s="102" t="s">
        <v>30</v>
      </c>
      <c r="L117" s="224">
        <f>IF(ISNA(SUMIFS(INDEX('Payer Participation Data'!$F$10:$BM$59,0,MATCH(CONCATENATE($J117,L$6),'Payer Participation Data'!$F$8:$BM$8,0)),'Payer Participation Data'!$B$10:$B$59,$C117,'Payer Participation Data'!$C$10:$C$59,$D117)),"-",SUMIFS(INDEX('Payer Participation Data'!$F$10:$BM$59,0,MATCH(CONCATENATE($J117,L$6),'Payer Participation Data'!$F$8:$BM$8,0)),'Payer Participation Data'!$B$10:$B$59,$C117,'Payer Participation Data'!$C$10:$C$59,$D117))</f>
        <v>0</v>
      </c>
      <c r="M117" s="225">
        <f>IF(ISNA(SUMIFS(INDEX('Payer Participation Data'!$F$10:$BM$59,0,MATCH(CONCATENATE($J117,M$6),'Payer Participation Data'!$F$8:$BM$8,0)),'Payer Participation Data'!$B$10:$B$59,$C117,'Payer Participation Data'!$C$10:$C$59,$D117)),"-",SUMIFS(INDEX('Payer Participation Data'!$F$10:$BM$59,0,MATCH(CONCATENATE($J117,M$6),'Payer Participation Data'!$F$8:$BM$8,0)),'Payer Participation Data'!$B$10:$B$59,$C117,'Payer Participation Data'!$C$10:$C$59,$D117))</f>
        <v>0</v>
      </c>
      <c r="N117" s="103"/>
    </row>
    <row r="118" spans="2:14" outlineLevel="1" x14ac:dyDescent="0.35">
      <c r="B118" s="126" t="s">
        <v>80</v>
      </c>
      <c r="C118" s="169" t="str">
        <f>IF(ISBLANK('Payer Participation Data'!$B$15),"-",'Payer Participation Data'!$B$15)</f>
        <v>-</v>
      </c>
      <c r="D118" s="169" t="str">
        <f>IF(ISBLANK('Payer Participation Data'!$C$15),"-",'Payer Participation Data'!$C$15)</f>
        <v>-</v>
      </c>
      <c r="E118" s="169" t="str">
        <f>IF(ISBLANK('Payer Participation Data'!$D$15),"-",'Payer Participation Data'!$D$15)</f>
        <v>-</v>
      </c>
      <c r="F118" s="169" t="str">
        <f>IF(ISBLANK('Payer Participation Data'!$E$15),"-",'Payer Participation Data'!$E$15)</f>
        <v>-</v>
      </c>
      <c r="G118" s="104">
        <v>4</v>
      </c>
      <c r="H118" s="104">
        <v>2</v>
      </c>
      <c r="I118" s="104">
        <v>5</v>
      </c>
      <c r="J118" s="104" t="str">
        <f t="shared" si="5"/>
        <v>254</v>
      </c>
      <c r="K118" s="104" t="s">
        <v>30</v>
      </c>
      <c r="L118" s="222">
        <f>IF(ISNA(SUMIFS(INDEX('Payer Participation Data'!$F$10:$BM$59,0,MATCH(CONCATENATE($J118,L$6),'Payer Participation Data'!$F$8:$BM$8,0)),'Payer Participation Data'!$B$10:$B$59,$C118,'Payer Participation Data'!$C$10:$C$59,$D118)),"-",SUMIFS(INDEX('Payer Participation Data'!$F$10:$BM$59,0,MATCH(CONCATENATE($J118,L$6),'Payer Participation Data'!$F$8:$BM$8,0)),'Payer Participation Data'!$B$10:$B$59,$C118,'Payer Participation Data'!$C$10:$C$59,$D118))</f>
        <v>0</v>
      </c>
      <c r="M118" s="223">
        <f>IF(ISNA(SUMIFS(INDEX('Payer Participation Data'!$F$10:$BM$59,0,MATCH(CONCATENATE($J118,M$6),'Payer Participation Data'!$F$8:$BM$8,0)),'Payer Participation Data'!$B$10:$B$59,$C118,'Payer Participation Data'!$C$10:$C$59,$D118)),"-",SUMIFS(INDEX('Payer Participation Data'!$F$10:$BM$59,0,MATCH(CONCATENATE($J118,M$6),'Payer Participation Data'!$F$8:$BM$8,0)),'Payer Participation Data'!$B$10:$B$59,$C118,'Payer Participation Data'!$C$10:$C$59,$D118))</f>
        <v>0</v>
      </c>
      <c r="N118" s="105"/>
    </row>
    <row r="119" spans="2:14" outlineLevel="1" x14ac:dyDescent="0.35">
      <c r="B119" s="124" t="s">
        <v>80</v>
      </c>
      <c r="C119" s="157" t="str">
        <f>IF(ISBLANK('Payer Participation Data'!$B$15),"-",'Payer Participation Data'!$B$15)</f>
        <v>-</v>
      </c>
      <c r="D119" s="157" t="str">
        <f>IF(ISBLANK('Payer Participation Data'!$C$15),"-",'Payer Participation Data'!$C$15)</f>
        <v>-</v>
      </c>
      <c r="E119" s="157" t="str">
        <f>IF(ISBLANK('Payer Participation Data'!$D$15),"-",'Payer Participation Data'!$D$15)</f>
        <v>-</v>
      </c>
      <c r="F119" s="157" t="str">
        <f>IF(ISBLANK('Payer Participation Data'!$E$15),"-",'Payer Participation Data'!$E$15)</f>
        <v>-</v>
      </c>
      <c r="G119" s="102">
        <v>1</v>
      </c>
      <c r="H119" s="102">
        <v>3</v>
      </c>
      <c r="I119" s="102">
        <v>5</v>
      </c>
      <c r="J119" s="102" t="str">
        <f t="shared" si="5"/>
        <v>351</v>
      </c>
      <c r="K119" s="102" t="s">
        <v>30</v>
      </c>
      <c r="L119" s="224">
        <f>IF(ISNA(SUMIFS(INDEX('Payer Participation Data'!$F$10:$BM$59,0,MATCH(CONCATENATE($J119,L$6),'Payer Participation Data'!$F$8:$BM$8,0)),'Payer Participation Data'!$B$10:$B$59,$C119,'Payer Participation Data'!$C$10:$C$59,$D119)),"-",SUMIFS(INDEX('Payer Participation Data'!$F$10:$BM$59,0,MATCH(CONCATENATE($J119,L$6),'Payer Participation Data'!$F$8:$BM$8,0)),'Payer Participation Data'!$B$10:$B$59,$C119,'Payer Participation Data'!$C$10:$C$59,$D119))</f>
        <v>0</v>
      </c>
      <c r="M119" s="225">
        <f>IF(ISNA(SUMIFS(INDEX('Payer Participation Data'!$F$10:$BM$59,0,MATCH(CONCATENATE($J119,M$6),'Payer Participation Data'!$F$8:$BM$8,0)),'Payer Participation Data'!$B$10:$B$59,$C119,'Payer Participation Data'!$C$10:$C$59,$D119)),"-",SUMIFS(INDEX('Payer Participation Data'!$F$10:$BM$59,0,MATCH(CONCATENATE($J119,M$6),'Payer Participation Data'!$F$8:$BM$8,0)),'Payer Participation Data'!$B$10:$B$59,$C119,'Payer Participation Data'!$C$10:$C$59,$D119))</f>
        <v>0</v>
      </c>
      <c r="N119" s="103"/>
    </row>
    <row r="120" spans="2:14" outlineLevel="1" x14ac:dyDescent="0.35">
      <c r="B120" s="126" t="s">
        <v>80</v>
      </c>
      <c r="C120" s="169" t="str">
        <f>IF(ISBLANK('Payer Participation Data'!$B$15),"-",'Payer Participation Data'!$B$15)</f>
        <v>-</v>
      </c>
      <c r="D120" s="169" t="str">
        <f>IF(ISBLANK('Payer Participation Data'!$C$15),"-",'Payer Participation Data'!$C$15)</f>
        <v>-</v>
      </c>
      <c r="E120" s="169" t="str">
        <f>IF(ISBLANK('Payer Participation Data'!$D$15),"-",'Payer Participation Data'!$D$15)</f>
        <v>-</v>
      </c>
      <c r="F120" s="169" t="str">
        <f>IF(ISBLANK('Payer Participation Data'!$E$15),"-",'Payer Participation Data'!$E$15)</f>
        <v>-</v>
      </c>
      <c r="G120" s="104">
        <v>2</v>
      </c>
      <c r="H120" s="104">
        <v>3</v>
      </c>
      <c r="I120" s="104">
        <v>5</v>
      </c>
      <c r="J120" s="104" t="str">
        <f t="shared" si="5"/>
        <v>352</v>
      </c>
      <c r="K120" s="104" t="s">
        <v>30</v>
      </c>
      <c r="L120" s="222">
        <f>IF(ISNA(SUMIFS(INDEX('Payer Participation Data'!$F$10:$BM$59,0,MATCH(CONCATENATE($J120,L$6),'Payer Participation Data'!$F$8:$BM$8,0)),'Payer Participation Data'!$B$10:$B$59,$C120,'Payer Participation Data'!$C$10:$C$59,$D120)),"-",SUMIFS(INDEX('Payer Participation Data'!$F$10:$BM$59,0,MATCH(CONCATENATE($J120,L$6),'Payer Participation Data'!$F$8:$BM$8,0)),'Payer Participation Data'!$B$10:$B$59,$C120,'Payer Participation Data'!$C$10:$C$59,$D120))</f>
        <v>0</v>
      </c>
      <c r="M120" s="223">
        <f>IF(ISNA(SUMIFS(INDEX('Payer Participation Data'!$F$10:$BM$59,0,MATCH(CONCATENATE($J120,M$6),'Payer Participation Data'!$F$8:$BM$8,0)),'Payer Participation Data'!$B$10:$B$59,$C120,'Payer Participation Data'!$C$10:$C$59,$D120)),"-",SUMIFS(INDEX('Payer Participation Data'!$F$10:$BM$59,0,MATCH(CONCATENATE($J120,M$6),'Payer Participation Data'!$F$8:$BM$8,0)),'Payer Participation Data'!$B$10:$B$59,$C120,'Payer Participation Data'!$C$10:$C$59,$D120))</f>
        <v>0</v>
      </c>
      <c r="N120" s="105"/>
    </row>
    <row r="121" spans="2:14" outlineLevel="1" x14ac:dyDescent="0.35">
      <c r="B121" s="124" t="s">
        <v>80</v>
      </c>
      <c r="C121" s="157" t="str">
        <f>IF(ISBLANK('Payer Participation Data'!$B$15),"-",'Payer Participation Data'!$B$15)</f>
        <v>-</v>
      </c>
      <c r="D121" s="157" t="str">
        <f>IF(ISBLANK('Payer Participation Data'!$C$15),"-",'Payer Participation Data'!$C$15)</f>
        <v>-</v>
      </c>
      <c r="E121" s="157" t="str">
        <f>IF(ISBLANK('Payer Participation Data'!$D$15),"-",'Payer Participation Data'!$D$15)</f>
        <v>-</v>
      </c>
      <c r="F121" s="157" t="str">
        <f>IF(ISBLANK('Payer Participation Data'!$E$15),"-",'Payer Participation Data'!$E$15)</f>
        <v>-</v>
      </c>
      <c r="G121" s="102">
        <v>3</v>
      </c>
      <c r="H121" s="102">
        <v>3</v>
      </c>
      <c r="I121" s="102">
        <v>5</v>
      </c>
      <c r="J121" s="102" t="str">
        <f t="shared" si="5"/>
        <v>353</v>
      </c>
      <c r="K121" s="102" t="s">
        <v>30</v>
      </c>
      <c r="L121" s="224">
        <f>IF(ISNA(SUMIFS(INDEX('Payer Participation Data'!$F$10:$BM$59,0,MATCH(CONCATENATE($J121,L$6),'Payer Participation Data'!$F$8:$BM$8,0)),'Payer Participation Data'!$B$10:$B$59,$C121,'Payer Participation Data'!$C$10:$C$59,$D121)),"-",SUMIFS(INDEX('Payer Participation Data'!$F$10:$BM$59,0,MATCH(CONCATENATE($J121,L$6),'Payer Participation Data'!$F$8:$BM$8,0)),'Payer Participation Data'!$B$10:$B$59,$C121,'Payer Participation Data'!$C$10:$C$59,$D121))</f>
        <v>0</v>
      </c>
      <c r="M121" s="225">
        <f>IF(ISNA(SUMIFS(INDEX('Payer Participation Data'!$F$10:$BM$59,0,MATCH(CONCATENATE($J121,M$6),'Payer Participation Data'!$F$8:$BM$8,0)),'Payer Participation Data'!$B$10:$B$59,$C121,'Payer Participation Data'!$C$10:$C$59,$D121)),"-",SUMIFS(INDEX('Payer Participation Data'!$F$10:$BM$59,0,MATCH(CONCATENATE($J121,M$6),'Payer Participation Data'!$F$8:$BM$8,0)),'Payer Participation Data'!$B$10:$B$59,$C121,'Payer Participation Data'!$C$10:$C$59,$D121))</f>
        <v>0</v>
      </c>
      <c r="N121" s="103"/>
    </row>
    <row r="122" spans="2:14" outlineLevel="1" x14ac:dyDescent="0.35">
      <c r="B122" s="126" t="s">
        <v>80</v>
      </c>
      <c r="C122" s="169" t="str">
        <f>IF(ISBLANK('Payer Participation Data'!$B$15),"-",'Payer Participation Data'!$B$15)</f>
        <v>-</v>
      </c>
      <c r="D122" s="169" t="str">
        <f>IF(ISBLANK('Payer Participation Data'!$C$15),"-",'Payer Participation Data'!$C$15)</f>
        <v>-</v>
      </c>
      <c r="E122" s="169" t="str">
        <f>IF(ISBLANK('Payer Participation Data'!$D$15),"-",'Payer Participation Data'!$D$15)</f>
        <v>-</v>
      </c>
      <c r="F122" s="169" t="str">
        <f>IF(ISBLANK('Payer Participation Data'!$E$15),"-",'Payer Participation Data'!$E$15)</f>
        <v>-</v>
      </c>
      <c r="G122" s="104">
        <v>4</v>
      </c>
      <c r="H122" s="104">
        <v>3</v>
      </c>
      <c r="I122" s="104">
        <v>5</v>
      </c>
      <c r="J122" s="104" t="str">
        <f t="shared" si="5"/>
        <v>354</v>
      </c>
      <c r="K122" s="104" t="s">
        <v>30</v>
      </c>
      <c r="L122" s="222">
        <f>IF(ISNA(SUMIFS(INDEX('Payer Participation Data'!$F$10:$BM$59,0,MATCH(CONCATENATE($J122,L$6),'Payer Participation Data'!$F$8:$BM$8,0)),'Payer Participation Data'!$B$10:$B$59,$C122,'Payer Participation Data'!$C$10:$C$59,$D122)),"-",SUMIFS(INDEX('Payer Participation Data'!$F$10:$BM$59,0,MATCH(CONCATENATE($J122,L$6),'Payer Participation Data'!$F$8:$BM$8,0)),'Payer Participation Data'!$B$10:$B$59,$C122,'Payer Participation Data'!$C$10:$C$59,$D122))</f>
        <v>0</v>
      </c>
      <c r="M122" s="223">
        <f>IF(ISNA(SUMIFS(INDEX('Payer Participation Data'!$F$10:$BM$59,0,MATCH(CONCATENATE($J122,M$6),'Payer Participation Data'!$F$8:$BM$8,0)),'Payer Participation Data'!$B$10:$B$59,$C122,'Payer Participation Data'!$C$10:$C$59,$D122)),"-",SUMIFS(INDEX('Payer Participation Data'!$F$10:$BM$59,0,MATCH(CONCATENATE($J122,M$6),'Payer Participation Data'!$F$8:$BM$8,0)),'Payer Participation Data'!$B$10:$B$59,$C122,'Payer Participation Data'!$C$10:$C$59,$D122))</f>
        <v>0</v>
      </c>
      <c r="N122" s="105"/>
    </row>
    <row r="123" spans="2:14" outlineLevel="1" x14ac:dyDescent="0.35">
      <c r="B123" s="124" t="s">
        <v>80</v>
      </c>
      <c r="C123" s="157" t="str">
        <f>IF(ISBLANK('Payer Participation Data'!$B$15),"-",'Payer Participation Data'!$B$15)</f>
        <v>-</v>
      </c>
      <c r="D123" s="157" t="str">
        <f>IF(ISBLANK('Payer Participation Data'!$C$15),"-",'Payer Participation Data'!$C$15)</f>
        <v>-</v>
      </c>
      <c r="E123" s="157" t="str">
        <f>IF(ISBLANK('Payer Participation Data'!$D$15),"-",'Payer Participation Data'!$D$15)</f>
        <v>-</v>
      </c>
      <c r="F123" s="157" t="str">
        <f>IF(ISBLANK('Payer Participation Data'!$E$15),"-",'Payer Participation Data'!$E$15)</f>
        <v>-</v>
      </c>
      <c r="G123" s="102">
        <v>1</v>
      </c>
      <c r="H123" s="102">
        <v>4</v>
      </c>
      <c r="I123" s="102">
        <v>5</v>
      </c>
      <c r="J123" s="102" t="str">
        <f t="shared" ref="J123:J126" si="7">CONCATENATE(H123,I123,G123)</f>
        <v>451</v>
      </c>
      <c r="K123" s="102" t="s">
        <v>30</v>
      </c>
      <c r="L123" s="224">
        <f>IF(ISNA(SUMIFS(INDEX('Payer Participation Data'!$F$10:$BM$59,0,MATCH(CONCATENATE($J123,L$6),'Payer Participation Data'!$F$8:$BM$8,0)),'Payer Participation Data'!$B$10:$B$59,$C123,'Payer Participation Data'!$C$10:$C$59,$D123)),"-",SUMIFS(INDEX('Payer Participation Data'!$F$10:$BM$59,0,MATCH(CONCATENATE($J123,L$6),'Payer Participation Data'!$F$8:$BM$8,0)),'Payer Participation Data'!$B$10:$B$59,$C123,'Payer Participation Data'!$C$10:$C$59,$D123))</f>
        <v>0</v>
      </c>
      <c r="M123" s="225">
        <f>IF(ISNA(SUMIFS(INDEX('Payer Participation Data'!$F$10:$BM$59,0,MATCH(CONCATENATE($J123,M$6),'Payer Participation Data'!$F$8:$BM$8,0)),'Payer Participation Data'!$B$10:$B$59,$C123,'Payer Participation Data'!$C$10:$C$59,$D123)),"-",SUMIFS(INDEX('Payer Participation Data'!$F$10:$BM$59,0,MATCH(CONCATENATE($J123,M$6),'Payer Participation Data'!$F$8:$BM$8,0)),'Payer Participation Data'!$B$10:$B$59,$C123,'Payer Participation Data'!$C$10:$C$59,$D123))</f>
        <v>0</v>
      </c>
      <c r="N123" s="105"/>
    </row>
    <row r="124" spans="2:14" outlineLevel="1" x14ac:dyDescent="0.35">
      <c r="B124" s="126" t="s">
        <v>80</v>
      </c>
      <c r="C124" s="169" t="str">
        <f>IF(ISBLANK('Payer Participation Data'!$B$15),"-",'Payer Participation Data'!$B$15)</f>
        <v>-</v>
      </c>
      <c r="D124" s="169" t="str">
        <f>IF(ISBLANK('Payer Participation Data'!$C$15),"-",'Payer Participation Data'!$C$15)</f>
        <v>-</v>
      </c>
      <c r="E124" s="169" t="str">
        <f>IF(ISBLANK('Payer Participation Data'!$D$15),"-",'Payer Participation Data'!$D$15)</f>
        <v>-</v>
      </c>
      <c r="F124" s="169" t="str">
        <f>IF(ISBLANK('Payer Participation Data'!$E$15),"-",'Payer Participation Data'!$E$15)</f>
        <v>-</v>
      </c>
      <c r="G124" s="104">
        <v>2</v>
      </c>
      <c r="H124" s="104">
        <v>4</v>
      </c>
      <c r="I124" s="104">
        <v>5</v>
      </c>
      <c r="J124" s="104" t="str">
        <f t="shared" si="7"/>
        <v>452</v>
      </c>
      <c r="K124" s="104" t="s">
        <v>30</v>
      </c>
      <c r="L124" s="222">
        <f>IF(ISNA(SUMIFS(INDEX('Payer Participation Data'!$F$10:$BM$59,0,MATCH(CONCATENATE($J124,L$6),'Payer Participation Data'!$F$8:$BM$8,0)),'Payer Participation Data'!$B$10:$B$59,$C124,'Payer Participation Data'!$C$10:$C$59,$D124)),"-",SUMIFS(INDEX('Payer Participation Data'!$F$10:$BM$59,0,MATCH(CONCATENATE($J124,L$6),'Payer Participation Data'!$F$8:$BM$8,0)),'Payer Participation Data'!$B$10:$B$59,$C124,'Payer Participation Data'!$C$10:$C$59,$D124))</f>
        <v>0</v>
      </c>
      <c r="M124" s="223">
        <f>IF(ISNA(SUMIFS(INDEX('Payer Participation Data'!$F$10:$BM$59,0,MATCH(CONCATENATE($J124,M$6),'Payer Participation Data'!$F$8:$BM$8,0)),'Payer Participation Data'!$B$10:$B$59,$C124,'Payer Participation Data'!$C$10:$C$59,$D124)),"-",SUMIFS(INDEX('Payer Participation Data'!$F$10:$BM$59,0,MATCH(CONCATENATE($J124,M$6),'Payer Participation Data'!$F$8:$BM$8,0)),'Payer Participation Data'!$B$10:$B$59,$C124,'Payer Participation Data'!$C$10:$C$59,$D124))</f>
        <v>0</v>
      </c>
      <c r="N124" s="105"/>
    </row>
    <row r="125" spans="2:14" outlineLevel="1" x14ac:dyDescent="0.35">
      <c r="B125" s="124" t="s">
        <v>80</v>
      </c>
      <c r="C125" s="157" t="str">
        <f>IF(ISBLANK('Payer Participation Data'!$B$15),"-",'Payer Participation Data'!$B$15)</f>
        <v>-</v>
      </c>
      <c r="D125" s="157" t="str">
        <f>IF(ISBLANK('Payer Participation Data'!$C$15),"-",'Payer Participation Data'!$C$15)</f>
        <v>-</v>
      </c>
      <c r="E125" s="157" t="str">
        <f>IF(ISBLANK('Payer Participation Data'!$D$15),"-",'Payer Participation Data'!$D$15)</f>
        <v>-</v>
      </c>
      <c r="F125" s="157" t="str">
        <f>IF(ISBLANK('Payer Participation Data'!$E$15),"-",'Payer Participation Data'!$E$15)</f>
        <v>-</v>
      </c>
      <c r="G125" s="102">
        <v>3</v>
      </c>
      <c r="H125" s="102">
        <v>4</v>
      </c>
      <c r="I125" s="102">
        <v>5</v>
      </c>
      <c r="J125" s="102" t="str">
        <f t="shared" si="7"/>
        <v>453</v>
      </c>
      <c r="K125" s="102" t="s">
        <v>30</v>
      </c>
      <c r="L125" s="224">
        <f>IF(ISNA(SUMIFS(INDEX('Payer Participation Data'!$F$10:$BM$59,0,MATCH(CONCATENATE($J125,L$6),'Payer Participation Data'!$F$8:$BM$8,0)),'Payer Participation Data'!$B$10:$B$59,$C125,'Payer Participation Data'!$C$10:$C$59,$D125)),"-",SUMIFS(INDEX('Payer Participation Data'!$F$10:$BM$59,0,MATCH(CONCATENATE($J125,L$6),'Payer Participation Data'!$F$8:$BM$8,0)),'Payer Participation Data'!$B$10:$B$59,$C125,'Payer Participation Data'!$C$10:$C$59,$D125))</f>
        <v>0</v>
      </c>
      <c r="M125" s="225">
        <f>IF(ISNA(SUMIFS(INDEX('Payer Participation Data'!$F$10:$BM$59,0,MATCH(CONCATENATE($J125,M$6),'Payer Participation Data'!$F$8:$BM$8,0)),'Payer Participation Data'!$B$10:$B$59,$C125,'Payer Participation Data'!$C$10:$C$59,$D125)),"-",SUMIFS(INDEX('Payer Participation Data'!$F$10:$BM$59,0,MATCH(CONCATENATE($J125,M$6),'Payer Participation Data'!$F$8:$BM$8,0)),'Payer Participation Data'!$B$10:$B$59,$C125,'Payer Participation Data'!$C$10:$C$59,$D125))</f>
        <v>0</v>
      </c>
      <c r="N125" s="105"/>
    </row>
    <row r="126" spans="2:14" outlineLevel="1" x14ac:dyDescent="0.35">
      <c r="B126" s="126" t="s">
        <v>80</v>
      </c>
      <c r="C126" s="169" t="str">
        <f>IF(ISBLANK('Payer Participation Data'!$B$15),"-",'Payer Participation Data'!$B$15)</f>
        <v>-</v>
      </c>
      <c r="D126" s="169" t="str">
        <f>IF(ISBLANK('Payer Participation Data'!$C$15),"-",'Payer Participation Data'!$C$15)</f>
        <v>-</v>
      </c>
      <c r="E126" s="169" t="str">
        <f>IF(ISBLANK('Payer Participation Data'!$D$15),"-",'Payer Participation Data'!$D$15)</f>
        <v>-</v>
      </c>
      <c r="F126" s="169" t="str">
        <f>IF(ISBLANK('Payer Participation Data'!$E$15),"-",'Payer Participation Data'!$E$15)</f>
        <v>-</v>
      </c>
      <c r="G126" s="104">
        <v>4</v>
      </c>
      <c r="H126" s="104">
        <v>4</v>
      </c>
      <c r="I126" s="104">
        <v>5</v>
      </c>
      <c r="J126" s="104" t="str">
        <f t="shared" si="7"/>
        <v>454</v>
      </c>
      <c r="K126" s="104" t="s">
        <v>30</v>
      </c>
      <c r="L126" s="222">
        <f>IF(ISNA(SUMIFS(INDEX('Payer Participation Data'!$F$10:$BM$59,0,MATCH(CONCATENATE($J126,L$6),'Payer Participation Data'!$F$8:$BM$8,0)),'Payer Participation Data'!$B$10:$B$59,$C126,'Payer Participation Data'!$C$10:$C$59,$D126)),"-",SUMIFS(INDEX('Payer Participation Data'!$F$10:$BM$59,0,MATCH(CONCATENATE($J126,L$6),'Payer Participation Data'!$F$8:$BM$8,0)),'Payer Participation Data'!$B$10:$B$59,$C126,'Payer Participation Data'!$C$10:$C$59,$D126))</f>
        <v>0</v>
      </c>
      <c r="M126" s="223">
        <f>IF(ISNA(SUMIFS(INDEX('Payer Participation Data'!$F$10:$BM$59,0,MATCH(CONCATENATE($J126,M$6),'Payer Participation Data'!$F$8:$BM$8,0)),'Payer Participation Data'!$B$10:$B$59,$C126,'Payer Participation Data'!$C$10:$C$59,$D126)),"-",SUMIFS(INDEX('Payer Participation Data'!$F$10:$BM$59,0,MATCH(CONCATENATE($J126,M$6),'Payer Participation Data'!$F$8:$BM$8,0)),'Payer Participation Data'!$B$10:$B$59,$C126,'Payer Participation Data'!$C$10:$C$59,$D126))</f>
        <v>0</v>
      </c>
      <c r="N126" s="105"/>
    </row>
    <row r="127" spans="2:14" outlineLevel="1" x14ac:dyDescent="0.35">
      <c r="B127" s="124" t="s">
        <v>80</v>
      </c>
      <c r="C127" s="157" t="str">
        <f>IF(ISBLANK('Payer Participation Data'!$B$16),"-",'Payer Participation Data'!$B$16)</f>
        <v>-</v>
      </c>
      <c r="D127" s="157" t="str">
        <f>IF(ISBLANK('Payer Participation Data'!$C$16),"-",'Payer Participation Data'!$C$16)</f>
        <v>-</v>
      </c>
      <c r="E127" s="157" t="str">
        <f>IF(ISBLANK('Payer Participation Data'!$D$16),"-",'Payer Participation Data'!$D$16)</f>
        <v>-</v>
      </c>
      <c r="F127" s="157" t="str">
        <f>IF(ISBLANK('Payer Participation Data'!$E$16),"-",'Payer Participation Data'!$E$16)</f>
        <v>-</v>
      </c>
      <c r="G127" s="102">
        <v>1</v>
      </c>
      <c r="H127" s="102" t="s">
        <v>64</v>
      </c>
      <c r="I127" s="102" t="s">
        <v>64</v>
      </c>
      <c r="J127" s="102" t="str">
        <f t="shared" si="5"/>
        <v>BaselineBaseline1</v>
      </c>
      <c r="K127" s="102" t="s">
        <v>30</v>
      </c>
      <c r="L127" s="224">
        <f>IF(ISNA(SUMIFS(INDEX('Payer Participation Data'!$F$10:$BM$59,0,MATCH(CONCATENATE($J127,L$6),'Payer Participation Data'!$F$8:$BM$8,0)),'Payer Participation Data'!$B$10:$B$59,$C127,'Payer Participation Data'!$C$10:$C$59,$D127)),"-",SUMIFS(INDEX('Payer Participation Data'!$F$10:$BM$59,0,MATCH(CONCATENATE($J127,L$6),'Payer Participation Data'!$F$8:$BM$8,0)),'Payer Participation Data'!$B$10:$B$59,$C127,'Payer Participation Data'!$C$10:$C$59,$D127))</f>
        <v>0</v>
      </c>
      <c r="M127" s="225">
        <f>IF(ISNA(SUMIFS(INDEX('Payer Participation Data'!$F$10:$BM$59,0,MATCH(CONCATENATE($J127,M$6),'Payer Participation Data'!$F$8:$BM$8,0)),'Payer Participation Data'!$B$10:$B$59,$C127,'Payer Participation Data'!$C$10:$C$59,$D127)),"-",SUMIFS(INDEX('Payer Participation Data'!$F$10:$BM$59,0,MATCH(CONCATENATE($J127,M$6),'Payer Participation Data'!$F$8:$BM$8,0)),'Payer Participation Data'!$B$10:$B$59,$C127,'Payer Participation Data'!$C$10:$C$59,$D127))</f>
        <v>0</v>
      </c>
      <c r="N127" s="103"/>
    </row>
    <row r="128" spans="2:14" outlineLevel="1" x14ac:dyDescent="0.35">
      <c r="B128" s="126" t="s">
        <v>80</v>
      </c>
      <c r="C128" s="169" t="str">
        <f>IF(ISBLANK('Payer Participation Data'!$B$16),"-",'Payer Participation Data'!$B$16)</f>
        <v>-</v>
      </c>
      <c r="D128" s="169" t="str">
        <f>IF(ISBLANK('Payer Participation Data'!$C$16),"-",'Payer Participation Data'!$C$16)</f>
        <v>-</v>
      </c>
      <c r="E128" s="169" t="str">
        <f>IF(ISBLANK('Payer Participation Data'!$D$16),"-",'Payer Participation Data'!$D$16)</f>
        <v>-</v>
      </c>
      <c r="F128" s="169" t="str">
        <f>IF(ISBLANK('Payer Participation Data'!$E$16),"-",'Payer Participation Data'!$E$16)</f>
        <v>-</v>
      </c>
      <c r="G128" s="104">
        <v>2</v>
      </c>
      <c r="H128" s="104" t="s">
        <v>64</v>
      </c>
      <c r="I128" s="104" t="s">
        <v>64</v>
      </c>
      <c r="J128" s="104" t="str">
        <f t="shared" si="5"/>
        <v>BaselineBaseline2</v>
      </c>
      <c r="K128" s="104" t="s">
        <v>30</v>
      </c>
      <c r="L128" s="222">
        <f>IF(ISNA(SUMIFS(INDEX('Payer Participation Data'!$F$10:$BM$59,0,MATCH(CONCATENATE($J128,L$6),'Payer Participation Data'!$F$8:$BM$8,0)),'Payer Participation Data'!$B$10:$B$59,$C128,'Payer Participation Data'!$C$10:$C$59,$D128)),"-",SUMIFS(INDEX('Payer Participation Data'!$F$10:$BM$59,0,MATCH(CONCATENATE($J128,L$6),'Payer Participation Data'!$F$8:$BM$8,0)),'Payer Participation Data'!$B$10:$B$59,$C128,'Payer Participation Data'!$C$10:$C$59,$D128))</f>
        <v>0</v>
      </c>
      <c r="M128" s="223">
        <f>IF(ISNA(SUMIFS(INDEX('Payer Participation Data'!$F$10:$BM$59,0,MATCH(CONCATENATE($J128,M$6),'Payer Participation Data'!$F$8:$BM$8,0)),'Payer Participation Data'!$B$10:$B$59,$C128,'Payer Participation Data'!$C$10:$C$59,$D128)),"-",SUMIFS(INDEX('Payer Participation Data'!$F$10:$BM$59,0,MATCH(CONCATENATE($J128,M$6),'Payer Participation Data'!$F$8:$BM$8,0)),'Payer Participation Data'!$B$10:$B$59,$C128,'Payer Participation Data'!$C$10:$C$59,$D128))</f>
        <v>0</v>
      </c>
      <c r="N128" s="105"/>
    </row>
    <row r="129" spans="2:14" outlineLevel="1" x14ac:dyDescent="0.35">
      <c r="B129" s="124" t="s">
        <v>80</v>
      </c>
      <c r="C129" s="157" t="str">
        <f>IF(ISBLANK('Payer Participation Data'!$B$16),"-",'Payer Participation Data'!$B$16)</f>
        <v>-</v>
      </c>
      <c r="D129" s="157" t="str">
        <f>IF(ISBLANK('Payer Participation Data'!$C$16),"-",'Payer Participation Data'!$C$16)</f>
        <v>-</v>
      </c>
      <c r="E129" s="157" t="str">
        <f>IF(ISBLANK('Payer Participation Data'!$D$16),"-",'Payer Participation Data'!$D$16)</f>
        <v>-</v>
      </c>
      <c r="F129" s="157" t="str">
        <f>IF(ISBLANK('Payer Participation Data'!$E$16),"-",'Payer Participation Data'!$E$16)</f>
        <v>-</v>
      </c>
      <c r="G129" s="102">
        <v>3</v>
      </c>
      <c r="H129" s="102" t="s">
        <v>64</v>
      </c>
      <c r="I129" s="102" t="s">
        <v>64</v>
      </c>
      <c r="J129" s="102" t="str">
        <f t="shared" si="5"/>
        <v>BaselineBaseline3</v>
      </c>
      <c r="K129" s="102" t="s">
        <v>30</v>
      </c>
      <c r="L129" s="224">
        <f>IF(ISNA(SUMIFS(INDEX('Payer Participation Data'!$F$10:$BM$59,0,MATCH(CONCATENATE($J129,L$6),'Payer Participation Data'!$F$8:$BM$8,0)),'Payer Participation Data'!$B$10:$B$59,$C129,'Payer Participation Data'!$C$10:$C$59,$D129)),"-",SUMIFS(INDEX('Payer Participation Data'!$F$10:$BM$59,0,MATCH(CONCATENATE($J129,L$6),'Payer Participation Data'!$F$8:$BM$8,0)),'Payer Participation Data'!$B$10:$B$59,$C129,'Payer Participation Data'!$C$10:$C$59,$D129))</f>
        <v>0</v>
      </c>
      <c r="M129" s="225">
        <f>IF(ISNA(SUMIFS(INDEX('Payer Participation Data'!$F$10:$BM$59,0,MATCH(CONCATENATE($J129,M$6),'Payer Participation Data'!$F$8:$BM$8,0)),'Payer Participation Data'!$B$10:$B$59,$C129,'Payer Participation Data'!$C$10:$C$59,$D129)),"-",SUMIFS(INDEX('Payer Participation Data'!$F$10:$BM$59,0,MATCH(CONCATENATE($J129,M$6),'Payer Participation Data'!$F$8:$BM$8,0)),'Payer Participation Data'!$B$10:$B$59,$C129,'Payer Participation Data'!$C$10:$C$59,$D129))</f>
        <v>0</v>
      </c>
      <c r="N129" s="103"/>
    </row>
    <row r="130" spans="2:14" outlineLevel="1" x14ac:dyDescent="0.35">
      <c r="B130" s="126" t="s">
        <v>80</v>
      </c>
      <c r="C130" s="169" t="str">
        <f>IF(ISBLANK('Payer Participation Data'!$B$16),"-",'Payer Participation Data'!$B$16)</f>
        <v>-</v>
      </c>
      <c r="D130" s="169" t="str">
        <f>IF(ISBLANK('Payer Participation Data'!$C$16),"-",'Payer Participation Data'!$C$16)</f>
        <v>-</v>
      </c>
      <c r="E130" s="169" t="str">
        <f>IF(ISBLANK('Payer Participation Data'!$D$16),"-",'Payer Participation Data'!$D$16)</f>
        <v>-</v>
      </c>
      <c r="F130" s="169" t="str">
        <f>IF(ISBLANK('Payer Participation Data'!$E$16),"-",'Payer Participation Data'!$E$16)</f>
        <v>-</v>
      </c>
      <c r="G130" s="104">
        <v>4</v>
      </c>
      <c r="H130" s="104" t="s">
        <v>64</v>
      </c>
      <c r="I130" s="104" t="s">
        <v>64</v>
      </c>
      <c r="J130" s="104" t="str">
        <f t="shared" si="5"/>
        <v>BaselineBaseline4</v>
      </c>
      <c r="K130" s="104" t="s">
        <v>30</v>
      </c>
      <c r="L130" s="222">
        <f>IF(ISNA(SUMIFS(INDEX('Payer Participation Data'!$F$10:$BM$59,0,MATCH(CONCATENATE($J130,L$6),'Payer Participation Data'!$F$8:$BM$8,0)),'Payer Participation Data'!$B$10:$B$59,$C130,'Payer Participation Data'!$C$10:$C$59,$D130)),"-",SUMIFS(INDEX('Payer Participation Data'!$F$10:$BM$59,0,MATCH(CONCATENATE($J130,L$6),'Payer Participation Data'!$F$8:$BM$8,0)),'Payer Participation Data'!$B$10:$B$59,$C130,'Payer Participation Data'!$C$10:$C$59,$D130))</f>
        <v>0</v>
      </c>
      <c r="M130" s="223">
        <f>IF(ISNA(SUMIFS(INDEX('Payer Participation Data'!$F$10:$BM$59,0,MATCH(CONCATENATE($J130,M$6),'Payer Participation Data'!$F$8:$BM$8,0)),'Payer Participation Data'!$B$10:$B$59,$C130,'Payer Participation Data'!$C$10:$C$59,$D130)),"-",SUMIFS(INDEX('Payer Participation Data'!$F$10:$BM$59,0,MATCH(CONCATENATE($J130,M$6),'Payer Participation Data'!$F$8:$BM$8,0)),'Payer Participation Data'!$B$10:$B$59,$C130,'Payer Participation Data'!$C$10:$C$59,$D130))</f>
        <v>0</v>
      </c>
      <c r="N130" s="105"/>
    </row>
    <row r="131" spans="2:14" outlineLevel="1" x14ac:dyDescent="0.35">
      <c r="B131" s="124" t="s">
        <v>80</v>
      </c>
      <c r="C131" s="157" t="str">
        <f>IF(ISBLANK('Payer Participation Data'!$B$16),"-",'Payer Participation Data'!$B$16)</f>
        <v>-</v>
      </c>
      <c r="D131" s="157" t="str">
        <f>IF(ISBLANK('Payer Participation Data'!$C$16),"-",'Payer Participation Data'!$C$16)</f>
        <v>-</v>
      </c>
      <c r="E131" s="157" t="str">
        <f>IF(ISBLANK('Payer Participation Data'!$D$16),"-",'Payer Participation Data'!$D$16)</f>
        <v>-</v>
      </c>
      <c r="F131" s="157" t="str">
        <f>IF(ISBLANK('Payer Participation Data'!$E$16),"-",'Payer Participation Data'!$E$16)</f>
        <v>-</v>
      </c>
      <c r="G131" s="102">
        <v>1</v>
      </c>
      <c r="H131" s="102">
        <v>1</v>
      </c>
      <c r="I131" s="102">
        <v>5</v>
      </c>
      <c r="J131" s="102" t="str">
        <f t="shared" si="5"/>
        <v>151</v>
      </c>
      <c r="K131" s="102" t="s">
        <v>30</v>
      </c>
      <c r="L131" s="224">
        <f>IF(ISNA(SUMIFS(INDEX('Payer Participation Data'!$F$10:$BM$59,0,MATCH(CONCATENATE($J131,L$6),'Payer Participation Data'!$F$8:$BM$8,0)),'Payer Participation Data'!$B$10:$B$59,$C131,'Payer Participation Data'!$C$10:$C$59,$D131)),"-",SUMIFS(INDEX('Payer Participation Data'!$F$10:$BM$59,0,MATCH(CONCATENATE($J131,L$6),'Payer Participation Data'!$F$8:$BM$8,0)),'Payer Participation Data'!$B$10:$B$59,$C131,'Payer Participation Data'!$C$10:$C$59,$D131))</f>
        <v>0</v>
      </c>
      <c r="M131" s="225">
        <f>IF(ISNA(SUMIFS(INDEX('Payer Participation Data'!$F$10:$BM$59,0,MATCH(CONCATENATE($J131,M$6),'Payer Participation Data'!$F$8:$BM$8,0)),'Payer Participation Data'!$B$10:$B$59,$C131,'Payer Participation Data'!$C$10:$C$59,$D131)),"-",SUMIFS(INDEX('Payer Participation Data'!$F$10:$BM$59,0,MATCH(CONCATENATE($J131,M$6),'Payer Participation Data'!$F$8:$BM$8,0)),'Payer Participation Data'!$B$10:$B$59,$C131,'Payer Participation Data'!$C$10:$C$59,$D131))</f>
        <v>0</v>
      </c>
      <c r="N131" s="103"/>
    </row>
    <row r="132" spans="2:14" outlineLevel="1" x14ac:dyDescent="0.35">
      <c r="B132" s="126" t="s">
        <v>80</v>
      </c>
      <c r="C132" s="169" t="str">
        <f>IF(ISBLANK('Payer Participation Data'!$B$16),"-",'Payer Participation Data'!$B$16)</f>
        <v>-</v>
      </c>
      <c r="D132" s="169" t="str">
        <f>IF(ISBLANK('Payer Participation Data'!$C$16),"-",'Payer Participation Data'!$C$16)</f>
        <v>-</v>
      </c>
      <c r="E132" s="169" t="str">
        <f>IF(ISBLANK('Payer Participation Data'!$D$16),"-",'Payer Participation Data'!$D$16)</f>
        <v>-</v>
      </c>
      <c r="F132" s="169" t="str">
        <f>IF(ISBLANK('Payer Participation Data'!$E$16),"-",'Payer Participation Data'!$E$16)</f>
        <v>-</v>
      </c>
      <c r="G132" s="104">
        <v>2</v>
      </c>
      <c r="H132" s="104">
        <v>1</v>
      </c>
      <c r="I132" s="104">
        <v>5</v>
      </c>
      <c r="J132" s="104" t="str">
        <f t="shared" si="5"/>
        <v>152</v>
      </c>
      <c r="K132" s="104" t="s">
        <v>30</v>
      </c>
      <c r="L132" s="222">
        <f>IF(ISNA(SUMIFS(INDEX('Payer Participation Data'!$F$10:$BM$59,0,MATCH(CONCATENATE($J132,L$6),'Payer Participation Data'!$F$8:$BM$8,0)),'Payer Participation Data'!$B$10:$B$59,$C132,'Payer Participation Data'!$C$10:$C$59,$D132)),"-",SUMIFS(INDEX('Payer Participation Data'!$F$10:$BM$59,0,MATCH(CONCATENATE($J132,L$6),'Payer Participation Data'!$F$8:$BM$8,0)),'Payer Participation Data'!$B$10:$B$59,$C132,'Payer Participation Data'!$C$10:$C$59,$D132))</f>
        <v>0</v>
      </c>
      <c r="M132" s="223">
        <f>IF(ISNA(SUMIFS(INDEX('Payer Participation Data'!$F$10:$BM$59,0,MATCH(CONCATENATE($J132,M$6),'Payer Participation Data'!$F$8:$BM$8,0)),'Payer Participation Data'!$B$10:$B$59,$C132,'Payer Participation Data'!$C$10:$C$59,$D132)),"-",SUMIFS(INDEX('Payer Participation Data'!$F$10:$BM$59,0,MATCH(CONCATENATE($J132,M$6),'Payer Participation Data'!$F$8:$BM$8,0)),'Payer Participation Data'!$B$10:$B$59,$C132,'Payer Participation Data'!$C$10:$C$59,$D132))</f>
        <v>0</v>
      </c>
      <c r="N132" s="105"/>
    </row>
    <row r="133" spans="2:14" outlineLevel="1" x14ac:dyDescent="0.35">
      <c r="B133" s="124" t="s">
        <v>80</v>
      </c>
      <c r="C133" s="157" t="str">
        <f>IF(ISBLANK('Payer Participation Data'!$B$16),"-",'Payer Participation Data'!$B$16)</f>
        <v>-</v>
      </c>
      <c r="D133" s="157" t="str">
        <f>IF(ISBLANK('Payer Participation Data'!$C$16),"-",'Payer Participation Data'!$C$16)</f>
        <v>-</v>
      </c>
      <c r="E133" s="157" t="str">
        <f>IF(ISBLANK('Payer Participation Data'!$D$16),"-",'Payer Participation Data'!$D$16)</f>
        <v>-</v>
      </c>
      <c r="F133" s="157" t="str">
        <f>IF(ISBLANK('Payer Participation Data'!$E$16),"-",'Payer Participation Data'!$E$16)</f>
        <v>-</v>
      </c>
      <c r="G133" s="102">
        <v>3</v>
      </c>
      <c r="H133" s="102">
        <v>1</v>
      </c>
      <c r="I133" s="102">
        <v>5</v>
      </c>
      <c r="J133" s="102" t="str">
        <f t="shared" si="5"/>
        <v>153</v>
      </c>
      <c r="K133" s="102" t="s">
        <v>30</v>
      </c>
      <c r="L133" s="224">
        <f>IF(ISNA(SUMIFS(INDEX('Payer Participation Data'!$F$10:$BM$59,0,MATCH(CONCATENATE($J133,L$6),'Payer Participation Data'!$F$8:$BM$8,0)),'Payer Participation Data'!$B$10:$B$59,$C133,'Payer Participation Data'!$C$10:$C$59,$D133)),"-",SUMIFS(INDEX('Payer Participation Data'!$F$10:$BM$59,0,MATCH(CONCATENATE($J133,L$6),'Payer Participation Data'!$F$8:$BM$8,0)),'Payer Participation Data'!$B$10:$B$59,$C133,'Payer Participation Data'!$C$10:$C$59,$D133))</f>
        <v>0</v>
      </c>
      <c r="M133" s="225">
        <f>IF(ISNA(SUMIFS(INDEX('Payer Participation Data'!$F$10:$BM$59,0,MATCH(CONCATENATE($J133,M$6),'Payer Participation Data'!$F$8:$BM$8,0)),'Payer Participation Data'!$B$10:$B$59,$C133,'Payer Participation Data'!$C$10:$C$59,$D133)),"-",SUMIFS(INDEX('Payer Participation Data'!$F$10:$BM$59,0,MATCH(CONCATENATE($J133,M$6),'Payer Participation Data'!$F$8:$BM$8,0)),'Payer Participation Data'!$B$10:$B$59,$C133,'Payer Participation Data'!$C$10:$C$59,$D133))</f>
        <v>0</v>
      </c>
      <c r="N133" s="103"/>
    </row>
    <row r="134" spans="2:14" outlineLevel="1" x14ac:dyDescent="0.35">
      <c r="B134" s="126" t="s">
        <v>80</v>
      </c>
      <c r="C134" s="169" t="str">
        <f>IF(ISBLANK('Payer Participation Data'!$B$16),"-",'Payer Participation Data'!$B$16)</f>
        <v>-</v>
      </c>
      <c r="D134" s="169" t="str">
        <f>IF(ISBLANK('Payer Participation Data'!$C$16),"-",'Payer Participation Data'!$C$16)</f>
        <v>-</v>
      </c>
      <c r="E134" s="169" t="str">
        <f>IF(ISBLANK('Payer Participation Data'!$D$16),"-",'Payer Participation Data'!$D$16)</f>
        <v>-</v>
      </c>
      <c r="F134" s="169" t="str">
        <f>IF(ISBLANK('Payer Participation Data'!$E$16),"-",'Payer Participation Data'!$E$16)</f>
        <v>-</v>
      </c>
      <c r="G134" s="104">
        <v>4</v>
      </c>
      <c r="H134" s="104">
        <v>1</v>
      </c>
      <c r="I134" s="104">
        <v>5</v>
      </c>
      <c r="J134" s="104" t="str">
        <f t="shared" si="5"/>
        <v>154</v>
      </c>
      <c r="K134" s="104" t="s">
        <v>30</v>
      </c>
      <c r="L134" s="222">
        <f>IF(ISNA(SUMIFS(INDEX('Payer Participation Data'!$F$10:$BM$59,0,MATCH(CONCATENATE($J134,L$6),'Payer Participation Data'!$F$8:$BM$8,0)),'Payer Participation Data'!$B$10:$B$59,$C134,'Payer Participation Data'!$C$10:$C$59,$D134)),"-",SUMIFS(INDEX('Payer Participation Data'!$F$10:$BM$59,0,MATCH(CONCATENATE($J134,L$6),'Payer Participation Data'!$F$8:$BM$8,0)),'Payer Participation Data'!$B$10:$B$59,$C134,'Payer Participation Data'!$C$10:$C$59,$D134))</f>
        <v>0</v>
      </c>
      <c r="M134" s="223">
        <f>IF(ISNA(SUMIFS(INDEX('Payer Participation Data'!$F$10:$BM$59,0,MATCH(CONCATENATE($J134,M$6),'Payer Participation Data'!$F$8:$BM$8,0)),'Payer Participation Data'!$B$10:$B$59,$C134,'Payer Participation Data'!$C$10:$C$59,$D134)),"-",SUMIFS(INDEX('Payer Participation Data'!$F$10:$BM$59,0,MATCH(CONCATENATE($J134,M$6),'Payer Participation Data'!$F$8:$BM$8,0)),'Payer Participation Data'!$B$10:$B$59,$C134,'Payer Participation Data'!$C$10:$C$59,$D134))</f>
        <v>0</v>
      </c>
      <c r="N134" s="105"/>
    </row>
    <row r="135" spans="2:14" outlineLevel="1" x14ac:dyDescent="0.35">
      <c r="B135" s="124" t="s">
        <v>80</v>
      </c>
      <c r="C135" s="157" t="str">
        <f>IF(ISBLANK('Payer Participation Data'!$B$16),"-",'Payer Participation Data'!$B$16)</f>
        <v>-</v>
      </c>
      <c r="D135" s="157" t="str">
        <f>IF(ISBLANK('Payer Participation Data'!$C$16),"-",'Payer Participation Data'!$C$16)</f>
        <v>-</v>
      </c>
      <c r="E135" s="157" t="str">
        <f>IF(ISBLANK('Payer Participation Data'!$D$16),"-",'Payer Participation Data'!$D$16)</f>
        <v>-</v>
      </c>
      <c r="F135" s="157" t="str">
        <f>IF(ISBLANK('Payer Participation Data'!$E$16),"-",'Payer Participation Data'!$E$16)</f>
        <v>-</v>
      </c>
      <c r="G135" s="102">
        <v>1</v>
      </c>
      <c r="H135" s="102">
        <v>2</v>
      </c>
      <c r="I135" s="102">
        <v>5</v>
      </c>
      <c r="J135" s="102" t="str">
        <f t="shared" si="5"/>
        <v>251</v>
      </c>
      <c r="K135" s="102" t="s">
        <v>30</v>
      </c>
      <c r="L135" s="224">
        <f>IF(ISNA(SUMIFS(INDEX('Payer Participation Data'!$F$10:$BM$59,0,MATCH(CONCATENATE($J135,L$6),'Payer Participation Data'!$F$8:$BM$8,0)),'Payer Participation Data'!$B$10:$B$59,$C135,'Payer Participation Data'!$C$10:$C$59,$D135)),"-",SUMIFS(INDEX('Payer Participation Data'!$F$10:$BM$59,0,MATCH(CONCATENATE($J135,L$6),'Payer Participation Data'!$F$8:$BM$8,0)),'Payer Participation Data'!$B$10:$B$59,$C135,'Payer Participation Data'!$C$10:$C$59,$D135))</f>
        <v>0</v>
      </c>
      <c r="M135" s="225">
        <f>IF(ISNA(SUMIFS(INDEX('Payer Participation Data'!$F$10:$BM$59,0,MATCH(CONCATENATE($J135,M$6),'Payer Participation Data'!$F$8:$BM$8,0)),'Payer Participation Data'!$B$10:$B$59,$C135,'Payer Participation Data'!$C$10:$C$59,$D135)),"-",SUMIFS(INDEX('Payer Participation Data'!$F$10:$BM$59,0,MATCH(CONCATENATE($J135,M$6),'Payer Participation Data'!$F$8:$BM$8,0)),'Payer Participation Data'!$B$10:$B$59,$C135,'Payer Participation Data'!$C$10:$C$59,$D135))</f>
        <v>0</v>
      </c>
      <c r="N135" s="103"/>
    </row>
    <row r="136" spans="2:14" outlineLevel="1" x14ac:dyDescent="0.35">
      <c r="B136" s="126" t="s">
        <v>80</v>
      </c>
      <c r="C136" s="169" t="str">
        <f>IF(ISBLANK('Payer Participation Data'!$B$16),"-",'Payer Participation Data'!$B$16)</f>
        <v>-</v>
      </c>
      <c r="D136" s="169" t="str">
        <f>IF(ISBLANK('Payer Participation Data'!$C$16),"-",'Payer Participation Data'!$C$16)</f>
        <v>-</v>
      </c>
      <c r="E136" s="169" t="str">
        <f>IF(ISBLANK('Payer Participation Data'!$D$16),"-",'Payer Participation Data'!$D$16)</f>
        <v>-</v>
      </c>
      <c r="F136" s="169" t="str">
        <f>IF(ISBLANK('Payer Participation Data'!$E$16),"-",'Payer Participation Data'!$E$16)</f>
        <v>-</v>
      </c>
      <c r="G136" s="104">
        <v>2</v>
      </c>
      <c r="H136" s="104">
        <v>2</v>
      </c>
      <c r="I136" s="104">
        <v>5</v>
      </c>
      <c r="J136" s="104" t="str">
        <f t="shared" si="5"/>
        <v>252</v>
      </c>
      <c r="K136" s="104" t="s">
        <v>30</v>
      </c>
      <c r="L136" s="222">
        <f>IF(ISNA(SUMIFS(INDEX('Payer Participation Data'!$F$10:$BM$59,0,MATCH(CONCATENATE($J136,L$6),'Payer Participation Data'!$F$8:$BM$8,0)),'Payer Participation Data'!$B$10:$B$59,$C136,'Payer Participation Data'!$C$10:$C$59,$D136)),"-",SUMIFS(INDEX('Payer Participation Data'!$F$10:$BM$59,0,MATCH(CONCATENATE($J136,L$6),'Payer Participation Data'!$F$8:$BM$8,0)),'Payer Participation Data'!$B$10:$B$59,$C136,'Payer Participation Data'!$C$10:$C$59,$D136))</f>
        <v>0</v>
      </c>
      <c r="M136" s="223">
        <f>IF(ISNA(SUMIFS(INDEX('Payer Participation Data'!$F$10:$BM$59,0,MATCH(CONCATENATE($J136,M$6),'Payer Participation Data'!$F$8:$BM$8,0)),'Payer Participation Data'!$B$10:$B$59,$C136,'Payer Participation Data'!$C$10:$C$59,$D136)),"-",SUMIFS(INDEX('Payer Participation Data'!$F$10:$BM$59,0,MATCH(CONCATENATE($J136,M$6),'Payer Participation Data'!$F$8:$BM$8,0)),'Payer Participation Data'!$B$10:$B$59,$C136,'Payer Participation Data'!$C$10:$C$59,$D136))</f>
        <v>0</v>
      </c>
      <c r="N136" s="105"/>
    </row>
    <row r="137" spans="2:14" outlineLevel="1" x14ac:dyDescent="0.35">
      <c r="B137" s="124" t="s">
        <v>80</v>
      </c>
      <c r="C137" s="157" t="str">
        <f>IF(ISBLANK('Payer Participation Data'!$B$16),"-",'Payer Participation Data'!$B$16)</f>
        <v>-</v>
      </c>
      <c r="D137" s="157" t="str">
        <f>IF(ISBLANK('Payer Participation Data'!$C$16),"-",'Payer Participation Data'!$C$16)</f>
        <v>-</v>
      </c>
      <c r="E137" s="157" t="str">
        <f>IF(ISBLANK('Payer Participation Data'!$D$16),"-",'Payer Participation Data'!$D$16)</f>
        <v>-</v>
      </c>
      <c r="F137" s="157" t="str">
        <f>IF(ISBLANK('Payer Participation Data'!$E$16),"-",'Payer Participation Data'!$E$16)</f>
        <v>-</v>
      </c>
      <c r="G137" s="102">
        <v>3</v>
      </c>
      <c r="H137" s="102">
        <v>2</v>
      </c>
      <c r="I137" s="102">
        <v>5</v>
      </c>
      <c r="J137" s="102" t="str">
        <f t="shared" si="5"/>
        <v>253</v>
      </c>
      <c r="K137" s="102" t="s">
        <v>30</v>
      </c>
      <c r="L137" s="224">
        <f>IF(ISNA(SUMIFS(INDEX('Payer Participation Data'!$F$10:$BM$59,0,MATCH(CONCATENATE($J137,L$6),'Payer Participation Data'!$F$8:$BM$8,0)),'Payer Participation Data'!$B$10:$B$59,$C137,'Payer Participation Data'!$C$10:$C$59,$D137)),"-",SUMIFS(INDEX('Payer Participation Data'!$F$10:$BM$59,0,MATCH(CONCATENATE($J137,L$6),'Payer Participation Data'!$F$8:$BM$8,0)),'Payer Participation Data'!$B$10:$B$59,$C137,'Payer Participation Data'!$C$10:$C$59,$D137))</f>
        <v>0</v>
      </c>
      <c r="M137" s="225">
        <f>IF(ISNA(SUMIFS(INDEX('Payer Participation Data'!$F$10:$BM$59,0,MATCH(CONCATENATE($J137,M$6),'Payer Participation Data'!$F$8:$BM$8,0)),'Payer Participation Data'!$B$10:$B$59,$C137,'Payer Participation Data'!$C$10:$C$59,$D137)),"-",SUMIFS(INDEX('Payer Participation Data'!$F$10:$BM$59,0,MATCH(CONCATENATE($J137,M$6),'Payer Participation Data'!$F$8:$BM$8,0)),'Payer Participation Data'!$B$10:$B$59,$C137,'Payer Participation Data'!$C$10:$C$59,$D137))</f>
        <v>0</v>
      </c>
      <c r="N137" s="103"/>
    </row>
    <row r="138" spans="2:14" outlineLevel="1" x14ac:dyDescent="0.35">
      <c r="B138" s="126" t="s">
        <v>80</v>
      </c>
      <c r="C138" s="169" t="str">
        <f>IF(ISBLANK('Payer Participation Data'!$B$16),"-",'Payer Participation Data'!$B$16)</f>
        <v>-</v>
      </c>
      <c r="D138" s="169" t="str">
        <f>IF(ISBLANK('Payer Participation Data'!$C$16),"-",'Payer Participation Data'!$C$16)</f>
        <v>-</v>
      </c>
      <c r="E138" s="169" t="str">
        <f>IF(ISBLANK('Payer Participation Data'!$D$16),"-",'Payer Participation Data'!$D$16)</f>
        <v>-</v>
      </c>
      <c r="F138" s="169" t="str">
        <f>IF(ISBLANK('Payer Participation Data'!$E$16),"-",'Payer Participation Data'!$E$16)</f>
        <v>-</v>
      </c>
      <c r="G138" s="104">
        <v>4</v>
      </c>
      <c r="H138" s="104">
        <v>2</v>
      </c>
      <c r="I138" s="104">
        <v>5</v>
      </c>
      <c r="J138" s="104" t="str">
        <f t="shared" si="5"/>
        <v>254</v>
      </c>
      <c r="K138" s="104" t="s">
        <v>30</v>
      </c>
      <c r="L138" s="222">
        <f>IF(ISNA(SUMIFS(INDEX('Payer Participation Data'!$F$10:$BM$59,0,MATCH(CONCATENATE($J138,L$6),'Payer Participation Data'!$F$8:$BM$8,0)),'Payer Participation Data'!$B$10:$B$59,$C138,'Payer Participation Data'!$C$10:$C$59,$D138)),"-",SUMIFS(INDEX('Payer Participation Data'!$F$10:$BM$59,0,MATCH(CONCATENATE($J138,L$6),'Payer Participation Data'!$F$8:$BM$8,0)),'Payer Participation Data'!$B$10:$B$59,$C138,'Payer Participation Data'!$C$10:$C$59,$D138))</f>
        <v>0</v>
      </c>
      <c r="M138" s="223">
        <f>IF(ISNA(SUMIFS(INDEX('Payer Participation Data'!$F$10:$BM$59,0,MATCH(CONCATENATE($J138,M$6),'Payer Participation Data'!$F$8:$BM$8,0)),'Payer Participation Data'!$B$10:$B$59,$C138,'Payer Participation Data'!$C$10:$C$59,$D138)),"-",SUMIFS(INDEX('Payer Participation Data'!$F$10:$BM$59,0,MATCH(CONCATENATE($J138,M$6),'Payer Participation Data'!$F$8:$BM$8,0)),'Payer Participation Data'!$B$10:$B$59,$C138,'Payer Participation Data'!$C$10:$C$59,$D138))</f>
        <v>0</v>
      </c>
      <c r="N138" s="105"/>
    </row>
    <row r="139" spans="2:14" outlineLevel="1" x14ac:dyDescent="0.35">
      <c r="B139" s="124" t="s">
        <v>80</v>
      </c>
      <c r="C139" s="157" t="str">
        <f>IF(ISBLANK('Payer Participation Data'!$B$16),"-",'Payer Participation Data'!$B$16)</f>
        <v>-</v>
      </c>
      <c r="D139" s="157" t="str">
        <f>IF(ISBLANK('Payer Participation Data'!$C$16),"-",'Payer Participation Data'!$C$16)</f>
        <v>-</v>
      </c>
      <c r="E139" s="157" t="str">
        <f>IF(ISBLANK('Payer Participation Data'!$D$16),"-",'Payer Participation Data'!$D$16)</f>
        <v>-</v>
      </c>
      <c r="F139" s="157" t="str">
        <f>IF(ISBLANK('Payer Participation Data'!$E$16),"-",'Payer Participation Data'!$E$16)</f>
        <v>-</v>
      </c>
      <c r="G139" s="102">
        <v>1</v>
      </c>
      <c r="H139" s="102">
        <v>3</v>
      </c>
      <c r="I139" s="102">
        <v>5</v>
      </c>
      <c r="J139" s="102" t="str">
        <f t="shared" si="5"/>
        <v>351</v>
      </c>
      <c r="K139" s="102" t="s">
        <v>30</v>
      </c>
      <c r="L139" s="224">
        <f>IF(ISNA(SUMIFS(INDEX('Payer Participation Data'!$F$10:$BM$59,0,MATCH(CONCATENATE($J139,L$6),'Payer Participation Data'!$F$8:$BM$8,0)),'Payer Participation Data'!$B$10:$B$59,$C139,'Payer Participation Data'!$C$10:$C$59,$D139)),"-",SUMIFS(INDEX('Payer Participation Data'!$F$10:$BM$59,0,MATCH(CONCATENATE($J139,L$6),'Payer Participation Data'!$F$8:$BM$8,0)),'Payer Participation Data'!$B$10:$B$59,$C139,'Payer Participation Data'!$C$10:$C$59,$D139))</f>
        <v>0</v>
      </c>
      <c r="M139" s="225">
        <f>IF(ISNA(SUMIFS(INDEX('Payer Participation Data'!$F$10:$BM$59,0,MATCH(CONCATENATE($J139,M$6),'Payer Participation Data'!$F$8:$BM$8,0)),'Payer Participation Data'!$B$10:$B$59,$C139,'Payer Participation Data'!$C$10:$C$59,$D139)),"-",SUMIFS(INDEX('Payer Participation Data'!$F$10:$BM$59,0,MATCH(CONCATENATE($J139,M$6),'Payer Participation Data'!$F$8:$BM$8,0)),'Payer Participation Data'!$B$10:$B$59,$C139,'Payer Participation Data'!$C$10:$C$59,$D139))</f>
        <v>0</v>
      </c>
      <c r="N139" s="103"/>
    </row>
    <row r="140" spans="2:14" outlineLevel="1" x14ac:dyDescent="0.35">
      <c r="B140" s="126" t="s">
        <v>80</v>
      </c>
      <c r="C140" s="169" t="str">
        <f>IF(ISBLANK('Payer Participation Data'!$B$16),"-",'Payer Participation Data'!$B$16)</f>
        <v>-</v>
      </c>
      <c r="D140" s="169" t="str">
        <f>IF(ISBLANK('Payer Participation Data'!$C$16),"-",'Payer Participation Data'!$C$16)</f>
        <v>-</v>
      </c>
      <c r="E140" s="169" t="str">
        <f>IF(ISBLANK('Payer Participation Data'!$D$16),"-",'Payer Participation Data'!$D$16)</f>
        <v>-</v>
      </c>
      <c r="F140" s="169" t="str">
        <f>IF(ISBLANK('Payer Participation Data'!$E$16),"-",'Payer Participation Data'!$E$16)</f>
        <v>-</v>
      </c>
      <c r="G140" s="104">
        <v>2</v>
      </c>
      <c r="H140" s="104">
        <v>3</v>
      </c>
      <c r="I140" s="104">
        <v>5</v>
      </c>
      <c r="J140" s="104" t="str">
        <f t="shared" si="5"/>
        <v>352</v>
      </c>
      <c r="K140" s="104" t="s">
        <v>30</v>
      </c>
      <c r="L140" s="222">
        <f>IF(ISNA(SUMIFS(INDEX('Payer Participation Data'!$F$10:$BM$59,0,MATCH(CONCATENATE($J140,L$6),'Payer Participation Data'!$F$8:$BM$8,0)),'Payer Participation Data'!$B$10:$B$59,$C140,'Payer Participation Data'!$C$10:$C$59,$D140)),"-",SUMIFS(INDEX('Payer Participation Data'!$F$10:$BM$59,0,MATCH(CONCATENATE($J140,L$6),'Payer Participation Data'!$F$8:$BM$8,0)),'Payer Participation Data'!$B$10:$B$59,$C140,'Payer Participation Data'!$C$10:$C$59,$D140))</f>
        <v>0</v>
      </c>
      <c r="M140" s="223">
        <f>IF(ISNA(SUMIFS(INDEX('Payer Participation Data'!$F$10:$BM$59,0,MATCH(CONCATENATE($J140,M$6),'Payer Participation Data'!$F$8:$BM$8,0)),'Payer Participation Data'!$B$10:$B$59,$C140,'Payer Participation Data'!$C$10:$C$59,$D140)),"-",SUMIFS(INDEX('Payer Participation Data'!$F$10:$BM$59,0,MATCH(CONCATENATE($J140,M$6),'Payer Participation Data'!$F$8:$BM$8,0)),'Payer Participation Data'!$B$10:$B$59,$C140,'Payer Participation Data'!$C$10:$C$59,$D140))</f>
        <v>0</v>
      </c>
      <c r="N140" s="105"/>
    </row>
    <row r="141" spans="2:14" outlineLevel="1" x14ac:dyDescent="0.35">
      <c r="B141" s="124" t="s">
        <v>80</v>
      </c>
      <c r="C141" s="157" t="str">
        <f>IF(ISBLANK('Payer Participation Data'!$B$16),"-",'Payer Participation Data'!$B$16)</f>
        <v>-</v>
      </c>
      <c r="D141" s="157" t="str">
        <f>IF(ISBLANK('Payer Participation Data'!$C$16),"-",'Payer Participation Data'!$C$16)</f>
        <v>-</v>
      </c>
      <c r="E141" s="157" t="str">
        <f>IF(ISBLANK('Payer Participation Data'!$D$16),"-",'Payer Participation Data'!$D$16)</f>
        <v>-</v>
      </c>
      <c r="F141" s="157" t="str">
        <f>IF(ISBLANK('Payer Participation Data'!$E$16),"-",'Payer Participation Data'!$E$16)</f>
        <v>-</v>
      </c>
      <c r="G141" s="102">
        <v>3</v>
      </c>
      <c r="H141" s="102">
        <v>3</v>
      </c>
      <c r="I141" s="102">
        <v>5</v>
      </c>
      <c r="J141" s="102" t="str">
        <f t="shared" si="5"/>
        <v>353</v>
      </c>
      <c r="K141" s="102" t="s">
        <v>30</v>
      </c>
      <c r="L141" s="224">
        <f>IF(ISNA(SUMIFS(INDEX('Payer Participation Data'!$F$10:$BM$59,0,MATCH(CONCATENATE($J141,L$6),'Payer Participation Data'!$F$8:$BM$8,0)),'Payer Participation Data'!$B$10:$B$59,$C141,'Payer Participation Data'!$C$10:$C$59,$D141)),"-",SUMIFS(INDEX('Payer Participation Data'!$F$10:$BM$59,0,MATCH(CONCATENATE($J141,L$6),'Payer Participation Data'!$F$8:$BM$8,0)),'Payer Participation Data'!$B$10:$B$59,$C141,'Payer Participation Data'!$C$10:$C$59,$D141))</f>
        <v>0</v>
      </c>
      <c r="M141" s="225">
        <f>IF(ISNA(SUMIFS(INDEX('Payer Participation Data'!$F$10:$BM$59,0,MATCH(CONCATENATE($J141,M$6),'Payer Participation Data'!$F$8:$BM$8,0)),'Payer Participation Data'!$B$10:$B$59,$C141,'Payer Participation Data'!$C$10:$C$59,$D141)),"-",SUMIFS(INDEX('Payer Participation Data'!$F$10:$BM$59,0,MATCH(CONCATENATE($J141,M$6),'Payer Participation Data'!$F$8:$BM$8,0)),'Payer Participation Data'!$B$10:$B$59,$C141,'Payer Participation Data'!$C$10:$C$59,$D141))</f>
        <v>0</v>
      </c>
      <c r="N141" s="103"/>
    </row>
    <row r="142" spans="2:14" outlineLevel="1" x14ac:dyDescent="0.35">
      <c r="B142" s="126" t="s">
        <v>80</v>
      </c>
      <c r="C142" s="169" t="str">
        <f>IF(ISBLANK('Payer Participation Data'!$B$16),"-",'Payer Participation Data'!$B$16)</f>
        <v>-</v>
      </c>
      <c r="D142" s="169" t="str">
        <f>IF(ISBLANK('Payer Participation Data'!$C$16),"-",'Payer Participation Data'!$C$16)</f>
        <v>-</v>
      </c>
      <c r="E142" s="169" t="str">
        <f>IF(ISBLANK('Payer Participation Data'!$D$16),"-",'Payer Participation Data'!$D$16)</f>
        <v>-</v>
      </c>
      <c r="F142" s="169" t="str">
        <f>IF(ISBLANK('Payer Participation Data'!$E$16),"-",'Payer Participation Data'!$E$16)</f>
        <v>-</v>
      </c>
      <c r="G142" s="104">
        <v>4</v>
      </c>
      <c r="H142" s="104">
        <v>3</v>
      </c>
      <c r="I142" s="104">
        <v>5</v>
      </c>
      <c r="J142" s="104" t="str">
        <f t="shared" si="5"/>
        <v>354</v>
      </c>
      <c r="K142" s="104" t="s">
        <v>30</v>
      </c>
      <c r="L142" s="222">
        <f>IF(ISNA(SUMIFS(INDEX('Payer Participation Data'!$F$10:$BM$59,0,MATCH(CONCATENATE($J142,L$6),'Payer Participation Data'!$F$8:$BM$8,0)),'Payer Participation Data'!$B$10:$B$59,$C142,'Payer Participation Data'!$C$10:$C$59,$D142)),"-",SUMIFS(INDEX('Payer Participation Data'!$F$10:$BM$59,0,MATCH(CONCATENATE($J142,L$6),'Payer Participation Data'!$F$8:$BM$8,0)),'Payer Participation Data'!$B$10:$B$59,$C142,'Payer Participation Data'!$C$10:$C$59,$D142))</f>
        <v>0</v>
      </c>
      <c r="M142" s="223">
        <f>IF(ISNA(SUMIFS(INDEX('Payer Participation Data'!$F$10:$BM$59,0,MATCH(CONCATENATE($J142,M$6),'Payer Participation Data'!$F$8:$BM$8,0)),'Payer Participation Data'!$B$10:$B$59,$C142,'Payer Participation Data'!$C$10:$C$59,$D142)),"-",SUMIFS(INDEX('Payer Participation Data'!$F$10:$BM$59,0,MATCH(CONCATENATE($J142,M$6),'Payer Participation Data'!$F$8:$BM$8,0)),'Payer Participation Data'!$B$10:$B$59,$C142,'Payer Participation Data'!$C$10:$C$59,$D142))</f>
        <v>0</v>
      </c>
      <c r="N142" s="105"/>
    </row>
    <row r="143" spans="2:14" outlineLevel="1" x14ac:dyDescent="0.35">
      <c r="B143" s="124" t="s">
        <v>80</v>
      </c>
      <c r="C143" s="157" t="str">
        <f>IF(ISBLANK('Payer Participation Data'!$B$16),"-",'Payer Participation Data'!$B$16)</f>
        <v>-</v>
      </c>
      <c r="D143" s="157" t="str">
        <f>IF(ISBLANK('Payer Participation Data'!$C$16),"-",'Payer Participation Data'!$C$16)</f>
        <v>-</v>
      </c>
      <c r="E143" s="157" t="str">
        <f>IF(ISBLANK('Payer Participation Data'!$D$16),"-",'Payer Participation Data'!$D$16)</f>
        <v>-</v>
      </c>
      <c r="F143" s="157" t="str">
        <f>IF(ISBLANK('Payer Participation Data'!$E$16),"-",'Payer Participation Data'!$E$16)</f>
        <v>-</v>
      </c>
      <c r="G143" s="102">
        <v>1</v>
      </c>
      <c r="H143" s="102">
        <v>4</v>
      </c>
      <c r="I143" s="102">
        <v>5</v>
      </c>
      <c r="J143" s="102" t="str">
        <f t="shared" ref="J143:J146" si="8">CONCATENATE(H143,I143,G143)</f>
        <v>451</v>
      </c>
      <c r="K143" s="102" t="s">
        <v>30</v>
      </c>
      <c r="L143" s="224">
        <f>IF(ISNA(SUMIFS(INDEX('Payer Participation Data'!$F$10:$BM$59,0,MATCH(CONCATENATE($J143,L$6),'Payer Participation Data'!$F$8:$BM$8,0)),'Payer Participation Data'!$B$10:$B$59,$C143,'Payer Participation Data'!$C$10:$C$59,$D143)),"-",SUMIFS(INDEX('Payer Participation Data'!$F$10:$BM$59,0,MATCH(CONCATENATE($J143,L$6),'Payer Participation Data'!$F$8:$BM$8,0)),'Payer Participation Data'!$B$10:$B$59,$C143,'Payer Participation Data'!$C$10:$C$59,$D143))</f>
        <v>0</v>
      </c>
      <c r="M143" s="225">
        <f>IF(ISNA(SUMIFS(INDEX('Payer Participation Data'!$F$10:$BM$59,0,MATCH(CONCATENATE($J143,M$6),'Payer Participation Data'!$F$8:$BM$8,0)),'Payer Participation Data'!$B$10:$B$59,$C143,'Payer Participation Data'!$C$10:$C$59,$D143)),"-",SUMIFS(INDEX('Payer Participation Data'!$F$10:$BM$59,0,MATCH(CONCATENATE($J143,M$6),'Payer Participation Data'!$F$8:$BM$8,0)),'Payer Participation Data'!$B$10:$B$59,$C143,'Payer Participation Data'!$C$10:$C$59,$D143))</f>
        <v>0</v>
      </c>
      <c r="N143" s="105"/>
    </row>
    <row r="144" spans="2:14" outlineLevel="1" x14ac:dyDescent="0.35">
      <c r="B144" s="126" t="s">
        <v>80</v>
      </c>
      <c r="C144" s="169" t="str">
        <f>IF(ISBLANK('Payer Participation Data'!$B$16),"-",'Payer Participation Data'!$B$16)</f>
        <v>-</v>
      </c>
      <c r="D144" s="169" t="str">
        <f>IF(ISBLANK('Payer Participation Data'!$C$16),"-",'Payer Participation Data'!$C$16)</f>
        <v>-</v>
      </c>
      <c r="E144" s="169" t="str">
        <f>IF(ISBLANK('Payer Participation Data'!$D$16),"-",'Payer Participation Data'!$D$16)</f>
        <v>-</v>
      </c>
      <c r="F144" s="169" t="str">
        <f>IF(ISBLANK('Payer Participation Data'!$E$16),"-",'Payer Participation Data'!$E$16)</f>
        <v>-</v>
      </c>
      <c r="G144" s="104">
        <v>2</v>
      </c>
      <c r="H144" s="104">
        <v>4</v>
      </c>
      <c r="I144" s="104">
        <v>5</v>
      </c>
      <c r="J144" s="104" t="str">
        <f t="shared" si="8"/>
        <v>452</v>
      </c>
      <c r="K144" s="104" t="s">
        <v>30</v>
      </c>
      <c r="L144" s="222">
        <f>IF(ISNA(SUMIFS(INDEX('Payer Participation Data'!$F$10:$BM$59,0,MATCH(CONCATENATE($J144,L$6),'Payer Participation Data'!$F$8:$BM$8,0)),'Payer Participation Data'!$B$10:$B$59,$C144,'Payer Participation Data'!$C$10:$C$59,$D144)),"-",SUMIFS(INDEX('Payer Participation Data'!$F$10:$BM$59,0,MATCH(CONCATENATE($J144,L$6),'Payer Participation Data'!$F$8:$BM$8,0)),'Payer Participation Data'!$B$10:$B$59,$C144,'Payer Participation Data'!$C$10:$C$59,$D144))</f>
        <v>0</v>
      </c>
      <c r="M144" s="223">
        <f>IF(ISNA(SUMIFS(INDEX('Payer Participation Data'!$F$10:$BM$59,0,MATCH(CONCATENATE($J144,M$6),'Payer Participation Data'!$F$8:$BM$8,0)),'Payer Participation Data'!$B$10:$B$59,$C144,'Payer Participation Data'!$C$10:$C$59,$D144)),"-",SUMIFS(INDEX('Payer Participation Data'!$F$10:$BM$59,0,MATCH(CONCATENATE($J144,M$6),'Payer Participation Data'!$F$8:$BM$8,0)),'Payer Participation Data'!$B$10:$B$59,$C144,'Payer Participation Data'!$C$10:$C$59,$D144))</f>
        <v>0</v>
      </c>
      <c r="N144" s="105"/>
    </row>
    <row r="145" spans="2:14" outlineLevel="1" x14ac:dyDescent="0.35">
      <c r="B145" s="124" t="s">
        <v>80</v>
      </c>
      <c r="C145" s="157" t="str">
        <f>IF(ISBLANK('Payer Participation Data'!$B$16),"-",'Payer Participation Data'!$B$16)</f>
        <v>-</v>
      </c>
      <c r="D145" s="157" t="str">
        <f>IF(ISBLANK('Payer Participation Data'!$C$16),"-",'Payer Participation Data'!$C$16)</f>
        <v>-</v>
      </c>
      <c r="E145" s="157" t="str">
        <f>IF(ISBLANK('Payer Participation Data'!$D$16),"-",'Payer Participation Data'!$D$16)</f>
        <v>-</v>
      </c>
      <c r="F145" s="157" t="str">
        <f>IF(ISBLANK('Payer Participation Data'!$E$16),"-",'Payer Participation Data'!$E$16)</f>
        <v>-</v>
      </c>
      <c r="G145" s="102">
        <v>3</v>
      </c>
      <c r="H145" s="102">
        <v>4</v>
      </c>
      <c r="I145" s="102">
        <v>5</v>
      </c>
      <c r="J145" s="102" t="str">
        <f t="shared" si="8"/>
        <v>453</v>
      </c>
      <c r="K145" s="102" t="s">
        <v>30</v>
      </c>
      <c r="L145" s="224">
        <f>IF(ISNA(SUMIFS(INDEX('Payer Participation Data'!$F$10:$BM$59,0,MATCH(CONCATENATE($J145,L$6),'Payer Participation Data'!$F$8:$BM$8,0)),'Payer Participation Data'!$B$10:$B$59,$C145,'Payer Participation Data'!$C$10:$C$59,$D145)),"-",SUMIFS(INDEX('Payer Participation Data'!$F$10:$BM$59,0,MATCH(CONCATENATE($J145,L$6),'Payer Participation Data'!$F$8:$BM$8,0)),'Payer Participation Data'!$B$10:$B$59,$C145,'Payer Participation Data'!$C$10:$C$59,$D145))</f>
        <v>0</v>
      </c>
      <c r="M145" s="225">
        <f>IF(ISNA(SUMIFS(INDEX('Payer Participation Data'!$F$10:$BM$59,0,MATCH(CONCATENATE($J145,M$6),'Payer Participation Data'!$F$8:$BM$8,0)),'Payer Participation Data'!$B$10:$B$59,$C145,'Payer Participation Data'!$C$10:$C$59,$D145)),"-",SUMIFS(INDEX('Payer Participation Data'!$F$10:$BM$59,0,MATCH(CONCATENATE($J145,M$6),'Payer Participation Data'!$F$8:$BM$8,0)),'Payer Participation Data'!$B$10:$B$59,$C145,'Payer Participation Data'!$C$10:$C$59,$D145))</f>
        <v>0</v>
      </c>
      <c r="N145" s="105"/>
    </row>
    <row r="146" spans="2:14" outlineLevel="1" x14ac:dyDescent="0.35">
      <c r="B146" s="126" t="s">
        <v>80</v>
      </c>
      <c r="C146" s="169" t="str">
        <f>IF(ISBLANK('Payer Participation Data'!$B$16),"-",'Payer Participation Data'!$B$16)</f>
        <v>-</v>
      </c>
      <c r="D146" s="169" t="str">
        <f>IF(ISBLANK('Payer Participation Data'!$C$16),"-",'Payer Participation Data'!$C$16)</f>
        <v>-</v>
      </c>
      <c r="E146" s="169" t="str">
        <f>IF(ISBLANK('Payer Participation Data'!$D$16),"-",'Payer Participation Data'!$D$16)</f>
        <v>-</v>
      </c>
      <c r="F146" s="169" t="str">
        <f>IF(ISBLANK('Payer Participation Data'!$E$16),"-",'Payer Participation Data'!$E$16)</f>
        <v>-</v>
      </c>
      <c r="G146" s="104">
        <v>4</v>
      </c>
      <c r="H146" s="104">
        <v>4</v>
      </c>
      <c r="I146" s="104">
        <v>5</v>
      </c>
      <c r="J146" s="104" t="str">
        <f t="shared" si="8"/>
        <v>454</v>
      </c>
      <c r="K146" s="104" t="s">
        <v>30</v>
      </c>
      <c r="L146" s="222">
        <f>IF(ISNA(SUMIFS(INDEX('Payer Participation Data'!$F$10:$BM$59,0,MATCH(CONCATENATE($J146,L$6),'Payer Participation Data'!$F$8:$BM$8,0)),'Payer Participation Data'!$B$10:$B$59,$C146,'Payer Participation Data'!$C$10:$C$59,$D146)),"-",SUMIFS(INDEX('Payer Participation Data'!$F$10:$BM$59,0,MATCH(CONCATENATE($J146,L$6),'Payer Participation Data'!$F$8:$BM$8,0)),'Payer Participation Data'!$B$10:$B$59,$C146,'Payer Participation Data'!$C$10:$C$59,$D146))</f>
        <v>0</v>
      </c>
      <c r="M146" s="223">
        <f>IF(ISNA(SUMIFS(INDEX('Payer Participation Data'!$F$10:$BM$59,0,MATCH(CONCATENATE($J146,M$6),'Payer Participation Data'!$F$8:$BM$8,0)),'Payer Participation Data'!$B$10:$B$59,$C146,'Payer Participation Data'!$C$10:$C$59,$D146)),"-",SUMIFS(INDEX('Payer Participation Data'!$F$10:$BM$59,0,MATCH(CONCATENATE($J146,M$6),'Payer Participation Data'!$F$8:$BM$8,0)),'Payer Participation Data'!$B$10:$B$59,$C146,'Payer Participation Data'!$C$10:$C$59,$D146))</f>
        <v>0</v>
      </c>
      <c r="N146" s="105"/>
    </row>
    <row r="147" spans="2:14" outlineLevel="1" x14ac:dyDescent="0.35">
      <c r="B147" s="124" t="s">
        <v>80</v>
      </c>
      <c r="C147" s="157" t="str">
        <f>IF(ISBLANK('Payer Participation Data'!$B$17),"-",'Payer Participation Data'!$B$17)</f>
        <v>-</v>
      </c>
      <c r="D147" s="157" t="str">
        <f>IF(ISBLANK('Payer Participation Data'!$C$17),"-",'Payer Participation Data'!$C$17)</f>
        <v>-</v>
      </c>
      <c r="E147" s="157" t="str">
        <f>IF(ISBLANK('Payer Participation Data'!$D$17),"-",'Payer Participation Data'!$D$17)</f>
        <v>-</v>
      </c>
      <c r="F147" s="157" t="str">
        <f>IF(ISBLANK('Payer Participation Data'!$E$17),"-",'Payer Participation Data'!$E$17)</f>
        <v>-</v>
      </c>
      <c r="G147" s="102">
        <v>1</v>
      </c>
      <c r="H147" s="102" t="s">
        <v>64</v>
      </c>
      <c r="I147" s="102" t="s">
        <v>64</v>
      </c>
      <c r="J147" s="102" t="str">
        <f t="shared" si="5"/>
        <v>BaselineBaseline1</v>
      </c>
      <c r="K147" s="102" t="s">
        <v>30</v>
      </c>
      <c r="L147" s="224">
        <f>IF(ISNA(SUMIFS(INDEX('Payer Participation Data'!$F$10:$BM$59,0,MATCH(CONCATENATE($J147,L$6),'Payer Participation Data'!$F$8:$BM$8,0)),'Payer Participation Data'!$B$10:$B$59,$C147,'Payer Participation Data'!$C$10:$C$59,$D147)),"-",SUMIFS(INDEX('Payer Participation Data'!$F$10:$BM$59,0,MATCH(CONCATENATE($J147,L$6),'Payer Participation Data'!$F$8:$BM$8,0)),'Payer Participation Data'!$B$10:$B$59,$C147,'Payer Participation Data'!$C$10:$C$59,$D147))</f>
        <v>0</v>
      </c>
      <c r="M147" s="225">
        <f>IF(ISNA(SUMIFS(INDEX('Payer Participation Data'!$F$10:$BM$59,0,MATCH(CONCATENATE($J147,M$6),'Payer Participation Data'!$F$8:$BM$8,0)),'Payer Participation Data'!$B$10:$B$59,$C147,'Payer Participation Data'!$C$10:$C$59,$D147)),"-",SUMIFS(INDEX('Payer Participation Data'!$F$10:$BM$59,0,MATCH(CONCATENATE($J147,M$6),'Payer Participation Data'!$F$8:$BM$8,0)),'Payer Participation Data'!$B$10:$B$59,$C147,'Payer Participation Data'!$C$10:$C$59,$D147))</f>
        <v>0</v>
      </c>
      <c r="N147" s="103"/>
    </row>
    <row r="148" spans="2:14" outlineLevel="1" x14ac:dyDescent="0.35">
      <c r="B148" s="126" t="s">
        <v>80</v>
      </c>
      <c r="C148" s="169" t="str">
        <f>IF(ISBLANK('Payer Participation Data'!$B$17),"-",'Payer Participation Data'!$B$17)</f>
        <v>-</v>
      </c>
      <c r="D148" s="169" t="str">
        <f>IF(ISBLANK('Payer Participation Data'!$C$17),"-",'Payer Participation Data'!$C$17)</f>
        <v>-</v>
      </c>
      <c r="E148" s="169" t="str">
        <f>IF(ISBLANK('Payer Participation Data'!$D$17),"-",'Payer Participation Data'!$D$17)</f>
        <v>-</v>
      </c>
      <c r="F148" s="169" t="str">
        <f>IF(ISBLANK('Payer Participation Data'!$E$17),"-",'Payer Participation Data'!$E$17)</f>
        <v>-</v>
      </c>
      <c r="G148" s="104">
        <v>2</v>
      </c>
      <c r="H148" s="104" t="s">
        <v>64</v>
      </c>
      <c r="I148" s="104" t="s">
        <v>64</v>
      </c>
      <c r="J148" s="104" t="str">
        <f t="shared" si="5"/>
        <v>BaselineBaseline2</v>
      </c>
      <c r="K148" s="104" t="s">
        <v>30</v>
      </c>
      <c r="L148" s="222">
        <f>IF(ISNA(SUMIFS(INDEX('Payer Participation Data'!$F$10:$BM$59,0,MATCH(CONCATENATE($J148,L$6),'Payer Participation Data'!$F$8:$BM$8,0)),'Payer Participation Data'!$B$10:$B$59,$C148,'Payer Participation Data'!$C$10:$C$59,$D148)),"-",SUMIFS(INDEX('Payer Participation Data'!$F$10:$BM$59,0,MATCH(CONCATENATE($J148,L$6),'Payer Participation Data'!$F$8:$BM$8,0)),'Payer Participation Data'!$B$10:$B$59,$C148,'Payer Participation Data'!$C$10:$C$59,$D148))</f>
        <v>0</v>
      </c>
      <c r="M148" s="223">
        <f>IF(ISNA(SUMIFS(INDEX('Payer Participation Data'!$F$10:$BM$59,0,MATCH(CONCATENATE($J148,M$6),'Payer Participation Data'!$F$8:$BM$8,0)),'Payer Participation Data'!$B$10:$B$59,$C148,'Payer Participation Data'!$C$10:$C$59,$D148)),"-",SUMIFS(INDEX('Payer Participation Data'!$F$10:$BM$59,0,MATCH(CONCATENATE($J148,M$6),'Payer Participation Data'!$F$8:$BM$8,0)),'Payer Participation Data'!$B$10:$B$59,$C148,'Payer Participation Data'!$C$10:$C$59,$D148))</f>
        <v>0</v>
      </c>
      <c r="N148" s="105"/>
    </row>
    <row r="149" spans="2:14" outlineLevel="1" x14ac:dyDescent="0.35">
      <c r="B149" s="124" t="s">
        <v>80</v>
      </c>
      <c r="C149" s="157" t="str">
        <f>IF(ISBLANK('Payer Participation Data'!$B$17),"-",'Payer Participation Data'!$B$17)</f>
        <v>-</v>
      </c>
      <c r="D149" s="157" t="str">
        <f>IF(ISBLANK('Payer Participation Data'!$C$17),"-",'Payer Participation Data'!$C$17)</f>
        <v>-</v>
      </c>
      <c r="E149" s="157" t="str">
        <f>IF(ISBLANK('Payer Participation Data'!$D$17),"-",'Payer Participation Data'!$D$17)</f>
        <v>-</v>
      </c>
      <c r="F149" s="157" t="str">
        <f>IF(ISBLANK('Payer Participation Data'!$E$17),"-",'Payer Participation Data'!$E$17)</f>
        <v>-</v>
      </c>
      <c r="G149" s="102">
        <v>3</v>
      </c>
      <c r="H149" s="102" t="s">
        <v>64</v>
      </c>
      <c r="I149" s="102" t="s">
        <v>64</v>
      </c>
      <c r="J149" s="102" t="str">
        <f t="shared" si="5"/>
        <v>BaselineBaseline3</v>
      </c>
      <c r="K149" s="102" t="s">
        <v>30</v>
      </c>
      <c r="L149" s="224">
        <f>IF(ISNA(SUMIFS(INDEX('Payer Participation Data'!$F$10:$BM$59,0,MATCH(CONCATENATE($J149,L$6),'Payer Participation Data'!$F$8:$BM$8,0)),'Payer Participation Data'!$B$10:$B$59,$C149,'Payer Participation Data'!$C$10:$C$59,$D149)),"-",SUMIFS(INDEX('Payer Participation Data'!$F$10:$BM$59,0,MATCH(CONCATENATE($J149,L$6),'Payer Participation Data'!$F$8:$BM$8,0)),'Payer Participation Data'!$B$10:$B$59,$C149,'Payer Participation Data'!$C$10:$C$59,$D149))</f>
        <v>0</v>
      </c>
      <c r="M149" s="225">
        <f>IF(ISNA(SUMIFS(INDEX('Payer Participation Data'!$F$10:$BM$59,0,MATCH(CONCATENATE($J149,M$6),'Payer Participation Data'!$F$8:$BM$8,0)),'Payer Participation Data'!$B$10:$B$59,$C149,'Payer Participation Data'!$C$10:$C$59,$D149)),"-",SUMIFS(INDEX('Payer Participation Data'!$F$10:$BM$59,0,MATCH(CONCATENATE($J149,M$6),'Payer Participation Data'!$F$8:$BM$8,0)),'Payer Participation Data'!$B$10:$B$59,$C149,'Payer Participation Data'!$C$10:$C$59,$D149))</f>
        <v>0</v>
      </c>
      <c r="N149" s="103"/>
    </row>
    <row r="150" spans="2:14" outlineLevel="1" x14ac:dyDescent="0.35">
      <c r="B150" s="126" t="s">
        <v>80</v>
      </c>
      <c r="C150" s="169" t="str">
        <f>IF(ISBLANK('Payer Participation Data'!$B$17),"-",'Payer Participation Data'!$B$17)</f>
        <v>-</v>
      </c>
      <c r="D150" s="169" t="str">
        <f>IF(ISBLANK('Payer Participation Data'!$C$17),"-",'Payer Participation Data'!$C$17)</f>
        <v>-</v>
      </c>
      <c r="E150" s="169" t="str">
        <f>IF(ISBLANK('Payer Participation Data'!$D$17),"-",'Payer Participation Data'!$D$17)</f>
        <v>-</v>
      </c>
      <c r="F150" s="169" t="str">
        <f>IF(ISBLANK('Payer Participation Data'!$E$17),"-",'Payer Participation Data'!$E$17)</f>
        <v>-</v>
      </c>
      <c r="G150" s="104">
        <v>4</v>
      </c>
      <c r="H150" s="104" t="s">
        <v>64</v>
      </c>
      <c r="I150" s="104" t="s">
        <v>64</v>
      </c>
      <c r="J150" s="104" t="str">
        <f t="shared" si="5"/>
        <v>BaselineBaseline4</v>
      </c>
      <c r="K150" s="104" t="s">
        <v>30</v>
      </c>
      <c r="L150" s="222">
        <f>IF(ISNA(SUMIFS(INDEX('Payer Participation Data'!$F$10:$BM$59,0,MATCH(CONCATENATE($J150,L$6),'Payer Participation Data'!$F$8:$BM$8,0)),'Payer Participation Data'!$B$10:$B$59,$C150,'Payer Participation Data'!$C$10:$C$59,$D150)),"-",SUMIFS(INDEX('Payer Participation Data'!$F$10:$BM$59,0,MATCH(CONCATENATE($J150,L$6),'Payer Participation Data'!$F$8:$BM$8,0)),'Payer Participation Data'!$B$10:$B$59,$C150,'Payer Participation Data'!$C$10:$C$59,$D150))</f>
        <v>0</v>
      </c>
      <c r="M150" s="223">
        <f>IF(ISNA(SUMIFS(INDEX('Payer Participation Data'!$F$10:$BM$59,0,MATCH(CONCATENATE($J150,M$6),'Payer Participation Data'!$F$8:$BM$8,0)),'Payer Participation Data'!$B$10:$B$59,$C150,'Payer Participation Data'!$C$10:$C$59,$D150)),"-",SUMIFS(INDEX('Payer Participation Data'!$F$10:$BM$59,0,MATCH(CONCATENATE($J150,M$6),'Payer Participation Data'!$F$8:$BM$8,0)),'Payer Participation Data'!$B$10:$B$59,$C150,'Payer Participation Data'!$C$10:$C$59,$D150))</f>
        <v>0</v>
      </c>
      <c r="N150" s="105"/>
    </row>
    <row r="151" spans="2:14" outlineLevel="1" x14ac:dyDescent="0.35">
      <c r="B151" s="124" t="s">
        <v>80</v>
      </c>
      <c r="C151" s="157" t="str">
        <f>IF(ISBLANK('Payer Participation Data'!$B$17),"-",'Payer Participation Data'!$B$17)</f>
        <v>-</v>
      </c>
      <c r="D151" s="157" t="str">
        <f>IF(ISBLANK('Payer Participation Data'!$C$17),"-",'Payer Participation Data'!$C$17)</f>
        <v>-</v>
      </c>
      <c r="E151" s="157" t="str">
        <f>IF(ISBLANK('Payer Participation Data'!$D$17),"-",'Payer Participation Data'!$D$17)</f>
        <v>-</v>
      </c>
      <c r="F151" s="157" t="str">
        <f>IF(ISBLANK('Payer Participation Data'!$E$17),"-",'Payer Participation Data'!$E$17)</f>
        <v>-</v>
      </c>
      <c r="G151" s="102">
        <v>1</v>
      </c>
      <c r="H151" s="102">
        <v>1</v>
      </c>
      <c r="I151" s="102">
        <v>5</v>
      </c>
      <c r="J151" s="102" t="str">
        <f t="shared" si="5"/>
        <v>151</v>
      </c>
      <c r="K151" s="102" t="s">
        <v>30</v>
      </c>
      <c r="L151" s="224">
        <f>IF(ISNA(SUMIFS(INDEX('Payer Participation Data'!$F$10:$BM$59,0,MATCH(CONCATENATE($J151,L$6),'Payer Participation Data'!$F$8:$BM$8,0)),'Payer Participation Data'!$B$10:$B$59,$C151,'Payer Participation Data'!$C$10:$C$59,$D151)),"-",SUMIFS(INDEX('Payer Participation Data'!$F$10:$BM$59,0,MATCH(CONCATENATE($J151,L$6),'Payer Participation Data'!$F$8:$BM$8,0)),'Payer Participation Data'!$B$10:$B$59,$C151,'Payer Participation Data'!$C$10:$C$59,$D151))</f>
        <v>0</v>
      </c>
      <c r="M151" s="225">
        <f>IF(ISNA(SUMIFS(INDEX('Payer Participation Data'!$F$10:$BM$59,0,MATCH(CONCATENATE($J151,M$6),'Payer Participation Data'!$F$8:$BM$8,0)),'Payer Participation Data'!$B$10:$B$59,$C151,'Payer Participation Data'!$C$10:$C$59,$D151)),"-",SUMIFS(INDEX('Payer Participation Data'!$F$10:$BM$59,0,MATCH(CONCATENATE($J151,M$6),'Payer Participation Data'!$F$8:$BM$8,0)),'Payer Participation Data'!$B$10:$B$59,$C151,'Payer Participation Data'!$C$10:$C$59,$D151))</f>
        <v>0</v>
      </c>
      <c r="N151" s="103"/>
    </row>
    <row r="152" spans="2:14" outlineLevel="1" x14ac:dyDescent="0.35">
      <c r="B152" s="126" t="s">
        <v>80</v>
      </c>
      <c r="C152" s="169" t="str">
        <f>IF(ISBLANK('Payer Participation Data'!$B$17),"-",'Payer Participation Data'!$B$17)</f>
        <v>-</v>
      </c>
      <c r="D152" s="169" t="str">
        <f>IF(ISBLANK('Payer Participation Data'!$C$17),"-",'Payer Participation Data'!$C$17)</f>
        <v>-</v>
      </c>
      <c r="E152" s="169" t="str">
        <f>IF(ISBLANK('Payer Participation Data'!$D$17),"-",'Payer Participation Data'!$D$17)</f>
        <v>-</v>
      </c>
      <c r="F152" s="169" t="str">
        <f>IF(ISBLANK('Payer Participation Data'!$E$17),"-",'Payer Participation Data'!$E$17)</f>
        <v>-</v>
      </c>
      <c r="G152" s="104">
        <v>2</v>
      </c>
      <c r="H152" s="104">
        <v>1</v>
      </c>
      <c r="I152" s="104">
        <v>5</v>
      </c>
      <c r="J152" s="104" t="str">
        <f t="shared" si="5"/>
        <v>152</v>
      </c>
      <c r="K152" s="104" t="s">
        <v>30</v>
      </c>
      <c r="L152" s="222">
        <f>IF(ISNA(SUMIFS(INDEX('Payer Participation Data'!$F$10:$BM$59,0,MATCH(CONCATENATE($J152,L$6),'Payer Participation Data'!$F$8:$BM$8,0)),'Payer Participation Data'!$B$10:$B$59,$C152,'Payer Participation Data'!$C$10:$C$59,$D152)),"-",SUMIFS(INDEX('Payer Participation Data'!$F$10:$BM$59,0,MATCH(CONCATENATE($J152,L$6),'Payer Participation Data'!$F$8:$BM$8,0)),'Payer Participation Data'!$B$10:$B$59,$C152,'Payer Participation Data'!$C$10:$C$59,$D152))</f>
        <v>0</v>
      </c>
      <c r="M152" s="223">
        <f>IF(ISNA(SUMIFS(INDEX('Payer Participation Data'!$F$10:$BM$59,0,MATCH(CONCATENATE($J152,M$6),'Payer Participation Data'!$F$8:$BM$8,0)),'Payer Participation Data'!$B$10:$B$59,$C152,'Payer Participation Data'!$C$10:$C$59,$D152)),"-",SUMIFS(INDEX('Payer Participation Data'!$F$10:$BM$59,0,MATCH(CONCATENATE($J152,M$6),'Payer Participation Data'!$F$8:$BM$8,0)),'Payer Participation Data'!$B$10:$B$59,$C152,'Payer Participation Data'!$C$10:$C$59,$D152))</f>
        <v>0</v>
      </c>
      <c r="N152" s="105"/>
    </row>
    <row r="153" spans="2:14" outlineLevel="1" x14ac:dyDescent="0.35">
      <c r="B153" s="124" t="s">
        <v>80</v>
      </c>
      <c r="C153" s="157" t="str">
        <f>IF(ISBLANK('Payer Participation Data'!$B$17),"-",'Payer Participation Data'!$B$17)</f>
        <v>-</v>
      </c>
      <c r="D153" s="157" t="str">
        <f>IF(ISBLANK('Payer Participation Data'!$C$17),"-",'Payer Participation Data'!$C$17)</f>
        <v>-</v>
      </c>
      <c r="E153" s="157" t="str">
        <f>IF(ISBLANK('Payer Participation Data'!$D$17),"-",'Payer Participation Data'!$D$17)</f>
        <v>-</v>
      </c>
      <c r="F153" s="157" t="str">
        <f>IF(ISBLANK('Payer Participation Data'!$E$17),"-",'Payer Participation Data'!$E$17)</f>
        <v>-</v>
      </c>
      <c r="G153" s="102">
        <v>3</v>
      </c>
      <c r="H153" s="102">
        <v>1</v>
      </c>
      <c r="I153" s="102">
        <v>5</v>
      </c>
      <c r="J153" s="102" t="str">
        <f t="shared" si="5"/>
        <v>153</v>
      </c>
      <c r="K153" s="102" t="s">
        <v>30</v>
      </c>
      <c r="L153" s="224">
        <f>IF(ISNA(SUMIFS(INDEX('Payer Participation Data'!$F$10:$BM$59,0,MATCH(CONCATENATE($J153,L$6),'Payer Participation Data'!$F$8:$BM$8,0)),'Payer Participation Data'!$B$10:$B$59,$C153,'Payer Participation Data'!$C$10:$C$59,$D153)),"-",SUMIFS(INDEX('Payer Participation Data'!$F$10:$BM$59,0,MATCH(CONCATENATE($J153,L$6),'Payer Participation Data'!$F$8:$BM$8,0)),'Payer Participation Data'!$B$10:$B$59,$C153,'Payer Participation Data'!$C$10:$C$59,$D153))</f>
        <v>0</v>
      </c>
      <c r="M153" s="225">
        <f>IF(ISNA(SUMIFS(INDEX('Payer Participation Data'!$F$10:$BM$59,0,MATCH(CONCATENATE($J153,M$6),'Payer Participation Data'!$F$8:$BM$8,0)),'Payer Participation Data'!$B$10:$B$59,$C153,'Payer Participation Data'!$C$10:$C$59,$D153)),"-",SUMIFS(INDEX('Payer Participation Data'!$F$10:$BM$59,0,MATCH(CONCATENATE($J153,M$6),'Payer Participation Data'!$F$8:$BM$8,0)),'Payer Participation Data'!$B$10:$B$59,$C153,'Payer Participation Data'!$C$10:$C$59,$D153))</f>
        <v>0</v>
      </c>
      <c r="N153" s="103"/>
    </row>
    <row r="154" spans="2:14" outlineLevel="1" x14ac:dyDescent="0.35">
      <c r="B154" s="126" t="s">
        <v>80</v>
      </c>
      <c r="C154" s="169" t="str">
        <f>IF(ISBLANK('Payer Participation Data'!$B$17),"-",'Payer Participation Data'!$B$17)</f>
        <v>-</v>
      </c>
      <c r="D154" s="169" t="str">
        <f>IF(ISBLANK('Payer Participation Data'!$C$17),"-",'Payer Participation Data'!$C$17)</f>
        <v>-</v>
      </c>
      <c r="E154" s="169" t="str">
        <f>IF(ISBLANK('Payer Participation Data'!$D$17),"-",'Payer Participation Data'!$D$17)</f>
        <v>-</v>
      </c>
      <c r="F154" s="169" t="str">
        <f>IF(ISBLANK('Payer Participation Data'!$E$17),"-",'Payer Participation Data'!$E$17)</f>
        <v>-</v>
      </c>
      <c r="G154" s="104">
        <v>4</v>
      </c>
      <c r="H154" s="104">
        <v>1</v>
      </c>
      <c r="I154" s="104">
        <v>5</v>
      </c>
      <c r="J154" s="104" t="str">
        <f t="shared" si="5"/>
        <v>154</v>
      </c>
      <c r="K154" s="104" t="s">
        <v>30</v>
      </c>
      <c r="L154" s="222">
        <f>IF(ISNA(SUMIFS(INDEX('Payer Participation Data'!$F$10:$BM$59,0,MATCH(CONCATENATE($J154,L$6),'Payer Participation Data'!$F$8:$BM$8,0)),'Payer Participation Data'!$B$10:$B$59,$C154,'Payer Participation Data'!$C$10:$C$59,$D154)),"-",SUMIFS(INDEX('Payer Participation Data'!$F$10:$BM$59,0,MATCH(CONCATENATE($J154,L$6),'Payer Participation Data'!$F$8:$BM$8,0)),'Payer Participation Data'!$B$10:$B$59,$C154,'Payer Participation Data'!$C$10:$C$59,$D154))</f>
        <v>0</v>
      </c>
      <c r="M154" s="223">
        <f>IF(ISNA(SUMIFS(INDEX('Payer Participation Data'!$F$10:$BM$59,0,MATCH(CONCATENATE($J154,M$6),'Payer Participation Data'!$F$8:$BM$8,0)),'Payer Participation Data'!$B$10:$B$59,$C154,'Payer Participation Data'!$C$10:$C$59,$D154)),"-",SUMIFS(INDEX('Payer Participation Data'!$F$10:$BM$59,0,MATCH(CONCATENATE($J154,M$6),'Payer Participation Data'!$F$8:$BM$8,0)),'Payer Participation Data'!$B$10:$B$59,$C154,'Payer Participation Data'!$C$10:$C$59,$D154))</f>
        <v>0</v>
      </c>
      <c r="N154" s="105"/>
    </row>
    <row r="155" spans="2:14" outlineLevel="1" x14ac:dyDescent="0.35">
      <c r="B155" s="124" t="s">
        <v>80</v>
      </c>
      <c r="C155" s="157" t="str">
        <f>IF(ISBLANK('Payer Participation Data'!$B$17),"-",'Payer Participation Data'!$B$17)</f>
        <v>-</v>
      </c>
      <c r="D155" s="157" t="str">
        <f>IF(ISBLANK('Payer Participation Data'!$C$17),"-",'Payer Participation Data'!$C$17)</f>
        <v>-</v>
      </c>
      <c r="E155" s="157" t="str">
        <f>IF(ISBLANK('Payer Participation Data'!$D$17),"-",'Payer Participation Data'!$D$17)</f>
        <v>-</v>
      </c>
      <c r="F155" s="157" t="str">
        <f>IF(ISBLANK('Payer Participation Data'!$E$17),"-",'Payer Participation Data'!$E$17)</f>
        <v>-</v>
      </c>
      <c r="G155" s="102">
        <v>1</v>
      </c>
      <c r="H155" s="102">
        <v>2</v>
      </c>
      <c r="I155" s="102">
        <v>5</v>
      </c>
      <c r="J155" s="102" t="str">
        <f t="shared" si="5"/>
        <v>251</v>
      </c>
      <c r="K155" s="102" t="s">
        <v>30</v>
      </c>
      <c r="L155" s="224">
        <f>IF(ISNA(SUMIFS(INDEX('Payer Participation Data'!$F$10:$BM$59,0,MATCH(CONCATENATE($J155,L$6),'Payer Participation Data'!$F$8:$BM$8,0)),'Payer Participation Data'!$B$10:$B$59,$C155,'Payer Participation Data'!$C$10:$C$59,$D155)),"-",SUMIFS(INDEX('Payer Participation Data'!$F$10:$BM$59,0,MATCH(CONCATENATE($J155,L$6),'Payer Participation Data'!$F$8:$BM$8,0)),'Payer Participation Data'!$B$10:$B$59,$C155,'Payer Participation Data'!$C$10:$C$59,$D155))</f>
        <v>0</v>
      </c>
      <c r="M155" s="225">
        <f>IF(ISNA(SUMIFS(INDEX('Payer Participation Data'!$F$10:$BM$59,0,MATCH(CONCATENATE($J155,M$6),'Payer Participation Data'!$F$8:$BM$8,0)),'Payer Participation Data'!$B$10:$B$59,$C155,'Payer Participation Data'!$C$10:$C$59,$D155)),"-",SUMIFS(INDEX('Payer Participation Data'!$F$10:$BM$59,0,MATCH(CONCATENATE($J155,M$6),'Payer Participation Data'!$F$8:$BM$8,0)),'Payer Participation Data'!$B$10:$B$59,$C155,'Payer Participation Data'!$C$10:$C$59,$D155))</f>
        <v>0</v>
      </c>
      <c r="N155" s="103"/>
    </row>
    <row r="156" spans="2:14" outlineLevel="1" x14ac:dyDescent="0.35">
      <c r="B156" s="126" t="s">
        <v>80</v>
      </c>
      <c r="C156" s="169" t="str">
        <f>IF(ISBLANK('Payer Participation Data'!$B$17),"-",'Payer Participation Data'!$B$17)</f>
        <v>-</v>
      </c>
      <c r="D156" s="169" t="str">
        <f>IF(ISBLANK('Payer Participation Data'!$C$17),"-",'Payer Participation Data'!$C$17)</f>
        <v>-</v>
      </c>
      <c r="E156" s="169" t="str">
        <f>IF(ISBLANK('Payer Participation Data'!$D$17),"-",'Payer Participation Data'!$D$17)</f>
        <v>-</v>
      </c>
      <c r="F156" s="169" t="str">
        <f>IF(ISBLANK('Payer Participation Data'!$E$17),"-",'Payer Participation Data'!$E$17)</f>
        <v>-</v>
      </c>
      <c r="G156" s="104">
        <v>2</v>
      </c>
      <c r="H156" s="104">
        <v>2</v>
      </c>
      <c r="I156" s="104">
        <v>5</v>
      </c>
      <c r="J156" s="104" t="str">
        <f t="shared" si="5"/>
        <v>252</v>
      </c>
      <c r="K156" s="104" t="s">
        <v>30</v>
      </c>
      <c r="L156" s="222">
        <f>IF(ISNA(SUMIFS(INDEX('Payer Participation Data'!$F$10:$BM$59,0,MATCH(CONCATENATE($J156,L$6),'Payer Participation Data'!$F$8:$BM$8,0)),'Payer Participation Data'!$B$10:$B$59,$C156,'Payer Participation Data'!$C$10:$C$59,$D156)),"-",SUMIFS(INDEX('Payer Participation Data'!$F$10:$BM$59,0,MATCH(CONCATENATE($J156,L$6),'Payer Participation Data'!$F$8:$BM$8,0)),'Payer Participation Data'!$B$10:$B$59,$C156,'Payer Participation Data'!$C$10:$C$59,$D156))</f>
        <v>0</v>
      </c>
      <c r="M156" s="223">
        <f>IF(ISNA(SUMIFS(INDEX('Payer Participation Data'!$F$10:$BM$59,0,MATCH(CONCATENATE($J156,M$6),'Payer Participation Data'!$F$8:$BM$8,0)),'Payer Participation Data'!$B$10:$B$59,$C156,'Payer Participation Data'!$C$10:$C$59,$D156)),"-",SUMIFS(INDEX('Payer Participation Data'!$F$10:$BM$59,0,MATCH(CONCATENATE($J156,M$6),'Payer Participation Data'!$F$8:$BM$8,0)),'Payer Participation Data'!$B$10:$B$59,$C156,'Payer Participation Data'!$C$10:$C$59,$D156))</f>
        <v>0</v>
      </c>
      <c r="N156" s="105"/>
    </row>
    <row r="157" spans="2:14" outlineLevel="1" x14ac:dyDescent="0.35">
      <c r="B157" s="124" t="s">
        <v>80</v>
      </c>
      <c r="C157" s="157" t="str">
        <f>IF(ISBLANK('Payer Participation Data'!$B$17),"-",'Payer Participation Data'!$B$17)</f>
        <v>-</v>
      </c>
      <c r="D157" s="157" t="str">
        <f>IF(ISBLANK('Payer Participation Data'!$C$17),"-",'Payer Participation Data'!$C$17)</f>
        <v>-</v>
      </c>
      <c r="E157" s="157" t="str">
        <f>IF(ISBLANK('Payer Participation Data'!$D$17),"-",'Payer Participation Data'!$D$17)</f>
        <v>-</v>
      </c>
      <c r="F157" s="157" t="str">
        <f>IF(ISBLANK('Payer Participation Data'!$E$17),"-",'Payer Participation Data'!$E$17)</f>
        <v>-</v>
      </c>
      <c r="G157" s="102">
        <v>3</v>
      </c>
      <c r="H157" s="102">
        <v>2</v>
      </c>
      <c r="I157" s="102">
        <v>5</v>
      </c>
      <c r="J157" s="102" t="str">
        <f t="shared" si="5"/>
        <v>253</v>
      </c>
      <c r="K157" s="102" t="s">
        <v>30</v>
      </c>
      <c r="L157" s="224">
        <f>IF(ISNA(SUMIFS(INDEX('Payer Participation Data'!$F$10:$BM$59,0,MATCH(CONCATENATE($J157,L$6),'Payer Participation Data'!$F$8:$BM$8,0)),'Payer Participation Data'!$B$10:$B$59,$C157,'Payer Participation Data'!$C$10:$C$59,$D157)),"-",SUMIFS(INDEX('Payer Participation Data'!$F$10:$BM$59,0,MATCH(CONCATENATE($J157,L$6),'Payer Participation Data'!$F$8:$BM$8,0)),'Payer Participation Data'!$B$10:$B$59,$C157,'Payer Participation Data'!$C$10:$C$59,$D157))</f>
        <v>0</v>
      </c>
      <c r="M157" s="225">
        <f>IF(ISNA(SUMIFS(INDEX('Payer Participation Data'!$F$10:$BM$59,0,MATCH(CONCATENATE($J157,M$6),'Payer Participation Data'!$F$8:$BM$8,0)),'Payer Participation Data'!$B$10:$B$59,$C157,'Payer Participation Data'!$C$10:$C$59,$D157)),"-",SUMIFS(INDEX('Payer Participation Data'!$F$10:$BM$59,0,MATCH(CONCATENATE($J157,M$6),'Payer Participation Data'!$F$8:$BM$8,0)),'Payer Participation Data'!$B$10:$B$59,$C157,'Payer Participation Data'!$C$10:$C$59,$D157))</f>
        <v>0</v>
      </c>
      <c r="N157" s="103"/>
    </row>
    <row r="158" spans="2:14" outlineLevel="1" x14ac:dyDescent="0.35">
      <c r="B158" s="126" t="s">
        <v>80</v>
      </c>
      <c r="C158" s="169" t="str">
        <f>IF(ISBLANK('Payer Participation Data'!$B$17),"-",'Payer Participation Data'!$B$17)</f>
        <v>-</v>
      </c>
      <c r="D158" s="169" t="str">
        <f>IF(ISBLANK('Payer Participation Data'!$C$17),"-",'Payer Participation Data'!$C$17)</f>
        <v>-</v>
      </c>
      <c r="E158" s="169" t="str">
        <f>IF(ISBLANK('Payer Participation Data'!$D$17),"-",'Payer Participation Data'!$D$17)</f>
        <v>-</v>
      </c>
      <c r="F158" s="169" t="str">
        <f>IF(ISBLANK('Payer Participation Data'!$E$17),"-",'Payer Participation Data'!$E$17)</f>
        <v>-</v>
      </c>
      <c r="G158" s="104">
        <v>4</v>
      </c>
      <c r="H158" s="104">
        <v>2</v>
      </c>
      <c r="I158" s="104">
        <v>5</v>
      </c>
      <c r="J158" s="104" t="str">
        <f t="shared" si="5"/>
        <v>254</v>
      </c>
      <c r="K158" s="104" t="s">
        <v>30</v>
      </c>
      <c r="L158" s="222">
        <f>IF(ISNA(SUMIFS(INDEX('Payer Participation Data'!$F$10:$BM$59,0,MATCH(CONCATENATE($J158,L$6),'Payer Participation Data'!$F$8:$BM$8,0)),'Payer Participation Data'!$B$10:$B$59,$C158,'Payer Participation Data'!$C$10:$C$59,$D158)),"-",SUMIFS(INDEX('Payer Participation Data'!$F$10:$BM$59,0,MATCH(CONCATENATE($J158,L$6),'Payer Participation Data'!$F$8:$BM$8,0)),'Payer Participation Data'!$B$10:$B$59,$C158,'Payer Participation Data'!$C$10:$C$59,$D158))</f>
        <v>0</v>
      </c>
      <c r="M158" s="223">
        <f>IF(ISNA(SUMIFS(INDEX('Payer Participation Data'!$F$10:$BM$59,0,MATCH(CONCATENATE($J158,M$6),'Payer Participation Data'!$F$8:$BM$8,0)),'Payer Participation Data'!$B$10:$B$59,$C158,'Payer Participation Data'!$C$10:$C$59,$D158)),"-",SUMIFS(INDEX('Payer Participation Data'!$F$10:$BM$59,0,MATCH(CONCATENATE($J158,M$6),'Payer Participation Data'!$F$8:$BM$8,0)),'Payer Participation Data'!$B$10:$B$59,$C158,'Payer Participation Data'!$C$10:$C$59,$D158))</f>
        <v>0</v>
      </c>
      <c r="N158" s="105"/>
    </row>
    <row r="159" spans="2:14" outlineLevel="1" x14ac:dyDescent="0.35">
      <c r="B159" s="124" t="s">
        <v>80</v>
      </c>
      <c r="C159" s="157" t="str">
        <f>IF(ISBLANK('Payer Participation Data'!$B$17),"-",'Payer Participation Data'!$B$17)</f>
        <v>-</v>
      </c>
      <c r="D159" s="157" t="str">
        <f>IF(ISBLANK('Payer Participation Data'!$C$17),"-",'Payer Participation Data'!$C$17)</f>
        <v>-</v>
      </c>
      <c r="E159" s="157" t="str">
        <f>IF(ISBLANK('Payer Participation Data'!$D$17),"-",'Payer Participation Data'!$D$17)</f>
        <v>-</v>
      </c>
      <c r="F159" s="157" t="str">
        <f>IF(ISBLANK('Payer Participation Data'!$E$17),"-",'Payer Participation Data'!$E$17)</f>
        <v>-</v>
      </c>
      <c r="G159" s="102">
        <v>1</v>
      </c>
      <c r="H159" s="102">
        <v>3</v>
      </c>
      <c r="I159" s="102">
        <v>5</v>
      </c>
      <c r="J159" s="102" t="str">
        <f t="shared" si="5"/>
        <v>351</v>
      </c>
      <c r="K159" s="102" t="s">
        <v>30</v>
      </c>
      <c r="L159" s="224">
        <f>IF(ISNA(SUMIFS(INDEX('Payer Participation Data'!$F$10:$BM$59,0,MATCH(CONCATENATE($J159,L$6),'Payer Participation Data'!$F$8:$BM$8,0)),'Payer Participation Data'!$B$10:$B$59,$C159,'Payer Participation Data'!$C$10:$C$59,$D159)),"-",SUMIFS(INDEX('Payer Participation Data'!$F$10:$BM$59,0,MATCH(CONCATENATE($J159,L$6),'Payer Participation Data'!$F$8:$BM$8,0)),'Payer Participation Data'!$B$10:$B$59,$C159,'Payer Participation Data'!$C$10:$C$59,$D159))</f>
        <v>0</v>
      </c>
      <c r="M159" s="225">
        <f>IF(ISNA(SUMIFS(INDEX('Payer Participation Data'!$F$10:$BM$59,0,MATCH(CONCATENATE($J159,M$6),'Payer Participation Data'!$F$8:$BM$8,0)),'Payer Participation Data'!$B$10:$B$59,$C159,'Payer Participation Data'!$C$10:$C$59,$D159)),"-",SUMIFS(INDEX('Payer Participation Data'!$F$10:$BM$59,0,MATCH(CONCATENATE($J159,M$6),'Payer Participation Data'!$F$8:$BM$8,0)),'Payer Participation Data'!$B$10:$B$59,$C159,'Payer Participation Data'!$C$10:$C$59,$D159))</f>
        <v>0</v>
      </c>
      <c r="N159" s="103"/>
    </row>
    <row r="160" spans="2:14" outlineLevel="1" x14ac:dyDescent="0.35">
      <c r="B160" s="126" t="s">
        <v>80</v>
      </c>
      <c r="C160" s="169" t="str">
        <f>IF(ISBLANK('Payer Participation Data'!$B$17),"-",'Payer Participation Data'!$B$17)</f>
        <v>-</v>
      </c>
      <c r="D160" s="169" t="str">
        <f>IF(ISBLANK('Payer Participation Data'!$C$17),"-",'Payer Participation Data'!$C$17)</f>
        <v>-</v>
      </c>
      <c r="E160" s="169" t="str">
        <f>IF(ISBLANK('Payer Participation Data'!$D$17),"-",'Payer Participation Data'!$D$17)</f>
        <v>-</v>
      </c>
      <c r="F160" s="169" t="str">
        <f>IF(ISBLANK('Payer Participation Data'!$E$17),"-",'Payer Participation Data'!$E$17)</f>
        <v>-</v>
      </c>
      <c r="G160" s="104">
        <v>2</v>
      </c>
      <c r="H160" s="104">
        <v>3</v>
      </c>
      <c r="I160" s="104">
        <v>5</v>
      </c>
      <c r="J160" s="104" t="str">
        <f t="shared" si="5"/>
        <v>352</v>
      </c>
      <c r="K160" s="104" t="s">
        <v>30</v>
      </c>
      <c r="L160" s="222">
        <f>IF(ISNA(SUMIFS(INDEX('Payer Participation Data'!$F$10:$BM$59,0,MATCH(CONCATENATE($J160,L$6),'Payer Participation Data'!$F$8:$BM$8,0)),'Payer Participation Data'!$B$10:$B$59,$C160,'Payer Participation Data'!$C$10:$C$59,$D160)),"-",SUMIFS(INDEX('Payer Participation Data'!$F$10:$BM$59,0,MATCH(CONCATENATE($J160,L$6),'Payer Participation Data'!$F$8:$BM$8,0)),'Payer Participation Data'!$B$10:$B$59,$C160,'Payer Participation Data'!$C$10:$C$59,$D160))</f>
        <v>0</v>
      </c>
      <c r="M160" s="223">
        <f>IF(ISNA(SUMIFS(INDEX('Payer Participation Data'!$F$10:$BM$59,0,MATCH(CONCATENATE($J160,M$6),'Payer Participation Data'!$F$8:$BM$8,0)),'Payer Participation Data'!$B$10:$B$59,$C160,'Payer Participation Data'!$C$10:$C$59,$D160)),"-",SUMIFS(INDEX('Payer Participation Data'!$F$10:$BM$59,0,MATCH(CONCATENATE($J160,M$6),'Payer Participation Data'!$F$8:$BM$8,0)),'Payer Participation Data'!$B$10:$B$59,$C160,'Payer Participation Data'!$C$10:$C$59,$D160))</f>
        <v>0</v>
      </c>
      <c r="N160" s="105"/>
    </row>
    <row r="161" spans="2:14" outlineLevel="1" x14ac:dyDescent="0.35">
      <c r="B161" s="124" t="s">
        <v>80</v>
      </c>
      <c r="C161" s="157" t="str">
        <f>IF(ISBLANK('Payer Participation Data'!$B$17),"-",'Payer Participation Data'!$B$17)</f>
        <v>-</v>
      </c>
      <c r="D161" s="157" t="str">
        <f>IF(ISBLANK('Payer Participation Data'!$C$17),"-",'Payer Participation Data'!$C$17)</f>
        <v>-</v>
      </c>
      <c r="E161" s="157" t="str">
        <f>IF(ISBLANK('Payer Participation Data'!$D$17),"-",'Payer Participation Data'!$D$17)</f>
        <v>-</v>
      </c>
      <c r="F161" s="157" t="str">
        <f>IF(ISBLANK('Payer Participation Data'!$E$17),"-",'Payer Participation Data'!$E$17)</f>
        <v>-</v>
      </c>
      <c r="G161" s="102">
        <v>3</v>
      </c>
      <c r="H161" s="102">
        <v>3</v>
      </c>
      <c r="I161" s="102">
        <v>5</v>
      </c>
      <c r="J161" s="102" t="str">
        <f t="shared" si="5"/>
        <v>353</v>
      </c>
      <c r="K161" s="102" t="s">
        <v>30</v>
      </c>
      <c r="L161" s="224">
        <f>IF(ISNA(SUMIFS(INDEX('Payer Participation Data'!$F$10:$BM$59,0,MATCH(CONCATENATE($J161,L$6),'Payer Participation Data'!$F$8:$BM$8,0)),'Payer Participation Data'!$B$10:$B$59,$C161,'Payer Participation Data'!$C$10:$C$59,$D161)),"-",SUMIFS(INDEX('Payer Participation Data'!$F$10:$BM$59,0,MATCH(CONCATENATE($J161,L$6),'Payer Participation Data'!$F$8:$BM$8,0)),'Payer Participation Data'!$B$10:$B$59,$C161,'Payer Participation Data'!$C$10:$C$59,$D161))</f>
        <v>0</v>
      </c>
      <c r="M161" s="225">
        <f>IF(ISNA(SUMIFS(INDEX('Payer Participation Data'!$F$10:$BM$59,0,MATCH(CONCATENATE($J161,M$6),'Payer Participation Data'!$F$8:$BM$8,0)),'Payer Participation Data'!$B$10:$B$59,$C161,'Payer Participation Data'!$C$10:$C$59,$D161)),"-",SUMIFS(INDEX('Payer Participation Data'!$F$10:$BM$59,0,MATCH(CONCATENATE($J161,M$6),'Payer Participation Data'!$F$8:$BM$8,0)),'Payer Participation Data'!$B$10:$B$59,$C161,'Payer Participation Data'!$C$10:$C$59,$D161))</f>
        <v>0</v>
      </c>
      <c r="N161" s="103"/>
    </row>
    <row r="162" spans="2:14" outlineLevel="1" x14ac:dyDescent="0.35">
      <c r="B162" s="126" t="s">
        <v>80</v>
      </c>
      <c r="C162" s="169" t="str">
        <f>IF(ISBLANK('Payer Participation Data'!$B$17),"-",'Payer Participation Data'!$B$17)</f>
        <v>-</v>
      </c>
      <c r="D162" s="169" t="str">
        <f>IF(ISBLANK('Payer Participation Data'!$C$17),"-",'Payer Participation Data'!$C$17)</f>
        <v>-</v>
      </c>
      <c r="E162" s="169" t="str">
        <f>IF(ISBLANK('Payer Participation Data'!$D$17),"-",'Payer Participation Data'!$D$17)</f>
        <v>-</v>
      </c>
      <c r="F162" s="169" t="str">
        <f>IF(ISBLANK('Payer Participation Data'!$E$17),"-",'Payer Participation Data'!$E$17)</f>
        <v>-</v>
      </c>
      <c r="G162" s="104">
        <v>4</v>
      </c>
      <c r="H162" s="104">
        <v>3</v>
      </c>
      <c r="I162" s="104">
        <v>5</v>
      </c>
      <c r="J162" s="104" t="str">
        <f t="shared" si="5"/>
        <v>354</v>
      </c>
      <c r="K162" s="104" t="s">
        <v>30</v>
      </c>
      <c r="L162" s="222">
        <f>IF(ISNA(SUMIFS(INDEX('Payer Participation Data'!$F$10:$BM$59,0,MATCH(CONCATENATE($J162,L$6),'Payer Participation Data'!$F$8:$BM$8,0)),'Payer Participation Data'!$B$10:$B$59,$C162,'Payer Participation Data'!$C$10:$C$59,$D162)),"-",SUMIFS(INDEX('Payer Participation Data'!$F$10:$BM$59,0,MATCH(CONCATENATE($J162,L$6),'Payer Participation Data'!$F$8:$BM$8,0)),'Payer Participation Data'!$B$10:$B$59,$C162,'Payer Participation Data'!$C$10:$C$59,$D162))</f>
        <v>0</v>
      </c>
      <c r="M162" s="223">
        <f>IF(ISNA(SUMIFS(INDEX('Payer Participation Data'!$F$10:$BM$59,0,MATCH(CONCATENATE($J162,M$6),'Payer Participation Data'!$F$8:$BM$8,0)),'Payer Participation Data'!$B$10:$B$59,$C162,'Payer Participation Data'!$C$10:$C$59,$D162)),"-",SUMIFS(INDEX('Payer Participation Data'!$F$10:$BM$59,0,MATCH(CONCATENATE($J162,M$6),'Payer Participation Data'!$F$8:$BM$8,0)),'Payer Participation Data'!$B$10:$B$59,$C162,'Payer Participation Data'!$C$10:$C$59,$D162))</f>
        <v>0</v>
      </c>
      <c r="N162" s="105"/>
    </row>
    <row r="163" spans="2:14" outlineLevel="1" x14ac:dyDescent="0.35">
      <c r="B163" s="124" t="s">
        <v>80</v>
      </c>
      <c r="C163" s="157" t="str">
        <f>IF(ISBLANK('Payer Participation Data'!$B$17),"-",'Payer Participation Data'!$B$17)</f>
        <v>-</v>
      </c>
      <c r="D163" s="157" t="str">
        <f>IF(ISBLANK('Payer Participation Data'!$C$17),"-",'Payer Participation Data'!$C$17)</f>
        <v>-</v>
      </c>
      <c r="E163" s="157" t="str">
        <f>IF(ISBLANK('Payer Participation Data'!$D$17),"-",'Payer Participation Data'!$D$17)</f>
        <v>-</v>
      </c>
      <c r="F163" s="157" t="str">
        <f>IF(ISBLANK('Payer Participation Data'!$E$17),"-",'Payer Participation Data'!$E$17)</f>
        <v>-</v>
      </c>
      <c r="G163" s="102">
        <v>1</v>
      </c>
      <c r="H163" s="102">
        <v>4</v>
      </c>
      <c r="I163" s="102">
        <v>5</v>
      </c>
      <c r="J163" s="102" t="str">
        <f t="shared" ref="J163:J166" si="9">CONCATENATE(H163,I163,G163)</f>
        <v>451</v>
      </c>
      <c r="K163" s="102" t="s">
        <v>30</v>
      </c>
      <c r="L163" s="224">
        <f>IF(ISNA(SUMIFS(INDEX('Payer Participation Data'!$F$10:$BM$59,0,MATCH(CONCATENATE($J163,L$6),'Payer Participation Data'!$F$8:$BM$8,0)),'Payer Participation Data'!$B$10:$B$59,$C163,'Payer Participation Data'!$C$10:$C$59,$D163)),"-",SUMIFS(INDEX('Payer Participation Data'!$F$10:$BM$59,0,MATCH(CONCATENATE($J163,L$6),'Payer Participation Data'!$F$8:$BM$8,0)),'Payer Participation Data'!$B$10:$B$59,$C163,'Payer Participation Data'!$C$10:$C$59,$D163))</f>
        <v>0</v>
      </c>
      <c r="M163" s="225">
        <f>IF(ISNA(SUMIFS(INDEX('Payer Participation Data'!$F$10:$BM$59,0,MATCH(CONCATENATE($J163,M$6),'Payer Participation Data'!$F$8:$BM$8,0)),'Payer Participation Data'!$B$10:$B$59,$C163,'Payer Participation Data'!$C$10:$C$59,$D163)),"-",SUMIFS(INDEX('Payer Participation Data'!$F$10:$BM$59,0,MATCH(CONCATENATE($J163,M$6),'Payer Participation Data'!$F$8:$BM$8,0)),'Payer Participation Data'!$B$10:$B$59,$C163,'Payer Participation Data'!$C$10:$C$59,$D163))</f>
        <v>0</v>
      </c>
      <c r="N163" s="105"/>
    </row>
    <row r="164" spans="2:14" outlineLevel="1" x14ac:dyDescent="0.35">
      <c r="B164" s="126" t="s">
        <v>80</v>
      </c>
      <c r="C164" s="169" t="str">
        <f>IF(ISBLANK('Payer Participation Data'!$B$17),"-",'Payer Participation Data'!$B$17)</f>
        <v>-</v>
      </c>
      <c r="D164" s="169" t="str">
        <f>IF(ISBLANK('Payer Participation Data'!$C$17),"-",'Payer Participation Data'!$C$17)</f>
        <v>-</v>
      </c>
      <c r="E164" s="169" t="str">
        <f>IF(ISBLANK('Payer Participation Data'!$D$17),"-",'Payer Participation Data'!$D$17)</f>
        <v>-</v>
      </c>
      <c r="F164" s="169" t="str">
        <f>IF(ISBLANK('Payer Participation Data'!$E$17),"-",'Payer Participation Data'!$E$17)</f>
        <v>-</v>
      </c>
      <c r="G164" s="104">
        <v>2</v>
      </c>
      <c r="H164" s="104">
        <v>4</v>
      </c>
      <c r="I164" s="104">
        <v>5</v>
      </c>
      <c r="J164" s="104" t="str">
        <f t="shared" si="9"/>
        <v>452</v>
      </c>
      <c r="K164" s="104" t="s">
        <v>30</v>
      </c>
      <c r="L164" s="222">
        <f>IF(ISNA(SUMIFS(INDEX('Payer Participation Data'!$F$10:$BM$59,0,MATCH(CONCATENATE($J164,L$6),'Payer Participation Data'!$F$8:$BM$8,0)),'Payer Participation Data'!$B$10:$B$59,$C164,'Payer Participation Data'!$C$10:$C$59,$D164)),"-",SUMIFS(INDEX('Payer Participation Data'!$F$10:$BM$59,0,MATCH(CONCATENATE($J164,L$6),'Payer Participation Data'!$F$8:$BM$8,0)),'Payer Participation Data'!$B$10:$B$59,$C164,'Payer Participation Data'!$C$10:$C$59,$D164))</f>
        <v>0</v>
      </c>
      <c r="M164" s="223">
        <f>IF(ISNA(SUMIFS(INDEX('Payer Participation Data'!$F$10:$BM$59,0,MATCH(CONCATENATE($J164,M$6),'Payer Participation Data'!$F$8:$BM$8,0)),'Payer Participation Data'!$B$10:$B$59,$C164,'Payer Participation Data'!$C$10:$C$59,$D164)),"-",SUMIFS(INDEX('Payer Participation Data'!$F$10:$BM$59,0,MATCH(CONCATENATE($J164,M$6),'Payer Participation Data'!$F$8:$BM$8,0)),'Payer Participation Data'!$B$10:$B$59,$C164,'Payer Participation Data'!$C$10:$C$59,$D164))</f>
        <v>0</v>
      </c>
      <c r="N164" s="105"/>
    </row>
    <row r="165" spans="2:14" outlineLevel="1" x14ac:dyDescent="0.35">
      <c r="B165" s="124" t="s">
        <v>80</v>
      </c>
      <c r="C165" s="157" t="str">
        <f>IF(ISBLANK('Payer Participation Data'!$B$17),"-",'Payer Participation Data'!$B$17)</f>
        <v>-</v>
      </c>
      <c r="D165" s="157" t="str">
        <f>IF(ISBLANK('Payer Participation Data'!$C$17),"-",'Payer Participation Data'!$C$17)</f>
        <v>-</v>
      </c>
      <c r="E165" s="157" t="str">
        <f>IF(ISBLANK('Payer Participation Data'!$D$17),"-",'Payer Participation Data'!$D$17)</f>
        <v>-</v>
      </c>
      <c r="F165" s="157" t="str">
        <f>IF(ISBLANK('Payer Participation Data'!$E$17),"-",'Payer Participation Data'!$E$17)</f>
        <v>-</v>
      </c>
      <c r="G165" s="102">
        <v>3</v>
      </c>
      <c r="H165" s="102">
        <v>4</v>
      </c>
      <c r="I165" s="102">
        <v>5</v>
      </c>
      <c r="J165" s="102" t="str">
        <f t="shared" si="9"/>
        <v>453</v>
      </c>
      <c r="K165" s="102" t="s">
        <v>30</v>
      </c>
      <c r="L165" s="224">
        <f>IF(ISNA(SUMIFS(INDEX('Payer Participation Data'!$F$10:$BM$59,0,MATCH(CONCATENATE($J165,L$6),'Payer Participation Data'!$F$8:$BM$8,0)),'Payer Participation Data'!$B$10:$B$59,$C165,'Payer Participation Data'!$C$10:$C$59,$D165)),"-",SUMIFS(INDEX('Payer Participation Data'!$F$10:$BM$59,0,MATCH(CONCATENATE($J165,L$6),'Payer Participation Data'!$F$8:$BM$8,0)),'Payer Participation Data'!$B$10:$B$59,$C165,'Payer Participation Data'!$C$10:$C$59,$D165))</f>
        <v>0</v>
      </c>
      <c r="M165" s="225">
        <f>IF(ISNA(SUMIFS(INDEX('Payer Participation Data'!$F$10:$BM$59,0,MATCH(CONCATENATE($J165,M$6),'Payer Participation Data'!$F$8:$BM$8,0)),'Payer Participation Data'!$B$10:$B$59,$C165,'Payer Participation Data'!$C$10:$C$59,$D165)),"-",SUMIFS(INDEX('Payer Participation Data'!$F$10:$BM$59,0,MATCH(CONCATENATE($J165,M$6),'Payer Participation Data'!$F$8:$BM$8,0)),'Payer Participation Data'!$B$10:$B$59,$C165,'Payer Participation Data'!$C$10:$C$59,$D165))</f>
        <v>0</v>
      </c>
      <c r="N165" s="105"/>
    </row>
    <row r="166" spans="2:14" outlineLevel="1" x14ac:dyDescent="0.35">
      <c r="B166" s="126" t="s">
        <v>80</v>
      </c>
      <c r="C166" s="169" t="str">
        <f>IF(ISBLANK('Payer Participation Data'!$B$17),"-",'Payer Participation Data'!$B$17)</f>
        <v>-</v>
      </c>
      <c r="D166" s="169" t="str">
        <f>IF(ISBLANK('Payer Participation Data'!$C$17),"-",'Payer Participation Data'!$C$17)</f>
        <v>-</v>
      </c>
      <c r="E166" s="169" t="str">
        <f>IF(ISBLANK('Payer Participation Data'!$D$17),"-",'Payer Participation Data'!$D$17)</f>
        <v>-</v>
      </c>
      <c r="F166" s="169" t="str">
        <f>IF(ISBLANK('Payer Participation Data'!$E$17),"-",'Payer Participation Data'!$E$17)</f>
        <v>-</v>
      </c>
      <c r="G166" s="104">
        <v>4</v>
      </c>
      <c r="H166" s="104">
        <v>4</v>
      </c>
      <c r="I166" s="104">
        <v>5</v>
      </c>
      <c r="J166" s="104" t="str">
        <f t="shared" si="9"/>
        <v>454</v>
      </c>
      <c r="K166" s="104" t="s">
        <v>30</v>
      </c>
      <c r="L166" s="222">
        <f>IF(ISNA(SUMIFS(INDEX('Payer Participation Data'!$F$10:$BM$59,0,MATCH(CONCATENATE($J166,L$6),'Payer Participation Data'!$F$8:$BM$8,0)),'Payer Participation Data'!$B$10:$B$59,$C166,'Payer Participation Data'!$C$10:$C$59,$D166)),"-",SUMIFS(INDEX('Payer Participation Data'!$F$10:$BM$59,0,MATCH(CONCATENATE($J166,L$6),'Payer Participation Data'!$F$8:$BM$8,0)),'Payer Participation Data'!$B$10:$B$59,$C166,'Payer Participation Data'!$C$10:$C$59,$D166))</f>
        <v>0</v>
      </c>
      <c r="M166" s="223">
        <f>IF(ISNA(SUMIFS(INDEX('Payer Participation Data'!$F$10:$BM$59,0,MATCH(CONCATENATE($J166,M$6),'Payer Participation Data'!$F$8:$BM$8,0)),'Payer Participation Data'!$B$10:$B$59,$C166,'Payer Participation Data'!$C$10:$C$59,$D166)),"-",SUMIFS(INDEX('Payer Participation Data'!$F$10:$BM$59,0,MATCH(CONCATENATE($J166,M$6),'Payer Participation Data'!$F$8:$BM$8,0)),'Payer Participation Data'!$B$10:$B$59,$C166,'Payer Participation Data'!$C$10:$C$59,$D166))</f>
        <v>0</v>
      </c>
      <c r="N166" s="105"/>
    </row>
    <row r="167" spans="2:14" outlineLevel="1" x14ac:dyDescent="0.35">
      <c r="B167" s="124" t="s">
        <v>80</v>
      </c>
      <c r="C167" s="157" t="str">
        <f>IF(ISBLANK('Payer Participation Data'!$B$18),"-",'Payer Participation Data'!$B$18)</f>
        <v>-</v>
      </c>
      <c r="D167" s="157" t="str">
        <f>IF(ISBLANK('Payer Participation Data'!$C$18),"-",'Payer Participation Data'!$C$18)</f>
        <v>-</v>
      </c>
      <c r="E167" s="157" t="str">
        <f>IF(ISBLANK('Payer Participation Data'!$D$18),"-",'Payer Participation Data'!$D$18)</f>
        <v>-</v>
      </c>
      <c r="F167" s="157" t="str">
        <f>IF(ISBLANK('Payer Participation Data'!$E$18),"-",'Payer Participation Data'!$E$18)</f>
        <v>-</v>
      </c>
      <c r="G167" s="102">
        <v>1</v>
      </c>
      <c r="H167" s="102" t="s">
        <v>64</v>
      </c>
      <c r="I167" s="102" t="s">
        <v>64</v>
      </c>
      <c r="J167" s="102" t="str">
        <f t="shared" si="5"/>
        <v>BaselineBaseline1</v>
      </c>
      <c r="K167" s="102" t="s">
        <v>30</v>
      </c>
      <c r="L167" s="224">
        <f>IF(ISNA(SUMIFS(INDEX('Payer Participation Data'!$F$10:$BM$59,0,MATCH(CONCATENATE($J167,L$6),'Payer Participation Data'!$F$8:$BM$8,0)),'Payer Participation Data'!$B$10:$B$59,$C167,'Payer Participation Data'!$C$10:$C$59,$D167)),"-",SUMIFS(INDEX('Payer Participation Data'!$F$10:$BM$59,0,MATCH(CONCATENATE($J167,L$6),'Payer Participation Data'!$F$8:$BM$8,0)),'Payer Participation Data'!$B$10:$B$59,$C167,'Payer Participation Data'!$C$10:$C$59,$D167))</f>
        <v>0</v>
      </c>
      <c r="M167" s="225">
        <f>IF(ISNA(SUMIFS(INDEX('Payer Participation Data'!$F$10:$BM$59,0,MATCH(CONCATENATE($J167,M$6),'Payer Participation Data'!$F$8:$BM$8,0)),'Payer Participation Data'!$B$10:$B$59,$C167,'Payer Participation Data'!$C$10:$C$59,$D167)),"-",SUMIFS(INDEX('Payer Participation Data'!$F$10:$BM$59,0,MATCH(CONCATENATE($J167,M$6),'Payer Participation Data'!$F$8:$BM$8,0)),'Payer Participation Data'!$B$10:$B$59,$C167,'Payer Participation Data'!$C$10:$C$59,$D167))</f>
        <v>0</v>
      </c>
      <c r="N167" s="103"/>
    </row>
    <row r="168" spans="2:14" outlineLevel="1" x14ac:dyDescent="0.35">
      <c r="B168" s="126" t="s">
        <v>80</v>
      </c>
      <c r="C168" s="169" t="str">
        <f>IF(ISBLANK('Payer Participation Data'!$B$18),"-",'Payer Participation Data'!$B$18)</f>
        <v>-</v>
      </c>
      <c r="D168" s="169" t="str">
        <f>IF(ISBLANK('Payer Participation Data'!$C$18),"-",'Payer Participation Data'!$C$18)</f>
        <v>-</v>
      </c>
      <c r="E168" s="169" t="str">
        <f>IF(ISBLANK('Payer Participation Data'!$D$18),"-",'Payer Participation Data'!$D$18)</f>
        <v>-</v>
      </c>
      <c r="F168" s="169" t="str">
        <f>IF(ISBLANK('Payer Participation Data'!$E$18),"-",'Payer Participation Data'!$E$18)</f>
        <v>-</v>
      </c>
      <c r="G168" s="104">
        <v>2</v>
      </c>
      <c r="H168" s="104" t="s">
        <v>64</v>
      </c>
      <c r="I168" s="104" t="s">
        <v>64</v>
      </c>
      <c r="J168" s="104" t="str">
        <f t="shared" ref="J168:J247" si="10">CONCATENATE(H168,I168,G168)</f>
        <v>BaselineBaseline2</v>
      </c>
      <c r="K168" s="104" t="s">
        <v>30</v>
      </c>
      <c r="L168" s="222">
        <f>IF(ISNA(SUMIFS(INDEX('Payer Participation Data'!$F$10:$BM$59,0,MATCH(CONCATENATE($J168,L$6),'Payer Participation Data'!$F$8:$BM$8,0)),'Payer Participation Data'!$B$10:$B$59,$C168,'Payer Participation Data'!$C$10:$C$59,$D168)),"-",SUMIFS(INDEX('Payer Participation Data'!$F$10:$BM$59,0,MATCH(CONCATENATE($J168,L$6),'Payer Participation Data'!$F$8:$BM$8,0)),'Payer Participation Data'!$B$10:$B$59,$C168,'Payer Participation Data'!$C$10:$C$59,$D168))</f>
        <v>0</v>
      </c>
      <c r="M168" s="223">
        <f>IF(ISNA(SUMIFS(INDEX('Payer Participation Data'!$F$10:$BM$59,0,MATCH(CONCATENATE($J168,M$6),'Payer Participation Data'!$F$8:$BM$8,0)),'Payer Participation Data'!$B$10:$B$59,$C168,'Payer Participation Data'!$C$10:$C$59,$D168)),"-",SUMIFS(INDEX('Payer Participation Data'!$F$10:$BM$59,0,MATCH(CONCATENATE($J168,M$6),'Payer Participation Data'!$F$8:$BM$8,0)),'Payer Participation Data'!$B$10:$B$59,$C168,'Payer Participation Data'!$C$10:$C$59,$D168))</f>
        <v>0</v>
      </c>
      <c r="N168" s="105"/>
    </row>
    <row r="169" spans="2:14" outlineLevel="1" x14ac:dyDescent="0.35">
      <c r="B169" s="124" t="s">
        <v>80</v>
      </c>
      <c r="C169" s="157" t="str">
        <f>IF(ISBLANK('Payer Participation Data'!$B$18),"-",'Payer Participation Data'!$B$18)</f>
        <v>-</v>
      </c>
      <c r="D169" s="157" t="str">
        <f>IF(ISBLANK('Payer Participation Data'!$C$18),"-",'Payer Participation Data'!$C$18)</f>
        <v>-</v>
      </c>
      <c r="E169" s="157" t="str">
        <f>IF(ISBLANK('Payer Participation Data'!$D$18),"-",'Payer Participation Data'!$D$18)</f>
        <v>-</v>
      </c>
      <c r="F169" s="157" t="str">
        <f>IF(ISBLANK('Payer Participation Data'!$E$18),"-",'Payer Participation Data'!$E$18)</f>
        <v>-</v>
      </c>
      <c r="G169" s="102">
        <v>3</v>
      </c>
      <c r="H169" s="102" t="s">
        <v>64</v>
      </c>
      <c r="I169" s="102" t="s">
        <v>64</v>
      </c>
      <c r="J169" s="102" t="str">
        <f t="shared" si="10"/>
        <v>BaselineBaseline3</v>
      </c>
      <c r="K169" s="102" t="s">
        <v>30</v>
      </c>
      <c r="L169" s="224">
        <f>IF(ISNA(SUMIFS(INDEX('Payer Participation Data'!$F$10:$BM$59,0,MATCH(CONCATENATE($J169,L$6),'Payer Participation Data'!$F$8:$BM$8,0)),'Payer Participation Data'!$B$10:$B$59,$C169,'Payer Participation Data'!$C$10:$C$59,$D169)),"-",SUMIFS(INDEX('Payer Participation Data'!$F$10:$BM$59,0,MATCH(CONCATENATE($J169,L$6),'Payer Participation Data'!$F$8:$BM$8,0)),'Payer Participation Data'!$B$10:$B$59,$C169,'Payer Participation Data'!$C$10:$C$59,$D169))</f>
        <v>0</v>
      </c>
      <c r="M169" s="225">
        <f>IF(ISNA(SUMIFS(INDEX('Payer Participation Data'!$F$10:$BM$59,0,MATCH(CONCATENATE($J169,M$6),'Payer Participation Data'!$F$8:$BM$8,0)),'Payer Participation Data'!$B$10:$B$59,$C169,'Payer Participation Data'!$C$10:$C$59,$D169)),"-",SUMIFS(INDEX('Payer Participation Data'!$F$10:$BM$59,0,MATCH(CONCATENATE($J169,M$6),'Payer Participation Data'!$F$8:$BM$8,0)),'Payer Participation Data'!$B$10:$B$59,$C169,'Payer Participation Data'!$C$10:$C$59,$D169))</f>
        <v>0</v>
      </c>
      <c r="N169" s="103"/>
    </row>
    <row r="170" spans="2:14" outlineLevel="1" x14ac:dyDescent="0.35">
      <c r="B170" s="126" t="s">
        <v>80</v>
      </c>
      <c r="C170" s="169" t="str">
        <f>IF(ISBLANK('Payer Participation Data'!$B$18),"-",'Payer Participation Data'!$B$18)</f>
        <v>-</v>
      </c>
      <c r="D170" s="169" t="str">
        <f>IF(ISBLANK('Payer Participation Data'!$C$18),"-",'Payer Participation Data'!$C$18)</f>
        <v>-</v>
      </c>
      <c r="E170" s="169" t="str">
        <f>IF(ISBLANK('Payer Participation Data'!$D$18),"-",'Payer Participation Data'!$D$18)</f>
        <v>-</v>
      </c>
      <c r="F170" s="169" t="str">
        <f>IF(ISBLANK('Payer Participation Data'!$E$18),"-",'Payer Participation Data'!$E$18)</f>
        <v>-</v>
      </c>
      <c r="G170" s="104">
        <v>4</v>
      </c>
      <c r="H170" s="104" t="s">
        <v>64</v>
      </c>
      <c r="I170" s="104" t="s">
        <v>64</v>
      </c>
      <c r="J170" s="104" t="str">
        <f t="shared" si="10"/>
        <v>BaselineBaseline4</v>
      </c>
      <c r="K170" s="104" t="s">
        <v>30</v>
      </c>
      <c r="L170" s="222">
        <f>IF(ISNA(SUMIFS(INDEX('Payer Participation Data'!$F$10:$BM$59,0,MATCH(CONCATENATE($J170,L$6),'Payer Participation Data'!$F$8:$BM$8,0)),'Payer Participation Data'!$B$10:$B$59,$C170,'Payer Participation Data'!$C$10:$C$59,$D170)),"-",SUMIFS(INDEX('Payer Participation Data'!$F$10:$BM$59,0,MATCH(CONCATENATE($J170,L$6),'Payer Participation Data'!$F$8:$BM$8,0)),'Payer Participation Data'!$B$10:$B$59,$C170,'Payer Participation Data'!$C$10:$C$59,$D170))</f>
        <v>0</v>
      </c>
      <c r="M170" s="223">
        <f>IF(ISNA(SUMIFS(INDEX('Payer Participation Data'!$F$10:$BM$59,0,MATCH(CONCATENATE($J170,M$6),'Payer Participation Data'!$F$8:$BM$8,0)),'Payer Participation Data'!$B$10:$B$59,$C170,'Payer Participation Data'!$C$10:$C$59,$D170)),"-",SUMIFS(INDEX('Payer Participation Data'!$F$10:$BM$59,0,MATCH(CONCATENATE($J170,M$6),'Payer Participation Data'!$F$8:$BM$8,0)),'Payer Participation Data'!$B$10:$B$59,$C170,'Payer Participation Data'!$C$10:$C$59,$D170))</f>
        <v>0</v>
      </c>
      <c r="N170" s="105"/>
    </row>
    <row r="171" spans="2:14" outlineLevel="1" x14ac:dyDescent="0.35">
      <c r="B171" s="124" t="s">
        <v>80</v>
      </c>
      <c r="C171" s="157" t="str">
        <f>IF(ISBLANK('Payer Participation Data'!$B$18),"-",'Payer Participation Data'!$B$18)</f>
        <v>-</v>
      </c>
      <c r="D171" s="157" t="str">
        <f>IF(ISBLANK('Payer Participation Data'!$C$18),"-",'Payer Participation Data'!$C$18)</f>
        <v>-</v>
      </c>
      <c r="E171" s="157" t="str">
        <f>IF(ISBLANK('Payer Participation Data'!$D$18),"-",'Payer Participation Data'!$D$18)</f>
        <v>-</v>
      </c>
      <c r="F171" s="157" t="str">
        <f>IF(ISBLANK('Payer Participation Data'!$E$18),"-",'Payer Participation Data'!$E$18)</f>
        <v>-</v>
      </c>
      <c r="G171" s="102">
        <v>1</v>
      </c>
      <c r="H171" s="102">
        <v>1</v>
      </c>
      <c r="I171" s="102">
        <v>5</v>
      </c>
      <c r="J171" s="102" t="str">
        <f t="shared" si="10"/>
        <v>151</v>
      </c>
      <c r="K171" s="102" t="s">
        <v>30</v>
      </c>
      <c r="L171" s="224">
        <f>IF(ISNA(SUMIFS(INDEX('Payer Participation Data'!$F$10:$BM$59,0,MATCH(CONCATENATE($J171,L$6),'Payer Participation Data'!$F$8:$BM$8,0)),'Payer Participation Data'!$B$10:$B$59,$C171,'Payer Participation Data'!$C$10:$C$59,$D171)),"-",SUMIFS(INDEX('Payer Participation Data'!$F$10:$BM$59,0,MATCH(CONCATENATE($J171,L$6),'Payer Participation Data'!$F$8:$BM$8,0)),'Payer Participation Data'!$B$10:$B$59,$C171,'Payer Participation Data'!$C$10:$C$59,$D171))</f>
        <v>0</v>
      </c>
      <c r="M171" s="225">
        <f>IF(ISNA(SUMIFS(INDEX('Payer Participation Data'!$F$10:$BM$59,0,MATCH(CONCATENATE($J171,M$6),'Payer Participation Data'!$F$8:$BM$8,0)),'Payer Participation Data'!$B$10:$B$59,$C171,'Payer Participation Data'!$C$10:$C$59,$D171)),"-",SUMIFS(INDEX('Payer Participation Data'!$F$10:$BM$59,0,MATCH(CONCATENATE($J171,M$6),'Payer Participation Data'!$F$8:$BM$8,0)),'Payer Participation Data'!$B$10:$B$59,$C171,'Payer Participation Data'!$C$10:$C$59,$D171))</f>
        <v>0</v>
      </c>
      <c r="N171" s="103"/>
    </row>
    <row r="172" spans="2:14" outlineLevel="1" x14ac:dyDescent="0.35">
      <c r="B172" s="126" t="s">
        <v>80</v>
      </c>
      <c r="C172" s="169" t="str">
        <f>IF(ISBLANK('Payer Participation Data'!$B$18),"-",'Payer Participation Data'!$B$18)</f>
        <v>-</v>
      </c>
      <c r="D172" s="169" t="str">
        <f>IF(ISBLANK('Payer Participation Data'!$C$18),"-",'Payer Participation Data'!$C$18)</f>
        <v>-</v>
      </c>
      <c r="E172" s="169" t="str">
        <f>IF(ISBLANK('Payer Participation Data'!$D$18),"-",'Payer Participation Data'!$D$18)</f>
        <v>-</v>
      </c>
      <c r="F172" s="169" t="str">
        <f>IF(ISBLANK('Payer Participation Data'!$E$18),"-",'Payer Participation Data'!$E$18)</f>
        <v>-</v>
      </c>
      <c r="G172" s="104">
        <v>2</v>
      </c>
      <c r="H172" s="104">
        <v>1</v>
      </c>
      <c r="I172" s="104">
        <v>5</v>
      </c>
      <c r="J172" s="104" t="str">
        <f t="shared" si="10"/>
        <v>152</v>
      </c>
      <c r="K172" s="104" t="s">
        <v>30</v>
      </c>
      <c r="L172" s="222">
        <f>IF(ISNA(SUMIFS(INDEX('Payer Participation Data'!$F$10:$BM$59,0,MATCH(CONCATENATE($J172,L$6),'Payer Participation Data'!$F$8:$BM$8,0)),'Payer Participation Data'!$B$10:$B$59,$C172,'Payer Participation Data'!$C$10:$C$59,$D172)),"-",SUMIFS(INDEX('Payer Participation Data'!$F$10:$BM$59,0,MATCH(CONCATENATE($J172,L$6),'Payer Participation Data'!$F$8:$BM$8,0)),'Payer Participation Data'!$B$10:$B$59,$C172,'Payer Participation Data'!$C$10:$C$59,$D172))</f>
        <v>0</v>
      </c>
      <c r="M172" s="223">
        <f>IF(ISNA(SUMIFS(INDEX('Payer Participation Data'!$F$10:$BM$59,0,MATCH(CONCATENATE($J172,M$6),'Payer Participation Data'!$F$8:$BM$8,0)),'Payer Participation Data'!$B$10:$B$59,$C172,'Payer Participation Data'!$C$10:$C$59,$D172)),"-",SUMIFS(INDEX('Payer Participation Data'!$F$10:$BM$59,0,MATCH(CONCATENATE($J172,M$6),'Payer Participation Data'!$F$8:$BM$8,0)),'Payer Participation Data'!$B$10:$B$59,$C172,'Payer Participation Data'!$C$10:$C$59,$D172))</f>
        <v>0</v>
      </c>
      <c r="N172" s="105"/>
    </row>
    <row r="173" spans="2:14" outlineLevel="1" x14ac:dyDescent="0.35">
      <c r="B173" s="124" t="s">
        <v>80</v>
      </c>
      <c r="C173" s="157" t="str">
        <f>IF(ISBLANK('Payer Participation Data'!$B$18),"-",'Payer Participation Data'!$B$18)</f>
        <v>-</v>
      </c>
      <c r="D173" s="157" t="str">
        <f>IF(ISBLANK('Payer Participation Data'!$C$18),"-",'Payer Participation Data'!$C$18)</f>
        <v>-</v>
      </c>
      <c r="E173" s="157" t="str">
        <f>IF(ISBLANK('Payer Participation Data'!$D$18),"-",'Payer Participation Data'!$D$18)</f>
        <v>-</v>
      </c>
      <c r="F173" s="157" t="str">
        <f>IF(ISBLANK('Payer Participation Data'!$E$18),"-",'Payer Participation Data'!$E$18)</f>
        <v>-</v>
      </c>
      <c r="G173" s="102">
        <v>3</v>
      </c>
      <c r="H173" s="102">
        <v>1</v>
      </c>
      <c r="I173" s="102">
        <v>5</v>
      </c>
      <c r="J173" s="102" t="str">
        <f t="shared" si="10"/>
        <v>153</v>
      </c>
      <c r="K173" s="102" t="s">
        <v>30</v>
      </c>
      <c r="L173" s="224">
        <f>IF(ISNA(SUMIFS(INDEX('Payer Participation Data'!$F$10:$BM$59,0,MATCH(CONCATENATE($J173,L$6),'Payer Participation Data'!$F$8:$BM$8,0)),'Payer Participation Data'!$B$10:$B$59,$C173,'Payer Participation Data'!$C$10:$C$59,$D173)),"-",SUMIFS(INDEX('Payer Participation Data'!$F$10:$BM$59,0,MATCH(CONCATENATE($J173,L$6),'Payer Participation Data'!$F$8:$BM$8,0)),'Payer Participation Data'!$B$10:$B$59,$C173,'Payer Participation Data'!$C$10:$C$59,$D173))</f>
        <v>0</v>
      </c>
      <c r="M173" s="225">
        <f>IF(ISNA(SUMIFS(INDEX('Payer Participation Data'!$F$10:$BM$59,0,MATCH(CONCATENATE($J173,M$6),'Payer Participation Data'!$F$8:$BM$8,0)),'Payer Participation Data'!$B$10:$B$59,$C173,'Payer Participation Data'!$C$10:$C$59,$D173)),"-",SUMIFS(INDEX('Payer Participation Data'!$F$10:$BM$59,0,MATCH(CONCATENATE($J173,M$6),'Payer Participation Data'!$F$8:$BM$8,0)),'Payer Participation Data'!$B$10:$B$59,$C173,'Payer Participation Data'!$C$10:$C$59,$D173))</f>
        <v>0</v>
      </c>
      <c r="N173" s="103"/>
    </row>
    <row r="174" spans="2:14" outlineLevel="1" x14ac:dyDescent="0.35">
      <c r="B174" s="126" t="s">
        <v>80</v>
      </c>
      <c r="C174" s="169" t="str">
        <f>IF(ISBLANK('Payer Participation Data'!$B$18),"-",'Payer Participation Data'!$B$18)</f>
        <v>-</v>
      </c>
      <c r="D174" s="169" t="str">
        <f>IF(ISBLANK('Payer Participation Data'!$C$18),"-",'Payer Participation Data'!$C$18)</f>
        <v>-</v>
      </c>
      <c r="E174" s="169" t="str">
        <f>IF(ISBLANK('Payer Participation Data'!$D$18),"-",'Payer Participation Data'!$D$18)</f>
        <v>-</v>
      </c>
      <c r="F174" s="169" t="str">
        <f>IF(ISBLANK('Payer Participation Data'!$E$18),"-",'Payer Participation Data'!$E$18)</f>
        <v>-</v>
      </c>
      <c r="G174" s="104">
        <v>4</v>
      </c>
      <c r="H174" s="104">
        <v>1</v>
      </c>
      <c r="I174" s="104">
        <v>5</v>
      </c>
      <c r="J174" s="104" t="str">
        <f t="shared" si="10"/>
        <v>154</v>
      </c>
      <c r="K174" s="104" t="s">
        <v>30</v>
      </c>
      <c r="L174" s="222">
        <f>IF(ISNA(SUMIFS(INDEX('Payer Participation Data'!$F$10:$BM$59,0,MATCH(CONCATENATE($J174,L$6),'Payer Participation Data'!$F$8:$BM$8,0)),'Payer Participation Data'!$B$10:$B$59,$C174,'Payer Participation Data'!$C$10:$C$59,$D174)),"-",SUMIFS(INDEX('Payer Participation Data'!$F$10:$BM$59,0,MATCH(CONCATENATE($J174,L$6),'Payer Participation Data'!$F$8:$BM$8,0)),'Payer Participation Data'!$B$10:$B$59,$C174,'Payer Participation Data'!$C$10:$C$59,$D174))</f>
        <v>0</v>
      </c>
      <c r="M174" s="223">
        <f>IF(ISNA(SUMIFS(INDEX('Payer Participation Data'!$F$10:$BM$59,0,MATCH(CONCATENATE($J174,M$6),'Payer Participation Data'!$F$8:$BM$8,0)),'Payer Participation Data'!$B$10:$B$59,$C174,'Payer Participation Data'!$C$10:$C$59,$D174)),"-",SUMIFS(INDEX('Payer Participation Data'!$F$10:$BM$59,0,MATCH(CONCATENATE($J174,M$6),'Payer Participation Data'!$F$8:$BM$8,0)),'Payer Participation Data'!$B$10:$B$59,$C174,'Payer Participation Data'!$C$10:$C$59,$D174))</f>
        <v>0</v>
      </c>
      <c r="N174" s="105"/>
    </row>
    <row r="175" spans="2:14" outlineLevel="1" x14ac:dyDescent="0.35">
      <c r="B175" s="124" t="s">
        <v>80</v>
      </c>
      <c r="C175" s="157" t="str">
        <f>IF(ISBLANK('Payer Participation Data'!$B$18),"-",'Payer Participation Data'!$B$18)</f>
        <v>-</v>
      </c>
      <c r="D175" s="157" t="str">
        <f>IF(ISBLANK('Payer Participation Data'!$C$18),"-",'Payer Participation Data'!$C$18)</f>
        <v>-</v>
      </c>
      <c r="E175" s="157" t="str">
        <f>IF(ISBLANK('Payer Participation Data'!$D$18),"-",'Payer Participation Data'!$D$18)</f>
        <v>-</v>
      </c>
      <c r="F175" s="157" t="str">
        <f>IF(ISBLANK('Payer Participation Data'!$E$18),"-",'Payer Participation Data'!$E$18)</f>
        <v>-</v>
      </c>
      <c r="G175" s="102">
        <v>1</v>
      </c>
      <c r="H175" s="102">
        <v>2</v>
      </c>
      <c r="I175" s="102">
        <v>5</v>
      </c>
      <c r="J175" s="102" t="str">
        <f t="shared" si="10"/>
        <v>251</v>
      </c>
      <c r="K175" s="102" t="s">
        <v>30</v>
      </c>
      <c r="L175" s="224">
        <f>IF(ISNA(SUMIFS(INDEX('Payer Participation Data'!$F$10:$BM$59,0,MATCH(CONCATENATE($J175,L$6),'Payer Participation Data'!$F$8:$BM$8,0)),'Payer Participation Data'!$B$10:$B$59,$C175,'Payer Participation Data'!$C$10:$C$59,$D175)),"-",SUMIFS(INDEX('Payer Participation Data'!$F$10:$BM$59,0,MATCH(CONCATENATE($J175,L$6),'Payer Participation Data'!$F$8:$BM$8,0)),'Payer Participation Data'!$B$10:$B$59,$C175,'Payer Participation Data'!$C$10:$C$59,$D175))</f>
        <v>0</v>
      </c>
      <c r="M175" s="225">
        <f>IF(ISNA(SUMIFS(INDEX('Payer Participation Data'!$F$10:$BM$59,0,MATCH(CONCATENATE($J175,M$6),'Payer Participation Data'!$F$8:$BM$8,0)),'Payer Participation Data'!$B$10:$B$59,$C175,'Payer Participation Data'!$C$10:$C$59,$D175)),"-",SUMIFS(INDEX('Payer Participation Data'!$F$10:$BM$59,0,MATCH(CONCATENATE($J175,M$6),'Payer Participation Data'!$F$8:$BM$8,0)),'Payer Participation Data'!$B$10:$B$59,$C175,'Payer Participation Data'!$C$10:$C$59,$D175))</f>
        <v>0</v>
      </c>
      <c r="N175" s="103"/>
    </row>
    <row r="176" spans="2:14" outlineLevel="1" x14ac:dyDescent="0.35">
      <c r="B176" s="126" t="s">
        <v>80</v>
      </c>
      <c r="C176" s="169" t="str">
        <f>IF(ISBLANK('Payer Participation Data'!$B$18),"-",'Payer Participation Data'!$B$18)</f>
        <v>-</v>
      </c>
      <c r="D176" s="169" t="str">
        <f>IF(ISBLANK('Payer Participation Data'!$C$18),"-",'Payer Participation Data'!$C$18)</f>
        <v>-</v>
      </c>
      <c r="E176" s="169" t="str">
        <f>IF(ISBLANK('Payer Participation Data'!$D$18),"-",'Payer Participation Data'!$D$18)</f>
        <v>-</v>
      </c>
      <c r="F176" s="169" t="str">
        <f>IF(ISBLANK('Payer Participation Data'!$E$18),"-",'Payer Participation Data'!$E$18)</f>
        <v>-</v>
      </c>
      <c r="G176" s="104">
        <v>2</v>
      </c>
      <c r="H176" s="104">
        <v>2</v>
      </c>
      <c r="I176" s="104">
        <v>5</v>
      </c>
      <c r="J176" s="104" t="str">
        <f t="shared" si="10"/>
        <v>252</v>
      </c>
      <c r="K176" s="104" t="s">
        <v>30</v>
      </c>
      <c r="L176" s="222">
        <f>IF(ISNA(SUMIFS(INDEX('Payer Participation Data'!$F$10:$BM$59,0,MATCH(CONCATENATE($J176,L$6),'Payer Participation Data'!$F$8:$BM$8,0)),'Payer Participation Data'!$B$10:$B$59,$C176,'Payer Participation Data'!$C$10:$C$59,$D176)),"-",SUMIFS(INDEX('Payer Participation Data'!$F$10:$BM$59,0,MATCH(CONCATENATE($J176,L$6),'Payer Participation Data'!$F$8:$BM$8,0)),'Payer Participation Data'!$B$10:$B$59,$C176,'Payer Participation Data'!$C$10:$C$59,$D176))</f>
        <v>0</v>
      </c>
      <c r="M176" s="223">
        <f>IF(ISNA(SUMIFS(INDEX('Payer Participation Data'!$F$10:$BM$59,0,MATCH(CONCATENATE($J176,M$6),'Payer Participation Data'!$F$8:$BM$8,0)),'Payer Participation Data'!$B$10:$B$59,$C176,'Payer Participation Data'!$C$10:$C$59,$D176)),"-",SUMIFS(INDEX('Payer Participation Data'!$F$10:$BM$59,0,MATCH(CONCATENATE($J176,M$6),'Payer Participation Data'!$F$8:$BM$8,0)),'Payer Participation Data'!$B$10:$B$59,$C176,'Payer Participation Data'!$C$10:$C$59,$D176))</f>
        <v>0</v>
      </c>
      <c r="N176" s="105"/>
    </row>
    <row r="177" spans="2:14" outlineLevel="1" x14ac:dyDescent="0.35">
      <c r="B177" s="124" t="s">
        <v>80</v>
      </c>
      <c r="C177" s="157" t="str">
        <f>IF(ISBLANK('Payer Participation Data'!$B$18),"-",'Payer Participation Data'!$B$18)</f>
        <v>-</v>
      </c>
      <c r="D177" s="157" t="str">
        <f>IF(ISBLANK('Payer Participation Data'!$C$18),"-",'Payer Participation Data'!$C$18)</f>
        <v>-</v>
      </c>
      <c r="E177" s="157" t="str">
        <f>IF(ISBLANK('Payer Participation Data'!$D$18),"-",'Payer Participation Data'!$D$18)</f>
        <v>-</v>
      </c>
      <c r="F177" s="157" t="str">
        <f>IF(ISBLANK('Payer Participation Data'!$E$18),"-",'Payer Participation Data'!$E$18)</f>
        <v>-</v>
      </c>
      <c r="G177" s="102">
        <v>3</v>
      </c>
      <c r="H177" s="102">
        <v>2</v>
      </c>
      <c r="I177" s="102">
        <v>5</v>
      </c>
      <c r="J177" s="102" t="str">
        <f t="shared" si="10"/>
        <v>253</v>
      </c>
      <c r="K177" s="102" t="s">
        <v>30</v>
      </c>
      <c r="L177" s="224">
        <f>IF(ISNA(SUMIFS(INDEX('Payer Participation Data'!$F$10:$BM$59,0,MATCH(CONCATENATE($J177,L$6),'Payer Participation Data'!$F$8:$BM$8,0)),'Payer Participation Data'!$B$10:$B$59,$C177,'Payer Participation Data'!$C$10:$C$59,$D177)),"-",SUMIFS(INDEX('Payer Participation Data'!$F$10:$BM$59,0,MATCH(CONCATENATE($J177,L$6),'Payer Participation Data'!$F$8:$BM$8,0)),'Payer Participation Data'!$B$10:$B$59,$C177,'Payer Participation Data'!$C$10:$C$59,$D177))</f>
        <v>0</v>
      </c>
      <c r="M177" s="225">
        <f>IF(ISNA(SUMIFS(INDEX('Payer Participation Data'!$F$10:$BM$59,0,MATCH(CONCATENATE($J177,M$6),'Payer Participation Data'!$F$8:$BM$8,0)),'Payer Participation Data'!$B$10:$B$59,$C177,'Payer Participation Data'!$C$10:$C$59,$D177)),"-",SUMIFS(INDEX('Payer Participation Data'!$F$10:$BM$59,0,MATCH(CONCATENATE($J177,M$6),'Payer Participation Data'!$F$8:$BM$8,0)),'Payer Participation Data'!$B$10:$B$59,$C177,'Payer Participation Data'!$C$10:$C$59,$D177))</f>
        <v>0</v>
      </c>
      <c r="N177" s="103"/>
    </row>
    <row r="178" spans="2:14" outlineLevel="1" x14ac:dyDescent="0.35">
      <c r="B178" s="126" t="s">
        <v>80</v>
      </c>
      <c r="C178" s="169" t="str">
        <f>IF(ISBLANK('Payer Participation Data'!$B$18),"-",'Payer Participation Data'!$B$18)</f>
        <v>-</v>
      </c>
      <c r="D178" s="169" t="str">
        <f>IF(ISBLANK('Payer Participation Data'!$C$18),"-",'Payer Participation Data'!$C$18)</f>
        <v>-</v>
      </c>
      <c r="E178" s="169" t="str">
        <f>IF(ISBLANK('Payer Participation Data'!$D$18),"-",'Payer Participation Data'!$D$18)</f>
        <v>-</v>
      </c>
      <c r="F178" s="169" t="str">
        <f>IF(ISBLANK('Payer Participation Data'!$E$18),"-",'Payer Participation Data'!$E$18)</f>
        <v>-</v>
      </c>
      <c r="G178" s="104">
        <v>4</v>
      </c>
      <c r="H178" s="104">
        <v>2</v>
      </c>
      <c r="I178" s="104">
        <v>5</v>
      </c>
      <c r="J178" s="104" t="str">
        <f t="shared" si="10"/>
        <v>254</v>
      </c>
      <c r="K178" s="104" t="s">
        <v>30</v>
      </c>
      <c r="L178" s="222">
        <f>IF(ISNA(SUMIFS(INDEX('Payer Participation Data'!$F$10:$BM$59,0,MATCH(CONCATENATE($J178,L$6),'Payer Participation Data'!$F$8:$BM$8,0)),'Payer Participation Data'!$B$10:$B$59,$C178,'Payer Participation Data'!$C$10:$C$59,$D178)),"-",SUMIFS(INDEX('Payer Participation Data'!$F$10:$BM$59,0,MATCH(CONCATENATE($J178,L$6),'Payer Participation Data'!$F$8:$BM$8,0)),'Payer Participation Data'!$B$10:$B$59,$C178,'Payer Participation Data'!$C$10:$C$59,$D178))</f>
        <v>0</v>
      </c>
      <c r="M178" s="223">
        <f>IF(ISNA(SUMIFS(INDEX('Payer Participation Data'!$F$10:$BM$59,0,MATCH(CONCATENATE($J178,M$6),'Payer Participation Data'!$F$8:$BM$8,0)),'Payer Participation Data'!$B$10:$B$59,$C178,'Payer Participation Data'!$C$10:$C$59,$D178)),"-",SUMIFS(INDEX('Payer Participation Data'!$F$10:$BM$59,0,MATCH(CONCATENATE($J178,M$6),'Payer Participation Data'!$F$8:$BM$8,0)),'Payer Participation Data'!$B$10:$B$59,$C178,'Payer Participation Data'!$C$10:$C$59,$D178))</f>
        <v>0</v>
      </c>
      <c r="N178" s="105"/>
    </row>
    <row r="179" spans="2:14" outlineLevel="1" x14ac:dyDescent="0.35">
      <c r="B179" s="124" t="s">
        <v>80</v>
      </c>
      <c r="C179" s="157" t="str">
        <f>IF(ISBLANK('Payer Participation Data'!$B$18),"-",'Payer Participation Data'!$B$18)</f>
        <v>-</v>
      </c>
      <c r="D179" s="157" t="str">
        <f>IF(ISBLANK('Payer Participation Data'!$C$18),"-",'Payer Participation Data'!$C$18)</f>
        <v>-</v>
      </c>
      <c r="E179" s="157" t="str">
        <f>IF(ISBLANK('Payer Participation Data'!$D$18),"-",'Payer Participation Data'!$D$18)</f>
        <v>-</v>
      </c>
      <c r="F179" s="157" t="str">
        <f>IF(ISBLANK('Payer Participation Data'!$E$18),"-",'Payer Participation Data'!$E$18)</f>
        <v>-</v>
      </c>
      <c r="G179" s="102">
        <v>1</v>
      </c>
      <c r="H179" s="102">
        <v>3</v>
      </c>
      <c r="I179" s="102">
        <v>5</v>
      </c>
      <c r="J179" s="102" t="str">
        <f t="shared" si="10"/>
        <v>351</v>
      </c>
      <c r="K179" s="102" t="s">
        <v>30</v>
      </c>
      <c r="L179" s="224">
        <f>IF(ISNA(SUMIFS(INDEX('Payer Participation Data'!$F$10:$BM$59,0,MATCH(CONCATENATE($J179,L$6),'Payer Participation Data'!$F$8:$BM$8,0)),'Payer Participation Data'!$B$10:$B$59,$C179,'Payer Participation Data'!$C$10:$C$59,$D179)),"-",SUMIFS(INDEX('Payer Participation Data'!$F$10:$BM$59,0,MATCH(CONCATENATE($J179,L$6),'Payer Participation Data'!$F$8:$BM$8,0)),'Payer Participation Data'!$B$10:$B$59,$C179,'Payer Participation Data'!$C$10:$C$59,$D179))</f>
        <v>0</v>
      </c>
      <c r="M179" s="225">
        <f>IF(ISNA(SUMIFS(INDEX('Payer Participation Data'!$F$10:$BM$59,0,MATCH(CONCATENATE($J179,M$6),'Payer Participation Data'!$F$8:$BM$8,0)),'Payer Participation Data'!$B$10:$B$59,$C179,'Payer Participation Data'!$C$10:$C$59,$D179)),"-",SUMIFS(INDEX('Payer Participation Data'!$F$10:$BM$59,0,MATCH(CONCATENATE($J179,M$6),'Payer Participation Data'!$F$8:$BM$8,0)),'Payer Participation Data'!$B$10:$B$59,$C179,'Payer Participation Data'!$C$10:$C$59,$D179))</f>
        <v>0</v>
      </c>
      <c r="N179" s="103"/>
    </row>
    <row r="180" spans="2:14" outlineLevel="1" x14ac:dyDescent="0.35">
      <c r="B180" s="126" t="s">
        <v>80</v>
      </c>
      <c r="C180" s="169" t="str">
        <f>IF(ISBLANK('Payer Participation Data'!$B$18),"-",'Payer Participation Data'!$B$18)</f>
        <v>-</v>
      </c>
      <c r="D180" s="169" t="str">
        <f>IF(ISBLANK('Payer Participation Data'!$C$18),"-",'Payer Participation Data'!$C$18)</f>
        <v>-</v>
      </c>
      <c r="E180" s="169" t="str">
        <f>IF(ISBLANK('Payer Participation Data'!$D$18),"-",'Payer Participation Data'!$D$18)</f>
        <v>-</v>
      </c>
      <c r="F180" s="169" t="str">
        <f>IF(ISBLANK('Payer Participation Data'!$E$18),"-",'Payer Participation Data'!$E$18)</f>
        <v>-</v>
      </c>
      <c r="G180" s="104">
        <v>2</v>
      </c>
      <c r="H180" s="104">
        <v>3</v>
      </c>
      <c r="I180" s="104">
        <v>5</v>
      </c>
      <c r="J180" s="104" t="str">
        <f t="shared" si="10"/>
        <v>352</v>
      </c>
      <c r="K180" s="104" t="s">
        <v>30</v>
      </c>
      <c r="L180" s="222">
        <f>IF(ISNA(SUMIFS(INDEX('Payer Participation Data'!$F$10:$BM$59,0,MATCH(CONCATENATE($J180,L$6),'Payer Participation Data'!$F$8:$BM$8,0)),'Payer Participation Data'!$B$10:$B$59,$C180,'Payer Participation Data'!$C$10:$C$59,$D180)),"-",SUMIFS(INDEX('Payer Participation Data'!$F$10:$BM$59,0,MATCH(CONCATENATE($J180,L$6),'Payer Participation Data'!$F$8:$BM$8,0)),'Payer Participation Data'!$B$10:$B$59,$C180,'Payer Participation Data'!$C$10:$C$59,$D180))</f>
        <v>0</v>
      </c>
      <c r="M180" s="223">
        <f>IF(ISNA(SUMIFS(INDEX('Payer Participation Data'!$F$10:$BM$59,0,MATCH(CONCATENATE($J180,M$6),'Payer Participation Data'!$F$8:$BM$8,0)),'Payer Participation Data'!$B$10:$B$59,$C180,'Payer Participation Data'!$C$10:$C$59,$D180)),"-",SUMIFS(INDEX('Payer Participation Data'!$F$10:$BM$59,0,MATCH(CONCATENATE($J180,M$6),'Payer Participation Data'!$F$8:$BM$8,0)),'Payer Participation Data'!$B$10:$B$59,$C180,'Payer Participation Data'!$C$10:$C$59,$D180))</f>
        <v>0</v>
      </c>
      <c r="N180" s="105"/>
    </row>
    <row r="181" spans="2:14" outlineLevel="1" x14ac:dyDescent="0.35">
      <c r="B181" s="124" t="s">
        <v>80</v>
      </c>
      <c r="C181" s="157" t="str">
        <f>IF(ISBLANK('Payer Participation Data'!$B$18),"-",'Payer Participation Data'!$B$18)</f>
        <v>-</v>
      </c>
      <c r="D181" s="157" t="str">
        <f>IF(ISBLANK('Payer Participation Data'!$C$18),"-",'Payer Participation Data'!$C$18)</f>
        <v>-</v>
      </c>
      <c r="E181" s="157" t="str">
        <f>IF(ISBLANK('Payer Participation Data'!$D$18),"-",'Payer Participation Data'!$D$18)</f>
        <v>-</v>
      </c>
      <c r="F181" s="157" t="str">
        <f>IF(ISBLANK('Payer Participation Data'!$E$18),"-",'Payer Participation Data'!$E$18)</f>
        <v>-</v>
      </c>
      <c r="G181" s="102">
        <v>3</v>
      </c>
      <c r="H181" s="102">
        <v>3</v>
      </c>
      <c r="I181" s="102">
        <v>5</v>
      </c>
      <c r="J181" s="102" t="str">
        <f t="shared" si="10"/>
        <v>353</v>
      </c>
      <c r="K181" s="102" t="s">
        <v>30</v>
      </c>
      <c r="L181" s="224">
        <f>IF(ISNA(SUMIFS(INDEX('Payer Participation Data'!$F$10:$BM$59,0,MATCH(CONCATENATE($J181,L$6),'Payer Participation Data'!$F$8:$BM$8,0)),'Payer Participation Data'!$B$10:$B$59,$C181,'Payer Participation Data'!$C$10:$C$59,$D181)),"-",SUMIFS(INDEX('Payer Participation Data'!$F$10:$BM$59,0,MATCH(CONCATENATE($J181,L$6),'Payer Participation Data'!$F$8:$BM$8,0)),'Payer Participation Data'!$B$10:$B$59,$C181,'Payer Participation Data'!$C$10:$C$59,$D181))</f>
        <v>0</v>
      </c>
      <c r="M181" s="225">
        <f>IF(ISNA(SUMIFS(INDEX('Payer Participation Data'!$F$10:$BM$59,0,MATCH(CONCATENATE($J181,M$6),'Payer Participation Data'!$F$8:$BM$8,0)),'Payer Participation Data'!$B$10:$B$59,$C181,'Payer Participation Data'!$C$10:$C$59,$D181)),"-",SUMIFS(INDEX('Payer Participation Data'!$F$10:$BM$59,0,MATCH(CONCATENATE($J181,M$6),'Payer Participation Data'!$F$8:$BM$8,0)),'Payer Participation Data'!$B$10:$B$59,$C181,'Payer Participation Data'!$C$10:$C$59,$D181))</f>
        <v>0</v>
      </c>
      <c r="N181" s="103"/>
    </row>
    <row r="182" spans="2:14" outlineLevel="1" x14ac:dyDescent="0.35">
      <c r="B182" s="126" t="s">
        <v>80</v>
      </c>
      <c r="C182" s="169" t="str">
        <f>IF(ISBLANK('Payer Participation Data'!$B$18),"-",'Payer Participation Data'!$B$18)</f>
        <v>-</v>
      </c>
      <c r="D182" s="169" t="str">
        <f>IF(ISBLANK('Payer Participation Data'!$C$18),"-",'Payer Participation Data'!$C$18)</f>
        <v>-</v>
      </c>
      <c r="E182" s="169" t="str">
        <f>IF(ISBLANK('Payer Participation Data'!$D$18),"-",'Payer Participation Data'!$D$18)</f>
        <v>-</v>
      </c>
      <c r="F182" s="169" t="str">
        <f>IF(ISBLANK('Payer Participation Data'!$E$18),"-",'Payer Participation Data'!$E$18)</f>
        <v>-</v>
      </c>
      <c r="G182" s="104">
        <v>4</v>
      </c>
      <c r="H182" s="104">
        <v>3</v>
      </c>
      <c r="I182" s="104">
        <v>5</v>
      </c>
      <c r="J182" s="104" t="str">
        <f t="shared" si="10"/>
        <v>354</v>
      </c>
      <c r="K182" s="104" t="s">
        <v>30</v>
      </c>
      <c r="L182" s="222">
        <f>IF(ISNA(SUMIFS(INDEX('Payer Participation Data'!$F$10:$BM$59,0,MATCH(CONCATENATE($J182,L$6),'Payer Participation Data'!$F$8:$BM$8,0)),'Payer Participation Data'!$B$10:$B$59,$C182,'Payer Participation Data'!$C$10:$C$59,$D182)),"-",SUMIFS(INDEX('Payer Participation Data'!$F$10:$BM$59,0,MATCH(CONCATENATE($J182,L$6),'Payer Participation Data'!$F$8:$BM$8,0)),'Payer Participation Data'!$B$10:$B$59,$C182,'Payer Participation Data'!$C$10:$C$59,$D182))</f>
        <v>0</v>
      </c>
      <c r="M182" s="223">
        <f>IF(ISNA(SUMIFS(INDEX('Payer Participation Data'!$F$10:$BM$59,0,MATCH(CONCATENATE($J182,M$6),'Payer Participation Data'!$F$8:$BM$8,0)),'Payer Participation Data'!$B$10:$B$59,$C182,'Payer Participation Data'!$C$10:$C$59,$D182)),"-",SUMIFS(INDEX('Payer Participation Data'!$F$10:$BM$59,0,MATCH(CONCATENATE($J182,M$6),'Payer Participation Data'!$F$8:$BM$8,0)),'Payer Participation Data'!$B$10:$B$59,$C182,'Payer Participation Data'!$C$10:$C$59,$D182))</f>
        <v>0</v>
      </c>
      <c r="N182" s="105"/>
    </row>
    <row r="183" spans="2:14" outlineLevel="1" x14ac:dyDescent="0.35">
      <c r="B183" s="124" t="s">
        <v>80</v>
      </c>
      <c r="C183" s="157" t="str">
        <f>IF(ISBLANK('Payer Participation Data'!$B$18),"-",'Payer Participation Data'!$B$18)</f>
        <v>-</v>
      </c>
      <c r="D183" s="157" t="str">
        <f>IF(ISBLANK('Payer Participation Data'!$C$18),"-",'Payer Participation Data'!$C$18)</f>
        <v>-</v>
      </c>
      <c r="E183" s="157" t="str">
        <f>IF(ISBLANK('Payer Participation Data'!$D$18),"-",'Payer Participation Data'!$D$18)</f>
        <v>-</v>
      </c>
      <c r="F183" s="157" t="str">
        <f>IF(ISBLANK('Payer Participation Data'!$E$18),"-",'Payer Participation Data'!$E$18)</f>
        <v>-</v>
      </c>
      <c r="G183" s="102">
        <v>1</v>
      </c>
      <c r="H183" s="102">
        <v>4</v>
      </c>
      <c r="I183" s="102">
        <v>5</v>
      </c>
      <c r="J183" s="102" t="str">
        <f t="shared" ref="J183:J186" si="11">CONCATENATE(H183,I183,G183)</f>
        <v>451</v>
      </c>
      <c r="K183" s="102" t="s">
        <v>30</v>
      </c>
      <c r="L183" s="224">
        <f>IF(ISNA(SUMIFS(INDEX('Payer Participation Data'!$F$10:$BM$59,0,MATCH(CONCATENATE($J183,L$6),'Payer Participation Data'!$F$8:$BM$8,0)),'Payer Participation Data'!$B$10:$B$59,$C183,'Payer Participation Data'!$C$10:$C$59,$D183)),"-",SUMIFS(INDEX('Payer Participation Data'!$F$10:$BM$59,0,MATCH(CONCATENATE($J183,L$6),'Payer Participation Data'!$F$8:$BM$8,0)),'Payer Participation Data'!$B$10:$B$59,$C183,'Payer Participation Data'!$C$10:$C$59,$D183))</f>
        <v>0</v>
      </c>
      <c r="M183" s="225">
        <f>IF(ISNA(SUMIFS(INDEX('Payer Participation Data'!$F$10:$BM$59,0,MATCH(CONCATENATE($J183,M$6),'Payer Participation Data'!$F$8:$BM$8,0)),'Payer Participation Data'!$B$10:$B$59,$C183,'Payer Participation Data'!$C$10:$C$59,$D183)),"-",SUMIFS(INDEX('Payer Participation Data'!$F$10:$BM$59,0,MATCH(CONCATENATE($J183,M$6),'Payer Participation Data'!$F$8:$BM$8,0)),'Payer Participation Data'!$B$10:$B$59,$C183,'Payer Participation Data'!$C$10:$C$59,$D183))</f>
        <v>0</v>
      </c>
      <c r="N183" s="105"/>
    </row>
    <row r="184" spans="2:14" outlineLevel="1" x14ac:dyDescent="0.35">
      <c r="B184" s="126" t="s">
        <v>80</v>
      </c>
      <c r="C184" s="169" t="str">
        <f>IF(ISBLANK('Payer Participation Data'!$B$18),"-",'Payer Participation Data'!$B$18)</f>
        <v>-</v>
      </c>
      <c r="D184" s="169" t="str">
        <f>IF(ISBLANK('Payer Participation Data'!$C$18),"-",'Payer Participation Data'!$C$18)</f>
        <v>-</v>
      </c>
      <c r="E184" s="169" t="str">
        <f>IF(ISBLANK('Payer Participation Data'!$D$18),"-",'Payer Participation Data'!$D$18)</f>
        <v>-</v>
      </c>
      <c r="F184" s="169" t="str">
        <f>IF(ISBLANK('Payer Participation Data'!$E$18),"-",'Payer Participation Data'!$E$18)</f>
        <v>-</v>
      </c>
      <c r="G184" s="104">
        <v>2</v>
      </c>
      <c r="H184" s="104">
        <v>4</v>
      </c>
      <c r="I184" s="104">
        <v>5</v>
      </c>
      <c r="J184" s="104" t="str">
        <f t="shared" si="11"/>
        <v>452</v>
      </c>
      <c r="K184" s="104" t="s">
        <v>30</v>
      </c>
      <c r="L184" s="222">
        <f>IF(ISNA(SUMIFS(INDEX('Payer Participation Data'!$F$10:$BM$59,0,MATCH(CONCATENATE($J184,L$6),'Payer Participation Data'!$F$8:$BM$8,0)),'Payer Participation Data'!$B$10:$B$59,$C184,'Payer Participation Data'!$C$10:$C$59,$D184)),"-",SUMIFS(INDEX('Payer Participation Data'!$F$10:$BM$59,0,MATCH(CONCATENATE($J184,L$6),'Payer Participation Data'!$F$8:$BM$8,0)),'Payer Participation Data'!$B$10:$B$59,$C184,'Payer Participation Data'!$C$10:$C$59,$D184))</f>
        <v>0</v>
      </c>
      <c r="M184" s="223">
        <f>IF(ISNA(SUMIFS(INDEX('Payer Participation Data'!$F$10:$BM$59,0,MATCH(CONCATENATE($J184,M$6),'Payer Participation Data'!$F$8:$BM$8,0)),'Payer Participation Data'!$B$10:$B$59,$C184,'Payer Participation Data'!$C$10:$C$59,$D184)),"-",SUMIFS(INDEX('Payer Participation Data'!$F$10:$BM$59,0,MATCH(CONCATENATE($J184,M$6),'Payer Participation Data'!$F$8:$BM$8,0)),'Payer Participation Data'!$B$10:$B$59,$C184,'Payer Participation Data'!$C$10:$C$59,$D184))</f>
        <v>0</v>
      </c>
      <c r="N184" s="105"/>
    </row>
    <row r="185" spans="2:14" outlineLevel="1" x14ac:dyDescent="0.35">
      <c r="B185" s="124" t="s">
        <v>80</v>
      </c>
      <c r="C185" s="157" t="str">
        <f>IF(ISBLANK('Payer Participation Data'!$B$18),"-",'Payer Participation Data'!$B$18)</f>
        <v>-</v>
      </c>
      <c r="D185" s="157" t="str">
        <f>IF(ISBLANK('Payer Participation Data'!$C$18),"-",'Payer Participation Data'!$C$18)</f>
        <v>-</v>
      </c>
      <c r="E185" s="157" t="str">
        <f>IF(ISBLANK('Payer Participation Data'!$D$18),"-",'Payer Participation Data'!$D$18)</f>
        <v>-</v>
      </c>
      <c r="F185" s="157" t="str">
        <f>IF(ISBLANK('Payer Participation Data'!$E$18),"-",'Payer Participation Data'!$E$18)</f>
        <v>-</v>
      </c>
      <c r="G185" s="102">
        <v>3</v>
      </c>
      <c r="H185" s="102">
        <v>4</v>
      </c>
      <c r="I185" s="102">
        <v>5</v>
      </c>
      <c r="J185" s="102" t="str">
        <f t="shared" si="11"/>
        <v>453</v>
      </c>
      <c r="K185" s="102" t="s">
        <v>30</v>
      </c>
      <c r="L185" s="224">
        <f>IF(ISNA(SUMIFS(INDEX('Payer Participation Data'!$F$10:$BM$59,0,MATCH(CONCATENATE($J185,L$6),'Payer Participation Data'!$F$8:$BM$8,0)),'Payer Participation Data'!$B$10:$B$59,$C185,'Payer Participation Data'!$C$10:$C$59,$D185)),"-",SUMIFS(INDEX('Payer Participation Data'!$F$10:$BM$59,0,MATCH(CONCATENATE($J185,L$6),'Payer Participation Data'!$F$8:$BM$8,0)),'Payer Participation Data'!$B$10:$B$59,$C185,'Payer Participation Data'!$C$10:$C$59,$D185))</f>
        <v>0</v>
      </c>
      <c r="M185" s="225">
        <f>IF(ISNA(SUMIFS(INDEX('Payer Participation Data'!$F$10:$BM$59,0,MATCH(CONCATENATE($J185,M$6),'Payer Participation Data'!$F$8:$BM$8,0)),'Payer Participation Data'!$B$10:$B$59,$C185,'Payer Participation Data'!$C$10:$C$59,$D185)),"-",SUMIFS(INDEX('Payer Participation Data'!$F$10:$BM$59,0,MATCH(CONCATENATE($J185,M$6),'Payer Participation Data'!$F$8:$BM$8,0)),'Payer Participation Data'!$B$10:$B$59,$C185,'Payer Participation Data'!$C$10:$C$59,$D185))</f>
        <v>0</v>
      </c>
      <c r="N185" s="105"/>
    </row>
    <row r="186" spans="2:14" outlineLevel="1" x14ac:dyDescent="0.35">
      <c r="B186" s="126" t="s">
        <v>80</v>
      </c>
      <c r="C186" s="169" t="str">
        <f>IF(ISBLANK('Payer Participation Data'!$B$18),"-",'Payer Participation Data'!$B$18)</f>
        <v>-</v>
      </c>
      <c r="D186" s="169" t="str">
        <f>IF(ISBLANK('Payer Participation Data'!$C$18),"-",'Payer Participation Data'!$C$18)</f>
        <v>-</v>
      </c>
      <c r="E186" s="169" t="str">
        <f>IF(ISBLANK('Payer Participation Data'!$D$18),"-",'Payer Participation Data'!$D$18)</f>
        <v>-</v>
      </c>
      <c r="F186" s="169" t="str">
        <f>IF(ISBLANK('Payer Participation Data'!$E$18),"-",'Payer Participation Data'!$E$18)</f>
        <v>-</v>
      </c>
      <c r="G186" s="104">
        <v>4</v>
      </c>
      <c r="H186" s="104">
        <v>4</v>
      </c>
      <c r="I186" s="104">
        <v>5</v>
      </c>
      <c r="J186" s="104" t="str">
        <f t="shared" si="11"/>
        <v>454</v>
      </c>
      <c r="K186" s="104" t="s">
        <v>30</v>
      </c>
      <c r="L186" s="222">
        <f>IF(ISNA(SUMIFS(INDEX('Payer Participation Data'!$F$10:$BM$59,0,MATCH(CONCATENATE($J186,L$6),'Payer Participation Data'!$F$8:$BM$8,0)),'Payer Participation Data'!$B$10:$B$59,$C186,'Payer Participation Data'!$C$10:$C$59,$D186)),"-",SUMIFS(INDEX('Payer Participation Data'!$F$10:$BM$59,0,MATCH(CONCATENATE($J186,L$6),'Payer Participation Data'!$F$8:$BM$8,0)),'Payer Participation Data'!$B$10:$B$59,$C186,'Payer Participation Data'!$C$10:$C$59,$D186))</f>
        <v>0</v>
      </c>
      <c r="M186" s="223">
        <f>IF(ISNA(SUMIFS(INDEX('Payer Participation Data'!$F$10:$BM$59,0,MATCH(CONCATENATE($J186,M$6),'Payer Participation Data'!$F$8:$BM$8,0)),'Payer Participation Data'!$B$10:$B$59,$C186,'Payer Participation Data'!$C$10:$C$59,$D186)),"-",SUMIFS(INDEX('Payer Participation Data'!$F$10:$BM$59,0,MATCH(CONCATENATE($J186,M$6),'Payer Participation Data'!$F$8:$BM$8,0)),'Payer Participation Data'!$B$10:$B$59,$C186,'Payer Participation Data'!$C$10:$C$59,$D186))</f>
        <v>0</v>
      </c>
      <c r="N186" s="105"/>
    </row>
    <row r="187" spans="2:14" outlineLevel="1" x14ac:dyDescent="0.35">
      <c r="B187" s="124" t="s">
        <v>80</v>
      </c>
      <c r="C187" s="157" t="str">
        <f>IF(ISBLANK('Payer Participation Data'!$B$19),"-",'Payer Participation Data'!$B$19)</f>
        <v>-</v>
      </c>
      <c r="D187" s="157" t="str">
        <f>IF(ISBLANK('Payer Participation Data'!$C$19),"-",'Payer Participation Data'!$C$19)</f>
        <v>-</v>
      </c>
      <c r="E187" s="157" t="str">
        <f>IF(ISBLANK('Payer Participation Data'!$D$19),"-",'Payer Participation Data'!$D$19)</f>
        <v>-</v>
      </c>
      <c r="F187" s="157" t="str">
        <f>IF(ISBLANK('Payer Participation Data'!$E$19),"-",'Payer Participation Data'!$E$19)</f>
        <v>-</v>
      </c>
      <c r="G187" s="102">
        <v>1</v>
      </c>
      <c r="H187" s="102" t="s">
        <v>64</v>
      </c>
      <c r="I187" s="102" t="s">
        <v>64</v>
      </c>
      <c r="J187" s="102" t="str">
        <f t="shared" si="10"/>
        <v>BaselineBaseline1</v>
      </c>
      <c r="K187" s="102" t="s">
        <v>30</v>
      </c>
      <c r="L187" s="224">
        <f>IF(ISNA(SUMIFS(INDEX('Payer Participation Data'!$F$10:$BM$59,0,MATCH(CONCATENATE($J187,L$6),'Payer Participation Data'!$F$8:$BM$8,0)),'Payer Participation Data'!$B$10:$B$59,$C187,'Payer Participation Data'!$C$10:$C$59,$D187)),"-",SUMIFS(INDEX('Payer Participation Data'!$F$10:$BM$59,0,MATCH(CONCATENATE($J187,L$6),'Payer Participation Data'!$F$8:$BM$8,0)),'Payer Participation Data'!$B$10:$B$59,$C187,'Payer Participation Data'!$C$10:$C$59,$D187))</f>
        <v>0</v>
      </c>
      <c r="M187" s="225">
        <f>IF(ISNA(SUMIFS(INDEX('Payer Participation Data'!$F$10:$BM$59,0,MATCH(CONCATENATE($J187,M$6),'Payer Participation Data'!$F$8:$BM$8,0)),'Payer Participation Data'!$B$10:$B$59,$C187,'Payer Participation Data'!$C$10:$C$59,$D187)),"-",SUMIFS(INDEX('Payer Participation Data'!$F$10:$BM$59,0,MATCH(CONCATENATE($J187,M$6),'Payer Participation Data'!$F$8:$BM$8,0)),'Payer Participation Data'!$B$10:$B$59,$C187,'Payer Participation Data'!$C$10:$C$59,$D187))</f>
        <v>0</v>
      </c>
      <c r="N187" s="103"/>
    </row>
    <row r="188" spans="2:14" outlineLevel="1" x14ac:dyDescent="0.35">
      <c r="B188" s="126" t="s">
        <v>80</v>
      </c>
      <c r="C188" s="169" t="str">
        <f>IF(ISBLANK('Payer Participation Data'!$B$19),"-",'Payer Participation Data'!$B$19)</f>
        <v>-</v>
      </c>
      <c r="D188" s="169" t="str">
        <f>IF(ISBLANK('Payer Participation Data'!$C$19),"-",'Payer Participation Data'!$C$19)</f>
        <v>-</v>
      </c>
      <c r="E188" s="169" t="str">
        <f>IF(ISBLANK('Payer Participation Data'!$D$19),"-",'Payer Participation Data'!$D$19)</f>
        <v>-</v>
      </c>
      <c r="F188" s="169" t="str">
        <f>IF(ISBLANK('Payer Participation Data'!$E$19),"-",'Payer Participation Data'!$E$19)</f>
        <v>-</v>
      </c>
      <c r="G188" s="104">
        <v>2</v>
      </c>
      <c r="H188" s="104" t="s">
        <v>64</v>
      </c>
      <c r="I188" s="104" t="s">
        <v>64</v>
      </c>
      <c r="J188" s="104" t="str">
        <f t="shared" si="10"/>
        <v>BaselineBaseline2</v>
      </c>
      <c r="K188" s="104" t="s">
        <v>30</v>
      </c>
      <c r="L188" s="222">
        <f>IF(ISNA(SUMIFS(INDEX('Payer Participation Data'!$F$10:$BM$59,0,MATCH(CONCATENATE($J188,L$6),'Payer Participation Data'!$F$8:$BM$8,0)),'Payer Participation Data'!$B$10:$B$59,$C188,'Payer Participation Data'!$C$10:$C$59,$D188)),"-",SUMIFS(INDEX('Payer Participation Data'!$F$10:$BM$59,0,MATCH(CONCATENATE($J188,L$6),'Payer Participation Data'!$F$8:$BM$8,0)),'Payer Participation Data'!$B$10:$B$59,$C188,'Payer Participation Data'!$C$10:$C$59,$D188))</f>
        <v>0</v>
      </c>
      <c r="M188" s="223">
        <f>IF(ISNA(SUMIFS(INDEX('Payer Participation Data'!$F$10:$BM$59,0,MATCH(CONCATENATE($J188,M$6),'Payer Participation Data'!$F$8:$BM$8,0)),'Payer Participation Data'!$B$10:$B$59,$C188,'Payer Participation Data'!$C$10:$C$59,$D188)),"-",SUMIFS(INDEX('Payer Participation Data'!$F$10:$BM$59,0,MATCH(CONCATENATE($J188,M$6),'Payer Participation Data'!$F$8:$BM$8,0)),'Payer Participation Data'!$B$10:$B$59,$C188,'Payer Participation Data'!$C$10:$C$59,$D188))</f>
        <v>0</v>
      </c>
      <c r="N188" s="105"/>
    </row>
    <row r="189" spans="2:14" outlineLevel="1" x14ac:dyDescent="0.35">
      <c r="B189" s="124" t="s">
        <v>80</v>
      </c>
      <c r="C189" s="157" t="str">
        <f>IF(ISBLANK('Payer Participation Data'!$B$19),"-",'Payer Participation Data'!$B$19)</f>
        <v>-</v>
      </c>
      <c r="D189" s="157" t="str">
        <f>IF(ISBLANK('Payer Participation Data'!$C$19),"-",'Payer Participation Data'!$C$19)</f>
        <v>-</v>
      </c>
      <c r="E189" s="157" t="str">
        <f>IF(ISBLANK('Payer Participation Data'!$D$19),"-",'Payer Participation Data'!$D$19)</f>
        <v>-</v>
      </c>
      <c r="F189" s="157" t="str">
        <f>IF(ISBLANK('Payer Participation Data'!$E$19),"-",'Payer Participation Data'!$E$19)</f>
        <v>-</v>
      </c>
      <c r="G189" s="102">
        <v>3</v>
      </c>
      <c r="H189" s="102" t="s">
        <v>64</v>
      </c>
      <c r="I189" s="102" t="s">
        <v>64</v>
      </c>
      <c r="J189" s="102" t="str">
        <f t="shared" si="10"/>
        <v>BaselineBaseline3</v>
      </c>
      <c r="K189" s="102" t="s">
        <v>30</v>
      </c>
      <c r="L189" s="224">
        <f>IF(ISNA(SUMIFS(INDEX('Payer Participation Data'!$F$10:$BM$59,0,MATCH(CONCATENATE($J189,L$6),'Payer Participation Data'!$F$8:$BM$8,0)),'Payer Participation Data'!$B$10:$B$59,$C189,'Payer Participation Data'!$C$10:$C$59,$D189)),"-",SUMIFS(INDEX('Payer Participation Data'!$F$10:$BM$59,0,MATCH(CONCATENATE($J189,L$6),'Payer Participation Data'!$F$8:$BM$8,0)),'Payer Participation Data'!$B$10:$B$59,$C189,'Payer Participation Data'!$C$10:$C$59,$D189))</f>
        <v>0</v>
      </c>
      <c r="M189" s="225">
        <f>IF(ISNA(SUMIFS(INDEX('Payer Participation Data'!$F$10:$BM$59,0,MATCH(CONCATENATE($J189,M$6),'Payer Participation Data'!$F$8:$BM$8,0)),'Payer Participation Data'!$B$10:$B$59,$C189,'Payer Participation Data'!$C$10:$C$59,$D189)),"-",SUMIFS(INDEX('Payer Participation Data'!$F$10:$BM$59,0,MATCH(CONCATENATE($J189,M$6),'Payer Participation Data'!$F$8:$BM$8,0)),'Payer Participation Data'!$B$10:$B$59,$C189,'Payer Participation Data'!$C$10:$C$59,$D189))</f>
        <v>0</v>
      </c>
      <c r="N189" s="103"/>
    </row>
    <row r="190" spans="2:14" outlineLevel="1" x14ac:dyDescent="0.35">
      <c r="B190" s="126" t="s">
        <v>80</v>
      </c>
      <c r="C190" s="169" t="str">
        <f>IF(ISBLANK('Payer Participation Data'!$B$19),"-",'Payer Participation Data'!$B$19)</f>
        <v>-</v>
      </c>
      <c r="D190" s="169" t="str">
        <f>IF(ISBLANK('Payer Participation Data'!$C$19),"-",'Payer Participation Data'!$C$19)</f>
        <v>-</v>
      </c>
      <c r="E190" s="169" t="str">
        <f>IF(ISBLANK('Payer Participation Data'!$D$19),"-",'Payer Participation Data'!$D$19)</f>
        <v>-</v>
      </c>
      <c r="F190" s="169" t="str">
        <f>IF(ISBLANK('Payer Participation Data'!$E$19),"-",'Payer Participation Data'!$E$19)</f>
        <v>-</v>
      </c>
      <c r="G190" s="104">
        <v>4</v>
      </c>
      <c r="H190" s="104" t="s">
        <v>64</v>
      </c>
      <c r="I190" s="104" t="s">
        <v>64</v>
      </c>
      <c r="J190" s="104" t="str">
        <f t="shared" si="10"/>
        <v>BaselineBaseline4</v>
      </c>
      <c r="K190" s="104" t="s">
        <v>30</v>
      </c>
      <c r="L190" s="222">
        <f>IF(ISNA(SUMIFS(INDEX('Payer Participation Data'!$F$10:$BM$59,0,MATCH(CONCATENATE($J190,L$6),'Payer Participation Data'!$F$8:$BM$8,0)),'Payer Participation Data'!$B$10:$B$59,$C190,'Payer Participation Data'!$C$10:$C$59,$D190)),"-",SUMIFS(INDEX('Payer Participation Data'!$F$10:$BM$59,0,MATCH(CONCATENATE($J190,L$6),'Payer Participation Data'!$F$8:$BM$8,0)),'Payer Participation Data'!$B$10:$B$59,$C190,'Payer Participation Data'!$C$10:$C$59,$D190))</f>
        <v>0</v>
      </c>
      <c r="M190" s="223">
        <f>IF(ISNA(SUMIFS(INDEX('Payer Participation Data'!$F$10:$BM$59,0,MATCH(CONCATENATE($J190,M$6),'Payer Participation Data'!$F$8:$BM$8,0)),'Payer Participation Data'!$B$10:$B$59,$C190,'Payer Participation Data'!$C$10:$C$59,$D190)),"-",SUMIFS(INDEX('Payer Participation Data'!$F$10:$BM$59,0,MATCH(CONCATENATE($J190,M$6),'Payer Participation Data'!$F$8:$BM$8,0)),'Payer Participation Data'!$B$10:$B$59,$C190,'Payer Participation Data'!$C$10:$C$59,$D190))</f>
        <v>0</v>
      </c>
      <c r="N190" s="105"/>
    </row>
    <row r="191" spans="2:14" outlineLevel="1" x14ac:dyDescent="0.35">
      <c r="B191" s="124" t="s">
        <v>80</v>
      </c>
      <c r="C191" s="157" t="str">
        <f>IF(ISBLANK('Payer Participation Data'!$B$19),"-",'Payer Participation Data'!$B$19)</f>
        <v>-</v>
      </c>
      <c r="D191" s="157" t="str">
        <f>IF(ISBLANK('Payer Participation Data'!$C$19),"-",'Payer Participation Data'!$C$19)</f>
        <v>-</v>
      </c>
      <c r="E191" s="157" t="str">
        <f>IF(ISBLANK('Payer Participation Data'!$D$19),"-",'Payer Participation Data'!$D$19)</f>
        <v>-</v>
      </c>
      <c r="F191" s="157" t="str">
        <f>IF(ISBLANK('Payer Participation Data'!$E$19),"-",'Payer Participation Data'!$E$19)</f>
        <v>-</v>
      </c>
      <c r="G191" s="102">
        <v>1</v>
      </c>
      <c r="H191" s="102">
        <v>1</v>
      </c>
      <c r="I191" s="102">
        <v>5</v>
      </c>
      <c r="J191" s="102" t="str">
        <f t="shared" si="10"/>
        <v>151</v>
      </c>
      <c r="K191" s="102" t="s">
        <v>30</v>
      </c>
      <c r="L191" s="224">
        <f>IF(ISNA(SUMIFS(INDEX('Payer Participation Data'!$F$10:$BM$59,0,MATCH(CONCATENATE($J191,L$6),'Payer Participation Data'!$F$8:$BM$8,0)),'Payer Participation Data'!$B$10:$B$59,$C191,'Payer Participation Data'!$C$10:$C$59,$D191)),"-",SUMIFS(INDEX('Payer Participation Data'!$F$10:$BM$59,0,MATCH(CONCATENATE($J191,L$6),'Payer Participation Data'!$F$8:$BM$8,0)),'Payer Participation Data'!$B$10:$B$59,$C191,'Payer Participation Data'!$C$10:$C$59,$D191))</f>
        <v>0</v>
      </c>
      <c r="M191" s="225">
        <f>IF(ISNA(SUMIFS(INDEX('Payer Participation Data'!$F$10:$BM$59,0,MATCH(CONCATENATE($J191,M$6),'Payer Participation Data'!$F$8:$BM$8,0)),'Payer Participation Data'!$B$10:$B$59,$C191,'Payer Participation Data'!$C$10:$C$59,$D191)),"-",SUMIFS(INDEX('Payer Participation Data'!$F$10:$BM$59,0,MATCH(CONCATENATE($J191,M$6),'Payer Participation Data'!$F$8:$BM$8,0)),'Payer Participation Data'!$B$10:$B$59,$C191,'Payer Participation Data'!$C$10:$C$59,$D191))</f>
        <v>0</v>
      </c>
      <c r="N191" s="103"/>
    </row>
    <row r="192" spans="2:14" outlineLevel="1" x14ac:dyDescent="0.35">
      <c r="B192" s="126" t="s">
        <v>80</v>
      </c>
      <c r="C192" s="169" t="str">
        <f>IF(ISBLANK('Payer Participation Data'!$B$19),"-",'Payer Participation Data'!$B$19)</f>
        <v>-</v>
      </c>
      <c r="D192" s="169" t="str">
        <f>IF(ISBLANK('Payer Participation Data'!$C$19),"-",'Payer Participation Data'!$C$19)</f>
        <v>-</v>
      </c>
      <c r="E192" s="169" t="str">
        <f>IF(ISBLANK('Payer Participation Data'!$D$19),"-",'Payer Participation Data'!$D$19)</f>
        <v>-</v>
      </c>
      <c r="F192" s="169" t="str">
        <f>IF(ISBLANK('Payer Participation Data'!$E$19),"-",'Payer Participation Data'!$E$19)</f>
        <v>-</v>
      </c>
      <c r="G192" s="104">
        <v>2</v>
      </c>
      <c r="H192" s="104">
        <v>1</v>
      </c>
      <c r="I192" s="104">
        <v>5</v>
      </c>
      <c r="J192" s="104" t="str">
        <f t="shared" si="10"/>
        <v>152</v>
      </c>
      <c r="K192" s="104" t="s">
        <v>30</v>
      </c>
      <c r="L192" s="222">
        <f>IF(ISNA(SUMIFS(INDEX('Payer Participation Data'!$F$10:$BM$59,0,MATCH(CONCATENATE($J192,L$6),'Payer Participation Data'!$F$8:$BM$8,0)),'Payer Participation Data'!$B$10:$B$59,$C192,'Payer Participation Data'!$C$10:$C$59,$D192)),"-",SUMIFS(INDEX('Payer Participation Data'!$F$10:$BM$59,0,MATCH(CONCATENATE($J192,L$6),'Payer Participation Data'!$F$8:$BM$8,0)),'Payer Participation Data'!$B$10:$B$59,$C192,'Payer Participation Data'!$C$10:$C$59,$D192))</f>
        <v>0</v>
      </c>
      <c r="M192" s="223">
        <f>IF(ISNA(SUMIFS(INDEX('Payer Participation Data'!$F$10:$BM$59,0,MATCH(CONCATENATE($J192,M$6),'Payer Participation Data'!$F$8:$BM$8,0)),'Payer Participation Data'!$B$10:$B$59,$C192,'Payer Participation Data'!$C$10:$C$59,$D192)),"-",SUMIFS(INDEX('Payer Participation Data'!$F$10:$BM$59,0,MATCH(CONCATENATE($J192,M$6),'Payer Participation Data'!$F$8:$BM$8,0)),'Payer Participation Data'!$B$10:$B$59,$C192,'Payer Participation Data'!$C$10:$C$59,$D192))</f>
        <v>0</v>
      </c>
      <c r="N192" s="105"/>
    </row>
    <row r="193" spans="2:14" outlineLevel="1" x14ac:dyDescent="0.35">
      <c r="B193" s="124" t="s">
        <v>80</v>
      </c>
      <c r="C193" s="157" t="str">
        <f>IF(ISBLANK('Payer Participation Data'!$B$19),"-",'Payer Participation Data'!$B$19)</f>
        <v>-</v>
      </c>
      <c r="D193" s="157" t="str">
        <f>IF(ISBLANK('Payer Participation Data'!$C$19),"-",'Payer Participation Data'!$C$19)</f>
        <v>-</v>
      </c>
      <c r="E193" s="157" t="str">
        <f>IF(ISBLANK('Payer Participation Data'!$D$19),"-",'Payer Participation Data'!$D$19)</f>
        <v>-</v>
      </c>
      <c r="F193" s="157" t="str">
        <f>IF(ISBLANK('Payer Participation Data'!$E$19),"-",'Payer Participation Data'!$E$19)</f>
        <v>-</v>
      </c>
      <c r="G193" s="102">
        <v>3</v>
      </c>
      <c r="H193" s="102">
        <v>1</v>
      </c>
      <c r="I193" s="102">
        <v>5</v>
      </c>
      <c r="J193" s="102" t="str">
        <f t="shared" si="10"/>
        <v>153</v>
      </c>
      <c r="K193" s="102" t="s">
        <v>30</v>
      </c>
      <c r="L193" s="224">
        <f>IF(ISNA(SUMIFS(INDEX('Payer Participation Data'!$F$10:$BM$59,0,MATCH(CONCATENATE($J193,L$6),'Payer Participation Data'!$F$8:$BM$8,0)),'Payer Participation Data'!$B$10:$B$59,$C193,'Payer Participation Data'!$C$10:$C$59,$D193)),"-",SUMIFS(INDEX('Payer Participation Data'!$F$10:$BM$59,0,MATCH(CONCATENATE($J193,L$6),'Payer Participation Data'!$F$8:$BM$8,0)),'Payer Participation Data'!$B$10:$B$59,$C193,'Payer Participation Data'!$C$10:$C$59,$D193))</f>
        <v>0</v>
      </c>
      <c r="M193" s="225">
        <f>IF(ISNA(SUMIFS(INDEX('Payer Participation Data'!$F$10:$BM$59,0,MATCH(CONCATENATE($J193,M$6),'Payer Participation Data'!$F$8:$BM$8,0)),'Payer Participation Data'!$B$10:$B$59,$C193,'Payer Participation Data'!$C$10:$C$59,$D193)),"-",SUMIFS(INDEX('Payer Participation Data'!$F$10:$BM$59,0,MATCH(CONCATENATE($J193,M$6),'Payer Participation Data'!$F$8:$BM$8,0)),'Payer Participation Data'!$B$10:$B$59,$C193,'Payer Participation Data'!$C$10:$C$59,$D193))</f>
        <v>0</v>
      </c>
      <c r="N193" s="103"/>
    </row>
    <row r="194" spans="2:14" outlineLevel="1" x14ac:dyDescent="0.35">
      <c r="B194" s="126" t="s">
        <v>80</v>
      </c>
      <c r="C194" s="169" t="str">
        <f>IF(ISBLANK('Payer Participation Data'!$B$19),"-",'Payer Participation Data'!$B$19)</f>
        <v>-</v>
      </c>
      <c r="D194" s="169" t="str">
        <f>IF(ISBLANK('Payer Participation Data'!$C$19),"-",'Payer Participation Data'!$C$19)</f>
        <v>-</v>
      </c>
      <c r="E194" s="169" t="str">
        <f>IF(ISBLANK('Payer Participation Data'!$D$19),"-",'Payer Participation Data'!$D$19)</f>
        <v>-</v>
      </c>
      <c r="F194" s="169" t="str">
        <f>IF(ISBLANK('Payer Participation Data'!$E$19),"-",'Payer Participation Data'!$E$19)</f>
        <v>-</v>
      </c>
      <c r="G194" s="104">
        <v>4</v>
      </c>
      <c r="H194" s="104">
        <v>1</v>
      </c>
      <c r="I194" s="104">
        <v>5</v>
      </c>
      <c r="J194" s="104" t="str">
        <f t="shared" si="10"/>
        <v>154</v>
      </c>
      <c r="K194" s="104" t="s">
        <v>30</v>
      </c>
      <c r="L194" s="222">
        <f>IF(ISNA(SUMIFS(INDEX('Payer Participation Data'!$F$10:$BM$59,0,MATCH(CONCATENATE($J194,L$6),'Payer Participation Data'!$F$8:$BM$8,0)),'Payer Participation Data'!$B$10:$B$59,$C194,'Payer Participation Data'!$C$10:$C$59,$D194)),"-",SUMIFS(INDEX('Payer Participation Data'!$F$10:$BM$59,0,MATCH(CONCATENATE($J194,L$6),'Payer Participation Data'!$F$8:$BM$8,0)),'Payer Participation Data'!$B$10:$B$59,$C194,'Payer Participation Data'!$C$10:$C$59,$D194))</f>
        <v>0</v>
      </c>
      <c r="M194" s="223">
        <f>IF(ISNA(SUMIFS(INDEX('Payer Participation Data'!$F$10:$BM$59,0,MATCH(CONCATENATE($J194,M$6),'Payer Participation Data'!$F$8:$BM$8,0)),'Payer Participation Data'!$B$10:$B$59,$C194,'Payer Participation Data'!$C$10:$C$59,$D194)),"-",SUMIFS(INDEX('Payer Participation Data'!$F$10:$BM$59,0,MATCH(CONCATENATE($J194,M$6),'Payer Participation Data'!$F$8:$BM$8,0)),'Payer Participation Data'!$B$10:$B$59,$C194,'Payer Participation Data'!$C$10:$C$59,$D194))</f>
        <v>0</v>
      </c>
      <c r="N194" s="105"/>
    </row>
    <row r="195" spans="2:14" outlineLevel="1" x14ac:dyDescent="0.35">
      <c r="B195" s="124" t="s">
        <v>80</v>
      </c>
      <c r="C195" s="157" t="str">
        <f>IF(ISBLANK('Payer Participation Data'!$B$19),"-",'Payer Participation Data'!$B$19)</f>
        <v>-</v>
      </c>
      <c r="D195" s="157" t="str">
        <f>IF(ISBLANK('Payer Participation Data'!$C$19),"-",'Payer Participation Data'!$C$19)</f>
        <v>-</v>
      </c>
      <c r="E195" s="157" t="str">
        <f>IF(ISBLANK('Payer Participation Data'!$D$19),"-",'Payer Participation Data'!$D$19)</f>
        <v>-</v>
      </c>
      <c r="F195" s="157" t="str">
        <f>IF(ISBLANK('Payer Participation Data'!$E$19),"-",'Payer Participation Data'!$E$19)</f>
        <v>-</v>
      </c>
      <c r="G195" s="102">
        <v>1</v>
      </c>
      <c r="H195" s="102">
        <v>2</v>
      </c>
      <c r="I195" s="102">
        <v>5</v>
      </c>
      <c r="J195" s="102" t="str">
        <f t="shared" si="10"/>
        <v>251</v>
      </c>
      <c r="K195" s="102" t="s">
        <v>30</v>
      </c>
      <c r="L195" s="224">
        <f>IF(ISNA(SUMIFS(INDEX('Payer Participation Data'!$F$10:$BM$59,0,MATCH(CONCATENATE($J195,L$6),'Payer Participation Data'!$F$8:$BM$8,0)),'Payer Participation Data'!$B$10:$B$59,$C195,'Payer Participation Data'!$C$10:$C$59,$D195)),"-",SUMIFS(INDEX('Payer Participation Data'!$F$10:$BM$59,0,MATCH(CONCATENATE($J195,L$6),'Payer Participation Data'!$F$8:$BM$8,0)),'Payer Participation Data'!$B$10:$B$59,$C195,'Payer Participation Data'!$C$10:$C$59,$D195))</f>
        <v>0</v>
      </c>
      <c r="M195" s="225">
        <f>IF(ISNA(SUMIFS(INDEX('Payer Participation Data'!$F$10:$BM$59,0,MATCH(CONCATENATE($J195,M$6),'Payer Participation Data'!$F$8:$BM$8,0)),'Payer Participation Data'!$B$10:$B$59,$C195,'Payer Participation Data'!$C$10:$C$59,$D195)),"-",SUMIFS(INDEX('Payer Participation Data'!$F$10:$BM$59,0,MATCH(CONCATENATE($J195,M$6),'Payer Participation Data'!$F$8:$BM$8,0)),'Payer Participation Data'!$B$10:$B$59,$C195,'Payer Participation Data'!$C$10:$C$59,$D195))</f>
        <v>0</v>
      </c>
      <c r="N195" s="103"/>
    </row>
    <row r="196" spans="2:14" outlineLevel="1" x14ac:dyDescent="0.35">
      <c r="B196" s="126" t="s">
        <v>80</v>
      </c>
      <c r="C196" s="169" t="str">
        <f>IF(ISBLANK('Payer Participation Data'!$B$19),"-",'Payer Participation Data'!$B$19)</f>
        <v>-</v>
      </c>
      <c r="D196" s="169" t="str">
        <f>IF(ISBLANK('Payer Participation Data'!$C$19),"-",'Payer Participation Data'!$C$19)</f>
        <v>-</v>
      </c>
      <c r="E196" s="169" t="str">
        <f>IF(ISBLANK('Payer Participation Data'!$D$19),"-",'Payer Participation Data'!$D$19)</f>
        <v>-</v>
      </c>
      <c r="F196" s="169" t="str">
        <f>IF(ISBLANK('Payer Participation Data'!$E$19),"-",'Payer Participation Data'!$E$19)</f>
        <v>-</v>
      </c>
      <c r="G196" s="104">
        <v>2</v>
      </c>
      <c r="H196" s="104">
        <v>2</v>
      </c>
      <c r="I196" s="104">
        <v>5</v>
      </c>
      <c r="J196" s="104" t="str">
        <f t="shared" si="10"/>
        <v>252</v>
      </c>
      <c r="K196" s="104" t="s">
        <v>30</v>
      </c>
      <c r="L196" s="222">
        <f>IF(ISNA(SUMIFS(INDEX('Payer Participation Data'!$F$10:$BM$59,0,MATCH(CONCATENATE($J196,L$6),'Payer Participation Data'!$F$8:$BM$8,0)),'Payer Participation Data'!$B$10:$B$59,$C196,'Payer Participation Data'!$C$10:$C$59,$D196)),"-",SUMIFS(INDEX('Payer Participation Data'!$F$10:$BM$59,0,MATCH(CONCATENATE($J196,L$6),'Payer Participation Data'!$F$8:$BM$8,0)),'Payer Participation Data'!$B$10:$B$59,$C196,'Payer Participation Data'!$C$10:$C$59,$D196))</f>
        <v>0</v>
      </c>
      <c r="M196" s="223">
        <f>IF(ISNA(SUMIFS(INDEX('Payer Participation Data'!$F$10:$BM$59,0,MATCH(CONCATENATE($J196,M$6),'Payer Participation Data'!$F$8:$BM$8,0)),'Payer Participation Data'!$B$10:$B$59,$C196,'Payer Participation Data'!$C$10:$C$59,$D196)),"-",SUMIFS(INDEX('Payer Participation Data'!$F$10:$BM$59,0,MATCH(CONCATENATE($J196,M$6),'Payer Participation Data'!$F$8:$BM$8,0)),'Payer Participation Data'!$B$10:$B$59,$C196,'Payer Participation Data'!$C$10:$C$59,$D196))</f>
        <v>0</v>
      </c>
      <c r="N196" s="105"/>
    </row>
    <row r="197" spans="2:14" outlineLevel="1" x14ac:dyDescent="0.35">
      <c r="B197" s="124" t="s">
        <v>80</v>
      </c>
      <c r="C197" s="157" t="str">
        <f>IF(ISBLANK('Payer Participation Data'!$B$19),"-",'Payer Participation Data'!$B$19)</f>
        <v>-</v>
      </c>
      <c r="D197" s="157" t="str">
        <f>IF(ISBLANK('Payer Participation Data'!$C$19),"-",'Payer Participation Data'!$C$19)</f>
        <v>-</v>
      </c>
      <c r="E197" s="157" t="str">
        <f>IF(ISBLANK('Payer Participation Data'!$D$19),"-",'Payer Participation Data'!$D$19)</f>
        <v>-</v>
      </c>
      <c r="F197" s="157" t="str">
        <f>IF(ISBLANK('Payer Participation Data'!$E$19),"-",'Payer Participation Data'!$E$19)</f>
        <v>-</v>
      </c>
      <c r="G197" s="102">
        <v>3</v>
      </c>
      <c r="H197" s="102">
        <v>2</v>
      </c>
      <c r="I197" s="102">
        <v>5</v>
      </c>
      <c r="J197" s="102" t="str">
        <f t="shared" si="10"/>
        <v>253</v>
      </c>
      <c r="K197" s="102" t="s">
        <v>30</v>
      </c>
      <c r="L197" s="224">
        <f>IF(ISNA(SUMIFS(INDEX('Payer Participation Data'!$F$10:$BM$59,0,MATCH(CONCATENATE($J197,L$6),'Payer Participation Data'!$F$8:$BM$8,0)),'Payer Participation Data'!$B$10:$B$59,$C197,'Payer Participation Data'!$C$10:$C$59,$D197)),"-",SUMIFS(INDEX('Payer Participation Data'!$F$10:$BM$59,0,MATCH(CONCATENATE($J197,L$6),'Payer Participation Data'!$F$8:$BM$8,0)),'Payer Participation Data'!$B$10:$B$59,$C197,'Payer Participation Data'!$C$10:$C$59,$D197))</f>
        <v>0</v>
      </c>
      <c r="M197" s="225">
        <f>IF(ISNA(SUMIFS(INDEX('Payer Participation Data'!$F$10:$BM$59,0,MATCH(CONCATENATE($J197,M$6),'Payer Participation Data'!$F$8:$BM$8,0)),'Payer Participation Data'!$B$10:$B$59,$C197,'Payer Participation Data'!$C$10:$C$59,$D197)),"-",SUMIFS(INDEX('Payer Participation Data'!$F$10:$BM$59,0,MATCH(CONCATENATE($J197,M$6),'Payer Participation Data'!$F$8:$BM$8,0)),'Payer Participation Data'!$B$10:$B$59,$C197,'Payer Participation Data'!$C$10:$C$59,$D197))</f>
        <v>0</v>
      </c>
      <c r="N197" s="103"/>
    </row>
    <row r="198" spans="2:14" outlineLevel="1" x14ac:dyDescent="0.35">
      <c r="B198" s="126" t="s">
        <v>80</v>
      </c>
      <c r="C198" s="169" t="str">
        <f>IF(ISBLANK('Payer Participation Data'!$B$19),"-",'Payer Participation Data'!$B$19)</f>
        <v>-</v>
      </c>
      <c r="D198" s="169" t="str">
        <f>IF(ISBLANK('Payer Participation Data'!$C$19),"-",'Payer Participation Data'!$C$19)</f>
        <v>-</v>
      </c>
      <c r="E198" s="169" t="str">
        <f>IF(ISBLANK('Payer Participation Data'!$D$19),"-",'Payer Participation Data'!$D$19)</f>
        <v>-</v>
      </c>
      <c r="F198" s="169" t="str">
        <f>IF(ISBLANK('Payer Participation Data'!$E$19),"-",'Payer Participation Data'!$E$19)</f>
        <v>-</v>
      </c>
      <c r="G198" s="104">
        <v>4</v>
      </c>
      <c r="H198" s="104">
        <v>2</v>
      </c>
      <c r="I198" s="104">
        <v>5</v>
      </c>
      <c r="J198" s="104" t="str">
        <f t="shared" si="10"/>
        <v>254</v>
      </c>
      <c r="K198" s="104" t="s">
        <v>30</v>
      </c>
      <c r="L198" s="222">
        <f>IF(ISNA(SUMIFS(INDEX('Payer Participation Data'!$F$10:$BM$59,0,MATCH(CONCATENATE($J198,L$6),'Payer Participation Data'!$F$8:$BM$8,0)),'Payer Participation Data'!$B$10:$B$59,$C198,'Payer Participation Data'!$C$10:$C$59,$D198)),"-",SUMIFS(INDEX('Payer Participation Data'!$F$10:$BM$59,0,MATCH(CONCATENATE($J198,L$6),'Payer Participation Data'!$F$8:$BM$8,0)),'Payer Participation Data'!$B$10:$B$59,$C198,'Payer Participation Data'!$C$10:$C$59,$D198))</f>
        <v>0</v>
      </c>
      <c r="M198" s="223">
        <f>IF(ISNA(SUMIFS(INDEX('Payer Participation Data'!$F$10:$BM$59,0,MATCH(CONCATENATE($J198,M$6),'Payer Participation Data'!$F$8:$BM$8,0)),'Payer Participation Data'!$B$10:$B$59,$C198,'Payer Participation Data'!$C$10:$C$59,$D198)),"-",SUMIFS(INDEX('Payer Participation Data'!$F$10:$BM$59,0,MATCH(CONCATENATE($J198,M$6),'Payer Participation Data'!$F$8:$BM$8,0)),'Payer Participation Data'!$B$10:$B$59,$C198,'Payer Participation Data'!$C$10:$C$59,$D198))</f>
        <v>0</v>
      </c>
      <c r="N198" s="105"/>
    </row>
    <row r="199" spans="2:14" outlineLevel="1" x14ac:dyDescent="0.35">
      <c r="B199" s="124" t="s">
        <v>80</v>
      </c>
      <c r="C199" s="157" t="str">
        <f>IF(ISBLANK('Payer Participation Data'!$B$19),"-",'Payer Participation Data'!$B$19)</f>
        <v>-</v>
      </c>
      <c r="D199" s="157" t="str">
        <f>IF(ISBLANK('Payer Participation Data'!$C$19),"-",'Payer Participation Data'!$C$19)</f>
        <v>-</v>
      </c>
      <c r="E199" s="157" t="str">
        <f>IF(ISBLANK('Payer Participation Data'!$D$19),"-",'Payer Participation Data'!$D$19)</f>
        <v>-</v>
      </c>
      <c r="F199" s="157" t="str">
        <f>IF(ISBLANK('Payer Participation Data'!$E$19),"-",'Payer Participation Data'!$E$19)</f>
        <v>-</v>
      </c>
      <c r="G199" s="102">
        <v>1</v>
      </c>
      <c r="H199" s="102">
        <v>3</v>
      </c>
      <c r="I199" s="102">
        <v>5</v>
      </c>
      <c r="J199" s="102" t="str">
        <f t="shared" si="10"/>
        <v>351</v>
      </c>
      <c r="K199" s="102" t="s">
        <v>30</v>
      </c>
      <c r="L199" s="224">
        <f>IF(ISNA(SUMIFS(INDEX('Payer Participation Data'!$F$10:$BM$59,0,MATCH(CONCATENATE($J199,L$6),'Payer Participation Data'!$F$8:$BM$8,0)),'Payer Participation Data'!$B$10:$B$59,$C199,'Payer Participation Data'!$C$10:$C$59,$D199)),"-",SUMIFS(INDEX('Payer Participation Data'!$F$10:$BM$59,0,MATCH(CONCATENATE($J199,L$6),'Payer Participation Data'!$F$8:$BM$8,0)),'Payer Participation Data'!$B$10:$B$59,$C199,'Payer Participation Data'!$C$10:$C$59,$D199))</f>
        <v>0</v>
      </c>
      <c r="M199" s="225">
        <f>IF(ISNA(SUMIFS(INDEX('Payer Participation Data'!$F$10:$BM$59,0,MATCH(CONCATENATE($J199,M$6),'Payer Participation Data'!$F$8:$BM$8,0)),'Payer Participation Data'!$B$10:$B$59,$C199,'Payer Participation Data'!$C$10:$C$59,$D199)),"-",SUMIFS(INDEX('Payer Participation Data'!$F$10:$BM$59,0,MATCH(CONCATENATE($J199,M$6),'Payer Participation Data'!$F$8:$BM$8,0)),'Payer Participation Data'!$B$10:$B$59,$C199,'Payer Participation Data'!$C$10:$C$59,$D199))</f>
        <v>0</v>
      </c>
      <c r="N199" s="103"/>
    </row>
    <row r="200" spans="2:14" outlineLevel="1" x14ac:dyDescent="0.35">
      <c r="B200" s="126" t="s">
        <v>80</v>
      </c>
      <c r="C200" s="169" t="str">
        <f>IF(ISBLANK('Payer Participation Data'!$B$19),"-",'Payer Participation Data'!$B$19)</f>
        <v>-</v>
      </c>
      <c r="D200" s="169" t="str">
        <f>IF(ISBLANK('Payer Participation Data'!$C$19),"-",'Payer Participation Data'!$C$19)</f>
        <v>-</v>
      </c>
      <c r="E200" s="169" t="str">
        <f>IF(ISBLANK('Payer Participation Data'!$D$19),"-",'Payer Participation Data'!$D$19)</f>
        <v>-</v>
      </c>
      <c r="F200" s="169" t="str">
        <f>IF(ISBLANK('Payer Participation Data'!$E$19),"-",'Payer Participation Data'!$E$19)</f>
        <v>-</v>
      </c>
      <c r="G200" s="104">
        <v>2</v>
      </c>
      <c r="H200" s="104">
        <v>3</v>
      </c>
      <c r="I200" s="104">
        <v>5</v>
      </c>
      <c r="J200" s="104" t="str">
        <f t="shared" si="10"/>
        <v>352</v>
      </c>
      <c r="K200" s="104" t="s">
        <v>30</v>
      </c>
      <c r="L200" s="222">
        <f>IF(ISNA(SUMIFS(INDEX('Payer Participation Data'!$F$10:$BM$59,0,MATCH(CONCATENATE($J200,L$6),'Payer Participation Data'!$F$8:$BM$8,0)),'Payer Participation Data'!$B$10:$B$59,$C200,'Payer Participation Data'!$C$10:$C$59,$D200)),"-",SUMIFS(INDEX('Payer Participation Data'!$F$10:$BM$59,0,MATCH(CONCATENATE($J200,L$6),'Payer Participation Data'!$F$8:$BM$8,0)),'Payer Participation Data'!$B$10:$B$59,$C200,'Payer Participation Data'!$C$10:$C$59,$D200))</f>
        <v>0</v>
      </c>
      <c r="M200" s="223">
        <f>IF(ISNA(SUMIFS(INDEX('Payer Participation Data'!$F$10:$BM$59,0,MATCH(CONCATENATE($J200,M$6),'Payer Participation Data'!$F$8:$BM$8,0)),'Payer Participation Data'!$B$10:$B$59,$C200,'Payer Participation Data'!$C$10:$C$59,$D200)),"-",SUMIFS(INDEX('Payer Participation Data'!$F$10:$BM$59,0,MATCH(CONCATENATE($J200,M$6),'Payer Participation Data'!$F$8:$BM$8,0)),'Payer Participation Data'!$B$10:$B$59,$C200,'Payer Participation Data'!$C$10:$C$59,$D200))</f>
        <v>0</v>
      </c>
      <c r="N200" s="105"/>
    </row>
    <row r="201" spans="2:14" outlineLevel="1" x14ac:dyDescent="0.35">
      <c r="B201" s="124" t="s">
        <v>80</v>
      </c>
      <c r="C201" s="157" t="str">
        <f>IF(ISBLANK('Payer Participation Data'!$B$19),"-",'Payer Participation Data'!$B$19)</f>
        <v>-</v>
      </c>
      <c r="D201" s="157" t="str">
        <f>IF(ISBLANK('Payer Participation Data'!$C$19),"-",'Payer Participation Data'!$C$19)</f>
        <v>-</v>
      </c>
      <c r="E201" s="157" t="str">
        <f>IF(ISBLANK('Payer Participation Data'!$D$19),"-",'Payer Participation Data'!$D$19)</f>
        <v>-</v>
      </c>
      <c r="F201" s="157" t="str">
        <f>IF(ISBLANK('Payer Participation Data'!$E$19),"-",'Payer Participation Data'!$E$19)</f>
        <v>-</v>
      </c>
      <c r="G201" s="102">
        <v>3</v>
      </c>
      <c r="H201" s="102">
        <v>3</v>
      </c>
      <c r="I201" s="102">
        <v>5</v>
      </c>
      <c r="J201" s="102" t="str">
        <f t="shared" si="10"/>
        <v>353</v>
      </c>
      <c r="K201" s="102" t="s">
        <v>30</v>
      </c>
      <c r="L201" s="224">
        <f>IF(ISNA(SUMIFS(INDEX('Payer Participation Data'!$F$10:$BM$59,0,MATCH(CONCATENATE($J201,L$6),'Payer Participation Data'!$F$8:$BM$8,0)),'Payer Participation Data'!$B$10:$B$59,$C201,'Payer Participation Data'!$C$10:$C$59,$D201)),"-",SUMIFS(INDEX('Payer Participation Data'!$F$10:$BM$59,0,MATCH(CONCATENATE($J201,L$6),'Payer Participation Data'!$F$8:$BM$8,0)),'Payer Participation Data'!$B$10:$B$59,$C201,'Payer Participation Data'!$C$10:$C$59,$D201))</f>
        <v>0</v>
      </c>
      <c r="M201" s="225">
        <f>IF(ISNA(SUMIFS(INDEX('Payer Participation Data'!$F$10:$BM$59,0,MATCH(CONCATENATE($J201,M$6),'Payer Participation Data'!$F$8:$BM$8,0)),'Payer Participation Data'!$B$10:$B$59,$C201,'Payer Participation Data'!$C$10:$C$59,$D201)),"-",SUMIFS(INDEX('Payer Participation Data'!$F$10:$BM$59,0,MATCH(CONCATENATE($J201,M$6),'Payer Participation Data'!$F$8:$BM$8,0)),'Payer Participation Data'!$B$10:$B$59,$C201,'Payer Participation Data'!$C$10:$C$59,$D201))</f>
        <v>0</v>
      </c>
      <c r="N201" s="103"/>
    </row>
    <row r="202" spans="2:14" outlineLevel="1" x14ac:dyDescent="0.35">
      <c r="B202" s="126" t="s">
        <v>80</v>
      </c>
      <c r="C202" s="169" t="str">
        <f>IF(ISBLANK('Payer Participation Data'!$B$19),"-",'Payer Participation Data'!$B$19)</f>
        <v>-</v>
      </c>
      <c r="D202" s="169" t="str">
        <f>IF(ISBLANK('Payer Participation Data'!$C$19),"-",'Payer Participation Data'!$C$19)</f>
        <v>-</v>
      </c>
      <c r="E202" s="169" t="str">
        <f>IF(ISBLANK('Payer Participation Data'!$D$19),"-",'Payer Participation Data'!$D$19)</f>
        <v>-</v>
      </c>
      <c r="F202" s="169" t="str">
        <f>IF(ISBLANK('Payer Participation Data'!$E$19),"-",'Payer Participation Data'!$E$19)</f>
        <v>-</v>
      </c>
      <c r="G202" s="104">
        <v>4</v>
      </c>
      <c r="H202" s="104">
        <v>3</v>
      </c>
      <c r="I202" s="104">
        <v>5</v>
      </c>
      <c r="J202" s="104" t="str">
        <f t="shared" si="10"/>
        <v>354</v>
      </c>
      <c r="K202" s="104" t="s">
        <v>30</v>
      </c>
      <c r="L202" s="222">
        <f>IF(ISNA(SUMIFS(INDEX('Payer Participation Data'!$F$10:$BM$59,0,MATCH(CONCATENATE($J202,L$6),'Payer Participation Data'!$F$8:$BM$8,0)),'Payer Participation Data'!$B$10:$B$59,$C202,'Payer Participation Data'!$C$10:$C$59,$D202)),"-",SUMIFS(INDEX('Payer Participation Data'!$F$10:$BM$59,0,MATCH(CONCATENATE($J202,L$6),'Payer Participation Data'!$F$8:$BM$8,0)),'Payer Participation Data'!$B$10:$B$59,$C202,'Payer Participation Data'!$C$10:$C$59,$D202))</f>
        <v>0</v>
      </c>
      <c r="M202" s="223">
        <f>IF(ISNA(SUMIFS(INDEX('Payer Participation Data'!$F$10:$BM$59,0,MATCH(CONCATENATE($J202,M$6),'Payer Participation Data'!$F$8:$BM$8,0)),'Payer Participation Data'!$B$10:$B$59,$C202,'Payer Participation Data'!$C$10:$C$59,$D202)),"-",SUMIFS(INDEX('Payer Participation Data'!$F$10:$BM$59,0,MATCH(CONCATENATE($J202,M$6),'Payer Participation Data'!$F$8:$BM$8,0)),'Payer Participation Data'!$B$10:$B$59,$C202,'Payer Participation Data'!$C$10:$C$59,$D202))</f>
        <v>0</v>
      </c>
      <c r="N202" s="105"/>
    </row>
    <row r="203" spans="2:14" outlineLevel="1" x14ac:dyDescent="0.35">
      <c r="B203" s="124" t="s">
        <v>80</v>
      </c>
      <c r="C203" s="157" t="str">
        <f>IF(ISBLANK('Payer Participation Data'!$B$19),"-",'Payer Participation Data'!$B$19)</f>
        <v>-</v>
      </c>
      <c r="D203" s="157" t="str">
        <f>IF(ISBLANK('Payer Participation Data'!$C$19),"-",'Payer Participation Data'!$C$19)</f>
        <v>-</v>
      </c>
      <c r="E203" s="157" t="str">
        <f>IF(ISBLANK('Payer Participation Data'!$D$19),"-",'Payer Participation Data'!$D$19)</f>
        <v>-</v>
      </c>
      <c r="F203" s="157" t="str">
        <f>IF(ISBLANK('Payer Participation Data'!$E$19),"-",'Payer Participation Data'!$E$19)</f>
        <v>-</v>
      </c>
      <c r="G203" s="102">
        <v>1</v>
      </c>
      <c r="H203" s="102">
        <v>4</v>
      </c>
      <c r="I203" s="102">
        <v>5</v>
      </c>
      <c r="J203" s="102" t="str">
        <f t="shared" ref="J203:J206" si="12">CONCATENATE(H203,I203,G203)</f>
        <v>451</v>
      </c>
      <c r="K203" s="102" t="s">
        <v>30</v>
      </c>
      <c r="L203" s="224">
        <f>IF(ISNA(SUMIFS(INDEX('Payer Participation Data'!$F$10:$BM$59,0,MATCH(CONCATENATE($J203,L$6),'Payer Participation Data'!$F$8:$BM$8,0)),'Payer Participation Data'!$B$10:$B$59,$C203,'Payer Participation Data'!$C$10:$C$59,$D203)),"-",SUMIFS(INDEX('Payer Participation Data'!$F$10:$BM$59,0,MATCH(CONCATENATE($J203,L$6),'Payer Participation Data'!$F$8:$BM$8,0)),'Payer Participation Data'!$B$10:$B$59,$C203,'Payer Participation Data'!$C$10:$C$59,$D203))</f>
        <v>0</v>
      </c>
      <c r="M203" s="225">
        <f>IF(ISNA(SUMIFS(INDEX('Payer Participation Data'!$F$10:$BM$59,0,MATCH(CONCATENATE($J203,M$6),'Payer Participation Data'!$F$8:$BM$8,0)),'Payer Participation Data'!$B$10:$B$59,$C203,'Payer Participation Data'!$C$10:$C$59,$D203)),"-",SUMIFS(INDEX('Payer Participation Data'!$F$10:$BM$59,0,MATCH(CONCATENATE($J203,M$6),'Payer Participation Data'!$F$8:$BM$8,0)),'Payer Participation Data'!$B$10:$B$59,$C203,'Payer Participation Data'!$C$10:$C$59,$D203))</f>
        <v>0</v>
      </c>
      <c r="N203" s="105"/>
    </row>
    <row r="204" spans="2:14" outlineLevel="1" x14ac:dyDescent="0.35">
      <c r="B204" s="126" t="s">
        <v>80</v>
      </c>
      <c r="C204" s="169" t="str">
        <f>IF(ISBLANK('Payer Participation Data'!$B$19),"-",'Payer Participation Data'!$B$19)</f>
        <v>-</v>
      </c>
      <c r="D204" s="169" t="str">
        <f>IF(ISBLANK('Payer Participation Data'!$C$19),"-",'Payer Participation Data'!$C$19)</f>
        <v>-</v>
      </c>
      <c r="E204" s="169" t="str">
        <f>IF(ISBLANK('Payer Participation Data'!$D$19),"-",'Payer Participation Data'!$D$19)</f>
        <v>-</v>
      </c>
      <c r="F204" s="169" t="str">
        <f>IF(ISBLANK('Payer Participation Data'!$E$19),"-",'Payer Participation Data'!$E$19)</f>
        <v>-</v>
      </c>
      <c r="G204" s="104">
        <v>2</v>
      </c>
      <c r="H204" s="104">
        <v>4</v>
      </c>
      <c r="I204" s="104">
        <v>5</v>
      </c>
      <c r="J204" s="104" t="str">
        <f t="shared" si="12"/>
        <v>452</v>
      </c>
      <c r="K204" s="104" t="s">
        <v>30</v>
      </c>
      <c r="L204" s="222">
        <f>IF(ISNA(SUMIFS(INDEX('Payer Participation Data'!$F$10:$BM$59,0,MATCH(CONCATENATE($J204,L$6),'Payer Participation Data'!$F$8:$BM$8,0)),'Payer Participation Data'!$B$10:$B$59,$C204,'Payer Participation Data'!$C$10:$C$59,$D204)),"-",SUMIFS(INDEX('Payer Participation Data'!$F$10:$BM$59,0,MATCH(CONCATENATE($J204,L$6),'Payer Participation Data'!$F$8:$BM$8,0)),'Payer Participation Data'!$B$10:$B$59,$C204,'Payer Participation Data'!$C$10:$C$59,$D204))</f>
        <v>0</v>
      </c>
      <c r="M204" s="223">
        <f>IF(ISNA(SUMIFS(INDEX('Payer Participation Data'!$F$10:$BM$59,0,MATCH(CONCATENATE($J204,M$6),'Payer Participation Data'!$F$8:$BM$8,0)),'Payer Participation Data'!$B$10:$B$59,$C204,'Payer Participation Data'!$C$10:$C$59,$D204)),"-",SUMIFS(INDEX('Payer Participation Data'!$F$10:$BM$59,0,MATCH(CONCATENATE($J204,M$6),'Payer Participation Data'!$F$8:$BM$8,0)),'Payer Participation Data'!$B$10:$B$59,$C204,'Payer Participation Data'!$C$10:$C$59,$D204))</f>
        <v>0</v>
      </c>
      <c r="N204" s="105"/>
    </row>
    <row r="205" spans="2:14" outlineLevel="1" x14ac:dyDescent="0.35">
      <c r="B205" s="124" t="s">
        <v>80</v>
      </c>
      <c r="C205" s="157" t="str">
        <f>IF(ISBLANK('Payer Participation Data'!$B$19),"-",'Payer Participation Data'!$B$19)</f>
        <v>-</v>
      </c>
      <c r="D205" s="157" t="str">
        <f>IF(ISBLANK('Payer Participation Data'!$C$19),"-",'Payer Participation Data'!$C$19)</f>
        <v>-</v>
      </c>
      <c r="E205" s="157" t="str">
        <f>IF(ISBLANK('Payer Participation Data'!$D$19),"-",'Payer Participation Data'!$D$19)</f>
        <v>-</v>
      </c>
      <c r="F205" s="157" t="str">
        <f>IF(ISBLANK('Payer Participation Data'!$E$19),"-",'Payer Participation Data'!$E$19)</f>
        <v>-</v>
      </c>
      <c r="G205" s="102">
        <v>3</v>
      </c>
      <c r="H205" s="102">
        <v>4</v>
      </c>
      <c r="I205" s="102">
        <v>5</v>
      </c>
      <c r="J205" s="102" t="str">
        <f t="shared" si="12"/>
        <v>453</v>
      </c>
      <c r="K205" s="102" t="s">
        <v>30</v>
      </c>
      <c r="L205" s="224">
        <f>IF(ISNA(SUMIFS(INDEX('Payer Participation Data'!$F$10:$BM$59,0,MATCH(CONCATENATE($J205,L$6),'Payer Participation Data'!$F$8:$BM$8,0)),'Payer Participation Data'!$B$10:$B$59,$C205,'Payer Participation Data'!$C$10:$C$59,$D205)),"-",SUMIFS(INDEX('Payer Participation Data'!$F$10:$BM$59,0,MATCH(CONCATENATE($J205,L$6),'Payer Participation Data'!$F$8:$BM$8,0)),'Payer Participation Data'!$B$10:$B$59,$C205,'Payer Participation Data'!$C$10:$C$59,$D205))</f>
        <v>0</v>
      </c>
      <c r="M205" s="225">
        <f>IF(ISNA(SUMIFS(INDEX('Payer Participation Data'!$F$10:$BM$59,0,MATCH(CONCATENATE($J205,M$6),'Payer Participation Data'!$F$8:$BM$8,0)),'Payer Participation Data'!$B$10:$B$59,$C205,'Payer Participation Data'!$C$10:$C$59,$D205)),"-",SUMIFS(INDEX('Payer Participation Data'!$F$10:$BM$59,0,MATCH(CONCATENATE($J205,M$6),'Payer Participation Data'!$F$8:$BM$8,0)),'Payer Participation Data'!$B$10:$B$59,$C205,'Payer Participation Data'!$C$10:$C$59,$D205))</f>
        <v>0</v>
      </c>
      <c r="N205" s="105"/>
    </row>
    <row r="206" spans="2:14" outlineLevel="1" x14ac:dyDescent="0.35">
      <c r="B206" s="126" t="s">
        <v>80</v>
      </c>
      <c r="C206" s="169" t="str">
        <f>IF(ISBLANK('Payer Participation Data'!$B$19),"-",'Payer Participation Data'!$B$19)</f>
        <v>-</v>
      </c>
      <c r="D206" s="169" t="str">
        <f>IF(ISBLANK('Payer Participation Data'!$C$19),"-",'Payer Participation Data'!$C$19)</f>
        <v>-</v>
      </c>
      <c r="E206" s="169" t="str">
        <f>IF(ISBLANK('Payer Participation Data'!$D$19),"-",'Payer Participation Data'!$D$19)</f>
        <v>-</v>
      </c>
      <c r="F206" s="169" t="str">
        <f>IF(ISBLANK('Payer Participation Data'!$E$19),"-",'Payer Participation Data'!$E$19)</f>
        <v>-</v>
      </c>
      <c r="G206" s="104">
        <v>4</v>
      </c>
      <c r="H206" s="104">
        <v>4</v>
      </c>
      <c r="I206" s="104">
        <v>5</v>
      </c>
      <c r="J206" s="104" t="str">
        <f t="shared" si="12"/>
        <v>454</v>
      </c>
      <c r="K206" s="104" t="s">
        <v>30</v>
      </c>
      <c r="L206" s="222">
        <f>IF(ISNA(SUMIFS(INDEX('Payer Participation Data'!$F$10:$BM$59,0,MATCH(CONCATENATE($J206,L$6),'Payer Participation Data'!$F$8:$BM$8,0)),'Payer Participation Data'!$B$10:$B$59,$C206,'Payer Participation Data'!$C$10:$C$59,$D206)),"-",SUMIFS(INDEX('Payer Participation Data'!$F$10:$BM$59,0,MATCH(CONCATENATE($J206,L$6),'Payer Participation Data'!$F$8:$BM$8,0)),'Payer Participation Data'!$B$10:$B$59,$C206,'Payer Participation Data'!$C$10:$C$59,$D206))</f>
        <v>0</v>
      </c>
      <c r="M206" s="223">
        <f>IF(ISNA(SUMIFS(INDEX('Payer Participation Data'!$F$10:$BM$59,0,MATCH(CONCATENATE($J206,M$6),'Payer Participation Data'!$F$8:$BM$8,0)),'Payer Participation Data'!$B$10:$B$59,$C206,'Payer Participation Data'!$C$10:$C$59,$D206)),"-",SUMIFS(INDEX('Payer Participation Data'!$F$10:$BM$59,0,MATCH(CONCATENATE($J206,M$6),'Payer Participation Data'!$F$8:$BM$8,0)),'Payer Participation Data'!$B$10:$B$59,$C206,'Payer Participation Data'!$C$10:$C$59,$D206))</f>
        <v>0</v>
      </c>
      <c r="N206" s="105"/>
    </row>
    <row r="207" spans="2:14" outlineLevel="1" x14ac:dyDescent="0.35">
      <c r="B207" s="124" t="s">
        <v>80</v>
      </c>
      <c r="C207" s="157" t="str">
        <f>IF(ISBLANK('Payer Participation Data'!$B$20),"-",'Payer Participation Data'!$B$20)</f>
        <v>-</v>
      </c>
      <c r="D207" s="157" t="str">
        <f>IF(ISBLANK('Payer Participation Data'!$C$20),"-",'Payer Participation Data'!$C$20)</f>
        <v>-</v>
      </c>
      <c r="E207" s="157" t="str">
        <f>IF(ISBLANK('Payer Participation Data'!$D$20),"-",'Payer Participation Data'!$D$20)</f>
        <v>-</v>
      </c>
      <c r="F207" s="157" t="str">
        <f>IF(ISBLANK('Payer Participation Data'!$E$20),"-",'Payer Participation Data'!$E$20)</f>
        <v>-</v>
      </c>
      <c r="G207" s="102">
        <v>1</v>
      </c>
      <c r="H207" s="102" t="s">
        <v>64</v>
      </c>
      <c r="I207" s="102" t="s">
        <v>64</v>
      </c>
      <c r="J207" s="102" t="str">
        <f t="shared" si="10"/>
        <v>BaselineBaseline1</v>
      </c>
      <c r="K207" s="102" t="s">
        <v>30</v>
      </c>
      <c r="L207" s="224">
        <f>IF(ISNA(SUMIFS(INDEX('Payer Participation Data'!$F$10:$BM$59,0,MATCH(CONCATENATE($J207,L$6),'Payer Participation Data'!$F$8:$BM$8,0)),'Payer Participation Data'!$B$10:$B$59,$C207,'Payer Participation Data'!$C$10:$C$59,$D207)),"-",SUMIFS(INDEX('Payer Participation Data'!$F$10:$BM$59,0,MATCH(CONCATENATE($J207,L$6),'Payer Participation Data'!$F$8:$BM$8,0)),'Payer Participation Data'!$B$10:$B$59,$C207,'Payer Participation Data'!$C$10:$C$59,$D207))</f>
        <v>0</v>
      </c>
      <c r="M207" s="225">
        <f>IF(ISNA(SUMIFS(INDEX('Payer Participation Data'!$F$10:$BM$59,0,MATCH(CONCATENATE($J207,M$6),'Payer Participation Data'!$F$8:$BM$8,0)),'Payer Participation Data'!$B$10:$B$59,$C207,'Payer Participation Data'!$C$10:$C$59,$D207)),"-",SUMIFS(INDEX('Payer Participation Data'!$F$10:$BM$59,0,MATCH(CONCATENATE($J207,M$6),'Payer Participation Data'!$F$8:$BM$8,0)),'Payer Participation Data'!$B$10:$B$59,$C207,'Payer Participation Data'!$C$10:$C$59,$D207))</f>
        <v>0</v>
      </c>
      <c r="N207" s="103"/>
    </row>
    <row r="208" spans="2:14" outlineLevel="1" x14ac:dyDescent="0.35">
      <c r="B208" s="126" t="s">
        <v>80</v>
      </c>
      <c r="C208" s="169" t="str">
        <f>IF(ISBLANK('Payer Participation Data'!$B$20),"-",'Payer Participation Data'!$B$20)</f>
        <v>-</v>
      </c>
      <c r="D208" s="169" t="str">
        <f>IF(ISBLANK('Payer Participation Data'!$C$20),"-",'Payer Participation Data'!$C$20)</f>
        <v>-</v>
      </c>
      <c r="E208" s="169" t="str">
        <f>IF(ISBLANK('Payer Participation Data'!$D$20),"-",'Payer Participation Data'!$D$20)</f>
        <v>-</v>
      </c>
      <c r="F208" s="169" t="str">
        <f>IF(ISBLANK('Payer Participation Data'!$E$20),"-",'Payer Participation Data'!$E$20)</f>
        <v>-</v>
      </c>
      <c r="G208" s="104">
        <v>2</v>
      </c>
      <c r="H208" s="104" t="s">
        <v>64</v>
      </c>
      <c r="I208" s="104" t="s">
        <v>64</v>
      </c>
      <c r="J208" s="104" t="str">
        <f t="shared" si="10"/>
        <v>BaselineBaseline2</v>
      </c>
      <c r="K208" s="104" t="s">
        <v>30</v>
      </c>
      <c r="L208" s="222">
        <f>IF(ISNA(SUMIFS(INDEX('Payer Participation Data'!$F$10:$BM$59,0,MATCH(CONCATENATE($J208,L$6),'Payer Participation Data'!$F$8:$BM$8,0)),'Payer Participation Data'!$B$10:$B$59,$C208,'Payer Participation Data'!$C$10:$C$59,$D208)),"-",SUMIFS(INDEX('Payer Participation Data'!$F$10:$BM$59,0,MATCH(CONCATENATE($J208,L$6),'Payer Participation Data'!$F$8:$BM$8,0)),'Payer Participation Data'!$B$10:$B$59,$C208,'Payer Participation Data'!$C$10:$C$59,$D208))</f>
        <v>0</v>
      </c>
      <c r="M208" s="223">
        <f>IF(ISNA(SUMIFS(INDEX('Payer Participation Data'!$F$10:$BM$59,0,MATCH(CONCATENATE($J208,M$6),'Payer Participation Data'!$F$8:$BM$8,0)),'Payer Participation Data'!$B$10:$B$59,$C208,'Payer Participation Data'!$C$10:$C$59,$D208)),"-",SUMIFS(INDEX('Payer Participation Data'!$F$10:$BM$59,0,MATCH(CONCATENATE($J208,M$6),'Payer Participation Data'!$F$8:$BM$8,0)),'Payer Participation Data'!$B$10:$B$59,$C208,'Payer Participation Data'!$C$10:$C$59,$D208))</f>
        <v>0</v>
      </c>
      <c r="N208" s="105"/>
    </row>
    <row r="209" spans="2:14" outlineLevel="1" x14ac:dyDescent="0.35">
      <c r="B209" s="124" t="s">
        <v>80</v>
      </c>
      <c r="C209" s="157" t="str">
        <f>IF(ISBLANK('Payer Participation Data'!$B$20),"-",'Payer Participation Data'!$B$20)</f>
        <v>-</v>
      </c>
      <c r="D209" s="157" t="str">
        <f>IF(ISBLANK('Payer Participation Data'!$C$20),"-",'Payer Participation Data'!$C$20)</f>
        <v>-</v>
      </c>
      <c r="E209" s="157" t="str">
        <f>IF(ISBLANK('Payer Participation Data'!$D$20),"-",'Payer Participation Data'!$D$20)</f>
        <v>-</v>
      </c>
      <c r="F209" s="157" t="str">
        <f>IF(ISBLANK('Payer Participation Data'!$E$20),"-",'Payer Participation Data'!$E$20)</f>
        <v>-</v>
      </c>
      <c r="G209" s="102">
        <v>3</v>
      </c>
      <c r="H209" s="102" t="s">
        <v>64</v>
      </c>
      <c r="I209" s="102" t="s">
        <v>64</v>
      </c>
      <c r="J209" s="102" t="str">
        <f t="shared" si="10"/>
        <v>BaselineBaseline3</v>
      </c>
      <c r="K209" s="102" t="s">
        <v>30</v>
      </c>
      <c r="L209" s="224">
        <f>IF(ISNA(SUMIFS(INDEX('Payer Participation Data'!$F$10:$BM$59,0,MATCH(CONCATENATE($J209,L$6),'Payer Participation Data'!$F$8:$BM$8,0)),'Payer Participation Data'!$B$10:$B$59,$C209,'Payer Participation Data'!$C$10:$C$59,$D209)),"-",SUMIFS(INDEX('Payer Participation Data'!$F$10:$BM$59,0,MATCH(CONCATENATE($J209,L$6),'Payer Participation Data'!$F$8:$BM$8,0)),'Payer Participation Data'!$B$10:$B$59,$C209,'Payer Participation Data'!$C$10:$C$59,$D209))</f>
        <v>0</v>
      </c>
      <c r="M209" s="225">
        <f>IF(ISNA(SUMIFS(INDEX('Payer Participation Data'!$F$10:$BM$59,0,MATCH(CONCATENATE($J209,M$6),'Payer Participation Data'!$F$8:$BM$8,0)),'Payer Participation Data'!$B$10:$B$59,$C209,'Payer Participation Data'!$C$10:$C$59,$D209)),"-",SUMIFS(INDEX('Payer Participation Data'!$F$10:$BM$59,0,MATCH(CONCATENATE($J209,M$6),'Payer Participation Data'!$F$8:$BM$8,0)),'Payer Participation Data'!$B$10:$B$59,$C209,'Payer Participation Data'!$C$10:$C$59,$D209))</f>
        <v>0</v>
      </c>
      <c r="N209" s="103"/>
    </row>
    <row r="210" spans="2:14" outlineLevel="1" x14ac:dyDescent="0.35">
      <c r="B210" s="126" t="s">
        <v>80</v>
      </c>
      <c r="C210" s="169" t="str">
        <f>IF(ISBLANK('Payer Participation Data'!$B$20),"-",'Payer Participation Data'!$B$20)</f>
        <v>-</v>
      </c>
      <c r="D210" s="169" t="str">
        <f>IF(ISBLANK('Payer Participation Data'!$C$20),"-",'Payer Participation Data'!$C$20)</f>
        <v>-</v>
      </c>
      <c r="E210" s="169" t="str">
        <f>IF(ISBLANK('Payer Participation Data'!$D$20),"-",'Payer Participation Data'!$D$20)</f>
        <v>-</v>
      </c>
      <c r="F210" s="169" t="str">
        <f>IF(ISBLANK('Payer Participation Data'!$E$20),"-",'Payer Participation Data'!$E$20)</f>
        <v>-</v>
      </c>
      <c r="G210" s="104">
        <v>4</v>
      </c>
      <c r="H210" s="104" t="s">
        <v>64</v>
      </c>
      <c r="I210" s="104" t="s">
        <v>64</v>
      </c>
      <c r="J210" s="104" t="str">
        <f t="shared" si="10"/>
        <v>BaselineBaseline4</v>
      </c>
      <c r="K210" s="104" t="s">
        <v>30</v>
      </c>
      <c r="L210" s="222">
        <f>IF(ISNA(SUMIFS(INDEX('Payer Participation Data'!$F$10:$BM$59,0,MATCH(CONCATENATE($J210,L$6),'Payer Participation Data'!$F$8:$BM$8,0)),'Payer Participation Data'!$B$10:$B$59,$C210,'Payer Participation Data'!$C$10:$C$59,$D210)),"-",SUMIFS(INDEX('Payer Participation Data'!$F$10:$BM$59,0,MATCH(CONCATENATE($J210,L$6),'Payer Participation Data'!$F$8:$BM$8,0)),'Payer Participation Data'!$B$10:$B$59,$C210,'Payer Participation Data'!$C$10:$C$59,$D210))</f>
        <v>0</v>
      </c>
      <c r="M210" s="223">
        <f>IF(ISNA(SUMIFS(INDEX('Payer Participation Data'!$F$10:$BM$59,0,MATCH(CONCATENATE($J210,M$6),'Payer Participation Data'!$F$8:$BM$8,0)),'Payer Participation Data'!$B$10:$B$59,$C210,'Payer Participation Data'!$C$10:$C$59,$D210)),"-",SUMIFS(INDEX('Payer Participation Data'!$F$10:$BM$59,0,MATCH(CONCATENATE($J210,M$6),'Payer Participation Data'!$F$8:$BM$8,0)),'Payer Participation Data'!$B$10:$B$59,$C210,'Payer Participation Data'!$C$10:$C$59,$D210))</f>
        <v>0</v>
      </c>
      <c r="N210" s="105"/>
    </row>
    <row r="211" spans="2:14" outlineLevel="1" x14ac:dyDescent="0.35">
      <c r="B211" s="124" t="s">
        <v>80</v>
      </c>
      <c r="C211" s="157" t="str">
        <f>IF(ISBLANK('Payer Participation Data'!$B$20),"-",'Payer Participation Data'!$B$20)</f>
        <v>-</v>
      </c>
      <c r="D211" s="157" t="str">
        <f>IF(ISBLANK('Payer Participation Data'!$C$20),"-",'Payer Participation Data'!$C$20)</f>
        <v>-</v>
      </c>
      <c r="E211" s="157" t="str">
        <f>IF(ISBLANK('Payer Participation Data'!$D$20),"-",'Payer Participation Data'!$D$20)</f>
        <v>-</v>
      </c>
      <c r="F211" s="157" t="str">
        <f>IF(ISBLANK('Payer Participation Data'!$E$20),"-",'Payer Participation Data'!$E$20)</f>
        <v>-</v>
      </c>
      <c r="G211" s="102">
        <v>1</v>
      </c>
      <c r="H211" s="102">
        <v>1</v>
      </c>
      <c r="I211" s="102">
        <v>5</v>
      </c>
      <c r="J211" s="102" t="str">
        <f t="shared" si="10"/>
        <v>151</v>
      </c>
      <c r="K211" s="102" t="s">
        <v>30</v>
      </c>
      <c r="L211" s="224">
        <f>IF(ISNA(SUMIFS(INDEX('Payer Participation Data'!$F$10:$BM$59,0,MATCH(CONCATENATE($J211,L$6),'Payer Participation Data'!$F$8:$BM$8,0)),'Payer Participation Data'!$B$10:$B$59,$C211,'Payer Participation Data'!$C$10:$C$59,$D211)),"-",SUMIFS(INDEX('Payer Participation Data'!$F$10:$BM$59,0,MATCH(CONCATENATE($J211,L$6),'Payer Participation Data'!$F$8:$BM$8,0)),'Payer Participation Data'!$B$10:$B$59,$C211,'Payer Participation Data'!$C$10:$C$59,$D211))</f>
        <v>0</v>
      </c>
      <c r="M211" s="225">
        <f>IF(ISNA(SUMIFS(INDEX('Payer Participation Data'!$F$10:$BM$59,0,MATCH(CONCATENATE($J211,M$6),'Payer Participation Data'!$F$8:$BM$8,0)),'Payer Participation Data'!$B$10:$B$59,$C211,'Payer Participation Data'!$C$10:$C$59,$D211)),"-",SUMIFS(INDEX('Payer Participation Data'!$F$10:$BM$59,0,MATCH(CONCATENATE($J211,M$6),'Payer Participation Data'!$F$8:$BM$8,0)),'Payer Participation Data'!$B$10:$B$59,$C211,'Payer Participation Data'!$C$10:$C$59,$D211))</f>
        <v>0</v>
      </c>
      <c r="N211" s="103"/>
    </row>
    <row r="212" spans="2:14" outlineLevel="1" x14ac:dyDescent="0.35">
      <c r="B212" s="126" t="s">
        <v>80</v>
      </c>
      <c r="C212" s="169" t="str">
        <f>IF(ISBLANK('Payer Participation Data'!$B$20),"-",'Payer Participation Data'!$B$20)</f>
        <v>-</v>
      </c>
      <c r="D212" s="169" t="str">
        <f>IF(ISBLANK('Payer Participation Data'!$C$20),"-",'Payer Participation Data'!$C$20)</f>
        <v>-</v>
      </c>
      <c r="E212" s="169" t="str">
        <f>IF(ISBLANK('Payer Participation Data'!$D$20),"-",'Payer Participation Data'!$D$20)</f>
        <v>-</v>
      </c>
      <c r="F212" s="169" t="str">
        <f>IF(ISBLANK('Payer Participation Data'!$E$20),"-",'Payer Participation Data'!$E$20)</f>
        <v>-</v>
      </c>
      <c r="G212" s="104">
        <v>2</v>
      </c>
      <c r="H212" s="104">
        <v>1</v>
      </c>
      <c r="I212" s="104">
        <v>5</v>
      </c>
      <c r="J212" s="104" t="str">
        <f t="shared" si="10"/>
        <v>152</v>
      </c>
      <c r="K212" s="104" t="s">
        <v>30</v>
      </c>
      <c r="L212" s="222">
        <f>IF(ISNA(SUMIFS(INDEX('Payer Participation Data'!$F$10:$BM$59,0,MATCH(CONCATENATE($J212,L$6),'Payer Participation Data'!$F$8:$BM$8,0)),'Payer Participation Data'!$B$10:$B$59,$C212,'Payer Participation Data'!$C$10:$C$59,$D212)),"-",SUMIFS(INDEX('Payer Participation Data'!$F$10:$BM$59,0,MATCH(CONCATENATE($J212,L$6),'Payer Participation Data'!$F$8:$BM$8,0)),'Payer Participation Data'!$B$10:$B$59,$C212,'Payer Participation Data'!$C$10:$C$59,$D212))</f>
        <v>0</v>
      </c>
      <c r="M212" s="223">
        <f>IF(ISNA(SUMIFS(INDEX('Payer Participation Data'!$F$10:$BM$59,0,MATCH(CONCATENATE($J212,M$6),'Payer Participation Data'!$F$8:$BM$8,0)),'Payer Participation Data'!$B$10:$B$59,$C212,'Payer Participation Data'!$C$10:$C$59,$D212)),"-",SUMIFS(INDEX('Payer Participation Data'!$F$10:$BM$59,0,MATCH(CONCATENATE($J212,M$6),'Payer Participation Data'!$F$8:$BM$8,0)),'Payer Participation Data'!$B$10:$B$59,$C212,'Payer Participation Data'!$C$10:$C$59,$D212))</f>
        <v>0</v>
      </c>
      <c r="N212" s="105"/>
    </row>
    <row r="213" spans="2:14" outlineLevel="1" x14ac:dyDescent="0.35">
      <c r="B213" s="124" t="s">
        <v>80</v>
      </c>
      <c r="C213" s="157" t="str">
        <f>IF(ISBLANK('Payer Participation Data'!$B$20),"-",'Payer Participation Data'!$B$20)</f>
        <v>-</v>
      </c>
      <c r="D213" s="157" t="str">
        <f>IF(ISBLANK('Payer Participation Data'!$C$20),"-",'Payer Participation Data'!$C$20)</f>
        <v>-</v>
      </c>
      <c r="E213" s="157" t="str">
        <f>IF(ISBLANK('Payer Participation Data'!$D$20),"-",'Payer Participation Data'!$D$20)</f>
        <v>-</v>
      </c>
      <c r="F213" s="157" t="str">
        <f>IF(ISBLANK('Payer Participation Data'!$E$20),"-",'Payer Participation Data'!$E$20)</f>
        <v>-</v>
      </c>
      <c r="G213" s="102">
        <v>3</v>
      </c>
      <c r="H213" s="102">
        <v>1</v>
      </c>
      <c r="I213" s="102">
        <v>5</v>
      </c>
      <c r="J213" s="102" t="str">
        <f t="shared" si="10"/>
        <v>153</v>
      </c>
      <c r="K213" s="102" t="s">
        <v>30</v>
      </c>
      <c r="L213" s="224">
        <f>IF(ISNA(SUMIFS(INDEX('Payer Participation Data'!$F$10:$BM$59,0,MATCH(CONCATENATE($J213,L$6),'Payer Participation Data'!$F$8:$BM$8,0)),'Payer Participation Data'!$B$10:$B$59,$C213,'Payer Participation Data'!$C$10:$C$59,$D213)),"-",SUMIFS(INDEX('Payer Participation Data'!$F$10:$BM$59,0,MATCH(CONCATENATE($J213,L$6),'Payer Participation Data'!$F$8:$BM$8,0)),'Payer Participation Data'!$B$10:$B$59,$C213,'Payer Participation Data'!$C$10:$C$59,$D213))</f>
        <v>0</v>
      </c>
      <c r="M213" s="225">
        <f>IF(ISNA(SUMIFS(INDEX('Payer Participation Data'!$F$10:$BM$59,0,MATCH(CONCATENATE($J213,M$6),'Payer Participation Data'!$F$8:$BM$8,0)),'Payer Participation Data'!$B$10:$B$59,$C213,'Payer Participation Data'!$C$10:$C$59,$D213)),"-",SUMIFS(INDEX('Payer Participation Data'!$F$10:$BM$59,0,MATCH(CONCATENATE($J213,M$6),'Payer Participation Data'!$F$8:$BM$8,0)),'Payer Participation Data'!$B$10:$B$59,$C213,'Payer Participation Data'!$C$10:$C$59,$D213))</f>
        <v>0</v>
      </c>
      <c r="N213" s="103"/>
    </row>
    <row r="214" spans="2:14" outlineLevel="1" x14ac:dyDescent="0.35">
      <c r="B214" s="126" t="s">
        <v>80</v>
      </c>
      <c r="C214" s="169" t="str">
        <f>IF(ISBLANK('Payer Participation Data'!$B$20),"-",'Payer Participation Data'!$B$20)</f>
        <v>-</v>
      </c>
      <c r="D214" s="169" t="str">
        <f>IF(ISBLANK('Payer Participation Data'!$C$20),"-",'Payer Participation Data'!$C$20)</f>
        <v>-</v>
      </c>
      <c r="E214" s="169" t="str">
        <f>IF(ISBLANK('Payer Participation Data'!$D$20),"-",'Payer Participation Data'!$D$20)</f>
        <v>-</v>
      </c>
      <c r="F214" s="169" t="str">
        <f>IF(ISBLANK('Payer Participation Data'!$E$20),"-",'Payer Participation Data'!$E$20)</f>
        <v>-</v>
      </c>
      <c r="G214" s="104">
        <v>4</v>
      </c>
      <c r="H214" s="104">
        <v>1</v>
      </c>
      <c r="I214" s="104">
        <v>5</v>
      </c>
      <c r="J214" s="104" t="str">
        <f t="shared" si="10"/>
        <v>154</v>
      </c>
      <c r="K214" s="104" t="s">
        <v>30</v>
      </c>
      <c r="L214" s="222">
        <f>IF(ISNA(SUMIFS(INDEX('Payer Participation Data'!$F$10:$BM$59,0,MATCH(CONCATENATE($J214,L$6),'Payer Participation Data'!$F$8:$BM$8,0)),'Payer Participation Data'!$B$10:$B$59,$C214,'Payer Participation Data'!$C$10:$C$59,$D214)),"-",SUMIFS(INDEX('Payer Participation Data'!$F$10:$BM$59,0,MATCH(CONCATENATE($J214,L$6),'Payer Participation Data'!$F$8:$BM$8,0)),'Payer Participation Data'!$B$10:$B$59,$C214,'Payer Participation Data'!$C$10:$C$59,$D214))</f>
        <v>0</v>
      </c>
      <c r="M214" s="223">
        <f>IF(ISNA(SUMIFS(INDEX('Payer Participation Data'!$F$10:$BM$59,0,MATCH(CONCATENATE($J214,M$6),'Payer Participation Data'!$F$8:$BM$8,0)),'Payer Participation Data'!$B$10:$B$59,$C214,'Payer Participation Data'!$C$10:$C$59,$D214)),"-",SUMIFS(INDEX('Payer Participation Data'!$F$10:$BM$59,0,MATCH(CONCATENATE($J214,M$6),'Payer Participation Data'!$F$8:$BM$8,0)),'Payer Participation Data'!$B$10:$B$59,$C214,'Payer Participation Data'!$C$10:$C$59,$D214))</f>
        <v>0</v>
      </c>
      <c r="N214" s="105"/>
    </row>
    <row r="215" spans="2:14" outlineLevel="1" x14ac:dyDescent="0.35">
      <c r="B215" s="124" t="s">
        <v>80</v>
      </c>
      <c r="C215" s="157" t="str">
        <f>IF(ISBLANK('Payer Participation Data'!$B$20),"-",'Payer Participation Data'!$B$20)</f>
        <v>-</v>
      </c>
      <c r="D215" s="157" t="str">
        <f>IF(ISBLANK('Payer Participation Data'!$C$20),"-",'Payer Participation Data'!$C$20)</f>
        <v>-</v>
      </c>
      <c r="E215" s="157" t="str">
        <f>IF(ISBLANK('Payer Participation Data'!$D$20),"-",'Payer Participation Data'!$D$20)</f>
        <v>-</v>
      </c>
      <c r="F215" s="157" t="str">
        <f>IF(ISBLANK('Payer Participation Data'!$E$20),"-",'Payer Participation Data'!$E$20)</f>
        <v>-</v>
      </c>
      <c r="G215" s="102">
        <v>1</v>
      </c>
      <c r="H215" s="102">
        <v>2</v>
      </c>
      <c r="I215" s="102">
        <v>5</v>
      </c>
      <c r="J215" s="102" t="str">
        <f t="shared" si="10"/>
        <v>251</v>
      </c>
      <c r="K215" s="102" t="s">
        <v>30</v>
      </c>
      <c r="L215" s="224">
        <f>IF(ISNA(SUMIFS(INDEX('Payer Participation Data'!$F$10:$BM$59,0,MATCH(CONCATENATE($J215,L$6),'Payer Participation Data'!$F$8:$BM$8,0)),'Payer Participation Data'!$B$10:$B$59,$C215,'Payer Participation Data'!$C$10:$C$59,$D215)),"-",SUMIFS(INDEX('Payer Participation Data'!$F$10:$BM$59,0,MATCH(CONCATENATE($J215,L$6),'Payer Participation Data'!$F$8:$BM$8,0)),'Payer Participation Data'!$B$10:$B$59,$C215,'Payer Participation Data'!$C$10:$C$59,$D215))</f>
        <v>0</v>
      </c>
      <c r="M215" s="225">
        <f>IF(ISNA(SUMIFS(INDEX('Payer Participation Data'!$F$10:$BM$59,0,MATCH(CONCATENATE($J215,M$6),'Payer Participation Data'!$F$8:$BM$8,0)),'Payer Participation Data'!$B$10:$B$59,$C215,'Payer Participation Data'!$C$10:$C$59,$D215)),"-",SUMIFS(INDEX('Payer Participation Data'!$F$10:$BM$59,0,MATCH(CONCATENATE($J215,M$6),'Payer Participation Data'!$F$8:$BM$8,0)),'Payer Participation Data'!$B$10:$B$59,$C215,'Payer Participation Data'!$C$10:$C$59,$D215))</f>
        <v>0</v>
      </c>
      <c r="N215" s="103"/>
    </row>
    <row r="216" spans="2:14" outlineLevel="1" x14ac:dyDescent="0.35">
      <c r="B216" s="126" t="s">
        <v>80</v>
      </c>
      <c r="C216" s="169" t="str">
        <f>IF(ISBLANK('Payer Participation Data'!$B$20),"-",'Payer Participation Data'!$B$20)</f>
        <v>-</v>
      </c>
      <c r="D216" s="169" t="str">
        <f>IF(ISBLANK('Payer Participation Data'!$C$20),"-",'Payer Participation Data'!$C$20)</f>
        <v>-</v>
      </c>
      <c r="E216" s="169" t="str">
        <f>IF(ISBLANK('Payer Participation Data'!$D$20),"-",'Payer Participation Data'!$D$20)</f>
        <v>-</v>
      </c>
      <c r="F216" s="169" t="str">
        <f>IF(ISBLANK('Payer Participation Data'!$E$20),"-",'Payer Participation Data'!$E$20)</f>
        <v>-</v>
      </c>
      <c r="G216" s="104">
        <v>2</v>
      </c>
      <c r="H216" s="104">
        <v>2</v>
      </c>
      <c r="I216" s="104">
        <v>5</v>
      </c>
      <c r="J216" s="104" t="str">
        <f t="shared" si="10"/>
        <v>252</v>
      </c>
      <c r="K216" s="104" t="s">
        <v>30</v>
      </c>
      <c r="L216" s="222">
        <f>IF(ISNA(SUMIFS(INDEX('Payer Participation Data'!$F$10:$BM$59,0,MATCH(CONCATENATE($J216,L$6),'Payer Participation Data'!$F$8:$BM$8,0)),'Payer Participation Data'!$B$10:$B$59,$C216,'Payer Participation Data'!$C$10:$C$59,$D216)),"-",SUMIFS(INDEX('Payer Participation Data'!$F$10:$BM$59,0,MATCH(CONCATENATE($J216,L$6),'Payer Participation Data'!$F$8:$BM$8,0)),'Payer Participation Data'!$B$10:$B$59,$C216,'Payer Participation Data'!$C$10:$C$59,$D216))</f>
        <v>0</v>
      </c>
      <c r="M216" s="223">
        <f>IF(ISNA(SUMIFS(INDEX('Payer Participation Data'!$F$10:$BM$59,0,MATCH(CONCATENATE($J216,M$6),'Payer Participation Data'!$F$8:$BM$8,0)),'Payer Participation Data'!$B$10:$B$59,$C216,'Payer Participation Data'!$C$10:$C$59,$D216)),"-",SUMIFS(INDEX('Payer Participation Data'!$F$10:$BM$59,0,MATCH(CONCATENATE($J216,M$6),'Payer Participation Data'!$F$8:$BM$8,0)),'Payer Participation Data'!$B$10:$B$59,$C216,'Payer Participation Data'!$C$10:$C$59,$D216))</f>
        <v>0</v>
      </c>
      <c r="N216" s="105"/>
    </row>
    <row r="217" spans="2:14" outlineLevel="1" x14ac:dyDescent="0.35">
      <c r="B217" s="124" t="s">
        <v>80</v>
      </c>
      <c r="C217" s="157" t="str">
        <f>IF(ISBLANK('Payer Participation Data'!$B$20),"-",'Payer Participation Data'!$B$20)</f>
        <v>-</v>
      </c>
      <c r="D217" s="157" t="str">
        <f>IF(ISBLANK('Payer Participation Data'!$C$20),"-",'Payer Participation Data'!$C$20)</f>
        <v>-</v>
      </c>
      <c r="E217" s="157" t="str">
        <f>IF(ISBLANK('Payer Participation Data'!$D$20),"-",'Payer Participation Data'!$D$20)</f>
        <v>-</v>
      </c>
      <c r="F217" s="157" t="str">
        <f>IF(ISBLANK('Payer Participation Data'!$E$20),"-",'Payer Participation Data'!$E$20)</f>
        <v>-</v>
      </c>
      <c r="G217" s="102">
        <v>3</v>
      </c>
      <c r="H217" s="102">
        <v>2</v>
      </c>
      <c r="I217" s="102">
        <v>5</v>
      </c>
      <c r="J217" s="102" t="str">
        <f t="shared" si="10"/>
        <v>253</v>
      </c>
      <c r="K217" s="102" t="s">
        <v>30</v>
      </c>
      <c r="L217" s="224">
        <f>IF(ISNA(SUMIFS(INDEX('Payer Participation Data'!$F$10:$BM$59,0,MATCH(CONCATENATE($J217,L$6),'Payer Participation Data'!$F$8:$BM$8,0)),'Payer Participation Data'!$B$10:$B$59,$C217,'Payer Participation Data'!$C$10:$C$59,$D217)),"-",SUMIFS(INDEX('Payer Participation Data'!$F$10:$BM$59,0,MATCH(CONCATENATE($J217,L$6),'Payer Participation Data'!$F$8:$BM$8,0)),'Payer Participation Data'!$B$10:$B$59,$C217,'Payer Participation Data'!$C$10:$C$59,$D217))</f>
        <v>0</v>
      </c>
      <c r="M217" s="225">
        <f>IF(ISNA(SUMIFS(INDEX('Payer Participation Data'!$F$10:$BM$59,0,MATCH(CONCATENATE($J217,M$6),'Payer Participation Data'!$F$8:$BM$8,0)),'Payer Participation Data'!$B$10:$B$59,$C217,'Payer Participation Data'!$C$10:$C$59,$D217)),"-",SUMIFS(INDEX('Payer Participation Data'!$F$10:$BM$59,0,MATCH(CONCATENATE($J217,M$6),'Payer Participation Data'!$F$8:$BM$8,0)),'Payer Participation Data'!$B$10:$B$59,$C217,'Payer Participation Data'!$C$10:$C$59,$D217))</f>
        <v>0</v>
      </c>
      <c r="N217" s="103"/>
    </row>
    <row r="218" spans="2:14" outlineLevel="1" x14ac:dyDescent="0.35">
      <c r="B218" s="126" t="s">
        <v>80</v>
      </c>
      <c r="C218" s="169" t="str">
        <f>IF(ISBLANK('Payer Participation Data'!$B$20),"-",'Payer Participation Data'!$B$20)</f>
        <v>-</v>
      </c>
      <c r="D218" s="169" t="str">
        <f>IF(ISBLANK('Payer Participation Data'!$C$20),"-",'Payer Participation Data'!$C$20)</f>
        <v>-</v>
      </c>
      <c r="E218" s="169" t="str">
        <f>IF(ISBLANK('Payer Participation Data'!$D$20),"-",'Payer Participation Data'!$D$20)</f>
        <v>-</v>
      </c>
      <c r="F218" s="169" t="str">
        <f>IF(ISBLANK('Payer Participation Data'!$E$20),"-",'Payer Participation Data'!$E$20)</f>
        <v>-</v>
      </c>
      <c r="G218" s="104">
        <v>4</v>
      </c>
      <c r="H218" s="104">
        <v>2</v>
      </c>
      <c r="I218" s="104">
        <v>5</v>
      </c>
      <c r="J218" s="104" t="str">
        <f t="shared" si="10"/>
        <v>254</v>
      </c>
      <c r="K218" s="104" t="s">
        <v>30</v>
      </c>
      <c r="L218" s="222">
        <f>IF(ISNA(SUMIFS(INDEX('Payer Participation Data'!$F$10:$BM$59,0,MATCH(CONCATENATE($J218,L$6),'Payer Participation Data'!$F$8:$BM$8,0)),'Payer Participation Data'!$B$10:$B$59,$C218,'Payer Participation Data'!$C$10:$C$59,$D218)),"-",SUMIFS(INDEX('Payer Participation Data'!$F$10:$BM$59,0,MATCH(CONCATENATE($J218,L$6),'Payer Participation Data'!$F$8:$BM$8,0)),'Payer Participation Data'!$B$10:$B$59,$C218,'Payer Participation Data'!$C$10:$C$59,$D218))</f>
        <v>0</v>
      </c>
      <c r="M218" s="223">
        <f>IF(ISNA(SUMIFS(INDEX('Payer Participation Data'!$F$10:$BM$59,0,MATCH(CONCATENATE($J218,M$6),'Payer Participation Data'!$F$8:$BM$8,0)),'Payer Participation Data'!$B$10:$B$59,$C218,'Payer Participation Data'!$C$10:$C$59,$D218)),"-",SUMIFS(INDEX('Payer Participation Data'!$F$10:$BM$59,0,MATCH(CONCATENATE($J218,M$6),'Payer Participation Data'!$F$8:$BM$8,0)),'Payer Participation Data'!$B$10:$B$59,$C218,'Payer Participation Data'!$C$10:$C$59,$D218))</f>
        <v>0</v>
      </c>
      <c r="N218" s="105"/>
    </row>
    <row r="219" spans="2:14" outlineLevel="1" x14ac:dyDescent="0.35">
      <c r="B219" s="124" t="s">
        <v>80</v>
      </c>
      <c r="C219" s="157" t="str">
        <f>IF(ISBLANK('Payer Participation Data'!$B$20),"-",'Payer Participation Data'!$B$20)</f>
        <v>-</v>
      </c>
      <c r="D219" s="157" t="str">
        <f>IF(ISBLANK('Payer Participation Data'!$C$20),"-",'Payer Participation Data'!$C$20)</f>
        <v>-</v>
      </c>
      <c r="E219" s="157" t="str">
        <f>IF(ISBLANK('Payer Participation Data'!$D$20),"-",'Payer Participation Data'!$D$20)</f>
        <v>-</v>
      </c>
      <c r="F219" s="157" t="str">
        <f>IF(ISBLANK('Payer Participation Data'!$E$20),"-",'Payer Participation Data'!$E$20)</f>
        <v>-</v>
      </c>
      <c r="G219" s="102">
        <v>1</v>
      </c>
      <c r="H219" s="102">
        <v>3</v>
      </c>
      <c r="I219" s="102">
        <v>5</v>
      </c>
      <c r="J219" s="102" t="str">
        <f t="shared" si="10"/>
        <v>351</v>
      </c>
      <c r="K219" s="102" t="s">
        <v>30</v>
      </c>
      <c r="L219" s="224">
        <f>IF(ISNA(SUMIFS(INDEX('Payer Participation Data'!$F$10:$BM$59,0,MATCH(CONCATENATE($J219,L$6),'Payer Participation Data'!$F$8:$BM$8,0)),'Payer Participation Data'!$B$10:$B$59,$C219,'Payer Participation Data'!$C$10:$C$59,$D219)),"-",SUMIFS(INDEX('Payer Participation Data'!$F$10:$BM$59,0,MATCH(CONCATENATE($J219,L$6),'Payer Participation Data'!$F$8:$BM$8,0)),'Payer Participation Data'!$B$10:$B$59,$C219,'Payer Participation Data'!$C$10:$C$59,$D219))</f>
        <v>0</v>
      </c>
      <c r="M219" s="225">
        <f>IF(ISNA(SUMIFS(INDEX('Payer Participation Data'!$F$10:$BM$59,0,MATCH(CONCATENATE($J219,M$6),'Payer Participation Data'!$F$8:$BM$8,0)),'Payer Participation Data'!$B$10:$B$59,$C219,'Payer Participation Data'!$C$10:$C$59,$D219)),"-",SUMIFS(INDEX('Payer Participation Data'!$F$10:$BM$59,0,MATCH(CONCATENATE($J219,M$6),'Payer Participation Data'!$F$8:$BM$8,0)),'Payer Participation Data'!$B$10:$B$59,$C219,'Payer Participation Data'!$C$10:$C$59,$D219))</f>
        <v>0</v>
      </c>
      <c r="N219" s="103"/>
    </row>
    <row r="220" spans="2:14" outlineLevel="1" x14ac:dyDescent="0.35">
      <c r="B220" s="126" t="s">
        <v>80</v>
      </c>
      <c r="C220" s="169" t="str">
        <f>IF(ISBLANK('Payer Participation Data'!$B$20),"-",'Payer Participation Data'!$B$20)</f>
        <v>-</v>
      </c>
      <c r="D220" s="169" t="str">
        <f>IF(ISBLANK('Payer Participation Data'!$C$20),"-",'Payer Participation Data'!$C$20)</f>
        <v>-</v>
      </c>
      <c r="E220" s="169" t="str">
        <f>IF(ISBLANK('Payer Participation Data'!$D$20),"-",'Payer Participation Data'!$D$20)</f>
        <v>-</v>
      </c>
      <c r="F220" s="169" t="str">
        <f>IF(ISBLANK('Payer Participation Data'!$E$20),"-",'Payer Participation Data'!$E$20)</f>
        <v>-</v>
      </c>
      <c r="G220" s="104">
        <v>2</v>
      </c>
      <c r="H220" s="104">
        <v>3</v>
      </c>
      <c r="I220" s="104">
        <v>5</v>
      </c>
      <c r="J220" s="104" t="str">
        <f t="shared" si="10"/>
        <v>352</v>
      </c>
      <c r="K220" s="104" t="s">
        <v>30</v>
      </c>
      <c r="L220" s="222">
        <f>IF(ISNA(SUMIFS(INDEX('Payer Participation Data'!$F$10:$BM$59,0,MATCH(CONCATENATE($J220,L$6),'Payer Participation Data'!$F$8:$BM$8,0)),'Payer Participation Data'!$B$10:$B$59,$C220,'Payer Participation Data'!$C$10:$C$59,$D220)),"-",SUMIFS(INDEX('Payer Participation Data'!$F$10:$BM$59,0,MATCH(CONCATENATE($J220,L$6),'Payer Participation Data'!$F$8:$BM$8,0)),'Payer Participation Data'!$B$10:$B$59,$C220,'Payer Participation Data'!$C$10:$C$59,$D220))</f>
        <v>0</v>
      </c>
      <c r="M220" s="223">
        <f>IF(ISNA(SUMIFS(INDEX('Payer Participation Data'!$F$10:$BM$59,0,MATCH(CONCATENATE($J220,M$6),'Payer Participation Data'!$F$8:$BM$8,0)),'Payer Participation Data'!$B$10:$B$59,$C220,'Payer Participation Data'!$C$10:$C$59,$D220)),"-",SUMIFS(INDEX('Payer Participation Data'!$F$10:$BM$59,0,MATCH(CONCATENATE($J220,M$6),'Payer Participation Data'!$F$8:$BM$8,0)),'Payer Participation Data'!$B$10:$B$59,$C220,'Payer Participation Data'!$C$10:$C$59,$D220))</f>
        <v>0</v>
      </c>
      <c r="N220" s="105"/>
    </row>
    <row r="221" spans="2:14" outlineLevel="1" x14ac:dyDescent="0.35">
      <c r="B221" s="124" t="s">
        <v>80</v>
      </c>
      <c r="C221" s="157" t="str">
        <f>IF(ISBLANK('Payer Participation Data'!$B$20),"-",'Payer Participation Data'!$B$20)</f>
        <v>-</v>
      </c>
      <c r="D221" s="157" t="str">
        <f>IF(ISBLANK('Payer Participation Data'!$C$20),"-",'Payer Participation Data'!$C$20)</f>
        <v>-</v>
      </c>
      <c r="E221" s="157" t="str">
        <f>IF(ISBLANK('Payer Participation Data'!$D$20),"-",'Payer Participation Data'!$D$20)</f>
        <v>-</v>
      </c>
      <c r="F221" s="157" t="str">
        <f>IF(ISBLANK('Payer Participation Data'!$E$20),"-",'Payer Participation Data'!$E$20)</f>
        <v>-</v>
      </c>
      <c r="G221" s="102">
        <v>3</v>
      </c>
      <c r="H221" s="102">
        <v>3</v>
      </c>
      <c r="I221" s="102">
        <v>5</v>
      </c>
      <c r="J221" s="102" t="str">
        <f t="shared" si="10"/>
        <v>353</v>
      </c>
      <c r="K221" s="102" t="s">
        <v>30</v>
      </c>
      <c r="L221" s="224">
        <f>IF(ISNA(SUMIFS(INDEX('Payer Participation Data'!$F$10:$BM$59,0,MATCH(CONCATENATE($J221,L$6),'Payer Participation Data'!$F$8:$BM$8,0)),'Payer Participation Data'!$B$10:$B$59,$C221,'Payer Participation Data'!$C$10:$C$59,$D221)),"-",SUMIFS(INDEX('Payer Participation Data'!$F$10:$BM$59,0,MATCH(CONCATENATE($J221,L$6),'Payer Participation Data'!$F$8:$BM$8,0)),'Payer Participation Data'!$B$10:$B$59,$C221,'Payer Participation Data'!$C$10:$C$59,$D221))</f>
        <v>0</v>
      </c>
      <c r="M221" s="225">
        <f>IF(ISNA(SUMIFS(INDEX('Payer Participation Data'!$F$10:$BM$59,0,MATCH(CONCATENATE($J221,M$6),'Payer Participation Data'!$F$8:$BM$8,0)),'Payer Participation Data'!$B$10:$B$59,$C221,'Payer Participation Data'!$C$10:$C$59,$D221)),"-",SUMIFS(INDEX('Payer Participation Data'!$F$10:$BM$59,0,MATCH(CONCATENATE($J221,M$6),'Payer Participation Data'!$F$8:$BM$8,0)),'Payer Participation Data'!$B$10:$B$59,$C221,'Payer Participation Data'!$C$10:$C$59,$D221))</f>
        <v>0</v>
      </c>
      <c r="N221" s="103"/>
    </row>
    <row r="222" spans="2:14" outlineLevel="1" x14ac:dyDescent="0.35">
      <c r="B222" s="126" t="s">
        <v>80</v>
      </c>
      <c r="C222" s="169" t="str">
        <f>IF(ISBLANK('Payer Participation Data'!$B$20),"-",'Payer Participation Data'!$B$20)</f>
        <v>-</v>
      </c>
      <c r="D222" s="169" t="str">
        <f>IF(ISBLANK('Payer Participation Data'!$C$20),"-",'Payer Participation Data'!$C$20)</f>
        <v>-</v>
      </c>
      <c r="E222" s="169" t="str">
        <f>IF(ISBLANK('Payer Participation Data'!$D$20),"-",'Payer Participation Data'!$D$20)</f>
        <v>-</v>
      </c>
      <c r="F222" s="169" t="str">
        <f>IF(ISBLANK('Payer Participation Data'!$E$20),"-",'Payer Participation Data'!$E$20)</f>
        <v>-</v>
      </c>
      <c r="G222" s="104">
        <v>4</v>
      </c>
      <c r="H222" s="104">
        <v>3</v>
      </c>
      <c r="I222" s="104">
        <v>5</v>
      </c>
      <c r="J222" s="104" t="str">
        <f t="shared" si="10"/>
        <v>354</v>
      </c>
      <c r="K222" s="104" t="s">
        <v>30</v>
      </c>
      <c r="L222" s="222">
        <f>IF(ISNA(SUMIFS(INDEX('Payer Participation Data'!$F$10:$BM$59,0,MATCH(CONCATENATE($J222,L$6),'Payer Participation Data'!$F$8:$BM$8,0)),'Payer Participation Data'!$B$10:$B$59,$C222,'Payer Participation Data'!$C$10:$C$59,$D222)),"-",SUMIFS(INDEX('Payer Participation Data'!$F$10:$BM$59,0,MATCH(CONCATENATE($J222,L$6),'Payer Participation Data'!$F$8:$BM$8,0)),'Payer Participation Data'!$B$10:$B$59,$C222,'Payer Participation Data'!$C$10:$C$59,$D222))</f>
        <v>0</v>
      </c>
      <c r="M222" s="223">
        <f>IF(ISNA(SUMIFS(INDEX('Payer Participation Data'!$F$10:$BM$59,0,MATCH(CONCATENATE($J222,M$6),'Payer Participation Data'!$F$8:$BM$8,0)),'Payer Participation Data'!$B$10:$B$59,$C222,'Payer Participation Data'!$C$10:$C$59,$D222)),"-",SUMIFS(INDEX('Payer Participation Data'!$F$10:$BM$59,0,MATCH(CONCATENATE($J222,M$6),'Payer Participation Data'!$F$8:$BM$8,0)),'Payer Participation Data'!$B$10:$B$59,$C222,'Payer Participation Data'!$C$10:$C$59,$D222))</f>
        <v>0</v>
      </c>
      <c r="N222" s="105"/>
    </row>
    <row r="223" spans="2:14" outlineLevel="1" x14ac:dyDescent="0.35">
      <c r="B223" s="124" t="s">
        <v>80</v>
      </c>
      <c r="C223" s="157" t="str">
        <f>IF(ISBLANK('Payer Participation Data'!$B$20),"-",'Payer Participation Data'!$B$20)</f>
        <v>-</v>
      </c>
      <c r="D223" s="157" t="str">
        <f>IF(ISBLANK('Payer Participation Data'!$C$20),"-",'Payer Participation Data'!$C$20)</f>
        <v>-</v>
      </c>
      <c r="E223" s="157" t="str">
        <f>IF(ISBLANK('Payer Participation Data'!$D$20),"-",'Payer Participation Data'!$D$20)</f>
        <v>-</v>
      </c>
      <c r="F223" s="157" t="str">
        <f>IF(ISBLANK('Payer Participation Data'!$E$20),"-",'Payer Participation Data'!$E$20)</f>
        <v>-</v>
      </c>
      <c r="G223" s="102">
        <v>1</v>
      </c>
      <c r="H223" s="102">
        <v>4</v>
      </c>
      <c r="I223" s="102">
        <v>5</v>
      </c>
      <c r="J223" s="102" t="str">
        <f t="shared" ref="J223:J226" si="13">CONCATENATE(H223,I223,G223)</f>
        <v>451</v>
      </c>
      <c r="K223" s="102" t="s">
        <v>30</v>
      </c>
      <c r="L223" s="224">
        <f>IF(ISNA(SUMIFS(INDEX('Payer Participation Data'!$F$10:$BM$59,0,MATCH(CONCATENATE($J223,L$6),'Payer Participation Data'!$F$8:$BM$8,0)),'Payer Participation Data'!$B$10:$B$59,$C223,'Payer Participation Data'!$C$10:$C$59,$D223)),"-",SUMIFS(INDEX('Payer Participation Data'!$F$10:$BM$59,0,MATCH(CONCATENATE($J223,L$6),'Payer Participation Data'!$F$8:$BM$8,0)),'Payer Participation Data'!$B$10:$B$59,$C223,'Payer Participation Data'!$C$10:$C$59,$D223))</f>
        <v>0</v>
      </c>
      <c r="M223" s="225">
        <f>IF(ISNA(SUMIFS(INDEX('Payer Participation Data'!$F$10:$BM$59,0,MATCH(CONCATENATE($J223,M$6),'Payer Participation Data'!$F$8:$BM$8,0)),'Payer Participation Data'!$B$10:$B$59,$C223,'Payer Participation Data'!$C$10:$C$59,$D223)),"-",SUMIFS(INDEX('Payer Participation Data'!$F$10:$BM$59,0,MATCH(CONCATENATE($J223,M$6),'Payer Participation Data'!$F$8:$BM$8,0)),'Payer Participation Data'!$B$10:$B$59,$C223,'Payer Participation Data'!$C$10:$C$59,$D223))</f>
        <v>0</v>
      </c>
      <c r="N223" s="105"/>
    </row>
    <row r="224" spans="2:14" outlineLevel="1" x14ac:dyDescent="0.35">
      <c r="B224" s="126" t="s">
        <v>80</v>
      </c>
      <c r="C224" s="169" t="str">
        <f>IF(ISBLANK('Payer Participation Data'!$B$20),"-",'Payer Participation Data'!$B$20)</f>
        <v>-</v>
      </c>
      <c r="D224" s="169" t="str">
        <f>IF(ISBLANK('Payer Participation Data'!$C$20),"-",'Payer Participation Data'!$C$20)</f>
        <v>-</v>
      </c>
      <c r="E224" s="169" t="str">
        <f>IF(ISBLANK('Payer Participation Data'!$D$20),"-",'Payer Participation Data'!$D$20)</f>
        <v>-</v>
      </c>
      <c r="F224" s="169" t="str">
        <f>IF(ISBLANK('Payer Participation Data'!$E$20),"-",'Payer Participation Data'!$E$20)</f>
        <v>-</v>
      </c>
      <c r="G224" s="104">
        <v>2</v>
      </c>
      <c r="H224" s="104">
        <v>4</v>
      </c>
      <c r="I224" s="104">
        <v>5</v>
      </c>
      <c r="J224" s="104" t="str">
        <f t="shared" si="13"/>
        <v>452</v>
      </c>
      <c r="K224" s="104" t="s">
        <v>30</v>
      </c>
      <c r="L224" s="222">
        <f>IF(ISNA(SUMIFS(INDEX('Payer Participation Data'!$F$10:$BM$59,0,MATCH(CONCATENATE($J224,L$6),'Payer Participation Data'!$F$8:$BM$8,0)),'Payer Participation Data'!$B$10:$B$59,$C224,'Payer Participation Data'!$C$10:$C$59,$D224)),"-",SUMIFS(INDEX('Payer Participation Data'!$F$10:$BM$59,0,MATCH(CONCATENATE($J224,L$6),'Payer Participation Data'!$F$8:$BM$8,0)),'Payer Participation Data'!$B$10:$B$59,$C224,'Payer Participation Data'!$C$10:$C$59,$D224))</f>
        <v>0</v>
      </c>
      <c r="M224" s="223">
        <f>IF(ISNA(SUMIFS(INDEX('Payer Participation Data'!$F$10:$BM$59,0,MATCH(CONCATENATE($J224,M$6),'Payer Participation Data'!$F$8:$BM$8,0)),'Payer Participation Data'!$B$10:$B$59,$C224,'Payer Participation Data'!$C$10:$C$59,$D224)),"-",SUMIFS(INDEX('Payer Participation Data'!$F$10:$BM$59,0,MATCH(CONCATENATE($J224,M$6),'Payer Participation Data'!$F$8:$BM$8,0)),'Payer Participation Data'!$B$10:$B$59,$C224,'Payer Participation Data'!$C$10:$C$59,$D224))</f>
        <v>0</v>
      </c>
      <c r="N224" s="105"/>
    </row>
    <row r="225" spans="2:14" outlineLevel="1" x14ac:dyDescent="0.35">
      <c r="B225" s="124" t="s">
        <v>80</v>
      </c>
      <c r="C225" s="157" t="str">
        <f>IF(ISBLANK('Payer Participation Data'!$B$20),"-",'Payer Participation Data'!$B$20)</f>
        <v>-</v>
      </c>
      <c r="D225" s="157" t="str">
        <f>IF(ISBLANK('Payer Participation Data'!$C$20),"-",'Payer Participation Data'!$C$20)</f>
        <v>-</v>
      </c>
      <c r="E225" s="157" t="str">
        <f>IF(ISBLANK('Payer Participation Data'!$D$20),"-",'Payer Participation Data'!$D$20)</f>
        <v>-</v>
      </c>
      <c r="F225" s="157" t="str">
        <f>IF(ISBLANK('Payer Participation Data'!$E$20),"-",'Payer Participation Data'!$E$20)</f>
        <v>-</v>
      </c>
      <c r="G225" s="102">
        <v>3</v>
      </c>
      <c r="H225" s="102">
        <v>4</v>
      </c>
      <c r="I225" s="102">
        <v>5</v>
      </c>
      <c r="J225" s="102" t="str">
        <f t="shared" si="13"/>
        <v>453</v>
      </c>
      <c r="K225" s="102" t="s">
        <v>30</v>
      </c>
      <c r="L225" s="224">
        <f>IF(ISNA(SUMIFS(INDEX('Payer Participation Data'!$F$10:$BM$59,0,MATCH(CONCATENATE($J225,L$6),'Payer Participation Data'!$F$8:$BM$8,0)),'Payer Participation Data'!$B$10:$B$59,$C225,'Payer Participation Data'!$C$10:$C$59,$D225)),"-",SUMIFS(INDEX('Payer Participation Data'!$F$10:$BM$59,0,MATCH(CONCATENATE($J225,L$6),'Payer Participation Data'!$F$8:$BM$8,0)),'Payer Participation Data'!$B$10:$B$59,$C225,'Payer Participation Data'!$C$10:$C$59,$D225))</f>
        <v>0</v>
      </c>
      <c r="M225" s="225">
        <f>IF(ISNA(SUMIFS(INDEX('Payer Participation Data'!$F$10:$BM$59,0,MATCH(CONCATENATE($J225,M$6),'Payer Participation Data'!$F$8:$BM$8,0)),'Payer Participation Data'!$B$10:$B$59,$C225,'Payer Participation Data'!$C$10:$C$59,$D225)),"-",SUMIFS(INDEX('Payer Participation Data'!$F$10:$BM$59,0,MATCH(CONCATENATE($J225,M$6),'Payer Participation Data'!$F$8:$BM$8,0)),'Payer Participation Data'!$B$10:$B$59,$C225,'Payer Participation Data'!$C$10:$C$59,$D225))</f>
        <v>0</v>
      </c>
      <c r="N225" s="105"/>
    </row>
    <row r="226" spans="2:14" outlineLevel="1" x14ac:dyDescent="0.35">
      <c r="B226" s="126" t="s">
        <v>80</v>
      </c>
      <c r="C226" s="169" t="str">
        <f>IF(ISBLANK('Payer Participation Data'!$B$20),"-",'Payer Participation Data'!$B$20)</f>
        <v>-</v>
      </c>
      <c r="D226" s="169" t="str">
        <f>IF(ISBLANK('Payer Participation Data'!$C$20),"-",'Payer Participation Data'!$C$20)</f>
        <v>-</v>
      </c>
      <c r="E226" s="169" t="str">
        <f>IF(ISBLANK('Payer Participation Data'!$D$20),"-",'Payer Participation Data'!$D$20)</f>
        <v>-</v>
      </c>
      <c r="F226" s="169" t="str">
        <f>IF(ISBLANK('Payer Participation Data'!$E$20),"-",'Payer Participation Data'!$E$20)</f>
        <v>-</v>
      </c>
      <c r="G226" s="104">
        <v>4</v>
      </c>
      <c r="H226" s="104">
        <v>4</v>
      </c>
      <c r="I226" s="104">
        <v>5</v>
      </c>
      <c r="J226" s="104" t="str">
        <f t="shared" si="13"/>
        <v>454</v>
      </c>
      <c r="K226" s="104" t="s">
        <v>30</v>
      </c>
      <c r="L226" s="222">
        <f>IF(ISNA(SUMIFS(INDEX('Payer Participation Data'!$F$10:$BM$59,0,MATCH(CONCATENATE($J226,L$6),'Payer Participation Data'!$F$8:$BM$8,0)),'Payer Participation Data'!$B$10:$B$59,$C226,'Payer Participation Data'!$C$10:$C$59,$D226)),"-",SUMIFS(INDEX('Payer Participation Data'!$F$10:$BM$59,0,MATCH(CONCATENATE($J226,L$6),'Payer Participation Data'!$F$8:$BM$8,0)),'Payer Participation Data'!$B$10:$B$59,$C226,'Payer Participation Data'!$C$10:$C$59,$D226))</f>
        <v>0</v>
      </c>
      <c r="M226" s="223">
        <f>IF(ISNA(SUMIFS(INDEX('Payer Participation Data'!$F$10:$BM$59,0,MATCH(CONCATENATE($J226,M$6),'Payer Participation Data'!$F$8:$BM$8,0)),'Payer Participation Data'!$B$10:$B$59,$C226,'Payer Participation Data'!$C$10:$C$59,$D226)),"-",SUMIFS(INDEX('Payer Participation Data'!$F$10:$BM$59,0,MATCH(CONCATENATE($J226,M$6),'Payer Participation Data'!$F$8:$BM$8,0)),'Payer Participation Data'!$B$10:$B$59,$C226,'Payer Participation Data'!$C$10:$C$59,$D226))</f>
        <v>0</v>
      </c>
      <c r="N226" s="105"/>
    </row>
    <row r="227" spans="2:14" outlineLevel="1" x14ac:dyDescent="0.35">
      <c r="B227" s="124" t="s">
        <v>80</v>
      </c>
      <c r="C227" s="157" t="str">
        <f>IF(ISBLANK('Payer Participation Data'!$B$21),"-",'Payer Participation Data'!$B$21)</f>
        <v>-</v>
      </c>
      <c r="D227" s="157" t="str">
        <f>IF(ISBLANK('Payer Participation Data'!$C$21),"-",'Payer Participation Data'!$C$21)</f>
        <v>-</v>
      </c>
      <c r="E227" s="157" t="str">
        <f>IF(ISBLANK('Payer Participation Data'!$D$21),"-",'Payer Participation Data'!$D$21)</f>
        <v>-</v>
      </c>
      <c r="F227" s="157" t="str">
        <f>IF(ISBLANK('Payer Participation Data'!$E$21),"-",'Payer Participation Data'!$E$21)</f>
        <v>-</v>
      </c>
      <c r="G227" s="102">
        <v>1</v>
      </c>
      <c r="H227" s="102" t="s">
        <v>64</v>
      </c>
      <c r="I227" s="102" t="s">
        <v>64</v>
      </c>
      <c r="J227" s="102" t="str">
        <f t="shared" si="10"/>
        <v>BaselineBaseline1</v>
      </c>
      <c r="K227" s="102" t="s">
        <v>30</v>
      </c>
      <c r="L227" s="224">
        <f>IF(ISNA(SUMIFS(INDEX('Payer Participation Data'!$F$10:$BM$59,0,MATCH(CONCATENATE($J227,L$6),'Payer Participation Data'!$F$8:$BM$8,0)),'Payer Participation Data'!$B$10:$B$59,$C227,'Payer Participation Data'!$C$10:$C$59,$D227)),"-",SUMIFS(INDEX('Payer Participation Data'!$F$10:$BM$59,0,MATCH(CONCATENATE($J227,L$6),'Payer Participation Data'!$F$8:$BM$8,0)),'Payer Participation Data'!$B$10:$B$59,$C227,'Payer Participation Data'!$C$10:$C$59,$D227))</f>
        <v>0</v>
      </c>
      <c r="M227" s="225">
        <f>IF(ISNA(SUMIFS(INDEX('Payer Participation Data'!$F$10:$BM$59,0,MATCH(CONCATENATE($J227,M$6),'Payer Participation Data'!$F$8:$BM$8,0)),'Payer Participation Data'!$B$10:$B$59,$C227,'Payer Participation Data'!$C$10:$C$59,$D227)),"-",SUMIFS(INDEX('Payer Participation Data'!$F$10:$BM$59,0,MATCH(CONCATENATE($J227,M$6),'Payer Participation Data'!$F$8:$BM$8,0)),'Payer Participation Data'!$B$10:$B$59,$C227,'Payer Participation Data'!$C$10:$C$59,$D227))</f>
        <v>0</v>
      </c>
      <c r="N227" s="103"/>
    </row>
    <row r="228" spans="2:14" outlineLevel="1" x14ac:dyDescent="0.35">
      <c r="B228" s="126" t="s">
        <v>80</v>
      </c>
      <c r="C228" s="169" t="str">
        <f>IF(ISBLANK('Payer Participation Data'!$B$21),"-",'Payer Participation Data'!$B$21)</f>
        <v>-</v>
      </c>
      <c r="D228" s="169" t="str">
        <f>IF(ISBLANK('Payer Participation Data'!$C$21),"-",'Payer Participation Data'!$C$21)</f>
        <v>-</v>
      </c>
      <c r="E228" s="169" t="str">
        <f>IF(ISBLANK('Payer Participation Data'!$D$21),"-",'Payer Participation Data'!$D$21)</f>
        <v>-</v>
      </c>
      <c r="F228" s="169" t="str">
        <f>IF(ISBLANK('Payer Participation Data'!$E$21),"-",'Payer Participation Data'!$E$21)</f>
        <v>-</v>
      </c>
      <c r="G228" s="104">
        <v>2</v>
      </c>
      <c r="H228" s="104" t="s">
        <v>64</v>
      </c>
      <c r="I228" s="104" t="s">
        <v>64</v>
      </c>
      <c r="J228" s="104" t="str">
        <f t="shared" si="10"/>
        <v>BaselineBaseline2</v>
      </c>
      <c r="K228" s="104" t="s">
        <v>30</v>
      </c>
      <c r="L228" s="222">
        <f>IF(ISNA(SUMIFS(INDEX('Payer Participation Data'!$F$10:$BM$59,0,MATCH(CONCATENATE($J228,L$6),'Payer Participation Data'!$F$8:$BM$8,0)),'Payer Participation Data'!$B$10:$B$59,$C228,'Payer Participation Data'!$C$10:$C$59,$D228)),"-",SUMIFS(INDEX('Payer Participation Data'!$F$10:$BM$59,0,MATCH(CONCATENATE($J228,L$6),'Payer Participation Data'!$F$8:$BM$8,0)),'Payer Participation Data'!$B$10:$B$59,$C228,'Payer Participation Data'!$C$10:$C$59,$D228))</f>
        <v>0</v>
      </c>
      <c r="M228" s="223">
        <f>IF(ISNA(SUMIFS(INDEX('Payer Participation Data'!$F$10:$BM$59,0,MATCH(CONCATENATE($J228,M$6),'Payer Participation Data'!$F$8:$BM$8,0)),'Payer Participation Data'!$B$10:$B$59,$C228,'Payer Participation Data'!$C$10:$C$59,$D228)),"-",SUMIFS(INDEX('Payer Participation Data'!$F$10:$BM$59,0,MATCH(CONCATENATE($J228,M$6),'Payer Participation Data'!$F$8:$BM$8,0)),'Payer Participation Data'!$B$10:$B$59,$C228,'Payer Participation Data'!$C$10:$C$59,$D228))</f>
        <v>0</v>
      </c>
      <c r="N228" s="105"/>
    </row>
    <row r="229" spans="2:14" outlineLevel="1" x14ac:dyDescent="0.35">
      <c r="B229" s="124" t="s">
        <v>80</v>
      </c>
      <c r="C229" s="157" t="str">
        <f>IF(ISBLANK('Payer Participation Data'!$B$21),"-",'Payer Participation Data'!$B$21)</f>
        <v>-</v>
      </c>
      <c r="D229" s="157" t="str">
        <f>IF(ISBLANK('Payer Participation Data'!$C$21),"-",'Payer Participation Data'!$C$21)</f>
        <v>-</v>
      </c>
      <c r="E229" s="157" t="str">
        <f>IF(ISBLANK('Payer Participation Data'!$D$21),"-",'Payer Participation Data'!$D$21)</f>
        <v>-</v>
      </c>
      <c r="F229" s="157" t="str">
        <f>IF(ISBLANK('Payer Participation Data'!$E$21),"-",'Payer Participation Data'!$E$21)</f>
        <v>-</v>
      </c>
      <c r="G229" s="102">
        <v>3</v>
      </c>
      <c r="H229" s="102" t="s">
        <v>64</v>
      </c>
      <c r="I229" s="102" t="s">
        <v>64</v>
      </c>
      <c r="J229" s="102" t="str">
        <f t="shared" si="10"/>
        <v>BaselineBaseline3</v>
      </c>
      <c r="K229" s="102" t="s">
        <v>30</v>
      </c>
      <c r="L229" s="224">
        <f>IF(ISNA(SUMIFS(INDEX('Payer Participation Data'!$F$10:$BM$59,0,MATCH(CONCATENATE($J229,L$6),'Payer Participation Data'!$F$8:$BM$8,0)),'Payer Participation Data'!$B$10:$B$59,$C229,'Payer Participation Data'!$C$10:$C$59,$D229)),"-",SUMIFS(INDEX('Payer Participation Data'!$F$10:$BM$59,0,MATCH(CONCATENATE($J229,L$6),'Payer Participation Data'!$F$8:$BM$8,0)),'Payer Participation Data'!$B$10:$B$59,$C229,'Payer Participation Data'!$C$10:$C$59,$D229))</f>
        <v>0</v>
      </c>
      <c r="M229" s="225">
        <f>IF(ISNA(SUMIFS(INDEX('Payer Participation Data'!$F$10:$BM$59,0,MATCH(CONCATENATE($J229,M$6),'Payer Participation Data'!$F$8:$BM$8,0)),'Payer Participation Data'!$B$10:$B$59,$C229,'Payer Participation Data'!$C$10:$C$59,$D229)),"-",SUMIFS(INDEX('Payer Participation Data'!$F$10:$BM$59,0,MATCH(CONCATENATE($J229,M$6),'Payer Participation Data'!$F$8:$BM$8,0)),'Payer Participation Data'!$B$10:$B$59,$C229,'Payer Participation Data'!$C$10:$C$59,$D229))</f>
        <v>0</v>
      </c>
      <c r="N229" s="103"/>
    </row>
    <row r="230" spans="2:14" outlineLevel="1" x14ac:dyDescent="0.35">
      <c r="B230" s="126" t="s">
        <v>80</v>
      </c>
      <c r="C230" s="169" t="str">
        <f>IF(ISBLANK('Payer Participation Data'!$B$21),"-",'Payer Participation Data'!$B$21)</f>
        <v>-</v>
      </c>
      <c r="D230" s="169" t="str">
        <f>IF(ISBLANK('Payer Participation Data'!$C$21),"-",'Payer Participation Data'!$C$21)</f>
        <v>-</v>
      </c>
      <c r="E230" s="169" t="str">
        <f>IF(ISBLANK('Payer Participation Data'!$D$21),"-",'Payer Participation Data'!$D$21)</f>
        <v>-</v>
      </c>
      <c r="F230" s="169" t="str">
        <f>IF(ISBLANK('Payer Participation Data'!$E$21),"-",'Payer Participation Data'!$E$21)</f>
        <v>-</v>
      </c>
      <c r="G230" s="104">
        <v>4</v>
      </c>
      <c r="H230" s="104" t="s">
        <v>64</v>
      </c>
      <c r="I230" s="104" t="s">
        <v>64</v>
      </c>
      <c r="J230" s="104" t="str">
        <f t="shared" si="10"/>
        <v>BaselineBaseline4</v>
      </c>
      <c r="K230" s="104" t="s">
        <v>30</v>
      </c>
      <c r="L230" s="222">
        <f>IF(ISNA(SUMIFS(INDEX('Payer Participation Data'!$F$10:$BM$59,0,MATCH(CONCATENATE($J230,L$6),'Payer Participation Data'!$F$8:$BM$8,0)),'Payer Participation Data'!$B$10:$B$59,$C230,'Payer Participation Data'!$C$10:$C$59,$D230)),"-",SUMIFS(INDEX('Payer Participation Data'!$F$10:$BM$59,0,MATCH(CONCATENATE($J230,L$6),'Payer Participation Data'!$F$8:$BM$8,0)),'Payer Participation Data'!$B$10:$B$59,$C230,'Payer Participation Data'!$C$10:$C$59,$D230))</f>
        <v>0</v>
      </c>
      <c r="M230" s="223">
        <f>IF(ISNA(SUMIFS(INDEX('Payer Participation Data'!$F$10:$BM$59,0,MATCH(CONCATENATE($J230,M$6),'Payer Participation Data'!$F$8:$BM$8,0)),'Payer Participation Data'!$B$10:$B$59,$C230,'Payer Participation Data'!$C$10:$C$59,$D230)),"-",SUMIFS(INDEX('Payer Participation Data'!$F$10:$BM$59,0,MATCH(CONCATENATE($J230,M$6),'Payer Participation Data'!$F$8:$BM$8,0)),'Payer Participation Data'!$B$10:$B$59,$C230,'Payer Participation Data'!$C$10:$C$59,$D230))</f>
        <v>0</v>
      </c>
      <c r="N230" s="105"/>
    </row>
    <row r="231" spans="2:14" outlineLevel="1" x14ac:dyDescent="0.35">
      <c r="B231" s="124" t="s">
        <v>80</v>
      </c>
      <c r="C231" s="157" t="str">
        <f>IF(ISBLANK('Payer Participation Data'!$B$21),"-",'Payer Participation Data'!$B$21)</f>
        <v>-</v>
      </c>
      <c r="D231" s="157" t="str">
        <f>IF(ISBLANK('Payer Participation Data'!$C$21),"-",'Payer Participation Data'!$C$21)</f>
        <v>-</v>
      </c>
      <c r="E231" s="157" t="str">
        <f>IF(ISBLANK('Payer Participation Data'!$D$21),"-",'Payer Participation Data'!$D$21)</f>
        <v>-</v>
      </c>
      <c r="F231" s="157" t="str">
        <f>IF(ISBLANK('Payer Participation Data'!$E$21),"-",'Payer Participation Data'!$E$21)</f>
        <v>-</v>
      </c>
      <c r="G231" s="102">
        <v>1</v>
      </c>
      <c r="H231" s="102">
        <v>1</v>
      </c>
      <c r="I231" s="102">
        <v>5</v>
      </c>
      <c r="J231" s="102" t="str">
        <f t="shared" si="10"/>
        <v>151</v>
      </c>
      <c r="K231" s="102" t="s">
        <v>30</v>
      </c>
      <c r="L231" s="224">
        <f>IF(ISNA(SUMIFS(INDEX('Payer Participation Data'!$F$10:$BM$59,0,MATCH(CONCATENATE($J231,L$6),'Payer Participation Data'!$F$8:$BM$8,0)),'Payer Participation Data'!$B$10:$B$59,$C231,'Payer Participation Data'!$C$10:$C$59,$D231)),"-",SUMIFS(INDEX('Payer Participation Data'!$F$10:$BM$59,0,MATCH(CONCATENATE($J231,L$6),'Payer Participation Data'!$F$8:$BM$8,0)),'Payer Participation Data'!$B$10:$B$59,$C231,'Payer Participation Data'!$C$10:$C$59,$D231))</f>
        <v>0</v>
      </c>
      <c r="M231" s="225">
        <f>IF(ISNA(SUMIFS(INDEX('Payer Participation Data'!$F$10:$BM$59,0,MATCH(CONCATENATE($J231,M$6),'Payer Participation Data'!$F$8:$BM$8,0)),'Payer Participation Data'!$B$10:$B$59,$C231,'Payer Participation Data'!$C$10:$C$59,$D231)),"-",SUMIFS(INDEX('Payer Participation Data'!$F$10:$BM$59,0,MATCH(CONCATENATE($J231,M$6),'Payer Participation Data'!$F$8:$BM$8,0)),'Payer Participation Data'!$B$10:$B$59,$C231,'Payer Participation Data'!$C$10:$C$59,$D231))</f>
        <v>0</v>
      </c>
      <c r="N231" s="103"/>
    </row>
    <row r="232" spans="2:14" outlineLevel="1" x14ac:dyDescent="0.35">
      <c r="B232" s="126" t="s">
        <v>80</v>
      </c>
      <c r="C232" s="169" t="str">
        <f>IF(ISBLANK('Payer Participation Data'!$B$21),"-",'Payer Participation Data'!$B$21)</f>
        <v>-</v>
      </c>
      <c r="D232" s="169" t="str">
        <f>IF(ISBLANK('Payer Participation Data'!$C$21),"-",'Payer Participation Data'!$C$21)</f>
        <v>-</v>
      </c>
      <c r="E232" s="169" t="str">
        <f>IF(ISBLANK('Payer Participation Data'!$D$21),"-",'Payer Participation Data'!$D$21)</f>
        <v>-</v>
      </c>
      <c r="F232" s="169" t="str">
        <f>IF(ISBLANK('Payer Participation Data'!$E$21),"-",'Payer Participation Data'!$E$21)</f>
        <v>-</v>
      </c>
      <c r="G232" s="104">
        <v>2</v>
      </c>
      <c r="H232" s="104">
        <v>1</v>
      </c>
      <c r="I232" s="104">
        <v>5</v>
      </c>
      <c r="J232" s="104" t="str">
        <f t="shared" si="10"/>
        <v>152</v>
      </c>
      <c r="K232" s="104" t="s">
        <v>30</v>
      </c>
      <c r="L232" s="222">
        <f>IF(ISNA(SUMIFS(INDEX('Payer Participation Data'!$F$10:$BM$59,0,MATCH(CONCATENATE($J232,L$6),'Payer Participation Data'!$F$8:$BM$8,0)),'Payer Participation Data'!$B$10:$B$59,$C232,'Payer Participation Data'!$C$10:$C$59,$D232)),"-",SUMIFS(INDEX('Payer Participation Data'!$F$10:$BM$59,0,MATCH(CONCATENATE($J232,L$6),'Payer Participation Data'!$F$8:$BM$8,0)),'Payer Participation Data'!$B$10:$B$59,$C232,'Payer Participation Data'!$C$10:$C$59,$D232))</f>
        <v>0</v>
      </c>
      <c r="M232" s="223">
        <f>IF(ISNA(SUMIFS(INDEX('Payer Participation Data'!$F$10:$BM$59,0,MATCH(CONCATENATE($J232,M$6),'Payer Participation Data'!$F$8:$BM$8,0)),'Payer Participation Data'!$B$10:$B$59,$C232,'Payer Participation Data'!$C$10:$C$59,$D232)),"-",SUMIFS(INDEX('Payer Participation Data'!$F$10:$BM$59,0,MATCH(CONCATENATE($J232,M$6),'Payer Participation Data'!$F$8:$BM$8,0)),'Payer Participation Data'!$B$10:$B$59,$C232,'Payer Participation Data'!$C$10:$C$59,$D232))</f>
        <v>0</v>
      </c>
      <c r="N232" s="105"/>
    </row>
    <row r="233" spans="2:14" outlineLevel="1" x14ac:dyDescent="0.35">
      <c r="B233" s="124" t="s">
        <v>80</v>
      </c>
      <c r="C233" s="157" t="str">
        <f>IF(ISBLANK('Payer Participation Data'!$B$21),"-",'Payer Participation Data'!$B$21)</f>
        <v>-</v>
      </c>
      <c r="D233" s="157" t="str">
        <f>IF(ISBLANK('Payer Participation Data'!$C$21),"-",'Payer Participation Data'!$C$21)</f>
        <v>-</v>
      </c>
      <c r="E233" s="157" t="str">
        <f>IF(ISBLANK('Payer Participation Data'!$D$21),"-",'Payer Participation Data'!$D$21)</f>
        <v>-</v>
      </c>
      <c r="F233" s="157" t="str">
        <f>IF(ISBLANK('Payer Participation Data'!$E$21),"-",'Payer Participation Data'!$E$21)</f>
        <v>-</v>
      </c>
      <c r="G233" s="102">
        <v>3</v>
      </c>
      <c r="H233" s="102">
        <v>1</v>
      </c>
      <c r="I233" s="102">
        <v>5</v>
      </c>
      <c r="J233" s="102" t="str">
        <f t="shared" si="10"/>
        <v>153</v>
      </c>
      <c r="K233" s="102" t="s">
        <v>30</v>
      </c>
      <c r="L233" s="224">
        <f>IF(ISNA(SUMIFS(INDEX('Payer Participation Data'!$F$10:$BM$59,0,MATCH(CONCATENATE($J233,L$6),'Payer Participation Data'!$F$8:$BM$8,0)),'Payer Participation Data'!$B$10:$B$59,$C233,'Payer Participation Data'!$C$10:$C$59,$D233)),"-",SUMIFS(INDEX('Payer Participation Data'!$F$10:$BM$59,0,MATCH(CONCATENATE($J233,L$6),'Payer Participation Data'!$F$8:$BM$8,0)),'Payer Participation Data'!$B$10:$B$59,$C233,'Payer Participation Data'!$C$10:$C$59,$D233))</f>
        <v>0</v>
      </c>
      <c r="M233" s="225">
        <f>IF(ISNA(SUMIFS(INDEX('Payer Participation Data'!$F$10:$BM$59,0,MATCH(CONCATENATE($J233,M$6),'Payer Participation Data'!$F$8:$BM$8,0)),'Payer Participation Data'!$B$10:$B$59,$C233,'Payer Participation Data'!$C$10:$C$59,$D233)),"-",SUMIFS(INDEX('Payer Participation Data'!$F$10:$BM$59,0,MATCH(CONCATENATE($J233,M$6),'Payer Participation Data'!$F$8:$BM$8,0)),'Payer Participation Data'!$B$10:$B$59,$C233,'Payer Participation Data'!$C$10:$C$59,$D233))</f>
        <v>0</v>
      </c>
      <c r="N233" s="103"/>
    </row>
    <row r="234" spans="2:14" outlineLevel="1" x14ac:dyDescent="0.35">
      <c r="B234" s="126" t="s">
        <v>80</v>
      </c>
      <c r="C234" s="169" t="str">
        <f>IF(ISBLANK('Payer Participation Data'!$B$21),"-",'Payer Participation Data'!$B$21)</f>
        <v>-</v>
      </c>
      <c r="D234" s="169" t="str">
        <f>IF(ISBLANK('Payer Participation Data'!$C$21),"-",'Payer Participation Data'!$C$21)</f>
        <v>-</v>
      </c>
      <c r="E234" s="169" t="str">
        <f>IF(ISBLANK('Payer Participation Data'!$D$21),"-",'Payer Participation Data'!$D$21)</f>
        <v>-</v>
      </c>
      <c r="F234" s="169" t="str">
        <f>IF(ISBLANK('Payer Participation Data'!$E$21),"-",'Payer Participation Data'!$E$21)</f>
        <v>-</v>
      </c>
      <c r="G234" s="104">
        <v>4</v>
      </c>
      <c r="H234" s="104">
        <v>1</v>
      </c>
      <c r="I234" s="104">
        <v>5</v>
      </c>
      <c r="J234" s="104" t="str">
        <f t="shared" si="10"/>
        <v>154</v>
      </c>
      <c r="K234" s="104" t="s">
        <v>30</v>
      </c>
      <c r="L234" s="222">
        <f>IF(ISNA(SUMIFS(INDEX('Payer Participation Data'!$F$10:$BM$59,0,MATCH(CONCATENATE($J234,L$6),'Payer Participation Data'!$F$8:$BM$8,0)),'Payer Participation Data'!$B$10:$B$59,$C234,'Payer Participation Data'!$C$10:$C$59,$D234)),"-",SUMIFS(INDEX('Payer Participation Data'!$F$10:$BM$59,0,MATCH(CONCATENATE($J234,L$6),'Payer Participation Data'!$F$8:$BM$8,0)),'Payer Participation Data'!$B$10:$B$59,$C234,'Payer Participation Data'!$C$10:$C$59,$D234))</f>
        <v>0</v>
      </c>
      <c r="M234" s="223">
        <f>IF(ISNA(SUMIFS(INDEX('Payer Participation Data'!$F$10:$BM$59,0,MATCH(CONCATENATE($J234,M$6),'Payer Participation Data'!$F$8:$BM$8,0)),'Payer Participation Data'!$B$10:$B$59,$C234,'Payer Participation Data'!$C$10:$C$59,$D234)),"-",SUMIFS(INDEX('Payer Participation Data'!$F$10:$BM$59,0,MATCH(CONCATENATE($J234,M$6),'Payer Participation Data'!$F$8:$BM$8,0)),'Payer Participation Data'!$B$10:$B$59,$C234,'Payer Participation Data'!$C$10:$C$59,$D234))</f>
        <v>0</v>
      </c>
      <c r="N234" s="105"/>
    </row>
    <row r="235" spans="2:14" outlineLevel="1" x14ac:dyDescent="0.35">
      <c r="B235" s="124" t="s">
        <v>80</v>
      </c>
      <c r="C235" s="157" t="str">
        <f>IF(ISBLANK('Payer Participation Data'!$B$21),"-",'Payer Participation Data'!$B$21)</f>
        <v>-</v>
      </c>
      <c r="D235" s="157" t="str">
        <f>IF(ISBLANK('Payer Participation Data'!$C$21),"-",'Payer Participation Data'!$C$21)</f>
        <v>-</v>
      </c>
      <c r="E235" s="157" t="str">
        <f>IF(ISBLANK('Payer Participation Data'!$D$21),"-",'Payer Participation Data'!$D$21)</f>
        <v>-</v>
      </c>
      <c r="F235" s="157" t="str">
        <f>IF(ISBLANK('Payer Participation Data'!$E$21),"-",'Payer Participation Data'!$E$21)</f>
        <v>-</v>
      </c>
      <c r="G235" s="102">
        <v>1</v>
      </c>
      <c r="H235" s="102">
        <v>2</v>
      </c>
      <c r="I235" s="102">
        <v>5</v>
      </c>
      <c r="J235" s="102" t="str">
        <f t="shared" si="10"/>
        <v>251</v>
      </c>
      <c r="K235" s="102" t="s">
        <v>30</v>
      </c>
      <c r="L235" s="224">
        <f>IF(ISNA(SUMIFS(INDEX('Payer Participation Data'!$F$10:$BM$59,0,MATCH(CONCATENATE($J235,L$6),'Payer Participation Data'!$F$8:$BM$8,0)),'Payer Participation Data'!$B$10:$B$59,$C235,'Payer Participation Data'!$C$10:$C$59,$D235)),"-",SUMIFS(INDEX('Payer Participation Data'!$F$10:$BM$59,0,MATCH(CONCATENATE($J235,L$6),'Payer Participation Data'!$F$8:$BM$8,0)),'Payer Participation Data'!$B$10:$B$59,$C235,'Payer Participation Data'!$C$10:$C$59,$D235))</f>
        <v>0</v>
      </c>
      <c r="M235" s="225">
        <f>IF(ISNA(SUMIFS(INDEX('Payer Participation Data'!$F$10:$BM$59,0,MATCH(CONCATENATE($J235,M$6),'Payer Participation Data'!$F$8:$BM$8,0)),'Payer Participation Data'!$B$10:$B$59,$C235,'Payer Participation Data'!$C$10:$C$59,$D235)),"-",SUMIFS(INDEX('Payer Participation Data'!$F$10:$BM$59,0,MATCH(CONCATENATE($J235,M$6),'Payer Participation Data'!$F$8:$BM$8,0)),'Payer Participation Data'!$B$10:$B$59,$C235,'Payer Participation Data'!$C$10:$C$59,$D235))</f>
        <v>0</v>
      </c>
      <c r="N235" s="103"/>
    </row>
    <row r="236" spans="2:14" outlineLevel="1" x14ac:dyDescent="0.35">
      <c r="B236" s="126" t="s">
        <v>80</v>
      </c>
      <c r="C236" s="169" t="str">
        <f>IF(ISBLANK('Payer Participation Data'!$B$21),"-",'Payer Participation Data'!$B$21)</f>
        <v>-</v>
      </c>
      <c r="D236" s="169" t="str">
        <f>IF(ISBLANK('Payer Participation Data'!$C$21),"-",'Payer Participation Data'!$C$21)</f>
        <v>-</v>
      </c>
      <c r="E236" s="169" t="str">
        <f>IF(ISBLANK('Payer Participation Data'!$D$21),"-",'Payer Participation Data'!$D$21)</f>
        <v>-</v>
      </c>
      <c r="F236" s="169" t="str">
        <f>IF(ISBLANK('Payer Participation Data'!$E$21),"-",'Payer Participation Data'!$E$21)</f>
        <v>-</v>
      </c>
      <c r="G236" s="104">
        <v>2</v>
      </c>
      <c r="H236" s="104">
        <v>2</v>
      </c>
      <c r="I236" s="104">
        <v>5</v>
      </c>
      <c r="J236" s="104" t="str">
        <f t="shared" si="10"/>
        <v>252</v>
      </c>
      <c r="K236" s="104" t="s">
        <v>30</v>
      </c>
      <c r="L236" s="222">
        <f>IF(ISNA(SUMIFS(INDEX('Payer Participation Data'!$F$10:$BM$59,0,MATCH(CONCATENATE($J236,L$6),'Payer Participation Data'!$F$8:$BM$8,0)),'Payer Participation Data'!$B$10:$B$59,$C236,'Payer Participation Data'!$C$10:$C$59,$D236)),"-",SUMIFS(INDEX('Payer Participation Data'!$F$10:$BM$59,0,MATCH(CONCATENATE($J236,L$6),'Payer Participation Data'!$F$8:$BM$8,0)),'Payer Participation Data'!$B$10:$B$59,$C236,'Payer Participation Data'!$C$10:$C$59,$D236))</f>
        <v>0</v>
      </c>
      <c r="M236" s="223">
        <f>IF(ISNA(SUMIFS(INDEX('Payer Participation Data'!$F$10:$BM$59,0,MATCH(CONCATENATE($J236,M$6),'Payer Participation Data'!$F$8:$BM$8,0)),'Payer Participation Data'!$B$10:$B$59,$C236,'Payer Participation Data'!$C$10:$C$59,$D236)),"-",SUMIFS(INDEX('Payer Participation Data'!$F$10:$BM$59,0,MATCH(CONCATENATE($J236,M$6),'Payer Participation Data'!$F$8:$BM$8,0)),'Payer Participation Data'!$B$10:$B$59,$C236,'Payer Participation Data'!$C$10:$C$59,$D236))</f>
        <v>0</v>
      </c>
      <c r="N236" s="105"/>
    </row>
    <row r="237" spans="2:14" outlineLevel="1" x14ac:dyDescent="0.35">
      <c r="B237" s="124" t="s">
        <v>80</v>
      </c>
      <c r="C237" s="157" t="str">
        <f>IF(ISBLANK('Payer Participation Data'!$B$21),"-",'Payer Participation Data'!$B$21)</f>
        <v>-</v>
      </c>
      <c r="D237" s="157" t="str">
        <f>IF(ISBLANK('Payer Participation Data'!$C$21),"-",'Payer Participation Data'!$C$21)</f>
        <v>-</v>
      </c>
      <c r="E237" s="157" t="str">
        <f>IF(ISBLANK('Payer Participation Data'!$D$21),"-",'Payer Participation Data'!$D$21)</f>
        <v>-</v>
      </c>
      <c r="F237" s="157" t="str">
        <f>IF(ISBLANK('Payer Participation Data'!$E$21),"-",'Payer Participation Data'!$E$21)</f>
        <v>-</v>
      </c>
      <c r="G237" s="102">
        <v>3</v>
      </c>
      <c r="H237" s="102">
        <v>2</v>
      </c>
      <c r="I237" s="102">
        <v>5</v>
      </c>
      <c r="J237" s="102" t="str">
        <f t="shared" si="10"/>
        <v>253</v>
      </c>
      <c r="K237" s="102" t="s">
        <v>30</v>
      </c>
      <c r="L237" s="224">
        <f>IF(ISNA(SUMIFS(INDEX('Payer Participation Data'!$F$10:$BM$59,0,MATCH(CONCATENATE($J237,L$6),'Payer Participation Data'!$F$8:$BM$8,0)),'Payer Participation Data'!$B$10:$B$59,$C237,'Payer Participation Data'!$C$10:$C$59,$D237)),"-",SUMIFS(INDEX('Payer Participation Data'!$F$10:$BM$59,0,MATCH(CONCATENATE($J237,L$6),'Payer Participation Data'!$F$8:$BM$8,0)),'Payer Participation Data'!$B$10:$B$59,$C237,'Payer Participation Data'!$C$10:$C$59,$D237))</f>
        <v>0</v>
      </c>
      <c r="M237" s="225">
        <f>IF(ISNA(SUMIFS(INDEX('Payer Participation Data'!$F$10:$BM$59,0,MATCH(CONCATENATE($J237,M$6),'Payer Participation Data'!$F$8:$BM$8,0)),'Payer Participation Data'!$B$10:$B$59,$C237,'Payer Participation Data'!$C$10:$C$59,$D237)),"-",SUMIFS(INDEX('Payer Participation Data'!$F$10:$BM$59,0,MATCH(CONCATENATE($J237,M$6),'Payer Participation Data'!$F$8:$BM$8,0)),'Payer Participation Data'!$B$10:$B$59,$C237,'Payer Participation Data'!$C$10:$C$59,$D237))</f>
        <v>0</v>
      </c>
      <c r="N237" s="103"/>
    </row>
    <row r="238" spans="2:14" outlineLevel="1" x14ac:dyDescent="0.35">
      <c r="B238" s="126" t="s">
        <v>80</v>
      </c>
      <c r="C238" s="169" t="str">
        <f>IF(ISBLANK('Payer Participation Data'!$B$21),"-",'Payer Participation Data'!$B$21)</f>
        <v>-</v>
      </c>
      <c r="D238" s="169" t="str">
        <f>IF(ISBLANK('Payer Participation Data'!$C$21),"-",'Payer Participation Data'!$C$21)</f>
        <v>-</v>
      </c>
      <c r="E238" s="169" t="str">
        <f>IF(ISBLANK('Payer Participation Data'!$D$21),"-",'Payer Participation Data'!$D$21)</f>
        <v>-</v>
      </c>
      <c r="F238" s="169" t="str">
        <f>IF(ISBLANK('Payer Participation Data'!$E$21),"-",'Payer Participation Data'!$E$21)</f>
        <v>-</v>
      </c>
      <c r="G238" s="104">
        <v>4</v>
      </c>
      <c r="H238" s="104">
        <v>2</v>
      </c>
      <c r="I238" s="104">
        <v>5</v>
      </c>
      <c r="J238" s="104" t="str">
        <f t="shared" si="10"/>
        <v>254</v>
      </c>
      <c r="K238" s="104" t="s">
        <v>30</v>
      </c>
      <c r="L238" s="222">
        <f>IF(ISNA(SUMIFS(INDEX('Payer Participation Data'!$F$10:$BM$59,0,MATCH(CONCATENATE($J238,L$6),'Payer Participation Data'!$F$8:$BM$8,0)),'Payer Participation Data'!$B$10:$B$59,$C238,'Payer Participation Data'!$C$10:$C$59,$D238)),"-",SUMIFS(INDEX('Payer Participation Data'!$F$10:$BM$59,0,MATCH(CONCATENATE($J238,L$6),'Payer Participation Data'!$F$8:$BM$8,0)),'Payer Participation Data'!$B$10:$B$59,$C238,'Payer Participation Data'!$C$10:$C$59,$D238))</f>
        <v>0</v>
      </c>
      <c r="M238" s="223">
        <f>IF(ISNA(SUMIFS(INDEX('Payer Participation Data'!$F$10:$BM$59,0,MATCH(CONCATENATE($J238,M$6),'Payer Participation Data'!$F$8:$BM$8,0)),'Payer Participation Data'!$B$10:$B$59,$C238,'Payer Participation Data'!$C$10:$C$59,$D238)),"-",SUMIFS(INDEX('Payer Participation Data'!$F$10:$BM$59,0,MATCH(CONCATENATE($J238,M$6),'Payer Participation Data'!$F$8:$BM$8,0)),'Payer Participation Data'!$B$10:$B$59,$C238,'Payer Participation Data'!$C$10:$C$59,$D238))</f>
        <v>0</v>
      </c>
      <c r="N238" s="105"/>
    </row>
    <row r="239" spans="2:14" outlineLevel="1" x14ac:dyDescent="0.35">
      <c r="B239" s="124" t="s">
        <v>80</v>
      </c>
      <c r="C239" s="157" t="str">
        <f>IF(ISBLANK('Payer Participation Data'!$B$21),"-",'Payer Participation Data'!$B$21)</f>
        <v>-</v>
      </c>
      <c r="D239" s="157" t="str">
        <f>IF(ISBLANK('Payer Participation Data'!$C$21),"-",'Payer Participation Data'!$C$21)</f>
        <v>-</v>
      </c>
      <c r="E239" s="157" t="str">
        <f>IF(ISBLANK('Payer Participation Data'!$D$21),"-",'Payer Participation Data'!$D$21)</f>
        <v>-</v>
      </c>
      <c r="F239" s="157" t="str">
        <f>IF(ISBLANK('Payer Participation Data'!$E$21),"-",'Payer Participation Data'!$E$21)</f>
        <v>-</v>
      </c>
      <c r="G239" s="102">
        <v>1</v>
      </c>
      <c r="H239" s="102">
        <v>3</v>
      </c>
      <c r="I239" s="102">
        <v>5</v>
      </c>
      <c r="J239" s="102" t="str">
        <f t="shared" si="10"/>
        <v>351</v>
      </c>
      <c r="K239" s="102" t="s">
        <v>30</v>
      </c>
      <c r="L239" s="224">
        <f>IF(ISNA(SUMIFS(INDEX('Payer Participation Data'!$F$10:$BM$59,0,MATCH(CONCATENATE($J239,L$6),'Payer Participation Data'!$F$8:$BM$8,0)),'Payer Participation Data'!$B$10:$B$59,$C239,'Payer Participation Data'!$C$10:$C$59,$D239)),"-",SUMIFS(INDEX('Payer Participation Data'!$F$10:$BM$59,0,MATCH(CONCATENATE($J239,L$6),'Payer Participation Data'!$F$8:$BM$8,0)),'Payer Participation Data'!$B$10:$B$59,$C239,'Payer Participation Data'!$C$10:$C$59,$D239))</f>
        <v>0</v>
      </c>
      <c r="M239" s="225">
        <f>IF(ISNA(SUMIFS(INDEX('Payer Participation Data'!$F$10:$BM$59,0,MATCH(CONCATENATE($J239,M$6),'Payer Participation Data'!$F$8:$BM$8,0)),'Payer Participation Data'!$B$10:$B$59,$C239,'Payer Participation Data'!$C$10:$C$59,$D239)),"-",SUMIFS(INDEX('Payer Participation Data'!$F$10:$BM$59,0,MATCH(CONCATENATE($J239,M$6),'Payer Participation Data'!$F$8:$BM$8,0)),'Payer Participation Data'!$B$10:$B$59,$C239,'Payer Participation Data'!$C$10:$C$59,$D239))</f>
        <v>0</v>
      </c>
      <c r="N239" s="103"/>
    </row>
    <row r="240" spans="2:14" outlineLevel="1" x14ac:dyDescent="0.35">
      <c r="B240" s="126" t="s">
        <v>80</v>
      </c>
      <c r="C240" s="169" t="str">
        <f>IF(ISBLANK('Payer Participation Data'!$B$21),"-",'Payer Participation Data'!$B$21)</f>
        <v>-</v>
      </c>
      <c r="D240" s="169" t="str">
        <f>IF(ISBLANK('Payer Participation Data'!$C$21),"-",'Payer Participation Data'!$C$21)</f>
        <v>-</v>
      </c>
      <c r="E240" s="169" t="str">
        <f>IF(ISBLANK('Payer Participation Data'!$D$21),"-",'Payer Participation Data'!$D$21)</f>
        <v>-</v>
      </c>
      <c r="F240" s="169" t="str">
        <f>IF(ISBLANK('Payer Participation Data'!$E$21),"-",'Payer Participation Data'!$E$21)</f>
        <v>-</v>
      </c>
      <c r="G240" s="104">
        <v>2</v>
      </c>
      <c r="H240" s="104">
        <v>3</v>
      </c>
      <c r="I240" s="104">
        <v>5</v>
      </c>
      <c r="J240" s="104" t="str">
        <f t="shared" si="10"/>
        <v>352</v>
      </c>
      <c r="K240" s="104" t="s">
        <v>30</v>
      </c>
      <c r="L240" s="222">
        <f>IF(ISNA(SUMIFS(INDEX('Payer Participation Data'!$F$10:$BM$59,0,MATCH(CONCATENATE($J240,L$6),'Payer Participation Data'!$F$8:$BM$8,0)),'Payer Participation Data'!$B$10:$B$59,$C240,'Payer Participation Data'!$C$10:$C$59,$D240)),"-",SUMIFS(INDEX('Payer Participation Data'!$F$10:$BM$59,0,MATCH(CONCATENATE($J240,L$6),'Payer Participation Data'!$F$8:$BM$8,0)),'Payer Participation Data'!$B$10:$B$59,$C240,'Payer Participation Data'!$C$10:$C$59,$D240))</f>
        <v>0</v>
      </c>
      <c r="M240" s="223">
        <f>IF(ISNA(SUMIFS(INDEX('Payer Participation Data'!$F$10:$BM$59,0,MATCH(CONCATENATE($J240,M$6),'Payer Participation Data'!$F$8:$BM$8,0)),'Payer Participation Data'!$B$10:$B$59,$C240,'Payer Participation Data'!$C$10:$C$59,$D240)),"-",SUMIFS(INDEX('Payer Participation Data'!$F$10:$BM$59,0,MATCH(CONCATENATE($J240,M$6),'Payer Participation Data'!$F$8:$BM$8,0)),'Payer Participation Data'!$B$10:$B$59,$C240,'Payer Participation Data'!$C$10:$C$59,$D240))</f>
        <v>0</v>
      </c>
      <c r="N240" s="105"/>
    </row>
    <row r="241" spans="2:14" outlineLevel="1" x14ac:dyDescent="0.35">
      <c r="B241" s="124" t="s">
        <v>80</v>
      </c>
      <c r="C241" s="157" t="str">
        <f>IF(ISBLANK('Payer Participation Data'!$B$21),"-",'Payer Participation Data'!$B$21)</f>
        <v>-</v>
      </c>
      <c r="D241" s="157" t="str">
        <f>IF(ISBLANK('Payer Participation Data'!$C$21),"-",'Payer Participation Data'!$C$21)</f>
        <v>-</v>
      </c>
      <c r="E241" s="157" t="str">
        <f>IF(ISBLANK('Payer Participation Data'!$D$21),"-",'Payer Participation Data'!$D$21)</f>
        <v>-</v>
      </c>
      <c r="F241" s="157" t="str">
        <f>IF(ISBLANK('Payer Participation Data'!$E$21),"-",'Payer Participation Data'!$E$21)</f>
        <v>-</v>
      </c>
      <c r="G241" s="102">
        <v>3</v>
      </c>
      <c r="H241" s="102">
        <v>3</v>
      </c>
      <c r="I241" s="102">
        <v>5</v>
      </c>
      <c r="J241" s="102" t="str">
        <f t="shared" si="10"/>
        <v>353</v>
      </c>
      <c r="K241" s="102" t="s">
        <v>30</v>
      </c>
      <c r="L241" s="224">
        <f>IF(ISNA(SUMIFS(INDEX('Payer Participation Data'!$F$10:$BM$59,0,MATCH(CONCATENATE($J241,L$6),'Payer Participation Data'!$F$8:$BM$8,0)),'Payer Participation Data'!$B$10:$B$59,$C241,'Payer Participation Data'!$C$10:$C$59,$D241)),"-",SUMIFS(INDEX('Payer Participation Data'!$F$10:$BM$59,0,MATCH(CONCATENATE($J241,L$6),'Payer Participation Data'!$F$8:$BM$8,0)),'Payer Participation Data'!$B$10:$B$59,$C241,'Payer Participation Data'!$C$10:$C$59,$D241))</f>
        <v>0</v>
      </c>
      <c r="M241" s="225">
        <f>IF(ISNA(SUMIFS(INDEX('Payer Participation Data'!$F$10:$BM$59,0,MATCH(CONCATENATE($J241,M$6),'Payer Participation Data'!$F$8:$BM$8,0)),'Payer Participation Data'!$B$10:$B$59,$C241,'Payer Participation Data'!$C$10:$C$59,$D241)),"-",SUMIFS(INDEX('Payer Participation Data'!$F$10:$BM$59,0,MATCH(CONCATENATE($J241,M$6),'Payer Participation Data'!$F$8:$BM$8,0)),'Payer Participation Data'!$B$10:$B$59,$C241,'Payer Participation Data'!$C$10:$C$59,$D241))</f>
        <v>0</v>
      </c>
      <c r="N241" s="103"/>
    </row>
    <row r="242" spans="2:14" outlineLevel="1" x14ac:dyDescent="0.35">
      <c r="B242" s="126" t="s">
        <v>80</v>
      </c>
      <c r="C242" s="169" t="str">
        <f>IF(ISBLANK('Payer Participation Data'!$B$21),"-",'Payer Participation Data'!$B$21)</f>
        <v>-</v>
      </c>
      <c r="D242" s="169" t="str">
        <f>IF(ISBLANK('Payer Participation Data'!$C$21),"-",'Payer Participation Data'!$C$21)</f>
        <v>-</v>
      </c>
      <c r="E242" s="169" t="str">
        <f>IF(ISBLANK('Payer Participation Data'!$D$21),"-",'Payer Participation Data'!$D$21)</f>
        <v>-</v>
      </c>
      <c r="F242" s="169" t="str">
        <f>IF(ISBLANK('Payer Participation Data'!$E$21),"-",'Payer Participation Data'!$E$21)</f>
        <v>-</v>
      </c>
      <c r="G242" s="104">
        <v>4</v>
      </c>
      <c r="H242" s="104">
        <v>3</v>
      </c>
      <c r="I242" s="104">
        <v>5</v>
      </c>
      <c r="J242" s="104" t="str">
        <f t="shared" si="10"/>
        <v>354</v>
      </c>
      <c r="K242" s="104" t="s">
        <v>30</v>
      </c>
      <c r="L242" s="222">
        <f>IF(ISNA(SUMIFS(INDEX('Payer Participation Data'!$F$10:$BM$59,0,MATCH(CONCATENATE($J242,L$6),'Payer Participation Data'!$F$8:$BM$8,0)),'Payer Participation Data'!$B$10:$B$59,$C242,'Payer Participation Data'!$C$10:$C$59,$D242)),"-",SUMIFS(INDEX('Payer Participation Data'!$F$10:$BM$59,0,MATCH(CONCATENATE($J242,L$6),'Payer Participation Data'!$F$8:$BM$8,0)),'Payer Participation Data'!$B$10:$B$59,$C242,'Payer Participation Data'!$C$10:$C$59,$D242))</f>
        <v>0</v>
      </c>
      <c r="M242" s="223">
        <f>IF(ISNA(SUMIFS(INDEX('Payer Participation Data'!$F$10:$BM$59,0,MATCH(CONCATENATE($J242,M$6),'Payer Participation Data'!$F$8:$BM$8,0)),'Payer Participation Data'!$B$10:$B$59,$C242,'Payer Participation Data'!$C$10:$C$59,$D242)),"-",SUMIFS(INDEX('Payer Participation Data'!$F$10:$BM$59,0,MATCH(CONCATENATE($J242,M$6),'Payer Participation Data'!$F$8:$BM$8,0)),'Payer Participation Data'!$B$10:$B$59,$C242,'Payer Participation Data'!$C$10:$C$59,$D242))</f>
        <v>0</v>
      </c>
      <c r="N242" s="105"/>
    </row>
    <row r="243" spans="2:14" outlineLevel="1" x14ac:dyDescent="0.35">
      <c r="B243" s="124" t="s">
        <v>80</v>
      </c>
      <c r="C243" s="157" t="str">
        <f>IF(ISBLANK('Payer Participation Data'!$B$21),"-",'Payer Participation Data'!$B$21)</f>
        <v>-</v>
      </c>
      <c r="D243" s="157" t="str">
        <f>IF(ISBLANK('Payer Participation Data'!$C$21),"-",'Payer Participation Data'!$C$21)</f>
        <v>-</v>
      </c>
      <c r="E243" s="157" t="str">
        <f>IF(ISBLANK('Payer Participation Data'!$D$21),"-",'Payer Participation Data'!$D$21)</f>
        <v>-</v>
      </c>
      <c r="F243" s="157" t="str">
        <f>IF(ISBLANK('Payer Participation Data'!$E$21),"-",'Payer Participation Data'!$E$21)</f>
        <v>-</v>
      </c>
      <c r="G243" s="102">
        <v>1</v>
      </c>
      <c r="H243" s="102">
        <v>4</v>
      </c>
      <c r="I243" s="102">
        <v>5</v>
      </c>
      <c r="J243" s="102" t="str">
        <f t="shared" ref="J243:J246" si="14">CONCATENATE(H243,I243,G243)</f>
        <v>451</v>
      </c>
      <c r="K243" s="102" t="s">
        <v>30</v>
      </c>
      <c r="L243" s="224">
        <f>IF(ISNA(SUMIFS(INDEX('Payer Participation Data'!$F$10:$BM$59,0,MATCH(CONCATENATE($J243,L$6),'Payer Participation Data'!$F$8:$BM$8,0)),'Payer Participation Data'!$B$10:$B$59,$C243,'Payer Participation Data'!$C$10:$C$59,$D243)),"-",SUMIFS(INDEX('Payer Participation Data'!$F$10:$BM$59,0,MATCH(CONCATENATE($J243,L$6),'Payer Participation Data'!$F$8:$BM$8,0)),'Payer Participation Data'!$B$10:$B$59,$C243,'Payer Participation Data'!$C$10:$C$59,$D243))</f>
        <v>0</v>
      </c>
      <c r="M243" s="225">
        <f>IF(ISNA(SUMIFS(INDEX('Payer Participation Data'!$F$10:$BM$59,0,MATCH(CONCATENATE($J243,M$6),'Payer Participation Data'!$F$8:$BM$8,0)),'Payer Participation Data'!$B$10:$B$59,$C243,'Payer Participation Data'!$C$10:$C$59,$D243)),"-",SUMIFS(INDEX('Payer Participation Data'!$F$10:$BM$59,0,MATCH(CONCATENATE($J243,M$6),'Payer Participation Data'!$F$8:$BM$8,0)),'Payer Participation Data'!$B$10:$B$59,$C243,'Payer Participation Data'!$C$10:$C$59,$D243))</f>
        <v>0</v>
      </c>
      <c r="N243" s="105"/>
    </row>
    <row r="244" spans="2:14" outlineLevel="1" x14ac:dyDescent="0.35">
      <c r="B244" s="126" t="s">
        <v>80</v>
      </c>
      <c r="C244" s="169" t="str">
        <f>IF(ISBLANK('Payer Participation Data'!$B$21),"-",'Payer Participation Data'!$B$21)</f>
        <v>-</v>
      </c>
      <c r="D244" s="169" t="str">
        <f>IF(ISBLANK('Payer Participation Data'!$C$21),"-",'Payer Participation Data'!$C$21)</f>
        <v>-</v>
      </c>
      <c r="E244" s="169" t="str">
        <f>IF(ISBLANK('Payer Participation Data'!$D$21),"-",'Payer Participation Data'!$D$21)</f>
        <v>-</v>
      </c>
      <c r="F244" s="169" t="str">
        <f>IF(ISBLANK('Payer Participation Data'!$E$21),"-",'Payer Participation Data'!$E$21)</f>
        <v>-</v>
      </c>
      <c r="G244" s="104">
        <v>2</v>
      </c>
      <c r="H244" s="104">
        <v>4</v>
      </c>
      <c r="I244" s="104">
        <v>5</v>
      </c>
      <c r="J244" s="104" t="str">
        <f t="shared" si="14"/>
        <v>452</v>
      </c>
      <c r="K244" s="104" t="s">
        <v>30</v>
      </c>
      <c r="L244" s="222">
        <f>IF(ISNA(SUMIFS(INDEX('Payer Participation Data'!$F$10:$BM$59,0,MATCH(CONCATENATE($J244,L$6),'Payer Participation Data'!$F$8:$BM$8,0)),'Payer Participation Data'!$B$10:$B$59,$C244,'Payer Participation Data'!$C$10:$C$59,$D244)),"-",SUMIFS(INDEX('Payer Participation Data'!$F$10:$BM$59,0,MATCH(CONCATENATE($J244,L$6),'Payer Participation Data'!$F$8:$BM$8,0)),'Payer Participation Data'!$B$10:$B$59,$C244,'Payer Participation Data'!$C$10:$C$59,$D244))</f>
        <v>0</v>
      </c>
      <c r="M244" s="223">
        <f>IF(ISNA(SUMIFS(INDEX('Payer Participation Data'!$F$10:$BM$59,0,MATCH(CONCATENATE($J244,M$6),'Payer Participation Data'!$F$8:$BM$8,0)),'Payer Participation Data'!$B$10:$B$59,$C244,'Payer Participation Data'!$C$10:$C$59,$D244)),"-",SUMIFS(INDEX('Payer Participation Data'!$F$10:$BM$59,0,MATCH(CONCATENATE($J244,M$6),'Payer Participation Data'!$F$8:$BM$8,0)),'Payer Participation Data'!$B$10:$B$59,$C244,'Payer Participation Data'!$C$10:$C$59,$D244))</f>
        <v>0</v>
      </c>
      <c r="N244" s="105"/>
    </row>
    <row r="245" spans="2:14" outlineLevel="1" x14ac:dyDescent="0.35">
      <c r="B245" s="124" t="s">
        <v>80</v>
      </c>
      <c r="C245" s="157" t="str">
        <f>IF(ISBLANK('Payer Participation Data'!$B$21),"-",'Payer Participation Data'!$B$21)</f>
        <v>-</v>
      </c>
      <c r="D245" s="157" t="str">
        <f>IF(ISBLANK('Payer Participation Data'!$C$21),"-",'Payer Participation Data'!$C$21)</f>
        <v>-</v>
      </c>
      <c r="E245" s="157" t="str">
        <f>IF(ISBLANK('Payer Participation Data'!$D$21),"-",'Payer Participation Data'!$D$21)</f>
        <v>-</v>
      </c>
      <c r="F245" s="157" t="str">
        <f>IF(ISBLANK('Payer Participation Data'!$E$21),"-",'Payer Participation Data'!$E$21)</f>
        <v>-</v>
      </c>
      <c r="G245" s="102">
        <v>3</v>
      </c>
      <c r="H245" s="102">
        <v>4</v>
      </c>
      <c r="I245" s="102">
        <v>5</v>
      </c>
      <c r="J245" s="102" t="str">
        <f t="shared" si="14"/>
        <v>453</v>
      </c>
      <c r="K245" s="102" t="s">
        <v>30</v>
      </c>
      <c r="L245" s="224">
        <f>IF(ISNA(SUMIFS(INDEX('Payer Participation Data'!$F$10:$BM$59,0,MATCH(CONCATENATE($J245,L$6),'Payer Participation Data'!$F$8:$BM$8,0)),'Payer Participation Data'!$B$10:$B$59,$C245,'Payer Participation Data'!$C$10:$C$59,$D245)),"-",SUMIFS(INDEX('Payer Participation Data'!$F$10:$BM$59,0,MATCH(CONCATENATE($J245,L$6),'Payer Participation Data'!$F$8:$BM$8,0)),'Payer Participation Data'!$B$10:$B$59,$C245,'Payer Participation Data'!$C$10:$C$59,$D245))</f>
        <v>0</v>
      </c>
      <c r="M245" s="225">
        <f>IF(ISNA(SUMIFS(INDEX('Payer Participation Data'!$F$10:$BM$59,0,MATCH(CONCATENATE($J245,M$6),'Payer Participation Data'!$F$8:$BM$8,0)),'Payer Participation Data'!$B$10:$B$59,$C245,'Payer Participation Data'!$C$10:$C$59,$D245)),"-",SUMIFS(INDEX('Payer Participation Data'!$F$10:$BM$59,0,MATCH(CONCATENATE($J245,M$6),'Payer Participation Data'!$F$8:$BM$8,0)),'Payer Participation Data'!$B$10:$B$59,$C245,'Payer Participation Data'!$C$10:$C$59,$D245))</f>
        <v>0</v>
      </c>
      <c r="N245" s="105"/>
    </row>
    <row r="246" spans="2:14" outlineLevel="1" x14ac:dyDescent="0.35">
      <c r="B246" s="126" t="s">
        <v>80</v>
      </c>
      <c r="C246" s="169" t="str">
        <f>IF(ISBLANK('Payer Participation Data'!$B$21),"-",'Payer Participation Data'!$B$21)</f>
        <v>-</v>
      </c>
      <c r="D246" s="169" t="str">
        <f>IF(ISBLANK('Payer Participation Data'!$C$21),"-",'Payer Participation Data'!$C$21)</f>
        <v>-</v>
      </c>
      <c r="E246" s="169" t="str">
        <f>IF(ISBLANK('Payer Participation Data'!$D$21),"-",'Payer Participation Data'!$D$21)</f>
        <v>-</v>
      </c>
      <c r="F246" s="169" t="str">
        <f>IF(ISBLANK('Payer Participation Data'!$E$21),"-",'Payer Participation Data'!$E$21)</f>
        <v>-</v>
      </c>
      <c r="G246" s="104">
        <v>4</v>
      </c>
      <c r="H246" s="104">
        <v>4</v>
      </c>
      <c r="I246" s="104">
        <v>5</v>
      </c>
      <c r="J246" s="104" t="str">
        <f t="shared" si="14"/>
        <v>454</v>
      </c>
      <c r="K246" s="104" t="s">
        <v>30</v>
      </c>
      <c r="L246" s="222">
        <f>IF(ISNA(SUMIFS(INDEX('Payer Participation Data'!$F$10:$BM$59,0,MATCH(CONCATENATE($J246,L$6),'Payer Participation Data'!$F$8:$BM$8,0)),'Payer Participation Data'!$B$10:$B$59,$C246,'Payer Participation Data'!$C$10:$C$59,$D246)),"-",SUMIFS(INDEX('Payer Participation Data'!$F$10:$BM$59,0,MATCH(CONCATENATE($J246,L$6),'Payer Participation Data'!$F$8:$BM$8,0)),'Payer Participation Data'!$B$10:$B$59,$C246,'Payer Participation Data'!$C$10:$C$59,$D246))</f>
        <v>0</v>
      </c>
      <c r="M246" s="223">
        <f>IF(ISNA(SUMIFS(INDEX('Payer Participation Data'!$F$10:$BM$59,0,MATCH(CONCATENATE($J246,M$6),'Payer Participation Data'!$F$8:$BM$8,0)),'Payer Participation Data'!$B$10:$B$59,$C246,'Payer Participation Data'!$C$10:$C$59,$D246)),"-",SUMIFS(INDEX('Payer Participation Data'!$F$10:$BM$59,0,MATCH(CONCATENATE($J246,M$6),'Payer Participation Data'!$F$8:$BM$8,0)),'Payer Participation Data'!$B$10:$B$59,$C246,'Payer Participation Data'!$C$10:$C$59,$D246))</f>
        <v>0</v>
      </c>
      <c r="N246" s="105"/>
    </row>
    <row r="247" spans="2:14" outlineLevel="1" x14ac:dyDescent="0.35">
      <c r="B247" s="124" t="s">
        <v>80</v>
      </c>
      <c r="C247" s="157" t="str">
        <f>IF(ISBLANK('Payer Participation Data'!$B$22),"-",'Payer Participation Data'!$B$22)</f>
        <v>-</v>
      </c>
      <c r="D247" s="157" t="str">
        <f>IF(ISBLANK('Payer Participation Data'!$C$22),"-",'Payer Participation Data'!$C$22)</f>
        <v>-</v>
      </c>
      <c r="E247" s="157" t="str">
        <f>IF(ISBLANK('Payer Participation Data'!$D$22),"-",'Payer Participation Data'!$D$22)</f>
        <v>-</v>
      </c>
      <c r="F247" s="157" t="str">
        <f>IF(ISBLANK('Payer Participation Data'!$E$22),"-",'Payer Participation Data'!$E$22)</f>
        <v>-</v>
      </c>
      <c r="G247" s="102">
        <v>1</v>
      </c>
      <c r="H247" s="102" t="s">
        <v>64</v>
      </c>
      <c r="I247" s="102" t="s">
        <v>64</v>
      </c>
      <c r="J247" s="102" t="str">
        <f t="shared" si="10"/>
        <v>BaselineBaseline1</v>
      </c>
      <c r="K247" s="102" t="s">
        <v>30</v>
      </c>
      <c r="L247" s="224">
        <f>IF(ISNA(SUMIFS(INDEX('Payer Participation Data'!$F$10:$BM$59,0,MATCH(CONCATENATE($J247,L$6),'Payer Participation Data'!$F$8:$BM$8,0)),'Payer Participation Data'!$B$10:$B$59,$C247,'Payer Participation Data'!$C$10:$C$59,$D247)),"-",SUMIFS(INDEX('Payer Participation Data'!$F$10:$BM$59,0,MATCH(CONCATENATE($J247,L$6),'Payer Participation Data'!$F$8:$BM$8,0)),'Payer Participation Data'!$B$10:$B$59,$C247,'Payer Participation Data'!$C$10:$C$59,$D247))</f>
        <v>0</v>
      </c>
      <c r="M247" s="225">
        <f>IF(ISNA(SUMIFS(INDEX('Payer Participation Data'!$F$10:$BM$59,0,MATCH(CONCATENATE($J247,M$6),'Payer Participation Data'!$F$8:$BM$8,0)),'Payer Participation Data'!$B$10:$B$59,$C247,'Payer Participation Data'!$C$10:$C$59,$D247)),"-",SUMIFS(INDEX('Payer Participation Data'!$F$10:$BM$59,0,MATCH(CONCATENATE($J247,M$6),'Payer Participation Data'!$F$8:$BM$8,0)),'Payer Participation Data'!$B$10:$B$59,$C247,'Payer Participation Data'!$C$10:$C$59,$D247))</f>
        <v>0</v>
      </c>
      <c r="N247" s="103"/>
    </row>
    <row r="248" spans="2:14" outlineLevel="1" x14ac:dyDescent="0.35">
      <c r="B248" s="126" t="s">
        <v>80</v>
      </c>
      <c r="C248" s="169" t="str">
        <f>IF(ISBLANK('Payer Participation Data'!$B$22),"-",'Payer Participation Data'!$B$22)</f>
        <v>-</v>
      </c>
      <c r="D248" s="169" t="str">
        <f>IF(ISBLANK('Payer Participation Data'!$C$22),"-",'Payer Participation Data'!$C$22)</f>
        <v>-</v>
      </c>
      <c r="E248" s="169" t="str">
        <f>IF(ISBLANK('Payer Participation Data'!$D$22),"-",'Payer Participation Data'!$D$22)</f>
        <v>-</v>
      </c>
      <c r="F248" s="169" t="str">
        <f>IF(ISBLANK('Payer Participation Data'!$E$22),"-",'Payer Participation Data'!$E$22)</f>
        <v>-</v>
      </c>
      <c r="G248" s="104">
        <v>2</v>
      </c>
      <c r="H248" s="104" t="s">
        <v>64</v>
      </c>
      <c r="I248" s="104" t="s">
        <v>64</v>
      </c>
      <c r="J248" s="104" t="str">
        <f t="shared" ref="J248:J327" si="15">CONCATENATE(H248,I248,G248)</f>
        <v>BaselineBaseline2</v>
      </c>
      <c r="K248" s="104" t="s">
        <v>30</v>
      </c>
      <c r="L248" s="222">
        <f>IF(ISNA(SUMIFS(INDEX('Payer Participation Data'!$F$10:$BM$59,0,MATCH(CONCATENATE($J248,L$6),'Payer Participation Data'!$F$8:$BM$8,0)),'Payer Participation Data'!$B$10:$B$59,$C248,'Payer Participation Data'!$C$10:$C$59,$D248)),"-",SUMIFS(INDEX('Payer Participation Data'!$F$10:$BM$59,0,MATCH(CONCATENATE($J248,L$6),'Payer Participation Data'!$F$8:$BM$8,0)),'Payer Participation Data'!$B$10:$B$59,$C248,'Payer Participation Data'!$C$10:$C$59,$D248))</f>
        <v>0</v>
      </c>
      <c r="M248" s="223">
        <f>IF(ISNA(SUMIFS(INDEX('Payer Participation Data'!$F$10:$BM$59,0,MATCH(CONCATENATE($J248,M$6),'Payer Participation Data'!$F$8:$BM$8,0)),'Payer Participation Data'!$B$10:$B$59,$C248,'Payer Participation Data'!$C$10:$C$59,$D248)),"-",SUMIFS(INDEX('Payer Participation Data'!$F$10:$BM$59,0,MATCH(CONCATENATE($J248,M$6),'Payer Participation Data'!$F$8:$BM$8,0)),'Payer Participation Data'!$B$10:$B$59,$C248,'Payer Participation Data'!$C$10:$C$59,$D248))</f>
        <v>0</v>
      </c>
      <c r="N248" s="105"/>
    </row>
    <row r="249" spans="2:14" outlineLevel="1" x14ac:dyDescent="0.35">
      <c r="B249" s="124" t="s">
        <v>80</v>
      </c>
      <c r="C249" s="157" t="str">
        <f>IF(ISBLANK('Payer Participation Data'!$B$22),"-",'Payer Participation Data'!$B$22)</f>
        <v>-</v>
      </c>
      <c r="D249" s="157" t="str">
        <f>IF(ISBLANK('Payer Participation Data'!$C$22),"-",'Payer Participation Data'!$C$22)</f>
        <v>-</v>
      </c>
      <c r="E249" s="157" t="str">
        <f>IF(ISBLANK('Payer Participation Data'!$D$22),"-",'Payer Participation Data'!$D$22)</f>
        <v>-</v>
      </c>
      <c r="F249" s="157" t="str">
        <f>IF(ISBLANK('Payer Participation Data'!$E$22),"-",'Payer Participation Data'!$E$22)</f>
        <v>-</v>
      </c>
      <c r="G249" s="102">
        <v>3</v>
      </c>
      <c r="H249" s="102" t="s">
        <v>64</v>
      </c>
      <c r="I249" s="102" t="s">
        <v>64</v>
      </c>
      <c r="J249" s="102" t="str">
        <f t="shared" si="15"/>
        <v>BaselineBaseline3</v>
      </c>
      <c r="K249" s="102" t="s">
        <v>30</v>
      </c>
      <c r="L249" s="224">
        <f>IF(ISNA(SUMIFS(INDEX('Payer Participation Data'!$F$10:$BM$59,0,MATCH(CONCATENATE($J249,L$6),'Payer Participation Data'!$F$8:$BM$8,0)),'Payer Participation Data'!$B$10:$B$59,$C249,'Payer Participation Data'!$C$10:$C$59,$D249)),"-",SUMIFS(INDEX('Payer Participation Data'!$F$10:$BM$59,0,MATCH(CONCATENATE($J249,L$6),'Payer Participation Data'!$F$8:$BM$8,0)),'Payer Participation Data'!$B$10:$B$59,$C249,'Payer Participation Data'!$C$10:$C$59,$D249))</f>
        <v>0</v>
      </c>
      <c r="M249" s="225">
        <f>IF(ISNA(SUMIFS(INDEX('Payer Participation Data'!$F$10:$BM$59,0,MATCH(CONCATENATE($J249,M$6),'Payer Participation Data'!$F$8:$BM$8,0)),'Payer Participation Data'!$B$10:$B$59,$C249,'Payer Participation Data'!$C$10:$C$59,$D249)),"-",SUMIFS(INDEX('Payer Participation Data'!$F$10:$BM$59,0,MATCH(CONCATENATE($J249,M$6),'Payer Participation Data'!$F$8:$BM$8,0)),'Payer Participation Data'!$B$10:$B$59,$C249,'Payer Participation Data'!$C$10:$C$59,$D249))</f>
        <v>0</v>
      </c>
      <c r="N249" s="103"/>
    </row>
    <row r="250" spans="2:14" outlineLevel="1" x14ac:dyDescent="0.35">
      <c r="B250" s="126" t="s">
        <v>80</v>
      </c>
      <c r="C250" s="169" t="str">
        <f>IF(ISBLANK('Payer Participation Data'!$B$22),"-",'Payer Participation Data'!$B$22)</f>
        <v>-</v>
      </c>
      <c r="D250" s="169" t="str">
        <f>IF(ISBLANK('Payer Participation Data'!$C$22),"-",'Payer Participation Data'!$C$22)</f>
        <v>-</v>
      </c>
      <c r="E250" s="169" t="str">
        <f>IF(ISBLANK('Payer Participation Data'!$D$22),"-",'Payer Participation Data'!$D$22)</f>
        <v>-</v>
      </c>
      <c r="F250" s="169" t="str">
        <f>IF(ISBLANK('Payer Participation Data'!$E$22),"-",'Payer Participation Data'!$E$22)</f>
        <v>-</v>
      </c>
      <c r="G250" s="104">
        <v>4</v>
      </c>
      <c r="H250" s="104" t="s">
        <v>64</v>
      </c>
      <c r="I250" s="104" t="s">
        <v>64</v>
      </c>
      <c r="J250" s="104" t="str">
        <f t="shared" si="15"/>
        <v>BaselineBaseline4</v>
      </c>
      <c r="K250" s="104" t="s">
        <v>30</v>
      </c>
      <c r="L250" s="222">
        <f>IF(ISNA(SUMIFS(INDEX('Payer Participation Data'!$F$10:$BM$59,0,MATCH(CONCATENATE($J250,L$6),'Payer Participation Data'!$F$8:$BM$8,0)),'Payer Participation Data'!$B$10:$B$59,$C250,'Payer Participation Data'!$C$10:$C$59,$D250)),"-",SUMIFS(INDEX('Payer Participation Data'!$F$10:$BM$59,0,MATCH(CONCATENATE($J250,L$6),'Payer Participation Data'!$F$8:$BM$8,0)),'Payer Participation Data'!$B$10:$B$59,$C250,'Payer Participation Data'!$C$10:$C$59,$D250))</f>
        <v>0</v>
      </c>
      <c r="M250" s="223">
        <f>IF(ISNA(SUMIFS(INDEX('Payer Participation Data'!$F$10:$BM$59,0,MATCH(CONCATENATE($J250,M$6),'Payer Participation Data'!$F$8:$BM$8,0)),'Payer Participation Data'!$B$10:$B$59,$C250,'Payer Participation Data'!$C$10:$C$59,$D250)),"-",SUMIFS(INDEX('Payer Participation Data'!$F$10:$BM$59,0,MATCH(CONCATENATE($J250,M$6),'Payer Participation Data'!$F$8:$BM$8,0)),'Payer Participation Data'!$B$10:$B$59,$C250,'Payer Participation Data'!$C$10:$C$59,$D250))</f>
        <v>0</v>
      </c>
      <c r="N250" s="105"/>
    </row>
    <row r="251" spans="2:14" outlineLevel="1" x14ac:dyDescent="0.35">
      <c r="B251" s="124" t="s">
        <v>80</v>
      </c>
      <c r="C251" s="157" t="str">
        <f>IF(ISBLANK('Payer Participation Data'!$B$22),"-",'Payer Participation Data'!$B$22)</f>
        <v>-</v>
      </c>
      <c r="D251" s="157" t="str">
        <f>IF(ISBLANK('Payer Participation Data'!$C$22),"-",'Payer Participation Data'!$C$22)</f>
        <v>-</v>
      </c>
      <c r="E251" s="157" t="str">
        <f>IF(ISBLANK('Payer Participation Data'!$D$22),"-",'Payer Participation Data'!$D$22)</f>
        <v>-</v>
      </c>
      <c r="F251" s="157" t="str">
        <f>IF(ISBLANK('Payer Participation Data'!$E$22),"-",'Payer Participation Data'!$E$22)</f>
        <v>-</v>
      </c>
      <c r="G251" s="102">
        <v>1</v>
      </c>
      <c r="H251" s="102">
        <v>1</v>
      </c>
      <c r="I251" s="102">
        <v>5</v>
      </c>
      <c r="J251" s="102" t="str">
        <f t="shared" si="15"/>
        <v>151</v>
      </c>
      <c r="K251" s="102" t="s">
        <v>30</v>
      </c>
      <c r="L251" s="224">
        <f>IF(ISNA(SUMIFS(INDEX('Payer Participation Data'!$F$10:$BM$59,0,MATCH(CONCATENATE($J251,L$6),'Payer Participation Data'!$F$8:$BM$8,0)),'Payer Participation Data'!$B$10:$B$59,$C251,'Payer Participation Data'!$C$10:$C$59,$D251)),"-",SUMIFS(INDEX('Payer Participation Data'!$F$10:$BM$59,0,MATCH(CONCATENATE($J251,L$6),'Payer Participation Data'!$F$8:$BM$8,0)),'Payer Participation Data'!$B$10:$B$59,$C251,'Payer Participation Data'!$C$10:$C$59,$D251))</f>
        <v>0</v>
      </c>
      <c r="M251" s="225">
        <f>IF(ISNA(SUMIFS(INDEX('Payer Participation Data'!$F$10:$BM$59,0,MATCH(CONCATENATE($J251,M$6),'Payer Participation Data'!$F$8:$BM$8,0)),'Payer Participation Data'!$B$10:$B$59,$C251,'Payer Participation Data'!$C$10:$C$59,$D251)),"-",SUMIFS(INDEX('Payer Participation Data'!$F$10:$BM$59,0,MATCH(CONCATENATE($J251,M$6),'Payer Participation Data'!$F$8:$BM$8,0)),'Payer Participation Data'!$B$10:$B$59,$C251,'Payer Participation Data'!$C$10:$C$59,$D251))</f>
        <v>0</v>
      </c>
      <c r="N251" s="103"/>
    </row>
    <row r="252" spans="2:14" outlineLevel="1" x14ac:dyDescent="0.35">
      <c r="B252" s="126" t="s">
        <v>80</v>
      </c>
      <c r="C252" s="169" t="str">
        <f>IF(ISBLANK('Payer Participation Data'!$B$22),"-",'Payer Participation Data'!$B$22)</f>
        <v>-</v>
      </c>
      <c r="D252" s="169" t="str">
        <f>IF(ISBLANK('Payer Participation Data'!$C$22),"-",'Payer Participation Data'!$C$22)</f>
        <v>-</v>
      </c>
      <c r="E252" s="169" t="str">
        <f>IF(ISBLANK('Payer Participation Data'!$D$22),"-",'Payer Participation Data'!$D$22)</f>
        <v>-</v>
      </c>
      <c r="F252" s="169" t="str">
        <f>IF(ISBLANK('Payer Participation Data'!$E$22),"-",'Payer Participation Data'!$E$22)</f>
        <v>-</v>
      </c>
      <c r="G252" s="104">
        <v>2</v>
      </c>
      <c r="H252" s="104">
        <v>1</v>
      </c>
      <c r="I252" s="104">
        <v>5</v>
      </c>
      <c r="J252" s="104" t="str">
        <f t="shared" si="15"/>
        <v>152</v>
      </c>
      <c r="K252" s="104" t="s">
        <v>30</v>
      </c>
      <c r="L252" s="222">
        <f>IF(ISNA(SUMIFS(INDEX('Payer Participation Data'!$F$10:$BM$59,0,MATCH(CONCATENATE($J252,L$6),'Payer Participation Data'!$F$8:$BM$8,0)),'Payer Participation Data'!$B$10:$B$59,$C252,'Payer Participation Data'!$C$10:$C$59,$D252)),"-",SUMIFS(INDEX('Payer Participation Data'!$F$10:$BM$59,0,MATCH(CONCATENATE($J252,L$6),'Payer Participation Data'!$F$8:$BM$8,0)),'Payer Participation Data'!$B$10:$B$59,$C252,'Payer Participation Data'!$C$10:$C$59,$D252))</f>
        <v>0</v>
      </c>
      <c r="M252" s="223">
        <f>IF(ISNA(SUMIFS(INDEX('Payer Participation Data'!$F$10:$BM$59,0,MATCH(CONCATENATE($J252,M$6),'Payer Participation Data'!$F$8:$BM$8,0)),'Payer Participation Data'!$B$10:$B$59,$C252,'Payer Participation Data'!$C$10:$C$59,$D252)),"-",SUMIFS(INDEX('Payer Participation Data'!$F$10:$BM$59,0,MATCH(CONCATENATE($J252,M$6),'Payer Participation Data'!$F$8:$BM$8,0)),'Payer Participation Data'!$B$10:$B$59,$C252,'Payer Participation Data'!$C$10:$C$59,$D252))</f>
        <v>0</v>
      </c>
      <c r="N252" s="105"/>
    </row>
    <row r="253" spans="2:14" outlineLevel="1" x14ac:dyDescent="0.35">
      <c r="B253" s="124" t="s">
        <v>80</v>
      </c>
      <c r="C253" s="157" t="str">
        <f>IF(ISBLANK('Payer Participation Data'!$B$22),"-",'Payer Participation Data'!$B$22)</f>
        <v>-</v>
      </c>
      <c r="D253" s="157" t="str">
        <f>IF(ISBLANK('Payer Participation Data'!$C$22),"-",'Payer Participation Data'!$C$22)</f>
        <v>-</v>
      </c>
      <c r="E253" s="157" t="str">
        <f>IF(ISBLANK('Payer Participation Data'!$D$22),"-",'Payer Participation Data'!$D$22)</f>
        <v>-</v>
      </c>
      <c r="F253" s="157" t="str">
        <f>IF(ISBLANK('Payer Participation Data'!$E$22),"-",'Payer Participation Data'!$E$22)</f>
        <v>-</v>
      </c>
      <c r="G253" s="102">
        <v>3</v>
      </c>
      <c r="H253" s="102">
        <v>1</v>
      </c>
      <c r="I253" s="102">
        <v>5</v>
      </c>
      <c r="J253" s="102" t="str">
        <f t="shared" si="15"/>
        <v>153</v>
      </c>
      <c r="K253" s="102" t="s">
        <v>30</v>
      </c>
      <c r="L253" s="224">
        <f>IF(ISNA(SUMIFS(INDEX('Payer Participation Data'!$F$10:$BM$59,0,MATCH(CONCATENATE($J253,L$6),'Payer Participation Data'!$F$8:$BM$8,0)),'Payer Participation Data'!$B$10:$B$59,$C253,'Payer Participation Data'!$C$10:$C$59,$D253)),"-",SUMIFS(INDEX('Payer Participation Data'!$F$10:$BM$59,0,MATCH(CONCATENATE($J253,L$6),'Payer Participation Data'!$F$8:$BM$8,0)),'Payer Participation Data'!$B$10:$B$59,$C253,'Payer Participation Data'!$C$10:$C$59,$D253))</f>
        <v>0</v>
      </c>
      <c r="M253" s="225">
        <f>IF(ISNA(SUMIFS(INDEX('Payer Participation Data'!$F$10:$BM$59,0,MATCH(CONCATENATE($J253,M$6),'Payer Participation Data'!$F$8:$BM$8,0)),'Payer Participation Data'!$B$10:$B$59,$C253,'Payer Participation Data'!$C$10:$C$59,$D253)),"-",SUMIFS(INDEX('Payer Participation Data'!$F$10:$BM$59,0,MATCH(CONCATENATE($J253,M$6),'Payer Participation Data'!$F$8:$BM$8,0)),'Payer Participation Data'!$B$10:$B$59,$C253,'Payer Participation Data'!$C$10:$C$59,$D253))</f>
        <v>0</v>
      </c>
      <c r="N253" s="103"/>
    </row>
    <row r="254" spans="2:14" outlineLevel="1" x14ac:dyDescent="0.35">
      <c r="B254" s="126" t="s">
        <v>80</v>
      </c>
      <c r="C254" s="169" t="str">
        <f>IF(ISBLANK('Payer Participation Data'!$B$22),"-",'Payer Participation Data'!$B$22)</f>
        <v>-</v>
      </c>
      <c r="D254" s="169" t="str">
        <f>IF(ISBLANK('Payer Participation Data'!$C$22),"-",'Payer Participation Data'!$C$22)</f>
        <v>-</v>
      </c>
      <c r="E254" s="169" t="str">
        <f>IF(ISBLANK('Payer Participation Data'!$D$22),"-",'Payer Participation Data'!$D$22)</f>
        <v>-</v>
      </c>
      <c r="F254" s="169" t="str">
        <f>IF(ISBLANK('Payer Participation Data'!$E$22),"-",'Payer Participation Data'!$E$22)</f>
        <v>-</v>
      </c>
      <c r="G254" s="104">
        <v>4</v>
      </c>
      <c r="H254" s="104">
        <v>1</v>
      </c>
      <c r="I254" s="104">
        <v>5</v>
      </c>
      <c r="J254" s="104" t="str">
        <f t="shared" si="15"/>
        <v>154</v>
      </c>
      <c r="K254" s="104" t="s">
        <v>30</v>
      </c>
      <c r="L254" s="222">
        <f>IF(ISNA(SUMIFS(INDEX('Payer Participation Data'!$F$10:$BM$59,0,MATCH(CONCATENATE($J254,L$6),'Payer Participation Data'!$F$8:$BM$8,0)),'Payer Participation Data'!$B$10:$B$59,$C254,'Payer Participation Data'!$C$10:$C$59,$D254)),"-",SUMIFS(INDEX('Payer Participation Data'!$F$10:$BM$59,0,MATCH(CONCATENATE($J254,L$6),'Payer Participation Data'!$F$8:$BM$8,0)),'Payer Participation Data'!$B$10:$B$59,$C254,'Payer Participation Data'!$C$10:$C$59,$D254))</f>
        <v>0</v>
      </c>
      <c r="M254" s="223">
        <f>IF(ISNA(SUMIFS(INDEX('Payer Participation Data'!$F$10:$BM$59,0,MATCH(CONCATENATE($J254,M$6),'Payer Participation Data'!$F$8:$BM$8,0)),'Payer Participation Data'!$B$10:$B$59,$C254,'Payer Participation Data'!$C$10:$C$59,$D254)),"-",SUMIFS(INDEX('Payer Participation Data'!$F$10:$BM$59,0,MATCH(CONCATENATE($J254,M$6),'Payer Participation Data'!$F$8:$BM$8,0)),'Payer Participation Data'!$B$10:$B$59,$C254,'Payer Participation Data'!$C$10:$C$59,$D254))</f>
        <v>0</v>
      </c>
      <c r="N254" s="105"/>
    </row>
    <row r="255" spans="2:14" outlineLevel="1" x14ac:dyDescent="0.35">
      <c r="B255" s="124" t="s">
        <v>80</v>
      </c>
      <c r="C255" s="157" t="str">
        <f>IF(ISBLANK('Payer Participation Data'!$B$22),"-",'Payer Participation Data'!$B$22)</f>
        <v>-</v>
      </c>
      <c r="D255" s="157" t="str">
        <f>IF(ISBLANK('Payer Participation Data'!$C$22),"-",'Payer Participation Data'!$C$22)</f>
        <v>-</v>
      </c>
      <c r="E255" s="157" t="str">
        <f>IF(ISBLANK('Payer Participation Data'!$D$22),"-",'Payer Participation Data'!$D$22)</f>
        <v>-</v>
      </c>
      <c r="F255" s="157" t="str">
        <f>IF(ISBLANK('Payer Participation Data'!$E$22),"-",'Payer Participation Data'!$E$22)</f>
        <v>-</v>
      </c>
      <c r="G255" s="102">
        <v>1</v>
      </c>
      <c r="H255" s="102">
        <v>2</v>
      </c>
      <c r="I255" s="102">
        <v>5</v>
      </c>
      <c r="J255" s="102" t="str">
        <f t="shared" si="15"/>
        <v>251</v>
      </c>
      <c r="K255" s="102" t="s">
        <v>30</v>
      </c>
      <c r="L255" s="224">
        <f>IF(ISNA(SUMIFS(INDEX('Payer Participation Data'!$F$10:$BM$59,0,MATCH(CONCATENATE($J255,L$6),'Payer Participation Data'!$F$8:$BM$8,0)),'Payer Participation Data'!$B$10:$B$59,$C255,'Payer Participation Data'!$C$10:$C$59,$D255)),"-",SUMIFS(INDEX('Payer Participation Data'!$F$10:$BM$59,0,MATCH(CONCATENATE($J255,L$6),'Payer Participation Data'!$F$8:$BM$8,0)),'Payer Participation Data'!$B$10:$B$59,$C255,'Payer Participation Data'!$C$10:$C$59,$D255))</f>
        <v>0</v>
      </c>
      <c r="M255" s="225">
        <f>IF(ISNA(SUMIFS(INDEX('Payer Participation Data'!$F$10:$BM$59,0,MATCH(CONCATENATE($J255,M$6),'Payer Participation Data'!$F$8:$BM$8,0)),'Payer Participation Data'!$B$10:$B$59,$C255,'Payer Participation Data'!$C$10:$C$59,$D255)),"-",SUMIFS(INDEX('Payer Participation Data'!$F$10:$BM$59,0,MATCH(CONCATENATE($J255,M$6),'Payer Participation Data'!$F$8:$BM$8,0)),'Payer Participation Data'!$B$10:$B$59,$C255,'Payer Participation Data'!$C$10:$C$59,$D255))</f>
        <v>0</v>
      </c>
      <c r="N255" s="103"/>
    </row>
    <row r="256" spans="2:14" outlineLevel="1" x14ac:dyDescent="0.35">
      <c r="B256" s="126" t="s">
        <v>80</v>
      </c>
      <c r="C256" s="169" t="str">
        <f>IF(ISBLANK('Payer Participation Data'!$B$22),"-",'Payer Participation Data'!$B$22)</f>
        <v>-</v>
      </c>
      <c r="D256" s="169" t="str">
        <f>IF(ISBLANK('Payer Participation Data'!$C$22),"-",'Payer Participation Data'!$C$22)</f>
        <v>-</v>
      </c>
      <c r="E256" s="169" t="str">
        <f>IF(ISBLANK('Payer Participation Data'!$D$22),"-",'Payer Participation Data'!$D$22)</f>
        <v>-</v>
      </c>
      <c r="F256" s="169" t="str">
        <f>IF(ISBLANK('Payer Participation Data'!$E$22),"-",'Payer Participation Data'!$E$22)</f>
        <v>-</v>
      </c>
      <c r="G256" s="104">
        <v>2</v>
      </c>
      <c r="H256" s="104">
        <v>2</v>
      </c>
      <c r="I256" s="104">
        <v>5</v>
      </c>
      <c r="J256" s="104" t="str">
        <f t="shared" si="15"/>
        <v>252</v>
      </c>
      <c r="K256" s="104" t="s">
        <v>30</v>
      </c>
      <c r="L256" s="222">
        <f>IF(ISNA(SUMIFS(INDEX('Payer Participation Data'!$F$10:$BM$59,0,MATCH(CONCATENATE($J256,L$6),'Payer Participation Data'!$F$8:$BM$8,0)),'Payer Participation Data'!$B$10:$B$59,$C256,'Payer Participation Data'!$C$10:$C$59,$D256)),"-",SUMIFS(INDEX('Payer Participation Data'!$F$10:$BM$59,0,MATCH(CONCATENATE($J256,L$6),'Payer Participation Data'!$F$8:$BM$8,0)),'Payer Participation Data'!$B$10:$B$59,$C256,'Payer Participation Data'!$C$10:$C$59,$D256))</f>
        <v>0</v>
      </c>
      <c r="M256" s="223">
        <f>IF(ISNA(SUMIFS(INDEX('Payer Participation Data'!$F$10:$BM$59,0,MATCH(CONCATENATE($J256,M$6),'Payer Participation Data'!$F$8:$BM$8,0)),'Payer Participation Data'!$B$10:$B$59,$C256,'Payer Participation Data'!$C$10:$C$59,$D256)),"-",SUMIFS(INDEX('Payer Participation Data'!$F$10:$BM$59,0,MATCH(CONCATENATE($J256,M$6),'Payer Participation Data'!$F$8:$BM$8,0)),'Payer Participation Data'!$B$10:$B$59,$C256,'Payer Participation Data'!$C$10:$C$59,$D256))</f>
        <v>0</v>
      </c>
      <c r="N256" s="105"/>
    </row>
    <row r="257" spans="2:14" outlineLevel="1" x14ac:dyDescent="0.35">
      <c r="B257" s="124" t="s">
        <v>80</v>
      </c>
      <c r="C257" s="157" t="str">
        <f>IF(ISBLANK('Payer Participation Data'!$B$22),"-",'Payer Participation Data'!$B$22)</f>
        <v>-</v>
      </c>
      <c r="D257" s="157" t="str">
        <f>IF(ISBLANK('Payer Participation Data'!$C$22),"-",'Payer Participation Data'!$C$22)</f>
        <v>-</v>
      </c>
      <c r="E257" s="157" t="str">
        <f>IF(ISBLANK('Payer Participation Data'!$D$22),"-",'Payer Participation Data'!$D$22)</f>
        <v>-</v>
      </c>
      <c r="F257" s="157" t="str">
        <f>IF(ISBLANK('Payer Participation Data'!$E$22),"-",'Payer Participation Data'!$E$22)</f>
        <v>-</v>
      </c>
      <c r="G257" s="102">
        <v>3</v>
      </c>
      <c r="H257" s="102">
        <v>2</v>
      </c>
      <c r="I257" s="102">
        <v>5</v>
      </c>
      <c r="J257" s="102" t="str">
        <f t="shared" si="15"/>
        <v>253</v>
      </c>
      <c r="K257" s="102" t="s">
        <v>30</v>
      </c>
      <c r="L257" s="224">
        <f>IF(ISNA(SUMIFS(INDEX('Payer Participation Data'!$F$10:$BM$59,0,MATCH(CONCATENATE($J257,L$6),'Payer Participation Data'!$F$8:$BM$8,0)),'Payer Participation Data'!$B$10:$B$59,$C257,'Payer Participation Data'!$C$10:$C$59,$D257)),"-",SUMIFS(INDEX('Payer Participation Data'!$F$10:$BM$59,0,MATCH(CONCATENATE($J257,L$6),'Payer Participation Data'!$F$8:$BM$8,0)),'Payer Participation Data'!$B$10:$B$59,$C257,'Payer Participation Data'!$C$10:$C$59,$D257))</f>
        <v>0</v>
      </c>
      <c r="M257" s="225">
        <f>IF(ISNA(SUMIFS(INDEX('Payer Participation Data'!$F$10:$BM$59,0,MATCH(CONCATENATE($J257,M$6),'Payer Participation Data'!$F$8:$BM$8,0)),'Payer Participation Data'!$B$10:$B$59,$C257,'Payer Participation Data'!$C$10:$C$59,$D257)),"-",SUMIFS(INDEX('Payer Participation Data'!$F$10:$BM$59,0,MATCH(CONCATENATE($J257,M$6),'Payer Participation Data'!$F$8:$BM$8,0)),'Payer Participation Data'!$B$10:$B$59,$C257,'Payer Participation Data'!$C$10:$C$59,$D257))</f>
        <v>0</v>
      </c>
      <c r="N257" s="103"/>
    </row>
    <row r="258" spans="2:14" outlineLevel="1" x14ac:dyDescent="0.35">
      <c r="B258" s="126" t="s">
        <v>80</v>
      </c>
      <c r="C258" s="169" t="str">
        <f>IF(ISBLANK('Payer Participation Data'!$B$22),"-",'Payer Participation Data'!$B$22)</f>
        <v>-</v>
      </c>
      <c r="D258" s="169" t="str">
        <f>IF(ISBLANK('Payer Participation Data'!$C$22),"-",'Payer Participation Data'!$C$22)</f>
        <v>-</v>
      </c>
      <c r="E258" s="169" t="str">
        <f>IF(ISBLANK('Payer Participation Data'!$D$22),"-",'Payer Participation Data'!$D$22)</f>
        <v>-</v>
      </c>
      <c r="F258" s="169" t="str">
        <f>IF(ISBLANK('Payer Participation Data'!$E$22),"-",'Payer Participation Data'!$E$22)</f>
        <v>-</v>
      </c>
      <c r="G258" s="104">
        <v>4</v>
      </c>
      <c r="H258" s="104">
        <v>2</v>
      </c>
      <c r="I258" s="104">
        <v>5</v>
      </c>
      <c r="J258" s="104" t="str">
        <f t="shared" si="15"/>
        <v>254</v>
      </c>
      <c r="K258" s="104" t="s">
        <v>30</v>
      </c>
      <c r="L258" s="222">
        <f>IF(ISNA(SUMIFS(INDEX('Payer Participation Data'!$F$10:$BM$59,0,MATCH(CONCATENATE($J258,L$6),'Payer Participation Data'!$F$8:$BM$8,0)),'Payer Participation Data'!$B$10:$B$59,$C258,'Payer Participation Data'!$C$10:$C$59,$D258)),"-",SUMIFS(INDEX('Payer Participation Data'!$F$10:$BM$59,0,MATCH(CONCATENATE($J258,L$6),'Payer Participation Data'!$F$8:$BM$8,0)),'Payer Participation Data'!$B$10:$B$59,$C258,'Payer Participation Data'!$C$10:$C$59,$D258))</f>
        <v>0</v>
      </c>
      <c r="M258" s="223">
        <f>IF(ISNA(SUMIFS(INDEX('Payer Participation Data'!$F$10:$BM$59,0,MATCH(CONCATENATE($J258,M$6),'Payer Participation Data'!$F$8:$BM$8,0)),'Payer Participation Data'!$B$10:$B$59,$C258,'Payer Participation Data'!$C$10:$C$59,$D258)),"-",SUMIFS(INDEX('Payer Participation Data'!$F$10:$BM$59,0,MATCH(CONCATENATE($J258,M$6),'Payer Participation Data'!$F$8:$BM$8,0)),'Payer Participation Data'!$B$10:$B$59,$C258,'Payer Participation Data'!$C$10:$C$59,$D258))</f>
        <v>0</v>
      </c>
      <c r="N258" s="105"/>
    </row>
    <row r="259" spans="2:14" outlineLevel="1" x14ac:dyDescent="0.35">
      <c r="B259" s="124" t="s">
        <v>80</v>
      </c>
      <c r="C259" s="157" t="str">
        <f>IF(ISBLANK('Payer Participation Data'!$B$22),"-",'Payer Participation Data'!$B$22)</f>
        <v>-</v>
      </c>
      <c r="D259" s="157" t="str">
        <f>IF(ISBLANK('Payer Participation Data'!$C$22),"-",'Payer Participation Data'!$C$22)</f>
        <v>-</v>
      </c>
      <c r="E259" s="157" t="str">
        <f>IF(ISBLANK('Payer Participation Data'!$D$22),"-",'Payer Participation Data'!$D$22)</f>
        <v>-</v>
      </c>
      <c r="F259" s="157" t="str">
        <f>IF(ISBLANK('Payer Participation Data'!$E$22),"-",'Payer Participation Data'!$E$22)</f>
        <v>-</v>
      </c>
      <c r="G259" s="102">
        <v>1</v>
      </c>
      <c r="H259" s="102">
        <v>3</v>
      </c>
      <c r="I259" s="102">
        <v>5</v>
      </c>
      <c r="J259" s="102" t="str">
        <f t="shared" si="15"/>
        <v>351</v>
      </c>
      <c r="K259" s="102" t="s">
        <v>30</v>
      </c>
      <c r="L259" s="224">
        <f>IF(ISNA(SUMIFS(INDEX('Payer Participation Data'!$F$10:$BM$59,0,MATCH(CONCATENATE($J259,L$6),'Payer Participation Data'!$F$8:$BM$8,0)),'Payer Participation Data'!$B$10:$B$59,$C259,'Payer Participation Data'!$C$10:$C$59,$D259)),"-",SUMIFS(INDEX('Payer Participation Data'!$F$10:$BM$59,0,MATCH(CONCATENATE($J259,L$6),'Payer Participation Data'!$F$8:$BM$8,0)),'Payer Participation Data'!$B$10:$B$59,$C259,'Payer Participation Data'!$C$10:$C$59,$D259))</f>
        <v>0</v>
      </c>
      <c r="M259" s="225">
        <f>IF(ISNA(SUMIFS(INDEX('Payer Participation Data'!$F$10:$BM$59,0,MATCH(CONCATENATE($J259,M$6),'Payer Participation Data'!$F$8:$BM$8,0)),'Payer Participation Data'!$B$10:$B$59,$C259,'Payer Participation Data'!$C$10:$C$59,$D259)),"-",SUMIFS(INDEX('Payer Participation Data'!$F$10:$BM$59,0,MATCH(CONCATENATE($J259,M$6),'Payer Participation Data'!$F$8:$BM$8,0)),'Payer Participation Data'!$B$10:$B$59,$C259,'Payer Participation Data'!$C$10:$C$59,$D259))</f>
        <v>0</v>
      </c>
      <c r="N259" s="103"/>
    </row>
    <row r="260" spans="2:14" outlineLevel="1" x14ac:dyDescent="0.35">
      <c r="B260" s="126" t="s">
        <v>80</v>
      </c>
      <c r="C260" s="169" t="str">
        <f>IF(ISBLANK('Payer Participation Data'!$B$22),"-",'Payer Participation Data'!$B$22)</f>
        <v>-</v>
      </c>
      <c r="D260" s="169" t="str">
        <f>IF(ISBLANK('Payer Participation Data'!$C$22),"-",'Payer Participation Data'!$C$22)</f>
        <v>-</v>
      </c>
      <c r="E260" s="169" t="str">
        <f>IF(ISBLANK('Payer Participation Data'!$D$22),"-",'Payer Participation Data'!$D$22)</f>
        <v>-</v>
      </c>
      <c r="F260" s="169" t="str">
        <f>IF(ISBLANK('Payer Participation Data'!$E$22),"-",'Payer Participation Data'!$E$22)</f>
        <v>-</v>
      </c>
      <c r="G260" s="104">
        <v>2</v>
      </c>
      <c r="H260" s="104">
        <v>3</v>
      </c>
      <c r="I260" s="104">
        <v>5</v>
      </c>
      <c r="J260" s="104" t="str">
        <f t="shared" si="15"/>
        <v>352</v>
      </c>
      <c r="K260" s="104" t="s">
        <v>30</v>
      </c>
      <c r="L260" s="222">
        <f>IF(ISNA(SUMIFS(INDEX('Payer Participation Data'!$F$10:$BM$59,0,MATCH(CONCATENATE($J260,L$6),'Payer Participation Data'!$F$8:$BM$8,0)),'Payer Participation Data'!$B$10:$B$59,$C260,'Payer Participation Data'!$C$10:$C$59,$D260)),"-",SUMIFS(INDEX('Payer Participation Data'!$F$10:$BM$59,0,MATCH(CONCATENATE($J260,L$6),'Payer Participation Data'!$F$8:$BM$8,0)),'Payer Participation Data'!$B$10:$B$59,$C260,'Payer Participation Data'!$C$10:$C$59,$D260))</f>
        <v>0</v>
      </c>
      <c r="M260" s="223">
        <f>IF(ISNA(SUMIFS(INDEX('Payer Participation Data'!$F$10:$BM$59,0,MATCH(CONCATENATE($J260,M$6),'Payer Participation Data'!$F$8:$BM$8,0)),'Payer Participation Data'!$B$10:$B$59,$C260,'Payer Participation Data'!$C$10:$C$59,$D260)),"-",SUMIFS(INDEX('Payer Participation Data'!$F$10:$BM$59,0,MATCH(CONCATENATE($J260,M$6),'Payer Participation Data'!$F$8:$BM$8,0)),'Payer Participation Data'!$B$10:$B$59,$C260,'Payer Participation Data'!$C$10:$C$59,$D260))</f>
        <v>0</v>
      </c>
      <c r="N260" s="105"/>
    </row>
    <row r="261" spans="2:14" outlineLevel="1" x14ac:dyDescent="0.35">
      <c r="B261" s="124" t="s">
        <v>80</v>
      </c>
      <c r="C261" s="157" t="str">
        <f>IF(ISBLANK('Payer Participation Data'!$B$22),"-",'Payer Participation Data'!$B$22)</f>
        <v>-</v>
      </c>
      <c r="D261" s="157" t="str">
        <f>IF(ISBLANK('Payer Participation Data'!$C$22),"-",'Payer Participation Data'!$C$22)</f>
        <v>-</v>
      </c>
      <c r="E261" s="157" t="str">
        <f>IF(ISBLANK('Payer Participation Data'!$D$22),"-",'Payer Participation Data'!$D$22)</f>
        <v>-</v>
      </c>
      <c r="F261" s="157" t="str">
        <f>IF(ISBLANK('Payer Participation Data'!$E$22),"-",'Payer Participation Data'!$E$22)</f>
        <v>-</v>
      </c>
      <c r="G261" s="102">
        <v>3</v>
      </c>
      <c r="H261" s="102">
        <v>3</v>
      </c>
      <c r="I261" s="102">
        <v>5</v>
      </c>
      <c r="J261" s="102" t="str">
        <f t="shared" si="15"/>
        <v>353</v>
      </c>
      <c r="K261" s="102" t="s">
        <v>30</v>
      </c>
      <c r="L261" s="224">
        <f>IF(ISNA(SUMIFS(INDEX('Payer Participation Data'!$F$10:$BM$59,0,MATCH(CONCATENATE($J261,L$6),'Payer Participation Data'!$F$8:$BM$8,0)),'Payer Participation Data'!$B$10:$B$59,$C261,'Payer Participation Data'!$C$10:$C$59,$D261)),"-",SUMIFS(INDEX('Payer Participation Data'!$F$10:$BM$59,0,MATCH(CONCATENATE($J261,L$6),'Payer Participation Data'!$F$8:$BM$8,0)),'Payer Participation Data'!$B$10:$B$59,$C261,'Payer Participation Data'!$C$10:$C$59,$D261))</f>
        <v>0</v>
      </c>
      <c r="M261" s="225">
        <f>IF(ISNA(SUMIFS(INDEX('Payer Participation Data'!$F$10:$BM$59,0,MATCH(CONCATENATE($J261,M$6),'Payer Participation Data'!$F$8:$BM$8,0)),'Payer Participation Data'!$B$10:$B$59,$C261,'Payer Participation Data'!$C$10:$C$59,$D261)),"-",SUMIFS(INDEX('Payer Participation Data'!$F$10:$BM$59,0,MATCH(CONCATENATE($J261,M$6),'Payer Participation Data'!$F$8:$BM$8,0)),'Payer Participation Data'!$B$10:$B$59,$C261,'Payer Participation Data'!$C$10:$C$59,$D261))</f>
        <v>0</v>
      </c>
      <c r="N261" s="103"/>
    </row>
    <row r="262" spans="2:14" outlineLevel="1" x14ac:dyDescent="0.35">
      <c r="B262" s="126" t="s">
        <v>80</v>
      </c>
      <c r="C262" s="169" t="str">
        <f>IF(ISBLANK('Payer Participation Data'!$B$22),"-",'Payer Participation Data'!$B$22)</f>
        <v>-</v>
      </c>
      <c r="D262" s="169" t="str">
        <f>IF(ISBLANK('Payer Participation Data'!$C$22),"-",'Payer Participation Data'!$C$22)</f>
        <v>-</v>
      </c>
      <c r="E262" s="169" t="str">
        <f>IF(ISBLANK('Payer Participation Data'!$D$22),"-",'Payer Participation Data'!$D$22)</f>
        <v>-</v>
      </c>
      <c r="F262" s="169" t="str">
        <f>IF(ISBLANK('Payer Participation Data'!$E$22),"-",'Payer Participation Data'!$E$22)</f>
        <v>-</v>
      </c>
      <c r="G262" s="104">
        <v>4</v>
      </c>
      <c r="H262" s="104">
        <v>3</v>
      </c>
      <c r="I262" s="104">
        <v>5</v>
      </c>
      <c r="J262" s="104" t="str">
        <f t="shared" si="15"/>
        <v>354</v>
      </c>
      <c r="K262" s="104" t="s">
        <v>30</v>
      </c>
      <c r="L262" s="222">
        <f>IF(ISNA(SUMIFS(INDEX('Payer Participation Data'!$F$10:$BM$59,0,MATCH(CONCATENATE($J262,L$6),'Payer Participation Data'!$F$8:$BM$8,0)),'Payer Participation Data'!$B$10:$B$59,$C262,'Payer Participation Data'!$C$10:$C$59,$D262)),"-",SUMIFS(INDEX('Payer Participation Data'!$F$10:$BM$59,0,MATCH(CONCATENATE($J262,L$6),'Payer Participation Data'!$F$8:$BM$8,0)),'Payer Participation Data'!$B$10:$B$59,$C262,'Payer Participation Data'!$C$10:$C$59,$D262))</f>
        <v>0</v>
      </c>
      <c r="M262" s="223">
        <f>IF(ISNA(SUMIFS(INDEX('Payer Participation Data'!$F$10:$BM$59,0,MATCH(CONCATENATE($J262,M$6),'Payer Participation Data'!$F$8:$BM$8,0)),'Payer Participation Data'!$B$10:$B$59,$C262,'Payer Participation Data'!$C$10:$C$59,$D262)),"-",SUMIFS(INDEX('Payer Participation Data'!$F$10:$BM$59,0,MATCH(CONCATENATE($J262,M$6),'Payer Participation Data'!$F$8:$BM$8,0)),'Payer Participation Data'!$B$10:$B$59,$C262,'Payer Participation Data'!$C$10:$C$59,$D262))</f>
        <v>0</v>
      </c>
      <c r="N262" s="105"/>
    </row>
    <row r="263" spans="2:14" outlineLevel="1" x14ac:dyDescent="0.35">
      <c r="B263" s="124" t="s">
        <v>80</v>
      </c>
      <c r="C263" s="157" t="str">
        <f>IF(ISBLANK('Payer Participation Data'!$B$22),"-",'Payer Participation Data'!$B$22)</f>
        <v>-</v>
      </c>
      <c r="D263" s="157" t="str">
        <f>IF(ISBLANK('Payer Participation Data'!$C$22),"-",'Payer Participation Data'!$C$22)</f>
        <v>-</v>
      </c>
      <c r="E263" s="157" t="str">
        <f>IF(ISBLANK('Payer Participation Data'!$D$22),"-",'Payer Participation Data'!$D$22)</f>
        <v>-</v>
      </c>
      <c r="F263" s="157" t="str">
        <f>IF(ISBLANK('Payer Participation Data'!$E$22),"-",'Payer Participation Data'!$E$22)</f>
        <v>-</v>
      </c>
      <c r="G263" s="102">
        <v>1</v>
      </c>
      <c r="H263" s="102">
        <v>4</v>
      </c>
      <c r="I263" s="102">
        <v>5</v>
      </c>
      <c r="J263" s="102" t="str">
        <f t="shared" ref="J263:J266" si="16">CONCATENATE(H263,I263,G263)</f>
        <v>451</v>
      </c>
      <c r="K263" s="102" t="s">
        <v>30</v>
      </c>
      <c r="L263" s="224">
        <f>IF(ISNA(SUMIFS(INDEX('Payer Participation Data'!$F$10:$BM$59,0,MATCH(CONCATENATE($J263,L$6),'Payer Participation Data'!$F$8:$BM$8,0)),'Payer Participation Data'!$B$10:$B$59,$C263,'Payer Participation Data'!$C$10:$C$59,$D263)),"-",SUMIFS(INDEX('Payer Participation Data'!$F$10:$BM$59,0,MATCH(CONCATENATE($J263,L$6),'Payer Participation Data'!$F$8:$BM$8,0)),'Payer Participation Data'!$B$10:$B$59,$C263,'Payer Participation Data'!$C$10:$C$59,$D263))</f>
        <v>0</v>
      </c>
      <c r="M263" s="225">
        <f>IF(ISNA(SUMIFS(INDEX('Payer Participation Data'!$F$10:$BM$59,0,MATCH(CONCATENATE($J263,M$6),'Payer Participation Data'!$F$8:$BM$8,0)),'Payer Participation Data'!$B$10:$B$59,$C263,'Payer Participation Data'!$C$10:$C$59,$D263)),"-",SUMIFS(INDEX('Payer Participation Data'!$F$10:$BM$59,0,MATCH(CONCATENATE($J263,M$6),'Payer Participation Data'!$F$8:$BM$8,0)),'Payer Participation Data'!$B$10:$B$59,$C263,'Payer Participation Data'!$C$10:$C$59,$D263))</f>
        <v>0</v>
      </c>
      <c r="N263" s="105"/>
    </row>
    <row r="264" spans="2:14" outlineLevel="1" x14ac:dyDescent="0.35">
      <c r="B264" s="126" t="s">
        <v>80</v>
      </c>
      <c r="C264" s="169" t="str">
        <f>IF(ISBLANK('Payer Participation Data'!$B$22),"-",'Payer Participation Data'!$B$22)</f>
        <v>-</v>
      </c>
      <c r="D264" s="169" t="str">
        <f>IF(ISBLANK('Payer Participation Data'!$C$22),"-",'Payer Participation Data'!$C$22)</f>
        <v>-</v>
      </c>
      <c r="E264" s="169" t="str">
        <f>IF(ISBLANK('Payer Participation Data'!$D$22),"-",'Payer Participation Data'!$D$22)</f>
        <v>-</v>
      </c>
      <c r="F264" s="169" t="str">
        <f>IF(ISBLANK('Payer Participation Data'!$E$22),"-",'Payer Participation Data'!$E$22)</f>
        <v>-</v>
      </c>
      <c r="G264" s="104">
        <v>2</v>
      </c>
      <c r="H264" s="104">
        <v>4</v>
      </c>
      <c r="I264" s="104">
        <v>5</v>
      </c>
      <c r="J264" s="104" t="str">
        <f t="shared" si="16"/>
        <v>452</v>
      </c>
      <c r="K264" s="104" t="s">
        <v>30</v>
      </c>
      <c r="L264" s="222">
        <f>IF(ISNA(SUMIFS(INDEX('Payer Participation Data'!$F$10:$BM$59,0,MATCH(CONCATENATE($J264,L$6),'Payer Participation Data'!$F$8:$BM$8,0)),'Payer Participation Data'!$B$10:$B$59,$C264,'Payer Participation Data'!$C$10:$C$59,$D264)),"-",SUMIFS(INDEX('Payer Participation Data'!$F$10:$BM$59,0,MATCH(CONCATENATE($J264,L$6),'Payer Participation Data'!$F$8:$BM$8,0)),'Payer Participation Data'!$B$10:$B$59,$C264,'Payer Participation Data'!$C$10:$C$59,$D264))</f>
        <v>0</v>
      </c>
      <c r="M264" s="223">
        <f>IF(ISNA(SUMIFS(INDEX('Payer Participation Data'!$F$10:$BM$59,0,MATCH(CONCATENATE($J264,M$6),'Payer Participation Data'!$F$8:$BM$8,0)),'Payer Participation Data'!$B$10:$B$59,$C264,'Payer Participation Data'!$C$10:$C$59,$D264)),"-",SUMIFS(INDEX('Payer Participation Data'!$F$10:$BM$59,0,MATCH(CONCATENATE($J264,M$6),'Payer Participation Data'!$F$8:$BM$8,0)),'Payer Participation Data'!$B$10:$B$59,$C264,'Payer Participation Data'!$C$10:$C$59,$D264))</f>
        <v>0</v>
      </c>
      <c r="N264" s="105"/>
    </row>
    <row r="265" spans="2:14" outlineLevel="1" x14ac:dyDescent="0.35">
      <c r="B265" s="124" t="s">
        <v>80</v>
      </c>
      <c r="C265" s="157" t="str">
        <f>IF(ISBLANK('Payer Participation Data'!$B$22),"-",'Payer Participation Data'!$B$22)</f>
        <v>-</v>
      </c>
      <c r="D265" s="157" t="str">
        <f>IF(ISBLANK('Payer Participation Data'!$C$22),"-",'Payer Participation Data'!$C$22)</f>
        <v>-</v>
      </c>
      <c r="E265" s="157" t="str">
        <f>IF(ISBLANK('Payer Participation Data'!$D$22),"-",'Payer Participation Data'!$D$22)</f>
        <v>-</v>
      </c>
      <c r="F265" s="157" t="str">
        <f>IF(ISBLANK('Payer Participation Data'!$E$22),"-",'Payer Participation Data'!$E$22)</f>
        <v>-</v>
      </c>
      <c r="G265" s="102">
        <v>3</v>
      </c>
      <c r="H265" s="102">
        <v>4</v>
      </c>
      <c r="I265" s="102">
        <v>5</v>
      </c>
      <c r="J265" s="102" t="str">
        <f t="shared" si="16"/>
        <v>453</v>
      </c>
      <c r="K265" s="102" t="s">
        <v>30</v>
      </c>
      <c r="L265" s="224">
        <f>IF(ISNA(SUMIFS(INDEX('Payer Participation Data'!$F$10:$BM$59,0,MATCH(CONCATENATE($J265,L$6),'Payer Participation Data'!$F$8:$BM$8,0)),'Payer Participation Data'!$B$10:$B$59,$C265,'Payer Participation Data'!$C$10:$C$59,$D265)),"-",SUMIFS(INDEX('Payer Participation Data'!$F$10:$BM$59,0,MATCH(CONCATENATE($J265,L$6),'Payer Participation Data'!$F$8:$BM$8,0)),'Payer Participation Data'!$B$10:$B$59,$C265,'Payer Participation Data'!$C$10:$C$59,$D265))</f>
        <v>0</v>
      </c>
      <c r="M265" s="225">
        <f>IF(ISNA(SUMIFS(INDEX('Payer Participation Data'!$F$10:$BM$59,0,MATCH(CONCATENATE($J265,M$6),'Payer Participation Data'!$F$8:$BM$8,0)),'Payer Participation Data'!$B$10:$B$59,$C265,'Payer Participation Data'!$C$10:$C$59,$D265)),"-",SUMIFS(INDEX('Payer Participation Data'!$F$10:$BM$59,0,MATCH(CONCATENATE($J265,M$6),'Payer Participation Data'!$F$8:$BM$8,0)),'Payer Participation Data'!$B$10:$B$59,$C265,'Payer Participation Data'!$C$10:$C$59,$D265))</f>
        <v>0</v>
      </c>
      <c r="N265" s="105"/>
    </row>
    <row r="266" spans="2:14" outlineLevel="1" x14ac:dyDescent="0.35">
      <c r="B266" s="126" t="s">
        <v>80</v>
      </c>
      <c r="C266" s="169" t="str">
        <f>IF(ISBLANK('Payer Participation Data'!$B$22),"-",'Payer Participation Data'!$B$22)</f>
        <v>-</v>
      </c>
      <c r="D266" s="169" t="str">
        <f>IF(ISBLANK('Payer Participation Data'!$C$22),"-",'Payer Participation Data'!$C$22)</f>
        <v>-</v>
      </c>
      <c r="E266" s="169" t="str">
        <f>IF(ISBLANK('Payer Participation Data'!$D$22),"-",'Payer Participation Data'!$D$22)</f>
        <v>-</v>
      </c>
      <c r="F266" s="169" t="str">
        <f>IF(ISBLANK('Payer Participation Data'!$E$22),"-",'Payer Participation Data'!$E$22)</f>
        <v>-</v>
      </c>
      <c r="G266" s="104">
        <v>4</v>
      </c>
      <c r="H266" s="104">
        <v>4</v>
      </c>
      <c r="I266" s="104">
        <v>5</v>
      </c>
      <c r="J266" s="104" t="str">
        <f t="shared" si="16"/>
        <v>454</v>
      </c>
      <c r="K266" s="104" t="s">
        <v>30</v>
      </c>
      <c r="L266" s="222">
        <f>IF(ISNA(SUMIFS(INDEX('Payer Participation Data'!$F$10:$BM$59,0,MATCH(CONCATENATE($J266,L$6),'Payer Participation Data'!$F$8:$BM$8,0)),'Payer Participation Data'!$B$10:$B$59,$C266,'Payer Participation Data'!$C$10:$C$59,$D266)),"-",SUMIFS(INDEX('Payer Participation Data'!$F$10:$BM$59,0,MATCH(CONCATENATE($J266,L$6),'Payer Participation Data'!$F$8:$BM$8,0)),'Payer Participation Data'!$B$10:$B$59,$C266,'Payer Participation Data'!$C$10:$C$59,$D266))</f>
        <v>0</v>
      </c>
      <c r="M266" s="223">
        <f>IF(ISNA(SUMIFS(INDEX('Payer Participation Data'!$F$10:$BM$59,0,MATCH(CONCATENATE($J266,M$6),'Payer Participation Data'!$F$8:$BM$8,0)),'Payer Participation Data'!$B$10:$B$59,$C266,'Payer Participation Data'!$C$10:$C$59,$D266)),"-",SUMIFS(INDEX('Payer Participation Data'!$F$10:$BM$59,0,MATCH(CONCATENATE($J266,M$6),'Payer Participation Data'!$F$8:$BM$8,0)),'Payer Participation Data'!$B$10:$B$59,$C266,'Payer Participation Data'!$C$10:$C$59,$D266))</f>
        <v>0</v>
      </c>
      <c r="N266" s="105"/>
    </row>
    <row r="267" spans="2:14" outlineLevel="1" x14ac:dyDescent="0.35">
      <c r="B267" s="124" t="s">
        <v>80</v>
      </c>
      <c r="C267" s="157" t="str">
        <f>IF(ISBLANK('Payer Participation Data'!$B$23),"-",'Payer Participation Data'!$B$23)</f>
        <v>-</v>
      </c>
      <c r="D267" s="157" t="str">
        <f>IF(ISBLANK('Payer Participation Data'!$C$23),"-",'Payer Participation Data'!$C$23)</f>
        <v>-</v>
      </c>
      <c r="E267" s="157" t="str">
        <f>IF(ISBLANK('Payer Participation Data'!$D$23),"-",'Payer Participation Data'!$D$23)</f>
        <v>-</v>
      </c>
      <c r="F267" s="157" t="str">
        <f>IF(ISBLANK('Payer Participation Data'!$E$23),"-",'Payer Participation Data'!$E$23)</f>
        <v>-</v>
      </c>
      <c r="G267" s="102">
        <v>1</v>
      </c>
      <c r="H267" s="102" t="s">
        <v>64</v>
      </c>
      <c r="I267" s="102" t="s">
        <v>64</v>
      </c>
      <c r="J267" s="102" t="str">
        <f t="shared" si="15"/>
        <v>BaselineBaseline1</v>
      </c>
      <c r="K267" s="102" t="s">
        <v>30</v>
      </c>
      <c r="L267" s="224">
        <f>IF(ISNA(SUMIFS(INDEX('Payer Participation Data'!$F$10:$BM$59,0,MATCH(CONCATENATE($J267,L$6),'Payer Participation Data'!$F$8:$BM$8,0)),'Payer Participation Data'!$B$10:$B$59,$C267,'Payer Participation Data'!$C$10:$C$59,$D267)),"-",SUMIFS(INDEX('Payer Participation Data'!$F$10:$BM$59,0,MATCH(CONCATENATE($J267,L$6),'Payer Participation Data'!$F$8:$BM$8,0)),'Payer Participation Data'!$B$10:$B$59,$C267,'Payer Participation Data'!$C$10:$C$59,$D267))</f>
        <v>0</v>
      </c>
      <c r="M267" s="225">
        <f>IF(ISNA(SUMIFS(INDEX('Payer Participation Data'!$F$10:$BM$59,0,MATCH(CONCATENATE($J267,M$6),'Payer Participation Data'!$F$8:$BM$8,0)),'Payer Participation Data'!$B$10:$B$59,$C267,'Payer Participation Data'!$C$10:$C$59,$D267)),"-",SUMIFS(INDEX('Payer Participation Data'!$F$10:$BM$59,0,MATCH(CONCATENATE($J267,M$6),'Payer Participation Data'!$F$8:$BM$8,0)),'Payer Participation Data'!$B$10:$B$59,$C267,'Payer Participation Data'!$C$10:$C$59,$D267))</f>
        <v>0</v>
      </c>
      <c r="N267" s="103"/>
    </row>
    <row r="268" spans="2:14" outlineLevel="1" x14ac:dyDescent="0.35">
      <c r="B268" s="126" t="s">
        <v>80</v>
      </c>
      <c r="C268" s="169" t="str">
        <f>IF(ISBLANK('Payer Participation Data'!$B$23),"-",'Payer Participation Data'!$B$23)</f>
        <v>-</v>
      </c>
      <c r="D268" s="169" t="str">
        <f>IF(ISBLANK('Payer Participation Data'!$C$23),"-",'Payer Participation Data'!$C$23)</f>
        <v>-</v>
      </c>
      <c r="E268" s="169" t="str">
        <f>IF(ISBLANK('Payer Participation Data'!$D$23),"-",'Payer Participation Data'!$D$23)</f>
        <v>-</v>
      </c>
      <c r="F268" s="169" t="str">
        <f>IF(ISBLANK('Payer Participation Data'!$E$23),"-",'Payer Participation Data'!$E$23)</f>
        <v>-</v>
      </c>
      <c r="G268" s="104">
        <v>2</v>
      </c>
      <c r="H268" s="104" t="s">
        <v>64</v>
      </c>
      <c r="I268" s="104" t="s">
        <v>64</v>
      </c>
      <c r="J268" s="104" t="str">
        <f t="shared" si="15"/>
        <v>BaselineBaseline2</v>
      </c>
      <c r="K268" s="104" t="s">
        <v>30</v>
      </c>
      <c r="L268" s="222">
        <f>IF(ISNA(SUMIFS(INDEX('Payer Participation Data'!$F$10:$BM$59,0,MATCH(CONCATENATE($J268,L$6),'Payer Participation Data'!$F$8:$BM$8,0)),'Payer Participation Data'!$B$10:$B$59,$C268,'Payer Participation Data'!$C$10:$C$59,$D268)),"-",SUMIFS(INDEX('Payer Participation Data'!$F$10:$BM$59,0,MATCH(CONCATENATE($J268,L$6),'Payer Participation Data'!$F$8:$BM$8,0)),'Payer Participation Data'!$B$10:$B$59,$C268,'Payer Participation Data'!$C$10:$C$59,$D268))</f>
        <v>0</v>
      </c>
      <c r="M268" s="223">
        <f>IF(ISNA(SUMIFS(INDEX('Payer Participation Data'!$F$10:$BM$59,0,MATCH(CONCATENATE($J268,M$6),'Payer Participation Data'!$F$8:$BM$8,0)),'Payer Participation Data'!$B$10:$B$59,$C268,'Payer Participation Data'!$C$10:$C$59,$D268)),"-",SUMIFS(INDEX('Payer Participation Data'!$F$10:$BM$59,0,MATCH(CONCATENATE($J268,M$6),'Payer Participation Data'!$F$8:$BM$8,0)),'Payer Participation Data'!$B$10:$B$59,$C268,'Payer Participation Data'!$C$10:$C$59,$D268))</f>
        <v>0</v>
      </c>
      <c r="N268" s="105"/>
    </row>
    <row r="269" spans="2:14" outlineLevel="1" x14ac:dyDescent="0.35">
      <c r="B269" s="124" t="s">
        <v>80</v>
      </c>
      <c r="C269" s="157" t="str">
        <f>IF(ISBLANK('Payer Participation Data'!$B$23),"-",'Payer Participation Data'!$B$23)</f>
        <v>-</v>
      </c>
      <c r="D269" s="157" t="str">
        <f>IF(ISBLANK('Payer Participation Data'!$C$23),"-",'Payer Participation Data'!$C$23)</f>
        <v>-</v>
      </c>
      <c r="E269" s="157" t="str">
        <f>IF(ISBLANK('Payer Participation Data'!$D$23),"-",'Payer Participation Data'!$D$23)</f>
        <v>-</v>
      </c>
      <c r="F269" s="157" t="str">
        <f>IF(ISBLANK('Payer Participation Data'!$E$23),"-",'Payer Participation Data'!$E$23)</f>
        <v>-</v>
      </c>
      <c r="G269" s="102">
        <v>3</v>
      </c>
      <c r="H269" s="102" t="s">
        <v>64</v>
      </c>
      <c r="I269" s="102" t="s">
        <v>64</v>
      </c>
      <c r="J269" s="102" t="str">
        <f t="shared" si="15"/>
        <v>BaselineBaseline3</v>
      </c>
      <c r="K269" s="102" t="s">
        <v>30</v>
      </c>
      <c r="L269" s="224">
        <f>IF(ISNA(SUMIFS(INDEX('Payer Participation Data'!$F$10:$BM$59,0,MATCH(CONCATENATE($J269,L$6),'Payer Participation Data'!$F$8:$BM$8,0)),'Payer Participation Data'!$B$10:$B$59,$C269,'Payer Participation Data'!$C$10:$C$59,$D269)),"-",SUMIFS(INDEX('Payer Participation Data'!$F$10:$BM$59,0,MATCH(CONCATENATE($J269,L$6),'Payer Participation Data'!$F$8:$BM$8,0)),'Payer Participation Data'!$B$10:$B$59,$C269,'Payer Participation Data'!$C$10:$C$59,$D269))</f>
        <v>0</v>
      </c>
      <c r="M269" s="225">
        <f>IF(ISNA(SUMIFS(INDEX('Payer Participation Data'!$F$10:$BM$59,0,MATCH(CONCATENATE($J269,M$6),'Payer Participation Data'!$F$8:$BM$8,0)),'Payer Participation Data'!$B$10:$B$59,$C269,'Payer Participation Data'!$C$10:$C$59,$D269)),"-",SUMIFS(INDEX('Payer Participation Data'!$F$10:$BM$59,0,MATCH(CONCATENATE($J269,M$6),'Payer Participation Data'!$F$8:$BM$8,0)),'Payer Participation Data'!$B$10:$B$59,$C269,'Payer Participation Data'!$C$10:$C$59,$D269))</f>
        <v>0</v>
      </c>
      <c r="N269" s="103"/>
    </row>
    <row r="270" spans="2:14" outlineLevel="1" x14ac:dyDescent="0.35">
      <c r="B270" s="126" t="s">
        <v>80</v>
      </c>
      <c r="C270" s="169" t="str">
        <f>IF(ISBLANK('Payer Participation Data'!$B$23),"-",'Payer Participation Data'!$B$23)</f>
        <v>-</v>
      </c>
      <c r="D270" s="169" t="str">
        <f>IF(ISBLANK('Payer Participation Data'!$C$23),"-",'Payer Participation Data'!$C$23)</f>
        <v>-</v>
      </c>
      <c r="E270" s="169" t="str">
        <f>IF(ISBLANK('Payer Participation Data'!$D$23),"-",'Payer Participation Data'!$D$23)</f>
        <v>-</v>
      </c>
      <c r="F270" s="169" t="str">
        <f>IF(ISBLANK('Payer Participation Data'!$E$23),"-",'Payer Participation Data'!$E$23)</f>
        <v>-</v>
      </c>
      <c r="G270" s="104">
        <v>4</v>
      </c>
      <c r="H270" s="104" t="s">
        <v>64</v>
      </c>
      <c r="I270" s="104" t="s">
        <v>64</v>
      </c>
      <c r="J270" s="104" t="str">
        <f t="shared" si="15"/>
        <v>BaselineBaseline4</v>
      </c>
      <c r="K270" s="104" t="s">
        <v>30</v>
      </c>
      <c r="L270" s="222">
        <f>IF(ISNA(SUMIFS(INDEX('Payer Participation Data'!$F$10:$BM$59,0,MATCH(CONCATENATE($J270,L$6),'Payer Participation Data'!$F$8:$BM$8,0)),'Payer Participation Data'!$B$10:$B$59,$C270,'Payer Participation Data'!$C$10:$C$59,$D270)),"-",SUMIFS(INDEX('Payer Participation Data'!$F$10:$BM$59,0,MATCH(CONCATENATE($J270,L$6),'Payer Participation Data'!$F$8:$BM$8,0)),'Payer Participation Data'!$B$10:$B$59,$C270,'Payer Participation Data'!$C$10:$C$59,$D270))</f>
        <v>0</v>
      </c>
      <c r="M270" s="223">
        <f>IF(ISNA(SUMIFS(INDEX('Payer Participation Data'!$F$10:$BM$59,0,MATCH(CONCATENATE($J270,M$6),'Payer Participation Data'!$F$8:$BM$8,0)),'Payer Participation Data'!$B$10:$B$59,$C270,'Payer Participation Data'!$C$10:$C$59,$D270)),"-",SUMIFS(INDEX('Payer Participation Data'!$F$10:$BM$59,0,MATCH(CONCATENATE($J270,M$6),'Payer Participation Data'!$F$8:$BM$8,0)),'Payer Participation Data'!$B$10:$B$59,$C270,'Payer Participation Data'!$C$10:$C$59,$D270))</f>
        <v>0</v>
      </c>
      <c r="N270" s="105"/>
    </row>
    <row r="271" spans="2:14" outlineLevel="1" x14ac:dyDescent="0.35">
      <c r="B271" s="124" t="s">
        <v>80</v>
      </c>
      <c r="C271" s="157" t="str">
        <f>IF(ISBLANK('Payer Participation Data'!$B$23),"-",'Payer Participation Data'!$B$23)</f>
        <v>-</v>
      </c>
      <c r="D271" s="157" t="str">
        <f>IF(ISBLANK('Payer Participation Data'!$C$23),"-",'Payer Participation Data'!$C$23)</f>
        <v>-</v>
      </c>
      <c r="E271" s="157" t="str">
        <f>IF(ISBLANK('Payer Participation Data'!$D$23),"-",'Payer Participation Data'!$D$23)</f>
        <v>-</v>
      </c>
      <c r="F271" s="157" t="str">
        <f>IF(ISBLANK('Payer Participation Data'!$E$23),"-",'Payer Participation Data'!$E$23)</f>
        <v>-</v>
      </c>
      <c r="G271" s="102">
        <v>1</v>
      </c>
      <c r="H271" s="102">
        <v>1</v>
      </c>
      <c r="I271" s="102">
        <v>5</v>
      </c>
      <c r="J271" s="102" t="str">
        <f t="shared" si="15"/>
        <v>151</v>
      </c>
      <c r="K271" s="102" t="s">
        <v>30</v>
      </c>
      <c r="L271" s="224">
        <f>IF(ISNA(SUMIFS(INDEX('Payer Participation Data'!$F$10:$BM$59,0,MATCH(CONCATENATE($J271,L$6),'Payer Participation Data'!$F$8:$BM$8,0)),'Payer Participation Data'!$B$10:$B$59,$C271,'Payer Participation Data'!$C$10:$C$59,$D271)),"-",SUMIFS(INDEX('Payer Participation Data'!$F$10:$BM$59,0,MATCH(CONCATENATE($J271,L$6),'Payer Participation Data'!$F$8:$BM$8,0)),'Payer Participation Data'!$B$10:$B$59,$C271,'Payer Participation Data'!$C$10:$C$59,$D271))</f>
        <v>0</v>
      </c>
      <c r="M271" s="225">
        <f>IF(ISNA(SUMIFS(INDEX('Payer Participation Data'!$F$10:$BM$59,0,MATCH(CONCATENATE($J271,M$6),'Payer Participation Data'!$F$8:$BM$8,0)),'Payer Participation Data'!$B$10:$B$59,$C271,'Payer Participation Data'!$C$10:$C$59,$D271)),"-",SUMIFS(INDEX('Payer Participation Data'!$F$10:$BM$59,0,MATCH(CONCATENATE($J271,M$6),'Payer Participation Data'!$F$8:$BM$8,0)),'Payer Participation Data'!$B$10:$B$59,$C271,'Payer Participation Data'!$C$10:$C$59,$D271))</f>
        <v>0</v>
      </c>
      <c r="N271" s="103"/>
    </row>
    <row r="272" spans="2:14" outlineLevel="1" x14ac:dyDescent="0.35">
      <c r="B272" s="126" t="s">
        <v>80</v>
      </c>
      <c r="C272" s="169" t="str">
        <f>IF(ISBLANK('Payer Participation Data'!$B$23),"-",'Payer Participation Data'!$B$23)</f>
        <v>-</v>
      </c>
      <c r="D272" s="169" t="str">
        <f>IF(ISBLANK('Payer Participation Data'!$C$23),"-",'Payer Participation Data'!$C$23)</f>
        <v>-</v>
      </c>
      <c r="E272" s="169" t="str">
        <f>IF(ISBLANK('Payer Participation Data'!$D$23),"-",'Payer Participation Data'!$D$23)</f>
        <v>-</v>
      </c>
      <c r="F272" s="169" t="str">
        <f>IF(ISBLANK('Payer Participation Data'!$E$23),"-",'Payer Participation Data'!$E$23)</f>
        <v>-</v>
      </c>
      <c r="G272" s="104">
        <v>2</v>
      </c>
      <c r="H272" s="104">
        <v>1</v>
      </c>
      <c r="I272" s="104">
        <v>5</v>
      </c>
      <c r="J272" s="104" t="str">
        <f t="shared" si="15"/>
        <v>152</v>
      </c>
      <c r="K272" s="104" t="s">
        <v>30</v>
      </c>
      <c r="L272" s="222">
        <f>IF(ISNA(SUMIFS(INDEX('Payer Participation Data'!$F$10:$BM$59,0,MATCH(CONCATENATE($J272,L$6),'Payer Participation Data'!$F$8:$BM$8,0)),'Payer Participation Data'!$B$10:$B$59,$C272,'Payer Participation Data'!$C$10:$C$59,$D272)),"-",SUMIFS(INDEX('Payer Participation Data'!$F$10:$BM$59,0,MATCH(CONCATENATE($J272,L$6),'Payer Participation Data'!$F$8:$BM$8,0)),'Payer Participation Data'!$B$10:$B$59,$C272,'Payer Participation Data'!$C$10:$C$59,$D272))</f>
        <v>0</v>
      </c>
      <c r="M272" s="223">
        <f>IF(ISNA(SUMIFS(INDEX('Payer Participation Data'!$F$10:$BM$59,0,MATCH(CONCATENATE($J272,M$6),'Payer Participation Data'!$F$8:$BM$8,0)),'Payer Participation Data'!$B$10:$B$59,$C272,'Payer Participation Data'!$C$10:$C$59,$D272)),"-",SUMIFS(INDEX('Payer Participation Data'!$F$10:$BM$59,0,MATCH(CONCATENATE($J272,M$6),'Payer Participation Data'!$F$8:$BM$8,0)),'Payer Participation Data'!$B$10:$B$59,$C272,'Payer Participation Data'!$C$10:$C$59,$D272))</f>
        <v>0</v>
      </c>
      <c r="N272" s="105"/>
    </row>
    <row r="273" spans="2:14" outlineLevel="1" x14ac:dyDescent="0.35">
      <c r="B273" s="124" t="s">
        <v>80</v>
      </c>
      <c r="C273" s="157" t="str">
        <f>IF(ISBLANK('Payer Participation Data'!$B$23),"-",'Payer Participation Data'!$B$23)</f>
        <v>-</v>
      </c>
      <c r="D273" s="157" t="str">
        <f>IF(ISBLANK('Payer Participation Data'!$C$23),"-",'Payer Participation Data'!$C$23)</f>
        <v>-</v>
      </c>
      <c r="E273" s="157" t="str">
        <f>IF(ISBLANK('Payer Participation Data'!$D$23),"-",'Payer Participation Data'!$D$23)</f>
        <v>-</v>
      </c>
      <c r="F273" s="157" t="str">
        <f>IF(ISBLANK('Payer Participation Data'!$E$23),"-",'Payer Participation Data'!$E$23)</f>
        <v>-</v>
      </c>
      <c r="G273" s="102">
        <v>3</v>
      </c>
      <c r="H273" s="102">
        <v>1</v>
      </c>
      <c r="I273" s="102">
        <v>5</v>
      </c>
      <c r="J273" s="102" t="str">
        <f t="shared" si="15"/>
        <v>153</v>
      </c>
      <c r="K273" s="102" t="s">
        <v>30</v>
      </c>
      <c r="L273" s="224">
        <f>IF(ISNA(SUMIFS(INDEX('Payer Participation Data'!$F$10:$BM$59,0,MATCH(CONCATENATE($J273,L$6),'Payer Participation Data'!$F$8:$BM$8,0)),'Payer Participation Data'!$B$10:$B$59,$C273,'Payer Participation Data'!$C$10:$C$59,$D273)),"-",SUMIFS(INDEX('Payer Participation Data'!$F$10:$BM$59,0,MATCH(CONCATENATE($J273,L$6),'Payer Participation Data'!$F$8:$BM$8,0)),'Payer Participation Data'!$B$10:$B$59,$C273,'Payer Participation Data'!$C$10:$C$59,$D273))</f>
        <v>0</v>
      </c>
      <c r="M273" s="225">
        <f>IF(ISNA(SUMIFS(INDEX('Payer Participation Data'!$F$10:$BM$59,0,MATCH(CONCATENATE($J273,M$6),'Payer Participation Data'!$F$8:$BM$8,0)),'Payer Participation Data'!$B$10:$B$59,$C273,'Payer Participation Data'!$C$10:$C$59,$D273)),"-",SUMIFS(INDEX('Payer Participation Data'!$F$10:$BM$59,0,MATCH(CONCATENATE($J273,M$6),'Payer Participation Data'!$F$8:$BM$8,0)),'Payer Participation Data'!$B$10:$B$59,$C273,'Payer Participation Data'!$C$10:$C$59,$D273))</f>
        <v>0</v>
      </c>
      <c r="N273" s="103"/>
    </row>
    <row r="274" spans="2:14" outlineLevel="1" x14ac:dyDescent="0.35">
      <c r="B274" s="126" t="s">
        <v>80</v>
      </c>
      <c r="C274" s="169" t="str">
        <f>IF(ISBLANK('Payer Participation Data'!$B$23),"-",'Payer Participation Data'!$B$23)</f>
        <v>-</v>
      </c>
      <c r="D274" s="169" t="str">
        <f>IF(ISBLANK('Payer Participation Data'!$C$23),"-",'Payer Participation Data'!$C$23)</f>
        <v>-</v>
      </c>
      <c r="E274" s="169" t="str">
        <f>IF(ISBLANK('Payer Participation Data'!$D$23),"-",'Payer Participation Data'!$D$23)</f>
        <v>-</v>
      </c>
      <c r="F274" s="169" t="str">
        <f>IF(ISBLANK('Payer Participation Data'!$E$23),"-",'Payer Participation Data'!$E$23)</f>
        <v>-</v>
      </c>
      <c r="G274" s="104">
        <v>4</v>
      </c>
      <c r="H274" s="104">
        <v>1</v>
      </c>
      <c r="I274" s="104">
        <v>5</v>
      </c>
      <c r="J274" s="104" t="str">
        <f t="shared" si="15"/>
        <v>154</v>
      </c>
      <c r="K274" s="104" t="s">
        <v>30</v>
      </c>
      <c r="L274" s="222">
        <f>IF(ISNA(SUMIFS(INDEX('Payer Participation Data'!$F$10:$BM$59,0,MATCH(CONCATENATE($J274,L$6),'Payer Participation Data'!$F$8:$BM$8,0)),'Payer Participation Data'!$B$10:$B$59,$C274,'Payer Participation Data'!$C$10:$C$59,$D274)),"-",SUMIFS(INDEX('Payer Participation Data'!$F$10:$BM$59,0,MATCH(CONCATENATE($J274,L$6),'Payer Participation Data'!$F$8:$BM$8,0)),'Payer Participation Data'!$B$10:$B$59,$C274,'Payer Participation Data'!$C$10:$C$59,$D274))</f>
        <v>0</v>
      </c>
      <c r="M274" s="223">
        <f>IF(ISNA(SUMIFS(INDEX('Payer Participation Data'!$F$10:$BM$59,0,MATCH(CONCATENATE($J274,M$6),'Payer Participation Data'!$F$8:$BM$8,0)),'Payer Participation Data'!$B$10:$B$59,$C274,'Payer Participation Data'!$C$10:$C$59,$D274)),"-",SUMIFS(INDEX('Payer Participation Data'!$F$10:$BM$59,0,MATCH(CONCATENATE($J274,M$6),'Payer Participation Data'!$F$8:$BM$8,0)),'Payer Participation Data'!$B$10:$B$59,$C274,'Payer Participation Data'!$C$10:$C$59,$D274))</f>
        <v>0</v>
      </c>
      <c r="N274" s="105"/>
    </row>
    <row r="275" spans="2:14" outlineLevel="1" x14ac:dyDescent="0.35">
      <c r="B275" s="124" t="s">
        <v>80</v>
      </c>
      <c r="C275" s="157" t="str">
        <f>IF(ISBLANK('Payer Participation Data'!$B$23),"-",'Payer Participation Data'!$B$23)</f>
        <v>-</v>
      </c>
      <c r="D275" s="157" t="str">
        <f>IF(ISBLANK('Payer Participation Data'!$C$23),"-",'Payer Participation Data'!$C$23)</f>
        <v>-</v>
      </c>
      <c r="E275" s="157" t="str">
        <f>IF(ISBLANK('Payer Participation Data'!$D$23),"-",'Payer Participation Data'!$D$23)</f>
        <v>-</v>
      </c>
      <c r="F275" s="157" t="str">
        <f>IF(ISBLANK('Payer Participation Data'!$E$23),"-",'Payer Participation Data'!$E$23)</f>
        <v>-</v>
      </c>
      <c r="G275" s="102">
        <v>1</v>
      </c>
      <c r="H275" s="102">
        <v>2</v>
      </c>
      <c r="I275" s="102">
        <v>5</v>
      </c>
      <c r="J275" s="102" t="str">
        <f t="shared" si="15"/>
        <v>251</v>
      </c>
      <c r="K275" s="102" t="s">
        <v>30</v>
      </c>
      <c r="L275" s="224">
        <f>IF(ISNA(SUMIFS(INDEX('Payer Participation Data'!$F$10:$BM$59,0,MATCH(CONCATENATE($J275,L$6),'Payer Participation Data'!$F$8:$BM$8,0)),'Payer Participation Data'!$B$10:$B$59,$C275,'Payer Participation Data'!$C$10:$C$59,$D275)),"-",SUMIFS(INDEX('Payer Participation Data'!$F$10:$BM$59,0,MATCH(CONCATENATE($J275,L$6),'Payer Participation Data'!$F$8:$BM$8,0)),'Payer Participation Data'!$B$10:$B$59,$C275,'Payer Participation Data'!$C$10:$C$59,$D275))</f>
        <v>0</v>
      </c>
      <c r="M275" s="225">
        <f>IF(ISNA(SUMIFS(INDEX('Payer Participation Data'!$F$10:$BM$59,0,MATCH(CONCATENATE($J275,M$6),'Payer Participation Data'!$F$8:$BM$8,0)),'Payer Participation Data'!$B$10:$B$59,$C275,'Payer Participation Data'!$C$10:$C$59,$D275)),"-",SUMIFS(INDEX('Payer Participation Data'!$F$10:$BM$59,0,MATCH(CONCATENATE($J275,M$6),'Payer Participation Data'!$F$8:$BM$8,0)),'Payer Participation Data'!$B$10:$B$59,$C275,'Payer Participation Data'!$C$10:$C$59,$D275))</f>
        <v>0</v>
      </c>
      <c r="N275" s="103"/>
    </row>
    <row r="276" spans="2:14" outlineLevel="1" x14ac:dyDescent="0.35">
      <c r="B276" s="126" t="s">
        <v>80</v>
      </c>
      <c r="C276" s="169" t="str">
        <f>IF(ISBLANK('Payer Participation Data'!$B$23),"-",'Payer Participation Data'!$B$23)</f>
        <v>-</v>
      </c>
      <c r="D276" s="169" t="str">
        <f>IF(ISBLANK('Payer Participation Data'!$C$23),"-",'Payer Participation Data'!$C$23)</f>
        <v>-</v>
      </c>
      <c r="E276" s="169" t="str">
        <f>IF(ISBLANK('Payer Participation Data'!$D$23),"-",'Payer Participation Data'!$D$23)</f>
        <v>-</v>
      </c>
      <c r="F276" s="169" t="str">
        <f>IF(ISBLANK('Payer Participation Data'!$E$23),"-",'Payer Participation Data'!$E$23)</f>
        <v>-</v>
      </c>
      <c r="G276" s="104">
        <v>2</v>
      </c>
      <c r="H276" s="104">
        <v>2</v>
      </c>
      <c r="I276" s="104">
        <v>5</v>
      </c>
      <c r="J276" s="104" t="str">
        <f t="shared" si="15"/>
        <v>252</v>
      </c>
      <c r="K276" s="104" t="s">
        <v>30</v>
      </c>
      <c r="L276" s="222">
        <f>IF(ISNA(SUMIFS(INDEX('Payer Participation Data'!$F$10:$BM$59,0,MATCH(CONCATENATE($J276,L$6),'Payer Participation Data'!$F$8:$BM$8,0)),'Payer Participation Data'!$B$10:$B$59,$C276,'Payer Participation Data'!$C$10:$C$59,$D276)),"-",SUMIFS(INDEX('Payer Participation Data'!$F$10:$BM$59,0,MATCH(CONCATENATE($J276,L$6),'Payer Participation Data'!$F$8:$BM$8,0)),'Payer Participation Data'!$B$10:$B$59,$C276,'Payer Participation Data'!$C$10:$C$59,$D276))</f>
        <v>0</v>
      </c>
      <c r="M276" s="223">
        <f>IF(ISNA(SUMIFS(INDEX('Payer Participation Data'!$F$10:$BM$59,0,MATCH(CONCATENATE($J276,M$6),'Payer Participation Data'!$F$8:$BM$8,0)),'Payer Participation Data'!$B$10:$B$59,$C276,'Payer Participation Data'!$C$10:$C$59,$D276)),"-",SUMIFS(INDEX('Payer Participation Data'!$F$10:$BM$59,0,MATCH(CONCATENATE($J276,M$6),'Payer Participation Data'!$F$8:$BM$8,0)),'Payer Participation Data'!$B$10:$B$59,$C276,'Payer Participation Data'!$C$10:$C$59,$D276))</f>
        <v>0</v>
      </c>
      <c r="N276" s="105"/>
    </row>
    <row r="277" spans="2:14" outlineLevel="1" x14ac:dyDescent="0.35">
      <c r="B277" s="124" t="s">
        <v>80</v>
      </c>
      <c r="C277" s="157" t="str">
        <f>IF(ISBLANK('Payer Participation Data'!$B$23),"-",'Payer Participation Data'!$B$23)</f>
        <v>-</v>
      </c>
      <c r="D277" s="157" t="str">
        <f>IF(ISBLANK('Payer Participation Data'!$C$23),"-",'Payer Participation Data'!$C$23)</f>
        <v>-</v>
      </c>
      <c r="E277" s="157" t="str">
        <f>IF(ISBLANK('Payer Participation Data'!$D$23),"-",'Payer Participation Data'!$D$23)</f>
        <v>-</v>
      </c>
      <c r="F277" s="157" t="str">
        <f>IF(ISBLANK('Payer Participation Data'!$E$23),"-",'Payer Participation Data'!$E$23)</f>
        <v>-</v>
      </c>
      <c r="G277" s="102">
        <v>3</v>
      </c>
      <c r="H277" s="102">
        <v>2</v>
      </c>
      <c r="I277" s="102">
        <v>5</v>
      </c>
      <c r="J277" s="102" t="str">
        <f t="shared" si="15"/>
        <v>253</v>
      </c>
      <c r="K277" s="102" t="s">
        <v>30</v>
      </c>
      <c r="L277" s="224">
        <f>IF(ISNA(SUMIFS(INDEX('Payer Participation Data'!$F$10:$BM$59,0,MATCH(CONCATENATE($J277,L$6),'Payer Participation Data'!$F$8:$BM$8,0)),'Payer Participation Data'!$B$10:$B$59,$C277,'Payer Participation Data'!$C$10:$C$59,$D277)),"-",SUMIFS(INDEX('Payer Participation Data'!$F$10:$BM$59,0,MATCH(CONCATENATE($J277,L$6),'Payer Participation Data'!$F$8:$BM$8,0)),'Payer Participation Data'!$B$10:$B$59,$C277,'Payer Participation Data'!$C$10:$C$59,$D277))</f>
        <v>0</v>
      </c>
      <c r="M277" s="225">
        <f>IF(ISNA(SUMIFS(INDEX('Payer Participation Data'!$F$10:$BM$59,0,MATCH(CONCATENATE($J277,M$6),'Payer Participation Data'!$F$8:$BM$8,0)),'Payer Participation Data'!$B$10:$B$59,$C277,'Payer Participation Data'!$C$10:$C$59,$D277)),"-",SUMIFS(INDEX('Payer Participation Data'!$F$10:$BM$59,0,MATCH(CONCATENATE($J277,M$6),'Payer Participation Data'!$F$8:$BM$8,0)),'Payer Participation Data'!$B$10:$B$59,$C277,'Payer Participation Data'!$C$10:$C$59,$D277))</f>
        <v>0</v>
      </c>
      <c r="N277" s="103"/>
    </row>
    <row r="278" spans="2:14" outlineLevel="1" x14ac:dyDescent="0.35">
      <c r="B278" s="126" t="s">
        <v>80</v>
      </c>
      <c r="C278" s="169" t="str">
        <f>IF(ISBLANK('Payer Participation Data'!$B$23),"-",'Payer Participation Data'!$B$23)</f>
        <v>-</v>
      </c>
      <c r="D278" s="169" t="str">
        <f>IF(ISBLANK('Payer Participation Data'!$C$23),"-",'Payer Participation Data'!$C$23)</f>
        <v>-</v>
      </c>
      <c r="E278" s="169" t="str">
        <f>IF(ISBLANK('Payer Participation Data'!$D$23),"-",'Payer Participation Data'!$D$23)</f>
        <v>-</v>
      </c>
      <c r="F278" s="169" t="str">
        <f>IF(ISBLANK('Payer Participation Data'!$E$23),"-",'Payer Participation Data'!$E$23)</f>
        <v>-</v>
      </c>
      <c r="G278" s="104">
        <v>4</v>
      </c>
      <c r="H278" s="104">
        <v>2</v>
      </c>
      <c r="I278" s="104">
        <v>5</v>
      </c>
      <c r="J278" s="104" t="str">
        <f t="shared" si="15"/>
        <v>254</v>
      </c>
      <c r="K278" s="104" t="s">
        <v>30</v>
      </c>
      <c r="L278" s="222">
        <f>IF(ISNA(SUMIFS(INDEX('Payer Participation Data'!$F$10:$BM$59,0,MATCH(CONCATENATE($J278,L$6),'Payer Participation Data'!$F$8:$BM$8,0)),'Payer Participation Data'!$B$10:$B$59,$C278,'Payer Participation Data'!$C$10:$C$59,$D278)),"-",SUMIFS(INDEX('Payer Participation Data'!$F$10:$BM$59,0,MATCH(CONCATENATE($J278,L$6),'Payer Participation Data'!$F$8:$BM$8,0)),'Payer Participation Data'!$B$10:$B$59,$C278,'Payer Participation Data'!$C$10:$C$59,$D278))</f>
        <v>0</v>
      </c>
      <c r="M278" s="223">
        <f>IF(ISNA(SUMIFS(INDEX('Payer Participation Data'!$F$10:$BM$59,0,MATCH(CONCATENATE($J278,M$6),'Payer Participation Data'!$F$8:$BM$8,0)),'Payer Participation Data'!$B$10:$B$59,$C278,'Payer Participation Data'!$C$10:$C$59,$D278)),"-",SUMIFS(INDEX('Payer Participation Data'!$F$10:$BM$59,0,MATCH(CONCATENATE($J278,M$6),'Payer Participation Data'!$F$8:$BM$8,0)),'Payer Participation Data'!$B$10:$B$59,$C278,'Payer Participation Data'!$C$10:$C$59,$D278))</f>
        <v>0</v>
      </c>
      <c r="N278" s="105"/>
    </row>
    <row r="279" spans="2:14" outlineLevel="1" x14ac:dyDescent="0.35">
      <c r="B279" s="124" t="s">
        <v>80</v>
      </c>
      <c r="C279" s="157" t="str">
        <f>IF(ISBLANK('Payer Participation Data'!$B$23),"-",'Payer Participation Data'!$B$23)</f>
        <v>-</v>
      </c>
      <c r="D279" s="157" t="str">
        <f>IF(ISBLANK('Payer Participation Data'!$C$23),"-",'Payer Participation Data'!$C$23)</f>
        <v>-</v>
      </c>
      <c r="E279" s="157" t="str">
        <f>IF(ISBLANK('Payer Participation Data'!$D$23),"-",'Payer Participation Data'!$D$23)</f>
        <v>-</v>
      </c>
      <c r="F279" s="157" t="str">
        <f>IF(ISBLANK('Payer Participation Data'!$E$23),"-",'Payer Participation Data'!$E$23)</f>
        <v>-</v>
      </c>
      <c r="G279" s="102">
        <v>1</v>
      </c>
      <c r="H279" s="102">
        <v>3</v>
      </c>
      <c r="I279" s="102">
        <v>5</v>
      </c>
      <c r="J279" s="102" t="str">
        <f t="shared" si="15"/>
        <v>351</v>
      </c>
      <c r="K279" s="102" t="s">
        <v>30</v>
      </c>
      <c r="L279" s="224">
        <f>IF(ISNA(SUMIFS(INDEX('Payer Participation Data'!$F$10:$BM$59,0,MATCH(CONCATENATE($J279,L$6),'Payer Participation Data'!$F$8:$BM$8,0)),'Payer Participation Data'!$B$10:$B$59,$C279,'Payer Participation Data'!$C$10:$C$59,$D279)),"-",SUMIFS(INDEX('Payer Participation Data'!$F$10:$BM$59,0,MATCH(CONCATENATE($J279,L$6),'Payer Participation Data'!$F$8:$BM$8,0)),'Payer Participation Data'!$B$10:$B$59,$C279,'Payer Participation Data'!$C$10:$C$59,$D279))</f>
        <v>0</v>
      </c>
      <c r="M279" s="225">
        <f>IF(ISNA(SUMIFS(INDEX('Payer Participation Data'!$F$10:$BM$59,0,MATCH(CONCATENATE($J279,M$6),'Payer Participation Data'!$F$8:$BM$8,0)),'Payer Participation Data'!$B$10:$B$59,$C279,'Payer Participation Data'!$C$10:$C$59,$D279)),"-",SUMIFS(INDEX('Payer Participation Data'!$F$10:$BM$59,0,MATCH(CONCATENATE($J279,M$6),'Payer Participation Data'!$F$8:$BM$8,0)),'Payer Participation Data'!$B$10:$B$59,$C279,'Payer Participation Data'!$C$10:$C$59,$D279))</f>
        <v>0</v>
      </c>
      <c r="N279" s="103"/>
    </row>
    <row r="280" spans="2:14" outlineLevel="1" x14ac:dyDescent="0.35">
      <c r="B280" s="126" t="s">
        <v>80</v>
      </c>
      <c r="C280" s="169" t="str">
        <f>IF(ISBLANK('Payer Participation Data'!$B$23),"-",'Payer Participation Data'!$B$23)</f>
        <v>-</v>
      </c>
      <c r="D280" s="169" t="str">
        <f>IF(ISBLANK('Payer Participation Data'!$C$23),"-",'Payer Participation Data'!$C$23)</f>
        <v>-</v>
      </c>
      <c r="E280" s="169" t="str">
        <f>IF(ISBLANK('Payer Participation Data'!$D$23),"-",'Payer Participation Data'!$D$23)</f>
        <v>-</v>
      </c>
      <c r="F280" s="169" t="str">
        <f>IF(ISBLANK('Payer Participation Data'!$E$23),"-",'Payer Participation Data'!$E$23)</f>
        <v>-</v>
      </c>
      <c r="G280" s="104">
        <v>2</v>
      </c>
      <c r="H280" s="104">
        <v>3</v>
      </c>
      <c r="I280" s="104">
        <v>5</v>
      </c>
      <c r="J280" s="104" t="str">
        <f t="shared" si="15"/>
        <v>352</v>
      </c>
      <c r="K280" s="104" t="s">
        <v>30</v>
      </c>
      <c r="L280" s="222">
        <f>IF(ISNA(SUMIFS(INDEX('Payer Participation Data'!$F$10:$BM$59,0,MATCH(CONCATENATE($J280,L$6),'Payer Participation Data'!$F$8:$BM$8,0)),'Payer Participation Data'!$B$10:$B$59,$C280,'Payer Participation Data'!$C$10:$C$59,$D280)),"-",SUMIFS(INDEX('Payer Participation Data'!$F$10:$BM$59,0,MATCH(CONCATENATE($J280,L$6),'Payer Participation Data'!$F$8:$BM$8,0)),'Payer Participation Data'!$B$10:$B$59,$C280,'Payer Participation Data'!$C$10:$C$59,$D280))</f>
        <v>0</v>
      </c>
      <c r="M280" s="223">
        <f>IF(ISNA(SUMIFS(INDEX('Payer Participation Data'!$F$10:$BM$59,0,MATCH(CONCATENATE($J280,M$6),'Payer Participation Data'!$F$8:$BM$8,0)),'Payer Participation Data'!$B$10:$B$59,$C280,'Payer Participation Data'!$C$10:$C$59,$D280)),"-",SUMIFS(INDEX('Payer Participation Data'!$F$10:$BM$59,0,MATCH(CONCATENATE($J280,M$6),'Payer Participation Data'!$F$8:$BM$8,0)),'Payer Participation Data'!$B$10:$B$59,$C280,'Payer Participation Data'!$C$10:$C$59,$D280))</f>
        <v>0</v>
      </c>
      <c r="N280" s="105"/>
    </row>
    <row r="281" spans="2:14" outlineLevel="1" x14ac:dyDescent="0.35">
      <c r="B281" s="124" t="s">
        <v>80</v>
      </c>
      <c r="C281" s="157" t="str">
        <f>IF(ISBLANK('Payer Participation Data'!$B$23),"-",'Payer Participation Data'!$B$23)</f>
        <v>-</v>
      </c>
      <c r="D281" s="157" t="str">
        <f>IF(ISBLANK('Payer Participation Data'!$C$23),"-",'Payer Participation Data'!$C$23)</f>
        <v>-</v>
      </c>
      <c r="E281" s="157" t="str">
        <f>IF(ISBLANK('Payer Participation Data'!$D$23),"-",'Payer Participation Data'!$D$23)</f>
        <v>-</v>
      </c>
      <c r="F281" s="157" t="str">
        <f>IF(ISBLANK('Payer Participation Data'!$E$23),"-",'Payer Participation Data'!$E$23)</f>
        <v>-</v>
      </c>
      <c r="G281" s="102">
        <v>3</v>
      </c>
      <c r="H281" s="102">
        <v>3</v>
      </c>
      <c r="I281" s="102">
        <v>5</v>
      </c>
      <c r="J281" s="102" t="str">
        <f t="shared" si="15"/>
        <v>353</v>
      </c>
      <c r="K281" s="102" t="s">
        <v>30</v>
      </c>
      <c r="L281" s="224">
        <f>IF(ISNA(SUMIFS(INDEX('Payer Participation Data'!$F$10:$BM$59,0,MATCH(CONCATENATE($J281,L$6),'Payer Participation Data'!$F$8:$BM$8,0)),'Payer Participation Data'!$B$10:$B$59,$C281,'Payer Participation Data'!$C$10:$C$59,$D281)),"-",SUMIFS(INDEX('Payer Participation Data'!$F$10:$BM$59,0,MATCH(CONCATENATE($J281,L$6),'Payer Participation Data'!$F$8:$BM$8,0)),'Payer Participation Data'!$B$10:$B$59,$C281,'Payer Participation Data'!$C$10:$C$59,$D281))</f>
        <v>0</v>
      </c>
      <c r="M281" s="225">
        <f>IF(ISNA(SUMIFS(INDEX('Payer Participation Data'!$F$10:$BM$59,0,MATCH(CONCATENATE($J281,M$6),'Payer Participation Data'!$F$8:$BM$8,0)),'Payer Participation Data'!$B$10:$B$59,$C281,'Payer Participation Data'!$C$10:$C$59,$D281)),"-",SUMIFS(INDEX('Payer Participation Data'!$F$10:$BM$59,0,MATCH(CONCATENATE($J281,M$6),'Payer Participation Data'!$F$8:$BM$8,0)),'Payer Participation Data'!$B$10:$B$59,$C281,'Payer Participation Data'!$C$10:$C$59,$D281))</f>
        <v>0</v>
      </c>
      <c r="N281" s="103"/>
    </row>
    <row r="282" spans="2:14" outlineLevel="1" x14ac:dyDescent="0.35">
      <c r="B282" s="126" t="s">
        <v>80</v>
      </c>
      <c r="C282" s="169" t="str">
        <f>IF(ISBLANK('Payer Participation Data'!$B$23),"-",'Payer Participation Data'!$B$23)</f>
        <v>-</v>
      </c>
      <c r="D282" s="169" t="str">
        <f>IF(ISBLANK('Payer Participation Data'!$C$23),"-",'Payer Participation Data'!$C$23)</f>
        <v>-</v>
      </c>
      <c r="E282" s="169" t="str">
        <f>IF(ISBLANK('Payer Participation Data'!$D$23),"-",'Payer Participation Data'!$D$23)</f>
        <v>-</v>
      </c>
      <c r="F282" s="169" t="str">
        <f>IF(ISBLANK('Payer Participation Data'!$E$23),"-",'Payer Participation Data'!$E$23)</f>
        <v>-</v>
      </c>
      <c r="G282" s="104">
        <v>4</v>
      </c>
      <c r="H282" s="104">
        <v>3</v>
      </c>
      <c r="I282" s="104">
        <v>5</v>
      </c>
      <c r="J282" s="104" t="str">
        <f t="shared" si="15"/>
        <v>354</v>
      </c>
      <c r="K282" s="104" t="s">
        <v>30</v>
      </c>
      <c r="L282" s="222">
        <f>IF(ISNA(SUMIFS(INDEX('Payer Participation Data'!$F$10:$BM$59,0,MATCH(CONCATENATE($J282,L$6),'Payer Participation Data'!$F$8:$BM$8,0)),'Payer Participation Data'!$B$10:$B$59,$C282,'Payer Participation Data'!$C$10:$C$59,$D282)),"-",SUMIFS(INDEX('Payer Participation Data'!$F$10:$BM$59,0,MATCH(CONCATENATE($J282,L$6),'Payer Participation Data'!$F$8:$BM$8,0)),'Payer Participation Data'!$B$10:$B$59,$C282,'Payer Participation Data'!$C$10:$C$59,$D282))</f>
        <v>0</v>
      </c>
      <c r="M282" s="223">
        <f>IF(ISNA(SUMIFS(INDEX('Payer Participation Data'!$F$10:$BM$59,0,MATCH(CONCATENATE($J282,M$6),'Payer Participation Data'!$F$8:$BM$8,0)),'Payer Participation Data'!$B$10:$B$59,$C282,'Payer Participation Data'!$C$10:$C$59,$D282)),"-",SUMIFS(INDEX('Payer Participation Data'!$F$10:$BM$59,0,MATCH(CONCATENATE($J282,M$6),'Payer Participation Data'!$F$8:$BM$8,0)),'Payer Participation Data'!$B$10:$B$59,$C282,'Payer Participation Data'!$C$10:$C$59,$D282))</f>
        <v>0</v>
      </c>
      <c r="N282" s="105"/>
    </row>
    <row r="283" spans="2:14" outlineLevel="1" x14ac:dyDescent="0.35">
      <c r="B283" s="124" t="s">
        <v>80</v>
      </c>
      <c r="C283" s="157" t="str">
        <f>IF(ISBLANK('Payer Participation Data'!$B$23),"-",'Payer Participation Data'!$B$23)</f>
        <v>-</v>
      </c>
      <c r="D283" s="157" t="str">
        <f>IF(ISBLANK('Payer Participation Data'!$C$23),"-",'Payer Participation Data'!$C$23)</f>
        <v>-</v>
      </c>
      <c r="E283" s="157" t="str">
        <f>IF(ISBLANK('Payer Participation Data'!$D$23),"-",'Payer Participation Data'!$D$23)</f>
        <v>-</v>
      </c>
      <c r="F283" s="157" t="str">
        <f>IF(ISBLANK('Payer Participation Data'!$E$23),"-",'Payer Participation Data'!$E$23)</f>
        <v>-</v>
      </c>
      <c r="G283" s="102">
        <v>1</v>
      </c>
      <c r="H283" s="102">
        <v>4</v>
      </c>
      <c r="I283" s="102">
        <v>5</v>
      </c>
      <c r="J283" s="102" t="str">
        <f t="shared" ref="J283:J286" si="17">CONCATENATE(H283,I283,G283)</f>
        <v>451</v>
      </c>
      <c r="K283" s="102" t="s">
        <v>30</v>
      </c>
      <c r="L283" s="224">
        <f>IF(ISNA(SUMIFS(INDEX('Payer Participation Data'!$F$10:$BM$59,0,MATCH(CONCATENATE($J283,L$6),'Payer Participation Data'!$F$8:$BM$8,0)),'Payer Participation Data'!$B$10:$B$59,$C283,'Payer Participation Data'!$C$10:$C$59,$D283)),"-",SUMIFS(INDEX('Payer Participation Data'!$F$10:$BM$59,0,MATCH(CONCATENATE($J283,L$6),'Payer Participation Data'!$F$8:$BM$8,0)),'Payer Participation Data'!$B$10:$B$59,$C283,'Payer Participation Data'!$C$10:$C$59,$D283))</f>
        <v>0</v>
      </c>
      <c r="M283" s="225">
        <f>IF(ISNA(SUMIFS(INDEX('Payer Participation Data'!$F$10:$BM$59,0,MATCH(CONCATENATE($J283,M$6),'Payer Participation Data'!$F$8:$BM$8,0)),'Payer Participation Data'!$B$10:$B$59,$C283,'Payer Participation Data'!$C$10:$C$59,$D283)),"-",SUMIFS(INDEX('Payer Participation Data'!$F$10:$BM$59,0,MATCH(CONCATENATE($J283,M$6),'Payer Participation Data'!$F$8:$BM$8,0)),'Payer Participation Data'!$B$10:$B$59,$C283,'Payer Participation Data'!$C$10:$C$59,$D283))</f>
        <v>0</v>
      </c>
      <c r="N283" s="105"/>
    </row>
    <row r="284" spans="2:14" outlineLevel="1" x14ac:dyDescent="0.35">
      <c r="B284" s="126" t="s">
        <v>80</v>
      </c>
      <c r="C284" s="169" t="str">
        <f>IF(ISBLANK('Payer Participation Data'!$B$23),"-",'Payer Participation Data'!$B$23)</f>
        <v>-</v>
      </c>
      <c r="D284" s="169" t="str">
        <f>IF(ISBLANK('Payer Participation Data'!$C$23),"-",'Payer Participation Data'!$C$23)</f>
        <v>-</v>
      </c>
      <c r="E284" s="169" t="str">
        <f>IF(ISBLANK('Payer Participation Data'!$D$23),"-",'Payer Participation Data'!$D$23)</f>
        <v>-</v>
      </c>
      <c r="F284" s="169" t="str">
        <f>IF(ISBLANK('Payer Participation Data'!$E$23),"-",'Payer Participation Data'!$E$23)</f>
        <v>-</v>
      </c>
      <c r="G284" s="104">
        <v>2</v>
      </c>
      <c r="H284" s="104">
        <v>4</v>
      </c>
      <c r="I284" s="104">
        <v>5</v>
      </c>
      <c r="J284" s="104" t="str">
        <f t="shared" si="17"/>
        <v>452</v>
      </c>
      <c r="K284" s="104" t="s">
        <v>30</v>
      </c>
      <c r="L284" s="222">
        <f>IF(ISNA(SUMIFS(INDEX('Payer Participation Data'!$F$10:$BM$59,0,MATCH(CONCATENATE($J284,L$6),'Payer Participation Data'!$F$8:$BM$8,0)),'Payer Participation Data'!$B$10:$B$59,$C284,'Payer Participation Data'!$C$10:$C$59,$D284)),"-",SUMIFS(INDEX('Payer Participation Data'!$F$10:$BM$59,0,MATCH(CONCATENATE($J284,L$6),'Payer Participation Data'!$F$8:$BM$8,0)),'Payer Participation Data'!$B$10:$B$59,$C284,'Payer Participation Data'!$C$10:$C$59,$D284))</f>
        <v>0</v>
      </c>
      <c r="M284" s="223">
        <f>IF(ISNA(SUMIFS(INDEX('Payer Participation Data'!$F$10:$BM$59,0,MATCH(CONCATENATE($J284,M$6),'Payer Participation Data'!$F$8:$BM$8,0)),'Payer Participation Data'!$B$10:$B$59,$C284,'Payer Participation Data'!$C$10:$C$59,$D284)),"-",SUMIFS(INDEX('Payer Participation Data'!$F$10:$BM$59,0,MATCH(CONCATENATE($J284,M$6),'Payer Participation Data'!$F$8:$BM$8,0)),'Payer Participation Data'!$B$10:$B$59,$C284,'Payer Participation Data'!$C$10:$C$59,$D284))</f>
        <v>0</v>
      </c>
      <c r="N284" s="105"/>
    </row>
    <row r="285" spans="2:14" outlineLevel="1" x14ac:dyDescent="0.35">
      <c r="B285" s="124" t="s">
        <v>80</v>
      </c>
      <c r="C285" s="157" t="str">
        <f>IF(ISBLANK('Payer Participation Data'!$B$23),"-",'Payer Participation Data'!$B$23)</f>
        <v>-</v>
      </c>
      <c r="D285" s="157" t="str">
        <f>IF(ISBLANK('Payer Participation Data'!$C$23),"-",'Payer Participation Data'!$C$23)</f>
        <v>-</v>
      </c>
      <c r="E285" s="157" t="str">
        <f>IF(ISBLANK('Payer Participation Data'!$D$23),"-",'Payer Participation Data'!$D$23)</f>
        <v>-</v>
      </c>
      <c r="F285" s="157" t="str">
        <f>IF(ISBLANK('Payer Participation Data'!$E$23),"-",'Payer Participation Data'!$E$23)</f>
        <v>-</v>
      </c>
      <c r="G285" s="102">
        <v>3</v>
      </c>
      <c r="H285" s="102">
        <v>4</v>
      </c>
      <c r="I285" s="102">
        <v>5</v>
      </c>
      <c r="J285" s="102" t="str">
        <f t="shared" si="17"/>
        <v>453</v>
      </c>
      <c r="K285" s="102" t="s">
        <v>30</v>
      </c>
      <c r="L285" s="224">
        <f>IF(ISNA(SUMIFS(INDEX('Payer Participation Data'!$F$10:$BM$59,0,MATCH(CONCATENATE($J285,L$6),'Payer Participation Data'!$F$8:$BM$8,0)),'Payer Participation Data'!$B$10:$B$59,$C285,'Payer Participation Data'!$C$10:$C$59,$D285)),"-",SUMIFS(INDEX('Payer Participation Data'!$F$10:$BM$59,0,MATCH(CONCATENATE($J285,L$6),'Payer Participation Data'!$F$8:$BM$8,0)),'Payer Participation Data'!$B$10:$B$59,$C285,'Payer Participation Data'!$C$10:$C$59,$D285))</f>
        <v>0</v>
      </c>
      <c r="M285" s="225">
        <f>IF(ISNA(SUMIFS(INDEX('Payer Participation Data'!$F$10:$BM$59,0,MATCH(CONCATENATE($J285,M$6),'Payer Participation Data'!$F$8:$BM$8,0)),'Payer Participation Data'!$B$10:$B$59,$C285,'Payer Participation Data'!$C$10:$C$59,$D285)),"-",SUMIFS(INDEX('Payer Participation Data'!$F$10:$BM$59,0,MATCH(CONCATENATE($J285,M$6),'Payer Participation Data'!$F$8:$BM$8,0)),'Payer Participation Data'!$B$10:$B$59,$C285,'Payer Participation Data'!$C$10:$C$59,$D285))</f>
        <v>0</v>
      </c>
      <c r="N285" s="105"/>
    </row>
    <row r="286" spans="2:14" outlineLevel="1" x14ac:dyDescent="0.35">
      <c r="B286" s="126" t="s">
        <v>80</v>
      </c>
      <c r="C286" s="169" t="str">
        <f>IF(ISBLANK('Payer Participation Data'!$B$23),"-",'Payer Participation Data'!$B$23)</f>
        <v>-</v>
      </c>
      <c r="D286" s="169" t="str">
        <f>IF(ISBLANK('Payer Participation Data'!$C$23),"-",'Payer Participation Data'!$C$23)</f>
        <v>-</v>
      </c>
      <c r="E286" s="169" t="str">
        <f>IF(ISBLANK('Payer Participation Data'!$D$23),"-",'Payer Participation Data'!$D$23)</f>
        <v>-</v>
      </c>
      <c r="F286" s="169" t="str">
        <f>IF(ISBLANK('Payer Participation Data'!$E$23),"-",'Payer Participation Data'!$E$23)</f>
        <v>-</v>
      </c>
      <c r="G286" s="104">
        <v>4</v>
      </c>
      <c r="H286" s="104">
        <v>4</v>
      </c>
      <c r="I286" s="104">
        <v>5</v>
      </c>
      <c r="J286" s="104" t="str">
        <f t="shared" si="17"/>
        <v>454</v>
      </c>
      <c r="K286" s="104" t="s">
        <v>30</v>
      </c>
      <c r="L286" s="222">
        <f>IF(ISNA(SUMIFS(INDEX('Payer Participation Data'!$F$10:$BM$59,0,MATCH(CONCATENATE($J286,L$6),'Payer Participation Data'!$F$8:$BM$8,0)),'Payer Participation Data'!$B$10:$B$59,$C286,'Payer Participation Data'!$C$10:$C$59,$D286)),"-",SUMIFS(INDEX('Payer Participation Data'!$F$10:$BM$59,0,MATCH(CONCATENATE($J286,L$6),'Payer Participation Data'!$F$8:$BM$8,0)),'Payer Participation Data'!$B$10:$B$59,$C286,'Payer Participation Data'!$C$10:$C$59,$D286))</f>
        <v>0</v>
      </c>
      <c r="M286" s="223">
        <f>IF(ISNA(SUMIFS(INDEX('Payer Participation Data'!$F$10:$BM$59,0,MATCH(CONCATENATE($J286,M$6),'Payer Participation Data'!$F$8:$BM$8,0)),'Payer Participation Data'!$B$10:$B$59,$C286,'Payer Participation Data'!$C$10:$C$59,$D286)),"-",SUMIFS(INDEX('Payer Participation Data'!$F$10:$BM$59,0,MATCH(CONCATENATE($J286,M$6),'Payer Participation Data'!$F$8:$BM$8,0)),'Payer Participation Data'!$B$10:$B$59,$C286,'Payer Participation Data'!$C$10:$C$59,$D286))</f>
        <v>0</v>
      </c>
      <c r="N286" s="105"/>
    </row>
    <row r="287" spans="2:14" outlineLevel="1" x14ac:dyDescent="0.35">
      <c r="B287" s="124" t="s">
        <v>80</v>
      </c>
      <c r="C287" s="157" t="str">
        <f>IF(ISBLANK('Payer Participation Data'!$B$24),"-",'Payer Participation Data'!$B$24)</f>
        <v>-</v>
      </c>
      <c r="D287" s="157" t="str">
        <f>IF(ISBLANK('Payer Participation Data'!$C$24),"-",'Payer Participation Data'!$C$24)</f>
        <v>-</v>
      </c>
      <c r="E287" s="157" t="str">
        <f>IF(ISBLANK('Payer Participation Data'!$D$24),"-",'Payer Participation Data'!$D$24)</f>
        <v>-</v>
      </c>
      <c r="F287" s="157" t="str">
        <f>IF(ISBLANK('Payer Participation Data'!$E$24),"-",'Payer Participation Data'!$E$24)</f>
        <v>-</v>
      </c>
      <c r="G287" s="102">
        <v>1</v>
      </c>
      <c r="H287" s="102" t="s">
        <v>64</v>
      </c>
      <c r="I287" s="102" t="s">
        <v>64</v>
      </c>
      <c r="J287" s="102" t="str">
        <f t="shared" si="15"/>
        <v>BaselineBaseline1</v>
      </c>
      <c r="K287" s="102" t="s">
        <v>30</v>
      </c>
      <c r="L287" s="224">
        <f>IF(ISNA(SUMIFS(INDEX('Payer Participation Data'!$F$10:$BM$59,0,MATCH(CONCATENATE($J287,L$6),'Payer Participation Data'!$F$8:$BM$8,0)),'Payer Participation Data'!$B$10:$B$59,$C287,'Payer Participation Data'!$C$10:$C$59,$D287)),"-",SUMIFS(INDEX('Payer Participation Data'!$F$10:$BM$59,0,MATCH(CONCATENATE($J287,L$6),'Payer Participation Data'!$F$8:$BM$8,0)),'Payer Participation Data'!$B$10:$B$59,$C287,'Payer Participation Data'!$C$10:$C$59,$D287))</f>
        <v>0</v>
      </c>
      <c r="M287" s="225">
        <f>IF(ISNA(SUMIFS(INDEX('Payer Participation Data'!$F$10:$BM$59,0,MATCH(CONCATENATE($J287,M$6),'Payer Participation Data'!$F$8:$BM$8,0)),'Payer Participation Data'!$B$10:$B$59,$C287,'Payer Participation Data'!$C$10:$C$59,$D287)),"-",SUMIFS(INDEX('Payer Participation Data'!$F$10:$BM$59,0,MATCH(CONCATENATE($J287,M$6),'Payer Participation Data'!$F$8:$BM$8,0)),'Payer Participation Data'!$B$10:$B$59,$C287,'Payer Participation Data'!$C$10:$C$59,$D287))</f>
        <v>0</v>
      </c>
      <c r="N287" s="103"/>
    </row>
    <row r="288" spans="2:14" outlineLevel="1" x14ac:dyDescent="0.35">
      <c r="B288" s="126" t="s">
        <v>80</v>
      </c>
      <c r="C288" s="169" t="str">
        <f>IF(ISBLANK('Payer Participation Data'!$B$24),"-",'Payer Participation Data'!$B$24)</f>
        <v>-</v>
      </c>
      <c r="D288" s="169" t="str">
        <f>IF(ISBLANK('Payer Participation Data'!$C$24),"-",'Payer Participation Data'!$C$24)</f>
        <v>-</v>
      </c>
      <c r="E288" s="169" t="str">
        <f>IF(ISBLANK('Payer Participation Data'!$D$24),"-",'Payer Participation Data'!$D$24)</f>
        <v>-</v>
      </c>
      <c r="F288" s="169" t="str">
        <f>IF(ISBLANK('Payer Participation Data'!$E$24),"-",'Payer Participation Data'!$E$24)</f>
        <v>-</v>
      </c>
      <c r="G288" s="104">
        <v>2</v>
      </c>
      <c r="H288" s="104" t="s">
        <v>64</v>
      </c>
      <c r="I288" s="104" t="s">
        <v>64</v>
      </c>
      <c r="J288" s="104" t="str">
        <f t="shared" si="15"/>
        <v>BaselineBaseline2</v>
      </c>
      <c r="K288" s="104" t="s">
        <v>30</v>
      </c>
      <c r="L288" s="222">
        <f>IF(ISNA(SUMIFS(INDEX('Payer Participation Data'!$F$10:$BM$59,0,MATCH(CONCATENATE($J288,L$6),'Payer Participation Data'!$F$8:$BM$8,0)),'Payer Participation Data'!$B$10:$B$59,$C288,'Payer Participation Data'!$C$10:$C$59,$D288)),"-",SUMIFS(INDEX('Payer Participation Data'!$F$10:$BM$59,0,MATCH(CONCATENATE($J288,L$6),'Payer Participation Data'!$F$8:$BM$8,0)),'Payer Participation Data'!$B$10:$B$59,$C288,'Payer Participation Data'!$C$10:$C$59,$D288))</f>
        <v>0</v>
      </c>
      <c r="M288" s="223">
        <f>IF(ISNA(SUMIFS(INDEX('Payer Participation Data'!$F$10:$BM$59,0,MATCH(CONCATENATE($J288,M$6),'Payer Participation Data'!$F$8:$BM$8,0)),'Payer Participation Data'!$B$10:$B$59,$C288,'Payer Participation Data'!$C$10:$C$59,$D288)),"-",SUMIFS(INDEX('Payer Participation Data'!$F$10:$BM$59,0,MATCH(CONCATENATE($J288,M$6),'Payer Participation Data'!$F$8:$BM$8,0)),'Payer Participation Data'!$B$10:$B$59,$C288,'Payer Participation Data'!$C$10:$C$59,$D288))</f>
        <v>0</v>
      </c>
      <c r="N288" s="105"/>
    </row>
    <row r="289" spans="2:14" outlineLevel="1" x14ac:dyDescent="0.35">
      <c r="B289" s="124" t="s">
        <v>80</v>
      </c>
      <c r="C289" s="157" t="str">
        <f>IF(ISBLANK('Payer Participation Data'!$B$24),"-",'Payer Participation Data'!$B$24)</f>
        <v>-</v>
      </c>
      <c r="D289" s="157" t="str">
        <f>IF(ISBLANK('Payer Participation Data'!$C$24),"-",'Payer Participation Data'!$C$24)</f>
        <v>-</v>
      </c>
      <c r="E289" s="157" t="str">
        <f>IF(ISBLANK('Payer Participation Data'!$D$24),"-",'Payer Participation Data'!$D$24)</f>
        <v>-</v>
      </c>
      <c r="F289" s="157" t="str">
        <f>IF(ISBLANK('Payer Participation Data'!$E$24),"-",'Payer Participation Data'!$E$24)</f>
        <v>-</v>
      </c>
      <c r="G289" s="102">
        <v>3</v>
      </c>
      <c r="H289" s="102" t="s">
        <v>64</v>
      </c>
      <c r="I289" s="102" t="s">
        <v>64</v>
      </c>
      <c r="J289" s="102" t="str">
        <f t="shared" si="15"/>
        <v>BaselineBaseline3</v>
      </c>
      <c r="K289" s="102" t="s">
        <v>30</v>
      </c>
      <c r="L289" s="224">
        <f>IF(ISNA(SUMIFS(INDEX('Payer Participation Data'!$F$10:$BM$59,0,MATCH(CONCATENATE($J289,L$6),'Payer Participation Data'!$F$8:$BM$8,0)),'Payer Participation Data'!$B$10:$B$59,$C289,'Payer Participation Data'!$C$10:$C$59,$D289)),"-",SUMIFS(INDEX('Payer Participation Data'!$F$10:$BM$59,0,MATCH(CONCATENATE($J289,L$6),'Payer Participation Data'!$F$8:$BM$8,0)),'Payer Participation Data'!$B$10:$B$59,$C289,'Payer Participation Data'!$C$10:$C$59,$D289))</f>
        <v>0</v>
      </c>
      <c r="M289" s="225">
        <f>IF(ISNA(SUMIFS(INDEX('Payer Participation Data'!$F$10:$BM$59,0,MATCH(CONCATENATE($J289,M$6),'Payer Participation Data'!$F$8:$BM$8,0)),'Payer Participation Data'!$B$10:$B$59,$C289,'Payer Participation Data'!$C$10:$C$59,$D289)),"-",SUMIFS(INDEX('Payer Participation Data'!$F$10:$BM$59,0,MATCH(CONCATENATE($J289,M$6),'Payer Participation Data'!$F$8:$BM$8,0)),'Payer Participation Data'!$B$10:$B$59,$C289,'Payer Participation Data'!$C$10:$C$59,$D289))</f>
        <v>0</v>
      </c>
      <c r="N289" s="103"/>
    </row>
    <row r="290" spans="2:14" outlineLevel="1" x14ac:dyDescent="0.35">
      <c r="B290" s="126" t="s">
        <v>80</v>
      </c>
      <c r="C290" s="169" t="str">
        <f>IF(ISBLANK('Payer Participation Data'!$B$24),"-",'Payer Participation Data'!$B$24)</f>
        <v>-</v>
      </c>
      <c r="D290" s="169" t="str">
        <f>IF(ISBLANK('Payer Participation Data'!$C$24),"-",'Payer Participation Data'!$C$24)</f>
        <v>-</v>
      </c>
      <c r="E290" s="169" t="str">
        <f>IF(ISBLANK('Payer Participation Data'!$D$24),"-",'Payer Participation Data'!$D$24)</f>
        <v>-</v>
      </c>
      <c r="F290" s="169" t="str">
        <f>IF(ISBLANK('Payer Participation Data'!$E$24),"-",'Payer Participation Data'!$E$24)</f>
        <v>-</v>
      </c>
      <c r="G290" s="104">
        <v>4</v>
      </c>
      <c r="H290" s="104" t="s">
        <v>64</v>
      </c>
      <c r="I290" s="104" t="s">
        <v>64</v>
      </c>
      <c r="J290" s="104" t="str">
        <f t="shared" si="15"/>
        <v>BaselineBaseline4</v>
      </c>
      <c r="K290" s="104" t="s">
        <v>30</v>
      </c>
      <c r="L290" s="222">
        <f>IF(ISNA(SUMIFS(INDEX('Payer Participation Data'!$F$10:$BM$59,0,MATCH(CONCATENATE($J290,L$6),'Payer Participation Data'!$F$8:$BM$8,0)),'Payer Participation Data'!$B$10:$B$59,$C290,'Payer Participation Data'!$C$10:$C$59,$D290)),"-",SUMIFS(INDEX('Payer Participation Data'!$F$10:$BM$59,0,MATCH(CONCATENATE($J290,L$6),'Payer Participation Data'!$F$8:$BM$8,0)),'Payer Participation Data'!$B$10:$B$59,$C290,'Payer Participation Data'!$C$10:$C$59,$D290))</f>
        <v>0</v>
      </c>
      <c r="M290" s="223">
        <f>IF(ISNA(SUMIFS(INDEX('Payer Participation Data'!$F$10:$BM$59,0,MATCH(CONCATENATE($J290,M$6),'Payer Participation Data'!$F$8:$BM$8,0)),'Payer Participation Data'!$B$10:$B$59,$C290,'Payer Participation Data'!$C$10:$C$59,$D290)),"-",SUMIFS(INDEX('Payer Participation Data'!$F$10:$BM$59,0,MATCH(CONCATENATE($J290,M$6),'Payer Participation Data'!$F$8:$BM$8,0)),'Payer Participation Data'!$B$10:$B$59,$C290,'Payer Participation Data'!$C$10:$C$59,$D290))</f>
        <v>0</v>
      </c>
      <c r="N290" s="105"/>
    </row>
    <row r="291" spans="2:14" outlineLevel="1" x14ac:dyDescent="0.35">
      <c r="B291" s="124" t="s">
        <v>80</v>
      </c>
      <c r="C291" s="157" t="str">
        <f>IF(ISBLANK('Payer Participation Data'!$B$24),"-",'Payer Participation Data'!$B$24)</f>
        <v>-</v>
      </c>
      <c r="D291" s="157" t="str">
        <f>IF(ISBLANK('Payer Participation Data'!$C$24),"-",'Payer Participation Data'!$C$24)</f>
        <v>-</v>
      </c>
      <c r="E291" s="157" t="str">
        <f>IF(ISBLANK('Payer Participation Data'!$D$24),"-",'Payer Participation Data'!$D$24)</f>
        <v>-</v>
      </c>
      <c r="F291" s="157" t="str">
        <f>IF(ISBLANK('Payer Participation Data'!$E$24),"-",'Payer Participation Data'!$E$24)</f>
        <v>-</v>
      </c>
      <c r="G291" s="102">
        <v>1</v>
      </c>
      <c r="H291" s="102">
        <v>1</v>
      </c>
      <c r="I291" s="102">
        <v>5</v>
      </c>
      <c r="J291" s="102" t="str">
        <f t="shared" si="15"/>
        <v>151</v>
      </c>
      <c r="K291" s="102" t="s">
        <v>30</v>
      </c>
      <c r="L291" s="224">
        <f>IF(ISNA(SUMIFS(INDEX('Payer Participation Data'!$F$10:$BM$59,0,MATCH(CONCATENATE($J291,L$6),'Payer Participation Data'!$F$8:$BM$8,0)),'Payer Participation Data'!$B$10:$B$59,$C291,'Payer Participation Data'!$C$10:$C$59,$D291)),"-",SUMIFS(INDEX('Payer Participation Data'!$F$10:$BM$59,0,MATCH(CONCATENATE($J291,L$6),'Payer Participation Data'!$F$8:$BM$8,0)),'Payer Participation Data'!$B$10:$B$59,$C291,'Payer Participation Data'!$C$10:$C$59,$D291))</f>
        <v>0</v>
      </c>
      <c r="M291" s="225">
        <f>IF(ISNA(SUMIFS(INDEX('Payer Participation Data'!$F$10:$BM$59,0,MATCH(CONCATENATE($J291,M$6),'Payer Participation Data'!$F$8:$BM$8,0)),'Payer Participation Data'!$B$10:$B$59,$C291,'Payer Participation Data'!$C$10:$C$59,$D291)),"-",SUMIFS(INDEX('Payer Participation Data'!$F$10:$BM$59,0,MATCH(CONCATENATE($J291,M$6),'Payer Participation Data'!$F$8:$BM$8,0)),'Payer Participation Data'!$B$10:$B$59,$C291,'Payer Participation Data'!$C$10:$C$59,$D291))</f>
        <v>0</v>
      </c>
      <c r="N291" s="103"/>
    </row>
    <row r="292" spans="2:14" outlineLevel="1" x14ac:dyDescent="0.35">
      <c r="B292" s="126" t="s">
        <v>80</v>
      </c>
      <c r="C292" s="169" t="str">
        <f>IF(ISBLANK('Payer Participation Data'!$B$24),"-",'Payer Participation Data'!$B$24)</f>
        <v>-</v>
      </c>
      <c r="D292" s="169" t="str">
        <f>IF(ISBLANK('Payer Participation Data'!$C$24),"-",'Payer Participation Data'!$C$24)</f>
        <v>-</v>
      </c>
      <c r="E292" s="169" t="str">
        <f>IF(ISBLANK('Payer Participation Data'!$D$24),"-",'Payer Participation Data'!$D$24)</f>
        <v>-</v>
      </c>
      <c r="F292" s="169" t="str">
        <f>IF(ISBLANK('Payer Participation Data'!$E$24),"-",'Payer Participation Data'!$E$24)</f>
        <v>-</v>
      </c>
      <c r="G292" s="104">
        <v>2</v>
      </c>
      <c r="H292" s="104">
        <v>1</v>
      </c>
      <c r="I292" s="104">
        <v>5</v>
      </c>
      <c r="J292" s="104" t="str">
        <f t="shared" si="15"/>
        <v>152</v>
      </c>
      <c r="K292" s="104" t="s">
        <v>30</v>
      </c>
      <c r="L292" s="222">
        <f>IF(ISNA(SUMIFS(INDEX('Payer Participation Data'!$F$10:$BM$59,0,MATCH(CONCATENATE($J292,L$6),'Payer Participation Data'!$F$8:$BM$8,0)),'Payer Participation Data'!$B$10:$B$59,$C292,'Payer Participation Data'!$C$10:$C$59,$D292)),"-",SUMIFS(INDEX('Payer Participation Data'!$F$10:$BM$59,0,MATCH(CONCATENATE($J292,L$6),'Payer Participation Data'!$F$8:$BM$8,0)),'Payer Participation Data'!$B$10:$B$59,$C292,'Payer Participation Data'!$C$10:$C$59,$D292))</f>
        <v>0</v>
      </c>
      <c r="M292" s="223">
        <f>IF(ISNA(SUMIFS(INDEX('Payer Participation Data'!$F$10:$BM$59,0,MATCH(CONCATENATE($J292,M$6),'Payer Participation Data'!$F$8:$BM$8,0)),'Payer Participation Data'!$B$10:$B$59,$C292,'Payer Participation Data'!$C$10:$C$59,$D292)),"-",SUMIFS(INDEX('Payer Participation Data'!$F$10:$BM$59,0,MATCH(CONCATENATE($J292,M$6),'Payer Participation Data'!$F$8:$BM$8,0)),'Payer Participation Data'!$B$10:$B$59,$C292,'Payer Participation Data'!$C$10:$C$59,$D292))</f>
        <v>0</v>
      </c>
      <c r="N292" s="105"/>
    </row>
    <row r="293" spans="2:14" outlineLevel="1" x14ac:dyDescent="0.35">
      <c r="B293" s="124" t="s">
        <v>80</v>
      </c>
      <c r="C293" s="157" t="str">
        <f>IF(ISBLANK('Payer Participation Data'!$B$24),"-",'Payer Participation Data'!$B$24)</f>
        <v>-</v>
      </c>
      <c r="D293" s="157" t="str">
        <f>IF(ISBLANK('Payer Participation Data'!$C$24),"-",'Payer Participation Data'!$C$24)</f>
        <v>-</v>
      </c>
      <c r="E293" s="157" t="str">
        <f>IF(ISBLANK('Payer Participation Data'!$D$24),"-",'Payer Participation Data'!$D$24)</f>
        <v>-</v>
      </c>
      <c r="F293" s="157" t="str">
        <f>IF(ISBLANK('Payer Participation Data'!$E$24),"-",'Payer Participation Data'!$E$24)</f>
        <v>-</v>
      </c>
      <c r="G293" s="102">
        <v>3</v>
      </c>
      <c r="H293" s="102">
        <v>1</v>
      </c>
      <c r="I293" s="102">
        <v>5</v>
      </c>
      <c r="J293" s="102" t="str">
        <f t="shared" si="15"/>
        <v>153</v>
      </c>
      <c r="K293" s="102" t="s">
        <v>30</v>
      </c>
      <c r="L293" s="224">
        <f>IF(ISNA(SUMIFS(INDEX('Payer Participation Data'!$F$10:$BM$59,0,MATCH(CONCATENATE($J293,L$6),'Payer Participation Data'!$F$8:$BM$8,0)),'Payer Participation Data'!$B$10:$B$59,$C293,'Payer Participation Data'!$C$10:$C$59,$D293)),"-",SUMIFS(INDEX('Payer Participation Data'!$F$10:$BM$59,0,MATCH(CONCATENATE($J293,L$6),'Payer Participation Data'!$F$8:$BM$8,0)),'Payer Participation Data'!$B$10:$B$59,$C293,'Payer Participation Data'!$C$10:$C$59,$D293))</f>
        <v>0</v>
      </c>
      <c r="M293" s="225">
        <f>IF(ISNA(SUMIFS(INDEX('Payer Participation Data'!$F$10:$BM$59,0,MATCH(CONCATENATE($J293,M$6),'Payer Participation Data'!$F$8:$BM$8,0)),'Payer Participation Data'!$B$10:$B$59,$C293,'Payer Participation Data'!$C$10:$C$59,$D293)),"-",SUMIFS(INDEX('Payer Participation Data'!$F$10:$BM$59,0,MATCH(CONCATENATE($J293,M$6),'Payer Participation Data'!$F$8:$BM$8,0)),'Payer Participation Data'!$B$10:$B$59,$C293,'Payer Participation Data'!$C$10:$C$59,$D293))</f>
        <v>0</v>
      </c>
      <c r="N293" s="103"/>
    </row>
    <row r="294" spans="2:14" outlineLevel="1" x14ac:dyDescent="0.35">
      <c r="B294" s="126" t="s">
        <v>80</v>
      </c>
      <c r="C294" s="169" t="str">
        <f>IF(ISBLANK('Payer Participation Data'!$B$24),"-",'Payer Participation Data'!$B$24)</f>
        <v>-</v>
      </c>
      <c r="D294" s="169" t="str">
        <f>IF(ISBLANK('Payer Participation Data'!$C$24),"-",'Payer Participation Data'!$C$24)</f>
        <v>-</v>
      </c>
      <c r="E294" s="169" t="str">
        <f>IF(ISBLANK('Payer Participation Data'!$D$24),"-",'Payer Participation Data'!$D$24)</f>
        <v>-</v>
      </c>
      <c r="F294" s="169" t="str">
        <f>IF(ISBLANK('Payer Participation Data'!$E$24),"-",'Payer Participation Data'!$E$24)</f>
        <v>-</v>
      </c>
      <c r="G294" s="104">
        <v>4</v>
      </c>
      <c r="H294" s="104">
        <v>1</v>
      </c>
      <c r="I294" s="104">
        <v>5</v>
      </c>
      <c r="J294" s="104" t="str">
        <f t="shared" si="15"/>
        <v>154</v>
      </c>
      <c r="K294" s="104" t="s">
        <v>30</v>
      </c>
      <c r="L294" s="222">
        <f>IF(ISNA(SUMIFS(INDEX('Payer Participation Data'!$F$10:$BM$59,0,MATCH(CONCATENATE($J294,L$6),'Payer Participation Data'!$F$8:$BM$8,0)),'Payer Participation Data'!$B$10:$B$59,$C294,'Payer Participation Data'!$C$10:$C$59,$D294)),"-",SUMIFS(INDEX('Payer Participation Data'!$F$10:$BM$59,0,MATCH(CONCATENATE($J294,L$6),'Payer Participation Data'!$F$8:$BM$8,0)),'Payer Participation Data'!$B$10:$B$59,$C294,'Payer Participation Data'!$C$10:$C$59,$D294))</f>
        <v>0</v>
      </c>
      <c r="M294" s="223">
        <f>IF(ISNA(SUMIFS(INDEX('Payer Participation Data'!$F$10:$BM$59,0,MATCH(CONCATENATE($J294,M$6),'Payer Participation Data'!$F$8:$BM$8,0)),'Payer Participation Data'!$B$10:$B$59,$C294,'Payer Participation Data'!$C$10:$C$59,$D294)),"-",SUMIFS(INDEX('Payer Participation Data'!$F$10:$BM$59,0,MATCH(CONCATENATE($J294,M$6),'Payer Participation Data'!$F$8:$BM$8,0)),'Payer Participation Data'!$B$10:$B$59,$C294,'Payer Participation Data'!$C$10:$C$59,$D294))</f>
        <v>0</v>
      </c>
      <c r="N294" s="105"/>
    </row>
    <row r="295" spans="2:14" outlineLevel="1" x14ac:dyDescent="0.35">
      <c r="B295" s="124" t="s">
        <v>80</v>
      </c>
      <c r="C295" s="157" t="str">
        <f>IF(ISBLANK('Payer Participation Data'!$B$24),"-",'Payer Participation Data'!$B$24)</f>
        <v>-</v>
      </c>
      <c r="D295" s="157" t="str">
        <f>IF(ISBLANK('Payer Participation Data'!$C$24),"-",'Payer Participation Data'!$C$24)</f>
        <v>-</v>
      </c>
      <c r="E295" s="157" t="str">
        <f>IF(ISBLANK('Payer Participation Data'!$D$24),"-",'Payer Participation Data'!$D$24)</f>
        <v>-</v>
      </c>
      <c r="F295" s="157" t="str">
        <f>IF(ISBLANK('Payer Participation Data'!$E$24),"-",'Payer Participation Data'!$E$24)</f>
        <v>-</v>
      </c>
      <c r="G295" s="102">
        <v>1</v>
      </c>
      <c r="H295" s="102">
        <v>2</v>
      </c>
      <c r="I295" s="102">
        <v>5</v>
      </c>
      <c r="J295" s="102" t="str">
        <f t="shared" si="15"/>
        <v>251</v>
      </c>
      <c r="K295" s="102" t="s">
        <v>30</v>
      </c>
      <c r="L295" s="224">
        <f>IF(ISNA(SUMIFS(INDEX('Payer Participation Data'!$F$10:$BM$59,0,MATCH(CONCATENATE($J295,L$6),'Payer Participation Data'!$F$8:$BM$8,0)),'Payer Participation Data'!$B$10:$B$59,$C295,'Payer Participation Data'!$C$10:$C$59,$D295)),"-",SUMIFS(INDEX('Payer Participation Data'!$F$10:$BM$59,0,MATCH(CONCATENATE($J295,L$6),'Payer Participation Data'!$F$8:$BM$8,0)),'Payer Participation Data'!$B$10:$B$59,$C295,'Payer Participation Data'!$C$10:$C$59,$D295))</f>
        <v>0</v>
      </c>
      <c r="M295" s="225">
        <f>IF(ISNA(SUMIFS(INDEX('Payer Participation Data'!$F$10:$BM$59,0,MATCH(CONCATENATE($J295,M$6),'Payer Participation Data'!$F$8:$BM$8,0)),'Payer Participation Data'!$B$10:$B$59,$C295,'Payer Participation Data'!$C$10:$C$59,$D295)),"-",SUMIFS(INDEX('Payer Participation Data'!$F$10:$BM$59,0,MATCH(CONCATENATE($J295,M$6),'Payer Participation Data'!$F$8:$BM$8,0)),'Payer Participation Data'!$B$10:$B$59,$C295,'Payer Participation Data'!$C$10:$C$59,$D295))</f>
        <v>0</v>
      </c>
      <c r="N295" s="103"/>
    </row>
    <row r="296" spans="2:14" outlineLevel="1" x14ac:dyDescent="0.35">
      <c r="B296" s="126" t="s">
        <v>80</v>
      </c>
      <c r="C296" s="169" t="str">
        <f>IF(ISBLANK('Payer Participation Data'!$B$24),"-",'Payer Participation Data'!$B$24)</f>
        <v>-</v>
      </c>
      <c r="D296" s="169" t="str">
        <f>IF(ISBLANK('Payer Participation Data'!$C$24),"-",'Payer Participation Data'!$C$24)</f>
        <v>-</v>
      </c>
      <c r="E296" s="169" t="str">
        <f>IF(ISBLANK('Payer Participation Data'!$D$24),"-",'Payer Participation Data'!$D$24)</f>
        <v>-</v>
      </c>
      <c r="F296" s="169" t="str">
        <f>IF(ISBLANK('Payer Participation Data'!$E$24),"-",'Payer Participation Data'!$E$24)</f>
        <v>-</v>
      </c>
      <c r="G296" s="104">
        <v>2</v>
      </c>
      <c r="H296" s="104">
        <v>2</v>
      </c>
      <c r="I296" s="104">
        <v>5</v>
      </c>
      <c r="J296" s="104" t="str">
        <f t="shared" si="15"/>
        <v>252</v>
      </c>
      <c r="K296" s="104" t="s">
        <v>30</v>
      </c>
      <c r="L296" s="222">
        <f>IF(ISNA(SUMIFS(INDEX('Payer Participation Data'!$F$10:$BM$59,0,MATCH(CONCATENATE($J296,L$6),'Payer Participation Data'!$F$8:$BM$8,0)),'Payer Participation Data'!$B$10:$B$59,$C296,'Payer Participation Data'!$C$10:$C$59,$D296)),"-",SUMIFS(INDEX('Payer Participation Data'!$F$10:$BM$59,0,MATCH(CONCATENATE($J296,L$6),'Payer Participation Data'!$F$8:$BM$8,0)),'Payer Participation Data'!$B$10:$B$59,$C296,'Payer Participation Data'!$C$10:$C$59,$D296))</f>
        <v>0</v>
      </c>
      <c r="M296" s="223">
        <f>IF(ISNA(SUMIFS(INDEX('Payer Participation Data'!$F$10:$BM$59,0,MATCH(CONCATENATE($J296,M$6),'Payer Participation Data'!$F$8:$BM$8,0)),'Payer Participation Data'!$B$10:$B$59,$C296,'Payer Participation Data'!$C$10:$C$59,$D296)),"-",SUMIFS(INDEX('Payer Participation Data'!$F$10:$BM$59,0,MATCH(CONCATENATE($J296,M$6),'Payer Participation Data'!$F$8:$BM$8,0)),'Payer Participation Data'!$B$10:$B$59,$C296,'Payer Participation Data'!$C$10:$C$59,$D296))</f>
        <v>0</v>
      </c>
      <c r="N296" s="105"/>
    </row>
    <row r="297" spans="2:14" outlineLevel="1" x14ac:dyDescent="0.35">
      <c r="B297" s="124" t="s">
        <v>80</v>
      </c>
      <c r="C297" s="157" t="str">
        <f>IF(ISBLANK('Payer Participation Data'!$B$24),"-",'Payer Participation Data'!$B$24)</f>
        <v>-</v>
      </c>
      <c r="D297" s="157" t="str">
        <f>IF(ISBLANK('Payer Participation Data'!$C$24),"-",'Payer Participation Data'!$C$24)</f>
        <v>-</v>
      </c>
      <c r="E297" s="157" t="str">
        <f>IF(ISBLANK('Payer Participation Data'!$D$24),"-",'Payer Participation Data'!$D$24)</f>
        <v>-</v>
      </c>
      <c r="F297" s="157" t="str">
        <f>IF(ISBLANK('Payer Participation Data'!$E$24),"-",'Payer Participation Data'!$E$24)</f>
        <v>-</v>
      </c>
      <c r="G297" s="102">
        <v>3</v>
      </c>
      <c r="H297" s="102">
        <v>2</v>
      </c>
      <c r="I297" s="102">
        <v>5</v>
      </c>
      <c r="J297" s="102" t="str">
        <f t="shared" si="15"/>
        <v>253</v>
      </c>
      <c r="K297" s="102" t="s">
        <v>30</v>
      </c>
      <c r="L297" s="224">
        <f>IF(ISNA(SUMIFS(INDEX('Payer Participation Data'!$F$10:$BM$59,0,MATCH(CONCATENATE($J297,L$6),'Payer Participation Data'!$F$8:$BM$8,0)),'Payer Participation Data'!$B$10:$B$59,$C297,'Payer Participation Data'!$C$10:$C$59,$D297)),"-",SUMIFS(INDEX('Payer Participation Data'!$F$10:$BM$59,0,MATCH(CONCATENATE($J297,L$6),'Payer Participation Data'!$F$8:$BM$8,0)),'Payer Participation Data'!$B$10:$B$59,$C297,'Payer Participation Data'!$C$10:$C$59,$D297))</f>
        <v>0</v>
      </c>
      <c r="M297" s="225">
        <f>IF(ISNA(SUMIFS(INDEX('Payer Participation Data'!$F$10:$BM$59,0,MATCH(CONCATENATE($J297,M$6),'Payer Participation Data'!$F$8:$BM$8,0)),'Payer Participation Data'!$B$10:$B$59,$C297,'Payer Participation Data'!$C$10:$C$59,$D297)),"-",SUMIFS(INDEX('Payer Participation Data'!$F$10:$BM$59,0,MATCH(CONCATENATE($J297,M$6),'Payer Participation Data'!$F$8:$BM$8,0)),'Payer Participation Data'!$B$10:$B$59,$C297,'Payer Participation Data'!$C$10:$C$59,$D297))</f>
        <v>0</v>
      </c>
      <c r="N297" s="103"/>
    </row>
    <row r="298" spans="2:14" outlineLevel="1" x14ac:dyDescent="0.35">
      <c r="B298" s="126" t="s">
        <v>80</v>
      </c>
      <c r="C298" s="169" t="str">
        <f>IF(ISBLANK('Payer Participation Data'!$B$24),"-",'Payer Participation Data'!$B$24)</f>
        <v>-</v>
      </c>
      <c r="D298" s="169" t="str">
        <f>IF(ISBLANK('Payer Participation Data'!$C$24),"-",'Payer Participation Data'!$C$24)</f>
        <v>-</v>
      </c>
      <c r="E298" s="169" t="str">
        <f>IF(ISBLANK('Payer Participation Data'!$D$24),"-",'Payer Participation Data'!$D$24)</f>
        <v>-</v>
      </c>
      <c r="F298" s="169" t="str">
        <f>IF(ISBLANK('Payer Participation Data'!$E$24),"-",'Payer Participation Data'!$E$24)</f>
        <v>-</v>
      </c>
      <c r="G298" s="104">
        <v>4</v>
      </c>
      <c r="H298" s="104">
        <v>2</v>
      </c>
      <c r="I298" s="104">
        <v>5</v>
      </c>
      <c r="J298" s="104" t="str">
        <f t="shared" si="15"/>
        <v>254</v>
      </c>
      <c r="K298" s="104" t="s">
        <v>30</v>
      </c>
      <c r="L298" s="222">
        <f>IF(ISNA(SUMIFS(INDEX('Payer Participation Data'!$F$10:$BM$59,0,MATCH(CONCATENATE($J298,L$6),'Payer Participation Data'!$F$8:$BM$8,0)),'Payer Participation Data'!$B$10:$B$59,$C298,'Payer Participation Data'!$C$10:$C$59,$D298)),"-",SUMIFS(INDEX('Payer Participation Data'!$F$10:$BM$59,0,MATCH(CONCATENATE($J298,L$6),'Payer Participation Data'!$F$8:$BM$8,0)),'Payer Participation Data'!$B$10:$B$59,$C298,'Payer Participation Data'!$C$10:$C$59,$D298))</f>
        <v>0</v>
      </c>
      <c r="M298" s="223">
        <f>IF(ISNA(SUMIFS(INDEX('Payer Participation Data'!$F$10:$BM$59,0,MATCH(CONCATENATE($J298,M$6),'Payer Participation Data'!$F$8:$BM$8,0)),'Payer Participation Data'!$B$10:$B$59,$C298,'Payer Participation Data'!$C$10:$C$59,$D298)),"-",SUMIFS(INDEX('Payer Participation Data'!$F$10:$BM$59,0,MATCH(CONCATENATE($J298,M$6),'Payer Participation Data'!$F$8:$BM$8,0)),'Payer Participation Data'!$B$10:$B$59,$C298,'Payer Participation Data'!$C$10:$C$59,$D298))</f>
        <v>0</v>
      </c>
      <c r="N298" s="105"/>
    </row>
    <row r="299" spans="2:14" outlineLevel="1" x14ac:dyDescent="0.35">
      <c r="B299" s="124" t="s">
        <v>80</v>
      </c>
      <c r="C299" s="157" t="str">
        <f>IF(ISBLANK('Payer Participation Data'!$B$24),"-",'Payer Participation Data'!$B$24)</f>
        <v>-</v>
      </c>
      <c r="D299" s="157" t="str">
        <f>IF(ISBLANK('Payer Participation Data'!$C$24),"-",'Payer Participation Data'!$C$24)</f>
        <v>-</v>
      </c>
      <c r="E299" s="157" t="str">
        <f>IF(ISBLANK('Payer Participation Data'!$D$24),"-",'Payer Participation Data'!$D$24)</f>
        <v>-</v>
      </c>
      <c r="F299" s="157" t="str">
        <f>IF(ISBLANK('Payer Participation Data'!$E$24),"-",'Payer Participation Data'!$E$24)</f>
        <v>-</v>
      </c>
      <c r="G299" s="102">
        <v>1</v>
      </c>
      <c r="H299" s="102">
        <v>3</v>
      </c>
      <c r="I299" s="102">
        <v>5</v>
      </c>
      <c r="J299" s="102" t="str">
        <f t="shared" si="15"/>
        <v>351</v>
      </c>
      <c r="K299" s="102" t="s">
        <v>30</v>
      </c>
      <c r="L299" s="224">
        <f>IF(ISNA(SUMIFS(INDEX('Payer Participation Data'!$F$10:$BM$59,0,MATCH(CONCATENATE($J299,L$6),'Payer Participation Data'!$F$8:$BM$8,0)),'Payer Participation Data'!$B$10:$B$59,$C299,'Payer Participation Data'!$C$10:$C$59,$D299)),"-",SUMIFS(INDEX('Payer Participation Data'!$F$10:$BM$59,0,MATCH(CONCATENATE($J299,L$6),'Payer Participation Data'!$F$8:$BM$8,0)),'Payer Participation Data'!$B$10:$B$59,$C299,'Payer Participation Data'!$C$10:$C$59,$D299))</f>
        <v>0</v>
      </c>
      <c r="M299" s="225">
        <f>IF(ISNA(SUMIFS(INDEX('Payer Participation Data'!$F$10:$BM$59,0,MATCH(CONCATENATE($J299,M$6),'Payer Participation Data'!$F$8:$BM$8,0)),'Payer Participation Data'!$B$10:$B$59,$C299,'Payer Participation Data'!$C$10:$C$59,$D299)),"-",SUMIFS(INDEX('Payer Participation Data'!$F$10:$BM$59,0,MATCH(CONCATENATE($J299,M$6),'Payer Participation Data'!$F$8:$BM$8,0)),'Payer Participation Data'!$B$10:$B$59,$C299,'Payer Participation Data'!$C$10:$C$59,$D299))</f>
        <v>0</v>
      </c>
      <c r="N299" s="103"/>
    </row>
    <row r="300" spans="2:14" outlineLevel="1" x14ac:dyDescent="0.35">
      <c r="B300" s="126" t="s">
        <v>80</v>
      </c>
      <c r="C300" s="169" t="str">
        <f>IF(ISBLANK('Payer Participation Data'!$B$24),"-",'Payer Participation Data'!$B$24)</f>
        <v>-</v>
      </c>
      <c r="D300" s="169" t="str">
        <f>IF(ISBLANK('Payer Participation Data'!$C$24),"-",'Payer Participation Data'!$C$24)</f>
        <v>-</v>
      </c>
      <c r="E300" s="169" t="str">
        <f>IF(ISBLANK('Payer Participation Data'!$D$24),"-",'Payer Participation Data'!$D$24)</f>
        <v>-</v>
      </c>
      <c r="F300" s="169" t="str">
        <f>IF(ISBLANK('Payer Participation Data'!$E$24),"-",'Payer Participation Data'!$E$24)</f>
        <v>-</v>
      </c>
      <c r="G300" s="104">
        <v>2</v>
      </c>
      <c r="H300" s="104">
        <v>3</v>
      </c>
      <c r="I300" s="104">
        <v>5</v>
      </c>
      <c r="J300" s="104" t="str">
        <f t="shared" si="15"/>
        <v>352</v>
      </c>
      <c r="K300" s="104" t="s">
        <v>30</v>
      </c>
      <c r="L300" s="222">
        <f>IF(ISNA(SUMIFS(INDEX('Payer Participation Data'!$F$10:$BM$59,0,MATCH(CONCATENATE($J300,L$6),'Payer Participation Data'!$F$8:$BM$8,0)),'Payer Participation Data'!$B$10:$B$59,$C300,'Payer Participation Data'!$C$10:$C$59,$D300)),"-",SUMIFS(INDEX('Payer Participation Data'!$F$10:$BM$59,0,MATCH(CONCATENATE($J300,L$6),'Payer Participation Data'!$F$8:$BM$8,0)),'Payer Participation Data'!$B$10:$B$59,$C300,'Payer Participation Data'!$C$10:$C$59,$D300))</f>
        <v>0</v>
      </c>
      <c r="M300" s="223">
        <f>IF(ISNA(SUMIFS(INDEX('Payer Participation Data'!$F$10:$BM$59,0,MATCH(CONCATENATE($J300,M$6),'Payer Participation Data'!$F$8:$BM$8,0)),'Payer Participation Data'!$B$10:$B$59,$C300,'Payer Participation Data'!$C$10:$C$59,$D300)),"-",SUMIFS(INDEX('Payer Participation Data'!$F$10:$BM$59,0,MATCH(CONCATENATE($J300,M$6),'Payer Participation Data'!$F$8:$BM$8,0)),'Payer Participation Data'!$B$10:$B$59,$C300,'Payer Participation Data'!$C$10:$C$59,$D300))</f>
        <v>0</v>
      </c>
      <c r="N300" s="105"/>
    </row>
    <row r="301" spans="2:14" outlineLevel="1" x14ac:dyDescent="0.35">
      <c r="B301" s="124" t="s">
        <v>80</v>
      </c>
      <c r="C301" s="157" t="str">
        <f>IF(ISBLANK('Payer Participation Data'!$B$24),"-",'Payer Participation Data'!$B$24)</f>
        <v>-</v>
      </c>
      <c r="D301" s="157" t="str">
        <f>IF(ISBLANK('Payer Participation Data'!$C$24),"-",'Payer Participation Data'!$C$24)</f>
        <v>-</v>
      </c>
      <c r="E301" s="157" t="str">
        <f>IF(ISBLANK('Payer Participation Data'!$D$24),"-",'Payer Participation Data'!$D$24)</f>
        <v>-</v>
      </c>
      <c r="F301" s="157" t="str">
        <f>IF(ISBLANK('Payer Participation Data'!$E$24),"-",'Payer Participation Data'!$E$24)</f>
        <v>-</v>
      </c>
      <c r="G301" s="102">
        <v>3</v>
      </c>
      <c r="H301" s="102">
        <v>3</v>
      </c>
      <c r="I301" s="102">
        <v>5</v>
      </c>
      <c r="J301" s="102" t="str">
        <f t="shared" si="15"/>
        <v>353</v>
      </c>
      <c r="K301" s="102" t="s">
        <v>30</v>
      </c>
      <c r="L301" s="224">
        <f>IF(ISNA(SUMIFS(INDEX('Payer Participation Data'!$F$10:$BM$59,0,MATCH(CONCATENATE($J301,L$6),'Payer Participation Data'!$F$8:$BM$8,0)),'Payer Participation Data'!$B$10:$B$59,$C301,'Payer Participation Data'!$C$10:$C$59,$D301)),"-",SUMIFS(INDEX('Payer Participation Data'!$F$10:$BM$59,0,MATCH(CONCATENATE($J301,L$6),'Payer Participation Data'!$F$8:$BM$8,0)),'Payer Participation Data'!$B$10:$B$59,$C301,'Payer Participation Data'!$C$10:$C$59,$D301))</f>
        <v>0</v>
      </c>
      <c r="M301" s="225">
        <f>IF(ISNA(SUMIFS(INDEX('Payer Participation Data'!$F$10:$BM$59,0,MATCH(CONCATENATE($J301,M$6),'Payer Participation Data'!$F$8:$BM$8,0)),'Payer Participation Data'!$B$10:$B$59,$C301,'Payer Participation Data'!$C$10:$C$59,$D301)),"-",SUMIFS(INDEX('Payer Participation Data'!$F$10:$BM$59,0,MATCH(CONCATENATE($J301,M$6),'Payer Participation Data'!$F$8:$BM$8,0)),'Payer Participation Data'!$B$10:$B$59,$C301,'Payer Participation Data'!$C$10:$C$59,$D301))</f>
        <v>0</v>
      </c>
      <c r="N301" s="103"/>
    </row>
    <row r="302" spans="2:14" outlineLevel="1" x14ac:dyDescent="0.35">
      <c r="B302" s="126" t="s">
        <v>80</v>
      </c>
      <c r="C302" s="169" t="str">
        <f>IF(ISBLANK('Payer Participation Data'!$B$24),"-",'Payer Participation Data'!$B$24)</f>
        <v>-</v>
      </c>
      <c r="D302" s="169" t="str">
        <f>IF(ISBLANK('Payer Participation Data'!$C$24),"-",'Payer Participation Data'!$C$24)</f>
        <v>-</v>
      </c>
      <c r="E302" s="169" t="str">
        <f>IF(ISBLANK('Payer Participation Data'!$D$24),"-",'Payer Participation Data'!$D$24)</f>
        <v>-</v>
      </c>
      <c r="F302" s="169" t="str">
        <f>IF(ISBLANK('Payer Participation Data'!$E$24),"-",'Payer Participation Data'!$E$24)</f>
        <v>-</v>
      </c>
      <c r="G302" s="104">
        <v>4</v>
      </c>
      <c r="H302" s="104">
        <v>3</v>
      </c>
      <c r="I302" s="104">
        <v>5</v>
      </c>
      <c r="J302" s="104" t="str">
        <f t="shared" si="15"/>
        <v>354</v>
      </c>
      <c r="K302" s="104" t="s">
        <v>30</v>
      </c>
      <c r="L302" s="222">
        <f>IF(ISNA(SUMIFS(INDEX('Payer Participation Data'!$F$10:$BM$59,0,MATCH(CONCATENATE($J302,L$6),'Payer Participation Data'!$F$8:$BM$8,0)),'Payer Participation Data'!$B$10:$B$59,$C302,'Payer Participation Data'!$C$10:$C$59,$D302)),"-",SUMIFS(INDEX('Payer Participation Data'!$F$10:$BM$59,0,MATCH(CONCATENATE($J302,L$6),'Payer Participation Data'!$F$8:$BM$8,0)),'Payer Participation Data'!$B$10:$B$59,$C302,'Payer Participation Data'!$C$10:$C$59,$D302))</f>
        <v>0</v>
      </c>
      <c r="M302" s="223">
        <f>IF(ISNA(SUMIFS(INDEX('Payer Participation Data'!$F$10:$BM$59,0,MATCH(CONCATENATE($J302,M$6),'Payer Participation Data'!$F$8:$BM$8,0)),'Payer Participation Data'!$B$10:$B$59,$C302,'Payer Participation Data'!$C$10:$C$59,$D302)),"-",SUMIFS(INDEX('Payer Participation Data'!$F$10:$BM$59,0,MATCH(CONCATENATE($J302,M$6),'Payer Participation Data'!$F$8:$BM$8,0)),'Payer Participation Data'!$B$10:$B$59,$C302,'Payer Participation Data'!$C$10:$C$59,$D302))</f>
        <v>0</v>
      </c>
      <c r="N302" s="105"/>
    </row>
    <row r="303" spans="2:14" outlineLevel="1" x14ac:dyDescent="0.35">
      <c r="B303" s="124" t="s">
        <v>80</v>
      </c>
      <c r="C303" s="157" t="str">
        <f>IF(ISBLANK('Payer Participation Data'!$B$24),"-",'Payer Participation Data'!$B$24)</f>
        <v>-</v>
      </c>
      <c r="D303" s="157" t="str">
        <f>IF(ISBLANK('Payer Participation Data'!$C$24),"-",'Payer Participation Data'!$C$24)</f>
        <v>-</v>
      </c>
      <c r="E303" s="157" t="str">
        <f>IF(ISBLANK('Payer Participation Data'!$D$24),"-",'Payer Participation Data'!$D$24)</f>
        <v>-</v>
      </c>
      <c r="F303" s="157" t="str">
        <f>IF(ISBLANK('Payer Participation Data'!$E$24),"-",'Payer Participation Data'!$E$24)</f>
        <v>-</v>
      </c>
      <c r="G303" s="102">
        <v>1</v>
      </c>
      <c r="H303" s="102">
        <v>4</v>
      </c>
      <c r="I303" s="102">
        <v>5</v>
      </c>
      <c r="J303" s="102" t="str">
        <f t="shared" ref="J303:J306" si="18">CONCATENATE(H303,I303,G303)</f>
        <v>451</v>
      </c>
      <c r="K303" s="102" t="s">
        <v>30</v>
      </c>
      <c r="L303" s="224">
        <f>IF(ISNA(SUMIFS(INDEX('Payer Participation Data'!$F$10:$BM$59,0,MATCH(CONCATENATE($J303,L$6),'Payer Participation Data'!$F$8:$BM$8,0)),'Payer Participation Data'!$B$10:$B$59,$C303,'Payer Participation Data'!$C$10:$C$59,$D303)),"-",SUMIFS(INDEX('Payer Participation Data'!$F$10:$BM$59,0,MATCH(CONCATENATE($J303,L$6),'Payer Participation Data'!$F$8:$BM$8,0)),'Payer Participation Data'!$B$10:$B$59,$C303,'Payer Participation Data'!$C$10:$C$59,$D303))</f>
        <v>0</v>
      </c>
      <c r="M303" s="225">
        <f>IF(ISNA(SUMIFS(INDEX('Payer Participation Data'!$F$10:$BM$59,0,MATCH(CONCATENATE($J303,M$6),'Payer Participation Data'!$F$8:$BM$8,0)),'Payer Participation Data'!$B$10:$B$59,$C303,'Payer Participation Data'!$C$10:$C$59,$D303)),"-",SUMIFS(INDEX('Payer Participation Data'!$F$10:$BM$59,0,MATCH(CONCATENATE($J303,M$6),'Payer Participation Data'!$F$8:$BM$8,0)),'Payer Participation Data'!$B$10:$B$59,$C303,'Payer Participation Data'!$C$10:$C$59,$D303))</f>
        <v>0</v>
      </c>
      <c r="N303" s="105"/>
    </row>
    <row r="304" spans="2:14" outlineLevel="1" x14ac:dyDescent="0.35">
      <c r="B304" s="126" t="s">
        <v>80</v>
      </c>
      <c r="C304" s="169" t="str">
        <f>IF(ISBLANK('Payer Participation Data'!$B$24),"-",'Payer Participation Data'!$B$24)</f>
        <v>-</v>
      </c>
      <c r="D304" s="169" t="str">
        <f>IF(ISBLANK('Payer Participation Data'!$C$24),"-",'Payer Participation Data'!$C$24)</f>
        <v>-</v>
      </c>
      <c r="E304" s="169" t="str">
        <f>IF(ISBLANK('Payer Participation Data'!$D$24),"-",'Payer Participation Data'!$D$24)</f>
        <v>-</v>
      </c>
      <c r="F304" s="169" t="str">
        <f>IF(ISBLANK('Payer Participation Data'!$E$24),"-",'Payer Participation Data'!$E$24)</f>
        <v>-</v>
      </c>
      <c r="G304" s="104">
        <v>2</v>
      </c>
      <c r="H304" s="104">
        <v>4</v>
      </c>
      <c r="I304" s="104">
        <v>5</v>
      </c>
      <c r="J304" s="104" t="str">
        <f t="shared" si="18"/>
        <v>452</v>
      </c>
      <c r="K304" s="104" t="s">
        <v>30</v>
      </c>
      <c r="L304" s="222">
        <f>IF(ISNA(SUMIFS(INDEX('Payer Participation Data'!$F$10:$BM$59,0,MATCH(CONCATENATE($J304,L$6),'Payer Participation Data'!$F$8:$BM$8,0)),'Payer Participation Data'!$B$10:$B$59,$C304,'Payer Participation Data'!$C$10:$C$59,$D304)),"-",SUMIFS(INDEX('Payer Participation Data'!$F$10:$BM$59,0,MATCH(CONCATENATE($J304,L$6),'Payer Participation Data'!$F$8:$BM$8,0)),'Payer Participation Data'!$B$10:$B$59,$C304,'Payer Participation Data'!$C$10:$C$59,$D304))</f>
        <v>0</v>
      </c>
      <c r="M304" s="223">
        <f>IF(ISNA(SUMIFS(INDEX('Payer Participation Data'!$F$10:$BM$59,0,MATCH(CONCATENATE($J304,M$6),'Payer Participation Data'!$F$8:$BM$8,0)),'Payer Participation Data'!$B$10:$B$59,$C304,'Payer Participation Data'!$C$10:$C$59,$D304)),"-",SUMIFS(INDEX('Payer Participation Data'!$F$10:$BM$59,0,MATCH(CONCATENATE($J304,M$6),'Payer Participation Data'!$F$8:$BM$8,0)),'Payer Participation Data'!$B$10:$B$59,$C304,'Payer Participation Data'!$C$10:$C$59,$D304))</f>
        <v>0</v>
      </c>
      <c r="N304" s="105"/>
    </row>
    <row r="305" spans="2:14" outlineLevel="1" x14ac:dyDescent="0.35">
      <c r="B305" s="124" t="s">
        <v>80</v>
      </c>
      <c r="C305" s="157" t="str">
        <f>IF(ISBLANK('Payer Participation Data'!$B$24),"-",'Payer Participation Data'!$B$24)</f>
        <v>-</v>
      </c>
      <c r="D305" s="157" t="str">
        <f>IF(ISBLANK('Payer Participation Data'!$C$24),"-",'Payer Participation Data'!$C$24)</f>
        <v>-</v>
      </c>
      <c r="E305" s="157" t="str">
        <f>IF(ISBLANK('Payer Participation Data'!$D$24),"-",'Payer Participation Data'!$D$24)</f>
        <v>-</v>
      </c>
      <c r="F305" s="157" t="str">
        <f>IF(ISBLANK('Payer Participation Data'!$E$24),"-",'Payer Participation Data'!$E$24)</f>
        <v>-</v>
      </c>
      <c r="G305" s="102">
        <v>3</v>
      </c>
      <c r="H305" s="102">
        <v>4</v>
      </c>
      <c r="I305" s="102">
        <v>5</v>
      </c>
      <c r="J305" s="102" t="str">
        <f t="shared" si="18"/>
        <v>453</v>
      </c>
      <c r="K305" s="102" t="s">
        <v>30</v>
      </c>
      <c r="L305" s="224">
        <f>IF(ISNA(SUMIFS(INDEX('Payer Participation Data'!$F$10:$BM$59,0,MATCH(CONCATENATE($J305,L$6),'Payer Participation Data'!$F$8:$BM$8,0)),'Payer Participation Data'!$B$10:$B$59,$C305,'Payer Participation Data'!$C$10:$C$59,$D305)),"-",SUMIFS(INDEX('Payer Participation Data'!$F$10:$BM$59,0,MATCH(CONCATENATE($J305,L$6),'Payer Participation Data'!$F$8:$BM$8,0)),'Payer Participation Data'!$B$10:$B$59,$C305,'Payer Participation Data'!$C$10:$C$59,$D305))</f>
        <v>0</v>
      </c>
      <c r="M305" s="225">
        <f>IF(ISNA(SUMIFS(INDEX('Payer Participation Data'!$F$10:$BM$59,0,MATCH(CONCATENATE($J305,M$6),'Payer Participation Data'!$F$8:$BM$8,0)),'Payer Participation Data'!$B$10:$B$59,$C305,'Payer Participation Data'!$C$10:$C$59,$D305)),"-",SUMIFS(INDEX('Payer Participation Data'!$F$10:$BM$59,0,MATCH(CONCATENATE($J305,M$6),'Payer Participation Data'!$F$8:$BM$8,0)),'Payer Participation Data'!$B$10:$B$59,$C305,'Payer Participation Data'!$C$10:$C$59,$D305))</f>
        <v>0</v>
      </c>
      <c r="N305" s="105"/>
    </row>
    <row r="306" spans="2:14" outlineLevel="1" x14ac:dyDescent="0.35">
      <c r="B306" s="126" t="s">
        <v>80</v>
      </c>
      <c r="C306" s="169" t="str">
        <f>IF(ISBLANK('Payer Participation Data'!$B$24),"-",'Payer Participation Data'!$B$24)</f>
        <v>-</v>
      </c>
      <c r="D306" s="169" t="str">
        <f>IF(ISBLANK('Payer Participation Data'!$C$24),"-",'Payer Participation Data'!$C$24)</f>
        <v>-</v>
      </c>
      <c r="E306" s="169" t="str">
        <f>IF(ISBLANK('Payer Participation Data'!$D$24),"-",'Payer Participation Data'!$D$24)</f>
        <v>-</v>
      </c>
      <c r="F306" s="169" t="str">
        <f>IF(ISBLANK('Payer Participation Data'!$E$24),"-",'Payer Participation Data'!$E$24)</f>
        <v>-</v>
      </c>
      <c r="G306" s="104">
        <v>4</v>
      </c>
      <c r="H306" s="104">
        <v>4</v>
      </c>
      <c r="I306" s="104">
        <v>5</v>
      </c>
      <c r="J306" s="104" t="str">
        <f t="shared" si="18"/>
        <v>454</v>
      </c>
      <c r="K306" s="104" t="s">
        <v>30</v>
      </c>
      <c r="L306" s="222">
        <f>IF(ISNA(SUMIFS(INDEX('Payer Participation Data'!$F$10:$BM$59,0,MATCH(CONCATENATE($J306,L$6),'Payer Participation Data'!$F$8:$BM$8,0)),'Payer Participation Data'!$B$10:$B$59,$C306,'Payer Participation Data'!$C$10:$C$59,$D306)),"-",SUMIFS(INDEX('Payer Participation Data'!$F$10:$BM$59,0,MATCH(CONCATENATE($J306,L$6),'Payer Participation Data'!$F$8:$BM$8,0)),'Payer Participation Data'!$B$10:$B$59,$C306,'Payer Participation Data'!$C$10:$C$59,$D306))</f>
        <v>0</v>
      </c>
      <c r="M306" s="223">
        <f>IF(ISNA(SUMIFS(INDEX('Payer Participation Data'!$F$10:$BM$59,0,MATCH(CONCATENATE($J306,M$6),'Payer Participation Data'!$F$8:$BM$8,0)),'Payer Participation Data'!$B$10:$B$59,$C306,'Payer Participation Data'!$C$10:$C$59,$D306)),"-",SUMIFS(INDEX('Payer Participation Data'!$F$10:$BM$59,0,MATCH(CONCATENATE($J306,M$6),'Payer Participation Data'!$F$8:$BM$8,0)),'Payer Participation Data'!$B$10:$B$59,$C306,'Payer Participation Data'!$C$10:$C$59,$D306))</f>
        <v>0</v>
      </c>
      <c r="N306" s="105"/>
    </row>
    <row r="307" spans="2:14" outlineLevel="1" x14ac:dyDescent="0.35">
      <c r="B307" s="124" t="s">
        <v>80</v>
      </c>
      <c r="C307" s="157" t="str">
        <f>IF(ISBLANK('Payer Participation Data'!$B$25),"-",'Payer Participation Data'!$B$25)</f>
        <v>-</v>
      </c>
      <c r="D307" s="157" t="str">
        <f>IF(ISBLANK('Payer Participation Data'!$C$25),"-",'Payer Participation Data'!$C$25)</f>
        <v>-</v>
      </c>
      <c r="E307" s="157" t="str">
        <f>IF(ISBLANK('Payer Participation Data'!$D$25),"-",'Payer Participation Data'!$D$25)</f>
        <v>-</v>
      </c>
      <c r="F307" s="157" t="str">
        <f>IF(ISBLANK('Payer Participation Data'!$E$25),"-",'Payer Participation Data'!$E$25)</f>
        <v>-</v>
      </c>
      <c r="G307" s="102">
        <v>1</v>
      </c>
      <c r="H307" s="102" t="s">
        <v>64</v>
      </c>
      <c r="I307" s="102" t="s">
        <v>64</v>
      </c>
      <c r="J307" s="102" t="str">
        <f t="shared" si="15"/>
        <v>BaselineBaseline1</v>
      </c>
      <c r="K307" s="102" t="s">
        <v>30</v>
      </c>
      <c r="L307" s="224">
        <f>IF(ISNA(SUMIFS(INDEX('Payer Participation Data'!$F$10:$BM$59,0,MATCH(CONCATENATE($J307,L$6),'Payer Participation Data'!$F$8:$BM$8,0)),'Payer Participation Data'!$B$10:$B$59,$C307,'Payer Participation Data'!$C$10:$C$59,$D307)),"-",SUMIFS(INDEX('Payer Participation Data'!$F$10:$BM$59,0,MATCH(CONCATENATE($J307,L$6),'Payer Participation Data'!$F$8:$BM$8,0)),'Payer Participation Data'!$B$10:$B$59,$C307,'Payer Participation Data'!$C$10:$C$59,$D307))</f>
        <v>0</v>
      </c>
      <c r="M307" s="225">
        <f>IF(ISNA(SUMIFS(INDEX('Payer Participation Data'!$F$10:$BM$59,0,MATCH(CONCATENATE($J307,M$6),'Payer Participation Data'!$F$8:$BM$8,0)),'Payer Participation Data'!$B$10:$B$59,$C307,'Payer Participation Data'!$C$10:$C$59,$D307)),"-",SUMIFS(INDEX('Payer Participation Data'!$F$10:$BM$59,0,MATCH(CONCATENATE($J307,M$6),'Payer Participation Data'!$F$8:$BM$8,0)),'Payer Participation Data'!$B$10:$B$59,$C307,'Payer Participation Data'!$C$10:$C$59,$D307))</f>
        <v>0</v>
      </c>
      <c r="N307" s="103"/>
    </row>
    <row r="308" spans="2:14" outlineLevel="1" x14ac:dyDescent="0.35">
      <c r="B308" s="126" t="s">
        <v>80</v>
      </c>
      <c r="C308" s="169" t="str">
        <f>IF(ISBLANK('Payer Participation Data'!$B$25),"-",'Payer Participation Data'!$B$25)</f>
        <v>-</v>
      </c>
      <c r="D308" s="169" t="str">
        <f>IF(ISBLANK('Payer Participation Data'!$C$25),"-",'Payer Participation Data'!$C$25)</f>
        <v>-</v>
      </c>
      <c r="E308" s="169" t="str">
        <f>IF(ISBLANK('Payer Participation Data'!$D$25),"-",'Payer Participation Data'!$D$25)</f>
        <v>-</v>
      </c>
      <c r="F308" s="169" t="str">
        <f>IF(ISBLANK('Payer Participation Data'!$E$25),"-",'Payer Participation Data'!$E$25)</f>
        <v>-</v>
      </c>
      <c r="G308" s="104">
        <v>2</v>
      </c>
      <c r="H308" s="104" t="s">
        <v>64</v>
      </c>
      <c r="I308" s="104" t="s">
        <v>64</v>
      </c>
      <c r="J308" s="104" t="str">
        <f t="shared" si="15"/>
        <v>BaselineBaseline2</v>
      </c>
      <c r="K308" s="104" t="s">
        <v>30</v>
      </c>
      <c r="L308" s="222">
        <f>IF(ISNA(SUMIFS(INDEX('Payer Participation Data'!$F$10:$BM$59,0,MATCH(CONCATENATE($J308,L$6),'Payer Participation Data'!$F$8:$BM$8,0)),'Payer Participation Data'!$B$10:$B$59,$C308,'Payer Participation Data'!$C$10:$C$59,$D308)),"-",SUMIFS(INDEX('Payer Participation Data'!$F$10:$BM$59,0,MATCH(CONCATENATE($J308,L$6),'Payer Participation Data'!$F$8:$BM$8,0)),'Payer Participation Data'!$B$10:$B$59,$C308,'Payer Participation Data'!$C$10:$C$59,$D308))</f>
        <v>0</v>
      </c>
      <c r="M308" s="223">
        <f>IF(ISNA(SUMIFS(INDEX('Payer Participation Data'!$F$10:$BM$59,0,MATCH(CONCATENATE($J308,M$6),'Payer Participation Data'!$F$8:$BM$8,0)),'Payer Participation Data'!$B$10:$B$59,$C308,'Payer Participation Data'!$C$10:$C$59,$D308)),"-",SUMIFS(INDEX('Payer Participation Data'!$F$10:$BM$59,0,MATCH(CONCATENATE($J308,M$6),'Payer Participation Data'!$F$8:$BM$8,0)),'Payer Participation Data'!$B$10:$B$59,$C308,'Payer Participation Data'!$C$10:$C$59,$D308))</f>
        <v>0</v>
      </c>
      <c r="N308" s="105"/>
    </row>
    <row r="309" spans="2:14" outlineLevel="1" x14ac:dyDescent="0.35">
      <c r="B309" s="124" t="s">
        <v>80</v>
      </c>
      <c r="C309" s="157" t="str">
        <f>IF(ISBLANK('Payer Participation Data'!$B$25),"-",'Payer Participation Data'!$B$25)</f>
        <v>-</v>
      </c>
      <c r="D309" s="157" t="str">
        <f>IF(ISBLANK('Payer Participation Data'!$C$25),"-",'Payer Participation Data'!$C$25)</f>
        <v>-</v>
      </c>
      <c r="E309" s="157" t="str">
        <f>IF(ISBLANK('Payer Participation Data'!$D$25),"-",'Payer Participation Data'!$D$25)</f>
        <v>-</v>
      </c>
      <c r="F309" s="157" t="str">
        <f>IF(ISBLANK('Payer Participation Data'!$E$25),"-",'Payer Participation Data'!$E$25)</f>
        <v>-</v>
      </c>
      <c r="G309" s="102">
        <v>3</v>
      </c>
      <c r="H309" s="102" t="s">
        <v>64</v>
      </c>
      <c r="I309" s="102" t="s">
        <v>64</v>
      </c>
      <c r="J309" s="102" t="str">
        <f t="shared" si="15"/>
        <v>BaselineBaseline3</v>
      </c>
      <c r="K309" s="102" t="s">
        <v>30</v>
      </c>
      <c r="L309" s="224">
        <f>IF(ISNA(SUMIFS(INDEX('Payer Participation Data'!$F$10:$BM$59,0,MATCH(CONCATENATE($J309,L$6),'Payer Participation Data'!$F$8:$BM$8,0)),'Payer Participation Data'!$B$10:$B$59,$C309,'Payer Participation Data'!$C$10:$C$59,$D309)),"-",SUMIFS(INDEX('Payer Participation Data'!$F$10:$BM$59,0,MATCH(CONCATENATE($J309,L$6),'Payer Participation Data'!$F$8:$BM$8,0)),'Payer Participation Data'!$B$10:$B$59,$C309,'Payer Participation Data'!$C$10:$C$59,$D309))</f>
        <v>0</v>
      </c>
      <c r="M309" s="225">
        <f>IF(ISNA(SUMIFS(INDEX('Payer Participation Data'!$F$10:$BM$59,0,MATCH(CONCATENATE($J309,M$6),'Payer Participation Data'!$F$8:$BM$8,0)),'Payer Participation Data'!$B$10:$B$59,$C309,'Payer Participation Data'!$C$10:$C$59,$D309)),"-",SUMIFS(INDEX('Payer Participation Data'!$F$10:$BM$59,0,MATCH(CONCATENATE($J309,M$6),'Payer Participation Data'!$F$8:$BM$8,0)),'Payer Participation Data'!$B$10:$B$59,$C309,'Payer Participation Data'!$C$10:$C$59,$D309))</f>
        <v>0</v>
      </c>
      <c r="N309" s="103"/>
    </row>
    <row r="310" spans="2:14" outlineLevel="1" x14ac:dyDescent="0.35">
      <c r="B310" s="126" t="s">
        <v>80</v>
      </c>
      <c r="C310" s="169" t="str">
        <f>IF(ISBLANK('Payer Participation Data'!$B$25),"-",'Payer Participation Data'!$B$25)</f>
        <v>-</v>
      </c>
      <c r="D310" s="169" t="str">
        <f>IF(ISBLANK('Payer Participation Data'!$C$25),"-",'Payer Participation Data'!$C$25)</f>
        <v>-</v>
      </c>
      <c r="E310" s="169" t="str">
        <f>IF(ISBLANK('Payer Participation Data'!$D$25),"-",'Payer Participation Data'!$D$25)</f>
        <v>-</v>
      </c>
      <c r="F310" s="169" t="str">
        <f>IF(ISBLANK('Payer Participation Data'!$E$25),"-",'Payer Participation Data'!$E$25)</f>
        <v>-</v>
      </c>
      <c r="G310" s="104">
        <v>4</v>
      </c>
      <c r="H310" s="104" t="s">
        <v>64</v>
      </c>
      <c r="I310" s="104" t="s">
        <v>64</v>
      </c>
      <c r="J310" s="104" t="str">
        <f t="shared" si="15"/>
        <v>BaselineBaseline4</v>
      </c>
      <c r="K310" s="104" t="s">
        <v>30</v>
      </c>
      <c r="L310" s="222">
        <f>IF(ISNA(SUMIFS(INDEX('Payer Participation Data'!$F$10:$BM$59,0,MATCH(CONCATENATE($J310,L$6),'Payer Participation Data'!$F$8:$BM$8,0)),'Payer Participation Data'!$B$10:$B$59,$C310,'Payer Participation Data'!$C$10:$C$59,$D310)),"-",SUMIFS(INDEX('Payer Participation Data'!$F$10:$BM$59,0,MATCH(CONCATENATE($J310,L$6),'Payer Participation Data'!$F$8:$BM$8,0)),'Payer Participation Data'!$B$10:$B$59,$C310,'Payer Participation Data'!$C$10:$C$59,$D310))</f>
        <v>0</v>
      </c>
      <c r="M310" s="223">
        <f>IF(ISNA(SUMIFS(INDEX('Payer Participation Data'!$F$10:$BM$59,0,MATCH(CONCATENATE($J310,M$6),'Payer Participation Data'!$F$8:$BM$8,0)),'Payer Participation Data'!$B$10:$B$59,$C310,'Payer Participation Data'!$C$10:$C$59,$D310)),"-",SUMIFS(INDEX('Payer Participation Data'!$F$10:$BM$59,0,MATCH(CONCATENATE($J310,M$6),'Payer Participation Data'!$F$8:$BM$8,0)),'Payer Participation Data'!$B$10:$B$59,$C310,'Payer Participation Data'!$C$10:$C$59,$D310))</f>
        <v>0</v>
      </c>
      <c r="N310" s="105"/>
    </row>
    <row r="311" spans="2:14" outlineLevel="1" x14ac:dyDescent="0.35">
      <c r="B311" s="124" t="s">
        <v>80</v>
      </c>
      <c r="C311" s="157" t="str">
        <f>IF(ISBLANK('Payer Participation Data'!$B$25),"-",'Payer Participation Data'!$B$25)</f>
        <v>-</v>
      </c>
      <c r="D311" s="157" t="str">
        <f>IF(ISBLANK('Payer Participation Data'!$C$25),"-",'Payer Participation Data'!$C$25)</f>
        <v>-</v>
      </c>
      <c r="E311" s="157" t="str">
        <f>IF(ISBLANK('Payer Participation Data'!$D$25),"-",'Payer Participation Data'!$D$25)</f>
        <v>-</v>
      </c>
      <c r="F311" s="157" t="str">
        <f>IF(ISBLANK('Payer Participation Data'!$E$25),"-",'Payer Participation Data'!$E$25)</f>
        <v>-</v>
      </c>
      <c r="G311" s="102">
        <v>1</v>
      </c>
      <c r="H311" s="102">
        <v>1</v>
      </c>
      <c r="I311" s="102">
        <v>5</v>
      </c>
      <c r="J311" s="102" t="str">
        <f t="shared" si="15"/>
        <v>151</v>
      </c>
      <c r="K311" s="102" t="s">
        <v>30</v>
      </c>
      <c r="L311" s="224">
        <f>IF(ISNA(SUMIFS(INDEX('Payer Participation Data'!$F$10:$BM$59,0,MATCH(CONCATENATE($J311,L$6),'Payer Participation Data'!$F$8:$BM$8,0)),'Payer Participation Data'!$B$10:$B$59,$C311,'Payer Participation Data'!$C$10:$C$59,$D311)),"-",SUMIFS(INDEX('Payer Participation Data'!$F$10:$BM$59,0,MATCH(CONCATENATE($J311,L$6),'Payer Participation Data'!$F$8:$BM$8,0)),'Payer Participation Data'!$B$10:$B$59,$C311,'Payer Participation Data'!$C$10:$C$59,$D311))</f>
        <v>0</v>
      </c>
      <c r="M311" s="225">
        <f>IF(ISNA(SUMIFS(INDEX('Payer Participation Data'!$F$10:$BM$59,0,MATCH(CONCATENATE($J311,M$6),'Payer Participation Data'!$F$8:$BM$8,0)),'Payer Participation Data'!$B$10:$B$59,$C311,'Payer Participation Data'!$C$10:$C$59,$D311)),"-",SUMIFS(INDEX('Payer Participation Data'!$F$10:$BM$59,0,MATCH(CONCATENATE($J311,M$6),'Payer Participation Data'!$F$8:$BM$8,0)),'Payer Participation Data'!$B$10:$B$59,$C311,'Payer Participation Data'!$C$10:$C$59,$D311))</f>
        <v>0</v>
      </c>
      <c r="N311" s="103"/>
    </row>
    <row r="312" spans="2:14" outlineLevel="1" x14ac:dyDescent="0.35">
      <c r="B312" s="126" t="s">
        <v>80</v>
      </c>
      <c r="C312" s="169" t="str">
        <f>IF(ISBLANK('Payer Participation Data'!$B$25),"-",'Payer Participation Data'!$B$25)</f>
        <v>-</v>
      </c>
      <c r="D312" s="169" t="str">
        <f>IF(ISBLANK('Payer Participation Data'!$C$25),"-",'Payer Participation Data'!$C$25)</f>
        <v>-</v>
      </c>
      <c r="E312" s="169" t="str">
        <f>IF(ISBLANK('Payer Participation Data'!$D$25),"-",'Payer Participation Data'!$D$25)</f>
        <v>-</v>
      </c>
      <c r="F312" s="169" t="str">
        <f>IF(ISBLANK('Payer Participation Data'!$E$25),"-",'Payer Participation Data'!$E$25)</f>
        <v>-</v>
      </c>
      <c r="G312" s="104">
        <v>2</v>
      </c>
      <c r="H312" s="104">
        <v>1</v>
      </c>
      <c r="I312" s="104">
        <v>5</v>
      </c>
      <c r="J312" s="104" t="str">
        <f t="shared" si="15"/>
        <v>152</v>
      </c>
      <c r="K312" s="104" t="s">
        <v>30</v>
      </c>
      <c r="L312" s="222">
        <f>IF(ISNA(SUMIFS(INDEX('Payer Participation Data'!$F$10:$BM$59,0,MATCH(CONCATENATE($J312,L$6),'Payer Participation Data'!$F$8:$BM$8,0)),'Payer Participation Data'!$B$10:$B$59,$C312,'Payer Participation Data'!$C$10:$C$59,$D312)),"-",SUMIFS(INDEX('Payer Participation Data'!$F$10:$BM$59,0,MATCH(CONCATENATE($J312,L$6),'Payer Participation Data'!$F$8:$BM$8,0)),'Payer Participation Data'!$B$10:$B$59,$C312,'Payer Participation Data'!$C$10:$C$59,$D312))</f>
        <v>0</v>
      </c>
      <c r="M312" s="223">
        <f>IF(ISNA(SUMIFS(INDEX('Payer Participation Data'!$F$10:$BM$59,0,MATCH(CONCATENATE($J312,M$6),'Payer Participation Data'!$F$8:$BM$8,0)),'Payer Participation Data'!$B$10:$B$59,$C312,'Payer Participation Data'!$C$10:$C$59,$D312)),"-",SUMIFS(INDEX('Payer Participation Data'!$F$10:$BM$59,0,MATCH(CONCATENATE($J312,M$6),'Payer Participation Data'!$F$8:$BM$8,0)),'Payer Participation Data'!$B$10:$B$59,$C312,'Payer Participation Data'!$C$10:$C$59,$D312))</f>
        <v>0</v>
      </c>
      <c r="N312" s="105"/>
    </row>
    <row r="313" spans="2:14" outlineLevel="1" x14ac:dyDescent="0.35">
      <c r="B313" s="124" t="s">
        <v>80</v>
      </c>
      <c r="C313" s="157" t="str">
        <f>IF(ISBLANK('Payer Participation Data'!$B$25),"-",'Payer Participation Data'!$B$25)</f>
        <v>-</v>
      </c>
      <c r="D313" s="157" t="str">
        <f>IF(ISBLANK('Payer Participation Data'!$C$25),"-",'Payer Participation Data'!$C$25)</f>
        <v>-</v>
      </c>
      <c r="E313" s="157" t="str">
        <f>IF(ISBLANK('Payer Participation Data'!$D$25),"-",'Payer Participation Data'!$D$25)</f>
        <v>-</v>
      </c>
      <c r="F313" s="157" t="str">
        <f>IF(ISBLANK('Payer Participation Data'!$E$25),"-",'Payer Participation Data'!$E$25)</f>
        <v>-</v>
      </c>
      <c r="G313" s="102">
        <v>3</v>
      </c>
      <c r="H313" s="102">
        <v>1</v>
      </c>
      <c r="I313" s="102">
        <v>5</v>
      </c>
      <c r="J313" s="102" t="str">
        <f t="shared" si="15"/>
        <v>153</v>
      </c>
      <c r="K313" s="102" t="s">
        <v>30</v>
      </c>
      <c r="L313" s="224">
        <f>IF(ISNA(SUMIFS(INDEX('Payer Participation Data'!$F$10:$BM$59,0,MATCH(CONCATENATE($J313,L$6),'Payer Participation Data'!$F$8:$BM$8,0)),'Payer Participation Data'!$B$10:$B$59,$C313,'Payer Participation Data'!$C$10:$C$59,$D313)),"-",SUMIFS(INDEX('Payer Participation Data'!$F$10:$BM$59,0,MATCH(CONCATENATE($J313,L$6),'Payer Participation Data'!$F$8:$BM$8,0)),'Payer Participation Data'!$B$10:$B$59,$C313,'Payer Participation Data'!$C$10:$C$59,$D313))</f>
        <v>0</v>
      </c>
      <c r="M313" s="225">
        <f>IF(ISNA(SUMIFS(INDEX('Payer Participation Data'!$F$10:$BM$59,0,MATCH(CONCATENATE($J313,M$6),'Payer Participation Data'!$F$8:$BM$8,0)),'Payer Participation Data'!$B$10:$B$59,$C313,'Payer Participation Data'!$C$10:$C$59,$D313)),"-",SUMIFS(INDEX('Payer Participation Data'!$F$10:$BM$59,0,MATCH(CONCATENATE($J313,M$6),'Payer Participation Data'!$F$8:$BM$8,0)),'Payer Participation Data'!$B$10:$B$59,$C313,'Payer Participation Data'!$C$10:$C$59,$D313))</f>
        <v>0</v>
      </c>
      <c r="N313" s="103"/>
    </row>
    <row r="314" spans="2:14" outlineLevel="1" x14ac:dyDescent="0.35">
      <c r="B314" s="126" t="s">
        <v>80</v>
      </c>
      <c r="C314" s="169" t="str">
        <f>IF(ISBLANK('Payer Participation Data'!$B$25),"-",'Payer Participation Data'!$B$25)</f>
        <v>-</v>
      </c>
      <c r="D314" s="169" t="str">
        <f>IF(ISBLANK('Payer Participation Data'!$C$25),"-",'Payer Participation Data'!$C$25)</f>
        <v>-</v>
      </c>
      <c r="E314" s="169" t="str">
        <f>IF(ISBLANK('Payer Participation Data'!$D$25),"-",'Payer Participation Data'!$D$25)</f>
        <v>-</v>
      </c>
      <c r="F314" s="169" t="str">
        <f>IF(ISBLANK('Payer Participation Data'!$E$25),"-",'Payer Participation Data'!$E$25)</f>
        <v>-</v>
      </c>
      <c r="G314" s="104">
        <v>4</v>
      </c>
      <c r="H314" s="104">
        <v>1</v>
      </c>
      <c r="I314" s="104">
        <v>5</v>
      </c>
      <c r="J314" s="104" t="str">
        <f t="shared" si="15"/>
        <v>154</v>
      </c>
      <c r="K314" s="104" t="s">
        <v>30</v>
      </c>
      <c r="L314" s="222">
        <f>IF(ISNA(SUMIFS(INDEX('Payer Participation Data'!$F$10:$BM$59,0,MATCH(CONCATENATE($J314,L$6),'Payer Participation Data'!$F$8:$BM$8,0)),'Payer Participation Data'!$B$10:$B$59,$C314,'Payer Participation Data'!$C$10:$C$59,$D314)),"-",SUMIFS(INDEX('Payer Participation Data'!$F$10:$BM$59,0,MATCH(CONCATENATE($J314,L$6),'Payer Participation Data'!$F$8:$BM$8,0)),'Payer Participation Data'!$B$10:$B$59,$C314,'Payer Participation Data'!$C$10:$C$59,$D314))</f>
        <v>0</v>
      </c>
      <c r="M314" s="223">
        <f>IF(ISNA(SUMIFS(INDEX('Payer Participation Data'!$F$10:$BM$59,0,MATCH(CONCATENATE($J314,M$6),'Payer Participation Data'!$F$8:$BM$8,0)),'Payer Participation Data'!$B$10:$B$59,$C314,'Payer Participation Data'!$C$10:$C$59,$D314)),"-",SUMIFS(INDEX('Payer Participation Data'!$F$10:$BM$59,0,MATCH(CONCATENATE($J314,M$6),'Payer Participation Data'!$F$8:$BM$8,0)),'Payer Participation Data'!$B$10:$B$59,$C314,'Payer Participation Data'!$C$10:$C$59,$D314))</f>
        <v>0</v>
      </c>
      <c r="N314" s="105"/>
    </row>
    <row r="315" spans="2:14" outlineLevel="1" x14ac:dyDescent="0.35">
      <c r="B315" s="124" t="s">
        <v>80</v>
      </c>
      <c r="C315" s="157" t="str">
        <f>IF(ISBLANK('Payer Participation Data'!$B$25),"-",'Payer Participation Data'!$B$25)</f>
        <v>-</v>
      </c>
      <c r="D315" s="157" t="str">
        <f>IF(ISBLANK('Payer Participation Data'!$C$25),"-",'Payer Participation Data'!$C$25)</f>
        <v>-</v>
      </c>
      <c r="E315" s="157" t="str">
        <f>IF(ISBLANK('Payer Participation Data'!$D$25),"-",'Payer Participation Data'!$D$25)</f>
        <v>-</v>
      </c>
      <c r="F315" s="157" t="str">
        <f>IF(ISBLANK('Payer Participation Data'!$E$25),"-",'Payer Participation Data'!$E$25)</f>
        <v>-</v>
      </c>
      <c r="G315" s="102">
        <v>1</v>
      </c>
      <c r="H315" s="102">
        <v>2</v>
      </c>
      <c r="I315" s="102">
        <v>5</v>
      </c>
      <c r="J315" s="102" t="str">
        <f t="shared" si="15"/>
        <v>251</v>
      </c>
      <c r="K315" s="102" t="s">
        <v>30</v>
      </c>
      <c r="L315" s="224">
        <f>IF(ISNA(SUMIFS(INDEX('Payer Participation Data'!$F$10:$BM$59,0,MATCH(CONCATENATE($J315,L$6),'Payer Participation Data'!$F$8:$BM$8,0)),'Payer Participation Data'!$B$10:$B$59,$C315,'Payer Participation Data'!$C$10:$C$59,$D315)),"-",SUMIFS(INDEX('Payer Participation Data'!$F$10:$BM$59,0,MATCH(CONCATENATE($J315,L$6),'Payer Participation Data'!$F$8:$BM$8,0)),'Payer Participation Data'!$B$10:$B$59,$C315,'Payer Participation Data'!$C$10:$C$59,$D315))</f>
        <v>0</v>
      </c>
      <c r="M315" s="225">
        <f>IF(ISNA(SUMIFS(INDEX('Payer Participation Data'!$F$10:$BM$59,0,MATCH(CONCATENATE($J315,M$6),'Payer Participation Data'!$F$8:$BM$8,0)),'Payer Participation Data'!$B$10:$B$59,$C315,'Payer Participation Data'!$C$10:$C$59,$D315)),"-",SUMIFS(INDEX('Payer Participation Data'!$F$10:$BM$59,0,MATCH(CONCATENATE($J315,M$6),'Payer Participation Data'!$F$8:$BM$8,0)),'Payer Participation Data'!$B$10:$B$59,$C315,'Payer Participation Data'!$C$10:$C$59,$D315))</f>
        <v>0</v>
      </c>
      <c r="N315" s="103"/>
    </row>
    <row r="316" spans="2:14" outlineLevel="1" x14ac:dyDescent="0.35">
      <c r="B316" s="126" t="s">
        <v>80</v>
      </c>
      <c r="C316" s="169" t="str">
        <f>IF(ISBLANK('Payer Participation Data'!$B$25),"-",'Payer Participation Data'!$B$25)</f>
        <v>-</v>
      </c>
      <c r="D316" s="169" t="str">
        <f>IF(ISBLANK('Payer Participation Data'!$C$25),"-",'Payer Participation Data'!$C$25)</f>
        <v>-</v>
      </c>
      <c r="E316" s="169" t="str">
        <f>IF(ISBLANK('Payer Participation Data'!$D$25),"-",'Payer Participation Data'!$D$25)</f>
        <v>-</v>
      </c>
      <c r="F316" s="169" t="str">
        <f>IF(ISBLANK('Payer Participation Data'!$E$25),"-",'Payer Participation Data'!$E$25)</f>
        <v>-</v>
      </c>
      <c r="G316" s="104">
        <v>2</v>
      </c>
      <c r="H316" s="104">
        <v>2</v>
      </c>
      <c r="I316" s="104">
        <v>5</v>
      </c>
      <c r="J316" s="104" t="str">
        <f t="shared" si="15"/>
        <v>252</v>
      </c>
      <c r="K316" s="104" t="s">
        <v>30</v>
      </c>
      <c r="L316" s="222">
        <f>IF(ISNA(SUMIFS(INDEX('Payer Participation Data'!$F$10:$BM$59,0,MATCH(CONCATENATE($J316,L$6),'Payer Participation Data'!$F$8:$BM$8,0)),'Payer Participation Data'!$B$10:$B$59,$C316,'Payer Participation Data'!$C$10:$C$59,$D316)),"-",SUMIFS(INDEX('Payer Participation Data'!$F$10:$BM$59,0,MATCH(CONCATENATE($J316,L$6),'Payer Participation Data'!$F$8:$BM$8,0)),'Payer Participation Data'!$B$10:$B$59,$C316,'Payer Participation Data'!$C$10:$C$59,$D316))</f>
        <v>0</v>
      </c>
      <c r="M316" s="223">
        <f>IF(ISNA(SUMIFS(INDEX('Payer Participation Data'!$F$10:$BM$59,0,MATCH(CONCATENATE($J316,M$6),'Payer Participation Data'!$F$8:$BM$8,0)),'Payer Participation Data'!$B$10:$B$59,$C316,'Payer Participation Data'!$C$10:$C$59,$D316)),"-",SUMIFS(INDEX('Payer Participation Data'!$F$10:$BM$59,0,MATCH(CONCATENATE($J316,M$6),'Payer Participation Data'!$F$8:$BM$8,0)),'Payer Participation Data'!$B$10:$B$59,$C316,'Payer Participation Data'!$C$10:$C$59,$D316))</f>
        <v>0</v>
      </c>
      <c r="N316" s="105"/>
    </row>
    <row r="317" spans="2:14" outlineLevel="1" x14ac:dyDescent="0.35">
      <c r="B317" s="124" t="s">
        <v>80</v>
      </c>
      <c r="C317" s="157" t="str">
        <f>IF(ISBLANK('Payer Participation Data'!$B$25),"-",'Payer Participation Data'!$B$25)</f>
        <v>-</v>
      </c>
      <c r="D317" s="157" t="str">
        <f>IF(ISBLANK('Payer Participation Data'!$C$25),"-",'Payer Participation Data'!$C$25)</f>
        <v>-</v>
      </c>
      <c r="E317" s="157" t="str">
        <f>IF(ISBLANK('Payer Participation Data'!$D$25),"-",'Payer Participation Data'!$D$25)</f>
        <v>-</v>
      </c>
      <c r="F317" s="157" t="str">
        <f>IF(ISBLANK('Payer Participation Data'!$E$25),"-",'Payer Participation Data'!$E$25)</f>
        <v>-</v>
      </c>
      <c r="G317" s="102">
        <v>3</v>
      </c>
      <c r="H317" s="102">
        <v>2</v>
      </c>
      <c r="I317" s="102">
        <v>5</v>
      </c>
      <c r="J317" s="102" t="str">
        <f t="shared" si="15"/>
        <v>253</v>
      </c>
      <c r="K317" s="102" t="s">
        <v>30</v>
      </c>
      <c r="L317" s="224">
        <f>IF(ISNA(SUMIFS(INDEX('Payer Participation Data'!$F$10:$BM$59,0,MATCH(CONCATENATE($J317,L$6),'Payer Participation Data'!$F$8:$BM$8,0)),'Payer Participation Data'!$B$10:$B$59,$C317,'Payer Participation Data'!$C$10:$C$59,$D317)),"-",SUMIFS(INDEX('Payer Participation Data'!$F$10:$BM$59,0,MATCH(CONCATENATE($J317,L$6),'Payer Participation Data'!$F$8:$BM$8,0)),'Payer Participation Data'!$B$10:$B$59,$C317,'Payer Participation Data'!$C$10:$C$59,$D317))</f>
        <v>0</v>
      </c>
      <c r="M317" s="225">
        <f>IF(ISNA(SUMIFS(INDEX('Payer Participation Data'!$F$10:$BM$59,0,MATCH(CONCATENATE($J317,M$6),'Payer Participation Data'!$F$8:$BM$8,0)),'Payer Participation Data'!$B$10:$B$59,$C317,'Payer Participation Data'!$C$10:$C$59,$D317)),"-",SUMIFS(INDEX('Payer Participation Data'!$F$10:$BM$59,0,MATCH(CONCATENATE($J317,M$6),'Payer Participation Data'!$F$8:$BM$8,0)),'Payer Participation Data'!$B$10:$B$59,$C317,'Payer Participation Data'!$C$10:$C$59,$D317))</f>
        <v>0</v>
      </c>
      <c r="N317" s="103"/>
    </row>
    <row r="318" spans="2:14" outlineLevel="1" x14ac:dyDescent="0.35">
      <c r="B318" s="126" t="s">
        <v>80</v>
      </c>
      <c r="C318" s="169" t="str">
        <f>IF(ISBLANK('Payer Participation Data'!$B$25),"-",'Payer Participation Data'!$B$25)</f>
        <v>-</v>
      </c>
      <c r="D318" s="169" t="str">
        <f>IF(ISBLANK('Payer Participation Data'!$C$25),"-",'Payer Participation Data'!$C$25)</f>
        <v>-</v>
      </c>
      <c r="E318" s="169" t="str">
        <f>IF(ISBLANK('Payer Participation Data'!$D$25),"-",'Payer Participation Data'!$D$25)</f>
        <v>-</v>
      </c>
      <c r="F318" s="169" t="str">
        <f>IF(ISBLANK('Payer Participation Data'!$E$25),"-",'Payer Participation Data'!$E$25)</f>
        <v>-</v>
      </c>
      <c r="G318" s="104">
        <v>4</v>
      </c>
      <c r="H318" s="104">
        <v>2</v>
      </c>
      <c r="I318" s="104">
        <v>5</v>
      </c>
      <c r="J318" s="104" t="str">
        <f t="shared" si="15"/>
        <v>254</v>
      </c>
      <c r="K318" s="104" t="s">
        <v>30</v>
      </c>
      <c r="L318" s="222">
        <f>IF(ISNA(SUMIFS(INDEX('Payer Participation Data'!$F$10:$BM$59,0,MATCH(CONCATENATE($J318,L$6),'Payer Participation Data'!$F$8:$BM$8,0)),'Payer Participation Data'!$B$10:$B$59,$C318,'Payer Participation Data'!$C$10:$C$59,$D318)),"-",SUMIFS(INDEX('Payer Participation Data'!$F$10:$BM$59,0,MATCH(CONCATENATE($J318,L$6),'Payer Participation Data'!$F$8:$BM$8,0)),'Payer Participation Data'!$B$10:$B$59,$C318,'Payer Participation Data'!$C$10:$C$59,$D318))</f>
        <v>0</v>
      </c>
      <c r="M318" s="223">
        <f>IF(ISNA(SUMIFS(INDEX('Payer Participation Data'!$F$10:$BM$59,0,MATCH(CONCATENATE($J318,M$6),'Payer Participation Data'!$F$8:$BM$8,0)),'Payer Participation Data'!$B$10:$B$59,$C318,'Payer Participation Data'!$C$10:$C$59,$D318)),"-",SUMIFS(INDEX('Payer Participation Data'!$F$10:$BM$59,0,MATCH(CONCATENATE($J318,M$6),'Payer Participation Data'!$F$8:$BM$8,0)),'Payer Participation Data'!$B$10:$B$59,$C318,'Payer Participation Data'!$C$10:$C$59,$D318))</f>
        <v>0</v>
      </c>
      <c r="N318" s="105"/>
    </row>
    <row r="319" spans="2:14" outlineLevel="1" x14ac:dyDescent="0.35">
      <c r="B319" s="124" t="s">
        <v>80</v>
      </c>
      <c r="C319" s="157" t="str">
        <f>IF(ISBLANK('Payer Participation Data'!$B$25),"-",'Payer Participation Data'!$B$25)</f>
        <v>-</v>
      </c>
      <c r="D319" s="157" t="str">
        <f>IF(ISBLANK('Payer Participation Data'!$C$25),"-",'Payer Participation Data'!$C$25)</f>
        <v>-</v>
      </c>
      <c r="E319" s="157" t="str">
        <f>IF(ISBLANK('Payer Participation Data'!$D$25),"-",'Payer Participation Data'!$D$25)</f>
        <v>-</v>
      </c>
      <c r="F319" s="157" t="str">
        <f>IF(ISBLANK('Payer Participation Data'!$E$25),"-",'Payer Participation Data'!$E$25)</f>
        <v>-</v>
      </c>
      <c r="G319" s="102">
        <v>1</v>
      </c>
      <c r="H319" s="102">
        <v>3</v>
      </c>
      <c r="I319" s="102">
        <v>5</v>
      </c>
      <c r="J319" s="102" t="str">
        <f t="shared" si="15"/>
        <v>351</v>
      </c>
      <c r="K319" s="102" t="s">
        <v>30</v>
      </c>
      <c r="L319" s="224">
        <f>IF(ISNA(SUMIFS(INDEX('Payer Participation Data'!$F$10:$BM$59,0,MATCH(CONCATENATE($J319,L$6),'Payer Participation Data'!$F$8:$BM$8,0)),'Payer Participation Data'!$B$10:$B$59,$C319,'Payer Participation Data'!$C$10:$C$59,$D319)),"-",SUMIFS(INDEX('Payer Participation Data'!$F$10:$BM$59,0,MATCH(CONCATENATE($J319,L$6),'Payer Participation Data'!$F$8:$BM$8,0)),'Payer Participation Data'!$B$10:$B$59,$C319,'Payer Participation Data'!$C$10:$C$59,$D319))</f>
        <v>0</v>
      </c>
      <c r="M319" s="225">
        <f>IF(ISNA(SUMIFS(INDEX('Payer Participation Data'!$F$10:$BM$59,0,MATCH(CONCATENATE($J319,M$6),'Payer Participation Data'!$F$8:$BM$8,0)),'Payer Participation Data'!$B$10:$B$59,$C319,'Payer Participation Data'!$C$10:$C$59,$D319)),"-",SUMIFS(INDEX('Payer Participation Data'!$F$10:$BM$59,0,MATCH(CONCATENATE($J319,M$6),'Payer Participation Data'!$F$8:$BM$8,0)),'Payer Participation Data'!$B$10:$B$59,$C319,'Payer Participation Data'!$C$10:$C$59,$D319))</f>
        <v>0</v>
      </c>
      <c r="N319" s="103"/>
    </row>
    <row r="320" spans="2:14" outlineLevel="1" x14ac:dyDescent="0.35">
      <c r="B320" s="126" t="s">
        <v>80</v>
      </c>
      <c r="C320" s="169" t="str">
        <f>IF(ISBLANK('Payer Participation Data'!$B$25),"-",'Payer Participation Data'!$B$25)</f>
        <v>-</v>
      </c>
      <c r="D320" s="169" t="str">
        <f>IF(ISBLANK('Payer Participation Data'!$C$25),"-",'Payer Participation Data'!$C$25)</f>
        <v>-</v>
      </c>
      <c r="E320" s="169" t="str">
        <f>IF(ISBLANK('Payer Participation Data'!$D$25),"-",'Payer Participation Data'!$D$25)</f>
        <v>-</v>
      </c>
      <c r="F320" s="169" t="str">
        <f>IF(ISBLANK('Payer Participation Data'!$E$25),"-",'Payer Participation Data'!$E$25)</f>
        <v>-</v>
      </c>
      <c r="G320" s="104">
        <v>2</v>
      </c>
      <c r="H320" s="104">
        <v>3</v>
      </c>
      <c r="I320" s="104">
        <v>5</v>
      </c>
      <c r="J320" s="104" t="str">
        <f t="shared" si="15"/>
        <v>352</v>
      </c>
      <c r="K320" s="104" t="s">
        <v>30</v>
      </c>
      <c r="L320" s="222">
        <f>IF(ISNA(SUMIFS(INDEX('Payer Participation Data'!$F$10:$BM$59,0,MATCH(CONCATENATE($J320,L$6),'Payer Participation Data'!$F$8:$BM$8,0)),'Payer Participation Data'!$B$10:$B$59,$C320,'Payer Participation Data'!$C$10:$C$59,$D320)),"-",SUMIFS(INDEX('Payer Participation Data'!$F$10:$BM$59,0,MATCH(CONCATENATE($J320,L$6),'Payer Participation Data'!$F$8:$BM$8,0)),'Payer Participation Data'!$B$10:$B$59,$C320,'Payer Participation Data'!$C$10:$C$59,$D320))</f>
        <v>0</v>
      </c>
      <c r="M320" s="223">
        <f>IF(ISNA(SUMIFS(INDEX('Payer Participation Data'!$F$10:$BM$59,0,MATCH(CONCATENATE($J320,M$6),'Payer Participation Data'!$F$8:$BM$8,0)),'Payer Participation Data'!$B$10:$B$59,$C320,'Payer Participation Data'!$C$10:$C$59,$D320)),"-",SUMIFS(INDEX('Payer Participation Data'!$F$10:$BM$59,0,MATCH(CONCATENATE($J320,M$6),'Payer Participation Data'!$F$8:$BM$8,0)),'Payer Participation Data'!$B$10:$B$59,$C320,'Payer Participation Data'!$C$10:$C$59,$D320))</f>
        <v>0</v>
      </c>
      <c r="N320" s="105"/>
    </row>
    <row r="321" spans="2:14" outlineLevel="1" x14ac:dyDescent="0.35">
      <c r="B321" s="124" t="s">
        <v>80</v>
      </c>
      <c r="C321" s="157" t="str">
        <f>IF(ISBLANK('Payer Participation Data'!$B$25),"-",'Payer Participation Data'!$B$25)</f>
        <v>-</v>
      </c>
      <c r="D321" s="157" t="str">
        <f>IF(ISBLANK('Payer Participation Data'!$C$25),"-",'Payer Participation Data'!$C$25)</f>
        <v>-</v>
      </c>
      <c r="E321" s="157" t="str">
        <f>IF(ISBLANK('Payer Participation Data'!$D$25),"-",'Payer Participation Data'!$D$25)</f>
        <v>-</v>
      </c>
      <c r="F321" s="157" t="str">
        <f>IF(ISBLANK('Payer Participation Data'!$E$25),"-",'Payer Participation Data'!$E$25)</f>
        <v>-</v>
      </c>
      <c r="G321" s="102">
        <v>3</v>
      </c>
      <c r="H321" s="102">
        <v>3</v>
      </c>
      <c r="I321" s="102">
        <v>5</v>
      </c>
      <c r="J321" s="102" t="str">
        <f t="shared" si="15"/>
        <v>353</v>
      </c>
      <c r="K321" s="102" t="s">
        <v>30</v>
      </c>
      <c r="L321" s="224">
        <f>IF(ISNA(SUMIFS(INDEX('Payer Participation Data'!$F$10:$BM$59,0,MATCH(CONCATENATE($J321,L$6),'Payer Participation Data'!$F$8:$BM$8,0)),'Payer Participation Data'!$B$10:$B$59,$C321,'Payer Participation Data'!$C$10:$C$59,$D321)),"-",SUMIFS(INDEX('Payer Participation Data'!$F$10:$BM$59,0,MATCH(CONCATENATE($J321,L$6),'Payer Participation Data'!$F$8:$BM$8,0)),'Payer Participation Data'!$B$10:$B$59,$C321,'Payer Participation Data'!$C$10:$C$59,$D321))</f>
        <v>0</v>
      </c>
      <c r="M321" s="225">
        <f>IF(ISNA(SUMIFS(INDEX('Payer Participation Data'!$F$10:$BM$59,0,MATCH(CONCATENATE($J321,M$6),'Payer Participation Data'!$F$8:$BM$8,0)),'Payer Participation Data'!$B$10:$B$59,$C321,'Payer Participation Data'!$C$10:$C$59,$D321)),"-",SUMIFS(INDEX('Payer Participation Data'!$F$10:$BM$59,0,MATCH(CONCATENATE($J321,M$6),'Payer Participation Data'!$F$8:$BM$8,0)),'Payer Participation Data'!$B$10:$B$59,$C321,'Payer Participation Data'!$C$10:$C$59,$D321))</f>
        <v>0</v>
      </c>
      <c r="N321" s="103"/>
    </row>
    <row r="322" spans="2:14" outlineLevel="1" x14ac:dyDescent="0.35">
      <c r="B322" s="126" t="s">
        <v>80</v>
      </c>
      <c r="C322" s="169" t="str">
        <f>IF(ISBLANK('Payer Participation Data'!$B$25),"-",'Payer Participation Data'!$B$25)</f>
        <v>-</v>
      </c>
      <c r="D322" s="169" t="str">
        <f>IF(ISBLANK('Payer Participation Data'!$C$25),"-",'Payer Participation Data'!$C$25)</f>
        <v>-</v>
      </c>
      <c r="E322" s="169" t="str">
        <f>IF(ISBLANK('Payer Participation Data'!$D$25),"-",'Payer Participation Data'!$D$25)</f>
        <v>-</v>
      </c>
      <c r="F322" s="169" t="str">
        <f>IF(ISBLANK('Payer Participation Data'!$E$25),"-",'Payer Participation Data'!$E$25)</f>
        <v>-</v>
      </c>
      <c r="G322" s="104">
        <v>4</v>
      </c>
      <c r="H322" s="104">
        <v>3</v>
      </c>
      <c r="I322" s="104">
        <v>5</v>
      </c>
      <c r="J322" s="104" t="str">
        <f t="shared" si="15"/>
        <v>354</v>
      </c>
      <c r="K322" s="104" t="s">
        <v>30</v>
      </c>
      <c r="L322" s="222">
        <f>IF(ISNA(SUMIFS(INDEX('Payer Participation Data'!$F$10:$BM$59,0,MATCH(CONCATENATE($J322,L$6),'Payer Participation Data'!$F$8:$BM$8,0)),'Payer Participation Data'!$B$10:$B$59,$C322,'Payer Participation Data'!$C$10:$C$59,$D322)),"-",SUMIFS(INDEX('Payer Participation Data'!$F$10:$BM$59,0,MATCH(CONCATENATE($J322,L$6),'Payer Participation Data'!$F$8:$BM$8,0)),'Payer Participation Data'!$B$10:$B$59,$C322,'Payer Participation Data'!$C$10:$C$59,$D322))</f>
        <v>0</v>
      </c>
      <c r="M322" s="223">
        <f>IF(ISNA(SUMIFS(INDEX('Payer Participation Data'!$F$10:$BM$59,0,MATCH(CONCATENATE($J322,M$6),'Payer Participation Data'!$F$8:$BM$8,0)),'Payer Participation Data'!$B$10:$B$59,$C322,'Payer Participation Data'!$C$10:$C$59,$D322)),"-",SUMIFS(INDEX('Payer Participation Data'!$F$10:$BM$59,0,MATCH(CONCATENATE($J322,M$6),'Payer Participation Data'!$F$8:$BM$8,0)),'Payer Participation Data'!$B$10:$B$59,$C322,'Payer Participation Data'!$C$10:$C$59,$D322))</f>
        <v>0</v>
      </c>
      <c r="N322" s="105"/>
    </row>
    <row r="323" spans="2:14" outlineLevel="1" x14ac:dyDescent="0.35">
      <c r="B323" s="124" t="s">
        <v>80</v>
      </c>
      <c r="C323" s="157" t="str">
        <f>IF(ISBLANK('Payer Participation Data'!$B$25),"-",'Payer Participation Data'!$B$25)</f>
        <v>-</v>
      </c>
      <c r="D323" s="157" t="str">
        <f>IF(ISBLANK('Payer Participation Data'!$C$25),"-",'Payer Participation Data'!$C$25)</f>
        <v>-</v>
      </c>
      <c r="E323" s="157" t="str">
        <f>IF(ISBLANK('Payer Participation Data'!$D$25),"-",'Payer Participation Data'!$D$25)</f>
        <v>-</v>
      </c>
      <c r="F323" s="157" t="str">
        <f>IF(ISBLANK('Payer Participation Data'!$E$25),"-",'Payer Participation Data'!$E$25)</f>
        <v>-</v>
      </c>
      <c r="G323" s="102">
        <v>1</v>
      </c>
      <c r="H323" s="102">
        <v>4</v>
      </c>
      <c r="I323" s="102">
        <v>5</v>
      </c>
      <c r="J323" s="102" t="str">
        <f t="shared" ref="J323:J326" si="19">CONCATENATE(H323,I323,G323)</f>
        <v>451</v>
      </c>
      <c r="K323" s="102" t="s">
        <v>30</v>
      </c>
      <c r="L323" s="224">
        <f>IF(ISNA(SUMIFS(INDEX('Payer Participation Data'!$F$10:$BM$59,0,MATCH(CONCATENATE($J323,L$6),'Payer Participation Data'!$F$8:$BM$8,0)),'Payer Participation Data'!$B$10:$B$59,$C323,'Payer Participation Data'!$C$10:$C$59,$D323)),"-",SUMIFS(INDEX('Payer Participation Data'!$F$10:$BM$59,0,MATCH(CONCATENATE($J323,L$6),'Payer Participation Data'!$F$8:$BM$8,0)),'Payer Participation Data'!$B$10:$B$59,$C323,'Payer Participation Data'!$C$10:$C$59,$D323))</f>
        <v>0</v>
      </c>
      <c r="M323" s="225">
        <f>IF(ISNA(SUMIFS(INDEX('Payer Participation Data'!$F$10:$BM$59,0,MATCH(CONCATENATE($J323,M$6),'Payer Participation Data'!$F$8:$BM$8,0)),'Payer Participation Data'!$B$10:$B$59,$C323,'Payer Participation Data'!$C$10:$C$59,$D323)),"-",SUMIFS(INDEX('Payer Participation Data'!$F$10:$BM$59,0,MATCH(CONCATENATE($J323,M$6),'Payer Participation Data'!$F$8:$BM$8,0)),'Payer Participation Data'!$B$10:$B$59,$C323,'Payer Participation Data'!$C$10:$C$59,$D323))</f>
        <v>0</v>
      </c>
      <c r="N323" s="105"/>
    </row>
    <row r="324" spans="2:14" outlineLevel="1" x14ac:dyDescent="0.35">
      <c r="B324" s="126" t="s">
        <v>80</v>
      </c>
      <c r="C324" s="169" t="str">
        <f>IF(ISBLANK('Payer Participation Data'!$B$25),"-",'Payer Participation Data'!$B$25)</f>
        <v>-</v>
      </c>
      <c r="D324" s="169" t="str">
        <f>IF(ISBLANK('Payer Participation Data'!$C$25),"-",'Payer Participation Data'!$C$25)</f>
        <v>-</v>
      </c>
      <c r="E324" s="169" t="str">
        <f>IF(ISBLANK('Payer Participation Data'!$D$25),"-",'Payer Participation Data'!$D$25)</f>
        <v>-</v>
      </c>
      <c r="F324" s="169" t="str">
        <f>IF(ISBLANK('Payer Participation Data'!$E$25),"-",'Payer Participation Data'!$E$25)</f>
        <v>-</v>
      </c>
      <c r="G324" s="104">
        <v>2</v>
      </c>
      <c r="H324" s="104">
        <v>4</v>
      </c>
      <c r="I324" s="104">
        <v>5</v>
      </c>
      <c r="J324" s="104" t="str">
        <f t="shared" si="19"/>
        <v>452</v>
      </c>
      <c r="K324" s="104" t="s">
        <v>30</v>
      </c>
      <c r="L324" s="222">
        <f>IF(ISNA(SUMIFS(INDEX('Payer Participation Data'!$F$10:$BM$59,0,MATCH(CONCATENATE($J324,L$6),'Payer Participation Data'!$F$8:$BM$8,0)),'Payer Participation Data'!$B$10:$B$59,$C324,'Payer Participation Data'!$C$10:$C$59,$D324)),"-",SUMIFS(INDEX('Payer Participation Data'!$F$10:$BM$59,0,MATCH(CONCATENATE($J324,L$6),'Payer Participation Data'!$F$8:$BM$8,0)),'Payer Participation Data'!$B$10:$B$59,$C324,'Payer Participation Data'!$C$10:$C$59,$D324))</f>
        <v>0</v>
      </c>
      <c r="M324" s="223">
        <f>IF(ISNA(SUMIFS(INDEX('Payer Participation Data'!$F$10:$BM$59,0,MATCH(CONCATENATE($J324,M$6),'Payer Participation Data'!$F$8:$BM$8,0)),'Payer Participation Data'!$B$10:$B$59,$C324,'Payer Participation Data'!$C$10:$C$59,$D324)),"-",SUMIFS(INDEX('Payer Participation Data'!$F$10:$BM$59,0,MATCH(CONCATENATE($J324,M$6),'Payer Participation Data'!$F$8:$BM$8,0)),'Payer Participation Data'!$B$10:$B$59,$C324,'Payer Participation Data'!$C$10:$C$59,$D324))</f>
        <v>0</v>
      </c>
      <c r="N324" s="105"/>
    </row>
    <row r="325" spans="2:14" outlineLevel="1" x14ac:dyDescent="0.35">
      <c r="B325" s="124" t="s">
        <v>80</v>
      </c>
      <c r="C325" s="157" t="str">
        <f>IF(ISBLANK('Payer Participation Data'!$B$25),"-",'Payer Participation Data'!$B$25)</f>
        <v>-</v>
      </c>
      <c r="D325" s="157" t="str">
        <f>IF(ISBLANK('Payer Participation Data'!$C$25),"-",'Payer Participation Data'!$C$25)</f>
        <v>-</v>
      </c>
      <c r="E325" s="157" t="str">
        <f>IF(ISBLANK('Payer Participation Data'!$D$25),"-",'Payer Participation Data'!$D$25)</f>
        <v>-</v>
      </c>
      <c r="F325" s="157" t="str">
        <f>IF(ISBLANK('Payer Participation Data'!$E$25),"-",'Payer Participation Data'!$E$25)</f>
        <v>-</v>
      </c>
      <c r="G325" s="102">
        <v>3</v>
      </c>
      <c r="H325" s="102">
        <v>4</v>
      </c>
      <c r="I325" s="102">
        <v>5</v>
      </c>
      <c r="J325" s="102" t="str">
        <f t="shared" si="19"/>
        <v>453</v>
      </c>
      <c r="K325" s="102" t="s">
        <v>30</v>
      </c>
      <c r="L325" s="224">
        <f>IF(ISNA(SUMIFS(INDEX('Payer Participation Data'!$F$10:$BM$59,0,MATCH(CONCATENATE($J325,L$6),'Payer Participation Data'!$F$8:$BM$8,0)),'Payer Participation Data'!$B$10:$B$59,$C325,'Payer Participation Data'!$C$10:$C$59,$D325)),"-",SUMIFS(INDEX('Payer Participation Data'!$F$10:$BM$59,0,MATCH(CONCATENATE($J325,L$6),'Payer Participation Data'!$F$8:$BM$8,0)),'Payer Participation Data'!$B$10:$B$59,$C325,'Payer Participation Data'!$C$10:$C$59,$D325))</f>
        <v>0</v>
      </c>
      <c r="M325" s="225">
        <f>IF(ISNA(SUMIFS(INDEX('Payer Participation Data'!$F$10:$BM$59,0,MATCH(CONCATENATE($J325,M$6),'Payer Participation Data'!$F$8:$BM$8,0)),'Payer Participation Data'!$B$10:$B$59,$C325,'Payer Participation Data'!$C$10:$C$59,$D325)),"-",SUMIFS(INDEX('Payer Participation Data'!$F$10:$BM$59,0,MATCH(CONCATENATE($J325,M$6),'Payer Participation Data'!$F$8:$BM$8,0)),'Payer Participation Data'!$B$10:$B$59,$C325,'Payer Participation Data'!$C$10:$C$59,$D325))</f>
        <v>0</v>
      </c>
      <c r="N325" s="105"/>
    </row>
    <row r="326" spans="2:14" outlineLevel="1" x14ac:dyDescent="0.35">
      <c r="B326" s="126" t="s">
        <v>80</v>
      </c>
      <c r="C326" s="169" t="str">
        <f>IF(ISBLANK('Payer Participation Data'!$B$25),"-",'Payer Participation Data'!$B$25)</f>
        <v>-</v>
      </c>
      <c r="D326" s="169" t="str">
        <f>IF(ISBLANK('Payer Participation Data'!$C$25),"-",'Payer Participation Data'!$C$25)</f>
        <v>-</v>
      </c>
      <c r="E326" s="169" t="str">
        <f>IF(ISBLANK('Payer Participation Data'!$D$25),"-",'Payer Participation Data'!$D$25)</f>
        <v>-</v>
      </c>
      <c r="F326" s="169" t="str">
        <f>IF(ISBLANK('Payer Participation Data'!$E$25),"-",'Payer Participation Data'!$E$25)</f>
        <v>-</v>
      </c>
      <c r="G326" s="104">
        <v>4</v>
      </c>
      <c r="H326" s="104">
        <v>4</v>
      </c>
      <c r="I326" s="104">
        <v>5</v>
      </c>
      <c r="J326" s="104" t="str">
        <f t="shared" si="19"/>
        <v>454</v>
      </c>
      <c r="K326" s="104" t="s">
        <v>30</v>
      </c>
      <c r="L326" s="222">
        <f>IF(ISNA(SUMIFS(INDEX('Payer Participation Data'!$F$10:$BM$59,0,MATCH(CONCATENATE($J326,L$6),'Payer Participation Data'!$F$8:$BM$8,0)),'Payer Participation Data'!$B$10:$B$59,$C326,'Payer Participation Data'!$C$10:$C$59,$D326)),"-",SUMIFS(INDEX('Payer Participation Data'!$F$10:$BM$59,0,MATCH(CONCATENATE($J326,L$6),'Payer Participation Data'!$F$8:$BM$8,0)),'Payer Participation Data'!$B$10:$B$59,$C326,'Payer Participation Data'!$C$10:$C$59,$D326))</f>
        <v>0</v>
      </c>
      <c r="M326" s="223">
        <f>IF(ISNA(SUMIFS(INDEX('Payer Participation Data'!$F$10:$BM$59,0,MATCH(CONCATENATE($J326,M$6),'Payer Participation Data'!$F$8:$BM$8,0)),'Payer Participation Data'!$B$10:$B$59,$C326,'Payer Participation Data'!$C$10:$C$59,$D326)),"-",SUMIFS(INDEX('Payer Participation Data'!$F$10:$BM$59,0,MATCH(CONCATENATE($J326,M$6),'Payer Participation Data'!$F$8:$BM$8,0)),'Payer Participation Data'!$B$10:$B$59,$C326,'Payer Participation Data'!$C$10:$C$59,$D326))</f>
        <v>0</v>
      </c>
      <c r="N326" s="105"/>
    </row>
    <row r="327" spans="2:14" outlineLevel="1" x14ac:dyDescent="0.35">
      <c r="B327" s="124" t="s">
        <v>80</v>
      </c>
      <c r="C327" s="157" t="str">
        <f>IF(ISBLANK('Payer Participation Data'!$B$26),"-",'Payer Participation Data'!$B$26)</f>
        <v>-</v>
      </c>
      <c r="D327" s="157" t="str">
        <f>IF(ISBLANK('Payer Participation Data'!$C$26),"-",'Payer Participation Data'!$C$26)</f>
        <v>-</v>
      </c>
      <c r="E327" s="157" t="str">
        <f>IF(ISBLANK('Payer Participation Data'!$D$26),"-",'Payer Participation Data'!$D$26)</f>
        <v>-</v>
      </c>
      <c r="F327" s="157" t="str">
        <f>IF(ISBLANK('Payer Participation Data'!$E$26),"-",'Payer Participation Data'!$E$26)</f>
        <v>-</v>
      </c>
      <c r="G327" s="102">
        <v>1</v>
      </c>
      <c r="H327" s="102" t="s">
        <v>64</v>
      </c>
      <c r="I327" s="102" t="s">
        <v>64</v>
      </c>
      <c r="J327" s="102" t="str">
        <f t="shared" si="15"/>
        <v>BaselineBaseline1</v>
      </c>
      <c r="K327" s="102" t="s">
        <v>30</v>
      </c>
      <c r="L327" s="224">
        <f>IF(ISNA(SUMIFS(INDEX('Payer Participation Data'!$F$10:$BM$59,0,MATCH(CONCATENATE($J327,L$6),'Payer Participation Data'!$F$8:$BM$8,0)),'Payer Participation Data'!$B$10:$B$59,$C327,'Payer Participation Data'!$C$10:$C$59,$D327)),"-",SUMIFS(INDEX('Payer Participation Data'!$F$10:$BM$59,0,MATCH(CONCATENATE($J327,L$6),'Payer Participation Data'!$F$8:$BM$8,0)),'Payer Participation Data'!$B$10:$B$59,$C327,'Payer Participation Data'!$C$10:$C$59,$D327))</f>
        <v>0</v>
      </c>
      <c r="M327" s="225">
        <f>IF(ISNA(SUMIFS(INDEX('Payer Participation Data'!$F$10:$BM$59,0,MATCH(CONCATENATE($J327,M$6),'Payer Participation Data'!$F$8:$BM$8,0)),'Payer Participation Data'!$B$10:$B$59,$C327,'Payer Participation Data'!$C$10:$C$59,$D327)),"-",SUMIFS(INDEX('Payer Participation Data'!$F$10:$BM$59,0,MATCH(CONCATENATE($J327,M$6),'Payer Participation Data'!$F$8:$BM$8,0)),'Payer Participation Data'!$B$10:$B$59,$C327,'Payer Participation Data'!$C$10:$C$59,$D327))</f>
        <v>0</v>
      </c>
      <c r="N327" s="103"/>
    </row>
    <row r="328" spans="2:14" outlineLevel="1" x14ac:dyDescent="0.35">
      <c r="B328" s="126" t="s">
        <v>80</v>
      </c>
      <c r="C328" s="169" t="str">
        <f>IF(ISBLANK('Payer Participation Data'!$B$26),"-",'Payer Participation Data'!$B$26)</f>
        <v>-</v>
      </c>
      <c r="D328" s="169" t="str">
        <f>IF(ISBLANK('Payer Participation Data'!$C$26),"-",'Payer Participation Data'!$C$26)</f>
        <v>-</v>
      </c>
      <c r="E328" s="169" t="str">
        <f>IF(ISBLANK('Payer Participation Data'!$D$26),"-",'Payer Participation Data'!$D$26)</f>
        <v>-</v>
      </c>
      <c r="F328" s="169" t="str">
        <f>IF(ISBLANK('Payer Participation Data'!$E$26),"-",'Payer Participation Data'!$E$26)</f>
        <v>-</v>
      </c>
      <c r="G328" s="104">
        <v>2</v>
      </c>
      <c r="H328" s="104" t="s">
        <v>64</v>
      </c>
      <c r="I328" s="104" t="s">
        <v>64</v>
      </c>
      <c r="J328" s="104" t="str">
        <f t="shared" ref="J328:J407" si="20">CONCATENATE(H328,I328,G328)</f>
        <v>BaselineBaseline2</v>
      </c>
      <c r="K328" s="104" t="s">
        <v>30</v>
      </c>
      <c r="L328" s="222">
        <f>IF(ISNA(SUMIFS(INDEX('Payer Participation Data'!$F$10:$BM$59,0,MATCH(CONCATENATE($J328,L$6),'Payer Participation Data'!$F$8:$BM$8,0)),'Payer Participation Data'!$B$10:$B$59,$C328,'Payer Participation Data'!$C$10:$C$59,$D328)),"-",SUMIFS(INDEX('Payer Participation Data'!$F$10:$BM$59,0,MATCH(CONCATENATE($J328,L$6),'Payer Participation Data'!$F$8:$BM$8,0)),'Payer Participation Data'!$B$10:$B$59,$C328,'Payer Participation Data'!$C$10:$C$59,$D328))</f>
        <v>0</v>
      </c>
      <c r="M328" s="223">
        <f>IF(ISNA(SUMIFS(INDEX('Payer Participation Data'!$F$10:$BM$59,0,MATCH(CONCATENATE($J328,M$6),'Payer Participation Data'!$F$8:$BM$8,0)),'Payer Participation Data'!$B$10:$B$59,$C328,'Payer Participation Data'!$C$10:$C$59,$D328)),"-",SUMIFS(INDEX('Payer Participation Data'!$F$10:$BM$59,0,MATCH(CONCATENATE($J328,M$6),'Payer Participation Data'!$F$8:$BM$8,0)),'Payer Participation Data'!$B$10:$B$59,$C328,'Payer Participation Data'!$C$10:$C$59,$D328))</f>
        <v>0</v>
      </c>
      <c r="N328" s="105"/>
    </row>
    <row r="329" spans="2:14" outlineLevel="1" x14ac:dyDescent="0.35">
      <c r="B329" s="124" t="s">
        <v>80</v>
      </c>
      <c r="C329" s="157" t="str">
        <f>IF(ISBLANK('Payer Participation Data'!$B$26),"-",'Payer Participation Data'!$B$26)</f>
        <v>-</v>
      </c>
      <c r="D329" s="157" t="str">
        <f>IF(ISBLANK('Payer Participation Data'!$C$26),"-",'Payer Participation Data'!$C$26)</f>
        <v>-</v>
      </c>
      <c r="E329" s="157" t="str">
        <f>IF(ISBLANK('Payer Participation Data'!$D$26),"-",'Payer Participation Data'!$D$26)</f>
        <v>-</v>
      </c>
      <c r="F329" s="157" t="str">
        <f>IF(ISBLANK('Payer Participation Data'!$E$26),"-",'Payer Participation Data'!$E$26)</f>
        <v>-</v>
      </c>
      <c r="G329" s="102">
        <v>3</v>
      </c>
      <c r="H329" s="102" t="s">
        <v>64</v>
      </c>
      <c r="I329" s="102" t="s">
        <v>64</v>
      </c>
      <c r="J329" s="102" t="str">
        <f t="shared" si="20"/>
        <v>BaselineBaseline3</v>
      </c>
      <c r="K329" s="102" t="s">
        <v>30</v>
      </c>
      <c r="L329" s="224">
        <f>IF(ISNA(SUMIFS(INDEX('Payer Participation Data'!$F$10:$BM$59,0,MATCH(CONCATENATE($J329,L$6),'Payer Participation Data'!$F$8:$BM$8,0)),'Payer Participation Data'!$B$10:$B$59,$C329,'Payer Participation Data'!$C$10:$C$59,$D329)),"-",SUMIFS(INDEX('Payer Participation Data'!$F$10:$BM$59,0,MATCH(CONCATENATE($J329,L$6),'Payer Participation Data'!$F$8:$BM$8,0)),'Payer Participation Data'!$B$10:$B$59,$C329,'Payer Participation Data'!$C$10:$C$59,$D329))</f>
        <v>0</v>
      </c>
      <c r="M329" s="225">
        <f>IF(ISNA(SUMIFS(INDEX('Payer Participation Data'!$F$10:$BM$59,0,MATCH(CONCATENATE($J329,M$6),'Payer Participation Data'!$F$8:$BM$8,0)),'Payer Participation Data'!$B$10:$B$59,$C329,'Payer Participation Data'!$C$10:$C$59,$D329)),"-",SUMIFS(INDEX('Payer Participation Data'!$F$10:$BM$59,0,MATCH(CONCATENATE($J329,M$6),'Payer Participation Data'!$F$8:$BM$8,0)),'Payer Participation Data'!$B$10:$B$59,$C329,'Payer Participation Data'!$C$10:$C$59,$D329))</f>
        <v>0</v>
      </c>
      <c r="N329" s="103"/>
    </row>
    <row r="330" spans="2:14" outlineLevel="1" x14ac:dyDescent="0.35">
      <c r="B330" s="126" t="s">
        <v>80</v>
      </c>
      <c r="C330" s="169" t="str">
        <f>IF(ISBLANK('Payer Participation Data'!$B$26),"-",'Payer Participation Data'!$B$26)</f>
        <v>-</v>
      </c>
      <c r="D330" s="169" t="str">
        <f>IF(ISBLANK('Payer Participation Data'!$C$26),"-",'Payer Participation Data'!$C$26)</f>
        <v>-</v>
      </c>
      <c r="E330" s="169" t="str">
        <f>IF(ISBLANK('Payer Participation Data'!$D$26),"-",'Payer Participation Data'!$D$26)</f>
        <v>-</v>
      </c>
      <c r="F330" s="169" t="str">
        <f>IF(ISBLANK('Payer Participation Data'!$E$26),"-",'Payer Participation Data'!$E$26)</f>
        <v>-</v>
      </c>
      <c r="G330" s="104">
        <v>4</v>
      </c>
      <c r="H330" s="104" t="s">
        <v>64</v>
      </c>
      <c r="I330" s="104" t="s">
        <v>64</v>
      </c>
      <c r="J330" s="104" t="str">
        <f t="shared" si="20"/>
        <v>BaselineBaseline4</v>
      </c>
      <c r="K330" s="104" t="s">
        <v>30</v>
      </c>
      <c r="L330" s="222">
        <f>IF(ISNA(SUMIFS(INDEX('Payer Participation Data'!$F$10:$BM$59,0,MATCH(CONCATENATE($J330,L$6),'Payer Participation Data'!$F$8:$BM$8,0)),'Payer Participation Data'!$B$10:$B$59,$C330,'Payer Participation Data'!$C$10:$C$59,$D330)),"-",SUMIFS(INDEX('Payer Participation Data'!$F$10:$BM$59,0,MATCH(CONCATENATE($J330,L$6),'Payer Participation Data'!$F$8:$BM$8,0)),'Payer Participation Data'!$B$10:$B$59,$C330,'Payer Participation Data'!$C$10:$C$59,$D330))</f>
        <v>0</v>
      </c>
      <c r="M330" s="223">
        <f>IF(ISNA(SUMIFS(INDEX('Payer Participation Data'!$F$10:$BM$59,0,MATCH(CONCATENATE($J330,M$6),'Payer Participation Data'!$F$8:$BM$8,0)),'Payer Participation Data'!$B$10:$B$59,$C330,'Payer Participation Data'!$C$10:$C$59,$D330)),"-",SUMIFS(INDEX('Payer Participation Data'!$F$10:$BM$59,0,MATCH(CONCATENATE($J330,M$6),'Payer Participation Data'!$F$8:$BM$8,0)),'Payer Participation Data'!$B$10:$B$59,$C330,'Payer Participation Data'!$C$10:$C$59,$D330))</f>
        <v>0</v>
      </c>
      <c r="N330" s="105"/>
    </row>
    <row r="331" spans="2:14" outlineLevel="1" x14ac:dyDescent="0.35">
      <c r="B331" s="124" t="s">
        <v>80</v>
      </c>
      <c r="C331" s="157" t="str">
        <f>IF(ISBLANK('Payer Participation Data'!$B$26),"-",'Payer Participation Data'!$B$26)</f>
        <v>-</v>
      </c>
      <c r="D331" s="157" t="str">
        <f>IF(ISBLANK('Payer Participation Data'!$C$26),"-",'Payer Participation Data'!$C$26)</f>
        <v>-</v>
      </c>
      <c r="E331" s="157" t="str">
        <f>IF(ISBLANK('Payer Participation Data'!$D$26),"-",'Payer Participation Data'!$D$26)</f>
        <v>-</v>
      </c>
      <c r="F331" s="157" t="str">
        <f>IF(ISBLANK('Payer Participation Data'!$E$26),"-",'Payer Participation Data'!$E$26)</f>
        <v>-</v>
      </c>
      <c r="G331" s="102">
        <v>1</v>
      </c>
      <c r="H331" s="102">
        <v>1</v>
      </c>
      <c r="I331" s="102">
        <v>5</v>
      </c>
      <c r="J331" s="102" t="str">
        <f t="shared" si="20"/>
        <v>151</v>
      </c>
      <c r="K331" s="102" t="s">
        <v>30</v>
      </c>
      <c r="L331" s="224">
        <f>IF(ISNA(SUMIFS(INDEX('Payer Participation Data'!$F$10:$BM$59,0,MATCH(CONCATENATE($J331,L$6),'Payer Participation Data'!$F$8:$BM$8,0)),'Payer Participation Data'!$B$10:$B$59,$C331,'Payer Participation Data'!$C$10:$C$59,$D331)),"-",SUMIFS(INDEX('Payer Participation Data'!$F$10:$BM$59,0,MATCH(CONCATENATE($J331,L$6),'Payer Participation Data'!$F$8:$BM$8,0)),'Payer Participation Data'!$B$10:$B$59,$C331,'Payer Participation Data'!$C$10:$C$59,$D331))</f>
        <v>0</v>
      </c>
      <c r="M331" s="225">
        <f>IF(ISNA(SUMIFS(INDEX('Payer Participation Data'!$F$10:$BM$59,0,MATCH(CONCATENATE($J331,M$6),'Payer Participation Data'!$F$8:$BM$8,0)),'Payer Participation Data'!$B$10:$B$59,$C331,'Payer Participation Data'!$C$10:$C$59,$D331)),"-",SUMIFS(INDEX('Payer Participation Data'!$F$10:$BM$59,0,MATCH(CONCATENATE($J331,M$6),'Payer Participation Data'!$F$8:$BM$8,0)),'Payer Participation Data'!$B$10:$B$59,$C331,'Payer Participation Data'!$C$10:$C$59,$D331))</f>
        <v>0</v>
      </c>
      <c r="N331" s="103"/>
    </row>
    <row r="332" spans="2:14" outlineLevel="1" x14ac:dyDescent="0.35">
      <c r="B332" s="126" t="s">
        <v>80</v>
      </c>
      <c r="C332" s="169" t="str">
        <f>IF(ISBLANK('Payer Participation Data'!$B$26),"-",'Payer Participation Data'!$B$26)</f>
        <v>-</v>
      </c>
      <c r="D332" s="169" t="str">
        <f>IF(ISBLANK('Payer Participation Data'!$C$26),"-",'Payer Participation Data'!$C$26)</f>
        <v>-</v>
      </c>
      <c r="E332" s="169" t="str">
        <f>IF(ISBLANK('Payer Participation Data'!$D$26),"-",'Payer Participation Data'!$D$26)</f>
        <v>-</v>
      </c>
      <c r="F332" s="169" t="str">
        <f>IF(ISBLANK('Payer Participation Data'!$E$26),"-",'Payer Participation Data'!$E$26)</f>
        <v>-</v>
      </c>
      <c r="G332" s="104">
        <v>2</v>
      </c>
      <c r="H332" s="104">
        <v>1</v>
      </c>
      <c r="I332" s="104">
        <v>5</v>
      </c>
      <c r="J332" s="104" t="str">
        <f t="shared" si="20"/>
        <v>152</v>
      </c>
      <c r="K332" s="104" t="s">
        <v>30</v>
      </c>
      <c r="L332" s="222">
        <f>IF(ISNA(SUMIFS(INDEX('Payer Participation Data'!$F$10:$BM$59,0,MATCH(CONCATENATE($J332,L$6),'Payer Participation Data'!$F$8:$BM$8,0)),'Payer Participation Data'!$B$10:$B$59,$C332,'Payer Participation Data'!$C$10:$C$59,$D332)),"-",SUMIFS(INDEX('Payer Participation Data'!$F$10:$BM$59,0,MATCH(CONCATENATE($J332,L$6),'Payer Participation Data'!$F$8:$BM$8,0)),'Payer Participation Data'!$B$10:$B$59,$C332,'Payer Participation Data'!$C$10:$C$59,$D332))</f>
        <v>0</v>
      </c>
      <c r="M332" s="223">
        <f>IF(ISNA(SUMIFS(INDEX('Payer Participation Data'!$F$10:$BM$59,0,MATCH(CONCATENATE($J332,M$6),'Payer Participation Data'!$F$8:$BM$8,0)),'Payer Participation Data'!$B$10:$B$59,$C332,'Payer Participation Data'!$C$10:$C$59,$D332)),"-",SUMIFS(INDEX('Payer Participation Data'!$F$10:$BM$59,0,MATCH(CONCATENATE($J332,M$6),'Payer Participation Data'!$F$8:$BM$8,0)),'Payer Participation Data'!$B$10:$B$59,$C332,'Payer Participation Data'!$C$10:$C$59,$D332))</f>
        <v>0</v>
      </c>
      <c r="N332" s="105"/>
    </row>
    <row r="333" spans="2:14" outlineLevel="1" x14ac:dyDescent="0.35">
      <c r="B333" s="124" t="s">
        <v>80</v>
      </c>
      <c r="C333" s="157" t="str">
        <f>IF(ISBLANK('Payer Participation Data'!$B$26),"-",'Payer Participation Data'!$B$26)</f>
        <v>-</v>
      </c>
      <c r="D333" s="157" t="str">
        <f>IF(ISBLANK('Payer Participation Data'!$C$26),"-",'Payer Participation Data'!$C$26)</f>
        <v>-</v>
      </c>
      <c r="E333" s="157" t="str">
        <f>IF(ISBLANK('Payer Participation Data'!$D$26),"-",'Payer Participation Data'!$D$26)</f>
        <v>-</v>
      </c>
      <c r="F333" s="157" t="str">
        <f>IF(ISBLANK('Payer Participation Data'!$E$26),"-",'Payer Participation Data'!$E$26)</f>
        <v>-</v>
      </c>
      <c r="G333" s="102">
        <v>3</v>
      </c>
      <c r="H333" s="102">
        <v>1</v>
      </c>
      <c r="I333" s="102">
        <v>5</v>
      </c>
      <c r="J333" s="102" t="str">
        <f t="shared" si="20"/>
        <v>153</v>
      </c>
      <c r="K333" s="102" t="s">
        <v>30</v>
      </c>
      <c r="L333" s="224">
        <f>IF(ISNA(SUMIFS(INDEX('Payer Participation Data'!$F$10:$BM$59,0,MATCH(CONCATENATE($J333,L$6),'Payer Participation Data'!$F$8:$BM$8,0)),'Payer Participation Data'!$B$10:$B$59,$C333,'Payer Participation Data'!$C$10:$C$59,$D333)),"-",SUMIFS(INDEX('Payer Participation Data'!$F$10:$BM$59,0,MATCH(CONCATENATE($J333,L$6),'Payer Participation Data'!$F$8:$BM$8,0)),'Payer Participation Data'!$B$10:$B$59,$C333,'Payer Participation Data'!$C$10:$C$59,$D333))</f>
        <v>0</v>
      </c>
      <c r="M333" s="225">
        <f>IF(ISNA(SUMIFS(INDEX('Payer Participation Data'!$F$10:$BM$59,0,MATCH(CONCATENATE($J333,M$6),'Payer Participation Data'!$F$8:$BM$8,0)),'Payer Participation Data'!$B$10:$B$59,$C333,'Payer Participation Data'!$C$10:$C$59,$D333)),"-",SUMIFS(INDEX('Payer Participation Data'!$F$10:$BM$59,0,MATCH(CONCATENATE($J333,M$6),'Payer Participation Data'!$F$8:$BM$8,0)),'Payer Participation Data'!$B$10:$B$59,$C333,'Payer Participation Data'!$C$10:$C$59,$D333))</f>
        <v>0</v>
      </c>
      <c r="N333" s="103"/>
    </row>
    <row r="334" spans="2:14" outlineLevel="1" x14ac:dyDescent="0.35">
      <c r="B334" s="126" t="s">
        <v>80</v>
      </c>
      <c r="C334" s="169" t="str">
        <f>IF(ISBLANK('Payer Participation Data'!$B$26),"-",'Payer Participation Data'!$B$26)</f>
        <v>-</v>
      </c>
      <c r="D334" s="169" t="str">
        <f>IF(ISBLANK('Payer Participation Data'!$C$26),"-",'Payer Participation Data'!$C$26)</f>
        <v>-</v>
      </c>
      <c r="E334" s="169" t="str">
        <f>IF(ISBLANK('Payer Participation Data'!$D$26),"-",'Payer Participation Data'!$D$26)</f>
        <v>-</v>
      </c>
      <c r="F334" s="169" t="str">
        <f>IF(ISBLANK('Payer Participation Data'!$E$26),"-",'Payer Participation Data'!$E$26)</f>
        <v>-</v>
      </c>
      <c r="G334" s="104">
        <v>4</v>
      </c>
      <c r="H334" s="104">
        <v>1</v>
      </c>
      <c r="I334" s="104">
        <v>5</v>
      </c>
      <c r="J334" s="104" t="str">
        <f t="shared" si="20"/>
        <v>154</v>
      </c>
      <c r="K334" s="104" t="s">
        <v>30</v>
      </c>
      <c r="L334" s="222">
        <f>IF(ISNA(SUMIFS(INDEX('Payer Participation Data'!$F$10:$BM$59,0,MATCH(CONCATENATE($J334,L$6),'Payer Participation Data'!$F$8:$BM$8,0)),'Payer Participation Data'!$B$10:$B$59,$C334,'Payer Participation Data'!$C$10:$C$59,$D334)),"-",SUMIFS(INDEX('Payer Participation Data'!$F$10:$BM$59,0,MATCH(CONCATENATE($J334,L$6),'Payer Participation Data'!$F$8:$BM$8,0)),'Payer Participation Data'!$B$10:$B$59,$C334,'Payer Participation Data'!$C$10:$C$59,$D334))</f>
        <v>0</v>
      </c>
      <c r="M334" s="223">
        <f>IF(ISNA(SUMIFS(INDEX('Payer Participation Data'!$F$10:$BM$59,0,MATCH(CONCATENATE($J334,M$6),'Payer Participation Data'!$F$8:$BM$8,0)),'Payer Participation Data'!$B$10:$B$59,$C334,'Payer Participation Data'!$C$10:$C$59,$D334)),"-",SUMIFS(INDEX('Payer Participation Data'!$F$10:$BM$59,0,MATCH(CONCATENATE($J334,M$6),'Payer Participation Data'!$F$8:$BM$8,0)),'Payer Participation Data'!$B$10:$B$59,$C334,'Payer Participation Data'!$C$10:$C$59,$D334))</f>
        <v>0</v>
      </c>
      <c r="N334" s="105"/>
    </row>
    <row r="335" spans="2:14" outlineLevel="1" x14ac:dyDescent="0.35">
      <c r="B335" s="124" t="s">
        <v>80</v>
      </c>
      <c r="C335" s="157" t="str">
        <f>IF(ISBLANK('Payer Participation Data'!$B$26),"-",'Payer Participation Data'!$B$26)</f>
        <v>-</v>
      </c>
      <c r="D335" s="157" t="str">
        <f>IF(ISBLANK('Payer Participation Data'!$C$26),"-",'Payer Participation Data'!$C$26)</f>
        <v>-</v>
      </c>
      <c r="E335" s="157" t="str">
        <f>IF(ISBLANK('Payer Participation Data'!$D$26),"-",'Payer Participation Data'!$D$26)</f>
        <v>-</v>
      </c>
      <c r="F335" s="157" t="str">
        <f>IF(ISBLANK('Payer Participation Data'!$E$26),"-",'Payer Participation Data'!$E$26)</f>
        <v>-</v>
      </c>
      <c r="G335" s="102">
        <v>1</v>
      </c>
      <c r="H335" s="102">
        <v>2</v>
      </c>
      <c r="I335" s="102">
        <v>5</v>
      </c>
      <c r="J335" s="102" t="str">
        <f t="shared" si="20"/>
        <v>251</v>
      </c>
      <c r="K335" s="102" t="s">
        <v>30</v>
      </c>
      <c r="L335" s="224">
        <f>IF(ISNA(SUMIFS(INDEX('Payer Participation Data'!$F$10:$BM$59,0,MATCH(CONCATENATE($J335,L$6),'Payer Participation Data'!$F$8:$BM$8,0)),'Payer Participation Data'!$B$10:$B$59,$C335,'Payer Participation Data'!$C$10:$C$59,$D335)),"-",SUMIFS(INDEX('Payer Participation Data'!$F$10:$BM$59,0,MATCH(CONCATENATE($J335,L$6),'Payer Participation Data'!$F$8:$BM$8,0)),'Payer Participation Data'!$B$10:$B$59,$C335,'Payer Participation Data'!$C$10:$C$59,$D335))</f>
        <v>0</v>
      </c>
      <c r="M335" s="225">
        <f>IF(ISNA(SUMIFS(INDEX('Payer Participation Data'!$F$10:$BM$59,0,MATCH(CONCATENATE($J335,M$6),'Payer Participation Data'!$F$8:$BM$8,0)),'Payer Participation Data'!$B$10:$B$59,$C335,'Payer Participation Data'!$C$10:$C$59,$D335)),"-",SUMIFS(INDEX('Payer Participation Data'!$F$10:$BM$59,0,MATCH(CONCATENATE($J335,M$6),'Payer Participation Data'!$F$8:$BM$8,0)),'Payer Participation Data'!$B$10:$B$59,$C335,'Payer Participation Data'!$C$10:$C$59,$D335))</f>
        <v>0</v>
      </c>
      <c r="N335" s="103"/>
    </row>
    <row r="336" spans="2:14" outlineLevel="1" x14ac:dyDescent="0.35">
      <c r="B336" s="126" t="s">
        <v>80</v>
      </c>
      <c r="C336" s="169" t="str">
        <f>IF(ISBLANK('Payer Participation Data'!$B$26),"-",'Payer Participation Data'!$B$26)</f>
        <v>-</v>
      </c>
      <c r="D336" s="169" t="str">
        <f>IF(ISBLANK('Payer Participation Data'!$C$26),"-",'Payer Participation Data'!$C$26)</f>
        <v>-</v>
      </c>
      <c r="E336" s="169" t="str">
        <f>IF(ISBLANK('Payer Participation Data'!$D$26),"-",'Payer Participation Data'!$D$26)</f>
        <v>-</v>
      </c>
      <c r="F336" s="169" t="str">
        <f>IF(ISBLANK('Payer Participation Data'!$E$26),"-",'Payer Participation Data'!$E$26)</f>
        <v>-</v>
      </c>
      <c r="G336" s="104">
        <v>2</v>
      </c>
      <c r="H336" s="104">
        <v>2</v>
      </c>
      <c r="I336" s="104">
        <v>5</v>
      </c>
      <c r="J336" s="104" t="str">
        <f t="shared" si="20"/>
        <v>252</v>
      </c>
      <c r="K336" s="104" t="s">
        <v>30</v>
      </c>
      <c r="L336" s="222">
        <f>IF(ISNA(SUMIFS(INDEX('Payer Participation Data'!$F$10:$BM$59,0,MATCH(CONCATENATE($J336,L$6),'Payer Participation Data'!$F$8:$BM$8,0)),'Payer Participation Data'!$B$10:$B$59,$C336,'Payer Participation Data'!$C$10:$C$59,$D336)),"-",SUMIFS(INDEX('Payer Participation Data'!$F$10:$BM$59,0,MATCH(CONCATENATE($J336,L$6),'Payer Participation Data'!$F$8:$BM$8,0)),'Payer Participation Data'!$B$10:$B$59,$C336,'Payer Participation Data'!$C$10:$C$59,$D336))</f>
        <v>0</v>
      </c>
      <c r="M336" s="223">
        <f>IF(ISNA(SUMIFS(INDEX('Payer Participation Data'!$F$10:$BM$59,0,MATCH(CONCATENATE($J336,M$6),'Payer Participation Data'!$F$8:$BM$8,0)),'Payer Participation Data'!$B$10:$B$59,$C336,'Payer Participation Data'!$C$10:$C$59,$D336)),"-",SUMIFS(INDEX('Payer Participation Data'!$F$10:$BM$59,0,MATCH(CONCATENATE($J336,M$6),'Payer Participation Data'!$F$8:$BM$8,0)),'Payer Participation Data'!$B$10:$B$59,$C336,'Payer Participation Data'!$C$10:$C$59,$D336))</f>
        <v>0</v>
      </c>
      <c r="N336" s="105"/>
    </row>
    <row r="337" spans="2:14" outlineLevel="1" x14ac:dyDescent="0.35">
      <c r="B337" s="124" t="s">
        <v>80</v>
      </c>
      <c r="C337" s="157" t="str">
        <f>IF(ISBLANK('Payer Participation Data'!$B$26),"-",'Payer Participation Data'!$B$26)</f>
        <v>-</v>
      </c>
      <c r="D337" s="157" t="str">
        <f>IF(ISBLANK('Payer Participation Data'!$C$26),"-",'Payer Participation Data'!$C$26)</f>
        <v>-</v>
      </c>
      <c r="E337" s="157" t="str">
        <f>IF(ISBLANK('Payer Participation Data'!$D$26),"-",'Payer Participation Data'!$D$26)</f>
        <v>-</v>
      </c>
      <c r="F337" s="157" t="str">
        <f>IF(ISBLANK('Payer Participation Data'!$E$26),"-",'Payer Participation Data'!$E$26)</f>
        <v>-</v>
      </c>
      <c r="G337" s="102">
        <v>3</v>
      </c>
      <c r="H337" s="102">
        <v>2</v>
      </c>
      <c r="I337" s="102">
        <v>5</v>
      </c>
      <c r="J337" s="102" t="str">
        <f t="shared" si="20"/>
        <v>253</v>
      </c>
      <c r="K337" s="102" t="s">
        <v>30</v>
      </c>
      <c r="L337" s="224">
        <f>IF(ISNA(SUMIFS(INDEX('Payer Participation Data'!$F$10:$BM$59,0,MATCH(CONCATENATE($J337,L$6),'Payer Participation Data'!$F$8:$BM$8,0)),'Payer Participation Data'!$B$10:$B$59,$C337,'Payer Participation Data'!$C$10:$C$59,$D337)),"-",SUMIFS(INDEX('Payer Participation Data'!$F$10:$BM$59,0,MATCH(CONCATENATE($J337,L$6),'Payer Participation Data'!$F$8:$BM$8,0)),'Payer Participation Data'!$B$10:$B$59,$C337,'Payer Participation Data'!$C$10:$C$59,$D337))</f>
        <v>0</v>
      </c>
      <c r="M337" s="225">
        <f>IF(ISNA(SUMIFS(INDEX('Payer Participation Data'!$F$10:$BM$59,0,MATCH(CONCATENATE($J337,M$6),'Payer Participation Data'!$F$8:$BM$8,0)),'Payer Participation Data'!$B$10:$B$59,$C337,'Payer Participation Data'!$C$10:$C$59,$D337)),"-",SUMIFS(INDEX('Payer Participation Data'!$F$10:$BM$59,0,MATCH(CONCATENATE($J337,M$6),'Payer Participation Data'!$F$8:$BM$8,0)),'Payer Participation Data'!$B$10:$B$59,$C337,'Payer Participation Data'!$C$10:$C$59,$D337))</f>
        <v>0</v>
      </c>
      <c r="N337" s="103"/>
    </row>
    <row r="338" spans="2:14" outlineLevel="1" x14ac:dyDescent="0.35">
      <c r="B338" s="126" t="s">
        <v>80</v>
      </c>
      <c r="C338" s="169" t="str">
        <f>IF(ISBLANK('Payer Participation Data'!$B$26),"-",'Payer Participation Data'!$B$26)</f>
        <v>-</v>
      </c>
      <c r="D338" s="169" t="str">
        <f>IF(ISBLANK('Payer Participation Data'!$C$26),"-",'Payer Participation Data'!$C$26)</f>
        <v>-</v>
      </c>
      <c r="E338" s="169" t="str">
        <f>IF(ISBLANK('Payer Participation Data'!$D$26),"-",'Payer Participation Data'!$D$26)</f>
        <v>-</v>
      </c>
      <c r="F338" s="169" t="str">
        <f>IF(ISBLANK('Payer Participation Data'!$E$26),"-",'Payer Participation Data'!$E$26)</f>
        <v>-</v>
      </c>
      <c r="G338" s="104">
        <v>4</v>
      </c>
      <c r="H338" s="104">
        <v>2</v>
      </c>
      <c r="I338" s="104">
        <v>5</v>
      </c>
      <c r="J338" s="104" t="str">
        <f t="shared" si="20"/>
        <v>254</v>
      </c>
      <c r="K338" s="104" t="s">
        <v>30</v>
      </c>
      <c r="L338" s="222">
        <f>IF(ISNA(SUMIFS(INDEX('Payer Participation Data'!$F$10:$BM$59,0,MATCH(CONCATENATE($J338,L$6),'Payer Participation Data'!$F$8:$BM$8,0)),'Payer Participation Data'!$B$10:$B$59,$C338,'Payer Participation Data'!$C$10:$C$59,$D338)),"-",SUMIFS(INDEX('Payer Participation Data'!$F$10:$BM$59,0,MATCH(CONCATENATE($J338,L$6),'Payer Participation Data'!$F$8:$BM$8,0)),'Payer Participation Data'!$B$10:$B$59,$C338,'Payer Participation Data'!$C$10:$C$59,$D338))</f>
        <v>0</v>
      </c>
      <c r="M338" s="223">
        <f>IF(ISNA(SUMIFS(INDEX('Payer Participation Data'!$F$10:$BM$59,0,MATCH(CONCATENATE($J338,M$6),'Payer Participation Data'!$F$8:$BM$8,0)),'Payer Participation Data'!$B$10:$B$59,$C338,'Payer Participation Data'!$C$10:$C$59,$D338)),"-",SUMIFS(INDEX('Payer Participation Data'!$F$10:$BM$59,0,MATCH(CONCATENATE($J338,M$6),'Payer Participation Data'!$F$8:$BM$8,0)),'Payer Participation Data'!$B$10:$B$59,$C338,'Payer Participation Data'!$C$10:$C$59,$D338))</f>
        <v>0</v>
      </c>
      <c r="N338" s="105"/>
    </row>
    <row r="339" spans="2:14" outlineLevel="1" x14ac:dyDescent="0.35">
      <c r="B339" s="124" t="s">
        <v>80</v>
      </c>
      <c r="C339" s="157" t="str">
        <f>IF(ISBLANK('Payer Participation Data'!$B$26),"-",'Payer Participation Data'!$B$26)</f>
        <v>-</v>
      </c>
      <c r="D339" s="157" t="str">
        <f>IF(ISBLANK('Payer Participation Data'!$C$26),"-",'Payer Participation Data'!$C$26)</f>
        <v>-</v>
      </c>
      <c r="E339" s="157" t="str">
        <f>IF(ISBLANK('Payer Participation Data'!$D$26),"-",'Payer Participation Data'!$D$26)</f>
        <v>-</v>
      </c>
      <c r="F339" s="157" t="str">
        <f>IF(ISBLANK('Payer Participation Data'!$E$26),"-",'Payer Participation Data'!$E$26)</f>
        <v>-</v>
      </c>
      <c r="G339" s="102">
        <v>1</v>
      </c>
      <c r="H339" s="102">
        <v>3</v>
      </c>
      <c r="I339" s="102">
        <v>5</v>
      </c>
      <c r="J339" s="102" t="str">
        <f t="shared" si="20"/>
        <v>351</v>
      </c>
      <c r="K339" s="102" t="s">
        <v>30</v>
      </c>
      <c r="L339" s="224">
        <f>IF(ISNA(SUMIFS(INDEX('Payer Participation Data'!$F$10:$BM$59,0,MATCH(CONCATENATE($J339,L$6),'Payer Participation Data'!$F$8:$BM$8,0)),'Payer Participation Data'!$B$10:$B$59,$C339,'Payer Participation Data'!$C$10:$C$59,$D339)),"-",SUMIFS(INDEX('Payer Participation Data'!$F$10:$BM$59,0,MATCH(CONCATENATE($J339,L$6),'Payer Participation Data'!$F$8:$BM$8,0)),'Payer Participation Data'!$B$10:$B$59,$C339,'Payer Participation Data'!$C$10:$C$59,$D339))</f>
        <v>0</v>
      </c>
      <c r="M339" s="225">
        <f>IF(ISNA(SUMIFS(INDEX('Payer Participation Data'!$F$10:$BM$59,0,MATCH(CONCATENATE($J339,M$6),'Payer Participation Data'!$F$8:$BM$8,0)),'Payer Participation Data'!$B$10:$B$59,$C339,'Payer Participation Data'!$C$10:$C$59,$D339)),"-",SUMIFS(INDEX('Payer Participation Data'!$F$10:$BM$59,0,MATCH(CONCATENATE($J339,M$6),'Payer Participation Data'!$F$8:$BM$8,0)),'Payer Participation Data'!$B$10:$B$59,$C339,'Payer Participation Data'!$C$10:$C$59,$D339))</f>
        <v>0</v>
      </c>
      <c r="N339" s="103"/>
    </row>
    <row r="340" spans="2:14" outlineLevel="1" x14ac:dyDescent="0.35">
      <c r="B340" s="126" t="s">
        <v>80</v>
      </c>
      <c r="C340" s="169" t="str">
        <f>IF(ISBLANK('Payer Participation Data'!$B$26),"-",'Payer Participation Data'!$B$26)</f>
        <v>-</v>
      </c>
      <c r="D340" s="169" t="str">
        <f>IF(ISBLANK('Payer Participation Data'!$C$26),"-",'Payer Participation Data'!$C$26)</f>
        <v>-</v>
      </c>
      <c r="E340" s="169" t="str">
        <f>IF(ISBLANK('Payer Participation Data'!$D$26),"-",'Payer Participation Data'!$D$26)</f>
        <v>-</v>
      </c>
      <c r="F340" s="169" t="str">
        <f>IF(ISBLANK('Payer Participation Data'!$E$26),"-",'Payer Participation Data'!$E$26)</f>
        <v>-</v>
      </c>
      <c r="G340" s="104">
        <v>2</v>
      </c>
      <c r="H340" s="104">
        <v>3</v>
      </c>
      <c r="I340" s="104">
        <v>5</v>
      </c>
      <c r="J340" s="104" t="str">
        <f t="shared" si="20"/>
        <v>352</v>
      </c>
      <c r="K340" s="104" t="s">
        <v>30</v>
      </c>
      <c r="L340" s="222">
        <f>IF(ISNA(SUMIFS(INDEX('Payer Participation Data'!$F$10:$BM$59,0,MATCH(CONCATENATE($J340,L$6),'Payer Participation Data'!$F$8:$BM$8,0)),'Payer Participation Data'!$B$10:$B$59,$C340,'Payer Participation Data'!$C$10:$C$59,$D340)),"-",SUMIFS(INDEX('Payer Participation Data'!$F$10:$BM$59,0,MATCH(CONCATENATE($J340,L$6),'Payer Participation Data'!$F$8:$BM$8,0)),'Payer Participation Data'!$B$10:$B$59,$C340,'Payer Participation Data'!$C$10:$C$59,$D340))</f>
        <v>0</v>
      </c>
      <c r="M340" s="223">
        <f>IF(ISNA(SUMIFS(INDEX('Payer Participation Data'!$F$10:$BM$59,0,MATCH(CONCATENATE($J340,M$6),'Payer Participation Data'!$F$8:$BM$8,0)),'Payer Participation Data'!$B$10:$B$59,$C340,'Payer Participation Data'!$C$10:$C$59,$D340)),"-",SUMIFS(INDEX('Payer Participation Data'!$F$10:$BM$59,0,MATCH(CONCATENATE($J340,M$6),'Payer Participation Data'!$F$8:$BM$8,0)),'Payer Participation Data'!$B$10:$B$59,$C340,'Payer Participation Data'!$C$10:$C$59,$D340))</f>
        <v>0</v>
      </c>
      <c r="N340" s="105"/>
    </row>
    <row r="341" spans="2:14" outlineLevel="1" x14ac:dyDescent="0.35">
      <c r="B341" s="124" t="s">
        <v>80</v>
      </c>
      <c r="C341" s="157" t="str">
        <f>IF(ISBLANK('Payer Participation Data'!$B$26),"-",'Payer Participation Data'!$B$26)</f>
        <v>-</v>
      </c>
      <c r="D341" s="157" t="str">
        <f>IF(ISBLANK('Payer Participation Data'!$C$26),"-",'Payer Participation Data'!$C$26)</f>
        <v>-</v>
      </c>
      <c r="E341" s="157" t="str">
        <f>IF(ISBLANK('Payer Participation Data'!$D$26),"-",'Payer Participation Data'!$D$26)</f>
        <v>-</v>
      </c>
      <c r="F341" s="157" t="str">
        <f>IF(ISBLANK('Payer Participation Data'!$E$26),"-",'Payer Participation Data'!$E$26)</f>
        <v>-</v>
      </c>
      <c r="G341" s="102">
        <v>3</v>
      </c>
      <c r="H341" s="102">
        <v>3</v>
      </c>
      <c r="I341" s="102">
        <v>5</v>
      </c>
      <c r="J341" s="102" t="str">
        <f t="shared" si="20"/>
        <v>353</v>
      </c>
      <c r="K341" s="102" t="s">
        <v>30</v>
      </c>
      <c r="L341" s="224">
        <f>IF(ISNA(SUMIFS(INDEX('Payer Participation Data'!$F$10:$BM$59,0,MATCH(CONCATENATE($J341,L$6),'Payer Participation Data'!$F$8:$BM$8,0)),'Payer Participation Data'!$B$10:$B$59,$C341,'Payer Participation Data'!$C$10:$C$59,$D341)),"-",SUMIFS(INDEX('Payer Participation Data'!$F$10:$BM$59,0,MATCH(CONCATENATE($J341,L$6),'Payer Participation Data'!$F$8:$BM$8,0)),'Payer Participation Data'!$B$10:$B$59,$C341,'Payer Participation Data'!$C$10:$C$59,$D341))</f>
        <v>0</v>
      </c>
      <c r="M341" s="225">
        <f>IF(ISNA(SUMIFS(INDEX('Payer Participation Data'!$F$10:$BM$59,0,MATCH(CONCATENATE($J341,M$6),'Payer Participation Data'!$F$8:$BM$8,0)),'Payer Participation Data'!$B$10:$B$59,$C341,'Payer Participation Data'!$C$10:$C$59,$D341)),"-",SUMIFS(INDEX('Payer Participation Data'!$F$10:$BM$59,0,MATCH(CONCATENATE($J341,M$6),'Payer Participation Data'!$F$8:$BM$8,0)),'Payer Participation Data'!$B$10:$B$59,$C341,'Payer Participation Data'!$C$10:$C$59,$D341))</f>
        <v>0</v>
      </c>
      <c r="N341" s="103"/>
    </row>
    <row r="342" spans="2:14" outlineLevel="1" x14ac:dyDescent="0.35">
      <c r="B342" s="126" t="s">
        <v>80</v>
      </c>
      <c r="C342" s="169" t="str">
        <f>IF(ISBLANK('Payer Participation Data'!$B$26),"-",'Payer Participation Data'!$B$26)</f>
        <v>-</v>
      </c>
      <c r="D342" s="169" t="str">
        <f>IF(ISBLANK('Payer Participation Data'!$C$26),"-",'Payer Participation Data'!$C$26)</f>
        <v>-</v>
      </c>
      <c r="E342" s="169" t="str">
        <f>IF(ISBLANK('Payer Participation Data'!$D$26),"-",'Payer Participation Data'!$D$26)</f>
        <v>-</v>
      </c>
      <c r="F342" s="169" t="str">
        <f>IF(ISBLANK('Payer Participation Data'!$E$26),"-",'Payer Participation Data'!$E$26)</f>
        <v>-</v>
      </c>
      <c r="G342" s="104">
        <v>4</v>
      </c>
      <c r="H342" s="104">
        <v>3</v>
      </c>
      <c r="I342" s="104">
        <v>5</v>
      </c>
      <c r="J342" s="104" t="str">
        <f t="shared" si="20"/>
        <v>354</v>
      </c>
      <c r="K342" s="104" t="s">
        <v>30</v>
      </c>
      <c r="L342" s="222">
        <f>IF(ISNA(SUMIFS(INDEX('Payer Participation Data'!$F$10:$BM$59,0,MATCH(CONCATENATE($J342,L$6),'Payer Participation Data'!$F$8:$BM$8,0)),'Payer Participation Data'!$B$10:$B$59,$C342,'Payer Participation Data'!$C$10:$C$59,$D342)),"-",SUMIFS(INDEX('Payer Participation Data'!$F$10:$BM$59,0,MATCH(CONCATENATE($J342,L$6),'Payer Participation Data'!$F$8:$BM$8,0)),'Payer Participation Data'!$B$10:$B$59,$C342,'Payer Participation Data'!$C$10:$C$59,$D342))</f>
        <v>0</v>
      </c>
      <c r="M342" s="223">
        <f>IF(ISNA(SUMIFS(INDEX('Payer Participation Data'!$F$10:$BM$59,0,MATCH(CONCATENATE($J342,M$6),'Payer Participation Data'!$F$8:$BM$8,0)),'Payer Participation Data'!$B$10:$B$59,$C342,'Payer Participation Data'!$C$10:$C$59,$D342)),"-",SUMIFS(INDEX('Payer Participation Data'!$F$10:$BM$59,0,MATCH(CONCATENATE($J342,M$6),'Payer Participation Data'!$F$8:$BM$8,0)),'Payer Participation Data'!$B$10:$B$59,$C342,'Payer Participation Data'!$C$10:$C$59,$D342))</f>
        <v>0</v>
      </c>
      <c r="N342" s="105"/>
    </row>
    <row r="343" spans="2:14" outlineLevel="1" x14ac:dyDescent="0.35">
      <c r="B343" s="124" t="s">
        <v>80</v>
      </c>
      <c r="C343" s="157" t="str">
        <f>IF(ISBLANK('Payer Participation Data'!$B$26),"-",'Payer Participation Data'!$B$26)</f>
        <v>-</v>
      </c>
      <c r="D343" s="157" t="str">
        <f>IF(ISBLANK('Payer Participation Data'!$C$26),"-",'Payer Participation Data'!$C$26)</f>
        <v>-</v>
      </c>
      <c r="E343" s="157" t="str">
        <f>IF(ISBLANK('Payer Participation Data'!$D$26),"-",'Payer Participation Data'!$D$26)</f>
        <v>-</v>
      </c>
      <c r="F343" s="157" t="str">
        <f>IF(ISBLANK('Payer Participation Data'!$E$26),"-",'Payer Participation Data'!$E$26)</f>
        <v>-</v>
      </c>
      <c r="G343" s="102">
        <v>1</v>
      </c>
      <c r="H343" s="102">
        <v>4</v>
      </c>
      <c r="I343" s="102">
        <v>5</v>
      </c>
      <c r="J343" s="102" t="str">
        <f t="shared" ref="J343:J346" si="21">CONCATENATE(H343,I343,G343)</f>
        <v>451</v>
      </c>
      <c r="K343" s="102" t="s">
        <v>30</v>
      </c>
      <c r="L343" s="224">
        <f>IF(ISNA(SUMIFS(INDEX('Payer Participation Data'!$F$10:$BM$59,0,MATCH(CONCATENATE($J343,L$6),'Payer Participation Data'!$F$8:$BM$8,0)),'Payer Participation Data'!$B$10:$B$59,$C343,'Payer Participation Data'!$C$10:$C$59,$D343)),"-",SUMIFS(INDEX('Payer Participation Data'!$F$10:$BM$59,0,MATCH(CONCATENATE($J343,L$6),'Payer Participation Data'!$F$8:$BM$8,0)),'Payer Participation Data'!$B$10:$B$59,$C343,'Payer Participation Data'!$C$10:$C$59,$D343))</f>
        <v>0</v>
      </c>
      <c r="M343" s="225">
        <f>IF(ISNA(SUMIFS(INDEX('Payer Participation Data'!$F$10:$BM$59,0,MATCH(CONCATENATE($J343,M$6),'Payer Participation Data'!$F$8:$BM$8,0)),'Payer Participation Data'!$B$10:$B$59,$C343,'Payer Participation Data'!$C$10:$C$59,$D343)),"-",SUMIFS(INDEX('Payer Participation Data'!$F$10:$BM$59,0,MATCH(CONCATENATE($J343,M$6),'Payer Participation Data'!$F$8:$BM$8,0)),'Payer Participation Data'!$B$10:$B$59,$C343,'Payer Participation Data'!$C$10:$C$59,$D343))</f>
        <v>0</v>
      </c>
      <c r="N343" s="105"/>
    </row>
    <row r="344" spans="2:14" outlineLevel="1" x14ac:dyDescent="0.35">
      <c r="B344" s="126" t="s">
        <v>80</v>
      </c>
      <c r="C344" s="169" t="str">
        <f>IF(ISBLANK('Payer Participation Data'!$B$26),"-",'Payer Participation Data'!$B$26)</f>
        <v>-</v>
      </c>
      <c r="D344" s="169" t="str">
        <f>IF(ISBLANK('Payer Participation Data'!$C$26),"-",'Payer Participation Data'!$C$26)</f>
        <v>-</v>
      </c>
      <c r="E344" s="169" t="str">
        <f>IF(ISBLANK('Payer Participation Data'!$D$26),"-",'Payer Participation Data'!$D$26)</f>
        <v>-</v>
      </c>
      <c r="F344" s="169" t="str">
        <f>IF(ISBLANK('Payer Participation Data'!$E$26),"-",'Payer Participation Data'!$E$26)</f>
        <v>-</v>
      </c>
      <c r="G344" s="104">
        <v>2</v>
      </c>
      <c r="H344" s="104">
        <v>4</v>
      </c>
      <c r="I344" s="104">
        <v>5</v>
      </c>
      <c r="J344" s="104" t="str">
        <f t="shared" si="21"/>
        <v>452</v>
      </c>
      <c r="K344" s="104" t="s">
        <v>30</v>
      </c>
      <c r="L344" s="222">
        <f>IF(ISNA(SUMIFS(INDEX('Payer Participation Data'!$F$10:$BM$59,0,MATCH(CONCATENATE($J344,L$6),'Payer Participation Data'!$F$8:$BM$8,0)),'Payer Participation Data'!$B$10:$B$59,$C344,'Payer Participation Data'!$C$10:$C$59,$D344)),"-",SUMIFS(INDEX('Payer Participation Data'!$F$10:$BM$59,0,MATCH(CONCATENATE($J344,L$6),'Payer Participation Data'!$F$8:$BM$8,0)),'Payer Participation Data'!$B$10:$B$59,$C344,'Payer Participation Data'!$C$10:$C$59,$D344))</f>
        <v>0</v>
      </c>
      <c r="M344" s="223">
        <f>IF(ISNA(SUMIFS(INDEX('Payer Participation Data'!$F$10:$BM$59,0,MATCH(CONCATENATE($J344,M$6),'Payer Participation Data'!$F$8:$BM$8,0)),'Payer Participation Data'!$B$10:$B$59,$C344,'Payer Participation Data'!$C$10:$C$59,$D344)),"-",SUMIFS(INDEX('Payer Participation Data'!$F$10:$BM$59,0,MATCH(CONCATENATE($J344,M$6),'Payer Participation Data'!$F$8:$BM$8,0)),'Payer Participation Data'!$B$10:$B$59,$C344,'Payer Participation Data'!$C$10:$C$59,$D344))</f>
        <v>0</v>
      </c>
      <c r="N344" s="105"/>
    </row>
    <row r="345" spans="2:14" outlineLevel="1" x14ac:dyDescent="0.35">
      <c r="B345" s="124" t="s">
        <v>80</v>
      </c>
      <c r="C345" s="157" t="str">
        <f>IF(ISBLANK('Payer Participation Data'!$B$26),"-",'Payer Participation Data'!$B$26)</f>
        <v>-</v>
      </c>
      <c r="D345" s="157" t="str">
        <f>IF(ISBLANK('Payer Participation Data'!$C$26),"-",'Payer Participation Data'!$C$26)</f>
        <v>-</v>
      </c>
      <c r="E345" s="157" t="str">
        <f>IF(ISBLANK('Payer Participation Data'!$D$26),"-",'Payer Participation Data'!$D$26)</f>
        <v>-</v>
      </c>
      <c r="F345" s="157" t="str">
        <f>IF(ISBLANK('Payer Participation Data'!$E$26),"-",'Payer Participation Data'!$E$26)</f>
        <v>-</v>
      </c>
      <c r="G345" s="102">
        <v>3</v>
      </c>
      <c r="H345" s="102">
        <v>4</v>
      </c>
      <c r="I345" s="102">
        <v>5</v>
      </c>
      <c r="J345" s="102" t="str">
        <f t="shared" si="21"/>
        <v>453</v>
      </c>
      <c r="K345" s="102" t="s">
        <v>30</v>
      </c>
      <c r="L345" s="224">
        <f>IF(ISNA(SUMIFS(INDEX('Payer Participation Data'!$F$10:$BM$59,0,MATCH(CONCATENATE($J345,L$6),'Payer Participation Data'!$F$8:$BM$8,0)),'Payer Participation Data'!$B$10:$B$59,$C345,'Payer Participation Data'!$C$10:$C$59,$D345)),"-",SUMIFS(INDEX('Payer Participation Data'!$F$10:$BM$59,0,MATCH(CONCATENATE($J345,L$6),'Payer Participation Data'!$F$8:$BM$8,0)),'Payer Participation Data'!$B$10:$B$59,$C345,'Payer Participation Data'!$C$10:$C$59,$D345))</f>
        <v>0</v>
      </c>
      <c r="M345" s="225">
        <f>IF(ISNA(SUMIFS(INDEX('Payer Participation Data'!$F$10:$BM$59,0,MATCH(CONCATENATE($J345,M$6),'Payer Participation Data'!$F$8:$BM$8,0)),'Payer Participation Data'!$B$10:$B$59,$C345,'Payer Participation Data'!$C$10:$C$59,$D345)),"-",SUMIFS(INDEX('Payer Participation Data'!$F$10:$BM$59,0,MATCH(CONCATENATE($J345,M$6),'Payer Participation Data'!$F$8:$BM$8,0)),'Payer Participation Data'!$B$10:$B$59,$C345,'Payer Participation Data'!$C$10:$C$59,$D345))</f>
        <v>0</v>
      </c>
      <c r="N345" s="105"/>
    </row>
    <row r="346" spans="2:14" outlineLevel="1" x14ac:dyDescent="0.35">
      <c r="B346" s="126" t="s">
        <v>80</v>
      </c>
      <c r="C346" s="169" t="str">
        <f>IF(ISBLANK('Payer Participation Data'!$B$26),"-",'Payer Participation Data'!$B$26)</f>
        <v>-</v>
      </c>
      <c r="D346" s="169" t="str">
        <f>IF(ISBLANK('Payer Participation Data'!$C$26),"-",'Payer Participation Data'!$C$26)</f>
        <v>-</v>
      </c>
      <c r="E346" s="169" t="str">
        <f>IF(ISBLANK('Payer Participation Data'!$D$26),"-",'Payer Participation Data'!$D$26)</f>
        <v>-</v>
      </c>
      <c r="F346" s="169" t="str">
        <f>IF(ISBLANK('Payer Participation Data'!$E$26),"-",'Payer Participation Data'!$E$26)</f>
        <v>-</v>
      </c>
      <c r="G346" s="104">
        <v>4</v>
      </c>
      <c r="H346" s="104">
        <v>4</v>
      </c>
      <c r="I346" s="104">
        <v>5</v>
      </c>
      <c r="J346" s="104" t="str">
        <f t="shared" si="21"/>
        <v>454</v>
      </c>
      <c r="K346" s="104" t="s">
        <v>30</v>
      </c>
      <c r="L346" s="222">
        <f>IF(ISNA(SUMIFS(INDEX('Payer Participation Data'!$F$10:$BM$59,0,MATCH(CONCATENATE($J346,L$6),'Payer Participation Data'!$F$8:$BM$8,0)),'Payer Participation Data'!$B$10:$B$59,$C346,'Payer Participation Data'!$C$10:$C$59,$D346)),"-",SUMIFS(INDEX('Payer Participation Data'!$F$10:$BM$59,0,MATCH(CONCATENATE($J346,L$6),'Payer Participation Data'!$F$8:$BM$8,0)),'Payer Participation Data'!$B$10:$B$59,$C346,'Payer Participation Data'!$C$10:$C$59,$D346))</f>
        <v>0</v>
      </c>
      <c r="M346" s="223">
        <f>IF(ISNA(SUMIFS(INDEX('Payer Participation Data'!$F$10:$BM$59,0,MATCH(CONCATENATE($J346,M$6),'Payer Participation Data'!$F$8:$BM$8,0)),'Payer Participation Data'!$B$10:$B$59,$C346,'Payer Participation Data'!$C$10:$C$59,$D346)),"-",SUMIFS(INDEX('Payer Participation Data'!$F$10:$BM$59,0,MATCH(CONCATENATE($J346,M$6),'Payer Participation Data'!$F$8:$BM$8,0)),'Payer Participation Data'!$B$10:$B$59,$C346,'Payer Participation Data'!$C$10:$C$59,$D346))</f>
        <v>0</v>
      </c>
      <c r="N346" s="105"/>
    </row>
    <row r="347" spans="2:14" outlineLevel="1" x14ac:dyDescent="0.35">
      <c r="B347" s="124" t="s">
        <v>80</v>
      </c>
      <c r="C347" s="157" t="str">
        <f>IF(ISBLANK('Payer Participation Data'!$B$27),"-",'Payer Participation Data'!$B$27)</f>
        <v>-</v>
      </c>
      <c r="D347" s="157" t="str">
        <f>IF(ISBLANK('Payer Participation Data'!$C$27),"-",'Payer Participation Data'!$C$27)</f>
        <v>-</v>
      </c>
      <c r="E347" s="157" t="str">
        <f>IF(ISBLANK('Payer Participation Data'!$D$27),"-",'Payer Participation Data'!$D$27)</f>
        <v>-</v>
      </c>
      <c r="F347" s="157" t="str">
        <f>IF(ISBLANK('Payer Participation Data'!$E$27),"-",'Payer Participation Data'!$E$27)</f>
        <v>-</v>
      </c>
      <c r="G347" s="102">
        <v>1</v>
      </c>
      <c r="H347" s="102" t="s">
        <v>64</v>
      </c>
      <c r="I347" s="102" t="s">
        <v>64</v>
      </c>
      <c r="J347" s="102" t="str">
        <f t="shared" si="20"/>
        <v>BaselineBaseline1</v>
      </c>
      <c r="K347" s="102" t="s">
        <v>30</v>
      </c>
      <c r="L347" s="224">
        <f>IF(ISNA(SUMIFS(INDEX('Payer Participation Data'!$F$10:$BM$59,0,MATCH(CONCATENATE($J347,L$6),'Payer Participation Data'!$F$8:$BM$8,0)),'Payer Participation Data'!$B$10:$B$59,$C347,'Payer Participation Data'!$C$10:$C$59,$D347)),"-",SUMIFS(INDEX('Payer Participation Data'!$F$10:$BM$59,0,MATCH(CONCATENATE($J347,L$6),'Payer Participation Data'!$F$8:$BM$8,0)),'Payer Participation Data'!$B$10:$B$59,$C347,'Payer Participation Data'!$C$10:$C$59,$D347))</f>
        <v>0</v>
      </c>
      <c r="M347" s="225">
        <f>IF(ISNA(SUMIFS(INDEX('Payer Participation Data'!$F$10:$BM$59,0,MATCH(CONCATENATE($J347,M$6),'Payer Participation Data'!$F$8:$BM$8,0)),'Payer Participation Data'!$B$10:$B$59,$C347,'Payer Participation Data'!$C$10:$C$59,$D347)),"-",SUMIFS(INDEX('Payer Participation Data'!$F$10:$BM$59,0,MATCH(CONCATENATE($J347,M$6),'Payer Participation Data'!$F$8:$BM$8,0)),'Payer Participation Data'!$B$10:$B$59,$C347,'Payer Participation Data'!$C$10:$C$59,$D347))</f>
        <v>0</v>
      </c>
      <c r="N347" s="103"/>
    </row>
    <row r="348" spans="2:14" outlineLevel="1" x14ac:dyDescent="0.35">
      <c r="B348" s="126" t="s">
        <v>80</v>
      </c>
      <c r="C348" s="169" t="str">
        <f>IF(ISBLANK('Payer Participation Data'!$B$27),"-",'Payer Participation Data'!$B$27)</f>
        <v>-</v>
      </c>
      <c r="D348" s="169" t="str">
        <f>IF(ISBLANK('Payer Participation Data'!$C$27),"-",'Payer Participation Data'!$C$27)</f>
        <v>-</v>
      </c>
      <c r="E348" s="169" t="str">
        <f>IF(ISBLANK('Payer Participation Data'!$D$27),"-",'Payer Participation Data'!$D$27)</f>
        <v>-</v>
      </c>
      <c r="F348" s="169" t="str">
        <f>IF(ISBLANK('Payer Participation Data'!$E$27),"-",'Payer Participation Data'!$E$27)</f>
        <v>-</v>
      </c>
      <c r="G348" s="104">
        <v>2</v>
      </c>
      <c r="H348" s="104" t="s">
        <v>64</v>
      </c>
      <c r="I348" s="104" t="s">
        <v>64</v>
      </c>
      <c r="J348" s="104" t="str">
        <f t="shared" si="20"/>
        <v>BaselineBaseline2</v>
      </c>
      <c r="K348" s="104" t="s">
        <v>30</v>
      </c>
      <c r="L348" s="222">
        <f>IF(ISNA(SUMIFS(INDEX('Payer Participation Data'!$F$10:$BM$59,0,MATCH(CONCATENATE($J348,L$6),'Payer Participation Data'!$F$8:$BM$8,0)),'Payer Participation Data'!$B$10:$B$59,$C348,'Payer Participation Data'!$C$10:$C$59,$D348)),"-",SUMIFS(INDEX('Payer Participation Data'!$F$10:$BM$59,0,MATCH(CONCATENATE($J348,L$6),'Payer Participation Data'!$F$8:$BM$8,0)),'Payer Participation Data'!$B$10:$B$59,$C348,'Payer Participation Data'!$C$10:$C$59,$D348))</f>
        <v>0</v>
      </c>
      <c r="M348" s="223">
        <f>IF(ISNA(SUMIFS(INDEX('Payer Participation Data'!$F$10:$BM$59,0,MATCH(CONCATENATE($J348,M$6),'Payer Participation Data'!$F$8:$BM$8,0)),'Payer Participation Data'!$B$10:$B$59,$C348,'Payer Participation Data'!$C$10:$C$59,$D348)),"-",SUMIFS(INDEX('Payer Participation Data'!$F$10:$BM$59,0,MATCH(CONCATENATE($J348,M$6),'Payer Participation Data'!$F$8:$BM$8,0)),'Payer Participation Data'!$B$10:$B$59,$C348,'Payer Participation Data'!$C$10:$C$59,$D348))</f>
        <v>0</v>
      </c>
      <c r="N348" s="105"/>
    </row>
    <row r="349" spans="2:14" outlineLevel="1" x14ac:dyDescent="0.35">
      <c r="B349" s="124" t="s">
        <v>80</v>
      </c>
      <c r="C349" s="157" t="str">
        <f>IF(ISBLANK('Payer Participation Data'!$B$27),"-",'Payer Participation Data'!$B$27)</f>
        <v>-</v>
      </c>
      <c r="D349" s="157" t="str">
        <f>IF(ISBLANK('Payer Participation Data'!$C$27),"-",'Payer Participation Data'!$C$27)</f>
        <v>-</v>
      </c>
      <c r="E349" s="157" t="str">
        <f>IF(ISBLANK('Payer Participation Data'!$D$27),"-",'Payer Participation Data'!$D$27)</f>
        <v>-</v>
      </c>
      <c r="F349" s="157" t="str">
        <f>IF(ISBLANK('Payer Participation Data'!$E$27),"-",'Payer Participation Data'!$E$27)</f>
        <v>-</v>
      </c>
      <c r="G349" s="102">
        <v>3</v>
      </c>
      <c r="H349" s="102" t="s">
        <v>64</v>
      </c>
      <c r="I349" s="102" t="s">
        <v>64</v>
      </c>
      <c r="J349" s="102" t="str">
        <f t="shared" si="20"/>
        <v>BaselineBaseline3</v>
      </c>
      <c r="K349" s="102" t="s">
        <v>30</v>
      </c>
      <c r="L349" s="224">
        <f>IF(ISNA(SUMIFS(INDEX('Payer Participation Data'!$F$10:$BM$59,0,MATCH(CONCATENATE($J349,L$6),'Payer Participation Data'!$F$8:$BM$8,0)),'Payer Participation Data'!$B$10:$B$59,$C349,'Payer Participation Data'!$C$10:$C$59,$D349)),"-",SUMIFS(INDEX('Payer Participation Data'!$F$10:$BM$59,0,MATCH(CONCATENATE($J349,L$6),'Payer Participation Data'!$F$8:$BM$8,0)),'Payer Participation Data'!$B$10:$B$59,$C349,'Payer Participation Data'!$C$10:$C$59,$D349))</f>
        <v>0</v>
      </c>
      <c r="M349" s="225">
        <f>IF(ISNA(SUMIFS(INDEX('Payer Participation Data'!$F$10:$BM$59,0,MATCH(CONCATENATE($J349,M$6),'Payer Participation Data'!$F$8:$BM$8,0)),'Payer Participation Data'!$B$10:$B$59,$C349,'Payer Participation Data'!$C$10:$C$59,$D349)),"-",SUMIFS(INDEX('Payer Participation Data'!$F$10:$BM$59,0,MATCH(CONCATENATE($J349,M$6),'Payer Participation Data'!$F$8:$BM$8,0)),'Payer Participation Data'!$B$10:$B$59,$C349,'Payer Participation Data'!$C$10:$C$59,$D349))</f>
        <v>0</v>
      </c>
      <c r="N349" s="103"/>
    </row>
    <row r="350" spans="2:14" outlineLevel="1" x14ac:dyDescent="0.35">
      <c r="B350" s="126" t="s">
        <v>80</v>
      </c>
      <c r="C350" s="169" t="str">
        <f>IF(ISBLANK('Payer Participation Data'!$B$27),"-",'Payer Participation Data'!$B$27)</f>
        <v>-</v>
      </c>
      <c r="D350" s="169" t="str">
        <f>IF(ISBLANK('Payer Participation Data'!$C$27),"-",'Payer Participation Data'!$C$27)</f>
        <v>-</v>
      </c>
      <c r="E350" s="169" t="str">
        <f>IF(ISBLANK('Payer Participation Data'!$D$27),"-",'Payer Participation Data'!$D$27)</f>
        <v>-</v>
      </c>
      <c r="F350" s="169" t="str">
        <f>IF(ISBLANK('Payer Participation Data'!$E$27),"-",'Payer Participation Data'!$E$27)</f>
        <v>-</v>
      </c>
      <c r="G350" s="104">
        <v>4</v>
      </c>
      <c r="H350" s="104" t="s">
        <v>64</v>
      </c>
      <c r="I350" s="104" t="s">
        <v>64</v>
      </c>
      <c r="J350" s="104" t="str">
        <f t="shared" si="20"/>
        <v>BaselineBaseline4</v>
      </c>
      <c r="K350" s="104" t="s">
        <v>30</v>
      </c>
      <c r="L350" s="222">
        <f>IF(ISNA(SUMIFS(INDEX('Payer Participation Data'!$F$10:$BM$59,0,MATCH(CONCATENATE($J350,L$6),'Payer Participation Data'!$F$8:$BM$8,0)),'Payer Participation Data'!$B$10:$B$59,$C350,'Payer Participation Data'!$C$10:$C$59,$D350)),"-",SUMIFS(INDEX('Payer Participation Data'!$F$10:$BM$59,0,MATCH(CONCATENATE($J350,L$6),'Payer Participation Data'!$F$8:$BM$8,0)),'Payer Participation Data'!$B$10:$B$59,$C350,'Payer Participation Data'!$C$10:$C$59,$D350))</f>
        <v>0</v>
      </c>
      <c r="M350" s="223">
        <f>IF(ISNA(SUMIFS(INDEX('Payer Participation Data'!$F$10:$BM$59,0,MATCH(CONCATENATE($J350,M$6),'Payer Participation Data'!$F$8:$BM$8,0)),'Payer Participation Data'!$B$10:$B$59,$C350,'Payer Participation Data'!$C$10:$C$59,$D350)),"-",SUMIFS(INDEX('Payer Participation Data'!$F$10:$BM$59,0,MATCH(CONCATENATE($J350,M$6),'Payer Participation Data'!$F$8:$BM$8,0)),'Payer Participation Data'!$B$10:$B$59,$C350,'Payer Participation Data'!$C$10:$C$59,$D350))</f>
        <v>0</v>
      </c>
      <c r="N350" s="105"/>
    </row>
    <row r="351" spans="2:14" outlineLevel="1" x14ac:dyDescent="0.35">
      <c r="B351" s="124" t="s">
        <v>80</v>
      </c>
      <c r="C351" s="157" t="str">
        <f>IF(ISBLANK('Payer Participation Data'!$B$27),"-",'Payer Participation Data'!$B$27)</f>
        <v>-</v>
      </c>
      <c r="D351" s="157" t="str">
        <f>IF(ISBLANK('Payer Participation Data'!$C$27),"-",'Payer Participation Data'!$C$27)</f>
        <v>-</v>
      </c>
      <c r="E351" s="157" t="str">
        <f>IF(ISBLANK('Payer Participation Data'!$D$27),"-",'Payer Participation Data'!$D$27)</f>
        <v>-</v>
      </c>
      <c r="F351" s="157" t="str">
        <f>IF(ISBLANK('Payer Participation Data'!$E$27),"-",'Payer Participation Data'!$E$27)</f>
        <v>-</v>
      </c>
      <c r="G351" s="102">
        <v>1</v>
      </c>
      <c r="H351" s="102">
        <v>1</v>
      </c>
      <c r="I351" s="102">
        <v>5</v>
      </c>
      <c r="J351" s="102" t="str">
        <f t="shared" si="20"/>
        <v>151</v>
      </c>
      <c r="K351" s="102" t="s">
        <v>30</v>
      </c>
      <c r="L351" s="224">
        <f>IF(ISNA(SUMIFS(INDEX('Payer Participation Data'!$F$10:$BM$59,0,MATCH(CONCATENATE($J351,L$6),'Payer Participation Data'!$F$8:$BM$8,0)),'Payer Participation Data'!$B$10:$B$59,$C351,'Payer Participation Data'!$C$10:$C$59,$D351)),"-",SUMIFS(INDEX('Payer Participation Data'!$F$10:$BM$59,0,MATCH(CONCATENATE($J351,L$6),'Payer Participation Data'!$F$8:$BM$8,0)),'Payer Participation Data'!$B$10:$B$59,$C351,'Payer Participation Data'!$C$10:$C$59,$D351))</f>
        <v>0</v>
      </c>
      <c r="M351" s="225">
        <f>IF(ISNA(SUMIFS(INDEX('Payer Participation Data'!$F$10:$BM$59,0,MATCH(CONCATENATE($J351,M$6),'Payer Participation Data'!$F$8:$BM$8,0)),'Payer Participation Data'!$B$10:$B$59,$C351,'Payer Participation Data'!$C$10:$C$59,$D351)),"-",SUMIFS(INDEX('Payer Participation Data'!$F$10:$BM$59,0,MATCH(CONCATENATE($J351,M$6),'Payer Participation Data'!$F$8:$BM$8,0)),'Payer Participation Data'!$B$10:$B$59,$C351,'Payer Participation Data'!$C$10:$C$59,$D351))</f>
        <v>0</v>
      </c>
      <c r="N351" s="103"/>
    </row>
    <row r="352" spans="2:14" outlineLevel="1" x14ac:dyDescent="0.35">
      <c r="B352" s="126" t="s">
        <v>80</v>
      </c>
      <c r="C352" s="169" t="str">
        <f>IF(ISBLANK('Payer Participation Data'!$B$27),"-",'Payer Participation Data'!$B$27)</f>
        <v>-</v>
      </c>
      <c r="D352" s="169" t="str">
        <f>IF(ISBLANK('Payer Participation Data'!$C$27),"-",'Payer Participation Data'!$C$27)</f>
        <v>-</v>
      </c>
      <c r="E352" s="169" t="str">
        <f>IF(ISBLANK('Payer Participation Data'!$D$27),"-",'Payer Participation Data'!$D$27)</f>
        <v>-</v>
      </c>
      <c r="F352" s="169" t="str">
        <f>IF(ISBLANK('Payer Participation Data'!$E$27),"-",'Payer Participation Data'!$E$27)</f>
        <v>-</v>
      </c>
      <c r="G352" s="104">
        <v>2</v>
      </c>
      <c r="H352" s="104">
        <v>1</v>
      </c>
      <c r="I352" s="104">
        <v>5</v>
      </c>
      <c r="J352" s="104" t="str">
        <f t="shared" si="20"/>
        <v>152</v>
      </c>
      <c r="K352" s="104" t="s">
        <v>30</v>
      </c>
      <c r="L352" s="222">
        <f>IF(ISNA(SUMIFS(INDEX('Payer Participation Data'!$F$10:$BM$59,0,MATCH(CONCATENATE($J352,L$6),'Payer Participation Data'!$F$8:$BM$8,0)),'Payer Participation Data'!$B$10:$B$59,$C352,'Payer Participation Data'!$C$10:$C$59,$D352)),"-",SUMIFS(INDEX('Payer Participation Data'!$F$10:$BM$59,0,MATCH(CONCATENATE($J352,L$6),'Payer Participation Data'!$F$8:$BM$8,0)),'Payer Participation Data'!$B$10:$B$59,$C352,'Payer Participation Data'!$C$10:$C$59,$D352))</f>
        <v>0</v>
      </c>
      <c r="M352" s="223">
        <f>IF(ISNA(SUMIFS(INDEX('Payer Participation Data'!$F$10:$BM$59,0,MATCH(CONCATENATE($J352,M$6),'Payer Participation Data'!$F$8:$BM$8,0)),'Payer Participation Data'!$B$10:$B$59,$C352,'Payer Participation Data'!$C$10:$C$59,$D352)),"-",SUMIFS(INDEX('Payer Participation Data'!$F$10:$BM$59,0,MATCH(CONCATENATE($J352,M$6),'Payer Participation Data'!$F$8:$BM$8,0)),'Payer Participation Data'!$B$10:$B$59,$C352,'Payer Participation Data'!$C$10:$C$59,$D352))</f>
        <v>0</v>
      </c>
      <c r="N352" s="105"/>
    </row>
    <row r="353" spans="2:14" outlineLevel="1" x14ac:dyDescent="0.35">
      <c r="B353" s="124" t="s">
        <v>80</v>
      </c>
      <c r="C353" s="157" t="str">
        <f>IF(ISBLANK('Payer Participation Data'!$B$27),"-",'Payer Participation Data'!$B$27)</f>
        <v>-</v>
      </c>
      <c r="D353" s="157" t="str">
        <f>IF(ISBLANK('Payer Participation Data'!$C$27),"-",'Payer Participation Data'!$C$27)</f>
        <v>-</v>
      </c>
      <c r="E353" s="157" t="str">
        <f>IF(ISBLANK('Payer Participation Data'!$D$27),"-",'Payer Participation Data'!$D$27)</f>
        <v>-</v>
      </c>
      <c r="F353" s="157" t="str">
        <f>IF(ISBLANK('Payer Participation Data'!$E$27),"-",'Payer Participation Data'!$E$27)</f>
        <v>-</v>
      </c>
      <c r="G353" s="102">
        <v>3</v>
      </c>
      <c r="H353" s="102">
        <v>1</v>
      </c>
      <c r="I353" s="102">
        <v>5</v>
      </c>
      <c r="J353" s="102" t="str">
        <f t="shared" si="20"/>
        <v>153</v>
      </c>
      <c r="K353" s="102" t="s">
        <v>30</v>
      </c>
      <c r="L353" s="224">
        <f>IF(ISNA(SUMIFS(INDEX('Payer Participation Data'!$F$10:$BM$59,0,MATCH(CONCATENATE($J353,L$6),'Payer Participation Data'!$F$8:$BM$8,0)),'Payer Participation Data'!$B$10:$B$59,$C353,'Payer Participation Data'!$C$10:$C$59,$D353)),"-",SUMIFS(INDEX('Payer Participation Data'!$F$10:$BM$59,0,MATCH(CONCATENATE($J353,L$6),'Payer Participation Data'!$F$8:$BM$8,0)),'Payer Participation Data'!$B$10:$B$59,$C353,'Payer Participation Data'!$C$10:$C$59,$D353))</f>
        <v>0</v>
      </c>
      <c r="M353" s="225">
        <f>IF(ISNA(SUMIFS(INDEX('Payer Participation Data'!$F$10:$BM$59,0,MATCH(CONCATENATE($J353,M$6),'Payer Participation Data'!$F$8:$BM$8,0)),'Payer Participation Data'!$B$10:$B$59,$C353,'Payer Participation Data'!$C$10:$C$59,$D353)),"-",SUMIFS(INDEX('Payer Participation Data'!$F$10:$BM$59,0,MATCH(CONCATENATE($J353,M$6),'Payer Participation Data'!$F$8:$BM$8,0)),'Payer Participation Data'!$B$10:$B$59,$C353,'Payer Participation Data'!$C$10:$C$59,$D353))</f>
        <v>0</v>
      </c>
      <c r="N353" s="103"/>
    </row>
    <row r="354" spans="2:14" outlineLevel="1" x14ac:dyDescent="0.35">
      <c r="B354" s="126" t="s">
        <v>80</v>
      </c>
      <c r="C354" s="169" t="str">
        <f>IF(ISBLANK('Payer Participation Data'!$B$27),"-",'Payer Participation Data'!$B$27)</f>
        <v>-</v>
      </c>
      <c r="D354" s="169" t="str">
        <f>IF(ISBLANK('Payer Participation Data'!$C$27),"-",'Payer Participation Data'!$C$27)</f>
        <v>-</v>
      </c>
      <c r="E354" s="169" t="str">
        <f>IF(ISBLANK('Payer Participation Data'!$D$27),"-",'Payer Participation Data'!$D$27)</f>
        <v>-</v>
      </c>
      <c r="F354" s="169" t="str">
        <f>IF(ISBLANK('Payer Participation Data'!$E$27),"-",'Payer Participation Data'!$E$27)</f>
        <v>-</v>
      </c>
      <c r="G354" s="104">
        <v>4</v>
      </c>
      <c r="H354" s="104">
        <v>1</v>
      </c>
      <c r="I354" s="104">
        <v>5</v>
      </c>
      <c r="J354" s="104" t="str">
        <f t="shared" si="20"/>
        <v>154</v>
      </c>
      <c r="K354" s="104" t="s">
        <v>30</v>
      </c>
      <c r="L354" s="222">
        <f>IF(ISNA(SUMIFS(INDEX('Payer Participation Data'!$F$10:$BM$59,0,MATCH(CONCATENATE($J354,L$6),'Payer Participation Data'!$F$8:$BM$8,0)),'Payer Participation Data'!$B$10:$B$59,$C354,'Payer Participation Data'!$C$10:$C$59,$D354)),"-",SUMIFS(INDEX('Payer Participation Data'!$F$10:$BM$59,0,MATCH(CONCATENATE($J354,L$6),'Payer Participation Data'!$F$8:$BM$8,0)),'Payer Participation Data'!$B$10:$B$59,$C354,'Payer Participation Data'!$C$10:$C$59,$D354))</f>
        <v>0</v>
      </c>
      <c r="M354" s="223">
        <f>IF(ISNA(SUMIFS(INDEX('Payer Participation Data'!$F$10:$BM$59,0,MATCH(CONCATENATE($J354,M$6),'Payer Participation Data'!$F$8:$BM$8,0)),'Payer Participation Data'!$B$10:$B$59,$C354,'Payer Participation Data'!$C$10:$C$59,$D354)),"-",SUMIFS(INDEX('Payer Participation Data'!$F$10:$BM$59,0,MATCH(CONCATENATE($J354,M$6),'Payer Participation Data'!$F$8:$BM$8,0)),'Payer Participation Data'!$B$10:$B$59,$C354,'Payer Participation Data'!$C$10:$C$59,$D354))</f>
        <v>0</v>
      </c>
      <c r="N354" s="105"/>
    </row>
    <row r="355" spans="2:14" outlineLevel="1" x14ac:dyDescent="0.35">
      <c r="B355" s="124" t="s">
        <v>80</v>
      </c>
      <c r="C355" s="157" t="str">
        <f>IF(ISBLANK('Payer Participation Data'!$B$27),"-",'Payer Participation Data'!$B$27)</f>
        <v>-</v>
      </c>
      <c r="D355" s="157" t="str">
        <f>IF(ISBLANK('Payer Participation Data'!$C$27),"-",'Payer Participation Data'!$C$27)</f>
        <v>-</v>
      </c>
      <c r="E355" s="157" t="str">
        <f>IF(ISBLANK('Payer Participation Data'!$D$27),"-",'Payer Participation Data'!$D$27)</f>
        <v>-</v>
      </c>
      <c r="F355" s="157" t="str">
        <f>IF(ISBLANK('Payer Participation Data'!$E$27),"-",'Payer Participation Data'!$E$27)</f>
        <v>-</v>
      </c>
      <c r="G355" s="102">
        <v>1</v>
      </c>
      <c r="H355" s="102">
        <v>2</v>
      </c>
      <c r="I355" s="102">
        <v>5</v>
      </c>
      <c r="J355" s="102" t="str">
        <f t="shared" si="20"/>
        <v>251</v>
      </c>
      <c r="K355" s="102" t="s">
        <v>30</v>
      </c>
      <c r="L355" s="224">
        <f>IF(ISNA(SUMIFS(INDEX('Payer Participation Data'!$F$10:$BM$59,0,MATCH(CONCATENATE($J355,L$6),'Payer Participation Data'!$F$8:$BM$8,0)),'Payer Participation Data'!$B$10:$B$59,$C355,'Payer Participation Data'!$C$10:$C$59,$D355)),"-",SUMIFS(INDEX('Payer Participation Data'!$F$10:$BM$59,0,MATCH(CONCATENATE($J355,L$6),'Payer Participation Data'!$F$8:$BM$8,0)),'Payer Participation Data'!$B$10:$B$59,$C355,'Payer Participation Data'!$C$10:$C$59,$D355))</f>
        <v>0</v>
      </c>
      <c r="M355" s="225">
        <f>IF(ISNA(SUMIFS(INDEX('Payer Participation Data'!$F$10:$BM$59,0,MATCH(CONCATENATE($J355,M$6),'Payer Participation Data'!$F$8:$BM$8,0)),'Payer Participation Data'!$B$10:$B$59,$C355,'Payer Participation Data'!$C$10:$C$59,$D355)),"-",SUMIFS(INDEX('Payer Participation Data'!$F$10:$BM$59,0,MATCH(CONCATENATE($J355,M$6),'Payer Participation Data'!$F$8:$BM$8,0)),'Payer Participation Data'!$B$10:$B$59,$C355,'Payer Participation Data'!$C$10:$C$59,$D355))</f>
        <v>0</v>
      </c>
      <c r="N355" s="103"/>
    </row>
    <row r="356" spans="2:14" outlineLevel="1" x14ac:dyDescent="0.35">
      <c r="B356" s="126" t="s">
        <v>80</v>
      </c>
      <c r="C356" s="169" t="str">
        <f>IF(ISBLANK('Payer Participation Data'!$B$27),"-",'Payer Participation Data'!$B$27)</f>
        <v>-</v>
      </c>
      <c r="D356" s="169" t="str">
        <f>IF(ISBLANK('Payer Participation Data'!$C$27),"-",'Payer Participation Data'!$C$27)</f>
        <v>-</v>
      </c>
      <c r="E356" s="169" t="str">
        <f>IF(ISBLANK('Payer Participation Data'!$D$27),"-",'Payer Participation Data'!$D$27)</f>
        <v>-</v>
      </c>
      <c r="F356" s="169" t="str">
        <f>IF(ISBLANK('Payer Participation Data'!$E$27),"-",'Payer Participation Data'!$E$27)</f>
        <v>-</v>
      </c>
      <c r="G356" s="104">
        <v>2</v>
      </c>
      <c r="H356" s="104">
        <v>2</v>
      </c>
      <c r="I356" s="104">
        <v>5</v>
      </c>
      <c r="J356" s="104" t="str">
        <f t="shared" si="20"/>
        <v>252</v>
      </c>
      <c r="K356" s="104" t="s">
        <v>30</v>
      </c>
      <c r="L356" s="222">
        <f>IF(ISNA(SUMIFS(INDEX('Payer Participation Data'!$F$10:$BM$59,0,MATCH(CONCATENATE($J356,L$6),'Payer Participation Data'!$F$8:$BM$8,0)),'Payer Participation Data'!$B$10:$B$59,$C356,'Payer Participation Data'!$C$10:$C$59,$D356)),"-",SUMIFS(INDEX('Payer Participation Data'!$F$10:$BM$59,0,MATCH(CONCATENATE($J356,L$6),'Payer Participation Data'!$F$8:$BM$8,0)),'Payer Participation Data'!$B$10:$B$59,$C356,'Payer Participation Data'!$C$10:$C$59,$D356))</f>
        <v>0</v>
      </c>
      <c r="M356" s="223">
        <f>IF(ISNA(SUMIFS(INDEX('Payer Participation Data'!$F$10:$BM$59,0,MATCH(CONCATENATE($J356,M$6),'Payer Participation Data'!$F$8:$BM$8,0)),'Payer Participation Data'!$B$10:$B$59,$C356,'Payer Participation Data'!$C$10:$C$59,$D356)),"-",SUMIFS(INDEX('Payer Participation Data'!$F$10:$BM$59,0,MATCH(CONCATENATE($J356,M$6),'Payer Participation Data'!$F$8:$BM$8,0)),'Payer Participation Data'!$B$10:$B$59,$C356,'Payer Participation Data'!$C$10:$C$59,$D356))</f>
        <v>0</v>
      </c>
      <c r="N356" s="105"/>
    </row>
    <row r="357" spans="2:14" outlineLevel="1" x14ac:dyDescent="0.35">
      <c r="B357" s="124" t="s">
        <v>80</v>
      </c>
      <c r="C357" s="157" t="str">
        <f>IF(ISBLANK('Payer Participation Data'!$B$27),"-",'Payer Participation Data'!$B$27)</f>
        <v>-</v>
      </c>
      <c r="D357" s="157" t="str">
        <f>IF(ISBLANK('Payer Participation Data'!$C$27),"-",'Payer Participation Data'!$C$27)</f>
        <v>-</v>
      </c>
      <c r="E357" s="157" t="str">
        <f>IF(ISBLANK('Payer Participation Data'!$D$27),"-",'Payer Participation Data'!$D$27)</f>
        <v>-</v>
      </c>
      <c r="F357" s="157" t="str">
        <f>IF(ISBLANK('Payer Participation Data'!$E$27),"-",'Payer Participation Data'!$E$27)</f>
        <v>-</v>
      </c>
      <c r="G357" s="102">
        <v>3</v>
      </c>
      <c r="H357" s="102">
        <v>2</v>
      </c>
      <c r="I357" s="102">
        <v>5</v>
      </c>
      <c r="J357" s="102" t="str">
        <f t="shared" si="20"/>
        <v>253</v>
      </c>
      <c r="K357" s="102" t="s">
        <v>30</v>
      </c>
      <c r="L357" s="224">
        <f>IF(ISNA(SUMIFS(INDEX('Payer Participation Data'!$F$10:$BM$59,0,MATCH(CONCATENATE($J357,L$6),'Payer Participation Data'!$F$8:$BM$8,0)),'Payer Participation Data'!$B$10:$B$59,$C357,'Payer Participation Data'!$C$10:$C$59,$D357)),"-",SUMIFS(INDEX('Payer Participation Data'!$F$10:$BM$59,0,MATCH(CONCATENATE($J357,L$6),'Payer Participation Data'!$F$8:$BM$8,0)),'Payer Participation Data'!$B$10:$B$59,$C357,'Payer Participation Data'!$C$10:$C$59,$D357))</f>
        <v>0</v>
      </c>
      <c r="M357" s="225">
        <f>IF(ISNA(SUMIFS(INDEX('Payer Participation Data'!$F$10:$BM$59,0,MATCH(CONCATENATE($J357,M$6),'Payer Participation Data'!$F$8:$BM$8,0)),'Payer Participation Data'!$B$10:$B$59,$C357,'Payer Participation Data'!$C$10:$C$59,$D357)),"-",SUMIFS(INDEX('Payer Participation Data'!$F$10:$BM$59,0,MATCH(CONCATENATE($J357,M$6),'Payer Participation Data'!$F$8:$BM$8,0)),'Payer Participation Data'!$B$10:$B$59,$C357,'Payer Participation Data'!$C$10:$C$59,$D357))</f>
        <v>0</v>
      </c>
      <c r="N357" s="103"/>
    </row>
    <row r="358" spans="2:14" outlineLevel="1" x14ac:dyDescent="0.35">
      <c r="B358" s="126" t="s">
        <v>80</v>
      </c>
      <c r="C358" s="169" t="str">
        <f>IF(ISBLANK('Payer Participation Data'!$B$27),"-",'Payer Participation Data'!$B$27)</f>
        <v>-</v>
      </c>
      <c r="D358" s="169" t="str">
        <f>IF(ISBLANK('Payer Participation Data'!$C$27),"-",'Payer Participation Data'!$C$27)</f>
        <v>-</v>
      </c>
      <c r="E358" s="169" t="str">
        <f>IF(ISBLANK('Payer Participation Data'!$D$27),"-",'Payer Participation Data'!$D$27)</f>
        <v>-</v>
      </c>
      <c r="F358" s="169" t="str">
        <f>IF(ISBLANK('Payer Participation Data'!$E$27),"-",'Payer Participation Data'!$E$27)</f>
        <v>-</v>
      </c>
      <c r="G358" s="104">
        <v>4</v>
      </c>
      <c r="H358" s="104">
        <v>2</v>
      </c>
      <c r="I358" s="104">
        <v>5</v>
      </c>
      <c r="J358" s="104" t="str">
        <f t="shared" si="20"/>
        <v>254</v>
      </c>
      <c r="K358" s="104" t="s">
        <v>30</v>
      </c>
      <c r="L358" s="222">
        <f>IF(ISNA(SUMIFS(INDEX('Payer Participation Data'!$F$10:$BM$59,0,MATCH(CONCATENATE($J358,L$6),'Payer Participation Data'!$F$8:$BM$8,0)),'Payer Participation Data'!$B$10:$B$59,$C358,'Payer Participation Data'!$C$10:$C$59,$D358)),"-",SUMIFS(INDEX('Payer Participation Data'!$F$10:$BM$59,0,MATCH(CONCATENATE($J358,L$6),'Payer Participation Data'!$F$8:$BM$8,0)),'Payer Participation Data'!$B$10:$B$59,$C358,'Payer Participation Data'!$C$10:$C$59,$D358))</f>
        <v>0</v>
      </c>
      <c r="M358" s="223">
        <f>IF(ISNA(SUMIFS(INDEX('Payer Participation Data'!$F$10:$BM$59,0,MATCH(CONCATENATE($J358,M$6),'Payer Participation Data'!$F$8:$BM$8,0)),'Payer Participation Data'!$B$10:$B$59,$C358,'Payer Participation Data'!$C$10:$C$59,$D358)),"-",SUMIFS(INDEX('Payer Participation Data'!$F$10:$BM$59,0,MATCH(CONCATENATE($J358,M$6),'Payer Participation Data'!$F$8:$BM$8,0)),'Payer Participation Data'!$B$10:$B$59,$C358,'Payer Participation Data'!$C$10:$C$59,$D358))</f>
        <v>0</v>
      </c>
      <c r="N358" s="105"/>
    </row>
    <row r="359" spans="2:14" outlineLevel="1" x14ac:dyDescent="0.35">
      <c r="B359" s="124" t="s">
        <v>80</v>
      </c>
      <c r="C359" s="157" t="str">
        <f>IF(ISBLANK('Payer Participation Data'!$B$27),"-",'Payer Participation Data'!$B$27)</f>
        <v>-</v>
      </c>
      <c r="D359" s="157" t="str">
        <f>IF(ISBLANK('Payer Participation Data'!$C$27),"-",'Payer Participation Data'!$C$27)</f>
        <v>-</v>
      </c>
      <c r="E359" s="157" t="str">
        <f>IF(ISBLANK('Payer Participation Data'!$D$27),"-",'Payer Participation Data'!$D$27)</f>
        <v>-</v>
      </c>
      <c r="F359" s="157" t="str">
        <f>IF(ISBLANK('Payer Participation Data'!$E$27),"-",'Payer Participation Data'!$E$27)</f>
        <v>-</v>
      </c>
      <c r="G359" s="102">
        <v>1</v>
      </c>
      <c r="H359" s="102">
        <v>3</v>
      </c>
      <c r="I359" s="102">
        <v>5</v>
      </c>
      <c r="J359" s="102" t="str">
        <f t="shared" si="20"/>
        <v>351</v>
      </c>
      <c r="K359" s="102" t="s">
        <v>30</v>
      </c>
      <c r="L359" s="224">
        <f>IF(ISNA(SUMIFS(INDEX('Payer Participation Data'!$F$10:$BM$59,0,MATCH(CONCATENATE($J359,L$6),'Payer Participation Data'!$F$8:$BM$8,0)),'Payer Participation Data'!$B$10:$B$59,$C359,'Payer Participation Data'!$C$10:$C$59,$D359)),"-",SUMIFS(INDEX('Payer Participation Data'!$F$10:$BM$59,0,MATCH(CONCATENATE($J359,L$6),'Payer Participation Data'!$F$8:$BM$8,0)),'Payer Participation Data'!$B$10:$B$59,$C359,'Payer Participation Data'!$C$10:$C$59,$D359))</f>
        <v>0</v>
      </c>
      <c r="M359" s="225">
        <f>IF(ISNA(SUMIFS(INDEX('Payer Participation Data'!$F$10:$BM$59,0,MATCH(CONCATENATE($J359,M$6),'Payer Participation Data'!$F$8:$BM$8,0)),'Payer Participation Data'!$B$10:$B$59,$C359,'Payer Participation Data'!$C$10:$C$59,$D359)),"-",SUMIFS(INDEX('Payer Participation Data'!$F$10:$BM$59,0,MATCH(CONCATENATE($J359,M$6),'Payer Participation Data'!$F$8:$BM$8,0)),'Payer Participation Data'!$B$10:$B$59,$C359,'Payer Participation Data'!$C$10:$C$59,$D359))</f>
        <v>0</v>
      </c>
      <c r="N359" s="103"/>
    </row>
    <row r="360" spans="2:14" outlineLevel="1" x14ac:dyDescent="0.35">
      <c r="B360" s="126" t="s">
        <v>80</v>
      </c>
      <c r="C360" s="169" t="str">
        <f>IF(ISBLANK('Payer Participation Data'!$B$27),"-",'Payer Participation Data'!$B$27)</f>
        <v>-</v>
      </c>
      <c r="D360" s="169" t="str">
        <f>IF(ISBLANK('Payer Participation Data'!$C$27),"-",'Payer Participation Data'!$C$27)</f>
        <v>-</v>
      </c>
      <c r="E360" s="169" t="str">
        <f>IF(ISBLANK('Payer Participation Data'!$D$27),"-",'Payer Participation Data'!$D$27)</f>
        <v>-</v>
      </c>
      <c r="F360" s="169" t="str">
        <f>IF(ISBLANK('Payer Participation Data'!$E$27),"-",'Payer Participation Data'!$E$27)</f>
        <v>-</v>
      </c>
      <c r="G360" s="104">
        <v>2</v>
      </c>
      <c r="H360" s="104">
        <v>3</v>
      </c>
      <c r="I360" s="104">
        <v>5</v>
      </c>
      <c r="J360" s="104" t="str">
        <f t="shared" si="20"/>
        <v>352</v>
      </c>
      <c r="K360" s="104" t="s">
        <v>30</v>
      </c>
      <c r="L360" s="222">
        <f>IF(ISNA(SUMIFS(INDEX('Payer Participation Data'!$F$10:$BM$59,0,MATCH(CONCATENATE($J360,L$6),'Payer Participation Data'!$F$8:$BM$8,0)),'Payer Participation Data'!$B$10:$B$59,$C360,'Payer Participation Data'!$C$10:$C$59,$D360)),"-",SUMIFS(INDEX('Payer Participation Data'!$F$10:$BM$59,0,MATCH(CONCATENATE($J360,L$6),'Payer Participation Data'!$F$8:$BM$8,0)),'Payer Participation Data'!$B$10:$B$59,$C360,'Payer Participation Data'!$C$10:$C$59,$D360))</f>
        <v>0</v>
      </c>
      <c r="M360" s="223">
        <f>IF(ISNA(SUMIFS(INDEX('Payer Participation Data'!$F$10:$BM$59,0,MATCH(CONCATENATE($J360,M$6),'Payer Participation Data'!$F$8:$BM$8,0)),'Payer Participation Data'!$B$10:$B$59,$C360,'Payer Participation Data'!$C$10:$C$59,$D360)),"-",SUMIFS(INDEX('Payer Participation Data'!$F$10:$BM$59,0,MATCH(CONCATENATE($J360,M$6),'Payer Participation Data'!$F$8:$BM$8,0)),'Payer Participation Data'!$B$10:$B$59,$C360,'Payer Participation Data'!$C$10:$C$59,$D360))</f>
        <v>0</v>
      </c>
      <c r="N360" s="105"/>
    </row>
    <row r="361" spans="2:14" outlineLevel="1" x14ac:dyDescent="0.35">
      <c r="B361" s="124" t="s">
        <v>80</v>
      </c>
      <c r="C361" s="157" t="str">
        <f>IF(ISBLANK('Payer Participation Data'!$B$27),"-",'Payer Participation Data'!$B$27)</f>
        <v>-</v>
      </c>
      <c r="D361" s="157" t="str">
        <f>IF(ISBLANK('Payer Participation Data'!$C$27),"-",'Payer Participation Data'!$C$27)</f>
        <v>-</v>
      </c>
      <c r="E361" s="157" t="str">
        <f>IF(ISBLANK('Payer Participation Data'!$D$27),"-",'Payer Participation Data'!$D$27)</f>
        <v>-</v>
      </c>
      <c r="F361" s="157" t="str">
        <f>IF(ISBLANK('Payer Participation Data'!$E$27),"-",'Payer Participation Data'!$E$27)</f>
        <v>-</v>
      </c>
      <c r="G361" s="102">
        <v>3</v>
      </c>
      <c r="H361" s="102">
        <v>3</v>
      </c>
      <c r="I361" s="102">
        <v>5</v>
      </c>
      <c r="J361" s="102" t="str">
        <f t="shared" si="20"/>
        <v>353</v>
      </c>
      <c r="K361" s="102" t="s">
        <v>30</v>
      </c>
      <c r="L361" s="224">
        <f>IF(ISNA(SUMIFS(INDEX('Payer Participation Data'!$F$10:$BM$59,0,MATCH(CONCATENATE($J361,L$6),'Payer Participation Data'!$F$8:$BM$8,0)),'Payer Participation Data'!$B$10:$B$59,$C361,'Payer Participation Data'!$C$10:$C$59,$D361)),"-",SUMIFS(INDEX('Payer Participation Data'!$F$10:$BM$59,0,MATCH(CONCATENATE($J361,L$6),'Payer Participation Data'!$F$8:$BM$8,0)),'Payer Participation Data'!$B$10:$B$59,$C361,'Payer Participation Data'!$C$10:$C$59,$D361))</f>
        <v>0</v>
      </c>
      <c r="M361" s="225">
        <f>IF(ISNA(SUMIFS(INDEX('Payer Participation Data'!$F$10:$BM$59,0,MATCH(CONCATENATE($J361,M$6),'Payer Participation Data'!$F$8:$BM$8,0)),'Payer Participation Data'!$B$10:$B$59,$C361,'Payer Participation Data'!$C$10:$C$59,$D361)),"-",SUMIFS(INDEX('Payer Participation Data'!$F$10:$BM$59,0,MATCH(CONCATENATE($J361,M$6),'Payer Participation Data'!$F$8:$BM$8,0)),'Payer Participation Data'!$B$10:$B$59,$C361,'Payer Participation Data'!$C$10:$C$59,$D361))</f>
        <v>0</v>
      </c>
      <c r="N361" s="103"/>
    </row>
    <row r="362" spans="2:14" outlineLevel="1" x14ac:dyDescent="0.35">
      <c r="B362" s="126" t="s">
        <v>80</v>
      </c>
      <c r="C362" s="169" t="str">
        <f>IF(ISBLANK('Payer Participation Data'!$B$27),"-",'Payer Participation Data'!$B$27)</f>
        <v>-</v>
      </c>
      <c r="D362" s="169" t="str">
        <f>IF(ISBLANK('Payer Participation Data'!$C$27),"-",'Payer Participation Data'!$C$27)</f>
        <v>-</v>
      </c>
      <c r="E362" s="169" t="str">
        <f>IF(ISBLANK('Payer Participation Data'!$D$27),"-",'Payer Participation Data'!$D$27)</f>
        <v>-</v>
      </c>
      <c r="F362" s="169" t="str">
        <f>IF(ISBLANK('Payer Participation Data'!$E$27),"-",'Payer Participation Data'!$E$27)</f>
        <v>-</v>
      </c>
      <c r="G362" s="104">
        <v>4</v>
      </c>
      <c r="H362" s="104">
        <v>3</v>
      </c>
      <c r="I362" s="104">
        <v>5</v>
      </c>
      <c r="J362" s="104" t="str">
        <f t="shared" si="20"/>
        <v>354</v>
      </c>
      <c r="K362" s="104" t="s">
        <v>30</v>
      </c>
      <c r="L362" s="222">
        <f>IF(ISNA(SUMIFS(INDEX('Payer Participation Data'!$F$10:$BM$59,0,MATCH(CONCATENATE($J362,L$6),'Payer Participation Data'!$F$8:$BM$8,0)),'Payer Participation Data'!$B$10:$B$59,$C362,'Payer Participation Data'!$C$10:$C$59,$D362)),"-",SUMIFS(INDEX('Payer Participation Data'!$F$10:$BM$59,0,MATCH(CONCATENATE($J362,L$6),'Payer Participation Data'!$F$8:$BM$8,0)),'Payer Participation Data'!$B$10:$B$59,$C362,'Payer Participation Data'!$C$10:$C$59,$D362))</f>
        <v>0</v>
      </c>
      <c r="M362" s="223">
        <f>IF(ISNA(SUMIFS(INDEX('Payer Participation Data'!$F$10:$BM$59,0,MATCH(CONCATENATE($J362,M$6),'Payer Participation Data'!$F$8:$BM$8,0)),'Payer Participation Data'!$B$10:$B$59,$C362,'Payer Participation Data'!$C$10:$C$59,$D362)),"-",SUMIFS(INDEX('Payer Participation Data'!$F$10:$BM$59,0,MATCH(CONCATENATE($J362,M$6),'Payer Participation Data'!$F$8:$BM$8,0)),'Payer Participation Data'!$B$10:$B$59,$C362,'Payer Participation Data'!$C$10:$C$59,$D362))</f>
        <v>0</v>
      </c>
      <c r="N362" s="105"/>
    </row>
    <row r="363" spans="2:14" outlineLevel="1" x14ac:dyDescent="0.35">
      <c r="B363" s="124" t="s">
        <v>80</v>
      </c>
      <c r="C363" s="157" t="str">
        <f>IF(ISBLANK('Payer Participation Data'!$B$27),"-",'Payer Participation Data'!$B$27)</f>
        <v>-</v>
      </c>
      <c r="D363" s="157" t="str">
        <f>IF(ISBLANK('Payer Participation Data'!$C$27),"-",'Payer Participation Data'!$C$27)</f>
        <v>-</v>
      </c>
      <c r="E363" s="157" t="str">
        <f>IF(ISBLANK('Payer Participation Data'!$D$27),"-",'Payer Participation Data'!$D$27)</f>
        <v>-</v>
      </c>
      <c r="F363" s="157" t="str">
        <f>IF(ISBLANK('Payer Participation Data'!$E$27),"-",'Payer Participation Data'!$E$27)</f>
        <v>-</v>
      </c>
      <c r="G363" s="102">
        <v>1</v>
      </c>
      <c r="H363" s="102">
        <v>4</v>
      </c>
      <c r="I363" s="102">
        <v>5</v>
      </c>
      <c r="J363" s="102" t="str">
        <f t="shared" ref="J363:J366" si="22">CONCATENATE(H363,I363,G363)</f>
        <v>451</v>
      </c>
      <c r="K363" s="102" t="s">
        <v>30</v>
      </c>
      <c r="L363" s="224">
        <f>IF(ISNA(SUMIFS(INDEX('Payer Participation Data'!$F$10:$BM$59,0,MATCH(CONCATENATE($J363,L$6),'Payer Participation Data'!$F$8:$BM$8,0)),'Payer Participation Data'!$B$10:$B$59,$C363,'Payer Participation Data'!$C$10:$C$59,$D363)),"-",SUMIFS(INDEX('Payer Participation Data'!$F$10:$BM$59,0,MATCH(CONCATENATE($J363,L$6),'Payer Participation Data'!$F$8:$BM$8,0)),'Payer Participation Data'!$B$10:$B$59,$C363,'Payer Participation Data'!$C$10:$C$59,$D363))</f>
        <v>0</v>
      </c>
      <c r="M363" s="225">
        <f>IF(ISNA(SUMIFS(INDEX('Payer Participation Data'!$F$10:$BM$59,0,MATCH(CONCATENATE($J363,M$6),'Payer Participation Data'!$F$8:$BM$8,0)),'Payer Participation Data'!$B$10:$B$59,$C363,'Payer Participation Data'!$C$10:$C$59,$D363)),"-",SUMIFS(INDEX('Payer Participation Data'!$F$10:$BM$59,0,MATCH(CONCATENATE($J363,M$6),'Payer Participation Data'!$F$8:$BM$8,0)),'Payer Participation Data'!$B$10:$B$59,$C363,'Payer Participation Data'!$C$10:$C$59,$D363))</f>
        <v>0</v>
      </c>
      <c r="N363" s="105"/>
    </row>
    <row r="364" spans="2:14" outlineLevel="1" x14ac:dyDescent="0.35">
      <c r="B364" s="126" t="s">
        <v>80</v>
      </c>
      <c r="C364" s="169" t="str">
        <f>IF(ISBLANK('Payer Participation Data'!$B$27),"-",'Payer Participation Data'!$B$27)</f>
        <v>-</v>
      </c>
      <c r="D364" s="169" t="str">
        <f>IF(ISBLANK('Payer Participation Data'!$C$27),"-",'Payer Participation Data'!$C$27)</f>
        <v>-</v>
      </c>
      <c r="E364" s="169" t="str">
        <f>IF(ISBLANK('Payer Participation Data'!$D$27),"-",'Payer Participation Data'!$D$27)</f>
        <v>-</v>
      </c>
      <c r="F364" s="169" t="str">
        <f>IF(ISBLANK('Payer Participation Data'!$E$27),"-",'Payer Participation Data'!$E$27)</f>
        <v>-</v>
      </c>
      <c r="G364" s="104">
        <v>2</v>
      </c>
      <c r="H364" s="104">
        <v>4</v>
      </c>
      <c r="I364" s="104">
        <v>5</v>
      </c>
      <c r="J364" s="104" t="str">
        <f t="shared" si="22"/>
        <v>452</v>
      </c>
      <c r="K364" s="104" t="s">
        <v>30</v>
      </c>
      <c r="L364" s="222">
        <f>IF(ISNA(SUMIFS(INDEX('Payer Participation Data'!$F$10:$BM$59,0,MATCH(CONCATENATE($J364,L$6),'Payer Participation Data'!$F$8:$BM$8,0)),'Payer Participation Data'!$B$10:$B$59,$C364,'Payer Participation Data'!$C$10:$C$59,$D364)),"-",SUMIFS(INDEX('Payer Participation Data'!$F$10:$BM$59,0,MATCH(CONCATENATE($J364,L$6),'Payer Participation Data'!$F$8:$BM$8,0)),'Payer Participation Data'!$B$10:$B$59,$C364,'Payer Participation Data'!$C$10:$C$59,$D364))</f>
        <v>0</v>
      </c>
      <c r="M364" s="223">
        <f>IF(ISNA(SUMIFS(INDEX('Payer Participation Data'!$F$10:$BM$59,0,MATCH(CONCATENATE($J364,M$6),'Payer Participation Data'!$F$8:$BM$8,0)),'Payer Participation Data'!$B$10:$B$59,$C364,'Payer Participation Data'!$C$10:$C$59,$D364)),"-",SUMIFS(INDEX('Payer Participation Data'!$F$10:$BM$59,0,MATCH(CONCATENATE($J364,M$6),'Payer Participation Data'!$F$8:$BM$8,0)),'Payer Participation Data'!$B$10:$B$59,$C364,'Payer Participation Data'!$C$10:$C$59,$D364))</f>
        <v>0</v>
      </c>
      <c r="N364" s="105"/>
    </row>
    <row r="365" spans="2:14" outlineLevel="1" x14ac:dyDescent="0.35">
      <c r="B365" s="124" t="s">
        <v>80</v>
      </c>
      <c r="C365" s="157" t="str">
        <f>IF(ISBLANK('Payer Participation Data'!$B$27),"-",'Payer Participation Data'!$B$27)</f>
        <v>-</v>
      </c>
      <c r="D365" s="157" t="str">
        <f>IF(ISBLANK('Payer Participation Data'!$C$27),"-",'Payer Participation Data'!$C$27)</f>
        <v>-</v>
      </c>
      <c r="E365" s="157" t="str">
        <f>IF(ISBLANK('Payer Participation Data'!$D$27),"-",'Payer Participation Data'!$D$27)</f>
        <v>-</v>
      </c>
      <c r="F365" s="157" t="str">
        <f>IF(ISBLANK('Payer Participation Data'!$E$27),"-",'Payer Participation Data'!$E$27)</f>
        <v>-</v>
      </c>
      <c r="G365" s="102">
        <v>3</v>
      </c>
      <c r="H365" s="102">
        <v>4</v>
      </c>
      <c r="I365" s="102">
        <v>5</v>
      </c>
      <c r="J365" s="102" t="str">
        <f t="shared" si="22"/>
        <v>453</v>
      </c>
      <c r="K365" s="102" t="s">
        <v>30</v>
      </c>
      <c r="L365" s="224">
        <f>IF(ISNA(SUMIFS(INDEX('Payer Participation Data'!$F$10:$BM$59,0,MATCH(CONCATENATE($J365,L$6),'Payer Participation Data'!$F$8:$BM$8,0)),'Payer Participation Data'!$B$10:$B$59,$C365,'Payer Participation Data'!$C$10:$C$59,$D365)),"-",SUMIFS(INDEX('Payer Participation Data'!$F$10:$BM$59,0,MATCH(CONCATENATE($J365,L$6),'Payer Participation Data'!$F$8:$BM$8,0)),'Payer Participation Data'!$B$10:$B$59,$C365,'Payer Participation Data'!$C$10:$C$59,$D365))</f>
        <v>0</v>
      </c>
      <c r="M365" s="225">
        <f>IF(ISNA(SUMIFS(INDEX('Payer Participation Data'!$F$10:$BM$59,0,MATCH(CONCATENATE($J365,M$6),'Payer Participation Data'!$F$8:$BM$8,0)),'Payer Participation Data'!$B$10:$B$59,$C365,'Payer Participation Data'!$C$10:$C$59,$D365)),"-",SUMIFS(INDEX('Payer Participation Data'!$F$10:$BM$59,0,MATCH(CONCATENATE($J365,M$6),'Payer Participation Data'!$F$8:$BM$8,0)),'Payer Participation Data'!$B$10:$B$59,$C365,'Payer Participation Data'!$C$10:$C$59,$D365))</f>
        <v>0</v>
      </c>
      <c r="N365" s="105"/>
    </row>
    <row r="366" spans="2:14" outlineLevel="1" x14ac:dyDescent="0.35">
      <c r="B366" s="126" t="s">
        <v>80</v>
      </c>
      <c r="C366" s="169" t="str">
        <f>IF(ISBLANK('Payer Participation Data'!$B$27),"-",'Payer Participation Data'!$B$27)</f>
        <v>-</v>
      </c>
      <c r="D366" s="169" t="str">
        <f>IF(ISBLANK('Payer Participation Data'!$C$27),"-",'Payer Participation Data'!$C$27)</f>
        <v>-</v>
      </c>
      <c r="E366" s="169" t="str">
        <f>IF(ISBLANK('Payer Participation Data'!$D$27),"-",'Payer Participation Data'!$D$27)</f>
        <v>-</v>
      </c>
      <c r="F366" s="169" t="str">
        <f>IF(ISBLANK('Payer Participation Data'!$E$27),"-",'Payer Participation Data'!$E$27)</f>
        <v>-</v>
      </c>
      <c r="G366" s="104">
        <v>4</v>
      </c>
      <c r="H366" s="104">
        <v>4</v>
      </c>
      <c r="I366" s="104">
        <v>5</v>
      </c>
      <c r="J366" s="104" t="str">
        <f t="shared" si="22"/>
        <v>454</v>
      </c>
      <c r="K366" s="104" t="s">
        <v>30</v>
      </c>
      <c r="L366" s="222">
        <f>IF(ISNA(SUMIFS(INDEX('Payer Participation Data'!$F$10:$BM$59,0,MATCH(CONCATENATE($J366,L$6),'Payer Participation Data'!$F$8:$BM$8,0)),'Payer Participation Data'!$B$10:$B$59,$C366,'Payer Participation Data'!$C$10:$C$59,$D366)),"-",SUMIFS(INDEX('Payer Participation Data'!$F$10:$BM$59,0,MATCH(CONCATENATE($J366,L$6),'Payer Participation Data'!$F$8:$BM$8,0)),'Payer Participation Data'!$B$10:$B$59,$C366,'Payer Participation Data'!$C$10:$C$59,$D366))</f>
        <v>0</v>
      </c>
      <c r="M366" s="223">
        <f>IF(ISNA(SUMIFS(INDEX('Payer Participation Data'!$F$10:$BM$59,0,MATCH(CONCATENATE($J366,M$6),'Payer Participation Data'!$F$8:$BM$8,0)),'Payer Participation Data'!$B$10:$B$59,$C366,'Payer Participation Data'!$C$10:$C$59,$D366)),"-",SUMIFS(INDEX('Payer Participation Data'!$F$10:$BM$59,0,MATCH(CONCATENATE($J366,M$6),'Payer Participation Data'!$F$8:$BM$8,0)),'Payer Participation Data'!$B$10:$B$59,$C366,'Payer Participation Data'!$C$10:$C$59,$D366))</f>
        <v>0</v>
      </c>
      <c r="N366" s="105"/>
    </row>
    <row r="367" spans="2:14" outlineLevel="1" x14ac:dyDescent="0.35">
      <c r="B367" s="124" t="s">
        <v>80</v>
      </c>
      <c r="C367" s="157" t="str">
        <f>IF(ISBLANK('Payer Participation Data'!$B$28),"-",'Payer Participation Data'!$B$28)</f>
        <v>-</v>
      </c>
      <c r="D367" s="157" t="str">
        <f>IF(ISBLANK('Payer Participation Data'!$C$28),"-",'Payer Participation Data'!$C$28)</f>
        <v>-</v>
      </c>
      <c r="E367" s="157" t="str">
        <f>IF(ISBLANK('Payer Participation Data'!$D$28),"-",'Payer Participation Data'!$D$28)</f>
        <v>-</v>
      </c>
      <c r="F367" s="157" t="str">
        <f>IF(ISBLANK('Payer Participation Data'!$E$28),"-",'Payer Participation Data'!$E$28)</f>
        <v>-</v>
      </c>
      <c r="G367" s="102">
        <v>1</v>
      </c>
      <c r="H367" s="102" t="s">
        <v>64</v>
      </c>
      <c r="I367" s="102" t="s">
        <v>64</v>
      </c>
      <c r="J367" s="102" t="str">
        <f t="shared" si="20"/>
        <v>BaselineBaseline1</v>
      </c>
      <c r="K367" s="102" t="s">
        <v>30</v>
      </c>
      <c r="L367" s="224">
        <f>IF(ISNA(SUMIFS(INDEX('Payer Participation Data'!$F$10:$BM$59,0,MATCH(CONCATENATE($J367,L$6),'Payer Participation Data'!$F$8:$BM$8,0)),'Payer Participation Data'!$B$10:$B$59,$C367,'Payer Participation Data'!$C$10:$C$59,$D367)),"-",SUMIFS(INDEX('Payer Participation Data'!$F$10:$BM$59,0,MATCH(CONCATENATE($J367,L$6),'Payer Participation Data'!$F$8:$BM$8,0)),'Payer Participation Data'!$B$10:$B$59,$C367,'Payer Participation Data'!$C$10:$C$59,$D367))</f>
        <v>0</v>
      </c>
      <c r="M367" s="225">
        <f>IF(ISNA(SUMIFS(INDEX('Payer Participation Data'!$F$10:$BM$59,0,MATCH(CONCATENATE($J367,M$6),'Payer Participation Data'!$F$8:$BM$8,0)),'Payer Participation Data'!$B$10:$B$59,$C367,'Payer Participation Data'!$C$10:$C$59,$D367)),"-",SUMIFS(INDEX('Payer Participation Data'!$F$10:$BM$59,0,MATCH(CONCATENATE($J367,M$6),'Payer Participation Data'!$F$8:$BM$8,0)),'Payer Participation Data'!$B$10:$B$59,$C367,'Payer Participation Data'!$C$10:$C$59,$D367))</f>
        <v>0</v>
      </c>
      <c r="N367" s="103"/>
    </row>
    <row r="368" spans="2:14" outlineLevel="1" x14ac:dyDescent="0.35">
      <c r="B368" s="126" t="s">
        <v>80</v>
      </c>
      <c r="C368" s="169" t="str">
        <f>IF(ISBLANK('Payer Participation Data'!$B$28),"-",'Payer Participation Data'!$B$28)</f>
        <v>-</v>
      </c>
      <c r="D368" s="169" t="str">
        <f>IF(ISBLANK('Payer Participation Data'!$C$28),"-",'Payer Participation Data'!$C$28)</f>
        <v>-</v>
      </c>
      <c r="E368" s="169" t="str">
        <f>IF(ISBLANK('Payer Participation Data'!$D$28),"-",'Payer Participation Data'!$D$28)</f>
        <v>-</v>
      </c>
      <c r="F368" s="169" t="str">
        <f>IF(ISBLANK('Payer Participation Data'!$E$28),"-",'Payer Participation Data'!$E$28)</f>
        <v>-</v>
      </c>
      <c r="G368" s="104">
        <v>2</v>
      </c>
      <c r="H368" s="104" t="s">
        <v>64</v>
      </c>
      <c r="I368" s="104" t="s">
        <v>64</v>
      </c>
      <c r="J368" s="104" t="str">
        <f t="shared" si="20"/>
        <v>BaselineBaseline2</v>
      </c>
      <c r="K368" s="104" t="s">
        <v>30</v>
      </c>
      <c r="L368" s="222">
        <f>IF(ISNA(SUMIFS(INDEX('Payer Participation Data'!$F$10:$BM$59,0,MATCH(CONCATENATE($J368,L$6),'Payer Participation Data'!$F$8:$BM$8,0)),'Payer Participation Data'!$B$10:$B$59,$C368,'Payer Participation Data'!$C$10:$C$59,$D368)),"-",SUMIFS(INDEX('Payer Participation Data'!$F$10:$BM$59,0,MATCH(CONCATENATE($J368,L$6),'Payer Participation Data'!$F$8:$BM$8,0)),'Payer Participation Data'!$B$10:$B$59,$C368,'Payer Participation Data'!$C$10:$C$59,$D368))</f>
        <v>0</v>
      </c>
      <c r="M368" s="223">
        <f>IF(ISNA(SUMIFS(INDEX('Payer Participation Data'!$F$10:$BM$59,0,MATCH(CONCATENATE($J368,M$6),'Payer Participation Data'!$F$8:$BM$8,0)),'Payer Participation Data'!$B$10:$B$59,$C368,'Payer Participation Data'!$C$10:$C$59,$D368)),"-",SUMIFS(INDEX('Payer Participation Data'!$F$10:$BM$59,0,MATCH(CONCATENATE($J368,M$6),'Payer Participation Data'!$F$8:$BM$8,0)),'Payer Participation Data'!$B$10:$B$59,$C368,'Payer Participation Data'!$C$10:$C$59,$D368))</f>
        <v>0</v>
      </c>
      <c r="N368" s="105"/>
    </row>
    <row r="369" spans="2:14" outlineLevel="1" x14ac:dyDescent="0.35">
      <c r="B369" s="124" t="s">
        <v>80</v>
      </c>
      <c r="C369" s="157" t="str">
        <f>IF(ISBLANK('Payer Participation Data'!$B$28),"-",'Payer Participation Data'!$B$28)</f>
        <v>-</v>
      </c>
      <c r="D369" s="157" t="str">
        <f>IF(ISBLANK('Payer Participation Data'!$C$28),"-",'Payer Participation Data'!$C$28)</f>
        <v>-</v>
      </c>
      <c r="E369" s="157" t="str">
        <f>IF(ISBLANK('Payer Participation Data'!$D$28),"-",'Payer Participation Data'!$D$28)</f>
        <v>-</v>
      </c>
      <c r="F369" s="157" t="str">
        <f>IF(ISBLANK('Payer Participation Data'!$E$28),"-",'Payer Participation Data'!$E$28)</f>
        <v>-</v>
      </c>
      <c r="G369" s="102">
        <v>3</v>
      </c>
      <c r="H369" s="102" t="s">
        <v>64</v>
      </c>
      <c r="I369" s="102" t="s">
        <v>64</v>
      </c>
      <c r="J369" s="102" t="str">
        <f t="shared" si="20"/>
        <v>BaselineBaseline3</v>
      </c>
      <c r="K369" s="102" t="s">
        <v>30</v>
      </c>
      <c r="L369" s="224">
        <f>IF(ISNA(SUMIFS(INDEX('Payer Participation Data'!$F$10:$BM$59,0,MATCH(CONCATENATE($J369,L$6),'Payer Participation Data'!$F$8:$BM$8,0)),'Payer Participation Data'!$B$10:$B$59,$C369,'Payer Participation Data'!$C$10:$C$59,$D369)),"-",SUMIFS(INDEX('Payer Participation Data'!$F$10:$BM$59,0,MATCH(CONCATENATE($J369,L$6),'Payer Participation Data'!$F$8:$BM$8,0)),'Payer Participation Data'!$B$10:$B$59,$C369,'Payer Participation Data'!$C$10:$C$59,$D369))</f>
        <v>0</v>
      </c>
      <c r="M369" s="225">
        <f>IF(ISNA(SUMIFS(INDEX('Payer Participation Data'!$F$10:$BM$59,0,MATCH(CONCATENATE($J369,M$6),'Payer Participation Data'!$F$8:$BM$8,0)),'Payer Participation Data'!$B$10:$B$59,$C369,'Payer Participation Data'!$C$10:$C$59,$D369)),"-",SUMIFS(INDEX('Payer Participation Data'!$F$10:$BM$59,0,MATCH(CONCATENATE($J369,M$6),'Payer Participation Data'!$F$8:$BM$8,0)),'Payer Participation Data'!$B$10:$B$59,$C369,'Payer Participation Data'!$C$10:$C$59,$D369))</f>
        <v>0</v>
      </c>
      <c r="N369" s="103"/>
    </row>
    <row r="370" spans="2:14" outlineLevel="1" x14ac:dyDescent="0.35">
      <c r="B370" s="126" t="s">
        <v>80</v>
      </c>
      <c r="C370" s="169" t="str">
        <f>IF(ISBLANK('Payer Participation Data'!$B$28),"-",'Payer Participation Data'!$B$28)</f>
        <v>-</v>
      </c>
      <c r="D370" s="169" t="str">
        <f>IF(ISBLANK('Payer Participation Data'!$C$28),"-",'Payer Participation Data'!$C$28)</f>
        <v>-</v>
      </c>
      <c r="E370" s="169" t="str">
        <f>IF(ISBLANK('Payer Participation Data'!$D$28),"-",'Payer Participation Data'!$D$28)</f>
        <v>-</v>
      </c>
      <c r="F370" s="169" t="str">
        <f>IF(ISBLANK('Payer Participation Data'!$E$28),"-",'Payer Participation Data'!$E$28)</f>
        <v>-</v>
      </c>
      <c r="G370" s="104">
        <v>4</v>
      </c>
      <c r="H370" s="104" t="s">
        <v>64</v>
      </c>
      <c r="I370" s="104" t="s">
        <v>64</v>
      </c>
      <c r="J370" s="104" t="str">
        <f t="shared" si="20"/>
        <v>BaselineBaseline4</v>
      </c>
      <c r="K370" s="104" t="s">
        <v>30</v>
      </c>
      <c r="L370" s="222">
        <f>IF(ISNA(SUMIFS(INDEX('Payer Participation Data'!$F$10:$BM$59,0,MATCH(CONCATENATE($J370,L$6),'Payer Participation Data'!$F$8:$BM$8,0)),'Payer Participation Data'!$B$10:$B$59,$C370,'Payer Participation Data'!$C$10:$C$59,$D370)),"-",SUMIFS(INDEX('Payer Participation Data'!$F$10:$BM$59,0,MATCH(CONCATENATE($J370,L$6),'Payer Participation Data'!$F$8:$BM$8,0)),'Payer Participation Data'!$B$10:$B$59,$C370,'Payer Participation Data'!$C$10:$C$59,$D370))</f>
        <v>0</v>
      </c>
      <c r="M370" s="223">
        <f>IF(ISNA(SUMIFS(INDEX('Payer Participation Data'!$F$10:$BM$59,0,MATCH(CONCATENATE($J370,M$6),'Payer Participation Data'!$F$8:$BM$8,0)),'Payer Participation Data'!$B$10:$B$59,$C370,'Payer Participation Data'!$C$10:$C$59,$D370)),"-",SUMIFS(INDEX('Payer Participation Data'!$F$10:$BM$59,0,MATCH(CONCATENATE($J370,M$6),'Payer Participation Data'!$F$8:$BM$8,0)),'Payer Participation Data'!$B$10:$B$59,$C370,'Payer Participation Data'!$C$10:$C$59,$D370))</f>
        <v>0</v>
      </c>
      <c r="N370" s="105"/>
    </row>
    <row r="371" spans="2:14" outlineLevel="1" x14ac:dyDescent="0.35">
      <c r="B371" s="124" t="s">
        <v>80</v>
      </c>
      <c r="C371" s="157" t="str">
        <f>IF(ISBLANK('Payer Participation Data'!$B$28),"-",'Payer Participation Data'!$B$28)</f>
        <v>-</v>
      </c>
      <c r="D371" s="157" t="str">
        <f>IF(ISBLANK('Payer Participation Data'!$C$28),"-",'Payer Participation Data'!$C$28)</f>
        <v>-</v>
      </c>
      <c r="E371" s="157" t="str">
        <f>IF(ISBLANK('Payer Participation Data'!$D$28),"-",'Payer Participation Data'!$D$28)</f>
        <v>-</v>
      </c>
      <c r="F371" s="157" t="str">
        <f>IF(ISBLANK('Payer Participation Data'!$E$28),"-",'Payer Participation Data'!$E$28)</f>
        <v>-</v>
      </c>
      <c r="G371" s="102">
        <v>1</v>
      </c>
      <c r="H371" s="102">
        <v>1</v>
      </c>
      <c r="I371" s="102">
        <v>5</v>
      </c>
      <c r="J371" s="102" t="str">
        <f t="shared" si="20"/>
        <v>151</v>
      </c>
      <c r="K371" s="102" t="s">
        <v>30</v>
      </c>
      <c r="L371" s="224">
        <f>IF(ISNA(SUMIFS(INDEX('Payer Participation Data'!$F$10:$BM$59,0,MATCH(CONCATENATE($J371,L$6),'Payer Participation Data'!$F$8:$BM$8,0)),'Payer Participation Data'!$B$10:$B$59,$C371,'Payer Participation Data'!$C$10:$C$59,$D371)),"-",SUMIFS(INDEX('Payer Participation Data'!$F$10:$BM$59,0,MATCH(CONCATENATE($J371,L$6),'Payer Participation Data'!$F$8:$BM$8,0)),'Payer Participation Data'!$B$10:$B$59,$C371,'Payer Participation Data'!$C$10:$C$59,$D371))</f>
        <v>0</v>
      </c>
      <c r="M371" s="225">
        <f>IF(ISNA(SUMIFS(INDEX('Payer Participation Data'!$F$10:$BM$59,0,MATCH(CONCATENATE($J371,M$6),'Payer Participation Data'!$F$8:$BM$8,0)),'Payer Participation Data'!$B$10:$B$59,$C371,'Payer Participation Data'!$C$10:$C$59,$D371)),"-",SUMIFS(INDEX('Payer Participation Data'!$F$10:$BM$59,0,MATCH(CONCATENATE($J371,M$6),'Payer Participation Data'!$F$8:$BM$8,0)),'Payer Participation Data'!$B$10:$B$59,$C371,'Payer Participation Data'!$C$10:$C$59,$D371))</f>
        <v>0</v>
      </c>
      <c r="N371" s="103"/>
    </row>
    <row r="372" spans="2:14" outlineLevel="1" x14ac:dyDescent="0.35">
      <c r="B372" s="126" t="s">
        <v>80</v>
      </c>
      <c r="C372" s="169" t="str">
        <f>IF(ISBLANK('Payer Participation Data'!$B$28),"-",'Payer Participation Data'!$B$28)</f>
        <v>-</v>
      </c>
      <c r="D372" s="169" t="str">
        <f>IF(ISBLANK('Payer Participation Data'!$C$28),"-",'Payer Participation Data'!$C$28)</f>
        <v>-</v>
      </c>
      <c r="E372" s="169" t="str">
        <f>IF(ISBLANK('Payer Participation Data'!$D$28),"-",'Payer Participation Data'!$D$28)</f>
        <v>-</v>
      </c>
      <c r="F372" s="169" t="str">
        <f>IF(ISBLANK('Payer Participation Data'!$E$28),"-",'Payer Participation Data'!$E$28)</f>
        <v>-</v>
      </c>
      <c r="G372" s="104">
        <v>2</v>
      </c>
      <c r="H372" s="104">
        <v>1</v>
      </c>
      <c r="I372" s="104">
        <v>5</v>
      </c>
      <c r="J372" s="104" t="str">
        <f t="shared" si="20"/>
        <v>152</v>
      </c>
      <c r="K372" s="104" t="s">
        <v>30</v>
      </c>
      <c r="L372" s="222">
        <f>IF(ISNA(SUMIFS(INDEX('Payer Participation Data'!$F$10:$BM$59,0,MATCH(CONCATENATE($J372,L$6),'Payer Participation Data'!$F$8:$BM$8,0)),'Payer Participation Data'!$B$10:$B$59,$C372,'Payer Participation Data'!$C$10:$C$59,$D372)),"-",SUMIFS(INDEX('Payer Participation Data'!$F$10:$BM$59,0,MATCH(CONCATENATE($J372,L$6),'Payer Participation Data'!$F$8:$BM$8,0)),'Payer Participation Data'!$B$10:$B$59,$C372,'Payer Participation Data'!$C$10:$C$59,$D372))</f>
        <v>0</v>
      </c>
      <c r="M372" s="223">
        <f>IF(ISNA(SUMIFS(INDEX('Payer Participation Data'!$F$10:$BM$59,0,MATCH(CONCATENATE($J372,M$6),'Payer Participation Data'!$F$8:$BM$8,0)),'Payer Participation Data'!$B$10:$B$59,$C372,'Payer Participation Data'!$C$10:$C$59,$D372)),"-",SUMIFS(INDEX('Payer Participation Data'!$F$10:$BM$59,0,MATCH(CONCATENATE($J372,M$6),'Payer Participation Data'!$F$8:$BM$8,0)),'Payer Participation Data'!$B$10:$B$59,$C372,'Payer Participation Data'!$C$10:$C$59,$D372))</f>
        <v>0</v>
      </c>
      <c r="N372" s="105"/>
    </row>
    <row r="373" spans="2:14" outlineLevel="1" x14ac:dyDescent="0.35">
      <c r="B373" s="124" t="s">
        <v>80</v>
      </c>
      <c r="C373" s="157" t="str">
        <f>IF(ISBLANK('Payer Participation Data'!$B$28),"-",'Payer Participation Data'!$B$28)</f>
        <v>-</v>
      </c>
      <c r="D373" s="157" t="str">
        <f>IF(ISBLANK('Payer Participation Data'!$C$28),"-",'Payer Participation Data'!$C$28)</f>
        <v>-</v>
      </c>
      <c r="E373" s="157" t="str">
        <f>IF(ISBLANK('Payer Participation Data'!$D$28),"-",'Payer Participation Data'!$D$28)</f>
        <v>-</v>
      </c>
      <c r="F373" s="157" t="str">
        <f>IF(ISBLANK('Payer Participation Data'!$E$28),"-",'Payer Participation Data'!$E$28)</f>
        <v>-</v>
      </c>
      <c r="G373" s="102">
        <v>3</v>
      </c>
      <c r="H373" s="102">
        <v>1</v>
      </c>
      <c r="I373" s="102">
        <v>5</v>
      </c>
      <c r="J373" s="102" t="str">
        <f t="shared" si="20"/>
        <v>153</v>
      </c>
      <c r="K373" s="102" t="s">
        <v>30</v>
      </c>
      <c r="L373" s="224">
        <f>IF(ISNA(SUMIFS(INDEX('Payer Participation Data'!$F$10:$BM$59,0,MATCH(CONCATENATE($J373,L$6),'Payer Participation Data'!$F$8:$BM$8,0)),'Payer Participation Data'!$B$10:$B$59,$C373,'Payer Participation Data'!$C$10:$C$59,$D373)),"-",SUMIFS(INDEX('Payer Participation Data'!$F$10:$BM$59,0,MATCH(CONCATENATE($J373,L$6),'Payer Participation Data'!$F$8:$BM$8,0)),'Payer Participation Data'!$B$10:$B$59,$C373,'Payer Participation Data'!$C$10:$C$59,$D373))</f>
        <v>0</v>
      </c>
      <c r="M373" s="225">
        <f>IF(ISNA(SUMIFS(INDEX('Payer Participation Data'!$F$10:$BM$59,0,MATCH(CONCATENATE($J373,M$6),'Payer Participation Data'!$F$8:$BM$8,0)),'Payer Participation Data'!$B$10:$B$59,$C373,'Payer Participation Data'!$C$10:$C$59,$D373)),"-",SUMIFS(INDEX('Payer Participation Data'!$F$10:$BM$59,0,MATCH(CONCATENATE($J373,M$6),'Payer Participation Data'!$F$8:$BM$8,0)),'Payer Participation Data'!$B$10:$B$59,$C373,'Payer Participation Data'!$C$10:$C$59,$D373))</f>
        <v>0</v>
      </c>
      <c r="N373" s="103"/>
    </row>
    <row r="374" spans="2:14" outlineLevel="1" x14ac:dyDescent="0.35">
      <c r="B374" s="126" t="s">
        <v>80</v>
      </c>
      <c r="C374" s="169" t="str">
        <f>IF(ISBLANK('Payer Participation Data'!$B$28),"-",'Payer Participation Data'!$B$28)</f>
        <v>-</v>
      </c>
      <c r="D374" s="169" t="str">
        <f>IF(ISBLANK('Payer Participation Data'!$C$28),"-",'Payer Participation Data'!$C$28)</f>
        <v>-</v>
      </c>
      <c r="E374" s="169" t="str">
        <f>IF(ISBLANK('Payer Participation Data'!$D$28),"-",'Payer Participation Data'!$D$28)</f>
        <v>-</v>
      </c>
      <c r="F374" s="169" t="str">
        <f>IF(ISBLANK('Payer Participation Data'!$E$28),"-",'Payer Participation Data'!$E$28)</f>
        <v>-</v>
      </c>
      <c r="G374" s="104">
        <v>4</v>
      </c>
      <c r="H374" s="104">
        <v>1</v>
      </c>
      <c r="I374" s="104">
        <v>5</v>
      </c>
      <c r="J374" s="104" t="str">
        <f t="shared" si="20"/>
        <v>154</v>
      </c>
      <c r="K374" s="104" t="s">
        <v>30</v>
      </c>
      <c r="L374" s="222">
        <f>IF(ISNA(SUMIFS(INDEX('Payer Participation Data'!$F$10:$BM$59,0,MATCH(CONCATENATE($J374,L$6),'Payer Participation Data'!$F$8:$BM$8,0)),'Payer Participation Data'!$B$10:$B$59,$C374,'Payer Participation Data'!$C$10:$C$59,$D374)),"-",SUMIFS(INDEX('Payer Participation Data'!$F$10:$BM$59,0,MATCH(CONCATENATE($J374,L$6),'Payer Participation Data'!$F$8:$BM$8,0)),'Payer Participation Data'!$B$10:$B$59,$C374,'Payer Participation Data'!$C$10:$C$59,$D374))</f>
        <v>0</v>
      </c>
      <c r="M374" s="223">
        <f>IF(ISNA(SUMIFS(INDEX('Payer Participation Data'!$F$10:$BM$59,0,MATCH(CONCATENATE($J374,M$6),'Payer Participation Data'!$F$8:$BM$8,0)),'Payer Participation Data'!$B$10:$B$59,$C374,'Payer Participation Data'!$C$10:$C$59,$D374)),"-",SUMIFS(INDEX('Payer Participation Data'!$F$10:$BM$59,0,MATCH(CONCATENATE($J374,M$6),'Payer Participation Data'!$F$8:$BM$8,0)),'Payer Participation Data'!$B$10:$B$59,$C374,'Payer Participation Data'!$C$10:$C$59,$D374))</f>
        <v>0</v>
      </c>
      <c r="N374" s="105"/>
    </row>
    <row r="375" spans="2:14" outlineLevel="1" x14ac:dyDescent="0.35">
      <c r="B375" s="124" t="s">
        <v>80</v>
      </c>
      <c r="C375" s="157" t="str">
        <f>IF(ISBLANK('Payer Participation Data'!$B$28),"-",'Payer Participation Data'!$B$28)</f>
        <v>-</v>
      </c>
      <c r="D375" s="157" t="str">
        <f>IF(ISBLANK('Payer Participation Data'!$C$28),"-",'Payer Participation Data'!$C$28)</f>
        <v>-</v>
      </c>
      <c r="E375" s="157" t="str">
        <f>IF(ISBLANK('Payer Participation Data'!$D$28),"-",'Payer Participation Data'!$D$28)</f>
        <v>-</v>
      </c>
      <c r="F375" s="157" t="str">
        <f>IF(ISBLANK('Payer Participation Data'!$E$28),"-",'Payer Participation Data'!$E$28)</f>
        <v>-</v>
      </c>
      <c r="G375" s="102">
        <v>1</v>
      </c>
      <c r="H375" s="102">
        <v>2</v>
      </c>
      <c r="I375" s="102">
        <v>5</v>
      </c>
      <c r="J375" s="102" t="str">
        <f t="shared" si="20"/>
        <v>251</v>
      </c>
      <c r="K375" s="102" t="s">
        <v>30</v>
      </c>
      <c r="L375" s="224">
        <f>IF(ISNA(SUMIFS(INDEX('Payer Participation Data'!$F$10:$BM$59,0,MATCH(CONCATENATE($J375,L$6),'Payer Participation Data'!$F$8:$BM$8,0)),'Payer Participation Data'!$B$10:$B$59,$C375,'Payer Participation Data'!$C$10:$C$59,$D375)),"-",SUMIFS(INDEX('Payer Participation Data'!$F$10:$BM$59,0,MATCH(CONCATENATE($J375,L$6),'Payer Participation Data'!$F$8:$BM$8,0)),'Payer Participation Data'!$B$10:$B$59,$C375,'Payer Participation Data'!$C$10:$C$59,$D375))</f>
        <v>0</v>
      </c>
      <c r="M375" s="225">
        <f>IF(ISNA(SUMIFS(INDEX('Payer Participation Data'!$F$10:$BM$59,0,MATCH(CONCATENATE($J375,M$6),'Payer Participation Data'!$F$8:$BM$8,0)),'Payer Participation Data'!$B$10:$B$59,$C375,'Payer Participation Data'!$C$10:$C$59,$D375)),"-",SUMIFS(INDEX('Payer Participation Data'!$F$10:$BM$59,0,MATCH(CONCATENATE($J375,M$6),'Payer Participation Data'!$F$8:$BM$8,0)),'Payer Participation Data'!$B$10:$B$59,$C375,'Payer Participation Data'!$C$10:$C$59,$D375))</f>
        <v>0</v>
      </c>
      <c r="N375" s="103"/>
    </row>
    <row r="376" spans="2:14" outlineLevel="1" x14ac:dyDescent="0.35">
      <c r="B376" s="126" t="s">
        <v>80</v>
      </c>
      <c r="C376" s="169" t="str">
        <f>IF(ISBLANK('Payer Participation Data'!$B$28),"-",'Payer Participation Data'!$B$28)</f>
        <v>-</v>
      </c>
      <c r="D376" s="169" t="str">
        <f>IF(ISBLANK('Payer Participation Data'!$C$28),"-",'Payer Participation Data'!$C$28)</f>
        <v>-</v>
      </c>
      <c r="E376" s="169" t="str">
        <f>IF(ISBLANK('Payer Participation Data'!$D$28),"-",'Payer Participation Data'!$D$28)</f>
        <v>-</v>
      </c>
      <c r="F376" s="169" t="str">
        <f>IF(ISBLANK('Payer Participation Data'!$E$28),"-",'Payer Participation Data'!$E$28)</f>
        <v>-</v>
      </c>
      <c r="G376" s="104">
        <v>2</v>
      </c>
      <c r="H376" s="104">
        <v>2</v>
      </c>
      <c r="I376" s="104">
        <v>5</v>
      </c>
      <c r="J376" s="104" t="str">
        <f t="shared" si="20"/>
        <v>252</v>
      </c>
      <c r="K376" s="104" t="s">
        <v>30</v>
      </c>
      <c r="L376" s="222">
        <f>IF(ISNA(SUMIFS(INDEX('Payer Participation Data'!$F$10:$BM$59,0,MATCH(CONCATENATE($J376,L$6),'Payer Participation Data'!$F$8:$BM$8,0)),'Payer Participation Data'!$B$10:$B$59,$C376,'Payer Participation Data'!$C$10:$C$59,$D376)),"-",SUMIFS(INDEX('Payer Participation Data'!$F$10:$BM$59,0,MATCH(CONCATENATE($J376,L$6),'Payer Participation Data'!$F$8:$BM$8,0)),'Payer Participation Data'!$B$10:$B$59,$C376,'Payer Participation Data'!$C$10:$C$59,$D376))</f>
        <v>0</v>
      </c>
      <c r="M376" s="223">
        <f>IF(ISNA(SUMIFS(INDEX('Payer Participation Data'!$F$10:$BM$59,0,MATCH(CONCATENATE($J376,M$6),'Payer Participation Data'!$F$8:$BM$8,0)),'Payer Participation Data'!$B$10:$B$59,$C376,'Payer Participation Data'!$C$10:$C$59,$D376)),"-",SUMIFS(INDEX('Payer Participation Data'!$F$10:$BM$59,0,MATCH(CONCATENATE($J376,M$6),'Payer Participation Data'!$F$8:$BM$8,0)),'Payer Participation Data'!$B$10:$B$59,$C376,'Payer Participation Data'!$C$10:$C$59,$D376))</f>
        <v>0</v>
      </c>
      <c r="N376" s="105"/>
    </row>
    <row r="377" spans="2:14" outlineLevel="1" x14ac:dyDescent="0.35">
      <c r="B377" s="124" t="s">
        <v>80</v>
      </c>
      <c r="C377" s="157" t="str">
        <f>IF(ISBLANK('Payer Participation Data'!$B$28),"-",'Payer Participation Data'!$B$28)</f>
        <v>-</v>
      </c>
      <c r="D377" s="157" t="str">
        <f>IF(ISBLANK('Payer Participation Data'!$C$28),"-",'Payer Participation Data'!$C$28)</f>
        <v>-</v>
      </c>
      <c r="E377" s="157" t="str">
        <f>IF(ISBLANK('Payer Participation Data'!$D$28),"-",'Payer Participation Data'!$D$28)</f>
        <v>-</v>
      </c>
      <c r="F377" s="157" t="str">
        <f>IF(ISBLANK('Payer Participation Data'!$E$28),"-",'Payer Participation Data'!$E$28)</f>
        <v>-</v>
      </c>
      <c r="G377" s="102">
        <v>3</v>
      </c>
      <c r="H377" s="102">
        <v>2</v>
      </c>
      <c r="I377" s="102">
        <v>5</v>
      </c>
      <c r="J377" s="102" t="str">
        <f t="shared" si="20"/>
        <v>253</v>
      </c>
      <c r="K377" s="102" t="s">
        <v>30</v>
      </c>
      <c r="L377" s="224">
        <f>IF(ISNA(SUMIFS(INDEX('Payer Participation Data'!$F$10:$BM$59,0,MATCH(CONCATENATE($J377,L$6),'Payer Participation Data'!$F$8:$BM$8,0)),'Payer Participation Data'!$B$10:$B$59,$C377,'Payer Participation Data'!$C$10:$C$59,$D377)),"-",SUMIFS(INDEX('Payer Participation Data'!$F$10:$BM$59,0,MATCH(CONCATENATE($J377,L$6),'Payer Participation Data'!$F$8:$BM$8,0)),'Payer Participation Data'!$B$10:$B$59,$C377,'Payer Participation Data'!$C$10:$C$59,$D377))</f>
        <v>0</v>
      </c>
      <c r="M377" s="225">
        <f>IF(ISNA(SUMIFS(INDEX('Payer Participation Data'!$F$10:$BM$59,0,MATCH(CONCATENATE($J377,M$6),'Payer Participation Data'!$F$8:$BM$8,0)),'Payer Participation Data'!$B$10:$B$59,$C377,'Payer Participation Data'!$C$10:$C$59,$D377)),"-",SUMIFS(INDEX('Payer Participation Data'!$F$10:$BM$59,0,MATCH(CONCATENATE($J377,M$6),'Payer Participation Data'!$F$8:$BM$8,0)),'Payer Participation Data'!$B$10:$B$59,$C377,'Payer Participation Data'!$C$10:$C$59,$D377))</f>
        <v>0</v>
      </c>
      <c r="N377" s="103"/>
    </row>
    <row r="378" spans="2:14" outlineLevel="1" x14ac:dyDescent="0.35">
      <c r="B378" s="126" t="s">
        <v>80</v>
      </c>
      <c r="C378" s="169" t="str">
        <f>IF(ISBLANK('Payer Participation Data'!$B$28),"-",'Payer Participation Data'!$B$28)</f>
        <v>-</v>
      </c>
      <c r="D378" s="169" t="str">
        <f>IF(ISBLANK('Payer Participation Data'!$C$28),"-",'Payer Participation Data'!$C$28)</f>
        <v>-</v>
      </c>
      <c r="E378" s="169" t="str">
        <f>IF(ISBLANK('Payer Participation Data'!$D$28),"-",'Payer Participation Data'!$D$28)</f>
        <v>-</v>
      </c>
      <c r="F378" s="169" t="str">
        <f>IF(ISBLANK('Payer Participation Data'!$E$28),"-",'Payer Participation Data'!$E$28)</f>
        <v>-</v>
      </c>
      <c r="G378" s="104">
        <v>4</v>
      </c>
      <c r="H378" s="104">
        <v>2</v>
      </c>
      <c r="I378" s="104">
        <v>5</v>
      </c>
      <c r="J378" s="104" t="str">
        <f t="shared" si="20"/>
        <v>254</v>
      </c>
      <c r="K378" s="104" t="s">
        <v>30</v>
      </c>
      <c r="L378" s="222">
        <f>IF(ISNA(SUMIFS(INDEX('Payer Participation Data'!$F$10:$BM$59,0,MATCH(CONCATENATE($J378,L$6),'Payer Participation Data'!$F$8:$BM$8,0)),'Payer Participation Data'!$B$10:$B$59,$C378,'Payer Participation Data'!$C$10:$C$59,$D378)),"-",SUMIFS(INDEX('Payer Participation Data'!$F$10:$BM$59,0,MATCH(CONCATENATE($J378,L$6),'Payer Participation Data'!$F$8:$BM$8,0)),'Payer Participation Data'!$B$10:$B$59,$C378,'Payer Participation Data'!$C$10:$C$59,$D378))</f>
        <v>0</v>
      </c>
      <c r="M378" s="223">
        <f>IF(ISNA(SUMIFS(INDEX('Payer Participation Data'!$F$10:$BM$59,0,MATCH(CONCATENATE($J378,M$6),'Payer Participation Data'!$F$8:$BM$8,0)),'Payer Participation Data'!$B$10:$B$59,$C378,'Payer Participation Data'!$C$10:$C$59,$D378)),"-",SUMIFS(INDEX('Payer Participation Data'!$F$10:$BM$59,0,MATCH(CONCATENATE($J378,M$6),'Payer Participation Data'!$F$8:$BM$8,0)),'Payer Participation Data'!$B$10:$B$59,$C378,'Payer Participation Data'!$C$10:$C$59,$D378))</f>
        <v>0</v>
      </c>
      <c r="N378" s="105"/>
    </row>
    <row r="379" spans="2:14" outlineLevel="1" x14ac:dyDescent="0.35">
      <c r="B379" s="124" t="s">
        <v>80</v>
      </c>
      <c r="C379" s="157" t="str">
        <f>IF(ISBLANK('Payer Participation Data'!$B$28),"-",'Payer Participation Data'!$B$28)</f>
        <v>-</v>
      </c>
      <c r="D379" s="157" t="str">
        <f>IF(ISBLANK('Payer Participation Data'!$C$28),"-",'Payer Participation Data'!$C$28)</f>
        <v>-</v>
      </c>
      <c r="E379" s="157" t="str">
        <f>IF(ISBLANK('Payer Participation Data'!$D$28),"-",'Payer Participation Data'!$D$28)</f>
        <v>-</v>
      </c>
      <c r="F379" s="157" t="str">
        <f>IF(ISBLANK('Payer Participation Data'!$E$28),"-",'Payer Participation Data'!$E$28)</f>
        <v>-</v>
      </c>
      <c r="G379" s="102">
        <v>1</v>
      </c>
      <c r="H379" s="102">
        <v>3</v>
      </c>
      <c r="I379" s="102">
        <v>5</v>
      </c>
      <c r="J379" s="102" t="str">
        <f t="shared" si="20"/>
        <v>351</v>
      </c>
      <c r="K379" s="102" t="s">
        <v>30</v>
      </c>
      <c r="L379" s="224">
        <f>IF(ISNA(SUMIFS(INDEX('Payer Participation Data'!$F$10:$BM$59,0,MATCH(CONCATENATE($J379,L$6),'Payer Participation Data'!$F$8:$BM$8,0)),'Payer Participation Data'!$B$10:$B$59,$C379,'Payer Participation Data'!$C$10:$C$59,$D379)),"-",SUMIFS(INDEX('Payer Participation Data'!$F$10:$BM$59,0,MATCH(CONCATENATE($J379,L$6),'Payer Participation Data'!$F$8:$BM$8,0)),'Payer Participation Data'!$B$10:$B$59,$C379,'Payer Participation Data'!$C$10:$C$59,$D379))</f>
        <v>0</v>
      </c>
      <c r="M379" s="225">
        <f>IF(ISNA(SUMIFS(INDEX('Payer Participation Data'!$F$10:$BM$59,0,MATCH(CONCATENATE($J379,M$6),'Payer Participation Data'!$F$8:$BM$8,0)),'Payer Participation Data'!$B$10:$B$59,$C379,'Payer Participation Data'!$C$10:$C$59,$D379)),"-",SUMIFS(INDEX('Payer Participation Data'!$F$10:$BM$59,0,MATCH(CONCATENATE($J379,M$6),'Payer Participation Data'!$F$8:$BM$8,0)),'Payer Participation Data'!$B$10:$B$59,$C379,'Payer Participation Data'!$C$10:$C$59,$D379))</f>
        <v>0</v>
      </c>
      <c r="N379" s="103"/>
    </row>
    <row r="380" spans="2:14" outlineLevel="1" x14ac:dyDescent="0.35">
      <c r="B380" s="126" t="s">
        <v>80</v>
      </c>
      <c r="C380" s="169" t="str">
        <f>IF(ISBLANK('Payer Participation Data'!$B$28),"-",'Payer Participation Data'!$B$28)</f>
        <v>-</v>
      </c>
      <c r="D380" s="169" t="str">
        <f>IF(ISBLANK('Payer Participation Data'!$C$28),"-",'Payer Participation Data'!$C$28)</f>
        <v>-</v>
      </c>
      <c r="E380" s="169" t="str">
        <f>IF(ISBLANK('Payer Participation Data'!$D$28),"-",'Payer Participation Data'!$D$28)</f>
        <v>-</v>
      </c>
      <c r="F380" s="169" t="str">
        <f>IF(ISBLANK('Payer Participation Data'!$E$28),"-",'Payer Participation Data'!$E$28)</f>
        <v>-</v>
      </c>
      <c r="G380" s="104">
        <v>2</v>
      </c>
      <c r="H380" s="104">
        <v>3</v>
      </c>
      <c r="I380" s="104">
        <v>5</v>
      </c>
      <c r="J380" s="104" t="str">
        <f t="shared" si="20"/>
        <v>352</v>
      </c>
      <c r="K380" s="104" t="s">
        <v>30</v>
      </c>
      <c r="L380" s="222">
        <f>IF(ISNA(SUMIFS(INDEX('Payer Participation Data'!$F$10:$BM$59,0,MATCH(CONCATENATE($J380,L$6),'Payer Participation Data'!$F$8:$BM$8,0)),'Payer Participation Data'!$B$10:$B$59,$C380,'Payer Participation Data'!$C$10:$C$59,$D380)),"-",SUMIFS(INDEX('Payer Participation Data'!$F$10:$BM$59,0,MATCH(CONCATENATE($J380,L$6),'Payer Participation Data'!$F$8:$BM$8,0)),'Payer Participation Data'!$B$10:$B$59,$C380,'Payer Participation Data'!$C$10:$C$59,$D380))</f>
        <v>0</v>
      </c>
      <c r="M380" s="223">
        <f>IF(ISNA(SUMIFS(INDEX('Payer Participation Data'!$F$10:$BM$59,0,MATCH(CONCATENATE($J380,M$6),'Payer Participation Data'!$F$8:$BM$8,0)),'Payer Participation Data'!$B$10:$B$59,$C380,'Payer Participation Data'!$C$10:$C$59,$D380)),"-",SUMIFS(INDEX('Payer Participation Data'!$F$10:$BM$59,0,MATCH(CONCATENATE($J380,M$6),'Payer Participation Data'!$F$8:$BM$8,0)),'Payer Participation Data'!$B$10:$B$59,$C380,'Payer Participation Data'!$C$10:$C$59,$D380))</f>
        <v>0</v>
      </c>
      <c r="N380" s="105"/>
    </row>
    <row r="381" spans="2:14" outlineLevel="1" x14ac:dyDescent="0.35">
      <c r="B381" s="124" t="s">
        <v>80</v>
      </c>
      <c r="C381" s="157" t="str">
        <f>IF(ISBLANK('Payer Participation Data'!$B$28),"-",'Payer Participation Data'!$B$28)</f>
        <v>-</v>
      </c>
      <c r="D381" s="157" t="str">
        <f>IF(ISBLANK('Payer Participation Data'!$C$28),"-",'Payer Participation Data'!$C$28)</f>
        <v>-</v>
      </c>
      <c r="E381" s="157" t="str">
        <f>IF(ISBLANK('Payer Participation Data'!$D$28),"-",'Payer Participation Data'!$D$28)</f>
        <v>-</v>
      </c>
      <c r="F381" s="157" t="str">
        <f>IF(ISBLANK('Payer Participation Data'!$E$28),"-",'Payer Participation Data'!$E$28)</f>
        <v>-</v>
      </c>
      <c r="G381" s="102">
        <v>3</v>
      </c>
      <c r="H381" s="102">
        <v>3</v>
      </c>
      <c r="I381" s="102">
        <v>5</v>
      </c>
      <c r="J381" s="102" t="str">
        <f t="shared" si="20"/>
        <v>353</v>
      </c>
      <c r="K381" s="102" t="s">
        <v>30</v>
      </c>
      <c r="L381" s="224">
        <f>IF(ISNA(SUMIFS(INDEX('Payer Participation Data'!$F$10:$BM$59,0,MATCH(CONCATENATE($J381,L$6),'Payer Participation Data'!$F$8:$BM$8,0)),'Payer Participation Data'!$B$10:$B$59,$C381,'Payer Participation Data'!$C$10:$C$59,$D381)),"-",SUMIFS(INDEX('Payer Participation Data'!$F$10:$BM$59,0,MATCH(CONCATENATE($J381,L$6),'Payer Participation Data'!$F$8:$BM$8,0)),'Payer Participation Data'!$B$10:$B$59,$C381,'Payer Participation Data'!$C$10:$C$59,$D381))</f>
        <v>0</v>
      </c>
      <c r="M381" s="225">
        <f>IF(ISNA(SUMIFS(INDEX('Payer Participation Data'!$F$10:$BM$59,0,MATCH(CONCATENATE($J381,M$6),'Payer Participation Data'!$F$8:$BM$8,0)),'Payer Participation Data'!$B$10:$B$59,$C381,'Payer Participation Data'!$C$10:$C$59,$D381)),"-",SUMIFS(INDEX('Payer Participation Data'!$F$10:$BM$59,0,MATCH(CONCATENATE($J381,M$6),'Payer Participation Data'!$F$8:$BM$8,0)),'Payer Participation Data'!$B$10:$B$59,$C381,'Payer Participation Data'!$C$10:$C$59,$D381))</f>
        <v>0</v>
      </c>
      <c r="N381" s="103"/>
    </row>
    <row r="382" spans="2:14" outlineLevel="1" x14ac:dyDescent="0.35">
      <c r="B382" s="126" t="s">
        <v>80</v>
      </c>
      <c r="C382" s="169" t="str">
        <f>IF(ISBLANK('Payer Participation Data'!$B$28),"-",'Payer Participation Data'!$B$28)</f>
        <v>-</v>
      </c>
      <c r="D382" s="169" t="str">
        <f>IF(ISBLANK('Payer Participation Data'!$C$28),"-",'Payer Participation Data'!$C$28)</f>
        <v>-</v>
      </c>
      <c r="E382" s="169" t="str">
        <f>IF(ISBLANK('Payer Participation Data'!$D$28),"-",'Payer Participation Data'!$D$28)</f>
        <v>-</v>
      </c>
      <c r="F382" s="169" t="str">
        <f>IF(ISBLANK('Payer Participation Data'!$E$28),"-",'Payer Participation Data'!$E$28)</f>
        <v>-</v>
      </c>
      <c r="G382" s="104">
        <v>4</v>
      </c>
      <c r="H382" s="104">
        <v>3</v>
      </c>
      <c r="I382" s="104">
        <v>5</v>
      </c>
      <c r="J382" s="104" t="str">
        <f t="shared" si="20"/>
        <v>354</v>
      </c>
      <c r="K382" s="104" t="s">
        <v>30</v>
      </c>
      <c r="L382" s="222">
        <f>IF(ISNA(SUMIFS(INDEX('Payer Participation Data'!$F$10:$BM$59,0,MATCH(CONCATENATE($J382,L$6),'Payer Participation Data'!$F$8:$BM$8,0)),'Payer Participation Data'!$B$10:$B$59,$C382,'Payer Participation Data'!$C$10:$C$59,$D382)),"-",SUMIFS(INDEX('Payer Participation Data'!$F$10:$BM$59,0,MATCH(CONCATENATE($J382,L$6),'Payer Participation Data'!$F$8:$BM$8,0)),'Payer Participation Data'!$B$10:$B$59,$C382,'Payer Participation Data'!$C$10:$C$59,$D382))</f>
        <v>0</v>
      </c>
      <c r="M382" s="223">
        <f>IF(ISNA(SUMIFS(INDEX('Payer Participation Data'!$F$10:$BM$59,0,MATCH(CONCATENATE($J382,M$6),'Payer Participation Data'!$F$8:$BM$8,0)),'Payer Participation Data'!$B$10:$B$59,$C382,'Payer Participation Data'!$C$10:$C$59,$D382)),"-",SUMIFS(INDEX('Payer Participation Data'!$F$10:$BM$59,0,MATCH(CONCATENATE($J382,M$6),'Payer Participation Data'!$F$8:$BM$8,0)),'Payer Participation Data'!$B$10:$B$59,$C382,'Payer Participation Data'!$C$10:$C$59,$D382))</f>
        <v>0</v>
      </c>
      <c r="N382" s="105"/>
    </row>
    <row r="383" spans="2:14" outlineLevel="1" x14ac:dyDescent="0.35">
      <c r="B383" s="124" t="s">
        <v>80</v>
      </c>
      <c r="C383" s="157" t="str">
        <f>IF(ISBLANK('Payer Participation Data'!$B$28),"-",'Payer Participation Data'!$B$28)</f>
        <v>-</v>
      </c>
      <c r="D383" s="157" t="str">
        <f>IF(ISBLANK('Payer Participation Data'!$C$28),"-",'Payer Participation Data'!$C$28)</f>
        <v>-</v>
      </c>
      <c r="E383" s="157" t="str">
        <f>IF(ISBLANK('Payer Participation Data'!$D$28),"-",'Payer Participation Data'!$D$28)</f>
        <v>-</v>
      </c>
      <c r="F383" s="157" t="str">
        <f>IF(ISBLANK('Payer Participation Data'!$E$28),"-",'Payer Participation Data'!$E$28)</f>
        <v>-</v>
      </c>
      <c r="G383" s="102">
        <v>1</v>
      </c>
      <c r="H383" s="102">
        <v>4</v>
      </c>
      <c r="I383" s="102">
        <v>5</v>
      </c>
      <c r="J383" s="102" t="str">
        <f t="shared" ref="J383:J386" si="23">CONCATENATE(H383,I383,G383)</f>
        <v>451</v>
      </c>
      <c r="K383" s="102" t="s">
        <v>30</v>
      </c>
      <c r="L383" s="224">
        <f>IF(ISNA(SUMIFS(INDEX('Payer Participation Data'!$F$10:$BM$59,0,MATCH(CONCATENATE($J383,L$6),'Payer Participation Data'!$F$8:$BM$8,0)),'Payer Participation Data'!$B$10:$B$59,$C383,'Payer Participation Data'!$C$10:$C$59,$D383)),"-",SUMIFS(INDEX('Payer Participation Data'!$F$10:$BM$59,0,MATCH(CONCATENATE($J383,L$6),'Payer Participation Data'!$F$8:$BM$8,0)),'Payer Participation Data'!$B$10:$B$59,$C383,'Payer Participation Data'!$C$10:$C$59,$D383))</f>
        <v>0</v>
      </c>
      <c r="M383" s="225">
        <f>IF(ISNA(SUMIFS(INDEX('Payer Participation Data'!$F$10:$BM$59,0,MATCH(CONCATENATE($J383,M$6),'Payer Participation Data'!$F$8:$BM$8,0)),'Payer Participation Data'!$B$10:$B$59,$C383,'Payer Participation Data'!$C$10:$C$59,$D383)),"-",SUMIFS(INDEX('Payer Participation Data'!$F$10:$BM$59,0,MATCH(CONCATENATE($J383,M$6),'Payer Participation Data'!$F$8:$BM$8,0)),'Payer Participation Data'!$B$10:$B$59,$C383,'Payer Participation Data'!$C$10:$C$59,$D383))</f>
        <v>0</v>
      </c>
      <c r="N383" s="105"/>
    </row>
    <row r="384" spans="2:14" outlineLevel="1" x14ac:dyDescent="0.35">
      <c r="B384" s="126" t="s">
        <v>80</v>
      </c>
      <c r="C384" s="169" t="str">
        <f>IF(ISBLANK('Payer Participation Data'!$B$28),"-",'Payer Participation Data'!$B$28)</f>
        <v>-</v>
      </c>
      <c r="D384" s="169" t="str">
        <f>IF(ISBLANK('Payer Participation Data'!$C$28),"-",'Payer Participation Data'!$C$28)</f>
        <v>-</v>
      </c>
      <c r="E384" s="169" t="str">
        <f>IF(ISBLANK('Payer Participation Data'!$D$28),"-",'Payer Participation Data'!$D$28)</f>
        <v>-</v>
      </c>
      <c r="F384" s="169" t="str">
        <f>IF(ISBLANK('Payer Participation Data'!$E$28),"-",'Payer Participation Data'!$E$28)</f>
        <v>-</v>
      </c>
      <c r="G384" s="104">
        <v>2</v>
      </c>
      <c r="H384" s="104">
        <v>4</v>
      </c>
      <c r="I384" s="104">
        <v>5</v>
      </c>
      <c r="J384" s="104" t="str">
        <f t="shared" si="23"/>
        <v>452</v>
      </c>
      <c r="K384" s="104" t="s">
        <v>30</v>
      </c>
      <c r="L384" s="222">
        <f>IF(ISNA(SUMIFS(INDEX('Payer Participation Data'!$F$10:$BM$59,0,MATCH(CONCATENATE($J384,L$6),'Payer Participation Data'!$F$8:$BM$8,0)),'Payer Participation Data'!$B$10:$B$59,$C384,'Payer Participation Data'!$C$10:$C$59,$D384)),"-",SUMIFS(INDEX('Payer Participation Data'!$F$10:$BM$59,0,MATCH(CONCATENATE($J384,L$6),'Payer Participation Data'!$F$8:$BM$8,0)),'Payer Participation Data'!$B$10:$B$59,$C384,'Payer Participation Data'!$C$10:$C$59,$D384))</f>
        <v>0</v>
      </c>
      <c r="M384" s="223">
        <f>IF(ISNA(SUMIFS(INDEX('Payer Participation Data'!$F$10:$BM$59,0,MATCH(CONCATENATE($J384,M$6),'Payer Participation Data'!$F$8:$BM$8,0)),'Payer Participation Data'!$B$10:$B$59,$C384,'Payer Participation Data'!$C$10:$C$59,$D384)),"-",SUMIFS(INDEX('Payer Participation Data'!$F$10:$BM$59,0,MATCH(CONCATENATE($J384,M$6),'Payer Participation Data'!$F$8:$BM$8,0)),'Payer Participation Data'!$B$10:$B$59,$C384,'Payer Participation Data'!$C$10:$C$59,$D384))</f>
        <v>0</v>
      </c>
      <c r="N384" s="105"/>
    </row>
    <row r="385" spans="2:14" outlineLevel="1" x14ac:dyDescent="0.35">
      <c r="B385" s="124" t="s">
        <v>80</v>
      </c>
      <c r="C385" s="157" t="str">
        <f>IF(ISBLANK('Payer Participation Data'!$B$28),"-",'Payer Participation Data'!$B$28)</f>
        <v>-</v>
      </c>
      <c r="D385" s="157" t="str">
        <f>IF(ISBLANK('Payer Participation Data'!$C$28),"-",'Payer Participation Data'!$C$28)</f>
        <v>-</v>
      </c>
      <c r="E385" s="157" t="str">
        <f>IF(ISBLANK('Payer Participation Data'!$D$28),"-",'Payer Participation Data'!$D$28)</f>
        <v>-</v>
      </c>
      <c r="F385" s="157" t="str">
        <f>IF(ISBLANK('Payer Participation Data'!$E$28),"-",'Payer Participation Data'!$E$28)</f>
        <v>-</v>
      </c>
      <c r="G385" s="102">
        <v>3</v>
      </c>
      <c r="H385" s="102">
        <v>4</v>
      </c>
      <c r="I385" s="102">
        <v>5</v>
      </c>
      <c r="J385" s="102" t="str">
        <f t="shared" si="23"/>
        <v>453</v>
      </c>
      <c r="K385" s="102" t="s">
        <v>30</v>
      </c>
      <c r="L385" s="224">
        <f>IF(ISNA(SUMIFS(INDEX('Payer Participation Data'!$F$10:$BM$59,0,MATCH(CONCATENATE($J385,L$6),'Payer Participation Data'!$F$8:$BM$8,0)),'Payer Participation Data'!$B$10:$B$59,$C385,'Payer Participation Data'!$C$10:$C$59,$D385)),"-",SUMIFS(INDEX('Payer Participation Data'!$F$10:$BM$59,0,MATCH(CONCATENATE($J385,L$6),'Payer Participation Data'!$F$8:$BM$8,0)),'Payer Participation Data'!$B$10:$B$59,$C385,'Payer Participation Data'!$C$10:$C$59,$D385))</f>
        <v>0</v>
      </c>
      <c r="M385" s="225">
        <f>IF(ISNA(SUMIFS(INDEX('Payer Participation Data'!$F$10:$BM$59,0,MATCH(CONCATENATE($J385,M$6),'Payer Participation Data'!$F$8:$BM$8,0)),'Payer Participation Data'!$B$10:$B$59,$C385,'Payer Participation Data'!$C$10:$C$59,$D385)),"-",SUMIFS(INDEX('Payer Participation Data'!$F$10:$BM$59,0,MATCH(CONCATENATE($J385,M$6),'Payer Participation Data'!$F$8:$BM$8,0)),'Payer Participation Data'!$B$10:$B$59,$C385,'Payer Participation Data'!$C$10:$C$59,$D385))</f>
        <v>0</v>
      </c>
      <c r="N385" s="105"/>
    </row>
    <row r="386" spans="2:14" outlineLevel="1" x14ac:dyDescent="0.35">
      <c r="B386" s="126" t="s">
        <v>80</v>
      </c>
      <c r="C386" s="169" t="str">
        <f>IF(ISBLANK('Payer Participation Data'!$B$28),"-",'Payer Participation Data'!$B$28)</f>
        <v>-</v>
      </c>
      <c r="D386" s="169" t="str">
        <f>IF(ISBLANK('Payer Participation Data'!$C$28),"-",'Payer Participation Data'!$C$28)</f>
        <v>-</v>
      </c>
      <c r="E386" s="169" t="str">
        <f>IF(ISBLANK('Payer Participation Data'!$D$28),"-",'Payer Participation Data'!$D$28)</f>
        <v>-</v>
      </c>
      <c r="F386" s="169" t="str">
        <f>IF(ISBLANK('Payer Participation Data'!$E$28),"-",'Payer Participation Data'!$E$28)</f>
        <v>-</v>
      </c>
      <c r="G386" s="104">
        <v>4</v>
      </c>
      <c r="H386" s="104">
        <v>4</v>
      </c>
      <c r="I386" s="104">
        <v>5</v>
      </c>
      <c r="J386" s="104" t="str">
        <f t="shared" si="23"/>
        <v>454</v>
      </c>
      <c r="K386" s="104" t="s">
        <v>30</v>
      </c>
      <c r="L386" s="222">
        <f>IF(ISNA(SUMIFS(INDEX('Payer Participation Data'!$F$10:$BM$59,0,MATCH(CONCATENATE($J386,L$6),'Payer Participation Data'!$F$8:$BM$8,0)),'Payer Participation Data'!$B$10:$B$59,$C386,'Payer Participation Data'!$C$10:$C$59,$D386)),"-",SUMIFS(INDEX('Payer Participation Data'!$F$10:$BM$59,0,MATCH(CONCATENATE($J386,L$6),'Payer Participation Data'!$F$8:$BM$8,0)),'Payer Participation Data'!$B$10:$B$59,$C386,'Payer Participation Data'!$C$10:$C$59,$D386))</f>
        <v>0</v>
      </c>
      <c r="M386" s="223">
        <f>IF(ISNA(SUMIFS(INDEX('Payer Participation Data'!$F$10:$BM$59,0,MATCH(CONCATENATE($J386,M$6),'Payer Participation Data'!$F$8:$BM$8,0)),'Payer Participation Data'!$B$10:$B$59,$C386,'Payer Participation Data'!$C$10:$C$59,$D386)),"-",SUMIFS(INDEX('Payer Participation Data'!$F$10:$BM$59,0,MATCH(CONCATENATE($J386,M$6),'Payer Participation Data'!$F$8:$BM$8,0)),'Payer Participation Data'!$B$10:$B$59,$C386,'Payer Participation Data'!$C$10:$C$59,$D386))</f>
        <v>0</v>
      </c>
      <c r="N386" s="105"/>
    </row>
    <row r="387" spans="2:14" outlineLevel="1" x14ac:dyDescent="0.35">
      <c r="B387" s="124" t="s">
        <v>80</v>
      </c>
      <c r="C387" s="157" t="str">
        <f>IF(ISBLANK('Payer Participation Data'!$B$29),"-",'Payer Participation Data'!$B$29)</f>
        <v>-</v>
      </c>
      <c r="D387" s="157" t="str">
        <f>IF(ISBLANK('Payer Participation Data'!$C$29),"-",'Payer Participation Data'!$C$29)</f>
        <v>-</v>
      </c>
      <c r="E387" s="157" t="str">
        <f>IF(ISBLANK('Payer Participation Data'!$D$29),"-",'Payer Participation Data'!$D$29)</f>
        <v>-</v>
      </c>
      <c r="F387" s="157" t="str">
        <f>IF(ISBLANK('Payer Participation Data'!$E$29),"-",'Payer Participation Data'!$E$29)</f>
        <v>-</v>
      </c>
      <c r="G387" s="102">
        <v>1</v>
      </c>
      <c r="H387" s="102" t="s">
        <v>64</v>
      </c>
      <c r="I387" s="102" t="s">
        <v>64</v>
      </c>
      <c r="J387" s="102" t="str">
        <f t="shared" si="20"/>
        <v>BaselineBaseline1</v>
      </c>
      <c r="K387" s="102" t="s">
        <v>30</v>
      </c>
      <c r="L387" s="224">
        <f>IF(ISNA(SUMIFS(INDEX('Payer Participation Data'!$F$10:$BM$59,0,MATCH(CONCATENATE($J387,L$6),'Payer Participation Data'!$F$8:$BM$8,0)),'Payer Participation Data'!$B$10:$B$59,$C387,'Payer Participation Data'!$C$10:$C$59,$D387)),"-",SUMIFS(INDEX('Payer Participation Data'!$F$10:$BM$59,0,MATCH(CONCATENATE($J387,L$6),'Payer Participation Data'!$F$8:$BM$8,0)),'Payer Participation Data'!$B$10:$B$59,$C387,'Payer Participation Data'!$C$10:$C$59,$D387))</f>
        <v>0</v>
      </c>
      <c r="M387" s="225">
        <f>IF(ISNA(SUMIFS(INDEX('Payer Participation Data'!$F$10:$BM$59,0,MATCH(CONCATENATE($J387,M$6),'Payer Participation Data'!$F$8:$BM$8,0)),'Payer Participation Data'!$B$10:$B$59,$C387,'Payer Participation Data'!$C$10:$C$59,$D387)),"-",SUMIFS(INDEX('Payer Participation Data'!$F$10:$BM$59,0,MATCH(CONCATENATE($J387,M$6),'Payer Participation Data'!$F$8:$BM$8,0)),'Payer Participation Data'!$B$10:$B$59,$C387,'Payer Participation Data'!$C$10:$C$59,$D387))</f>
        <v>0</v>
      </c>
      <c r="N387" s="103"/>
    </row>
    <row r="388" spans="2:14" outlineLevel="1" x14ac:dyDescent="0.35">
      <c r="B388" s="126" t="s">
        <v>80</v>
      </c>
      <c r="C388" s="169" t="str">
        <f>IF(ISBLANK('Payer Participation Data'!$B$29),"-",'Payer Participation Data'!$B$29)</f>
        <v>-</v>
      </c>
      <c r="D388" s="169" t="str">
        <f>IF(ISBLANK('Payer Participation Data'!$C$29),"-",'Payer Participation Data'!$C$29)</f>
        <v>-</v>
      </c>
      <c r="E388" s="169" t="str">
        <f>IF(ISBLANK('Payer Participation Data'!$D$29),"-",'Payer Participation Data'!$D$29)</f>
        <v>-</v>
      </c>
      <c r="F388" s="169" t="str">
        <f>IF(ISBLANK('Payer Participation Data'!$E$29),"-",'Payer Participation Data'!$E$29)</f>
        <v>-</v>
      </c>
      <c r="G388" s="104">
        <v>2</v>
      </c>
      <c r="H388" s="104" t="s">
        <v>64</v>
      </c>
      <c r="I388" s="104" t="s">
        <v>64</v>
      </c>
      <c r="J388" s="104" t="str">
        <f t="shared" si="20"/>
        <v>BaselineBaseline2</v>
      </c>
      <c r="K388" s="104" t="s">
        <v>30</v>
      </c>
      <c r="L388" s="222">
        <f>IF(ISNA(SUMIFS(INDEX('Payer Participation Data'!$F$10:$BM$59,0,MATCH(CONCATENATE($J388,L$6),'Payer Participation Data'!$F$8:$BM$8,0)),'Payer Participation Data'!$B$10:$B$59,$C388,'Payer Participation Data'!$C$10:$C$59,$D388)),"-",SUMIFS(INDEX('Payer Participation Data'!$F$10:$BM$59,0,MATCH(CONCATENATE($J388,L$6),'Payer Participation Data'!$F$8:$BM$8,0)),'Payer Participation Data'!$B$10:$B$59,$C388,'Payer Participation Data'!$C$10:$C$59,$D388))</f>
        <v>0</v>
      </c>
      <c r="M388" s="223">
        <f>IF(ISNA(SUMIFS(INDEX('Payer Participation Data'!$F$10:$BM$59,0,MATCH(CONCATENATE($J388,M$6),'Payer Participation Data'!$F$8:$BM$8,0)),'Payer Participation Data'!$B$10:$B$59,$C388,'Payer Participation Data'!$C$10:$C$59,$D388)),"-",SUMIFS(INDEX('Payer Participation Data'!$F$10:$BM$59,0,MATCH(CONCATENATE($J388,M$6),'Payer Participation Data'!$F$8:$BM$8,0)),'Payer Participation Data'!$B$10:$B$59,$C388,'Payer Participation Data'!$C$10:$C$59,$D388))</f>
        <v>0</v>
      </c>
      <c r="N388" s="105"/>
    </row>
    <row r="389" spans="2:14" outlineLevel="1" x14ac:dyDescent="0.35">
      <c r="B389" s="124" t="s">
        <v>80</v>
      </c>
      <c r="C389" s="157" t="str">
        <f>IF(ISBLANK('Payer Participation Data'!$B$29),"-",'Payer Participation Data'!$B$29)</f>
        <v>-</v>
      </c>
      <c r="D389" s="157" t="str">
        <f>IF(ISBLANK('Payer Participation Data'!$C$29),"-",'Payer Participation Data'!$C$29)</f>
        <v>-</v>
      </c>
      <c r="E389" s="157" t="str">
        <f>IF(ISBLANK('Payer Participation Data'!$D$29),"-",'Payer Participation Data'!$D$29)</f>
        <v>-</v>
      </c>
      <c r="F389" s="157" t="str">
        <f>IF(ISBLANK('Payer Participation Data'!$E$29),"-",'Payer Participation Data'!$E$29)</f>
        <v>-</v>
      </c>
      <c r="G389" s="102">
        <v>3</v>
      </c>
      <c r="H389" s="102" t="s">
        <v>64</v>
      </c>
      <c r="I389" s="102" t="s">
        <v>64</v>
      </c>
      <c r="J389" s="102" t="str">
        <f t="shared" si="20"/>
        <v>BaselineBaseline3</v>
      </c>
      <c r="K389" s="102" t="s">
        <v>30</v>
      </c>
      <c r="L389" s="224">
        <f>IF(ISNA(SUMIFS(INDEX('Payer Participation Data'!$F$10:$BM$59,0,MATCH(CONCATENATE($J389,L$6),'Payer Participation Data'!$F$8:$BM$8,0)),'Payer Participation Data'!$B$10:$B$59,$C389,'Payer Participation Data'!$C$10:$C$59,$D389)),"-",SUMIFS(INDEX('Payer Participation Data'!$F$10:$BM$59,0,MATCH(CONCATENATE($J389,L$6),'Payer Participation Data'!$F$8:$BM$8,0)),'Payer Participation Data'!$B$10:$B$59,$C389,'Payer Participation Data'!$C$10:$C$59,$D389))</f>
        <v>0</v>
      </c>
      <c r="M389" s="225">
        <f>IF(ISNA(SUMIFS(INDEX('Payer Participation Data'!$F$10:$BM$59,0,MATCH(CONCATENATE($J389,M$6),'Payer Participation Data'!$F$8:$BM$8,0)),'Payer Participation Data'!$B$10:$B$59,$C389,'Payer Participation Data'!$C$10:$C$59,$D389)),"-",SUMIFS(INDEX('Payer Participation Data'!$F$10:$BM$59,0,MATCH(CONCATENATE($J389,M$6),'Payer Participation Data'!$F$8:$BM$8,0)),'Payer Participation Data'!$B$10:$B$59,$C389,'Payer Participation Data'!$C$10:$C$59,$D389))</f>
        <v>0</v>
      </c>
      <c r="N389" s="103"/>
    </row>
    <row r="390" spans="2:14" outlineLevel="1" x14ac:dyDescent="0.35">
      <c r="B390" s="126" t="s">
        <v>80</v>
      </c>
      <c r="C390" s="169" t="str">
        <f>IF(ISBLANK('Payer Participation Data'!$B$29),"-",'Payer Participation Data'!$B$29)</f>
        <v>-</v>
      </c>
      <c r="D390" s="169" t="str">
        <f>IF(ISBLANK('Payer Participation Data'!$C$29),"-",'Payer Participation Data'!$C$29)</f>
        <v>-</v>
      </c>
      <c r="E390" s="169" t="str">
        <f>IF(ISBLANK('Payer Participation Data'!$D$29),"-",'Payer Participation Data'!$D$29)</f>
        <v>-</v>
      </c>
      <c r="F390" s="169" t="str">
        <f>IF(ISBLANK('Payer Participation Data'!$E$29),"-",'Payer Participation Data'!$E$29)</f>
        <v>-</v>
      </c>
      <c r="G390" s="104">
        <v>4</v>
      </c>
      <c r="H390" s="104" t="s">
        <v>64</v>
      </c>
      <c r="I390" s="104" t="s">
        <v>64</v>
      </c>
      <c r="J390" s="104" t="str">
        <f t="shared" si="20"/>
        <v>BaselineBaseline4</v>
      </c>
      <c r="K390" s="104" t="s">
        <v>30</v>
      </c>
      <c r="L390" s="222">
        <f>IF(ISNA(SUMIFS(INDEX('Payer Participation Data'!$F$10:$BM$59,0,MATCH(CONCATENATE($J390,L$6),'Payer Participation Data'!$F$8:$BM$8,0)),'Payer Participation Data'!$B$10:$B$59,$C390,'Payer Participation Data'!$C$10:$C$59,$D390)),"-",SUMIFS(INDEX('Payer Participation Data'!$F$10:$BM$59,0,MATCH(CONCATENATE($J390,L$6),'Payer Participation Data'!$F$8:$BM$8,0)),'Payer Participation Data'!$B$10:$B$59,$C390,'Payer Participation Data'!$C$10:$C$59,$D390))</f>
        <v>0</v>
      </c>
      <c r="M390" s="223">
        <f>IF(ISNA(SUMIFS(INDEX('Payer Participation Data'!$F$10:$BM$59,0,MATCH(CONCATENATE($J390,M$6),'Payer Participation Data'!$F$8:$BM$8,0)),'Payer Participation Data'!$B$10:$B$59,$C390,'Payer Participation Data'!$C$10:$C$59,$D390)),"-",SUMIFS(INDEX('Payer Participation Data'!$F$10:$BM$59,0,MATCH(CONCATENATE($J390,M$6),'Payer Participation Data'!$F$8:$BM$8,0)),'Payer Participation Data'!$B$10:$B$59,$C390,'Payer Participation Data'!$C$10:$C$59,$D390))</f>
        <v>0</v>
      </c>
      <c r="N390" s="105"/>
    </row>
    <row r="391" spans="2:14" outlineLevel="1" x14ac:dyDescent="0.35">
      <c r="B391" s="124" t="s">
        <v>80</v>
      </c>
      <c r="C391" s="157" t="str">
        <f>IF(ISBLANK('Payer Participation Data'!$B$29),"-",'Payer Participation Data'!$B$29)</f>
        <v>-</v>
      </c>
      <c r="D391" s="157" t="str">
        <f>IF(ISBLANK('Payer Participation Data'!$C$29),"-",'Payer Participation Data'!$C$29)</f>
        <v>-</v>
      </c>
      <c r="E391" s="157" t="str">
        <f>IF(ISBLANK('Payer Participation Data'!$D$29),"-",'Payer Participation Data'!$D$29)</f>
        <v>-</v>
      </c>
      <c r="F391" s="157" t="str">
        <f>IF(ISBLANK('Payer Participation Data'!$E$29),"-",'Payer Participation Data'!$E$29)</f>
        <v>-</v>
      </c>
      <c r="G391" s="102">
        <v>1</v>
      </c>
      <c r="H391" s="102">
        <v>1</v>
      </c>
      <c r="I391" s="102">
        <v>5</v>
      </c>
      <c r="J391" s="102" t="str">
        <f t="shared" si="20"/>
        <v>151</v>
      </c>
      <c r="K391" s="102" t="s">
        <v>30</v>
      </c>
      <c r="L391" s="224">
        <f>IF(ISNA(SUMIFS(INDEX('Payer Participation Data'!$F$10:$BM$59,0,MATCH(CONCATENATE($J391,L$6),'Payer Participation Data'!$F$8:$BM$8,0)),'Payer Participation Data'!$B$10:$B$59,$C391,'Payer Participation Data'!$C$10:$C$59,$D391)),"-",SUMIFS(INDEX('Payer Participation Data'!$F$10:$BM$59,0,MATCH(CONCATENATE($J391,L$6),'Payer Participation Data'!$F$8:$BM$8,0)),'Payer Participation Data'!$B$10:$B$59,$C391,'Payer Participation Data'!$C$10:$C$59,$D391))</f>
        <v>0</v>
      </c>
      <c r="M391" s="225">
        <f>IF(ISNA(SUMIFS(INDEX('Payer Participation Data'!$F$10:$BM$59,0,MATCH(CONCATENATE($J391,M$6),'Payer Participation Data'!$F$8:$BM$8,0)),'Payer Participation Data'!$B$10:$B$59,$C391,'Payer Participation Data'!$C$10:$C$59,$D391)),"-",SUMIFS(INDEX('Payer Participation Data'!$F$10:$BM$59,0,MATCH(CONCATENATE($J391,M$6),'Payer Participation Data'!$F$8:$BM$8,0)),'Payer Participation Data'!$B$10:$B$59,$C391,'Payer Participation Data'!$C$10:$C$59,$D391))</f>
        <v>0</v>
      </c>
      <c r="N391" s="103"/>
    </row>
    <row r="392" spans="2:14" outlineLevel="1" x14ac:dyDescent="0.35">
      <c r="B392" s="126" t="s">
        <v>80</v>
      </c>
      <c r="C392" s="169" t="str">
        <f>IF(ISBLANK('Payer Participation Data'!$B$29),"-",'Payer Participation Data'!$B$29)</f>
        <v>-</v>
      </c>
      <c r="D392" s="169" t="str">
        <f>IF(ISBLANK('Payer Participation Data'!$C$29),"-",'Payer Participation Data'!$C$29)</f>
        <v>-</v>
      </c>
      <c r="E392" s="169" t="str">
        <f>IF(ISBLANK('Payer Participation Data'!$D$29),"-",'Payer Participation Data'!$D$29)</f>
        <v>-</v>
      </c>
      <c r="F392" s="169" t="str">
        <f>IF(ISBLANK('Payer Participation Data'!$E$29),"-",'Payer Participation Data'!$E$29)</f>
        <v>-</v>
      </c>
      <c r="G392" s="104">
        <v>2</v>
      </c>
      <c r="H392" s="104">
        <v>1</v>
      </c>
      <c r="I392" s="104">
        <v>5</v>
      </c>
      <c r="J392" s="104" t="str">
        <f t="shared" si="20"/>
        <v>152</v>
      </c>
      <c r="K392" s="104" t="s">
        <v>30</v>
      </c>
      <c r="L392" s="222">
        <f>IF(ISNA(SUMIFS(INDEX('Payer Participation Data'!$F$10:$BM$59,0,MATCH(CONCATENATE($J392,L$6),'Payer Participation Data'!$F$8:$BM$8,0)),'Payer Participation Data'!$B$10:$B$59,$C392,'Payer Participation Data'!$C$10:$C$59,$D392)),"-",SUMIFS(INDEX('Payer Participation Data'!$F$10:$BM$59,0,MATCH(CONCATENATE($J392,L$6),'Payer Participation Data'!$F$8:$BM$8,0)),'Payer Participation Data'!$B$10:$B$59,$C392,'Payer Participation Data'!$C$10:$C$59,$D392))</f>
        <v>0</v>
      </c>
      <c r="M392" s="223">
        <f>IF(ISNA(SUMIFS(INDEX('Payer Participation Data'!$F$10:$BM$59,0,MATCH(CONCATENATE($J392,M$6),'Payer Participation Data'!$F$8:$BM$8,0)),'Payer Participation Data'!$B$10:$B$59,$C392,'Payer Participation Data'!$C$10:$C$59,$D392)),"-",SUMIFS(INDEX('Payer Participation Data'!$F$10:$BM$59,0,MATCH(CONCATENATE($J392,M$6),'Payer Participation Data'!$F$8:$BM$8,0)),'Payer Participation Data'!$B$10:$B$59,$C392,'Payer Participation Data'!$C$10:$C$59,$D392))</f>
        <v>0</v>
      </c>
      <c r="N392" s="105"/>
    </row>
    <row r="393" spans="2:14" outlineLevel="1" x14ac:dyDescent="0.35">
      <c r="B393" s="124" t="s">
        <v>80</v>
      </c>
      <c r="C393" s="157" t="str">
        <f>IF(ISBLANK('Payer Participation Data'!$B$29),"-",'Payer Participation Data'!$B$29)</f>
        <v>-</v>
      </c>
      <c r="D393" s="157" t="str">
        <f>IF(ISBLANK('Payer Participation Data'!$C$29),"-",'Payer Participation Data'!$C$29)</f>
        <v>-</v>
      </c>
      <c r="E393" s="157" t="str">
        <f>IF(ISBLANK('Payer Participation Data'!$D$29),"-",'Payer Participation Data'!$D$29)</f>
        <v>-</v>
      </c>
      <c r="F393" s="157" t="str">
        <f>IF(ISBLANK('Payer Participation Data'!$E$29),"-",'Payer Participation Data'!$E$29)</f>
        <v>-</v>
      </c>
      <c r="G393" s="102">
        <v>3</v>
      </c>
      <c r="H393" s="102">
        <v>1</v>
      </c>
      <c r="I393" s="102">
        <v>5</v>
      </c>
      <c r="J393" s="102" t="str">
        <f t="shared" si="20"/>
        <v>153</v>
      </c>
      <c r="K393" s="102" t="s">
        <v>30</v>
      </c>
      <c r="L393" s="224">
        <f>IF(ISNA(SUMIFS(INDEX('Payer Participation Data'!$F$10:$BM$59,0,MATCH(CONCATENATE($J393,L$6),'Payer Participation Data'!$F$8:$BM$8,0)),'Payer Participation Data'!$B$10:$B$59,$C393,'Payer Participation Data'!$C$10:$C$59,$D393)),"-",SUMIFS(INDEX('Payer Participation Data'!$F$10:$BM$59,0,MATCH(CONCATENATE($J393,L$6),'Payer Participation Data'!$F$8:$BM$8,0)),'Payer Participation Data'!$B$10:$B$59,$C393,'Payer Participation Data'!$C$10:$C$59,$D393))</f>
        <v>0</v>
      </c>
      <c r="M393" s="225">
        <f>IF(ISNA(SUMIFS(INDEX('Payer Participation Data'!$F$10:$BM$59,0,MATCH(CONCATENATE($J393,M$6),'Payer Participation Data'!$F$8:$BM$8,0)),'Payer Participation Data'!$B$10:$B$59,$C393,'Payer Participation Data'!$C$10:$C$59,$D393)),"-",SUMIFS(INDEX('Payer Participation Data'!$F$10:$BM$59,0,MATCH(CONCATENATE($J393,M$6),'Payer Participation Data'!$F$8:$BM$8,0)),'Payer Participation Data'!$B$10:$B$59,$C393,'Payer Participation Data'!$C$10:$C$59,$D393))</f>
        <v>0</v>
      </c>
      <c r="N393" s="103"/>
    </row>
    <row r="394" spans="2:14" outlineLevel="1" x14ac:dyDescent="0.35">
      <c r="B394" s="126" t="s">
        <v>80</v>
      </c>
      <c r="C394" s="169" t="str">
        <f>IF(ISBLANK('Payer Participation Data'!$B$29),"-",'Payer Participation Data'!$B$29)</f>
        <v>-</v>
      </c>
      <c r="D394" s="169" t="str">
        <f>IF(ISBLANK('Payer Participation Data'!$C$29),"-",'Payer Participation Data'!$C$29)</f>
        <v>-</v>
      </c>
      <c r="E394" s="169" t="str">
        <f>IF(ISBLANK('Payer Participation Data'!$D$29),"-",'Payer Participation Data'!$D$29)</f>
        <v>-</v>
      </c>
      <c r="F394" s="169" t="str">
        <f>IF(ISBLANK('Payer Participation Data'!$E$29),"-",'Payer Participation Data'!$E$29)</f>
        <v>-</v>
      </c>
      <c r="G394" s="104">
        <v>4</v>
      </c>
      <c r="H394" s="104">
        <v>1</v>
      </c>
      <c r="I394" s="104">
        <v>5</v>
      </c>
      <c r="J394" s="104" t="str">
        <f t="shared" si="20"/>
        <v>154</v>
      </c>
      <c r="K394" s="104" t="s">
        <v>30</v>
      </c>
      <c r="L394" s="222">
        <f>IF(ISNA(SUMIFS(INDEX('Payer Participation Data'!$F$10:$BM$59,0,MATCH(CONCATENATE($J394,L$6),'Payer Participation Data'!$F$8:$BM$8,0)),'Payer Participation Data'!$B$10:$B$59,$C394,'Payer Participation Data'!$C$10:$C$59,$D394)),"-",SUMIFS(INDEX('Payer Participation Data'!$F$10:$BM$59,0,MATCH(CONCATENATE($J394,L$6),'Payer Participation Data'!$F$8:$BM$8,0)),'Payer Participation Data'!$B$10:$B$59,$C394,'Payer Participation Data'!$C$10:$C$59,$D394))</f>
        <v>0</v>
      </c>
      <c r="M394" s="223">
        <f>IF(ISNA(SUMIFS(INDEX('Payer Participation Data'!$F$10:$BM$59,0,MATCH(CONCATENATE($J394,M$6),'Payer Participation Data'!$F$8:$BM$8,0)),'Payer Participation Data'!$B$10:$B$59,$C394,'Payer Participation Data'!$C$10:$C$59,$D394)),"-",SUMIFS(INDEX('Payer Participation Data'!$F$10:$BM$59,0,MATCH(CONCATENATE($J394,M$6),'Payer Participation Data'!$F$8:$BM$8,0)),'Payer Participation Data'!$B$10:$B$59,$C394,'Payer Participation Data'!$C$10:$C$59,$D394))</f>
        <v>0</v>
      </c>
      <c r="N394" s="105"/>
    </row>
    <row r="395" spans="2:14" outlineLevel="1" x14ac:dyDescent="0.35">
      <c r="B395" s="124" t="s">
        <v>80</v>
      </c>
      <c r="C395" s="157" t="str">
        <f>IF(ISBLANK('Payer Participation Data'!$B$29),"-",'Payer Participation Data'!$B$29)</f>
        <v>-</v>
      </c>
      <c r="D395" s="157" t="str">
        <f>IF(ISBLANK('Payer Participation Data'!$C$29),"-",'Payer Participation Data'!$C$29)</f>
        <v>-</v>
      </c>
      <c r="E395" s="157" t="str">
        <f>IF(ISBLANK('Payer Participation Data'!$D$29),"-",'Payer Participation Data'!$D$29)</f>
        <v>-</v>
      </c>
      <c r="F395" s="157" t="str">
        <f>IF(ISBLANK('Payer Participation Data'!$E$29),"-",'Payer Participation Data'!$E$29)</f>
        <v>-</v>
      </c>
      <c r="G395" s="102">
        <v>1</v>
      </c>
      <c r="H395" s="102">
        <v>2</v>
      </c>
      <c r="I395" s="102">
        <v>5</v>
      </c>
      <c r="J395" s="102" t="str">
        <f t="shared" si="20"/>
        <v>251</v>
      </c>
      <c r="K395" s="102" t="s">
        <v>30</v>
      </c>
      <c r="L395" s="224">
        <f>IF(ISNA(SUMIFS(INDEX('Payer Participation Data'!$F$10:$BM$59,0,MATCH(CONCATENATE($J395,L$6),'Payer Participation Data'!$F$8:$BM$8,0)),'Payer Participation Data'!$B$10:$B$59,$C395,'Payer Participation Data'!$C$10:$C$59,$D395)),"-",SUMIFS(INDEX('Payer Participation Data'!$F$10:$BM$59,0,MATCH(CONCATENATE($J395,L$6),'Payer Participation Data'!$F$8:$BM$8,0)),'Payer Participation Data'!$B$10:$B$59,$C395,'Payer Participation Data'!$C$10:$C$59,$D395))</f>
        <v>0</v>
      </c>
      <c r="M395" s="225">
        <f>IF(ISNA(SUMIFS(INDEX('Payer Participation Data'!$F$10:$BM$59,0,MATCH(CONCATENATE($J395,M$6),'Payer Participation Data'!$F$8:$BM$8,0)),'Payer Participation Data'!$B$10:$B$59,$C395,'Payer Participation Data'!$C$10:$C$59,$D395)),"-",SUMIFS(INDEX('Payer Participation Data'!$F$10:$BM$59,0,MATCH(CONCATENATE($J395,M$6),'Payer Participation Data'!$F$8:$BM$8,0)),'Payer Participation Data'!$B$10:$B$59,$C395,'Payer Participation Data'!$C$10:$C$59,$D395))</f>
        <v>0</v>
      </c>
      <c r="N395" s="103"/>
    </row>
    <row r="396" spans="2:14" outlineLevel="1" x14ac:dyDescent="0.35">
      <c r="B396" s="126" t="s">
        <v>80</v>
      </c>
      <c r="C396" s="169" t="str">
        <f>IF(ISBLANK('Payer Participation Data'!$B$29),"-",'Payer Participation Data'!$B$29)</f>
        <v>-</v>
      </c>
      <c r="D396" s="169" t="str">
        <f>IF(ISBLANK('Payer Participation Data'!$C$29),"-",'Payer Participation Data'!$C$29)</f>
        <v>-</v>
      </c>
      <c r="E396" s="169" t="str">
        <f>IF(ISBLANK('Payer Participation Data'!$D$29),"-",'Payer Participation Data'!$D$29)</f>
        <v>-</v>
      </c>
      <c r="F396" s="169" t="str">
        <f>IF(ISBLANK('Payer Participation Data'!$E$29),"-",'Payer Participation Data'!$E$29)</f>
        <v>-</v>
      </c>
      <c r="G396" s="104">
        <v>2</v>
      </c>
      <c r="H396" s="104">
        <v>2</v>
      </c>
      <c r="I396" s="104">
        <v>5</v>
      </c>
      <c r="J396" s="104" t="str">
        <f t="shared" si="20"/>
        <v>252</v>
      </c>
      <c r="K396" s="104" t="s">
        <v>30</v>
      </c>
      <c r="L396" s="222">
        <f>IF(ISNA(SUMIFS(INDEX('Payer Participation Data'!$F$10:$BM$59,0,MATCH(CONCATENATE($J396,L$6),'Payer Participation Data'!$F$8:$BM$8,0)),'Payer Participation Data'!$B$10:$B$59,$C396,'Payer Participation Data'!$C$10:$C$59,$D396)),"-",SUMIFS(INDEX('Payer Participation Data'!$F$10:$BM$59,0,MATCH(CONCATENATE($J396,L$6),'Payer Participation Data'!$F$8:$BM$8,0)),'Payer Participation Data'!$B$10:$B$59,$C396,'Payer Participation Data'!$C$10:$C$59,$D396))</f>
        <v>0</v>
      </c>
      <c r="M396" s="223">
        <f>IF(ISNA(SUMIFS(INDEX('Payer Participation Data'!$F$10:$BM$59,0,MATCH(CONCATENATE($J396,M$6),'Payer Participation Data'!$F$8:$BM$8,0)),'Payer Participation Data'!$B$10:$B$59,$C396,'Payer Participation Data'!$C$10:$C$59,$D396)),"-",SUMIFS(INDEX('Payer Participation Data'!$F$10:$BM$59,0,MATCH(CONCATENATE($J396,M$6),'Payer Participation Data'!$F$8:$BM$8,0)),'Payer Participation Data'!$B$10:$B$59,$C396,'Payer Participation Data'!$C$10:$C$59,$D396))</f>
        <v>0</v>
      </c>
      <c r="N396" s="105"/>
    </row>
    <row r="397" spans="2:14" outlineLevel="1" x14ac:dyDescent="0.35">
      <c r="B397" s="124" t="s">
        <v>80</v>
      </c>
      <c r="C397" s="157" t="str">
        <f>IF(ISBLANK('Payer Participation Data'!$B$29),"-",'Payer Participation Data'!$B$29)</f>
        <v>-</v>
      </c>
      <c r="D397" s="157" t="str">
        <f>IF(ISBLANK('Payer Participation Data'!$C$29),"-",'Payer Participation Data'!$C$29)</f>
        <v>-</v>
      </c>
      <c r="E397" s="157" t="str">
        <f>IF(ISBLANK('Payer Participation Data'!$D$29),"-",'Payer Participation Data'!$D$29)</f>
        <v>-</v>
      </c>
      <c r="F397" s="157" t="str">
        <f>IF(ISBLANK('Payer Participation Data'!$E$29),"-",'Payer Participation Data'!$E$29)</f>
        <v>-</v>
      </c>
      <c r="G397" s="102">
        <v>3</v>
      </c>
      <c r="H397" s="102">
        <v>2</v>
      </c>
      <c r="I397" s="102">
        <v>5</v>
      </c>
      <c r="J397" s="102" t="str">
        <f t="shared" si="20"/>
        <v>253</v>
      </c>
      <c r="K397" s="102" t="s">
        <v>30</v>
      </c>
      <c r="L397" s="224">
        <f>IF(ISNA(SUMIFS(INDEX('Payer Participation Data'!$F$10:$BM$59,0,MATCH(CONCATENATE($J397,L$6),'Payer Participation Data'!$F$8:$BM$8,0)),'Payer Participation Data'!$B$10:$B$59,$C397,'Payer Participation Data'!$C$10:$C$59,$D397)),"-",SUMIFS(INDEX('Payer Participation Data'!$F$10:$BM$59,0,MATCH(CONCATENATE($J397,L$6),'Payer Participation Data'!$F$8:$BM$8,0)),'Payer Participation Data'!$B$10:$B$59,$C397,'Payer Participation Data'!$C$10:$C$59,$D397))</f>
        <v>0</v>
      </c>
      <c r="M397" s="225">
        <f>IF(ISNA(SUMIFS(INDEX('Payer Participation Data'!$F$10:$BM$59,0,MATCH(CONCATENATE($J397,M$6),'Payer Participation Data'!$F$8:$BM$8,0)),'Payer Participation Data'!$B$10:$B$59,$C397,'Payer Participation Data'!$C$10:$C$59,$D397)),"-",SUMIFS(INDEX('Payer Participation Data'!$F$10:$BM$59,0,MATCH(CONCATENATE($J397,M$6),'Payer Participation Data'!$F$8:$BM$8,0)),'Payer Participation Data'!$B$10:$B$59,$C397,'Payer Participation Data'!$C$10:$C$59,$D397))</f>
        <v>0</v>
      </c>
      <c r="N397" s="103"/>
    </row>
    <row r="398" spans="2:14" outlineLevel="1" x14ac:dyDescent="0.35">
      <c r="B398" s="126" t="s">
        <v>80</v>
      </c>
      <c r="C398" s="169" t="str">
        <f>IF(ISBLANK('Payer Participation Data'!$B$29),"-",'Payer Participation Data'!$B$29)</f>
        <v>-</v>
      </c>
      <c r="D398" s="169" t="str">
        <f>IF(ISBLANK('Payer Participation Data'!$C$29),"-",'Payer Participation Data'!$C$29)</f>
        <v>-</v>
      </c>
      <c r="E398" s="169" t="str">
        <f>IF(ISBLANK('Payer Participation Data'!$D$29),"-",'Payer Participation Data'!$D$29)</f>
        <v>-</v>
      </c>
      <c r="F398" s="169" t="str">
        <f>IF(ISBLANK('Payer Participation Data'!$E$29),"-",'Payer Participation Data'!$E$29)</f>
        <v>-</v>
      </c>
      <c r="G398" s="104">
        <v>4</v>
      </c>
      <c r="H398" s="104">
        <v>2</v>
      </c>
      <c r="I398" s="104">
        <v>5</v>
      </c>
      <c r="J398" s="104" t="str">
        <f t="shared" si="20"/>
        <v>254</v>
      </c>
      <c r="K398" s="104" t="s">
        <v>30</v>
      </c>
      <c r="L398" s="222">
        <f>IF(ISNA(SUMIFS(INDEX('Payer Participation Data'!$F$10:$BM$59,0,MATCH(CONCATENATE($J398,L$6),'Payer Participation Data'!$F$8:$BM$8,0)),'Payer Participation Data'!$B$10:$B$59,$C398,'Payer Participation Data'!$C$10:$C$59,$D398)),"-",SUMIFS(INDEX('Payer Participation Data'!$F$10:$BM$59,0,MATCH(CONCATENATE($J398,L$6),'Payer Participation Data'!$F$8:$BM$8,0)),'Payer Participation Data'!$B$10:$B$59,$C398,'Payer Participation Data'!$C$10:$C$59,$D398))</f>
        <v>0</v>
      </c>
      <c r="M398" s="223">
        <f>IF(ISNA(SUMIFS(INDEX('Payer Participation Data'!$F$10:$BM$59,0,MATCH(CONCATENATE($J398,M$6),'Payer Participation Data'!$F$8:$BM$8,0)),'Payer Participation Data'!$B$10:$B$59,$C398,'Payer Participation Data'!$C$10:$C$59,$D398)),"-",SUMIFS(INDEX('Payer Participation Data'!$F$10:$BM$59,0,MATCH(CONCATENATE($J398,M$6),'Payer Participation Data'!$F$8:$BM$8,0)),'Payer Participation Data'!$B$10:$B$59,$C398,'Payer Participation Data'!$C$10:$C$59,$D398))</f>
        <v>0</v>
      </c>
      <c r="N398" s="105"/>
    </row>
    <row r="399" spans="2:14" outlineLevel="1" x14ac:dyDescent="0.35">
      <c r="B399" s="124" t="s">
        <v>80</v>
      </c>
      <c r="C399" s="157" t="str">
        <f>IF(ISBLANK('Payer Participation Data'!$B$29),"-",'Payer Participation Data'!$B$29)</f>
        <v>-</v>
      </c>
      <c r="D399" s="157" t="str">
        <f>IF(ISBLANK('Payer Participation Data'!$C$29),"-",'Payer Participation Data'!$C$29)</f>
        <v>-</v>
      </c>
      <c r="E399" s="157" t="str">
        <f>IF(ISBLANK('Payer Participation Data'!$D$29),"-",'Payer Participation Data'!$D$29)</f>
        <v>-</v>
      </c>
      <c r="F399" s="157" t="str">
        <f>IF(ISBLANK('Payer Participation Data'!$E$29),"-",'Payer Participation Data'!$E$29)</f>
        <v>-</v>
      </c>
      <c r="G399" s="102">
        <v>1</v>
      </c>
      <c r="H399" s="102">
        <v>3</v>
      </c>
      <c r="I399" s="102">
        <v>5</v>
      </c>
      <c r="J399" s="102" t="str">
        <f t="shared" si="20"/>
        <v>351</v>
      </c>
      <c r="K399" s="102" t="s">
        <v>30</v>
      </c>
      <c r="L399" s="224">
        <f>IF(ISNA(SUMIFS(INDEX('Payer Participation Data'!$F$10:$BM$59,0,MATCH(CONCATENATE($J399,L$6),'Payer Participation Data'!$F$8:$BM$8,0)),'Payer Participation Data'!$B$10:$B$59,$C399,'Payer Participation Data'!$C$10:$C$59,$D399)),"-",SUMIFS(INDEX('Payer Participation Data'!$F$10:$BM$59,0,MATCH(CONCATENATE($J399,L$6),'Payer Participation Data'!$F$8:$BM$8,0)),'Payer Participation Data'!$B$10:$B$59,$C399,'Payer Participation Data'!$C$10:$C$59,$D399))</f>
        <v>0</v>
      </c>
      <c r="M399" s="225">
        <f>IF(ISNA(SUMIFS(INDEX('Payer Participation Data'!$F$10:$BM$59,0,MATCH(CONCATENATE($J399,M$6),'Payer Participation Data'!$F$8:$BM$8,0)),'Payer Participation Data'!$B$10:$B$59,$C399,'Payer Participation Data'!$C$10:$C$59,$D399)),"-",SUMIFS(INDEX('Payer Participation Data'!$F$10:$BM$59,0,MATCH(CONCATENATE($J399,M$6),'Payer Participation Data'!$F$8:$BM$8,0)),'Payer Participation Data'!$B$10:$B$59,$C399,'Payer Participation Data'!$C$10:$C$59,$D399))</f>
        <v>0</v>
      </c>
      <c r="N399" s="103"/>
    </row>
    <row r="400" spans="2:14" outlineLevel="1" x14ac:dyDescent="0.35">
      <c r="B400" s="126" t="s">
        <v>80</v>
      </c>
      <c r="C400" s="169" t="str">
        <f>IF(ISBLANK('Payer Participation Data'!$B$29),"-",'Payer Participation Data'!$B$29)</f>
        <v>-</v>
      </c>
      <c r="D400" s="169" t="str">
        <f>IF(ISBLANK('Payer Participation Data'!$C$29),"-",'Payer Participation Data'!$C$29)</f>
        <v>-</v>
      </c>
      <c r="E400" s="169" t="str">
        <f>IF(ISBLANK('Payer Participation Data'!$D$29),"-",'Payer Participation Data'!$D$29)</f>
        <v>-</v>
      </c>
      <c r="F400" s="169" t="str">
        <f>IF(ISBLANK('Payer Participation Data'!$E$29),"-",'Payer Participation Data'!$E$29)</f>
        <v>-</v>
      </c>
      <c r="G400" s="104">
        <v>2</v>
      </c>
      <c r="H400" s="104">
        <v>3</v>
      </c>
      <c r="I400" s="104">
        <v>5</v>
      </c>
      <c r="J400" s="104" t="str">
        <f t="shared" si="20"/>
        <v>352</v>
      </c>
      <c r="K400" s="104" t="s">
        <v>30</v>
      </c>
      <c r="L400" s="222">
        <f>IF(ISNA(SUMIFS(INDEX('Payer Participation Data'!$F$10:$BM$59,0,MATCH(CONCATENATE($J400,L$6),'Payer Participation Data'!$F$8:$BM$8,0)),'Payer Participation Data'!$B$10:$B$59,$C400,'Payer Participation Data'!$C$10:$C$59,$D400)),"-",SUMIFS(INDEX('Payer Participation Data'!$F$10:$BM$59,0,MATCH(CONCATENATE($J400,L$6),'Payer Participation Data'!$F$8:$BM$8,0)),'Payer Participation Data'!$B$10:$B$59,$C400,'Payer Participation Data'!$C$10:$C$59,$D400))</f>
        <v>0</v>
      </c>
      <c r="M400" s="223">
        <f>IF(ISNA(SUMIFS(INDEX('Payer Participation Data'!$F$10:$BM$59,0,MATCH(CONCATENATE($J400,M$6),'Payer Participation Data'!$F$8:$BM$8,0)),'Payer Participation Data'!$B$10:$B$59,$C400,'Payer Participation Data'!$C$10:$C$59,$D400)),"-",SUMIFS(INDEX('Payer Participation Data'!$F$10:$BM$59,0,MATCH(CONCATENATE($J400,M$6),'Payer Participation Data'!$F$8:$BM$8,0)),'Payer Participation Data'!$B$10:$B$59,$C400,'Payer Participation Data'!$C$10:$C$59,$D400))</f>
        <v>0</v>
      </c>
      <c r="N400" s="105"/>
    </row>
    <row r="401" spans="2:14" outlineLevel="1" x14ac:dyDescent="0.35">
      <c r="B401" s="124" t="s">
        <v>80</v>
      </c>
      <c r="C401" s="157" t="str">
        <f>IF(ISBLANK('Payer Participation Data'!$B$29),"-",'Payer Participation Data'!$B$29)</f>
        <v>-</v>
      </c>
      <c r="D401" s="157" t="str">
        <f>IF(ISBLANK('Payer Participation Data'!$C$29),"-",'Payer Participation Data'!$C$29)</f>
        <v>-</v>
      </c>
      <c r="E401" s="157" t="str">
        <f>IF(ISBLANK('Payer Participation Data'!$D$29),"-",'Payer Participation Data'!$D$29)</f>
        <v>-</v>
      </c>
      <c r="F401" s="157" t="str">
        <f>IF(ISBLANK('Payer Participation Data'!$E$29),"-",'Payer Participation Data'!$E$29)</f>
        <v>-</v>
      </c>
      <c r="G401" s="102">
        <v>3</v>
      </c>
      <c r="H401" s="102">
        <v>3</v>
      </c>
      <c r="I401" s="102">
        <v>5</v>
      </c>
      <c r="J401" s="102" t="str">
        <f t="shared" si="20"/>
        <v>353</v>
      </c>
      <c r="K401" s="102" t="s">
        <v>30</v>
      </c>
      <c r="L401" s="224">
        <f>IF(ISNA(SUMIFS(INDEX('Payer Participation Data'!$F$10:$BM$59,0,MATCH(CONCATENATE($J401,L$6),'Payer Participation Data'!$F$8:$BM$8,0)),'Payer Participation Data'!$B$10:$B$59,$C401,'Payer Participation Data'!$C$10:$C$59,$D401)),"-",SUMIFS(INDEX('Payer Participation Data'!$F$10:$BM$59,0,MATCH(CONCATENATE($J401,L$6),'Payer Participation Data'!$F$8:$BM$8,0)),'Payer Participation Data'!$B$10:$B$59,$C401,'Payer Participation Data'!$C$10:$C$59,$D401))</f>
        <v>0</v>
      </c>
      <c r="M401" s="225">
        <f>IF(ISNA(SUMIFS(INDEX('Payer Participation Data'!$F$10:$BM$59,0,MATCH(CONCATENATE($J401,M$6),'Payer Participation Data'!$F$8:$BM$8,0)),'Payer Participation Data'!$B$10:$B$59,$C401,'Payer Participation Data'!$C$10:$C$59,$D401)),"-",SUMIFS(INDEX('Payer Participation Data'!$F$10:$BM$59,0,MATCH(CONCATENATE($J401,M$6),'Payer Participation Data'!$F$8:$BM$8,0)),'Payer Participation Data'!$B$10:$B$59,$C401,'Payer Participation Data'!$C$10:$C$59,$D401))</f>
        <v>0</v>
      </c>
      <c r="N401" s="103"/>
    </row>
    <row r="402" spans="2:14" outlineLevel="1" x14ac:dyDescent="0.35">
      <c r="B402" s="126" t="s">
        <v>80</v>
      </c>
      <c r="C402" s="169" t="str">
        <f>IF(ISBLANK('Payer Participation Data'!$B$29),"-",'Payer Participation Data'!$B$29)</f>
        <v>-</v>
      </c>
      <c r="D402" s="169" t="str">
        <f>IF(ISBLANK('Payer Participation Data'!$C$29),"-",'Payer Participation Data'!$C$29)</f>
        <v>-</v>
      </c>
      <c r="E402" s="169" t="str">
        <f>IF(ISBLANK('Payer Participation Data'!$D$29),"-",'Payer Participation Data'!$D$29)</f>
        <v>-</v>
      </c>
      <c r="F402" s="169" t="str">
        <f>IF(ISBLANK('Payer Participation Data'!$E$29),"-",'Payer Participation Data'!$E$29)</f>
        <v>-</v>
      </c>
      <c r="G402" s="104">
        <v>4</v>
      </c>
      <c r="H402" s="104">
        <v>3</v>
      </c>
      <c r="I402" s="104">
        <v>5</v>
      </c>
      <c r="J402" s="104" t="str">
        <f t="shared" si="20"/>
        <v>354</v>
      </c>
      <c r="K402" s="104" t="s">
        <v>30</v>
      </c>
      <c r="L402" s="222">
        <f>IF(ISNA(SUMIFS(INDEX('Payer Participation Data'!$F$10:$BM$59,0,MATCH(CONCATENATE($J402,L$6),'Payer Participation Data'!$F$8:$BM$8,0)),'Payer Participation Data'!$B$10:$B$59,$C402,'Payer Participation Data'!$C$10:$C$59,$D402)),"-",SUMIFS(INDEX('Payer Participation Data'!$F$10:$BM$59,0,MATCH(CONCATENATE($J402,L$6),'Payer Participation Data'!$F$8:$BM$8,0)),'Payer Participation Data'!$B$10:$B$59,$C402,'Payer Participation Data'!$C$10:$C$59,$D402))</f>
        <v>0</v>
      </c>
      <c r="M402" s="223">
        <f>IF(ISNA(SUMIFS(INDEX('Payer Participation Data'!$F$10:$BM$59,0,MATCH(CONCATENATE($J402,M$6),'Payer Participation Data'!$F$8:$BM$8,0)),'Payer Participation Data'!$B$10:$B$59,$C402,'Payer Participation Data'!$C$10:$C$59,$D402)),"-",SUMIFS(INDEX('Payer Participation Data'!$F$10:$BM$59,0,MATCH(CONCATENATE($J402,M$6),'Payer Participation Data'!$F$8:$BM$8,0)),'Payer Participation Data'!$B$10:$B$59,$C402,'Payer Participation Data'!$C$10:$C$59,$D402))</f>
        <v>0</v>
      </c>
      <c r="N402" s="105"/>
    </row>
    <row r="403" spans="2:14" outlineLevel="1" x14ac:dyDescent="0.35">
      <c r="B403" s="124" t="s">
        <v>80</v>
      </c>
      <c r="C403" s="157" t="str">
        <f>IF(ISBLANK('Payer Participation Data'!$B$29),"-",'Payer Participation Data'!$B$29)</f>
        <v>-</v>
      </c>
      <c r="D403" s="157" t="str">
        <f>IF(ISBLANK('Payer Participation Data'!$C$29),"-",'Payer Participation Data'!$C$29)</f>
        <v>-</v>
      </c>
      <c r="E403" s="157" t="str">
        <f>IF(ISBLANK('Payer Participation Data'!$D$29),"-",'Payer Participation Data'!$D$29)</f>
        <v>-</v>
      </c>
      <c r="F403" s="157" t="str">
        <f>IF(ISBLANK('Payer Participation Data'!$E$29),"-",'Payer Participation Data'!$E$29)</f>
        <v>-</v>
      </c>
      <c r="G403" s="102">
        <v>1</v>
      </c>
      <c r="H403" s="102">
        <v>4</v>
      </c>
      <c r="I403" s="102">
        <v>5</v>
      </c>
      <c r="J403" s="102" t="str">
        <f t="shared" ref="J403:J406" si="24">CONCATENATE(H403,I403,G403)</f>
        <v>451</v>
      </c>
      <c r="K403" s="102" t="s">
        <v>30</v>
      </c>
      <c r="L403" s="224">
        <f>IF(ISNA(SUMIFS(INDEX('Payer Participation Data'!$F$10:$BM$59,0,MATCH(CONCATENATE($J403,L$6),'Payer Participation Data'!$F$8:$BM$8,0)),'Payer Participation Data'!$B$10:$B$59,$C403,'Payer Participation Data'!$C$10:$C$59,$D403)),"-",SUMIFS(INDEX('Payer Participation Data'!$F$10:$BM$59,0,MATCH(CONCATENATE($J403,L$6),'Payer Participation Data'!$F$8:$BM$8,0)),'Payer Participation Data'!$B$10:$B$59,$C403,'Payer Participation Data'!$C$10:$C$59,$D403))</f>
        <v>0</v>
      </c>
      <c r="M403" s="225">
        <f>IF(ISNA(SUMIFS(INDEX('Payer Participation Data'!$F$10:$BM$59,0,MATCH(CONCATENATE($J403,M$6),'Payer Participation Data'!$F$8:$BM$8,0)),'Payer Participation Data'!$B$10:$B$59,$C403,'Payer Participation Data'!$C$10:$C$59,$D403)),"-",SUMIFS(INDEX('Payer Participation Data'!$F$10:$BM$59,0,MATCH(CONCATENATE($J403,M$6),'Payer Participation Data'!$F$8:$BM$8,0)),'Payer Participation Data'!$B$10:$B$59,$C403,'Payer Participation Data'!$C$10:$C$59,$D403))</f>
        <v>0</v>
      </c>
      <c r="N403" s="105"/>
    </row>
    <row r="404" spans="2:14" outlineLevel="1" x14ac:dyDescent="0.35">
      <c r="B404" s="126" t="s">
        <v>80</v>
      </c>
      <c r="C404" s="169" t="str">
        <f>IF(ISBLANK('Payer Participation Data'!$B$29),"-",'Payer Participation Data'!$B$29)</f>
        <v>-</v>
      </c>
      <c r="D404" s="169" t="str">
        <f>IF(ISBLANK('Payer Participation Data'!$C$29),"-",'Payer Participation Data'!$C$29)</f>
        <v>-</v>
      </c>
      <c r="E404" s="169" t="str">
        <f>IF(ISBLANK('Payer Participation Data'!$D$29),"-",'Payer Participation Data'!$D$29)</f>
        <v>-</v>
      </c>
      <c r="F404" s="169" t="str">
        <f>IF(ISBLANK('Payer Participation Data'!$E$29),"-",'Payer Participation Data'!$E$29)</f>
        <v>-</v>
      </c>
      <c r="G404" s="104">
        <v>2</v>
      </c>
      <c r="H404" s="104">
        <v>4</v>
      </c>
      <c r="I404" s="104">
        <v>5</v>
      </c>
      <c r="J404" s="104" t="str">
        <f t="shared" si="24"/>
        <v>452</v>
      </c>
      <c r="K404" s="104" t="s">
        <v>30</v>
      </c>
      <c r="L404" s="222">
        <f>IF(ISNA(SUMIFS(INDEX('Payer Participation Data'!$F$10:$BM$59,0,MATCH(CONCATENATE($J404,L$6),'Payer Participation Data'!$F$8:$BM$8,0)),'Payer Participation Data'!$B$10:$B$59,$C404,'Payer Participation Data'!$C$10:$C$59,$D404)),"-",SUMIFS(INDEX('Payer Participation Data'!$F$10:$BM$59,0,MATCH(CONCATENATE($J404,L$6),'Payer Participation Data'!$F$8:$BM$8,0)),'Payer Participation Data'!$B$10:$B$59,$C404,'Payer Participation Data'!$C$10:$C$59,$D404))</f>
        <v>0</v>
      </c>
      <c r="M404" s="223">
        <f>IF(ISNA(SUMIFS(INDEX('Payer Participation Data'!$F$10:$BM$59,0,MATCH(CONCATENATE($J404,M$6),'Payer Participation Data'!$F$8:$BM$8,0)),'Payer Participation Data'!$B$10:$B$59,$C404,'Payer Participation Data'!$C$10:$C$59,$D404)),"-",SUMIFS(INDEX('Payer Participation Data'!$F$10:$BM$59,0,MATCH(CONCATENATE($J404,M$6),'Payer Participation Data'!$F$8:$BM$8,0)),'Payer Participation Data'!$B$10:$B$59,$C404,'Payer Participation Data'!$C$10:$C$59,$D404))</f>
        <v>0</v>
      </c>
      <c r="N404" s="105"/>
    </row>
    <row r="405" spans="2:14" outlineLevel="1" x14ac:dyDescent="0.35">
      <c r="B405" s="124" t="s">
        <v>80</v>
      </c>
      <c r="C405" s="157" t="str">
        <f>IF(ISBLANK('Payer Participation Data'!$B$29),"-",'Payer Participation Data'!$B$29)</f>
        <v>-</v>
      </c>
      <c r="D405" s="157" t="str">
        <f>IF(ISBLANK('Payer Participation Data'!$C$29),"-",'Payer Participation Data'!$C$29)</f>
        <v>-</v>
      </c>
      <c r="E405" s="157" t="str">
        <f>IF(ISBLANK('Payer Participation Data'!$D$29),"-",'Payer Participation Data'!$D$29)</f>
        <v>-</v>
      </c>
      <c r="F405" s="157" t="str">
        <f>IF(ISBLANK('Payer Participation Data'!$E$29),"-",'Payer Participation Data'!$E$29)</f>
        <v>-</v>
      </c>
      <c r="G405" s="102">
        <v>3</v>
      </c>
      <c r="H405" s="102">
        <v>4</v>
      </c>
      <c r="I405" s="102">
        <v>5</v>
      </c>
      <c r="J405" s="102" t="str">
        <f t="shared" si="24"/>
        <v>453</v>
      </c>
      <c r="K405" s="102" t="s">
        <v>30</v>
      </c>
      <c r="L405" s="224">
        <f>IF(ISNA(SUMIFS(INDEX('Payer Participation Data'!$F$10:$BM$59,0,MATCH(CONCATENATE($J405,L$6),'Payer Participation Data'!$F$8:$BM$8,0)),'Payer Participation Data'!$B$10:$B$59,$C405,'Payer Participation Data'!$C$10:$C$59,$D405)),"-",SUMIFS(INDEX('Payer Participation Data'!$F$10:$BM$59,0,MATCH(CONCATENATE($J405,L$6),'Payer Participation Data'!$F$8:$BM$8,0)),'Payer Participation Data'!$B$10:$B$59,$C405,'Payer Participation Data'!$C$10:$C$59,$D405))</f>
        <v>0</v>
      </c>
      <c r="M405" s="225">
        <f>IF(ISNA(SUMIFS(INDEX('Payer Participation Data'!$F$10:$BM$59,0,MATCH(CONCATENATE($J405,M$6),'Payer Participation Data'!$F$8:$BM$8,0)),'Payer Participation Data'!$B$10:$B$59,$C405,'Payer Participation Data'!$C$10:$C$59,$D405)),"-",SUMIFS(INDEX('Payer Participation Data'!$F$10:$BM$59,0,MATCH(CONCATENATE($J405,M$6),'Payer Participation Data'!$F$8:$BM$8,0)),'Payer Participation Data'!$B$10:$B$59,$C405,'Payer Participation Data'!$C$10:$C$59,$D405))</f>
        <v>0</v>
      </c>
      <c r="N405" s="105"/>
    </row>
    <row r="406" spans="2:14" outlineLevel="1" x14ac:dyDescent="0.35">
      <c r="B406" s="126" t="s">
        <v>80</v>
      </c>
      <c r="C406" s="169" t="str">
        <f>IF(ISBLANK('Payer Participation Data'!$B$29),"-",'Payer Participation Data'!$B$29)</f>
        <v>-</v>
      </c>
      <c r="D406" s="169" t="str">
        <f>IF(ISBLANK('Payer Participation Data'!$C$29),"-",'Payer Participation Data'!$C$29)</f>
        <v>-</v>
      </c>
      <c r="E406" s="169" t="str">
        <f>IF(ISBLANK('Payer Participation Data'!$D$29),"-",'Payer Participation Data'!$D$29)</f>
        <v>-</v>
      </c>
      <c r="F406" s="169" t="str">
        <f>IF(ISBLANK('Payer Participation Data'!$E$29),"-",'Payer Participation Data'!$E$29)</f>
        <v>-</v>
      </c>
      <c r="G406" s="104">
        <v>4</v>
      </c>
      <c r="H406" s="104">
        <v>4</v>
      </c>
      <c r="I406" s="104">
        <v>5</v>
      </c>
      <c r="J406" s="104" t="str">
        <f t="shared" si="24"/>
        <v>454</v>
      </c>
      <c r="K406" s="104" t="s">
        <v>30</v>
      </c>
      <c r="L406" s="222">
        <f>IF(ISNA(SUMIFS(INDEX('Payer Participation Data'!$F$10:$BM$59,0,MATCH(CONCATENATE($J406,L$6),'Payer Participation Data'!$F$8:$BM$8,0)),'Payer Participation Data'!$B$10:$B$59,$C406,'Payer Participation Data'!$C$10:$C$59,$D406)),"-",SUMIFS(INDEX('Payer Participation Data'!$F$10:$BM$59,0,MATCH(CONCATENATE($J406,L$6),'Payer Participation Data'!$F$8:$BM$8,0)),'Payer Participation Data'!$B$10:$B$59,$C406,'Payer Participation Data'!$C$10:$C$59,$D406))</f>
        <v>0</v>
      </c>
      <c r="M406" s="223">
        <f>IF(ISNA(SUMIFS(INDEX('Payer Participation Data'!$F$10:$BM$59,0,MATCH(CONCATENATE($J406,M$6),'Payer Participation Data'!$F$8:$BM$8,0)),'Payer Participation Data'!$B$10:$B$59,$C406,'Payer Participation Data'!$C$10:$C$59,$D406)),"-",SUMIFS(INDEX('Payer Participation Data'!$F$10:$BM$59,0,MATCH(CONCATENATE($J406,M$6),'Payer Participation Data'!$F$8:$BM$8,0)),'Payer Participation Data'!$B$10:$B$59,$C406,'Payer Participation Data'!$C$10:$C$59,$D406))</f>
        <v>0</v>
      </c>
      <c r="N406" s="105"/>
    </row>
    <row r="407" spans="2:14" outlineLevel="1" x14ac:dyDescent="0.35">
      <c r="B407" s="124" t="s">
        <v>80</v>
      </c>
      <c r="C407" s="157" t="str">
        <f>IF(ISBLANK('Payer Participation Data'!$B$30),"-",'Payer Participation Data'!$B$30)</f>
        <v>-</v>
      </c>
      <c r="D407" s="157" t="str">
        <f>IF(ISBLANK('Payer Participation Data'!$C$30),"-",'Payer Participation Data'!$C$30)</f>
        <v>-</v>
      </c>
      <c r="E407" s="157" t="str">
        <f>IF(ISBLANK('Payer Participation Data'!$D$30),"-",'Payer Participation Data'!$D$30)</f>
        <v>-</v>
      </c>
      <c r="F407" s="157" t="str">
        <f>IF(ISBLANK('Payer Participation Data'!$E$30),"-",'Payer Participation Data'!$E$30)</f>
        <v>-</v>
      </c>
      <c r="G407" s="102">
        <v>1</v>
      </c>
      <c r="H407" s="102" t="s">
        <v>64</v>
      </c>
      <c r="I407" s="102" t="s">
        <v>64</v>
      </c>
      <c r="J407" s="102" t="str">
        <f t="shared" si="20"/>
        <v>BaselineBaseline1</v>
      </c>
      <c r="K407" s="102" t="s">
        <v>30</v>
      </c>
      <c r="L407" s="224">
        <f>IF(ISNA(SUMIFS(INDEX('Payer Participation Data'!$F$10:$BM$59,0,MATCH(CONCATENATE($J407,L$6),'Payer Participation Data'!$F$8:$BM$8,0)),'Payer Participation Data'!$B$10:$B$59,$C407,'Payer Participation Data'!$C$10:$C$59,$D407)),"-",SUMIFS(INDEX('Payer Participation Data'!$F$10:$BM$59,0,MATCH(CONCATENATE($J407,L$6),'Payer Participation Data'!$F$8:$BM$8,0)),'Payer Participation Data'!$B$10:$B$59,$C407,'Payer Participation Data'!$C$10:$C$59,$D407))</f>
        <v>0</v>
      </c>
      <c r="M407" s="225">
        <f>IF(ISNA(SUMIFS(INDEX('Payer Participation Data'!$F$10:$BM$59,0,MATCH(CONCATENATE($J407,M$6),'Payer Participation Data'!$F$8:$BM$8,0)),'Payer Participation Data'!$B$10:$B$59,$C407,'Payer Participation Data'!$C$10:$C$59,$D407)),"-",SUMIFS(INDEX('Payer Participation Data'!$F$10:$BM$59,0,MATCH(CONCATENATE($J407,M$6),'Payer Participation Data'!$F$8:$BM$8,0)),'Payer Participation Data'!$B$10:$B$59,$C407,'Payer Participation Data'!$C$10:$C$59,$D407))</f>
        <v>0</v>
      </c>
      <c r="N407" s="103"/>
    </row>
    <row r="408" spans="2:14" outlineLevel="1" x14ac:dyDescent="0.35">
      <c r="B408" s="126" t="s">
        <v>80</v>
      </c>
      <c r="C408" s="169" t="str">
        <f>IF(ISBLANK('Payer Participation Data'!$B$30),"-",'Payer Participation Data'!$B$30)</f>
        <v>-</v>
      </c>
      <c r="D408" s="169" t="str">
        <f>IF(ISBLANK('Payer Participation Data'!$C$30),"-",'Payer Participation Data'!$C$30)</f>
        <v>-</v>
      </c>
      <c r="E408" s="169" t="str">
        <f>IF(ISBLANK('Payer Participation Data'!$D$30),"-",'Payer Participation Data'!$D$30)</f>
        <v>-</v>
      </c>
      <c r="F408" s="169" t="str">
        <f>IF(ISBLANK('Payer Participation Data'!$E$30),"-",'Payer Participation Data'!$E$30)</f>
        <v>-</v>
      </c>
      <c r="G408" s="104">
        <v>2</v>
      </c>
      <c r="H408" s="104" t="s">
        <v>64</v>
      </c>
      <c r="I408" s="104" t="s">
        <v>64</v>
      </c>
      <c r="J408" s="104" t="str">
        <f t="shared" ref="J408:J487" si="25">CONCATENATE(H408,I408,G408)</f>
        <v>BaselineBaseline2</v>
      </c>
      <c r="K408" s="104" t="s">
        <v>30</v>
      </c>
      <c r="L408" s="222">
        <f>IF(ISNA(SUMIFS(INDEX('Payer Participation Data'!$F$10:$BM$59,0,MATCH(CONCATENATE($J408,L$6),'Payer Participation Data'!$F$8:$BM$8,0)),'Payer Participation Data'!$B$10:$B$59,$C408,'Payer Participation Data'!$C$10:$C$59,$D408)),"-",SUMIFS(INDEX('Payer Participation Data'!$F$10:$BM$59,0,MATCH(CONCATENATE($J408,L$6),'Payer Participation Data'!$F$8:$BM$8,0)),'Payer Participation Data'!$B$10:$B$59,$C408,'Payer Participation Data'!$C$10:$C$59,$D408))</f>
        <v>0</v>
      </c>
      <c r="M408" s="223">
        <f>IF(ISNA(SUMIFS(INDEX('Payer Participation Data'!$F$10:$BM$59,0,MATCH(CONCATENATE($J408,M$6),'Payer Participation Data'!$F$8:$BM$8,0)),'Payer Participation Data'!$B$10:$B$59,$C408,'Payer Participation Data'!$C$10:$C$59,$D408)),"-",SUMIFS(INDEX('Payer Participation Data'!$F$10:$BM$59,0,MATCH(CONCATENATE($J408,M$6),'Payer Participation Data'!$F$8:$BM$8,0)),'Payer Participation Data'!$B$10:$B$59,$C408,'Payer Participation Data'!$C$10:$C$59,$D408))</f>
        <v>0</v>
      </c>
      <c r="N408" s="105"/>
    </row>
    <row r="409" spans="2:14" outlineLevel="1" x14ac:dyDescent="0.35">
      <c r="B409" s="124" t="s">
        <v>80</v>
      </c>
      <c r="C409" s="157" t="str">
        <f>IF(ISBLANK('Payer Participation Data'!$B$30),"-",'Payer Participation Data'!$B$30)</f>
        <v>-</v>
      </c>
      <c r="D409" s="157" t="str">
        <f>IF(ISBLANK('Payer Participation Data'!$C$30),"-",'Payer Participation Data'!$C$30)</f>
        <v>-</v>
      </c>
      <c r="E409" s="157" t="str">
        <f>IF(ISBLANK('Payer Participation Data'!$D$30),"-",'Payer Participation Data'!$D$30)</f>
        <v>-</v>
      </c>
      <c r="F409" s="157" t="str">
        <f>IF(ISBLANK('Payer Participation Data'!$E$30),"-",'Payer Participation Data'!$E$30)</f>
        <v>-</v>
      </c>
      <c r="G409" s="102">
        <v>3</v>
      </c>
      <c r="H409" s="102" t="s">
        <v>64</v>
      </c>
      <c r="I409" s="102" t="s">
        <v>64</v>
      </c>
      <c r="J409" s="102" t="str">
        <f t="shared" si="25"/>
        <v>BaselineBaseline3</v>
      </c>
      <c r="K409" s="102" t="s">
        <v>30</v>
      </c>
      <c r="L409" s="224">
        <f>IF(ISNA(SUMIFS(INDEX('Payer Participation Data'!$F$10:$BM$59,0,MATCH(CONCATENATE($J409,L$6),'Payer Participation Data'!$F$8:$BM$8,0)),'Payer Participation Data'!$B$10:$B$59,$C409,'Payer Participation Data'!$C$10:$C$59,$D409)),"-",SUMIFS(INDEX('Payer Participation Data'!$F$10:$BM$59,0,MATCH(CONCATENATE($J409,L$6),'Payer Participation Data'!$F$8:$BM$8,0)),'Payer Participation Data'!$B$10:$B$59,$C409,'Payer Participation Data'!$C$10:$C$59,$D409))</f>
        <v>0</v>
      </c>
      <c r="M409" s="225">
        <f>IF(ISNA(SUMIFS(INDEX('Payer Participation Data'!$F$10:$BM$59,0,MATCH(CONCATENATE($J409,M$6),'Payer Participation Data'!$F$8:$BM$8,0)),'Payer Participation Data'!$B$10:$B$59,$C409,'Payer Participation Data'!$C$10:$C$59,$D409)),"-",SUMIFS(INDEX('Payer Participation Data'!$F$10:$BM$59,0,MATCH(CONCATENATE($J409,M$6),'Payer Participation Data'!$F$8:$BM$8,0)),'Payer Participation Data'!$B$10:$B$59,$C409,'Payer Participation Data'!$C$10:$C$59,$D409))</f>
        <v>0</v>
      </c>
      <c r="N409" s="103"/>
    </row>
    <row r="410" spans="2:14" outlineLevel="1" x14ac:dyDescent="0.35">
      <c r="B410" s="126" t="s">
        <v>80</v>
      </c>
      <c r="C410" s="169" t="str">
        <f>IF(ISBLANK('Payer Participation Data'!$B$30),"-",'Payer Participation Data'!$B$30)</f>
        <v>-</v>
      </c>
      <c r="D410" s="169" t="str">
        <f>IF(ISBLANK('Payer Participation Data'!$C$30),"-",'Payer Participation Data'!$C$30)</f>
        <v>-</v>
      </c>
      <c r="E410" s="169" t="str">
        <f>IF(ISBLANK('Payer Participation Data'!$D$30),"-",'Payer Participation Data'!$D$30)</f>
        <v>-</v>
      </c>
      <c r="F410" s="169" t="str">
        <f>IF(ISBLANK('Payer Participation Data'!$E$30),"-",'Payer Participation Data'!$E$30)</f>
        <v>-</v>
      </c>
      <c r="G410" s="104">
        <v>4</v>
      </c>
      <c r="H410" s="104" t="s">
        <v>64</v>
      </c>
      <c r="I410" s="104" t="s">
        <v>64</v>
      </c>
      <c r="J410" s="104" t="str">
        <f t="shared" si="25"/>
        <v>BaselineBaseline4</v>
      </c>
      <c r="K410" s="104" t="s">
        <v>30</v>
      </c>
      <c r="L410" s="222">
        <f>IF(ISNA(SUMIFS(INDEX('Payer Participation Data'!$F$10:$BM$59,0,MATCH(CONCATENATE($J410,L$6),'Payer Participation Data'!$F$8:$BM$8,0)),'Payer Participation Data'!$B$10:$B$59,$C410,'Payer Participation Data'!$C$10:$C$59,$D410)),"-",SUMIFS(INDEX('Payer Participation Data'!$F$10:$BM$59,0,MATCH(CONCATENATE($J410,L$6),'Payer Participation Data'!$F$8:$BM$8,0)),'Payer Participation Data'!$B$10:$B$59,$C410,'Payer Participation Data'!$C$10:$C$59,$D410))</f>
        <v>0</v>
      </c>
      <c r="M410" s="223">
        <f>IF(ISNA(SUMIFS(INDEX('Payer Participation Data'!$F$10:$BM$59,0,MATCH(CONCATENATE($J410,M$6),'Payer Participation Data'!$F$8:$BM$8,0)),'Payer Participation Data'!$B$10:$B$59,$C410,'Payer Participation Data'!$C$10:$C$59,$D410)),"-",SUMIFS(INDEX('Payer Participation Data'!$F$10:$BM$59,0,MATCH(CONCATENATE($J410,M$6),'Payer Participation Data'!$F$8:$BM$8,0)),'Payer Participation Data'!$B$10:$B$59,$C410,'Payer Participation Data'!$C$10:$C$59,$D410))</f>
        <v>0</v>
      </c>
      <c r="N410" s="105"/>
    </row>
    <row r="411" spans="2:14" outlineLevel="1" x14ac:dyDescent="0.35">
      <c r="B411" s="124" t="s">
        <v>80</v>
      </c>
      <c r="C411" s="157" t="str">
        <f>IF(ISBLANK('Payer Participation Data'!$B$30),"-",'Payer Participation Data'!$B$30)</f>
        <v>-</v>
      </c>
      <c r="D411" s="157" t="str">
        <f>IF(ISBLANK('Payer Participation Data'!$C$30),"-",'Payer Participation Data'!$C$30)</f>
        <v>-</v>
      </c>
      <c r="E411" s="157" t="str">
        <f>IF(ISBLANK('Payer Participation Data'!$D$30),"-",'Payer Participation Data'!$D$30)</f>
        <v>-</v>
      </c>
      <c r="F411" s="157" t="str">
        <f>IF(ISBLANK('Payer Participation Data'!$E$30),"-",'Payer Participation Data'!$E$30)</f>
        <v>-</v>
      </c>
      <c r="G411" s="102">
        <v>1</v>
      </c>
      <c r="H411" s="102">
        <v>1</v>
      </c>
      <c r="I411" s="102">
        <v>5</v>
      </c>
      <c r="J411" s="102" t="str">
        <f t="shared" si="25"/>
        <v>151</v>
      </c>
      <c r="K411" s="102" t="s">
        <v>30</v>
      </c>
      <c r="L411" s="224">
        <f>IF(ISNA(SUMIFS(INDEX('Payer Participation Data'!$F$10:$BM$59,0,MATCH(CONCATENATE($J411,L$6),'Payer Participation Data'!$F$8:$BM$8,0)),'Payer Participation Data'!$B$10:$B$59,$C411,'Payer Participation Data'!$C$10:$C$59,$D411)),"-",SUMIFS(INDEX('Payer Participation Data'!$F$10:$BM$59,0,MATCH(CONCATENATE($J411,L$6),'Payer Participation Data'!$F$8:$BM$8,0)),'Payer Participation Data'!$B$10:$B$59,$C411,'Payer Participation Data'!$C$10:$C$59,$D411))</f>
        <v>0</v>
      </c>
      <c r="M411" s="225">
        <f>IF(ISNA(SUMIFS(INDEX('Payer Participation Data'!$F$10:$BM$59,0,MATCH(CONCATENATE($J411,M$6),'Payer Participation Data'!$F$8:$BM$8,0)),'Payer Participation Data'!$B$10:$B$59,$C411,'Payer Participation Data'!$C$10:$C$59,$D411)),"-",SUMIFS(INDEX('Payer Participation Data'!$F$10:$BM$59,0,MATCH(CONCATENATE($J411,M$6),'Payer Participation Data'!$F$8:$BM$8,0)),'Payer Participation Data'!$B$10:$B$59,$C411,'Payer Participation Data'!$C$10:$C$59,$D411))</f>
        <v>0</v>
      </c>
      <c r="N411" s="103"/>
    </row>
    <row r="412" spans="2:14" outlineLevel="1" x14ac:dyDescent="0.35">
      <c r="B412" s="126" t="s">
        <v>80</v>
      </c>
      <c r="C412" s="169" t="str">
        <f>IF(ISBLANK('Payer Participation Data'!$B$30),"-",'Payer Participation Data'!$B$30)</f>
        <v>-</v>
      </c>
      <c r="D412" s="169" t="str">
        <f>IF(ISBLANK('Payer Participation Data'!$C$30),"-",'Payer Participation Data'!$C$30)</f>
        <v>-</v>
      </c>
      <c r="E412" s="169" t="str">
        <f>IF(ISBLANK('Payer Participation Data'!$D$30),"-",'Payer Participation Data'!$D$30)</f>
        <v>-</v>
      </c>
      <c r="F412" s="169" t="str">
        <f>IF(ISBLANK('Payer Participation Data'!$E$30),"-",'Payer Participation Data'!$E$30)</f>
        <v>-</v>
      </c>
      <c r="G412" s="104">
        <v>2</v>
      </c>
      <c r="H412" s="104">
        <v>1</v>
      </c>
      <c r="I412" s="104">
        <v>5</v>
      </c>
      <c r="J412" s="104" t="str">
        <f t="shared" si="25"/>
        <v>152</v>
      </c>
      <c r="K412" s="104" t="s">
        <v>30</v>
      </c>
      <c r="L412" s="222">
        <f>IF(ISNA(SUMIFS(INDEX('Payer Participation Data'!$F$10:$BM$59,0,MATCH(CONCATENATE($J412,L$6),'Payer Participation Data'!$F$8:$BM$8,0)),'Payer Participation Data'!$B$10:$B$59,$C412,'Payer Participation Data'!$C$10:$C$59,$D412)),"-",SUMIFS(INDEX('Payer Participation Data'!$F$10:$BM$59,0,MATCH(CONCATENATE($J412,L$6),'Payer Participation Data'!$F$8:$BM$8,0)),'Payer Participation Data'!$B$10:$B$59,$C412,'Payer Participation Data'!$C$10:$C$59,$D412))</f>
        <v>0</v>
      </c>
      <c r="M412" s="223">
        <f>IF(ISNA(SUMIFS(INDEX('Payer Participation Data'!$F$10:$BM$59,0,MATCH(CONCATENATE($J412,M$6),'Payer Participation Data'!$F$8:$BM$8,0)),'Payer Participation Data'!$B$10:$B$59,$C412,'Payer Participation Data'!$C$10:$C$59,$D412)),"-",SUMIFS(INDEX('Payer Participation Data'!$F$10:$BM$59,0,MATCH(CONCATENATE($J412,M$6),'Payer Participation Data'!$F$8:$BM$8,0)),'Payer Participation Data'!$B$10:$B$59,$C412,'Payer Participation Data'!$C$10:$C$59,$D412))</f>
        <v>0</v>
      </c>
      <c r="N412" s="105"/>
    </row>
    <row r="413" spans="2:14" outlineLevel="1" x14ac:dyDescent="0.35">
      <c r="B413" s="124" t="s">
        <v>80</v>
      </c>
      <c r="C413" s="157" t="str">
        <f>IF(ISBLANK('Payer Participation Data'!$B$30),"-",'Payer Participation Data'!$B$30)</f>
        <v>-</v>
      </c>
      <c r="D413" s="157" t="str">
        <f>IF(ISBLANK('Payer Participation Data'!$C$30),"-",'Payer Participation Data'!$C$30)</f>
        <v>-</v>
      </c>
      <c r="E413" s="157" t="str">
        <f>IF(ISBLANK('Payer Participation Data'!$D$30),"-",'Payer Participation Data'!$D$30)</f>
        <v>-</v>
      </c>
      <c r="F413" s="157" t="str">
        <f>IF(ISBLANK('Payer Participation Data'!$E$30),"-",'Payer Participation Data'!$E$30)</f>
        <v>-</v>
      </c>
      <c r="G413" s="102">
        <v>3</v>
      </c>
      <c r="H413" s="102">
        <v>1</v>
      </c>
      <c r="I413" s="102">
        <v>5</v>
      </c>
      <c r="J413" s="102" t="str">
        <f t="shared" si="25"/>
        <v>153</v>
      </c>
      <c r="K413" s="102" t="s">
        <v>30</v>
      </c>
      <c r="L413" s="224">
        <f>IF(ISNA(SUMIFS(INDEX('Payer Participation Data'!$F$10:$BM$59,0,MATCH(CONCATENATE($J413,L$6),'Payer Participation Data'!$F$8:$BM$8,0)),'Payer Participation Data'!$B$10:$B$59,$C413,'Payer Participation Data'!$C$10:$C$59,$D413)),"-",SUMIFS(INDEX('Payer Participation Data'!$F$10:$BM$59,0,MATCH(CONCATENATE($J413,L$6),'Payer Participation Data'!$F$8:$BM$8,0)),'Payer Participation Data'!$B$10:$B$59,$C413,'Payer Participation Data'!$C$10:$C$59,$D413))</f>
        <v>0</v>
      </c>
      <c r="M413" s="225">
        <f>IF(ISNA(SUMIFS(INDEX('Payer Participation Data'!$F$10:$BM$59,0,MATCH(CONCATENATE($J413,M$6),'Payer Participation Data'!$F$8:$BM$8,0)),'Payer Participation Data'!$B$10:$B$59,$C413,'Payer Participation Data'!$C$10:$C$59,$D413)),"-",SUMIFS(INDEX('Payer Participation Data'!$F$10:$BM$59,0,MATCH(CONCATENATE($J413,M$6),'Payer Participation Data'!$F$8:$BM$8,0)),'Payer Participation Data'!$B$10:$B$59,$C413,'Payer Participation Data'!$C$10:$C$59,$D413))</f>
        <v>0</v>
      </c>
      <c r="N413" s="103"/>
    </row>
    <row r="414" spans="2:14" outlineLevel="1" x14ac:dyDescent="0.35">
      <c r="B414" s="126" t="s">
        <v>80</v>
      </c>
      <c r="C414" s="169" t="str">
        <f>IF(ISBLANK('Payer Participation Data'!$B$30),"-",'Payer Participation Data'!$B$30)</f>
        <v>-</v>
      </c>
      <c r="D414" s="169" t="str">
        <f>IF(ISBLANK('Payer Participation Data'!$C$30),"-",'Payer Participation Data'!$C$30)</f>
        <v>-</v>
      </c>
      <c r="E414" s="169" t="str">
        <f>IF(ISBLANK('Payer Participation Data'!$D$30),"-",'Payer Participation Data'!$D$30)</f>
        <v>-</v>
      </c>
      <c r="F414" s="169" t="str">
        <f>IF(ISBLANK('Payer Participation Data'!$E$30),"-",'Payer Participation Data'!$E$30)</f>
        <v>-</v>
      </c>
      <c r="G414" s="104">
        <v>4</v>
      </c>
      <c r="H414" s="104">
        <v>1</v>
      </c>
      <c r="I414" s="104">
        <v>5</v>
      </c>
      <c r="J414" s="104" t="str">
        <f t="shared" si="25"/>
        <v>154</v>
      </c>
      <c r="K414" s="104" t="s">
        <v>30</v>
      </c>
      <c r="L414" s="222">
        <f>IF(ISNA(SUMIFS(INDEX('Payer Participation Data'!$F$10:$BM$59,0,MATCH(CONCATENATE($J414,L$6),'Payer Participation Data'!$F$8:$BM$8,0)),'Payer Participation Data'!$B$10:$B$59,$C414,'Payer Participation Data'!$C$10:$C$59,$D414)),"-",SUMIFS(INDEX('Payer Participation Data'!$F$10:$BM$59,0,MATCH(CONCATENATE($J414,L$6),'Payer Participation Data'!$F$8:$BM$8,0)),'Payer Participation Data'!$B$10:$B$59,$C414,'Payer Participation Data'!$C$10:$C$59,$D414))</f>
        <v>0</v>
      </c>
      <c r="M414" s="223">
        <f>IF(ISNA(SUMIFS(INDEX('Payer Participation Data'!$F$10:$BM$59,0,MATCH(CONCATENATE($J414,M$6),'Payer Participation Data'!$F$8:$BM$8,0)),'Payer Participation Data'!$B$10:$B$59,$C414,'Payer Participation Data'!$C$10:$C$59,$D414)),"-",SUMIFS(INDEX('Payer Participation Data'!$F$10:$BM$59,0,MATCH(CONCATENATE($J414,M$6),'Payer Participation Data'!$F$8:$BM$8,0)),'Payer Participation Data'!$B$10:$B$59,$C414,'Payer Participation Data'!$C$10:$C$59,$D414))</f>
        <v>0</v>
      </c>
      <c r="N414" s="105"/>
    </row>
    <row r="415" spans="2:14" outlineLevel="1" x14ac:dyDescent="0.35">
      <c r="B415" s="124" t="s">
        <v>80</v>
      </c>
      <c r="C415" s="157" t="str">
        <f>IF(ISBLANK('Payer Participation Data'!$B$30),"-",'Payer Participation Data'!$B$30)</f>
        <v>-</v>
      </c>
      <c r="D415" s="157" t="str">
        <f>IF(ISBLANK('Payer Participation Data'!$C$30),"-",'Payer Participation Data'!$C$30)</f>
        <v>-</v>
      </c>
      <c r="E415" s="157" t="str">
        <f>IF(ISBLANK('Payer Participation Data'!$D$30),"-",'Payer Participation Data'!$D$30)</f>
        <v>-</v>
      </c>
      <c r="F415" s="157" t="str">
        <f>IF(ISBLANK('Payer Participation Data'!$E$30),"-",'Payer Participation Data'!$E$30)</f>
        <v>-</v>
      </c>
      <c r="G415" s="102">
        <v>1</v>
      </c>
      <c r="H415" s="102">
        <v>2</v>
      </c>
      <c r="I415" s="102">
        <v>5</v>
      </c>
      <c r="J415" s="102" t="str">
        <f t="shared" si="25"/>
        <v>251</v>
      </c>
      <c r="K415" s="102" t="s">
        <v>30</v>
      </c>
      <c r="L415" s="224">
        <f>IF(ISNA(SUMIFS(INDEX('Payer Participation Data'!$F$10:$BM$59,0,MATCH(CONCATENATE($J415,L$6),'Payer Participation Data'!$F$8:$BM$8,0)),'Payer Participation Data'!$B$10:$B$59,$C415,'Payer Participation Data'!$C$10:$C$59,$D415)),"-",SUMIFS(INDEX('Payer Participation Data'!$F$10:$BM$59,0,MATCH(CONCATENATE($J415,L$6),'Payer Participation Data'!$F$8:$BM$8,0)),'Payer Participation Data'!$B$10:$B$59,$C415,'Payer Participation Data'!$C$10:$C$59,$D415))</f>
        <v>0</v>
      </c>
      <c r="M415" s="225">
        <f>IF(ISNA(SUMIFS(INDEX('Payer Participation Data'!$F$10:$BM$59,0,MATCH(CONCATENATE($J415,M$6),'Payer Participation Data'!$F$8:$BM$8,0)),'Payer Participation Data'!$B$10:$B$59,$C415,'Payer Participation Data'!$C$10:$C$59,$D415)),"-",SUMIFS(INDEX('Payer Participation Data'!$F$10:$BM$59,0,MATCH(CONCATENATE($J415,M$6),'Payer Participation Data'!$F$8:$BM$8,0)),'Payer Participation Data'!$B$10:$B$59,$C415,'Payer Participation Data'!$C$10:$C$59,$D415))</f>
        <v>0</v>
      </c>
      <c r="N415" s="103"/>
    </row>
    <row r="416" spans="2:14" outlineLevel="1" x14ac:dyDescent="0.35">
      <c r="B416" s="126" t="s">
        <v>80</v>
      </c>
      <c r="C416" s="169" t="str">
        <f>IF(ISBLANK('Payer Participation Data'!$B$30),"-",'Payer Participation Data'!$B$30)</f>
        <v>-</v>
      </c>
      <c r="D416" s="169" t="str">
        <f>IF(ISBLANK('Payer Participation Data'!$C$30),"-",'Payer Participation Data'!$C$30)</f>
        <v>-</v>
      </c>
      <c r="E416" s="169" t="str">
        <f>IF(ISBLANK('Payer Participation Data'!$D$30),"-",'Payer Participation Data'!$D$30)</f>
        <v>-</v>
      </c>
      <c r="F416" s="169" t="str">
        <f>IF(ISBLANK('Payer Participation Data'!$E$30),"-",'Payer Participation Data'!$E$30)</f>
        <v>-</v>
      </c>
      <c r="G416" s="104">
        <v>2</v>
      </c>
      <c r="H416" s="104">
        <v>2</v>
      </c>
      <c r="I416" s="104">
        <v>5</v>
      </c>
      <c r="J416" s="104" t="str">
        <f t="shared" si="25"/>
        <v>252</v>
      </c>
      <c r="K416" s="104" t="s">
        <v>30</v>
      </c>
      <c r="L416" s="222">
        <f>IF(ISNA(SUMIFS(INDEX('Payer Participation Data'!$F$10:$BM$59,0,MATCH(CONCATENATE($J416,L$6),'Payer Participation Data'!$F$8:$BM$8,0)),'Payer Participation Data'!$B$10:$B$59,$C416,'Payer Participation Data'!$C$10:$C$59,$D416)),"-",SUMIFS(INDEX('Payer Participation Data'!$F$10:$BM$59,0,MATCH(CONCATENATE($J416,L$6),'Payer Participation Data'!$F$8:$BM$8,0)),'Payer Participation Data'!$B$10:$B$59,$C416,'Payer Participation Data'!$C$10:$C$59,$D416))</f>
        <v>0</v>
      </c>
      <c r="M416" s="223">
        <f>IF(ISNA(SUMIFS(INDEX('Payer Participation Data'!$F$10:$BM$59,0,MATCH(CONCATENATE($J416,M$6),'Payer Participation Data'!$F$8:$BM$8,0)),'Payer Participation Data'!$B$10:$B$59,$C416,'Payer Participation Data'!$C$10:$C$59,$D416)),"-",SUMIFS(INDEX('Payer Participation Data'!$F$10:$BM$59,0,MATCH(CONCATENATE($J416,M$6),'Payer Participation Data'!$F$8:$BM$8,0)),'Payer Participation Data'!$B$10:$B$59,$C416,'Payer Participation Data'!$C$10:$C$59,$D416))</f>
        <v>0</v>
      </c>
      <c r="N416" s="105"/>
    </row>
    <row r="417" spans="2:14" outlineLevel="1" x14ac:dyDescent="0.35">
      <c r="B417" s="124" t="s">
        <v>80</v>
      </c>
      <c r="C417" s="157" t="str">
        <f>IF(ISBLANK('Payer Participation Data'!$B$30),"-",'Payer Participation Data'!$B$30)</f>
        <v>-</v>
      </c>
      <c r="D417" s="157" t="str">
        <f>IF(ISBLANK('Payer Participation Data'!$C$30),"-",'Payer Participation Data'!$C$30)</f>
        <v>-</v>
      </c>
      <c r="E417" s="157" t="str">
        <f>IF(ISBLANK('Payer Participation Data'!$D$30),"-",'Payer Participation Data'!$D$30)</f>
        <v>-</v>
      </c>
      <c r="F417" s="157" t="str">
        <f>IF(ISBLANK('Payer Participation Data'!$E$30),"-",'Payer Participation Data'!$E$30)</f>
        <v>-</v>
      </c>
      <c r="G417" s="102">
        <v>3</v>
      </c>
      <c r="H417" s="102">
        <v>2</v>
      </c>
      <c r="I417" s="102">
        <v>5</v>
      </c>
      <c r="J417" s="102" t="str">
        <f t="shared" si="25"/>
        <v>253</v>
      </c>
      <c r="K417" s="102" t="s">
        <v>30</v>
      </c>
      <c r="L417" s="224">
        <f>IF(ISNA(SUMIFS(INDEX('Payer Participation Data'!$F$10:$BM$59,0,MATCH(CONCATENATE($J417,L$6),'Payer Participation Data'!$F$8:$BM$8,0)),'Payer Participation Data'!$B$10:$B$59,$C417,'Payer Participation Data'!$C$10:$C$59,$D417)),"-",SUMIFS(INDEX('Payer Participation Data'!$F$10:$BM$59,0,MATCH(CONCATENATE($J417,L$6),'Payer Participation Data'!$F$8:$BM$8,0)),'Payer Participation Data'!$B$10:$B$59,$C417,'Payer Participation Data'!$C$10:$C$59,$D417))</f>
        <v>0</v>
      </c>
      <c r="M417" s="225">
        <f>IF(ISNA(SUMIFS(INDEX('Payer Participation Data'!$F$10:$BM$59,0,MATCH(CONCATENATE($J417,M$6),'Payer Participation Data'!$F$8:$BM$8,0)),'Payer Participation Data'!$B$10:$B$59,$C417,'Payer Participation Data'!$C$10:$C$59,$D417)),"-",SUMIFS(INDEX('Payer Participation Data'!$F$10:$BM$59,0,MATCH(CONCATENATE($J417,M$6),'Payer Participation Data'!$F$8:$BM$8,0)),'Payer Participation Data'!$B$10:$B$59,$C417,'Payer Participation Data'!$C$10:$C$59,$D417))</f>
        <v>0</v>
      </c>
      <c r="N417" s="103"/>
    </row>
    <row r="418" spans="2:14" outlineLevel="1" x14ac:dyDescent="0.35">
      <c r="B418" s="126" t="s">
        <v>80</v>
      </c>
      <c r="C418" s="169" t="str">
        <f>IF(ISBLANK('Payer Participation Data'!$B$30),"-",'Payer Participation Data'!$B$30)</f>
        <v>-</v>
      </c>
      <c r="D418" s="169" t="str">
        <f>IF(ISBLANK('Payer Participation Data'!$C$30),"-",'Payer Participation Data'!$C$30)</f>
        <v>-</v>
      </c>
      <c r="E418" s="169" t="str">
        <f>IF(ISBLANK('Payer Participation Data'!$D$30),"-",'Payer Participation Data'!$D$30)</f>
        <v>-</v>
      </c>
      <c r="F418" s="169" t="str">
        <f>IF(ISBLANK('Payer Participation Data'!$E$30),"-",'Payer Participation Data'!$E$30)</f>
        <v>-</v>
      </c>
      <c r="G418" s="104">
        <v>4</v>
      </c>
      <c r="H418" s="104">
        <v>2</v>
      </c>
      <c r="I418" s="104">
        <v>5</v>
      </c>
      <c r="J418" s="104" t="str">
        <f t="shared" si="25"/>
        <v>254</v>
      </c>
      <c r="K418" s="104" t="s">
        <v>30</v>
      </c>
      <c r="L418" s="222">
        <f>IF(ISNA(SUMIFS(INDEX('Payer Participation Data'!$F$10:$BM$59,0,MATCH(CONCATENATE($J418,L$6),'Payer Participation Data'!$F$8:$BM$8,0)),'Payer Participation Data'!$B$10:$B$59,$C418,'Payer Participation Data'!$C$10:$C$59,$D418)),"-",SUMIFS(INDEX('Payer Participation Data'!$F$10:$BM$59,0,MATCH(CONCATENATE($J418,L$6),'Payer Participation Data'!$F$8:$BM$8,0)),'Payer Participation Data'!$B$10:$B$59,$C418,'Payer Participation Data'!$C$10:$C$59,$D418))</f>
        <v>0</v>
      </c>
      <c r="M418" s="223">
        <f>IF(ISNA(SUMIFS(INDEX('Payer Participation Data'!$F$10:$BM$59,0,MATCH(CONCATENATE($J418,M$6),'Payer Participation Data'!$F$8:$BM$8,0)),'Payer Participation Data'!$B$10:$B$59,$C418,'Payer Participation Data'!$C$10:$C$59,$D418)),"-",SUMIFS(INDEX('Payer Participation Data'!$F$10:$BM$59,0,MATCH(CONCATENATE($J418,M$6),'Payer Participation Data'!$F$8:$BM$8,0)),'Payer Participation Data'!$B$10:$B$59,$C418,'Payer Participation Data'!$C$10:$C$59,$D418))</f>
        <v>0</v>
      </c>
      <c r="N418" s="105"/>
    </row>
    <row r="419" spans="2:14" outlineLevel="1" x14ac:dyDescent="0.35">
      <c r="B419" s="124" t="s">
        <v>80</v>
      </c>
      <c r="C419" s="157" t="str">
        <f>IF(ISBLANK('Payer Participation Data'!$B$30),"-",'Payer Participation Data'!$B$30)</f>
        <v>-</v>
      </c>
      <c r="D419" s="157" t="str">
        <f>IF(ISBLANK('Payer Participation Data'!$C$30),"-",'Payer Participation Data'!$C$30)</f>
        <v>-</v>
      </c>
      <c r="E419" s="157" t="str">
        <f>IF(ISBLANK('Payer Participation Data'!$D$30),"-",'Payer Participation Data'!$D$30)</f>
        <v>-</v>
      </c>
      <c r="F419" s="157" t="str">
        <f>IF(ISBLANK('Payer Participation Data'!$E$30),"-",'Payer Participation Data'!$E$30)</f>
        <v>-</v>
      </c>
      <c r="G419" s="102">
        <v>1</v>
      </c>
      <c r="H419" s="102">
        <v>3</v>
      </c>
      <c r="I419" s="102">
        <v>5</v>
      </c>
      <c r="J419" s="102" t="str">
        <f t="shared" si="25"/>
        <v>351</v>
      </c>
      <c r="K419" s="102" t="s">
        <v>30</v>
      </c>
      <c r="L419" s="224">
        <f>IF(ISNA(SUMIFS(INDEX('Payer Participation Data'!$F$10:$BM$59,0,MATCH(CONCATENATE($J419,L$6),'Payer Participation Data'!$F$8:$BM$8,0)),'Payer Participation Data'!$B$10:$B$59,$C419,'Payer Participation Data'!$C$10:$C$59,$D419)),"-",SUMIFS(INDEX('Payer Participation Data'!$F$10:$BM$59,0,MATCH(CONCATENATE($J419,L$6),'Payer Participation Data'!$F$8:$BM$8,0)),'Payer Participation Data'!$B$10:$B$59,$C419,'Payer Participation Data'!$C$10:$C$59,$D419))</f>
        <v>0</v>
      </c>
      <c r="M419" s="225">
        <f>IF(ISNA(SUMIFS(INDEX('Payer Participation Data'!$F$10:$BM$59,0,MATCH(CONCATENATE($J419,M$6),'Payer Participation Data'!$F$8:$BM$8,0)),'Payer Participation Data'!$B$10:$B$59,$C419,'Payer Participation Data'!$C$10:$C$59,$D419)),"-",SUMIFS(INDEX('Payer Participation Data'!$F$10:$BM$59,0,MATCH(CONCATENATE($J419,M$6),'Payer Participation Data'!$F$8:$BM$8,0)),'Payer Participation Data'!$B$10:$B$59,$C419,'Payer Participation Data'!$C$10:$C$59,$D419))</f>
        <v>0</v>
      </c>
      <c r="N419" s="103"/>
    </row>
    <row r="420" spans="2:14" outlineLevel="1" x14ac:dyDescent="0.35">
      <c r="B420" s="126" t="s">
        <v>80</v>
      </c>
      <c r="C420" s="169" t="str">
        <f>IF(ISBLANK('Payer Participation Data'!$B$30),"-",'Payer Participation Data'!$B$30)</f>
        <v>-</v>
      </c>
      <c r="D420" s="169" t="str">
        <f>IF(ISBLANK('Payer Participation Data'!$C$30),"-",'Payer Participation Data'!$C$30)</f>
        <v>-</v>
      </c>
      <c r="E420" s="169" t="str">
        <f>IF(ISBLANK('Payer Participation Data'!$D$30),"-",'Payer Participation Data'!$D$30)</f>
        <v>-</v>
      </c>
      <c r="F420" s="169" t="str">
        <f>IF(ISBLANK('Payer Participation Data'!$E$30),"-",'Payer Participation Data'!$E$30)</f>
        <v>-</v>
      </c>
      <c r="G420" s="104">
        <v>2</v>
      </c>
      <c r="H420" s="104">
        <v>3</v>
      </c>
      <c r="I420" s="104">
        <v>5</v>
      </c>
      <c r="J420" s="104" t="str">
        <f t="shared" si="25"/>
        <v>352</v>
      </c>
      <c r="K420" s="104" t="s">
        <v>30</v>
      </c>
      <c r="L420" s="222">
        <f>IF(ISNA(SUMIFS(INDEX('Payer Participation Data'!$F$10:$BM$59,0,MATCH(CONCATENATE($J420,L$6),'Payer Participation Data'!$F$8:$BM$8,0)),'Payer Participation Data'!$B$10:$B$59,$C420,'Payer Participation Data'!$C$10:$C$59,$D420)),"-",SUMIFS(INDEX('Payer Participation Data'!$F$10:$BM$59,0,MATCH(CONCATENATE($J420,L$6),'Payer Participation Data'!$F$8:$BM$8,0)),'Payer Participation Data'!$B$10:$B$59,$C420,'Payer Participation Data'!$C$10:$C$59,$D420))</f>
        <v>0</v>
      </c>
      <c r="M420" s="223">
        <f>IF(ISNA(SUMIFS(INDEX('Payer Participation Data'!$F$10:$BM$59,0,MATCH(CONCATENATE($J420,M$6),'Payer Participation Data'!$F$8:$BM$8,0)),'Payer Participation Data'!$B$10:$B$59,$C420,'Payer Participation Data'!$C$10:$C$59,$D420)),"-",SUMIFS(INDEX('Payer Participation Data'!$F$10:$BM$59,0,MATCH(CONCATENATE($J420,M$6),'Payer Participation Data'!$F$8:$BM$8,0)),'Payer Participation Data'!$B$10:$B$59,$C420,'Payer Participation Data'!$C$10:$C$59,$D420))</f>
        <v>0</v>
      </c>
      <c r="N420" s="105"/>
    </row>
    <row r="421" spans="2:14" outlineLevel="1" x14ac:dyDescent="0.35">
      <c r="B421" s="124" t="s">
        <v>80</v>
      </c>
      <c r="C421" s="157" t="str">
        <f>IF(ISBLANK('Payer Participation Data'!$B$30),"-",'Payer Participation Data'!$B$30)</f>
        <v>-</v>
      </c>
      <c r="D421" s="157" t="str">
        <f>IF(ISBLANK('Payer Participation Data'!$C$30),"-",'Payer Participation Data'!$C$30)</f>
        <v>-</v>
      </c>
      <c r="E421" s="157" t="str">
        <f>IF(ISBLANK('Payer Participation Data'!$D$30),"-",'Payer Participation Data'!$D$30)</f>
        <v>-</v>
      </c>
      <c r="F421" s="157" t="str">
        <f>IF(ISBLANK('Payer Participation Data'!$E$30),"-",'Payer Participation Data'!$E$30)</f>
        <v>-</v>
      </c>
      <c r="G421" s="102">
        <v>3</v>
      </c>
      <c r="H421" s="102">
        <v>3</v>
      </c>
      <c r="I421" s="102">
        <v>5</v>
      </c>
      <c r="J421" s="102" t="str">
        <f t="shared" si="25"/>
        <v>353</v>
      </c>
      <c r="K421" s="102" t="s">
        <v>30</v>
      </c>
      <c r="L421" s="224">
        <f>IF(ISNA(SUMIFS(INDEX('Payer Participation Data'!$F$10:$BM$59,0,MATCH(CONCATENATE($J421,L$6),'Payer Participation Data'!$F$8:$BM$8,0)),'Payer Participation Data'!$B$10:$B$59,$C421,'Payer Participation Data'!$C$10:$C$59,$D421)),"-",SUMIFS(INDEX('Payer Participation Data'!$F$10:$BM$59,0,MATCH(CONCATENATE($J421,L$6),'Payer Participation Data'!$F$8:$BM$8,0)),'Payer Participation Data'!$B$10:$B$59,$C421,'Payer Participation Data'!$C$10:$C$59,$D421))</f>
        <v>0</v>
      </c>
      <c r="M421" s="225">
        <f>IF(ISNA(SUMIFS(INDEX('Payer Participation Data'!$F$10:$BM$59,0,MATCH(CONCATENATE($J421,M$6),'Payer Participation Data'!$F$8:$BM$8,0)),'Payer Participation Data'!$B$10:$B$59,$C421,'Payer Participation Data'!$C$10:$C$59,$D421)),"-",SUMIFS(INDEX('Payer Participation Data'!$F$10:$BM$59,0,MATCH(CONCATENATE($J421,M$6),'Payer Participation Data'!$F$8:$BM$8,0)),'Payer Participation Data'!$B$10:$B$59,$C421,'Payer Participation Data'!$C$10:$C$59,$D421))</f>
        <v>0</v>
      </c>
      <c r="N421" s="103"/>
    </row>
    <row r="422" spans="2:14" outlineLevel="1" x14ac:dyDescent="0.35">
      <c r="B422" s="126" t="s">
        <v>80</v>
      </c>
      <c r="C422" s="169" t="str">
        <f>IF(ISBLANK('Payer Participation Data'!$B$30),"-",'Payer Participation Data'!$B$30)</f>
        <v>-</v>
      </c>
      <c r="D422" s="169" t="str">
        <f>IF(ISBLANK('Payer Participation Data'!$C$30),"-",'Payer Participation Data'!$C$30)</f>
        <v>-</v>
      </c>
      <c r="E422" s="169" t="str">
        <f>IF(ISBLANK('Payer Participation Data'!$D$30),"-",'Payer Participation Data'!$D$30)</f>
        <v>-</v>
      </c>
      <c r="F422" s="169" t="str">
        <f>IF(ISBLANK('Payer Participation Data'!$E$30),"-",'Payer Participation Data'!$E$30)</f>
        <v>-</v>
      </c>
      <c r="G422" s="104">
        <v>4</v>
      </c>
      <c r="H422" s="104">
        <v>3</v>
      </c>
      <c r="I422" s="104">
        <v>5</v>
      </c>
      <c r="J422" s="104" t="str">
        <f t="shared" si="25"/>
        <v>354</v>
      </c>
      <c r="K422" s="104" t="s">
        <v>30</v>
      </c>
      <c r="L422" s="222">
        <f>IF(ISNA(SUMIFS(INDEX('Payer Participation Data'!$F$10:$BM$59,0,MATCH(CONCATENATE($J422,L$6),'Payer Participation Data'!$F$8:$BM$8,0)),'Payer Participation Data'!$B$10:$B$59,$C422,'Payer Participation Data'!$C$10:$C$59,$D422)),"-",SUMIFS(INDEX('Payer Participation Data'!$F$10:$BM$59,0,MATCH(CONCATENATE($J422,L$6),'Payer Participation Data'!$F$8:$BM$8,0)),'Payer Participation Data'!$B$10:$B$59,$C422,'Payer Participation Data'!$C$10:$C$59,$D422))</f>
        <v>0</v>
      </c>
      <c r="M422" s="223">
        <f>IF(ISNA(SUMIFS(INDEX('Payer Participation Data'!$F$10:$BM$59,0,MATCH(CONCATENATE($J422,M$6),'Payer Participation Data'!$F$8:$BM$8,0)),'Payer Participation Data'!$B$10:$B$59,$C422,'Payer Participation Data'!$C$10:$C$59,$D422)),"-",SUMIFS(INDEX('Payer Participation Data'!$F$10:$BM$59,0,MATCH(CONCATENATE($J422,M$6),'Payer Participation Data'!$F$8:$BM$8,0)),'Payer Participation Data'!$B$10:$B$59,$C422,'Payer Participation Data'!$C$10:$C$59,$D422))</f>
        <v>0</v>
      </c>
      <c r="N422" s="105"/>
    </row>
    <row r="423" spans="2:14" outlineLevel="1" x14ac:dyDescent="0.35">
      <c r="B423" s="124" t="s">
        <v>80</v>
      </c>
      <c r="C423" s="157" t="str">
        <f>IF(ISBLANK('Payer Participation Data'!$B$30),"-",'Payer Participation Data'!$B$30)</f>
        <v>-</v>
      </c>
      <c r="D423" s="157" t="str">
        <f>IF(ISBLANK('Payer Participation Data'!$C$30),"-",'Payer Participation Data'!$C$30)</f>
        <v>-</v>
      </c>
      <c r="E423" s="157" t="str">
        <f>IF(ISBLANK('Payer Participation Data'!$D$30),"-",'Payer Participation Data'!$D$30)</f>
        <v>-</v>
      </c>
      <c r="F423" s="157" t="str">
        <f>IF(ISBLANK('Payer Participation Data'!$E$30),"-",'Payer Participation Data'!$E$30)</f>
        <v>-</v>
      </c>
      <c r="G423" s="102">
        <v>1</v>
      </c>
      <c r="H423" s="102">
        <v>4</v>
      </c>
      <c r="I423" s="102">
        <v>5</v>
      </c>
      <c r="J423" s="102" t="str">
        <f t="shared" ref="J423:J426" si="26">CONCATENATE(H423,I423,G423)</f>
        <v>451</v>
      </c>
      <c r="K423" s="102" t="s">
        <v>30</v>
      </c>
      <c r="L423" s="224">
        <f>IF(ISNA(SUMIFS(INDEX('Payer Participation Data'!$F$10:$BM$59,0,MATCH(CONCATENATE($J423,L$6),'Payer Participation Data'!$F$8:$BM$8,0)),'Payer Participation Data'!$B$10:$B$59,$C423,'Payer Participation Data'!$C$10:$C$59,$D423)),"-",SUMIFS(INDEX('Payer Participation Data'!$F$10:$BM$59,0,MATCH(CONCATENATE($J423,L$6),'Payer Participation Data'!$F$8:$BM$8,0)),'Payer Participation Data'!$B$10:$B$59,$C423,'Payer Participation Data'!$C$10:$C$59,$D423))</f>
        <v>0</v>
      </c>
      <c r="M423" s="225">
        <f>IF(ISNA(SUMIFS(INDEX('Payer Participation Data'!$F$10:$BM$59,0,MATCH(CONCATENATE($J423,M$6),'Payer Participation Data'!$F$8:$BM$8,0)),'Payer Participation Data'!$B$10:$B$59,$C423,'Payer Participation Data'!$C$10:$C$59,$D423)),"-",SUMIFS(INDEX('Payer Participation Data'!$F$10:$BM$59,0,MATCH(CONCATENATE($J423,M$6),'Payer Participation Data'!$F$8:$BM$8,0)),'Payer Participation Data'!$B$10:$B$59,$C423,'Payer Participation Data'!$C$10:$C$59,$D423))</f>
        <v>0</v>
      </c>
      <c r="N423" s="105"/>
    </row>
    <row r="424" spans="2:14" outlineLevel="1" x14ac:dyDescent="0.35">
      <c r="B424" s="126" t="s">
        <v>80</v>
      </c>
      <c r="C424" s="169" t="str">
        <f>IF(ISBLANK('Payer Participation Data'!$B$30),"-",'Payer Participation Data'!$B$30)</f>
        <v>-</v>
      </c>
      <c r="D424" s="169" t="str">
        <f>IF(ISBLANK('Payer Participation Data'!$C$30),"-",'Payer Participation Data'!$C$30)</f>
        <v>-</v>
      </c>
      <c r="E424" s="169" t="str">
        <f>IF(ISBLANK('Payer Participation Data'!$D$30),"-",'Payer Participation Data'!$D$30)</f>
        <v>-</v>
      </c>
      <c r="F424" s="169" t="str">
        <f>IF(ISBLANK('Payer Participation Data'!$E$30),"-",'Payer Participation Data'!$E$30)</f>
        <v>-</v>
      </c>
      <c r="G424" s="104">
        <v>2</v>
      </c>
      <c r="H424" s="104">
        <v>4</v>
      </c>
      <c r="I424" s="104">
        <v>5</v>
      </c>
      <c r="J424" s="104" t="str">
        <f t="shared" si="26"/>
        <v>452</v>
      </c>
      <c r="K424" s="104" t="s">
        <v>30</v>
      </c>
      <c r="L424" s="222">
        <f>IF(ISNA(SUMIFS(INDEX('Payer Participation Data'!$F$10:$BM$59,0,MATCH(CONCATENATE($J424,L$6),'Payer Participation Data'!$F$8:$BM$8,0)),'Payer Participation Data'!$B$10:$B$59,$C424,'Payer Participation Data'!$C$10:$C$59,$D424)),"-",SUMIFS(INDEX('Payer Participation Data'!$F$10:$BM$59,0,MATCH(CONCATENATE($J424,L$6),'Payer Participation Data'!$F$8:$BM$8,0)),'Payer Participation Data'!$B$10:$B$59,$C424,'Payer Participation Data'!$C$10:$C$59,$D424))</f>
        <v>0</v>
      </c>
      <c r="M424" s="223">
        <f>IF(ISNA(SUMIFS(INDEX('Payer Participation Data'!$F$10:$BM$59,0,MATCH(CONCATENATE($J424,M$6),'Payer Participation Data'!$F$8:$BM$8,0)),'Payer Participation Data'!$B$10:$B$59,$C424,'Payer Participation Data'!$C$10:$C$59,$D424)),"-",SUMIFS(INDEX('Payer Participation Data'!$F$10:$BM$59,0,MATCH(CONCATENATE($J424,M$6),'Payer Participation Data'!$F$8:$BM$8,0)),'Payer Participation Data'!$B$10:$B$59,$C424,'Payer Participation Data'!$C$10:$C$59,$D424))</f>
        <v>0</v>
      </c>
      <c r="N424" s="105"/>
    </row>
    <row r="425" spans="2:14" outlineLevel="1" x14ac:dyDescent="0.35">
      <c r="B425" s="124" t="s">
        <v>80</v>
      </c>
      <c r="C425" s="157" t="str">
        <f>IF(ISBLANK('Payer Participation Data'!$B$30),"-",'Payer Participation Data'!$B$30)</f>
        <v>-</v>
      </c>
      <c r="D425" s="157" t="str">
        <f>IF(ISBLANK('Payer Participation Data'!$C$30),"-",'Payer Participation Data'!$C$30)</f>
        <v>-</v>
      </c>
      <c r="E425" s="157" t="str">
        <f>IF(ISBLANK('Payer Participation Data'!$D$30),"-",'Payer Participation Data'!$D$30)</f>
        <v>-</v>
      </c>
      <c r="F425" s="157" t="str">
        <f>IF(ISBLANK('Payer Participation Data'!$E$30),"-",'Payer Participation Data'!$E$30)</f>
        <v>-</v>
      </c>
      <c r="G425" s="102">
        <v>3</v>
      </c>
      <c r="H425" s="102">
        <v>4</v>
      </c>
      <c r="I425" s="102">
        <v>5</v>
      </c>
      <c r="J425" s="102" t="str">
        <f t="shared" si="26"/>
        <v>453</v>
      </c>
      <c r="K425" s="102" t="s">
        <v>30</v>
      </c>
      <c r="L425" s="224">
        <f>IF(ISNA(SUMIFS(INDEX('Payer Participation Data'!$F$10:$BM$59,0,MATCH(CONCATENATE($J425,L$6),'Payer Participation Data'!$F$8:$BM$8,0)),'Payer Participation Data'!$B$10:$B$59,$C425,'Payer Participation Data'!$C$10:$C$59,$D425)),"-",SUMIFS(INDEX('Payer Participation Data'!$F$10:$BM$59,0,MATCH(CONCATENATE($J425,L$6),'Payer Participation Data'!$F$8:$BM$8,0)),'Payer Participation Data'!$B$10:$B$59,$C425,'Payer Participation Data'!$C$10:$C$59,$D425))</f>
        <v>0</v>
      </c>
      <c r="M425" s="225">
        <f>IF(ISNA(SUMIFS(INDEX('Payer Participation Data'!$F$10:$BM$59,0,MATCH(CONCATENATE($J425,M$6),'Payer Participation Data'!$F$8:$BM$8,0)),'Payer Participation Data'!$B$10:$B$59,$C425,'Payer Participation Data'!$C$10:$C$59,$D425)),"-",SUMIFS(INDEX('Payer Participation Data'!$F$10:$BM$59,0,MATCH(CONCATENATE($J425,M$6),'Payer Participation Data'!$F$8:$BM$8,0)),'Payer Participation Data'!$B$10:$B$59,$C425,'Payer Participation Data'!$C$10:$C$59,$D425))</f>
        <v>0</v>
      </c>
      <c r="N425" s="105"/>
    </row>
    <row r="426" spans="2:14" outlineLevel="1" x14ac:dyDescent="0.35">
      <c r="B426" s="126" t="s">
        <v>80</v>
      </c>
      <c r="C426" s="169" t="str">
        <f>IF(ISBLANK('Payer Participation Data'!$B$30),"-",'Payer Participation Data'!$B$30)</f>
        <v>-</v>
      </c>
      <c r="D426" s="169" t="str">
        <f>IF(ISBLANK('Payer Participation Data'!$C$30),"-",'Payer Participation Data'!$C$30)</f>
        <v>-</v>
      </c>
      <c r="E426" s="169" t="str">
        <f>IF(ISBLANK('Payer Participation Data'!$D$30),"-",'Payer Participation Data'!$D$30)</f>
        <v>-</v>
      </c>
      <c r="F426" s="169" t="str">
        <f>IF(ISBLANK('Payer Participation Data'!$E$30),"-",'Payer Participation Data'!$E$30)</f>
        <v>-</v>
      </c>
      <c r="G426" s="104">
        <v>4</v>
      </c>
      <c r="H426" s="104">
        <v>4</v>
      </c>
      <c r="I426" s="104">
        <v>5</v>
      </c>
      <c r="J426" s="104" t="str">
        <f t="shared" si="26"/>
        <v>454</v>
      </c>
      <c r="K426" s="104" t="s">
        <v>30</v>
      </c>
      <c r="L426" s="222">
        <f>IF(ISNA(SUMIFS(INDEX('Payer Participation Data'!$F$10:$BM$59,0,MATCH(CONCATENATE($J426,L$6),'Payer Participation Data'!$F$8:$BM$8,0)),'Payer Participation Data'!$B$10:$B$59,$C426,'Payer Participation Data'!$C$10:$C$59,$D426)),"-",SUMIFS(INDEX('Payer Participation Data'!$F$10:$BM$59,0,MATCH(CONCATENATE($J426,L$6),'Payer Participation Data'!$F$8:$BM$8,0)),'Payer Participation Data'!$B$10:$B$59,$C426,'Payer Participation Data'!$C$10:$C$59,$D426))</f>
        <v>0</v>
      </c>
      <c r="M426" s="223">
        <f>IF(ISNA(SUMIFS(INDEX('Payer Participation Data'!$F$10:$BM$59,0,MATCH(CONCATENATE($J426,M$6),'Payer Participation Data'!$F$8:$BM$8,0)),'Payer Participation Data'!$B$10:$B$59,$C426,'Payer Participation Data'!$C$10:$C$59,$D426)),"-",SUMIFS(INDEX('Payer Participation Data'!$F$10:$BM$59,0,MATCH(CONCATENATE($J426,M$6),'Payer Participation Data'!$F$8:$BM$8,0)),'Payer Participation Data'!$B$10:$B$59,$C426,'Payer Participation Data'!$C$10:$C$59,$D426))</f>
        <v>0</v>
      </c>
      <c r="N426" s="105"/>
    </row>
    <row r="427" spans="2:14" outlineLevel="1" x14ac:dyDescent="0.35">
      <c r="B427" s="124" t="s">
        <v>80</v>
      </c>
      <c r="C427" s="157" t="str">
        <f>IF(ISBLANK('Payer Participation Data'!$B$31),"-",'Payer Participation Data'!$B$31)</f>
        <v>-</v>
      </c>
      <c r="D427" s="157" t="str">
        <f>IF(ISBLANK('Payer Participation Data'!$C$31),"-",'Payer Participation Data'!$C$31)</f>
        <v>-</v>
      </c>
      <c r="E427" s="157" t="str">
        <f>IF(ISBLANK('Payer Participation Data'!$D$31),"-",'Payer Participation Data'!$D$31)</f>
        <v>-</v>
      </c>
      <c r="F427" s="157" t="str">
        <f>IF(ISBLANK('Payer Participation Data'!$E$31),"-",'Payer Participation Data'!$E$31)</f>
        <v>-</v>
      </c>
      <c r="G427" s="102">
        <v>1</v>
      </c>
      <c r="H427" s="102" t="s">
        <v>64</v>
      </c>
      <c r="I427" s="102" t="s">
        <v>64</v>
      </c>
      <c r="J427" s="102" t="str">
        <f t="shared" si="25"/>
        <v>BaselineBaseline1</v>
      </c>
      <c r="K427" s="102" t="s">
        <v>30</v>
      </c>
      <c r="L427" s="224">
        <f>IF(ISNA(SUMIFS(INDEX('Payer Participation Data'!$F$10:$BM$59,0,MATCH(CONCATENATE($J427,L$6),'Payer Participation Data'!$F$8:$BM$8,0)),'Payer Participation Data'!$B$10:$B$59,$C427,'Payer Participation Data'!$C$10:$C$59,$D427)),"-",SUMIFS(INDEX('Payer Participation Data'!$F$10:$BM$59,0,MATCH(CONCATENATE($J427,L$6),'Payer Participation Data'!$F$8:$BM$8,0)),'Payer Participation Data'!$B$10:$B$59,$C427,'Payer Participation Data'!$C$10:$C$59,$D427))</f>
        <v>0</v>
      </c>
      <c r="M427" s="225">
        <f>IF(ISNA(SUMIFS(INDEX('Payer Participation Data'!$F$10:$BM$59,0,MATCH(CONCATENATE($J427,M$6),'Payer Participation Data'!$F$8:$BM$8,0)),'Payer Participation Data'!$B$10:$B$59,$C427,'Payer Participation Data'!$C$10:$C$59,$D427)),"-",SUMIFS(INDEX('Payer Participation Data'!$F$10:$BM$59,0,MATCH(CONCATENATE($J427,M$6),'Payer Participation Data'!$F$8:$BM$8,0)),'Payer Participation Data'!$B$10:$B$59,$C427,'Payer Participation Data'!$C$10:$C$59,$D427))</f>
        <v>0</v>
      </c>
      <c r="N427" s="103"/>
    </row>
    <row r="428" spans="2:14" outlineLevel="1" x14ac:dyDescent="0.35">
      <c r="B428" s="126" t="s">
        <v>80</v>
      </c>
      <c r="C428" s="169" t="str">
        <f>IF(ISBLANK('Payer Participation Data'!$B$31),"-",'Payer Participation Data'!$B$31)</f>
        <v>-</v>
      </c>
      <c r="D428" s="169" t="str">
        <f>IF(ISBLANK('Payer Participation Data'!$C$31),"-",'Payer Participation Data'!$C$31)</f>
        <v>-</v>
      </c>
      <c r="E428" s="169" t="str">
        <f>IF(ISBLANK('Payer Participation Data'!$D$31),"-",'Payer Participation Data'!$D$31)</f>
        <v>-</v>
      </c>
      <c r="F428" s="169" t="str">
        <f>IF(ISBLANK('Payer Participation Data'!$E$31),"-",'Payer Participation Data'!$E$31)</f>
        <v>-</v>
      </c>
      <c r="G428" s="104">
        <v>2</v>
      </c>
      <c r="H428" s="104" t="s">
        <v>64</v>
      </c>
      <c r="I428" s="104" t="s">
        <v>64</v>
      </c>
      <c r="J428" s="104" t="str">
        <f t="shared" si="25"/>
        <v>BaselineBaseline2</v>
      </c>
      <c r="K428" s="104" t="s">
        <v>30</v>
      </c>
      <c r="L428" s="222">
        <f>IF(ISNA(SUMIFS(INDEX('Payer Participation Data'!$F$10:$BM$59,0,MATCH(CONCATENATE($J428,L$6),'Payer Participation Data'!$F$8:$BM$8,0)),'Payer Participation Data'!$B$10:$B$59,$C428,'Payer Participation Data'!$C$10:$C$59,$D428)),"-",SUMIFS(INDEX('Payer Participation Data'!$F$10:$BM$59,0,MATCH(CONCATENATE($J428,L$6),'Payer Participation Data'!$F$8:$BM$8,0)),'Payer Participation Data'!$B$10:$B$59,$C428,'Payer Participation Data'!$C$10:$C$59,$D428))</f>
        <v>0</v>
      </c>
      <c r="M428" s="223">
        <f>IF(ISNA(SUMIFS(INDEX('Payer Participation Data'!$F$10:$BM$59,0,MATCH(CONCATENATE($J428,M$6),'Payer Participation Data'!$F$8:$BM$8,0)),'Payer Participation Data'!$B$10:$B$59,$C428,'Payer Participation Data'!$C$10:$C$59,$D428)),"-",SUMIFS(INDEX('Payer Participation Data'!$F$10:$BM$59,0,MATCH(CONCATENATE($J428,M$6),'Payer Participation Data'!$F$8:$BM$8,0)),'Payer Participation Data'!$B$10:$B$59,$C428,'Payer Participation Data'!$C$10:$C$59,$D428))</f>
        <v>0</v>
      </c>
      <c r="N428" s="105"/>
    </row>
    <row r="429" spans="2:14" outlineLevel="1" x14ac:dyDescent="0.35">
      <c r="B429" s="124" t="s">
        <v>80</v>
      </c>
      <c r="C429" s="157" t="str">
        <f>IF(ISBLANK('Payer Participation Data'!$B$31),"-",'Payer Participation Data'!$B$31)</f>
        <v>-</v>
      </c>
      <c r="D429" s="157" t="str">
        <f>IF(ISBLANK('Payer Participation Data'!$C$31),"-",'Payer Participation Data'!$C$31)</f>
        <v>-</v>
      </c>
      <c r="E429" s="157" t="str">
        <f>IF(ISBLANK('Payer Participation Data'!$D$31),"-",'Payer Participation Data'!$D$31)</f>
        <v>-</v>
      </c>
      <c r="F429" s="157" t="str">
        <f>IF(ISBLANK('Payer Participation Data'!$E$31),"-",'Payer Participation Data'!$E$31)</f>
        <v>-</v>
      </c>
      <c r="G429" s="102">
        <v>3</v>
      </c>
      <c r="H429" s="102" t="s">
        <v>64</v>
      </c>
      <c r="I429" s="102" t="s">
        <v>64</v>
      </c>
      <c r="J429" s="102" t="str">
        <f t="shared" si="25"/>
        <v>BaselineBaseline3</v>
      </c>
      <c r="K429" s="102" t="s">
        <v>30</v>
      </c>
      <c r="L429" s="224">
        <f>IF(ISNA(SUMIFS(INDEX('Payer Participation Data'!$F$10:$BM$59,0,MATCH(CONCATENATE($J429,L$6),'Payer Participation Data'!$F$8:$BM$8,0)),'Payer Participation Data'!$B$10:$B$59,$C429,'Payer Participation Data'!$C$10:$C$59,$D429)),"-",SUMIFS(INDEX('Payer Participation Data'!$F$10:$BM$59,0,MATCH(CONCATENATE($J429,L$6),'Payer Participation Data'!$F$8:$BM$8,0)),'Payer Participation Data'!$B$10:$B$59,$C429,'Payer Participation Data'!$C$10:$C$59,$D429))</f>
        <v>0</v>
      </c>
      <c r="M429" s="225">
        <f>IF(ISNA(SUMIFS(INDEX('Payer Participation Data'!$F$10:$BM$59,0,MATCH(CONCATENATE($J429,M$6),'Payer Participation Data'!$F$8:$BM$8,0)),'Payer Participation Data'!$B$10:$B$59,$C429,'Payer Participation Data'!$C$10:$C$59,$D429)),"-",SUMIFS(INDEX('Payer Participation Data'!$F$10:$BM$59,0,MATCH(CONCATENATE($J429,M$6),'Payer Participation Data'!$F$8:$BM$8,0)),'Payer Participation Data'!$B$10:$B$59,$C429,'Payer Participation Data'!$C$10:$C$59,$D429))</f>
        <v>0</v>
      </c>
      <c r="N429" s="103"/>
    </row>
    <row r="430" spans="2:14" outlineLevel="1" x14ac:dyDescent="0.35">
      <c r="B430" s="126" t="s">
        <v>80</v>
      </c>
      <c r="C430" s="169" t="str">
        <f>IF(ISBLANK('Payer Participation Data'!$B$31),"-",'Payer Participation Data'!$B$31)</f>
        <v>-</v>
      </c>
      <c r="D430" s="169" t="str">
        <f>IF(ISBLANK('Payer Participation Data'!$C$31),"-",'Payer Participation Data'!$C$31)</f>
        <v>-</v>
      </c>
      <c r="E430" s="169" t="str">
        <f>IF(ISBLANK('Payer Participation Data'!$D$31),"-",'Payer Participation Data'!$D$31)</f>
        <v>-</v>
      </c>
      <c r="F430" s="169" t="str">
        <f>IF(ISBLANK('Payer Participation Data'!$E$31),"-",'Payer Participation Data'!$E$31)</f>
        <v>-</v>
      </c>
      <c r="G430" s="104">
        <v>4</v>
      </c>
      <c r="H430" s="104" t="s">
        <v>64</v>
      </c>
      <c r="I430" s="104" t="s">
        <v>64</v>
      </c>
      <c r="J430" s="104" t="str">
        <f t="shared" si="25"/>
        <v>BaselineBaseline4</v>
      </c>
      <c r="K430" s="104" t="s">
        <v>30</v>
      </c>
      <c r="L430" s="222">
        <f>IF(ISNA(SUMIFS(INDEX('Payer Participation Data'!$F$10:$BM$59,0,MATCH(CONCATENATE($J430,L$6),'Payer Participation Data'!$F$8:$BM$8,0)),'Payer Participation Data'!$B$10:$B$59,$C430,'Payer Participation Data'!$C$10:$C$59,$D430)),"-",SUMIFS(INDEX('Payer Participation Data'!$F$10:$BM$59,0,MATCH(CONCATENATE($J430,L$6),'Payer Participation Data'!$F$8:$BM$8,0)),'Payer Participation Data'!$B$10:$B$59,$C430,'Payer Participation Data'!$C$10:$C$59,$D430))</f>
        <v>0</v>
      </c>
      <c r="M430" s="223">
        <f>IF(ISNA(SUMIFS(INDEX('Payer Participation Data'!$F$10:$BM$59,0,MATCH(CONCATENATE($J430,M$6),'Payer Participation Data'!$F$8:$BM$8,0)),'Payer Participation Data'!$B$10:$B$59,$C430,'Payer Participation Data'!$C$10:$C$59,$D430)),"-",SUMIFS(INDEX('Payer Participation Data'!$F$10:$BM$59,0,MATCH(CONCATENATE($J430,M$6),'Payer Participation Data'!$F$8:$BM$8,0)),'Payer Participation Data'!$B$10:$B$59,$C430,'Payer Participation Data'!$C$10:$C$59,$D430))</f>
        <v>0</v>
      </c>
      <c r="N430" s="105"/>
    </row>
    <row r="431" spans="2:14" outlineLevel="1" x14ac:dyDescent="0.35">
      <c r="B431" s="124" t="s">
        <v>80</v>
      </c>
      <c r="C431" s="157" t="str">
        <f>IF(ISBLANK('Payer Participation Data'!$B$31),"-",'Payer Participation Data'!$B$31)</f>
        <v>-</v>
      </c>
      <c r="D431" s="157" t="str">
        <f>IF(ISBLANK('Payer Participation Data'!$C$31),"-",'Payer Participation Data'!$C$31)</f>
        <v>-</v>
      </c>
      <c r="E431" s="157" t="str">
        <f>IF(ISBLANK('Payer Participation Data'!$D$31),"-",'Payer Participation Data'!$D$31)</f>
        <v>-</v>
      </c>
      <c r="F431" s="157" t="str">
        <f>IF(ISBLANK('Payer Participation Data'!$E$31),"-",'Payer Participation Data'!$E$31)</f>
        <v>-</v>
      </c>
      <c r="G431" s="102">
        <v>1</v>
      </c>
      <c r="H431" s="102">
        <v>1</v>
      </c>
      <c r="I431" s="102">
        <v>5</v>
      </c>
      <c r="J431" s="102" t="str">
        <f t="shared" si="25"/>
        <v>151</v>
      </c>
      <c r="K431" s="102" t="s">
        <v>30</v>
      </c>
      <c r="L431" s="224">
        <f>IF(ISNA(SUMIFS(INDEX('Payer Participation Data'!$F$10:$BM$59,0,MATCH(CONCATENATE($J431,L$6),'Payer Participation Data'!$F$8:$BM$8,0)),'Payer Participation Data'!$B$10:$B$59,$C431,'Payer Participation Data'!$C$10:$C$59,$D431)),"-",SUMIFS(INDEX('Payer Participation Data'!$F$10:$BM$59,0,MATCH(CONCATENATE($J431,L$6),'Payer Participation Data'!$F$8:$BM$8,0)),'Payer Participation Data'!$B$10:$B$59,$C431,'Payer Participation Data'!$C$10:$C$59,$D431))</f>
        <v>0</v>
      </c>
      <c r="M431" s="225">
        <f>IF(ISNA(SUMIFS(INDEX('Payer Participation Data'!$F$10:$BM$59,0,MATCH(CONCATENATE($J431,M$6),'Payer Participation Data'!$F$8:$BM$8,0)),'Payer Participation Data'!$B$10:$B$59,$C431,'Payer Participation Data'!$C$10:$C$59,$D431)),"-",SUMIFS(INDEX('Payer Participation Data'!$F$10:$BM$59,0,MATCH(CONCATENATE($J431,M$6),'Payer Participation Data'!$F$8:$BM$8,0)),'Payer Participation Data'!$B$10:$B$59,$C431,'Payer Participation Data'!$C$10:$C$59,$D431))</f>
        <v>0</v>
      </c>
      <c r="N431" s="103"/>
    </row>
    <row r="432" spans="2:14" outlineLevel="1" x14ac:dyDescent="0.35">
      <c r="B432" s="126" t="s">
        <v>80</v>
      </c>
      <c r="C432" s="169" t="str">
        <f>IF(ISBLANK('Payer Participation Data'!$B$31),"-",'Payer Participation Data'!$B$31)</f>
        <v>-</v>
      </c>
      <c r="D432" s="169" t="str">
        <f>IF(ISBLANK('Payer Participation Data'!$C$31),"-",'Payer Participation Data'!$C$31)</f>
        <v>-</v>
      </c>
      <c r="E432" s="169" t="str">
        <f>IF(ISBLANK('Payer Participation Data'!$D$31),"-",'Payer Participation Data'!$D$31)</f>
        <v>-</v>
      </c>
      <c r="F432" s="169" t="str">
        <f>IF(ISBLANK('Payer Participation Data'!$E$31),"-",'Payer Participation Data'!$E$31)</f>
        <v>-</v>
      </c>
      <c r="G432" s="104">
        <v>2</v>
      </c>
      <c r="H432" s="104">
        <v>1</v>
      </c>
      <c r="I432" s="104">
        <v>5</v>
      </c>
      <c r="J432" s="104" t="str">
        <f t="shared" si="25"/>
        <v>152</v>
      </c>
      <c r="K432" s="104" t="s">
        <v>30</v>
      </c>
      <c r="L432" s="222">
        <f>IF(ISNA(SUMIFS(INDEX('Payer Participation Data'!$F$10:$BM$59,0,MATCH(CONCATENATE($J432,L$6),'Payer Participation Data'!$F$8:$BM$8,0)),'Payer Participation Data'!$B$10:$B$59,$C432,'Payer Participation Data'!$C$10:$C$59,$D432)),"-",SUMIFS(INDEX('Payer Participation Data'!$F$10:$BM$59,0,MATCH(CONCATENATE($J432,L$6),'Payer Participation Data'!$F$8:$BM$8,0)),'Payer Participation Data'!$B$10:$B$59,$C432,'Payer Participation Data'!$C$10:$C$59,$D432))</f>
        <v>0</v>
      </c>
      <c r="M432" s="223">
        <f>IF(ISNA(SUMIFS(INDEX('Payer Participation Data'!$F$10:$BM$59,0,MATCH(CONCATENATE($J432,M$6),'Payer Participation Data'!$F$8:$BM$8,0)),'Payer Participation Data'!$B$10:$B$59,$C432,'Payer Participation Data'!$C$10:$C$59,$D432)),"-",SUMIFS(INDEX('Payer Participation Data'!$F$10:$BM$59,0,MATCH(CONCATENATE($J432,M$6),'Payer Participation Data'!$F$8:$BM$8,0)),'Payer Participation Data'!$B$10:$B$59,$C432,'Payer Participation Data'!$C$10:$C$59,$D432))</f>
        <v>0</v>
      </c>
      <c r="N432" s="105"/>
    </row>
    <row r="433" spans="2:14" outlineLevel="1" x14ac:dyDescent="0.35">
      <c r="B433" s="124" t="s">
        <v>80</v>
      </c>
      <c r="C433" s="157" t="str">
        <f>IF(ISBLANK('Payer Participation Data'!$B$31),"-",'Payer Participation Data'!$B$31)</f>
        <v>-</v>
      </c>
      <c r="D433" s="157" t="str">
        <f>IF(ISBLANK('Payer Participation Data'!$C$31),"-",'Payer Participation Data'!$C$31)</f>
        <v>-</v>
      </c>
      <c r="E433" s="157" t="str">
        <f>IF(ISBLANK('Payer Participation Data'!$D$31),"-",'Payer Participation Data'!$D$31)</f>
        <v>-</v>
      </c>
      <c r="F433" s="157" t="str">
        <f>IF(ISBLANK('Payer Participation Data'!$E$31),"-",'Payer Participation Data'!$E$31)</f>
        <v>-</v>
      </c>
      <c r="G433" s="102">
        <v>3</v>
      </c>
      <c r="H433" s="102">
        <v>1</v>
      </c>
      <c r="I433" s="102">
        <v>5</v>
      </c>
      <c r="J433" s="102" t="str">
        <f t="shared" si="25"/>
        <v>153</v>
      </c>
      <c r="K433" s="102" t="s">
        <v>30</v>
      </c>
      <c r="L433" s="224">
        <f>IF(ISNA(SUMIFS(INDEX('Payer Participation Data'!$F$10:$BM$59,0,MATCH(CONCATENATE($J433,L$6),'Payer Participation Data'!$F$8:$BM$8,0)),'Payer Participation Data'!$B$10:$B$59,$C433,'Payer Participation Data'!$C$10:$C$59,$D433)),"-",SUMIFS(INDEX('Payer Participation Data'!$F$10:$BM$59,0,MATCH(CONCATENATE($J433,L$6),'Payer Participation Data'!$F$8:$BM$8,0)),'Payer Participation Data'!$B$10:$B$59,$C433,'Payer Participation Data'!$C$10:$C$59,$D433))</f>
        <v>0</v>
      </c>
      <c r="M433" s="225">
        <f>IF(ISNA(SUMIFS(INDEX('Payer Participation Data'!$F$10:$BM$59,0,MATCH(CONCATENATE($J433,M$6),'Payer Participation Data'!$F$8:$BM$8,0)),'Payer Participation Data'!$B$10:$B$59,$C433,'Payer Participation Data'!$C$10:$C$59,$D433)),"-",SUMIFS(INDEX('Payer Participation Data'!$F$10:$BM$59,0,MATCH(CONCATENATE($J433,M$6),'Payer Participation Data'!$F$8:$BM$8,0)),'Payer Participation Data'!$B$10:$B$59,$C433,'Payer Participation Data'!$C$10:$C$59,$D433))</f>
        <v>0</v>
      </c>
      <c r="N433" s="103"/>
    </row>
    <row r="434" spans="2:14" outlineLevel="1" x14ac:dyDescent="0.35">
      <c r="B434" s="126" t="s">
        <v>80</v>
      </c>
      <c r="C434" s="169" t="str">
        <f>IF(ISBLANK('Payer Participation Data'!$B$31),"-",'Payer Participation Data'!$B$31)</f>
        <v>-</v>
      </c>
      <c r="D434" s="169" t="str">
        <f>IF(ISBLANK('Payer Participation Data'!$C$31),"-",'Payer Participation Data'!$C$31)</f>
        <v>-</v>
      </c>
      <c r="E434" s="169" t="str">
        <f>IF(ISBLANK('Payer Participation Data'!$D$31),"-",'Payer Participation Data'!$D$31)</f>
        <v>-</v>
      </c>
      <c r="F434" s="169" t="str">
        <f>IF(ISBLANK('Payer Participation Data'!$E$31),"-",'Payer Participation Data'!$E$31)</f>
        <v>-</v>
      </c>
      <c r="G434" s="104">
        <v>4</v>
      </c>
      <c r="H434" s="104">
        <v>1</v>
      </c>
      <c r="I434" s="104">
        <v>5</v>
      </c>
      <c r="J434" s="104" t="str">
        <f t="shared" si="25"/>
        <v>154</v>
      </c>
      <c r="K434" s="104" t="s">
        <v>30</v>
      </c>
      <c r="L434" s="222">
        <f>IF(ISNA(SUMIFS(INDEX('Payer Participation Data'!$F$10:$BM$59,0,MATCH(CONCATENATE($J434,L$6),'Payer Participation Data'!$F$8:$BM$8,0)),'Payer Participation Data'!$B$10:$B$59,$C434,'Payer Participation Data'!$C$10:$C$59,$D434)),"-",SUMIFS(INDEX('Payer Participation Data'!$F$10:$BM$59,0,MATCH(CONCATENATE($J434,L$6),'Payer Participation Data'!$F$8:$BM$8,0)),'Payer Participation Data'!$B$10:$B$59,$C434,'Payer Participation Data'!$C$10:$C$59,$D434))</f>
        <v>0</v>
      </c>
      <c r="M434" s="223">
        <f>IF(ISNA(SUMIFS(INDEX('Payer Participation Data'!$F$10:$BM$59,0,MATCH(CONCATENATE($J434,M$6),'Payer Participation Data'!$F$8:$BM$8,0)),'Payer Participation Data'!$B$10:$B$59,$C434,'Payer Participation Data'!$C$10:$C$59,$D434)),"-",SUMIFS(INDEX('Payer Participation Data'!$F$10:$BM$59,0,MATCH(CONCATENATE($J434,M$6),'Payer Participation Data'!$F$8:$BM$8,0)),'Payer Participation Data'!$B$10:$B$59,$C434,'Payer Participation Data'!$C$10:$C$59,$D434))</f>
        <v>0</v>
      </c>
      <c r="N434" s="105"/>
    </row>
    <row r="435" spans="2:14" outlineLevel="1" x14ac:dyDescent="0.35">
      <c r="B435" s="124" t="s">
        <v>80</v>
      </c>
      <c r="C435" s="157" t="str">
        <f>IF(ISBLANK('Payer Participation Data'!$B$31),"-",'Payer Participation Data'!$B$31)</f>
        <v>-</v>
      </c>
      <c r="D435" s="157" t="str">
        <f>IF(ISBLANK('Payer Participation Data'!$C$31),"-",'Payer Participation Data'!$C$31)</f>
        <v>-</v>
      </c>
      <c r="E435" s="157" t="str">
        <f>IF(ISBLANK('Payer Participation Data'!$D$31),"-",'Payer Participation Data'!$D$31)</f>
        <v>-</v>
      </c>
      <c r="F435" s="157" t="str">
        <f>IF(ISBLANK('Payer Participation Data'!$E$31),"-",'Payer Participation Data'!$E$31)</f>
        <v>-</v>
      </c>
      <c r="G435" s="102">
        <v>1</v>
      </c>
      <c r="H435" s="102">
        <v>2</v>
      </c>
      <c r="I435" s="102">
        <v>5</v>
      </c>
      <c r="J435" s="102" t="str">
        <f t="shared" si="25"/>
        <v>251</v>
      </c>
      <c r="K435" s="102" t="s">
        <v>30</v>
      </c>
      <c r="L435" s="224">
        <f>IF(ISNA(SUMIFS(INDEX('Payer Participation Data'!$F$10:$BM$59,0,MATCH(CONCATENATE($J435,L$6),'Payer Participation Data'!$F$8:$BM$8,0)),'Payer Participation Data'!$B$10:$B$59,$C435,'Payer Participation Data'!$C$10:$C$59,$D435)),"-",SUMIFS(INDEX('Payer Participation Data'!$F$10:$BM$59,0,MATCH(CONCATENATE($J435,L$6),'Payer Participation Data'!$F$8:$BM$8,0)),'Payer Participation Data'!$B$10:$B$59,$C435,'Payer Participation Data'!$C$10:$C$59,$D435))</f>
        <v>0</v>
      </c>
      <c r="M435" s="225">
        <f>IF(ISNA(SUMIFS(INDEX('Payer Participation Data'!$F$10:$BM$59,0,MATCH(CONCATENATE($J435,M$6),'Payer Participation Data'!$F$8:$BM$8,0)),'Payer Participation Data'!$B$10:$B$59,$C435,'Payer Participation Data'!$C$10:$C$59,$D435)),"-",SUMIFS(INDEX('Payer Participation Data'!$F$10:$BM$59,0,MATCH(CONCATENATE($J435,M$6),'Payer Participation Data'!$F$8:$BM$8,0)),'Payer Participation Data'!$B$10:$B$59,$C435,'Payer Participation Data'!$C$10:$C$59,$D435))</f>
        <v>0</v>
      </c>
      <c r="N435" s="103"/>
    </row>
    <row r="436" spans="2:14" outlineLevel="1" x14ac:dyDescent="0.35">
      <c r="B436" s="126" t="s">
        <v>80</v>
      </c>
      <c r="C436" s="169" t="str">
        <f>IF(ISBLANK('Payer Participation Data'!$B$31),"-",'Payer Participation Data'!$B$31)</f>
        <v>-</v>
      </c>
      <c r="D436" s="169" t="str">
        <f>IF(ISBLANK('Payer Participation Data'!$C$31),"-",'Payer Participation Data'!$C$31)</f>
        <v>-</v>
      </c>
      <c r="E436" s="169" t="str">
        <f>IF(ISBLANK('Payer Participation Data'!$D$31),"-",'Payer Participation Data'!$D$31)</f>
        <v>-</v>
      </c>
      <c r="F436" s="169" t="str">
        <f>IF(ISBLANK('Payer Participation Data'!$E$31),"-",'Payer Participation Data'!$E$31)</f>
        <v>-</v>
      </c>
      <c r="G436" s="104">
        <v>2</v>
      </c>
      <c r="H436" s="104">
        <v>2</v>
      </c>
      <c r="I436" s="104">
        <v>5</v>
      </c>
      <c r="J436" s="104" t="str">
        <f t="shared" si="25"/>
        <v>252</v>
      </c>
      <c r="K436" s="104" t="s">
        <v>30</v>
      </c>
      <c r="L436" s="222">
        <f>IF(ISNA(SUMIFS(INDEX('Payer Participation Data'!$F$10:$BM$59,0,MATCH(CONCATENATE($J436,L$6),'Payer Participation Data'!$F$8:$BM$8,0)),'Payer Participation Data'!$B$10:$B$59,$C436,'Payer Participation Data'!$C$10:$C$59,$D436)),"-",SUMIFS(INDEX('Payer Participation Data'!$F$10:$BM$59,0,MATCH(CONCATENATE($J436,L$6),'Payer Participation Data'!$F$8:$BM$8,0)),'Payer Participation Data'!$B$10:$B$59,$C436,'Payer Participation Data'!$C$10:$C$59,$D436))</f>
        <v>0</v>
      </c>
      <c r="M436" s="223">
        <f>IF(ISNA(SUMIFS(INDEX('Payer Participation Data'!$F$10:$BM$59,0,MATCH(CONCATENATE($J436,M$6),'Payer Participation Data'!$F$8:$BM$8,0)),'Payer Participation Data'!$B$10:$B$59,$C436,'Payer Participation Data'!$C$10:$C$59,$D436)),"-",SUMIFS(INDEX('Payer Participation Data'!$F$10:$BM$59,0,MATCH(CONCATENATE($J436,M$6),'Payer Participation Data'!$F$8:$BM$8,0)),'Payer Participation Data'!$B$10:$B$59,$C436,'Payer Participation Data'!$C$10:$C$59,$D436))</f>
        <v>0</v>
      </c>
      <c r="N436" s="105"/>
    </row>
    <row r="437" spans="2:14" outlineLevel="1" x14ac:dyDescent="0.35">
      <c r="B437" s="124" t="s">
        <v>80</v>
      </c>
      <c r="C437" s="157" t="str">
        <f>IF(ISBLANK('Payer Participation Data'!$B$31),"-",'Payer Participation Data'!$B$31)</f>
        <v>-</v>
      </c>
      <c r="D437" s="157" t="str">
        <f>IF(ISBLANK('Payer Participation Data'!$C$31),"-",'Payer Participation Data'!$C$31)</f>
        <v>-</v>
      </c>
      <c r="E437" s="157" t="str">
        <f>IF(ISBLANK('Payer Participation Data'!$D$31),"-",'Payer Participation Data'!$D$31)</f>
        <v>-</v>
      </c>
      <c r="F437" s="157" t="str">
        <f>IF(ISBLANK('Payer Participation Data'!$E$31),"-",'Payer Participation Data'!$E$31)</f>
        <v>-</v>
      </c>
      <c r="G437" s="102">
        <v>3</v>
      </c>
      <c r="H437" s="102">
        <v>2</v>
      </c>
      <c r="I437" s="102">
        <v>5</v>
      </c>
      <c r="J437" s="102" t="str">
        <f t="shared" si="25"/>
        <v>253</v>
      </c>
      <c r="K437" s="102" t="s">
        <v>30</v>
      </c>
      <c r="L437" s="224">
        <f>IF(ISNA(SUMIFS(INDEX('Payer Participation Data'!$F$10:$BM$59,0,MATCH(CONCATENATE($J437,L$6),'Payer Participation Data'!$F$8:$BM$8,0)),'Payer Participation Data'!$B$10:$B$59,$C437,'Payer Participation Data'!$C$10:$C$59,$D437)),"-",SUMIFS(INDEX('Payer Participation Data'!$F$10:$BM$59,0,MATCH(CONCATENATE($J437,L$6),'Payer Participation Data'!$F$8:$BM$8,0)),'Payer Participation Data'!$B$10:$B$59,$C437,'Payer Participation Data'!$C$10:$C$59,$D437))</f>
        <v>0</v>
      </c>
      <c r="M437" s="225">
        <f>IF(ISNA(SUMIFS(INDEX('Payer Participation Data'!$F$10:$BM$59,0,MATCH(CONCATENATE($J437,M$6),'Payer Participation Data'!$F$8:$BM$8,0)),'Payer Participation Data'!$B$10:$B$59,$C437,'Payer Participation Data'!$C$10:$C$59,$D437)),"-",SUMIFS(INDEX('Payer Participation Data'!$F$10:$BM$59,0,MATCH(CONCATENATE($J437,M$6),'Payer Participation Data'!$F$8:$BM$8,0)),'Payer Participation Data'!$B$10:$B$59,$C437,'Payer Participation Data'!$C$10:$C$59,$D437))</f>
        <v>0</v>
      </c>
      <c r="N437" s="103"/>
    </row>
    <row r="438" spans="2:14" outlineLevel="1" x14ac:dyDescent="0.35">
      <c r="B438" s="126" t="s">
        <v>80</v>
      </c>
      <c r="C438" s="169" t="str">
        <f>IF(ISBLANK('Payer Participation Data'!$B$31),"-",'Payer Participation Data'!$B$31)</f>
        <v>-</v>
      </c>
      <c r="D438" s="169" t="str">
        <f>IF(ISBLANK('Payer Participation Data'!$C$31),"-",'Payer Participation Data'!$C$31)</f>
        <v>-</v>
      </c>
      <c r="E438" s="169" t="str">
        <f>IF(ISBLANK('Payer Participation Data'!$D$31),"-",'Payer Participation Data'!$D$31)</f>
        <v>-</v>
      </c>
      <c r="F438" s="169" t="str">
        <f>IF(ISBLANK('Payer Participation Data'!$E$31),"-",'Payer Participation Data'!$E$31)</f>
        <v>-</v>
      </c>
      <c r="G438" s="104">
        <v>4</v>
      </c>
      <c r="H438" s="104">
        <v>2</v>
      </c>
      <c r="I438" s="104">
        <v>5</v>
      </c>
      <c r="J438" s="104" t="str">
        <f t="shared" si="25"/>
        <v>254</v>
      </c>
      <c r="K438" s="104" t="s">
        <v>30</v>
      </c>
      <c r="L438" s="222">
        <f>IF(ISNA(SUMIFS(INDEX('Payer Participation Data'!$F$10:$BM$59,0,MATCH(CONCATENATE($J438,L$6),'Payer Participation Data'!$F$8:$BM$8,0)),'Payer Participation Data'!$B$10:$B$59,$C438,'Payer Participation Data'!$C$10:$C$59,$D438)),"-",SUMIFS(INDEX('Payer Participation Data'!$F$10:$BM$59,0,MATCH(CONCATENATE($J438,L$6),'Payer Participation Data'!$F$8:$BM$8,0)),'Payer Participation Data'!$B$10:$B$59,$C438,'Payer Participation Data'!$C$10:$C$59,$D438))</f>
        <v>0</v>
      </c>
      <c r="M438" s="223">
        <f>IF(ISNA(SUMIFS(INDEX('Payer Participation Data'!$F$10:$BM$59,0,MATCH(CONCATENATE($J438,M$6),'Payer Participation Data'!$F$8:$BM$8,0)),'Payer Participation Data'!$B$10:$B$59,$C438,'Payer Participation Data'!$C$10:$C$59,$D438)),"-",SUMIFS(INDEX('Payer Participation Data'!$F$10:$BM$59,0,MATCH(CONCATENATE($J438,M$6),'Payer Participation Data'!$F$8:$BM$8,0)),'Payer Participation Data'!$B$10:$B$59,$C438,'Payer Participation Data'!$C$10:$C$59,$D438))</f>
        <v>0</v>
      </c>
      <c r="N438" s="105"/>
    </row>
    <row r="439" spans="2:14" outlineLevel="1" x14ac:dyDescent="0.35">
      <c r="B439" s="124" t="s">
        <v>80</v>
      </c>
      <c r="C439" s="157" t="str">
        <f>IF(ISBLANK('Payer Participation Data'!$B$31),"-",'Payer Participation Data'!$B$31)</f>
        <v>-</v>
      </c>
      <c r="D439" s="157" t="str">
        <f>IF(ISBLANK('Payer Participation Data'!$C$31),"-",'Payer Participation Data'!$C$31)</f>
        <v>-</v>
      </c>
      <c r="E439" s="157" t="str">
        <f>IF(ISBLANK('Payer Participation Data'!$D$31),"-",'Payer Participation Data'!$D$31)</f>
        <v>-</v>
      </c>
      <c r="F439" s="157" t="str">
        <f>IF(ISBLANK('Payer Participation Data'!$E$31),"-",'Payer Participation Data'!$E$31)</f>
        <v>-</v>
      </c>
      <c r="G439" s="102">
        <v>1</v>
      </c>
      <c r="H439" s="102">
        <v>3</v>
      </c>
      <c r="I439" s="102">
        <v>5</v>
      </c>
      <c r="J439" s="102" t="str">
        <f t="shared" si="25"/>
        <v>351</v>
      </c>
      <c r="K439" s="102" t="s">
        <v>30</v>
      </c>
      <c r="L439" s="224">
        <f>IF(ISNA(SUMIFS(INDEX('Payer Participation Data'!$F$10:$BM$59,0,MATCH(CONCATENATE($J439,L$6),'Payer Participation Data'!$F$8:$BM$8,0)),'Payer Participation Data'!$B$10:$B$59,$C439,'Payer Participation Data'!$C$10:$C$59,$D439)),"-",SUMIFS(INDEX('Payer Participation Data'!$F$10:$BM$59,0,MATCH(CONCATENATE($J439,L$6),'Payer Participation Data'!$F$8:$BM$8,0)),'Payer Participation Data'!$B$10:$B$59,$C439,'Payer Participation Data'!$C$10:$C$59,$D439))</f>
        <v>0</v>
      </c>
      <c r="M439" s="225">
        <f>IF(ISNA(SUMIFS(INDEX('Payer Participation Data'!$F$10:$BM$59,0,MATCH(CONCATENATE($J439,M$6),'Payer Participation Data'!$F$8:$BM$8,0)),'Payer Participation Data'!$B$10:$B$59,$C439,'Payer Participation Data'!$C$10:$C$59,$D439)),"-",SUMIFS(INDEX('Payer Participation Data'!$F$10:$BM$59,0,MATCH(CONCATENATE($J439,M$6),'Payer Participation Data'!$F$8:$BM$8,0)),'Payer Participation Data'!$B$10:$B$59,$C439,'Payer Participation Data'!$C$10:$C$59,$D439))</f>
        <v>0</v>
      </c>
      <c r="N439" s="103"/>
    </row>
    <row r="440" spans="2:14" outlineLevel="1" x14ac:dyDescent="0.35">
      <c r="B440" s="126" t="s">
        <v>80</v>
      </c>
      <c r="C440" s="169" t="str">
        <f>IF(ISBLANK('Payer Participation Data'!$B$31),"-",'Payer Participation Data'!$B$31)</f>
        <v>-</v>
      </c>
      <c r="D440" s="169" t="str">
        <f>IF(ISBLANK('Payer Participation Data'!$C$31),"-",'Payer Participation Data'!$C$31)</f>
        <v>-</v>
      </c>
      <c r="E440" s="169" t="str">
        <f>IF(ISBLANK('Payer Participation Data'!$D$31),"-",'Payer Participation Data'!$D$31)</f>
        <v>-</v>
      </c>
      <c r="F440" s="169" t="str">
        <f>IF(ISBLANK('Payer Participation Data'!$E$31),"-",'Payer Participation Data'!$E$31)</f>
        <v>-</v>
      </c>
      <c r="G440" s="104">
        <v>2</v>
      </c>
      <c r="H440" s="104">
        <v>3</v>
      </c>
      <c r="I440" s="104">
        <v>5</v>
      </c>
      <c r="J440" s="104" t="str">
        <f t="shared" si="25"/>
        <v>352</v>
      </c>
      <c r="K440" s="104" t="s">
        <v>30</v>
      </c>
      <c r="L440" s="222">
        <f>IF(ISNA(SUMIFS(INDEX('Payer Participation Data'!$F$10:$BM$59,0,MATCH(CONCATENATE($J440,L$6),'Payer Participation Data'!$F$8:$BM$8,0)),'Payer Participation Data'!$B$10:$B$59,$C440,'Payer Participation Data'!$C$10:$C$59,$D440)),"-",SUMIFS(INDEX('Payer Participation Data'!$F$10:$BM$59,0,MATCH(CONCATENATE($J440,L$6),'Payer Participation Data'!$F$8:$BM$8,0)),'Payer Participation Data'!$B$10:$B$59,$C440,'Payer Participation Data'!$C$10:$C$59,$D440))</f>
        <v>0</v>
      </c>
      <c r="M440" s="223">
        <f>IF(ISNA(SUMIFS(INDEX('Payer Participation Data'!$F$10:$BM$59,0,MATCH(CONCATENATE($J440,M$6),'Payer Participation Data'!$F$8:$BM$8,0)),'Payer Participation Data'!$B$10:$B$59,$C440,'Payer Participation Data'!$C$10:$C$59,$D440)),"-",SUMIFS(INDEX('Payer Participation Data'!$F$10:$BM$59,0,MATCH(CONCATENATE($J440,M$6),'Payer Participation Data'!$F$8:$BM$8,0)),'Payer Participation Data'!$B$10:$B$59,$C440,'Payer Participation Data'!$C$10:$C$59,$D440))</f>
        <v>0</v>
      </c>
      <c r="N440" s="105"/>
    </row>
    <row r="441" spans="2:14" outlineLevel="1" x14ac:dyDescent="0.35">
      <c r="B441" s="124" t="s">
        <v>80</v>
      </c>
      <c r="C441" s="157" t="str">
        <f>IF(ISBLANK('Payer Participation Data'!$B$31),"-",'Payer Participation Data'!$B$31)</f>
        <v>-</v>
      </c>
      <c r="D441" s="157" t="str">
        <f>IF(ISBLANK('Payer Participation Data'!$C$31),"-",'Payer Participation Data'!$C$31)</f>
        <v>-</v>
      </c>
      <c r="E441" s="157" t="str">
        <f>IF(ISBLANK('Payer Participation Data'!$D$31),"-",'Payer Participation Data'!$D$31)</f>
        <v>-</v>
      </c>
      <c r="F441" s="157" t="str">
        <f>IF(ISBLANK('Payer Participation Data'!$E$31),"-",'Payer Participation Data'!$E$31)</f>
        <v>-</v>
      </c>
      <c r="G441" s="102">
        <v>3</v>
      </c>
      <c r="H441" s="102">
        <v>3</v>
      </c>
      <c r="I441" s="102">
        <v>5</v>
      </c>
      <c r="J441" s="102" t="str">
        <f t="shared" si="25"/>
        <v>353</v>
      </c>
      <c r="K441" s="102" t="s">
        <v>30</v>
      </c>
      <c r="L441" s="224">
        <f>IF(ISNA(SUMIFS(INDEX('Payer Participation Data'!$F$10:$BM$59,0,MATCH(CONCATENATE($J441,L$6),'Payer Participation Data'!$F$8:$BM$8,0)),'Payer Participation Data'!$B$10:$B$59,$C441,'Payer Participation Data'!$C$10:$C$59,$D441)),"-",SUMIFS(INDEX('Payer Participation Data'!$F$10:$BM$59,0,MATCH(CONCATENATE($J441,L$6),'Payer Participation Data'!$F$8:$BM$8,0)),'Payer Participation Data'!$B$10:$B$59,$C441,'Payer Participation Data'!$C$10:$C$59,$D441))</f>
        <v>0</v>
      </c>
      <c r="M441" s="225">
        <f>IF(ISNA(SUMIFS(INDEX('Payer Participation Data'!$F$10:$BM$59,0,MATCH(CONCATENATE($J441,M$6),'Payer Participation Data'!$F$8:$BM$8,0)),'Payer Participation Data'!$B$10:$B$59,$C441,'Payer Participation Data'!$C$10:$C$59,$D441)),"-",SUMIFS(INDEX('Payer Participation Data'!$F$10:$BM$59,0,MATCH(CONCATENATE($J441,M$6),'Payer Participation Data'!$F$8:$BM$8,0)),'Payer Participation Data'!$B$10:$B$59,$C441,'Payer Participation Data'!$C$10:$C$59,$D441))</f>
        <v>0</v>
      </c>
      <c r="N441" s="103"/>
    </row>
    <row r="442" spans="2:14" outlineLevel="1" x14ac:dyDescent="0.35">
      <c r="B442" s="126" t="s">
        <v>80</v>
      </c>
      <c r="C442" s="169" t="str">
        <f>IF(ISBLANK('Payer Participation Data'!$B$31),"-",'Payer Participation Data'!$B$31)</f>
        <v>-</v>
      </c>
      <c r="D442" s="169" t="str">
        <f>IF(ISBLANK('Payer Participation Data'!$C$31),"-",'Payer Participation Data'!$C$31)</f>
        <v>-</v>
      </c>
      <c r="E442" s="169" t="str">
        <f>IF(ISBLANK('Payer Participation Data'!$D$31),"-",'Payer Participation Data'!$D$31)</f>
        <v>-</v>
      </c>
      <c r="F442" s="169" t="str">
        <f>IF(ISBLANK('Payer Participation Data'!$E$31),"-",'Payer Participation Data'!$E$31)</f>
        <v>-</v>
      </c>
      <c r="G442" s="104">
        <v>4</v>
      </c>
      <c r="H442" s="104">
        <v>3</v>
      </c>
      <c r="I442" s="104">
        <v>5</v>
      </c>
      <c r="J442" s="104" t="str">
        <f t="shared" si="25"/>
        <v>354</v>
      </c>
      <c r="K442" s="104" t="s">
        <v>30</v>
      </c>
      <c r="L442" s="222">
        <f>IF(ISNA(SUMIFS(INDEX('Payer Participation Data'!$F$10:$BM$59,0,MATCH(CONCATENATE($J442,L$6),'Payer Participation Data'!$F$8:$BM$8,0)),'Payer Participation Data'!$B$10:$B$59,$C442,'Payer Participation Data'!$C$10:$C$59,$D442)),"-",SUMIFS(INDEX('Payer Participation Data'!$F$10:$BM$59,0,MATCH(CONCATENATE($J442,L$6),'Payer Participation Data'!$F$8:$BM$8,0)),'Payer Participation Data'!$B$10:$B$59,$C442,'Payer Participation Data'!$C$10:$C$59,$D442))</f>
        <v>0</v>
      </c>
      <c r="M442" s="223">
        <f>IF(ISNA(SUMIFS(INDEX('Payer Participation Data'!$F$10:$BM$59,0,MATCH(CONCATENATE($J442,M$6),'Payer Participation Data'!$F$8:$BM$8,0)),'Payer Participation Data'!$B$10:$B$59,$C442,'Payer Participation Data'!$C$10:$C$59,$D442)),"-",SUMIFS(INDEX('Payer Participation Data'!$F$10:$BM$59,0,MATCH(CONCATENATE($J442,M$6),'Payer Participation Data'!$F$8:$BM$8,0)),'Payer Participation Data'!$B$10:$B$59,$C442,'Payer Participation Data'!$C$10:$C$59,$D442))</f>
        <v>0</v>
      </c>
      <c r="N442" s="105"/>
    </row>
    <row r="443" spans="2:14" outlineLevel="1" x14ac:dyDescent="0.35">
      <c r="B443" s="124" t="s">
        <v>80</v>
      </c>
      <c r="C443" s="157" t="str">
        <f>IF(ISBLANK('Payer Participation Data'!$B$31),"-",'Payer Participation Data'!$B$31)</f>
        <v>-</v>
      </c>
      <c r="D443" s="157" t="str">
        <f>IF(ISBLANK('Payer Participation Data'!$C$31),"-",'Payer Participation Data'!$C$31)</f>
        <v>-</v>
      </c>
      <c r="E443" s="157" t="str">
        <f>IF(ISBLANK('Payer Participation Data'!$D$31),"-",'Payer Participation Data'!$D$31)</f>
        <v>-</v>
      </c>
      <c r="F443" s="157" t="str">
        <f>IF(ISBLANK('Payer Participation Data'!$E$31),"-",'Payer Participation Data'!$E$31)</f>
        <v>-</v>
      </c>
      <c r="G443" s="102">
        <v>1</v>
      </c>
      <c r="H443" s="102">
        <v>4</v>
      </c>
      <c r="I443" s="102">
        <v>5</v>
      </c>
      <c r="J443" s="102" t="str">
        <f t="shared" ref="J443:J446" si="27">CONCATENATE(H443,I443,G443)</f>
        <v>451</v>
      </c>
      <c r="K443" s="102" t="s">
        <v>30</v>
      </c>
      <c r="L443" s="224">
        <f>IF(ISNA(SUMIFS(INDEX('Payer Participation Data'!$F$10:$BM$59,0,MATCH(CONCATENATE($J443,L$6),'Payer Participation Data'!$F$8:$BM$8,0)),'Payer Participation Data'!$B$10:$B$59,$C443,'Payer Participation Data'!$C$10:$C$59,$D443)),"-",SUMIFS(INDEX('Payer Participation Data'!$F$10:$BM$59,0,MATCH(CONCATENATE($J443,L$6),'Payer Participation Data'!$F$8:$BM$8,0)),'Payer Participation Data'!$B$10:$B$59,$C443,'Payer Participation Data'!$C$10:$C$59,$D443))</f>
        <v>0</v>
      </c>
      <c r="M443" s="225">
        <f>IF(ISNA(SUMIFS(INDEX('Payer Participation Data'!$F$10:$BM$59,0,MATCH(CONCATENATE($J443,M$6),'Payer Participation Data'!$F$8:$BM$8,0)),'Payer Participation Data'!$B$10:$B$59,$C443,'Payer Participation Data'!$C$10:$C$59,$D443)),"-",SUMIFS(INDEX('Payer Participation Data'!$F$10:$BM$59,0,MATCH(CONCATENATE($J443,M$6),'Payer Participation Data'!$F$8:$BM$8,0)),'Payer Participation Data'!$B$10:$B$59,$C443,'Payer Participation Data'!$C$10:$C$59,$D443))</f>
        <v>0</v>
      </c>
      <c r="N443" s="105"/>
    </row>
    <row r="444" spans="2:14" outlineLevel="1" x14ac:dyDescent="0.35">
      <c r="B444" s="126" t="s">
        <v>80</v>
      </c>
      <c r="C444" s="169" t="str">
        <f>IF(ISBLANK('Payer Participation Data'!$B$31),"-",'Payer Participation Data'!$B$31)</f>
        <v>-</v>
      </c>
      <c r="D444" s="169" t="str">
        <f>IF(ISBLANK('Payer Participation Data'!$C$31),"-",'Payer Participation Data'!$C$31)</f>
        <v>-</v>
      </c>
      <c r="E444" s="169" t="str">
        <f>IF(ISBLANK('Payer Participation Data'!$D$31),"-",'Payer Participation Data'!$D$31)</f>
        <v>-</v>
      </c>
      <c r="F444" s="169" t="str">
        <f>IF(ISBLANK('Payer Participation Data'!$E$31),"-",'Payer Participation Data'!$E$31)</f>
        <v>-</v>
      </c>
      <c r="G444" s="104">
        <v>2</v>
      </c>
      <c r="H444" s="104">
        <v>4</v>
      </c>
      <c r="I444" s="104">
        <v>5</v>
      </c>
      <c r="J444" s="104" t="str">
        <f t="shared" si="27"/>
        <v>452</v>
      </c>
      <c r="K444" s="104" t="s">
        <v>30</v>
      </c>
      <c r="L444" s="222">
        <f>IF(ISNA(SUMIFS(INDEX('Payer Participation Data'!$F$10:$BM$59,0,MATCH(CONCATENATE($J444,L$6),'Payer Participation Data'!$F$8:$BM$8,0)),'Payer Participation Data'!$B$10:$B$59,$C444,'Payer Participation Data'!$C$10:$C$59,$D444)),"-",SUMIFS(INDEX('Payer Participation Data'!$F$10:$BM$59,0,MATCH(CONCATENATE($J444,L$6),'Payer Participation Data'!$F$8:$BM$8,0)),'Payer Participation Data'!$B$10:$B$59,$C444,'Payer Participation Data'!$C$10:$C$59,$D444))</f>
        <v>0</v>
      </c>
      <c r="M444" s="223">
        <f>IF(ISNA(SUMIFS(INDEX('Payer Participation Data'!$F$10:$BM$59,0,MATCH(CONCATENATE($J444,M$6),'Payer Participation Data'!$F$8:$BM$8,0)),'Payer Participation Data'!$B$10:$B$59,$C444,'Payer Participation Data'!$C$10:$C$59,$D444)),"-",SUMIFS(INDEX('Payer Participation Data'!$F$10:$BM$59,0,MATCH(CONCATENATE($J444,M$6),'Payer Participation Data'!$F$8:$BM$8,0)),'Payer Participation Data'!$B$10:$B$59,$C444,'Payer Participation Data'!$C$10:$C$59,$D444))</f>
        <v>0</v>
      </c>
      <c r="N444" s="105"/>
    </row>
    <row r="445" spans="2:14" outlineLevel="1" x14ac:dyDescent="0.35">
      <c r="B445" s="124" t="s">
        <v>80</v>
      </c>
      <c r="C445" s="157" t="str">
        <f>IF(ISBLANK('Payer Participation Data'!$B$31),"-",'Payer Participation Data'!$B$31)</f>
        <v>-</v>
      </c>
      <c r="D445" s="157" t="str">
        <f>IF(ISBLANK('Payer Participation Data'!$C$31),"-",'Payer Participation Data'!$C$31)</f>
        <v>-</v>
      </c>
      <c r="E445" s="157" t="str">
        <f>IF(ISBLANK('Payer Participation Data'!$D$31),"-",'Payer Participation Data'!$D$31)</f>
        <v>-</v>
      </c>
      <c r="F445" s="157" t="str">
        <f>IF(ISBLANK('Payer Participation Data'!$E$31),"-",'Payer Participation Data'!$E$31)</f>
        <v>-</v>
      </c>
      <c r="G445" s="102">
        <v>3</v>
      </c>
      <c r="H445" s="102">
        <v>4</v>
      </c>
      <c r="I445" s="102">
        <v>5</v>
      </c>
      <c r="J445" s="102" t="str">
        <f t="shared" si="27"/>
        <v>453</v>
      </c>
      <c r="K445" s="102" t="s">
        <v>30</v>
      </c>
      <c r="L445" s="224">
        <f>IF(ISNA(SUMIFS(INDEX('Payer Participation Data'!$F$10:$BM$59,0,MATCH(CONCATENATE($J445,L$6),'Payer Participation Data'!$F$8:$BM$8,0)),'Payer Participation Data'!$B$10:$B$59,$C445,'Payer Participation Data'!$C$10:$C$59,$D445)),"-",SUMIFS(INDEX('Payer Participation Data'!$F$10:$BM$59,0,MATCH(CONCATENATE($J445,L$6),'Payer Participation Data'!$F$8:$BM$8,0)),'Payer Participation Data'!$B$10:$B$59,$C445,'Payer Participation Data'!$C$10:$C$59,$D445))</f>
        <v>0</v>
      </c>
      <c r="M445" s="225">
        <f>IF(ISNA(SUMIFS(INDEX('Payer Participation Data'!$F$10:$BM$59,0,MATCH(CONCATENATE($J445,M$6),'Payer Participation Data'!$F$8:$BM$8,0)),'Payer Participation Data'!$B$10:$B$59,$C445,'Payer Participation Data'!$C$10:$C$59,$D445)),"-",SUMIFS(INDEX('Payer Participation Data'!$F$10:$BM$59,0,MATCH(CONCATENATE($J445,M$6),'Payer Participation Data'!$F$8:$BM$8,0)),'Payer Participation Data'!$B$10:$B$59,$C445,'Payer Participation Data'!$C$10:$C$59,$D445))</f>
        <v>0</v>
      </c>
      <c r="N445" s="105"/>
    </row>
    <row r="446" spans="2:14" outlineLevel="1" x14ac:dyDescent="0.35">
      <c r="B446" s="126" t="s">
        <v>80</v>
      </c>
      <c r="C446" s="169" t="str">
        <f>IF(ISBLANK('Payer Participation Data'!$B$31),"-",'Payer Participation Data'!$B$31)</f>
        <v>-</v>
      </c>
      <c r="D446" s="169" t="str">
        <f>IF(ISBLANK('Payer Participation Data'!$C$31),"-",'Payer Participation Data'!$C$31)</f>
        <v>-</v>
      </c>
      <c r="E446" s="169" t="str">
        <f>IF(ISBLANK('Payer Participation Data'!$D$31),"-",'Payer Participation Data'!$D$31)</f>
        <v>-</v>
      </c>
      <c r="F446" s="169" t="str">
        <f>IF(ISBLANK('Payer Participation Data'!$E$31),"-",'Payer Participation Data'!$E$31)</f>
        <v>-</v>
      </c>
      <c r="G446" s="104">
        <v>4</v>
      </c>
      <c r="H446" s="104">
        <v>4</v>
      </c>
      <c r="I446" s="104">
        <v>5</v>
      </c>
      <c r="J446" s="104" t="str">
        <f t="shared" si="27"/>
        <v>454</v>
      </c>
      <c r="K446" s="104" t="s">
        <v>30</v>
      </c>
      <c r="L446" s="222">
        <f>IF(ISNA(SUMIFS(INDEX('Payer Participation Data'!$F$10:$BM$59,0,MATCH(CONCATENATE($J446,L$6),'Payer Participation Data'!$F$8:$BM$8,0)),'Payer Participation Data'!$B$10:$B$59,$C446,'Payer Participation Data'!$C$10:$C$59,$D446)),"-",SUMIFS(INDEX('Payer Participation Data'!$F$10:$BM$59,0,MATCH(CONCATENATE($J446,L$6),'Payer Participation Data'!$F$8:$BM$8,0)),'Payer Participation Data'!$B$10:$B$59,$C446,'Payer Participation Data'!$C$10:$C$59,$D446))</f>
        <v>0</v>
      </c>
      <c r="M446" s="223">
        <f>IF(ISNA(SUMIFS(INDEX('Payer Participation Data'!$F$10:$BM$59,0,MATCH(CONCATENATE($J446,M$6),'Payer Participation Data'!$F$8:$BM$8,0)),'Payer Participation Data'!$B$10:$B$59,$C446,'Payer Participation Data'!$C$10:$C$59,$D446)),"-",SUMIFS(INDEX('Payer Participation Data'!$F$10:$BM$59,0,MATCH(CONCATENATE($J446,M$6),'Payer Participation Data'!$F$8:$BM$8,0)),'Payer Participation Data'!$B$10:$B$59,$C446,'Payer Participation Data'!$C$10:$C$59,$D446))</f>
        <v>0</v>
      </c>
      <c r="N446" s="105"/>
    </row>
    <row r="447" spans="2:14" outlineLevel="1" x14ac:dyDescent="0.35">
      <c r="B447" s="124" t="s">
        <v>80</v>
      </c>
      <c r="C447" s="157" t="str">
        <f>IF(ISBLANK('Payer Participation Data'!$B$32),"-",'Payer Participation Data'!$B$32)</f>
        <v>-</v>
      </c>
      <c r="D447" s="157" t="str">
        <f>IF(ISBLANK('Payer Participation Data'!$C$32),"-",'Payer Participation Data'!$C$32)</f>
        <v>-</v>
      </c>
      <c r="E447" s="157" t="str">
        <f>IF(ISBLANK('Payer Participation Data'!$D$32),"-",'Payer Participation Data'!$D$32)</f>
        <v>-</v>
      </c>
      <c r="F447" s="157" t="str">
        <f>IF(ISBLANK('Payer Participation Data'!$E$32),"-",'Payer Participation Data'!$E$32)</f>
        <v>-</v>
      </c>
      <c r="G447" s="102">
        <v>1</v>
      </c>
      <c r="H447" s="102" t="s">
        <v>64</v>
      </c>
      <c r="I447" s="102" t="s">
        <v>64</v>
      </c>
      <c r="J447" s="102" t="str">
        <f t="shared" si="25"/>
        <v>BaselineBaseline1</v>
      </c>
      <c r="K447" s="102" t="s">
        <v>30</v>
      </c>
      <c r="L447" s="224">
        <f>IF(ISNA(SUMIFS(INDEX('Payer Participation Data'!$F$10:$BM$59,0,MATCH(CONCATENATE($J447,L$6),'Payer Participation Data'!$F$8:$BM$8,0)),'Payer Participation Data'!$B$10:$B$59,$C447,'Payer Participation Data'!$C$10:$C$59,$D447)),"-",SUMIFS(INDEX('Payer Participation Data'!$F$10:$BM$59,0,MATCH(CONCATENATE($J447,L$6),'Payer Participation Data'!$F$8:$BM$8,0)),'Payer Participation Data'!$B$10:$B$59,$C447,'Payer Participation Data'!$C$10:$C$59,$D447))</f>
        <v>0</v>
      </c>
      <c r="M447" s="225">
        <f>IF(ISNA(SUMIFS(INDEX('Payer Participation Data'!$F$10:$BM$59,0,MATCH(CONCATENATE($J447,M$6),'Payer Participation Data'!$F$8:$BM$8,0)),'Payer Participation Data'!$B$10:$B$59,$C447,'Payer Participation Data'!$C$10:$C$59,$D447)),"-",SUMIFS(INDEX('Payer Participation Data'!$F$10:$BM$59,0,MATCH(CONCATENATE($J447,M$6),'Payer Participation Data'!$F$8:$BM$8,0)),'Payer Participation Data'!$B$10:$B$59,$C447,'Payer Participation Data'!$C$10:$C$59,$D447))</f>
        <v>0</v>
      </c>
      <c r="N447" s="103"/>
    </row>
    <row r="448" spans="2:14" outlineLevel="1" x14ac:dyDescent="0.35">
      <c r="B448" s="126" t="s">
        <v>80</v>
      </c>
      <c r="C448" s="169" t="str">
        <f>IF(ISBLANK('Payer Participation Data'!$B$32),"-",'Payer Participation Data'!$B$32)</f>
        <v>-</v>
      </c>
      <c r="D448" s="169" t="str">
        <f>IF(ISBLANK('Payer Participation Data'!$C$32),"-",'Payer Participation Data'!$C$32)</f>
        <v>-</v>
      </c>
      <c r="E448" s="169" t="str">
        <f>IF(ISBLANK('Payer Participation Data'!$D$32),"-",'Payer Participation Data'!$D$32)</f>
        <v>-</v>
      </c>
      <c r="F448" s="169" t="str">
        <f>IF(ISBLANK('Payer Participation Data'!$E$32),"-",'Payer Participation Data'!$E$32)</f>
        <v>-</v>
      </c>
      <c r="G448" s="104">
        <v>2</v>
      </c>
      <c r="H448" s="104" t="s">
        <v>64</v>
      </c>
      <c r="I448" s="104" t="s">
        <v>64</v>
      </c>
      <c r="J448" s="104" t="str">
        <f t="shared" si="25"/>
        <v>BaselineBaseline2</v>
      </c>
      <c r="K448" s="104" t="s">
        <v>30</v>
      </c>
      <c r="L448" s="222">
        <f>IF(ISNA(SUMIFS(INDEX('Payer Participation Data'!$F$10:$BM$59,0,MATCH(CONCATENATE($J448,L$6),'Payer Participation Data'!$F$8:$BM$8,0)),'Payer Participation Data'!$B$10:$B$59,$C448,'Payer Participation Data'!$C$10:$C$59,$D448)),"-",SUMIFS(INDEX('Payer Participation Data'!$F$10:$BM$59,0,MATCH(CONCATENATE($J448,L$6),'Payer Participation Data'!$F$8:$BM$8,0)),'Payer Participation Data'!$B$10:$B$59,$C448,'Payer Participation Data'!$C$10:$C$59,$D448))</f>
        <v>0</v>
      </c>
      <c r="M448" s="223">
        <f>IF(ISNA(SUMIFS(INDEX('Payer Participation Data'!$F$10:$BM$59,0,MATCH(CONCATENATE($J448,M$6),'Payer Participation Data'!$F$8:$BM$8,0)),'Payer Participation Data'!$B$10:$B$59,$C448,'Payer Participation Data'!$C$10:$C$59,$D448)),"-",SUMIFS(INDEX('Payer Participation Data'!$F$10:$BM$59,0,MATCH(CONCATENATE($J448,M$6),'Payer Participation Data'!$F$8:$BM$8,0)),'Payer Participation Data'!$B$10:$B$59,$C448,'Payer Participation Data'!$C$10:$C$59,$D448))</f>
        <v>0</v>
      </c>
      <c r="N448" s="105"/>
    </row>
    <row r="449" spans="2:14" outlineLevel="1" x14ac:dyDescent="0.35">
      <c r="B449" s="124" t="s">
        <v>80</v>
      </c>
      <c r="C449" s="157" t="str">
        <f>IF(ISBLANK('Payer Participation Data'!$B$32),"-",'Payer Participation Data'!$B$32)</f>
        <v>-</v>
      </c>
      <c r="D449" s="157" t="str">
        <f>IF(ISBLANK('Payer Participation Data'!$C$32),"-",'Payer Participation Data'!$C$32)</f>
        <v>-</v>
      </c>
      <c r="E449" s="157" t="str">
        <f>IF(ISBLANK('Payer Participation Data'!$D$32),"-",'Payer Participation Data'!$D$32)</f>
        <v>-</v>
      </c>
      <c r="F449" s="157" t="str">
        <f>IF(ISBLANK('Payer Participation Data'!$E$32),"-",'Payer Participation Data'!$E$32)</f>
        <v>-</v>
      </c>
      <c r="G449" s="102">
        <v>3</v>
      </c>
      <c r="H449" s="102" t="s">
        <v>64</v>
      </c>
      <c r="I449" s="102" t="s">
        <v>64</v>
      </c>
      <c r="J449" s="102" t="str">
        <f t="shared" si="25"/>
        <v>BaselineBaseline3</v>
      </c>
      <c r="K449" s="102" t="s">
        <v>30</v>
      </c>
      <c r="L449" s="224">
        <f>IF(ISNA(SUMIFS(INDEX('Payer Participation Data'!$F$10:$BM$59,0,MATCH(CONCATENATE($J449,L$6),'Payer Participation Data'!$F$8:$BM$8,0)),'Payer Participation Data'!$B$10:$B$59,$C449,'Payer Participation Data'!$C$10:$C$59,$D449)),"-",SUMIFS(INDEX('Payer Participation Data'!$F$10:$BM$59,0,MATCH(CONCATENATE($J449,L$6),'Payer Participation Data'!$F$8:$BM$8,0)),'Payer Participation Data'!$B$10:$B$59,$C449,'Payer Participation Data'!$C$10:$C$59,$D449))</f>
        <v>0</v>
      </c>
      <c r="M449" s="225">
        <f>IF(ISNA(SUMIFS(INDEX('Payer Participation Data'!$F$10:$BM$59,0,MATCH(CONCATENATE($J449,M$6),'Payer Participation Data'!$F$8:$BM$8,0)),'Payer Participation Data'!$B$10:$B$59,$C449,'Payer Participation Data'!$C$10:$C$59,$D449)),"-",SUMIFS(INDEX('Payer Participation Data'!$F$10:$BM$59,0,MATCH(CONCATENATE($J449,M$6),'Payer Participation Data'!$F$8:$BM$8,0)),'Payer Participation Data'!$B$10:$B$59,$C449,'Payer Participation Data'!$C$10:$C$59,$D449))</f>
        <v>0</v>
      </c>
      <c r="N449" s="103"/>
    </row>
    <row r="450" spans="2:14" outlineLevel="1" x14ac:dyDescent="0.35">
      <c r="B450" s="126" t="s">
        <v>80</v>
      </c>
      <c r="C450" s="169" t="str">
        <f>IF(ISBLANK('Payer Participation Data'!$B$32),"-",'Payer Participation Data'!$B$32)</f>
        <v>-</v>
      </c>
      <c r="D450" s="169" t="str">
        <f>IF(ISBLANK('Payer Participation Data'!$C$32),"-",'Payer Participation Data'!$C$32)</f>
        <v>-</v>
      </c>
      <c r="E450" s="169" t="str">
        <f>IF(ISBLANK('Payer Participation Data'!$D$32),"-",'Payer Participation Data'!$D$32)</f>
        <v>-</v>
      </c>
      <c r="F450" s="169" t="str">
        <f>IF(ISBLANK('Payer Participation Data'!$E$32),"-",'Payer Participation Data'!$E$32)</f>
        <v>-</v>
      </c>
      <c r="G450" s="104">
        <v>4</v>
      </c>
      <c r="H450" s="104" t="s">
        <v>64</v>
      </c>
      <c r="I450" s="104" t="s">
        <v>64</v>
      </c>
      <c r="J450" s="104" t="str">
        <f t="shared" si="25"/>
        <v>BaselineBaseline4</v>
      </c>
      <c r="K450" s="104" t="s">
        <v>30</v>
      </c>
      <c r="L450" s="222">
        <f>IF(ISNA(SUMIFS(INDEX('Payer Participation Data'!$F$10:$BM$59,0,MATCH(CONCATENATE($J450,L$6),'Payer Participation Data'!$F$8:$BM$8,0)),'Payer Participation Data'!$B$10:$B$59,$C450,'Payer Participation Data'!$C$10:$C$59,$D450)),"-",SUMIFS(INDEX('Payer Participation Data'!$F$10:$BM$59,0,MATCH(CONCATENATE($J450,L$6),'Payer Participation Data'!$F$8:$BM$8,0)),'Payer Participation Data'!$B$10:$B$59,$C450,'Payer Participation Data'!$C$10:$C$59,$D450))</f>
        <v>0</v>
      </c>
      <c r="M450" s="223">
        <f>IF(ISNA(SUMIFS(INDEX('Payer Participation Data'!$F$10:$BM$59,0,MATCH(CONCATENATE($J450,M$6),'Payer Participation Data'!$F$8:$BM$8,0)),'Payer Participation Data'!$B$10:$B$59,$C450,'Payer Participation Data'!$C$10:$C$59,$D450)),"-",SUMIFS(INDEX('Payer Participation Data'!$F$10:$BM$59,0,MATCH(CONCATENATE($J450,M$6),'Payer Participation Data'!$F$8:$BM$8,0)),'Payer Participation Data'!$B$10:$B$59,$C450,'Payer Participation Data'!$C$10:$C$59,$D450))</f>
        <v>0</v>
      </c>
      <c r="N450" s="105"/>
    </row>
    <row r="451" spans="2:14" outlineLevel="1" x14ac:dyDescent="0.35">
      <c r="B451" s="124" t="s">
        <v>80</v>
      </c>
      <c r="C451" s="157" t="str">
        <f>IF(ISBLANK('Payer Participation Data'!$B$32),"-",'Payer Participation Data'!$B$32)</f>
        <v>-</v>
      </c>
      <c r="D451" s="157" t="str">
        <f>IF(ISBLANK('Payer Participation Data'!$C$32),"-",'Payer Participation Data'!$C$32)</f>
        <v>-</v>
      </c>
      <c r="E451" s="157" t="str">
        <f>IF(ISBLANK('Payer Participation Data'!$D$32),"-",'Payer Participation Data'!$D$32)</f>
        <v>-</v>
      </c>
      <c r="F451" s="157" t="str">
        <f>IF(ISBLANK('Payer Participation Data'!$E$32),"-",'Payer Participation Data'!$E$32)</f>
        <v>-</v>
      </c>
      <c r="G451" s="102">
        <v>1</v>
      </c>
      <c r="H451" s="102">
        <v>1</v>
      </c>
      <c r="I451" s="102">
        <v>5</v>
      </c>
      <c r="J451" s="102" t="str">
        <f t="shared" si="25"/>
        <v>151</v>
      </c>
      <c r="K451" s="102" t="s">
        <v>30</v>
      </c>
      <c r="L451" s="224">
        <f>IF(ISNA(SUMIFS(INDEX('Payer Participation Data'!$F$10:$BM$59,0,MATCH(CONCATENATE($J451,L$6),'Payer Participation Data'!$F$8:$BM$8,0)),'Payer Participation Data'!$B$10:$B$59,$C451,'Payer Participation Data'!$C$10:$C$59,$D451)),"-",SUMIFS(INDEX('Payer Participation Data'!$F$10:$BM$59,0,MATCH(CONCATENATE($J451,L$6),'Payer Participation Data'!$F$8:$BM$8,0)),'Payer Participation Data'!$B$10:$B$59,$C451,'Payer Participation Data'!$C$10:$C$59,$D451))</f>
        <v>0</v>
      </c>
      <c r="M451" s="225">
        <f>IF(ISNA(SUMIFS(INDEX('Payer Participation Data'!$F$10:$BM$59,0,MATCH(CONCATENATE($J451,M$6),'Payer Participation Data'!$F$8:$BM$8,0)),'Payer Participation Data'!$B$10:$B$59,$C451,'Payer Participation Data'!$C$10:$C$59,$D451)),"-",SUMIFS(INDEX('Payer Participation Data'!$F$10:$BM$59,0,MATCH(CONCATENATE($J451,M$6),'Payer Participation Data'!$F$8:$BM$8,0)),'Payer Participation Data'!$B$10:$B$59,$C451,'Payer Participation Data'!$C$10:$C$59,$D451))</f>
        <v>0</v>
      </c>
      <c r="N451" s="103"/>
    </row>
    <row r="452" spans="2:14" outlineLevel="1" x14ac:dyDescent="0.35">
      <c r="B452" s="126" t="s">
        <v>80</v>
      </c>
      <c r="C452" s="169" t="str">
        <f>IF(ISBLANK('Payer Participation Data'!$B$32),"-",'Payer Participation Data'!$B$32)</f>
        <v>-</v>
      </c>
      <c r="D452" s="169" t="str">
        <f>IF(ISBLANK('Payer Participation Data'!$C$32),"-",'Payer Participation Data'!$C$32)</f>
        <v>-</v>
      </c>
      <c r="E452" s="169" t="str">
        <f>IF(ISBLANK('Payer Participation Data'!$D$32),"-",'Payer Participation Data'!$D$32)</f>
        <v>-</v>
      </c>
      <c r="F452" s="169" t="str">
        <f>IF(ISBLANK('Payer Participation Data'!$E$32),"-",'Payer Participation Data'!$E$32)</f>
        <v>-</v>
      </c>
      <c r="G452" s="104">
        <v>2</v>
      </c>
      <c r="H452" s="104">
        <v>1</v>
      </c>
      <c r="I452" s="104">
        <v>5</v>
      </c>
      <c r="J452" s="104" t="str">
        <f t="shared" si="25"/>
        <v>152</v>
      </c>
      <c r="K452" s="104" t="s">
        <v>30</v>
      </c>
      <c r="L452" s="222">
        <f>IF(ISNA(SUMIFS(INDEX('Payer Participation Data'!$F$10:$BM$59,0,MATCH(CONCATENATE($J452,L$6),'Payer Participation Data'!$F$8:$BM$8,0)),'Payer Participation Data'!$B$10:$B$59,$C452,'Payer Participation Data'!$C$10:$C$59,$D452)),"-",SUMIFS(INDEX('Payer Participation Data'!$F$10:$BM$59,0,MATCH(CONCATENATE($J452,L$6),'Payer Participation Data'!$F$8:$BM$8,0)),'Payer Participation Data'!$B$10:$B$59,$C452,'Payer Participation Data'!$C$10:$C$59,$D452))</f>
        <v>0</v>
      </c>
      <c r="M452" s="223">
        <f>IF(ISNA(SUMIFS(INDEX('Payer Participation Data'!$F$10:$BM$59,0,MATCH(CONCATENATE($J452,M$6),'Payer Participation Data'!$F$8:$BM$8,0)),'Payer Participation Data'!$B$10:$B$59,$C452,'Payer Participation Data'!$C$10:$C$59,$D452)),"-",SUMIFS(INDEX('Payer Participation Data'!$F$10:$BM$59,0,MATCH(CONCATENATE($J452,M$6),'Payer Participation Data'!$F$8:$BM$8,0)),'Payer Participation Data'!$B$10:$B$59,$C452,'Payer Participation Data'!$C$10:$C$59,$D452))</f>
        <v>0</v>
      </c>
      <c r="N452" s="105"/>
    </row>
    <row r="453" spans="2:14" outlineLevel="1" x14ac:dyDescent="0.35">
      <c r="B453" s="124" t="s">
        <v>80</v>
      </c>
      <c r="C453" s="157" t="str">
        <f>IF(ISBLANK('Payer Participation Data'!$B$32),"-",'Payer Participation Data'!$B$32)</f>
        <v>-</v>
      </c>
      <c r="D453" s="157" t="str">
        <f>IF(ISBLANK('Payer Participation Data'!$C$32),"-",'Payer Participation Data'!$C$32)</f>
        <v>-</v>
      </c>
      <c r="E453" s="157" t="str">
        <f>IF(ISBLANK('Payer Participation Data'!$D$32),"-",'Payer Participation Data'!$D$32)</f>
        <v>-</v>
      </c>
      <c r="F453" s="157" t="str">
        <f>IF(ISBLANK('Payer Participation Data'!$E$32),"-",'Payer Participation Data'!$E$32)</f>
        <v>-</v>
      </c>
      <c r="G453" s="102">
        <v>3</v>
      </c>
      <c r="H453" s="102">
        <v>1</v>
      </c>
      <c r="I453" s="102">
        <v>5</v>
      </c>
      <c r="J453" s="102" t="str">
        <f t="shared" si="25"/>
        <v>153</v>
      </c>
      <c r="K453" s="102" t="s">
        <v>30</v>
      </c>
      <c r="L453" s="224">
        <f>IF(ISNA(SUMIFS(INDEX('Payer Participation Data'!$F$10:$BM$59,0,MATCH(CONCATENATE($J453,L$6),'Payer Participation Data'!$F$8:$BM$8,0)),'Payer Participation Data'!$B$10:$B$59,$C453,'Payer Participation Data'!$C$10:$C$59,$D453)),"-",SUMIFS(INDEX('Payer Participation Data'!$F$10:$BM$59,0,MATCH(CONCATENATE($J453,L$6),'Payer Participation Data'!$F$8:$BM$8,0)),'Payer Participation Data'!$B$10:$B$59,$C453,'Payer Participation Data'!$C$10:$C$59,$D453))</f>
        <v>0</v>
      </c>
      <c r="M453" s="225">
        <f>IF(ISNA(SUMIFS(INDEX('Payer Participation Data'!$F$10:$BM$59,0,MATCH(CONCATENATE($J453,M$6),'Payer Participation Data'!$F$8:$BM$8,0)),'Payer Participation Data'!$B$10:$B$59,$C453,'Payer Participation Data'!$C$10:$C$59,$D453)),"-",SUMIFS(INDEX('Payer Participation Data'!$F$10:$BM$59,0,MATCH(CONCATENATE($J453,M$6),'Payer Participation Data'!$F$8:$BM$8,0)),'Payer Participation Data'!$B$10:$B$59,$C453,'Payer Participation Data'!$C$10:$C$59,$D453))</f>
        <v>0</v>
      </c>
      <c r="N453" s="103"/>
    </row>
    <row r="454" spans="2:14" outlineLevel="1" x14ac:dyDescent="0.35">
      <c r="B454" s="126" t="s">
        <v>80</v>
      </c>
      <c r="C454" s="169" t="str">
        <f>IF(ISBLANK('Payer Participation Data'!$B$32),"-",'Payer Participation Data'!$B$32)</f>
        <v>-</v>
      </c>
      <c r="D454" s="169" t="str">
        <f>IF(ISBLANK('Payer Participation Data'!$C$32),"-",'Payer Participation Data'!$C$32)</f>
        <v>-</v>
      </c>
      <c r="E454" s="169" t="str">
        <f>IF(ISBLANK('Payer Participation Data'!$D$32),"-",'Payer Participation Data'!$D$32)</f>
        <v>-</v>
      </c>
      <c r="F454" s="169" t="str">
        <f>IF(ISBLANK('Payer Participation Data'!$E$32),"-",'Payer Participation Data'!$E$32)</f>
        <v>-</v>
      </c>
      <c r="G454" s="104">
        <v>4</v>
      </c>
      <c r="H454" s="104">
        <v>1</v>
      </c>
      <c r="I454" s="104">
        <v>5</v>
      </c>
      <c r="J454" s="104" t="str">
        <f t="shared" si="25"/>
        <v>154</v>
      </c>
      <c r="K454" s="104" t="s">
        <v>30</v>
      </c>
      <c r="L454" s="222">
        <f>IF(ISNA(SUMIFS(INDEX('Payer Participation Data'!$F$10:$BM$59,0,MATCH(CONCATENATE($J454,L$6),'Payer Participation Data'!$F$8:$BM$8,0)),'Payer Participation Data'!$B$10:$B$59,$C454,'Payer Participation Data'!$C$10:$C$59,$D454)),"-",SUMIFS(INDEX('Payer Participation Data'!$F$10:$BM$59,0,MATCH(CONCATENATE($J454,L$6),'Payer Participation Data'!$F$8:$BM$8,0)),'Payer Participation Data'!$B$10:$B$59,$C454,'Payer Participation Data'!$C$10:$C$59,$D454))</f>
        <v>0</v>
      </c>
      <c r="M454" s="223">
        <f>IF(ISNA(SUMIFS(INDEX('Payer Participation Data'!$F$10:$BM$59,0,MATCH(CONCATENATE($J454,M$6),'Payer Participation Data'!$F$8:$BM$8,0)),'Payer Participation Data'!$B$10:$B$59,$C454,'Payer Participation Data'!$C$10:$C$59,$D454)),"-",SUMIFS(INDEX('Payer Participation Data'!$F$10:$BM$59,0,MATCH(CONCATENATE($J454,M$6),'Payer Participation Data'!$F$8:$BM$8,0)),'Payer Participation Data'!$B$10:$B$59,$C454,'Payer Participation Data'!$C$10:$C$59,$D454))</f>
        <v>0</v>
      </c>
      <c r="N454" s="105"/>
    </row>
    <row r="455" spans="2:14" outlineLevel="1" x14ac:dyDescent="0.35">
      <c r="B455" s="124" t="s">
        <v>80</v>
      </c>
      <c r="C455" s="157" t="str">
        <f>IF(ISBLANK('Payer Participation Data'!$B$32),"-",'Payer Participation Data'!$B$32)</f>
        <v>-</v>
      </c>
      <c r="D455" s="157" t="str">
        <f>IF(ISBLANK('Payer Participation Data'!$C$32),"-",'Payer Participation Data'!$C$32)</f>
        <v>-</v>
      </c>
      <c r="E455" s="157" t="str">
        <f>IF(ISBLANK('Payer Participation Data'!$D$32),"-",'Payer Participation Data'!$D$32)</f>
        <v>-</v>
      </c>
      <c r="F455" s="157" t="str">
        <f>IF(ISBLANK('Payer Participation Data'!$E$32),"-",'Payer Participation Data'!$E$32)</f>
        <v>-</v>
      </c>
      <c r="G455" s="102">
        <v>1</v>
      </c>
      <c r="H455" s="102">
        <v>2</v>
      </c>
      <c r="I455" s="102">
        <v>5</v>
      </c>
      <c r="J455" s="102" t="str">
        <f t="shared" si="25"/>
        <v>251</v>
      </c>
      <c r="K455" s="102" t="s">
        <v>30</v>
      </c>
      <c r="L455" s="224">
        <f>IF(ISNA(SUMIFS(INDEX('Payer Participation Data'!$F$10:$BM$59,0,MATCH(CONCATENATE($J455,L$6),'Payer Participation Data'!$F$8:$BM$8,0)),'Payer Participation Data'!$B$10:$B$59,$C455,'Payer Participation Data'!$C$10:$C$59,$D455)),"-",SUMIFS(INDEX('Payer Participation Data'!$F$10:$BM$59,0,MATCH(CONCATENATE($J455,L$6),'Payer Participation Data'!$F$8:$BM$8,0)),'Payer Participation Data'!$B$10:$B$59,$C455,'Payer Participation Data'!$C$10:$C$59,$D455))</f>
        <v>0</v>
      </c>
      <c r="M455" s="225">
        <f>IF(ISNA(SUMIFS(INDEX('Payer Participation Data'!$F$10:$BM$59,0,MATCH(CONCATENATE($J455,M$6),'Payer Participation Data'!$F$8:$BM$8,0)),'Payer Participation Data'!$B$10:$B$59,$C455,'Payer Participation Data'!$C$10:$C$59,$D455)),"-",SUMIFS(INDEX('Payer Participation Data'!$F$10:$BM$59,0,MATCH(CONCATENATE($J455,M$6),'Payer Participation Data'!$F$8:$BM$8,0)),'Payer Participation Data'!$B$10:$B$59,$C455,'Payer Participation Data'!$C$10:$C$59,$D455))</f>
        <v>0</v>
      </c>
      <c r="N455" s="103"/>
    </row>
    <row r="456" spans="2:14" outlineLevel="1" x14ac:dyDescent="0.35">
      <c r="B456" s="126" t="s">
        <v>80</v>
      </c>
      <c r="C456" s="169" t="str">
        <f>IF(ISBLANK('Payer Participation Data'!$B$32),"-",'Payer Participation Data'!$B$32)</f>
        <v>-</v>
      </c>
      <c r="D456" s="169" t="str">
        <f>IF(ISBLANK('Payer Participation Data'!$C$32),"-",'Payer Participation Data'!$C$32)</f>
        <v>-</v>
      </c>
      <c r="E456" s="169" t="str">
        <f>IF(ISBLANK('Payer Participation Data'!$D$32),"-",'Payer Participation Data'!$D$32)</f>
        <v>-</v>
      </c>
      <c r="F456" s="169" t="str">
        <f>IF(ISBLANK('Payer Participation Data'!$E$32),"-",'Payer Participation Data'!$E$32)</f>
        <v>-</v>
      </c>
      <c r="G456" s="104">
        <v>2</v>
      </c>
      <c r="H456" s="104">
        <v>2</v>
      </c>
      <c r="I456" s="104">
        <v>5</v>
      </c>
      <c r="J456" s="104" t="str">
        <f t="shared" si="25"/>
        <v>252</v>
      </c>
      <c r="K456" s="104" t="s">
        <v>30</v>
      </c>
      <c r="L456" s="222">
        <f>IF(ISNA(SUMIFS(INDEX('Payer Participation Data'!$F$10:$BM$59,0,MATCH(CONCATENATE($J456,L$6),'Payer Participation Data'!$F$8:$BM$8,0)),'Payer Participation Data'!$B$10:$B$59,$C456,'Payer Participation Data'!$C$10:$C$59,$D456)),"-",SUMIFS(INDEX('Payer Participation Data'!$F$10:$BM$59,0,MATCH(CONCATENATE($J456,L$6),'Payer Participation Data'!$F$8:$BM$8,0)),'Payer Participation Data'!$B$10:$B$59,$C456,'Payer Participation Data'!$C$10:$C$59,$D456))</f>
        <v>0</v>
      </c>
      <c r="M456" s="223">
        <f>IF(ISNA(SUMIFS(INDEX('Payer Participation Data'!$F$10:$BM$59,0,MATCH(CONCATENATE($J456,M$6),'Payer Participation Data'!$F$8:$BM$8,0)),'Payer Participation Data'!$B$10:$B$59,$C456,'Payer Participation Data'!$C$10:$C$59,$D456)),"-",SUMIFS(INDEX('Payer Participation Data'!$F$10:$BM$59,0,MATCH(CONCATENATE($J456,M$6),'Payer Participation Data'!$F$8:$BM$8,0)),'Payer Participation Data'!$B$10:$B$59,$C456,'Payer Participation Data'!$C$10:$C$59,$D456))</f>
        <v>0</v>
      </c>
      <c r="N456" s="105"/>
    </row>
    <row r="457" spans="2:14" outlineLevel="1" x14ac:dyDescent="0.35">
      <c r="B457" s="124" t="s">
        <v>80</v>
      </c>
      <c r="C457" s="157" t="str">
        <f>IF(ISBLANK('Payer Participation Data'!$B$32),"-",'Payer Participation Data'!$B$32)</f>
        <v>-</v>
      </c>
      <c r="D457" s="157" t="str">
        <f>IF(ISBLANK('Payer Participation Data'!$C$32),"-",'Payer Participation Data'!$C$32)</f>
        <v>-</v>
      </c>
      <c r="E457" s="157" t="str">
        <f>IF(ISBLANK('Payer Participation Data'!$D$32),"-",'Payer Participation Data'!$D$32)</f>
        <v>-</v>
      </c>
      <c r="F457" s="157" t="str">
        <f>IF(ISBLANK('Payer Participation Data'!$E$32),"-",'Payer Participation Data'!$E$32)</f>
        <v>-</v>
      </c>
      <c r="G457" s="102">
        <v>3</v>
      </c>
      <c r="H457" s="102">
        <v>2</v>
      </c>
      <c r="I457" s="102">
        <v>5</v>
      </c>
      <c r="J457" s="102" t="str">
        <f t="shared" si="25"/>
        <v>253</v>
      </c>
      <c r="K457" s="102" t="s">
        <v>30</v>
      </c>
      <c r="L457" s="224">
        <f>IF(ISNA(SUMIFS(INDEX('Payer Participation Data'!$F$10:$BM$59,0,MATCH(CONCATENATE($J457,L$6),'Payer Participation Data'!$F$8:$BM$8,0)),'Payer Participation Data'!$B$10:$B$59,$C457,'Payer Participation Data'!$C$10:$C$59,$D457)),"-",SUMIFS(INDEX('Payer Participation Data'!$F$10:$BM$59,0,MATCH(CONCATENATE($J457,L$6),'Payer Participation Data'!$F$8:$BM$8,0)),'Payer Participation Data'!$B$10:$B$59,$C457,'Payer Participation Data'!$C$10:$C$59,$D457))</f>
        <v>0</v>
      </c>
      <c r="M457" s="225">
        <f>IF(ISNA(SUMIFS(INDEX('Payer Participation Data'!$F$10:$BM$59,0,MATCH(CONCATENATE($J457,M$6),'Payer Participation Data'!$F$8:$BM$8,0)),'Payer Participation Data'!$B$10:$B$59,$C457,'Payer Participation Data'!$C$10:$C$59,$D457)),"-",SUMIFS(INDEX('Payer Participation Data'!$F$10:$BM$59,0,MATCH(CONCATENATE($J457,M$6),'Payer Participation Data'!$F$8:$BM$8,0)),'Payer Participation Data'!$B$10:$B$59,$C457,'Payer Participation Data'!$C$10:$C$59,$D457))</f>
        <v>0</v>
      </c>
      <c r="N457" s="103"/>
    </row>
    <row r="458" spans="2:14" outlineLevel="1" x14ac:dyDescent="0.35">
      <c r="B458" s="126" t="s">
        <v>80</v>
      </c>
      <c r="C458" s="169" t="str">
        <f>IF(ISBLANK('Payer Participation Data'!$B$32),"-",'Payer Participation Data'!$B$32)</f>
        <v>-</v>
      </c>
      <c r="D458" s="169" t="str">
        <f>IF(ISBLANK('Payer Participation Data'!$C$32),"-",'Payer Participation Data'!$C$32)</f>
        <v>-</v>
      </c>
      <c r="E458" s="169" t="str">
        <f>IF(ISBLANK('Payer Participation Data'!$D$32),"-",'Payer Participation Data'!$D$32)</f>
        <v>-</v>
      </c>
      <c r="F458" s="169" t="str">
        <f>IF(ISBLANK('Payer Participation Data'!$E$32),"-",'Payer Participation Data'!$E$32)</f>
        <v>-</v>
      </c>
      <c r="G458" s="104">
        <v>4</v>
      </c>
      <c r="H458" s="104">
        <v>2</v>
      </c>
      <c r="I458" s="104">
        <v>5</v>
      </c>
      <c r="J458" s="104" t="str">
        <f t="shared" si="25"/>
        <v>254</v>
      </c>
      <c r="K458" s="104" t="s">
        <v>30</v>
      </c>
      <c r="L458" s="222">
        <f>IF(ISNA(SUMIFS(INDEX('Payer Participation Data'!$F$10:$BM$59,0,MATCH(CONCATENATE($J458,L$6),'Payer Participation Data'!$F$8:$BM$8,0)),'Payer Participation Data'!$B$10:$B$59,$C458,'Payer Participation Data'!$C$10:$C$59,$D458)),"-",SUMIFS(INDEX('Payer Participation Data'!$F$10:$BM$59,0,MATCH(CONCATENATE($J458,L$6),'Payer Participation Data'!$F$8:$BM$8,0)),'Payer Participation Data'!$B$10:$B$59,$C458,'Payer Participation Data'!$C$10:$C$59,$D458))</f>
        <v>0</v>
      </c>
      <c r="M458" s="223">
        <f>IF(ISNA(SUMIFS(INDEX('Payer Participation Data'!$F$10:$BM$59,0,MATCH(CONCATENATE($J458,M$6),'Payer Participation Data'!$F$8:$BM$8,0)),'Payer Participation Data'!$B$10:$B$59,$C458,'Payer Participation Data'!$C$10:$C$59,$D458)),"-",SUMIFS(INDEX('Payer Participation Data'!$F$10:$BM$59,0,MATCH(CONCATENATE($J458,M$6),'Payer Participation Data'!$F$8:$BM$8,0)),'Payer Participation Data'!$B$10:$B$59,$C458,'Payer Participation Data'!$C$10:$C$59,$D458))</f>
        <v>0</v>
      </c>
      <c r="N458" s="105"/>
    </row>
    <row r="459" spans="2:14" outlineLevel="1" x14ac:dyDescent="0.35">
      <c r="B459" s="124" t="s">
        <v>80</v>
      </c>
      <c r="C459" s="157" t="str">
        <f>IF(ISBLANK('Payer Participation Data'!$B$32),"-",'Payer Participation Data'!$B$32)</f>
        <v>-</v>
      </c>
      <c r="D459" s="157" t="str">
        <f>IF(ISBLANK('Payer Participation Data'!$C$32),"-",'Payer Participation Data'!$C$32)</f>
        <v>-</v>
      </c>
      <c r="E459" s="157" t="str">
        <f>IF(ISBLANK('Payer Participation Data'!$D$32),"-",'Payer Participation Data'!$D$32)</f>
        <v>-</v>
      </c>
      <c r="F459" s="157" t="str">
        <f>IF(ISBLANK('Payer Participation Data'!$E$32),"-",'Payer Participation Data'!$E$32)</f>
        <v>-</v>
      </c>
      <c r="G459" s="102">
        <v>1</v>
      </c>
      <c r="H459" s="102">
        <v>3</v>
      </c>
      <c r="I459" s="102">
        <v>5</v>
      </c>
      <c r="J459" s="102" t="str">
        <f t="shared" si="25"/>
        <v>351</v>
      </c>
      <c r="K459" s="102" t="s">
        <v>30</v>
      </c>
      <c r="L459" s="224">
        <f>IF(ISNA(SUMIFS(INDEX('Payer Participation Data'!$F$10:$BM$59,0,MATCH(CONCATENATE($J459,L$6),'Payer Participation Data'!$F$8:$BM$8,0)),'Payer Participation Data'!$B$10:$B$59,$C459,'Payer Participation Data'!$C$10:$C$59,$D459)),"-",SUMIFS(INDEX('Payer Participation Data'!$F$10:$BM$59,0,MATCH(CONCATENATE($J459,L$6),'Payer Participation Data'!$F$8:$BM$8,0)),'Payer Participation Data'!$B$10:$B$59,$C459,'Payer Participation Data'!$C$10:$C$59,$D459))</f>
        <v>0</v>
      </c>
      <c r="M459" s="225">
        <f>IF(ISNA(SUMIFS(INDEX('Payer Participation Data'!$F$10:$BM$59,0,MATCH(CONCATENATE($J459,M$6),'Payer Participation Data'!$F$8:$BM$8,0)),'Payer Participation Data'!$B$10:$B$59,$C459,'Payer Participation Data'!$C$10:$C$59,$D459)),"-",SUMIFS(INDEX('Payer Participation Data'!$F$10:$BM$59,0,MATCH(CONCATENATE($J459,M$6),'Payer Participation Data'!$F$8:$BM$8,0)),'Payer Participation Data'!$B$10:$B$59,$C459,'Payer Participation Data'!$C$10:$C$59,$D459))</f>
        <v>0</v>
      </c>
      <c r="N459" s="103"/>
    </row>
    <row r="460" spans="2:14" outlineLevel="1" x14ac:dyDescent="0.35">
      <c r="B460" s="126" t="s">
        <v>80</v>
      </c>
      <c r="C460" s="169" t="str">
        <f>IF(ISBLANK('Payer Participation Data'!$B$32),"-",'Payer Participation Data'!$B$32)</f>
        <v>-</v>
      </c>
      <c r="D460" s="169" t="str">
        <f>IF(ISBLANK('Payer Participation Data'!$C$32),"-",'Payer Participation Data'!$C$32)</f>
        <v>-</v>
      </c>
      <c r="E460" s="169" t="str">
        <f>IF(ISBLANK('Payer Participation Data'!$D$32),"-",'Payer Participation Data'!$D$32)</f>
        <v>-</v>
      </c>
      <c r="F460" s="169" t="str">
        <f>IF(ISBLANK('Payer Participation Data'!$E$32),"-",'Payer Participation Data'!$E$32)</f>
        <v>-</v>
      </c>
      <c r="G460" s="104">
        <v>2</v>
      </c>
      <c r="H460" s="104">
        <v>3</v>
      </c>
      <c r="I460" s="104">
        <v>5</v>
      </c>
      <c r="J460" s="104" t="str">
        <f t="shared" si="25"/>
        <v>352</v>
      </c>
      <c r="K460" s="104" t="s">
        <v>30</v>
      </c>
      <c r="L460" s="222">
        <f>IF(ISNA(SUMIFS(INDEX('Payer Participation Data'!$F$10:$BM$59,0,MATCH(CONCATENATE($J460,L$6),'Payer Participation Data'!$F$8:$BM$8,0)),'Payer Participation Data'!$B$10:$B$59,$C460,'Payer Participation Data'!$C$10:$C$59,$D460)),"-",SUMIFS(INDEX('Payer Participation Data'!$F$10:$BM$59,0,MATCH(CONCATENATE($J460,L$6),'Payer Participation Data'!$F$8:$BM$8,0)),'Payer Participation Data'!$B$10:$B$59,$C460,'Payer Participation Data'!$C$10:$C$59,$D460))</f>
        <v>0</v>
      </c>
      <c r="M460" s="223">
        <f>IF(ISNA(SUMIFS(INDEX('Payer Participation Data'!$F$10:$BM$59,0,MATCH(CONCATENATE($J460,M$6),'Payer Participation Data'!$F$8:$BM$8,0)),'Payer Participation Data'!$B$10:$B$59,$C460,'Payer Participation Data'!$C$10:$C$59,$D460)),"-",SUMIFS(INDEX('Payer Participation Data'!$F$10:$BM$59,0,MATCH(CONCATENATE($J460,M$6),'Payer Participation Data'!$F$8:$BM$8,0)),'Payer Participation Data'!$B$10:$B$59,$C460,'Payer Participation Data'!$C$10:$C$59,$D460))</f>
        <v>0</v>
      </c>
      <c r="N460" s="105"/>
    </row>
    <row r="461" spans="2:14" outlineLevel="1" x14ac:dyDescent="0.35">
      <c r="B461" s="124" t="s">
        <v>80</v>
      </c>
      <c r="C461" s="157" t="str">
        <f>IF(ISBLANK('Payer Participation Data'!$B$32),"-",'Payer Participation Data'!$B$32)</f>
        <v>-</v>
      </c>
      <c r="D461" s="157" t="str">
        <f>IF(ISBLANK('Payer Participation Data'!$C$32),"-",'Payer Participation Data'!$C$32)</f>
        <v>-</v>
      </c>
      <c r="E461" s="157" t="str">
        <f>IF(ISBLANK('Payer Participation Data'!$D$32),"-",'Payer Participation Data'!$D$32)</f>
        <v>-</v>
      </c>
      <c r="F461" s="157" t="str">
        <f>IF(ISBLANK('Payer Participation Data'!$E$32),"-",'Payer Participation Data'!$E$32)</f>
        <v>-</v>
      </c>
      <c r="G461" s="102">
        <v>3</v>
      </c>
      <c r="H461" s="102">
        <v>3</v>
      </c>
      <c r="I461" s="102">
        <v>5</v>
      </c>
      <c r="J461" s="102" t="str">
        <f t="shared" si="25"/>
        <v>353</v>
      </c>
      <c r="K461" s="102" t="s">
        <v>30</v>
      </c>
      <c r="L461" s="224">
        <f>IF(ISNA(SUMIFS(INDEX('Payer Participation Data'!$F$10:$BM$59,0,MATCH(CONCATENATE($J461,L$6),'Payer Participation Data'!$F$8:$BM$8,0)),'Payer Participation Data'!$B$10:$B$59,$C461,'Payer Participation Data'!$C$10:$C$59,$D461)),"-",SUMIFS(INDEX('Payer Participation Data'!$F$10:$BM$59,0,MATCH(CONCATENATE($J461,L$6),'Payer Participation Data'!$F$8:$BM$8,0)),'Payer Participation Data'!$B$10:$B$59,$C461,'Payer Participation Data'!$C$10:$C$59,$D461))</f>
        <v>0</v>
      </c>
      <c r="M461" s="225">
        <f>IF(ISNA(SUMIFS(INDEX('Payer Participation Data'!$F$10:$BM$59,0,MATCH(CONCATENATE($J461,M$6),'Payer Participation Data'!$F$8:$BM$8,0)),'Payer Participation Data'!$B$10:$B$59,$C461,'Payer Participation Data'!$C$10:$C$59,$D461)),"-",SUMIFS(INDEX('Payer Participation Data'!$F$10:$BM$59,0,MATCH(CONCATENATE($J461,M$6),'Payer Participation Data'!$F$8:$BM$8,0)),'Payer Participation Data'!$B$10:$B$59,$C461,'Payer Participation Data'!$C$10:$C$59,$D461))</f>
        <v>0</v>
      </c>
      <c r="N461" s="103"/>
    </row>
    <row r="462" spans="2:14" outlineLevel="1" x14ac:dyDescent="0.35">
      <c r="B462" s="126" t="s">
        <v>80</v>
      </c>
      <c r="C462" s="169" t="str">
        <f>IF(ISBLANK('Payer Participation Data'!$B$32),"-",'Payer Participation Data'!$B$32)</f>
        <v>-</v>
      </c>
      <c r="D462" s="169" t="str">
        <f>IF(ISBLANK('Payer Participation Data'!$C$32),"-",'Payer Participation Data'!$C$32)</f>
        <v>-</v>
      </c>
      <c r="E462" s="169" t="str">
        <f>IF(ISBLANK('Payer Participation Data'!$D$32),"-",'Payer Participation Data'!$D$32)</f>
        <v>-</v>
      </c>
      <c r="F462" s="169" t="str">
        <f>IF(ISBLANK('Payer Participation Data'!$E$32),"-",'Payer Participation Data'!$E$32)</f>
        <v>-</v>
      </c>
      <c r="G462" s="104">
        <v>4</v>
      </c>
      <c r="H462" s="104">
        <v>3</v>
      </c>
      <c r="I462" s="104">
        <v>5</v>
      </c>
      <c r="J462" s="104" t="str">
        <f t="shared" si="25"/>
        <v>354</v>
      </c>
      <c r="K462" s="104" t="s">
        <v>30</v>
      </c>
      <c r="L462" s="222">
        <f>IF(ISNA(SUMIFS(INDEX('Payer Participation Data'!$F$10:$BM$59,0,MATCH(CONCATENATE($J462,L$6),'Payer Participation Data'!$F$8:$BM$8,0)),'Payer Participation Data'!$B$10:$B$59,$C462,'Payer Participation Data'!$C$10:$C$59,$D462)),"-",SUMIFS(INDEX('Payer Participation Data'!$F$10:$BM$59,0,MATCH(CONCATENATE($J462,L$6),'Payer Participation Data'!$F$8:$BM$8,0)),'Payer Participation Data'!$B$10:$B$59,$C462,'Payer Participation Data'!$C$10:$C$59,$D462))</f>
        <v>0</v>
      </c>
      <c r="M462" s="223">
        <f>IF(ISNA(SUMIFS(INDEX('Payer Participation Data'!$F$10:$BM$59,0,MATCH(CONCATENATE($J462,M$6),'Payer Participation Data'!$F$8:$BM$8,0)),'Payer Participation Data'!$B$10:$B$59,$C462,'Payer Participation Data'!$C$10:$C$59,$D462)),"-",SUMIFS(INDEX('Payer Participation Data'!$F$10:$BM$59,0,MATCH(CONCATENATE($J462,M$6),'Payer Participation Data'!$F$8:$BM$8,0)),'Payer Participation Data'!$B$10:$B$59,$C462,'Payer Participation Data'!$C$10:$C$59,$D462))</f>
        <v>0</v>
      </c>
      <c r="N462" s="105"/>
    </row>
    <row r="463" spans="2:14" outlineLevel="1" x14ac:dyDescent="0.35">
      <c r="B463" s="124" t="s">
        <v>80</v>
      </c>
      <c r="C463" s="157" t="str">
        <f>IF(ISBLANK('Payer Participation Data'!$B$32),"-",'Payer Participation Data'!$B$32)</f>
        <v>-</v>
      </c>
      <c r="D463" s="157" t="str">
        <f>IF(ISBLANK('Payer Participation Data'!$C$32),"-",'Payer Participation Data'!$C$32)</f>
        <v>-</v>
      </c>
      <c r="E463" s="157" t="str">
        <f>IF(ISBLANK('Payer Participation Data'!$D$32),"-",'Payer Participation Data'!$D$32)</f>
        <v>-</v>
      </c>
      <c r="F463" s="157" t="str">
        <f>IF(ISBLANK('Payer Participation Data'!$E$32),"-",'Payer Participation Data'!$E$32)</f>
        <v>-</v>
      </c>
      <c r="G463" s="102">
        <v>1</v>
      </c>
      <c r="H463" s="102">
        <v>4</v>
      </c>
      <c r="I463" s="102">
        <v>5</v>
      </c>
      <c r="J463" s="102" t="str">
        <f t="shared" ref="J463:J466" si="28">CONCATENATE(H463,I463,G463)</f>
        <v>451</v>
      </c>
      <c r="K463" s="102" t="s">
        <v>30</v>
      </c>
      <c r="L463" s="224">
        <f>IF(ISNA(SUMIFS(INDEX('Payer Participation Data'!$F$10:$BM$59,0,MATCH(CONCATENATE($J463,L$6),'Payer Participation Data'!$F$8:$BM$8,0)),'Payer Participation Data'!$B$10:$B$59,$C463,'Payer Participation Data'!$C$10:$C$59,$D463)),"-",SUMIFS(INDEX('Payer Participation Data'!$F$10:$BM$59,0,MATCH(CONCATENATE($J463,L$6),'Payer Participation Data'!$F$8:$BM$8,0)),'Payer Participation Data'!$B$10:$B$59,$C463,'Payer Participation Data'!$C$10:$C$59,$D463))</f>
        <v>0</v>
      </c>
      <c r="M463" s="225">
        <f>IF(ISNA(SUMIFS(INDEX('Payer Participation Data'!$F$10:$BM$59,0,MATCH(CONCATENATE($J463,M$6),'Payer Participation Data'!$F$8:$BM$8,0)),'Payer Participation Data'!$B$10:$B$59,$C463,'Payer Participation Data'!$C$10:$C$59,$D463)),"-",SUMIFS(INDEX('Payer Participation Data'!$F$10:$BM$59,0,MATCH(CONCATENATE($J463,M$6),'Payer Participation Data'!$F$8:$BM$8,0)),'Payer Participation Data'!$B$10:$B$59,$C463,'Payer Participation Data'!$C$10:$C$59,$D463))</f>
        <v>0</v>
      </c>
      <c r="N463" s="105"/>
    </row>
    <row r="464" spans="2:14" outlineLevel="1" x14ac:dyDescent="0.35">
      <c r="B464" s="126" t="s">
        <v>80</v>
      </c>
      <c r="C464" s="169" t="str">
        <f>IF(ISBLANK('Payer Participation Data'!$B$32),"-",'Payer Participation Data'!$B$32)</f>
        <v>-</v>
      </c>
      <c r="D464" s="169" t="str">
        <f>IF(ISBLANK('Payer Participation Data'!$C$32),"-",'Payer Participation Data'!$C$32)</f>
        <v>-</v>
      </c>
      <c r="E464" s="169" t="str">
        <f>IF(ISBLANK('Payer Participation Data'!$D$32),"-",'Payer Participation Data'!$D$32)</f>
        <v>-</v>
      </c>
      <c r="F464" s="169" t="str">
        <f>IF(ISBLANK('Payer Participation Data'!$E$32),"-",'Payer Participation Data'!$E$32)</f>
        <v>-</v>
      </c>
      <c r="G464" s="104">
        <v>2</v>
      </c>
      <c r="H464" s="104">
        <v>4</v>
      </c>
      <c r="I464" s="104">
        <v>5</v>
      </c>
      <c r="J464" s="104" t="str">
        <f t="shared" si="28"/>
        <v>452</v>
      </c>
      <c r="K464" s="104" t="s">
        <v>30</v>
      </c>
      <c r="L464" s="222">
        <f>IF(ISNA(SUMIFS(INDEX('Payer Participation Data'!$F$10:$BM$59,0,MATCH(CONCATENATE($J464,L$6),'Payer Participation Data'!$F$8:$BM$8,0)),'Payer Participation Data'!$B$10:$B$59,$C464,'Payer Participation Data'!$C$10:$C$59,$D464)),"-",SUMIFS(INDEX('Payer Participation Data'!$F$10:$BM$59,0,MATCH(CONCATENATE($J464,L$6),'Payer Participation Data'!$F$8:$BM$8,0)),'Payer Participation Data'!$B$10:$B$59,$C464,'Payer Participation Data'!$C$10:$C$59,$D464))</f>
        <v>0</v>
      </c>
      <c r="M464" s="223">
        <f>IF(ISNA(SUMIFS(INDEX('Payer Participation Data'!$F$10:$BM$59,0,MATCH(CONCATENATE($J464,M$6),'Payer Participation Data'!$F$8:$BM$8,0)),'Payer Participation Data'!$B$10:$B$59,$C464,'Payer Participation Data'!$C$10:$C$59,$D464)),"-",SUMIFS(INDEX('Payer Participation Data'!$F$10:$BM$59,0,MATCH(CONCATENATE($J464,M$6),'Payer Participation Data'!$F$8:$BM$8,0)),'Payer Participation Data'!$B$10:$B$59,$C464,'Payer Participation Data'!$C$10:$C$59,$D464))</f>
        <v>0</v>
      </c>
      <c r="N464" s="105"/>
    </row>
    <row r="465" spans="2:14" outlineLevel="1" x14ac:dyDescent="0.35">
      <c r="B465" s="124" t="s">
        <v>80</v>
      </c>
      <c r="C465" s="157" t="str">
        <f>IF(ISBLANK('Payer Participation Data'!$B$32),"-",'Payer Participation Data'!$B$32)</f>
        <v>-</v>
      </c>
      <c r="D465" s="157" t="str">
        <f>IF(ISBLANK('Payer Participation Data'!$C$32),"-",'Payer Participation Data'!$C$32)</f>
        <v>-</v>
      </c>
      <c r="E465" s="157" t="str">
        <f>IF(ISBLANK('Payer Participation Data'!$D$32),"-",'Payer Participation Data'!$D$32)</f>
        <v>-</v>
      </c>
      <c r="F465" s="157" t="str">
        <f>IF(ISBLANK('Payer Participation Data'!$E$32),"-",'Payer Participation Data'!$E$32)</f>
        <v>-</v>
      </c>
      <c r="G465" s="102">
        <v>3</v>
      </c>
      <c r="H465" s="102">
        <v>4</v>
      </c>
      <c r="I465" s="102">
        <v>5</v>
      </c>
      <c r="J465" s="102" t="str">
        <f t="shared" si="28"/>
        <v>453</v>
      </c>
      <c r="K465" s="102" t="s">
        <v>30</v>
      </c>
      <c r="L465" s="224">
        <f>IF(ISNA(SUMIFS(INDEX('Payer Participation Data'!$F$10:$BM$59,0,MATCH(CONCATENATE($J465,L$6),'Payer Participation Data'!$F$8:$BM$8,0)),'Payer Participation Data'!$B$10:$B$59,$C465,'Payer Participation Data'!$C$10:$C$59,$D465)),"-",SUMIFS(INDEX('Payer Participation Data'!$F$10:$BM$59,0,MATCH(CONCATENATE($J465,L$6),'Payer Participation Data'!$F$8:$BM$8,0)),'Payer Participation Data'!$B$10:$B$59,$C465,'Payer Participation Data'!$C$10:$C$59,$D465))</f>
        <v>0</v>
      </c>
      <c r="M465" s="225">
        <f>IF(ISNA(SUMIFS(INDEX('Payer Participation Data'!$F$10:$BM$59,0,MATCH(CONCATENATE($J465,M$6),'Payer Participation Data'!$F$8:$BM$8,0)),'Payer Participation Data'!$B$10:$B$59,$C465,'Payer Participation Data'!$C$10:$C$59,$D465)),"-",SUMIFS(INDEX('Payer Participation Data'!$F$10:$BM$59,0,MATCH(CONCATENATE($J465,M$6),'Payer Participation Data'!$F$8:$BM$8,0)),'Payer Participation Data'!$B$10:$B$59,$C465,'Payer Participation Data'!$C$10:$C$59,$D465))</f>
        <v>0</v>
      </c>
      <c r="N465" s="105"/>
    </row>
    <row r="466" spans="2:14" outlineLevel="1" x14ac:dyDescent="0.35">
      <c r="B466" s="126" t="s">
        <v>80</v>
      </c>
      <c r="C466" s="169" t="str">
        <f>IF(ISBLANK('Payer Participation Data'!$B$32),"-",'Payer Participation Data'!$B$32)</f>
        <v>-</v>
      </c>
      <c r="D466" s="169" t="str">
        <f>IF(ISBLANK('Payer Participation Data'!$C$32),"-",'Payer Participation Data'!$C$32)</f>
        <v>-</v>
      </c>
      <c r="E466" s="169" t="str">
        <f>IF(ISBLANK('Payer Participation Data'!$D$32),"-",'Payer Participation Data'!$D$32)</f>
        <v>-</v>
      </c>
      <c r="F466" s="169" t="str">
        <f>IF(ISBLANK('Payer Participation Data'!$E$32),"-",'Payer Participation Data'!$E$32)</f>
        <v>-</v>
      </c>
      <c r="G466" s="104">
        <v>4</v>
      </c>
      <c r="H466" s="104">
        <v>4</v>
      </c>
      <c r="I466" s="104">
        <v>5</v>
      </c>
      <c r="J466" s="104" t="str">
        <f t="shared" si="28"/>
        <v>454</v>
      </c>
      <c r="K466" s="104" t="s">
        <v>30</v>
      </c>
      <c r="L466" s="222">
        <f>IF(ISNA(SUMIFS(INDEX('Payer Participation Data'!$F$10:$BM$59,0,MATCH(CONCATENATE($J466,L$6),'Payer Participation Data'!$F$8:$BM$8,0)),'Payer Participation Data'!$B$10:$B$59,$C466,'Payer Participation Data'!$C$10:$C$59,$D466)),"-",SUMIFS(INDEX('Payer Participation Data'!$F$10:$BM$59,0,MATCH(CONCATENATE($J466,L$6),'Payer Participation Data'!$F$8:$BM$8,0)),'Payer Participation Data'!$B$10:$B$59,$C466,'Payer Participation Data'!$C$10:$C$59,$D466))</f>
        <v>0</v>
      </c>
      <c r="M466" s="223">
        <f>IF(ISNA(SUMIFS(INDEX('Payer Participation Data'!$F$10:$BM$59,0,MATCH(CONCATENATE($J466,M$6),'Payer Participation Data'!$F$8:$BM$8,0)),'Payer Participation Data'!$B$10:$B$59,$C466,'Payer Participation Data'!$C$10:$C$59,$D466)),"-",SUMIFS(INDEX('Payer Participation Data'!$F$10:$BM$59,0,MATCH(CONCATENATE($J466,M$6),'Payer Participation Data'!$F$8:$BM$8,0)),'Payer Participation Data'!$B$10:$B$59,$C466,'Payer Participation Data'!$C$10:$C$59,$D466))</f>
        <v>0</v>
      </c>
      <c r="N466" s="105"/>
    </row>
    <row r="467" spans="2:14" outlineLevel="1" x14ac:dyDescent="0.35">
      <c r="B467" s="124" t="s">
        <v>80</v>
      </c>
      <c r="C467" s="157" t="str">
        <f>IF(ISBLANK('Payer Participation Data'!$B$33),"-",'Payer Participation Data'!$B$33)</f>
        <v>-</v>
      </c>
      <c r="D467" s="157" t="str">
        <f>IF(ISBLANK('Payer Participation Data'!$C$33),"-",'Payer Participation Data'!$C$33)</f>
        <v>-</v>
      </c>
      <c r="E467" s="157" t="str">
        <f>IF(ISBLANK('Payer Participation Data'!$D$33),"-",'Payer Participation Data'!$D$33)</f>
        <v>-</v>
      </c>
      <c r="F467" s="157" t="str">
        <f>IF(ISBLANK('Payer Participation Data'!$E$33),"-",'Payer Participation Data'!$E$33)</f>
        <v>-</v>
      </c>
      <c r="G467" s="102">
        <v>1</v>
      </c>
      <c r="H467" s="102" t="s">
        <v>64</v>
      </c>
      <c r="I467" s="102" t="s">
        <v>64</v>
      </c>
      <c r="J467" s="102" t="str">
        <f t="shared" si="25"/>
        <v>BaselineBaseline1</v>
      </c>
      <c r="K467" s="102" t="s">
        <v>30</v>
      </c>
      <c r="L467" s="224">
        <f>IF(ISNA(SUMIFS(INDEX('Payer Participation Data'!$F$10:$BM$59,0,MATCH(CONCATENATE($J467,L$6),'Payer Participation Data'!$F$8:$BM$8,0)),'Payer Participation Data'!$B$10:$B$59,$C467,'Payer Participation Data'!$C$10:$C$59,$D467)),"-",SUMIFS(INDEX('Payer Participation Data'!$F$10:$BM$59,0,MATCH(CONCATENATE($J467,L$6),'Payer Participation Data'!$F$8:$BM$8,0)),'Payer Participation Data'!$B$10:$B$59,$C467,'Payer Participation Data'!$C$10:$C$59,$D467))</f>
        <v>0</v>
      </c>
      <c r="M467" s="225">
        <f>IF(ISNA(SUMIFS(INDEX('Payer Participation Data'!$F$10:$BM$59,0,MATCH(CONCATENATE($J467,M$6),'Payer Participation Data'!$F$8:$BM$8,0)),'Payer Participation Data'!$B$10:$B$59,$C467,'Payer Participation Data'!$C$10:$C$59,$D467)),"-",SUMIFS(INDEX('Payer Participation Data'!$F$10:$BM$59,0,MATCH(CONCATENATE($J467,M$6),'Payer Participation Data'!$F$8:$BM$8,0)),'Payer Participation Data'!$B$10:$B$59,$C467,'Payer Participation Data'!$C$10:$C$59,$D467))</f>
        <v>0</v>
      </c>
      <c r="N467" s="103"/>
    </row>
    <row r="468" spans="2:14" outlineLevel="1" x14ac:dyDescent="0.35">
      <c r="B468" s="126" t="s">
        <v>80</v>
      </c>
      <c r="C468" s="169" t="str">
        <f>IF(ISBLANK('Payer Participation Data'!$B$33),"-",'Payer Participation Data'!$B$33)</f>
        <v>-</v>
      </c>
      <c r="D468" s="169" t="str">
        <f>IF(ISBLANK('Payer Participation Data'!$C$33),"-",'Payer Participation Data'!$C$33)</f>
        <v>-</v>
      </c>
      <c r="E468" s="169" t="str">
        <f>IF(ISBLANK('Payer Participation Data'!$D$33),"-",'Payer Participation Data'!$D$33)</f>
        <v>-</v>
      </c>
      <c r="F468" s="169" t="str">
        <f>IF(ISBLANK('Payer Participation Data'!$E$33),"-",'Payer Participation Data'!$E$33)</f>
        <v>-</v>
      </c>
      <c r="G468" s="104">
        <v>2</v>
      </c>
      <c r="H468" s="104" t="s">
        <v>64</v>
      </c>
      <c r="I468" s="104" t="s">
        <v>64</v>
      </c>
      <c r="J468" s="104" t="str">
        <f t="shared" si="25"/>
        <v>BaselineBaseline2</v>
      </c>
      <c r="K468" s="104" t="s">
        <v>30</v>
      </c>
      <c r="L468" s="222">
        <f>IF(ISNA(SUMIFS(INDEX('Payer Participation Data'!$F$10:$BM$59,0,MATCH(CONCATENATE($J468,L$6),'Payer Participation Data'!$F$8:$BM$8,0)),'Payer Participation Data'!$B$10:$B$59,$C468,'Payer Participation Data'!$C$10:$C$59,$D468)),"-",SUMIFS(INDEX('Payer Participation Data'!$F$10:$BM$59,0,MATCH(CONCATENATE($J468,L$6),'Payer Participation Data'!$F$8:$BM$8,0)),'Payer Participation Data'!$B$10:$B$59,$C468,'Payer Participation Data'!$C$10:$C$59,$D468))</f>
        <v>0</v>
      </c>
      <c r="M468" s="223">
        <f>IF(ISNA(SUMIFS(INDEX('Payer Participation Data'!$F$10:$BM$59,0,MATCH(CONCATENATE($J468,M$6),'Payer Participation Data'!$F$8:$BM$8,0)),'Payer Participation Data'!$B$10:$B$59,$C468,'Payer Participation Data'!$C$10:$C$59,$D468)),"-",SUMIFS(INDEX('Payer Participation Data'!$F$10:$BM$59,0,MATCH(CONCATENATE($J468,M$6),'Payer Participation Data'!$F$8:$BM$8,0)),'Payer Participation Data'!$B$10:$B$59,$C468,'Payer Participation Data'!$C$10:$C$59,$D468))</f>
        <v>0</v>
      </c>
      <c r="N468" s="105"/>
    </row>
    <row r="469" spans="2:14" outlineLevel="1" x14ac:dyDescent="0.35">
      <c r="B469" s="124" t="s">
        <v>80</v>
      </c>
      <c r="C469" s="157" t="str">
        <f>IF(ISBLANK('Payer Participation Data'!$B$33),"-",'Payer Participation Data'!$B$33)</f>
        <v>-</v>
      </c>
      <c r="D469" s="157" t="str">
        <f>IF(ISBLANK('Payer Participation Data'!$C$33),"-",'Payer Participation Data'!$C$33)</f>
        <v>-</v>
      </c>
      <c r="E469" s="157" t="str">
        <f>IF(ISBLANK('Payer Participation Data'!$D$33),"-",'Payer Participation Data'!$D$33)</f>
        <v>-</v>
      </c>
      <c r="F469" s="157" t="str">
        <f>IF(ISBLANK('Payer Participation Data'!$E$33),"-",'Payer Participation Data'!$E$33)</f>
        <v>-</v>
      </c>
      <c r="G469" s="102">
        <v>3</v>
      </c>
      <c r="H469" s="102" t="s">
        <v>64</v>
      </c>
      <c r="I469" s="102" t="s">
        <v>64</v>
      </c>
      <c r="J469" s="102" t="str">
        <f t="shared" si="25"/>
        <v>BaselineBaseline3</v>
      </c>
      <c r="K469" s="102" t="s">
        <v>30</v>
      </c>
      <c r="L469" s="224">
        <f>IF(ISNA(SUMIFS(INDEX('Payer Participation Data'!$F$10:$BM$59,0,MATCH(CONCATENATE($J469,L$6),'Payer Participation Data'!$F$8:$BM$8,0)),'Payer Participation Data'!$B$10:$B$59,$C469,'Payer Participation Data'!$C$10:$C$59,$D469)),"-",SUMIFS(INDEX('Payer Participation Data'!$F$10:$BM$59,0,MATCH(CONCATENATE($J469,L$6),'Payer Participation Data'!$F$8:$BM$8,0)),'Payer Participation Data'!$B$10:$B$59,$C469,'Payer Participation Data'!$C$10:$C$59,$D469))</f>
        <v>0</v>
      </c>
      <c r="M469" s="225">
        <f>IF(ISNA(SUMIFS(INDEX('Payer Participation Data'!$F$10:$BM$59,0,MATCH(CONCATENATE($J469,M$6),'Payer Participation Data'!$F$8:$BM$8,0)),'Payer Participation Data'!$B$10:$B$59,$C469,'Payer Participation Data'!$C$10:$C$59,$D469)),"-",SUMIFS(INDEX('Payer Participation Data'!$F$10:$BM$59,0,MATCH(CONCATENATE($J469,M$6),'Payer Participation Data'!$F$8:$BM$8,0)),'Payer Participation Data'!$B$10:$B$59,$C469,'Payer Participation Data'!$C$10:$C$59,$D469))</f>
        <v>0</v>
      </c>
      <c r="N469" s="103"/>
    </row>
    <row r="470" spans="2:14" outlineLevel="1" x14ac:dyDescent="0.35">
      <c r="B470" s="126" t="s">
        <v>80</v>
      </c>
      <c r="C470" s="169" t="str">
        <f>IF(ISBLANK('Payer Participation Data'!$B$33),"-",'Payer Participation Data'!$B$33)</f>
        <v>-</v>
      </c>
      <c r="D470" s="169" t="str">
        <f>IF(ISBLANK('Payer Participation Data'!$C$33),"-",'Payer Participation Data'!$C$33)</f>
        <v>-</v>
      </c>
      <c r="E470" s="169" t="str">
        <f>IF(ISBLANK('Payer Participation Data'!$D$33),"-",'Payer Participation Data'!$D$33)</f>
        <v>-</v>
      </c>
      <c r="F470" s="169" t="str">
        <f>IF(ISBLANK('Payer Participation Data'!$E$33),"-",'Payer Participation Data'!$E$33)</f>
        <v>-</v>
      </c>
      <c r="G470" s="104">
        <v>4</v>
      </c>
      <c r="H470" s="104" t="s">
        <v>64</v>
      </c>
      <c r="I470" s="104" t="s">
        <v>64</v>
      </c>
      <c r="J470" s="104" t="str">
        <f t="shared" si="25"/>
        <v>BaselineBaseline4</v>
      </c>
      <c r="K470" s="104" t="s">
        <v>30</v>
      </c>
      <c r="L470" s="222">
        <f>IF(ISNA(SUMIFS(INDEX('Payer Participation Data'!$F$10:$BM$59,0,MATCH(CONCATENATE($J470,L$6),'Payer Participation Data'!$F$8:$BM$8,0)),'Payer Participation Data'!$B$10:$B$59,$C470,'Payer Participation Data'!$C$10:$C$59,$D470)),"-",SUMIFS(INDEX('Payer Participation Data'!$F$10:$BM$59,0,MATCH(CONCATENATE($J470,L$6),'Payer Participation Data'!$F$8:$BM$8,0)),'Payer Participation Data'!$B$10:$B$59,$C470,'Payer Participation Data'!$C$10:$C$59,$D470))</f>
        <v>0</v>
      </c>
      <c r="M470" s="223">
        <f>IF(ISNA(SUMIFS(INDEX('Payer Participation Data'!$F$10:$BM$59,0,MATCH(CONCATENATE($J470,M$6),'Payer Participation Data'!$F$8:$BM$8,0)),'Payer Participation Data'!$B$10:$B$59,$C470,'Payer Participation Data'!$C$10:$C$59,$D470)),"-",SUMIFS(INDEX('Payer Participation Data'!$F$10:$BM$59,0,MATCH(CONCATENATE($J470,M$6),'Payer Participation Data'!$F$8:$BM$8,0)),'Payer Participation Data'!$B$10:$B$59,$C470,'Payer Participation Data'!$C$10:$C$59,$D470))</f>
        <v>0</v>
      </c>
      <c r="N470" s="105"/>
    </row>
    <row r="471" spans="2:14" outlineLevel="1" x14ac:dyDescent="0.35">
      <c r="B471" s="124" t="s">
        <v>80</v>
      </c>
      <c r="C471" s="157" t="str">
        <f>IF(ISBLANK('Payer Participation Data'!$B$33),"-",'Payer Participation Data'!$B$33)</f>
        <v>-</v>
      </c>
      <c r="D471" s="157" t="str">
        <f>IF(ISBLANK('Payer Participation Data'!$C$33),"-",'Payer Participation Data'!$C$33)</f>
        <v>-</v>
      </c>
      <c r="E471" s="157" t="str">
        <f>IF(ISBLANK('Payer Participation Data'!$D$33),"-",'Payer Participation Data'!$D$33)</f>
        <v>-</v>
      </c>
      <c r="F471" s="157" t="str">
        <f>IF(ISBLANK('Payer Participation Data'!$E$33),"-",'Payer Participation Data'!$E$33)</f>
        <v>-</v>
      </c>
      <c r="G471" s="102">
        <v>1</v>
      </c>
      <c r="H471" s="102">
        <v>1</v>
      </c>
      <c r="I471" s="102">
        <v>5</v>
      </c>
      <c r="J471" s="102" t="str">
        <f t="shared" si="25"/>
        <v>151</v>
      </c>
      <c r="K471" s="102" t="s">
        <v>30</v>
      </c>
      <c r="L471" s="224">
        <f>IF(ISNA(SUMIFS(INDEX('Payer Participation Data'!$F$10:$BM$59,0,MATCH(CONCATENATE($J471,L$6),'Payer Participation Data'!$F$8:$BM$8,0)),'Payer Participation Data'!$B$10:$B$59,$C471,'Payer Participation Data'!$C$10:$C$59,$D471)),"-",SUMIFS(INDEX('Payer Participation Data'!$F$10:$BM$59,0,MATCH(CONCATENATE($J471,L$6),'Payer Participation Data'!$F$8:$BM$8,0)),'Payer Participation Data'!$B$10:$B$59,$C471,'Payer Participation Data'!$C$10:$C$59,$D471))</f>
        <v>0</v>
      </c>
      <c r="M471" s="225">
        <f>IF(ISNA(SUMIFS(INDEX('Payer Participation Data'!$F$10:$BM$59,0,MATCH(CONCATENATE($J471,M$6),'Payer Participation Data'!$F$8:$BM$8,0)),'Payer Participation Data'!$B$10:$B$59,$C471,'Payer Participation Data'!$C$10:$C$59,$D471)),"-",SUMIFS(INDEX('Payer Participation Data'!$F$10:$BM$59,0,MATCH(CONCATENATE($J471,M$6),'Payer Participation Data'!$F$8:$BM$8,0)),'Payer Participation Data'!$B$10:$B$59,$C471,'Payer Participation Data'!$C$10:$C$59,$D471))</f>
        <v>0</v>
      </c>
      <c r="N471" s="103"/>
    </row>
    <row r="472" spans="2:14" outlineLevel="1" x14ac:dyDescent="0.35">
      <c r="B472" s="126" t="s">
        <v>80</v>
      </c>
      <c r="C472" s="169" t="str">
        <f>IF(ISBLANK('Payer Participation Data'!$B$33),"-",'Payer Participation Data'!$B$33)</f>
        <v>-</v>
      </c>
      <c r="D472" s="169" t="str">
        <f>IF(ISBLANK('Payer Participation Data'!$C$33),"-",'Payer Participation Data'!$C$33)</f>
        <v>-</v>
      </c>
      <c r="E472" s="169" t="str">
        <f>IF(ISBLANK('Payer Participation Data'!$D$33),"-",'Payer Participation Data'!$D$33)</f>
        <v>-</v>
      </c>
      <c r="F472" s="169" t="str">
        <f>IF(ISBLANK('Payer Participation Data'!$E$33),"-",'Payer Participation Data'!$E$33)</f>
        <v>-</v>
      </c>
      <c r="G472" s="104">
        <v>2</v>
      </c>
      <c r="H472" s="104">
        <v>1</v>
      </c>
      <c r="I472" s="104">
        <v>5</v>
      </c>
      <c r="J472" s="104" t="str">
        <f t="shared" si="25"/>
        <v>152</v>
      </c>
      <c r="K472" s="104" t="s">
        <v>30</v>
      </c>
      <c r="L472" s="222">
        <f>IF(ISNA(SUMIFS(INDEX('Payer Participation Data'!$F$10:$BM$59,0,MATCH(CONCATENATE($J472,L$6),'Payer Participation Data'!$F$8:$BM$8,0)),'Payer Participation Data'!$B$10:$B$59,$C472,'Payer Participation Data'!$C$10:$C$59,$D472)),"-",SUMIFS(INDEX('Payer Participation Data'!$F$10:$BM$59,0,MATCH(CONCATENATE($J472,L$6),'Payer Participation Data'!$F$8:$BM$8,0)),'Payer Participation Data'!$B$10:$B$59,$C472,'Payer Participation Data'!$C$10:$C$59,$D472))</f>
        <v>0</v>
      </c>
      <c r="M472" s="223">
        <f>IF(ISNA(SUMIFS(INDEX('Payer Participation Data'!$F$10:$BM$59,0,MATCH(CONCATENATE($J472,M$6),'Payer Participation Data'!$F$8:$BM$8,0)),'Payer Participation Data'!$B$10:$B$59,$C472,'Payer Participation Data'!$C$10:$C$59,$D472)),"-",SUMIFS(INDEX('Payer Participation Data'!$F$10:$BM$59,0,MATCH(CONCATENATE($J472,M$6),'Payer Participation Data'!$F$8:$BM$8,0)),'Payer Participation Data'!$B$10:$B$59,$C472,'Payer Participation Data'!$C$10:$C$59,$D472))</f>
        <v>0</v>
      </c>
      <c r="N472" s="105"/>
    </row>
    <row r="473" spans="2:14" outlineLevel="1" x14ac:dyDescent="0.35">
      <c r="B473" s="124" t="s">
        <v>80</v>
      </c>
      <c r="C473" s="157" t="str">
        <f>IF(ISBLANK('Payer Participation Data'!$B$33),"-",'Payer Participation Data'!$B$33)</f>
        <v>-</v>
      </c>
      <c r="D473" s="157" t="str">
        <f>IF(ISBLANK('Payer Participation Data'!$C$33),"-",'Payer Participation Data'!$C$33)</f>
        <v>-</v>
      </c>
      <c r="E473" s="157" t="str">
        <f>IF(ISBLANK('Payer Participation Data'!$D$33),"-",'Payer Participation Data'!$D$33)</f>
        <v>-</v>
      </c>
      <c r="F473" s="157" t="str">
        <f>IF(ISBLANK('Payer Participation Data'!$E$33),"-",'Payer Participation Data'!$E$33)</f>
        <v>-</v>
      </c>
      <c r="G473" s="102">
        <v>3</v>
      </c>
      <c r="H473" s="102">
        <v>1</v>
      </c>
      <c r="I473" s="102">
        <v>5</v>
      </c>
      <c r="J473" s="102" t="str">
        <f t="shared" si="25"/>
        <v>153</v>
      </c>
      <c r="K473" s="102" t="s">
        <v>30</v>
      </c>
      <c r="L473" s="224">
        <f>IF(ISNA(SUMIFS(INDEX('Payer Participation Data'!$F$10:$BM$59,0,MATCH(CONCATENATE($J473,L$6),'Payer Participation Data'!$F$8:$BM$8,0)),'Payer Participation Data'!$B$10:$B$59,$C473,'Payer Participation Data'!$C$10:$C$59,$D473)),"-",SUMIFS(INDEX('Payer Participation Data'!$F$10:$BM$59,0,MATCH(CONCATENATE($J473,L$6),'Payer Participation Data'!$F$8:$BM$8,0)),'Payer Participation Data'!$B$10:$B$59,$C473,'Payer Participation Data'!$C$10:$C$59,$D473))</f>
        <v>0</v>
      </c>
      <c r="M473" s="225">
        <f>IF(ISNA(SUMIFS(INDEX('Payer Participation Data'!$F$10:$BM$59,0,MATCH(CONCATENATE($J473,M$6),'Payer Participation Data'!$F$8:$BM$8,0)),'Payer Participation Data'!$B$10:$B$59,$C473,'Payer Participation Data'!$C$10:$C$59,$D473)),"-",SUMIFS(INDEX('Payer Participation Data'!$F$10:$BM$59,0,MATCH(CONCATENATE($J473,M$6),'Payer Participation Data'!$F$8:$BM$8,0)),'Payer Participation Data'!$B$10:$B$59,$C473,'Payer Participation Data'!$C$10:$C$59,$D473))</f>
        <v>0</v>
      </c>
      <c r="N473" s="103"/>
    </row>
    <row r="474" spans="2:14" outlineLevel="1" x14ac:dyDescent="0.35">
      <c r="B474" s="126" t="s">
        <v>80</v>
      </c>
      <c r="C474" s="169" t="str">
        <f>IF(ISBLANK('Payer Participation Data'!$B$33),"-",'Payer Participation Data'!$B$33)</f>
        <v>-</v>
      </c>
      <c r="D474" s="169" t="str">
        <f>IF(ISBLANK('Payer Participation Data'!$C$33),"-",'Payer Participation Data'!$C$33)</f>
        <v>-</v>
      </c>
      <c r="E474" s="169" t="str">
        <f>IF(ISBLANK('Payer Participation Data'!$D$33),"-",'Payer Participation Data'!$D$33)</f>
        <v>-</v>
      </c>
      <c r="F474" s="169" t="str">
        <f>IF(ISBLANK('Payer Participation Data'!$E$33),"-",'Payer Participation Data'!$E$33)</f>
        <v>-</v>
      </c>
      <c r="G474" s="104">
        <v>4</v>
      </c>
      <c r="H474" s="104">
        <v>1</v>
      </c>
      <c r="I474" s="104">
        <v>5</v>
      </c>
      <c r="J474" s="104" t="str">
        <f t="shared" si="25"/>
        <v>154</v>
      </c>
      <c r="K474" s="104" t="s">
        <v>30</v>
      </c>
      <c r="L474" s="222">
        <f>IF(ISNA(SUMIFS(INDEX('Payer Participation Data'!$F$10:$BM$59,0,MATCH(CONCATENATE($J474,L$6),'Payer Participation Data'!$F$8:$BM$8,0)),'Payer Participation Data'!$B$10:$B$59,$C474,'Payer Participation Data'!$C$10:$C$59,$D474)),"-",SUMIFS(INDEX('Payer Participation Data'!$F$10:$BM$59,0,MATCH(CONCATENATE($J474,L$6),'Payer Participation Data'!$F$8:$BM$8,0)),'Payer Participation Data'!$B$10:$B$59,$C474,'Payer Participation Data'!$C$10:$C$59,$D474))</f>
        <v>0</v>
      </c>
      <c r="M474" s="223">
        <f>IF(ISNA(SUMIFS(INDEX('Payer Participation Data'!$F$10:$BM$59,0,MATCH(CONCATENATE($J474,M$6),'Payer Participation Data'!$F$8:$BM$8,0)),'Payer Participation Data'!$B$10:$B$59,$C474,'Payer Participation Data'!$C$10:$C$59,$D474)),"-",SUMIFS(INDEX('Payer Participation Data'!$F$10:$BM$59,0,MATCH(CONCATENATE($J474,M$6),'Payer Participation Data'!$F$8:$BM$8,0)),'Payer Participation Data'!$B$10:$B$59,$C474,'Payer Participation Data'!$C$10:$C$59,$D474))</f>
        <v>0</v>
      </c>
      <c r="N474" s="105"/>
    </row>
    <row r="475" spans="2:14" outlineLevel="1" x14ac:dyDescent="0.35">
      <c r="B475" s="124" t="s">
        <v>80</v>
      </c>
      <c r="C475" s="157" t="str">
        <f>IF(ISBLANK('Payer Participation Data'!$B$33),"-",'Payer Participation Data'!$B$33)</f>
        <v>-</v>
      </c>
      <c r="D475" s="157" t="str">
        <f>IF(ISBLANK('Payer Participation Data'!$C$33),"-",'Payer Participation Data'!$C$33)</f>
        <v>-</v>
      </c>
      <c r="E475" s="157" t="str">
        <f>IF(ISBLANK('Payer Participation Data'!$D$33),"-",'Payer Participation Data'!$D$33)</f>
        <v>-</v>
      </c>
      <c r="F475" s="157" t="str">
        <f>IF(ISBLANK('Payer Participation Data'!$E$33),"-",'Payer Participation Data'!$E$33)</f>
        <v>-</v>
      </c>
      <c r="G475" s="102">
        <v>1</v>
      </c>
      <c r="H475" s="102">
        <v>2</v>
      </c>
      <c r="I475" s="102">
        <v>5</v>
      </c>
      <c r="J475" s="102" t="str">
        <f t="shared" si="25"/>
        <v>251</v>
      </c>
      <c r="K475" s="102" t="s">
        <v>30</v>
      </c>
      <c r="L475" s="224">
        <f>IF(ISNA(SUMIFS(INDEX('Payer Participation Data'!$F$10:$BM$59,0,MATCH(CONCATENATE($J475,L$6),'Payer Participation Data'!$F$8:$BM$8,0)),'Payer Participation Data'!$B$10:$B$59,$C475,'Payer Participation Data'!$C$10:$C$59,$D475)),"-",SUMIFS(INDEX('Payer Participation Data'!$F$10:$BM$59,0,MATCH(CONCATENATE($J475,L$6),'Payer Participation Data'!$F$8:$BM$8,0)),'Payer Participation Data'!$B$10:$B$59,$C475,'Payer Participation Data'!$C$10:$C$59,$D475))</f>
        <v>0</v>
      </c>
      <c r="M475" s="225">
        <f>IF(ISNA(SUMIFS(INDEX('Payer Participation Data'!$F$10:$BM$59,0,MATCH(CONCATENATE($J475,M$6),'Payer Participation Data'!$F$8:$BM$8,0)),'Payer Participation Data'!$B$10:$B$59,$C475,'Payer Participation Data'!$C$10:$C$59,$D475)),"-",SUMIFS(INDEX('Payer Participation Data'!$F$10:$BM$59,0,MATCH(CONCATENATE($J475,M$6),'Payer Participation Data'!$F$8:$BM$8,0)),'Payer Participation Data'!$B$10:$B$59,$C475,'Payer Participation Data'!$C$10:$C$59,$D475))</f>
        <v>0</v>
      </c>
      <c r="N475" s="103"/>
    </row>
    <row r="476" spans="2:14" outlineLevel="1" x14ac:dyDescent="0.35">
      <c r="B476" s="126" t="s">
        <v>80</v>
      </c>
      <c r="C476" s="169" t="str">
        <f>IF(ISBLANK('Payer Participation Data'!$B$33),"-",'Payer Participation Data'!$B$33)</f>
        <v>-</v>
      </c>
      <c r="D476" s="169" t="str">
        <f>IF(ISBLANK('Payer Participation Data'!$C$33),"-",'Payer Participation Data'!$C$33)</f>
        <v>-</v>
      </c>
      <c r="E476" s="169" t="str">
        <f>IF(ISBLANK('Payer Participation Data'!$D$33),"-",'Payer Participation Data'!$D$33)</f>
        <v>-</v>
      </c>
      <c r="F476" s="169" t="str">
        <f>IF(ISBLANK('Payer Participation Data'!$E$33),"-",'Payer Participation Data'!$E$33)</f>
        <v>-</v>
      </c>
      <c r="G476" s="104">
        <v>2</v>
      </c>
      <c r="H476" s="104">
        <v>2</v>
      </c>
      <c r="I476" s="104">
        <v>5</v>
      </c>
      <c r="J476" s="104" t="str">
        <f t="shared" si="25"/>
        <v>252</v>
      </c>
      <c r="K476" s="104" t="s">
        <v>30</v>
      </c>
      <c r="L476" s="222">
        <f>IF(ISNA(SUMIFS(INDEX('Payer Participation Data'!$F$10:$BM$59,0,MATCH(CONCATENATE($J476,L$6),'Payer Participation Data'!$F$8:$BM$8,0)),'Payer Participation Data'!$B$10:$B$59,$C476,'Payer Participation Data'!$C$10:$C$59,$D476)),"-",SUMIFS(INDEX('Payer Participation Data'!$F$10:$BM$59,0,MATCH(CONCATENATE($J476,L$6),'Payer Participation Data'!$F$8:$BM$8,0)),'Payer Participation Data'!$B$10:$B$59,$C476,'Payer Participation Data'!$C$10:$C$59,$D476))</f>
        <v>0</v>
      </c>
      <c r="M476" s="223">
        <f>IF(ISNA(SUMIFS(INDEX('Payer Participation Data'!$F$10:$BM$59,0,MATCH(CONCATENATE($J476,M$6),'Payer Participation Data'!$F$8:$BM$8,0)),'Payer Participation Data'!$B$10:$B$59,$C476,'Payer Participation Data'!$C$10:$C$59,$D476)),"-",SUMIFS(INDEX('Payer Participation Data'!$F$10:$BM$59,0,MATCH(CONCATENATE($J476,M$6),'Payer Participation Data'!$F$8:$BM$8,0)),'Payer Participation Data'!$B$10:$B$59,$C476,'Payer Participation Data'!$C$10:$C$59,$D476))</f>
        <v>0</v>
      </c>
      <c r="N476" s="105"/>
    </row>
    <row r="477" spans="2:14" outlineLevel="1" x14ac:dyDescent="0.35">
      <c r="B477" s="124" t="s">
        <v>80</v>
      </c>
      <c r="C477" s="157" t="str">
        <f>IF(ISBLANK('Payer Participation Data'!$B$33),"-",'Payer Participation Data'!$B$33)</f>
        <v>-</v>
      </c>
      <c r="D477" s="157" t="str">
        <f>IF(ISBLANK('Payer Participation Data'!$C$33),"-",'Payer Participation Data'!$C$33)</f>
        <v>-</v>
      </c>
      <c r="E477" s="157" t="str">
        <f>IF(ISBLANK('Payer Participation Data'!$D$33),"-",'Payer Participation Data'!$D$33)</f>
        <v>-</v>
      </c>
      <c r="F477" s="157" t="str">
        <f>IF(ISBLANK('Payer Participation Data'!$E$33),"-",'Payer Participation Data'!$E$33)</f>
        <v>-</v>
      </c>
      <c r="G477" s="102">
        <v>3</v>
      </c>
      <c r="H477" s="102">
        <v>2</v>
      </c>
      <c r="I477" s="102">
        <v>5</v>
      </c>
      <c r="J477" s="102" t="str">
        <f t="shared" si="25"/>
        <v>253</v>
      </c>
      <c r="K477" s="102" t="s">
        <v>30</v>
      </c>
      <c r="L477" s="224">
        <f>IF(ISNA(SUMIFS(INDEX('Payer Participation Data'!$F$10:$BM$59,0,MATCH(CONCATENATE($J477,L$6),'Payer Participation Data'!$F$8:$BM$8,0)),'Payer Participation Data'!$B$10:$B$59,$C477,'Payer Participation Data'!$C$10:$C$59,$D477)),"-",SUMIFS(INDEX('Payer Participation Data'!$F$10:$BM$59,0,MATCH(CONCATENATE($J477,L$6),'Payer Participation Data'!$F$8:$BM$8,0)),'Payer Participation Data'!$B$10:$B$59,$C477,'Payer Participation Data'!$C$10:$C$59,$D477))</f>
        <v>0</v>
      </c>
      <c r="M477" s="225">
        <f>IF(ISNA(SUMIFS(INDEX('Payer Participation Data'!$F$10:$BM$59,0,MATCH(CONCATENATE($J477,M$6),'Payer Participation Data'!$F$8:$BM$8,0)),'Payer Participation Data'!$B$10:$B$59,$C477,'Payer Participation Data'!$C$10:$C$59,$D477)),"-",SUMIFS(INDEX('Payer Participation Data'!$F$10:$BM$59,0,MATCH(CONCATENATE($J477,M$6),'Payer Participation Data'!$F$8:$BM$8,0)),'Payer Participation Data'!$B$10:$B$59,$C477,'Payer Participation Data'!$C$10:$C$59,$D477))</f>
        <v>0</v>
      </c>
      <c r="N477" s="103"/>
    </row>
    <row r="478" spans="2:14" outlineLevel="1" x14ac:dyDescent="0.35">
      <c r="B478" s="126" t="s">
        <v>80</v>
      </c>
      <c r="C478" s="169" t="str">
        <f>IF(ISBLANK('Payer Participation Data'!$B$33),"-",'Payer Participation Data'!$B$33)</f>
        <v>-</v>
      </c>
      <c r="D478" s="169" t="str">
        <f>IF(ISBLANK('Payer Participation Data'!$C$33),"-",'Payer Participation Data'!$C$33)</f>
        <v>-</v>
      </c>
      <c r="E478" s="169" t="str">
        <f>IF(ISBLANK('Payer Participation Data'!$D$33),"-",'Payer Participation Data'!$D$33)</f>
        <v>-</v>
      </c>
      <c r="F478" s="169" t="str">
        <f>IF(ISBLANK('Payer Participation Data'!$E$33),"-",'Payer Participation Data'!$E$33)</f>
        <v>-</v>
      </c>
      <c r="G478" s="104">
        <v>4</v>
      </c>
      <c r="H478" s="104">
        <v>2</v>
      </c>
      <c r="I478" s="104">
        <v>5</v>
      </c>
      <c r="J478" s="104" t="str">
        <f t="shared" si="25"/>
        <v>254</v>
      </c>
      <c r="K478" s="104" t="s">
        <v>30</v>
      </c>
      <c r="L478" s="222">
        <f>IF(ISNA(SUMIFS(INDEX('Payer Participation Data'!$F$10:$BM$59,0,MATCH(CONCATENATE($J478,L$6),'Payer Participation Data'!$F$8:$BM$8,0)),'Payer Participation Data'!$B$10:$B$59,$C478,'Payer Participation Data'!$C$10:$C$59,$D478)),"-",SUMIFS(INDEX('Payer Participation Data'!$F$10:$BM$59,0,MATCH(CONCATENATE($J478,L$6),'Payer Participation Data'!$F$8:$BM$8,0)),'Payer Participation Data'!$B$10:$B$59,$C478,'Payer Participation Data'!$C$10:$C$59,$D478))</f>
        <v>0</v>
      </c>
      <c r="M478" s="223">
        <f>IF(ISNA(SUMIFS(INDEX('Payer Participation Data'!$F$10:$BM$59,0,MATCH(CONCATENATE($J478,M$6),'Payer Participation Data'!$F$8:$BM$8,0)),'Payer Participation Data'!$B$10:$B$59,$C478,'Payer Participation Data'!$C$10:$C$59,$D478)),"-",SUMIFS(INDEX('Payer Participation Data'!$F$10:$BM$59,0,MATCH(CONCATENATE($J478,M$6),'Payer Participation Data'!$F$8:$BM$8,0)),'Payer Participation Data'!$B$10:$B$59,$C478,'Payer Participation Data'!$C$10:$C$59,$D478))</f>
        <v>0</v>
      </c>
      <c r="N478" s="105"/>
    </row>
    <row r="479" spans="2:14" outlineLevel="1" x14ac:dyDescent="0.35">
      <c r="B479" s="124" t="s">
        <v>80</v>
      </c>
      <c r="C479" s="157" t="str">
        <f>IF(ISBLANK('Payer Participation Data'!$B$33),"-",'Payer Participation Data'!$B$33)</f>
        <v>-</v>
      </c>
      <c r="D479" s="157" t="str">
        <f>IF(ISBLANK('Payer Participation Data'!$C$33),"-",'Payer Participation Data'!$C$33)</f>
        <v>-</v>
      </c>
      <c r="E479" s="157" t="str">
        <f>IF(ISBLANK('Payer Participation Data'!$D$33),"-",'Payer Participation Data'!$D$33)</f>
        <v>-</v>
      </c>
      <c r="F479" s="157" t="str">
        <f>IF(ISBLANK('Payer Participation Data'!$E$33),"-",'Payer Participation Data'!$E$33)</f>
        <v>-</v>
      </c>
      <c r="G479" s="102">
        <v>1</v>
      </c>
      <c r="H479" s="102">
        <v>3</v>
      </c>
      <c r="I479" s="102">
        <v>5</v>
      </c>
      <c r="J479" s="102" t="str">
        <f t="shared" si="25"/>
        <v>351</v>
      </c>
      <c r="K479" s="102" t="s">
        <v>30</v>
      </c>
      <c r="L479" s="224">
        <f>IF(ISNA(SUMIFS(INDEX('Payer Participation Data'!$F$10:$BM$59,0,MATCH(CONCATENATE($J479,L$6),'Payer Participation Data'!$F$8:$BM$8,0)),'Payer Participation Data'!$B$10:$B$59,$C479,'Payer Participation Data'!$C$10:$C$59,$D479)),"-",SUMIFS(INDEX('Payer Participation Data'!$F$10:$BM$59,0,MATCH(CONCATENATE($J479,L$6),'Payer Participation Data'!$F$8:$BM$8,0)),'Payer Participation Data'!$B$10:$B$59,$C479,'Payer Participation Data'!$C$10:$C$59,$D479))</f>
        <v>0</v>
      </c>
      <c r="M479" s="225">
        <f>IF(ISNA(SUMIFS(INDEX('Payer Participation Data'!$F$10:$BM$59,0,MATCH(CONCATENATE($J479,M$6),'Payer Participation Data'!$F$8:$BM$8,0)),'Payer Participation Data'!$B$10:$B$59,$C479,'Payer Participation Data'!$C$10:$C$59,$D479)),"-",SUMIFS(INDEX('Payer Participation Data'!$F$10:$BM$59,0,MATCH(CONCATENATE($J479,M$6),'Payer Participation Data'!$F$8:$BM$8,0)),'Payer Participation Data'!$B$10:$B$59,$C479,'Payer Participation Data'!$C$10:$C$59,$D479))</f>
        <v>0</v>
      </c>
      <c r="N479" s="103"/>
    </row>
    <row r="480" spans="2:14" outlineLevel="1" x14ac:dyDescent="0.35">
      <c r="B480" s="126" t="s">
        <v>80</v>
      </c>
      <c r="C480" s="169" t="str">
        <f>IF(ISBLANK('Payer Participation Data'!$B$33),"-",'Payer Participation Data'!$B$33)</f>
        <v>-</v>
      </c>
      <c r="D480" s="169" t="str">
        <f>IF(ISBLANK('Payer Participation Data'!$C$33),"-",'Payer Participation Data'!$C$33)</f>
        <v>-</v>
      </c>
      <c r="E480" s="169" t="str">
        <f>IF(ISBLANK('Payer Participation Data'!$D$33),"-",'Payer Participation Data'!$D$33)</f>
        <v>-</v>
      </c>
      <c r="F480" s="169" t="str">
        <f>IF(ISBLANK('Payer Participation Data'!$E$33),"-",'Payer Participation Data'!$E$33)</f>
        <v>-</v>
      </c>
      <c r="G480" s="104">
        <v>2</v>
      </c>
      <c r="H480" s="104">
        <v>3</v>
      </c>
      <c r="I480" s="104">
        <v>5</v>
      </c>
      <c r="J480" s="104" t="str">
        <f t="shared" si="25"/>
        <v>352</v>
      </c>
      <c r="K480" s="104" t="s">
        <v>30</v>
      </c>
      <c r="L480" s="222">
        <f>IF(ISNA(SUMIFS(INDEX('Payer Participation Data'!$F$10:$BM$59,0,MATCH(CONCATENATE($J480,L$6),'Payer Participation Data'!$F$8:$BM$8,0)),'Payer Participation Data'!$B$10:$B$59,$C480,'Payer Participation Data'!$C$10:$C$59,$D480)),"-",SUMIFS(INDEX('Payer Participation Data'!$F$10:$BM$59,0,MATCH(CONCATENATE($J480,L$6),'Payer Participation Data'!$F$8:$BM$8,0)),'Payer Participation Data'!$B$10:$B$59,$C480,'Payer Participation Data'!$C$10:$C$59,$D480))</f>
        <v>0</v>
      </c>
      <c r="M480" s="223">
        <f>IF(ISNA(SUMIFS(INDEX('Payer Participation Data'!$F$10:$BM$59,0,MATCH(CONCATENATE($J480,M$6),'Payer Participation Data'!$F$8:$BM$8,0)),'Payer Participation Data'!$B$10:$B$59,$C480,'Payer Participation Data'!$C$10:$C$59,$D480)),"-",SUMIFS(INDEX('Payer Participation Data'!$F$10:$BM$59,0,MATCH(CONCATENATE($J480,M$6),'Payer Participation Data'!$F$8:$BM$8,0)),'Payer Participation Data'!$B$10:$B$59,$C480,'Payer Participation Data'!$C$10:$C$59,$D480))</f>
        <v>0</v>
      </c>
      <c r="N480" s="105"/>
    </row>
    <row r="481" spans="2:14" outlineLevel="1" x14ac:dyDescent="0.35">
      <c r="B481" s="124" t="s">
        <v>80</v>
      </c>
      <c r="C481" s="157" t="str">
        <f>IF(ISBLANK('Payer Participation Data'!$B$33),"-",'Payer Participation Data'!$B$33)</f>
        <v>-</v>
      </c>
      <c r="D481" s="157" t="str">
        <f>IF(ISBLANK('Payer Participation Data'!$C$33),"-",'Payer Participation Data'!$C$33)</f>
        <v>-</v>
      </c>
      <c r="E481" s="157" t="str">
        <f>IF(ISBLANK('Payer Participation Data'!$D$33),"-",'Payer Participation Data'!$D$33)</f>
        <v>-</v>
      </c>
      <c r="F481" s="157" t="str">
        <f>IF(ISBLANK('Payer Participation Data'!$E$33),"-",'Payer Participation Data'!$E$33)</f>
        <v>-</v>
      </c>
      <c r="G481" s="102">
        <v>3</v>
      </c>
      <c r="H481" s="102">
        <v>3</v>
      </c>
      <c r="I481" s="102">
        <v>5</v>
      </c>
      <c r="J481" s="102" t="str">
        <f t="shared" si="25"/>
        <v>353</v>
      </c>
      <c r="K481" s="102" t="s">
        <v>30</v>
      </c>
      <c r="L481" s="224">
        <f>IF(ISNA(SUMIFS(INDEX('Payer Participation Data'!$F$10:$BM$59,0,MATCH(CONCATENATE($J481,L$6),'Payer Participation Data'!$F$8:$BM$8,0)),'Payer Participation Data'!$B$10:$B$59,$C481,'Payer Participation Data'!$C$10:$C$59,$D481)),"-",SUMIFS(INDEX('Payer Participation Data'!$F$10:$BM$59,0,MATCH(CONCATENATE($J481,L$6),'Payer Participation Data'!$F$8:$BM$8,0)),'Payer Participation Data'!$B$10:$B$59,$C481,'Payer Participation Data'!$C$10:$C$59,$D481))</f>
        <v>0</v>
      </c>
      <c r="M481" s="225">
        <f>IF(ISNA(SUMIFS(INDEX('Payer Participation Data'!$F$10:$BM$59,0,MATCH(CONCATENATE($J481,M$6),'Payer Participation Data'!$F$8:$BM$8,0)),'Payer Participation Data'!$B$10:$B$59,$C481,'Payer Participation Data'!$C$10:$C$59,$D481)),"-",SUMIFS(INDEX('Payer Participation Data'!$F$10:$BM$59,0,MATCH(CONCATENATE($J481,M$6),'Payer Participation Data'!$F$8:$BM$8,0)),'Payer Participation Data'!$B$10:$B$59,$C481,'Payer Participation Data'!$C$10:$C$59,$D481))</f>
        <v>0</v>
      </c>
      <c r="N481" s="103"/>
    </row>
    <row r="482" spans="2:14" outlineLevel="1" x14ac:dyDescent="0.35">
      <c r="B482" s="126" t="s">
        <v>80</v>
      </c>
      <c r="C482" s="169" t="str">
        <f>IF(ISBLANK('Payer Participation Data'!$B$33),"-",'Payer Participation Data'!$B$33)</f>
        <v>-</v>
      </c>
      <c r="D482" s="169" t="str">
        <f>IF(ISBLANK('Payer Participation Data'!$C$33),"-",'Payer Participation Data'!$C$33)</f>
        <v>-</v>
      </c>
      <c r="E482" s="169" t="str">
        <f>IF(ISBLANK('Payer Participation Data'!$D$33),"-",'Payer Participation Data'!$D$33)</f>
        <v>-</v>
      </c>
      <c r="F482" s="169" t="str">
        <f>IF(ISBLANK('Payer Participation Data'!$E$33),"-",'Payer Participation Data'!$E$33)</f>
        <v>-</v>
      </c>
      <c r="G482" s="104">
        <v>4</v>
      </c>
      <c r="H482" s="104">
        <v>3</v>
      </c>
      <c r="I482" s="104">
        <v>5</v>
      </c>
      <c r="J482" s="104" t="str">
        <f t="shared" si="25"/>
        <v>354</v>
      </c>
      <c r="K482" s="104" t="s">
        <v>30</v>
      </c>
      <c r="L482" s="222">
        <f>IF(ISNA(SUMIFS(INDEX('Payer Participation Data'!$F$10:$BM$59,0,MATCH(CONCATENATE($J482,L$6),'Payer Participation Data'!$F$8:$BM$8,0)),'Payer Participation Data'!$B$10:$B$59,$C482,'Payer Participation Data'!$C$10:$C$59,$D482)),"-",SUMIFS(INDEX('Payer Participation Data'!$F$10:$BM$59,0,MATCH(CONCATENATE($J482,L$6),'Payer Participation Data'!$F$8:$BM$8,0)),'Payer Participation Data'!$B$10:$B$59,$C482,'Payer Participation Data'!$C$10:$C$59,$D482))</f>
        <v>0</v>
      </c>
      <c r="M482" s="223">
        <f>IF(ISNA(SUMIFS(INDEX('Payer Participation Data'!$F$10:$BM$59,0,MATCH(CONCATENATE($J482,M$6),'Payer Participation Data'!$F$8:$BM$8,0)),'Payer Participation Data'!$B$10:$B$59,$C482,'Payer Participation Data'!$C$10:$C$59,$D482)),"-",SUMIFS(INDEX('Payer Participation Data'!$F$10:$BM$59,0,MATCH(CONCATENATE($J482,M$6),'Payer Participation Data'!$F$8:$BM$8,0)),'Payer Participation Data'!$B$10:$B$59,$C482,'Payer Participation Data'!$C$10:$C$59,$D482))</f>
        <v>0</v>
      </c>
      <c r="N482" s="105"/>
    </row>
    <row r="483" spans="2:14" outlineLevel="1" x14ac:dyDescent="0.35">
      <c r="B483" s="124" t="s">
        <v>80</v>
      </c>
      <c r="C483" s="157" t="str">
        <f>IF(ISBLANK('Payer Participation Data'!$B$33),"-",'Payer Participation Data'!$B$33)</f>
        <v>-</v>
      </c>
      <c r="D483" s="157" t="str">
        <f>IF(ISBLANK('Payer Participation Data'!$C$33),"-",'Payer Participation Data'!$C$33)</f>
        <v>-</v>
      </c>
      <c r="E483" s="157" t="str">
        <f>IF(ISBLANK('Payer Participation Data'!$D$33),"-",'Payer Participation Data'!$D$33)</f>
        <v>-</v>
      </c>
      <c r="F483" s="157" t="str">
        <f>IF(ISBLANK('Payer Participation Data'!$E$33),"-",'Payer Participation Data'!$E$33)</f>
        <v>-</v>
      </c>
      <c r="G483" s="102">
        <v>1</v>
      </c>
      <c r="H483" s="102">
        <v>4</v>
      </c>
      <c r="I483" s="102">
        <v>5</v>
      </c>
      <c r="J483" s="102" t="str">
        <f t="shared" ref="J483:J486" si="29">CONCATENATE(H483,I483,G483)</f>
        <v>451</v>
      </c>
      <c r="K483" s="102" t="s">
        <v>30</v>
      </c>
      <c r="L483" s="224">
        <f>IF(ISNA(SUMIFS(INDEX('Payer Participation Data'!$F$10:$BM$59,0,MATCH(CONCATENATE($J483,L$6),'Payer Participation Data'!$F$8:$BM$8,0)),'Payer Participation Data'!$B$10:$B$59,$C483,'Payer Participation Data'!$C$10:$C$59,$D483)),"-",SUMIFS(INDEX('Payer Participation Data'!$F$10:$BM$59,0,MATCH(CONCATENATE($J483,L$6),'Payer Participation Data'!$F$8:$BM$8,0)),'Payer Participation Data'!$B$10:$B$59,$C483,'Payer Participation Data'!$C$10:$C$59,$D483))</f>
        <v>0</v>
      </c>
      <c r="M483" s="225">
        <f>IF(ISNA(SUMIFS(INDEX('Payer Participation Data'!$F$10:$BM$59,0,MATCH(CONCATENATE($J483,M$6),'Payer Participation Data'!$F$8:$BM$8,0)),'Payer Participation Data'!$B$10:$B$59,$C483,'Payer Participation Data'!$C$10:$C$59,$D483)),"-",SUMIFS(INDEX('Payer Participation Data'!$F$10:$BM$59,0,MATCH(CONCATENATE($J483,M$6),'Payer Participation Data'!$F$8:$BM$8,0)),'Payer Participation Data'!$B$10:$B$59,$C483,'Payer Participation Data'!$C$10:$C$59,$D483))</f>
        <v>0</v>
      </c>
      <c r="N483" s="105"/>
    </row>
    <row r="484" spans="2:14" outlineLevel="1" x14ac:dyDescent="0.35">
      <c r="B484" s="126" t="s">
        <v>80</v>
      </c>
      <c r="C484" s="169" t="str">
        <f>IF(ISBLANK('Payer Participation Data'!$B$33),"-",'Payer Participation Data'!$B$33)</f>
        <v>-</v>
      </c>
      <c r="D484" s="169" t="str">
        <f>IF(ISBLANK('Payer Participation Data'!$C$33),"-",'Payer Participation Data'!$C$33)</f>
        <v>-</v>
      </c>
      <c r="E484" s="169" t="str">
        <f>IF(ISBLANK('Payer Participation Data'!$D$33),"-",'Payer Participation Data'!$D$33)</f>
        <v>-</v>
      </c>
      <c r="F484" s="169" t="str">
        <f>IF(ISBLANK('Payer Participation Data'!$E$33),"-",'Payer Participation Data'!$E$33)</f>
        <v>-</v>
      </c>
      <c r="G484" s="104">
        <v>2</v>
      </c>
      <c r="H484" s="104">
        <v>4</v>
      </c>
      <c r="I484" s="104">
        <v>5</v>
      </c>
      <c r="J484" s="104" t="str">
        <f t="shared" si="29"/>
        <v>452</v>
      </c>
      <c r="K484" s="104" t="s">
        <v>30</v>
      </c>
      <c r="L484" s="222">
        <f>IF(ISNA(SUMIFS(INDEX('Payer Participation Data'!$F$10:$BM$59,0,MATCH(CONCATENATE($J484,L$6),'Payer Participation Data'!$F$8:$BM$8,0)),'Payer Participation Data'!$B$10:$B$59,$C484,'Payer Participation Data'!$C$10:$C$59,$D484)),"-",SUMIFS(INDEX('Payer Participation Data'!$F$10:$BM$59,0,MATCH(CONCATENATE($J484,L$6),'Payer Participation Data'!$F$8:$BM$8,0)),'Payer Participation Data'!$B$10:$B$59,$C484,'Payer Participation Data'!$C$10:$C$59,$D484))</f>
        <v>0</v>
      </c>
      <c r="M484" s="223">
        <f>IF(ISNA(SUMIFS(INDEX('Payer Participation Data'!$F$10:$BM$59,0,MATCH(CONCATENATE($J484,M$6),'Payer Participation Data'!$F$8:$BM$8,0)),'Payer Participation Data'!$B$10:$B$59,$C484,'Payer Participation Data'!$C$10:$C$59,$D484)),"-",SUMIFS(INDEX('Payer Participation Data'!$F$10:$BM$59,0,MATCH(CONCATENATE($J484,M$6),'Payer Participation Data'!$F$8:$BM$8,0)),'Payer Participation Data'!$B$10:$B$59,$C484,'Payer Participation Data'!$C$10:$C$59,$D484))</f>
        <v>0</v>
      </c>
      <c r="N484" s="105"/>
    </row>
    <row r="485" spans="2:14" outlineLevel="1" x14ac:dyDescent="0.35">
      <c r="B485" s="124" t="s">
        <v>80</v>
      </c>
      <c r="C485" s="157" t="str">
        <f>IF(ISBLANK('Payer Participation Data'!$B$33),"-",'Payer Participation Data'!$B$33)</f>
        <v>-</v>
      </c>
      <c r="D485" s="157" t="str">
        <f>IF(ISBLANK('Payer Participation Data'!$C$33),"-",'Payer Participation Data'!$C$33)</f>
        <v>-</v>
      </c>
      <c r="E485" s="157" t="str">
        <f>IF(ISBLANK('Payer Participation Data'!$D$33),"-",'Payer Participation Data'!$D$33)</f>
        <v>-</v>
      </c>
      <c r="F485" s="157" t="str">
        <f>IF(ISBLANK('Payer Participation Data'!$E$33),"-",'Payer Participation Data'!$E$33)</f>
        <v>-</v>
      </c>
      <c r="G485" s="102">
        <v>3</v>
      </c>
      <c r="H485" s="102">
        <v>4</v>
      </c>
      <c r="I485" s="102">
        <v>5</v>
      </c>
      <c r="J485" s="102" t="str">
        <f t="shared" si="29"/>
        <v>453</v>
      </c>
      <c r="K485" s="102" t="s">
        <v>30</v>
      </c>
      <c r="L485" s="224">
        <f>IF(ISNA(SUMIFS(INDEX('Payer Participation Data'!$F$10:$BM$59,0,MATCH(CONCATENATE($J485,L$6),'Payer Participation Data'!$F$8:$BM$8,0)),'Payer Participation Data'!$B$10:$B$59,$C485,'Payer Participation Data'!$C$10:$C$59,$D485)),"-",SUMIFS(INDEX('Payer Participation Data'!$F$10:$BM$59,0,MATCH(CONCATENATE($J485,L$6),'Payer Participation Data'!$F$8:$BM$8,0)),'Payer Participation Data'!$B$10:$B$59,$C485,'Payer Participation Data'!$C$10:$C$59,$D485))</f>
        <v>0</v>
      </c>
      <c r="M485" s="225">
        <f>IF(ISNA(SUMIFS(INDEX('Payer Participation Data'!$F$10:$BM$59,0,MATCH(CONCATENATE($J485,M$6),'Payer Participation Data'!$F$8:$BM$8,0)),'Payer Participation Data'!$B$10:$B$59,$C485,'Payer Participation Data'!$C$10:$C$59,$D485)),"-",SUMIFS(INDEX('Payer Participation Data'!$F$10:$BM$59,0,MATCH(CONCATENATE($J485,M$6),'Payer Participation Data'!$F$8:$BM$8,0)),'Payer Participation Data'!$B$10:$B$59,$C485,'Payer Participation Data'!$C$10:$C$59,$D485))</f>
        <v>0</v>
      </c>
      <c r="N485" s="105"/>
    </row>
    <row r="486" spans="2:14" outlineLevel="1" x14ac:dyDescent="0.35">
      <c r="B486" s="126" t="s">
        <v>80</v>
      </c>
      <c r="C486" s="169" t="str">
        <f>IF(ISBLANK('Payer Participation Data'!$B$33),"-",'Payer Participation Data'!$B$33)</f>
        <v>-</v>
      </c>
      <c r="D486" s="169" t="str">
        <f>IF(ISBLANK('Payer Participation Data'!$C$33),"-",'Payer Participation Data'!$C$33)</f>
        <v>-</v>
      </c>
      <c r="E486" s="169" t="str">
        <f>IF(ISBLANK('Payer Participation Data'!$D$33),"-",'Payer Participation Data'!$D$33)</f>
        <v>-</v>
      </c>
      <c r="F486" s="169" t="str">
        <f>IF(ISBLANK('Payer Participation Data'!$E$33),"-",'Payer Participation Data'!$E$33)</f>
        <v>-</v>
      </c>
      <c r="G486" s="104">
        <v>4</v>
      </c>
      <c r="H486" s="104">
        <v>4</v>
      </c>
      <c r="I486" s="104">
        <v>5</v>
      </c>
      <c r="J486" s="104" t="str">
        <f t="shared" si="29"/>
        <v>454</v>
      </c>
      <c r="K486" s="104" t="s">
        <v>30</v>
      </c>
      <c r="L486" s="222">
        <f>IF(ISNA(SUMIFS(INDEX('Payer Participation Data'!$F$10:$BM$59,0,MATCH(CONCATENATE($J486,L$6),'Payer Participation Data'!$F$8:$BM$8,0)),'Payer Participation Data'!$B$10:$B$59,$C486,'Payer Participation Data'!$C$10:$C$59,$D486)),"-",SUMIFS(INDEX('Payer Participation Data'!$F$10:$BM$59,0,MATCH(CONCATENATE($J486,L$6),'Payer Participation Data'!$F$8:$BM$8,0)),'Payer Participation Data'!$B$10:$B$59,$C486,'Payer Participation Data'!$C$10:$C$59,$D486))</f>
        <v>0</v>
      </c>
      <c r="M486" s="223">
        <f>IF(ISNA(SUMIFS(INDEX('Payer Participation Data'!$F$10:$BM$59,0,MATCH(CONCATENATE($J486,M$6),'Payer Participation Data'!$F$8:$BM$8,0)),'Payer Participation Data'!$B$10:$B$59,$C486,'Payer Participation Data'!$C$10:$C$59,$D486)),"-",SUMIFS(INDEX('Payer Participation Data'!$F$10:$BM$59,0,MATCH(CONCATENATE($J486,M$6),'Payer Participation Data'!$F$8:$BM$8,0)),'Payer Participation Data'!$B$10:$B$59,$C486,'Payer Participation Data'!$C$10:$C$59,$D486))</f>
        <v>0</v>
      </c>
      <c r="N486" s="105"/>
    </row>
    <row r="487" spans="2:14" outlineLevel="1" x14ac:dyDescent="0.35">
      <c r="B487" s="124" t="s">
        <v>80</v>
      </c>
      <c r="C487" s="157" t="str">
        <f>IF(ISBLANK('Payer Participation Data'!$B$34),"-",'Payer Participation Data'!$B$34)</f>
        <v>-</v>
      </c>
      <c r="D487" s="157" t="str">
        <f>IF(ISBLANK('Payer Participation Data'!$C$34),"-",'Payer Participation Data'!$C$34)</f>
        <v>-</v>
      </c>
      <c r="E487" s="157" t="str">
        <f>IF(ISBLANK('Payer Participation Data'!$D$34),"-",'Payer Participation Data'!$D$34)</f>
        <v>-</v>
      </c>
      <c r="F487" s="157" t="str">
        <f>IF(ISBLANK('Payer Participation Data'!$E$34),"-",'Payer Participation Data'!$E$34)</f>
        <v>-</v>
      </c>
      <c r="G487" s="102">
        <v>1</v>
      </c>
      <c r="H487" s="102" t="s">
        <v>64</v>
      </c>
      <c r="I487" s="102" t="s">
        <v>64</v>
      </c>
      <c r="J487" s="102" t="str">
        <f t="shared" si="25"/>
        <v>BaselineBaseline1</v>
      </c>
      <c r="K487" s="102" t="s">
        <v>30</v>
      </c>
      <c r="L487" s="224">
        <f>IF(ISNA(SUMIFS(INDEX('Payer Participation Data'!$F$10:$BM$59,0,MATCH(CONCATENATE($J487,L$6),'Payer Participation Data'!$F$8:$BM$8,0)),'Payer Participation Data'!$B$10:$B$59,$C487,'Payer Participation Data'!$C$10:$C$59,$D487)),"-",SUMIFS(INDEX('Payer Participation Data'!$F$10:$BM$59,0,MATCH(CONCATENATE($J487,L$6),'Payer Participation Data'!$F$8:$BM$8,0)),'Payer Participation Data'!$B$10:$B$59,$C487,'Payer Participation Data'!$C$10:$C$59,$D487))</f>
        <v>0</v>
      </c>
      <c r="M487" s="225">
        <f>IF(ISNA(SUMIFS(INDEX('Payer Participation Data'!$F$10:$BM$59,0,MATCH(CONCATENATE($J487,M$6),'Payer Participation Data'!$F$8:$BM$8,0)),'Payer Participation Data'!$B$10:$B$59,$C487,'Payer Participation Data'!$C$10:$C$59,$D487)),"-",SUMIFS(INDEX('Payer Participation Data'!$F$10:$BM$59,0,MATCH(CONCATENATE($J487,M$6),'Payer Participation Data'!$F$8:$BM$8,0)),'Payer Participation Data'!$B$10:$B$59,$C487,'Payer Participation Data'!$C$10:$C$59,$D487))</f>
        <v>0</v>
      </c>
      <c r="N487" s="103"/>
    </row>
    <row r="488" spans="2:14" outlineLevel="1" x14ac:dyDescent="0.35">
      <c r="B488" s="126" t="s">
        <v>80</v>
      </c>
      <c r="C488" s="169" t="str">
        <f>IF(ISBLANK('Payer Participation Data'!$B$34),"-",'Payer Participation Data'!$B$34)</f>
        <v>-</v>
      </c>
      <c r="D488" s="169" t="str">
        <f>IF(ISBLANK('Payer Participation Data'!$C$34),"-",'Payer Participation Data'!$C$34)</f>
        <v>-</v>
      </c>
      <c r="E488" s="169" t="str">
        <f>IF(ISBLANK('Payer Participation Data'!$D$34),"-",'Payer Participation Data'!$D$34)</f>
        <v>-</v>
      </c>
      <c r="F488" s="169" t="str">
        <f>IF(ISBLANK('Payer Participation Data'!$E$34),"-",'Payer Participation Data'!$E$34)</f>
        <v>-</v>
      </c>
      <c r="G488" s="104">
        <v>2</v>
      </c>
      <c r="H488" s="104" t="s">
        <v>64</v>
      </c>
      <c r="I488" s="104" t="s">
        <v>64</v>
      </c>
      <c r="J488" s="104" t="str">
        <f t="shared" ref="J488:J567" si="30">CONCATENATE(H488,I488,G488)</f>
        <v>BaselineBaseline2</v>
      </c>
      <c r="K488" s="104" t="s">
        <v>30</v>
      </c>
      <c r="L488" s="222">
        <f>IF(ISNA(SUMIFS(INDEX('Payer Participation Data'!$F$10:$BM$59,0,MATCH(CONCATENATE($J488,L$6),'Payer Participation Data'!$F$8:$BM$8,0)),'Payer Participation Data'!$B$10:$B$59,$C488,'Payer Participation Data'!$C$10:$C$59,$D488)),"-",SUMIFS(INDEX('Payer Participation Data'!$F$10:$BM$59,0,MATCH(CONCATENATE($J488,L$6),'Payer Participation Data'!$F$8:$BM$8,0)),'Payer Participation Data'!$B$10:$B$59,$C488,'Payer Participation Data'!$C$10:$C$59,$D488))</f>
        <v>0</v>
      </c>
      <c r="M488" s="223">
        <f>IF(ISNA(SUMIFS(INDEX('Payer Participation Data'!$F$10:$BM$59,0,MATCH(CONCATENATE($J488,M$6),'Payer Participation Data'!$F$8:$BM$8,0)),'Payer Participation Data'!$B$10:$B$59,$C488,'Payer Participation Data'!$C$10:$C$59,$D488)),"-",SUMIFS(INDEX('Payer Participation Data'!$F$10:$BM$59,0,MATCH(CONCATENATE($J488,M$6),'Payer Participation Data'!$F$8:$BM$8,0)),'Payer Participation Data'!$B$10:$B$59,$C488,'Payer Participation Data'!$C$10:$C$59,$D488))</f>
        <v>0</v>
      </c>
      <c r="N488" s="105"/>
    </row>
    <row r="489" spans="2:14" outlineLevel="1" x14ac:dyDescent="0.35">
      <c r="B489" s="124" t="s">
        <v>80</v>
      </c>
      <c r="C489" s="157" t="str">
        <f>IF(ISBLANK('Payer Participation Data'!$B$34),"-",'Payer Participation Data'!$B$34)</f>
        <v>-</v>
      </c>
      <c r="D489" s="157" t="str">
        <f>IF(ISBLANK('Payer Participation Data'!$C$34),"-",'Payer Participation Data'!$C$34)</f>
        <v>-</v>
      </c>
      <c r="E489" s="157" t="str">
        <f>IF(ISBLANK('Payer Participation Data'!$D$34),"-",'Payer Participation Data'!$D$34)</f>
        <v>-</v>
      </c>
      <c r="F489" s="157" t="str">
        <f>IF(ISBLANK('Payer Participation Data'!$E$34),"-",'Payer Participation Data'!$E$34)</f>
        <v>-</v>
      </c>
      <c r="G489" s="102">
        <v>3</v>
      </c>
      <c r="H489" s="102" t="s">
        <v>64</v>
      </c>
      <c r="I489" s="102" t="s">
        <v>64</v>
      </c>
      <c r="J489" s="102" t="str">
        <f t="shared" si="30"/>
        <v>BaselineBaseline3</v>
      </c>
      <c r="K489" s="102" t="s">
        <v>30</v>
      </c>
      <c r="L489" s="224">
        <f>IF(ISNA(SUMIFS(INDEX('Payer Participation Data'!$F$10:$BM$59,0,MATCH(CONCATENATE($J489,L$6),'Payer Participation Data'!$F$8:$BM$8,0)),'Payer Participation Data'!$B$10:$B$59,$C489,'Payer Participation Data'!$C$10:$C$59,$D489)),"-",SUMIFS(INDEX('Payer Participation Data'!$F$10:$BM$59,0,MATCH(CONCATENATE($J489,L$6),'Payer Participation Data'!$F$8:$BM$8,0)),'Payer Participation Data'!$B$10:$B$59,$C489,'Payer Participation Data'!$C$10:$C$59,$D489))</f>
        <v>0</v>
      </c>
      <c r="M489" s="225">
        <f>IF(ISNA(SUMIFS(INDEX('Payer Participation Data'!$F$10:$BM$59,0,MATCH(CONCATENATE($J489,M$6),'Payer Participation Data'!$F$8:$BM$8,0)),'Payer Participation Data'!$B$10:$B$59,$C489,'Payer Participation Data'!$C$10:$C$59,$D489)),"-",SUMIFS(INDEX('Payer Participation Data'!$F$10:$BM$59,0,MATCH(CONCATENATE($J489,M$6),'Payer Participation Data'!$F$8:$BM$8,0)),'Payer Participation Data'!$B$10:$B$59,$C489,'Payer Participation Data'!$C$10:$C$59,$D489))</f>
        <v>0</v>
      </c>
      <c r="N489" s="103"/>
    </row>
    <row r="490" spans="2:14" outlineLevel="1" x14ac:dyDescent="0.35">
      <c r="B490" s="126" t="s">
        <v>80</v>
      </c>
      <c r="C490" s="169" t="str">
        <f>IF(ISBLANK('Payer Participation Data'!$B$34),"-",'Payer Participation Data'!$B$34)</f>
        <v>-</v>
      </c>
      <c r="D490" s="169" t="str">
        <f>IF(ISBLANK('Payer Participation Data'!$C$34),"-",'Payer Participation Data'!$C$34)</f>
        <v>-</v>
      </c>
      <c r="E490" s="169" t="str">
        <f>IF(ISBLANK('Payer Participation Data'!$D$34),"-",'Payer Participation Data'!$D$34)</f>
        <v>-</v>
      </c>
      <c r="F490" s="169" t="str">
        <f>IF(ISBLANK('Payer Participation Data'!$E$34),"-",'Payer Participation Data'!$E$34)</f>
        <v>-</v>
      </c>
      <c r="G490" s="104">
        <v>4</v>
      </c>
      <c r="H490" s="104" t="s">
        <v>64</v>
      </c>
      <c r="I490" s="104" t="s">
        <v>64</v>
      </c>
      <c r="J490" s="104" t="str">
        <f t="shared" si="30"/>
        <v>BaselineBaseline4</v>
      </c>
      <c r="K490" s="104" t="s">
        <v>30</v>
      </c>
      <c r="L490" s="222">
        <f>IF(ISNA(SUMIFS(INDEX('Payer Participation Data'!$F$10:$BM$59,0,MATCH(CONCATENATE($J490,L$6),'Payer Participation Data'!$F$8:$BM$8,0)),'Payer Participation Data'!$B$10:$B$59,$C490,'Payer Participation Data'!$C$10:$C$59,$D490)),"-",SUMIFS(INDEX('Payer Participation Data'!$F$10:$BM$59,0,MATCH(CONCATENATE($J490,L$6),'Payer Participation Data'!$F$8:$BM$8,0)),'Payer Participation Data'!$B$10:$B$59,$C490,'Payer Participation Data'!$C$10:$C$59,$D490))</f>
        <v>0</v>
      </c>
      <c r="M490" s="223">
        <f>IF(ISNA(SUMIFS(INDEX('Payer Participation Data'!$F$10:$BM$59,0,MATCH(CONCATENATE($J490,M$6),'Payer Participation Data'!$F$8:$BM$8,0)),'Payer Participation Data'!$B$10:$B$59,$C490,'Payer Participation Data'!$C$10:$C$59,$D490)),"-",SUMIFS(INDEX('Payer Participation Data'!$F$10:$BM$59,0,MATCH(CONCATENATE($J490,M$6),'Payer Participation Data'!$F$8:$BM$8,0)),'Payer Participation Data'!$B$10:$B$59,$C490,'Payer Participation Data'!$C$10:$C$59,$D490))</f>
        <v>0</v>
      </c>
      <c r="N490" s="105"/>
    </row>
    <row r="491" spans="2:14" outlineLevel="1" x14ac:dyDescent="0.35">
      <c r="B491" s="124" t="s">
        <v>80</v>
      </c>
      <c r="C491" s="157" t="str">
        <f>IF(ISBLANK('Payer Participation Data'!$B$34),"-",'Payer Participation Data'!$B$34)</f>
        <v>-</v>
      </c>
      <c r="D491" s="157" t="str">
        <f>IF(ISBLANK('Payer Participation Data'!$C$34),"-",'Payer Participation Data'!$C$34)</f>
        <v>-</v>
      </c>
      <c r="E491" s="157" t="str">
        <f>IF(ISBLANK('Payer Participation Data'!$D$34),"-",'Payer Participation Data'!$D$34)</f>
        <v>-</v>
      </c>
      <c r="F491" s="157" t="str">
        <f>IF(ISBLANK('Payer Participation Data'!$E$34),"-",'Payer Participation Data'!$E$34)</f>
        <v>-</v>
      </c>
      <c r="G491" s="102">
        <v>1</v>
      </c>
      <c r="H491" s="102">
        <v>1</v>
      </c>
      <c r="I491" s="102">
        <v>5</v>
      </c>
      <c r="J491" s="102" t="str">
        <f t="shared" si="30"/>
        <v>151</v>
      </c>
      <c r="K491" s="102" t="s">
        <v>30</v>
      </c>
      <c r="L491" s="224">
        <f>IF(ISNA(SUMIFS(INDEX('Payer Participation Data'!$F$10:$BM$59,0,MATCH(CONCATENATE($J491,L$6),'Payer Participation Data'!$F$8:$BM$8,0)),'Payer Participation Data'!$B$10:$B$59,$C491,'Payer Participation Data'!$C$10:$C$59,$D491)),"-",SUMIFS(INDEX('Payer Participation Data'!$F$10:$BM$59,0,MATCH(CONCATENATE($J491,L$6),'Payer Participation Data'!$F$8:$BM$8,0)),'Payer Participation Data'!$B$10:$B$59,$C491,'Payer Participation Data'!$C$10:$C$59,$D491))</f>
        <v>0</v>
      </c>
      <c r="M491" s="225">
        <f>IF(ISNA(SUMIFS(INDEX('Payer Participation Data'!$F$10:$BM$59,0,MATCH(CONCATENATE($J491,M$6),'Payer Participation Data'!$F$8:$BM$8,0)),'Payer Participation Data'!$B$10:$B$59,$C491,'Payer Participation Data'!$C$10:$C$59,$D491)),"-",SUMIFS(INDEX('Payer Participation Data'!$F$10:$BM$59,0,MATCH(CONCATENATE($J491,M$6),'Payer Participation Data'!$F$8:$BM$8,0)),'Payer Participation Data'!$B$10:$B$59,$C491,'Payer Participation Data'!$C$10:$C$59,$D491))</f>
        <v>0</v>
      </c>
      <c r="N491" s="103"/>
    </row>
    <row r="492" spans="2:14" outlineLevel="1" x14ac:dyDescent="0.35">
      <c r="B492" s="126" t="s">
        <v>80</v>
      </c>
      <c r="C492" s="169" t="str">
        <f>IF(ISBLANK('Payer Participation Data'!$B$34),"-",'Payer Participation Data'!$B$34)</f>
        <v>-</v>
      </c>
      <c r="D492" s="169" t="str">
        <f>IF(ISBLANK('Payer Participation Data'!$C$34),"-",'Payer Participation Data'!$C$34)</f>
        <v>-</v>
      </c>
      <c r="E492" s="169" t="str">
        <f>IF(ISBLANK('Payer Participation Data'!$D$34),"-",'Payer Participation Data'!$D$34)</f>
        <v>-</v>
      </c>
      <c r="F492" s="169" t="str">
        <f>IF(ISBLANK('Payer Participation Data'!$E$34),"-",'Payer Participation Data'!$E$34)</f>
        <v>-</v>
      </c>
      <c r="G492" s="104">
        <v>2</v>
      </c>
      <c r="H492" s="104">
        <v>1</v>
      </c>
      <c r="I492" s="104">
        <v>5</v>
      </c>
      <c r="J492" s="104" t="str">
        <f t="shared" si="30"/>
        <v>152</v>
      </c>
      <c r="K492" s="104" t="s">
        <v>30</v>
      </c>
      <c r="L492" s="222">
        <f>IF(ISNA(SUMIFS(INDEX('Payer Participation Data'!$F$10:$BM$59,0,MATCH(CONCATENATE($J492,L$6),'Payer Participation Data'!$F$8:$BM$8,0)),'Payer Participation Data'!$B$10:$B$59,$C492,'Payer Participation Data'!$C$10:$C$59,$D492)),"-",SUMIFS(INDEX('Payer Participation Data'!$F$10:$BM$59,0,MATCH(CONCATENATE($J492,L$6),'Payer Participation Data'!$F$8:$BM$8,0)),'Payer Participation Data'!$B$10:$B$59,$C492,'Payer Participation Data'!$C$10:$C$59,$D492))</f>
        <v>0</v>
      </c>
      <c r="M492" s="223">
        <f>IF(ISNA(SUMIFS(INDEX('Payer Participation Data'!$F$10:$BM$59,0,MATCH(CONCATENATE($J492,M$6),'Payer Participation Data'!$F$8:$BM$8,0)),'Payer Participation Data'!$B$10:$B$59,$C492,'Payer Participation Data'!$C$10:$C$59,$D492)),"-",SUMIFS(INDEX('Payer Participation Data'!$F$10:$BM$59,0,MATCH(CONCATENATE($J492,M$6),'Payer Participation Data'!$F$8:$BM$8,0)),'Payer Participation Data'!$B$10:$B$59,$C492,'Payer Participation Data'!$C$10:$C$59,$D492))</f>
        <v>0</v>
      </c>
      <c r="N492" s="105"/>
    </row>
    <row r="493" spans="2:14" outlineLevel="1" x14ac:dyDescent="0.35">
      <c r="B493" s="124" t="s">
        <v>80</v>
      </c>
      <c r="C493" s="157" t="str">
        <f>IF(ISBLANK('Payer Participation Data'!$B$34),"-",'Payer Participation Data'!$B$34)</f>
        <v>-</v>
      </c>
      <c r="D493" s="157" t="str">
        <f>IF(ISBLANK('Payer Participation Data'!$C$34),"-",'Payer Participation Data'!$C$34)</f>
        <v>-</v>
      </c>
      <c r="E493" s="157" t="str">
        <f>IF(ISBLANK('Payer Participation Data'!$D$34),"-",'Payer Participation Data'!$D$34)</f>
        <v>-</v>
      </c>
      <c r="F493" s="157" t="str">
        <f>IF(ISBLANK('Payer Participation Data'!$E$34),"-",'Payer Participation Data'!$E$34)</f>
        <v>-</v>
      </c>
      <c r="G493" s="102">
        <v>3</v>
      </c>
      <c r="H493" s="102">
        <v>1</v>
      </c>
      <c r="I493" s="102">
        <v>5</v>
      </c>
      <c r="J493" s="102" t="str">
        <f t="shared" si="30"/>
        <v>153</v>
      </c>
      <c r="K493" s="102" t="s">
        <v>30</v>
      </c>
      <c r="L493" s="224">
        <f>IF(ISNA(SUMIFS(INDEX('Payer Participation Data'!$F$10:$BM$59,0,MATCH(CONCATENATE($J493,L$6),'Payer Participation Data'!$F$8:$BM$8,0)),'Payer Participation Data'!$B$10:$B$59,$C493,'Payer Participation Data'!$C$10:$C$59,$D493)),"-",SUMIFS(INDEX('Payer Participation Data'!$F$10:$BM$59,0,MATCH(CONCATENATE($J493,L$6),'Payer Participation Data'!$F$8:$BM$8,0)),'Payer Participation Data'!$B$10:$B$59,$C493,'Payer Participation Data'!$C$10:$C$59,$D493))</f>
        <v>0</v>
      </c>
      <c r="M493" s="225">
        <f>IF(ISNA(SUMIFS(INDEX('Payer Participation Data'!$F$10:$BM$59,0,MATCH(CONCATENATE($J493,M$6),'Payer Participation Data'!$F$8:$BM$8,0)),'Payer Participation Data'!$B$10:$B$59,$C493,'Payer Participation Data'!$C$10:$C$59,$D493)),"-",SUMIFS(INDEX('Payer Participation Data'!$F$10:$BM$59,0,MATCH(CONCATENATE($J493,M$6),'Payer Participation Data'!$F$8:$BM$8,0)),'Payer Participation Data'!$B$10:$B$59,$C493,'Payer Participation Data'!$C$10:$C$59,$D493))</f>
        <v>0</v>
      </c>
      <c r="N493" s="103"/>
    </row>
    <row r="494" spans="2:14" outlineLevel="1" x14ac:dyDescent="0.35">
      <c r="B494" s="126" t="s">
        <v>80</v>
      </c>
      <c r="C494" s="169" t="str">
        <f>IF(ISBLANK('Payer Participation Data'!$B$34),"-",'Payer Participation Data'!$B$34)</f>
        <v>-</v>
      </c>
      <c r="D494" s="169" t="str">
        <f>IF(ISBLANK('Payer Participation Data'!$C$34),"-",'Payer Participation Data'!$C$34)</f>
        <v>-</v>
      </c>
      <c r="E494" s="169" t="str">
        <f>IF(ISBLANK('Payer Participation Data'!$D$34),"-",'Payer Participation Data'!$D$34)</f>
        <v>-</v>
      </c>
      <c r="F494" s="169" t="str">
        <f>IF(ISBLANK('Payer Participation Data'!$E$34),"-",'Payer Participation Data'!$E$34)</f>
        <v>-</v>
      </c>
      <c r="G494" s="104">
        <v>4</v>
      </c>
      <c r="H494" s="104">
        <v>1</v>
      </c>
      <c r="I494" s="104">
        <v>5</v>
      </c>
      <c r="J494" s="104" t="str">
        <f t="shared" si="30"/>
        <v>154</v>
      </c>
      <c r="K494" s="104" t="s">
        <v>30</v>
      </c>
      <c r="L494" s="222">
        <f>IF(ISNA(SUMIFS(INDEX('Payer Participation Data'!$F$10:$BM$59,0,MATCH(CONCATENATE($J494,L$6),'Payer Participation Data'!$F$8:$BM$8,0)),'Payer Participation Data'!$B$10:$B$59,$C494,'Payer Participation Data'!$C$10:$C$59,$D494)),"-",SUMIFS(INDEX('Payer Participation Data'!$F$10:$BM$59,0,MATCH(CONCATENATE($J494,L$6),'Payer Participation Data'!$F$8:$BM$8,0)),'Payer Participation Data'!$B$10:$B$59,$C494,'Payer Participation Data'!$C$10:$C$59,$D494))</f>
        <v>0</v>
      </c>
      <c r="M494" s="223">
        <f>IF(ISNA(SUMIFS(INDEX('Payer Participation Data'!$F$10:$BM$59,0,MATCH(CONCATENATE($J494,M$6),'Payer Participation Data'!$F$8:$BM$8,0)),'Payer Participation Data'!$B$10:$B$59,$C494,'Payer Participation Data'!$C$10:$C$59,$D494)),"-",SUMIFS(INDEX('Payer Participation Data'!$F$10:$BM$59,0,MATCH(CONCATENATE($J494,M$6),'Payer Participation Data'!$F$8:$BM$8,0)),'Payer Participation Data'!$B$10:$B$59,$C494,'Payer Participation Data'!$C$10:$C$59,$D494))</f>
        <v>0</v>
      </c>
      <c r="N494" s="105"/>
    </row>
    <row r="495" spans="2:14" outlineLevel="1" x14ac:dyDescent="0.35">
      <c r="B495" s="124" t="s">
        <v>80</v>
      </c>
      <c r="C495" s="157" t="str">
        <f>IF(ISBLANK('Payer Participation Data'!$B$34),"-",'Payer Participation Data'!$B$34)</f>
        <v>-</v>
      </c>
      <c r="D495" s="157" t="str">
        <f>IF(ISBLANK('Payer Participation Data'!$C$34),"-",'Payer Participation Data'!$C$34)</f>
        <v>-</v>
      </c>
      <c r="E495" s="157" t="str">
        <f>IF(ISBLANK('Payer Participation Data'!$D$34),"-",'Payer Participation Data'!$D$34)</f>
        <v>-</v>
      </c>
      <c r="F495" s="157" t="str">
        <f>IF(ISBLANK('Payer Participation Data'!$E$34),"-",'Payer Participation Data'!$E$34)</f>
        <v>-</v>
      </c>
      <c r="G495" s="102">
        <v>1</v>
      </c>
      <c r="H495" s="102">
        <v>2</v>
      </c>
      <c r="I495" s="102">
        <v>5</v>
      </c>
      <c r="J495" s="102" t="str">
        <f t="shared" si="30"/>
        <v>251</v>
      </c>
      <c r="K495" s="102" t="s">
        <v>30</v>
      </c>
      <c r="L495" s="224">
        <f>IF(ISNA(SUMIFS(INDEX('Payer Participation Data'!$F$10:$BM$59,0,MATCH(CONCATENATE($J495,L$6),'Payer Participation Data'!$F$8:$BM$8,0)),'Payer Participation Data'!$B$10:$B$59,$C495,'Payer Participation Data'!$C$10:$C$59,$D495)),"-",SUMIFS(INDEX('Payer Participation Data'!$F$10:$BM$59,0,MATCH(CONCATENATE($J495,L$6),'Payer Participation Data'!$F$8:$BM$8,0)),'Payer Participation Data'!$B$10:$B$59,$C495,'Payer Participation Data'!$C$10:$C$59,$D495))</f>
        <v>0</v>
      </c>
      <c r="M495" s="225">
        <f>IF(ISNA(SUMIFS(INDEX('Payer Participation Data'!$F$10:$BM$59,0,MATCH(CONCATENATE($J495,M$6),'Payer Participation Data'!$F$8:$BM$8,0)),'Payer Participation Data'!$B$10:$B$59,$C495,'Payer Participation Data'!$C$10:$C$59,$D495)),"-",SUMIFS(INDEX('Payer Participation Data'!$F$10:$BM$59,0,MATCH(CONCATENATE($J495,M$6),'Payer Participation Data'!$F$8:$BM$8,0)),'Payer Participation Data'!$B$10:$B$59,$C495,'Payer Participation Data'!$C$10:$C$59,$D495))</f>
        <v>0</v>
      </c>
      <c r="N495" s="103"/>
    </row>
    <row r="496" spans="2:14" outlineLevel="1" x14ac:dyDescent="0.35">
      <c r="B496" s="126" t="s">
        <v>80</v>
      </c>
      <c r="C496" s="169" t="str">
        <f>IF(ISBLANK('Payer Participation Data'!$B$34),"-",'Payer Participation Data'!$B$34)</f>
        <v>-</v>
      </c>
      <c r="D496" s="169" t="str">
        <f>IF(ISBLANK('Payer Participation Data'!$C$34),"-",'Payer Participation Data'!$C$34)</f>
        <v>-</v>
      </c>
      <c r="E496" s="169" t="str">
        <f>IF(ISBLANK('Payer Participation Data'!$D$34),"-",'Payer Participation Data'!$D$34)</f>
        <v>-</v>
      </c>
      <c r="F496" s="169" t="str">
        <f>IF(ISBLANK('Payer Participation Data'!$E$34),"-",'Payer Participation Data'!$E$34)</f>
        <v>-</v>
      </c>
      <c r="G496" s="104">
        <v>2</v>
      </c>
      <c r="H496" s="104">
        <v>2</v>
      </c>
      <c r="I496" s="104">
        <v>5</v>
      </c>
      <c r="J496" s="104" t="str">
        <f t="shared" si="30"/>
        <v>252</v>
      </c>
      <c r="K496" s="104" t="s">
        <v>30</v>
      </c>
      <c r="L496" s="222">
        <f>IF(ISNA(SUMIFS(INDEX('Payer Participation Data'!$F$10:$BM$59,0,MATCH(CONCATENATE($J496,L$6),'Payer Participation Data'!$F$8:$BM$8,0)),'Payer Participation Data'!$B$10:$B$59,$C496,'Payer Participation Data'!$C$10:$C$59,$D496)),"-",SUMIFS(INDEX('Payer Participation Data'!$F$10:$BM$59,0,MATCH(CONCATENATE($J496,L$6),'Payer Participation Data'!$F$8:$BM$8,0)),'Payer Participation Data'!$B$10:$B$59,$C496,'Payer Participation Data'!$C$10:$C$59,$D496))</f>
        <v>0</v>
      </c>
      <c r="M496" s="223">
        <f>IF(ISNA(SUMIFS(INDEX('Payer Participation Data'!$F$10:$BM$59,0,MATCH(CONCATENATE($J496,M$6),'Payer Participation Data'!$F$8:$BM$8,0)),'Payer Participation Data'!$B$10:$B$59,$C496,'Payer Participation Data'!$C$10:$C$59,$D496)),"-",SUMIFS(INDEX('Payer Participation Data'!$F$10:$BM$59,0,MATCH(CONCATENATE($J496,M$6),'Payer Participation Data'!$F$8:$BM$8,0)),'Payer Participation Data'!$B$10:$B$59,$C496,'Payer Participation Data'!$C$10:$C$59,$D496))</f>
        <v>0</v>
      </c>
      <c r="N496" s="105"/>
    </row>
    <row r="497" spans="2:14" outlineLevel="1" x14ac:dyDescent="0.35">
      <c r="B497" s="124" t="s">
        <v>80</v>
      </c>
      <c r="C497" s="157" t="str">
        <f>IF(ISBLANK('Payer Participation Data'!$B$34),"-",'Payer Participation Data'!$B$34)</f>
        <v>-</v>
      </c>
      <c r="D497" s="157" t="str">
        <f>IF(ISBLANK('Payer Participation Data'!$C$34),"-",'Payer Participation Data'!$C$34)</f>
        <v>-</v>
      </c>
      <c r="E497" s="157" t="str">
        <f>IF(ISBLANK('Payer Participation Data'!$D$34),"-",'Payer Participation Data'!$D$34)</f>
        <v>-</v>
      </c>
      <c r="F497" s="157" t="str">
        <f>IF(ISBLANK('Payer Participation Data'!$E$34),"-",'Payer Participation Data'!$E$34)</f>
        <v>-</v>
      </c>
      <c r="G497" s="102">
        <v>3</v>
      </c>
      <c r="H497" s="102">
        <v>2</v>
      </c>
      <c r="I497" s="102">
        <v>5</v>
      </c>
      <c r="J497" s="102" t="str">
        <f t="shared" si="30"/>
        <v>253</v>
      </c>
      <c r="K497" s="102" t="s">
        <v>30</v>
      </c>
      <c r="L497" s="224">
        <f>IF(ISNA(SUMIFS(INDEX('Payer Participation Data'!$F$10:$BM$59,0,MATCH(CONCATENATE($J497,L$6),'Payer Participation Data'!$F$8:$BM$8,0)),'Payer Participation Data'!$B$10:$B$59,$C497,'Payer Participation Data'!$C$10:$C$59,$D497)),"-",SUMIFS(INDEX('Payer Participation Data'!$F$10:$BM$59,0,MATCH(CONCATENATE($J497,L$6),'Payer Participation Data'!$F$8:$BM$8,0)),'Payer Participation Data'!$B$10:$B$59,$C497,'Payer Participation Data'!$C$10:$C$59,$D497))</f>
        <v>0</v>
      </c>
      <c r="M497" s="225">
        <f>IF(ISNA(SUMIFS(INDEX('Payer Participation Data'!$F$10:$BM$59,0,MATCH(CONCATENATE($J497,M$6),'Payer Participation Data'!$F$8:$BM$8,0)),'Payer Participation Data'!$B$10:$B$59,$C497,'Payer Participation Data'!$C$10:$C$59,$D497)),"-",SUMIFS(INDEX('Payer Participation Data'!$F$10:$BM$59,0,MATCH(CONCATENATE($J497,M$6),'Payer Participation Data'!$F$8:$BM$8,0)),'Payer Participation Data'!$B$10:$B$59,$C497,'Payer Participation Data'!$C$10:$C$59,$D497))</f>
        <v>0</v>
      </c>
      <c r="N497" s="103"/>
    </row>
    <row r="498" spans="2:14" outlineLevel="1" x14ac:dyDescent="0.35">
      <c r="B498" s="126" t="s">
        <v>80</v>
      </c>
      <c r="C498" s="169" t="str">
        <f>IF(ISBLANK('Payer Participation Data'!$B$34),"-",'Payer Participation Data'!$B$34)</f>
        <v>-</v>
      </c>
      <c r="D498" s="169" t="str">
        <f>IF(ISBLANK('Payer Participation Data'!$C$34),"-",'Payer Participation Data'!$C$34)</f>
        <v>-</v>
      </c>
      <c r="E498" s="169" t="str">
        <f>IF(ISBLANK('Payer Participation Data'!$D$34),"-",'Payer Participation Data'!$D$34)</f>
        <v>-</v>
      </c>
      <c r="F498" s="169" t="str">
        <f>IF(ISBLANK('Payer Participation Data'!$E$34),"-",'Payer Participation Data'!$E$34)</f>
        <v>-</v>
      </c>
      <c r="G498" s="104">
        <v>4</v>
      </c>
      <c r="H498" s="104">
        <v>2</v>
      </c>
      <c r="I498" s="104">
        <v>5</v>
      </c>
      <c r="J498" s="104" t="str">
        <f t="shared" si="30"/>
        <v>254</v>
      </c>
      <c r="K498" s="104" t="s">
        <v>30</v>
      </c>
      <c r="L498" s="222">
        <f>IF(ISNA(SUMIFS(INDEX('Payer Participation Data'!$F$10:$BM$59,0,MATCH(CONCATENATE($J498,L$6),'Payer Participation Data'!$F$8:$BM$8,0)),'Payer Participation Data'!$B$10:$B$59,$C498,'Payer Participation Data'!$C$10:$C$59,$D498)),"-",SUMIFS(INDEX('Payer Participation Data'!$F$10:$BM$59,0,MATCH(CONCATENATE($J498,L$6),'Payer Participation Data'!$F$8:$BM$8,0)),'Payer Participation Data'!$B$10:$B$59,$C498,'Payer Participation Data'!$C$10:$C$59,$D498))</f>
        <v>0</v>
      </c>
      <c r="M498" s="223">
        <f>IF(ISNA(SUMIFS(INDEX('Payer Participation Data'!$F$10:$BM$59,0,MATCH(CONCATENATE($J498,M$6),'Payer Participation Data'!$F$8:$BM$8,0)),'Payer Participation Data'!$B$10:$B$59,$C498,'Payer Participation Data'!$C$10:$C$59,$D498)),"-",SUMIFS(INDEX('Payer Participation Data'!$F$10:$BM$59,0,MATCH(CONCATENATE($J498,M$6),'Payer Participation Data'!$F$8:$BM$8,0)),'Payer Participation Data'!$B$10:$B$59,$C498,'Payer Participation Data'!$C$10:$C$59,$D498))</f>
        <v>0</v>
      </c>
      <c r="N498" s="105"/>
    </row>
    <row r="499" spans="2:14" outlineLevel="1" x14ac:dyDescent="0.35">
      <c r="B499" s="124" t="s">
        <v>80</v>
      </c>
      <c r="C499" s="157" t="str">
        <f>IF(ISBLANK('Payer Participation Data'!$B$34),"-",'Payer Participation Data'!$B$34)</f>
        <v>-</v>
      </c>
      <c r="D499" s="157" t="str">
        <f>IF(ISBLANK('Payer Participation Data'!$C$34),"-",'Payer Participation Data'!$C$34)</f>
        <v>-</v>
      </c>
      <c r="E499" s="157" t="str">
        <f>IF(ISBLANK('Payer Participation Data'!$D$34),"-",'Payer Participation Data'!$D$34)</f>
        <v>-</v>
      </c>
      <c r="F499" s="157" t="str">
        <f>IF(ISBLANK('Payer Participation Data'!$E$34),"-",'Payer Participation Data'!$E$34)</f>
        <v>-</v>
      </c>
      <c r="G499" s="102">
        <v>1</v>
      </c>
      <c r="H499" s="102">
        <v>3</v>
      </c>
      <c r="I499" s="102">
        <v>5</v>
      </c>
      <c r="J499" s="102" t="str">
        <f t="shared" si="30"/>
        <v>351</v>
      </c>
      <c r="K499" s="102" t="s">
        <v>30</v>
      </c>
      <c r="L499" s="224">
        <f>IF(ISNA(SUMIFS(INDEX('Payer Participation Data'!$F$10:$BM$59,0,MATCH(CONCATENATE($J499,L$6),'Payer Participation Data'!$F$8:$BM$8,0)),'Payer Participation Data'!$B$10:$B$59,$C499,'Payer Participation Data'!$C$10:$C$59,$D499)),"-",SUMIFS(INDEX('Payer Participation Data'!$F$10:$BM$59,0,MATCH(CONCATENATE($J499,L$6),'Payer Participation Data'!$F$8:$BM$8,0)),'Payer Participation Data'!$B$10:$B$59,$C499,'Payer Participation Data'!$C$10:$C$59,$D499))</f>
        <v>0</v>
      </c>
      <c r="M499" s="225">
        <f>IF(ISNA(SUMIFS(INDEX('Payer Participation Data'!$F$10:$BM$59,0,MATCH(CONCATENATE($J499,M$6),'Payer Participation Data'!$F$8:$BM$8,0)),'Payer Participation Data'!$B$10:$B$59,$C499,'Payer Participation Data'!$C$10:$C$59,$D499)),"-",SUMIFS(INDEX('Payer Participation Data'!$F$10:$BM$59,0,MATCH(CONCATENATE($J499,M$6),'Payer Participation Data'!$F$8:$BM$8,0)),'Payer Participation Data'!$B$10:$B$59,$C499,'Payer Participation Data'!$C$10:$C$59,$D499))</f>
        <v>0</v>
      </c>
      <c r="N499" s="103"/>
    </row>
    <row r="500" spans="2:14" outlineLevel="1" x14ac:dyDescent="0.35">
      <c r="B500" s="126" t="s">
        <v>80</v>
      </c>
      <c r="C500" s="169" t="str">
        <f>IF(ISBLANK('Payer Participation Data'!$B$34),"-",'Payer Participation Data'!$B$34)</f>
        <v>-</v>
      </c>
      <c r="D500" s="169" t="str">
        <f>IF(ISBLANK('Payer Participation Data'!$C$34),"-",'Payer Participation Data'!$C$34)</f>
        <v>-</v>
      </c>
      <c r="E500" s="169" t="str">
        <f>IF(ISBLANK('Payer Participation Data'!$D$34),"-",'Payer Participation Data'!$D$34)</f>
        <v>-</v>
      </c>
      <c r="F500" s="169" t="str">
        <f>IF(ISBLANK('Payer Participation Data'!$E$34),"-",'Payer Participation Data'!$E$34)</f>
        <v>-</v>
      </c>
      <c r="G500" s="104">
        <v>2</v>
      </c>
      <c r="H500" s="104">
        <v>3</v>
      </c>
      <c r="I500" s="104">
        <v>5</v>
      </c>
      <c r="J500" s="104" t="str">
        <f t="shared" si="30"/>
        <v>352</v>
      </c>
      <c r="K500" s="104" t="s">
        <v>30</v>
      </c>
      <c r="L500" s="222">
        <f>IF(ISNA(SUMIFS(INDEX('Payer Participation Data'!$F$10:$BM$59,0,MATCH(CONCATENATE($J500,L$6),'Payer Participation Data'!$F$8:$BM$8,0)),'Payer Participation Data'!$B$10:$B$59,$C500,'Payer Participation Data'!$C$10:$C$59,$D500)),"-",SUMIFS(INDEX('Payer Participation Data'!$F$10:$BM$59,0,MATCH(CONCATENATE($J500,L$6),'Payer Participation Data'!$F$8:$BM$8,0)),'Payer Participation Data'!$B$10:$B$59,$C500,'Payer Participation Data'!$C$10:$C$59,$D500))</f>
        <v>0</v>
      </c>
      <c r="M500" s="223">
        <f>IF(ISNA(SUMIFS(INDEX('Payer Participation Data'!$F$10:$BM$59,0,MATCH(CONCATENATE($J500,M$6),'Payer Participation Data'!$F$8:$BM$8,0)),'Payer Participation Data'!$B$10:$B$59,$C500,'Payer Participation Data'!$C$10:$C$59,$D500)),"-",SUMIFS(INDEX('Payer Participation Data'!$F$10:$BM$59,0,MATCH(CONCATENATE($J500,M$6),'Payer Participation Data'!$F$8:$BM$8,0)),'Payer Participation Data'!$B$10:$B$59,$C500,'Payer Participation Data'!$C$10:$C$59,$D500))</f>
        <v>0</v>
      </c>
      <c r="N500" s="105"/>
    </row>
    <row r="501" spans="2:14" outlineLevel="1" x14ac:dyDescent="0.35">
      <c r="B501" s="124" t="s">
        <v>80</v>
      </c>
      <c r="C501" s="157" t="str">
        <f>IF(ISBLANK('Payer Participation Data'!$B$34),"-",'Payer Participation Data'!$B$34)</f>
        <v>-</v>
      </c>
      <c r="D501" s="157" t="str">
        <f>IF(ISBLANK('Payer Participation Data'!$C$34),"-",'Payer Participation Data'!$C$34)</f>
        <v>-</v>
      </c>
      <c r="E501" s="157" t="str">
        <f>IF(ISBLANK('Payer Participation Data'!$D$34),"-",'Payer Participation Data'!$D$34)</f>
        <v>-</v>
      </c>
      <c r="F501" s="157" t="str">
        <f>IF(ISBLANK('Payer Participation Data'!$E$34),"-",'Payer Participation Data'!$E$34)</f>
        <v>-</v>
      </c>
      <c r="G501" s="102">
        <v>3</v>
      </c>
      <c r="H501" s="102">
        <v>3</v>
      </c>
      <c r="I501" s="102">
        <v>5</v>
      </c>
      <c r="J501" s="102" t="str">
        <f t="shared" si="30"/>
        <v>353</v>
      </c>
      <c r="K501" s="102" t="s">
        <v>30</v>
      </c>
      <c r="L501" s="224">
        <f>IF(ISNA(SUMIFS(INDEX('Payer Participation Data'!$F$10:$BM$59,0,MATCH(CONCATENATE($J501,L$6),'Payer Participation Data'!$F$8:$BM$8,0)),'Payer Participation Data'!$B$10:$B$59,$C501,'Payer Participation Data'!$C$10:$C$59,$D501)),"-",SUMIFS(INDEX('Payer Participation Data'!$F$10:$BM$59,0,MATCH(CONCATENATE($J501,L$6),'Payer Participation Data'!$F$8:$BM$8,0)),'Payer Participation Data'!$B$10:$B$59,$C501,'Payer Participation Data'!$C$10:$C$59,$D501))</f>
        <v>0</v>
      </c>
      <c r="M501" s="225">
        <f>IF(ISNA(SUMIFS(INDEX('Payer Participation Data'!$F$10:$BM$59,0,MATCH(CONCATENATE($J501,M$6),'Payer Participation Data'!$F$8:$BM$8,0)),'Payer Participation Data'!$B$10:$B$59,$C501,'Payer Participation Data'!$C$10:$C$59,$D501)),"-",SUMIFS(INDEX('Payer Participation Data'!$F$10:$BM$59,0,MATCH(CONCATENATE($J501,M$6),'Payer Participation Data'!$F$8:$BM$8,0)),'Payer Participation Data'!$B$10:$B$59,$C501,'Payer Participation Data'!$C$10:$C$59,$D501))</f>
        <v>0</v>
      </c>
      <c r="N501" s="103"/>
    </row>
    <row r="502" spans="2:14" outlineLevel="1" x14ac:dyDescent="0.35">
      <c r="B502" s="126" t="s">
        <v>80</v>
      </c>
      <c r="C502" s="169" t="str">
        <f>IF(ISBLANK('Payer Participation Data'!$B$34),"-",'Payer Participation Data'!$B$34)</f>
        <v>-</v>
      </c>
      <c r="D502" s="169" t="str">
        <f>IF(ISBLANK('Payer Participation Data'!$C$34),"-",'Payer Participation Data'!$C$34)</f>
        <v>-</v>
      </c>
      <c r="E502" s="169" t="str">
        <f>IF(ISBLANK('Payer Participation Data'!$D$34),"-",'Payer Participation Data'!$D$34)</f>
        <v>-</v>
      </c>
      <c r="F502" s="169" t="str">
        <f>IF(ISBLANK('Payer Participation Data'!$E$34),"-",'Payer Participation Data'!$E$34)</f>
        <v>-</v>
      </c>
      <c r="G502" s="104">
        <v>4</v>
      </c>
      <c r="H502" s="104">
        <v>3</v>
      </c>
      <c r="I502" s="104">
        <v>5</v>
      </c>
      <c r="J502" s="104" t="str">
        <f t="shared" si="30"/>
        <v>354</v>
      </c>
      <c r="K502" s="104" t="s">
        <v>30</v>
      </c>
      <c r="L502" s="222">
        <f>IF(ISNA(SUMIFS(INDEX('Payer Participation Data'!$F$10:$BM$59,0,MATCH(CONCATENATE($J502,L$6),'Payer Participation Data'!$F$8:$BM$8,0)),'Payer Participation Data'!$B$10:$B$59,$C502,'Payer Participation Data'!$C$10:$C$59,$D502)),"-",SUMIFS(INDEX('Payer Participation Data'!$F$10:$BM$59,0,MATCH(CONCATENATE($J502,L$6),'Payer Participation Data'!$F$8:$BM$8,0)),'Payer Participation Data'!$B$10:$B$59,$C502,'Payer Participation Data'!$C$10:$C$59,$D502))</f>
        <v>0</v>
      </c>
      <c r="M502" s="223">
        <f>IF(ISNA(SUMIFS(INDEX('Payer Participation Data'!$F$10:$BM$59,0,MATCH(CONCATENATE($J502,M$6),'Payer Participation Data'!$F$8:$BM$8,0)),'Payer Participation Data'!$B$10:$B$59,$C502,'Payer Participation Data'!$C$10:$C$59,$D502)),"-",SUMIFS(INDEX('Payer Participation Data'!$F$10:$BM$59,0,MATCH(CONCATENATE($J502,M$6),'Payer Participation Data'!$F$8:$BM$8,0)),'Payer Participation Data'!$B$10:$B$59,$C502,'Payer Participation Data'!$C$10:$C$59,$D502))</f>
        <v>0</v>
      </c>
      <c r="N502" s="105"/>
    </row>
    <row r="503" spans="2:14" outlineLevel="1" x14ac:dyDescent="0.35">
      <c r="B503" s="124" t="s">
        <v>80</v>
      </c>
      <c r="C503" s="157" t="str">
        <f>IF(ISBLANK('Payer Participation Data'!$B$34),"-",'Payer Participation Data'!$B$34)</f>
        <v>-</v>
      </c>
      <c r="D503" s="157" t="str">
        <f>IF(ISBLANK('Payer Participation Data'!$C$34),"-",'Payer Participation Data'!$C$34)</f>
        <v>-</v>
      </c>
      <c r="E503" s="157" t="str">
        <f>IF(ISBLANK('Payer Participation Data'!$D$34),"-",'Payer Participation Data'!$D$34)</f>
        <v>-</v>
      </c>
      <c r="F503" s="157" t="str">
        <f>IF(ISBLANK('Payer Participation Data'!$E$34),"-",'Payer Participation Data'!$E$34)</f>
        <v>-</v>
      </c>
      <c r="G503" s="102">
        <v>1</v>
      </c>
      <c r="H503" s="102">
        <v>4</v>
      </c>
      <c r="I503" s="102">
        <v>5</v>
      </c>
      <c r="J503" s="102" t="str">
        <f t="shared" ref="J503:J506" si="31">CONCATENATE(H503,I503,G503)</f>
        <v>451</v>
      </c>
      <c r="K503" s="102" t="s">
        <v>30</v>
      </c>
      <c r="L503" s="224">
        <f>IF(ISNA(SUMIFS(INDEX('Payer Participation Data'!$F$10:$BM$59,0,MATCH(CONCATENATE($J503,L$6),'Payer Participation Data'!$F$8:$BM$8,0)),'Payer Participation Data'!$B$10:$B$59,$C503,'Payer Participation Data'!$C$10:$C$59,$D503)),"-",SUMIFS(INDEX('Payer Participation Data'!$F$10:$BM$59,0,MATCH(CONCATENATE($J503,L$6),'Payer Participation Data'!$F$8:$BM$8,0)),'Payer Participation Data'!$B$10:$B$59,$C503,'Payer Participation Data'!$C$10:$C$59,$D503))</f>
        <v>0</v>
      </c>
      <c r="M503" s="225">
        <f>IF(ISNA(SUMIFS(INDEX('Payer Participation Data'!$F$10:$BM$59,0,MATCH(CONCATENATE($J503,M$6),'Payer Participation Data'!$F$8:$BM$8,0)),'Payer Participation Data'!$B$10:$B$59,$C503,'Payer Participation Data'!$C$10:$C$59,$D503)),"-",SUMIFS(INDEX('Payer Participation Data'!$F$10:$BM$59,0,MATCH(CONCATENATE($J503,M$6),'Payer Participation Data'!$F$8:$BM$8,0)),'Payer Participation Data'!$B$10:$B$59,$C503,'Payer Participation Data'!$C$10:$C$59,$D503))</f>
        <v>0</v>
      </c>
      <c r="N503" s="105"/>
    </row>
    <row r="504" spans="2:14" outlineLevel="1" x14ac:dyDescent="0.35">
      <c r="B504" s="126" t="s">
        <v>80</v>
      </c>
      <c r="C504" s="169" t="str">
        <f>IF(ISBLANK('Payer Participation Data'!$B$34),"-",'Payer Participation Data'!$B$34)</f>
        <v>-</v>
      </c>
      <c r="D504" s="169" t="str">
        <f>IF(ISBLANK('Payer Participation Data'!$C$34),"-",'Payer Participation Data'!$C$34)</f>
        <v>-</v>
      </c>
      <c r="E504" s="169" t="str">
        <f>IF(ISBLANK('Payer Participation Data'!$D$34),"-",'Payer Participation Data'!$D$34)</f>
        <v>-</v>
      </c>
      <c r="F504" s="169" t="str">
        <f>IF(ISBLANK('Payer Participation Data'!$E$34),"-",'Payer Participation Data'!$E$34)</f>
        <v>-</v>
      </c>
      <c r="G504" s="104">
        <v>2</v>
      </c>
      <c r="H504" s="104">
        <v>4</v>
      </c>
      <c r="I504" s="104">
        <v>5</v>
      </c>
      <c r="J504" s="104" t="str">
        <f t="shared" si="31"/>
        <v>452</v>
      </c>
      <c r="K504" s="104" t="s">
        <v>30</v>
      </c>
      <c r="L504" s="222">
        <f>IF(ISNA(SUMIFS(INDEX('Payer Participation Data'!$F$10:$BM$59,0,MATCH(CONCATENATE($J504,L$6),'Payer Participation Data'!$F$8:$BM$8,0)),'Payer Participation Data'!$B$10:$B$59,$C504,'Payer Participation Data'!$C$10:$C$59,$D504)),"-",SUMIFS(INDEX('Payer Participation Data'!$F$10:$BM$59,0,MATCH(CONCATENATE($J504,L$6),'Payer Participation Data'!$F$8:$BM$8,0)),'Payer Participation Data'!$B$10:$B$59,$C504,'Payer Participation Data'!$C$10:$C$59,$D504))</f>
        <v>0</v>
      </c>
      <c r="M504" s="223">
        <f>IF(ISNA(SUMIFS(INDEX('Payer Participation Data'!$F$10:$BM$59,0,MATCH(CONCATENATE($J504,M$6),'Payer Participation Data'!$F$8:$BM$8,0)),'Payer Participation Data'!$B$10:$B$59,$C504,'Payer Participation Data'!$C$10:$C$59,$D504)),"-",SUMIFS(INDEX('Payer Participation Data'!$F$10:$BM$59,0,MATCH(CONCATENATE($J504,M$6),'Payer Participation Data'!$F$8:$BM$8,0)),'Payer Participation Data'!$B$10:$B$59,$C504,'Payer Participation Data'!$C$10:$C$59,$D504))</f>
        <v>0</v>
      </c>
      <c r="N504" s="105"/>
    </row>
    <row r="505" spans="2:14" outlineLevel="1" x14ac:dyDescent="0.35">
      <c r="B505" s="124" t="s">
        <v>80</v>
      </c>
      <c r="C505" s="157" t="str">
        <f>IF(ISBLANK('Payer Participation Data'!$B$34),"-",'Payer Participation Data'!$B$34)</f>
        <v>-</v>
      </c>
      <c r="D505" s="157" t="str">
        <f>IF(ISBLANK('Payer Participation Data'!$C$34),"-",'Payer Participation Data'!$C$34)</f>
        <v>-</v>
      </c>
      <c r="E505" s="157" t="str">
        <f>IF(ISBLANK('Payer Participation Data'!$D$34),"-",'Payer Participation Data'!$D$34)</f>
        <v>-</v>
      </c>
      <c r="F505" s="157" t="str">
        <f>IF(ISBLANK('Payer Participation Data'!$E$34),"-",'Payer Participation Data'!$E$34)</f>
        <v>-</v>
      </c>
      <c r="G505" s="102">
        <v>3</v>
      </c>
      <c r="H505" s="102">
        <v>4</v>
      </c>
      <c r="I505" s="102">
        <v>5</v>
      </c>
      <c r="J505" s="102" t="str">
        <f t="shared" si="31"/>
        <v>453</v>
      </c>
      <c r="K505" s="102" t="s">
        <v>30</v>
      </c>
      <c r="L505" s="224">
        <f>IF(ISNA(SUMIFS(INDEX('Payer Participation Data'!$F$10:$BM$59,0,MATCH(CONCATENATE($J505,L$6),'Payer Participation Data'!$F$8:$BM$8,0)),'Payer Participation Data'!$B$10:$B$59,$C505,'Payer Participation Data'!$C$10:$C$59,$D505)),"-",SUMIFS(INDEX('Payer Participation Data'!$F$10:$BM$59,0,MATCH(CONCATENATE($J505,L$6),'Payer Participation Data'!$F$8:$BM$8,0)),'Payer Participation Data'!$B$10:$B$59,$C505,'Payer Participation Data'!$C$10:$C$59,$D505))</f>
        <v>0</v>
      </c>
      <c r="M505" s="225">
        <f>IF(ISNA(SUMIFS(INDEX('Payer Participation Data'!$F$10:$BM$59,0,MATCH(CONCATENATE($J505,M$6),'Payer Participation Data'!$F$8:$BM$8,0)),'Payer Participation Data'!$B$10:$B$59,$C505,'Payer Participation Data'!$C$10:$C$59,$D505)),"-",SUMIFS(INDEX('Payer Participation Data'!$F$10:$BM$59,0,MATCH(CONCATENATE($J505,M$6),'Payer Participation Data'!$F$8:$BM$8,0)),'Payer Participation Data'!$B$10:$B$59,$C505,'Payer Participation Data'!$C$10:$C$59,$D505))</f>
        <v>0</v>
      </c>
      <c r="N505" s="105"/>
    </row>
    <row r="506" spans="2:14" outlineLevel="1" x14ac:dyDescent="0.35">
      <c r="B506" s="126" t="s">
        <v>80</v>
      </c>
      <c r="C506" s="169" t="str">
        <f>IF(ISBLANK('Payer Participation Data'!$B$34),"-",'Payer Participation Data'!$B$34)</f>
        <v>-</v>
      </c>
      <c r="D506" s="169" t="str">
        <f>IF(ISBLANK('Payer Participation Data'!$C$34),"-",'Payer Participation Data'!$C$34)</f>
        <v>-</v>
      </c>
      <c r="E506" s="169" t="str">
        <f>IF(ISBLANK('Payer Participation Data'!$D$34),"-",'Payer Participation Data'!$D$34)</f>
        <v>-</v>
      </c>
      <c r="F506" s="169" t="str">
        <f>IF(ISBLANK('Payer Participation Data'!$E$34),"-",'Payer Participation Data'!$E$34)</f>
        <v>-</v>
      </c>
      <c r="G506" s="104">
        <v>4</v>
      </c>
      <c r="H506" s="104">
        <v>4</v>
      </c>
      <c r="I506" s="104">
        <v>5</v>
      </c>
      <c r="J506" s="104" t="str">
        <f t="shared" si="31"/>
        <v>454</v>
      </c>
      <c r="K506" s="104" t="s">
        <v>30</v>
      </c>
      <c r="L506" s="222">
        <f>IF(ISNA(SUMIFS(INDEX('Payer Participation Data'!$F$10:$BM$59,0,MATCH(CONCATENATE($J506,L$6),'Payer Participation Data'!$F$8:$BM$8,0)),'Payer Participation Data'!$B$10:$B$59,$C506,'Payer Participation Data'!$C$10:$C$59,$D506)),"-",SUMIFS(INDEX('Payer Participation Data'!$F$10:$BM$59,0,MATCH(CONCATENATE($J506,L$6),'Payer Participation Data'!$F$8:$BM$8,0)),'Payer Participation Data'!$B$10:$B$59,$C506,'Payer Participation Data'!$C$10:$C$59,$D506))</f>
        <v>0</v>
      </c>
      <c r="M506" s="223">
        <f>IF(ISNA(SUMIFS(INDEX('Payer Participation Data'!$F$10:$BM$59,0,MATCH(CONCATENATE($J506,M$6),'Payer Participation Data'!$F$8:$BM$8,0)),'Payer Participation Data'!$B$10:$B$59,$C506,'Payer Participation Data'!$C$10:$C$59,$D506)),"-",SUMIFS(INDEX('Payer Participation Data'!$F$10:$BM$59,0,MATCH(CONCATENATE($J506,M$6),'Payer Participation Data'!$F$8:$BM$8,0)),'Payer Participation Data'!$B$10:$B$59,$C506,'Payer Participation Data'!$C$10:$C$59,$D506))</f>
        <v>0</v>
      </c>
      <c r="N506" s="105"/>
    </row>
    <row r="507" spans="2:14" outlineLevel="1" x14ac:dyDescent="0.35">
      <c r="B507" s="124" t="s">
        <v>80</v>
      </c>
      <c r="C507" s="157" t="str">
        <f>IF(ISBLANK('Payer Participation Data'!$B$35),"-",'Payer Participation Data'!$B$35)</f>
        <v>-</v>
      </c>
      <c r="D507" s="157" t="str">
        <f>IF(ISBLANK('Payer Participation Data'!$C$35),"-",'Payer Participation Data'!$C$35)</f>
        <v>-</v>
      </c>
      <c r="E507" s="157" t="str">
        <f>IF(ISBLANK('Payer Participation Data'!$D$35),"-",'Payer Participation Data'!$D$35)</f>
        <v>-</v>
      </c>
      <c r="F507" s="157" t="str">
        <f>IF(ISBLANK('Payer Participation Data'!$E$35),"-",'Payer Participation Data'!$E$35)</f>
        <v>-</v>
      </c>
      <c r="G507" s="102">
        <v>1</v>
      </c>
      <c r="H507" s="102" t="s">
        <v>64</v>
      </c>
      <c r="I507" s="102" t="s">
        <v>64</v>
      </c>
      <c r="J507" s="102" t="str">
        <f t="shared" si="30"/>
        <v>BaselineBaseline1</v>
      </c>
      <c r="K507" s="102" t="s">
        <v>30</v>
      </c>
      <c r="L507" s="224">
        <f>IF(ISNA(SUMIFS(INDEX('Payer Participation Data'!$F$10:$BM$59,0,MATCH(CONCATENATE($J507,L$6),'Payer Participation Data'!$F$8:$BM$8,0)),'Payer Participation Data'!$B$10:$B$59,$C507,'Payer Participation Data'!$C$10:$C$59,$D507)),"-",SUMIFS(INDEX('Payer Participation Data'!$F$10:$BM$59,0,MATCH(CONCATENATE($J507,L$6),'Payer Participation Data'!$F$8:$BM$8,0)),'Payer Participation Data'!$B$10:$B$59,$C507,'Payer Participation Data'!$C$10:$C$59,$D507))</f>
        <v>0</v>
      </c>
      <c r="M507" s="225">
        <f>IF(ISNA(SUMIFS(INDEX('Payer Participation Data'!$F$10:$BM$59,0,MATCH(CONCATENATE($J507,M$6),'Payer Participation Data'!$F$8:$BM$8,0)),'Payer Participation Data'!$B$10:$B$59,$C507,'Payer Participation Data'!$C$10:$C$59,$D507)),"-",SUMIFS(INDEX('Payer Participation Data'!$F$10:$BM$59,0,MATCH(CONCATENATE($J507,M$6),'Payer Participation Data'!$F$8:$BM$8,0)),'Payer Participation Data'!$B$10:$B$59,$C507,'Payer Participation Data'!$C$10:$C$59,$D507))</f>
        <v>0</v>
      </c>
      <c r="N507" s="103"/>
    </row>
    <row r="508" spans="2:14" outlineLevel="1" x14ac:dyDescent="0.35">
      <c r="B508" s="126" t="s">
        <v>80</v>
      </c>
      <c r="C508" s="169" t="str">
        <f>IF(ISBLANK('Payer Participation Data'!$B$35),"-",'Payer Participation Data'!$B$35)</f>
        <v>-</v>
      </c>
      <c r="D508" s="169" t="str">
        <f>IF(ISBLANK('Payer Participation Data'!$C$35),"-",'Payer Participation Data'!$C$35)</f>
        <v>-</v>
      </c>
      <c r="E508" s="169" t="str">
        <f>IF(ISBLANK('Payer Participation Data'!$D$35),"-",'Payer Participation Data'!$D$35)</f>
        <v>-</v>
      </c>
      <c r="F508" s="169" t="str">
        <f>IF(ISBLANK('Payer Participation Data'!$E$35),"-",'Payer Participation Data'!$E$35)</f>
        <v>-</v>
      </c>
      <c r="G508" s="104">
        <v>2</v>
      </c>
      <c r="H508" s="104" t="s">
        <v>64</v>
      </c>
      <c r="I508" s="104" t="s">
        <v>64</v>
      </c>
      <c r="J508" s="104" t="str">
        <f t="shared" si="30"/>
        <v>BaselineBaseline2</v>
      </c>
      <c r="K508" s="104" t="s">
        <v>30</v>
      </c>
      <c r="L508" s="222">
        <f>IF(ISNA(SUMIFS(INDEX('Payer Participation Data'!$F$10:$BM$59,0,MATCH(CONCATENATE($J508,L$6),'Payer Participation Data'!$F$8:$BM$8,0)),'Payer Participation Data'!$B$10:$B$59,$C508,'Payer Participation Data'!$C$10:$C$59,$D508)),"-",SUMIFS(INDEX('Payer Participation Data'!$F$10:$BM$59,0,MATCH(CONCATENATE($J508,L$6),'Payer Participation Data'!$F$8:$BM$8,0)),'Payer Participation Data'!$B$10:$B$59,$C508,'Payer Participation Data'!$C$10:$C$59,$D508))</f>
        <v>0</v>
      </c>
      <c r="M508" s="223">
        <f>IF(ISNA(SUMIFS(INDEX('Payer Participation Data'!$F$10:$BM$59,0,MATCH(CONCATENATE($J508,M$6),'Payer Participation Data'!$F$8:$BM$8,0)),'Payer Participation Data'!$B$10:$B$59,$C508,'Payer Participation Data'!$C$10:$C$59,$D508)),"-",SUMIFS(INDEX('Payer Participation Data'!$F$10:$BM$59,0,MATCH(CONCATENATE($J508,M$6),'Payer Participation Data'!$F$8:$BM$8,0)),'Payer Participation Data'!$B$10:$B$59,$C508,'Payer Participation Data'!$C$10:$C$59,$D508))</f>
        <v>0</v>
      </c>
      <c r="N508" s="105"/>
    </row>
    <row r="509" spans="2:14" outlineLevel="1" x14ac:dyDescent="0.35">
      <c r="B509" s="124" t="s">
        <v>80</v>
      </c>
      <c r="C509" s="157" t="str">
        <f>IF(ISBLANK('Payer Participation Data'!$B$35),"-",'Payer Participation Data'!$B$35)</f>
        <v>-</v>
      </c>
      <c r="D509" s="157" t="str">
        <f>IF(ISBLANK('Payer Participation Data'!$C$35),"-",'Payer Participation Data'!$C$35)</f>
        <v>-</v>
      </c>
      <c r="E509" s="157" t="str">
        <f>IF(ISBLANK('Payer Participation Data'!$D$35),"-",'Payer Participation Data'!$D$35)</f>
        <v>-</v>
      </c>
      <c r="F509" s="157" t="str">
        <f>IF(ISBLANK('Payer Participation Data'!$E$35),"-",'Payer Participation Data'!$E$35)</f>
        <v>-</v>
      </c>
      <c r="G509" s="102">
        <v>3</v>
      </c>
      <c r="H509" s="102" t="s">
        <v>64</v>
      </c>
      <c r="I509" s="102" t="s">
        <v>64</v>
      </c>
      <c r="J509" s="102" t="str">
        <f t="shared" si="30"/>
        <v>BaselineBaseline3</v>
      </c>
      <c r="K509" s="102" t="s">
        <v>30</v>
      </c>
      <c r="L509" s="224">
        <f>IF(ISNA(SUMIFS(INDEX('Payer Participation Data'!$F$10:$BM$59,0,MATCH(CONCATENATE($J509,L$6),'Payer Participation Data'!$F$8:$BM$8,0)),'Payer Participation Data'!$B$10:$B$59,$C509,'Payer Participation Data'!$C$10:$C$59,$D509)),"-",SUMIFS(INDEX('Payer Participation Data'!$F$10:$BM$59,0,MATCH(CONCATENATE($J509,L$6),'Payer Participation Data'!$F$8:$BM$8,0)),'Payer Participation Data'!$B$10:$B$59,$C509,'Payer Participation Data'!$C$10:$C$59,$D509))</f>
        <v>0</v>
      </c>
      <c r="M509" s="225">
        <f>IF(ISNA(SUMIFS(INDEX('Payer Participation Data'!$F$10:$BM$59,0,MATCH(CONCATENATE($J509,M$6),'Payer Participation Data'!$F$8:$BM$8,0)),'Payer Participation Data'!$B$10:$B$59,$C509,'Payer Participation Data'!$C$10:$C$59,$D509)),"-",SUMIFS(INDEX('Payer Participation Data'!$F$10:$BM$59,0,MATCH(CONCATENATE($J509,M$6),'Payer Participation Data'!$F$8:$BM$8,0)),'Payer Participation Data'!$B$10:$B$59,$C509,'Payer Participation Data'!$C$10:$C$59,$D509))</f>
        <v>0</v>
      </c>
      <c r="N509" s="103"/>
    </row>
    <row r="510" spans="2:14" outlineLevel="1" x14ac:dyDescent="0.35">
      <c r="B510" s="126" t="s">
        <v>80</v>
      </c>
      <c r="C510" s="169" t="str">
        <f>IF(ISBLANK('Payer Participation Data'!$B$35),"-",'Payer Participation Data'!$B$35)</f>
        <v>-</v>
      </c>
      <c r="D510" s="169" t="str">
        <f>IF(ISBLANK('Payer Participation Data'!$C$35),"-",'Payer Participation Data'!$C$35)</f>
        <v>-</v>
      </c>
      <c r="E510" s="169" t="str">
        <f>IF(ISBLANK('Payer Participation Data'!$D$35),"-",'Payer Participation Data'!$D$35)</f>
        <v>-</v>
      </c>
      <c r="F510" s="169" t="str">
        <f>IF(ISBLANK('Payer Participation Data'!$E$35),"-",'Payer Participation Data'!$E$35)</f>
        <v>-</v>
      </c>
      <c r="G510" s="104">
        <v>4</v>
      </c>
      <c r="H510" s="104" t="s">
        <v>64</v>
      </c>
      <c r="I510" s="104" t="s">
        <v>64</v>
      </c>
      <c r="J510" s="104" t="str">
        <f t="shared" si="30"/>
        <v>BaselineBaseline4</v>
      </c>
      <c r="K510" s="104" t="s">
        <v>30</v>
      </c>
      <c r="L510" s="222">
        <f>IF(ISNA(SUMIFS(INDEX('Payer Participation Data'!$F$10:$BM$59,0,MATCH(CONCATENATE($J510,L$6),'Payer Participation Data'!$F$8:$BM$8,0)),'Payer Participation Data'!$B$10:$B$59,$C510,'Payer Participation Data'!$C$10:$C$59,$D510)),"-",SUMIFS(INDEX('Payer Participation Data'!$F$10:$BM$59,0,MATCH(CONCATENATE($J510,L$6),'Payer Participation Data'!$F$8:$BM$8,0)),'Payer Participation Data'!$B$10:$B$59,$C510,'Payer Participation Data'!$C$10:$C$59,$D510))</f>
        <v>0</v>
      </c>
      <c r="M510" s="223">
        <f>IF(ISNA(SUMIFS(INDEX('Payer Participation Data'!$F$10:$BM$59,0,MATCH(CONCATENATE($J510,M$6),'Payer Participation Data'!$F$8:$BM$8,0)),'Payer Participation Data'!$B$10:$B$59,$C510,'Payer Participation Data'!$C$10:$C$59,$D510)),"-",SUMIFS(INDEX('Payer Participation Data'!$F$10:$BM$59,0,MATCH(CONCATENATE($J510,M$6),'Payer Participation Data'!$F$8:$BM$8,0)),'Payer Participation Data'!$B$10:$B$59,$C510,'Payer Participation Data'!$C$10:$C$59,$D510))</f>
        <v>0</v>
      </c>
      <c r="N510" s="105"/>
    </row>
    <row r="511" spans="2:14" outlineLevel="1" x14ac:dyDescent="0.35">
      <c r="B511" s="124" t="s">
        <v>80</v>
      </c>
      <c r="C511" s="157" t="str">
        <f>IF(ISBLANK('Payer Participation Data'!$B$35),"-",'Payer Participation Data'!$B$35)</f>
        <v>-</v>
      </c>
      <c r="D511" s="157" t="str">
        <f>IF(ISBLANK('Payer Participation Data'!$C$35),"-",'Payer Participation Data'!$C$35)</f>
        <v>-</v>
      </c>
      <c r="E511" s="157" t="str">
        <f>IF(ISBLANK('Payer Participation Data'!$D$35),"-",'Payer Participation Data'!$D$35)</f>
        <v>-</v>
      </c>
      <c r="F511" s="157" t="str">
        <f>IF(ISBLANK('Payer Participation Data'!$E$35),"-",'Payer Participation Data'!$E$35)</f>
        <v>-</v>
      </c>
      <c r="G511" s="102">
        <v>1</v>
      </c>
      <c r="H511" s="102">
        <v>1</v>
      </c>
      <c r="I511" s="102">
        <v>5</v>
      </c>
      <c r="J511" s="102" t="str">
        <f t="shared" si="30"/>
        <v>151</v>
      </c>
      <c r="K511" s="102" t="s">
        <v>30</v>
      </c>
      <c r="L511" s="224">
        <f>IF(ISNA(SUMIFS(INDEX('Payer Participation Data'!$F$10:$BM$59,0,MATCH(CONCATENATE($J511,L$6),'Payer Participation Data'!$F$8:$BM$8,0)),'Payer Participation Data'!$B$10:$B$59,$C511,'Payer Participation Data'!$C$10:$C$59,$D511)),"-",SUMIFS(INDEX('Payer Participation Data'!$F$10:$BM$59,0,MATCH(CONCATENATE($J511,L$6),'Payer Participation Data'!$F$8:$BM$8,0)),'Payer Participation Data'!$B$10:$B$59,$C511,'Payer Participation Data'!$C$10:$C$59,$D511))</f>
        <v>0</v>
      </c>
      <c r="M511" s="225">
        <f>IF(ISNA(SUMIFS(INDEX('Payer Participation Data'!$F$10:$BM$59,0,MATCH(CONCATENATE($J511,M$6),'Payer Participation Data'!$F$8:$BM$8,0)),'Payer Participation Data'!$B$10:$B$59,$C511,'Payer Participation Data'!$C$10:$C$59,$D511)),"-",SUMIFS(INDEX('Payer Participation Data'!$F$10:$BM$59,0,MATCH(CONCATENATE($J511,M$6),'Payer Participation Data'!$F$8:$BM$8,0)),'Payer Participation Data'!$B$10:$B$59,$C511,'Payer Participation Data'!$C$10:$C$59,$D511))</f>
        <v>0</v>
      </c>
      <c r="N511" s="103"/>
    </row>
    <row r="512" spans="2:14" outlineLevel="1" x14ac:dyDescent="0.35">
      <c r="B512" s="126" t="s">
        <v>80</v>
      </c>
      <c r="C512" s="169" t="str">
        <f>IF(ISBLANK('Payer Participation Data'!$B$35),"-",'Payer Participation Data'!$B$35)</f>
        <v>-</v>
      </c>
      <c r="D512" s="169" t="str">
        <f>IF(ISBLANK('Payer Participation Data'!$C$35),"-",'Payer Participation Data'!$C$35)</f>
        <v>-</v>
      </c>
      <c r="E512" s="169" t="str">
        <f>IF(ISBLANK('Payer Participation Data'!$D$35),"-",'Payer Participation Data'!$D$35)</f>
        <v>-</v>
      </c>
      <c r="F512" s="169" t="str">
        <f>IF(ISBLANK('Payer Participation Data'!$E$35),"-",'Payer Participation Data'!$E$35)</f>
        <v>-</v>
      </c>
      <c r="G512" s="104">
        <v>2</v>
      </c>
      <c r="H512" s="104">
        <v>1</v>
      </c>
      <c r="I512" s="104">
        <v>5</v>
      </c>
      <c r="J512" s="104" t="str">
        <f t="shared" si="30"/>
        <v>152</v>
      </c>
      <c r="K512" s="104" t="s">
        <v>30</v>
      </c>
      <c r="L512" s="222">
        <f>IF(ISNA(SUMIFS(INDEX('Payer Participation Data'!$F$10:$BM$59,0,MATCH(CONCATENATE($J512,L$6),'Payer Participation Data'!$F$8:$BM$8,0)),'Payer Participation Data'!$B$10:$B$59,$C512,'Payer Participation Data'!$C$10:$C$59,$D512)),"-",SUMIFS(INDEX('Payer Participation Data'!$F$10:$BM$59,0,MATCH(CONCATENATE($J512,L$6),'Payer Participation Data'!$F$8:$BM$8,0)),'Payer Participation Data'!$B$10:$B$59,$C512,'Payer Participation Data'!$C$10:$C$59,$D512))</f>
        <v>0</v>
      </c>
      <c r="M512" s="223">
        <f>IF(ISNA(SUMIFS(INDEX('Payer Participation Data'!$F$10:$BM$59,0,MATCH(CONCATENATE($J512,M$6),'Payer Participation Data'!$F$8:$BM$8,0)),'Payer Participation Data'!$B$10:$B$59,$C512,'Payer Participation Data'!$C$10:$C$59,$D512)),"-",SUMIFS(INDEX('Payer Participation Data'!$F$10:$BM$59,0,MATCH(CONCATENATE($J512,M$6),'Payer Participation Data'!$F$8:$BM$8,0)),'Payer Participation Data'!$B$10:$B$59,$C512,'Payer Participation Data'!$C$10:$C$59,$D512))</f>
        <v>0</v>
      </c>
      <c r="N512" s="105"/>
    </row>
    <row r="513" spans="2:14" outlineLevel="1" x14ac:dyDescent="0.35">
      <c r="B513" s="124" t="s">
        <v>80</v>
      </c>
      <c r="C513" s="157" t="str">
        <f>IF(ISBLANK('Payer Participation Data'!$B$35),"-",'Payer Participation Data'!$B$35)</f>
        <v>-</v>
      </c>
      <c r="D513" s="157" t="str">
        <f>IF(ISBLANK('Payer Participation Data'!$C$35),"-",'Payer Participation Data'!$C$35)</f>
        <v>-</v>
      </c>
      <c r="E513" s="157" t="str">
        <f>IF(ISBLANK('Payer Participation Data'!$D$35),"-",'Payer Participation Data'!$D$35)</f>
        <v>-</v>
      </c>
      <c r="F513" s="157" t="str">
        <f>IF(ISBLANK('Payer Participation Data'!$E$35),"-",'Payer Participation Data'!$E$35)</f>
        <v>-</v>
      </c>
      <c r="G513" s="102">
        <v>3</v>
      </c>
      <c r="H513" s="102">
        <v>1</v>
      </c>
      <c r="I513" s="102">
        <v>5</v>
      </c>
      <c r="J513" s="102" t="str">
        <f t="shared" si="30"/>
        <v>153</v>
      </c>
      <c r="K513" s="102" t="s">
        <v>30</v>
      </c>
      <c r="L513" s="224">
        <f>IF(ISNA(SUMIFS(INDEX('Payer Participation Data'!$F$10:$BM$59,0,MATCH(CONCATENATE($J513,L$6),'Payer Participation Data'!$F$8:$BM$8,0)),'Payer Participation Data'!$B$10:$B$59,$C513,'Payer Participation Data'!$C$10:$C$59,$D513)),"-",SUMIFS(INDEX('Payer Participation Data'!$F$10:$BM$59,0,MATCH(CONCATENATE($J513,L$6),'Payer Participation Data'!$F$8:$BM$8,0)),'Payer Participation Data'!$B$10:$B$59,$C513,'Payer Participation Data'!$C$10:$C$59,$D513))</f>
        <v>0</v>
      </c>
      <c r="M513" s="225">
        <f>IF(ISNA(SUMIFS(INDEX('Payer Participation Data'!$F$10:$BM$59,0,MATCH(CONCATENATE($J513,M$6),'Payer Participation Data'!$F$8:$BM$8,0)),'Payer Participation Data'!$B$10:$B$59,$C513,'Payer Participation Data'!$C$10:$C$59,$D513)),"-",SUMIFS(INDEX('Payer Participation Data'!$F$10:$BM$59,0,MATCH(CONCATENATE($J513,M$6),'Payer Participation Data'!$F$8:$BM$8,0)),'Payer Participation Data'!$B$10:$B$59,$C513,'Payer Participation Data'!$C$10:$C$59,$D513))</f>
        <v>0</v>
      </c>
      <c r="N513" s="103"/>
    </row>
    <row r="514" spans="2:14" outlineLevel="1" x14ac:dyDescent="0.35">
      <c r="B514" s="126" t="s">
        <v>80</v>
      </c>
      <c r="C514" s="169" t="str">
        <f>IF(ISBLANK('Payer Participation Data'!$B$35),"-",'Payer Participation Data'!$B$35)</f>
        <v>-</v>
      </c>
      <c r="D514" s="169" t="str">
        <f>IF(ISBLANK('Payer Participation Data'!$C$35),"-",'Payer Participation Data'!$C$35)</f>
        <v>-</v>
      </c>
      <c r="E514" s="169" t="str">
        <f>IF(ISBLANK('Payer Participation Data'!$D$35),"-",'Payer Participation Data'!$D$35)</f>
        <v>-</v>
      </c>
      <c r="F514" s="169" t="str">
        <f>IF(ISBLANK('Payer Participation Data'!$E$35),"-",'Payer Participation Data'!$E$35)</f>
        <v>-</v>
      </c>
      <c r="G514" s="104">
        <v>4</v>
      </c>
      <c r="H514" s="104">
        <v>1</v>
      </c>
      <c r="I514" s="104">
        <v>5</v>
      </c>
      <c r="J514" s="104" t="str">
        <f t="shared" si="30"/>
        <v>154</v>
      </c>
      <c r="K514" s="104" t="s">
        <v>30</v>
      </c>
      <c r="L514" s="222">
        <f>IF(ISNA(SUMIFS(INDEX('Payer Participation Data'!$F$10:$BM$59,0,MATCH(CONCATENATE($J514,L$6),'Payer Participation Data'!$F$8:$BM$8,0)),'Payer Participation Data'!$B$10:$B$59,$C514,'Payer Participation Data'!$C$10:$C$59,$D514)),"-",SUMIFS(INDEX('Payer Participation Data'!$F$10:$BM$59,0,MATCH(CONCATENATE($J514,L$6),'Payer Participation Data'!$F$8:$BM$8,0)),'Payer Participation Data'!$B$10:$B$59,$C514,'Payer Participation Data'!$C$10:$C$59,$D514))</f>
        <v>0</v>
      </c>
      <c r="M514" s="223">
        <f>IF(ISNA(SUMIFS(INDEX('Payer Participation Data'!$F$10:$BM$59,0,MATCH(CONCATENATE($J514,M$6),'Payer Participation Data'!$F$8:$BM$8,0)),'Payer Participation Data'!$B$10:$B$59,$C514,'Payer Participation Data'!$C$10:$C$59,$D514)),"-",SUMIFS(INDEX('Payer Participation Data'!$F$10:$BM$59,0,MATCH(CONCATENATE($J514,M$6),'Payer Participation Data'!$F$8:$BM$8,0)),'Payer Participation Data'!$B$10:$B$59,$C514,'Payer Participation Data'!$C$10:$C$59,$D514))</f>
        <v>0</v>
      </c>
      <c r="N514" s="105"/>
    </row>
    <row r="515" spans="2:14" outlineLevel="1" x14ac:dyDescent="0.35">
      <c r="B515" s="124" t="s">
        <v>80</v>
      </c>
      <c r="C515" s="157" t="str">
        <f>IF(ISBLANK('Payer Participation Data'!$B$35),"-",'Payer Participation Data'!$B$35)</f>
        <v>-</v>
      </c>
      <c r="D515" s="157" t="str">
        <f>IF(ISBLANK('Payer Participation Data'!$C$35),"-",'Payer Participation Data'!$C$35)</f>
        <v>-</v>
      </c>
      <c r="E515" s="157" t="str">
        <f>IF(ISBLANK('Payer Participation Data'!$D$35),"-",'Payer Participation Data'!$D$35)</f>
        <v>-</v>
      </c>
      <c r="F515" s="157" t="str">
        <f>IF(ISBLANK('Payer Participation Data'!$E$35),"-",'Payer Participation Data'!$E$35)</f>
        <v>-</v>
      </c>
      <c r="G515" s="102">
        <v>1</v>
      </c>
      <c r="H515" s="102">
        <v>2</v>
      </c>
      <c r="I515" s="102">
        <v>5</v>
      </c>
      <c r="J515" s="102" t="str">
        <f t="shared" si="30"/>
        <v>251</v>
      </c>
      <c r="K515" s="102" t="s">
        <v>30</v>
      </c>
      <c r="L515" s="224">
        <f>IF(ISNA(SUMIFS(INDEX('Payer Participation Data'!$F$10:$BM$59,0,MATCH(CONCATENATE($J515,L$6),'Payer Participation Data'!$F$8:$BM$8,0)),'Payer Participation Data'!$B$10:$B$59,$C515,'Payer Participation Data'!$C$10:$C$59,$D515)),"-",SUMIFS(INDEX('Payer Participation Data'!$F$10:$BM$59,0,MATCH(CONCATENATE($J515,L$6),'Payer Participation Data'!$F$8:$BM$8,0)),'Payer Participation Data'!$B$10:$B$59,$C515,'Payer Participation Data'!$C$10:$C$59,$D515))</f>
        <v>0</v>
      </c>
      <c r="M515" s="225">
        <f>IF(ISNA(SUMIFS(INDEX('Payer Participation Data'!$F$10:$BM$59,0,MATCH(CONCATENATE($J515,M$6),'Payer Participation Data'!$F$8:$BM$8,0)),'Payer Participation Data'!$B$10:$B$59,$C515,'Payer Participation Data'!$C$10:$C$59,$D515)),"-",SUMIFS(INDEX('Payer Participation Data'!$F$10:$BM$59,0,MATCH(CONCATENATE($J515,M$6),'Payer Participation Data'!$F$8:$BM$8,0)),'Payer Participation Data'!$B$10:$B$59,$C515,'Payer Participation Data'!$C$10:$C$59,$D515))</f>
        <v>0</v>
      </c>
      <c r="N515" s="103"/>
    </row>
    <row r="516" spans="2:14" outlineLevel="1" x14ac:dyDescent="0.35">
      <c r="B516" s="126" t="s">
        <v>80</v>
      </c>
      <c r="C516" s="169" t="str">
        <f>IF(ISBLANK('Payer Participation Data'!$B$35),"-",'Payer Participation Data'!$B$35)</f>
        <v>-</v>
      </c>
      <c r="D516" s="169" t="str">
        <f>IF(ISBLANK('Payer Participation Data'!$C$35),"-",'Payer Participation Data'!$C$35)</f>
        <v>-</v>
      </c>
      <c r="E516" s="169" t="str">
        <f>IF(ISBLANK('Payer Participation Data'!$D$35),"-",'Payer Participation Data'!$D$35)</f>
        <v>-</v>
      </c>
      <c r="F516" s="169" t="str">
        <f>IF(ISBLANK('Payer Participation Data'!$E$35),"-",'Payer Participation Data'!$E$35)</f>
        <v>-</v>
      </c>
      <c r="G516" s="104">
        <v>2</v>
      </c>
      <c r="H516" s="104">
        <v>2</v>
      </c>
      <c r="I516" s="104">
        <v>5</v>
      </c>
      <c r="J516" s="104" t="str">
        <f t="shared" si="30"/>
        <v>252</v>
      </c>
      <c r="K516" s="104" t="s">
        <v>30</v>
      </c>
      <c r="L516" s="222">
        <f>IF(ISNA(SUMIFS(INDEX('Payer Participation Data'!$F$10:$BM$59,0,MATCH(CONCATENATE($J516,L$6),'Payer Participation Data'!$F$8:$BM$8,0)),'Payer Participation Data'!$B$10:$B$59,$C516,'Payer Participation Data'!$C$10:$C$59,$D516)),"-",SUMIFS(INDEX('Payer Participation Data'!$F$10:$BM$59,0,MATCH(CONCATENATE($J516,L$6),'Payer Participation Data'!$F$8:$BM$8,0)),'Payer Participation Data'!$B$10:$B$59,$C516,'Payer Participation Data'!$C$10:$C$59,$D516))</f>
        <v>0</v>
      </c>
      <c r="M516" s="223">
        <f>IF(ISNA(SUMIFS(INDEX('Payer Participation Data'!$F$10:$BM$59,0,MATCH(CONCATENATE($J516,M$6),'Payer Participation Data'!$F$8:$BM$8,0)),'Payer Participation Data'!$B$10:$B$59,$C516,'Payer Participation Data'!$C$10:$C$59,$D516)),"-",SUMIFS(INDEX('Payer Participation Data'!$F$10:$BM$59,0,MATCH(CONCATENATE($J516,M$6),'Payer Participation Data'!$F$8:$BM$8,0)),'Payer Participation Data'!$B$10:$B$59,$C516,'Payer Participation Data'!$C$10:$C$59,$D516))</f>
        <v>0</v>
      </c>
      <c r="N516" s="105"/>
    </row>
    <row r="517" spans="2:14" outlineLevel="1" x14ac:dyDescent="0.35">
      <c r="B517" s="124" t="s">
        <v>80</v>
      </c>
      <c r="C517" s="157" t="str">
        <f>IF(ISBLANK('Payer Participation Data'!$B$35),"-",'Payer Participation Data'!$B$35)</f>
        <v>-</v>
      </c>
      <c r="D517" s="157" t="str">
        <f>IF(ISBLANK('Payer Participation Data'!$C$35),"-",'Payer Participation Data'!$C$35)</f>
        <v>-</v>
      </c>
      <c r="E517" s="157" t="str">
        <f>IF(ISBLANK('Payer Participation Data'!$D$35),"-",'Payer Participation Data'!$D$35)</f>
        <v>-</v>
      </c>
      <c r="F517" s="157" t="str">
        <f>IF(ISBLANK('Payer Participation Data'!$E$35),"-",'Payer Participation Data'!$E$35)</f>
        <v>-</v>
      </c>
      <c r="G517" s="102">
        <v>3</v>
      </c>
      <c r="H517" s="102">
        <v>2</v>
      </c>
      <c r="I517" s="102">
        <v>5</v>
      </c>
      <c r="J517" s="102" t="str">
        <f t="shared" si="30"/>
        <v>253</v>
      </c>
      <c r="K517" s="102" t="s">
        <v>30</v>
      </c>
      <c r="L517" s="224">
        <f>IF(ISNA(SUMIFS(INDEX('Payer Participation Data'!$F$10:$BM$59,0,MATCH(CONCATENATE($J517,L$6),'Payer Participation Data'!$F$8:$BM$8,0)),'Payer Participation Data'!$B$10:$B$59,$C517,'Payer Participation Data'!$C$10:$C$59,$D517)),"-",SUMIFS(INDEX('Payer Participation Data'!$F$10:$BM$59,0,MATCH(CONCATENATE($J517,L$6),'Payer Participation Data'!$F$8:$BM$8,0)),'Payer Participation Data'!$B$10:$B$59,$C517,'Payer Participation Data'!$C$10:$C$59,$D517))</f>
        <v>0</v>
      </c>
      <c r="M517" s="225">
        <f>IF(ISNA(SUMIFS(INDEX('Payer Participation Data'!$F$10:$BM$59,0,MATCH(CONCATENATE($J517,M$6),'Payer Participation Data'!$F$8:$BM$8,0)),'Payer Participation Data'!$B$10:$B$59,$C517,'Payer Participation Data'!$C$10:$C$59,$D517)),"-",SUMIFS(INDEX('Payer Participation Data'!$F$10:$BM$59,0,MATCH(CONCATENATE($J517,M$6),'Payer Participation Data'!$F$8:$BM$8,0)),'Payer Participation Data'!$B$10:$B$59,$C517,'Payer Participation Data'!$C$10:$C$59,$D517))</f>
        <v>0</v>
      </c>
      <c r="N517" s="103"/>
    </row>
    <row r="518" spans="2:14" outlineLevel="1" x14ac:dyDescent="0.35">
      <c r="B518" s="126" t="s">
        <v>80</v>
      </c>
      <c r="C518" s="169" t="str">
        <f>IF(ISBLANK('Payer Participation Data'!$B$35),"-",'Payer Participation Data'!$B$35)</f>
        <v>-</v>
      </c>
      <c r="D518" s="169" t="str">
        <f>IF(ISBLANK('Payer Participation Data'!$C$35),"-",'Payer Participation Data'!$C$35)</f>
        <v>-</v>
      </c>
      <c r="E518" s="169" t="str">
        <f>IF(ISBLANK('Payer Participation Data'!$D$35),"-",'Payer Participation Data'!$D$35)</f>
        <v>-</v>
      </c>
      <c r="F518" s="169" t="str">
        <f>IF(ISBLANK('Payer Participation Data'!$E$35),"-",'Payer Participation Data'!$E$35)</f>
        <v>-</v>
      </c>
      <c r="G518" s="104">
        <v>4</v>
      </c>
      <c r="H518" s="104">
        <v>2</v>
      </c>
      <c r="I518" s="104">
        <v>5</v>
      </c>
      <c r="J518" s="104" t="str">
        <f t="shared" si="30"/>
        <v>254</v>
      </c>
      <c r="K518" s="104" t="s">
        <v>30</v>
      </c>
      <c r="L518" s="222">
        <f>IF(ISNA(SUMIFS(INDEX('Payer Participation Data'!$F$10:$BM$59,0,MATCH(CONCATENATE($J518,L$6),'Payer Participation Data'!$F$8:$BM$8,0)),'Payer Participation Data'!$B$10:$B$59,$C518,'Payer Participation Data'!$C$10:$C$59,$D518)),"-",SUMIFS(INDEX('Payer Participation Data'!$F$10:$BM$59,0,MATCH(CONCATENATE($J518,L$6),'Payer Participation Data'!$F$8:$BM$8,0)),'Payer Participation Data'!$B$10:$B$59,$C518,'Payer Participation Data'!$C$10:$C$59,$D518))</f>
        <v>0</v>
      </c>
      <c r="M518" s="223">
        <f>IF(ISNA(SUMIFS(INDEX('Payer Participation Data'!$F$10:$BM$59,0,MATCH(CONCATENATE($J518,M$6),'Payer Participation Data'!$F$8:$BM$8,0)),'Payer Participation Data'!$B$10:$B$59,$C518,'Payer Participation Data'!$C$10:$C$59,$D518)),"-",SUMIFS(INDEX('Payer Participation Data'!$F$10:$BM$59,0,MATCH(CONCATENATE($J518,M$6),'Payer Participation Data'!$F$8:$BM$8,0)),'Payer Participation Data'!$B$10:$B$59,$C518,'Payer Participation Data'!$C$10:$C$59,$D518))</f>
        <v>0</v>
      </c>
      <c r="N518" s="105"/>
    </row>
    <row r="519" spans="2:14" outlineLevel="1" x14ac:dyDescent="0.35">
      <c r="B519" s="124" t="s">
        <v>80</v>
      </c>
      <c r="C519" s="157" t="str">
        <f>IF(ISBLANK('Payer Participation Data'!$B$35),"-",'Payer Participation Data'!$B$35)</f>
        <v>-</v>
      </c>
      <c r="D519" s="157" t="str">
        <f>IF(ISBLANK('Payer Participation Data'!$C$35),"-",'Payer Participation Data'!$C$35)</f>
        <v>-</v>
      </c>
      <c r="E519" s="157" t="str">
        <f>IF(ISBLANK('Payer Participation Data'!$D$35),"-",'Payer Participation Data'!$D$35)</f>
        <v>-</v>
      </c>
      <c r="F519" s="157" t="str">
        <f>IF(ISBLANK('Payer Participation Data'!$E$35),"-",'Payer Participation Data'!$E$35)</f>
        <v>-</v>
      </c>
      <c r="G519" s="102">
        <v>1</v>
      </c>
      <c r="H519" s="102">
        <v>3</v>
      </c>
      <c r="I519" s="102">
        <v>5</v>
      </c>
      <c r="J519" s="102" t="str">
        <f t="shared" si="30"/>
        <v>351</v>
      </c>
      <c r="K519" s="102" t="s">
        <v>30</v>
      </c>
      <c r="L519" s="224">
        <f>IF(ISNA(SUMIFS(INDEX('Payer Participation Data'!$F$10:$BM$59,0,MATCH(CONCATENATE($J519,L$6),'Payer Participation Data'!$F$8:$BM$8,0)),'Payer Participation Data'!$B$10:$B$59,$C519,'Payer Participation Data'!$C$10:$C$59,$D519)),"-",SUMIFS(INDEX('Payer Participation Data'!$F$10:$BM$59,0,MATCH(CONCATENATE($J519,L$6),'Payer Participation Data'!$F$8:$BM$8,0)),'Payer Participation Data'!$B$10:$B$59,$C519,'Payer Participation Data'!$C$10:$C$59,$D519))</f>
        <v>0</v>
      </c>
      <c r="M519" s="225">
        <f>IF(ISNA(SUMIFS(INDEX('Payer Participation Data'!$F$10:$BM$59,0,MATCH(CONCATENATE($J519,M$6),'Payer Participation Data'!$F$8:$BM$8,0)),'Payer Participation Data'!$B$10:$B$59,$C519,'Payer Participation Data'!$C$10:$C$59,$D519)),"-",SUMIFS(INDEX('Payer Participation Data'!$F$10:$BM$59,0,MATCH(CONCATENATE($J519,M$6),'Payer Participation Data'!$F$8:$BM$8,0)),'Payer Participation Data'!$B$10:$B$59,$C519,'Payer Participation Data'!$C$10:$C$59,$D519))</f>
        <v>0</v>
      </c>
      <c r="N519" s="103"/>
    </row>
    <row r="520" spans="2:14" outlineLevel="1" x14ac:dyDescent="0.35">
      <c r="B520" s="126" t="s">
        <v>80</v>
      </c>
      <c r="C520" s="169" t="str">
        <f>IF(ISBLANK('Payer Participation Data'!$B$35),"-",'Payer Participation Data'!$B$35)</f>
        <v>-</v>
      </c>
      <c r="D520" s="169" t="str">
        <f>IF(ISBLANK('Payer Participation Data'!$C$35),"-",'Payer Participation Data'!$C$35)</f>
        <v>-</v>
      </c>
      <c r="E520" s="169" t="str">
        <f>IF(ISBLANK('Payer Participation Data'!$D$35),"-",'Payer Participation Data'!$D$35)</f>
        <v>-</v>
      </c>
      <c r="F520" s="169" t="str">
        <f>IF(ISBLANK('Payer Participation Data'!$E$35),"-",'Payer Participation Data'!$E$35)</f>
        <v>-</v>
      </c>
      <c r="G520" s="104">
        <v>2</v>
      </c>
      <c r="H520" s="104">
        <v>3</v>
      </c>
      <c r="I520" s="104">
        <v>5</v>
      </c>
      <c r="J520" s="104" t="str">
        <f t="shared" si="30"/>
        <v>352</v>
      </c>
      <c r="K520" s="104" t="s">
        <v>30</v>
      </c>
      <c r="L520" s="222">
        <f>IF(ISNA(SUMIFS(INDEX('Payer Participation Data'!$F$10:$BM$59,0,MATCH(CONCATENATE($J520,L$6),'Payer Participation Data'!$F$8:$BM$8,0)),'Payer Participation Data'!$B$10:$B$59,$C520,'Payer Participation Data'!$C$10:$C$59,$D520)),"-",SUMIFS(INDEX('Payer Participation Data'!$F$10:$BM$59,0,MATCH(CONCATENATE($J520,L$6),'Payer Participation Data'!$F$8:$BM$8,0)),'Payer Participation Data'!$B$10:$B$59,$C520,'Payer Participation Data'!$C$10:$C$59,$D520))</f>
        <v>0</v>
      </c>
      <c r="M520" s="223">
        <f>IF(ISNA(SUMIFS(INDEX('Payer Participation Data'!$F$10:$BM$59,0,MATCH(CONCATENATE($J520,M$6),'Payer Participation Data'!$F$8:$BM$8,0)),'Payer Participation Data'!$B$10:$B$59,$C520,'Payer Participation Data'!$C$10:$C$59,$D520)),"-",SUMIFS(INDEX('Payer Participation Data'!$F$10:$BM$59,0,MATCH(CONCATENATE($J520,M$6),'Payer Participation Data'!$F$8:$BM$8,0)),'Payer Participation Data'!$B$10:$B$59,$C520,'Payer Participation Data'!$C$10:$C$59,$D520))</f>
        <v>0</v>
      </c>
      <c r="N520" s="105"/>
    </row>
    <row r="521" spans="2:14" outlineLevel="1" x14ac:dyDescent="0.35">
      <c r="B521" s="124" t="s">
        <v>80</v>
      </c>
      <c r="C521" s="157" t="str">
        <f>IF(ISBLANK('Payer Participation Data'!$B$35),"-",'Payer Participation Data'!$B$35)</f>
        <v>-</v>
      </c>
      <c r="D521" s="157" t="str">
        <f>IF(ISBLANK('Payer Participation Data'!$C$35),"-",'Payer Participation Data'!$C$35)</f>
        <v>-</v>
      </c>
      <c r="E521" s="157" t="str">
        <f>IF(ISBLANK('Payer Participation Data'!$D$35),"-",'Payer Participation Data'!$D$35)</f>
        <v>-</v>
      </c>
      <c r="F521" s="157" t="str">
        <f>IF(ISBLANK('Payer Participation Data'!$E$35),"-",'Payer Participation Data'!$E$35)</f>
        <v>-</v>
      </c>
      <c r="G521" s="102">
        <v>3</v>
      </c>
      <c r="H521" s="102">
        <v>3</v>
      </c>
      <c r="I521" s="102">
        <v>5</v>
      </c>
      <c r="J521" s="102" t="str">
        <f t="shared" si="30"/>
        <v>353</v>
      </c>
      <c r="K521" s="102" t="s">
        <v>30</v>
      </c>
      <c r="L521" s="224">
        <f>IF(ISNA(SUMIFS(INDEX('Payer Participation Data'!$F$10:$BM$59,0,MATCH(CONCATENATE($J521,L$6),'Payer Participation Data'!$F$8:$BM$8,0)),'Payer Participation Data'!$B$10:$B$59,$C521,'Payer Participation Data'!$C$10:$C$59,$D521)),"-",SUMIFS(INDEX('Payer Participation Data'!$F$10:$BM$59,0,MATCH(CONCATENATE($J521,L$6),'Payer Participation Data'!$F$8:$BM$8,0)),'Payer Participation Data'!$B$10:$B$59,$C521,'Payer Participation Data'!$C$10:$C$59,$D521))</f>
        <v>0</v>
      </c>
      <c r="M521" s="225">
        <f>IF(ISNA(SUMIFS(INDEX('Payer Participation Data'!$F$10:$BM$59,0,MATCH(CONCATENATE($J521,M$6),'Payer Participation Data'!$F$8:$BM$8,0)),'Payer Participation Data'!$B$10:$B$59,$C521,'Payer Participation Data'!$C$10:$C$59,$D521)),"-",SUMIFS(INDEX('Payer Participation Data'!$F$10:$BM$59,0,MATCH(CONCATENATE($J521,M$6),'Payer Participation Data'!$F$8:$BM$8,0)),'Payer Participation Data'!$B$10:$B$59,$C521,'Payer Participation Data'!$C$10:$C$59,$D521))</f>
        <v>0</v>
      </c>
      <c r="N521" s="103"/>
    </row>
    <row r="522" spans="2:14" outlineLevel="1" x14ac:dyDescent="0.35">
      <c r="B522" s="126" t="s">
        <v>80</v>
      </c>
      <c r="C522" s="169" t="str">
        <f>IF(ISBLANK('Payer Participation Data'!$B$35),"-",'Payer Participation Data'!$B$35)</f>
        <v>-</v>
      </c>
      <c r="D522" s="169" t="str">
        <f>IF(ISBLANK('Payer Participation Data'!$C$35),"-",'Payer Participation Data'!$C$35)</f>
        <v>-</v>
      </c>
      <c r="E522" s="169" t="str">
        <f>IF(ISBLANK('Payer Participation Data'!$D$35),"-",'Payer Participation Data'!$D$35)</f>
        <v>-</v>
      </c>
      <c r="F522" s="169" t="str">
        <f>IF(ISBLANK('Payer Participation Data'!$E$35),"-",'Payer Participation Data'!$E$35)</f>
        <v>-</v>
      </c>
      <c r="G522" s="104">
        <v>4</v>
      </c>
      <c r="H522" s="104">
        <v>3</v>
      </c>
      <c r="I522" s="104">
        <v>5</v>
      </c>
      <c r="J522" s="104" t="str">
        <f t="shared" si="30"/>
        <v>354</v>
      </c>
      <c r="K522" s="104" t="s">
        <v>30</v>
      </c>
      <c r="L522" s="222">
        <f>IF(ISNA(SUMIFS(INDEX('Payer Participation Data'!$F$10:$BM$59,0,MATCH(CONCATENATE($J522,L$6),'Payer Participation Data'!$F$8:$BM$8,0)),'Payer Participation Data'!$B$10:$B$59,$C522,'Payer Participation Data'!$C$10:$C$59,$D522)),"-",SUMIFS(INDEX('Payer Participation Data'!$F$10:$BM$59,0,MATCH(CONCATENATE($J522,L$6),'Payer Participation Data'!$F$8:$BM$8,0)),'Payer Participation Data'!$B$10:$B$59,$C522,'Payer Participation Data'!$C$10:$C$59,$D522))</f>
        <v>0</v>
      </c>
      <c r="M522" s="223">
        <f>IF(ISNA(SUMIFS(INDEX('Payer Participation Data'!$F$10:$BM$59,0,MATCH(CONCATENATE($J522,M$6),'Payer Participation Data'!$F$8:$BM$8,0)),'Payer Participation Data'!$B$10:$B$59,$C522,'Payer Participation Data'!$C$10:$C$59,$D522)),"-",SUMIFS(INDEX('Payer Participation Data'!$F$10:$BM$59,0,MATCH(CONCATENATE($J522,M$6),'Payer Participation Data'!$F$8:$BM$8,0)),'Payer Participation Data'!$B$10:$B$59,$C522,'Payer Participation Data'!$C$10:$C$59,$D522))</f>
        <v>0</v>
      </c>
      <c r="N522" s="105"/>
    </row>
    <row r="523" spans="2:14" outlineLevel="1" x14ac:dyDescent="0.35">
      <c r="B523" s="124" t="s">
        <v>80</v>
      </c>
      <c r="C523" s="157" t="str">
        <f>IF(ISBLANK('Payer Participation Data'!$B$35),"-",'Payer Participation Data'!$B$35)</f>
        <v>-</v>
      </c>
      <c r="D523" s="157" t="str">
        <f>IF(ISBLANK('Payer Participation Data'!$C$35),"-",'Payer Participation Data'!$C$35)</f>
        <v>-</v>
      </c>
      <c r="E523" s="157" t="str">
        <f>IF(ISBLANK('Payer Participation Data'!$D$35),"-",'Payer Participation Data'!$D$35)</f>
        <v>-</v>
      </c>
      <c r="F523" s="157" t="str">
        <f>IF(ISBLANK('Payer Participation Data'!$E$35),"-",'Payer Participation Data'!$E$35)</f>
        <v>-</v>
      </c>
      <c r="G523" s="102">
        <v>1</v>
      </c>
      <c r="H523" s="102">
        <v>4</v>
      </c>
      <c r="I523" s="102">
        <v>5</v>
      </c>
      <c r="J523" s="102" t="str">
        <f t="shared" ref="J523:J526" si="32">CONCATENATE(H523,I523,G523)</f>
        <v>451</v>
      </c>
      <c r="K523" s="102" t="s">
        <v>30</v>
      </c>
      <c r="L523" s="224">
        <f>IF(ISNA(SUMIFS(INDEX('Payer Participation Data'!$F$10:$BM$59,0,MATCH(CONCATENATE($J523,L$6),'Payer Participation Data'!$F$8:$BM$8,0)),'Payer Participation Data'!$B$10:$B$59,$C523,'Payer Participation Data'!$C$10:$C$59,$D523)),"-",SUMIFS(INDEX('Payer Participation Data'!$F$10:$BM$59,0,MATCH(CONCATENATE($J523,L$6),'Payer Participation Data'!$F$8:$BM$8,0)),'Payer Participation Data'!$B$10:$B$59,$C523,'Payer Participation Data'!$C$10:$C$59,$D523))</f>
        <v>0</v>
      </c>
      <c r="M523" s="225">
        <f>IF(ISNA(SUMIFS(INDEX('Payer Participation Data'!$F$10:$BM$59,0,MATCH(CONCATENATE($J523,M$6),'Payer Participation Data'!$F$8:$BM$8,0)),'Payer Participation Data'!$B$10:$B$59,$C523,'Payer Participation Data'!$C$10:$C$59,$D523)),"-",SUMIFS(INDEX('Payer Participation Data'!$F$10:$BM$59,0,MATCH(CONCATENATE($J523,M$6),'Payer Participation Data'!$F$8:$BM$8,0)),'Payer Participation Data'!$B$10:$B$59,$C523,'Payer Participation Data'!$C$10:$C$59,$D523))</f>
        <v>0</v>
      </c>
      <c r="N523" s="105"/>
    </row>
    <row r="524" spans="2:14" outlineLevel="1" x14ac:dyDescent="0.35">
      <c r="B524" s="126" t="s">
        <v>80</v>
      </c>
      <c r="C524" s="169" t="str">
        <f>IF(ISBLANK('Payer Participation Data'!$B$35),"-",'Payer Participation Data'!$B$35)</f>
        <v>-</v>
      </c>
      <c r="D524" s="169" t="str">
        <f>IF(ISBLANK('Payer Participation Data'!$C$35),"-",'Payer Participation Data'!$C$35)</f>
        <v>-</v>
      </c>
      <c r="E524" s="169" t="str">
        <f>IF(ISBLANK('Payer Participation Data'!$D$35),"-",'Payer Participation Data'!$D$35)</f>
        <v>-</v>
      </c>
      <c r="F524" s="169" t="str">
        <f>IF(ISBLANK('Payer Participation Data'!$E$35),"-",'Payer Participation Data'!$E$35)</f>
        <v>-</v>
      </c>
      <c r="G524" s="104">
        <v>2</v>
      </c>
      <c r="H524" s="104">
        <v>4</v>
      </c>
      <c r="I524" s="104">
        <v>5</v>
      </c>
      <c r="J524" s="104" t="str">
        <f t="shared" si="32"/>
        <v>452</v>
      </c>
      <c r="K524" s="104" t="s">
        <v>30</v>
      </c>
      <c r="L524" s="222">
        <f>IF(ISNA(SUMIFS(INDEX('Payer Participation Data'!$F$10:$BM$59,0,MATCH(CONCATENATE($J524,L$6),'Payer Participation Data'!$F$8:$BM$8,0)),'Payer Participation Data'!$B$10:$B$59,$C524,'Payer Participation Data'!$C$10:$C$59,$D524)),"-",SUMIFS(INDEX('Payer Participation Data'!$F$10:$BM$59,0,MATCH(CONCATENATE($J524,L$6),'Payer Participation Data'!$F$8:$BM$8,0)),'Payer Participation Data'!$B$10:$B$59,$C524,'Payer Participation Data'!$C$10:$C$59,$D524))</f>
        <v>0</v>
      </c>
      <c r="M524" s="223">
        <f>IF(ISNA(SUMIFS(INDEX('Payer Participation Data'!$F$10:$BM$59,0,MATCH(CONCATENATE($J524,M$6),'Payer Participation Data'!$F$8:$BM$8,0)),'Payer Participation Data'!$B$10:$B$59,$C524,'Payer Participation Data'!$C$10:$C$59,$D524)),"-",SUMIFS(INDEX('Payer Participation Data'!$F$10:$BM$59,0,MATCH(CONCATENATE($J524,M$6),'Payer Participation Data'!$F$8:$BM$8,0)),'Payer Participation Data'!$B$10:$B$59,$C524,'Payer Participation Data'!$C$10:$C$59,$D524))</f>
        <v>0</v>
      </c>
      <c r="N524" s="105"/>
    </row>
    <row r="525" spans="2:14" outlineLevel="1" x14ac:dyDescent="0.35">
      <c r="B525" s="124" t="s">
        <v>80</v>
      </c>
      <c r="C525" s="157" t="str">
        <f>IF(ISBLANK('Payer Participation Data'!$B$35),"-",'Payer Participation Data'!$B$35)</f>
        <v>-</v>
      </c>
      <c r="D525" s="157" t="str">
        <f>IF(ISBLANK('Payer Participation Data'!$C$35),"-",'Payer Participation Data'!$C$35)</f>
        <v>-</v>
      </c>
      <c r="E525" s="157" t="str">
        <f>IF(ISBLANK('Payer Participation Data'!$D$35),"-",'Payer Participation Data'!$D$35)</f>
        <v>-</v>
      </c>
      <c r="F525" s="157" t="str">
        <f>IF(ISBLANK('Payer Participation Data'!$E$35),"-",'Payer Participation Data'!$E$35)</f>
        <v>-</v>
      </c>
      <c r="G525" s="102">
        <v>3</v>
      </c>
      <c r="H525" s="102">
        <v>4</v>
      </c>
      <c r="I525" s="102">
        <v>5</v>
      </c>
      <c r="J525" s="102" t="str">
        <f t="shared" si="32"/>
        <v>453</v>
      </c>
      <c r="K525" s="102" t="s">
        <v>30</v>
      </c>
      <c r="L525" s="224">
        <f>IF(ISNA(SUMIFS(INDEX('Payer Participation Data'!$F$10:$BM$59,0,MATCH(CONCATENATE($J525,L$6),'Payer Participation Data'!$F$8:$BM$8,0)),'Payer Participation Data'!$B$10:$B$59,$C525,'Payer Participation Data'!$C$10:$C$59,$D525)),"-",SUMIFS(INDEX('Payer Participation Data'!$F$10:$BM$59,0,MATCH(CONCATENATE($J525,L$6),'Payer Participation Data'!$F$8:$BM$8,0)),'Payer Participation Data'!$B$10:$B$59,$C525,'Payer Participation Data'!$C$10:$C$59,$D525))</f>
        <v>0</v>
      </c>
      <c r="M525" s="225">
        <f>IF(ISNA(SUMIFS(INDEX('Payer Participation Data'!$F$10:$BM$59,0,MATCH(CONCATENATE($J525,M$6),'Payer Participation Data'!$F$8:$BM$8,0)),'Payer Participation Data'!$B$10:$B$59,$C525,'Payer Participation Data'!$C$10:$C$59,$D525)),"-",SUMIFS(INDEX('Payer Participation Data'!$F$10:$BM$59,0,MATCH(CONCATENATE($J525,M$6),'Payer Participation Data'!$F$8:$BM$8,0)),'Payer Participation Data'!$B$10:$B$59,$C525,'Payer Participation Data'!$C$10:$C$59,$D525))</f>
        <v>0</v>
      </c>
      <c r="N525" s="105"/>
    </row>
    <row r="526" spans="2:14" outlineLevel="1" x14ac:dyDescent="0.35">
      <c r="B526" s="126" t="s">
        <v>80</v>
      </c>
      <c r="C526" s="169" t="str">
        <f>IF(ISBLANK('Payer Participation Data'!$B$35),"-",'Payer Participation Data'!$B$35)</f>
        <v>-</v>
      </c>
      <c r="D526" s="169" t="str">
        <f>IF(ISBLANK('Payer Participation Data'!$C$35),"-",'Payer Participation Data'!$C$35)</f>
        <v>-</v>
      </c>
      <c r="E526" s="169" t="str">
        <f>IF(ISBLANK('Payer Participation Data'!$D$35),"-",'Payer Participation Data'!$D$35)</f>
        <v>-</v>
      </c>
      <c r="F526" s="169" t="str">
        <f>IF(ISBLANK('Payer Participation Data'!$E$35),"-",'Payer Participation Data'!$E$35)</f>
        <v>-</v>
      </c>
      <c r="G526" s="104">
        <v>4</v>
      </c>
      <c r="H526" s="104">
        <v>4</v>
      </c>
      <c r="I526" s="104">
        <v>5</v>
      </c>
      <c r="J526" s="104" t="str">
        <f t="shared" si="32"/>
        <v>454</v>
      </c>
      <c r="K526" s="104" t="s">
        <v>30</v>
      </c>
      <c r="L526" s="222">
        <f>IF(ISNA(SUMIFS(INDEX('Payer Participation Data'!$F$10:$BM$59,0,MATCH(CONCATENATE($J526,L$6),'Payer Participation Data'!$F$8:$BM$8,0)),'Payer Participation Data'!$B$10:$B$59,$C526,'Payer Participation Data'!$C$10:$C$59,$D526)),"-",SUMIFS(INDEX('Payer Participation Data'!$F$10:$BM$59,0,MATCH(CONCATENATE($J526,L$6),'Payer Participation Data'!$F$8:$BM$8,0)),'Payer Participation Data'!$B$10:$B$59,$C526,'Payer Participation Data'!$C$10:$C$59,$D526))</f>
        <v>0</v>
      </c>
      <c r="M526" s="223">
        <f>IF(ISNA(SUMIFS(INDEX('Payer Participation Data'!$F$10:$BM$59,0,MATCH(CONCATENATE($J526,M$6),'Payer Participation Data'!$F$8:$BM$8,0)),'Payer Participation Data'!$B$10:$B$59,$C526,'Payer Participation Data'!$C$10:$C$59,$D526)),"-",SUMIFS(INDEX('Payer Participation Data'!$F$10:$BM$59,0,MATCH(CONCATENATE($J526,M$6),'Payer Participation Data'!$F$8:$BM$8,0)),'Payer Participation Data'!$B$10:$B$59,$C526,'Payer Participation Data'!$C$10:$C$59,$D526))</f>
        <v>0</v>
      </c>
      <c r="N526" s="105"/>
    </row>
    <row r="527" spans="2:14" outlineLevel="1" x14ac:dyDescent="0.35">
      <c r="B527" s="124" t="s">
        <v>80</v>
      </c>
      <c r="C527" s="157" t="str">
        <f>IF(ISBLANK('Payer Participation Data'!$B$36),"-",'Payer Participation Data'!$B$36)</f>
        <v>-</v>
      </c>
      <c r="D527" s="157" t="str">
        <f>IF(ISBLANK('Payer Participation Data'!$C$36),"-",'Payer Participation Data'!$C$36)</f>
        <v>-</v>
      </c>
      <c r="E527" s="157" t="str">
        <f>IF(ISBLANK('Payer Participation Data'!$D$36),"-",'Payer Participation Data'!$D$36)</f>
        <v>-</v>
      </c>
      <c r="F527" s="157" t="str">
        <f>IF(ISBLANK('Payer Participation Data'!$E$36),"-",'Payer Participation Data'!$E$36)</f>
        <v>-</v>
      </c>
      <c r="G527" s="102">
        <v>1</v>
      </c>
      <c r="H527" s="102" t="s">
        <v>64</v>
      </c>
      <c r="I527" s="102" t="s">
        <v>64</v>
      </c>
      <c r="J527" s="102" t="str">
        <f t="shared" si="30"/>
        <v>BaselineBaseline1</v>
      </c>
      <c r="K527" s="102" t="s">
        <v>30</v>
      </c>
      <c r="L527" s="224">
        <f>IF(ISNA(SUMIFS(INDEX('Payer Participation Data'!$F$10:$BM$59,0,MATCH(CONCATENATE($J527,L$6),'Payer Participation Data'!$F$8:$BM$8,0)),'Payer Participation Data'!$B$10:$B$59,$C527,'Payer Participation Data'!$C$10:$C$59,$D527)),"-",SUMIFS(INDEX('Payer Participation Data'!$F$10:$BM$59,0,MATCH(CONCATENATE($J527,L$6),'Payer Participation Data'!$F$8:$BM$8,0)),'Payer Participation Data'!$B$10:$B$59,$C527,'Payer Participation Data'!$C$10:$C$59,$D527))</f>
        <v>0</v>
      </c>
      <c r="M527" s="225">
        <f>IF(ISNA(SUMIFS(INDEX('Payer Participation Data'!$F$10:$BM$59,0,MATCH(CONCATENATE($J527,M$6),'Payer Participation Data'!$F$8:$BM$8,0)),'Payer Participation Data'!$B$10:$B$59,$C527,'Payer Participation Data'!$C$10:$C$59,$D527)),"-",SUMIFS(INDEX('Payer Participation Data'!$F$10:$BM$59,0,MATCH(CONCATENATE($J527,M$6),'Payer Participation Data'!$F$8:$BM$8,0)),'Payer Participation Data'!$B$10:$B$59,$C527,'Payer Participation Data'!$C$10:$C$59,$D527))</f>
        <v>0</v>
      </c>
      <c r="N527" s="103"/>
    </row>
    <row r="528" spans="2:14" outlineLevel="1" x14ac:dyDescent="0.35">
      <c r="B528" s="126" t="s">
        <v>80</v>
      </c>
      <c r="C528" s="169" t="str">
        <f>IF(ISBLANK('Payer Participation Data'!$B$36),"-",'Payer Participation Data'!$B$36)</f>
        <v>-</v>
      </c>
      <c r="D528" s="169" t="str">
        <f>IF(ISBLANK('Payer Participation Data'!$C$36),"-",'Payer Participation Data'!$C$36)</f>
        <v>-</v>
      </c>
      <c r="E528" s="169" t="str">
        <f>IF(ISBLANK('Payer Participation Data'!$D$36),"-",'Payer Participation Data'!$D$36)</f>
        <v>-</v>
      </c>
      <c r="F528" s="169" t="str">
        <f>IF(ISBLANK('Payer Participation Data'!$E$36),"-",'Payer Participation Data'!$E$36)</f>
        <v>-</v>
      </c>
      <c r="G528" s="104">
        <v>2</v>
      </c>
      <c r="H528" s="104" t="s">
        <v>64</v>
      </c>
      <c r="I528" s="104" t="s">
        <v>64</v>
      </c>
      <c r="J528" s="104" t="str">
        <f t="shared" si="30"/>
        <v>BaselineBaseline2</v>
      </c>
      <c r="K528" s="104" t="s">
        <v>30</v>
      </c>
      <c r="L528" s="222">
        <f>IF(ISNA(SUMIFS(INDEX('Payer Participation Data'!$F$10:$BM$59,0,MATCH(CONCATENATE($J528,L$6),'Payer Participation Data'!$F$8:$BM$8,0)),'Payer Participation Data'!$B$10:$B$59,$C528,'Payer Participation Data'!$C$10:$C$59,$D528)),"-",SUMIFS(INDEX('Payer Participation Data'!$F$10:$BM$59,0,MATCH(CONCATENATE($J528,L$6),'Payer Participation Data'!$F$8:$BM$8,0)),'Payer Participation Data'!$B$10:$B$59,$C528,'Payer Participation Data'!$C$10:$C$59,$D528))</f>
        <v>0</v>
      </c>
      <c r="M528" s="223">
        <f>IF(ISNA(SUMIFS(INDEX('Payer Participation Data'!$F$10:$BM$59,0,MATCH(CONCATENATE($J528,M$6),'Payer Participation Data'!$F$8:$BM$8,0)),'Payer Participation Data'!$B$10:$B$59,$C528,'Payer Participation Data'!$C$10:$C$59,$D528)),"-",SUMIFS(INDEX('Payer Participation Data'!$F$10:$BM$59,0,MATCH(CONCATENATE($J528,M$6),'Payer Participation Data'!$F$8:$BM$8,0)),'Payer Participation Data'!$B$10:$B$59,$C528,'Payer Participation Data'!$C$10:$C$59,$D528))</f>
        <v>0</v>
      </c>
      <c r="N528" s="105"/>
    </row>
    <row r="529" spans="2:14" outlineLevel="1" x14ac:dyDescent="0.35">
      <c r="B529" s="124" t="s">
        <v>80</v>
      </c>
      <c r="C529" s="157" t="str">
        <f>IF(ISBLANK('Payer Participation Data'!$B$36),"-",'Payer Participation Data'!$B$36)</f>
        <v>-</v>
      </c>
      <c r="D529" s="157" t="str">
        <f>IF(ISBLANK('Payer Participation Data'!$C$36),"-",'Payer Participation Data'!$C$36)</f>
        <v>-</v>
      </c>
      <c r="E529" s="157" t="str">
        <f>IF(ISBLANK('Payer Participation Data'!$D$36),"-",'Payer Participation Data'!$D$36)</f>
        <v>-</v>
      </c>
      <c r="F529" s="157" t="str">
        <f>IF(ISBLANK('Payer Participation Data'!$E$36),"-",'Payer Participation Data'!$E$36)</f>
        <v>-</v>
      </c>
      <c r="G529" s="102">
        <v>3</v>
      </c>
      <c r="H529" s="102" t="s">
        <v>64</v>
      </c>
      <c r="I529" s="102" t="s">
        <v>64</v>
      </c>
      <c r="J529" s="102" t="str">
        <f t="shared" si="30"/>
        <v>BaselineBaseline3</v>
      </c>
      <c r="K529" s="102" t="s">
        <v>30</v>
      </c>
      <c r="L529" s="224">
        <f>IF(ISNA(SUMIFS(INDEX('Payer Participation Data'!$F$10:$BM$59,0,MATCH(CONCATENATE($J529,L$6),'Payer Participation Data'!$F$8:$BM$8,0)),'Payer Participation Data'!$B$10:$B$59,$C529,'Payer Participation Data'!$C$10:$C$59,$D529)),"-",SUMIFS(INDEX('Payer Participation Data'!$F$10:$BM$59,0,MATCH(CONCATENATE($J529,L$6),'Payer Participation Data'!$F$8:$BM$8,0)),'Payer Participation Data'!$B$10:$B$59,$C529,'Payer Participation Data'!$C$10:$C$59,$D529))</f>
        <v>0</v>
      </c>
      <c r="M529" s="225">
        <f>IF(ISNA(SUMIFS(INDEX('Payer Participation Data'!$F$10:$BM$59,0,MATCH(CONCATENATE($J529,M$6),'Payer Participation Data'!$F$8:$BM$8,0)),'Payer Participation Data'!$B$10:$B$59,$C529,'Payer Participation Data'!$C$10:$C$59,$D529)),"-",SUMIFS(INDEX('Payer Participation Data'!$F$10:$BM$59,0,MATCH(CONCATENATE($J529,M$6),'Payer Participation Data'!$F$8:$BM$8,0)),'Payer Participation Data'!$B$10:$B$59,$C529,'Payer Participation Data'!$C$10:$C$59,$D529))</f>
        <v>0</v>
      </c>
      <c r="N529" s="103"/>
    </row>
    <row r="530" spans="2:14" outlineLevel="1" x14ac:dyDescent="0.35">
      <c r="B530" s="126" t="s">
        <v>80</v>
      </c>
      <c r="C530" s="169" t="str">
        <f>IF(ISBLANK('Payer Participation Data'!$B$36),"-",'Payer Participation Data'!$B$36)</f>
        <v>-</v>
      </c>
      <c r="D530" s="169" t="str">
        <f>IF(ISBLANK('Payer Participation Data'!$C$36),"-",'Payer Participation Data'!$C$36)</f>
        <v>-</v>
      </c>
      <c r="E530" s="169" t="str">
        <f>IF(ISBLANK('Payer Participation Data'!$D$36),"-",'Payer Participation Data'!$D$36)</f>
        <v>-</v>
      </c>
      <c r="F530" s="169" t="str">
        <f>IF(ISBLANK('Payer Participation Data'!$E$36),"-",'Payer Participation Data'!$E$36)</f>
        <v>-</v>
      </c>
      <c r="G530" s="104">
        <v>4</v>
      </c>
      <c r="H530" s="104" t="s">
        <v>64</v>
      </c>
      <c r="I530" s="104" t="s">
        <v>64</v>
      </c>
      <c r="J530" s="104" t="str">
        <f t="shared" si="30"/>
        <v>BaselineBaseline4</v>
      </c>
      <c r="K530" s="104" t="s">
        <v>30</v>
      </c>
      <c r="L530" s="222">
        <f>IF(ISNA(SUMIFS(INDEX('Payer Participation Data'!$F$10:$BM$59,0,MATCH(CONCATENATE($J530,L$6),'Payer Participation Data'!$F$8:$BM$8,0)),'Payer Participation Data'!$B$10:$B$59,$C530,'Payer Participation Data'!$C$10:$C$59,$D530)),"-",SUMIFS(INDEX('Payer Participation Data'!$F$10:$BM$59,0,MATCH(CONCATENATE($J530,L$6),'Payer Participation Data'!$F$8:$BM$8,0)),'Payer Participation Data'!$B$10:$B$59,$C530,'Payer Participation Data'!$C$10:$C$59,$D530))</f>
        <v>0</v>
      </c>
      <c r="M530" s="223">
        <f>IF(ISNA(SUMIFS(INDEX('Payer Participation Data'!$F$10:$BM$59,0,MATCH(CONCATENATE($J530,M$6),'Payer Participation Data'!$F$8:$BM$8,0)),'Payer Participation Data'!$B$10:$B$59,$C530,'Payer Participation Data'!$C$10:$C$59,$D530)),"-",SUMIFS(INDEX('Payer Participation Data'!$F$10:$BM$59,0,MATCH(CONCATENATE($J530,M$6),'Payer Participation Data'!$F$8:$BM$8,0)),'Payer Participation Data'!$B$10:$B$59,$C530,'Payer Participation Data'!$C$10:$C$59,$D530))</f>
        <v>0</v>
      </c>
      <c r="N530" s="105"/>
    </row>
    <row r="531" spans="2:14" outlineLevel="1" x14ac:dyDescent="0.35">
      <c r="B531" s="124" t="s">
        <v>80</v>
      </c>
      <c r="C531" s="157" t="str">
        <f>IF(ISBLANK('Payer Participation Data'!$B$36),"-",'Payer Participation Data'!$B$36)</f>
        <v>-</v>
      </c>
      <c r="D531" s="157" t="str">
        <f>IF(ISBLANK('Payer Participation Data'!$C$36),"-",'Payer Participation Data'!$C$36)</f>
        <v>-</v>
      </c>
      <c r="E531" s="157" t="str">
        <f>IF(ISBLANK('Payer Participation Data'!$D$36),"-",'Payer Participation Data'!$D$36)</f>
        <v>-</v>
      </c>
      <c r="F531" s="157" t="str">
        <f>IF(ISBLANK('Payer Participation Data'!$E$36),"-",'Payer Participation Data'!$E$36)</f>
        <v>-</v>
      </c>
      <c r="G531" s="102">
        <v>1</v>
      </c>
      <c r="H531" s="102">
        <v>1</v>
      </c>
      <c r="I531" s="102">
        <v>5</v>
      </c>
      <c r="J531" s="102" t="str">
        <f t="shared" si="30"/>
        <v>151</v>
      </c>
      <c r="K531" s="102" t="s">
        <v>30</v>
      </c>
      <c r="L531" s="224">
        <f>IF(ISNA(SUMIFS(INDEX('Payer Participation Data'!$F$10:$BM$59,0,MATCH(CONCATENATE($J531,L$6),'Payer Participation Data'!$F$8:$BM$8,0)),'Payer Participation Data'!$B$10:$B$59,$C531,'Payer Participation Data'!$C$10:$C$59,$D531)),"-",SUMIFS(INDEX('Payer Participation Data'!$F$10:$BM$59,0,MATCH(CONCATENATE($J531,L$6),'Payer Participation Data'!$F$8:$BM$8,0)),'Payer Participation Data'!$B$10:$B$59,$C531,'Payer Participation Data'!$C$10:$C$59,$D531))</f>
        <v>0</v>
      </c>
      <c r="M531" s="225">
        <f>IF(ISNA(SUMIFS(INDEX('Payer Participation Data'!$F$10:$BM$59,0,MATCH(CONCATENATE($J531,M$6),'Payer Participation Data'!$F$8:$BM$8,0)),'Payer Participation Data'!$B$10:$B$59,$C531,'Payer Participation Data'!$C$10:$C$59,$D531)),"-",SUMIFS(INDEX('Payer Participation Data'!$F$10:$BM$59,0,MATCH(CONCATENATE($J531,M$6),'Payer Participation Data'!$F$8:$BM$8,0)),'Payer Participation Data'!$B$10:$B$59,$C531,'Payer Participation Data'!$C$10:$C$59,$D531))</f>
        <v>0</v>
      </c>
      <c r="N531" s="103"/>
    </row>
    <row r="532" spans="2:14" outlineLevel="1" x14ac:dyDescent="0.35">
      <c r="B532" s="126" t="s">
        <v>80</v>
      </c>
      <c r="C532" s="169" t="str">
        <f>IF(ISBLANK('Payer Participation Data'!$B$36),"-",'Payer Participation Data'!$B$36)</f>
        <v>-</v>
      </c>
      <c r="D532" s="169" t="str">
        <f>IF(ISBLANK('Payer Participation Data'!$C$36),"-",'Payer Participation Data'!$C$36)</f>
        <v>-</v>
      </c>
      <c r="E532" s="169" t="str">
        <f>IF(ISBLANK('Payer Participation Data'!$D$36),"-",'Payer Participation Data'!$D$36)</f>
        <v>-</v>
      </c>
      <c r="F532" s="169" t="str">
        <f>IF(ISBLANK('Payer Participation Data'!$E$36),"-",'Payer Participation Data'!$E$36)</f>
        <v>-</v>
      </c>
      <c r="G532" s="104">
        <v>2</v>
      </c>
      <c r="H532" s="104">
        <v>1</v>
      </c>
      <c r="I532" s="104">
        <v>5</v>
      </c>
      <c r="J532" s="104" t="str">
        <f t="shared" si="30"/>
        <v>152</v>
      </c>
      <c r="K532" s="104" t="s">
        <v>30</v>
      </c>
      <c r="L532" s="222">
        <f>IF(ISNA(SUMIFS(INDEX('Payer Participation Data'!$F$10:$BM$59,0,MATCH(CONCATENATE($J532,L$6),'Payer Participation Data'!$F$8:$BM$8,0)),'Payer Participation Data'!$B$10:$B$59,$C532,'Payer Participation Data'!$C$10:$C$59,$D532)),"-",SUMIFS(INDEX('Payer Participation Data'!$F$10:$BM$59,0,MATCH(CONCATENATE($J532,L$6),'Payer Participation Data'!$F$8:$BM$8,0)),'Payer Participation Data'!$B$10:$B$59,$C532,'Payer Participation Data'!$C$10:$C$59,$D532))</f>
        <v>0</v>
      </c>
      <c r="M532" s="223">
        <f>IF(ISNA(SUMIFS(INDEX('Payer Participation Data'!$F$10:$BM$59,0,MATCH(CONCATENATE($J532,M$6),'Payer Participation Data'!$F$8:$BM$8,0)),'Payer Participation Data'!$B$10:$B$59,$C532,'Payer Participation Data'!$C$10:$C$59,$D532)),"-",SUMIFS(INDEX('Payer Participation Data'!$F$10:$BM$59,0,MATCH(CONCATENATE($J532,M$6),'Payer Participation Data'!$F$8:$BM$8,0)),'Payer Participation Data'!$B$10:$B$59,$C532,'Payer Participation Data'!$C$10:$C$59,$D532))</f>
        <v>0</v>
      </c>
      <c r="N532" s="105"/>
    </row>
    <row r="533" spans="2:14" outlineLevel="1" x14ac:dyDescent="0.35">
      <c r="B533" s="124" t="s">
        <v>80</v>
      </c>
      <c r="C533" s="157" t="str">
        <f>IF(ISBLANK('Payer Participation Data'!$B$36),"-",'Payer Participation Data'!$B$36)</f>
        <v>-</v>
      </c>
      <c r="D533" s="157" t="str">
        <f>IF(ISBLANK('Payer Participation Data'!$C$36),"-",'Payer Participation Data'!$C$36)</f>
        <v>-</v>
      </c>
      <c r="E533" s="157" t="str">
        <f>IF(ISBLANK('Payer Participation Data'!$D$36),"-",'Payer Participation Data'!$D$36)</f>
        <v>-</v>
      </c>
      <c r="F533" s="157" t="str">
        <f>IF(ISBLANK('Payer Participation Data'!$E$36),"-",'Payer Participation Data'!$E$36)</f>
        <v>-</v>
      </c>
      <c r="G533" s="102">
        <v>3</v>
      </c>
      <c r="H533" s="102">
        <v>1</v>
      </c>
      <c r="I533" s="102">
        <v>5</v>
      </c>
      <c r="J533" s="102" t="str">
        <f t="shared" si="30"/>
        <v>153</v>
      </c>
      <c r="K533" s="102" t="s">
        <v>30</v>
      </c>
      <c r="L533" s="224">
        <f>IF(ISNA(SUMIFS(INDEX('Payer Participation Data'!$F$10:$BM$59,0,MATCH(CONCATENATE($J533,L$6),'Payer Participation Data'!$F$8:$BM$8,0)),'Payer Participation Data'!$B$10:$B$59,$C533,'Payer Participation Data'!$C$10:$C$59,$D533)),"-",SUMIFS(INDEX('Payer Participation Data'!$F$10:$BM$59,0,MATCH(CONCATENATE($J533,L$6),'Payer Participation Data'!$F$8:$BM$8,0)),'Payer Participation Data'!$B$10:$B$59,$C533,'Payer Participation Data'!$C$10:$C$59,$D533))</f>
        <v>0</v>
      </c>
      <c r="M533" s="225">
        <f>IF(ISNA(SUMIFS(INDEX('Payer Participation Data'!$F$10:$BM$59,0,MATCH(CONCATENATE($J533,M$6),'Payer Participation Data'!$F$8:$BM$8,0)),'Payer Participation Data'!$B$10:$B$59,$C533,'Payer Participation Data'!$C$10:$C$59,$D533)),"-",SUMIFS(INDEX('Payer Participation Data'!$F$10:$BM$59,0,MATCH(CONCATENATE($J533,M$6),'Payer Participation Data'!$F$8:$BM$8,0)),'Payer Participation Data'!$B$10:$B$59,$C533,'Payer Participation Data'!$C$10:$C$59,$D533))</f>
        <v>0</v>
      </c>
      <c r="N533" s="103"/>
    </row>
    <row r="534" spans="2:14" outlineLevel="1" x14ac:dyDescent="0.35">
      <c r="B534" s="126" t="s">
        <v>80</v>
      </c>
      <c r="C534" s="169" t="str">
        <f>IF(ISBLANK('Payer Participation Data'!$B$36),"-",'Payer Participation Data'!$B$36)</f>
        <v>-</v>
      </c>
      <c r="D534" s="169" t="str">
        <f>IF(ISBLANK('Payer Participation Data'!$C$36),"-",'Payer Participation Data'!$C$36)</f>
        <v>-</v>
      </c>
      <c r="E534" s="169" t="str">
        <f>IF(ISBLANK('Payer Participation Data'!$D$36),"-",'Payer Participation Data'!$D$36)</f>
        <v>-</v>
      </c>
      <c r="F534" s="169" t="str">
        <f>IF(ISBLANK('Payer Participation Data'!$E$36),"-",'Payer Participation Data'!$E$36)</f>
        <v>-</v>
      </c>
      <c r="G534" s="104">
        <v>4</v>
      </c>
      <c r="H534" s="104">
        <v>1</v>
      </c>
      <c r="I534" s="104">
        <v>5</v>
      </c>
      <c r="J534" s="104" t="str">
        <f t="shared" si="30"/>
        <v>154</v>
      </c>
      <c r="K534" s="104" t="s">
        <v>30</v>
      </c>
      <c r="L534" s="222">
        <f>IF(ISNA(SUMIFS(INDEX('Payer Participation Data'!$F$10:$BM$59,0,MATCH(CONCATENATE($J534,L$6),'Payer Participation Data'!$F$8:$BM$8,0)),'Payer Participation Data'!$B$10:$B$59,$C534,'Payer Participation Data'!$C$10:$C$59,$D534)),"-",SUMIFS(INDEX('Payer Participation Data'!$F$10:$BM$59,0,MATCH(CONCATENATE($J534,L$6),'Payer Participation Data'!$F$8:$BM$8,0)),'Payer Participation Data'!$B$10:$B$59,$C534,'Payer Participation Data'!$C$10:$C$59,$D534))</f>
        <v>0</v>
      </c>
      <c r="M534" s="223">
        <f>IF(ISNA(SUMIFS(INDEX('Payer Participation Data'!$F$10:$BM$59,0,MATCH(CONCATENATE($J534,M$6),'Payer Participation Data'!$F$8:$BM$8,0)),'Payer Participation Data'!$B$10:$B$59,$C534,'Payer Participation Data'!$C$10:$C$59,$D534)),"-",SUMIFS(INDEX('Payer Participation Data'!$F$10:$BM$59,0,MATCH(CONCATENATE($J534,M$6),'Payer Participation Data'!$F$8:$BM$8,0)),'Payer Participation Data'!$B$10:$B$59,$C534,'Payer Participation Data'!$C$10:$C$59,$D534))</f>
        <v>0</v>
      </c>
      <c r="N534" s="105"/>
    </row>
    <row r="535" spans="2:14" outlineLevel="1" x14ac:dyDescent="0.35">
      <c r="B535" s="124" t="s">
        <v>80</v>
      </c>
      <c r="C535" s="157" t="str">
        <f>IF(ISBLANK('Payer Participation Data'!$B$36),"-",'Payer Participation Data'!$B$36)</f>
        <v>-</v>
      </c>
      <c r="D535" s="157" t="str">
        <f>IF(ISBLANK('Payer Participation Data'!$C$36),"-",'Payer Participation Data'!$C$36)</f>
        <v>-</v>
      </c>
      <c r="E535" s="157" t="str">
        <f>IF(ISBLANK('Payer Participation Data'!$D$36),"-",'Payer Participation Data'!$D$36)</f>
        <v>-</v>
      </c>
      <c r="F535" s="157" t="str">
        <f>IF(ISBLANK('Payer Participation Data'!$E$36),"-",'Payer Participation Data'!$E$36)</f>
        <v>-</v>
      </c>
      <c r="G535" s="102">
        <v>1</v>
      </c>
      <c r="H535" s="102">
        <v>2</v>
      </c>
      <c r="I535" s="102">
        <v>5</v>
      </c>
      <c r="J535" s="102" t="str">
        <f t="shared" si="30"/>
        <v>251</v>
      </c>
      <c r="K535" s="102" t="s">
        <v>30</v>
      </c>
      <c r="L535" s="224">
        <f>IF(ISNA(SUMIFS(INDEX('Payer Participation Data'!$F$10:$BM$59,0,MATCH(CONCATENATE($J535,L$6),'Payer Participation Data'!$F$8:$BM$8,0)),'Payer Participation Data'!$B$10:$B$59,$C535,'Payer Participation Data'!$C$10:$C$59,$D535)),"-",SUMIFS(INDEX('Payer Participation Data'!$F$10:$BM$59,0,MATCH(CONCATENATE($J535,L$6),'Payer Participation Data'!$F$8:$BM$8,0)),'Payer Participation Data'!$B$10:$B$59,$C535,'Payer Participation Data'!$C$10:$C$59,$D535))</f>
        <v>0</v>
      </c>
      <c r="M535" s="225">
        <f>IF(ISNA(SUMIFS(INDEX('Payer Participation Data'!$F$10:$BM$59,0,MATCH(CONCATENATE($J535,M$6),'Payer Participation Data'!$F$8:$BM$8,0)),'Payer Participation Data'!$B$10:$B$59,$C535,'Payer Participation Data'!$C$10:$C$59,$D535)),"-",SUMIFS(INDEX('Payer Participation Data'!$F$10:$BM$59,0,MATCH(CONCATENATE($J535,M$6),'Payer Participation Data'!$F$8:$BM$8,0)),'Payer Participation Data'!$B$10:$B$59,$C535,'Payer Participation Data'!$C$10:$C$59,$D535))</f>
        <v>0</v>
      </c>
      <c r="N535" s="103"/>
    </row>
    <row r="536" spans="2:14" outlineLevel="1" x14ac:dyDescent="0.35">
      <c r="B536" s="126" t="s">
        <v>80</v>
      </c>
      <c r="C536" s="169" t="str">
        <f>IF(ISBLANK('Payer Participation Data'!$B$36),"-",'Payer Participation Data'!$B$36)</f>
        <v>-</v>
      </c>
      <c r="D536" s="169" t="str">
        <f>IF(ISBLANK('Payer Participation Data'!$C$36),"-",'Payer Participation Data'!$C$36)</f>
        <v>-</v>
      </c>
      <c r="E536" s="169" t="str">
        <f>IF(ISBLANK('Payer Participation Data'!$D$36),"-",'Payer Participation Data'!$D$36)</f>
        <v>-</v>
      </c>
      <c r="F536" s="169" t="str">
        <f>IF(ISBLANK('Payer Participation Data'!$E$36),"-",'Payer Participation Data'!$E$36)</f>
        <v>-</v>
      </c>
      <c r="G536" s="104">
        <v>2</v>
      </c>
      <c r="H536" s="104">
        <v>2</v>
      </c>
      <c r="I536" s="104">
        <v>5</v>
      </c>
      <c r="J536" s="104" t="str">
        <f t="shared" si="30"/>
        <v>252</v>
      </c>
      <c r="K536" s="104" t="s">
        <v>30</v>
      </c>
      <c r="L536" s="222">
        <f>IF(ISNA(SUMIFS(INDEX('Payer Participation Data'!$F$10:$BM$59,0,MATCH(CONCATENATE($J536,L$6),'Payer Participation Data'!$F$8:$BM$8,0)),'Payer Participation Data'!$B$10:$B$59,$C536,'Payer Participation Data'!$C$10:$C$59,$D536)),"-",SUMIFS(INDEX('Payer Participation Data'!$F$10:$BM$59,0,MATCH(CONCATENATE($J536,L$6),'Payer Participation Data'!$F$8:$BM$8,0)),'Payer Participation Data'!$B$10:$B$59,$C536,'Payer Participation Data'!$C$10:$C$59,$D536))</f>
        <v>0</v>
      </c>
      <c r="M536" s="223">
        <f>IF(ISNA(SUMIFS(INDEX('Payer Participation Data'!$F$10:$BM$59,0,MATCH(CONCATENATE($J536,M$6),'Payer Participation Data'!$F$8:$BM$8,0)),'Payer Participation Data'!$B$10:$B$59,$C536,'Payer Participation Data'!$C$10:$C$59,$D536)),"-",SUMIFS(INDEX('Payer Participation Data'!$F$10:$BM$59,0,MATCH(CONCATENATE($J536,M$6),'Payer Participation Data'!$F$8:$BM$8,0)),'Payer Participation Data'!$B$10:$B$59,$C536,'Payer Participation Data'!$C$10:$C$59,$D536))</f>
        <v>0</v>
      </c>
      <c r="N536" s="105"/>
    </row>
    <row r="537" spans="2:14" outlineLevel="1" x14ac:dyDescent="0.35">
      <c r="B537" s="124" t="s">
        <v>80</v>
      </c>
      <c r="C537" s="157" t="str">
        <f>IF(ISBLANK('Payer Participation Data'!$B$36),"-",'Payer Participation Data'!$B$36)</f>
        <v>-</v>
      </c>
      <c r="D537" s="157" t="str">
        <f>IF(ISBLANK('Payer Participation Data'!$C$36),"-",'Payer Participation Data'!$C$36)</f>
        <v>-</v>
      </c>
      <c r="E537" s="157" t="str">
        <f>IF(ISBLANK('Payer Participation Data'!$D$36),"-",'Payer Participation Data'!$D$36)</f>
        <v>-</v>
      </c>
      <c r="F537" s="157" t="str">
        <f>IF(ISBLANK('Payer Participation Data'!$E$36),"-",'Payer Participation Data'!$E$36)</f>
        <v>-</v>
      </c>
      <c r="G537" s="102">
        <v>3</v>
      </c>
      <c r="H537" s="102">
        <v>2</v>
      </c>
      <c r="I537" s="102">
        <v>5</v>
      </c>
      <c r="J537" s="102" t="str">
        <f t="shared" si="30"/>
        <v>253</v>
      </c>
      <c r="K537" s="102" t="s">
        <v>30</v>
      </c>
      <c r="L537" s="224">
        <f>IF(ISNA(SUMIFS(INDEX('Payer Participation Data'!$F$10:$BM$59,0,MATCH(CONCATENATE($J537,L$6),'Payer Participation Data'!$F$8:$BM$8,0)),'Payer Participation Data'!$B$10:$B$59,$C537,'Payer Participation Data'!$C$10:$C$59,$D537)),"-",SUMIFS(INDEX('Payer Participation Data'!$F$10:$BM$59,0,MATCH(CONCATENATE($J537,L$6),'Payer Participation Data'!$F$8:$BM$8,0)),'Payer Participation Data'!$B$10:$B$59,$C537,'Payer Participation Data'!$C$10:$C$59,$D537))</f>
        <v>0</v>
      </c>
      <c r="M537" s="225">
        <f>IF(ISNA(SUMIFS(INDEX('Payer Participation Data'!$F$10:$BM$59,0,MATCH(CONCATENATE($J537,M$6),'Payer Participation Data'!$F$8:$BM$8,0)),'Payer Participation Data'!$B$10:$B$59,$C537,'Payer Participation Data'!$C$10:$C$59,$D537)),"-",SUMIFS(INDEX('Payer Participation Data'!$F$10:$BM$59,0,MATCH(CONCATENATE($J537,M$6),'Payer Participation Data'!$F$8:$BM$8,0)),'Payer Participation Data'!$B$10:$B$59,$C537,'Payer Participation Data'!$C$10:$C$59,$D537))</f>
        <v>0</v>
      </c>
      <c r="N537" s="103"/>
    </row>
    <row r="538" spans="2:14" outlineLevel="1" x14ac:dyDescent="0.35">
      <c r="B538" s="126" t="s">
        <v>80</v>
      </c>
      <c r="C538" s="169" t="str">
        <f>IF(ISBLANK('Payer Participation Data'!$B$36),"-",'Payer Participation Data'!$B$36)</f>
        <v>-</v>
      </c>
      <c r="D538" s="169" t="str">
        <f>IF(ISBLANK('Payer Participation Data'!$C$36),"-",'Payer Participation Data'!$C$36)</f>
        <v>-</v>
      </c>
      <c r="E538" s="169" t="str">
        <f>IF(ISBLANK('Payer Participation Data'!$D$36),"-",'Payer Participation Data'!$D$36)</f>
        <v>-</v>
      </c>
      <c r="F538" s="169" t="str">
        <f>IF(ISBLANK('Payer Participation Data'!$E$36),"-",'Payer Participation Data'!$E$36)</f>
        <v>-</v>
      </c>
      <c r="G538" s="104">
        <v>4</v>
      </c>
      <c r="H538" s="104">
        <v>2</v>
      </c>
      <c r="I538" s="104">
        <v>5</v>
      </c>
      <c r="J538" s="104" t="str">
        <f t="shared" si="30"/>
        <v>254</v>
      </c>
      <c r="K538" s="104" t="s">
        <v>30</v>
      </c>
      <c r="L538" s="222">
        <f>IF(ISNA(SUMIFS(INDEX('Payer Participation Data'!$F$10:$BM$59,0,MATCH(CONCATENATE($J538,L$6),'Payer Participation Data'!$F$8:$BM$8,0)),'Payer Participation Data'!$B$10:$B$59,$C538,'Payer Participation Data'!$C$10:$C$59,$D538)),"-",SUMIFS(INDEX('Payer Participation Data'!$F$10:$BM$59,0,MATCH(CONCATENATE($J538,L$6),'Payer Participation Data'!$F$8:$BM$8,0)),'Payer Participation Data'!$B$10:$B$59,$C538,'Payer Participation Data'!$C$10:$C$59,$D538))</f>
        <v>0</v>
      </c>
      <c r="M538" s="223">
        <f>IF(ISNA(SUMIFS(INDEX('Payer Participation Data'!$F$10:$BM$59,0,MATCH(CONCATENATE($J538,M$6),'Payer Participation Data'!$F$8:$BM$8,0)),'Payer Participation Data'!$B$10:$B$59,$C538,'Payer Participation Data'!$C$10:$C$59,$D538)),"-",SUMIFS(INDEX('Payer Participation Data'!$F$10:$BM$59,0,MATCH(CONCATENATE($J538,M$6),'Payer Participation Data'!$F$8:$BM$8,0)),'Payer Participation Data'!$B$10:$B$59,$C538,'Payer Participation Data'!$C$10:$C$59,$D538))</f>
        <v>0</v>
      </c>
      <c r="N538" s="105"/>
    </row>
    <row r="539" spans="2:14" outlineLevel="1" x14ac:dyDescent="0.35">
      <c r="B539" s="124" t="s">
        <v>80</v>
      </c>
      <c r="C539" s="157" t="str">
        <f>IF(ISBLANK('Payer Participation Data'!$B$36),"-",'Payer Participation Data'!$B$36)</f>
        <v>-</v>
      </c>
      <c r="D539" s="157" t="str">
        <f>IF(ISBLANK('Payer Participation Data'!$C$36),"-",'Payer Participation Data'!$C$36)</f>
        <v>-</v>
      </c>
      <c r="E539" s="157" t="str">
        <f>IF(ISBLANK('Payer Participation Data'!$D$36),"-",'Payer Participation Data'!$D$36)</f>
        <v>-</v>
      </c>
      <c r="F539" s="157" t="str">
        <f>IF(ISBLANK('Payer Participation Data'!$E$36),"-",'Payer Participation Data'!$E$36)</f>
        <v>-</v>
      </c>
      <c r="G539" s="102">
        <v>1</v>
      </c>
      <c r="H539" s="102">
        <v>3</v>
      </c>
      <c r="I539" s="102">
        <v>5</v>
      </c>
      <c r="J539" s="102" t="str">
        <f t="shared" si="30"/>
        <v>351</v>
      </c>
      <c r="K539" s="102" t="s">
        <v>30</v>
      </c>
      <c r="L539" s="224">
        <f>IF(ISNA(SUMIFS(INDEX('Payer Participation Data'!$F$10:$BM$59,0,MATCH(CONCATENATE($J539,L$6),'Payer Participation Data'!$F$8:$BM$8,0)),'Payer Participation Data'!$B$10:$B$59,$C539,'Payer Participation Data'!$C$10:$C$59,$D539)),"-",SUMIFS(INDEX('Payer Participation Data'!$F$10:$BM$59,0,MATCH(CONCATENATE($J539,L$6),'Payer Participation Data'!$F$8:$BM$8,0)),'Payer Participation Data'!$B$10:$B$59,$C539,'Payer Participation Data'!$C$10:$C$59,$D539))</f>
        <v>0</v>
      </c>
      <c r="M539" s="225">
        <f>IF(ISNA(SUMIFS(INDEX('Payer Participation Data'!$F$10:$BM$59,0,MATCH(CONCATENATE($J539,M$6),'Payer Participation Data'!$F$8:$BM$8,0)),'Payer Participation Data'!$B$10:$B$59,$C539,'Payer Participation Data'!$C$10:$C$59,$D539)),"-",SUMIFS(INDEX('Payer Participation Data'!$F$10:$BM$59,0,MATCH(CONCATENATE($J539,M$6),'Payer Participation Data'!$F$8:$BM$8,0)),'Payer Participation Data'!$B$10:$B$59,$C539,'Payer Participation Data'!$C$10:$C$59,$D539))</f>
        <v>0</v>
      </c>
      <c r="N539" s="103"/>
    </row>
    <row r="540" spans="2:14" outlineLevel="1" x14ac:dyDescent="0.35">
      <c r="B540" s="126" t="s">
        <v>80</v>
      </c>
      <c r="C540" s="169" t="str">
        <f>IF(ISBLANK('Payer Participation Data'!$B$36),"-",'Payer Participation Data'!$B$36)</f>
        <v>-</v>
      </c>
      <c r="D540" s="169" t="str">
        <f>IF(ISBLANK('Payer Participation Data'!$C$36),"-",'Payer Participation Data'!$C$36)</f>
        <v>-</v>
      </c>
      <c r="E540" s="169" t="str">
        <f>IF(ISBLANK('Payer Participation Data'!$D$36),"-",'Payer Participation Data'!$D$36)</f>
        <v>-</v>
      </c>
      <c r="F540" s="169" t="str">
        <f>IF(ISBLANK('Payer Participation Data'!$E$36),"-",'Payer Participation Data'!$E$36)</f>
        <v>-</v>
      </c>
      <c r="G540" s="104">
        <v>2</v>
      </c>
      <c r="H540" s="104">
        <v>3</v>
      </c>
      <c r="I540" s="104">
        <v>5</v>
      </c>
      <c r="J540" s="104" t="str">
        <f t="shared" si="30"/>
        <v>352</v>
      </c>
      <c r="K540" s="104" t="s">
        <v>30</v>
      </c>
      <c r="L540" s="222">
        <f>IF(ISNA(SUMIFS(INDEX('Payer Participation Data'!$F$10:$BM$59,0,MATCH(CONCATENATE($J540,L$6),'Payer Participation Data'!$F$8:$BM$8,0)),'Payer Participation Data'!$B$10:$B$59,$C540,'Payer Participation Data'!$C$10:$C$59,$D540)),"-",SUMIFS(INDEX('Payer Participation Data'!$F$10:$BM$59,0,MATCH(CONCATENATE($J540,L$6),'Payer Participation Data'!$F$8:$BM$8,0)),'Payer Participation Data'!$B$10:$B$59,$C540,'Payer Participation Data'!$C$10:$C$59,$D540))</f>
        <v>0</v>
      </c>
      <c r="M540" s="223">
        <f>IF(ISNA(SUMIFS(INDEX('Payer Participation Data'!$F$10:$BM$59,0,MATCH(CONCATENATE($J540,M$6),'Payer Participation Data'!$F$8:$BM$8,0)),'Payer Participation Data'!$B$10:$B$59,$C540,'Payer Participation Data'!$C$10:$C$59,$D540)),"-",SUMIFS(INDEX('Payer Participation Data'!$F$10:$BM$59,0,MATCH(CONCATENATE($J540,M$6),'Payer Participation Data'!$F$8:$BM$8,0)),'Payer Participation Data'!$B$10:$B$59,$C540,'Payer Participation Data'!$C$10:$C$59,$D540))</f>
        <v>0</v>
      </c>
      <c r="N540" s="105"/>
    </row>
    <row r="541" spans="2:14" outlineLevel="1" x14ac:dyDescent="0.35">
      <c r="B541" s="124" t="s">
        <v>80</v>
      </c>
      <c r="C541" s="157" t="str">
        <f>IF(ISBLANK('Payer Participation Data'!$B$36),"-",'Payer Participation Data'!$B$36)</f>
        <v>-</v>
      </c>
      <c r="D541" s="157" t="str">
        <f>IF(ISBLANK('Payer Participation Data'!$C$36),"-",'Payer Participation Data'!$C$36)</f>
        <v>-</v>
      </c>
      <c r="E541" s="157" t="str">
        <f>IF(ISBLANK('Payer Participation Data'!$D$36),"-",'Payer Participation Data'!$D$36)</f>
        <v>-</v>
      </c>
      <c r="F541" s="157" t="str">
        <f>IF(ISBLANK('Payer Participation Data'!$E$36),"-",'Payer Participation Data'!$E$36)</f>
        <v>-</v>
      </c>
      <c r="G541" s="102">
        <v>3</v>
      </c>
      <c r="H541" s="102">
        <v>3</v>
      </c>
      <c r="I541" s="102">
        <v>5</v>
      </c>
      <c r="J541" s="102" t="str">
        <f t="shared" si="30"/>
        <v>353</v>
      </c>
      <c r="K541" s="102" t="s">
        <v>30</v>
      </c>
      <c r="L541" s="224">
        <f>IF(ISNA(SUMIFS(INDEX('Payer Participation Data'!$F$10:$BM$59,0,MATCH(CONCATENATE($J541,L$6),'Payer Participation Data'!$F$8:$BM$8,0)),'Payer Participation Data'!$B$10:$B$59,$C541,'Payer Participation Data'!$C$10:$C$59,$D541)),"-",SUMIFS(INDEX('Payer Participation Data'!$F$10:$BM$59,0,MATCH(CONCATENATE($J541,L$6),'Payer Participation Data'!$F$8:$BM$8,0)),'Payer Participation Data'!$B$10:$B$59,$C541,'Payer Participation Data'!$C$10:$C$59,$D541))</f>
        <v>0</v>
      </c>
      <c r="M541" s="225">
        <f>IF(ISNA(SUMIFS(INDEX('Payer Participation Data'!$F$10:$BM$59,0,MATCH(CONCATENATE($J541,M$6),'Payer Participation Data'!$F$8:$BM$8,0)),'Payer Participation Data'!$B$10:$B$59,$C541,'Payer Participation Data'!$C$10:$C$59,$D541)),"-",SUMIFS(INDEX('Payer Participation Data'!$F$10:$BM$59,0,MATCH(CONCATENATE($J541,M$6),'Payer Participation Data'!$F$8:$BM$8,0)),'Payer Participation Data'!$B$10:$B$59,$C541,'Payer Participation Data'!$C$10:$C$59,$D541))</f>
        <v>0</v>
      </c>
      <c r="N541" s="103"/>
    </row>
    <row r="542" spans="2:14" outlineLevel="1" x14ac:dyDescent="0.35">
      <c r="B542" s="126" t="s">
        <v>80</v>
      </c>
      <c r="C542" s="169" t="str">
        <f>IF(ISBLANK('Payer Participation Data'!$B$36),"-",'Payer Participation Data'!$B$36)</f>
        <v>-</v>
      </c>
      <c r="D542" s="169" t="str">
        <f>IF(ISBLANK('Payer Participation Data'!$C$36),"-",'Payer Participation Data'!$C$36)</f>
        <v>-</v>
      </c>
      <c r="E542" s="169" t="str">
        <f>IF(ISBLANK('Payer Participation Data'!$D$36),"-",'Payer Participation Data'!$D$36)</f>
        <v>-</v>
      </c>
      <c r="F542" s="169" t="str">
        <f>IF(ISBLANK('Payer Participation Data'!$E$36),"-",'Payer Participation Data'!$E$36)</f>
        <v>-</v>
      </c>
      <c r="G542" s="104">
        <v>4</v>
      </c>
      <c r="H542" s="104">
        <v>3</v>
      </c>
      <c r="I542" s="104">
        <v>5</v>
      </c>
      <c r="J542" s="104" t="str">
        <f t="shared" si="30"/>
        <v>354</v>
      </c>
      <c r="K542" s="104" t="s">
        <v>30</v>
      </c>
      <c r="L542" s="222">
        <f>IF(ISNA(SUMIFS(INDEX('Payer Participation Data'!$F$10:$BM$59,0,MATCH(CONCATENATE($J542,L$6),'Payer Participation Data'!$F$8:$BM$8,0)),'Payer Participation Data'!$B$10:$B$59,$C542,'Payer Participation Data'!$C$10:$C$59,$D542)),"-",SUMIFS(INDEX('Payer Participation Data'!$F$10:$BM$59,0,MATCH(CONCATENATE($J542,L$6),'Payer Participation Data'!$F$8:$BM$8,0)),'Payer Participation Data'!$B$10:$B$59,$C542,'Payer Participation Data'!$C$10:$C$59,$D542))</f>
        <v>0</v>
      </c>
      <c r="M542" s="223">
        <f>IF(ISNA(SUMIFS(INDEX('Payer Participation Data'!$F$10:$BM$59,0,MATCH(CONCATENATE($J542,M$6),'Payer Participation Data'!$F$8:$BM$8,0)),'Payer Participation Data'!$B$10:$B$59,$C542,'Payer Participation Data'!$C$10:$C$59,$D542)),"-",SUMIFS(INDEX('Payer Participation Data'!$F$10:$BM$59,0,MATCH(CONCATENATE($J542,M$6),'Payer Participation Data'!$F$8:$BM$8,0)),'Payer Participation Data'!$B$10:$B$59,$C542,'Payer Participation Data'!$C$10:$C$59,$D542))</f>
        <v>0</v>
      </c>
      <c r="N542" s="105"/>
    </row>
    <row r="543" spans="2:14" outlineLevel="1" x14ac:dyDescent="0.35">
      <c r="B543" s="124" t="s">
        <v>80</v>
      </c>
      <c r="C543" s="157" t="str">
        <f>IF(ISBLANK('Payer Participation Data'!$B$36),"-",'Payer Participation Data'!$B$36)</f>
        <v>-</v>
      </c>
      <c r="D543" s="157" t="str">
        <f>IF(ISBLANK('Payer Participation Data'!$C$36),"-",'Payer Participation Data'!$C$36)</f>
        <v>-</v>
      </c>
      <c r="E543" s="157" t="str">
        <f>IF(ISBLANK('Payer Participation Data'!$D$36),"-",'Payer Participation Data'!$D$36)</f>
        <v>-</v>
      </c>
      <c r="F543" s="157" t="str">
        <f>IF(ISBLANK('Payer Participation Data'!$E$36),"-",'Payer Participation Data'!$E$36)</f>
        <v>-</v>
      </c>
      <c r="G543" s="102">
        <v>1</v>
      </c>
      <c r="H543" s="102">
        <v>4</v>
      </c>
      <c r="I543" s="102">
        <v>5</v>
      </c>
      <c r="J543" s="102" t="str">
        <f t="shared" ref="J543:J546" si="33">CONCATENATE(H543,I543,G543)</f>
        <v>451</v>
      </c>
      <c r="K543" s="102" t="s">
        <v>30</v>
      </c>
      <c r="L543" s="224">
        <f>IF(ISNA(SUMIFS(INDEX('Payer Participation Data'!$F$10:$BM$59,0,MATCH(CONCATENATE($J543,L$6),'Payer Participation Data'!$F$8:$BM$8,0)),'Payer Participation Data'!$B$10:$B$59,$C543,'Payer Participation Data'!$C$10:$C$59,$D543)),"-",SUMIFS(INDEX('Payer Participation Data'!$F$10:$BM$59,0,MATCH(CONCATENATE($J543,L$6),'Payer Participation Data'!$F$8:$BM$8,0)),'Payer Participation Data'!$B$10:$B$59,$C543,'Payer Participation Data'!$C$10:$C$59,$D543))</f>
        <v>0</v>
      </c>
      <c r="M543" s="225">
        <f>IF(ISNA(SUMIFS(INDEX('Payer Participation Data'!$F$10:$BM$59,0,MATCH(CONCATENATE($J543,M$6),'Payer Participation Data'!$F$8:$BM$8,0)),'Payer Participation Data'!$B$10:$B$59,$C543,'Payer Participation Data'!$C$10:$C$59,$D543)),"-",SUMIFS(INDEX('Payer Participation Data'!$F$10:$BM$59,0,MATCH(CONCATENATE($J543,M$6),'Payer Participation Data'!$F$8:$BM$8,0)),'Payer Participation Data'!$B$10:$B$59,$C543,'Payer Participation Data'!$C$10:$C$59,$D543))</f>
        <v>0</v>
      </c>
      <c r="N543" s="105"/>
    </row>
    <row r="544" spans="2:14" outlineLevel="1" x14ac:dyDescent="0.35">
      <c r="B544" s="126" t="s">
        <v>80</v>
      </c>
      <c r="C544" s="169" t="str">
        <f>IF(ISBLANK('Payer Participation Data'!$B$36),"-",'Payer Participation Data'!$B$36)</f>
        <v>-</v>
      </c>
      <c r="D544" s="169" t="str">
        <f>IF(ISBLANK('Payer Participation Data'!$C$36),"-",'Payer Participation Data'!$C$36)</f>
        <v>-</v>
      </c>
      <c r="E544" s="169" t="str">
        <f>IF(ISBLANK('Payer Participation Data'!$D$36),"-",'Payer Participation Data'!$D$36)</f>
        <v>-</v>
      </c>
      <c r="F544" s="169" t="str">
        <f>IF(ISBLANK('Payer Participation Data'!$E$36),"-",'Payer Participation Data'!$E$36)</f>
        <v>-</v>
      </c>
      <c r="G544" s="104">
        <v>2</v>
      </c>
      <c r="H544" s="104">
        <v>4</v>
      </c>
      <c r="I544" s="104">
        <v>5</v>
      </c>
      <c r="J544" s="104" t="str">
        <f t="shared" si="33"/>
        <v>452</v>
      </c>
      <c r="K544" s="104" t="s">
        <v>30</v>
      </c>
      <c r="L544" s="222">
        <f>IF(ISNA(SUMIFS(INDEX('Payer Participation Data'!$F$10:$BM$59,0,MATCH(CONCATENATE($J544,L$6),'Payer Participation Data'!$F$8:$BM$8,0)),'Payer Participation Data'!$B$10:$B$59,$C544,'Payer Participation Data'!$C$10:$C$59,$D544)),"-",SUMIFS(INDEX('Payer Participation Data'!$F$10:$BM$59,0,MATCH(CONCATENATE($J544,L$6),'Payer Participation Data'!$F$8:$BM$8,0)),'Payer Participation Data'!$B$10:$B$59,$C544,'Payer Participation Data'!$C$10:$C$59,$D544))</f>
        <v>0</v>
      </c>
      <c r="M544" s="223">
        <f>IF(ISNA(SUMIFS(INDEX('Payer Participation Data'!$F$10:$BM$59,0,MATCH(CONCATENATE($J544,M$6),'Payer Participation Data'!$F$8:$BM$8,0)),'Payer Participation Data'!$B$10:$B$59,$C544,'Payer Participation Data'!$C$10:$C$59,$D544)),"-",SUMIFS(INDEX('Payer Participation Data'!$F$10:$BM$59,0,MATCH(CONCATENATE($J544,M$6),'Payer Participation Data'!$F$8:$BM$8,0)),'Payer Participation Data'!$B$10:$B$59,$C544,'Payer Participation Data'!$C$10:$C$59,$D544))</f>
        <v>0</v>
      </c>
      <c r="N544" s="105"/>
    </row>
    <row r="545" spans="2:14" outlineLevel="1" x14ac:dyDescent="0.35">
      <c r="B545" s="124" t="s">
        <v>80</v>
      </c>
      <c r="C545" s="157" t="str">
        <f>IF(ISBLANK('Payer Participation Data'!$B$36),"-",'Payer Participation Data'!$B$36)</f>
        <v>-</v>
      </c>
      <c r="D545" s="157" t="str">
        <f>IF(ISBLANK('Payer Participation Data'!$C$36),"-",'Payer Participation Data'!$C$36)</f>
        <v>-</v>
      </c>
      <c r="E545" s="157" t="str">
        <f>IF(ISBLANK('Payer Participation Data'!$D$36),"-",'Payer Participation Data'!$D$36)</f>
        <v>-</v>
      </c>
      <c r="F545" s="157" t="str">
        <f>IF(ISBLANK('Payer Participation Data'!$E$36),"-",'Payer Participation Data'!$E$36)</f>
        <v>-</v>
      </c>
      <c r="G545" s="102">
        <v>3</v>
      </c>
      <c r="H545" s="102">
        <v>4</v>
      </c>
      <c r="I545" s="102">
        <v>5</v>
      </c>
      <c r="J545" s="102" t="str">
        <f t="shared" si="33"/>
        <v>453</v>
      </c>
      <c r="K545" s="102" t="s">
        <v>30</v>
      </c>
      <c r="L545" s="224">
        <f>IF(ISNA(SUMIFS(INDEX('Payer Participation Data'!$F$10:$BM$59,0,MATCH(CONCATENATE($J545,L$6),'Payer Participation Data'!$F$8:$BM$8,0)),'Payer Participation Data'!$B$10:$B$59,$C545,'Payer Participation Data'!$C$10:$C$59,$D545)),"-",SUMIFS(INDEX('Payer Participation Data'!$F$10:$BM$59,0,MATCH(CONCATENATE($J545,L$6),'Payer Participation Data'!$F$8:$BM$8,0)),'Payer Participation Data'!$B$10:$B$59,$C545,'Payer Participation Data'!$C$10:$C$59,$D545))</f>
        <v>0</v>
      </c>
      <c r="M545" s="225">
        <f>IF(ISNA(SUMIFS(INDEX('Payer Participation Data'!$F$10:$BM$59,0,MATCH(CONCATENATE($J545,M$6),'Payer Participation Data'!$F$8:$BM$8,0)),'Payer Participation Data'!$B$10:$B$59,$C545,'Payer Participation Data'!$C$10:$C$59,$D545)),"-",SUMIFS(INDEX('Payer Participation Data'!$F$10:$BM$59,0,MATCH(CONCATENATE($J545,M$6),'Payer Participation Data'!$F$8:$BM$8,0)),'Payer Participation Data'!$B$10:$B$59,$C545,'Payer Participation Data'!$C$10:$C$59,$D545))</f>
        <v>0</v>
      </c>
      <c r="N545" s="105"/>
    </row>
    <row r="546" spans="2:14" outlineLevel="1" x14ac:dyDescent="0.35">
      <c r="B546" s="126" t="s">
        <v>80</v>
      </c>
      <c r="C546" s="169" t="str">
        <f>IF(ISBLANK('Payer Participation Data'!$B$36),"-",'Payer Participation Data'!$B$36)</f>
        <v>-</v>
      </c>
      <c r="D546" s="169" t="str">
        <f>IF(ISBLANK('Payer Participation Data'!$C$36),"-",'Payer Participation Data'!$C$36)</f>
        <v>-</v>
      </c>
      <c r="E546" s="169" t="str">
        <f>IF(ISBLANK('Payer Participation Data'!$D$36),"-",'Payer Participation Data'!$D$36)</f>
        <v>-</v>
      </c>
      <c r="F546" s="169" t="str">
        <f>IF(ISBLANK('Payer Participation Data'!$E$36),"-",'Payer Participation Data'!$E$36)</f>
        <v>-</v>
      </c>
      <c r="G546" s="104">
        <v>4</v>
      </c>
      <c r="H546" s="104">
        <v>4</v>
      </c>
      <c r="I546" s="104">
        <v>5</v>
      </c>
      <c r="J546" s="104" t="str">
        <f t="shared" si="33"/>
        <v>454</v>
      </c>
      <c r="K546" s="104" t="s">
        <v>30</v>
      </c>
      <c r="L546" s="222">
        <f>IF(ISNA(SUMIFS(INDEX('Payer Participation Data'!$F$10:$BM$59,0,MATCH(CONCATENATE($J546,L$6),'Payer Participation Data'!$F$8:$BM$8,0)),'Payer Participation Data'!$B$10:$B$59,$C546,'Payer Participation Data'!$C$10:$C$59,$D546)),"-",SUMIFS(INDEX('Payer Participation Data'!$F$10:$BM$59,0,MATCH(CONCATENATE($J546,L$6),'Payer Participation Data'!$F$8:$BM$8,0)),'Payer Participation Data'!$B$10:$B$59,$C546,'Payer Participation Data'!$C$10:$C$59,$D546))</f>
        <v>0</v>
      </c>
      <c r="M546" s="223">
        <f>IF(ISNA(SUMIFS(INDEX('Payer Participation Data'!$F$10:$BM$59,0,MATCH(CONCATENATE($J546,M$6),'Payer Participation Data'!$F$8:$BM$8,0)),'Payer Participation Data'!$B$10:$B$59,$C546,'Payer Participation Data'!$C$10:$C$59,$D546)),"-",SUMIFS(INDEX('Payer Participation Data'!$F$10:$BM$59,0,MATCH(CONCATENATE($J546,M$6),'Payer Participation Data'!$F$8:$BM$8,0)),'Payer Participation Data'!$B$10:$B$59,$C546,'Payer Participation Data'!$C$10:$C$59,$D546))</f>
        <v>0</v>
      </c>
      <c r="N546" s="105"/>
    </row>
    <row r="547" spans="2:14" outlineLevel="1" x14ac:dyDescent="0.35">
      <c r="B547" s="124" t="s">
        <v>80</v>
      </c>
      <c r="C547" s="157" t="str">
        <f>IF(ISBLANK('Payer Participation Data'!$B$37),"-",'Payer Participation Data'!$B$37)</f>
        <v>-</v>
      </c>
      <c r="D547" s="157" t="str">
        <f>IF(ISBLANK('Payer Participation Data'!$C$37),"-",'Payer Participation Data'!$C$37)</f>
        <v>-</v>
      </c>
      <c r="E547" s="157" t="str">
        <f>IF(ISBLANK('Payer Participation Data'!$D$37),"-",'Payer Participation Data'!$D$37)</f>
        <v>-</v>
      </c>
      <c r="F547" s="157" t="str">
        <f>IF(ISBLANK('Payer Participation Data'!$E$37),"-",'Payer Participation Data'!$E$37)</f>
        <v>-</v>
      </c>
      <c r="G547" s="102">
        <v>1</v>
      </c>
      <c r="H547" s="102" t="s">
        <v>64</v>
      </c>
      <c r="I547" s="102" t="s">
        <v>64</v>
      </c>
      <c r="J547" s="102" t="str">
        <f t="shared" si="30"/>
        <v>BaselineBaseline1</v>
      </c>
      <c r="K547" s="102" t="s">
        <v>30</v>
      </c>
      <c r="L547" s="224">
        <f>IF(ISNA(SUMIFS(INDEX('Payer Participation Data'!$F$10:$BM$59,0,MATCH(CONCATENATE($J547,L$6),'Payer Participation Data'!$F$8:$BM$8,0)),'Payer Participation Data'!$B$10:$B$59,$C547,'Payer Participation Data'!$C$10:$C$59,$D547)),"-",SUMIFS(INDEX('Payer Participation Data'!$F$10:$BM$59,0,MATCH(CONCATENATE($J547,L$6),'Payer Participation Data'!$F$8:$BM$8,0)),'Payer Participation Data'!$B$10:$B$59,$C547,'Payer Participation Data'!$C$10:$C$59,$D547))</f>
        <v>0</v>
      </c>
      <c r="M547" s="225">
        <f>IF(ISNA(SUMIFS(INDEX('Payer Participation Data'!$F$10:$BM$59,0,MATCH(CONCATENATE($J547,M$6),'Payer Participation Data'!$F$8:$BM$8,0)),'Payer Participation Data'!$B$10:$B$59,$C547,'Payer Participation Data'!$C$10:$C$59,$D547)),"-",SUMIFS(INDEX('Payer Participation Data'!$F$10:$BM$59,0,MATCH(CONCATENATE($J547,M$6),'Payer Participation Data'!$F$8:$BM$8,0)),'Payer Participation Data'!$B$10:$B$59,$C547,'Payer Participation Data'!$C$10:$C$59,$D547))</f>
        <v>0</v>
      </c>
      <c r="N547" s="103"/>
    </row>
    <row r="548" spans="2:14" outlineLevel="1" x14ac:dyDescent="0.35">
      <c r="B548" s="126" t="s">
        <v>80</v>
      </c>
      <c r="C548" s="169" t="str">
        <f>IF(ISBLANK('Payer Participation Data'!$B$37),"-",'Payer Participation Data'!$B$37)</f>
        <v>-</v>
      </c>
      <c r="D548" s="169" t="str">
        <f>IF(ISBLANK('Payer Participation Data'!$C$37),"-",'Payer Participation Data'!$C$37)</f>
        <v>-</v>
      </c>
      <c r="E548" s="169" t="str">
        <f>IF(ISBLANK('Payer Participation Data'!$D$37),"-",'Payer Participation Data'!$D$37)</f>
        <v>-</v>
      </c>
      <c r="F548" s="169" t="str">
        <f>IF(ISBLANK('Payer Participation Data'!$E$37),"-",'Payer Participation Data'!$E$37)</f>
        <v>-</v>
      </c>
      <c r="G548" s="104">
        <v>2</v>
      </c>
      <c r="H548" s="104" t="s">
        <v>64</v>
      </c>
      <c r="I548" s="104" t="s">
        <v>64</v>
      </c>
      <c r="J548" s="104" t="str">
        <f t="shared" si="30"/>
        <v>BaselineBaseline2</v>
      </c>
      <c r="K548" s="104" t="s">
        <v>30</v>
      </c>
      <c r="L548" s="222">
        <f>IF(ISNA(SUMIFS(INDEX('Payer Participation Data'!$F$10:$BM$59,0,MATCH(CONCATENATE($J548,L$6),'Payer Participation Data'!$F$8:$BM$8,0)),'Payer Participation Data'!$B$10:$B$59,$C548,'Payer Participation Data'!$C$10:$C$59,$D548)),"-",SUMIFS(INDEX('Payer Participation Data'!$F$10:$BM$59,0,MATCH(CONCATENATE($J548,L$6),'Payer Participation Data'!$F$8:$BM$8,0)),'Payer Participation Data'!$B$10:$B$59,$C548,'Payer Participation Data'!$C$10:$C$59,$D548))</f>
        <v>0</v>
      </c>
      <c r="M548" s="223">
        <f>IF(ISNA(SUMIFS(INDEX('Payer Participation Data'!$F$10:$BM$59,0,MATCH(CONCATENATE($J548,M$6),'Payer Participation Data'!$F$8:$BM$8,0)),'Payer Participation Data'!$B$10:$B$59,$C548,'Payer Participation Data'!$C$10:$C$59,$D548)),"-",SUMIFS(INDEX('Payer Participation Data'!$F$10:$BM$59,0,MATCH(CONCATENATE($J548,M$6),'Payer Participation Data'!$F$8:$BM$8,0)),'Payer Participation Data'!$B$10:$B$59,$C548,'Payer Participation Data'!$C$10:$C$59,$D548))</f>
        <v>0</v>
      </c>
      <c r="N548" s="105"/>
    </row>
    <row r="549" spans="2:14" outlineLevel="1" x14ac:dyDescent="0.35">
      <c r="B549" s="124" t="s">
        <v>80</v>
      </c>
      <c r="C549" s="157" t="str">
        <f>IF(ISBLANK('Payer Participation Data'!$B$37),"-",'Payer Participation Data'!$B$37)</f>
        <v>-</v>
      </c>
      <c r="D549" s="157" t="str">
        <f>IF(ISBLANK('Payer Participation Data'!$C$37),"-",'Payer Participation Data'!$C$37)</f>
        <v>-</v>
      </c>
      <c r="E549" s="157" t="str">
        <f>IF(ISBLANK('Payer Participation Data'!$D$37),"-",'Payer Participation Data'!$D$37)</f>
        <v>-</v>
      </c>
      <c r="F549" s="157" t="str">
        <f>IF(ISBLANK('Payer Participation Data'!$E$37),"-",'Payer Participation Data'!$E$37)</f>
        <v>-</v>
      </c>
      <c r="G549" s="102">
        <v>3</v>
      </c>
      <c r="H549" s="102" t="s">
        <v>64</v>
      </c>
      <c r="I549" s="102" t="s">
        <v>64</v>
      </c>
      <c r="J549" s="102" t="str">
        <f t="shared" si="30"/>
        <v>BaselineBaseline3</v>
      </c>
      <c r="K549" s="102" t="s">
        <v>30</v>
      </c>
      <c r="L549" s="224">
        <f>IF(ISNA(SUMIFS(INDEX('Payer Participation Data'!$F$10:$BM$59,0,MATCH(CONCATENATE($J549,L$6),'Payer Participation Data'!$F$8:$BM$8,0)),'Payer Participation Data'!$B$10:$B$59,$C549,'Payer Participation Data'!$C$10:$C$59,$D549)),"-",SUMIFS(INDEX('Payer Participation Data'!$F$10:$BM$59,0,MATCH(CONCATENATE($J549,L$6),'Payer Participation Data'!$F$8:$BM$8,0)),'Payer Participation Data'!$B$10:$B$59,$C549,'Payer Participation Data'!$C$10:$C$59,$D549))</f>
        <v>0</v>
      </c>
      <c r="M549" s="225">
        <f>IF(ISNA(SUMIFS(INDEX('Payer Participation Data'!$F$10:$BM$59,0,MATCH(CONCATENATE($J549,M$6),'Payer Participation Data'!$F$8:$BM$8,0)),'Payer Participation Data'!$B$10:$B$59,$C549,'Payer Participation Data'!$C$10:$C$59,$D549)),"-",SUMIFS(INDEX('Payer Participation Data'!$F$10:$BM$59,0,MATCH(CONCATENATE($J549,M$6),'Payer Participation Data'!$F$8:$BM$8,0)),'Payer Participation Data'!$B$10:$B$59,$C549,'Payer Participation Data'!$C$10:$C$59,$D549))</f>
        <v>0</v>
      </c>
      <c r="N549" s="103"/>
    </row>
    <row r="550" spans="2:14" outlineLevel="1" x14ac:dyDescent="0.35">
      <c r="B550" s="126" t="s">
        <v>80</v>
      </c>
      <c r="C550" s="169" t="str">
        <f>IF(ISBLANK('Payer Participation Data'!$B$37),"-",'Payer Participation Data'!$B$37)</f>
        <v>-</v>
      </c>
      <c r="D550" s="169" t="str">
        <f>IF(ISBLANK('Payer Participation Data'!$C$37),"-",'Payer Participation Data'!$C$37)</f>
        <v>-</v>
      </c>
      <c r="E550" s="169" t="str">
        <f>IF(ISBLANK('Payer Participation Data'!$D$37),"-",'Payer Participation Data'!$D$37)</f>
        <v>-</v>
      </c>
      <c r="F550" s="169" t="str">
        <f>IF(ISBLANK('Payer Participation Data'!$E$37),"-",'Payer Participation Data'!$E$37)</f>
        <v>-</v>
      </c>
      <c r="G550" s="104">
        <v>4</v>
      </c>
      <c r="H550" s="104" t="s">
        <v>64</v>
      </c>
      <c r="I550" s="104" t="s">
        <v>64</v>
      </c>
      <c r="J550" s="104" t="str">
        <f t="shared" si="30"/>
        <v>BaselineBaseline4</v>
      </c>
      <c r="K550" s="104" t="s">
        <v>30</v>
      </c>
      <c r="L550" s="222">
        <f>IF(ISNA(SUMIFS(INDEX('Payer Participation Data'!$F$10:$BM$59,0,MATCH(CONCATENATE($J550,L$6),'Payer Participation Data'!$F$8:$BM$8,0)),'Payer Participation Data'!$B$10:$B$59,$C550,'Payer Participation Data'!$C$10:$C$59,$D550)),"-",SUMIFS(INDEX('Payer Participation Data'!$F$10:$BM$59,0,MATCH(CONCATENATE($J550,L$6),'Payer Participation Data'!$F$8:$BM$8,0)),'Payer Participation Data'!$B$10:$B$59,$C550,'Payer Participation Data'!$C$10:$C$59,$D550))</f>
        <v>0</v>
      </c>
      <c r="M550" s="223">
        <f>IF(ISNA(SUMIFS(INDEX('Payer Participation Data'!$F$10:$BM$59,0,MATCH(CONCATENATE($J550,M$6),'Payer Participation Data'!$F$8:$BM$8,0)),'Payer Participation Data'!$B$10:$B$59,$C550,'Payer Participation Data'!$C$10:$C$59,$D550)),"-",SUMIFS(INDEX('Payer Participation Data'!$F$10:$BM$59,0,MATCH(CONCATENATE($J550,M$6),'Payer Participation Data'!$F$8:$BM$8,0)),'Payer Participation Data'!$B$10:$B$59,$C550,'Payer Participation Data'!$C$10:$C$59,$D550))</f>
        <v>0</v>
      </c>
      <c r="N550" s="105"/>
    </row>
    <row r="551" spans="2:14" outlineLevel="1" x14ac:dyDescent="0.35">
      <c r="B551" s="124" t="s">
        <v>80</v>
      </c>
      <c r="C551" s="157" t="str">
        <f>IF(ISBLANK('Payer Participation Data'!$B$37),"-",'Payer Participation Data'!$B$37)</f>
        <v>-</v>
      </c>
      <c r="D551" s="157" t="str">
        <f>IF(ISBLANK('Payer Participation Data'!$C$37),"-",'Payer Participation Data'!$C$37)</f>
        <v>-</v>
      </c>
      <c r="E551" s="157" t="str">
        <f>IF(ISBLANK('Payer Participation Data'!$D$37),"-",'Payer Participation Data'!$D$37)</f>
        <v>-</v>
      </c>
      <c r="F551" s="157" t="str">
        <f>IF(ISBLANK('Payer Participation Data'!$E$37),"-",'Payer Participation Data'!$E$37)</f>
        <v>-</v>
      </c>
      <c r="G551" s="102">
        <v>1</v>
      </c>
      <c r="H551" s="102">
        <v>1</v>
      </c>
      <c r="I551" s="102">
        <v>5</v>
      </c>
      <c r="J551" s="102" t="str">
        <f t="shared" si="30"/>
        <v>151</v>
      </c>
      <c r="K551" s="102" t="s">
        <v>30</v>
      </c>
      <c r="L551" s="224">
        <f>IF(ISNA(SUMIFS(INDEX('Payer Participation Data'!$F$10:$BM$59,0,MATCH(CONCATENATE($J551,L$6),'Payer Participation Data'!$F$8:$BM$8,0)),'Payer Participation Data'!$B$10:$B$59,$C551,'Payer Participation Data'!$C$10:$C$59,$D551)),"-",SUMIFS(INDEX('Payer Participation Data'!$F$10:$BM$59,0,MATCH(CONCATENATE($J551,L$6),'Payer Participation Data'!$F$8:$BM$8,0)),'Payer Participation Data'!$B$10:$B$59,$C551,'Payer Participation Data'!$C$10:$C$59,$D551))</f>
        <v>0</v>
      </c>
      <c r="M551" s="225">
        <f>IF(ISNA(SUMIFS(INDEX('Payer Participation Data'!$F$10:$BM$59,0,MATCH(CONCATENATE($J551,M$6),'Payer Participation Data'!$F$8:$BM$8,0)),'Payer Participation Data'!$B$10:$B$59,$C551,'Payer Participation Data'!$C$10:$C$59,$D551)),"-",SUMIFS(INDEX('Payer Participation Data'!$F$10:$BM$59,0,MATCH(CONCATENATE($J551,M$6),'Payer Participation Data'!$F$8:$BM$8,0)),'Payer Participation Data'!$B$10:$B$59,$C551,'Payer Participation Data'!$C$10:$C$59,$D551))</f>
        <v>0</v>
      </c>
      <c r="N551" s="103"/>
    </row>
    <row r="552" spans="2:14" outlineLevel="1" x14ac:dyDescent="0.35">
      <c r="B552" s="126" t="s">
        <v>80</v>
      </c>
      <c r="C552" s="169" t="str">
        <f>IF(ISBLANK('Payer Participation Data'!$B$37),"-",'Payer Participation Data'!$B$37)</f>
        <v>-</v>
      </c>
      <c r="D552" s="169" t="str">
        <f>IF(ISBLANK('Payer Participation Data'!$C$37),"-",'Payer Participation Data'!$C$37)</f>
        <v>-</v>
      </c>
      <c r="E552" s="169" t="str">
        <f>IF(ISBLANK('Payer Participation Data'!$D$37),"-",'Payer Participation Data'!$D$37)</f>
        <v>-</v>
      </c>
      <c r="F552" s="169" t="str">
        <f>IF(ISBLANK('Payer Participation Data'!$E$37),"-",'Payer Participation Data'!$E$37)</f>
        <v>-</v>
      </c>
      <c r="G552" s="104">
        <v>2</v>
      </c>
      <c r="H552" s="104">
        <v>1</v>
      </c>
      <c r="I552" s="104">
        <v>5</v>
      </c>
      <c r="J552" s="104" t="str">
        <f t="shared" si="30"/>
        <v>152</v>
      </c>
      <c r="K552" s="104" t="s">
        <v>30</v>
      </c>
      <c r="L552" s="222">
        <f>IF(ISNA(SUMIFS(INDEX('Payer Participation Data'!$F$10:$BM$59,0,MATCH(CONCATENATE($J552,L$6),'Payer Participation Data'!$F$8:$BM$8,0)),'Payer Participation Data'!$B$10:$B$59,$C552,'Payer Participation Data'!$C$10:$C$59,$D552)),"-",SUMIFS(INDEX('Payer Participation Data'!$F$10:$BM$59,0,MATCH(CONCATENATE($J552,L$6),'Payer Participation Data'!$F$8:$BM$8,0)),'Payer Participation Data'!$B$10:$B$59,$C552,'Payer Participation Data'!$C$10:$C$59,$D552))</f>
        <v>0</v>
      </c>
      <c r="M552" s="223">
        <f>IF(ISNA(SUMIFS(INDEX('Payer Participation Data'!$F$10:$BM$59,0,MATCH(CONCATENATE($J552,M$6),'Payer Participation Data'!$F$8:$BM$8,0)),'Payer Participation Data'!$B$10:$B$59,$C552,'Payer Participation Data'!$C$10:$C$59,$D552)),"-",SUMIFS(INDEX('Payer Participation Data'!$F$10:$BM$59,0,MATCH(CONCATENATE($J552,M$6),'Payer Participation Data'!$F$8:$BM$8,0)),'Payer Participation Data'!$B$10:$B$59,$C552,'Payer Participation Data'!$C$10:$C$59,$D552))</f>
        <v>0</v>
      </c>
      <c r="N552" s="105"/>
    </row>
    <row r="553" spans="2:14" outlineLevel="1" x14ac:dyDescent="0.35">
      <c r="B553" s="124" t="s">
        <v>80</v>
      </c>
      <c r="C553" s="157" t="str">
        <f>IF(ISBLANK('Payer Participation Data'!$B$37),"-",'Payer Participation Data'!$B$37)</f>
        <v>-</v>
      </c>
      <c r="D553" s="157" t="str">
        <f>IF(ISBLANK('Payer Participation Data'!$C$37),"-",'Payer Participation Data'!$C$37)</f>
        <v>-</v>
      </c>
      <c r="E553" s="157" t="str">
        <f>IF(ISBLANK('Payer Participation Data'!$D$37),"-",'Payer Participation Data'!$D$37)</f>
        <v>-</v>
      </c>
      <c r="F553" s="157" t="str">
        <f>IF(ISBLANK('Payer Participation Data'!$E$37),"-",'Payer Participation Data'!$E$37)</f>
        <v>-</v>
      </c>
      <c r="G553" s="102">
        <v>3</v>
      </c>
      <c r="H553" s="102">
        <v>1</v>
      </c>
      <c r="I553" s="102">
        <v>5</v>
      </c>
      <c r="J553" s="102" t="str">
        <f t="shared" si="30"/>
        <v>153</v>
      </c>
      <c r="K553" s="102" t="s">
        <v>30</v>
      </c>
      <c r="L553" s="224">
        <f>IF(ISNA(SUMIFS(INDEX('Payer Participation Data'!$F$10:$BM$59,0,MATCH(CONCATENATE($J553,L$6),'Payer Participation Data'!$F$8:$BM$8,0)),'Payer Participation Data'!$B$10:$B$59,$C553,'Payer Participation Data'!$C$10:$C$59,$D553)),"-",SUMIFS(INDEX('Payer Participation Data'!$F$10:$BM$59,0,MATCH(CONCATENATE($J553,L$6),'Payer Participation Data'!$F$8:$BM$8,0)),'Payer Participation Data'!$B$10:$B$59,$C553,'Payer Participation Data'!$C$10:$C$59,$D553))</f>
        <v>0</v>
      </c>
      <c r="M553" s="225">
        <f>IF(ISNA(SUMIFS(INDEX('Payer Participation Data'!$F$10:$BM$59,0,MATCH(CONCATENATE($J553,M$6),'Payer Participation Data'!$F$8:$BM$8,0)),'Payer Participation Data'!$B$10:$B$59,$C553,'Payer Participation Data'!$C$10:$C$59,$D553)),"-",SUMIFS(INDEX('Payer Participation Data'!$F$10:$BM$59,0,MATCH(CONCATENATE($J553,M$6),'Payer Participation Data'!$F$8:$BM$8,0)),'Payer Participation Data'!$B$10:$B$59,$C553,'Payer Participation Data'!$C$10:$C$59,$D553))</f>
        <v>0</v>
      </c>
      <c r="N553" s="103"/>
    </row>
    <row r="554" spans="2:14" outlineLevel="1" x14ac:dyDescent="0.35">
      <c r="B554" s="126" t="s">
        <v>80</v>
      </c>
      <c r="C554" s="169" t="str">
        <f>IF(ISBLANK('Payer Participation Data'!$B$37),"-",'Payer Participation Data'!$B$37)</f>
        <v>-</v>
      </c>
      <c r="D554" s="169" t="str">
        <f>IF(ISBLANK('Payer Participation Data'!$C$37),"-",'Payer Participation Data'!$C$37)</f>
        <v>-</v>
      </c>
      <c r="E554" s="169" t="str">
        <f>IF(ISBLANK('Payer Participation Data'!$D$37),"-",'Payer Participation Data'!$D$37)</f>
        <v>-</v>
      </c>
      <c r="F554" s="169" t="str">
        <f>IF(ISBLANK('Payer Participation Data'!$E$37),"-",'Payer Participation Data'!$E$37)</f>
        <v>-</v>
      </c>
      <c r="G554" s="104">
        <v>4</v>
      </c>
      <c r="H554" s="104">
        <v>1</v>
      </c>
      <c r="I554" s="104">
        <v>5</v>
      </c>
      <c r="J554" s="104" t="str">
        <f t="shared" si="30"/>
        <v>154</v>
      </c>
      <c r="K554" s="104" t="s">
        <v>30</v>
      </c>
      <c r="L554" s="222">
        <f>IF(ISNA(SUMIFS(INDEX('Payer Participation Data'!$F$10:$BM$59,0,MATCH(CONCATENATE($J554,L$6),'Payer Participation Data'!$F$8:$BM$8,0)),'Payer Participation Data'!$B$10:$B$59,$C554,'Payer Participation Data'!$C$10:$C$59,$D554)),"-",SUMIFS(INDEX('Payer Participation Data'!$F$10:$BM$59,0,MATCH(CONCATENATE($J554,L$6),'Payer Participation Data'!$F$8:$BM$8,0)),'Payer Participation Data'!$B$10:$B$59,$C554,'Payer Participation Data'!$C$10:$C$59,$D554))</f>
        <v>0</v>
      </c>
      <c r="M554" s="223">
        <f>IF(ISNA(SUMIFS(INDEX('Payer Participation Data'!$F$10:$BM$59,0,MATCH(CONCATENATE($J554,M$6),'Payer Participation Data'!$F$8:$BM$8,0)),'Payer Participation Data'!$B$10:$B$59,$C554,'Payer Participation Data'!$C$10:$C$59,$D554)),"-",SUMIFS(INDEX('Payer Participation Data'!$F$10:$BM$59,0,MATCH(CONCATENATE($J554,M$6),'Payer Participation Data'!$F$8:$BM$8,0)),'Payer Participation Data'!$B$10:$B$59,$C554,'Payer Participation Data'!$C$10:$C$59,$D554))</f>
        <v>0</v>
      </c>
      <c r="N554" s="105"/>
    </row>
    <row r="555" spans="2:14" outlineLevel="1" x14ac:dyDescent="0.35">
      <c r="B555" s="124" t="s">
        <v>80</v>
      </c>
      <c r="C555" s="157" t="str">
        <f>IF(ISBLANK('Payer Participation Data'!$B$37),"-",'Payer Participation Data'!$B$37)</f>
        <v>-</v>
      </c>
      <c r="D555" s="157" t="str">
        <f>IF(ISBLANK('Payer Participation Data'!$C$37),"-",'Payer Participation Data'!$C$37)</f>
        <v>-</v>
      </c>
      <c r="E555" s="157" t="str">
        <f>IF(ISBLANK('Payer Participation Data'!$D$37),"-",'Payer Participation Data'!$D$37)</f>
        <v>-</v>
      </c>
      <c r="F555" s="157" t="str">
        <f>IF(ISBLANK('Payer Participation Data'!$E$37),"-",'Payer Participation Data'!$E$37)</f>
        <v>-</v>
      </c>
      <c r="G555" s="102">
        <v>1</v>
      </c>
      <c r="H555" s="102">
        <v>2</v>
      </c>
      <c r="I555" s="102">
        <v>5</v>
      </c>
      <c r="J555" s="102" t="str">
        <f t="shared" si="30"/>
        <v>251</v>
      </c>
      <c r="K555" s="102" t="s">
        <v>30</v>
      </c>
      <c r="L555" s="224">
        <f>IF(ISNA(SUMIFS(INDEX('Payer Participation Data'!$F$10:$BM$59,0,MATCH(CONCATENATE($J555,L$6),'Payer Participation Data'!$F$8:$BM$8,0)),'Payer Participation Data'!$B$10:$B$59,$C555,'Payer Participation Data'!$C$10:$C$59,$D555)),"-",SUMIFS(INDEX('Payer Participation Data'!$F$10:$BM$59,0,MATCH(CONCATENATE($J555,L$6),'Payer Participation Data'!$F$8:$BM$8,0)),'Payer Participation Data'!$B$10:$B$59,$C555,'Payer Participation Data'!$C$10:$C$59,$D555))</f>
        <v>0</v>
      </c>
      <c r="M555" s="225">
        <f>IF(ISNA(SUMIFS(INDEX('Payer Participation Data'!$F$10:$BM$59,0,MATCH(CONCATENATE($J555,M$6),'Payer Participation Data'!$F$8:$BM$8,0)),'Payer Participation Data'!$B$10:$B$59,$C555,'Payer Participation Data'!$C$10:$C$59,$D555)),"-",SUMIFS(INDEX('Payer Participation Data'!$F$10:$BM$59,0,MATCH(CONCATENATE($J555,M$6),'Payer Participation Data'!$F$8:$BM$8,0)),'Payer Participation Data'!$B$10:$B$59,$C555,'Payer Participation Data'!$C$10:$C$59,$D555))</f>
        <v>0</v>
      </c>
      <c r="N555" s="103"/>
    </row>
    <row r="556" spans="2:14" outlineLevel="1" x14ac:dyDescent="0.35">
      <c r="B556" s="126" t="s">
        <v>80</v>
      </c>
      <c r="C556" s="169" t="str">
        <f>IF(ISBLANK('Payer Participation Data'!$B$37),"-",'Payer Participation Data'!$B$37)</f>
        <v>-</v>
      </c>
      <c r="D556" s="169" t="str">
        <f>IF(ISBLANK('Payer Participation Data'!$C$37),"-",'Payer Participation Data'!$C$37)</f>
        <v>-</v>
      </c>
      <c r="E556" s="169" t="str">
        <f>IF(ISBLANK('Payer Participation Data'!$D$37),"-",'Payer Participation Data'!$D$37)</f>
        <v>-</v>
      </c>
      <c r="F556" s="169" t="str">
        <f>IF(ISBLANK('Payer Participation Data'!$E$37),"-",'Payer Participation Data'!$E$37)</f>
        <v>-</v>
      </c>
      <c r="G556" s="104">
        <v>2</v>
      </c>
      <c r="H556" s="104">
        <v>2</v>
      </c>
      <c r="I556" s="104">
        <v>5</v>
      </c>
      <c r="J556" s="104" t="str">
        <f t="shared" si="30"/>
        <v>252</v>
      </c>
      <c r="K556" s="104" t="s">
        <v>30</v>
      </c>
      <c r="L556" s="222">
        <f>IF(ISNA(SUMIFS(INDEX('Payer Participation Data'!$F$10:$BM$59,0,MATCH(CONCATENATE($J556,L$6),'Payer Participation Data'!$F$8:$BM$8,0)),'Payer Participation Data'!$B$10:$B$59,$C556,'Payer Participation Data'!$C$10:$C$59,$D556)),"-",SUMIFS(INDEX('Payer Participation Data'!$F$10:$BM$59,0,MATCH(CONCATENATE($J556,L$6),'Payer Participation Data'!$F$8:$BM$8,0)),'Payer Participation Data'!$B$10:$B$59,$C556,'Payer Participation Data'!$C$10:$C$59,$D556))</f>
        <v>0</v>
      </c>
      <c r="M556" s="223">
        <f>IF(ISNA(SUMIFS(INDEX('Payer Participation Data'!$F$10:$BM$59,0,MATCH(CONCATENATE($J556,M$6),'Payer Participation Data'!$F$8:$BM$8,0)),'Payer Participation Data'!$B$10:$B$59,$C556,'Payer Participation Data'!$C$10:$C$59,$D556)),"-",SUMIFS(INDEX('Payer Participation Data'!$F$10:$BM$59,0,MATCH(CONCATENATE($J556,M$6),'Payer Participation Data'!$F$8:$BM$8,0)),'Payer Participation Data'!$B$10:$B$59,$C556,'Payer Participation Data'!$C$10:$C$59,$D556))</f>
        <v>0</v>
      </c>
      <c r="N556" s="105"/>
    </row>
    <row r="557" spans="2:14" outlineLevel="1" x14ac:dyDescent="0.35">
      <c r="B557" s="124" t="s">
        <v>80</v>
      </c>
      <c r="C557" s="157" t="str">
        <f>IF(ISBLANK('Payer Participation Data'!$B$37),"-",'Payer Participation Data'!$B$37)</f>
        <v>-</v>
      </c>
      <c r="D557" s="157" t="str">
        <f>IF(ISBLANK('Payer Participation Data'!$C$37),"-",'Payer Participation Data'!$C$37)</f>
        <v>-</v>
      </c>
      <c r="E557" s="157" t="str">
        <f>IF(ISBLANK('Payer Participation Data'!$D$37),"-",'Payer Participation Data'!$D$37)</f>
        <v>-</v>
      </c>
      <c r="F557" s="157" t="str">
        <f>IF(ISBLANK('Payer Participation Data'!$E$37),"-",'Payer Participation Data'!$E$37)</f>
        <v>-</v>
      </c>
      <c r="G557" s="102">
        <v>3</v>
      </c>
      <c r="H557" s="102">
        <v>2</v>
      </c>
      <c r="I557" s="102">
        <v>5</v>
      </c>
      <c r="J557" s="102" t="str">
        <f t="shared" si="30"/>
        <v>253</v>
      </c>
      <c r="K557" s="102" t="s">
        <v>30</v>
      </c>
      <c r="L557" s="224">
        <f>IF(ISNA(SUMIFS(INDEX('Payer Participation Data'!$F$10:$BM$59,0,MATCH(CONCATENATE($J557,L$6),'Payer Participation Data'!$F$8:$BM$8,0)),'Payer Participation Data'!$B$10:$B$59,$C557,'Payer Participation Data'!$C$10:$C$59,$D557)),"-",SUMIFS(INDEX('Payer Participation Data'!$F$10:$BM$59,0,MATCH(CONCATENATE($J557,L$6),'Payer Participation Data'!$F$8:$BM$8,0)),'Payer Participation Data'!$B$10:$B$59,$C557,'Payer Participation Data'!$C$10:$C$59,$D557))</f>
        <v>0</v>
      </c>
      <c r="M557" s="225">
        <f>IF(ISNA(SUMIFS(INDEX('Payer Participation Data'!$F$10:$BM$59,0,MATCH(CONCATENATE($J557,M$6),'Payer Participation Data'!$F$8:$BM$8,0)),'Payer Participation Data'!$B$10:$B$59,$C557,'Payer Participation Data'!$C$10:$C$59,$D557)),"-",SUMIFS(INDEX('Payer Participation Data'!$F$10:$BM$59,0,MATCH(CONCATENATE($J557,M$6),'Payer Participation Data'!$F$8:$BM$8,0)),'Payer Participation Data'!$B$10:$B$59,$C557,'Payer Participation Data'!$C$10:$C$59,$D557))</f>
        <v>0</v>
      </c>
      <c r="N557" s="103"/>
    </row>
    <row r="558" spans="2:14" outlineLevel="1" x14ac:dyDescent="0.35">
      <c r="B558" s="126" t="s">
        <v>80</v>
      </c>
      <c r="C558" s="169" t="str">
        <f>IF(ISBLANK('Payer Participation Data'!$B$37),"-",'Payer Participation Data'!$B$37)</f>
        <v>-</v>
      </c>
      <c r="D558" s="169" t="str">
        <f>IF(ISBLANK('Payer Participation Data'!$C$37),"-",'Payer Participation Data'!$C$37)</f>
        <v>-</v>
      </c>
      <c r="E558" s="169" t="str">
        <f>IF(ISBLANK('Payer Participation Data'!$D$37),"-",'Payer Participation Data'!$D$37)</f>
        <v>-</v>
      </c>
      <c r="F558" s="169" t="str">
        <f>IF(ISBLANK('Payer Participation Data'!$E$37),"-",'Payer Participation Data'!$E$37)</f>
        <v>-</v>
      </c>
      <c r="G558" s="104">
        <v>4</v>
      </c>
      <c r="H558" s="104">
        <v>2</v>
      </c>
      <c r="I558" s="104">
        <v>5</v>
      </c>
      <c r="J558" s="104" t="str">
        <f t="shared" si="30"/>
        <v>254</v>
      </c>
      <c r="K558" s="104" t="s">
        <v>30</v>
      </c>
      <c r="L558" s="222">
        <f>IF(ISNA(SUMIFS(INDEX('Payer Participation Data'!$F$10:$BM$59,0,MATCH(CONCATENATE($J558,L$6),'Payer Participation Data'!$F$8:$BM$8,0)),'Payer Participation Data'!$B$10:$B$59,$C558,'Payer Participation Data'!$C$10:$C$59,$D558)),"-",SUMIFS(INDEX('Payer Participation Data'!$F$10:$BM$59,0,MATCH(CONCATENATE($J558,L$6),'Payer Participation Data'!$F$8:$BM$8,0)),'Payer Participation Data'!$B$10:$B$59,$C558,'Payer Participation Data'!$C$10:$C$59,$D558))</f>
        <v>0</v>
      </c>
      <c r="M558" s="223">
        <f>IF(ISNA(SUMIFS(INDEX('Payer Participation Data'!$F$10:$BM$59,0,MATCH(CONCATENATE($J558,M$6),'Payer Participation Data'!$F$8:$BM$8,0)),'Payer Participation Data'!$B$10:$B$59,$C558,'Payer Participation Data'!$C$10:$C$59,$D558)),"-",SUMIFS(INDEX('Payer Participation Data'!$F$10:$BM$59,0,MATCH(CONCATENATE($J558,M$6),'Payer Participation Data'!$F$8:$BM$8,0)),'Payer Participation Data'!$B$10:$B$59,$C558,'Payer Participation Data'!$C$10:$C$59,$D558))</f>
        <v>0</v>
      </c>
      <c r="N558" s="105"/>
    </row>
    <row r="559" spans="2:14" outlineLevel="1" x14ac:dyDescent="0.35">
      <c r="B559" s="124" t="s">
        <v>80</v>
      </c>
      <c r="C559" s="157" t="str">
        <f>IF(ISBLANK('Payer Participation Data'!$B$37),"-",'Payer Participation Data'!$B$37)</f>
        <v>-</v>
      </c>
      <c r="D559" s="157" t="str">
        <f>IF(ISBLANK('Payer Participation Data'!$C$37),"-",'Payer Participation Data'!$C$37)</f>
        <v>-</v>
      </c>
      <c r="E559" s="157" t="str">
        <f>IF(ISBLANK('Payer Participation Data'!$D$37),"-",'Payer Participation Data'!$D$37)</f>
        <v>-</v>
      </c>
      <c r="F559" s="157" t="str">
        <f>IF(ISBLANK('Payer Participation Data'!$E$37),"-",'Payer Participation Data'!$E$37)</f>
        <v>-</v>
      </c>
      <c r="G559" s="102">
        <v>1</v>
      </c>
      <c r="H559" s="102">
        <v>3</v>
      </c>
      <c r="I559" s="102">
        <v>5</v>
      </c>
      <c r="J559" s="102" t="str">
        <f t="shared" si="30"/>
        <v>351</v>
      </c>
      <c r="K559" s="102" t="s">
        <v>30</v>
      </c>
      <c r="L559" s="224">
        <f>IF(ISNA(SUMIFS(INDEX('Payer Participation Data'!$F$10:$BM$59,0,MATCH(CONCATENATE($J559,L$6),'Payer Participation Data'!$F$8:$BM$8,0)),'Payer Participation Data'!$B$10:$B$59,$C559,'Payer Participation Data'!$C$10:$C$59,$D559)),"-",SUMIFS(INDEX('Payer Participation Data'!$F$10:$BM$59,0,MATCH(CONCATENATE($J559,L$6),'Payer Participation Data'!$F$8:$BM$8,0)),'Payer Participation Data'!$B$10:$B$59,$C559,'Payer Participation Data'!$C$10:$C$59,$D559))</f>
        <v>0</v>
      </c>
      <c r="M559" s="225">
        <f>IF(ISNA(SUMIFS(INDEX('Payer Participation Data'!$F$10:$BM$59,0,MATCH(CONCATENATE($J559,M$6),'Payer Participation Data'!$F$8:$BM$8,0)),'Payer Participation Data'!$B$10:$B$59,$C559,'Payer Participation Data'!$C$10:$C$59,$D559)),"-",SUMIFS(INDEX('Payer Participation Data'!$F$10:$BM$59,0,MATCH(CONCATENATE($J559,M$6),'Payer Participation Data'!$F$8:$BM$8,0)),'Payer Participation Data'!$B$10:$B$59,$C559,'Payer Participation Data'!$C$10:$C$59,$D559))</f>
        <v>0</v>
      </c>
      <c r="N559" s="103"/>
    </row>
    <row r="560" spans="2:14" outlineLevel="1" x14ac:dyDescent="0.35">
      <c r="B560" s="126" t="s">
        <v>80</v>
      </c>
      <c r="C560" s="169" t="str">
        <f>IF(ISBLANK('Payer Participation Data'!$B$37),"-",'Payer Participation Data'!$B$37)</f>
        <v>-</v>
      </c>
      <c r="D560" s="169" t="str">
        <f>IF(ISBLANK('Payer Participation Data'!$C$37),"-",'Payer Participation Data'!$C$37)</f>
        <v>-</v>
      </c>
      <c r="E560" s="169" t="str">
        <f>IF(ISBLANK('Payer Participation Data'!$D$37),"-",'Payer Participation Data'!$D$37)</f>
        <v>-</v>
      </c>
      <c r="F560" s="169" t="str">
        <f>IF(ISBLANK('Payer Participation Data'!$E$37),"-",'Payer Participation Data'!$E$37)</f>
        <v>-</v>
      </c>
      <c r="G560" s="104">
        <v>2</v>
      </c>
      <c r="H560" s="104">
        <v>3</v>
      </c>
      <c r="I560" s="104">
        <v>5</v>
      </c>
      <c r="J560" s="104" t="str">
        <f t="shared" si="30"/>
        <v>352</v>
      </c>
      <c r="K560" s="104" t="s">
        <v>30</v>
      </c>
      <c r="L560" s="222">
        <f>IF(ISNA(SUMIFS(INDEX('Payer Participation Data'!$F$10:$BM$59,0,MATCH(CONCATENATE($J560,L$6),'Payer Participation Data'!$F$8:$BM$8,0)),'Payer Participation Data'!$B$10:$B$59,$C560,'Payer Participation Data'!$C$10:$C$59,$D560)),"-",SUMIFS(INDEX('Payer Participation Data'!$F$10:$BM$59,0,MATCH(CONCATENATE($J560,L$6),'Payer Participation Data'!$F$8:$BM$8,0)),'Payer Participation Data'!$B$10:$B$59,$C560,'Payer Participation Data'!$C$10:$C$59,$D560))</f>
        <v>0</v>
      </c>
      <c r="M560" s="223">
        <f>IF(ISNA(SUMIFS(INDEX('Payer Participation Data'!$F$10:$BM$59,0,MATCH(CONCATENATE($J560,M$6),'Payer Participation Data'!$F$8:$BM$8,0)),'Payer Participation Data'!$B$10:$B$59,$C560,'Payer Participation Data'!$C$10:$C$59,$D560)),"-",SUMIFS(INDEX('Payer Participation Data'!$F$10:$BM$59,0,MATCH(CONCATENATE($J560,M$6),'Payer Participation Data'!$F$8:$BM$8,0)),'Payer Participation Data'!$B$10:$B$59,$C560,'Payer Participation Data'!$C$10:$C$59,$D560))</f>
        <v>0</v>
      </c>
      <c r="N560" s="105"/>
    </row>
    <row r="561" spans="2:14" outlineLevel="1" x14ac:dyDescent="0.35">
      <c r="B561" s="124" t="s">
        <v>80</v>
      </c>
      <c r="C561" s="157" t="str">
        <f>IF(ISBLANK('Payer Participation Data'!$B$37),"-",'Payer Participation Data'!$B$37)</f>
        <v>-</v>
      </c>
      <c r="D561" s="157" t="str">
        <f>IF(ISBLANK('Payer Participation Data'!$C$37),"-",'Payer Participation Data'!$C$37)</f>
        <v>-</v>
      </c>
      <c r="E561" s="157" t="str">
        <f>IF(ISBLANK('Payer Participation Data'!$D$37),"-",'Payer Participation Data'!$D$37)</f>
        <v>-</v>
      </c>
      <c r="F561" s="157" t="str">
        <f>IF(ISBLANK('Payer Participation Data'!$E$37),"-",'Payer Participation Data'!$E$37)</f>
        <v>-</v>
      </c>
      <c r="G561" s="102">
        <v>3</v>
      </c>
      <c r="H561" s="102">
        <v>3</v>
      </c>
      <c r="I561" s="102">
        <v>5</v>
      </c>
      <c r="J561" s="102" t="str">
        <f t="shared" si="30"/>
        <v>353</v>
      </c>
      <c r="K561" s="102" t="s">
        <v>30</v>
      </c>
      <c r="L561" s="224">
        <f>IF(ISNA(SUMIFS(INDEX('Payer Participation Data'!$F$10:$BM$59,0,MATCH(CONCATENATE($J561,L$6),'Payer Participation Data'!$F$8:$BM$8,0)),'Payer Participation Data'!$B$10:$B$59,$C561,'Payer Participation Data'!$C$10:$C$59,$D561)),"-",SUMIFS(INDEX('Payer Participation Data'!$F$10:$BM$59,0,MATCH(CONCATENATE($J561,L$6),'Payer Participation Data'!$F$8:$BM$8,0)),'Payer Participation Data'!$B$10:$B$59,$C561,'Payer Participation Data'!$C$10:$C$59,$D561))</f>
        <v>0</v>
      </c>
      <c r="M561" s="225">
        <f>IF(ISNA(SUMIFS(INDEX('Payer Participation Data'!$F$10:$BM$59,0,MATCH(CONCATENATE($J561,M$6),'Payer Participation Data'!$F$8:$BM$8,0)),'Payer Participation Data'!$B$10:$B$59,$C561,'Payer Participation Data'!$C$10:$C$59,$D561)),"-",SUMIFS(INDEX('Payer Participation Data'!$F$10:$BM$59,0,MATCH(CONCATENATE($J561,M$6),'Payer Participation Data'!$F$8:$BM$8,0)),'Payer Participation Data'!$B$10:$B$59,$C561,'Payer Participation Data'!$C$10:$C$59,$D561))</f>
        <v>0</v>
      </c>
      <c r="N561" s="103"/>
    </row>
    <row r="562" spans="2:14" outlineLevel="1" x14ac:dyDescent="0.35">
      <c r="B562" s="126" t="s">
        <v>80</v>
      </c>
      <c r="C562" s="169" t="str">
        <f>IF(ISBLANK('Payer Participation Data'!$B$37),"-",'Payer Participation Data'!$B$37)</f>
        <v>-</v>
      </c>
      <c r="D562" s="169" t="str">
        <f>IF(ISBLANK('Payer Participation Data'!$C$37),"-",'Payer Participation Data'!$C$37)</f>
        <v>-</v>
      </c>
      <c r="E562" s="169" t="str">
        <f>IF(ISBLANK('Payer Participation Data'!$D$37),"-",'Payer Participation Data'!$D$37)</f>
        <v>-</v>
      </c>
      <c r="F562" s="169" t="str">
        <f>IF(ISBLANK('Payer Participation Data'!$E$37),"-",'Payer Participation Data'!$E$37)</f>
        <v>-</v>
      </c>
      <c r="G562" s="104">
        <v>4</v>
      </c>
      <c r="H562" s="104">
        <v>3</v>
      </c>
      <c r="I562" s="104">
        <v>5</v>
      </c>
      <c r="J562" s="104" t="str">
        <f t="shared" si="30"/>
        <v>354</v>
      </c>
      <c r="K562" s="104" t="s">
        <v>30</v>
      </c>
      <c r="L562" s="222">
        <f>IF(ISNA(SUMIFS(INDEX('Payer Participation Data'!$F$10:$BM$59,0,MATCH(CONCATENATE($J562,L$6),'Payer Participation Data'!$F$8:$BM$8,0)),'Payer Participation Data'!$B$10:$B$59,$C562,'Payer Participation Data'!$C$10:$C$59,$D562)),"-",SUMIFS(INDEX('Payer Participation Data'!$F$10:$BM$59,0,MATCH(CONCATENATE($J562,L$6),'Payer Participation Data'!$F$8:$BM$8,0)),'Payer Participation Data'!$B$10:$B$59,$C562,'Payer Participation Data'!$C$10:$C$59,$D562))</f>
        <v>0</v>
      </c>
      <c r="M562" s="223">
        <f>IF(ISNA(SUMIFS(INDEX('Payer Participation Data'!$F$10:$BM$59,0,MATCH(CONCATENATE($J562,M$6),'Payer Participation Data'!$F$8:$BM$8,0)),'Payer Participation Data'!$B$10:$B$59,$C562,'Payer Participation Data'!$C$10:$C$59,$D562)),"-",SUMIFS(INDEX('Payer Participation Data'!$F$10:$BM$59,0,MATCH(CONCATENATE($J562,M$6),'Payer Participation Data'!$F$8:$BM$8,0)),'Payer Participation Data'!$B$10:$B$59,$C562,'Payer Participation Data'!$C$10:$C$59,$D562))</f>
        <v>0</v>
      </c>
      <c r="N562" s="105"/>
    </row>
    <row r="563" spans="2:14" outlineLevel="1" x14ac:dyDescent="0.35">
      <c r="B563" s="124" t="s">
        <v>80</v>
      </c>
      <c r="C563" s="157" t="str">
        <f>IF(ISBLANK('Payer Participation Data'!$B$37),"-",'Payer Participation Data'!$B$37)</f>
        <v>-</v>
      </c>
      <c r="D563" s="157" t="str">
        <f>IF(ISBLANK('Payer Participation Data'!$C$37),"-",'Payer Participation Data'!$C$37)</f>
        <v>-</v>
      </c>
      <c r="E563" s="157" t="str">
        <f>IF(ISBLANK('Payer Participation Data'!$D$37),"-",'Payer Participation Data'!$D$37)</f>
        <v>-</v>
      </c>
      <c r="F563" s="157" t="str">
        <f>IF(ISBLANK('Payer Participation Data'!$E$37),"-",'Payer Participation Data'!$E$37)</f>
        <v>-</v>
      </c>
      <c r="G563" s="102">
        <v>1</v>
      </c>
      <c r="H563" s="102">
        <v>4</v>
      </c>
      <c r="I563" s="102">
        <v>5</v>
      </c>
      <c r="J563" s="102" t="str">
        <f t="shared" ref="J563:J566" si="34">CONCATENATE(H563,I563,G563)</f>
        <v>451</v>
      </c>
      <c r="K563" s="102" t="s">
        <v>30</v>
      </c>
      <c r="L563" s="224">
        <f>IF(ISNA(SUMIFS(INDEX('Payer Participation Data'!$F$10:$BM$59,0,MATCH(CONCATENATE($J563,L$6),'Payer Participation Data'!$F$8:$BM$8,0)),'Payer Participation Data'!$B$10:$B$59,$C563,'Payer Participation Data'!$C$10:$C$59,$D563)),"-",SUMIFS(INDEX('Payer Participation Data'!$F$10:$BM$59,0,MATCH(CONCATENATE($J563,L$6),'Payer Participation Data'!$F$8:$BM$8,0)),'Payer Participation Data'!$B$10:$B$59,$C563,'Payer Participation Data'!$C$10:$C$59,$D563))</f>
        <v>0</v>
      </c>
      <c r="M563" s="225">
        <f>IF(ISNA(SUMIFS(INDEX('Payer Participation Data'!$F$10:$BM$59,0,MATCH(CONCATENATE($J563,M$6),'Payer Participation Data'!$F$8:$BM$8,0)),'Payer Participation Data'!$B$10:$B$59,$C563,'Payer Participation Data'!$C$10:$C$59,$D563)),"-",SUMIFS(INDEX('Payer Participation Data'!$F$10:$BM$59,0,MATCH(CONCATENATE($J563,M$6),'Payer Participation Data'!$F$8:$BM$8,0)),'Payer Participation Data'!$B$10:$B$59,$C563,'Payer Participation Data'!$C$10:$C$59,$D563))</f>
        <v>0</v>
      </c>
      <c r="N563" s="105"/>
    </row>
    <row r="564" spans="2:14" outlineLevel="1" x14ac:dyDescent="0.35">
      <c r="B564" s="126" t="s">
        <v>80</v>
      </c>
      <c r="C564" s="169" t="str">
        <f>IF(ISBLANK('Payer Participation Data'!$B$37),"-",'Payer Participation Data'!$B$37)</f>
        <v>-</v>
      </c>
      <c r="D564" s="169" t="str">
        <f>IF(ISBLANK('Payer Participation Data'!$C$37),"-",'Payer Participation Data'!$C$37)</f>
        <v>-</v>
      </c>
      <c r="E564" s="169" t="str">
        <f>IF(ISBLANK('Payer Participation Data'!$D$37),"-",'Payer Participation Data'!$D$37)</f>
        <v>-</v>
      </c>
      <c r="F564" s="169" t="str">
        <f>IF(ISBLANK('Payer Participation Data'!$E$37),"-",'Payer Participation Data'!$E$37)</f>
        <v>-</v>
      </c>
      <c r="G564" s="104">
        <v>2</v>
      </c>
      <c r="H564" s="104">
        <v>4</v>
      </c>
      <c r="I564" s="104">
        <v>5</v>
      </c>
      <c r="J564" s="104" t="str">
        <f t="shared" si="34"/>
        <v>452</v>
      </c>
      <c r="K564" s="104" t="s">
        <v>30</v>
      </c>
      <c r="L564" s="222">
        <f>IF(ISNA(SUMIFS(INDEX('Payer Participation Data'!$F$10:$BM$59,0,MATCH(CONCATENATE($J564,L$6),'Payer Participation Data'!$F$8:$BM$8,0)),'Payer Participation Data'!$B$10:$B$59,$C564,'Payer Participation Data'!$C$10:$C$59,$D564)),"-",SUMIFS(INDEX('Payer Participation Data'!$F$10:$BM$59,0,MATCH(CONCATENATE($J564,L$6),'Payer Participation Data'!$F$8:$BM$8,0)),'Payer Participation Data'!$B$10:$B$59,$C564,'Payer Participation Data'!$C$10:$C$59,$D564))</f>
        <v>0</v>
      </c>
      <c r="M564" s="223">
        <f>IF(ISNA(SUMIFS(INDEX('Payer Participation Data'!$F$10:$BM$59,0,MATCH(CONCATENATE($J564,M$6),'Payer Participation Data'!$F$8:$BM$8,0)),'Payer Participation Data'!$B$10:$B$59,$C564,'Payer Participation Data'!$C$10:$C$59,$D564)),"-",SUMIFS(INDEX('Payer Participation Data'!$F$10:$BM$59,0,MATCH(CONCATENATE($J564,M$6),'Payer Participation Data'!$F$8:$BM$8,0)),'Payer Participation Data'!$B$10:$B$59,$C564,'Payer Participation Data'!$C$10:$C$59,$D564))</f>
        <v>0</v>
      </c>
      <c r="N564" s="105"/>
    </row>
    <row r="565" spans="2:14" outlineLevel="1" x14ac:dyDescent="0.35">
      <c r="B565" s="124" t="s">
        <v>80</v>
      </c>
      <c r="C565" s="157" t="str">
        <f>IF(ISBLANK('Payer Participation Data'!$B$37),"-",'Payer Participation Data'!$B$37)</f>
        <v>-</v>
      </c>
      <c r="D565" s="157" t="str">
        <f>IF(ISBLANK('Payer Participation Data'!$C$37),"-",'Payer Participation Data'!$C$37)</f>
        <v>-</v>
      </c>
      <c r="E565" s="157" t="str">
        <f>IF(ISBLANK('Payer Participation Data'!$D$37),"-",'Payer Participation Data'!$D$37)</f>
        <v>-</v>
      </c>
      <c r="F565" s="157" t="str">
        <f>IF(ISBLANK('Payer Participation Data'!$E$37),"-",'Payer Participation Data'!$E$37)</f>
        <v>-</v>
      </c>
      <c r="G565" s="102">
        <v>3</v>
      </c>
      <c r="H565" s="102">
        <v>4</v>
      </c>
      <c r="I565" s="102">
        <v>5</v>
      </c>
      <c r="J565" s="102" t="str">
        <f t="shared" si="34"/>
        <v>453</v>
      </c>
      <c r="K565" s="102" t="s">
        <v>30</v>
      </c>
      <c r="L565" s="224">
        <f>IF(ISNA(SUMIFS(INDEX('Payer Participation Data'!$F$10:$BM$59,0,MATCH(CONCATENATE($J565,L$6),'Payer Participation Data'!$F$8:$BM$8,0)),'Payer Participation Data'!$B$10:$B$59,$C565,'Payer Participation Data'!$C$10:$C$59,$D565)),"-",SUMIFS(INDEX('Payer Participation Data'!$F$10:$BM$59,0,MATCH(CONCATENATE($J565,L$6),'Payer Participation Data'!$F$8:$BM$8,0)),'Payer Participation Data'!$B$10:$B$59,$C565,'Payer Participation Data'!$C$10:$C$59,$D565))</f>
        <v>0</v>
      </c>
      <c r="M565" s="225">
        <f>IF(ISNA(SUMIFS(INDEX('Payer Participation Data'!$F$10:$BM$59,0,MATCH(CONCATENATE($J565,M$6),'Payer Participation Data'!$F$8:$BM$8,0)),'Payer Participation Data'!$B$10:$B$59,$C565,'Payer Participation Data'!$C$10:$C$59,$D565)),"-",SUMIFS(INDEX('Payer Participation Data'!$F$10:$BM$59,0,MATCH(CONCATENATE($J565,M$6),'Payer Participation Data'!$F$8:$BM$8,0)),'Payer Participation Data'!$B$10:$B$59,$C565,'Payer Participation Data'!$C$10:$C$59,$D565))</f>
        <v>0</v>
      </c>
      <c r="N565" s="105"/>
    </row>
    <row r="566" spans="2:14" outlineLevel="1" x14ac:dyDescent="0.35">
      <c r="B566" s="126" t="s">
        <v>80</v>
      </c>
      <c r="C566" s="169" t="str">
        <f>IF(ISBLANK('Payer Participation Data'!$B$37),"-",'Payer Participation Data'!$B$37)</f>
        <v>-</v>
      </c>
      <c r="D566" s="169" t="str">
        <f>IF(ISBLANK('Payer Participation Data'!$C$37),"-",'Payer Participation Data'!$C$37)</f>
        <v>-</v>
      </c>
      <c r="E566" s="169" t="str">
        <f>IF(ISBLANK('Payer Participation Data'!$D$37),"-",'Payer Participation Data'!$D$37)</f>
        <v>-</v>
      </c>
      <c r="F566" s="169" t="str">
        <f>IF(ISBLANK('Payer Participation Data'!$E$37),"-",'Payer Participation Data'!$E$37)</f>
        <v>-</v>
      </c>
      <c r="G566" s="104">
        <v>4</v>
      </c>
      <c r="H566" s="104">
        <v>4</v>
      </c>
      <c r="I566" s="104">
        <v>5</v>
      </c>
      <c r="J566" s="104" t="str">
        <f t="shared" si="34"/>
        <v>454</v>
      </c>
      <c r="K566" s="104" t="s">
        <v>30</v>
      </c>
      <c r="L566" s="222">
        <f>IF(ISNA(SUMIFS(INDEX('Payer Participation Data'!$F$10:$BM$59,0,MATCH(CONCATENATE($J566,L$6),'Payer Participation Data'!$F$8:$BM$8,0)),'Payer Participation Data'!$B$10:$B$59,$C566,'Payer Participation Data'!$C$10:$C$59,$D566)),"-",SUMIFS(INDEX('Payer Participation Data'!$F$10:$BM$59,0,MATCH(CONCATENATE($J566,L$6),'Payer Participation Data'!$F$8:$BM$8,0)),'Payer Participation Data'!$B$10:$B$59,$C566,'Payer Participation Data'!$C$10:$C$59,$D566))</f>
        <v>0</v>
      </c>
      <c r="M566" s="223">
        <f>IF(ISNA(SUMIFS(INDEX('Payer Participation Data'!$F$10:$BM$59,0,MATCH(CONCATENATE($J566,M$6),'Payer Participation Data'!$F$8:$BM$8,0)),'Payer Participation Data'!$B$10:$B$59,$C566,'Payer Participation Data'!$C$10:$C$59,$D566)),"-",SUMIFS(INDEX('Payer Participation Data'!$F$10:$BM$59,0,MATCH(CONCATENATE($J566,M$6),'Payer Participation Data'!$F$8:$BM$8,0)),'Payer Participation Data'!$B$10:$B$59,$C566,'Payer Participation Data'!$C$10:$C$59,$D566))</f>
        <v>0</v>
      </c>
      <c r="N566" s="105"/>
    </row>
    <row r="567" spans="2:14" outlineLevel="1" x14ac:dyDescent="0.35">
      <c r="B567" s="124" t="s">
        <v>80</v>
      </c>
      <c r="C567" s="157" t="str">
        <f>IF(ISBLANK('Payer Participation Data'!$B$38),"-",'Payer Participation Data'!$B$38)</f>
        <v>-</v>
      </c>
      <c r="D567" s="157" t="str">
        <f>IF(ISBLANK('Payer Participation Data'!$C$38),"-",'Payer Participation Data'!$C$38)</f>
        <v>-</v>
      </c>
      <c r="E567" s="157" t="str">
        <f>IF(ISBLANK('Payer Participation Data'!$D$38),"-",'Payer Participation Data'!$D$38)</f>
        <v>-</v>
      </c>
      <c r="F567" s="157" t="str">
        <f>IF(ISBLANK('Payer Participation Data'!$E$38),"-",'Payer Participation Data'!$E$38)</f>
        <v>-</v>
      </c>
      <c r="G567" s="102">
        <v>1</v>
      </c>
      <c r="H567" s="102" t="s">
        <v>64</v>
      </c>
      <c r="I567" s="102" t="s">
        <v>64</v>
      </c>
      <c r="J567" s="102" t="str">
        <f t="shared" si="30"/>
        <v>BaselineBaseline1</v>
      </c>
      <c r="K567" s="102" t="s">
        <v>30</v>
      </c>
      <c r="L567" s="224">
        <f>IF(ISNA(SUMIFS(INDEX('Payer Participation Data'!$F$10:$BM$59,0,MATCH(CONCATENATE($J567,L$6),'Payer Participation Data'!$F$8:$BM$8,0)),'Payer Participation Data'!$B$10:$B$59,$C567,'Payer Participation Data'!$C$10:$C$59,$D567)),"-",SUMIFS(INDEX('Payer Participation Data'!$F$10:$BM$59,0,MATCH(CONCATENATE($J567,L$6),'Payer Participation Data'!$F$8:$BM$8,0)),'Payer Participation Data'!$B$10:$B$59,$C567,'Payer Participation Data'!$C$10:$C$59,$D567))</f>
        <v>0</v>
      </c>
      <c r="M567" s="225">
        <f>IF(ISNA(SUMIFS(INDEX('Payer Participation Data'!$F$10:$BM$59,0,MATCH(CONCATENATE($J567,M$6),'Payer Participation Data'!$F$8:$BM$8,0)),'Payer Participation Data'!$B$10:$B$59,$C567,'Payer Participation Data'!$C$10:$C$59,$D567)),"-",SUMIFS(INDEX('Payer Participation Data'!$F$10:$BM$59,0,MATCH(CONCATENATE($J567,M$6),'Payer Participation Data'!$F$8:$BM$8,0)),'Payer Participation Data'!$B$10:$B$59,$C567,'Payer Participation Data'!$C$10:$C$59,$D567))</f>
        <v>0</v>
      </c>
      <c r="N567" s="103"/>
    </row>
    <row r="568" spans="2:14" outlineLevel="1" x14ac:dyDescent="0.35">
      <c r="B568" s="126" t="s">
        <v>80</v>
      </c>
      <c r="C568" s="169" t="str">
        <f>IF(ISBLANK('Payer Participation Data'!$B$38),"-",'Payer Participation Data'!$B$38)</f>
        <v>-</v>
      </c>
      <c r="D568" s="169" t="str">
        <f>IF(ISBLANK('Payer Participation Data'!$C$38),"-",'Payer Participation Data'!$C$38)</f>
        <v>-</v>
      </c>
      <c r="E568" s="169" t="str">
        <f>IF(ISBLANK('Payer Participation Data'!$D$38),"-",'Payer Participation Data'!$D$38)</f>
        <v>-</v>
      </c>
      <c r="F568" s="169" t="str">
        <f>IF(ISBLANK('Payer Participation Data'!$E$38),"-",'Payer Participation Data'!$E$38)</f>
        <v>-</v>
      </c>
      <c r="G568" s="104">
        <v>2</v>
      </c>
      <c r="H568" s="104" t="s">
        <v>64</v>
      </c>
      <c r="I568" s="104" t="s">
        <v>64</v>
      </c>
      <c r="J568" s="104" t="str">
        <f t="shared" ref="J568:J647" si="35">CONCATENATE(H568,I568,G568)</f>
        <v>BaselineBaseline2</v>
      </c>
      <c r="K568" s="104" t="s">
        <v>30</v>
      </c>
      <c r="L568" s="222">
        <f>IF(ISNA(SUMIFS(INDEX('Payer Participation Data'!$F$10:$BM$59,0,MATCH(CONCATENATE($J568,L$6),'Payer Participation Data'!$F$8:$BM$8,0)),'Payer Participation Data'!$B$10:$B$59,$C568,'Payer Participation Data'!$C$10:$C$59,$D568)),"-",SUMIFS(INDEX('Payer Participation Data'!$F$10:$BM$59,0,MATCH(CONCATENATE($J568,L$6),'Payer Participation Data'!$F$8:$BM$8,0)),'Payer Participation Data'!$B$10:$B$59,$C568,'Payer Participation Data'!$C$10:$C$59,$D568))</f>
        <v>0</v>
      </c>
      <c r="M568" s="223">
        <f>IF(ISNA(SUMIFS(INDEX('Payer Participation Data'!$F$10:$BM$59,0,MATCH(CONCATENATE($J568,M$6),'Payer Participation Data'!$F$8:$BM$8,0)),'Payer Participation Data'!$B$10:$B$59,$C568,'Payer Participation Data'!$C$10:$C$59,$D568)),"-",SUMIFS(INDEX('Payer Participation Data'!$F$10:$BM$59,0,MATCH(CONCATENATE($J568,M$6),'Payer Participation Data'!$F$8:$BM$8,0)),'Payer Participation Data'!$B$10:$B$59,$C568,'Payer Participation Data'!$C$10:$C$59,$D568))</f>
        <v>0</v>
      </c>
      <c r="N568" s="105"/>
    </row>
    <row r="569" spans="2:14" outlineLevel="1" x14ac:dyDescent="0.35">
      <c r="B569" s="124" t="s">
        <v>80</v>
      </c>
      <c r="C569" s="157" t="str">
        <f>IF(ISBLANK('Payer Participation Data'!$B$38),"-",'Payer Participation Data'!$B$38)</f>
        <v>-</v>
      </c>
      <c r="D569" s="157" t="str">
        <f>IF(ISBLANK('Payer Participation Data'!$C$38),"-",'Payer Participation Data'!$C$38)</f>
        <v>-</v>
      </c>
      <c r="E569" s="157" t="str">
        <f>IF(ISBLANK('Payer Participation Data'!$D$38),"-",'Payer Participation Data'!$D$38)</f>
        <v>-</v>
      </c>
      <c r="F569" s="157" t="str">
        <f>IF(ISBLANK('Payer Participation Data'!$E$38),"-",'Payer Participation Data'!$E$38)</f>
        <v>-</v>
      </c>
      <c r="G569" s="102">
        <v>3</v>
      </c>
      <c r="H569" s="102" t="s">
        <v>64</v>
      </c>
      <c r="I569" s="102" t="s">
        <v>64</v>
      </c>
      <c r="J569" s="102" t="str">
        <f t="shared" si="35"/>
        <v>BaselineBaseline3</v>
      </c>
      <c r="K569" s="102" t="s">
        <v>30</v>
      </c>
      <c r="L569" s="224">
        <f>IF(ISNA(SUMIFS(INDEX('Payer Participation Data'!$F$10:$BM$59,0,MATCH(CONCATENATE($J569,L$6),'Payer Participation Data'!$F$8:$BM$8,0)),'Payer Participation Data'!$B$10:$B$59,$C569,'Payer Participation Data'!$C$10:$C$59,$D569)),"-",SUMIFS(INDEX('Payer Participation Data'!$F$10:$BM$59,0,MATCH(CONCATENATE($J569,L$6),'Payer Participation Data'!$F$8:$BM$8,0)),'Payer Participation Data'!$B$10:$B$59,$C569,'Payer Participation Data'!$C$10:$C$59,$D569))</f>
        <v>0</v>
      </c>
      <c r="M569" s="225">
        <f>IF(ISNA(SUMIFS(INDEX('Payer Participation Data'!$F$10:$BM$59,0,MATCH(CONCATENATE($J569,M$6),'Payer Participation Data'!$F$8:$BM$8,0)),'Payer Participation Data'!$B$10:$B$59,$C569,'Payer Participation Data'!$C$10:$C$59,$D569)),"-",SUMIFS(INDEX('Payer Participation Data'!$F$10:$BM$59,0,MATCH(CONCATENATE($J569,M$6),'Payer Participation Data'!$F$8:$BM$8,0)),'Payer Participation Data'!$B$10:$B$59,$C569,'Payer Participation Data'!$C$10:$C$59,$D569))</f>
        <v>0</v>
      </c>
      <c r="N569" s="103"/>
    </row>
    <row r="570" spans="2:14" outlineLevel="1" x14ac:dyDescent="0.35">
      <c r="B570" s="126" t="s">
        <v>80</v>
      </c>
      <c r="C570" s="169" t="str">
        <f>IF(ISBLANK('Payer Participation Data'!$B$38),"-",'Payer Participation Data'!$B$38)</f>
        <v>-</v>
      </c>
      <c r="D570" s="169" t="str">
        <f>IF(ISBLANK('Payer Participation Data'!$C$38),"-",'Payer Participation Data'!$C$38)</f>
        <v>-</v>
      </c>
      <c r="E570" s="169" t="str">
        <f>IF(ISBLANK('Payer Participation Data'!$D$38),"-",'Payer Participation Data'!$D$38)</f>
        <v>-</v>
      </c>
      <c r="F570" s="169" t="str">
        <f>IF(ISBLANK('Payer Participation Data'!$E$38),"-",'Payer Participation Data'!$E$38)</f>
        <v>-</v>
      </c>
      <c r="G570" s="104">
        <v>4</v>
      </c>
      <c r="H570" s="104" t="s">
        <v>64</v>
      </c>
      <c r="I570" s="104" t="s">
        <v>64</v>
      </c>
      <c r="J570" s="104" t="str">
        <f t="shared" si="35"/>
        <v>BaselineBaseline4</v>
      </c>
      <c r="K570" s="104" t="s">
        <v>30</v>
      </c>
      <c r="L570" s="222">
        <f>IF(ISNA(SUMIFS(INDEX('Payer Participation Data'!$F$10:$BM$59,0,MATCH(CONCATENATE($J570,L$6),'Payer Participation Data'!$F$8:$BM$8,0)),'Payer Participation Data'!$B$10:$B$59,$C570,'Payer Participation Data'!$C$10:$C$59,$D570)),"-",SUMIFS(INDEX('Payer Participation Data'!$F$10:$BM$59,0,MATCH(CONCATENATE($J570,L$6),'Payer Participation Data'!$F$8:$BM$8,0)),'Payer Participation Data'!$B$10:$B$59,$C570,'Payer Participation Data'!$C$10:$C$59,$D570))</f>
        <v>0</v>
      </c>
      <c r="M570" s="223">
        <f>IF(ISNA(SUMIFS(INDEX('Payer Participation Data'!$F$10:$BM$59,0,MATCH(CONCATENATE($J570,M$6),'Payer Participation Data'!$F$8:$BM$8,0)),'Payer Participation Data'!$B$10:$B$59,$C570,'Payer Participation Data'!$C$10:$C$59,$D570)),"-",SUMIFS(INDEX('Payer Participation Data'!$F$10:$BM$59,0,MATCH(CONCATENATE($J570,M$6),'Payer Participation Data'!$F$8:$BM$8,0)),'Payer Participation Data'!$B$10:$B$59,$C570,'Payer Participation Data'!$C$10:$C$59,$D570))</f>
        <v>0</v>
      </c>
      <c r="N570" s="105"/>
    </row>
    <row r="571" spans="2:14" outlineLevel="1" x14ac:dyDescent="0.35">
      <c r="B571" s="124" t="s">
        <v>80</v>
      </c>
      <c r="C571" s="157" t="str">
        <f>IF(ISBLANK('Payer Participation Data'!$B$38),"-",'Payer Participation Data'!$B$38)</f>
        <v>-</v>
      </c>
      <c r="D571" s="157" t="str">
        <f>IF(ISBLANK('Payer Participation Data'!$C$38),"-",'Payer Participation Data'!$C$38)</f>
        <v>-</v>
      </c>
      <c r="E571" s="157" t="str">
        <f>IF(ISBLANK('Payer Participation Data'!$D$38),"-",'Payer Participation Data'!$D$38)</f>
        <v>-</v>
      </c>
      <c r="F571" s="157" t="str">
        <f>IF(ISBLANK('Payer Participation Data'!$E$38),"-",'Payer Participation Data'!$E$38)</f>
        <v>-</v>
      </c>
      <c r="G571" s="102">
        <v>1</v>
      </c>
      <c r="H571" s="102">
        <v>1</v>
      </c>
      <c r="I571" s="102">
        <v>5</v>
      </c>
      <c r="J571" s="102" t="str">
        <f t="shared" si="35"/>
        <v>151</v>
      </c>
      <c r="K571" s="102" t="s">
        <v>30</v>
      </c>
      <c r="L571" s="224">
        <f>IF(ISNA(SUMIFS(INDEX('Payer Participation Data'!$F$10:$BM$59,0,MATCH(CONCATENATE($J571,L$6),'Payer Participation Data'!$F$8:$BM$8,0)),'Payer Participation Data'!$B$10:$B$59,$C571,'Payer Participation Data'!$C$10:$C$59,$D571)),"-",SUMIFS(INDEX('Payer Participation Data'!$F$10:$BM$59,0,MATCH(CONCATENATE($J571,L$6),'Payer Participation Data'!$F$8:$BM$8,0)),'Payer Participation Data'!$B$10:$B$59,$C571,'Payer Participation Data'!$C$10:$C$59,$D571))</f>
        <v>0</v>
      </c>
      <c r="M571" s="225">
        <f>IF(ISNA(SUMIFS(INDEX('Payer Participation Data'!$F$10:$BM$59,0,MATCH(CONCATENATE($J571,M$6),'Payer Participation Data'!$F$8:$BM$8,0)),'Payer Participation Data'!$B$10:$B$59,$C571,'Payer Participation Data'!$C$10:$C$59,$D571)),"-",SUMIFS(INDEX('Payer Participation Data'!$F$10:$BM$59,0,MATCH(CONCATENATE($J571,M$6),'Payer Participation Data'!$F$8:$BM$8,0)),'Payer Participation Data'!$B$10:$B$59,$C571,'Payer Participation Data'!$C$10:$C$59,$D571))</f>
        <v>0</v>
      </c>
      <c r="N571" s="103"/>
    </row>
    <row r="572" spans="2:14" outlineLevel="1" x14ac:dyDescent="0.35">
      <c r="B572" s="126" t="s">
        <v>80</v>
      </c>
      <c r="C572" s="169" t="str">
        <f>IF(ISBLANK('Payer Participation Data'!$B$38),"-",'Payer Participation Data'!$B$38)</f>
        <v>-</v>
      </c>
      <c r="D572" s="169" t="str">
        <f>IF(ISBLANK('Payer Participation Data'!$C$38),"-",'Payer Participation Data'!$C$38)</f>
        <v>-</v>
      </c>
      <c r="E572" s="169" t="str">
        <f>IF(ISBLANK('Payer Participation Data'!$D$38),"-",'Payer Participation Data'!$D$38)</f>
        <v>-</v>
      </c>
      <c r="F572" s="169" t="str">
        <f>IF(ISBLANK('Payer Participation Data'!$E$38),"-",'Payer Participation Data'!$E$38)</f>
        <v>-</v>
      </c>
      <c r="G572" s="104">
        <v>2</v>
      </c>
      <c r="H572" s="104">
        <v>1</v>
      </c>
      <c r="I572" s="104">
        <v>5</v>
      </c>
      <c r="J572" s="104" t="str">
        <f t="shared" si="35"/>
        <v>152</v>
      </c>
      <c r="K572" s="104" t="s">
        <v>30</v>
      </c>
      <c r="L572" s="222">
        <f>IF(ISNA(SUMIFS(INDEX('Payer Participation Data'!$F$10:$BM$59,0,MATCH(CONCATENATE($J572,L$6),'Payer Participation Data'!$F$8:$BM$8,0)),'Payer Participation Data'!$B$10:$B$59,$C572,'Payer Participation Data'!$C$10:$C$59,$D572)),"-",SUMIFS(INDEX('Payer Participation Data'!$F$10:$BM$59,0,MATCH(CONCATENATE($J572,L$6),'Payer Participation Data'!$F$8:$BM$8,0)),'Payer Participation Data'!$B$10:$B$59,$C572,'Payer Participation Data'!$C$10:$C$59,$D572))</f>
        <v>0</v>
      </c>
      <c r="M572" s="223">
        <f>IF(ISNA(SUMIFS(INDEX('Payer Participation Data'!$F$10:$BM$59,0,MATCH(CONCATENATE($J572,M$6),'Payer Participation Data'!$F$8:$BM$8,0)),'Payer Participation Data'!$B$10:$B$59,$C572,'Payer Participation Data'!$C$10:$C$59,$D572)),"-",SUMIFS(INDEX('Payer Participation Data'!$F$10:$BM$59,0,MATCH(CONCATENATE($J572,M$6),'Payer Participation Data'!$F$8:$BM$8,0)),'Payer Participation Data'!$B$10:$B$59,$C572,'Payer Participation Data'!$C$10:$C$59,$D572))</f>
        <v>0</v>
      </c>
      <c r="N572" s="105"/>
    </row>
    <row r="573" spans="2:14" outlineLevel="1" x14ac:dyDescent="0.35">
      <c r="B573" s="124" t="s">
        <v>80</v>
      </c>
      <c r="C573" s="157" t="str">
        <f>IF(ISBLANK('Payer Participation Data'!$B$38),"-",'Payer Participation Data'!$B$38)</f>
        <v>-</v>
      </c>
      <c r="D573" s="157" t="str">
        <f>IF(ISBLANK('Payer Participation Data'!$C$38),"-",'Payer Participation Data'!$C$38)</f>
        <v>-</v>
      </c>
      <c r="E573" s="157" t="str">
        <f>IF(ISBLANK('Payer Participation Data'!$D$38),"-",'Payer Participation Data'!$D$38)</f>
        <v>-</v>
      </c>
      <c r="F573" s="157" t="str">
        <f>IF(ISBLANK('Payer Participation Data'!$E$38),"-",'Payer Participation Data'!$E$38)</f>
        <v>-</v>
      </c>
      <c r="G573" s="102">
        <v>3</v>
      </c>
      <c r="H573" s="102">
        <v>1</v>
      </c>
      <c r="I573" s="102">
        <v>5</v>
      </c>
      <c r="J573" s="102" t="str">
        <f t="shared" si="35"/>
        <v>153</v>
      </c>
      <c r="K573" s="102" t="s">
        <v>30</v>
      </c>
      <c r="L573" s="224">
        <f>IF(ISNA(SUMIFS(INDEX('Payer Participation Data'!$F$10:$BM$59,0,MATCH(CONCATENATE($J573,L$6),'Payer Participation Data'!$F$8:$BM$8,0)),'Payer Participation Data'!$B$10:$B$59,$C573,'Payer Participation Data'!$C$10:$C$59,$D573)),"-",SUMIFS(INDEX('Payer Participation Data'!$F$10:$BM$59,0,MATCH(CONCATENATE($J573,L$6),'Payer Participation Data'!$F$8:$BM$8,0)),'Payer Participation Data'!$B$10:$B$59,$C573,'Payer Participation Data'!$C$10:$C$59,$D573))</f>
        <v>0</v>
      </c>
      <c r="M573" s="225">
        <f>IF(ISNA(SUMIFS(INDEX('Payer Participation Data'!$F$10:$BM$59,0,MATCH(CONCATENATE($J573,M$6),'Payer Participation Data'!$F$8:$BM$8,0)),'Payer Participation Data'!$B$10:$B$59,$C573,'Payer Participation Data'!$C$10:$C$59,$D573)),"-",SUMIFS(INDEX('Payer Participation Data'!$F$10:$BM$59,0,MATCH(CONCATENATE($J573,M$6),'Payer Participation Data'!$F$8:$BM$8,0)),'Payer Participation Data'!$B$10:$B$59,$C573,'Payer Participation Data'!$C$10:$C$59,$D573))</f>
        <v>0</v>
      </c>
      <c r="N573" s="103"/>
    </row>
    <row r="574" spans="2:14" outlineLevel="1" x14ac:dyDescent="0.35">
      <c r="B574" s="126" t="s">
        <v>80</v>
      </c>
      <c r="C574" s="169" t="str">
        <f>IF(ISBLANK('Payer Participation Data'!$B$38),"-",'Payer Participation Data'!$B$38)</f>
        <v>-</v>
      </c>
      <c r="D574" s="169" t="str">
        <f>IF(ISBLANK('Payer Participation Data'!$C$38),"-",'Payer Participation Data'!$C$38)</f>
        <v>-</v>
      </c>
      <c r="E574" s="169" t="str">
        <f>IF(ISBLANK('Payer Participation Data'!$D$38),"-",'Payer Participation Data'!$D$38)</f>
        <v>-</v>
      </c>
      <c r="F574" s="169" t="str">
        <f>IF(ISBLANK('Payer Participation Data'!$E$38),"-",'Payer Participation Data'!$E$38)</f>
        <v>-</v>
      </c>
      <c r="G574" s="104">
        <v>4</v>
      </c>
      <c r="H574" s="104">
        <v>1</v>
      </c>
      <c r="I574" s="104">
        <v>5</v>
      </c>
      <c r="J574" s="104" t="str">
        <f t="shared" si="35"/>
        <v>154</v>
      </c>
      <c r="K574" s="104" t="s">
        <v>30</v>
      </c>
      <c r="L574" s="222">
        <f>IF(ISNA(SUMIFS(INDEX('Payer Participation Data'!$F$10:$BM$59,0,MATCH(CONCATENATE($J574,L$6),'Payer Participation Data'!$F$8:$BM$8,0)),'Payer Participation Data'!$B$10:$B$59,$C574,'Payer Participation Data'!$C$10:$C$59,$D574)),"-",SUMIFS(INDEX('Payer Participation Data'!$F$10:$BM$59,0,MATCH(CONCATENATE($J574,L$6),'Payer Participation Data'!$F$8:$BM$8,0)),'Payer Participation Data'!$B$10:$B$59,$C574,'Payer Participation Data'!$C$10:$C$59,$D574))</f>
        <v>0</v>
      </c>
      <c r="M574" s="223">
        <f>IF(ISNA(SUMIFS(INDEX('Payer Participation Data'!$F$10:$BM$59,0,MATCH(CONCATENATE($J574,M$6),'Payer Participation Data'!$F$8:$BM$8,0)),'Payer Participation Data'!$B$10:$B$59,$C574,'Payer Participation Data'!$C$10:$C$59,$D574)),"-",SUMIFS(INDEX('Payer Participation Data'!$F$10:$BM$59,0,MATCH(CONCATENATE($J574,M$6),'Payer Participation Data'!$F$8:$BM$8,0)),'Payer Participation Data'!$B$10:$B$59,$C574,'Payer Participation Data'!$C$10:$C$59,$D574))</f>
        <v>0</v>
      </c>
      <c r="N574" s="105"/>
    </row>
    <row r="575" spans="2:14" outlineLevel="1" x14ac:dyDescent="0.35">
      <c r="B575" s="124" t="s">
        <v>80</v>
      </c>
      <c r="C575" s="157" t="str">
        <f>IF(ISBLANK('Payer Participation Data'!$B$38),"-",'Payer Participation Data'!$B$38)</f>
        <v>-</v>
      </c>
      <c r="D575" s="157" t="str">
        <f>IF(ISBLANK('Payer Participation Data'!$C$38),"-",'Payer Participation Data'!$C$38)</f>
        <v>-</v>
      </c>
      <c r="E575" s="157" t="str">
        <f>IF(ISBLANK('Payer Participation Data'!$D$38),"-",'Payer Participation Data'!$D$38)</f>
        <v>-</v>
      </c>
      <c r="F575" s="157" t="str">
        <f>IF(ISBLANK('Payer Participation Data'!$E$38),"-",'Payer Participation Data'!$E$38)</f>
        <v>-</v>
      </c>
      <c r="G575" s="102">
        <v>1</v>
      </c>
      <c r="H575" s="102">
        <v>2</v>
      </c>
      <c r="I575" s="102">
        <v>5</v>
      </c>
      <c r="J575" s="102" t="str">
        <f t="shared" si="35"/>
        <v>251</v>
      </c>
      <c r="K575" s="102" t="s">
        <v>30</v>
      </c>
      <c r="L575" s="224">
        <f>IF(ISNA(SUMIFS(INDEX('Payer Participation Data'!$F$10:$BM$59,0,MATCH(CONCATENATE($J575,L$6),'Payer Participation Data'!$F$8:$BM$8,0)),'Payer Participation Data'!$B$10:$B$59,$C575,'Payer Participation Data'!$C$10:$C$59,$D575)),"-",SUMIFS(INDEX('Payer Participation Data'!$F$10:$BM$59,0,MATCH(CONCATENATE($J575,L$6),'Payer Participation Data'!$F$8:$BM$8,0)),'Payer Participation Data'!$B$10:$B$59,$C575,'Payer Participation Data'!$C$10:$C$59,$D575))</f>
        <v>0</v>
      </c>
      <c r="M575" s="225">
        <f>IF(ISNA(SUMIFS(INDEX('Payer Participation Data'!$F$10:$BM$59,0,MATCH(CONCATENATE($J575,M$6),'Payer Participation Data'!$F$8:$BM$8,0)),'Payer Participation Data'!$B$10:$B$59,$C575,'Payer Participation Data'!$C$10:$C$59,$D575)),"-",SUMIFS(INDEX('Payer Participation Data'!$F$10:$BM$59,0,MATCH(CONCATENATE($J575,M$6),'Payer Participation Data'!$F$8:$BM$8,0)),'Payer Participation Data'!$B$10:$B$59,$C575,'Payer Participation Data'!$C$10:$C$59,$D575))</f>
        <v>0</v>
      </c>
      <c r="N575" s="103"/>
    </row>
    <row r="576" spans="2:14" outlineLevel="1" x14ac:dyDescent="0.35">
      <c r="B576" s="126" t="s">
        <v>80</v>
      </c>
      <c r="C576" s="169" t="str">
        <f>IF(ISBLANK('Payer Participation Data'!$B$38),"-",'Payer Participation Data'!$B$38)</f>
        <v>-</v>
      </c>
      <c r="D576" s="169" t="str">
        <f>IF(ISBLANK('Payer Participation Data'!$C$38),"-",'Payer Participation Data'!$C$38)</f>
        <v>-</v>
      </c>
      <c r="E576" s="169" t="str">
        <f>IF(ISBLANK('Payer Participation Data'!$D$38),"-",'Payer Participation Data'!$D$38)</f>
        <v>-</v>
      </c>
      <c r="F576" s="169" t="str">
        <f>IF(ISBLANK('Payer Participation Data'!$E$38),"-",'Payer Participation Data'!$E$38)</f>
        <v>-</v>
      </c>
      <c r="G576" s="104">
        <v>2</v>
      </c>
      <c r="H576" s="104">
        <v>2</v>
      </c>
      <c r="I576" s="104">
        <v>5</v>
      </c>
      <c r="J576" s="104" t="str">
        <f t="shared" si="35"/>
        <v>252</v>
      </c>
      <c r="K576" s="104" t="s">
        <v>30</v>
      </c>
      <c r="L576" s="222">
        <f>IF(ISNA(SUMIFS(INDEX('Payer Participation Data'!$F$10:$BM$59,0,MATCH(CONCATENATE($J576,L$6),'Payer Participation Data'!$F$8:$BM$8,0)),'Payer Participation Data'!$B$10:$B$59,$C576,'Payer Participation Data'!$C$10:$C$59,$D576)),"-",SUMIFS(INDEX('Payer Participation Data'!$F$10:$BM$59,0,MATCH(CONCATENATE($J576,L$6),'Payer Participation Data'!$F$8:$BM$8,0)),'Payer Participation Data'!$B$10:$B$59,$C576,'Payer Participation Data'!$C$10:$C$59,$D576))</f>
        <v>0</v>
      </c>
      <c r="M576" s="223">
        <f>IF(ISNA(SUMIFS(INDEX('Payer Participation Data'!$F$10:$BM$59,0,MATCH(CONCATENATE($J576,M$6),'Payer Participation Data'!$F$8:$BM$8,0)),'Payer Participation Data'!$B$10:$B$59,$C576,'Payer Participation Data'!$C$10:$C$59,$D576)),"-",SUMIFS(INDEX('Payer Participation Data'!$F$10:$BM$59,0,MATCH(CONCATENATE($J576,M$6),'Payer Participation Data'!$F$8:$BM$8,0)),'Payer Participation Data'!$B$10:$B$59,$C576,'Payer Participation Data'!$C$10:$C$59,$D576))</f>
        <v>0</v>
      </c>
      <c r="N576" s="105"/>
    </row>
    <row r="577" spans="2:14" outlineLevel="1" x14ac:dyDescent="0.35">
      <c r="B577" s="124" t="s">
        <v>80</v>
      </c>
      <c r="C577" s="157" t="str">
        <f>IF(ISBLANK('Payer Participation Data'!$B$38),"-",'Payer Participation Data'!$B$38)</f>
        <v>-</v>
      </c>
      <c r="D577" s="157" t="str">
        <f>IF(ISBLANK('Payer Participation Data'!$C$38),"-",'Payer Participation Data'!$C$38)</f>
        <v>-</v>
      </c>
      <c r="E577" s="157" t="str">
        <f>IF(ISBLANK('Payer Participation Data'!$D$38),"-",'Payer Participation Data'!$D$38)</f>
        <v>-</v>
      </c>
      <c r="F577" s="157" t="str">
        <f>IF(ISBLANK('Payer Participation Data'!$E$38),"-",'Payer Participation Data'!$E$38)</f>
        <v>-</v>
      </c>
      <c r="G577" s="102">
        <v>3</v>
      </c>
      <c r="H577" s="102">
        <v>2</v>
      </c>
      <c r="I577" s="102">
        <v>5</v>
      </c>
      <c r="J577" s="102" t="str">
        <f t="shared" si="35"/>
        <v>253</v>
      </c>
      <c r="K577" s="102" t="s">
        <v>30</v>
      </c>
      <c r="L577" s="224">
        <f>IF(ISNA(SUMIFS(INDEX('Payer Participation Data'!$F$10:$BM$59,0,MATCH(CONCATENATE($J577,L$6),'Payer Participation Data'!$F$8:$BM$8,0)),'Payer Participation Data'!$B$10:$B$59,$C577,'Payer Participation Data'!$C$10:$C$59,$D577)),"-",SUMIFS(INDEX('Payer Participation Data'!$F$10:$BM$59,0,MATCH(CONCATENATE($J577,L$6),'Payer Participation Data'!$F$8:$BM$8,0)),'Payer Participation Data'!$B$10:$B$59,$C577,'Payer Participation Data'!$C$10:$C$59,$D577))</f>
        <v>0</v>
      </c>
      <c r="M577" s="225">
        <f>IF(ISNA(SUMIFS(INDEX('Payer Participation Data'!$F$10:$BM$59,0,MATCH(CONCATENATE($J577,M$6),'Payer Participation Data'!$F$8:$BM$8,0)),'Payer Participation Data'!$B$10:$B$59,$C577,'Payer Participation Data'!$C$10:$C$59,$D577)),"-",SUMIFS(INDEX('Payer Participation Data'!$F$10:$BM$59,0,MATCH(CONCATENATE($J577,M$6),'Payer Participation Data'!$F$8:$BM$8,0)),'Payer Participation Data'!$B$10:$B$59,$C577,'Payer Participation Data'!$C$10:$C$59,$D577))</f>
        <v>0</v>
      </c>
      <c r="N577" s="103"/>
    </row>
    <row r="578" spans="2:14" outlineLevel="1" x14ac:dyDescent="0.35">
      <c r="B578" s="126" t="s">
        <v>80</v>
      </c>
      <c r="C578" s="169" t="str">
        <f>IF(ISBLANK('Payer Participation Data'!$B$38),"-",'Payer Participation Data'!$B$38)</f>
        <v>-</v>
      </c>
      <c r="D578" s="169" t="str">
        <f>IF(ISBLANK('Payer Participation Data'!$C$38),"-",'Payer Participation Data'!$C$38)</f>
        <v>-</v>
      </c>
      <c r="E578" s="169" t="str">
        <f>IF(ISBLANK('Payer Participation Data'!$D$38),"-",'Payer Participation Data'!$D$38)</f>
        <v>-</v>
      </c>
      <c r="F578" s="169" t="str">
        <f>IF(ISBLANK('Payer Participation Data'!$E$38),"-",'Payer Participation Data'!$E$38)</f>
        <v>-</v>
      </c>
      <c r="G578" s="104">
        <v>4</v>
      </c>
      <c r="H578" s="104">
        <v>2</v>
      </c>
      <c r="I578" s="104">
        <v>5</v>
      </c>
      <c r="J578" s="104" t="str">
        <f t="shared" si="35"/>
        <v>254</v>
      </c>
      <c r="K578" s="104" t="s">
        <v>30</v>
      </c>
      <c r="L578" s="222">
        <f>IF(ISNA(SUMIFS(INDEX('Payer Participation Data'!$F$10:$BM$59,0,MATCH(CONCATENATE($J578,L$6),'Payer Participation Data'!$F$8:$BM$8,0)),'Payer Participation Data'!$B$10:$B$59,$C578,'Payer Participation Data'!$C$10:$C$59,$D578)),"-",SUMIFS(INDEX('Payer Participation Data'!$F$10:$BM$59,0,MATCH(CONCATENATE($J578,L$6),'Payer Participation Data'!$F$8:$BM$8,0)),'Payer Participation Data'!$B$10:$B$59,$C578,'Payer Participation Data'!$C$10:$C$59,$D578))</f>
        <v>0</v>
      </c>
      <c r="M578" s="223">
        <f>IF(ISNA(SUMIFS(INDEX('Payer Participation Data'!$F$10:$BM$59,0,MATCH(CONCATENATE($J578,M$6),'Payer Participation Data'!$F$8:$BM$8,0)),'Payer Participation Data'!$B$10:$B$59,$C578,'Payer Participation Data'!$C$10:$C$59,$D578)),"-",SUMIFS(INDEX('Payer Participation Data'!$F$10:$BM$59,0,MATCH(CONCATENATE($J578,M$6),'Payer Participation Data'!$F$8:$BM$8,0)),'Payer Participation Data'!$B$10:$B$59,$C578,'Payer Participation Data'!$C$10:$C$59,$D578))</f>
        <v>0</v>
      </c>
      <c r="N578" s="105"/>
    </row>
    <row r="579" spans="2:14" outlineLevel="1" x14ac:dyDescent="0.35">
      <c r="B579" s="124" t="s">
        <v>80</v>
      </c>
      <c r="C579" s="157" t="str">
        <f>IF(ISBLANK('Payer Participation Data'!$B$38),"-",'Payer Participation Data'!$B$38)</f>
        <v>-</v>
      </c>
      <c r="D579" s="157" t="str">
        <f>IF(ISBLANK('Payer Participation Data'!$C$38),"-",'Payer Participation Data'!$C$38)</f>
        <v>-</v>
      </c>
      <c r="E579" s="157" t="str">
        <f>IF(ISBLANK('Payer Participation Data'!$D$38),"-",'Payer Participation Data'!$D$38)</f>
        <v>-</v>
      </c>
      <c r="F579" s="157" t="str">
        <f>IF(ISBLANK('Payer Participation Data'!$E$38),"-",'Payer Participation Data'!$E$38)</f>
        <v>-</v>
      </c>
      <c r="G579" s="102">
        <v>1</v>
      </c>
      <c r="H579" s="102">
        <v>3</v>
      </c>
      <c r="I579" s="102">
        <v>5</v>
      </c>
      <c r="J579" s="102" t="str">
        <f t="shared" si="35"/>
        <v>351</v>
      </c>
      <c r="K579" s="102" t="s">
        <v>30</v>
      </c>
      <c r="L579" s="224">
        <f>IF(ISNA(SUMIFS(INDEX('Payer Participation Data'!$F$10:$BM$59,0,MATCH(CONCATENATE($J579,L$6),'Payer Participation Data'!$F$8:$BM$8,0)),'Payer Participation Data'!$B$10:$B$59,$C579,'Payer Participation Data'!$C$10:$C$59,$D579)),"-",SUMIFS(INDEX('Payer Participation Data'!$F$10:$BM$59,0,MATCH(CONCATENATE($J579,L$6),'Payer Participation Data'!$F$8:$BM$8,0)),'Payer Participation Data'!$B$10:$B$59,$C579,'Payer Participation Data'!$C$10:$C$59,$D579))</f>
        <v>0</v>
      </c>
      <c r="M579" s="225">
        <f>IF(ISNA(SUMIFS(INDEX('Payer Participation Data'!$F$10:$BM$59,0,MATCH(CONCATENATE($J579,M$6),'Payer Participation Data'!$F$8:$BM$8,0)),'Payer Participation Data'!$B$10:$B$59,$C579,'Payer Participation Data'!$C$10:$C$59,$D579)),"-",SUMIFS(INDEX('Payer Participation Data'!$F$10:$BM$59,0,MATCH(CONCATENATE($J579,M$6),'Payer Participation Data'!$F$8:$BM$8,0)),'Payer Participation Data'!$B$10:$B$59,$C579,'Payer Participation Data'!$C$10:$C$59,$D579))</f>
        <v>0</v>
      </c>
      <c r="N579" s="103"/>
    </row>
    <row r="580" spans="2:14" outlineLevel="1" x14ac:dyDescent="0.35">
      <c r="B580" s="126" t="s">
        <v>80</v>
      </c>
      <c r="C580" s="169" t="str">
        <f>IF(ISBLANK('Payer Participation Data'!$B$38),"-",'Payer Participation Data'!$B$38)</f>
        <v>-</v>
      </c>
      <c r="D580" s="169" t="str">
        <f>IF(ISBLANK('Payer Participation Data'!$C$38),"-",'Payer Participation Data'!$C$38)</f>
        <v>-</v>
      </c>
      <c r="E580" s="169" t="str">
        <f>IF(ISBLANK('Payer Participation Data'!$D$38),"-",'Payer Participation Data'!$D$38)</f>
        <v>-</v>
      </c>
      <c r="F580" s="169" t="str">
        <f>IF(ISBLANK('Payer Participation Data'!$E$38),"-",'Payer Participation Data'!$E$38)</f>
        <v>-</v>
      </c>
      <c r="G580" s="104">
        <v>2</v>
      </c>
      <c r="H580" s="104">
        <v>3</v>
      </c>
      <c r="I580" s="104">
        <v>5</v>
      </c>
      <c r="J580" s="104" t="str">
        <f t="shared" si="35"/>
        <v>352</v>
      </c>
      <c r="K580" s="104" t="s">
        <v>30</v>
      </c>
      <c r="L580" s="222">
        <f>IF(ISNA(SUMIFS(INDEX('Payer Participation Data'!$F$10:$BM$59,0,MATCH(CONCATENATE($J580,L$6),'Payer Participation Data'!$F$8:$BM$8,0)),'Payer Participation Data'!$B$10:$B$59,$C580,'Payer Participation Data'!$C$10:$C$59,$D580)),"-",SUMIFS(INDEX('Payer Participation Data'!$F$10:$BM$59,0,MATCH(CONCATENATE($J580,L$6),'Payer Participation Data'!$F$8:$BM$8,0)),'Payer Participation Data'!$B$10:$B$59,$C580,'Payer Participation Data'!$C$10:$C$59,$D580))</f>
        <v>0</v>
      </c>
      <c r="M580" s="223">
        <f>IF(ISNA(SUMIFS(INDEX('Payer Participation Data'!$F$10:$BM$59,0,MATCH(CONCATENATE($J580,M$6),'Payer Participation Data'!$F$8:$BM$8,0)),'Payer Participation Data'!$B$10:$B$59,$C580,'Payer Participation Data'!$C$10:$C$59,$D580)),"-",SUMIFS(INDEX('Payer Participation Data'!$F$10:$BM$59,0,MATCH(CONCATENATE($J580,M$6),'Payer Participation Data'!$F$8:$BM$8,0)),'Payer Participation Data'!$B$10:$B$59,$C580,'Payer Participation Data'!$C$10:$C$59,$D580))</f>
        <v>0</v>
      </c>
      <c r="N580" s="105"/>
    </row>
    <row r="581" spans="2:14" outlineLevel="1" x14ac:dyDescent="0.35">
      <c r="B581" s="124" t="s">
        <v>80</v>
      </c>
      <c r="C581" s="157" t="str">
        <f>IF(ISBLANK('Payer Participation Data'!$B$38),"-",'Payer Participation Data'!$B$38)</f>
        <v>-</v>
      </c>
      <c r="D581" s="157" t="str">
        <f>IF(ISBLANK('Payer Participation Data'!$C$38),"-",'Payer Participation Data'!$C$38)</f>
        <v>-</v>
      </c>
      <c r="E581" s="157" t="str">
        <f>IF(ISBLANK('Payer Participation Data'!$D$38),"-",'Payer Participation Data'!$D$38)</f>
        <v>-</v>
      </c>
      <c r="F581" s="157" t="str">
        <f>IF(ISBLANK('Payer Participation Data'!$E$38),"-",'Payer Participation Data'!$E$38)</f>
        <v>-</v>
      </c>
      <c r="G581" s="102">
        <v>3</v>
      </c>
      <c r="H581" s="102">
        <v>3</v>
      </c>
      <c r="I581" s="102">
        <v>5</v>
      </c>
      <c r="J581" s="102" t="str">
        <f t="shared" si="35"/>
        <v>353</v>
      </c>
      <c r="K581" s="102" t="s">
        <v>30</v>
      </c>
      <c r="L581" s="224">
        <f>IF(ISNA(SUMIFS(INDEX('Payer Participation Data'!$F$10:$BM$59,0,MATCH(CONCATENATE($J581,L$6),'Payer Participation Data'!$F$8:$BM$8,0)),'Payer Participation Data'!$B$10:$B$59,$C581,'Payer Participation Data'!$C$10:$C$59,$D581)),"-",SUMIFS(INDEX('Payer Participation Data'!$F$10:$BM$59,0,MATCH(CONCATENATE($J581,L$6),'Payer Participation Data'!$F$8:$BM$8,0)),'Payer Participation Data'!$B$10:$B$59,$C581,'Payer Participation Data'!$C$10:$C$59,$D581))</f>
        <v>0</v>
      </c>
      <c r="M581" s="225">
        <f>IF(ISNA(SUMIFS(INDEX('Payer Participation Data'!$F$10:$BM$59,0,MATCH(CONCATENATE($J581,M$6),'Payer Participation Data'!$F$8:$BM$8,0)),'Payer Participation Data'!$B$10:$B$59,$C581,'Payer Participation Data'!$C$10:$C$59,$D581)),"-",SUMIFS(INDEX('Payer Participation Data'!$F$10:$BM$59,0,MATCH(CONCATENATE($J581,M$6),'Payer Participation Data'!$F$8:$BM$8,0)),'Payer Participation Data'!$B$10:$B$59,$C581,'Payer Participation Data'!$C$10:$C$59,$D581))</f>
        <v>0</v>
      </c>
      <c r="N581" s="103"/>
    </row>
    <row r="582" spans="2:14" outlineLevel="1" x14ac:dyDescent="0.35">
      <c r="B582" s="126" t="s">
        <v>80</v>
      </c>
      <c r="C582" s="169" t="str">
        <f>IF(ISBLANK('Payer Participation Data'!$B$38),"-",'Payer Participation Data'!$B$38)</f>
        <v>-</v>
      </c>
      <c r="D582" s="169" t="str">
        <f>IF(ISBLANK('Payer Participation Data'!$C$38),"-",'Payer Participation Data'!$C$38)</f>
        <v>-</v>
      </c>
      <c r="E582" s="169" t="str">
        <f>IF(ISBLANK('Payer Participation Data'!$D$38),"-",'Payer Participation Data'!$D$38)</f>
        <v>-</v>
      </c>
      <c r="F582" s="169" t="str">
        <f>IF(ISBLANK('Payer Participation Data'!$E$38),"-",'Payer Participation Data'!$E$38)</f>
        <v>-</v>
      </c>
      <c r="G582" s="104">
        <v>4</v>
      </c>
      <c r="H582" s="104">
        <v>3</v>
      </c>
      <c r="I582" s="104">
        <v>5</v>
      </c>
      <c r="J582" s="104" t="str">
        <f t="shared" si="35"/>
        <v>354</v>
      </c>
      <c r="K582" s="104" t="s">
        <v>30</v>
      </c>
      <c r="L582" s="222">
        <f>IF(ISNA(SUMIFS(INDEX('Payer Participation Data'!$F$10:$BM$59,0,MATCH(CONCATENATE($J582,L$6),'Payer Participation Data'!$F$8:$BM$8,0)),'Payer Participation Data'!$B$10:$B$59,$C582,'Payer Participation Data'!$C$10:$C$59,$D582)),"-",SUMIFS(INDEX('Payer Participation Data'!$F$10:$BM$59,0,MATCH(CONCATENATE($J582,L$6),'Payer Participation Data'!$F$8:$BM$8,0)),'Payer Participation Data'!$B$10:$B$59,$C582,'Payer Participation Data'!$C$10:$C$59,$D582))</f>
        <v>0</v>
      </c>
      <c r="M582" s="223">
        <f>IF(ISNA(SUMIFS(INDEX('Payer Participation Data'!$F$10:$BM$59,0,MATCH(CONCATENATE($J582,M$6),'Payer Participation Data'!$F$8:$BM$8,0)),'Payer Participation Data'!$B$10:$B$59,$C582,'Payer Participation Data'!$C$10:$C$59,$D582)),"-",SUMIFS(INDEX('Payer Participation Data'!$F$10:$BM$59,0,MATCH(CONCATENATE($J582,M$6),'Payer Participation Data'!$F$8:$BM$8,0)),'Payer Participation Data'!$B$10:$B$59,$C582,'Payer Participation Data'!$C$10:$C$59,$D582))</f>
        <v>0</v>
      </c>
      <c r="N582" s="105"/>
    </row>
    <row r="583" spans="2:14" outlineLevel="1" x14ac:dyDescent="0.35">
      <c r="B583" s="124" t="s">
        <v>80</v>
      </c>
      <c r="C583" s="157" t="str">
        <f>IF(ISBLANK('Payer Participation Data'!$B$38),"-",'Payer Participation Data'!$B$38)</f>
        <v>-</v>
      </c>
      <c r="D583" s="157" t="str">
        <f>IF(ISBLANK('Payer Participation Data'!$C$38),"-",'Payer Participation Data'!$C$38)</f>
        <v>-</v>
      </c>
      <c r="E583" s="157" t="str">
        <f>IF(ISBLANK('Payer Participation Data'!$D$38),"-",'Payer Participation Data'!$D$38)</f>
        <v>-</v>
      </c>
      <c r="F583" s="157" t="str">
        <f>IF(ISBLANK('Payer Participation Data'!$E$38),"-",'Payer Participation Data'!$E$38)</f>
        <v>-</v>
      </c>
      <c r="G583" s="102">
        <v>1</v>
      </c>
      <c r="H583" s="102">
        <v>4</v>
      </c>
      <c r="I583" s="102">
        <v>5</v>
      </c>
      <c r="J583" s="102" t="str">
        <f t="shared" ref="J583:J586" si="36">CONCATENATE(H583,I583,G583)</f>
        <v>451</v>
      </c>
      <c r="K583" s="102" t="s">
        <v>30</v>
      </c>
      <c r="L583" s="224">
        <f>IF(ISNA(SUMIFS(INDEX('Payer Participation Data'!$F$10:$BM$59,0,MATCH(CONCATENATE($J583,L$6),'Payer Participation Data'!$F$8:$BM$8,0)),'Payer Participation Data'!$B$10:$B$59,$C583,'Payer Participation Data'!$C$10:$C$59,$D583)),"-",SUMIFS(INDEX('Payer Participation Data'!$F$10:$BM$59,0,MATCH(CONCATENATE($J583,L$6),'Payer Participation Data'!$F$8:$BM$8,0)),'Payer Participation Data'!$B$10:$B$59,$C583,'Payer Participation Data'!$C$10:$C$59,$D583))</f>
        <v>0</v>
      </c>
      <c r="M583" s="225">
        <f>IF(ISNA(SUMIFS(INDEX('Payer Participation Data'!$F$10:$BM$59,0,MATCH(CONCATENATE($J583,M$6),'Payer Participation Data'!$F$8:$BM$8,0)),'Payer Participation Data'!$B$10:$B$59,$C583,'Payer Participation Data'!$C$10:$C$59,$D583)),"-",SUMIFS(INDEX('Payer Participation Data'!$F$10:$BM$59,0,MATCH(CONCATENATE($J583,M$6),'Payer Participation Data'!$F$8:$BM$8,0)),'Payer Participation Data'!$B$10:$B$59,$C583,'Payer Participation Data'!$C$10:$C$59,$D583))</f>
        <v>0</v>
      </c>
      <c r="N583" s="105"/>
    </row>
    <row r="584" spans="2:14" outlineLevel="1" x14ac:dyDescent="0.35">
      <c r="B584" s="126" t="s">
        <v>80</v>
      </c>
      <c r="C584" s="169" t="str">
        <f>IF(ISBLANK('Payer Participation Data'!$B$38),"-",'Payer Participation Data'!$B$38)</f>
        <v>-</v>
      </c>
      <c r="D584" s="169" t="str">
        <f>IF(ISBLANK('Payer Participation Data'!$C$38),"-",'Payer Participation Data'!$C$38)</f>
        <v>-</v>
      </c>
      <c r="E584" s="169" t="str">
        <f>IF(ISBLANK('Payer Participation Data'!$D$38),"-",'Payer Participation Data'!$D$38)</f>
        <v>-</v>
      </c>
      <c r="F584" s="169" t="str">
        <f>IF(ISBLANK('Payer Participation Data'!$E$38),"-",'Payer Participation Data'!$E$38)</f>
        <v>-</v>
      </c>
      <c r="G584" s="104">
        <v>2</v>
      </c>
      <c r="H584" s="104">
        <v>4</v>
      </c>
      <c r="I584" s="104">
        <v>5</v>
      </c>
      <c r="J584" s="104" t="str">
        <f t="shared" si="36"/>
        <v>452</v>
      </c>
      <c r="K584" s="104" t="s">
        <v>30</v>
      </c>
      <c r="L584" s="222">
        <f>IF(ISNA(SUMIFS(INDEX('Payer Participation Data'!$F$10:$BM$59,0,MATCH(CONCATENATE($J584,L$6),'Payer Participation Data'!$F$8:$BM$8,0)),'Payer Participation Data'!$B$10:$B$59,$C584,'Payer Participation Data'!$C$10:$C$59,$D584)),"-",SUMIFS(INDEX('Payer Participation Data'!$F$10:$BM$59,0,MATCH(CONCATENATE($J584,L$6),'Payer Participation Data'!$F$8:$BM$8,0)),'Payer Participation Data'!$B$10:$B$59,$C584,'Payer Participation Data'!$C$10:$C$59,$D584))</f>
        <v>0</v>
      </c>
      <c r="M584" s="223">
        <f>IF(ISNA(SUMIFS(INDEX('Payer Participation Data'!$F$10:$BM$59,0,MATCH(CONCATENATE($J584,M$6),'Payer Participation Data'!$F$8:$BM$8,0)),'Payer Participation Data'!$B$10:$B$59,$C584,'Payer Participation Data'!$C$10:$C$59,$D584)),"-",SUMIFS(INDEX('Payer Participation Data'!$F$10:$BM$59,0,MATCH(CONCATENATE($J584,M$6),'Payer Participation Data'!$F$8:$BM$8,0)),'Payer Participation Data'!$B$10:$B$59,$C584,'Payer Participation Data'!$C$10:$C$59,$D584))</f>
        <v>0</v>
      </c>
      <c r="N584" s="105"/>
    </row>
    <row r="585" spans="2:14" outlineLevel="1" x14ac:dyDescent="0.35">
      <c r="B585" s="124" t="s">
        <v>80</v>
      </c>
      <c r="C585" s="157" t="str">
        <f>IF(ISBLANK('Payer Participation Data'!$B$38),"-",'Payer Participation Data'!$B$38)</f>
        <v>-</v>
      </c>
      <c r="D585" s="157" t="str">
        <f>IF(ISBLANK('Payer Participation Data'!$C$38),"-",'Payer Participation Data'!$C$38)</f>
        <v>-</v>
      </c>
      <c r="E585" s="157" t="str">
        <f>IF(ISBLANK('Payer Participation Data'!$D$38),"-",'Payer Participation Data'!$D$38)</f>
        <v>-</v>
      </c>
      <c r="F585" s="157" t="str">
        <f>IF(ISBLANK('Payer Participation Data'!$E$38),"-",'Payer Participation Data'!$E$38)</f>
        <v>-</v>
      </c>
      <c r="G585" s="102">
        <v>3</v>
      </c>
      <c r="H585" s="102">
        <v>4</v>
      </c>
      <c r="I585" s="102">
        <v>5</v>
      </c>
      <c r="J585" s="102" t="str">
        <f t="shared" si="36"/>
        <v>453</v>
      </c>
      <c r="K585" s="102" t="s">
        <v>30</v>
      </c>
      <c r="L585" s="224">
        <f>IF(ISNA(SUMIFS(INDEX('Payer Participation Data'!$F$10:$BM$59,0,MATCH(CONCATENATE($J585,L$6),'Payer Participation Data'!$F$8:$BM$8,0)),'Payer Participation Data'!$B$10:$B$59,$C585,'Payer Participation Data'!$C$10:$C$59,$D585)),"-",SUMIFS(INDEX('Payer Participation Data'!$F$10:$BM$59,0,MATCH(CONCATENATE($J585,L$6),'Payer Participation Data'!$F$8:$BM$8,0)),'Payer Participation Data'!$B$10:$B$59,$C585,'Payer Participation Data'!$C$10:$C$59,$D585))</f>
        <v>0</v>
      </c>
      <c r="M585" s="225">
        <f>IF(ISNA(SUMIFS(INDEX('Payer Participation Data'!$F$10:$BM$59,0,MATCH(CONCATENATE($J585,M$6),'Payer Participation Data'!$F$8:$BM$8,0)),'Payer Participation Data'!$B$10:$B$59,$C585,'Payer Participation Data'!$C$10:$C$59,$D585)),"-",SUMIFS(INDEX('Payer Participation Data'!$F$10:$BM$59,0,MATCH(CONCATENATE($J585,M$6),'Payer Participation Data'!$F$8:$BM$8,0)),'Payer Participation Data'!$B$10:$B$59,$C585,'Payer Participation Data'!$C$10:$C$59,$D585))</f>
        <v>0</v>
      </c>
      <c r="N585" s="105"/>
    </row>
    <row r="586" spans="2:14" outlineLevel="1" x14ac:dyDescent="0.35">
      <c r="B586" s="126" t="s">
        <v>80</v>
      </c>
      <c r="C586" s="169" t="str">
        <f>IF(ISBLANK('Payer Participation Data'!$B$38),"-",'Payer Participation Data'!$B$38)</f>
        <v>-</v>
      </c>
      <c r="D586" s="169" t="str">
        <f>IF(ISBLANK('Payer Participation Data'!$C$38),"-",'Payer Participation Data'!$C$38)</f>
        <v>-</v>
      </c>
      <c r="E586" s="169" t="str">
        <f>IF(ISBLANK('Payer Participation Data'!$D$38),"-",'Payer Participation Data'!$D$38)</f>
        <v>-</v>
      </c>
      <c r="F586" s="169" t="str">
        <f>IF(ISBLANK('Payer Participation Data'!$E$38),"-",'Payer Participation Data'!$E$38)</f>
        <v>-</v>
      </c>
      <c r="G586" s="104">
        <v>4</v>
      </c>
      <c r="H586" s="104">
        <v>4</v>
      </c>
      <c r="I586" s="104">
        <v>5</v>
      </c>
      <c r="J586" s="104" t="str">
        <f t="shared" si="36"/>
        <v>454</v>
      </c>
      <c r="K586" s="104" t="s">
        <v>30</v>
      </c>
      <c r="L586" s="222">
        <f>IF(ISNA(SUMIFS(INDEX('Payer Participation Data'!$F$10:$BM$59,0,MATCH(CONCATENATE($J586,L$6),'Payer Participation Data'!$F$8:$BM$8,0)),'Payer Participation Data'!$B$10:$B$59,$C586,'Payer Participation Data'!$C$10:$C$59,$D586)),"-",SUMIFS(INDEX('Payer Participation Data'!$F$10:$BM$59,0,MATCH(CONCATENATE($J586,L$6),'Payer Participation Data'!$F$8:$BM$8,0)),'Payer Participation Data'!$B$10:$B$59,$C586,'Payer Participation Data'!$C$10:$C$59,$D586))</f>
        <v>0</v>
      </c>
      <c r="M586" s="223">
        <f>IF(ISNA(SUMIFS(INDEX('Payer Participation Data'!$F$10:$BM$59,0,MATCH(CONCATENATE($J586,M$6),'Payer Participation Data'!$F$8:$BM$8,0)),'Payer Participation Data'!$B$10:$B$59,$C586,'Payer Participation Data'!$C$10:$C$59,$D586)),"-",SUMIFS(INDEX('Payer Participation Data'!$F$10:$BM$59,0,MATCH(CONCATENATE($J586,M$6),'Payer Participation Data'!$F$8:$BM$8,0)),'Payer Participation Data'!$B$10:$B$59,$C586,'Payer Participation Data'!$C$10:$C$59,$D586))</f>
        <v>0</v>
      </c>
      <c r="N586" s="105"/>
    </row>
    <row r="587" spans="2:14" outlineLevel="1" x14ac:dyDescent="0.35">
      <c r="B587" s="124" t="s">
        <v>80</v>
      </c>
      <c r="C587" s="157" t="str">
        <f>IF(ISBLANK('Payer Participation Data'!$B$39),"-",'Payer Participation Data'!$B$39)</f>
        <v>-</v>
      </c>
      <c r="D587" s="157" t="str">
        <f>IF(ISBLANK('Payer Participation Data'!$C$39),"-",'Payer Participation Data'!$C$39)</f>
        <v>-</v>
      </c>
      <c r="E587" s="157" t="str">
        <f>IF(ISBLANK('Payer Participation Data'!$D$39),"-",'Payer Participation Data'!$D$39)</f>
        <v>-</v>
      </c>
      <c r="F587" s="157" t="str">
        <f>IF(ISBLANK('Payer Participation Data'!$E$39),"-",'Payer Participation Data'!$E$39)</f>
        <v>-</v>
      </c>
      <c r="G587" s="102">
        <v>1</v>
      </c>
      <c r="H587" s="102" t="s">
        <v>64</v>
      </c>
      <c r="I587" s="102" t="s">
        <v>64</v>
      </c>
      <c r="J587" s="102" t="str">
        <f t="shared" si="35"/>
        <v>BaselineBaseline1</v>
      </c>
      <c r="K587" s="102" t="s">
        <v>30</v>
      </c>
      <c r="L587" s="224">
        <f>IF(ISNA(SUMIFS(INDEX('Payer Participation Data'!$F$10:$BM$59,0,MATCH(CONCATENATE($J587,L$6),'Payer Participation Data'!$F$8:$BM$8,0)),'Payer Participation Data'!$B$10:$B$59,$C587,'Payer Participation Data'!$C$10:$C$59,$D587)),"-",SUMIFS(INDEX('Payer Participation Data'!$F$10:$BM$59,0,MATCH(CONCATENATE($J587,L$6),'Payer Participation Data'!$F$8:$BM$8,0)),'Payer Participation Data'!$B$10:$B$59,$C587,'Payer Participation Data'!$C$10:$C$59,$D587))</f>
        <v>0</v>
      </c>
      <c r="M587" s="225">
        <f>IF(ISNA(SUMIFS(INDEX('Payer Participation Data'!$F$10:$BM$59,0,MATCH(CONCATENATE($J587,M$6),'Payer Participation Data'!$F$8:$BM$8,0)),'Payer Participation Data'!$B$10:$B$59,$C587,'Payer Participation Data'!$C$10:$C$59,$D587)),"-",SUMIFS(INDEX('Payer Participation Data'!$F$10:$BM$59,0,MATCH(CONCATENATE($J587,M$6),'Payer Participation Data'!$F$8:$BM$8,0)),'Payer Participation Data'!$B$10:$B$59,$C587,'Payer Participation Data'!$C$10:$C$59,$D587))</f>
        <v>0</v>
      </c>
      <c r="N587" s="103"/>
    </row>
    <row r="588" spans="2:14" outlineLevel="1" x14ac:dyDescent="0.35">
      <c r="B588" s="126" t="s">
        <v>80</v>
      </c>
      <c r="C588" s="169" t="str">
        <f>IF(ISBLANK('Payer Participation Data'!$B$39),"-",'Payer Participation Data'!$B$39)</f>
        <v>-</v>
      </c>
      <c r="D588" s="169" t="str">
        <f>IF(ISBLANK('Payer Participation Data'!$C$39),"-",'Payer Participation Data'!$C$39)</f>
        <v>-</v>
      </c>
      <c r="E588" s="169" t="str">
        <f>IF(ISBLANK('Payer Participation Data'!$D$39),"-",'Payer Participation Data'!$D$39)</f>
        <v>-</v>
      </c>
      <c r="F588" s="169" t="str">
        <f>IF(ISBLANK('Payer Participation Data'!$E$39),"-",'Payer Participation Data'!$E$39)</f>
        <v>-</v>
      </c>
      <c r="G588" s="104">
        <v>2</v>
      </c>
      <c r="H588" s="104" t="s">
        <v>64</v>
      </c>
      <c r="I588" s="104" t="s">
        <v>64</v>
      </c>
      <c r="J588" s="104" t="str">
        <f t="shared" si="35"/>
        <v>BaselineBaseline2</v>
      </c>
      <c r="K588" s="104" t="s">
        <v>30</v>
      </c>
      <c r="L588" s="222">
        <f>IF(ISNA(SUMIFS(INDEX('Payer Participation Data'!$F$10:$BM$59,0,MATCH(CONCATENATE($J588,L$6),'Payer Participation Data'!$F$8:$BM$8,0)),'Payer Participation Data'!$B$10:$B$59,$C588,'Payer Participation Data'!$C$10:$C$59,$D588)),"-",SUMIFS(INDEX('Payer Participation Data'!$F$10:$BM$59,0,MATCH(CONCATENATE($J588,L$6),'Payer Participation Data'!$F$8:$BM$8,0)),'Payer Participation Data'!$B$10:$B$59,$C588,'Payer Participation Data'!$C$10:$C$59,$D588))</f>
        <v>0</v>
      </c>
      <c r="M588" s="223">
        <f>IF(ISNA(SUMIFS(INDEX('Payer Participation Data'!$F$10:$BM$59,0,MATCH(CONCATENATE($J588,M$6),'Payer Participation Data'!$F$8:$BM$8,0)),'Payer Participation Data'!$B$10:$B$59,$C588,'Payer Participation Data'!$C$10:$C$59,$D588)),"-",SUMIFS(INDEX('Payer Participation Data'!$F$10:$BM$59,0,MATCH(CONCATENATE($J588,M$6),'Payer Participation Data'!$F$8:$BM$8,0)),'Payer Participation Data'!$B$10:$B$59,$C588,'Payer Participation Data'!$C$10:$C$59,$D588))</f>
        <v>0</v>
      </c>
      <c r="N588" s="105"/>
    </row>
    <row r="589" spans="2:14" outlineLevel="1" x14ac:dyDescent="0.35">
      <c r="B589" s="124" t="s">
        <v>80</v>
      </c>
      <c r="C589" s="157" t="str">
        <f>IF(ISBLANK('Payer Participation Data'!$B$39),"-",'Payer Participation Data'!$B$39)</f>
        <v>-</v>
      </c>
      <c r="D589" s="157" t="str">
        <f>IF(ISBLANK('Payer Participation Data'!$C$39),"-",'Payer Participation Data'!$C$39)</f>
        <v>-</v>
      </c>
      <c r="E589" s="157" t="str">
        <f>IF(ISBLANK('Payer Participation Data'!$D$39),"-",'Payer Participation Data'!$D$39)</f>
        <v>-</v>
      </c>
      <c r="F589" s="157" t="str">
        <f>IF(ISBLANK('Payer Participation Data'!$E$39),"-",'Payer Participation Data'!$E$39)</f>
        <v>-</v>
      </c>
      <c r="G589" s="102">
        <v>3</v>
      </c>
      <c r="H589" s="102" t="s">
        <v>64</v>
      </c>
      <c r="I589" s="102" t="s">
        <v>64</v>
      </c>
      <c r="J589" s="102" t="str">
        <f t="shared" si="35"/>
        <v>BaselineBaseline3</v>
      </c>
      <c r="K589" s="102" t="s">
        <v>30</v>
      </c>
      <c r="L589" s="224">
        <f>IF(ISNA(SUMIFS(INDEX('Payer Participation Data'!$F$10:$BM$59,0,MATCH(CONCATENATE($J589,L$6),'Payer Participation Data'!$F$8:$BM$8,0)),'Payer Participation Data'!$B$10:$B$59,$C589,'Payer Participation Data'!$C$10:$C$59,$D589)),"-",SUMIFS(INDEX('Payer Participation Data'!$F$10:$BM$59,0,MATCH(CONCATENATE($J589,L$6),'Payer Participation Data'!$F$8:$BM$8,0)),'Payer Participation Data'!$B$10:$B$59,$C589,'Payer Participation Data'!$C$10:$C$59,$D589))</f>
        <v>0</v>
      </c>
      <c r="M589" s="225">
        <f>IF(ISNA(SUMIFS(INDEX('Payer Participation Data'!$F$10:$BM$59,0,MATCH(CONCATENATE($J589,M$6),'Payer Participation Data'!$F$8:$BM$8,0)),'Payer Participation Data'!$B$10:$B$59,$C589,'Payer Participation Data'!$C$10:$C$59,$D589)),"-",SUMIFS(INDEX('Payer Participation Data'!$F$10:$BM$59,0,MATCH(CONCATENATE($J589,M$6),'Payer Participation Data'!$F$8:$BM$8,0)),'Payer Participation Data'!$B$10:$B$59,$C589,'Payer Participation Data'!$C$10:$C$59,$D589))</f>
        <v>0</v>
      </c>
      <c r="N589" s="103"/>
    </row>
    <row r="590" spans="2:14" outlineLevel="1" x14ac:dyDescent="0.35">
      <c r="B590" s="126" t="s">
        <v>80</v>
      </c>
      <c r="C590" s="169" t="str">
        <f>IF(ISBLANK('Payer Participation Data'!$B$39),"-",'Payer Participation Data'!$B$39)</f>
        <v>-</v>
      </c>
      <c r="D590" s="169" t="str">
        <f>IF(ISBLANK('Payer Participation Data'!$C$39),"-",'Payer Participation Data'!$C$39)</f>
        <v>-</v>
      </c>
      <c r="E590" s="169" t="str">
        <f>IF(ISBLANK('Payer Participation Data'!$D$39),"-",'Payer Participation Data'!$D$39)</f>
        <v>-</v>
      </c>
      <c r="F590" s="169" t="str">
        <f>IF(ISBLANK('Payer Participation Data'!$E$39),"-",'Payer Participation Data'!$E$39)</f>
        <v>-</v>
      </c>
      <c r="G590" s="104">
        <v>4</v>
      </c>
      <c r="H590" s="104" t="s">
        <v>64</v>
      </c>
      <c r="I590" s="104" t="s">
        <v>64</v>
      </c>
      <c r="J590" s="104" t="str">
        <f t="shared" si="35"/>
        <v>BaselineBaseline4</v>
      </c>
      <c r="K590" s="104" t="s">
        <v>30</v>
      </c>
      <c r="L590" s="222">
        <f>IF(ISNA(SUMIFS(INDEX('Payer Participation Data'!$F$10:$BM$59,0,MATCH(CONCATENATE($J590,L$6),'Payer Participation Data'!$F$8:$BM$8,0)),'Payer Participation Data'!$B$10:$B$59,$C590,'Payer Participation Data'!$C$10:$C$59,$D590)),"-",SUMIFS(INDEX('Payer Participation Data'!$F$10:$BM$59,0,MATCH(CONCATENATE($J590,L$6),'Payer Participation Data'!$F$8:$BM$8,0)),'Payer Participation Data'!$B$10:$B$59,$C590,'Payer Participation Data'!$C$10:$C$59,$D590))</f>
        <v>0</v>
      </c>
      <c r="M590" s="223">
        <f>IF(ISNA(SUMIFS(INDEX('Payer Participation Data'!$F$10:$BM$59,0,MATCH(CONCATENATE($J590,M$6),'Payer Participation Data'!$F$8:$BM$8,0)),'Payer Participation Data'!$B$10:$B$59,$C590,'Payer Participation Data'!$C$10:$C$59,$D590)),"-",SUMIFS(INDEX('Payer Participation Data'!$F$10:$BM$59,0,MATCH(CONCATENATE($J590,M$6),'Payer Participation Data'!$F$8:$BM$8,0)),'Payer Participation Data'!$B$10:$B$59,$C590,'Payer Participation Data'!$C$10:$C$59,$D590))</f>
        <v>0</v>
      </c>
      <c r="N590" s="105"/>
    </row>
    <row r="591" spans="2:14" outlineLevel="1" x14ac:dyDescent="0.35">
      <c r="B591" s="124" t="s">
        <v>80</v>
      </c>
      <c r="C591" s="157" t="str">
        <f>IF(ISBLANK('Payer Participation Data'!$B$39),"-",'Payer Participation Data'!$B$39)</f>
        <v>-</v>
      </c>
      <c r="D591" s="157" t="str">
        <f>IF(ISBLANK('Payer Participation Data'!$C$39),"-",'Payer Participation Data'!$C$39)</f>
        <v>-</v>
      </c>
      <c r="E591" s="157" t="str">
        <f>IF(ISBLANK('Payer Participation Data'!$D$39),"-",'Payer Participation Data'!$D$39)</f>
        <v>-</v>
      </c>
      <c r="F591" s="157" t="str">
        <f>IF(ISBLANK('Payer Participation Data'!$E$39),"-",'Payer Participation Data'!$E$39)</f>
        <v>-</v>
      </c>
      <c r="G591" s="102">
        <v>1</v>
      </c>
      <c r="H591" s="102">
        <v>1</v>
      </c>
      <c r="I591" s="102">
        <v>5</v>
      </c>
      <c r="J591" s="102" t="str">
        <f t="shared" si="35"/>
        <v>151</v>
      </c>
      <c r="K591" s="102" t="s">
        <v>30</v>
      </c>
      <c r="L591" s="224">
        <f>IF(ISNA(SUMIFS(INDEX('Payer Participation Data'!$F$10:$BM$59,0,MATCH(CONCATENATE($J591,L$6),'Payer Participation Data'!$F$8:$BM$8,0)),'Payer Participation Data'!$B$10:$B$59,$C591,'Payer Participation Data'!$C$10:$C$59,$D591)),"-",SUMIFS(INDEX('Payer Participation Data'!$F$10:$BM$59,0,MATCH(CONCATENATE($J591,L$6),'Payer Participation Data'!$F$8:$BM$8,0)),'Payer Participation Data'!$B$10:$B$59,$C591,'Payer Participation Data'!$C$10:$C$59,$D591))</f>
        <v>0</v>
      </c>
      <c r="M591" s="225">
        <f>IF(ISNA(SUMIFS(INDEX('Payer Participation Data'!$F$10:$BM$59,0,MATCH(CONCATENATE($J591,M$6),'Payer Participation Data'!$F$8:$BM$8,0)),'Payer Participation Data'!$B$10:$B$59,$C591,'Payer Participation Data'!$C$10:$C$59,$D591)),"-",SUMIFS(INDEX('Payer Participation Data'!$F$10:$BM$59,0,MATCH(CONCATENATE($J591,M$6),'Payer Participation Data'!$F$8:$BM$8,0)),'Payer Participation Data'!$B$10:$B$59,$C591,'Payer Participation Data'!$C$10:$C$59,$D591))</f>
        <v>0</v>
      </c>
      <c r="N591" s="103"/>
    </row>
    <row r="592" spans="2:14" outlineLevel="1" x14ac:dyDescent="0.35">
      <c r="B592" s="126" t="s">
        <v>80</v>
      </c>
      <c r="C592" s="169" t="str">
        <f>IF(ISBLANK('Payer Participation Data'!$B$39),"-",'Payer Participation Data'!$B$39)</f>
        <v>-</v>
      </c>
      <c r="D592" s="169" t="str">
        <f>IF(ISBLANK('Payer Participation Data'!$C$39),"-",'Payer Participation Data'!$C$39)</f>
        <v>-</v>
      </c>
      <c r="E592" s="169" t="str">
        <f>IF(ISBLANK('Payer Participation Data'!$D$39),"-",'Payer Participation Data'!$D$39)</f>
        <v>-</v>
      </c>
      <c r="F592" s="169" t="str">
        <f>IF(ISBLANK('Payer Participation Data'!$E$39),"-",'Payer Participation Data'!$E$39)</f>
        <v>-</v>
      </c>
      <c r="G592" s="104">
        <v>2</v>
      </c>
      <c r="H592" s="104">
        <v>1</v>
      </c>
      <c r="I592" s="104">
        <v>5</v>
      </c>
      <c r="J592" s="104" t="str">
        <f t="shared" si="35"/>
        <v>152</v>
      </c>
      <c r="K592" s="104" t="s">
        <v>30</v>
      </c>
      <c r="L592" s="222">
        <f>IF(ISNA(SUMIFS(INDEX('Payer Participation Data'!$F$10:$BM$59,0,MATCH(CONCATENATE($J592,L$6),'Payer Participation Data'!$F$8:$BM$8,0)),'Payer Participation Data'!$B$10:$B$59,$C592,'Payer Participation Data'!$C$10:$C$59,$D592)),"-",SUMIFS(INDEX('Payer Participation Data'!$F$10:$BM$59,0,MATCH(CONCATENATE($J592,L$6),'Payer Participation Data'!$F$8:$BM$8,0)),'Payer Participation Data'!$B$10:$B$59,$C592,'Payer Participation Data'!$C$10:$C$59,$D592))</f>
        <v>0</v>
      </c>
      <c r="M592" s="223">
        <f>IF(ISNA(SUMIFS(INDEX('Payer Participation Data'!$F$10:$BM$59,0,MATCH(CONCATENATE($J592,M$6),'Payer Participation Data'!$F$8:$BM$8,0)),'Payer Participation Data'!$B$10:$B$59,$C592,'Payer Participation Data'!$C$10:$C$59,$D592)),"-",SUMIFS(INDEX('Payer Participation Data'!$F$10:$BM$59,0,MATCH(CONCATENATE($J592,M$6),'Payer Participation Data'!$F$8:$BM$8,0)),'Payer Participation Data'!$B$10:$B$59,$C592,'Payer Participation Data'!$C$10:$C$59,$D592))</f>
        <v>0</v>
      </c>
      <c r="N592" s="105"/>
    </row>
    <row r="593" spans="2:14" outlineLevel="1" x14ac:dyDescent="0.35">
      <c r="B593" s="124" t="s">
        <v>80</v>
      </c>
      <c r="C593" s="157" t="str">
        <f>IF(ISBLANK('Payer Participation Data'!$B$39),"-",'Payer Participation Data'!$B$39)</f>
        <v>-</v>
      </c>
      <c r="D593" s="157" t="str">
        <f>IF(ISBLANK('Payer Participation Data'!$C$39),"-",'Payer Participation Data'!$C$39)</f>
        <v>-</v>
      </c>
      <c r="E593" s="157" t="str">
        <f>IF(ISBLANK('Payer Participation Data'!$D$39),"-",'Payer Participation Data'!$D$39)</f>
        <v>-</v>
      </c>
      <c r="F593" s="157" t="str">
        <f>IF(ISBLANK('Payer Participation Data'!$E$39),"-",'Payer Participation Data'!$E$39)</f>
        <v>-</v>
      </c>
      <c r="G593" s="102">
        <v>3</v>
      </c>
      <c r="H593" s="102">
        <v>1</v>
      </c>
      <c r="I593" s="102">
        <v>5</v>
      </c>
      <c r="J593" s="102" t="str">
        <f t="shared" si="35"/>
        <v>153</v>
      </c>
      <c r="K593" s="102" t="s">
        <v>30</v>
      </c>
      <c r="L593" s="224">
        <f>IF(ISNA(SUMIFS(INDEX('Payer Participation Data'!$F$10:$BM$59,0,MATCH(CONCATENATE($J593,L$6),'Payer Participation Data'!$F$8:$BM$8,0)),'Payer Participation Data'!$B$10:$B$59,$C593,'Payer Participation Data'!$C$10:$C$59,$D593)),"-",SUMIFS(INDEX('Payer Participation Data'!$F$10:$BM$59,0,MATCH(CONCATENATE($J593,L$6),'Payer Participation Data'!$F$8:$BM$8,0)),'Payer Participation Data'!$B$10:$B$59,$C593,'Payer Participation Data'!$C$10:$C$59,$D593))</f>
        <v>0</v>
      </c>
      <c r="M593" s="225">
        <f>IF(ISNA(SUMIFS(INDEX('Payer Participation Data'!$F$10:$BM$59,0,MATCH(CONCATENATE($J593,M$6),'Payer Participation Data'!$F$8:$BM$8,0)),'Payer Participation Data'!$B$10:$B$59,$C593,'Payer Participation Data'!$C$10:$C$59,$D593)),"-",SUMIFS(INDEX('Payer Participation Data'!$F$10:$BM$59,0,MATCH(CONCATENATE($J593,M$6),'Payer Participation Data'!$F$8:$BM$8,0)),'Payer Participation Data'!$B$10:$B$59,$C593,'Payer Participation Data'!$C$10:$C$59,$D593))</f>
        <v>0</v>
      </c>
      <c r="N593" s="103"/>
    </row>
    <row r="594" spans="2:14" outlineLevel="1" x14ac:dyDescent="0.35">
      <c r="B594" s="126" t="s">
        <v>80</v>
      </c>
      <c r="C594" s="169" t="str">
        <f>IF(ISBLANK('Payer Participation Data'!$B$39),"-",'Payer Participation Data'!$B$39)</f>
        <v>-</v>
      </c>
      <c r="D594" s="169" t="str">
        <f>IF(ISBLANK('Payer Participation Data'!$C$39),"-",'Payer Participation Data'!$C$39)</f>
        <v>-</v>
      </c>
      <c r="E594" s="169" t="str">
        <f>IF(ISBLANK('Payer Participation Data'!$D$39),"-",'Payer Participation Data'!$D$39)</f>
        <v>-</v>
      </c>
      <c r="F594" s="169" t="str">
        <f>IF(ISBLANK('Payer Participation Data'!$E$39),"-",'Payer Participation Data'!$E$39)</f>
        <v>-</v>
      </c>
      <c r="G594" s="104">
        <v>4</v>
      </c>
      <c r="H594" s="104">
        <v>1</v>
      </c>
      <c r="I594" s="104">
        <v>5</v>
      </c>
      <c r="J594" s="104" t="str">
        <f t="shared" si="35"/>
        <v>154</v>
      </c>
      <c r="K594" s="104" t="s">
        <v>30</v>
      </c>
      <c r="L594" s="222">
        <f>IF(ISNA(SUMIFS(INDEX('Payer Participation Data'!$F$10:$BM$59,0,MATCH(CONCATENATE($J594,L$6),'Payer Participation Data'!$F$8:$BM$8,0)),'Payer Participation Data'!$B$10:$B$59,$C594,'Payer Participation Data'!$C$10:$C$59,$D594)),"-",SUMIFS(INDEX('Payer Participation Data'!$F$10:$BM$59,0,MATCH(CONCATENATE($J594,L$6),'Payer Participation Data'!$F$8:$BM$8,0)),'Payer Participation Data'!$B$10:$B$59,$C594,'Payer Participation Data'!$C$10:$C$59,$D594))</f>
        <v>0</v>
      </c>
      <c r="M594" s="223">
        <f>IF(ISNA(SUMIFS(INDEX('Payer Participation Data'!$F$10:$BM$59,0,MATCH(CONCATENATE($J594,M$6),'Payer Participation Data'!$F$8:$BM$8,0)),'Payer Participation Data'!$B$10:$B$59,$C594,'Payer Participation Data'!$C$10:$C$59,$D594)),"-",SUMIFS(INDEX('Payer Participation Data'!$F$10:$BM$59,0,MATCH(CONCATENATE($J594,M$6),'Payer Participation Data'!$F$8:$BM$8,0)),'Payer Participation Data'!$B$10:$B$59,$C594,'Payer Participation Data'!$C$10:$C$59,$D594))</f>
        <v>0</v>
      </c>
      <c r="N594" s="105"/>
    </row>
    <row r="595" spans="2:14" outlineLevel="1" x14ac:dyDescent="0.35">
      <c r="B595" s="124" t="s">
        <v>80</v>
      </c>
      <c r="C595" s="157" t="str">
        <f>IF(ISBLANK('Payer Participation Data'!$B$39),"-",'Payer Participation Data'!$B$39)</f>
        <v>-</v>
      </c>
      <c r="D595" s="157" t="str">
        <f>IF(ISBLANK('Payer Participation Data'!$C$39),"-",'Payer Participation Data'!$C$39)</f>
        <v>-</v>
      </c>
      <c r="E595" s="157" t="str">
        <f>IF(ISBLANK('Payer Participation Data'!$D$39),"-",'Payer Participation Data'!$D$39)</f>
        <v>-</v>
      </c>
      <c r="F595" s="157" t="str">
        <f>IF(ISBLANK('Payer Participation Data'!$E$39),"-",'Payer Participation Data'!$E$39)</f>
        <v>-</v>
      </c>
      <c r="G595" s="102">
        <v>1</v>
      </c>
      <c r="H595" s="102">
        <v>2</v>
      </c>
      <c r="I595" s="102">
        <v>5</v>
      </c>
      <c r="J595" s="102" t="str">
        <f t="shared" si="35"/>
        <v>251</v>
      </c>
      <c r="K595" s="102" t="s">
        <v>30</v>
      </c>
      <c r="L595" s="224">
        <f>IF(ISNA(SUMIFS(INDEX('Payer Participation Data'!$F$10:$BM$59,0,MATCH(CONCATENATE($J595,L$6),'Payer Participation Data'!$F$8:$BM$8,0)),'Payer Participation Data'!$B$10:$B$59,$C595,'Payer Participation Data'!$C$10:$C$59,$D595)),"-",SUMIFS(INDEX('Payer Participation Data'!$F$10:$BM$59,0,MATCH(CONCATENATE($J595,L$6),'Payer Participation Data'!$F$8:$BM$8,0)),'Payer Participation Data'!$B$10:$B$59,$C595,'Payer Participation Data'!$C$10:$C$59,$D595))</f>
        <v>0</v>
      </c>
      <c r="M595" s="225">
        <f>IF(ISNA(SUMIFS(INDEX('Payer Participation Data'!$F$10:$BM$59,0,MATCH(CONCATENATE($J595,M$6),'Payer Participation Data'!$F$8:$BM$8,0)),'Payer Participation Data'!$B$10:$B$59,$C595,'Payer Participation Data'!$C$10:$C$59,$D595)),"-",SUMIFS(INDEX('Payer Participation Data'!$F$10:$BM$59,0,MATCH(CONCATENATE($J595,M$6),'Payer Participation Data'!$F$8:$BM$8,0)),'Payer Participation Data'!$B$10:$B$59,$C595,'Payer Participation Data'!$C$10:$C$59,$D595))</f>
        <v>0</v>
      </c>
      <c r="N595" s="103"/>
    </row>
    <row r="596" spans="2:14" outlineLevel="1" x14ac:dyDescent="0.35">
      <c r="B596" s="126" t="s">
        <v>80</v>
      </c>
      <c r="C596" s="169" t="str">
        <f>IF(ISBLANK('Payer Participation Data'!$B$39),"-",'Payer Participation Data'!$B$39)</f>
        <v>-</v>
      </c>
      <c r="D596" s="169" t="str">
        <f>IF(ISBLANK('Payer Participation Data'!$C$39),"-",'Payer Participation Data'!$C$39)</f>
        <v>-</v>
      </c>
      <c r="E596" s="169" t="str">
        <f>IF(ISBLANK('Payer Participation Data'!$D$39),"-",'Payer Participation Data'!$D$39)</f>
        <v>-</v>
      </c>
      <c r="F596" s="169" t="str">
        <f>IF(ISBLANK('Payer Participation Data'!$E$39),"-",'Payer Participation Data'!$E$39)</f>
        <v>-</v>
      </c>
      <c r="G596" s="104">
        <v>2</v>
      </c>
      <c r="H596" s="104">
        <v>2</v>
      </c>
      <c r="I596" s="104">
        <v>5</v>
      </c>
      <c r="J596" s="104" t="str">
        <f t="shared" si="35"/>
        <v>252</v>
      </c>
      <c r="K596" s="104" t="s">
        <v>30</v>
      </c>
      <c r="L596" s="222">
        <f>IF(ISNA(SUMIFS(INDEX('Payer Participation Data'!$F$10:$BM$59,0,MATCH(CONCATENATE($J596,L$6),'Payer Participation Data'!$F$8:$BM$8,0)),'Payer Participation Data'!$B$10:$B$59,$C596,'Payer Participation Data'!$C$10:$C$59,$D596)),"-",SUMIFS(INDEX('Payer Participation Data'!$F$10:$BM$59,0,MATCH(CONCATENATE($J596,L$6),'Payer Participation Data'!$F$8:$BM$8,0)),'Payer Participation Data'!$B$10:$B$59,$C596,'Payer Participation Data'!$C$10:$C$59,$D596))</f>
        <v>0</v>
      </c>
      <c r="M596" s="223">
        <f>IF(ISNA(SUMIFS(INDEX('Payer Participation Data'!$F$10:$BM$59,0,MATCH(CONCATENATE($J596,M$6),'Payer Participation Data'!$F$8:$BM$8,0)),'Payer Participation Data'!$B$10:$B$59,$C596,'Payer Participation Data'!$C$10:$C$59,$D596)),"-",SUMIFS(INDEX('Payer Participation Data'!$F$10:$BM$59,0,MATCH(CONCATENATE($J596,M$6),'Payer Participation Data'!$F$8:$BM$8,0)),'Payer Participation Data'!$B$10:$B$59,$C596,'Payer Participation Data'!$C$10:$C$59,$D596))</f>
        <v>0</v>
      </c>
      <c r="N596" s="105"/>
    </row>
    <row r="597" spans="2:14" outlineLevel="1" x14ac:dyDescent="0.35">
      <c r="B597" s="124" t="s">
        <v>80</v>
      </c>
      <c r="C597" s="157" t="str">
        <f>IF(ISBLANK('Payer Participation Data'!$B$39),"-",'Payer Participation Data'!$B$39)</f>
        <v>-</v>
      </c>
      <c r="D597" s="157" t="str">
        <f>IF(ISBLANK('Payer Participation Data'!$C$39),"-",'Payer Participation Data'!$C$39)</f>
        <v>-</v>
      </c>
      <c r="E597" s="157" t="str">
        <f>IF(ISBLANK('Payer Participation Data'!$D$39),"-",'Payer Participation Data'!$D$39)</f>
        <v>-</v>
      </c>
      <c r="F597" s="157" t="str">
        <f>IF(ISBLANK('Payer Participation Data'!$E$39),"-",'Payer Participation Data'!$E$39)</f>
        <v>-</v>
      </c>
      <c r="G597" s="102">
        <v>3</v>
      </c>
      <c r="H597" s="102">
        <v>2</v>
      </c>
      <c r="I597" s="102">
        <v>5</v>
      </c>
      <c r="J597" s="102" t="str">
        <f t="shared" si="35"/>
        <v>253</v>
      </c>
      <c r="K597" s="102" t="s">
        <v>30</v>
      </c>
      <c r="L597" s="224">
        <f>IF(ISNA(SUMIFS(INDEX('Payer Participation Data'!$F$10:$BM$59,0,MATCH(CONCATENATE($J597,L$6),'Payer Participation Data'!$F$8:$BM$8,0)),'Payer Participation Data'!$B$10:$B$59,$C597,'Payer Participation Data'!$C$10:$C$59,$D597)),"-",SUMIFS(INDEX('Payer Participation Data'!$F$10:$BM$59,0,MATCH(CONCATENATE($J597,L$6),'Payer Participation Data'!$F$8:$BM$8,0)),'Payer Participation Data'!$B$10:$B$59,$C597,'Payer Participation Data'!$C$10:$C$59,$D597))</f>
        <v>0</v>
      </c>
      <c r="M597" s="225">
        <f>IF(ISNA(SUMIFS(INDEX('Payer Participation Data'!$F$10:$BM$59,0,MATCH(CONCATENATE($J597,M$6),'Payer Participation Data'!$F$8:$BM$8,0)),'Payer Participation Data'!$B$10:$B$59,$C597,'Payer Participation Data'!$C$10:$C$59,$D597)),"-",SUMIFS(INDEX('Payer Participation Data'!$F$10:$BM$59,0,MATCH(CONCATENATE($J597,M$6),'Payer Participation Data'!$F$8:$BM$8,0)),'Payer Participation Data'!$B$10:$B$59,$C597,'Payer Participation Data'!$C$10:$C$59,$D597))</f>
        <v>0</v>
      </c>
      <c r="N597" s="103"/>
    </row>
    <row r="598" spans="2:14" outlineLevel="1" x14ac:dyDescent="0.35">
      <c r="B598" s="126" t="s">
        <v>80</v>
      </c>
      <c r="C598" s="169" t="str">
        <f>IF(ISBLANK('Payer Participation Data'!$B$39),"-",'Payer Participation Data'!$B$39)</f>
        <v>-</v>
      </c>
      <c r="D598" s="169" t="str">
        <f>IF(ISBLANK('Payer Participation Data'!$C$39),"-",'Payer Participation Data'!$C$39)</f>
        <v>-</v>
      </c>
      <c r="E598" s="169" t="str">
        <f>IF(ISBLANK('Payer Participation Data'!$D$39),"-",'Payer Participation Data'!$D$39)</f>
        <v>-</v>
      </c>
      <c r="F598" s="169" t="str">
        <f>IF(ISBLANK('Payer Participation Data'!$E$39),"-",'Payer Participation Data'!$E$39)</f>
        <v>-</v>
      </c>
      <c r="G598" s="104">
        <v>4</v>
      </c>
      <c r="H598" s="104">
        <v>2</v>
      </c>
      <c r="I598" s="104">
        <v>5</v>
      </c>
      <c r="J598" s="104" t="str">
        <f t="shared" si="35"/>
        <v>254</v>
      </c>
      <c r="K598" s="104" t="s">
        <v>30</v>
      </c>
      <c r="L598" s="222">
        <f>IF(ISNA(SUMIFS(INDEX('Payer Participation Data'!$F$10:$BM$59,0,MATCH(CONCATENATE($J598,L$6),'Payer Participation Data'!$F$8:$BM$8,0)),'Payer Participation Data'!$B$10:$B$59,$C598,'Payer Participation Data'!$C$10:$C$59,$D598)),"-",SUMIFS(INDEX('Payer Participation Data'!$F$10:$BM$59,0,MATCH(CONCATENATE($J598,L$6),'Payer Participation Data'!$F$8:$BM$8,0)),'Payer Participation Data'!$B$10:$B$59,$C598,'Payer Participation Data'!$C$10:$C$59,$D598))</f>
        <v>0</v>
      </c>
      <c r="M598" s="223">
        <f>IF(ISNA(SUMIFS(INDEX('Payer Participation Data'!$F$10:$BM$59,0,MATCH(CONCATENATE($J598,M$6),'Payer Participation Data'!$F$8:$BM$8,0)),'Payer Participation Data'!$B$10:$B$59,$C598,'Payer Participation Data'!$C$10:$C$59,$D598)),"-",SUMIFS(INDEX('Payer Participation Data'!$F$10:$BM$59,0,MATCH(CONCATENATE($J598,M$6),'Payer Participation Data'!$F$8:$BM$8,0)),'Payer Participation Data'!$B$10:$B$59,$C598,'Payer Participation Data'!$C$10:$C$59,$D598))</f>
        <v>0</v>
      </c>
      <c r="N598" s="105"/>
    </row>
    <row r="599" spans="2:14" outlineLevel="1" x14ac:dyDescent="0.35">
      <c r="B599" s="124" t="s">
        <v>80</v>
      </c>
      <c r="C599" s="157" t="str">
        <f>IF(ISBLANK('Payer Participation Data'!$B$39),"-",'Payer Participation Data'!$B$39)</f>
        <v>-</v>
      </c>
      <c r="D599" s="157" t="str">
        <f>IF(ISBLANK('Payer Participation Data'!$C$39),"-",'Payer Participation Data'!$C$39)</f>
        <v>-</v>
      </c>
      <c r="E599" s="157" t="str">
        <f>IF(ISBLANK('Payer Participation Data'!$D$39),"-",'Payer Participation Data'!$D$39)</f>
        <v>-</v>
      </c>
      <c r="F599" s="157" t="str">
        <f>IF(ISBLANK('Payer Participation Data'!$E$39),"-",'Payer Participation Data'!$E$39)</f>
        <v>-</v>
      </c>
      <c r="G599" s="102">
        <v>1</v>
      </c>
      <c r="H599" s="102">
        <v>3</v>
      </c>
      <c r="I599" s="102">
        <v>5</v>
      </c>
      <c r="J599" s="102" t="str">
        <f t="shared" si="35"/>
        <v>351</v>
      </c>
      <c r="K599" s="102" t="s">
        <v>30</v>
      </c>
      <c r="L599" s="224">
        <f>IF(ISNA(SUMIFS(INDEX('Payer Participation Data'!$F$10:$BM$59,0,MATCH(CONCATENATE($J599,L$6),'Payer Participation Data'!$F$8:$BM$8,0)),'Payer Participation Data'!$B$10:$B$59,$C599,'Payer Participation Data'!$C$10:$C$59,$D599)),"-",SUMIFS(INDEX('Payer Participation Data'!$F$10:$BM$59,0,MATCH(CONCATENATE($J599,L$6),'Payer Participation Data'!$F$8:$BM$8,0)),'Payer Participation Data'!$B$10:$B$59,$C599,'Payer Participation Data'!$C$10:$C$59,$D599))</f>
        <v>0</v>
      </c>
      <c r="M599" s="225">
        <f>IF(ISNA(SUMIFS(INDEX('Payer Participation Data'!$F$10:$BM$59,0,MATCH(CONCATENATE($J599,M$6),'Payer Participation Data'!$F$8:$BM$8,0)),'Payer Participation Data'!$B$10:$B$59,$C599,'Payer Participation Data'!$C$10:$C$59,$D599)),"-",SUMIFS(INDEX('Payer Participation Data'!$F$10:$BM$59,0,MATCH(CONCATENATE($J599,M$6),'Payer Participation Data'!$F$8:$BM$8,0)),'Payer Participation Data'!$B$10:$B$59,$C599,'Payer Participation Data'!$C$10:$C$59,$D599))</f>
        <v>0</v>
      </c>
      <c r="N599" s="103"/>
    </row>
    <row r="600" spans="2:14" outlineLevel="1" x14ac:dyDescent="0.35">
      <c r="B600" s="126" t="s">
        <v>80</v>
      </c>
      <c r="C600" s="169" t="str">
        <f>IF(ISBLANK('Payer Participation Data'!$B$39),"-",'Payer Participation Data'!$B$39)</f>
        <v>-</v>
      </c>
      <c r="D600" s="169" t="str">
        <f>IF(ISBLANK('Payer Participation Data'!$C$39),"-",'Payer Participation Data'!$C$39)</f>
        <v>-</v>
      </c>
      <c r="E600" s="169" t="str">
        <f>IF(ISBLANK('Payer Participation Data'!$D$39),"-",'Payer Participation Data'!$D$39)</f>
        <v>-</v>
      </c>
      <c r="F600" s="169" t="str">
        <f>IF(ISBLANK('Payer Participation Data'!$E$39),"-",'Payer Participation Data'!$E$39)</f>
        <v>-</v>
      </c>
      <c r="G600" s="104">
        <v>2</v>
      </c>
      <c r="H600" s="104">
        <v>3</v>
      </c>
      <c r="I600" s="104">
        <v>5</v>
      </c>
      <c r="J600" s="104" t="str">
        <f t="shared" si="35"/>
        <v>352</v>
      </c>
      <c r="K600" s="104" t="s">
        <v>30</v>
      </c>
      <c r="L600" s="222">
        <f>IF(ISNA(SUMIFS(INDEX('Payer Participation Data'!$F$10:$BM$59,0,MATCH(CONCATENATE($J600,L$6),'Payer Participation Data'!$F$8:$BM$8,0)),'Payer Participation Data'!$B$10:$B$59,$C600,'Payer Participation Data'!$C$10:$C$59,$D600)),"-",SUMIFS(INDEX('Payer Participation Data'!$F$10:$BM$59,0,MATCH(CONCATENATE($J600,L$6),'Payer Participation Data'!$F$8:$BM$8,0)),'Payer Participation Data'!$B$10:$B$59,$C600,'Payer Participation Data'!$C$10:$C$59,$D600))</f>
        <v>0</v>
      </c>
      <c r="M600" s="223">
        <f>IF(ISNA(SUMIFS(INDEX('Payer Participation Data'!$F$10:$BM$59,0,MATCH(CONCATENATE($J600,M$6),'Payer Participation Data'!$F$8:$BM$8,0)),'Payer Participation Data'!$B$10:$B$59,$C600,'Payer Participation Data'!$C$10:$C$59,$D600)),"-",SUMIFS(INDEX('Payer Participation Data'!$F$10:$BM$59,0,MATCH(CONCATENATE($J600,M$6),'Payer Participation Data'!$F$8:$BM$8,0)),'Payer Participation Data'!$B$10:$B$59,$C600,'Payer Participation Data'!$C$10:$C$59,$D600))</f>
        <v>0</v>
      </c>
      <c r="N600" s="105"/>
    </row>
    <row r="601" spans="2:14" outlineLevel="1" x14ac:dyDescent="0.35">
      <c r="B601" s="124" t="s">
        <v>80</v>
      </c>
      <c r="C601" s="157" t="str">
        <f>IF(ISBLANK('Payer Participation Data'!$B$39),"-",'Payer Participation Data'!$B$39)</f>
        <v>-</v>
      </c>
      <c r="D601" s="157" t="str">
        <f>IF(ISBLANK('Payer Participation Data'!$C$39),"-",'Payer Participation Data'!$C$39)</f>
        <v>-</v>
      </c>
      <c r="E601" s="157" t="str">
        <f>IF(ISBLANK('Payer Participation Data'!$D$39),"-",'Payer Participation Data'!$D$39)</f>
        <v>-</v>
      </c>
      <c r="F601" s="157" t="str">
        <f>IF(ISBLANK('Payer Participation Data'!$E$39),"-",'Payer Participation Data'!$E$39)</f>
        <v>-</v>
      </c>
      <c r="G601" s="102">
        <v>3</v>
      </c>
      <c r="H601" s="102">
        <v>3</v>
      </c>
      <c r="I601" s="102">
        <v>5</v>
      </c>
      <c r="J601" s="102" t="str">
        <f t="shared" si="35"/>
        <v>353</v>
      </c>
      <c r="K601" s="102" t="s">
        <v>30</v>
      </c>
      <c r="L601" s="224">
        <f>IF(ISNA(SUMIFS(INDEX('Payer Participation Data'!$F$10:$BM$59,0,MATCH(CONCATENATE($J601,L$6),'Payer Participation Data'!$F$8:$BM$8,0)),'Payer Participation Data'!$B$10:$B$59,$C601,'Payer Participation Data'!$C$10:$C$59,$D601)),"-",SUMIFS(INDEX('Payer Participation Data'!$F$10:$BM$59,0,MATCH(CONCATENATE($J601,L$6),'Payer Participation Data'!$F$8:$BM$8,0)),'Payer Participation Data'!$B$10:$B$59,$C601,'Payer Participation Data'!$C$10:$C$59,$D601))</f>
        <v>0</v>
      </c>
      <c r="M601" s="225">
        <f>IF(ISNA(SUMIFS(INDEX('Payer Participation Data'!$F$10:$BM$59,0,MATCH(CONCATENATE($J601,M$6),'Payer Participation Data'!$F$8:$BM$8,0)),'Payer Participation Data'!$B$10:$B$59,$C601,'Payer Participation Data'!$C$10:$C$59,$D601)),"-",SUMIFS(INDEX('Payer Participation Data'!$F$10:$BM$59,0,MATCH(CONCATENATE($J601,M$6),'Payer Participation Data'!$F$8:$BM$8,0)),'Payer Participation Data'!$B$10:$B$59,$C601,'Payer Participation Data'!$C$10:$C$59,$D601))</f>
        <v>0</v>
      </c>
      <c r="N601" s="103"/>
    </row>
    <row r="602" spans="2:14" outlineLevel="1" x14ac:dyDescent="0.35">
      <c r="B602" s="126" t="s">
        <v>80</v>
      </c>
      <c r="C602" s="169" t="str">
        <f>IF(ISBLANK('Payer Participation Data'!$B$39),"-",'Payer Participation Data'!$B$39)</f>
        <v>-</v>
      </c>
      <c r="D602" s="169" t="str">
        <f>IF(ISBLANK('Payer Participation Data'!$C$39),"-",'Payer Participation Data'!$C$39)</f>
        <v>-</v>
      </c>
      <c r="E602" s="169" t="str">
        <f>IF(ISBLANK('Payer Participation Data'!$D$39),"-",'Payer Participation Data'!$D$39)</f>
        <v>-</v>
      </c>
      <c r="F602" s="169" t="str">
        <f>IF(ISBLANK('Payer Participation Data'!$E$39),"-",'Payer Participation Data'!$E$39)</f>
        <v>-</v>
      </c>
      <c r="G602" s="104">
        <v>4</v>
      </c>
      <c r="H602" s="104">
        <v>3</v>
      </c>
      <c r="I602" s="104">
        <v>5</v>
      </c>
      <c r="J602" s="104" t="str">
        <f t="shared" si="35"/>
        <v>354</v>
      </c>
      <c r="K602" s="104" t="s">
        <v>30</v>
      </c>
      <c r="L602" s="222">
        <f>IF(ISNA(SUMIFS(INDEX('Payer Participation Data'!$F$10:$BM$59,0,MATCH(CONCATENATE($J602,L$6),'Payer Participation Data'!$F$8:$BM$8,0)),'Payer Participation Data'!$B$10:$B$59,$C602,'Payer Participation Data'!$C$10:$C$59,$D602)),"-",SUMIFS(INDEX('Payer Participation Data'!$F$10:$BM$59,0,MATCH(CONCATENATE($J602,L$6),'Payer Participation Data'!$F$8:$BM$8,0)),'Payer Participation Data'!$B$10:$B$59,$C602,'Payer Participation Data'!$C$10:$C$59,$D602))</f>
        <v>0</v>
      </c>
      <c r="M602" s="223">
        <f>IF(ISNA(SUMIFS(INDEX('Payer Participation Data'!$F$10:$BM$59,0,MATCH(CONCATENATE($J602,M$6),'Payer Participation Data'!$F$8:$BM$8,0)),'Payer Participation Data'!$B$10:$B$59,$C602,'Payer Participation Data'!$C$10:$C$59,$D602)),"-",SUMIFS(INDEX('Payer Participation Data'!$F$10:$BM$59,0,MATCH(CONCATENATE($J602,M$6),'Payer Participation Data'!$F$8:$BM$8,0)),'Payer Participation Data'!$B$10:$B$59,$C602,'Payer Participation Data'!$C$10:$C$59,$D602))</f>
        <v>0</v>
      </c>
      <c r="N602" s="105"/>
    </row>
    <row r="603" spans="2:14" outlineLevel="1" x14ac:dyDescent="0.35">
      <c r="B603" s="124" t="s">
        <v>80</v>
      </c>
      <c r="C603" s="157" t="str">
        <f>IF(ISBLANK('Payer Participation Data'!$B$39),"-",'Payer Participation Data'!$B$39)</f>
        <v>-</v>
      </c>
      <c r="D603" s="157" t="str">
        <f>IF(ISBLANK('Payer Participation Data'!$C$39),"-",'Payer Participation Data'!$C$39)</f>
        <v>-</v>
      </c>
      <c r="E603" s="157" t="str">
        <f>IF(ISBLANK('Payer Participation Data'!$D$39),"-",'Payer Participation Data'!$D$39)</f>
        <v>-</v>
      </c>
      <c r="F603" s="157" t="str">
        <f>IF(ISBLANK('Payer Participation Data'!$E$39),"-",'Payer Participation Data'!$E$39)</f>
        <v>-</v>
      </c>
      <c r="G603" s="102">
        <v>1</v>
      </c>
      <c r="H603" s="102">
        <v>4</v>
      </c>
      <c r="I603" s="102">
        <v>5</v>
      </c>
      <c r="J603" s="102" t="str">
        <f t="shared" ref="J603:J606" si="37">CONCATENATE(H603,I603,G603)</f>
        <v>451</v>
      </c>
      <c r="K603" s="102" t="s">
        <v>30</v>
      </c>
      <c r="L603" s="224">
        <f>IF(ISNA(SUMIFS(INDEX('Payer Participation Data'!$F$10:$BM$59,0,MATCH(CONCATENATE($J603,L$6),'Payer Participation Data'!$F$8:$BM$8,0)),'Payer Participation Data'!$B$10:$B$59,$C603,'Payer Participation Data'!$C$10:$C$59,$D603)),"-",SUMIFS(INDEX('Payer Participation Data'!$F$10:$BM$59,0,MATCH(CONCATENATE($J603,L$6),'Payer Participation Data'!$F$8:$BM$8,0)),'Payer Participation Data'!$B$10:$B$59,$C603,'Payer Participation Data'!$C$10:$C$59,$D603))</f>
        <v>0</v>
      </c>
      <c r="M603" s="225">
        <f>IF(ISNA(SUMIFS(INDEX('Payer Participation Data'!$F$10:$BM$59,0,MATCH(CONCATENATE($J603,M$6),'Payer Participation Data'!$F$8:$BM$8,0)),'Payer Participation Data'!$B$10:$B$59,$C603,'Payer Participation Data'!$C$10:$C$59,$D603)),"-",SUMIFS(INDEX('Payer Participation Data'!$F$10:$BM$59,0,MATCH(CONCATENATE($J603,M$6),'Payer Participation Data'!$F$8:$BM$8,0)),'Payer Participation Data'!$B$10:$B$59,$C603,'Payer Participation Data'!$C$10:$C$59,$D603))</f>
        <v>0</v>
      </c>
      <c r="N603" s="105"/>
    </row>
    <row r="604" spans="2:14" outlineLevel="1" x14ac:dyDescent="0.35">
      <c r="B604" s="126" t="s">
        <v>80</v>
      </c>
      <c r="C604" s="169" t="str">
        <f>IF(ISBLANK('Payer Participation Data'!$B$39),"-",'Payer Participation Data'!$B$39)</f>
        <v>-</v>
      </c>
      <c r="D604" s="169" t="str">
        <f>IF(ISBLANK('Payer Participation Data'!$C$39),"-",'Payer Participation Data'!$C$39)</f>
        <v>-</v>
      </c>
      <c r="E604" s="169" t="str">
        <f>IF(ISBLANK('Payer Participation Data'!$D$39),"-",'Payer Participation Data'!$D$39)</f>
        <v>-</v>
      </c>
      <c r="F604" s="169" t="str">
        <f>IF(ISBLANK('Payer Participation Data'!$E$39),"-",'Payer Participation Data'!$E$39)</f>
        <v>-</v>
      </c>
      <c r="G604" s="104">
        <v>2</v>
      </c>
      <c r="H604" s="104">
        <v>4</v>
      </c>
      <c r="I604" s="104">
        <v>5</v>
      </c>
      <c r="J604" s="104" t="str">
        <f t="shared" si="37"/>
        <v>452</v>
      </c>
      <c r="K604" s="104" t="s">
        <v>30</v>
      </c>
      <c r="L604" s="222">
        <f>IF(ISNA(SUMIFS(INDEX('Payer Participation Data'!$F$10:$BM$59,0,MATCH(CONCATENATE($J604,L$6),'Payer Participation Data'!$F$8:$BM$8,0)),'Payer Participation Data'!$B$10:$B$59,$C604,'Payer Participation Data'!$C$10:$C$59,$D604)),"-",SUMIFS(INDEX('Payer Participation Data'!$F$10:$BM$59,0,MATCH(CONCATENATE($J604,L$6),'Payer Participation Data'!$F$8:$BM$8,0)),'Payer Participation Data'!$B$10:$B$59,$C604,'Payer Participation Data'!$C$10:$C$59,$D604))</f>
        <v>0</v>
      </c>
      <c r="M604" s="223">
        <f>IF(ISNA(SUMIFS(INDEX('Payer Participation Data'!$F$10:$BM$59,0,MATCH(CONCATENATE($J604,M$6),'Payer Participation Data'!$F$8:$BM$8,0)),'Payer Participation Data'!$B$10:$B$59,$C604,'Payer Participation Data'!$C$10:$C$59,$D604)),"-",SUMIFS(INDEX('Payer Participation Data'!$F$10:$BM$59,0,MATCH(CONCATENATE($J604,M$6),'Payer Participation Data'!$F$8:$BM$8,0)),'Payer Participation Data'!$B$10:$B$59,$C604,'Payer Participation Data'!$C$10:$C$59,$D604))</f>
        <v>0</v>
      </c>
      <c r="N604" s="105"/>
    </row>
    <row r="605" spans="2:14" outlineLevel="1" x14ac:dyDescent="0.35">
      <c r="B605" s="124" t="s">
        <v>80</v>
      </c>
      <c r="C605" s="157" t="str">
        <f>IF(ISBLANK('Payer Participation Data'!$B$39),"-",'Payer Participation Data'!$B$39)</f>
        <v>-</v>
      </c>
      <c r="D605" s="157" t="str">
        <f>IF(ISBLANK('Payer Participation Data'!$C$39),"-",'Payer Participation Data'!$C$39)</f>
        <v>-</v>
      </c>
      <c r="E605" s="157" t="str">
        <f>IF(ISBLANK('Payer Participation Data'!$D$39),"-",'Payer Participation Data'!$D$39)</f>
        <v>-</v>
      </c>
      <c r="F605" s="157" t="str">
        <f>IF(ISBLANK('Payer Participation Data'!$E$39),"-",'Payer Participation Data'!$E$39)</f>
        <v>-</v>
      </c>
      <c r="G605" s="102">
        <v>3</v>
      </c>
      <c r="H605" s="102">
        <v>4</v>
      </c>
      <c r="I605" s="102">
        <v>5</v>
      </c>
      <c r="J605" s="102" t="str">
        <f t="shared" si="37"/>
        <v>453</v>
      </c>
      <c r="K605" s="102" t="s">
        <v>30</v>
      </c>
      <c r="L605" s="224">
        <f>IF(ISNA(SUMIFS(INDEX('Payer Participation Data'!$F$10:$BM$59,0,MATCH(CONCATENATE($J605,L$6),'Payer Participation Data'!$F$8:$BM$8,0)),'Payer Participation Data'!$B$10:$B$59,$C605,'Payer Participation Data'!$C$10:$C$59,$D605)),"-",SUMIFS(INDEX('Payer Participation Data'!$F$10:$BM$59,0,MATCH(CONCATENATE($J605,L$6),'Payer Participation Data'!$F$8:$BM$8,0)),'Payer Participation Data'!$B$10:$B$59,$C605,'Payer Participation Data'!$C$10:$C$59,$D605))</f>
        <v>0</v>
      </c>
      <c r="M605" s="225">
        <f>IF(ISNA(SUMIFS(INDEX('Payer Participation Data'!$F$10:$BM$59,0,MATCH(CONCATENATE($J605,M$6),'Payer Participation Data'!$F$8:$BM$8,0)),'Payer Participation Data'!$B$10:$B$59,$C605,'Payer Participation Data'!$C$10:$C$59,$D605)),"-",SUMIFS(INDEX('Payer Participation Data'!$F$10:$BM$59,0,MATCH(CONCATENATE($J605,M$6),'Payer Participation Data'!$F$8:$BM$8,0)),'Payer Participation Data'!$B$10:$B$59,$C605,'Payer Participation Data'!$C$10:$C$59,$D605))</f>
        <v>0</v>
      </c>
      <c r="N605" s="105"/>
    </row>
    <row r="606" spans="2:14" outlineLevel="1" x14ac:dyDescent="0.35">
      <c r="B606" s="126" t="s">
        <v>80</v>
      </c>
      <c r="C606" s="169" t="str">
        <f>IF(ISBLANK('Payer Participation Data'!$B$39),"-",'Payer Participation Data'!$B$39)</f>
        <v>-</v>
      </c>
      <c r="D606" s="169" t="str">
        <f>IF(ISBLANK('Payer Participation Data'!$C$39),"-",'Payer Participation Data'!$C$39)</f>
        <v>-</v>
      </c>
      <c r="E606" s="169" t="str">
        <f>IF(ISBLANK('Payer Participation Data'!$D$39),"-",'Payer Participation Data'!$D$39)</f>
        <v>-</v>
      </c>
      <c r="F606" s="169" t="str">
        <f>IF(ISBLANK('Payer Participation Data'!$E$39),"-",'Payer Participation Data'!$E$39)</f>
        <v>-</v>
      </c>
      <c r="G606" s="104">
        <v>4</v>
      </c>
      <c r="H606" s="104">
        <v>4</v>
      </c>
      <c r="I606" s="104">
        <v>5</v>
      </c>
      <c r="J606" s="104" t="str">
        <f t="shared" si="37"/>
        <v>454</v>
      </c>
      <c r="K606" s="104" t="s">
        <v>30</v>
      </c>
      <c r="L606" s="222">
        <f>IF(ISNA(SUMIFS(INDEX('Payer Participation Data'!$F$10:$BM$59,0,MATCH(CONCATENATE($J606,L$6),'Payer Participation Data'!$F$8:$BM$8,0)),'Payer Participation Data'!$B$10:$B$59,$C606,'Payer Participation Data'!$C$10:$C$59,$D606)),"-",SUMIFS(INDEX('Payer Participation Data'!$F$10:$BM$59,0,MATCH(CONCATENATE($J606,L$6),'Payer Participation Data'!$F$8:$BM$8,0)),'Payer Participation Data'!$B$10:$B$59,$C606,'Payer Participation Data'!$C$10:$C$59,$D606))</f>
        <v>0</v>
      </c>
      <c r="M606" s="223">
        <f>IF(ISNA(SUMIFS(INDEX('Payer Participation Data'!$F$10:$BM$59,0,MATCH(CONCATENATE($J606,M$6),'Payer Participation Data'!$F$8:$BM$8,0)),'Payer Participation Data'!$B$10:$B$59,$C606,'Payer Participation Data'!$C$10:$C$59,$D606)),"-",SUMIFS(INDEX('Payer Participation Data'!$F$10:$BM$59,0,MATCH(CONCATENATE($J606,M$6),'Payer Participation Data'!$F$8:$BM$8,0)),'Payer Participation Data'!$B$10:$B$59,$C606,'Payer Participation Data'!$C$10:$C$59,$D606))</f>
        <v>0</v>
      </c>
      <c r="N606" s="105"/>
    </row>
    <row r="607" spans="2:14" outlineLevel="1" x14ac:dyDescent="0.35">
      <c r="B607" s="124" t="s">
        <v>80</v>
      </c>
      <c r="C607" s="157" t="str">
        <f>IF(ISBLANK('Payer Participation Data'!$B$40),"-",'Payer Participation Data'!$B$40)</f>
        <v>-</v>
      </c>
      <c r="D607" s="157" t="str">
        <f>IF(ISBLANK('Payer Participation Data'!$C$40),"-",'Payer Participation Data'!$C$40)</f>
        <v>-</v>
      </c>
      <c r="E607" s="157" t="str">
        <f>IF(ISBLANK('Payer Participation Data'!$D$40),"-",'Payer Participation Data'!$D$40)</f>
        <v>-</v>
      </c>
      <c r="F607" s="157" t="str">
        <f>IF(ISBLANK('Payer Participation Data'!$E$40),"-",'Payer Participation Data'!$E$40)</f>
        <v>-</v>
      </c>
      <c r="G607" s="102">
        <v>1</v>
      </c>
      <c r="H607" s="102" t="s">
        <v>64</v>
      </c>
      <c r="I607" s="102" t="s">
        <v>64</v>
      </c>
      <c r="J607" s="102" t="str">
        <f t="shared" si="35"/>
        <v>BaselineBaseline1</v>
      </c>
      <c r="K607" s="102" t="s">
        <v>30</v>
      </c>
      <c r="L607" s="224">
        <f>IF(ISNA(SUMIFS(INDEX('Payer Participation Data'!$F$10:$BM$59,0,MATCH(CONCATENATE($J607,L$6),'Payer Participation Data'!$F$8:$BM$8,0)),'Payer Participation Data'!$B$10:$B$59,$C607,'Payer Participation Data'!$C$10:$C$59,$D607)),"-",SUMIFS(INDEX('Payer Participation Data'!$F$10:$BM$59,0,MATCH(CONCATENATE($J607,L$6),'Payer Participation Data'!$F$8:$BM$8,0)),'Payer Participation Data'!$B$10:$B$59,$C607,'Payer Participation Data'!$C$10:$C$59,$D607))</f>
        <v>0</v>
      </c>
      <c r="M607" s="225">
        <f>IF(ISNA(SUMIFS(INDEX('Payer Participation Data'!$F$10:$BM$59,0,MATCH(CONCATENATE($J607,M$6),'Payer Participation Data'!$F$8:$BM$8,0)),'Payer Participation Data'!$B$10:$B$59,$C607,'Payer Participation Data'!$C$10:$C$59,$D607)),"-",SUMIFS(INDEX('Payer Participation Data'!$F$10:$BM$59,0,MATCH(CONCATENATE($J607,M$6),'Payer Participation Data'!$F$8:$BM$8,0)),'Payer Participation Data'!$B$10:$B$59,$C607,'Payer Participation Data'!$C$10:$C$59,$D607))</f>
        <v>0</v>
      </c>
      <c r="N607" s="103"/>
    </row>
    <row r="608" spans="2:14" outlineLevel="1" x14ac:dyDescent="0.35">
      <c r="B608" s="126" t="s">
        <v>80</v>
      </c>
      <c r="C608" s="169" t="str">
        <f>IF(ISBLANK('Payer Participation Data'!$B$40),"-",'Payer Participation Data'!$B$40)</f>
        <v>-</v>
      </c>
      <c r="D608" s="169" t="str">
        <f>IF(ISBLANK('Payer Participation Data'!$C$40),"-",'Payer Participation Data'!$C$40)</f>
        <v>-</v>
      </c>
      <c r="E608" s="169" t="str">
        <f>IF(ISBLANK('Payer Participation Data'!$D$40),"-",'Payer Participation Data'!$D$40)</f>
        <v>-</v>
      </c>
      <c r="F608" s="169" t="str">
        <f>IF(ISBLANK('Payer Participation Data'!$E$40),"-",'Payer Participation Data'!$E$40)</f>
        <v>-</v>
      </c>
      <c r="G608" s="104">
        <v>2</v>
      </c>
      <c r="H608" s="104" t="s">
        <v>64</v>
      </c>
      <c r="I608" s="104" t="s">
        <v>64</v>
      </c>
      <c r="J608" s="104" t="str">
        <f t="shared" si="35"/>
        <v>BaselineBaseline2</v>
      </c>
      <c r="K608" s="104" t="s">
        <v>30</v>
      </c>
      <c r="L608" s="222">
        <f>IF(ISNA(SUMIFS(INDEX('Payer Participation Data'!$F$10:$BM$59,0,MATCH(CONCATENATE($J608,L$6),'Payer Participation Data'!$F$8:$BM$8,0)),'Payer Participation Data'!$B$10:$B$59,$C608,'Payer Participation Data'!$C$10:$C$59,$D608)),"-",SUMIFS(INDEX('Payer Participation Data'!$F$10:$BM$59,0,MATCH(CONCATENATE($J608,L$6),'Payer Participation Data'!$F$8:$BM$8,0)),'Payer Participation Data'!$B$10:$B$59,$C608,'Payer Participation Data'!$C$10:$C$59,$D608))</f>
        <v>0</v>
      </c>
      <c r="M608" s="223">
        <f>IF(ISNA(SUMIFS(INDEX('Payer Participation Data'!$F$10:$BM$59,0,MATCH(CONCATENATE($J608,M$6),'Payer Participation Data'!$F$8:$BM$8,0)),'Payer Participation Data'!$B$10:$B$59,$C608,'Payer Participation Data'!$C$10:$C$59,$D608)),"-",SUMIFS(INDEX('Payer Participation Data'!$F$10:$BM$59,0,MATCH(CONCATENATE($J608,M$6),'Payer Participation Data'!$F$8:$BM$8,0)),'Payer Participation Data'!$B$10:$B$59,$C608,'Payer Participation Data'!$C$10:$C$59,$D608))</f>
        <v>0</v>
      </c>
      <c r="N608" s="105"/>
    </row>
    <row r="609" spans="2:14" outlineLevel="1" x14ac:dyDescent="0.35">
      <c r="B609" s="124" t="s">
        <v>80</v>
      </c>
      <c r="C609" s="157" t="str">
        <f>IF(ISBLANK('Payer Participation Data'!$B$40),"-",'Payer Participation Data'!$B$40)</f>
        <v>-</v>
      </c>
      <c r="D609" s="157" t="str">
        <f>IF(ISBLANK('Payer Participation Data'!$C$40),"-",'Payer Participation Data'!$C$40)</f>
        <v>-</v>
      </c>
      <c r="E609" s="157" t="str">
        <f>IF(ISBLANK('Payer Participation Data'!$D$40),"-",'Payer Participation Data'!$D$40)</f>
        <v>-</v>
      </c>
      <c r="F609" s="157" t="str">
        <f>IF(ISBLANK('Payer Participation Data'!$E$40),"-",'Payer Participation Data'!$E$40)</f>
        <v>-</v>
      </c>
      <c r="G609" s="102">
        <v>3</v>
      </c>
      <c r="H609" s="102" t="s">
        <v>64</v>
      </c>
      <c r="I609" s="102" t="s">
        <v>64</v>
      </c>
      <c r="J609" s="102" t="str">
        <f t="shared" si="35"/>
        <v>BaselineBaseline3</v>
      </c>
      <c r="K609" s="102" t="s">
        <v>30</v>
      </c>
      <c r="L609" s="224">
        <f>IF(ISNA(SUMIFS(INDEX('Payer Participation Data'!$F$10:$BM$59,0,MATCH(CONCATENATE($J609,L$6),'Payer Participation Data'!$F$8:$BM$8,0)),'Payer Participation Data'!$B$10:$B$59,$C609,'Payer Participation Data'!$C$10:$C$59,$D609)),"-",SUMIFS(INDEX('Payer Participation Data'!$F$10:$BM$59,0,MATCH(CONCATENATE($J609,L$6),'Payer Participation Data'!$F$8:$BM$8,0)),'Payer Participation Data'!$B$10:$B$59,$C609,'Payer Participation Data'!$C$10:$C$59,$D609))</f>
        <v>0</v>
      </c>
      <c r="M609" s="225">
        <f>IF(ISNA(SUMIFS(INDEX('Payer Participation Data'!$F$10:$BM$59,0,MATCH(CONCATENATE($J609,M$6),'Payer Participation Data'!$F$8:$BM$8,0)),'Payer Participation Data'!$B$10:$B$59,$C609,'Payer Participation Data'!$C$10:$C$59,$D609)),"-",SUMIFS(INDEX('Payer Participation Data'!$F$10:$BM$59,0,MATCH(CONCATENATE($J609,M$6),'Payer Participation Data'!$F$8:$BM$8,0)),'Payer Participation Data'!$B$10:$B$59,$C609,'Payer Participation Data'!$C$10:$C$59,$D609))</f>
        <v>0</v>
      </c>
      <c r="N609" s="103"/>
    </row>
    <row r="610" spans="2:14" outlineLevel="1" x14ac:dyDescent="0.35">
      <c r="B610" s="126" t="s">
        <v>80</v>
      </c>
      <c r="C610" s="169" t="str">
        <f>IF(ISBLANK('Payer Participation Data'!$B$40),"-",'Payer Participation Data'!$B$40)</f>
        <v>-</v>
      </c>
      <c r="D610" s="169" t="str">
        <f>IF(ISBLANK('Payer Participation Data'!$C$40),"-",'Payer Participation Data'!$C$40)</f>
        <v>-</v>
      </c>
      <c r="E610" s="169" t="str">
        <f>IF(ISBLANK('Payer Participation Data'!$D$40),"-",'Payer Participation Data'!$D$40)</f>
        <v>-</v>
      </c>
      <c r="F610" s="169" t="str">
        <f>IF(ISBLANK('Payer Participation Data'!$E$40),"-",'Payer Participation Data'!$E$40)</f>
        <v>-</v>
      </c>
      <c r="G610" s="104">
        <v>4</v>
      </c>
      <c r="H610" s="104" t="s">
        <v>64</v>
      </c>
      <c r="I610" s="104" t="s">
        <v>64</v>
      </c>
      <c r="J610" s="104" t="str">
        <f t="shared" si="35"/>
        <v>BaselineBaseline4</v>
      </c>
      <c r="K610" s="104" t="s">
        <v>30</v>
      </c>
      <c r="L610" s="222">
        <f>IF(ISNA(SUMIFS(INDEX('Payer Participation Data'!$F$10:$BM$59,0,MATCH(CONCATENATE($J610,L$6),'Payer Participation Data'!$F$8:$BM$8,0)),'Payer Participation Data'!$B$10:$B$59,$C610,'Payer Participation Data'!$C$10:$C$59,$D610)),"-",SUMIFS(INDEX('Payer Participation Data'!$F$10:$BM$59,0,MATCH(CONCATENATE($J610,L$6),'Payer Participation Data'!$F$8:$BM$8,0)),'Payer Participation Data'!$B$10:$B$59,$C610,'Payer Participation Data'!$C$10:$C$59,$D610))</f>
        <v>0</v>
      </c>
      <c r="M610" s="223">
        <f>IF(ISNA(SUMIFS(INDEX('Payer Participation Data'!$F$10:$BM$59,0,MATCH(CONCATENATE($J610,M$6),'Payer Participation Data'!$F$8:$BM$8,0)),'Payer Participation Data'!$B$10:$B$59,$C610,'Payer Participation Data'!$C$10:$C$59,$D610)),"-",SUMIFS(INDEX('Payer Participation Data'!$F$10:$BM$59,0,MATCH(CONCATENATE($J610,M$6),'Payer Participation Data'!$F$8:$BM$8,0)),'Payer Participation Data'!$B$10:$B$59,$C610,'Payer Participation Data'!$C$10:$C$59,$D610))</f>
        <v>0</v>
      </c>
      <c r="N610" s="105"/>
    </row>
    <row r="611" spans="2:14" outlineLevel="1" x14ac:dyDescent="0.35">
      <c r="B611" s="124" t="s">
        <v>80</v>
      </c>
      <c r="C611" s="157" t="str">
        <f>IF(ISBLANK('Payer Participation Data'!$B$40),"-",'Payer Participation Data'!$B$40)</f>
        <v>-</v>
      </c>
      <c r="D611" s="157" t="str">
        <f>IF(ISBLANK('Payer Participation Data'!$C$40),"-",'Payer Participation Data'!$C$40)</f>
        <v>-</v>
      </c>
      <c r="E611" s="157" t="str">
        <f>IF(ISBLANK('Payer Participation Data'!$D$40),"-",'Payer Participation Data'!$D$40)</f>
        <v>-</v>
      </c>
      <c r="F611" s="157" t="str">
        <f>IF(ISBLANK('Payer Participation Data'!$E$40),"-",'Payer Participation Data'!$E$40)</f>
        <v>-</v>
      </c>
      <c r="G611" s="102">
        <v>1</v>
      </c>
      <c r="H611" s="102">
        <v>1</v>
      </c>
      <c r="I611" s="102">
        <v>5</v>
      </c>
      <c r="J611" s="102" t="str">
        <f t="shared" si="35"/>
        <v>151</v>
      </c>
      <c r="K611" s="102" t="s">
        <v>30</v>
      </c>
      <c r="L611" s="224">
        <f>IF(ISNA(SUMIFS(INDEX('Payer Participation Data'!$F$10:$BM$59,0,MATCH(CONCATENATE($J611,L$6),'Payer Participation Data'!$F$8:$BM$8,0)),'Payer Participation Data'!$B$10:$B$59,$C611,'Payer Participation Data'!$C$10:$C$59,$D611)),"-",SUMIFS(INDEX('Payer Participation Data'!$F$10:$BM$59,0,MATCH(CONCATENATE($J611,L$6),'Payer Participation Data'!$F$8:$BM$8,0)),'Payer Participation Data'!$B$10:$B$59,$C611,'Payer Participation Data'!$C$10:$C$59,$D611))</f>
        <v>0</v>
      </c>
      <c r="M611" s="225">
        <f>IF(ISNA(SUMIFS(INDEX('Payer Participation Data'!$F$10:$BM$59,0,MATCH(CONCATENATE($J611,M$6),'Payer Participation Data'!$F$8:$BM$8,0)),'Payer Participation Data'!$B$10:$B$59,$C611,'Payer Participation Data'!$C$10:$C$59,$D611)),"-",SUMIFS(INDEX('Payer Participation Data'!$F$10:$BM$59,0,MATCH(CONCATENATE($J611,M$6),'Payer Participation Data'!$F$8:$BM$8,0)),'Payer Participation Data'!$B$10:$B$59,$C611,'Payer Participation Data'!$C$10:$C$59,$D611))</f>
        <v>0</v>
      </c>
      <c r="N611" s="103"/>
    </row>
    <row r="612" spans="2:14" outlineLevel="1" x14ac:dyDescent="0.35">
      <c r="B612" s="126" t="s">
        <v>80</v>
      </c>
      <c r="C612" s="169" t="str">
        <f>IF(ISBLANK('Payer Participation Data'!$B$40),"-",'Payer Participation Data'!$B$40)</f>
        <v>-</v>
      </c>
      <c r="D612" s="169" t="str">
        <f>IF(ISBLANK('Payer Participation Data'!$C$40),"-",'Payer Participation Data'!$C$40)</f>
        <v>-</v>
      </c>
      <c r="E612" s="169" t="str">
        <f>IF(ISBLANK('Payer Participation Data'!$D$40),"-",'Payer Participation Data'!$D$40)</f>
        <v>-</v>
      </c>
      <c r="F612" s="169" t="str">
        <f>IF(ISBLANK('Payer Participation Data'!$E$40),"-",'Payer Participation Data'!$E$40)</f>
        <v>-</v>
      </c>
      <c r="G612" s="104">
        <v>2</v>
      </c>
      <c r="H612" s="104">
        <v>1</v>
      </c>
      <c r="I612" s="104">
        <v>5</v>
      </c>
      <c r="J612" s="104" t="str">
        <f t="shared" si="35"/>
        <v>152</v>
      </c>
      <c r="K612" s="104" t="s">
        <v>30</v>
      </c>
      <c r="L612" s="222">
        <f>IF(ISNA(SUMIFS(INDEX('Payer Participation Data'!$F$10:$BM$59,0,MATCH(CONCATENATE($J612,L$6),'Payer Participation Data'!$F$8:$BM$8,0)),'Payer Participation Data'!$B$10:$B$59,$C612,'Payer Participation Data'!$C$10:$C$59,$D612)),"-",SUMIFS(INDEX('Payer Participation Data'!$F$10:$BM$59,0,MATCH(CONCATENATE($J612,L$6),'Payer Participation Data'!$F$8:$BM$8,0)),'Payer Participation Data'!$B$10:$B$59,$C612,'Payer Participation Data'!$C$10:$C$59,$D612))</f>
        <v>0</v>
      </c>
      <c r="M612" s="223">
        <f>IF(ISNA(SUMIFS(INDEX('Payer Participation Data'!$F$10:$BM$59,0,MATCH(CONCATENATE($J612,M$6),'Payer Participation Data'!$F$8:$BM$8,0)),'Payer Participation Data'!$B$10:$B$59,$C612,'Payer Participation Data'!$C$10:$C$59,$D612)),"-",SUMIFS(INDEX('Payer Participation Data'!$F$10:$BM$59,0,MATCH(CONCATENATE($J612,M$6),'Payer Participation Data'!$F$8:$BM$8,0)),'Payer Participation Data'!$B$10:$B$59,$C612,'Payer Participation Data'!$C$10:$C$59,$D612))</f>
        <v>0</v>
      </c>
      <c r="N612" s="105"/>
    </row>
    <row r="613" spans="2:14" outlineLevel="1" x14ac:dyDescent="0.35">
      <c r="B613" s="124" t="s">
        <v>80</v>
      </c>
      <c r="C613" s="157" t="str">
        <f>IF(ISBLANK('Payer Participation Data'!$B$40),"-",'Payer Participation Data'!$B$40)</f>
        <v>-</v>
      </c>
      <c r="D613" s="157" t="str">
        <f>IF(ISBLANK('Payer Participation Data'!$C$40),"-",'Payer Participation Data'!$C$40)</f>
        <v>-</v>
      </c>
      <c r="E613" s="157" t="str">
        <f>IF(ISBLANK('Payer Participation Data'!$D$40),"-",'Payer Participation Data'!$D$40)</f>
        <v>-</v>
      </c>
      <c r="F613" s="157" t="str">
        <f>IF(ISBLANK('Payer Participation Data'!$E$40),"-",'Payer Participation Data'!$E$40)</f>
        <v>-</v>
      </c>
      <c r="G613" s="102">
        <v>3</v>
      </c>
      <c r="H613" s="102">
        <v>1</v>
      </c>
      <c r="I613" s="102">
        <v>5</v>
      </c>
      <c r="J613" s="102" t="str">
        <f t="shared" si="35"/>
        <v>153</v>
      </c>
      <c r="K613" s="102" t="s">
        <v>30</v>
      </c>
      <c r="L613" s="224">
        <f>IF(ISNA(SUMIFS(INDEX('Payer Participation Data'!$F$10:$BM$59,0,MATCH(CONCATENATE($J613,L$6),'Payer Participation Data'!$F$8:$BM$8,0)),'Payer Participation Data'!$B$10:$B$59,$C613,'Payer Participation Data'!$C$10:$C$59,$D613)),"-",SUMIFS(INDEX('Payer Participation Data'!$F$10:$BM$59,0,MATCH(CONCATENATE($J613,L$6),'Payer Participation Data'!$F$8:$BM$8,0)),'Payer Participation Data'!$B$10:$B$59,$C613,'Payer Participation Data'!$C$10:$C$59,$D613))</f>
        <v>0</v>
      </c>
      <c r="M613" s="225">
        <f>IF(ISNA(SUMIFS(INDEX('Payer Participation Data'!$F$10:$BM$59,0,MATCH(CONCATENATE($J613,M$6),'Payer Participation Data'!$F$8:$BM$8,0)),'Payer Participation Data'!$B$10:$B$59,$C613,'Payer Participation Data'!$C$10:$C$59,$D613)),"-",SUMIFS(INDEX('Payer Participation Data'!$F$10:$BM$59,0,MATCH(CONCATENATE($J613,M$6),'Payer Participation Data'!$F$8:$BM$8,0)),'Payer Participation Data'!$B$10:$B$59,$C613,'Payer Participation Data'!$C$10:$C$59,$D613))</f>
        <v>0</v>
      </c>
      <c r="N613" s="103"/>
    </row>
    <row r="614" spans="2:14" outlineLevel="1" x14ac:dyDescent="0.35">
      <c r="B614" s="126" t="s">
        <v>80</v>
      </c>
      <c r="C614" s="169" t="str">
        <f>IF(ISBLANK('Payer Participation Data'!$B$40),"-",'Payer Participation Data'!$B$40)</f>
        <v>-</v>
      </c>
      <c r="D614" s="169" t="str">
        <f>IF(ISBLANK('Payer Participation Data'!$C$40),"-",'Payer Participation Data'!$C$40)</f>
        <v>-</v>
      </c>
      <c r="E614" s="169" t="str">
        <f>IF(ISBLANK('Payer Participation Data'!$D$40),"-",'Payer Participation Data'!$D$40)</f>
        <v>-</v>
      </c>
      <c r="F614" s="169" t="str">
        <f>IF(ISBLANK('Payer Participation Data'!$E$40),"-",'Payer Participation Data'!$E$40)</f>
        <v>-</v>
      </c>
      <c r="G614" s="104">
        <v>4</v>
      </c>
      <c r="H614" s="104">
        <v>1</v>
      </c>
      <c r="I614" s="104">
        <v>5</v>
      </c>
      <c r="J614" s="104" t="str">
        <f t="shared" si="35"/>
        <v>154</v>
      </c>
      <c r="K614" s="104" t="s">
        <v>30</v>
      </c>
      <c r="L614" s="222">
        <f>IF(ISNA(SUMIFS(INDEX('Payer Participation Data'!$F$10:$BM$59,0,MATCH(CONCATENATE($J614,L$6),'Payer Participation Data'!$F$8:$BM$8,0)),'Payer Participation Data'!$B$10:$B$59,$C614,'Payer Participation Data'!$C$10:$C$59,$D614)),"-",SUMIFS(INDEX('Payer Participation Data'!$F$10:$BM$59,0,MATCH(CONCATENATE($J614,L$6),'Payer Participation Data'!$F$8:$BM$8,0)),'Payer Participation Data'!$B$10:$B$59,$C614,'Payer Participation Data'!$C$10:$C$59,$D614))</f>
        <v>0</v>
      </c>
      <c r="M614" s="223">
        <f>IF(ISNA(SUMIFS(INDEX('Payer Participation Data'!$F$10:$BM$59,0,MATCH(CONCATENATE($J614,M$6),'Payer Participation Data'!$F$8:$BM$8,0)),'Payer Participation Data'!$B$10:$B$59,$C614,'Payer Participation Data'!$C$10:$C$59,$D614)),"-",SUMIFS(INDEX('Payer Participation Data'!$F$10:$BM$59,0,MATCH(CONCATENATE($J614,M$6),'Payer Participation Data'!$F$8:$BM$8,0)),'Payer Participation Data'!$B$10:$B$59,$C614,'Payer Participation Data'!$C$10:$C$59,$D614))</f>
        <v>0</v>
      </c>
      <c r="N614" s="105"/>
    </row>
    <row r="615" spans="2:14" outlineLevel="1" x14ac:dyDescent="0.35">
      <c r="B615" s="124" t="s">
        <v>80</v>
      </c>
      <c r="C615" s="157" t="str">
        <f>IF(ISBLANK('Payer Participation Data'!$B$40),"-",'Payer Participation Data'!$B$40)</f>
        <v>-</v>
      </c>
      <c r="D615" s="157" t="str">
        <f>IF(ISBLANK('Payer Participation Data'!$C$40),"-",'Payer Participation Data'!$C$40)</f>
        <v>-</v>
      </c>
      <c r="E615" s="157" t="str">
        <f>IF(ISBLANK('Payer Participation Data'!$D$40),"-",'Payer Participation Data'!$D$40)</f>
        <v>-</v>
      </c>
      <c r="F615" s="157" t="str">
        <f>IF(ISBLANK('Payer Participation Data'!$E$40),"-",'Payer Participation Data'!$E$40)</f>
        <v>-</v>
      </c>
      <c r="G615" s="102">
        <v>1</v>
      </c>
      <c r="H615" s="102">
        <v>2</v>
      </c>
      <c r="I615" s="102">
        <v>5</v>
      </c>
      <c r="J615" s="102" t="str">
        <f t="shared" si="35"/>
        <v>251</v>
      </c>
      <c r="K615" s="102" t="s">
        <v>30</v>
      </c>
      <c r="L615" s="224">
        <f>IF(ISNA(SUMIFS(INDEX('Payer Participation Data'!$F$10:$BM$59,0,MATCH(CONCATENATE($J615,L$6),'Payer Participation Data'!$F$8:$BM$8,0)),'Payer Participation Data'!$B$10:$B$59,$C615,'Payer Participation Data'!$C$10:$C$59,$D615)),"-",SUMIFS(INDEX('Payer Participation Data'!$F$10:$BM$59,0,MATCH(CONCATENATE($J615,L$6),'Payer Participation Data'!$F$8:$BM$8,0)),'Payer Participation Data'!$B$10:$B$59,$C615,'Payer Participation Data'!$C$10:$C$59,$D615))</f>
        <v>0</v>
      </c>
      <c r="M615" s="225">
        <f>IF(ISNA(SUMIFS(INDEX('Payer Participation Data'!$F$10:$BM$59,0,MATCH(CONCATENATE($J615,M$6),'Payer Participation Data'!$F$8:$BM$8,0)),'Payer Participation Data'!$B$10:$B$59,$C615,'Payer Participation Data'!$C$10:$C$59,$D615)),"-",SUMIFS(INDEX('Payer Participation Data'!$F$10:$BM$59,0,MATCH(CONCATENATE($J615,M$6),'Payer Participation Data'!$F$8:$BM$8,0)),'Payer Participation Data'!$B$10:$B$59,$C615,'Payer Participation Data'!$C$10:$C$59,$D615))</f>
        <v>0</v>
      </c>
      <c r="N615" s="103"/>
    </row>
    <row r="616" spans="2:14" outlineLevel="1" x14ac:dyDescent="0.35">
      <c r="B616" s="126" t="s">
        <v>80</v>
      </c>
      <c r="C616" s="169" t="str">
        <f>IF(ISBLANK('Payer Participation Data'!$B$40),"-",'Payer Participation Data'!$B$40)</f>
        <v>-</v>
      </c>
      <c r="D616" s="169" t="str">
        <f>IF(ISBLANK('Payer Participation Data'!$C$40),"-",'Payer Participation Data'!$C$40)</f>
        <v>-</v>
      </c>
      <c r="E616" s="169" t="str">
        <f>IF(ISBLANK('Payer Participation Data'!$D$40),"-",'Payer Participation Data'!$D$40)</f>
        <v>-</v>
      </c>
      <c r="F616" s="169" t="str">
        <f>IF(ISBLANK('Payer Participation Data'!$E$40),"-",'Payer Participation Data'!$E$40)</f>
        <v>-</v>
      </c>
      <c r="G616" s="104">
        <v>2</v>
      </c>
      <c r="H616" s="104">
        <v>2</v>
      </c>
      <c r="I616" s="104">
        <v>5</v>
      </c>
      <c r="J616" s="104" t="str">
        <f t="shared" si="35"/>
        <v>252</v>
      </c>
      <c r="K616" s="104" t="s">
        <v>30</v>
      </c>
      <c r="L616" s="222">
        <f>IF(ISNA(SUMIFS(INDEX('Payer Participation Data'!$F$10:$BM$59,0,MATCH(CONCATENATE($J616,L$6),'Payer Participation Data'!$F$8:$BM$8,0)),'Payer Participation Data'!$B$10:$B$59,$C616,'Payer Participation Data'!$C$10:$C$59,$D616)),"-",SUMIFS(INDEX('Payer Participation Data'!$F$10:$BM$59,0,MATCH(CONCATENATE($J616,L$6),'Payer Participation Data'!$F$8:$BM$8,0)),'Payer Participation Data'!$B$10:$B$59,$C616,'Payer Participation Data'!$C$10:$C$59,$D616))</f>
        <v>0</v>
      </c>
      <c r="M616" s="223">
        <f>IF(ISNA(SUMIFS(INDEX('Payer Participation Data'!$F$10:$BM$59,0,MATCH(CONCATENATE($J616,M$6),'Payer Participation Data'!$F$8:$BM$8,0)),'Payer Participation Data'!$B$10:$B$59,$C616,'Payer Participation Data'!$C$10:$C$59,$D616)),"-",SUMIFS(INDEX('Payer Participation Data'!$F$10:$BM$59,0,MATCH(CONCATENATE($J616,M$6),'Payer Participation Data'!$F$8:$BM$8,0)),'Payer Participation Data'!$B$10:$B$59,$C616,'Payer Participation Data'!$C$10:$C$59,$D616))</f>
        <v>0</v>
      </c>
      <c r="N616" s="105"/>
    </row>
    <row r="617" spans="2:14" outlineLevel="1" x14ac:dyDescent="0.35">
      <c r="B617" s="124" t="s">
        <v>80</v>
      </c>
      <c r="C617" s="157" t="str">
        <f>IF(ISBLANK('Payer Participation Data'!$B$40),"-",'Payer Participation Data'!$B$40)</f>
        <v>-</v>
      </c>
      <c r="D617" s="157" t="str">
        <f>IF(ISBLANK('Payer Participation Data'!$C$40),"-",'Payer Participation Data'!$C$40)</f>
        <v>-</v>
      </c>
      <c r="E617" s="157" t="str">
        <f>IF(ISBLANK('Payer Participation Data'!$D$40),"-",'Payer Participation Data'!$D$40)</f>
        <v>-</v>
      </c>
      <c r="F617" s="157" t="str">
        <f>IF(ISBLANK('Payer Participation Data'!$E$40),"-",'Payer Participation Data'!$E$40)</f>
        <v>-</v>
      </c>
      <c r="G617" s="102">
        <v>3</v>
      </c>
      <c r="H617" s="102">
        <v>2</v>
      </c>
      <c r="I617" s="102">
        <v>5</v>
      </c>
      <c r="J617" s="102" t="str">
        <f t="shared" si="35"/>
        <v>253</v>
      </c>
      <c r="K617" s="102" t="s">
        <v>30</v>
      </c>
      <c r="L617" s="224">
        <f>IF(ISNA(SUMIFS(INDEX('Payer Participation Data'!$F$10:$BM$59,0,MATCH(CONCATENATE($J617,L$6),'Payer Participation Data'!$F$8:$BM$8,0)),'Payer Participation Data'!$B$10:$B$59,$C617,'Payer Participation Data'!$C$10:$C$59,$D617)),"-",SUMIFS(INDEX('Payer Participation Data'!$F$10:$BM$59,0,MATCH(CONCATENATE($J617,L$6),'Payer Participation Data'!$F$8:$BM$8,0)),'Payer Participation Data'!$B$10:$B$59,$C617,'Payer Participation Data'!$C$10:$C$59,$D617))</f>
        <v>0</v>
      </c>
      <c r="M617" s="225">
        <f>IF(ISNA(SUMIFS(INDEX('Payer Participation Data'!$F$10:$BM$59,0,MATCH(CONCATENATE($J617,M$6),'Payer Participation Data'!$F$8:$BM$8,0)),'Payer Participation Data'!$B$10:$B$59,$C617,'Payer Participation Data'!$C$10:$C$59,$D617)),"-",SUMIFS(INDEX('Payer Participation Data'!$F$10:$BM$59,0,MATCH(CONCATENATE($J617,M$6),'Payer Participation Data'!$F$8:$BM$8,0)),'Payer Participation Data'!$B$10:$B$59,$C617,'Payer Participation Data'!$C$10:$C$59,$D617))</f>
        <v>0</v>
      </c>
      <c r="N617" s="103"/>
    </row>
    <row r="618" spans="2:14" outlineLevel="1" x14ac:dyDescent="0.35">
      <c r="B618" s="126" t="s">
        <v>80</v>
      </c>
      <c r="C618" s="169" t="str">
        <f>IF(ISBLANK('Payer Participation Data'!$B$40),"-",'Payer Participation Data'!$B$40)</f>
        <v>-</v>
      </c>
      <c r="D618" s="169" t="str">
        <f>IF(ISBLANK('Payer Participation Data'!$C$40),"-",'Payer Participation Data'!$C$40)</f>
        <v>-</v>
      </c>
      <c r="E618" s="169" t="str">
        <f>IF(ISBLANK('Payer Participation Data'!$D$40),"-",'Payer Participation Data'!$D$40)</f>
        <v>-</v>
      </c>
      <c r="F618" s="169" t="str">
        <f>IF(ISBLANK('Payer Participation Data'!$E$40),"-",'Payer Participation Data'!$E$40)</f>
        <v>-</v>
      </c>
      <c r="G618" s="104">
        <v>4</v>
      </c>
      <c r="H618" s="104">
        <v>2</v>
      </c>
      <c r="I618" s="104">
        <v>5</v>
      </c>
      <c r="J618" s="104" t="str">
        <f t="shared" si="35"/>
        <v>254</v>
      </c>
      <c r="K618" s="104" t="s">
        <v>30</v>
      </c>
      <c r="L618" s="222">
        <f>IF(ISNA(SUMIFS(INDEX('Payer Participation Data'!$F$10:$BM$59,0,MATCH(CONCATENATE($J618,L$6),'Payer Participation Data'!$F$8:$BM$8,0)),'Payer Participation Data'!$B$10:$B$59,$C618,'Payer Participation Data'!$C$10:$C$59,$D618)),"-",SUMIFS(INDEX('Payer Participation Data'!$F$10:$BM$59,0,MATCH(CONCATENATE($J618,L$6),'Payer Participation Data'!$F$8:$BM$8,0)),'Payer Participation Data'!$B$10:$B$59,$C618,'Payer Participation Data'!$C$10:$C$59,$D618))</f>
        <v>0</v>
      </c>
      <c r="M618" s="223">
        <f>IF(ISNA(SUMIFS(INDEX('Payer Participation Data'!$F$10:$BM$59,0,MATCH(CONCATENATE($J618,M$6),'Payer Participation Data'!$F$8:$BM$8,0)),'Payer Participation Data'!$B$10:$B$59,$C618,'Payer Participation Data'!$C$10:$C$59,$D618)),"-",SUMIFS(INDEX('Payer Participation Data'!$F$10:$BM$59,0,MATCH(CONCATENATE($J618,M$6),'Payer Participation Data'!$F$8:$BM$8,0)),'Payer Participation Data'!$B$10:$B$59,$C618,'Payer Participation Data'!$C$10:$C$59,$D618))</f>
        <v>0</v>
      </c>
      <c r="N618" s="105"/>
    </row>
    <row r="619" spans="2:14" outlineLevel="1" x14ac:dyDescent="0.35">
      <c r="B619" s="124" t="s">
        <v>80</v>
      </c>
      <c r="C619" s="157" t="str">
        <f>IF(ISBLANK('Payer Participation Data'!$B$40),"-",'Payer Participation Data'!$B$40)</f>
        <v>-</v>
      </c>
      <c r="D619" s="157" t="str">
        <f>IF(ISBLANK('Payer Participation Data'!$C$40),"-",'Payer Participation Data'!$C$40)</f>
        <v>-</v>
      </c>
      <c r="E619" s="157" t="str">
        <f>IF(ISBLANK('Payer Participation Data'!$D$40),"-",'Payer Participation Data'!$D$40)</f>
        <v>-</v>
      </c>
      <c r="F619" s="157" t="str">
        <f>IF(ISBLANK('Payer Participation Data'!$E$40),"-",'Payer Participation Data'!$E$40)</f>
        <v>-</v>
      </c>
      <c r="G619" s="102">
        <v>1</v>
      </c>
      <c r="H619" s="102">
        <v>3</v>
      </c>
      <c r="I619" s="102">
        <v>5</v>
      </c>
      <c r="J619" s="102" t="str">
        <f t="shared" si="35"/>
        <v>351</v>
      </c>
      <c r="K619" s="102" t="s">
        <v>30</v>
      </c>
      <c r="L619" s="224">
        <f>IF(ISNA(SUMIFS(INDEX('Payer Participation Data'!$F$10:$BM$59,0,MATCH(CONCATENATE($J619,L$6),'Payer Participation Data'!$F$8:$BM$8,0)),'Payer Participation Data'!$B$10:$B$59,$C619,'Payer Participation Data'!$C$10:$C$59,$D619)),"-",SUMIFS(INDEX('Payer Participation Data'!$F$10:$BM$59,0,MATCH(CONCATENATE($J619,L$6),'Payer Participation Data'!$F$8:$BM$8,0)),'Payer Participation Data'!$B$10:$B$59,$C619,'Payer Participation Data'!$C$10:$C$59,$D619))</f>
        <v>0</v>
      </c>
      <c r="M619" s="225">
        <f>IF(ISNA(SUMIFS(INDEX('Payer Participation Data'!$F$10:$BM$59,0,MATCH(CONCATENATE($J619,M$6),'Payer Participation Data'!$F$8:$BM$8,0)),'Payer Participation Data'!$B$10:$B$59,$C619,'Payer Participation Data'!$C$10:$C$59,$D619)),"-",SUMIFS(INDEX('Payer Participation Data'!$F$10:$BM$59,0,MATCH(CONCATENATE($J619,M$6),'Payer Participation Data'!$F$8:$BM$8,0)),'Payer Participation Data'!$B$10:$B$59,$C619,'Payer Participation Data'!$C$10:$C$59,$D619))</f>
        <v>0</v>
      </c>
      <c r="N619" s="103"/>
    </row>
    <row r="620" spans="2:14" outlineLevel="1" x14ac:dyDescent="0.35">
      <c r="B620" s="126" t="s">
        <v>80</v>
      </c>
      <c r="C620" s="169" t="str">
        <f>IF(ISBLANK('Payer Participation Data'!$B$40),"-",'Payer Participation Data'!$B$40)</f>
        <v>-</v>
      </c>
      <c r="D620" s="169" t="str">
        <f>IF(ISBLANK('Payer Participation Data'!$C$40),"-",'Payer Participation Data'!$C$40)</f>
        <v>-</v>
      </c>
      <c r="E620" s="169" t="str">
        <f>IF(ISBLANK('Payer Participation Data'!$D$40),"-",'Payer Participation Data'!$D$40)</f>
        <v>-</v>
      </c>
      <c r="F620" s="169" t="str">
        <f>IF(ISBLANK('Payer Participation Data'!$E$40),"-",'Payer Participation Data'!$E$40)</f>
        <v>-</v>
      </c>
      <c r="G620" s="104">
        <v>2</v>
      </c>
      <c r="H620" s="104">
        <v>3</v>
      </c>
      <c r="I620" s="104">
        <v>5</v>
      </c>
      <c r="J620" s="104" t="str">
        <f t="shared" si="35"/>
        <v>352</v>
      </c>
      <c r="K620" s="104" t="s">
        <v>30</v>
      </c>
      <c r="L620" s="222">
        <f>IF(ISNA(SUMIFS(INDEX('Payer Participation Data'!$F$10:$BM$59,0,MATCH(CONCATENATE($J620,L$6),'Payer Participation Data'!$F$8:$BM$8,0)),'Payer Participation Data'!$B$10:$B$59,$C620,'Payer Participation Data'!$C$10:$C$59,$D620)),"-",SUMIFS(INDEX('Payer Participation Data'!$F$10:$BM$59,0,MATCH(CONCATENATE($J620,L$6),'Payer Participation Data'!$F$8:$BM$8,0)),'Payer Participation Data'!$B$10:$B$59,$C620,'Payer Participation Data'!$C$10:$C$59,$D620))</f>
        <v>0</v>
      </c>
      <c r="M620" s="223">
        <f>IF(ISNA(SUMIFS(INDEX('Payer Participation Data'!$F$10:$BM$59,0,MATCH(CONCATENATE($J620,M$6),'Payer Participation Data'!$F$8:$BM$8,0)),'Payer Participation Data'!$B$10:$B$59,$C620,'Payer Participation Data'!$C$10:$C$59,$D620)),"-",SUMIFS(INDEX('Payer Participation Data'!$F$10:$BM$59,0,MATCH(CONCATENATE($J620,M$6),'Payer Participation Data'!$F$8:$BM$8,0)),'Payer Participation Data'!$B$10:$B$59,$C620,'Payer Participation Data'!$C$10:$C$59,$D620))</f>
        <v>0</v>
      </c>
      <c r="N620" s="105"/>
    </row>
    <row r="621" spans="2:14" outlineLevel="1" x14ac:dyDescent="0.35">
      <c r="B621" s="124" t="s">
        <v>80</v>
      </c>
      <c r="C621" s="157" t="str">
        <f>IF(ISBLANK('Payer Participation Data'!$B$40),"-",'Payer Participation Data'!$B$40)</f>
        <v>-</v>
      </c>
      <c r="D621" s="157" t="str">
        <f>IF(ISBLANK('Payer Participation Data'!$C$40),"-",'Payer Participation Data'!$C$40)</f>
        <v>-</v>
      </c>
      <c r="E621" s="157" t="str">
        <f>IF(ISBLANK('Payer Participation Data'!$D$40),"-",'Payer Participation Data'!$D$40)</f>
        <v>-</v>
      </c>
      <c r="F621" s="157" t="str">
        <f>IF(ISBLANK('Payer Participation Data'!$E$40),"-",'Payer Participation Data'!$E$40)</f>
        <v>-</v>
      </c>
      <c r="G621" s="102">
        <v>3</v>
      </c>
      <c r="H621" s="102">
        <v>3</v>
      </c>
      <c r="I621" s="102">
        <v>5</v>
      </c>
      <c r="J621" s="102" t="str">
        <f t="shared" si="35"/>
        <v>353</v>
      </c>
      <c r="K621" s="102" t="s">
        <v>30</v>
      </c>
      <c r="L621" s="224">
        <f>IF(ISNA(SUMIFS(INDEX('Payer Participation Data'!$F$10:$BM$59,0,MATCH(CONCATENATE($J621,L$6),'Payer Participation Data'!$F$8:$BM$8,0)),'Payer Participation Data'!$B$10:$B$59,$C621,'Payer Participation Data'!$C$10:$C$59,$D621)),"-",SUMIFS(INDEX('Payer Participation Data'!$F$10:$BM$59,0,MATCH(CONCATENATE($J621,L$6),'Payer Participation Data'!$F$8:$BM$8,0)),'Payer Participation Data'!$B$10:$B$59,$C621,'Payer Participation Data'!$C$10:$C$59,$D621))</f>
        <v>0</v>
      </c>
      <c r="M621" s="225">
        <f>IF(ISNA(SUMIFS(INDEX('Payer Participation Data'!$F$10:$BM$59,0,MATCH(CONCATENATE($J621,M$6),'Payer Participation Data'!$F$8:$BM$8,0)),'Payer Participation Data'!$B$10:$B$59,$C621,'Payer Participation Data'!$C$10:$C$59,$D621)),"-",SUMIFS(INDEX('Payer Participation Data'!$F$10:$BM$59,0,MATCH(CONCATENATE($J621,M$6),'Payer Participation Data'!$F$8:$BM$8,0)),'Payer Participation Data'!$B$10:$B$59,$C621,'Payer Participation Data'!$C$10:$C$59,$D621))</f>
        <v>0</v>
      </c>
      <c r="N621" s="103"/>
    </row>
    <row r="622" spans="2:14" outlineLevel="1" x14ac:dyDescent="0.35">
      <c r="B622" s="126" t="s">
        <v>80</v>
      </c>
      <c r="C622" s="169" t="str">
        <f>IF(ISBLANK('Payer Participation Data'!$B$40),"-",'Payer Participation Data'!$B$40)</f>
        <v>-</v>
      </c>
      <c r="D622" s="169" t="str">
        <f>IF(ISBLANK('Payer Participation Data'!$C$40),"-",'Payer Participation Data'!$C$40)</f>
        <v>-</v>
      </c>
      <c r="E622" s="169" t="str">
        <f>IF(ISBLANK('Payer Participation Data'!$D$40),"-",'Payer Participation Data'!$D$40)</f>
        <v>-</v>
      </c>
      <c r="F622" s="169" t="str">
        <f>IF(ISBLANK('Payer Participation Data'!$E$40),"-",'Payer Participation Data'!$E$40)</f>
        <v>-</v>
      </c>
      <c r="G622" s="104">
        <v>4</v>
      </c>
      <c r="H622" s="104">
        <v>3</v>
      </c>
      <c r="I622" s="104">
        <v>5</v>
      </c>
      <c r="J622" s="104" t="str">
        <f t="shared" si="35"/>
        <v>354</v>
      </c>
      <c r="K622" s="104" t="s">
        <v>30</v>
      </c>
      <c r="L622" s="222">
        <f>IF(ISNA(SUMIFS(INDEX('Payer Participation Data'!$F$10:$BM$59,0,MATCH(CONCATENATE($J622,L$6),'Payer Participation Data'!$F$8:$BM$8,0)),'Payer Participation Data'!$B$10:$B$59,$C622,'Payer Participation Data'!$C$10:$C$59,$D622)),"-",SUMIFS(INDEX('Payer Participation Data'!$F$10:$BM$59,0,MATCH(CONCATENATE($J622,L$6),'Payer Participation Data'!$F$8:$BM$8,0)),'Payer Participation Data'!$B$10:$B$59,$C622,'Payer Participation Data'!$C$10:$C$59,$D622))</f>
        <v>0</v>
      </c>
      <c r="M622" s="223">
        <f>IF(ISNA(SUMIFS(INDEX('Payer Participation Data'!$F$10:$BM$59,0,MATCH(CONCATENATE($J622,M$6),'Payer Participation Data'!$F$8:$BM$8,0)),'Payer Participation Data'!$B$10:$B$59,$C622,'Payer Participation Data'!$C$10:$C$59,$D622)),"-",SUMIFS(INDEX('Payer Participation Data'!$F$10:$BM$59,0,MATCH(CONCATENATE($J622,M$6),'Payer Participation Data'!$F$8:$BM$8,0)),'Payer Participation Data'!$B$10:$B$59,$C622,'Payer Participation Data'!$C$10:$C$59,$D622))</f>
        <v>0</v>
      </c>
      <c r="N622" s="105"/>
    </row>
    <row r="623" spans="2:14" outlineLevel="1" x14ac:dyDescent="0.35">
      <c r="B623" s="124" t="s">
        <v>80</v>
      </c>
      <c r="C623" s="157" t="str">
        <f>IF(ISBLANK('Payer Participation Data'!$B$40),"-",'Payer Participation Data'!$B$40)</f>
        <v>-</v>
      </c>
      <c r="D623" s="157" t="str">
        <f>IF(ISBLANK('Payer Participation Data'!$C$40),"-",'Payer Participation Data'!$C$40)</f>
        <v>-</v>
      </c>
      <c r="E623" s="157" t="str">
        <f>IF(ISBLANK('Payer Participation Data'!$D$40),"-",'Payer Participation Data'!$D$40)</f>
        <v>-</v>
      </c>
      <c r="F623" s="157" t="str">
        <f>IF(ISBLANK('Payer Participation Data'!$E$40),"-",'Payer Participation Data'!$E$40)</f>
        <v>-</v>
      </c>
      <c r="G623" s="102">
        <v>1</v>
      </c>
      <c r="H623" s="102">
        <v>4</v>
      </c>
      <c r="I623" s="102">
        <v>5</v>
      </c>
      <c r="J623" s="102" t="str">
        <f t="shared" ref="J623:J626" si="38">CONCATENATE(H623,I623,G623)</f>
        <v>451</v>
      </c>
      <c r="K623" s="102" t="s">
        <v>30</v>
      </c>
      <c r="L623" s="224">
        <f>IF(ISNA(SUMIFS(INDEX('Payer Participation Data'!$F$10:$BM$59,0,MATCH(CONCATENATE($J623,L$6),'Payer Participation Data'!$F$8:$BM$8,0)),'Payer Participation Data'!$B$10:$B$59,$C623,'Payer Participation Data'!$C$10:$C$59,$D623)),"-",SUMIFS(INDEX('Payer Participation Data'!$F$10:$BM$59,0,MATCH(CONCATENATE($J623,L$6),'Payer Participation Data'!$F$8:$BM$8,0)),'Payer Participation Data'!$B$10:$B$59,$C623,'Payer Participation Data'!$C$10:$C$59,$D623))</f>
        <v>0</v>
      </c>
      <c r="M623" s="225">
        <f>IF(ISNA(SUMIFS(INDEX('Payer Participation Data'!$F$10:$BM$59,0,MATCH(CONCATENATE($J623,M$6),'Payer Participation Data'!$F$8:$BM$8,0)),'Payer Participation Data'!$B$10:$B$59,$C623,'Payer Participation Data'!$C$10:$C$59,$D623)),"-",SUMIFS(INDEX('Payer Participation Data'!$F$10:$BM$59,0,MATCH(CONCATENATE($J623,M$6),'Payer Participation Data'!$F$8:$BM$8,0)),'Payer Participation Data'!$B$10:$B$59,$C623,'Payer Participation Data'!$C$10:$C$59,$D623))</f>
        <v>0</v>
      </c>
      <c r="N623" s="105"/>
    </row>
    <row r="624" spans="2:14" outlineLevel="1" x14ac:dyDescent="0.35">
      <c r="B624" s="126" t="s">
        <v>80</v>
      </c>
      <c r="C624" s="169" t="str">
        <f>IF(ISBLANK('Payer Participation Data'!$B$40),"-",'Payer Participation Data'!$B$40)</f>
        <v>-</v>
      </c>
      <c r="D624" s="169" t="str">
        <f>IF(ISBLANK('Payer Participation Data'!$C$40),"-",'Payer Participation Data'!$C$40)</f>
        <v>-</v>
      </c>
      <c r="E624" s="169" t="str">
        <f>IF(ISBLANK('Payer Participation Data'!$D$40),"-",'Payer Participation Data'!$D$40)</f>
        <v>-</v>
      </c>
      <c r="F624" s="169" t="str">
        <f>IF(ISBLANK('Payer Participation Data'!$E$40),"-",'Payer Participation Data'!$E$40)</f>
        <v>-</v>
      </c>
      <c r="G624" s="104">
        <v>2</v>
      </c>
      <c r="H624" s="104">
        <v>4</v>
      </c>
      <c r="I624" s="104">
        <v>5</v>
      </c>
      <c r="J624" s="104" t="str">
        <f t="shared" si="38"/>
        <v>452</v>
      </c>
      <c r="K624" s="104" t="s">
        <v>30</v>
      </c>
      <c r="L624" s="222">
        <f>IF(ISNA(SUMIFS(INDEX('Payer Participation Data'!$F$10:$BM$59,0,MATCH(CONCATENATE($J624,L$6),'Payer Participation Data'!$F$8:$BM$8,0)),'Payer Participation Data'!$B$10:$B$59,$C624,'Payer Participation Data'!$C$10:$C$59,$D624)),"-",SUMIFS(INDEX('Payer Participation Data'!$F$10:$BM$59,0,MATCH(CONCATENATE($J624,L$6),'Payer Participation Data'!$F$8:$BM$8,0)),'Payer Participation Data'!$B$10:$B$59,$C624,'Payer Participation Data'!$C$10:$C$59,$D624))</f>
        <v>0</v>
      </c>
      <c r="M624" s="223">
        <f>IF(ISNA(SUMIFS(INDEX('Payer Participation Data'!$F$10:$BM$59,0,MATCH(CONCATENATE($J624,M$6),'Payer Participation Data'!$F$8:$BM$8,0)),'Payer Participation Data'!$B$10:$B$59,$C624,'Payer Participation Data'!$C$10:$C$59,$D624)),"-",SUMIFS(INDEX('Payer Participation Data'!$F$10:$BM$59,0,MATCH(CONCATENATE($J624,M$6),'Payer Participation Data'!$F$8:$BM$8,0)),'Payer Participation Data'!$B$10:$B$59,$C624,'Payer Participation Data'!$C$10:$C$59,$D624))</f>
        <v>0</v>
      </c>
      <c r="N624" s="105"/>
    </row>
    <row r="625" spans="2:14" outlineLevel="1" x14ac:dyDescent="0.35">
      <c r="B625" s="124" t="s">
        <v>80</v>
      </c>
      <c r="C625" s="157" t="str">
        <f>IF(ISBLANK('Payer Participation Data'!$B$40),"-",'Payer Participation Data'!$B$40)</f>
        <v>-</v>
      </c>
      <c r="D625" s="157" t="str">
        <f>IF(ISBLANK('Payer Participation Data'!$C$40),"-",'Payer Participation Data'!$C$40)</f>
        <v>-</v>
      </c>
      <c r="E625" s="157" t="str">
        <f>IF(ISBLANK('Payer Participation Data'!$D$40),"-",'Payer Participation Data'!$D$40)</f>
        <v>-</v>
      </c>
      <c r="F625" s="157" t="str">
        <f>IF(ISBLANK('Payer Participation Data'!$E$40),"-",'Payer Participation Data'!$E$40)</f>
        <v>-</v>
      </c>
      <c r="G625" s="102">
        <v>3</v>
      </c>
      <c r="H625" s="102">
        <v>4</v>
      </c>
      <c r="I625" s="102">
        <v>5</v>
      </c>
      <c r="J625" s="102" t="str">
        <f t="shared" si="38"/>
        <v>453</v>
      </c>
      <c r="K625" s="102" t="s">
        <v>30</v>
      </c>
      <c r="L625" s="224">
        <f>IF(ISNA(SUMIFS(INDEX('Payer Participation Data'!$F$10:$BM$59,0,MATCH(CONCATENATE($J625,L$6),'Payer Participation Data'!$F$8:$BM$8,0)),'Payer Participation Data'!$B$10:$B$59,$C625,'Payer Participation Data'!$C$10:$C$59,$D625)),"-",SUMIFS(INDEX('Payer Participation Data'!$F$10:$BM$59,0,MATCH(CONCATENATE($J625,L$6),'Payer Participation Data'!$F$8:$BM$8,0)),'Payer Participation Data'!$B$10:$B$59,$C625,'Payer Participation Data'!$C$10:$C$59,$D625))</f>
        <v>0</v>
      </c>
      <c r="M625" s="225">
        <f>IF(ISNA(SUMIFS(INDEX('Payer Participation Data'!$F$10:$BM$59,0,MATCH(CONCATENATE($J625,M$6),'Payer Participation Data'!$F$8:$BM$8,0)),'Payer Participation Data'!$B$10:$B$59,$C625,'Payer Participation Data'!$C$10:$C$59,$D625)),"-",SUMIFS(INDEX('Payer Participation Data'!$F$10:$BM$59,0,MATCH(CONCATENATE($J625,M$6),'Payer Participation Data'!$F$8:$BM$8,0)),'Payer Participation Data'!$B$10:$B$59,$C625,'Payer Participation Data'!$C$10:$C$59,$D625))</f>
        <v>0</v>
      </c>
      <c r="N625" s="105"/>
    </row>
    <row r="626" spans="2:14" outlineLevel="1" x14ac:dyDescent="0.35">
      <c r="B626" s="126" t="s">
        <v>80</v>
      </c>
      <c r="C626" s="169" t="str">
        <f>IF(ISBLANK('Payer Participation Data'!$B$40),"-",'Payer Participation Data'!$B$40)</f>
        <v>-</v>
      </c>
      <c r="D626" s="169" t="str">
        <f>IF(ISBLANK('Payer Participation Data'!$C$40),"-",'Payer Participation Data'!$C$40)</f>
        <v>-</v>
      </c>
      <c r="E626" s="169" t="str">
        <f>IF(ISBLANK('Payer Participation Data'!$D$40),"-",'Payer Participation Data'!$D$40)</f>
        <v>-</v>
      </c>
      <c r="F626" s="169" t="str">
        <f>IF(ISBLANK('Payer Participation Data'!$E$40),"-",'Payer Participation Data'!$E$40)</f>
        <v>-</v>
      </c>
      <c r="G626" s="104">
        <v>4</v>
      </c>
      <c r="H626" s="104">
        <v>4</v>
      </c>
      <c r="I626" s="104">
        <v>5</v>
      </c>
      <c r="J626" s="104" t="str">
        <f t="shared" si="38"/>
        <v>454</v>
      </c>
      <c r="K626" s="104" t="s">
        <v>30</v>
      </c>
      <c r="L626" s="222">
        <f>IF(ISNA(SUMIFS(INDEX('Payer Participation Data'!$F$10:$BM$59,0,MATCH(CONCATENATE($J626,L$6),'Payer Participation Data'!$F$8:$BM$8,0)),'Payer Participation Data'!$B$10:$B$59,$C626,'Payer Participation Data'!$C$10:$C$59,$D626)),"-",SUMIFS(INDEX('Payer Participation Data'!$F$10:$BM$59,0,MATCH(CONCATENATE($J626,L$6),'Payer Participation Data'!$F$8:$BM$8,0)),'Payer Participation Data'!$B$10:$B$59,$C626,'Payer Participation Data'!$C$10:$C$59,$D626))</f>
        <v>0</v>
      </c>
      <c r="M626" s="223">
        <f>IF(ISNA(SUMIFS(INDEX('Payer Participation Data'!$F$10:$BM$59,0,MATCH(CONCATENATE($J626,M$6),'Payer Participation Data'!$F$8:$BM$8,0)),'Payer Participation Data'!$B$10:$B$59,$C626,'Payer Participation Data'!$C$10:$C$59,$D626)),"-",SUMIFS(INDEX('Payer Participation Data'!$F$10:$BM$59,0,MATCH(CONCATENATE($J626,M$6),'Payer Participation Data'!$F$8:$BM$8,0)),'Payer Participation Data'!$B$10:$B$59,$C626,'Payer Participation Data'!$C$10:$C$59,$D626))</f>
        <v>0</v>
      </c>
      <c r="N626" s="105"/>
    </row>
    <row r="627" spans="2:14" outlineLevel="1" x14ac:dyDescent="0.35">
      <c r="B627" s="124" t="s">
        <v>80</v>
      </c>
      <c r="C627" s="157" t="str">
        <f>IF(ISBLANK('Payer Participation Data'!$B$41),"-",'Payer Participation Data'!$B$41)</f>
        <v>-</v>
      </c>
      <c r="D627" s="157" t="str">
        <f>IF(ISBLANK('Payer Participation Data'!$C$41),"-",'Payer Participation Data'!$C$41)</f>
        <v>-</v>
      </c>
      <c r="E627" s="157" t="str">
        <f>IF(ISBLANK('Payer Participation Data'!$D$41),"-",'Payer Participation Data'!$D$41)</f>
        <v>-</v>
      </c>
      <c r="F627" s="157" t="str">
        <f>IF(ISBLANK('Payer Participation Data'!$E$41),"-",'Payer Participation Data'!$E$41)</f>
        <v>-</v>
      </c>
      <c r="G627" s="102">
        <v>1</v>
      </c>
      <c r="H627" s="102" t="s">
        <v>64</v>
      </c>
      <c r="I627" s="102" t="s">
        <v>64</v>
      </c>
      <c r="J627" s="102" t="str">
        <f t="shared" si="35"/>
        <v>BaselineBaseline1</v>
      </c>
      <c r="K627" s="102" t="s">
        <v>30</v>
      </c>
      <c r="L627" s="224">
        <f>IF(ISNA(SUMIFS(INDEX('Payer Participation Data'!$F$10:$BM$59,0,MATCH(CONCATENATE($J627,L$6),'Payer Participation Data'!$F$8:$BM$8,0)),'Payer Participation Data'!$B$10:$B$59,$C627,'Payer Participation Data'!$C$10:$C$59,$D627)),"-",SUMIFS(INDEX('Payer Participation Data'!$F$10:$BM$59,0,MATCH(CONCATENATE($J627,L$6),'Payer Participation Data'!$F$8:$BM$8,0)),'Payer Participation Data'!$B$10:$B$59,$C627,'Payer Participation Data'!$C$10:$C$59,$D627))</f>
        <v>0</v>
      </c>
      <c r="M627" s="225">
        <f>IF(ISNA(SUMIFS(INDEX('Payer Participation Data'!$F$10:$BM$59,0,MATCH(CONCATENATE($J627,M$6),'Payer Participation Data'!$F$8:$BM$8,0)),'Payer Participation Data'!$B$10:$B$59,$C627,'Payer Participation Data'!$C$10:$C$59,$D627)),"-",SUMIFS(INDEX('Payer Participation Data'!$F$10:$BM$59,0,MATCH(CONCATENATE($J627,M$6),'Payer Participation Data'!$F$8:$BM$8,0)),'Payer Participation Data'!$B$10:$B$59,$C627,'Payer Participation Data'!$C$10:$C$59,$D627))</f>
        <v>0</v>
      </c>
      <c r="N627" s="103"/>
    </row>
    <row r="628" spans="2:14" outlineLevel="1" x14ac:dyDescent="0.35">
      <c r="B628" s="126" t="s">
        <v>80</v>
      </c>
      <c r="C628" s="169" t="str">
        <f>IF(ISBLANK('Payer Participation Data'!$B$41),"-",'Payer Participation Data'!$B$41)</f>
        <v>-</v>
      </c>
      <c r="D628" s="169" t="str">
        <f>IF(ISBLANK('Payer Participation Data'!$C$41),"-",'Payer Participation Data'!$C$41)</f>
        <v>-</v>
      </c>
      <c r="E628" s="169" t="str">
        <f>IF(ISBLANK('Payer Participation Data'!$D$41),"-",'Payer Participation Data'!$D$41)</f>
        <v>-</v>
      </c>
      <c r="F628" s="169" t="str">
        <f>IF(ISBLANK('Payer Participation Data'!$E$41),"-",'Payer Participation Data'!$E$41)</f>
        <v>-</v>
      </c>
      <c r="G628" s="104">
        <v>2</v>
      </c>
      <c r="H628" s="104" t="s">
        <v>64</v>
      </c>
      <c r="I628" s="104" t="s">
        <v>64</v>
      </c>
      <c r="J628" s="104" t="str">
        <f t="shared" si="35"/>
        <v>BaselineBaseline2</v>
      </c>
      <c r="K628" s="104" t="s">
        <v>30</v>
      </c>
      <c r="L628" s="222">
        <f>IF(ISNA(SUMIFS(INDEX('Payer Participation Data'!$F$10:$BM$59,0,MATCH(CONCATENATE($J628,L$6),'Payer Participation Data'!$F$8:$BM$8,0)),'Payer Participation Data'!$B$10:$B$59,$C628,'Payer Participation Data'!$C$10:$C$59,$D628)),"-",SUMIFS(INDEX('Payer Participation Data'!$F$10:$BM$59,0,MATCH(CONCATENATE($J628,L$6),'Payer Participation Data'!$F$8:$BM$8,0)),'Payer Participation Data'!$B$10:$B$59,$C628,'Payer Participation Data'!$C$10:$C$59,$D628))</f>
        <v>0</v>
      </c>
      <c r="M628" s="223">
        <f>IF(ISNA(SUMIFS(INDEX('Payer Participation Data'!$F$10:$BM$59,0,MATCH(CONCATENATE($J628,M$6),'Payer Participation Data'!$F$8:$BM$8,0)),'Payer Participation Data'!$B$10:$B$59,$C628,'Payer Participation Data'!$C$10:$C$59,$D628)),"-",SUMIFS(INDEX('Payer Participation Data'!$F$10:$BM$59,0,MATCH(CONCATENATE($J628,M$6),'Payer Participation Data'!$F$8:$BM$8,0)),'Payer Participation Data'!$B$10:$B$59,$C628,'Payer Participation Data'!$C$10:$C$59,$D628))</f>
        <v>0</v>
      </c>
      <c r="N628" s="105"/>
    </row>
    <row r="629" spans="2:14" outlineLevel="1" x14ac:dyDescent="0.35">
      <c r="B629" s="124" t="s">
        <v>80</v>
      </c>
      <c r="C629" s="157" t="str">
        <f>IF(ISBLANK('Payer Participation Data'!$B$41),"-",'Payer Participation Data'!$B$41)</f>
        <v>-</v>
      </c>
      <c r="D629" s="157" t="str">
        <f>IF(ISBLANK('Payer Participation Data'!$C$41),"-",'Payer Participation Data'!$C$41)</f>
        <v>-</v>
      </c>
      <c r="E629" s="157" t="str">
        <f>IF(ISBLANK('Payer Participation Data'!$D$41),"-",'Payer Participation Data'!$D$41)</f>
        <v>-</v>
      </c>
      <c r="F629" s="157" t="str">
        <f>IF(ISBLANK('Payer Participation Data'!$E$41),"-",'Payer Participation Data'!$E$41)</f>
        <v>-</v>
      </c>
      <c r="G629" s="102">
        <v>3</v>
      </c>
      <c r="H629" s="102" t="s">
        <v>64</v>
      </c>
      <c r="I629" s="102" t="s">
        <v>64</v>
      </c>
      <c r="J629" s="102" t="str">
        <f t="shared" si="35"/>
        <v>BaselineBaseline3</v>
      </c>
      <c r="K629" s="102" t="s">
        <v>30</v>
      </c>
      <c r="L629" s="224">
        <f>IF(ISNA(SUMIFS(INDEX('Payer Participation Data'!$F$10:$BM$59,0,MATCH(CONCATENATE($J629,L$6),'Payer Participation Data'!$F$8:$BM$8,0)),'Payer Participation Data'!$B$10:$B$59,$C629,'Payer Participation Data'!$C$10:$C$59,$D629)),"-",SUMIFS(INDEX('Payer Participation Data'!$F$10:$BM$59,0,MATCH(CONCATENATE($J629,L$6),'Payer Participation Data'!$F$8:$BM$8,0)),'Payer Participation Data'!$B$10:$B$59,$C629,'Payer Participation Data'!$C$10:$C$59,$D629))</f>
        <v>0</v>
      </c>
      <c r="M629" s="225">
        <f>IF(ISNA(SUMIFS(INDEX('Payer Participation Data'!$F$10:$BM$59,0,MATCH(CONCATENATE($J629,M$6),'Payer Participation Data'!$F$8:$BM$8,0)),'Payer Participation Data'!$B$10:$B$59,$C629,'Payer Participation Data'!$C$10:$C$59,$D629)),"-",SUMIFS(INDEX('Payer Participation Data'!$F$10:$BM$59,0,MATCH(CONCATENATE($J629,M$6),'Payer Participation Data'!$F$8:$BM$8,0)),'Payer Participation Data'!$B$10:$B$59,$C629,'Payer Participation Data'!$C$10:$C$59,$D629))</f>
        <v>0</v>
      </c>
      <c r="N629" s="103"/>
    </row>
    <row r="630" spans="2:14" outlineLevel="1" x14ac:dyDescent="0.35">
      <c r="B630" s="126" t="s">
        <v>80</v>
      </c>
      <c r="C630" s="169" t="str">
        <f>IF(ISBLANK('Payer Participation Data'!$B$41),"-",'Payer Participation Data'!$B$41)</f>
        <v>-</v>
      </c>
      <c r="D630" s="169" t="str">
        <f>IF(ISBLANK('Payer Participation Data'!$C$41),"-",'Payer Participation Data'!$C$41)</f>
        <v>-</v>
      </c>
      <c r="E630" s="169" t="str">
        <f>IF(ISBLANK('Payer Participation Data'!$D$41),"-",'Payer Participation Data'!$D$41)</f>
        <v>-</v>
      </c>
      <c r="F630" s="169" t="str">
        <f>IF(ISBLANK('Payer Participation Data'!$E$41),"-",'Payer Participation Data'!$E$41)</f>
        <v>-</v>
      </c>
      <c r="G630" s="104">
        <v>4</v>
      </c>
      <c r="H630" s="104" t="s">
        <v>64</v>
      </c>
      <c r="I630" s="104" t="s">
        <v>64</v>
      </c>
      <c r="J630" s="104" t="str">
        <f t="shared" si="35"/>
        <v>BaselineBaseline4</v>
      </c>
      <c r="K630" s="104" t="s">
        <v>30</v>
      </c>
      <c r="L630" s="222">
        <f>IF(ISNA(SUMIFS(INDEX('Payer Participation Data'!$F$10:$BM$59,0,MATCH(CONCATENATE($J630,L$6),'Payer Participation Data'!$F$8:$BM$8,0)),'Payer Participation Data'!$B$10:$B$59,$C630,'Payer Participation Data'!$C$10:$C$59,$D630)),"-",SUMIFS(INDEX('Payer Participation Data'!$F$10:$BM$59,0,MATCH(CONCATENATE($J630,L$6),'Payer Participation Data'!$F$8:$BM$8,0)),'Payer Participation Data'!$B$10:$B$59,$C630,'Payer Participation Data'!$C$10:$C$59,$D630))</f>
        <v>0</v>
      </c>
      <c r="M630" s="223">
        <f>IF(ISNA(SUMIFS(INDEX('Payer Participation Data'!$F$10:$BM$59,0,MATCH(CONCATENATE($J630,M$6),'Payer Participation Data'!$F$8:$BM$8,0)),'Payer Participation Data'!$B$10:$B$59,$C630,'Payer Participation Data'!$C$10:$C$59,$D630)),"-",SUMIFS(INDEX('Payer Participation Data'!$F$10:$BM$59,0,MATCH(CONCATENATE($J630,M$6),'Payer Participation Data'!$F$8:$BM$8,0)),'Payer Participation Data'!$B$10:$B$59,$C630,'Payer Participation Data'!$C$10:$C$59,$D630))</f>
        <v>0</v>
      </c>
      <c r="N630" s="105"/>
    </row>
    <row r="631" spans="2:14" outlineLevel="1" x14ac:dyDescent="0.35">
      <c r="B631" s="124" t="s">
        <v>80</v>
      </c>
      <c r="C631" s="157" t="str">
        <f>IF(ISBLANK('Payer Participation Data'!$B$41),"-",'Payer Participation Data'!$B$41)</f>
        <v>-</v>
      </c>
      <c r="D631" s="157" t="str">
        <f>IF(ISBLANK('Payer Participation Data'!$C$41),"-",'Payer Participation Data'!$C$41)</f>
        <v>-</v>
      </c>
      <c r="E631" s="157" t="str">
        <f>IF(ISBLANK('Payer Participation Data'!$D$41),"-",'Payer Participation Data'!$D$41)</f>
        <v>-</v>
      </c>
      <c r="F631" s="157" t="str">
        <f>IF(ISBLANK('Payer Participation Data'!$E$41),"-",'Payer Participation Data'!$E$41)</f>
        <v>-</v>
      </c>
      <c r="G631" s="102">
        <v>1</v>
      </c>
      <c r="H631" s="102">
        <v>1</v>
      </c>
      <c r="I631" s="102">
        <v>5</v>
      </c>
      <c r="J631" s="102" t="str">
        <f t="shared" si="35"/>
        <v>151</v>
      </c>
      <c r="K631" s="102" t="s">
        <v>30</v>
      </c>
      <c r="L631" s="224">
        <f>IF(ISNA(SUMIFS(INDEX('Payer Participation Data'!$F$10:$BM$59,0,MATCH(CONCATENATE($J631,L$6),'Payer Participation Data'!$F$8:$BM$8,0)),'Payer Participation Data'!$B$10:$B$59,$C631,'Payer Participation Data'!$C$10:$C$59,$D631)),"-",SUMIFS(INDEX('Payer Participation Data'!$F$10:$BM$59,0,MATCH(CONCATENATE($J631,L$6),'Payer Participation Data'!$F$8:$BM$8,0)),'Payer Participation Data'!$B$10:$B$59,$C631,'Payer Participation Data'!$C$10:$C$59,$D631))</f>
        <v>0</v>
      </c>
      <c r="M631" s="225">
        <f>IF(ISNA(SUMIFS(INDEX('Payer Participation Data'!$F$10:$BM$59,0,MATCH(CONCATENATE($J631,M$6),'Payer Participation Data'!$F$8:$BM$8,0)),'Payer Participation Data'!$B$10:$B$59,$C631,'Payer Participation Data'!$C$10:$C$59,$D631)),"-",SUMIFS(INDEX('Payer Participation Data'!$F$10:$BM$59,0,MATCH(CONCATENATE($J631,M$6),'Payer Participation Data'!$F$8:$BM$8,0)),'Payer Participation Data'!$B$10:$B$59,$C631,'Payer Participation Data'!$C$10:$C$59,$D631))</f>
        <v>0</v>
      </c>
      <c r="N631" s="103"/>
    </row>
    <row r="632" spans="2:14" outlineLevel="1" x14ac:dyDescent="0.35">
      <c r="B632" s="126" t="s">
        <v>80</v>
      </c>
      <c r="C632" s="169" t="str">
        <f>IF(ISBLANK('Payer Participation Data'!$B$41),"-",'Payer Participation Data'!$B$41)</f>
        <v>-</v>
      </c>
      <c r="D632" s="169" t="str">
        <f>IF(ISBLANK('Payer Participation Data'!$C$41),"-",'Payer Participation Data'!$C$41)</f>
        <v>-</v>
      </c>
      <c r="E632" s="169" t="str">
        <f>IF(ISBLANK('Payer Participation Data'!$D$41),"-",'Payer Participation Data'!$D$41)</f>
        <v>-</v>
      </c>
      <c r="F632" s="169" t="str">
        <f>IF(ISBLANK('Payer Participation Data'!$E$41),"-",'Payer Participation Data'!$E$41)</f>
        <v>-</v>
      </c>
      <c r="G632" s="104">
        <v>2</v>
      </c>
      <c r="H632" s="104">
        <v>1</v>
      </c>
      <c r="I632" s="104">
        <v>5</v>
      </c>
      <c r="J632" s="104" t="str">
        <f t="shared" si="35"/>
        <v>152</v>
      </c>
      <c r="K632" s="104" t="s">
        <v>30</v>
      </c>
      <c r="L632" s="222">
        <f>IF(ISNA(SUMIFS(INDEX('Payer Participation Data'!$F$10:$BM$59,0,MATCH(CONCATENATE($J632,L$6),'Payer Participation Data'!$F$8:$BM$8,0)),'Payer Participation Data'!$B$10:$B$59,$C632,'Payer Participation Data'!$C$10:$C$59,$D632)),"-",SUMIFS(INDEX('Payer Participation Data'!$F$10:$BM$59,0,MATCH(CONCATENATE($J632,L$6),'Payer Participation Data'!$F$8:$BM$8,0)),'Payer Participation Data'!$B$10:$B$59,$C632,'Payer Participation Data'!$C$10:$C$59,$D632))</f>
        <v>0</v>
      </c>
      <c r="M632" s="223">
        <f>IF(ISNA(SUMIFS(INDEX('Payer Participation Data'!$F$10:$BM$59,0,MATCH(CONCATENATE($J632,M$6),'Payer Participation Data'!$F$8:$BM$8,0)),'Payer Participation Data'!$B$10:$B$59,$C632,'Payer Participation Data'!$C$10:$C$59,$D632)),"-",SUMIFS(INDEX('Payer Participation Data'!$F$10:$BM$59,0,MATCH(CONCATENATE($J632,M$6),'Payer Participation Data'!$F$8:$BM$8,0)),'Payer Participation Data'!$B$10:$B$59,$C632,'Payer Participation Data'!$C$10:$C$59,$D632))</f>
        <v>0</v>
      </c>
      <c r="N632" s="105"/>
    </row>
    <row r="633" spans="2:14" outlineLevel="1" x14ac:dyDescent="0.35">
      <c r="B633" s="124" t="s">
        <v>80</v>
      </c>
      <c r="C633" s="157" t="str">
        <f>IF(ISBLANK('Payer Participation Data'!$B$41),"-",'Payer Participation Data'!$B$41)</f>
        <v>-</v>
      </c>
      <c r="D633" s="157" t="str">
        <f>IF(ISBLANK('Payer Participation Data'!$C$41),"-",'Payer Participation Data'!$C$41)</f>
        <v>-</v>
      </c>
      <c r="E633" s="157" t="str">
        <f>IF(ISBLANK('Payer Participation Data'!$D$41),"-",'Payer Participation Data'!$D$41)</f>
        <v>-</v>
      </c>
      <c r="F633" s="157" t="str">
        <f>IF(ISBLANK('Payer Participation Data'!$E$41),"-",'Payer Participation Data'!$E$41)</f>
        <v>-</v>
      </c>
      <c r="G633" s="102">
        <v>3</v>
      </c>
      <c r="H633" s="102">
        <v>1</v>
      </c>
      <c r="I633" s="102">
        <v>5</v>
      </c>
      <c r="J633" s="102" t="str">
        <f t="shared" si="35"/>
        <v>153</v>
      </c>
      <c r="K633" s="102" t="s">
        <v>30</v>
      </c>
      <c r="L633" s="224">
        <f>IF(ISNA(SUMIFS(INDEX('Payer Participation Data'!$F$10:$BM$59,0,MATCH(CONCATENATE($J633,L$6),'Payer Participation Data'!$F$8:$BM$8,0)),'Payer Participation Data'!$B$10:$B$59,$C633,'Payer Participation Data'!$C$10:$C$59,$D633)),"-",SUMIFS(INDEX('Payer Participation Data'!$F$10:$BM$59,0,MATCH(CONCATENATE($J633,L$6),'Payer Participation Data'!$F$8:$BM$8,0)),'Payer Participation Data'!$B$10:$B$59,$C633,'Payer Participation Data'!$C$10:$C$59,$D633))</f>
        <v>0</v>
      </c>
      <c r="M633" s="225">
        <f>IF(ISNA(SUMIFS(INDEX('Payer Participation Data'!$F$10:$BM$59,0,MATCH(CONCATENATE($J633,M$6),'Payer Participation Data'!$F$8:$BM$8,0)),'Payer Participation Data'!$B$10:$B$59,$C633,'Payer Participation Data'!$C$10:$C$59,$D633)),"-",SUMIFS(INDEX('Payer Participation Data'!$F$10:$BM$59,0,MATCH(CONCATENATE($J633,M$6),'Payer Participation Data'!$F$8:$BM$8,0)),'Payer Participation Data'!$B$10:$B$59,$C633,'Payer Participation Data'!$C$10:$C$59,$D633))</f>
        <v>0</v>
      </c>
      <c r="N633" s="103"/>
    </row>
    <row r="634" spans="2:14" outlineLevel="1" x14ac:dyDescent="0.35">
      <c r="B634" s="126" t="s">
        <v>80</v>
      </c>
      <c r="C634" s="169" t="str">
        <f>IF(ISBLANK('Payer Participation Data'!$B$41),"-",'Payer Participation Data'!$B$41)</f>
        <v>-</v>
      </c>
      <c r="D634" s="169" t="str">
        <f>IF(ISBLANK('Payer Participation Data'!$C$41),"-",'Payer Participation Data'!$C$41)</f>
        <v>-</v>
      </c>
      <c r="E634" s="169" t="str">
        <f>IF(ISBLANK('Payer Participation Data'!$D$41),"-",'Payer Participation Data'!$D$41)</f>
        <v>-</v>
      </c>
      <c r="F634" s="169" t="str">
        <f>IF(ISBLANK('Payer Participation Data'!$E$41),"-",'Payer Participation Data'!$E$41)</f>
        <v>-</v>
      </c>
      <c r="G634" s="104">
        <v>4</v>
      </c>
      <c r="H634" s="104">
        <v>1</v>
      </c>
      <c r="I634" s="104">
        <v>5</v>
      </c>
      <c r="J634" s="104" t="str">
        <f t="shared" si="35"/>
        <v>154</v>
      </c>
      <c r="K634" s="104" t="s">
        <v>30</v>
      </c>
      <c r="L634" s="222">
        <f>IF(ISNA(SUMIFS(INDEX('Payer Participation Data'!$F$10:$BM$59,0,MATCH(CONCATENATE($J634,L$6),'Payer Participation Data'!$F$8:$BM$8,0)),'Payer Participation Data'!$B$10:$B$59,$C634,'Payer Participation Data'!$C$10:$C$59,$D634)),"-",SUMIFS(INDEX('Payer Participation Data'!$F$10:$BM$59,0,MATCH(CONCATENATE($J634,L$6),'Payer Participation Data'!$F$8:$BM$8,0)),'Payer Participation Data'!$B$10:$B$59,$C634,'Payer Participation Data'!$C$10:$C$59,$D634))</f>
        <v>0</v>
      </c>
      <c r="M634" s="223">
        <f>IF(ISNA(SUMIFS(INDEX('Payer Participation Data'!$F$10:$BM$59,0,MATCH(CONCATENATE($J634,M$6),'Payer Participation Data'!$F$8:$BM$8,0)),'Payer Participation Data'!$B$10:$B$59,$C634,'Payer Participation Data'!$C$10:$C$59,$D634)),"-",SUMIFS(INDEX('Payer Participation Data'!$F$10:$BM$59,0,MATCH(CONCATENATE($J634,M$6),'Payer Participation Data'!$F$8:$BM$8,0)),'Payer Participation Data'!$B$10:$B$59,$C634,'Payer Participation Data'!$C$10:$C$59,$D634))</f>
        <v>0</v>
      </c>
      <c r="N634" s="105"/>
    </row>
    <row r="635" spans="2:14" outlineLevel="1" x14ac:dyDescent="0.35">
      <c r="B635" s="124" t="s">
        <v>80</v>
      </c>
      <c r="C635" s="157" t="str">
        <f>IF(ISBLANK('Payer Participation Data'!$B$41),"-",'Payer Participation Data'!$B$41)</f>
        <v>-</v>
      </c>
      <c r="D635" s="157" t="str">
        <f>IF(ISBLANK('Payer Participation Data'!$C$41),"-",'Payer Participation Data'!$C$41)</f>
        <v>-</v>
      </c>
      <c r="E635" s="157" t="str">
        <f>IF(ISBLANK('Payer Participation Data'!$D$41),"-",'Payer Participation Data'!$D$41)</f>
        <v>-</v>
      </c>
      <c r="F635" s="157" t="str">
        <f>IF(ISBLANK('Payer Participation Data'!$E$41),"-",'Payer Participation Data'!$E$41)</f>
        <v>-</v>
      </c>
      <c r="G635" s="102">
        <v>1</v>
      </c>
      <c r="H635" s="102">
        <v>2</v>
      </c>
      <c r="I635" s="102">
        <v>5</v>
      </c>
      <c r="J635" s="102" t="str">
        <f t="shared" si="35"/>
        <v>251</v>
      </c>
      <c r="K635" s="102" t="s">
        <v>30</v>
      </c>
      <c r="L635" s="224">
        <f>IF(ISNA(SUMIFS(INDEX('Payer Participation Data'!$F$10:$BM$59,0,MATCH(CONCATENATE($J635,L$6),'Payer Participation Data'!$F$8:$BM$8,0)),'Payer Participation Data'!$B$10:$B$59,$C635,'Payer Participation Data'!$C$10:$C$59,$D635)),"-",SUMIFS(INDEX('Payer Participation Data'!$F$10:$BM$59,0,MATCH(CONCATENATE($J635,L$6),'Payer Participation Data'!$F$8:$BM$8,0)),'Payer Participation Data'!$B$10:$B$59,$C635,'Payer Participation Data'!$C$10:$C$59,$D635))</f>
        <v>0</v>
      </c>
      <c r="M635" s="225">
        <f>IF(ISNA(SUMIFS(INDEX('Payer Participation Data'!$F$10:$BM$59,0,MATCH(CONCATENATE($J635,M$6),'Payer Participation Data'!$F$8:$BM$8,0)),'Payer Participation Data'!$B$10:$B$59,$C635,'Payer Participation Data'!$C$10:$C$59,$D635)),"-",SUMIFS(INDEX('Payer Participation Data'!$F$10:$BM$59,0,MATCH(CONCATENATE($J635,M$6),'Payer Participation Data'!$F$8:$BM$8,0)),'Payer Participation Data'!$B$10:$B$59,$C635,'Payer Participation Data'!$C$10:$C$59,$D635))</f>
        <v>0</v>
      </c>
      <c r="N635" s="103"/>
    </row>
    <row r="636" spans="2:14" outlineLevel="1" x14ac:dyDescent="0.35">
      <c r="B636" s="126" t="s">
        <v>80</v>
      </c>
      <c r="C636" s="169" t="str">
        <f>IF(ISBLANK('Payer Participation Data'!$B$41),"-",'Payer Participation Data'!$B$41)</f>
        <v>-</v>
      </c>
      <c r="D636" s="169" t="str">
        <f>IF(ISBLANK('Payer Participation Data'!$C$41),"-",'Payer Participation Data'!$C$41)</f>
        <v>-</v>
      </c>
      <c r="E636" s="169" t="str">
        <f>IF(ISBLANK('Payer Participation Data'!$D$41),"-",'Payer Participation Data'!$D$41)</f>
        <v>-</v>
      </c>
      <c r="F636" s="169" t="str">
        <f>IF(ISBLANK('Payer Participation Data'!$E$41),"-",'Payer Participation Data'!$E$41)</f>
        <v>-</v>
      </c>
      <c r="G636" s="104">
        <v>2</v>
      </c>
      <c r="H636" s="104">
        <v>2</v>
      </c>
      <c r="I636" s="104">
        <v>5</v>
      </c>
      <c r="J636" s="104" t="str">
        <f t="shared" si="35"/>
        <v>252</v>
      </c>
      <c r="K636" s="104" t="s">
        <v>30</v>
      </c>
      <c r="L636" s="222">
        <f>IF(ISNA(SUMIFS(INDEX('Payer Participation Data'!$F$10:$BM$59,0,MATCH(CONCATENATE($J636,L$6),'Payer Participation Data'!$F$8:$BM$8,0)),'Payer Participation Data'!$B$10:$B$59,$C636,'Payer Participation Data'!$C$10:$C$59,$D636)),"-",SUMIFS(INDEX('Payer Participation Data'!$F$10:$BM$59,0,MATCH(CONCATENATE($J636,L$6),'Payer Participation Data'!$F$8:$BM$8,0)),'Payer Participation Data'!$B$10:$B$59,$C636,'Payer Participation Data'!$C$10:$C$59,$D636))</f>
        <v>0</v>
      </c>
      <c r="M636" s="223">
        <f>IF(ISNA(SUMIFS(INDEX('Payer Participation Data'!$F$10:$BM$59,0,MATCH(CONCATENATE($J636,M$6),'Payer Participation Data'!$F$8:$BM$8,0)),'Payer Participation Data'!$B$10:$B$59,$C636,'Payer Participation Data'!$C$10:$C$59,$D636)),"-",SUMIFS(INDEX('Payer Participation Data'!$F$10:$BM$59,0,MATCH(CONCATENATE($J636,M$6),'Payer Participation Data'!$F$8:$BM$8,0)),'Payer Participation Data'!$B$10:$B$59,$C636,'Payer Participation Data'!$C$10:$C$59,$D636))</f>
        <v>0</v>
      </c>
      <c r="N636" s="105"/>
    </row>
    <row r="637" spans="2:14" outlineLevel="1" x14ac:dyDescent="0.35">
      <c r="B637" s="124" t="s">
        <v>80</v>
      </c>
      <c r="C637" s="157" t="str">
        <f>IF(ISBLANK('Payer Participation Data'!$B$41),"-",'Payer Participation Data'!$B$41)</f>
        <v>-</v>
      </c>
      <c r="D637" s="157" t="str">
        <f>IF(ISBLANK('Payer Participation Data'!$C$41),"-",'Payer Participation Data'!$C$41)</f>
        <v>-</v>
      </c>
      <c r="E637" s="157" t="str">
        <f>IF(ISBLANK('Payer Participation Data'!$D$41),"-",'Payer Participation Data'!$D$41)</f>
        <v>-</v>
      </c>
      <c r="F637" s="157" t="str">
        <f>IF(ISBLANK('Payer Participation Data'!$E$41),"-",'Payer Participation Data'!$E$41)</f>
        <v>-</v>
      </c>
      <c r="G637" s="102">
        <v>3</v>
      </c>
      <c r="H637" s="102">
        <v>2</v>
      </c>
      <c r="I637" s="102">
        <v>5</v>
      </c>
      <c r="J637" s="102" t="str">
        <f t="shared" si="35"/>
        <v>253</v>
      </c>
      <c r="K637" s="102" t="s">
        <v>30</v>
      </c>
      <c r="L637" s="224">
        <f>IF(ISNA(SUMIFS(INDEX('Payer Participation Data'!$F$10:$BM$59,0,MATCH(CONCATENATE($J637,L$6),'Payer Participation Data'!$F$8:$BM$8,0)),'Payer Participation Data'!$B$10:$B$59,$C637,'Payer Participation Data'!$C$10:$C$59,$D637)),"-",SUMIFS(INDEX('Payer Participation Data'!$F$10:$BM$59,0,MATCH(CONCATENATE($J637,L$6),'Payer Participation Data'!$F$8:$BM$8,0)),'Payer Participation Data'!$B$10:$B$59,$C637,'Payer Participation Data'!$C$10:$C$59,$D637))</f>
        <v>0</v>
      </c>
      <c r="M637" s="225">
        <f>IF(ISNA(SUMIFS(INDEX('Payer Participation Data'!$F$10:$BM$59,0,MATCH(CONCATENATE($J637,M$6),'Payer Participation Data'!$F$8:$BM$8,0)),'Payer Participation Data'!$B$10:$B$59,$C637,'Payer Participation Data'!$C$10:$C$59,$D637)),"-",SUMIFS(INDEX('Payer Participation Data'!$F$10:$BM$59,0,MATCH(CONCATENATE($J637,M$6),'Payer Participation Data'!$F$8:$BM$8,0)),'Payer Participation Data'!$B$10:$B$59,$C637,'Payer Participation Data'!$C$10:$C$59,$D637))</f>
        <v>0</v>
      </c>
      <c r="N637" s="103"/>
    </row>
    <row r="638" spans="2:14" outlineLevel="1" x14ac:dyDescent="0.35">
      <c r="B638" s="126" t="s">
        <v>80</v>
      </c>
      <c r="C638" s="169" t="str">
        <f>IF(ISBLANK('Payer Participation Data'!$B$41),"-",'Payer Participation Data'!$B$41)</f>
        <v>-</v>
      </c>
      <c r="D638" s="169" t="str">
        <f>IF(ISBLANK('Payer Participation Data'!$C$41),"-",'Payer Participation Data'!$C$41)</f>
        <v>-</v>
      </c>
      <c r="E638" s="169" t="str">
        <f>IF(ISBLANK('Payer Participation Data'!$D$41),"-",'Payer Participation Data'!$D$41)</f>
        <v>-</v>
      </c>
      <c r="F638" s="169" t="str">
        <f>IF(ISBLANK('Payer Participation Data'!$E$41),"-",'Payer Participation Data'!$E$41)</f>
        <v>-</v>
      </c>
      <c r="G638" s="104">
        <v>4</v>
      </c>
      <c r="H638" s="104">
        <v>2</v>
      </c>
      <c r="I638" s="104">
        <v>5</v>
      </c>
      <c r="J638" s="104" t="str">
        <f t="shared" si="35"/>
        <v>254</v>
      </c>
      <c r="K638" s="104" t="s">
        <v>30</v>
      </c>
      <c r="L638" s="222">
        <f>IF(ISNA(SUMIFS(INDEX('Payer Participation Data'!$F$10:$BM$59,0,MATCH(CONCATENATE($J638,L$6),'Payer Participation Data'!$F$8:$BM$8,0)),'Payer Participation Data'!$B$10:$B$59,$C638,'Payer Participation Data'!$C$10:$C$59,$D638)),"-",SUMIFS(INDEX('Payer Participation Data'!$F$10:$BM$59,0,MATCH(CONCATENATE($J638,L$6),'Payer Participation Data'!$F$8:$BM$8,0)),'Payer Participation Data'!$B$10:$B$59,$C638,'Payer Participation Data'!$C$10:$C$59,$D638))</f>
        <v>0</v>
      </c>
      <c r="M638" s="223">
        <f>IF(ISNA(SUMIFS(INDEX('Payer Participation Data'!$F$10:$BM$59,0,MATCH(CONCATENATE($J638,M$6),'Payer Participation Data'!$F$8:$BM$8,0)),'Payer Participation Data'!$B$10:$B$59,$C638,'Payer Participation Data'!$C$10:$C$59,$D638)),"-",SUMIFS(INDEX('Payer Participation Data'!$F$10:$BM$59,0,MATCH(CONCATENATE($J638,M$6),'Payer Participation Data'!$F$8:$BM$8,0)),'Payer Participation Data'!$B$10:$B$59,$C638,'Payer Participation Data'!$C$10:$C$59,$D638))</f>
        <v>0</v>
      </c>
      <c r="N638" s="105"/>
    </row>
    <row r="639" spans="2:14" outlineLevel="1" x14ac:dyDescent="0.35">
      <c r="B639" s="124" t="s">
        <v>80</v>
      </c>
      <c r="C639" s="157" t="str">
        <f>IF(ISBLANK('Payer Participation Data'!$B$41),"-",'Payer Participation Data'!$B$41)</f>
        <v>-</v>
      </c>
      <c r="D639" s="157" t="str">
        <f>IF(ISBLANK('Payer Participation Data'!$C$41),"-",'Payer Participation Data'!$C$41)</f>
        <v>-</v>
      </c>
      <c r="E639" s="157" t="str">
        <f>IF(ISBLANK('Payer Participation Data'!$D$41),"-",'Payer Participation Data'!$D$41)</f>
        <v>-</v>
      </c>
      <c r="F639" s="157" t="str">
        <f>IF(ISBLANK('Payer Participation Data'!$E$41),"-",'Payer Participation Data'!$E$41)</f>
        <v>-</v>
      </c>
      <c r="G639" s="102">
        <v>1</v>
      </c>
      <c r="H639" s="102">
        <v>3</v>
      </c>
      <c r="I639" s="102">
        <v>5</v>
      </c>
      <c r="J639" s="102" t="str">
        <f t="shared" si="35"/>
        <v>351</v>
      </c>
      <c r="K639" s="102" t="s">
        <v>30</v>
      </c>
      <c r="L639" s="224">
        <f>IF(ISNA(SUMIFS(INDEX('Payer Participation Data'!$F$10:$BM$59,0,MATCH(CONCATENATE($J639,L$6),'Payer Participation Data'!$F$8:$BM$8,0)),'Payer Participation Data'!$B$10:$B$59,$C639,'Payer Participation Data'!$C$10:$C$59,$D639)),"-",SUMIFS(INDEX('Payer Participation Data'!$F$10:$BM$59,0,MATCH(CONCATENATE($J639,L$6),'Payer Participation Data'!$F$8:$BM$8,0)),'Payer Participation Data'!$B$10:$B$59,$C639,'Payer Participation Data'!$C$10:$C$59,$D639))</f>
        <v>0</v>
      </c>
      <c r="M639" s="225">
        <f>IF(ISNA(SUMIFS(INDEX('Payer Participation Data'!$F$10:$BM$59,0,MATCH(CONCATENATE($J639,M$6),'Payer Participation Data'!$F$8:$BM$8,0)),'Payer Participation Data'!$B$10:$B$59,$C639,'Payer Participation Data'!$C$10:$C$59,$D639)),"-",SUMIFS(INDEX('Payer Participation Data'!$F$10:$BM$59,0,MATCH(CONCATENATE($J639,M$6),'Payer Participation Data'!$F$8:$BM$8,0)),'Payer Participation Data'!$B$10:$B$59,$C639,'Payer Participation Data'!$C$10:$C$59,$D639))</f>
        <v>0</v>
      </c>
      <c r="N639" s="103"/>
    </row>
    <row r="640" spans="2:14" outlineLevel="1" x14ac:dyDescent="0.35">
      <c r="B640" s="126" t="s">
        <v>80</v>
      </c>
      <c r="C640" s="169" t="str">
        <f>IF(ISBLANK('Payer Participation Data'!$B$41),"-",'Payer Participation Data'!$B$41)</f>
        <v>-</v>
      </c>
      <c r="D640" s="169" t="str">
        <f>IF(ISBLANK('Payer Participation Data'!$C$41),"-",'Payer Participation Data'!$C$41)</f>
        <v>-</v>
      </c>
      <c r="E640" s="169" t="str">
        <f>IF(ISBLANK('Payer Participation Data'!$D$41),"-",'Payer Participation Data'!$D$41)</f>
        <v>-</v>
      </c>
      <c r="F640" s="169" t="str">
        <f>IF(ISBLANK('Payer Participation Data'!$E$41),"-",'Payer Participation Data'!$E$41)</f>
        <v>-</v>
      </c>
      <c r="G640" s="104">
        <v>2</v>
      </c>
      <c r="H640" s="104">
        <v>3</v>
      </c>
      <c r="I640" s="104">
        <v>5</v>
      </c>
      <c r="J640" s="104" t="str">
        <f t="shared" si="35"/>
        <v>352</v>
      </c>
      <c r="K640" s="104" t="s">
        <v>30</v>
      </c>
      <c r="L640" s="222">
        <f>IF(ISNA(SUMIFS(INDEX('Payer Participation Data'!$F$10:$BM$59,0,MATCH(CONCATENATE($J640,L$6),'Payer Participation Data'!$F$8:$BM$8,0)),'Payer Participation Data'!$B$10:$B$59,$C640,'Payer Participation Data'!$C$10:$C$59,$D640)),"-",SUMIFS(INDEX('Payer Participation Data'!$F$10:$BM$59,0,MATCH(CONCATENATE($J640,L$6),'Payer Participation Data'!$F$8:$BM$8,0)),'Payer Participation Data'!$B$10:$B$59,$C640,'Payer Participation Data'!$C$10:$C$59,$D640))</f>
        <v>0</v>
      </c>
      <c r="M640" s="223">
        <f>IF(ISNA(SUMIFS(INDEX('Payer Participation Data'!$F$10:$BM$59,0,MATCH(CONCATENATE($J640,M$6),'Payer Participation Data'!$F$8:$BM$8,0)),'Payer Participation Data'!$B$10:$B$59,$C640,'Payer Participation Data'!$C$10:$C$59,$D640)),"-",SUMIFS(INDEX('Payer Participation Data'!$F$10:$BM$59,0,MATCH(CONCATENATE($J640,M$6),'Payer Participation Data'!$F$8:$BM$8,0)),'Payer Participation Data'!$B$10:$B$59,$C640,'Payer Participation Data'!$C$10:$C$59,$D640))</f>
        <v>0</v>
      </c>
      <c r="N640" s="105"/>
    </row>
    <row r="641" spans="2:14" outlineLevel="1" x14ac:dyDescent="0.35">
      <c r="B641" s="124" t="s">
        <v>80</v>
      </c>
      <c r="C641" s="157" t="str">
        <f>IF(ISBLANK('Payer Participation Data'!$B$41),"-",'Payer Participation Data'!$B$41)</f>
        <v>-</v>
      </c>
      <c r="D641" s="157" t="str">
        <f>IF(ISBLANK('Payer Participation Data'!$C$41),"-",'Payer Participation Data'!$C$41)</f>
        <v>-</v>
      </c>
      <c r="E641" s="157" t="str">
        <f>IF(ISBLANK('Payer Participation Data'!$D$41),"-",'Payer Participation Data'!$D$41)</f>
        <v>-</v>
      </c>
      <c r="F641" s="157" t="str">
        <f>IF(ISBLANK('Payer Participation Data'!$E$41),"-",'Payer Participation Data'!$E$41)</f>
        <v>-</v>
      </c>
      <c r="G641" s="102">
        <v>3</v>
      </c>
      <c r="H641" s="102">
        <v>3</v>
      </c>
      <c r="I641" s="102">
        <v>5</v>
      </c>
      <c r="J641" s="102" t="str">
        <f t="shared" si="35"/>
        <v>353</v>
      </c>
      <c r="K641" s="102" t="s">
        <v>30</v>
      </c>
      <c r="L641" s="224">
        <f>IF(ISNA(SUMIFS(INDEX('Payer Participation Data'!$F$10:$BM$59,0,MATCH(CONCATENATE($J641,L$6),'Payer Participation Data'!$F$8:$BM$8,0)),'Payer Participation Data'!$B$10:$B$59,$C641,'Payer Participation Data'!$C$10:$C$59,$D641)),"-",SUMIFS(INDEX('Payer Participation Data'!$F$10:$BM$59,0,MATCH(CONCATENATE($J641,L$6),'Payer Participation Data'!$F$8:$BM$8,0)),'Payer Participation Data'!$B$10:$B$59,$C641,'Payer Participation Data'!$C$10:$C$59,$D641))</f>
        <v>0</v>
      </c>
      <c r="M641" s="225">
        <f>IF(ISNA(SUMIFS(INDEX('Payer Participation Data'!$F$10:$BM$59,0,MATCH(CONCATENATE($J641,M$6),'Payer Participation Data'!$F$8:$BM$8,0)),'Payer Participation Data'!$B$10:$B$59,$C641,'Payer Participation Data'!$C$10:$C$59,$D641)),"-",SUMIFS(INDEX('Payer Participation Data'!$F$10:$BM$59,0,MATCH(CONCATENATE($J641,M$6),'Payer Participation Data'!$F$8:$BM$8,0)),'Payer Participation Data'!$B$10:$B$59,$C641,'Payer Participation Data'!$C$10:$C$59,$D641))</f>
        <v>0</v>
      </c>
      <c r="N641" s="103"/>
    </row>
    <row r="642" spans="2:14" outlineLevel="1" x14ac:dyDescent="0.35">
      <c r="B642" s="126" t="s">
        <v>80</v>
      </c>
      <c r="C642" s="169" t="str">
        <f>IF(ISBLANK('Payer Participation Data'!$B$41),"-",'Payer Participation Data'!$B$41)</f>
        <v>-</v>
      </c>
      <c r="D642" s="169" t="str">
        <f>IF(ISBLANK('Payer Participation Data'!$C$41),"-",'Payer Participation Data'!$C$41)</f>
        <v>-</v>
      </c>
      <c r="E642" s="169" t="str">
        <f>IF(ISBLANK('Payer Participation Data'!$D$41),"-",'Payer Participation Data'!$D$41)</f>
        <v>-</v>
      </c>
      <c r="F642" s="169" t="str">
        <f>IF(ISBLANK('Payer Participation Data'!$E$41),"-",'Payer Participation Data'!$E$41)</f>
        <v>-</v>
      </c>
      <c r="G642" s="104">
        <v>4</v>
      </c>
      <c r="H642" s="104">
        <v>3</v>
      </c>
      <c r="I642" s="104">
        <v>5</v>
      </c>
      <c r="J642" s="104" t="str">
        <f t="shared" si="35"/>
        <v>354</v>
      </c>
      <c r="K642" s="104" t="s">
        <v>30</v>
      </c>
      <c r="L642" s="222">
        <f>IF(ISNA(SUMIFS(INDEX('Payer Participation Data'!$F$10:$BM$59,0,MATCH(CONCATENATE($J642,L$6),'Payer Participation Data'!$F$8:$BM$8,0)),'Payer Participation Data'!$B$10:$B$59,$C642,'Payer Participation Data'!$C$10:$C$59,$D642)),"-",SUMIFS(INDEX('Payer Participation Data'!$F$10:$BM$59,0,MATCH(CONCATENATE($J642,L$6),'Payer Participation Data'!$F$8:$BM$8,0)),'Payer Participation Data'!$B$10:$B$59,$C642,'Payer Participation Data'!$C$10:$C$59,$D642))</f>
        <v>0</v>
      </c>
      <c r="M642" s="223">
        <f>IF(ISNA(SUMIFS(INDEX('Payer Participation Data'!$F$10:$BM$59,0,MATCH(CONCATENATE($J642,M$6),'Payer Participation Data'!$F$8:$BM$8,0)),'Payer Participation Data'!$B$10:$B$59,$C642,'Payer Participation Data'!$C$10:$C$59,$D642)),"-",SUMIFS(INDEX('Payer Participation Data'!$F$10:$BM$59,0,MATCH(CONCATENATE($J642,M$6),'Payer Participation Data'!$F$8:$BM$8,0)),'Payer Participation Data'!$B$10:$B$59,$C642,'Payer Participation Data'!$C$10:$C$59,$D642))</f>
        <v>0</v>
      </c>
      <c r="N642" s="105"/>
    </row>
    <row r="643" spans="2:14" outlineLevel="1" x14ac:dyDescent="0.35">
      <c r="B643" s="124" t="s">
        <v>80</v>
      </c>
      <c r="C643" s="157" t="str">
        <f>IF(ISBLANK('Payer Participation Data'!$B$41),"-",'Payer Participation Data'!$B$41)</f>
        <v>-</v>
      </c>
      <c r="D643" s="157" t="str">
        <f>IF(ISBLANK('Payer Participation Data'!$C$41),"-",'Payer Participation Data'!$C$41)</f>
        <v>-</v>
      </c>
      <c r="E643" s="157" t="str">
        <f>IF(ISBLANK('Payer Participation Data'!$D$41),"-",'Payer Participation Data'!$D$41)</f>
        <v>-</v>
      </c>
      <c r="F643" s="157" t="str">
        <f>IF(ISBLANK('Payer Participation Data'!$E$41),"-",'Payer Participation Data'!$E$41)</f>
        <v>-</v>
      </c>
      <c r="G643" s="102">
        <v>1</v>
      </c>
      <c r="H643" s="102">
        <v>4</v>
      </c>
      <c r="I643" s="102">
        <v>5</v>
      </c>
      <c r="J643" s="102" t="str">
        <f t="shared" ref="J643:J646" si="39">CONCATENATE(H643,I643,G643)</f>
        <v>451</v>
      </c>
      <c r="K643" s="102" t="s">
        <v>30</v>
      </c>
      <c r="L643" s="224">
        <f>IF(ISNA(SUMIFS(INDEX('Payer Participation Data'!$F$10:$BM$59,0,MATCH(CONCATENATE($J643,L$6),'Payer Participation Data'!$F$8:$BM$8,0)),'Payer Participation Data'!$B$10:$B$59,$C643,'Payer Participation Data'!$C$10:$C$59,$D643)),"-",SUMIFS(INDEX('Payer Participation Data'!$F$10:$BM$59,0,MATCH(CONCATENATE($J643,L$6),'Payer Participation Data'!$F$8:$BM$8,0)),'Payer Participation Data'!$B$10:$B$59,$C643,'Payer Participation Data'!$C$10:$C$59,$D643))</f>
        <v>0</v>
      </c>
      <c r="M643" s="225">
        <f>IF(ISNA(SUMIFS(INDEX('Payer Participation Data'!$F$10:$BM$59,0,MATCH(CONCATENATE($J643,M$6),'Payer Participation Data'!$F$8:$BM$8,0)),'Payer Participation Data'!$B$10:$B$59,$C643,'Payer Participation Data'!$C$10:$C$59,$D643)),"-",SUMIFS(INDEX('Payer Participation Data'!$F$10:$BM$59,0,MATCH(CONCATENATE($J643,M$6),'Payer Participation Data'!$F$8:$BM$8,0)),'Payer Participation Data'!$B$10:$B$59,$C643,'Payer Participation Data'!$C$10:$C$59,$D643))</f>
        <v>0</v>
      </c>
      <c r="N643" s="105"/>
    </row>
    <row r="644" spans="2:14" outlineLevel="1" x14ac:dyDescent="0.35">
      <c r="B644" s="126" t="s">
        <v>80</v>
      </c>
      <c r="C644" s="169" t="str">
        <f>IF(ISBLANK('Payer Participation Data'!$B$41),"-",'Payer Participation Data'!$B$41)</f>
        <v>-</v>
      </c>
      <c r="D644" s="169" t="str">
        <f>IF(ISBLANK('Payer Participation Data'!$C$41),"-",'Payer Participation Data'!$C$41)</f>
        <v>-</v>
      </c>
      <c r="E644" s="169" t="str">
        <f>IF(ISBLANK('Payer Participation Data'!$D$41),"-",'Payer Participation Data'!$D$41)</f>
        <v>-</v>
      </c>
      <c r="F644" s="169" t="str">
        <f>IF(ISBLANK('Payer Participation Data'!$E$41),"-",'Payer Participation Data'!$E$41)</f>
        <v>-</v>
      </c>
      <c r="G644" s="104">
        <v>2</v>
      </c>
      <c r="H644" s="104">
        <v>4</v>
      </c>
      <c r="I644" s="104">
        <v>5</v>
      </c>
      <c r="J644" s="104" t="str">
        <f t="shared" si="39"/>
        <v>452</v>
      </c>
      <c r="K644" s="104" t="s">
        <v>30</v>
      </c>
      <c r="L644" s="222">
        <f>IF(ISNA(SUMIFS(INDEX('Payer Participation Data'!$F$10:$BM$59,0,MATCH(CONCATENATE($J644,L$6),'Payer Participation Data'!$F$8:$BM$8,0)),'Payer Participation Data'!$B$10:$B$59,$C644,'Payer Participation Data'!$C$10:$C$59,$D644)),"-",SUMIFS(INDEX('Payer Participation Data'!$F$10:$BM$59,0,MATCH(CONCATENATE($J644,L$6),'Payer Participation Data'!$F$8:$BM$8,0)),'Payer Participation Data'!$B$10:$B$59,$C644,'Payer Participation Data'!$C$10:$C$59,$D644))</f>
        <v>0</v>
      </c>
      <c r="M644" s="223">
        <f>IF(ISNA(SUMIFS(INDEX('Payer Participation Data'!$F$10:$BM$59,0,MATCH(CONCATENATE($J644,M$6),'Payer Participation Data'!$F$8:$BM$8,0)),'Payer Participation Data'!$B$10:$B$59,$C644,'Payer Participation Data'!$C$10:$C$59,$D644)),"-",SUMIFS(INDEX('Payer Participation Data'!$F$10:$BM$59,0,MATCH(CONCATENATE($J644,M$6),'Payer Participation Data'!$F$8:$BM$8,0)),'Payer Participation Data'!$B$10:$B$59,$C644,'Payer Participation Data'!$C$10:$C$59,$D644))</f>
        <v>0</v>
      </c>
      <c r="N644" s="105"/>
    </row>
    <row r="645" spans="2:14" outlineLevel="1" x14ac:dyDescent="0.35">
      <c r="B645" s="124" t="s">
        <v>80</v>
      </c>
      <c r="C645" s="157" t="str">
        <f>IF(ISBLANK('Payer Participation Data'!$B$41),"-",'Payer Participation Data'!$B$41)</f>
        <v>-</v>
      </c>
      <c r="D645" s="157" t="str">
        <f>IF(ISBLANK('Payer Participation Data'!$C$41),"-",'Payer Participation Data'!$C$41)</f>
        <v>-</v>
      </c>
      <c r="E645" s="157" t="str">
        <f>IF(ISBLANK('Payer Participation Data'!$D$41),"-",'Payer Participation Data'!$D$41)</f>
        <v>-</v>
      </c>
      <c r="F645" s="157" t="str">
        <f>IF(ISBLANK('Payer Participation Data'!$E$41),"-",'Payer Participation Data'!$E$41)</f>
        <v>-</v>
      </c>
      <c r="G645" s="102">
        <v>3</v>
      </c>
      <c r="H645" s="102">
        <v>4</v>
      </c>
      <c r="I645" s="102">
        <v>5</v>
      </c>
      <c r="J645" s="102" t="str">
        <f t="shared" si="39"/>
        <v>453</v>
      </c>
      <c r="K645" s="102" t="s">
        <v>30</v>
      </c>
      <c r="L645" s="224">
        <f>IF(ISNA(SUMIFS(INDEX('Payer Participation Data'!$F$10:$BM$59,0,MATCH(CONCATENATE($J645,L$6),'Payer Participation Data'!$F$8:$BM$8,0)),'Payer Participation Data'!$B$10:$B$59,$C645,'Payer Participation Data'!$C$10:$C$59,$D645)),"-",SUMIFS(INDEX('Payer Participation Data'!$F$10:$BM$59,0,MATCH(CONCATENATE($J645,L$6),'Payer Participation Data'!$F$8:$BM$8,0)),'Payer Participation Data'!$B$10:$B$59,$C645,'Payer Participation Data'!$C$10:$C$59,$D645))</f>
        <v>0</v>
      </c>
      <c r="M645" s="225">
        <f>IF(ISNA(SUMIFS(INDEX('Payer Participation Data'!$F$10:$BM$59,0,MATCH(CONCATENATE($J645,M$6),'Payer Participation Data'!$F$8:$BM$8,0)),'Payer Participation Data'!$B$10:$B$59,$C645,'Payer Participation Data'!$C$10:$C$59,$D645)),"-",SUMIFS(INDEX('Payer Participation Data'!$F$10:$BM$59,0,MATCH(CONCATENATE($J645,M$6),'Payer Participation Data'!$F$8:$BM$8,0)),'Payer Participation Data'!$B$10:$B$59,$C645,'Payer Participation Data'!$C$10:$C$59,$D645))</f>
        <v>0</v>
      </c>
      <c r="N645" s="105"/>
    </row>
    <row r="646" spans="2:14" outlineLevel="1" x14ac:dyDescent="0.35">
      <c r="B646" s="126" t="s">
        <v>80</v>
      </c>
      <c r="C646" s="169" t="str">
        <f>IF(ISBLANK('Payer Participation Data'!$B$41),"-",'Payer Participation Data'!$B$41)</f>
        <v>-</v>
      </c>
      <c r="D646" s="169" t="str">
        <f>IF(ISBLANK('Payer Participation Data'!$C$41),"-",'Payer Participation Data'!$C$41)</f>
        <v>-</v>
      </c>
      <c r="E646" s="169" t="str">
        <f>IF(ISBLANK('Payer Participation Data'!$D$41),"-",'Payer Participation Data'!$D$41)</f>
        <v>-</v>
      </c>
      <c r="F646" s="169" t="str">
        <f>IF(ISBLANK('Payer Participation Data'!$E$41),"-",'Payer Participation Data'!$E$41)</f>
        <v>-</v>
      </c>
      <c r="G646" s="104">
        <v>4</v>
      </c>
      <c r="H646" s="104">
        <v>4</v>
      </c>
      <c r="I646" s="104">
        <v>5</v>
      </c>
      <c r="J646" s="104" t="str">
        <f t="shared" si="39"/>
        <v>454</v>
      </c>
      <c r="K646" s="104" t="s">
        <v>30</v>
      </c>
      <c r="L646" s="222">
        <f>IF(ISNA(SUMIFS(INDEX('Payer Participation Data'!$F$10:$BM$59,0,MATCH(CONCATENATE($J646,L$6),'Payer Participation Data'!$F$8:$BM$8,0)),'Payer Participation Data'!$B$10:$B$59,$C646,'Payer Participation Data'!$C$10:$C$59,$D646)),"-",SUMIFS(INDEX('Payer Participation Data'!$F$10:$BM$59,0,MATCH(CONCATENATE($J646,L$6),'Payer Participation Data'!$F$8:$BM$8,0)),'Payer Participation Data'!$B$10:$B$59,$C646,'Payer Participation Data'!$C$10:$C$59,$D646))</f>
        <v>0</v>
      </c>
      <c r="M646" s="223">
        <f>IF(ISNA(SUMIFS(INDEX('Payer Participation Data'!$F$10:$BM$59,0,MATCH(CONCATENATE($J646,M$6),'Payer Participation Data'!$F$8:$BM$8,0)),'Payer Participation Data'!$B$10:$B$59,$C646,'Payer Participation Data'!$C$10:$C$59,$D646)),"-",SUMIFS(INDEX('Payer Participation Data'!$F$10:$BM$59,0,MATCH(CONCATENATE($J646,M$6),'Payer Participation Data'!$F$8:$BM$8,0)),'Payer Participation Data'!$B$10:$B$59,$C646,'Payer Participation Data'!$C$10:$C$59,$D646))</f>
        <v>0</v>
      </c>
      <c r="N646" s="105"/>
    </row>
    <row r="647" spans="2:14" outlineLevel="1" x14ac:dyDescent="0.35">
      <c r="B647" s="124" t="s">
        <v>80</v>
      </c>
      <c r="C647" s="157" t="str">
        <f>IF(ISBLANK('Payer Participation Data'!$B$42),"-",'Payer Participation Data'!$B$42)</f>
        <v>-</v>
      </c>
      <c r="D647" s="157" t="str">
        <f>IF(ISBLANK('Payer Participation Data'!$C$42),"-",'Payer Participation Data'!$C$42)</f>
        <v>-</v>
      </c>
      <c r="E647" s="157" t="str">
        <f>IF(ISBLANK('Payer Participation Data'!$D$42),"-",'Payer Participation Data'!$D$42)</f>
        <v>-</v>
      </c>
      <c r="F647" s="157" t="str">
        <f>IF(ISBLANK('Payer Participation Data'!$E$42),"-",'Payer Participation Data'!$E$42)</f>
        <v>-</v>
      </c>
      <c r="G647" s="102">
        <v>1</v>
      </c>
      <c r="H647" s="102" t="s">
        <v>64</v>
      </c>
      <c r="I647" s="102" t="s">
        <v>64</v>
      </c>
      <c r="J647" s="102" t="str">
        <f t="shared" si="35"/>
        <v>BaselineBaseline1</v>
      </c>
      <c r="K647" s="102" t="s">
        <v>30</v>
      </c>
      <c r="L647" s="224">
        <f>IF(ISNA(SUMIFS(INDEX('Payer Participation Data'!$F$10:$BM$59,0,MATCH(CONCATENATE($J647,L$6),'Payer Participation Data'!$F$8:$BM$8,0)),'Payer Participation Data'!$B$10:$B$59,$C647,'Payer Participation Data'!$C$10:$C$59,$D647)),"-",SUMIFS(INDEX('Payer Participation Data'!$F$10:$BM$59,0,MATCH(CONCATENATE($J647,L$6),'Payer Participation Data'!$F$8:$BM$8,0)),'Payer Participation Data'!$B$10:$B$59,$C647,'Payer Participation Data'!$C$10:$C$59,$D647))</f>
        <v>0</v>
      </c>
      <c r="M647" s="225">
        <f>IF(ISNA(SUMIFS(INDEX('Payer Participation Data'!$F$10:$BM$59,0,MATCH(CONCATENATE($J647,M$6),'Payer Participation Data'!$F$8:$BM$8,0)),'Payer Participation Data'!$B$10:$B$59,$C647,'Payer Participation Data'!$C$10:$C$59,$D647)),"-",SUMIFS(INDEX('Payer Participation Data'!$F$10:$BM$59,0,MATCH(CONCATENATE($J647,M$6),'Payer Participation Data'!$F$8:$BM$8,0)),'Payer Participation Data'!$B$10:$B$59,$C647,'Payer Participation Data'!$C$10:$C$59,$D647))</f>
        <v>0</v>
      </c>
      <c r="N647" s="103"/>
    </row>
    <row r="648" spans="2:14" outlineLevel="1" x14ac:dyDescent="0.35">
      <c r="B648" s="126" t="s">
        <v>80</v>
      </c>
      <c r="C648" s="169" t="str">
        <f>IF(ISBLANK('Payer Participation Data'!$B$42),"-",'Payer Participation Data'!$B$42)</f>
        <v>-</v>
      </c>
      <c r="D648" s="169" t="str">
        <f>IF(ISBLANK('Payer Participation Data'!$C$42),"-",'Payer Participation Data'!$C$42)</f>
        <v>-</v>
      </c>
      <c r="E648" s="169" t="str">
        <f>IF(ISBLANK('Payer Participation Data'!$D$42),"-",'Payer Participation Data'!$D$42)</f>
        <v>-</v>
      </c>
      <c r="F648" s="169" t="str">
        <f>IF(ISBLANK('Payer Participation Data'!$E$42),"-",'Payer Participation Data'!$E$42)</f>
        <v>-</v>
      </c>
      <c r="G648" s="104">
        <v>2</v>
      </c>
      <c r="H648" s="104" t="s">
        <v>64</v>
      </c>
      <c r="I648" s="104" t="s">
        <v>64</v>
      </c>
      <c r="J648" s="104" t="str">
        <f t="shared" ref="J648:J727" si="40">CONCATENATE(H648,I648,G648)</f>
        <v>BaselineBaseline2</v>
      </c>
      <c r="K648" s="104" t="s">
        <v>30</v>
      </c>
      <c r="L648" s="222">
        <f>IF(ISNA(SUMIFS(INDEX('Payer Participation Data'!$F$10:$BM$59,0,MATCH(CONCATENATE($J648,L$6),'Payer Participation Data'!$F$8:$BM$8,0)),'Payer Participation Data'!$B$10:$B$59,$C648,'Payer Participation Data'!$C$10:$C$59,$D648)),"-",SUMIFS(INDEX('Payer Participation Data'!$F$10:$BM$59,0,MATCH(CONCATENATE($J648,L$6),'Payer Participation Data'!$F$8:$BM$8,0)),'Payer Participation Data'!$B$10:$B$59,$C648,'Payer Participation Data'!$C$10:$C$59,$D648))</f>
        <v>0</v>
      </c>
      <c r="M648" s="223">
        <f>IF(ISNA(SUMIFS(INDEX('Payer Participation Data'!$F$10:$BM$59,0,MATCH(CONCATENATE($J648,M$6),'Payer Participation Data'!$F$8:$BM$8,0)),'Payer Participation Data'!$B$10:$B$59,$C648,'Payer Participation Data'!$C$10:$C$59,$D648)),"-",SUMIFS(INDEX('Payer Participation Data'!$F$10:$BM$59,0,MATCH(CONCATENATE($J648,M$6),'Payer Participation Data'!$F$8:$BM$8,0)),'Payer Participation Data'!$B$10:$B$59,$C648,'Payer Participation Data'!$C$10:$C$59,$D648))</f>
        <v>0</v>
      </c>
      <c r="N648" s="105"/>
    </row>
    <row r="649" spans="2:14" outlineLevel="1" x14ac:dyDescent="0.35">
      <c r="B649" s="124" t="s">
        <v>80</v>
      </c>
      <c r="C649" s="157" t="str">
        <f>IF(ISBLANK('Payer Participation Data'!$B$42),"-",'Payer Participation Data'!$B$42)</f>
        <v>-</v>
      </c>
      <c r="D649" s="157" t="str">
        <f>IF(ISBLANK('Payer Participation Data'!$C$42),"-",'Payer Participation Data'!$C$42)</f>
        <v>-</v>
      </c>
      <c r="E649" s="157" t="str">
        <f>IF(ISBLANK('Payer Participation Data'!$D$42),"-",'Payer Participation Data'!$D$42)</f>
        <v>-</v>
      </c>
      <c r="F649" s="157" t="str">
        <f>IF(ISBLANK('Payer Participation Data'!$E$42),"-",'Payer Participation Data'!$E$42)</f>
        <v>-</v>
      </c>
      <c r="G649" s="102">
        <v>3</v>
      </c>
      <c r="H649" s="102" t="s">
        <v>64</v>
      </c>
      <c r="I649" s="102" t="s">
        <v>64</v>
      </c>
      <c r="J649" s="102" t="str">
        <f t="shared" si="40"/>
        <v>BaselineBaseline3</v>
      </c>
      <c r="K649" s="102" t="s">
        <v>30</v>
      </c>
      <c r="L649" s="224">
        <f>IF(ISNA(SUMIFS(INDEX('Payer Participation Data'!$F$10:$BM$59,0,MATCH(CONCATENATE($J649,L$6),'Payer Participation Data'!$F$8:$BM$8,0)),'Payer Participation Data'!$B$10:$B$59,$C649,'Payer Participation Data'!$C$10:$C$59,$D649)),"-",SUMIFS(INDEX('Payer Participation Data'!$F$10:$BM$59,0,MATCH(CONCATENATE($J649,L$6),'Payer Participation Data'!$F$8:$BM$8,0)),'Payer Participation Data'!$B$10:$B$59,$C649,'Payer Participation Data'!$C$10:$C$59,$D649))</f>
        <v>0</v>
      </c>
      <c r="M649" s="225">
        <f>IF(ISNA(SUMIFS(INDEX('Payer Participation Data'!$F$10:$BM$59,0,MATCH(CONCATENATE($J649,M$6),'Payer Participation Data'!$F$8:$BM$8,0)),'Payer Participation Data'!$B$10:$B$59,$C649,'Payer Participation Data'!$C$10:$C$59,$D649)),"-",SUMIFS(INDEX('Payer Participation Data'!$F$10:$BM$59,0,MATCH(CONCATENATE($J649,M$6),'Payer Participation Data'!$F$8:$BM$8,0)),'Payer Participation Data'!$B$10:$B$59,$C649,'Payer Participation Data'!$C$10:$C$59,$D649))</f>
        <v>0</v>
      </c>
      <c r="N649" s="103"/>
    </row>
    <row r="650" spans="2:14" outlineLevel="1" x14ac:dyDescent="0.35">
      <c r="B650" s="126" t="s">
        <v>80</v>
      </c>
      <c r="C650" s="169" t="str">
        <f>IF(ISBLANK('Payer Participation Data'!$B$42),"-",'Payer Participation Data'!$B$42)</f>
        <v>-</v>
      </c>
      <c r="D650" s="169" t="str">
        <f>IF(ISBLANK('Payer Participation Data'!$C$42),"-",'Payer Participation Data'!$C$42)</f>
        <v>-</v>
      </c>
      <c r="E650" s="169" t="str">
        <f>IF(ISBLANK('Payer Participation Data'!$D$42),"-",'Payer Participation Data'!$D$42)</f>
        <v>-</v>
      </c>
      <c r="F650" s="169" t="str">
        <f>IF(ISBLANK('Payer Participation Data'!$E$42),"-",'Payer Participation Data'!$E$42)</f>
        <v>-</v>
      </c>
      <c r="G650" s="104">
        <v>4</v>
      </c>
      <c r="H650" s="104" t="s">
        <v>64</v>
      </c>
      <c r="I650" s="104" t="s">
        <v>64</v>
      </c>
      <c r="J650" s="104" t="str">
        <f t="shared" si="40"/>
        <v>BaselineBaseline4</v>
      </c>
      <c r="K650" s="104" t="s">
        <v>30</v>
      </c>
      <c r="L650" s="222">
        <f>IF(ISNA(SUMIFS(INDEX('Payer Participation Data'!$F$10:$BM$59,0,MATCH(CONCATENATE($J650,L$6),'Payer Participation Data'!$F$8:$BM$8,0)),'Payer Participation Data'!$B$10:$B$59,$C650,'Payer Participation Data'!$C$10:$C$59,$D650)),"-",SUMIFS(INDEX('Payer Participation Data'!$F$10:$BM$59,0,MATCH(CONCATENATE($J650,L$6),'Payer Participation Data'!$F$8:$BM$8,0)),'Payer Participation Data'!$B$10:$B$59,$C650,'Payer Participation Data'!$C$10:$C$59,$D650))</f>
        <v>0</v>
      </c>
      <c r="M650" s="223">
        <f>IF(ISNA(SUMIFS(INDEX('Payer Participation Data'!$F$10:$BM$59,0,MATCH(CONCATENATE($J650,M$6),'Payer Participation Data'!$F$8:$BM$8,0)),'Payer Participation Data'!$B$10:$B$59,$C650,'Payer Participation Data'!$C$10:$C$59,$D650)),"-",SUMIFS(INDEX('Payer Participation Data'!$F$10:$BM$59,0,MATCH(CONCATENATE($J650,M$6),'Payer Participation Data'!$F$8:$BM$8,0)),'Payer Participation Data'!$B$10:$B$59,$C650,'Payer Participation Data'!$C$10:$C$59,$D650))</f>
        <v>0</v>
      </c>
      <c r="N650" s="105"/>
    </row>
    <row r="651" spans="2:14" outlineLevel="1" x14ac:dyDescent="0.35">
      <c r="B651" s="124" t="s">
        <v>80</v>
      </c>
      <c r="C651" s="157" t="str">
        <f>IF(ISBLANK('Payer Participation Data'!$B$42),"-",'Payer Participation Data'!$B$42)</f>
        <v>-</v>
      </c>
      <c r="D651" s="157" t="str">
        <f>IF(ISBLANK('Payer Participation Data'!$C$42),"-",'Payer Participation Data'!$C$42)</f>
        <v>-</v>
      </c>
      <c r="E651" s="157" t="str">
        <f>IF(ISBLANK('Payer Participation Data'!$D$42),"-",'Payer Participation Data'!$D$42)</f>
        <v>-</v>
      </c>
      <c r="F651" s="157" t="str">
        <f>IF(ISBLANK('Payer Participation Data'!$E$42),"-",'Payer Participation Data'!$E$42)</f>
        <v>-</v>
      </c>
      <c r="G651" s="102">
        <v>1</v>
      </c>
      <c r="H651" s="102">
        <v>1</v>
      </c>
      <c r="I651" s="102">
        <v>5</v>
      </c>
      <c r="J651" s="102" t="str">
        <f t="shared" si="40"/>
        <v>151</v>
      </c>
      <c r="K651" s="102" t="s">
        <v>30</v>
      </c>
      <c r="L651" s="224">
        <f>IF(ISNA(SUMIFS(INDEX('Payer Participation Data'!$F$10:$BM$59,0,MATCH(CONCATENATE($J651,L$6),'Payer Participation Data'!$F$8:$BM$8,0)),'Payer Participation Data'!$B$10:$B$59,$C651,'Payer Participation Data'!$C$10:$C$59,$D651)),"-",SUMIFS(INDEX('Payer Participation Data'!$F$10:$BM$59,0,MATCH(CONCATENATE($J651,L$6),'Payer Participation Data'!$F$8:$BM$8,0)),'Payer Participation Data'!$B$10:$B$59,$C651,'Payer Participation Data'!$C$10:$C$59,$D651))</f>
        <v>0</v>
      </c>
      <c r="M651" s="225">
        <f>IF(ISNA(SUMIFS(INDEX('Payer Participation Data'!$F$10:$BM$59,0,MATCH(CONCATENATE($J651,M$6),'Payer Participation Data'!$F$8:$BM$8,0)),'Payer Participation Data'!$B$10:$B$59,$C651,'Payer Participation Data'!$C$10:$C$59,$D651)),"-",SUMIFS(INDEX('Payer Participation Data'!$F$10:$BM$59,0,MATCH(CONCATENATE($J651,M$6),'Payer Participation Data'!$F$8:$BM$8,0)),'Payer Participation Data'!$B$10:$B$59,$C651,'Payer Participation Data'!$C$10:$C$59,$D651))</f>
        <v>0</v>
      </c>
      <c r="N651" s="103"/>
    </row>
    <row r="652" spans="2:14" outlineLevel="1" x14ac:dyDescent="0.35">
      <c r="B652" s="126" t="s">
        <v>80</v>
      </c>
      <c r="C652" s="169" t="str">
        <f>IF(ISBLANK('Payer Participation Data'!$B$42),"-",'Payer Participation Data'!$B$42)</f>
        <v>-</v>
      </c>
      <c r="D652" s="169" t="str">
        <f>IF(ISBLANK('Payer Participation Data'!$C$42),"-",'Payer Participation Data'!$C$42)</f>
        <v>-</v>
      </c>
      <c r="E652" s="169" t="str">
        <f>IF(ISBLANK('Payer Participation Data'!$D$42),"-",'Payer Participation Data'!$D$42)</f>
        <v>-</v>
      </c>
      <c r="F652" s="169" t="str">
        <f>IF(ISBLANK('Payer Participation Data'!$E$42),"-",'Payer Participation Data'!$E$42)</f>
        <v>-</v>
      </c>
      <c r="G652" s="104">
        <v>2</v>
      </c>
      <c r="H652" s="104">
        <v>1</v>
      </c>
      <c r="I652" s="104">
        <v>5</v>
      </c>
      <c r="J652" s="104" t="str">
        <f t="shared" si="40"/>
        <v>152</v>
      </c>
      <c r="K652" s="104" t="s">
        <v>30</v>
      </c>
      <c r="L652" s="222">
        <f>IF(ISNA(SUMIFS(INDEX('Payer Participation Data'!$F$10:$BM$59,0,MATCH(CONCATENATE($J652,L$6),'Payer Participation Data'!$F$8:$BM$8,0)),'Payer Participation Data'!$B$10:$B$59,$C652,'Payer Participation Data'!$C$10:$C$59,$D652)),"-",SUMIFS(INDEX('Payer Participation Data'!$F$10:$BM$59,0,MATCH(CONCATENATE($J652,L$6),'Payer Participation Data'!$F$8:$BM$8,0)),'Payer Participation Data'!$B$10:$B$59,$C652,'Payer Participation Data'!$C$10:$C$59,$D652))</f>
        <v>0</v>
      </c>
      <c r="M652" s="223">
        <f>IF(ISNA(SUMIFS(INDEX('Payer Participation Data'!$F$10:$BM$59,0,MATCH(CONCATENATE($J652,M$6),'Payer Participation Data'!$F$8:$BM$8,0)),'Payer Participation Data'!$B$10:$B$59,$C652,'Payer Participation Data'!$C$10:$C$59,$D652)),"-",SUMIFS(INDEX('Payer Participation Data'!$F$10:$BM$59,0,MATCH(CONCATENATE($J652,M$6),'Payer Participation Data'!$F$8:$BM$8,0)),'Payer Participation Data'!$B$10:$B$59,$C652,'Payer Participation Data'!$C$10:$C$59,$D652))</f>
        <v>0</v>
      </c>
      <c r="N652" s="105"/>
    </row>
    <row r="653" spans="2:14" outlineLevel="1" x14ac:dyDescent="0.35">
      <c r="B653" s="124" t="s">
        <v>80</v>
      </c>
      <c r="C653" s="157" t="str">
        <f>IF(ISBLANK('Payer Participation Data'!$B$42),"-",'Payer Participation Data'!$B$42)</f>
        <v>-</v>
      </c>
      <c r="D653" s="157" t="str">
        <f>IF(ISBLANK('Payer Participation Data'!$C$42),"-",'Payer Participation Data'!$C$42)</f>
        <v>-</v>
      </c>
      <c r="E653" s="157" t="str">
        <f>IF(ISBLANK('Payer Participation Data'!$D$42),"-",'Payer Participation Data'!$D$42)</f>
        <v>-</v>
      </c>
      <c r="F653" s="157" t="str">
        <f>IF(ISBLANK('Payer Participation Data'!$E$42),"-",'Payer Participation Data'!$E$42)</f>
        <v>-</v>
      </c>
      <c r="G653" s="102">
        <v>3</v>
      </c>
      <c r="H653" s="102">
        <v>1</v>
      </c>
      <c r="I653" s="102">
        <v>5</v>
      </c>
      <c r="J653" s="102" t="str">
        <f t="shared" si="40"/>
        <v>153</v>
      </c>
      <c r="K653" s="102" t="s">
        <v>30</v>
      </c>
      <c r="L653" s="224">
        <f>IF(ISNA(SUMIFS(INDEX('Payer Participation Data'!$F$10:$BM$59,0,MATCH(CONCATENATE($J653,L$6),'Payer Participation Data'!$F$8:$BM$8,0)),'Payer Participation Data'!$B$10:$B$59,$C653,'Payer Participation Data'!$C$10:$C$59,$D653)),"-",SUMIFS(INDEX('Payer Participation Data'!$F$10:$BM$59,0,MATCH(CONCATENATE($J653,L$6),'Payer Participation Data'!$F$8:$BM$8,0)),'Payer Participation Data'!$B$10:$B$59,$C653,'Payer Participation Data'!$C$10:$C$59,$D653))</f>
        <v>0</v>
      </c>
      <c r="M653" s="225">
        <f>IF(ISNA(SUMIFS(INDEX('Payer Participation Data'!$F$10:$BM$59,0,MATCH(CONCATENATE($J653,M$6),'Payer Participation Data'!$F$8:$BM$8,0)),'Payer Participation Data'!$B$10:$B$59,$C653,'Payer Participation Data'!$C$10:$C$59,$D653)),"-",SUMIFS(INDEX('Payer Participation Data'!$F$10:$BM$59,0,MATCH(CONCATENATE($J653,M$6),'Payer Participation Data'!$F$8:$BM$8,0)),'Payer Participation Data'!$B$10:$B$59,$C653,'Payer Participation Data'!$C$10:$C$59,$D653))</f>
        <v>0</v>
      </c>
      <c r="N653" s="103"/>
    </row>
    <row r="654" spans="2:14" outlineLevel="1" x14ac:dyDescent="0.35">
      <c r="B654" s="126" t="s">
        <v>80</v>
      </c>
      <c r="C654" s="169" t="str">
        <f>IF(ISBLANK('Payer Participation Data'!$B$42),"-",'Payer Participation Data'!$B$42)</f>
        <v>-</v>
      </c>
      <c r="D654" s="169" t="str">
        <f>IF(ISBLANK('Payer Participation Data'!$C$42),"-",'Payer Participation Data'!$C$42)</f>
        <v>-</v>
      </c>
      <c r="E654" s="169" t="str">
        <f>IF(ISBLANK('Payer Participation Data'!$D$42),"-",'Payer Participation Data'!$D$42)</f>
        <v>-</v>
      </c>
      <c r="F654" s="169" t="str">
        <f>IF(ISBLANK('Payer Participation Data'!$E$42),"-",'Payer Participation Data'!$E$42)</f>
        <v>-</v>
      </c>
      <c r="G654" s="104">
        <v>4</v>
      </c>
      <c r="H654" s="104">
        <v>1</v>
      </c>
      <c r="I654" s="104">
        <v>5</v>
      </c>
      <c r="J654" s="104" t="str">
        <f t="shared" si="40"/>
        <v>154</v>
      </c>
      <c r="K654" s="104" t="s">
        <v>30</v>
      </c>
      <c r="L654" s="222">
        <f>IF(ISNA(SUMIFS(INDEX('Payer Participation Data'!$F$10:$BM$59,0,MATCH(CONCATENATE($J654,L$6),'Payer Participation Data'!$F$8:$BM$8,0)),'Payer Participation Data'!$B$10:$B$59,$C654,'Payer Participation Data'!$C$10:$C$59,$D654)),"-",SUMIFS(INDEX('Payer Participation Data'!$F$10:$BM$59,0,MATCH(CONCATENATE($J654,L$6),'Payer Participation Data'!$F$8:$BM$8,0)),'Payer Participation Data'!$B$10:$B$59,$C654,'Payer Participation Data'!$C$10:$C$59,$D654))</f>
        <v>0</v>
      </c>
      <c r="M654" s="223">
        <f>IF(ISNA(SUMIFS(INDEX('Payer Participation Data'!$F$10:$BM$59,0,MATCH(CONCATENATE($J654,M$6),'Payer Participation Data'!$F$8:$BM$8,0)),'Payer Participation Data'!$B$10:$B$59,$C654,'Payer Participation Data'!$C$10:$C$59,$D654)),"-",SUMIFS(INDEX('Payer Participation Data'!$F$10:$BM$59,0,MATCH(CONCATENATE($J654,M$6),'Payer Participation Data'!$F$8:$BM$8,0)),'Payer Participation Data'!$B$10:$B$59,$C654,'Payer Participation Data'!$C$10:$C$59,$D654))</f>
        <v>0</v>
      </c>
      <c r="N654" s="105"/>
    </row>
    <row r="655" spans="2:14" outlineLevel="1" x14ac:dyDescent="0.35">
      <c r="B655" s="124" t="s">
        <v>80</v>
      </c>
      <c r="C655" s="157" t="str">
        <f>IF(ISBLANK('Payer Participation Data'!$B$42),"-",'Payer Participation Data'!$B$42)</f>
        <v>-</v>
      </c>
      <c r="D655" s="157" t="str">
        <f>IF(ISBLANK('Payer Participation Data'!$C$42),"-",'Payer Participation Data'!$C$42)</f>
        <v>-</v>
      </c>
      <c r="E655" s="157" t="str">
        <f>IF(ISBLANK('Payer Participation Data'!$D$42),"-",'Payer Participation Data'!$D$42)</f>
        <v>-</v>
      </c>
      <c r="F655" s="157" t="str">
        <f>IF(ISBLANK('Payer Participation Data'!$E$42),"-",'Payer Participation Data'!$E$42)</f>
        <v>-</v>
      </c>
      <c r="G655" s="102">
        <v>1</v>
      </c>
      <c r="H655" s="102">
        <v>2</v>
      </c>
      <c r="I655" s="102">
        <v>5</v>
      </c>
      <c r="J655" s="102" t="str">
        <f t="shared" si="40"/>
        <v>251</v>
      </c>
      <c r="K655" s="102" t="s">
        <v>30</v>
      </c>
      <c r="L655" s="224">
        <f>IF(ISNA(SUMIFS(INDEX('Payer Participation Data'!$F$10:$BM$59,0,MATCH(CONCATENATE($J655,L$6),'Payer Participation Data'!$F$8:$BM$8,0)),'Payer Participation Data'!$B$10:$B$59,$C655,'Payer Participation Data'!$C$10:$C$59,$D655)),"-",SUMIFS(INDEX('Payer Participation Data'!$F$10:$BM$59,0,MATCH(CONCATENATE($J655,L$6),'Payer Participation Data'!$F$8:$BM$8,0)),'Payer Participation Data'!$B$10:$B$59,$C655,'Payer Participation Data'!$C$10:$C$59,$D655))</f>
        <v>0</v>
      </c>
      <c r="M655" s="225">
        <f>IF(ISNA(SUMIFS(INDEX('Payer Participation Data'!$F$10:$BM$59,0,MATCH(CONCATENATE($J655,M$6),'Payer Participation Data'!$F$8:$BM$8,0)),'Payer Participation Data'!$B$10:$B$59,$C655,'Payer Participation Data'!$C$10:$C$59,$D655)),"-",SUMIFS(INDEX('Payer Participation Data'!$F$10:$BM$59,0,MATCH(CONCATENATE($J655,M$6),'Payer Participation Data'!$F$8:$BM$8,0)),'Payer Participation Data'!$B$10:$B$59,$C655,'Payer Participation Data'!$C$10:$C$59,$D655))</f>
        <v>0</v>
      </c>
      <c r="N655" s="103"/>
    </row>
    <row r="656" spans="2:14" outlineLevel="1" x14ac:dyDescent="0.35">
      <c r="B656" s="126" t="s">
        <v>80</v>
      </c>
      <c r="C656" s="169" t="str">
        <f>IF(ISBLANK('Payer Participation Data'!$B$42),"-",'Payer Participation Data'!$B$42)</f>
        <v>-</v>
      </c>
      <c r="D656" s="169" t="str">
        <f>IF(ISBLANK('Payer Participation Data'!$C$42),"-",'Payer Participation Data'!$C$42)</f>
        <v>-</v>
      </c>
      <c r="E656" s="169" t="str">
        <f>IF(ISBLANK('Payer Participation Data'!$D$42),"-",'Payer Participation Data'!$D$42)</f>
        <v>-</v>
      </c>
      <c r="F656" s="169" t="str">
        <f>IF(ISBLANK('Payer Participation Data'!$E$42),"-",'Payer Participation Data'!$E$42)</f>
        <v>-</v>
      </c>
      <c r="G656" s="104">
        <v>2</v>
      </c>
      <c r="H656" s="104">
        <v>2</v>
      </c>
      <c r="I656" s="104">
        <v>5</v>
      </c>
      <c r="J656" s="104" t="str">
        <f t="shared" si="40"/>
        <v>252</v>
      </c>
      <c r="K656" s="104" t="s">
        <v>30</v>
      </c>
      <c r="L656" s="222">
        <f>IF(ISNA(SUMIFS(INDEX('Payer Participation Data'!$F$10:$BM$59,0,MATCH(CONCATENATE($J656,L$6),'Payer Participation Data'!$F$8:$BM$8,0)),'Payer Participation Data'!$B$10:$B$59,$C656,'Payer Participation Data'!$C$10:$C$59,$D656)),"-",SUMIFS(INDEX('Payer Participation Data'!$F$10:$BM$59,0,MATCH(CONCATENATE($J656,L$6),'Payer Participation Data'!$F$8:$BM$8,0)),'Payer Participation Data'!$B$10:$B$59,$C656,'Payer Participation Data'!$C$10:$C$59,$D656))</f>
        <v>0</v>
      </c>
      <c r="M656" s="223">
        <f>IF(ISNA(SUMIFS(INDEX('Payer Participation Data'!$F$10:$BM$59,0,MATCH(CONCATENATE($J656,M$6),'Payer Participation Data'!$F$8:$BM$8,0)),'Payer Participation Data'!$B$10:$B$59,$C656,'Payer Participation Data'!$C$10:$C$59,$D656)),"-",SUMIFS(INDEX('Payer Participation Data'!$F$10:$BM$59,0,MATCH(CONCATENATE($J656,M$6),'Payer Participation Data'!$F$8:$BM$8,0)),'Payer Participation Data'!$B$10:$B$59,$C656,'Payer Participation Data'!$C$10:$C$59,$D656))</f>
        <v>0</v>
      </c>
      <c r="N656" s="105"/>
    </row>
    <row r="657" spans="2:14" outlineLevel="1" x14ac:dyDescent="0.35">
      <c r="B657" s="124" t="s">
        <v>80</v>
      </c>
      <c r="C657" s="157" t="str">
        <f>IF(ISBLANK('Payer Participation Data'!$B$42),"-",'Payer Participation Data'!$B$42)</f>
        <v>-</v>
      </c>
      <c r="D657" s="157" t="str">
        <f>IF(ISBLANK('Payer Participation Data'!$C$42),"-",'Payer Participation Data'!$C$42)</f>
        <v>-</v>
      </c>
      <c r="E657" s="157" t="str">
        <f>IF(ISBLANK('Payer Participation Data'!$D$42),"-",'Payer Participation Data'!$D$42)</f>
        <v>-</v>
      </c>
      <c r="F657" s="157" t="str">
        <f>IF(ISBLANK('Payer Participation Data'!$E$42),"-",'Payer Participation Data'!$E$42)</f>
        <v>-</v>
      </c>
      <c r="G657" s="102">
        <v>3</v>
      </c>
      <c r="H657" s="102">
        <v>2</v>
      </c>
      <c r="I657" s="102">
        <v>5</v>
      </c>
      <c r="J657" s="102" t="str">
        <f t="shared" si="40"/>
        <v>253</v>
      </c>
      <c r="K657" s="102" t="s">
        <v>30</v>
      </c>
      <c r="L657" s="224">
        <f>IF(ISNA(SUMIFS(INDEX('Payer Participation Data'!$F$10:$BM$59,0,MATCH(CONCATENATE($J657,L$6),'Payer Participation Data'!$F$8:$BM$8,0)),'Payer Participation Data'!$B$10:$B$59,$C657,'Payer Participation Data'!$C$10:$C$59,$D657)),"-",SUMIFS(INDEX('Payer Participation Data'!$F$10:$BM$59,0,MATCH(CONCATENATE($J657,L$6),'Payer Participation Data'!$F$8:$BM$8,0)),'Payer Participation Data'!$B$10:$B$59,$C657,'Payer Participation Data'!$C$10:$C$59,$D657))</f>
        <v>0</v>
      </c>
      <c r="M657" s="225">
        <f>IF(ISNA(SUMIFS(INDEX('Payer Participation Data'!$F$10:$BM$59,0,MATCH(CONCATENATE($J657,M$6),'Payer Participation Data'!$F$8:$BM$8,0)),'Payer Participation Data'!$B$10:$B$59,$C657,'Payer Participation Data'!$C$10:$C$59,$D657)),"-",SUMIFS(INDEX('Payer Participation Data'!$F$10:$BM$59,0,MATCH(CONCATENATE($J657,M$6),'Payer Participation Data'!$F$8:$BM$8,0)),'Payer Participation Data'!$B$10:$B$59,$C657,'Payer Participation Data'!$C$10:$C$59,$D657))</f>
        <v>0</v>
      </c>
      <c r="N657" s="103"/>
    </row>
    <row r="658" spans="2:14" outlineLevel="1" x14ac:dyDescent="0.35">
      <c r="B658" s="126" t="s">
        <v>80</v>
      </c>
      <c r="C658" s="169" t="str">
        <f>IF(ISBLANK('Payer Participation Data'!$B$42),"-",'Payer Participation Data'!$B$42)</f>
        <v>-</v>
      </c>
      <c r="D658" s="169" t="str">
        <f>IF(ISBLANK('Payer Participation Data'!$C$42),"-",'Payer Participation Data'!$C$42)</f>
        <v>-</v>
      </c>
      <c r="E658" s="169" t="str">
        <f>IF(ISBLANK('Payer Participation Data'!$D$42),"-",'Payer Participation Data'!$D$42)</f>
        <v>-</v>
      </c>
      <c r="F658" s="169" t="str">
        <f>IF(ISBLANK('Payer Participation Data'!$E$42),"-",'Payer Participation Data'!$E$42)</f>
        <v>-</v>
      </c>
      <c r="G658" s="104">
        <v>4</v>
      </c>
      <c r="H658" s="104">
        <v>2</v>
      </c>
      <c r="I658" s="104">
        <v>5</v>
      </c>
      <c r="J658" s="104" t="str">
        <f t="shared" si="40"/>
        <v>254</v>
      </c>
      <c r="K658" s="104" t="s">
        <v>30</v>
      </c>
      <c r="L658" s="222">
        <f>IF(ISNA(SUMIFS(INDEX('Payer Participation Data'!$F$10:$BM$59,0,MATCH(CONCATENATE($J658,L$6),'Payer Participation Data'!$F$8:$BM$8,0)),'Payer Participation Data'!$B$10:$B$59,$C658,'Payer Participation Data'!$C$10:$C$59,$D658)),"-",SUMIFS(INDEX('Payer Participation Data'!$F$10:$BM$59,0,MATCH(CONCATENATE($J658,L$6),'Payer Participation Data'!$F$8:$BM$8,0)),'Payer Participation Data'!$B$10:$B$59,$C658,'Payer Participation Data'!$C$10:$C$59,$D658))</f>
        <v>0</v>
      </c>
      <c r="M658" s="223">
        <f>IF(ISNA(SUMIFS(INDEX('Payer Participation Data'!$F$10:$BM$59,0,MATCH(CONCATENATE($J658,M$6),'Payer Participation Data'!$F$8:$BM$8,0)),'Payer Participation Data'!$B$10:$B$59,$C658,'Payer Participation Data'!$C$10:$C$59,$D658)),"-",SUMIFS(INDEX('Payer Participation Data'!$F$10:$BM$59,0,MATCH(CONCATENATE($J658,M$6),'Payer Participation Data'!$F$8:$BM$8,0)),'Payer Participation Data'!$B$10:$B$59,$C658,'Payer Participation Data'!$C$10:$C$59,$D658))</f>
        <v>0</v>
      </c>
      <c r="N658" s="105"/>
    </row>
    <row r="659" spans="2:14" outlineLevel="1" x14ac:dyDescent="0.35">
      <c r="B659" s="124" t="s">
        <v>80</v>
      </c>
      <c r="C659" s="157" t="str">
        <f>IF(ISBLANK('Payer Participation Data'!$B$42),"-",'Payer Participation Data'!$B$42)</f>
        <v>-</v>
      </c>
      <c r="D659" s="157" t="str">
        <f>IF(ISBLANK('Payer Participation Data'!$C$42),"-",'Payer Participation Data'!$C$42)</f>
        <v>-</v>
      </c>
      <c r="E659" s="157" t="str">
        <f>IF(ISBLANK('Payer Participation Data'!$D$42),"-",'Payer Participation Data'!$D$42)</f>
        <v>-</v>
      </c>
      <c r="F659" s="157" t="str">
        <f>IF(ISBLANK('Payer Participation Data'!$E$42),"-",'Payer Participation Data'!$E$42)</f>
        <v>-</v>
      </c>
      <c r="G659" s="102">
        <v>1</v>
      </c>
      <c r="H659" s="102">
        <v>3</v>
      </c>
      <c r="I659" s="102">
        <v>5</v>
      </c>
      <c r="J659" s="102" t="str">
        <f t="shared" si="40"/>
        <v>351</v>
      </c>
      <c r="K659" s="102" t="s">
        <v>30</v>
      </c>
      <c r="L659" s="224">
        <f>IF(ISNA(SUMIFS(INDEX('Payer Participation Data'!$F$10:$BM$59,0,MATCH(CONCATENATE($J659,L$6),'Payer Participation Data'!$F$8:$BM$8,0)),'Payer Participation Data'!$B$10:$B$59,$C659,'Payer Participation Data'!$C$10:$C$59,$D659)),"-",SUMIFS(INDEX('Payer Participation Data'!$F$10:$BM$59,0,MATCH(CONCATENATE($J659,L$6),'Payer Participation Data'!$F$8:$BM$8,0)),'Payer Participation Data'!$B$10:$B$59,$C659,'Payer Participation Data'!$C$10:$C$59,$D659))</f>
        <v>0</v>
      </c>
      <c r="M659" s="225">
        <f>IF(ISNA(SUMIFS(INDEX('Payer Participation Data'!$F$10:$BM$59,0,MATCH(CONCATENATE($J659,M$6),'Payer Participation Data'!$F$8:$BM$8,0)),'Payer Participation Data'!$B$10:$B$59,$C659,'Payer Participation Data'!$C$10:$C$59,$D659)),"-",SUMIFS(INDEX('Payer Participation Data'!$F$10:$BM$59,0,MATCH(CONCATENATE($J659,M$6),'Payer Participation Data'!$F$8:$BM$8,0)),'Payer Participation Data'!$B$10:$B$59,$C659,'Payer Participation Data'!$C$10:$C$59,$D659))</f>
        <v>0</v>
      </c>
      <c r="N659" s="103"/>
    </row>
    <row r="660" spans="2:14" outlineLevel="1" x14ac:dyDescent="0.35">
      <c r="B660" s="126" t="s">
        <v>80</v>
      </c>
      <c r="C660" s="169" t="str">
        <f>IF(ISBLANK('Payer Participation Data'!$B$42),"-",'Payer Participation Data'!$B$42)</f>
        <v>-</v>
      </c>
      <c r="D660" s="169" t="str">
        <f>IF(ISBLANK('Payer Participation Data'!$C$42),"-",'Payer Participation Data'!$C$42)</f>
        <v>-</v>
      </c>
      <c r="E660" s="169" t="str">
        <f>IF(ISBLANK('Payer Participation Data'!$D$42),"-",'Payer Participation Data'!$D$42)</f>
        <v>-</v>
      </c>
      <c r="F660" s="169" t="str">
        <f>IF(ISBLANK('Payer Participation Data'!$E$42),"-",'Payer Participation Data'!$E$42)</f>
        <v>-</v>
      </c>
      <c r="G660" s="104">
        <v>2</v>
      </c>
      <c r="H660" s="104">
        <v>3</v>
      </c>
      <c r="I660" s="104">
        <v>5</v>
      </c>
      <c r="J660" s="104" t="str">
        <f t="shared" si="40"/>
        <v>352</v>
      </c>
      <c r="K660" s="104" t="s">
        <v>30</v>
      </c>
      <c r="L660" s="222">
        <f>IF(ISNA(SUMIFS(INDEX('Payer Participation Data'!$F$10:$BM$59,0,MATCH(CONCATENATE($J660,L$6),'Payer Participation Data'!$F$8:$BM$8,0)),'Payer Participation Data'!$B$10:$B$59,$C660,'Payer Participation Data'!$C$10:$C$59,$D660)),"-",SUMIFS(INDEX('Payer Participation Data'!$F$10:$BM$59,0,MATCH(CONCATENATE($J660,L$6),'Payer Participation Data'!$F$8:$BM$8,0)),'Payer Participation Data'!$B$10:$B$59,$C660,'Payer Participation Data'!$C$10:$C$59,$D660))</f>
        <v>0</v>
      </c>
      <c r="M660" s="223">
        <f>IF(ISNA(SUMIFS(INDEX('Payer Participation Data'!$F$10:$BM$59,0,MATCH(CONCATENATE($J660,M$6),'Payer Participation Data'!$F$8:$BM$8,0)),'Payer Participation Data'!$B$10:$B$59,$C660,'Payer Participation Data'!$C$10:$C$59,$D660)),"-",SUMIFS(INDEX('Payer Participation Data'!$F$10:$BM$59,0,MATCH(CONCATENATE($J660,M$6),'Payer Participation Data'!$F$8:$BM$8,0)),'Payer Participation Data'!$B$10:$B$59,$C660,'Payer Participation Data'!$C$10:$C$59,$D660))</f>
        <v>0</v>
      </c>
      <c r="N660" s="105"/>
    </row>
    <row r="661" spans="2:14" outlineLevel="1" x14ac:dyDescent="0.35">
      <c r="B661" s="124" t="s">
        <v>80</v>
      </c>
      <c r="C661" s="157" t="str">
        <f>IF(ISBLANK('Payer Participation Data'!$B$42),"-",'Payer Participation Data'!$B$42)</f>
        <v>-</v>
      </c>
      <c r="D661" s="157" t="str">
        <f>IF(ISBLANK('Payer Participation Data'!$C$42),"-",'Payer Participation Data'!$C$42)</f>
        <v>-</v>
      </c>
      <c r="E661" s="157" t="str">
        <f>IF(ISBLANK('Payer Participation Data'!$D$42),"-",'Payer Participation Data'!$D$42)</f>
        <v>-</v>
      </c>
      <c r="F661" s="157" t="str">
        <f>IF(ISBLANK('Payer Participation Data'!$E$42),"-",'Payer Participation Data'!$E$42)</f>
        <v>-</v>
      </c>
      <c r="G661" s="102">
        <v>3</v>
      </c>
      <c r="H661" s="102">
        <v>3</v>
      </c>
      <c r="I661" s="102">
        <v>5</v>
      </c>
      <c r="J661" s="102" t="str">
        <f t="shared" si="40"/>
        <v>353</v>
      </c>
      <c r="K661" s="102" t="s">
        <v>30</v>
      </c>
      <c r="L661" s="224">
        <f>IF(ISNA(SUMIFS(INDEX('Payer Participation Data'!$F$10:$BM$59,0,MATCH(CONCATENATE($J661,L$6),'Payer Participation Data'!$F$8:$BM$8,0)),'Payer Participation Data'!$B$10:$B$59,$C661,'Payer Participation Data'!$C$10:$C$59,$D661)),"-",SUMIFS(INDEX('Payer Participation Data'!$F$10:$BM$59,0,MATCH(CONCATENATE($J661,L$6),'Payer Participation Data'!$F$8:$BM$8,0)),'Payer Participation Data'!$B$10:$B$59,$C661,'Payer Participation Data'!$C$10:$C$59,$D661))</f>
        <v>0</v>
      </c>
      <c r="M661" s="225">
        <f>IF(ISNA(SUMIFS(INDEX('Payer Participation Data'!$F$10:$BM$59,0,MATCH(CONCATENATE($J661,M$6),'Payer Participation Data'!$F$8:$BM$8,0)),'Payer Participation Data'!$B$10:$B$59,$C661,'Payer Participation Data'!$C$10:$C$59,$D661)),"-",SUMIFS(INDEX('Payer Participation Data'!$F$10:$BM$59,0,MATCH(CONCATENATE($J661,M$6),'Payer Participation Data'!$F$8:$BM$8,0)),'Payer Participation Data'!$B$10:$B$59,$C661,'Payer Participation Data'!$C$10:$C$59,$D661))</f>
        <v>0</v>
      </c>
      <c r="N661" s="103"/>
    </row>
    <row r="662" spans="2:14" outlineLevel="1" x14ac:dyDescent="0.35">
      <c r="B662" s="126" t="s">
        <v>80</v>
      </c>
      <c r="C662" s="169" t="str">
        <f>IF(ISBLANK('Payer Participation Data'!$B$42),"-",'Payer Participation Data'!$B$42)</f>
        <v>-</v>
      </c>
      <c r="D662" s="169" t="str">
        <f>IF(ISBLANK('Payer Participation Data'!$C$42),"-",'Payer Participation Data'!$C$42)</f>
        <v>-</v>
      </c>
      <c r="E662" s="169" t="str">
        <f>IF(ISBLANK('Payer Participation Data'!$D$42),"-",'Payer Participation Data'!$D$42)</f>
        <v>-</v>
      </c>
      <c r="F662" s="169" t="str">
        <f>IF(ISBLANK('Payer Participation Data'!$E$42),"-",'Payer Participation Data'!$E$42)</f>
        <v>-</v>
      </c>
      <c r="G662" s="104">
        <v>4</v>
      </c>
      <c r="H662" s="104">
        <v>3</v>
      </c>
      <c r="I662" s="104">
        <v>5</v>
      </c>
      <c r="J662" s="104" t="str">
        <f t="shared" si="40"/>
        <v>354</v>
      </c>
      <c r="K662" s="104" t="s">
        <v>30</v>
      </c>
      <c r="L662" s="222">
        <f>IF(ISNA(SUMIFS(INDEX('Payer Participation Data'!$F$10:$BM$59,0,MATCH(CONCATENATE($J662,L$6),'Payer Participation Data'!$F$8:$BM$8,0)),'Payer Participation Data'!$B$10:$B$59,$C662,'Payer Participation Data'!$C$10:$C$59,$D662)),"-",SUMIFS(INDEX('Payer Participation Data'!$F$10:$BM$59,0,MATCH(CONCATENATE($J662,L$6),'Payer Participation Data'!$F$8:$BM$8,0)),'Payer Participation Data'!$B$10:$B$59,$C662,'Payer Participation Data'!$C$10:$C$59,$D662))</f>
        <v>0</v>
      </c>
      <c r="M662" s="223">
        <f>IF(ISNA(SUMIFS(INDEX('Payer Participation Data'!$F$10:$BM$59,0,MATCH(CONCATENATE($J662,M$6),'Payer Participation Data'!$F$8:$BM$8,0)),'Payer Participation Data'!$B$10:$B$59,$C662,'Payer Participation Data'!$C$10:$C$59,$D662)),"-",SUMIFS(INDEX('Payer Participation Data'!$F$10:$BM$59,0,MATCH(CONCATENATE($J662,M$6),'Payer Participation Data'!$F$8:$BM$8,0)),'Payer Participation Data'!$B$10:$B$59,$C662,'Payer Participation Data'!$C$10:$C$59,$D662))</f>
        <v>0</v>
      </c>
      <c r="N662" s="105"/>
    </row>
    <row r="663" spans="2:14" outlineLevel="1" x14ac:dyDescent="0.35">
      <c r="B663" s="124" t="s">
        <v>80</v>
      </c>
      <c r="C663" s="157" t="str">
        <f>IF(ISBLANK('Payer Participation Data'!$B$42),"-",'Payer Participation Data'!$B$42)</f>
        <v>-</v>
      </c>
      <c r="D663" s="157" t="str">
        <f>IF(ISBLANK('Payer Participation Data'!$C$42),"-",'Payer Participation Data'!$C$42)</f>
        <v>-</v>
      </c>
      <c r="E663" s="157" t="str">
        <f>IF(ISBLANK('Payer Participation Data'!$D$42),"-",'Payer Participation Data'!$D$42)</f>
        <v>-</v>
      </c>
      <c r="F663" s="157" t="str">
        <f>IF(ISBLANK('Payer Participation Data'!$E$42),"-",'Payer Participation Data'!$E$42)</f>
        <v>-</v>
      </c>
      <c r="G663" s="102">
        <v>1</v>
      </c>
      <c r="H663" s="102">
        <v>4</v>
      </c>
      <c r="I663" s="102">
        <v>5</v>
      </c>
      <c r="J663" s="102" t="str">
        <f t="shared" ref="J663:J666" si="41">CONCATENATE(H663,I663,G663)</f>
        <v>451</v>
      </c>
      <c r="K663" s="102" t="s">
        <v>30</v>
      </c>
      <c r="L663" s="224">
        <f>IF(ISNA(SUMIFS(INDEX('Payer Participation Data'!$F$10:$BM$59,0,MATCH(CONCATENATE($J663,L$6),'Payer Participation Data'!$F$8:$BM$8,0)),'Payer Participation Data'!$B$10:$B$59,$C663,'Payer Participation Data'!$C$10:$C$59,$D663)),"-",SUMIFS(INDEX('Payer Participation Data'!$F$10:$BM$59,0,MATCH(CONCATENATE($J663,L$6),'Payer Participation Data'!$F$8:$BM$8,0)),'Payer Participation Data'!$B$10:$B$59,$C663,'Payer Participation Data'!$C$10:$C$59,$D663))</f>
        <v>0</v>
      </c>
      <c r="M663" s="225">
        <f>IF(ISNA(SUMIFS(INDEX('Payer Participation Data'!$F$10:$BM$59,0,MATCH(CONCATENATE($J663,M$6),'Payer Participation Data'!$F$8:$BM$8,0)),'Payer Participation Data'!$B$10:$B$59,$C663,'Payer Participation Data'!$C$10:$C$59,$D663)),"-",SUMIFS(INDEX('Payer Participation Data'!$F$10:$BM$59,0,MATCH(CONCATENATE($J663,M$6),'Payer Participation Data'!$F$8:$BM$8,0)),'Payer Participation Data'!$B$10:$B$59,$C663,'Payer Participation Data'!$C$10:$C$59,$D663))</f>
        <v>0</v>
      </c>
      <c r="N663" s="105"/>
    </row>
    <row r="664" spans="2:14" outlineLevel="1" x14ac:dyDescent="0.35">
      <c r="B664" s="126" t="s">
        <v>80</v>
      </c>
      <c r="C664" s="169" t="str">
        <f>IF(ISBLANK('Payer Participation Data'!$B$42),"-",'Payer Participation Data'!$B$42)</f>
        <v>-</v>
      </c>
      <c r="D664" s="169" t="str">
        <f>IF(ISBLANK('Payer Participation Data'!$C$42),"-",'Payer Participation Data'!$C$42)</f>
        <v>-</v>
      </c>
      <c r="E664" s="169" t="str">
        <f>IF(ISBLANK('Payer Participation Data'!$D$42),"-",'Payer Participation Data'!$D$42)</f>
        <v>-</v>
      </c>
      <c r="F664" s="169" t="str">
        <f>IF(ISBLANK('Payer Participation Data'!$E$42),"-",'Payer Participation Data'!$E$42)</f>
        <v>-</v>
      </c>
      <c r="G664" s="104">
        <v>2</v>
      </c>
      <c r="H664" s="104">
        <v>4</v>
      </c>
      <c r="I664" s="104">
        <v>5</v>
      </c>
      <c r="J664" s="104" t="str">
        <f t="shared" si="41"/>
        <v>452</v>
      </c>
      <c r="K664" s="104" t="s">
        <v>30</v>
      </c>
      <c r="L664" s="222">
        <f>IF(ISNA(SUMIFS(INDEX('Payer Participation Data'!$F$10:$BM$59,0,MATCH(CONCATENATE($J664,L$6),'Payer Participation Data'!$F$8:$BM$8,0)),'Payer Participation Data'!$B$10:$B$59,$C664,'Payer Participation Data'!$C$10:$C$59,$D664)),"-",SUMIFS(INDEX('Payer Participation Data'!$F$10:$BM$59,0,MATCH(CONCATENATE($J664,L$6),'Payer Participation Data'!$F$8:$BM$8,0)),'Payer Participation Data'!$B$10:$B$59,$C664,'Payer Participation Data'!$C$10:$C$59,$D664))</f>
        <v>0</v>
      </c>
      <c r="M664" s="223">
        <f>IF(ISNA(SUMIFS(INDEX('Payer Participation Data'!$F$10:$BM$59,0,MATCH(CONCATENATE($J664,M$6),'Payer Participation Data'!$F$8:$BM$8,0)),'Payer Participation Data'!$B$10:$B$59,$C664,'Payer Participation Data'!$C$10:$C$59,$D664)),"-",SUMIFS(INDEX('Payer Participation Data'!$F$10:$BM$59,0,MATCH(CONCATENATE($J664,M$6),'Payer Participation Data'!$F$8:$BM$8,0)),'Payer Participation Data'!$B$10:$B$59,$C664,'Payer Participation Data'!$C$10:$C$59,$D664))</f>
        <v>0</v>
      </c>
      <c r="N664" s="105"/>
    </row>
    <row r="665" spans="2:14" outlineLevel="1" x14ac:dyDescent="0.35">
      <c r="B665" s="124" t="s">
        <v>80</v>
      </c>
      <c r="C665" s="157" t="str">
        <f>IF(ISBLANK('Payer Participation Data'!$B$42),"-",'Payer Participation Data'!$B$42)</f>
        <v>-</v>
      </c>
      <c r="D665" s="157" t="str">
        <f>IF(ISBLANK('Payer Participation Data'!$C$42),"-",'Payer Participation Data'!$C$42)</f>
        <v>-</v>
      </c>
      <c r="E665" s="157" t="str">
        <f>IF(ISBLANK('Payer Participation Data'!$D$42),"-",'Payer Participation Data'!$D$42)</f>
        <v>-</v>
      </c>
      <c r="F665" s="157" t="str">
        <f>IF(ISBLANK('Payer Participation Data'!$E$42),"-",'Payer Participation Data'!$E$42)</f>
        <v>-</v>
      </c>
      <c r="G665" s="102">
        <v>3</v>
      </c>
      <c r="H665" s="102">
        <v>4</v>
      </c>
      <c r="I665" s="102">
        <v>5</v>
      </c>
      <c r="J665" s="102" t="str">
        <f t="shared" si="41"/>
        <v>453</v>
      </c>
      <c r="K665" s="102" t="s">
        <v>30</v>
      </c>
      <c r="L665" s="224">
        <f>IF(ISNA(SUMIFS(INDEX('Payer Participation Data'!$F$10:$BM$59,0,MATCH(CONCATENATE($J665,L$6),'Payer Participation Data'!$F$8:$BM$8,0)),'Payer Participation Data'!$B$10:$B$59,$C665,'Payer Participation Data'!$C$10:$C$59,$D665)),"-",SUMIFS(INDEX('Payer Participation Data'!$F$10:$BM$59,0,MATCH(CONCATENATE($J665,L$6),'Payer Participation Data'!$F$8:$BM$8,0)),'Payer Participation Data'!$B$10:$B$59,$C665,'Payer Participation Data'!$C$10:$C$59,$D665))</f>
        <v>0</v>
      </c>
      <c r="M665" s="225">
        <f>IF(ISNA(SUMIFS(INDEX('Payer Participation Data'!$F$10:$BM$59,0,MATCH(CONCATENATE($J665,M$6),'Payer Participation Data'!$F$8:$BM$8,0)),'Payer Participation Data'!$B$10:$B$59,$C665,'Payer Participation Data'!$C$10:$C$59,$D665)),"-",SUMIFS(INDEX('Payer Participation Data'!$F$10:$BM$59,0,MATCH(CONCATENATE($J665,M$6),'Payer Participation Data'!$F$8:$BM$8,0)),'Payer Participation Data'!$B$10:$B$59,$C665,'Payer Participation Data'!$C$10:$C$59,$D665))</f>
        <v>0</v>
      </c>
      <c r="N665" s="105"/>
    </row>
    <row r="666" spans="2:14" outlineLevel="1" x14ac:dyDescent="0.35">
      <c r="B666" s="126" t="s">
        <v>80</v>
      </c>
      <c r="C666" s="169" t="str">
        <f>IF(ISBLANK('Payer Participation Data'!$B$42),"-",'Payer Participation Data'!$B$42)</f>
        <v>-</v>
      </c>
      <c r="D666" s="169" t="str">
        <f>IF(ISBLANK('Payer Participation Data'!$C$42),"-",'Payer Participation Data'!$C$42)</f>
        <v>-</v>
      </c>
      <c r="E666" s="169" t="str">
        <f>IF(ISBLANK('Payer Participation Data'!$D$42),"-",'Payer Participation Data'!$D$42)</f>
        <v>-</v>
      </c>
      <c r="F666" s="169" t="str">
        <f>IF(ISBLANK('Payer Participation Data'!$E$42),"-",'Payer Participation Data'!$E$42)</f>
        <v>-</v>
      </c>
      <c r="G666" s="104">
        <v>4</v>
      </c>
      <c r="H666" s="104">
        <v>4</v>
      </c>
      <c r="I666" s="104">
        <v>5</v>
      </c>
      <c r="J666" s="104" t="str">
        <f t="shared" si="41"/>
        <v>454</v>
      </c>
      <c r="K666" s="104" t="s">
        <v>30</v>
      </c>
      <c r="L666" s="222">
        <f>IF(ISNA(SUMIFS(INDEX('Payer Participation Data'!$F$10:$BM$59,0,MATCH(CONCATENATE($J666,L$6),'Payer Participation Data'!$F$8:$BM$8,0)),'Payer Participation Data'!$B$10:$B$59,$C666,'Payer Participation Data'!$C$10:$C$59,$D666)),"-",SUMIFS(INDEX('Payer Participation Data'!$F$10:$BM$59,0,MATCH(CONCATENATE($J666,L$6),'Payer Participation Data'!$F$8:$BM$8,0)),'Payer Participation Data'!$B$10:$B$59,$C666,'Payer Participation Data'!$C$10:$C$59,$D666))</f>
        <v>0</v>
      </c>
      <c r="M666" s="223">
        <f>IF(ISNA(SUMIFS(INDEX('Payer Participation Data'!$F$10:$BM$59,0,MATCH(CONCATENATE($J666,M$6),'Payer Participation Data'!$F$8:$BM$8,0)),'Payer Participation Data'!$B$10:$B$59,$C666,'Payer Participation Data'!$C$10:$C$59,$D666)),"-",SUMIFS(INDEX('Payer Participation Data'!$F$10:$BM$59,0,MATCH(CONCATENATE($J666,M$6),'Payer Participation Data'!$F$8:$BM$8,0)),'Payer Participation Data'!$B$10:$B$59,$C666,'Payer Participation Data'!$C$10:$C$59,$D666))</f>
        <v>0</v>
      </c>
      <c r="N666" s="105"/>
    </row>
    <row r="667" spans="2:14" outlineLevel="1" x14ac:dyDescent="0.35">
      <c r="B667" s="124" t="s">
        <v>80</v>
      </c>
      <c r="C667" s="157" t="str">
        <f>IF(ISBLANK('Payer Participation Data'!$B$43),"-",'Payer Participation Data'!$B$43)</f>
        <v>-</v>
      </c>
      <c r="D667" s="157" t="str">
        <f>IF(ISBLANK('Payer Participation Data'!$C$43),"-",'Payer Participation Data'!$C$43)</f>
        <v>-</v>
      </c>
      <c r="E667" s="157" t="str">
        <f>IF(ISBLANK('Payer Participation Data'!$D$43),"-",'Payer Participation Data'!$D$43)</f>
        <v>-</v>
      </c>
      <c r="F667" s="157" t="str">
        <f>IF(ISBLANK('Payer Participation Data'!$E$43),"-",'Payer Participation Data'!$E$43)</f>
        <v>-</v>
      </c>
      <c r="G667" s="102">
        <v>1</v>
      </c>
      <c r="H667" s="102" t="s">
        <v>64</v>
      </c>
      <c r="I667" s="102" t="s">
        <v>64</v>
      </c>
      <c r="J667" s="102" t="str">
        <f t="shared" si="40"/>
        <v>BaselineBaseline1</v>
      </c>
      <c r="K667" s="102" t="s">
        <v>30</v>
      </c>
      <c r="L667" s="224">
        <f>IF(ISNA(SUMIFS(INDEX('Payer Participation Data'!$F$10:$BM$59,0,MATCH(CONCATENATE($J667,L$6),'Payer Participation Data'!$F$8:$BM$8,0)),'Payer Participation Data'!$B$10:$B$59,$C667,'Payer Participation Data'!$C$10:$C$59,$D667)),"-",SUMIFS(INDEX('Payer Participation Data'!$F$10:$BM$59,0,MATCH(CONCATENATE($J667,L$6),'Payer Participation Data'!$F$8:$BM$8,0)),'Payer Participation Data'!$B$10:$B$59,$C667,'Payer Participation Data'!$C$10:$C$59,$D667))</f>
        <v>0</v>
      </c>
      <c r="M667" s="225">
        <f>IF(ISNA(SUMIFS(INDEX('Payer Participation Data'!$F$10:$BM$59,0,MATCH(CONCATENATE($J667,M$6),'Payer Participation Data'!$F$8:$BM$8,0)),'Payer Participation Data'!$B$10:$B$59,$C667,'Payer Participation Data'!$C$10:$C$59,$D667)),"-",SUMIFS(INDEX('Payer Participation Data'!$F$10:$BM$59,0,MATCH(CONCATENATE($J667,M$6),'Payer Participation Data'!$F$8:$BM$8,0)),'Payer Participation Data'!$B$10:$B$59,$C667,'Payer Participation Data'!$C$10:$C$59,$D667))</f>
        <v>0</v>
      </c>
      <c r="N667" s="103"/>
    </row>
    <row r="668" spans="2:14" outlineLevel="1" x14ac:dyDescent="0.35">
      <c r="B668" s="126" t="s">
        <v>80</v>
      </c>
      <c r="C668" s="169" t="str">
        <f>IF(ISBLANK('Payer Participation Data'!$B$43),"-",'Payer Participation Data'!$B$43)</f>
        <v>-</v>
      </c>
      <c r="D668" s="169" t="str">
        <f>IF(ISBLANK('Payer Participation Data'!$C$43),"-",'Payer Participation Data'!$C$43)</f>
        <v>-</v>
      </c>
      <c r="E668" s="169" t="str">
        <f>IF(ISBLANK('Payer Participation Data'!$D$43),"-",'Payer Participation Data'!$D$43)</f>
        <v>-</v>
      </c>
      <c r="F668" s="169" t="str">
        <f>IF(ISBLANK('Payer Participation Data'!$E$43),"-",'Payer Participation Data'!$E$43)</f>
        <v>-</v>
      </c>
      <c r="G668" s="104">
        <v>2</v>
      </c>
      <c r="H668" s="104" t="s">
        <v>64</v>
      </c>
      <c r="I668" s="104" t="s">
        <v>64</v>
      </c>
      <c r="J668" s="104" t="str">
        <f t="shared" si="40"/>
        <v>BaselineBaseline2</v>
      </c>
      <c r="K668" s="104" t="s">
        <v>30</v>
      </c>
      <c r="L668" s="222">
        <f>IF(ISNA(SUMIFS(INDEX('Payer Participation Data'!$F$10:$BM$59,0,MATCH(CONCATENATE($J668,L$6),'Payer Participation Data'!$F$8:$BM$8,0)),'Payer Participation Data'!$B$10:$B$59,$C668,'Payer Participation Data'!$C$10:$C$59,$D668)),"-",SUMIFS(INDEX('Payer Participation Data'!$F$10:$BM$59,0,MATCH(CONCATENATE($J668,L$6),'Payer Participation Data'!$F$8:$BM$8,0)),'Payer Participation Data'!$B$10:$B$59,$C668,'Payer Participation Data'!$C$10:$C$59,$D668))</f>
        <v>0</v>
      </c>
      <c r="M668" s="223">
        <f>IF(ISNA(SUMIFS(INDEX('Payer Participation Data'!$F$10:$BM$59,0,MATCH(CONCATENATE($J668,M$6),'Payer Participation Data'!$F$8:$BM$8,0)),'Payer Participation Data'!$B$10:$B$59,$C668,'Payer Participation Data'!$C$10:$C$59,$D668)),"-",SUMIFS(INDEX('Payer Participation Data'!$F$10:$BM$59,0,MATCH(CONCATENATE($J668,M$6),'Payer Participation Data'!$F$8:$BM$8,0)),'Payer Participation Data'!$B$10:$B$59,$C668,'Payer Participation Data'!$C$10:$C$59,$D668))</f>
        <v>0</v>
      </c>
      <c r="N668" s="105"/>
    </row>
    <row r="669" spans="2:14" outlineLevel="1" x14ac:dyDescent="0.35">
      <c r="B669" s="124" t="s">
        <v>80</v>
      </c>
      <c r="C669" s="157" t="str">
        <f>IF(ISBLANK('Payer Participation Data'!$B$43),"-",'Payer Participation Data'!$B$43)</f>
        <v>-</v>
      </c>
      <c r="D669" s="157" t="str">
        <f>IF(ISBLANK('Payer Participation Data'!$C$43),"-",'Payer Participation Data'!$C$43)</f>
        <v>-</v>
      </c>
      <c r="E669" s="157" t="str">
        <f>IF(ISBLANK('Payer Participation Data'!$D$43),"-",'Payer Participation Data'!$D$43)</f>
        <v>-</v>
      </c>
      <c r="F669" s="157" t="str">
        <f>IF(ISBLANK('Payer Participation Data'!$E$43),"-",'Payer Participation Data'!$E$43)</f>
        <v>-</v>
      </c>
      <c r="G669" s="102">
        <v>3</v>
      </c>
      <c r="H669" s="102" t="s">
        <v>64</v>
      </c>
      <c r="I669" s="102" t="s">
        <v>64</v>
      </c>
      <c r="J669" s="102" t="str">
        <f t="shared" si="40"/>
        <v>BaselineBaseline3</v>
      </c>
      <c r="K669" s="102" t="s">
        <v>30</v>
      </c>
      <c r="L669" s="224">
        <f>IF(ISNA(SUMIFS(INDEX('Payer Participation Data'!$F$10:$BM$59,0,MATCH(CONCATENATE($J669,L$6),'Payer Participation Data'!$F$8:$BM$8,0)),'Payer Participation Data'!$B$10:$B$59,$C669,'Payer Participation Data'!$C$10:$C$59,$D669)),"-",SUMIFS(INDEX('Payer Participation Data'!$F$10:$BM$59,0,MATCH(CONCATENATE($J669,L$6),'Payer Participation Data'!$F$8:$BM$8,0)),'Payer Participation Data'!$B$10:$B$59,$C669,'Payer Participation Data'!$C$10:$C$59,$D669))</f>
        <v>0</v>
      </c>
      <c r="M669" s="225">
        <f>IF(ISNA(SUMIFS(INDEX('Payer Participation Data'!$F$10:$BM$59,0,MATCH(CONCATENATE($J669,M$6),'Payer Participation Data'!$F$8:$BM$8,0)),'Payer Participation Data'!$B$10:$B$59,$C669,'Payer Participation Data'!$C$10:$C$59,$D669)),"-",SUMIFS(INDEX('Payer Participation Data'!$F$10:$BM$59,0,MATCH(CONCATENATE($J669,M$6),'Payer Participation Data'!$F$8:$BM$8,0)),'Payer Participation Data'!$B$10:$B$59,$C669,'Payer Participation Data'!$C$10:$C$59,$D669))</f>
        <v>0</v>
      </c>
      <c r="N669" s="103"/>
    </row>
    <row r="670" spans="2:14" outlineLevel="1" x14ac:dyDescent="0.35">
      <c r="B670" s="126" t="s">
        <v>80</v>
      </c>
      <c r="C670" s="169" t="str">
        <f>IF(ISBLANK('Payer Participation Data'!$B$43),"-",'Payer Participation Data'!$B$43)</f>
        <v>-</v>
      </c>
      <c r="D670" s="169" t="str">
        <f>IF(ISBLANK('Payer Participation Data'!$C$43),"-",'Payer Participation Data'!$C$43)</f>
        <v>-</v>
      </c>
      <c r="E670" s="169" t="str">
        <f>IF(ISBLANK('Payer Participation Data'!$D$43),"-",'Payer Participation Data'!$D$43)</f>
        <v>-</v>
      </c>
      <c r="F670" s="169" t="str">
        <f>IF(ISBLANK('Payer Participation Data'!$E$43),"-",'Payer Participation Data'!$E$43)</f>
        <v>-</v>
      </c>
      <c r="G670" s="104">
        <v>4</v>
      </c>
      <c r="H670" s="104" t="s">
        <v>64</v>
      </c>
      <c r="I670" s="104" t="s">
        <v>64</v>
      </c>
      <c r="J670" s="104" t="str">
        <f t="shared" si="40"/>
        <v>BaselineBaseline4</v>
      </c>
      <c r="K670" s="104" t="s">
        <v>30</v>
      </c>
      <c r="L670" s="222">
        <f>IF(ISNA(SUMIFS(INDEX('Payer Participation Data'!$F$10:$BM$59,0,MATCH(CONCATENATE($J670,L$6),'Payer Participation Data'!$F$8:$BM$8,0)),'Payer Participation Data'!$B$10:$B$59,$C670,'Payer Participation Data'!$C$10:$C$59,$D670)),"-",SUMIFS(INDEX('Payer Participation Data'!$F$10:$BM$59,0,MATCH(CONCATENATE($J670,L$6),'Payer Participation Data'!$F$8:$BM$8,0)),'Payer Participation Data'!$B$10:$B$59,$C670,'Payer Participation Data'!$C$10:$C$59,$D670))</f>
        <v>0</v>
      </c>
      <c r="M670" s="223">
        <f>IF(ISNA(SUMIFS(INDEX('Payer Participation Data'!$F$10:$BM$59,0,MATCH(CONCATENATE($J670,M$6),'Payer Participation Data'!$F$8:$BM$8,0)),'Payer Participation Data'!$B$10:$B$59,$C670,'Payer Participation Data'!$C$10:$C$59,$D670)),"-",SUMIFS(INDEX('Payer Participation Data'!$F$10:$BM$59,0,MATCH(CONCATENATE($J670,M$6),'Payer Participation Data'!$F$8:$BM$8,0)),'Payer Participation Data'!$B$10:$B$59,$C670,'Payer Participation Data'!$C$10:$C$59,$D670))</f>
        <v>0</v>
      </c>
      <c r="N670" s="105"/>
    </row>
    <row r="671" spans="2:14" outlineLevel="1" x14ac:dyDescent="0.35">
      <c r="B671" s="124" t="s">
        <v>80</v>
      </c>
      <c r="C671" s="157" t="str">
        <f>IF(ISBLANK('Payer Participation Data'!$B$43),"-",'Payer Participation Data'!$B$43)</f>
        <v>-</v>
      </c>
      <c r="D671" s="157" t="str">
        <f>IF(ISBLANK('Payer Participation Data'!$C$43),"-",'Payer Participation Data'!$C$43)</f>
        <v>-</v>
      </c>
      <c r="E671" s="157" t="str">
        <f>IF(ISBLANK('Payer Participation Data'!$D$43),"-",'Payer Participation Data'!$D$43)</f>
        <v>-</v>
      </c>
      <c r="F671" s="157" t="str">
        <f>IF(ISBLANK('Payer Participation Data'!$E$43),"-",'Payer Participation Data'!$E$43)</f>
        <v>-</v>
      </c>
      <c r="G671" s="102">
        <v>1</v>
      </c>
      <c r="H671" s="102">
        <v>1</v>
      </c>
      <c r="I671" s="102">
        <v>5</v>
      </c>
      <c r="J671" s="102" t="str">
        <f t="shared" si="40"/>
        <v>151</v>
      </c>
      <c r="K671" s="102" t="s">
        <v>30</v>
      </c>
      <c r="L671" s="224">
        <f>IF(ISNA(SUMIFS(INDEX('Payer Participation Data'!$F$10:$BM$59,0,MATCH(CONCATENATE($J671,L$6),'Payer Participation Data'!$F$8:$BM$8,0)),'Payer Participation Data'!$B$10:$B$59,$C671,'Payer Participation Data'!$C$10:$C$59,$D671)),"-",SUMIFS(INDEX('Payer Participation Data'!$F$10:$BM$59,0,MATCH(CONCATENATE($J671,L$6),'Payer Participation Data'!$F$8:$BM$8,0)),'Payer Participation Data'!$B$10:$B$59,$C671,'Payer Participation Data'!$C$10:$C$59,$D671))</f>
        <v>0</v>
      </c>
      <c r="M671" s="225">
        <f>IF(ISNA(SUMIFS(INDEX('Payer Participation Data'!$F$10:$BM$59,0,MATCH(CONCATENATE($J671,M$6),'Payer Participation Data'!$F$8:$BM$8,0)),'Payer Participation Data'!$B$10:$B$59,$C671,'Payer Participation Data'!$C$10:$C$59,$D671)),"-",SUMIFS(INDEX('Payer Participation Data'!$F$10:$BM$59,0,MATCH(CONCATENATE($J671,M$6),'Payer Participation Data'!$F$8:$BM$8,0)),'Payer Participation Data'!$B$10:$B$59,$C671,'Payer Participation Data'!$C$10:$C$59,$D671))</f>
        <v>0</v>
      </c>
      <c r="N671" s="103"/>
    </row>
    <row r="672" spans="2:14" outlineLevel="1" x14ac:dyDescent="0.35">
      <c r="B672" s="126" t="s">
        <v>80</v>
      </c>
      <c r="C672" s="169" t="str">
        <f>IF(ISBLANK('Payer Participation Data'!$B$43),"-",'Payer Participation Data'!$B$43)</f>
        <v>-</v>
      </c>
      <c r="D672" s="169" t="str">
        <f>IF(ISBLANK('Payer Participation Data'!$C$43),"-",'Payer Participation Data'!$C$43)</f>
        <v>-</v>
      </c>
      <c r="E672" s="169" t="str">
        <f>IF(ISBLANK('Payer Participation Data'!$D$43),"-",'Payer Participation Data'!$D$43)</f>
        <v>-</v>
      </c>
      <c r="F672" s="169" t="str">
        <f>IF(ISBLANK('Payer Participation Data'!$E$43),"-",'Payer Participation Data'!$E$43)</f>
        <v>-</v>
      </c>
      <c r="G672" s="104">
        <v>2</v>
      </c>
      <c r="H672" s="104">
        <v>1</v>
      </c>
      <c r="I672" s="104">
        <v>5</v>
      </c>
      <c r="J672" s="104" t="str">
        <f t="shared" si="40"/>
        <v>152</v>
      </c>
      <c r="K672" s="104" t="s">
        <v>30</v>
      </c>
      <c r="L672" s="222">
        <f>IF(ISNA(SUMIFS(INDEX('Payer Participation Data'!$F$10:$BM$59,0,MATCH(CONCATENATE($J672,L$6),'Payer Participation Data'!$F$8:$BM$8,0)),'Payer Participation Data'!$B$10:$B$59,$C672,'Payer Participation Data'!$C$10:$C$59,$D672)),"-",SUMIFS(INDEX('Payer Participation Data'!$F$10:$BM$59,0,MATCH(CONCATENATE($J672,L$6),'Payer Participation Data'!$F$8:$BM$8,0)),'Payer Participation Data'!$B$10:$B$59,$C672,'Payer Participation Data'!$C$10:$C$59,$D672))</f>
        <v>0</v>
      </c>
      <c r="M672" s="223">
        <f>IF(ISNA(SUMIFS(INDEX('Payer Participation Data'!$F$10:$BM$59,0,MATCH(CONCATENATE($J672,M$6),'Payer Participation Data'!$F$8:$BM$8,0)),'Payer Participation Data'!$B$10:$B$59,$C672,'Payer Participation Data'!$C$10:$C$59,$D672)),"-",SUMIFS(INDEX('Payer Participation Data'!$F$10:$BM$59,0,MATCH(CONCATENATE($J672,M$6),'Payer Participation Data'!$F$8:$BM$8,0)),'Payer Participation Data'!$B$10:$B$59,$C672,'Payer Participation Data'!$C$10:$C$59,$D672))</f>
        <v>0</v>
      </c>
      <c r="N672" s="105"/>
    </row>
    <row r="673" spans="2:14" outlineLevel="1" x14ac:dyDescent="0.35">
      <c r="B673" s="124" t="s">
        <v>80</v>
      </c>
      <c r="C673" s="157" t="str">
        <f>IF(ISBLANK('Payer Participation Data'!$B$43),"-",'Payer Participation Data'!$B$43)</f>
        <v>-</v>
      </c>
      <c r="D673" s="157" t="str">
        <f>IF(ISBLANK('Payer Participation Data'!$C$43),"-",'Payer Participation Data'!$C$43)</f>
        <v>-</v>
      </c>
      <c r="E673" s="157" t="str">
        <f>IF(ISBLANK('Payer Participation Data'!$D$43),"-",'Payer Participation Data'!$D$43)</f>
        <v>-</v>
      </c>
      <c r="F673" s="157" t="str">
        <f>IF(ISBLANK('Payer Participation Data'!$E$43),"-",'Payer Participation Data'!$E$43)</f>
        <v>-</v>
      </c>
      <c r="G673" s="102">
        <v>3</v>
      </c>
      <c r="H673" s="102">
        <v>1</v>
      </c>
      <c r="I673" s="102">
        <v>5</v>
      </c>
      <c r="J673" s="102" t="str">
        <f t="shared" si="40"/>
        <v>153</v>
      </c>
      <c r="K673" s="102" t="s">
        <v>30</v>
      </c>
      <c r="L673" s="224">
        <f>IF(ISNA(SUMIFS(INDEX('Payer Participation Data'!$F$10:$BM$59,0,MATCH(CONCATENATE($J673,L$6),'Payer Participation Data'!$F$8:$BM$8,0)),'Payer Participation Data'!$B$10:$B$59,$C673,'Payer Participation Data'!$C$10:$C$59,$D673)),"-",SUMIFS(INDEX('Payer Participation Data'!$F$10:$BM$59,0,MATCH(CONCATENATE($J673,L$6),'Payer Participation Data'!$F$8:$BM$8,0)),'Payer Participation Data'!$B$10:$B$59,$C673,'Payer Participation Data'!$C$10:$C$59,$D673))</f>
        <v>0</v>
      </c>
      <c r="M673" s="225">
        <f>IF(ISNA(SUMIFS(INDEX('Payer Participation Data'!$F$10:$BM$59,0,MATCH(CONCATENATE($J673,M$6),'Payer Participation Data'!$F$8:$BM$8,0)),'Payer Participation Data'!$B$10:$B$59,$C673,'Payer Participation Data'!$C$10:$C$59,$D673)),"-",SUMIFS(INDEX('Payer Participation Data'!$F$10:$BM$59,0,MATCH(CONCATENATE($J673,M$6),'Payer Participation Data'!$F$8:$BM$8,0)),'Payer Participation Data'!$B$10:$B$59,$C673,'Payer Participation Data'!$C$10:$C$59,$D673))</f>
        <v>0</v>
      </c>
      <c r="N673" s="103"/>
    </row>
    <row r="674" spans="2:14" outlineLevel="1" x14ac:dyDescent="0.35">
      <c r="B674" s="126" t="s">
        <v>80</v>
      </c>
      <c r="C674" s="169" t="str">
        <f>IF(ISBLANK('Payer Participation Data'!$B$43),"-",'Payer Participation Data'!$B$43)</f>
        <v>-</v>
      </c>
      <c r="D674" s="169" t="str">
        <f>IF(ISBLANK('Payer Participation Data'!$C$43),"-",'Payer Participation Data'!$C$43)</f>
        <v>-</v>
      </c>
      <c r="E674" s="169" t="str">
        <f>IF(ISBLANK('Payer Participation Data'!$D$43),"-",'Payer Participation Data'!$D$43)</f>
        <v>-</v>
      </c>
      <c r="F674" s="169" t="str">
        <f>IF(ISBLANK('Payer Participation Data'!$E$43),"-",'Payer Participation Data'!$E$43)</f>
        <v>-</v>
      </c>
      <c r="G674" s="104">
        <v>4</v>
      </c>
      <c r="H674" s="104">
        <v>1</v>
      </c>
      <c r="I674" s="104">
        <v>5</v>
      </c>
      <c r="J674" s="104" t="str">
        <f t="shared" si="40"/>
        <v>154</v>
      </c>
      <c r="K674" s="104" t="s">
        <v>30</v>
      </c>
      <c r="L674" s="222">
        <f>IF(ISNA(SUMIFS(INDEX('Payer Participation Data'!$F$10:$BM$59,0,MATCH(CONCATENATE($J674,L$6),'Payer Participation Data'!$F$8:$BM$8,0)),'Payer Participation Data'!$B$10:$B$59,$C674,'Payer Participation Data'!$C$10:$C$59,$D674)),"-",SUMIFS(INDEX('Payer Participation Data'!$F$10:$BM$59,0,MATCH(CONCATENATE($J674,L$6),'Payer Participation Data'!$F$8:$BM$8,0)),'Payer Participation Data'!$B$10:$B$59,$C674,'Payer Participation Data'!$C$10:$C$59,$D674))</f>
        <v>0</v>
      </c>
      <c r="M674" s="223">
        <f>IF(ISNA(SUMIFS(INDEX('Payer Participation Data'!$F$10:$BM$59,0,MATCH(CONCATENATE($J674,M$6),'Payer Participation Data'!$F$8:$BM$8,0)),'Payer Participation Data'!$B$10:$B$59,$C674,'Payer Participation Data'!$C$10:$C$59,$D674)),"-",SUMIFS(INDEX('Payer Participation Data'!$F$10:$BM$59,0,MATCH(CONCATENATE($J674,M$6),'Payer Participation Data'!$F$8:$BM$8,0)),'Payer Participation Data'!$B$10:$B$59,$C674,'Payer Participation Data'!$C$10:$C$59,$D674))</f>
        <v>0</v>
      </c>
      <c r="N674" s="105"/>
    </row>
    <row r="675" spans="2:14" outlineLevel="1" x14ac:dyDescent="0.35">
      <c r="B675" s="124" t="s">
        <v>80</v>
      </c>
      <c r="C675" s="157" t="str">
        <f>IF(ISBLANK('Payer Participation Data'!$B$43),"-",'Payer Participation Data'!$B$43)</f>
        <v>-</v>
      </c>
      <c r="D675" s="157" t="str">
        <f>IF(ISBLANK('Payer Participation Data'!$C$43),"-",'Payer Participation Data'!$C$43)</f>
        <v>-</v>
      </c>
      <c r="E675" s="157" t="str">
        <f>IF(ISBLANK('Payer Participation Data'!$D$43),"-",'Payer Participation Data'!$D$43)</f>
        <v>-</v>
      </c>
      <c r="F675" s="157" t="str">
        <f>IF(ISBLANK('Payer Participation Data'!$E$43),"-",'Payer Participation Data'!$E$43)</f>
        <v>-</v>
      </c>
      <c r="G675" s="102">
        <v>1</v>
      </c>
      <c r="H675" s="102">
        <v>2</v>
      </c>
      <c r="I675" s="102">
        <v>5</v>
      </c>
      <c r="J675" s="102" t="str">
        <f t="shared" si="40"/>
        <v>251</v>
      </c>
      <c r="K675" s="102" t="s">
        <v>30</v>
      </c>
      <c r="L675" s="224">
        <f>IF(ISNA(SUMIFS(INDEX('Payer Participation Data'!$F$10:$BM$59,0,MATCH(CONCATENATE($J675,L$6),'Payer Participation Data'!$F$8:$BM$8,0)),'Payer Participation Data'!$B$10:$B$59,$C675,'Payer Participation Data'!$C$10:$C$59,$D675)),"-",SUMIFS(INDEX('Payer Participation Data'!$F$10:$BM$59,0,MATCH(CONCATENATE($J675,L$6),'Payer Participation Data'!$F$8:$BM$8,0)),'Payer Participation Data'!$B$10:$B$59,$C675,'Payer Participation Data'!$C$10:$C$59,$D675))</f>
        <v>0</v>
      </c>
      <c r="M675" s="225">
        <f>IF(ISNA(SUMIFS(INDEX('Payer Participation Data'!$F$10:$BM$59,0,MATCH(CONCATENATE($J675,M$6),'Payer Participation Data'!$F$8:$BM$8,0)),'Payer Participation Data'!$B$10:$B$59,$C675,'Payer Participation Data'!$C$10:$C$59,$D675)),"-",SUMIFS(INDEX('Payer Participation Data'!$F$10:$BM$59,0,MATCH(CONCATENATE($J675,M$6),'Payer Participation Data'!$F$8:$BM$8,0)),'Payer Participation Data'!$B$10:$B$59,$C675,'Payer Participation Data'!$C$10:$C$59,$D675))</f>
        <v>0</v>
      </c>
      <c r="N675" s="103"/>
    </row>
    <row r="676" spans="2:14" outlineLevel="1" x14ac:dyDescent="0.35">
      <c r="B676" s="126" t="s">
        <v>80</v>
      </c>
      <c r="C676" s="169" t="str">
        <f>IF(ISBLANK('Payer Participation Data'!$B$43),"-",'Payer Participation Data'!$B$43)</f>
        <v>-</v>
      </c>
      <c r="D676" s="169" t="str">
        <f>IF(ISBLANK('Payer Participation Data'!$C$43),"-",'Payer Participation Data'!$C$43)</f>
        <v>-</v>
      </c>
      <c r="E676" s="169" t="str">
        <f>IF(ISBLANK('Payer Participation Data'!$D$43),"-",'Payer Participation Data'!$D$43)</f>
        <v>-</v>
      </c>
      <c r="F676" s="169" t="str">
        <f>IF(ISBLANK('Payer Participation Data'!$E$43),"-",'Payer Participation Data'!$E$43)</f>
        <v>-</v>
      </c>
      <c r="G676" s="104">
        <v>2</v>
      </c>
      <c r="H676" s="104">
        <v>2</v>
      </c>
      <c r="I676" s="104">
        <v>5</v>
      </c>
      <c r="J676" s="104" t="str">
        <f t="shared" si="40"/>
        <v>252</v>
      </c>
      <c r="K676" s="104" t="s">
        <v>30</v>
      </c>
      <c r="L676" s="222">
        <f>IF(ISNA(SUMIFS(INDEX('Payer Participation Data'!$F$10:$BM$59,0,MATCH(CONCATENATE($J676,L$6),'Payer Participation Data'!$F$8:$BM$8,0)),'Payer Participation Data'!$B$10:$B$59,$C676,'Payer Participation Data'!$C$10:$C$59,$D676)),"-",SUMIFS(INDEX('Payer Participation Data'!$F$10:$BM$59,0,MATCH(CONCATENATE($J676,L$6),'Payer Participation Data'!$F$8:$BM$8,0)),'Payer Participation Data'!$B$10:$B$59,$C676,'Payer Participation Data'!$C$10:$C$59,$D676))</f>
        <v>0</v>
      </c>
      <c r="M676" s="223">
        <f>IF(ISNA(SUMIFS(INDEX('Payer Participation Data'!$F$10:$BM$59,0,MATCH(CONCATENATE($J676,M$6),'Payer Participation Data'!$F$8:$BM$8,0)),'Payer Participation Data'!$B$10:$B$59,$C676,'Payer Participation Data'!$C$10:$C$59,$D676)),"-",SUMIFS(INDEX('Payer Participation Data'!$F$10:$BM$59,0,MATCH(CONCATENATE($J676,M$6),'Payer Participation Data'!$F$8:$BM$8,0)),'Payer Participation Data'!$B$10:$B$59,$C676,'Payer Participation Data'!$C$10:$C$59,$D676))</f>
        <v>0</v>
      </c>
      <c r="N676" s="105"/>
    </row>
    <row r="677" spans="2:14" outlineLevel="1" x14ac:dyDescent="0.35">
      <c r="B677" s="124" t="s">
        <v>80</v>
      </c>
      <c r="C677" s="157" t="str">
        <f>IF(ISBLANK('Payer Participation Data'!$B$43),"-",'Payer Participation Data'!$B$43)</f>
        <v>-</v>
      </c>
      <c r="D677" s="157" t="str">
        <f>IF(ISBLANK('Payer Participation Data'!$C$43),"-",'Payer Participation Data'!$C$43)</f>
        <v>-</v>
      </c>
      <c r="E677" s="157" t="str">
        <f>IF(ISBLANK('Payer Participation Data'!$D$43),"-",'Payer Participation Data'!$D$43)</f>
        <v>-</v>
      </c>
      <c r="F677" s="157" t="str">
        <f>IF(ISBLANK('Payer Participation Data'!$E$43),"-",'Payer Participation Data'!$E$43)</f>
        <v>-</v>
      </c>
      <c r="G677" s="102">
        <v>3</v>
      </c>
      <c r="H677" s="102">
        <v>2</v>
      </c>
      <c r="I677" s="102">
        <v>5</v>
      </c>
      <c r="J677" s="102" t="str">
        <f t="shared" si="40"/>
        <v>253</v>
      </c>
      <c r="K677" s="102" t="s">
        <v>30</v>
      </c>
      <c r="L677" s="224">
        <f>IF(ISNA(SUMIFS(INDEX('Payer Participation Data'!$F$10:$BM$59,0,MATCH(CONCATENATE($J677,L$6),'Payer Participation Data'!$F$8:$BM$8,0)),'Payer Participation Data'!$B$10:$B$59,$C677,'Payer Participation Data'!$C$10:$C$59,$D677)),"-",SUMIFS(INDEX('Payer Participation Data'!$F$10:$BM$59,0,MATCH(CONCATENATE($J677,L$6),'Payer Participation Data'!$F$8:$BM$8,0)),'Payer Participation Data'!$B$10:$B$59,$C677,'Payer Participation Data'!$C$10:$C$59,$D677))</f>
        <v>0</v>
      </c>
      <c r="M677" s="225">
        <f>IF(ISNA(SUMIFS(INDEX('Payer Participation Data'!$F$10:$BM$59,0,MATCH(CONCATENATE($J677,M$6),'Payer Participation Data'!$F$8:$BM$8,0)),'Payer Participation Data'!$B$10:$B$59,$C677,'Payer Participation Data'!$C$10:$C$59,$D677)),"-",SUMIFS(INDEX('Payer Participation Data'!$F$10:$BM$59,0,MATCH(CONCATENATE($J677,M$6),'Payer Participation Data'!$F$8:$BM$8,0)),'Payer Participation Data'!$B$10:$B$59,$C677,'Payer Participation Data'!$C$10:$C$59,$D677))</f>
        <v>0</v>
      </c>
      <c r="N677" s="103"/>
    </row>
    <row r="678" spans="2:14" outlineLevel="1" x14ac:dyDescent="0.35">
      <c r="B678" s="126" t="s">
        <v>80</v>
      </c>
      <c r="C678" s="169" t="str">
        <f>IF(ISBLANK('Payer Participation Data'!$B$43),"-",'Payer Participation Data'!$B$43)</f>
        <v>-</v>
      </c>
      <c r="D678" s="169" t="str">
        <f>IF(ISBLANK('Payer Participation Data'!$C$43),"-",'Payer Participation Data'!$C$43)</f>
        <v>-</v>
      </c>
      <c r="E678" s="169" t="str">
        <f>IF(ISBLANK('Payer Participation Data'!$D$43),"-",'Payer Participation Data'!$D$43)</f>
        <v>-</v>
      </c>
      <c r="F678" s="169" t="str">
        <f>IF(ISBLANK('Payer Participation Data'!$E$43),"-",'Payer Participation Data'!$E$43)</f>
        <v>-</v>
      </c>
      <c r="G678" s="104">
        <v>4</v>
      </c>
      <c r="H678" s="104">
        <v>2</v>
      </c>
      <c r="I678" s="104">
        <v>5</v>
      </c>
      <c r="J678" s="104" t="str">
        <f t="shared" si="40"/>
        <v>254</v>
      </c>
      <c r="K678" s="104" t="s">
        <v>30</v>
      </c>
      <c r="L678" s="222">
        <f>IF(ISNA(SUMIFS(INDEX('Payer Participation Data'!$F$10:$BM$59,0,MATCH(CONCATENATE($J678,L$6),'Payer Participation Data'!$F$8:$BM$8,0)),'Payer Participation Data'!$B$10:$B$59,$C678,'Payer Participation Data'!$C$10:$C$59,$D678)),"-",SUMIFS(INDEX('Payer Participation Data'!$F$10:$BM$59,0,MATCH(CONCATENATE($J678,L$6),'Payer Participation Data'!$F$8:$BM$8,0)),'Payer Participation Data'!$B$10:$B$59,$C678,'Payer Participation Data'!$C$10:$C$59,$D678))</f>
        <v>0</v>
      </c>
      <c r="M678" s="223">
        <f>IF(ISNA(SUMIFS(INDEX('Payer Participation Data'!$F$10:$BM$59,0,MATCH(CONCATENATE($J678,M$6),'Payer Participation Data'!$F$8:$BM$8,0)),'Payer Participation Data'!$B$10:$B$59,$C678,'Payer Participation Data'!$C$10:$C$59,$D678)),"-",SUMIFS(INDEX('Payer Participation Data'!$F$10:$BM$59,0,MATCH(CONCATENATE($J678,M$6),'Payer Participation Data'!$F$8:$BM$8,0)),'Payer Participation Data'!$B$10:$B$59,$C678,'Payer Participation Data'!$C$10:$C$59,$D678))</f>
        <v>0</v>
      </c>
      <c r="N678" s="105"/>
    </row>
    <row r="679" spans="2:14" outlineLevel="1" x14ac:dyDescent="0.35">
      <c r="B679" s="124" t="s">
        <v>80</v>
      </c>
      <c r="C679" s="157" t="str">
        <f>IF(ISBLANK('Payer Participation Data'!$B$43),"-",'Payer Participation Data'!$B$43)</f>
        <v>-</v>
      </c>
      <c r="D679" s="157" t="str">
        <f>IF(ISBLANK('Payer Participation Data'!$C$43),"-",'Payer Participation Data'!$C$43)</f>
        <v>-</v>
      </c>
      <c r="E679" s="157" t="str">
        <f>IF(ISBLANK('Payer Participation Data'!$D$43),"-",'Payer Participation Data'!$D$43)</f>
        <v>-</v>
      </c>
      <c r="F679" s="157" t="str">
        <f>IF(ISBLANK('Payer Participation Data'!$E$43),"-",'Payer Participation Data'!$E$43)</f>
        <v>-</v>
      </c>
      <c r="G679" s="102">
        <v>1</v>
      </c>
      <c r="H679" s="102">
        <v>3</v>
      </c>
      <c r="I679" s="102">
        <v>5</v>
      </c>
      <c r="J679" s="102" t="str">
        <f t="shared" si="40"/>
        <v>351</v>
      </c>
      <c r="K679" s="102" t="s">
        <v>30</v>
      </c>
      <c r="L679" s="224">
        <f>IF(ISNA(SUMIFS(INDEX('Payer Participation Data'!$F$10:$BM$59,0,MATCH(CONCATENATE($J679,L$6),'Payer Participation Data'!$F$8:$BM$8,0)),'Payer Participation Data'!$B$10:$B$59,$C679,'Payer Participation Data'!$C$10:$C$59,$D679)),"-",SUMIFS(INDEX('Payer Participation Data'!$F$10:$BM$59,0,MATCH(CONCATENATE($J679,L$6),'Payer Participation Data'!$F$8:$BM$8,0)),'Payer Participation Data'!$B$10:$B$59,$C679,'Payer Participation Data'!$C$10:$C$59,$D679))</f>
        <v>0</v>
      </c>
      <c r="M679" s="225">
        <f>IF(ISNA(SUMIFS(INDEX('Payer Participation Data'!$F$10:$BM$59,0,MATCH(CONCATENATE($J679,M$6),'Payer Participation Data'!$F$8:$BM$8,0)),'Payer Participation Data'!$B$10:$B$59,$C679,'Payer Participation Data'!$C$10:$C$59,$D679)),"-",SUMIFS(INDEX('Payer Participation Data'!$F$10:$BM$59,0,MATCH(CONCATENATE($J679,M$6),'Payer Participation Data'!$F$8:$BM$8,0)),'Payer Participation Data'!$B$10:$B$59,$C679,'Payer Participation Data'!$C$10:$C$59,$D679))</f>
        <v>0</v>
      </c>
      <c r="N679" s="103"/>
    </row>
    <row r="680" spans="2:14" outlineLevel="1" x14ac:dyDescent="0.35">
      <c r="B680" s="126" t="s">
        <v>80</v>
      </c>
      <c r="C680" s="169" t="str">
        <f>IF(ISBLANK('Payer Participation Data'!$B$43),"-",'Payer Participation Data'!$B$43)</f>
        <v>-</v>
      </c>
      <c r="D680" s="169" t="str">
        <f>IF(ISBLANK('Payer Participation Data'!$C$43),"-",'Payer Participation Data'!$C$43)</f>
        <v>-</v>
      </c>
      <c r="E680" s="169" t="str">
        <f>IF(ISBLANK('Payer Participation Data'!$D$43),"-",'Payer Participation Data'!$D$43)</f>
        <v>-</v>
      </c>
      <c r="F680" s="169" t="str">
        <f>IF(ISBLANK('Payer Participation Data'!$E$43),"-",'Payer Participation Data'!$E$43)</f>
        <v>-</v>
      </c>
      <c r="G680" s="104">
        <v>2</v>
      </c>
      <c r="H680" s="104">
        <v>3</v>
      </c>
      <c r="I680" s="104">
        <v>5</v>
      </c>
      <c r="J680" s="104" t="str">
        <f t="shared" si="40"/>
        <v>352</v>
      </c>
      <c r="K680" s="104" t="s">
        <v>30</v>
      </c>
      <c r="L680" s="222">
        <f>IF(ISNA(SUMIFS(INDEX('Payer Participation Data'!$F$10:$BM$59,0,MATCH(CONCATENATE($J680,L$6),'Payer Participation Data'!$F$8:$BM$8,0)),'Payer Participation Data'!$B$10:$B$59,$C680,'Payer Participation Data'!$C$10:$C$59,$D680)),"-",SUMIFS(INDEX('Payer Participation Data'!$F$10:$BM$59,0,MATCH(CONCATENATE($J680,L$6),'Payer Participation Data'!$F$8:$BM$8,0)),'Payer Participation Data'!$B$10:$B$59,$C680,'Payer Participation Data'!$C$10:$C$59,$D680))</f>
        <v>0</v>
      </c>
      <c r="M680" s="223">
        <f>IF(ISNA(SUMIFS(INDEX('Payer Participation Data'!$F$10:$BM$59,0,MATCH(CONCATENATE($J680,M$6),'Payer Participation Data'!$F$8:$BM$8,0)),'Payer Participation Data'!$B$10:$B$59,$C680,'Payer Participation Data'!$C$10:$C$59,$D680)),"-",SUMIFS(INDEX('Payer Participation Data'!$F$10:$BM$59,0,MATCH(CONCATENATE($J680,M$6),'Payer Participation Data'!$F$8:$BM$8,0)),'Payer Participation Data'!$B$10:$B$59,$C680,'Payer Participation Data'!$C$10:$C$59,$D680))</f>
        <v>0</v>
      </c>
      <c r="N680" s="105"/>
    </row>
    <row r="681" spans="2:14" outlineLevel="1" x14ac:dyDescent="0.35">
      <c r="B681" s="124" t="s">
        <v>80</v>
      </c>
      <c r="C681" s="157" t="str">
        <f>IF(ISBLANK('Payer Participation Data'!$B$43),"-",'Payer Participation Data'!$B$43)</f>
        <v>-</v>
      </c>
      <c r="D681" s="157" t="str">
        <f>IF(ISBLANK('Payer Participation Data'!$C$43),"-",'Payer Participation Data'!$C$43)</f>
        <v>-</v>
      </c>
      <c r="E681" s="157" t="str">
        <f>IF(ISBLANK('Payer Participation Data'!$D$43),"-",'Payer Participation Data'!$D$43)</f>
        <v>-</v>
      </c>
      <c r="F681" s="157" t="str">
        <f>IF(ISBLANK('Payer Participation Data'!$E$43),"-",'Payer Participation Data'!$E$43)</f>
        <v>-</v>
      </c>
      <c r="G681" s="102">
        <v>3</v>
      </c>
      <c r="H681" s="102">
        <v>3</v>
      </c>
      <c r="I681" s="102">
        <v>5</v>
      </c>
      <c r="J681" s="102" t="str">
        <f t="shared" si="40"/>
        <v>353</v>
      </c>
      <c r="K681" s="102" t="s">
        <v>30</v>
      </c>
      <c r="L681" s="224">
        <f>IF(ISNA(SUMIFS(INDEX('Payer Participation Data'!$F$10:$BM$59,0,MATCH(CONCATENATE($J681,L$6),'Payer Participation Data'!$F$8:$BM$8,0)),'Payer Participation Data'!$B$10:$B$59,$C681,'Payer Participation Data'!$C$10:$C$59,$D681)),"-",SUMIFS(INDEX('Payer Participation Data'!$F$10:$BM$59,0,MATCH(CONCATENATE($J681,L$6),'Payer Participation Data'!$F$8:$BM$8,0)),'Payer Participation Data'!$B$10:$B$59,$C681,'Payer Participation Data'!$C$10:$C$59,$D681))</f>
        <v>0</v>
      </c>
      <c r="M681" s="225">
        <f>IF(ISNA(SUMIFS(INDEX('Payer Participation Data'!$F$10:$BM$59,0,MATCH(CONCATENATE($J681,M$6),'Payer Participation Data'!$F$8:$BM$8,0)),'Payer Participation Data'!$B$10:$B$59,$C681,'Payer Participation Data'!$C$10:$C$59,$D681)),"-",SUMIFS(INDEX('Payer Participation Data'!$F$10:$BM$59,0,MATCH(CONCATENATE($J681,M$6),'Payer Participation Data'!$F$8:$BM$8,0)),'Payer Participation Data'!$B$10:$B$59,$C681,'Payer Participation Data'!$C$10:$C$59,$D681))</f>
        <v>0</v>
      </c>
      <c r="N681" s="103"/>
    </row>
    <row r="682" spans="2:14" outlineLevel="1" x14ac:dyDescent="0.35">
      <c r="B682" s="126" t="s">
        <v>80</v>
      </c>
      <c r="C682" s="169" t="str">
        <f>IF(ISBLANK('Payer Participation Data'!$B$43),"-",'Payer Participation Data'!$B$43)</f>
        <v>-</v>
      </c>
      <c r="D682" s="169" t="str">
        <f>IF(ISBLANK('Payer Participation Data'!$C$43),"-",'Payer Participation Data'!$C$43)</f>
        <v>-</v>
      </c>
      <c r="E682" s="169" t="str">
        <f>IF(ISBLANK('Payer Participation Data'!$D$43),"-",'Payer Participation Data'!$D$43)</f>
        <v>-</v>
      </c>
      <c r="F682" s="169" t="str">
        <f>IF(ISBLANK('Payer Participation Data'!$E$43),"-",'Payer Participation Data'!$E$43)</f>
        <v>-</v>
      </c>
      <c r="G682" s="104">
        <v>4</v>
      </c>
      <c r="H682" s="104">
        <v>3</v>
      </c>
      <c r="I682" s="104">
        <v>5</v>
      </c>
      <c r="J682" s="104" t="str">
        <f t="shared" si="40"/>
        <v>354</v>
      </c>
      <c r="K682" s="104" t="s">
        <v>30</v>
      </c>
      <c r="L682" s="222">
        <f>IF(ISNA(SUMIFS(INDEX('Payer Participation Data'!$F$10:$BM$59,0,MATCH(CONCATENATE($J682,L$6),'Payer Participation Data'!$F$8:$BM$8,0)),'Payer Participation Data'!$B$10:$B$59,$C682,'Payer Participation Data'!$C$10:$C$59,$D682)),"-",SUMIFS(INDEX('Payer Participation Data'!$F$10:$BM$59,0,MATCH(CONCATENATE($J682,L$6),'Payer Participation Data'!$F$8:$BM$8,0)),'Payer Participation Data'!$B$10:$B$59,$C682,'Payer Participation Data'!$C$10:$C$59,$D682))</f>
        <v>0</v>
      </c>
      <c r="M682" s="223">
        <f>IF(ISNA(SUMIFS(INDEX('Payer Participation Data'!$F$10:$BM$59,0,MATCH(CONCATENATE($J682,M$6),'Payer Participation Data'!$F$8:$BM$8,0)),'Payer Participation Data'!$B$10:$B$59,$C682,'Payer Participation Data'!$C$10:$C$59,$D682)),"-",SUMIFS(INDEX('Payer Participation Data'!$F$10:$BM$59,0,MATCH(CONCATENATE($J682,M$6),'Payer Participation Data'!$F$8:$BM$8,0)),'Payer Participation Data'!$B$10:$B$59,$C682,'Payer Participation Data'!$C$10:$C$59,$D682))</f>
        <v>0</v>
      </c>
      <c r="N682" s="105"/>
    </row>
    <row r="683" spans="2:14" outlineLevel="1" x14ac:dyDescent="0.35">
      <c r="B683" s="124" t="s">
        <v>80</v>
      </c>
      <c r="C683" s="157" t="str">
        <f>IF(ISBLANK('Payer Participation Data'!$B$43),"-",'Payer Participation Data'!$B$43)</f>
        <v>-</v>
      </c>
      <c r="D683" s="157" t="str">
        <f>IF(ISBLANK('Payer Participation Data'!$C$43),"-",'Payer Participation Data'!$C$43)</f>
        <v>-</v>
      </c>
      <c r="E683" s="157" t="str">
        <f>IF(ISBLANK('Payer Participation Data'!$D$43),"-",'Payer Participation Data'!$D$43)</f>
        <v>-</v>
      </c>
      <c r="F683" s="157" t="str">
        <f>IF(ISBLANK('Payer Participation Data'!$E$43),"-",'Payer Participation Data'!$E$43)</f>
        <v>-</v>
      </c>
      <c r="G683" s="102">
        <v>1</v>
      </c>
      <c r="H683" s="102">
        <v>4</v>
      </c>
      <c r="I683" s="102">
        <v>5</v>
      </c>
      <c r="J683" s="102" t="str">
        <f t="shared" ref="J683:J686" si="42">CONCATENATE(H683,I683,G683)</f>
        <v>451</v>
      </c>
      <c r="K683" s="102" t="s">
        <v>30</v>
      </c>
      <c r="L683" s="224">
        <f>IF(ISNA(SUMIFS(INDEX('Payer Participation Data'!$F$10:$BM$59,0,MATCH(CONCATENATE($J683,L$6),'Payer Participation Data'!$F$8:$BM$8,0)),'Payer Participation Data'!$B$10:$B$59,$C683,'Payer Participation Data'!$C$10:$C$59,$D683)),"-",SUMIFS(INDEX('Payer Participation Data'!$F$10:$BM$59,0,MATCH(CONCATENATE($J683,L$6),'Payer Participation Data'!$F$8:$BM$8,0)),'Payer Participation Data'!$B$10:$B$59,$C683,'Payer Participation Data'!$C$10:$C$59,$D683))</f>
        <v>0</v>
      </c>
      <c r="M683" s="225">
        <f>IF(ISNA(SUMIFS(INDEX('Payer Participation Data'!$F$10:$BM$59,0,MATCH(CONCATENATE($J683,M$6),'Payer Participation Data'!$F$8:$BM$8,0)),'Payer Participation Data'!$B$10:$B$59,$C683,'Payer Participation Data'!$C$10:$C$59,$D683)),"-",SUMIFS(INDEX('Payer Participation Data'!$F$10:$BM$59,0,MATCH(CONCATENATE($J683,M$6),'Payer Participation Data'!$F$8:$BM$8,0)),'Payer Participation Data'!$B$10:$B$59,$C683,'Payer Participation Data'!$C$10:$C$59,$D683))</f>
        <v>0</v>
      </c>
      <c r="N683" s="105"/>
    </row>
    <row r="684" spans="2:14" outlineLevel="1" x14ac:dyDescent="0.35">
      <c r="B684" s="126" t="s">
        <v>80</v>
      </c>
      <c r="C684" s="169" t="str">
        <f>IF(ISBLANK('Payer Participation Data'!$B$43),"-",'Payer Participation Data'!$B$43)</f>
        <v>-</v>
      </c>
      <c r="D684" s="169" t="str">
        <f>IF(ISBLANK('Payer Participation Data'!$C$43),"-",'Payer Participation Data'!$C$43)</f>
        <v>-</v>
      </c>
      <c r="E684" s="169" t="str">
        <f>IF(ISBLANK('Payer Participation Data'!$D$43),"-",'Payer Participation Data'!$D$43)</f>
        <v>-</v>
      </c>
      <c r="F684" s="169" t="str">
        <f>IF(ISBLANK('Payer Participation Data'!$E$43),"-",'Payer Participation Data'!$E$43)</f>
        <v>-</v>
      </c>
      <c r="G684" s="104">
        <v>2</v>
      </c>
      <c r="H684" s="104">
        <v>4</v>
      </c>
      <c r="I684" s="104">
        <v>5</v>
      </c>
      <c r="J684" s="104" t="str">
        <f t="shared" si="42"/>
        <v>452</v>
      </c>
      <c r="K684" s="104" t="s">
        <v>30</v>
      </c>
      <c r="L684" s="222">
        <f>IF(ISNA(SUMIFS(INDEX('Payer Participation Data'!$F$10:$BM$59,0,MATCH(CONCATENATE($J684,L$6),'Payer Participation Data'!$F$8:$BM$8,0)),'Payer Participation Data'!$B$10:$B$59,$C684,'Payer Participation Data'!$C$10:$C$59,$D684)),"-",SUMIFS(INDEX('Payer Participation Data'!$F$10:$BM$59,0,MATCH(CONCATENATE($J684,L$6),'Payer Participation Data'!$F$8:$BM$8,0)),'Payer Participation Data'!$B$10:$B$59,$C684,'Payer Participation Data'!$C$10:$C$59,$D684))</f>
        <v>0</v>
      </c>
      <c r="M684" s="223">
        <f>IF(ISNA(SUMIFS(INDEX('Payer Participation Data'!$F$10:$BM$59,0,MATCH(CONCATENATE($J684,M$6),'Payer Participation Data'!$F$8:$BM$8,0)),'Payer Participation Data'!$B$10:$B$59,$C684,'Payer Participation Data'!$C$10:$C$59,$D684)),"-",SUMIFS(INDEX('Payer Participation Data'!$F$10:$BM$59,0,MATCH(CONCATENATE($J684,M$6),'Payer Participation Data'!$F$8:$BM$8,0)),'Payer Participation Data'!$B$10:$B$59,$C684,'Payer Participation Data'!$C$10:$C$59,$D684))</f>
        <v>0</v>
      </c>
      <c r="N684" s="105"/>
    </row>
    <row r="685" spans="2:14" outlineLevel="1" x14ac:dyDescent="0.35">
      <c r="B685" s="124" t="s">
        <v>80</v>
      </c>
      <c r="C685" s="157" t="str">
        <f>IF(ISBLANK('Payer Participation Data'!$B$43),"-",'Payer Participation Data'!$B$43)</f>
        <v>-</v>
      </c>
      <c r="D685" s="157" t="str">
        <f>IF(ISBLANK('Payer Participation Data'!$C$43),"-",'Payer Participation Data'!$C$43)</f>
        <v>-</v>
      </c>
      <c r="E685" s="157" t="str">
        <f>IF(ISBLANK('Payer Participation Data'!$D$43),"-",'Payer Participation Data'!$D$43)</f>
        <v>-</v>
      </c>
      <c r="F685" s="157" t="str">
        <f>IF(ISBLANK('Payer Participation Data'!$E$43),"-",'Payer Participation Data'!$E$43)</f>
        <v>-</v>
      </c>
      <c r="G685" s="102">
        <v>3</v>
      </c>
      <c r="H685" s="102">
        <v>4</v>
      </c>
      <c r="I685" s="102">
        <v>5</v>
      </c>
      <c r="J685" s="102" t="str">
        <f t="shared" si="42"/>
        <v>453</v>
      </c>
      <c r="K685" s="102" t="s">
        <v>30</v>
      </c>
      <c r="L685" s="224">
        <f>IF(ISNA(SUMIFS(INDEX('Payer Participation Data'!$F$10:$BM$59,0,MATCH(CONCATENATE($J685,L$6),'Payer Participation Data'!$F$8:$BM$8,0)),'Payer Participation Data'!$B$10:$B$59,$C685,'Payer Participation Data'!$C$10:$C$59,$D685)),"-",SUMIFS(INDEX('Payer Participation Data'!$F$10:$BM$59,0,MATCH(CONCATENATE($J685,L$6),'Payer Participation Data'!$F$8:$BM$8,0)),'Payer Participation Data'!$B$10:$B$59,$C685,'Payer Participation Data'!$C$10:$C$59,$D685))</f>
        <v>0</v>
      </c>
      <c r="M685" s="225">
        <f>IF(ISNA(SUMIFS(INDEX('Payer Participation Data'!$F$10:$BM$59,0,MATCH(CONCATENATE($J685,M$6),'Payer Participation Data'!$F$8:$BM$8,0)),'Payer Participation Data'!$B$10:$B$59,$C685,'Payer Participation Data'!$C$10:$C$59,$D685)),"-",SUMIFS(INDEX('Payer Participation Data'!$F$10:$BM$59,0,MATCH(CONCATENATE($J685,M$6),'Payer Participation Data'!$F$8:$BM$8,0)),'Payer Participation Data'!$B$10:$B$59,$C685,'Payer Participation Data'!$C$10:$C$59,$D685))</f>
        <v>0</v>
      </c>
      <c r="N685" s="105"/>
    </row>
    <row r="686" spans="2:14" outlineLevel="1" x14ac:dyDescent="0.35">
      <c r="B686" s="126" t="s">
        <v>80</v>
      </c>
      <c r="C686" s="169" t="str">
        <f>IF(ISBLANK('Payer Participation Data'!$B$43),"-",'Payer Participation Data'!$B$43)</f>
        <v>-</v>
      </c>
      <c r="D686" s="169" t="str">
        <f>IF(ISBLANK('Payer Participation Data'!$C$43),"-",'Payer Participation Data'!$C$43)</f>
        <v>-</v>
      </c>
      <c r="E686" s="169" t="str">
        <f>IF(ISBLANK('Payer Participation Data'!$D$43),"-",'Payer Participation Data'!$D$43)</f>
        <v>-</v>
      </c>
      <c r="F686" s="169" t="str">
        <f>IF(ISBLANK('Payer Participation Data'!$E$43),"-",'Payer Participation Data'!$E$43)</f>
        <v>-</v>
      </c>
      <c r="G686" s="104">
        <v>4</v>
      </c>
      <c r="H686" s="104">
        <v>4</v>
      </c>
      <c r="I686" s="104">
        <v>5</v>
      </c>
      <c r="J686" s="104" t="str">
        <f t="shared" si="42"/>
        <v>454</v>
      </c>
      <c r="K686" s="104" t="s">
        <v>30</v>
      </c>
      <c r="L686" s="222">
        <f>IF(ISNA(SUMIFS(INDEX('Payer Participation Data'!$F$10:$BM$59,0,MATCH(CONCATENATE($J686,L$6),'Payer Participation Data'!$F$8:$BM$8,0)),'Payer Participation Data'!$B$10:$B$59,$C686,'Payer Participation Data'!$C$10:$C$59,$D686)),"-",SUMIFS(INDEX('Payer Participation Data'!$F$10:$BM$59,0,MATCH(CONCATENATE($J686,L$6),'Payer Participation Data'!$F$8:$BM$8,0)),'Payer Participation Data'!$B$10:$B$59,$C686,'Payer Participation Data'!$C$10:$C$59,$D686))</f>
        <v>0</v>
      </c>
      <c r="M686" s="223">
        <f>IF(ISNA(SUMIFS(INDEX('Payer Participation Data'!$F$10:$BM$59,0,MATCH(CONCATENATE($J686,M$6),'Payer Participation Data'!$F$8:$BM$8,0)),'Payer Participation Data'!$B$10:$B$59,$C686,'Payer Participation Data'!$C$10:$C$59,$D686)),"-",SUMIFS(INDEX('Payer Participation Data'!$F$10:$BM$59,0,MATCH(CONCATENATE($J686,M$6),'Payer Participation Data'!$F$8:$BM$8,0)),'Payer Participation Data'!$B$10:$B$59,$C686,'Payer Participation Data'!$C$10:$C$59,$D686))</f>
        <v>0</v>
      </c>
      <c r="N686" s="105"/>
    </row>
    <row r="687" spans="2:14" outlineLevel="1" x14ac:dyDescent="0.35">
      <c r="B687" s="124" t="s">
        <v>80</v>
      </c>
      <c r="C687" s="157" t="str">
        <f>IF(ISBLANK('Payer Participation Data'!$B$44),"-",'Payer Participation Data'!$B$44)</f>
        <v>-</v>
      </c>
      <c r="D687" s="157" t="str">
        <f>IF(ISBLANK('Payer Participation Data'!$C$44),"-",'Payer Participation Data'!$C$44)</f>
        <v>-</v>
      </c>
      <c r="E687" s="157" t="str">
        <f>IF(ISBLANK('Payer Participation Data'!$D$44),"-",'Payer Participation Data'!$D$44)</f>
        <v>-</v>
      </c>
      <c r="F687" s="157" t="str">
        <f>IF(ISBLANK('Payer Participation Data'!$E$44),"-",'Payer Participation Data'!$E$44)</f>
        <v>-</v>
      </c>
      <c r="G687" s="102">
        <v>1</v>
      </c>
      <c r="H687" s="102" t="s">
        <v>64</v>
      </c>
      <c r="I687" s="102" t="s">
        <v>64</v>
      </c>
      <c r="J687" s="102" t="str">
        <f t="shared" si="40"/>
        <v>BaselineBaseline1</v>
      </c>
      <c r="K687" s="102" t="s">
        <v>30</v>
      </c>
      <c r="L687" s="224">
        <f>IF(ISNA(SUMIFS(INDEX('Payer Participation Data'!$F$10:$BM$59,0,MATCH(CONCATENATE($J687,L$6),'Payer Participation Data'!$F$8:$BM$8,0)),'Payer Participation Data'!$B$10:$B$59,$C687,'Payer Participation Data'!$C$10:$C$59,$D687)),"-",SUMIFS(INDEX('Payer Participation Data'!$F$10:$BM$59,0,MATCH(CONCATENATE($J687,L$6),'Payer Participation Data'!$F$8:$BM$8,0)),'Payer Participation Data'!$B$10:$B$59,$C687,'Payer Participation Data'!$C$10:$C$59,$D687))</f>
        <v>0</v>
      </c>
      <c r="M687" s="225">
        <f>IF(ISNA(SUMIFS(INDEX('Payer Participation Data'!$F$10:$BM$59,0,MATCH(CONCATENATE($J687,M$6),'Payer Participation Data'!$F$8:$BM$8,0)),'Payer Participation Data'!$B$10:$B$59,$C687,'Payer Participation Data'!$C$10:$C$59,$D687)),"-",SUMIFS(INDEX('Payer Participation Data'!$F$10:$BM$59,0,MATCH(CONCATENATE($J687,M$6),'Payer Participation Data'!$F$8:$BM$8,0)),'Payer Participation Data'!$B$10:$B$59,$C687,'Payer Participation Data'!$C$10:$C$59,$D687))</f>
        <v>0</v>
      </c>
      <c r="N687" s="103"/>
    </row>
    <row r="688" spans="2:14" outlineLevel="1" x14ac:dyDescent="0.35">
      <c r="B688" s="126" t="s">
        <v>80</v>
      </c>
      <c r="C688" s="169" t="str">
        <f>IF(ISBLANK('Payer Participation Data'!$B$44),"-",'Payer Participation Data'!$B$44)</f>
        <v>-</v>
      </c>
      <c r="D688" s="169" t="str">
        <f>IF(ISBLANK('Payer Participation Data'!$C$44),"-",'Payer Participation Data'!$C$44)</f>
        <v>-</v>
      </c>
      <c r="E688" s="169" t="str">
        <f>IF(ISBLANK('Payer Participation Data'!$D$44),"-",'Payer Participation Data'!$D$44)</f>
        <v>-</v>
      </c>
      <c r="F688" s="169" t="str">
        <f>IF(ISBLANK('Payer Participation Data'!$E$44),"-",'Payer Participation Data'!$E$44)</f>
        <v>-</v>
      </c>
      <c r="G688" s="104">
        <v>2</v>
      </c>
      <c r="H688" s="104" t="s">
        <v>64</v>
      </c>
      <c r="I688" s="104" t="s">
        <v>64</v>
      </c>
      <c r="J688" s="104" t="str">
        <f t="shared" si="40"/>
        <v>BaselineBaseline2</v>
      </c>
      <c r="K688" s="104" t="s">
        <v>30</v>
      </c>
      <c r="L688" s="222">
        <f>IF(ISNA(SUMIFS(INDEX('Payer Participation Data'!$F$10:$BM$59,0,MATCH(CONCATENATE($J688,L$6),'Payer Participation Data'!$F$8:$BM$8,0)),'Payer Participation Data'!$B$10:$B$59,$C688,'Payer Participation Data'!$C$10:$C$59,$D688)),"-",SUMIFS(INDEX('Payer Participation Data'!$F$10:$BM$59,0,MATCH(CONCATENATE($J688,L$6),'Payer Participation Data'!$F$8:$BM$8,0)),'Payer Participation Data'!$B$10:$B$59,$C688,'Payer Participation Data'!$C$10:$C$59,$D688))</f>
        <v>0</v>
      </c>
      <c r="M688" s="223">
        <f>IF(ISNA(SUMIFS(INDEX('Payer Participation Data'!$F$10:$BM$59,0,MATCH(CONCATENATE($J688,M$6),'Payer Participation Data'!$F$8:$BM$8,0)),'Payer Participation Data'!$B$10:$B$59,$C688,'Payer Participation Data'!$C$10:$C$59,$D688)),"-",SUMIFS(INDEX('Payer Participation Data'!$F$10:$BM$59,0,MATCH(CONCATENATE($J688,M$6),'Payer Participation Data'!$F$8:$BM$8,0)),'Payer Participation Data'!$B$10:$B$59,$C688,'Payer Participation Data'!$C$10:$C$59,$D688))</f>
        <v>0</v>
      </c>
      <c r="N688" s="105"/>
    </row>
    <row r="689" spans="2:14" outlineLevel="1" x14ac:dyDescent="0.35">
      <c r="B689" s="124" t="s">
        <v>80</v>
      </c>
      <c r="C689" s="157" t="str">
        <f>IF(ISBLANK('Payer Participation Data'!$B$44),"-",'Payer Participation Data'!$B$44)</f>
        <v>-</v>
      </c>
      <c r="D689" s="157" t="str">
        <f>IF(ISBLANK('Payer Participation Data'!$C$44),"-",'Payer Participation Data'!$C$44)</f>
        <v>-</v>
      </c>
      <c r="E689" s="157" t="str">
        <f>IF(ISBLANK('Payer Participation Data'!$D$44),"-",'Payer Participation Data'!$D$44)</f>
        <v>-</v>
      </c>
      <c r="F689" s="157" t="str">
        <f>IF(ISBLANK('Payer Participation Data'!$E$44),"-",'Payer Participation Data'!$E$44)</f>
        <v>-</v>
      </c>
      <c r="G689" s="102">
        <v>3</v>
      </c>
      <c r="H689" s="102" t="s">
        <v>64</v>
      </c>
      <c r="I689" s="102" t="s">
        <v>64</v>
      </c>
      <c r="J689" s="102" t="str">
        <f t="shared" si="40"/>
        <v>BaselineBaseline3</v>
      </c>
      <c r="K689" s="102" t="s">
        <v>30</v>
      </c>
      <c r="L689" s="224">
        <f>IF(ISNA(SUMIFS(INDEX('Payer Participation Data'!$F$10:$BM$59,0,MATCH(CONCATENATE($J689,L$6),'Payer Participation Data'!$F$8:$BM$8,0)),'Payer Participation Data'!$B$10:$B$59,$C689,'Payer Participation Data'!$C$10:$C$59,$D689)),"-",SUMIFS(INDEX('Payer Participation Data'!$F$10:$BM$59,0,MATCH(CONCATENATE($J689,L$6),'Payer Participation Data'!$F$8:$BM$8,0)),'Payer Participation Data'!$B$10:$B$59,$C689,'Payer Participation Data'!$C$10:$C$59,$D689))</f>
        <v>0</v>
      </c>
      <c r="M689" s="225">
        <f>IF(ISNA(SUMIFS(INDEX('Payer Participation Data'!$F$10:$BM$59,0,MATCH(CONCATENATE($J689,M$6),'Payer Participation Data'!$F$8:$BM$8,0)),'Payer Participation Data'!$B$10:$B$59,$C689,'Payer Participation Data'!$C$10:$C$59,$D689)),"-",SUMIFS(INDEX('Payer Participation Data'!$F$10:$BM$59,0,MATCH(CONCATENATE($J689,M$6),'Payer Participation Data'!$F$8:$BM$8,0)),'Payer Participation Data'!$B$10:$B$59,$C689,'Payer Participation Data'!$C$10:$C$59,$D689))</f>
        <v>0</v>
      </c>
      <c r="N689" s="103"/>
    </row>
    <row r="690" spans="2:14" outlineLevel="1" x14ac:dyDescent="0.35">
      <c r="B690" s="126" t="s">
        <v>80</v>
      </c>
      <c r="C690" s="169" t="str">
        <f>IF(ISBLANK('Payer Participation Data'!$B$44),"-",'Payer Participation Data'!$B$44)</f>
        <v>-</v>
      </c>
      <c r="D690" s="169" t="str">
        <f>IF(ISBLANK('Payer Participation Data'!$C$44),"-",'Payer Participation Data'!$C$44)</f>
        <v>-</v>
      </c>
      <c r="E690" s="169" t="str">
        <f>IF(ISBLANK('Payer Participation Data'!$D$44),"-",'Payer Participation Data'!$D$44)</f>
        <v>-</v>
      </c>
      <c r="F690" s="169" t="str">
        <f>IF(ISBLANK('Payer Participation Data'!$E$44),"-",'Payer Participation Data'!$E$44)</f>
        <v>-</v>
      </c>
      <c r="G690" s="104">
        <v>4</v>
      </c>
      <c r="H690" s="104" t="s">
        <v>64</v>
      </c>
      <c r="I690" s="104" t="s">
        <v>64</v>
      </c>
      <c r="J690" s="104" t="str">
        <f t="shared" si="40"/>
        <v>BaselineBaseline4</v>
      </c>
      <c r="K690" s="104" t="s">
        <v>30</v>
      </c>
      <c r="L690" s="222">
        <f>IF(ISNA(SUMIFS(INDEX('Payer Participation Data'!$F$10:$BM$59,0,MATCH(CONCATENATE($J690,L$6),'Payer Participation Data'!$F$8:$BM$8,0)),'Payer Participation Data'!$B$10:$B$59,$C690,'Payer Participation Data'!$C$10:$C$59,$D690)),"-",SUMIFS(INDEX('Payer Participation Data'!$F$10:$BM$59,0,MATCH(CONCATENATE($J690,L$6),'Payer Participation Data'!$F$8:$BM$8,0)),'Payer Participation Data'!$B$10:$B$59,$C690,'Payer Participation Data'!$C$10:$C$59,$D690))</f>
        <v>0</v>
      </c>
      <c r="M690" s="223">
        <f>IF(ISNA(SUMIFS(INDEX('Payer Participation Data'!$F$10:$BM$59,0,MATCH(CONCATENATE($J690,M$6),'Payer Participation Data'!$F$8:$BM$8,0)),'Payer Participation Data'!$B$10:$B$59,$C690,'Payer Participation Data'!$C$10:$C$59,$D690)),"-",SUMIFS(INDEX('Payer Participation Data'!$F$10:$BM$59,0,MATCH(CONCATENATE($J690,M$6),'Payer Participation Data'!$F$8:$BM$8,0)),'Payer Participation Data'!$B$10:$B$59,$C690,'Payer Participation Data'!$C$10:$C$59,$D690))</f>
        <v>0</v>
      </c>
      <c r="N690" s="105"/>
    </row>
    <row r="691" spans="2:14" outlineLevel="1" x14ac:dyDescent="0.35">
      <c r="B691" s="124" t="s">
        <v>80</v>
      </c>
      <c r="C691" s="157" t="str">
        <f>IF(ISBLANK('Payer Participation Data'!$B$44),"-",'Payer Participation Data'!$B$44)</f>
        <v>-</v>
      </c>
      <c r="D691" s="157" t="str">
        <f>IF(ISBLANK('Payer Participation Data'!$C$44),"-",'Payer Participation Data'!$C$44)</f>
        <v>-</v>
      </c>
      <c r="E691" s="157" t="str">
        <f>IF(ISBLANK('Payer Participation Data'!$D$44),"-",'Payer Participation Data'!$D$44)</f>
        <v>-</v>
      </c>
      <c r="F691" s="157" t="str">
        <f>IF(ISBLANK('Payer Participation Data'!$E$44),"-",'Payer Participation Data'!$E$44)</f>
        <v>-</v>
      </c>
      <c r="G691" s="102">
        <v>1</v>
      </c>
      <c r="H691" s="102">
        <v>1</v>
      </c>
      <c r="I691" s="102">
        <v>5</v>
      </c>
      <c r="J691" s="102" t="str">
        <f t="shared" si="40"/>
        <v>151</v>
      </c>
      <c r="K691" s="102" t="s">
        <v>30</v>
      </c>
      <c r="L691" s="224">
        <f>IF(ISNA(SUMIFS(INDEX('Payer Participation Data'!$F$10:$BM$59,0,MATCH(CONCATENATE($J691,L$6),'Payer Participation Data'!$F$8:$BM$8,0)),'Payer Participation Data'!$B$10:$B$59,$C691,'Payer Participation Data'!$C$10:$C$59,$D691)),"-",SUMIFS(INDEX('Payer Participation Data'!$F$10:$BM$59,0,MATCH(CONCATENATE($J691,L$6),'Payer Participation Data'!$F$8:$BM$8,0)),'Payer Participation Data'!$B$10:$B$59,$C691,'Payer Participation Data'!$C$10:$C$59,$D691))</f>
        <v>0</v>
      </c>
      <c r="M691" s="225">
        <f>IF(ISNA(SUMIFS(INDEX('Payer Participation Data'!$F$10:$BM$59,0,MATCH(CONCATENATE($J691,M$6),'Payer Participation Data'!$F$8:$BM$8,0)),'Payer Participation Data'!$B$10:$B$59,$C691,'Payer Participation Data'!$C$10:$C$59,$D691)),"-",SUMIFS(INDEX('Payer Participation Data'!$F$10:$BM$59,0,MATCH(CONCATENATE($J691,M$6),'Payer Participation Data'!$F$8:$BM$8,0)),'Payer Participation Data'!$B$10:$B$59,$C691,'Payer Participation Data'!$C$10:$C$59,$D691))</f>
        <v>0</v>
      </c>
      <c r="N691" s="103"/>
    </row>
    <row r="692" spans="2:14" outlineLevel="1" x14ac:dyDescent="0.35">
      <c r="B692" s="126" t="s">
        <v>80</v>
      </c>
      <c r="C692" s="169" t="str">
        <f>IF(ISBLANK('Payer Participation Data'!$B$44),"-",'Payer Participation Data'!$B$44)</f>
        <v>-</v>
      </c>
      <c r="D692" s="169" t="str">
        <f>IF(ISBLANK('Payer Participation Data'!$C$44),"-",'Payer Participation Data'!$C$44)</f>
        <v>-</v>
      </c>
      <c r="E692" s="169" t="str">
        <f>IF(ISBLANK('Payer Participation Data'!$D$44),"-",'Payer Participation Data'!$D$44)</f>
        <v>-</v>
      </c>
      <c r="F692" s="169" t="str">
        <f>IF(ISBLANK('Payer Participation Data'!$E$44),"-",'Payer Participation Data'!$E$44)</f>
        <v>-</v>
      </c>
      <c r="G692" s="104">
        <v>2</v>
      </c>
      <c r="H692" s="104">
        <v>1</v>
      </c>
      <c r="I692" s="104">
        <v>5</v>
      </c>
      <c r="J692" s="104" t="str">
        <f t="shared" si="40"/>
        <v>152</v>
      </c>
      <c r="K692" s="104" t="s">
        <v>30</v>
      </c>
      <c r="L692" s="222">
        <f>IF(ISNA(SUMIFS(INDEX('Payer Participation Data'!$F$10:$BM$59,0,MATCH(CONCATENATE($J692,L$6),'Payer Participation Data'!$F$8:$BM$8,0)),'Payer Participation Data'!$B$10:$B$59,$C692,'Payer Participation Data'!$C$10:$C$59,$D692)),"-",SUMIFS(INDEX('Payer Participation Data'!$F$10:$BM$59,0,MATCH(CONCATENATE($J692,L$6),'Payer Participation Data'!$F$8:$BM$8,0)),'Payer Participation Data'!$B$10:$B$59,$C692,'Payer Participation Data'!$C$10:$C$59,$D692))</f>
        <v>0</v>
      </c>
      <c r="M692" s="223">
        <f>IF(ISNA(SUMIFS(INDEX('Payer Participation Data'!$F$10:$BM$59,0,MATCH(CONCATENATE($J692,M$6),'Payer Participation Data'!$F$8:$BM$8,0)),'Payer Participation Data'!$B$10:$B$59,$C692,'Payer Participation Data'!$C$10:$C$59,$D692)),"-",SUMIFS(INDEX('Payer Participation Data'!$F$10:$BM$59,0,MATCH(CONCATENATE($J692,M$6),'Payer Participation Data'!$F$8:$BM$8,0)),'Payer Participation Data'!$B$10:$B$59,$C692,'Payer Participation Data'!$C$10:$C$59,$D692))</f>
        <v>0</v>
      </c>
      <c r="N692" s="105"/>
    </row>
    <row r="693" spans="2:14" outlineLevel="1" x14ac:dyDescent="0.35">
      <c r="B693" s="124" t="s">
        <v>80</v>
      </c>
      <c r="C693" s="157" t="str">
        <f>IF(ISBLANK('Payer Participation Data'!$B$44),"-",'Payer Participation Data'!$B$44)</f>
        <v>-</v>
      </c>
      <c r="D693" s="157" t="str">
        <f>IF(ISBLANK('Payer Participation Data'!$C$44),"-",'Payer Participation Data'!$C$44)</f>
        <v>-</v>
      </c>
      <c r="E693" s="157" t="str">
        <f>IF(ISBLANK('Payer Participation Data'!$D$44),"-",'Payer Participation Data'!$D$44)</f>
        <v>-</v>
      </c>
      <c r="F693" s="157" t="str">
        <f>IF(ISBLANK('Payer Participation Data'!$E$44),"-",'Payer Participation Data'!$E$44)</f>
        <v>-</v>
      </c>
      <c r="G693" s="102">
        <v>3</v>
      </c>
      <c r="H693" s="102">
        <v>1</v>
      </c>
      <c r="I693" s="102">
        <v>5</v>
      </c>
      <c r="J693" s="102" t="str">
        <f t="shared" si="40"/>
        <v>153</v>
      </c>
      <c r="K693" s="102" t="s">
        <v>30</v>
      </c>
      <c r="L693" s="224">
        <f>IF(ISNA(SUMIFS(INDEX('Payer Participation Data'!$F$10:$BM$59,0,MATCH(CONCATENATE($J693,L$6),'Payer Participation Data'!$F$8:$BM$8,0)),'Payer Participation Data'!$B$10:$B$59,$C693,'Payer Participation Data'!$C$10:$C$59,$D693)),"-",SUMIFS(INDEX('Payer Participation Data'!$F$10:$BM$59,0,MATCH(CONCATENATE($J693,L$6),'Payer Participation Data'!$F$8:$BM$8,0)),'Payer Participation Data'!$B$10:$B$59,$C693,'Payer Participation Data'!$C$10:$C$59,$D693))</f>
        <v>0</v>
      </c>
      <c r="M693" s="225">
        <f>IF(ISNA(SUMIFS(INDEX('Payer Participation Data'!$F$10:$BM$59,0,MATCH(CONCATENATE($J693,M$6),'Payer Participation Data'!$F$8:$BM$8,0)),'Payer Participation Data'!$B$10:$B$59,$C693,'Payer Participation Data'!$C$10:$C$59,$D693)),"-",SUMIFS(INDEX('Payer Participation Data'!$F$10:$BM$59,0,MATCH(CONCATENATE($J693,M$6),'Payer Participation Data'!$F$8:$BM$8,0)),'Payer Participation Data'!$B$10:$B$59,$C693,'Payer Participation Data'!$C$10:$C$59,$D693))</f>
        <v>0</v>
      </c>
      <c r="N693" s="103"/>
    </row>
    <row r="694" spans="2:14" outlineLevel="1" x14ac:dyDescent="0.35">
      <c r="B694" s="126" t="s">
        <v>80</v>
      </c>
      <c r="C694" s="169" t="str">
        <f>IF(ISBLANK('Payer Participation Data'!$B$44),"-",'Payer Participation Data'!$B$44)</f>
        <v>-</v>
      </c>
      <c r="D694" s="169" t="str">
        <f>IF(ISBLANK('Payer Participation Data'!$C$44),"-",'Payer Participation Data'!$C$44)</f>
        <v>-</v>
      </c>
      <c r="E694" s="169" t="str">
        <f>IF(ISBLANK('Payer Participation Data'!$D$44),"-",'Payer Participation Data'!$D$44)</f>
        <v>-</v>
      </c>
      <c r="F694" s="169" t="str">
        <f>IF(ISBLANK('Payer Participation Data'!$E$44),"-",'Payer Participation Data'!$E$44)</f>
        <v>-</v>
      </c>
      <c r="G694" s="104">
        <v>4</v>
      </c>
      <c r="H694" s="104">
        <v>1</v>
      </c>
      <c r="I694" s="104">
        <v>5</v>
      </c>
      <c r="J694" s="104" t="str">
        <f t="shared" si="40"/>
        <v>154</v>
      </c>
      <c r="K694" s="104" t="s">
        <v>30</v>
      </c>
      <c r="L694" s="222">
        <f>IF(ISNA(SUMIFS(INDEX('Payer Participation Data'!$F$10:$BM$59,0,MATCH(CONCATENATE($J694,L$6),'Payer Participation Data'!$F$8:$BM$8,0)),'Payer Participation Data'!$B$10:$B$59,$C694,'Payer Participation Data'!$C$10:$C$59,$D694)),"-",SUMIFS(INDEX('Payer Participation Data'!$F$10:$BM$59,0,MATCH(CONCATENATE($J694,L$6),'Payer Participation Data'!$F$8:$BM$8,0)),'Payer Participation Data'!$B$10:$B$59,$C694,'Payer Participation Data'!$C$10:$C$59,$D694))</f>
        <v>0</v>
      </c>
      <c r="M694" s="223">
        <f>IF(ISNA(SUMIFS(INDEX('Payer Participation Data'!$F$10:$BM$59,0,MATCH(CONCATENATE($J694,M$6),'Payer Participation Data'!$F$8:$BM$8,0)),'Payer Participation Data'!$B$10:$B$59,$C694,'Payer Participation Data'!$C$10:$C$59,$D694)),"-",SUMIFS(INDEX('Payer Participation Data'!$F$10:$BM$59,0,MATCH(CONCATENATE($J694,M$6),'Payer Participation Data'!$F$8:$BM$8,0)),'Payer Participation Data'!$B$10:$B$59,$C694,'Payer Participation Data'!$C$10:$C$59,$D694))</f>
        <v>0</v>
      </c>
      <c r="N694" s="105"/>
    </row>
    <row r="695" spans="2:14" outlineLevel="1" x14ac:dyDescent="0.35">
      <c r="B695" s="124" t="s">
        <v>80</v>
      </c>
      <c r="C695" s="157" t="str">
        <f>IF(ISBLANK('Payer Participation Data'!$B$44),"-",'Payer Participation Data'!$B$44)</f>
        <v>-</v>
      </c>
      <c r="D695" s="157" t="str">
        <f>IF(ISBLANK('Payer Participation Data'!$C$44),"-",'Payer Participation Data'!$C$44)</f>
        <v>-</v>
      </c>
      <c r="E695" s="157" t="str">
        <f>IF(ISBLANK('Payer Participation Data'!$D$44),"-",'Payer Participation Data'!$D$44)</f>
        <v>-</v>
      </c>
      <c r="F695" s="157" t="str">
        <f>IF(ISBLANK('Payer Participation Data'!$E$44),"-",'Payer Participation Data'!$E$44)</f>
        <v>-</v>
      </c>
      <c r="G695" s="102">
        <v>1</v>
      </c>
      <c r="H695" s="102">
        <v>2</v>
      </c>
      <c r="I695" s="102">
        <v>5</v>
      </c>
      <c r="J695" s="102" t="str">
        <f t="shared" si="40"/>
        <v>251</v>
      </c>
      <c r="K695" s="102" t="s">
        <v>30</v>
      </c>
      <c r="L695" s="224">
        <f>IF(ISNA(SUMIFS(INDEX('Payer Participation Data'!$F$10:$BM$59,0,MATCH(CONCATENATE($J695,L$6),'Payer Participation Data'!$F$8:$BM$8,0)),'Payer Participation Data'!$B$10:$B$59,$C695,'Payer Participation Data'!$C$10:$C$59,$D695)),"-",SUMIFS(INDEX('Payer Participation Data'!$F$10:$BM$59,0,MATCH(CONCATENATE($J695,L$6),'Payer Participation Data'!$F$8:$BM$8,0)),'Payer Participation Data'!$B$10:$B$59,$C695,'Payer Participation Data'!$C$10:$C$59,$D695))</f>
        <v>0</v>
      </c>
      <c r="M695" s="225">
        <f>IF(ISNA(SUMIFS(INDEX('Payer Participation Data'!$F$10:$BM$59,0,MATCH(CONCATENATE($J695,M$6),'Payer Participation Data'!$F$8:$BM$8,0)),'Payer Participation Data'!$B$10:$B$59,$C695,'Payer Participation Data'!$C$10:$C$59,$D695)),"-",SUMIFS(INDEX('Payer Participation Data'!$F$10:$BM$59,0,MATCH(CONCATENATE($J695,M$6),'Payer Participation Data'!$F$8:$BM$8,0)),'Payer Participation Data'!$B$10:$B$59,$C695,'Payer Participation Data'!$C$10:$C$59,$D695))</f>
        <v>0</v>
      </c>
      <c r="N695" s="103"/>
    </row>
    <row r="696" spans="2:14" outlineLevel="1" x14ac:dyDescent="0.35">
      <c r="B696" s="126" t="s">
        <v>80</v>
      </c>
      <c r="C696" s="169" t="str">
        <f>IF(ISBLANK('Payer Participation Data'!$B$44),"-",'Payer Participation Data'!$B$44)</f>
        <v>-</v>
      </c>
      <c r="D696" s="169" t="str">
        <f>IF(ISBLANK('Payer Participation Data'!$C$44),"-",'Payer Participation Data'!$C$44)</f>
        <v>-</v>
      </c>
      <c r="E696" s="169" t="str">
        <f>IF(ISBLANK('Payer Participation Data'!$D$44),"-",'Payer Participation Data'!$D$44)</f>
        <v>-</v>
      </c>
      <c r="F696" s="169" t="str">
        <f>IF(ISBLANK('Payer Participation Data'!$E$44),"-",'Payer Participation Data'!$E$44)</f>
        <v>-</v>
      </c>
      <c r="G696" s="104">
        <v>2</v>
      </c>
      <c r="H696" s="104">
        <v>2</v>
      </c>
      <c r="I696" s="104">
        <v>5</v>
      </c>
      <c r="J696" s="104" t="str">
        <f t="shared" si="40"/>
        <v>252</v>
      </c>
      <c r="K696" s="104" t="s">
        <v>30</v>
      </c>
      <c r="L696" s="222">
        <f>IF(ISNA(SUMIFS(INDEX('Payer Participation Data'!$F$10:$BM$59,0,MATCH(CONCATENATE($J696,L$6),'Payer Participation Data'!$F$8:$BM$8,0)),'Payer Participation Data'!$B$10:$B$59,$C696,'Payer Participation Data'!$C$10:$C$59,$D696)),"-",SUMIFS(INDEX('Payer Participation Data'!$F$10:$BM$59,0,MATCH(CONCATENATE($J696,L$6),'Payer Participation Data'!$F$8:$BM$8,0)),'Payer Participation Data'!$B$10:$B$59,$C696,'Payer Participation Data'!$C$10:$C$59,$D696))</f>
        <v>0</v>
      </c>
      <c r="M696" s="223">
        <f>IF(ISNA(SUMIFS(INDEX('Payer Participation Data'!$F$10:$BM$59,0,MATCH(CONCATENATE($J696,M$6),'Payer Participation Data'!$F$8:$BM$8,0)),'Payer Participation Data'!$B$10:$B$59,$C696,'Payer Participation Data'!$C$10:$C$59,$D696)),"-",SUMIFS(INDEX('Payer Participation Data'!$F$10:$BM$59,0,MATCH(CONCATENATE($J696,M$6),'Payer Participation Data'!$F$8:$BM$8,0)),'Payer Participation Data'!$B$10:$B$59,$C696,'Payer Participation Data'!$C$10:$C$59,$D696))</f>
        <v>0</v>
      </c>
      <c r="N696" s="105"/>
    </row>
    <row r="697" spans="2:14" outlineLevel="1" x14ac:dyDescent="0.35">
      <c r="B697" s="124" t="s">
        <v>80</v>
      </c>
      <c r="C697" s="157" t="str">
        <f>IF(ISBLANK('Payer Participation Data'!$B$44),"-",'Payer Participation Data'!$B$44)</f>
        <v>-</v>
      </c>
      <c r="D697" s="157" t="str">
        <f>IF(ISBLANK('Payer Participation Data'!$C$44),"-",'Payer Participation Data'!$C$44)</f>
        <v>-</v>
      </c>
      <c r="E697" s="157" t="str">
        <f>IF(ISBLANK('Payer Participation Data'!$D$44),"-",'Payer Participation Data'!$D$44)</f>
        <v>-</v>
      </c>
      <c r="F697" s="157" t="str">
        <f>IF(ISBLANK('Payer Participation Data'!$E$44),"-",'Payer Participation Data'!$E$44)</f>
        <v>-</v>
      </c>
      <c r="G697" s="102">
        <v>3</v>
      </c>
      <c r="H697" s="102">
        <v>2</v>
      </c>
      <c r="I697" s="102">
        <v>5</v>
      </c>
      <c r="J697" s="102" t="str">
        <f t="shared" si="40"/>
        <v>253</v>
      </c>
      <c r="K697" s="102" t="s">
        <v>30</v>
      </c>
      <c r="L697" s="224">
        <f>IF(ISNA(SUMIFS(INDEX('Payer Participation Data'!$F$10:$BM$59,0,MATCH(CONCATENATE($J697,L$6),'Payer Participation Data'!$F$8:$BM$8,0)),'Payer Participation Data'!$B$10:$B$59,$C697,'Payer Participation Data'!$C$10:$C$59,$D697)),"-",SUMIFS(INDEX('Payer Participation Data'!$F$10:$BM$59,0,MATCH(CONCATENATE($J697,L$6),'Payer Participation Data'!$F$8:$BM$8,0)),'Payer Participation Data'!$B$10:$B$59,$C697,'Payer Participation Data'!$C$10:$C$59,$D697))</f>
        <v>0</v>
      </c>
      <c r="M697" s="225">
        <f>IF(ISNA(SUMIFS(INDEX('Payer Participation Data'!$F$10:$BM$59,0,MATCH(CONCATENATE($J697,M$6),'Payer Participation Data'!$F$8:$BM$8,0)),'Payer Participation Data'!$B$10:$B$59,$C697,'Payer Participation Data'!$C$10:$C$59,$D697)),"-",SUMIFS(INDEX('Payer Participation Data'!$F$10:$BM$59,0,MATCH(CONCATENATE($J697,M$6),'Payer Participation Data'!$F$8:$BM$8,0)),'Payer Participation Data'!$B$10:$B$59,$C697,'Payer Participation Data'!$C$10:$C$59,$D697))</f>
        <v>0</v>
      </c>
      <c r="N697" s="103"/>
    </row>
    <row r="698" spans="2:14" outlineLevel="1" x14ac:dyDescent="0.35">
      <c r="B698" s="126" t="s">
        <v>80</v>
      </c>
      <c r="C698" s="169" t="str">
        <f>IF(ISBLANK('Payer Participation Data'!$B$44),"-",'Payer Participation Data'!$B$44)</f>
        <v>-</v>
      </c>
      <c r="D698" s="169" t="str">
        <f>IF(ISBLANK('Payer Participation Data'!$C$44),"-",'Payer Participation Data'!$C$44)</f>
        <v>-</v>
      </c>
      <c r="E698" s="169" t="str">
        <f>IF(ISBLANK('Payer Participation Data'!$D$44),"-",'Payer Participation Data'!$D$44)</f>
        <v>-</v>
      </c>
      <c r="F698" s="169" t="str">
        <f>IF(ISBLANK('Payer Participation Data'!$E$44),"-",'Payer Participation Data'!$E$44)</f>
        <v>-</v>
      </c>
      <c r="G698" s="104">
        <v>4</v>
      </c>
      <c r="H698" s="104">
        <v>2</v>
      </c>
      <c r="I698" s="104">
        <v>5</v>
      </c>
      <c r="J698" s="104" t="str">
        <f t="shared" si="40"/>
        <v>254</v>
      </c>
      <c r="K698" s="104" t="s">
        <v>30</v>
      </c>
      <c r="L698" s="222">
        <f>IF(ISNA(SUMIFS(INDEX('Payer Participation Data'!$F$10:$BM$59,0,MATCH(CONCATENATE($J698,L$6),'Payer Participation Data'!$F$8:$BM$8,0)),'Payer Participation Data'!$B$10:$B$59,$C698,'Payer Participation Data'!$C$10:$C$59,$D698)),"-",SUMIFS(INDEX('Payer Participation Data'!$F$10:$BM$59,0,MATCH(CONCATENATE($J698,L$6),'Payer Participation Data'!$F$8:$BM$8,0)),'Payer Participation Data'!$B$10:$B$59,$C698,'Payer Participation Data'!$C$10:$C$59,$D698))</f>
        <v>0</v>
      </c>
      <c r="M698" s="223">
        <f>IF(ISNA(SUMIFS(INDEX('Payer Participation Data'!$F$10:$BM$59,0,MATCH(CONCATENATE($J698,M$6),'Payer Participation Data'!$F$8:$BM$8,0)),'Payer Participation Data'!$B$10:$B$59,$C698,'Payer Participation Data'!$C$10:$C$59,$D698)),"-",SUMIFS(INDEX('Payer Participation Data'!$F$10:$BM$59,0,MATCH(CONCATENATE($J698,M$6),'Payer Participation Data'!$F$8:$BM$8,0)),'Payer Participation Data'!$B$10:$B$59,$C698,'Payer Participation Data'!$C$10:$C$59,$D698))</f>
        <v>0</v>
      </c>
      <c r="N698" s="105"/>
    </row>
    <row r="699" spans="2:14" outlineLevel="1" x14ac:dyDescent="0.35">
      <c r="B699" s="124" t="s">
        <v>80</v>
      </c>
      <c r="C699" s="157" t="str">
        <f>IF(ISBLANK('Payer Participation Data'!$B$44),"-",'Payer Participation Data'!$B$44)</f>
        <v>-</v>
      </c>
      <c r="D699" s="157" t="str">
        <f>IF(ISBLANK('Payer Participation Data'!$C$44),"-",'Payer Participation Data'!$C$44)</f>
        <v>-</v>
      </c>
      <c r="E699" s="157" t="str">
        <f>IF(ISBLANK('Payer Participation Data'!$D$44),"-",'Payer Participation Data'!$D$44)</f>
        <v>-</v>
      </c>
      <c r="F699" s="157" t="str">
        <f>IF(ISBLANK('Payer Participation Data'!$E$44),"-",'Payer Participation Data'!$E$44)</f>
        <v>-</v>
      </c>
      <c r="G699" s="102">
        <v>1</v>
      </c>
      <c r="H699" s="102">
        <v>3</v>
      </c>
      <c r="I699" s="102">
        <v>5</v>
      </c>
      <c r="J699" s="102" t="str">
        <f t="shared" si="40"/>
        <v>351</v>
      </c>
      <c r="K699" s="102" t="s">
        <v>30</v>
      </c>
      <c r="L699" s="224">
        <f>IF(ISNA(SUMIFS(INDEX('Payer Participation Data'!$F$10:$BM$59,0,MATCH(CONCATENATE($J699,L$6),'Payer Participation Data'!$F$8:$BM$8,0)),'Payer Participation Data'!$B$10:$B$59,$C699,'Payer Participation Data'!$C$10:$C$59,$D699)),"-",SUMIFS(INDEX('Payer Participation Data'!$F$10:$BM$59,0,MATCH(CONCATENATE($J699,L$6),'Payer Participation Data'!$F$8:$BM$8,0)),'Payer Participation Data'!$B$10:$B$59,$C699,'Payer Participation Data'!$C$10:$C$59,$D699))</f>
        <v>0</v>
      </c>
      <c r="M699" s="225">
        <f>IF(ISNA(SUMIFS(INDEX('Payer Participation Data'!$F$10:$BM$59,0,MATCH(CONCATENATE($J699,M$6),'Payer Participation Data'!$F$8:$BM$8,0)),'Payer Participation Data'!$B$10:$B$59,$C699,'Payer Participation Data'!$C$10:$C$59,$D699)),"-",SUMIFS(INDEX('Payer Participation Data'!$F$10:$BM$59,0,MATCH(CONCATENATE($J699,M$6),'Payer Participation Data'!$F$8:$BM$8,0)),'Payer Participation Data'!$B$10:$B$59,$C699,'Payer Participation Data'!$C$10:$C$59,$D699))</f>
        <v>0</v>
      </c>
      <c r="N699" s="103"/>
    </row>
    <row r="700" spans="2:14" outlineLevel="1" x14ac:dyDescent="0.35">
      <c r="B700" s="126" t="s">
        <v>80</v>
      </c>
      <c r="C700" s="169" t="str">
        <f>IF(ISBLANK('Payer Participation Data'!$B$44),"-",'Payer Participation Data'!$B$44)</f>
        <v>-</v>
      </c>
      <c r="D700" s="169" t="str">
        <f>IF(ISBLANK('Payer Participation Data'!$C$44),"-",'Payer Participation Data'!$C$44)</f>
        <v>-</v>
      </c>
      <c r="E700" s="169" t="str">
        <f>IF(ISBLANK('Payer Participation Data'!$D$44),"-",'Payer Participation Data'!$D$44)</f>
        <v>-</v>
      </c>
      <c r="F700" s="169" t="str">
        <f>IF(ISBLANK('Payer Participation Data'!$E$44),"-",'Payer Participation Data'!$E$44)</f>
        <v>-</v>
      </c>
      <c r="G700" s="104">
        <v>2</v>
      </c>
      <c r="H700" s="104">
        <v>3</v>
      </c>
      <c r="I700" s="104">
        <v>5</v>
      </c>
      <c r="J700" s="104" t="str">
        <f t="shared" si="40"/>
        <v>352</v>
      </c>
      <c r="K700" s="104" t="s">
        <v>30</v>
      </c>
      <c r="L700" s="222">
        <f>IF(ISNA(SUMIFS(INDEX('Payer Participation Data'!$F$10:$BM$59,0,MATCH(CONCATENATE($J700,L$6),'Payer Participation Data'!$F$8:$BM$8,0)),'Payer Participation Data'!$B$10:$B$59,$C700,'Payer Participation Data'!$C$10:$C$59,$D700)),"-",SUMIFS(INDEX('Payer Participation Data'!$F$10:$BM$59,0,MATCH(CONCATENATE($J700,L$6),'Payer Participation Data'!$F$8:$BM$8,0)),'Payer Participation Data'!$B$10:$B$59,$C700,'Payer Participation Data'!$C$10:$C$59,$D700))</f>
        <v>0</v>
      </c>
      <c r="M700" s="223">
        <f>IF(ISNA(SUMIFS(INDEX('Payer Participation Data'!$F$10:$BM$59,0,MATCH(CONCATENATE($J700,M$6),'Payer Participation Data'!$F$8:$BM$8,0)),'Payer Participation Data'!$B$10:$B$59,$C700,'Payer Participation Data'!$C$10:$C$59,$D700)),"-",SUMIFS(INDEX('Payer Participation Data'!$F$10:$BM$59,0,MATCH(CONCATENATE($J700,M$6),'Payer Participation Data'!$F$8:$BM$8,0)),'Payer Participation Data'!$B$10:$B$59,$C700,'Payer Participation Data'!$C$10:$C$59,$D700))</f>
        <v>0</v>
      </c>
      <c r="N700" s="105"/>
    </row>
    <row r="701" spans="2:14" outlineLevel="1" x14ac:dyDescent="0.35">
      <c r="B701" s="124" t="s">
        <v>80</v>
      </c>
      <c r="C701" s="157" t="str">
        <f>IF(ISBLANK('Payer Participation Data'!$B$44),"-",'Payer Participation Data'!$B$44)</f>
        <v>-</v>
      </c>
      <c r="D701" s="157" t="str">
        <f>IF(ISBLANK('Payer Participation Data'!$C$44),"-",'Payer Participation Data'!$C$44)</f>
        <v>-</v>
      </c>
      <c r="E701" s="157" t="str">
        <f>IF(ISBLANK('Payer Participation Data'!$D$44),"-",'Payer Participation Data'!$D$44)</f>
        <v>-</v>
      </c>
      <c r="F701" s="157" t="str">
        <f>IF(ISBLANK('Payer Participation Data'!$E$44),"-",'Payer Participation Data'!$E$44)</f>
        <v>-</v>
      </c>
      <c r="G701" s="102">
        <v>3</v>
      </c>
      <c r="H701" s="102">
        <v>3</v>
      </c>
      <c r="I701" s="102">
        <v>5</v>
      </c>
      <c r="J701" s="102" t="str">
        <f t="shared" si="40"/>
        <v>353</v>
      </c>
      <c r="K701" s="102" t="s">
        <v>30</v>
      </c>
      <c r="L701" s="224">
        <f>IF(ISNA(SUMIFS(INDEX('Payer Participation Data'!$F$10:$BM$59,0,MATCH(CONCATENATE($J701,L$6),'Payer Participation Data'!$F$8:$BM$8,0)),'Payer Participation Data'!$B$10:$B$59,$C701,'Payer Participation Data'!$C$10:$C$59,$D701)),"-",SUMIFS(INDEX('Payer Participation Data'!$F$10:$BM$59,0,MATCH(CONCATENATE($J701,L$6),'Payer Participation Data'!$F$8:$BM$8,0)),'Payer Participation Data'!$B$10:$B$59,$C701,'Payer Participation Data'!$C$10:$C$59,$D701))</f>
        <v>0</v>
      </c>
      <c r="M701" s="225">
        <f>IF(ISNA(SUMIFS(INDEX('Payer Participation Data'!$F$10:$BM$59,0,MATCH(CONCATENATE($J701,M$6),'Payer Participation Data'!$F$8:$BM$8,0)),'Payer Participation Data'!$B$10:$B$59,$C701,'Payer Participation Data'!$C$10:$C$59,$D701)),"-",SUMIFS(INDEX('Payer Participation Data'!$F$10:$BM$59,0,MATCH(CONCATENATE($J701,M$6),'Payer Participation Data'!$F$8:$BM$8,0)),'Payer Participation Data'!$B$10:$B$59,$C701,'Payer Participation Data'!$C$10:$C$59,$D701))</f>
        <v>0</v>
      </c>
      <c r="N701" s="103"/>
    </row>
    <row r="702" spans="2:14" outlineLevel="1" x14ac:dyDescent="0.35">
      <c r="B702" s="126" t="s">
        <v>80</v>
      </c>
      <c r="C702" s="169" t="str">
        <f>IF(ISBLANK('Payer Participation Data'!$B$44),"-",'Payer Participation Data'!$B$44)</f>
        <v>-</v>
      </c>
      <c r="D702" s="169" t="str">
        <f>IF(ISBLANK('Payer Participation Data'!$C$44),"-",'Payer Participation Data'!$C$44)</f>
        <v>-</v>
      </c>
      <c r="E702" s="169" t="str">
        <f>IF(ISBLANK('Payer Participation Data'!$D$44),"-",'Payer Participation Data'!$D$44)</f>
        <v>-</v>
      </c>
      <c r="F702" s="169" t="str">
        <f>IF(ISBLANK('Payer Participation Data'!$E$44),"-",'Payer Participation Data'!$E$44)</f>
        <v>-</v>
      </c>
      <c r="G702" s="104">
        <v>4</v>
      </c>
      <c r="H702" s="104">
        <v>3</v>
      </c>
      <c r="I702" s="104">
        <v>5</v>
      </c>
      <c r="J702" s="104" t="str">
        <f t="shared" si="40"/>
        <v>354</v>
      </c>
      <c r="K702" s="104" t="s">
        <v>30</v>
      </c>
      <c r="L702" s="222">
        <f>IF(ISNA(SUMIFS(INDEX('Payer Participation Data'!$F$10:$BM$59,0,MATCH(CONCATENATE($J702,L$6),'Payer Participation Data'!$F$8:$BM$8,0)),'Payer Participation Data'!$B$10:$B$59,$C702,'Payer Participation Data'!$C$10:$C$59,$D702)),"-",SUMIFS(INDEX('Payer Participation Data'!$F$10:$BM$59,0,MATCH(CONCATENATE($J702,L$6),'Payer Participation Data'!$F$8:$BM$8,0)),'Payer Participation Data'!$B$10:$B$59,$C702,'Payer Participation Data'!$C$10:$C$59,$D702))</f>
        <v>0</v>
      </c>
      <c r="M702" s="223">
        <f>IF(ISNA(SUMIFS(INDEX('Payer Participation Data'!$F$10:$BM$59,0,MATCH(CONCATENATE($J702,M$6),'Payer Participation Data'!$F$8:$BM$8,0)),'Payer Participation Data'!$B$10:$B$59,$C702,'Payer Participation Data'!$C$10:$C$59,$D702)),"-",SUMIFS(INDEX('Payer Participation Data'!$F$10:$BM$59,0,MATCH(CONCATENATE($J702,M$6),'Payer Participation Data'!$F$8:$BM$8,0)),'Payer Participation Data'!$B$10:$B$59,$C702,'Payer Participation Data'!$C$10:$C$59,$D702))</f>
        <v>0</v>
      </c>
      <c r="N702" s="105"/>
    </row>
    <row r="703" spans="2:14" outlineLevel="1" x14ac:dyDescent="0.35">
      <c r="B703" s="124" t="s">
        <v>80</v>
      </c>
      <c r="C703" s="157" t="str">
        <f>IF(ISBLANK('Payer Participation Data'!$B$44),"-",'Payer Participation Data'!$B$44)</f>
        <v>-</v>
      </c>
      <c r="D703" s="157" t="str">
        <f>IF(ISBLANK('Payer Participation Data'!$C$44),"-",'Payer Participation Data'!$C$44)</f>
        <v>-</v>
      </c>
      <c r="E703" s="157" t="str">
        <f>IF(ISBLANK('Payer Participation Data'!$D$44),"-",'Payer Participation Data'!$D$44)</f>
        <v>-</v>
      </c>
      <c r="F703" s="157" t="str">
        <f>IF(ISBLANK('Payer Participation Data'!$E$44),"-",'Payer Participation Data'!$E$44)</f>
        <v>-</v>
      </c>
      <c r="G703" s="102">
        <v>1</v>
      </c>
      <c r="H703" s="102">
        <v>4</v>
      </c>
      <c r="I703" s="102">
        <v>5</v>
      </c>
      <c r="J703" s="102" t="str">
        <f t="shared" ref="J703:J706" si="43">CONCATENATE(H703,I703,G703)</f>
        <v>451</v>
      </c>
      <c r="K703" s="102" t="s">
        <v>30</v>
      </c>
      <c r="L703" s="224">
        <f>IF(ISNA(SUMIFS(INDEX('Payer Participation Data'!$F$10:$BM$59,0,MATCH(CONCATENATE($J703,L$6),'Payer Participation Data'!$F$8:$BM$8,0)),'Payer Participation Data'!$B$10:$B$59,$C703,'Payer Participation Data'!$C$10:$C$59,$D703)),"-",SUMIFS(INDEX('Payer Participation Data'!$F$10:$BM$59,0,MATCH(CONCATENATE($J703,L$6),'Payer Participation Data'!$F$8:$BM$8,0)),'Payer Participation Data'!$B$10:$B$59,$C703,'Payer Participation Data'!$C$10:$C$59,$D703))</f>
        <v>0</v>
      </c>
      <c r="M703" s="225">
        <f>IF(ISNA(SUMIFS(INDEX('Payer Participation Data'!$F$10:$BM$59,0,MATCH(CONCATENATE($J703,M$6),'Payer Participation Data'!$F$8:$BM$8,0)),'Payer Participation Data'!$B$10:$B$59,$C703,'Payer Participation Data'!$C$10:$C$59,$D703)),"-",SUMIFS(INDEX('Payer Participation Data'!$F$10:$BM$59,0,MATCH(CONCATENATE($J703,M$6),'Payer Participation Data'!$F$8:$BM$8,0)),'Payer Participation Data'!$B$10:$B$59,$C703,'Payer Participation Data'!$C$10:$C$59,$D703))</f>
        <v>0</v>
      </c>
      <c r="N703" s="105"/>
    </row>
    <row r="704" spans="2:14" outlineLevel="1" x14ac:dyDescent="0.35">
      <c r="B704" s="126" t="s">
        <v>80</v>
      </c>
      <c r="C704" s="169" t="str">
        <f>IF(ISBLANK('Payer Participation Data'!$B$44),"-",'Payer Participation Data'!$B$44)</f>
        <v>-</v>
      </c>
      <c r="D704" s="169" t="str">
        <f>IF(ISBLANK('Payer Participation Data'!$C$44),"-",'Payer Participation Data'!$C$44)</f>
        <v>-</v>
      </c>
      <c r="E704" s="169" t="str">
        <f>IF(ISBLANK('Payer Participation Data'!$D$44),"-",'Payer Participation Data'!$D$44)</f>
        <v>-</v>
      </c>
      <c r="F704" s="169" t="str">
        <f>IF(ISBLANK('Payer Participation Data'!$E$44),"-",'Payer Participation Data'!$E$44)</f>
        <v>-</v>
      </c>
      <c r="G704" s="104">
        <v>2</v>
      </c>
      <c r="H704" s="104">
        <v>4</v>
      </c>
      <c r="I704" s="104">
        <v>5</v>
      </c>
      <c r="J704" s="104" t="str">
        <f t="shared" si="43"/>
        <v>452</v>
      </c>
      <c r="K704" s="104" t="s">
        <v>30</v>
      </c>
      <c r="L704" s="222">
        <f>IF(ISNA(SUMIFS(INDEX('Payer Participation Data'!$F$10:$BM$59,0,MATCH(CONCATENATE($J704,L$6),'Payer Participation Data'!$F$8:$BM$8,0)),'Payer Participation Data'!$B$10:$B$59,$C704,'Payer Participation Data'!$C$10:$C$59,$D704)),"-",SUMIFS(INDEX('Payer Participation Data'!$F$10:$BM$59,0,MATCH(CONCATENATE($J704,L$6),'Payer Participation Data'!$F$8:$BM$8,0)),'Payer Participation Data'!$B$10:$B$59,$C704,'Payer Participation Data'!$C$10:$C$59,$D704))</f>
        <v>0</v>
      </c>
      <c r="M704" s="223">
        <f>IF(ISNA(SUMIFS(INDEX('Payer Participation Data'!$F$10:$BM$59,0,MATCH(CONCATENATE($J704,M$6),'Payer Participation Data'!$F$8:$BM$8,0)),'Payer Participation Data'!$B$10:$B$59,$C704,'Payer Participation Data'!$C$10:$C$59,$D704)),"-",SUMIFS(INDEX('Payer Participation Data'!$F$10:$BM$59,0,MATCH(CONCATENATE($J704,M$6),'Payer Participation Data'!$F$8:$BM$8,0)),'Payer Participation Data'!$B$10:$B$59,$C704,'Payer Participation Data'!$C$10:$C$59,$D704))</f>
        <v>0</v>
      </c>
      <c r="N704" s="105"/>
    </row>
    <row r="705" spans="2:14" outlineLevel="1" x14ac:dyDescent="0.35">
      <c r="B705" s="124" t="s">
        <v>80</v>
      </c>
      <c r="C705" s="157" t="str">
        <f>IF(ISBLANK('Payer Participation Data'!$B$44),"-",'Payer Participation Data'!$B$44)</f>
        <v>-</v>
      </c>
      <c r="D705" s="157" t="str">
        <f>IF(ISBLANK('Payer Participation Data'!$C$44),"-",'Payer Participation Data'!$C$44)</f>
        <v>-</v>
      </c>
      <c r="E705" s="157" t="str">
        <f>IF(ISBLANK('Payer Participation Data'!$D$44),"-",'Payer Participation Data'!$D$44)</f>
        <v>-</v>
      </c>
      <c r="F705" s="157" t="str">
        <f>IF(ISBLANK('Payer Participation Data'!$E$44),"-",'Payer Participation Data'!$E$44)</f>
        <v>-</v>
      </c>
      <c r="G705" s="102">
        <v>3</v>
      </c>
      <c r="H705" s="102">
        <v>4</v>
      </c>
      <c r="I705" s="102">
        <v>5</v>
      </c>
      <c r="J705" s="102" t="str">
        <f t="shared" si="43"/>
        <v>453</v>
      </c>
      <c r="K705" s="102" t="s">
        <v>30</v>
      </c>
      <c r="L705" s="224">
        <f>IF(ISNA(SUMIFS(INDEX('Payer Participation Data'!$F$10:$BM$59,0,MATCH(CONCATENATE($J705,L$6),'Payer Participation Data'!$F$8:$BM$8,0)),'Payer Participation Data'!$B$10:$B$59,$C705,'Payer Participation Data'!$C$10:$C$59,$D705)),"-",SUMIFS(INDEX('Payer Participation Data'!$F$10:$BM$59,0,MATCH(CONCATENATE($J705,L$6),'Payer Participation Data'!$F$8:$BM$8,0)),'Payer Participation Data'!$B$10:$B$59,$C705,'Payer Participation Data'!$C$10:$C$59,$D705))</f>
        <v>0</v>
      </c>
      <c r="M705" s="225">
        <f>IF(ISNA(SUMIFS(INDEX('Payer Participation Data'!$F$10:$BM$59,0,MATCH(CONCATENATE($J705,M$6),'Payer Participation Data'!$F$8:$BM$8,0)),'Payer Participation Data'!$B$10:$B$59,$C705,'Payer Participation Data'!$C$10:$C$59,$D705)),"-",SUMIFS(INDEX('Payer Participation Data'!$F$10:$BM$59,0,MATCH(CONCATENATE($J705,M$6),'Payer Participation Data'!$F$8:$BM$8,0)),'Payer Participation Data'!$B$10:$B$59,$C705,'Payer Participation Data'!$C$10:$C$59,$D705))</f>
        <v>0</v>
      </c>
      <c r="N705" s="105"/>
    </row>
    <row r="706" spans="2:14" outlineLevel="1" x14ac:dyDescent="0.35">
      <c r="B706" s="126" t="s">
        <v>80</v>
      </c>
      <c r="C706" s="169" t="str">
        <f>IF(ISBLANK('Payer Participation Data'!$B$44),"-",'Payer Participation Data'!$B$44)</f>
        <v>-</v>
      </c>
      <c r="D706" s="169" t="str">
        <f>IF(ISBLANK('Payer Participation Data'!$C$44),"-",'Payer Participation Data'!$C$44)</f>
        <v>-</v>
      </c>
      <c r="E706" s="169" t="str">
        <f>IF(ISBLANK('Payer Participation Data'!$D$44),"-",'Payer Participation Data'!$D$44)</f>
        <v>-</v>
      </c>
      <c r="F706" s="169" t="str">
        <f>IF(ISBLANK('Payer Participation Data'!$E$44),"-",'Payer Participation Data'!$E$44)</f>
        <v>-</v>
      </c>
      <c r="G706" s="104">
        <v>4</v>
      </c>
      <c r="H706" s="104">
        <v>4</v>
      </c>
      <c r="I706" s="104">
        <v>5</v>
      </c>
      <c r="J706" s="104" t="str">
        <f t="shared" si="43"/>
        <v>454</v>
      </c>
      <c r="K706" s="104" t="s">
        <v>30</v>
      </c>
      <c r="L706" s="222">
        <f>IF(ISNA(SUMIFS(INDEX('Payer Participation Data'!$F$10:$BM$59,0,MATCH(CONCATENATE($J706,L$6),'Payer Participation Data'!$F$8:$BM$8,0)),'Payer Participation Data'!$B$10:$B$59,$C706,'Payer Participation Data'!$C$10:$C$59,$D706)),"-",SUMIFS(INDEX('Payer Participation Data'!$F$10:$BM$59,0,MATCH(CONCATENATE($J706,L$6),'Payer Participation Data'!$F$8:$BM$8,0)),'Payer Participation Data'!$B$10:$B$59,$C706,'Payer Participation Data'!$C$10:$C$59,$D706))</f>
        <v>0</v>
      </c>
      <c r="M706" s="223">
        <f>IF(ISNA(SUMIFS(INDEX('Payer Participation Data'!$F$10:$BM$59,0,MATCH(CONCATENATE($J706,M$6),'Payer Participation Data'!$F$8:$BM$8,0)),'Payer Participation Data'!$B$10:$B$59,$C706,'Payer Participation Data'!$C$10:$C$59,$D706)),"-",SUMIFS(INDEX('Payer Participation Data'!$F$10:$BM$59,0,MATCH(CONCATENATE($J706,M$6),'Payer Participation Data'!$F$8:$BM$8,0)),'Payer Participation Data'!$B$10:$B$59,$C706,'Payer Participation Data'!$C$10:$C$59,$D706))</f>
        <v>0</v>
      </c>
      <c r="N706" s="105"/>
    </row>
    <row r="707" spans="2:14" outlineLevel="1" x14ac:dyDescent="0.35">
      <c r="B707" s="124" t="s">
        <v>80</v>
      </c>
      <c r="C707" s="157" t="str">
        <f>IF(ISBLANK('Payer Participation Data'!$B$45),"-",'Payer Participation Data'!$B$45)</f>
        <v>-</v>
      </c>
      <c r="D707" s="157" t="str">
        <f>IF(ISBLANK('Payer Participation Data'!$C$45),"-",'Payer Participation Data'!$C$45)</f>
        <v>-</v>
      </c>
      <c r="E707" s="157" t="str">
        <f>IF(ISBLANK('Payer Participation Data'!$D$45),"-",'Payer Participation Data'!$D$45)</f>
        <v>-</v>
      </c>
      <c r="F707" s="157" t="str">
        <f>IF(ISBLANK('Payer Participation Data'!$E$45),"-",'Payer Participation Data'!$E$45)</f>
        <v>-</v>
      </c>
      <c r="G707" s="102">
        <v>1</v>
      </c>
      <c r="H707" s="102" t="s">
        <v>64</v>
      </c>
      <c r="I707" s="102" t="s">
        <v>64</v>
      </c>
      <c r="J707" s="102" t="str">
        <f t="shared" si="40"/>
        <v>BaselineBaseline1</v>
      </c>
      <c r="K707" s="102" t="s">
        <v>30</v>
      </c>
      <c r="L707" s="224">
        <f>IF(ISNA(SUMIFS(INDEX('Payer Participation Data'!$F$10:$BM$59,0,MATCH(CONCATENATE($J707,L$6),'Payer Participation Data'!$F$8:$BM$8,0)),'Payer Participation Data'!$B$10:$B$59,$C707,'Payer Participation Data'!$C$10:$C$59,$D707)),"-",SUMIFS(INDEX('Payer Participation Data'!$F$10:$BM$59,0,MATCH(CONCATENATE($J707,L$6),'Payer Participation Data'!$F$8:$BM$8,0)),'Payer Participation Data'!$B$10:$B$59,$C707,'Payer Participation Data'!$C$10:$C$59,$D707))</f>
        <v>0</v>
      </c>
      <c r="M707" s="225">
        <f>IF(ISNA(SUMIFS(INDEX('Payer Participation Data'!$F$10:$BM$59,0,MATCH(CONCATENATE($J707,M$6),'Payer Participation Data'!$F$8:$BM$8,0)),'Payer Participation Data'!$B$10:$B$59,$C707,'Payer Participation Data'!$C$10:$C$59,$D707)),"-",SUMIFS(INDEX('Payer Participation Data'!$F$10:$BM$59,0,MATCH(CONCATENATE($J707,M$6),'Payer Participation Data'!$F$8:$BM$8,0)),'Payer Participation Data'!$B$10:$B$59,$C707,'Payer Participation Data'!$C$10:$C$59,$D707))</f>
        <v>0</v>
      </c>
      <c r="N707" s="103"/>
    </row>
    <row r="708" spans="2:14" outlineLevel="1" x14ac:dyDescent="0.35">
      <c r="B708" s="126" t="s">
        <v>80</v>
      </c>
      <c r="C708" s="169" t="str">
        <f>IF(ISBLANK('Payer Participation Data'!$B$45),"-",'Payer Participation Data'!$B$45)</f>
        <v>-</v>
      </c>
      <c r="D708" s="169" t="str">
        <f>IF(ISBLANK('Payer Participation Data'!$C$45),"-",'Payer Participation Data'!$C$45)</f>
        <v>-</v>
      </c>
      <c r="E708" s="169" t="str">
        <f>IF(ISBLANK('Payer Participation Data'!$D$45),"-",'Payer Participation Data'!$D$45)</f>
        <v>-</v>
      </c>
      <c r="F708" s="169" t="str">
        <f>IF(ISBLANK('Payer Participation Data'!$E$45),"-",'Payer Participation Data'!$E$45)</f>
        <v>-</v>
      </c>
      <c r="G708" s="104">
        <v>2</v>
      </c>
      <c r="H708" s="104" t="s">
        <v>64</v>
      </c>
      <c r="I708" s="104" t="s">
        <v>64</v>
      </c>
      <c r="J708" s="104" t="str">
        <f t="shared" si="40"/>
        <v>BaselineBaseline2</v>
      </c>
      <c r="K708" s="104" t="s">
        <v>30</v>
      </c>
      <c r="L708" s="222">
        <f>IF(ISNA(SUMIFS(INDEX('Payer Participation Data'!$F$10:$BM$59,0,MATCH(CONCATENATE($J708,L$6),'Payer Participation Data'!$F$8:$BM$8,0)),'Payer Participation Data'!$B$10:$B$59,$C708,'Payer Participation Data'!$C$10:$C$59,$D708)),"-",SUMIFS(INDEX('Payer Participation Data'!$F$10:$BM$59,0,MATCH(CONCATENATE($J708,L$6),'Payer Participation Data'!$F$8:$BM$8,0)),'Payer Participation Data'!$B$10:$B$59,$C708,'Payer Participation Data'!$C$10:$C$59,$D708))</f>
        <v>0</v>
      </c>
      <c r="M708" s="223">
        <f>IF(ISNA(SUMIFS(INDEX('Payer Participation Data'!$F$10:$BM$59,0,MATCH(CONCATENATE($J708,M$6),'Payer Participation Data'!$F$8:$BM$8,0)),'Payer Participation Data'!$B$10:$B$59,$C708,'Payer Participation Data'!$C$10:$C$59,$D708)),"-",SUMIFS(INDEX('Payer Participation Data'!$F$10:$BM$59,0,MATCH(CONCATENATE($J708,M$6),'Payer Participation Data'!$F$8:$BM$8,0)),'Payer Participation Data'!$B$10:$B$59,$C708,'Payer Participation Data'!$C$10:$C$59,$D708))</f>
        <v>0</v>
      </c>
      <c r="N708" s="105"/>
    </row>
    <row r="709" spans="2:14" outlineLevel="1" x14ac:dyDescent="0.35">
      <c r="B709" s="124" t="s">
        <v>80</v>
      </c>
      <c r="C709" s="157" t="str">
        <f>IF(ISBLANK('Payer Participation Data'!$B$45),"-",'Payer Participation Data'!$B$45)</f>
        <v>-</v>
      </c>
      <c r="D709" s="157" t="str">
        <f>IF(ISBLANK('Payer Participation Data'!$C$45),"-",'Payer Participation Data'!$C$45)</f>
        <v>-</v>
      </c>
      <c r="E709" s="157" t="str">
        <f>IF(ISBLANK('Payer Participation Data'!$D$45),"-",'Payer Participation Data'!$D$45)</f>
        <v>-</v>
      </c>
      <c r="F709" s="157" t="str">
        <f>IF(ISBLANK('Payer Participation Data'!$E$45),"-",'Payer Participation Data'!$E$45)</f>
        <v>-</v>
      </c>
      <c r="G709" s="102">
        <v>3</v>
      </c>
      <c r="H709" s="102" t="s">
        <v>64</v>
      </c>
      <c r="I709" s="102" t="s">
        <v>64</v>
      </c>
      <c r="J709" s="102" t="str">
        <f t="shared" si="40"/>
        <v>BaselineBaseline3</v>
      </c>
      <c r="K709" s="102" t="s">
        <v>30</v>
      </c>
      <c r="L709" s="224">
        <f>IF(ISNA(SUMIFS(INDEX('Payer Participation Data'!$F$10:$BM$59,0,MATCH(CONCATENATE($J709,L$6),'Payer Participation Data'!$F$8:$BM$8,0)),'Payer Participation Data'!$B$10:$B$59,$C709,'Payer Participation Data'!$C$10:$C$59,$D709)),"-",SUMIFS(INDEX('Payer Participation Data'!$F$10:$BM$59,0,MATCH(CONCATENATE($J709,L$6),'Payer Participation Data'!$F$8:$BM$8,0)),'Payer Participation Data'!$B$10:$B$59,$C709,'Payer Participation Data'!$C$10:$C$59,$D709))</f>
        <v>0</v>
      </c>
      <c r="M709" s="225">
        <f>IF(ISNA(SUMIFS(INDEX('Payer Participation Data'!$F$10:$BM$59,0,MATCH(CONCATENATE($J709,M$6),'Payer Participation Data'!$F$8:$BM$8,0)),'Payer Participation Data'!$B$10:$B$59,$C709,'Payer Participation Data'!$C$10:$C$59,$D709)),"-",SUMIFS(INDEX('Payer Participation Data'!$F$10:$BM$59,0,MATCH(CONCATENATE($J709,M$6),'Payer Participation Data'!$F$8:$BM$8,0)),'Payer Participation Data'!$B$10:$B$59,$C709,'Payer Participation Data'!$C$10:$C$59,$D709))</f>
        <v>0</v>
      </c>
      <c r="N709" s="103"/>
    </row>
    <row r="710" spans="2:14" outlineLevel="1" x14ac:dyDescent="0.35">
      <c r="B710" s="126" t="s">
        <v>80</v>
      </c>
      <c r="C710" s="169" t="str">
        <f>IF(ISBLANK('Payer Participation Data'!$B$45),"-",'Payer Participation Data'!$B$45)</f>
        <v>-</v>
      </c>
      <c r="D710" s="169" t="str">
        <f>IF(ISBLANK('Payer Participation Data'!$C$45),"-",'Payer Participation Data'!$C$45)</f>
        <v>-</v>
      </c>
      <c r="E710" s="169" t="str">
        <f>IF(ISBLANK('Payer Participation Data'!$D$45),"-",'Payer Participation Data'!$D$45)</f>
        <v>-</v>
      </c>
      <c r="F710" s="169" t="str">
        <f>IF(ISBLANK('Payer Participation Data'!$E$45),"-",'Payer Participation Data'!$E$45)</f>
        <v>-</v>
      </c>
      <c r="G710" s="104">
        <v>4</v>
      </c>
      <c r="H710" s="104" t="s">
        <v>64</v>
      </c>
      <c r="I710" s="104" t="s">
        <v>64</v>
      </c>
      <c r="J710" s="104" t="str">
        <f t="shared" si="40"/>
        <v>BaselineBaseline4</v>
      </c>
      <c r="K710" s="104" t="s">
        <v>30</v>
      </c>
      <c r="L710" s="222">
        <f>IF(ISNA(SUMIFS(INDEX('Payer Participation Data'!$F$10:$BM$59,0,MATCH(CONCATENATE($J710,L$6),'Payer Participation Data'!$F$8:$BM$8,0)),'Payer Participation Data'!$B$10:$B$59,$C710,'Payer Participation Data'!$C$10:$C$59,$D710)),"-",SUMIFS(INDEX('Payer Participation Data'!$F$10:$BM$59,0,MATCH(CONCATENATE($J710,L$6),'Payer Participation Data'!$F$8:$BM$8,0)),'Payer Participation Data'!$B$10:$B$59,$C710,'Payer Participation Data'!$C$10:$C$59,$D710))</f>
        <v>0</v>
      </c>
      <c r="M710" s="223">
        <f>IF(ISNA(SUMIFS(INDEX('Payer Participation Data'!$F$10:$BM$59,0,MATCH(CONCATENATE($J710,M$6),'Payer Participation Data'!$F$8:$BM$8,0)),'Payer Participation Data'!$B$10:$B$59,$C710,'Payer Participation Data'!$C$10:$C$59,$D710)),"-",SUMIFS(INDEX('Payer Participation Data'!$F$10:$BM$59,0,MATCH(CONCATENATE($J710,M$6),'Payer Participation Data'!$F$8:$BM$8,0)),'Payer Participation Data'!$B$10:$B$59,$C710,'Payer Participation Data'!$C$10:$C$59,$D710))</f>
        <v>0</v>
      </c>
      <c r="N710" s="105"/>
    </row>
    <row r="711" spans="2:14" outlineLevel="1" x14ac:dyDescent="0.35">
      <c r="B711" s="124" t="s">
        <v>80</v>
      </c>
      <c r="C711" s="157" t="str">
        <f>IF(ISBLANK('Payer Participation Data'!$B$45),"-",'Payer Participation Data'!$B$45)</f>
        <v>-</v>
      </c>
      <c r="D711" s="157" t="str">
        <f>IF(ISBLANK('Payer Participation Data'!$C$45),"-",'Payer Participation Data'!$C$45)</f>
        <v>-</v>
      </c>
      <c r="E711" s="157" t="str">
        <f>IF(ISBLANK('Payer Participation Data'!$D$45),"-",'Payer Participation Data'!$D$45)</f>
        <v>-</v>
      </c>
      <c r="F711" s="157" t="str">
        <f>IF(ISBLANK('Payer Participation Data'!$E$45),"-",'Payer Participation Data'!$E$45)</f>
        <v>-</v>
      </c>
      <c r="G711" s="102">
        <v>1</v>
      </c>
      <c r="H711" s="102">
        <v>1</v>
      </c>
      <c r="I711" s="102">
        <v>5</v>
      </c>
      <c r="J711" s="102" t="str">
        <f t="shared" si="40"/>
        <v>151</v>
      </c>
      <c r="K711" s="102" t="s">
        <v>30</v>
      </c>
      <c r="L711" s="224">
        <f>IF(ISNA(SUMIFS(INDEX('Payer Participation Data'!$F$10:$BM$59,0,MATCH(CONCATENATE($J711,L$6),'Payer Participation Data'!$F$8:$BM$8,0)),'Payer Participation Data'!$B$10:$B$59,$C711,'Payer Participation Data'!$C$10:$C$59,$D711)),"-",SUMIFS(INDEX('Payer Participation Data'!$F$10:$BM$59,0,MATCH(CONCATENATE($J711,L$6),'Payer Participation Data'!$F$8:$BM$8,0)),'Payer Participation Data'!$B$10:$B$59,$C711,'Payer Participation Data'!$C$10:$C$59,$D711))</f>
        <v>0</v>
      </c>
      <c r="M711" s="225">
        <f>IF(ISNA(SUMIFS(INDEX('Payer Participation Data'!$F$10:$BM$59,0,MATCH(CONCATENATE($J711,M$6),'Payer Participation Data'!$F$8:$BM$8,0)),'Payer Participation Data'!$B$10:$B$59,$C711,'Payer Participation Data'!$C$10:$C$59,$D711)),"-",SUMIFS(INDEX('Payer Participation Data'!$F$10:$BM$59,0,MATCH(CONCATENATE($J711,M$6),'Payer Participation Data'!$F$8:$BM$8,0)),'Payer Participation Data'!$B$10:$B$59,$C711,'Payer Participation Data'!$C$10:$C$59,$D711))</f>
        <v>0</v>
      </c>
      <c r="N711" s="103"/>
    </row>
    <row r="712" spans="2:14" outlineLevel="1" x14ac:dyDescent="0.35">
      <c r="B712" s="126" t="s">
        <v>80</v>
      </c>
      <c r="C712" s="169" t="str">
        <f>IF(ISBLANK('Payer Participation Data'!$B$45),"-",'Payer Participation Data'!$B$45)</f>
        <v>-</v>
      </c>
      <c r="D712" s="169" t="str">
        <f>IF(ISBLANK('Payer Participation Data'!$C$45),"-",'Payer Participation Data'!$C$45)</f>
        <v>-</v>
      </c>
      <c r="E712" s="169" t="str">
        <f>IF(ISBLANK('Payer Participation Data'!$D$45),"-",'Payer Participation Data'!$D$45)</f>
        <v>-</v>
      </c>
      <c r="F712" s="169" t="str">
        <f>IF(ISBLANK('Payer Participation Data'!$E$45),"-",'Payer Participation Data'!$E$45)</f>
        <v>-</v>
      </c>
      <c r="G712" s="104">
        <v>2</v>
      </c>
      <c r="H712" s="104">
        <v>1</v>
      </c>
      <c r="I712" s="104">
        <v>5</v>
      </c>
      <c r="J712" s="104" t="str">
        <f t="shared" si="40"/>
        <v>152</v>
      </c>
      <c r="K712" s="104" t="s">
        <v>30</v>
      </c>
      <c r="L712" s="222">
        <f>IF(ISNA(SUMIFS(INDEX('Payer Participation Data'!$F$10:$BM$59,0,MATCH(CONCATENATE($J712,L$6),'Payer Participation Data'!$F$8:$BM$8,0)),'Payer Participation Data'!$B$10:$B$59,$C712,'Payer Participation Data'!$C$10:$C$59,$D712)),"-",SUMIFS(INDEX('Payer Participation Data'!$F$10:$BM$59,0,MATCH(CONCATENATE($J712,L$6),'Payer Participation Data'!$F$8:$BM$8,0)),'Payer Participation Data'!$B$10:$B$59,$C712,'Payer Participation Data'!$C$10:$C$59,$D712))</f>
        <v>0</v>
      </c>
      <c r="M712" s="223">
        <f>IF(ISNA(SUMIFS(INDEX('Payer Participation Data'!$F$10:$BM$59,0,MATCH(CONCATENATE($J712,M$6),'Payer Participation Data'!$F$8:$BM$8,0)),'Payer Participation Data'!$B$10:$B$59,$C712,'Payer Participation Data'!$C$10:$C$59,$D712)),"-",SUMIFS(INDEX('Payer Participation Data'!$F$10:$BM$59,0,MATCH(CONCATENATE($J712,M$6),'Payer Participation Data'!$F$8:$BM$8,0)),'Payer Participation Data'!$B$10:$B$59,$C712,'Payer Participation Data'!$C$10:$C$59,$D712))</f>
        <v>0</v>
      </c>
      <c r="N712" s="105"/>
    </row>
    <row r="713" spans="2:14" outlineLevel="1" x14ac:dyDescent="0.35">
      <c r="B713" s="124" t="s">
        <v>80</v>
      </c>
      <c r="C713" s="157" t="str">
        <f>IF(ISBLANK('Payer Participation Data'!$B$45),"-",'Payer Participation Data'!$B$45)</f>
        <v>-</v>
      </c>
      <c r="D713" s="157" t="str">
        <f>IF(ISBLANK('Payer Participation Data'!$C$45),"-",'Payer Participation Data'!$C$45)</f>
        <v>-</v>
      </c>
      <c r="E713" s="157" t="str">
        <f>IF(ISBLANK('Payer Participation Data'!$D$45),"-",'Payer Participation Data'!$D$45)</f>
        <v>-</v>
      </c>
      <c r="F713" s="157" t="str">
        <f>IF(ISBLANK('Payer Participation Data'!$E$45),"-",'Payer Participation Data'!$E$45)</f>
        <v>-</v>
      </c>
      <c r="G713" s="102">
        <v>3</v>
      </c>
      <c r="H713" s="102">
        <v>1</v>
      </c>
      <c r="I713" s="102">
        <v>5</v>
      </c>
      <c r="J713" s="102" t="str">
        <f t="shared" si="40"/>
        <v>153</v>
      </c>
      <c r="K713" s="102" t="s">
        <v>30</v>
      </c>
      <c r="L713" s="224">
        <f>IF(ISNA(SUMIFS(INDEX('Payer Participation Data'!$F$10:$BM$59,0,MATCH(CONCATENATE($J713,L$6),'Payer Participation Data'!$F$8:$BM$8,0)),'Payer Participation Data'!$B$10:$B$59,$C713,'Payer Participation Data'!$C$10:$C$59,$D713)),"-",SUMIFS(INDEX('Payer Participation Data'!$F$10:$BM$59,0,MATCH(CONCATENATE($J713,L$6),'Payer Participation Data'!$F$8:$BM$8,0)),'Payer Participation Data'!$B$10:$B$59,$C713,'Payer Participation Data'!$C$10:$C$59,$D713))</f>
        <v>0</v>
      </c>
      <c r="M713" s="225">
        <f>IF(ISNA(SUMIFS(INDEX('Payer Participation Data'!$F$10:$BM$59,0,MATCH(CONCATENATE($J713,M$6),'Payer Participation Data'!$F$8:$BM$8,0)),'Payer Participation Data'!$B$10:$B$59,$C713,'Payer Participation Data'!$C$10:$C$59,$D713)),"-",SUMIFS(INDEX('Payer Participation Data'!$F$10:$BM$59,0,MATCH(CONCATENATE($J713,M$6),'Payer Participation Data'!$F$8:$BM$8,0)),'Payer Participation Data'!$B$10:$B$59,$C713,'Payer Participation Data'!$C$10:$C$59,$D713))</f>
        <v>0</v>
      </c>
      <c r="N713" s="103"/>
    </row>
    <row r="714" spans="2:14" outlineLevel="1" x14ac:dyDescent="0.35">
      <c r="B714" s="126" t="s">
        <v>80</v>
      </c>
      <c r="C714" s="169" t="str">
        <f>IF(ISBLANK('Payer Participation Data'!$B$45),"-",'Payer Participation Data'!$B$45)</f>
        <v>-</v>
      </c>
      <c r="D714" s="169" t="str">
        <f>IF(ISBLANK('Payer Participation Data'!$C$45),"-",'Payer Participation Data'!$C$45)</f>
        <v>-</v>
      </c>
      <c r="E714" s="169" t="str">
        <f>IF(ISBLANK('Payer Participation Data'!$D$45),"-",'Payer Participation Data'!$D$45)</f>
        <v>-</v>
      </c>
      <c r="F714" s="169" t="str">
        <f>IF(ISBLANK('Payer Participation Data'!$E$45),"-",'Payer Participation Data'!$E$45)</f>
        <v>-</v>
      </c>
      <c r="G714" s="104">
        <v>4</v>
      </c>
      <c r="H714" s="104">
        <v>1</v>
      </c>
      <c r="I714" s="104">
        <v>5</v>
      </c>
      <c r="J714" s="104" t="str">
        <f t="shared" si="40"/>
        <v>154</v>
      </c>
      <c r="K714" s="104" t="s">
        <v>30</v>
      </c>
      <c r="L714" s="222">
        <f>IF(ISNA(SUMIFS(INDEX('Payer Participation Data'!$F$10:$BM$59,0,MATCH(CONCATENATE($J714,L$6),'Payer Participation Data'!$F$8:$BM$8,0)),'Payer Participation Data'!$B$10:$B$59,$C714,'Payer Participation Data'!$C$10:$C$59,$D714)),"-",SUMIFS(INDEX('Payer Participation Data'!$F$10:$BM$59,0,MATCH(CONCATENATE($J714,L$6),'Payer Participation Data'!$F$8:$BM$8,0)),'Payer Participation Data'!$B$10:$B$59,$C714,'Payer Participation Data'!$C$10:$C$59,$D714))</f>
        <v>0</v>
      </c>
      <c r="M714" s="223">
        <f>IF(ISNA(SUMIFS(INDEX('Payer Participation Data'!$F$10:$BM$59,0,MATCH(CONCATENATE($J714,M$6),'Payer Participation Data'!$F$8:$BM$8,0)),'Payer Participation Data'!$B$10:$B$59,$C714,'Payer Participation Data'!$C$10:$C$59,$D714)),"-",SUMIFS(INDEX('Payer Participation Data'!$F$10:$BM$59,0,MATCH(CONCATENATE($J714,M$6),'Payer Participation Data'!$F$8:$BM$8,0)),'Payer Participation Data'!$B$10:$B$59,$C714,'Payer Participation Data'!$C$10:$C$59,$D714))</f>
        <v>0</v>
      </c>
      <c r="N714" s="105"/>
    </row>
    <row r="715" spans="2:14" outlineLevel="1" x14ac:dyDescent="0.35">
      <c r="B715" s="124" t="s">
        <v>80</v>
      </c>
      <c r="C715" s="157" t="str">
        <f>IF(ISBLANK('Payer Participation Data'!$B$45),"-",'Payer Participation Data'!$B$45)</f>
        <v>-</v>
      </c>
      <c r="D715" s="157" t="str">
        <f>IF(ISBLANK('Payer Participation Data'!$C$45),"-",'Payer Participation Data'!$C$45)</f>
        <v>-</v>
      </c>
      <c r="E715" s="157" t="str">
        <f>IF(ISBLANK('Payer Participation Data'!$D$45),"-",'Payer Participation Data'!$D$45)</f>
        <v>-</v>
      </c>
      <c r="F715" s="157" t="str">
        <f>IF(ISBLANK('Payer Participation Data'!$E$45),"-",'Payer Participation Data'!$E$45)</f>
        <v>-</v>
      </c>
      <c r="G715" s="102">
        <v>1</v>
      </c>
      <c r="H715" s="102">
        <v>2</v>
      </c>
      <c r="I715" s="102">
        <v>5</v>
      </c>
      <c r="J715" s="102" t="str">
        <f t="shared" si="40"/>
        <v>251</v>
      </c>
      <c r="K715" s="102" t="s">
        <v>30</v>
      </c>
      <c r="L715" s="224">
        <f>IF(ISNA(SUMIFS(INDEX('Payer Participation Data'!$F$10:$BM$59,0,MATCH(CONCATENATE($J715,L$6),'Payer Participation Data'!$F$8:$BM$8,0)),'Payer Participation Data'!$B$10:$B$59,$C715,'Payer Participation Data'!$C$10:$C$59,$D715)),"-",SUMIFS(INDEX('Payer Participation Data'!$F$10:$BM$59,0,MATCH(CONCATENATE($J715,L$6),'Payer Participation Data'!$F$8:$BM$8,0)),'Payer Participation Data'!$B$10:$B$59,$C715,'Payer Participation Data'!$C$10:$C$59,$D715))</f>
        <v>0</v>
      </c>
      <c r="M715" s="225">
        <f>IF(ISNA(SUMIFS(INDEX('Payer Participation Data'!$F$10:$BM$59,0,MATCH(CONCATENATE($J715,M$6),'Payer Participation Data'!$F$8:$BM$8,0)),'Payer Participation Data'!$B$10:$B$59,$C715,'Payer Participation Data'!$C$10:$C$59,$D715)),"-",SUMIFS(INDEX('Payer Participation Data'!$F$10:$BM$59,0,MATCH(CONCATENATE($J715,M$6),'Payer Participation Data'!$F$8:$BM$8,0)),'Payer Participation Data'!$B$10:$B$59,$C715,'Payer Participation Data'!$C$10:$C$59,$D715))</f>
        <v>0</v>
      </c>
      <c r="N715" s="103"/>
    </row>
    <row r="716" spans="2:14" outlineLevel="1" x14ac:dyDescent="0.35">
      <c r="B716" s="126" t="s">
        <v>80</v>
      </c>
      <c r="C716" s="169" t="str">
        <f>IF(ISBLANK('Payer Participation Data'!$B$45),"-",'Payer Participation Data'!$B$45)</f>
        <v>-</v>
      </c>
      <c r="D716" s="169" t="str">
        <f>IF(ISBLANK('Payer Participation Data'!$C$45),"-",'Payer Participation Data'!$C$45)</f>
        <v>-</v>
      </c>
      <c r="E716" s="169" t="str">
        <f>IF(ISBLANK('Payer Participation Data'!$D$45),"-",'Payer Participation Data'!$D$45)</f>
        <v>-</v>
      </c>
      <c r="F716" s="169" t="str">
        <f>IF(ISBLANK('Payer Participation Data'!$E$45),"-",'Payer Participation Data'!$E$45)</f>
        <v>-</v>
      </c>
      <c r="G716" s="104">
        <v>2</v>
      </c>
      <c r="H716" s="104">
        <v>2</v>
      </c>
      <c r="I716" s="104">
        <v>5</v>
      </c>
      <c r="J716" s="104" t="str">
        <f t="shared" si="40"/>
        <v>252</v>
      </c>
      <c r="K716" s="104" t="s">
        <v>30</v>
      </c>
      <c r="L716" s="222">
        <f>IF(ISNA(SUMIFS(INDEX('Payer Participation Data'!$F$10:$BM$59,0,MATCH(CONCATENATE($J716,L$6),'Payer Participation Data'!$F$8:$BM$8,0)),'Payer Participation Data'!$B$10:$B$59,$C716,'Payer Participation Data'!$C$10:$C$59,$D716)),"-",SUMIFS(INDEX('Payer Participation Data'!$F$10:$BM$59,0,MATCH(CONCATENATE($J716,L$6),'Payer Participation Data'!$F$8:$BM$8,0)),'Payer Participation Data'!$B$10:$B$59,$C716,'Payer Participation Data'!$C$10:$C$59,$D716))</f>
        <v>0</v>
      </c>
      <c r="M716" s="223">
        <f>IF(ISNA(SUMIFS(INDEX('Payer Participation Data'!$F$10:$BM$59,0,MATCH(CONCATENATE($J716,M$6),'Payer Participation Data'!$F$8:$BM$8,0)),'Payer Participation Data'!$B$10:$B$59,$C716,'Payer Participation Data'!$C$10:$C$59,$D716)),"-",SUMIFS(INDEX('Payer Participation Data'!$F$10:$BM$59,0,MATCH(CONCATENATE($J716,M$6),'Payer Participation Data'!$F$8:$BM$8,0)),'Payer Participation Data'!$B$10:$B$59,$C716,'Payer Participation Data'!$C$10:$C$59,$D716))</f>
        <v>0</v>
      </c>
      <c r="N716" s="105"/>
    </row>
    <row r="717" spans="2:14" outlineLevel="1" x14ac:dyDescent="0.35">
      <c r="B717" s="124" t="s">
        <v>80</v>
      </c>
      <c r="C717" s="157" t="str">
        <f>IF(ISBLANK('Payer Participation Data'!$B$45),"-",'Payer Participation Data'!$B$45)</f>
        <v>-</v>
      </c>
      <c r="D717" s="157" t="str">
        <f>IF(ISBLANK('Payer Participation Data'!$C$45),"-",'Payer Participation Data'!$C$45)</f>
        <v>-</v>
      </c>
      <c r="E717" s="157" t="str">
        <f>IF(ISBLANK('Payer Participation Data'!$D$45),"-",'Payer Participation Data'!$D$45)</f>
        <v>-</v>
      </c>
      <c r="F717" s="157" t="str">
        <f>IF(ISBLANK('Payer Participation Data'!$E$45),"-",'Payer Participation Data'!$E$45)</f>
        <v>-</v>
      </c>
      <c r="G717" s="102">
        <v>3</v>
      </c>
      <c r="H717" s="102">
        <v>2</v>
      </c>
      <c r="I717" s="102">
        <v>5</v>
      </c>
      <c r="J717" s="102" t="str">
        <f t="shared" si="40"/>
        <v>253</v>
      </c>
      <c r="K717" s="102" t="s">
        <v>30</v>
      </c>
      <c r="L717" s="224">
        <f>IF(ISNA(SUMIFS(INDEX('Payer Participation Data'!$F$10:$BM$59,0,MATCH(CONCATENATE($J717,L$6),'Payer Participation Data'!$F$8:$BM$8,0)),'Payer Participation Data'!$B$10:$B$59,$C717,'Payer Participation Data'!$C$10:$C$59,$D717)),"-",SUMIFS(INDEX('Payer Participation Data'!$F$10:$BM$59,0,MATCH(CONCATENATE($J717,L$6),'Payer Participation Data'!$F$8:$BM$8,0)),'Payer Participation Data'!$B$10:$B$59,$C717,'Payer Participation Data'!$C$10:$C$59,$D717))</f>
        <v>0</v>
      </c>
      <c r="M717" s="225">
        <f>IF(ISNA(SUMIFS(INDEX('Payer Participation Data'!$F$10:$BM$59,0,MATCH(CONCATENATE($J717,M$6),'Payer Participation Data'!$F$8:$BM$8,0)),'Payer Participation Data'!$B$10:$B$59,$C717,'Payer Participation Data'!$C$10:$C$59,$D717)),"-",SUMIFS(INDEX('Payer Participation Data'!$F$10:$BM$59,0,MATCH(CONCATENATE($J717,M$6),'Payer Participation Data'!$F$8:$BM$8,0)),'Payer Participation Data'!$B$10:$B$59,$C717,'Payer Participation Data'!$C$10:$C$59,$D717))</f>
        <v>0</v>
      </c>
      <c r="N717" s="103"/>
    </row>
    <row r="718" spans="2:14" outlineLevel="1" x14ac:dyDescent="0.35">
      <c r="B718" s="126" t="s">
        <v>80</v>
      </c>
      <c r="C718" s="169" t="str">
        <f>IF(ISBLANK('Payer Participation Data'!$B$45),"-",'Payer Participation Data'!$B$45)</f>
        <v>-</v>
      </c>
      <c r="D718" s="169" t="str">
        <f>IF(ISBLANK('Payer Participation Data'!$C$45),"-",'Payer Participation Data'!$C$45)</f>
        <v>-</v>
      </c>
      <c r="E718" s="169" t="str">
        <f>IF(ISBLANK('Payer Participation Data'!$D$45),"-",'Payer Participation Data'!$D$45)</f>
        <v>-</v>
      </c>
      <c r="F718" s="169" t="str">
        <f>IF(ISBLANK('Payer Participation Data'!$E$45),"-",'Payer Participation Data'!$E$45)</f>
        <v>-</v>
      </c>
      <c r="G718" s="104">
        <v>4</v>
      </c>
      <c r="H718" s="104">
        <v>2</v>
      </c>
      <c r="I718" s="104">
        <v>5</v>
      </c>
      <c r="J718" s="104" t="str">
        <f t="shared" si="40"/>
        <v>254</v>
      </c>
      <c r="K718" s="104" t="s">
        <v>30</v>
      </c>
      <c r="L718" s="222">
        <f>IF(ISNA(SUMIFS(INDEX('Payer Participation Data'!$F$10:$BM$59,0,MATCH(CONCATENATE($J718,L$6),'Payer Participation Data'!$F$8:$BM$8,0)),'Payer Participation Data'!$B$10:$B$59,$C718,'Payer Participation Data'!$C$10:$C$59,$D718)),"-",SUMIFS(INDEX('Payer Participation Data'!$F$10:$BM$59,0,MATCH(CONCATENATE($J718,L$6),'Payer Participation Data'!$F$8:$BM$8,0)),'Payer Participation Data'!$B$10:$B$59,$C718,'Payer Participation Data'!$C$10:$C$59,$D718))</f>
        <v>0</v>
      </c>
      <c r="M718" s="223">
        <f>IF(ISNA(SUMIFS(INDEX('Payer Participation Data'!$F$10:$BM$59,0,MATCH(CONCATENATE($J718,M$6),'Payer Participation Data'!$F$8:$BM$8,0)),'Payer Participation Data'!$B$10:$B$59,$C718,'Payer Participation Data'!$C$10:$C$59,$D718)),"-",SUMIFS(INDEX('Payer Participation Data'!$F$10:$BM$59,0,MATCH(CONCATENATE($J718,M$6),'Payer Participation Data'!$F$8:$BM$8,0)),'Payer Participation Data'!$B$10:$B$59,$C718,'Payer Participation Data'!$C$10:$C$59,$D718))</f>
        <v>0</v>
      </c>
      <c r="N718" s="105"/>
    </row>
    <row r="719" spans="2:14" outlineLevel="1" x14ac:dyDescent="0.35">
      <c r="B719" s="124" t="s">
        <v>80</v>
      </c>
      <c r="C719" s="157" t="str">
        <f>IF(ISBLANK('Payer Participation Data'!$B$45),"-",'Payer Participation Data'!$B$45)</f>
        <v>-</v>
      </c>
      <c r="D719" s="157" t="str">
        <f>IF(ISBLANK('Payer Participation Data'!$C$45),"-",'Payer Participation Data'!$C$45)</f>
        <v>-</v>
      </c>
      <c r="E719" s="157" t="str">
        <f>IF(ISBLANK('Payer Participation Data'!$D$45),"-",'Payer Participation Data'!$D$45)</f>
        <v>-</v>
      </c>
      <c r="F719" s="157" t="str">
        <f>IF(ISBLANK('Payer Participation Data'!$E$45),"-",'Payer Participation Data'!$E$45)</f>
        <v>-</v>
      </c>
      <c r="G719" s="102">
        <v>1</v>
      </c>
      <c r="H719" s="102">
        <v>3</v>
      </c>
      <c r="I719" s="102">
        <v>5</v>
      </c>
      <c r="J719" s="102" t="str">
        <f t="shared" si="40"/>
        <v>351</v>
      </c>
      <c r="K719" s="102" t="s">
        <v>30</v>
      </c>
      <c r="L719" s="224">
        <f>IF(ISNA(SUMIFS(INDEX('Payer Participation Data'!$F$10:$BM$59,0,MATCH(CONCATENATE($J719,L$6),'Payer Participation Data'!$F$8:$BM$8,0)),'Payer Participation Data'!$B$10:$B$59,$C719,'Payer Participation Data'!$C$10:$C$59,$D719)),"-",SUMIFS(INDEX('Payer Participation Data'!$F$10:$BM$59,0,MATCH(CONCATENATE($J719,L$6),'Payer Participation Data'!$F$8:$BM$8,0)),'Payer Participation Data'!$B$10:$B$59,$C719,'Payer Participation Data'!$C$10:$C$59,$D719))</f>
        <v>0</v>
      </c>
      <c r="M719" s="225">
        <f>IF(ISNA(SUMIFS(INDEX('Payer Participation Data'!$F$10:$BM$59,0,MATCH(CONCATENATE($J719,M$6),'Payer Participation Data'!$F$8:$BM$8,0)),'Payer Participation Data'!$B$10:$B$59,$C719,'Payer Participation Data'!$C$10:$C$59,$D719)),"-",SUMIFS(INDEX('Payer Participation Data'!$F$10:$BM$59,0,MATCH(CONCATENATE($J719,M$6),'Payer Participation Data'!$F$8:$BM$8,0)),'Payer Participation Data'!$B$10:$B$59,$C719,'Payer Participation Data'!$C$10:$C$59,$D719))</f>
        <v>0</v>
      </c>
      <c r="N719" s="103"/>
    </row>
    <row r="720" spans="2:14" outlineLevel="1" x14ac:dyDescent="0.35">
      <c r="B720" s="126" t="s">
        <v>80</v>
      </c>
      <c r="C720" s="169" t="str">
        <f>IF(ISBLANK('Payer Participation Data'!$B$45),"-",'Payer Participation Data'!$B$45)</f>
        <v>-</v>
      </c>
      <c r="D720" s="169" t="str">
        <f>IF(ISBLANK('Payer Participation Data'!$C$45),"-",'Payer Participation Data'!$C$45)</f>
        <v>-</v>
      </c>
      <c r="E720" s="169" t="str">
        <f>IF(ISBLANK('Payer Participation Data'!$D$45),"-",'Payer Participation Data'!$D$45)</f>
        <v>-</v>
      </c>
      <c r="F720" s="169" t="str">
        <f>IF(ISBLANK('Payer Participation Data'!$E$45),"-",'Payer Participation Data'!$E$45)</f>
        <v>-</v>
      </c>
      <c r="G720" s="104">
        <v>2</v>
      </c>
      <c r="H720" s="104">
        <v>3</v>
      </c>
      <c r="I720" s="104">
        <v>5</v>
      </c>
      <c r="J720" s="104" t="str">
        <f t="shared" si="40"/>
        <v>352</v>
      </c>
      <c r="K720" s="104" t="s">
        <v>30</v>
      </c>
      <c r="L720" s="222">
        <f>IF(ISNA(SUMIFS(INDEX('Payer Participation Data'!$F$10:$BM$59,0,MATCH(CONCATENATE($J720,L$6),'Payer Participation Data'!$F$8:$BM$8,0)),'Payer Participation Data'!$B$10:$B$59,$C720,'Payer Participation Data'!$C$10:$C$59,$D720)),"-",SUMIFS(INDEX('Payer Participation Data'!$F$10:$BM$59,0,MATCH(CONCATENATE($J720,L$6),'Payer Participation Data'!$F$8:$BM$8,0)),'Payer Participation Data'!$B$10:$B$59,$C720,'Payer Participation Data'!$C$10:$C$59,$D720))</f>
        <v>0</v>
      </c>
      <c r="M720" s="223">
        <f>IF(ISNA(SUMIFS(INDEX('Payer Participation Data'!$F$10:$BM$59,0,MATCH(CONCATENATE($J720,M$6),'Payer Participation Data'!$F$8:$BM$8,0)),'Payer Participation Data'!$B$10:$B$59,$C720,'Payer Participation Data'!$C$10:$C$59,$D720)),"-",SUMIFS(INDEX('Payer Participation Data'!$F$10:$BM$59,0,MATCH(CONCATENATE($J720,M$6),'Payer Participation Data'!$F$8:$BM$8,0)),'Payer Participation Data'!$B$10:$B$59,$C720,'Payer Participation Data'!$C$10:$C$59,$D720))</f>
        <v>0</v>
      </c>
      <c r="N720" s="105"/>
    </row>
    <row r="721" spans="2:14" outlineLevel="1" x14ac:dyDescent="0.35">
      <c r="B721" s="124" t="s">
        <v>80</v>
      </c>
      <c r="C721" s="157" t="str">
        <f>IF(ISBLANK('Payer Participation Data'!$B$45),"-",'Payer Participation Data'!$B$45)</f>
        <v>-</v>
      </c>
      <c r="D721" s="157" t="str">
        <f>IF(ISBLANK('Payer Participation Data'!$C$45),"-",'Payer Participation Data'!$C$45)</f>
        <v>-</v>
      </c>
      <c r="E721" s="157" t="str">
        <f>IF(ISBLANK('Payer Participation Data'!$D$45),"-",'Payer Participation Data'!$D$45)</f>
        <v>-</v>
      </c>
      <c r="F721" s="157" t="str">
        <f>IF(ISBLANK('Payer Participation Data'!$E$45),"-",'Payer Participation Data'!$E$45)</f>
        <v>-</v>
      </c>
      <c r="G721" s="102">
        <v>3</v>
      </c>
      <c r="H721" s="102">
        <v>3</v>
      </c>
      <c r="I721" s="102">
        <v>5</v>
      </c>
      <c r="J721" s="102" t="str">
        <f t="shared" si="40"/>
        <v>353</v>
      </c>
      <c r="K721" s="102" t="s">
        <v>30</v>
      </c>
      <c r="L721" s="224">
        <f>IF(ISNA(SUMIFS(INDEX('Payer Participation Data'!$F$10:$BM$59,0,MATCH(CONCATENATE($J721,L$6),'Payer Participation Data'!$F$8:$BM$8,0)),'Payer Participation Data'!$B$10:$B$59,$C721,'Payer Participation Data'!$C$10:$C$59,$D721)),"-",SUMIFS(INDEX('Payer Participation Data'!$F$10:$BM$59,0,MATCH(CONCATENATE($J721,L$6),'Payer Participation Data'!$F$8:$BM$8,0)),'Payer Participation Data'!$B$10:$B$59,$C721,'Payer Participation Data'!$C$10:$C$59,$D721))</f>
        <v>0</v>
      </c>
      <c r="M721" s="225">
        <f>IF(ISNA(SUMIFS(INDEX('Payer Participation Data'!$F$10:$BM$59,0,MATCH(CONCATENATE($J721,M$6),'Payer Participation Data'!$F$8:$BM$8,0)),'Payer Participation Data'!$B$10:$B$59,$C721,'Payer Participation Data'!$C$10:$C$59,$D721)),"-",SUMIFS(INDEX('Payer Participation Data'!$F$10:$BM$59,0,MATCH(CONCATENATE($J721,M$6),'Payer Participation Data'!$F$8:$BM$8,0)),'Payer Participation Data'!$B$10:$B$59,$C721,'Payer Participation Data'!$C$10:$C$59,$D721))</f>
        <v>0</v>
      </c>
      <c r="N721" s="103"/>
    </row>
    <row r="722" spans="2:14" outlineLevel="1" x14ac:dyDescent="0.35">
      <c r="B722" s="126" t="s">
        <v>80</v>
      </c>
      <c r="C722" s="169" t="str">
        <f>IF(ISBLANK('Payer Participation Data'!$B$45),"-",'Payer Participation Data'!$B$45)</f>
        <v>-</v>
      </c>
      <c r="D722" s="169" t="str">
        <f>IF(ISBLANK('Payer Participation Data'!$C$45),"-",'Payer Participation Data'!$C$45)</f>
        <v>-</v>
      </c>
      <c r="E722" s="169" t="str">
        <f>IF(ISBLANK('Payer Participation Data'!$D$45),"-",'Payer Participation Data'!$D$45)</f>
        <v>-</v>
      </c>
      <c r="F722" s="169" t="str">
        <f>IF(ISBLANK('Payer Participation Data'!$E$45),"-",'Payer Participation Data'!$E$45)</f>
        <v>-</v>
      </c>
      <c r="G722" s="104">
        <v>4</v>
      </c>
      <c r="H722" s="104">
        <v>3</v>
      </c>
      <c r="I722" s="104">
        <v>5</v>
      </c>
      <c r="J722" s="104" t="str">
        <f t="shared" si="40"/>
        <v>354</v>
      </c>
      <c r="K722" s="104" t="s">
        <v>30</v>
      </c>
      <c r="L722" s="222">
        <f>IF(ISNA(SUMIFS(INDEX('Payer Participation Data'!$F$10:$BM$59,0,MATCH(CONCATENATE($J722,L$6),'Payer Participation Data'!$F$8:$BM$8,0)),'Payer Participation Data'!$B$10:$B$59,$C722,'Payer Participation Data'!$C$10:$C$59,$D722)),"-",SUMIFS(INDEX('Payer Participation Data'!$F$10:$BM$59,0,MATCH(CONCATENATE($J722,L$6),'Payer Participation Data'!$F$8:$BM$8,0)),'Payer Participation Data'!$B$10:$B$59,$C722,'Payer Participation Data'!$C$10:$C$59,$D722))</f>
        <v>0</v>
      </c>
      <c r="M722" s="223">
        <f>IF(ISNA(SUMIFS(INDEX('Payer Participation Data'!$F$10:$BM$59,0,MATCH(CONCATENATE($J722,M$6),'Payer Participation Data'!$F$8:$BM$8,0)),'Payer Participation Data'!$B$10:$B$59,$C722,'Payer Participation Data'!$C$10:$C$59,$D722)),"-",SUMIFS(INDEX('Payer Participation Data'!$F$10:$BM$59,0,MATCH(CONCATENATE($J722,M$6),'Payer Participation Data'!$F$8:$BM$8,0)),'Payer Participation Data'!$B$10:$B$59,$C722,'Payer Participation Data'!$C$10:$C$59,$D722))</f>
        <v>0</v>
      </c>
      <c r="N722" s="105"/>
    </row>
    <row r="723" spans="2:14" outlineLevel="1" x14ac:dyDescent="0.35">
      <c r="B723" s="124" t="s">
        <v>80</v>
      </c>
      <c r="C723" s="157" t="str">
        <f>IF(ISBLANK('Payer Participation Data'!$B$45),"-",'Payer Participation Data'!$B$45)</f>
        <v>-</v>
      </c>
      <c r="D723" s="157" t="str">
        <f>IF(ISBLANK('Payer Participation Data'!$C$45),"-",'Payer Participation Data'!$C$45)</f>
        <v>-</v>
      </c>
      <c r="E723" s="157" t="str">
        <f>IF(ISBLANK('Payer Participation Data'!$D$45),"-",'Payer Participation Data'!$D$45)</f>
        <v>-</v>
      </c>
      <c r="F723" s="157" t="str">
        <f>IF(ISBLANK('Payer Participation Data'!$E$45),"-",'Payer Participation Data'!$E$45)</f>
        <v>-</v>
      </c>
      <c r="G723" s="102">
        <v>1</v>
      </c>
      <c r="H723" s="102">
        <v>4</v>
      </c>
      <c r="I723" s="102">
        <v>5</v>
      </c>
      <c r="J723" s="102" t="str">
        <f t="shared" ref="J723:J726" si="44">CONCATENATE(H723,I723,G723)</f>
        <v>451</v>
      </c>
      <c r="K723" s="102" t="s">
        <v>30</v>
      </c>
      <c r="L723" s="224">
        <f>IF(ISNA(SUMIFS(INDEX('Payer Participation Data'!$F$10:$BM$59,0,MATCH(CONCATENATE($J723,L$6),'Payer Participation Data'!$F$8:$BM$8,0)),'Payer Participation Data'!$B$10:$B$59,$C723,'Payer Participation Data'!$C$10:$C$59,$D723)),"-",SUMIFS(INDEX('Payer Participation Data'!$F$10:$BM$59,0,MATCH(CONCATENATE($J723,L$6),'Payer Participation Data'!$F$8:$BM$8,0)),'Payer Participation Data'!$B$10:$B$59,$C723,'Payer Participation Data'!$C$10:$C$59,$D723))</f>
        <v>0</v>
      </c>
      <c r="M723" s="225">
        <f>IF(ISNA(SUMIFS(INDEX('Payer Participation Data'!$F$10:$BM$59,0,MATCH(CONCATENATE($J723,M$6),'Payer Participation Data'!$F$8:$BM$8,0)),'Payer Participation Data'!$B$10:$B$59,$C723,'Payer Participation Data'!$C$10:$C$59,$D723)),"-",SUMIFS(INDEX('Payer Participation Data'!$F$10:$BM$59,0,MATCH(CONCATENATE($J723,M$6),'Payer Participation Data'!$F$8:$BM$8,0)),'Payer Participation Data'!$B$10:$B$59,$C723,'Payer Participation Data'!$C$10:$C$59,$D723))</f>
        <v>0</v>
      </c>
      <c r="N723" s="105"/>
    </row>
    <row r="724" spans="2:14" outlineLevel="1" x14ac:dyDescent="0.35">
      <c r="B724" s="126" t="s">
        <v>80</v>
      </c>
      <c r="C724" s="169" t="str">
        <f>IF(ISBLANK('Payer Participation Data'!$B$45),"-",'Payer Participation Data'!$B$45)</f>
        <v>-</v>
      </c>
      <c r="D724" s="169" t="str">
        <f>IF(ISBLANK('Payer Participation Data'!$C$45),"-",'Payer Participation Data'!$C$45)</f>
        <v>-</v>
      </c>
      <c r="E724" s="169" t="str">
        <f>IF(ISBLANK('Payer Participation Data'!$D$45),"-",'Payer Participation Data'!$D$45)</f>
        <v>-</v>
      </c>
      <c r="F724" s="169" t="str">
        <f>IF(ISBLANK('Payer Participation Data'!$E$45),"-",'Payer Participation Data'!$E$45)</f>
        <v>-</v>
      </c>
      <c r="G724" s="104">
        <v>2</v>
      </c>
      <c r="H724" s="104">
        <v>4</v>
      </c>
      <c r="I724" s="104">
        <v>5</v>
      </c>
      <c r="J724" s="104" t="str">
        <f t="shared" si="44"/>
        <v>452</v>
      </c>
      <c r="K724" s="104" t="s">
        <v>30</v>
      </c>
      <c r="L724" s="222">
        <f>IF(ISNA(SUMIFS(INDEX('Payer Participation Data'!$F$10:$BM$59,0,MATCH(CONCATENATE($J724,L$6),'Payer Participation Data'!$F$8:$BM$8,0)),'Payer Participation Data'!$B$10:$B$59,$C724,'Payer Participation Data'!$C$10:$C$59,$D724)),"-",SUMIFS(INDEX('Payer Participation Data'!$F$10:$BM$59,0,MATCH(CONCATENATE($J724,L$6),'Payer Participation Data'!$F$8:$BM$8,0)),'Payer Participation Data'!$B$10:$B$59,$C724,'Payer Participation Data'!$C$10:$C$59,$D724))</f>
        <v>0</v>
      </c>
      <c r="M724" s="223">
        <f>IF(ISNA(SUMIFS(INDEX('Payer Participation Data'!$F$10:$BM$59,0,MATCH(CONCATENATE($J724,M$6),'Payer Participation Data'!$F$8:$BM$8,0)),'Payer Participation Data'!$B$10:$B$59,$C724,'Payer Participation Data'!$C$10:$C$59,$D724)),"-",SUMIFS(INDEX('Payer Participation Data'!$F$10:$BM$59,0,MATCH(CONCATENATE($J724,M$6),'Payer Participation Data'!$F$8:$BM$8,0)),'Payer Participation Data'!$B$10:$B$59,$C724,'Payer Participation Data'!$C$10:$C$59,$D724))</f>
        <v>0</v>
      </c>
      <c r="N724" s="105"/>
    </row>
    <row r="725" spans="2:14" outlineLevel="1" x14ac:dyDescent="0.35">
      <c r="B725" s="124" t="s">
        <v>80</v>
      </c>
      <c r="C725" s="157" t="str">
        <f>IF(ISBLANK('Payer Participation Data'!$B$45),"-",'Payer Participation Data'!$B$45)</f>
        <v>-</v>
      </c>
      <c r="D725" s="157" t="str">
        <f>IF(ISBLANK('Payer Participation Data'!$C$45),"-",'Payer Participation Data'!$C$45)</f>
        <v>-</v>
      </c>
      <c r="E725" s="157" t="str">
        <f>IF(ISBLANK('Payer Participation Data'!$D$45),"-",'Payer Participation Data'!$D$45)</f>
        <v>-</v>
      </c>
      <c r="F725" s="157" t="str">
        <f>IF(ISBLANK('Payer Participation Data'!$E$45),"-",'Payer Participation Data'!$E$45)</f>
        <v>-</v>
      </c>
      <c r="G725" s="102">
        <v>3</v>
      </c>
      <c r="H725" s="102">
        <v>4</v>
      </c>
      <c r="I725" s="102">
        <v>5</v>
      </c>
      <c r="J725" s="102" t="str">
        <f t="shared" si="44"/>
        <v>453</v>
      </c>
      <c r="K725" s="102" t="s">
        <v>30</v>
      </c>
      <c r="L725" s="224">
        <f>IF(ISNA(SUMIFS(INDEX('Payer Participation Data'!$F$10:$BM$59,0,MATCH(CONCATENATE($J725,L$6),'Payer Participation Data'!$F$8:$BM$8,0)),'Payer Participation Data'!$B$10:$B$59,$C725,'Payer Participation Data'!$C$10:$C$59,$D725)),"-",SUMIFS(INDEX('Payer Participation Data'!$F$10:$BM$59,0,MATCH(CONCATENATE($J725,L$6),'Payer Participation Data'!$F$8:$BM$8,0)),'Payer Participation Data'!$B$10:$B$59,$C725,'Payer Participation Data'!$C$10:$C$59,$D725))</f>
        <v>0</v>
      </c>
      <c r="M725" s="225">
        <f>IF(ISNA(SUMIFS(INDEX('Payer Participation Data'!$F$10:$BM$59,0,MATCH(CONCATENATE($J725,M$6),'Payer Participation Data'!$F$8:$BM$8,0)),'Payer Participation Data'!$B$10:$B$59,$C725,'Payer Participation Data'!$C$10:$C$59,$D725)),"-",SUMIFS(INDEX('Payer Participation Data'!$F$10:$BM$59,0,MATCH(CONCATENATE($J725,M$6),'Payer Participation Data'!$F$8:$BM$8,0)),'Payer Participation Data'!$B$10:$B$59,$C725,'Payer Participation Data'!$C$10:$C$59,$D725))</f>
        <v>0</v>
      </c>
      <c r="N725" s="105"/>
    </row>
    <row r="726" spans="2:14" outlineLevel="1" x14ac:dyDescent="0.35">
      <c r="B726" s="126" t="s">
        <v>80</v>
      </c>
      <c r="C726" s="169" t="str">
        <f>IF(ISBLANK('Payer Participation Data'!$B$45),"-",'Payer Participation Data'!$B$45)</f>
        <v>-</v>
      </c>
      <c r="D726" s="169" t="str">
        <f>IF(ISBLANK('Payer Participation Data'!$C$45),"-",'Payer Participation Data'!$C$45)</f>
        <v>-</v>
      </c>
      <c r="E726" s="169" t="str">
        <f>IF(ISBLANK('Payer Participation Data'!$D$45),"-",'Payer Participation Data'!$D$45)</f>
        <v>-</v>
      </c>
      <c r="F726" s="169" t="str">
        <f>IF(ISBLANK('Payer Participation Data'!$E$45),"-",'Payer Participation Data'!$E$45)</f>
        <v>-</v>
      </c>
      <c r="G726" s="104">
        <v>4</v>
      </c>
      <c r="H726" s="104">
        <v>4</v>
      </c>
      <c r="I726" s="104">
        <v>5</v>
      </c>
      <c r="J726" s="104" t="str">
        <f t="shared" si="44"/>
        <v>454</v>
      </c>
      <c r="K726" s="104" t="s">
        <v>30</v>
      </c>
      <c r="L726" s="222">
        <f>IF(ISNA(SUMIFS(INDEX('Payer Participation Data'!$F$10:$BM$59,0,MATCH(CONCATENATE($J726,L$6),'Payer Participation Data'!$F$8:$BM$8,0)),'Payer Participation Data'!$B$10:$B$59,$C726,'Payer Participation Data'!$C$10:$C$59,$D726)),"-",SUMIFS(INDEX('Payer Participation Data'!$F$10:$BM$59,0,MATCH(CONCATENATE($J726,L$6),'Payer Participation Data'!$F$8:$BM$8,0)),'Payer Participation Data'!$B$10:$B$59,$C726,'Payer Participation Data'!$C$10:$C$59,$D726))</f>
        <v>0</v>
      </c>
      <c r="M726" s="223">
        <f>IF(ISNA(SUMIFS(INDEX('Payer Participation Data'!$F$10:$BM$59,0,MATCH(CONCATENATE($J726,M$6),'Payer Participation Data'!$F$8:$BM$8,0)),'Payer Participation Data'!$B$10:$B$59,$C726,'Payer Participation Data'!$C$10:$C$59,$D726)),"-",SUMIFS(INDEX('Payer Participation Data'!$F$10:$BM$59,0,MATCH(CONCATENATE($J726,M$6),'Payer Participation Data'!$F$8:$BM$8,0)),'Payer Participation Data'!$B$10:$B$59,$C726,'Payer Participation Data'!$C$10:$C$59,$D726))</f>
        <v>0</v>
      </c>
      <c r="N726" s="105"/>
    </row>
    <row r="727" spans="2:14" outlineLevel="1" x14ac:dyDescent="0.35">
      <c r="B727" s="124" t="s">
        <v>80</v>
      </c>
      <c r="C727" s="157" t="str">
        <f>IF(ISBLANK('Payer Participation Data'!$B$46),"-",'Payer Participation Data'!$B$46)</f>
        <v>-</v>
      </c>
      <c r="D727" s="157" t="str">
        <f>IF(ISBLANK('Payer Participation Data'!$C$46),"-",'Payer Participation Data'!$C$46)</f>
        <v>-</v>
      </c>
      <c r="E727" s="157" t="str">
        <f>IF(ISBLANK('Payer Participation Data'!$D$46),"-",'Payer Participation Data'!$D$46)</f>
        <v>-</v>
      </c>
      <c r="F727" s="157" t="str">
        <f>IF(ISBLANK('Payer Participation Data'!$E$46),"-",'Payer Participation Data'!$E$46)</f>
        <v>-</v>
      </c>
      <c r="G727" s="102">
        <v>1</v>
      </c>
      <c r="H727" s="102" t="s">
        <v>64</v>
      </c>
      <c r="I727" s="102" t="s">
        <v>64</v>
      </c>
      <c r="J727" s="102" t="str">
        <f t="shared" si="40"/>
        <v>BaselineBaseline1</v>
      </c>
      <c r="K727" s="102" t="s">
        <v>30</v>
      </c>
      <c r="L727" s="224">
        <f>IF(ISNA(SUMIFS(INDEX('Payer Participation Data'!$F$10:$BM$59,0,MATCH(CONCATENATE($J727,L$6),'Payer Participation Data'!$F$8:$BM$8,0)),'Payer Participation Data'!$B$10:$B$59,$C727,'Payer Participation Data'!$C$10:$C$59,$D727)),"-",SUMIFS(INDEX('Payer Participation Data'!$F$10:$BM$59,0,MATCH(CONCATENATE($J727,L$6),'Payer Participation Data'!$F$8:$BM$8,0)),'Payer Participation Data'!$B$10:$B$59,$C727,'Payer Participation Data'!$C$10:$C$59,$D727))</f>
        <v>0</v>
      </c>
      <c r="M727" s="225">
        <f>IF(ISNA(SUMIFS(INDEX('Payer Participation Data'!$F$10:$BM$59,0,MATCH(CONCATENATE($J727,M$6),'Payer Participation Data'!$F$8:$BM$8,0)),'Payer Participation Data'!$B$10:$B$59,$C727,'Payer Participation Data'!$C$10:$C$59,$D727)),"-",SUMIFS(INDEX('Payer Participation Data'!$F$10:$BM$59,0,MATCH(CONCATENATE($J727,M$6),'Payer Participation Data'!$F$8:$BM$8,0)),'Payer Participation Data'!$B$10:$B$59,$C727,'Payer Participation Data'!$C$10:$C$59,$D727))</f>
        <v>0</v>
      </c>
      <c r="N727" s="103"/>
    </row>
    <row r="728" spans="2:14" outlineLevel="1" x14ac:dyDescent="0.35">
      <c r="B728" s="126" t="s">
        <v>80</v>
      </c>
      <c r="C728" s="169" t="str">
        <f>IF(ISBLANK('Payer Participation Data'!$B$46),"-",'Payer Participation Data'!$B$46)</f>
        <v>-</v>
      </c>
      <c r="D728" s="169" t="str">
        <f>IF(ISBLANK('Payer Participation Data'!$C$46),"-",'Payer Participation Data'!$C$46)</f>
        <v>-</v>
      </c>
      <c r="E728" s="169" t="str">
        <f>IF(ISBLANK('Payer Participation Data'!$D$46),"-",'Payer Participation Data'!$D$46)</f>
        <v>-</v>
      </c>
      <c r="F728" s="169" t="str">
        <f>IF(ISBLANK('Payer Participation Data'!$E$46),"-",'Payer Participation Data'!$E$46)</f>
        <v>-</v>
      </c>
      <c r="G728" s="104">
        <v>2</v>
      </c>
      <c r="H728" s="104" t="s">
        <v>64</v>
      </c>
      <c r="I728" s="104" t="s">
        <v>64</v>
      </c>
      <c r="J728" s="104" t="str">
        <f t="shared" ref="J728:J807" si="45">CONCATENATE(H728,I728,G728)</f>
        <v>BaselineBaseline2</v>
      </c>
      <c r="K728" s="104" t="s">
        <v>30</v>
      </c>
      <c r="L728" s="222">
        <f>IF(ISNA(SUMIFS(INDEX('Payer Participation Data'!$F$10:$BM$59,0,MATCH(CONCATENATE($J728,L$6),'Payer Participation Data'!$F$8:$BM$8,0)),'Payer Participation Data'!$B$10:$B$59,$C728,'Payer Participation Data'!$C$10:$C$59,$D728)),"-",SUMIFS(INDEX('Payer Participation Data'!$F$10:$BM$59,0,MATCH(CONCATENATE($J728,L$6),'Payer Participation Data'!$F$8:$BM$8,0)),'Payer Participation Data'!$B$10:$B$59,$C728,'Payer Participation Data'!$C$10:$C$59,$D728))</f>
        <v>0</v>
      </c>
      <c r="M728" s="223">
        <f>IF(ISNA(SUMIFS(INDEX('Payer Participation Data'!$F$10:$BM$59,0,MATCH(CONCATENATE($J728,M$6),'Payer Participation Data'!$F$8:$BM$8,0)),'Payer Participation Data'!$B$10:$B$59,$C728,'Payer Participation Data'!$C$10:$C$59,$D728)),"-",SUMIFS(INDEX('Payer Participation Data'!$F$10:$BM$59,0,MATCH(CONCATENATE($J728,M$6),'Payer Participation Data'!$F$8:$BM$8,0)),'Payer Participation Data'!$B$10:$B$59,$C728,'Payer Participation Data'!$C$10:$C$59,$D728))</f>
        <v>0</v>
      </c>
      <c r="N728" s="105"/>
    </row>
    <row r="729" spans="2:14" outlineLevel="1" x14ac:dyDescent="0.35">
      <c r="B729" s="124" t="s">
        <v>80</v>
      </c>
      <c r="C729" s="157" t="str">
        <f>IF(ISBLANK('Payer Participation Data'!$B$46),"-",'Payer Participation Data'!$B$46)</f>
        <v>-</v>
      </c>
      <c r="D729" s="157" t="str">
        <f>IF(ISBLANK('Payer Participation Data'!$C$46),"-",'Payer Participation Data'!$C$46)</f>
        <v>-</v>
      </c>
      <c r="E729" s="157" t="str">
        <f>IF(ISBLANK('Payer Participation Data'!$D$46),"-",'Payer Participation Data'!$D$46)</f>
        <v>-</v>
      </c>
      <c r="F729" s="157" t="str">
        <f>IF(ISBLANK('Payer Participation Data'!$E$46),"-",'Payer Participation Data'!$E$46)</f>
        <v>-</v>
      </c>
      <c r="G729" s="102">
        <v>3</v>
      </c>
      <c r="H729" s="102" t="s">
        <v>64</v>
      </c>
      <c r="I729" s="102" t="s">
        <v>64</v>
      </c>
      <c r="J729" s="102" t="str">
        <f t="shared" si="45"/>
        <v>BaselineBaseline3</v>
      </c>
      <c r="K729" s="102" t="s">
        <v>30</v>
      </c>
      <c r="L729" s="224">
        <f>IF(ISNA(SUMIFS(INDEX('Payer Participation Data'!$F$10:$BM$59,0,MATCH(CONCATENATE($J729,L$6),'Payer Participation Data'!$F$8:$BM$8,0)),'Payer Participation Data'!$B$10:$B$59,$C729,'Payer Participation Data'!$C$10:$C$59,$D729)),"-",SUMIFS(INDEX('Payer Participation Data'!$F$10:$BM$59,0,MATCH(CONCATENATE($J729,L$6),'Payer Participation Data'!$F$8:$BM$8,0)),'Payer Participation Data'!$B$10:$B$59,$C729,'Payer Participation Data'!$C$10:$C$59,$D729))</f>
        <v>0</v>
      </c>
      <c r="M729" s="225">
        <f>IF(ISNA(SUMIFS(INDEX('Payer Participation Data'!$F$10:$BM$59,0,MATCH(CONCATENATE($J729,M$6),'Payer Participation Data'!$F$8:$BM$8,0)),'Payer Participation Data'!$B$10:$B$59,$C729,'Payer Participation Data'!$C$10:$C$59,$D729)),"-",SUMIFS(INDEX('Payer Participation Data'!$F$10:$BM$59,0,MATCH(CONCATENATE($J729,M$6),'Payer Participation Data'!$F$8:$BM$8,0)),'Payer Participation Data'!$B$10:$B$59,$C729,'Payer Participation Data'!$C$10:$C$59,$D729))</f>
        <v>0</v>
      </c>
      <c r="N729" s="103"/>
    </row>
    <row r="730" spans="2:14" outlineLevel="1" x14ac:dyDescent="0.35">
      <c r="B730" s="126" t="s">
        <v>80</v>
      </c>
      <c r="C730" s="169" t="str">
        <f>IF(ISBLANK('Payer Participation Data'!$B$46),"-",'Payer Participation Data'!$B$46)</f>
        <v>-</v>
      </c>
      <c r="D730" s="169" t="str">
        <f>IF(ISBLANK('Payer Participation Data'!$C$46),"-",'Payer Participation Data'!$C$46)</f>
        <v>-</v>
      </c>
      <c r="E730" s="169" t="str">
        <f>IF(ISBLANK('Payer Participation Data'!$D$46),"-",'Payer Participation Data'!$D$46)</f>
        <v>-</v>
      </c>
      <c r="F730" s="169" t="str">
        <f>IF(ISBLANK('Payer Participation Data'!$E$46),"-",'Payer Participation Data'!$E$46)</f>
        <v>-</v>
      </c>
      <c r="G730" s="104">
        <v>4</v>
      </c>
      <c r="H730" s="104" t="s">
        <v>64</v>
      </c>
      <c r="I730" s="104" t="s">
        <v>64</v>
      </c>
      <c r="J730" s="104" t="str">
        <f t="shared" si="45"/>
        <v>BaselineBaseline4</v>
      </c>
      <c r="K730" s="104" t="s">
        <v>30</v>
      </c>
      <c r="L730" s="222">
        <f>IF(ISNA(SUMIFS(INDEX('Payer Participation Data'!$F$10:$BM$59,0,MATCH(CONCATENATE($J730,L$6),'Payer Participation Data'!$F$8:$BM$8,0)),'Payer Participation Data'!$B$10:$B$59,$C730,'Payer Participation Data'!$C$10:$C$59,$D730)),"-",SUMIFS(INDEX('Payer Participation Data'!$F$10:$BM$59,0,MATCH(CONCATENATE($J730,L$6),'Payer Participation Data'!$F$8:$BM$8,0)),'Payer Participation Data'!$B$10:$B$59,$C730,'Payer Participation Data'!$C$10:$C$59,$D730))</f>
        <v>0</v>
      </c>
      <c r="M730" s="223">
        <f>IF(ISNA(SUMIFS(INDEX('Payer Participation Data'!$F$10:$BM$59,0,MATCH(CONCATENATE($J730,M$6),'Payer Participation Data'!$F$8:$BM$8,0)),'Payer Participation Data'!$B$10:$B$59,$C730,'Payer Participation Data'!$C$10:$C$59,$D730)),"-",SUMIFS(INDEX('Payer Participation Data'!$F$10:$BM$59,0,MATCH(CONCATENATE($J730,M$6),'Payer Participation Data'!$F$8:$BM$8,0)),'Payer Participation Data'!$B$10:$B$59,$C730,'Payer Participation Data'!$C$10:$C$59,$D730))</f>
        <v>0</v>
      </c>
      <c r="N730" s="105"/>
    </row>
    <row r="731" spans="2:14" outlineLevel="1" x14ac:dyDescent="0.35">
      <c r="B731" s="124" t="s">
        <v>80</v>
      </c>
      <c r="C731" s="157" t="str">
        <f>IF(ISBLANK('Payer Participation Data'!$B$46),"-",'Payer Participation Data'!$B$46)</f>
        <v>-</v>
      </c>
      <c r="D731" s="157" t="str">
        <f>IF(ISBLANK('Payer Participation Data'!$C$46),"-",'Payer Participation Data'!$C$46)</f>
        <v>-</v>
      </c>
      <c r="E731" s="157" t="str">
        <f>IF(ISBLANK('Payer Participation Data'!$D$46),"-",'Payer Participation Data'!$D$46)</f>
        <v>-</v>
      </c>
      <c r="F731" s="157" t="str">
        <f>IF(ISBLANK('Payer Participation Data'!$E$46),"-",'Payer Participation Data'!$E$46)</f>
        <v>-</v>
      </c>
      <c r="G731" s="102">
        <v>1</v>
      </c>
      <c r="H731" s="102">
        <v>1</v>
      </c>
      <c r="I731" s="102">
        <v>5</v>
      </c>
      <c r="J731" s="102" t="str">
        <f t="shared" si="45"/>
        <v>151</v>
      </c>
      <c r="K731" s="102" t="s">
        <v>30</v>
      </c>
      <c r="L731" s="224">
        <f>IF(ISNA(SUMIFS(INDEX('Payer Participation Data'!$F$10:$BM$59,0,MATCH(CONCATENATE($J731,L$6),'Payer Participation Data'!$F$8:$BM$8,0)),'Payer Participation Data'!$B$10:$B$59,$C731,'Payer Participation Data'!$C$10:$C$59,$D731)),"-",SUMIFS(INDEX('Payer Participation Data'!$F$10:$BM$59,0,MATCH(CONCATENATE($J731,L$6),'Payer Participation Data'!$F$8:$BM$8,0)),'Payer Participation Data'!$B$10:$B$59,$C731,'Payer Participation Data'!$C$10:$C$59,$D731))</f>
        <v>0</v>
      </c>
      <c r="M731" s="225">
        <f>IF(ISNA(SUMIFS(INDEX('Payer Participation Data'!$F$10:$BM$59,0,MATCH(CONCATENATE($J731,M$6),'Payer Participation Data'!$F$8:$BM$8,0)),'Payer Participation Data'!$B$10:$B$59,$C731,'Payer Participation Data'!$C$10:$C$59,$D731)),"-",SUMIFS(INDEX('Payer Participation Data'!$F$10:$BM$59,0,MATCH(CONCATENATE($J731,M$6),'Payer Participation Data'!$F$8:$BM$8,0)),'Payer Participation Data'!$B$10:$B$59,$C731,'Payer Participation Data'!$C$10:$C$59,$D731))</f>
        <v>0</v>
      </c>
      <c r="N731" s="103"/>
    </row>
    <row r="732" spans="2:14" outlineLevel="1" x14ac:dyDescent="0.35">
      <c r="B732" s="126" t="s">
        <v>80</v>
      </c>
      <c r="C732" s="169" t="str">
        <f>IF(ISBLANK('Payer Participation Data'!$B$46),"-",'Payer Participation Data'!$B$46)</f>
        <v>-</v>
      </c>
      <c r="D732" s="169" t="str">
        <f>IF(ISBLANK('Payer Participation Data'!$C$46),"-",'Payer Participation Data'!$C$46)</f>
        <v>-</v>
      </c>
      <c r="E732" s="169" t="str">
        <f>IF(ISBLANK('Payer Participation Data'!$D$46),"-",'Payer Participation Data'!$D$46)</f>
        <v>-</v>
      </c>
      <c r="F732" s="169" t="str">
        <f>IF(ISBLANK('Payer Participation Data'!$E$46),"-",'Payer Participation Data'!$E$46)</f>
        <v>-</v>
      </c>
      <c r="G732" s="104">
        <v>2</v>
      </c>
      <c r="H732" s="104">
        <v>1</v>
      </c>
      <c r="I732" s="104">
        <v>5</v>
      </c>
      <c r="J732" s="104" t="str">
        <f t="shared" si="45"/>
        <v>152</v>
      </c>
      <c r="K732" s="104" t="s">
        <v>30</v>
      </c>
      <c r="L732" s="222">
        <f>IF(ISNA(SUMIFS(INDEX('Payer Participation Data'!$F$10:$BM$59,0,MATCH(CONCATENATE($J732,L$6),'Payer Participation Data'!$F$8:$BM$8,0)),'Payer Participation Data'!$B$10:$B$59,$C732,'Payer Participation Data'!$C$10:$C$59,$D732)),"-",SUMIFS(INDEX('Payer Participation Data'!$F$10:$BM$59,0,MATCH(CONCATENATE($J732,L$6),'Payer Participation Data'!$F$8:$BM$8,0)),'Payer Participation Data'!$B$10:$B$59,$C732,'Payer Participation Data'!$C$10:$C$59,$D732))</f>
        <v>0</v>
      </c>
      <c r="M732" s="223">
        <f>IF(ISNA(SUMIFS(INDEX('Payer Participation Data'!$F$10:$BM$59,0,MATCH(CONCATENATE($J732,M$6),'Payer Participation Data'!$F$8:$BM$8,0)),'Payer Participation Data'!$B$10:$B$59,$C732,'Payer Participation Data'!$C$10:$C$59,$D732)),"-",SUMIFS(INDEX('Payer Participation Data'!$F$10:$BM$59,0,MATCH(CONCATENATE($J732,M$6),'Payer Participation Data'!$F$8:$BM$8,0)),'Payer Participation Data'!$B$10:$B$59,$C732,'Payer Participation Data'!$C$10:$C$59,$D732))</f>
        <v>0</v>
      </c>
      <c r="N732" s="105"/>
    </row>
    <row r="733" spans="2:14" outlineLevel="1" x14ac:dyDescent="0.35">
      <c r="B733" s="124" t="s">
        <v>80</v>
      </c>
      <c r="C733" s="157" t="str">
        <f>IF(ISBLANK('Payer Participation Data'!$B$46),"-",'Payer Participation Data'!$B$46)</f>
        <v>-</v>
      </c>
      <c r="D733" s="157" t="str">
        <f>IF(ISBLANK('Payer Participation Data'!$C$46),"-",'Payer Participation Data'!$C$46)</f>
        <v>-</v>
      </c>
      <c r="E733" s="157" t="str">
        <f>IF(ISBLANK('Payer Participation Data'!$D$46),"-",'Payer Participation Data'!$D$46)</f>
        <v>-</v>
      </c>
      <c r="F733" s="157" t="str">
        <f>IF(ISBLANK('Payer Participation Data'!$E$46),"-",'Payer Participation Data'!$E$46)</f>
        <v>-</v>
      </c>
      <c r="G733" s="102">
        <v>3</v>
      </c>
      <c r="H733" s="102">
        <v>1</v>
      </c>
      <c r="I733" s="102">
        <v>5</v>
      </c>
      <c r="J733" s="102" t="str">
        <f t="shared" si="45"/>
        <v>153</v>
      </c>
      <c r="K733" s="102" t="s">
        <v>30</v>
      </c>
      <c r="L733" s="224">
        <f>IF(ISNA(SUMIFS(INDEX('Payer Participation Data'!$F$10:$BM$59,0,MATCH(CONCATENATE($J733,L$6),'Payer Participation Data'!$F$8:$BM$8,0)),'Payer Participation Data'!$B$10:$B$59,$C733,'Payer Participation Data'!$C$10:$C$59,$D733)),"-",SUMIFS(INDEX('Payer Participation Data'!$F$10:$BM$59,0,MATCH(CONCATENATE($J733,L$6),'Payer Participation Data'!$F$8:$BM$8,0)),'Payer Participation Data'!$B$10:$B$59,$C733,'Payer Participation Data'!$C$10:$C$59,$D733))</f>
        <v>0</v>
      </c>
      <c r="M733" s="225">
        <f>IF(ISNA(SUMIFS(INDEX('Payer Participation Data'!$F$10:$BM$59,0,MATCH(CONCATENATE($J733,M$6),'Payer Participation Data'!$F$8:$BM$8,0)),'Payer Participation Data'!$B$10:$B$59,$C733,'Payer Participation Data'!$C$10:$C$59,$D733)),"-",SUMIFS(INDEX('Payer Participation Data'!$F$10:$BM$59,0,MATCH(CONCATENATE($J733,M$6),'Payer Participation Data'!$F$8:$BM$8,0)),'Payer Participation Data'!$B$10:$B$59,$C733,'Payer Participation Data'!$C$10:$C$59,$D733))</f>
        <v>0</v>
      </c>
      <c r="N733" s="103"/>
    </row>
    <row r="734" spans="2:14" outlineLevel="1" x14ac:dyDescent="0.35">
      <c r="B734" s="126" t="s">
        <v>80</v>
      </c>
      <c r="C734" s="169" t="str">
        <f>IF(ISBLANK('Payer Participation Data'!$B$46),"-",'Payer Participation Data'!$B$46)</f>
        <v>-</v>
      </c>
      <c r="D734" s="169" t="str">
        <f>IF(ISBLANK('Payer Participation Data'!$C$46),"-",'Payer Participation Data'!$C$46)</f>
        <v>-</v>
      </c>
      <c r="E734" s="169" t="str">
        <f>IF(ISBLANK('Payer Participation Data'!$D$46),"-",'Payer Participation Data'!$D$46)</f>
        <v>-</v>
      </c>
      <c r="F734" s="169" t="str">
        <f>IF(ISBLANK('Payer Participation Data'!$E$46),"-",'Payer Participation Data'!$E$46)</f>
        <v>-</v>
      </c>
      <c r="G734" s="104">
        <v>4</v>
      </c>
      <c r="H734" s="104">
        <v>1</v>
      </c>
      <c r="I734" s="104">
        <v>5</v>
      </c>
      <c r="J734" s="104" t="str">
        <f t="shared" si="45"/>
        <v>154</v>
      </c>
      <c r="K734" s="104" t="s">
        <v>30</v>
      </c>
      <c r="L734" s="222">
        <f>IF(ISNA(SUMIFS(INDEX('Payer Participation Data'!$F$10:$BM$59,0,MATCH(CONCATENATE($J734,L$6),'Payer Participation Data'!$F$8:$BM$8,0)),'Payer Participation Data'!$B$10:$B$59,$C734,'Payer Participation Data'!$C$10:$C$59,$D734)),"-",SUMIFS(INDEX('Payer Participation Data'!$F$10:$BM$59,0,MATCH(CONCATENATE($J734,L$6),'Payer Participation Data'!$F$8:$BM$8,0)),'Payer Participation Data'!$B$10:$B$59,$C734,'Payer Participation Data'!$C$10:$C$59,$D734))</f>
        <v>0</v>
      </c>
      <c r="M734" s="223">
        <f>IF(ISNA(SUMIFS(INDEX('Payer Participation Data'!$F$10:$BM$59,0,MATCH(CONCATENATE($J734,M$6),'Payer Participation Data'!$F$8:$BM$8,0)),'Payer Participation Data'!$B$10:$B$59,$C734,'Payer Participation Data'!$C$10:$C$59,$D734)),"-",SUMIFS(INDEX('Payer Participation Data'!$F$10:$BM$59,0,MATCH(CONCATENATE($J734,M$6),'Payer Participation Data'!$F$8:$BM$8,0)),'Payer Participation Data'!$B$10:$B$59,$C734,'Payer Participation Data'!$C$10:$C$59,$D734))</f>
        <v>0</v>
      </c>
      <c r="N734" s="105"/>
    </row>
    <row r="735" spans="2:14" outlineLevel="1" x14ac:dyDescent="0.35">
      <c r="B735" s="124" t="s">
        <v>80</v>
      </c>
      <c r="C735" s="157" t="str">
        <f>IF(ISBLANK('Payer Participation Data'!$B$46),"-",'Payer Participation Data'!$B$46)</f>
        <v>-</v>
      </c>
      <c r="D735" s="157" t="str">
        <f>IF(ISBLANK('Payer Participation Data'!$C$46),"-",'Payer Participation Data'!$C$46)</f>
        <v>-</v>
      </c>
      <c r="E735" s="157" t="str">
        <f>IF(ISBLANK('Payer Participation Data'!$D$46),"-",'Payer Participation Data'!$D$46)</f>
        <v>-</v>
      </c>
      <c r="F735" s="157" t="str">
        <f>IF(ISBLANK('Payer Participation Data'!$E$46),"-",'Payer Participation Data'!$E$46)</f>
        <v>-</v>
      </c>
      <c r="G735" s="102">
        <v>1</v>
      </c>
      <c r="H735" s="102">
        <v>2</v>
      </c>
      <c r="I735" s="102">
        <v>5</v>
      </c>
      <c r="J735" s="102" t="str">
        <f t="shared" si="45"/>
        <v>251</v>
      </c>
      <c r="K735" s="102" t="s">
        <v>30</v>
      </c>
      <c r="L735" s="224">
        <f>IF(ISNA(SUMIFS(INDEX('Payer Participation Data'!$F$10:$BM$59,0,MATCH(CONCATENATE($J735,L$6),'Payer Participation Data'!$F$8:$BM$8,0)),'Payer Participation Data'!$B$10:$B$59,$C735,'Payer Participation Data'!$C$10:$C$59,$D735)),"-",SUMIFS(INDEX('Payer Participation Data'!$F$10:$BM$59,0,MATCH(CONCATENATE($J735,L$6),'Payer Participation Data'!$F$8:$BM$8,0)),'Payer Participation Data'!$B$10:$B$59,$C735,'Payer Participation Data'!$C$10:$C$59,$D735))</f>
        <v>0</v>
      </c>
      <c r="M735" s="225">
        <f>IF(ISNA(SUMIFS(INDEX('Payer Participation Data'!$F$10:$BM$59,0,MATCH(CONCATENATE($J735,M$6),'Payer Participation Data'!$F$8:$BM$8,0)),'Payer Participation Data'!$B$10:$B$59,$C735,'Payer Participation Data'!$C$10:$C$59,$D735)),"-",SUMIFS(INDEX('Payer Participation Data'!$F$10:$BM$59,0,MATCH(CONCATENATE($J735,M$6),'Payer Participation Data'!$F$8:$BM$8,0)),'Payer Participation Data'!$B$10:$B$59,$C735,'Payer Participation Data'!$C$10:$C$59,$D735))</f>
        <v>0</v>
      </c>
      <c r="N735" s="103"/>
    </row>
    <row r="736" spans="2:14" outlineLevel="1" x14ac:dyDescent="0.35">
      <c r="B736" s="126" t="s">
        <v>80</v>
      </c>
      <c r="C736" s="169" t="str">
        <f>IF(ISBLANK('Payer Participation Data'!$B$46),"-",'Payer Participation Data'!$B$46)</f>
        <v>-</v>
      </c>
      <c r="D736" s="169" t="str">
        <f>IF(ISBLANK('Payer Participation Data'!$C$46),"-",'Payer Participation Data'!$C$46)</f>
        <v>-</v>
      </c>
      <c r="E736" s="169" t="str">
        <f>IF(ISBLANK('Payer Participation Data'!$D$46),"-",'Payer Participation Data'!$D$46)</f>
        <v>-</v>
      </c>
      <c r="F736" s="169" t="str">
        <f>IF(ISBLANK('Payer Participation Data'!$E$46),"-",'Payer Participation Data'!$E$46)</f>
        <v>-</v>
      </c>
      <c r="G736" s="104">
        <v>2</v>
      </c>
      <c r="H736" s="104">
        <v>2</v>
      </c>
      <c r="I736" s="104">
        <v>5</v>
      </c>
      <c r="J736" s="104" t="str">
        <f t="shared" si="45"/>
        <v>252</v>
      </c>
      <c r="K736" s="104" t="s">
        <v>30</v>
      </c>
      <c r="L736" s="222">
        <f>IF(ISNA(SUMIFS(INDEX('Payer Participation Data'!$F$10:$BM$59,0,MATCH(CONCATENATE($J736,L$6),'Payer Participation Data'!$F$8:$BM$8,0)),'Payer Participation Data'!$B$10:$B$59,$C736,'Payer Participation Data'!$C$10:$C$59,$D736)),"-",SUMIFS(INDEX('Payer Participation Data'!$F$10:$BM$59,0,MATCH(CONCATENATE($J736,L$6),'Payer Participation Data'!$F$8:$BM$8,0)),'Payer Participation Data'!$B$10:$B$59,$C736,'Payer Participation Data'!$C$10:$C$59,$D736))</f>
        <v>0</v>
      </c>
      <c r="M736" s="223">
        <f>IF(ISNA(SUMIFS(INDEX('Payer Participation Data'!$F$10:$BM$59,0,MATCH(CONCATENATE($J736,M$6),'Payer Participation Data'!$F$8:$BM$8,0)),'Payer Participation Data'!$B$10:$B$59,$C736,'Payer Participation Data'!$C$10:$C$59,$D736)),"-",SUMIFS(INDEX('Payer Participation Data'!$F$10:$BM$59,0,MATCH(CONCATENATE($J736,M$6),'Payer Participation Data'!$F$8:$BM$8,0)),'Payer Participation Data'!$B$10:$B$59,$C736,'Payer Participation Data'!$C$10:$C$59,$D736))</f>
        <v>0</v>
      </c>
      <c r="N736" s="105"/>
    </row>
    <row r="737" spans="2:14" outlineLevel="1" x14ac:dyDescent="0.35">
      <c r="B737" s="124" t="s">
        <v>80</v>
      </c>
      <c r="C737" s="157" t="str">
        <f>IF(ISBLANK('Payer Participation Data'!$B$46),"-",'Payer Participation Data'!$B$46)</f>
        <v>-</v>
      </c>
      <c r="D737" s="157" t="str">
        <f>IF(ISBLANK('Payer Participation Data'!$C$46),"-",'Payer Participation Data'!$C$46)</f>
        <v>-</v>
      </c>
      <c r="E737" s="157" t="str">
        <f>IF(ISBLANK('Payer Participation Data'!$D$46),"-",'Payer Participation Data'!$D$46)</f>
        <v>-</v>
      </c>
      <c r="F737" s="157" t="str">
        <f>IF(ISBLANK('Payer Participation Data'!$E$46),"-",'Payer Participation Data'!$E$46)</f>
        <v>-</v>
      </c>
      <c r="G737" s="102">
        <v>3</v>
      </c>
      <c r="H737" s="102">
        <v>2</v>
      </c>
      <c r="I737" s="102">
        <v>5</v>
      </c>
      <c r="J737" s="102" t="str">
        <f t="shared" si="45"/>
        <v>253</v>
      </c>
      <c r="K737" s="102" t="s">
        <v>30</v>
      </c>
      <c r="L737" s="224">
        <f>IF(ISNA(SUMIFS(INDEX('Payer Participation Data'!$F$10:$BM$59,0,MATCH(CONCATENATE($J737,L$6),'Payer Participation Data'!$F$8:$BM$8,0)),'Payer Participation Data'!$B$10:$B$59,$C737,'Payer Participation Data'!$C$10:$C$59,$D737)),"-",SUMIFS(INDEX('Payer Participation Data'!$F$10:$BM$59,0,MATCH(CONCATENATE($J737,L$6),'Payer Participation Data'!$F$8:$BM$8,0)),'Payer Participation Data'!$B$10:$B$59,$C737,'Payer Participation Data'!$C$10:$C$59,$D737))</f>
        <v>0</v>
      </c>
      <c r="M737" s="225">
        <f>IF(ISNA(SUMIFS(INDEX('Payer Participation Data'!$F$10:$BM$59,0,MATCH(CONCATENATE($J737,M$6),'Payer Participation Data'!$F$8:$BM$8,0)),'Payer Participation Data'!$B$10:$B$59,$C737,'Payer Participation Data'!$C$10:$C$59,$D737)),"-",SUMIFS(INDEX('Payer Participation Data'!$F$10:$BM$59,0,MATCH(CONCATENATE($J737,M$6),'Payer Participation Data'!$F$8:$BM$8,0)),'Payer Participation Data'!$B$10:$B$59,$C737,'Payer Participation Data'!$C$10:$C$59,$D737))</f>
        <v>0</v>
      </c>
      <c r="N737" s="103"/>
    </row>
    <row r="738" spans="2:14" outlineLevel="1" x14ac:dyDescent="0.35">
      <c r="B738" s="126" t="s">
        <v>80</v>
      </c>
      <c r="C738" s="169" t="str">
        <f>IF(ISBLANK('Payer Participation Data'!$B$46),"-",'Payer Participation Data'!$B$46)</f>
        <v>-</v>
      </c>
      <c r="D738" s="169" t="str">
        <f>IF(ISBLANK('Payer Participation Data'!$C$46),"-",'Payer Participation Data'!$C$46)</f>
        <v>-</v>
      </c>
      <c r="E738" s="169" t="str">
        <f>IF(ISBLANK('Payer Participation Data'!$D$46),"-",'Payer Participation Data'!$D$46)</f>
        <v>-</v>
      </c>
      <c r="F738" s="169" t="str">
        <f>IF(ISBLANK('Payer Participation Data'!$E$46),"-",'Payer Participation Data'!$E$46)</f>
        <v>-</v>
      </c>
      <c r="G738" s="104">
        <v>4</v>
      </c>
      <c r="H738" s="104">
        <v>2</v>
      </c>
      <c r="I738" s="104">
        <v>5</v>
      </c>
      <c r="J738" s="104" t="str">
        <f t="shared" si="45"/>
        <v>254</v>
      </c>
      <c r="K738" s="104" t="s">
        <v>30</v>
      </c>
      <c r="L738" s="222">
        <f>IF(ISNA(SUMIFS(INDEX('Payer Participation Data'!$F$10:$BM$59,0,MATCH(CONCATENATE($J738,L$6),'Payer Participation Data'!$F$8:$BM$8,0)),'Payer Participation Data'!$B$10:$B$59,$C738,'Payer Participation Data'!$C$10:$C$59,$D738)),"-",SUMIFS(INDEX('Payer Participation Data'!$F$10:$BM$59,0,MATCH(CONCATENATE($J738,L$6),'Payer Participation Data'!$F$8:$BM$8,0)),'Payer Participation Data'!$B$10:$B$59,$C738,'Payer Participation Data'!$C$10:$C$59,$D738))</f>
        <v>0</v>
      </c>
      <c r="M738" s="223">
        <f>IF(ISNA(SUMIFS(INDEX('Payer Participation Data'!$F$10:$BM$59,0,MATCH(CONCATENATE($J738,M$6),'Payer Participation Data'!$F$8:$BM$8,0)),'Payer Participation Data'!$B$10:$B$59,$C738,'Payer Participation Data'!$C$10:$C$59,$D738)),"-",SUMIFS(INDEX('Payer Participation Data'!$F$10:$BM$59,0,MATCH(CONCATENATE($J738,M$6),'Payer Participation Data'!$F$8:$BM$8,0)),'Payer Participation Data'!$B$10:$B$59,$C738,'Payer Participation Data'!$C$10:$C$59,$D738))</f>
        <v>0</v>
      </c>
      <c r="N738" s="105"/>
    </row>
    <row r="739" spans="2:14" outlineLevel="1" x14ac:dyDescent="0.35">
      <c r="B739" s="124" t="s">
        <v>80</v>
      </c>
      <c r="C739" s="157" t="str">
        <f>IF(ISBLANK('Payer Participation Data'!$B$46),"-",'Payer Participation Data'!$B$46)</f>
        <v>-</v>
      </c>
      <c r="D739" s="157" t="str">
        <f>IF(ISBLANK('Payer Participation Data'!$C$46),"-",'Payer Participation Data'!$C$46)</f>
        <v>-</v>
      </c>
      <c r="E739" s="157" t="str">
        <f>IF(ISBLANK('Payer Participation Data'!$D$46),"-",'Payer Participation Data'!$D$46)</f>
        <v>-</v>
      </c>
      <c r="F739" s="157" t="str">
        <f>IF(ISBLANK('Payer Participation Data'!$E$46),"-",'Payer Participation Data'!$E$46)</f>
        <v>-</v>
      </c>
      <c r="G739" s="102">
        <v>1</v>
      </c>
      <c r="H739" s="102">
        <v>3</v>
      </c>
      <c r="I739" s="102">
        <v>5</v>
      </c>
      <c r="J739" s="102" t="str">
        <f t="shared" si="45"/>
        <v>351</v>
      </c>
      <c r="K739" s="102" t="s">
        <v>30</v>
      </c>
      <c r="L739" s="224">
        <f>IF(ISNA(SUMIFS(INDEX('Payer Participation Data'!$F$10:$BM$59,0,MATCH(CONCATENATE($J739,L$6),'Payer Participation Data'!$F$8:$BM$8,0)),'Payer Participation Data'!$B$10:$B$59,$C739,'Payer Participation Data'!$C$10:$C$59,$D739)),"-",SUMIFS(INDEX('Payer Participation Data'!$F$10:$BM$59,0,MATCH(CONCATENATE($J739,L$6),'Payer Participation Data'!$F$8:$BM$8,0)),'Payer Participation Data'!$B$10:$B$59,$C739,'Payer Participation Data'!$C$10:$C$59,$D739))</f>
        <v>0</v>
      </c>
      <c r="M739" s="225">
        <f>IF(ISNA(SUMIFS(INDEX('Payer Participation Data'!$F$10:$BM$59,0,MATCH(CONCATENATE($J739,M$6),'Payer Participation Data'!$F$8:$BM$8,0)),'Payer Participation Data'!$B$10:$B$59,$C739,'Payer Participation Data'!$C$10:$C$59,$D739)),"-",SUMIFS(INDEX('Payer Participation Data'!$F$10:$BM$59,0,MATCH(CONCATENATE($J739,M$6),'Payer Participation Data'!$F$8:$BM$8,0)),'Payer Participation Data'!$B$10:$B$59,$C739,'Payer Participation Data'!$C$10:$C$59,$D739))</f>
        <v>0</v>
      </c>
      <c r="N739" s="103"/>
    </row>
    <row r="740" spans="2:14" outlineLevel="1" x14ac:dyDescent="0.35">
      <c r="B740" s="126" t="s">
        <v>80</v>
      </c>
      <c r="C740" s="169" t="str">
        <f>IF(ISBLANK('Payer Participation Data'!$B$46),"-",'Payer Participation Data'!$B$46)</f>
        <v>-</v>
      </c>
      <c r="D740" s="169" t="str">
        <f>IF(ISBLANK('Payer Participation Data'!$C$46),"-",'Payer Participation Data'!$C$46)</f>
        <v>-</v>
      </c>
      <c r="E740" s="169" t="str">
        <f>IF(ISBLANK('Payer Participation Data'!$D$46),"-",'Payer Participation Data'!$D$46)</f>
        <v>-</v>
      </c>
      <c r="F740" s="169" t="str">
        <f>IF(ISBLANK('Payer Participation Data'!$E$46),"-",'Payer Participation Data'!$E$46)</f>
        <v>-</v>
      </c>
      <c r="G740" s="104">
        <v>2</v>
      </c>
      <c r="H740" s="104">
        <v>3</v>
      </c>
      <c r="I740" s="104">
        <v>5</v>
      </c>
      <c r="J740" s="104" t="str">
        <f t="shared" si="45"/>
        <v>352</v>
      </c>
      <c r="K740" s="104" t="s">
        <v>30</v>
      </c>
      <c r="L740" s="222">
        <f>IF(ISNA(SUMIFS(INDEX('Payer Participation Data'!$F$10:$BM$59,0,MATCH(CONCATENATE($J740,L$6),'Payer Participation Data'!$F$8:$BM$8,0)),'Payer Participation Data'!$B$10:$B$59,$C740,'Payer Participation Data'!$C$10:$C$59,$D740)),"-",SUMIFS(INDEX('Payer Participation Data'!$F$10:$BM$59,0,MATCH(CONCATENATE($J740,L$6),'Payer Participation Data'!$F$8:$BM$8,0)),'Payer Participation Data'!$B$10:$B$59,$C740,'Payer Participation Data'!$C$10:$C$59,$D740))</f>
        <v>0</v>
      </c>
      <c r="M740" s="223">
        <f>IF(ISNA(SUMIFS(INDEX('Payer Participation Data'!$F$10:$BM$59,0,MATCH(CONCATENATE($J740,M$6),'Payer Participation Data'!$F$8:$BM$8,0)),'Payer Participation Data'!$B$10:$B$59,$C740,'Payer Participation Data'!$C$10:$C$59,$D740)),"-",SUMIFS(INDEX('Payer Participation Data'!$F$10:$BM$59,0,MATCH(CONCATENATE($J740,M$6),'Payer Participation Data'!$F$8:$BM$8,0)),'Payer Participation Data'!$B$10:$B$59,$C740,'Payer Participation Data'!$C$10:$C$59,$D740))</f>
        <v>0</v>
      </c>
      <c r="N740" s="105"/>
    </row>
    <row r="741" spans="2:14" outlineLevel="1" x14ac:dyDescent="0.35">
      <c r="B741" s="124" t="s">
        <v>80</v>
      </c>
      <c r="C741" s="157" t="str">
        <f>IF(ISBLANK('Payer Participation Data'!$B$46),"-",'Payer Participation Data'!$B$46)</f>
        <v>-</v>
      </c>
      <c r="D741" s="157" t="str">
        <f>IF(ISBLANK('Payer Participation Data'!$C$46),"-",'Payer Participation Data'!$C$46)</f>
        <v>-</v>
      </c>
      <c r="E741" s="157" t="str">
        <f>IF(ISBLANK('Payer Participation Data'!$D$46),"-",'Payer Participation Data'!$D$46)</f>
        <v>-</v>
      </c>
      <c r="F741" s="157" t="str">
        <f>IF(ISBLANK('Payer Participation Data'!$E$46),"-",'Payer Participation Data'!$E$46)</f>
        <v>-</v>
      </c>
      <c r="G741" s="102">
        <v>3</v>
      </c>
      <c r="H741" s="102">
        <v>3</v>
      </c>
      <c r="I741" s="102">
        <v>5</v>
      </c>
      <c r="J741" s="102" t="str">
        <f t="shared" si="45"/>
        <v>353</v>
      </c>
      <c r="K741" s="102" t="s">
        <v>30</v>
      </c>
      <c r="L741" s="224">
        <f>IF(ISNA(SUMIFS(INDEX('Payer Participation Data'!$F$10:$BM$59,0,MATCH(CONCATENATE($J741,L$6),'Payer Participation Data'!$F$8:$BM$8,0)),'Payer Participation Data'!$B$10:$B$59,$C741,'Payer Participation Data'!$C$10:$C$59,$D741)),"-",SUMIFS(INDEX('Payer Participation Data'!$F$10:$BM$59,0,MATCH(CONCATENATE($J741,L$6),'Payer Participation Data'!$F$8:$BM$8,0)),'Payer Participation Data'!$B$10:$B$59,$C741,'Payer Participation Data'!$C$10:$C$59,$D741))</f>
        <v>0</v>
      </c>
      <c r="M741" s="225">
        <f>IF(ISNA(SUMIFS(INDEX('Payer Participation Data'!$F$10:$BM$59,0,MATCH(CONCATENATE($J741,M$6),'Payer Participation Data'!$F$8:$BM$8,0)),'Payer Participation Data'!$B$10:$B$59,$C741,'Payer Participation Data'!$C$10:$C$59,$D741)),"-",SUMIFS(INDEX('Payer Participation Data'!$F$10:$BM$59,0,MATCH(CONCATENATE($J741,M$6),'Payer Participation Data'!$F$8:$BM$8,0)),'Payer Participation Data'!$B$10:$B$59,$C741,'Payer Participation Data'!$C$10:$C$59,$D741))</f>
        <v>0</v>
      </c>
      <c r="N741" s="103"/>
    </row>
    <row r="742" spans="2:14" outlineLevel="1" x14ac:dyDescent="0.35">
      <c r="B742" s="126" t="s">
        <v>80</v>
      </c>
      <c r="C742" s="169" t="str">
        <f>IF(ISBLANK('Payer Participation Data'!$B$46),"-",'Payer Participation Data'!$B$46)</f>
        <v>-</v>
      </c>
      <c r="D742" s="169" t="str">
        <f>IF(ISBLANK('Payer Participation Data'!$C$46),"-",'Payer Participation Data'!$C$46)</f>
        <v>-</v>
      </c>
      <c r="E742" s="169" t="str">
        <f>IF(ISBLANK('Payer Participation Data'!$D$46),"-",'Payer Participation Data'!$D$46)</f>
        <v>-</v>
      </c>
      <c r="F742" s="169" t="str">
        <f>IF(ISBLANK('Payer Participation Data'!$E$46),"-",'Payer Participation Data'!$E$46)</f>
        <v>-</v>
      </c>
      <c r="G742" s="104">
        <v>4</v>
      </c>
      <c r="H742" s="104">
        <v>3</v>
      </c>
      <c r="I742" s="104">
        <v>5</v>
      </c>
      <c r="J742" s="104" t="str">
        <f t="shared" si="45"/>
        <v>354</v>
      </c>
      <c r="K742" s="104" t="s">
        <v>30</v>
      </c>
      <c r="L742" s="222">
        <f>IF(ISNA(SUMIFS(INDEX('Payer Participation Data'!$F$10:$BM$59,0,MATCH(CONCATENATE($J742,L$6),'Payer Participation Data'!$F$8:$BM$8,0)),'Payer Participation Data'!$B$10:$B$59,$C742,'Payer Participation Data'!$C$10:$C$59,$D742)),"-",SUMIFS(INDEX('Payer Participation Data'!$F$10:$BM$59,0,MATCH(CONCATENATE($J742,L$6),'Payer Participation Data'!$F$8:$BM$8,0)),'Payer Participation Data'!$B$10:$B$59,$C742,'Payer Participation Data'!$C$10:$C$59,$D742))</f>
        <v>0</v>
      </c>
      <c r="M742" s="223">
        <f>IF(ISNA(SUMIFS(INDEX('Payer Participation Data'!$F$10:$BM$59,0,MATCH(CONCATENATE($J742,M$6),'Payer Participation Data'!$F$8:$BM$8,0)),'Payer Participation Data'!$B$10:$B$59,$C742,'Payer Participation Data'!$C$10:$C$59,$D742)),"-",SUMIFS(INDEX('Payer Participation Data'!$F$10:$BM$59,0,MATCH(CONCATENATE($J742,M$6),'Payer Participation Data'!$F$8:$BM$8,0)),'Payer Participation Data'!$B$10:$B$59,$C742,'Payer Participation Data'!$C$10:$C$59,$D742))</f>
        <v>0</v>
      </c>
      <c r="N742" s="105"/>
    </row>
    <row r="743" spans="2:14" outlineLevel="1" x14ac:dyDescent="0.35">
      <c r="B743" s="124" t="s">
        <v>80</v>
      </c>
      <c r="C743" s="157" t="str">
        <f>IF(ISBLANK('Payer Participation Data'!$B$46),"-",'Payer Participation Data'!$B$46)</f>
        <v>-</v>
      </c>
      <c r="D743" s="157" t="str">
        <f>IF(ISBLANK('Payer Participation Data'!$C$46),"-",'Payer Participation Data'!$C$46)</f>
        <v>-</v>
      </c>
      <c r="E743" s="157" t="str">
        <f>IF(ISBLANK('Payer Participation Data'!$D$46),"-",'Payer Participation Data'!$D$46)</f>
        <v>-</v>
      </c>
      <c r="F743" s="157" t="str">
        <f>IF(ISBLANK('Payer Participation Data'!$E$46),"-",'Payer Participation Data'!$E$46)</f>
        <v>-</v>
      </c>
      <c r="G743" s="102">
        <v>1</v>
      </c>
      <c r="H743" s="102">
        <v>4</v>
      </c>
      <c r="I743" s="102">
        <v>5</v>
      </c>
      <c r="J743" s="102" t="str">
        <f t="shared" ref="J743:J746" si="46">CONCATENATE(H743,I743,G743)</f>
        <v>451</v>
      </c>
      <c r="K743" s="102" t="s">
        <v>30</v>
      </c>
      <c r="L743" s="224">
        <f>IF(ISNA(SUMIFS(INDEX('Payer Participation Data'!$F$10:$BM$59,0,MATCH(CONCATENATE($J743,L$6),'Payer Participation Data'!$F$8:$BM$8,0)),'Payer Participation Data'!$B$10:$B$59,$C743,'Payer Participation Data'!$C$10:$C$59,$D743)),"-",SUMIFS(INDEX('Payer Participation Data'!$F$10:$BM$59,0,MATCH(CONCATENATE($J743,L$6),'Payer Participation Data'!$F$8:$BM$8,0)),'Payer Participation Data'!$B$10:$B$59,$C743,'Payer Participation Data'!$C$10:$C$59,$D743))</f>
        <v>0</v>
      </c>
      <c r="M743" s="225">
        <f>IF(ISNA(SUMIFS(INDEX('Payer Participation Data'!$F$10:$BM$59,0,MATCH(CONCATENATE($J743,M$6),'Payer Participation Data'!$F$8:$BM$8,0)),'Payer Participation Data'!$B$10:$B$59,$C743,'Payer Participation Data'!$C$10:$C$59,$D743)),"-",SUMIFS(INDEX('Payer Participation Data'!$F$10:$BM$59,0,MATCH(CONCATENATE($J743,M$6),'Payer Participation Data'!$F$8:$BM$8,0)),'Payer Participation Data'!$B$10:$B$59,$C743,'Payer Participation Data'!$C$10:$C$59,$D743))</f>
        <v>0</v>
      </c>
      <c r="N743" s="105"/>
    </row>
    <row r="744" spans="2:14" outlineLevel="1" x14ac:dyDescent="0.35">
      <c r="B744" s="126" t="s">
        <v>80</v>
      </c>
      <c r="C744" s="169" t="str">
        <f>IF(ISBLANK('Payer Participation Data'!$B$46),"-",'Payer Participation Data'!$B$46)</f>
        <v>-</v>
      </c>
      <c r="D744" s="169" t="str">
        <f>IF(ISBLANK('Payer Participation Data'!$C$46),"-",'Payer Participation Data'!$C$46)</f>
        <v>-</v>
      </c>
      <c r="E744" s="169" t="str">
        <f>IF(ISBLANK('Payer Participation Data'!$D$46),"-",'Payer Participation Data'!$D$46)</f>
        <v>-</v>
      </c>
      <c r="F744" s="169" t="str">
        <f>IF(ISBLANK('Payer Participation Data'!$E$46),"-",'Payer Participation Data'!$E$46)</f>
        <v>-</v>
      </c>
      <c r="G744" s="104">
        <v>2</v>
      </c>
      <c r="H744" s="104">
        <v>4</v>
      </c>
      <c r="I744" s="104">
        <v>5</v>
      </c>
      <c r="J744" s="104" t="str">
        <f t="shared" si="46"/>
        <v>452</v>
      </c>
      <c r="K744" s="104" t="s">
        <v>30</v>
      </c>
      <c r="L744" s="222">
        <f>IF(ISNA(SUMIFS(INDEX('Payer Participation Data'!$F$10:$BM$59,0,MATCH(CONCATENATE($J744,L$6),'Payer Participation Data'!$F$8:$BM$8,0)),'Payer Participation Data'!$B$10:$B$59,$C744,'Payer Participation Data'!$C$10:$C$59,$D744)),"-",SUMIFS(INDEX('Payer Participation Data'!$F$10:$BM$59,0,MATCH(CONCATENATE($J744,L$6),'Payer Participation Data'!$F$8:$BM$8,0)),'Payer Participation Data'!$B$10:$B$59,$C744,'Payer Participation Data'!$C$10:$C$59,$D744))</f>
        <v>0</v>
      </c>
      <c r="M744" s="223">
        <f>IF(ISNA(SUMIFS(INDEX('Payer Participation Data'!$F$10:$BM$59,0,MATCH(CONCATENATE($J744,M$6),'Payer Participation Data'!$F$8:$BM$8,0)),'Payer Participation Data'!$B$10:$B$59,$C744,'Payer Participation Data'!$C$10:$C$59,$D744)),"-",SUMIFS(INDEX('Payer Participation Data'!$F$10:$BM$59,0,MATCH(CONCATENATE($J744,M$6),'Payer Participation Data'!$F$8:$BM$8,0)),'Payer Participation Data'!$B$10:$B$59,$C744,'Payer Participation Data'!$C$10:$C$59,$D744))</f>
        <v>0</v>
      </c>
      <c r="N744" s="105"/>
    </row>
    <row r="745" spans="2:14" outlineLevel="1" x14ac:dyDescent="0.35">
      <c r="B745" s="124" t="s">
        <v>80</v>
      </c>
      <c r="C745" s="157" t="str">
        <f>IF(ISBLANK('Payer Participation Data'!$B$46),"-",'Payer Participation Data'!$B$46)</f>
        <v>-</v>
      </c>
      <c r="D745" s="157" t="str">
        <f>IF(ISBLANK('Payer Participation Data'!$C$46),"-",'Payer Participation Data'!$C$46)</f>
        <v>-</v>
      </c>
      <c r="E745" s="157" t="str">
        <f>IF(ISBLANK('Payer Participation Data'!$D$46),"-",'Payer Participation Data'!$D$46)</f>
        <v>-</v>
      </c>
      <c r="F745" s="157" t="str">
        <f>IF(ISBLANK('Payer Participation Data'!$E$46),"-",'Payer Participation Data'!$E$46)</f>
        <v>-</v>
      </c>
      <c r="G745" s="102">
        <v>3</v>
      </c>
      <c r="H745" s="102">
        <v>4</v>
      </c>
      <c r="I745" s="102">
        <v>5</v>
      </c>
      <c r="J745" s="102" t="str">
        <f t="shared" si="46"/>
        <v>453</v>
      </c>
      <c r="K745" s="102" t="s">
        <v>30</v>
      </c>
      <c r="L745" s="224">
        <f>IF(ISNA(SUMIFS(INDEX('Payer Participation Data'!$F$10:$BM$59,0,MATCH(CONCATENATE($J745,L$6),'Payer Participation Data'!$F$8:$BM$8,0)),'Payer Participation Data'!$B$10:$B$59,$C745,'Payer Participation Data'!$C$10:$C$59,$D745)),"-",SUMIFS(INDEX('Payer Participation Data'!$F$10:$BM$59,0,MATCH(CONCATENATE($J745,L$6),'Payer Participation Data'!$F$8:$BM$8,0)),'Payer Participation Data'!$B$10:$B$59,$C745,'Payer Participation Data'!$C$10:$C$59,$D745))</f>
        <v>0</v>
      </c>
      <c r="M745" s="225">
        <f>IF(ISNA(SUMIFS(INDEX('Payer Participation Data'!$F$10:$BM$59,0,MATCH(CONCATENATE($J745,M$6),'Payer Participation Data'!$F$8:$BM$8,0)),'Payer Participation Data'!$B$10:$B$59,$C745,'Payer Participation Data'!$C$10:$C$59,$D745)),"-",SUMIFS(INDEX('Payer Participation Data'!$F$10:$BM$59,0,MATCH(CONCATENATE($J745,M$6),'Payer Participation Data'!$F$8:$BM$8,0)),'Payer Participation Data'!$B$10:$B$59,$C745,'Payer Participation Data'!$C$10:$C$59,$D745))</f>
        <v>0</v>
      </c>
      <c r="N745" s="105"/>
    </row>
    <row r="746" spans="2:14" outlineLevel="1" x14ac:dyDescent="0.35">
      <c r="B746" s="126" t="s">
        <v>80</v>
      </c>
      <c r="C746" s="169" t="str">
        <f>IF(ISBLANK('Payer Participation Data'!$B$46),"-",'Payer Participation Data'!$B$46)</f>
        <v>-</v>
      </c>
      <c r="D746" s="169" t="str">
        <f>IF(ISBLANK('Payer Participation Data'!$C$46),"-",'Payer Participation Data'!$C$46)</f>
        <v>-</v>
      </c>
      <c r="E746" s="169" t="str">
        <f>IF(ISBLANK('Payer Participation Data'!$D$46),"-",'Payer Participation Data'!$D$46)</f>
        <v>-</v>
      </c>
      <c r="F746" s="169" t="str">
        <f>IF(ISBLANK('Payer Participation Data'!$E$46),"-",'Payer Participation Data'!$E$46)</f>
        <v>-</v>
      </c>
      <c r="G746" s="104">
        <v>4</v>
      </c>
      <c r="H746" s="104">
        <v>4</v>
      </c>
      <c r="I746" s="104">
        <v>5</v>
      </c>
      <c r="J746" s="104" t="str">
        <f t="shared" si="46"/>
        <v>454</v>
      </c>
      <c r="K746" s="104" t="s">
        <v>30</v>
      </c>
      <c r="L746" s="222">
        <f>IF(ISNA(SUMIFS(INDEX('Payer Participation Data'!$F$10:$BM$59,0,MATCH(CONCATENATE($J746,L$6),'Payer Participation Data'!$F$8:$BM$8,0)),'Payer Participation Data'!$B$10:$B$59,$C746,'Payer Participation Data'!$C$10:$C$59,$D746)),"-",SUMIFS(INDEX('Payer Participation Data'!$F$10:$BM$59,0,MATCH(CONCATENATE($J746,L$6),'Payer Participation Data'!$F$8:$BM$8,0)),'Payer Participation Data'!$B$10:$B$59,$C746,'Payer Participation Data'!$C$10:$C$59,$D746))</f>
        <v>0</v>
      </c>
      <c r="M746" s="223">
        <f>IF(ISNA(SUMIFS(INDEX('Payer Participation Data'!$F$10:$BM$59,0,MATCH(CONCATENATE($J746,M$6),'Payer Participation Data'!$F$8:$BM$8,0)),'Payer Participation Data'!$B$10:$B$59,$C746,'Payer Participation Data'!$C$10:$C$59,$D746)),"-",SUMIFS(INDEX('Payer Participation Data'!$F$10:$BM$59,0,MATCH(CONCATENATE($J746,M$6),'Payer Participation Data'!$F$8:$BM$8,0)),'Payer Participation Data'!$B$10:$B$59,$C746,'Payer Participation Data'!$C$10:$C$59,$D746))</f>
        <v>0</v>
      </c>
      <c r="N746" s="105"/>
    </row>
    <row r="747" spans="2:14" outlineLevel="1" x14ac:dyDescent="0.35">
      <c r="B747" s="124" t="s">
        <v>80</v>
      </c>
      <c r="C747" s="157" t="str">
        <f>IF(ISBLANK('Payer Participation Data'!$B$47),"-",'Payer Participation Data'!$B$47)</f>
        <v>-</v>
      </c>
      <c r="D747" s="157" t="str">
        <f>IF(ISBLANK('Payer Participation Data'!$C$47),"-",'Payer Participation Data'!$C$47)</f>
        <v>-</v>
      </c>
      <c r="E747" s="157" t="str">
        <f>IF(ISBLANK('Payer Participation Data'!$D$47),"-",'Payer Participation Data'!$D$47)</f>
        <v>-</v>
      </c>
      <c r="F747" s="157" t="str">
        <f>IF(ISBLANK('Payer Participation Data'!$E$47),"-",'Payer Participation Data'!$E$47)</f>
        <v>-</v>
      </c>
      <c r="G747" s="102">
        <v>1</v>
      </c>
      <c r="H747" s="102" t="s">
        <v>64</v>
      </c>
      <c r="I747" s="102" t="s">
        <v>64</v>
      </c>
      <c r="J747" s="102" t="str">
        <f t="shared" si="45"/>
        <v>BaselineBaseline1</v>
      </c>
      <c r="K747" s="102" t="s">
        <v>30</v>
      </c>
      <c r="L747" s="224">
        <f>IF(ISNA(SUMIFS(INDEX('Payer Participation Data'!$F$10:$BM$59,0,MATCH(CONCATENATE($J747,L$6),'Payer Participation Data'!$F$8:$BM$8,0)),'Payer Participation Data'!$B$10:$B$59,$C747,'Payer Participation Data'!$C$10:$C$59,$D747)),"-",SUMIFS(INDEX('Payer Participation Data'!$F$10:$BM$59,0,MATCH(CONCATENATE($J747,L$6),'Payer Participation Data'!$F$8:$BM$8,0)),'Payer Participation Data'!$B$10:$B$59,$C747,'Payer Participation Data'!$C$10:$C$59,$D747))</f>
        <v>0</v>
      </c>
      <c r="M747" s="225">
        <f>IF(ISNA(SUMIFS(INDEX('Payer Participation Data'!$F$10:$BM$59,0,MATCH(CONCATENATE($J747,M$6),'Payer Participation Data'!$F$8:$BM$8,0)),'Payer Participation Data'!$B$10:$B$59,$C747,'Payer Participation Data'!$C$10:$C$59,$D747)),"-",SUMIFS(INDEX('Payer Participation Data'!$F$10:$BM$59,0,MATCH(CONCATENATE($J747,M$6),'Payer Participation Data'!$F$8:$BM$8,0)),'Payer Participation Data'!$B$10:$B$59,$C747,'Payer Participation Data'!$C$10:$C$59,$D747))</f>
        <v>0</v>
      </c>
      <c r="N747" s="103"/>
    </row>
    <row r="748" spans="2:14" outlineLevel="1" x14ac:dyDescent="0.35">
      <c r="B748" s="126" t="s">
        <v>80</v>
      </c>
      <c r="C748" s="169" t="str">
        <f>IF(ISBLANK('Payer Participation Data'!$B$47),"-",'Payer Participation Data'!$B$47)</f>
        <v>-</v>
      </c>
      <c r="D748" s="169" t="str">
        <f>IF(ISBLANK('Payer Participation Data'!$C$47),"-",'Payer Participation Data'!$C$47)</f>
        <v>-</v>
      </c>
      <c r="E748" s="169" t="str">
        <f>IF(ISBLANK('Payer Participation Data'!$D$47),"-",'Payer Participation Data'!$D$47)</f>
        <v>-</v>
      </c>
      <c r="F748" s="169" t="str">
        <f>IF(ISBLANK('Payer Participation Data'!$E$47),"-",'Payer Participation Data'!$E$47)</f>
        <v>-</v>
      </c>
      <c r="G748" s="104">
        <v>2</v>
      </c>
      <c r="H748" s="104" t="s">
        <v>64</v>
      </c>
      <c r="I748" s="104" t="s">
        <v>64</v>
      </c>
      <c r="J748" s="104" t="str">
        <f t="shared" si="45"/>
        <v>BaselineBaseline2</v>
      </c>
      <c r="K748" s="104" t="s">
        <v>30</v>
      </c>
      <c r="L748" s="222">
        <f>IF(ISNA(SUMIFS(INDEX('Payer Participation Data'!$F$10:$BM$59,0,MATCH(CONCATENATE($J748,L$6),'Payer Participation Data'!$F$8:$BM$8,0)),'Payer Participation Data'!$B$10:$B$59,$C748,'Payer Participation Data'!$C$10:$C$59,$D748)),"-",SUMIFS(INDEX('Payer Participation Data'!$F$10:$BM$59,0,MATCH(CONCATENATE($J748,L$6),'Payer Participation Data'!$F$8:$BM$8,0)),'Payer Participation Data'!$B$10:$B$59,$C748,'Payer Participation Data'!$C$10:$C$59,$D748))</f>
        <v>0</v>
      </c>
      <c r="M748" s="223">
        <f>IF(ISNA(SUMIFS(INDEX('Payer Participation Data'!$F$10:$BM$59,0,MATCH(CONCATENATE($J748,M$6),'Payer Participation Data'!$F$8:$BM$8,0)),'Payer Participation Data'!$B$10:$B$59,$C748,'Payer Participation Data'!$C$10:$C$59,$D748)),"-",SUMIFS(INDEX('Payer Participation Data'!$F$10:$BM$59,0,MATCH(CONCATENATE($J748,M$6),'Payer Participation Data'!$F$8:$BM$8,0)),'Payer Participation Data'!$B$10:$B$59,$C748,'Payer Participation Data'!$C$10:$C$59,$D748))</f>
        <v>0</v>
      </c>
      <c r="N748" s="105"/>
    </row>
    <row r="749" spans="2:14" outlineLevel="1" x14ac:dyDescent="0.35">
      <c r="B749" s="124" t="s">
        <v>80</v>
      </c>
      <c r="C749" s="157" t="str">
        <f>IF(ISBLANK('Payer Participation Data'!$B$47),"-",'Payer Participation Data'!$B$47)</f>
        <v>-</v>
      </c>
      <c r="D749" s="157" t="str">
        <f>IF(ISBLANK('Payer Participation Data'!$C$47),"-",'Payer Participation Data'!$C$47)</f>
        <v>-</v>
      </c>
      <c r="E749" s="157" t="str">
        <f>IF(ISBLANK('Payer Participation Data'!$D$47),"-",'Payer Participation Data'!$D$47)</f>
        <v>-</v>
      </c>
      <c r="F749" s="157" t="str">
        <f>IF(ISBLANK('Payer Participation Data'!$E$47),"-",'Payer Participation Data'!$E$47)</f>
        <v>-</v>
      </c>
      <c r="G749" s="102">
        <v>3</v>
      </c>
      <c r="H749" s="102" t="s">
        <v>64</v>
      </c>
      <c r="I749" s="102" t="s">
        <v>64</v>
      </c>
      <c r="J749" s="102" t="str">
        <f t="shared" si="45"/>
        <v>BaselineBaseline3</v>
      </c>
      <c r="K749" s="102" t="s">
        <v>30</v>
      </c>
      <c r="L749" s="224">
        <f>IF(ISNA(SUMIFS(INDEX('Payer Participation Data'!$F$10:$BM$59,0,MATCH(CONCATENATE($J749,L$6),'Payer Participation Data'!$F$8:$BM$8,0)),'Payer Participation Data'!$B$10:$B$59,$C749,'Payer Participation Data'!$C$10:$C$59,$D749)),"-",SUMIFS(INDEX('Payer Participation Data'!$F$10:$BM$59,0,MATCH(CONCATENATE($J749,L$6),'Payer Participation Data'!$F$8:$BM$8,0)),'Payer Participation Data'!$B$10:$B$59,$C749,'Payer Participation Data'!$C$10:$C$59,$D749))</f>
        <v>0</v>
      </c>
      <c r="M749" s="225">
        <f>IF(ISNA(SUMIFS(INDEX('Payer Participation Data'!$F$10:$BM$59,0,MATCH(CONCATENATE($J749,M$6),'Payer Participation Data'!$F$8:$BM$8,0)),'Payer Participation Data'!$B$10:$B$59,$C749,'Payer Participation Data'!$C$10:$C$59,$D749)),"-",SUMIFS(INDEX('Payer Participation Data'!$F$10:$BM$59,0,MATCH(CONCATENATE($J749,M$6),'Payer Participation Data'!$F$8:$BM$8,0)),'Payer Participation Data'!$B$10:$B$59,$C749,'Payer Participation Data'!$C$10:$C$59,$D749))</f>
        <v>0</v>
      </c>
      <c r="N749" s="103"/>
    </row>
    <row r="750" spans="2:14" outlineLevel="1" x14ac:dyDescent="0.35">
      <c r="B750" s="126" t="s">
        <v>80</v>
      </c>
      <c r="C750" s="169" t="str">
        <f>IF(ISBLANK('Payer Participation Data'!$B$47),"-",'Payer Participation Data'!$B$47)</f>
        <v>-</v>
      </c>
      <c r="D750" s="169" t="str">
        <f>IF(ISBLANK('Payer Participation Data'!$C$47),"-",'Payer Participation Data'!$C$47)</f>
        <v>-</v>
      </c>
      <c r="E750" s="169" t="str">
        <f>IF(ISBLANK('Payer Participation Data'!$D$47),"-",'Payer Participation Data'!$D$47)</f>
        <v>-</v>
      </c>
      <c r="F750" s="169" t="str">
        <f>IF(ISBLANK('Payer Participation Data'!$E$47),"-",'Payer Participation Data'!$E$47)</f>
        <v>-</v>
      </c>
      <c r="G750" s="104">
        <v>4</v>
      </c>
      <c r="H750" s="104" t="s">
        <v>64</v>
      </c>
      <c r="I750" s="104" t="s">
        <v>64</v>
      </c>
      <c r="J750" s="104" t="str">
        <f t="shared" si="45"/>
        <v>BaselineBaseline4</v>
      </c>
      <c r="K750" s="104" t="s">
        <v>30</v>
      </c>
      <c r="L750" s="222">
        <f>IF(ISNA(SUMIFS(INDEX('Payer Participation Data'!$F$10:$BM$59,0,MATCH(CONCATENATE($J750,L$6),'Payer Participation Data'!$F$8:$BM$8,0)),'Payer Participation Data'!$B$10:$B$59,$C750,'Payer Participation Data'!$C$10:$C$59,$D750)),"-",SUMIFS(INDEX('Payer Participation Data'!$F$10:$BM$59,0,MATCH(CONCATENATE($J750,L$6),'Payer Participation Data'!$F$8:$BM$8,0)),'Payer Participation Data'!$B$10:$B$59,$C750,'Payer Participation Data'!$C$10:$C$59,$D750))</f>
        <v>0</v>
      </c>
      <c r="M750" s="223">
        <f>IF(ISNA(SUMIFS(INDEX('Payer Participation Data'!$F$10:$BM$59,0,MATCH(CONCATENATE($J750,M$6),'Payer Participation Data'!$F$8:$BM$8,0)),'Payer Participation Data'!$B$10:$B$59,$C750,'Payer Participation Data'!$C$10:$C$59,$D750)),"-",SUMIFS(INDEX('Payer Participation Data'!$F$10:$BM$59,0,MATCH(CONCATENATE($J750,M$6),'Payer Participation Data'!$F$8:$BM$8,0)),'Payer Participation Data'!$B$10:$B$59,$C750,'Payer Participation Data'!$C$10:$C$59,$D750))</f>
        <v>0</v>
      </c>
      <c r="N750" s="105"/>
    </row>
    <row r="751" spans="2:14" outlineLevel="1" x14ac:dyDescent="0.35">
      <c r="B751" s="124" t="s">
        <v>80</v>
      </c>
      <c r="C751" s="157" t="str">
        <f>IF(ISBLANK('Payer Participation Data'!$B$47),"-",'Payer Participation Data'!$B$47)</f>
        <v>-</v>
      </c>
      <c r="D751" s="157" t="str">
        <f>IF(ISBLANK('Payer Participation Data'!$C$47),"-",'Payer Participation Data'!$C$47)</f>
        <v>-</v>
      </c>
      <c r="E751" s="157" t="str">
        <f>IF(ISBLANK('Payer Participation Data'!$D$47),"-",'Payer Participation Data'!$D$47)</f>
        <v>-</v>
      </c>
      <c r="F751" s="157" t="str">
        <f>IF(ISBLANK('Payer Participation Data'!$E$47),"-",'Payer Participation Data'!$E$47)</f>
        <v>-</v>
      </c>
      <c r="G751" s="102">
        <v>1</v>
      </c>
      <c r="H751" s="102">
        <v>1</v>
      </c>
      <c r="I751" s="102">
        <v>5</v>
      </c>
      <c r="J751" s="102" t="str">
        <f t="shared" si="45"/>
        <v>151</v>
      </c>
      <c r="K751" s="102" t="s">
        <v>30</v>
      </c>
      <c r="L751" s="224">
        <f>IF(ISNA(SUMIFS(INDEX('Payer Participation Data'!$F$10:$BM$59,0,MATCH(CONCATENATE($J751,L$6),'Payer Participation Data'!$F$8:$BM$8,0)),'Payer Participation Data'!$B$10:$B$59,$C751,'Payer Participation Data'!$C$10:$C$59,$D751)),"-",SUMIFS(INDEX('Payer Participation Data'!$F$10:$BM$59,0,MATCH(CONCATENATE($J751,L$6),'Payer Participation Data'!$F$8:$BM$8,0)),'Payer Participation Data'!$B$10:$B$59,$C751,'Payer Participation Data'!$C$10:$C$59,$D751))</f>
        <v>0</v>
      </c>
      <c r="M751" s="225">
        <f>IF(ISNA(SUMIFS(INDEX('Payer Participation Data'!$F$10:$BM$59,0,MATCH(CONCATENATE($J751,M$6),'Payer Participation Data'!$F$8:$BM$8,0)),'Payer Participation Data'!$B$10:$B$59,$C751,'Payer Participation Data'!$C$10:$C$59,$D751)),"-",SUMIFS(INDEX('Payer Participation Data'!$F$10:$BM$59,0,MATCH(CONCATENATE($J751,M$6),'Payer Participation Data'!$F$8:$BM$8,0)),'Payer Participation Data'!$B$10:$B$59,$C751,'Payer Participation Data'!$C$10:$C$59,$D751))</f>
        <v>0</v>
      </c>
      <c r="N751" s="103"/>
    </row>
    <row r="752" spans="2:14" outlineLevel="1" x14ac:dyDescent="0.35">
      <c r="B752" s="126" t="s">
        <v>80</v>
      </c>
      <c r="C752" s="169" t="str">
        <f>IF(ISBLANK('Payer Participation Data'!$B$47),"-",'Payer Participation Data'!$B$47)</f>
        <v>-</v>
      </c>
      <c r="D752" s="169" t="str">
        <f>IF(ISBLANK('Payer Participation Data'!$C$47),"-",'Payer Participation Data'!$C$47)</f>
        <v>-</v>
      </c>
      <c r="E752" s="169" t="str">
        <f>IF(ISBLANK('Payer Participation Data'!$D$47),"-",'Payer Participation Data'!$D$47)</f>
        <v>-</v>
      </c>
      <c r="F752" s="169" t="str">
        <f>IF(ISBLANK('Payer Participation Data'!$E$47),"-",'Payer Participation Data'!$E$47)</f>
        <v>-</v>
      </c>
      <c r="G752" s="104">
        <v>2</v>
      </c>
      <c r="H752" s="104">
        <v>1</v>
      </c>
      <c r="I752" s="104">
        <v>5</v>
      </c>
      <c r="J752" s="104" t="str">
        <f t="shared" si="45"/>
        <v>152</v>
      </c>
      <c r="K752" s="104" t="s">
        <v>30</v>
      </c>
      <c r="L752" s="222">
        <f>IF(ISNA(SUMIFS(INDEX('Payer Participation Data'!$F$10:$BM$59,0,MATCH(CONCATENATE($J752,L$6),'Payer Participation Data'!$F$8:$BM$8,0)),'Payer Participation Data'!$B$10:$B$59,$C752,'Payer Participation Data'!$C$10:$C$59,$D752)),"-",SUMIFS(INDEX('Payer Participation Data'!$F$10:$BM$59,0,MATCH(CONCATENATE($J752,L$6),'Payer Participation Data'!$F$8:$BM$8,0)),'Payer Participation Data'!$B$10:$B$59,$C752,'Payer Participation Data'!$C$10:$C$59,$D752))</f>
        <v>0</v>
      </c>
      <c r="M752" s="223">
        <f>IF(ISNA(SUMIFS(INDEX('Payer Participation Data'!$F$10:$BM$59,0,MATCH(CONCATENATE($J752,M$6),'Payer Participation Data'!$F$8:$BM$8,0)),'Payer Participation Data'!$B$10:$B$59,$C752,'Payer Participation Data'!$C$10:$C$59,$D752)),"-",SUMIFS(INDEX('Payer Participation Data'!$F$10:$BM$59,0,MATCH(CONCATENATE($J752,M$6),'Payer Participation Data'!$F$8:$BM$8,0)),'Payer Participation Data'!$B$10:$B$59,$C752,'Payer Participation Data'!$C$10:$C$59,$D752))</f>
        <v>0</v>
      </c>
      <c r="N752" s="105"/>
    </row>
    <row r="753" spans="2:14" outlineLevel="1" x14ac:dyDescent="0.35">
      <c r="B753" s="124" t="s">
        <v>80</v>
      </c>
      <c r="C753" s="157" t="str">
        <f>IF(ISBLANK('Payer Participation Data'!$B$47),"-",'Payer Participation Data'!$B$47)</f>
        <v>-</v>
      </c>
      <c r="D753" s="157" t="str">
        <f>IF(ISBLANK('Payer Participation Data'!$C$47),"-",'Payer Participation Data'!$C$47)</f>
        <v>-</v>
      </c>
      <c r="E753" s="157" t="str">
        <f>IF(ISBLANK('Payer Participation Data'!$D$47),"-",'Payer Participation Data'!$D$47)</f>
        <v>-</v>
      </c>
      <c r="F753" s="157" t="str">
        <f>IF(ISBLANK('Payer Participation Data'!$E$47),"-",'Payer Participation Data'!$E$47)</f>
        <v>-</v>
      </c>
      <c r="G753" s="102">
        <v>3</v>
      </c>
      <c r="H753" s="102">
        <v>1</v>
      </c>
      <c r="I753" s="102">
        <v>5</v>
      </c>
      <c r="J753" s="102" t="str">
        <f t="shared" si="45"/>
        <v>153</v>
      </c>
      <c r="K753" s="102" t="s">
        <v>30</v>
      </c>
      <c r="L753" s="224">
        <f>IF(ISNA(SUMIFS(INDEX('Payer Participation Data'!$F$10:$BM$59,0,MATCH(CONCATENATE($J753,L$6),'Payer Participation Data'!$F$8:$BM$8,0)),'Payer Participation Data'!$B$10:$B$59,$C753,'Payer Participation Data'!$C$10:$C$59,$D753)),"-",SUMIFS(INDEX('Payer Participation Data'!$F$10:$BM$59,0,MATCH(CONCATENATE($J753,L$6),'Payer Participation Data'!$F$8:$BM$8,0)),'Payer Participation Data'!$B$10:$B$59,$C753,'Payer Participation Data'!$C$10:$C$59,$D753))</f>
        <v>0</v>
      </c>
      <c r="M753" s="225">
        <f>IF(ISNA(SUMIFS(INDEX('Payer Participation Data'!$F$10:$BM$59,0,MATCH(CONCATENATE($J753,M$6),'Payer Participation Data'!$F$8:$BM$8,0)),'Payer Participation Data'!$B$10:$B$59,$C753,'Payer Participation Data'!$C$10:$C$59,$D753)),"-",SUMIFS(INDEX('Payer Participation Data'!$F$10:$BM$59,0,MATCH(CONCATENATE($J753,M$6),'Payer Participation Data'!$F$8:$BM$8,0)),'Payer Participation Data'!$B$10:$B$59,$C753,'Payer Participation Data'!$C$10:$C$59,$D753))</f>
        <v>0</v>
      </c>
      <c r="N753" s="103"/>
    </row>
    <row r="754" spans="2:14" outlineLevel="1" x14ac:dyDescent="0.35">
      <c r="B754" s="126" t="s">
        <v>80</v>
      </c>
      <c r="C754" s="169" t="str">
        <f>IF(ISBLANK('Payer Participation Data'!$B$47),"-",'Payer Participation Data'!$B$47)</f>
        <v>-</v>
      </c>
      <c r="D754" s="169" t="str">
        <f>IF(ISBLANK('Payer Participation Data'!$C$47),"-",'Payer Participation Data'!$C$47)</f>
        <v>-</v>
      </c>
      <c r="E754" s="169" t="str">
        <f>IF(ISBLANK('Payer Participation Data'!$D$47),"-",'Payer Participation Data'!$D$47)</f>
        <v>-</v>
      </c>
      <c r="F754" s="169" t="str">
        <f>IF(ISBLANK('Payer Participation Data'!$E$47),"-",'Payer Participation Data'!$E$47)</f>
        <v>-</v>
      </c>
      <c r="G754" s="104">
        <v>4</v>
      </c>
      <c r="H754" s="104">
        <v>1</v>
      </c>
      <c r="I754" s="104">
        <v>5</v>
      </c>
      <c r="J754" s="104" t="str">
        <f t="shared" si="45"/>
        <v>154</v>
      </c>
      <c r="K754" s="104" t="s">
        <v>30</v>
      </c>
      <c r="L754" s="222">
        <f>IF(ISNA(SUMIFS(INDEX('Payer Participation Data'!$F$10:$BM$59,0,MATCH(CONCATENATE($J754,L$6),'Payer Participation Data'!$F$8:$BM$8,0)),'Payer Participation Data'!$B$10:$B$59,$C754,'Payer Participation Data'!$C$10:$C$59,$D754)),"-",SUMIFS(INDEX('Payer Participation Data'!$F$10:$BM$59,0,MATCH(CONCATENATE($J754,L$6),'Payer Participation Data'!$F$8:$BM$8,0)),'Payer Participation Data'!$B$10:$B$59,$C754,'Payer Participation Data'!$C$10:$C$59,$D754))</f>
        <v>0</v>
      </c>
      <c r="M754" s="223">
        <f>IF(ISNA(SUMIFS(INDEX('Payer Participation Data'!$F$10:$BM$59,0,MATCH(CONCATENATE($J754,M$6),'Payer Participation Data'!$F$8:$BM$8,0)),'Payer Participation Data'!$B$10:$B$59,$C754,'Payer Participation Data'!$C$10:$C$59,$D754)),"-",SUMIFS(INDEX('Payer Participation Data'!$F$10:$BM$59,0,MATCH(CONCATENATE($J754,M$6),'Payer Participation Data'!$F$8:$BM$8,0)),'Payer Participation Data'!$B$10:$B$59,$C754,'Payer Participation Data'!$C$10:$C$59,$D754))</f>
        <v>0</v>
      </c>
      <c r="N754" s="105"/>
    </row>
    <row r="755" spans="2:14" outlineLevel="1" x14ac:dyDescent="0.35">
      <c r="B755" s="124" t="s">
        <v>80</v>
      </c>
      <c r="C755" s="157" t="str">
        <f>IF(ISBLANK('Payer Participation Data'!$B$47),"-",'Payer Participation Data'!$B$47)</f>
        <v>-</v>
      </c>
      <c r="D755" s="157" t="str">
        <f>IF(ISBLANK('Payer Participation Data'!$C$47),"-",'Payer Participation Data'!$C$47)</f>
        <v>-</v>
      </c>
      <c r="E755" s="157" t="str">
        <f>IF(ISBLANK('Payer Participation Data'!$D$47),"-",'Payer Participation Data'!$D$47)</f>
        <v>-</v>
      </c>
      <c r="F755" s="157" t="str">
        <f>IF(ISBLANK('Payer Participation Data'!$E$47),"-",'Payer Participation Data'!$E$47)</f>
        <v>-</v>
      </c>
      <c r="G755" s="102">
        <v>1</v>
      </c>
      <c r="H755" s="102">
        <v>2</v>
      </c>
      <c r="I755" s="102">
        <v>5</v>
      </c>
      <c r="J755" s="102" t="str">
        <f t="shared" si="45"/>
        <v>251</v>
      </c>
      <c r="K755" s="102" t="s">
        <v>30</v>
      </c>
      <c r="L755" s="224">
        <f>IF(ISNA(SUMIFS(INDEX('Payer Participation Data'!$F$10:$BM$59,0,MATCH(CONCATENATE($J755,L$6),'Payer Participation Data'!$F$8:$BM$8,0)),'Payer Participation Data'!$B$10:$B$59,$C755,'Payer Participation Data'!$C$10:$C$59,$D755)),"-",SUMIFS(INDEX('Payer Participation Data'!$F$10:$BM$59,0,MATCH(CONCATENATE($J755,L$6),'Payer Participation Data'!$F$8:$BM$8,0)),'Payer Participation Data'!$B$10:$B$59,$C755,'Payer Participation Data'!$C$10:$C$59,$D755))</f>
        <v>0</v>
      </c>
      <c r="M755" s="225">
        <f>IF(ISNA(SUMIFS(INDEX('Payer Participation Data'!$F$10:$BM$59,0,MATCH(CONCATENATE($J755,M$6),'Payer Participation Data'!$F$8:$BM$8,0)),'Payer Participation Data'!$B$10:$B$59,$C755,'Payer Participation Data'!$C$10:$C$59,$D755)),"-",SUMIFS(INDEX('Payer Participation Data'!$F$10:$BM$59,0,MATCH(CONCATENATE($J755,M$6),'Payer Participation Data'!$F$8:$BM$8,0)),'Payer Participation Data'!$B$10:$B$59,$C755,'Payer Participation Data'!$C$10:$C$59,$D755))</f>
        <v>0</v>
      </c>
      <c r="N755" s="103"/>
    </row>
    <row r="756" spans="2:14" outlineLevel="1" x14ac:dyDescent="0.35">
      <c r="B756" s="126" t="s">
        <v>80</v>
      </c>
      <c r="C756" s="169" t="str">
        <f>IF(ISBLANK('Payer Participation Data'!$B$47),"-",'Payer Participation Data'!$B$47)</f>
        <v>-</v>
      </c>
      <c r="D756" s="169" t="str">
        <f>IF(ISBLANK('Payer Participation Data'!$C$47),"-",'Payer Participation Data'!$C$47)</f>
        <v>-</v>
      </c>
      <c r="E756" s="169" t="str">
        <f>IF(ISBLANK('Payer Participation Data'!$D$47),"-",'Payer Participation Data'!$D$47)</f>
        <v>-</v>
      </c>
      <c r="F756" s="169" t="str">
        <f>IF(ISBLANK('Payer Participation Data'!$E$47),"-",'Payer Participation Data'!$E$47)</f>
        <v>-</v>
      </c>
      <c r="G756" s="104">
        <v>2</v>
      </c>
      <c r="H756" s="104">
        <v>2</v>
      </c>
      <c r="I756" s="104">
        <v>5</v>
      </c>
      <c r="J756" s="104" t="str">
        <f t="shared" si="45"/>
        <v>252</v>
      </c>
      <c r="K756" s="104" t="s">
        <v>30</v>
      </c>
      <c r="L756" s="222">
        <f>IF(ISNA(SUMIFS(INDEX('Payer Participation Data'!$F$10:$BM$59,0,MATCH(CONCATENATE($J756,L$6),'Payer Participation Data'!$F$8:$BM$8,0)),'Payer Participation Data'!$B$10:$B$59,$C756,'Payer Participation Data'!$C$10:$C$59,$D756)),"-",SUMIFS(INDEX('Payer Participation Data'!$F$10:$BM$59,0,MATCH(CONCATENATE($J756,L$6),'Payer Participation Data'!$F$8:$BM$8,0)),'Payer Participation Data'!$B$10:$B$59,$C756,'Payer Participation Data'!$C$10:$C$59,$D756))</f>
        <v>0</v>
      </c>
      <c r="M756" s="223">
        <f>IF(ISNA(SUMIFS(INDEX('Payer Participation Data'!$F$10:$BM$59,0,MATCH(CONCATENATE($J756,M$6),'Payer Participation Data'!$F$8:$BM$8,0)),'Payer Participation Data'!$B$10:$B$59,$C756,'Payer Participation Data'!$C$10:$C$59,$D756)),"-",SUMIFS(INDEX('Payer Participation Data'!$F$10:$BM$59,0,MATCH(CONCATENATE($J756,M$6),'Payer Participation Data'!$F$8:$BM$8,0)),'Payer Participation Data'!$B$10:$B$59,$C756,'Payer Participation Data'!$C$10:$C$59,$D756))</f>
        <v>0</v>
      </c>
      <c r="N756" s="105"/>
    </row>
    <row r="757" spans="2:14" outlineLevel="1" x14ac:dyDescent="0.35">
      <c r="B757" s="124" t="s">
        <v>80</v>
      </c>
      <c r="C757" s="157" t="str">
        <f>IF(ISBLANK('Payer Participation Data'!$B$47),"-",'Payer Participation Data'!$B$47)</f>
        <v>-</v>
      </c>
      <c r="D757" s="157" t="str">
        <f>IF(ISBLANK('Payer Participation Data'!$C$47),"-",'Payer Participation Data'!$C$47)</f>
        <v>-</v>
      </c>
      <c r="E757" s="157" t="str">
        <f>IF(ISBLANK('Payer Participation Data'!$D$47),"-",'Payer Participation Data'!$D$47)</f>
        <v>-</v>
      </c>
      <c r="F757" s="157" t="str">
        <f>IF(ISBLANK('Payer Participation Data'!$E$47),"-",'Payer Participation Data'!$E$47)</f>
        <v>-</v>
      </c>
      <c r="G757" s="102">
        <v>3</v>
      </c>
      <c r="H757" s="102">
        <v>2</v>
      </c>
      <c r="I757" s="102">
        <v>5</v>
      </c>
      <c r="J757" s="102" t="str">
        <f t="shared" si="45"/>
        <v>253</v>
      </c>
      <c r="K757" s="102" t="s">
        <v>30</v>
      </c>
      <c r="L757" s="224">
        <f>IF(ISNA(SUMIFS(INDEX('Payer Participation Data'!$F$10:$BM$59,0,MATCH(CONCATENATE($J757,L$6),'Payer Participation Data'!$F$8:$BM$8,0)),'Payer Participation Data'!$B$10:$B$59,$C757,'Payer Participation Data'!$C$10:$C$59,$D757)),"-",SUMIFS(INDEX('Payer Participation Data'!$F$10:$BM$59,0,MATCH(CONCATENATE($J757,L$6),'Payer Participation Data'!$F$8:$BM$8,0)),'Payer Participation Data'!$B$10:$B$59,$C757,'Payer Participation Data'!$C$10:$C$59,$D757))</f>
        <v>0</v>
      </c>
      <c r="M757" s="225">
        <f>IF(ISNA(SUMIFS(INDEX('Payer Participation Data'!$F$10:$BM$59,0,MATCH(CONCATENATE($J757,M$6),'Payer Participation Data'!$F$8:$BM$8,0)),'Payer Participation Data'!$B$10:$B$59,$C757,'Payer Participation Data'!$C$10:$C$59,$D757)),"-",SUMIFS(INDEX('Payer Participation Data'!$F$10:$BM$59,0,MATCH(CONCATENATE($J757,M$6),'Payer Participation Data'!$F$8:$BM$8,0)),'Payer Participation Data'!$B$10:$B$59,$C757,'Payer Participation Data'!$C$10:$C$59,$D757))</f>
        <v>0</v>
      </c>
      <c r="N757" s="103"/>
    </row>
    <row r="758" spans="2:14" outlineLevel="1" x14ac:dyDescent="0.35">
      <c r="B758" s="126" t="s">
        <v>80</v>
      </c>
      <c r="C758" s="169" t="str">
        <f>IF(ISBLANK('Payer Participation Data'!$B$47),"-",'Payer Participation Data'!$B$47)</f>
        <v>-</v>
      </c>
      <c r="D758" s="169" t="str">
        <f>IF(ISBLANK('Payer Participation Data'!$C$47),"-",'Payer Participation Data'!$C$47)</f>
        <v>-</v>
      </c>
      <c r="E758" s="169" t="str">
        <f>IF(ISBLANK('Payer Participation Data'!$D$47),"-",'Payer Participation Data'!$D$47)</f>
        <v>-</v>
      </c>
      <c r="F758" s="169" t="str">
        <f>IF(ISBLANK('Payer Participation Data'!$E$47),"-",'Payer Participation Data'!$E$47)</f>
        <v>-</v>
      </c>
      <c r="G758" s="104">
        <v>4</v>
      </c>
      <c r="H758" s="104">
        <v>2</v>
      </c>
      <c r="I758" s="104">
        <v>5</v>
      </c>
      <c r="J758" s="104" t="str">
        <f t="shared" si="45"/>
        <v>254</v>
      </c>
      <c r="K758" s="104" t="s">
        <v>30</v>
      </c>
      <c r="L758" s="222">
        <f>IF(ISNA(SUMIFS(INDEX('Payer Participation Data'!$F$10:$BM$59,0,MATCH(CONCATENATE($J758,L$6),'Payer Participation Data'!$F$8:$BM$8,0)),'Payer Participation Data'!$B$10:$B$59,$C758,'Payer Participation Data'!$C$10:$C$59,$D758)),"-",SUMIFS(INDEX('Payer Participation Data'!$F$10:$BM$59,0,MATCH(CONCATENATE($J758,L$6),'Payer Participation Data'!$F$8:$BM$8,0)),'Payer Participation Data'!$B$10:$B$59,$C758,'Payer Participation Data'!$C$10:$C$59,$D758))</f>
        <v>0</v>
      </c>
      <c r="M758" s="223">
        <f>IF(ISNA(SUMIFS(INDEX('Payer Participation Data'!$F$10:$BM$59,0,MATCH(CONCATENATE($J758,M$6),'Payer Participation Data'!$F$8:$BM$8,0)),'Payer Participation Data'!$B$10:$B$59,$C758,'Payer Participation Data'!$C$10:$C$59,$D758)),"-",SUMIFS(INDEX('Payer Participation Data'!$F$10:$BM$59,0,MATCH(CONCATENATE($J758,M$6),'Payer Participation Data'!$F$8:$BM$8,0)),'Payer Participation Data'!$B$10:$B$59,$C758,'Payer Participation Data'!$C$10:$C$59,$D758))</f>
        <v>0</v>
      </c>
      <c r="N758" s="105"/>
    </row>
    <row r="759" spans="2:14" outlineLevel="1" x14ac:dyDescent="0.35">
      <c r="B759" s="124" t="s">
        <v>80</v>
      </c>
      <c r="C759" s="157" t="str">
        <f>IF(ISBLANK('Payer Participation Data'!$B$47),"-",'Payer Participation Data'!$B$47)</f>
        <v>-</v>
      </c>
      <c r="D759" s="157" t="str">
        <f>IF(ISBLANK('Payer Participation Data'!$C$47),"-",'Payer Participation Data'!$C$47)</f>
        <v>-</v>
      </c>
      <c r="E759" s="157" t="str">
        <f>IF(ISBLANK('Payer Participation Data'!$D$47),"-",'Payer Participation Data'!$D$47)</f>
        <v>-</v>
      </c>
      <c r="F759" s="157" t="str">
        <f>IF(ISBLANK('Payer Participation Data'!$E$47),"-",'Payer Participation Data'!$E$47)</f>
        <v>-</v>
      </c>
      <c r="G759" s="102">
        <v>1</v>
      </c>
      <c r="H759" s="102">
        <v>3</v>
      </c>
      <c r="I759" s="102">
        <v>5</v>
      </c>
      <c r="J759" s="102" t="str">
        <f t="shared" si="45"/>
        <v>351</v>
      </c>
      <c r="K759" s="102" t="s">
        <v>30</v>
      </c>
      <c r="L759" s="224">
        <f>IF(ISNA(SUMIFS(INDEX('Payer Participation Data'!$F$10:$BM$59,0,MATCH(CONCATENATE($J759,L$6),'Payer Participation Data'!$F$8:$BM$8,0)),'Payer Participation Data'!$B$10:$B$59,$C759,'Payer Participation Data'!$C$10:$C$59,$D759)),"-",SUMIFS(INDEX('Payer Participation Data'!$F$10:$BM$59,0,MATCH(CONCATENATE($J759,L$6),'Payer Participation Data'!$F$8:$BM$8,0)),'Payer Participation Data'!$B$10:$B$59,$C759,'Payer Participation Data'!$C$10:$C$59,$D759))</f>
        <v>0</v>
      </c>
      <c r="M759" s="225">
        <f>IF(ISNA(SUMIFS(INDEX('Payer Participation Data'!$F$10:$BM$59,0,MATCH(CONCATENATE($J759,M$6),'Payer Participation Data'!$F$8:$BM$8,0)),'Payer Participation Data'!$B$10:$B$59,$C759,'Payer Participation Data'!$C$10:$C$59,$D759)),"-",SUMIFS(INDEX('Payer Participation Data'!$F$10:$BM$59,0,MATCH(CONCATENATE($J759,M$6),'Payer Participation Data'!$F$8:$BM$8,0)),'Payer Participation Data'!$B$10:$B$59,$C759,'Payer Participation Data'!$C$10:$C$59,$D759))</f>
        <v>0</v>
      </c>
      <c r="N759" s="103"/>
    </row>
    <row r="760" spans="2:14" outlineLevel="1" x14ac:dyDescent="0.35">
      <c r="B760" s="126" t="s">
        <v>80</v>
      </c>
      <c r="C760" s="169" t="str">
        <f>IF(ISBLANK('Payer Participation Data'!$B$47),"-",'Payer Participation Data'!$B$47)</f>
        <v>-</v>
      </c>
      <c r="D760" s="169" t="str">
        <f>IF(ISBLANK('Payer Participation Data'!$C$47),"-",'Payer Participation Data'!$C$47)</f>
        <v>-</v>
      </c>
      <c r="E760" s="169" t="str">
        <f>IF(ISBLANK('Payer Participation Data'!$D$47),"-",'Payer Participation Data'!$D$47)</f>
        <v>-</v>
      </c>
      <c r="F760" s="169" t="str">
        <f>IF(ISBLANK('Payer Participation Data'!$E$47),"-",'Payer Participation Data'!$E$47)</f>
        <v>-</v>
      </c>
      <c r="G760" s="104">
        <v>2</v>
      </c>
      <c r="H760" s="104">
        <v>3</v>
      </c>
      <c r="I760" s="104">
        <v>5</v>
      </c>
      <c r="J760" s="104" t="str">
        <f t="shared" si="45"/>
        <v>352</v>
      </c>
      <c r="K760" s="104" t="s">
        <v>30</v>
      </c>
      <c r="L760" s="222">
        <f>IF(ISNA(SUMIFS(INDEX('Payer Participation Data'!$F$10:$BM$59,0,MATCH(CONCATENATE($J760,L$6),'Payer Participation Data'!$F$8:$BM$8,0)),'Payer Participation Data'!$B$10:$B$59,$C760,'Payer Participation Data'!$C$10:$C$59,$D760)),"-",SUMIFS(INDEX('Payer Participation Data'!$F$10:$BM$59,0,MATCH(CONCATENATE($J760,L$6),'Payer Participation Data'!$F$8:$BM$8,0)),'Payer Participation Data'!$B$10:$B$59,$C760,'Payer Participation Data'!$C$10:$C$59,$D760))</f>
        <v>0</v>
      </c>
      <c r="M760" s="223">
        <f>IF(ISNA(SUMIFS(INDEX('Payer Participation Data'!$F$10:$BM$59,0,MATCH(CONCATENATE($J760,M$6),'Payer Participation Data'!$F$8:$BM$8,0)),'Payer Participation Data'!$B$10:$B$59,$C760,'Payer Participation Data'!$C$10:$C$59,$D760)),"-",SUMIFS(INDEX('Payer Participation Data'!$F$10:$BM$59,0,MATCH(CONCATENATE($J760,M$6),'Payer Participation Data'!$F$8:$BM$8,0)),'Payer Participation Data'!$B$10:$B$59,$C760,'Payer Participation Data'!$C$10:$C$59,$D760))</f>
        <v>0</v>
      </c>
      <c r="N760" s="105"/>
    </row>
    <row r="761" spans="2:14" outlineLevel="1" x14ac:dyDescent="0.35">
      <c r="B761" s="124" t="s">
        <v>80</v>
      </c>
      <c r="C761" s="157" t="str">
        <f>IF(ISBLANK('Payer Participation Data'!$B$47),"-",'Payer Participation Data'!$B$47)</f>
        <v>-</v>
      </c>
      <c r="D761" s="157" t="str">
        <f>IF(ISBLANK('Payer Participation Data'!$C$47),"-",'Payer Participation Data'!$C$47)</f>
        <v>-</v>
      </c>
      <c r="E761" s="157" t="str">
        <f>IF(ISBLANK('Payer Participation Data'!$D$47),"-",'Payer Participation Data'!$D$47)</f>
        <v>-</v>
      </c>
      <c r="F761" s="157" t="str">
        <f>IF(ISBLANK('Payer Participation Data'!$E$47),"-",'Payer Participation Data'!$E$47)</f>
        <v>-</v>
      </c>
      <c r="G761" s="102">
        <v>3</v>
      </c>
      <c r="H761" s="102">
        <v>3</v>
      </c>
      <c r="I761" s="102">
        <v>5</v>
      </c>
      <c r="J761" s="102" t="str">
        <f t="shared" si="45"/>
        <v>353</v>
      </c>
      <c r="K761" s="102" t="s">
        <v>30</v>
      </c>
      <c r="L761" s="224">
        <f>IF(ISNA(SUMIFS(INDEX('Payer Participation Data'!$F$10:$BM$59,0,MATCH(CONCATENATE($J761,L$6),'Payer Participation Data'!$F$8:$BM$8,0)),'Payer Participation Data'!$B$10:$B$59,$C761,'Payer Participation Data'!$C$10:$C$59,$D761)),"-",SUMIFS(INDEX('Payer Participation Data'!$F$10:$BM$59,0,MATCH(CONCATENATE($J761,L$6),'Payer Participation Data'!$F$8:$BM$8,0)),'Payer Participation Data'!$B$10:$B$59,$C761,'Payer Participation Data'!$C$10:$C$59,$D761))</f>
        <v>0</v>
      </c>
      <c r="M761" s="225">
        <f>IF(ISNA(SUMIFS(INDEX('Payer Participation Data'!$F$10:$BM$59,0,MATCH(CONCATENATE($J761,M$6),'Payer Participation Data'!$F$8:$BM$8,0)),'Payer Participation Data'!$B$10:$B$59,$C761,'Payer Participation Data'!$C$10:$C$59,$D761)),"-",SUMIFS(INDEX('Payer Participation Data'!$F$10:$BM$59,0,MATCH(CONCATENATE($J761,M$6),'Payer Participation Data'!$F$8:$BM$8,0)),'Payer Participation Data'!$B$10:$B$59,$C761,'Payer Participation Data'!$C$10:$C$59,$D761))</f>
        <v>0</v>
      </c>
      <c r="N761" s="103"/>
    </row>
    <row r="762" spans="2:14" outlineLevel="1" x14ac:dyDescent="0.35">
      <c r="B762" s="126" t="s">
        <v>80</v>
      </c>
      <c r="C762" s="169" t="str">
        <f>IF(ISBLANK('Payer Participation Data'!$B$47),"-",'Payer Participation Data'!$B$47)</f>
        <v>-</v>
      </c>
      <c r="D762" s="169" t="str">
        <f>IF(ISBLANK('Payer Participation Data'!$C$47),"-",'Payer Participation Data'!$C$47)</f>
        <v>-</v>
      </c>
      <c r="E762" s="169" t="str">
        <f>IF(ISBLANK('Payer Participation Data'!$D$47),"-",'Payer Participation Data'!$D$47)</f>
        <v>-</v>
      </c>
      <c r="F762" s="169" t="str">
        <f>IF(ISBLANK('Payer Participation Data'!$E$47),"-",'Payer Participation Data'!$E$47)</f>
        <v>-</v>
      </c>
      <c r="G762" s="104">
        <v>4</v>
      </c>
      <c r="H762" s="104">
        <v>3</v>
      </c>
      <c r="I762" s="104">
        <v>5</v>
      </c>
      <c r="J762" s="104" t="str">
        <f t="shared" si="45"/>
        <v>354</v>
      </c>
      <c r="K762" s="104" t="s">
        <v>30</v>
      </c>
      <c r="L762" s="222">
        <f>IF(ISNA(SUMIFS(INDEX('Payer Participation Data'!$F$10:$BM$59,0,MATCH(CONCATENATE($J762,L$6),'Payer Participation Data'!$F$8:$BM$8,0)),'Payer Participation Data'!$B$10:$B$59,$C762,'Payer Participation Data'!$C$10:$C$59,$D762)),"-",SUMIFS(INDEX('Payer Participation Data'!$F$10:$BM$59,0,MATCH(CONCATENATE($J762,L$6),'Payer Participation Data'!$F$8:$BM$8,0)),'Payer Participation Data'!$B$10:$B$59,$C762,'Payer Participation Data'!$C$10:$C$59,$D762))</f>
        <v>0</v>
      </c>
      <c r="M762" s="223">
        <f>IF(ISNA(SUMIFS(INDEX('Payer Participation Data'!$F$10:$BM$59,0,MATCH(CONCATENATE($J762,M$6),'Payer Participation Data'!$F$8:$BM$8,0)),'Payer Participation Data'!$B$10:$B$59,$C762,'Payer Participation Data'!$C$10:$C$59,$D762)),"-",SUMIFS(INDEX('Payer Participation Data'!$F$10:$BM$59,0,MATCH(CONCATENATE($J762,M$6),'Payer Participation Data'!$F$8:$BM$8,0)),'Payer Participation Data'!$B$10:$B$59,$C762,'Payer Participation Data'!$C$10:$C$59,$D762))</f>
        <v>0</v>
      </c>
      <c r="N762" s="105"/>
    </row>
    <row r="763" spans="2:14" outlineLevel="1" x14ac:dyDescent="0.35">
      <c r="B763" s="124" t="s">
        <v>80</v>
      </c>
      <c r="C763" s="157" t="str">
        <f>IF(ISBLANK('Payer Participation Data'!$B$47),"-",'Payer Participation Data'!$B$47)</f>
        <v>-</v>
      </c>
      <c r="D763" s="157" t="str">
        <f>IF(ISBLANK('Payer Participation Data'!$C$47),"-",'Payer Participation Data'!$C$47)</f>
        <v>-</v>
      </c>
      <c r="E763" s="157" t="str">
        <f>IF(ISBLANK('Payer Participation Data'!$D$47),"-",'Payer Participation Data'!$D$47)</f>
        <v>-</v>
      </c>
      <c r="F763" s="157" t="str">
        <f>IF(ISBLANK('Payer Participation Data'!$E$47),"-",'Payer Participation Data'!$E$47)</f>
        <v>-</v>
      </c>
      <c r="G763" s="102">
        <v>1</v>
      </c>
      <c r="H763" s="102">
        <v>4</v>
      </c>
      <c r="I763" s="102">
        <v>5</v>
      </c>
      <c r="J763" s="102" t="str">
        <f t="shared" ref="J763:J766" si="47">CONCATENATE(H763,I763,G763)</f>
        <v>451</v>
      </c>
      <c r="K763" s="102" t="s">
        <v>30</v>
      </c>
      <c r="L763" s="224">
        <f>IF(ISNA(SUMIFS(INDEX('Payer Participation Data'!$F$10:$BM$59,0,MATCH(CONCATENATE($J763,L$6),'Payer Participation Data'!$F$8:$BM$8,0)),'Payer Participation Data'!$B$10:$B$59,$C763,'Payer Participation Data'!$C$10:$C$59,$D763)),"-",SUMIFS(INDEX('Payer Participation Data'!$F$10:$BM$59,0,MATCH(CONCATENATE($J763,L$6),'Payer Participation Data'!$F$8:$BM$8,0)),'Payer Participation Data'!$B$10:$B$59,$C763,'Payer Participation Data'!$C$10:$C$59,$D763))</f>
        <v>0</v>
      </c>
      <c r="M763" s="225">
        <f>IF(ISNA(SUMIFS(INDEX('Payer Participation Data'!$F$10:$BM$59,0,MATCH(CONCATENATE($J763,M$6),'Payer Participation Data'!$F$8:$BM$8,0)),'Payer Participation Data'!$B$10:$B$59,$C763,'Payer Participation Data'!$C$10:$C$59,$D763)),"-",SUMIFS(INDEX('Payer Participation Data'!$F$10:$BM$59,0,MATCH(CONCATENATE($J763,M$6),'Payer Participation Data'!$F$8:$BM$8,0)),'Payer Participation Data'!$B$10:$B$59,$C763,'Payer Participation Data'!$C$10:$C$59,$D763))</f>
        <v>0</v>
      </c>
      <c r="N763" s="105"/>
    </row>
    <row r="764" spans="2:14" outlineLevel="1" x14ac:dyDescent="0.35">
      <c r="B764" s="126" t="s">
        <v>80</v>
      </c>
      <c r="C764" s="169" t="str">
        <f>IF(ISBLANK('Payer Participation Data'!$B$47),"-",'Payer Participation Data'!$B$47)</f>
        <v>-</v>
      </c>
      <c r="D764" s="169" t="str">
        <f>IF(ISBLANK('Payer Participation Data'!$C$47),"-",'Payer Participation Data'!$C$47)</f>
        <v>-</v>
      </c>
      <c r="E764" s="169" t="str">
        <f>IF(ISBLANK('Payer Participation Data'!$D$47),"-",'Payer Participation Data'!$D$47)</f>
        <v>-</v>
      </c>
      <c r="F764" s="169" t="str">
        <f>IF(ISBLANK('Payer Participation Data'!$E$47),"-",'Payer Participation Data'!$E$47)</f>
        <v>-</v>
      </c>
      <c r="G764" s="104">
        <v>2</v>
      </c>
      <c r="H764" s="104">
        <v>4</v>
      </c>
      <c r="I764" s="104">
        <v>5</v>
      </c>
      <c r="J764" s="104" t="str">
        <f t="shared" si="47"/>
        <v>452</v>
      </c>
      <c r="K764" s="104" t="s">
        <v>30</v>
      </c>
      <c r="L764" s="222">
        <f>IF(ISNA(SUMIFS(INDEX('Payer Participation Data'!$F$10:$BM$59,0,MATCH(CONCATENATE($J764,L$6),'Payer Participation Data'!$F$8:$BM$8,0)),'Payer Participation Data'!$B$10:$B$59,$C764,'Payer Participation Data'!$C$10:$C$59,$D764)),"-",SUMIFS(INDEX('Payer Participation Data'!$F$10:$BM$59,0,MATCH(CONCATENATE($J764,L$6),'Payer Participation Data'!$F$8:$BM$8,0)),'Payer Participation Data'!$B$10:$B$59,$C764,'Payer Participation Data'!$C$10:$C$59,$D764))</f>
        <v>0</v>
      </c>
      <c r="M764" s="223">
        <f>IF(ISNA(SUMIFS(INDEX('Payer Participation Data'!$F$10:$BM$59,0,MATCH(CONCATENATE($J764,M$6),'Payer Participation Data'!$F$8:$BM$8,0)),'Payer Participation Data'!$B$10:$B$59,$C764,'Payer Participation Data'!$C$10:$C$59,$D764)),"-",SUMIFS(INDEX('Payer Participation Data'!$F$10:$BM$59,0,MATCH(CONCATENATE($J764,M$6),'Payer Participation Data'!$F$8:$BM$8,0)),'Payer Participation Data'!$B$10:$B$59,$C764,'Payer Participation Data'!$C$10:$C$59,$D764))</f>
        <v>0</v>
      </c>
      <c r="N764" s="105"/>
    </row>
    <row r="765" spans="2:14" outlineLevel="1" x14ac:dyDescent="0.35">
      <c r="B765" s="124" t="s">
        <v>80</v>
      </c>
      <c r="C765" s="157" t="str">
        <f>IF(ISBLANK('Payer Participation Data'!$B$47),"-",'Payer Participation Data'!$B$47)</f>
        <v>-</v>
      </c>
      <c r="D765" s="157" t="str">
        <f>IF(ISBLANK('Payer Participation Data'!$C$47),"-",'Payer Participation Data'!$C$47)</f>
        <v>-</v>
      </c>
      <c r="E765" s="157" t="str">
        <f>IF(ISBLANK('Payer Participation Data'!$D$47),"-",'Payer Participation Data'!$D$47)</f>
        <v>-</v>
      </c>
      <c r="F765" s="157" t="str">
        <f>IF(ISBLANK('Payer Participation Data'!$E$47),"-",'Payer Participation Data'!$E$47)</f>
        <v>-</v>
      </c>
      <c r="G765" s="102">
        <v>3</v>
      </c>
      <c r="H765" s="102">
        <v>4</v>
      </c>
      <c r="I765" s="102">
        <v>5</v>
      </c>
      <c r="J765" s="102" t="str">
        <f t="shared" si="47"/>
        <v>453</v>
      </c>
      <c r="K765" s="102" t="s">
        <v>30</v>
      </c>
      <c r="L765" s="224">
        <f>IF(ISNA(SUMIFS(INDEX('Payer Participation Data'!$F$10:$BM$59,0,MATCH(CONCATENATE($J765,L$6),'Payer Participation Data'!$F$8:$BM$8,0)),'Payer Participation Data'!$B$10:$B$59,$C765,'Payer Participation Data'!$C$10:$C$59,$D765)),"-",SUMIFS(INDEX('Payer Participation Data'!$F$10:$BM$59,0,MATCH(CONCATENATE($J765,L$6),'Payer Participation Data'!$F$8:$BM$8,0)),'Payer Participation Data'!$B$10:$B$59,$C765,'Payer Participation Data'!$C$10:$C$59,$D765))</f>
        <v>0</v>
      </c>
      <c r="M765" s="225">
        <f>IF(ISNA(SUMIFS(INDEX('Payer Participation Data'!$F$10:$BM$59,0,MATCH(CONCATENATE($J765,M$6),'Payer Participation Data'!$F$8:$BM$8,0)),'Payer Participation Data'!$B$10:$B$59,$C765,'Payer Participation Data'!$C$10:$C$59,$D765)),"-",SUMIFS(INDEX('Payer Participation Data'!$F$10:$BM$59,0,MATCH(CONCATENATE($J765,M$6),'Payer Participation Data'!$F$8:$BM$8,0)),'Payer Participation Data'!$B$10:$B$59,$C765,'Payer Participation Data'!$C$10:$C$59,$D765))</f>
        <v>0</v>
      </c>
      <c r="N765" s="105"/>
    </row>
    <row r="766" spans="2:14" outlineLevel="1" x14ac:dyDescent="0.35">
      <c r="B766" s="126" t="s">
        <v>80</v>
      </c>
      <c r="C766" s="169" t="str">
        <f>IF(ISBLANK('Payer Participation Data'!$B$47),"-",'Payer Participation Data'!$B$47)</f>
        <v>-</v>
      </c>
      <c r="D766" s="169" t="str">
        <f>IF(ISBLANK('Payer Participation Data'!$C$47),"-",'Payer Participation Data'!$C$47)</f>
        <v>-</v>
      </c>
      <c r="E766" s="169" t="str">
        <f>IF(ISBLANK('Payer Participation Data'!$D$47),"-",'Payer Participation Data'!$D$47)</f>
        <v>-</v>
      </c>
      <c r="F766" s="169" t="str">
        <f>IF(ISBLANK('Payer Participation Data'!$E$47),"-",'Payer Participation Data'!$E$47)</f>
        <v>-</v>
      </c>
      <c r="G766" s="104">
        <v>4</v>
      </c>
      <c r="H766" s="104">
        <v>4</v>
      </c>
      <c r="I766" s="104">
        <v>5</v>
      </c>
      <c r="J766" s="104" t="str">
        <f t="shared" si="47"/>
        <v>454</v>
      </c>
      <c r="K766" s="104" t="s">
        <v>30</v>
      </c>
      <c r="L766" s="222">
        <f>IF(ISNA(SUMIFS(INDEX('Payer Participation Data'!$F$10:$BM$59,0,MATCH(CONCATENATE($J766,L$6),'Payer Participation Data'!$F$8:$BM$8,0)),'Payer Participation Data'!$B$10:$B$59,$C766,'Payer Participation Data'!$C$10:$C$59,$D766)),"-",SUMIFS(INDEX('Payer Participation Data'!$F$10:$BM$59,0,MATCH(CONCATENATE($J766,L$6),'Payer Participation Data'!$F$8:$BM$8,0)),'Payer Participation Data'!$B$10:$B$59,$C766,'Payer Participation Data'!$C$10:$C$59,$D766))</f>
        <v>0</v>
      </c>
      <c r="M766" s="223">
        <f>IF(ISNA(SUMIFS(INDEX('Payer Participation Data'!$F$10:$BM$59,0,MATCH(CONCATENATE($J766,M$6),'Payer Participation Data'!$F$8:$BM$8,0)),'Payer Participation Data'!$B$10:$B$59,$C766,'Payer Participation Data'!$C$10:$C$59,$D766)),"-",SUMIFS(INDEX('Payer Participation Data'!$F$10:$BM$59,0,MATCH(CONCATENATE($J766,M$6),'Payer Participation Data'!$F$8:$BM$8,0)),'Payer Participation Data'!$B$10:$B$59,$C766,'Payer Participation Data'!$C$10:$C$59,$D766))</f>
        <v>0</v>
      </c>
      <c r="N766" s="105"/>
    </row>
    <row r="767" spans="2:14" outlineLevel="1" x14ac:dyDescent="0.35">
      <c r="B767" s="124" t="s">
        <v>80</v>
      </c>
      <c r="C767" s="157" t="str">
        <f>IF(ISBLANK('Payer Participation Data'!$B$48),"-",'Payer Participation Data'!$B$48)</f>
        <v>-</v>
      </c>
      <c r="D767" s="157" t="str">
        <f>IF(ISBLANK('Payer Participation Data'!$C$48),"-",'Payer Participation Data'!$C$48)</f>
        <v>-</v>
      </c>
      <c r="E767" s="157" t="str">
        <f>IF(ISBLANK('Payer Participation Data'!$D$48),"-",'Payer Participation Data'!$D$48)</f>
        <v>-</v>
      </c>
      <c r="F767" s="157" t="str">
        <f>IF(ISBLANK('Payer Participation Data'!$E$48),"-",'Payer Participation Data'!$E$48)</f>
        <v>-</v>
      </c>
      <c r="G767" s="102">
        <v>1</v>
      </c>
      <c r="H767" s="102" t="s">
        <v>64</v>
      </c>
      <c r="I767" s="102" t="s">
        <v>64</v>
      </c>
      <c r="J767" s="102" t="str">
        <f t="shared" si="45"/>
        <v>BaselineBaseline1</v>
      </c>
      <c r="K767" s="102" t="s">
        <v>30</v>
      </c>
      <c r="L767" s="224">
        <f>IF(ISNA(SUMIFS(INDEX('Payer Participation Data'!$F$10:$BM$59,0,MATCH(CONCATENATE($J767,L$6),'Payer Participation Data'!$F$8:$BM$8,0)),'Payer Participation Data'!$B$10:$B$59,$C767,'Payer Participation Data'!$C$10:$C$59,$D767)),"-",SUMIFS(INDEX('Payer Participation Data'!$F$10:$BM$59,0,MATCH(CONCATENATE($J767,L$6),'Payer Participation Data'!$F$8:$BM$8,0)),'Payer Participation Data'!$B$10:$B$59,$C767,'Payer Participation Data'!$C$10:$C$59,$D767))</f>
        <v>0</v>
      </c>
      <c r="M767" s="225">
        <f>IF(ISNA(SUMIFS(INDEX('Payer Participation Data'!$F$10:$BM$59,0,MATCH(CONCATENATE($J767,M$6),'Payer Participation Data'!$F$8:$BM$8,0)),'Payer Participation Data'!$B$10:$B$59,$C767,'Payer Participation Data'!$C$10:$C$59,$D767)),"-",SUMIFS(INDEX('Payer Participation Data'!$F$10:$BM$59,0,MATCH(CONCATENATE($J767,M$6),'Payer Participation Data'!$F$8:$BM$8,0)),'Payer Participation Data'!$B$10:$B$59,$C767,'Payer Participation Data'!$C$10:$C$59,$D767))</f>
        <v>0</v>
      </c>
      <c r="N767" s="103"/>
    </row>
    <row r="768" spans="2:14" outlineLevel="1" x14ac:dyDescent="0.35">
      <c r="B768" s="126" t="s">
        <v>80</v>
      </c>
      <c r="C768" s="169" t="str">
        <f>IF(ISBLANK('Payer Participation Data'!$B$48),"-",'Payer Participation Data'!$B$48)</f>
        <v>-</v>
      </c>
      <c r="D768" s="169" t="str">
        <f>IF(ISBLANK('Payer Participation Data'!$C$48),"-",'Payer Participation Data'!$C$48)</f>
        <v>-</v>
      </c>
      <c r="E768" s="169" t="str">
        <f>IF(ISBLANK('Payer Participation Data'!$D$48),"-",'Payer Participation Data'!$D$48)</f>
        <v>-</v>
      </c>
      <c r="F768" s="169" t="str">
        <f>IF(ISBLANK('Payer Participation Data'!$E$48),"-",'Payer Participation Data'!$E$48)</f>
        <v>-</v>
      </c>
      <c r="G768" s="104">
        <v>2</v>
      </c>
      <c r="H768" s="104" t="s">
        <v>64</v>
      </c>
      <c r="I768" s="104" t="s">
        <v>64</v>
      </c>
      <c r="J768" s="104" t="str">
        <f t="shared" si="45"/>
        <v>BaselineBaseline2</v>
      </c>
      <c r="K768" s="104" t="s">
        <v>30</v>
      </c>
      <c r="L768" s="222">
        <f>IF(ISNA(SUMIFS(INDEX('Payer Participation Data'!$F$10:$BM$59,0,MATCH(CONCATENATE($J768,L$6),'Payer Participation Data'!$F$8:$BM$8,0)),'Payer Participation Data'!$B$10:$B$59,$C768,'Payer Participation Data'!$C$10:$C$59,$D768)),"-",SUMIFS(INDEX('Payer Participation Data'!$F$10:$BM$59,0,MATCH(CONCATENATE($J768,L$6),'Payer Participation Data'!$F$8:$BM$8,0)),'Payer Participation Data'!$B$10:$B$59,$C768,'Payer Participation Data'!$C$10:$C$59,$D768))</f>
        <v>0</v>
      </c>
      <c r="M768" s="223">
        <f>IF(ISNA(SUMIFS(INDEX('Payer Participation Data'!$F$10:$BM$59,0,MATCH(CONCATENATE($J768,M$6),'Payer Participation Data'!$F$8:$BM$8,0)),'Payer Participation Data'!$B$10:$B$59,$C768,'Payer Participation Data'!$C$10:$C$59,$D768)),"-",SUMIFS(INDEX('Payer Participation Data'!$F$10:$BM$59,0,MATCH(CONCATENATE($J768,M$6),'Payer Participation Data'!$F$8:$BM$8,0)),'Payer Participation Data'!$B$10:$B$59,$C768,'Payer Participation Data'!$C$10:$C$59,$D768))</f>
        <v>0</v>
      </c>
      <c r="N768" s="105"/>
    </row>
    <row r="769" spans="2:14" outlineLevel="1" x14ac:dyDescent="0.35">
      <c r="B769" s="124" t="s">
        <v>80</v>
      </c>
      <c r="C769" s="157" t="str">
        <f>IF(ISBLANK('Payer Participation Data'!$B$48),"-",'Payer Participation Data'!$B$48)</f>
        <v>-</v>
      </c>
      <c r="D769" s="157" t="str">
        <f>IF(ISBLANK('Payer Participation Data'!$C$48),"-",'Payer Participation Data'!$C$48)</f>
        <v>-</v>
      </c>
      <c r="E769" s="157" t="str">
        <f>IF(ISBLANK('Payer Participation Data'!$D$48),"-",'Payer Participation Data'!$D$48)</f>
        <v>-</v>
      </c>
      <c r="F769" s="157" t="str">
        <f>IF(ISBLANK('Payer Participation Data'!$E$48),"-",'Payer Participation Data'!$E$48)</f>
        <v>-</v>
      </c>
      <c r="G769" s="102">
        <v>3</v>
      </c>
      <c r="H769" s="102" t="s">
        <v>64</v>
      </c>
      <c r="I769" s="102" t="s">
        <v>64</v>
      </c>
      <c r="J769" s="102" t="str">
        <f t="shared" si="45"/>
        <v>BaselineBaseline3</v>
      </c>
      <c r="K769" s="102" t="s">
        <v>30</v>
      </c>
      <c r="L769" s="224">
        <f>IF(ISNA(SUMIFS(INDEX('Payer Participation Data'!$F$10:$BM$59,0,MATCH(CONCATENATE($J769,L$6),'Payer Participation Data'!$F$8:$BM$8,0)),'Payer Participation Data'!$B$10:$B$59,$C769,'Payer Participation Data'!$C$10:$C$59,$D769)),"-",SUMIFS(INDEX('Payer Participation Data'!$F$10:$BM$59,0,MATCH(CONCATENATE($J769,L$6),'Payer Participation Data'!$F$8:$BM$8,0)),'Payer Participation Data'!$B$10:$B$59,$C769,'Payer Participation Data'!$C$10:$C$59,$D769))</f>
        <v>0</v>
      </c>
      <c r="M769" s="225">
        <f>IF(ISNA(SUMIFS(INDEX('Payer Participation Data'!$F$10:$BM$59,0,MATCH(CONCATENATE($J769,M$6),'Payer Participation Data'!$F$8:$BM$8,0)),'Payer Participation Data'!$B$10:$B$59,$C769,'Payer Participation Data'!$C$10:$C$59,$D769)),"-",SUMIFS(INDEX('Payer Participation Data'!$F$10:$BM$59,0,MATCH(CONCATENATE($J769,M$6),'Payer Participation Data'!$F$8:$BM$8,0)),'Payer Participation Data'!$B$10:$B$59,$C769,'Payer Participation Data'!$C$10:$C$59,$D769))</f>
        <v>0</v>
      </c>
      <c r="N769" s="103"/>
    </row>
    <row r="770" spans="2:14" outlineLevel="1" x14ac:dyDescent="0.35">
      <c r="B770" s="126" t="s">
        <v>80</v>
      </c>
      <c r="C770" s="169" t="str">
        <f>IF(ISBLANK('Payer Participation Data'!$B$48),"-",'Payer Participation Data'!$B$48)</f>
        <v>-</v>
      </c>
      <c r="D770" s="169" t="str">
        <f>IF(ISBLANK('Payer Participation Data'!$C$48),"-",'Payer Participation Data'!$C$48)</f>
        <v>-</v>
      </c>
      <c r="E770" s="169" t="str">
        <f>IF(ISBLANK('Payer Participation Data'!$D$48),"-",'Payer Participation Data'!$D$48)</f>
        <v>-</v>
      </c>
      <c r="F770" s="169" t="str">
        <f>IF(ISBLANK('Payer Participation Data'!$E$48),"-",'Payer Participation Data'!$E$48)</f>
        <v>-</v>
      </c>
      <c r="G770" s="104">
        <v>4</v>
      </c>
      <c r="H770" s="104" t="s">
        <v>64</v>
      </c>
      <c r="I770" s="104" t="s">
        <v>64</v>
      </c>
      <c r="J770" s="104" t="str">
        <f t="shared" si="45"/>
        <v>BaselineBaseline4</v>
      </c>
      <c r="K770" s="104" t="s">
        <v>30</v>
      </c>
      <c r="L770" s="222">
        <f>IF(ISNA(SUMIFS(INDEX('Payer Participation Data'!$F$10:$BM$59,0,MATCH(CONCATENATE($J770,L$6),'Payer Participation Data'!$F$8:$BM$8,0)),'Payer Participation Data'!$B$10:$B$59,$C770,'Payer Participation Data'!$C$10:$C$59,$D770)),"-",SUMIFS(INDEX('Payer Participation Data'!$F$10:$BM$59,0,MATCH(CONCATENATE($J770,L$6),'Payer Participation Data'!$F$8:$BM$8,0)),'Payer Participation Data'!$B$10:$B$59,$C770,'Payer Participation Data'!$C$10:$C$59,$D770))</f>
        <v>0</v>
      </c>
      <c r="M770" s="223">
        <f>IF(ISNA(SUMIFS(INDEX('Payer Participation Data'!$F$10:$BM$59,0,MATCH(CONCATENATE($J770,M$6),'Payer Participation Data'!$F$8:$BM$8,0)),'Payer Participation Data'!$B$10:$B$59,$C770,'Payer Participation Data'!$C$10:$C$59,$D770)),"-",SUMIFS(INDEX('Payer Participation Data'!$F$10:$BM$59,0,MATCH(CONCATENATE($J770,M$6),'Payer Participation Data'!$F$8:$BM$8,0)),'Payer Participation Data'!$B$10:$B$59,$C770,'Payer Participation Data'!$C$10:$C$59,$D770))</f>
        <v>0</v>
      </c>
      <c r="N770" s="105"/>
    </row>
    <row r="771" spans="2:14" outlineLevel="1" x14ac:dyDescent="0.35">
      <c r="B771" s="124" t="s">
        <v>80</v>
      </c>
      <c r="C771" s="157" t="str">
        <f>IF(ISBLANK('Payer Participation Data'!$B$48),"-",'Payer Participation Data'!$B$48)</f>
        <v>-</v>
      </c>
      <c r="D771" s="157" t="str">
        <f>IF(ISBLANK('Payer Participation Data'!$C$48),"-",'Payer Participation Data'!$C$48)</f>
        <v>-</v>
      </c>
      <c r="E771" s="157" t="str">
        <f>IF(ISBLANK('Payer Participation Data'!$D$48),"-",'Payer Participation Data'!$D$48)</f>
        <v>-</v>
      </c>
      <c r="F771" s="157" t="str">
        <f>IF(ISBLANK('Payer Participation Data'!$E$48),"-",'Payer Participation Data'!$E$48)</f>
        <v>-</v>
      </c>
      <c r="G771" s="102">
        <v>1</v>
      </c>
      <c r="H771" s="102">
        <v>1</v>
      </c>
      <c r="I771" s="102">
        <v>5</v>
      </c>
      <c r="J771" s="102" t="str">
        <f t="shared" si="45"/>
        <v>151</v>
      </c>
      <c r="K771" s="102" t="s">
        <v>30</v>
      </c>
      <c r="L771" s="224">
        <f>IF(ISNA(SUMIFS(INDEX('Payer Participation Data'!$F$10:$BM$59,0,MATCH(CONCATENATE($J771,L$6),'Payer Participation Data'!$F$8:$BM$8,0)),'Payer Participation Data'!$B$10:$B$59,$C771,'Payer Participation Data'!$C$10:$C$59,$D771)),"-",SUMIFS(INDEX('Payer Participation Data'!$F$10:$BM$59,0,MATCH(CONCATENATE($J771,L$6),'Payer Participation Data'!$F$8:$BM$8,0)),'Payer Participation Data'!$B$10:$B$59,$C771,'Payer Participation Data'!$C$10:$C$59,$D771))</f>
        <v>0</v>
      </c>
      <c r="M771" s="225">
        <f>IF(ISNA(SUMIFS(INDEX('Payer Participation Data'!$F$10:$BM$59,0,MATCH(CONCATENATE($J771,M$6),'Payer Participation Data'!$F$8:$BM$8,0)),'Payer Participation Data'!$B$10:$B$59,$C771,'Payer Participation Data'!$C$10:$C$59,$D771)),"-",SUMIFS(INDEX('Payer Participation Data'!$F$10:$BM$59,0,MATCH(CONCATENATE($J771,M$6),'Payer Participation Data'!$F$8:$BM$8,0)),'Payer Participation Data'!$B$10:$B$59,$C771,'Payer Participation Data'!$C$10:$C$59,$D771))</f>
        <v>0</v>
      </c>
      <c r="N771" s="103"/>
    </row>
    <row r="772" spans="2:14" outlineLevel="1" x14ac:dyDescent="0.35">
      <c r="B772" s="126" t="s">
        <v>80</v>
      </c>
      <c r="C772" s="169" t="str">
        <f>IF(ISBLANK('Payer Participation Data'!$B$48),"-",'Payer Participation Data'!$B$48)</f>
        <v>-</v>
      </c>
      <c r="D772" s="169" t="str">
        <f>IF(ISBLANK('Payer Participation Data'!$C$48),"-",'Payer Participation Data'!$C$48)</f>
        <v>-</v>
      </c>
      <c r="E772" s="169" t="str">
        <f>IF(ISBLANK('Payer Participation Data'!$D$48),"-",'Payer Participation Data'!$D$48)</f>
        <v>-</v>
      </c>
      <c r="F772" s="169" t="str">
        <f>IF(ISBLANK('Payer Participation Data'!$E$48),"-",'Payer Participation Data'!$E$48)</f>
        <v>-</v>
      </c>
      <c r="G772" s="104">
        <v>2</v>
      </c>
      <c r="H772" s="104">
        <v>1</v>
      </c>
      <c r="I772" s="104">
        <v>5</v>
      </c>
      <c r="J772" s="104" t="str">
        <f t="shared" si="45"/>
        <v>152</v>
      </c>
      <c r="K772" s="104" t="s">
        <v>30</v>
      </c>
      <c r="L772" s="222">
        <f>IF(ISNA(SUMIFS(INDEX('Payer Participation Data'!$F$10:$BM$59,0,MATCH(CONCATENATE($J772,L$6),'Payer Participation Data'!$F$8:$BM$8,0)),'Payer Participation Data'!$B$10:$B$59,$C772,'Payer Participation Data'!$C$10:$C$59,$D772)),"-",SUMIFS(INDEX('Payer Participation Data'!$F$10:$BM$59,0,MATCH(CONCATENATE($J772,L$6),'Payer Participation Data'!$F$8:$BM$8,0)),'Payer Participation Data'!$B$10:$B$59,$C772,'Payer Participation Data'!$C$10:$C$59,$D772))</f>
        <v>0</v>
      </c>
      <c r="M772" s="223">
        <f>IF(ISNA(SUMIFS(INDEX('Payer Participation Data'!$F$10:$BM$59,0,MATCH(CONCATENATE($J772,M$6),'Payer Participation Data'!$F$8:$BM$8,0)),'Payer Participation Data'!$B$10:$B$59,$C772,'Payer Participation Data'!$C$10:$C$59,$D772)),"-",SUMIFS(INDEX('Payer Participation Data'!$F$10:$BM$59,0,MATCH(CONCATENATE($J772,M$6),'Payer Participation Data'!$F$8:$BM$8,0)),'Payer Participation Data'!$B$10:$B$59,$C772,'Payer Participation Data'!$C$10:$C$59,$D772))</f>
        <v>0</v>
      </c>
      <c r="N772" s="105"/>
    </row>
    <row r="773" spans="2:14" outlineLevel="1" x14ac:dyDescent="0.35">
      <c r="B773" s="124" t="s">
        <v>80</v>
      </c>
      <c r="C773" s="157" t="str">
        <f>IF(ISBLANK('Payer Participation Data'!$B$48),"-",'Payer Participation Data'!$B$48)</f>
        <v>-</v>
      </c>
      <c r="D773" s="157" t="str">
        <f>IF(ISBLANK('Payer Participation Data'!$C$48),"-",'Payer Participation Data'!$C$48)</f>
        <v>-</v>
      </c>
      <c r="E773" s="157" t="str">
        <f>IF(ISBLANK('Payer Participation Data'!$D$48),"-",'Payer Participation Data'!$D$48)</f>
        <v>-</v>
      </c>
      <c r="F773" s="157" t="str">
        <f>IF(ISBLANK('Payer Participation Data'!$E$48),"-",'Payer Participation Data'!$E$48)</f>
        <v>-</v>
      </c>
      <c r="G773" s="102">
        <v>3</v>
      </c>
      <c r="H773" s="102">
        <v>1</v>
      </c>
      <c r="I773" s="102">
        <v>5</v>
      </c>
      <c r="J773" s="102" t="str">
        <f t="shared" si="45"/>
        <v>153</v>
      </c>
      <c r="K773" s="102" t="s">
        <v>30</v>
      </c>
      <c r="L773" s="224">
        <f>IF(ISNA(SUMIFS(INDEX('Payer Participation Data'!$F$10:$BM$59,0,MATCH(CONCATENATE($J773,L$6),'Payer Participation Data'!$F$8:$BM$8,0)),'Payer Participation Data'!$B$10:$B$59,$C773,'Payer Participation Data'!$C$10:$C$59,$D773)),"-",SUMIFS(INDEX('Payer Participation Data'!$F$10:$BM$59,0,MATCH(CONCATENATE($J773,L$6),'Payer Participation Data'!$F$8:$BM$8,0)),'Payer Participation Data'!$B$10:$B$59,$C773,'Payer Participation Data'!$C$10:$C$59,$D773))</f>
        <v>0</v>
      </c>
      <c r="M773" s="225">
        <f>IF(ISNA(SUMIFS(INDEX('Payer Participation Data'!$F$10:$BM$59,0,MATCH(CONCATENATE($J773,M$6),'Payer Participation Data'!$F$8:$BM$8,0)),'Payer Participation Data'!$B$10:$B$59,$C773,'Payer Participation Data'!$C$10:$C$59,$D773)),"-",SUMIFS(INDEX('Payer Participation Data'!$F$10:$BM$59,0,MATCH(CONCATENATE($J773,M$6),'Payer Participation Data'!$F$8:$BM$8,0)),'Payer Participation Data'!$B$10:$B$59,$C773,'Payer Participation Data'!$C$10:$C$59,$D773))</f>
        <v>0</v>
      </c>
      <c r="N773" s="103"/>
    </row>
    <row r="774" spans="2:14" outlineLevel="1" x14ac:dyDescent="0.35">
      <c r="B774" s="126" t="s">
        <v>80</v>
      </c>
      <c r="C774" s="169" t="str">
        <f>IF(ISBLANK('Payer Participation Data'!$B$48),"-",'Payer Participation Data'!$B$48)</f>
        <v>-</v>
      </c>
      <c r="D774" s="169" t="str">
        <f>IF(ISBLANK('Payer Participation Data'!$C$48),"-",'Payer Participation Data'!$C$48)</f>
        <v>-</v>
      </c>
      <c r="E774" s="169" t="str">
        <f>IF(ISBLANK('Payer Participation Data'!$D$48),"-",'Payer Participation Data'!$D$48)</f>
        <v>-</v>
      </c>
      <c r="F774" s="169" t="str">
        <f>IF(ISBLANK('Payer Participation Data'!$E$48),"-",'Payer Participation Data'!$E$48)</f>
        <v>-</v>
      </c>
      <c r="G774" s="104">
        <v>4</v>
      </c>
      <c r="H774" s="104">
        <v>1</v>
      </c>
      <c r="I774" s="104">
        <v>5</v>
      </c>
      <c r="J774" s="104" t="str">
        <f t="shared" si="45"/>
        <v>154</v>
      </c>
      <c r="K774" s="104" t="s">
        <v>30</v>
      </c>
      <c r="L774" s="222">
        <f>IF(ISNA(SUMIFS(INDEX('Payer Participation Data'!$F$10:$BM$59,0,MATCH(CONCATENATE($J774,L$6),'Payer Participation Data'!$F$8:$BM$8,0)),'Payer Participation Data'!$B$10:$B$59,$C774,'Payer Participation Data'!$C$10:$C$59,$D774)),"-",SUMIFS(INDEX('Payer Participation Data'!$F$10:$BM$59,0,MATCH(CONCATENATE($J774,L$6),'Payer Participation Data'!$F$8:$BM$8,0)),'Payer Participation Data'!$B$10:$B$59,$C774,'Payer Participation Data'!$C$10:$C$59,$D774))</f>
        <v>0</v>
      </c>
      <c r="M774" s="223">
        <f>IF(ISNA(SUMIFS(INDEX('Payer Participation Data'!$F$10:$BM$59,0,MATCH(CONCATENATE($J774,M$6),'Payer Participation Data'!$F$8:$BM$8,0)),'Payer Participation Data'!$B$10:$B$59,$C774,'Payer Participation Data'!$C$10:$C$59,$D774)),"-",SUMIFS(INDEX('Payer Participation Data'!$F$10:$BM$59,0,MATCH(CONCATENATE($J774,M$6),'Payer Participation Data'!$F$8:$BM$8,0)),'Payer Participation Data'!$B$10:$B$59,$C774,'Payer Participation Data'!$C$10:$C$59,$D774))</f>
        <v>0</v>
      </c>
      <c r="N774" s="105"/>
    </row>
    <row r="775" spans="2:14" outlineLevel="1" x14ac:dyDescent="0.35">
      <c r="B775" s="124" t="s">
        <v>80</v>
      </c>
      <c r="C775" s="157" t="str">
        <f>IF(ISBLANK('Payer Participation Data'!$B$48),"-",'Payer Participation Data'!$B$48)</f>
        <v>-</v>
      </c>
      <c r="D775" s="157" t="str">
        <f>IF(ISBLANK('Payer Participation Data'!$C$48),"-",'Payer Participation Data'!$C$48)</f>
        <v>-</v>
      </c>
      <c r="E775" s="157" t="str">
        <f>IF(ISBLANK('Payer Participation Data'!$D$48),"-",'Payer Participation Data'!$D$48)</f>
        <v>-</v>
      </c>
      <c r="F775" s="157" t="str">
        <f>IF(ISBLANK('Payer Participation Data'!$E$48),"-",'Payer Participation Data'!$E$48)</f>
        <v>-</v>
      </c>
      <c r="G775" s="102">
        <v>1</v>
      </c>
      <c r="H775" s="102">
        <v>2</v>
      </c>
      <c r="I775" s="102">
        <v>5</v>
      </c>
      <c r="J775" s="102" t="str">
        <f t="shared" si="45"/>
        <v>251</v>
      </c>
      <c r="K775" s="102" t="s">
        <v>30</v>
      </c>
      <c r="L775" s="224">
        <f>IF(ISNA(SUMIFS(INDEX('Payer Participation Data'!$F$10:$BM$59,0,MATCH(CONCATENATE($J775,L$6),'Payer Participation Data'!$F$8:$BM$8,0)),'Payer Participation Data'!$B$10:$B$59,$C775,'Payer Participation Data'!$C$10:$C$59,$D775)),"-",SUMIFS(INDEX('Payer Participation Data'!$F$10:$BM$59,0,MATCH(CONCATENATE($J775,L$6),'Payer Participation Data'!$F$8:$BM$8,0)),'Payer Participation Data'!$B$10:$B$59,$C775,'Payer Participation Data'!$C$10:$C$59,$D775))</f>
        <v>0</v>
      </c>
      <c r="M775" s="225">
        <f>IF(ISNA(SUMIFS(INDEX('Payer Participation Data'!$F$10:$BM$59,0,MATCH(CONCATENATE($J775,M$6),'Payer Participation Data'!$F$8:$BM$8,0)),'Payer Participation Data'!$B$10:$B$59,$C775,'Payer Participation Data'!$C$10:$C$59,$D775)),"-",SUMIFS(INDEX('Payer Participation Data'!$F$10:$BM$59,0,MATCH(CONCATENATE($J775,M$6),'Payer Participation Data'!$F$8:$BM$8,0)),'Payer Participation Data'!$B$10:$B$59,$C775,'Payer Participation Data'!$C$10:$C$59,$D775))</f>
        <v>0</v>
      </c>
      <c r="N775" s="103"/>
    </row>
    <row r="776" spans="2:14" outlineLevel="1" x14ac:dyDescent="0.35">
      <c r="B776" s="126" t="s">
        <v>80</v>
      </c>
      <c r="C776" s="169" t="str">
        <f>IF(ISBLANK('Payer Participation Data'!$B$48),"-",'Payer Participation Data'!$B$48)</f>
        <v>-</v>
      </c>
      <c r="D776" s="169" t="str">
        <f>IF(ISBLANK('Payer Participation Data'!$C$48),"-",'Payer Participation Data'!$C$48)</f>
        <v>-</v>
      </c>
      <c r="E776" s="169" t="str">
        <f>IF(ISBLANK('Payer Participation Data'!$D$48),"-",'Payer Participation Data'!$D$48)</f>
        <v>-</v>
      </c>
      <c r="F776" s="169" t="str">
        <f>IF(ISBLANK('Payer Participation Data'!$E$48),"-",'Payer Participation Data'!$E$48)</f>
        <v>-</v>
      </c>
      <c r="G776" s="104">
        <v>2</v>
      </c>
      <c r="H776" s="104">
        <v>2</v>
      </c>
      <c r="I776" s="104">
        <v>5</v>
      </c>
      <c r="J776" s="104" t="str">
        <f t="shared" si="45"/>
        <v>252</v>
      </c>
      <c r="K776" s="104" t="s">
        <v>30</v>
      </c>
      <c r="L776" s="222">
        <f>IF(ISNA(SUMIFS(INDEX('Payer Participation Data'!$F$10:$BM$59,0,MATCH(CONCATENATE($J776,L$6),'Payer Participation Data'!$F$8:$BM$8,0)),'Payer Participation Data'!$B$10:$B$59,$C776,'Payer Participation Data'!$C$10:$C$59,$D776)),"-",SUMIFS(INDEX('Payer Participation Data'!$F$10:$BM$59,0,MATCH(CONCATENATE($J776,L$6),'Payer Participation Data'!$F$8:$BM$8,0)),'Payer Participation Data'!$B$10:$B$59,$C776,'Payer Participation Data'!$C$10:$C$59,$D776))</f>
        <v>0</v>
      </c>
      <c r="M776" s="223">
        <f>IF(ISNA(SUMIFS(INDEX('Payer Participation Data'!$F$10:$BM$59,0,MATCH(CONCATENATE($J776,M$6),'Payer Participation Data'!$F$8:$BM$8,0)),'Payer Participation Data'!$B$10:$B$59,$C776,'Payer Participation Data'!$C$10:$C$59,$D776)),"-",SUMIFS(INDEX('Payer Participation Data'!$F$10:$BM$59,0,MATCH(CONCATENATE($J776,M$6),'Payer Participation Data'!$F$8:$BM$8,0)),'Payer Participation Data'!$B$10:$B$59,$C776,'Payer Participation Data'!$C$10:$C$59,$D776))</f>
        <v>0</v>
      </c>
      <c r="N776" s="105"/>
    </row>
    <row r="777" spans="2:14" outlineLevel="1" x14ac:dyDescent="0.35">
      <c r="B777" s="124" t="s">
        <v>80</v>
      </c>
      <c r="C777" s="157" t="str">
        <f>IF(ISBLANK('Payer Participation Data'!$B$48),"-",'Payer Participation Data'!$B$48)</f>
        <v>-</v>
      </c>
      <c r="D777" s="157" t="str">
        <f>IF(ISBLANK('Payer Participation Data'!$C$48),"-",'Payer Participation Data'!$C$48)</f>
        <v>-</v>
      </c>
      <c r="E777" s="157" t="str">
        <f>IF(ISBLANK('Payer Participation Data'!$D$48),"-",'Payer Participation Data'!$D$48)</f>
        <v>-</v>
      </c>
      <c r="F777" s="157" t="str">
        <f>IF(ISBLANK('Payer Participation Data'!$E$48),"-",'Payer Participation Data'!$E$48)</f>
        <v>-</v>
      </c>
      <c r="G777" s="102">
        <v>3</v>
      </c>
      <c r="H777" s="102">
        <v>2</v>
      </c>
      <c r="I777" s="102">
        <v>5</v>
      </c>
      <c r="J777" s="102" t="str">
        <f t="shared" si="45"/>
        <v>253</v>
      </c>
      <c r="K777" s="102" t="s">
        <v>30</v>
      </c>
      <c r="L777" s="224">
        <f>IF(ISNA(SUMIFS(INDEX('Payer Participation Data'!$F$10:$BM$59,0,MATCH(CONCATENATE($J777,L$6),'Payer Participation Data'!$F$8:$BM$8,0)),'Payer Participation Data'!$B$10:$B$59,$C777,'Payer Participation Data'!$C$10:$C$59,$D777)),"-",SUMIFS(INDEX('Payer Participation Data'!$F$10:$BM$59,0,MATCH(CONCATENATE($J777,L$6),'Payer Participation Data'!$F$8:$BM$8,0)),'Payer Participation Data'!$B$10:$B$59,$C777,'Payer Participation Data'!$C$10:$C$59,$D777))</f>
        <v>0</v>
      </c>
      <c r="M777" s="225">
        <f>IF(ISNA(SUMIFS(INDEX('Payer Participation Data'!$F$10:$BM$59,0,MATCH(CONCATENATE($J777,M$6),'Payer Participation Data'!$F$8:$BM$8,0)),'Payer Participation Data'!$B$10:$B$59,$C777,'Payer Participation Data'!$C$10:$C$59,$D777)),"-",SUMIFS(INDEX('Payer Participation Data'!$F$10:$BM$59,0,MATCH(CONCATENATE($J777,M$6),'Payer Participation Data'!$F$8:$BM$8,0)),'Payer Participation Data'!$B$10:$B$59,$C777,'Payer Participation Data'!$C$10:$C$59,$D777))</f>
        <v>0</v>
      </c>
      <c r="N777" s="103"/>
    </row>
    <row r="778" spans="2:14" outlineLevel="1" x14ac:dyDescent="0.35">
      <c r="B778" s="126" t="s">
        <v>80</v>
      </c>
      <c r="C778" s="169" t="str">
        <f>IF(ISBLANK('Payer Participation Data'!$B$48),"-",'Payer Participation Data'!$B$48)</f>
        <v>-</v>
      </c>
      <c r="D778" s="169" t="str">
        <f>IF(ISBLANK('Payer Participation Data'!$C$48),"-",'Payer Participation Data'!$C$48)</f>
        <v>-</v>
      </c>
      <c r="E778" s="169" t="str">
        <f>IF(ISBLANK('Payer Participation Data'!$D$48),"-",'Payer Participation Data'!$D$48)</f>
        <v>-</v>
      </c>
      <c r="F778" s="169" t="str">
        <f>IF(ISBLANK('Payer Participation Data'!$E$48),"-",'Payer Participation Data'!$E$48)</f>
        <v>-</v>
      </c>
      <c r="G778" s="104">
        <v>4</v>
      </c>
      <c r="H778" s="104">
        <v>2</v>
      </c>
      <c r="I778" s="104">
        <v>5</v>
      </c>
      <c r="J778" s="104" t="str">
        <f t="shared" si="45"/>
        <v>254</v>
      </c>
      <c r="K778" s="104" t="s">
        <v>30</v>
      </c>
      <c r="L778" s="222">
        <f>IF(ISNA(SUMIFS(INDEX('Payer Participation Data'!$F$10:$BM$59,0,MATCH(CONCATENATE($J778,L$6),'Payer Participation Data'!$F$8:$BM$8,0)),'Payer Participation Data'!$B$10:$B$59,$C778,'Payer Participation Data'!$C$10:$C$59,$D778)),"-",SUMIFS(INDEX('Payer Participation Data'!$F$10:$BM$59,0,MATCH(CONCATENATE($J778,L$6),'Payer Participation Data'!$F$8:$BM$8,0)),'Payer Participation Data'!$B$10:$B$59,$C778,'Payer Participation Data'!$C$10:$C$59,$D778))</f>
        <v>0</v>
      </c>
      <c r="M778" s="223">
        <f>IF(ISNA(SUMIFS(INDEX('Payer Participation Data'!$F$10:$BM$59,0,MATCH(CONCATENATE($J778,M$6),'Payer Participation Data'!$F$8:$BM$8,0)),'Payer Participation Data'!$B$10:$B$59,$C778,'Payer Participation Data'!$C$10:$C$59,$D778)),"-",SUMIFS(INDEX('Payer Participation Data'!$F$10:$BM$59,0,MATCH(CONCATENATE($J778,M$6),'Payer Participation Data'!$F$8:$BM$8,0)),'Payer Participation Data'!$B$10:$B$59,$C778,'Payer Participation Data'!$C$10:$C$59,$D778))</f>
        <v>0</v>
      </c>
      <c r="N778" s="105"/>
    </row>
    <row r="779" spans="2:14" outlineLevel="1" x14ac:dyDescent="0.35">
      <c r="B779" s="124" t="s">
        <v>80</v>
      </c>
      <c r="C779" s="157" t="str">
        <f>IF(ISBLANK('Payer Participation Data'!$B$48),"-",'Payer Participation Data'!$B$48)</f>
        <v>-</v>
      </c>
      <c r="D779" s="157" t="str">
        <f>IF(ISBLANK('Payer Participation Data'!$C$48),"-",'Payer Participation Data'!$C$48)</f>
        <v>-</v>
      </c>
      <c r="E779" s="157" t="str">
        <f>IF(ISBLANK('Payer Participation Data'!$D$48),"-",'Payer Participation Data'!$D$48)</f>
        <v>-</v>
      </c>
      <c r="F779" s="157" t="str">
        <f>IF(ISBLANK('Payer Participation Data'!$E$48),"-",'Payer Participation Data'!$E$48)</f>
        <v>-</v>
      </c>
      <c r="G779" s="102">
        <v>1</v>
      </c>
      <c r="H779" s="102">
        <v>3</v>
      </c>
      <c r="I779" s="102">
        <v>5</v>
      </c>
      <c r="J779" s="102" t="str">
        <f t="shared" si="45"/>
        <v>351</v>
      </c>
      <c r="K779" s="102" t="s">
        <v>30</v>
      </c>
      <c r="L779" s="224">
        <f>IF(ISNA(SUMIFS(INDEX('Payer Participation Data'!$F$10:$BM$59,0,MATCH(CONCATENATE($J779,L$6),'Payer Participation Data'!$F$8:$BM$8,0)),'Payer Participation Data'!$B$10:$B$59,$C779,'Payer Participation Data'!$C$10:$C$59,$D779)),"-",SUMIFS(INDEX('Payer Participation Data'!$F$10:$BM$59,0,MATCH(CONCATENATE($J779,L$6),'Payer Participation Data'!$F$8:$BM$8,0)),'Payer Participation Data'!$B$10:$B$59,$C779,'Payer Participation Data'!$C$10:$C$59,$D779))</f>
        <v>0</v>
      </c>
      <c r="M779" s="225">
        <f>IF(ISNA(SUMIFS(INDEX('Payer Participation Data'!$F$10:$BM$59,0,MATCH(CONCATENATE($J779,M$6),'Payer Participation Data'!$F$8:$BM$8,0)),'Payer Participation Data'!$B$10:$B$59,$C779,'Payer Participation Data'!$C$10:$C$59,$D779)),"-",SUMIFS(INDEX('Payer Participation Data'!$F$10:$BM$59,0,MATCH(CONCATENATE($J779,M$6),'Payer Participation Data'!$F$8:$BM$8,0)),'Payer Participation Data'!$B$10:$B$59,$C779,'Payer Participation Data'!$C$10:$C$59,$D779))</f>
        <v>0</v>
      </c>
      <c r="N779" s="103"/>
    </row>
    <row r="780" spans="2:14" outlineLevel="1" x14ac:dyDescent="0.35">
      <c r="B780" s="126" t="s">
        <v>80</v>
      </c>
      <c r="C780" s="169" t="str">
        <f>IF(ISBLANK('Payer Participation Data'!$B$48),"-",'Payer Participation Data'!$B$48)</f>
        <v>-</v>
      </c>
      <c r="D780" s="169" t="str">
        <f>IF(ISBLANK('Payer Participation Data'!$C$48),"-",'Payer Participation Data'!$C$48)</f>
        <v>-</v>
      </c>
      <c r="E780" s="169" t="str">
        <f>IF(ISBLANK('Payer Participation Data'!$D$48),"-",'Payer Participation Data'!$D$48)</f>
        <v>-</v>
      </c>
      <c r="F780" s="169" t="str">
        <f>IF(ISBLANK('Payer Participation Data'!$E$48),"-",'Payer Participation Data'!$E$48)</f>
        <v>-</v>
      </c>
      <c r="G780" s="104">
        <v>2</v>
      </c>
      <c r="H780" s="104">
        <v>3</v>
      </c>
      <c r="I780" s="104">
        <v>5</v>
      </c>
      <c r="J780" s="104" t="str">
        <f t="shared" si="45"/>
        <v>352</v>
      </c>
      <c r="K780" s="104" t="s">
        <v>30</v>
      </c>
      <c r="L780" s="222">
        <f>IF(ISNA(SUMIFS(INDEX('Payer Participation Data'!$F$10:$BM$59,0,MATCH(CONCATENATE($J780,L$6),'Payer Participation Data'!$F$8:$BM$8,0)),'Payer Participation Data'!$B$10:$B$59,$C780,'Payer Participation Data'!$C$10:$C$59,$D780)),"-",SUMIFS(INDEX('Payer Participation Data'!$F$10:$BM$59,0,MATCH(CONCATENATE($J780,L$6),'Payer Participation Data'!$F$8:$BM$8,0)),'Payer Participation Data'!$B$10:$B$59,$C780,'Payer Participation Data'!$C$10:$C$59,$D780))</f>
        <v>0</v>
      </c>
      <c r="M780" s="223">
        <f>IF(ISNA(SUMIFS(INDEX('Payer Participation Data'!$F$10:$BM$59,0,MATCH(CONCATENATE($J780,M$6),'Payer Participation Data'!$F$8:$BM$8,0)),'Payer Participation Data'!$B$10:$B$59,$C780,'Payer Participation Data'!$C$10:$C$59,$D780)),"-",SUMIFS(INDEX('Payer Participation Data'!$F$10:$BM$59,0,MATCH(CONCATENATE($J780,M$6),'Payer Participation Data'!$F$8:$BM$8,0)),'Payer Participation Data'!$B$10:$B$59,$C780,'Payer Participation Data'!$C$10:$C$59,$D780))</f>
        <v>0</v>
      </c>
      <c r="N780" s="105"/>
    </row>
    <row r="781" spans="2:14" outlineLevel="1" x14ac:dyDescent="0.35">
      <c r="B781" s="124" t="s">
        <v>80</v>
      </c>
      <c r="C781" s="157" t="str">
        <f>IF(ISBLANK('Payer Participation Data'!$B$48),"-",'Payer Participation Data'!$B$48)</f>
        <v>-</v>
      </c>
      <c r="D781" s="157" t="str">
        <f>IF(ISBLANK('Payer Participation Data'!$C$48),"-",'Payer Participation Data'!$C$48)</f>
        <v>-</v>
      </c>
      <c r="E781" s="157" t="str">
        <f>IF(ISBLANK('Payer Participation Data'!$D$48),"-",'Payer Participation Data'!$D$48)</f>
        <v>-</v>
      </c>
      <c r="F781" s="157" t="str">
        <f>IF(ISBLANK('Payer Participation Data'!$E$48),"-",'Payer Participation Data'!$E$48)</f>
        <v>-</v>
      </c>
      <c r="G781" s="102">
        <v>3</v>
      </c>
      <c r="H781" s="102">
        <v>3</v>
      </c>
      <c r="I781" s="102">
        <v>5</v>
      </c>
      <c r="J781" s="102" t="str">
        <f t="shared" si="45"/>
        <v>353</v>
      </c>
      <c r="K781" s="102" t="s">
        <v>30</v>
      </c>
      <c r="L781" s="224">
        <f>IF(ISNA(SUMIFS(INDEX('Payer Participation Data'!$F$10:$BM$59,0,MATCH(CONCATENATE($J781,L$6),'Payer Participation Data'!$F$8:$BM$8,0)),'Payer Participation Data'!$B$10:$B$59,$C781,'Payer Participation Data'!$C$10:$C$59,$D781)),"-",SUMIFS(INDEX('Payer Participation Data'!$F$10:$BM$59,0,MATCH(CONCATENATE($J781,L$6),'Payer Participation Data'!$F$8:$BM$8,0)),'Payer Participation Data'!$B$10:$B$59,$C781,'Payer Participation Data'!$C$10:$C$59,$D781))</f>
        <v>0</v>
      </c>
      <c r="M781" s="225">
        <f>IF(ISNA(SUMIFS(INDEX('Payer Participation Data'!$F$10:$BM$59,0,MATCH(CONCATENATE($J781,M$6),'Payer Participation Data'!$F$8:$BM$8,0)),'Payer Participation Data'!$B$10:$B$59,$C781,'Payer Participation Data'!$C$10:$C$59,$D781)),"-",SUMIFS(INDEX('Payer Participation Data'!$F$10:$BM$59,0,MATCH(CONCATENATE($J781,M$6),'Payer Participation Data'!$F$8:$BM$8,0)),'Payer Participation Data'!$B$10:$B$59,$C781,'Payer Participation Data'!$C$10:$C$59,$D781))</f>
        <v>0</v>
      </c>
      <c r="N781" s="103"/>
    </row>
    <row r="782" spans="2:14" outlineLevel="1" x14ac:dyDescent="0.35">
      <c r="B782" s="126" t="s">
        <v>80</v>
      </c>
      <c r="C782" s="169" t="str">
        <f>IF(ISBLANK('Payer Participation Data'!$B$48),"-",'Payer Participation Data'!$B$48)</f>
        <v>-</v>
      </c>
      <c r="D782" s="169" t="str">
        <f>IF(ISBLANK('Payer Participation Data'!$C$48),"-",'Payer Participation Data'!$C$48)</f>
        <v>-</v>
      </c>
      <c r="E782" s="169" t="str">
        <f>IF(ISBLANK('Payer Participation Data'!$D$48),"-",'Payer Participation Data'!$D$48)</f>
        <v>-</v>
      </c>
      <c r="F782" s="169" t="str">
        <f>IF(ISBLANK('Payer Participation Data'!$E$48),"-",'Payer Participation Data'!$E$48)</f>
        <v>-</v>
      </c>
      <c r="G782" s="104">
        <v>4</v>
      </c>
      <c r="H782" s="104">
        <v>3</v>
      </c>
      <c r="I782" s="104">
        <v>5</v>
      </c>
      <c r="J782" s="104" t="str">
        <f t="shared" si="45"/>
        <v>354</v>
      </c>
      <c r="K782" s="104" t="s">
        <v>30</v>
      </c>
      <c r="L782" s="222">
        <f>IF(ISNA(SUMIFS(INDEX('Payer Participation Data'!$F$10:$BM$59,0,MATCH(CONCATENATE($J782,L$6),'Payer Participation Data'!$F$8:$BM$8,0)),'Payer Participation Data'!$B$10:$B$59,$C782,'Payer Participation Data'!$C$10:$C$59,$D782)),"-",SUMIFS(INDEX('Payer Participation Data'!$F$10:$BM$59,0,MATCH(CONCATENATE($J782,L$6),'Payer Participation Data'!$F$8:$BM$8,0)),'Payer Participation Data'!$B$10:$B$59,$C782,'Payer Participation Data'!$C$10:$C$59,$D782))</f>
        <v>0</v>
      </c>
      <c r="M782" s="223">
        <f>IF(ISNA(SUMIFS(INDEX('Payer Participation Data'!$F$10:$BM$59,0,MATCH(CONCATENATE($J782,M$6),'Payer Participation Data'!$F$8:$BM$8,0)),'Payer Participation Data'!$B$10:$B$59,$C782,'Payer Participation Data'!$C$10:$C$59,$D782)),"-",SUMIFS(INDEX('Payer Participation Data'!$F$10:$BM$59,0,MATCH(CONCATENATE($J782,M$6),'Payer Participation Data'!$F$8:$BM$8,0)),'Payer Participation Data'!$B$10:$B$59,$C782,'Payer Participation Data'!$C$10:$C$59,$D782))</f>
        <v>0</v>
      </c>
      <c r="N782" s="105"/>
    </row>
    <row r="783" spans="2:14" outlineLevel="1" x14ac:dyDescent="0.35">
      <c r="B783" s="124" t="s">
        <v>80</v>
      </c>
      <c r="C783" s="157" t="str">
        <f>IF(ISBLANK('Payer Participation Data'!$B$48),"-",'Payer Participation Data'!$B$48)</f>
        <v>-</v>
      </c>
      <c r="D783" s="157" t="str">
        <f>IF(ISBLANK('Payer Participation Data'!$C$48),"-",'Payer Participation Data'!$C$48)</f>
        <v>-</v>
      </c>
      <c r="E783" s="157" t="str">
        <f>IF(ISBLANK('Payer Participation Data'!$D$48),"-",'Payer Participation Data'!$D$48)</f>
        <v>-</v>
      </c>
      <c r="F783" s="157" t="str">
        <f>IF(ISBLANK('Payer Participation Data'!$E$48),"-",'Payer Participation Data'!$E$48)</f>
        <v>-</v>
      </c>
      <c r="G783" s="102">
        <v>1</v>
      </c>
      <c r="H783" s="102">
        <v>4</v>
      </c>
      <c r="I783" s="102">
        <v>5</v>
      </c>
      <c r="J783" s="102" t="str">
        <f t="shared" ref="J783:J786" si="48">CONCATENATE(H783,I783,G783)</f>
        <v>451</v>
      </c>
      <c r="K783" s="102" t="s">
        <v>30</v>
      </c>
      <c r="L783" s="224">
        <f>IF(ISNA(SUMIFS(INDEX('Payer Participation Data'!$F$10:$BM$59,0,MATCH(CONCATENATE($J783,L$6),'Payer Participation Data'!$F$8:$BM$8,0)),'Payer Participation Data'!$B$10:$B$59,$C783,'Payer Participation Data'!$C$10:$C$59,$D783)),"-",SUMIFS(INDEX('Payer Participation Data'!$F$10:$BM$59,0,MATCH(CONCATENATE($J783,L$6),'Payer Participation Data'!$F$8:$BM$8,0)),'Payer Participation Data'!$B$10:$B$59,$C783,'Payer Participation Data'!$C$10:$C$59,$D783))</f>
        <v>0</v>
      </c>
      <c r="M783" s="225">
        <f>IF(ISNA(SUMIFS(INDEX('Payer Participation Data'!$F$10:$BM$59,0,MATCH(CONCATENATE($J783,M$6),'Payer Participation Data'!$F$8:$BM$8,0)),'Payer Participation Data'!$B$10:$B$59,$C783,'Payer Participation Data'!$C$10:$C$59,$D783)),"-",SUMIFS(INDEX('Payer Participation Data'!$F$10:$BM$59,0,MATCH(CONCATENATE($J783,M$6),'Payer Participation Data'!$F$8:$BM$8,0)),'Payer Participation Data'!$B$10:$B$59,$C783,'Payer Participation Data'!$C$10:$C$59,$D783))</f>
        <v>0</v>
      </c>
      <c r="N783" s="105"/>
    </row>
    <row r="784" spans="2:14" outlineLevel="1" x14ac:dyDescent="0.35">
      <c r="B784" s="126" t="s">
        <v>80</v>
      </c>
      <c r="C784" s="169" t="str">
        <f>IF(ISBLANK('Payer Participation Data'!$B$48),"-",'Payer Participation Data'!$B$48)</f>
        <v>-</v>
      </c>
      <c r="D784" s="169" t="str">
        <f>IF(ISBLANK('Payer Participation Data'!$C$48),"-",'Payer Participation Data'!$C$48)</f>
        <v>-</v>
      </c>
      <c r="E784" s="169" t="str">
        <f>IF(ISBLANK('Payer Participation Data'!$D$48),"-",'Payer Participation Data'!$D$48)</f>
        <v>-</v>
      </c>
      <c r="F784" s="169" t="str">
        <f>IF(ISBLANK('Payer Participation Data'!$E$48),"-",'Payer Participation Data'!$E$48)</f>
        <v>-</v>
      </c>
      <c r="G784" s="104">
        <v>2</v>
      </c>
      <c r="H784" s="104">
        <v>4</v>
      </c>
      <c r="I784" s="104">
        <v>5</v>
      </c>
      <c r="J784" s="104" t="str">
        <f t="shared" si="48"/>
        <v>452</v>
      </c>
      <c r="K784" s="104" t="s">
        <v>30</v>
      </c>
      <c r="L784" s="222">
        <f>IF(ISNA(SUMIFS(INDEX('Payer Participation Data'!$F$10:$BM$59,0,MATCH(CONCATENATE($J784,L$6),'Payer Participation Data'!$F$8:$BM$8,0)),'Payer Participation Data'!$B$10:$B$59,$C784,'Payer Participation Data'!$C$10:$C$59,$D784)),"-",SUMIFS(INDEX('Payer Participation Data'!$F$10:$BM$59,0,MATCH(CONCATENATE($J784,L$6),'Payer Participation Data'!$F$8:$BM$8,0)),'Payer Participation Data'!$B$10:$B$59,$C784,'Payer Participation Data'!$C$10:$C$59,$D784))</f>
        <v>0</v>
      </c>
      <c r="M784" s="223">
        <f>IF(ISNA(SUMIFS(INDEX('Payer Participation Data'!$F$10:$BM$59,0,MATCH(CONCATENATE($J784,M$6),'Payer Participation Data'!$F$8:$BM$8,0)),'Payer Participation Data'!$B$10:$B$59,$C784,'Payer Participation Data'!$C$10:$C$59,$D784)),"-",SUMIFS(INDEX('Payer Participation Data'!$F$10:$BM$59,0,MATCH(CONCATENATE($J784,M$6),'Payer Participation Data'!$F$8:$BM$8,0)),'Payer Participation Data'!$B$10:$B$59,$C784,'Payer Participation Data'!$C$10:$C$59,$D784))</f>
        <v>0</v>
      </c>
      <c r="N784" s="105"/>
    </row>
    <row r="785" spans="2:14" outlineLevel="1" x14ac:dyDescent="0.35">
      <c r="B785" s="124" t="s">
        <v>80</v>
      </c>
      <c r="C785" s="157" t="str">
        <f>IF(ISBLANK('Payer Participation Data'!$B$48),"-",'Payer Participation Data'!$B$48)</f>
        <v>-</v>
      </c>
      <c r="D785" s="157" t="str">
        <f>IF(ISBLANK('Payer Participation Data'!$C$48),"-",'Payer Participation Data'!$C$48)</f>
        <v>-</v>
      </c>
      <c r="E785" s="157" t="str">
        <f>IF(ISBLANK('Payer Participation Data'!$D$48),"-",'Payer Participation Data'!$D$48)</f>
        <v>-</v>
      </c>
      <c r="F785" s="157" t="str">
        <f>IF(ISBLANK('Payer Participation Data'!$E$48),"-",'Payer Participation Data'!$E$48)</f>
        <v>-</v>
      </c>
      <c r="G785" s="102">
        <v>3</v>
      </c>
      <c r="H785" s="102">
        <v>4</v>
      </c>
      <c r="I785" s="102">
        <v>5</v>
      </c>
      <c r="J785" s="102" t="str">
        <f t="shared" si="48"/>
        <v>453</v>
      </c>
      <c r="K785" s="102" t="s">
        <v>30</v>
      </c>
      <c r="L785" s="224">
        <f>IF(ISNA(SUMIFS(INDEX('Payer Participation Data'!$F$10:$BM$59,0,MATCH(CONCATENATE($J785,L$6),'Payer Participation Data'!$F$8:$BM$8,0)),'Payer Participation Data'!$B$10:$B$59,$C785,'Payer Participation Data'!$C$10:$C$59,$D785)),"-",SUMIFS(INDEX('Payer Participation Data'!$F$10:$BM$59,0,MATCH(CONCATENATE($J785,L$6),'Payer Participation Data'!$F$8:$BM$8,0)),'Payer Participation Data'!$B$10:$B$59,$C785,'Payer Participation Data'!$C$10:$C$59,$D785))</f>
        <v>0</v>
      </c>
      <c r="M785" s="225">
        <f>IF(ISNA(SUMIFS(INDEX('Payer Participation Data'!$F$10:$BM$59,0,MATCH(CONCATENATE($J785,M$6),'Payer Participation Data'!$F$8:$BM$8,0)),'Payer Participation Data'!$B$10:$B$59,$C785,'Payer Participation Data'!$C$10:$C$59,$D785)),"-",SUMIFS(INDEX('Payer Participation Data'!$F$10:$BM$59,0,MATCH(CONCATENATE($J785,M$6),'Payer Participation Data'!$F$8:$BM$8,0)),'Payer Participation Data'!$B$10:$B$59,$C785,'Payer Participation Data'!$C$10:$C$59,$D785))</f>
        <v>0</v>
      </c>
      <c r="N785" s="105"/>
    </row>
    <row r="786" spans="2:14" outlineLevel="1" x14ac:dyDescent="0.35">
      <c r="B786" s="126" t="s">
        <v>80</v>
      </c>
      <c r="C786" s="169" t="str">
        <f>IF(ISBLANK('Payer Participation Data'!$B$48),"-",'Payer Participation Data'!$B$48)</f>
        <v>-</v>
      </c>
      <c r="D786" s="169" t="str">
        <f>IF(ISBLANK('Payer Participation Data'!$C$48),"-",'Payer Participation Data'!$C$48)</f>
        <v>-</v>
      </c>
      <c r="E786" s="169" t="str">
        <f>IF(ISBLANK('Payer Participation Data'!$D$48),"-",'Payer Participation Data'!$D$48)</f>
        <v>-</v>
      </c>
      <c r="F786" s="169" t="str">
        <f>IF(ISBLANK('Payer Participation Data'!$E$48),"-",'Payer Participation Data'!$E$48)</f>
        <v>-</v>
      </c>
      <c r="G786" s="104">
        <v>4</v>
      </c>
      <c r="H786" s="104">
        <v>4</v>
      </c>
      <c r="I786" s="104">
        <v>5</v>
      </c>
      <c r="J786" s="104" t="str">
        <f t="shared" si="48"/>
        <v>454</v>
      </c>
      <c r="K786" s="104" t="s">
        <v>30</v>
      </c>
      <c r="L786" s="222">
        <f>IF(ISNA(SUMIFS(INDEX('Payer Participation Data'!$F$10:$BM$59,0,MATCH(CONCATENATE($J786,L$6),'Payer Participation Data'!$F$8:$BM$8,0)),'Payer Participation Data'!$B$10:$B$59,$C786,'Payer Participation Data'!$C$10:$C$59,$D786)),"-",SUMIFS(INDEX('Payer Participation Data'!$F$10:$BM$59,0,MATCH(CONCATENATE($J786,L$6),'Payer Participation Data'!$F$8:$BM$8,0)),'Payer Participation Data'!$B$10:$B$59,$C786,'Payer Participation Data'!$C$10:$C$59,$D786))</f>
        <v>0</v>
      </c>
      <c r="M786" s="223">
        <f>IF(ISNA(SUMIFS(INDEX('Payer Participation Data'!$F$10:$BM$59,0,MATCH(CONCATENATE($J786,M$6),'Payer Participation Data'!$F$8:$BM$8,0)),'Payer Participation Data'!$B$10:$B$59,$C786,'Payer Participation Data'!$C$10:$C$59,$D786)),"-",SUMIFS(INDEX('Payer Participation Data'!$F$10:$BM$59,0,MATCH(CONCATENATE($J786,M$6),'Payer Participation Data'!$F$8:$BM$8,0)),'Payer Participation Data'!$B$10:$B$59,$C786,'Payer Participation Data'!$C$10:$C$59,$D786))</f>
        <v>0</v>
      </c>
      <c r="N786" s="105"/>
    </row>
    <row r="787" spans="2:14" outlineLevel="1" x14ac:dyDescent="0.35">
      <c r="B787" s="124" t="s">
        <v>80</v>
      </c>
      <c r="C787" s="157" t="str">
        <f>IF(ISBLANK('Payer Participation Data'!$B$49),"-",'Payer Participation Data'!$B$49)</f>
        <v>-</v>
      </c>
      <c r="D787" s="157" t="str">
        <f>IF(ISBLANK('Payer Participation Data'!$C$49),"-",'Payer Participation Data'!$C$49)</f>
        <v>-</v>
      </c>
      <c r="E787" s="157" t="str">
        <f>IF(ISBLANK('Payer Participation Data'!$D$49),"-",'Payer Participation Data'!$D$49)</f>
        <v>-</v>
      </c>
      <c r="F787" s="157" t="str">
        <f>IF(ISBLANK('Payer Participation Data'!$E$49),"-",'Payer Participation Data'!$E$49)</f>
        <v>-</v>
      </c>
      <c r="G787" s="102">
        <v>1</v>
      </c>
      <c r="H787" s="102" t="s">
        <v>64</v>
      </c>
      <c r="I787" s="102" t="s">
        <v>64</v>
      </c>
      <c r="J787" s="102" t="str">
        <f t="shared" si="45"/>
        <v>BaselineBaseline1</v>
      </c>
      <c r="K787" s="102" t="s">
        <v>30</v>
      </c>
      <c r="L787" s="224">
        <f>IF(ISNA(SUMIFS(INDEX('Payer Participation Data'!$F$10:$BM$59,0,MATCH(CONCATENATE($J787,L$6),'Payer Participation Data'!$F$8:$BM$8,0)),'Payer Participation Data'!$B$10:$B$59,$C787,'Payer Participation Data'!$C$10:$C$59,$D787)),"-",SUMIFS(INDEX('Payer Participation Data'!$F$10:$BM$59,0,MATCH(CONCATENATE($J787,L$6),'Payer Participation Data'!$F$8:$BM$8,0)),'Payer Participation Data'!$B$10:$B$59,$C787,'Payer Participation Data'!$C$10:$C$59,$D787))</f>
        <v>0</v>
      </c>
      <c r="M787" s="225">
        <f>IF(ISNA(SUMIFS(INDEX('Payer Participation Data'!$F$10:$BM$59,0,MATCH(CONCATENATE($J787,M$6),'Payer Participation Data'!$F$8:$BM$8,0)),'Payer Participation Data'!$B$10:$B$59,$C787,'Payer Participation Data'!$C$10:$C$59,$D787)),"-",SUMIFS(INDEX('Payer Participation Data'!$F$10:$BM$59,0,MATCH(CONCATENATE($J787,M$6),'Payer Participation Data'!$F$8:$BM$8,0)),'Payer Participation Data'!$B$10:$B$59,$C787,'Payer Participation Data'!$C$10:$C$59,$D787))</f>
        <v>0</v>
      </c>
      <c r="N787" s="103"/>
    </row>
    <row r="788" spans="2:14" outlineLevel="1" x14ac:dyDescent="0.35">
      <c r="B788" s="126" t="s">
        <v>80</v>
      </c>
      <c r="C788" s="169" t="str">
        <f>IF(ISBLANK('Payer Participation Data'!$B$49),"-",'Payer Participation Data'!$B$49)</f>
        <v>-</v>
      </c>
      <c r="D788" s="169" t="str">
        <f>IF(ISBLANK('Payer Participation Data'!$C$49),"-",'Payer Participation Data'!$C$49)</f>
        <v>-</v>
      </c>
      <c r="E788" s="169" t="str">
        <f>IF(ISBLANK('Payer Participation Data'!$D$49),"-",'Payer Participation Data'!$D$49)</f>
        <v>-</v>
      </c>
      <c r="F788" s="169" t="str">
        <f>IF(ISBLANK('Payer Participation Data'!$E$49),"-",'Payer Participation Data'!$E$49)</f>
        <v>-</v>
      </c>
      <c r="G788" s="104">
        <v>2</v>
      </c>
      <c r="H788" s="104" t="s">
        <v>64</v>
      </c>
      <c r="I788" s="104" t="s">
        <v>64</v>
      </c>
      <c r="J788" s="104" t="str">
        <f t="shared" si="45"/>
        <v>BaselineBaseline2</v>
      </c>
      <c r="K788" s="104" t="s">
        <v>30</v>
      </c>
      <c r="L788" s="222">
        <f>IF(ISNA(SUMIFS(INDEX('Payer Participation Data'!$F$10:$BM$59,0,MATCH(CONCATENATE($J788,L$6),'Payer Participation Data'!$F$8:$BM$8,0)),'Payer Participation Data'!$B$10:$B$59,$C788,'Payer Participation Data'!$C$10:$C$59,$D788)),"-",SUMIFS(INDEX('Payer Participation Data'!$F$10:$BM$59,0,MATCH(CONCATENATE($J788,L$6),'Payer Participation Data'!$F$8:$BM$8,0)),'Payer Participation Data'!$B$10:$B$59,$C788,'Payer Participation Data'!$C$10:$C$59,$D788))</f>
        <v>0</v>
      </c>
      <c r="M788" s="223">
        <f>IF(ISNA(SUMIFS(INDEX('Payer Participation Data'!$F$10:$BM$59,0,MATCH(CONCATENATE($J788,M$6),'Payer Participation Data'!$F$8:$BM$8,0)),'Payer Participation Data'!$B$10:$B$59,$C788,'Payer Participation Data'!$C$10:$C$59,$D788)),"-",SUMIFS(INDEX('Payer Participation Data'!$F$10:$BM$59,0,MATCH(CONCATENATE($J788,M$6),'Payer Participation Data'!$F$8:$BM$8,0)),'Payer Participation Data'!$B$10:$B$59,$C788,'Payer Participation Data'!$C$10:$C$59,$D788))</f>
        <v>0</v>
      </c>
      <c r="N788" s="105"/>
    </row>
    <row r="789" spans="2:14" outlineLevel="1" x14ac:dyDescent="0.35">
      <c r="B789" s="124" t="s">
        <v>80</v>
      </c>
      <c r="C789" s="157" t="str">
        <f>IF(ISBLANK('Payer Participation Data'!$B$49),"-",'Payer Participation Data'!$B$49)</f>
        <v>-</v>
      </c>
      <c r="D789" s="157" t="str">
        <f>IF(ISBLANK('Payer Participation Data'!$C$49),"-",'Payer Participation Data'!$C$49)</f>
        <v>-</v>
      </c>
      <c r="E789" s="157" t="str">
        <f>IF(ISBLANK('Payer Participation Data'!$D$49),"-",'Payer Participation Data'!$D$49)</f>
        <v>-</v>
      </c>
      <c r="F789" s="157" t="str">
        <f>IF(ISBLANK('Payer Participation Data'!$E$49),"-",'Payer Participation Data'!$E$49)</f>
        <v>-</v>
      </c>
      <c r="G789" s="102">
        <v>3</v>
      </c>
      <c r="H789" s="102" t="s">
        <v>64</v>
      </c>
      <c r="I789" s="102" t="s">
        <v>64</v>
      </c>
      <c r="J789" s="102" t="str">
        <f t="shared" si="45"/>
        <v>BaselineBaseline3</v>
      </c>
      <c r="K789" s="102" t="s">
        <v>30</v>
      </c>
      <c r="L789" s="224">
        <f>IF(ISNA(SUMIFS(INDEX('Payer Participation Data'!$F$10:$BM$59,0,MATCH(CONCATENATE($J789,L$6),'Payer Participation Data'!$F$8:$BM$8,0)),'Payer Participation Data'!$B$10:$B$59,$C789,'Payer Participation Data'!$C$10:$C$59,$D789)),"-",SUMIFS(INDEX('Payer Participation Data'!$F$10:$BM$59,0,MATCH(CONCATENATE($J789,L$6),'Payer Participation Data'!$F$8:$BM$8,0)),'Payer Participation Data'!$B$10:$B$59,$C789,'Payer Participation Data'!$C$10:$C$59,$D789))</f>
        <v>0</v>
      </c>
      <c r="M789" s="225">
        <f>IF(ISNA(SUMIFS(INDEX('Payer Participation Data'!$F$10:$BM$59,0,MATCH(CONCATENATE($J789,M$6),'Payer Participation Data'!$F$8:$BM$8,0)),'Payer Participation Data'!$B$10:$B$59,$C789,'Payer Participation Data'!$C$10:$C$59,$D789)),"-",SUMIFS(INDEX('Payer Participation Data'!$F$10:$BM$59,0,MATCH(CONCATENATE($J789,M$6),'Payer Participation Data'!$F$8:$BM$8,0)),'Payer Participation Data'!$B$10:$B$59,$C789,'Payer Participation Data'!$C$10:$C$59,$D789))</f>
        <v>0</v>
      </c>
      <c r="N789" s="103"/>
    </row>
    <row r="790" spans="2:14" outlineLevel="1" x14ac:dyDescent="0.35">
      <c r="B790" s="126" t="s">
        <v>80</v>
      </c>
      <c r="C790" s="169" t="str">
        <f>IF(ISBLANK('Payer Participation Data'!$B$49),"-",'Payer Participation Data'!$B$49)</f>
        <v>-</v>
      </c>
      <c r="D790" s="169" t="str">
        <f>IF(ISBLANK('Payer Participation Data'!$C$49),"-",'Payer Participation Data'!$C$49)</f>
        <v>-</v>
      </c>
      <c r="E790" s="169" t="str">
        <f>IF(ISBLANK('Payer Participation Data'!$D$49),"-",'Payer Participation Data'!$D$49)</f>
        <v>-</v>
      </c>
      <c r="F790" s="169" t="str">
        <f>IF(ISBLANK('Payer Participation Data'!$E$49),"-",'Payer Participation Data'!$E$49)</f>
        <v>-</v>
      </c>
      <c r="G790" s="104">
        <v>4</v>
      </c>
      <c r="H790" s="104" t="s">
        <v>64</v>
      </c>
      <c r="I790" s="104" t="s">
        <v>64</v>
      </c>
      <c r="J790" s="104" t="str">
        <f t="shared" si="45"/>
        <v>BaselineBaseline4</v>
      </c>
      <c r="K790" s="104" t="s">
        <v>30</v>
      </c>
      <c r="L790" s="222">
        <f>IF(ISNA(SUMIFS(INDEX('Payer Participation Data'!$F$10:$BM$59,0,MATCH(CONCATENATE($J790,L$6),'Payer Participation Data'!$F$8:$BM$8,0)),'Payer Participation Data'!$B$10:$B$59,$C790,'Payer Participation Data'!$C$10:$C$59,$D790)),"-",SUMIFS(INDEX('Payer Participation Data'!$F$10:$BM$59,0,MATCH(CONCATENATE($J790,L$6),'Payer Participation Data'!$F$8:$BM$8,0)),'Payer Participation Data'!$B$10:$B$59,$C790,'Payer Participation Data'!$C$10:$C$59,$D790))</f>
        <v>0</v>
      </c>
      <c r="M790" s="223">
        <f>IF(ISNA(SUMIFS(INDEX('Payer Participation Data'!$F$10:$BM$59,0,MATCH(CONCATENATE($J790,M$6),'Payer Participation Data'!$F$8:$BM$8,0)),'Payer Participation Data'!$B$10:$B$59,$C790,'Payer Participation Data'!$C$10:$C$59,$D790)),"-",SUMIFS(INDEX('Payer Participation Data'!$F$10:$BM$59,0,MATCH(CONCATENATE($J790,M$6),'Payer Participation Data'!$F$8:$BM$8,0)),'Payer Participation Data'!$B$10:$B$59,$C790,'Payer Participation Data'!$C$10:$C$59,$D790))</f>
        <v>0</v>
      </c>
      <c r="N790" s="105"/>
    </row>
    <row r="791" spans="2:14" outlineLevel="1" x14ac:dyDescent="0.35">
      <c r="B791" s="124" t="s">
        <v>80</v>
      </c>
      <c r="C791" s="157" t="str">
        <f>IF(ISBLANK('Payer Participation Data'!$B$49),"-",'Payer Participation Data'!$B$49)</f>
        <v>-</v>
      </c>
      <c r="D791" s="157" t="str">
        <f>IF(ISBLANK('Payer Participation Data'!$C$49),"-",'Payer Participation Data'!$C$49)</f>
        <v>-</v>
      </c>
      <c r="E791" s="157" t="str">
        <f>IF(ISBLANK('Payer Participation Data'!$D$49),"-",'Payer Participation Data'!$D$49)</f>
        <v>-</v>
      </c>
      <c r="F791" s="157" t="str">
        <f>IF(ISBLANK('Payer Participation Data'!$E$49),"-",'Payer Participation Data'!$E$49)</f>
        <v>-</v>
      </c>
      <c r="G791" s="102">
        <v>1</v>
      </c>
      <c r="H791" s="102">
        <v>1</v>
      </c>
      <c r="I791" s="102">
        <v>5</v>
      </c>
      <c r="J791" s="102" t="str">
        <f t="shared" si="45"/>
        <v>151</v>
      </c>
      <c r="K791" s="102" t="s">
        <v>30</v>
      </c>
      <c r="L791" s="224">
        <f>IF(ISNA(SUMIFS(INDEX('Payer Participation Data'!$F$10:$BM$59,0,MATCH(CONCATENATE($J791,L$6),'Payer Participation Data'!$F$8:$BM$8,0)),'Payer Participation Data'!$B$10:$B$59,$C791,'Payer Participation Data'!$C$10:$C$59,$D791)),"-",SUMIFS(INDEX('Payer Participation Data'!$F$10:$BM$59,0,MATCH(CONCATENATE($J791,L$6),'Payer Participation Data'!$F$8:$BM$8,0)),'Payer Participation Data'!$B$10:$B$59,$C791,'Payer Participation Data'!$C$10:$C$59,$D791))</f>
        <v>0</v>
      </c>
      <c r="M791" s="225">
        <f>IF(ISNA(SUMIFS(INDEX('Payer Participation Data'!$F$10:$BM$59,0,MATCH(CONCATENATE($J791,M$6),'Payer Participation Data'!$F$8:$BM$8,0)),'Payer Participation Data'!$B$10:$B$59,$C791,'Payer Participation Data'!$C$10:$C$59,$D791)),"-",SUMIFS(INDEX('Payer Participation Data'!$F$10:$BM$59,0,MATCH(CONCATENATE($J791,M$6),'Payer Participation Data'!$F$8:$BM$8,0)),'Payer Participation Data'!$B$10:$B$59,$C791,'Payer Participation Data'!$C$10:$C$59,$D791))</f>
        <v>0</v>
      </c>
      <c r="N791" s="103"/>
    </row>
    <row r="792" spans="2:14" outlineLevel="1" x14ac:dyDescent="0.35">
      <c r="B792" s="126" t="s">
        <v>80</v>
      </c>
      <c r="C792" s="169" t="str">
        <f>IF(ISBLANK('Payer Participation Data'!$B$49),"-",'Payer Participation Data'!$B$49)</f>
        <v>-</v>
      </c>
      <c r="D792" s="169" t="str">
        <f>IF(ISBLANK('Payer Participation Data'!$C$49),"-",'Payer Participation Data'!$C$49)</f>
        <v>-</v>
      </c>
      <c r="E792" s="169" t="str">
        <f>IF(ISBLANK('Payer Participation Data'!$D$49),"-",'Payer Participation Data'!$D$49)</f>
        <v>-</v>
      </c>
      <c r="F792" s="169" t="str">
        <f>IF(ISBLANK('Payer Participation Data'!$E$49),"-",'Payer Participation Data'!$E$49)</f>
        <v>-</v>
      </c>
      <c r="G792" s="104">
        <v>2</v>
      </c>
      <c r="H792" s="104">
        <v>1</v>
      </c>
      <c r="I792" s="104">
        <v>5</v>
      </c>
      <c r="J792" s="104" t="str">
        <f t="shared" si="45"/>
        <v>152</v>
      </c>
      <c r="K792" s="104" t="s">
        <v>30</v>
      </c>
      <c r="L792" s="222">
        <f>IF(ISNA(SUMIFS(INDEX('Payer Participation Data'!$F$10:$BM$59,0,MATCH(CONCATENATE($J792,L$6),'Payer Participation Data'!$F$8:$BM$8,0)),'Payer Participation Data'!$B$10:$B$59,$C792,'Payer Participation Data'!$C$10:$C$59,$D792)),"-",SUMIFS(INDEX('Payer Participation Data'!$F$10:$BM$59,0,MATCH(CONCATENATE($J792,L$6),'Payer Participation Data'!$F$8:$BM$8,0)),'Payer Participation Data'!$B$10:$B$59,$C792,'Payer Participation Data'!$C$10:$C$59,$D792))</f>
        <v>0</v>
      </c>
      <c r="M792" s="223">
        <f>IF(ISNA(SUMIFS(INDEX('Payer Participation Data'!$F$10:$BM$59,0,MATCH(CONCATENATE($J792,M$6),'Payer Participation Data'!$F$8:$BM$8,0)),'Payer Participation Data'!$B$10:$B$59,$C792,'Payer Participation Data'!$C$10:$C$59,$D792)),"-",SUMIFS(INDEX('Payer Participation Data'!$F$10:$BM$59,0,MATCH(CONCATENATE($J792,M$6),'Payer Participation Data'!$F$8:$BM$8,0)),'Payer Participation Data'!$B$10:$B$59,$C792,'Payer Participation Data'!$C$10:$C$59,$D792))</f>
        <v>0</v>
      </c>
      <c r="N792" s="105"/>
    </row>
    <row r="793" spans="2:14" outlineLevel="1" x14ac:dyDescent="0.35">
      <c r="B793" s="124" t="s">
        <v>80</v>
      </c>
      <c r="C793" s="157" t="str">
        <f>IF(ISBLANK('Payer Participation Data'!$B$49),"-",'Payer Participation Data'!$B$49)</f>
        <v>-</v>
      </c>
      <c r="D793" s="157" t="str">
        <f>IF(ISBLANK('Payer Participation Data'!$C$49),"-",'Payer Participation Data'!$C$49)</f>
        <v>-</v>
      </c>
      <c r="E793" s="157" t="str">
        <f>IF(ISBLANK('Payer Participation Data'!$D$49),"-",'Payer Participation Data'!$D$49)</f>
        <v>-</v>
      </c>
      <c r="F793" s="157" t="str">
        <f>IF(ISBLANK('Payer Participation Data'!$E$49),"-",'Payer Participation Data'!$E$49)</f>
        <v>-</v>
      </c>
      <c r="G793" s="102">
        <v>3</v>
      </c>
      <c r="H793" s="102">
        <v>1</v>
      </c>
      <c r="I793" s="102">
        <v>5</v>
      </c>
      <c r="J793" s="102" t="str">
        <f t="shared" si="45"/>
        <v>153</v>
      </c>
      <c r="K793" s="102" t="s">
        <v>30</v>
      </c>
      <c r="L793" s="224">
        <f>IF(ISNA(SUMIFS(INDEX('Payer Participation Data'!$F$10:$BM$59,0,MATCH(CONCATENATE($J793,L$6),'Payer Participation Data'!$F$8:$BM$8,0)),'Payer Participation Data'!$B$10:$B$59,$C793,'Payer Participation Data'!$C$10:$C$59,$D793)),"-",SUMIFS(INDEX('Payer Participation Data'!$F$10:$BM$59,0,MATCH(CONCATENATE($J793,L$6),'Payer Participation Data'!$F$8:$BM$8,0)),'Payer Participation Data'!$B$10:$B$59,$C793,'Payer Participation Data'!$C$10:$C$59,$D793))</f>
        <v>0</v>
      </c>
      <c r="M793" s="225">
        <f>IF(ISNA(SUMIFS(INDEX('Payer Participation Data'!$F$10:$BM$59,0,MATCH(CONCATENATE($J793,M$6),'Payer Participation Data'!$F$8:$BM$8,0)),'Payer Participation Data'!$B$10:$B$59,$C793,'Payer Participation Data'!$C$10:$C$59,$D793)),"-",SUMIFS(INDEX('Payer Participation Data'!$F$10:$BM$59,0,MATCH(CONCATENATE($J793,M$6),'Payer Participation Data'!$F$8:$BM$8,0)),'Payer Participation Data'!$B$10:$B$59,$C793,'Payer Participation Data'!$C$10:$C$59,$D793))</f>
        <v>0</v>
      </c>
      <c r="N793" s="103"/>
    </row>
    <row r="794" spans="2:14" outlineLevel="1" x14ac:dyDescent="0.35">
      <c r="B794" s="126" t="s">
        <v>80</v>
      </c>
      <c r="C794" s="169" t="str">
        <f>IF(ISBLANK('Payer Participation Data'!$B$49),"-",'Payer Participation Data'!$B$49)</f>
        <v>-</v>
      </c>
      <c r="D794" s="169" t="str">
        <f>IF(ISBLANK('Payer Participation Data'!$C$49),"-",'Payer Participation Data'!$C$49)</f>
        <v>-</v>
      </c>
      <c r="E794" s="169" t="str">
        <f>IF(ISBLANK('Payer Participation Data'!$D$49),"-",'Payer Participation Data'!$D$49)</f>
        <v>-</v>
      </c>
      <c r="F794" s="169" t="str">
        <f>IF(ISBLANK('Payer Participation Data'!$E$49),"-",'Payer Participation Data'!$E$49)</f>
        <v>-</v>
      </c>
      <c r="G794" s="104">
        <v>4</v>
      </c>
      <c r="H794" s="104">
        <v>1</v>
      </c>
      <c r="I794" s="104">
        <v>5</v>
      </c>
      <c r="J794" s="104" t="str">
        <f t="shared" si="45"/>
        <v>154</v>
      </c>
      <c r="K794" s="104" t="s">
        <v>30</v>
      </c>
      <c r="L794" s="222">
        <f>IF(ISNA(SUMIFS(INDEX('Payer Participation Data'!$F$10:$BM$59,0,MATCH(CONCATENATE($J794,L$6),'Payer Participation Data'!$F$8:$BM$8,0)),'Payer Participation Data'!$B$10:$B$59,$C794,'Payer Participation Data'!$C$10:$C$59,$D794)),"-",SUMIFS(INDEX('Payer Participation Data'!$F$10:$BM$59,0,MATCH(CONCATENATE($J794,L$6),'Payer Participation Data'!$F$8:$BM$8,0)),'Payer Participation Data'!$B$10:$B$59,$C794,'Payer Participation Data'!$C$10:$C$59,$D794))</f>
        <v>0</v>
      </c>
      <c r="M794" s="223">
        <f>IF(ISNA(SUMIFS(INDEX('Payer Participation Data'!$F$10:$BM$59,0,MATCH(CONCATENATE($J794,M$6),'Payer Participation Data'!$F$8:$BM$8,0)),'Payer Participation Data'!$B$10:$B$59,$C794,'Payer Participation Data'!$C$10:$C$59,$D794)),"-",SUMIFS(INDEX('Payer Participation Data'!$F$10:$BM$59,0,MATCH(CONCATENATE($J794,M$6),'Payer Participation Data'!$F$8:$BM$8,0)),'Payer Participation Data'!$B$10:$B$59,$C794,'Payer Participation Data'!$C$10:$C$59,$D794))</f>
        <v>0</v>
      </c>
      <c r="N794" s="105"/>
    </row>
    <row r="795" spans="2:14" outlineLevel="1" x14ac:dyDescent="0.35">
      <c r="B795" s="124" t="s">
        <v>80</v>
      </c>
      <c r="C795" s="157" t="str">
        <f>IF(ISBLANK('Payer Participation Data'!$B$49),"-",'Payer Participation Data'!$B$49)</f>
        <v>-</v>
      </c>
      <c r="D795" s="157" t="str">
        <f>IF(ISBLANK('Payer Participation Data'!$C$49),"-",'Payer Participation Data'!$C$49)</f>
        <v>-</v>
      </c>
      <c r="E795" s="157" t="str">
        <f>IF(ISBLANK('Payer Participation Data'!$D$49),"-",'Payer Participation Data'!$D$49)</f>
        <v>-</v>
      </c>
      <c r="F795" s="157" t="str">
        <f>IF(ISBLANK('Payer Participation Data'!$E$49),"-",'Payer Participation Data'!$E$49)</f>
        <v>-</v>
      </c>
      <c r="G795" s="102">
        <v>1</v>
      </c>
      <c r="H795" s="102">
        <v>2</v>
      </c>
      <c r="I795" s="102">
        <v>5</v>
      </c>
      <c r="J795" s="102" t="str">
        <f t="shared" si="45"/>
        <v>251</v>
      </c>
      <c r="K795" s="102" t="s">
        <v>30</v>
      </c>
      <c r="L795" s="224">
        <f>IF(ISNA(SUMIFS(INDEX('Payer Participation Data'!$F$10:$BM$59,0,MATCH(CONCATENATE($J795,L$6),'Payer Participation Data'!$F$8:$BM$8,0)),'Payer Participation Data'!$B$10:$B$59,$C795,'Payer Participation Data'!$C$10:$C$59,$D795)),"-",SUMIFS(INDEX('Payer Participation Data'!$F$10:$BM$59,0,MATCH(CONCATENATE($J795,L$6),'Payer Participation Data'!$F$8:$BM$8,0)),'Payer Participation Data'!$B$10:$B$59,$C795,'Payer Participation Data'!$C$10:$C$59,$D795))</f>
        <v>0</v>
      </c>
      <c r="M795" s="225">
        <f>IF(ISNA(SUMIFS(INDEX('Payer Participation Data'!$F$10:$BM$59,0,MATCH(CONCATENATE($J795,M$6),'Payer Participation Data'!$F$8:$BM$8,0)),'Payer Participation Data'!$B$10:$B$59,$C795,'Payer Participation Data'!$C$10:$C$59,$D795)),"-",SUMIFS(INDEX('Payer Participation Data'!$F$10:$BM$59,0,MATCH(CONCATENATE($J795,M$6),'Payer Participation Data'!$F$8:$BM$8,0)),'Payer Participation Data'!$B$10:$B$59,$C795,'Payer Participation Data'!$C$10:$C$59,$D795))</f>
        <v>0</v>
      </c>
      <c r="N795" s="103"/>
    </row>
    <row r="796" spans="2:14" outlineLevel="1" x14ac:dyDescent="0.35">
      <c r="B796" s="126" t="s">
        <v>80</v>
      </c>
      <c r="C796" s="169" t="str">
        <f>IF(ISBLANK('Payer Participation Data'!$B$49),"-",'Payer Participation Data'!$B$49)</f>
        <v>-</v>
      </c>
      <c r="D796" s="169" t="str">
        <f>IF(ISBLANK('Payer Participation Data'!$C$49),"-",'Payer Participation Data'!$C$49)</f>
        <v>-</v>
      </c>
      <c r="E796" s="169" t="str">
        <f>IF(ISBLANK('Payer Participation Data'!$D$49),"-",'Payer Participation Data'!$D$49)</f>
        <v>-</v>
      </c>
      <c r="F796" s="169" t="str">
        <f>IF(ISBLANK('Payer Participation Data'!$E$49),"-",'Payer Participation Data'!$E$49)</f>
        <v>-</v>
      </c>
      <c r="G796" s="104">
        <v>2</v>
      </c>
      <c r="H796" s="104">
        <v>2</v>
      </c>
      <c r="I796" s="104">
        <v>5</v>
      </c>
      <c r="J796" s="104" t="str">
        <f t="shared" si="45"/>
        <v>252</v>
      </c>
      <c r="K796" s="104" t="s">
        <v>30</v>
      </c>
      <c r="L796" s="222">
        <f>IF(ISNA(SUMIFS(INDEX('Payer Participation Data'!$F$10:$BM$59,0,MATCH(CONCATENATE($J796,L$6),'Payer Participation Data'!$F$8:$BM$8,0)),'Payer Participation Data'!$B$10:$B$59,$C796,'Payer Participation Data'!$C$10:$C$59,$D796)),"-",SUMIFS(INDEX('Payer Participation Data'!$F$10:$BM$59,0,MATCH(CONCATENATE($J796,L$6),'Payer Participation Data'!$F$8:$BM$8,0)),'Payer Participation Data'!$B$10:$B$59,$C796,'Payer Participation Data'!$C$10:$C$59,$D796))</f>
        <v>0</v>
      </c>
      <c r="M796" s="223">
        <f>IF(ISNA(SUMIFS(INDEX('Payer Participation Data'!$F$10:$BM$59,0,MATCH(CONCATENATE($J796,M$6),'Payer Participation Data'!$F$8:$BM$8,0)),'Payer Participation Data'!$B$10:$B$59,$C796,'Payer Participation Data'!$C$10:$C$59,$D796)),"-",SUMIFS(INDEX('Payer Participation Data'!$F$10:$BM$59,0,MATCH(CONCATENATE($J796,M$6),'Payer Participation Data'!$F$8:$BM$8,0)),'Payer Participation Data'!$B$10:$B$59,$C796,'Payer Participation Data'!$C$10:$C$59,$D796))</f>
        <v>0</v>
      </c>
      <c r="N796" s="105"/>
    </row>
    <row r="797" spans="2:14" outlineLevel="1" x14ac:dyDescent="0.35">
      <c r="B797" s="124" t="s">
        <v>80</v>
      </c>
      <c r="C797" s="157" t="str">
        <f>IF(ISBLANK('Payer Participation Data'!$B$49),"-",'Payer Participation Data'!$B$49)</f>
        <v>-</v>
      </c>
      <c r="D797" s="157" t="str">
        <f>IF(ISBLANK('Payer Participation Data'!$C$49),"-",'Payer Participation Data'!$C$49)</f>
        <v>-</v>
      </c>
      <c r="E797" s="157" t="str">
        <f>IF(ISBLANK('Payer Participation Data'!$D$49),"-",'Payer Participation Data'!$D$49)</f>
        <v>-</v>
      </c>
      <c r="F797" s="157" t="str">
        <f>IF(ISBLANK('Payer Participation Data'!$E$49),"-",'Payer Participation Data'!$E$49)</f>
        <v>-</v>
      </c>
      <c r="G797" s="102">
        <v>3</v>
      </c>
      <c r="H797" s="102">
        <v>2</v>
      </c>
      <c r="I797" s="102">
        <v>5</v>
      </c>
      <c r="J797" s="102" t="str">
        <f t="shared" si="45"/>
        <v>253</v>
      </c>
      <c r="K797" s="102" t="s">
        <v>30</v>
      </c>
      <c r="L797" s="224">
        <f>IF(ISNA(SUMIFS(INDEX('Payer Participation Data'!$F$10:$BM$59,0,MATCH(CONCATENATE($J797,L$6),'Payer Participation Data'!$F$8:$BM$8,0)),'Payer Participation Data'!$B$10:$B$59,$C797,'Payer Participation Data'!$C$10:$C$59,$D797)),"-",SUMIFS(INDEX('Payer Participation Data'!$F$10:$BM$59,0,MATCH(CONCATENATE($J797,L$6),'Payer Participation Data'!$F$8:$BM$8,0)),'Payer Participation Data'!$B$10:$B$59,$C797,'Payer Participation Data'!$C$10:$C$59,$D797))</f>
        <v>0</v>
      </c>
      <c r="M797" s="225">
        <f>IF(ISNA(SUMIFS(INDEX('Payer Participation Data'!$F$10:$BM$59,0,MATCH(CONCATENATE($J797,M$6),'Payer Participation Data'!$F$8:$BM$8,0)),'Payer Participation Data'!$B$10:$B$59,$C797,'Payer Participation Data'!$C$10:$C$59,$D797)),"-",SUMIFS(INDEX('Payer Participation Data'!$F$10:$BM$59,0,MATCH(CONCATENATE($J797,M$6),'Payer Participation Data'!$F$8:$BM$8,0)),'Payer Participation Data'!$B$10:$B$59,$C797,'Payer Participation Data'!$C$10:$C$59,$D797))</f>
        <v>0</v>
      </c>
      <c r="N797" s="103"/>
    </row>
    <row r="798" spans="2:14" outlineLevel="1" x14ac:dyDescent="0.35">
      <c r="B798" s="126" t="s">
        <v>80</v>
      </c>
      <c r="C798" s="169" t="str">
        <f>IF(ISBLANK('Payer Participation Data'!$B$49),"-",'Payer Participation Data'!$B$49)</f>
        <v>-</v>
      </c>
      <c r="D798" s="169" t="str">
        <f>IF(ISBLANK('Payer Participation Data'!$C$49),"-",'Payer Participation Data'!$C$49)</f>
        <v>-</v>
      </c>
      <c r="E798" s="169" t="str">
        <f>IF(ISBLANK('Payer Participation Data'!$D$49),"-",'Payer Participation Data'!$D$49)</f>
        <v>-</v>
      </c>
      <c r="F798" s="169" t="str">
        <f>IF(ISBLANK('Payer Participation Data'!$E$49),"-",'Payer Participation Data'!$E$49)</f>
        <v>-</v>
      </c>
      <c r="G798" s="104">
        <v>4</v>
      </c>
      <c r="H798" s="104">
        <v>2</v>
      </c>
      <c r="I798" s="104">
        <v>5</v>
      </c>
      <c r="J798" s="104" t="str">
        <f t="shared" si="45"/>
        <v>254</v>
      </c>
      <c r="K798" s="104" t="s">
        <v>30</v>
      </c>
      <c r="L798" s="222">
        <f>IF(ISNA(SUMIFS(INDEX('Payer Participation Data'!$F$10:$BM$59,0,MATCH(CONCATENATE($J798,L$6),'Payer Participation Data'!$F$8:$BM$8,0)),'Payer Participation Data'!$B$10:$B$59,$C798,'Payer Participation Data'!$C$10:$C$59,$D798)),"-",SUMIFS(INDEX('Payer Participation Data'!$F$10:$BM$59,0,MATCH(CONCATENATE($J798,L$6),'Payer Participation Data'!$F$8:$BM$8,0)),'Payer Participation Data'!$B$10:$B$59,$C798,'Payer Participation Data'!$C$10:$C$59,$D798))</f>
        <v>0</v>
      </c>
      <c r="M798" s="223">
        <f>IF(ISNA(SUMIFS(INDEX('Payer Participation Data'!$F$10:$BM$59,0,MATCH(CONCATENATE($J798,M$6),'Payer Participation Data'!$F$8:$BM$8,0)),'Payer Participation Data'!$B$10:$B$59,$C798,'Payer Participation Data'!$C$10:$C$59,$D798)),"-",SUMIFS(INDEX('Payer Participation Data'!$F$10:$BM$59,0,MATCH(CONCATENATE($J798,M$6),'Payer Participation Data'!$F$8:$BM$8,0)),'Payer Participation Data'!$B$10:$B$59,$C798,'Payer Participation Data'!$C$10:$C$59,$D798))</f>
        <v>0</v>
      </c>
      <c r="N798" s="105"/>
    </row>
    <row r="799" spans="2:14" outlineLevel="1" x14ac:dyDescent="0.35">
      <c r="B799" s="124" t="s">
        <v>80</v>
      </c>
      <c r="C799" s="157" t="str">
        <f>IF(ISBLANK('Payer Participation Data'!$B$49),"-",'Payer Participation Data'!$B$49)</f>
        <v>-</v>
      </c>
      <c r="D799" s="157" t="str">
        <f>IF(ISBLANK('Payer Participation Data'!$C$49),"-",'Payer Participation Data'!$C$49)</f>
        <v>-</v>
      </c>
      <c r="E799" s="157" t="str">
        <f>IF(ISBLANK('Payer Participation Data'!$D$49),"-",'Payer Participation Data'!$D$49)</f>
        <v>-</v>
      </c>
      <c r="F799" s="157" t="str">
        <f>IF(ISBLANK('Payer Participation Data'!$E$49),"-",'Payer Participation Data'!$E$49)</f>
        <v>-</v>
      </c>
      <c r="G799" s="102">
        <v>1</v>
      </c>
      <c r="H799" s="102">
        <v>3</v>
      </c>
      <c r="I799" s="102">
        <v>5</v>
      </c>
      <c r="J799" s="102" t="str">
        <f t="shared" si="45"/>
        <v>351</v>
      </c>
      <c r="K799" s="102" t="s">
        <v>30</v>
      </c>
      <c r="L799" s="224">
        <f>IF(ISNA(SUMIFS(INDEX('Payer Participation Data'!$F$10:$BM$59,0,MATCH(CONCATENATE($J799,L$6),'Payer Participation Data'!$F$8:$BM$8,0)),'Payer Participation Data'!$B$10:$B$59,$C799,'Payer Participation Data'!$C$10:$C$59,$D799)),"-",SUMIFS(INDEX('Payer Participation Data'!$F$10:$BM$59,0,MATCH(CONCATENATE($J799,L$6),'Payer Participation Data'!$F$8:$BM$8,0)),'Payer Participation Data'!$B$10:$B$59,$C799,'Payer Participation Data'!$C$10:$C$59,$D799))</f>
        <v>0</v>
      </c>
      <c r="M799" s="225">
        <f>IF(ISNA(SUMIFS(INDEX('Payer Participation Data'!$F$10:$BM$59,0,MATCH(CONCATENATE($J799,M$6),'Payer Participation Data'!$F$8:$BM$8,0)),'Payer Participation Data'!$B$10:$B$59,$C799,'Payer Participation Data'!$C$10:$C$59,$D799)),"-",SUMIFS(INDEX('Payer Participation Data'!$F$10:$BM$59,0,MATCH(CONCATENATE($J799,M$6),'Payer Participation Data'!$F$8:$BM$8,0)),'Payer Participation Data'!$B$10:$B$59,$C799,'Payer Participation Data'!$C$10:$C$59,$D799))</f>
        <v>0</v>
      </c>
      <c r="N799" s="103"/>
    </row>
    <row r="800" spans="2:14" outlineLevel="1" x14ac:dyDescent="0.35">
      <c r="B800" s="126" t="s">
        <v>80</v>
      </c>
      <c r="C800" s="169" t="str">
        <f>IF(ISBLANK('Payer Participation Data'!$B$49),"-",'Payer Participation Data'!$B$49)</f>
        <v>-</v>
      </c>
      <c r="D800" s="169" t="str">
        <f>IF(ISBLANK('Payer Participation Data'!$C$49),"-",'Payer Participation Data'!$C$49)</f>
        <v>-</v>
      </c>
      <c r="E800" s="169" t="str">
        <f>IF(ISBLANK('Payer Participation Data'!$D$49),"-",'Payer Participation Data'!$D$49)</f>
        <v>-</v>
      </c>
      <c r="F800" s="169" t="str">
        <f>IF(ISBLANK('Payer Participation Data'!$E$49),"-",'Payer Participation Data'!$E$49)</f>
        <v>-</v>
      </c>
      <c r="G800" s="104">
        <v>2</v>
      </c>
      <c r="H800" s="104">
        <v>3</v>
      </c>
      <c r="I800" s="104">
        <v>5</v>
      </c>
      <c r="J800" s="104" t="str">
        <f t="shared" si="45"/>
        <v>352</v>
      </c>
      <c r="K800" s="104" t="s">
        <v>30</v>
      </c>
      <c r="L800" s="222">
        <f>IF(ISNA(SUMIFS(INDEX('Payer Participation Data'!$F$10:$BM$59,0,MATCH(CONCATENATE($J800,L$6),'Payer Participation Data'!$F$8:$BM$8,0)),'Payer Participation Data'!$B$10:$B$59,$C800,'Payer Participation Data'!$C$10:$C$59,$D800)),"-",SUMIFS(INDEX('Payer Participation Data'!$F$10:$BM$59,0,MATCH(CONCATENATE($J800,L$6),'Payer Participation Data'!$F$8:$BM$8,0)),'Payer Participation Data'!$B$10:$B$59,$C800,'Payer Participation Data'!$C$10:$C$59,$D800))</f>
        <v>0</v>
      </c>
      <c r="M800" s="223">
        <f>IF(ISNA(SUMIFS(INDEX('Payer Participation Data'!$F$10:$BM$59,0,MATCH(CONCATENATE($J800,M$6),'Payer Participation Data'!$F$8:$BM$8,0)),'Payer Participation Data'!$B$10:$B$59,$C800,'Payer Participation Data'!$C$10:$C$59,$D800)),"-",SUMIFS(INDEX('Payer Participation Data'!$F$10:$BM$59,0,MATCH(CONCATENATE($J800,M$6),'Payer Participation Data'!$F$8:$BM$8,0)),'Payer Participation Data'!$B$10:$B$59,$C800,'Payer Participation Data'!$C$10:$C$59,$D800))</f>
        <v>0</v>
      </c>
      <c r="N800" s="105"/>
    </row>
    <row r="801" spans="2:14" outlineLevel="1" x14ac:dyDescent="0.35">
      <c r="B801" s="124" t="s">
        <v>80</v>
      </c>
      <c r="C801" s="157" t="str">
        <f>IF(ISBLANK('Payer Participation Data'!$B$49),"-",'Payer Participation Data'!$B$49)</f>
        <v>-</v>
      </c>
      <c r="D801" s="157" t="str">
        <f>IF(ISBLANK('Payer Participation Data'!$C$49),"-",'Payer Participation Data'!$C$49)</f>
        <v>-</v>
      </c>
      <c r="E801" s="157" t="str">
        <f>IF(ISBLANK('Payer Participation Data'!$D$49),"-",'Payer Participation Data'!$D$49)</f>
        <v>-</v>
      </c>
      <c r="F801" s="157" t="str">
        <f>IF(ISBLANK('Payer Participation Data'!$E$49),"-",'Payer Participation Data'!$E$49)</f>
        <v>-</v>
      </c>
      <c r="G801" s="102">
        <v>3</v>
      </c>
      <c r="H801" s="102">
        <v>3</v>
      </c>
      <c r="I801" s="102">
        <v>5</v>
      </c>
      <c r="J801" s="102" t="str">
        <f t="shared" si="45"/>
        <v>353</v>
      </c>
      <c r="K801" s="102" t="s">
        <v>30</v>
      </c>
      <c r="L801" s="224">
        <f>IF(ISNA(SUMIFS(INDEX('Payer Participation Data'!$F$10:$BM$59,0,MATCH(CONCATENATE($J801,L$6),'Payer Participation Data'!$F$8:$BM$8,0)),'Payer Participation Data'!$B$10:$B$59,$C801,'Payer Participation Data'!$C$10:$C$59,$D801)),"-",SUMIFS(INDEX('Payer Participation Data'!$F$10:$BM$59,0,MATCH(CONCATENATE($J801,L$6),'Payer Participation Data'!$F$8:$BM$8,0)),'Payer Participation Data'!$B$10:$B$59,$C801,'Payer Participation Data'!$C$10:$C$59,$D801))</f>
        <v>0</v>
      </c>
      <c r="M801" s="225">
        <f>IF(ISNA(SUMIFS(INDEX('Payer Participation Data'!$F$10:$BM$59,0,MATCH(CONCATENATE($J801,M$6),'Payer Participation Data'!$F$8:$BM$8,0)),'Payer Participation Data'!$B$10:$B$59,$C801,'Payer Participation Data'!$C$10:$C$59,$D801)),"-",SUMIFS(INDEX('Payer Participation Data'!$F$10:$BM$59,0,MATCH(CONCATENATE($J801,M$6),'Payer Participation Data'!$F$8:$BM$8,0)),'Payer Participation Data'!$B$10:$B$59,$C801,'Payer Participation Data'!$C$10:$C$59,$D801))</f>
        <v>0</v>
      </c>
      <c r="N801" s="103"/>
    </row>
    <row r="802" spans="2:14" outlineLevel="1" x14ac:dyDescent="0.35">
      <c r="B802" s="126" t="s">
        <v>80</v>
      </c>
      <c r="C802" s="169" t="str">
        <f>IF(ISBLANK('Payer Participation Data'!$B$49),"-",'Payer Participation Data'!$B$49)</f>
        <v>-</v>
      </c>
      <c r="D802" s="169" t="str">
        <f>IF(ISBLANK('Payer Participation Data'!$C$49),"-",'Payer Participation Data'!$C$49)</f>
        <v>-</v>
      </c>
      <c r="E802" s="169" t="str">
        <f>IF(ISBLANK('Payer Participation Data'!$D$49),"-",'Payer Participation Data'!$D$49)</f>
        <v>-</v>
      </c>
      <c r="F802" s="169" t="str">
        <f>IF(ISBLANK('Payer Participation Data'!$E$49),"-",'Payer Participation Data'!$E$49)</f>
        <v>-</v>
      </c>
      <c r="G802" s="104">
        <v>4</v>
      </c>
      <c r="H802" s="104">
        <v>3</v>
      </c>
      <c r="I802" s="104">
        <v>5</v>
      </c>
      <c r="J802" s="104" t="str">
        <f t="shared" si="45"/>
        <v>354</v>
      </c>
      <c r="K802" s="104" t="s">
        <v>30</v>
      </c>
      <c r="L802" s="222">
        <f>IF(ISNA(SUMIFS(INDEX('Payer Participation Data'!$F$10:$BM$59,0,MATCH(CONCATENATE($J802,L$6),'Payer Participation Data'!$F$8:$BM$8,0)),'Payer Participation Data'!$B$10:$B$59,$C802,'Payer Participation Data'!$C$10:$C$59,$D802)),"-",SUMIFS(INDEX('Payer Participation Data'!$F$10:$BM$59,0,MATCH(CONCATENATE($J802,L$6),'Payer Participation Data'!$F$8:$BM$8,0)),'Payer Participation Data'!$B$10:$B$59,$C802,'Payer Participation Data'!$C$10:$C$59,$D802))</f>
        <v>0</v>
      </c>
      <c r="M802" s="223">
        <f>IF(ISNA(SUMIFS(INDEX('Payer Participation Data'!$F$10:$BM$59,0,MATCH(CONCATENATE($J802,M$6),'Payer Participation Data'!$F$8:$BM$8,0)),'Payer Participation Data'!$B$10:$B$59,$C802,'Payer Participation Data'!$C$10:$C$59,$D802)),"-",SUMIFS(INDEX('Payer Participation Data'!$F$10:$BM$59,0,MATCH(CONCATENATE($J802,M$6),'Payer Participation Data'!$F$8:$BM$8,0)),'Payer Participation Data'!$B$10:$B$59,$C802,'Payer Participation Data'!$C$10:$C$59,$D802))</f>
        <v>0</v>
      </c>
      <c r="N802" s="105"/>
    </row>
    <row r="803" spans="2:14" outlineLevel="1" x14ac:dyDescent="0.35">
      <c r="B803" s="124" t="s">
        <v>80</v>
      </c>
      <c r="C803" s="157" t="str">
        <f>IF(ISBLANK('Payer Participation Data'!$B$49),"-",'Payer Participation Data'!$B$49)</f>
        <v>-</v>
      </c>
      <c r="D803" s="157" t="str">
        <f>IF(ISBLANK('Payer Participation Data'!$C$49),"-",'Payer Participation Data'!$C$49)</f>
        <v>-</v>
      </c>
      <c r="E803" s="157" t="str">
        <f>IF(ISBLANK('Payer Participation Data'!$D$49),"-",'Payer Participation Data'!$D$49)</f>
        <v>-</v>
      </c>
      <c r="F803" s="157" t="str">
        <f>IF(ISBLANK('Payer Participation Data'!$E$49),"-",'Payer Participation Data'!$E$49)</f>
        <v>-</v>
      </c>
      <c r="G803" s="102">
        <v>1</v>
      </c>
      <c r="H803" s="102">
        <v>4</v>
      </c>
      <c r="I803" s="102">
        <v>5</v>
      </c>
      <c r="J803" s="102" t="str">
        <f t="shared" ref="J803:J806" si="49">CONCATENATE(H803,I803,G803)</f>
        <v>451</v>
      </c>
      <c r="K803" s="102" t="s">
        <v>30</v>
      </c>
      <c r="L803" s="224">
        <f>IF(ISNA(SUMIFS(INDEX('Payer Participation Data'!$F$10:$BM$59,0,MATCH(CONCATENATE($J803,L$6),'Payer Participation Data'!$F$8:$BM$8,0)),'Payer Participation Data'!$B$10:$B$59,$C803,'Payer Participation Data'!$C$10:$C$59,$D803)),"-",SUMIFS(INDEX('Payer Participation Data'!$F$10:$BM$59,0,MATCH(CONCATENATE($J803,L$6),'Payer Participation Data'!$F$8:$BM$8,0)),'Payer Participation Data'!$B$10:$B$59,$C803,'Payer Participation Data'!$C$10:$C$59,$D803))</f>
        <v>0</v>
      </c>
      <c r="M803" s="225">
        <f>IF(ISNA(SUMIFS(INDEX('Payer Participation Data'!$F$10:$BM$59,0,MATCH(CONCATENATE($J803,M$6),'Payer Participation Data'!$F$8:$BM$8,0)),'Payer Participation Data'!$B$10:$B$59,$C803,'Payer Participation Data'!$C$10:$C$59,$D803)),"-",SUMIFS(INDEX('Payer Participation Data'!$F$10:$BM$59,0,MATCH(CONCATENATE($J803,M$6),'Payer Participation Data'!$F$8:$BM$8,0)),'Payer Participation Data'!$B$10:$B$59,$C803,'Payer Participation Data'!$C$10:$C$59,$D803))</f>
        <v>0</v>
      </c>
      <c r="N803" s="105"/>
    </row>
    <row r="804" spans="2:14" outlineLevel="1" x14ac:dyDescent="0.35">
      <c r="B804" s="126" t="s">
        <v>80</v>
      </c>
      <c r="C804" s="169" t="str">
        <f>IF(ISBLANK('Payer Participation Data'!$B$49),"-",'Payer Participation Data'!$B$49)</f>
        <v>-</v>
      </c>
      <c r="D804" s="169" t="str">
        <f>IF(ISBLANK('Payer Participation Data'!$C$49),"-",'Payer Participation Data'!$C$49)</f>
        <v>-</v>
      </c>
      <c r="E804" s="169" t="str">
        <f>IF(ISBLANK('Payer Participation Data'!$D$49),"-",'Payer Participation Data'!$D$49)</f>
        <v>-</v>
      </c>
      <c r="F804" s="169" t="str">
        <f>IF(ISBLANK('Payer Participation Data'!$E$49),"-",'Payer Participation Data'!$E$49)</f>
        <v>-</v>
      </c>
      <c r="G804" s="104">
        <v>2</v>
      </c>
      <c r="H804" s="104">
        <v>4</v>
      </c>
      <c r="I804" s="104">
        <v>5</v>
      </c>
      <c r="J804" s="104" t="str">
        <f t="shared" si="49"/>
        <v>452</v>
      </c>
      <c r="K804" s="104" t="s">
        <v>30</v>
      </c>
      <c r="L804" s="222">
        <f>IF(ISNA(SUMIFS(INDEX('Payer Participation Data'!$F$10:$BM$59,0,MATCH(CONCATENATE($J804,L$6),'Payer Participation Data'!$F$8:$BM$8,0)),'Payer Participation Data'!$B$10:$B$59,$C804,'Payer Participation Data'!$C$10:$C$59,$D804)),"-",SUMIFS(INDEX('Payer Participation Data'!$F$10:$BM$59,0,MATCH(CONCATENATE($J804,L$6),'Payer Participation Data'!$F$8:$BM$8,0)),'Payer Participation Data'!$B$10:$B$59,$C804,'Payer Participation Data'!$C$10:$C$59,$D804))</f>
        <v>0</v>
      </c>
      <c r="M804" s="223">
        <f>IF(ISNA(SUMIFS(INDEX('Payer Participation Data'!$F$10:$BM$59,0,MATCH(CONCATENATE($J804,M$6),'Payer Participation Data'!$F$8:$BM$8,0)),'Payer Participation Data'!$B$10:$B$59,$C804,'Payer Participation Data'!$C$10:$C$59,$D804)),"-",SUMIFS(INDEX('Payer Participation Data'!$F$10:$BM$59,0,MATCH(CONCATENATE($J804,M$6),'Payer Participation Data'!$F$8:$BM$8,0)),'Payer Participation Data'!$B$10:$B$59,$C804,'Payer Participation Data'!$C$10:$C$59,$D804))</f>
        <v>0</v>
      </c>
      <c r="N804" s="105"/>
    </row>
    <row r="805" spans="2:14" outlineLevel="1" x14ac:dyDescent="0.35">
      <c r="B805" s="124" t="s">
        <v>80</v>
      </c>
      <c r="C805" s="157" t="str">
        <f>IF(ISBLANK('Payer Participation Data'!$B$49),"-",'Payer Participation Data'!$B$49)</f>
        <v>-</v>
      </c>
      <c r="D805" s="157" t="str">
        <f>IF(ISBLANK('Payer Participation Data'!$C$49),"-",'Payer Participation Data'!$C$49)</f>
        <v>-</v>
      </c>
      <c r="E805" s="157" t="str">
        <f>IF(ISBLANK('Payer Participation Data'!$D$49),"-",'Payer Participation Data'!$D$49)</f>
        <v>-</v>
      </c>
      <c r="F805" s="157" t="str">
        <f>IF(ISBLANK('Payer Participation Data'!$E$49),"-",'Payer Participation Data'!$E$49)</f>
        <v>-</v>
      </c>
      <c r="G805" s="102">
        <v>3</v>
      </c>
      <c r="H805" s="102">
        <v>4</v>
      </c>
      <c r="I805" s="102">
        <v>5</v>
      </c>
      <c r="J805" s="102" t="str">
        <f t="shared" si="49"/>
        <v>453</v>
      </c>
      <c r="K805" s="102" t="s">
        <v>30</v>
      </c>
      <c r="L805" s="224">
        <f>IF(ISNA(SUMIFS(INDEX('Payer Participation Data'!$F$10:$BM$59,0,MATCH(CONCATENATE($J805,L$6),'Payer Participation Data'!$F$8:$BM$8,0)),'Payer Participation Data'!$B$10:$B$59,$C805,'Payer Participation Data'!$C$10:$C$59,$D805)),"-",SUMIFS(INDEX('Payer Participation Data'!$F$10:$BM$59,0,MATCH(CONCATENATE($J805,L$6),'Payer Participation Data'!$F$8:$BM$8,0)),'Payer Participation Data'!$B$10:$B$59,$C805,'Payer Participation Data'!$C$10:$C$59,$D805))</f>
        <v>0</v>
      </c>
      <c r="M805" s="225">
        <f>IF(ISNA(SUMIFS(INDEX('Payer Participation Data'!$F$10:$BM$59,0,MATCH(CONCATENATE($J805,M$6),'Payer Participation Data'!$F$8:$BM$8,0)),'Payer Participation Data'!$B$10:$B$59,$C805,'Payer Participation Data'!$C$10:$C$59,$D805)),"-",SUMIFS(INDEX('Payer Participation Data'!$F$10:$BM$59,0,MATCH(CONCATENATE($J805,M$6),'Payer Participation Data'!$F$8:$BM$8,0)),'Payer Participation Data'!$B$10:$B$59,$C805,'Payer Participation Data'!$C$10:$C$59,$D805))</f>
        <v>0</v>
      </c>
      <c r="N805" s="105"/>
    </row>
    <row r="806" spans="2:14" outlineLevel="1" x14ac:dyDescent="0.35">
      <c r="B806" s="126" t="s">
        <v>80</v>
      </c>
      <c r="C806" s="169" t="str">
        <f>IF(ISBLANK('Payer Participation Data'!$B$49),"-",'Payer Participation Data'!$B$49)</f>
        <v>-</v>
      </c>
      <c r="D806" s="169" t="str">
        <f>IF(ISBLANK('Payer Participation Data'!$C$49),"-",'Payer Participation Data'!$C$49)</f>
        <v>-</v>
      </c>
      <c r="E806" s="169" t="str">
        <f>IF(ISBLANK('Payer Participation Data'!$D$49),"-",'Payer Participation Data'!$D$49)</f>
        <v>-</v>
      </c>
      <c r="F806" s="169" t="str">
        <f>IF(ISBLANK('Payer Participation Data'!$E$49),"-",'Payer Participation Data'!$E$49)</f>
        <v>-</v>
      </c>
      <c r="G806" s="104">
        <v>4</v>
      </c>
      <c r="H806" s="104">
        <v>4</v>
      </c>
      <c r="I806" s="104">
        <v>5</v>
      </c>
      <c r="J806" s="104" t="str">
        <f t="shared" si="49"/>
        <v>454</v>
      </c>
      <c r="K806" s="104" t="s">
        <v>30</v>
      </c>
      <c r="L806" s="222">
        <f>IF(ISNA(SUMIFS(INDEX('Payer Participation Data'!$F$10:$BM$59,0,MATCH(CONCATENATE($J806,L$6),'Payer Participation Data'!$F$8:$BM$8,0)),'Payer Participation Data'!$B$10:$B$59,$C806,'Payer Participation Data'!$C$10:$C$59,$D806)),"-",SUMIFS(INDEX('Payer Participation Data'!$F$10:$BM$59,0,MATCH(CONCATENATE($J806,L$6),'Payer Participation Data'!$F$8:$BM$8,0)),'Payer Participation Data'!$B$10:$B$59,$C806,'Payer Participation Data'!$C$10:$C$59,$D806))</f>
        <v>0</v>
      </c>
      <c r="M806" s="223">
        <f>IF(ISNA(SUMIFS(INDEX('Payer Participation Data'!$F$10:$BM$59,0,MATCH(CONCATENATE($J806,M$6),'Payer Participation Data'!$F$8:$BM$8,0)),'Payer Participation Data'!$B$10:$B$59,$C806,'Payer Participation Data'!$C$10:$C$59,$D806)),"-",SUMIFS(INDEX('Payer Participation Data'!$F$10:$BM$59,0,MATCH(CONCATENATE($J806,M$6),'Payer Participation Data'!$F$8:$BM$8,0)),'Payer Participation Data'!$B$10:$B$59,$C806,'Payer Participation Data'!$C$10:$C$59,$D806))</f>
        <v>0</v>
      </c>
      <c r="N806" s="105"/>
    </row>
    <row r="807" spans="2:14" outlineLevel="1" x14ac:dyDescent="0.35">
      <c r="B807" s="124" t="s">
        <v>80</v>
      </c>
      <c r="C807" s="157" t="str">
        <f>IF(ISBLANK('Payer Participation Data'!$B$50),"-",'Payer Participation Data'!$B$50)</f>
        <v>-</v>
      </c>
      <c r="D807" s="157" t="str">
        <f>IF(ISBLANK('Payer Participation Data'!$C$50),"-",'Payer Participation Data'!$C$50)</f>
        <v>-</v>
      </c>
      <c r="E807" s="157" t="str">
        <f>IF(ISBLANK('Payer Participation Data'!$D$50),"-",'Payer Participation Data'!$D$50)</f>
        <v>-</v>
      </c>
      <c r="F807" s="157" t="str">
        <f>IF(ISBLANK('Payer Participation Data'!$E$50),"-",'Payer Participation Data'!$E$50)</f>
        <v>-</v>
      </c>
      <c r="G807" s="102">
        <v>1</v>
      </c>
      <c r="H807" s="102" t="s">
        <v>64</v>
      </c>
      <c r="I807" s="102" t="s">
        <v>64</v>
      </c>
      <c r="J807" s="102" t="str">
        <f t="shared" si="45"/>
        <v>BaselineBaseline1</v>
      </c>
      <c r="K807" s="102" t="s">
        <v>30</v>
      </c>
      <c r="L807" s="224">
        <f>IF(ISNA(SUMIFS(INDEX('Payer Participation Data'!$F$10:$BM$59,0,MATCH(CONCATENATE($J807,L$6),'Payer Participation Data'!$F$8:$BM$8,0)),'Payer Participation Data'!$B$10:$B$59,$C807,'Payer Participation Data'!$C$10:$C$59,$D807)),"-",SUMIFS(INDEX('Payer Participation Data'!$F$10:$BM$59,0,MATCH(CONCATENATE($J807,L$6),'Payer Participation Data'!$F$8:$BM$8,0)),'Payer Participation Data'!$B$10:$B$59,$C807,'Payer Participation Data'!$C$10:$C$59,$D807))</f>
        <v>0</v>
      </c>
      <c r="M807" s="225">
        <f>IF(ISNA(SUMIFS(INDEX('Payer Participation Data'!$F$10:$BM$59,0,MATCH(CONCATENATE($J807,M$6),'Payer Participation Data'!$F$8:$BM$8,0)),'Payer Participation Data'!$B$10:$B$59,$C807,'Payer Participation Data'!$C$10:$C$59,$D807)),"-",SUMIFS(INDEX('Payer Participation Data'!$F$10:$BM$59,0,MATCH(CONCATENATE($J807,M$6),'Payer Participation Data'!$F$8:$BM$8,0)),'Payer Participation Data'!$B$10:$B$59,$C807,'Payer Participation Data'!$C$10:$C$59,$D807))</f>
        <v>0</v>
      </c>
      <c r="N807" s="103"/>
    </row>
    <row r="808" spans="2:14" outlineLevel="1" x14ac:dyDescent="0.35">
      <c r="B808" s="126" t="s">
        <v>80</v>
      </c>
      <c r="C808" s="169" t="str">
        <f>IF(ISBLANK('Payer Participation Data'!$B$50),"-",'Payer Participation Data'!$B$50)</f>
        <v>-</v>
      </c>
      <c r="D808" s="169" t="str">
        <f>IF(ISBLANK('Payer Participation Data'!$C$50),"-",'Payer Participation Data'!$C$50)</f>
        <v>-</v>
      </c>
      <c r="E808" s="169" t="str">
        <f>IF(ISBLANK('Payer Participation Data'!$D$50),"-",'Payer Participation Data'!$D$50)</f>
        <v>-</v>
      </c>
      <c r="F808" s="169" t="str">
        <f>IF(ISBLANK('Payer Participation Data'!$E$50),"-",'Payer Participation Data'!$E$50)</f>
        <v>-</v>
      </c>
      <c r="G808" s="104">
        <v>2</v>
      </c>
      <c r="H808" s="104" t="s">
        <v>64</v>
      </c>
      <c r="I808" s="104" t="s">
        <v>64</v>
      </c>
      <c r="J808" s="104" t="str">
        <f t="shared" ref="J808:J887" si="50">CONCATENATE(H808,I808,G808)</f>
        <v>BaselineBaseline2</v>
      </c>
      <c r="K808" s="104" t="s">
        <v>30</v>
      </c>
      <c r="L808" s="222">
        <f>IF(ISNA(SUMIFS(INDEX('Payer Participation Data'!$F$10:$BM$59,0,MATCH(CONCATENATE($J808,L$6),'Payer Participation Data'!$F$8:$BM$8,0)),'Payer Participation Data'!$B$10:$B$59,$C808,'Payer Participation Data'!$C$10:$C$59,$D808)),"-",SUMIFS(INDEX('Payer Participation Data'!$F$10:$BM$59,0,MATCH(CONCATENATE($J808,L$6),'Payer Participation Data'!$F$8:$BM$8,0)),'Payer Participation Data'!$B$10:$B$59,$C808,'Payer Participation Data'!$C$10:$C$59,$D808))</f>
        <v>0</v>
      </c>
      <c r="M808" s="223">
        <f>IF(ISNA(SUMIFS(INDEX('Payer Participation Data'!$F$10:$BM$59,0,MATCH(CONCATENATE($J808,M$6),'Payer Participation Data'!$F$8:$BM$8,0)),'Payer Participation Data'!$B$10:$B$59,$C808,'Payer Participation Data'!$C$10:$C$59,$D808)),"-",SUMIFS(INDEX('Payer Participation Data'!$F$10:$BM$59,0,MATCH(CONCATENATE($J808,M$6),'Payer Participation Data'!$F$8:$BM$8,0)),'Payer Participation Data'!$B$10:$B$59,$C808,'Payer Participation Data'!$C$10:$C$59,$D808))</f>
        <v>0</v>
      </c>
      <c r="N808" s="105"/>
    </row>
    <row r="809" spans="2:14" outlineLevel="1" x14ac:dyDescent="0.35">
      <c r="B809" s="124" t="s">
        <v>80</v>
      </c>
      <c r="C809" s="157" t="str">
        <f>IF(ISBLANK('Payer Participation Data'!$B$50),"-",'Payer Participation Data'!$B$50)</f>
        <v>-</v>
      </c>
      <c r="D809" s="157" t="str">
        <f>IF(ISBLANK('Payer Participation Data'!$C$50),"-",'Payer Participation Data'!$C$50)</f>
        <v>-</v>
      </c>
      <c r="E809" s="157" t="str">
        <f>IF(ISBLANK('Payer Participation Data'!$D$50),"-",'Payer Participation Data'!$D$50)</f>
        <v>-</v>
      </c>
      <c r="F809" s="157" t="str">
        <f>IF(ISBLANK('Payer Participation Data'!$E$50),"-",'Payer Participation Data'!$E$50)</f>
        <v>-</v>
      </c>
      <c r="G809" s="102">
        <v>3</v>
      </c>
      <c r="H809" s="102" t="s">
        <v>64</v>
      </c>
      <c r="I809" s="102" t="s">
        <v>64</v>
      </c>
      <c r="J809" s="102" t="str">
        <f t="shared" si="50"/>
        <v>BaselineBaseline3</v>
      </c>
      <c r="K809" s="102" t="s">
        <v>30</v>
      </c>
      <c r="L809" s="224">
        <f>IF(ISNA(SUMIFS(INDEX('Payer Participation Data'!$F$10:$BM$59,0,MATCH(CONCATENATE($J809,L$6),'Payer Participation Data'!$F$8:$BM$8,0)),'Payer Participation Data'!$B$10:$B$59,$C809,'Payer Participation Data'!$C$10:$C$59,$D809)),"-",SUMIFS(INDEX('Payer Participation Data'!$F$10:$BM$59,0,MATCH(CONCATENATE($J809,L$6),'Payer Participation Data'!$F$8:$BM$8,0)),'Payer Participation Data'!$B$10:$B$59,$C809,'Payer Participation Data'!$C$10:$C$59,$D809))</f>
        <v>0</v>
      </c>
      <c r="M809" s="225">
        <f>IF(ISNA(SUMIFS(INDEX('Payer Participation Data'!$F$10:$BM$59,0,MATCH(CONCATENATE($J809,M$6),'Payer Participation Data'!$F$8:$BM$8,0)),'Payer Participation Data'!$B$10:$B$59,$C809,'Payer Participation Data'!$C$10:$C$59,$D809)),"-",SUMIFS(INDEX('Payer Participation Data'!$F$10:$BM$59,0,MATCH(CONCATENATE($J809,M$6),'Payer Participation Data'!$F$8:$BM$8,0)),'Payer Participation Data'!$B$10:$B$59,$C809,'Payer Participation Data'!$C$10:$C$59,$D809))</f>
        <v>0</v>
      </c>
      <c r="N809" s="103"/>
    </row>
    <row r="810" spans="2:14" outlineLevel="1" x14ac:dyDescent="0.35">
      <c r="B810" s="126" t="s">
        <v>80</v>
      </c>
      <c r="C810" s="169" t="str">
        <f>IF(ISBLANK('Payer Participation Data'!$B$50),"-",'Payer Participation Data'!$B$50)</f>
        <v>-</v>
      </c>
      <c r="D810" s="169" t="str">
        <f>IF(ISBLANK('Payer Participation Data'!$C$50),"-",'Payer Participation Data'!$C$50)</f>
        <v>-</v>
      </c>
      <c r="E810" s="169" t="str">
        <f>IF(ISBLANK('Payer Participation Data'!$D$50),"-",'Payer Participation Data'!$D$50)</f>
        <v>-</v>
      </c>
      <c r="F810" s="169" t="str">
        <f>IF(ISBLANK('Payer Participation Data'!$E$50),"-",'Payer Participation Data'!$E$50)</f>
        <v>-</v>
      </c>
      <c r="G810" s="104">
        <v>4</v>
      </c>
      <c r="H810" s="104" t="s">
        <v>64</v>
      </c>
      <c r="I810" s="104" t="s">
        <v>64</v>
      </c>
      <c r="J810" s="104" t="str">
        <f t="shared" si="50"/>
        <v>BaselineBaseline4</v>
      </c>
      <c r="K810" s="104" t="s">
        <v>30</v>
      </c>
      <c r="L810" s="222">
        <f>IF(ISNA(SUMIFS(INDEX('Payer Participation Data'!$F$10:$BM$59,0,MATCH(CONCATENATE($J810,L$6),'Payer Participation Data'!$F$8:$BM$8,0)),'Payer Participation Data'!$B$10:$B$59,$C810,'Payer Participation Data'!$C$10:$C$59,$D810)),"-",SUMIFS(INDEX('Payer Participation Data'!$F$10:$BM$59,0,MATCH(CONCATENATE($J810,L$6),'Payer Participation Data'!$F$8:$BM$8,0)),'Payer Participation Data'!$B$10:$B$59,$C810,'Payer Participation Data'!$C$10:$C$59,$D810))</f>
        <v>0</v>
      </c>
      <c r="M810" s="223">
        <f>IF(ISNA(SUMIFS(INDEX('Payer Participation Data'!$F$10:$BM$59,0,MATCH(CONCATENATE($J810,M$6),'Payer Participation Data'!$F$8:$BM$8,0)),'Payer Participation Data'!$B$10:$B$59,$C810,'Payer Participation Data'!$C$10:$C$59,$D810)),"-",SUMIFS(INDEX('Payer Participation Data'!$F$10:$BM$59,0,MATCH(CONCATENATE($J810,M$6),'Payer Participation Data'!$F$8:$BM$8,0)),'Payer Participation Data'!$B$10:$B$59,$C810,'Payer Participation Data'!$C$10:$C$59,$D810))</f>
        <v>0</v>
      </c>
      <c r="N810" s="105"/>
    </row>
    <row r="811" spans="2:14" outlineLevel="1" x14ac:dyDescent="0.35">
      <c r="B811" s="124" t="s">
        <v>80</v>
      </c>
      <c r="C811" s="157" t="str">
        <f>IF(ISBLANK('Payer Participation Data'!$B$50),"-",'Payer Participation Data'!$B$50)</f>
        <v>-</v>
      </c>
      <c r="D811" s="157" t="str">
        <f>IF(ISBLANK('Payer Participation Data'!$C$50),"-",'Payer Participation Data'!$C$50)</f>
        <v>-</v>
      </c>
      <c r="E811" s="157" t="str">
        <f>IF(ISBLANK('Payer Participation Data'!$D$50),"-",'Payer Participation Data'!$D$50)</f>
        <v>-</v>
      </c>
      <c r="F811" s="157" t="str">
        <f>IF(ISBLANK('Payer Participation Data'!$E$50),"-",'Payer Participation Data'!$E$50)</f>
        <v>-</v>
      </c>
      <c r="G811" s="102">
        <v>1</v>
      </c>
      <c r="H811" s="102">
        <v>1</v>
      </c>
      <c r="I811" s="102">
        <v>5</v>
      </c>
      <c r="J811" s="102" t="str">
        <f t="shared" si="50"/>
        <v>151</v>
      </c>
      <c r="K811" s="102" t="s">
        <v>30</v>
      </c>
      <c r="L811" s="224">
        <f>IF(ISNA(SUMIFS(INDEX('Payer Participation Data'!$F$10:$BM$59,0,MATCH(CONCATENATE($J811,L$6),'Payer Participation Data'!$F$8:$BM$8,0)),'Payer Participation Data'!$B$10:$B$59,$C811,'Payer Participation Data'!$C$10:$C$59,$D811)),"-",SUMIFS(INDEX('Payer Participation Data'!$F$10:$BM$59,0,MATCH(CONCATENATE($J811,L$6),'Payer Participation Data'!$F$8:$BM$8,0)),'Payer Participation Data'!$B$10:$B$59,$C811,'Payer Participation Data'!$C$10:$C$59,$D811))</f>
        <v>0</v>
      </c>
      <c r="M811" s="225">
        <f>IF(ISNA(SUMIFS(INDEX('Payer Participation Data'!$F$10:$BM$59,0,MATCH(CONCATENATE($J811,M$6),'Payer Participation Data'!$F$8:$BM$8,0)),'Payer Participation Data'!$B$10:$B$59,$C811,'Payer Participation Data'!$C$10:$C$59,$D811)),"-",SUMIFS(INDEX('Payer Participation Data'!$F$10:$BM$59,0,MATCH(CONCATENATE($J811,M$6),'Payer Participation Data'!$F$8:$BM$8,0)),'Payer Participation Data'!$B$10:$B$59,$C811,'Payer Participation Data'!$C$10:$C$59,$D811))</f>
        <v>0</v>
      </c>
      <c r="N811" s="103"/>
    </row>
    <row r="812" spans="2:14" outlineLevel="1" x14ac:dyDescent="0.35">
      <c r="B812" s="126" t="s">
        <v>80</v>
      </c>
      <c r="C812" s="169" t="str">
        <f>IF(ISBLANK('Payer Participation Data'!$B$50),"-",'Payer Participation Data'!$B$50)</f>
        <v>-</v>
      </c>
      <c r="D812" s="169" t="str">
        <f>IF(ISBLANK('Payer Participation Data'!$C$50),"-",'Payer Participation Data'!$C$50)</f>
        <v>-</v>
      </c>
      <c r="E812" s="169" t="str">
        <f>IF(ISBLANK('Payer Participation Data'!$D$50),"-",'Payer Participation Data'!$D$50)</f>
        <v>-</v>
      </c>
      <c r="F812" s="169" t="str">
        <f>IF(ISBLANK('Payer Participation Data'!$E$50),"-",'Payer Participation Data'!$E$50)</f>
        <v>-</v>
      </c>
      <c r="G812" s="104">
        <v>2</v>
      </c>
      <c r="H812" s="104">
        <v>1</v>
      </c>
      <c r="I812" s="104">
        <v>5</v>
      </c>
      <c r="J812" s="104" t="str">
        <f t="shared" si="50"/>
        <v>152</v>
      </c>
      <c r="K812" s="104" t="s">
        <v>30</v>
      </c>
      <c r="L812" s="222">
        <f>IF(ISNA(SUMIFS(INDEX('Payer Participation Data'!$F$10:$BM$59,0,MATCH(CONCATENATE($J812,L$6),'Payer Participation Data'!$F$8:$BM$8,0)),'Payer Participation Data'!$B$10:$B$59,$C812,'Payer Participation Data'!$C$10:$C$59,$D812)),"-",SUMIFS(INDEX('Payer Participation Data'!$F$10:$BM$59,0,MATCH(CONCATENATE($J812,L$6),'Payer Participation Data'!$F$8:$BM$8,0)),'Payer Participation Data'!$B$10:$B$59,$C812,'Payer Participation Data'!$C$10:$C$59,$D812))</f>
        <v>0</v>
      </c>
      <c r="M812" s="223">
        <f>IF(ISNA(SUMIFS(INDEX('Payer Participation Data'!$F$10:$BM$59,0,MATCH(CONCATENATE($J812,M$6),'Payer Participation Data'!$F$8:$BM$8,0)),'Payer Participation Data'!$B$10:$B$59,$C812,'Payer Participation Data'!$C$10:$C$59,$D812)),"-",SUMIFS(INDEX('Payer Participation Data'!$F$10:$BM$59,0,MATCH(CONCATENATE($J812,M$6),'Payer Participation Data'!$F$8:$BM$8,0)),'Payer Participation Data'!$B$10:$B$59,$C812,'Payer Participation Data'!$C$10:$C$59,$D812))</f>
        <v>0</v>
      </c>
      <c r="N812" s="105"/>
    </row>
    <row r="813" spans="2:14" outlineLevel="1" x14ac:dyDescent="0.35">
      <c r="B813" s="124" t="s">
        <v>80</v>
      </c>
      <c r="C813" s="157" t="str">
        <f>IF(ISBLANK('Payer Participation Data'!$B$50),"-",'Payer Participation Data'!$B$50)</f>
        <v>-</v>
      </c>
      <c r="D813" s="157" t="str">
        <f>IF(ISBLANK('Payer Participation Data'!$C$50),"-",'Payer Participation Data'!$C$50)</f>
        <v>-</v>
      </c>
      <c r="E813" s="157" t="str">
        <f>IF(ISBLANK('Payer Participation Data'!$D$50),"-",'Payer Participation Data'!$D$50)</f>
        <v>-</v>
      </c>
      <c r="F813" s="157" t="str">
        <f>IF(ISBLANK('Payer Participation Data'!$E$50),"-",'Payer Participation Data'!$E$50)</f>
        <v>-</v>
      </c>
      <c r="G813" s="102">
        <v>3</v>
      </c>
      <c r="H813" s="102">
        <v>1</v>
      </c>
      <c r="I813" s="102">
        <v>5</v>
      </c>
      <c r="J813" s="102" t="str">
        <f t="shared" si="50"/>
        <v>153</v>
      </c>
      <c r="K813" s="102" t="s">
        <v>30</v>
      </c>
      <c r="L813" s="224">
        <f>IF(ISNA(SUMIFS(INDEX('Payer Participation Data'!$F$10:$BM$59,0,MATCH(CONCATENATE($J813,L$6),'Payer Participation Data'!$F$8:$BM$8,0)),'Payer Participation Data'!$B$10:$B$59,$C813,'Payer Participation Data'!$C$10:$C$59,$D813)),"-",SUMIFS(INDEX('Payer Participation Data'!$F$10:$BM$59,0,MATCH(CONCATENATE($J813,L$6),'Payer Participation Data'!$F$8:$BM$8,0)),'Payer Participation Data'!$B$10:$B$59,$C813,'Payer Participation Data'!$C$10:$C$59,$D813))</f>
        <v>0</v>
      </c>
      <c r="M813" s="225">
        <f>IF(ISNA(SUMIFS(INDEX('Payer Participation Data'!$F$10:$BM$59,0,MATCH(CONCATENATE($J813,M$6),'Payer Participation Data'!$F$8:$BM$8,0)),'Payer Participation Data'!$B$10:$B$59,$C813,'Payer Participation Data'!$C$10:$C$59,$D813)),"-",SUMIFS(INDEX('Payer Participation Data'!$F$10:$BM$59,0,MATCH(CONCATENATE($J813,M$6),'Payer Participation Data'!$F$8:$BM$8,0)),'Payer Participation Data'!$B$10:$B$59,$C813,'Payer Participation Data'!$C$10:$C$59,$D813))</f>
        <v>0</v>
      </c>
      <c r="N813" s="103"/>
    </row>
    <row r="814" spans="2:14" outlineLevel="1" x14ac:dyDescent="0.35">
      <c r="B814" s="126" t="s">
        <v>80</v>
      </c>
      <c r="C814" s="169" t="str">
        <f>IF(ISBLANK('Payer Participation Data'!$B$50),"-",'Payer Participation Data'!$B$50)</f>
        <v>-</v>
      </c>
      <c r="D814" s="169" t="str">
        <f>IF(ISBLANK('Payer Participation Data'!$C$50),"-",'Payer Participation Data'!$C$50)</f>
        <v>-</v>
      </c>
      <c r="E814" s="169" t="str">
        <f>IF(ISBLANK('Payer Participation Data'!$D$50),"-",'Payer Participation Data'!$D$50)</f>
        <v>-</v>
      </c>
      <c r="F814" s="169" t="str">
        <f>IF(ISBLANK('Payer Participation Data'!$E$50),"-",'Payer Participation Data'!$E$50)</f>
        <v>-</v>
      </c>
      <c r="G814" s="104">
        <v>4</v>
      </c>
      <c r="H814" s="104">
        <v>1</v>
      </c>
      <c r="I814" s="104">
        <v>5</v>
      </c>
      <c r="J814" s="104" t="str">
        <f t="shared" si="50"/>
        <v>154</v>
      </c>
      <c r="K814" s="104" t="s">
        <v>30</v>
      </c>
      <c r="L814" s="222">
        <f>IF(ISNA(SUMIFS(INDEX('Payer Participation Data'!$F$10:$BM$59,0,MATCH(CONCATENATE($J814,L$6),'Payer Participation Data'!$F$8:$BM$8,0)),'Payer Participation Data'!$B$10:$B$59,$C814,'Payer Participation Data'!$C$10:$C$59,$D814)),"-",SUMIFS(INDEX('Payer Participation Data'!$F$10:$BM$59,0,MATCH(CONCATENATE($J814,L$6),'Payer Participation Data'!$F$8:$BM$8,0)),'Payer Participation Data'!$B$10:$B$59,$C814,'Payer Participation Data'!$C$10:$C$59,$D814))</f>
        <v>0</v>
      </c>
      <c r="M814" s="223">
        <f>IF(ISNA(SUMIFS(INDEX('Payer Participation Data'!$F$10:$BM$59,0,MATCH(CONCATENATE($J814,M$6),'Payer Participation Data'!$F$8:$BM$8,0)),'Payer Participation Data'!$B$10:$B$59,$C814,'Payer Participation Data'!$C$10:$C$59,$D814)),"-",SUMIFS(INDEX('Payer Participation Data'!$F$10:$BM$59,0,MATCH(CONCATENATE($J814,M$6),'Payer Participation Data'!$F$8:$BM$8,0)),'Payer Participation Data'!$B$10:$B$59,$C814,'Payer Participation Data'!$C$10:$C$59,$D814))</f>
        <v>0</v>
      </c>
      <c r="N814" s="105"/>
    </row>
    <row r="815" spans="2:14" outlineLevel="1" x14ac:dyDescent="0.35">
      <c r="B815" s="124" t="s">
        <v>80</v>
      </c>
      <c r="C815" s="157" t="str">
        <f>IF(ISBLANK('Payer Participation Data'!$B$50),"-",'Payer Participation Data'!$B$50)</f>
        <v>-</v>
      </c>
      <c r="D815" s="157" t="str">
        <f>IF(ISBLANK('Payer Participation Data'!$C$50),"-",'Payer Participation Data'!$C$50)</f>
        <v>-</v>
      </c>
      <c r="E815" s="157" t="str">
        <f>IF(ISBLANK('Payer Participation Data'!$D$50),"-",'Payer Participation Data'!$D$50)</f>
        <v>-</v>
      </c>
      <c r="F815" s="157" t="str">
        <f>IF(ISBLANK('Payer Participation Data'!$E$50),"-",'Payer Participation Data'!$E$50)</f>
        <v>-</v>
      </c>
      <c r="G815" s="102">
        <v>1</v>
      </c>
      <c r="H815" s="102">
        <v>2</v>
      </c>
      <c r="I815" s="102">
        <v>5</v>
      </c>
      <c r="J815" s="102" t="str">
        <f t="shared" si="50"/>
        <v>251</v>
      </c>
      <c r="K815" s="102" t="s">
        <v>30</v>
      </c>
      <c r="L815" s="224">
        <f>IF(ISNA(SUMIFS(INDEX('Payer Participation Data'!$F$10:$BM$59,0,MATCH(CONCATENATE($J815,L$6),'Payer Participation Data'!$F$8:$BM$8,0)),'Payer Participation Data'!$B$10:$B$59,$C815,'Payer Participation Data'!$C$10:$C$59,$D815)),"-",SUMIFS(INDEX('Payer Participation Data'!$F$10:$BM$59,0,MATCH(CONCATENATE($J815,L$6),'Payer Participation Data'!$F$8:$BM$8,0)),'Payer Participation Data'!$B$10:$B$59,$C815,'Payer Participation Data'!$C$10:$C$59,$D815))</f>
        <v>0</v>
      </c>
      <c r="M815" s="225">
        <f>IF(ISNA(SUMIFS(INDEX('Payer Participation Data'!$F$10:$BM$59,0,MATCH(CONCATENATE($J815,M$6),'Payer Participation Data'!$F$8:$BM$8,0)),'Payer Participation Data'!$B$10:$B$59,$C815,'Payer Participation Data'!$C$10:$C$59,$D815)),"-",SUMIFS(INDEX('Payer Participation Data'!$F$10:$BM$59,0,MATCH(CONCATENATE($J815,M$6),'Payer Participation Data'!$F$8:$BM$8,0)),'Payer Participation Data'!$B$10:$B$59,$C815,'Payer Participation Data'!$C$10:$C$59,$D815))</f>
        <v>0</v>
      </c>
      <c r="N815" s="103"/>
    </row>
    <row r="816" spans="2:14" outlineLevel="1" x14ac:dyDescent="0.35">
      <c r="B816" s="126" t="s">
        <v>80</v>
      </c>
      <c r="C816" s="169" t="str">
        <f>IF(ISBLANK('Payer Participation Data'!$B$50),"-",'Payer Participation Data'!$B$50)</f>
        <v>-</v>
      </c>
      <c r="D816" s="169" t="str">
        <f>IF(ISBLANK('Payer Participation Data'!$C$50),"-",'Payer Participation Data'!$C$50)</f>
        <v>-</v>
      </c>
      <c r="E816" s="169" t="str">
        <f>IF(ISBLANK('Payer Participation Data'!$D$50),"-",'Payer Participation Data'!$D$50)</f>
        <v>-</v>
      </c>
      <c r="F816" s="169" t="str">
        <f>IF(ISBLANK('Payer Participation Data'!$E$50),"-",'Payer Participation Data'!$E$50)</f>
        <v>-</v>
      </c>
      <c r="G816" s="104">
        <v>2</v>
      </c>
      <c r="H816" s="104">
        <v>2</v>
      </c>
      <c r="I816" s="104">
        <v>5</v>
      </c>
      <c r="J816" s="104" t="str">
        <f t="shared" si="50"/>
        <v>252</v>
      </c>
      <c r="K816" s="104" t="s">
        <v>30</v>
      </c>
      <c r="L816" s="222">
        <f>IF(ISNA(SUMIFS(INDEX('Payer Participation Data'!$F$10:$BM$59,0,MATCH(CONCATENATE($J816,L$6),'Payer Participation Data'!$F$8:$BM$8,0)),'Payer Participation Data'!$B$10:$B$59,$C816,'Payer Participation Data'!$C$10:$C$59,$D816)),"-",SUMIFS(INDEX('Payer Participation Data'!$F$10:$BM$59,0,MATCH(CONCATENATE($J816,L$6),'Payer Participation Data'!$F$8:$BM$8,0)),'Payer Participation Data'!$B$10:$B$59,$C816,'Payer Participation Data'!$C$10:$C$59,$D816))</f>
        <v>0</v>
      </c>
      <c r="M816" s="223">
        <f>IF(ISNA(SUMIFS(INDEX('Payer Participation Data'!$F$10:$BM$59,0,MATCH(CONCATENATE($J816,M$6),'Payer Participation Data'!$F$8:$BM$8,0)),'Payer Participation Data'!$B$10:$B$59,$C816,'Payer Participation Data'!$C$10:$C$59,$D816)),"-",SUMIFS(INDEX('Payer Participation Data'!$F$10:$BM$59,0,MATCH(CONCATENATE($J816,M$6),'Payer Participation Data'!$F$8:$BM$8,0)),'Payer Participation Data'!$B$10:$B$59,$C816,'Payer Participation Data'!$C$10:$C$59,$D816))</f>
        <v>0</v>
      </c>
      <c r="N816" s="105"/>
    </row>
    <row r="817" spans="2:14" outlineLevel="1" x14ac:dyDescent="0.35">
      <c r="B817" s="124" t="s">
        <v>80</v>
      </c>
      <c r="C817" s="157" t="str">
        <f>IF(ISBLANK('Payer Participation Data'!$B$50),"-",'Payer Participation Data'!$B$50)</f>
        <v>-</v>
      </c>
      <c r="D817" s="157" t="str">
        <f>IF(ISBLANK('Payer Participation Data'!$C$50),"-",'Payer Participation Data'!$C$50)</f>
        <v>-</v>
      </c>
      <c r="E817" s="157" t="str">
        <f>IF(ISBLANK('Payer Participation Data'!$D$50),"-",'Payer Participation Data'!$D$50)</f>
        <v>-</v>
      </c>
      <c r="F817" s="157" t="str">
        <f>IF(ISBLANK('Payer Participation Data'!$E$50),"-",'Payer Participation Data'!$E$50)</f>
        <v>-</v>
      </c>
      <c r="G817" s="102">
        <v>3</v>
      </c>
      <c r="H817" s="102">
        <v>2</v>
      </c>
      <c r="I817" s="102">
        <v>5</v>
      </c>
      <c r="J817" s="102" t="str">
        <f t="shared" si="50"/>
        <v>253</v>
      </c>
      <c r="K817" s="102" t="s">
        <v>30</v>
      </c>
      <c r="L817" s="224">
        <f>IF(ISNA(SUMIFS(INDEX('Payer Participation Data'!$F$10:$BM$59,0,MATCH(CONCATENATE($J817,L$6),'Payer Participation Data'!$F$8:$BM$8,0)),'Payer Participation Data'!$B$10:$B$59,$C817,'Payer Participation Data'!$C$10:$C$59,$D817)),"-",SUMIFS(INDEX('Payer Participation Data'!$F$10:$BM$59,0,MATCH(CONCATENATE($J817,L$6),'Payer Participation Data'!$F$8:$BM$8,0)),'Payer Participation Data'!$B$10:$B$59,$C817,'Payer Participation Data'!$C$10:$C$59,$D817))</f>
        <v>0</v>
      </c>
      <c r="M817" s="225">
        <f>IF(ISNA(SUMIFS(INDEX('Payer Participation Data'!$F$10:$BM$59,0,MATCH(CONCATENATE($J817,M$6),'Payer Participation Data'!$F$8:$BM$8,0)),'Payer Participation Data'!$B$10:$B$59,$C817,'Payer Participation Data'!$C$10:$C$59,$D817)),"-",SUMIFS(INDEX('Payer Participation Data'!$F$10:$BM$59,0,MATCH(CONCATENATE($J817,M$6),'Payer Participation Data'!$F$8:$BM$8,0)),'Payer Participation Data'!$B$10:$B$59,$C817,'Payer Participation Data'!$C$10:$C$59,$D817))</f>
        <v>0</v>
      </c>
      <c r="N817" s="103"/>
    </row>
    <row r="818" spans="2:14" outlineLevel="1" x14ac:dyDescent="0.35">
      <c r="B818" s="126" t="s">
        <v>80</v>
      </c>
      <c r="C818" s="169" t="str">
        <f>IF(ISBLANK('Payer Participation Data'!$B$50),"-",'Payer Participation Data'!$B$50)</f>
        <v>-</v>
      </c>
      <c r="D818" s="169" t="str">
        <f>IF(ISBLANK('Payer Participation Data'!$C$50),"-",'Payer Participation Data'!$C$50)</f>
        <v>-</v>
      </c>
      <c r="E818" s="169" t="str">
        <f>IF(ISBLANK('Payer Participation Data'!$D$50),"-",'Payer Participation Data'!$D$50)</f>
        <v>-</v>
      </c>
      <c r="F818" s="169" t="str">
        <f>IF(ISBLANK('Payer Participation Data'!$E$50),"-",'Payer Participation Data'!$E$50)</f>
        <v>-</v>
      </c>
      <c r="G818" s="104">
        <v>4</v>
      </c>
      <c r="H818" s="104">
        <v>2</v>
      </c>
      <c r="I818" s="104">
        <v>5</v>
      </c>
      <c r="J818" s="104" t="str">
        <f t="shared" si="50"/>
        <v>254</v>
      </c>
      <c r="K818" s="104" t="s">
        <v>30</v>
      </c>
      <c r="L818" s="222">
        <f>IF(ISNA(SUMIFS(INDEX('Payer Participation Data'!$F$10:$BM$59,0,MATCH(CONCATENATE($J818,L$6),'Payer Participation Data'!$F$8:$BM$8,0)),'Payer Participation Data'!$B$10:$B$59,$C818,'Payer Participation Data'!$C$10:$C$59,$D818)),"-",SUMIFS(INDEX('Payer Participation Data'!$F$10:$BM$59,0,MATCH(CONCATENATE($J818,L$6),'Payer Participation Data'!$F$8:$BM$8,0)),'Payer Participation Data'!$B$10:$B$59,$C818,'Payer Participation Data'!$C$10:$C$59,$D818))</f>
        <v>0</v>
      </c>
      <c r="M818" s="223">
        <f>IF(ISNA(SUMIFS(INDEX('Payer Participation Data'!$F$10:$BM$59,0,MATCH(CONCATENATE($J818,M$6),'Payer Participation Data'!$F$8:$BM$8,0)),'Payer Participation Data'!$B$10:$B$59,$C818,'Payer Participation Data'!$C$10:$C$59,$D818)),"-",SUMIFS(INDEX('Payer Participation Data'!$F$10:$BM$59,0,MATCH(CONCATENATE($J818,M$6),'Payer Participation Data'!$F$8:$BM$8,0)),'Payer Participation Data'!$B$10:$B$59,$C818,'Payer Participation Data'!$C$10:$C$59,$D818))</f>
        <v>0</v>
      </c>
      <c r="N818" s="105"/>
    </row>
    <row r="819" spans="2:14" outlineLevel="1" x14ac:dyDescent="0.35">
      <c r="B819" s="124" t="s">
        <v>80</v>
      </c>
      <c r="C819" s="157" t="str">
        <f>IF(ISBLANK('Payer Participation Data'!$B$50),"-",'Payer Participation Data'!$B$50)</f>
        <v>-</v>
      </c>
      <c r="D819" s="157" t="str">
        <f>IF(ISBLANK('Payer Participation Data'!$C$50),"-",'Payer Participation Data'!$C$50)</f>
        <v>-</v>
      </c>
      <c r="E819" s="157" t="str">
        <f>IF(ISBLANK('Payer Participation Data'!$D$50),"-",'Payer Participation Data'!$D$50)</f>
        <v>-</v>
      </c>
      <c r="F819" s="157" t="str">
        <f>IF(ISBLANK('Payer Participation Data'!$E$50),"-",'Payer Participation Data'!$E$50)</f>
        <v>-</v>
      </c>
      <c r="G819" s="102">
        <v>1</v>
      </c>
      <c r="H819" s="102">
        <v>3</v>
      </c>
      <c r="I819" s="102">
        <v>5</v>
      </c>
      <c r="J819" s="102" t="str">
        <f t="shared" si="50"/>
        <v>351</v>
      </c>
      <c r="K819" s="102" t="s">
        <v>30</v>
      </c>
      <c r="L819" s="224">
        <f>IF(ISNA(SUMIFS(INDEX('Payer Participation Data'!$F$10:$BM$59,0,MATCH(CONCATENATE($J819,L$6),'Payer Participation Data'!$F$8:$BM$8,0)),'Payer Participation Data'!$B$10:$B$59,$C819,'Payer Participation Data'!$C$10:$C$59,$D819)),"-",SUMIFS(INDEX('Payer Participation Data'!$F$10:$BM$59,0,MATCH(CONCATENATE($J819,L$6),'Payer Participation Data'!$F$8:$BM$8,0)),'Payer Participation Data'!$B$10:$B$59,$C819,'Payer Participation Data'!$C$10:$C$59,$D819))</f>
        <v>0</v>
      </c>
      <c r="M819" s="225">
        <f>IF(ISNA(SUMIFS(INDEX('Payer Participation Data'!$F$10:$BM$59,0,MATCH(CONCATENATE($J819,M$6),'Payer Participation Data'!$F$8:$BM$8,0)),'Payer Participation Data'!$B$10:$B$59,$C819,'Payer Participation Data'!$C$10:$C$59,$D819)),"-",SUMIFS(INDEX('Payer Participation Data'!$F$10:$BM$59,0,MATCH(CONCATENATE($J819,M$6),'Payer Participation Data'!$F$8:$BM$8,0)),'Payer Participation Data'!$B$10:$B$59,$C819,'Payer Participation Data'!$C$10:$C$59,$D819))</f>
        <v>0</v>
      </c>
      <c r="N819" s="103"/>
    </row>
    <row r="820" spans="2:14" outlineLevel="1" x14ac:dyDescent="0.35">
      <c r="B820" s="126" t="s">
        <v>80</v>
      </c>
      <c r="C820" s="169" t="str">
        <f>IF(ISBLANK('Payer Participation Data'!$B$50),"-",'Payer Participation Data'!$B$50)</f>
        <v>-</v>
      </c>
      <c r="D820" s="169" t="str">
        <f>IF(ISBLANK('Payer Participation Data'!$C$50),"-",'Payer Participation Data'!$C$50)</f>
        <v>-</v>
      </c>
      <c r="E820" s="169" t="str">
        <f>IF(ISBLANK('Payer Participation Data'!$D$50),"-",'Payer Participation Data'!$D$50)</f>
        <v>-</v>
      </c>
      <c r="F820" s="169" t="str">
        <f>IF(ISBLANK('Payer Participation Data'!$E$50),"-",'Payer Participation Data'!$E$50)</f>
        <v>-</v>
      </c>
      <c r="G820" s="104">
        <v>2</v>
      </c>
      <c r="H820" s="104">
        <v>3</v>
      </c>
      <c r="I820" s="104">
        <v>5</v>
      </c>
      <c r="J820" s="104" t="str">
        <f t="shared" si="50"/>
        <v>352</v>
      </c>
      <c r="K820" s="104" t="s">
        <v>30</v>
      </c>
      <c r="L820" s="222">
        <f>IF(ISNA(SUMIFS(INDEX('Payer Participation Data'!$F$10:$BM$59,0,MATCH(CONCATENATE($J820,L$6),'Payer Participation Data'!$F$8:$BM$8,0)),'Payer Participation Data'!$B$10:$B$59,$C820,'Payer Participation Data'!$C$10:$C$59,$D820)),"-",SUMIFS(INDEX('Payer Participation Data'!$F$10:$BM$59,0,MATCH(CONCATENATE($J820,L$6),'Payer Participation Data'!$F$8:$BM$8,0)),'Payer Participation Data'!$B$10:$B$59,$C820,'Payer Participation Data'!$C$10:$C$59,$D820))</f>
        <v>0</v>
      </c>
      <c r="M820" s="223">
        <f>IF(ISNA(SUMIFS(INDEX('Payer Participation Data'!$F$10:$BM$59,0,MATCH(CONCATENATE($J820,M$6),'Payer Participation Data'!$F$8:$BM$8,0)),'Payer Participation Data'!$B$10:$B$59,$C820,'Payer Participation Data'!$C$10:$C$59,$D820)),"-",SUMIFS(INDEX('Payer Participation Data'!$F$10:$BM$59,0,MATCH(CONCATENATE($J820,M$6),'Payer Participation Data'!$F$8:$BM$8,0)),'Payer Participation Data'!$B$10:$B$59,$C820,'Payer Participation Data'!$C$10:$C$59,$D820))</f>
        <v>0</v>
      </c>
      <c r="N820" s="105"/>
    </row>
    <row r="821" spans="2:14" outlineLevel="1" x14ac:dyDescent="0.35">
      <c r="B821" s="124" t="s">
        <v>80</v>
      </c>
      <c r="C821" s="157" t="str">
        <f>IF(ISBLANK('Payer Participation Data'!$B$50),"-",'Payer Participation Data'!$B$50)</f>
        <v>-</v>
      </c>
      <c r="D821" s="157" t="str">
        <f>IF(ISBLANK('Payer Participation Data'!$C$50),"-",'Payer Participation Data'!$C$50)</f>
        <v>-</v>
      </c>
      <c r="E821" s="157" t="str">
        <f>IF(ISBLANK('Payer Participation Data'!$D$50),"-",'Payer Participation Data'!$D$50)</f>
        <v>-</v>
      </c>
      <c r="F821" s="157" t="str">
        <f>IF(ISBLANK('Payer Participation Data'!$E$50),"-",'Payer Participation Data'!$E$50)</f>
        <v>-</v>
      </c>
      <c r="G821" s="102">
        <v>3</v>
      </c>
      <c r="H821" s="102">
        <v>3</v>
      </c>
      <c r="I821" s="102">
        <v>5</v>
      </c>
      <c r="J821" s="102" t="str">
        <f t="shared" si="50"/>
        <v>353</v>
      </c>
      <c r="K821" s="102" t="s">
        <v>30</v>
      </c>
      <c r="L821" s="224">
        <f>IF(ISNA(SUMIFS(INDEX('Payer Participation Data'!$F$10:$BM$59,0,MATCH(CONCATENATE($J821,L$6),'Payer Participation Data'!$F$8:$BM$8,0)),'Payer Participation Data'!$B$10:$B$59,$C821,'Payer Participation Data'!$C$10:$C$59,$D821)),"-",SUMIFS(INDEX('Payer Participation Data'!$F$10:$BM$59,0,MATCH(CONCATENATE($J821,L$6),'Payer Participation Data'!$F$8:$BM$8,0)),'Payer Participation Data'!$B$10:$B$59,$C821,'Payer Participation Data'!$C$10:$C$59,$D821))</f>
        <v>0</v>
      </c>
      <c r="M821" s="225">
        <f>IF(ISNA(SUMIFS(INDEX('Payer Participation Data'!$F$10:$BM$59,0,MATCH(CONCATENATE($J821,M$6),'Payer Participation Data'!$F$8:$BM$8,0)),'Payer Participation Data'!$B$10:$B$59,$C821,'Payer Participation Data'!$C$10:$C$59,$D821)),"-",SUMIFS(INDEX('Payer Participation Data'!$F$10:$BM$59,0,MATCH(CONCATENATE($J821,M$6),'Payer Participation Data'!$F$8:$BM$8,0)),'Payer Participation Data'!$B$10:$B$59,$C821,'Payer Participation Data'!$C$10:$C$59,$D821))</f>
        <v>0</v>
      </c>
      <c r="N821" s="103"/>
    </row>
    <row r="822" spans="2:14" outlineLevel="1" x14ac:dyDescent="0.35">
      <c r="B822" s="126" t="s">
        <v>80</v>
      </c>
      <c r="C822" s="169" t="str">
        <f>IF(ISBLANK('Payer Participation Data'!$B$50),"-",'Payer Participation Data'!$B$50)</f>
        <v>-</v>
      </c>
      <c r="D822" s="169" t="str">
        <f>IF(ISBLANK('Payer Participation Data'!$C$50),"-",'Payer Participation Data'!$C$50)</f>
        <v>-</v>
      </c>
      <c r="E822" s="169" t="str">
        <f>IF(ISBLANK('Payer Participation Data'!$D$50),"-",'Payer Participation Data'!$D$50)</f>
        <v>-</v>
      </c>
      <c r="F822" s="169" t="str">
        <f>IF(ISBLANK('Payer Participation Data'!$E$50),"-",'Payer Participation Data'!$E$50)</f>
        <v>-</v>
      </c>
      <c r="G822" s="104">
        <v>4</v>
      </c>
      <c r="H822" s="104">
        <v>3</v>
      </c>
      <c r="I822" s="104">
        <v>5</v>
      </c>
      <c r="J822" s="104" t="str">
        <f t="shared" si="50"/>
        <v>354</v>
      </c>
      <c r="K822" s="104" t="s">
        <v>30</v>
      </c>
      <c r="L822" s="222">
        <f>IF(ISNA(SUMIFS(INDEX('Payer Participation Data'!$F$10:$BM$59,0,MATCH(CONCATENATE($J822,L$6),'Payer Participation Data'!$F$8:$BM$8,0)),'Payer Participation Data'!$B$10:$B$59,$C822,'Payer Participation Data'!$C$10:$C$59,$D822)),"-",SUMIFS(INDEX('Payer Participation Data'!$F$10:$BM$59,0,MATCH(CONCATENATE($J822,L$6),'Payer Participation Data'!$F$8:$BM$8,0)),'Payer Participation Data'!$B$10:$B$59,$C822,'Payer Participation Data'!$C$10:$C$59,$D822))</f>
        <v>0</v>
      </c>
      <c r="M822" s="223">
        <f>IF(ISNA(SUMIFS(INDEX('Payer Participation Data'!$F$10:$BM$59,0,MATCH(CONCATENATE($J822,M$6),'Payer Participation Data'!$F$8:$BM$8,0)),'Payer Participation Data'!$B$10:$B$59,$C822,'Payer Participation Data'!$C$10:$C$59,$D822)),"-",SUMIFS(INDEX('Payer Participation Data'!$F$10:$BM$59,0,MATCH(CONCATENATE($J822,M$6),'Payer Participation Data'!$F$8:$BM$8,0)),'Payer Participation Data'!$B$10:$B$59,$C822,'Payer Participation Data'!$C$10:$C$59,$D822))</f>
        <v>0</v>
      </c>
      <c r="N822" s="105"/>
    </row>
    <row r="823" spans="2:14" outlineLevel="1" x14ac:dyDescent="0.35">
      <c r="B823" s="124" t="s">
        <v>80</v>
      </c>
      <c r="C823" s="157" t="str">
        <f>IF(ISBLANK('Payer Participation Data'!$B$50),"-",'Payer Participation Data'!$B$50)</f>
        <v>-</v>
      </c>
      <c r="D823" s="157" t="str">
        <f>IF(ISBLANK('Payer Participation Data'!$C$50),"-",'Payer Participation Data'!$C$50)</f>
        <v>-</v>
      </c>
      <c r="E823" s="157" t="str">
        <f>IF(ISBLANK('Payer Participation Data'!$D$50),"-",'Payer Participation Data'!$D$50)</f>
        <v>-</v>
      </c>
      <c r="F823" s="157" t="str">
        <f>IF(ISBLANK('Payer Participation Data'!$E$50),"-",'Payer Participation Data'!$E$50)</f>
        <v>-</v>
      </c>
      <c r="G823" s="102">
        <v>1</v>
      </c>
      <c r="H823" s="102">
        <v>4</v>
      </c>
      <c r="I823" s="102">
        <v>5</v>
      </c>
      <c r="J823" s="102" t="str">
        <f t="shared" ref="J823:J826" si="51">CONCATENATE(H823,I823,G823)</f>
        <v>451</v>
      </c>
      <c r="K823" s="102" t="s">
        <v>30</v>
      </c>
      <c r="L823" s="224">
        <f>IF(ISNA(SUMIFS(INDEX('Payer Participation Data'!$F$10:$BM$59,0,MATCH(CONCATENATE($J823,L$6),'Payer Participation Data'!$F$8:$BM$8,0)),'Payer Participation Data'!$B$10:$B$59,$C823,'Payer Participation Data'!$C$10:$C$59,$D823)),"-",SUMIFS(INDEX('Payer Participation Data'!$F$10:$BM$59,0,MATCH(CONCATENATE($J823,L$6),'Payer Participation Data'!$F$8:$BM$8,0)),'Payer Participation Data'!$B$10:$B$59,$C823,'Payer Participation Data'!$C$10:$C$59,$D823))</f>
        <v>0</v>
      </c>
      <c r="M823" s="225">
        <f>IF(ISNA(SUMIFS(INDEX('Payer Participation Data'!$F$10:$BM$59,0,MATCH(CONCATENATE($J823,M$6),'Payer Participation Data'!$F$8:$BM$8,0)),'Payer Participation Data'!$B$10:$B$59,$C823,'Payer Participation Data'!$C$10:$C$59,$D823)),"-",SUMIFS(INDEX('Payer Participation Data'!$F$10:$BM$59,0,MATCH(CONCATENATE($J823,M$6),'Payer Participation Data'!$F$8:$BM$8,0)),'Payer Participation Data'!$B$10:$B$59,$C823,'Payer Participation Data'!$C$10:$C$59,$D823))</f>
        <v>0</v>
      </c>
      <c r="N823" s="105"/>
    </row>
    <row r="824" spans="2:14" outlineLevel="1" x14ac:dyDescent="0.35">
      <c r="B824" s="126" t="s">
        <v>80</v>
      </c>
      <c r="C824" s="169" t="str">
        <f>IF(ISBLANK('Payer Participation Data'!$B$50),"-",'Payer Participation Data'!$B$50)</f>
        <v>-</v>
      </c>
      <c r="D824" s="169" t="str">
        <f>IF(ISBLANK('Payer Participation Data'!$C$50),"-",'Payer Participation Data'!$C$50)</f>
        <v>-</v>
      </c>
      <c r="E824" s="169" t="str">
        <f>IF(ISBLANK('Payer Participation Data'!$D$50),"-",'Payer Participation Data'!$D$50)</f>
        <v>-</v>
      </c>
      <c r="F824" s="169" t="str">
        <f>IF(ISBLANK('Payer Participation Data'!$E$50),"-",'Payer Participation Data'!$E$50)</f>
        <v>-</v>
      </c>
      <c r="G824" s="104">
        <v>2</v>
      </c>
      <c r="H824" s="104">
        <v>4</v>
      </c>
      <c r="I824" s="104">
        <v>5</v>
      </c>
      <c r="J824" s="104" t="str">
        <f t="shared" si="51"/>
        <v>452</v>
      </c>
      <c r="K824" s="104" t="s">
        <v>30</v>
      </c>
      <c r="L824" s="222">
        <f>IF(ISNA(SUMIFS(INDEX('Payer Participation Data'!$F$10:$BM$59,0,MATCH(CONCATENATE($J824,L$6),'Payer Participation Data'!$F$8:$BM$8,0)),'Payer Participation Data'!$B$10:$B$59,$C824,'Payer Participation Data'!$C$10:$C$59,$D824)),"-",SUMIFS(INDEX('Payer Participation Data'!$F$10:$BM$59,0,MATCH(CONCATENATE($J824,L$6),'Payer Participation Data'!$F$8:$BM$8,0)),'Payer Participation Data'!$B$10:$B$59,$C824,'Payer Participation Data'!$C$10:$C$59,$D824))</f>
        <v>0</v>
      </c>
      <c r="M824" s="223">
        <f>IF(ISNA(SUMIFS(INDEX('Payer Participation Data'!$F$10:$BM$59,0,MATCH(CONCATENATE($J824,M$6),'Payer Participation Data'!$F$8:$BM$8,0)),'Payer Participation Data'!$B$10:$B$59,$C824,'Payer Participation Data'!$C$10:$C$59,$D824)),"-",SUMIFS(INDEX('Payer Participation Data'!$F$10:$BM$59,0,MATCH(CONCATENATE($J824,M$6),'Payer Participation Data'!$F$8:$BM$8,0)),'Payer Participation Data'!$B$10:$B$59,$C824,'Payer Participation Data'!$C$10:$C$59,$D824))</f>
        <v>0</v>
      </c>
      <c r="N824" s="105"/>
    </row>
    <row r="825" spans="2:14" outlineLevel="1" x14ac:dyDescent="0.35">
      <c r="B825" s="124" t="s">
        <v>80</v>
      </c>
      <c r="C825" s="157" t="str">
        <f>IF(ISBLANK('Payer Participation Data'!$B$50),"-",'Payer Participation Data'!$B$50)</f>
        <v>-</v>
      </c>
      <c r="D825" s="157" t="str">
        <f>IF(ISBLANK('Payer Participation Data'!$C$50),"-",'Payer Participation Data'!$C$50)</f>
        <v>-</v>
      </c>
      <c r="E825" s="157" t="str">
        <f>IF(ISBLANK('Payer Participation Data'!$D$50),"-",'Payer Participation Data'!$D$50)</f>
        <v>-</v>
      </c>
      <c r="F825" s="157" t="str">
        <f>IF(ISBLANK('Payer Participation Data'!$E$50),"-",'Payer Participation Data'!$E$50)</f>
        <v>-</v>
      </c>
      <c r="G825" s="102">
        <v>3</v>
      </c>
      <c r="H825" s="102">
        <v>4</v>
      </c>
      <c r="I825" s="102">
        <v>5</v>
      </c>
      <c r="J825" s="102" t="str">
        <f t="shared" si="51"/>
        <v>453</v>
      </c>
      <c r="K825" s="102" t="s">
        <v>30</v>
      </c>
      <c r="L825" s="224">
        <f>IF(ISNA(SUMIFS(INDEX('Payer Participation Data'!$F$10:$BM$59,0,MATCH(CONCATENATE($J825,L$6),'Payer Participation Data'!$F$8:$BM$8,0)),'Payer Participation Data'!$B$10:$B$59,$C825,'Payer Participation Data'!$C$10:$C$59,$D825)),"-",SUMIFS(INDEX('Payer Participation Data'!$F$10:$BM$59,0,MATCH(CONCATENATE($J825,L$6),'Payer Participation Data'!$F$8:$BM$8,0)),'Payer Participation Data'!$B$10:$B$59,$C825,'Payer Participation Data'!$C$10:$C$59,$D825))</f>
        <v>0</v>
      </c>
      <c r="M825" s="225">
        <f>IF(ISNA(SUMIFS(INDEX('Payer Participation Data'!$F$10:$BM$59,0,MATCH(CONCATENATE($J825,M$6),'Payer Participation Data'!$F$8:$BM$8,0)),'Payer Participation Data'!$B$10:$B$59,$C825,'Payer Participation Data'!$C$10:$C$59,$D825)),"-",SUMIFS(INDEX('Payer Participation Data'!$F$10:$BM$59,0,MATCH(CONCATENATE($J825,M$6),'Payer Participation Data'!$F$8:$BM$8,0)),'Payer Participation Data'!$B$10:$B$59,$C825,'Payer Participation Data'!$C$10:$C$59,$D825))</f>
        <v>0</v>
      </c>
      <c r="N825" s="105"/>
    </row>
    <row r="826" spans="2:14" outlineLevel="1" x14ac:dyDescent="0.35">
      <c r="B826" s="126" t="s">
        <v>80</v>
      </c>
      <c r="C826" s="169" t="str">
        <f>IF(ISBLANK('Payer Participation Data'!$B$50),"-",'Payer Participation Data'!$B$50)</f>
        <v>-</v>
      </c>
      <c r="D826" s="169" t="str">
        <f>IF(ISBLANK('Payer Participation Data'!$C$50),"-",'Payer Participation Data'!$C$50)</f>
        <v>-</v>
      </c>
      <c r="E826" s="169" t="str">
        <f>IF(ISBLANK('Payer Participation Data'!$D$50),"-",'Payer Participation Data'!$D$50)</f>
        <v>-</v>
      </c>
      <c r="F826" s="169" t="str">
        <f>IF(ISBLANK('Payer Participation Data'!$E$50),"-",'Payer Participation Data'!$E$50)</f>
        <v>-</v>
      </c>
      <c r="G826" s="104">
        <v>4</v>
      </c>
      <c r="H826" s="104">
        <v>4</v>
      </c>
      <c r="I826" s="104">
        <v>5</v>
      </c>
      <c r="J826" s="104" t="str">
        <f t="shared" si="51"/>
        <v>454</v>
      </c>
      <c r="K826" s="104" t="s">
        <v>30</v>
      </c>
      <c r="L826" s="222">
        <f>IF(ISNA(SUMIFS(INDEX('Payer Participation Data'!$F$10:$BM$59,0,MATCH(CONCATENATE($J826,L$6),'Payer Participation Data'!$F$8:$BM$8,0)),'Payer Participation Data'!$B$10:$B$59,$C826,'Payer Participation Data'!$C$10:$C$59,$D826)),"-",SUMIFS(INDEX('Payer Participation Data'!$F$10:$BM$59,0,MATCH(CONCATENATE($J826,L$6),'Payer Participation Data'!$F$8:$BM$8,0)),'Payer Participation Data'!$B$10:$B$59,$C826,'Payer Participation Data'!$C$10:$C$59,$D826))</f>
        <v>0</v>
      </c>
      <c r="M826" s="223">
        <f>IF(ISNA(SUMIFS(INDEX('Payer Participation Data'!$F$10:$BM$59,0,MATCH(CONCATENATE($J826,M$6),'Payer Participation Data'!$F$8:$BM$8,0)),'Payer Participation Data'!$B$10:$B$59,$C826,'Payer Participation Data'!$C$10:$C$59,$D826)),"-",SUMIFS(INDEX('Payer Participation Data'!$F$10:$BM$59,0,MATCH(CONCATENATE($J826,M$6),'Payer Participation Data'!$F$8:$BM$8,0)),'Payer Participation Data'!$B$10:$B$59,$C826,'Payer Participation Data'!$C$10:$C$59,$D826))</f>
        <v>0</v>
      </c>
      <c r="N826" s="105"/>
    </row>
    <row r="827" spans="2:14" outlineLevel="1" x14ac:dyDescent="0.35">
      <c r="B827" s="124" t="s">
        <v>80</v>
      </c>
      <c r="C827" s="157" t="str">
        <f>IF(ISBLANK('Payer Participation Data'!$B$51),"-",'Payer Participation Data'!$B$51)</f>
        <v>-</v>
      </c>
      <c r="D827" s="157" t="str">
        <f>IF(ISBLANK('Payer Participation Data'!$C$51),"-",'Payer Participation Data'!$C$51)</f>
        <v>-</v>
      </c>
      <c r="E827" s="157" t="str">
        <f>IF(ISBLANK('Payer Participation Data'!$D$51),"-",'Payer Participation Data'!$D$51)</f>
        <v>-</v>
      </c>
      <c r="F827" s="157" t="str">
        <f>IF(ISBLANK('Payer Participation Data'!$E$51),"-",'Payer Participation Data'!$E$51)</f>
        <v>-</v>
      </c>
      <c r="G827" s="102">
        <v>1</v>
      </c>
      <c r="H827" s="102" t="s">
        <v>64</v>
      </c>
      <c r="I827" s="102" t="s">
        <v>64</v>
      </c>
      <c r="J827" s="102" t="str">
        <f t="shared" si="50"/>
        <v>BaselineBaseline1</v>
      </c>
      <c r="K827" s="102" t="s">
        <v>30</v>
      </c>
      <c r="L827" s="224">
        <f>IF(ISNA(SUMIFS(INDEX('Payer Participation Data'!$F$10:$BM$59,0,MATCH(CONCATENATE($J827,L$6),'Payer Participation Data'!$F$8:$BM$8,0)),'Payer Participation Data'!$B$10:$B$59,$C827,'Payer Participation Data'!$C$10:$C$59,$D827)),"-",SUMIFS(INDEX('Payer Participation Data'!$F$10:$BM$59,0,MATCH(CONCATENATE($J827,L$6),'Payer Participation Data'!$F$8:$BM$8,0)),'Payer Participation Data'!$B$10:$B$59,$C827,'Payer Participation Data'!$C$10:$C$59,$D827))</f>
        <v>0</v>
      </c>
      <c r="M827" s="225">
        <f>IF(ISNA(SUMIFS(INDEX('Payer Participation Data'!$F$10:$BM$59,0,MATCH(CONCATENATE($J827,M$6),'Payer Participation Data'!$F$8:$BM$8,0)),'Payer Participation Data'!$B$10:$B$59,$C827,'Payer Participation Data'!$C$10:$C$59,$D827)),"-",SUMIFS(INDEX('Payer Participation Data'!$F$10:$BM$59,0,MATCH(CONCATENATE($J827,M$6),'Payer Participation Data'!$F$8:$BM$8,0)),'Payer Participation Data'!$B$10:$B$59,$C827,'Payer Participation Data'!$C$10:$C$59,$D827))</f>
        <v>0</v>
      </c>
      <c r="N827" s="103"/>
    </row>
    <row r="828" spans="2:14" outlineLevel="1" x14ac:dyDescent="0.35">
      <c r="B828" s="126" t="s">
        <v>80</v>
      </c>
      <c r="C828" s="169" t="str">
        <f>IF(ISBLANK('Payer Participation Data'!$B$51),"-",'Payer Participation Data'!$B$51)</f>
        <v>-</v>
      </c>
      <c r="D828" s="169" t="str">
        <f>IF(ISBLANK('Payer Participation Data'!$C$51),"-",'Payer Participation Data'!$C$51)</f>
        <v>-</v>
      </c>
      <c r="E828" s="169" t="str">
        <f>IF(ISBLANK('Payer Participation Data'!$D$51),"-",'Payer Participation Data'!$D$51)</f>
        <v>-</v>
      </c>
      <c r="F828" s="169" t="str">
        <f>IF(ISBLANK('Payer Participation Data'!$E$51),"-",'Payer Participation Data'!$E$51)</f>
        <v>-</v>
      </c>
      <c r="G828" s="104">
        <v>2</v>
      </c>
      <c r="H828" s="104" t="s">
        <v>64</v>
      </c>
      <c r="I828" s="104" t="s">
        <v>64</v>
      </c>
      <c r="J828" s="104" t="str">
        <f t="shared" si="50"/>
        <v>BaselineBaseline2</v>
      </c>
      <c r="K828" s="104" t="s">
        <v>30</v>
      </c>
      <c r="L828" s="222">
        <f>IF(ISNA(SUMIFS(INDEX('Payer Participation Data'!$F$10:$BM$59,0,MATCH(CONCATENATE($J828,L$6),'Payer Participation Data'!$F$8:$BM$8,0)),'Payer Participation Data'!$B$10:$B$59,$C828,'Payer Participation Data'!$C$10:$C$59,$D828)),"-",SUMIFS(INDEX('Payer Participation Data'!$F$10:$BM$59,0,MATCH(CONCATENATE($J828,L$6),'Payer Participation Data'!$F$8:$BM$8,0)),'Payer Participation Data'!$B$10:$B$59,$C828,'Payer Participation Data'!$C$10:$C$59,$D828))</f>
        <v>0</v>
      </c>
      <c r="M828" s="223">
        <f>IF(ISNA(SUMIFS(INDEX('Payer Participation Data'!$F$10:$BM$59,0,MATCH(CONCATENATE($J828,M$6),'Payer Participation Data'!$F$8:$BM$8,0)),'Payer Participation Data'!$B$10:$B$59,$C828,'Payer Participation Data'!$C$10:$C$59,$D828)),"-",SUMIFS(INDEX('Payer Participation Data'!$F$10:$BM$59,0,MATCH(CONCATENATE($J828,M$6),'Payer Participation Data'!$F$8:$BM$8,0)),'Payer Participation Data'!$B$10:$B$59,$C828,'Payer Participation Data'!$C$10:$C$59,$D828))</f>
        <v>0</v>
      </c>
      <c r="N828" s="105"/>
    </row>
    <row r="829" spans="2:14" outlineLevel="1" x14ac:dyDescent="0.35">
      <c r="B829" s="124" t="s">
        <v>80</v>
      </c>
      <c r="C829" s="157" t="str">
        <f>IF(ISBLANK('Payer Participation Data'!$B$51),"-",'Payer Participation Data'!$B$51)</f>
        <v>-</v>
      </c>
      <c r="D829" s="157" t="str">
        <f>IF(ISBLANK('Payer Participation Data'!$C$51),"-",'Payer Participation Data'!$C$51)</f>
        <v>-</v>
      </c>
      <c r="E829" s="157" t="str">
        <f>IF(ISBLANK('Payer Participation Data'!$D$51),"-",'Payer Participation Data'!$D$51)</f>
        <v>-</v>
      </c>
      <c r="F829" s="157" t="str">
        <f>IF(ISBLANK('Payer Participation Data'!$E$51),"-",'Payer Participation Data'!$E$51)</f>
        <v>-</v>
      </c>
      <c r="G829" s="102">
        <v>3</v>
      </c>
      <c r="H829" s="102" t="s">
        <v>64</v>
      </c>
      <c r="I829" s="102" t="s">
        <v>64</v>
      </c>
      <c r="J829" s="102" t="str">
        <f t="shared" si="50"/>
        <v>BaselineBaseline3</v>
      </c>
      <c r="K829" s="102" t="s">
        <v>30</v>
      </c>
      <c r="L829" s="224">
        <f>IF(ISNA(SUMIFS(INDEX('Payer Participation Data'!$F$10:$BM$59,0,MATCH(CONCATENATE($J829,L$6),'Payer Participation Data'!$F$8:$BM$8,0)),'Payer Participation Data'!$B$10:$B$59,$C829,'Payer Participation Data'!$C$10:$C$59,$D829)),"-",SUMIFS(INDEX('Payer Participation Data'!$F$10:$BM$59,0,MATCH(CONCATENATE($J829,L$6),'Payer Participation Data'!$F$8:$BM$8,0)),'Payer Participation Data'!$B$10:$B$59,$C829,'Payer Participation Data'!$C$10:$C$59,$D829))</f>
        <v>0</v>
      </c>
      <c r="M829" s="225">
        <f>IF(ISNA(SUMIFS(INDEX('Payer Participation Data'!$F$10:$BM$59,0,MATCH(CONCATENATE($J829,M$6),'Payer Participation Data'!$F$8:$BM$8,0)),'Payer Participation Data'!$B$10:$B$59,$C829,'Payer Participation Data'!$C$10:$C$59,$D829)),"-",SUMIFS(INDEX('Payer Participation Data'!$F$10:$BM$59,0,MATCH(CONCATENATE($J829,M$6),'Payer Participation Data'!$F$8:$BM$8,0)),'Payer Participation Data'!$B$10:$B$59,$C829,'Payer Participation Data'!$C$10:$C$59,$D829))</f>
        <v>0</v>
      </c>
      <c r="N829" s="103"/>
    </row>
    <row r="830" spans="2:14" outlineLevel="1" x14ac:dyDescent="0.35">
      <c r="B830" s="126" t="s">
        <v>80</v>
      </c>
      <c r="C830" s="169" t="str">
        <f>IF(ISBLANK('Payer Participation Data'!$B$51),"-",'Payer Participation Data'!$B$51)</f>
        <v>-</v>
      </c>
      <c r="D830" s="169" t="str">
        <f>IF(ISBLANK('Payer Participation Data'!$C$51),"-",'Payer Participation Data'!$C$51)</f>
        <v>-</v>
      </c>
      <c r="E830" s="169" t="str">
        <f>IF(ISBLANK('Payer Participation Data'!$D$51),"-",'Payer Participation Data'!$D$51)</f>
        <v>-</v>
      </c>
      <c r="F830" s="169" t="str">
        <f>IF(ISBLANK('Payer Participation Data'!$E$51),"-",'Payer Participation Data'!$E$51)</f>
        <v>-</v>
      </c>
      <c r="G830" s="104">
        <v>4</v>
      </c>
      <c r="H830" s="104" t="s">
        <v>64</v>
      </c>
      <c r="I830" s="104" t="s">
        <v>64</v>
      </c>
      <c r="J830" s="104" t="str">
        <f t="shared" si="50"/>
        <v>BaselineBaseline4</v>
      </c>
      <c r="K830" s="104" t="s">
        <v>30</v>
      </c>
      <c r="L830" s="222">
        <f>IF(ISNA(SUMIFS(INDEX('Payer Participation Data'!$F$10:$BM$59,0,MATCH(CONCATENATE($J830,L$6),'Payer Participation Data'!$F$8:$BM$8,0)),'Payer Participation Data'!$B$10:$B$59,$C830,'Payer Participation Data'!$C$10:$C$59,$D830)),"-",SUMIFS(INDEX('Payer Participation Data'!$F$10:$BM$59,0,MATCH(CONCATENATE($J830,L$6),'Payer Participation Data'!$F$8:$BM$8,0)),'Payer Participation Data'!$B$10:$B$59,$C830,'Payer Participation Data'!$C$10:$C$59,$D830))</f>
        <v>0</v>
      </c>
      <c r="M830" s="223">
        <f>IF(ISNA(SUMIFS(INDEX('Payer Participation Data'!$F$10:$BM$59,0,MATCH(CONCATENATE($J830,M$6),'Payer Participation Data'!$F$8:$BM$8,0)),'Payer Participation Data'!$B$10:$B$59,$C830,'Payer Participation Data'!$C$10:$C$59,$D830)),"-",SUMIFS(INDEX('Payer Participation Data'!$F$10:$BM$59,0,MATCH(CONCATENATE($J830,M$6),'Payer Participation Data'!$F$8:$BM$8,0)),'Payer Participation Data'!$B$10:$B$59,$C830,'Payer Participation Data'!$C$10:$C$59,$D830))</f>
        <v>0</v>
      </c>
      <c r="N830" s="105"/>
    </row>
    <row r="831" spans="2:14" outlineLevel="1" x14ac:dyDescent="0.35">
      <c r="B831" s="124" t="s">
        <v>80</v>
      </c>
      <c r="C831" s="157" t="str">
        <f>IF(ISBLANK('Payer Participation Data'!$B$51),"-",'Payer Participation Data'!$B$51)</f>
        <v>-</v>
      </c>
      <c r="D831" s="157" t="str">
        <f>IF(ISBLANK('Payer Participation Data'!$C$51),"-",'Payer Participation Data'!$C$51)</f>
        <v>-</v>
      </c>
      <c r="E831" s="157" t="str">
        <f>IF(ISBLANK('Payer Participation Data'!$D$51),"-",'Payer Participation Data'!$D$51)</f>
        <v>-</v>
      </c>
      <c r="F831" s="157" t="str">
        <f>IF(ISBLANK('Payer Participation Data'!$E$51),"-",'Payer Participation Data'!$E$51)</f>
        <v>-</v>
      </c>
      <c r="G831" s="102">
        <v>1</v>
      </c>
      <c r="H831" s="102">
        <v>1</v>
      </c>
      <c r="I831" s="102">
        <v>5</v>
      </c>
      <c r="J831" s="102" t="str">
        <f t="shared" si="50"/>
        <v>151</v>
      </c>
      <c r="K831" s="102" t="s">
        <v>30</v>
      </c>
      <c r="L831" s="224">
        <f>IF(ISNA(SUMIFS(INDEX('Payer Participation Data'!$F$10:$BM$59,0,MATCH(CONCATENATE($J831,L$6),'Payer Participation Data'!$F$8:$BM$8,0)),'Payer Participation Data'!$B$10:$B$59,$C831,'Payer Participation Data'!$C$10:$C$59,$D831)),"-",SUMIFS(INDEX('Payer Participation Data'!$F$10:$BM$59,0,MATCH(CONCATENATE($J831,L$6),'Payer Participation Data'!$F$8:$BM$8,0)),'Payer Participation Data'!$B$10:$B$59,$C831,'Payer Participation Data'!$C$10:$C$59,$D831))</f>
        <v>0</v>
      </c>
      <c r="M831" s="225">
        <f>IF(ISNA(SUMIFS(INDEX('Payer Participation Data'!$F$10:$BM$59,0,MATCH(CONCATENATE($J831,M$6),'Payer Participation Data'!$F$8:$BM$8,0)),'Payer Participation Data'!$B$10:$B$59,$C831,'Payer Participation Data'!$C$10:$C$59,$D831)),"-",SUMIFS(INDEX('Payer Participation Data'!$F$10:$BM$59,0,MATCH(CONCATENATE($J831,M$6),'Payer Participation Data'!$F$8:$BM$8,0)),'Payer Participation Data'!$B$10:$B$59,$C831,'Payer Participation Data'!$C$10:$C$59,$D831))</f>
        <v>0</v>
      </c>
      <c r="N831" s="103"/>
    </row>
    <row r="832" spans="2:14" outlineLevel="1" x14ac:dyDescent="0.35">
      <c r="B832" s="126" t="s">
        <v>80</v>
      </c>
      <c r="C832" s="169" t="str">
        <f>IF(ISBLANK('Payer Participation Data'!$B$51),"-",'Payer Participation Data'!$B$51)</f>
        <v>-</v>
      </c>
      <c r="D832" s="169" t="str">
        <f>IF(ISBLANK('Payer Participation Data'!$C$51),"-",'Payer Participation Data'!$C$51)</f>
        <v>-</v>
      </c>
      <c r="E832" s="169" t="str">
        <f>IF(ISBLANK('Payer Participation Data'!$D$51),"-",'Payer Participation Data'!$D$51)</f>
        <v>-</v>
      </c>
      <c r="F832" s="169" t="str">
        <f>IF(ISBLANK('Payer Participation Data'!$E$51),"-",'Payer Participation Data'!$E$51)</f>
        <v>-</v>
      </c>
      <c r="G832" s="104">
        <v>2</v>
      </c>
      <c r="H832" s="104">
        <v>1</v>
      </c>
      <c r="I832" s="104">
        <v>5</v>
      </c>
      <c r="J832" s="104" t="str">
        <f t="shared" si="50"/>
        <v>152</v>
      </c>
      <c r="K832" s="104" t="s">
        <v>30</v>
      </c>
      <c r="L832" s="222">
        <f>IF(ISNA(SUMIFS(INDEX('Payer Participation Data'!$F$10:$BM$59,0,MATCH(CONCATENATE($J832,L$6),'Payer Participation Data'!$F$8:$BM$8,0)),'Payer Participation Data'!$B$10:$B$59,$C832,'Payer Participation Data'!$C$10:$C$59,$D832)),"-",SUMIFS(INDEX('Payer Participation Data'!$F$10:$BM$59,0,MATCH(CONCATENATE($J832,L$6),'Payer Participation Data'!$F$8:$BM$8,0)),'Payer Participation Data'!$B$10:$B$59,$C832,'Payer Participation Data'!$C$10:$C$59,$D832))</f>
        <v>0</v>
      </c>
      <c r="M832" s="223">
        <f>IF(ISNA(SUMIFS(INDEX('Payer Participation Data'!$F$10:$BM$59,0,MATCH(CONCATENATE($J832,M$6),'Payer Participation Data'!$F$8:$BM$8,0)),'Payer Participation Data'!$B$10:$B$59,$C832,'Payer Participation Data'!$C$10:$C$59,$D832)),"-",SUMIFS(INDEX('Payer Participation Data'!$F$10:$BM$59,0,MATCH(CONCATENATE($J832,M$6),'Payer Participation Data'!$F$8:$BM$8,0)),'Payer Participation Data'!$B$10:$B$59,$C832,'Payer Participation Data'!$C$10:$C$59,$D832))</f>
        <v>0</v>
      </c>
      <c r="N832" s="105"/>
    </row>
    <row r="833" spans="2:14" outlineLevel="1" x14ac:dyDescent="0.35">
      <c r="B833" s="124" t="s">
        <v>80</v>
      </c>
      <c r="C833" s="157" t="str">
        <f>IF(ISBLANK('Payer Participation Data'!$B$51),"-",'Payer Participation Data'!$B$51)</f>
        <v>-</v>
      </c>
      <c r="D833" s="157" t="str">
        <f>IF(ISBLANK('Payer Participation Data'!$C$51),"-",'Payer Participation Data'!$C$51)</f>
        <v>-</v>
      </c>
      <c r="E833" s="157" t="str">
        <f>IF(ISBLANK('Payer Participation Data'!$D$51),"-",'Payer Participation Data'!$D$51)</f>
        <v>-</v>
      </c>
      <c r="F833" s="157" t="str">
        <f>IF(ISBLANK('Payer Participation Data'!$E$51),"-",'Payer Participation Data'!$E$51)</f>
        <v>-</v>
      </c>
      <c r="G833" s="102">
        <v>3</v>
      </c>
      <c r="H833" s="102">
        <v>1</v>
      </c>
      <c r="I833" s="102">
        <v>5</v>
      </c>
      <c r="J833" s="102" t="str">
        <f t="shared" si="50"/>
        <v>153</v>
      </c>
      <c r="K833" s="102" t="s">
        <v>30</v>
      </c>
      <c r="L833" s="224">
        <f>IF(ISNA(SUMIFS(INDEX('Payer Participation Data'!$F$10:$BM$59,0,MATCH(CONCATENATE($J833,L$6),'Payer Participation Data'!$F$8:$BM$8,0)),'Payer Participation Data'!$B$10:$B$59,$C833,'Payer Participation Data'!$C$10:$C$59,$D833)),"-",SUMIFS(INDEX('Payer Participation Data'!$F$10:$BM$59,0,MATCH(CONCATENATE($J833,L$6),'Payer Participation Data'!$F$8:$BM$8,0)),'Payer Participation Data'!$B$10:$B$59,$C833,'Payer Participation Data'!$C$10:$C$59,$D833))</f>
        <v>0</v>
      </c>
      <c r="M833" s="225">
        <f>IF(ISNA(SUMIFS(INDEX('Payer Participation Data'!$F$10:$BM$59,0,MATCH(CONCATENATE($J833,M$6),'Payer Participation Data'!$F$8:$BM$8,0)),'Payer Participation Data'!$B$10:$B$59,$C833,'Payer Participation Data'!$C$10:$C$59,$D833)),"-",SUMIFS(INDEX('Payer Participation Data'!$F$10:$BM$59,0,MATCH(CONCATENATE($J833,M$6),'Payer Participation Data'!$F$8:$BM$8,0)),'Payer Participation Data'!$B$10:$B$59,$C833,'Payer Participation Data'!$C$10:$C$59,$D833))</f>
        <v>0</v>
      </c>
      <c r="N833" s="103"/>
    </row>
    <row r="834" spans="2:14" outlineLevel="1" x14ac:dyDescent="0.35">
      <c r="B834" s="126" t="s">
        <v>80</v>
      </c>
      <c r="C834" s="169" t="str">
        <f>IF(ISBLANK('Payer Participation Data'!$B$51),"-",'Payer Participation Data'!$B$51)</f>
        <v>-</v>
      </c>
      <c r="D834" s="169" t="str">
        <f>IF(ISBLANK('Payer Participation Data'!$C$51),"-",'Payer Participation Data'!$C$51)</f>
        <v>-</v>
      </c>
      <c r="E834" s="169" t="str">
        <f>IF(ISBLANK('Payer Participation Data'!$D$51),"-",'Payer Participation Data'!$D$51)</f>
        <v>-</v>
      </c>
      <c r="F834" s="169" t="str">
        <f>IF(ISBLANK('Payer Participation Data'!$E$51),"-",'Payer Participation Data'!$E$51)</f>
        <v>-</v>
      </c>
      <c r="G834" s="104">
        <v>4</v>
      </c>
      <c r="H834" s="104">
        <v>1</v>
      </c>
      <c r="I834" s="104">
        <v>5</v>
      </c>
      <c r="J834" s="104" t="str">
        <f t="shared" si="50"/>
        <v>154</v>
      </c>
      <c r="K834" s="104" t="s">
        <v>30</v>
      </c>
      <c r="L834" s="222">
        <f>IF(ISNA(SUMIFS(INDEX('Payer Participation Data'!$F$10:$BM$59,0,MATCH(CONCATENATE($J834,L$6),'Payer Participation Data'!$F$8:$BM$8,0)),'Payer Participation Data'!$B$10:$B$59,$C834,'Payer Participation Data'!$C$10:$C$59,$D834)),"-",SUMIFS(INDEX('Payer Participation Data'!$F$10:$BM$59,0,MATCH(CONCATENATE($J834,L$6),'Payer Participation Data'!$F$8:$BM$8,0)),'Payer Participation Data'!$B$10:$B$59,$C834,'Payer Participation Data'!$C$10:$C$59,$D834))</f>
        <v>0</v>
      </c>
      <c r="M834" s="223">
        <f>IF(ISNA(SUMIFS(INDEX('Payer Participation Data'!$F$10:$BM$59,0,MATCH(CONCATENATE($J834,M$6),'Payer Participation Data'!$F$8:$BM$8,0)),'Payer Participation Data'!$B$10:$B$59,$C834,'Payer Participation Data'!$C$10:$C$59,$D834)),"-",SUMIFS(INDEX('Payer Participation Data'!$F$10:$BM$59,0,MATCH(CONCATENATE($J834,M$6),'Payer Participation Data'!$F$8:$BM$8,0)),'Payer Participation Data'!$B$10:$B$59,$C834,'Payer Participation Data'!$C$10:$C$59,$D834))</f>
        <v>0</v>
      </c>
      <c r="N834" s="105"/>
    </row>
    <row r="835" spans="2:14" outlineLevel="1" x14ac:dyDescent="0.35">
      <c r="B835" s="124" t="s">
        <v>80</v>
      </c>
      <c r="C835" s="157" t="str">
        <f>IF(ISBLANK('Payer Participation Data'!$B$51),"-",'Payer Participation Data'!$B$51)</f>
        <v>-</v>
      </c>
      <c r="D835" s="157" t="str">
        <f>IF(ISBLANK('Payer Participation Data'!$C$51),"-",'Payer Participation Data'!$C$51)</f>
        <v>-</v>
      </c>
      <c r="E835" s="157" t="str">
        <f>IF(ISBLANK('Payer Participation Data'!$D$51),"-",'Payer Participation Data'!$D$51)</f>
        <v>-</v>
      </c>
      <c r="F835" s="157" t="str">
        <f>IF(ISBLANK('Payer Participation Data'!$E$51),"-",'Payer Participation Data'!$E$51)</f>
        <v>-</v>
      </c>
      <c r="G835" s="102">
        <v>1</v>
      </c>
      <c r="H835" s="102">
        <v>2</v>
      </c>
      <c r="I835" s="102">
        <v>5</v>
      </c>
      <c r="J835" s="102" t="str">
        <f t="shared" si="50"/>
        <v>251</v>
      </c>
      <c r="K835" s="102" t="s">
        <v>30</v>
      </c>
      <c r="L835" s="224">
        <f>IF(ISNA(SUMIFS(INDEX('Payer Participation Data'!$F$10:$BM$59,0,MATCH(CONCATENATE($J835,L$6),'Payer Participation Data'!$F$8:$BM$8,0)),'Payer Participation Data'!$B$10:$B$59,$C835,'Payer Participation Data'!$C$10:$C$59,$D835)),"-",SUMIFS(INDEX('Payer Participation Data'!$F$10:$BM$59,0,MATCH(CONCATENATE($J835,L$6),'Payer Participation Data'!$F$8:$BM$8,0)),'Payer Participation Data'!$B$10:$B$59,$C835,'Payer Participation Data'!$C$10:$C$59,$D835))</f>
        <v>0</v>
      </c>
      <c r="M835" s="225">
        <f>IF(ISNA(SUMIFS(INDEX('Payer Participation Data'!$F$10:$BM$59,0,MATCH(CONCATENATE($J835,M$6),'Payer Participation Data'!$F$8:$BM$8,0)),'Payer Participation Data'!$B$10:$B$59,$C835,'Payer Participation Data'!$C$10:$C$59,$D835)),"-",SUMIFS(INDEX('Payer Participation Data'!$F$10:$BM$59,0,MATCH(CONCATENATE($J835,M$6),'Payer Participation Data'!$F$8:$BM$8,0)),'Payer Participation Data'!$B$10:$B$59,$C835,'Payer Participation Data'!$C$10:$C$59,$D835))</f>
        <v>0</v>
      </c>
      <c r="N835" s="103"/>
    </row>
    <row r="836" spans="2:14" outlineLevel="1" x14ac:dyDescent="0.35">
      <c r="B836" s="126" t="s">
        <v>80</v>
      </c>
      <c r="C836" s="169" t="str">
        <f>IF(ISBLANK('Payer Participation Data'!$B$51),"-",'Payer Participation Data'!$B$51)</f>
        <v>-</v>
      </c>
      <c r="D836" s="169" t="str">
        <f>IF(ISBLANK('Payer Participation Data'!$C$51),"-",'Payer Participation Data'!$C$51)</f>
        <v>-</v>
      </c>
      <c r="E836" s="169" t="str">
        <f>IF(ISBLANK('Payer Participation Data'!$D$51),"-",'Payer Participation Data'!$D$51)</f>
        <v>-</v>
      </c>
      <c r="F836" s="169" t="str">
        <f>IF(ISBLANK('Payer Participation Data'!$E$51),"-",'Payer Participation Data'!$E$51)</f>
        <v>-</v>
      </c>
      <c r="G836" s="104">
        <v>2</v>
      </c>
      <c r="H836" s="104">
        <v>2</v>
      </c>
      <c r="I836" s="104">
        <v>5</v>
      </c>
      <c r="J836" s="104" t="str">
        <f t="shared" si="50"/>
        <v>252</v>
      </c>
      <c r="K836" s="104" t="s">
        <v>30</v>
      </c>
      <c r="L836" s="222">
        <f>IF(ISNA(SUMIFS(INDEX('Payer Participation Data'!$F$10:$BM$59,0,MATCH(CONCATENATE($J836,L$6),'Payer Participation Data'!$F$8:$BM$8,0)),'Payer Participation Data'!$B$10:$B$59,$C836,'Payer Participation Data'!$C$10:$C$59,$D836)),"-",SUMIFS(INDEX('Payer Participation Data'!$F$10:$BM$59,0,MATCH(CONCATENATE($J836,L$6),'Payer Participation Data'!$F$8:$BM$8,0)),'Payer Participation Data'!$B$10:$B$59,$C836,'Payer Participation Data'!$C$10:$C$59,$D836))</f>
        <v>0</v>
      </c>
      <c r="M836" s="223">
        <f>IF(ISNA(SUMIFS(INDEX('Payer Participation Data'!$F$10:$BM$59,0,MATCH(CONCATENATE($J836,M$6),'Payer Participation Data'!$F$8:$BM$8,0)),'Payer Participation Data'!$B$10:$B$59,$C836,'Payer Participation Data'!$C$10:$C$59,$D836)),"-",SUMIFS(INDEX('Payer Participation Data'!$F$10:$BM$59,0,MATCH(CONCATENATE($J836,M$6),'Payer Participation Data'!$F$8:$BM$8,0)),'Payer Participation Data'!$B$10:$B$59,$C836,'Payer Participation Data'!$C$10:$C$59,$D836))</f>
        <v>0</v>
      </c>
      <c r="N836" s="105"/>
    </row>
    <row r="837" spans="2:14" outlineLevel="1" x14ac:dyDescent="0.35">
      <c r="B837" s="124" t="s">
        <v>80</v>
      </c>
      <c r="C837" s="157" t="str">
        <f>IF(ISBLANK('Payer Participation Data'!$B$51),"-",'Payer Participation Data'!$B$51)</f>
        <v>-</v>
      </c>
      <c r="D837" s="157" t="str">
        <f>IF(ISBLANK('Payer Participation Data'!$C$51),"-",'Payer Participation Data'!$C$51)</f>
        <v>-</v>
      </c>
      <c r="E837" s="157" t="str">
        <f>IF(ISBLANK('Payer Participation Data'!$D$51),"-",'Payer Participation Data'!$D$51)</f>
        <v>-</v>
      </c>
      <c r="F837" s="157" t="str">
        <f>IF(ISBLANK('Payer Participation Data'!$E$51),"-",'Payer Participation Data'!$E$51)</f>
        <v>-</v>
      </c>
      <c r="G837" s="102">
        <v>3</v>
      </c>
      <c r="H837" s="102">
        <v>2</v>
      </c>
      <c r="I837" s="102">
        <v>5</v>
      </c>
      <c r="J837" s="102" t="str">
        <f t="shared" si="50"/>
        <v>253</v>
      </c>
      <c r="K837" s="102" t="s">
        <v>30</v>
      </c>
      <c r="L837" s="224">
        <f>IF(ISNA(SUMIFS(INDEX('Payer Participation Data'!$F$10:$BM$59,0,MATCH(CONCATENATE($J837,L$6),'Payer Participation Data'!$F$8:$BM$8,0)),'Payer Participation Data'!$B$10:$B$59,$C837,'Payer Participation Data'!$C$10:$C$59,$D837)),"-",SUMIFS(INDEX('Payer Participation Data'!$F$10:$BM$59,0,MATCH(CONCATENATE($J837,L$6),'Payer Participation Data'!$F$8:$BM$8,0)),'Payer Participation Data'!$B$10:$B$59,$C837,'Payer Participation Data'!$C$10:$C$59,$D837))</f>
        <v>0</v>
      </c>
      <c r="M837" s="225">
        <f>IF(ISNA(SUMIFS(INDEX('Payer Participation Data'!$F$10:$BM$59,0,MATCH(CONCATENATE($J837,M$6),'Payer Participation Data'!$F$8:$BM$8,0)),'Payer Participation Data'!$B$10:$B$59,$C837,'Payer Participation Data'!$C$10:$C$59,$D837)),"-",SUMIFS(INDEX('Payer Participation Data'!$F$10:$BM$59,0,MATCH(CONCATENATE($J837,M$6),'Payer Participation Data'!$F$8:$BM$8,0)),'Payer Participation Data'!$B$10:$B$59,$C837,'Payer Participation Data'!$C$10:$C$59,$D837))</f>
        <v>0</v>
      </c>
      <c r="N837" s="103"/>
    </row>
    <row r="838" spans="2:14" outlineLevel="1" x14ac:dyDescent="0.35">
      <c r="B838" s="126" t="s">
        <v>80</v>
      </c>
      <c r="C838" s="169" t="str">
        <f>IF(ISBLANK('Payer Participation Data'!$B$51),"-",'Payer Participation Data'!$B$51)</f>
        <v>-</v>
      </c>
      <c r="D838" s="169" t="str">
        <f>IF(ISBLANK('Payer Participation Data'!$C$51),"-",'Payer Participation Data'!$C$51)</f>
        <v>-</v>
      </c>
      <c r="E838" s="169" t="str">
        <f>IF(ISBLANK('Payer Participation Data'!$D$51),"-",'Payer Participation Data'!$D$51)</f>
        <v>-</v>
      </c>
      <c r="F838" s="169" t="str">
        <f>IF(ISBLANK('Payer Participation Data'!$E$51),"-",'Payer Participation Data'!$E$51)</f>
        <v>-</v>
      </c>
      <c r="G838" s="104">
        <v>4</v>
      </c>
      <c r="H838" s="104">
        <v>2</v>
      </c>
      <c r="I838" s="104">
        <v>5</v>
      </c>
      <c r="J838" s="104" t="str">
        <f t="shared" si="50"/>
        <v>254</v>
      </c>
      <c r="K838" s="104" t="s">
        <v>30</v>
      </c>
      <c r="L838" s="222">
        <f>IF(ISNA(SUMIFS(INDEX('Payer Participation Data'!$F$10:$BM$59,0,MATCH(CONCATENATE($J838,L$6),'Payer Participation Data'!$F$8:$BM$8,0)),'Payer Participation Data'!$B$10:$B$59,$C838,'Payer Participation Data'!$C$10:$C$59,$D838)),"-",SUMIFS(INDEX('Payer Participation Data'!$F$10:$BM$59,0,MATCH(CONCATENATE($J838,L$6),'Payer Participation Data'!$F$8:$BM$8,0)),'Payer Participation Data'!$B$10:$B$59,$C838,'Payer Participation Data'!$C$10:$C$59,$D838))</f>
        <v>0</v>
      </c>
      <c r="M838" s="223">
        <f>IF(ISNA(SUMIFS(INDEX('Payer Participation Data'!$F$10:$BM$59,0,MATCH(CONCATENATE($J838,M$6),'Payer Participation Data'!$F$8:$BM$8,0)),'Payer Participation Data'!$B$10:$B$59,$C838,'Payer Participation Data'!$C$10:$C$59,$D838)),"-",SUMIFS(INDEX('Payer Participation Data'!$F$10:$BM$59,0,MATCH(CONCATENATE($J838,M$6),'Payer Participation Data'!$F$8:$BM$8,0)),'Payer Participation Data'!$B$10:$B$59,$C838,'Payer Participation Data'!$C$10:$C$59,$D838))</f>
        <v>0</v>
      </c>
      <c r="N838" s="105"/>
    </row>
    <row r="839" spans="2:14" outlineLevel="1" x14ac:dyDescent="0.35">
      <c r="B839" s="124" t="s">
        <v>80</v>
      </c>
      <c r="C839" s="157" t="str">
        <f>IF(ISBLANK('Payer Participation Data'!$B$51),"-",'Payer Participation Data'!$B$51)</f>
        <v>-</v>
      </c>
      <c r="D839" s="157" t="str">
        <f>IF(ISBLANK('Payer Participation Data'!$C$51),"-",'Payer Participation Data'!$C$51)</f>
        <v>-</v>
      </c>
      <c r="E839" s="157" t="str">
        <f>IF(ISBLANK('Payer Participation Data'!$D$51),"-",'Payer Participation Data'!$D$51)</f>
        <v>-</v>
      </c>
      <c r="F839" s="157" t="str">
        <f>IF(ISBLANK('Payer Participation Data'!$E$51),"-",'Payer Participation Data'!$E$51)</f>
        <v>-</v>
      </c>
      <c r="G839" s="102">
        <v>1</v>
      </c>
      <c r="H839" s="102">
        <v>3</v>
      </c>
      <c r="I839" s="102">
        <v>5</v>
      </c>
      <c r="J839" s="102" t="str">
        <f t="shared" si="50"/>
        <v>351</v>
      </c>
      <c r="K839" s="102" t="s">
        <v>30</v>
      </c>
      <c r="L839" s="224">
        <f>IF(ISNA(SUMIFS(INDEX('Payer Participation Data'!$F$10:$BM$59,0,MATCH(CONCATENATE($J839,L$6),'Payer Participation Data'!$F$8:$BM$8,0)),'Payer Participation Data'!$B$10:$B$59,$C839,'Payer Participation Data'!$C$10:$C$59,$D839)),"-",SUMIFS(INDEX('Payer Participation Data'!$F$10:$BM$59,0,MATCH(CONCATENATE($J839,L$6),'Payer Participation Data'!$F$8:$BM$8,0)),'Payer Participation Data'!$B$10:$B$59,$C839,'Payer Participation Data'!$C$10:$C$59,$D839))</f>
        <v>0</v>
      </c>
      <c r="M839" s="225">
        <f>IF(ISNA(SUMIFS(INDEX('Payer Participation Data'!$F$10:$BM$59,0,MATCH(CONCATENATE($J839,M$6),'Payer Participation Data'!$F$8:$BM$8,0)),'Payer Participation Data'!$B$10:$B$59,$C839,'Payer Participation Data'!$C$10:$C$59,$D839)),"-",SUMIFS(INDEX('Payer Participation Data'!$F$10:$BM$59,0,MATCH(CONCATENATE($J839,M$6),'Payer Participation Data'!$F$8:$BM$8,0)),'Payer Participation Data'!$B$10:$B$59,$C839,'Payer Participation Data'!$C$10:$C$59,$D839))</f>
        <v>0</v>
      </c>
      <c r="N839" s="103"/>
    </row>
    <row r="840" spans="2:14" outlineLevel="1" x14ac:dyDescent="0.35">
      <c r="B840" s="126" t="s">
        <v>80</v>
      </c>
      <c r="C840" s="169" t="str">
        <f>IF(ISBLANK('Payer Participation Data'!$B$51),"-",'Payer Participation Data'!$B$51)</f>
        <v>-</v>
      </c>
      <c r="D840" s="169" t="str">
        <f>IF(ISBLANK('Payer Participation Data'!$C$51),"-",'Payer Participation Data'!$C$51)</f>
        <v>-</v>
      </c>
      <c r="E840" s="169" t="str">
        <f>IF(ISBLANK('Payer Participation Data'!$D$51),"-",'Payer Participation Data'!$D$51)</f>
        <v>-</v>
      </c>
      <c r="F840" s="169" t="str">
        <f>IF(ISBLANK('Payer Participation Data'!$E$51),"-",'Payer Participation Data'!$E$51)</f>
        <v>-</v>
      </c>
      <c r="G840" s="104">
        <v>2</v>
      </c>
      <c r="H840" s="104">
        <v>3</v>
      </c>
      <c r="I840" s="104">
        <v>5</v>
      </c>
      <c r="J840" s="104" t="str">
        <f t="shared" si="50"/>
        <v>352</v>
      </c>
      <c r="K840" s="104" t="s">
        <v>30</v>
      </c>
      <c r="L840" s="222">
        <f>IF(ISNA(SUMIFS(INDEX('Payer Participation Data'!$F$10:$BM$59,0,MATCH(CONCATENATE($J840,L$6),'Payer Participation Data'!$F$8:$BM$8,0)),'Payer Participation Data'!$B$10:$B$59,$C840,'Payer Participation Data'!$C$10:$C$59,$D840)),"-",SUMIFS(INDEX('Payer Participation Data'!$F$10:$BM$59,0,MATCH(CONCATENATE($J840,L$6),'Payer Participation Data'!$F$8:$BM$8,0)),'Payer Participation Data'!$B$10:$B$59,$C840,'Payer Participation Data'!$C$10:$C$59,$D840))</f>
        <v>0</v>
      </c>
      <c r="M840" s="223">
        <f>IF(ISNA(SUMIFS(INDEX('Payer Participation Data'!$F$10:$BM$59,0,MATCH(CONCATENATE($J840,M$6),'Payer Participation Data'!$F$8:$BM$8,0)),'Payer Participation Data'!$B$10:$B$59,$C840,'Payer Participation Data'!$C$10:$C$59,$D840)),"-",SUMIFS(INDEX('Payer Participation Data'!$F$10:$BM$59,0,MATCH(CONCATENATE($J840,M$6),'Payer Participation Data'!$F$8:$BM$8,0)),'Payer Participation Data'!$B$10:$B$59,$C840,'Payer Participation Data'!$C$10:$C$59,$D840))</f>
        <v>0</v>
      </c>
      <c r="N840" s="105"/>
    </row>
    <row r="841" spans="2:14" outlineLevel="1" x14ac:dyDescent="0.35">
      <c r="B841" s="124" t="s">
        <v>80</v>
      </c>
      <c r="C841" s="157" t="str">
        <f>IF(ISBLANK('Payer Participation Data'!$B$51),"-",'Payer Participation Data'!$B$51)</f>
        <v>-</v>
      </c>
      <c r="D841" s="157" t="str">
        <f>IF(ISBLANK('Payer Participation Data'!$C$51),"-",'Payer Participation Data'!$C$51)</f>
        <v>-</v>
      </c>
      <c r="E841" s="157" t="str">
        <f>IF(ISBLANK('Payer Participation Data'!$D$51),"-",'Payer Participation Data'!$D$51)</f>
        <v>-</v>
      </c>
      <c r="F841" s="157" t="str">
        <f>IF(ISBLANK('Payer Participation Data'!$E$51),"-",'Payer Participation Data'!$E$51)</f>
        <v>-</v>
      </c>
      <c r="G841" s="102">
        <v>3</v>
      </c>
      <c r="H841" s="102">
        <v>3</v>
      </c>
      <c r="I841" s="102">
        <v>5</v>
      </c>
      <c r="J841" s="102" t="str">
        <f t="shared" si="50"/>
        <v>353</v>
      </c>
      <c r="K841" s="102" t="s">
        <v>30</v>
      </c>
      <c r="L841" s="224">
        <f>IF(ISNA(SUMIFS(INDEX('Payer Participation Data'!$F$10:$BM$59,0,MATCH(CONCATENATE($J841,L$6),'Payer Participation Data'!$F$8:$BM$8,0)),'Payer Participation Data'!$B$10:$B$59,$C841,'Payer Participation Data'!$C$10:$C$59,$D841)),"-",SUMIFS(INDEX('Payer Participation Data'!$F$10:$BM$59,0,MATCH(CONCATENATE($J841,L$6),'Payer Participation Data'!$F$8:$BM$8,0)),'Payer Participation Data'!$B$10:$B$59,$C841,'Payer Participation Data'!$C$10:$C$59,$D841))</f>
        <v>0</v>
      </c>
      <c r="M841" s="225">
        <f>IF(ISNA(SUMIFS(INDEX('Payer Participation Data'!$F$10:$BM$59,0,MATCH(CONCATENATE($J841,M$6),'Payer Participation Data'!$F$8:$BM$8,0)),'Payer Participation Data'!$B$10:$B$59,$C841,'Payer Participation Data'!$C$10:$C$59,$D841)),"-",SUMIFS(INDEX('Payer Participation Data'!$F$10:$BM$59,0,MATCH(CONCATENATE($J841,M$6),'Payer Participation Data'!$F$8:$BM$8,0)),'Payer Participation Data'!$B$10:$B$59,$C841,'Payer Participation Data'!$C$10:$C$59,$D841))</f>
        <v>0</v>
      </c>
      <c r="N841" s="103"/>
    </row>
    <row r="842" spans="2:14" outlineLevel="1" x14ac:dyDescent="0.35">
      <c r="B842" s="126" t="s">
        <v>80</v>
      </c>
      <c r="C842" s="169" t="str">
        <f>IF(ISBLANK('Payer Participation Data'!$B$51),"-",'Payer Participation Data'!$B$51)</f>
        <v>-</v>
      </c>
      <c r="D842" s="169" t="str">
        <f>IF(ISBLANK('Payer Participation Data'!$C$51),"-",'Payer Participation Data'!$C$51)</f>
        <v>-</v>
      </c>
      <c r="E842" s="169" t="str">
        <f>IF(ISBLANK('Payer Participation Data'!$D$51),"-",'Payer Participation Data'!$D$51)</f>
        <v>-</v>
      </c>
      <c r="F842" s="169" t="str">
        <f>IF(ISBLANK('Payer Participation Data'!$E$51),"-",'Payer Participation Data'!$E$51)</f>
        <v>-</v>
      </c>
      <c r="G842" s="104">
        <v>4</v>
      </c>
      <c r="H842" s="104">
        <v>3</v>
      </c>
      <c r="I842" s="104">
        <v>5</v>
      </c>
      <c r="J842" s="104" t="str">
        <f t="shared" si="50"/>
        <v>354</v>
      </c>
      <c r="K842" s="104" t="s">
        <v>30</v>
      </c>
      <c r="L842" s="222">
        <f>IF(ISNA(SUMIFS(INDEX('Payer Participation Data'!$F$10:$BM$59,0,MATCH(CONCATENATE($J842,L$6),'Payer Participation Data'!$F$8:$BM$8,0)),'Payer Participation Data'!$B$10:$B$59,$C842,'Payer Participation Data'!$C$10:$C$59,$D842)),"-",SUMIFS(INDEX('Payer Participation Data'!$F$10:$BM$59,0,MATCH(CONCATENATE($J842,L$6),'Payer Participation Data'!$F$8:$BM$8,0)),'Payer Participation Data'!$B$10:$B$59,$C842,'Payer Participation Data'!$C$10:$C$59,$D842))</f>
        <v>0</v>
      </c>
      <c r="M842" s="223">
        <f>IF(ISNA(SUMIFS(INDEX('Payer Participation Data'!$F$10:$BM$59,0,MATCH(CONCATENATE($J842,M$6),'Payer Participation Data'!$F$8:$BM$8,0)),'Payer Participation Data'!$B$10:$B$59,$C842,'Payer Participation Data'!$C$10:$C$59,$D842)),"-",SUMIFS(INDEX('Payer Participation Data'!$F$10:$BM$59,0,MATCH(CONCATENATE($J842,M$6),'Payer Participation Data'!$F$8:$BM$8,0)),'Payer Participation Data'!$B$10:$B$59,$C842,'Payer Participation Data'!$C$10:$C$59,$D842))</f>
        <v>0</v>
      </c>
      <c r="N842" s="105"/>
    </row>
    <row r="843" spans="2:14" outlineLevel="1" x14ac:dyDescent="0.35">
      <c r="B843" s="124" t="s">
        <v>80</v>
      </c>
      <c r="C843" s="157" t="str">
        <f>IF(ISBLANK('Payer Participation Data'!$B$51),"-",'Payer Participation Data'!$B$51)</f>
        <v>-</v>
      </c>
      <c r="D843" s="157" t="str">
        <f>IF(ISBLANK('Payer Participation Data'!$C$51),"-",'Payer Participation Data'!$C$51)</f>
        <v>-</v>
      </c>
      <c r="E843" s="157" t="str">
        <f>IF(ISBLANK('Payer Participation Data'!$D$51),"-",'Payer Participation Data'!$D$51)</f>
        <v>-</v>
      </c>
      <c r="F843" s="157" t="str">
        <f>IF(ISBLANK('Payer Participation Data'!$E$51),"-",'Payer Participation Data'!$E$51)</f>
        <v>-</v>
      </c>
      <c r="G843" s="102">
        <v>1</v>
      </c>
      <c r="H843" s="102">
        <v>4</v>
      </c>
      <c r="I843" s="102">
        <v>5</v>
      </c>
      <c r="J843" s="102" t="str">
        <f t="shared" ref="J843:J846" si="52">CONCATENATE(H843,I843,G843)</f>
        <v>451</v>
      </c>
      <c r="K843" s="102" t="s">
        <v>30</v>
      </c>
      <c r="L843" s="224">
        <f>IF(ISNA(SUMIFS(INDEX('Payer Participation Data'!$F$10:$BM$59,0,MATCH(CONCATENATE($J843,L$6),'Payer Participation Data'!$F$8:$BM$8,0)),'Payer Participation Data'!$B$10:$B$59,$C843,'Payer Participation Data'!$C$10:$C$59,$D843)),"-",SUMIFS(INDEX('Payer Participation Data'!$F$10:$BM$59,0,MATCH(CONCATENATE($J843,L$6),'Payer Participation Data'!$F$8:$BM$8,0)),'Payer Participation Data'!$B$10:$B$59,$C843,'Payer Participation Data'!$C$10:$C$59,$D843))</f>
        <v>0</v>
      </c>
      <c r="M843" s="225">
        <f>IF(ISNA(SUMIFS(INDEX('Payer Participation Data'!$F$10:$BM$59,0,MATCH(CONCATENATE($J843,M$6),'Payer Participation Data'!$F$8:$BM$8,0)),'Payer Participation Data'!$B$10:$B$59,$C843,'Payer Participation Data'!$C$10:$C$59,$D843)),"-",SUMIFS(INDEX('Payer Participation Data'!$F$10:$BM$59,0,MATCH(CONCATENATE($J843,M$6),'Payer Participation Data'!$F$8:$BM$8,0)),'Payer Participation Data'!$B$10:$B$59,$C843,'Payer Participation Data'!$C$10:$C$59,$D843))</f>
        <v>0</v>
      </c>
      <c r="N843" s="105"/>
    </row>
    <row r="844" spans="2:14" outlineLevel="1" x14ac:dyDescent="0.35">
      <c r="B844" s="126" t="s">
        <v>80</v>
      </c>
      <c r="C844" s="169" t="str">
        <f>IF(ISBLANK('Payer Participation Data'!$B$51),"-",'Payer Participation Data'!$B$51)</f>
        <v>-</v>
      </c>
      <c r="D844" s="169" t="str">
        <f>IF(ISBLANK('Payer Participation Data'!$C$51),"-",'Payer Participation Data'!$C$51)</f>
        <v>-</v>
      </c>
      <c r="E844" s="169" t="str">
        <f>IF(ISBLANK('Payer Participation Data'!$D$51),"-",'Payer Participation Data'!$D$51)</f>
        <v>-</v>
      </c>
      <c r="F844" s="169" t="str">
        <f>IF(ISBLANK('Payer Participation Data'!$E$51),"-",'Payer Participation Data'!$E$51)</f>
        <v>-</v>
      </c>
      <c r="G844" s="104">
        <v>2</v>
      </c>
      <c r="H844" s="104">
        <v>4</v>
      </c>
      <c r="I844" s="104">
        <v>5</v>
      </c>
      <c r="J844" s="104" t="str">
        <f t="shared" si="52"/>
        <v>452</v>
      </c>
      <c r="K844" s="104" t="s">
        <v>30</v>
      </c>
      <c r="L844" s="222">
        <f>IF(ISNA(SUMIFS(INDEX('Payer Participation Data'!$F$10:$BM$59,0,MATCH(CONCATENATE($J844,L$6),'Payer Participation Data'!$F$8:$BM$8,0)),'Payer Participation Data'!$B$10:$B$59,$C844,'Payer Participation Data'!$C$10:$C$59,$D844)),"-",SUMIFS(INDEX('Payer Participation Data'!$F$10:$BM$59,0,MATCH(CONCATENATE($J844,L$6),'Payer Participation Data'!$F$8:$BM$8,0)),'Payer Participation Data'!$B$10:$B$59,$C844,'Payer Participation Data'!$C$10:$C$59,$D844))</f>
        <v>0</v>
      </c>
      <c r="M844" s="223">
        <f>IF(ISNA(SUMIFS(INDEX('Payer Participation Data'!$F$10:$BM$59,0,MATCH(CONCATENATE($J844,M$6),'Payer Participation Data'!$F$8:$BM$8,0)),'Payer Participation Data'!$B$10:$B$59,$C844,'Payer Participation Data'!$C$10:$C$59,$D844)),"-",SUMIFS(INDEX('Payer Participation Data'!$F$10:$BM$59,0,MATCH(CONCATENATE($J844,M$6),'Payer Participation Data'!$F$8:$BM$8,0)),'Payer Participation Data'!$B$10:$B$59,$C844,'Payer Participation Data'!$C$10:$C$59,$D844))</f>
        <v>0</v>
      </c>
      <c r="N844" s="105"/>
    </row>
    <row r="845" spans="2:14" outlineLevel="1" x14ac:dyDescent="0.35">
      <c r="B845" s="124" t="s">
        <v>80</v>
      </c>
      <c r="C845" s="157" t="str">
        <f>IF(ISBLANK('Payer Participation Data'!$B$51),"-",'Payer Participation Data'!$B$51)</f>
        <v>-</v>
      </c>
      <c r="D845" s="157" t="str">
        <f>IF(ISBLANK('Payer Participation Data'!$C$51),"-",'Payer Participation Data'!$C$51)</f>
        <v>-</v>
      </c>
      <c r="E845" s="157" t="str">
        <f>IF(ISBLANK('Payer Participation Data'!$D$51),"-",'Payer Participation Data'!$D$51)</f>
        <v>-</v>
      </c>
      <c r="F845" s="157" t="str">
        <f>IF(ISBLANK('Payer Participation Data'!$E$51),"-",'Payer Participation Data'!$E$51)</f>
        <v>-</v>
      </c>
      <c r="G845" s="102">
        <v>3</v>
      </c>
      <c r="H845" s="102">
        <v>4</v>
      </c>
      <c r="I845" s="102">
        <v>5</v>
      </c>
      <c r="J845" s="102" t="str">
        <f t="shared" si="52"/>
        <v>453</v>
      </c>
      <c r="K845" s="102" t="s">
        <v>30</v>
      </c>
      <c r="L845" s="224">
        <f>IF(ISNA(SUMIFS(INDEX('Payer Participation Data'!$F$10:$BM$59,0,MATCH(CONCATENATE($J845,L$6),'Payer Participation Data'!$F$8:$BM$8,0)),'Payer Participation Data'!$B$10:$B$59,$C845,'Payer Participation Data'!$C$10:$C$59,$D845)),"-",SUMIFS(INDEX('Payer Participation Data'!$F$10:$BM$59,0,MATCH(CONCATENATE($J845,L$6),'Payer Participation Data'!$F$8:$BM$8,0)),'Payer Participation Data'!$B$10:$B$59,$C845,'Payer Participation Data'!$C$10:$C$59,$D845))</f>
        <v>0</v>
      </c>
      <c r="M845" s="225">
        <f>IF(ISNA(SUMIFS(INDEX('Payer Participation Data'!$F$10:$BM$59,0,MATCH(CONCATENATE($J845,M$6),'Payer Participation Data'!$F$8:$BM$8,0)),'Payer Participation Data'!$B$10:$B$59,$C845,'Payer Participation Data'!$C$10:$C$59,$D845)),"-",SUMIFS(INDEX('Payer Participation Data'!$F$10:$BM$59,0,MATCH(CONCATENATE($J845,M$6),'Payer Participation Data'!$F$8:$BM$8,0)),'Payer Participation Data'!$B$10:$B$59,$C845,'Payer Participation Data'!$C$10:$C$59,$D845))</f>
        <v>0</v>
      </c>
      <c r="N845" s="105"/>
    </row>
    <row r="846" spans="2:14" outlineLevel="1" x14ac:dyDescent="0.35">
      <c r="B846" s="126" t="s">
        <v>80</v>
      </c>
      <c r="C846" s="169" t="str">
        <f>IF(ISBLANK('Payer Participation Data'!$B$51),"-",'Payer Participation Data'!$B$51)</f>
        <v>-</v>
      </c>
      <c r="D846" s="169" t="str">
        <f>IF(ISBLANK('Payer Participation Data'!$C$51),"-",'Payer Participation Data'!$C$51)</f>
        <v>-</v>
      </c>
      <c r="E846" s="169" t="str">
        <f>IF(ISBLANK('Payer Participation Data'!$D$51),"-",'Payer Participation Data'!$D$51)</f>
        <v>-</v>
      </c>
      <c r="F846" s="169" t="str">
        <f>IF(ISBLANK('Payer Participation Data'!$E$51),"-",'Payer Participation Data'!$E$51)</f>
        <v>-</v>
      </c>
      <c r="G846" s="104">
        <v>4</v>
      </c>
      <c r="H846" s="104">
        <v>4</v>
      </c>
      <c r="I846" s="104">
        <v>5</v>
      </c>
      <c r="J846" s="104" t="str">
        <f t="shared" si="52"/>
        <v>454</v>
      </c>
      <c r="K846" s="104" t="s">
        <v>30</v>
      </c>
      <c r="L846" s="222">
        <f>IF(ISNA(SUMIFS(INDEX('Payer Participation Data'!$F$10:$BM$59,0,MATCH(CONCATENATE($J846,L$6),'Payer Participation Data'!$F$8:$BM$8,0)),'Payer Participation Data'!$B$10:$B$59,$C846,'Payer Participation Data'!$C$10:$C$59,$D846)),"-",SUMIFS(INDEX('Payer Participation Data'!$F$10:$BM$59,0,MATCH(CONCATENATE($J846,L$6),'Payer Participation Data'!$F$8:$BM$8,0)),'Payer Participation Data'!$B$10:$B$59,$C846,'Payer Participation Data'!$C$10:$C$59,$D846))</f>
        <v>0</v>
      </c>
      <c r="M846" s="223">
        <f>IF(ISNA(SUMIFS(INDEX('Payer Participation Data'!$F$10:$BM$59,0,MATCH(CONCATENATE($J846,M$6),'Payer Participation Data'!$F$8:$BM$8,0)),'Payer Participation Data'!$B$10:$B$59,$C846,'Payer Participation Data'!$C$10:$C$59,$D846)),"-",SUMIFS(INDEX('Payer Participation Data'!$F$10:$BM$59,0,MATCH(CONCATENATE($J846,M$6),'Payer Participation Data'!$F$8:$BM$8,0)),'Payer Participation Data'!$B$10:$B$59,$C846,'Payer Participation Data'!$C$10:$C$59,$D846))</f>
        <v>0</v>
      </c>
      <c r="N846" s="105"/>
    </row>
    <row r="847" spans="2:14" outlineLevel="1" x14ac:dyDescent="0.35">
      <c r="B847" s="124" t="s">
        <v>80</v>
      </c>
      <c r="C847" s="157" t="str">
        <f>IF(ISBLANK('Payer Participation Data'!$B$52),"-",'Payer Participation Data'!$B$52)</f>
        <v>-</v>
      </c>
      <c r="D847" s="157" t="str">
        <f>IF(ISBLANK('Payer Participation Data'!$C$52),"-",'Payer Participation Data'!$C$52)</f>
        <v>-</v>
      </c>
      <c r="E847" s="157" t="str">
        <f>IF(ISBLANK('Payer Participation Data'!$D$52),"-",'Payer Participation Data'!$D$52)</f>
        <v>-</v>
      </c>
      <c r="F847" s="157" t="str">
        <f>IF(ISBLANK('Payer Participation Data'!$E$52),"-",'Payer Participation Data'!$E$52)</f>
        <v>-</v>
      </c>
      <c r="G847" s="102">
        <v>1</v>
      </c>
      <c r="H847" s="102" t="s">
        <v>64</v>
      </c>
      <c r="I847" s="102" t="s">
        <v>64</v>
      </c>
      <c r="J847" s="102" t="str">
        <f t="shared" si="50"/>
        <v>BaselineBaseline1</v>
      </c>
      <c r="K847" s="102" t="s">
        <v>30</v>
      </c>
      <c r="L847" s="224">
        <f>IF(ISNA(SUMIFS(INDEX('Payer Participation Data'!$F$10:$BM$59,0,MATCH(CONCATENATE($J847,L$6),'Payer Participation Data'!$F$8:$BM$8,0)),'Payer Participation Data'!$B$10:$B$59,$C847,'Payer Participation Data'!$C$10:$C$59,$D847)),"-",SUMIFS(INDEX('Payer Participation Data'!$F$10:$BM$59,0,MATCH(CONCATENATE($J847,L$6),'Payer Participation Data'!$F$8:$BM$8,0)),'Payer Participation Data'!$B$10:$B$59,$C847,'Payer Participation Data'!$C$10:$C$59,$D847))</f>
        <v>0</v>
      </c>
      <c r="M847" s="225">
        <f>IF(ISNA(SUMIFS(INDEX('Payer Participation Data'!$F$10:$BM$59,0,MATCH(CONCATENATE($J847,M$6),'Payer Participation Data'!$F$8:$BM$8,0)),'Payer Participation Data'!$B$10:$B$59,$C847,'Payer Participation Data'!$C$10:$C$59,$D847)),"-",SUMIFS(INDEX('Payer Participation Data'!$F$10:$BM$59,0,MATCH(CONCATENATE($J847,M$6),'Payer Participation Data'!$F$8:$BM$8,0)),'Payer Participation Data'!$B$10:$B$59,$C847,'Payer Participation Data'!$C$10:$C$59,$D847))</f>
        <v>0</v>
      </c>
      <c r="N847" s="103"/>
    </row>
    <row r="848" spans="2:14" outlineLevel="1" x14ac:dyDescent="0.35">
      <c r="B848" s="126" t="s">
        <v>80</v>
      </c>
      <c r="C848" s="169" t="str">
        <f>IF(ISBLANK('Payer Participation Data'!$B$52),"-",'Payer Participation Data'!$B$52)</f>
        <v>-</v>
      </c>
      <c r="D848" s="169" t="str">
        <f>IF(ISBLANK('Payer Participation Data'!$C$52),"-",'Payer Participation Data'!$C$52)</f>
        <v>-</v>
      </c>
      <c r="E848" s="169" t="str">
        <f>IF(ISBLANK('Payer Participation Data'!$D$52),"-",'Payer Participation Data'!$D$52)</f>
        <v>-</v>
      </c>
      <c r="F848" s="169" t="str">
        <f>IF(ISBLANK('Payer Participation Data'!$E$52),"-",'Payer Participation Data'!$E$52)</f>
        <v>-</v>
      </c>
      <c r="G848" s="104">
        <v>2</v>
      </c>
      <c r="H848" s="104" t="s">
        <v>64</v>
      </c>
      <c r="I848" s="104" t="s">
        <v>64</v>
      </c>
      <c r="J848" s="104" t="str">
        <f t="shared" si="50"/>
        <v>BaselineBaseline2</v>
      </c>
      <c r="K848" s="104" t="s">
        <v>30</v>
      </c>
      <c r="L848" s="222">
        <f>IF(ISNA(SUMIFS(INDEX('Payer Participation Data'!$F$10:$BM$59,0,MATCH(CONCATENATE($J848,L$6),'Payer Participation Data'!$F$8:$BM$8,0)),'Payer Participation Data'!$B$10:$B$59,$C848,'Payer Participation Data'!$C$10:$C$59,$D848)),"-",SUMIFS(INDEX('Payer Participation Data'!$F$10:$BM$59,0,MATCH(CONCATENATE($J848,L$6),'Payer Participation Data'!$F$8:$BM$8,0)),'Payer Participation Data'!$B$10:$B$59,$C848,'Payer Participation Data'!$C$10:$C$59,$D848))</f>
        <v>0</v>
      </c>
      <c r="M848" s="223">
        <f>IF(ISNA(SUMIFS(INDEX('Payer Participation Data'!$F$10:$BM$59,0,MATCH(CONCATENATE($J848,M$6),'Payer Participation Data'!$F$8:$BM$8,0)),'Payer Participation Data'!$B$10:$B$59,$C848,'Payer Participation Data'!$C$10:$C$59,$D848)),"-",SUMIFS(INDEX('Payer Participation Data'!$F$10:$BM$59,0,MATCH(CONCATENATE($J848,M$6),'Payer Participation Data'!$F$8:$BM$8,0)),'Payer Participation Data'!$B$10:$B$59,$C848,'Payer Participation Data'!$C$10:$C$59,$D848))</f>
        <v>0</v>
      </c>
      <c r="N848" s="105"/>
    </row>
    <row r="849" spans="2:14" outlineLevel="1" x14ac:dyDescent="0.35">
      <c r="B849" s="124" t="s">
        <v>80</v>
      </c>
      <c r="C849" s="157" t="str">
        <f>IF(ISBLANK('Payer Participation Data'!$B$52),"-",'Payer Participation Data'!$B$52)</f>
        <v>-</v>
      </c>
      <c r="D849" s="157" t="str">
        <f>IF(ISBLANK('Payer Participation Data'!$C$52),"-",'Payer Participation Data'!$C$52)</f>
        <v>-</v>
      </c>
      <c r="E849" s="157" t="str">
        <f>IF(ISBLANK('Payer Participation Data'!$D$52),"-",'Payer Participation Data'!$D$52)</f>
        <v>-</v>
      </c>
      <c r="F849" s="157" t="str">
        <f>IF(ISBLANK('Payer Participation Data'!$E$52),"-",'Payer Participation Data'!$E$52)</f>
        <v>-</v>
      </c>
      <c r="G849" s="102">
        <v>3</v>
      </c>
      <c r="H849" s="102" t="s">
        <v>64</v>
      </c>
      <c r="I849" s="102" t="s">
        <v>64</v>
      </c>
      <c r="J849" s="102" t="str">
        <f t="shared" si="50"/>
        <v>BaselineBaseline3</v>
      </c>
      <c r="K849" s="102" t="s">
        <v>30</v>
      </c>
      <c r="L849" s="224">
        <f>IF(ISNA(SUMIFS(INDEX('Payer Participation Data'!$F$10:$BM$59,0,MATCH(CONCATENATE($J849,L$6),'Payer Participation Data'!$F$8:$BM$8,0)),'Payer Participation Data'!$B$10:$B$59,$C849,'Payer Participation Data'!$C$10:$C$59,$D849)),"-",SUMIFS(INDEX('Payer Participation Data'!$F$10:$BM$59,0,MATCH(CONCATENATE($J849,L$6),'Payer Participation Data'!$F$8:$BM$8,0)),'Payer Participation Data'!$B$10:$B$59,$C849,'Payer Participation Data'!$C$10:$C$59,$D849))</f>
        <v>0</v>
      </c>
      <c r="M849" s="225">
        <f>IF(ISNA(SUMIFS(INDEX('Payer Participation Data'!$F$10:$BM$59,0,MATCH(CONCATENATE($J849,M$6),'Payer Participation Data'!$F$8:$BM$8,0)),'Payer Participation Data'!$B$10:$B$59,$C849,'Payer Participation Data'!$C$10:$C$59,$D849)),"-",SUMIFS(INDEX('Payer Participation Data'!$F$10:$BM$59,0,MATCH(CONCATENATE($J849,M$6),'Payer Participation Data'!$F$8:$BM$8,0)),'Payer Participation Data'!$B$10:$B$59,$C849,'Payer Participation Data'!$C$10:$C$59,$D849))</f>
        <v>0</v>
      </c>
      <c r="N849" s="103"/>
    </row>
    <row r="850" spans="2:14" outlineLevel="1" x14ac:dyDescent="0.35">
      <c r="B850" s="126" t="s">
        <v>80</v>
      </c>
      <c r="C850" s="169" t="str">
        <f>IF(ISBLANK('Payer Participation Data'!$B$52),"-",'Payer Participation Data'!$B$52)</f>
        <v>-</v>
      </c>
      <c r="D850" s="169" t="str">
        <f>IF(ISBLANK('Payer Participation Data'!$C$52),"-",'Payer Participation Data'!$C$52)</f>
        <v>-</v>
      </c>
      <c r="E850" s="169" t="str">
        <f>IF(ISBLANK('Payer Participation Data'!$D$52),"-",'Payer Participation Data'!$D$52)</f>
        <v>-</v>
      </c>
      <c r="F850" s="169" t="str">
        <f>IF(ISBLANK('Payer Participation Data'!$E$52),"-",'Payer Participation Data'!$E$52)</f>
        <v>-</v>
      </c>
      <c r="G850" s="104">
        <v>4</v>
      </c>
      <c r="H850" s="104" t="s">
        <v>64</v>
      </c>
      <c r="I850" s="104" t="s">
        <v>64</v>
      </c>
      <c r="J850" s="104" t="str">
        <f t="shared" si="50"/>
        <v>BaselineBaseline4</v>
      </c>
      <c r="K850" s="104" t="s">
        <v>30</v>
      </c>
      <c r="L850" s="222">
        <f>IF(ISNA(SUMIFS(INDEX('Payer Participation Data'!$F$10:$BM$59,0,MATCH(CONCATENATE($J850,L$6),'Payer Participation Data'!$F$8:$BM$8,0)),'Payer Participation Data'!$B$10:$B$59,$C850,'Payer Participation Data'!$C$10:$C$59,$D850)),"-",SUMIFS(INDEX('Payer Participation Data'!$F$10:$BM$59,0,MATCH(CONCATENATE($J850,L$6),'Payer Participation Data'!$F$8:$BM$8,0)),'Payer Participation Data'!$B$10:$B$59,$C850,'Payer Participation Data'!$C$10:$C$59,$D850))</f>
        <v>0</v>
      </c>
      <c r="M850" s="223">
        <f>IF(ISNA(SUMIFS(INDEX('Payer Participation Data'!$F$10:$BM$59,0,MATCH(CONCATENATE($J850,M$6),'Payer Participation Data'!$F$8:$BM$8,0)),'Payer Participation Data'!$B$10:$B$59,$C850,'Payer Participation Data'!$C$10:$C$59,$D850)),"-",SUMIFS(INDEX('Payer Participation Data'!$F$10:$BM$59,0,MATCH(CONCATENATE($J850,M$6),'Payer Participation Data'!$F$8:$BM$8,0)),'Payer Participation Data'!$B$10:$B$59,$C850,'Payer Participation Data'!$C$10:$C$59,$D850))</f>
        <v>0</v>
      </c>
      <c r="N850" s="105"/>
    </row>
    <row r="851" spans="2:14" outlineLevel="1" x14ac:dyDescent="0.35">
      <c r="B851" s="124" t="s">
        <v>80</v>
      </c>
      <c r="C851" s="157" t="str">
        <f>IF(ISBLANK('Payer Participation Data'!$B$52),"-",'Payer Participation Data'!$B$52)</f>
        <v>-</v>
      </c>
      <c r="D851" s="157" t="str">
        <f>IF(ISBLANK('Payer Participation Data'!$C$52),"-",'Payer Participation Data'!$C$52)</f>
        <v>-</v>
      </c>
      <c r="E851" s="157" t="str">
        <f>IF(ISBLANK('Payer Participation Data'!$D$52),"-",'Payer Participation Data'!$D$52)</f>
        <v>-</v>
      </c>
      <c r="F851" s="157" t="str">
        <f>IF(ISBLANK('Payer Participation Data'!$E$52),"-",'Payer Participation Data'!$E$52)</f>
        <v>-</v>
      </c>
      <c r="G851" s="102">
        <v>1</v>
      </c>
      <c r="H851" s="102">
        <v>1</v>
      </c>
      <c r="I851" s="102">
        <v>5</v>
      </c>
      <c r="J851" s="102" t="str">
        <f t="shared" si="50"/>
        <v>151</v>
      </c>
      <c r="K851" s="102" t="s">
        <v>30</v>
      </c>
      <c r="L851" s="224">
        <f>IF(ISNA(SUMIFS(INDEX('Payer Participation Data'!$F$10:$BM$59,0,MATCH(CONCATENATE($J851,L$6),'Payer Participation Data'!$F$8:$BM$8,0)),'Payer Participation Data'!$B$10:$B$59,$C851,'Payer Participation Data'!$C$10:$C$59,$D851)),"-",SUMIFS(INDEX('Payer Participation Data'!$F$10:$BM$59,0,MATCH(CONCATENATE($J851,L$6),'Payer Participation Data'!$F$8:$BM$8,0)),'Payer Participation Data'!$B$10:$B$59,$C851,'Payer Participation Data'!$C$10:$C$59,$D851))</f>
        <v>0</v>
      </c>
      <c r="M851" s="225">
        <f>IF(ISNA(SUMIFS(INDEX('Payer Participation Data'!$F$10:$BM$59,0,MATCH(CONCATENATE($J851,M$6),'Payer Participation Data'!$F$8:$BM$8,0)),'Payer Participation Data'!$B$10:$B$59,$C851,'Payer Participation Data'!$C$10:$C$59,$D851)),"-",SUMIFS(INDEX('Payer Participation Data'!$F$10:$BM$59,0,MATCH(CONCATENATE($J851,M$6),'Payer Participation Data'!$F$8:$BM$8,0)),'Payer Participation Data'!$B$10:$B$59,$C851,'Payer Participation Data'!$C$10:$C$59,$D851))</f>
        <v>0</v>
      </c>
      <c r="N851" s="103"/>
    </row>
    <row r="852" spans="2:14" outlineLevel="1" x14ac:dyDescent="0.35">
      <c r="B852" s="126" t="s">
        <v>80</v>
      </c>
      <c r="C852" s="169" t="str">
        <f>IF(ISBLANK('Payer Participation Data'!$B$52),"-",'Payer Participation Data'!$B$52)</f>
        <v>-</v>
      </c>
      <c r="D852" s="169" t="str">
        <f>IF(ISBLANK('Payer Participation Data'!$C$52),"-",'Payer Participation Data'!$C$52)</f>
        <v>-</v>
      </c>
      <c r="E852" s="169" t="str">
        <f>IF(ISBLANK('Payer Participation Data'!$D$52),"-",'Payer Participation Data'!$D$52)</f>
        <v>-</v>
      </c>
      <c r="F852" s="169" t="str">
        <f>IF(ISBLANK('Payer Participation Data'!$E$52),"-",'Payer Participation Data'!$E$52)</f>
        <v>-</v>
      </c>
      <c r="G852" s="104">
        <v>2</v>
      </c>
      <c r="H852" s="104">
        <v>1</v>
      </c>
      <c r="I852" s="104">
        <v>5</v>
      </c>
      <c r="J852" s="104" t="str">
        <f t="shared" si="50"/>
        <v>152</v>
      </c>
      <c r="K852" s="104" t="s">
        <v>30</v>
      </c>
      <c r="L852" s="222">
        <f>IF(ISNA(SUMIFS(INDEX('Payer Participation Data'!$F$10:$BM$59,0,MATCH(CONCATENATE($J852,L$6),'Payer Participation Data'!$F$8:$BM$8,0)),'Payer Participation Data'!$B$10:$B$59,$C852,'Payer Participation Data'!$C$10:$C$59,$D852)),"-",SUMIFS(INDEX('Payer Participation Data'!$F$10:$BM$59,0,MATCH(CONCATENATE($J852,L$6),'Payer Participation Data'!$F$8:$BM$8,0)),'Payer Participation Data'!$B$10:$B$59,$C852,'Payer Participation Data'!$C$10:$C$59,$D852))</f>
        <v>0</v>
      </c>
      <c r="M852" s="223">
        <f>IF(ISNA(SUMIFS(INDEX('Payer Participation Data'!$F$10:$BM$59,0,MATCH(CONCATENATE($J852,M$6),'Payer Participation Data'!$F$8:$BM$8,0)),'Payer Participation Data'!$B$10:$B$59,$C852,'Payer Participation Data'!$C$10:$C$59,$D852)),"-",SUMIFS(INDEX('Payer Participation Data'!$F$10:$BM$59,0,MATCH(CONCATENATE($J852,M$6),'Payer Participation Data'!$F$8:$BM$8,0)),'Payer Participation Data'!$B$10:$B$59,$C852,'Payer Participation Data'!$C$10:$C$59,$D852))</f>
        <v>0</v>
      </c>
      <c r="N852" s="105"/>
    </row>
    <row r="853" spans="2:14" outlineLevel="1" x14ac:dyDescent="0.35">
      <c r="B853" s="124" t="s">
        <v>80</v>
      </c>
      <c r="C853" s="157" t="str">
        <f>IF(ISBLANK('Payer Participation Data'!$B$52),"-",'Payer Participation Data'!$B$52)</f>
        <v>-</v>
      </c>
      <c r="D853" s="157" t="str">
        <f>IF(ISBLANK('Payer Participation Data'!$C$52),"-",'Payer Participation Data'!$C$52)</f>
        <v>-</v>
      </c>
      <c r="E853" s="157" t="str">
        <f>IF(ISBLANK('Payer Participation Data'!$D$52),"-",'Payer Participation Data'!$D$52)</f>
        <v>-</v>
      </c>
      <c r="F853" s="157" t="str">
        <f>IF(ISBLANK('Payer Participation Data'!$E$52),"-",'Payer Participation Data'!$E$52)</f>
        <v>-</v>
      </c>
      <c r="G853" s="102">
        <v>3</v>
      </c>
      <c r="H853" s="102">
        <v>1</v>
      </c>
      <c r="I853" s="102">
        <v>5</v>
      </c>
      <c r="J853" s="102" t="str">
        <f t="shared" si="50"/>
        <v>153</v>
      </c>
      <c r="K853" s="102" t="s">
        <v>30</v>
      </c>
      <c r="L853" s="224">
        <f>IF(ISNA(SUMIFS(INDEX('Payer Participation Data'!$F$10:$BM$59,0,MATCH(CONCATENATE($J853,L$6),'Payer Participation Data'!$F$8:$BM$8,0)),'Payer Participation Data'!$B$10:$B$59,$C853,'Payer Participation Data'!$C$10:$C$59,$D853)),"-",SUMIFS(INDEX('Payer Participation Data'!$F$10:$BM$59,0,MATCH(CONCATENATE($J853,L$6),'Payer Participation Data'!$F$8:$BM$8,0)),'Payer Participation Data'!$B$10:$B$59,$C853,'Payer Participation Data'!$C$10:$C$59,$D853))</f>
        <v>0</v>
      </c>
      <c r="M853" s="225">
        <f>IF(ISNA(SUMIFS(INDEX('Payer Participation Data'!$F$10:$BM$59,0,MATCH(CONCATENATE($J853,M$6),'Payer Participation Data'!$F$8:$BM$8,0)),'Payer Participation Data'!$B$10:$B$59,$C853,'Payer Participation Data'!$C$10:$C$59,$D853)),"-",SUMIFS(INDEX('Payer Participation Data'!$F$10:$BM$59,0,MATCH(CONCATENATE($J853,M$6),'Payer Participation Data'!$F$8:$BM$8,0)),'Payer Participation Data'!$B$10:$B$59,$C853,'Payer Participation Data'!$C$10:$C$59,$D853))</f>
        <v>0</v>
      </c>
      <c r="N853" s="103"/>
    </row>
    <row r="854" spans="2:14" outlineLevel="1" x14ac:dyDescent="0.35">
      <c r="B854" s="126" t="s">
        <v>80</v>
      </c>
      <c r="C854" s="169" t="str">
        <f>IF(ISBLANK('Payer Participation Data'!$B$52),"-",'Payer Participation Data'!$B$52)</f>
        <v>-</v>
      </c>
      <c r="D854" s="169" t="str">
        <f>IF(ISBLANK('Payer Participation Data'!$C$52),"-",'Payer Participation Data'!$C$52)</f>
        <v>-</v>
      </c>
      <c r="E854" s="169" t="str">
        <f>IF(ISBLANK('Payer Participation Data'!$D$52),"-",'Payer Participation Data'!$D$52)</f>
        <v>-</v>
      </c>
      <c r="F854" s="169" t="str">
        <f>IF(ISBLANK('Payer Participation Data'!$E$52),"-",'Payer Participation Data'!$E$52)</f>
        <v>-</v>
      </c>
      <c r="G854" s="104">
        <v>4</v>
      </c>
      <c r="H854" s="104">
        <v>1</v>
      </c>
      <c r="I854" s="104">
        <v>5</v>
      </c>
      <c r="J854" s="104" t="str">
        <f t="shared" si="50"/>
        <v>154</v>
      </c>
      <c r="K854" s="104" t="s">
        <v>30</v>
      </c>
      <c r="L854" s="222">
        <f>IF(ISNA(SUMIFS(INDEX('Payer Participation Data'!$F$10:$BM$59,0,MATCH(CONCATENATE($J854,L$6),'Payer Participation Data'!$F$8:$BM$8,0)),'Payer Participation Data'!$B$10:$B$59,$C854,'Payer Participation Data'!$C$10:$C$59,$D854)),"-",SUMIFS(INDEX('Payer Participation Data'!$F$10:$BM$59,0,MATCH(CONCATENATE($J854,L$6),'Payer Participation Data'!$F$8:$BM$8,0)),'Payer Participation Data'!$B$10:$B$59,$C854,'Payer Participation Data'!$C$10:$C$59,$D854))</f>
        <v>0</v>
      </c>
      <c r="M854" s="223">
        <f>IF(ISNA(SUMIFS(INDEX('Payer Participation Data'!$F$10:$BM$59,0,MATCH(CONCATENATE($J854,M$6),'Payer Participation Data'!$F$8:$BM$8,0)),'Payer Participation Data'!$B$10:$B$59,$C854,'Payer Participation Data'!$C$10:$C$59,$D854)),"-",SUMIFS(INDEX('Payer Participation Data'!$F$10:$BM$59,0,MATCH(CONCATENATE($J854,M$6),'Payer Participation Data'!$F$8:$BM$8,0)),'Payer Participation Data'!$B$10:$B$59,$C854,'Payer Participation Data'!$C$10:$C$59,$D854))</f>
        <v>0</v>
      </c>
      <c r="N854" s="105"/>
    </row>
    <row r="855" spans="2:14" outlineLevel="1" x14ac:dyDescent="0.35">
      <c r="B855" s="124" t="s">
        <v>80</v>
      </c>
      <c r="C855" s="157" t="str">
        <f>IF(ISBLANK('Payer Participation Data'!$B$52),"-",'Payer Participation Data'!$B$52)</f>
        <v>-</v>
      </c>
      <c r="D855" s="157" t="str">
        <f>IF(ISBLANK('Payer Participation Data'!$C$52),"-",'Payer Participation Data'!$C$52)</f>
        <v>-</v>
      </c>
      <c r="E855" s="157" t="str">
        <f>IF(ISBLANK('Payer Participation Data'!$D$52),"-",'Payer Participation Data'!$D$52)</f>
        <v>-</v>
      </c>
      <c r="F855" s="157" t="str">
        <f>IF(ISBLANK('Payer Participation Data'!$E$52),"-",'Payer Participation Data'!$E$52)</f>
        <v>-</v>
      </c>
      <c r="G855" s="102">
        <v>1</v>
      </c>
      <c r="H855" s="102">
        <v>2</v>
      </c>
      <c r="I855" s="102">
        <v>5</v>
      </c>
      <c r="J855" s="102" t="str">
        <f t="shared" si="50"/>
        <v>251</v>
      </c>
      <c r="K855" s="102" t="s">
        <v>30</v>
      </c>
      <c r="L855" s="224">
        <f>IF(ISNA(SUMIFS(INDEX('Payer Participation Data'!$F$10:$BM$59,0,MATCH(CONCATENATE($J855,L$6),'Payer Participation Data'!$F$8:$BM$8,0)),'Payer Participation Data'!$B$10:$B$59,$C855,'Payer Participation Data'!$C$10:$C$59,$D855)),"-",SUMIFS(INDEX('Payer Participation Data'!$F$10:$BM$59,0,MATCH(CONCATENATE($J855,L$6),'Payer Participation Data'!$F$8:$BM$8,0)),'Payer Participation Data'!$B$10:$B$59,$C855,'Payer Participation Data'!$C$10:$C$59,$D855))</f>
        <v>0</v>
      </c>
      <c r="M855" s="225">
        <f>IF(ISNA(SUMIFS(INDEX('Payer Participation Data'!$F$10:$BM$59,0,MATCH(CONCATENATE($J855,M$6),'Payer Participation Data'!$F$8:$BM$8,0)),'Payer Participation Data'!$B$10:$B$59,$C855,'Payer Participation Data'!$C$10:$C$59,$D855)),"-",SUMIFS(INDEX('Payer Participation Data'!$F$10:$BM$59,0,MATCH(CONCATENATE($J855,M$6),'Payer Participation Data'!$F$8:$BM$8,0)),'Payer Participation Data'!$B$10:$B$59,$C855,'Payer Participation Data'!$C$10:$C$59,$D855))</f>
        <v>0</v>
      </c>
      <c r="N855" s="103"/>
    </row>
    <row r="856" spans="2:14" outlineLevel="1" x14ac:dyDescent="0.35">
      <c r="B856" s="126" t="s">
        <v>80</v>
      </c>
      <c r="C856" s="169" t="str">
        <f>IF(ISBLANK('Payer Participation Data'!$B$52),"-",'Payer Participation Data'!$B$52)</f>
        <v>-</v>
      </c>
      <c r="D856" s="169" t="str">
        <f>IF(ISBLANK('Payer Participation Data'!$C$52),"-",'Payer Participation Data'!$C$52)</f>
        <v>-</v>
      </c>
      <c r="E856" s="169" t="str">
        <f>IF(ISBLANK('Payer Participation Data'!$D$52),"-",'Payer Participation Data'!$D$52)</f>
        <v>-</v>
      </c>
      <c r="F856" s="169" t="str">
        <f>IF(ISBLANK('Payer Participation Data'!$E$52),"-",'Payer Participation Data'!$E$52)</f>
        <v>-</v>
      </c>
      <c r="G856" s="104">
        <v>2</v>
      </c>
      <c r="H856" s="104">
        <v>2</v>
      </c>
      <c r="I856" s="104">
        <v>5</v>
      </c>
      <c r="J856" s="104" t="str">
        <f t="shared" si="50"/>
        <v>252</v>
      </c>
      <c r="K856" s="104" t="s">
        <v>30</v>
      </c>
      <c r="L856" s="222">
        <f>IF(ISNA(SUMIFS(INDEX('Payer Participation Data'!$F$10:$BM$59,0,MATCH(CONCATENATE($J856,L$6),'Payer Participation Data'!$F$8:$BM$8,0)),'Payer Participation Data'!$B$10:$B$59,$C856,'Payer Participation Data'!$C$10:$C$59,$D856)),"-",SUMIFS(INDEX('Payer Participation Data'!$F$10:$BM$59,0,MATCH(CONCATENATE($J856,L$6),'Payer Participation Data'!$F$8:$BM$8,0)),'Payer Participation Data'!$B$10:$B$59,$C856,'Payer Participation Data'!$C$10:$C$59,$D856))</f>
        <v>0</v>
      </c>
      <c r="M856" s="223">
        <f>IF(ISNA(SUMIFS(INDEX('Payer Participation Data'!$F$10:$BM$59,0,MATCH(CONCATENATE($J856,M$6),'Payer Participation Data'!$F$8:$BM$8,0)),'Payer Participation Data'!$B$10:$B$59,$C856,'Payer Participation Data'!$C$10:$C$59,$D856)),"-",SUMIFS(INDEX('Payer Participation Data'!$F$10:$BM$59,0,MATCH(CONCATENATE($J856,M$6),'Payer Participation Data'!$F$8:$BM$8,0)),'Payer Participation Data'!$B$10:$B$59,$C856,'Payer Participation Data'!$C$10:$C$59,$D856))</f>
        <v>0</v>
      </c>
      <c r="N856" s="105"/>
    </row>
    <row r="857" spans="2:14" outlineLevel="1" x14ac:dyDescent="0.35">
      <c r="B857" s="124" t="s">
        <v>80</v>
      </c>
      <c r="C857" s="157" t="str">
        <f>IF(ISBLANK('Payer Participation Data'!$B$52),"-",'Payer Participation Data'!$B$52)</f>
        <v>-</v>
      </c>
      <c r="D857" s="157" t="str">
        <f>IF(ISBLANK('Payer Participation Data'!$C$52),"-",'Payer Participation Data'!$C$52)</f>
        <v>-</v>
      </c>
      <c r="E857" s="157" t="str">
        <f>IF(ISBLANK('Payer Participation Data'!$D$52),"-",'Payer Participation Data'!$D$52)</f>
        <v>-</v>
      </c>
      <c r="F857" s="157" t="str">
        <f>IF(ISBLANK('Payer Participation Data'!$E$52),"-",'Payer Participation Data'!$E$52)</f>
        <v>-</v>
      </c>
      <c r="G857" s="102">
        <v>3</v>
      </c>
      <c r="H857" s="102">
        <v>2</v>
      </c>
      <c r="I857" s="102">
        <v>5</v>
      </c>
      <c r="J857" s="102" t="str">
        <f t="shared" si="50"/>
        <v>253</v>
      </c>
      <c r="K857" s="102" t="s">
        <v>30</v>
      </c>
      <c r="L857" s="224">
        <f>IF(ISNA(SUMIFS(INDEX('Payer Participation Data'!$F$10:$BM$59,0,MATCH(CONCATENATE($J857,L$6),'Payer Participation Data'!$F$8:$BM$8,0)),'Payer Participation Data'!$B$10:$B$59,$C857,'Payer Participation Data'!$C$10:$C$59,$D857)),"-",SUMIFS(INDEX('Payer Participation Data'!$F$10:$BM$59,0,MATCH(CONCATENATE($J857,L$6),'Payer Participation Data'!$F$8:$BM$8,0)),'Payer Participation Data'!$B$10:$B$59,$C857,'Payer Participation Data'!$C$10:$C$59,$D857))</f>
        <v>0</v>
      </c>
      <c r="M857" s="225">
        <f>IF(ISNA(SUMIFS(INDEX('Payer Participation Data'!$F$10:$BM$59,0,MATCH(CONCATENATE($J857,M$6),'Payer Participation Data'!$F$8:$BM$8,0)),'Payer Participation Data'!$B$10:$B$59,$C857,'Payer Participation Data'!$C$10:$C$59,$D857)),"-",SUMIFS(INDEX('Payer Participation Data'!$F$10:$BM$59,0,MATCH(CONCATENATE($J857,M$6),'Payer Participation Data'!$F$8:$BM$8,0)),'Payer Participation Data'!$B$10:$B$59,$C857,'Payer Participation Data'!$C$10:$C$59,$D857))</f>
        <v>0</v>
      </c>
      <c r="N857" s="103"/>
    </row>
    <row r="858" spans="2:14" outlineLevel="1" x14ac:dyDescent="0.35">
      <c r="B858" s="126" t="s">
        <v>80</v>
      </c>
      <c r="C858" s="169" t="str">
        <f>IF(ISBLANK('Payer Participation Data'!$B$52),"-",'Payer Participation Data'!$B$52)</f>
        <v>-</v>
      </c>
      <c r="D858" s="169" t="str">
        <f>IF(ISBLANK('Payer Participation Data'!$C$52),"-",'Payer Participation Data'!$C$52)</f>
        <v>-</v>
      </c>
      <c r="E858" s="169" t="str">
        <f>IF(ISBLANK('Payer Participation Data'!$D$52),"-",'Payer Participation Data'!$D$52)</f>
        <v>-</v>
      </c>
      <c r="F858" s="169" t="str">
        <f>IF(ISBLANK('Payer Participation Data'!$E$52),"-",'Payer Participation Data'!$E$52)</f>
        <v>-</v>
      </c>
      <c r="G858" s="104">
        <v>4</v>
      </c>
      <c r="H858" s="104">
        <v>2</v>
      </c>
      <c r="I858" s="104">
        <v>5</v>
      </c>
      <c r="J858" s="104" t="str">
        <f t="shared" si="50"/>
        <v>254</v>
      </c>
      <c r="K858" s="104" t="s">
        <v>30</v>
      </c>
      <c r="L858" s="222">
        <f>IF(ISNA(SUMIFS(INDEX('Payer Participation Data'!$F$10:$BM$59,0,MATCH(CONCATENATE($J858,L$6),'Payer Participation Data'!$F$8:$BM$8,0)),'Payer Participation Data'!$B$10:$B$59,$C858,'Payer Participation Data'!$C$10:$C$59,$D858)),"-",SUMIFS(INDEX('Payer Participation Data'!$F$10:$BM$59,0,MATCH(CONCATENATE($J858,L$6),'Payer Participation Data'!$F$8:$BM$8,0)),'Payer Participation Data'!$B$10:$B$59,$C858,'Payer Participation Data'!$C$10:$C$59,$D858))</f>
        <v>0</v>
      </c>
      <c r="M858" s="223">
        <f>IF(ISNA(SUMIFS(INDEX('Payer Participation Data'!$F$10:$BM$59,0,MATCH(CONCATENATE($J858,M$6),'Payer Participation Data'!$F$8:$BM$8,0)),'Payer Participation Data'!$B$10:$B$59,$C858,'Payer Participation Data'!$C$10:$C$59,$D858)),"-",SUMIFS(INDEX('Payer Participation Data'!$F$10:$BM$59,0,MATCH(CONCATENATE($J858,M$6),'Payer Participation Data'!$F$8:$BM$8,0)),'Payer Participation Data'!$B$10:$B$59,$C858,'Payer Participation Data'!$C$10:$C$59,$D858))</f>
        <v>0</v>
      </c>
      <c r="N858" s="105"/>
    </row>
    <row r="859" spans="2:14" outlineLevel="1" x14ac:dyDescent="0.35">
      <c r="B859" s="124" t="s">
        <v>80</v>
      </c>
      <c r="C859" s="157" t="str">
        <f>IF(ISBLANK('Payer Participation Data'!$B$52),"-",'Payer Participation Data'!$B$52)</f>
        <v>-</v>
      </c>
      <c r="D859" s="157" t="str">
        <f>IF(ISBLANK('Payer Participation Data'!$C$52),"-",'Payer Participation Data'!$C$52)</f>
        <v>-</v>
      </c>
      <c r="E859" s="157" t="str">
        <f>IF(ISBLANK('Payer Participation Data'!$D$52),"-",'Payer Participation Data'!$D$52)</f>
        <v>-</v>
      </c>
      <c r="F859" s="157" t="str">
        <f>IF(ISBLANK('Payer Participation Data'!$E$52),"-",'Payer Participation Data'!$E$52)</f>
        <v>-</v>
      </c>
      <c r="G859" s="102">
        <v>1</v>
      </c>
      <c r="H859" s="102">
        <v>3</v>
      </c>
      <c r="I859" s="102">
        <v>5</v>
      </c>
      <c r="J859" s="102" t="str">
        <f t="shared" si="50"/>
        <v>351</v>
      </c>
      <c r="K859" s="102" t="s">
        <v>30</v>
      </c>
      <c r="L859" s="224">
        <f>IF(ISNA(SUMIFS(INDEX('Payer Participation Data'!$F$10:$BM$59,0,MATCH(CONCATENATE($J859,L$6),'Payer Participation Data'!$F$8:$BM$8,0)),'Payer Participation Data'!$B$10:$B$59,$C859,'Payer Participation Data'!$C$10:$C$59,$D859)),"-",SUMIFS(INDEX('Payer Participation Data'!$F$10:$BM$59,0,MATCH(CONCATENATE($J859,L$6),'Payer Participation Data'!$F$8:$BM$8,0)),'Payer Participation Data'!$B$10:$B$59,$C859,'Payer Participation Data'!$C$10:$C$59,$D859))</f>
        <v>0</v>
      </c>
      <c r="M859" s="225">
        <f>IF(ISNA(SUMIFS(INDEX('Payer Participation Data'!$F$10:$BM$59,0,MATCH(CONCATENATE($J859,M$6),'Payer Participation Data'!$F$8:$BM$8,0)),'Payer Participation Data'!$B$10:$B$59,$C859,'Payer Participation Data'!$C$10:$C$59,$D859)),"-",SUMIFS(INDEX('Payer Participation Data'!$F$10:$BM$59,0,MATCH(CONCATENATE($J859,M$6),'Payer Participation Data'!$F$8:$BM$8,0)),'Payer Participation Data'!$B$10:$B$59,$C859,'Payer Participation Data'!$C$10:$C$59,$D859))</f>
        <v>0</v>
      </c>
      <c r="N859" s="103"/>
    </row>
    <row r="860" spans="2:14" outlineLevel="1" x14ac:dyDescent="0.35">
      <c r="B860" s="126" t="s">
        <v>80</v>
      </c>
      <c r="C860" s="169" t="str">
        <f>IF(ISBLANK('Payer Participation Data'!$B$52),"-",'Payer Participation Data'!$B$52)</f>
        <v>-</v>
      </c>
      <c r="D860" s="169" t="str">
        <f>IF(ISBLANK('Payer Participation Data'!$C$52),"-",'Payer Participation Data'!$C$52)</f>
        <v>-</v>
      </c>
      <c r="E860" s="169" t="str">
        <f>IF(ISBLANK('Payer Participation Data'!$D$52),"-",'Payer Participation Data'!$D$52)</f>
        <v>-</v>
      </c>
      <c r="F860" s="169" t="str">
        <f>IF(ISBLANK('Payer Participation Data'!$E$52),"-",'Payer Participation Data'!$E$52)</f>
        <v>-</v>
      </c>
      <c r="G860" s="104">
        <v>2</v>
      </c>
      <c r="H860" s="104">
        <v>3</v>
      </c>
      <c r="I860" s="104">
        <v>5</v>
      </c>
      <c r="J860" s="104" t="str">
        <f t="shared" si="50"/>
        <v>352</v>
      </c>
      <c r="K860" s="104" t="s">
        <v>30</v>
      </c>
      <c r="L860" s="222">
        <f>IF(ISNA(SUMIFS(INDEX('Payer Participation Data'!$F$10:$BM$59,0,MATCH(CONCATENATE($J860,L$6),'Payer Participation Data'!$F$8:$BM$8,0)),'Payer Participation Data'!$B$10:$B$59,$C860,'Payer Participation Data'!$C$10:$C$59,$D860)),"-",SUMIFS(INDEX('Payer Participation Data'!$F$10:$BM$59,0,MATCH(CONCATENATE($J860,L$6),'Payer Participation Data'!$F$8:$BM$8,0)),'Payer Participation Data'!$B$10:$B$59,$C860,'Payer Participation Data'!$C$10:$C$59,$D860))</f>
        <v>0</v>
      </c>
      <c r="M860" s="223">
        <f>IF(ISNA(SUMIFS(INDEX('Payer Participation Data'!$F$10:$BM$59,0,MATCH(CONCATENATE($J860,M$6),'Payer Participation Data'!$F$8:$BM$8,0)),'Payer Participation Data'!$B$10:$B$59,$C860,'Payer Participation Data'!$C$10:$C$59,$D860)),"-",SUMIFS(INDEX('Payer Participation Data'!$F$10:$BM$59,0,MATCH(CONCATENATE($J860,M$6),'Payer Participation Data'!$F$8:$BM$8,0)),'Payer Participation Data'!$B$10:$B$59,$C860,'Payer Participation Data'!$C$10:$C$59,$D860))</f>
        <v>0</v>
      </c>
      <c r="N860" s="105"/>
    </row>
    <row r="861" spans="2:14" outlineLevel="1" x14ac:dyDescent="0.35">
      <c r="B861" s="124" t="s">
        <v>80</v>
      </c>
      <c r="C861" s="157" t="str">
        <f>IF(ISBLANK('Payer Participation Data'!$B$52),"-",'Payer Participation Data'!$B$52)</f>
        <v>-</v>
      </c>
      <c r="D861" s="157" t="str">
        <f>IF(ISBLANK('Payer Participation Data'!$C$52),"-",'Payer Participation Data'!$C$52)</f>
        <v>-</v>
      </c>
      <c r="E861" s="157" t="str">
        <f>IF(ISBLANK('Payer Participation Data'!$D$52),"-",'Payer Participation Data'!$D$52)</f>
        <v>-</v>
      </c>
      <c r="F861" s="157" t="str">
        <f>IF(ISBLANK('Payer Participation Data'!$E$52),"-",'Payer Participation Data'!$E$52)</f>
        <v>-</v>
      </c>
      <c r="G861" s="102">
        <v>3</v>
      </c>
      <c r="H861" s="102">
        <v>3</v>
      </c>
      <c r="I861" s="102">
        <v>5</v>
      </c>
      <c r="J861" s="102" t="str">
        <f t="shared" si="50"/>
        <v>353</v>
      </c>
      <c r="K861" s="102" t="s">
        <v>30</v>
      </c>
      <c r="L861" s="224">
        <f>IF(ISNA(SUMIFS(INDEX('Payer Participation Data'!$F$10:$BM$59,0,MATCH(CONCATENATE($J861,L$6),'Payer Participation Data'!$F$8:$BM$8,0)),'Payer Participation Data'!$B$10:$B$59,$C861,'Payer Participation Data'!$C$10:$C$59,$D861)),"-",SUMIFS(INDEX('Payer Participation Data'!$F$10:$BM$59,0,MATCH(CONCATENATE($J861,L$6),'Payer Participation Data'!$F$8:$BM$8,0)),'Payer Participation Data'!$B$10:$B$59,$C861,'Payer Participation Data'!$C$10:$C$59,$D861))</f>
        <v>0</v>
      </c>
      <c r="M861" s="225">
        <f>IF(ISNA(SUMIFS(INDEX('Payer Participation Data'!$F$10:$BM$59,0,MATCH(CONCATENATE($J861,M$6),'Payer Participation Data'!$F$8:$BM$8,0)),'Payer Participation Data'!$B$10:$B$59,$C861,'Payer Participation Data'!$C$10:$C$59,$D861)),"-",SUMIFS(INDEX('Payer Participation Data'!$F$10:$BM$59,0,MATCH(CONCATENATE($J861,M$6),'Payer Participation Data'!$F$8:$BM$8,0)),'Payer Participation Data'!$B$10:$B$59,$C861,'Payer Participation Data'!$C$10:$C$59,$D861))</f>
        <v>0</v>
      </c>
      <c r="N861" s="103"/>
    </row>
    <row r="862" spans="2:14" outlineLevel="1" x14ac:dyDescent="0.35">
      <c r="B862" s="126" t="s">
        <v>80</v>
      </c>
      <c r="C862" s="169" t="str">
        <f>IF(ISBLANK('Payer Participation Data'!$B$52),"-",'Payer Participation Data'!$B$52)</f>
        <v>-</v>
      </c>
      <c r="D862" s="169" t="str">
        <f>IF(ISBLANK('Payer Participation Data'!$C$52),"-",'Payer Participation Data'!$C$52)</f>
        <v>-</v>
      </c>
      <c r="E862" s="169" t="str">
        <f>IF(ISBLANK('Payer Participation Data'!$D$52),"-",'Payer Participation Data'!$D$52)</f>
        <v>-</v>
      </c>
      <c r="F862" s="169" t="str">
        <f>IF(ISBLANK('Payer Participation Data'!$E$52),"-",'Payer Participation Data'!$E$52)</f>
        <v>-</v>
      </c>
      <c r="G862" s="104">
        <v>4</v>
      </c>
      <c r="H862" s="104">
        <v>3</v>
      </c>
      <c r="I862" s="104">
        <v>5</v>
      </c>
      <c r="J862" s="104" t="str">
        <f t="shared" si="50"/>
        <v>354</v>
      </c>
      <c r="K862" s="104" t="s">
        <v>30</v>
      </c>
      <c r="L862" s="222">
        <f>IF(ISNA(SUMIFS(INDEX('Payer Participation Data'!$F$10:$BM$59,0,MATCH(CONCATENATE($J862,L$6),'Payer Participation Data'!$F$8:$BM$8,0)),'Payer Participation Data'!$B$10:$B$59,$C862,'Payer Participation Data'!$C$10:$C$59,$D862)),"-",SUMIFS(INDEX('Payer Participation Data'!$F$10:$BM$59,0,MATCH(CONCATENATE($J862,L$6),'Payer Participation Data'!$F$8:$BM$8,0)),'Payer Participation Data'!$B$10:$B$59,$C862,'Payer Participation Data'!$C$10:$C$59,$D862))</f>
        <v>0</v>
      </c>
      <c r="M862" s="223">
        <f>IF(ISNA(SUMIFS(INDEX('Payer Participation Data'!$F$10:$BM$59,0,MATCH(CONCATENATE($J862,M$6),'Payer Participation Data'!$F$8:$BM$8,0)),'Payer Participation Data'!$B$10:$B$59,$C862,'Payer Participation Data'!$C$10:$C$59,$D862)),"-",SUMIFS(INDEX('Payer Participation Data'!$F$10:$BM$59,0,MATCH(CONCATENATE($J862,M$6),'Payer Participation Data'!$F$8:$BM$8,0)),'Payer Participation Data'!$B$10:$B$59,$C862,'Payer Participation Data'!$C$10:$C$59,$D862))</f>
        <v>0</v>
      </c>
      <c r="N862" s="105"/>
    </row>
    <row r="863" spans="2:14" outlineLevel="1" x14ac:dyDescent="0.35">
      <c r="B863" s="124" t="s">
        <v>80</v>
      </c>
      <c r="C863" s="157" t="str">
        <f>IF(ISBLANK('Payer Participation Data'!$B$52),"-",'Payer Participation Data'!$B$52)</f>
        <v>-</v>
      </c>
      <c r="D863" s="157" t="str">
        <f>IF(ISBLANK('Payer Participation Data'!$C$52),"-",'Payer Participation Data'!$C$52)</f>
        <v>-</v>
      </c>
      <c r="E863" s="157" t="str">
        <f>IF(ISBLANK('Payer Participation Data'!$D$52),"-",'Payer Participation Data'!$D$52)</f>
        <v>-</v>
      </c>
      <c r="F863" s="157" t="str">
        <f>IF(ISBLANK('Payer Participation Data'!$E$52),"-",'Payer Participation Data'!$E$52)</f>
        <v>-</v>
      </c>
      <c r="G863" s="102">
        <v>1</v>
      </c>
      <c r="H863" s="102">
        <v>4</v>
      </c>
      <c r="I863" s="102">
        <v>5</v>
      </c>
      <c r="J863" s="102" t="str">
        <f t="shared" ref="J863:J866" si="53">CONCATENATE(H863,I863,G863)</f>
        <v>451</v>
      </c>
      <c r="K863" s="102" t="s">
        <v>30</v>
      </c>
      <c r="L863" s="224">
        <f>IF(ISNA(SUMIFS(INDEX('Payer Participation Data'!$F$10:$BM$59,0,MATCH(CONCATENATE($J863,L$6),'Payer Participation Data'!$F$8:$BM$8,0)),'Payer Participation Data'!$B$10:$B$59,$C863,'Payer Participation Data'!$C$10:$C$59,$D863)),"-",SUMIFS(INDEX('Payer Participation Data'!$F$10:$BM$59,0,MATCH(CONCATENATE($J863,L$6),'Payer Participation Data'!$F$8:$BM$8,0)),'Payer Participation Data'!$B$10:$B$59,$C863,'Payer Participation Data'!$C$10:$C$59,$D863))</f>
        <v>0</v>
      </c>
      <c r="M863" s="225">
        <f>IF(ISNA(SUMIFS(INDEX('Payer Participation Data'!$F$10:$BM$59,0,MATCH(CONCATENATE($J863,M$6),'Payer Participation Data'!$F$8:$BM$8,0)),'Payer Participation Data'!$B$10:$B$59,$C863,'Payer Participation Data'!$C$10:$C$59,$D863)),"-",SUMIFS(INDEX('Payer Participation Data'!$F$10:$BM$59,0,MATCH(CONCATENATE($J863,M$6),'Payer Participation Data'!$F$8:$BM$8,0)),'Payer Participation Data'!$B$10:$B$59,$C863,'Payer Participation Data'!$C$10:$C$59,$D863))</f>
        <v>0</v>
      </c>
      <c r="N863" s="105"/>
    </row>
    <row r="864" spans="2:14" outlineLevel="1" x14ac:dyDescent="0.35">
      <c r="B864" s="126" t="s">
        <v>80</v>
      </c>
      <c r="C864" s="169" t="str">
        <f>IF(ISBLANK('Payer Participation Data'!$B$52),"-",'Payer Participation Data'!$B$52)</f>
        <v>-</v>
      </c>
      <c r="D864" s="169" t="str">
        <f>IF(ISBLANK('Payer Participation Data'!$C$52),"-",'Payer Participation Data'!$C$52)</f>
        <v>-</v>
      </c>
      <c r="E864" s="169" t="str">
        <f>IF(ISBLANK('Payer Participation Data'!$D$52),"-",'Payer Participation Data'!$D$52)</f>
        <v>-</v>
      </c>
      <c r="F864" s="169" t="str">
        <f>IF(ISBLANK('Payer Participation Data'!$E$52),"-",'Payer Participation Data'!$E$52)</f>
        <v>-</v>
      </c>
      <c r="G864" s="104">
        <v>2</v>
      </c>
      <c r="H864" s="104">
        <v>4</v>
      </c>
      <c r="I864" s="104">
        <v>5</v>
      </c>
      <c r="J864" s="104" t="str">
        <f t="shared" si="53"/>
        <v>452</v>
      </c>
      <c r="K864" s="104" t="s">
        <v>30</v>
      </c>
      <c r="L864" s="222">
        <f>IF(ISNA(SUMIFS(INDEX('Payer Participation Data'!$F$10:$BM$59,0,MATCH(CONCATENATE($J864,L$6),'Payer Participation Data'!$F$8:$BM$8,0)),'Payer Participation Data'!$B$10:$B$59,$C864,'Payer Participation Data'!$C$10:$C$59,$D864)),"-",SUMIFS(INDEX('Payer Participation Data'!$F$10:$BM$59,0,MATCH(CONCATENATE($J864,L$6),'Payer Participation Data'!$F$8:$BM$8,0)),'Payer Participation Data'!$B$10:$B$59,$C864,'Payer Participation Data'!$C$10:$C$59,$D864))</f>
        <v>0</v>
      </c>
      <c r="M864" s="223">
        <f>IF(ISNA(SUMIFS(INDEX('Payer Participation Data'!$F$10:$BM$59,0,MATCH(CONCATENATE($J864,M$6),'Payer Participation Data'!$F$8:$BM$8,0)),'Payer Participation Data'!$B$10:$B$59,$C864,'Payer Participation Data'!$C$10:$C$59,$D864)),"-",SUMIFS(INDEX('Payer Participation Data'!$F$10:$BM$59,0,MATCH(CONCATENATE($J864,M$6),'Payer Participation Data'!$F$8:$BM$8,0)),'Payer Participation Data'!$B$10:$B$59,$C864,'Payer Participation Data'!$C$10:$C$59,$D864))</f>
        <v>0</v>
      </c>
      <c r="N864" s="105"/>
    </row>
    <row r="865" spans="2:14" outlineLevel="1" x14ac:dyDescent="0.35">
      <c r="B865" s="124" t="s">
        <v>80</v>
      </c>
      <c r="C865" s="157" t="str">
        <f>IF(ISBLANK('Payer Participation Data'!$B$52),"-",'Payer Participation Data'!$B$52)</f>
        <v>-</v>
      </c>
      <c r="D865" s="157" t="str">
        <f>IF(ISBLANK('Payer Participation Data'!$C$52),"-",'Payer Participation Data'!$C$52)</f>
        <v>-</v>
      </c>
      <c r="E865" s="157" t="str">
        <f>IF(ISBLANK('Payer Participation Data'!$D$52),"-",'Payer Participation Data'!$D$52)</f>
        <v>-</v>
      </c>
      <c r="F865" s="157" t="str">
        <f>IF(ISBLANK('Payer Participation Data'!$E$52),"-",'Payer Participation Data'!$E$52)</f>
        <v>-</v>
      </c>
      <c r="G865" s="102">
        <v>3</v>
      </c>
      <c r="H865" s="102">
        <v>4</v>
      </c>
      <c r="I865" s="102">
        <v>5</v>
      </c>
      <c r="J865" s="102" t="str">
        <f t="shared" si="53"/>
        <v>453</v>
      </c>
      <c r="K865" s="102" t="s">
        <v>30</v>
      </c>
      <c r="L865" s="224">
        <f>IF(ISNA(SUMIFS(INDEX('Payer Participation Data'!$F$10:$BM$59,0,MATCH(CONCATENATE($J865,L$6),'Payer Participation Data'!$F$8:$BM$8,0)),'Payer Participation Data'!$B$10:$B$59,$C865,'Payer Participation Data'!$C$10:$C$59,$D865)),"-",SUMIFS(INDEX('Payer Participation Data'!$F$10:$BM$59,0,MATCH(CONCATENATE($J865,L$6),'Payer Participation Data'!$F$8:$BM$8,0)),'Payer Participation Data'!$B$10:$B$59,$C865,'Payer Participation Data'!$C$10:$C$59,$D865))</f>
        <v>0</v>
      </c>
      <c r="M865" s="225">
        <f>IF(ISNA(SUMIFS(INDEX('Payer Participation Data'!$F$10:$BM$59,0,MATCH(CONCATENATE($J865,M$6),'Payer Participation Data'!$F$8:$BM$8,0)),'Payer Participation Data'!$B$10:$B$59,$C865,'Payer Participation Data'!$C$10:$C$59,$D865)),"-",SUMIFS(INDEX('Payer Participation Data'!$F$10:$BM$59,0,MATCH(CONCATENATE($J865,M$6),'Payer Participation Data'!$F$8:$BM$8,0)),'Payer Participation Data'!$B$10:$B$59,$C865,'Payer Participation Data'!$C$10:$C$59,$D865))</f>
        <v>0</v>
      </c>
      <c r="N865" s="105"/>
    </row>
    <row r="866" spans="2:14" outlineLevel="1" x14ac:dyDescent="0.35">
      <c r="B866" s="126" t="s">
        <v>80</v>
      </c>
      <c r="C866" s="169" t="str">
        <f>IF(ISBLANK('Payer Participation Data'!$B$52),"-",'Payer Participation Data'!$B$52)</f>
        <v>-</v>
      </c>
      <c r="D866" s="169" t="str">
        <f>IF(ISBLANK('Payer Participation Data'!$C$52),"-",'Payer Participation Data'!$C$52)</f>
        <v>-</v>
      </c>
      <c r="E866" s="169" t="str">
        <f>IF(ISBLANK('Payer Participation Data'!$D$52),"-",'Payer Participation Data'!$D$52)</f>
        <v>-</v>
      </c>
      <c r="F866" s="169" t="str">
        <f>IF(ISBLANK('Payer Participation Data'!$E$52),"-",'Payer Participation Data'!$E$52)</f>
        <v>-</v>
      </c>
      <c r="G866" s="104">
        <v>4</v>
      </c>
      <c r="H866" s="104">
        <v>4</v>
      </c>
      <c r="I866" s="104">
        <v>5</v>
      </c>
      <c r="J866" s="104" t="str">
        <f t="shared" si="53"/>
        <v>454</v>
      </c>
      <c r="K866" s="104" t="s">
        <v>30</v>
      </c>
      <c r="L866" s="222">
        <f>IF(ISNA(SUMIFS(INDEX('Payer Participation Data'!$F$10:$BM$59,0,MATCH(CONCATENATE($J866,L$6),'Payer Participation Data'!$F$8:$BM$8,0)),'Payer Participation Data'!$B$10:$B$59,$C866,'Payer Participation Data'!$C$10:$C$59,$D866)),"-",SUMIFS(INDEX('Payer Participation Data'!$F$10:$BM$59,0,MATCH(CONCATENATE($J866,L$6),'Payer Participation Data'!$F$8:$BM$8,0)),'Payer Participation Data'!$B$10:$B$59,$C866,'Payer Participation Data'!$C$10:$C$59,$D866))</f>
        <v>0</v>
      </c>
      <c r="M866" s="223">
        <f>IF(ISNA(SUMIFS(INDEX('Payer Participation Data'!$F$10:$BM$59,0,MATCH(CONCATENATE($J866,M$6),'Payer Participation Data'!$F$8:$BM$8,0)),'Payer Participation Data'!$B$10:$B$59,$C866,'Payer Participation Data'!$C$10:$C$59,$D866)),"-",SUMIFS(INDEX('Payer Participation Data'!$F$10:$BM$59,0,MATCH(CONCATENATE($J866,M$6),'Payer Participation Data'!$F$8:$BM$8,0)),'Payer Participation Data'!$B$10:$B$59,$C866,'Payer Participation Data'!$C$10:$C$59,$D866))</f>
        <v>0</v>
      </c>
      <c r="N866" s="105"/>
    </row>
    <row r="867" spans="2:14" outlineLevel="1" x14ac:dyDescent="0.35">
      <c r="B867" s="124" t="s">
        <v>80</v>
      </c>
      <c r="C867" s="157" t="str">
        <f>IF(ISBLANK('Payer Participation Data'!$B$53),"-",'Payer Participation Data'!$B$53)</f>
        <v>-</v>
      </c>
      <c r="D867" s="157" t="str">
        <f>IF(ISBLANK('Payer Participation Data'!$C$53),"-",'Payer Participation Data'!$C$53)</f>
        <v>-</v>
      </c>
      <c r="E867" s="157" t="str">
        <f>IF(ISBLANK('Payer Participation Data'!$D$53),"-",'Payer Participation Data'!$D$53)</f>
        <v>-</v>
      </c>
      <c r="F867" s="157" t="str">
        <f>IF(ISBLANK('Payer Participation Data'!$E$53),"-",'Payer Participation Data'!$E$53)</f>
        <v>-</v>
      </c>
      <c r="G867" s="102">
        <v>1</v>
      </c>
      <c r="H867" s="102" t="s">
        <v>64</v>
      </c>
      <c r="I867" s="102" t="s">
        <v>64</v>
      </c>
      <c r="J867" s="102" t="str">
        <f t="shared" si="50"/>
        <v>BaselineBaseline1</v>
      </c>
      <c r="K867" s="102" t="s">
        <v>30</v>
      </c>
      <c r="L867" s="224">
        <f>IF(ISNA(SUMIFS(INDEX('Payer Participation Data'!$F$10:$BM$59,0,MATCH(CONCATENATE($J867,L$6),'Payer Participation Data'!$F$8:$BM$8,0)),'Payer Participation Data'!$B$10:$B$59,$C867,'Payer Participation Data'!$C$10:$C$59,$D867)),"-",SUMIFS(INDEX('Payer Participation Data'!$F$10:$BM$59,0,MATCH(CONCATENATE($J867,L$6),'Payer Participation Data'!$F$8:$BM$8,0)),'Payer Participation Data'!$B$10:$B$59,$C867,'Payer Participation Data'!$C$10:$C$59,$D867))</f>
        <v>0</v>
      </c>
      <c r="M867" s="225">
        <f>IF(ISNA(SUMIFS(INDEX('Payer Participation Data'!$F$10:$BM$59,0,MATCH(CONCATENATE($J867,M$6),'Payer Participation Data'!$F$8:$BM$8,0)),'Payer Participation Data'!$B$10:$B$59,$C867,'Payer Participation Data'!$C$10:$C$59,$D867)),"-",SUMIFS(INDEX('Payer Participation Data'!$F$10:$BM$59,0,MATCH(CONCATENATE($J867,M$6),'Payer Participation Data'!$F$8:$BM$8,0)),'Payer Participation Data'!$B$10:$B$59,$C867,'Payer Participation Data'!$C$10:$C$59,$D867))</f>
        <v>0</v>
      </c>
      <c r="N867" s="103"/>
    </row>
    <row r="868" spans="2:14" outlineLevel="1" x14ac:dyDescent="0.35">
      <c r="B868" s="126" t="s">
        <v>80</v>
      </c>
      <c r="C868" s="169" t="str">
        <f>IF(ISBLANK('Payer Participation Data'!$B$53),"-",'Payer Participation Data'!$B$53)</f>
        <v>-</v>
      </c>
      <c r="D868" s="169" t="str">
        <f>IF(ISBLANK('Payer Participation Data'!$C$53),"-",'Payer Participation Data'!$C$53)</f>
        <v>-</v>
      </c>
      <c r="E868" s="169" t="str">
        <f>IF(ISBLANK('Payer Participation Data'!$D$53),"-",'Payer Participation Data'!$D$53)</f>
        <v>-</v>
      </c>
      <c r="F868" s="169" t="str">
        <f>IF(ISBLANK('Payer Participation Data'!$E$53),"-",'Payer Participation Data'!$E$53)</f>
        <v>-</v>
      </c>
      <c r="G868" s="104">
        <v>2</v>
      </c>
      <c r="H868" s="104" t="s">
        <v>64</v>
      </c>
      <c r="I868" s="104" t="s">
        <v>64</v>
      </c>
      <c r="J868" s="104" t="str">
        <f t="shared" si="50"/>
        <v>BaselineBaseline2</v>
      </c>
      <c r="K868" s="104" t="s">
        <v>30</v>
      </c>
      <c r="L868" s="222">
        <f>IF(ISNA(SUMIFS(INDEX('Payer Participation Data'!$F$10:$BM$59,0,MATCH(CONCATENATE($J868,L$6),'Payer Participation Data'!$F$8:$BM$8,0)),'Payer Participation Data'!$B$10:$B$59,$C868,'Payer Participation Data'!$C$10:$C$59,$D868)),"-",SUMIFS(INDEX('Payer Participation Data'!$F$10:$BM$59,0,MATCH(CONCATENATE($J868,L$6),'Payer Participation Data'!$F$8:$BM$8,0)),'Payer Participation Data'!$B$10:$B$59,$C868,'Payer Participation Data'!$C$10:$C$59,$D868))</f>
        <v>0</v>
      </c>
      <c r="M868" s="223">
        <f>IF(ISNA(SUMIFS(INDEX('Payer Participation Data'!$F$10:$BM$59,0,MATCH(CONCATENATE($J868,M$6),'Payer Participation Data'!$F$8:$BM$8,0)),'Payer Participation Data'!$B$10:$B$59,$C868,'Payer Participation Data'!$C$10:$C$59,$D868)),"-",SUMIFS(INDEX('Payer Participation Data'!$F$10:$BM$59,0,MATCH(CONCATENATE($J868,M$6),'Payer Participation Data'!$F$8:$BM$8,0)),'Payer Participation Data'!$B$10:$B$59,$C868,'Payer Participation Data'!$C$10:$C$59,$D868))</f>
        <v>0</v>
      </c>
      <c r="N868" s="105"/>
    </row>
    <row r="869" spans="2:14" outlineLevel="1" x14ac:dyDescent="0.35">
      <c r="B869" s="124" t="s">
        <v>80</v>
      </c>
      <c r="C869" s="157" t="str">
        <f>IF(ISBLANK('Payer Participation Data'!$B$53),"-",'Payer Participation Data'!$B$53)</f>
        <v>-</v>
      </c>
      <c r="D869" s="157" t="str">
        <f>IF(ISBLANK('Payer Participation Data'!$C$53),"-",'Payer Participation Data'!$C$53)</f>
        <v>-</v>
      </c>
      <c r="E869" s="157" t="str">
        <f>IF(ISBLANK('Payer Participation Data'!$D$53),"-",'Payer Participation Data'!$D$53)</f>
        <v>-</v>
      </c>
      <c r="F869" s="157" t="str">
        <f>IF(ISBLANK('Payer Participation Data'!$E$53),"-",'Payer Participation Data'!$E$53)</f>
        <v>-</v>
      </c>
      <c r="G869" s="102">
        <v>3</v>
      </c>
      <c r="H869" s="102" t="s">
        <v>64</v>
      </c>
      <c r="I869" s="102" t="s">
        <v>64</v>
      </c>
      <c r="J869" s="102" t="str">
        <f t="shared" si="50"/>
        <v>BaselineBaseline3</v>
      </c>
      <c r="K869" s="102" t="s">
        <v>30</v>
      </c>
      <c r="L869" s="224">
        <f>IF(ISNA(SUMIFS(INDEX('Payer Participation Data'!$F$10:$BM$59,0,MATCH(CONCATENATE($J869,L$6),'Payer Participation Data'!$F$8:$BM$8,0)),'Payer Participation Data'!$B$10:$B$59,$C869,'Payer Participation Data'!$C$10:$C$59,$D869)),"-",SUMIFS(INDEX('Payer Participation Data'!$F$10:$BM$59,0,MATCH(CONCATENATE($J869,L$6),'Payer Participation Data'!$F$8:$BM$8,0)),'Payer Participation Data'!$B$10:$B$59,$C869,'Payer Participation Data'!$C$10:$C$59,$D869))</f>
        <v>0</v>
      </c>
      <c r="M869" s="225">
        <f>IF(ISNA(SUMIFS(INDEX('Payer Participation Data'!$F$10:$BM$59,0,MATCH(CONCATENATE($J869,M$6),'Payer Participation Data'!$F$8:$BM$8,0)),'Payer Participation Data'!$B$10:$B$59,$C869,'Payer Participation Data'!$C$10:$C$59,$D869)),"-",SUMIFS(INDEX('Payer Participation Data'!$F$10:$BM$59,0,MATCH(CONCATENATE($J869,M$6),'Payer Participation Data'!$F$8:$BM$8,0)),'Payer Participation Data'!$B$10:$B$59,$C869,'Payer Participation Data'!$C$10:$C$59,$D869))</f>
        <v>0</v>
      </c>
      <c r="N869" s="103"/>
    </row>
    <row r="870" spans="2:14" outlineLevel="1" x14ac:dyDescent="0.35">
      <c r="B870" s="126" t="s">
        <v>80</v>
      </c>
      <c r="C870" s="169" t="str">
        <f>IF(ISBLANK('Payer Participation Data'!$B$53),"-",'Payer Participation Data'!$B$53)</f>
        <v>-</v>
      </c>
      <c r="D870" s="169" t="str">
        <f>IF(ISBLANK('Payer Participation Data'!$C$53),"-",'Payer Participation Data'!$C$53)</f>
        <v>-</v>
      </c>
      <c r="E870" s="169" t="str">
        <f>IF(ISBLANK('Payer Participation Data'!$D$53),"-",'Payer Participation Data'!$D$53)</f>
        <v>-</v>
      </c>
      <c r="F870" s="169" t="str">
        <f>IF(ISBLANK('Payer Participation Data'!$E$53),"-",'Payer Participation Data'!$E$53)</f>
        <v>-</v>
      </c>
      <c r="G870" s="104">
        <v>4</v>
      </c>
      <c r="H870" s="104" t="s">
        <v>64</v>
      </c>
      <c r="I870" s="104" t="s">
        <v>64</v>
      </c>
      <c r="J870" s="104" t="str">
        <f t="shared" si="50"/>
        <v>BaselineBaseline4</v>
      </c>
      <c r="K870" s="104" t="s">
        <v>30</v>
      </c>
      <c r="L870" s="222">
        <f>IF(ISNA(SUMIFS(INDEX('Payer Participation Data'!$F$10:$BM$59,0,MATCH(CONCATENATE($J870,L$6),'Payer Participation Data'!$F$8:$BM$8,0)),'Payer Participation Data'!$B$10:$B$59,$C870,'Payer Participation Data'!$C$10:$C$59,$D870)),"-",SUMIFS(INDEX('Payer Participation Data'!$F$10:$BM$59,0,MATCH(CONCATENATE($J870,L$6),'Payer Participation Data'!$F$8:$BM$8,0)),'Payer Participation Data'!$B$10:$B$59,$C870,'Payer Participation Data'!$C$10:$C$59,$D870))</f>
        <v>0</v>
      </c>
      <c r="M870" s="223">
        <f>IF(ISNA(SUMIFS(INDEX('Payer Participation Data'!$F$10:$BM$59,0,MATCH(CONCATENATE($J870,M$6),'Payer Participation Data'!$F$8:$BM$8,0)),'Payer Participation Data'!$B$10:$B$59,$C870,'Payer Participation Data'!$C$10:$C$59,$D870)),"-",SUMIFS(INDEX('Payer Participation Data'!$F$10:$BM$59,0,MATCH(CONCATENATE($J870,M$6),'Payer Participation Data'!$F$8:$BM$8,0)),'Payer Participation Data'!$B$10:$B$59,$C870,'Payer Participation Data'!$C$10:$C$59,$D870))</f>
        <v>0</v>
      </c>
      <c r="N870" s="105"/>
    </row>
    <row r="871" spans="2:14" outlineLevel="1" x14ac:dyDescent="0.35">
      <c r="B871" s="124" t="s">
        <v>80</v>
      </c>
      <c r="C871" s="157" t="str">
        <f>IF(ISBLANK('Payer Participation Data'!$B$53),"-",'Payer Participation Data'!$B$53)</f>
        <v>-</v>
      </c>
      <c r="D871" s="157" t="str">
        <f>IF(ISBLANK('Payer Participation Data'!$C$53),"-",'Payer Participation Data'!$C$53)</f>
        <v>-</v>
      </c>
      <c r="E871" s="157" t="str">
        <f>IF(ISBLANK('Payer Participation Data'!$D$53),"-",'Payer Participation Data'!$D$53)</f>
        <v>-</v>
      </c>
      <c r="F871" s="157" t="str">
        <f>IF(ISBLANK('Payer Participation Data'!$E$53),"-",'Payer Participation Data'!$E$53)</f>
        <v>-</v>
      </c>
      <c r="G871" s="102">
        <v>1</v>
      </c>
      <c r="H871" s="102">
        <v>1</v>
      </c>
      <c r="I871" s="102">
        <v>5</v>
      </c>
      <c r="J871" s="102" t="str">
        <f t="shared" si="50"/>
        <v>151</v>
      </c>
      <c r="K871" s="102" t="s">
        <v>30</v>
      </c>
      <c r="L871" s="224">
        <f>IF(ISNA(SUMIFS(INDEX('Payer Participation Data'!$F$10:$BM$59,0,MATCH(CONCATENATE($J871,L$6),'Payer Participation Data'!$F$8:$BM$8,0)),'Payer Participation Data'!$B$10:$B$59,$C871,'Payer Participation Data'!$C$10:$C$59,$D871)),"-",SUMIFS(INDEX('Payer Participation Data'!$F$10:$BM$59,0,MATCH(CONCATENATE($J871,L$6),'Payer Participation Data'!$F$8:$BM$8,0)),'Payer Participation Data'!$B$10:$B$59,$C871,'Payer Participation Data'!$C$10:$C$59,$D871))</f>
        <v>0</v>
      </c>
      <c r="M871" s="225">
        <f>IF(ISNA(SUMIFS(INDEX('Payer Participation Data'!$F$10:$BM$59,0,MATCH(CONCATENATE($J871,M$6),'Payer Participation Data'!$F$8:$BM$8,0)),'Payer Participation Data'!$B$10:$B$59,$C871,'Payer Participation Data'!$C$10:$C$59,$D871)),"-",SUMIFS(INDEX('Payer Participation Data'!$F$10:$BM$59,0,MATCH(CONCATENATE($J871,M$6),'Payer Participation Data'!$F$8:$BM$8,0)),'Payer Participation Data'!$B$10:$B$59,$C871,'Payer Participation Data'!$C$10:$C$59,$D871))</f>
        <v>0</v>
      </c>
      <c r="N871" s="103"/>
    </row>
    <row r="872" spans="2:14" outlineLevel="1" x14ac:dyDescent="0.35">
      <c r="B872" s="126" t="s">
        <v>80</v>
      </c>
      <c r="C872" s="169" t="str">
        <f>IF(ISBLANK('Payer Participation Data'!$B$53),"-",'Payer Participation Data'!$B$53)</f>
        <v>-</v>
      </c>
      <c r="D872" s="169" t="str">
        <f>IF(ISBLANK('Payer Participation Data'!$C$53),"-",'Payer Participation Data'!$C$53)</f>
        <v>-</v>
      </c>
      <c r="E872" s="169" t="str">
        <f>IF(ISBLANK('Payer Participation Data'!$D$53),"-",'Payer Participation Data'!$D$53)</f>
        <v>-</v>
      </c>
      <c r="F872" s="169" t="str">
        <f>IF(ISBLANK('Payer Participation Data'!$E$53),"-",'Payer Participation Data'!$E$53)</f>
        <v>-</v>
      </c>
      <c r="G872" s="104">
        <v>2</v>
      </c>
      <c r="H872" s="104">
        <v>1</v>
      </c>
      <c r="I872" s="104">
        <v>5</v>
      </c>
      <c r="J872" s="104" t="str">
        <f t="shared" si="50"/>
        <v>152</v>
      </c>
      <c r="K872" s="104" t="s">
        <v>30</v>
      </c>
      <c r="L872" s="222">
        <f>IF(ISNA(SUMIFS(INDEX('Payer Participation Data'!$F$10:$BM$59,0,MATCH(CONCATENATE($J872,L$6),'Payer Participation Data'!$F$8:$BM$8,0)),'Payer Participation Data'!$B$10:$B$59,$C872,'Payer Participation Data'!$C$10:$C$59,$D872)),"-",SUMIFS(INDEX('Payer Participation Data'!$F$10:$BM$59,0,MATCH(CONCATENATE($J872,L$6),'Payer Participation Data'!$F$8:$BM$8,0)),'Payer Participation Data'!$B$10:$B$59,$C872,'Payer Participation Data'!$C$10:$C$59,$D872))</f>
        <v>0</v>
      </c>
      <c r="M872" s="223">
        <f>IF(ISNA(SUMIFS(INDEX('Payer Participation Data'!$F$10:$BM$59,0,MATCH(CONCATENATE($J872,M$6),'Payer Participation Data'!$F$8:$BM$8,0)),'Payer Participation Data'!$B$10:$B$59,$C872,'Payer Participation Data'!$C$10:$C$59,$D872)),"-",SUMIFS(INDEX('Payer Participation Data'!$F$10:$BM$59,0,MATCH(CONCATENATE($J872,M$6),'Payer Participation Data'!$F$8:$BM$8,0)),'Payer Participation Data'!$B$10:$B$59,$C872,'Payer Participation Data'!$C$10:$C$59,$D872))</f>
        <v>0</v>
      </c>
      <c r="N872" s="105"/>
    </row>
    <row r="873" spans="2:14" outlineLevel="1" x14ac:dyDescent="0.35">
      <c r="B873" s="124" t="s">
        <v>80</v>
      </c>
      <c r="C873" s="157" t="str">
        <f>IF(ISBLANK('Payer Participation Data'!$B$53),"-",'Payer Participation Data'!$B$53)</f>
        <v>-</v>
      </c>
      <c r="D873" s="157" t="str">
        <f>IF(ISBLANK('Payer Participation Data'!$C$53),"-",'Payer Participation Data'!$C$53)</f>
        <v>-</v>
      </c>
      <c r="E873" s="157" t="str">
        <f>IF(ISBLANK('Payer Participation Data'!$D$53),"-",'Payer Participation Data'!$D$53)</f>
        <v>-</v>
      </c>
      <c r="F873" s="157" t="str">
        <f>IF(ISBLANK('Payer Participation Data'!$E$53),"-",'Payer Participation Data'!$E$53)</f>
        <v>-</v>
      </c>
      <c r="G873" s="102">
        <v>3</v>
      </c>
      <c r="H873" s="102">
        <v>1</v>
      </c>
      <c r="I873" s="102">
        <v>5</v>
      </c>
      <c r="J873" s="102" t="str">
        <f t="shared" si="50"/>
        <v>153</v>
      </c>
      <c r="K873" s="102" t="s">
        <v>30</v>
      </c>
      <c r="L873" s="224">
        <f>IF(ISNA(SUMIFS(INDEX('Payer Participation Data'!$F$10:$BM$59,0,MATCH(CONCATENATE($J873,L$6),'Payer Participation Data'!$F$8:$BM$8,0)),'Payer Participation Data'!$B$10:$B$59,$C873,'Payer Participation Data'!$C$10:$C$59,$D873)),"-",SUMIFS(INDEX('Payer Participation Data'!$F$10:$BM$59,0,MATCH(CONCATENATE($J873,L$6),'Payer Participation Data'!$F$8:$BM$8,0)),'Payer Participation Data'!$B$10:$B$59,$C873,'Payer Participation Data'!$C$10:$C$59,$D873))</f>
        <v>0</v>
      </c>
      <c r="M873" s="225">
        <f>IF(ISNA(SUMIFS(INDEX('Payer Participation Data'!$F$10:$BM$59,0,MATCH(CONCATENATE($J873,M$6),'Payer Participation Data'!$F$8:$BM$8,0)),'Payer Participation Data'!$B$10:$B$59,$C873,'Payer Participation Data'!$C$10:$C$59,$D873)),"-",SUMIFS(INDEX('Payer Participation Data'!$F$10:$BM$59,0,MATCH(CONCATENATE($J873,M$6),'Payer Participation Data'!$F$8:$BM$8,0)),'Payer Participation Data'!$B$10:$B$59,$C873,'Payer Participation Data'!$C$10:$C$59,$D873))</f>
        <v>0</v>
      </c>
      <c r="N873" s="103"/>
    </row>
    <row r="874" spans="2:14" outlineLevel="1" x14ac:dyDescent="0.35">
      <c r="B874" s="126" t="s">
        <v>80</v>
      </c>
      <c r="C874" s="169" t="str">
        <f>IF(ISBLANK('Payer Participation Data'!$B$53),"-",'Payer Participation Data'!$B$53)</f>
        <v>-</v>
      </c>
      <c r="D874" s="169" t="str">
        <f>IF(ISBLANK('Payer Participation Data'!$C$53),"-",'Payer Participation Data'!$C$53)</f>
        <v>-</v>
      </c>
      <c r="E874" s="169" t="str">
        <f>IF(ISBLANK('Payer Participation Data'!$D$53),"-",'Payer Participation Data'!$D$53)</f>
        <v>-</v>
      </c>
      <c r="F874" s="169" t="str">
        <f>IF(ISBLANK('Payer Participation Data'!$E$53),"-",'Payer Participation Data'!$E$53)</f>
        <v>-</v>
      </c>
      <c r="G874" s="104">
        <v>4</v>
      </c>
      <c r="H874" s="104">
        <v>1</v>
      </c>
      <c r="I874" s="104">
        <v>5</v>
      </c>
      <c r="J874" s="104" t="str">
        <f t="shared" si="50"/>
        <v>154</v>
      </c>
      <c r="K874" s="104" t="s">
        <v>30</v>
      </c>
      <c r="L874" s="222">
        <f>IF(ISNA(SUMIFS(INDEX('Payer Participation Data'!$F$10:$BM$59,0,MATCH(CONCATENATE($J874,L$6),'Payer Participation Data'!$F$8:$BM$8,0)),'Payer Participation Data'!$B$10:$B$59,$C874,'Payer Participation Data'!$C$10:$C$59,$D874)),"-",SUMIFS(INDEX('Payer Participation Data'!$F$10:$BM$59,0,MATCH(CONCATENATE($J874,L$6),'Payer Participation Data'!$F$8:$BM$8,0)),'Payer Participation Data'!$B$10:$B$59,$C874,'Payer Participation Data'!$C$10:$C$59,$D874))</f>
        <v>0</v>
      </c>
      <c r="M874" s="223">
        <f>IF(ISNA(SUMIFS(INDEX('Payer Participation Data'!$F$10:$BM$59,0,MATCH(CONCATENATE($J874,M$6),'Payer Participation Data'!$F$8:$BM$8,0)),'Payer Participation Data'!$B$10:$B$59,$C874,'Payer Participation Data'!$C$10:$C$59,$D874)),"-",SUMIFS(INDEX('Payer Participation Data'!$F$10:$BM$59,0,MATCH(CONCATENATE($J874,M$6),'Payer Participation Data'!$F$8:$BM$8,0)),'Payer Participation Data'!$B$10:$B$59,$C874,'Payer Participation Data'!$C$10:$C$59,$D874))</f>
        <v>0</v>
      </c>
      <c r="N874" s="105"/>
    </row>
    <row r="875" spans="2:14" outlineLevel="1" x14ac:dyDescent="0.35">
      <c r="B875" s="124" t="s">
        <v>80</v>
      </c>
      <c r="C875" s="157" t="str">
        <f>IF(ISBLANK('Payer Participation Data'!$B$53),"-",'Payer Participation Data'!$B$53)</f>
        <v>-</v>
      </c>
      <c r="D875" s="157" t="str">
        <f>IF(ISBLANK('Payer Participation Data'!$C$53),"-",'Payer Participation Data'!$C$53)</f>
        <v>-</v>
      </c>
      <c r="E875" s="157" t="str">
        <f>IF(ISBLANK('Payer Participation Data'!$D$53),"-",'Payer Participation Data'!$D$53)</f>
        <v>-</v>
      </c>
      <c r="F875" s="157" t="str">
        <f>IF(ISBLANK('Payer Participation Data'!$E$53),"-",'Payer Participation Data'!$E$53)</f>
        <v>-</v>
      </c>
      <c r="G875" s="102">
        <v>1</v>
      </c>
      <c r="H875" s="102">
        <v>2</v>
      </c>
      <c r="I875" s="102">
        <v>5</v>
      </c>
      <c r="J875" s="102" t="str">
        <f t="shared" si="50"/>
        <v>251</v>
      </c>
      <c r="K875" s="102" t="s">
        <v>30</v>
      </c>
      <c r="L875" s="224">
        <f>IF(ISNA(SUMIFS(INDEX('Payer Participation Data'!$F$10:$BM$59,0,MATCH(CONCATENATE($J875,L$6),'Payer Participation Data'!$F$8:$BM$8,0)),'Payer Participation Data'!$B$10:$B$59,$C875,'Payer Participation Data'!$C$10:$C$59,$D875)),"-",SUMIFS(INDEX('Payer Participation Data'!$F$10:$BM$59,0,MATCH(CONCATENATE($J875,L$6),'Payer Participation Data'!$F$8:$BM$8,0)),'Payer Participation Data'!$B$10:$B$59,$C875,'Payer Participation Data'!$C$10:$C$59,$D875))</f>
        <v>0</v>
      </c>
      <c r="M875" s="225">
        <f>IF(ISNA(SUMIFS(INDEX('Payer Participation Data'!$F$10:$BM$59,0,MATCH(CONCATENATE($J875,M$6),'Payer Participation Data'!$F$8:$BM$8,0)),'Payer Participation Data'!$B$10:$B$59,$C875,'Payer Participation Data'!$C$10:$C$59,$D875)),"-",SUMIFS(INDEX('Payer Participation Data'!$F$10:$BM$59,0,MATCH(CONCATENATE($J875,M$6),'Payer Participation Data'!$F$8:$BM$8,0)),'Payer Participation Data'!$B$10:$B$59,$C875,'Payer Participation Data'!$C$10:$C$59,$D875))</f>
        <v>0</v>
      </c>
      <c r="N875" s="103"/>
    </row>
    <row r="876" spans="2:14" outlineLevel="1" x14ac:dyDescent="0.35">
      <c r="B876" s="126" t="s">
        <v>80</v>
      </c>
      <c r="C876" s="169" t="str">
        <f>IF(ISBLANK('Payer Participation Data'!$B$53),"-",'Payer Participation Data'!$B$53)</f>
        <v>-</v>
      </c>
      <c r="D876" s="169" t="str">
        <f>IF(ISBLANK('Payer Participation Data'!$C$53),"-",'Payer Participation Data'!$C$53)</f>
        <v>-</v>
      </c>
      <c r="E876" s="169" t="str">
        <f>IF(ISBLANK('Payer Participation Data'!$D$53),"-",'Payer Participation Data'!$D$53)</f>
        <v>-</v>
      </c>
      <c r="F876" s="169" t="str">
        <f>IF(ISBLANK('Payer Participation Data'!$E$53),"-",'Payer Participation Data'!$E$53)</f>
        <v>-</v>
      </c>
      <c r="G876" s="104">
        <v>2</v>
      </c>
      <c r="H876" s="104">
        <v>2</v>
      </c>
      <c r="I876" s="104">
        <v>5</v>
      </c>
      <c r="J876" s="104" t="str">
        <f t="shared" si="50"/>
        <v>252</v>
      </c>
      <c r="K876" s="104" t="s">
        <v>30</v>
      </c>
      <c r="L876" s="222">
        <f>IF(ISNA(SUMIFS(INDEX('Payer Participation Data'!$F$10:$BM$59,0,MATCH(CONCATENATE($J876,L$6),'Payer Participation Data'!$F$8:$BM$8,0)),'Payer Participation Data'!$B$10:$B$59,$C876,'Payer Participation Data'!$C$10:$C$59,$D876)),"-",SUMIFS(INDEX('Payer Participation Data'!$F$10:$BM$59,0,MATCH(CONCATENATE($J876,L$6),'Payer Participation Data'!$F$8:$BM$8,0)),'Payer Participation Data'!$B$10:$B$59,$C876,'Payer Participation Data'!$C$10:$C$59,$D876))</f>
        <v>0</v>
      </c>
      <c r="M876" s="223">
        <f>IF(ISNA(SUMIFS(INDEX('Payer Participation Data'!$F$10:$BM$59,0,MATCH(CONCATENATE($J876,M$6),'Payer Participation Data'!$F$8:$BM$8,0)),'Payer Participation Data'!$B$10:$B$59,$C876,'Payer Participation Data'!$C$10:$C$59,$D876)),"-",SUMIFS(INDEX('Payer Participation Data'!$F$10:$BM$59,0,MATCH(CONCATENATE($J876,M$6),'Payer Participation Data'!$F$8:$BM$8,0)),'Payer Participation Data'!$B$10:$B$59,$C876,'Payer Participation Data'!$C$10:$C$59,$D876))</f>
        <v>0</v>
      </c>
      <c r="N876" s="105"/>
    </row>
    <row r="877" spans="2:14" outlineLevel="1" x14ac:dyDescent="0.35">
      <c r="B877" s="124" t="s">
        <v>80</v>
      </c>
      <c r="C877" s="157" t="str">
        <f>IF(ISBLANK('Payer Participation Data'!$B$53),"-",'Payer Participation Data'!$B$53)</f>
        <v>-</v>
      </c>
      <c r="D877" s="157" t="str">
        <f>IF(ISBLANK('Payer Participation Data'!$C$53),"-",'Payer Participation Data'!$C$53)</f>
        <v>-</v>
      </c>
      <c r="E877" s="157" t="str">
        <f>IF(ISBLANK('Payer Participation Data'!$D$53),"-",'Payer Participation Data'!$D$53)</f>
        <v>-</v>
      </c>
      <c r="F877" s="157" t="str">
        <f>IF(ISBLANK('Payer Participation Data'!$E$53),"-",'Payer Participation Data'!$E$53)</f>
        <v>-</v>
      </c>
      <c r="G877" s="102">
        <v>3</v>
      </c>
      <c r="H877" s="102">
        <v>2</v>
      </c>
      <c r="I877" s="102">
        <v>5</v>
      </c>
      <c r="J877" s="102" t="str">
        <f t="shared" si="50"/>
        <v>253</v>
      </c>
      <c r="K877" s="102" t="s">
        <v>30</v>
      </c>
      <c r="L877" s="224">
        <f>IF(ISNA(SUMIFS(INDEX('Payer Participation Data'!$F$10:$BM$59,0,MATCH(CONCATENATE($J877,L$6),'Payer Participation Data'!$F$8:$BM$8,0)),'Payer Participation Data'!$B$10:$B$59,$C877,'Payer Participation Data'!$C$10:$C$59,$D877)),"-",SUMIFS(INDEX('Payer Participation Data'!$F$10:$BM$59,0,MATCH(CONCATENATE($J877,L$6),'Payer Participation Data'!$F$8:$BM$8,0)),'Payer Participation Data'!$B$10:$B$59,$C877,'Payer Participation Data'!$C$10:$C$59,$D877))</f>
        <v>0</v>
      </c>
      <c r="M877" s="225">
        <f>IF(ISNA(SUMIFS(INDEX('Payer Participation Data'!$F$10:$BM$59,0,MATCH(CONCATENATE($J877,M$6),'Payer Participation Data'!$F$8:$BM$8,0)),'Payer Participation Data'!$B$10:$B$59,$C877,'Payer Participation Data'!$C$10:$C$59,$D877)),"-",SUMIFS(INDEX('Payer Participation Data'!$F$10:$BM$59,0,MATCH(CONCATENATE($J877,M$6),'Payer Participation Data'!$F$8:$BM$8,0)),'Payer Participation Data'!$B$10:$B$59,$C877,'Payer Participation Data'!$C$10:$C$59,$D877))</f>
        <v>0</v>
      </c>
      <c r="N877" s="103"/>
    </row>
    <row r="878" spans="2:14" outlineLevel="1" x14ac:dyDescent="0.35">
      <c r="B878" s="126" t="s">
        <v>80</v>
      </c>
      <c r="C878" s="169" t="str">
        <f>IF(ISBLANK('Payer Participation Data'!$B$53),"-",'Payer Participation Data'!$B$53)</f>
        <v>-</v>
      </c>
      <c r="D878" s="169" t="str">
        <f>IF(ISBLANK('Payer Participation Data'!$C$53),"-",'Payer Participation Data'!$C$53)</f>
        <v>-</v>
      </c>
      <c r="E878" s="169" t="str">
        <f>IF(ISBLANK('Payer Participation Data'!$D$53),"-",'Payer Participation Data'!$D$53)</f>
        <v>-</v>
      </c>
      <c r="F878" s="169" t="str">
        <f>IF(ISBLANK('Payer Participation Data'!$E$53),"-",'Payer Participation Data'!$E$53)</f>
        <v>-</v>
      </c>
      <c r="G878" s="104">
        <v>4</v>
      </c>
      <c r="H878" s="104">
        <v>2</v>
      </c>
      <c r="I878" s="104">
        <v>5</v>
      </c>
      <c r="J878" s="104" t="str">
        <f t="shared" si="50"/>
        <v>254</v>
      </c>
      <c r="K878" s="104" t="s">
        <v>30</v>
      </c>
      <c r="L878" s="222">
        <f>IF(ISNA(SUMIFS(INDEX('Payer Participation Data'!$F$10:$BM$59,0,MATCH(CONCATENATE($J878,L$6),'Payer Participation Data'!$F$8:$BM$8,0)),'Payer Participation Data'!$B$10:$B$59,$C878,'Payer Participation Data'!$C$10:$C$59,$D878)),"-",SUMIFS(INDEX('Payer Participation Data'!$F$10:$BM$59,0,MATCH(CONCATENATE($J878,L$6),'Payer Participation Data'!$F$8:$BM$8,0)),'Payer Participation Data'!$B$10:$B$59,$C878,'Payer Participation Data'!$C$10:$C$59,$D878))</f>
        <v>0</v>
      </c>
      <c r="M878" s="223">
        <f>IF(ISNA(SUMIFS(INDEX('Payer Participation Data'!$F$10:$BM$59,0,MATCH(CONCATENATE($J878,M$6),'Payer Participation Data'!$F$8:$BM$8,0)),'Payer Participation Data'!$B$10:$B$59,$C878,'Payer Participation Data'!$C$10:$C$59,$D878)),"-",SUMIFS(INDEX('Payer Participation Data'!$F$10:$BM$59,0,MATCH(CONCATENATE($J878,M$6),'Payer Participation Data'!$F$8:$BM$8,0)),'Payer Participation Data'!$B$10:$B$59,$C878,'Payer Participation Data'!$C$10:$C$59,$D878))</f>
        <v>0</v>
      </c>
      <c r="N878" s="105"/>
    </row>
    <row r="879" spans="2:14" outlineLevel="1" x14ac:dyDescent="0.35">
      <c r="B879" s="124" t="s">
        <v>80</v>
      </c>
      <c r="C879" s="157" t="str">
        <f>IF(ISBLANK('Payer Participation Data'!$B$53),"-",'Payer Participation Data'!$B$53)</f>
        <v>-</v>
      </c>
      <c r="D879" s="157" t="str">
        <f>IF(ISBLANK('Payer Participation Data'!$C$53),"-",'Payer Participation Data'!$C$53)</f>
        <v>-</v>
      </c>
      <c r="E879" s="157" t="str">
        <f>IF(ISBLANK('Payer Participation Data'!$D$53),"-",'Payer Participation Data'!$D$53)</f>
        <v>-</v>
      </c>
      <c r="F879" s="157" t="str">
        <f>IF(ISBLANK('Payer Participation Data'!$E$53),"-",'Payer Participation Data'!$E$53)</f>
        <v>-</v>
      </c>
      <c r="G879" s="102">
        <v>1</v>
      </c>
      <c r="H879" s="102">
        <v>3</v>
      </c>
      <c r="I879" s="102">
        <v>5</v>
      </c>
      <c r="J879" s="102" t="str">
        <f t="shared" si="50"/>
        <v>351</v>
      </c>
      <c r="K879" s="102" t="s">
        <v>30</v>
      </c>
      <c r="L879" s="224">
        <f>IF(ISNA(SUMIFS(INDEX('Payer Participation Data'!$F$10:$BM$59,0,MATCH(CONCATENATE($J879,L$6),'Payer Participation Data'!$F$8:$BM$8,0)),'Payer Participation Data'!$B$10:$B$59,$C879,'Payer Participation Data'!$C$10:$C$59,$D879)),"-",SUMIFS(INDEX('Payer Participation Data'!$F$10:$BM$59,0,MATCH(CONCATENATE($J879,L$6),'Payer Participation Data'!$F$8:$BM$8,0)),'Payer Participation Data'!$B$10:$B$59,$C879,'Payer Participation Data'!$C$10:$C$59,$D879))</f>
        <v>0</v>
      </c>
      <c r="M879" s="225">
        <f>IF(ISNA(SUMIFS(INDEX('Payer Participation Data'!$F$10:$BM$59,0,MATCH(CONCATENATE($J879,M$6),'Payer Participation Data'!$F$8:$BM$8,0)),'Payer Participation Data'!$B$10:$B$59,$C879,'Payer Participation Data'!$C$10:$C$59,$D879)),"-",SUMIFS(INDEX('Payer Participation Data'!$F$10:$BM$59,0,MATCH(CONCATENATE($J879,M$6),'Payer Participation Data'!$F$8:$BM$8,0)),'Payer Participation Data'!$B$10:$B$59,$C879,'Payer Participation Data'!$C$10:$C$59,$D879))</f>
        <v>0</v>
      </c>
      <c r="N879" s="103"/>
    </row>
    <row r="880" spans="2:14" outlineLevel="1" x14ac:dyDescent="0.35">
      <c r="B880" s="126" t="s">
        <v>80</v>
      </c>
      <c r="C880" s="169" t="str">
        <f>IF(ISBLANK('Payer Participation Data'!$B$53),"-",'Payer Participation Data'!$B$53)</f>
        <v>-</v>
      </c>
      <c r="D880" s="169" t="str">
        <f>IF(ISBLANK('Payer Participation Data'!$C$53),"-",'Payer Participation Data'!$C$53)</f>
        <v>-</v>
      </c>
      <c r="E880" s="169" t="str">
        <f>IF(ISBLANK('Payer Participation Data'!$D$53),"-",'Payer Participation Data'!$D$53)</f>
        <v>-</v>
      </c>
      <c r="F880" s="169" t="str">
        <f>IF(ISBLANK('Payer Participation Data'!$E$53),"-",'Payer Participation Data'!$E$53)</f>
        <v>-</v>
      </c>
      <c r="G880" s="104">
        <v>2</v>
      </c>
      <c r="H880" s="104">
        <v>3</v>
      </c>
      <c r="I880" s="104">
        <v>5</v>
      </c>
      <c r="J880" s="104" t="str">
        <f t="shared" si="50"/>
        <v>352</v>
      </c>
      <c r="K880" s="104" t="s">
        <v>30</v>
      </c>
      <c r="L880" s="222">
        <f>IF(ISNA(SUMIFS(INDEX('Payer Participation Data'!$F$10:$BM$59,0,MATCH(CONCATENATE($J880,L$6),'Payer Participation Data'!$F$8:$BM$8,0)),'Payer Participation Data'!$B$10:$B$59,$C880,'Payer Participation Data'!$C$10:$C$59,$D880)),"-",SUMIFS(INDEX('Payer Participation Data'!$F$10:$BM$59,0,MATCH(CONCATENATE($J880,L$6),'Payer Participation Data'!$F$8:$BM$8,0)),'Payer Participation Data'!$B$10:$B$59,$C880,'Payer Participation Data'!$C$10:$C$59,$D880))</f>
        <v>0</v>
      </c>
      <c r="M880" s="223">
        <f>IF(ISNA(SUMIFS(INDEX('Payer Participation Data'!$F$10:$BM$59,0,MATCH(CONCATENATE($J880,M$6),'Payer Participation Data'!$F$8:$BM$8,0)),'Payer Participation Data'!$B$10:$B$59,$C880,'Payer Participation Data'!$C$10:$C$59,$D880)),"-",SUMIFS(INDEX('Payer Participation Data'!$F$10:$BM$59,0,MATCH(CONCATENATE($J880,M$6),'Payer Participation Data'!$F$8:$BM$8,0)),'Payer Participation Data'!$B$10:$B$59,$C880,'Payer Participation Data'!$C$10:$C$59,$D880))</f>
        <v>0</v>
      </c>
      <c r="N880" s="105"/>
    </row>
    <row r="881" spans="2:14" outlineLevel="1" x14ac:dyDescent="0.35">
      <c r="B881" s="124" t="s">
        <v>80</v>
      </c>
      <c r="C881" s="157" t="str">
        <f>IF(ISBLANK('Payer Participation Data'!$B$53),"-",'Payer Participation Data'!$B$53)</f>
        <v>-</v>
      </c>
      <c r="D881" s="157" t="str">
        <f>IF(ISBLANK('Payer Participation Data'!$C$53),"-",'Payer Participation Data'!$C$53)</f>
        <v>-</v>
      </c>
      <c r="E881" s="157" t="str">
        <f>IF(ISBLANK('Payer Participation Data'!$D$53),"-",'Payer Participation Data'!$D$53)</f>
        <v>-</v>
      </c>
      <c r="F881" s="157" t="str">
        <f>IF(ISBLANK('Payer Participation Data'!$E$53),"-",'Payer Participation Data'!$E$53)</f>
        <v>-</v>
      </c>
      <c r="G881" s="102">
        <v>3</v>
      </c>
      <c r="H881" s="102">
        <v>3</v>
      </c>
      <c r="I881" s="102">
        <v>5</v>
      </c>
      <c r="J881" s="102" t="str">
        <f t="shared" si="50"/>
        <v>353</v>
      </c>
      <c r="K881" s="102" t="s">
        <v>30</v>
      </c>
      <c r="L881" s="224">
        <f>IF(ISNA(SUMIFS(INDEX('Payer Participation Data'!$F$10:$BM$59,0,MATCH(CONCATENATE($J881,L$6),'Payer Participation Data'!$F$8:$BM$8,0)),'Payer Participation Data'!$B$10:$B$59,$C881,'Payer Participation Data'!$C$10:$C$59,$D881)),"-",SUMIFS(INDEX('Payer Participation Data'!$F$10:$BM$59,0,MATCH(CONCATENATE($J881,L$6),'Payer Participation Data'!$F$8:$BM$8,0)),'Payer Participation Data'!$B$10:$B$59,$C881,'Payer Participation Data'!$C$10:$C$59,$D881))</f>
        <v>0</v>
      </c>
      <c r="M881" s="225">
        <f>IF(ISNA(SUMIFS(INDEX('Payer Participation Data'!$F$10:$BM$59,0,MATCH(CONCATENATE($J881,M$6),'Payer Participation Data'!$F$8:$BM$8,0)),'Payer Participation Data'!$B$10:$B$59,$C881,'Payer Participation Data'!$C$10:$C$59,$D881)),"-",SUMIFS(INDEX('Payer Participation Data'!$F$10:$BM$59,0,MATCH(CONCATENATE($J881,M$6),'Payer Participation Data'!$F$8:$BM$8,0)),'Payer Participation Data'!$B$10:$B$59,$C881,'Payer Participation Data'!$C$10:$C$59,$D881))</f>
        <v>0</v>
      </c>
      <c r="N881" s="103"/>
    </row>
    <row r="882" spans="2:14" outlineLevel="1" x14ac:dyDescent="0.35">
      <c r="B882" s="126" t="s">
        <v>80</v>
      </c>
      <c r="C882" s="169" t="str">
        <f>IF(ISBLANK('Payer Participation Data'!$B$53),"-",'Payer Participation Data'!$B$53)</f>
        <v>-</v>
      </c>
      <c r="D882" s="169" t="str">
        <f>IF(ISBLANK('Payer Participation Data'!$C$53),"-",'Payer Participation Data'!$C$53)</f>
        <v>-</v>
      </c>
      <c r="E882" s="169" t="str">
        <f>IF(ISBLANK('Payer Participation Data'!$D$53),"-",'Payer Participation Data'!$D$53)</f>
        <v>-</v>
      </c>
      <c r="F882" s="169" t="str">
        <f>IF(ISBLANK('Payer Participation Data'!$E$53),"-",'Payer Participation Data'!$E$53)</f>
        <v>-</v>
      </c>
      <c r="G882" s="104">
        <v>4</v>
      </c>
      <c r="H882" s="104">
        <v>3</v>
      </c>
      <c r="I882" s="104">
        <v>5</v>
      </c>
      <c r="J882" s="104" t="str">
        <f t="shared" si="50"/>
        <v>354</v>
      </c>
      <c r="K882" s="104" t="s">
        <v>30</v>
      </c>
      <c r="L882" s="222">
        <f>IF(ISNA(SUMIFS(INDEX('Payer Participation Data'!$F$10:$BM$59,0,MATCH(CONCATENATE($J882,L$6),'Payer Participation Data'!$F$8:$BM$8,0)),'Payer Participation Data'!$B$10:$B$59,$C882,'Payer Participation Data'!$C$10:$C$59,$D882)),"-",SUMIFS(INDEX('Payer Participation Data'!$F$10:$BM$59,0,MATCH(CONCATENATE($J882,L$6),'Payer Participation Data'!$F$8:$BM$8,0)),'Payer Participation Data'!$B$10:$B$59,$C882,'Payer Participation Data'!$C$10:$C$59,$D882))</f>
        <v>0</v>
      </c>
      <c r="M882" s="223">
        <f>IF(ISNA(SUMIFS(INDEX('Payer Participation Data'!$F$10:$BM$59,0,MATCH(CONCATENATE($J882,M$6),'Payer Participation Data'!$F$8:$BM$8,0)),'Payer Participation Data'!$B$10:$B$59,$C882,'Payer Participation Data'!$C$10:$C$59,$D882)),"-",SUMIFS(INDEX('Payer Participation Data'!$F$10:$BM$59,0,MATCH(CONCATENATE($J882,M$6),'Payer Participation Data'!$F$8:$BM$8,0)),'Payer Participation Data'!$B$10:$B$59,$C882,'Payer Participation Data'!$C$10:$C$59,$D882))</f>
        <v>0</v>
      </c>
      <c r="N882" s="105"/>
    </row>
    <row r="883" spans="2:14" outlineLevel="1" x14ac:dyDescent="0.35">
      <c r="B883" s="124" t="s">
        <v>80</v>
      </c>
      <c r="C883" s="157" t="str">
        <f>IF(ISBLANK('Payer Participation Data'!$B$53),"-",'Payer Participation Data'!$B$53)</f>
        <v>-</v>
      </c>
      <c r="D883" s="157" t="str">
        <f>IF(ISBLANK('Payer Participation Data'!$C$53),"-",'Payer Participation Data'!$C$53)</f>
        <v>-</v>
      </c>
      <c r="E883" s="157" t="str">
        <f>IF(ISBLANK('Payer Participation Data'!$D$53),"-",'Payer Participation Data'!$D$53)</f>
        <v>-</v>
      </c>
      <c r="F883" s="157" t="str">
        <f>IF(ISBLANK('Payer Participation Data'!$E$53),"-",'Payer Participation Data'!$E$53)</f>
        <v>-</v>
      </c>
      <c r="G883" s="102">
        <v>1</v>
      </c>
      <c r="H883" s="102">
        <v>4</v>
      </c>
      <c r="I883" s="102">
        <v>5</v>
      </c>
      <c r="J883" s="102" t="str">
        <f t="shared" ref="J883:J886" si="54">CONCATENATE(H883,I883,G883)</f>
        <v>451</v>
      </c>
      <c r="K883" s="102" t="s">
        <v>30</v>
      </c>
      <c r="L883" s="224">
        <f>IF(ISNA(SUMIFS(INDEX('Payer Participation Data'!$F$10:$BM$59,0,MATCH(CONCATENATE($J883,L$6),'Payer Participation Data'!$F$8:$BM$8,0)),'Payer Participation Data'!$B$10:$B$59,$C883,'Payer Participation Data'!$C$10:$C$59,$D883)),"-",SUMIFS(INDEX('Payer Participation Data'!$F$10:$BM$59,0,MATCH(CONCATENATE($J883,L$6),'Payer Participation Data'!$F$8:$BM$8,0)),'Payer Participation Data'!$B$10:$B$59,$C883,'Payer Participation Data'!$C$10:$C$59,$D883))</f>
        <v>0</v>
      </c>
      <c r="M883" s="225">
        <f>IF(ISNA(SUMIFS(INDEX('Payer Participation Data'!$F$10:$BM$59,0,MATCH(CONCATENATE($J883,M$6),'Payer Participation Data'!$F$8:$BM$8,0)),'Payer Participation Data'!$B$10:$B$59,$C883,'Payer Participation Data'!$C$10:$C$59,$D883)),"-",SUMIFS(INDEX('Payer Participation Data'!$F$10:$BM$59,0,MATCH(CONCATENATE($J883,M$6),'Payer Participation Data'!$F$8:$BM$8,0)),'Payer Participation Data'!$B$10:$B$59,$C883,'Payer Participation Data'!$C$10:$C$59,$D883))</f>
        <v>0</v>
      </c>
      <c r="N883" s="105"/>
    </row>
    <row r="884" spans="2:14" outlineLevel="1" x14ac:dyDescent="0.35">
      <c r="B884" s="126" t="s">
        <v>80</v>
      </c>
      <c r="C884" s="169" t="str">
        <f>IF(ISBLANK('Payer Participation Data'!$B$53),"-",'Payer Participation Data'!$B$53)</f>
        <v>-</v>
      </c>
      <c r="D884" s="169" t="str">
        <f>IF(ISBLANK('Payer Participation Data'!$C$53),"-",'Payer Participation Data'!$C$53)</f>
        <v>-</v>
      </c>
      <c r="E884" s="169" t="str">
        <f>IF(ISBLANK('Payer Participation Data'!$D$53),"-",'Payer Participation Data'!$D$53)</f>
        <v>-</v>
      </c>
      <c r="F884" s="169" t="str">
        <f>IF(ISBLANK('Payer Participation Data'!$E$53),"-",'Payer Participation Data'!$E$53)</f>
        <v>-</v>
      </c>
      <c r="G884" s="104">
        <v>2</v>
      </c>
      <c r="H884" s="104">
        <v>4</v>
      </c>
      <c r="I884" s="104">
        <v>5</v>
      </c>
      <c r="J884" s="104" t="str">
        <f t="shared" si="54"/>
        <v>452</v>
      </c>
      <c r="K884" s="104" t="s">
        <v>30</v>
      </c>
      <c r="L884" s="222">
        <f>IF(ISNA(SUMIFS(INDEX('Payer Participation Data'!$F$10:$BM$59,0,MATCH(CONCATENATE($J884,L$6),'Payer Participation Data'!$F$8:$BM$8,0)),'Payer Participation Data'!$B$10:$B$59,$C884,'Payer Participation Data'!$C$10:$C$59,$D884)),"-",SUMIFS(INDEX('Payer Participation Data'!$F$10:$BM$59,0,MATCH(CONCATENATE($J884,L$6),'Payer Participation Data'!$F$8:$BM$8,0)),'Payer Participation Data'!$B$10:$B$59,$C884,'Payer Participation Data'!$C$10:$C$59,$D884))</f>
        <v>0</v>
      </c>
      <c r="M884" s="223">
        <f>IF(ISNA(SUMIFS(INDEX('Payer Participation Data'!$F$10:$BM$59,0,MATCH(CONCATENATE($J884,M$6),'Payer Participation Data'!$F$8:$BM$8,0)),'Payer Participation Data'!$B$10:$B$59,$C884,'Payer Participation Data'!$C$10:$C$59,$D884)),"-",SUMIFS(INDEX('Payer Participation Data'!$F$10:$BM$59,0,MATCH(CONCATENATE($J884,M$6),'Payer Participation Data'!$F$8:$BM$8,0)),'Payer Participation Data'!$B$10:$B$59,$C884,'Payer Participation Data'!$C$10:$C$59,$D884))</f>
        <v>0</v>
      </c>
      <c r="N884" s="105"/>
    </row>
    <row r="885" spans="2:14" outlineLevel="1" x14ac:dyDescent="0.35">
      <c r="B885" s="124" t="s">
        <v>80</v>
      </c>
      <c r="C885" s="157" t="str">
        <f>IF(ISBLANK('Payer Participation Data'!$B$53),"-",'Payer Participation Data'!$B$53)</f>
        <v>-</v>
      </c>
      <c r="D885" s="157" t="str">
        <f>IF(ISBLANK('Payer Participation Data'!$C$53),"-",'Payer Participation Data'!$C$53)</f>
        <v>-</v>
      </c>
      <c r="E885" s="157" t="str">
        <f>IF(ISBLANK('Payer Participation Data'!$D$53),"-",'Payer Participation Data'!$D$53)</f>
        <v>-</v>
      </c>
      <c r="F885" s="157" t="str">
        <f>IF(ISBLANK('Payer Participation Data'!$E$53),"-",'Payer Participation Data'!$E$53)</f>
        <v>-</v>
      </c>
      <c r="G885" s="102">
        <v>3</v>
      </c>
      <c r="H885" s="102">
        <v>4</v>
      </c>
      <c r="I885" s="102">
        <v>5</v>
      </c>
      <c r="J885" s="102" t="str">
        <f t="shared" si="54"/>
        <v>453</v>
      </c>
      <c r="K885" s="102" t="s">
        <v>30</v>
      </c>
      <c r="L885" s="224">
        <f>IF(ISNA(SUMIFS(INDEX('Payer Participation Data'!$F$10:$BM$59,0,MATCH(CONCATENATE($J885,L$6),'Payer Participation Data'!$F$8:$BM$8,0)),'Payer Participation Data'!$B$10:$B$59,$C885,'Payer Participation Data'!$C$10:$C$59,$D885)),"-",SUMIFS(INDEX('Payer Participation Data'!$F$10:$BM$59,0,MATCH(CONCATENATE($J885,L$6),'Payer Participation Data'!$F$8:$BM$8,0)),'Payer Participation Data'!$B$10:$B$59,$C885,'Payer Participation Data'!$C$10:$C$59,$D885))</f>
        <v>0</v>
      </c>
      <c r="M885" s="225">
        <f>IF(ISNA(SUMIFS(INDEX('Payer Participation Data'!$F$10:$BM$59,0,MATCH(CONCATENATE($J885,M$6),'Payer Participation Data'!$F$8:$BM$8,0)),'Payer Participation Data'!$B$10:$B$59,$C885,'Payer Participation Data'!$C$10:$C$59,$D885)),"-",SUMIFS(INDEX('Payer Participation Data'!$F$10:$BM$59,0,MATCH(CONCATENATE($J885,M$6),'Payer Participation Data'!$F$8:$BM$8,0)),'Payer Participation Data'!$B$10:$B$59,$C885,'Payer Participation Data'!$C$10:$C$59,$D885))</f>
        <v>0</v>
      </c>
      <c r="N885" s="105"/>
    </row>
    <row r="886" spans="2:14" outlineLevel="1" x14ac:dyDescent="0.35">
      <c r="B886" s="126" t="s">
        <v>80</v>
      </c>
      <c r="C886" s="169" t="str">
        <f>IF(ISBLANK('Payer Participation Data'!$B$53),"-",'Payer Participation Data'!$B$53)</f>
        <v>-</v>
      </c>
      <c r="D886" s="169" t="str">
        <f>IF(ISBLANK('Payer Participation Data'!$C$53),"-",'Payer Participation Data'!$C$53)</f>
        <v>-</v>
      </c>
      <c r="E886" s="169" t="str">
        <f>IF(ISBLANK('Payer Participation Data'!$D$53),"-",'Payer Participation Data'!$D$53)</f>
        <v>-</v>
      </c>
      <c r="F886" s="169" t="str">
        <f>IF(ISBLANK('Payer Participation Data'!$E$53),"-",'Payer Participation Data'!$E$53)</f>
        <v>-</v>
      </c>
      <c r="G886" s="104">
        <v>4</v>
      </c>
      <c r="H886" s="104">
        <v>4</v>
      </c>
      <c r="I886" s="104">
        <v>5</v>
      </c>
      <c r="J886" s="104" t="str">
        <f t="shared" si="54"/>
        <v>454</v>
      </c>
      <c r="K886" s="104" t="s">
        <v>30</v>
      </c>
      <c r="L886" s="222">
        <f>IF(ISNA(SUMIFS(INDEX('Payer Participation Data'!$F$10:$BM$59,0,MATCH(CONCATENATE($J886,L$6),'Payer Participation Data'!$F$8:$BM$8,0)),'Payer Participation Data'!$B$10:$B$59,$C886,'Payer Participation Data'!$C$10:$C$59,$D886)),"-",SUMIFS(INDEX('Payer Participation Data'!$F$10:$BM$59,0,MATCH(CONCATENATE($J886,L$6),'Payer Participation Data'!$F$8:$BM$8,0)),'Payer Participation Data'!$B$10:$B$59,$C886,'Payer Participation Data'!$C$10:$C$59,$D886))</f>
        <v>0</v>
      </c>
      <c r="M886" s="223">
        <f>IF(ISNA(SUMIFS(INDEX('Payer Participation Data'!$F$10:$BM$59,0,MATCH(CONCATENATE($J886,M$6),'Payer Participation Data'!$F$8:$BM$8,0)),'Payer Participation Data'!$B$10:$B$59,$C886,'Payer Participation Data'!$C$10:$C$59,$D886)),"-",SUMIFS(INDEX('Payer Participation Data'!$F$10:$BM$59,0,MATCH(CONCATENATE($J886,M$6),'Payer Participation Data'!$F$8:$BM$8,0)),'Payer Participation Data'!$B$10:$B$59,$C886,'Payer Participation Data'!$C$10:$C$59,$D886))</f>
        <v>0</v>
      </c>
      <c r="N886" s="105"/>
    </row>
    <row r="887" spans="2:14" outlineLevel="1" x14ac:dyDescent="0.35">
      <c r="B887" s="124" t="s">
        <v>80</v>
      </c>
      <c r="C887" s="157" t="str">
        <f>IF(ISBLANK('Payer Participation Data'!$B$54),"-",'Payer Participation Data'!$B$54)</f>
        <v>-</v>
      </c>
      <c r="D887" s="157" t="str">
        <f>IF(ISBLANK('Payer Participation Data'!$C$54),"-",'Payer Participation Data'!$C$54)</f>
        <v>-</v>
      </c>
      <c r="E887" s="157" t="str">
        <f>IF(ISBLANK('Payer Participation Data'!$D$54),"-",'Payer Participation Data'!$D$54)</f>
        <v>-</v>
      </c>
      <c r="F887" s="157" t="str">
        <f>IF(ISBLANK('Payer Participation Data'!$E$54),"-",'Payer Participation Data'!$E$54)</f>
        <v>-</v>
      </c>
      <c r="G887" s="102">
        <v>1</v>
      </c>
      <c r="H887" s="102" t="s">
        <v>64</v>
      </c>
      <c r="I887" s="102" t="s">
        <v>64</v>
      </c>
      <c r="J887" s="102" t="str">
        <f t="shared" si="50"/>
        <v>BaselineBaseline1</v>
      </c>
      <c r="K887" s="102" t="s">
        <v>30</v>
      </c>
      <c r="L887" s="224">
        <f>IF(ISNA(SUMIFS(INDEX('Payer Participation Data'!$F$10:$BM$59,0,MATCH(CONCATENATE($J887,L$6),'Payer Participation Data'!$F$8:$BM$8,0)),'Payer Participation Data'!$B$10:$B$59,$C887,'Payer Participation Data'!$C$10:$C$59,$D887)),"-",SUMIFS(INDEX('Payer Participation Data'!$F$10:$BM$59,0,MATCH(CONCATENATE($J887,L$6),'Payer Participation Data'!$F$8:$BM$8,0)),'Payer Participation Data'!$B$10:$B$59,$C887,'Payer Participation Data'!$C$10:$C$59,$D887))</f>
        <v>0</v>
      </c>
      <c r="M887" s="225">
        <f>IF(ISNA(SUMIFS(INDEX('Payer Participation Data'!$F$10:$BM$59,0,MATCH(CONCATENATE($J887,M$6),'Payer Participation Data'!$F$8:$BM$8,0)),'Payer Participation Data'!$B$10:$B$59,$C887,'Payer Participation Data'!$C$10:$C$59,$D887)),"-",SUMIFS(INDEX('Payer Participation Data'!$F$10:$BM$59,0,MATCH(CONCATENATE($J887,M$6),'Payer Participation Data'!$F$8:$BM$8,0)),'Payer Participation Data'!$B$10:$B$59,$C887,'Payer Participation Data'!$C$10:$C$59,$D887))</f>
        <v>0</v>
      </c>
      <c r="N887" s="103"/>
    </row>
    <row r="888" spans="2:14" outlineLevel="1" x14ac:dyDescent="0.35">
      <c r="B888" s="126" t="s">
        <v>80</v>
      </c>
      <c r="C888" s="169" t="str">
        <f>IF(ISBLANK('Payer Participation Data'!$B$54),"-",'Payer Participation Data'!$B$54)</f>
        <v>-</v>
      </c>
      <c r="D888" s="169" t="str">
        <f>IF(ISBLANK('Payer Participation Data'!$C$54),"-",'Payer Participation Data'!$C$54)</f>
        <v>-</v>
      </c>
      <c r="E888" s="169" t="str">
        <f>IF(ISBLANK('Payer Participation Data'!$D$54),"-",'Payer Participation Data'!$D$54)</f>
        <v>-</v>
      </c>
      <c r="F888" s="169" t="str">
        <f>IF(ISBLANK('Payer Participation Data'!$E$54),"-",'Payer Participation Data'!$E$54)</f>
        <v>-</v>
      </c>
      <c r="G888" s="104">
        <v>2</v>
      </c>
      <c r="H888" s="104" t="s">
        <v>64</v>
      </c>
      <c r="I888" s="104" t="s">
        <v>64</v>
      </c>
      <c r="J888" s="104" t="str">
        <f t="shared" ref="J888:J967" si="55">CONCATENATE(H888,I888,G888)</f>
        <v>BaselineBaseline2</v>
      </c>
      <c r="K888" s="104" t="s">
        <v>30</v>
      </c>
      <c r="L888" s="222">
        <f>IF(ISNA(SUMIFS(INDEX('Payer Participation Data'!$F$10:$BM$59,0,MATCH(CONCATENATE($J888,L$6),'Payer Participation Data'!$F$8:$BM$8,0)),'Payer Participation Data'!$B$10:$B$59,$C888,'Payer Participation Data'!$C$10:$C$59,$D888)),"-",SUMIFS(INDEX('Payer Participation Data'!$F$10:$BM$59,0,MATCH(CONCATENATE($J888,L$6),'Payer Participation Data'!$F$8:$BM$8,0)),'Payer Participation Data'!$B$10:$B$59,$C888,'Payer Participation Data'!$C$10:$C$59,$D888))</f>
        <v>0</v>
      </c>
      <c r="M888" s="223">
        <f>IF(ISNA(SUMIFS(INDEX('Payer Participation Data'!$F$10:$BM$59,0,MATCH(CONCATENATE($J888,M$6),'Payer Participation Data'!$F$8:$BM$8,0)),'Payer Participation Data'!$B$10:$B$59,$C888,'Payer Participation Data'!$C$10:$C$59,$D888)),"-",SUMIFS(INDEX('Payer Participation Data'!$F$10:$BM$59,0,MATCH(CONCATENATE($J888,M$6),'Payer Participation Data'!$F$8:$BM$8,0)),'Payer Participation Data'!$B$10:$B$59,$C888,'Payer Participation Data'!$C$10:$C$59,$D888))</f>
        <v>0</v>
      </c>
      <c r="N888" s="105"/>
    </row>
    <row r="889" spans="2:14" outlineLevel="1" x14ac:dyDescent="0.35">
      <c r="B889" s="124" t="s">
        <v>80</v>
      </c>
      <c r="C889" s="157" t="str">
        <f>IF(ISBLANK('Payer Participation Data'!$B$54),"-",'Payer Participation Data'!$B$54)</f>
        <v>-</v>
      </c>
      <c r="D889" s="157" t="str">
        <f>IF(ISBLANK('Payer Participation Data'!$C$54),"-",'Payer Participation Data'!$C$54)</f>
        <v>-</v>
      </c>
      <c r="E889" s="157" t="str">
        <f>IF(ISBLANK('Payer Participation Data'!$D$54),"-",'Payer Participation Data'!$D$54)</f>
        <v>-</v>
      </c>
      <c r="F889" s="157" t="str">
        <f>IF(ISBLANK('Payer Participation Data'!$E$54),"-",'Payer Participation Data'!$E$54)</f>
        <v>-</v>
      </c>
      <c r="G889" s="102">
        <v>3</v>
      </c>
      <c r="H889" s="102" t="s">
        <v>64</v>
      </c>
      <c r="I889" s="102" t="s">
        <v>64</v>
      </c>
      <c r="J889" s="102" t="str">
        <f t="shared" si="55"/>
        <v>BaselineBaseline3</v>
      </c>
      <c r="K889" s="102" t="s">
        <v>30</v>
      </c>
      <c r="L889" s="224">
        <f>IF(ISNA(SUMIFS(INDEX('Payer Participation Data'!$F$10:$BM$59,0,MATCH(CONCATENATE($J889,L$6),'Payer Participation Data'!$F$8:$BM$8,0)),'Payer Participation Data'!$B$10:$B$59,$C889,'Payer Participation Data'!$C$10:$C$59,$D889)),"-",SUMIFS(INDEX('Payer Participation Data'!$F$10:$BM$59,0,MATCH(CONCATENATE($J889,L$6),'Payer Participation Data'!$F$8:$BM$8,0)),'Payer Participation Data'!$B$10:$B$59,$C889,'Payer Participation Data'!$C$10:$C$59,$D889))</f>
        <v>0</v>
      </c>
      <c r="M889" s="225">
        <f>IF(ISNA(SUMIFS(INDEX('Payer Participation Data'!$F$10:$BM$59,0,MATCH(CONCATENATE($J889,M$6),'Payer Participation Data'!$F$8:$BM$8,0)),'Payer Participation Data'!$B$10:$B$59,$C889,'Payer Participation Data'!$C$10:$C$59,$D889)),"-",SUMIFS(INDEX('Payer Participation Data'!$F$10:$BM$59,0,MATCH(CONCATENATE($J889,M$6),'Payer Participation Data'!$F$8:$BM$8,0)),'Payer Participation Data'!$B$10:$B$59,$C889,'Payer Participation Data'!$C$10:$C$59,$D889))</f>
        <v>0</v>
      </c>
      <c r="N889" s="103"/>
    </row>
    <row r="890" spans="2:14" outlineLevel="1" x14ac:dyDescent="0.35">
      <c r="B890" s="126" t="s">
        <v>80</v>
      </c>
      <c r="C890" s="169" t="str">
        <f>IF(ISBLANK('Payer Participation Data'!$B$54),"-",'Payer Participation Data'!$B$54)</f>
        <v>-</v>
      </c>
      <c r="D890" s="169" t="str">
        <f>IF(ISBLANK('Payer Participation Data'!$C$54),"-",'Payer Participation Data'!$C$54)</f>
        <v>-</v>
      </c>
      <c r="E890" s="169" t="str">
        <f>IF(ISBLANK('Payer Participation Data'!$D$54),"-",'Payer Participation Data'!$D$54)</f>
        <v>-</v>
      </c>
      <c r="F890" s="169" t="str">
        <f>IF(ISBLANK('Payer Participation Data'!$E$54),"-",'Payer Participation Data'!$E$54)</f>
        <v>-</v>
      </c>
      <c r="G890" s="104">
        <v>4</v>
      </c>
      <c r="H890" s="104" t="s">
        <v>64</v>
      </c>
      <c r="I890" s="104" t="s">
        <v>64</v>
      </c>
      <c r="J890" s="104" t="str">
        <f t="shared" si="55"/>
        <v>BaselineBaseline4</v>
      </c>
      <c r="K890" s="104" t="s">
        <v>30</v>
      </c>
      <c r="L890" s="222">
        <f>IF(ISNA(SUMIFS(INDEX('Payer Participation Data'!$F$10:$BM$59,0,MATCH(CONCATENATE($J890,L$6),'Payer Participation Data'!$F$8:$BM$8,0)),'Payer Participation Data'!$B$10:$B$59,$C890,'Payer Participation Data'!$C$10:$C$59,$D890)),"-",SUMIFS(INDEX('Payer Participation Data'!$F$10:$BM$59,0,MATCH(CONCATENATE($J890,L$6),'Payer Participation Data'!$F$8:$BM$8,0)),'Payer Participation Data'!$B$10:$B$59,$C890,'Payer Participation Data'!$C$10:$C$59,$D890))</f>
        <v>0</v>
      </c>
      <c r="M890" s="223">
        <f>IF(ISNA(SUMIFS(INDEX('Payer Participation Data'!$F$10:$BM$59,0,MATCH(CONCATENATE($J890,M$6),'Payer Participation Data'!$F$8:$BM$8,0)),'Payer Participation Data'!$B$10:$B$59,$C890,'Payer Participation Data'!$C$10:$C$59,$D890)),"-",SUMIFS(INDEX('Payer Participation Data'!$F$10:$BM$59,0,MATCH(CONCATENATE($J890,M$6),'Payer Participation Data'!$F$8:$BM$8,0)),'Payer Participation Data'!$B$10:$B$59,$C890,'Payer Participation Data'!$C$10:$C$59,$D890))</f>
        <v>0</v>
      </c>
      <c r="N890" s="105"/>
    </row>
    <row r="891" spans="2:14" outlineLevel="1" x14ac:dyDescent="0.35">
      <c r="B891" s="124" t="s">
        <v>80</v>
      </c>
      <c r="C891" s="157" t="str">
        <f>IF(ISBLANK('Payer Participation Data'!$B$54),"-",'Payer Participation Data'!$B$54)</f>
        <v>-</v>
      </c>
      <c r="D891" s="157" t="str">
        <f>IF(ISBLANK('Payer Participation Data'!$C$54),"-",'Payer Participation Data'!$C$54)</f>
        <v>-</v>
      </c>
      <c r="E891" s="157" t="str">
        <f>IF(ISBLANK('Payer Participation Data'!$D$54),"-",'Payer Participation Data'!$D$54)</f>
        <v>-</v>
      </c>
      <c r="F891" s="157" t="str">
        <f>IF(ISBLANK('Payer Participation Data'!$E$54),"-",'Payer Participation Data'!$E$54)</f>
        <v>-</v>
      </c>
      <c r="G891" s="102">
        <v>1</v>
      </c>
      <c r="H891" s="102">
        <v>1</v>
      </c>
      <c r="I891" s="102">
        <v>5</v>
      </c>
      <c r="J891" s="102" t="str">
        <f t="shared" si="55"/>
        <v>151</v>
      </c>
      <c r="K891" s="102" t="s">
        <v>30</v>
      </c>
      <c r="L891" s="224">
        <f>IF(ISNA(SUMIFS(INDEX('Payer Participation Data'!$F$10:$BM$59,0,MATCH(CONCATENATE($J891,L$6),'Payer Participation Data'!$F$8:$BM$8,0)),'Payer Participation Data'!$B$10:$B$59,$C891,'Payer Participation Data'!$C$10:$C$59,$D891)),"-",SUMIFS(INDEX('Payer Participation Data'!$F$10:$BM$59,0,MATCH(CONCATENATE($J891,L$6),'Payer Participation Data'!$F$8:$BM$8,0)),'Payer Participation Data'!$B$10:$B$59,$C891,'Payer Participation Data'!$C$10:$C$59,$D891))</f>
        <v>0</v>
      </c>
      <c r="M891" s="225">
        <f>IF(ISNA(SUMIFS(INDEX('Payer Participation Data'!$F$10:$BM$59,0,MATCH(CONCATENATE($J891,M$6),'Payer Participation Data'!$F$8:$BM$8,0)),'Payer Participation Data'!$B$10:$B$59,$C891,'Payer Participation Data'!$C$10:$C$59,$D891)),"-",SUMIFS(INDEX('Payer Participation Data'!$F$10:$BM$59,0,MATCH(CONCATENATE($J891,M$6),'Payer Participation Data'!$F$8:$BM$8,0)),'Payer Participation Data'!$B$10:$B$59,$C891,'Payer Participation Data'!$C$10:$C$59,$D891))</f>
        <v>0</v>
      </c>
      <c r="N891" s="103"/>
    </row>
    <row r="892" spans="2:14" outlineLevel="1" x14ac:dyDescent="0.35">
      <c r="B892" s="126" t="s">
        <v>80</v>
      </c>
      <c r="C892" s="169" t="str">
        <f>IF(ISBLANK('Payer Participation Data'!$B$54),"-",'Payer Participation Data'!$B$54)</f>
        <v>-</v>
      </c>
      <c r="D892" s="169" t="str">
        <f>IF(ISBLANK('Payer Participation Data'!$C$54),"-",'Payer Participation Data'!$C$54)</f>
        <v>-</v>
      </c>
      <c r="E892" s="169" t="str">
        <f>IF(ISBLANK('Payer Participation Data'!$D$54),"-",'Payer Participation Data'!$D$54)</f>
        <v>-</v>
      </c>
      <c r="F892" s="169" t="str">
        <f>IF(ISBLANK('Payer Participation Data'!$E$54),"-",'Payer Participation Data'!$E$54)</f>
        <v>-</v>
      </c>
      <c r="G892" s="104">
        <v>2</v>
      </c>
      <c r="H892" s="104">
        <v>1</v>
      </c>
      <c r="I892" s="104">
        <v>5</v>
      </c>
      <c r="J892" s="104" t="str">
        <f t="shared" si="55"/>
        <v>152</v>
      </c>
      <c r="K892" s="104" t="s">
        <v>30</v>
      </c>
      <c r="L892" s="222">
        <f>IF(ISNA(SUMIFS(INDEX('Payer Participation Data'!$F$10:$BM$59,0,MATCH(CONCATENATE($J892,L$6),'Payer Participation Data'!$F$8:$BM$8,0)),'Payer Participation Data'!$B$10:$B$59,$C892,'Payer Participation Data'!$C$10:$C$59,$D892)),"-",SUMIFS(INDEX('Payer Participation Data'!$F$10:$BM$59,0,MATCH(CONCATENATE($J892,L$6),'Payer Participation Data'!$F$8:$BM$8,0)),'Payer Participation Data'!$B$10:$B$59,$C892,'Payer Participation Data'!$C$10:$C$59,$D892))</f>
        <v>0</v>
      </c>
      <c r="M892" s="223">
        <f>IF(ISNA(SUMIFS(INDEX('Payer Participation Data'!$F$10:$BM$59,0,MATCH(CONCATENATE($J892,M$6),'Payer Participation Data'!$F$8:$BM$8,0)),'Payer Participation Data'!$B$10:$B$59,$C892,'Payer Participation Data'!$C$10:$C$59,$D892)),"-",SUMIFS(INDEX('Payer Participation Data'!$F$10:$BM$59,0,MATCH(CONCATENATE($J892,M$6),'Payer Participation Data'!$F$8:$BM$8,0)),'Payer Participation Data'!$B$10:$B$59,$C892,'Payer Participation Data'!$C$10:$C$59,$D892))</f>
        <v>0</v>
      </c>
      <c r="N892" s="105"/>
    </row>
    <row r="893" spans="2:14" outlineLevel="1" x14ac:dyDescent="0.35">
      <c r="B893" s="124" t="s">
        <v>80</v>
      </c>
      <c r="C893" s="157" t="str">
        <f>IF(ISBLANK('Payer Participation Data'!$B$54),"-",'Payer Participation Data'!$B$54)</f>
        <v>-</v>
      </c>
      <c r="D893" s="157" t="str">
        <f>IF(ISBLANK('Payer Participation Data'!$C$54),"-",'Payer Participation Data'!$C$54)</f>
        <v>-</v>
      </c>
      <c r="E893" s="157" t="str">
        <f>IF(ISBLANK('Payer Participation Data'!$D$54),"-",'Payer Participation Data'!$D$54)</f>
        <v>-</v>
      </c>
      <c r="F893" s="157" t="str">
        <f>IF(ISBLANK('Payer Participation Data'!$E$54),"-",'Payer Participation Data'!$E$54)</f>
        <v>-</v>
      </c>
      <c r="G893" s="102">
        <v>3</v>
      </c>
      <c r="H893" s="102">
        <v>1</v>
      </c>
      <c r="I893" s="102">
        <v>5</v>
      </c>
      <c r="J893" s="102" t="str">
        <f t="shared" si="55"/>
        <v>153</v>
      </c>
      <c r="K893" s="102" t="s">
        <v>30</v>
      </c>
      <c r="L893" s="224">
        <f>IF(ISNA(SUMIFS(INDEX('Payer Participation Data'!$F$10:$BM$59,0,MATCH(CONCATENATE($J893,L$6),'Payer Participation Data'!$F$8:$BM$8,0)),'Payer Participation Data'!$B$10:$B$59,$C893,'Payer Participation Data'!$C$10:$C$59,$D893)),"-",SUMIFS(INDEX('Payer Participation Data'!$F$10:$BM$59,0,MATCH(CONCATENATE($J893,L$6),'Payer Participation Data'!$F$8:$BM$8,0)),'Payer Participation Data'!$B$10:$B$59,$C893,'Payer Participation Data'!$C$10:$C$59,$D893))</f>
        <v>0</v>
      </c>
      <c r="M893" s="225">
        <f>IF(ISNA(SUMIFS(INDEX('Payer Participation Data'!$F$10:$BM$59,0,MATCH(CONCATENATE($J893,M$6),'Payer Participation Data'!$F$8:$BM$8,0)),'Payer Participation Data'!$B$10:$B$59,$C893,'Payer Participation Data'!$C$10:$C$59,$D893)),"-",SUMIFS(INDEX('Payer Participation Data'!$F$10:$BM$59,0,MATCH(CONCATENATE($J893,M$6),'Payer Participation Data'!$F$8:$BM$8,0)),'Payer Participation Data'!$B$10:$B$59,$C893,'Payer Participation Data'!$C$10:$C$59,$D893))</f>
        <v>0</v>
      </c>
      <c r="N893" s="103"/>
    </row>
    <row r="894" spans="2:14" outlineLevel="1" x14ac:dyDescent="0.35">
      <c r="B894" s="126" t="s">
        <v>80</v>
      </c>
      <c r="C894" s="169" t="str">
        <f>IF(ISBLANK('Payer Participation Data'!$B$54),"-",'Payer Participation Data'!$B$54)</f>
        <v>-</v>
      </c>
      <c r="D894" s="169" t="str">
        <f>IF(ISBLANK('Payer Participation Data'!$C$54),"-",'Payer Participation Data'!$C$54)</f>
        <v>-</v>
      </c>
      <c r="E894" s="169" t="str">
        <f>IF(ISBLANK('Payer Participation Data'!$D$54),"-",'Payer Participation Data'!$D$54)</f>
        <v>-</v>
      </c>
      <c r="F894" s="169" t="str">
        <f>IF(ISBLANK('Payer Participation Data'!$E$54),"-",'Payer Participation Data'!$E$54)</f>
        <v>-</v>
      </c>
      <c r="G894" s="104">
        <v>4</v>
      </c>
      <c r="H894" s="104">
        <v>1</v>
      </c>
      <c r="I894" s="104">
        <v>5</v>
      </c>
      <c r="J894" s="104" t="str">
        <f t="shared" si="55"/>
        <v>154</v>
      </c>
      <c r="K894" s="104" t="s">
        <v>30</v>
      </c>
      <c r="L894" s="222">
        <f>IF(ISNA(SUMIFS(INDEX('Payer Participation Data'!$F$10:$BM$59,0,MATCH(CONCATENATE($J894,L$6),'Payer Participation Data'!$F$8:$BM$8,0)),'Payer Participation Data'!$B$10:$B$59,$C894,'Payer Participation Data'!$C$10:$C$59,$D894)),"-",SUMIFS(INDEX('Payer Participation Data'!$F$10:$BM$59,0,MATCH(CONCATENATE($J894,L$6),'Payer Participation Data'!$F$8:$BM$8,0)),'Payer Participation Data'!$B$10:$B$59,$C894,'Payer Participation Data'!$C$10:$C$59,$D894))</f>
        <v>0</v>
      </c>
      <c r="M894" s="223">
        <f>IF(ISNA(SUMIFS(INDEX('Payer Participation Data'!$F$10:$BM$59,0,MATCH(CONCATENATE($J894,M$6),'Payer Participation Data'!$F$8:$BM$8,0)),'Payer Participation Data'!$B$10:$B$59,$C894,'Payer Participation Data'!$C$10:$C$59,$D894)),"-",SUMIFS(INDEX('Payer Participation Data'!$F$10:$BM$59,0,MATCH(CONCATENATE($J894,M$6),'Payer Participation Data'!$F$8:$BM$8,0)),'Payer Participation Data'!$B$10:$B$59,$C894,'Payer Participation Data'!$C$10:$C$59,$D894))</f>
        <v>0</v>
      </c>
      <c r="N894" s="105"/>
    </row>
    <row r="895" spans="2:14" outlineLevel="1" x14ac:dyDescent="0.35">
      <c r="B895" s="124" t="s">
        <v>80</v>
      </c>
      <c r="C895" s="157" t="str">
        <f>IF(ISBLANK('Payer Participation Data'!$B$54),"-",'Payer Participation Data'!$B$54)</f>
        <v>-</v>
      </c>
      <c r="D895" s="157" t="str">
        <f>IF(ISBLANK('Payer Participation Data'!$C$54),"-",'Payer Participation Data'!$C$54)</f>
        <v>-</v>
      </c>
      <c r="E895" s="157" t="str">
        <f>IF(ISBLANK('Payer Participation Data'!$D$54),"-",'Payer Participation Data'!$D$54)</f>
        <v>-</v>
      </c>
      <c r="F895" s="157" t="str">
        <f>IF(ISBLANK('Payer Participation Data'!$E$54),"-",'Payer Participation Data'!$E$54)</f>
        <v>-</v>
      </c>
      <c r="G895" s="102">
        <v>1</v>
      </c>
      <c r="H895" s="102">
        <v>2</v>
      </c>
      <c r="I895" s="102">
        <v>5</v>
      </c>
      <c r="J895" s="102" t="str">
        <f t="shared" si="55"/>
        <v>251</v>
      </c>
      <c r="K895" s="102" t="s">
        <v>30</v>
      </c>
      <c r="L895" s="224">
        <f>IF(ISNA(SUMIFS(INDEX('Payer Participation Data'!$F$10:$BM$59,0,MATCH(CONCATENATE($J895,L$6),'Payer Participation Data'!$F$8:$BM$8,0)),'Payer Participation Data'!$B$10:$B$59,$C895,'Payer Participation Data'!$C$10:$C$59,$D895)),"-",SUMIFS(INDEX('Payer Participation Data'!$F$10:$BM$59,0,MATCH(CONCATENATE($J895,L$6),'Payer Participation Data'!$F$8:$BM$8,0)),'Payer Participation Data'!$B$10:$B$59,$C895,'Payer Participation Data'!$C$10:$C$59,$D895))</f>
        <v>0</v>
      </c>
      <c r="M895" s="225">
        <f>IF(ISNA(SUMIFS(INDEX('Payer Participation Data'!$F$10:$BM$59,0,MATCH(CONCATENATE($J895,M$6),'Payer Participation Data'!$F$8:$BM$8,0)),'Payer Participation Data'!$B$10:$B$59,$C895,'Payer Participation Data'!$C$10:$C$59,$D895)),"-",SUMIFS(INDEX('Payer Participation Data'!$F$10:$BM$59,0,MATCH(CONCATENATE($J895,M$6),'Payer Participation Data'!$F$8:$BM$8,0)),'Payer Participation Data'!$B$10:$B$59,$C895,'Payer Participation Data'!$C$10:$C$59,$D895))</f>
        <v>0</v>
      </c>
      <c r="N895" s="103"/>
    </row>
    <row r="896" spans="2:14" outlineLevel="1" x14ac:dyDescent="0.35">
      <c r="B896" s="126" t="s">
        <v>80</v>
      </c>
      <c r="C896" s="169" t="str">
        <f>IF(ISBLANK('Payer Participation Data'!$B$54),"-",'Payer Participation Data'!$B$54)</f>
        <v>-</v>
      </c>
      <c r="D896" s="169" t="str">
        <f>IF(ISBLANK('Payer Participation Data'!$C$54),"-",'Payer Participation Data'!$C$54)</f>
        <v>-</v>
      </c>
      <c r="E896" s="169" t="str">
        <f>IF(ISBLANK('Payer Participation Data'!$D$54),"-",'Payer Participation Data'!$D$54)</f>
        <v>-</v>
      </c>
      <c r="F896" s="169" t="str">
        <f>IF(ISBLANK('Payer Participation Data'!$E$54),"-",'Payer Participation Data'!$E$54)</f>
        <v>-</v>
      </c>
      <c r="G896" s="104">
        <v>2</v>
      </c>
      <c r="H896" s="104">
        <v>2</v>
      </c>
      <c r="I896" s="104">
        <v>5</v>
      </c>
      <c r="J896" s="104" t="str">
        <f t="shared" si="55"/>
        <v>252</v>
      </c>
      <c r="K896" s="104" t="s">
        <v>30</v>
      </c>
      <c r="L896" s="222">
        <f>IF(ISNA(SUMIFS(INDEX('Payer Participation Data'!$F$10:$BM$59,0,MATCH(CONCATENATE($J896,L$6),'Payer Participation Data'!$F$8:$BM$8,0)),'Payer Participation Data'!$B$10:$B$59,$C896,'Payer Participation Data'!$C$10:$C$59,$D896)),"-",SUMIFS(INDEX('Payer Participation Data'!$F$10:$BM$59,0,MATCH(CONCATENATE($J896,L$6),'Payer Participation Data'!$F$8:$BM$8,0)),'Payer Participation Data'!$B$10:$B$59,$C896,'Payer Participation Data'!$C$10:$C$59,$D896))</f>
        <v>0</v>
      </c>
      <c r="M896" s="223">
        <f>IF(ISNA(SUMIFS(INDEX('Payer Participation Data'!$F$10:$BM$59,0,MATCH(CONCATENATE($J896,M$6),'Payer Participation Data'!$F$8:$BM$8,0)),'Payer Participation Data'!$B$10:$B$59,$C896,'Payer Participation Data'!$C$10:$C$59,$D896)),"-",SUMIFS(INDEX('Payer Participation Data'!$F$10:$BM$59,0,MATCH(CONCATENATE($J896,M$6),'Payer Participation Data'!$F$8:$BM$8,0)),'Payer Participation Data'!$B$10:$B$59,$C896,'Payer Participation Data'!$C$10:$C$59,$D896))</f>
        <v>0</v>
      </c>
      <c r="N896" s="105"/>
    </row>
    <row r="897" spans="2:14" outlineLevel="1" x14ac:dyDescent="0.35">
      <c r="B897" s="124" t="s">
        <v>80</v>
      </c>
      <c r="C897" s="157" t="str">
        <f>IF(ISBLANK('Payer Participation Data'!$B$54),"-",'Payer Participation Data'!$B$54)</f>
        <v>-</v>
      </c>
      <c r="D897" s="157" t="str">
        <f>IF(ISBLANK('Payer Participation Data'!$C$54),"-",'Payer Participation Data'!$C$54)</f>
        <v>-</v>
      </c>
      <c r="E897" s="157" t="str">
        <f>IF(ISBLANK('Payer Participation Data'!$D$54),"-",'Payer Participation Data'!$D$54)</f>
        <v>-</v>
      </c>
      <c r="F897" s="157" t="str">
        <f>IF(ISBLANK('Payer Participation Data'!$E$54),"-",'Payer Participation Data'!$E$54)</f>
        <v>-</v>
      </c>
      <c r="G897" s="102">
        <v>3</v>
      </c>
      <c r="H897" s="102">
        <v>2</v>
      </c>
      <c r="I897" s="102">
        <v>5</v>
      </c>
      <c r="J897" s="102" t="str">
        <f t="shared" si="55"/>
        <v>253</v>
      </c>
      <c r="K897" s="102" t="s">
        <v>30</v>
      </c>
      <c r="L897" s="224">
        <f>IF(ISNA(SUMIFS(INDEX('Payer Participation Data'!$F$10:$BM$59,0,MATCH(CONCATENATE($J897,L$6),'Payer Participation Data'!$F$8:$BM$8,0)),'Payer Participation Data'!$B$10:$B$59,$C897,'Payer Participation Data'!$C$10:$C$59,$D897)),"-",SUMIFS(INDEX('Payer Participation Data'!$F$10:$BM$59,0,MATCH(CONCATENATE($J897,L$6),'Payer Participation Data'!$F$8:$BM$8,0)),'Payer Participation Data'!$B$10:$B$59,$C897,'Payer Participation Data'!$C$10:$C$59,$D897))</f>
        <v>0</v>
      </c>
      <c r="M897" s="225">
        <f>IF(ISNA(SUMIFS(INDEX('Payer Participation Data'!$F$10:$BM$59,0,MATCH(CONCATENATE($J897,M$6),'Payer Participation Data'!$F$8:$BM$8,0)),'Payer Participation Data'!$B$10:$B$59,$C897,'Payer Participation Data'!$C$10:$C$59,$D897)),"-",SUMIFS(INDEX('Payer Participation Data'!$F$10:$BM$59,0,MATCH(CONCATENATE($J897,M$6),'Payer Participation Data'!$F$8:$BM$8,0)),'Payer Participation Data'!$B$10:$B$59,$C897,'Payer Participation Data'!$C$10:$C$59,$D897))</f>
        <v>0</v>
      </c>
      <c r="N897" s="103"/>
    </row>
    <row r="898" spans="2:14" outlineLevel="1" x14ac:dyDescent="0.35">
      <c r="B898" s="126" t="s">
        <v>80</v>
      </c>
      <c r="C898" s="169" t="str">
        <f>IF(ISBLANK('Payer Participation Data'!$B$54),"-",'Payer Participation Data'!$B$54)</f>
        <v>-</v>
      </c>
      <c r="D898" s="169" t="str">
        <f>IF(ISBLANK('Payer Participation Data'!$C$54),"-",'Payer Participation Data'!$C$54)</f>
        <v>-</v>
      </c>
      <c r="E898" s="169" t="str">
        <f>IF(ISBLANK('Payer Participation Data'!$D$54),"-",'Payer Participation Data'!$D$54)</f>
        <v>-</v>
      </c>
      <c r="F898" s="169" t="str">
        <f>IF(ISBLANK('Payer Participation Data'!$E$54),"-",'Payer Participation Data'!$E$54)</f>
        <v>-</v>
      </c>
      <c r="G898" s="104">
        <v>4</v>
      </c>
      <c r="H898" s="104">
        <v>2</v>
      </c>
      <c r="I898" s="104">
        <v>5</v>
      </c>
      <c r="J898" s="104" t="str">
        <f t="shared" si="55"/>
        <v>254</v>
      </c>
      <c r="K898" s="104" t="s">
        <v>30</v>
      </c>
      <c r="L898" s="222">
        <f>IF(ISNA(SUMIFS(INDEX('Payer Participation Data'!$F$10:$BM$59,0,MATCH(CONCATENATE($J898,L$6),'Payer Participation Data'!$F$8:$BM$8,0)),'Payer Participation Data'!$B$10:$B$59,$C898,'Payer Participation Data'!$C$10:$C$59,$D898)),"-",SUMIFS(INDEX('Payer Participation Data'!$F$10:$BM$59,0,MATCH(CONCATENATE($J898,L$6),'Payer Participation Data'!$F$8:$BM$8,0)),'Payer Participation Data'!$B$10:$B$59,$C898,'Payer Participation Data'!$C$10:$C$59,$D898))</f>
        <v>0</v>
      </c>
      <c r="M898" s="223">
        <f>IF(ISNA(SUMIFS(INDEX('Payer Participation Data'!$F$10:$BM$59,0,MATCH(CONCATENATE($J898,M$6),'Payer Participation Data'!$F$8:$BM$8,0)),'Payer Participation Data'!$B$10:$B$59,$C898,'Payer Participation Data'!$C$10:$C$59,$D898)),"-",SUMIFS(INDEX('Payer Participation Data'!$F$10:$BM$59,0,MATCH(CONCATENATE($J898,M$6),'Payer Participation Data'!$F$8:$BM$8,0)),'Payer Participation Data'!$B$10:$B$59,$C898,'Payer Participation Data'!$C$10:$C$59,$D898))</f>
        <v>0</v>
      </c>
      <c r="N898" s="105"/>
    </row>
    <row r="899" spans="2:14" outlineLevel="1" x14ac:dyDescent="0.35">
      <c r="B899" s="124" t="s">
        <v>80</v>
      </c>
      <c r="C899" s="157" t="str">
        <f>IF(ISBLANK('Payer Participation Data'!$B$54),"-",'Payer Participation Data'!$B$54)</f>
        <v>-</v>
      </c>
      <c r="D899" s="157" t="str">
        <f>IF(ISBLANK('Payer Participation Data'!$C$54),"-",'Payer Participation Data'!$C$54)</f>
        <v>-</v>
      </c>
      <c r="E899" s="157" t="str">
        <f>IF(ISBLANK('Payer Participation Data'!$D$54),"-",'Payer Participation Data'!$D$54)</f>
        <v>-</v>
      </c>
      <c r="F899" s="157" t="str">
        <f>IF(ISBLANK('Payer Participation Data'!$E$54),"-",'Payer Participation Data'!$E$54)</f>
        <v>-</v>
      </c>
      <c r="G899" s="102">
        <v>1</v>
      </c>
      <c r="H899" s="102">
        <v>3</v>
      </c>
      <c r="I899" s="102">
        <v>5</v>
      </c>
      <c r="J899" s="102" t="str">
        <f t="shared" si="55"/>
        <v>351</v>
      </c>
      <c r="K899" s="102" t="s">
        <v>30</v>
      </c>
      <c r="L899" s="224">
        <f>IF(ISNA(SUMIFS(INDEX('Payer Participation Data'!$F$10:$BM$59,0,MATCH(CONCATENATE($J899,L$6),'Payer Participation Data'!$F$8:$BM$8,0)),'Payer Participation Data'!$B$10:$B$59,$C899,'Payer Participation Data'!$C$10:$C$59,$D899)),"-",SUMIFS(INDEX('Payer Participation Data'!$F$10:$BM$59,0,MATCH(CONCATENATE($J899,L$6),'Payer Participation Data'!$F$8:$BM$8,0)),'Payer Participation Data'!$B$10:$B$59,$C899,'Payer Participation Data'!$C$10:$C$59,$D899))</f>
        <v>0</v>
      </c>
      <c r="M899" s="225">
        <f>IF(ISNA(SUMIFS(INDEX('Payer Participation Data'!$F$10:$BM$59,0,MATCH(CONCATENATE($J899,M$6),'Payer Participation Data'!$F$8:$BM$8,0)),'Payer Participation Data'!$B$10:$B$59,$C899,'Payer Participation Data'!$C$10:$C$59,$D899)),"-",SUMIFS(INDEX('Payer Participation Data'!$F$10:$BM$59,0,MATCH(CONCATENATE($J899,M$6),'Payer Participation Data'!$F$8:$BM$8,0)),'Payer Participation Data'!$B$10:$B$59,$C899,'Payer Participation Data'!$C$10:$C$59,$D899))</f>
        <v>0</v>
      </c>
      <c r="N899" s="103"/>
    </row>
    <row r="900" spans="2:14" outlineLevel="1" x14ac:dyDescent="0.35">
      <c r="B900" s="126" t="s">
        <v>80</v>
      </c>
      <c r="C900" s="169" t="str">
        <f>IF(ISBLANK('Payer Participation Data'!$B$54),"-",'Payer Participation Data'!$B$54)</f>
        <v>-</v>
      </c>
      <c r="D900" s="169" t="str">
        <f>IF(ISBLANK('Payer Participation Data'!$C$54),"-",'Payer Participation Data'!$C$54)</f>
        <v>-</v>
      </c>
      <c r="E900" s="169" t="str">
        <f>IF(ISBLANK('Payer Participation Data'!$D$54),"-",'Payer Participation Data'!$D$54)</f>
        <v>-</v>
      </c>
      <c r="F900" s="169" t="str">
        <f>IF(ISBLANK('Payer Participation Data'!$E$54),"-",'Payer Participation Data'!$E$54)</f>
        <v>-</v>
      </c>
      <c r="G900" s="104">
        <v>2</v>
      </c>
      <c r="H900" s="104">
        <v>3</v>
      </c>
      <c r="I900" s="104">
        <v>5</v>
      </c>
      <c r="J900" s="104" t="str">
        <f t="shared" si="55"/>
        <v>352</v>
      </c>
      <c r="K900" s="104" t="s">
        <v>30</v>
      </c>
      <c r="L900" s="222">
        <f>IF(ISNA(SUMIFS(INDEX('Payer Participation Data'!$F$10:$BM$59,0,MATCH(CONCATENATE($J900,L$6),'Payer Participation Data'!$F$8:$BM$8,0)),'Payer Participation Data'!$B$10:$B$59,$C900,'Payer Participation Data'!$C$10:$C$59,$D900)),"-",SUMIFS(INDEX('Payer Participation Data'!$F$10:$BM$59,0,MATCH(CONCATENATE($J900,L$6),'Payer Participation Data'!$F$8:$BM$8,0)),'Payer Participation Data'!$B$10:$B$59,$C900,'Payer Participation Data'!$C$10:$C$59,$D900))</f>
        <v>0</v>
      </c>
      <c r="M900" s="223">
        <f>IF(ISNA(SUMIFS(INDEX('Payer Participation Data'!$F$10:$BM$59,0,MATCH(CONCATENATE($J900,M$6),'Payer Participation Data'!$F$8:$BM$8,0)),'Payer Participation Data'!$B$10:$B$59,$C900,'Payer Participation Data'!$C$10:$C$59,$D900)),"-",SUMIFS(INDEX('Payer Participation Data'!$F$10:$BM$59,0,MATCH(CONCATENATE($J900,M$6),'Payer Participation Data'!$F$8:$BM$8,0)),'Payer Participation Data'!$B$10:$B$59,$C900,'Payer Participation Data'!$C$10:$C$59,$D900))</f>
        <v>0</v>
      </c>
      <c r="N900" s="105"/>
    </row>
    <row r="901" spans="2:14" outlineLevel="1" x14ac:dyDescent="0.35">
      <c r="B901" s="124" t="s">
        <v>80</v>
      </c>
      <c r="C901" s="157" t="str">
        <f>IF(ISBLANK('Payer Participation Data'!$B$54),"-",'Payer Participation Data'!$B$54)</f>
        <v>-</v>
      </c>
      <c r="D901" s="157" t="str">
        <f>IF(ISBLANK('Payer Participation Data'!$C$54),"-",'Payer Participation Data'!$C$54)</f>
        <v>-</v>
      </c>
      <c r="E901" s="157" t="str">
        <f>IF(ISBLANK('Payer Participation Data'!$D$54),"-",'Payer Participation Data'!$D$54)</f>
        <v>-</v>
      </c>
      <c r="F901" s="157" t="str">
        <f>IF(ISBLANK('Payer Participation Data'!$E$54),"-",'Payer Participation Data'!$E$54)</f>
        <v>-</v>
      </c>
      <c r="G901" s="102">
        <v>3</v>
      </c>
      <c r="H901" s="102">
        <v>3</v>
      </c>
      <c r="I901" s="102">
        <v>5</v>
      </c>
      <c r="J901" s="102" t="str">
        <f t="shared" si="55"/>
        <v>353</v>
      </c>
      <c r="K901" s="102" t="s">
        <v>30</v>
      </c>
      <c r="L901" s="224">
        <f>IF(ISNA(SUMIFS(INDEX('Payer Participation Data'!$F$10:$BM$59,0,MATCH(CONCATENATE($J901,L$6),'Payer Participation Data'!$F$8:$BM$8,0)),'Payer Participation Data'!$B$10:$B$59,$C901,'Payer Participation Data'!$C$10:$C$59,$D901)),"-",SUMIFS(INDEX('Payer Participation Data'!$F$10:$BM$59,0,MATCH(CONCATENATE($J901,L$6),'Payer Participation Data'!$F$8:$BM$8,0)),'Payer Participation Data'!$B$10:$B$59,$C901,'Payer Participation Data'!$C$10:$C$59,$D901))</f>
        <v>0</v>
      </c>
      <c r="M901" s="225">
        <f>IF(ISNA(SUMIFS(INDEX('Payer Participation Data'!$F$10:$BM$59,0,MATCH(CONCATENATE($J901,M$6),'Payer Participation Data'!$F$8:$BM$8,0)),'Payer Participation Data'!$B$10:$B$59,$C901,'Payer Participation Data'!$C$10:$C$59,$D901)),"-",SUMIFS(INDEX('Payer Participation Data'!$F$10:$BM$59,0,MATCH(CONCATENATE($J901,M$6),'Payer Participation Data'!$F$8:$BM$8,0)),'Payer Participation Data'!$B$10:$B$59,$C901,'Payer Participation Data'!$C$10:$C$59,$D901))</f>
        <v>0</v>
      </c>
      <c r="N901" s="103"/>
    </row>
    <row r="902" spans="2:14" outlineLevel="1" x14ac:dyDescent="0.35">
      <c r="B902" s="126" t="s">
        <v>80</v>
      </c>
      <c r="C902" s="169" t="str">
        <f>IF(ISBLANK('Payer Participation Data'!$B$54),"-",'Payer Participation Data'!$B$54)</f>
        <v>-</v>
      </c>
      <c r="D902" s="169" t="str">
        <f>IF(ISBLANK('Payer Participation Data'!$C$54),"-",'Payer Participation Data'!$C$54)</f>
        <v>-</v>
      </c>
      <c r="E902" s="169" t="str">
        <f>IF(ISBLANK('Payer Participation Data'!$D$54),"-",'Payer Participation Data'!$D$54)</f>
        <v>-</v>
      </c>
      <c r="F902" s="169" t="str">
        <f>IF(ISBLANK('Payer Participation Data'!$E$54),"-",'Payer Participation Data'!$E$54)</f>
        <v>-</v>
      </c>
      <c r="G902" s="104">
        <v>4</v>
      </c>
      <c r="H902" s="104">
        <v>3</v>
      </c>
      <c r="I902" s="104">
        <v>5</v>
      </c>
      <c r="J902" s="104" t="str">
        <f t="shared" si="55"/>
        <v>354</v>
      </c>
      <c r="K902" s="104" t="s">
        <v>30</v>
      </c>
      <c r="L902" s="222">
        <f>IF(ISNA(SUMIFS(INDEX('Payer Participation Data'!$F$10:$BM$59,0,MATCH(CONCATENATE($J902,L$6),'Payer Participation Data'!$F$8:$BM$8,0)),'Payer Participation Data'!$B$10:$B$59,$C902,'Payer Participation Data'!$C$10:$C$59,$D902)),"-",SUMIFS(INDEX('Payer Participation Data'!$F$10:$BM$59,0,MATCH(CONCATENATE($J902,L$6),'Payer Participation Data'!$F$8:$BM$8,0)),'Payer Participation Data'!$B$10:$B$59,$C902,'Payer Participation Data'!$C$10:$C$59,$D902))</f>
        <v>0</v>
      </c>
      <c r="M902" s="223">
        <f>IF(ISNA(SUMIFS(INDEX('Payer Participation Data'!$F$10:$BM$59,0,MATCH(CONCATENATE($J902,M$6),'Payer Participation Data'!$F$8:$BM$8,0)),'Payer Participation Data'!$B$10:$B$59,$C902,'Payer Participation Data'!$C$10:$C$59,$D902)),"-",SUMIFS(INDEX('Payer Participation Data'!$F$10:$BM$59,0,MATCH(CONCATENATE($J902,M$6),'Payer Participation Data'!$F$8:$BM$8,0)),'Payer Participation Data'!$B$10:$B$59,$C902,'Payer Participation Data'!$C$10:$C$59,$D902))</f>
        <v>0</v>
      </c>
      <c r="N902" s="105"/>
    </row>
    <row r="903" spans="2:14" outlineLevel="1" x14ac:dyDescent="0.35">
      <c r="B903" s="124" t="s">
        <v>80</v>
      </c>
      <c r="C903" s="157" t="str">
        <f>IF(ISBLANK('Payer Participation Data'!$B$54),"-",'Payer Participation Data'!$B$54)</f>
        <v>-</v>
      </c>
      <c r="D903" s="157" t="str">
        <f>IF(ISBLANK('Payer Participation Data'!$C$54),"-",'Payer Participation Data'!$C$54)</f>
        <v>-</v>
      </c>
      <c r="E903" s="157" t="str">
        <f>IF(ISBLANK('Payer Participation Data'!$D$54),"-",'Payer Participation Data'!$D$54)</f>
        <v>-</v>
      </c>
      <c r="F903" s="157" t="str">
        <f>IF(ISBLANK('Payer Participation Data'!$E$54),"-",'Payer Participation Data'!$E$54)</f>
        <v>-</v>
      </c>
      <c r="G903" s="102">
        <v>1</v>
      </c>
      <c r="H903" s="102">
        <v>4</v>
      </c>
      <c r="I903" s="102">
        <v>5</v>
      </c>
      <c r="J903" s="102" t="str">
        <f t="shared" ref="J903:J906" si="56">CONCATENATE(H903,I903,G903)</f>
        <v>451</v>
      </c>
      <c r="K903" s="102" t="s">
        <v>30</v>
      </c>
      <c r="L903" s="224">
        <f>IF(ISNA(SUMIFS(INDEX('Payer Participation Data'!$F$10:$BM$59,0,MATCH(CONCATENATE($J903,L$6),'Payer Participation Data'!$F$8:$BM$8,0)),'Payer Participation Data'!$B$10:$B$59,$C903,'Payer Participation Data'!$C$10:$C$59,$D903)),"-",SUMIFS(INDEX('Payer Participation Data'!$F$10:$BM$59,0,MATCH(CONCATENATE($J903,L$6),'Payer Participation Data'!$F$8:$BM$8,0)),'Payer Participation Data'!$B$10:$B$59,$C903,'Payer Participation Data'!$C$10:$C$59,$D903))</f>
        <v>0</v>
      </c>
      <c r="M903" s="225">
        <f>IF(ISNA(SUMIFS(INDEX('Payer Participation Data'!$F$10:$BM$59,0,MATCH(CONCATENATE($J903,M$6),'Payer Participation Data'!$F$8:$BM$8,0)),'Payer Participation Data'!$B$10:$B$59,$C903,'Payer Participation Data'!$C$10:$C$59,$D903)),"-",SUMIFS(INDEX('Payer Participation Data'!$F$10:$BM$59,0,MATCH(CONCATENATE($J903,M$6),'Payer Participation Data'!$F$8:$BM$8,0)),'Payer Participation Data'!$B$10:$B$59,$C903,'Payer Participation Data'!$C$10:$C$59,$D903))</f>
        <v>0</v>
      </c>
      <c r="N903" s="105"/>
    </row>
    <row r="904" spans="2:14" outlineLevel="1" x14ac:dyDescent="0.35">
      <c r="B904" s="126" t="s">
        <v>80</v>
      </c>
      <c r="C904" s="169" t="str">
        <f>IF(ISBLANK('Payer Participation Data'!$B$54),"-",'Payer Participation Data'!$B$54)</f>
        <v>-</v>
      </c>
      <c r="D904" s="169" t="str">
        <f>IF(ISBLANK('Payer Participation Data'!$C$54),"-",'Payer Participation Data'!$C$54)</f>
        <v>-</v>
      </c>
      <c r="E904" s="169" t="str">
        <f>IF(ISBLANK('Payer Participation Data'!$D$54),"-",'Payer Participation Data'!$D$54)</f>
        <v>-</v>
      </c>
      <c r="F904" s="169" t="str">
        <f>IF(ISBLANK('Payer Participation Data'!$E$54),"-",'Payer Participation Data'!$E$54)</f>
        <v>-</v>
      </c>
      <c r="G904" s="104">
        <v>2</v>
      </c>
      <c r="H904" s="104">
        <v>4</v>
      </c>
      <c r="I904" s="104">
        <v>5</v>
      </c>
      <c r="J904" s="104" t="str">
        <f t="shared" si="56"/>
        <v>452</v>
      </c>
      <c r="K904" s="104" t="s">
        <v>30</v>
      </c>
      <c r="L904" s="222">
        <f>IF(ISNA(SUMIFS(INDEX('Payer Participation Data'!$F$10:$BM$59,0,MATCH(CONCATENATE($J904,L$6),'Payer Participation Data'!$F$8:$BM$8,0)),'Payer Participation Data'!$B$10:$B$59,$C904,'Payer Participation Data'!$C$10:$C$59,$D904)),"-",SUMIFS(INDEX('Payer Participation Data'!$F$10:$BM$59,0,MATCH(CONCATENATE($J904,L$6),'Payer Participation Data'!$F$8:$BM$8,0)),'Payer Participation Data'!$B$10:$B$59,$C904,'Payer Participation Data'!$C$10:$C$59,$D904))</f>
        <v>0</v>
      </c>
      <c r="M904" s="223">
        <f>IF(ISNA(SUMIFS(INDEX('Payer Participation Data'!$F$10:$BM$59,0,MATCH(CONCATENATE($J904,M$6),'Payer Participation Data'!$F$8:$BM$8,0)),'Payer Participation Data'!$B$10:$B$59,$C904,'Payer Participation Data'!$C$10:$C$59,$D904)),"-",SUMIFS(INDEX('Payer Participation Data'!$F$10:$BM$59,0,MATCH(CONCATENATE($J904,M$6),'Payer Participation Data'!$F$8:$BM$8,0)),'Payer Participation Data'!$B$10:$B$59,$C904,'Payer Participation Data'!$C$10:$C$59,$D904))</f>
        <v>0</v>
      </c>
      <c r="N904" s="105"/>
    </row>
    <row r="905" spans="2:14" outlineLevel="1" x14ac:dyDescent="0.35">
      <c r="B905" s="124" t="s">
        <v>80</v>
      </c>
      <c r="C905" s="157" t="str">
        <f>IF(ISBLANK('Payer Participation Data'!$B$54),"-",'Payer Participation Data'!$B$54)</f>
        <v>-</v>
      </c>
      <c r="D905" s="157" t="str">
        <f>IF(ISBLANK('Payer Participation Data'!$C$54),"-",'Payer Participation Data'!$C$54)</f>
        <v>-</v>
      </c>
      <c r="E905" s="157" t="str">
        <f>IF(ISBLANK('Payer Participation Data'!$D$54),"-",'Payer Participation Data'!$D$54)</f>
        <v>-</v>
      </c>
      <c r="F905" s="157" t="str">
        <f>IF(ISBLANK('Payer Participation Data'!$E$54),"-",'Payer Participation Data'!$E$54)</f>
        <v>-</v>
      </c>
      <c r="G905" s="102">
        <v>3</v>
      </c>
      <c r="H905" s="102">
        <v>4</v>
      </c>
      <c r="I905" s="102">
        <v>5</v>
      </c>
      <c r="J905" s="102" t="str">
        <f t="shared" si="56"/>
        <v>453</v>
      </c>
      <c r="K905" s="102" t="s">
        <v>30</v>
      </c>
      <c r="L905" s="224">
        <f>IF(ISNA(SUMIFS(INDEX('Payer Participation Data'!$F$10:$BM$59,0,MATCH(CONCATENATE($J905,L$6),'Payer Participation Data'!$F$8:$BM$8,0)),'Payer Participation Data'!$B$10:$B$59,$C905,'Payer Participation Data'!$C$10:$C$59,$D905)),"-",SUMIFS(INDEX('Payer Participation Data'!$F$10:$BM$59,0,MATCH(CONCATENATE($J905,L$6),'Payer Participation Data'!$F$8:$BM$8,0)),'Payer Participation Data'!$B$10:$B$59,$C905,'Payer Participation Data'!$C$10:$C$59,$D905))</f>
        <v>0</v>
      </c>
      <c r="M905" s="225">
        <f>IF(ISNA(SUMIFS(INDEX('Payer Participation Data'!$F$10:$BM$59,0,MATCH(CONCATENATE($J905,M$6),'Payer Participation Data'!$F$8:$BM$8,0)),'Payer Participation Data'!$B$10:$B$59,$C905,'Payer Participation Data'!$C$10:$C$59,$D905)),"-",SUMIFS(INDEX('Payer Participation Data'!$F$10:$BM$59,0,MATCH(CONCATENATE($J905,M$6),'Payer Participation Data'!$F$8:$BM$8,0)),'Payer Participation Data'!$B$10:$B$59,$C905,'Payer Participation Data'!$C$10:$C$59,$D905))</f>
        <v>0</v>
      </c>
      <c r="N905" s="105"/>
    </row>
    <row r="906" spans="2:14" outlineLevel="1" x14ac:dyDescent="0.35">
      <c r="B906" s="126" t="s">
        <v>80</v>
      </c>
      <c r="C906" s="169" t="str">
        <f>IF(ISBLANK('Payer Participation Data'!$B$54),"-",'Payer Participation Data'!$B$54)</f>
        <v>-</v>
      </c>
      <c r="D906" s="169" t="str">
        <f>IF(ISBLANK('Payer Participation Data'!$C$54),"-",'Payer Participation Data'!$C$54)</f>
        <v>-</v>
      </c>
      <c r="E906" s="169" t="str">
        <f>IF(ISBLANK('Payer Participation Data'!$D$54),"-",'Payer Participation Data'!$D$54)</f>
        <v>-</v>
      </c>
      <c r="F906" s="169" t="str">
        <f>IF(ISBLANK('Payer Participation Data'!$E$54),"-",'Payer Participation Data'!$E$54)</f>
        <v>-</v>
      </c>
      <c r="G906" s="104">
        <v>4</v>
      </c>
      <c r="H906" s="104">
        <v>4</v>
      </c>
      <c r="I906" s="104">
        <v>5</v>
      </c>
      <c r="J906" s="104" t="str">
        <f t="shared" si="56"/>
        <v>454</v>
      </c>
      <c r="K906" s="104" t="s">
        <v>30</v>
      </c>
      <c r="L906" s="222">
        <f>IF(ISNA(SUMIFS(INDEX('Payer Participation Data'!$F$10:$BM$59,0,MATCH(CONCATENATE($J906,L$6),'Payer Participation Data'!$F$8:$BM$8,0)),'Payer Participation Data'!$B$10:$B$59,$C906,'Payer Participation Data'!$C$10:$C$59,$D906)),"-",SUMIFS(INDEX('Payer Participation Data'!$F$10:$BM$59,0,MATCH(CONCATENATE($J906,L$6),'Payer Participation Data'!$F$8:$BM$8,0)),'Payer Participation Data'!$B$10:$B$59,$C906,'Payer Participation Data'!$C$10:$C$59,$D906))</f>
        <v>0</v>
      </c>
      <c r="M906" s="223">
        <f>IF(ISNA(SUMIFS(INDEX('Payer Participation Data'!$F$10:$BM$59,0,MATCH(CONCATENATE($J906,M$6),'Payer Participation Data'!$F$8:$BM$8,0)),'Payer Participation Data'!$B$10:$B$59,$C906,'Payer Participation Data'!$C$10:$C$59,$D906)),"-",SUMIFS(INDEX('Payer Participation Data'!$F$10:$BM$59,0,MATCH(CONCATENATE($J906,M$6),'Payer Participation Data'!$F$8:$BM$8,0)),'Payer Participation Data'!$B$10:$B$59,$C906,'Payer Participation Data'!$C$10:$C$59,$D906))</f>
        <v>0</v>
      </c>
      <c r="N906" s="105"/>
    </row>
    <row r="907" spans="2:14" outlineLevel="1" x14ac:dyDescent="0.35">
      <c r="B907" s="124" t="s">
        <v>80</v>
      </c>
      <c r="C907" s="157" t="str">
        <f>IF(ISBLANK('Payer Participation Data'!$B$55),"-",'Payer Participation Data'!$B$55)</f>
        <v>-</v>
      </c>
      <c r="D907" s="157" t="str">
        <f>IF(ISBLANK('Payer Participation Data'!$C$55),"-",'Payer Participation Data'!$C$55)</f>
        <v>-</v>
      </c>
      <c r="E907" s="157" t="str">
        <f>IF(ISBLANK('Payer Participation Data'!$D$55),"-",'Payer Participation Data'!$D$55)</f>
        <v>-</v>
      </c>
      <c r="F907" s="157" t="str">
        <f>IF(ISBLANK('Payer Participation Data'!$E$55),"-",'Payer Participation Data'!$E$55)</f>
        <v>-</v>
      </c>
      <c r="G907" s="102">
        <v>1</v>
      </c>
      <c r="H907" s="102" t="s">
        <v>64</v>
      </c>
      <c r="I907" s="102" t="s">
        <v>64</v>
      </c>
      <c r="J907" s="102" t="str">
        <f t="shared" si="55"/>
        <v>BaselineBaseline1</v>
      </c>
      <c r="K907" s="102" t="s">
        <v>30</v>
      </c>
      <c r="L907" s="224">
        <f>IF(ISNA(SUMIFS(INDEX('Payer Participation Data'!$F$10:$BM$59,0,MATCH(CONCATENATE($J907,L$6),'Payer Participation Data'!$F$8:$BM$8,0)),'Payer Participation Data'!$B$10:$B$59,$C907,'Payer Participation Data'!$C$10:$C$59,$D907)),"-",SUMIFS(INDEX('Payer Participation Data'!$F$10:$BM$59,0,MATCH(CONCATENATE($J907,L$6),'Payer Participation Data'!$F$8:$BM$8,0)),'Payer Participation Data'!$B$10:$B$59,$C907,'Payer Participation Data'!$C$10:$C$59,$D907))</f>
        <v>0</v>
      </c>
      <c r="M907" s="225">
        <f>IF(ISNA(SUMIFS(INDEX('Payer Participation Data'!$F$10:$BM$59,0,MATCH(CONCATENATE($J907,M$6),'Payer Participation Data'!$F$8:$BM$8,0)),'Payer Participation Data'!$B$10:$B$59,$C907,'Payer Participation Data'!$C$10:$C$59,$D907)),"-",SUMIFS(INDEX('Payer Participation Data'!$F$10:$BM$59,0,MATCH(CONCATENATE($J907,M$6),'Payer Participation Data'!$F$8:$BM$8,0)),'Payer Participation Data'!$B$10:$B$59,$C907,'Payer Participation Data'!$C$10:$C$59,$D907))</f>
        <v>0</v>
      </c>
      <c r="N907" s="103"/>
    </row>
    <row r="908" spans="2:14" outlineLevel="1" x14ac:dyDescent="0.35">
      <c r="B908" s="126" t="s">
        <v>80</v>
      </c>
      <c r="C908" s="169" t="str">
        <f>IF(ISBLANK('Payer Participation Data'!$B$55),"-",'Payer Participation Data'!$B$55)</f>
        <v>-</v>
      </c>
      <c r="D908" s="169" t="str">
        <f>IF(ISBLANK('Payer Participation Data'!$C$55),"-",'Payer Participation Data'!$C$55)</f>
        <v>-</v>
      </c>
      <c r="E908" s="169" t="str">
        <f>IF(ISBLANK('Payer Participation Data'!$D$55),"-",'Payer Participation Data'!$D$55)</f>
        <v>-</v>
      </c>
      <c r="F908" s="169" t="str">
        <f>IF(ISBLANK('Payer Participation Data'!$E$55),"-",'Payer Participation Data'!$E$55)</f>
        <v>-</v>
      </c>
      <c r="G908" s="104">
        <v>2</v>
      </c>
      <c r="H908" s="104" t="s">
        <v>64</v>
      </c>
      <c r="I908" s="104" t="s">
        <v>64</v>
      </c>
      <c r="J908" s="104" t="str">
        <f t="shared" si="55"/>
        <v>BaselineBaseline2</v>
      </c>
      <c r="K908" s="104" t="s">
        <v>30</v>
      </c>
      <c r="L908" s="222">
        <f>IF(ISNA(SUMIFS(INDEX('Payer Participation Data'!$F$10:$BM$59,0,MATCH(CONCATENATE($J908,L$6),'Payer Participation Data'!$F$8:$BM$8,0)),'Payer Participation Data'!$B$10:$B$59,$C908,'Payer Participation Data'!$C$10:$C$59,$D908)),"-",SUMIFS(INDEX('Payer Participation Data'!$F$10:$BM$59,0,MATCH(CONCATENATE($J908,L$6),'Payer Participation Data'!$F$8:$BM$8,0)),'Payer Participation Data'!$B$10:$B$59,$C908,'Payer Participation Data'!$C$10:$C$59,$D908))</f>
        <v>0</v>
      </c>
      <c r="M908" s="223">
        <f>IF(ISNA(SUMIFS(INDEX('Payer Participation Data'!$F$10:$BM$59,0,MATCH(CONCATENATE($J908,M$6),'Payer Participation Data'!$F$8:$BM$8,0)),'Payer Participation Data'!$B$10:$B$59,$C908,'Payer Participation Data'!$C$10:$C$59,$D908)),"-",SUMIFS(INDEX('Payer Participation Data'!$F$10:$BM$59,0,MATCH(CONCATENATE($J908,M$6),'Payer Participation Data'!$F$8:$BM$8,0)),'Payer Participation Data'!$B$10:$B$59,$C908,'Payer Participation Data'!$C$10:$C$59,$D908))</f>
        <v>0</v>
      </c>
      <c r="N908" s="105"/>
    </row>
    <row r="909" spans="2:14" outlineLevel="1" x14ac:dyDescent="0.35">
      <c r="B909" s="124" t="s">
        <v>80</v>
      </c>
      <c r="C909" s="157" t="str">
        <f>IF(ISBLANK('Payer Participation Data'!$B$55),"-",'Payer Participation Data'!$B$55)</f>
        <v>-</v>
      </c>
      <c r="D909" s="157" t="str">
        <f>IF(ISBLANK('Payer Participation Data'!$C$55),"-",'Payer Participation Data'!$C$55)</f>
        <v>-</v>
      </c>
      <c r="E909" s="157" t="str">
        <f>IF(ISBLANK('Payer Participation Data'!$D$55),"-",'Payer Participation Data'!$D$55)</f>
        <v>-</v>
      </c>
      <c r="F909" s="157" t="str">
        <f>IF(ISBLANK('Payer Participation Data'!$E$55),"-",'Payer Participation Data'!$E$55)</f>
        <v>-</v>
      </c>
      <c r="G909" s="102">
        <v>3</v>
      </c>
      <c r="H909" s="102" t="s">
        <v>64</v>
      </c>
      <c r="I909" s="102" t="s">
        <v>64</v>
      </c>
      <c r="J909" s="102" t="str">
        <f t="shared" si="55"/>
        <v>BaselineBaseline3</v>
      </c>
      <c r="K909" s="102" t="s">
        <v>30</v>
      </c>
      <c r="L909" s="224">
        <f>IF(ISNA(SUMIFS(INDEX('Payer Participation Data'!$F$10:$BM$59,0,MATCH(CONCATENATE($J909,L$6),'Payer Participation Data'!$F$8:$BM$8,0)),'Payer Participation Data'!$B$10:$B$59,$C909,'Payer Participation Data'!$C$10:$C$59,$D909)),"-",SUMIFS(INDEX('Payer Participation Data'!$F$10:$BM$59,0,MATCH(CONCATENATE($J909,L$6),'Payer Participation Data'!$F$8:$BM$8,0)),'Payer Participation Data'!$B$10:$B$59,$C909,'Payer Participation Data'!$C$10:$C$59,$D909))</f>
        <v>0</v>
      </c>
      <c r="M909" s="225">
        <f>IF(ISNA(SUMIFS(INDEX('Payer Participation Data'!$F$10:$BM$59,0,MATCH(CONCATENATE($J909,M$6),'Payer Participation Data'!$F$8:$BM$8,0)),'Payer Participation Data'!$B$10:$B$59,$C909,'Payer Participation Data'!$C$10:$C$59,$D909)),"-",SUMIFS(INDEX('Payer Participation Data'!$F$10:$BM$59,0,MATCH(CONCATENATE($J909,M$6),'Payer Participation Data'!$F$8:$BM$8,0)),'Payer Participation Data'!$B$10:$B$59,$C909,'Payer Participation Data'!$C$10:$C$59,$D909))</f>
        <v>0</v>
      </c>
      <c r="N909" s="103"/>
    </row>
    <row r="910" spans="2:14" outlineLevel="1" x14ac:dyDescent="0.35">
      <c r="B910" s="126" t="s">
        <v>80</v>
      </c>
      <c r="C910" s="169" t="str">
        <f>IF(ISBLANK('Payer Participation Data'!$B$55),"-",'Payer Participation Data'!$B$55)</f>
        <v>-</v>
      </c>
      <c r="D910" s="169" t="str">
        <f>IF(ISBLANK('Payer Participation Data'!$C$55),"-",'Payer Participation Data'!$C$55)</f>
        <v>-</v>
      </c>
      <c r="E910" s="169" t="str">
        <f>IF(ISBLANK('Payer Participation Data'!$D$55),"-",'Payer Participation Data'!$D$55)</f>
        <v>-</v>
      </c>
      <c r="F910" s="169" t="str">
        <f>IF(ISBLANK('Payer Participation Data'!$E$55),"-",'Payer Participation Data'!$E$55)</f>
        <v>-</v>
      </c>
      <c r="G910" s="104">
        <v>4</v>
      </c>
      <c r="H910" s="104" t="s">
        <v>64</v>
      </c>
      <c r="I910" s="104" t="s">
        <v>64</v>
      </c>
      <c r="J910" s="104" t="str">
        <f t="shared" si="55"/>
        <v>BaselineBaseline4</v>
      </c>
      <c r="K910" s="104" t="s">
        <v>30</v>
      </c>
      <c r="L910" s="222">
        <f>IF(ISNA(SUMIFS(INDEX('Payer Participation Data'!$F$10:$BM$59,0,MATCH(CONCATENATE($J910,L$6),'Payer Participation Data'!$F$8:$BM$8,0)),'Payer Participation Data'!$B$10:$B$59,$C910,'Payer Participation Data'!$C$10:$C$59,$D910)),"-",SUMIFS(INDEX('Payer Participation Data'!$F$10:$BM$59,0,MATCH(CONCATENATE($J910,L$6),'Payer Participation Data'!$F$8:$BM$8,0)),'Payer Participation Data'!$B$10:$B$59,$C910,'Payer Participation Data'!$C$10:$C$59,$D910))</f>
        <v>0</v>
      </c>
      <c r="M910" s="223">
        <f>IF(ISNA(SUMIFS(INDEX('Payer Participation Data'!$F$10:$BM$59,0,MATCH(CONCATENATE($J910,M$6),'Payer Participation Data'!$F$8:$BM$8,0)),'Payer Participation Data'!$B$10:$B$59,$C910,'Payer Participation Data'!$C$10:$C$59,$D910)),"-",SUMIFS(INDEX('Payer Participation Data'!$F$10:$BM$59,0,MATCH(CONCATENATE($J910,M$6),'Payer Participation Data'!$F$8:$BM$8,0)),'Payer Participation Data'!$B$10:$B$59,$C910,'Payer Participation Data'!$C$10:$C$59,$D910))</f>
        <v>0</v>
      </c>
      <c r="N910" s="105"/>
    </row>
    <row r="911" spans="2:14" outlineLevel="1" x14ac:dyDescent="0.35">
      <c r="B911" s="124" t="s">
        <v>80</v>
      </c>
      <c r="C911" s="157" t="str">
        <f>IF(ISBLANK('Payer Participation Data'!$B$55),"-",'Payer Participation Data'!$B$55)</f>
        <v>-</v>
      </c>
      <c r="D911" s="157" t="str">
        <f>IF(ISBLANK('Payer Participation Data'!$C$55),"-",'Payer Participation Data'!$C$55)</f>
        <v>-</v>
      </c>
      <c r="E911" s="157" t="str">
        <f>IF(ISBLANK('Payer Participation Data'!$D$55),"-",'Payer Participation Data'!$D$55)</f>
        <v>-</v>
      </c>
      <c r="F911" s="157" t="str">
        <f>IF(ISBLANK('Payer Participation Data'!$E$55),"-",'Payer Participation Data'!$E$55)</f>
        <v>-</v>
      </c>
      <c r="G911" s="102">
        <v>1</v>
      </c>
      <c r="H911" s="102">
        <v>1</v>
      </c>
      <c r="I911" s="102">
        <v>5</v>
      </c>
      <c r="J911" s="102" t="str">
        <f t="shared" si="55"/>
        <v>151</v>
      </c>
      <c r="K911" s="102" t="s">
        <v>30</v>
      </c>
      <c r="L911" s="224">
        <f>IF(ISNA(SUMIFS(INDEX('Payer Participation Data'!$F$10:$BM$59,0,MATCH(CONCATENATE($J911,L$6),'Payer Participation Data'!$F$8:$BM$8,0)),'Payer Participation Data'!$B$10:$B$59,$C911,'Payer Participation Data'!$C$10:$C$59,$D911)),"-",SUMIFS(INDEX('Payer Participation Data'!$F$10:$BM$59,0,MATCH(CONCATENATE($J911,L$6),'Payer Participation Data'!$F$8:$BM$8,0)),'Payer Participation Data'!$B$10:$B$59,$C911,'Payer Participation Data'!$C$10:$C$59,$D911))</f>
        <v>0</v>
      </c>
      <c r="M911" s="225">
        <f>IF(ISNA(SUMIFS(INDEX('Payer Participation Data'!$F$10:$BM$59,0,MATCH(CONCATENATE($J911,M$6),'Payer Participation Data'!$F$8:$BM$8,0)),'Payer Participation Data'!$B$10:$B$59,$C911,'Payer Participation Data'!$C$10:$C$59,$D911)),"-",SUMIFS(INDEX('Payer Participation Data'!$F$10:$BM$59,0,MATCH(CONCATENATE($J911,M$6),'Payer Participation Data'!$F$8:$BM$8,0)),'Payer Participation Data'!$B$10:$B$59,$C911,'Payer Participation Data'!$C$10:$C$59,$D911))</f>
        <v>0</v>
      </c>
      <c r="N911" s="103"/>
    </row>
    <row r="912" spans="2:14" outlineLevel="1" x14ac:dyDescent="0.35">
      <c r="B912" s="126" t="s">
        <v>80</v>
      </c>
      <c r="C912" s="169" t="str">
        <f>IF(ISBLANK('Payer Participation Data'!$B$55),"-",'Payer Participation Data'!$B$55)</f>
        <v>-</v>
      </c>
      <c r="D912" s="169" t="str">
        <f>IF(ISBLANK('Payer Participation Data'!$C$55),"-",'Payer Participation Data'!$C$55)</f>
        <v>-</v>
      </c>
      <c r="E912" s="169" t="str">
        <f>IF(ISBLANK('Payer Participation Data'!$D$55),"-",'Payer Participation Data'!$D$55)</f>
        <v>-</v>
      </c>
      <c r="F912" s="169" t="str">
        <f>IF(ISBLANK('Payer Participation Data'!$E$55),"-",'Payer Participation Data'!$E$55)</f>
        <v>-</v>
      </c>
      <c r="G912" s="104">
        <v>2</v>
      </c>
      <c r="H912" s="104">
        <v>1</v>
      </c>
      <c r="I912" s="104">
        <v>5</v>
      </c>
      <c r="J912" s="104" t="str">
        <f t="shared" si="55"/>
        <v>152</v>
      </c>
      <c r="K912" s="104" t="s">
        <v>30</v>
      </c>
      <c r="L912" s="222">
        <f>IF(ISNA(SUMIFS(INDEX('Payer Participation Data'!$F$10:$BM$59,0,MATCH(CONCATENATE($J912,L$6),'Payer Participation Data'!$F$8:$BM$8,0)),'Payer Participation Data'!$B$10:$B$59,$C912,'Payer Participation Data'!$C$10:$C$59,$D912)),"-",SUMIFS(INDEX('Payer Participation Data'!$F$10:$BM$59,0,MATCH(CONCATENATE($J912,L$6),'Payer Participation Data'!$F$8:$BM$8,0)),'Payer Participation Data'!$B$10:$B$59,$C912,'Payer Participation Data'!$C$10:$C$59,$D912))</f>
        <v>0</v>
      </c>
      <c r="M912" s="223">
        <f>IF(ISNA(SUMIFS(INDEX('Payer Participation Data'!$F$10:$BM$59,0,MATCH(CONCATENATE($J912,M$6),'Payer Participation Data'!$F$8:$BM$8,0)),'Payer Participation Data'!$B$10:$B$59,$C912,'Payer Participation Data'!$C$10:$C$59,$D912)),"-",SUMIFS(INDEX('Payer Participation Data'!$F$10:$BM$59,0,MATCH(CONCATENATE($J912,M$6),'Payer Participation Data'!$F$8:$BM$8,0)),'Payer Participation Data'!$B$10:$B$59,$C912,'Payer Participation Data'!$C$10:$C$59,$D912))</f>
        <v>0</v>
      </c>
      <c r="N912" s="105"/>
    </row>
    <row r="913" spans="2:14" outlineLevel="1" x14ac:dyDescent="0.35">
      <c r="B913" s="124" t="s">
        <v>80</v>
      </c>
      <c r="C913" s="157" t="str">
        <f>IF(ISBLANK('Payer Participation Data'!$B$55),"-",'Payer Participation Data'!$B$55)</f>
        <v>-</v>
      </c>
      <c r="D913" s="157" t="str">
        <f>IF(ISBLANK('Payer Participation Data'!$C$55),"-",'Payer Participation Data'!$C$55)</f>
        <v>-</v>
      </c>
      <c r="E913" s="157" t="str">
        <f>IF(ISBLANK('Payer Participation Data'!$D$55),"-",'Payer Participation Data'!$D$55)</f>
        <v>-</v>
      </c>
      <c r="F913" s="157" t="str">
        <f>IF(ISBLANK('Payer Participation Data'!$E$55),"-",'Payer Participation Data'!$E$55)</f>
        <v>-</v>
      </c>
      <c r="G913" s="102">
        <v>3</v>
      </c>
      <c r="H913" s="102">
        <v>1</v>
      </c>
      <c r="I913" s="102">
        <v>5</v>
      </c>
      <c r="J913" s="102" t="str">
        <f t="shared" si="55"/>
        <v>153</v>
      </c>
      <c r="K913" s="102" t="s">
        <v>30</v>
      </c>
      <c r="L913" s="224">
        <f>IF(ISNA(SUMIFS(INDEX('Payer Participation Data'!$F$10:$BM$59,0,MATCH(CONCATENATE($J913,L$6),'Payer Participation Data'!$F$8:$BM$8,0)),'Payer Participation Data'!$B$10:$B$59,$C913,'Payer Participation Data'!$C$10:$C$59,$D913)),"-",SUMIFS(INDEX('Payer Participation Data'!$F$10:$BM$59,0,MATCH(CONCATENATE($J913,L$6),'Payer Participation Data'!$F$8:$BM$8,0)),'Payer Participation Data'!$B$10:$B$59,$C913,'Payer Participation Data'!$C$10:$C$59,$D913))</f>
        <v>0</v>
      </c>
      <c r="M913" s="225">
        <f>IF(ISNA(SUMIFS(INDEX('Payer Participation Data'!$F$10:$BM$59,0,MATCH(CONCATENATE($J913,M$6),'Payer Participation Data'!$F$8:$BM$8,0)),'Payer Participation Data'!$B$10:$B$59,$C913,'Payer Participation Data'!$C$10:$C$59,$D913)),"-",SUMIFS(INDEX('Payer Participation Data'!$F$10:$BM$59,0,MATCH(CONCATENATE($J913,M$6),'Payer Participation Data'!$F$8:$BM$8,0)),'Payer Participation Data'!$B$10:$B$59,$C913,'Payer Participation Data'!$C$10:$C$59,$D913))</f>
        <v>0</v>
      </c>
      <c r="N913" s="103"/>
    </row>
    <row r="914" spans="2:14" outlineLevel="1" x14ac:dyDescent="0.35">
      <c r="B914" s="126" t="s">
        <v>80</v>
      </c>
      <c r="C914" s="169" t="str">
        <f>IF(ISBLANK('Payer Participation Data'!$B$55),"-",'Payer Participation Data'!$B$55)</f>
        <v>-</v>
      </c>
      <c r="D914" s="169" t="str">
        <f>IF(ISBLANK('Payer Participation Data'!$C$55),"-",'Payer Participation Data'!$C$55)</f>
        <v>-</v>
      </c>
      <c r="E914" s="169" t="str">
        <f>IF(ISBLANK('Payer Participation Data'!$D$55),"-",'Payer Participation Data'!$D$55)</f>
        <v>-</v>
      </c>
      <c r="F914" s="169" t="str">
        <f>IF(ISBLANK('Payer Participation Data'!$E$55),"-",'Payer Participation Data'!$E$55)</f>
        <v>-</v>
      </c>
      <c r="G914" s="104">
        <v>4</v>
      </c>
      <c r="H914" s="104">
        <v>1</v>
      </c>
      <c r="I914" s="104">
        <v>5</v>
      </c>
      <c r="J914" s="104" t="str">
        <f t="shared" si="55"/>
        <v>154</v>
      </c>
      <c r="K914" s="104" t="s">
        <v>30</v>
      </c>
      <c r="L914" s="222">
        <f>IF(ISNA(SUMIFS(INDEX('Payer Participation Data'!$F$10:$BM$59,0,MATCH(CONCATENATE($J914,L$6),'Payer Participation Data'!$F$8:$BM$8,0)),'Payer Participation Data'!$B$10:$B$59,$C914,'Payer Participation Data'!$C$10:$C$59,$D914)),"-",SUMIFS(INDEX('Payer Participation Data'!$F$10:$BM$59,0,MATCH(CONCATENATE($J914,L$6),'Payer Participation Data'!$F$8:$BM$8,0)),'Payer Participation Data'!$B$10:$B$59,$C914,'Payer Participation Data'!$C$10:$C$59,$D914))</f>
        <v>0</v>
      </c>
      <c r="M914" s="223">
        <f>IF(ISNA(SUMIFS(INDEX('Payer Participation Data'!$F$10:$BM$59,0,MATCH(CONCATENATE($J914,M$6),'Payer Participation Data'!$F$8:$BM$8,0)),'Payer Participation Data'!$B$10:$B$59,$C914,'Payer Participation Data'!$C$10:$C$59,$D914)),"-",SUMIFS(INDEX('Payer Participation Data'!$F$10:$BM$59,0,MATCH(CONCATENATE($J914,M$6),'Payer Participation Data'!$F$8:$BM$8,0)),'Payer Participation Data'!$B$10:$B$59,$C914,'Payer Participation Data'!$C$10:$C$59,$D914))</f>
        <v>0</v>
      </c>
      <c r="N914" s="105"/>
    </row>
    <row r="915" spans="2:14" outlineLevel="1" x14ac:dyDescent="0.35">
      <c r="B915" s="124" t="s">
        <v>80</v>
      </c>
      <c r="C915" s="157" t="str">
        <f>IF(ISBLANK('Payer Participation Data'!$B$55),"-",'Payer Participation Data'!$B$55)</f>
        <v>-</v>
      </c>
      <c r="D915" s="157" t="str">
        <f>IF(ISBLANK('Payer Participation Data'!$C$55),"-",'Payer Participation Data'!$C$55)</f>
        <v>-</v>
      </c>
      <c r="E915" s="157" t="str">
        <f>IF(ISBLANK('Payer Participation Data'!$D$55),"-",'Payer Participation Data'!$D$55)</f>
        <v>-</v>
      </c>
      <c r="F915" s="157" t="str">
        <f>IF(ISBLANK('Payer Participation Data'!$E$55),"-",'Payer Participation Data'!$E$55)</f>
        <v>-</v>
      </c>
      <c r="G915" s="102">
        <v>1</v>
      </c>
      <c r="H915" s="102">
        <v>2</v>
      </c>
      <c r="I915" s="102">
        <v>5</v>
      </c>
      <c r="J915" s="102" t="str">
        <f t="shared" si="55"/>
        <v>251</v>
      </c>
      <c r="K915" s="102" t="s">
        <v>30</v>
      </c>
      <c r="L915" s="224">
        <f>IF(ISNA(SUMIFS(INDEX('Payer Participation Data'!$F$10:$BM$59,0,MATCH(CONCATENATE($J915,L$6),'Payer Participation Data'!$F$8:$BM$8,0)),'Payer Participation Data'!$B$10:$B$59,$C915,'Payer Participation Data'!$C$10:$C$59,$D915)),"-",SUMIFS(INDEX('Payer Participation Data'!$F$10:$BM$59,0,MATCH(CONCATENATE($J915,L$6),'Payer Participation Data'!$F$8:$BM$8,0)),'Payer Participation Data'!$B$10:$B$59,$C915,'Payer Participation Data'!$C$10:$C$59,$D915))</f>
        <v>0</v>
      </c>
      <c r="M915" s="225">
        <f>IF(ISNA(SUMIFS(INDEX('Payer Participation Data'!$F$10:$BM$59,0,MATCH(CONCATENATE($J915,M$6),'Payer Participation Data'!$F$8:$BM$8,0)),'Payer Participation Data'!$B$10:$B$59,$C915,'Payer Participation Data'!$C$10:$C$59,$D915)),"-",SUMIFS(INDEX('Payer Participation Data'!$F$10:$BM$59,0,MATCH(CONCATENATE($J915,M$6),'Payer Participation Data'!$F$8:$BM$8,0)),'Payer Participation Data'!$B$10:$B$59,$C915,'Payer Participation Data'!$C$10:$C$59,$D915))</f>
        <v>0</v>
      </c>
      <c r="N915" s="103"/>
    </row>
    <row r="916" spans="2:14" outlineLevel="1" x14ac:dyDescent="0.35">
      <c r="B916" s="126" t="s">
        <v>80</v>
      </c>
      <c r="C916" s="169" t="str">
        <f>IF(ISBLANK('Payer Participation Data'!$B$55),"-",'Payer Participation Data'!$B$55)</f>
        <v>-</v>
      </c>
      <c r="D916" s="169" t="str">
        <f>IF(ISBLANK('Payer Participation Data'!$C$55),"-",'Payer Participation Data'!$C$55)</f>
        <v>-</v>
      </c>
      <c r="E916" s="169" t="str">
        <f>IF(ISBLANK('Payer Participation Data'!$D$55),"-",'Payer Participation Data'!$D$55)</f>
        <v>-</v>
      </c>
      <c r="F916" s="169" t="str">
        <f>IF(ISBLANK('Payer Participation Data'!$E$55),"-",'Payer Participation Data'!$E$55)</f>
        <v>-</v>
      </c>
      <c r="G916" s="104">
        <v>2</v>
      </c>
      <c r="H916" s="104">
        <v>2</v>
      </c>
      <c r="I916" s="104">
        <v>5</v>
      </c>
      <c r="J916" s="104" t="str">
        <f t="shared" si="55"/>
        <v>252</v>
      </c>
      <c r="K916" s="104" t="s">
        <v>30</v>
      </c>
      <c r="L916" s="222">
        <f>IF(ISNA(SUMIFS(INDEX('Payer Participation Data'!$F$10:$BM$59,0,MATCH(CONCATENATE($J916,L$6),'Payer Participation Data'!$F$8:$BM$8,0)),'Payer Participation Data'!$B$10:$B$59,$C916,'Payer Participation Data'!$C$10:$C$59,$D916)),"-",SUMIFS(INDEX('Payer Participation Data'!$F$10:$BM$59,0,MATCH(CONCATENATE($J916,L$6),'Payer Participation Data'!$F$8:$BM$8,0)),'Payer Participation Data'!$B$10:$B$59,$C916,'Payer Participation Data'!$C$10:$C$59,$D916))</f>
        <v>0</v>
      </c>
      <c r="M916" s="223">
        <f>IF(ISNA(SUMIFS(INDEX('Payer Participation Data'!$F$10:$BM$59,0,MATCH(CONCATENATE($J916,M$6),'Payer Participation Data'!$F$8:$BM$8,0)),'Payer Participation Data'!$B$10:$B$59,$C916,'Payer Participation Data'!$C$10:$C$59,$D916)),"-",SUMIFS(INDEX('Payer Participation Data'!$F$10:$BM$59,0,MATCH(CONCATENATE($J916,M$6),'Payer Participation Data'!$F$8:$BM$8,0)),'Payer Participation Data'!$B$10:$B$59,$C916,'Payer Participation Data'!$C$10:$C$59,$D916))</f>
        <v>0</v>
      </c>
      <c r="N916" s="105"/>
    </row>
    <row r="917" spans="2:14" outlineLevel="1" x14ac:dyDescent="0.35">
      <c r="B917" s="124" t="s">
        <v>80</v>
      </c>
      <c r="C917" s="157" t="str">
        <f>IF(ISBLANK('Payer Participation Data'!$B$55),"-",'Payer Participation Data'!$B$55)</f>
        <v>-</v>
      </c>
      <c r="D917" s="157" t="str">
        <f>IF(ISBLANK('Payer Participation Data'!$C$55),"-",'Payer Participation Data'!$C$55)</f>
        <v>-</v>
      </c>
      <c r="E917" s="157" t="str">
        <f>IF(ISBLANK('Payer Participation Data'!$D$55),"-",'Payer Participation Data'!$D$55)</f>
        <v>-</v>
      </c>
      <c r="F917" s="157" t="str">
        <f>IF(ISBLANK('Payer Participation Data'!$E$55),"-",'Payer Participation Data'!$E$55)</f>
        <v>-</v>
      </c>
      <c r="G917" s="102">
        <v>3</v>
      </c>
      <c r="H917" s="102">
        <v>2</v>
      </c>
      <c r="I917" s="102">
        <v>5</v>
      </c>
      <c r="J917" s="102" t="str">
        <f t="shared" si="55"/>
        <v>253</v>
      </c>
      <c r="K917" s="102" t="s">
        <v>30</v>
      </c>
      <c r="L917" s="224">
        <f>IF(ISNA(SUMIFS(INDEX('Payer Participation Data'!$F$10:$BM$59,0,MATCH(CONCATENATE($J917,L$6),'Payer Participation Data'!$F$8:$BM$8,0)),'Payer Participation Data'!$B$10:$B$59,$C917,'Payer Participation Data'!$C$10:$C$59,$D917)),"-",SUMIFS(INDEX('Payer Participation Data'!$F$10:$BM$59,0,MATCH(CONCATENATE($J917,L$6),'Payer Participation Data'!$F$8:$BM$8,0)),'Payer Participation Data'!$B$10:$B$59,$C917,'Payer Participation Data'!$C$10:$C$59,$D917))</f>
        <v>0</v>
      </c>
      <c r="M917" s="225">
        <f>IF(ISNA(SUMIFS(INDEX('Payer Participation Data'!$F$10:$BM$59,0,MATCH(CONCATENATE($J917,M$6),'Payer Participation Data'!$F$8:$BM$8,0)),'Payer Participation Data'!$B$10:$B$59,$C917,'Payer Participation Data'!$C$10:$C$59,$D917)),"-",SUMIFS(INDEX('Payer Participation Data'!$F$10:$BM$59,0,MATCH(CONCATENATE($J917,M$6),'Payer Participation Data'!$F$8:$BM$8,0)),'Payer Participation Data'!$B$10:$B$59,$C917,'Payer Participation Data'!$C$10:$C$59,$D917))</f>
        <v>0</v>
      </c>
      <c r="N917" s="103"/>
    </row>
    <row r="918" spans="2:14" outlineLevel="1" x14ac:dyDescent="0.35">
      <c r="B918" s="126" t="s">
        <v>80</v>
      </c>
      <c r="C918" s="169" t="str">
        <f>IF(ISBLANK('Payer Participation Data'!$B$55),"-",'Payer Participation Data'!$B$55)</f>
        <v>-</v>
      </c>
      <c r="D918" s="169" t="str">
        <f>IF(ISBLANK('Payer Participation Data'!$C$55),"-",'Payer Participation Data'!$C$55)</f>
        <v>-</v>
      </c>
      <c r="E918" s="169" t="str">
        <f>IF(ISBLANK('Payer Participation Data'!$D$55),"-",'Payer Participation Data'!$D$55)</f>
        <v>-</v>
      </c>
      <c r="F918" s="169" t="str">
        <f>IF(ISBLANK('Payer Participation Data'!$E$55),"-",'Payer Participation Data'!$E$55)</f>
        <v>-</v>
      </c>
      <c r="G918" s="104">
        <v>4</v>
      </c>
      <c r="H918" s="104">
        <v>2</v>
      </c>
      <c r="I918" s="104">
        <v>5</v>
      </c>
      <c r="J918" s="104" t="str">
        <f t="shared" si="55"/>
        <v>254</v>
      </c>
      <c r="K918" s="104" t="s">
        <v>30</v>
      </c>
      <c r="L918" s="222">
        <f>IF(ISNA(SUMIFS(INDEX('Payer Participation Data'!$F$10:$BM$59,0,MATCH(CONCATENATE($J918,L$6),'Payer Participation Data'!$F$8:$BM$8,0)),'Payer Participation Data'!$B$10:$B$59,$C918,'Payer Participation Data'!$C$10:$C$59,$D918)),"-",SUMIFS(INDEX('Payer Participation Data'!$F$10:$BM$59,0,MATCH(CONCATENATE($J918,L$6),'Payer Participation Data'!$F$8:$BM$8,0)),'Payer Participation Data'!$B$10:$B$59,$C918,'Payer Participation Data'!$C$10:$C$59,$D918))</f>
        <v>0</v>
      </c>
      <c r="M918" s="223">
        <f>IF(ISNA(SUMIFS(INDEX('Payer Participation Data'!$F$10:$BM$59,0,MATCH(CONCATENATE($J918,M$6),'Payer Participation Data'!$F$8:$BM$8,0)),'Payer Participation Data'!$B$10:$B$59,$C918,'Payer Participation Data'!$C$10:$C$59,$D918)),"-",SUMIFS(INDEX('Payer Participation Data'!$F$10:$BM$59,0,MATCH(CONCATENATE($J918,M$6),'Payer Participation Data'!$F$8:$BM$8,0)),'Payer Participation Data'!$B$10:$B$59,$C918,'Payer Participation Data'!$C$10:$C$59,$D918))</f>
        <v>0</v>
      </c>
      <c r="N918" s="105"/>
    </row>
    <row r="919" spans="2:14" outlineLevel="1" x14ac:dyDescent="0.35">
      <c r="B919" s="124" t="s">
        <v>80</v>
      </c>
      <c r="C919" s="157" t="str">
        <f>IF(ISBLANK('Payer Participation Data'!$B$55),"-",'Payer Participation Data'!$B$55)</f>
        <v>-</v>
      </c>
      <c r="D919" s="157" t="str">
        <f>IF(ISBLANK('Payer Participation Data'!$C$55),"-",'Payer Participation Data'!$C$55)</f>
        <v>-</v>
      </c>
      <c r="E919" s="157" t="str">
        <f>IF(ISBLANK('Payer Participation Data'!$D$55),"-",'Payer Participation Data'!$D$55)</f>
        <v>-</v>
      </c>
      <c r="F919" s="157" t="str">
        <f>IF(ISBLANK('Payer Participation Data'!$E$55),"-",'Payer Participation Data'!$E$55)</f>
        <v>-</v>
      </c>
      <c r="G919" s="102">
        <v>1</v>
      </c>
      <c r="H919" s="102">
        <v>3</v>
      </c>
      <c r="I919" s="102">
        <v>5</v>
      </c>
      <c r="J919" s="102" t="str">
        <f t="shared" si="55"/>
        <v>351</v>
      </c>
      <c r="K919" s="102" t="s">
        <v>30</v>
      </c>
      <c r="L919" s="224">
        <f>IF(ISNA(SUMIFS(INDEX('Payer Participation Data'!$F$10:$BM$59,0,MATCH(CONCATENATE($J919,L$6),'Payer Participation Data'!$F$8:$BM$8,0)),'Payer Participation Data'!$B$10:$B$59,$C919,'Payer Participation Data'!$C$10:$C$59,$D919)),"-",SUMIFS(INDEX('Payer Participation Data'!$F$10:$BM$59,0,MATCH(CONCATENATE($J919,L$6),'Payer Participation Data'!$F$8:$BM$8,0)),'Payer Participation Data'!$B$10:$B$59,$C919,'Payer Participation Data'!$C$10:$C$59,$D919))</f>
        <v>0</v>
      </c>
      <c r="M919" s="225">
        <f>IF(ISNA(SUMIFS(INDEX('Payer Participation Data'!$F$10:$BM$59,0,MATCH(CONCATENATE($J919,M$6),'Payer Participation Data'!$F$8:$BM$8,0)),'Payer Participation Data'!$B$10:$B$59,$C919,'Payer Participation Data'!$C$10:$C$59,$D919)),"-",SUMIFS(INDEX('Payer Participation Data'!$F$10:$BM$59,0,MATCH(CONCATENATE($J919,M$6),'Payer Participation Data'!$F$8:$BM$8,0)),'Payer Participation Data'!$B$10:$B$59,$C919,'Payer Participation Data'!$C$10:$C$59,$D919))</f>
        <v>0</v>
      </c>
      <c r="N919" s="103"/>
    </row>
    <row r="920" spans="2:14" outlineLevel="1" x14ac:dyDescent="0.35">
      <c r="B920" s="126" t="s">
        <v>80</v>
      </c>
      <c r="C920" s="169" t="str">
        <f>IF(ISBLANK('Payer Participation Data'!$B$55),"-",'Payer Participation Data'!$B$55)</f>
        <v>-</v>
      </c>
      <c r="D920" s="169" t="str">
        <f>IF(ISBLANK('Payer Participation Data'!$C$55),"-",'Payer Participation Data'!$C$55)</f>
        <v>-</v>
      </c>
      <c r="E920" s="169" t="str">
        <f>IF(ISBLANK('Payer Participation Data'!$D$55),"-",'Payer Participation Data'!$D$55)</f>
        <v>-</v>
      </c>
      <c r="F920" s="169" t="str">
        <f>IF(ISBLANK('Payer Participation Data'!$E$55),"-",'Payer Participation Data'!$E$55)</f>
        <v>-</v>
      </c>
      <c r="G920" s="104">
        <v>2</v>
      </c>
      <c r="H920" s="104">
        <v>3</v>
      </c>
      <c r="I920" s="104">
        <v>5</v>
      </c>
      <c r="J920" s="104" t="str">
        <f t="shared" si="55"/>
        <v>352</v>
      </c>
      <c r="K920" s="104" t="s">
        <v>30</v>
      </c>
      <c r="L920" s="222">
        <f>IF(ISNA(SUMIFS(INDEX('Payer Participation Data'!$F$10:$BM$59,0,MATCH(CONCATENATE($J920,L$6),'Payer Participation Data'!$F$8:$BM$8,0)),'Payer Participation Data'!$B$10:$B$59,$C920,'Payer Participation Data'!$C$10:$C$59,$D920)),"-",SUMIFS(INDEX('Payer Participation Data'!$F$10:$BM$59,0,MATCH(CONCATENATE($J920,L$6),'Payer Participation Data'!$F$8:$BM$8,0)),'Payer Participation Data'!$B$10:$B$59,$C920,'Payer Participation Data'!$C$10:$C$59,$D920))</f>
        <v>0</v>
      </c>
      <c r="M920" s="223">
        <f>IF(ISNA(SUMIFS(INDEX('Payer Participation Data'!$F$10:$BM$59,0,MATCH(CONCATENATE($J920,M$6),'Payer Participation Data'!$F$8:$BM$8,0)),'Payer Participation Data'!$B$10:$B$59,$C920,'Payer Participation Data'!$C$10:$C$59,$D920)),"-",SUMIFS(INDEX('Payer Participation Data'!$F$10:$BM$59,0,MATCH(CONCATENATE($J920,M$6),'Payer Participation Data'!$F$8:$BM$8,0)),'Payer Participation Data'!$B$10:$B$59,$C920,'Payer Participation Data'!$C$10:$C$59,$D920))</f>
        <v>0</v>
      </c>
      <c r="N920" s="105"/>
    </row>
    <row r="921" spans="2:14" outlineLevel="1" x14ac:dyDescent="0.35">
      <c r="B921" s="124" t="s">
        <v>80</v>
      </c>
      <c r="C921" s="157" t="str">
        <f>IF(ISBLANK('Payer Participation Data'!$B$55),"-",'Payer Participation Data'!$B$55)</f>
        <v>-</v>
      </c>
      <c r="D921" s="157" t="str">
        <f>IF(ISBLANK('Payer Participation Data'!$C$55),"-",'Payer Participation Data'!$C$55)</f>
        <v>-</v>
      </c>
      <c r="E921" s="157" t="str">
        <f>IF(ISBLANK('Payer Participation Data'!$D$55),"-",'Payer Participation Data'!$D$55)</f>
        <v>-</v>
      </c>
      <c r="F921" s="157" t="str">
        <f>IF(ISBLANK('Payer Participation Data'!$E$55),"-",'Payer Participation Data'!$E$55)</f>
        <v>-</v>
      </c>
      <c r="G921" s="102">
        <v>3</v>
      </c>
      <c r="H921" s="102">
        <v>3</v>
      </c>
      <c r="I921" s="102">
        <v>5</v>
      </c>
      <c r="J921" s="102" t="str">
        <f t="shared" si="55"/>
        <v>353</v>
      </c>
      <c r="K921" s="102" t="s">
        <v>30</v>
      </c>
      <c r="L921" s="224">
        <f>IF(ISNA(SUMIFS(INDEX('Payer Participation Data'!$F$10:$BM$59,0,MATCH(CONCATENATE($J921,L$6),'Payer Participation Data'!$F$8:$BM$8,0)),'Payer Participation Data'!$B$10:$B$59,$C921,'Payer Participation Data'!$C$10:$C$59,$D921)),"-",SUMIFS(INDEX('Payer Participation Data'!$F$10:$BM$59,0,MATCH(CONCATENATE($J921,L$6),'Payer Participation Data'!$F$8:$BM$8,0)),'Payer Participation Data'!$B$10:$B$59,$C921,'Payer Participation Data'!$C$10:$C$59,$D921))</f>
        <v>0</v>
      </c>
      <c r="M921" s="225">
        <f>IF(ISNA(SUMIFS(INDEX('Payer Participation Data'!$F$10:$BM$59,0,MATCH(CONCATENATE($J921,M$6),'Payer Participation Data'!$F$8:$BM$8,0)),'Payer Participation Data'!$B$10:$B$59,$C921,'Payer Participation Data'!$C$10:$C$59,$D921)),"-",SUMIFS(INDEX('Payer Participation Data'!$F$10:$BM$59,0,MATCH(CONCATENATE($J921,M$6),'Payer Participation Data'!$F$8:$BM$8,0)),'Payer Participation Data'!$B$10:$B$59,$C921,'Payer Participation Data'!$C$10:$C$59,$D921))</f>
        <v>0</v>
      </c>
      <c r="N921" s="103"/>
    </row>
    <row r="922" spans="2:14" outlineLevel="1" x14ac:dyDescent="0.35">
      <c r="B922" s="126" t="s">
        <v>80</v>
      </c>
      <c r="C922" s="169" t="str">
        <f>IF(ISBLANK('Payer Participation Data'!$B$55),"-",'Payer Participation Data'!$B$55)</f>
        <v>-</v>
      </c>
      <c r="D922" s="169" t="str">
        <f>IF(ISBLANK('Payer Participation Data'!$C$55),"-",'Payer Participation Data'!$C$55)</f>
        <v>-</v>
      </c>
      <c r="E922" s="169" t="str">
        <f>IF(ISBLANK('Payer Participation Data'!$D$55),"-",'Payer Participation Data'!$D$55)</f>
        <v>-</v>
      </c>
      <c r="F922" s="169" t="str">
        <f>IF(ISBLANK('Payer Participation Data'!$E$55),"-",'Payer Participation Data'!$E$55)</f>
        <v>-</v>
      </c>
      <c r="G922" s="104">
        <v>4</v>
      </c>
      <c r="H922" s="104">
        <v>3</v>
      </c>
      <c r="I922" s="104">
        <v>5</v>
      </c>
      <c r="J922" s="104" t="str">
        <f t="shared" si="55"/>
        <v>354</v>
      </c>
      <c r="K922" s="104" t="s">
        <v>30</v>
      </c>
      <c r="L922" s="222">
        <f>IF(ISNA(SUMIFS(INDEX('Payer Participation Data'!$F$10:$BM$59,0,MATCH(CONCATENATE($J922,L$6),'Payer Participation Data'!$F$8:$BM$8,0)),'Payer Participation Data'!$B$10:$B$59,$C922,'Payer Participation Data'!$C$10:$C$59,$D922)),"-",SUMIFS(INDEX('Payer Participation Data'!$F$10:$BM$59,0,MATCH(CONCATENATE($J922,L$6),'Payer Participation Data'!$F$8:$BM$8,0)),'Payer Participation Data'!$B$10:$B$59,$C922,'Payer Participation Data'!$C$10:$C$59,$D922))</f>
        <v>0</v>
      </c>
      <c r="M922" s="223">
        <f>IF(ISNA(SUMIFS(INDEX('Payer Participation Data'!$F$10:$BM$59,0,MATCH(CONCATENATE($J922,M$6),'Payer Participation Data'!$F$8:$BM$8,0)),'Payer Participation Data'!$B$10:$B$59,$C922,'Payer Participation Data'!$C$10:$C$59,$D922)),"-",SUMIFS(INDEX('Payer Participation Data'!$F$10:$BM$59,0,MATCH(CONCATENATE($J922,M$6),'Payer Participation Data'!$F$8:$BM$8,0)),'Payer Participation Data'!$B$10:$B$59,$C922,'Payer Participation Data'!$C$10:$C$59,$D922))</f>
        <v>0</v>
      </c>
      <c r="N922" s="105"/>
    </row>
    <row r="923" spans="2:14" outlineLevel="1" x14ac:dyDescent="0.35">
      <c r="B923" s="124" t="s">
        <v>80</v>
      </c>
      <c r="C923" s="157" t="str">
        <f>IF(ISBLANK('Payer Participation Data'!$B$55),"-",'Payer Participation Data'!$B$55)</f>
        <v>-</v>
      </c>
      <c r="D923" s="157" t="str">
        <f>IF(ISBLANK('Payer Participation Data'!$C$55),"-",'Payer Participation Data'!$C$55)</f>
        <v>-</v>
      </c>
      <c r="E923" s="157" t="str">
        <f>IF(ISBLANK('Payer Participation Data'!$D$55),"-",'Payer Participation Data'!$D$55)</f>
        <v>-</v>
      </c>
      <c r="F923" s="157" t="str">
        <f>IF(ISBLANK('Payer Participation Data'!$E$55),"-",'Payer Participation Data'!$E$55)</f>
        <v>-</v>
      </c>
      <c r="G923" s="102">
        <v>1</v>
      </c>
      <c r="H923" s="102">
        <v>4</v>
      </c>
      <c r="I923" s="102">
        <v>5</v>
      </c>
      <c r="J923" s="102" t="str">
        <f t="shared" ref="J923:J926" si="57">CONCATENATE(H923,I923,G923)</f>
        <v>451</v>
      </c>
      <c r="K923" s="102" t="s">
        <v>30</v>
      </c>
      <c r="L923" s="224">
        <f>IF(ISNA(SUMIFS(INDEX('Payer Participation Data'!$F$10:$BM$59,0,MATCH(CONCATENATE($J923,L$6),'Payer Participation Data'!$F$8:$BM$8,0)),'Payer Participation Data'!$B$10:$B$59,$C923,'Payer Participation Data'!$C$10:$C$59,$D923)),"-",SUMIFS(INDEX('Payer Participation Data'!$F$10:$BM$59,0,MATCH(CONCATENATE($J923,L$6),'Payer Participation Data'!$F$8:$BM$8,0)),'Payer Participation Data'!$B$10:$B$59,$C923,'Payer Participation Data'!$C$10:$C$59,$D923))</f>
        <v>0</v>
      </c>
      <c r="M923" s="225">
        <f>IF(ISNA(SUMIFS(INDEX('Payer Participation Data'!$F$10:$BM$59,0,MATCH(CONCATENATE($J923,M$6),'Payer Participation Data'!$F$8:$BM$8,0)),'Payer Participation Data'!$B$10:$B$59,$C923,'Payer Participation Data'!$C$10:$C$59,$D923)),"-",SUMIFS(INDEX('Payer Participation Data'!$F$10:$BM$59,0,MATCH(CONCATENATE($J923,M$6),'Payer Participation Data'!$F$8:$BM$8,0)),'Payer Participation Data'!$B$10:$B$59,$C923,'Payer Participation Data'!$C$10:$C$59,$D923))</f>
        <v>0</v>
      </c>
      <c r="N923" s="105"/>
    </row>
    <row r="924" spans="2:14" outlineLevel="1" x14ac:dyDescent="0.35">
      <c r="B924" s="126" t="s">
        <v>80</v>
      </c>
      <c r="C924" s="169" t="str">
        <f>IF(ISBLANK('Payer Participation Data'!$B$55),"-",'Payer Participation Data'!$B$55)</f>
        <v>-</v>
      </c>
      <c r="D924" s="169" t="str">
        <f>IF(ISBLANK('Payer Participation Data'!$C$55),"-",'Payer Participation Data'!$C$55)</f>
        <v>-</v>
      </c>
      <c r="E924" s="169" t="str">
        <f>IF(ISBLANK('Payer Participation Data'!$D$55),"-",'Payer Participation Data'!$D$55)</f>
        <v>-</v>
      </c>
      <c r="F924" s="169" t="str">
        <f>IF(ISBLANK('Payer Participation Data'!$E$55),"-",'Payer Participation Data'!$E$55)</f>
        <v>-</v>
      </c>
      <c r="G924" s="104">
        <v>2</v>
      </c>
      <c r="H924" s="104">
        <v>4</v>
      </c>
      <c r="I924" s="104">
        <v>5</v>
      </c>
      <c r="J924" s="104" t="str">
        <f t="shared" si="57"/>
        <v>452</v>
      </c>
      <c r="K924" s="104" t="s">
        <v>30</v>
      </c>
      <c r="L924" s="222">
        <f>IF(ISNA(SUMIFS(INDEX('Payer Participation Data'!$F$10:$BM$59,0,MATCH(CONCATENATE($J924,L$6),'Payer Participation Data'!$F$8:$BM$8,0)),'Payer Participation Data'!$B$10:$B$59,$C924,'Payer Participation Data'!$C$10:$C$59,$D924)),"-",SUMIFS(INDEX('Payer Participation Data'!$F$10:$BM$59,0,MATCH(CONCATENATE($J924,L$6),'Payer Participation Data'!$F$8:$BM$8,0)),'Payer Participation Data'!$B$10:$B$59,$C924,'Payer Participation Data'!$C$10:$C$59,$D924))</f>
        <v>0</v>
      </c>
      <c r="M924" s="223">
        <f>IF(ISNA(SUMIFS(INDEX('Payer Participation Data'!$F$10:$BM$59,0,MATCH(CONCATENATE($J924,M$6),'Payer Participation Data'!$F$8:$BM$8,0)),'Payer Participation Data'!$B$10:$B$59,$C924,'Payer Participation Data'!$C$10:$C$59,$D924)),"-",SUMIFS(INDEX('Payer Participation Data'!$F$10:$BM$59,0,MATCH(CONCATENATE($J924,M$6),'Payer Participation Data'!$F$8:$BM$8,0)),'Payer Participation Data'!$B$10:$B$59,$C924,'Payer Participation Data'!$C$10:$C$59,$D924))</f>
        <v>0</v>
      </c>
      <c r="N924" s="105"/>
    </row>
    <row r="925" spans="2:14" outlineLevel="1" x14ac:dyDescent="0.35">
      <c r="B925" s="124" t="s">
        <v>80</v>
      </c>
      <c r="C925" s="157" t="str">
        <f>IF(ISBLANK('Payer Participation Data'!$B$55),"-",'Payer Participation Data'!$B$55)</f>
        <v>-</v>
      </c>
      <c r="D925" s="157" t="str">
        <f>IF(ISBLANK('Payer Participation Data'!$C$55),"-",'Payer Participation Data'!$C$55)</f>
        <v>-</v>
      </c>
      <c r="E925" s="157" t="str">
        <f>IF(ISBLANK('Payer Participation Data'!$D$55),"-",'Payer Participation Data'!$D$55)</f>
        <v>-</v>
      </c>
      <c r="F925" s="157" t="str">
        <f>IF(ISBLANK('Payer Participation Data'!$E$55),"-",'Payer Participation Data'!$E$55)</f>
        <v>-</v>
      </c>
      <c r="G925" s="102">
        <v>3</v>
      </c>
      <c r="H925" s="102">
        <v>4</v>
      </c>
      <c r="I925" s="102">
        <v>5</v>
      </c>
      <c r="J925" s="102" t="str">
        <f t="shared" si="57"/>
        <v>453</v>
      </c>
      <c r="K925" s="102" t="s">
        <v>30</v>
      </c>
      <c r="L925" s="224">
        <f>IF(ISNA(SUMIFS(INDEX('Payer Participation Data'!$F$10:$BM$59,0,MATCH(CONCATENATE($J925,L$6),'Payer Participation Data'!$F$8:$BM$8,0)),'Payer Participation Data'!$B$10:$B$59,$C925,'Payer Participation Data'!$C$10:$C$59,$D925)),"-",SUMIFS(INDEX('Payer Participation Data'!$F$10:$BM$59,0,MATCH(CONCATENATE($J925,L$6),'Payer Participation Data'!$F$8:$BM$8,0)),'Payer Participation Data'!$B$10:$B$59,$C925,'Payer Participation Data'!$C$10:$C$59,$D925))</f>
        <v>0</v>
      </c>
      <c r="M925" s="225">
        <f>IF(ISNA(SUMIFS(INDEX('Payer Participation Data'!$F$10:$BM$59,0,MATCH(CONCATENATE($J925,M$6),'Payer Participation Data'!$F$8:$BM$8,0)),'Payer Participation Data'!$B$10:$B$59,$C925,'Payer Participation Data'!$C$10:$C$59,$D925)),"-",SUMIFS(INDEX('Payer Participation Data'!$F$10:$BM$59,0,MATCH(CONCATENATE($J925,M$6),'Payer Participation Data'!$F$8:$BM$8,0)),'Payer Participation Data'!$B$10:$B$59,$C925,'Payer Participation Data'!$C$10:$C$59,$D925))</f>
        <v>0</v>
      </c>
      <c r="N925" s="105"/>
    </row>
    <row r="926" spans="2:14" outlineLevel="1" x14ac:dyDescent="0.35">
      <c r="B926" s="126" t="s">
        <v>80</v>
      </c>
      <c r="C926" s="169" t="str">
        <f>IF(ISBLANK('Payer Participation Data'!$B$55),"-",'Payer Participation Data'!$B$55)</f>
        <v>-</v>
      </c>
      <c r="D926" s="169" t="str">
        <f>IF(ISBLANK('Payer Participation Data'!$C$55),"-",'Payer Participation Data'!$C$55)</f>
        <v>-</v>
      </c>
      <c r="E926" s="169" t="str">
        <f>IF(ISBLANK('Payer Participation Data'!$D$55),"-",'Payer Participation Data'!$D$55)</f>
        <v>-</v>
      </c>
      <c r="F926" s="169" t="str">
        <f>IF(ISBLANK('Payer Participation Data'!$E$55),"-",'Payer Participation Data'!$E$55)</f>
        <v>-</v>
      </c>
      <c r="G926" s="104">
        <v>4</v>
      </c>
      <c r="H926" s="104">
        <v>4</v>
      </c>
      <c r="I926" s="104">
        <v>5</v>
      </c>
      <c r="J926" s="104" t="str">
        <f t="shared" si="57"/>
        <v>454</v>
      </c>
      <c r="K926" s="104" t="s">
        <v>30</v>
      </c>
      <c r="L926" s="222">
        <f>IF(ISNA(SUMIFS(INDEX('Payer Participation Data'!$F$10:$BM$59,0,MATCH(CONCATENATE($J926,L$6),'Payer Participation Data'!$F$8:$BM$8,0)),'Payer Participation Data'!$B$10:$B$59,$C926,'Payer Participation Data'!$C$10:$C$59,$D926)),"-",SUMIFS(INDEX('Payer Participation Data'!$F$10:$BM$59,0,MATCH(CONCATENATE($J926,L$6),'Payer Participation Data'!$F$8:$BM$8,0)),'Payer Participation Data'!$B$10:$B$59,$C926,'Payer Participation Data'!$C$10:$C$59,$D926))</f>
        <v>0</v>
      </c>
      <c r="M926" s="223">
        <f>IF(ISNA(SUMIFS(INDEX('Payer Participation Data'!$F$10:$BM$59,0,MATCH(CONCATENATE($J926,M$6),'Payer Participation Data'!$F$8:$BM$8,0)),'Payer Participation Data'!$B$10:$B$59,$C926,'Payer Participation Data'!$C$10:$C$59,$D926)),"-",SUMIFS(INDEX('Payer Participation Data'!$F$10:$BM$59,0,MATCH(CONCATENATE($J926,M$6),'Payer Participation Data'!$F$8:$BM$8,0)),'Payer Participation Data'!$B$10:$B$59,$C926,'Payer Participation Data'!$C$10:$C$59,$D926))</f>
        <v>0</v>
      </c>
      <c r="N926" s="105"/>
    </row>
    <row r="927" spans="2:14" outlineLevel="1" x14ac:dyDescent="0.35">
      <c r="B927" s="124" t="s">
        <v>80</v>
      </c>
      <c r="C927" s="157" t="str">
        <f>IF(ISBLANK('Payer Participation Data'!$B$56),"-",'Payer Participation Data'!$B$56)</f>
        <v>-</v>
      </c>
      <c r="D927" s="157" t="str">
        <f>IF(ISBLANK('Payer Participation Data'!$C$56),"-",'Payer Participation Data'!$C$56)</f>
        <v>-</v>
      </c>
      <c r="E927" s="157" t="str">
        <f>IF(ISBLANK('Payer Participation Data'!$D$56),"-",'Payer Participation Data'!$D$56)</f>
        <v>-</v>
      </c>
      <c r="F927" s="157" t="str">
        <f>IF(ISBLANK('Payer Participation Data'!$E$56),"-",'Payer Participation Data'!$E$56)</f>
        <v>-</v>
      </c>
      <c r="G927" s="102">
        <v>1</v>
      </c>
      <c r="H927" s="102" t="s">
        <v>64</v>
      </c>
      <c r="I927" s="102" t="s">
        <v>64</v>
      </c>
      <c r="J927" s="102" t="str">
        <f t="shared" si="55"/>
        <v>BaselineBaseline1</v>
      </c>
      <c r="K927" s="102" t="s">
        <v>30</v>
      </c>
      <c r="L927" s="224">
        <f>IF(ISNA(SUMIFS(INDEX('Payer Participation Data'!$F$10:$BM$59,0,MATCH(CONCATENATE($J927,L$6),'Payer Participation Data'!$F$8:$BM$8,0)),'Payer Participation Data'!$B$10:$B$59,$C927,'Payer Participation Data'!$C$10:$C$59,$D927)),"-",SUMIFS(INDEX('Payer Participation Data'!$F$10:$BM$59,0,MATCH(CONCATENATE($J927,L$6),'Payer Participation Data'!$F$8:$BM$8,0)),'Payer Participation Data'!$B$10:$B$59,$C927,'Payer Participation Data'!$C$10:$C$59,$D927))</f>
        <v>0</v>
      </c>
      <c r="M927" s="225">
        <f>IF(ISNA(SUMIFS(INDEX('Payer Participation Data'!$F$10:$BM$59,0,MATCH(CONCATENATE($J927,M$6),'Payer Participation Data'!$F$8:$BM$8,0)),'Payer Participation Data'!$B$10:$B$59,$C927,'Payer Participation Data'!$C$10:$C$59,$D927)),"-",SUMIFS(INDEX('Payer Participation Data'!$F$10:$BM$59,0,MATCH(CONCATENATE($J927,M$6),'Payer Participation Data'!$F$8:$BM$8,0)),'Payer Participation Data'!$B$10:$B$59,$C927,'Payer Participation Data'!$C$10:$C$59,$D927))</f>
        <v>0</v>
      </c>
      <c r="N927" s="103"/>
    </row>
    <row r="928" spans="2:14" outlineLevel="1" x14ac:dyDescent="0.35">
      <c r="B928" s="126" t="s">
        <v>80</v>
      </c>
      <c r="C928" s="169" t="str">
        <f>IF(ISBLANK('Payer Participation Data'!$B$56),"-",'Payer Participation Data'!$B$56)</f>
        <v>-</v>
      </c>
      <c r="D928" s="169" t="str">
        <f>IF(ISBLANK('Payer Participation Data'!$C$56),"-",'Payer Participation Data'!$C$56)</f>
        <v>-</v>
      </c>
      <c r="E928" s="169" t="str">
        <f>IF(ISBLANK('Payer Participation Data'!$D$56),"-",'Payer Participation Data'!$D$56)</f>
        <v>-</v>
      </c>
      <c r="F928" s="169" t="str">
        <f>IF(ISBLANK('Payer Participation Data'!$E$56),"-",'Payer Participation Data'!$E$56)</f>
        <v>-</v>
      </c>
      <c r="G928" s="104">
        <v>2</v>
      </c>
      <c r="H928" s="104" t="s">
        <v>64</v>
      </c>
      <c r="I928" s="104" t="s">
        <v>64</v>
      </c>
      <c r="J928" s="104" t="str">
        <f t="shared" si="55"/>
        <v>BaselineBaseline2</v>
      </c>
      <c r="K928" s="104" t="s">
        <v>30</v>
      </c>
      <c r="L928" s="222">
        <f>IF(ISNA(SUMIFS(INDEX('Payer Participation Data'!$F$10:$BM$59,0,MATCH(CONCATENATE($J928,L$6),'Payer Participation Data'!$F$8:$BM$8,0)),'Payer Participation Data'!$B$10:$B$59,$C928,'Payer Participation Data'!$C$10:$C$59,$D928)),"-",SUMIFS(INDEX('Payer Participation Data'!$F$10:$BM$59,0,MATCH(CONCATENATE($J928,L$6),'Payer Participation Data'!$F$8:$BM$8,0)),'Payer Participation Data'!$B$10:$B$59,$C928,'Payer Participation Data'!$C$10:$C$59,$D928))</f>
        <v>0</v>
      </c>
      <c r="M928" s="223">
        <f>IF(ISNA(SUMIFS(INDEX('Payer Participation Data'!$F$10:$BM$59,0,MATCH(CONCATENATE($J928,M$6),'Payer Participation Data'!$F$8:$BM$8,0)),'Payer Participation Data'!$B$10:$B$59,$C928,'Payer Participation Data'!$C$10:$C$59,$D928)),"-",SUMIFS(INDEX('Payer Participation Data'!$F$10:$BM$59,0,MATCH(CONCATENATE($J928,M$6),'Payer Participation Data'!$F$8:$BM$8,0)),'Payer Participation Data'!$B$10:$B$59,$C928,'Payer Participation Data'!$C$10:$C$59,$D928))</f>
        <v>0</v>
      </c>
      <c r="N928" s="105"/>
    </row>
    <row r="929" spans="2:14" outlineLevel="1" x14ac:dyDescent="0.35">
      <c r="B929" s="124" t="s">
        <v>80</v>
      </c>
      <c r="C929" s="157" t="str">
        <f>IF(ISBLANK('Payer Participation Data'!$B$56),"-",'Payer Participation Data'!$B$56)</f>
        <v>-</v>
      </c>
      <c r="D929" s="157" t="str">
        <f>IF(ISBLANK('Payer Participation Data'!$C$56),"-",'Payer Participation Data'!$C$56)</f>
        <v>-</v>
      </c>
      <c r="E929" s="157" t="str">
        <f>IF(ISBLANK('Payer Participation Data'!$D$56),"-",'Payer Participation Data'!$D$56)</f>
        <v>-</v>
      </c>
      <c r="F929" s="157" t="str">
        <f>IF(ISBLANK('Payer Participation Data'!$E$56),"-",'Payer Participation Data'!$E$56)</f>
        <v>-</v>
      </c>
      <c r="G929" s="102">
        <v>3</v>
      </c>
      <c r="H929" s="102" t="s">
        <v>64</v>
      </c>
      <c r="I929" s="102" t="s">
        <v>64</v>
      </c>
      <c r="J929" s="102" t="str">
        <f t="shared" si="55"/>
        <v>BaselineBaseline3</v>
      </c>
      <c r="K929" s="102" t="s">
        <v>30</v>
      </c>
      <c r="L929" s="224">
        <f>IF(ISNA(SUMIFS(INDEX('Payer Participation Data'!$F$10:$BM$59,0,MATCH(CONCATENATE($J929,L$6),'Payer Participation Data'!$F$8:$BM$8,0)),'Payer Participation Data'!$B$10:$B$59,$C929,'Payer Participation Data'!$C$10:$C$59,$D929)),"-",SUMIFS(INDEX('Payer Participation Data'!$F$10:$BM$59,0,MATCH(CONCATENATE($J929,L$6),'Payer Participation Data'!$F$8:$BM$8,0)),'Payer Participation Data'!$B$10:$B$59,$C929,'Payer Participation Data'!$C$10:$C$59,$D929))</f>
        <v>0</v>
      </c>
      <c r="M929" s="225">
        <f>IF(ISNA(SUMIFS(INDEX('Payer Participation Data'!$F$10:$BM$59,0,MATCH(CONCATENATE($J929,M$6),'Payer Participation Data'!$F$8:$BM$8,0)),'Payer Participation Data'!$B$10:$B$59,$C929,'Payer Participation Data'!$C$10:$C$59,$D929)),"-",SUMIFS(INDEX('Payer Participation Data'!$F$10:$BM$59,0,MATCH(CONCATENATE($J929,M$6),'Payer Participation Data'!$F$8:$BM$8,0)),'Payer Participation Data'!$B$10:$B$59,$C929,'Payer Participation Data'!$C$10:$C$59,$D929))</f>
        <v>0</v>
      </c>
      <c r="N929" s="103"/>
    </row>
    <row r="930" spans="2:14" outlineLevel="1" x14ac:dyDescent="0.35">
      <c r="B930" s="126" t="s">
        <v>80</v>
      </c>
      <c r="C930" s="169" t="str">
        <f>IF(ISBLANK('Payer Participation Data'!$B$56),"-",'Payer Participation Data'!$B$56)</f>
        <v>-</v>
      </c>
      <c r="D930" s="169" t="str">
        <f>IF(ISBLANK('Payer Participation Data'!$C$56),"-",'Payer Participation Data'!$C$56)</f>
        <v>-</v>
      </c>
      <c r="E930" s="169" t="str">
        <f>IF(ISBLANK('Payer Participation Data'!$D$56),"-",'Payer Participation Data'!$D$56)</f>
        <v>-</v>
      </c>
      <c r="F930" s="169" t="str">
        <f>IF(ISBLANK('Payer Participation Data'!$E$56),"-",'Payer Participation Data'!$E$56)</f>
        <v>-</v>
      </c>
      <c r="G930" s="104">
        <v>4</v>
      </c>
      <c r="H930" s="104" t="s">
        <v>64</v>
      </c>
      <c r="I930" s="104" t="s">
        <v>64</v>
      </c>
      <c r="J930" s="104" t="str">
        <f t="shared" si="55"/>
        <v>BaselineBaseline4</v>
      </c>
      <c r="K930" s="104" t="s">
        <v>30</v>
      </c>
      <c r="L930" s="222">
        <f>IF(ISNA(SUMIFS(INDEX('Payer Participation Data'!$F$10:$BM$59,0,MATCH(CONCATENATE($J930,L$6),'Payer Participation Data'!$F$8:$BM$8,0)),'Payer Participation Data'!$B$10:$B$59,$C930,'Payer Participation Data'!$C$10:$C$59,$D930)),"-",SUMIFS(INDEX('Payer Participation Data'!$F$10:$BM$59,0,MATCH(CONCATENATE($J930,L$6),'Payer Participation Data'!$F$8:$BM$8,0)),'Payer Participation Data'!$B$10:$B$59,$C930,'Payer Participation Data'!$C$10:$C$59,$D930))</f>
        <v>0</v>
      </c>
      <c r="M930" s="223">
        <f>IF(ISNA(SUMIFS(INDEX('Payer Participation Data'!$F$10:$BM$59,0,MATCH(CONCATENATE($J930,M$6),'Payer Participation Data'!$F$8:$BM$8,0)),'Payer Participation Data'!$B$10:$B$59,$C930,'Payer Participation Data'!$C$10:$C$59,$D930)),"-",SUMIFS(INDEX('Payer Participation Data'!$F$10:$BM$59,0,MATCH(CONCATENATE($J930,M$6),'Payer Participation Data'!$F$8:$BM$8,0)),'Payer Participation Data'!$B$10:$B$59,$C930,'Payer Participation Data'!$C$10:$C$59,$D930))</f>
        <v>0</v>
      </c>
      <c r="N930" s="105"/>
    </row>
    <row r="931" spans="2:14" outlineLevel="1" x14ac:dyDescent="0.35">
      <c r="B931" s="124" t="s">
        <v>80</v>
      </c>
      <c r="C931" s="157" t="str">
        <f>IF(ISBLANK('Payer Participation Data'!$B$56),"-",'Payer Participation Data'!$B$56)</f>
        <v>-</v>
      </c>
      <c r="D931" s="157" t="str">
        <f>IF(ISBLANK('Payer Participation Data'!$C$56),"-",'Payer Participation Data'!$C$56)</f>
        <v>-</v>
      </c>
      <c r="E931" s="157" t="str">
        <f>IF(ISBLANK('Payer Participation Data'!$D$56),"-",'Payer Participation Data'!$D$56)</f>
        <v>-</v>
      </c>
      <c r="F931" s="157" t="str">
        <f>IF(ISBLANK('Payer Participation Data'!$E$56),"-",'Payer Participation Data'!$E$56)</f>
        <v>-</v>
      </c>
      <c r="G931" s="102">
        <v>1</v>
      </c>
      <c r="H931" s="102">
        <v>1</v>
      </c>
      <c r="I931" s="102">
        <v>5</v>
      </c>
      <c r="J931" s="102" t="str">
        <f t="shared" si="55"/>
        <v>151</v>
      </c>
      <c r="K931" s="102" t="s">
        <v>30</v>
      </c>
      <c r="L931" s="224">
        <f>IF(ISNA(SUMIFS(INDEX('Payer Participation Data'!$F$10:$BM$59,0,MATCH(CONCATENATE($J931,L$6),'Payer Participation Data'!$F$8:$BM$8,0)),'Payer Participation Data'!$B$10:$B$59,$C931,'Payer Participation Data'!$C$10:$C$59,$D931)),"-",SUMIFS(INDEX('Payer Participation Data'!$F$10:$BM$59,0,MATCH(CONCATENATE($J931,L$6),'Payer Participation Data'!$F$8:$BM$8,0)),'Payer Participation Data'!$B$10:$B$59,$C931,'Payer Participation Data'!$C$10:$C$59,$D931))</f>
        <v>0</v>
      </c>
      <c r="M931" s="225">
        <f>IF(ISNA(SUMIFS(INDEX('Payer Participation Data'!$F$10:$BM$59,0,MATCH(CONCATENATE($J931,M$6),'Payer Participation Data'!$F$8:$BM$8,0)),'Payer Participation Data'!$B$10:$B$59,$C931,'Payer Participation Data'!$C$10:$C$59,$D931)),"-",SUMIFS(INDEX('Payer Participation Data'!$F$10:$BM$59,0,MATCH(CONCATENATE($J931,M$6),'Payer Participation Data'!$F$8:$BM$8,0)),'Payer Participation Data'!$B$10:$B$59,$C931,'Payer Participation Data'!$C$10:$C$59,$D931))</f>
        <v>0</v>
      </c>
      <c r="N931" s="103"/>
    </row>
    <row r="932" spans="2:14" outlineLevel="1" x14ac:dyDescent="0.35">
      <c r="B932" s="126" t="s">
        <v>80</v>
      </c>
      <c r="C932" s="169" t="str">
        <f>IF(ISBLANK('Payer Participation Data'!$B$56),"-",'Payer Participation Data'!$B$56)</f>
        <v>-</v>
      </c>
      <c r="D932" s="169" t="str">
        <f>IF(ISBLANK('Payer Participation Data'!$C$56),"-",'Payer Participation Data'!$C$56)</f>
        <v>-</v>
      </c>
      <c r="E932" s="169" t="str">
        <f>IF(ISBLANK('Payer Participation Data'!$D$56),"-",'Payer Participation Data'!$D$56)</f>
        <v>-</v>
      </c>
      <c r="F932" s="169" t="str">
        <f>IF(ISBLANK('Payer Participation Data'!$E$56),"-",'Payer Participation Data'!$E$56)</f>
        <v>-</v>
      </c>
      <c r="G932" s="104">
        <v>2</v>
      </c>
      <c r="H932" s="104">
        <v>1</v>
      </c>
      <c r="I932" s="104">
        <v>5</v>
      </c>
      <c r="J932" s="104" t="str">
        <f t="shared" si="55"/>
        <v>152</v>
      </c>
      <c r="K932" s="104" t="s">
        <v>30</v>
      </c>
      <c r="L932" s="222">
        <f>IF(ISNA(SUMIFS(INDEX('Payer Participation Data'!$F$10:$BM$59,0,MATCH(CONCATENATE($J932,L$6),'Payer Participation Data'!$F$8:$BM$8,0)),'Payer Participation Data'!$B$10:$B$59,$C932,'Payer Participation Data'!$C$10:$C$59,$D932)),"-",SUMIFS(INDEX('Payer Participation Data'!$F$10:$BM$59,0,MATCH(CONCATENATE($J932,L$6),'Payer Participation Data'!$F$8:$BM$8,0)),'Payer Participation Data'!$B$10:$B$59,$C932,'Payer Participation Data'!$C$10:$C$59,$D932))</f>
        <v>0</v>
      </c>
      <c r="M932" s="223">
        <f>IF(ISNA(SUMIFS(INDEX('Payer Participation Data'!$F$10:$BM$59,0,MATCH(CONCATENATE($J932,M$6),'Payer Participation Data'!$F$8:$BM$8,0)),'Payer Participation Data'!$B$10:$B$59,$C932,'Payer Participation Data'!$C$10:$C$59,$D932)),"-",SUMIFS(INDEX('Payer Participation Data'!$F$10:$BM$59,0,MATCH(CONCATENATE($J932,M$6),'Payer Participation Data'!$F$8:$BM$8,0)),'Payer Participation Data'!$B$10:$B$59,$C932,'Payer Participation Data'!$C$10:$C$59,$D932))</f>
        <v>0</v>
      </c>
      <c r="N932" s="105"/>
    </row>
    <row r="933" spans="2:14" outlineLevel="1" x14ac:dyDescent="0.35">
      <c r="B933" s="124" t="s">
        <v>80</v>
      </c>
      <c r="C933" s="157" t="str">
        <f>IF(ISBLANK('Payer Participation Data'!$B$56),"-",'Payer Participation Data'!$B$56)</f>
        <v>-</v>
      </c>
      <c r="D933" s="157" t="str">
        <f>IF(ISBLANK('Payer Participation Data'!$C$56),"-",'Payer Participation Data'!$C$56)</f>
        <v>-</v>
      </c>
      <c r="E933" s="157" t="str">
        <f>IF(ISBLANK('Payer Participation Data'!$D$56),"-",'Payer Participation Data'!$D$56)</f>
        <v>-</v>
      </c>
      <c r="F933" s="157" t="str">
        <f>IF(ISBLANK('Payer Participation Data'!$E$56),"-",'Payer Participation Data'!$E$56)</f>
        <v>-</v>
      </c>
      <c r="G933" s="102">
        <v>3</v>
      </c>
      <c r="H933" s="102">
        <v>1</v>
      </c>
      <c r="I933" s="102">
        <v>5</v>
      </c>
      <c r="J933" s="102" t="str">
        <f t="shared" si="55"/>
        <v>153</v>
      </c>
      <c r="K933" s="102" t="s">
        <v>30</v>
      </c>
      <c r="L933" s="224">
        <f>IF(ISNA(SUMIFS(INDEX('Payer Participation Data'!$F$10:$BM$59,0,MATCH(CONCATENATE($J933,L$6),'Payer Participation Data'!$F$8:$BM$8,0)),'Payer Participation Data'!$B$10:$B$59,$C933,'Payer Participation Data'!$C$10:$C$59,$D933)),"-",SUMIFS(INDEX('Payer Participation Data'!$F$10:$BM$59,0,MATCH(CONCATENATE($J933,L$6),'Payer Participation Data'!$F$8:$BM$8,0)),'Payer Participation Data'!$B$10:$B$59,$C933,'Payer Participation Data'!$C$10:$C$59,$D933))</f>
        <v>0</v>
      </c>
      <c r="M933" s="225">
        <f>IF(ISNA(SUMIFS(INDEX('Payer Participation Data'!$F$10:$BM$59,0,MATCH(CONCATENATE($J933,M$6),'Payer Participation Data'!$F$8:$BM$8,0)),'Payer Participation Data'!$B$10:$B$59,$C933,'Payer Participation Data'!$C$10:$C$59,$D933)),"-",SUMIFS(INDEX('Payer Participation Data'!$F$10:$BM$59,0,MATCH(CONCATENATE($J933,M$6),'Payer Participation Data'!$F$8:$BM$8,0)),'Payer Participation Data'!$B$10:$B$59,$C933,'Payer Participation Data'!$C$10:$C$59,$D933))</f>
        <v>0</v>
      </c>
      <c r="N933" s="103"/>
    </row>
    <row r="934" spans="2:14" outlineLevel="1" x14ac:dyDescent="0.35">
      <c r="B934" s="126" t="s">
        <v>80</v>
      </c>
      <c r="C934" s="169" t="str">
        <f>IF(ISBLANK('Payer Participation Data'!$B$56),"-",'Payer Participation Data'!$B$56)</f>
        <v>-</v>
      </c>
      <c r="D934" s="169" t="str">
        <f>IF(ISBLANK('Payer Participation Data'!$C$56),"-",'Payer Participation Data'!$C$56)</f>
        <v>-</v>
      </c>
      <c r="E934" s="169" t="str">
        <f>IF(ISBLANK('Payer Participation Data'!$D$56),"-",'Payer Participation Data'!$D$56)</f>
        <v>-</v>
      </c>
      <c r="F934" s="169" t="str">
        <f>IF(ISBLANK('Payer Participation Data'!$E$56),"-",'Payer Participation Data'!$E$56)</f>
        <v>-</v>
      </c>
      <c r="G934" s="104">
        <v>4</v>
      </c>
      <c r="H934" s="104">
        <v>1</v>
      </c>
      <c r="I934" s="104">
        <v>5</v>
      </c>
      <c r="J934" s="104" t="str">
        <f t="shared" si="55"/>
        <v>154</v>
      </c>
      <c r="K934" s="104" t="s">
        <v>30</v>
      </c>
      <c r="L934" s="222">
        <f>IF(ISNA(SUMIFS(INDEX('Payer Participation Data'!$F$10:$BM$59,0,MATCH(CONCATENATE($J934,L$6),'Payer Participation Data'!$F$8:$BM$8,0)),'Payer Participation Data'!$B$10:$B$59,$C934,'Payer Participation Data'!$C$10:$C$59,$D934)),"-",SUMIFS(INDEX('Payer Participation Data'!$F$10:$BM$59,0,MATCH(CONCATENATE($J934,L$6),'Payer Participation Data'!$F$8:$BM$8,0)),'Payer Participation Data'!$B$10:$B$59,$C934,'Payer Participation Data'!$C$10:$C$59,$D934))</f>
        <v>0</v>
      </c>
      <c r="M934" s="223">
        <f>IF(ISNA(SUMIFS(INDEX('Payer Participation Data'!$F$10:$BM$59,0,MATCH(CONCATENATE($J934,M$6),'Payer Participation Data'!$F$8:$BM$8,0)),'Payer Participation Data'!$B$10:$B$59,$C934,'Payer Participation Data'!$C$10:$C$59,$D934)),"-",SUMIFS(INDEX('Payer Participation Data'!$F$10:$BM$59,0,MATCH(CONCATENATE($J934,M$6),'Payer Participation Data'!$F$8:$BM$8,0)),'Payer Participation Data'!$B$10:$B$59,$C934,'Payer Participation Data'!$C$10:$C$59,$D934))</f>
        <v>0</v>
      </c>
      <c r="N934" s="105"/>
    </row>
    <row r="935" spans="2:14" outlineLevel="1" x14ac:dyDescent="0.35">
      <c r="B935" s="124" t="s">
        <v>80</v>
      </c>
      <c r="C935" s="157" t="str">
        <f>IF(ISBLANK('Payer Participation Data'!$B$56),"-",'Payer Participation Data'!$B$56)</f>
        <v>-</v>
      </c>
      <c r="D935" s="157" t="str">
        <f>IF(ISBLANK('Payer Participation Data'!$C$56),"-",'Payer Participation Data'!$C$56)</f>
        <v>-</v>
      </c>
      <c r="E935" s="157" t="str">
        <f>IF(ISBLANK('Payer Participation Data'!$D$56),"-",'Payer Participation Data'!$D$56)</f>
        <v>-</v>
      </c>
      <c r="F935" s="157" t="str">
        <f>IF(ISBLANK('Payer Participation Data'!$E$56),"-",'Payer Participation Data'!$E$56)</f>
        <v>-</v>
      </c>
      <c r="G935" s="102">
        <v>1</v>
      </c>
      <c r="H935" s="102">
        <v>2</v>
      </c>
      <c r="I935" s="102">
        <v>5</v>
      </c>
      <c r="J935" s="102" t="str">
        <f t="shared" si="55"/>
        <v>251</v>
      </c>
      <c r="K935" s="102" t="s">
        <v>30</v>
      </c>
      <c r="L935" s="224">
        <f>IF(ISNA(SUMIFS(INDEX('Payer Participation Data'!$F$10:$BM$59,0,MATCH(CONCATENATE($J935,L$6),'Payer Participation Data'!$F$8:$BM$8,0)),'Payer Participation Data'!$B$10:$B$59,$C935,'Payer Participation Data'!$C$10:$C$59,$D935)),"-",SUMIFS(INDEX('Payer Participation Data'!$F$10:$BM$59,0,MATCH(CONCATENATE($J935,L$6),'Payer Participation Data'!$F$8:$BM$8,0)),'Payer Participation Data'!$B$10:$B$59,$C935,'Payer Participation Data'!$C$10:$C$59,$D935))</f>
        <v>0</v>
      </c>
      <c r="M935" s="225">
        <f>IF(ISNA(SUMIFS(INDEX('Payer Participation Data'!$F$10:$BM$59,0,MATCH(CONCATENATE($J935,M$6),'Payer Participation Data'!$F$8:$BM$8,0)),'Payer Participation Data'!$B$10:$B$59,$C935,'Payer Participation Data'!$C$10:$C$59,$D935)),"-",SUMIFS(INDEX('Payer Participation Data'!$F$10:$BM$59,0,MATCH(CONCATENATE($J935,M$6),'Payer Participation Data'!$F$8:$BM$8,0)),'Payer Participation Data'!$B$10:$B$59,$C935,'Payer Participation Data'!$C$10:$C$59,$D935))</f>
        <v>0</v>
      </c>
      <c r="N935" s="103"/>
    </row>
    <row r="936" spans="2:14" outlineLevel="1" x14ac:dyDescent="0.35">
      <c r="B936" s="126" t="s">
        <v>80</v>
      </c>
      <c r="C936" s="169" t="str">
        <f>IF(ISBLANK('Payer Participation Data'!$B$56),"-",'Payer Participation Data'!$B$56)</f>
        <v>-</v>
      </c>
      <c r="D936" s="169" t="str">
        <f>IF(ISBLANK('Payer Participation Data'!$C$56),"-",'Payer Participation Data'!$C$56)</f>
        <v>-</v>
      </c>
      <c r="E936" s="169" t="str">
        <f>IF(ISBLANK('Payer Participation Data'!$D$56),"-",'Payer Participation Data'!$D$56)</f>
        <v>-</v>
      </c>
      <c r="F936" s="169" t="str">
        <f>IF(ISBLANK('Payer Participation Data'!$E$56),"-",'Payer Participation Data'!$E$56)</f>
        <v>-</v>
      </c>
      <c r="G936" s="104">
        <v>2</v>
      </c>
      <c r="H936" s="104">
        <v>2</v>
      </c>
      <c r="I936" s="104">
        <v>5</v>
      </c>
      <c r="J936" s="104" t="str">
        <f t="shared" si="55"/>
        <v>252</v>
      </c>
      <c r="K936" s="104" t="s">
        <v>30</v>
      </c>
      <c r="L936" s="222">
        <f>IF(ISNA(SUMIFS(INDEX('Payer Participation Data'!$F$10:$BM$59,0,MATCH(CONCATENATE($J936,L$6),'Payer Participation Data'!$F$8:$BM$8,0)),'Payer Participation Data'!$B$10:$B$59,$C936,'Payer Participation Data'!$C$10:$C$59,$D936)),"-",SUMIFS(INDEX('Payer Participation Data'!$F$10:$BM$59,0,MATCH(CONCATENATE($J936,L$6),'Payer Participation Data'!$F$8:$BM$8,0)),'Payer Participation Data'!$B$10:$B$59,$C936,'Payer Participation Data'!$C$10:$C$59,$D936))</f>
        <v>0</v>
      </c>
      <c r="M936" s="223">
        <f>IF(ISNA(SUMIFS(INDEX('Payer Participation Data'!$F$10:$BM$59,0,MATCH(CONCATENATE($J936,M$6),'Payer Participation Data'!$F$8:$BM$8,0)),'Payer Participation Data'!$B$10:$B$59,$C936,'Payer Participation Data'!$C$10:$C$59,$D936)),"-",SUMIFS(INDEX('Payer Participation Data'!$F$10:$BM$59,0,MATCH(CONCATENATE($J936,M$6),'Payer Participation Data'!$F$8:$BM$8,0)),'Payer Participation Data'!$B$10:$B$59,$C936,'Payer Participation Data'!$C$10:$C$59,$D936))</f>
        <v>0</v>
      </c>
      <c r="N936" s="105"/>
    </row>
    <row r="937" spans="2:14" outlineLevel="1" x14ac:dyDescent="0.35">
      <c r="B937" s="124" t="s">
        <v>80</v>
      </c>
      <c r="C937" s="157" t="str">
        <f>IF(ISBLANK('Payer Participation Data'!$B$56),"-",'Payer Participation Data'!$B$56)</f>
        <v>-</v>
      </c>
      <c r="D937" s="157" t="str">
        <f>IF(ISBLANK('Payer Participation Data'!$C$56),"-",'Payer Participation Data'!$C$56)</f>
        <v>-</v>
      </c>
      <c r="E937" s="157" t="str">
        <f>IF(ISBLANK('Payer Participation Data'!$D$56),"-",'Payer Participation Data'!$D$56)</f>
        <v>-</v>
      </c>
      <c r="F937" s="157" t="str">
        <f>IF(ISBLANK('Payer Participation Data'!$E$56),"-",'Payer Participation Data'!$E$56)</f>
        <v>-</v>
      </c>
      <c r="G937" s="102">
        <v>3</v>
      </c>
      <c r="H937" s="102">
        <v>2</v>
      </c>
      <c r="I937" s="102">
        <v>5</v>
      </c>
      <c r="J937" s="102" t="str">
        <f t="shared" si="55"/>
        <v>253</v>
      </c>
      <c r="K937" s="102" t="s">
        <v>30</v>
      </c>
      <c r="L937" s="224">
        <f>IF(ISNA(SUMIFS(INDEX('Payer Participation Data'!$F$10:$BM$59,0,MATCH(CONCATENATE($J937,L$6),'Payer Participation Data'!$F$8:$BM$8,0)),'Payer Participation Data'!$B$10:$B$59,$C937,'Payer Participation Data'!$C$10:$C$59,$D937)),"-",SUMIFS(INDEX('Payer Participation Data'!$F$10:$BM$59,0,MATCH(CONCATENATE($J937,L$6),'Payer Participation Data'!$F$8:$BM$8,0)),'Payer Participation Data'!$B$10:$B$59,$C937,'Payer Participation Data'!$C$10:$C$59,$D937))</f>
        <v>0</v>
      </c>
      <c r="M937" s="225">
        <f>IF(ISNA(SUMIFS(INDEX('Payer Participation Data'!$F$10:$BM$59,0,MATCH(CONCATENATE($J937,M$6),'Payer Participation Data'!$F$8:$BM$8,0)),'Payer Participation Data'!$B$10:$B$59,$C937,'Payer Participation Data'!$C$10:$C$59,$D937)),"-",SUMIFS(INDEX('Payer Participation Data'!$F$10:$BM$59,0,MATCH(CONCATENATE($J937,M$6),'Payer Participation Data'!$F$8:$BM$8,0)),'Payer Participation Data'!$B$10:$B$59,$C937,'Payer Participation Data'!$C$10:$C$59,$D937))</f>
        <v>0</v>
      </c>
      <c r="N937" s="103"/>
    </row>
    <row r="938" spans="2:14" outlineLevel="1" x14ac:dyDescent="0.35">
      <c r="B938" s="126" t="s">
        <v>80</v>
      </c>
      <c r="C938" s="169" t="str">
        <f>IF(ISBLANK('Payer Participation Data'!$B$56),"-",'Payer Participation Data'!$B$56)</f>
        <v>-</v>
      </c>
      <c r="D938" s="169" t="str">
        <f>IF(ISBLANK('Payer Participation Data'!$C$56),"-",'Payer Participation Data'!$C$56)</f>
        <v>-</v>
      </c>
      <c r="E938" s="169" t="str">
        <f>IF(ISBLANK('Payer Participation Data'!$D$56),"-",'Payer Participation Data'!$D$56)</f>
        <v>-</v>
      </c>
      <c r="F938" s="169" t="str">
        <f>IF(ISBLANK('Payer Participation Data'!$E$56),"-",'Payer Participation Data'!$E$56)</f>
        <v>-</v>
      </c>
      <c r="G938" s="104">
        <v>4</v>
      </c>
      <c r="H938" s="104">
        <v>2</v>
      </c>
      <c r="I938" s="104">
        <v>5</v>
      </c>
      <c r="J938" s="104" t="str">
        <f t="shared" si="55"/>
        <v>254</v>
      </c>
      <c r="K938" s="104" t="s">
        <v>30</v>
      </c>
      <c r="L938" s="222">
        <f>IF(ISNA(SUMIFS(INDEX('Payer Participation Data'!$F$10:$BM$59,0,MATCH(CONCATENATE($J938,L$6),'Payer Participation Data'!$F$8:$BM$8,0)),'Payer Participation Data'!$B$10:$B$59,$C938,'Payer Participation Data'!$C$10:$C$59,$D938)),"-",SUMIFS(INDEX('Payer Participation Data'!$F$10:$BM$59,0,MATCH(CONCATENATE($J938,L$6),'Payer Participation Data'!$F$8:$BM$8,0)),'Payer Participation Data'!$B$10:$B$59,$C938,'Payer Participation Data'!$C$10:$C$59,$D938))</f>
        <v>0</v>
      </c>
      <c r="M938" s="223">
        <f>IF(ISNA(SUMIFS(INDEX('Payer Participation Data'!$F$10:$BM$59,0,MATCH(CONCATENATE($J938,M$6),'Payer Participation Data'!$F$8:$BM$8,0)),'Payer Participation Data'!$B$10:$B$59,$C938,'Payer Participation Data'!$C$10:$C$59,$D938)),"-",SUMIFS(INDEX('Payer Participation Data'!$F$10:$BM$59,0,MATCH(CONCATENATE($J938,M$6),'Payer Participation Data'!$F$8:$BM$8,0)),'Payer Participation Data'!$B$10:$B$59,$C938,'Payer Participation Data'!$C$10:$C$59,$D938))</f>
        <v>0</v>
      </c>
      <c r="N938" s="105"/>
    </row>
    <row r="939" spans="2:14" outlineLevel="1" x14ac:dyDescent="0.35">
      <c r="B939" s="124" t="s">
        <v>80</v>
      </c>
      <c r="C939" s="157" t="str">
        <f>IF(ISBLANK('Payer Participation Data'!$B$56),"-",'Payer Participation Data'!$B$56)</f>
        <v>-</v>
      </c>
      <c r="D939" s="157" t="str">
        <f>IF(ISBLANK('Payer Participation Data'!$C$56),"-",'Payer Participation Data'!$C$56)</f>
        <v>-</v>
      </c>
      <c r="E939" s="157" t="str">
        <f>IF(ISBLANK('Payer Participation Data'!$D$56),"-",'Payer Participation Data'!$D$56)</f>
        <v>-</v>
      </c>
      <c r="F939" s="157" t="str">
        <f>IF(ISBLANK('Payer Participation Data'!$E$56),"-",'Payer Participation Data'!$E$56)</f>
        <v>-</v>
      </c>
      <c r="G939" s="102">
        <v>1</v>
      </c>
      <c r="H939" s="102">
        <v>3</v>
      </c>
      <c r="I939" s="102">
        <v>5</v>
      </c>
      <c r="J939" s="102" t="str">
        <f t="shared" si="55"/>
        <v>351</v>
      </c>
      <c r="K939" s="102" t="s">
        <v>30</v>
      </c>
      <c r="L939" s="224">
        <f>IF(ISNA(SUMIFS(INDEX('Payer Participation Data'!$F$10:$BM$59,0,MATCH(CONCATENATE($J939,L$6),'Payer Participation Data'!$F$8:$BM$8,0)),'Payer Participation Data'!$B$10:$B$59,$C939,'Payer Participation Data'!$C$10:$C$59,$D939)),"-",SUMIFS(INDEX('Payer Participation Data'!$F$10:$BM$59,0,MATCH(CONCATENATE($J939,L$6),'Payer Participation Data'!$F$8:$BM$8,0)),'Payer Participation Data'!$B$10:$B$59,$C939,'Payer Participation Data'!$C$10:$C$59,$D939))</f>
        <v>0</v>
      </c>
      <c r="M939" s="225">
        <f>IF(ISNA(SUMIFS(INDEX('Payer Participation Data'!$F$10:$BM$59,0,MATCH(CONCATENATE($J939,M$6),'Payer Participation Data'!$F$8:$BM$8,0)),'Payer Participation Data'!$B$10:$B$59,$C939,'Payer Participation Data'!$C$10:$C$59,$D939)),"-",SUMIFS(INDEX('Payer Participation Data'!$F$10:$BM$59,0,MATCH(CONCATENATE($J939,M$6),'Payer Participation Data'!$F$8:$BM$8,0)),'Payer Participation Data'!$B$10:$B$59,$C939,'Payer Participation Data'!$C$10:$C$59,$D939))</f>
        <v>0</v>
      </c>
      <c r="N939" s="103"/>
    </row>
    <row r="940" spans="2:14" outlineLevel="1" x14ac:dyDescent="0.35">
      <c r="B940" s="126" t="s">
        <v>80</v>
      </c>
      <c r="C940" s="169" t="str">
        <f>IF(ISBLANK('Payer Participation Data'!$B$56),"-",'Payer Participation Data'!$B$56)</f>
        <v>-</v>
      </c>
      <c r="D940" s="169" t="str">
        <f>IF(ISBLANK('Payer Participation Data'!$C$56),"-",'Payer Participation Data'!$C$56)</f>
        <v>-</v>
      </c>
      <c r="E940" s="169" t="str">
        <f>IF(ISBLANK('Payer Participation Data'!$D$56),"-",'Payer Participation Data'!$D$56)</f>
        <v>-</v>
      </c>
      <c r="F940" s="169" t="str">
        <f>IF(ISBLANK('Payer Participation Data'!$E$56),"-",'Payer Participation Data'!$E$56)</f>
        <v>-</v>
      </c>
      <c r="G940" s="104">
        <v>2</v>
      </c>
      <c r="H940" s="104">
        <v>3</v>
      </c>
      <c r="I940" s="104">
        <v>5</v>
      </c>
      <c r="J940" s="104" t="str">
        <f t="shared" si="55"/>
        <v>352</v>
      </c>
      <c r="K940" s="104" t="s">
        <v>30</v>
      </c>
      <c r="L940" s="222">
        <f>IF(ISNA(SUMIFS(INDEX('Payer Participation Data'!$F$10:$BM$59,0,MATCH(CONCATENATE($J940,L$6),'Payer Participation Data'!$F$8:$BM$8,0)),'Payer Participation Data'!$B$10:$B$59,$C940,'Payer Participation Data'!$C$10:$C$59,$D940)),"-",SUMIFS(INDEX('Payer Participation Data'!$F$10:$BM$59,0,MATCH(CONCATENATE($J940,L$6),'Payer Participation Data'!$F$8:$BM$8,0)),'Payer Participation Data'!$B$10:$B$59,$C940,'Payer Participation Data'!$C$10:$C$59,$D940))</f>
        <v>0</v>
      </c>
      <c r="M940" s="223">
        <f>IF(ISNA(SUMIFS(INDEX('Payer Participation Data'!$F$10:$BM$59,0,MATCH(CONCATENATE($J940,M$6),'Payer Participation Data'!$F$8:$BM$8,0)),'Payer Participation Data'!$B$10:$B$59,$C940,'Payer Participation Data'!$C$10:$C$59,$D940)),"-",SUMIFS(INDEX('Payer Participation Data'!$F$10:$BM$59,0,MATCH(CONCATENATE($J940,M$6),'Payer Participation Data'!$F$8:$BM$8,0)),'Payer Participation Data'!$B$10:$B$59,$C940,'Payer Participation Data'!$C$10:$C$59,$D940))</f>
        <v>0</v>
      </c>
      <c r="N940" s="105"/>
    </row>
    <row r="941" spans="2:14" outlineLevel="1" x14ac:dyDescent="0.35">
      <c r="B941" s="124" t="s">
        <v>80</v>
      </c>
      <c r="C941" s="157" t="str">
        <f>IF(ISBLANK('Payer Participation Data'!$B$56),"-",'Payer Participation Data'!$B$56)</f>
        <v>-</v>
      </c>
      <c r="D941" s="157" t="str">
        <f>IF(ISBLANK('Payer Participation Data'!$C$56),"-",'Payer Participation Data'!$C$56)</f>
        <v>-</v>
      </c>
      <c r="E941" s="157" t="str">
        <f>IF(ISBLANK('Payer Participation Data'!$D$56),"-",'Payer Participation Data'!$D$56)</f>
        <v>-</v>
      </c>
      <c r="F941" s="157" t="str">
        <f>IF(ISBLANK('Payer Participation Data'!$E$56),"-",'Payer Participation Data'!$E$56)</f>
        <v>-</v>
      </c>
      <c r="G941" s="102">
        <v>3</v>
      </c>
      <c r="H941" s="102">
        <v>3</v>
      </c>
      <c r="I941" s="102">
        <v>5</v>
      </c>
      <c r="J941" s="102" t="str">
        <f t="shared" si="55"/>
        <v>353</v>
      </c>
      <c r="K941" s="102" t="s">
        <v>30</v>
      </c>
      <c r="L941" s="224">
        <f>IF(ISNA(SUMIFS(INDEX('Payer Participation Data'!$F$10:$BM$59,0,MATCH(CONCATENATE($J941,L$6),'Payer Participation Data'!$F$8:$BM$8,0)),'Payer Participation Data'!$B$10:$B$59,$C941,'Payer Participation Data'!$C$10:$C$59,$D941)),"-",SUMIFS(INDEX('Payer Participation Data'!$F$10:$BM$59,0,MATCH(CONCATENATE($J941,L$6),'Payer Participation Data'!$F$8:$BM$8,0)),'Payer Participation Data'!$B$10:$B$59,$C941,'Payer Participation Data'!$C$10:$C$59,$D941))</f>
        <v>0</v>
      </c>
      <c r="M941" s="225">
        <f>IF(ISNA(SUMIFS(INDEX('Payer Participation Data'!$F$10:$BM$59,0,MATCH(CONCATENATE($J941,M$6),'Payer Participation Data'!$F$8:$BM$8,0)),'Payer Participation Data'!$B$10:$B$59,$C941,'Payer Participation Data'!$C$10:$C$59,$D941)),"-",SUMIFS(INDEX('Payer Participation Data'!$F$10:$BM$59,0,MATCH(CONCATENATE($J941,M$6),'Payer Participation Data'!$F$8:$BM$8,0)),'Payer Participation Data'!$B$10:$B$59,$C941,'Payer Participation Data'!$C$10:$C$59,$D941))</f>
        <v>0</v>
      </c>
      <c r="N941" s="103"/>
    </row>
    <row r="942" spans="2:14" outlineLevel="1" x14ac:dyDescent="0.35">
      <c r="B942" s="126" t="s">
        <v>80</v>
      </c>
      <c r="C942" s="169" t="str">
        <f>IF(ISBLANK('Payer Participation Data'!$B$56),"-",'Payer Participation Data'!$B$56)</f>
        <v>-</v>
      </c>
      <c r="D942" s="169" t="str">
        <f>IF(ISBLANK('Payer Participation Data'!$C$56),"-",'Payer Participation Data'!$C$56)</f>
        <v>-</v>
      </c>
      <c r="E942" s="169" t="str">
        <f>IF(ISBLANK('Payer Participation Data'!$D$56),"-",'Payer Participation Data'!$D$56)</f>
        <v>-</v>
      </c>
      <c r="F942" s="169" t="str">
        <f>IF(ISBLANK('Payer Participation Data'!$E$56),"-",'Payer Participation Data'!$E$56)</f>
        <v>-</v>
      </c>
      <c r="G942" s="104">
        <v>4</v>
      </c>
      <c r="H942" s="104">
        <v>3</v>
      </c>
      <c r="I942" s="104">
        <v>5</v>
      </c>
      <c r="J942" s="104" t="str">
        <f t="shared" si="55"/>
        <v>354</v>
      </c>
      <c r="K942" s="104" t="s">
        <v>30</v>
      </c>
      <c r="L942" s="222">
        <f>IF(ISNA(SUMIFS(INDEX('Payer Participation Data'!$F$10:$BM$59,0,MATCH(CONCATENATE($J942,L$6),'Payer Participation Data'!$F$8:$BM$8,0)),'Payer Participation Data'!$B$10:$B$59,$C942,'Payer Participation Data'!$C$10:$C$59,$D942)),"-",SUMIFS(INDEX('Payer Participation Data'!$F$10:$BM$59,0,MATCH(CONCATENATE($J942,L$6),'Payer Participation Data'!$F$8:$BM$8,0)),'Payer Participation Data'!$B$10:$B$59,$C942,'Payer Participation Data'!$C$10:$C$59,$D942))</f>
        <v>0</v>
      </c>
      <c r="M942" s="223">
        <f>IF(ISNA(SUMIFS(INDEX('Payer Participation Data'!$F$10:$BM$59,0,MATCH(CONCATENATE($J942,M$6),'Payer Participation Data'!$F$8:$BM$8,0)),'Payer Participation Data'!$B$10:$B$59,$C942,'Payer Participation Data'!$C$10:$C$59,$D942)),"-",SUMIFS(INDEX('Payer Participation Data'!$F$10:$BM$59,0,MATCH(CONCATENATE($J942,M$6),'Payer Participation Data'!$F$8:$BM$8,0)),'Payer Participation Data'!$B$10:$B$59,$C942,'Payer Participation Data'!$C$10:$C$59,$D942))</f>
        <v>0</v>
      </c>
      <c r="N942" s="105"/>
    </row>
    <row r="943" spans="2:14" outlineLevel="1" x14ac:dyDescent="0.35">
      <c r="B943" s="124" t="s">
        <v>80</v>
      </c>
      <c r="C943" s="157" t="str">
        <f>IF(ISBLANK('Payer Participation Data'!$B$56),"-",'Payer Participation Data'!$B$56)</f>
        <v>-</v>
      </c>
      <c r="D943" s="157" t="str">
        <f>IF(ISBLANK('Payer Participation Data'!$C$56),"-",'Payer Participation Data'!$C$56)</f>
        <v>-</v>
      </c>
      <c r="E943" s="157" t="str">
        <f>IF(ISBLANK('Payer Participation Data'!$D$56),"-",'Payer Participation Data'!$D$56)</f>
        <v>-</v>
      </c>
      <c r="F943" s="157" t="str">
        <f>IF(ISBLANK('Payer Participation Data'!$E$56),"-",'Payer Participation Data'!$E$56)</f>
        <v>-</v>
      </c>
      <c r="G943" s="102">
        <v>1</v>
      </c>
      <c r="H943" s="102">
        <v>4</v>
      </c>
      <c r="I943" s="102">
        <v>5</v>
      </c>
      <c r="J943" s="102" t="str">
        <f t="shared" ref="J943:J946" si="58">CONCATENATE(H943,I943,G943)</f>
        <v>451</v>
      </c>
      <c r="K943" s="102" t="s">
        <v>30</v>
      </c>
      <c r="L943" s="224">
        <f>IF(ISNA(SUMIFS(INDEX('Payer Participation Data'!$F$10:$BM$59,0,MATCH(CONCATENATE($J943,L$6),'Payer Participation Data'!$F$8:$BM$8,0)),'Payer Participation Data'!$B$10:$B$59,$C943,'Payer Participation Data'!$C$10:$C$59,$D943)),"-",SUMIFS(INDEX('Payer Participation Data'!$F$10:$BM$59,0,MATCH(CONCATENATE($J943,L$6),'Payer Participation Data'!$F$8:$BM$8,0)),'Payer Participation Data'!$B$10:$B$59,$C943,'Payer Participation Data'!$C$10:$C$59,$D943))</f>
        <v>0</v>
      </c>
      <c r="M943" s="225">
        <f>IF(ISNA(SUMIFS(INDEX('Payer Participation Data'!$F$10:$BM$59,0,MATCH(CONCATENATE($J943,M$6),'Payer Participation Data'!$F$8:$BM$8,0)),'Payer Participation Data'!$B$10:$B$59,$C943,'Payer Participation Data'!$C$10:$C$59,$D943)),"-",SUMIFS(INDEX('Payer Participation Data'!$F$10:$BM$59,0,MATCH(CONCATENATE($J943,M$6),'Payer Participation Data'!$F$8:$BM$8,0)),'Payer Participation Data'!$B$10:$B$59,$C943,'Payer Participation Data'!$C$10:$C$59,$D943))</f>
        <v>0</v>
      </c>
      <c r="N943" s="105"/>
    </row>
    <row r="944" spans="2:14" outlineLevel="1" x14ac:dyDescent="0.35">
      <c r="B944" s="126" t="s">
        <v>80</v>
      </c>
      <c r="C944" s="169" t="str">
        <f>IF(ISBLANK('Payer Participation Data'!$B$56),"-",'Payer Participation Data'!$B$56)</f>
        <v>-</v>
      </c>
      <c r="D944" s="169" t="str">
        <f>IF(ISBLANK('Payer Participation Data'!$C$56),"-",'Payer Participation Data'!$C$56)</f>
        <v>-</v>
      </c>
      <c r="E944" s="169" t="str">
        <f>IF(ISBLANK('Payer Participation Data'!$D$56),"-",'Payer Participation Data'!$D$56)</f>
        <v>-</v>
      </c>
      <c r="F944" s="169" t="str">
        <f>IF(ISBLANK('Payer Participation Data'!$E$56),"-",'Payer Participation Data'!$E$56)</f>
        <v>-</v>
      </c>
      <c r="G944" s="104">
        <v>2</v>
      </c>
      <c r="H944" s="104">
        <v>4</v>
      </c>
      <c r="I944" s="104">
        <v>5</v>
      </c>
      <c r="J944" s="104" t="str">
        <f t="shared" si="58"/>
        <v>452</v>
      </c>
      <c r="K944" s="104" t="s">
        <v>30</v>
      </c>
      <c r="L944" s="222">
        <f>IF(ISNA(SUMIFS(INDEX('Payer Participation Data'!$F$10:$BM$59,0,MATCH(CONCATENATE($J944,L$6),'Payer Participation Data'!$F$8:$BM$8,0)),'Payer Participation Data'!$B$10:$B$59,$C944,'Payer Participation Data'!$C$10:$C$59,$D944)),"-",SUMIFS(INDEX('Payer Participation Data'!$F$10:$BM$59,0,MATCH(CONCATENATE($J944,L$6),'Payer Participation Data'!$F$8:$BM$8,0)),'Payer Participation Data'!$B$10:$B$59,$C944,'Payer Participation Data'!$C$10:$C$59,$D944))</f>
        <v>0</v>
      </c>
      <c r="M944" s="223">
        <f>IF(ISNA(SUMIFS(INDEX('Payer Participation Data'!$F$10:$BM$59,0,MATCH(CONCATENATE($J944,M$6),'Payer Participation Data'!$F$8:$BM$8,0)),'Payer Participation Data'!$B$10:$B$59,$C944,'Payer Participation Data'!$C$10:$C$59,$D944)),"-",SUMIFS(INDEX('Payer Participation Data'!$F$10:$BM$59,0,MATCH(CONCATENATE($J944,M$6),'Payer Participation Data'!$F$8:$BM$8,0)),'Payer Participation Data'!$B$10:$B$59,$C944,'Payer Participation Data'!$C$10:$C$59,$D944))</f>
        <v>0</v>
      </c>
      <c r="N944" s="105"/>
    </row>
    <row r="945" spans="2:14" outlineLevel="1" x14ac:dyDescent="0.35">
      <c r="B945" s="124" t="s">
        <v>80</v>
      </c>
      <c r="C945" s="157" t="str">
        <f>IF(ISBLANK('Payer Participation Data'!$B$56),"-",'Payer Participation Data'!$B$56)</f>
        <v>-</v>
      </c>
      <c r="D945" s="157" t="str">
        <f>IF(ISBLANK('Payer Participation Data'!$C$56),"-",'Payer Participation Data'!$C$56)</f>
        <v>-</v>
      </c>
      <c r="E945" s="157" t="str">
        <f>IF(ISBLANK('Payer Participation Data'!$D$56),"-",'Payer Participation Data'!$D$56)</f>
        <v>-</v>
      </c>
      <c r="F945" s="157" t="str">
        <f>IF(ISBLANK('Payer Participation Data'!$E$56),"-",'Payer Participation Data'!$E$56)</f>
        <v>-</v>
      </c>
      <c r="G945" s="102">
        <v>3</v>
      </c>
      <c r="H945" s="102">
        <v>4</v>
      </c>
      <c r="I945" s="102">
        <v>5</v>
      </c>
      <c r="J945" s="102" t="str">
        <f t="shared" si="58"/>
        <v>453</v>
      </c>
      <c r="K945" s="102" t="s">
        <v>30</v>
      </c>
      <c r="L945" s="224">
        <f>IF(ISNA(SUMIFS(INDEX('Payer Participation Data'!$F$10:$BM$59,0,MATCH(CONCATENATE($J945,L$6),'Payer Participation Data'!$F$8:$BM$8,0)),'Payer Participation Data'!$B$10:$B$59,$C945,'Payer Participation Data'!$C$10:$C$59,$D945)),"-",SUMIFS(INDEX('Payer Participation Data'!$F$10:$BM$59,0,MATCH(CONCATENATE($J945,L$6),'Payer Participation Data'!$F$8:$BM$8,0)),'Payer Participation Data'!$B$10:$B$59,$C945,'Payer Participation Data'!$C$10:$C$59,$D945))</f>
        <v>0</v>
      </c>
      <c r="M945" s="225">
        <f>IF(ISNA(SUMIFS(INDEX('Payer Participation Data'!$F$10:$BM$59,0,MATCH(CONCATENATE($J945,M$6),'Payer Participation Data'!$F$8:$BM$8,0)),'Payer Participation Data'!$B$10:$B$59,$C945,'Payer Participation Data'!$C$10:$C$59,$D945)),"-",SUMIFS(INDEX('Payer Participation Data'!$F$10:$BM$59,0,MATCH(CONCATENATE($J945,M$6),'Payer Participation Data'!$F$8:$BM$8,0)),'Payer Participation Data'!$B$10:$B$59,$C945,'Payer Participation Data'!$C$10:$C$59,$D945))</f>
        <v>0</v>
      </c>
      <c r="N945" s="105"/>
    </row>
    <row r="946" spans="2:14" outlineLevel="1" x14ac:dyDescent="0.35">
      <c r="B946" s="126" t="s">
        <v>80</v>
      </c>
      <c r="C946" s="169" t="str">
        <f>IF(ISBLANK('Payer Participation Data'!$B$56),"-",'Payer Participation Data'!$B$56)</f>
        <v>-</v>
      </c>
      <c r="D946" s="169" t="str">
        <f>IF(ISBLANK('Payer Participation Data'!$C$56),"-",'Payer Participation Data'!$C$56)</f>
        <v>-</v>
      </c>
      <c r="E946" s="169" t="str">
        <f>IF(ISBLANK('Payer Participation Data'!$D$56),"-",'Payer Participation Data'!$D$56)</f>
        <v>-</v>
      </c>
      <c r="F946" s="169" t="str">
        <f>IF(ISBLANK('Payer Participation Data'!$E$56),"-",'Payer Participation Data'!$E$56)</f>
        <v>-</v>
      </c>
      <c r="G946" s="104">
        <v>4</v>
      </c>
      <c r="H946" s="104">
        <v>4</v>
      </c>
      <c r="I946" s="104">
        <v>5</v>
      </c>
      <c r="J946" s="104" t="str">
        <f t="shared" si="58"/>
        <v>454</v>
      </c>
      <c r="K946" s="104" t="s">
        <v>30</v>
      </c>
      <c r="L946" s="222">
        <f>IF(ISNA(SUMIFS(INDEX('Payer Participation Data'!$F$10:$BM$59,0,MATCH(CONCATENATE($J946,L$6),'Payer Participation Data'!$F$8:$BM$8,0)),'Payer Participation Data'!$B$10:$B$59,$C946,'Payer Participation Data'!$C$10:$C$59,$D946)),"-",SUMIFS(INDEX('Payer Participation Data'!$F$10:$BM$59,0,MATCH(CONCATENATE($J946,L$6),'Payer Participation Data'!$F$8:$BM$8,0)),'Payer Participation Data'!$B$10:$B$59,$C946,'Payer Participation Data'!$C$10:$C$59,$D946))</f>
        <v>0</v>
      </c>
      <c r="M946" s="223">
        <f>IF(ISNA(SUMIFS(INDEX('Payer Participation Data'!$F$10:$BM$59,0,MATCH(CONCATENATE($J946,M$6),'Payer Participation Data'!$F$8:$BM$8,0)),'Payer Participation Data'!$B$10:$B$59,$C946,'Payer Participation Data'!$C$10:$C$59,$D946)),"-",SUMIFS(INDEX('Payer Participation Data'!$F$10:$BM$59,0,MATCH(CONCATENATE($J946,M$6),'Payer Participation Data'!$F$8:$BM$8,0)),'Payer Participation Data'!$B$10:$B$59,$C946,'Payer Participation Data'!$C$10:$C$59,$D946))</f>
        <v>0</v>
      </c>
      <c r="N946" s="105"/>
    </row>
    <row r="947" spans="2:14" outlineLevel="1" x14ac:dyDescent="0.35">
      <c r="B947" s="124" t="s">
        <v>80</v>
      </c>
      <c r="C947" s="157" t="str">
        <f>IF(ISBLANK('Payer Participation Data'!$B$57),"-",'Payer Participation Data'!$B$57)</f>
        <v>-</v>
      </c>
      <c r="D947" s="157" t="str">
        <f>IF(ISBLANK('Payer Participation Data'!$C$57),"-",'Payer Participation Data'!$C$57)</f>
        <v>-</v>
      </c>
      <c r="E947" s="157" t="str">
        <f>IF(ISBLANK('Payer Participation Data'!$D$57),"-",'Payer Participation Data'!$D$57)</f>
        <v>-</v>
      </c>
      <c r="F947" s="157" t="str">
        <f>IF(ISBLANK('Payer Participation Data'!$E$57),"-",'Payer Participation Data'!$E$57)</f>
        <v>-</v>
      </c>
      <c r="G947" s="102">
        <v>1</v>
      </c>
      <c r="H947" s="102" t="s">
        <v>64</v>
      </c>
      <c r="I947" s="102" t="s">
        <v>64</v>
      </c>
      <c r="J947" s="102" t="str">
        <f t="shared" si="55"/>
        <v>BaselineBaseline1</v>
      </c>
      <c r="K947" s="102" t="s">
        <v>30</v>
      </c>
      <c r="L947" s="224">
        <f>IF(ISNA(SUMIFS(INDEX('Payer Participation Data'!$F$10:$BM$59,0,MATCH(CONCATENATE($J947,L$6),'Payer Participation Data'!$F$8:$BM$8,0)),'Payer Participation Data'!$B$10:$B$59,$C947,'Payer Participation Data'!$C$10:$C$59,$D947)),"-",SUMIFS(INDEX('Payer Participation Data'!$F$10:$BM$59,0,MATCH(CONCATENATE($J947,L$6),'Payer Participation Data'!$F$8:$BM$8,0)),'Payer Participation Data'!$B$10:$B$59,$C947,'Payer Participation Data'!$C$10:$C$59,$D947))</f>
        <v>0</v>
      </c>
      <c r="M947" s="225">
        <f>IF(ISNA(SUMIFS(INDEX('Payer Participation Data'!$F$10:$BM$59,0,MATCH(CONCATENATE($J947,M$6),'Payer Participation Data'!$F$8:$BM$8,0)),'Payer Participation Data'!$B$10:$B$59,$C947,'Payer Participation Data'!$C$10:$C$59,$D947)),"-",SUMIFS(INDEX('Payer Participation Data'!$F$10:$BM$59,0,MATCH(CONCATENATE($J947,M$6),'Payer Participation Data'!$F$8:$BM$8,0)),'Payer Participation Data'!$B$10:$B$59,$C947,'Payer Participation Data'!$C$10:$C$59,$D947))</f>
        <v>0</v>
      </c>
      <c r="N947" s="103"/>
    </row>
    <row r="948" spans="2:14" outlineLevel="1" x14ac:dyDescent="0.35">
      <c r="B948" s="126" t="s">
        <v>80</v>
      </c>
      <c r="C948" s="169" t="str">
        <f>IF(ISBLANK('Payer Participation Data'!$B$57),"-",'Payer Participation Data'!$B$57)</f>
        <v>-</v>
      </c>
      <c r="D948" s="169" t="str">
        <f>IF(ISBLANK('Payer Participation Data'!$C$57),"-",'Payer Participation Data'!$C$57)</f>
        <v>-</v>
      </c>
      <c r="E948" s="169" t="str">
        <f>IF(ISBLANK('Payer Participation Data'!$D$57),"-",'Payer Participation Data'!$D$57)</f>
        <v>-</v>
      </c>
      <c r="F948" s="169" t="str">
        <f>IF(ISBLANK('Payer Participation Data'!$E$57),"-",'Payer Participation Data'!$E$57)</f>
        <v>-</v>
      </c>
      <c r="G948" s="104">
        <v>2</v>
      </c>
      <c r="H948" s="104" t="s">
        <v>64</v>
      </c>
      <c r="I948" s="104" t="s">
        <v>64</v>
      </c>
      <c r="J948" s="104" t="str">
        <f t="shared" si="55"/>
        <v>BaselineBaseline2</v>
      </c>
      <c r="K948" s="104" t="s">
        <v>30</v>
      </c>
      <c r="L948" s="222">
        <f>IF(ISNA(SUMIFS(INDEX('Payer Participation Data'!$F$10:$BM$59,0,MATCH(CONCATENATE($J948,L$6),'Payer Participation Data'!$F$8:$BM$8,0)),'Payer Participation Data'!$B$10:$B$59,$C948,'Payer Participation Data'!$C$10:$C$59,$D948)),"-",SUMIFS(INDEX('Payer Participation Data'!$F$10:$BM$59,0,MATCH(CONCATENATE($J948,L$6),'Payer Participation Data'!$F$8:$BM$8,0)),'Payer Participation Data'!$B$10:$B$59,$C948,'Payer Participation Data'!$C$10:$C$59,$D948))</f>
        <v>0</v>
      </c>
      <c r="M948" s="223">
        <f>IF(ISNA(SUMIFS(INDEX('Payer Participation Data'!$F$10:$BM$59,0,MATCH(CONCATENATE($J948,M$6),'Payer Participation Data'!$F$8:$BM$8,0)),'Payer Participation Data'!$B$10:$B$59,$C948,'Payer Participation Data'!$C$10:$C$59,$D948)),"-",SUMIFS(INDEX('Payer Participation Data'!$F$10:$BM$59,0,MATCH(CONCATENATE($J948,M$6),'Payer Participation Data'!$F$8:$BM$8,0)),'Payer Participation Data'!$B$10:$B$59,$C948,'Payer Participation Data'!$C$10:$C$59,$D948))</f>
        <v>0</v>
      </c>
      <c r="N948" s="105"/>
    </row>
    <row r="949" spans="2:14" outlineLevel="1" x14ac:dyDescent="0.35">
      <c r="B949" s="124" t="s">
        <v>80</v>
      </c>
      <c r="C949" s="157" t="str">
        <f>IF(ISBLANK('Payer Participation Data'!$B$57),"-",'Payer Participation Data'!$B$57)</f>
        <v>-</v>
      </c>
      <c r="D949" s="157" t="str">
        <f>IF(ISBLANK('Payer Participation Data'!$C$57),"-",'Payer Participation Data'!$C$57)</f>
        <v>-</v>
      </c>
      <c r="E949" s="157" t="str">
        <f>IF(ISBLANK('Payer Participation Data'!$D$57),"-",'Payer Participation Data'!$D$57)</f>
        <v>-</v>
      </c>
      <c r="F949" s="157" t="str">
        <f>IF(ISBLANK('Payer Participation Data'!$E$57),"-",'Payer Participation Data'!$E$57)</f>
        <v>-</v>
      </c>
      <c r="G949" s="102">
        <v>3</v>
      </c>
      <c r="H949" s="102" t="s">
        <v>64</v>
      </c>
      <c r="I949" s="102" t="s">
        <v>64</v>
      </c>
      <c r="J949" s="102" t="str">
        <f t="shared" si="55"/>
        <v>BaselineBaseline3</v>
      </c>
      <c r="K949" s="102" t="s">
        <v>30</v>
      </c>
      <c r="L949" s="224">
        <f>IF(ISNA(SUMIFS(INDEX('Payer Participation Data'!$F$10:$BM$59,0,MATCH(CONCATENATE($J949,L$6),'Payer Participation Data'!$F$8:$BM$8,0)),'Payer Participation Data'!$B$10:$B$59,$C949,'Payer Participation Data'!$C$10:$C$59,$D949)),"-",SUMIFS(INDEX('Payer Participation Data'!$F$10:$BM$59,0,MATCH(CONCATENATE($J949,L$6),'Payer Participation Data'!$F$8:$BM$8,0)),'Payer Participation Data'!$B$10:$B$59,$C949,'Payer Participation Data'!$C$10:$C$59,$D949))</f>
        <v>0</v>
      </c>
      <c r="M949" s="225">
        <f>IF(ISNA(SUMIFS(INDEX('Payer Participation Data'!$F$10:$BM$59,0,MATCH(CONCATENATE($J949,M$6),'Payer Participation Data'!$F$8:$BM$8,0)),'Payer Participation Data'!$B$10:$B$59,$C949,'Payer Participation Data'!$C$10:$C$59,$D949)),"-",SUMIFS(INDEX('Payer Participation Data'!$F$10:$BM$59,0,MATCH(CONCATENATE($J949,M$6),'Payer Participation Data'!$F$8:$BM$8,0)),'Payer Participation Data'!$B$10:$B$59,$C949,'Payer Participation Data'!$C$10:$C$59,$D949))</f>
        <v>0</v>
      </c>
      <c r="N949" s="103"/>
    </row>
    <row r="950" spans="2:14" outlineLevel="1" x14ac:dyDescent="0.35">
      <c r="B950" s="126" t="s">
        <v>80</v>
      </c>
      <c r="C950" s="169" t="str">
        <f>IF(ISBLANK('Payer Participation Data'!$B$57),"-",'Payer Participation Data'!$B$57)</f>
        <v>-</v>
      </c>
      <c r="D950" s="169" t="str">
        <f>IF(ISBLANK('Payer Participation Data'!$C$57),"-",'Payer Participation Data'!$C$57)</f>
        <v>-</v>
      </c>
      <c r="E950" s="169" t="str">
        <f>IF(ISBLANK('Payer Participation Data'!$D$57),"-",'Payer Participation Data'!$D$57)</f>
        <v>-</v>
      </c>
      <c r="F950" s="169" t="str">
        <f>IF(ISBLANK('Payer Participation Data'!$E$57),"-",'Payer Participation Data'!$E$57)</f>
        <v>-</v>
      </c>
      <c r="G950" s="104">
        <v>4</v>
      </c>
      <c r="H950" s="104" t="s">
        <v>64</v>
      </c>
      <c r="I950" s="104" t="s">
        <v>64</v>
      </c>
      <c r="J950" s="104" t="str">
        <f t="shared" si="55"/>
        <v>BaselineBaseline4</v>
      </c>
      <c r="K950" s="104" t="s">
        <v>30</v>
      </c>
      <c r="L950" s="222">
        <f>IF(ISNA(SUMIFS(INDEX('Payer Participation Data'!$F$10:$BM$59,0,MATCH(CONCATENATE($J950,L$6),'Payer Participation Data'!$F$8:$BM$8,0)),'Payer Participation Data'!$B$10:$B$59,$C950,'Payer Participation Data'!$C$10:$C$59,$D950)),"-",SUMIFS(INDEX('Payer Participation Data'!$F$10:$BM$59,0,MATCH(CONCATENATE($J950,L$6),'Payer Participation Data'!$F$8:$BM$8,0)),'Payer Participation Data'!$B$10:$B$59,$C950,'Payer Participation Data'!$C$10:$C$59,$D950))</f>
        <v>0</v>
      </c>
      <c r="M950" s="223">
        <f>IF(ISNA(SUMIFS(INDEX('Payer Participation Data'!$F$10:$BM$59,0,MATCH(CONCATENATE($J950,M$6),'Payer Participation Data'!$F$8:$BM$8,0)),'Payer Participation Data'!$B$10:$B$59,$C950,'Payer Participation Data'!$C$10:$C$59,$D950)),"-",SUMIFS(INDEX('Payer Participation Data'!$F$10:$BM$59,0,MATCH(CONCATENATE($J950,M$6),'Payer Participation Data'!$F$8:$BM$8,0)),'Payer Participation Data'!$B$10:$B$59,$C950,'Payer Participation Data'!$C$10:$C$59,$D950))</f>
        <v>0</v>
      </c>
      <c r="N950" s="105"/>
    </row>
    <row r="951" spans="2:14" outlineLevel="1" x14ac:dyDescent="0.35">
      <c r="B951" s="124" t="s">
        <v>80</v>
      </c>
      <c r="C951" s="157" t="str">
        <f>IF(ISBLANK('Payer Participation Data'!$B$57),"-",'Payer Participation Data'!$B$57)</f>
        <v>-</v>
      </c>
      <c r="D951" s="157" t="str">
        <f>IF(ISBLANK('Payer Participation Data'!$C$57),"-",'Payer Participation Data'!$C$57)</f>
        <v>-</v>
      </c>
      <c r="E951" s="157" t="str">
        <f>IF(ISBLANK('Payer Participation Data'!$D$57),"-",'Payer Participation Data'!$D$57)</f>
        <v>-</v>
      </c>
      <c r="F951" s="157" t="str">
        <f>IF(ISBLANK('Payer Participation Data'!$E$57),"-",'Payer Participation Data'!$E$57)</f>
        <v>-</v>
      </c>
      <c r="G951" s="102">
        <v>1</v>
      </c>
      <c r="H951" s="102">
        <v>1</v>
      </c>
      <c r="I951" s="102">
        <v>5</v>
      </c>
      <c r="J951" s="102" t="str">
        <f t="shared" si="55"/>
        <v>151</v>
      </c>
      <c r="K951" s="102" t="s">
        <v>30</v>
      </c>
      <c r="L951" s="224">
        <f>IF(ISNA(SUMIFS(INDEX('Payer Participation Data'!$F$10:$BM$59,0,MATCH(CONCATENATE($J951,L$6),'Payer Participation Data'!$F$8:$BM$8,0)),'Payer Participation Data'!$B$10:$B$59,$C951,'Payer Participation Data'!$C$10:$C$59,$D951)),"-",SUMIFS(INDEX('Payer Participation Data'!$F$10:$BM$59,0,MATCH(CONCATENATE($J951,L$6),'Payer Participation Data'!$F$8:$BM$8,0)),'Payer Participation Data'!$B$10:$B$59,$C951,'Payer Participation Data'!$C$10:$C$59,$D951))</f>
        <v>0</v>
      </c>
      <c r="M951" s="225">
        <f>IF(ISNA(SUMIFS(INDEX('Payer Participation Data'!$F$10:$BM$59,0,MATCH(CONCATENATE($J951,M$6),'Payer Participation Data'!$F$8:$BM$8,0)),'Payer Participation Data'!$B$10:$B$59,$C951,'Payer Participation Data'!$C$10:$C$59,$D951)),"-",SUMIFS(INDEX('Payer Participation Data'!$F$10:$BM$59,0,MATCH(CONCATENATE($J951,M$6),'Payer Participation Data'!$F$8:$BM$8,0)),'Payer Participation Data'!$B$10:$B$59,$C951,'Payer Participation Data'!$C$10:$C$59,$D951))</f>
        <v>0</v>
      </c>
      <c r="N951" s="103"/>
    </row>
    <row r="952" spans="2:14" outlineLevel="1" x14ac:dyDescent="0.35">
      <c r="B952" s="126" t="s">
        <v>80</v>
      </c>
      <c r="C952" s="169" t="str">
        <f>IF(ISBLANK('Payer Participation Data'!$B$57),"-",'Payer Participation Data'!$B$57)</f>
        <v>-</v>
      </c>
      <c r="D952" s="169" t="str">
        <f>IF(ISBLANK('Payer Participation Data'!$C$57),"-",'Payer Participation Data'!$C$57)</f>
        <v>-</v>
      </c>
      <c r="E952" s="169" t="str">
        <f>IF(ISBLANK('Payer Participation Data'!$D$57),"-",'Payer Participation Data'!$D$57)</f>
        <v>-</v>
      </c>
      <c r="F952" s="169" t="str">
        <f>IF(ISBLANK('Payer Participation Data'!$E$57),"-",'Payer Participation Data'!$E$57)</f>
        <v>-</v>
      </c>
      <c r="G952" s="104">
        <v>2</v>
      </c>
      <c r="H952" s="104">
        <v>1</v>
      </c>
      <c r="I952" s="104">
        <v>5</v>
      </c>
      <c r="J952" s="104" t="str">
        <f t="shared" si="55"/>
        <v>152</v>
      </c>
      <c r="K952" s="104" t="s">
        <v>30</v>
      </c>
      <c r="L952" s="222">
        <f>IF(ISNA(SUMIFS(INDEX('Payer Participation Data'!$F$10:$BM$59,0,MATCH(CONCATENATE($J952,L$6),'Payer Participation Data'!$F$8:$BM$8,0)),'Payer Participation Data'!$B$10:$B$59,$C952,'Payer Participation Data'!$C$10:$C$59,$D952)),"-",SUMIFS(INDEX('Payer Participation Data'!$F$10:$BM$59,0,MATCH(CONCATENATE($J952,L$6),'Payer Participation Data'!$F$8:$BM$8,0)),'Payer Participation Data'!$B$10:$B$59,$C952,'Payer Participation Data'!$C$10:$C$59,$D952))</f>
        <v>0</v>
      </c>
      <c r="M952" s="223">
        <f>IF(ISNA(SUMIFS(INDEX('Payer Participation Data'!$F$10:$BM$59,0,MATCH(CONCATENATE($J952,M$6),'Payer Participation Data'!$F$8:$BM$8,0)),'Payer Participation Data'!$B$10:$B$59,$C952,'Payer Participation Data'!$C$10:$C$59,$D952)),"-",SUMIFS(INDEX('Payer Participation Data'!$F$10:$BM$59,0,MATCH(CONCATENATE($J952,M$6),'Payer Participation Data'!$F$8:$BM$8,0)),'Payer Participation Data'!$B$10:$B$59,$C952,'Payer Participation Data'!$C$10:$C$59,$D952))</f>
        <v>0</v>
      </c>
      <c r="N952" s="105"/>
    </row>
    <row r="953" spans="2:14" outlineLevel="1" x14ac:dyDescent="0.35">
      <c r="B953" s="124" t="s">
        <v>80</v>
      </c>
      <c r="C953" s="157" t="str">
        <f>IF(ISBLANK('Payer Participation Data'!$B$57),"-",'Payer Participation Data'!$B$57)</f>
        <v>-</v>
      </c>
      <c r="D953" s="157" t="str">
        <f>IF(ISBLANK('Payer Participation Data'!$C$57),"-",'Payer Participation Data'!$C$57)</f>
        <v>-</v>
      </c>
      <c r="E953" s="157" t="str">
        <f>IF(ISBLANK('Payer Participation Data'!$D$57),"-",'Payer Participation Data'!$D$57)</f>
        <v>-</v>
      </c>
      <c r="F953" s="157" t="str">
        <f>IF(ISBLANK('Payer Participation Data'!$E$57),"-",'Payer Participation Data'!$E$57)</f>
        <v>-</v>
      </c>
      <c r="G953" s="102">
        <v>3</v>
      </c>
      <c r="H953" s="102">
        <v>1</v>
      </c>
      <c r="I953" s="102">
        <v>5</v>
      </c>
      <c r="J953" s="102" t="str">
        <f t="shared" si="55"/>
        <v>153</v>
      </c>
      <c r="K953" s="102" t="s">
        <v>30</v>
      </c>
      <c r="L953" s="224">
        <f>IF(ISNA(SUMIFS(INDEX('Payer Participation Data'!$F$10:$BM$59,0,MATCH(CONCATENATE($J953,L$6),'Payer Participation Data'!$F$8:$BM$8,0)),'Payer Participation Data'!$B$10:$B$59,$C953,'Payer Participation Data'!$C$10:$C$59,$D953)),"-",SUMIFS(INDEX('Payer Participation Data'!$F$10:$BM$59,0,MATCH(CONCATENATE($J953,L$6),'Payer Participation Data'!$F$8:$BM$8,0)),'Payer Participation Data'!$B$10:$B$59,$C953,'Payer Participation Data'!$C$10:$C$59,$D953))</f>
        <v>0</v>
      </c>
      <c r="M953" s="225">
        <f>IF(ISNA(SUMIFS(INDEX('Payer Participation Data'!$F$10:$BM$59,0,MATCH(CONCATENATE($J953,M$6),'Payer Participation Data'!$F$8:$BM$8,0)),'Payer Participation Data'!$B$10:$B$59,$C953,'Payer Participation Data'!$C$10:$C$59,$D953)),"-",SUMIFS(INDEX('Payer Participation Data'!$F$10:$BM$59,0,MATCH(CONCATENATE($J953,M$6),'Payer Participation Data'!$F$8:$BM$8,0)),'Payer Participation Data'!$B$10:$B$59,$C953,'Payer Participation Data'!$C$10:$C$59,$D953))</f>
        <v>0</v>
      </c>
      <c r="N953" s="103"/>
    </row>
    <row r="954" spans="2:14" outlineLevel="1" x14ac:dyDescent="0.35">
      <c r="B954" s="126" t="s">
        <v>80</v>
      </c>
      <c r="C954" s="169" t="str">
        <f>IF(ISBLANK('Payer Participation Data'!$B$57),"-",'Payer Participation Data'!$B$57)</f>
        <v>-</v>
      </c>
      <c r="D954" s="169" t="str">
        <f>IF(ISBLANK('Payer Participation Data'!$C$57),"-",'Payer Participation Data'!$C$57)</f>
        <v>-</v>
      </c>
      <c r="E954" s="169" t="str">
        <f>IF(ISBLANK('Payer Participation Data'!$D$57),"-",'Payer Participation Data'!$D$57)</f>
        <v>-</v>
      </c>
      <c r="F954" s="169" t="str">
        <f>IF(ISBLANK('Payer Participation Data'!$E$57),"-",'Payer Participation Data'!$E$57)</f>
        <v>-</v>
      </c>
      <c r="G954" s="104">
        <v>4</v>
      </c>
      <c r="H954" s="104">
        <v>1</v>
      </c>
      <c r="I954" s="104">
        <v>5</v>
      </c>
      <c r="J954" s="104" t="str">
        <f t="shared" si="55"/>
        <v>154</v>
      </c>
      <c r="K954" s="104" t="s">
        <v>30</v>
      </c>
      <c r="L954" s="222">
        <f>IF(ISNA(SUMIFS(INDEX('Payer Participation Data'!$F$10:$BM$59,0,MATCH(CONCATENATE($J954,L$6),'Payer Participation Data'!$F$8:$BM$8,0)),'Payer Participation Data'!$B$10:$B$59,$C954,'Payer Participation Data'!$C$10:$C$59,$D954)),"-",SUMIFS(INDEX('Payer Participation Data'!$F$10:$BM$59,0,MATCH(CONCATENATE($J954,L$6),'Payer Participation Data'!$F$8:$BM$8,0)),'Payer Participation Data'!$B$10:$B$59,$C954,'Payer Participation Data'!$C$10:$C$59,$D954))</f>
        <v>0</v>
      </c>
      <c r="M954" s="223">
        <f>IF(ISNA(SUMIFS(INDEX('Payer Participation Data'!$F$10:$BM$59,0,MATCH(CONCATENATE($J954,M$6),'Payer Participation Data'!$F$8:$BM$8,0)),'Payer Participation Data'!$B$10:$B$59,$C954,'Payer Participation Data'!$C$10:$C$59,$D954)),"-",SUMIFS(INDEX('Payer Participation Data'!$F$10:$BM$59,0,MATCH(CONCATENATE($J954,M$6),'Payer Participation Data'!$F$8:$BM$8,0)),'Payer Participation Data'!$B$10:$B$59,$C954,'Payer Participation Data'!$C$10:$C$59,$D954))</f>
        <v>0</v>
      </c>
      <c r="N954" s="105"/>
    </row>
    <row r="955" spans="2:14" outlineLevel="1" x14ac:dyDescent="0.35">
      <c r="B955" s="124" t="s">
        <v>80</v>
      </c>
      <c r="C955" s="157" t="str">
        <f>IF(ISBLANK('Payer Participation Data'!$B$57),"-",'Payer Participation Data'!$B$57)</f>
        <v>-</v>
      </c>
      <c r="D955" s="157" t="str">
        <f>IF(ISBLANK('Payer Participation Data'!$C$57),"-",'Payer Participation Data'!$C$57)</f>
        <v>-</v>
      </c>
      <c r="E955" s="157" t="str">
        <f>IF(ISBLANK('Payer Participation Data'!$D$57),"-",'Payer Participation Data'!$D$57)</f>
        <v>-</v>
      </c>
      <c r="F955" s="157" t="str">
        <f>IF(ISBLANK('Payer Participation Data'!$E$57),"-",'Payer Participation Data'!$E$57)</f>
        <v>-</v>
      </c>
      <c r="G955" s="102">
        <v>1</v>
      </c>
      <c r="H955" s="102">
        <v>2</v>
      </c>
      <c r="I955" s="102">
        <v>5</v>
      </c>
      <c r="J955" s="102" t="str">
        <f t="shared" si="55"/>
        <v>251</v>
      </c>
      <c r="K955" s="102" t="s">
        <v>30</v>
      </c>
      <c r="L955" s="224">
        <f>IF(ISNA(SUMIFS(INDEX('Payer Participation Data'!$F$10:$BM$59,0,MATCH(CONCATENATE($J955,L$6),'Payer Participation Data'!$F$8:$BM$8,0)),'Payer Participation Data'!$B$10:$B$59,$C955,'Payer Participation Data'!$C$10:$C$59,$D955)),"-",SUMIFS(INDEX('Payer Participation Data'!$F$10:$BM$59,0,MATCH(CONCATENATE($J955,L$6),'Payer Participation Data'!$F$8:$BM$8,0)),'Payer Participation Data'!$B$10:$B$59,$C955,'Payer Participation Data'!$C$10:$C$59,$D955))</f>
        <v>0</v>
      </c>
      <c r="M955" s="225">
        <f>IF(ISNA(SUMIFS(INDEX('Payer Participation Data'!$F$10:$BM$59,0,MATCH(CONCATENATE($J955,M$6),'Payer Participation Data'!$F$8:$BM$8,0)),'Payer Participation Data'!$B$10:$B$59,$C955,'Payer Participation Data'!$C$10:$C$59,$D955)),"-",SUMIFS(INDEX('Payer Participation Data'!$F$10:$BM$59,0,MATCH(CONCATENATE($J955,M$6),'Payer Participation Data'!$F$8:$BM$8,0)),'Payer Participation Data'!$B$10:$B$59,$C955,'Payer Participation Data'!$C$10:$C$59,$D955))</f>
        <v>0</v>
      </c>
      <c r="N955" s="103"/>
    </row>
    <row r="956" spans="2:14" outlineLevel="1" x14ac:dyDescent="0.35">
      <c r="B956" s="126" t="s">
        <v>80</v>
      </c>
      <c r="C956" s="169" t="str">
        <f>IF(ISBLANK('Payer Participation Data'!$B$57),"-",'Payer Participation Data'!$B$57)</f>
        <v>-</v>
      </c>
      <c r="D956" s="169" t="str">
        <f>IF(ISBLANK('Payer Participation Data'!$C$57),"-",'Payer Participation Data'!$C$57)</f>
        <v>-</v>
      </c>
      <c r="E956" s="169" t="str">
        <f>IF(ISBLANK('Payer Participation Data'!$D$57),"-",'Payer Participation Data'!$D$57)</f>
        <v>-</v>
      </c>
      <c r="F956" s="169" t="str">
        <f>IF(ISBLANK('Payer Participation Data'!$E$57),"-",'Payer Participation Data'!$E$57)</f>
        <v>-</v>
      </c>
      <c r="G956" s="104">
        <v>2</v>
      </c>
      <c r="H956" s="104">
        <v>2</v>
      </c>
      <c r="I956" s="104">
        <v>5</v>
      </c>
      <c r="J956" s="104" t="str">
        <f t="shared" si="55"/>
        <v>252</v>
      </c>
      <c r="K956" s="104" t="s">
        <v>30</v>
      </c>
      <c r="L956" s="222">
        <f>IF(ISNA(SUMIFS(INDEX('Payer Participation Data'!$F$10:$BM$59,0,MATCH(CONCATENATE($J956,L$6),'Payer Participation Data'!$F$8:$BM$8,0)),'Payer Participation Data'!$B$10:$B$59,$C956,'Payer Participation Data'!$C$10:$C$59,$D956)),"-",SUMIFS(INDEX('Payer Participation Data'!$F$10:$BM$59,0,MATCH(CONCATENATE($J956,L$6),'Payer Participation Data'!$F$8:$BM$8,0)),'Payer Participation Data'!$B$10:$B$59,$C956,'Payer Participation Data'!$C$10:$C$59,$D956))</f>
        <v>0</v>
      </c>
      <c r="M956" s="223">
        <f>IF(ISNA(SUMIFS(INDEX('Payer Participation Data'!$F$10:$BM$59,0,MATCH(CONCATENATE($J956,M$6),'Payer Participation Data'!$F$8:$BM$8,0)),'Payer Participation Data'!$B$10:$B$59,$C956,'Payer Participation Data'!$C$10:$C$59,$D956)),"-",SUMIFS(INDEX('Payer Participation Data'!$F$10:$BM$59,0,MATCH(CONCATENATE($J956,M$6),'Payer Participation Data'!$F$8:$BM$8,0)),'Payer Participation Data'!$B$10:$B$59,$C956,'Payer Participation Data'!$C$10:$C$59,$D956))</f>
        <v>0</v>
      </c>
      <c r="N956" s="105"/>
    </row>
    <row r="957" spans="2:14" outlineLevel="1" x14ac:dyDescent="0.35">
      <c r="B957" s="124" t="s">
        <v>80</v>
      </c>
      <c r="C957" s="157" t="str">
        <f>IF(ISBLANK('Payer Participation Data'!$B$57),"-",'Payer Participation Data'!$B$57)</f>
        <v>-</v>
      </c>
      <c r="D957" s="157" t="str">
        <f>IF(ISBLANK('Payer Participation Data'!$C$57),"-",'Payer Participation Data'!$C$57)</f>
        <v>-</v>
      </c>
      <c r="E957" s="157" t="str">
        <f>IF(ISBLANK('Payer Participation Data'!$D$57),"-",'Payer Participation Data'!$D$57)</f>
        <v>-</v>
      </c>
      <c r="F957" s="157" t="str">
        <f>IF(ISBLANK('Payer Participation Data'!$E$57),"-",'Payer Participation Data'!$E$57)</f>
        <v>-</v>
      </c>
      <c r="G957" s="102">
        <v>3</v>
      </c>
      <c r="H957" s="102">
        <v>2</v>
      </c>
      <c r="I957" s="102">
        <v>5</v>
      </c>
      <c r="J957" s="102" t="str">
        <f t="shared" si="55"/>
        <v>253</v>
      </c>
      <c r="K957" s="102" t="s">
        <v>30</v>
      </c>
      <c r="L957" s="224">
        <f>IF(ISNA(SUMIFS(INDEX('Payer Participation Data'!$F$10:$BM$59,0,MATCH(CONCATENATE($J957,L$6),'Payer Participation Data'!$F$8:$BM$8,0)),'Payer Participation Data'!$B$10:$B$59,$C957,'Payer Participation Data'!$C$10:$C$59,$D957)),"-",SUMIFS(INDEX('Payer Participation Data'!$F$10:$BM$59,0,MATCH(CONCATENATE($J957,L$6),'Payer Participation Data'!$F$8:$BM$8,0)),'Payer Participation Data'!$B$10:$B$59,$C957,'Payer Participation Data'!$C$10:$C$59,$D957))</f>
        <v>0</v>
      </c>
      <c r="M957" s="225">
        <f>IF(ISNA(SUMIFS(INDEX('Payer Participation Data'!$F$10:$BM$59,0,MATCH(CONCATENATE($J957,M$6),'Payer Participation Data'!$F$8:$BM$8,0)),'Payer Participation Data'!$B$10:$B$59,$C957,'Payer Participation Data'!$C$10:$C$59,$D957)),"-",SUMIFS(INDEX('Payer Participation Data'!$F$10:$BM$59,0,MATCH(CONCATENATE($J957,M$6),'Payer Participation Data'!$F$8:$BM$8,0)),'Payer Participation Data'!$B$10:$B$59,$C957,'Payer Participation Data'!$C$10:$C$59,$D957))</f>
        <v>0</v>
      </c>
      <c r="N957" s="103"/>
    </row>
    <row r="958" spans="2:14" outlineLevel="1" x14ac:dyDescent="0.35">
      <c r="B958" s="126" t="s">
        <v>80</v>
      </c>
      <c r="C958" s="169" t="str">
        <f>IF(ISBLANK('Payer Participation Data'!$B$57),"-",'Payer Participation Data'!$B$57)</f>
        <v>-</v>
      </c>
      <c r="D958" s="169" t="str">
        <f>IF(ISBLANK('Payer Participation Data'!$C$57),"-",'Payer Participation Data'!$C$57)</f>
        <v>-</v>
      </c>
      <c r="E958" s="169" t="str">
        <f>IF(ISBLANK('Payer Participation Data'!$D$57),"-",'Payer Participation Data'!$D$57)</f>
        <v>-</v>
      </c>
      <c r="F958" s="169" t="str">
        <f>IF(ISBLANK('Payer Participation Data'!$E$57),"-",'Payer Participation Data'!$E$57)</f>
        <v>-</v>
      </c>
      <c r="G958" s="104">
        <v>4</v>
      </c>
      <c r="H958" s="104">
        <v>2</v>
      </c>
      <c r="I958" s="104">
        <v>5</v>
      </c>
      <c r="J958" s="104" t="str">
        <f t="shared" si="55"/>
        <v>254</v>
      </c>
      <c r="K958" s="104" t="s">
        <v>30</v>
      </c>
      <c r="L958" s="222">
        <f>IF(ISNA(SUMIFS(INDEX('Payer Participation Data'!$F$10:$BM$59,0,MATCH(CONCATENATE($J958,L$6),'Payer Participation Data'!$F$8:$BM$8,0)),'Payer Participation Data'!$B$10:$B$59,$C958,'Payer Participation Data'!$C$10:$C$59,$D958)),"-",SUMIFS(INDEX('Payer Participation Data'!$F$10:$BM$59,0,MATCH(CONCATENATE($J958,L$6),'Payer Participation Data'!$F$8:$BM$8,0)),'Payer Participation Data'!$B$10:$B$59,$C958,'Payer Participation Data'!$C$10:$C$59,$D958))</f>
        <v>0</v>
      </c>
      <c r="M958" s="223">
        <f>IF(ISNA(SUMIFS(INDEX('Payer Participation Data'!$F$10:$BM$59,0,MATCH(CONCATENATE($J958,M$6),'Payer Participation Data'!$F$8:$BM$8,0)),'Payer Participation Data'!$B$10:$B$59,$C958,'Payer Participation Data'!$C$10:$C$59,$D958)),"-",SUMIFS(INDEX('Payer Participation Data'!$F$10:$BM$59,0,MATCH(CONCATENATE($J958,M$6),'Payer Participation Data'!$F$8:$BM$8,0)),'Payer Participation Data'!$B$10:$B$59,$C958,'Payer Participation Data'!$C$10:$C$59,$D958))</f>
        <v>0</v>
      </c>
      <c r="N958" s="105"/>
    </row>
    <row r="959" spans="2:14" outlineLevel="1" x14ac:dyDescent="0.35">
      <c r="B959" s="124" t="s">
        <v>80</v>
      </c>
      <c r="C959" s="157" t="str">
        <f>IF(ISBLANK('Payer Participation Data'!$B$57),"-",'Payer Participation Data'!$B$57)</f>
        <v>-</v>
      </c>
      <c r="D959" s="157" t="str">
        <f>IF(ISBLANK('Payer Participation Data'!$C$57),"-",'Payer Participation Data'!$C$57)</f>
        <v>-</v>
      </c>
      <c r="E959" s="157" t="str">
        <f>IF(ISBLANK('Payer Participation Data'!$D$57),"-",'Payer Participation Data'!$D$57)</f>
        <v>-</v>
      </c>
      <c r="F959" s="157" t="str">
        <f>IF(ISBLANK('Payer Participation Data'!$E$57),"-",'Payer Participation Data'!$E$57)</f>
        <v>-</v>
      </c>
      <c r="G959" s="102">
        <v>1</v>
      </c>
      <c r="H959" s="102">
        <v>3</v>
      </c>
      <c r="I959" s="102">
        <v>5</v>
      </c>
      <c r="J959" s="102" t="str">
        <f t="shared" si="55"/>
        <v>351</v>
      </c>
      <c r="K959" s="102" t="s">
        <v>30</v>
      </c>
      <c r="L959" s="224">
        <f>IF(ISNA(SUMIFS(INDEX('Payer Participation Data'!$F$10:$BM$59,0,MATCH(CONCATENATE($J959,L$6),'Payer Participation Data'!$F$8:$BM$8,0)),'Payer Participation Data'!$B$10:$B$59,$C959,'Payer Participation Data'!$C$10:$C$59,$D959)),"-",SUMIFS(INDEX('Payer Participation Data'!$F$10:$BM$59,0,MATCH(CONCATENATE($J959,L$6),'Payer Participation Data'!$F$8:$BM$8,0)),'Payer Participation Data'!$B$10:$B$59,$C959,'Payer Participation Data'!$C$10:$C$59,$D959))</f>
        <v>0</v>
      </c>
      <c r="M959" s="225">
        <f>IF(ISNA(SUMIFS(INDEX('Payer Participation Data'!$F$10:$BM$59,0,MATCH(CONCATENATE($J959,M$6),'Payer Participation Data'!$F$8:$BM$8,0)),'Payer Participation Data'!$B$10:$B$59,$C959,'Payer Participation Data'!$C$10:$C$59,$D959)),"-",SUMIFS(INDEX('Payer Participation Data'!$F$10:$BM$59,0,MATCH(CONCATENATE($J959,M$6),'Payer Participation Data'!$F$8:$BM$8,0)),'Payer Participation Data'!$B$10:$B$59,$C959,'Payer Participation Data'!$C$10:$C$59,$D959))</f>
        <v>0</v>
      </c>
      <c r="N959" s="103"/>
    </row>
    <row r="960" spans="2:14" outlineLevel="1" x14ac:dyDescent="0.35">
      <c r="B960" s="126" t="s">
        <v>80</v>
      </c>
      <c r="C960" s="169" t="str">
        <f>IF(ISBLANK('Payer Participation Data'!$B$57),"-",'Payer Participation Data'!$B$57)</f>
        <v>-</v>
      </c>
      <c r="D960" s="169" t="str">
        <f>IF(ISBLANK('Payer Participation Data'!$C$57),"-",'Payer Participation Data'!$C$57)</f>
        <v>-</v>
      </c>
      <c r="E960" s="169" t="str">
        <f>IF(ISBLANK('Payer Participation Data'!$D$57),"-",'Payer Participation Data'!$D$57)</f>
        <v>-</v>
      </c>
      <c r="F960" s="169" t="str">
        <f>IF(ISBLANK('Payer Participation Data'!$E$57),"-",'Payer Participation Data'!$E$57)</f>
        <v>-</v>
      </c>
      <c r="G960" s="104">
        <v>2</v>
      </c>
      <c r="H960" s="104">
        <v>3</v>
      </c>
      <c r="I960" s="104">
        <v>5</v>
      </c>
      <c r="J960" s="104" t="str">
        <f t="shared" si="55"/>
        <v>352</v>
      </c>
      <c r="K960" s="104" t="s">
        <v>30</v>
      </c>
      <c r="L960" s="222">
        <f>IF(ISNA(SUMIFS(INDEX('Payer Participation Data'!$F$10:$BM$59,0,MATCH(CONCATENATE($J960,L$6),'Payer Participation Data'!$F$8:$BM$8,0)),'Payer Participation Data'!$B$10:$B$59,$C960,'Payer Participation Data'!$C$10:$C$59,$D960)),"-",SUMIFS(INDEX('Payer Participation Data'!$F$10:$BM$59,0,MATCH(CONCATENATE($J960,L$6),'Payer Participation Data'!$F$8:$BM$8,0)),'Payer Participation Data'!$B$10:$B$59,$C960,'Payer Participation Data'!$C$10:$C$59,$D960))</f>
        <v>0</v>
      </c>
      <c r="M960" s="223">
        <f>IF(ISNA(SUMIFS(INDEX('Payer Participation Data'!$F$10:$BM$59,0,MATCH(CONCATENATE($J960,M$6),'Payer Participation Data'!$F$8:$BM$8,0)),'Payer Participation Data'!$B$10:$B$59,$C960,'Payer Participation Data'!$C$10:$C$59,$D960)),"-",SUMIFS(INDEX('Payer Participation Data'!$F$10:$BM$59,0,MATCH(CONCATENATE($J960,M$6),'Payer Participation Data'!$F$8:$BM$8,0)),'Payer Participation Data'!$B$10:$B$59,$C960,'Payer Participation Data'!$C$10:$C$59,$D960))</f>
        <v>0</v>
      </c>
      <c r="N960" s="105"/>
    </row>
    <row r="961" spans="2:14" outlineLevel="1" x14ac:dyDescent="0.35">
      <c r="B961" s="124" t="s">
        <v>80</v>
      </c>
      <c r="C961" s="157" t="str">
        <f>IF(ISBLANK('Payer Participation Data'!$B$57),"-",'Payer Participation Data'!$B$57)</f>
        <v>-</v>
      </c>
      <c r="D961" s="157" t="str">
        <f>IF(ISBLANK('Payer Participation Data'!$C$57),"-",'Payer Participation Data'!$C$57)</f>
        <v>-</v>
      </c>
      <c r="E961" s="157" t="str">
        <f>IF(ISBLANK('Payer Participation Data'!$D$57),"-",'Payer Participation Data'!$D$57)</f>
        <v>-</v>
      </c>
      <c r="F961" s="157" t="str">
        <f>IF(ISBLANK('Payer Participation Data'!$E$57),"-",'Payer Participation Data'!$E$57)</f>
        <v>-</v>
      </c>
      <c r="G961" s="102">
        <v>3</v>
      </c>
      <c r="H961" s="102">
        <v>3</v>
      </c>
      <c r="I961" s="102">
        <v>5</v>
      </c>
      <c r="J961" s="102" t="str">
        <f t="shared" si="55"/>
        <v>353</v>
      </c>
      <c r="K961" s="102" t="s">
        <v>30</v>
      </c>
      <c r="L961" s="224">
        <f>IF(ISNA(SUMIFS(INDEX('Payer Participation Data'!$F$10:$BM$59,0,MATCH(CONCATENATE($J961,L$6),'Payer Participation Data'!$F$8:$BM$8,0)),'Payer Participation Data'!$B$10:$B$59,$C961,'Payer Participation Data'!$C$10:$C$59,$D961)),"-",SUMIFS(INDEX('Payer Participation Data'!$F$10:$BM$59,0,MATCH(CONCATENATE($J961,L$6),'Payer Participation Data'!$F$8:$BM$8,0)),'Payer Participation Data'!$B$10:$B$59,$C961,'Payer Participation Data'!$C$10:$C$59,$D961))</f>
        <v>0</v>
      </c>
      <c r="M961" s="225">
        <f>IF(ISNA(SUMIFS(INDEX('Payer Participation Data'!$F$10:$BM$59,0,MATCH(CONCATENATE($J961,M$6),'Payer Participation Data'!$F$8:$BM$8,0)),'Payer Participation Data'!$B$10:$B$59,$C961,'Payer Participation Data'!$C$10:$C$59,$D961)),"-",SUMIFS(INDEX('Payer Participation Data'!$F$10:$BM$59,0,MATCH(CONCATENATE($J961,M$6),'Payer Participation Data'!$F$8:$BM$8,0)),'Payer Participation Data'!$B$10:$B$59,$C961,'Payer Participation Data'!$C$10:$C$59,$D961))</f>
        <v>0</v>
      </c>
      <c r="N961" s="103"/>
    </row>
    <row r="962" spans="2:14" outlineLevel="1" x14ac:dyDescent="0.35">
      <c r="B962" s="126" t="s">
        <v>80</v>
      </c>
      <c r="C962" s="169" t="str">
        <f>IF(ISBLANK('Payer Participation Data'!$B$57),"-",'Payer Participation Data'!$B$57)</f>
        <v>-</v>
      </c>
      <c r="D962" s="169" t="str">
        <f>IF(ISBLANK('Payer Participation Data'!$C$57),"-",'Payer Participation Data'!$C$57)</f>
        <v>-</v>
      </c>
      <c r="E962" s="169" t="str">
        <f>IF(ISBLANK('Payer Participation Data'!$D$57),"-",'Payer Participation Data'!$D$57)</f>
        <v>-</v>
      </c>
      <c r="F962" s="169" t="str">
        <f>IF(ISBLANK('Payer Participation Data'!$E$57),"-",'Payer Participation Data'!$E$57)</f>
        <v>-</v>
      </c>
      <c r="G962" s="104">
        <v>4</v>
      </c>
      <c r="H962" s="104">
        <v>3</v>
      </c>
      <c r="I962" s="104">
        <v>5</v>
      </c>
      <c r="J962" s="104" t="str">
        <f t="shared" si="55"/>
        <v>354</v>
      </c>
      <c r="K962" s="104" t="s">
        <v>30</v>
      </c>
      <c r="L962" s="222">
        <f>IF(ISNA(SUMIFS(INDEX('Payer Participation Data'!$F$10:$BM$59,0,MATCH(CONCATENATE($J962,L$6),'Payer Participation Data'!$F$8:$BM$8,0)),'Payer Participation Data'!$B$10:$B$59,$C962,'Payer Participation Data'!$C$10:$C$59,$D962)),"-",SUMIFS(INDEX('Payer Participation Data'!$F$10:$BM$59,0,MATCH(CONCATENATE($J962,L$6),'Payer Participation Data'!$F$8:$BM$8,0)),'Payer Participation Data'!$B$10:$B$59,$C962,'Payer Participation Data'!$C$10:$C$59,$D962))</f>
        <v>0</v>
      </c>
      <c r="M962" s="223">
        <f>IF(ISNA(SUMIFS(INDEX('Payer Participation Data'!$F$10:$BM$59,0,MATCH(CONCATENATE($J962,M$6),'Payer Participation Data'!$F$8:$BM$8,0)),'Payer Participation Data'!$B$10:$B$59,$C962,'Payer Participation Data'!$C$10:$C$59,$D962)),"-",SUMIFS(INDEX('Payer Participation Data'!$F$10:$BM$59,0,MATCH(CONCATENATE($J962,M$6),'Payer Participation Data'!$F$8:$BM$8,0)),'Payer Participation Data'!$B$10:$B$59,$C962,'Payer Participation Data'!$C$10:$C$59,$D962))</f>
        <v>0</v>
      </c>
      <c r="N962" s="105"/>
    </row>
    <row r="963" spans="2:14" outlineLevel="1" x14ac:dyDescent="0.35">
      <c r="B963" s="124" t="s">
        <v>80</v>
      </c>
      <c r="C963" s="157" t="str">
        <f>IF(ISBLANK('Payer Participation Data'!$B$57),"-",'Payer Participation Data'!$B$57)</f>
        <v>-</v>
      </c>
      <c r="D963" s="157" t="str">
        <f>IF(ISBLANK('Payer Participation Data'!$C$57),"-",'Payer Participation Data'!$C$57)</f>
        <v>-</v>
      </c>
      <c r="E963" s="157" t="str">
        <f>IF(ISBLANK('Payer Participation Data'!$D$57),"-",'Payer Participation Data'!$D$57)</f>
        <v>-</v>
      </c>
      <c r="F963" s="157" t="str">
        <f>IF(ISBLANK('Payer Participation Data'!$E$57),"-",'Payer Participation Data'!$E$57)</f>
        <v>-</v>
      </c>
      <c r="G963" s="102">
        <v>1</v>
      </c>
      <c r="H963" s="102">
        <v>4</v>
      </c>
      <c r="I963" s="102">
        <v>5</v>
      </c>
      <c r="J963" s="102" t="str">
        <f t="shared" ref="J963:J966" si="59">CONCATENATE(H963,I963,G963)</f>
        <v>451</v>
      </c>
      <c r="K963" s="102" t="s">
        <v>30</v>
      </c>
      <c r="L963" s="224">
        <f>IF(ISNA(SUMIFS(INDEX('Payer Participation Data'!$F$10:$BM$59,0,MATCH(CONCATENATE($J963,L$6),'Payer Participation Data'!$F$8:$BM$8,0)),'Payer Participation Data'!$B$10:$B$59,$C963,'Payer Participation Data'!$C$10:$C$59,$D963)),"-",SUMIFS(INDEX('Payer Participation Data'!$F$10:$BM$59,0,MATCH(CONCATENATE($J963,L$6),'Payer Participation Data'!$F$8:$BM$8,0)),'Payer Participation Data'!$B$10:$B$59,$C963,'Payer Participation Data'!$C$10:$C$59,$D963))</f>
        <v>0</v>
      </c>
      <c r="M963" s="225">
        <f>IF(ISNA(SUMIFS(INDEX('Payer Participation Data'!$F$10:$BM$59,0,MATCH(CONCATENATE($J963,M$6),'Payer Participation Data'!$F$8:$BM$8,0)),'Payer Participation Data'!$B$10:$B$59,$C963,'Payer Participation Data'!$C$10:$C$59,$D963)),"-",SUMIFS(INDEX('Payer Participation Data'!$F$10:$BM$59,0,MATCH(CONCATENATE($J963,M$6),'Payer Participation Data'!$F$8:$BM$8,0)),'Payer Participation Data'!$B$10:$B$59,$C963,'Payer Participation Data'!$C$10:$C$59,$D963))</f>
        <v>0</v>
      </c>
      <c r="N963" s="105"/>
    </row>
    <row r="964" spans="2:14" outlineLevel="1" x14ac:dyDescent="0.35">
      <c r="B964" s="126" t="s">
        <v>80</v>
      </c>
      <c r="C964" s="169" t="str">
        <f>IF(ISBLANK('Payer Participation Data'!$B$57),"-",'Payer Participation Data'!$B$57)</f>
        <v>-</v>
      </c>
      <c r="D964" s="169" t="str">
        <f>IF(ISBLANK('Payer Participation Data'!$C$57),"-",'Payer Participation Data'!$C$57)</f>
        <v>-</v>
      </c>
      <c r="E964" s="169" t="str">
        <f>IF(ISBLANK('Payer Participation Data'!$D$57),"-",'Payer Participation Data'!$D$57)</f>
        <v>-</v>
      </c>
      <c r="F964" s="169" t="str">
        <f>IF(ISBLANK('Payer Participation Data'!$E$57),"-",'Payer Participation Data'!$E$57)</f>
        <v>-</v>
      </c>
      <c r="G964" s="104">
        <v>2</v>
      </c>
      <c r="H964" s="104">
        <v>4</v>
      </c>
      <c r="I964" s="104">
        <v>5</v>
      </c>
      <c r="J964" s="104" t="str">
        <f t="shared" si="59"/>
        <v>452</v>
      </c>
      <c r="K964" s="104" t="s">
        <v>30</v>
      </c>
      <c r="L964" s="222">
        <f>IF(ISNA(SUMIFS(INDEX('Payer Participation Data'!$F$10:$BM$59,0,MATCH(CONCATENATE($J964,L$6),'Payer Participation Data'!$F$8:$BM$8,0)),'Payer Participation Data'!$B$10:$B$59,$C964,'Payer Participation Data'!$C$10:$C$59,$D964)),"-",SUMIFS(INDEX('Payer Participation Data'!$F$10:$BM$59,0,MATCH(CONCATENATE($J964,L$6),'Payer Participation Data'!$F$8:$BM$8,0)),'Payer Participation Data'!$B$10:$B$59,$C964,'Payer Participation Data'!$C$10:$C$59,$D964))</f>
        <v>0</v>
      </c>
      <c r="M964" s="223">
        <f>IF(ISNA(SUMIFS(INDEX('Payer Participation Data'!$F$10:$BM$59,0,MATCH(CONCATENATE($J964,M$6),'Payer Participation Data'!$F$8:$BM$8,0)),'Payer Participation Data'!$B$10:$B$59,$C964,'Payer Participation Data'!$C$10:$C$59,$D964)),"-",SUMIFS(INDEX('Payer Participation Data'!$F$10:$BM$59,0,MATCH(CONCATENATE($J964,M$6),'Payer Participation Data'!$F$8:$BM$8,0)),'Payer Participation Data'!$B$10:$B$59,$C964,'Payer Participation Data'!$C$10:$C$59,$D964))</f>
        <v>0</v>
      </c>
      <c r="N964" s="105"/>
    </row>
    <row r="965" spans="2:14" outlineLevel="1" x14ac:dyDescent="0.35">
      <c r="B965" s="124" t="s">
        <v>80</v>
      </c>
      <c r="C965" s="157" t="str">
        <f>IF(ISBLANK('Payer Participation Data'!$B$57),"-",'Payer Participation Data'!$B$57)</f>
        <v>-</v>
      </c>
      <c r="D965" s="157" t="str">
        <f>IF(ISBLANK('Payer Participation Data'!$C$57),"-",'Payer Participation Data'!$C$57)</f>
        <v>-</v>
      </c>
      <c r="E965" s="157" t="str">
        <f>IF(ISBLANK('Payer Participation Data'!$D$57),"-",'Payer Participation Data'!$D$57)</f>
        <v>-</v>
      </c>
      <c r="F965" s="157" t="str">
        <f>IF(ISBLANK('Payer Participation Data'!$E$57),"-",'Payer Participation Data'!$E$57)</f>
        <v>-</v>
      </c>
      <c r="G965" s="102">
        <v>3</v>
      </c>
      <c r="H965" s="102">
        <v>4</v>
      </c>
      <c r="I965" s="102">
        <v>5</v>
      </c>
      <c r="J965" s="102" t="str">
        <f t="shared" si="59"/>
        <v>453</v>
      </c>
      <c r="K965" s="102" t="s">
        <v>30</v>
      </c>
      <c r="L965" s="224">
        <f>IF(ISNA(SUMIFS(INDEX('Payer Participation Data'!$F$10:$BM$59,0,MATCH(CONCATENATE($J965,L$6),'Payer Participation Data'!$F$8:$BM$8,0)),'Payer Participation Data'!$B$10:$B$59,$C965,'Payer Participation Data'!$C$10:$C$59,$D965)),"-",SUMIFS(INDEX('Payer Participation Data'!$F$10:$BM$59,0,MATCH(CONCATENATE($J965,L$6),'Payer Participation Data'!$F$8:$BM$8,0)),'Payer Participation Data'!$B$10:$B$59,$C965,'Payer Participation Data'!$C$10:$C$59,$D965))</f>
        <v>0</v>
      </c>
      <c r="M965" s="225">
        <f>IF(ISNA(SUMIFS(INDEX('Payer Participation Data'!$F$10:$BM$59,0,MATCH(CONCATENATE($J965,M$6),'Payer Participation Data'!$F$8:$BM$8,0)),'Payer Participation Data'!$B$10:$B$59,$C965,'Payer Participation Data'!$C$10:$C$59,$D965)),"-",SUMIFS(INDEX('Payer Participation Data'!$F$10:$BM$59,0,MATCH(CONCATENATE($J965,M$6),'Payer Participation Data'!$F$8:$BM$8,0)),'Payer Participation Data'!$B$10:$B$59,$C965,'Payer Participation Data'!$C$10:$C$59,$D965))</f>
        <v>0</v>
      </c>
      <c r="N965" s="105"/>
    </row>
    <row r="966" spans="2:14" outlineLevel="1" x14ac:dyDescent="0.35">
      <c r="B966" s="126" t="s">
        <v>80</v>
      </c>
      <c r="C966" s="169" t="str">
        <f>IF(ISBLANK('Payer Participation Data'!$B$57),"-",'Payer Participation Data'!$B$57)</f>
        <v>-</v>
      </c>
      <c r="D966" s="169" t="str">
        <f>IF(ISBLANK('Payer Participation Data'!$C$57),"-",'Payer Participation Data'!$C$57)</f>
        <v>-</v>
      </c>
      <c r="E966" s="169" t="str">
        <f>IF(ISBLANK('Payer Participation Data'!$D$57),"-",'Payer Participation Data'!$D$57)</f>
        <v>-</v>
      </c>
      <c r="F966" s="169" t="str">
        <f>IF(ISBLANK('Payer Participation Data'!$E$57),"-",'Payer Participation Data'!$E$57)</f>
        <v>-</v>
      </c>
      <c r="G966" s="104">
        <v>4</v>
      </c>
      <c r="H966" s="104">
        <v>4</v>
      </c>
      <c r="I966" s="104">
        <v>5</v>
      </c>
      <c r="J966" s="104" t="str">
        <f t="shared" si="59"/>
        <v>454</v>
      </c>
      <c r="K966" s="104" t="s">
        <v>30</v>
      </c>
      <c r="L966" s="222">
        <f>IF(ISNA(SUMIFS(INDEX('Payer Participation Data'!$F$10:$BM$59,0,MATCH(CONCATENATE($J966,L$6),'Payer Participation Data'!$F$8:$BM$8,0)),'Payer Participation Data'!$B$10:$B$59,$C966,'Payer Participation Data'!$C$10:$C$59,$D966)),"-",SUMIFS(INDEX('Payer Participation Data'!$F$10:$BM$59,0,MATCH(CONCATENATE($J966,L$6),'Payer Participation Data'!$F$8:$BM$8,0)),'Payer Participation Data'!$B$10:$B$59,$C966,'Payer Participation Data'!$C$10:$C$59,$D966))</f>
        <v>0</v>
      </c>
      <c r="M966" s="223">
        <f>IF(ISNA(SUMIFS(INDEX('Payer Participation Data'!$F$10:$BM$59,0,MATCH(CONCATENATE($J966,M$6),'Payer Participation Data'!$F$8:$BM$8,0)),'Payer Participation Data'!$B$10:$B$59,$C966,'Payer Participation Data'!$C$10:$C$59,$D966)),"-",SUMIFS(INDEX('Payer Participation Data'!$F$10:$BM$59,0,MATCH(CONCATENATE($J966,M$6),'Payer Participation Data'!$F$8:$BM$8,0)),'Payer Participation Data'!$B$10:$B$59,$C966,'Payer Participation Data'!$C$10:$C$59,$D966))</f>
        <v>0</v>
      </c>
      <c r="N966" s="105"/>
    </row>
    <row r="967" spans="2:14" outlineLevel="1" x14ac:dyDescent="0.35">
      <c r="B967" s="124" t="s">
        <v>80</v>
      </c>
      <c r="C967" s="157" t="str">
        <f>IF(ISBLANK('Payer Participation Data'!$B$58),"-",'Payer Participation Data'!$B$58)</f>
        <v>-</v>
      </c>
      <c r="D967" s="157" t="str">
        <f>IF(ISBLANK('Payer Participation Data'!$C$58),"-",'Payer Participation Data'!$C$58)</f>
        <v>-</v>
      </c>
      <c r="E967" s="157" t="str">
        <f>IF(ISBLANK('Payer Participation Data'!$D$58),"-",'Payer Participation Data'!$D$58)</f>
        <v>-</v>
      </c>
      <c r="F967" s="157" t="str">
        <f>IF(ISBLANK('Payer Participation Data'!$E$58),"-",'Payer Participation Data'!$E$58)</f>
        <v>-</v>
      </c>
      <c r="G967" s="102">
        <v>1</v>
      </c>
      <c r="H967" s="102" t="s">
        <v>64</v>
      </c>
      <c r="I967" s="102" t="s">
        <v>64</v>
      </c>
      <c r="J967" s="102" t="str">
        <f t="shared" si="55"/>
        <v>BaselineBaseline1</v>
      </c>
      <c r="K967" s="102" t="s">
        <v>30</v>
      </c>
      <c r="L967" s="224">
        <f>IF(ISNA(SUMIFS(INDEX('Payer Participation Data'!$F$10:$BM$59,0,MATCH(CONCATENATE($J967,L$6),'Payer Participation Data'!$F$8:$BM$8,0)),'Payer Participation Data'!$B$10:$B$59,$C967,'Payer Participation Data'!$C$10:$C$59,$D967)),"-",SUMIFS(INDEX('Payer Participation Data'!$F$10:$BM$59,0,MATCH(CONCATENATE($J967,L$6),'Payer Participation Data'!$F$8:$BM$8,0)),'Payer Participation Data'!$B$10:$B$59,$C967,'Payer Participation Data'!$C$10:$C$59,$D967))</f>
        <v>0</v>
      </c>
      <c r="M967" s="225">
        <f>IF(ISNA(SUMIFS(INDEX('Payer Participation Data'!$F$10:$BM$59,0,MATCH(CONCATENATE($J967,M$6),'Payer Participation Data'!$F$8:$BM$8,0)),'Payer Participation Data'!$B$10:$B$59,$C967,'Payer Participation Data'!$C$10:$C$59,$D967)),"-",SUMIFS(INDEX('Payer Participation Data'!$F$10:$BM$59,0,MATCH(CONCATENATE($J967,M$6),'Payer Participation Data'!$F$8:$BM$8,0)),'Payer Participation Data'!$B$10:$B$59,$C967,'Payer Participation Data'!$C$10:$C$59,$D967))</f>
        <v>0</v>
      </c>
      <c r="N967" s="103"/>
    </row>
    <row r="968" spans="2:14" outlineLevel="1" x14ac:dyDescent="0.35">
      <c r="B968" s="126" t="s">
        <v>80</v>
      </c>
      <c r="C968" s="169" t="str">
        <f>IF(ISBLANK('Payer Participation Data'!$B$58),"-",'Payer Participation Data'!$B$58)</f>
        <v>-</v>
      </c>
      <c r="D968" s="169" t="str">
        <f>IF(ISBLANK('Payer Participation Data'!$C$58),"-",'Payer Participation Data'!$C$58)</f>
        <v>-</v>
      </c>
      <c r="E968" s="169" t="str">
        <f>IF(ISBLANK('Payer Participation Data'!$D$58),"-",'Payer Participation Data'!$D$58)</f>
        <v>-</v>
      </c>
      <c r="F968" s="169" t="str">
        <f>IF(ISBLANK('Payer Participation Data'!$E$58),"-",'Payer Participation Data'!$E$58)</f>
        <v>-</v>
      </c>
      <c r="G968" s="104">
        <v>2</v>
      </c>
      <c r="H968" s="104" t="s">
        <v>64</v>
      </c>
      <c r="I968" s="104" t="s">
        <v>64</v>
      </c>
      <c r="J968" s="104" t="str">
        <f t="shared" ref="J968:J1002" si="60">CONCATENATE(H968,I968,G968)</f>
        <v>BaselineBaseline2</v>
      </c>
      <c r="K968" s="104" t="s">
        <v>30</v>
      </c>
      <c r="L968" s="222">
        <f>IF(ISNA(SUMIFS(INDEX('Payer Participation Data'!$F$10:$BM$59,0,MATCH(CONCATENATE($J968,L$6),'Payer Participation Data'!$F$8:$BM$8,0)),'Payer Participation Data'!$B$10:$B$59,$C968,'Payer Participation Data'!$C$10:$C$59,$D968)),"-",SUMIFS(INDEX('Payer Participation Data'!$F$10:$BM$59,0,MATCH(CONCATENATE($J968,L$6),'Payer Participation Data'!$F$8:$BM$8,0)),'Payer Participation Data'!$B$10:$B$59,$C968,'Payer Participation Data'!$C$10:$C$59,$D968))</f>
        <v>0</v>
      </c>
      <c r="M968" s="223">
        <f>IF(ISNA(SUMIFS(INDEX('Payer Participation Data'!$F$10:$BM$59,0,MATCH(CONCATENATE($J968,M$6),'Payer Participation Data'!$F$8:$BM$8,0)),'Payer Participation Data'!$B$10:$B$59,$C968,'Payer Participation Data'!$C$10:$C$59,$D968)),"-",SUMIFS(INDEX('Payer Participation Data'!$F$10:$BM$59,0,MATCH(CONCATENATE($J968,M$6),'Payer Participation Data'!$F$8:$BM$8,0)),'Payer Participation Data'!$B$10:$B$59,$C968,'Payer Participation Data'!$C$10:$C$59,$D968))</f>
        <v>0</v>
      </c>
      <c r="N968" s="105"/>
    </row>
    <row r="969" spans="2:14" outlineLevel="1" x14ac:dyDescent="0.35">
      <c r="B969" s="124" t="s">
        <v>80</v>
      </c>
      <c r="C969" s="157" t="str">
        <f>IF(ISBLANK('Payer Participation Data'!$B$58),"-",'Payer Participation Data'!$B$58)</f>
        <v>-</v>
      </c>
      <c r="D969" s="157" t="str">
        <f>IF(ISBLANK('Payer Participation Data'!$C$58),"-",'Payer Participation Data'!$C$58)</f>
        <v>-</v>
      </c>
      <c r="E969" s="157" t="str">
        <f>IF(ISBLANK('Payer Participation Data'!$D$58),"-",'Payer Participation Data'!$D$58)</f>
        <v>-</v>
      </c>
      <c r="F969" s="157" t="str">
        <f>IF(ISBLANK('Payer Participation Data'!$E$58),"-",'Payer Participation Data'!$E$58)</f>
        <v>-</v>
      </c>
      <c r="G969" s="102">
        <v>3</v>
      </c>
      <c r="H969" s="102" t="s">
        <v>64</v>
      </c>
      <c r="I969" s="102" t="s">
        <v>64</v>
      </c>
      <c r="J969" s="102" t="str">
        <f t="shared" si="60"/>
        <v>BaselineBaseline3</v>
      </c>
      <c r="K969" s="102" t="s">
        <v>30</v>
      </c>
      <c r="L969" s="224">
        <f>IF(ISNA(SUMIFS(INDEX('Payer Participation Data'!$F$10:$BM$59,0,MATCH(CONCATENATE($J969,L$6),'Payer Participation Data'!$F$8:$BM$8,0)),'Payer Participation Data'!$B$10:$B$59,$C969,'Payer Participation Data'!$C$10:$C$59,$D969)),"-",SUMIFS(INDEX('Payer Participation Data'!$F$10:$BM$59,0,MATCH(CONCATENATE($J969,L$6),'Payer Participation Data'!$F$8:$BM$8,0)),'Payer Participation Data'!$B$10:$B$59,$C969,'Payer Participation Data'!$C$10:$C$59,$D969))</f>
        <v>0</v>
      </c>
      <c r="M969" s="225">
        <f>IF(ISNA(SUMIFS(INDEX('Payer Participation Data'!$F$10:$BM$59,0,MATCH(CONCATENATE($J969,M$6),'Payer Participation Data'!$F$8:$BM$8,0)),'Payer Participation Data'!$B$10:$B$59,$C969,'Payer Participation Data'!$C$10:$C$59,$D969)),"-",SUMIFS(INDEX('Payer Participation Data'!$F$10:$BM$59,0,MATCH(CONCATENATE($J969,M$6),'Payer Participation Data'!$F$8:$BM$8,0)),'Payer Participation Data'!$B$10:$B$59,$C969,'Payer Participation Data'!$C$10:$C$59,$D969))</f>
        <v>0</v>
      </c>
      <c r="N969" s="103"/>
    </row>
    <row r="970" spans="2:14" outlineLevel="1" x14ac:dyDescent="0.35">
      <c r="B970" s="126" t="s">
        <v>80</v>
      </c>
      <c r="C970" s="169" t="str">
        <f>IF(ISBLANK('Payer Participation Data'!$B$58),"-",'Payer Participation Data'!$B$58)</f>
        <v>-</v>
      </c>
      <c r="D970" s="169" t="str">
        <f>IF(ISBLANK('Payer Participation Data'!$C$58),"-",'Payer Participation Data'!$C$58)</f>
        <v>-</v>
      </c>
      <c r="E970" s="169" t="str">
        <f>IF(ISBLANK('Payer Participation Data'!$D$58),"-",'Payer Participation Data'!$D$58)</f>
        <v>-</v>
      </c>
      <c r="F970" s="169" t="str">
        <f>IF(ISBLANK('Payer Participation Data'!$E$58),"-",'Payer Participation Data'!$E$58)</f>
        <v>-</v>
      </c>
      <c r="G970" s="104">
        <v>4</v>
      </c>
      <c r="H970" s="104" t="s">
        <v>64</v>
      </c>
      <c r="I970" s="104" t="s">
        <v>64</v>
      </c>
      <c r="J970" s="104" t="str">
        <f t="shared" si="60"/>
        <v>BaselineBaseline4</v>
      </c>
      <c r="K970" s="104" t="s">
        <v>30</v>
      </c>
      <c r="L970" s="222">
        <f>IF(ISNA(SUMIFS(INDEX('Payer Participation Data'!$F$10:$BM$59,0,MATCH(CONCATENATE($J970,L$6),'Payer Participation Data'!$F$8:$BM$8,0)),'Payer Participation Data'!$B$10:$B$59,$C970,'Payer Participation Data'!$C$10:$C$59,$D970)),"-",SUMIFS(INDEX('Payer Participation Data'!$F$10:$BM$59,0,MATCH(CONCATENATE($J970,L$6),'Payer Participation Data'!$F$8:$BM$8,0)),'Payer Participation Data'!$B$10:$B$59,$C970,'Payer Participation Data'!$C$10:$C$59,$D970))</f>
        <v>0</v>
      </c>
      <c r="M970" s="223">
        <f>IF(ISNA(SUMIFS(INDEX('Payer Participation Data'!$F$10:$BM$59,0,MATCH(CONCATENATE($J970,M$6),'Payer Participation Data'!$F$8:$BM$8,0)),'Payer Participation Data'!$B$10:$B$59,$C970,'Payer Participation Data'!$C$10:$C$59,$D970)),"-",SUMIFS(INDEX('Payer Participation Data'!$F$10:$BM$59,0,MATCH(CONCATENATE($J970,M$6),'Payer Participation Data'!$F$8:$BM$8,0)),'Payer Participation Data'!$B$10:$B$59,$C970,'Payer Participation Data'!$C$10:$C$59,$D970))</f>
        <v>0</v>
      </c>
      <c r="N970" s="105"/>
    </row>
    <row r="971" spans="2:14" outlineLevel="1" x14ac:dyDescent="0.35">
      <c r="B971" s="124" t="s">
        <v>80</v>
      </c>
      <c r="C971" s="157" t="str">
        <f>IF(ISBLANK('Payer Participation Data'!$B$58),"-",'Payer Participation Data'!$B$58)</f>
        <v>-</v>
      </c>
      <c r="D971" s="157" t="str">
        <f>IF(ISBLANK('Payer Participation Data'!$C$58),"-",'Payer Participation Data'!$C$58)</f>
        <v>-</v>
      </c>
      <c r="E971" s="157" t="str">
        <f>IF(ISBLANK('Payer Participation Data'!$D$58),"-",'Payer Participation Data'!$D$58)</f>
        <v>-</v>
      </c>
      <c r="F971" s="157" t="str">
        <f>IF(ISBLANK('Payer Participation Data'!$E$58),"-",'Payer Participation Data'!$E$58)</f>
        <v>-</v>
      </c>
      <c r="G971" s="102">
        <v>1</v>
      </c>
      <c r="H971" s="102">
        <v>1</v>
      </c>
      <c r="I971" s="102">
        <v>5</v>
      </c>
      <c r="J971" s="102" t="str">
        <f t="shared" si="60"/>
        <v>151</v>
      </c>
      <c r="K971" s="102" t="s">
        <v>30</v>
      </c>
      <c r="L971" s="224">
        <f>IF(ISNA(SUMIFS(INDEX('Payer Participation Data'!$F$10:$BM$59,0,MATCH(CONCATENATE($J971,L$6),'Payer Participation Data'!$F$8:$BM$8,0)),'Payer Participation Data'!$B$10:$B$59,$C971,'Payer Participation Data'!$C$10:$C$59,$D971)),"-",SUMIFS(INDEX('Payer Participation Data'!$F$10:$BM$59,0,MATCH(CONCATENATE($J971,L$6),'Payer Participation Data'!$F$8:$BM$8,0)),'Payer Participation Data'!$B$10:$B$59,$C971,'Payer Participation Data'!$C$10:$C$59,$D971))</f>
        <v>0</v>
      </c>
      <c r="M971" s="225">
        <f>IF(ISNA(SUMIFS(INDEX('Payer Participation Data'!$F$10:$BM$59,0,MATCH(CONCATENATE($J971,M$6),'Payer Participation Data'!$F$8:$BM$8,0)),'Payer Participation Data'!$B$10:$B$59,$C971,'Payer Participation Data'!$C$10:$C$59,$D971)),"-",SUMIFS(INDEX('Payer Participation Data'!$F$10:$BM$59,0,MATCH(CONCATENATE($J971,M$6),'Payer Participation Data'!$F$8:$BM$8,0)),'Payer Participation Data'!$B$10:$B$59,$C971,'Payer Participation Data'!$C$10:$C$59,$D971))</f>
        <v>0</v>
      </c>
      <c r="N971" s="103"/>
    </row>
    <row r="972" spans="2:14" outlineLevel="1" x14ac:dyDescent="0.35">
      <c r="B972" s="126" t="s">
        <v>80</v>
      </c>
      <c r="C972" s="169" t="str">
        <f>IF(ISBLANK('Payer Participation Data'!$B$58),"-",'Payer Participation Data'!$B$58)</f>
        <v>-</v>
      </c>
      <c r="D972" s="169" t="str">
        <f>IF(ISBLANK('Payer Participation Data'!$C$58),"-",'Payer Participation Data'!$C$58)</f>
        <v>-</v>
      </c>
      <c r="E972" s="169" t="str">
        <f>IF(ISBLANK('Payer Participation Data'!$D$58),"-",'Payer Participation Data'!$D$58)</f>
        <v>-</v>
      </c>
      <c r="F972" s="169" t="str">
        <f>IF(ISBLANK('Payer Participation Data'!$E$58),"-",'Payer Participation Data'!$E$58)</f>
        <v>-</v>
      </c>
      <c r="G972" s="104">
        <v>2</v>
      </c>
      <c r="H972" s="104">
        <v>1</v>
      </c>
      <c r="I972" s="104">
        <v>5</v>
      </c>
      <c r="J972" s="104" t="str">
        <f t="shared" si="60"/>
        <v>152</v>
      </c>
      <c r="K972" s="104" t="s">
        <v>30</v>
      </c>
      <c r="L972" s="222">
        <f>IF(ISNA(SUMIFS(INDEX('Payer Participation Data'!$F$10:$BM$59,0,MATCH(CONCATENATE($J972,L$6),'Payer Participation Data'!$F$8:$BM$8,0)),'Payer Participation Data'!$B$10:$B$59,$C972,'Payer Participation Data'!$C$10:$C$59,$D972)),"-",SUMIFS(INDEX('Payer Participation Data'!$F$10:$BM$59,0,MATCH(CONCATENATE($J972,L$6),'Payer Participation Data'!$F$8:$BM$8,0)),'Payer Participation Data'!$B$10:$B$59,$C972,'Payer Participation Data'!$C$10:$C$59,$D972))</f>
        <v>0</v>
      </c>
      <c r="M972" s="223">
        <f>IF(ISNA(SUMIFS(INDEX('Payer Participation Data'!$F$10:$BM$59,0,MATCH(CONCATENATE($J972,M$6),'Payer Participation Data'!$F$8:$BM$8,0)),'Payer Participation Data'!$B$10:$B$59,$C972,'Payer Participation Data'!$C$10:$C$59,$D972)),"-",SUMIFS(INDEX('Payer Participation Data'!$F$10:$BM$59,0,MATCH(CONCATENATE($J972,M$6),'Payer Participation Data'!$F$8:$BM$8,0)),'Payer Participation Data'!$B$10:$B$59,$C972,'Payer Participation Data'!$C$10:$C$59,$D972))</f>
        <v>0</v>
      </c>
      <c r="N972" s="105"/>
    </row>
    <row r="973" spans="2:14" outlineLevel="1" x14ac:dyDescent="0.35">
      <c r="B973" s="124" t="s">
        <v>80</v>
      </c>
      <c r="C973" s="157" t="str">
        <f>IF(ISBLANK('Payer Participation Data'!$B$58),"-",'Payer Participation Data'!$B$58)</f>
        <v>-</v>
      </c>
      <c r="D973" s="157" t="str">
        <f>IF(ISBLANK('Payer Participation Data'!$C$58),"-",'Payer Participation Data'!$C$58)</f>
        <v>-</v>
      </c>
      <c r="E973" s="157" t="str">
        <f>IF(ISBLANK('Payer Participation Data'!$D$58),"-",'Payer Participation Data'!$D$58)</f>
        <v>-</v>
      </c>
      <c r="F973" s="157" t="str">
        <f>IF(ISBLANK('Payer Participation Data'!$E$58),"-",'Payer Participation Data'!$E$58)</f>
        <v>-</v>
      </c>
      <c r="G973" s="102">
        <v>3</v>
      </c>
      <c r="H973" s="102">
        <v>1</v>
      </c>
      <c r="I973" s="102">
        <v>5</v>
      </c>
      <c r="J973" s="102" t="str">
        <f t="shared" si="60"/>
        <v>153</v>
      </c>
      <c r="K973" s="102" t="s">
        <v>30</v>
      </c>
      <c r="L973" s="224">
        <f>IF(ISNA(SUMIFS(INDEX('Payer Participation Data'!$F$10:$BM$59,0,MATCH(CONCATENATE($J973,L$6),'Payer Participation Data'!$F$8:$BM$8,0)),'Payer Participation Data'!$B$10:$B$59,$C973,'Payer Participation Data'!$C$10:$C$59,$D973)),"-",SUMIFS(INDEX('Payer Participation Data'!$F$10:$BM$59,0,MATCH(CONCATENATE($J973,L$6),'Payer Participation Data'!$F$8:$BM$8,0)),'Payer Participation Data'!$B$10:$B$59,$C973,'Payer Participation Data'!$C$10:$C$59,$D973))</f>
        <v>0</v>
      </c>
      <c r="M973" s="225">
        <f>IF(ISNA(SUMIFS(INDEX('Payer Participation Data'!$F$10:$BM$59,0,MATCH(CONCATENATE($J973,M$6),'Payer Participation Data'!$F$8:$BM$8,0)),'Payer Participation Data'!$B$10:$B$59,$C973,'Payer Participation Data'!$C$10:$C$59,$D973)),"-",SUMIFS(INDEX('Payer Participation Data'!$F$10:$BM$59,0,MATCH(CONCATENATE($J973,M$6),'Payer Participation Data'!$F$8:$BM$8,0)),'Payer Participation Data'!$B$10:$B$59,$C973,'Payer Participation Data'!$C$10:$C$59,$D973))</f>
        <v>0</v>
      </c>
      <c r="N973" s="103"/>
    </row>
    <row r="974" spans="2:14" outlineLevel="1" x14ac:dyDescent="0.35">
      <c r="B974" s="126" t="s">
        <v>80</v>
      </c>
      <c r="C974" s="169" t="str">
        <f>IF(ISBLANK('Payer Participation Data'!$B$58),"-",'Payer Participation Data'!$B$58)</f>
        <v>-</v>
      </c>
      <c r="D974" s="169" t="str">
        <f>IF(ISBLANK('Payer Participation Data'!$C$58),"-",'Payer Participation Data'!$C$58)</f>
        <v>-</v>
      </c>
      <c r="E974" s="169" t="str">
        <f>IF(ISBLANK('Payer Participation Data'!$D$58),"-",'Payer Participation Data'!$D$58)</f>
        <v>-</v>
      </c>
      <c r="F974" s="169" t="str">
        <f>IF(ISBLANK('Payer Participation Data'!$E$58),"-",'Payer Participation Data'!$E$58)</f>
        <v>-</v>
      </c>
      <c r="G974" s="104">
        <v>4</v>
      </c>
      <c r="H974" s="104">
        <v>1</v>
      </c>
      <c r="I974" s="104">
        <v>5</v>
      </c>
      <c r="J974" s="104" t="str">
        <f t="shared" si="60"/>
        <v>154</v>
      </c>
      <c r="K974" s="104" t="s">
        <v>30</v>
      </c>
      <c r="L974" s="222">
        <f>IF(ISNA(SUMIFS(INDEX('Payer Participation Data'!$F$10:$BM$59,0,MATCH(CONCATENATE($J974,L$6),'Payer Participation Data'!$F$8:$BM$8,0)),'Payer Participation Data'!$B$10:$B$59,$C974,'Payer Participation Data'!$C$10:$C$59,$D974)),"-",SUMIFS(INDEX('Payer Participation Data'!$F$10:$BM$59,0,MATCH(CONCATENATE($J974,L$6),'Payer Participation Data'!$F$8:$BM$8,0)),'Payer Participation Data'!$B$10:$B$59,$C974,'Payer Participation Data'!$C$10:$C$59,$D974))</f>
        <v>0</v>
      </c>
      <c r="M974" s="223">
        <f>IF(ISNA(SUMIFS(INDEX('Payer Participation Data'!$F$10:$BM$59,0,MATCH(CONCATENATE($J974,M$6),'Payer Participation Data'!$F$8:$BM$8,0)),'Payer Participation Data'!$B$10:$B$59,$C974,'Payer Participation Data'!$C$10:$C$59,$D974)),"-",SUMIFS(INDEX('Payer Participation Data'!$F$10:$BM$59,0,MATCH(CONCATENATE($J974,M$6),'Payer Participation Data'!$F$8:$BM$8,0)),'Payer Participation Data'!$B$10:$B$59,$C974,'Payer Participation Data'!$C$10:$C$59,$D974))</f>
        <v>0</v>
      </c>
      <c r="N974" s="105"/>
    </row>
    <row r="975" spans="2:14" outlineLevel="1" x14ac:dyDescent="0.35">
      <c r="B975" s="124" t="s">
        <v>80</v>
      </c>
      <c r="C975" s="157" t="str">
        <f>IF(ISBLANK('Payer Participation Data'!$B$58),"-",'Payer Participation Data'!$B$58)</f>
        <v>-</v>
      </c>
      <c r="D975" s="157" t="str">
        <f>IF(ISBLANK('Payer Participation Data'!$C$58),"-",'Payer Participation Data'!$C$58)</f>
        <v>-</v>
      </c>
      <c r="E975" s="157" t="str">
        <f>IF(ISBLANK('Payer Participation Data'!$D$58),"-",'Payer Participation Data'!$D$58)</f>
        <v>-</v>
      </c>
      <c r="F975" s="157" t="str">
        <f>IF(ISBLANK('Payer Participation Data'!$E$58),"-",'Payer Participation Data'!$E$58)</f>
        <v>-</v>
      </c>
      <c r="G975" s="102">
        <v>1</v>
      </c>
      <c r="H975" s="102">
        <v>2</v>
      </c>
      <c r="I975" s="102">
        <v>5</v>
      </c>
      <c r="J975" s="102" t="str">
        <f t="shared" si="60"/>
        <v>251</v>
      </c>
      <c r="K975" s="102" t="s">
        <v>30</v>
      </c>
      <c r="L975" s="224">
        <f>IF(ISNA(SUMIFS(INDEX('Payer Participation Data'!$F$10:$BM$59,0,MATCH(CONCATENATE($J975,L$6),'Payer Participation Data'!$F$8:$BM$8,0)),'Payer Participation Data'!$B$10:$B$59,$C975,'Payer Participation Data'!$C$10:$C$59,$D975)),"-",SUMIFS(INDEX('Payer Participation Data'!$F$10:$BM$59,0,MATCH(CONCATENATE($J975,L$6),'Payer Participation Data'!$F$8:$BM$8,0)),'Payer Participation Data'!$B$10:$B$59,$C975,'Payer Participation Data'!$C$10:$C$59,$D975))</f>
        <v>0</v>
      </c>
      <c r="M975" s="225">
        <f>IF(ISNA(SUMIFS(INDEX('Payer Participation Data'!$F$10:$BM$59,0,MATCH(CONCATENATE($J975,M$6),'Payer Participation Data'!$F$8:$BM$8,0)),'Payer Participation Data'!$B$10:$B$59,$C975,'Payer Participation Data'!$C$10:$C$59,$D975)),"-",SUMIFS(INDEX('Payer Participation Data'!$F$10:$BM$59,0,MATCH(CONCATENATE($J975,M$6),'Payer Participation Data'!$F$8:$BM$8,0)),'Payer Participation Data'!$B$10:$B$59,$C975,'Payer Participation Data'!$C$10:$C$59,$D975))</f>
        <v>0</v>
      </c>
      <c r="N975" s="103"/>
    </row>
    <row r="976" spans="2:14" outlineLevel="1" x14ac:dyDescent="0.35">
      <c r="B976" s="126" t="s">
        <v>80</v>
      </c>
      <c r="C976" s="169" t="str">
        <f>IF(ISBLANK('Payer Participation Data'!$B$58),"-",'Payer Participation Data'!$B$58)</f>
        <v>-</v>
      </c>
      <c r="D976" s="169" t="str">
        <f>IF(ISBLANK('Payer Participation Data'!$C$58),"-",'Payer Participation Data'!$C$58)</f>
        <v>-</v>
      </c>
      <c r="E976" s="169" t="str">
        <f>IF(ISBLANK('Payer Participation Data'!$D$58),"-",'Payer Participation Data'!$D$58)</f>
        <v>-</v>
      </c>
      <c r="F976" s="169" t="str">
        <f>IF(ISBLANK('Payer Participation Data'!$E$58),"-",'Payer Participation Data'!$E$58)</f>
        <v>-</v>
      </c>
      <c r="G976" s="104">
        <v>2</v>
      </c>
      <c r="H976" s="104">
        <v>2</v>
      </c>
      <c r="I976" s="104">
        <v>5</v>
      </c>
      <c r="J976" s="104" t="str">
        <f t="shared" si="60"/>
        <v>252</v>
      </c>
      <c r="K976" s="104" t="s">
        <v>30</v>
      </c>
      <c r="L976" s="222">
        <f>IF(ISNA(SUMIFS(INDEX('Payer Participation Data'!$F$10:$BM$59,0,MATCH(CONCATENATE($J976,L$6),'Payer Participation Data'!$F$8:$BM$8,0)),'Payer Participation Data'!$B$10:$B$59,$C976,'Payer Participation Data'!$C$10:$C$59,$D976)),"-",SUMIFS(INDEX('Payer Participation Data'!$F$10:$BM$59,0,MATCH(CONCATENATE($J976,L$6),'Payer Participation Data'!$F$8:$BM$8,0)),'Payer Participation Data'!$B$10:$B$59,$C976,'Payer Participation Data'!$C$10:$C$59,$D976))</f>
        <v>0</v>
      </c>
      <c r="M976" s="223">
        <f>IF(ISNA(SUMIFS(INDEX('Payer Participation Data'!$F$10:$BM$59,0,MATCH(CONCATENATE($J976,M$6),'Payer Participation Data'!$F$8:$BM$8,0)),'Payer Participation Data'!$B$10:$B$59,$C976,'Payer Participation Data'!$C$10:$C$59,$D976)),"-",SUMIFS(INDEX('Payer Participation Data'!$F$10:$BM$59,0,MATCH(CONCATENATE($J976,M$6),'Payer Participation Data'!$F$8:$BM$8,0)),'Payer Participation Data'!$B$10:$B$59,$C976,'Payer Participation Data'!$C$10:$C$59,$D976))</f>
        <v>0</v>
      </c>
      <c r="N976" s="105"/>
    </row>
    <row r="977" spans="2:14" outlineLevel="1" x14ac:dyDescent="0.35">
      <c r="B977" s="124" t="s">
        <v>80</v>
      </c>
      <c r="C977" s="157" t="str">
        <f>IF(ISBLANK('Payer Participation Data'!$B$58),"-",'Payer Participation Data'!$B$58)</f>
        <v>-</v>
      </c>
      <c r="D977" s="157" t="str">
        <f>IF(ISBLANK('Payer Participation Data'!$C$58),"-",'Payer Participation Data'!$C$58)</f>
        <v>-</v>
      </c>
      <c r="E977" s="157" t="str">
        <f>IF(ISBLANK('Payer Participation Data'!$D$58),"-",'Payer Participation Data'!$D$58)</f>
        <v>-</v>
      </c>
      <c r="F977" s="157" t="str">
        <f>IF(ISBLANK('Payer Participation Data'!$E$58),"-",'Payer Participation Data'!$E$58)</f>
        <v>-</v>
      </c>
      <c r="G977" s="102">
        <v>3</v>
      </c>
      <c r="H977" s="102">
        <v>2</v>
      </c>
      <c r="I977" s="102">
        <v>5</v>
      </c>
      <c r="J977" s="102" t="str">
        <f t="shared" si="60"/>
        <v>253</v>
      </c>
      <c r="K977" s="102" t="s">
        <v>30</v>
      </c>
      <c r="L977" s="224">
        <f>IF(ISNA(SUMIFS(INDEX('Payer Participation Data'!$F$10:$BM$59,0,MATCH(CONCATENATE($J977,L$6),'Payer Participation Data'!$F$8:$BM$8,0)),'Payer Participation Data'!$B$10:$B$59,$C977,'Payer Participation Data'!$C$10:$C$59,$D977)),"-",SUMIFS(INDEX('Payer Participation Data'!$F$10:$BM$59,0,MATCH(CONCATENATE($J977,L$6),'Payer Participation Data'!$F$8:$BM$8,0)),'Payer Participation Data'!$B$10:$B$59,$C977,'Payer Participation Data'!$C$10:$C$59,$D977))</f>
        <v>0</v>
      </c>
      <c r="M977" s="225">
        <f>IF(ISNA(SUMIFS(INDEX('Payer Participation Data'!$F$10:$BM$59,0,MATCH(CONCATENATE($J977,M$6),'Payer Participation Data'!$F$8:$BM$8,0)),'Payer Participation Data'!$B$10:$B$59,$C977,'Payer Participation Data'!$C$10:$C$59,$D977)),"-",SUMIFS(INDEX('Payer Participation Data'!$F$10:$BM$59,0,MATCH(CONCATENATE($J977,M$6),'Payer Participation Data'!$F$8:$BM$8,0)),'Payer Participation Data'!$B$10:$B$59,$C977,'Payer Participation Data'!$C$10:$C$59,$D977))</f>
        <v>0</v>
      </c>
      <c r="N977" s="103"/>
    </row>
    <row r="978" spans="2:14" outlineLevel="1" x14ac:dyDescent="0.35">
      <c r="B978" s="126" t="s">
        <v>80</v>
      </c>
      <c r="C978" s="169" t="str">
        <f>IF(ISBLANK('Payer Participation Data'!$B$58),"-",'Payer Participation Data'!$B$58)</f>
        <v>-</v>
      </c>
      <c r="D978" s="169" t="str">
        <f>IF(ISBLANK('Payer Participation Data'!$C$58),"-",'Payer Participation Data'!$C$58)</f>
        <v>-</v>
      </c>
      <c r="E978" s="169" t="str">
        <f>IF(ISBLANK('Payer Participation Data'!$D$58),"-",'Payer Participation Data'!$D$58)</f>
        <v>-</v>
      </c>
      <c r="F978" s="169" t="str">
        <f>IF(ISBLANK('Payer Participation Data'!$E$58),"-",'Payer Participation Data'!$E$58)</f>
        <v>-</v>
      </c>
      <c r="G978" s="104">
        <v>4</v>
      </c>
      <c r="H978" s="104">
        <v>2</v>
      </c>
      <c r="I978" s="104">
        <v>5</v>
      </c>
      <c r="J978" s="104" t="str">
        <f t="shared" si="60"/>
        <v>254</v>
      </c>
      <c r="K978" s="104" t="s">
        <v>30</v>
      </c>
      <c r="L978" s="222">
        <f>IF(ISNA(SUMIFS(INDEX('Payer Participation Data'!$F$10:$BM$59,0,MATCH(CONCATENATE($J978,L$6),'Payer Participation Data'!$F$8:$BM$8,0)),'Payer Participation Data'!$B$10:$B$59,$C978,'Payer Participation Data'!$C$10:$C$59,$D978)),"-",SUMIFS(INDEX('Payer Participation Data'!$F$10:$BM$59,0,MATCH(CONCATENATE($J978,L$6),'Payer Participation Data'!$F$8:$BM$8,0)),'Payer Participation Data'!$B$10:$B$59,$C978,'Payer Participation Data'!$C$10:$C$59,$D978))</f>
        <v>0</v>
      </c>
      <c r="M978" s="223">
        <f>IF(ISNA(SUMIFS(INDEX('Payer Participation Data'!$F$10:$BM$59,0,MATCH(CONCATENATE($J978,M$6),'Payer Participation Data'!$F$8:$BM$8,0)),'Payer Participation Data'!$B$10:$B$59,$C978,'Payer Participation Data'!$C$10:$C$59,$D978)),"-",SUMIFS(INDEX('Payer Participation Data'!$F$10:$BM$59,0,MATCH(CONCATENATE($J978,M$6),'Payer Participation Data'!$F$8:$BM$8,0)),'Payer Participation Data'!$B$10:$B$59,$C978,'Payer Participation Data'!$C$10:$C$59,$D978))</f>
        <v>0</v>
      </c>
      <c r="N978" s="105"/>
    </row>
    <row r="979" spans="2:14" outlineLevel="1" x14ac:dyDescent="0.35">
      <c r="B979" s="124" t="s">
        <v>80</v>
      </c>
      <c r="C979" s="157" t="str">
        <f>IF(ISBLANK('Payer Participation Data'!$B$58),"-",'Payer Participation Data'!$B$58)</f>
        <v>-</v>
      </c>
      <c r="D979" s="157" t="str">
        <f>IF(ISBLANK('Payer Participation Data'!$C$58),"-",'Payer Participation Data'!$C$58)</f>
        <v>-</v>
      </c>
      <c r="E979" s="157" t="str">
        <f>IF(ISBLANK('Payer Participation Data'!$D$58),"-",'Payer Participation Data'!$D$58)</f>
        <v>-</v>
      </c>
      <c r="F979" s="157" t="str">
        <f>IF(ISBLANK('Payer Participation Data'!$E$58),"-",'Payer Participation Data'!$E$58)</f>
        <v>-</v>
      </c>
      <c r="G979" s="102">
        <v>1</v>
      </c>
      <c r="H979" s="102">
        <v>3</v>
      </c>
      <c r="I979" s="102">
        <v>5</v>
      </c>
      <c r="J979" s="102" t="str">
        <f t="shared" si="60"/>
        <v>351</v>
      </c>
      <c r="K979" s="102" t="s">
        <v>30</v>
      </c>
      <c r="L979" s="224">
        <f>IF(ISNA(SUMIFS(INDEX('Payer Participation Data'!$F$10:$BM$59,0,MATCH(CONCATENATE($J979,L$6),'Payer Participation Data'!$F$8:$BM$8,0)),'Payer Participation Data'!$B$10:$B$59,$C979,'Payer Participation Data'!$C$10:$C$59,$D979)),"-",SUMIFS(INDEX('Payer Participation Data'!$F$10:$BM$59,0,MATCH(CONCATENATE($J979,L$6),'Payer Participation Data'!$F$8:$BM$8,0)),'Payer Participation Data'!$B$10:$B$59,$C979,'Payer Participation Data'!$C$10:$C$59,$D979))</f>
        <v>0</v>
      </c>
      <c r="M979" s="225">
        <f>IF(ISNA(SUMIFS(INDEX('Payer Participation Data'!$F$10:$BM$59,0,MATCH(CONCATENATE($J979,M$6),'Payer Participation Data'!$F$8:$BM$8,0)),'Payer Participation Data'!$B$10:$B$59,$C979,'Payer Participation Data'!$C$10:$C$59,$D979)),"-",SUMIFS(INDEX('Payer Participation Data'!$F$10:$BM$59,0,MATCH(CONCATENATE($J979,M$6),'Payer Participation Data'!$F$8:$BM$8,0)),'Payer Participation Data'!$B$10:$B$59,$C979,'Payer Participation Data'!$C$10:$C$59,$D979))</f>
        <v>0</v>
      </c>
      <c r="N979" s="103"/>
    </row>
    <row r="980" spans="2:14" outlineLevel="1" x14ac:dyDescent="0.35">
      <c r="B980" s="126" t="s">
        <v>80</v>
      </c>
      <c r="C980" s="169" t="str">
        <f>IF(ISBLANK('Payer Participation Data'!$B$58),"-",'Payer Participation Data'!$B$58)</f>
        <v>-</v>
      </c>
      <c r="D980" s="169" t="str">
        <f>IF(ISBLANK('Payer Participation Data'!$C$58),"-",'Payer Participation Data'!$C$58)</f>
        <v>-</v>
      </c>
      <c r="E980" s="169" t="str">
        <f>IF(ISBLANK('Payer Participation Data'!$D$58),"-",'Payer Participation Data'!$D$58)</f>
        <v>-</v>
      </c>
      <c r="F980" s="169" t="str">
        <f>IF(ISBLANK('Payer Participation Data'!$E$58),"-",'Payer Participation Data'!$E$58)</f>
        <v>-</v>
      </c>
      <c r="G980" s="104">
        <v>2</v>
      </c>
      <c r="H980" s="104">
        <v>3</v>
      </c>
      <c r="I980" s="104">
        <v>5</v>
      </c>
      <c r="J980" s="104" t="str">
        <f t="shared" si="60"/>
        <v>352</v>
      </c>
      <c r="K980" s="104" t="s">
        <v>30</v>
      </c>
      <c r="L980" s="222">
        <f>IF(ISNA(SUMIFS(INDEX('Payer Participation Data'!$F$10:$BM$59,0,MATCH(CONCATENATE($J980,L$6),'Payer Participation Data'!$F$8:$BM$8,0)),'Payer Participation Data'!$B$10:$B$59,$C980,'Payer Participation Data'!$C$10:$C$59,$D980)),"-",SUMIFS(INDEX('Payer Participation Data'!$F$10:$BM$59,0,MATCH(CONCATENATE($J980,L$6),'Payer Participation Data'!$F$8:$BM$8,0)),'Payer Participation Data'!$B$10:$B$59,$C980,'Payer Participation Data'!$C$10:$C$59,$D980))</f>
        <v>0</v>
      </c>
      <c r="M980" s="223">
        <f>IF(ISNA(SUMIFS(INDEX('Payer Participation Data'!$F$10:$BM$59,0,MATCH(CONCATENATE($J980,M$6),'Payer Participation Data'!$F$8:$BM$8,0)),'Payer Participation Data'!$B$10:$B$59,$C980,'Payer Participation Data'!$C$10:$C$59,$D980)),"-",SUMIFS(INDEX('Payer Participation Data'!$F$10:$BM$59,0,MATCH(CONCATENATE($J980,M$6),'Payer Participation Data'!$F$8:$BM$8,0)),'Payer Participation Data'!$B$10:$B$59,$C980,'Payer Participation Data'!$C$10:$C$59,$D980))</f>
        <v>0</v>
      </c>
      <c r="N980" s="105"/>
    </row>
    <row r="981" spans="2:14" outlineLevel="1" x14ac:dyDescent="0.35">
      <c r="B981" s="124" t="s">
        <v>80</v>
      </c>
      <c r="C981" s="157" t="str">
        <f>IF(ISBLANK('Payer Participation Data'!$B$58),"-",'Payer Participation Data'!$B$58)</f>
        <v>-</v>
      </c>
      <c r="D981" s="157" t="str">
        <f>IF(ISBLANK('Payer Participation Data'!$C$58),"-",'Payer Participation Data'!$C$58)</f>
        <v>-</v>
      </c>
      <c r="E981" s="157" t="str">
        <f>IF(ISBLANK('Payer Participation Data'!$D$58),"-",'Payer Participation Data'!$D$58)</f>
        <v>-</v>
      </c>
      <c r="F981" s="157" t="str">
        <f>IF(ISBLANK('Payer Participation Data'!$E$58),"-",'Payer Participation Data'!$E$58)</f>
        <v>-</v>
      </c>
      <c r="G981" s="102">
        <v>3</v>
      </c>
      <c r="H981" s="102">
        <v>3</v>
      </c>
      <c r="I981" s="102">
        <v>5</v>
      </c>
      <c r="J981" s="102" t="str">
        <f t="shared" si="60"/>
        <v>353</v>
      </c>
      <c r="K981" s="102" t="s">
        <v>30</v>
      </c>
      <c r="L981" s="224">
        <f>IF(ISNA(SUMIFS(INDEX('Payer Participation Data'!$F$10:$BM$59,0,MATCH(CONCATENATE($J981,L$6),'Payer Participation Data'!$F$8:$BM$8,0)),'Payer Participation Data'!$B$10:$B$59,$C981,'Payer Participation Data'!$C$10:$C$59,$D981)),"-",SUMIFS(INDEX('Payer Participation Data'!$F$10:$BM$59,0,MATCH(CONCATENATE($J981,L$6),'Payer Participation Data'!$F$8:$BM$8,0)),'Payer Participation Data'!$B$10:$B$59,$C981,'Payer Participation Data'!$C$10:$C$59,$D981))</f>
        <v>0</v>
      </c>
      <c r="M981" s="225">
        <f>IF(ISNA(SUMIFS(INDEX('Payer Participation Data'!$F$10:$BM$59,0,MATCH(CONCATENATE($J981,M$6),'Payer Participation Data'!$F$8:$BM$8,0)),'Payer Participation Data'!$B$10:$B$59,$C981,'Payer Participation Data'!$C$10:$C$59,$D981)),"-",SUMIFS(INDEX('Payer Participation Data'!$F$10:$BM$59,0,MATCH(CONCATENATE($J981,M$6),'Payer Participation Data'!$F$8:$BM$8,0)),'Payer Participation Data'!$B$10:$B$59,$C981,'Payer Participation Data'!$C$10:$C$59,$D981))</f>
        <v>0</v>
      </c>
      <c r="N981" s="103"/>
    </row>
    <row r="982" spans="2:14" outlineLevel="1" x14ac:dyDescent="0.35">
      <c r="B982" s="126" t="s">
        <v>80</v>
      </c>
      <c r="C982" s="169" t="str">
        <f>IF(ISBLANK('Payer Participation Data'!$B$58),"-",'Payer Participation Data'!$B$58)</f>
        <v>-</v>
      </c>
      <c r="D982" s="169" t="str">
        <f>IF(ISBLANK('Payer Participation Data'!$C$58),"-",'Payer Participation Data'!$C$58)</f>
        <v>-</v>
      </c>
      <c r="E982" s="169" t="str">
        <f>IF(ISBLANK('Payer Participation Data'!$D$58),"-",'Payer Participation Data'!$D$58)</f>
        <v>-</v>
      </c>
      <c r="F982" s="169" t="str">
        <f>IF(ISBLANK('Payer Participation Data'!$E$58),"-",'Payer Participation Data'!$E$58)</f>
        <v>-</v>
      </c>
      <c r="G982" s="104">
        <v>4</v>
      </c>
      <c r="H982" s="104">
        <v>3</v>
      </c>
      <c r="I982" s="104">
        <v>5</v>
      </c>
      <c r="J982" s="104" t="str">
        <f t="shared" si="60"/>
        <v>354</v>
      </c>
      <c r="K982" s="104" t="s">
        <v>30</v>
      </c>
      <c r="L982" s="222">
        <f>IF(ISNA(SUMIFS(INDEX('Payer Participation Data'!$F$10:$BM$59,0,MATCH(CONCATENATE($J982,L$6),'Payer Participation Data'!$F$8:$BM$8,0)),'Payer Participation Data'!$B$10:$B$59,$C982,'Payer Participation Data'!$C$10:$C$59,$D982)),"-",SUMIFS(INDEX('Payer Participation Data'!$F$10:$BM$59,0,MATCH(CONCATENATE($J982,L$6),'Payer Participation Data'!$F$8:$BM$8,0)),'Payer Participation Data'!$B$10:$B$59,$C982,'Payer Participation Data'!$C$10:$C$59,$D982))</f>
        <v>0</v>
      </c>
      <c r="M982" s="223">
        <f>IF(ISNA(SUMIFS(INDEX('Payer Participation Data'!$F$10:$BM$59,0,MATCH(CONCATENATE($J982,M$6),'Payer Participation Data'!$F$8:$BM$8,0)),'Payer Participation Data'!$B$10:$B$59,$C982,'Payer Participation Data'!$C$10:$C$59,$D982)),"-",SUMIFS(INDEX('Payer Participation Data'!$F$10:$BM$59,0,MATCH(CONCATENATE($J982,M$6),'Payer Participation Data'!$F$8:$BM$8,0)),'Payer Participation Data'!$B$10:$B$59,$C982,'Payer Participation Data'!$C$10:$C$59,$D982))</f>
        <v>0</v>
      </c>
      <c r="N982" s="105"/>
    </row>
    <row r="983" spans="2:14" outlineLevel="1" x14ac:dyDescent="0.35">
      <c r="B983" s="124" t="s">
        <v>80</v>
      </c>
      <c r="C983" s="157" t="str">
        <f>IF(ISBLANK('Payer Participation Data'!$B$58),"-",'Payer Participation Data'!$B$58)</f>
        <v>-</v>
      </c>
      <c r="D983" s="157" t="str">
        <f>IF(ISBLANK('Payer Participation Data'!$C$58),"-",'Payer Participation Data'!$C$58)</f>
        <v>-</v>
      </c>
      <c r="E983" s="157" t="str">
        <f>IF(ISBLANK('Payer Participation Data'!$D$58),"-",'Payer Participation Data'!$D$58)</f>
        <v>-</v>
      </c>
      <c r="F983" s="157" t="str">
        <f>IF(ISBLANK('Payer Participation Data'!$E$58),"-",'Payer Participation Data'!$E$58)</f>
        <v>-</v>
      </c>
      <c r="G983" s="102">
        <v>1</v>
      </c>
      <c r="H983" s="102">
        <v>4</v>
      </c>
      <c r="I983" s="102">
        <v>5</v>
      </c>
      <c r="J983" s="102" t="str">
        <f t="shared" ref="J983:J986" si="61">CONCATENATE(H983,I983,G983)</f>
        <v>451</v>
      </c>
      <c r="K983" s="102" t="s">
        <v>30</v>
      </c>
      <c r="L983" s="224">
        <f>IF(ISNA(SUMIFS(INDEX('Payer Participation Data'!$F$10:$BM$59,0,MATCH(CONCATENATE($J983,L$6),'Payer Participation Data'!$F$8:$BM$8,0)),'Payer Participation Data'!$B$10:$B$59,$C983,'Payer Participation Data'!$C$10:$C$59,$D983)),"-",SUMIFS(INDEX('Payer Participation Data'!$F$10:$BM$59,0,MATCH(CONCATENATE($J983,L$6),'Payer Participation Data'!$F$8:$BM$8,0)),'Payer Participation Data'!$B$10:$B$59,$C983,'Payer Participation Data'!$C$10:$C$59,$D983))</f>
        <v>0</v>
      </c>
      <c r="M983" s="225">
        <f>IF(ISNA(SUMIFS(INDEX('Payer Participation Data'!$F$10:$BM$59,0,MATCH(CONCATENATE($J983,M$6),'Payer Participation Data'!$F$8:$BM$8,0)),'Payer Participation Data'!$B$10:$B$59,$C983,'Payer Participation Data'!$C$10:$C$59,$D983)),"-",SUMIFS(INDEX('Payer Participation Data'!$F$10:$BM$59,0,MATCH(CONCATENATE($J983,M$6),'Payer Participation Data'!$F$8:$BM$8,0)),'Payer Participation Data'!$B$10:$B$59,$C983,'Payer Participation Data'!$C$10:$C$59,$D983))</f>
        <v>0</v>
      </c>
      <c r="N983" s="105"/>
    </row>
    <row r="984" spans="2:14" outlineLevel="1" x14ac:dyDescent="0.35">
      <c r="B984" s="126" t="s">
        <v>80</v>
      </c>
      <c r="C984" s="169" t="str">
        <f>IF(ISBLANK('Payer Participation Data'!$B$58),"-",'Payer Participation Data'!$B$58)</f>
        <v>-</v>
      </c>
      <c r="D984" s="169" t="str">
        <f>IF(ISBLANK('Payer Participation Data'!$C$58),"-",'Payer Participation Data'!$C$58)</f>
        <v>-</v>
      </c>
      <c r="E984" s="169" t="str">
        <f>IF(ISBLANK('Payer Participation Data'!$D$58),"-",'Payer Participation Data'!$D$58)</f>
        <v>-</v>
      </c>
      <c r="F984" s="169" t="str">
        <f>IF(ISBLANK('Payer Participation Data'!$E$58),"-",'Payer Participation Data'!$E$58)</f>
        <v>-</v>
      </c>
      <c r="G984" s="104">
        <v>2</v>
      </c>
      <c r="H984" s="104">
        <v>4</v>
      </c>
      <c r="I984" s="104">
        <v>5</v>
      </c>
      <c r="J984" s="104" t="str">
        <f t="shared" si="61"/>
        <v>452</v>
      </c>
      <c r="K984" s="104" t="s">
        <v>30</v>
      </c>
      <c r="L984" s="222">
        <f>IF(ISNA(SUMIFS(INDEX('Payer Participation Data'!$F$10:$BM$59,0,MATCH(CONCATENATE($J984,L$6),'Payer Participation Data'!$F$8:$BM$8,0)),'Payer Participation Data'!$B$10:$B$59,$C984,'Payer Participation Data'!$C$10:$C$59,$D984)),"-",SUMIFS(INDEX('Payer Participation Data'!$F$10:$BM$59,0,MATCH(CONCATENATE($J984,L$6),'Payer Participation Data'!$F$8:$BM$8,0)),'Payer Participation Data'!$B$10:$B$59,$C984,'Payer Participation Data'!$C$10:$C$59,$D984))</f>
        <v>0</v>
      </c>
      <c r="M984" s="223">
        <f>IF(ISNA(SUMIFS(INDEX('Payer Participation Data'!$F$10:$BM$59,0,MATCH(CONCATENATE($J984,M$6),'Payer Participation Data'!$F$8:$BM$8,0)),'Payer Participation Data'!$B$10:$B$59,$C984,'Payer Participation Data'!$C$10:$C$59,$D984)),"-",SUMIFS(INDEX('Payer Participation Data'!$F$10:$BM$59,0,MATCH(CONCATENATE($J984,M$6),'Payer Participation Data'!$F$8:$BM$8,0)),'Payer Participation Data'!$B$10:$B$59,$C984,'Payer Participation Data'!$C$10:$C$59,$D984))</f>
        <v>0</v>
      </c>
      <c r="N984" s="105"/>
    </row>
    <row r="985" spans="2:14" outlineLevel="1" x14ac:dyDescent="0.35">
      <c r="B985" s="124" t="s">
        <v>80</v>
      </c>
      <c r="C985" s="157" t="str">
        <f>IF(ISBLANK('Payer Participation Data'!$B$58),"-",'Payer Participation Data'!$B$58)</f>
        <v>-</v>
      </c>
      <c r="D985" s="157" t="str">
        <f>IF(ISBLANK('Payer Participation Data'!$C$58),"-",'Payer Participation Data'!$C$58)</f>
        <v>-</v>
      </c>
      <c r="E985" s="157" t="str">
        <f>IF(ISBLANK('Payer Participation Data'!$D$58),"-",'Payer Participation Data'!$D$58)</f>
        <v>-</v>
      </c>
      <c r="F985" s="157" t="str">
        <f>IF(ISBLANK('Payer Participation Data'!$E$58),"-",'Payer Participation Data'!$E$58)</f>
        <v>-</v>
      </c>
      <c r="G985" s="102">
        <v>3</v>
      </c>
      <c r="H985" s="102">
        <v>4</v>
      </c>
      <c r="I985" s="102">
        <v>5</v>
      </c>
      <c r="J985" s="102" t="str">
        <f t="shared" si="61"/>
        <v>453</v>
      </c>
      <c r="K985" s="102" t="s">
        <v>30</v>
      </c>
      <c r="L985" s="224">
        <f>IF(ISNA(SUMIFS(INDEX('Payer Participation Data'!$F$10:$BM$59,0,MATCH(CONCATENATE($J985,L$6),'Payer Participation Data'!$F$8:$BM$8,0)),'Payer Participation Data'!$B$10:$B$59,$C985,'Payer Participation Data'!$C$10:$C$59,$D985)),"-",SUMIFS(INDEX('Payer Participation Data'!$F$10:$BM$59,0,MATCH(CONCATENATE($J985,L$6),'Payer Participation Data'!$F$8:$BM$8,0)),'Payer Participation Data'!$B$10:$B$59,$C985,'Payer Participation Data'!$C$10:$C$59,$D985))</f>
        <v>0</v>
      </c>
      <c r="M985" s="225">
        <f>IF(ISNA(SUMIFS(INDEX('Payer Participation Data'!$F$10:$BM$59,0,MATCH(CONCATENATE($J985,M$6),'Payer Participation Data'!$F$8:$BM$8,0)),'Payer Participation Data'!$B$10:$B$59,$C985,'Payer Participation Data'!$C$10:$C$59,$D985)),"-",SUMIFS(INDEX('Payer Participation Data'!$F$10:$BM$59,0,MATCH(CONCATENATE($J985,M$6),'Payer Participation Data'!$F$8:$BM$8,0)),'Payer Participation Data'!$B$10:$B$59,$C985,'Payer Participation Data'!$C$10:$C$59,$D985))</f>
        <v>0</v>
      </c>
      <c r="N985" s="105"/>
    </row>
    <row r="986" spans="2:14" outlineLevel="1" x14ac:dyDescent="0.35">
      <c r="B986" s="126" t="s">
        <v>80</v>
      </c>
      <c r="C986" s="169" t="str">
        <f>IF(ISBLANK('Payer Participation Data'!$B$58),"-",'Payer Participation Data'!$B$58)</f>
        <v>-</v>
      </c>
      <c r="D986" s="169" t="str">
        <f>IF(ISBLANK('Payer Participation Data'!$C$58),"-",'Payer Participation Data'!$C$58)</f>
        <v>-</v>
      </c>
      <c r="E986" s="169" t="str">
        <f>IF(ISBLANK('Payer Participation Data'!$D$58),"-",'Payer Participation Data'!$D$58)</f>
        <v>-</v>
      </c>
      <c r="F986" s="169" t="str">
        <f>IF(ISBLANK('Payer Participation Data'!$E$58),"-",'Payer Participation Data'!$E$58)</f>
        <v>-</v>
      </c>
      <c r="G986" s="104">
        <v>4</v>
      </c>
      <c r="H986" s="104">
        <v>4</v>
      </c>
      <c r="I986" s="104">
        <v>5</v>
      </c>
      <c r="J986" s="104" t="str">
        <f t="shared" si="61"/>
        <v>454</v>
      </c>
      <c r="K986" s="104" t="s">
        <v>30</v>
      </c>
      <c r="L986" s="222">
        <f>IF(ISNA(SUMIFS(INDEX('Payer Participation Data'!$F$10:$BM$59,0,MATCH(CONCATENATE($J986,L$6),'Payer Participation Data'!$F$8:$BM$8,0)),'Payer Participation Data'!$B$10:$B$59,$C986,'Payer Participation Data'!$C$10:$C$59,$D986)),"-",SUMIFS(INDEX('Payer Participation Data'!$F$10:$BM$59,0,MATCH(CONCATENATE($J986,L$6),'Payer Participation Data'!$F$8:$BM$8,0)),'Payer Participation Data'!$B$10:$B$59,$C986,'Payer Participation Data'!$C$10:$C$59,$D986))</f>
        <v>0</v>
      </c>
      <c r="M986" s="223">
        <f>IF(ISNA(SUMIFS(INDEX('Payer Participation Data'!$F$10:$BM$59,0,MATCH(CONCATENATE($J986,M$6),'Payer Participation Data'!$F$8:$BM$8,0)),'Payer Participation Data'!$B$10:$B$59,$C986,'Payer Participation Data'!$C$10:$C$59,$D986)),"-",SUMIFS(INDEX('Payer Participation Data'!$F$10:$BM$59,0,MATCH(CONCATENATE($J986,M$6),'Payer Participation Data'!$F$8:$BM$8,0)),'Payer Participation Data'!$B$10:$B$59,$C986,'Payer Participation Data'!$C$10:$C$59,$D986))</f>
        <v>0</v>
      </c>
      <c r="N986" s="105"/>
    </row>
    <row r="987" spans="2:14" outlineLevel="1" x14ac:dyDescent="0.35">
      <c r="B987" s="124" t="s">
        <v>80</v>
      </c>
      <c r="C987" s="157" t="str">
        <f>IF(ISBLANK('Payer Participation Data'!$B$59),"-",'Payer Participation Data'!$B$59)</f>
        <v>-</v>
      </c>
      <c r="D987" s="157" t="str">
        <f>IF(ISBLANK('Payer Participation Data'!$C$59),"-",'Payer Participation Data'!$C$59)</f>
        <v>-</v>
      </c>
      <c r="E987" s="157" t="str">
        <f>IF(ISBLANK('Payer Participation Data'!$D$59),"-",'Payer Participation Data'!$D$59)</f>
        <v>-</v>
      </c>
      <c r="F987" s="157" t="str">
        <f>IF(ISBLANK('Payer Participation Data'!$E$59),"-",'Payer Participation Data'!$E$59)</f>
        <v>-</v>
      </c>
      <c r="G987" s="102">
        <v>1</v>
      </c>
      <c r="H987" s="102" t="s">
        <v>64</v>
      </c>
      <c r="I987" s="102" t="s">
        <v>64</v>
      </c>
      <c r="J987" s="102" t="str">
        <f t="shared" si="60"/>
        <v>BaselineBaseline1</v>
      </c>
      <c r="K987" s="102" t="s">
        <v>30</v>
      </c>
      <c r="L987" s="224">
        <f>IF(ISNA(SUMIFS(INDEX('Payer Participation Data'!$F$10:$BM$59,0,MATCH(CONCATENATE($J987,L$6),'Payer Participation Data'!$F$8:$BM$8,0)),'Payer Participation Data'!$B$10:$B$59,$C987,'Payer Participation Data'!$C$10:$C$59,$D987)),"-",SUMIFS(INDEX('Payer Participation Data'!$F$10:$BM$59,0,MATCH(CONCATENATE($J987,L$6),'Payer Participation Data'!$F$8:$BM$8,0)),'Payer Participation Data'!$B$10:$B$59,$C987,'Payer Participation Data'!$C$10:$C$59,$D987))</f>
        <v>0</v>
      </c>
      <c r="M987" s="225">
        <f>IF(ISNA(SUMIFS(INDEX('Payer Participation Data'!$F$10:$BM$59,0,MATCH(CONCATENATE($J987,M$6),'Payer Participation Data'!$F$8:$BM$8,0)),'Payer Participation Data'!$B$10:$B$59,$C987,'Payer Participation Data'!$C$10:$C$59,$D987)),"-",SUMIFS(INDEX('Payer Participation Data'!$F$10:$BM$59,0,MATCH(CONCATENATE($J987,M$6),'Payer Participation Data'!$F$8:$BM$8,0)),'Payer Participation Data'!$B$10:$B$59,$C987,'Payer Participation Data'!$C$10:$C$59,$D987))</f>
        <v>0</v>
      </c>
      <c r="N987" s="103"/>
    </row>
    <row r="988" spans="2:14" outlineLevel="1" x14ac:dyDescent="0.35">
      <c r="B988" s="126" t="s">
        <v>80</v>
      </c>
      <c r="C988" s="169" t="str">
        <f>IF(ISBLANK('Payer Participation Data'!$B$59),"-",'Payer Participation Data'!$B$59)</f>
        <v>-</v>
      </c>
      <c r="D988" s="169" t="str">
        <f>IF(ISBLANK('Payer Participation Data'!$C$59),"-",'Payer Participation Data'!$C$59)</f>
        <v>-</v>
      </c>
      <c r="E988" s="169" t="str">
        <f>IF(ISBLANK('Payer Participation Data'!$D$59),"-",'Payer Participation Data'!$D$59)</f>
        <v>-</v>
      </c>
      <c r="F988" s="169" t="str">
        <f>IF(ISBLANK('Payer Participation Data'!$E$59),"-",'Payer Participation Data'!$E$59)</f>
        <v>-</v>
      </c>
      <c r="G988" s="104">
        <v>2</v>
      </c>
      <c r="H988" s="104" t="s">
        <v>64</v>
      </c>
      <c r="I988" s="104" t="s">
        <v>64</v>
      </c>
      <c r="J988" s="104" t="str">
        <f t="shared" si="60"/>
        <v>BaselineBaseline2</v>
      </c>
      <c r="K988" s="104" t="s">
        <v>30</v>
      </c>
      <c r="L988" s="222">
        <f>IF(ISNA(SUMIFS(INDEX('Payer Participation Data'!$F$10:$BM$59,0,MATCH(CONCATENATE($J988,L$6),'Payer Participation Data'!$F$8:$BM$8,0)),'Payer Participation Data'!$B$10:$B$59,$C988,'Payer Participation Data'!$C$10:$C$59,$D988)),"-",SUMIFS(INDEX('Payer Participation Data'!$F$10:$BM$59,0,MATCH(CONCATENATE($J988,L$6),'Payer Participation Data'!$F$8:$BM$8,0)),'Payer Participation Data'!$B$10:$B$59,$C988,'Payer Participation Data'!$C$10:$C$59,$D988))</f>
        <v>0</v>
      </c>
      <c r="M988" s="223">
        <f>IF(ISNA(SUMIFS(INDEX('Payer Participation Data'!$F$10:$BM$59,0,MATCH(CONCATENATE($J988,M$6),'Payer Participation Data'!$F$8:$BM$8,0)),'Payer Participation Data'!$B$10:$B$59,$C988,'Payer Participation Data'!$C$10:$C$59,$D988)),"-",SUMIFS(INDEX('Payer Participation Data'!$F$10:$BM$59,0,MATCH(CONCATENATE($J988,M$6),'Payer Participation Data'!$F$8:$BM$8,0)),'Payer Participation Data'!$B$10:$B$59,$C988,'Payer Participation Data'!$C$10:$C$59,$D988))</f>
        <v>0</v>
      </c>
      <c r="N988" s="105"/>
    </row>
    <row r="989" spans="2:14" outlineLevel="1" x14ac:dyDescent="0.35">
      <c r="B989" s="124" t="s">
        <v>80</v>
      </c>
      <c r="C989" s="157" t="str">
        <f>IF(ISBLANK('Payer Participation Data'!$B$59),"-",'Payer Participation Data'!$B$59)</f>
        <v>-</v>
      </c>
      <c r="D989" s="157" t="str">
        <f>IF(ISBLANK('Payer Participation Data'!$C$59),"-",'Payer Participation Data'!$C$59)</f>
        <v>-</v>
      </c>
      <c r="E989" s="157" t="str">
        <f>IF(ISBLANK('Payer Participation Data'!$D$59),"-",'Payer Participation Data'!$D$59)</f>
        <v>-</v>
      </c>
      <c r="F989" s="157" t="str">
        <f>IF(ISBLANK('Payer Participation Data'!$E$59),"-",'Payer Participation Data'!$E$59)</f>
        <v>-</v>
      </c>
      <c r="G989" s="102">
        <v>3</v>
      </c>
      <c r="H989" s="102" t="s">
        <v>64</v>
      </c>
      <c r="I989" s="102" t="s">
        <v>64</v>
      </c>
      <c r="J989" s="102" t="str">
        <f t="shared" si="60"/>
        <v>BaselineBaseline3</v>
      </c>
      <c r="K989" s="102" t="s">
        <v>30</v>
      </c>
      <c r="L989" s="224">
        <f>IF(ISNA(SUMIFS(INDEX('Payer Participation Data'!$F$10:$BM$59,0,MATCH(CONCATENATE($J989,L$6),'Payer Participation Data'!$F$8:$BM$8,0)),'Payer Participation Data'!$B$10:$B$59,$C989,'Payer Participation Data'!$C$10:$C$59,$D989)),"-",SUMIFS(INDEX('Payer Participation Data'!$F$10:$BM$59,0,MATCH(CONCATENATE($J989,L$6),'Payer Participation Data'!$F$8:$BM$8,0)),'Payer Participation Data'!$B$10:$B$59,$C989,'Payer Participation Data'!$C$10:$C$59,$D989))</f>
        <v>0</v>
      </c>
      <c r="M989" s="225">
        <f>IF(ISNA(SUMIFS(INDEX('Payer Participation Data'!$F$10:$BM$59,0,MATCH(CONCATENATE($J989,M$6),'Payer Participation Data'!$F$8:$BM$8,0)),'Payer Participation Data'!$B$10:$B$59,$C989,'Payer Participation Data'!$C$10:$C$59,$D989)),"-",SUMIFS(INDEX('Payer Participation Data'!$F$10:$BM$59,0,MATCH(CONCATENATE($J989,M$6),'Payer Participation Data'!$F$8:$BM$8,0)),'Payer Participation Data'!$B$10:$B$59,$C989,'Payer Participation Data'!$C$10:$C$59,$D989))</f>
        <v>0</v>
      </c>
      <c r="N989" s="103"/>
    </row>
    <row r="990" spans="2:14" outlineLevel="1" x14ac:dyDescent="0.35">
      <c r="B990" s="126" t="s">
        <v>80</v>
      </c>
      <c r="C990" s="169" t="str">
        <f>IF(ISBLANK('Payer Participation Data'!$B$59),"-",'Payer Participation Data'!$B$59)</f>
        <v>-</v>
      </c>
      <c r="D990" s="169" t="str">
        <f>IF(ISBLANK('Payer Participation Data'!$C$59),"-",'Payer Participation Data'!$C$59)</f>
        <v>-</v>
      </c>
      <c r="E990" s="169" t="str">
        <f>IF(ISBLANK('Payer Participation Data'!$D$59),"-",'Payer Participation Data'!$D$59)</f>
        <v>-</v>
      </c>
      <c r="F990" s="169" t="str">
        <f>IF(ISBLANK('Payer Participation Data'!$E$59),"-",'Payer Participation Data'!$E$59)</f>
        <v>-</v>
      </c>
      <c r="G990" s="104">
        <v>4</v>
      </c>
      <c r="H990" s="104" t="s">
        <v>64</v>
      </c>
      <c r="I990" s="104" t="s">
        <v>64</v>
      </c>
      <c r="J990" s="104" t="str">
        <f t="shared" si="60"/>
        <v>BaselineBaseline4</v>
      </c>
      <c r="K990" s="104" t="s">
        <v>30</v>
      </c>
      <c r="L990" s="222">
        <f>IF(ISNA(SUMIFS(INDEX('Payer Participation Data'!$F$10:$BM$59,0,MATCH(CONCATENATE($J990,L$6),'Payer Participation Data'!$F$8:$BM$8,0)),'Payer Participation Data'!$B$10:$B$59,$C990,'Payer Participation Data'!$C$10:$C$59,$D990)),"-",SUMIFS(INDEX('Payer Participation Data'!$F$10:$BM$59,0,MATCH(CONCATENATE($J990,L$6),'Payer Participation Data'!$F$8:$BM$8,0)),'Payer Participation Data'!$B$10:$B$59,$C990,'Payer Participation Data'!$C$10:$C$59,$D990))</f>
        <v>0</v>
      </c>
      <c r="M990" s="223">
        <f>IF(ISNA(SUMIFS(INDEX('Payer Participation Data'!$F$10:$BM$59,0,MATCH(CONCATENATE($J990,M$6),'Payer Participation Data'!$F$8:$BM$8,0)),'Payer Participation Data'!$B$10:$B$59,$C990,'Payer Participation Data'!$C$10:$C$59,$D990)),"-",SUMIFS(INDEX('Payer Participation Data'!$F$10:$BM$59,0,MATCH(CONCATENATE($J990,M$6),'Payer Participation Data'!$F$8:$BM$8,0)),'Payer Participation Data'!$B$10:$B$59,$C990,'Payer Participation Data'!$C$10:$C$59,$D990))</f>
        <v>0</v>
      </c>
      <c r="N990" s="105"/>
    </row>
    <row r="991" spans="2:14" outlineLevel="1" x14ac:dyDescent="0.35">
      <c r="B991" s="124" t="s">
        <v>80</v>
      </c>
      <c r="C991" s="157" t="str">
        <f>IF(ISBLANK('Payer Participation Data'!$B$59),"-",'Payer Participation Data'!$B$59)</f>
        <v>-</v>
      </c>
      <c r="D991" s="157" t="str">
        <f>IF(ISBLANK('Payer Participation Data'!$C$59),"-",'Payer Participation Data'!$C$59)</f>
        <v>-</v>
      </c>
      <c r="E991" s="157" t="str">
        <f>IF(ISBLANK('Payer Participation Data'!$D$59),"-",'Payer Participation Data'!$D$59)</f>
        <v>-</v>
      </c>
      <c r="F991" s="157" t="str">
        <f>IF(ISBLANK('Payer Participation Data'!$E$59),"-",'Payer Participation Data'!$E$59)</f>
        <v>-</v>
      </c>
      <c r="G991" s="102">
        <v>1</v>
      </c>
      <c r="H991" s="102">
        <v>1</v>
      </c>
      <c r="I991" s="102">
        <v>5</v>
      </c>
      <c r="J991" s="102" t="str">
        <f t="shared" si="60"/>
        <v>151</v>
      </c>
      <c r="K991" s="102" t="s">
        <v>30</v>
      </c>
      <c r="L991" s="224">
        <f>IF(ISNA(SUMIFS(INDEX('Payer Participation Data'!$F$10:$BM$59,0,MATCH(CONCATENATE($J991,L$6),'Payer Participation Data'!$F$8:$BM$8,0)),'Payer Participation Data'!$B$10:$B$59,$C991,'Payer Participation Data'!$C$10:$C$59,$D991)),"-",SUMIFS(INDEX('Payer Participation Data'!$F$10:$BM$59,0,MATCH(CONCATENATE($J991,L$6),'Payer Participation Data'!$F$8:$BM$8,0)),'Payer Participation Data'!$B$10:$B$59,$C991,'Payer Participation Data'!$C$10:$C$59,$D991))</f>
        <v>0</v>
      </c>
      <c r="M991" s="225">
        <f>IF(ISNA(SUMIFS(INDEX('Payer Participation Data'!$F$10:$BM$59,0,MATCH(CONCATENATE($J991,M$6),'Payer Participation Data'!$F$8:$BM$8,0)),'Payer Participation Data'!$B$10:$B$59,$C991,'Payer Participation Data'!$C$10:$C$59,$D991)),"-",SUMIFS(INDEX('Payer Participation Data'!$F$10:$BM$59,0,MATCH(CONCATENATE($J991,M$6),'Payer Participation Data'!$F$8:$BM$8,0)),'Payer Participation Data'!$B$10:$B$59,$C991,'Payer Participation Data'!$C$10:$C$59,$D991))</f>
        <v>0</v>
      </c>
      <c r="N991" s="103"/>
    </row>
    <row r="992" spans="2:14" outlineLevel="1" x14ac:dyDescent="0.35">
      <c r="B992" s="126" t="s">
        <v>80</v>
      </c>
      <c r="C992" s="169" t="str">
        <f>IF(ISBLANK('Payer Participation Data'!$B$59),"-",'Payer Participation Data'!$B$59)</f>
        <v>-</v>
      </c>
      <c r="D992" s="169" t="str">
        <f>IF(ISBLANK('Payer Participation Data'!$C$59),"-",'Payer Participation Data'!$C$59)</f>
        <v>-</v>
      </c>
      <c r="E992" s="169" t="str">
        <f>IF(ISBLANK('Payer Participation Data'!$D$59),"-",'Payer Participation Data'!$D$59)</f>
        <v>-</v>
      </c>
      <c r="F992" s="169" t="str">
        <f>IF(ISBLANK('Payer Participation Data'!$E$59),"-",'Payer Participation Data'!$E$59)</f>
        <v>-</v>
      </c>
      <c r="G992" s="104">
        <v>2</v>
      </c>
      <c r="H992" s="104">
        <v>1</v>
      </c>
      <c r="I992" s="104">
        <v>5</v>
      </c>
      <c r="J992" s="104" t="str">
        <f t="shared" si="60"/>
        <v>152</v>
      </c>
      <c r="K992" s="104" t="s">
        <v>30</v>
      </c>
      <c r="L992" s="222">
        <f>IF(ISNA(SUMIFS(INDEX('Payer Participation Data'!$F$10:$BM$59,0,MATCH(CONCATENATE($J992,L$6),'Payer Participation Data'!$F$8:$BM$8,0)),'Payer Participation Data'!$B$10:$B$59,$C992,'Payer Participation Data'!$C$10:$C$59,$D992)),"-",SUMIFS(INDEX('Payer Participation Data'!$F$10:$BM$59,0,MATCH(CONCATENATE($J992,L$6),'Payer Participation Data'!$F$8:$BM$8,0)),'Payer Participation Data'!$B$10:$B$59,$C992,'Payer Participation Data'!$C$10:$C$59,$D992))</f>
        <v>0</v>
      </c>
      <c r="M992" s="223">
        <f>IF(ISNA(SUMIFS(INDEX('Payer Participation Data'!$F$10:$BM$59,0,MATCH(CONCATENATE($J992,M$6),'Payer Participation Data'!$F$8:$BM$8,0)),'Payer Participation Data'!$B$10:$B$59,$C992,'Payer Participation Data'!$C$10:$C$59,$D992)),"-",SUMIFS(INDEX('Payer Participation Data'!$F$10:$BM$59,0,MATCH(CONCATENATE($J992,M$6),'Payer Participation Data'!$F$8:$BM$8,0)),'Payer Participation Data'!$B$10:$B$59,$C992,'Payer Participation Data'!$C$10:$C$59,$D992))</f>
        <v>0</v>
      </c>
      <c r="N992" s="105"/>
    </row>
    <row r="993" spans="2:14" outlineLevel="1" x14ac:dyDescent="0.35">
      <c r="B993" s="124" t="s">
        <v>80</v>
      </c>
      <c r="C993" s="157" t="str">
        <f>IF(ISBLANK('Payer Participation Data'!$B$59),"-",'Payer Participation Data'!$B$59)</f>
        <v>-</v>
      </c>
      <c r="D993" s="157" t="str">
        <f>IF(ISBLANK('Payer Participation Data'!$C$59),"-",'Payer Participation Data'!$C$59)</f>
        <v>-</v>
      </c>
      <c r="E993" s="157" t="str">
        <f>IF(ISBLANK('Payer Participation Data'!$D$59),"-",'Payer Participation Data'!$D$59)</f>
        <v>-</v>
      </c>
      <c r="F993" s="157" t="str">
        <f>IF(ISBLANK('Payer Participation Data'!$E$59),"-",'Payer Participation Data'!$E$59)</f>
        <v>-</v>
      </c>
      <c r="G993" s="102">
        <v>3</v>
      </c>
      <c r="H993" s="102">
        <v>1</v>
      </c>
      <c r="I993" s="102">
        <v>5</v>
      </c>
      <c r="J993" s="102" t="str">
        <f t="shared" si="60"/>
        <v>153</v>
      </c>
      <c r="K993" s="102" t="s">
        <v>30</v>
      </c>
      <c r="L993" s="224">
        <f>IF(ISNA(SUMIFS(INDEX('Payer Participation Data'!$F$10:$BM$59,0,MATCH(CONCATENATE($J993,L$6),'Payer Participation Data'!$F$8:$BM$8,0)),'Payer Participation Data'!$B$10:$B$59,$C993,'Payer Participation Data'!$C$10:$C$59,$D993)),"-",SUMIFS(INDEX('Payer Participation Data'!$F$10:$BM$59,0,MATCH(CONCATENATE($J993,L$6),'Payer Participation Data'!$F$8:$BM$8,0)),'Payer Participation Data'!$B$10:$B$59,$C993,'Payer Participation Data'!$C$10:$C$59,$D993))</f>
        <v>0</v>
      </c>
      <c r="M993" s="225">
        <f>IF(ISNA(SUMIFS(INDEX('Payer Participation Data'!$F$10:$BM$59,0,MATCH(CONCATENATE($J993,M$6),'Payer Participation Data'!$F$8:$BM$8,0)),'Payer Participation Data'!$B$10:$B$59,$C993,'Payer Participation Data'!$C$10:$C$59,$D993)),"-",SUMIFS(INDEX('Payer Participation Data'!$F$10:$BM$59,0,MATCH(CONCATENATE($J993,M$6),'Payer Participation Data'!$F$8:$BM$8,0)),'Payer Participation Data'!$B$10:$B$59,$C993,'Payer Participation Data'!$C$10:$C$59,$D993))</f>
        <v>0</v>
      </c>
      <c r="N993" s="103"/>
    </row>
    <row r="994" spans="2:14" outlineLevel="1" x14ac:dyDescent="0.35">
      <c r="B994" s="126" t="s">
        <v>80</v>
      </c>
      <c r="C994" s="169" t="str">
        <f>IF(ISBLANK('Payer Participation Data'!$B$59),"-",'Payer Participation Data'!$B$59)</f>
        <v>-</v>
      </c>
      <c r="D994" s="169" t="str">
        <f>IF(ISBLANK('Payer Participation Data'!$C$59),"-",'Payer Participation Data'!$C$59)</f>
        <v>-</v>
      </c>
      <c r="E994" s="169" t="str">
        <f>IF(ISBLANK('Payer Participation Data'!$D$59),"-",'Payer Participation Data'!$D$59)</f>
        <v>-</v>
      </c>
      <c r="F994" s="169" t="str">
        <f>IF(ISBLANK('Payer Participation Data'!$E$59),"-",'Payer Participation Data'!$E$59)</f>
        <v>-</v>
      </c>
      <c r="G994" s="104">
        <v>4</v>
      </c>
      <c r="H994" s="104">
        <v>1</v>
      </c>
      <c r="I994" s="104">
        <v>5</v>
      </c>
      <c r="J994" s="104" t="str">
        <f t="shared" si="60"/>
        <v>154</v>
      </c>
      <c r="K994" s="104" t="s">
        <v>30</v>
      </c>
      <c r="L994" s="222">
        <f>IF(ISNA(SUMIFS(INDEX('Payer Participation Data'!$F$10:$BM$59,0,MATCH(CONCATENATE($J994,L$6),'Payer Participation Data'!$F$8:$BM$8,0)),'Payer Participation Data'!$B$10:$B$59,$C994,'Payer Participation Data'!$C$10:$C$59,$D994)),"-",SUMIFS(INDEX('Payer Participation Data'!$F$10:$BM$59,0,MATCH(CONCATENATE($J994,L$6),'Payer Participation Data'!$F$8:$BM$8,0)),'Payer Participation Data'!$B$10:$B$59,$C994,'Payer Participation Data'!$C$10:$C$59,$D994))</f>
        <v>0</v>
      </c>
      <c r="M994" s="223">
        <f>IF(ISNA(SUMIFS(INDEX('Payer Participation Data'!$F$10:$BM$59,0,MATCH(CONCATENATE($J994,M$6),'Payer Participation Data'!$F$8:$BM$8,0)),'Payer Participation Data'!$B$10:$B$59,$C994,'Payer Participation Data'!$C$10:$C$59,$D994)),"-",SUMIFS(INDEX('Payer Participation Data'!$F$10:$BM$59,0,MATCH(CONCATENATE($J994,M$6),'Payer Participation Data'!$F$8:$BM$8,0)),'Payer Participation Data'!$B$10:$B$59,$C994,'Payer Participation Data'!$C$10:$C$59,$D994))</f>
        <v>0</v>
      </c>
      <c r="N994" s="105"/>
    </row>
    <row r="995" spans="2:14" outlineLevel="1" x14ac:dyDescent="0.35">
      <c r="B995" s="124" t="s">
        <v>80</v>
      </c>
      <c r="C995" s="157" t="str">
        <f>IF(ISBLANK('Payer Participation Data'!$B$59),"-",'Payer Participation Data'!$B$59)</f>
        <v>-</v>
      </c>
      <c r="D995" s="157" t="str">
        <f>IF(ISBLANK('Payer Participation Data'!$C$59),"-",'Payer Participation Data'!$C$59)</f>
        <v>-</v>
      </c>
      <c r="E995" s="157" t="str">
        <f>IF(ISBLANK('Payer Participation Data'!$D$59),"-",'Payer Participation Data'!$D$59)</f>
        <v>-</v>
      </c>
      <c r="F995" s="157" t="str">
        <f>IF(ISBLANK('Payer Participation Data'!$E$59),"-",'Payer Participation Data'!$E$59)</f>
        <v>-</v>
      </c>
      <c r="G995" s="102">
        <v>1</v>
      </c>
      <c r="H995" s="102">
        <v>2</v>
      </c>
      <c r="I995" s="102">
        <v>5</v>
      </c>
      <c r="J995" s="102" t="str">
        <f t="shared" si="60"/>
        <v>251</v>
      </c>
      <c r="K995" s="102" t="s">
        <v>30</v>
      </c>
      <c r="L995" s="224">
        <f>IF(ISNA(SUMIFS(INDEX('Payer Participation Data'!$F$10:$BM$59,0,MATCH(CONCATENATE($J995,L$6),'Payer Participation Data'!$F$8:$BM$8,0)),'Payer Participation Data'!$B$10:$B$59,$C995,'Payer Participation Data'!$C$10:$C$59,$D995)),"-",SUMIFS(INDEX('Payer Participation Data'!$F$10:$BM$59,0,MATCH(CONCATENATE($J995,L$6),'Payer Participation Data'!$F$8:$BM$8,0)),'Payer Participation Data'!$B$10:$B$59,$C995,'Payer Participation Data'!$C$10:$C$59,$D995))</f>
        <v>0</v>
      </c>
      <c r="M995" s="225">
        <f>IF(ISNA(SUMIFS(INDEX('Payer Participation Data'!$F$10:$BM$59,0,MATCH(CONCATENATE($J995,M$6),'Payer Participation Data'!$F$8:$BM$8,0)),'Payer Participation Data'!$B$10:$B$59,$C995,'Payer Participation Data'!$C$10:$C$59,$D995)),"-",SUMIFS(INDEX('Payer Participation Data'!$F$10:$BM$59,0,MATCH(CONCATENATE($J995,M$6),'Payer Participation Data'!$F$8:$BM$8,0)),'Payer Participation Data'!$B$10:$B$59,$C995,'Payer Participation Data'!$C$10:$C$59,$D995))</f>
        <v>0</v>
      </c>
      <c r="N995" s="103"/>
    </row>
    <row r="996" spans="2:14" outlineLevel="1" x14ac:dyDescent="0.35">
      <c r="B996" s="126" t="s">
        <v>80</v>
      </c>
      <c r="C996" s="169" t="str">
        <f>IF(ISBLANK('Payer Participation Data'!$B$59),"-",'Payer Participation Data'!$B$59)</f>
        <v>-</v>
      </c>
      <c r="D996" s="169" t="str">
        <f>IF(ISBLANK('Payer Participation Data'!$C$59),"-",'Payer Participation Data'!$C$59)</f>
        <v>-</v>
      </c>
      <c r="E996" s="169" t="str">
        <f>IF(ISBLANK('Payer Participation Data'!$D$59),"-",'Payer Participation Data'!$D$59)</f>
        <v>-</v>
      </c>
      <c r="F996" s="169" t="str">
        <f>IF(ISBLANK('Payer Participation Data'!$E$59),"-",'Payer Participation Data'!$E$59)</f>
        <v>-</v>
      </c>
      <c r="G996" s="104">
        <v>2</v>
      </c>
      <c r="H996" s="104">
        <v>2</v>
      </c>
      <c r="I996" s="104">
        <v>5</v>
      </c>
      <c r="J996" s="104" t="str">
        <f t="shared" si="60"/>
        <v>252</v>
      </c>
      <c r="K996" s="104" t="s">
        <v>30</v>
      </c>
      <c r="L996" s="222">
        <f>IF(ISNA(SUMIFS(INDEX('Payer Participation Data'!$F$10:$BM$59,0,MATCH(CONCATENATE($J996,L$6),'Payer Participation Data'!$F$8:$BM$8,0)),'Payer Participation Data'!$B$10:$B$59,$C996,'Payer Participation Data'!$C$10:$C$59,$D996)),"-",SUMIFS(INDEX('Payer Participation Data'!$F$10:$BM$59,0,MATCH(CONCATENATE($J996,L$6),'Payer Participation Data'!$F$8:$BM$8,0)),'Payer Participation Data'!$B$10:$B$59,$C996,'Payer Participation Data'!$C$10:$C$59,$D996))</f>
        <v>0</v>
      </c>
      <c r="M996" s="223">
        <f>IF(ISNA(SUMIFS(INDEX('Payer Participation Data'!$F$10:$BM$59,0,MATCH(CONCATENATE($J996,M$6),'Payer Participation Data'!$F$8:$BM$8,0)),'Payer Participation Data'!$B$10:$B$59,$C996,'Payer Participation Data'!$C$10:$C$59,$D996)),"-",SUMIFS(INDEX('Payer Participation Data'!$F$10:$BM$59,0,MATCH(CONCATENATE($J996,M$6),'Payer Participation Data'!$F$8:$BM$8,0)),'Payer Participation Data'!$B$10:$B$59,$C996,'Payer Participation Data'!$C$10:$C$59,$D996))</f>
        <v>0</v>
      </c>
      <c r="N996" s="105"/>
    </row>
    <row r="997" spans="2:14" outlineLevel="1" x14ac:dyDescent="0.35">
      <c r="B997" s="124" t="s">
        <v>80</v>
      </c>
      <c r="C997" s="157" t="str">
        <f>IF(ISBLANK('Payer Participation Data'!$B$59),"-",'Payer Participation Data'!$B$59)</f>
        <v>-</v>
      </c>
      <c r="D997" s="157" t="str">
        <f>IF(ISBLANK('Payer Participation Data'!$C$59),"-",'Payer Participation Data'!$C$59)</f>
        <v>-</v>
      </c>
      <c r="E997" s="157" t="str">
        <f>IF(ISBLANK('Payer Participation Data'!$D$59),"-",'Payer Participation Data'!$D$59)</f>
        <v>-</v>
      </c>
      <c r="F997" s="157" t="str">
        <f>IF(ISBLANK('Payer Participation Data'!$E$59),"-",'Payer Participation Data'!$E$59)</f>
        <v>-</v>
      </c>
      <c r="G997" s="102">
        <v>3</v>
      </c>
      <c r="H997" s="102">
        <v>2</v>
      </c>
      <c r="I997" s="102">
        <v>5</v>
      </c>
      <c r="J997" s="102" t="str">
        <f t="shared" si="60"/>
        <v>253</v>
      </c>
      <c r="K997" s="102" t="s">
        <v>30</v>
      </c>
      <c r="L997" s="224">
        <f>IF(ISNA(SUMIFS(INDEX('Payer Participation Data'!$F$10:$BM$59,0,MATCH(CONCATENATE($J997,L$6),'Payer Participation Data'!$F$8:$BM$8,0)),'Payer Participation Data'!$B$10:$B$59,$C997,'Payer Participation Data'!$C$10:$C$59,$D997)),"-",SUMIFS(INDEX('Payer Participation Data'!$F$10:$BM$59,0,MATCH(CONCATENATE($J997,L$6),'Payer Participation Data'!$F$8:$BM$8,0)),'Payer Participation Data'!$B$10:$B$59,$C997,'Payer Participation Data'!$C$10:$C$59,$D997))</f>
        <v>0</v>
      </c>
      <c r="M997" s="225">
        <f>IF(ISNA(SUMIFS(INDEX('Payer Participation Data'!$F$10:$BM$59,0,MATCH(CONCATENATE($J997,M$6),'Payer Participation Data'!$F$8:$BM$8,0)),'Payer Participation Data'!$B$10:$B$59,$C997,'Payer Participation Data'!$C$10:$C$59,$D997)),"-",SUMIFS(INDEX('Payer Participation Data'!$F$10:$BM$59,0,MATCH(CONCATENATE($J997,M$6),'Payer Participation Data'!$F$8:$BM$8,0)),'Payer Participation Data'!$B$10:$B$59,$C997,'Payer Participation Data'!$C$10:$C$59,$D997))</f>
        <v>0</v>
      </c>
      <c r="N997" s="103"/>
    </row>
    <row r="998" spans="2:14" outlineLevel="1" x14ac:dyDescent="0.35">
      <c r="B998" s="126" t="s">
        <v>80</v>
      </c>
      <c r="C998" s="169" t="str">
        <f>IF(ISBLANK('Payer Participation Data'!$B$59),"-",'Payer Participation Data'!$B$59)</f>
        <v>-</v>
      </c>
      <c r="D998" s="169" t="str">
        <f>IF(ISBLANK('Payer Participation Data'!$C$59),"-",'Payer Participation Data'!$C$59)</f>
        <v>-</v>
      </c>
      <c r="E998" s="169" t="str">
        <f>IF(ISBLANK('Payer Participation Data'!$D$59),"-",'Payer Participation Data'!$D$59)</f>
        <v>-</v>
      </c>
      <c r="F998" s="169" t="str">
        <f>IF(ISBLANK('Payer Participation Data'!$E$59),"-",'Payer Participation Data'!$E$59)</f>
        <v>-</v>
      </c>
      <c r="G998" s="104">
        <v>4</v>
      </c>
      <c r="H998" s="104">
        <v>2</v>
      </c>
      <c r="I998" s="104">
        <v>5</v>
      </c>
      <c r="J998" s="104" t="str">
        <f t="shared" si="60"/>
        <v>254</v>
      </c>
      <c r="K998" s="104" t="s">
        <v>30</v>
      </c>
      <c r="L998" s="222">
        <f>IF(ISNA(SUMIFS(INDEX('Payer Participation Data'!$F$10:$BM$59,0,MATCH(CONCATENATE($J998,L$6),'Payer Participation Data'!$F$8:$BM$8,0)),'Payer Participation Data'!$B$10:$B$59,$C998,'Payer Participation Data'!$C$10:$C$59,$D998)),"-",SUMIFS(INDEX('Payer Participation Data'!$F$10:$BM$59,0,MATCH(CONCATENATE($J998,L$6),'Payer Participation Data'!$F$8:$BM$8,0)),'Payer Participation Data'!$B$10:$B$59,$C998,'Payer Participation Data'!$C$10:$C$59,$D998))</f>
        <v>0</v>
      </c>
      <c r="M998" s="223">
        <f>IF(ISNA(SUMIFS(INDEX('Payer Participation Data'!$F$10:$BM$59,0,MATCH(CONCATENATE($J998,M$6),'Payer Participation Data'!$F$8:$BM$8,0)),'Payer Participation Data'!$B$10:$B$59,$C998,'Payer Participation Data'!$C$10:$C$59,$D998)),"-",SUMIFS(INDEX('Payer Participation Data'!$F$10:$BM$59,0,MATCH(CONCATENATE($J998,M$6),'Payer Participation Data'!$F$8:$BM$8,0)),'Payer Participation Data'!$B$10:$B$59,$C998,'Payer Participation Data'!$C$10:$C$59,$D998))</f>
        <v>0</v>
      </c>
      <c r="N998" s="105"/>
    </row>
    <row r="999" spans="2:14" outlineLevel="1" x14ac:dyDescent="0.35">
      <c r="B999" s="124" t="s">
        <v>80</v>
      </c>
      <c r="C999" s="157" t="str">
        <f>IF(ISBLANK('Payer Participation Data'!$B$59),"-",'Payer Participation Data'!$B$59)</f>
        <v>-</v>
      </c>
      <c r="D999" s="157" t="str">
        <f>IF(ISBLANK('Payer Participation Data'!$C$59),"-",'Payer Participation Data'!$C$59)</f>
        <v>-</v>
      </c>
      <c r="E999" s="157" t="str">
        <f>IF(ISBLANK('Payer Participation Data'!$D$59),"-",'Payer Participation Data'!$D$59)</f>
        <v>-</v>
      </c>
      <c r="F999" s="157" t="str">
        <f>IF(ISBLANK('Payer Participation Data'!$E$59),"-",'Payer Participation Data'!$E$59)</f>
        <v>-</v>
      </c>
      <c r="G999" s="102">
        <v>1</v>
      </c>
      <c r="H999" s="102">
        <v>3</v>
      </c>
      <c r="I999" s="102">
        <v>5</v>
      </c>
      <c r="J999" s="102" t="str">
        <f t="shared" si="60"/>
        <v>351</v>
      </c>
      <c r="K999" s="102" t="s">
        <v>30</v>
      </c>
      <c r="L999" s="224">
        <f>IF(ISNA(SUMIFS(INDEX('Payer Participation Data'!$F$10:$BM$59,0,MATCH(CONCATENATE($J999,L$6),'Payer Participation Data'!$F$8:$BM$8,0)),'Payer Participation Data'!$B$10:$B$59,$C999,'Payer Participation Data'!$C$10:$C$59,$D999)),"-",SUMIFS(INDEX('Payer Participation Data'!$F$10:$BM$59,0,MATCH(CONCATENATE($J999,L$6),'Payer Participation Data'!$F$8:$BM$8,0)),'Payer Participation Data'!$B$10:$B$59,$C999,'Payer Participation Data'!$C$10:$C$59,$D999))</f>
        <v>0</v>
      </c>
      <c r="M999" s="225">
        <f>IF(ISNA(SUMIFS(INDEX('Payer Participation Data'!$F$10:$BM$59,0,MATCH(CONCATENATE($J999,M$6),'Payer Participation Data'!$F$8:$BM$8,0)),'Payer Participation Data'!$B$10:$B$59,$C999,'Payer Participation Data'!$C$10:$C$59,$D999)),"-",SUMIFS(INDEX('Payer Participation Data'!$F$10:$BM$59,0,MATCH(CONCATENATE($J999,M$6),'Payer Participation Data'!$F$8:$BM$8,0)),'Payer Participation Data'!$B$10:$B$59,$C999,'Payer Participation Data'!$C$10:$C$59,$D999))</f>
        <v>0</v>
      </c>
      <c r="N999" s="103"/>
    </row>
    <row r="1000" spans="2:14" outlineLevel="1" x14ac:dyDescent="0.35">
      <c r="B1000" s="126" t="s">
        <v>80</v>
      </c>
      <c r="C1000" s="169" t="str">
        <f>IF(ISBLANK('Payer Participation Data'!$B$59),"-",'Payer Participation Data'!$B$59)</f>
        <v>-</v>
      </c>
      <c r="D1000" s="169" t="str">
        <f>IF(ISBLANK('Payer Participation Data'!$C$59),"-",'Payer Participation Data'!$C$59)</f>
        <v>-</v>
      </c>
      <c r="E1000" s="169" t="str">
        <f>IF(ISBLANK('Payer Participation Data'!$D$59),"-",'Payer Participation Data'!$D$59)</f>
        <v>-</v>
      </c>
      <c r="F1000" s="169" t="str">
        <f>IF(ISBLANK('Payer Participation Data'!$E$59),"-",'Payer Participation Data'!$E$59)</f>
        <v>-</v>
      </c>
      <c r="G1000" s="104">
        <v>2</v>
      </c>
      <c r="H1000" s="104">
        <v>3</v>
      </c>
      <c r="I1000" s="104">
        <v>5</v>
      </c>
      <c r="J1000" s="104" t="str">
        <f t="shared" si="60"/>
        <v>352</v>
      </c>
      <c r="K1000" s="104" t="s">
        <v>30</v>
      </c>
      <c r="L1000" s="222">
        <f>IF(ISNA(SUMIFS(INDEX('Payer Participation Data'!$F$10:$BM$59,0,MATCH(CONCATENATE($J1000,L$6),'Payer Participation Data'!$F$8:$BM$8,0)),'Payer Participation Data'!$B$10:$B$59,$C1000,'Payer Participation Data'!$C$10:$C$59,$D1000)),"-",SUMIFS(INDEX('Payer Participation Data'!$F$10:$BM$59,0,MATCH(CONCATENATE($J1000,L$6),'Payer Participation Data'!$F$8:$BM$8,0)),'Payer Participation Data'!$B$10:$B$59,$C1000,'Payer Participation Data'!$C$10:$C$59,$D1000))</f>
        <v>0</v>
      </c>
      <c r="M1000" s="223">
        <f>IF(ISNA(SUMIFS(INDEX('Payer Participation Data'!$F$10:$BM$59,0,MATCH(CONCATENATE($J1000,M$6),'Payer Participation Data'!$F$8:$BM$8,0)),'Payer Participation Data'!$B$10:$B$59,$C1000,'Payer Participation Data'!$C$10:$C$59,$D1000)),"-",SUMIFS(INDEX('Payer Participation Data'!$F$10:$BM$59,0,MATCH(CONCATENATE($J1000,M$6),'Payer Participation Data'!$F$8:$BM$8,0)),'Payer Participation Data'!$B$10:$B$59,$C1000,'Payer Participation Data'!$C$10:$C$59,$D1000))</f>
        <v>0</v>
      </c>
      <c r="N1000" s="105"/>
    </row>
    <row r="1001" spans="2:14" outlineLevel="1" x14ac:dyDescent="0.35">
      <c r="B1001" s="124" t="s">
        <v>80</v>
      </c>
      <c r="C1001" s="157" t="str">
        <f>IF(ISBLANK('Payer Participation Data'!$B$59),"-",'Payer Participation Data'!$B$59)</f>
        <v>-</v>
      </c>
      <c r="D1001" s="157" t="str">
        <f>IF(ISBLANK('Payer Participation Data'!$C$59),"-",'Payer Participation Data'!$C$59)</f>
        <v>-</v>
      </c>
      <c r="E1001" s="157" t="str">
        <f>IF(ISBLANK('Payer Participation Data'!$D$59),"-",'Payer Participation Data'!$D$59)</f>
        <v>-</v>
      </c>
      <c r="F1001" s="157" t="str">
        <f>IF(ISBLANK('Payer Participation Data'!$E$59),"-",'Payer Participation Data'!$E$59)</f>
        <v>-</v>
      </c>
      <c r="G1001" s="102">
        <v>3</v>
      </c>
      <c r="H1001" s="102">
        <v>3</v>
      </c>
      <c r="I1001" s="102">
        <v>5</v>
      </c>
      <c r="J1001" s="102" t="str">
        <f t="shared" si="60"/>
        <v>353</v>
      </c>
      <c r="K1001" s="102" t="s">
        <v>30</v>
      </c>
      <c r="L1001" s="224">
        <f>IF(ISNA(SUMIFS(INDEX('Payer Participation Data'!$F$10:$BM$59,0,MATCH(CONCATENATE($J1001,L$6),'Payer Participation Data'!$F$8:$BM$8,0)),'Payer Participation Data'!$B$10:$B$59,$C1001,'Payer Participation Data'!$C$10:$C$59,$D1001)),"-",SUMIFS(INDEX('Payer Participation Data'!$F$10:$BM$59,0,MATCH(CONCATENATE($J1001,L$6),'Payer Participation Data'!$F$8:$BM$8,0)),'Payer Participation Data'!$B$10:$B$59,$C1001,'Payer Participation Data'!$C$10:$C$59,$D1001))</f>
        <v>0</v>
      </c>
      <c r="M1001" s="225">
        <f>IF(ISNA(SUMIFS(INDEX('Payer Participation Data'!$F$10:$BM$59,0,MATCH(CONCATENATE($J1001,M$6),'Payer Participation Data'!$F$8:$BM$8,0)),'Payer Participation Data'!$B$10:$B$59,$C1001,'Payer Participation Data'!$C$10:$C$59,$D1001)),"-",SUMIFS(INDEX('Payer Participation Data'!$F$10:$BM$59,0,MATCH(CONCATENATE($J1001,M$6),'Payer Participation Data'!$F$8:$BM$8,0)),'Payer Participation Data'!$B$10:$B$59,$C1001,'Payer Participation Data'!$C$10:$C$59,$D1001))</f>
        <v>0</v>
      </c>
      <c r="N1001" s="103"/>
    </row>
    <row r="1002" spans="2:14" outlineLevel="1" x14ac:dyDescent="0.35">
      <c r="B1002" s="127" t="s">
        <v>80</v>
      </c>
      <c r="C1002" s="169" t="str">
        <f>IF(ISBLANK('Payer Participation Data'!$B$59),"-",'Payer Participation Data'!$B$59)</f>
        <v>-</v>
      </c>
      <c r="D1002" s="169" t="str">
        <f>IF(ISBLANK('Payer Participation Data'!$C$59),"-",'Payer Participation Data'!$C$59)</f>
        <v>-</v>
      </c>
      <c r="E1002" s="169" t="str">
        <f>IF(ISBLANK('Payer Participation Data'!$D$59),"-",'Payer Participation Data'!$D$59)</f>
        <v>-</v>
      </c>
      <c r="F1002" s="169" t="str">
        <f>IF(ISBLANK('Payer Participation Data'!$E$59),"-",'Payer Participation Data'!$E$59)</f>
        <v>-</v>
      </c>
      <c r="G1002" s="128">
        <v>4</v>
      </c>
      <c r="H1002" s="128">
        <v>3</v>
      </c>
      <c r="I1002" s="128">
        <v>5</v>
      </c>
      <c r="J1002" s="128" t="str">
        <f t="shared" si="60"/>
        <v>354</v>
      </c>
      <c r="K1002" s="128" t="s">
        <v>30</v>
      </c>
      <c r="L1002" s="222">
        <f>IF(ISNA(SUMIFS(INDEX('Payer Participation Data'!$F$10:$BM$59,0,MATCH(CONCATENATE($J1002,L$6),'Payer Participation Data'!$F$8:$BM$8,0)),'Payer Participation Data'!$B$10:$B$59,$C1002,'Payer Participation Data'!$C$10:$C$59,$D1002)),"-",SUMIFS(INDEX('Payer Participation Data'!$F$10:$BM$59,0,MATCH(CONCATENATE($J1002,L$6),'Payer Participation Data'!$F$8:$BM$8,0)),'Payer Participation Data'!$B$10:$B$59,$C1002,'Payer Participation Data'!$C$10:$C$59,$D1002))</f>
        <v>0</v>
      </c>
      <c r="M1002" s="223">
        <f>IF(ISNA(SUMIFS(INDEX('Payer Participation Data'!$F$10:$BM$59,0,MATCH(CONCATENATE($J1002,M$6),'Payer Participation Data'!$F$8:$BM$8,0)),'Payer Participation Data'!$B$10:$B$59,$C1002,'Payer Participation Data'!$C$10:$C$59,$D1002)),"-",SUMIFS(INDEX('Payer Participation Data'!$F$10:$BM$59,0,MATCH(CONCATENATE($J1002,M$6),'Payer Participation Data'!$F$8:$BM$8,0)),'Payer Participation Data'!$B$10:$B$59,$C1002,'Payer Participation Data'!$C$10:$C$59,$D1002))</f>
        <v>0</v>
      </c>
      <c r="N1002" s="105"/>
    </row>
    <row r="1003" spans="2:14" x14ac:dyDescent="0.35">
      <c r="B1003" s="124" t="s">
        <v>80</v>
      </c>
      <c r="C1003" s="157" t="str">
        <f>IF(ISBLANK('Payer Participation Data'!$B$59),"-",'Payer Participation Data'!$B$59)</f>
        <v>-</v>
      </c>
      <c r="D1003" s="157" t="str">
        <f>IF(ISBLANK('Payer Participation Data'!$C$59),"-",'Payer Participation Data'!$C$59)</f>
        <v>-</v>
      </c>
      <c r="E1003" s="157" t="str">
        <f>IF(ISBLANK('Payer Participation Data'!$D$59),"-",'Payer Participation Data'!$D$59)</f>
        <v>-</v>
      </c>
      <c r="F1003" s="157" t="str">
        <f>IF(ISBLANK('Payer Participation Data'!$E$59),"-",'Payer Participation Data'!$E$59)</f>
        <v>-</v>
      </c>
      <c r="G1003" s="102">
        <v>1</v>
      </c>
      <c r="H1003" s="102">
        <v>4</v>
      </c>
      <c r="I1003" s="102">
        <v>5</v>
      </c>
      <c r="J1003" s="102" t="str">
        <f t="shared" ref="J1003:J1006" si="62">CONCATENATE(H1003,I1003,G1003)</f>
        <v>451</v>
      </c>
      <c r="K1003" s="102" t="s">
        <v>30</v>
      </c>
      <c r="L1003" s="224">
        <f>IF(ISNA(SUMIFS(INDEX('Payer Participation Data'!$F$10:$BM$59,0,MATCH(CONCATENATE($J1003,L$6),'Payer Participation Data'!$F$8:$BM$8,0)),'Payer Participation Data'!$B$10:$B$59,$C1003,'Payer Participation Data'!$C$10:$C$59,$D1003)),"-",SUMIFS(INDEX('Payer Participation Data'!$F$10:$BM$59,0,MATCH(CONCATENATE($J1003,L$6),'Payer Participation Data'!$F$8:$BM$8,0)),'Payer Participation Data'!$B$10:$B$59,$C1003,'Payer Participation Data'!$C$10:$C$59,$D1003))</f>
        <v>0</v>
      </c>
      <c r="M1003" s="225">
        <f>IF(ISNA(SUMIFS(INDEX('Payer Participation Data'!$F$10:$BM$59,0,MATCH(CONCATENATE($J1003,M$6),'Payer Participation Data'!$F$8:$BM$8,0)),'Payer Participation Data'!$B$10:$B$59,$C1003,'Payer Participation Data'!$C$10:$C$59,$D1003)),"-",SUMIFS(INDEX('Payer Participation Data'!$F$10:$BM$59,0,MATCH(CONCATENATE($J1003,M$6),'Payer Participation Data'!$F$8:$BM$8,0)),'Payer Participation Data'!$B$10:$B$59,$C1003,'Payer Participation Data'!$C$10:$C$59,$D1003))</f>
        <v>0</v>
      </c>
    </row>
    <row r="1004" spans="2:14" x14ac:dyDescent="0.35">
      <c r="B1004" s="126" t="s">
        <v>80</v>
      </c>
      <c r="C1004" s="169" t="str">
        <f>IF(ISBLANK('Payer Participation Data'!$B$59),"-",'Payer Participation Data'!$B$59)</f>
        <v>-</v>
      </c>
      <c r="D1004" s="169" t="str">
        <f>IF(ISBLANK('Payer Participation Data'!$C$59),"-",'Payer Participation Data'!$C$59)</f>
        <v>-</v>
      </c>
      <c r="E1004" s="169" t="str">
        <f>IF(ISBLANK('Payer Participation Data'!$D$59),"-",'Payer Participation Data'!$D$59)</f>
        <v>-</v>
      </c>
      <c r="F1004" s="169" t="str">
        <f>IF(ISBLANK('Payer Participation Data'!$E$59),"-",'Payer Participation Data'!$E$59)</f>
        <v>-</v>
      </c>
      <c r="G1004" s="104">
        <v>2</v>
      </c>
      <c r="H1004" s="104">
        <v>4</v>
      </c>
      <c r="I1004" s="104">
        <v>5</v>
      </c>
      <c r="J1004" s="104" t="str">
        <f t="shared" si="62"/>
        <v>452</v>
      </c>
      <c r="K1004" s="104" t="s">
        <v>30</v>
      </c>
      <c r="L1004" s="222">
        <f>IF(ISNA(SUMIFS(INDEX('Payer Participation Data'!$F$10:$BM$59,0,MATCH(CONCATENATE($J1004,L$6),'Payer Participation Data'!$F$8:$BM$8,0)),'Payer Participation Data'!$B$10:$B$59,$C1004,'Payer Participation Data'!$C$10:$C$59,$D1004)),"-",SUMIFS(INDEX('Payer Participation Data'!$F$10:$BM$59,0,MATCH(CONCATENATE($J1004,L$6),'Payer Participation Data'!$F$8:$BM$8,0)),'Payer Participation Data'!$B$10:$B$59,$C1004,'Payer Participation Data'!$C$10:$C$59,$D1004))</f>
        <v>0</v>
      </c>
      <c r="M1004" s="223">
        <f>IF(ISNA(SUMIFS(INDEX('Payer Participation Data'!$F$10:$BM$59,0,MATCH(CONCATENATE($J1004,M$6),'Payer Participation Data'!$F$8:$BM$8,0)),'Payer Participation Data'!$B$10:$B$59,$C1004,'Payer Participation Data'!$C$10:$C$59,$D1004)),"-",SUMIFS(INDEX('Payer Participation Data'!$F$10:$BM$59,0,MATCH(CONCATENATE($J1004,M$6),'Payer Participation Data'!$F$8:$BM$8,0)),'Payer Participation Data'!$B$10:$B$59,$C1004,'Payer Participation Data'!$C$10:$C$59,$D1004))</f>
        <v>0</v>
      </c>
    </row>
    <row r="1005" spans="2:14" x14ac:dyDescent="0.35">
      <c r="B1005" s="124" t="s">
        <v>80</v>
      </c>
      <c r="C1005" s="157" t="str">
        <f>IF(ISBLANK('Payer Participation Data'!$B$59),"-",'Payer Participation Data'!$B$59)</f>
        <v>-</v>
      </c>
      <c r="D1005" s="157" t="str">
        <f>IF(ISBLANK('Payer Participation Data'!$C$59),"-",'Payer Participation Data'!$C$59)</f>
        <v>-</v>
      </c>
      <c r="E1005" s="157" t="str">
        <f>IF(ISBLANK('Payer Participation Data'!$D$59),"-",'Payer Participation Data'!$D$59)</f>
        <v>-</v>
      </c>
      <c r="F1005" s="157" t="str">
        <f>IF(ISBLANK('Payer Participation Data'!$E$59),"-",'Payer Participation Data'!$E$59)</f>
        <v>-</v>
      </c>
      <c r="G1005" s="102">
        <v>3</v>
      </c>
      <c r="H1005" s="102">
        <v>4</v>
      </c>
      <c r="I1005" s="102">
        <v>5</v>
      </c>
      <c r="J1005" s="102" t="str">
        <f t="shared" si="62"/>
        <v>453</v>
      </c>
      <c r="K1005" s="102" t="s">
        <v>30</v>
      </c>
      <c r="L1005" s="224">
        <f>IF(ISNA(SUMIFS(INDEX('Payer Participation Data'!$F$10:$BM$59,0,MATCH(CONCATENATE($J1005,L$6),'Payer Participation Data'!$F$8:$BM$8,0)),'Payer Participation Data'!$B$10:$B$59,$C1005,'Payer Participation Data'!$C$10:$C$59,$D1005)),"-",SUMIFS(INDEX('Payer Participation Data'!$F$10:$BM$59,0,MATCH(CONCATENATE($J1005,L$6),'Payer Participation Data'!$F$8:$BM$8,0)),'Payer Participation Data'!$B$10:$B$59,$C1005,'Payer Participation Data'!$C$10:$C$59,$D1005))</f>
        <v>0</v>
      </c>
      <c r="M1005" s="225">
        <f>IF(ISNA(SUMIFS(INDEX('Payer Participation Data'!$F$10:$BM$59,0,MATCH(CONCATENATE($J1005,M$6),'Payer Participation Data'!$F$8:$BM$8,0)),'Payer Participation Data'!$B$10:$B$59,$C1005,'Payer Participation Data'!$C$10:$C$59,$D1005)),"-",SUMIFS(INDEX('Payer Participation Data'!$F$10:$BM$59,0,MATCH(CONCATENATE($J1005,M$6),'Payer Participation Data'!$F$8:$BM$8,0)),'Payer Participation Data'!$B$10:$B$59,$C1005,'Payer Participation Data'!$C$10:$C$59,$D1005))</f>
        <v>0</v>
      </c>
    </row>
    <row r="1006" spans="2:14" x14ac:dyDescent="0.35">
      <c r="B1006" s="127" t="s">
        <v>80</v>
      </c>
      <c r="C1006" s="169" t="str">
        <f>IF(ISBLANK('Payer Participation Data'!$B$59),"-",'Payer Participation Data'!$B$59)</f>
        <v>-</v>
      </c>
      <c r="D1006" s="169" t="str">
        <f>IF(ISBLANK('Payer Participation Data'!$C$59),"-",'Payer Participation Data'!$C$59)</f>
        <v>-</v>
      </c>
      <c r="E1006" s="169" t="str">
        <f>IF(ISBLANK('Payer Participation Data'!$D$59),"-",'Payer Participation Data'!$D$59)</f>
        <v>-</v>
      </c>
      <c r="F1006" s="169" t="str">
        <f>IF(ISBLANK('Payer Participation Data'!$E$59),"-",'Payer Participation Data'!$E$59)</f>
        <v>-</v>
      </c>
      <c r="G1006" s="128">
        <v>4</v>
      </c>
      <c r="H1006" s="128">
        <v>4</v>
      </c>
      <c r="I1006" s="128">
        <v>5</v>
      </c>
      <c r="J1006" s="128" t="str">
        <f t="shared" si="62"/>
        <v>454</v>
      </c>
      <c r="K1006" s="128" t="s">
        <v>30</v>
      </c>
      <c r="L1006" s="222">
        <f>IF(ISNA(SUMIFS(INDEX('Payer Participation Data'!$F$10:$BM$59,0,MATCH(CONCATENATE($J1006,L$6),'Payer Participation Data'!$F$8:$BM$8,0)),'Payer Participation Data'!$B$10:$B$59,$C1006,'Payer Participation Data'!$C$10:$C$59,$D1006)),"-",SUMIFS(INDEX('Payer Participation Data'!$F$10:$BM$59,0,MATCH(CONCATENATE($J1006,L$6),'Payer Participation Data'!$F$8:$BM$8,0)),'Payer Participation Data'!$B$10:$B$59,$C1006,'Payer Participation Data'!$C$10:$C$59,$D1006))</f>
        <v>0</v>
      </c>
      <c r="M1006" s="223">
        <f>IF(ISNA(SUMIFS(INDEX('Payer Participation Data'!$F$10:$BM$59,0,MATCH(CONCATENATE($J1006,M$6),'Payer Participation Data'!$F$8:$BM$8,0)),'Payer Participation Data'!$B$10:$B$59,$C1006,'Payer Participation Data'!$C$10:$C$59,$D1006)),"-",SUMIFS(INDEX('Payer Participation Data'!$F$10:$BM$59,0,MATCH(CONCATENATE($J1006,M$6),'Payer Participation Data'!$F$8:$BM$8,0)),'Payer Participation Data'!$B$10:$B$59,$C1006,'Payer Participation Data'!$C$10:$C$59,$D1006))</f>
        <v>0</v>
      </c>
    </row>
    <row r="1007" spans="2:14" x14ac:dyDescent="0.35">
      <c r="B1007" s="127" t="s">
        <v>80</v>
      </c>
      <c r="C1007" s="169" t="str">
        <f>IF(ISBLANK('Payer Participation Data'!$B$60),"-",'Payer Participation Data'!$B$60)</f>
        <v>-</v>
      </c>
      <c r="D1007" s="169" t="str">
        <f>IF(ISBLANK('Payer Participation Data'!$C$60),"-",'Payer Participation Data'!$C$60)</f>
        <v>-</v>
      </c>
      <c r="E1007" s="169" t="str">
        <f>IF(ISBLANK('Payer Participation Data'!$D$60),"-",'Payer Participation Data'!$D$60)</f>
        <v>-</v>
      </c>
      <c r="F1007" s="169" t="str">
        <f>IF(ISBLANK('Payer Participation Data'!$E$60),"-",'Payer Participation Data'!$E$60)</f>
        <v>-</v>
      </c>
      <c r="G1007" s="260">
        <v>1</v>
      </c>
      <c r="H1007" s="260" t="s">
        <v>64</v>
      </c>
      <c r="I1007" s="260" t="s">
        <v>64</v>
      </c>
      <c r="J1007" s="102" t="str">
        <f t="shared" ref="J1007:J1070" si="63">CONCATENATE(H1007,I1007,G1007)</f>
        <v>BaselineBaseline1</v>
      </c>
      <c r="K1007" s="102" t="s">
        <v>30</v>
      </c>
      <c r="L1007" s="263">
        <f>IF(ISNA(SUMIFS(INDEX('Payer Participation Data'!$F$10:$BM$59,0,MATCH(CONCATENATE($J1007,L$6),'Payer Participation Data'!$F$8:$BM$8,0)),'Payer Participation Data'!$B$10:$B$59,$C1007,'Payer Participation Data'!$C$10:$C$59,$D1007)),"-",SUMIFS(INDEX('Payer Participation Data'!$F$10:$BM$59,0,MATCH(CONCATENATE($J1007,L$6),'Payer Participation Data'!$F$8:$BM$8,0)),'Payer Participation Data'!$B$10:$B$59,$C1007,'Payer Participation Data'!$C$10:$C$59,$D1007))</f>
        <v>0</v>
      </c>
      <c r="M1007" s="264">
        <f>IF(ISNA(SUMIFS(INDEX('Payer Participation Data'!$F$10:$BM$59,0,MATCH(CONCATENATE($J1007,M$6),'Payer Participation Data'!$F$8:$BM$8,0)),'Payer Participation Data'!$B$10:$B$59,$C1007,'Payer Participation Data'!$C$10:$C$59,$D1007)),"-",SUMIFS(INDEX('Payer Participation Data'!$F$10:$BM$59,0,MATCH(CONCATENATE($J1007,M$6),'Payer Participation Data'!$F$8:$BM$8,0)),'Payer Participation Data'!$B$10:$B$59,$C1007,'Payer Participation Data'!$C$10:$C$59,$D1007))</f>
        <v>0</v>
      </c>
    </row>
    <row r="1008" spans="2:14" x14ac:dyDescent="0.35">
      <c r="B1008" s="127" t="s">
        <v>80</v>
      </c>
      <c r="C1008" s="169" t="str">
        <f>IF(ISBLANK('Payer Participation Data'!$B$60),"-",'Payer Participation Data'!$B$60)</f>
        <v>-</v>
      </c>
      <c r="D1008" s="169" t="str">
        <f>IF(ISBLANK('Payer Participation Data'!$C$60),"-",'Payer Participation Data'!$C$60)</f>
        <v>-</v>
      </c>
      <c r="E1008" s="169" t="str">
        <f>IF(ISBLANK('Payer Participation Data'!$D$60),"-",'Payer Participation Data'!$D$60)</f>
        <v>-</v>
      </c>
      <c r="F1008" s="169" t="str">
        <f>IF(ISBLANK('Payer Participation Data'!$E$60),"-",'Payer Participation Data'!$E$60)</f>
        <v>-</v>
      </c>
      <c r="G1008" s="261">
        <v>2</v>
      </c>
      <c r="H1008" s="261" t="s">
        <v>64</v>
      </c>
      <c r="I1008" s="261" t="s">
        <v>64</v>
      </c>
      <c r="J1008" s="128" t="str">
        <f t="shared" si="63"/>
        <v>BaselineBaseline2</v>
      </c>
      <c r="K1008" s="128" t="s">
        <v>30</v>
      </c>
      <c r="L1008" s="263">
        <f>IF(ISNA(SUMIFS(INDEX('Payer Participation Data'!$F$10:$BM$59,0,MATCH(CONCATENATE($J1008,L$6),'Payer Participation Data'!$F$8:$BM$8,0)),'Payer Participation Data'!$B$10:$B$59,$C1008,'Payer Participation Data'!$C$10:$C$59,$D1008)),"-",SUMIFS(INDEX('Payer Participation Data'!$F$10:$BM$59,0,MATCH(CONCATENATE($J1008,L$6),'Payer Participation Data'!$F$8:$BM$8,0)),'Payer Participation Data'!$B$10:$B$59,$C1008,'Payer Participation Data'!$C$10:$C$59,$D1008))</f>
        <v>0</v>
      </c>
      <c r="M1008" s="264">
        <f>IF(ISNA(SUMIFS(INDEX('Payer Participation Data'!$F$10:$BM$59,0,MATCH(CONCATENATE($J1008,M$6),'Payer Participation Data'!$F$8:$BM$8,0)),'Payer Participation Data'!$B$10:$B$59,$C1008,'Payer Participation Data'!$C$10:$C$59,$D1008)),"-",SUMIFS(INDEX('Payer Participation Data'!$F$10:$BM$59,0,MATCH(CONCATENATE($J1008,M$6),'Payer Participation Data'!$F$8:$BM$8,0)),'Payer Participation Data'!$B$10:$B$59,$C1008,'Payer Participation Data'!$C$10:$C$59,$D1008))</f>
        <v>0</v>
      </c>
    </row>
    <row r="1009" spans="2:13" x14ac:dyDescent="0.35">
      <c r="B1009" s="127" t="s">
        <v>80</v>
      </c>
      <c r="C1009" s="169" t="str">
        <f>IF(ISBLANK('Payer Participation Data'!$B$60),"-",'Payer Participation Data'!$B$60)</f>
        <v>-</v>
      </c>
      <c r="D1009" s="169" t="str">
        <f>IF(ISBLANK('Payer Participation Data'!$C$60),"-",'Payer Participation Data'!$C$60)</f>
        <v>-</v>
      </c>
      <c r="E1009" s="169" t="str">
        <f>IF(ISBLANK('Payer Participation Data'!$D$60),"-",'Payer Participation Data'!$D$60)</f>
        <v>-</v>
      </c>
      <c r="F1009" s="169" t="str">
        <f>IF(ISBLANK('Payer Participation Data'!$E$60),"-",'Payer Participation Data'!$E$60)</f>
        <v>-</v>
      </c>
      <c r="G1009" s="260">
        <v>3</v>
      </c>
      <c r="H1009" s="260" t="s">
        <v>64</v>
      </c>
      <c r="I1009" s="260" t="s">
        <v>64</v>
      </c>
      <c r="J1009" s="102" t="str">
        <f t="shared" si="63"/>
        <v>BaselineBaseline3</v>
      </c>
      <c r="K1009" s="102" t="s">
        <v>30</v>
      </c>
      <c r="L1009" s="263">
        <f>IF(ISNA(SUMIFS(INDEX('Payer Participation Data'!$F$10:$BM$59,0,MATCH(CONCATENATE($J1009,L$6),'Payer Participation Data'!$F$8:$BM$8,0)),'Payer Participation Data'!$B$10:$B$59,$C1009,'Payer Participation Data'!$C$10:$C$59,$D1009)),"-",SUMIFS(INDEX('Payer Participation Data'!$F$10:$BM$59,0,MATCH(CONCATENATE($J1009,L$6),'Payer Participation Data'!$F$8:$BM$8,0)),'Payer Participation Data'!$B$10:$B$59,$C1009,'Payer Participation Data'!$C$10:$C$59,$D1009))</f>
        <v>0</v>
      </c>
      <c r="M1009" s="264">
        <f>IF(ISNA(SUMIFS(INDEX('Payer Participation Data'!$F$10:$BM$59,0,MATCH(CONCATENATE($J1009,M$6),'Payer Participation Data'!$F$8:$BM$8,0)),'Payer Participation Data'!$B$10:$B$59,$C1009,'Payer Participation Data'!$C$10:$C$59,$D1009)),"-",SUMIFS(INDEX('Payer Participation Data'!$F$10:$BM$59,0,MATCH(CONCATENATE($J1009,M$6),'Payer Participation Data'!$F$8:$BM$8,0)),'Payer Participation Data'!$B$10:$B$59,$C1009,'Payer Participation Data'!$C$10:$C$59,$D1009))</f>
        <v>0</v>
      </c>
    </row>
    <row r="1010" spans="2:13" x14ac:dyDescent="0.35">
      <c r="B1010" s="127" t="s">
        <v>80</v>
      </c>
      <c r="C1010" s="169" t="str">
        <f>IF(ISBLANK('Payer Participation Data'!$B$60),"-",'Payer Participation Data'!$B$60)</f>
        <v>-</v>
      </c>
      <c r="D1010" s="169" t="str">
        <f>IF(ISBLANK('Payer Participation Data'!$C$60),"-",'Payer Participation Data'!$C$60)</f>
        <v>-</v>
      </c>
      <c r="E1010" s="169" t="str">
        <f>IF(ISBLANK('Payer Participation Data'!$D$60),"-",'Payer Participation Data'!$D$60)</f>
        <v>-</v>
      </c>
      <c r="F1010" s="169" t="str">
        <f>IF(ISBLANK('Payer Participation Data'!$E$60),"-",'Payer Participation Data'!$E$60)</f>
        <v>-</v>
      </c>
      <c r="G1010" s="262">
        <v>4</v>
      </c>
      <c r="H1010" s="261" t="s">
        <v>64</v>
      </c>
      <c r="I1010" s="261" t="s">
        <v>64</v>
      </c>
      <c r="J1010" s="128" t="str">
        <f t="shared" si="63"/>
        <v>BaselineBaseline4</v>
      </c>
      <c r="K1010" s="128" t="s">
        <v>30</v>
      </c>
      <c r="L1010" s="263">
        <f>IF(ISNA(SUMIFS(INDEX('Payer Participation Data'!$F$10:$BM$59,0,MATCH(CONCATENATE($J1010,L$6),'Payer Participation Data'!$F$8:$BM$8,0)),'Payer Participation Data'!$B$10:$B$59,$C1010,'Payer Participation Data'!$C$10:$C$59,$D1010)),"-",SUMIFS(INDEX('Payer Participation Data'!$F$10:$BM$59,0,MATCH(CONCATENATE($J1010,L$6),'Payer Participation Data'!$F$8:$BM$8,0)),'Payer Participation Data'!$B$10:$B$59,$C1010,'Payer Participation Data'!$C$10:$C$59,$D1010))</f>
        <v>0</v>
      </c>
      <c r="M1010" s="264">
        <f>IF(ISNA(SUMIFS(INDEX('Payer Participation Data'!$F$10:$BM$59,0,MATCH(CONCATENATE($J1010,M$6),'Payer Participation Data'!$F$8:$BM$8,0)),'Payer Participation Data'!$B$10:$B$59,$C1010,'Payer Participation Data'!$C$10:$C$59,$D1010)),"-",SUMIFS(INDEX('Payer Participation Data'!$F$10:$BM$59,0,MATCH(CONCATENATE($J1010,M$6),'Payer Participation Data'!$F$8:$BM$8,0)),'Payer Participation Data'!$B$10:$B$59,$C1010,'Payer Participation Data'!$C$10:$C$59,$D1010))</f>
        <v>0</v>
      </c>
    </row>
    <row r="1011" spans="2:13" x14ac:dyDescent="0.35">
      <c r="B1011" s="127" t="s">
        <v>80</v>
      </c>
      <c r="C1011" s="169" t="str">
        <f>IF(ISBLANK('Payer Participation Data'!$B$60),"-",'Payer Participation Data'!$B$60)</f>
        <v>-</v>
      </c>
      <c r="D1011" s="169" t="str">
        <f>IF(ISBLANK('Payer Participation Data'!$C$60),"-",'Payer Participation Data'!$C$60)</f>
        <v>-</v>
      </c>
      <c r="E1011" s="169" t="str">
        <f>IF(ISBLANK('Payer Participation Data'!$D$60),"-",'Payer Participation Data'!$D$60)</f>
        <v>-</v>
      </c>
      <c r="F1011" s="169" t="str">
        <f>IF(ISBLANK('Payer Participation Data'!$E$60),"-",'Payer Participation Data'!$E$60)</f>
        <v>-</v>
      </c>
      <c r="G1011" s="260">
        <v>1</v>
      </c>
      <c r="H1011" s="260">
        <v>1</v>
      </c>
      <c r="I1011" s="260">
        <v>5</v>
      </c>
      <c r="J1011" s="102" t="str">
        <f t="shared" si="63"/>
        <v>151</v>
      </c>
      <c r="K1011" s="102" t="s">
        <v>30</v>
      </c>
      <c r="L1011" s="263">
        <f>IF(ISNA(SUMIFS(INDEX('Payer Participation Data'!$F$10:$BM$59,0,MATCH(CONCATENATE($J1011,L$6),'Payer Participation Data'!$F$8:$BM$8,0)),'Payer Participation Data'!$B$10:$B$59,$C1011,'Payer Participation Data'!$C$10:$C$59,$D1011)),"-",SUMIFS(INDEX('Payer Participation Data'!$F$10:$BM$59,0,MATCH(CONCATENATE($J1011,L$6),'Payer Participation Data'!$F$8:$BM$8,0)),'Payer Participation Data'!$B$10:$B$59,$C1011,'Payer Participation Data'!$C$10:$C$59,$D1011))</f>
        <v>0</v>
      </c>
      <c r="M1011" s="264">
        <f>IF(ISNA(SUMIFS(INDEX('Payer Participation Data'!$F$10:$BM$59,0,MATCH(CONCATENATE($J1011,M$6),'Payer Participation Data'!$F$8:$BM$8,0)),'Payer Participation Data'!$B$10:$B$59,$C1011,'Payer Participation Data'!$C$10:$C$59,$D1011)),"-",SUMIFS(INDEX('Payer Participation Data'!$F$10:$BM$59,0,MATCH(CONCATENATE($J1011,M$6),'Payer Participation Data'!$F$8:$BM$8,0)),'Payer Participation Data'!$B$10:$B$59,$C1011,'Payer Participation Data'!$C$10:$C$59,$D1011))</f>
        <v>0</v>
      </c>
    </row>
    <row r="1012" spans="2:13" x14ac:dyDescent="0.35">
      <c r="B1012" s="127" t="s">
        <v>80</v>
      </c>
      <c r="C1012" s="169" t="str">
        <f>IF(ISBLANK('Payer Participation Data'!$B$60),"-",'Payer Participation Data'!$B$60)</f>
        <v>-</v>
      </c>
      <c r="D1012" s="169" t="str">
        <f>IF(ISBLANK('Payer Participation Data'!$C$60),"-",'Payer Participation Data'!$C$60)</f>
        <v>-</v>
      </c>
      <c r="E1012" s="169" t="str">
        <f>IF(ISBLANK('Payer Participation Data'!$D$60),"-",'Payer Participation Data'!$D$60)</f>
        <v>-</v>
      </c>
      <c r="F1012" s="169" t="str">
        <f>IF(ISBLANK('Payer Participation Data'!$E$60),"-",'Payer Participation Data'!$E$60)</f>
        <v>-</v>
      </c>
      <c r="G1012" s="261">
        <v>2</v>
      </c>
      <c r="H1012" s="261">
        <v>1</v>
      </c>
      <c r="I1012" s="261">
        <v>5</v>
      </c>
      <c r="J1012" s="128" t="str">
        <f>CONCATENATE(H1012,I1012,G1012)</f>
        <v>152</v>
      </c>
      <c r="K1012" s="128" t="s">
        <v>30</v>
      </c>
      <c r="L1012" s="263">
        <f>IF(ISNA(SUMIFS(INDEX('Payer Participation Data'!$F$10:$BM$59,0,MATCH(CONCATENATE($J1012,L$6),'Payer Participation Data'!$F$8:$BM$8,0)),'Payer Participation Data'!$B$10:$B$59,$C1012,'Payer Participation Data'!$C$10:$C$59,$D1012)),"-",SUMIFS(INDEX('Payer Participation Data'!$F$10:$BM$59,0,MATCH(CONCATENATE($J1012,L$6),'Payer Participation Data'!$F$8:$BM$8,0)),'Payer Participation Data'!$B$10:$B$59,$C1012,'Payer Participation Data'!$C$10:$C$59,$D1012))</f>
        <v>0</v>
      </c>
      <c r="M1012" s="264">
        <f>IF(ISNA(SUMIFS(INDEX('Payer Participation Data'!$F$10:$BM$59,0,MATCH(CONCATENATE($J1012,M$6),'Payer Participation Data'!$F$8:$BM$8,0)),'Payer Participation Data'!$B$10:$B$59,$C1012,'Payer Participation Data'!$C$10:$C$59,$D1012)),"-",SUMIFS(INDEX('Payer Participation Data'!$F$10:$BM$59,0,MATCH(CONCATENATE($J1012,M$6),'Payer Participation Data'!$F$8:$BM$8,0)),'Payer Participation Data'!$B$10:$B$59,$C1012,'Payer Participation Data'!$C$10:$C$59,$D1012))</f>
        <v>0</v>
      </c>
    </row>
    <row r="1013" spans="2:13" x14ac:dyDescent="0.35">
      <c r="B1013" s="127" t="s">
        <v>80</v>
      </c>
      <c r="C1013" s="169" t="str">
        <f>IF(ISBLANK('Payer Participation Data'!$B$60),"-",'Payer Participation Data'!$B$60)</f>
        <v>-</v>
      </c>
      <c r="D1013" s="169" t="str">
        <f>IF(ISBLANK('Payer Participation Data'!$C$60),"-",'Payer Participation Data'!$C$60)</f>
        <v>-</v>
      </c>
      <c r="E1013" s="169" t="str">
        <f>IF(ISBLANK('Payer Participation Data'!$D$60),"-",'Payer Participation Data'!$D$60)</f>
        <v>-</v>
      </c>
      <c r="F1013" s="169" t="str">
        <f>IF(ISBLANK('Payer Participation Data'!$E$60),"-",'Payer Participation Data'!$E$60)</f>
        <v>-</v>
      </c>
      <c r="G1013" s="260">
        <v>3</v>
      </c>
      <c r="H1013" s="260">
        <v>1</v>
      </c>
      <c r="I1013" s="260">
        <v>5</v>
      </c>
      <c r="J1013" s="102" t="str">
        <f t="shared" si="63"/>
        <v>153</v>
      </c>
      <c r="K1013" s="102" t="s">
        <v>30</v>
      </c>
      <c r="L1013" s="263">
        <f>IF(ISNA(SUMIFS(INDEX('Payer Participation Data'!$F$10:$BM$59,0,MATCH(CONCATENATE($J1013,L$6),'Payer Participation Data'!$F$8:$BM$8,0)),'Payer Participation Data'!$B$10:$B$59,$C1013,'Payer Participation Data'!$C$10:$C$59,$D1013)),"-",SUMIFS(INDEX('Payer Participation Data'!$F$10:$BM$59,0,MATCH(CONCATENATE($J1013,L$6),'Payer Participation Data'!$F$8:$BM$8,0)),'Payer Participation Data'!$B$10:$B$59,$C1013,'Payer Participation Data'!$C$10:$C$59,$D1013))</f>
        <v>0</v>
      </c>
      <c r="M1013" s="264">
        <f>IF(ISNA(SUMIFS(INDEX('Payer Participation Data'!$F$10:$BM$59,0,MATCH(CONCATENATE($J1013,M$6),'Payer Participation Data'!$F$8:$BM$8,0)),'Payer Participation Data'!$B$10:$B$59,$C1013,'Payer Participation Data'!$C$10:$C$59,$D1013)),"-",SUMIFS(INDEX('Payer Participation Data'!$F$10:$BM$59,0,MATCH(CONCATENATE($J1013,M$6),'Payer Participation Data'!$F$8:$BM$8,0)),'Payer Participation Data'!$B$10:$B$59,$C1013,'Payer Participation Data'!$C$10:$C$59,$D1013))</f>
        <v>0</v>
      </c>
    </row>
    <row r="1014" spans="2:13" x14ac:dyDescent="0.35">
      <c r="B1014" s="127" t="s">
        <v>80</v>
      </c>
      <c r="C1014" s="169" t="str">
        <f>IF(ISBLANK('Payer Participation Data'!$B$60),"-",'Payer Participation Data'!$B$60)</f>
        <v>-</v>
      </c>
      <c r="D1014" s="169" t="str">
        <f>IF(ISBLANK('Payer Participation Data'!$C$60),"-",'Payer Participation Data'!$C$60)</f>
        <v>-</v>
      </c>
      <c r="E1014" s="169" t="str">
        <f>IF(ISBLANK('Payer Participation Data'!$D$60),"-",'Payer Participation Data'!$D$60)</f>
        <v>-</v>
      </c>
      <c r="F1014" s="169" t="str">
        <f>IF(ISBLANK('Payer Participation Data'!$E$60),"-",'Payer Participation Data'!$E$60)</f>
        <v>-</v>
      </c>
      <c r="G1014" s="261">
        <v>4</v>
      </c>
      <c r="H1014" s="261">
        <v>1</v>
      </c>
      <c r="I1014" s="261">
        <v>5</v>
      </c>
      <c r="J1014" s="128" t="str">
        <f t="shared" si="63"/>
        <v>154</v>
      </c>
      <c r="K1014" s="128" t="s">
        <v>30</v>
      </c>
      <c r="L1014" s="263">
        <f>IF(ISNA(SUMIFS(INDEX('Payer Participation Data'!$F$10:$BM$59,0,MATCH(CONCATENATE($J1014,L$6),'Payer Participation Data'!$F$8:$BM$8,0)),'Payer Participation Data'!$B$10:$B$59,$C1014,'Payer Participation Data'!$C$10:$C$59,$D1014)),"-",SUMIFS(INDEX('Payer Participation Data'!$F$10:$BM$59,0,MATCH(CONCATENATE($J1014,L$6),'Payer Participation Data'!$F$8:$BM$8,0)),'Payer Participation Data'!$B$10:$B$59,$C1014,'Payer Participation Data'!$C$10:$C$59,$D1014))</f>
        <v>0</v>
      </c>
      <c r="M1014" s="264">
        <f>IF(ISNA(SUMIFS(INDEX('Payer Participation Data'!$F$10:$BM$59,0,MATCH(CONCATENATE($J1014,M$6),'Payer Participation Data'!$F$8:$BM$8,0)),'Payer Participation Data'!$B$10:$B$59,$C1014,'Payer Participation Data'!$C$10:$C$59,$D1014)),"-",SUMIFS(INDEX('Payer Participation Data'!$F$10:$BM$59,0,MATCH(CONCATENATE($J1014,M$6),'Payer Participation Data'!$F$8:$BM$8,0)),'Payer Participation Data'!$B$10:$B$59,$C1014,'Payer Participation Data'!$C$10:$C$59,$D1014))</f>
        <v>0</v>
      </c>
    </row>
    <row r="1015" spans="2:13" x14ac:dyDescent="0.35">
      <c r="B1015" s="127" t="s">
        <v>80</v>
      </c>
      <c r="C1015" s="169" t="str">
        <f>IF(ISBLANK('Payer Participation Data'!$B$60),"-",'Payer Participation Data'!$B$60)</f>
        <v>-</v>
      </c>
      <c r="D1015" s="169" t="str">
        <f>IF(ISBLANK('Payer Participation Data'!$C$60),"-",'Payer Participation Data'!$C$60)</f>
        <v>-</v>
      </c>
      <c r="E1015" s="169" t="str">
        <f>IF(ISBLANK('Payer Participation Data'!$D$60),"-",'Payer Participation Data'!$D$60)</f>
        <v>-</v>
      </c>
      <c r="F1015" s="169" t="str">
        <f>IF(ISBLANK('Payer Participation Data'!$E$60),"-",'Payer Participation Data'!$E$60)</f>
        <v>-</v>
      </c>
      <c r="G1015" s="260">
        <v>1</v>
      </c>
      <c r="H1015" s="260">
        <v>2</v>
      </c>
      <c r="I1015" s="260">
        <v>5</v>
      </c>
      <c r="J1015" s="102" t="str">
        <f t="shared" si="63"/>
        <v>251</v>
      </c>
      <c r="K1015" s="102" t="s">
        <v>30</v>
      </c>
      <c r="L1015" s="263">
        <f>IF(ISNA(SUMIFS(INDEX('Payer Participation Data'!$F$10:$BM$59,0,MATCH(CONCATENATE($J1015,L$6),'Payer Participation Data'!$F$8:$BM$8,0)),'Payer Participation Data'!$B$10:$B$59,$C1015,'Payer Participation Data'!$C$10:$C$59,$D1015)),"-",SUMIFS(INDEX('Payer Participation Data'!$F$10:$BM$59,0,MATCH(CONCATENATE($J1015,L$6),'Payer Participation Data'!$F$8:$BM$8,0)),'Payer Participation Data'!$B$10:$B$59,$C1015,'Payer Participation Data'!$C$10:$C$59,$D1015))</f>
        <v>0</v>
      </c>
      <c r="M1015" s="264">
        <f>IF(ISNA(SUMIFS(INDEX('Payer Participation Data'!$F$10:$BM$59,0,MATCH(CONCATENATE($J1015,M$6),'Payer Participation Data'!$F$8:$BM$8,0)),'Payer Participation Data'!$B$10:$B$59,$C1015,'Payer Participation Data'!$C$10:$C$59,$D1015)),"-",SUMIFS(INDEX('Payer Participation Data'!$F$10:$BM$59,0,MATCH(CONCATENATE($J1015,M$6),'Payer Participation Data'!$F$8:$BM$8,0)),'Payer Participation Data'!$B$10:$B$59,$C1015,'Payer Participation Data'!$C$10:$C$59,$D1015))</f>
        <v>0</v>
      </c>
    </row>
    <row r="1016" spans="2:13" x14ac:dyDescent="0.35">
      <c r="B1016" s="127" t="s">
        <v>80</v>
      </c>
      <c r="C1016" s="169" t="str">
        <f>IF(ISBLANK('Payer Participation Data'!$B$60),"-",'Payer Participation Data'!$B$60)</f>
        <v>-</v>
      </c>
      <c r="D1016" s="169" t="str">
        <f>IF(ISBLANK('Payer Participation Data'!$C$60),"-",'Payer Participation Data'!$C$60)</f>
        <v>-</v>
      </c>
      <c r="E1016" s="169" t="str">
        <f>IF(ISBLANK('Payer Participation Data'!$D$60),"-",'Payer Participation Data'!$D$60)</f>
        <v>-</v>
      </c>
      <c r="F1016" s="169" t="str">
        <f>IF(ISBLANK('Payer Participation Data'!$E$60),"-",'Payer Participation Data'!$E$60)</f>
        <v>-</v>
      </c>
      <c r="G1016" s="261">
        <v>2</v>
      </c>
      <c r="H1016" s="261">
        <v>2</v>
      </c>
      <c r="I1016" s="261">
        <v>5</v>
      </c>
      <c r="J1016" s="128" t="str">
        <f t="shared" si="63"/>
        <v>252</v>
      </c>
      <c r="K1016" s="128" t="s">
        <v>30</v>
      </c>
      <c r="L1016" s="263">
        <f>IF(ISNA(SUMIFS(INDEX('Payer Participation Data'!$F$10:$BM$59,0,MATCH(CONCATENATE($J1016,L$6),'Payer Participation Data'!$F$8:$BM$8,0)),'Payer Participation Data'!$B$10:$B$59,$C1016,'Payer Participation Data'!$C$10:$C$59,$D1016)),"-",SUMIFS(INDEX('Payer Participation Data'!$F$10:$BM$59,0,MATCH(CONCATENATE($J1016,L$6),'Payer Participation Data'!$F$8:$BM$8,0)),'Payer Participation Data'!$B$10:$B$59,$C1016,'Payer Participation Data'!$C$10:$C$59,$D1016))</f>
        <v>0</v>
      </c>
      <c r="M1016" s="264">
        <f>IF(ISNA(SUMIFS(INDEX('Payer Participation Data'!$F$10:$BM$59,0,MATCH(CONCATENATE($J1016,M$6),'Payer Participation Data'!$F$8:$BM$8,0)),'Payer Participation Data'!$B$10:$B$59,$C1016,'Payer Participation Data'!$C$10:$C$59,$D1016)),"-",SUMIFS(INDEX('Payer Participation Data'!$F$10:$BM$59,0,MATCH(CONCATENATE($J1016,M$6),'Payer Participation Data'!$F$8:$BM$8,0)),'Payer Participation Data'!$B$10:$B$59,$C1016,'Payer Participation Data'!$C$10:$C$59,$D1016))</f>
        <v>0</v>
      </c>
    </row>
    <row r="1017" spans="2:13" x14ac:dyDescent="0.35">
      <c r="B1017" s="127" t="s">
        <v>80</v>
      </c>
      <c r="C1017" s="169" t="str">
        <f>IF(ISBLANK('Payer Participation Data'!$B$60),"-",'Payer Participation Data'!$B$60)</f>
        <v>-</v>
      </c>
      <c r="D1017" s="169" t="str">
        <f>IF(ISBLANK('Payer Participation Data'!$C$60),"-",'Payer Participation Data'!$C$60)</f>
        <v>-</v>
      </c>
      <c r="E1017" s="169" t="str">
        <f>IF(ISBLANK('Payer Participation Data'!$D$60),"-",'Payer Participation Data'!$D$60)</f>
        <v>-</v>
      </c>
      <c r="F1017" s="169" t="str">
        <f>IF(ISBLANK('Payer Participation Data'!$E$60),"-",'Payer Participation Data'!$E$60)</f>
        <v>-</v>
      </c>
      <c r="G1017" s="260">
        <v>3</v>
      </c>
      <c r="H1017" s="260">
        <v>2</v>
      </c>
      <c r="I1017" s="260">
        <v>5</v>
      </c>
      <c r="J1017" s="102" t="str">
        <f t="shared" si="63"/>
        <v>253</v>
      </c>
      <c r="K1017" s="102" t="s">
        <v>30</v>
      </c>
      <c r="L1017" s="263">
        <f>IF(ISNA(SUMIFS(INDEX('Payer Participation Data'!$F$10:$BM$59,0,MATCH(CONCATENATE($J1017,L$6),'Payer Participation Data'!$F$8:$BM$8,0)),'Payer Participation Data'!$B$10:$B$59,$C1017,'Payer Participation Data'!$C$10:$C$59,$D1017)),"-",SUMIFS(INDEX('Payer Participation Data'!$F$10:$BM$59,0,MATCH(CONCATENATE($J1017,L$6),'Payer Participation Data'!$F$8:$BM$8,0)),'Payer Participation Data'!$B$10:$B$59,$C1017,'Payer Participation Data'!$C$10:$C$59,$D1017))</f>
        <v>0</v>
      </c>
      <c r="M1017" s="264">
        <f>IF(ISNA(SUMIFS(INDEX('Payer Participation Data'!$F$10:$BM$59,0,MATCH(CONCATENATE($J1017,M$6),'Payer Participation Data'!$F$8:$BM$8,0)),'Payer Participation Data'!$B$10:$B$59,$C1017,'Payer Participation Data'!$C$10:$C$59,$D1017)),"-",SUMIFS(INDEX('Payer Participation Data'!$F$10:$BM$59,0,MATCH(CONCATENATE($J1017,M$6),'Payer Participation Data'!$F$8:$BM$8,0)),'Payer Participation Data'!$B$10:$B$59,$C1017,'Payer Participation Data'!$C$10:$C$59,$D1017))</f>
        <v>0</v>
      </c>
    </row>
    <row r="1018" spans="2:13" x14ac:dyDescent="0.35">
      <c r="B1018" s="127" t="s">
        <v>80</v>
      </c>
      <c r="C1018" s="169" t="str">
        <f>IF(ISBLANK('Payer Participation Data'!$B$60),"-",'Payer Participation Data'!$B$60)</f>
        <v>-</v>
      </c>
      <c r="D1018" s="169" t="str">
        <f>IF(ISBLANK('Payer Participation Data'!$C$60),"-",'Payer Participation Data'!$C$60)</f>
        <v>-</v>
      </c>
      <c r="E1018" s="169" t="str">
        <f>IF(ISBLANK('Payer Participation Data'!$D$60),"-",'Payer Participation Data'!$D$60)</f>
        <v>-</v>
      </c>
      <c r="F1018" s="169" t="str">
        <f>IF(ISBLANK('Payer Participation Data'!$E$60),"-",'Payer Participation Data'!$E$60)</f>
        <v>-</v>
      </c>
      <c r="G1018" s="261">
        <v>4</v>
      </c>
      <c r="H1018" s="261">
        <v>2</v>
      </c>
      <c r="I1018" s="261">
        <v>5</v>
      </c>
      <c r="J1018" s="128" t="str">
        <f t="shared" si="63"/>
        <v>254</v>
      </c>
      <c r="K1018" s="128" t="s">
        <v>30</v>
      </c>
      <c r="L1018" s="263">
        <f>IF(ISNA(SUMIFS(INDEX('Payer Participation Data'!$F$10:$BM$59,0,MATCH(CONCATENATE($J1018,L$6),'Payer Participation Data'!$F$8:$BM$8,0)),'Payer Participation Data'!$B$10:$B$59,$C1018,'Payer Participation Data'!$C$10:$C$59,$D1018)),"-",SUMIFS(INDEX('Payer Participation Data'!$F$10:$BM$59,0,MATCH(CONCATENATE($J1018,L$6),'Payer Participation Data'!$F$8:$BM$8,0)),'Payer Participation Data'!$B$10:$B$59,$C1018,'Payer Participation Data'!$C$10:$C$59,$D1018))</f>
        <v>0</v>
      </c>
      <c r="M1018" s="264">
        <f>IF(ISNA(SUMIFS(INDEX('Payer Participation Data'!$F$10:$BM$59,0,MATCH(CONCATENATE($J1018,M$6),'Payer Participation Data'!$F$8:$BM$8,0)),'Payer Participation Data'!$B$10:$B$59,$C1018,'Payer Participation Data'!$C$10:$C$59,$D1018)),"-",SUMIFS(INDEX('Payer Participation Data'!$F$10:$BM$59,0,MATCH(CONCATENATE($J1018,M$6),'Payer Participation Data'!$F$8:$BM$8,0)),'Payer Participation Data'!$B$10:$B$59,$C1018,'Payer Participation Data'!$C$10:$C$59,$D1018))</f>
        <v>0</v>
      </c>
    </row>
    <row r="1019" spans="2:13" x14ac:dyDescent="0.35">
      <c r="B1019" s="127" t="s">
        <v>80</v>
      </c>
      <c r="C1019" s="169" t="str">
        <f>IF(ISBLANK('Payer Participation Data'!$B$60),"-",'Payer Participation Data'!$B$60)</f>
        <v>-</v>
      </c>
      <c r="D1019" s="169" t="str">
        <f>IF(ISBLANK('Payer Participation Data'!$C$60),"-",'Payer Participation Data'!$C$60)</f>
        <v>-</v>
      </c>
      <c r="E1019" s="169" t="str">
        <f>IF(ISBLANK('Payer Participation Data'!$D$60),"-",'Payer Participation Data'!$D$60)</f>
        <v>-</v>
      </c>
      <c r="F1019" s="169" t="str">
        <f>IF(ISBLANK('Payer Participation Data'!$E$60),"-",'Payer Participation Data'!$E$60)</f>
        <v>-</v>
      </c>
      <c r="G1019" s="260">
        <v>1</v>
      </c>
      <c r="H1019" s="260">
        <v>3</v>
      </c>
      <c r="I1019" s="260">
        <v>5</v>
      </c>
      <c r="J1019" s="102" t="str">
        <f t="shared" si="63"/>
        <v>351</v>
      </c>
      <c r="K1019" s="102" t="s">
        <v>30</v>
      </c>
      <c r="L1019" s="263">
        <f>IF(ISNA(SUMIFS(INDEX('Payer Participation Data'!$F$10:$BM$59,0,MATCH(CONCATENATE($J1019,L$6),'Payer Participation Data'!$F$8:$BM$8,0)),'Payer Participation Data'!$B$10:$B$59,$C1019,'Payer Participation Data'!$C$10:$C$59,$D1019)),"-",SUMIFS(INDEX('Payer Participation Data'!$F$10:$BM$59,0,MATCH(CONCATENATE($J1019,L$6),'Payer Participation Data'!$F$8:$BM$8,0)),'Payer Participation Data'!$B$10:$B$59,$C1019,'Payer Participation Data'!$C$10:$C$59,$D1019))</f>
        <v>0</v>
      </c>
      <c r="M1019" s="264">
        <f>IF(ISNA(SUMIFS(INDEX('Payer Participation Data'!$F$10:$BM$59,0,MATCH(CONCATENATE($J1019,M$6),'Payer Participation Data'!$F$8:$BM$8,0)),'Payer Participation Data'!$B$10:$B$59,$C1019,'Payer Participation Data'!$C$10:$C$59,$D1019)),"-",SUMIFS(INDEX('Payer Participation Data'!$F$10:$BM$59,0,MATCH(CONCATENATE($J1019,M$6),'Payer Participation Data'!$F$8:$BM$8,0)),'Payer Participation Data'!$B$10:$B$59,$C1019,'Payer Participation Data'!$C$10:$C$59,$D1019))</f>
        <v>0</v>
      </c>
    </row>
    <row r="1020" spans="2:13" x14ac:dyDescent="0.35">
      <c r="B1020" s="127" t="s">
        <v>80</v>
      </c>
      <c r="C1020" s="169" t="str">
        <f>IF(ISBLANK('Payer Participation Data'!$B$60),"-",'Payer Participation Data'!$B$60)</f>
        <v>-</v>
      </c>
      <c r="D1020" s="169" t="str">
        <f>IF(ISBLANK('Payer Participation Data'!$C$60),"-",'Payer Participation Data'!$C$60)</f>
        <v>-</v>
      </c>
      <c r="E1020" s="169" t="str">
        <f>IF(ISBLANK('Payer Participation Data'!$D$60),"-",'Payer Participation Data'!$D$60)</f>
        <v>-</v>
      </c>
      <c r="F1020" s="169" t="str">
        <f>IF(ISBLANK('Payer Participation Data'!$E$60),"-",'Payer Participation Data'!$E$60)</f>
        <v>-</v>
      </c>
      <c r="G1020" s="261">
        <v>2</v>
      </c>
      <c r="H1020" s="261">
        <v>3</v>
      </c>
      <c r="I1020" s="261">
        <v>5</v>
      </c>
      <c r="J1020" s="128" t="str">
        <f t="shared" si="63"/>
        <v>352</v>
      </c>
      <c r="K1020" s="128" t="s">
        <v>30</v>
      </c>
      <c r="L1020" s="263">
        <f>IF(ISNA(SUMIFS(INDEX('Payer Participation Data'!$F$10:$BM$59,0,MATCH(CONCATENATE($J1020,L$6),'Payer Participation Data'!$F$8:$BM$8,0)),'Payer Participation Data'!$B$10:$B$59,$C1020,'Payer Participation Data'!$C$10:$C$59,$D1020)),"-",SUMIFS(INDEX('Payer Participation Data'!$F$10:$BM$59,0,MATCH(CONCATENATE($J1020,L$6),'Payer Participation Data'!$F$8:$BM$8,0)),'Payer Participation Data'!$B$10:$B$59,$C1020,'Payer Participation Data'!$C$10:$C$59,$D1020))</f>
        <v>0</v>
      </c>
      <c r="M1020" s="264">
        <f>IF(ISNA(SUMIFS(INDEX('Payer Participation Data'!$F$10:$BM$59,0,MATCH(CONCATENATE($J1020,M$6),'Payer Participation Data'!$F$8:$BM$8,0)),'Payer Participation Data'!$B$10:$B$59,$C1020,'Payer Participation Data'!$C$10:$C$59,$D1020)),"-",SUMIFS(INDEX('Payer Participation Data'!$F$10:$BM$59,0,MATCH(CONCATENATE($J1020,M$6),'Payer Participation Data'!$F$8:$BM$8,0)),'Payer Participation Data'!$B$10:$B$59,$C1020,'Payer Participation Data'!$C$10:$C$59,$D1020))</f>
        <v>0</v>
      </c>
    </row>
    <row r="1021" spans="2:13" x14ac:dyDescent="0.35">
      <c r="B1021" s="127" t="s">
        <v>80</v>
      </c>
      <c r="C1021" s="169" t="str">
        <f>IF(ISBLANK('Payer Participation Data'!$B$60),"-",'Payer Participation Data'!$B$60)</f>
        <v>-</v>
      </c>
      <c r="D1021" s="169" t="str">
        <f>IF(ISBLANK('Payer Participation Data'!$C$60),"-",'Payer Participation Data'!$C$60)</f>
        <v>-</v>
      </c>
      <c r="E1021" s="169" t="str">
        <f>IF(ISBLANK('Payer Participation Data'!$D$60),"-",'Payer Participation Data'!$D$60)</f>
        <v>-</v>
      </c>
      <c r="F1021" s="169" t="str">
        <f>IF(ISBLANK('Payer Participation Data'!$E$60),"-",'Payer Participation Data'!$E$60)</f>
        <v>-</v>
      </c>
      <c r="G1021" s="260">
        <v>3</v>
      </c>
      <c r="H1021" s="260">
        <v>3</v>
      </c>
      <c r="I1021" s="260">
        <v>5</v>
      </c>
      <c r="J1021" s="102" t="str">
        <f t="shared" si="63"/>
        <v>353</v>
      </c>
      <c r="K1021" s="102" t="s">
        <v>30</v>
      </c>
      <c r="L1021" s="263">
        <f>IF(ISNA(SUMIFS(INDEX('Payer Participation Data'!$F$10:$BM$59,0,MATCH(CONCATENATE($J1021,L$6),'Payer Participation Data'!$F$8:$BM$8,0)),'Payer Participation Data'!$B$10:$B$59,$C1021,'Payer Participation Data'!$C$10:$C$59,$D1021)),"-",SUMIFS(INDEX('Payer Participation Data'!$F$10:$BM$59,0,MATCH(CONCATENATE($J1021,L$6),'Payer Participation Data'!$F$8:$BM$8,0)),'Payer Participation Data'!$B$10:$B$59,$C1021,'Payer Participation Data'!$C$10:$C$59,$D1021))</f>
        <v>0</v>
      </c>
      <c r="M1021" s="264">
        <f>IF(ISNA(SUMIFS(INDEX('Payer Participation Data'!$F$10:$BM$59,0,MATCH(CONCATENATE($J1021,M$6),'Payer Participation Data'!$F$8:$BM$8,0)),'Payer Participation Data'!$B$10:$B$59,$C1021,'Payer Participation Data'!$C$10:$C$59,$D1021)),"-",SUMIFS(INDEX('Payer Participation Data'!$F$10:$BM$59,0,MATCH(CONCATENATE($J1021,M$6),'Payer Participation Data'!$F$8:$BM$8,0)),'Payer Participation Data'!$B$10:$B$59,$C1021,'Payer Participation Data'!$C$10:$C$59,$D1021))</f>
        <v>0</v>
      </c>
    </row>
    <row r="1022" spans="2:13" x14ac:dyDescent="0.35">
      <c r="B1022" s="127" t="s">
        <v>80</v>
      </c>
      <c r="C1022" s="169" t="str">
        <f>IF(ISBLANK('Payer Participation Data'!$B$60),"-",'Payer Participation Data'!$B$60)</f>
        <v>-</v>
      </c>
      <c r="D1022" s="169" t="str">
        <f>IF(ISBLANK('Payer Participation Data'!$C$60),"-",'Payer Participation Data'!$C$60)</f>
        <v>-</v>
      </c>
      <c r="E1022" s="169" t="str">
        <f>IF(ISBLANK('Payer Participation Data'!$D$60),"-",'Payer Participation Data'!$D$60)</f>
        <v>-</v>
      </c>
      <c r="F1022" s="169" t="str">
        <f>IF(ISBLANK('Payer Participation Data'!$E$60),"-",'Payer Participation Data'!$E$60)</f>
        <v>-</v>
      </c>
      <c r="G1022" s="261">
        <v>4</v>
      </c>
      <c r="H1022" s="261">
        <v>3</v>
      </c>
      <c r="I1022" s="261">
        <v>5</v>
      </c>
      <c r="J1022" s="128" t="str">
        <f t="shared" si="63"/>
        <v>354</v>
      </c>
      <c r="K1022" s="128" t="s">
        <v>30</v>
      </c>
      <c r="L1022" s="263">
        <f>IF(ISNA(SUMIFS(INDEX('Payer Participation Data'!$F$10:$BM$59,0,MATCH(CONCATENATE($J1022,L$6),'Payer Participation Data'!$F$8:$BM$8,0)),'Payer Participation Data'!$B$10:$B$59,$C1022,'Payer Participation Data'!$C$10:$C$59,$D1022)),"-",SUMIFS(INDEX('Payer Participation Data'!$F$10:$BM$59,0,MATCH(CONCATENATE($J1022,L$6),'Payer Participation Data'!$F$8:$BM$8,0)),'Payer Participation Data'!$B$10:$B$59,$C1022,'Payer Participation Data'!$C$10:$C$59,$D1022))</f>
        <v>0</v>
      </c>
      <c r="M1022" s="264">
        <f>IF(ISNA(SUMIFS(INDEX('Payer Participation Data'!$F$10:$BM$59,0,MATCH(CONCATENATE($J1022,M$6),'Payer Participation Data'!$F$8:$BM$8,0)),'Payer Participation Data'!$B$10:$B$59,$C1022,'Payer Participation Data'!$C$10:$C$59,$D1022)),"-",SUMIFS(INDEX('Payer Participation Data'!$F$10:$BM$59,0,MATCH(CONCATENATE($J1022,M$6),'Payer Participation Data'!$F$8:$BM$8,0)),'Payer Participation Data'!$B$10:$B$59,$C1022,'Payer Participation Data'!$C$10:$C$59,$D1022))</f>
        <v>0</v>
      </c>
    </row>
    <row r="1023" spans="2:13" x14ac:dyDescent="0.35">
      <c r="B1023" s="127" t="s">
        <v>80</v>
      </c>
      <c r="C1023" s="169" t="str">
        <f>IF(ISBLANK('Payer Participation Data'!$B$60),"-",'Payer Participation Data'!$B$60)</f>
        <v>-</v>
      </c>
      <c r="D1023" s="169" t="str">
        <f>IF(ISBLANK('Payer Participation Data'!$C$60),"-",'Payer Participation Data'!$C$60)</f>
        <v>-</v>
      </c>
      <c r="E1023" s="169" t="str">
        <f>IF(ISBLANK('Payer Participation Data'!$D$60),"-",'Payer Participation Data'!$D$60)</f>
        <v>-</v>
      </c>
      <c r="F1023" s="169" t="str">
        <f>IF(ISBLANK('Payer Participation Data'!$E$60),"-",'Payer Participation Data'!$E$60)</f>
        <v>-</v>
      </c>
      <c r="G1023" s="260">
        <v>1</v>
      </c>
      <c r="H1023" s="260">
        <v>4</v>
      </c>
      <c r="I1023" s="260">
        <v>5</v>
      </c>
      <c r="J1023" s="102" t="str">
        <f t="shared" si="63"/>
        <v>451</v>
      </c>
      <c r="K1023" s="102" t="s">
        <v>30</v>
      </c>
      <c r="L1023" s="263">
        <f>IF(ISNA(SUMIFS(INDEX('Payer Participation Data'!$F$10:$BM$59,0,MATCH(CONCATENATE($J1023,L$6),'Payer Participation Data'!$F$8:$BM$8,0)),'Payer Participation Data'!$B$10:$B$59,$C1023,'Payer Participation Data'!$C$10:$C$59,$D1023)),"-",SUMIFS(INDEX('Payer Participation Data'!$F$10:$BM$59,0,MATCH(CONCATENATE($J1023,L$6),'Payer Participation Data'!$F$8:$BM$8,0)),'Payer Participation Data'!$B$10:$B$59,$C1023,'Payer Participation Data'!$C$10:$C$59,$D1023))</f>
        <v>0</v>
      </c>
      <c r="M1023" s="264">
        <f>IF(ISNA(SUMIFS(INDEX('Payer Participation Data'!$F$10:$BM$59,0,MATCH(CONCATENATE($J1023,M$6),'Payer Participation Data'!$F$8:$BM$8,0)),'Payer Participation Data'!$B$10:$B$59,$C1023,'Payer Participation Data'!$C$10:$C$59,$D1023)),"-",SUMIFS(INDEX('Payer Participation Data'!$F$10:$BM$59,0,MATCH(CONCATENATE($J1023,M$6),'Payer Participation Data'!$F$8:$BM$8,0)),'Payer Participation Data'!$B$10:$B$59,$C1023,'Payer Participation Data'!$C$10:$C$59,$D1023))</f>
        <v>0</v>
      </c>
    </row>
    <row r="1024" spans="2:13" x14ac:dyDescent="0.35">
      <c r="B1024" s="127" t="s">
        <v>80</v>
      </c>
      <c r="C1024" s="169" t="str">
        <f>IF(ISBLANK('Payer Participation Data'!$B$60),"-",'Payer Participation Data'!$B$60)</f>
        <v>-</v>
      </c>
      <c r="D1024" s="169" t="str">
        <f>IF(ISBLANK('Payer Participation Data'!$C$60),"-",'Payer Participation Data'!$C$60)</f>
        <v>-</v>
      </c>
      <c r="E1024" s="169" t="str">
        <f>IF(ISBLANK('Payer Participation Data'!$D$60),"-",'Payer Participation Data'!$D$60)</f>
        <v>-</v>
      </c>
      <c r="F1024" s="169" t="str">
        <f>IF(ISBLANK('Payer Participation Data'!$E$60),"-",'Payer Participation Data'!$E$60)</f>
        <v>-</v>
      </c>
      <c r="G1024" s="261">
        <v>2</v>
      </c>
      <c r="H1024" s="261">
        <v>4</v>
      </c>
      <c r="I1024" s="261">
        <v>5</v>
      </c>
      <c r="J1024" s="128" t="str">
        <f t="shared" si="63"/>
        <v>452</v>
      </c>
      <c r="K1024" s="128" t="s">
        <v>30</v>
      </c>
      <c r="L1024" s="263">
        <f>IF(ISNA(SUMIFS(INDEX('Payer Participation Data'!$F$10:$BM$59,0,MATCH(CONCATENATE($J1024,L$6),'Payer Participation Data'!$F$8:$BM$8,0)),'Payer Participation Data'!$B$10:$B$59,$C1024,'Payer Participation Data'!$C$10:$C$59,$D1024)),"-",SUMIFS(INDEX('Payer Participation Data'!$F$10:$BM$59,0,MATCH(CONCATENATE($J1024,L$6),'Payer Participation Data'!$F$8:$BM$8,0)),'Payer Participation Data'!$B$10:$B$59,$C1024,'Payer Participation Data'!$C$10:$C$59,$D1024))</f>
        <v>0</v>
      </c>
      <c r="M1024" s="264">
        <f>IF(ISNA(SUMIFS(INDEX('Payer Participation Data'!$F$10:$BM$59,0,MATCH(CONCATENATE($J1024,M$6),'Payer Participation Data'!$F$8:$BM$8,0)),'Payer Participation Data'!$B$10:$B$59,$C1024,'Payer Participation Data'!$C$10:$C$59,$D1024)),"-",SUMIFS(INDEX('Payer Participation Data'!$F$10:$BM$59,0,MATCH(CONCATENATE($J1024,M$6),'Payer Participation Data'!$F$8:$BM$8,0)),'Payer Participation Data'!$B$10:$B$59,$C1024,'Payer Participation Data'!$C$10:$C$59,$D1024))</f>
        <v>0</v>
      </c>
    </row>
    <row r="1025" spans="2:13" x14ac:dyDescent="0.35">
      <c r="B1025" s="127" t="s">
        <v>80</v>
      </c>
      <c r="C1025" s="169" t="str">
        <f>IF(ISBLANK('Payer Participation Data'!$B$60),"-",'Payer Participation Data'!$B$60)</f>
        <v>-</v>
      </c>
      <c r="D1025" s="169" t="str">
        <f>IF(ISBLANK('Payer Participation Data'!$C$60),"-",'Payer Participation Data'!$C$60)</f>
        <v>-</v>
      </c>
      <c r="E1025" s="169" t="str">
        <f>IF(ISBLANK('Payer Participation Data'!$D$60),"-",'Payer Participation Data'!$D$60)</f>
        <v>-</v>
      </c>
      <c r="F1025" s="169" t="str">
        <f>IF(ISBLANK('Payer Participation Data'!$E$60),"-",'Payer Participation Data'!$E$60)</f>
        <v>-</v>
      </c>
      <c r="G1025" s="260">
        <v>3</v>
      </c>
      <c r="H1025" s="260">
        <v>4</v>
      </c>
      <c r="I1025" s="260">
        <v>5</v>
      </c>
      <c r="J1025" s="102" t="str">
        <f t="shared" si="63"/>
        <v>453</v>
      </c>
      <c r="K1025" s="102" t="s">
        <v>30</v>
      </c>
      <c r="L1025" s="263">
        <f>IF(ISNA(SUMIFS(INDEX('Payer Participation Data'!$F$10:$BM$59,0,MATCH(CONCATENATE($J1025,L$6),'Payer Participation Data'!$F$8:$BM$8,0)),'Payer Participation Data'!$B$10:$B$59,$C1025,'Payer Participation Data'!$C$10:$C$59,$D1025)),"-",SUMIFS(INDEX('Payer Participation Data'!$F$10:$BM$59,0,MATCH(CONCATENATE($J1025,L$6),'Payer Participation Data'!$F$8:$BM$8,0)),'Payer Participation Data'!$B$10:$B$59,$C1025,'Payer Participation Data'!$C$10:$C$59,$D1025))</f>
        <v>0</v>
      </c>
      <c r="M1025" s="264">
        <f>IF(ISNA(SUMIFS(INDEX('Payer Participation Data'!$F$10:$BM$59,0,MATCH(CONCATENATE($J1025,M$6),'Payer Participation Data'!$F$8:$BM$8,0)),'Payer Participation Data'!$B$10:$B$59,$C1025,'Payer Participation Data'!$C$10:$C$59,$D1025)),"-",SUMIFS(INDEX('Payer Participation Data'!$F$10:$BM$59,0,MATCH(CONCATENATE($J1025,M$6),'Payer Participation Data'!$F$8:$BM$8,0)),'Payer Participation Data'!$B$10:$B$59,$C1025,'Payer Participation Data'!$C$10:$C$59,$D1025))</f>
        <v>0</v>
      </c>
    </row>
    <row r="1026" spans="2:13" x14ac:dyDescent="0.35">
      <c r="B1026" s="127" t="s">
        <v>80</v>
      </c>
      <c r="C1026" s="169" t="str">
        <f>IF(ISBLANK('Payer Participation Data'!$B$60),"-",'Payer Participation Data'!$B$60)</f>
        <v>-</v>
      </c>
      <c r="D1026" s="169" t="str">
        <f>IF(ISBLANK('Payer Participation Data'!$C$60),"-",'Payer Participation Data'!$C$60)</f>
        <v>-</v>
      </c>
      <c r="E1026" s="169" t="str">
        <f>IF(ISBLANK('Payer Participation Data'!$D$60),"-",'Payer Participation Data'!$D$60)</f>
        <v>-</v>
      </c>
      <c r="F1026" s="169" t="str">
        <f>IF(ISBLANK('Payer Participation Data'!$E$60),"-",'Payer Participation Data'!$E$60)</f>
        <v>-</v>
      </c>
      <c r="G1026" s="261">
        <v>4</v>
      </c>
      <c r="H1026" s="261">
        <v>4</v>
      </c>
      <c r="I1026" s="261">
        <v>5</v>
      </c>
      <c r="J1026" s="128" t="str">
        <f t="shared" si="63"/>
        <v>454</v>
      </c>
      <c r="K1026" s="128" t="s">
        <v>30</v>
      </c>
      <c r="L1026" s="263">
        <f>IF(ISNA(SUMIFS(INDEX('Payer Participation Data'!$F$10:$BM$59,0,MATCH(CONCATENATE($J1026,L$6),'Payer Participation Data'!$F$8:$BM$8,0)),'Payer Participation Data'!$B$10:$B$59,$C1026,'Payer Participation Data'!$C$10:$C$59,$D1026)),"-",SUMIFS(INDEX('Payer Participation Data'!$F$10:$BM$59,0,MATCH(CONCATENATE($J1026,L$6),'Payer Participation Data'!$F$8:$BM$8,0)),'Payer Participation Data'!$B$10:$B$59,$C1026,'Payer Participation Data'!$C$10:$C$59,$D1026))</f>
        <v>0</v>
      </c>
      <c r="M1026" s="264">
        <f>IF(ISNA(SUMIFS(INDEX('Payer Participation Data'!$F$10:$BM$59,0,MATCH(CONCATENATE($J1026,M$6),'Payer Participation Data'!$F$8:$BM$8,0)),'Payer Participation Data'!$B$10:$B$59,$C1026,'Payer Participation Data'!$C$10:$C$59,$D1026)),"-",SUMIFS(INDEX('Payer Participation Data'!$F$10:$BM$59,0,MATCH(CONCATENATE($J1026,M$6),'Payer Participation Data'!$F$8:$BM$8,0)),'Payer Participation Data'!$B$10:$B$59,$C1026,'Payer Participation Data'!$C$10:$C$59,$D1026))</f>
        <v>0</v>
      </c>
    </row>
    <row r="1027" spans="2:13" x14ac:dyDescent="0.35">
      <c r="B1027" s="127" t="s">
        <v>80</v>
      </c>
      <c r="C1027" s="169" t="str">
        <f>IF(ISBLANK('Payer Participation Data'!$B$61),"-",'Payer Participation Data'!$B$61)</f>
        <v>-</v>
      </c>
      <c r="D1027" s="169" t="str">
        <f>IF(ISBLANK('Payer Participation Data'!$C$61),"-",'Payer Participation Data'!$C$61)</f>
        <v>-</v>
      </c>
      <c r="E1027" s="169" t="str">
        <f>IF(ISBLANK('Payer Participation Data'!$D$61),"-",'Payer Participation Data'!$D$61)</f>
        <v>-</v>
      </c>
      <c r="F1027" s="169" t="str">
        <f>IF(ISBLANK('Payer Participation Data'!$E$61),"-",'Payer Participation Data'!$E$61)</f>
        <v>-</v>
      </c>
      <c r="G1027" s="260">
        <v>1</v>
      </c>
      <c r="H1027" s="260" t="s">
        <v>64</v>
      </c>
      <c r="I1027" s="260" t="s">
        <v>64</v>
      </c>
      <c r="J1027" s="102" t="str">
        <f t="shared" si="63"/>
        <v>BaselineBaseline1</v>
      </c>
      <c r="K1027" s="102" t="s">
        <v>30</v>
      </c>
      <c r="L1027" s="263">
        <f>IF(ISNA(SUMIFS(INDEX('Payer Participation Data'!$F$10:$BM$59,0,MATCH(CONCATENATE($J1027,L$6),'Payer Participation Data'!$F$8:$BM$8,0)),'Payer Participation Data'!$B$10:$B$59,$C1027,'Payer Participation Data'!$C$10:$C$59,$D1027)),"-",SUMIFS(INDEX('Payer Participation Data'!$F$10:$BM$59,0,MATCH(CONCATENATE($J1027,L$6),'Payer Participation Data'!$F$8:$BM$8,0)),'Payer Participation Data'!$B$10:$B$59,$C1027,'Payer Participation Data'!$C$10:$C$59,$D1027))</f>
        <v>0</v>
      </c>
      <c r="M1027" s="264">
        <f>IF(ISNA(SUMIFS(INDEX('Payer Participation Data'!$F$10:$BM$59,0,MATCH(CONCATENATE($J1027,M$6),'Payer Participation Data'!$F$8:$BM$8,0)),'Payer Participation Data'!$B$10:$B$59,$C1027,'Payer Participation Data'!$C$10:$C$59,$D1027)),"-",SUMIFS(INDEX('Payer Participation Data'!$F$10:$BM$59,0,MATCH(CONCATENATE($J1027,M$6),'Payer Participation Data'!$F$8:$BM$8,0)),'Payer Participation Data'!$B$10:$B$59,$C1027,'Payer Participation Data'!$C$10:$C$59,$D1027))</f>
        <v>0</v>
      </c>
    </row>
    <row r="1028" spans="2:13" x14ac:dyDescent="0.35">
      <c r="B1028" s="127" t="s">
        <v>80</v>
      </c>
      <c r="C1028" s="169" t="str">
        <f>IF(ISBLANK('Payer Participation Data'!$B$61),"-",'Payer Participation Data'!$B$61)</f>
        <v>-</v>
      </c>
      <c r="D1028" s="169" t="str">
        <f>IF(ISBLANK('Payer Participation Data'!$C$61),"-",'Payer Participation Data'!$C$61)</f>
        <v>-</v>
      </c>
      <c r="E1028" s="169" t="str">
        <f>IF(ISBLANK('Payer Participation Data'!$D$61),"-",'Payer Participation Data'!$D$61)</f>
        <v>-</v>
      </c>
      <c r="F1028" s="169" t="str">
        <f>IF(ISBLANK('Payer Participation Data'!$E$61),"-",'Payer Participation Data'!$E$61)</f>
        <v>-</v>
      </c>
      <c r="G1028" s="262">
        <v>2</v>
      </c>
      <c r="H1028" s="261" t="s">
        <v>64</v>
      </c>
      <c r="I1028" s="261" t="s">
        <v>64</v>
      </c>
      <c r="J1028" s="128" t="str">
        <f t="shared" si="63"/>
        <v>BaselineBaseline2</v>
      </c>
      <c r="K1028" s="128" t="s">
        <v>30</v>
      </c>
      <c r="L1028" s="263">
        <f>IF(ISNA(SUMIFS(INDEX('Payer Participation Data'!$F$10:$BM$59,0,MATCH(CONCATENATE($J1028,L$6),'Payer Participation Data'!$F$8:$BM$8,0)),'Payer Participation Data'!$B$10:$B$59,$C1028,'Payer Participation Data'!$C$10:$C$59,$D1028)),"-",SUMIFS(INDEX('Payer Participation Data'!$F$10:$BM$59,0,MATCH(CONCATENATE($J1028,L$6),'Payer Participation Data'!$F$8:$BM$8,0)),'Payer Participation Data'!$B$10:$B$59,$C1028,'Payer Participation Data'!$C$10:$C$59,$D1028))</f>
        <v>0</v>
      </c>
      <c r="M1028" s="264">
        <f>IF(ISNA(SUMIFS(INDEX('Payer Participation Data'!$F$10:$BM$59,0,MATCH(CONCATENATE($J1028,M$6),'Payer Participation Data'!$F$8:$BM$8,0)),'Payer Participation Data'!$B$10:$B$59,$C1028,'Payer Participation Data'!$C$10:$C$59,$D1028)),"-",SUMIFS(INDEX('Payer Participation Data'!$F$10:$BM$59,0,MATCH(CONCATENATE($J1028,M$6),'Payer Participation Data'!$F$8:$BM$8,0)),'Payer Participation Data'!$B$10:$B$59,$C1028,'Payer Participation Data'!$C$10:$C$59,$D1028))</f>
        <v>0</v>
      </c>
    </row>
    <row r="1029" spans="2:13" x14ac:dyDescent="0.35">
      <c r="B1029" s="127" t="s">
        <v>80</v>
      </c>
      <c r="C1029" s="169" t="str">
        <f>IF(ISBLANK('Payer Participation Data'!$B$61),"-",'Payer Participation Data'!$B$61)</f>
        <v>-</v>
      </c>
      <c r="D1029" s="169" t="str">
        <f>IF(ISBLANK('Payer Participation Data'!$C$61),"-",'Payer Participation Data'!$C$61)</f>
        <v>-</v>
      </c>
      <c r="E1029" s="169" t="str">
        <f>IF(ISBLANK('Payer Participation Data'!$D$61),"-",'Payer Participation Data'!$D$61)</f>
        <v>-</v>
      </c>
      <c r="F1029" s="169" t="str">
        <f>IF(ISBLANK('Payer Participation Data'!$E$61),"-",'Payer Participation Data'!$E$61)</f>
        <v>-</v>
      </c>
      <c r="G1029" s="260">
        <v>3</v>
      </c>
      <c r="H1029" s="260" t="s">
        <v>64</v>
      </c>
      <c r="I1029" s="260" t="s">
        <v>64</v>
      </c>
      <c r="J1029" s="102" t="str">
        <f t="shared" si="63"/>
        <v>BaselineBaseline3</v>
      </c>
      <c r="K1029" s="102" t="s">
        <v>30</v>
      </c>
      <c r="L1029" s="263">
        <f>IF(ISNA(SUMIFS(INDEX('Payer Participation Data'!$F$10:$BM$59,0,MATCH(CONCATENATE($J1029,L$6),'Payer Participation Data'!$F$8:$BM$8,0)),'Payer Participation Data'!$B$10:$B$59,$C1029,'Payer Participation Data'!$C$10:$C$59,$D1029)),"-",SUMIFS(INDEX('Payer Participation Data'!$F$10:$BM$59,0,MATCH(CONCATENATE($J1029,L$6),'Payer Participation Data'!$F$8:$BM$8,0)),'Payer Participation Data'!$B$10:$B$59,$C1029,'Payer Participation Data'!$C$10:$C$59,$D1029))</f>
        <v>0</v>
      </c>
      <c r="M1029" s="264">
        <f>IF(ISNA(SUMIFS(INDEX('Payer Participation Data'!$F$10:$BM$59,0,MATCH(CONCATENATE($J1029,M$6),'Payer Participation Data'!$F$8:$BM$8,0)),'Payer Participation Data'!$B$10:$B$59,$C1029,'Payer Participation Data'!$C$10:$C$59,$D1029)),"-",SUMIFS(INDEX('Payer Participation Data'!$F$10:$BM$59,0,MATCH(CONCATENATE($J1029,M$6),'Payer Participation Data'!$F$8:$BM$8,0)),'Payer Participation Data'!$B$10:$B$59,$C1029,'Payer Participation Data'!$C$10:$C$59,$D1029))</f>
        <v>0</v>
      </c>
    </row>
    <row r="1030" spans="2:13" x14ac:dyDescent="0.35">
      <c r="B1030" s="127" t="s">
        <v>80</v>
      </c>
      <c r="C1030" s="169" t="str">
        <f>IF(ISBLANK('Payer Participation Data'!$B$61),"-",'Payer Participation Data'!$B$61)</f>
        <v>-</v>
      </c>
      <c r="D1030" s="169" t="str">
        <f>IF(ISBLANK('Payer Participation Data'!$C$61),"-",'Payer Participation Data'!$C$61)</f>
        <v>-</v>
      </c>
      <c r="E1030" s="169" t="str">
        <f>IF(ISBLANK('Payer Participation Data'!$D$61),"-",'Payer Participation Data'!$D$61)</f>
        <v>-</v>
      </c>
      <c r="F1030" s="169" t="str">
        <f>IF(ISBLANK('Payer Participation Data'!$E$61),"-",'Payer Participation Data'!$E$61)</f>
        <v>-</v>
      </c>
      <c r="G1030" s="261">
        <v>4</v>
      </c>
      <c r="H1030" s="261" t="s">
        <v>64</v>
      </c>
      <c r="I1030" s="261" t="s">
        <v>64</v>
      </c>
      <c r="J1030" s="128" t="str">
        <f t="shared" si="63"/>
        <v>BaselineBaseline4</v>
      </c>
      <c r="K1030" s="128" t="s">
        <v>30</v>
      </c>
      <c r="L1030" s="263">
        <f>IF(ISNA(SUMIFS(INDEX('Payer Participation Data'!$F$10:$BM$59,0,MATCH(CONCATENATE($J1030,L$6),'Payer Participation Data'!$F$8:$BM$8,0)),'Payer Participation Data'!$B$10:$B$59,$C1030,'Payer Participation Data'!$C$10:$C$59,$D1030)),"-",SUMIFS(INDEX('Payer Participation Data'!$F$10:$BM$59,0,MATCH(CONCATENATE($J1030,L$6),'Payer Participation Data'!$F$8:$BM$8,0)),'Payer Participation Data'!$B$10:$B$59,$C1030,'Payer Participation Data'!$C$10:$C$59,$D1030))</f>
        <v>0</v>
      </c>
      <c r="M1030" s="264">
        <f>IF(ISNA(SUMIFS(INDEX('Payer Participation Data'!$F$10:$BM$59,0,MATCH(CONCATENATE($J1030,M$6),'Payer Participation Data'!$F$8:$BM$8,0)),'Payer Participation Data'!$B$10:$B$59,$C1030,'Payer Participation Data'!$C$10:$C$59,$D1030)),"-",SUMIFS(INDEX('Payer Participation Data'!$F$10:$BM$59,0,MATCH(CONCATENATE($J1030,M$6),'Payer Participation Data'!$F$8:$BM$8,0)),'Payer Participation Data'!$B$10:$B$59,$C1030,'Payer Participation Data'!$C$10:$C$59,$D1030))</f>
        <v>0</v>
      </c>
    </row>
    <row r="1031" spans="2:13" x14ac:dyDescent="0.35">
      <c r="B1031" s="127" t="s">
        <v>80</v>
      </c>
      <c r="C1031" s="169" t="str">
        <f>IF(ISBLANK('Payer Participation Data'!$B$61),"-",'Payer Participation Data'!$B$61)</f>
        <v>-</v>
      </c>
      <c r="D1031" s="169" t="str">
        <f>IF(ISBLANK('Payer Participation Data'!$C$61),"-",'Payer Participation Data'!$C$61)</f>
        <v>-</v>
      </c>
      <c r="E1031" s="169" t="str">
        <f>IF(ISBLANK('Payer Participation Data'!$D$61),"-",'Payer Participation Data'!$D$61)</f>
        <v>-</v>
      </c>
      <c r="F1031" s="169" t="str">
        <f>IF(ISBLANK('Payer Participation Data'!$E$61),"-",'Payer Participation Data'!$E$61)</f>
        <v>-</v>
      </c>
      <c r="G1031" s="260">
        <v>1</v>
      </c>
      <c r="H1031" s="260">
        <v>1</v>
      </c>
      <c r="I1031" s="260">
        <v>5</v>
      </c>
      <c r="J1031" s="102" t="str">
        <f t="shared" si="63"/>
        <v>151</v>
      </c>
      <c r="K1031" s="102" t="s">
        <v>30</v>
      </c>
      <c r="L1031" s="263">
        <f>IF(ISNA(SUMIFS(INDEX('Payer Participation Data'!$F$10:$BM$59,0,MATCH(CONCATENATE($J1031,L$6),'Payer Participation Data'!$F$8:$BM$8,0)),'Payer Participation Data'!$B$10:$B$59,$C1031,'Payer Participation Data'!$C$10:$C$59,$D1031)),"-",SUMIFS(INDEX('Payer Participation Data'!$F$10:$BM$59,0,MATCH(CONCATENATE($J1031,L$6),'Payer Participation Data'!$F$8:$BM$8,0)),'Payer Participation Data'!$B$10:$B$59,$C1031,'Payer Participation Data'!$C$10:$C$59,$D1031))</f>
        <v>0</v>
      </c>
      <c r="M1031" s="264">
        <f>IF(ISNA(SUMIFS(INDEX('Payer Participation Data'!$F$10:$BM$59,0,MATCH(CONCATENATE($J1031,M$6),'Payer Participation Data'!$F$8:$BM$8,0)),'Payer Participation Data'!$B$10:$B$59,$C1031,'Payer Participation Data'!$C$10:$C$59,$D1031)),"-",SUMIFS(INDEX('Payer Participation Data'!$F$10:$BM$59,0,MATCH(CONCATENATE($J1031,M$6),'Payer Participation Data'!$F$8:$BM$8,0)),'Payer Participation Data'!$B$10:$B$59,$C1031,'Payer Participation Data'!$C$10:$C$59,$D1031))</f>
        <v>0</v>
      </c>
    </row>
    <row r="1032" spans="2:13" x14ac:dyDescent="0.35">
      <c r="B1032" s="127" t="s">
        <v>80</v>
      </c>
      <c r="C1032" s="169" t="str">
        <f>IF(ISBLANK('Payer Participation Data'!$B$61),"-",'Payer Participation Data'!$B$61)</f>
        <v>-</v>
      </c>
      <c r="D1032" s="169" t="str">
        <f>IF(ISBLANK('Payer Participation Data'!$C$61),"-",'Payer Participation Data'!$C$61)</f>
        <v>-</v>
      </c>
      <c r="E1032" s="169" t="str">
        <f>IF(ISBLANK('Payer Participation Data'!$D$61),"-",'Payer Participation Data'!$D$61)</f>
        <v>-</v>
      </c>
      <c r="F1032" s="169" t="str">
        <f>IF(ISBLANK('Payer Participation Data'!$E$61),"-",'Payer Participation Data'!$E$61)</f>
        <v>-</v>
      </c>
      <c r="G1032" s="261">
        <v>2</v>
      </c>
      <c r="H1032" s="261">
        <v>1</v>
      </c>
      <c r="I1032" s="261">
        <v>5</v>
      </c>
      <c r="J1032" s="128" t="str">
        <f t="shared" si="63"/>
        <v>152</v>
      </c>
      <c r="K1032" s="128" t="s">
        <v>30</v>
      </c>
      <c r="L1032" s="263">
        <f>IF(ISNA(SUMIFS(INDEX('Payer Participation Data'!$F$10:$BM$59,0,MATCH(CONCATENATE($J1032,L$6),'Payer Participation Data'!$F$8:$BM$8,0)),'Payer Participation Data'!$B$10:$B$59,$C1032,'Payer Participation Data'!$C$10:$C$59,$D1032)),"-",SUMIFS(INDEX('Payer Participation Data'!$F$10:$BM$59,0,MATCH(CONCATENATE($J1032,L$6),'Payer Participation Data'!$F$8:$BM$8,0)),'Payer Participation Data'!$B$10:$B$59,$C1032,'Payer Participation Data'!$C$10:$C$59,$D1032))</f>
        <v>0</v>
      </c>
      <c r="M1032" s="264">
        <f>IF(ISNA(SUMIFS(INDEX('Payer Participation Data'!$F$10:$BM$59,0,MATCH(CONCATENATE($J1032,M$6),'Payer Participation Data'!$F$8:$BM$8,0)),'Payer Participation Data'!$B$10:$B$59,$C1032,'Payer Participation Data'!$C$10:$C$59,$D1032)),"-",SUMIFS(INDEX('Payer Participation Data'!$F$10:$BM$59,0,MATCH(CONCATENATE($J1032,M$6),'Payer Participation Data'!$F$8:$BM$8,0)),'Payer Participation Data'!$B$10:$B$59,$C1032,'Payer Participation Data'!$C$10:$C$59,$D1032))</f>
        <v>0</v>
      </c>
    </row>
    <row r="1033" spans="2:13" x14ac:dyDescent="0.35">
      <c r="B1033" s="127" t="s">
        <v>80</v>
      </c>
      <c r="C1033" s="169" t="str">
        <f>IF(ISBLANK('Payer Participation Data'!$B$61),"-",'Payer Participation Data'!$B$61)</f>
        <v>-</v>
      </c>
      <c r="D1033" s="169" t="str">
        <f>IF(ISBLANK('Payer Participation Data'!$C$61),"-",'Payer Participation Data'!$C$61)</f>
        <v>-</v>
      </c>
      <c r="E1033" s="169" t="str">
        <f>IF(ISBLANK('Payer Participation Data'!$D$61),"-",'Payer Participation Data'!$D$61)</f>
        <v>-</v>
      </c>
      <c r="F1033" s="169" t="str">
        <f>IF(ISBLANK('Payer Participation Data'!$E$61),"-",'Payer Participation Data'!$E$61)</f>
        <v>-</v>
      </c>
      <c r="G1033" s="260">
        <v>3</v>
      </c>
      <c r="H1033" s="260">
        <v>1</v>
      </c>
      <c r="I1033" s="260">
        <v>5</v>
      </c>
      <c r="J1033" s="102" t="str">
        <f t="shared" si="63"/>
        <v>153</v>
      </c>
      <c r="K1033" s="102" t="s">
        <v>30</v>
      </c>
      <c r="L1033" s="263">
        <f>IF(ISNA(SUMIFS(INDEX('Payer Participation Data'!$F$10:$BM$59,0,MATCH(CONCATENATE($J1033,L$6),'Payer Participation Data'!$F$8:$BM$8,0)),'Payer Participation Data'!$B$10:$B$59,$C1033,'Payer Participation Data'!$C$10:$C$59,$D1033)),"-",SUMIFS(INDEX('Payer Participation Data'!$F$10:$BM$59,0,MATCH(CONCATENATE($J1033,L$6),'Payer Participation Data'!$F$8:$BM$8,0)),'Payer Participation Data'!$B$10:$B$59,$C1033,'Payer Participation Data'!$C$10:$C$59,$D1033))</f>
        <v>0</v>
      </c>
      <c r="M1033" s="264">
        <f>IF(ISNA(SUMIFS(INDEX('Payer Participation Data'!$F$10:$BM$59,0,MATCH(CONCATENATE($J1033,M$6),'Payer Participation Data'!$F$8:$BM$8,0)),'Payer Participation Data'!$B$10:$B$59,$C1033,'Payer Participation Data'!$C$10:$C$59,$D1033)),"-",SUMIFS(INDEX('Payer Participation Data'!$F$10:$BM$59,0,MATCH(CONCATENATE($J1033,M$6),'Payer Participation Data'!$F$8:$BM$8,0)),'Payer Participation Data'!$B$10:$B$59,$C1033,'Payer Participation Data'!$C$10:$C$59,$D1033))</f>
        <v>0</v>
      </c>
    </row>
    <row r="1034" spans="2:13" x14ac:dyDescent="0.35">
      <c r="B1034" s="127" t="s">
        <v>80</v>
      </c>
      <c r="C1034" s="169" t="str">
        <f>IF(ISBLANK('Payer Participation Data'!$B$61),"-",'Payer Participation Data'!$B$61)</f>
        <v>-</v>
      </c>
      <c r="D1034" s="169" t="str">
        <f>IF(ISBLANK('Payer Participation Data'!$C$61),"-",'Payer Participation Data'!$C$61)</f>
        <v>-</v>
      </c>
      <c r="E1034" s="169" t="str">
        <f>IF(ISBLANK('Payer Participation Data'!$D$61),"-",'Payer Participation Data'!$D$61)</f>
        <v>-</v>
      </c>
      <c r="F1034" s="169" t="str">
        <f>IF(ISBLANK('Payer Participation Data'!$E$61),"-",'Payer Participation Data'!$E$61)</f>
        <v>-</v>
      </c>
      <c r="G1034" s="261">
        <v>4</v>
      </c>
      <c r="H1034" s="261">
        <v>1</v>
      </c>
      <c r="I1034" s="261">
        <v>5</v>
      </c>
      <c r="J1034" s="128" t="str">
        <f t="shared" si="63"/>
        <v>154</v>
      </c>
      <c r="K1034" s="128" t="s">
        <v>30</v>
      </c>
      <c r="L1034" s="263">
        <f>IF(ISNA(SUMIFS(INDEX('Payer Participation Data'!$F$10:$BM$59,0,MATCH(CONCATENATE($J1034,L$6),'Payer Participation Data'!$F$8:$BM$8,0)),'Payer Participation Data'!$B$10:$B$59,$C1034,'Payer Participation Data'!$C$10:$C$59,$D1034)),"-",SUMIFS(INDEX('Payer Participation Data'!$F$10:$BM$59,0,MATCH(CONCATENATE($J1034,L$6),'Payer Participation Data'!$F$8:$BM$8,0)),'Payer Participation Data'!$B$10:$B$59,$C1034,'Payer Participation Data'!$C$10:$C$59,$D1034))</f>
        <v>0</v>
      </c>
      <c r="M1034" s="264">
        <f>IF(ISNA(SUMIFS(INDEX('Payer Participation Data'!$F$10:$BM$59,0,MATCH(CONCATENATE($J1034,M$6),'Payer Participation Data'!$F$8:$BM$8,0)),'Payer Participation Data'!$B$10:$B$59,$C1034,'Payer Participation Data'!$C$10:$C$59,$D1034)),"-",SUMIFS(INDEX('Payer Participation Data'!$F$10:$BM$59,0,MATCH(CONCATENATE($J1034,M$6),'Payer Participation Data'!$F$8:$BM$8,0)),'Payer Participation Data'!$B$10:$B$59,$C1034,'Payer Participation Data'!$C$10:$C$59,$D1034))</f>
        <v>0</v>
      </c>
    </row>
    <row r="1035" spans="2:13" x14ac:dyDescent="0.35">
      <c r="B1035" s="127" t="s">
        <v>80</v>
      </c>
      <c r="C1035" s="169" t="str">
        <f>IF(ISBLANK('Payer Participation Data'!$B$61),"-",'Payer Participation Data'!$B$61)</f>
        <v>-</v>
      </c>
      <c r="D1035" s="169" t="str">
        <f>IF(ISBLANK('Payer Participation Data'!$C$61),"-",'Payer Participation Data'!$C$61)</f>
        <v>-</v>
      </c>
      <c r="E1035" s="169" t="str">
        <f>IF(ISBLANK('Payer Participation Data'!$D$61),"-",'Payer Participation Data'!$D$61)</f>
        <v>-</v>
      </c>
      <c r="F1035" s="169" t="str">
        <f>IF(ISBLANK('Payer Participation Data'!$E$61),"-",'Payer Participation Data'!$E$61)</f>
        <v>-</v>
      </c>
      <c r="G1035" s="260">
        <v>1</v>
      </c>
      <c r="H1035" s="260">
        <v>2</v>
      </c>
      <c r="I1035" s="260">
        <v>5</v>
      </c>
      <c r="J1035" s="102" t="str">
        <f t="shared" si="63"/>
        <v>251</v>
      </c>
      <c r="K1035" s="102" t="s">
        <v>30</v>
      </c>
      <c r="L1035" s="263">
        <f>IF(ISNA(SUMIFS(INDEX('Payer Participation Data'!$F$10:$BM$59,0,MATCH(CONCATENATE($J1035,L$6),'Payer Participation Data'!$F$8:$BM$8,0)),'Payer Participation Data'!$B$10:$B$59,$C1035,'Payer Participation Data'!$C$10:$C$59,$D1035)),"-",SUMIFS(INDEX('Payer Participation Data'!$F$10:$BM$59,0,MATCH(CONCATENATE($J1035,L$6),'Payer Participation Data'!$F$8:$BM$8,0)),'Payer Participation Data'!$B$10:$B$59,$C1035,'Payer Participation Data'!$C$10:$C$59,$D1035))</f>
        <v>0</v>
      </c>
      <c r="M1035" s="264">
        <f>IF(ISNA(SUMIFS(INDEX('Payer Participation Data'!$F$10:$BM$59,0,MATCH(CONCATENATE($J1035,M$6),'Payer Participation Data'!$F$8:$BM$8,0)),'Payer Participation Data'!$B$10:$B$59,$C1035,'Payer Participation Data'!$C$10:$C$59,$D1035)),"-",SUMIFS(INDEX('Payer Participation Data'!$F$10:$BM$59,0,MATCH(CONCATENATE($J1035,M$6),'Payer Participation Data'!$F$8:$BM$8,0)),'Payer Participation Data'!$B$10:$B$59,$C1035,'Payer Participation Data'!$C$10:$C$59,$D1035))</f>
        <v>0</v>
      </c>
    </row>
    <row r="1036" spans="2:13" x14ac:dyDescent="0.35">
      <c r="B1036" s="127" t="s">
        <v>80</v>
      </c>
      <c r="C1036" s="169" t="str">
        <f>IF(ISBLANK('Payer Participation Data'!$B$61),"-",'Payer Participation Data'!$B$61)</f>
        <v>-</v>
      </c>
      <c r="D1036" s="169" t="str">
        <f>IF(ISBLANK('Payer Participation Data'!$C$61),"-",'Payer Participation Data'!$C$61)</f>
        <v>-</v>
      </c>
      <c r="E1036" s="169" t="str">
        <f>IF(ISBLANK('Payer Participation Data'!$D$61),"-",'Payer Participation Data'!$D$61)</f>
        <v>-</v>
      </c>
      <c r="F1036" s="169" t="str">
        <f>IF(ISBLANK('Payer Participation Data'!$E$61),"-",'Payer Participation Data'!$E$61)</f>
        <v>-</v>
      </c>
      <c r="G1036" s="261">
        <v>2</v>
      </c>
      <c r="H1036" s="261">
        <v>2</v>
      </c>
      <c r="I1036" s="261">
        <v>5</v>
      </c>
      <c r="J1036" s="128" t="str">
        <f t="shared" si="63"/>
        <v>252</v>
      </c>
      <c r="K1036" s="128" t="s">
        <v>30</v>
      </c>
      <c r="L1036" s="263">
        <f>IF(ISNA(SUMIFS(INDEX('Payer Participation Data'!$F$10:$BM$59,0,MATCH(CONCATENATE($J1036,L$6),'Payer Participation Data'!$F$8:$BM$8,0)),'Payer Participation Data'!$B$10:$B$59,$C1036,'Payer Participation Data'!$C$10:$C$59,$D1036)),"-",SUMIFS(INDEX('Payer Participation Data'!$F$10:$BM$59,0,MATCH(CONCATENATE($J1036,L$6),'Payer Participation Data'!$F$8:$BM$8,0)),'Payer Participation Data'!$B$10:$B$59,$C1036,'Payer Participation Data'!$C$10:$C$59,$D1036))</f>
        <v>0</v>
      </c>
      <c r="M1036" s="264">
        <f>IF(ISNA(SUMIFS(INDEX('Payer Participation Data'!$F$10:$BM$59,0,MATCH(CONCATENATE($J1036,M$6),'Payer Participation Data'!$F$8:$BM$8,0)),'Payer Participation Data'!$B$10:$B$59,$C1036,'Payer Participation Data'!$C$10:$C$59,$D1036)),"-",SUMIFS(INDEX('Payer Participation Data'!$F$10:$BM$59,0,MATCH(CONCATENATE($J1036,M$6),'Payer Participation Data'!$F$8:$BM$8,0)),'Payer Participation Data'!$B$10:$B$59,$C1036,'Payer Participation Data'!$C$10:$C$59,$D1036))</f>
        <v>0</v>
      </c>
    </row>
    <row r="1037" spans="2:13" x14ac:dyDescent="0.35">
      <c r="B1037" s="127" t="s">
        <v>80</v>
      </c>
      <c r="C1037" s="169" t="str">
        <f>IF(ISBLANK('Payer Participation Data'!$B$61),"-",'Payer Participation Data'!$B$61)</f>
        <v>-</v>
      </c>
      <c r="D1037" s="169" t="str">
        <f>IF(ISBLANK('Payer Participation Data'!$C$61),"-",'Payer Participation Data'!$C$61)</f>
        <v>-</v>
      </c>
      <c r="E1037" s="169" t="str">
        <f>IF(ISBLANK('Payer Participation Data'!$D$61),"-",'Payer Participation Data'!$D$61)</f>
        <v>-</v>
      </c>
      <c r="F1037" s="169" t="str">
        <f>IF(ISBLANK('Payer Participation Data'!$E$61),"-",'Payer Participation Data'!$E$61)</f>
        <v>-</v>
      </c>
      <c r="G1037" s="260">
        <v>3</v>
      </c>
      <c r="H1037" s="260">
        <v>2</v>
      </c>
      <c r="I1037" s="260">
        <v>5</v>
      </c>
      <c r="J1037" s="102" t="str">
        <f t="shared" si="63"/>
        <v>253</v>
      </c>
      <c r="K1037" s="102" t="s">
        <v>30</v>
      </c>
      <c r="L1037" s="263">
        <f>IF(ISNA(SUMIFS(INDEX('Payer Participation Data'!$F$10:$BM$59,0,MATCH(CONCATENATE($J1037,L$6),'Payer Participation Data'!$F$8:$BM$8,0)),'Payer Participation Data'!$B$10:$B$59,$C1037,'Payer Participation Data'!$C$10:$C$59,$D1037)),"-",SUMIFS(INDEX('Payer Participation Data'!$F$10:$BM$59,0,MATCH(CONCATENATE($J1037,L$6),'Payer Participation Data'!$F$8:$BM$8,0)),'Payer Participation Data'!$B$10:$B$59,$C1037,'Payer Participation Data'!$C$10:$C$59,$D1037))</f>
        <v>0</v>
      </c>
      <c r="M1037" s="264">
        <f>IF(ISNA(SUMIFS(INDEX('Payer Participation Data'!$F$10:$BM$59,0,MATCH(CONCATENATE($J1037,M$6),'Payer Participation Data'!$F$8:$BM$8,0)),'Payer Participation Data'!$B$10:$B$59,$C1037,'Payer Participation Data'!$C$10:$C$59,$D1037)),"-",SUMIFS(INDEX('Payer Participation Data'!$F$10:$BM$59,0,MATCH(CONCATENATE($J1037,M$6),'Payer Participation Data'!$F$8:$BM$8,0)),'Payer Participation Data'!$B$10:$B$59,$C1037,'Payer Participation Data'!$C$10:$C$59,$D1037))</f>
        <v>0</v>
      </c>
    </row>
    <row r="1038" spans="2:13" x14ac:dyDescent="0.35">
      <c r="B1038" s="127" t="s">
        <v>80</v>
      </c>
      <c r="C1038" s="169" t="str">
        <f>IF(ISBLANK('Payer Participation Data'!$B$61),"-",'Payer Participation Data'!$B$61)</f>
        <v>-</v>
      </c>
      <c r="D1038" s="169" t="str">
        <f>IF(ISBLANK('Payer Participation Data'!$C$61),"-",'Payer Participation Data'!$C$61)</f>
        <v>-</v>
      </c>
      <c r="E1038" s="169" t="str">
        <f>IF(ISBLANK('Payer Participation Data'!$D$61),"-",'Payer Participation Data'!$D$61)</f>
        <v>-</v>
      </c>
      <c r="F1038" s="169" t="str">
        <f>IF(ISBLANK('Payer Participation Data'!$E$61),"-",'Payer Participation Data'!$E$61)</f>
        <v>-</v>
      </c>
      <c r="G1038" s="261">
        <v>4</v>
      </c>
      <c r="H1038" s="261">
        <v>2</v>
      </c>
      <c r="I1038" s="261">
        <v>5</v>
      </c>
      <c r="J1038" s="128" t="str">
        <f t="shared" si="63"/>
        <v>254</v>
      </c>
      <c r="K1038" s="128" t="s">
        <v>30</v>
      </c>
      <c r="L1038" s="263">
        <f>IF(ISNA(SUMIFS(INDEX('Payer Participation Data'!$F$10:$BM$59,0,MATCH(CONCATENATE($J1038,L$6),'Payer Participation Data'!$F$8:$BM$8,0)),'Payer Participation Data'!$B$10:$B$59,$C1038,'Payer Participation Data'!$C$10:$C$59,$D1038)),"-",SUMIFS(INDEX('Payer Participation Data'!$F$10:$BM$59,0,MATCH(CONCATENATE($J1038,L$6),'Payer Participation Data'!$F$8:$BM$8,0)),'Payer Participation Data'!$B$10:$B$59,$C1038,'Payer Participation Data'!$C$10:$C$59,$D1038))</f>
        <v>0</v>
      </c>
      <c r="M1038" s="264">
        <f>IF(ISNA(SUMIFS(INDEX('Payer Participation Data'!$F$10:$BM$59,0,MATCH(CONCATENATE($J1038,M$6),'Payer Participation Data'!$F$8:$BM$8,0)),'Payer Participation Data'!$B$10:$B$59,$C1038,'Payer Participation Data'!$C$10:$C$59,$D1038)),"-",SUMIFS(INDEX('Payer Participation Data'!$F$10:$BM$59,0,MATCH(CONCATENATE($J1038,M$6),'Payer Participation Data'!$F$8:$BM$8,0)),'Payer Participation Data'!$B$10:$B$59,$C1038,'Payer Participation Data'!$C$10:$C$59,$D1038))</f>
        <v>0</v>
      </c>
    </row>
    <row r="1039" spans="2:13" x14ac:dyDescent="0.35">
      <c r="B1039" s="127" t="s">
        <v>80</v>
      </c>
      <c r="C1039" s="169" t="str">
        <f>IF(ISBLANK('Payer Participation Data'!$B$61),"-",'Payer Participation Data'!$B$61)</f>
        <v>-</v>
      </c>
      <c r="D1039" s="169" t="str">
        <f>IF(ISBLANK('Payer Participation Data'!$C$61),"-",'Payer Participation Data'!$C$61)</f>
        <v>-</v>
      </c>
      <c r="E1039" s="169" t="str">
        <f>IF(ISBLANK('Payer Participation Data'!$D$61),"-",'Payer Participation Data'!$D$61)</f>
        <v>-</v>
      </c>
      <c r="F1039" s="169" t="str">
        <f>IF(ISBLANK('Payer Participation Data'!$E$61),"-",'Payer Participation Data'!$E$61)</f>
        <v>-</v>
      </c>
      <c r="G1039" s="260">
        <v>1</v>
      </c>
      <c r="H1039" s="260">
        <v>3</v>
      </c>
      <c r="I1039" s="260">
        <v>5</v>
      </c>
      <c r="J1039" s="102" t="str">
        <f t="shared" si="63"/>
        <v>351</v>
      </c>
      <c r="K1039" s="102" t="s">
        <v>30</v>
      </c>
      <c r="L1039" s="263">
        <f>IF(ISNA(SUMIFS(INDEX('Payer Participation Data'!$F$10:$BM$59,0,MATCH(CONCATENATE($J1039,L$6),'Payer Participation Data'!$F$8:$BM$8,0)),'Payer Participation Data'!$B$10:$B$59,$C1039,'Payer Participation Data'!$C$10:$C$59,$D1039)),"-",SUMIFS(INDEX('Payer Participation Data'!$F$10:$BM$59,0,MATCH(CONCATENATE($J1039,L$6),'Payer Participation Data'!$F$8:$BM$8,0)),'Payer Participation Data'!$B$10:$B$59,$C1039,'Payer Participation Data'!$C$10:$C$59,$D1039))</f>
        <v>0</v>
      </c>
      <c r="M1039" s="264">
        <f>IF(ISNA(SUMIFS(INDEX('Payer Participation Data'!$F$10:$BM$59,0,MATCH(CONCATENATE($J1039,M$6),'Payer Participation Data'!$F$8:$BM$8,0)),'Payer Participation Data'!$B$10:$B$59,$C1039,'Payer Participation Data'!$C$10:$C$59,$D1039)),"-",SUMIFS(INDEX('Payer Participation Data'!$F$10:$BM$59,0,MATCH(CONCATENATE($J1039,M$6),'Payer Participation Data'!$F$8:$BM$8,0)),'Payer Participation Data'!$B$10:$B$59,$C1039,'Payer Participation Data'!$C$10:$C$59,$D1039))</f>
        <v>0</v>
      </c>
    </row>
    <row r="1040" spans="2:13" x14ac:dyDescent="0.35">
      <c r="B1040" s="127" t="s">
        <v>80</v>
      </c>
      <c r="C1040" s="169" t="str">
        <f>IF(ISBLANK('Payer Participation Data'!$B$61),"-",'Payer Participation Data'!$B$61)</f>
        <v>-</v>
      </c>
      <c r="D1040" s="169" t="str">
        <f>IF(ISBLANK('Payer Participation Data'!$C$61),"-",'Payer Participation Data'!$C$61)</f>
        <v>-</v>
      </c>
      <c r="E1040" s="169" t="str">
        <f>IF(ISBLANK('Payer Participation Data'!$D$61),"-",'Payer Participation Data'!$D$61)</f>
        <v>-</v>
      </c>
      <c r="F1040" s="169" t="str">
        <f>IF(ISBLANK('Payer Participation Data'!$E$61),"-",'Payer Participation Data'!$E$61)</f>
        <v>-</v>
      </c>
      <c r="G1040" s="261">
        <v>2</v>
      </c>
      <c r="H1040" s="261">
        <v>3</v>
      </c>
      <c r="I1040" s="261">
        <v>5</v>
      </c>
      <c r="J1040" s="128" t="str">
        <f t="shared" si="63"/>
        <v>352</v>
      </c>
      <c r="K1040" s="128" t="s">
        <v>30</v>
      </c>
      <c r="L1040" s="263">
        <f>IF(ISNA(SUMIFS(INDEX('Payer Participation Data'!$F$10:$BM$59,0,MATCH(CONCATENATE($J1040,L$6),'Payer Participation Data'!$F$8:$BM$8,0)),'Payer Participation Data'!$B$10:$B$59,$C1040,'Payer Participation Data'!$C$10:$C$59,$D1040)),"-",SUMIFS(INDEX('Payer Participation Data'!$F$10:$BM$59,0,MATCH(CONCATENATE($J1040,L$6),'Payer Participation Data'!$F$8:$BM$8,0)),'Payer Participation Data'!$B$10:$B$59,$C1040,'Payer Participation Data'!$C$10:$C$59,$D1040))</f>
        <v>0</v>
      </c>
      <c r="M1040" s="264">
        <f>IF(ISNA(SUMIFS(INDEX('Payer Participation Data'!$F$10:$BM$59,0,MATCH(CONCATENATE($J1040,M$6),'Payer Participation Data'!$F$8:$BM$8,0)),'Payer Participation Data'!$B$10:$B$59,$C1040,'Payer Participation Data'!$C$10:$C$59,$D1040)),"-",SUMIFS(INDEX('Payer Participation Data'!$F$10:$BM$59,0,MATCH(CONCATENATE($J1040,M$6),'Payer Participation Data'!$F$8:$BM$8,0)),'Payer Participation Data'!$B$10:$B$59,$C1040,'Payer Participation Data'!$C$10:$C$59,$D1040))</f>
        <v>0</v>
      </c>
    </row>
    <row r="1041" spans="2:13" x14ac:dyDescent="0.35">
      <c r="B1041" s="127" t="s">
        <v>80</v>
      </c>
      <c r="C1041" s="169" t="str">
        <f>IF(ISBLANK('Payer Participation Data'!$B$61),"-",'Payer Participation Data'!$B$61)</f>
        <v>-</v>
      </c>
      <c r="D1041" s="169" t="str">
        <f>IF(ISBLANK('Payer Participation Data'!$C$61),"-",'Payer Participation Data'!$C$61)</f>
        <v>-</v>
      </c>
      <c r="E1041" s="169" t="str">
        <f>IF(ISBLANK('Payer Participation Data'!$D$61),"-",'Payer Participation Data'!$D$61)</f>
        <v>-</v>
      </c>
      <c r="F1041" s="169" t="str">
        <f>IF(ISBLANK('Payer Participation Data'!$E$61),"-",'Payer Participation Data'!$E$61)</f>
        <v>-</v>
      </c>
      <c r="G1041" s="260">
        <v>3</v>
      </c>
      <c r="H1041" s="260">
        <v>3</v>
      </c>
      <c r="I1041" s="260">
        <v>5</v>
      </c>
      <c r="J1041" s="102" t="str">
        <f t="shared" si="63"/>
        <v>353</v>
      </c>
      <c r="K1041" s="102" t="s">
        <v>30</v>
      </c>
      <c r="L1041" s="263">
        <f>IF(ISNA(SUMIFS(INDEX('Payer Participation Data'!$F$10:$BM$59,0,MATCH(CONCATENATE($J1041,L$6),'Payer Participation Data'!$F$8:$BM$8,0)),'Payer Participation Data'!$B$10:$B$59,$C1041,'Payer Participation Data'!$C$10:$C$59,$D1041)),"-",SUMIFS(INDEX('Payer Participation Data'!$F$10:$BM$59,0,MATCH(CONCATENATE($J1041,L$6),'Payer Participation Data'!$F$8:$BM$8,0)),'Payer Participation Data'!$B$10:$B$59,$C1041,'Payer Participation Data'!$C$10:$C$59,$D1041))</f>
        <v>0</v>
      </c>
      <c r="M1041" s="264">
        <f>IF(ISNA(SUMIFS(INDEX('Payer Participation Data'!$F$10:$BM$59,0,MATCH(CONCATENATE($J1041,M$6),'Payer Participation Data'!$F$8:$BM$8,0)),'Payer Participation Data'!$B$10:$B$59,$C1041,'Payer Participation Data'!$C$10:$C$59,$D1041)),"-",SUMIFS(INDEX('Payer Participation Data'!$F$10:$BM$59,0,MATCH(CONCATENATE($J1041,M$6),'Payer Participation Data'!$F$8:$BM$8,0)),'Payer Participation Data'!$B$10:$B$59,$C1041,'Payer Participation Data'!$C$10:$C$59,$D1041))</f>
        <v>0</v>
      </c>
    </row>
    <row r="1042" spans="2:13" x14ac:dyDescent="0.35">
      <c r="B1042" s="127" t="s">
        <v>80</v>
      </c>
      <c r="C1042" s="169" t="str">
        <f>IF(ISBLANK('Payer Participation Data'!$B$61),"-",'Payer Participation Data'!$B$61)</f>
        <v>-</v>
      </c>
      <c r="D1042" s="169" t="str">
        <f>IF(ISBLANK('Payer Participation Data'!$C$61),"-",'Payer Participation Data'!$C$61)</f>
        <v>-</v>
      </c>
      <c r="E1042" s="169" t="str">
        <f>IF(ISBLANK('Payer Participation Data'!$D$61),"-",'Payer Participation Data'!$D$61)</f>
        <v>-</v>
      </c>
      <c r="F1042" s="169" t="str">
        <f>IF(ISBLANK('Payer Participation Data'!$E$61),"-",'Payer Participation Data'!$E$61)</f>
        <v>-</v>
      </c>
      <c r="G1042" s="261">
        <v>4</v>
      </c>
      <c r="H1042" s="261">
        <v>3</v>
      </c>
      <c r="I1042" s="261">
        <v>5</v>
      </c>
      <c r="J1042" s="128" t="str">
        <f t="shared" si="63"/>
        <v>354</v>
      </c>
      <c r="K1042" s="128" t="s">
        <v>30</v>
      </c>
      <c r="L1042" s="263">
        <f>IF(ISNA(SUMIFS(INDEX('Payer Participation Data'!$F$10:$BM$59,0,MATCH(CONCATENATE($J1042,L$6),'Payer Participation Data'!$F$8:$BM$8,0)),'Payer Participation Data'!$B$10:$B$59,$C1042,'Payer Participation Data'!$C$10:$C$59,$D1042)),"-",SUMIFS(INDEX('Payer Participation Data'!$F$10:$BM$59,0,MATCH(CONCATENATE($J1042,L$6),'Payer Participation Data'!$F$8:$BM$8,0)),'Payer Participation Data'!$B$10:$B$59,$C1042,'Payer Participation Data'!$C$10:$C$59,$D1042))</f>
        <v>0</v>
      </c>
      <c r="M1042" s="264">
        <f>IF(ISNA(SUMIFS(INDEX('Payer Participation Data'!$F$10:$BM$59,0,MATCH(CONCATENATE($J1042,M$6),'Payer Participation Data'!$F$8:$BM$8,0)),'Payer Participation Data'!$B$10:$B$59,$C1042,'Payer Participation Data'!$C$10:$C$59,$D1042)),"-",SUMIFS(INDEX('Payer Participation Data'!$F$10:$BM$59,0,MATCH(CONCATENATE($J1042,M$6),'Payer Participation Data'!$F$8:$BM$8,0)),'Payer Participation Data'!$B$10:$B$59,$C1042,'Payer Participation Data'!$C$10:$C$59,$D1042))</f>
        <v>0</v>
      </c>
    </row>
    <row r="1043" spans="2:13" x14ac:dyDescent="0.35">
      <c r="B1043" s="127" t="s">
        <v>80</v>
      </c>
      <c r="C1043" s="169" t="str">
        <f>IF(ISBLANK('Payer Participation Data'!$B$61),"-",'Payer Participation Data'!$B$61)</f>
        <v>-</v>
      </c>
      <c r="D1043" s="169" t="str">
        <f>IF(ISBLANK('Payer Participation Data'!$C$61),"-",'Payer Participation Data'!$C$61)</f>
        <v>-</v>
      </c>
      <c r="E1043" s="169" t="str">
        <f>IF(ISBLANK('Payer Participation Data'!$D$61),"-",'Payer Participation Data'!$D$61)</f>
        <v>-</v>
      </c>
      <c r="F1043" s="169" t="str">
        <f>IF(ISBLANK('Payer Participation Data'!$E$61),"-",'Payer Participation Data'!$E$61)</f>
        <v>-</v>
      </c>
      <c r="G1043" s="260">
        <v>1</v>
      </c>
      <c r="H1043" s="260">
        <v>4</v>
      </c>
      <c r="I1043" s="260">
        <v>5</v>
      </c>
      <c r="J1043" s="102" t="str">
        <f t="shared" si="63"/>
        <v>451</v>
      </c>
      <c r="K1043" s="102" t="s">
        <v>30</v>
      </c>
      <c r="L1043" s="263">
        <f>IF(ISNA(SUMIFS(INDEX('Payer Participation Data'!$F$10:$BM$59,0,MATCH(CONCATENATE($J1043,L$6),'Payer Participation Data'!$F$8:$BM$8,0)),'Payer Participation Data'!$B$10:$B$59,$C1043,'Payer Participation Data'!$C$10:$C$59,$D1043)),"-",SUMIFS(INDEX('Payer Participation Data'!$F$10:$BM$59,0,MATCH(CONCATENATE($J1043,L$6),'Payer Participation Data'!$F$8:$BM$8,0)),'Payer Participation Data'!$B$10:$B$59,$C1043,'Payer Participation Data'!$C$10:$C$59,$D1043))</f>
        <v>0</v>
      </c>
      <c r="M1043" s="264">
        <f>IF(ISNA(SUMIFS(INDEX('Payer Participation Data'!$F$10:$BM$59,0,MATCH(CONCATENATE($J1043,M$6),'Payer Participation Data'!$F$8:$BM$8,0)),'Payer Participation Data'!$B$10:$B$59,$C1043,'Payer Participation Data'!$C$10:$C$59,$D1043)),"-",SUMIFS(INDEX('Payer Participation Data'!$F$10:$BM$59,0,MATCH(CONCATENATE($J1043,M$6),'Payer Participation Data'!$F$8:$BM$8,0)),'Payer Participation Data'!$B$10:$B$59,$C1043,'Payer Participation Data'!$C$10:$C$59,$D1043))</f>
        <v>0</v>
      </c>
    </row>
    <row r="1044" spans="2:13" x14ac:dyDescent="0.35">
      <c r="B1044" s="127" t="s">
        <v>80</v>
      </c>
      <c r="C1044" s="169" t="str">
        <f>IF(ISBLANK('Payer Participation Data'!$B$61),"-",'Payer Participation Data'!$B$61)</f>
        <v>-</v>
      </c>
      <c r="D1044" s="169" t="str">
        <f>IF(ISBLANK('Payer Participation Data'!$C$61),"-",'Payer Participation Data'!$C$61)</f>
        <v>-</v>
      </c>
      <c r="E1044" s="169" t="str">
        <f>IF(ISBLANK('Payer Participation Data'!$D$61),"-",'Payer Participation Data'!$D$61)</f>
        <v>-</v>
      </c>
      <c r="F1044" s="169" t="str">
        <f>IF(ISBLANK('Payer Participation Data'!$E$61),"-",'Payer Participation Data'!$E$61)</f>
        <v>-</v>
      </c>
      <c r="G1044" s="261">
        <v>2</v>
      </c>
      <c r="H1044" s="261">
        <v>4</v>
      </c>
      <c r="I1044" s="261">
        <v>5</v>
      </c>
      <c r="J1044" s="128" t="str">
        <f t="shared" si="63"/>
        <v>452</v>
      </c>
      <c r="K1044" s="128" t="s">
        <v>30</v>
      </c>
      <c r="L1044" s="263">
        <f>IF(ISNA(SUMIFS(INDEX('Payer Participation Data'!$F$10:$BM$59,0,MATCH(CONCATENATE($J1044,L$6),'Payer Participation Data'!$F$8:$BM$8,0)),'Payer Participation Data'!$B$10:$B$59,$C1044,'Payer Participation Data'!$C$10:$C$59,$D1044)),"-",SUMIFS(INDEX('Payer Participation Data'!$F$10:$BM$59,0,MATCH(CONCATENATE($J1044,L$6),'Payer Participation Data'!$F$8:$BM$8,0)),'Payer Participation Data'!$B$10:$B$59,$C1044,'Payer Participation Data'!$C$10:$C$59,$D1044))</f>
        <v>0</v>
      </c>
      <c r="M1044" s="264">
        <f>IF(ISNA(SUMIFS(INDEX('Payer Participation Data'!$F$10:$BM$59,0,MATCH(CONCATENATE($J1044,M$6),'Payer Participation Data'!$F$8:$BM$8,0)),'Payer Participation Data'!$B$10:$B$59,$C1044,'Payer Participation Data'!$C$10:$C$59,$D1044)),"-",SUMIFS(INDEX('Payer Participation Data'!$F$10:$BM$59,0,MATCH(CONCATENATE($J1044,M$6),'Payer Participation Data'!$F$8:$BM$8,0)),'Payer Participation Data'!$B$10:$B$59,$C1044,'Payer Participation Data'!$C$10:$C$59,$D1044))</f>
        <v>0</v>
      </c>
    </row>
    <row r="1045" spans="2:13" x14ac:dyDescent="0.35">
      <c r="B1045" s="127" t="s">
        <v>80</v>
      </c>
      <c r="C1045" s="169" t="str">
        <f>IF(ISBLANK('Payer Participation Data'!$B$61),"-",'Payer Participation Data'!$B$61)</f>
        <v>-</v>
      </c>
      <c r="D1045" s="169" t="str">
        <f>IF(ISBLANK('Payer Participation Data'!$C$61),"-",'Payer Participation Data'!$C$61)</f>
        <v>-</v>
      </c>
      <c r="E1045" s="169" t="str">
        <f>IF(ISBLANK('Payer Participation Data'!$D$61),"-",'Payer Participation Data'!$D$61)</f>
        <v>-</v>
      </c>
      <c r="F1045" s="169" t="str">
        <f>IF(ISBLANK('Payer Participation Data'!$E$61),"-",'Payer Participation Data'!$E$61)</f>
        <v>-</v>
      </c>
      <c r="G1045" s="260">
        <v>3</v>
      </c>
      <c r="H1045" s="260">
        <v>4</v>
      </c>
      <c r="I1045" s="260">
        <v>5</v>
      </c>
      <c r="J1045" s="102" t="str">
        <f t="shared" si="63"/>
        <v>453</v>
      </c>
      <c r="K1045" s="102" t="s">
        <v>30</v>
      </c>
      <c r="L1045" s="263">
        <f>IF(ISNA(SUMIFS(INDEX('Payer Participation Data'!$F$10:$BM$59,0,MATCH(CONCATENATE($J1045,L$6),'Payer Participation Data'!$F$8:$BM$8,0)),'Payer Participation Data'!$B$10:$B$59,$C1045,'Payer Participation Data'!$C$10:$C$59,$D1045)),"-",SUMIFS(INDEX('Payer Participation Data'!$F$10:$BM$59,0,MATCH(CONCATENATE($J1045,L$6),'Payer Participation Data'!$F$8:$BM$8,0)),'Payer Participation Data'!$B$10:$B$59,$C1045,'Payer Participation Data'!$C$10:$C$59,$D1045))</f>
        <v>0</v>
      </c>
      <c r="M1045" s="264">
        <f>IF(ISNA(SUMIFS(INDEX('Payer Participation Data'!$F$10:$BM$59,0,MATCH(CONCATENATE($J1045,M$6),'Payer Participation Data'!$F$8:$BM$8,0)),'Payer Participation Data'!$B$10:$B$59,$C1045,'Payer Participation Data'!$C$10:$C$59,$D1045)),"-",SUMIFS(INDEX('Payer Participation Data'!$F$10:$BM$59,0,MATCH(CONCATENATE($J1045,M$6),'Payer Participation Data'!$F$8:$BM$8,0)),'Payer Participation Data'!$B$10:$B$59,$C1045,'Payer Participation Data'!$C$10:$C$59,$D1045))</f>
        <v>0</v>
      </c>
    </row>
    <row r="1046" spans="2:13" x14ac:dyDescent="0.35">
      <c r="B1046" s="127" t="s">
        <v>80</v>
      </c>
      <c r="C1046" s="169" t="str">
        <f>IF(ISBLANK('Payer Participation Data'!$B$61),"-",'Payer Participation Data'!$B$61)</f>
        <v>-</v>
      </c>
      <c r="D1046" s="169" t="str">
        <f>IF(ISBLANK('Payer Participation Data'!$C$61),"-",'Payer Participation Data'!$C$61)</f>
        <v>-</v>
      </c>
      <c r="E1046" s="169" t="str">
        <f>IF(ISBLANK('Payer Participation Data'!$D$61),"-",'Payer Participation Data'!$D$61)</f>
        <v>-</v>
      </c>
      <c r="F1046" s="169" t="str">
        <f>IF(ISBLANK('Payer Participation Data'!$E$61),"-",'Payer Participation Data'!$E$61)</f>
        <v>-</v>
      </c>
      <c r="G1046" s="261">
        <v>4</v>
      </c>
      <c r="H1046" s="261">
        <v>4</v>
      </c>
      <c r="I1046" s="261">
        <v>5</v>
      </c>
      <c r="J1046" s="128" t="str">
        <f t="shared" si="63"/>
        <v>454</v>
      </c>
      <c r="K1046" s="128" t="s">
        <v>30</v>
      </c>
      <c r="L1046" s="263">
        <f>IF(ISNA(SUMIFS(INDEX('Payer Participation Data'!$F$10:$BM$59,0,MATCH(CONCATENATE($J1046,L$6),'Payer Participation Data'!$F$8:$BM$8,0)),'Payer Participation Data'!$B$10:$B$59,$C1046,'Payer Participation Data'!$C$10:$C$59,$D1046)),"-",SUMIFS(INDEX('Payer Participation Data'!$F$10:$BM$59,0,MATCH(CONCATENATE($J1046,L$6),'Payer Participation Data'!$F$8:$BM$8,0)),'Payer Participation Data'!$B$10:$B$59,$C1046,'Payer Participation Data'!$C$10:$C$59,$D1046))</f>
        <v>0</v>
      </c>
      <c r="M1046" s="264">
        <f>IF(ISNA(SUMIFS(INDEX('Payer Participation Data'!$F$10:$BM$59,0,MATCH(CONCATENATE($J1046,M$6),'Payer Participation Data'!$F$8:$BM$8,0)),'Payer Participation Data'!$B$10:$B$59,$C1046,'Payer Participation Data'!$C$10:$C$59,$D1046)),"-",SUMIFS(INDEX('Payer Participation Data'!$F$10:$BM$59,0,MATCH(CONCATENATE($J1046,M$6),'Payer Participation Data'!$F$8:$BM$8,0)),'Payer Participation Data'!$B$10:$B$59,$C1046,'Payer Participation Data'!$C$10:$C$59,$D1046))</f>
        <v>0</v>
      </c>
    </row>
    <row r="1047" spans="2:13" x14ac:dyDescent="0.35">
      <c r="B1047" s="127" t="s">
        <v>80</v>
      </c>
      <c r="C1047" s="169" t="str">
        <f>IF(ISBLANK('Payer Participation Data'!$B$62),"-",'Payer Participation Data'!$B$62)</f>
        <v>-</v>
      </c>
      <c r="D1047" s="169" t="str">
        <f>IF(ISBLANK('Payer Participation Data'!$C$62),"-",'Payer Participation Data'!$C$62)</f>
        <v>-</v>
      </c>
      <c r="E1047" s="169" t="str">
        <f>IF(ISBLANK('Payer Participation Data'!$D$62),"-",'Payer Participation Data'!$D$62)</f>
        <v>-</v>
      </c>
      <c r="F1047" s="169" t="str">
        <f>IF(ISBLANK('Payer Participation Data'!$E$62),"-",'Payer Participation Data'!$E$62)</f>
        <v>-</v>
      </c>
      <c r="G1047" s="260">
        <v>1</v>
      </c>
      <c r="H1047" s="260" t="s">
        <v>64</v>
      </c>
      <c r="I1047" s="260" t="s">
        <v>64</v>
      </c>
      <c r="J1047" s="102" t="str">
        <f t="shared" si="63"/>
        <v>BaselineBaseline1</v>
      </c>
      <c r="K1047" s="102" t="s">
        <v>30</v>
      </c>
      <c r="L1047" s="263">
        <f>IF(ISNA(SUMIFS(INDEX('Payer Participation Data'!$F$10:$BM$59,0,MATCH(CONCATENATE($J1047,L$6),'Payer Participation Data'!$F$8:$BM$8,0)),'Payer Participation Data'!$B$10:$B$59,$C1047,'Payer Participation Data'!$C$10:$C$59,$D1047)),"-",SUMIFS(INDEX('Payer Participation Data'!$F$10:$BM$59,0,MATCH(CONCATENATE($J1047,L$6),'Payer Participation Data'!$F$8:$BM$8,0)),'Payer Participation Data'!$B$10:$B$59,$C1047,'Payer Participation Data'!$C$10:$C$59,$D1047))</f>
        <v>0</v>
      </c>
      <c r="M1047" s="264">
        <f>IF(ISNA(SUMIFS(INDEX('Payer Participation Data'!$F$10:$BM$59,0,MATCH(CONCATENATE($J1047,M$6),'Payer Participation Data'!$F$8:$BM$8,0)),'Payer Participation Data'!$B$10:$B$59,$C1047,'Payer Participation Data'!$C$10:$C$59,$D1047)),"-",SUMIFS(INDEX('Payer Participation Data'!$F$10:$BM$59,0,MATCH(CONCATENATE($J1047,M$6),'Payer Participation Data'!$F$8:$BM$8,0)),'Payer Participation Data'!$B$10:$B$59,$C1047,'Payer Participation Data'!$C$10:$C$59,$D1047))</f>
        <v>0</v>
      </c>
    </row>
    <row r="1048" spans="2:13" x14ac:dyDescent="0.35">
      <c r="B1048" s="127" t="s">
        <v>80</v>
      </c>
      <c r="C1048" s="169" t="str">
        <f>IF(ISBLANK('Payer Participation Data'!$B$62),"-",'Payer Participation Data'!$B$62)</f>
        <v>-</v>
      </c>
      <c r="D1048" s="169" t="str">
        <f>IF(ISBLANK('Payer Participation Data'!$C$62),"-",'Payer Participation Data'!$C$62)</f>
        <v>-</v>
      </c>
      <c r="E1048" s="169" t="str">
        <f>IF(ISBLANK('Payer Participation Data'!$D$62),"-",'Payer Participation Data'!$D$62)</f>
        <v>-</v>
      </c>
      <c r="F1048" s="169" t="str">
        <f>IF(ISBLANK('Payer Participation Data'!$E$62),"-",'Payer Participation Data'!$E$62)</f>
        <v>-</v>
      </c>
      <c r="G1048" s="261">
        <v>2</v>
      </c>
      <c r="H1048" s="261" t="s">
        <v>64</v>
      </c>
      <c r="I1048" s="261" t="s">
        <v>64</v>
      </c>
      <c r="J1048" s="128" t="str">
        <f t="shared" si="63"/>
        <v>BaselineBaseline2</v>
      </c>
      <c r="K1048" s="128" t="s">
        <v>30</v>
      </c>
      <c r="L1048" s="263">
        <f>IF(ISNA(SUMIFS(INDEX('Payer Participation Data'!$F$10:$BM$59,0,MATCH(CONCATENATE($J1048,L$6),'Payer Participation Data'!$F$8:$BM$8,0)),'Payer Participation Data'!$B$10:$B$59,$C1048,'Payer Participation Data'!$C$10:$C$59,$D1048)),"-",SUMIFS(INDEX('Payer Participation Data'!$F$10:$BM$59,0,MATCH(CONCATENATE($J1048,L$6),'Payer Participation Data'!$F$8:$BM$8,0)),'Payer Participation Data'!$B$10:$B$59,$C1048,'Payer Participation Data'!$C$10:$C$59,$D1048))</f>
        <v>0</v>
      </c>
      <c r="M1048" s="264">
        <f>IF(ISNA(SUMIFS(INDEX('Payer Participation Data'!$F$10:$BM$59,0,MATCH(CONCATENATE($J1048,M$6),'Payer Participation Data'!$F$8:$BM$8,0)),'Payer Participation Data'!$B$10:$B$59,$C1048,'Payer Participation Data'!$C$10:$C$59,$D1048)),"-",SUMIFS(INDEX('Payer Participation Data'!$F$10:$BM$59,0,MATCH(CONCATENATE($J1048,M$6),'Payer Participation Data'!$F$8:$BM$8,0)),'Payer Participation Data'!$B$10:$B$59,$C1048,'Payer Participation Data'!$C$10:$C$59,$D1048))</f>
        <v>0</v>
      </c>
    </row>
    <row r="1049" spans="2:13" x14ac:dyDescent="0.35">
      <c r="B1049" s="127" t="s">
        <v>80</v>
      </c>
      <c r="C1049" s="169" t="str">
        <f>IF(ISBLANK('Payer Participation Data'!$B$62),"-",'Payer Participation Data'!$B$62)</f>
        <v>-</v>
      </c>
      <c r="D1049" s="169" t="str">
        <f>IF(ISBLANK('Payer Participation Data'!$C$62),"-",'Payer Participation Data'!$C$62)</f>
        <v>-</v>
      </c>
      <c r="E1049" s="169" t="str">
        <f>IF(ISBLANK('Payer Participation Data'!$D$62),"-",'Payer Participation Data'!$D$62)</f>
        <v>-</v>
      </c>
      <c r="F1049" s="169" t="str">
        <f>IF(ISBLANK('Payer Participation Data'!$E$62),"-",'Payer Participation Data'!$E$62)</f>
        <v>-</v>
      </c>
      <c r="G1049" s="260">
        <v>3</v>
      </c>
      <c r="H1049" s="260" t="s">
        <v>64</v>
      </c>
      <c r="I1049" s="260" t="s">
        <v>64</v>
      </c>
      <c r="J1049" s="102" t="str">
        <f t="shared" si="63"/>
        <v>BaselineBaseline3</v>
      </c>
      <c r="K1049" s="102" t="s">
        <v>30</v>
      </c>
      <c r="L1049" s="263">
        <f>IF(ISNA(SUMIFS(INDEX('Payer Participation Data'!$F$10:$BM$59,0,MATCH(CONCATENATE($J1049,L$6),'Payer Participation Data'!$F$8:$BM$8,0)),'Payer Participation Data'!$B$10:$B$59,$C1049,'Payer Participation Data'!$C$10:$C$59,$D1049)),"-",SUMIFS(INDEX('Payer Participation Data'!$F$10:$BM$59,0,MATCH(CONCATENATE($J1049,L$6),'Payer Participation Data'!$F$8:$BM$8,0)),'Payer Participation Data'!$B$10:$B$59,$C1049,'Payer Participation Data'!$C$10:$C$59,$D1049))</f>
        <v>0</v>
      </c>
      <c r="M1049" s="264">
        <f>IF(ISNA(SUMIFS(INDEX('Payer Participation Data'!$F$10:$BM$59,0,MATCH(CONCATENATE($J1049,M$6),'Payer Participation Data'!$F$8:$BM$8,0)),'Payer Participation Data'!$B$10:$B$59,$C1049,'Payer Participation Data'!$C$10:$C$59,$D1049)),"-",SUMIFS(INDEX('Payer Participation Data'!$F$10:$BM$59,0,MATCH(CONCATENATE($J1049,M$6),'Payer Participation Data'!$F$8:$BM$8,0)),'Payer Participation Data'!$B$10:$B$59,$C1049,'Payer Participation Data'!$C$10:$C$59,$D1049))</f>
        <v>0</v>
      </c>
    </row>
    <row r="1050" spans="2:13" x14ac:dyDescent="0.35">
      <c r="B1050" s="127" t="s">
        <v>80</v>
      </c>
      <c r="C1050" s="169" t="str">
        <f>IF(ISBLANK('Payer Participation Data'!$B$62),"-",'Payer Participation Data'!$B$62)</f>
        <v>-</v>
      </c>
      <c r="D1050" s="169" t="str">
        <f>IF(ISBLANK('Payer Participation Data'!$C$62),"-",'Payer Participation Data'!$C$62)</f>
        <v>-</v>
      </c>
      <c r="E1050" s="169" t="str">
        <f>IF(ISBLANK('Payer Participation Data'!$D$62),"-",'Payer Participation Data'!$D$62)</f>
        <v>-</v>
      </c>
      <c r="F1050" s="169" t="str">
        <f>IF(ISBLANK('Payer Participation Data'!$E$62),"-",'Payer Participation Data'!$E$62)</f>
        <v>-</v>
      </c>
      <c r="G1050" s="261">
        <v>4</v>
      </c>
      <c r="H1050" s="261" t="s">
        <v>64</v>
      </c>
      <c r="I1050" s="261" t="s">
        <v>64</v>
      </c>
      <c r="J1050" s="128" t="str">
        <f t="shared" si="63"/>
        <v>BaselineBaseline4</v>
      </c>
      <c r="K1050" s="128" t="s">
        <v>30</v>
      </c>
      <c r="L1050" s="263">
        <f>IF(ISNA(SUMIFS(INDEX('Payer Participation Data'!$F$10:$BM$59,0,MATCH(CONCATENATE($J1050,L$6),'Payer Participation Data'!$F$8:$BM$8,0)),'Payer Participation Data'!$B$10:$B$59,$C1050,'Payer Participation Data'!$C$10:$C$59,$D1050)),"-",SUMIFS(INDEX('Payer Participation Data'!$F$10:$BM$59,0,MATCH(CONCATENATE($J1050,L$6),'Payer Participation Data'!$F$8:$BM$8,0)),'Payer Participation Data'!$B$10:$B$59,$C1050,'Payer Participation Data'!$C$10:$C$59,$D1050))</f>
        <v>0</v>
      </c>
      <c r="M1050" s="264">
        <f>IF(ISNA(SUMIFS(INDEX('Payer Participation Data'!$F$10:$BM$59,0,MATCH(CONCATENATE($J1050,M$6),'Payer Participation Data'!$F$8:$BM$8,0)),'Payer Participation Data'!$B$10:$B$59,$C1050,'Payer Participation Data'!$C$10:$C$59,$D1050)),"-",SUMIFS(INDEX('Payer Participation Data'!$F$10:$BM$59,0,MATCH(CONCATENATE($J1050,M$6),'Payer Participation Data'!$F$8:$BM$8,0)),'Payer Participation Data'!$B$10:$B$59,$C1050,'Payer Participation Data'!$C$10:$C$59,$D1050))</f>
        <v>0</v>
      </c>
    </row>
    <row r="1051" spans="2:13" x14ac:dyDescent="0.35">
      <c r="B1051" s="127" t="s">
        <v>80</v>
      </c>
      <c r="C1051" s="169" t="str">
        <f>IF(ISBLANK('Payer Participation Data'!$B$62),"-",'Payer Participation Data'!$B$62)</f>
        <v>-</v>
      </c>
      <c r="D1051" s="169" t="str">
        <f>IF(ISBLANK('Payer Participation Data'!$C$62),"-",'Payer Participation Data'!$C$62)</f>
        <v>-</v>
      </c>
      <c r="E1051" s="169" t="str">
        <f>IF(ISBLANK('Payer Participation Data'!$D$62),"-",'Payer Participation Data'!$D$62)</f>
        <v>-</v>
      </c>
      <c r="F1051" s="169" t="str">
        <f>IF(ISBLANK('Payer Participation Data'!$E$62),"-",'Payer Participation Data'!$E$62)</f>
        <v>-</v>
      </c>
      <c r="G1051" s="260">
        <v>1</v>
      </c>
      <c r="H1051" s="260">
        <v>1</v>
      </c>
      <c r="I1051" s="260">
        <v>5</v>
      </c>
      <c r="J1051" s="102" t="str">
        <f t="shared" si="63"/>
        <v>151</v>
      </c>
      <c r="K1051" s="102" t="s">
        <v>30</v>
      </c>
      <c r="L1051" s="263">
        <f>IF(ISNA(SUMIFS(INDEX('Payer Participation Data'!$F$10:$BM$59,0,MATCH(CONCATENATE($J1051,L$6),'Payer Participation Data'!$F$8:$BM$8,0)),'Payer Participation Data'!$B$10:$B$59,$C1051,'Payer Participation Data'!$C$10:$C$59,$D1051)),"-",SUMIFS(INDEX('Payer Participation Data'!$F$10:$BM$59,0,MATCH(CONCATENATE($J1051,L$6),'Payer Participation Data'!$F$8:$BM$8,0)),'Payer Participation Data'!$B$10:$B$59,$C1051,'Payer Participation Data'!$C$10:$C$59,$D1051))</f>
        <v>0</v>
      </c>
      <c r="M1051" s="264">
        <f>IF(ISNA(SUMIFS(INDEX('Payer Participation Data'!$F$10:$BM$59,0,MATCH(CONCATENATE($J1051,M$6),'Payer Participation Data'!$F$8:$BM$8,0)),'Payer Participation Data'!$B$10:$B$59,$C1051,'Payer Participation Data'!$C$10:$C$59,$D1051)),"-",SUMIFS(INDEX('Payer Participation Data'!$F$10:$BM$59,0,MATCH(CONCATENATE($J1051,M$6),'Payer Participation Data'!$F$8:$BM$8,0)),'Payer Participation Data'!$B$10:$B$59,$C1051,'Payer Participation Data'!$C$10:$C$59,$D1051))</f>
        <v>0</v>
      </c>
    </row>
    <row r="1052" spans="2:13" x14ac:dyDescent="0.35">
      <c r="B1052" s="127" t="s">
        <v>80</v>
      </c>
      <c r="C1052" s="169" t="str">
        <f>IF(ISBLANK('Payer Participation Data'!$B$62),"-",'Payer Participation Data'!$B$62)</f>
        <v>-</v>
      </c>
      <c r="D1052" s="169" t="str">
        <f>IF(ISBLANK('Payer Participation Data'!$C$62),"-",'Payer Participation Data'!$C$62)</f>
        <v>-</v>
      </c>
      <c r="E1052" s="169" t="str">
        <f>IF(ISBLANK('Payer Participation Data'!$D$62),"-",'Payer Participation Data'!$D$62)</f>
        <v>-</v>
      </c>
      <c r="F1052" s="169" t="str">
        <f>IF(ISBLANK('Payer Participation Data'!$E$62),"-",'Payer Participation Data'!$E$62)</f>
        <v>-</v>
      </c>
      <c r="G1052" s="261">
        <v>2</v>
      </c>
      <c r="H1052" s="261">
        <v>1</v>
      </c>
      <c r="I1052" s="261">
        <v>5</v>
      </c>
      <c r="J1052" s="128" t="str">
        <f t="shared" si="63"/>
        <v>152</v>
      </c>
      <c r="K1052" s="128" t="s">
        <v>30</v>
      </c>
      <c r="L1052" s="263">
        <f>IF(ISNA(SUMIFS(INDEX('Payer Participation Data'!$F$10:$BM$59,0,MATCH(CONCATENATE($J1052,L$6),'Payer Participation Data'!$F$8:$BM$8,0)),'Payer Participation Data'!$B$10:$B$59,$C1052,'Payer Participation Data'!$C$10:$C$59,$D1052)),"-",SUMIFS(INDEX('Payer Participation Data'!$F$10:$BM$59,0,MATCH(CONCATENATE($J1052,L$6),'Payer Participation Data'!$F$8:$BM$8,0)),'Payer Participation Data'!$B$10:$B$59,$C1052,'Payer Participation Data'!$C$10:$C$59,$D1052))</f>
        <v>0</v>
      </c>
      <c r="M1052" s="264">
        <f>IF(ISNA(SUMIFS(INDEX('Payer Participation Data'!$F$10:$BM$59,0,MATCH(CONCATENATE($J1052,M$6),'Payer Participation Data'!$F$8:$BM$8,0)),'Payer Participation Data'!$B$10:$B$59,$C1052,'Payer Participation Data'!$C$10:$C$59,$D1052)),"-",SUMIFS(INDEX('Payer Participation Data'!$F$10:$BM$59,0,MATCH(CONCATENATE($J1052,M$6),'Payer Participation Data'!$F$8:$BM$8,0)),'Payer Participation Data'!$B$10:$B$59,$C1052,'Payer Participation Data'!$C$10:$C$59,$D1052))</f>
        <v>0</v>
      </c>
    </row>
    <row r="1053" spans="2:13" x14ac:dyDescent="0.35">
      <c r="B1053" s="127" t="s">
        <v>80</v>
      </c>
      <c r="C1053" s="169" t="str">
        <f>IF(ISBLANK('Payer Participation Data'!$B$62),"-",'Payer Participation Data'!$B$62)</f>
        <v>-</v>
      </c>
      <c r="D1053" s="169" t="str">
        <f>IF(ISBLANK('Payer Participation Data'!$C$62),"-",'Payer Participation Data'!$C$62)</f>
        <v>-</v>
      </c>
      <c r="E1053" s="169" t="str">
        <f>IF(ISBLANK('Payer Participation Data'!$D$62),"-",'Payer Participation Data'!$D$62)</f>
        <v>-</v>
      </c>
      <c r="F1053" s="169" t="str">
        <f>IF(ISBLANK('Payer Participation Data'!$E$62),"-",'Payer Participation Data'!$E$62)</f>
        <v>-</v>
      </c>
      <c r="G1053" s="260">
        <v>3</v>
      </c>
      <c r="H1053" s="260">
        <v>1</v>
      </c>
      <c r="I1053" s="260">
        <v>5</v>
      </c>
      <c r="J1053" s="102" t="str">
        <f t="shared" si="63"/>
        <v>153</v>
      </c>
      <c r="K1053" s="102" t="s">
        <v>30</v>
      </c>
      <c r="L1053" s="263">
        <f>IF(ISNA(SUMIFS(INDEX('Payer Participation Data'!$F$10:$BM$59,0,MATCH(CONCATENATE($J1053,L$6),'Payer Participation Data'!$F$8:$BM$8,0)),'Payer Participation Data'!$B$10:$B$59,$C1053,'Payer Participation Data'!$C$10:$C$59,$D1053)),"-",SUMIFS(INDEX('Payer Participation Data'!$F$10:$BM$59,0,MATCH(CONCATENATE($J1053,L$6),'Payer Participation Data'!$F$8:$BM$8,0)),'Payer Participation Data'!$B$10:$B$59,$C1053,'Payer Participation Data'!$C$10:$C$59,$D1053))</f>
        <v>0</v>
      </c>
      <c r="M1053" s="264">
        <f>IF(ISNA(SUMIFS(INDEX('Payer Participation Data'!$F$10:$BM$59,0,MATCH(CONCATENATE($J1053,M$6),'Payer Participation Data'!$F$8:$BM$8,0)),'Payer Participation Data'!$B$10:$B$59,$C1053,'Payer Participation Data'!$C$10:$C$59,$D1053)),"-",SUMIFS(INDEX('Payer Participation Data'!$F$10:$BM$59,0,MATCH(CONCATENATE($J1053,M$6),'Payer Participation Data'!$F$8:$BM$8,0)),'Payer Participation Data'!$B$10:$B$59,$C1053,'Payer Participation Data'!$C$10:$C$59,$D1053))</f>
        <v>0</v>
      </c>
    </row>
    <row r="1054" spans="2:13" x14ac:dyDescent="0.35">
      <c r="B1054" s="127" t="s">
        <v>80</v>
      </c>
      <c r="C1054" s="169" t="str">
        <f>IF(ISBLANK('Payer Participation Data'!$B$62),"-",'Payer Participation Data'!$B$62)</f>
        <v>-</v>
      </c>
      <c r="D1054" s="169" t="str">
        <f>IF(ISBLANK('Payer Participation Data'!$C$62),"-",'Payer Participation Data'!$C$62)</f>
        <v>-</v>
      </c>
      <c r="E1054" s="169" t="str">
        <f>IF(ISBLANK('Payer Participation Data'!$D$62),"-",'Payer Participation Data'!$D$62)</f>
        <v>-</v>
      </c>
      <c r="F1054" s="169" t="str">
        <f>IF(ISBLANK('Payer Participation Data'!$E$62),"-",'Payer Participation Data'!$E$62)</f>
        <v>-</v>
      </c>
      <c r="G1054" s="261">
        <v>4</v>
      </c>
      <c r="H1054" s="261">
        <v>1</v>
      </c>
      <c r="I1054" s="261">
        <v>5</v>
      </c>
      <c r="J1054" s="128" t="str">
        <f t="shared" si="63"/>
        <v>154</v>
      </c>
      <c r="K1054" s="128" t="s">
        <v>30</v>
      </c>
      <c r="L1054" s="263">
        <f>IF(ISNA(SUMIFS(INDEX('Payer Participation Data'!$F$10:$BM$59,0,MATCH(CONCATENATE($J1054,L$6),'Payer Participation Data'!$F$8:$BM$8,0)),'Payer Participation Data'!$B$10:$B$59,$C1054,'Payer Participation Data'!$C$10:$C$59,$D1054)),"-",SUMIFS(INDEX('Payer Participation Data'!$F$10:$BM$59,0,MATCH(CONCATENATE($J1054,L$6),'Payer Participation Data'!$F$8:$BM$8,0)),'Payer Participation Data'!$B$10:$B$59,$C1054,'Payer Participation Data'!$C$10:$C$59,$D1054))</f>
        <v>0</v>
      </c>
      <c r="M1054" s="264">
        <f>IF(ISNA(SUMIFS(INDEX('Payer Participation Data'!$F$10:$BM$59,0,MATCH(CONCATENATE($J1054,M$6),'Payer Participation Data'!$F$8:$BM$8,0)),'Payer Participation Data'!$B$10:$B$59,$C1054,'Payer Participation Data'!$C$10:$C$59,$D1054)),"-",SUMIFS(INDEX('Payer Participation Data'!$F$10:$BM$59,0,MATCH(CONCATENATE($J1054,M$6),'Payer Participation Data'!$F$8:$BM$8,0)),'Payer Participation Data'!$B$10:$B$59,$C1054,'Payer Participation Data'!$C$10:$C$59,$D1054))</f>
        <v>0</v>
      </c>
    </row>
    <row r="1055" spans="2:13" x14ac:dyDescent="0.35">
      <c r="B1055" s="127" t="s">
        <v>80</v>
      </c>
      <c r="C1055" s="169" t="str">
        <f>IF(ISBLANK('Payer Participation Data'!$B$62),"-",'Payer Participation Data'!$B$62)</f>
        <v>-</v>
      </c>
      <c r="D1055" s="169" t="str">
        <f>IF(ISBLANK('Payer Participation Data'!$C$62),"-",'Payer Participation Data'!$C$62)</f>
        <v>-</v>
      </c>
      <c r="E1055" s="169" t="str">
        <f>IF(ISBLANK('Payer Participation Data'!$D$62),"-",'Payer Participation Data'!$D$62)</f>
        <v>-</v>
      </c>
      <c r="F1055" s="169" t="str">
        <f>IF(ISBLANK('Payer Participation Data'!$E$62),"-",'Payer Participation Data'!$E$62)</f>
        <v>-</v>
      </c>
      <c r="G1055" s="260">
        <v>1</v>
      </c>
      <c r="H1055" s="260">
        <v>2</v>
      </c>
      <c r="I1055" s="260">
        <v>5</v>
      </c>
      <c r="J1055" s="102" t="str">
        <f t="shared" si="63"/>
        <v>251</v>
      </c>
      <c r="K1055" s="102" t="s">
        <v>30</v>
      </c>
      <c r="L1055" s="263">
        <f>IF(ISNA(SUMIFS(INDEX('Payer Participation Data'!$F$10:$BM$59,0,MATCH(CONCATENATE($J1055,L$6),'Payer Participation Data'!$F$8:$BM$8,0)),'Payer Participation Data'!$B$10:$B$59,$C1055,'Payer Participation Data'!$C$10:$C$59,$D1055)),"-",SUMIFS(INDEX('Payer Participation Data'!$F$10:$BM$59,0,MATCH(CONCATENATE($J1055,L$6),'Payer Participation Data'!$F$8:$BM$8,0)),'Payer Participation Data'!$B$10:$B$59,$C1055,'Payer Participation Data'!$C$10:$C$59,$D1055))</f>
        <v>0</v>
      </c>
      <c r="M1055" s="264">
        <f>IF(ISNA(SUMIFS(INDEX('Payer Participation Data'!$F$10:$BM$59,0,MATCH(CONCATENATE($J1055,M$6),'Payer Participation Data'!$F$8:$BM$8,0)),'Payer Participation Data'!$B$10:$B$59,$C1055,'Payer Participation Data'!$C$10:$C$59,$D1055)),"-",SUMIFS(INDEX('Payer Participation Data'!$F$10:$BM$59,0,MATCH(CONCATENATE($J1055,M$6),'Payer Participation Data'!$F$8:$BM$8,0)),'Payer Participation Data'!$B$10:$B$59,$C1055,'Payer Participation Data'!$C$10:$C$59,$D1055))</f>
        <v>0</v>
      </c>
    </row>
    <row r="1056" spans="2:13" x14ac:dyDescent="0.35">
      <c r="B1056" s="127" t="s">
        <v>80</v>
      </c>
      <c r="C1056" s="169" t="str">
        <f>IF(ISBLANK('Payer Participation Data'!$B$62),"-",'Payer Participation Data'!$B$62)</f>
        <v>-</v>
      </c>
      <c r="D1056" s="169" t="str">
        <f>IF(ISBLANK('Payer Participation Data'!$C$62),"-",'Payer Participation Data'!$C$62)</f>
        <v>-</v>
      </c>
      <c r="E1056" s="169" t="str">
        <f>IF(ISBLANK('Payer Participation Data'!$D$62),"-",'Payer Participation Data'!$D$62)</f>
        <v>-</v>
      </c>
      <c r="F1056" s="169" t="str">
        <f>IF(ISBLANK('Payer Participation Data'!$E$62),"-",'Payer Participation Data'!$E$62)</f>
        <v>-</v>
      </c>
      <c r="G1056" s="261">
        <v>2</v>
      </c>
      <c r="H1056" s="261">
        <v>2</v>
      </c>
      <c r="I1056" s="261">
        <v>5</v>
      </c>
      <c r="J1056" s="128" t="str">
        <f t="shared" si="63"/>
        <v>252</v>
      </c>
      <c r="K1056" s="128" t="s">
        <v>30</v>
      </c>
      <c r="L1056" s="263">
        <f>IF(ISNA(SUMIFS(INDEX('Payer Participation Data'!$F$10:$BM$59,0,MATCH(CONCATENATE($J1056,L$6),'Payer Participation Data'!$F$8:$BM$8,0)),'Payer Participation Data'!$B$10:$B$59,$C1056,'Payer Participation Data'!$C$10:$C$59,$D1056)),"-",SUMIFS(INDEX('Payer Participation Data'!$F$10:$BM$59,0,MATCH(CONCATENATE($J1056,L$6),'Payer Participation Data'!$F$8:$BM$8,0)),'Payer Participation Data'!$B$10:$B$59,$C1056,'Payer Participation Data'!$C$10:$C$59,$D1056))</f>
        <v>0</v>
      </c>
      <c r="M1056" s="264">
        <f>IF(ISNA(SUMIFS(INDEX('Payer Participation Data'!$F$10:$BM$59,0,MATCH(CONCATENATE($J1056,M$6),'Payer Participation Data'!$F$8:$BM$8,0)),'Payer Participation Data'!$B$10:$B$59,$C1056,'Payer Participation Data'!$C$10:$C$59,$D1056)),"-",SUMIFS(INDEX('Payer Participation Data'!$F$10:$BM$59,0,MATCH(CONCATENATE($J1056,M$6),'Payer Participation Data'!$F$8:$BM$8,0)),'Payer Participation Data'!$B$10:$B$59,$C1056,'Payer Participation Data'!$C$10:$C$59,$D1056))</f>
        <v>0</v>
      </c>
    </row>
    <row r="1057" spans="2:13" x14ac:dyDescent="0.35">
      <c r="B1057" s="127" t="s">
        <v>80</v>
      </c>
      <c r="C1057" s="169" t="str">
        <f>IF(ISBLANK('Payer Participation Data'!$B$62),"-",'Payer Participation Data'!$B$62)</f>
        <v>-</v>
      </c>
      <c r="D1057" s="169" t="str">
        <f>IF(ISBLANK('Payer Participation Data'!$C$62),"-",'Payer Participation Data'!$C$62)</f>
        <v>-</v>
      </c>
      <c r="E1057" s="169" t="str">
        <f>IF(ISBLANK('Payer Participation Data'!$D$62),"-",'Payer Participation Data'!$D$62)</f>
        <v>-</v>
      </c>
      <c r="F1057" s="169" t="str">
        <f>IF(ISBLANK('Payer Participation Data'!$E$62),"-",'Payer Participation Data'!$E$62)</f>
        <v>-</v>
      </c>
      <c r="G1057" s="260">
        <v>3</v>
      </c>
      <c r="H1057" s="260">
        <v>2</v>
      </c>
      <c r="I1057" s="260">
        <v>5</v>
      </c>
      <c r="J1057" s="102" t="str">
        <f t="shared" si="63"/>
        <v>253</v>
      </c>
      <c r="K1057" s="102" t="s">
        <v>30</v>
      </c>
      <c r="L1057" s="263">
        <f>IF(ISNA(SUMIFS(INDEX('Payer Participation Data'!$F$10:$BM$59,0,MATCH(CONCATENATE($J1057,L$6),'Payer Participation Data'!$F$8:$BM$8,0)),'Payer Participation Data'!$B$10:$B$59,$C1057,'Payer Participation Data'!$C$10:$C$59,$D1057)),"-",SUMIFS(INDEX('Payer Participation Data'!$F$10:$BM$59,0,MATCH(CONCATENATE($J1057,L$6),'Payer Participation Data'!$F$8:$BM$8,0)),'Payer Participation Data'!$B$10:$B$59,$C1057,'Payer Participation Data'!$C$10:$C$59,$D1057))</f>
        <v>0</v>
      </c>
      <c r="M1057" s="264">
        <f>IF(ISNA(SUMIFS(INDEX('Payer Participation Data'!$F$10:$BM$59,0,MATCH(CONCATENATE($J1057,M$6),'Payer Participation Data'!$F$8:$BM$8,0)),'Payer Participation Data'!$B$10:$B$59,$C1057,'Payer Participation Data'!$C$10:$C$59,$D1057)),"-",SUMIFS(INDEX('Payer Participation Data'!$F$10:$BM$59,0,MATCH(CONCATENATE($J1057,M$6),'Payer Participation Data'!$F$8:$BM$8,0)),'Payer Participation Data'!$B$10:$B$59,$C1057,'Payer Participation Data'!$C$10:$C$59,$D1057))</f>
        <v>0</v>
      </c>
    </row>
    <row r="1058" spans="2:13" x14ac:dyDescent="0.35">
      <c r="B1058" s="127" t="s">
        <v>80</v>
      </c>
      <c r="C1058" s="169" t="str">
        <f>IF(ISBLANK('Payer Participation Data'!$B$62),"-",'Payer Participation Data'!$B$62)</f>
        <v>-</v>
      </c>
      <c r="D1058" s="169" t="str">
        <f>IF(ISBLANK('Payer Participation Data'!$C$62),"-",'Payer Participation Data'!$C$62)</f>
        <v>-</v>
      </c>
      <c r="E1058" s="169" t="str">
        <f>IF(ISBLANK('Payer Participation Data'!$D$62),"-",'Payer Participation Data'!$D$62)</f>
        <v>-</v>
      </c>
      <c r="F1058" s="169" t="str">
        <f>IF(ISBLANK('Payer Participation Data'!$E$62),"-",'Payer Participation Data'!$E$62)</f>
        <v>-</v>
      </c>
      <c r="G1058" s="261">
        <v>4</v>
      </c>
      <c r="H1058" s="261">
        <v>2</v>
      </c>
      <c r="I1058" s="261">
        <v>5</v>
      </c>
      <c r="J1058" s="128" t="str">
        <f t="shared" si="63"/>
        <v>254</v>
      </c>
      <c r="K1058" s="128" t="s">
        <v>30</v>
      </c>
      <c r="L1058" s="263">
        <f>IF(ISNA(SUMIFS(INDEX('Payer Participation Data'!$F$10:$BM$59,0,MATCH(CONCATENATE($J1058,L$6),'Payer Participation Data'!$F$8:$BM$8,0)),'Payer Participation Data'!$B$10:$B$59,$C1058,'Payer Participation Data'!$C$10:$C$59,$D1058)),"-",SUMIFS(INDEX('Payer Participation Data'!$F$10:$BM$59,0,MATCH(CONCATENATE($J1058,L$6),'Payer Participation Data'!$F$8:$BM$8,0)),'Payer Participation Data'!$B$10:$B$59,$C1058,'Payer Participation Data'!$C$10:$C$59,$D1058))</f>
        <v>0</v>
      </c>
      <c r="M1058" s="264">
        <f>IF(ISNA(SUMIFS(INDEX('Payer Participation Data'!$F$10:$BM$59,0,MATCH(CONCATENATE($J1058,M$6),'Payer Participation Data'!$F$8:$BM$8,0)),'Payer Participation Data'!$B$10:$B$59,$C1058,'Payer Participation Data'!$C$10:$C$59,$D1058)),"-",SUMIFS(INDEX('Payer Participation Data'!$F$10:$BM$59,0,MATCH(CONCATENATE($J1058,M$6),'Payer Participation Data'!$F$8:$BM$8,0)),'Payer Participation Data'!$B$10:$B$59,$C1058,'Payer Participation Data'!$C$10:$C$59,$D1058))</f>
        <v>0</v>
      </c>
    </row>
    <row r="1059" spans="2:13" x14ac:dyDescent="0.35">
      <c r="B1059" s="127" t="s">
        <v>80</v>
      </c>
      <c r="C1059" s="169" t="str">
        <f>IF(ISBLANK('Payer Participation Data'!$B$62),"-",'Payer Participation Data'!$B$62)</f>
        <v>-</v>
      </c>
      <c r="D1059" s="169" t="str">
        <f>IF(ISBLANK('Payer Participation Data'!$C$62),"-",'Payer Participation Data'!$C$62)</f>
        <v>-</v>
      </c>
      <c r="E1059" s="169" t="str">
        <f>IF(ISBLANK('Payer Participation Data'!$D$62),"-",'Payer Participation Data'!$D$62)</f>
        <v>-</v>
      </c>
      <c r="F1059" s="169" t="str">
        <f>IF(ISBLANK('Payer Participation Data'!$E$62),"-",'Payer Participation Data'!$E$62)</f>
        <v>-</v>
      </c>
      <c r="G1059" s="260">
        <v>1</v>
      </c>
      <c r="H1059" s="260">
        <v>3</v>
      </c>
      <c r="I1059" s="260">
        <v>5</v>
      </c>
      <c r="J1059" s="102" t="str">
        <f t="shared" si="63"/>
        <v>351</v>
      </c>
      <c r="K1059" s="102" t="s">
        <v>30</v>
      </c>
      <c r="L1059" s="263">
        <f>IF(ISNA(SUMIFS(INDEX('Payer Participation Data'!$F$10:$BM$59,0,MATCH(CONCATENATE($J1059,L$6),'Payer Participation Data'!$F$8:$BM$8,0)),'Payer Participation Data'!$B$10:$B$59,$C1059,'Payer Participation Data'!$C$10:$C$59,$D1059)),"-",SUMIFS(INDEX('Payer Participation Data'!$F$10:$BM$59,0,MATCH(CONCATENATE($J1059,L$6),'Payer Participation Data'!$F$8:$BM$8,0)),'Payer Participation Data'!$B$10:$B$59,$C1059,'Payer Participation Data'!$C$10:$C$59,$D1059))</f>
        <v>0</v>
      </c>
      <c r="M1059" s="264">
        <f>IF(ISNA(SUMIFS(INDEX('Payer Participation Data'!$F$10:$BM$59,0,MATCH(CONCATENATE($J1059,M$6),'Payer Participation Data'!$F$8:$BM$8,0)),'Payer Participation Data'!$B$10:$B$59,$C1059,'Payer Participation Data'!$C$10:$C$59,$D1059)),"-",SUMIFS(INDEX('Payer Participation Data'!$F$10:$BM$59,0,MATCH(CONCATENATE($J1059,M$6),'Payer Participation Data'!$F$8:$BM$8,0)),'Payer Participation Data'!$B$10:$B$59,$C1059,'Payer Participation Data'!$C$10:$C$59,$D1059))</f>
        <v>0</v>
      </c>
    </row>
    <row r="1060" spans="2:13" x14ac:dyDescent="0.35">
      <c r="B1060" s="127" t="s">
        <v>80</v>
      </c>
      <c r="C1060" s="169" t="str">
        <f>IF(ISBLANK('Payer Participation Data'!$B$62),"-",'Payer Participation Data'!$B$62)</f>
        <v>-</v>
      </c>
      <c r="D1060" s="169" t="str">
        <f>IF(ISBLANK('Payer Participation Data'!$C$62),"-",'Payer Participation Data'!$C$62)</f>
        <v>-</v>
      </c>
      <c r="E1060" s="169" t="str">
        <f>IF(ISBLANK('Payer Participation Data'!$D$62),"-",'Payer Participation Data'!$D$62)</f>
        <v>-</v>
      </c>
      <c r="F1060" s="169" t="str">
        <f>IF(ISBLANK('Payer Participation Data'!$E$62),"-",'Payer Participation Data'!$E$62)</f>
        <v>-</v>
      </c>
      <c r="G1060" s="261">
        <v>2</v>
      </c>
      <c r="H1060" s="261">
        <v>3</v>
      </c>
      <c r="I1060" s="261">
        <v>5</v>
      </c>
      <c r="J1060" s="128" t="str">
        <f t="shared" si="63"/>
        <v>352</v>
      </c>
      <c r="K1060" s="128" t="s">
        <v>30</v>
      </c>
      <c r="L1060" s="263">
        <f>IF(ISNA(SUMIFS(INDEX('Payer Participation Data'!$F$10:$BM$59,0,MATCH(CONCATENATE($J1060,L$6),'Payer Participation Data'!$F$8:$BM$8,0)),'Payer Participation Data'!$B$10:$B$59,$C1060,'Payer Participation Data'!$C$10:$C$59,$D1060)),"-",SUMIFS(INDEX('Payer Participation Data'!$F$10:$BM$59,0,MATCH(CONCATENATE($J1060,L$6),'Payer Participation Data'!$F$8:$BM$8,0)),'Payer Participation Data'!$B$10:$B$59,$C1060,'Payer Participation Data'!$C$10:$C$59,$D1060))</f>
        <v>0</v>
      </c>
      <c r="M1060" s="264">
        <f>IF(ISNA(SUMIFS(INDEX('Payer Participation Data'!$F$10:$BM$59,0,MATCH(CONCATENATE($J1060,M$6),'Payer Participation Data'!$F$8:$BM$8,0)),'Payer Participation Data'!$B$10:$B$59,$C1060,'Payer Participation Data'!$C$10:$C$59,$D1060)),"-",SUMIFS(INDEX('Payer Participation Data'!$F$10:$BM$59,0,MATCH(CONCATENATE($J1060,M$6),'Payer Participation Data'!$F$8:$BM$8,0)),'Payer Participation Data'!$B$10:$B$59,$C1060,'Payer Participation Data'!$C$10:$C$59,$D1060))</f>
        <v>0</v>
      </c>
    </row>
    <row r="1061" spans="2:13" x14ac:dyDescent="0.35">
      <c r="B1061" s="127" t="s">
        <v>80</v>
      </c>
      <c r="C1061" s="169" t="str">
        <f>IF(ISBLANK('Payer Participation Data'!$B$62),"-",'Payer Participation Data'!$B$62)</f>
        <v>-</v>
      </c>
      <c r="D1061" s="169" t="str">
        <f>IF(ISBLANK('Payer Participation Data'!$C$62),"-",'Payer Participation Data'!$C$62)</f>
        <v>-</v>
      </c>
      <c r="E1061" s="169" t="str">
        <f>IF(ISBLANK('Payer Participation Data'!$D$62),"-",'Payer Participation Data'!$D$62)</f>
        <v>-</v>
      </c>
      <c r="F1061" s="169" t="str">
        <f>IF(ISBLANK('Payer Participation Data'!$E$62),"-",'Payer Participation Data'!$E$62)</f>
        <v>-</v>
      </c>
      <c r="G1061" s="260">
        <v>3</v>
      </c>
      <c r="H1061" s="260">
        <v>3</v>
      </c>
      <c r="I1061" s="260">
        <v>5</v>
      </c>
      <c r="J1061" s="102" t="str">
        <f t="shared" si="63"/>
        <v>353</v>
      </c>
      <c r="K1061" s="102" t="s">
        <v>30</v>
      </c>
      <c r="L1061" s="263">
        <f>IF(ISNA(SUMIFS(INDEX('Payer Participation Data'!$F$10:$BM$59,0,MATCH(CONCATENATE($J1061,L$6),'Payer Participation Data'!$F$8:$BM$8,0)),'Payer Participation Data'!$B$10:$B$59,$C1061,'Payer Participation Data'!$C$10:$C$59,$D1061)),"-",SUMIFS(INDEX('Payer Participation Data'!$F$10:$BM$59,0,MATCH(CONCATENATE($J1061,L$6),'Payer Participation Data'!$F$8:$BM$8,0)),'Payer Participation Data'!$B$10:$B$59,$C1061,'Payer Participation Data'!$C$10:$C$59,$D1061))</f>
        <v>0</v>
      </c>
      <c r="M1061" s="264">
        <f>IF(ISNA(SUMIFS(INDEX('Payer Participation Data'!$F$10:$BM$59,0,MATCH(CONCATENATE($J1061,M$6),'Payer Participation Data'!$F$8:$BM$8,0)),'Payer Participation Data'!$B$10:$B$59,$C1061,'Payer Participation Data'!$C$10:$C$59,$D1061)),"-",SUMIFS(INDEX('Payer Participation Data'!$F$10:$BM$59,0,MATCH(CONCATENATE($J1061,M$6),'Payer Participation Data'!$F$8:$BM$8,0)),'Payer Participation Data'!$B$10:$B$59,$C1061,'Payer Participation Data'!$C$10:$C$59,$D1061))</f>
        <v>0</v>
      </c>
    </row>
    <row r="1062" spans="2:13" x14ac:dyDescent="0.35">
      <c r="B1062" s="127" t="s">
        <v>80</v>
      </c>
      <c r="C1062" s="169" t="str">
        <f>IF(ISBLANK('Payer Participation Data'!$B$62),"-",'Payer Participation Data'!$B$62)</f>
        <v>-</v>
      </c>
      <c r="D1062" s="169" t="str">
        <f>IF(ISBLANK('Payer Participation Data'!$C$62),"-",'Payer Participation Data'!$C$62)</f>
        <v>-</v>
      </c>
      <c r="E1062" s="169" t="str">
        <f>IF(ISBLANK('Payer Participation Data'!$D$62),"-",'Payer Participation Data'!$D$62)</f>
        <v>-</v>
      </c>
      <c r="F1062" s="169" t="str">
        <f>IF(ISBLANK('Payer Participation Data'!$E$62),"-",'Payer Participation Data'!$E$62)</f>
        <v>-</v>
      </c>
      <c r="G1062" s="261">
        <v>4</v>
      </c>
      <c r="H1062" s="261">
        <v>3</v>
      </c>
      <c r="I1062" s="261">
        <v>5</v>
      </c>
      <c r="J1062" s="128" t="str">
        <f t="shared" si="63"/>
        <v>354</v>
      </c>
      <c r="K1062" s="128" t="s">
        <v>30</v>
      </c>
      <c r="L1062" s="263">
        <f>IF(ISNA(SUMIFS(INDEX('Payer Participation Data'!$F$10:$BM$59,0,MATCH(CONCATENATE($J1062,L$6),'Payer Participation Data'!$F$8:$BM$8,0)),'Payer Participation Data'!$B$10:$B$59,$C1062,'Payer Participation Data'!$C$10:$C$59,$D1062)),"-",SUMIFS(INDEX('Payer Participation Data'!$F$10:$BM$59,0,MATCH(CONCATENATE($J1062,L$6),'Payer Participation Data'!$F$8:$BM$8,0)),'Payer Participation Data'!$B$10:$B$59,$C1062,'Payer Participation Data'!$C$10:$C$59,$D1062))</f>
        <v>0</v>
      </c>
      <c r="M1062" s="264">
        <f>IF(ISNA(SUMIFS(INDEX('Payer Participation Data'!$F$10:$BM$59,0,MATCH(CONCATENATE($J1062,M$6),'Payer Participation Data'!$F$8:$BM$8,0)),'Payer Participation Data'!$B$10:$B$59,$C1062,'Payer Participation Data'!$C$10:$C$59,$D1062)),"-",SUMIFS(INDEX('Payer Participation Data'!$F$10:$BM$59,0,MATCH(CONCATENATE($J1062,M$6),'Payer Participation Data'!$F$8:$BM$8,0)),'Payer Participation Data'!$B$10:$B$59,$C1062,'Payer Participation Data'!$C$10:$C$59,$D1062))</f>
        <v>0</v>
      </c>
    </row>
    <row r="1063" spans="2:13" x14ac:dyDescent="0.35">
      <c r="B1063" s="127" t="s">
        <v>80</v>
      </c>
      <c r="C1063" s="169" t="str">
        <f>IF(ISBLANK('Payer Participation Data'!$B$62),"-",'Payer Participation Data'!$B$62)</f>
        <v>-</v>
      </c>
      <c r="D1063" s="169" t="str">
        <f>IF(ISBLANK('Payer Participation Data'!$C$62),"-",'Payer Participation Data'!$C$62)</f>
        <v>-</v>
      </c>
      <c r="E1063" s="169" t="str">
        <f>IF(ISBLANK('Payer Participation Data'!$D$62),"-",'Payer Participation Data'!$D$62)</f>
        <v>-</v>
      </c>
      <c r="F1063" s="169" t="str">
        <f>IF(ISBLANK('Payer Participation Data'!$E$62),"-",'Payer Participation Data'!$E$62)</f>
        <v>-</v>
      </c>
      <c r="G1063" s="260">
        <v>1</v>
      </c>
      <c r="H1063" s="260">
        <v>4</v>
      </c>
      <c r="I1063" s="260">
        <v>5</v>
      </c>
      <c r="J1063" s="102" t="str">
        <f t="shared" si="63"/>
        <v>451</v>
      </c>
      <c r="K1063" s="102" t="s">
        <v>30</v>
      </c>
      <c r="L1063" s="263">
        <f>IF(ISNA(SUMIFS(INDEX('Payer Participation Data'!$F$10:$BM$59,0,MATCH(CONCATENATE($J1063,L$6),'Payer Participation Data'!$F$8:$BM$8,0)),'Payer Participation Data'!$B$10:$B$59,$C1063,'Payer Participation Data'!$C$10:$C$59,$D1063)),"-",SUMIFS(INDEX('Payer Participation Data'!$F$10:$BM$59,0,MATCH(CONCATENATE($J1063,L$6),'Payer Participation Data'!$F$8:$BM$8,0)),'Payer Participation Data'!$B$10:$B$59,$C1063,'Payer Participation Data'!$C$10:$C$59,$D1063))</f>
        <v>0</v>
      </c>
      <c r="M1063" s="264">
        <f>IF(ISNA(SUMIFS(INDEX('Payer Participation Data'!$F$10:$BM$59,0,MATCH(CONCATENATE($J1063,M$6),'Payer Participation Data'!$F$8:$BM$8,0)),'Payer Participation Data'!$B$10:$B$59,$C1063,'Payer Participation Data'!$C$10:$C$59,$D1063)),"-",SUMIFS(INDEX('Payer Participation Data'!$F$10:$BM$59,0,MATCH(CONCATENATE($J1063,M$6),'Payer Participation Data'!$F$8:$BM$8,0)),'Payer Participation Data'!$B$10:$B$59,$C1063,'Payer Participation Data'!$C$10:$C$59,$D1063))</f>
        <v>0</v>
      </c>
    </row>
    <row r="1064" spans="2:13" x14ac:dyDescent="0.35">
      <c r="B1064" s="127" t="s">
        <v>80</v>
      </c>
      <c r="C1064" s="169" t="str">
        <f>IF(ISBLANK('Payer Participation Data'!$B$62),"-",'Payer Participation Data'!$B$62)</f>
        <v>-</v>
      </c>
      <c r="D1064" s="169" t="str">
        <f>IF(ISBLANK('Payer Participation Data'!$C$62),"-",'Payer Participation Data'!$C$62)</f>
        <v>-</v>
      </c>
      <c r="E1064" s="169" t="str">
        <f>IF(ISBLANK('Payer Participation Data'!$D$62),"-",'Payer Participation Data'!$D$62)</f>
        <v>-</v>
      </c>
      <c r="F1064" s="169" t="str">
        <f>IF(ISBLANK('Payer Participation Data'!$E$62),"-",'Payer Participation Data'!$E$62)</f>
        <v>-</v>
      </c>
      <c r="G1064" s="261">
        <v>2</v>
      </c>
      <c r="H1064" s="261">
        <v>4</v>
      </c>
      <c r="I1064" s="261">
        <v>5</v>
      </c>
      <c r="J1064" s="128" t="str">
        <f t="shared" si="63"/>
        <v>452</v>
      </c>
      <c r="K1064" s="128" t="s">
        <v>30</v>
      </c>
      <c r="L1064" s="263">
        <f>IF(ISNA(SUMIFS(INDEX('Payer Participation Data'!$F$10:$BM$59,0,MATCH(CONCATENATE($J1064,L$6),'Payer Participation Data'!$F$8:$BM$8,0)),'Payer Participation Data'!$B$10:$B$59,$C1064,'Payer Participation Data'!$C$10:$C$59,$D1064)),"-",SUMIFS(INDEX('Payer Participation Data'!$F$10:$BM$59,0,MATCH(CONCATENATE($J1064,L$6),'Payer Participation Data'!$F$8:$BM$8,0)),'Payer Participation Data'!$B$10:$B$59,$C1064,'Payer Participation Data'!$C$10:$C$59,$D1064))</f>
        <v>0</v>
      </c>
      <c r="M1064" s="264">
        <f>IF(ISNA(SUMIFS(INDEX('Payer Participation Data'!$F$10:$BM$59,0,MATCH(CONCATENATE($J1064,M$6),'Payer Participation Data'!$F$8:$BM$8,0)),'Payer Participation Data'!$B$10:$B$59,$C1064,'Payer Participation Data'!$C$10:$C$59,$D1064)),"-",SUMIFS(INDEX('Payer Participation Data'!$F$10:$BM$59,0,MATCH(CONCATENATE($J1064,M$6),'Payer Participation Data'!$F$8:$BM$8,0)),'Payer Participation Data'!$B$10:$B$59,$C1064,'Payer Participation Data'!$C$10:$C$59,$D1064))</f>
        <v>0</v>
      </c>
    </row>
    <row r="1065" spans="2:13" x14ac:dyDescent="0.35">
      <c r="B1065" s="127" t="s">
        <v>80</v>
      </c>
      <c r="C1065" s="169" t="str">
        <f>IF(ISBLANK('Payer Participation Data'!$B$62),"-",'Payer Participation Data'!$B$62)</f>
        <v>-</v>
      </c>
      <c r="D1065" s="169" t="str">
        <f>IF(ISBLANK('Payer Participation Data'!$C$62),"-",'Payer Participation Data'!$C$62)</f>
        <v>-</v>
      </c>
      <c r="E1065" s="169" t="str">
        <f>IF(ISBLANK('Payer Participation Data'!$D$62),"-",'Payer Participation Data'!$D$62)</f>
        <v>-</v>
      </c>
      <c r="F1065" s="169" t="str">
        <f>IF(ISBLANK('Payer Participation Data'!$E$62),"-",'Payer Participation Data'!$E$62)</f>
        <v>-</v>
      </c>
      <c r="G1065" s="260">
        <v>3</v>
      </c>
      <c r="H1065" s="260">
        <v>4</v>
      </c>
      <c r="I1065" s="260">
        <v>5</v>
      </c>
      <c r="J1065" s="102" t="str">
        <f t="shared" si="63"/>
        <v>453</v>
      </c>
      <c r="K1065" s="102" t="s">
        <v>30</v>
      </c>
      <c r="L1065" s="263">
        <f>IF(ISNA(SUMIFS(INDEX('Payer Participation Data'!$F$10:$BM$59,0,MATCH(CONCATENATE($J1065,L$6),'Payer Participation Data'!$F$8:$BM$8,0)),'Payer Participation Data'!$B$10:$B$59,$C1065,'Payer Participation Data'!$C$10:$C$59,$D1065)),"-",SUMIFS(INDEX('Payer Participation Data'!$F$10:$BM$59,0,MATCH(CONCATENATE($J1065,L$6),'Payer Participation Data'!$F$8:$BM$8,0)),'Payer Participation Data'!$B$10:$B$59,$C1065,'Payer Participation Data'!$C$10:$C$59,$D1065))</f>
        <v>0</v>
      </c>
      <c r="M1065" s="264">
        <f>IF(ISNA(SUMIFS(INDEX('Payer Participation Data'!$F$10:$BM$59,0,MATCH(CONCATENATE($J1065,M$6),'Payer Participation Data'!$F$8:$BM$8,0)),'Payer Participation Data'!$B$10:$B$59,$C1065,'Payer Participation Data'!$C$10:$C$59,$D1065)),"-",SUMIFS(INDEX('Payer Participation Data'!$F$10:$BM$59,0,MATCH(CONCATENATE($J1065,M$6),'Payer Participation Data'!$F$8:$BM$8,0)),'Payer Participation Data'!$B$10:$B$59,$C1065,'Payer Participation Data'!$C$10:$C$59,$D1065))</f>
        <v>0</v>
      </c>
    </row>
    <row r="1066" spans="2:13" x14ac:dyDescent="0.35">
      <c r="B1066" s="127" t="s">
        <v>80</v>
      </c>
      <c r="C1066" s="169" t="str">
        <f>IF(ISBLANK('Payer Participation Data'!$B$62),"-",'Payer Participation Data'!$B$62)</f>
        <v>-</v>
      </c>
      <c r="D1066" s="169" t="str">
        <f>IF(ISBLANK('Payer Participation Data'!$C$62),"-",'Payer Participation Data'!$C$62)</f>
        <v>-</v>
      </c>
      <c r="E1066" s="169" t="str">
        <f>IF(ISBLANK('Payer Participation Data'!$D$62),"-",'Payer Participation Data'!$D$62)</f>
        <v>-</v>
      </c>
      <c r="F1066" s="169" t="str">
        <f>IF(ISBLANK('Payer Participation Data'!$E$62),"-",'Payer Participation Data'!$E$62)</f>
        <v>-</v>
      </c>
      <c r="G1066" s="261">
        <v>4</v>
      </c>
      <c r="H1066" s="261">
        <v>4</v>
      </c>
      <c r="I1066" s="261">
        <v>5</v>
      </c>
      <c r="J1066" s="128" t="str">
        <f t="shared" si="63"/>
        <v>454</v>
      </c>
      <c r="K1066" s="128" t="s">
        <v>30</v>
      </c>
      <c r="L1066" s="263">
        <f>IF(ISNA(SUMIFS(INDEX('Payer Participation Data'!$F$10:$BM$59,0,MATCH(CONCATENATE($J1066,L$6),'Payer Participation Data'!$F$8:$BM$8,0)),'Payer Participation Data'!$B$10:$B$59,$C1066,'Payer Participation Data'!$C$10:$C$59,$D1066)),"-",SUMIFS(INDEX('Payer Participation Data'!$F$10:$BM$59,0,MATCH(CONCATENATE($J1066,L$6),'Payer Participation Data'!$F$8:$BM$8,0)),'Payer Participation Data'!$B$10:$B$59,$C1066,'Payer Participation Data'!$C$10:$C$59,$D1066))</f>
        <v>0</v>
      </c>
      <c r="M1066" s="264">
        <f>IF(ISNA(SUMIFS(INDEX('Payer Participation Data'!$F$10:$BM$59,0,MATCH(CONCATENATE($J1066,M$6),'Payer Participation Data'!$F$8:$BM$8,0)),'Payer Participation Data'!$B$10:$B$59,$C1066,'Payer Participation Data'!$C$10:$C$59,$D1066)),"-",SUMIFS(INDEX('Payer Participation Data'!$F$10:$BM$59,0,MATCH(CONCATENATE($J1066,M$6),'Payer Participation Data'!$F$8:$BM$8,0)),'Payer Participation Data'!$B$10:$B$59,$C1066,'Payer Participation Data'!$C$10:$C$59,$D1066))</f>
        <v>0</v>
      </c>
    </row>
    <row r="1067" spans="2:13" x14ac:dyDescent="0.35">
      <c r="B1067" s="127" t="s">
        <v>80</v>
      </c>
      <c r="C1067" s="169" t="str">
        <f>IF(ISBLANK('Payer Participation Data'!$B$63),"-",'Payer Participation Data'!$B$63)</f>
        <v>-</v>
      </c>
      <c r="D1067" s="169" t="str">
        <f>IF(ISBLANK('Payer Participation Data'!$C$63),"-",'Payer Participation Data'!$C$63)</f>
        <v>-</v>
      </c>
      <c r="E1067" s="169" t="str">
        <f>IF(ISBLANK('Payer Participation Data'!$D$63),"-",'Payer Participation Data'!$D$63)</f>
        <v>-</v>
      </c>
      <c r="F1067" s="169" t="str">
        <f>IF(ISBLANK('Payer Participation Data'!$E$63),"-",'Payer Participation Data'!$E$63)</f>
        <v>-</v>
      </c>
      <c r="G1067" s="260">
        <v>1</v>
      </c>
      <c r="H1067" s="260" t="s">
        <v>64</v>
      </c>
      <c r="I1067" s="260" t="s">
        <v>64</v>
      </c>
      <c r="J1067" s="102" t="str">
        <f t="shared" si="63"/>
        <v>BaselineBaseline1</v>
      </c>
      <c r="K1067" s="102" t="s">
        <v>30</v>
      </c>
      <c r="L1067" s="263">
        <f>IF(ISNA(SUMIFS(INDEX('Payer Participation Data'!$F$10:$BM$59,0,MATCH(CONCATENATE($J1067,L$6),'Payer Participation Data'!$F$8:$BM$8,0)),'Payer Participation Data'!$B$10:$B$59,$C1067,'Payer Participation Data'!$C$10:$C$59,$D1067)),"-",SUMIFS(INDEX('Payer Participation Data'!$F$10:$BM$59,0,MATCH(CONCATENATE($J1067,L$6),'Payer Participation Data'!$F$8:$BM$8,0)),'Payer Participation Data'!$B$10:$B$59,$C1067,'Payer Participation Data'!$C$10:$C$59,$D1067))</f>
        <v>0</v>
      </c>
      <c r="M1067" s="264">
        <f>IF(ISNA(SUMIFS(INDEX('Payer Participation Data'!$F$10:$BM$59,0,MATCH(CONCATENATE($J1067,M$6),'Payer Participation Data'!$F$8:$BM$8,0)),'Payer Participation Data'!$B$10:$B$59,$C1067,'Payer Participation Data'!$C$10:$C$59,$D1067)),"-",SUMIFS(INDEX('Payer Participation Data'!$F$10:$BM$59,0,MATCH(CONCATENATE($J1067,M$6),'Payer Participation Data'!$F$8:$BM$8,0)),'Payer Participation Data'!$B$10:$B$59,$C1067,'Payer Participation Data'!$C$10:$C$59,$D1067))</f>
        <v>0</v>
      </c>
    </row>
    <row r="1068" spans="2:13" x14ac:dyDescent="0.35">
      <c r="B1068" s="127" t="s">
        <v>80</v>
      </c>
      <c r="C1068" s="169" t="str">
        <f>IF(ISBLANK('Payer Participation Data'!$B$63),"-",'Payer Participation Data'!$B$63)</f>
        <v>-</v>
      </c>
      <c r="D1068" s="169" t="str">
        <f>IF(ISBLANK('Payer Participation Data'!$C$63),"-",'Payer Participation Data'!$C$63)</f>
        <v>-</v>
      </c>
      <c r="E1068" s="169" t="str">
        <f>IF(ISBLANK('Payer Participation Data'!$D$63),"-",'Payer Participation Data'!$D$63)</f>
        <v>-</v>
      </c>
      <c r="F1068" s="169" t="str">
        <f>IF(ISBLANK('Payer Participation Data'!$E$63),"-",'Payer Participation Data'!$E$63)</f>
        <v>-</v>
      </c>
      <c r="G1068" s="261">
        <v>2</v>
      </c>
      <c r="H1068" s="261" t="s">
        <v>64</v>
      </c>
      <c r="I1068" s="261" t="s">
        <v>64</v>
      </c>
      <c r="J1068" s="128" t="str">
        <f t="shared" si="63"/>
        <v>BaselineBaseline2</v>
      </c>
      <c r="K1068" s="128" t="s">
        <v>30</v>
      </c>
      <c r="L1068" s="263">
        <f>IF(ISNA(SUMIFS(INDEX('Payer Participation Data'!$F$10:$BM$59,0,MATCH(CONCATENATE($J1068,L$6),'Payer Participation Data'!$F$8:$BM$8,0)),'Payer Participation Data'!$B$10:$B$59,$C1068,'Payer Participation Data'!$C$10:$C$59,$D1068)),"-",SUMIFS(INDEX('Payer Participation Data'!$F$10:$BM$59,0,MATCH(CONCATENATE($J1068,L$6),'Payer Participation Data'!$F$8:$BM$8,0)),'Payer Participation Data'!$B$10:$B$59,$C1068,'Payer Participation Data'!$C$10:$C$59,$D1068))</f>
        <v>0</v>
      </c>
      <c r="M1068" s="264">
        <f>IF(ISNA(SUMIFS(INDEX('Payer Participation Data'!$F$10:$BM$59,0,MATCH(CONCATENATE($J1068,M$6),'Payer Participation Data'!$F$8:$BM$8,0)),'Payer Participation Data'!$B$10:$B$59,$C1068,'Payer Participation Data'!$C$10:$C$59,$D1068)),"-",SUMIFS(INDEX('Payer Participation Data'!$F$10:$BM$59,0,MATCH(CONCATENATE($J1068,M$6),'Payer Participation Data'!$F$8:$BM$8,0)),'Payer Participation Data'!$B$10:$B$59,$C1068,'Payer Participation Data'!$C$10:$C$59,$D1068))</f>
        <v>0</v>
      </c>
    </row>
    <row r="1069" spans="2:13" x14ac:dyDescent="0.35">
      <c r="B1069" s="127" t="s">
        <v>80</v>
      </c>
      <c r="C1069" s="169" t="str">
        <f>IF(ISBLANK('Payer Participation Data'!$B$63),"-",'Payer Participation Data'!$B$63)</f>
        <v>-</v>
      </c>
      <c r="D1069" s="169" t="str">
        <f>IF(ISBLANK('Payer Participation Data'!$C$63),"-",'Payer Participation Data'!$C$63)</f>
        <v>-</v>
      </c>
      <c r="E1069" s="169" t="str">
        <f>IF(ISBLANK('Payer Participation Data'!$D$63),"-",'Payer Participation Data'!$D$63)</f>
        <v>-</v>
      </c>
      <c r="F1069" s="169" t="str">
        <f>IF(ISBLANK('Payer Participation Data'!$E$63),"-",'Payer Participation Data'!$E$63)</f>
        <v>-</v>
      </c>
      <c r="G1069" s="260">
        <v>3</v>
      </c>
      <c r="H1069" s="260" t="s">
        <v>64</v>
      </c>
      <c r="I1069" s="260" t="s">
        <v>64</v>
      </c>
      <c r="J1069" s="102" t="str">
        <f t="shared" si="63"/>
        <v>BaselineBaseline3</v>
      </c>
      <c r="K1069" s="102" t="s">
        <v>30</v>
      </c>
      <c r="L1069" s="263">
        <f>IF(ISNA(SUMIFS(INDEX('Payer Participation Data'!$F$10:$BM$59,0,MATCH(CONCATENATE($J1069,L$6),'Payer Participation Data'!$F$8:$BM$8,0)),'Payer Participation Data'!$B$10:$B$59,$C1069,'Payer Participation Data'!$C$10:$C$59,$D1069)),"-",SUMIFS(INDEX('Payer Participation Data'!$F$10:$BM$59,0,MATCH(CONCATENATE($J1069,L$6),'Payer Participation Data'!$F$8:$BM$8,0)),'Payer Participation Data'!$B$10:$B$59,$C1069,'Payer Participation Data'!$C$10:$C$59,$D1069))</f>
        <v>0</v>
      </c>
      <c r="M1069" s="264">
        <f>IF(ISNA(SUMIFS(INDEX('Payer Participation Data'!$F$10:$BM$59,0,MATCH(CONCATENATE($J1069,M$6),'Payer Participation Data'!$F$8:$BM$8,0)),'Payer Participation Data'!$B$10:$B$59,$C1069,'Payer Participation Data'!$C$10:$C$59,$D1069)),"-",SUMIFS(INDEX('Payer Participation Data'!$F$10:$BM$59,0,MATCH(CONCATENATE($J1069,M$6),'Payer Participation Data'!$F$8:$BM$8,0)),'Payer Participation Data'!$B$10:$B$59,$C1069,'Payer Participation Data'!$C$10:$C$59,$D1069))</f>
        <v>0</v>
      </c>
    </row>
    <row r="1070" spans="2:13" x14ac:dyDescent="0.35">
      <c r="B1070" s="127" t="s">
        <v>80</v>
      </c>
      <c r="C1070" s="169" t="str">
        <f>IF(ISBLANK('Payer Participation Data'!$B$63),"-",'Payer Participation Data'!$B$63)</f>
        <v>-</v>
      </c>
      <c r="D1070" s="169" t="str">
        <f>IF(ISBLANK('Payer Participation Data'!$C$63),"-",'Payer Participation Data'!$C$63)</f>
        <v>-</v>
      </c>
      <c r="E1070" s="169" t="str">
        <f>IF(ISBLANK('Payer Participation Data'!$D$63),"-",'Payer Participation Data'!$D$63)</f>
        <v>-</v>
      </c>
      <c r="F1070" s="169" t="str">
        <f>IF(ISBLANK('Payer Participation Data'!$E$63),"-",'Payer Participation Data'!$E$63)</f>
        <v>-</v>
      </c>
      <c r="G1070" s="261">
        <v>4</v>
      </c>
      <c r="H1070" s="261" t="s">
        <v>64</v>
      </c>
      <c r="I1070" s="261" t="s">
        <v>64</v>
      </c>
      <c r="J1070" s="128" t="str">
        <f t="shared" si="63"/>
        <v>BaselineBaseline4</v>
      </c>
      <c r="K1070" s="128" t="s">
        <v>30</v>
      </c>
      <c r="L1070" s="263">
        <f>IF(ISNA(SUMIFS(INDEX('Payer Participation Data'!$F$10:$BM$59,0,MATCH(CONCATENATE($J1070,L$6),'Payer Participation Data'!$F$8:$BM$8,0)),'Payer Participation Data'!$B$10:$B$59,$C1070,'Payer Participation Data'!$C$10:$C$59,$D1070)),"-",SUMIFS(INDEX('Payer Participation Data'!$F$10:$BM$59,0,MATCH(CONCATENATE($J1070,L$6),'Payer Participation Data'!$F$8:$BM$8,0)),'Payer Participation Data'!$B$10:$B$59,$C1070,'Payer Participation Data'!$C$10:$C$59,$D1070))</f>
        <v>0</v>
      </c>
      <c r="M1070" s="264">
        <f>IF(ISNA(SUMIFS(INDEX('Payer Participation Data'!$F$10:$BM$59,0,MATCH(CONCATENATE($J1070,M$6),'Payer Participation Data'!$F$8:$BM$8,0)),'Payer Participation Data'!$B$10:$B$59,$C1070,'Payer Participation Data'!$C$10:$C$59,$D1070)),"-",SUMIFS(INDEX('Payer Participation Data'!$F$10:$BM$59,0,MATCH(CONCATENATE($J1070,M$6),'Payer Participation Data'!$F$8:$BM$8,0)),'Payer Participation Data'!$B$10:$B$59,$C1070,'Payer Participation Data'!$C$10:$C$59,$D1070))</f>
        <v>0</v>
      </c>
    </row>
    <row r="1071" spans="2:13" x14ac:dyDescent="0.35">
      <c r="B1071" s="127" t="s">
        <v>80</v>
      </c>
      <c r="C1071" s="169" t="str">
        <f>IF(ISBLANK('Payer Participation Data'!$B$63),"-",'Payer Participation Data'!$B$63)</f>
        <v>-</v>
      </c>
      <c r="D1071" s="169" t="str">
        <f>IF(ISBLANK('Payer Participation Data'!$C$63),"-",'Payer Participation Data'!$C$63)</f>
        <v>-</v>
      </c>
      <c r="E1071" s="169" t="str">
        <f>IF(ISBLANK('Payer Participation Data'!$D$63),"-",'Payer Participation Data'!$D$63)</f>
        <v>-</v>
      </c>
      <c r="F1071" s="169" t="str">
        <f>IF(ISBLANK('Payer Participation Data'!$E$63),"-",'Payer Participation Data'!$E$63)</f>
        <v>-</v>
      </c>
      <c r="G1071" s="260">
        <v>1</v>
      </c>
      <c r="H1071" s="260">
        <v>1</v>
      </c>
      <c r="I1071" s="260">
        <v>5</v>
      </c>
      <c r="J1071" s="102" t="str">
        <f t="shared" ref="J1071:J1134" si="64">CONCATENATE(H1071,I1071,G1071)</f>
        <v>151</v>
      </c>
      <c r="K1071" s="102" t="s">
        <v>30</v>
      </c>
      <c r="L1071" s="263">
        <f>IF(ISNA(SUMIFS(INDEX('Payer Participation Data'!$F$10:$BM$59,0,MATCH(CONCATENATE($J1071,L$6),'Payer Participation Data'!$F$8:$BM$8,0)),'Payer Participation Data'!$B$10:$B$59,$C1071,'Payer Participation Data'!$C$10:$C$59,$D1071)),"-",SUMIFS(INDEX('Payer Participation Data'!$F$10:$BM$59,0,MATCH(CONCATENATE($J1071,L$6),'Payer Participation Data'!$F$8:$BM$8,0)),'Payer Participation Data'!$B$10:$B$59,$C1071,'Payer Participation Data'!$C$10:$C$59,$D1071))</f>
        <v>0</v>
      </c>
      <c r="M1071" s="264">
        <f>IF(ISNA(SUMIFS(INDEX('Payer Participation Data'!$F$10:$BM$59,0,MATCH(CONCATENATE($J1071,M$6),'Payer Participation Data'!$F$8:$BM$8,0)),'Payer Participation Data'!$B$10:$B$59,$C1071,'Payer Participation Data'!$C$10:$C$59,$D1071)),"-",SUMIFS(INDEX('Payer Participation Data'!$F$10:$BM$59,0,MATCH(CONCATENATE($J1071,M$6),'Payer Participation Data'!$F$8:$BM$8,0)),'Payer Participation Data'!$B$10:$B$59,$C1071,'Payer Participation Data'!$C$10:$C$59,$D1071))</f>
        <v>0</v>
      </c>
    </row>
    <row r="1072" spans="2:13" x14ac:dyDescent="0.35">
      <c r="B1072" s="127" t="s">
        <v>80</v>
      </c>
      <c r="C1072" s="169" t="str">
        <f>IF(ISBLANK('Payer Participation Data'!$B$63),"-",'Payer Participation Data'!$B$63)</f>
        <v>-</v>
      </c>
      <c r="D1072" s="169" t="str">
        <f>IF(ISBLANK('Payer Participation Data'!$C$63),"-",'Payer Participation Data'!$C$63)</f>
        <v>-</v>
      </c>
      <c r="E1072" s="169" t="str">
        <f>IF(ISBLANK('Payer Participation Data'!$D$63),"-",'Payer Participation Data'!$D$63)</f>
        <v>-</v>
      </c>
      <c r="F1072" s="169" t="str">
        <f>IF(ISBLANK('Payer Participation Data'!$E$63),"-",'Payer Participation Data'!$E$63)</f>
        <v>-</v>
      </c>
      <c r="G1072" s="261">
        <v>2</v>
      </c>
      <c r="H1072" s="261">
        <v>1</v>
      </c>
      <c r="I1072" s="261">
        <v>5</v>
      </c>
      <c r="J1072" s="128" t="str">
        <f t="shared" si="64"/>
        <v>152</v>
      </c>
      <c r="K1072" s="128" t="s">
        <v>30</v>
      </c>
      <c r="L1072" s="263">
        <f>IF(ISNA(SUMIFS(INDEX('Payer Participation Data'!$F$10:$BM$59,0,MATCH(CONCATENATE($J1072,L$6),'Payer Participation Data'!$F$8:$BM$8,0)),'Payer Participation Data'!$B$10:$B$59,$C1072,'Payer Participation Data'!$C$10:$C$59,$D1072)),"-",SUMIFS(INDEX('Payer Participation Data'!$F$10:$BM$59,0,MATCH(CONCATENATE($J1072,L$6),'Payer Participation Data'!$F$8:$BM$8,0)),'Payer Participation Data'!$B$10:$B$59,$C1072,'Payer Participation Data'!$C$10:$C$59,$D1072))</f>
        <v>0</v>
      </c>
      <c r="M1072" s="264">
        <f>IF(ISNA(SUMIFS(INDEX('Payer Participation Data'!$F$10:$BM$59,0,MATCH(CONCATENATE($J1072,M$6),'Payer Participation Data'!$F$8:$BM$8,0)),'Payer Participation Data'!$B$10:$B$59,$C1072,'Payer Participation Data'!$C$10:$C$59,$D1072)),"-",SUMIFS(INDEX('Payer Participation Data'!$F$10:$BM$59,0,MATCH(CONCATENATE($J1072,M$6),'Payer Participation Data'!$F$8:$BM$8,0)),'Payer Participation Data'!$B$10:$B$59,$C1072,'Payer Participation Data'!$C$10:$C$59,$D1072))</f>
        <v>0</v>
      </c>
    </row>
    <row r="1073" spans="2:13" x14ac:dyDescent="0.35">
      <c r="B1073" s="127" t="s">
        <v>80</v>
      </c>
      <c r="C1073" s="169" t="str">
        <f>IF(ISBLANK('Payer Participation Data'!$B$63),"-",'Payer Participation Data'!$B$63)</f>
        <v>-</v>
      </c>
      <c r="D1073" s="169" t="str">
        <f>IF(ISBLANK('Payer Participation Data'!$C$63),"-",'Payer Participation Data'!$C$63)</f>
        <v>-</v>
      </c>
      <c r="E1073" s="169" t="str">
        <f>IF(ISBLANK('Payer Participation Data'!$D$63),"-",'Payer Participation Data'!$D$63)</f>
        <v>-</v>
      </c>
      <c r="F1073" s="169" t="str">
        <f>IF(ISBLANK('Payer Participation Data'!$E$63),"-",'Payer Participation Data'!$E$63)</f>
        <v>-</v>
      </c>
      <c r="G1073" s="260">
        <v>3</v>
      </c>
      <c r="H1073" s="260">
        <v>1</v>
      </c>
      <c r="I1073" s="260">
        <v>5</v>
      </c>
      <c r="J1073" s="102" t="str">
        <f t="shared" si="64"/>
        <v>153</v>
      </c>
      <c r="K1073" s="102" t="s">
        <v>30</v>
      </c>
      <c r="L1073" s="263">
        <f>IF(ISNA(SUMIFS(INDEX('Payer Participation Data'!$F$10:$BM$59,0,MATCH(CONCATENATE($J1073,L$6),'Payer Participation Data'!$F$8:$BM$8,0)),'Payer Participation Data'!$B$10:$B$59,$C1073,'Payer Participation Data'!$C$10:$C$59,$D1073)),"-",SUMIFS(INDEX('Payer Participation Data'!$F$10:$BM$59,0,MATCH(CONCATENATE($J1073,L$6),'Payer Participation Data'!$F$8:$BM$8,0)),'Payer Participation Data'!$B$10:$B$59,$C1073,'Payer Participation Data'!$C$10:$C$59,$D1073))</f>
        <v>0</v>
      </c>
      <c r="M1073" s="264">
        <f>IF(ISNA(SUMIFS(INDEX('Payer Participation Data'!$F$10:$BM$59,0,MATCH(CONCATENATE($J1073,M$6),'Payer Participation Data'!$F$8:$BM$8,0)),'Payer Participation Data'!$B$10:$B$59,$C1073,'Payer Participation Data'!$C$10:$C$59,$D1073)),"-",SUMIFS(INDEX('Payer Participation Data'!$F$10:$BM$59,0,MATCH(CONCATENATE($J1073,M$6),'Payer Participation Data'!$F$8:$BM$8,0)),'Payer Participation Data'!$B$10:$B$59,$C1073,'Payer Participation Data'!$C$10:$C$59,$D1073))</f>
        <v>0</v>
      </c>
    </row>
    <row r="1074" spans="2:13" x14ac:dyDescent="0.35">
      <c r="B1074" s="127" t="s">
        <v>80</v>
      </c>
      <c r="C1074" s="169" t="str">
        <f>IF(ISBLANK('Payer Participation Data'!$B$63),"-",'Payer Participation Data'!$B$63)</f>
        <v>-</v>
      </c>
      <c r="D1074" s="169" t="str">
        <f>IF(ISBLANK('Payer Participation Data'!$C$63),"-",'Payer Participation Data'!$C$63)</f>
        <v>-</v>
      </c>
      <c r="E1074" s="169" t="str">
        <f>IF(ISBLANK('Payer Participation Data'!$D$63),"-",'Payer Participation Data'!$D$63)</f>
        <v>-</v>
      </c>
      <c r="F1074" s="169" t="str">
        <f>IF(ISBLANK('Payer Participation Data'!$E$63),"-",'Payer Participation Data'!$E$63)</f>
        <v>-</v>
      </c>
      <c r="G1074" s="261">
        <v>4</v>
      </c>
      <c r="H1074" s="261">
        <v>1</v>
      </c>
      <c r="I1074" s="261">
        <v>5</v>
      </c>
      <c r="J1074" s="128" t="str">
        <f t="shared" si="64"/>
        <v>154</v>
      </c>
      <c r="K1074" s="128" t="s">
        <v>30</v>
      </c>
      <c r="L1074" s="263">
        <f>IF(ISNA(SUMIFS(INDEX('Payer Participation Data'!$F$10:$BM$59,0,MATCH(CONCATENATE($J1074,L$6),'Payer Participation Data'!$F$8:$BM$8,0)),'Payer Participation Data'!$B$10:$B$59,$C1074,'Payer Participation Data'!$C$10:$C$59,$D1074)),"-",SUMIFS(INDEX('Payer Participation Data'!$F$10:$BM$59,0,MATCH(CONCATENATE($J1074,L$6),'Payer Participation Data'!$F$8:$BM$8,0)),'Payer Participation Data'!$B$10:$B$59,$C1074,'Payer Participation Data'!$C$10:$C$59,$D1074))</f>
        <v>0</v>
      </c>
      <c r="M1074" s="264">
        <f>IF(ISNA(SUMIFS(INDEX('Payer Participation Data'!$F$10:$BM$59,0,MATCH(CONCATENATE($J1074,M$6),'Payer Participation Data'!$F$8:$BM$8,0)),'Payer Participation Data'!$B$10:$B$59,$C1074,'Payer Participation Data'!$C$10:$C$59,$D1074)),"-",SUMIFS(INDEX('Payer Participation Data'!$F$10:$BM$59,0,MATCH(CONCATENATE($J1074,M$6),'Payer Participation Data'!$F$8:$BM$8,0)),'Payer Participation Data'!$B$10:$B$59,$C1074,'Payer Participation Data'!$C$10:$C$59,$D1074))</f>
        <v>0</v>
      </c>
    </row>
    <row r="1075" spans="2:13" x14ac:dyDescent="0.35">
      <c r="B1075" s="127" t="s">
        <v>80</v>
      </c>
      <c r="C1075" s="169" t="str">
        <f>IF(ISBLANK('Payer Participation Data'!$B$63),"-",'Payer Participation Data'!$B$63)</f>
        <v>-</v>
      </c>
      <c r="D1075" s="169" t="str">
        <f>IF(ISBLANK('Payer Participation Data'!$C$63),"-",'Payer Participation Data'!$C$63)</f>
        <v>-</v>
      </c>
      <c r="E1075" s="169" t="str">
        <f>IF(ISBLANK('Payer Participation Data'!$D$63),"-",'Payer Participation Data'!$D$63)</f>
        <v>-</v>
      </c>
      <c r="F1075" s="169" t="str">
        <f>IF(ISBLANK('Payer Participation Data'!$E$63),"-",'Payer Participation Data'!$E$63)</f>
        <v>-</v>
      </c>
      <c r="G1075" s="260">
        <v>1</v>
      </c>
      <c r="H1075" s="260">
        <v>2</v>
      </c>
      <c r="I1075" s="260">
        <v>5</v>
      </c>
      <c r="J1075" s="102" t="str">
        <f t="shared" si="64"/>
        <v>251</v>
      </c>
      <c r="K1075" s="102" t="s">
        <v>30</v>
      </c>
      <c r="L1075" s="263">
        <f>IF(ISNA(SUMIFS(INDEX('Payer Participation Data'!$F$10:$BM$59,0,MATCH(CONCATENATE($J1075,L$6),'Payer Participation Data'!$F$8:$BM$8,0)),'Payer Participation Data'!$B$10:$B$59,$C1075,'Payer Participation Data'!$C$10:$C$59,$D1075)),"-",SUMIFS(INDEX('Payer Participation Data'!$F$10:$BM$59,0,MATCH(CONCATENATE($J1075,L$6),'Payer Participation Data'!$F$8:$BM$8,0)),'Payer Participation Data'!$B$10:$B$59,$C1075,'Payer Participation Data'!$C$10:$C$59,$D1075))</f>
        <v>0</v>
      </c>
      <c r="M1075" s="264">
        <f>IF(ISNA(SUMIFS(INDEX('Payer Participation Data'!$F$10:$BM$59,0,MATCH(CONCATENATE($J1075,M$6),'Payer Participation Data'!$F$8:$BM$8,0)),'Payer Participation Data'!$B$10:$B$59,$C1075,'Payer Participation Data'!$C$10:$C$59,$D1075)),"-",SUMIFS(INDEX('Payer Participation Data'!$F$10:$BM$59,0,MATCH(CONCATENATE($J1075,M$6),'Payer Participation Data'!$F$8:$BM$8,0)),'Payer Participation Data'!$B$10:$B$59,$C1075,'Payer Participation Data'!$C$10:$C$59,$D1075))</f>
        <v>0</v>
      </c>
    </row>
    <row r="1076" spans="2:13" x14ac:dyDescent="0.35">
      <c r="B1076" s="127" t="s">
        <v>80</v>
      </c>
      <c r="C1076" s="169" t="str">
        <f>IF(ISBLANK('Payer Participation Data'!$B$63),"-",'Payer Participation Data'!$B$63)</f>
        <v>-</v>
      </c>
      <c r="D1076" s="169" t="str">
        <f>IF(ISBLANK('Payer Participation Data'!$C$63),"-",'Payer Participation Data'!$C$63)</f>
        <v>-</v>
      </c>
      <c r="E1076" s="169" t="str">
        <f>IF(ISBLANK('Payer Participation Data'!$D$63),"-",'Payer Participation Data'!$D$63)</f>
        <v>-</v>
      </c>
      <c r="F1076" s="169" t="str">
        <f>IF(ISBLANK('Payer Participation Data'!$E$63),"-",'Payer Participation Data'!$E$63)</f>
        <v>-</v>
      </c>
      <c r="G1076" s="261">
        <v>2</v>
      </c>
      <c r="H1076" s="261">
        <v>2</v>
      </c>
      <c r="I1076" s="261">
        <v>5</v>
      </c>
      <c r="J1076" s="128" t="str">
        <f t="shared" si="64"/>
        <v>252</v>
      </c>
      <c r="K1076" s="128" t="s">
        <v>30</v>
      </c>
      <c r="L1076" s="263">
        <f>IF(ISNA(SUMIFS(INDEX('Payer Participation Data'!$F$10:$BM$59,0,MATCH(CONCATENATE($J1076,L$6),'Payer Participation Data'!$F$8:$BM$8,0)),'Payer Participation Data'!$B$10:$B$59,$C1076,'Payer Participation Data'!$C$10:$C$59,$D1076)),"-",SUMIFS(INDEX('Payer Participation Data'!$F$10:$BM$59,0,MATCH(CONCATENATE($J1076,L$6),'Payer Participation Data'!$F$8:$BM$8,0)),'Payer Participation Data'!$B$10:$B$59,$C1076,'Payer Participation Data'!$C$10:$C$59,$D1076))</f>
        <v>0</v>
      </c>
      <c r="M1076" s="264">
        <f>IF(ISNA(SUMIFS(INDEX('Payer Participation Data'!$F$10:$BM$59,0,MATCH(CONCATENATE($J1076,M$6),'Payer Participation Data'!$F$8:$BM$8,0)),'Payer Participation Data'!$B$10:$B$59,$C1076,'Payer Participation Data'!$C$10:$C$59,$D1076)),"-",SUMIFS(INDEX('Payer Participation Data'!$F$10:$BM$59,0,MATCH(CONCATENATE($J1076,M$6),'Payer Participation Data'!$F$8:$BM$8,0)),'Payer Participation Data'!$B$10:$B$59,$C1076,'Payer Participation Data'!$C$10:$C$59,$D1076))</f>
        <v>0</v>
      </c>
    </row>
    <row r="1077" spans="2:13" x14ac:dyDescent="0.35">
      <c r="B1077" s="127" t="s">
        <v>80</v>
      </c>
      <c r="C1077" s="169" t="str">
        <f>IF(ISBLANK('Payer Participation Data'!$B$63),"-",'Payer Participation Data'!$B$63)</f>
        <v>-</v>
      </c>
      <c r="D1077" s="169" t="str">
        <f>IF(ISBLANK('Payer Participation Data'!$C$63),"-",'Payer Participation Data'!$C$63)</f>
        <v>-</v>
      </c>
      <c r="E1077" s="169" t="str">
        <f>IF(ISBLANK('Payer Participation Data'!$D$63),"-",'Payer Participation Data'!$D$63)</f>
        <v>-</v>
      </c>
      <c r="F1077" s="169" t="str">
        <f>IF(ISBLANK('Payer Participation Data'!$E$63),"-",'Payer Participation Data'!$E$63)</f>
        <v>-</v>
      </c>
      <c r="G1077" s="260">
        <v>3</v>
      </c>
      <c r="H1077" s="260">
        <v>2</v>
      </c>
      <c r="I1077" s="260">
        <v>5</v>
      </c>
      <c r="J1077" s="102" t="str">
        <f t="shared" si="64"/>
        <v>253</v>
      </c>
      <c r="K1077" s="102" t="s">
        <v>30</v>
      </c>
      <c r="L1077" s="263">
        <f>IF(ISNA(SUMIFS(INDEX('Payer Participation Data'!$F$10:$BM$59,0,MATCH(CONCATENATE($J1077,L$6),'Payer Participation Data'!$F$8:$BM$8,0)),'Payer Participation Data'!$B$10:$B$59,$C1077,'Payer Participation Data'!$C$10:$C$59,$D1077)),"-",SUMIFS(INDEX('Payer Participation Data'!$F$10:$BM$59,0,MATCH(CONCATENATE($J1077,L$6),'Payer Participation Data'!$F$8:$BM$8,0)),'Payer Participation Data'!$B$10:$B$59,$C1077,'Payer Participation Data'!$C$10:$C$59,$D1077))</f>
        <v>0</v>
      </c>
      <c r="M1077" s="264">
        <f>IF(ISNA(SUMIFS(INDEX('Payer Participation Data'!$F$10:$BM$59,0,MATCH(CONCATENATE($J1077,M$6),'Payer Participation Data'!$F$8:$BM$8,0)),'Payer Participation Data'!$B$10:$B$59,$C1077,'Payer Participation Data'!$C$10:$C$59,$D1077)),"-",SUMIFS(INDEX('Payer Participation Data'!$F$10:$BM$59,0,MATCH(CONCATENATE($J1077,M$6),'Payer Participation Data'!$F$8:$BM$8,0)),'Payer Participation Data'!$B$10:$B$59,$C1077,'Payer Participation Data'!$C$10:$C$59,$D1077))</f>
        <v>0</v>
      </c>
    </row>
    <row r="1078" spans="2:13" x14ac:dyDescent="0.35">
      <c r="B1078" s="127" t="s">
        <v>80</v>
      </c>
      <c r="C1078" s="169" t="str">
        <f>IF(ISBLANK('Payer Participation Data'!$B$63),"-",'Payer Participation Data'!$B$63)</f>
        <v>-</v>
      </c>
      <c r="D1078" s="169" t="str">
        <f>IF(ISBLANK('Payer Participation Data'!$C$63),"-",'Payer Participation Data'!$C$63)</f>
        <v>-</v>
      </c>
      <c r="E1078" s="169" t="str">
        <f>IF(ISBLANK('Payer Participation Data'!$D$63),"-",'Payer Participation Data'!$D$63)</f>
        <v>-</v>
      </c>
      <c r="F1078" s="169" t="str">
        <f>IF(ISBLANK('Payer Participation Data'!$E$63),"-",'Payer Participation Data'!$E$63)</f>
        <v>-</v>
      </c>
      <c r="G1078" s="261">
        <v>4</v>
      </c>
      <c r="H1078" s="261">
        <v>2</v>
      </c>
      <c r="I1078" s="261">
        <v>5</v>
      </c>
      <c r="J1078" s="128" t="str">
        <f t="shared" si="64"/>
        <v>254</v>
      </c>
      <c r="K1078" s="128" t="s">
        <v>30</v>
      </c>
      <c r="L1078" s="263">
        <f>IF(ISNA(SUMIFS(INDEX('Payer Participation Data'!$F$10:$BM$59,0,MATCH(CONCATENATE($J1078,L$6),'Payer Participation Data'!$F$8:$BM$8,0)),'Payer Participation Data'!$B$10:$B$59,$C1078,'Payer Participation Data'!$C$10:$C$59,$D1078)),"-",SUMIFS(INDEX('Payer Participation Data'!$F$10:$BM$59,0,MATCH(CONCATENATE($J1078,L$6),'Payer Participation Data'!$F$8:$BM$8,0)),'Payer Participation Data'!$B$10:$B$59,$C1078,'Payer Participation Data'!$C$10:$C$59,$D1078))</f>
        <v>0</v>
      </c>
      <c r="M1078" s="264">
        <f>IF(ISNA(SUMIFS(INDEX('Payer Participation Data'!$F$10:$BM$59,0,MATCH(CONCATENATE($J1078,M$6),'Payer Participation Data'!$F$8:$BM$8,0)),'Payer Participation Data'!$B$10:$B$59,$C1078,'Payer Participation Data'!$C$10:$C$59,$D1078)),"-",SUMIFS(INDEX('Payer Participation Data'!$F$10:$BM$59,0,MATCH(CONCATENATE($J1078,M$6),'Payer Participation Data'!$F$8:$BM$8,0)),'Payer Participation Data'!$B$10:$B$59,$C1078,'Payer Participation Data'!$C$10:$C$59,$D1078))</f>
        <v>0</v>
      </c>
    </row>
    <row r="1079" spans="2:13" x14ac:dyDescent="0.35">
      <c r="B1079" s="127" t="s">
        <v>80</v>
      </c>
      <c r="C1079" s="169" t="str">
        <f>IF(ISBLANK('Payer Participation Data'!$B$63),"-",'Payer Participation Data'!$B$63)</f>
        <v>-</v>
      </c>
      <c r="D1079" s="169" t="str">
        <f>IF(ISBLANK('Payer Participation Data'!$C$63),"-",'Payer Participation Data'!$C$63)</f>
        <v>-</v>
      </c>
      <c r="E1079" s="169" t="str">
        <f>IF(ISBLANK('Payer Participation Data'!$D$63),"-",'Payer Participation Data'!$D$63)</f>
        <v>-</v>
      </c>
      <c r="F1079" s="169" t="str">
        <f>IF(ISBLANK('Payer Participation Data'!$E$63),"-",'Payer Participation Data'!$E$63)</f>
        <v>-</v>
      </c>
      <c r="G1079" s="260">
        <v>1</v>
      </c>
      <c r="H1079" s="260">
        <v>3</v>
      </c>
      <c r="I1079" s="260">
        <v>5</v>
      </c>
      <c r="J1079" s="102" t="str">
        <f t="shared" si="64"/>
        <v>351</v>
      </c>
      <c r="K1079" s="102" t="s">
        <v>30</v>
      </c>
      <c r="L1079" s="263">
        <f>IF(ISNA(SUMIFS(INDEX('Payer Participation Data'!$F$10:$BM$59,0,MATCH(CONCATENATE($J1079,L$6),'Payer Participation Data'!$F$8:$BM$8,0)),'Payer Participation Data'!$B$10:$B$59,$C1079,'Payer Participation Data'!$C$10:$C$59,$D1079)),"-",SUMIFS(INDEX('Payer Participation Data'!$F$10:$BM$59,0,MATCH(CONCATENATE($J1079,L$6),'Payer Participation Data'!$F$8:$BM$8,0)),'Payer Participation Data'!$B$10:$B$59,$C1079,'Payer Participation Data'!$C$10:$C$59,$D1079))</f>
        <v>0</v>
      </c>
      <c r="M1079" s="264">
        <f>IF(ISNA(SUMIFS(INDEX('Payer Participation Data'!$F$10:$BM$59,0,MATCH(CONCATENATE($J1079,M$6),'Payer Participation Data'!$F$8:$BM$8,0)),'Payer Participation Data'!$B$10:$B$59,$C1079,'Payer Participation Data'!$C$10:$C$59,$D1079)),"-",SUMIFS(INDEX('Payer Participation Data'!$F$10:$BM$59,0,MATCH(CONCATENATE($J1079,M$6),'Payer Participation Data'!$F$8:$BM$8,0)),'Payer Participation Data'!$B$10:$B$59,$C1079,'Payer Participation Data'!$C$10:$C$59,$D1079))</f>
        <v>0</v>
      </c>
    </row>
    <row r="1080" spans="2:13" x14ac:dyDescent="0.35">
      <c r="B1080" s="127" t="s">
        <v>80</v>
      </c>
      <c r="C1080" s="169" t="str">
        <f>IF(ISBLANK('Payer Participation Data'!$B$63),"-",'Payer Participation Data'!$B$63)</f>
        <v>-</v>
      </c>
      <c r="D1080" s="169" t="str">
        <f>IF(ISBLANK('Payer Participation Data'!$C$63),"-",'Payer Participation Data'!$C$63)</f>
        <v>-</v>
      </c>
      <c r="E1080" s="169" t="str">
        <f>IF(ISBLANK('Payer Participation Data'!$D$63),"-",'Payer Participation Data'!$D$63)</f>
        <v>-</v>
      </c>
      <c r="F1080" s="169" t="str">
        <f>IF(ISBLANK('Payer Participation Data'!$E$63),"-",'Payer Participation Data'!$E$63)</f>
        <v>-</v>
      </c>
      <c r="G1080" s="261">
        <v>2</v>
      </c>
      <c r="H1080" s="261">
        <v>3</v>
      </c>
      <c r="I1080" s="261">
        <v>5</v>
      </c>
      <c r="J1080" s="128" t="str">
        <f t="shared" si="64"/>
        <v>352</v>
      </c>
      <c r="K1080" s="128" t="s">
        <v>30</v>
      </c>
      <c r="L1080" s="263">
        <f>IF(ISNA(SUMIFS(INDEX('Payer Participation Data'!$F$10:$BM$59,0,MATCH(CONCATENATE($J1080,L$6),'Payer Participation Data'!$F$8:$BM$8,0)),'Payer Participation Data'!$B$10:$B$59,$C1080,'Payer Participation Data'!$C$10:$C$59,$D1080)),"-",SUMIFS(INDEX('Payer Participation Data'!$F$10:$BM$59,0,MATCH(CONCATENATE($J1080,L$6),'Payer Participation Data'!$F$8:$BM$8,0)),'Payer Participation Data'!$B$10:$B$59,$C1080,'Payer Participation Data'!$C$10:$C$59,$D1080))</f>
        <v>0</v>
      </c>
      <c r="M1080" s="264">
        <f>IF(ISNA(SUMIFS(INDEX('Payer Participation Data'!$F$10:$BM$59,0,MATCH(CONCATENATE($J1080,M$6),'Payer Participation Data'!$F$8:$BM$8,0)),'Payer Participation Data'!$B$10:$B$59,$C1080,'Payer Participation Data'!$C$10:$C$59,$D1080)),"-",SUMIFS(INDEX('Payer Participation Data'!$F$10:$BM$59,0,MATCH(CONCATENATE($J1080,M$6),'Payer Participation Data'!$F$8:$BM$8,0)),'Payer Participation Data'!$B$10:$B$59,$C1080,'Payer Participation Data'!$C$10:$C$59,$D1080))</f>
        <v>0</v>
      </c>
    </row>
    <row r="1081" spans="2:13" x14ac:dyDescent="0.35">
      <c r="B1081" s="127" t="s">
        <v>80</v>
      </c>
      <c r="C1081" s="169" t="str">
        <f>IF(ISBLANK('Payer Participation Data'!$B$63),"-",'Payer Participation Data'!$B$63)</f>
        <v>-</v>
      </c>
      <c r="D1081" s="169" t="str">
        <f>IF(ISBLANK('Payer Participation Data'!$C$63),"-",'Payer Participation Data'!$C$63)</f>
        <v>-</v>
      </c>
      <c r="E1081" s="169" t="str">
        <f>IF(ISBLANK('Payer Participation Data'!$D$63),"-",'Payer Participation Data'!$D$63)</f>
        <v>-</v>
      </c>
      <c r="F1081" s="169" t="str">
        <f>IF(ISBLANK('Payer Participation Data'!$E$63),"-",'Payer Participation Data'!$E$63)</f>
        <v>-</v>
      </c>
      <c r="G1081" s="260">
        <v>3</v>
      </c>
      <c r="H1081" s="260">
        <v>3</v>
      </c>
      <c r="I1081" s="260">
        <v>5</v>
      </c>
      <c r="J1081" s="102" t="str">
        <f t="shared" si="64"/>
        <v>353</v>
      </c>
      <c r="K1081" s="102" t="s">
        <v>30</v>
      </c>
      <c r="L1081" s="263">
        <f>IF(ISNA(SUMIFS(INDEX('Payer Participation Data'!$F$10:$BM$59,0,MATCH(CONCATENATE($J1081,L$6),'Payer Participation Data'!$F$8:$BM$8,0)),'Payer Participation Data'!$B$10:$B$59,$C1081,'Payer Participation Data'!$C$10:$C$59,$D1081)),"-",SUMIFS(INDEX('Payer Participation Data'!$F$10:$BM$59,0,MATCH(CONCATENATE($J1081,L$6),'Payer Participation Data'!$F$8:$BM$8,0)),'Payer Participation Data'!$B$10:$B$59,$C1081,'Payer Participation Data'!$C$10:$C$59,$D1081))</f>
        <v>0</v>
      </c>
      <c r="M1081" s="264">
        <f>IF(ISNA(SUMIFS(INDEX('Payer Participation Data'!$F$10:$BM$59,0,MATCH(CONCATENATE($J1081,M$6),'Payer Participation Data'!$F$8:$BM$8,0)),'Payer Participation Data'!$B$10:$B$59,$C1081,'Payer Participation Data'!$C$10:$C$59,$D1081)),"-",SUMIFS(INDEX('Payer Participation Data'!$F$10:$BM$59,0,MATCH(CONCATENATE($J1081,M$6),'Payer Participation Data'!$F$8:$BM$8,0)),'Payer Participation Data'!$B$10:$B$59,$C1081,'Payer Participation Data'!$C$10:$C$59,$D1081))</f>
        <v>0</v>
      </c>
    </row>
    <row r="1082" spans="2:13" x14ac:dyDescent="0.35">
      <c r="B1082" s="127" t="s">
        <v>80</v>
      </c>
      <c r="C1082" s="169" t="str">
        <f>IF(ISBLANK('Payer Participation Data'!$B$63),"-",'Payer Participation Data'!$B$63)</f>
        <v>-</v>
      </c>
      <c r="D1082" s="169" t="str">
        <f>IF(ISBLANK('Payer Participation Data'!$C$63),"-",'Payer Participation Data'!$C$63)</f>
        <v>-</v>
      </c>
      <c r="E1082" s="169" t="str">
        <f>IF(ISBLANK('Payer Participation Data'!$D$63),"-",'Payer Participation Data'!$D$63)</f>
        <v>-</v>
      </c>
      <c r="F1082" s="169" t="str">
        <f>IF(ISBLANK('Payer Participation Data'!$E$63),"-",'Payer Participation Data'!$E$63)</f>
        <v>-</v>
      </c>
      <c r="G1082" s="261">
        <v>4</v>
      </c>
      <c r="H1082" s="261">
        <v>3</v>
      </c>
      <c r="I1082" s="261">
        <v>5</v>
      </c>
      <c r="J1082" s="128" t="str">
        <f t="shared" si="64"/>
        <v>354</v>
      </c>
      <c r="K1082" s="128" t="s">
        <v>30</v>
      </c>
      <c r="L1082" s="263">
        <f>IF(ISNA(SUMIFS(INDEX('Payer Participation Data'!$F$10:$BM$59,0,MATCH(CONCATENATE($J1082,L$6),'Payer Participation Data'!$F$8:$BM$8,0)),'Payer Participation Data'!$B$10:$B$59,$C1082,'Payer Participation Data'!$C$10:$C$59,$D1082)),"-",SUMIFS(INDEX('Payer Participation Data'!$F$10:$BM$59,0,MATCH(CONCATENATE($J1082,L$6),'Payer Participation Data'!$F$8:$BM$8,0)),'Payer Participation Data'!$B$10:$B$59,$C1082,'Payer Participation Data'!$C$10:$C$59,$D1082))</f>
        <v>0</v>
      </c>
      <c r="M1082" s="264">
        <f>IF(ISNA(SUMIFS(INDEX('Payer Participation Data'!$F$10:$BM$59,0,MATCH(CONCATENATE($J1082,M$6),'Payer Participation Data'!$F$8:$BM$8,0)),'Payer Participation Data'!$B$10:$B$59,$C1082,'Payer Participation Data'!$C$10:$C$59,$D1082)),"-",SUMIFS(INDEX('Payer Participation Data'!$F$10:$BM$59,0,MATCH(CONCATENATE($J1082,M$6),'Payer Participation Data'!$F$8:$BM$8,0)),'Payer Participation Data'!$B$10:$B$59,$C1082,'Payer Participation Data'!$C$10:$C$59,$D1082))</f>
        <v>0</v>
      </c>
    </row>
    <row r="1083" spans="2:13" x14ac:dyDescent="0.35">
      <c r="B1083" s="127" t="s">
        <v>80</v>
      </c>
      <c r="C1083" s="169" t="str">
        <f>IF(ISBLANK('Payer Participation Data'!$B$63),"-",'Payer Participation Data'!$B$63)</f>
        <v>-</v>
      </c>
      <c r="D1083" s="169" t="str">
        <f>IF(ISBLANK('Payer Participation Data'!$C$63),"-",'Payer Participation Data'!$C$63)</f>
        <v>-</v>
      </c>
      <c r="E1083" s="169" t="str">
        <f>IF(ISBLANK('Payer Participation Data'!$D$63),"-",'Payer Participation Data'!$D$63)</f>
        <v>-</v>
      </c>
      <c r="F1083" s="169" t="str">
        <f>IF(ISBLANK('Payer Participation Data'!$E$63),"-",'Payer Participation Data'!$E$63)</f>
        <v>-</v>
      </c>
      <c r="G1083" s="260">
        <v>1</v>
      </c>
      <c r="H1083" s="260">
        <v>4</v>
      </c>
      <c r="I1083" s="260">
        <v>5</v>
      </c>
      <c r="J1083" s="102" t="str">
        <f t="shared" si="64"/>
        <v>451</v>
      </c>
      <c r="K1083" s="102" t="s">
        <v>30</v>
      </c>
      <c r="L1083" s="263">
        <f>IF(ISNA(SUMIFS(INDEX('Payer Participation Data'!$F$10:$BM$59,0,MATCH(CONCATENATE($J1083,L$6),'Payer Participation Data'!$F$8:$BM$8,0)),'Payer Participation Data'!$B$10:$B$59,$C1083,'Payer Participation Data'!$C$10:$C$59,$D1083)),"-",SUMIFS(INDEX('Payer Participation Data'!$F$10:$BM$59,0,MATCH(CONCATENATE($J1083,L$6),'Payer Participation Data'!$F$8:$BM$8,0)),'Payer Participation Data'!$B$10:$B$59,$C1083,'Payer Participation Data'!$C$10:$C$59,$D1083))</f>
        <v>0</v>
      </c>
      <c r="M1083" s="264">
        <f>IF(ISNA(SUMIFS(INDEX('Payer Participation Data'!$F$10:$BM$59,0,MATCH(CONCATENATE($J1083,M$6),'Payer Participation Data'!$F$8:$BM$8,0)),'Payer Participation Data'!$B$10:$B$59,$C1083,'Payer Participation Data'!$C$10:$C$59,$D1083)),"-",SUMIFS(INDEX('Payer Participation Data'!$F$10:$BM$59,0,MATCH(CONCATENATE($J1083,M$6),'Payer Participation Data'!$F$8:$BM$8,0)),'Payer Participation Data'!$B$10:$B$59,$C1083,'Payer Participation Data'!$C$10:$C$59,$D1083))</f>
        <v>0</v>
      </c>
    </row>
    <row r="1084" spans="2:13" x14ac:dyDescent="0.35">
      <c r="B1084" s="127" t="s">
        <v>80</v>
      </c>
      <c r="C1084" s="169" t="str">
        <f>IF(ISBLANK('Payer Participation Data'!$B$63),"-",'Payer Participation Data'!$B$63)</f>
        <v>-</v>
      </c>
      <c r="D1084" s="169" t="str">
        <f>IF(ISBLANK('Payer Participation Data'!$C$63),"-",'Payer Participation Data'!$C$63)</f>
        <v>-</v>
      </c>
      <c r="E1084" s="169" t="str">
        <f>IF(ISBLANK('Payer Participation Data'!$D$63),"-",'Payer Participation Data'!$D$63)</f>
        <v>-</v>
      </c>
      <c r="F1084" s="169" t="str">
        <f>IF(ISBLANK('Payer Participation Data'!$E$63),"-",'Payer Participation Data'!$E$63)</f>
        <v>-</v>
      </c>
      <c r="G1084" s="261">
        <v>2</v>
      </c>
      <c r="H1084" s="261">
        <v>4</v>
      </c>
      <c r="I1084" s="261">
        <v>5</v>
      </c>
      <c r="J1084" s="128" t="str">
        <f t="shared" si="64"/>
        <v>452</v>
      </c>
      <c r="K1084" s="128" t="s">
        <v>30</v>
      </c>
      <c r="L1084" s="263">
        <f>IF(ISNA(SUMIFS(INDEX('Payer Participation Data'!$F$10:$BM$59,0,MATCH(CONCATENATE($J1084,L$6),'Payer Participation Data'!$F$8:$BM$8,0)),'Payer Participation Data'!$B$10:$B$59,$C1084,'Payer Participation Data'!$C$10:$C$59,$D1084)),"-",SUMIFS(INDEX('Payer Participation Data'!$F$10:$BM$59,0,MATCH(CONCATENATE($J1084,L$6),'Payer Participation Data'!$F$8:$BM$8,0)),'Payer Participation Data'!$B$10:$B$59,$C1084,'Payer Participation Data'!$C$10:$C$59,$D1084))</f>
        <v>0</v>
      </c>
      <c r="M1084" s="264">
        <f>IF(ISNA(SUMIFS(INDEX('Payer Participation Data'!$F$10:$BM$59,0,MATCH(CONCATENATE($J1084,M$6),'Payer Participation Data'!$F$8:$BM$8,0)),'Payer Participation Data'!$B$10:$B$59,$C1084,'Payer Participation Data'!$C$10:$C$59,$D1084)),"-",SUMIFS(INDEX('Payer Participation Data'!$F$10:$BM$59,0,MATCH(CONCATENATE($J1084,M$6),'Payer Participation Data'!$F$8:$BM$8,0)),'Payer Participation Data'!$B$10:$B$59,$C1084,'Payer Participation Data'!$C$10:$C$59,$D1084))</f>
        <v>0</v>
      </c>
    </row>
    <row r="1085" spans="2:13" x14ac:dyDescent="0.35">
      <c r="B1085" s="127" t="s">
        <v>80</v>
      </c>
      <c r="C1085" s="169" t="str">
        <f>IF(ISBLANK('Payer Participation Data'!$B$63),"-",'Payer Participation Data'!$B$63)</f>
        <v>-</v>
      </c>
      <c r="D1085" s="169" t="str">
        <f>IF(ISBLANK('Payer Participation Data'!$C$63),"-",'Payer Participation Data'!$C$63)</f>
        <v>-</v>
      </c>
      <c r="E1085" s="169" t="str">
        <f>IF(ISBLANK('Payer Participation Data'!$D$63),"-",'Payer Participation Data'!$D$63)</f>
        <v>-</v>
      </c>
      <c r="F1085" s="169" t="str">
        <f>IF(ISBLANK('Payer Participation Data'!$E$63),"-",'Payer Participation Data'!$E$63)</f>
        <v>-</v>
      </c>
      <c r="G1085" s="260">
        <v>3</v>
      </c>
      <c r="H1085" s="260">
        <v>4</v>
      </c>
      <c r="I1085" s="260">
        <v>5</v>
      </c>
      <c r="J1085" s="102" t="str">
        <f t="shared" si="64"/>
        <v>453</v>
      </c>
      <c r="K1085" s="102" t="s">
        <v>30</v>
      </c>
      <c r="L1085" s="263">
        <f>IF(ISNA(SUMIFS(INDEX('Payer Participation Data'!$F$10:$BM$59,0,MATCH(CONCATENATE($J1085,L$6),'Payer Participation Data'!$F$8:$BM$8,0)),'Payer Participation Data'!$B$10:$B$59,$C1085,'Payer Participation Data'!$C$10:$C$59,$D1085)),"-",SUMIFS(INDEX('Payer Participation Data'!$F$10:$BM$59,0,MATCH(CONCATENATE($J1085,L$6),'Payer Participation Data'!$F$8:$BM$8,0)),'Payer Participation Data'!$B$10:$B$59,$C1085,'Payer Participation Data'!$C$10:$C$59,$D1085))</f>
        <v>0</v>
      </c>
      <c r="M1085" s="264">
        <f>IF(ISNA(SUMIFS(INDEX('Payer Participation Data'!$F$10:$BM$59,0,MATCH(CONCATENATE($J1085,M$6),'Payer Participation Data'!$F$8:$BM$8,0)),'Payer Participation Data'!$B$10:$B$59,$C1085,'Payer Participation Data'!$C$10:$C$59,$D1085)),"-",SUMIFS(INDEX('Payer Participation Data'!$F$10:$BM$59,0,MATCH(CONCATENATE($J1085,M$6),'Payer Participation Data'!$F$8:$BM$8,0)),'Payer Participation Data'!$B$10:$B$59,$C1085,'Payer Participation Data'!$C$10:$C$59,$D1085))</f>
        <v>0</v>
      </c>
    </row>
    <row r="1086" spans="2:13" x14ac:dyDescent="0.35">
      <c r="B1086" s="127" t="s">
        <v>80</v>
      </c>
      <c r="C1086" s="169" t="str">
        <f>IF(ISBLANK('Payer Participation Data'!$B$63),"-",'Payer Participation Data'!$B$63)</f>
        <v>-</v>
      </c>
      <c r="D1086" s="169" t="str">
        <f>IF(ISBLANK('Payer Participation Data'!$C$63),"-",'Payer Participation Data'!$C$63)</f>
        <v>-</v>
      </c>
      <c r="E1086" s="169" t="str">
        <f>IF(ISBLANK('Payer Participation Data'!$D$63),"-",'Payer Participation Data'!$D$63)</f>
        <v>-</v>
      </c>
      <c r="F1086" s="169" t="str">
        <f>IF(ISBLANK('Payer Participation Data'!$E$63),"-",'Payer Participation Data'!$E$63)</f>
        <v>-</v>
      </c>
      <c r="G1086" s="261">
        <v>4</v>
      </c>
      <c r="H1086" s="261">
        <v>4</v>
      </c>
      <c r="I1086" s="261">
        <v>5</v>
      </c>
      <c r="J1086" s="128" t="str">
        <f t="shared" si="64"/>
        <v>454</v>
      </c>
      <c r="K1086" s="128" t="s">
        <v>30</v>
      </c>
      <c r="L1086" s="263">
        <f>IF(ISNA(SUMIFS(INDEX('Payer Participation Data'!$F$10:$BM$59,0,MATCH(CONCATENATE($J1086,L$6),'Payer Participation Data'!$F$8:$BM$8,0)),'Payer Participation Data'!$B$10:$B$59,$C1086,'Payer Participation Data'!$C$10:$C$59,$D1086)),"-",SUMIFS(INDEX('Payer Participation Data'!$F$10:$BM$59,0,MATCH(CONCATENATE($J1086,L$6),'Payer Participation Data'!$F$8:$BM$8,0)),'Payer Participation Data'!$B$10:$B$59,$C1086,'Payer Participation Data'!$C$10:$C$59,$D1086))</f>
        <v>0</v>
      </c>
      <c r="M1086" s="264">
        <f>IF(ISNA(SUMIFS(INDEX('Payer Participation Data'!$F$10:$BM$59,0,MATCH(CONCATENATE($J1086,M$6),'Payer Participation Data'!$F$8:$BM$8,0)),'Payer Participation Data'!$B$10:$B$59,$C1086,'Payer Participation Data'!$C$10:$C$59,$D1086)),"-",SUMIFS(INDEX('Payer Participation Data'!$F$10:$BM$59,0,MATCH(CONCATENATE($J1086,M$6),'Payer Participation Data'!$F$8:$BM$8,0)),'Payer Participation Data'!$B$10:$B$59,$C1086,'Payer Participation Data'!$C$10:$C$59,$D1086))</f>
        <v>0</v>
      </c>
    </row>
    <row r="1087" spans="2:13" x14ac:dyDescent="0.35">
      <c r="B1087" s="127" t="s">
        <v>80</v>
      </c>
      <c r="C1087" s="169" t="str">
        <f>IF(ISBLANK('Payer Participation Data'!$B$64),"-",'Payer Participation Data'!$B$64)</f>
        <v>-</v>
      </c>
      <c r="D1087" s="169" t="str">
        <f>IF(ISBLANK('Payer Participation Data'!$C$64),"-",'Payer Participation Data'!$C$64)</f>
        <v>-</v>
      </c>
      <c r="E1087" s="169" t="str">
        <f>IF(ISBLANK('Payer Participation Data'!$D$64),"-",'Payer Participation Data'!$D$64)</f>
        <v>-</v>
      </c>
      <c r="F1087" s="169" t="str">
        <f>IF(ISBLANK('Payer Participation Data'!$E$64),"-",'Payer Participation Data'!$E$64)</f>
        <v>-</v>
      </c>
      <c r="G1087" s="260">
        <v>1</v>
      </c>
      <c r="H1087" s="260" t="s">
        <v>64</v>
      </c>
      <c r="I1087" s="260" t="s">
        <v>64</v>
      </c>
      <c r="J1087" s="102" t="str">
        <f t="shared" si="64"/>
        <v>BaselineBaseline1</v>
      </c>
      <c r="K1087" s="102" t="s">
        <v>30</v>
      </c>
      <c r="L1087" s="263">
        <f>IF(ISNA(SUMIFS(INDEX('Payer Participation Data'!$F$10:$BM$59,0,MATCH(CONCATENATE($J1087,L$6),'Payer Participation Data'!$F$8:$BM$8,0)),'Payer Participation Data'!$B$10:$B$59,$C1087,'Payer Participation Data'!$C$10:$C$59,$D1087)),"-",SUMIFS(INDEX('Payer Participation Data'!$F$10:$BM$59,0,MATCH(CONCATENATE($J1087,L$6),'Payer Participation Data'!$F$8:$BM$8,0)),'Payer Participation Data'!$B$10:$B$59,$C1087,'Payer Participation Data'!$C$10:$C$59,$D1087))</f>
        <v>0</v>
      </c>
      <c r="M1087" s="264">
        <f>IF(ISNA(SUMIFS(INDEX('Payer Participation Data'!$F$10:$BM$59,0,MATCH(CONCATENATE($J1087,M$6),'Payer Participation Data'!$F$8:$BM$8,0)),'Payer Participation Data'!$B$10:$B$59,$C1087,'Payer Participation Data'!$C$10:$C$59,$D1087)),"-",SUMIFS(INDEX('Payer Participation Data'!$F$10:$BM$59,0,MATCH(CONCATENATE($J1087,M$6),'Payer Participation Data'!$F$8:$BM$8,0)),'Payer Participation Data'!$B$10:$B$59,$C1087,'Payer Participation Data'!$C$10:$C$59,$D1087))</f>
        <v>0</v>
      </c>
    </row>
    <row r="1088" spans="2:13" x14ac:dyDescent="0.35">
      <c r="B1088" s="127" t="s">
        <v>80</v>
      </c>
      <c r="C1088" s="169" t="str">
        <f>IF(ISBLANK('Payer Participation Data'!$B$64),"-",'Payer Participation Data'!$B$64)</f>
        <v>-</v>
      </c>
      <c r="D1088" s="169" t="str">
        <f>IF(ISBLANK('Payer Participation Data'!$C$64),"-",'Payer Participation Data'!$C$64)</f>
        <v>-</v>
      </c>
      <c r="E1088" s="169" t="str">
        <f>IF(ISBLANK('Payer Participation Data'!$D$64),"-",'Payer Participation Data'!$D$64)</f>
        <v>-</v>
      </c>
      <c r="F1088" s="169" t="str">
        <f>IF(ISBLANK('Payer Participation Data'!$E$64),"-",'Payer Participation Data'!$E$64)</f>
        <v>-</v>
      </c>
      <c r="G1088" s="261">
        <v>2</v>
      </c>
      <c r="H1088" s="261" t="s">
        <v>64</v>
      </c>
      <c r="I1088" s="261" t="s">
        <v>64</v>
      </c>
      <c r="J1088" s="128" t="str">
        <f t="shared" si="64"/>
        <v>BaselineBaseline2</v>
      </c>
      <c r="K1088" s="128" t="s">
        <v>30</v>
      </c>
      <c r="L1088" s="263">
        <f>IF(ISNA(SUMIFS(INDEX('Payer Participation Data'!$F$10:$BM$59,0,MATCH(CONCATENATE($J1088,L$6),'Payer Participation Data'!$F$8:$BM$8,0)),'Payer Participation Data'!$B$10:$B$59,$C1088,'Payer Participation Data'!$C$10:$C$59,$D1088)),"-",SUMIFS(INDEX('Payer Participation Data'!$F$10:$BM$59,0,MATCH(CONCATENATE($J1088,L$6),'Payer Participation Data'!$F$8:$BM$8,0)),'Payer Participation Data'!$B$10:$B$59,$C1088,'Payer Participation Data'!$C$10:$C$59,$D1088))</f>
        <v>0</v>
      </c>
      <c r="M1088" s="264">
        <f>IF(ISNA(SUMIFS(INDEX('Payer Participation Data'!$F$10:$BM$59,0,MATCH(CONCATENATE($J1088,M$6),'Payer Participation Data'!$F$8:$BM$8,0)),'Payer Participation Data'!$B$10:$B$59,$C1088,'Payer Participation Data'!$C$10:$C$59,$D1088)),"-",SUMIFS(INDEX('Payer Participation Data'!$F$10:$BM$59,0,MATCH(CONCATENATE($J1088,M$6),'Payer Participation Data'!$F$8:$BM$8,0)),'Payer Participation Data'!$B$10:$B$59,$C1088,'Payer Participation Data'!$C$10:$C$59,$D1088))</f>
        <v>0</v>
      </c>
    </row>
    <row r="1089" spans="2:13" x14ac:dyDescent="0.35">
      <c r="B1089" s="127" t="s">
        <v>80</v>
      </c>
      <c r="C1089" s="169" t="str">
        <f>IF(ISBLANK('Payer Participation Data'!$B$64),"-",'Payer Participation Data'!$B$64)</f>
        <v>-</v>
      </c>
      <c r="D1089" s="169" t="str">
        <f>IF(ISBLANK('Payer Participation Data'!$C$64),"-",'Payer Participation Data'!$C$64)</f>
        <v>-</v>
      </c>
      <c r="E1089" s="169" t="str">
        <f>IF(ISBLANK('Payer Participation Data'!$D$64),"-",'Payer Participation Data'!$D$64)</f>
        <v>-</v>
      </c>
      <c r="F1089" s="169" t="str">
        <f>IF(ISBLANK('Payer Participation Data'!$E$64),"-",'Payer Participation Data'!$E$64)</f>
        <v>-</v>
      </c>
      <c r="G1089" s="260">
        <v>3</v>
      </c>
      <c r="H1089" s="260" t="s">
        <v>64</v>
      </c>
      <c r="I1089" s="260" t="s">
        <v>64</v>
      </c>
      <c r="J1089" s="102" t="str">
        <f t="shared" si="64"/>
        <v>BaselineBaseline3</v>
      </c>
      <c r="K1089" s="102" t="s">
        <v>30</v>
      </c>
      <c r="L1089" s="263">
        <f>IF(ISNA(SUMIFS(INDEX('Payer Participation Data'!$F$10:$BM$59,0,MATCH(CONCATENATE($J1089,L$6),'Payer Participation Data'!$F$8:$BM$8,0)),'Payer Participation Data'!$B$10:$B$59,$C1089,'Payer Participation Data'!$C$10:$C$59,$D1089)),"-",SUMIFS(INDEX('Payer Participation Data'!$F$10:$BM$59,0,MATCH(CONCATENATE($J1089,L$6),'Payer Participation Data'!$F$8:$BM$8,0)),'Payer Participation Data'!$B$10:$B$59,$C1089,'Payer Participation Data'!$C$10:$C$59,$D1089))</f>
        <v>0</v>
      </c>
      <c r="M1089" s="264">
        <f>IF(ISNA(SUMIFS(INDEX('Payer Participation Data'!$F$10:$BM$59,0,MATCH(CONCATENATE($J1089,M$6),'Payer Participation Data'!$F$8:$BM$8,0)),'Payer Participation Data'!$B$10:$B$59,$C1089,'Payer Participation Data'!$C$10:$C$59,$D1089)),"-",SUMIFS(INDEX('Payer Participation Data'!$F$10:$BM$59,0,MATCH(CONCATENATE($J1089,M$6),'Payer Participation Data'!$F$8:$BM$8,0)),'Payer Participation Data'!$B$10:$B$59,$C1089,'Payer Participation Data'!$C$10:$C$59,$D1089))</f>
        <v>0</v>
      </c>
    </row>
    <row r="1090" spans="2:13" x14ac:dyDescent="0.35">
      <c r="B1090" s="127" t="s">
        <v>80</v>
      </c>
      <c r="C1090" s="169" t="str">
        <f>IF(ISBLANK('Payer Participation Data'!$B$64),"-",'Payer Participation Data'!$B$64)</f>
        <v>-</v>
      </c>
      <c r="D1090" s="169" t="str">
        <f>IF(ISBLANK('Payer Participation Data'!$C$64),"-",'Payer Participation Data'!$C$64)</f>
        <v>-</v>
      </c>
      <c r="E1090" s="169" t="str">
        <f>IF(ISBLANK('Payer Participation Data'!$D$64),"-",'Payer Participation Data'!$D$64)</f>
        <v>-</v>
      </c>
      <c r="F1090" s="169" t="str">
        <f>IF(ISBLANK('Payer Participation Data'!$E$64),"-",'Payer Participation Data'!$E$64)</f>
        <v>-</v>
      </c>
      <c r="G1090" s="261">
        <v>4</v>
      </c>
      <c r="H1090" s="261" t="s">
        <v>64</v>
      </c>
      <c r="I1090" s="261" t="s">
        <v>64</v>
      </c>
      <c r="J1090" s="128" t="str">
        <f t="shared" si="64"/>
        <v>BaselineBaseline4</v>
      </c>
      <c r="K1090" s="128" t="s">
        <v>30</v>
      </c>
      <c r="L1090" s="263">
        <f>IF(ISNA(SUMIFS(INDEX('Payer Participation Data'!$F$10:$BM$59,0,MATCH(CONCATENATE($J1090,L$6),'Payer Participation Data'!$F$8:$BM$8,0)),'Payer Participation Data'!$B$10:$B$59,$C1090,'Payer Participation Data'!$C$10:$C$59,$D1090)),"-",SUMIFS(INDEX('Payer Participation Data'!$F$10:$BM$59,0,MATCH(CONCATENATE($J1090,L$6),'Payer Participation Data'!$F$8:$BM$8,0)),'Payer Participation Data'!$B$10:$B$59,$C1090,'Payer Participation Data'!$C$10:$C$59,$D1090))</f>
        <v>0</v>
      </c>
      <c r="M1090" s="264">
        <f>IF(ISNA(SUMIFS(INDEX('Payer Participation Data'!$F$10:$BM$59,0,MATCH(CONCATENATE($J1090,M$6),'Payer Participation Data'!$F$8:$BM$8,0)),'Payer Participation Data'!$B$10:$B$59,$C1090,'Payer Participation Data'!$C$10:$C$59,$D1090)),"-",SUMIFS(INDEX('Payer Participation Data'!$F$10:$BM$59,0,MATCH(CONCATENATE($J1090,M$6),'Payer Participation Data'!$F$8:$BM$8,0)),'Payer Participation Data'!$B$10:$B$59,$C1090,'Payer Participation Data'!$C$10:$C$59,$D1090))</f>
        <v>0</v>
      </c>
    </row>
    <row r="1091" spans="2:13" x14ac:dyDescent="0.35">
      <c r="B1091" s="127" t="s">
        <v>80</v>
      </c>
      <c r="C1091" s="169" t="str">
        <f>IF(ISBLANK('Payer Participation Data'!$B$64),"-",'Payer Participation Data'!$B$64)</f>
        <v>-</v>
      </c>
      <c r="D1091" s="169" t="str">
        <f>IF(ISBLANK('Payer Participation Data'!$C$64),"-",'Payer Participation Data'!$C$64)</f>
        <v>-</v>
      </c>
      <c r="E1091" s="169" t="str">
        <f>IF(ISBLANK('Payer Participation Data'!$D$64),"-",'Payer Participation Data'!$D$64)</f>
        <v>-</v>
      </c>
      <c r="F1091" s="169" t="str">
        <f>IF(ISBLANK('Payer Participation Data'!$E$64),"-",'Payer Participation Data'!$E$64)</f>
        <v>-</v>
      </c>
      <c r="G1091" s="260">
        <v>1</v>
      </c>
      <c r="H1091" s="260">
        <v>1</v>
      </c>
      <c r="I1091" s="260">
        <v>5</v>
      </c>
      <c r="J1091" s="102" t="str">
        <f t="shared" si="64"/>
        <v>151</v>
      </c>
      <c r="K1091" s="102" t="s">
        <v>30</v>
      </c>
      <c r="L1091" s="263">
        <f>IF(ISNA(SUMIFS(INDEX('Payer Participation Data'!$F$10:$BM$59,0,MATCH(CONCATENATE($J1091,L$6),'Payer Participation Data'!$F$8:$BM$8,0)),'Payer Participation Data'!$B$10:$B$59,$C1091,'Payer Participation Data'!$C$10:$C$59,$D1091)),"-",SUMIFS(INDEX('Payer Participation Data'!$F$10:$BM$59,0,MATCH(CONCATENATE($J1091,L$6),'Payer Participation Data'!$F$8:$BM$8,0)),'Payer Participation Data'!$B$10:$B$59,$C1091,'Payer Participation Data'!$C$10:$C$59,$D1091))</f>
        <v>0</v>
      </c>
      <c r="M1091" s="264">
        <f>IF(ISNA(SUMIFS(INDEX('Payer Participation Data'!$F$10:$BM$59,0,MATCH(CONCATENATE($J1091,M$6),'Payer Participation Data'!$F$8:$BM$8,0)),'Payer Participation Data'!$B$10:$B$59,$C1091,'Payer Participation Data'!$C$10:$C$59,$D1091)),"-",SUMIFS(INDEX('Payer Participation Data'!$F$10:$BM$59,0,MATCH(CONCATENATE($J1091,M$6),'Payer Participation Data'!$F$8:$BM$8,0)),'Payer Participation Data'!$B$10:$B$59,$C1091,'Payer Participation Data'!$C$10:$C$59,$D1091))</f>
        <v>0</v>
      </c>
    </row>
    <row r="1092" spans="2:13" x14ac:dyDescent="0.35">
      <c r="B1092" s="127" t="s">
        <v>80</v>
      </c>
      <c r="C1092" s="169" t="str">
        <f>IF(ISBLANK('Payer Participation Data'!$B$64),"-",'Payer Participation Data'!$B$64)</f>
        <v>-</v>
      </c>
      <c r="D1092" s="169" t="str">
        <f>IF(ISBLANK('Payer Participation Data'!$C$64),"-",'Payer Participation Data'!$C$64)</f>
        <v>-</v>
      </c>
      <c r="E1092" s="169" t="str">
        <f>IF(ISBLANK('Payer Participation Data'!$D$64),"-",'Payer Participation Data'!$D$64)</f>
        <v>-</v>
      </c>
      <c r="F1092" s="169" t="str">
        <f>IF(ISBLANK('Payer Participation Data'!$E$64),"-",'Payer Participation Data'!$E$64)</f>
        <v>-</v>
      </c>
      <c r="G1092" s="261">
        <v>2</v>
      </c>
      <c r="H1092" s="261">
        <v>1</v>
      </c>
      <c r="I1092" s="261">
        <v>5</v>
      </c>
      <c r="J1092" s="128" t="str">
        <f t="shared" si="64"/>
        <v>152</v>
      </c>
      <c r="K1092" s="128" t="s">
        <v>30</v>
      </c>
      <c r="L1092" s="263">
        <f>IF(ISNA(SUMIFS(INDEX('Payer Participation Data'!$F$10:$BM$59,0,MATCH(CONCATENATE($J1092,L$6),'Payer Participation Data'!$F$8:$BM$8,0)),'Payer Participation Data'!$B$10:$B$59,$C1092,'Payer Participation Data'!$C$10:$C$59,$D1092)),"-",SUMIFS(INDEX('Payer Participation Data'!$F$10:$BM$59,0,MATCH(CONCATENATE($J1092,L$6),'Payer Participation Data'!$F$8:$BM$8,0)),'Payer Participation Data'!$B$10:$B$59,$C1092,'Payer Participation Data'!$C$10:$C$59,$D1092))</f>
        <v>0</v>
      </c>
      <c r="M1092" s="264">
        <f>IF(ISNA(SUMIFS(INDEX('Payer Participation Data'!$F$10:$BM$59,0,MATCH(CONCATENATE($J1092,M$6),'Payer Participation Data'!$F$8:$BM$8,0)),'Payer Participation Data'!$B$10:$B$59,$C1092,'Payer Participation Data'!$C$10:$C$59,$D1092)),"-",SUMIFS(INDEX('Payer Participation Data'!$F$10:$BM$59,0,MATCH(CONCATENATE($J1092,M$6),'Payer Participation Data'!$F$8:$BM$8,0)),'Payer Participation Data'!$B$10:$B$59,$C1092,'Payer Participation Data'!$C$10:$C$59,$D1092))</f>
        <v>0</v>
      </c>
    </row>
    <row r="1093" spans="2:13" x14ac:dyDescent="0.35">
      <c r="B1093" s="127" t="s">
        <v>80</v>
      </c>
      <c r="C1093" s="169" t="str">
        <f>IF(ISBLANK('Payer Participation Data'!$B$64),"-",'Payer Participation Data'!$B$64)</f>
        <v>-</v>
      </c>
      <c r="D1093" s="169" t="str">
        <f>IF(ISBLANK('Payer Participation Data'!$C$64),"-",'Payer Participation Data'!$C$64)</f>
        <v>-</v>
      </c>
      <c r="E1093" s="169" t="str">
        <f>IF(ISBLANK('Payer Participation Data'!$D$64),"-",'Payer Participation Data'!$D$64)</f>
        <v>-</v>
      </c>
      <c r="F1093" s="169" t="str">
        <f>IF(ISBLANK('Payer Participation Data'!$E$64),"-",'Payer Participation Data'!$E$64)</f>
        <v>-</v>
      </c>
      <c r="G1093" s="260">
        <v>3</v>
      </c>
      <c r="H1093" s="260">
        <v>1</v>
      </c>
      <c r="I1093" s="260">
        <v>5</v>
      </c>
      <c r="J1093" s="102" t="str">
        <f t="shared" si="64"/>
        <v>153</v>
      </c>
      <c r="K1093" s="102" t="s">
        <v>30</v>
      </c>
      <c r="L1093" s="263">
        <f>IF(ISNA(SUMIFS(INDEX('Payer Participation Data'!$F$10:$BM$59,0,MATCH(CONCATENATE($J1093,L$6),'Payer Participation Data'!$F$8:$BM$8,0)),'Payer Participation Data'!$B$10:$B$59,$C1093,'Payer Participation Data'!$C$10:$C$59,$D1093)),"-",SUMIFS(INDEX('Payer Participation Data'!$F$10:$BM$59,0,MATCH(CONCATENATE($J1093,L$6),'Payer Participation Data'!$F$8:$BM$8,0)),'Payer Participation Data'!$B$10:$B$59,$C1093,'Payer Participation Data'!$C$10:$C$59,$D1093))</f>
        <v>0</v>
      </c>
      <c r="M1093" s="264">
        <f>IF(ISNA(SUMIFS(INDEX('Payer Participation Data'!$F$10:$BM$59,0,MATCH(CONCATENATE($J1093,M$6),'Payer Participation Data'!$F$8:$BM$8,0)),'Payer Participation Data'!$B$10:$B$59,$C1093,'Payer Participation Data'!$C$10:$C$59,$D1093)),"-",SUMIFS(INDEX('Payer Participation Data'!$F$10:$BM$59,0,MATCH(CONCATENATE($J1093,M$6),'Payer Participation Data'!$F$8:$BM$8,0)),'Payer Participation Data'!$B$10:$B$59,$C1093,'Payer Participation Data'!$C$10:$C$59,$D1093))</f>
        <v>0</v>
      </c>
    </row>
    <row r="1094" spans="2:13" x14ac:dyDescent="0.35">
      <c r="B1094" s="127" t="s">
        <v>80</v>
      </c>
      <c r="C1094" s="169" t="str">
        <f>IF(ISBLANK('Payer Participation Data'!$B$64),"-",'Payer Participation Data'!$B$64)</f>
        <v>-</v>
      </c>
      <c r="D1094" s="169" t="str">
        <f>IF(ISBLANK('Payer Participation Data'!$C$64),"-",'Payer Participation Data'!$C$64)</f>
        <v>-</v>
      </c>
      <c r="E1094" s="169" t="str">
        <f>IF(ISBLANK('Payer Participation Data'!$D$64),"-",'Payer Participation Data'!$D$64)</f>
        <v>-</v>
      </c>
      <c r="F1094" s="169" t="str">
        <f>IF(ISBLANK('Payer Participation Data'!$E$64),"-",'Payer Participation Data'!$E$64)</f>
        <v>-</v>
      </c>
      <c r="G1094" s="261">
        <v>4</v>
      </c>
      <c r="H1094" s="261">
        <v>1</v>
      </c>
      <c r="I1094" s="261">
        <v>5</v>
      </c>
      <c r="J1094" s="128" t="str">
        <f t="shared" si="64"/>
        <v>154</v>
      </c>
      <c r="K1094" s="128" t="s">
        <v>30</v>
      </c>
      <c r="L1094" s="263">
        <f>IF(ISNA(SUMIFS(INDEX('Payer Participation Data'!$F$10:$BM$59,0,MATCH(CONCATENATE($J1094,L$6),'Payer Participation Data'!$F$8:$BM$8,0)),'Payer Participation Data'!$B$10:$B$59,$C1094,'Payer Participation Data'!$C$10:$C$59,$D1094)),"-",SUMIFS(INDEX('Payer Participation Data'!$F$10:$BM$59,0,MATCH(CONCATENATE($J1094,L$6),'Payer Participation Data'!$F$8:$BM$8,0)),'Payer Participation Data'!$B$10:$B$59,$C1094,'Payer Participation Data'!$C$10:$C$59,$D1094))</f>
        <v>0</v>
      </c>
      <c r="M1094" s="264">
        <f>IF(ISNA(SUMIFS(INDEX('Payer Participation Data'!$F$10:$BM$59,0,MATCH(CONCATENATE($J1094,M$6),'Payer Participation Data'!$F$8:$BM$8,0)),'Payer Participation Data'!$B$10:$B$59,$C1094,'Payer Participation Data'!$C$10:$C$59,$D1094)),"-",SUMIFS(INDEX('Payer Participation Data'!$F$10:$BM$59,0,MATCH(CONCATENATE($J1094,M$6),'Payer Participation Data'!$F$8:$BM$8,0)),'Payer Participation Data'!$B$10:$B$59,$C1094,'Payer Participation Data'!$C$10:$C$59,$D1094))</f>
        <v>0</v>
      </c>
    </row>
    <row r="1095" spans="2:13" x14ac:dyDescent="0.35">
      <c r="B1095" s="127" t="s">
        <v>80</v>
      </c>
      <c r="C1095" s="169" t="str">
        <f>IF(ISBLANK('Payer Participation Data'!$B$64),"-",'Payer Participation Data'!$B$64)</f>
        <v>-</v>
      </c>
      <c r="D1095" s="169" t="str">
        <f>IF(ISBLANK('Payer Participation Data'!$C$64),"-",'Payer Participation Data'!$C$64)</f>
        <v>-</v>
      </c>
      <c r="E1095" s="169" t="str">
        <f>IF(ISBLANK('Payer Participation Data'!$D$64),"-",'Payer Participation Data'!$D$64)</f>
        <v>-</v>
      </c>
      <c r="F1095" s="169" t="str">
        <f>IF(ISBLANK('Payer Participation Data'!$E$64),"-",'Payer Participation Data'!$E$64)</f>
        <v>-</v>
      </c>
      <c r="G1095" s="260">
        <v>1</v>
      </c>
      <c r="H1095" s="260">
        <v>2</v>
      </c>
      <c r="I1095" s="260">
        <v>5</v>
      </c>
      <c r="J1095" s="102" t="str">
        <f t="shared" si="64"/>
        <v>251</v>
      </c>
      <c r="K1095" s="102" t="s">
        <v>30</v>
      </c>
      <c r="L1095" s="263">
        <f>IF(ISNA(SUMIFS(INDEX('Payer Participation Data'!$F$10:$BM$59,0,MATCH(CONCATENATE($J1095,L$6),'Payer Participation Data'!$F$8:$BM$8,0)),'Payer Participation Data'!$B$10:$B$59,$C1095,'Payer Participation Data'!$C$10:$C$59,$D1095)),"-",SUMIFS(INDEX('Payer Participation Data'!$F$10:$BM$59,0,MATCH(CONCATENATE($J1095,L$6),'Payer Participation Data'!$F$8:$BM$8,0)),'Payer Participation Data'!$B$10:$B$59,$C1095,'Payer Participation Data'!$C$10:$C$59,$D1095))</f>
        <v>0</v>
      </c>
      <c r="M1095" s="264">
        <f>IF(ISNA(SUMIFS(INDEX('Payer Participation Data'!$F$10:$BM$59,0,MATCH(CONCATENATE($J1095,M$6),'Payer Participation Data'!$F$8:$BM$8,0)),'Payer Participation Data'!$B$10:$B$59,$C1095,'Payer Participation Data'!$C$10:$C$59,$D1095)),"-",SUMIFS(INDEX('Payer Participation Data'!$F$10:$BM$59,0,MATCH(CONCATENATE($J1095,M$6),'Payer Participation Data'!$F$8:$BM$8,0)),'Payer Participation Data'!$B$10:$B$59,$C1095,'Payer Participation Data'!$C$10:$C$59,$D1095))</f>
        <v>0</v>
      </c>
    </row>
    <row r="1096" spans="2:13" x14ac:dyDescent="0.35">
      <c r="B1096" s="127" t="s">
        <v>80</v>
      </c>
      <c r="C1096" s="169" t="str">
        <f>IF(ISBLANK('Payer Participation Data'!$B$64),"-",'Payer Participation Data'!$B$64)</f>
        <v>-</v>
      </c>
      <c r="D1096" s="169" t="str">
        <f>IF(ISBLANK('Payer Participation Data'!$C$64),"-",'Payer Participation Data'!$C$64)</f>
        <v>-</v>
      </c>
      <c r="E1096" s="169" t="str">
        <f>IF(ISBLANK('Payer Participation Data'!$D$64),"-",'Payer Participation Data'!$D$64)</f>
        <v>-</v>
      </c>
      <c r="F1096" s="169" t="str">
        <f>IF(ISBLANK('Payer Participation Data'!$E$64),"-",'Payer Participation Data'!$E$64)</f>
        <v>-</v>
      </c>
      <c r="G1096" s="261">
        <v>2</v>
      </c>
      <c r="H1096" s="261">
        <v>2</v>
      </c>
      <c r="I1096" s="261">
        <v>5</v>
      </c>
      <c r="J1096" s="128" t="str">
        <f t="shared" si="64"/>
        <v>252</v>
      </c>
      <c r="K1096" s="128" t="s">
        <v>30</v>
      </c>
      <c r="L1096" s="263">
        <f>IF(ISNA(SUMIFS(INDEX('Payer Participation Data'!$F$10:$BM$59,0,MATCH(CONCATENATE($J1096,L$6),'Payer Participation Data'!$F$8:$BM$8,0)),'Payer Participation Data'!$B$10:$B$59,$C1096,'Payer Participation Data'!$C$10:$C$59,$D1096)),"-",SUMIFS(INDEX('Payer Participation Data'!$F$10:$BM$59,0,MATCH(CONCATENATE($J1096,L$6),'Payer Participation Data'!$F$8:$BM$8,0)),'Payer Participation Data'!$B$10:$B$59,$C1096,'Payer Participation Data'!$C$10:$C$59,$D1096))</f>
        <v>0</v>
      </c>
      <c r="M1096" s="264">
        <f>IF(ISNA(SUMIFS(INDEX('Payer Participation Data'!$F$10:$BM$59,0,MATCH(CONCATENATE($J1096,M$6),'Payer Participation Data'!$F$8:$BM$8,0)),'Payer Participation Data'!$B$10:$B$59,$C1096,'Payer Participation Data'!$C$10:$C$59,$D1096)),"-",SUMIFS(INDEX('Payer Participation Data'!$F$10:$BM$59,0,MATCH(CONCATENATE($J1096,M$6),'Payer Participation Data'!$F$8:$BM$8,0)),'Payer Participation Data'!$B$10:$B$59,$C1096,'Payer Participation Data'!$C$10:$C$59,$D1096))</f>
        <v>0</v>
      </c>
    </row>
    <row r="1097" spans="2:13" x14ac:dyDescent="0.35">
      <c r="B1097" s="127" t="s">
        <v>80</v>
      </c>
      <c r="C1097" s="169" t="str">
        <f>IF(ISBLANK('Payer Participation Data'!$B$64),"-",'Payer Participation Data'!$B$64)</f>
        <v>-</v>
      </c>
      <c r="D1097" s="169" t="str">
        <f>IF(ISBLANK('Payer Participation Data'!$C$64),"-",'Payer Participation Data'!$C$64)</f>
        <v>-</v>
      </c>
      <c r="E1097" s="169" t="str">
        <f>IF(ISBLANK('Payer Participation Data'!$D$64),"-",'Payer Participation Data'!$D$64)</f>
        <v>-</v>
      </c>
      <c r="F1097" s="169" t="str">
        <f>IF(ISBLANK('Payer Participation Data'!$E$64),"-",'Payer Participation Data'!$E$64)</f>
        <v>-</v>
      </c>
      <c r="G1097" s="260">
        <v>3</v>
      </c>
      <c r="H1097" s="260">
        <v>2</v>
      </c>
      <c r="I1097" s="260">
        <v>5</v>
      </c>
      <c r="J1097" s="102" t="str">
        <f t="shared" si="64"/>
        <v>253</v>
      </c>
      <c r="K1097" s="102" t="s">
        <v>30</v>
      </c>
      <c r="L1097" s="263">
        <f>IF(ISNA(SUMIFS(INDEX('Payer Participation Data'!$F$10:$BM$59,0,MATCH(CONCATENATE($J1097,L$6),'Payer Participation Data'!$F$8:$BM$8,0)),'Payer Participation Data'!$B$10:$B$59,$C1097,'Payer Participation Data'!$C$10:$C$59,$D1097)),"-",SUMIFS(INDEX('Payer Participation Data'!$F$10:$BM$59,0,MATCH(CONCATENATE($J1097,L$6),'Payer Participation Data'!$F$8:$BM$8,0)),'Payer Participation Data'!$B$10:$B$59,$C1097,'Payer Participation Data'!$C$10:$C$59,$D1097))</f>
        <v>0</v>
      </c>
      <c r="M1097" s="264">
        <f>IF(ISNA(SUMIFS(INDEX('Payer Participation Data'!$F$10:$BM$59,0,MATCH(CONCATENATE($J1097,M$6),'Payer Participation Data'!$F$8:$BM$8,0)),'Payer Participation Data'!$B$10:$B$59,$C1097,'Payer Participation Data'!$C$10:$C$59,$D1097)),"-",SUMIFS(INDEX('Payer Participation Data'!$F$10:$BM$59,0,MATCH(CONCATENATE($J1097,M$6),'Payer Participation Data'!$F$8:$BM$8,0)),'Payer Participation Data'!$B$10:$B$59,$C1097,'Payer Participation Data'!$C$10:$C$59,$D1097))</f>
        <v>0</v>
      </c>
    </row>
    <row r="1098" spans="2:13" x14ac:dyDescent="0.35">
      <c r="B1098" s="127" t="s">
        <v>80</v>
      </c>
      <c r="C1098" s="169" t="str">
        <f>IF(ISBLANK('Payer Participation Data'!$B$64),"-",'Payer Participation Data'!$B$64)</f>
        <v>-</v>
      </c>
      <c r="D1098" s="169" t="str">
        <f>IF(ISBLANK('Payer Participation Data'!$C$64),"-",'Payer Participation Data'!$C$64)</f>
        <v>-</v>
      </c>
      <c r="E1098" s="169" t="str">
        <f>IF(ISBLANK('Payer Participation Data'!$D$64),"-",'Payer Participation Data'!$D$64)</f>
        <v>-</v>
      </c>
      <c r="F1098" s="169" t="str">
        <f>IF(ISBLANK('Payer Participation Data'!$E$64),"-",'Payer Participation Data'!$E$64)</f>
        <v>-</v>
      </c>
      <c r="G1098" s="261">
        <v>4</v>
      </c>
      <c r="H1098" s="261">
        <v>2</v>
      </c>
      <c r="I1098" s="261">
        <v>5</v>
      </c>
      <c r="J1098" s="128" t="str">
        <f t="shared" si="64"/>
        <v>254</v>
      </c>
      <c r="K1098" s="128" t="s">
        <v>30</v>
      </c>
      <c r="L1098" s="263">
        <f>IF(ISNA(SUMIFS(INDEX('Payer Participation Data'!$F$10:$BM$59,0,MATCH(CONCATENATE($J1098,L$6),'Payer Participation Data'!$F$8:$BM$8,0)),'Payer Participation Data'!$B$10:$B$59,$C1098,'Payer Participation Data'!$C$10:$C$59,$D1098)),"-",SUMIFS(INDEX('Payer Participation Data'!$F$10:$BM$59,0,MATCH(CONCATENATE($J1098,L$6),'Payer Participation Data'!$F$8:$BM$8,0)),'Payer Participation Data'!$B$10:$B$59,$C1098,'Payer Participation Data'!$C$10:$C$59,$D1098))</f>
        <v>0</v>
      </c>
      <c r="M1098" s="264">
        <f>IF(ISNA(SUMIFS(INDEX('Payer Participation Data'!$F$10:$BM$59,0,MATCH(CONCATENATE($J1098,M$6),'Payer Participation Data'!$F$8:$BM$8,0)),'Payer Participation Data'!$B$10:$B$59,$C1098,'Payer Participation Data'!$C$10:$C$59,$D1098)),"-",SUMIFS(INDEX('Payer Participation Data'!$F$10:$BM$59,0,MATCH(CONCATENATE($J1098,M$6),'Payer Participation Data'!$F$8:$BM$8,0)),'Payer Participation Data'!$B$10:$B$59,$C1098,'Payer Participation Data'!$C$10:$C$59,$D1098))</f>
        <v>0</v>
      </c>
    </row>
    <row r="1099" spans="2:13" x14ac:dyDescent="0.35">
      <c r="B1099" s="127" t="s">
        <v>80</v>
      </c>
      <c r="C1099" s="169" t="str">
        <f>IF(ISBLANK('Payer Participation Data'!$B$64),"-",'Payer Participation Data'!$B$64)</f>
        <v>-</v>
      </c>
      <c r="D1099" s="169" t="str">
        <f>IF(ISBLANK('Payer Participation Data'!$C$64),"-",'Payer Participation Data'!$C$64)</f>
        <v>-</v>
      </c>
      <c r="E1099" s="169" t="str">
        <f>IF(ISBLANK('Payer Participation Data'!$D$64),"-",'Payer Participation Data'!$D$64)</f>
        <v>-</v>
      </c>
      <c r="F1099" s="169" t="str">
        <f>IF(ISBLANK('Payer Participation Data'!$E$64),"-",'Payer Participation Data'!$E$64)</f>
        <v>-</v>
      </c>
      <c r="G1099" s="260">
        <v>1</v>
      </c>
      <c r="H1099" s="260">
        <v>3</v>
      </c>
      <c r="I1099" s="260">
        <v>5</v>
      </c>
      <c r="J1099" s="102" t="str">
        <f t="shared" si="64"/>
        <v>351</v>
      </c>
      <c r="K1099" s="102" t="s">
        <v>30</v>
      </c>
      <c r="L1099" s="263">
        <f>IF(ISNA(SUMIFS(INDEX('Payer Participation Data'!$F$10:$BM$59,0,MATCH(CONCATENATE($J1099,L$6),'Payer Participation Data'!$F$8:$BM$8,0)),'Payer Participation Data'!$B$10:$B$59,$C1099,'Payer Participation Data'!$C$10:$C$59,$D1099)),"-",SUMIFS(INDEX('Payer Participation Data'!$F$10:$BM$59,0,MATCH(CONCATENATE($J1099,L$6),'Payer Participation Data'!$F$8:$BM$8,0)),'Payer Participation Data'!$B$10:$B$59,$C1099,'Payer Participation Data'!$C$10:$C$59,$D1099))</f>
        <v>0</v>
      </c>
      <c r="M1099" s="264">
        <f>IF(ISNA(SUMIFS(INDEX('Payer Participation Data'!$F$10:$BM$59,0,MATCH(CONCATENATE($J1099,M$6),'Payer Participation Data'!$F$8:$BM$8,0)),'Payer Participation Data'!$B$10:$B$59,$C1099,'Payer Participation Data'!$C$10:$C$59,$D1099)),"-",SUMIFS(INDEX('Payer Participation Data'!$F$10:$BM$59,0,MATCH(CONCATENATE($J1099,M$6),'Payer Participation Data'!$F$8:$BM$8,0)),'Payer Participation Data'!$B$10:$B$59,$C1099,'Payer Participation Data'!$C$10:$C$59,$D1099))</f>
        <v>0</v>
      </c>
    </row>
    <row r="1100" spans="2:13" x14ac:dyDescent="0.35">
      <c r="B1100" s="127" t="s">
        <v>80</v>
      </c>
      <c r="C1100" s="169" t="str">
        <f>IF(ISBLANK('Payer Participation Data'!$B$64),"-",'Payer Participation Data'!$B$64)</f>
        <v>-</v>
      </c>
      <c r="D1100" s="169" t="str">
        <f>IF(ISBLANK('Payer Participation Data'!$C$64),"-",'Payer Participation Data'!$C$64)</f>
        <v>-</v>
      </c>
      <c r="E1100" s="169" t="str">
        <f>IF(ISBLANK('Payer Participation Data'!$D$64),"-",'Payer Participation Data'!$D$64)</f>
        <v>-</v>
      </c>
      <c r="F1100" s="169" t="str">
        <f>IF(ISBLANK('Payer Participation Data'!$E$64),"-",'Payer Participation Data'!$E$64)</f>
        <v>-</v>
      </c>
      <c r="G1100" s="261">
        <v>2</v>
      </c>
      <c r="H1100" s="261">
        <v>3</v>
      </c>
      <c r="I1100" s="261">
        <v>5</v>
      </c>
      <c r="J1100" s="128" t="str">
        <f t="shared" si="64"/>
        <v>352</v>
      </c>
      <c r="K1100" s="128" t="s">
        <v>30</v>
      </c>
      <c r="L1100" s="263">
        <f>IF(ISNA(SUMIFS(INDEX('Payer Participation Data'!$F$10:$BM$59,0,MATCH(CONCATENATE($J1100,L$6),'Payer Participation Data'!$F$8:$BM$8,0)),'Payer Participation Data'!$B$10:$B$59,$C1100,'Payer Participation Data'!$C$10:$C$59,$D1100)),"-",SUMIFS(INDEX('Payer Participation Data'!$F$10:$BM$59,0,MATCH(CONCATENATE($J1100,L$6),'Payer Participation Data'!$F$8:$BM$8,0)),'Payer Participation Data'!$B$10:$B$59,$C1100,'Payer Participation Data'!$C$10:$C$59,$D1100))</f>
        <v>0</v>
      </c>
      <c r="M1100" s="264">
        <f>IF(ISNA(SUMIFS(INDEX('Payer Participation Data'!$F$10:$BM$59,0,MATCH(CONCATENATE($J1100,M$6),'Payer Participation Data'!$F$8:$BM$8,0)),'Payer Participation Data'!$B$10:$B$59,$C1100,'Payer Participation Data'!$C$10:$C$59,$D1100)),"-",SUMIFS(INDEX('Payer Participation Data'!$F$10:$BM$59,0,MATCH(CONCATENATE($J1100,M$6),'Payer Participation Data'!$F$8:$BM$8,0)),'Payer Participation Data'!$B$10:$B$59,$C1100,'Payer Participation Data'!$C$10:$C$59,$D1100))</f>
        <v>0</v>
      </c>
    </row>
    <row r="1101" spans="2:13" x14ac:dyDescent="0.35">
      <c r="B1101" s="127" t="s">
        <v>80</v>
      </c>
      <c r="C1101" s="169" t="str">
        <f>IF(ISBLANK('Payer Participation Data'!$B$64),"-",'Payer Participation Data'!$B$64)</f>
        <v>-</v>
      </c>
      <c r="D1101" s="169" t="str">
        <f>IF(ISBLANK('Payer Participation Data'!$C$64),"-",'Payer Participation Data'!$C$64)</f>
        <v>-</v>
      </c>
      <c r="E1101" s="169" t="str">
        <f>IF(ISBLANK('Payer Participation Data'!$D$64),"-",'Payer Participation Data'!$D$64)</f>
        <v>-</v>
      </c>
      <c r="F1101" s="169" t="str">
        <f>IF(ISBLANK('Payer Participation Data'!$E$64),"-",'Payer Participation Data'!$E$64)</f>
        <v>-</v>
      </c>
      <c r="G1101" s="260">
        <v>3</v>
      </c>
      <c r="H1101" s="260">
        <v>3</v>
      </c>
      <c r="I1101" s="260">
        <v>5</v>
      </c>
      <c r="J1101" s="102" t="str">
        <f t="shared" si="64"/>
        <v>353</v>
      </c>
      <c r="K1101" s="102" t="s">
        <v>30</v>
      </c>
      <c r="L1101" s="263">
        <f>IF(ISNA(SUMIFS(INDEX('Payer Participation Data'!$F$10:$BM$59,0,MATCH(CONCATENATE($J1101,L$6),'Payer Participation Data'!$F$8:$BM$8,0)),'Payer Participation Data'!$B$10:$B$59,$C1101,'Payer Participation Data'!$C$10:$C$59,$D1101)),"-",SUMIFS(INDEX('Payer Participation Data'!$F$10:$BM$59,0,MATCH(CONCATENATE($J1101,L$6),'Payer Participation Data'!$F$8:$BM$8,0)),'Payer Participation Data'!$B$10:$B$59,$C1101,'Payer Participation Data'!$C$10:$C$59,$D1101))</f>
        <v>0</v>
      </c>
      <c r="M1101" s="264">
        <f>IF(ISNA(SUMIFS(INDEX('Payer Participation Data'!$F$10:$BM$59,0,MATCH(CONCATENATE($J1101,M$6),'Payer Participation Data'!$F$8:$BM$8,0)),'Payer Participation Data'!$B$10:$B$59,$C1101,'Payer Participation Data'!$C$10:$C$59,$D1101)),"-",SUMIFS(INDEX('Payer Participation Data'!$F$10:$BM$59,0,MATCH(CONCATENATE($J1101,M$6),'Payer Participation Data'!$F$8:$BM$8,0)),'Payer Participation Data'!$B$10:$B$59,$C1101,'Payer Participation Data'!$C$10:$C$59,$D1101))</f>
        <v>0</v>
      </c>
    </row>
    <row r="1102" spans="2:13" x14ac:dyDescent="0.35">
      <c r="B1102" s="127" t="s">
        <v>80</v>
      </c>
      <c r="C1102" s="169" t="str">
        <f>IF(ISBLANK('Payer Participation Data'!$B$64),"-",'Payer Participation Data'!$B$64)</f>
        <v>-</v>
      </c>
      <c r="D1102" s="169" t="str">
        <f>IF(ISBLANK('Payer Participation Data'!$C$64),"-",'Payer Participation Data'!$C$64)</f>
        <v>-</v>
      </c>
      <c r="E1102" s="169" t="str">
        <f>IF(ISBLANK('Payer Participation Data'!$D$64),"-",'Payer Participation Data'!$D$64)</f>
        <v>-</v>
      </c>
      <c r="F1102" s="169" t="str">
        <f>IF(ISBLANK('Payer Participation Data'!$E$64),"-",'Payer Participation Data'!$E$64)</f>
        <v>-</v>
      </c>
      <c r="G1102" s="261">
        <v>4</v>
      </c>
      <c r="H1102" s="261">
        <v>3</v>
      </c>
      <c r="I1102" s="261">
        <v>5</v>
      </c>
      <c r="J1102" s="128" t="str">
        <f t="shared" si="64"/>
        <v>354</v>
      </c>
      <c r="K1102" s="128" t="s">
        <v>30</v>
      </c>
      <c r="L1102" s="263">
        <f>IF(ISNA(SUMIFS(INDEX('Payer Participation Data'!$F$10:$BM$59,0,MATCH(CONCATENATE($J1102,L$6),'Payer Participation Data'!$F$8:$BM$8,0)),'Payer Participation Data'!$B$10:$B$59,$C1102,'Payer Participation Data'!$C$10:$C$59,$D1102)),"-",SUMIFS(INDEX('Payer Participation Data'!$F$10:$BM$59,0,MATCH(CONCATENATE($J1102,L$6),'Payer Participation Data'!$F$8:$BM$8,0)),'Payer Participation Data'!$B$10:$B$59,$C1102,'Payer Participation Data'!$C$10:$C$59,$D1102))</f>
        <v>0</v>
      </c>
      <c r="M1102" s="264">
        <f>IF(ISNA(SUMIFS(INDEX('Payer Participation Data'!$F$10:$BM$59,0,MATCH(CONCATENATE($J1102,M$6),'Payer Participation Data'!$F$8:$BM$8,0)),'Payer Participation Data'!$B$10:$B$59,$C1102,'Payer Participation Data'!$C$10:$C$59,$D1102)),"-",SUMIFS(INDEX('Payer Participation Data'!$F$10:$BM$59,0,MATCH(CONCATENATE($J1102,M$6),'Payer Participation Data'!$F$8:$BM$8,0)),'Payer Participation Data'!$B$10:$B$59,$C1102,'Payer Participation Data'!$C$10:$C$59,$D1102))</f>
        <v>0</v>
      </c>
    </row>
    <row r="1103" spans="2:13" x14ac:dyDescent="0.35">
      <c r="B1103" s="127" t="s">
        <v>80</v>
      </c>
      <c r="C1103" s="169" t="str">
        <f>IF(ISBLANK('Payer Participation Data'!$B$64),"-",'Payer Participation Data'!$B$64)</f>
        <v>-</v>
      </c>
      <c r="D1103" s="169" t="str">
        <f>IF(ISBLANK('Payer Participation Data'!$C$64),"-",'Payer Participation Data'!$C$64)</f>
        <v>-</v>
      </c>
      <c r="E1103" s="169" t="str">
        <f>IF(ISBLANK('Payer Participation Data'!$D$64),"-",'Payer Participation Data'!$D$64)</f>
        <v>-</v>
      </c>
      <c r="F1103" s="169" t="str">
        <f>IF(ISBLANK('Payer Participation Data'!$E$64),"-",'Payer Participation Data'!$E$64)</f>
        <v>-</v>
      </c>
      <c r="G1103" s="260">
        <v>1</v>
      </c>
      <c r="H1103" s="260">
        <v>4</v>
      </c>
      <c r="I1103" s="260">
        <v>5</v>
      </c>
      <c r="J1103" s="102" t="str">
        <f t="shared" si="64"/>
        <v>451</v>
      </c>
      <c r="K1103" s="102" t="s">
        <v>30</v>
      </c>
      <c r="L1103" s="263">
        <f>IF(ISNA(SUMIFS(INDEX('Payer Participation Data'!$F$10:$BM$59,0,MATCH(CONCATENATE($J1103,L$6),'Payer Participation Data'!$F$8:$BM$8,0)),'Payer Participation Data'!$B$10:$B$59,$C1103,'Payer Participation Data'!$C$10:$C$59,$D1103)),"-",SUMIFS(INDEX('Payer Participation Data'!$F$10:$BM$59,0,MATCH(CONCATENATE($J1103,L$6),'Payer Participation Data'!$F$8:$BM$8,0)),'Payer Participation Data'!$B$10:$B$59,$C1103,'Payer Participation Data'!$C$10:$C$59,$D1103))</f>
        <v>0</v>
      </c>
      <c r="M1103" s="264">
        <f>IF(ISNA(SUMIFS(INDEX('Payer Participation Data'!$F$10:$BM$59,0,MATCH(CONCATENATE($J1103,M$6),'Payer Participation Data'!$F$8:$BM$8,0)),'Payer Participation Data'!$B$10:$B$59,$C1103,'Payer Participation Data'!$C$10:$C$59,$D1103)),"-",SUMIFS(INDEX('Payer Participation Data'!$F$10:$BM$59,0,MATCH(CONCATENATE($J1103,M$6),'Payer Participation Data'!$F$8:$BM$8,0)),'Payer Participation Data'!$B$10:$B$59,$C1103,'Payer Participation Data'!$C$10:$C$59,$D1103))</f>
        <v>0</v>
      </c>
    </row>
    <row r="1104" spans="2:13" x14ac:dyDescent="0.35">
      <c r="B1104" s="127" t="s">
        <v>80</v>
      </c>
      <c r="C1104" s="169" t="str">
        <f>IF(ISBLANK('Payer Participation Data'!$B$64),"-",'Payer Participation Data'!$B$64)</f>
        <v>-</v>
      </c>
      <c r="D1104" s="169" t="str">
        <f>IF(ISBLANK('Payer Participation Data'!$C$64),"-",'Payer Participation Data'!$C$64)</f>
        <v>-</v>
      </c>
      <c r="E1104" s="169" t="str">
        <f>IF(ISBLANK('Payer Participation Data'!$D$64),"-",'Payer Participation Data'!$D$64)</f>
        <v>-</v>
      </c>
      <c r="F1104" s="169" t="str">
        <f>IF(ISBLANK('Payer Participation Data'!$E$64),"-",'Payer Participation Data'!$E$64)</f>
        <v>-</v>
      </c>
      <c r="G1104" s="261">
        <v>2</v>
      </c>
      <c r="H1104" s="261">
        <v>4</v>
      </c>
      <c r="I1104" s="261">
        <v>5</v>
      </c>
      <c r="J1104" s="128" t="str">
        <f t="shared" si="64"/>
        <v>452</v>
      </c>
      <c r="K1104" s="128" t="s">
        <v>30</v>
      </c>
      <c r="L1104" s="263">
        <f>IF(ISNA(SUMIFS(INDEX('Payer Participation Data'!$F$10:$BM$59,0,MATCH(CONCATENATE($J1104,L$6),'Payer Participation Data'!$F$8:$BM$8,0)),'Payer Participation Data'!$B$10:$B$59,$C1104,'Payer Participation Data'!$C$10:$C$59,$D1104)),"-",SUMIFS(INDEX('Payer Participation Data'!$F$10:$BM$59,0,MATCH(CONCATENATE($J1104,L$6),'Payer Participation Data'!$F$8:$BM$8,0)),'Payer Participation Data'!$B$10:$B$59,$C1104,'Payer Participation Data'!$C$10:$C$59,$D1104))</f>
        <v>0</v>
      </c>
      <c r="M1104" s="264">
        <f>IF(ISNA(SUMIFS(INDEX('Payer Participation Data'!$F$10:$BM$59,0,MATCH(CONCATENATE($J1104,M$6),'Payer Participation Data'!$F$8:$BM$8,0)),'Payer Participation Data'!$B$10:$B$59,$C1104,'Payer Participation Data'!$C$10:$C$59,$D1104)),"-",SUMIFS(INDEX('Payer Participation Data'!$F$10:$BM$59,0,MATCH(CONCATENATE($J1104,M$6),'Payer Participation Data'!$F$8:$BM$8,0)),'Payer Participation Data'!$B$10:$B$59,$C1104,'Payer Participation Data'!$C$10:$C$59,$D1104))</f>
        <v>0</v>
      </c>
    </row>
    <row r="1105" spans="2:13" x14ac:dyDescent="0.35">
      <c r="B1105" s="127" t="s">
        <v>80</v>
      </c>
      <c r="C1105" s="169" t="str">
        <f>IF(ISBLANK('Payer Participation Data'!$B$64),"-",'Payer Participation Data'!$B$64)</f>
        <v>-</v>
      </c>
      <c r="D1105" s="169" t="str">
        <f>IF(ISBLANK('Payer Participation Data'!$C$64),"-",'Payer Participation Data'!$C$64)</f>
        <v>-</v>
      </c>
      <c r="E1105" s="169" t="str">
        <f>IF(ISBLANK('Payer Participation Data'!$D$64),"-",'Payer Participation Data'!$D$64)</f>
        <v>-</v>
      </c>
      <c r="F1105" s="169" t="str">
        <f>IF(ISBLANK('Payer Participation Data'!$E$64),"-",'Payer Participation Data'!$E$64)</f>
        <v>-</v>
      </c>
      <c r="G1105" s="260">
        <v>3</v>
      </c>
      <c r="H1105" s="260">
        <v>4</v>
      </c>
      <c r="I1105" s="260">
        <v>5</v>
      </c>
      <c r="J1105" s="102" t="str">
        <f t="shared" si="64"/>
        <v>453</v>
      </c>
      <c r="K1105" s="102" t="s">
        <v>30</v>
      </c>
      <c r="L1105" s="263">
        <f>IF(ISNA(SUMIFS(INDEX('Payer Participation Data'!$F$10:$BM$59,0,MATCH(CONCATENATE($J1105,L$6),'Payer Participation Data'!$F$8:$BM$8,0)),'Payer Participation Data'!$B$10:$B$59,$C1105,'Payer Participation Data'!$C$10:$C$59,$D1105)),"-",SUMIFS(INDEX('Payer Participation Data'!$F$10:$BM$59,0,MATCH(CONCATENATE($J1105,L$6),'Payer Participation Data'!$F$8:$BM$8,0)),'Payer Participation Data'!$B$10:$B$59,$C1105,'Payer Participation Data'!$C$10:$C$59,$D1105))</f>
        <v>0</v>
      </c>
      <c r="M1105" s="264">
        <f>IF(ISNA(SUMIFS(INDEX('Payer Participation Data'!$F$10:$BM$59,0,MATCH(CONCATENATE($J1105,M$6),'Payer Participation Data'!$F$8:$BM$8,0)),'Payer Participation Data'!$B$10:$B$59,$C1105,'Payer Participation Data'!$C$10:$C$59,$D1105)),"-",SUMIFS(INDEX('Payer Participation Data'!$F$10:$BM$59,0,MATCH(CONCATENATE($J1105,M$6),'Payer Participation Data'!$F$8:$BM$8,0)),'Payer Participation Data'!$B$10:$B$59,$C1105,'Payer Participation Data'!$C$10:$C$59,$D1105))</f>
        <v>0</v>
      </c>
    </row>
    <row r="1106" spans="2:13" x14ac:dyDescent="0.35">
      <c r="B1106" s="127" t="s">
        <v>80</v>
      </c>
      <c r="C1106" s="169" t="str">
        <f>IF(ISBLANK('Payer Participation Data'!$B$64),"-",'Payer Participation Data'!$B$64)</f>
        <v>-</v>
      </c>
      <c r="D1106" s="169" t="str">
        <f>IF(ISBLANK('Payer Participation Data'!$C$64),"-",'Payer Participation Data'!$C$64)</f>
        <v>-</v>
      </c>
      <c r="E1106" s="169" t="str">
        <f>IF(ISBLANK('Payer Participation Data'!$D$64),"-",'Payer Participation Data'!$D$64)</f>
        <v>-</v>
      </c>
      <c r="F1106" s="169" t="str">
        <f>IF(ISBLANK('Payer Participation Data'!$E$64),"-",'Payer Participation Data'!$E$64)</f>
        <v>-</v>
      </c>
      <c r="G1106" s="261">
        <v>4</v>
      </c>
      <c r="H1106" s="261">
        <v>4</v>
      </c>
      <c r="I1106" s="261">
        <v>5</v>
      </c>
      <c r="J1106" s="128" t="str">
        <f t="shared" si="64"/>
        <v>454</v>
      </c>
      <c r="K1106" s="128" t="s">
        <v>30</v>
      </c>
      <c r="L1106" s="263">
        <f>IF(ISNA(SUMIFS(INDEX('Payer Participation Data'!$F$10:$BM$59,0,MATCH(CONCATENATE($J1106,L$6),'Payer Participation Data'!$F$8:$BM$8,0)),'Payer Participation Data'!$B$10:$B$59,$C1106,'Payer Participation Data'!$C$10:$C$59,$D1106)),"-",SUMIFS(INDEX('Payer Participation Data'!$F$10:$BM$59,0,MATCH(CONCATENATE($J1106,L$6),'Payer Participation Data'!$F$8:$BM$8,0)),'Payer Participation Data'!$B$10:$B$59,$C1106,'Payer Participation Data'!$C$10:$C$59,$D1106))</f>
        <v>0</v>
      </c>
      <c r="M1106" s="264">
        <f>IF(ISNA(SUMIFS(INDEX('Payer Participation Data'!$F$10:$BM$59,0,MATCH(CONCATENATE($J1106,M$6),'Payer Participation Data'!$F$8:$BM$8,0)),'Payer Participation Data'!$B$10:$B$59,$C1106,'Payer Participation Data'!$C$10:$C$59,$D1106)),"-",SUMIFS(INDEX('Payer Participation Data'!$F$10:$BM$59,0,MATCH(CONCATENATE($J1106,M$6),'Payer Participation Data'!$F$8:$BM$8,0)),'Payer Participation Data'!$B$10:$B$59,$C1106,'Payer Participation Data'!$C$10:$C$59,$D1106))</f>
        <v>0</v>
      </c>
    </row>
    <row r="1107" spans="2:13" x14ac:dyDescent="0.35">
      <c r="B1107" s="127" t="s">
        <v>80</v>
      </c>
      <c r="C1107" s="169" t="str">
        <f>IF(ISBLANK('Payer Participation Data'!$B$65),"-",'Payer Participation Data'!$B$65)</f>
        <v>-</v>
      </c>
      <c r="D1107" s="169" t="str">
        <f>IF(ISBLANK('Payer Participation Data'!$C$65),"-",'Payer Participation Data'!$C$65)</f>
        <v>-</v>
      </c>
      <c r="E1107" s="169" t="str">
        <f>IF(ISBLANK('Payer Participation Data'!$D$65),"-",'Payer Participation Data'!$D$65)</f>
        <v>-</v>
      </c>
      <c r="F1107" s="169" t="str">
        <f>IF(ISBLANK('Payer Participation Data'!$E$65),"-",'Payer Participation Data'!$E$65)</f>
        <v>-</v>
      </c>
      <c r="G1107" s="260">
        <v>1</v>
      </c>
      <c r="H1107" s="260" t="s">
        <v>64</v>
      </c>
      <c r="I1107" s="260" t="s">
        <v>64</v>
      </c>
      <c r="J1107" s="102" t="str">
        <f t="shared" si="64"/>
        <v>BaselineBaseline1</v>
      </c>
      <c r="K1107" s="102" t="s">
        <v>30</v>
      </c>
      <c r="L1107" s="263">
        <f>IF(ISNA(SUMIFS(INDEX('Payer Participation Data'!$F$10:$BM$59,0,MATCH(CONCATENATE($J1107,L$6),'Payer Participation Data'!$F$8:$BM$8,0)),'Payer Participation Data'!$B$10:$B$59,$C1107,'Payer Participation Data'!$C$10:$C$59,$D1107)),"-",SUMIFS(INDEX('Payer Participation Data'!$F$10:$BM$59,0,MATCH(CONCATENATE($J1107,L$6),'Payer Participation Data'!$F$8:$BM$8,0)),'Payer Participation Data'!$B$10:$B$59,$C1107,'Payer Participation Data'!$C$10:$C$59,$D1107))</f>
        <v>0</v>
      </c>
      <c r="M1107" s="264">
        <f>IF(ISNA(SUMIFS(INDEX('Payer Participation Data'!$F$10:$BM$59,0,MATCH(CONCATENATE($J1107,M$6),'Payer Participation Data'!$F$8:$BM$8,0)),'Payer Participation Data'!$B$10:$B$59,$C1107,'Payer Participation Data'!$C$10:$C$59,$D1107)),"-",SUMIFS(INDEX('Payer Participation Data'!$F$10:$BM$59,0,MATCH(CONCATENATE($J1107,M$6),'Payer Participation Data'!$F$8:$BM$8,0)),'Payer Participation Data'!$B$10:$B$59,$C1107,'Payer Participation Data'!$C$10:$C$59,$D1107))</f>
        <v>0</v>
      </c>
    </row>
    <row r="1108" spans="2:13" x14ac:dyDescent="0.35">
      <c r="B1108" s="127" t="s">
        <v>80</v>
      </c>
      <c r="C1108" s="169" t="str">
        <f>IF(ISBLANK('Payer Participation Data'!$B$65),"-",'Payer Participation Data'!$B$65)</f>
        <v>-</v>
      </c>
      <c r="D1108" s="169" t="str">
        <f>IF(ISBLANK('Payer Participation Data'!$C$65),"-",'Payer Participation Data'!$C$65)</f>
        <v>-</v>
      </c>
      <c r="E1108" s="169" t="str">
        <f>IF(ISBLANK('Payer Participation Data'!$D$65),"-",'Payer Participation Data'!$D$65)</f>
        <v>-</v>
      </c>
      <c r="F1108" s="169" t="str">
        <f>IF(ISBLANK('Payer Participation Data'!$E$65),"-",'Payer Participation Data'!$E$65)</f>
        <v>-</v>
      </c>
      <c r="G1108" s="261">
        <v>2</v>
      </c>
      <c r="H1108" s="261" t="s">
        <v>64</v>
      </c>
      <c r="I1108" s="261" t="s">
        <v>64</v>
      </c>
      <c r="J1108" s="128" t="str">
        <f t="shared" si="64"/>
        <v>BaselineBaseline2</v>
      </c>
      <c r="K1108" s="128" t="s">
        <v>30</v>
      </c>
      <c r="L1108" s="263">
        <f>IF(ISNA(SUMIFS(INDEX('Payer Participation Data'!$F$10:$BM$59,0,MATCH(CONCATENATE($J1108,L$6),'Payer Participation Data'!$F$8:$BM$8,0)),'Payer Participation Data'!$B$10:$B$59,$C1108,'Payer Participation Data'!$C$10:$C$59,$D1108)),"-",SUMIFS(INDEX('Payer Participation Data'!$F$10:$BM$59,0,MATCH(CONCATENATE($J1108,L$6),'Payer Participation Data'!$F$8:$BM$8,0)),'Payer Participation Data'!$B$10:$B$59,$C1108,'Payer Participation Data'!$C$10:$C$59,$D1108))</f>
        <v>0</v>
      </c>
      <c r="M1108" s="264">
        <f>IF(ISNA(SUMIFS(INDEX('Payer Participation Data'!$F$10:$BM$59,0,MATCH(CONCATENATE($J1108,M$6),'Payer Participation Data'!$F$8:$BM$8,0)),'Payer Participation Data'!$B$10:$B$59,$C1108,'Payer Participation Data'!$C$10:$C$59,$D1108)),"-",SUMIFS(INDEX('Payer Participation Data'!$F$10:$BM$59,0,MATCH(CONCATENATE($J1108,M$6),'Payer Participation Data'!$F$8:$BM$8,0)),'Payer Participation Data'!$B$10:$B$59,$C1108,'Payer Participation Data'!$C$10:$C$59,$D1108))</f>
        <v>0</v>
      </c>
    </row>
    <row r="1109" spans="2:13" x14ac:dyDescent="0.35">
      <c r="B1109" s="127" t="s">
        <v>80</v>
      </c>
      <c r="C1109" s="169" t="str">
        <f>IF(ISBLANK('Payer Participation Data'!$B$65),"-",'Payer Participation Data'!$B$65)</f>
        <v>-</v>
      </c>
      <c r="D1109" s="169" t="str">
        <f>IF(ISBLANK('Payer Participation Data'!$C$65),"-",'Payer Participation Data'!$C$65)</f>
        <v>-</v>
      </c>
      <c r="E1109" s="169" t="str">
        <f>IF(ISBLANK('Payer Participation Data'!$D$65),"-",'Payer Participation Data'!$D$65)</f>
        <v>-</v>
      </c>
      <c r="F1109" s="169" t="str">
        <f>IF(ISBLANK('Payer Participation Data'!$E$65),"-",'Payer Participation Data'!$E$65)</f>
        <v>-</v>
      </c>
      <c r="G1109" s="260">
        <v>3</v>
      </c>
      <c r="H1109" s="260" t="s">
        <v>64</v>
      </c>
      <c r="I1109" s="260" t="s">
        <v>64</v>
      </c>
      <c r="J1109" s="102" t="str">
        <f t="shared" si="64"/>
        <v>BaselineBaseline3</v>
      </c>
      <c r="K1109" s="102" t="s">
        <v>30</v>
      </c>
      <c r="L1109" s="263">
        <f>IF(ISNA(SUMIFS(INDEX('Payer Participation Data'!$F$10:$BM$59,0,MATCH(CONCATENATE($J1109,L$6),'Payer Participation Data'!$F$8:$BM$8,0)),'Payer Participation Data'!$B$10:$B$59,$C1109,'Payer Participation Data'!$C$10:$C$59,$D1109)),"-",SUMIFS(INDEX('Payer Participation Data'!$F$10:$BM$59,0,MATCH(CONCATENATE($J1109,L$6),'Payer Participation Data'!$F$8:$BM$8,0)),'Payer Participation Data'!$B$10:$B$59,$C1109,'Payer Participation Data'!$C$10:$C$59,$D1109))</f>
        <v>0</v>
      </c>
      <c r="M1109" s="264">
        <f>IF(ISNA(SUMIFS(INDEX('Payer Participation Data'!$F$10:$BM$59,0,MATCH(CONCATENATE($J1109,M$6),'Payer Participation Data'!$F$8:$BM$8,0)),'Payer Participation Data'!$B$10:$B$59,$C1109,'Payer Participation Data'!$C$10:$C$59,$D1109)),"-",SUMIFS(INDEX('Payer Participation Data'!$F$10:$BM$59,0,MATCH(CONCATENATE($J1109,M$6),'Payer Participation Data'!$F$8:$BM$8,0)),'Payer Participation Data'!$B$10:$B$59,$C1109,'Payer Participation Data'!$C$10:$C$59,$D1109))</f>
        <v>0</v>
      </c>
    </row>
    <row r="1110" spans="2:13" x14ac:dyDescent="0.35">
      <c r="B1110" s="127" t="s">
        <v>80</v>
      </c>
      <c r="C1110" s="169" t="str">
        <f>IF(ISBLANK('Payer Participation Data'!$B$65),"-",'Payer Participation Data'!$B$65)</f>
        <v>-</v>
      </c>
      <c r="D1110" s="169" t="str">
        <f>IF(ISBLANK('Payer Participation Data'!$C$65),"-",'Payer Participation Data'!$C$65)</f>
        <v>-</v>
      </c>
      <c r="E1110" s="169" t="str">
        <f>IF(ISBLANK('Payer Participation Data'!$D$65),"-",'Payer Participation Data'!$D$65)</f>
        <v>-</v>
      </c>
      <c r="F1110" s="169" t="str">
        <f>IF(ISBLANK('Payer Participation Data'!$E$65),"-",'Payer Participation Data'!$E$65)</f>
        <v>-</v>
      </c>
      <c r="G1110" s="261">
        <v>4</v>
      </c>
      <c r="H1110" s="261" t="s">
        <v>64</v>
      </c>
      <c r="I1110" s="261" t="s">
        <v>64</v>
      </c>
      <c r="J1110" s="128" t="str">
        <f t="shared" si="64"/>
        <v>BaselineBaseline4</v>
      </c>
      <c r="K1110" s="128" t="s">
        <v>30</v>
      </c>
      <c r="L1110" s="263">
        <f>IF(ISNA(SUMIFS(INDEX('Payer Participation Data'!$F$10:$BM$59,0,MATCH(CONCATENATE($J1110,L$6),'Payer Participation Data'!$F$8:$BM$8,0)),'Payer Participation Data'!$B$10:$B$59,$C1110,'Payer Participation Data'!$C$10:$C$59,$D1110)),"-",SUMIFS(INDEX('Payer Participation Data'!$F$10:$BM$59,0,MATCH(CONCATENATE($J1110,L$6),'Payer Participation Data'!$F$8:$BM$8,0)),'Payer Participation Data'!$B$10:$B$59,$C1110,'Payer Participation Data'!$C$10:$C$59,$D1110))</f>
        <v>0</v>
      </c>
      <c r="M1110" s="264">
        <f>IF(ISNA(SUMIFS(INDEX('Payer Participation Data'!$F$10:$BM$59,0,MATCH(CONCATENATE($J1110,M$6),'Payer Participation Data'!$F$8:$BM$8,0)),'Payer Participation Data'!$B$10:$B$59,$C1110,'Payer Participation Data'!$C$10:$C$59,$D1110)),"-",SUMIFS(INDEX('Payer Participation Data'!$F$10:$BM$59,0,MATCH(CONCATENATE($J1110,M$6),'Payer Participation Data'!$F$8:$BM$8,0)),'Payer Participation Data'!$B$10:$B$59,$C1110,'Payer Participation Data'!$C$10:$C$59,$D1110))</f>
        <v>0</v>
      </c>
    </row>
    <row r="1111" spans="2:13" x14ac:dyDescent="0.35">
      <c r="B1111" s="127" t="s">
        <v>80</v>
      </c>
      <c r="C1111" s="169" t="str">
        <f>IF(ISBLANK('Payer Participation Data'!$B$65),"-",'Payer Participation Data'!$B$65)</f>
        <v>-</v>
      </c>
      <c r="D1111" s="169" t="str">
        <f>IF(ISBLANK('Payer Participation Data'!$C$65),"-",'Payer Participation Data'!$C$65)</f>
        <v>-</v>
      </c>
      <c r="E1111" s="169" t="str">
        <f>IF(ISBLANK('Payer Participation Data'!$D$65),"-",'Payer Participation Data'!$D$65)</f>
        <v>-</v>
      </c>
      <c r="F1111" s="169" t="str">
        <f>IF(ISBLANK('Payer Participation Data'!$E$65),"-",'Payer Participation Data'!$E$65)</f>
        <v>-</v>
      </c>
      <c r="G1111" s="260">
        <v>1</v>
      </c>
      <c r="H1111" s="260">
        <v>1</v>
      </c>
      <c r="I1111" s="260">
        <v>5</v>
      </c>
      <c r="J1111" s="102" t="str">
        <f t="shared" si="64"/>
        <v>151</v>
      </c>
      <c r="K1111" s="102" t="s">
        <v>30</v>
      </c>
      <c r="L1111" s="263">
        <f>IF(ISNA(SUMIFS(INDEX('Payer Participation Data'!$F$10:$BM$59,0,MATCH(CONCATENATE($J1111,L$6),'Payer Participation Data'!$F$8:$BM$8,0)),'Payer Participation Data'!$B$10:$B$59,$C1111,'Payer Participation Data'!$C$10:$C$59,$D1111)),"-",SUMIFS(INDEX('Payer Participation Data'!$F$10:$BM$59,0,MATCH(CONCATENATE($J1111,L$6),'Payer Participation Data'!$F$8:$BM$8,0)),'Payer Participation Data'!$B$10:$B$59,$C1111,'Payer Participation Data'!$C$10:$C$59,$D1111))</f>
        <v>0</v>
      </c>
      <c r="M1111" s="264">
        <f>IF(ISNA(SUMIFS(INDEX('Payer Participation Data'!$F$10:$BM$59,0,MATCH(CONCATENATE($J1111,M$6),'Payer Participation Data'!$F$8:$BM$8,0)),'Payer Participation Data'!$B$10:$B$59,$C1111,'Payer Participation Data'!$C$10:$C$59,$D1111)),"-",SUMIFS(INDEX('Payer Participation Data'!$F$10:$BM$59,0,MATCH(CONCATENATE($J1111,M$6),'Payer Participation Data'!$F$8:$BM$8,0)),'Payer Participation Data'!$B$10:$B$59,$C1111,'Payer Participation Data'!$C$10:$C$59,$D1111))</f>
        <v>0</v>
      </c>
    </row>
    <row r="1112" spans="2:13" x14ac:dyDescent="0.35">
      <c r="B1112" s="127" t="s">
        <v>80</v>
      </c>
      <c r="C1112" s="169" t="str">
        <f>IF(ISBLANK('Payer Participation Data'!$B$65),"-",'Payer Participation Data'!$B$65)</f>
        <v>-</v>
      </c>
      <c r="D1112" s="169" t="str">
        <f>IF(ISBLANK('Payer Participation Data'!$C$65),"-",'Payer Participation Data'!$C$65)</f>
        <v>-</v>
      </c>
      <c r="E1112" s="169" t="str">
        <f>IF(ISBLANK('Payer Participation Data'!$D$65),"-",'Payer Participation Data'!$D$65)</f>
        <v>-</v>
      </c>
      <c r="F1112" s="169" t="str">
        <f>IF(ISBLANK('Payer Participation Data'!$E$65),"-",'Payer Participation Data'!$E$65)</f>
        <v>-</v>
      </c>
      <c r="G1112" s="261">
        <v>2</v>
      </c>
      <c r="H1112" s="261">
        <v>1</v>
      </c>
      <c r="I1112" s="261">
        <v>5</v>
      </c>
      <c r="J1112" s="128" t="str">
        <f t="shared" si="64"/>
        <v>152</v>
      </c>
      <c r="K1112" s="128" t="s">
        <v>30</v>
      </c>
      <c r="L1112" s="263">
        <f>IF(ISNA(SUMIFS(INDEX('Payer Participation Data'!$F$10:$BM$59,0,MATCH(CONCATENATE($J1112,L$6),'Payer Participation Data'!$F$8:$BM$8,0)),'Payer Participation Data'!$B$10:$B$59,$C1112,'Payer Participation Data'!$C$10:$C$59,$D1112)),"-",SUMIFS(INDEX('Payer Participation Data'!$F$10:$BM$59,0,MATCH(CONCATENATE($J1112,L$6),'Payer Participation Data'!$F$8:$BM$8,0)),'Payer Participation Data'!$B$10:$B$59,$C1112,'Payer Participation Data'!$C$10:$C$59,$D1112))</f>
        <v>0</v>
      </c>
      <c r="M1112" s="264">
        <f>IF(ISNA(SUMIFS(INDEX('Payer Participation Data'!$F$10:$BM$59,0,MATCH(CONCATENATE($J1112,M$6),'Payer Participation Data'!$F$8:$BM$8,0)),'Payer Participation Data'!$B$10:$B$59,$C1112,'Payer Participation Data'!$C$10:$C$59,$D1112)),"-",SUMIFS(INDEX('Payer Participation Data'!$F$10:$BM$59,0,MATCH(CONCATENATE($J1112,M$6),'Payer Participation Data'!$F$8:$BM$8,0)),'Payer Participation Data'!$B$10:$B$59,$C1112,'Payer Participation Data'!$C$10:$C$59,$D1112))</f>
        <v>0</v>
      </c>
    </row>
    <row r="1113" spans="2:13" x14ac:dyDescent="0.35">
      <c r="B1113" s="127" t="s">
        <v>80</v>
      </c>
      <c r="C1113" s="169" t="str">
        <f>IF(ISBLANK('Payer Participation Data'!$B$65),"-",'Payer Participation Data'!$B$65)</f>
        <v>-</v>
      </c>
      <c r="D1113" s="169" t="str">
        <f>IF(ISBLANK('Payer Participation Data'!$C$65),"-",'Payer Participation Data'!$C$65)</f>
        <v>-</v>
      </c>
      <c r="E1113" s="169" t="str">
        <f>IF(ISBLANK('Payer Participation Data'!$D$65),"-",'Payer Participation Data'!$D$65)</f>
        <v>-</v>
      </c>
      <c r="F1113" s="169" t="str">
        <f>IF(ISBLANK('Payer Participation Data'!$E$65),"-",'Payer Participation Data'!$E$65)</f>
        <v>-</v>
      </c>
      <c r="G1113" s="260">
        <v>3</v>
      </c>
      <c r="H1113" s="260">
        <v>1</v>
      </c>
      <c r="I1113" s="260">
        <v>5</v>
      </c>
      <c r="J1113" s="102" t="str">
        <f t="shared" si="64"/>
        <v>153</v>
      </c>
      <c r="K1113" s="102" t="s">
        <v>30</v>
      </c>
      <c r="L1113" s="263">
        <f>IF(ISNA(SUMIFS(INDEX('Payer Participation Data'!$F$10:$BM$59,0,MATCH(CONCATENATE($J1113,L$6),'Payer Participation Data'!$F$8:$BM$8,0)),'Payer Participation Data'!$B$10:$B$59,$C1113,'Payer Participation Data'!$C$10:$C$59,$D1113)),"-",SUMIFS(INDEX('Payer Participation Data'!$F$10:$BM$59,0,MATCH(CONCATENATE($J1113,L$6),'Payer Participation Data'!$F$8:$BM$8,0)),'Payer Participation Data'!$B$10:$B$59,$C1113,'Payer Participation Data'!$C$10:$C$59,$D1113))</f>
        <v>0</v>
      </c>
      <c r="M1113" s="264">
        <f>IF(ISNA(SUMIFS(INDEX('Payer Participation Data'!$F$10:$BM$59,0,MATCH(CONCATENATE($J1113,M$6),'Payer Participation Data'!$F$8:$BM$8,0)),'Payer Participation Data'!$B$10:$B$59,$C1113,'Payer Participation Data'!$C$10:$C$59,$D1113)),"-",SUMIFS(INDEX('Payer Participation Data'!$F$10:$BM$59,0,MATCH(CONCATENATE($J1113,M$6),'Payer Participation Data'!$F$8:$BM$8,0)),'Payer Participation Data'!$B$10:$B$59,$C1113,'Payer Participation Data'!$C$10:$C$59,$D1113))</f>
        <v>0</v>
      </c>
    </row>
    <row r="1114" spans="2:13" x14ac:dyDescent="0.35">
      <c r="B1114" s="127" t="s">
        <v>80</v>
      </c>
      <c r="C1114" s="169" t="str">
        <f>IF(ISBLANK('Payer Participation Data'!$B$65),"-",'Payer Participation Data'!$B$65)</f>
        <v>-</v>
      </c>
      <c r="D1114" s="169" t="str">
        <f>IF(ISBLANK('Payer Participation Data'!$C$65),"-",'Payer Participation Data'!$C$65)</f>
        <v>-</v>
      </c>
      <c r="E1114" s="169" t="str">
        <f>IF(ISBLANK('Payer Participation Data'!$D$65),"-",'Payer Participation Data'!$D$65)</f>
        <v>-</v>
      </c>
      <c r="F1114" s="169" t="str">
        <f>IF(ISBLANK('Payer Participation Data'!$E$65),"-",'Payer Participation Data'!$E$65)</f>
        <v>-</v>
      </c>
      <c r="G1114" s="261">
        <v>4</v>
      </c>
      <c r="H1114" s="261">
        <v>1</v>
      </c>
      <c r="I1114" s="261">
        <v>5</v>
      </c>
      <c r="J1114" s="128" t="str">
        <f t="shared" si="64"/>
        <v>154</v>
      </c>
      <c r="K1114" s="128" t="s">
        <v>30</v>
      </c>
      <c r="L1114" s="263">
        <f>IF(ISNA(SUMIFS(INDEX('Payer Participation Data'!$F$10:$BM$59,0,MATCH(CONCATENATE($J1114,L$6),'Payer Participation Data'!$F$8:$BM$8,0)),'Payer Participation Data'!$B$10:$B$59,$C1114,'Payer Participation Data'!$C$10:$C$59,$D1114)),"-",SUMIFS(INDEX('Payer Participation Data'!$F$10:$BM$59,0,MATCH(CONCATENATE($J1114,L$6),'Payer Participation Data'!$F$8:$BM$8,0)),'Payer Participation Data'!$B$10:$B$59,$C1114,'Payer Participation Data'!$C$10:$C$59,$D1114))</f>
        <v>0</v>
      </c>
      <c r="M1114" s="264">
        <f>IF(ISNA(SUMIFS(INDEX('Payer Participation Data'!$F$10:$BM$59,0,MATCH(CONCATENATE($J1114,M$6),'Payer Participation Data'!$F$8:$BM$8,0)),'Payer Participation Data'!$B$10:$B$59,$C1114,'Payer Participation Data'!$C$10:$C$59,$D1114)),"-",SUMIFS(INDEX('Payer Participation Data'!$F$10:$BM$59,0,MATCH(CONCATENATE($J1114,M$6),'Payer Participation Data'!$F$8:$BM$8,0)),'Payer Participation Data'!$B$10:$B$59,$C1114,'Payer Participation Data'!$C$10:$C$59,$D1114))</f>
        <v>0</v>
      </c>
    </row>
    <row r="1115" spans="2:13" x14ac:dyDescent="0.35">
      <c r="B1115" s="127" t="s">
        <v>80</v>
      </c>
      <c r="C1115" s="169" t="str">
        <f>IF(ISBLANK('Payer Participation Data'!$B$65),"-",'Payer Participation Data'!$B$65)</f>
        <v>-</v>
      </c>
      <c r="D1115" s="169" t="str">
        <f>IF(ISBLANK('Payer Participation Data'!$C$65),"-",'Payer Participation Data'!$C$65)</f>
        <v>-</v>
      </c>
      <c r="E1115" s="169" t="str">
        <f>IF(ISBLANK('Payer Participation Data'!$D$65),"-",'Payer Participation Data'!$D$65)</f>
        <v>-</v>
      </c>
      <c r="F1115" s="169" t="str">
        <f>IF(ISBLANK('Payer Participation Data'!$E$65),"-",'Payer Participation Data'!$E$65)</f>
        <v>-</v>
      </c>
      <c r="G1115" s="260">
        <v>1</v>
      </c>
      <c r="H1115" s="260">
        <v>2</v>
      </c>
      <c r="I1115" s="260">
        <v>5</v>
      </c>
      <c r="J1115" s="102" t="str">
        <f t="shared" si="64"/>
        <v>251</v>
      </c>
      <c r="K1115" s="102" t="s">
        <v>30</v>
      </c>
      <c r="L1115" s="263">
        <f>IF(ISNA(SUMIFS(INDEX('Payer Participation Data'!$F$10:$BM$59,0,MATCH(CONCATENATE($J1115,L$6),'Payer Participation Data'!$F$8:$BM$8,0)),'Payer Participation Data'!$B$10:$B$59,$C1115,'Payer Participation Data'!$C$10:$C$59,$D1115)),"-",SUMIFS(INDEX('Payer Participation Data'!$F$10:$BM$59,0,MATCH(CONCATENATE($J1115,L$6),'Payer Participation Data'!$F$8:$BM$8,0)),'Payer Participation Data'!$B$10:$B$59,$C1115,'Payer Participation Data'!$C$10:$C$59,$D1115))</f>
        <v>0</v>
      </c>
      <c r="M1115" s="264">
        <f>IF(ISNA(SUMIFS(INDEX('Payer Participation Data'!$F$10:$BM$59,0,MATCH(CONCATENATE($J1115,M$6),'Payer Participation Data'!$F$8:$BM$8,0)),'Payer Participation Data'!$B$10:$B$59,$C1115,'Payer Participation Data'!$C$10:$C$59,$D1115)),"-",SUMIFS(INDEX('Payer Participation Data'!$F$10:$BM$59,0,MATCH(CONCATENATE($J1115,M$6),'Payer Participation Data'!$F$8:$BM$8,0)),'Payer Participation Data'!$B$10:$B$59,$C1115,'Payer Participation Data'!$C$10:$C$59,$D1115))</f>
        <v>0</v>
      </c>
    </row>
    <row r="1116" spans="2:13" x14ac:dyDescent="0.35">
      <c r="B1116" s="127" t="s">
        <v>80</v>
      </c>
      <c r="C1116" s="169" t="str">
        <f>IF(ISBLANK('Payer Participation Data'!$B$65),"-",'Payer Participation Data'!$B$65)</f>
        <v>-</v>
      </c>
      <c r="D1116" s="169" t="str">
        <f>IF(ISBLANK('Payer Participation Data'!$C$65),"-",'Payer Participation Data'!$C$65)</f>
        <v>-</v>
      </c>
      <c r="E1116" s="169" t="str">
        <f>IF(ISBLANK('Payer Participation Data'!$D$65),"-",'Payer Participation Data'!$D$65)</f>
        <v>-</v>
      </c>
      <c r="F1116" s="169" t="str">
        <f>IF(ISBLANK('Payer Participation Data'!$E$65),"-",'Payer Participation Data'!$E$65)</f>
        <v>-</v>
      </c>
      <c r="G1116" s="261">
        <v>2</v>
      </c>
      <c r="H1116" s="261">
        <v>2</v>
      </c>
      <c r="I1116" s="261">
        <v>5</v>
      </c>
      <c r="J1116" s="128" t="str">
        <f t="shared" si="64"/>
        <v>252</v>
      </c>
      <c r="K1116" s="128" t="s">
        <v>30</v>
      </c>
      <c r="L1116" s="263">
        <f>IF(ISNA(SUMIFS(INDEX('Payer Participation Data'!$F$10:$BM$59,0,MATCH(CONCATENATE($J1116,L$6),'Payer Participation Data'!$F$8:$BM$8,0)),'Payer Participation Data'!$B$10:$B$59,$C1116,'Payer Participation Data'!$C$10:$C$59,$D1116)),"-",SUMIFS(INDEX('Payer Participation Data'!$F$10:$BM$59,0,MATCH(CONCATENATE($J1116,L$6),'Payer Participation Data'!$F$8:$BM$8,0)),'Payer Participation Data'!$B$10:$B$59,$C1116,'Payer Participation Data'!$C$10:$C$59,$D1116))</f>
        <v>0</v>
      </c>
      <c r="M1116" s="264">
        <f>IF(ISNA(SUMIFS(INDEX('Payer Participation Data'!$F$10:$BM$59,0,MATCH(CONCATENATE($J1116,M$6),'Payer Participation Data'!$F$8:$BM$8,0)),'Payer Participation Data'!$B$10:$B$59,$C1116,'Payer Participation Data'!$C$10:$C$59,$D1116)),"-",SUMIFS(INDEX('Payer Participation Data'!$F$10:$BM$59,0,MATCH(CONCATENATE($J1116,M$6),'Payer Participation Data'!$F$8:$BM$8,0)),'Payer Participation Data'!$B$10:$B$59,$C1116,'Payer Participation Data'!$C$10:$C$59,$D1116))</f>
        <v>0</v>
      </c>
    </row>
    <row r="1117" spans="2:13" x14ac:dyDescent="0.35">
      <c r="B1117" s="127" t="s">
        <v>80</v>
      </c>
      <c r="C1117" s="169" t="str">
        <f>IF(ISBLANK('Payer Participation Data'!$B$65),"-",'Payer Participation Data'!$B$65)</f>
        <v>-</v>
      </c>
      <c r="D1117" s="169" t="str">
        <f>IF(ISBLANK('Payer Participation Data'!$C$65),"-",'Payer Participation Data'!$C$65)</f>
        <v>-</v>
      </c>
      <c r="E1117" s="169" t="str">
        <f>IF(ISBLANK('Payer Participation Data'!$D$65),"-",'Payer Participation Data'!$D$65)</f>
        <v>-</v>
      </c>
      <c r="F1117" s="169" t="str">
        <f>IF(ISBLANK('Payer Participation Data'!$E$65),"-",'Payer Participation Data'!$E$65)</f>
        <v>-</v>
      </c>
      <c r="G1117" s="260">
        <v>3</v>
      </c>
      <c r="H1117" s="260">
        <v>2</v>
      </c>
      <c r="I1117" s="260">
        <v>5</v>
      </c>
      <c r="J1117" s="102" t="str">
        <f t="shared" si="64"/>
        <v>253</v>
      </c>
      <c r="K1117" s="102" t="s">
        <v>30</v>
      </c>
      <c r="L1117" s="263">
        <f>IF(ISNA(SUMIFS(INDEX('Payer Participation Data'!$F$10:$BM$59,0,MATCH(CONCATENATE($J1117,L$6),'Payer Participation Data'!$F$8:$BM$8,0)),'Payer Participation Data'!$B$10:$B$59,$C1117,'Payer Participation Data'!$C$10:$C$59,$D1117)),"-",SUMIFS(INDEX('Payer Participation Data'!$F$10:$BM$59,0,MATCH(CONCATENATE($J1117,L$6),'Payer Participation Data'!$F$8:$BM$8,0)),'Payer Participation Data'!$B$10:$B$59,$C1117,'Payer Participation Data'!$C$10:$C$59,$D1117))</f>
        <v>0</v>
      </c>
      <c r="M1117" s="264">
        <f>IF(ISNA(SUMIFS(INDEX('Payer Participation Data'!$F$10:$BM$59,0,MATCH(CONCATENATE($J1117,M$6),'Payer Participation Data'!$F$8:$BM$8,0)),'Payer Participation Data'!$B$10:$B$59,$C1117,'Payer Participation Data'!$C$10:$C$59,$D1117)),"-",SUMIFS(INDEX('Payer Participation Data'!$F$10:$BM$59,0,MATCH(CONCATENATE($J1117,M$6),'Payer Participation Data'!$F$8:$BM$8,0)),'Payer Participation Data'!$B$10:$B$59,$C1117,'Payer Participation Data'!$C$10:$C$59,$D1117))</f>
        <v>0</v>
      </c>
    </row>
    <row r="1118" spans="2:13" x14ac:dyDescent="0.35">
      <c r="B1118" s="127" t="s">
        <v>80</v>
      </c>
      <c r="C1118" s="169" t="str">
        <f>IF(ISBLANK('Payer Participation Data'!$B$65),"-",'Payer Participation Data'!$B$65)</f>
        <v>-</v>
      </c>
      <c r="D1118" s="169" t="str">
        <f>IF(ISBLANK('Payer Participation Data'!$C$65),"-",'Payer Participation Data'!$C$65)</f>
        <v>-</v>
      </c>
      <c r="E1118" s="169" t="str">
        <f>IF(ISBLANK('Payer Participation Data'!$D$65),"-",'Payer Participation Data'!$D$65)</f>
        <v>-</v>
      </c>
      <c r="F1118" s="169" t="str">
        <f>IF(ISBLANK('Payer Participation Data'!$E$65),"-",'Payer Participation Data'!$E$65)</f>
        <v>-</v>
      </c>
      <c r="G1118" s="261">
        <v>4</v>
      </c>
      <c r="H1118" s="261">
        <v>2</v>
      </c>
      <c r="I1118" s="261">
        <v>5</v>
      </c>
      <c r="J1118" s="128" t="str">
        <f t="shared" si="64"/>
        <v>254</v>
      </c>
      <c r="K1118" s="128" t="s">
        <v>30</v>
      </c>
      <c r="L1118" s="263">
        <f>IF(ISNA(SUMIFS(INDEX('Payer Participation Data'!$F$10:$BM$59,0,MATCH(CONCATENATE($J1118,L$6),'Payer Participation Data'!$F$8:$BM$8,0)),'Payer Participation Data'!$B$10:$B$59,$C1118,'Payer Participation Data'!$C$10:$C$59,$D1118)),"-",SUMIFS(INDEX('Payer Participation Data'!$F$10:$BM$59,0,MATCH(CONCATENATE($J1118,L$6),'Payer Participation Data'!$F$8:$BM$8,0)),'Payer Participation Data'!$B$10:$B$59,$C1118,'Payer Participation Data'!$C$10:$C$59,$D1118))</f>
        <v>0</v>
      </c>
      <c r="M1118" s="264">
        <f>IF(ISNA(SUMIFS(INDEX('Payer Participation Data'!$F$10:$BM$59,0,MATCH(CONCATENATE($J1118,M$6),'Payer Participation Data'!$F$8:$BM$8,0)),'Payer Participation Data'!$B$10:$B$59,$C1118,'Payer Participation Data'!$C$10:$C$59,$D1118)),"-",SUMIFS(INDEX('Payer Participation Data'!$F$10:$BM$59,0,MATCH(CONCATENATE($J1118,M$6),'Payer Participation Data'!$F$8:$BM$8,0)),'Payer Participation Data'!$B$10:$B$59,$C1118,'Payer Participation Data'!$C$10:$C$59,$D1118))</f>
        <v>0</v>
      </c>
    </row>
    <row r="1119" spans="2:13" x14ac:dyDescent="0.35">
      <c r="B1119" s="127" t="s">
        <v>80</v>
      </c>
      <c r="C1119" s="169" t="str">
        <f>IF(ISBLANK('Payer Participation Data'!$B$65),"-",'Payer Participation Data'!$B$65)</f>
        <v>-</v>
      </c>
      <c r="D1119" s="169" t="str">
        <f>IF(ISBLANK('Payer Participation Data'!$C$65),"-",'Payer Participation Data'!$C$65)</f>
        <v>-</v>
      </c>
      <c r="E1119" s="169" t="str">
        <f>IF(ISBLANK('Payer Participation Data'!$D$65),"-",'Payer Participation Data'!$D$65)</f>
        <v>-</v>
      </c>
      <c r="F1119" s="169" t="str">
        <f>IF(ISBLANK('Payer Participation Data'!$E$65),"-",'Payer Participation Data'!$E$65)</f>
        <v>-</v>
      </c>
      <c r="G1119" s="260">
        <v>1</v>
      </c>
      <c r="H1119" s="260">
        <v>3</v>
      </c>
      <c r="I1119" s="260">
        <v>5</v>
      </c>
      <c r="J1119" s="102" t="str">
        <f t="shared" si="64"/>
        <v>351</v>
      </c>
      <c r="K1119" s="102" t="s">
        <v>30</v>
      </c>
      <c r="L1119" s="263">
        <f>IF(ISNA(SUMIFS(INDEX('Payer Participation Data'!$F$10:$BM$59,0,MATCH(CONCATENATE($J1119,L$6),'Payer Participation Data'!$F$8:$BM$8,0)),'Payer Participation Data'!$B$10:$B$59,$C1119,'Payer Participation Data'!$C$10:$C$59,$D1119)),"-",SUMIFS(INDEX('Payer Participation Data'!$F$10:$BM$59,0,MATCH(CONCATENATE($J1119,L$6),'Payer Participation Data'!$F$8:$BM$8,0)),'Payer Participation Data'!$B$10:$B$59,$C1119,'Payer Participation Data'!$C$10:$C$59,$D1119))</f>
        <v>0</v>
      </c>
      <c r="M1119" s="264">
        <f>IF(ISNA(SUMIFS(INDEX('Payer Participation Data'!$F$10:$BM$59,0,MATCH(CONCATENATE($J1119,M$6),'Payer Participation Data'!$F$8:$BM$8,0)),'Payer Participation Data'!$B$10:$B$59,$C1119,'Payer Participation Data'!$C$10:$C$59,$D1119)),"-",SUMIFS(INDEX('Payer Participation Data'!$F$10:$BM$59,0,MATCH(CONCATENATE($J1119,M$6),'Payer Participation Data'!$F$8:$BM$8,0)),'Payer Participation Data'!$B$10:$B$59,$C1119,'Payer Participation Data'!$C$10:$C$59,$D1119))</f>
        <v>0</v>
      </c>
    </row>
    <row r="1120" spans="2:13" x14ac:dyDescent="0.35">
      <c r="B1120" s="127" t="s">
        <v>80</v>
      </c>
      <c r="C1120" s="169" t="str">
        <f>IF(ISBLANK('Payer Participation Data'!$B$65),"-",'Payer Participation Data'!$B$65)</f>
        <v>-</v>
      </c>
      <c r="D1120" s="169" t="str">
        <f>IF(ISBLANK('Payer Participation Data'!$C$65),"-",'Payer Participation Data'!$C$65)</f>
        <v>-</v>
      </c>
      <c r="E1120" s="169" t="str">
        <f>IF(ISBLANK('Payer Participation Data'!$D$65),"-",'Payer Participation Data'!$D$65)</f>
        <v>-</v>
      </c>
      <c r="F1120" s="169" t="str">
        <f>IF(ISBLANK('Payer Participation Data'!$E$65),"-",'Payer Participation Data'!$E$65)</f>
        <v>-</v>
      </c>
      <c r="G1120" s="261">
        <v>2</v>
      </c>
      <c r="H1120" s="261">
        <v>3</v>
      </c>
      <c r="I1120" s="261">
        <v>5</v>
      </c>
      <c r="J1120" s="128" t="str">
        <f t="shared" si="64"/>
        <v>352</v>
      </c>
      <c r="K1120" s="128" t="s">
        <v>30</v>
      </c>
      <c r="L1120" s="263">
        <f>IF(ISNA(SUMIFS(INDEX('Payer Participation Data'!$F$10:$BM$59,0,MATCH(CONCATENATE($J1120,L$6),'Payer Participation Data'!$F$8:$BM$8,0)),'Payer Participation Data'!$B$10:$B$59,$C1120,'Payer Participation Data'!$C$10:$C$59,$D1120)),"-",SUMIFS(INDEX('Payer Participation Data'!$F$10:$BM$59,0,MATCH(CONCATENATE($J1120,L$6),'Payer Participation Data'!$F$8:$BM$8,0)),'Payer Participation Data'!$B$10:$B$59,$C1120,'Payer Participation Data'!$C$10:$C$59,$D1120))</f>
        <v>0</v>
      </c>
      <c r="M1120" s="264">
        <f>IF(ISNA(SUMIFS(INDEX('Payer Participation Data'!$F$10:$BM$59,0,MATCH(CONCATENATE($J1120,M$6),'Payer Participation Data'!$F$8:$BM$8,0)),'Payer Participation Data'!$B$10:$B$59,$C1120,'Payer Participation Data'!$C$10:$C$59,$D1120)),"-",SUMIFS(INDEX('Payer Participation Data'!$F$10:$BM$59,0,MATCH(CONCATENATE($J1120,M$6),'Payer Participation Data'!$F$8:$BM$8,0)),'Payer Participation Data'!$B$10:$B$59,$C1120,'Payer Participation Data'!$C$10:$C$59,$D1120))</f>
        <v>0</v>
      </c>
    </row>
    <row r="1121" spans="2:13" x14ac:dyDescent="0.35">
      <c r="B1121" s="127" t="s">
        <v>80</v>
      </c>
      <c r="C1121" s="169" t="str">
        <f>IF(ISBLANK('Payer Participation Data'!$B$65),"-",'Payer Participation Data'!$B$65)</f>
        <v>-</v>
      </c>
      <c r="D1121" s="169" t="str">
        <f>IF(ISBLANK('Payer Participation Data'!$C$65),"-",'Payer Participation Data'!$C$65)</f>
        <v>-</v>
      </c>
      <c r="E1121" s="169" t="str">
        <f>IF(ISBLANK('Payer Participation Data'!$D$65),"-",'Payer Participation Data'!$D$65)</f>
        <v>-</v>
      </c>
      <c r="F1121" s="169" t="str">
        <f>IF(ISBLANK('Payer Participation Data'!$E$65),"-",'Payer Participation Data'!$E$65)</f>
        <v>-</v>
      </c>
      <c r="G1121" s="260">
        <v>3</v>
      </c>
      <c r="H1121" s="260">
        <v>3</v>
      </c>
      <c r="I1121" s="260">
        <v>5</v>
      </c>
      <c r="J1121" s="102" t="str">
        <f t="shared" si="64"/>
        <v>353</v>
      </c>
      <c r="K1121" s="102" t="s">
        <v>30</v>
      </c>
      <c r="L1121" s="263">
        <f>IF(ISNA(SUMIFS(INDEX('Payer Participation Data'!$F$10:$BM$59,0,MATCH(CONCATENATE($J1121,L$6),'Payer Participation Data'!$F$8:$BM$8,0)),'Payer Participation Data'!$B$10:$B$59,$C1121,'Payer Participation Data'!$C$10:$C$59,$D1121)),"-",SUMIFS(INDEX('Payer Participation Data'!$F$10:$BM$59,0,MATCH(CONCATENATE($J1121,L$6),'Payer Participation Data'!$F$8:$BM$8,0)),'Payer Participation Data'!$B$10:$B$59,$C1121,'Payer Participation Data'!$C$10:$C$59,$D1121))</f>
        <v>0</v>
      </c>
      <c r="M1121" s="264">
        <f>IF(ISNA(SUMIFS(INDEX('Payer Participation Data'!$F$10:$BM$59,0,MATCH(CONCATENATE($J1121,M$6),'Payer Participation Data'!$F$8:$BM$8,0)),'Payer Participation Data'!$B$10:$B$59,$C1121,'Payer Participation Data'!$C$10:$C$59,$D1121)),"-",SUMIFS(INDEX('Payer Participation Data'!$F$10:$BM$59,0,MATCH(CONCATENATE($J1121,M$6),'Payer Participation Data'!$F$8:$BM$8,0)),'Payer Participation Data'!$B$10:$B$59,$C1121,'Payer Participation Data'!$C$10:$C$59,$D1121))</f>
        <v>0</v>
      </c>
    </row>
    <row r="1122" spans="2:13" x14ac:dyDescent="0.35">
      <c r="B1122" s="127" t="s">
        <v>80</v>
      </c>
      <c r="C1122" s="169" t="str">
        <f>IF(ISBLANK('Payer Participation Data'!$B$65),"-",'Payer Participation Data'!$B$65)</f>
        <v>-</v>
      </c>
      <c r="D1122" s="169" t="str">
        <f>IF(ISBLANK('Payer Participation Data'!$C$65),"-",'Payer Participation Data'!$C$65)</f>
        <v>-</v>
      </c>
      <c r="E1122" s="169" t="str">
        <f>IF(ISBLANK('Payer Participation Data'!$D$65),"-",'Payer Participation Data'!$D$65)</f>
        <v>-</v>
      </c>
      <c r="F1122" s="169" t="str">
        <f>IF(ISBLANK('Payer Participation Data'!$E$65),"-",'Payer Participation Data'!$E$65)</f>
        <v>-</v>
      </c>
      <c r="G1122" s="261">
        <v>4</v>
      </c>
      <c r="H1122" s="261">
        <v>3</v>
      </c>
      <c r="I1122" s="261">
        <v>5</v>
      </c>
      <c r="J1122" s="128" t="str">
        <f t="shared" si="64"/>
        <v>354</v>
      </c>
      <c r="K1122" s="128" t="s">
        <v>30</v>
      </c>
      <c r="L1122" s="263">
        <f>IF(ISNA(SUMIFS(INDEX('Payer Participation Data'!$F$10:$BM$59,0,MATCH(CONCATENATE($J1122,L$6),'Payer Participation Data'!$F$8:$BM$8,0)),'Payer Participation Data'!$B$10:$B$59,$C1122,'Payer Participation Data'!$C$10:$C$59,$D1122)),"-",SUMIFS(INDEX('Payer Participation Data'!$F$10:$BM$59,0,MATCH(CONCATENATE($J1122,L$6),'Payer Participation Data'!$F$8:$BM$8,0)),'Payer Participation Data'!$B$10:$B$59,$C1122,'Payer Participation Data'!$C$10:$C$59,$D1122))</f>
        <v>0</v>
      </c>
      <c r="M1122" s="264">
        <f>IF(ISNA(SUMIFS(INDEX('Payer Participation Data'!$F$10:$BM$59,0,MATCH(CONCATENATE($J1122,M$6),'Payer Participation Data'!$F$8:$BM$8,0)),'Payer Participation Data'!$B$10:$B$59,$C1122,'Payer Participation Data'!$C$10:$C$59,$D1122)),"-",SUMIFS(INDEX('Payer Participation Data'!$F$10:$BM$59,0,MATCH(CONCATENATE($J1122,M$6),'Payer Participation Data'!$F$8:$BM$8,0)),'Payer Participation Data'!$B$10:$B$59,$C1122,'Payer Participation Data'!$C$10:$C$59,$D1122))</f>
        <v>0</v>
      </c>
    </row>
    <row r="1123" spans="2:13" x14ac:dyDescent="0.35">
      <c r="B1123" s="127" t="s">
        <v>80</v>
      </c>
      <c r="C1123" s="169" t="str">
        <f>IF(ISBLANK('Payer Participation Data'!$B$65),"-",'Payer Participation Data'!$B$65)</f>
        <v>-</v>
      </c>
      <c r="D1123" s="169" t="str">
        <f>IF(ISBLANK('Payer Participation Data'!$C$65),"-",'Payer Participation Data'!$C$65)</f>
        <v>-</v>
      </c>
      <c r="E1123" s="169" t="str">
        <f>IF(ISBLANK('Payer Participation Data'!$D$65),"-",'Payer Participation Data'!$D$65)</f>
        <v>-</v>
      </c>
      <c r="F1123" s="169" t="str">
        <f>IF(ISBLANK('Payer Participation Data'!$E$65),"-",'Payer Participation Data'!$E$65)</f>
        <v>-</v>
      </c>
      <c r="G1123" s="260">
        <v>1</v>
      </c>
      <c r="H1123" s="260">
        <v>4</v>
      </c>
      <c r="I1123" s="260">
        <v>5</v>
      </c>
      <c r="J1123" s="102" t="str">
        <f t="shared" si="64"/>
        <v>451</v>
      </c>
      <c r="K1123" s="102" t="s">
        <v>30</v>
      </c>
      <c r="L1123" s="263">
        <f>IF(ISNA(SUMIFS(INDEX('Payer Participation Data'!$F$10:$BM$59,0,MATCH(CONCATENATE($J1123,L$6),'Payer Participation Data'!$F$8:$BM$8,0)),'Payer Participation Data'!$B$10:$B$59,$C1123,'Payer Participation Data'!$C$10:$C$59,$D1123)),"-",SUMIFS(INDEX('Payer Participation Data'!$F$10:$BM$59,0,MATCH(CONCATENATE($J1123,L$6),'Payer Participation Data'!$F$8:$BM$8,0)),'Payer Participation Data'!$B$10:$B$59,$C1123,'Payer Participation Data'!$C$10:$C$59,$D1123))</f>
        <v>0</v>
      </c>
      <c r="M1123" s="264">
        <f>IF(ISNA(SUMIFS(INDEX('Payer Participation Data'!$F$10:$BM$59,0,MATCH(CONCATENATE($J1123,M$6),'Payer Participation Data'!$F$8:$BM$8,0)),'Payer Participation Data'!$B$10:$B$59,$C1123,'Payer Participation Data'!$C$10:$C$59,$D1123)),"-",SUMIFS(INDEX('Payer Participation Data'!$F$10:$BM$59,0,MATCH(CONCATENATE($J1123,M$6),'Payer Participation Data'!$F$8:$BM$8,0)),'Payer Participation Data'!$B$10:$B$59,$C1123,'Payer Participation Data'!$C$10:$C$59,$D1123))</f>
        <v>0</v>
      </c>
    </row>
    <row r="1124" spans="2:13" x14ac:dyDescent="0.35">
      <c r="B1124" s="127" t="s">
        <v>80</v>
      </c>
      <c r="C1124" s="169" t="str">
        <f>IF(ISBLANK('Payer Participation Data'!$B$65),"-",'Payer Participation Data'!$B$65)</f>
        <v>-</v>
      </c>
      <c r="D1124" s="169" t="str">
        <f>IF(ISBLANK('Payer Participation Data'!$C$65),"-",'Payer Participation Data'!$C$65)</f>
        <v>-</v>
      </c>
      <c r="E1124" s="169" t="str">
        <f>IF(ISBLANK('Payer Participation Data'!$D$65),"-",'Payer Participation Data'!$D$65)</f>
        <v>-</v>
      </c>
      <c r="F1124" s="169" t="str">
        <f>IF(ISBLANK('Payer Participation Data'!$E$65),"-",'Payer Participation Data'!$E$65)</f>
        <v>-</v>
      </c>
      <c r="G1124" s="261">
        <v>2</v>
      </c>
      <c r="H1124" s="261">
        <v>4</v>
      </c>
      <c r="I1124" s="261">
        <v>5</v>
      </c>
      <c r="J1124" s="128" t="str">
        <f t="shared" si="64"/>
        <v>452</v>
      </c>
      <c r="K1124" s="128" t="s">
        <v>30</v>
      </c>
      <c r="L1124" s="263">
        <f>IF(ISNA(SUMIFS(INDEX('Payer Participation Data'!$F$10:$BM$59,0,MATCH(CONCATENATE($J1124,L$6),'Payer Participation Data'!$F$8:$BM$8,0)),'Payer Participation Data'!$B$10:$B$59,$C1124,'Payer Participation Data'!$C$10:$C$59,$D1124)),"-",SUMIFS(INDEX('Payer Participation Data'!$F$10:$BM$59,0,MATCH(CONCATENATE($J1124,L$6),'Payer Participation Data'!$F$8:$BM$8,0)),'Payer Participation Data'!$B$10:$B$59,$C1124,'Payer Participation Data'!$C$10:$C$59,$D1124))</f>
        <v>0</v>
      </c>
      <c r="M1124" s="264">
        <f>IF(ISNA(SUMIFS(INDEX('Payer Participation Data'!$F$10:$BM$59,0,MATCH(CONCATENATE($J1124,M$6),'Payer Participation Data'!$F$8:$BM$8,0)),'Payer Participation Data'!$B$10:$B$59,$C1124,'Payer Participation Data'!$C$10:$C$59,$D1124)),"-",SUMIFS(INDEX('Payer Participation Data'!$F$10:$BM$59,0,MATCH(CONCATENATE($J1124,M$6),'Payer Participation Data'!$F$8:$BM$8,0)),'Payer Participation Data'!$B$10:$B$59,$C1124,'Payer Participation Data'!$C$10:$C$59,$D1124))</f>
        <v>0</v>
      </c>
    </row>
    <row r="1125" spans="2:13" x14ac:dyDescent="0.35">
      <c r="B1125" s="127" t="s">
        <v>80</v>
      </c>
      <c r="C1125" s="169" t="str">
        <f>IF(ISBLANK('Payer Participation Data'!$B$65),"-",'Payer Participation Data'!$B$65)</f>
        <v>-</v>
      </c>
      <c r="D1125" s="169" t="str">
        <f>IF(ISBLANK('Payer Participation Data'!$C$65),"-",'Payer Participation Data'!$C$65)</f>
        <v>-</v>
      </c>
      <c r="E1125" s="169" t="str">
        <f>IF(ISBLANK('Payer Participation Data'!$D$65),"-",'Payer Participation Data'!$D$65)</f>
        <v>-</v>
      </c>
      <c r="F1125" s="169" t="str">
        <f>IF(ISBLANK('Payer Participation Data'!$E$65),"-",'Payer Participation Data'!$E$65)</f>
        <v>-</v>
      </c>
      <c r="G1125" s="260">
        <v>3</v>
      </c>
      <c r="H1125" s="260">
        <v>4</v>
      </c>
      <c r="I1125" s="260">
        <v>5</v>
      </c>
      <c r="J1125" s="102" t="str">
        <f t="shared" si="64"/>
        <v>453</v>
      </c>
      <c r="K1125" s="102" t="s">
        <v>30</v>
      </c>
      <c r="L1125" s="263">
        <f>IF(ISNA(SUMIFS(INDEX('Payer Participation Data'!$F$10:$BM$59,0,MATCH(CONCATENATE($J1125,L$6),'Payer Participation Data'!$F$8:$BM$8,0)),'Payer Participation Data'!$B$10:$B$59,$C1125,'Payer Participation Data'!$C$10:$C$59,$D1125)),"-",SUMIFS(INDEX('Payer Participation Data'!$F$10:$BM$59,0,MATCH(CONCATENATE($J1125,L$6),'Payer Participation Data'!$F$8:$BM$8,0)),'Payer Participation Data'!$B$10:$B$59,$C1125,'Payer Participation Data'!$C$10:$C$59,$D1125))</f>
        <v>0</v>
      </c>
      <c r="M1125" s="264">
        <f>IF(ISNA(SUMIFS(INDEX('Payer Participation Data'!$F$10:$BM$59,0,MATCH(CONCATENATE($J1125,M$6),'Payer Participation Data'!$F$8:$BM$8,0)),'Payer Participation Data'!$B$10:$B$59,$C1125,'Payer Participation Data'!$C$10:$C$59,$D1125)),"-",SUMIFS(INDEX('Payer Participation Data'!$F$10:$BM$59,0,MATCH(CONCATENATE($J1125,M$6),'Payer Participation Data'!$F$8:$BM$8,0)),'Payer Participation Data'!$B$10:$B$59,$C1125,'Payer Participation Data'!$C$10:$C$59,$D1125))</f>
        <v>0</v>
      </c>
    </row>
    <row r="1126" spans="2:13" x14ac:dyDescent="0.35">
      <c r="B1126" s="127" t="s">
        <v>80</v>
      </c>
      <c r="C1126" s="169" t="str">
        <f>IF(ISBLANK('Payer Participation Data'!$B$65),"-",'Payer Participation Data'!$B$65)</f>
        <v>-</v>
      </c>
      <c r="D1126" s="169" t="str">
        <f>IF(ISBLANK('Payer Participation Data'!$C$65),"-",'Payer Participation Data'!$C$65)</f>
        <v>-</v>
      </c>
      <c r="E1126" s="169" t="str">
        <f>IF(ISBLANK('Payer Participation Data'!$D$65),"-",'Payer Participation Data'!$D$65)</f>
        <v>-</v>
      </c>
      <c r="F1126" s="169" t="str">
        <f>IF(ISBLANK('Payer Participation Data'!$E$65),"-",'Payer Participation Data'!$E$65)</f>
        <v>-</v>
      </c>
      <c r="G1126" s="261">
        <v>4</v>
      </c>
      <c r="H1126" s="261">
        <v>4</v>
      </c>
      <c r="I1126" s="261">
        <v>5</v>
      </c>
      <c r="J1126" s="128" t="str">
        <f t="shared" si="64"/>
        <v>454</v>
      </c>
      <c r="K1126" s="128" t="s">
        <v>30</v>
      </c>
      <c r="L1126" s="263">
        <f>IF(ISNA(SUMIFS(INDEX('Payer Participation Data'!$F$10:$BM$59,0,MATCH(CONCATENATE($J1126,L$6),'Payer Participation Data'!$F$8:$BM$8,0)),'Payer Participation Data'!$B$10:$B$59,$C1126,'Payer Participation Data'!$C$10:$C$59,$D1126)),"-",SUMIFS(INDEX('Payer Participation Data'!$F$10:$BM$59,0,MATCH(CONCATENATE($J1126,L$6),'Payer Participation Data'!$F$8:$BM$8,0)),'Payer Participation Data'!$B$10:$B$59,$C1126,'Payer Participation Data'!$C$10:$C$59,$D1126))</f>
        <v>0</v>
      </c>
      <c r="M1126" s="264">
        <f>IF(ISNA(SUMIFS(INDEX('Payer Participation Data'!$F$10:$BM$59,0,MATCH(CONCATENATE($J1126,M$6),'Payer Participation Data'!$F$8:$BM$8,0)),'Payer Participation Data'!$B$10:$B$59,$C1126,'Payer Participation Data'!$C$10:$C$59,$D1126)),"-",SUMIFS(INDEX('Payer Participation Data'!$F$10:$BM$59,0,MATCH(CONCATENATE($J1126,M$6),'Payer Participation Data'!$F$8:$BM$8,0)),'Payer Participation Data'!$B$10:$B$59,$C1126,'Payer Participation Data'!$C$10:$C$59,$D1126))</f>
        <v>0</v>
      </c>
    </row>
    <row r="1127" spans="2:13" x14ac:dyDescent="0.35">
      <c r="B1127" s="127" t="s">
        <v>80</v>
      </c>
      <c r="C1127" s="169" t="str">
        <f>IF(ISBLANK('Payer Participation Data'!$B$66),"-",'Payer Participation Data'!$B$66)</f>
        <v>-</v>
      </c>
      <c r="D1127" s="169" t="str">
        <f>IF(ISBLANK('Payer Participation Data'!$C$66),"-",'Payer Participation Data'!$C$66)</f>
        <v>-</v>
      </c>
      <c r="E1127" s="169" t="str">
        <f>IF(ISBLANK('Payer Participation Data'!$D$66),"-",'Payer Participation Data'!$D$66)</f>
        <v>-</v>
      </c>
      <c r="F1127" s="169" t="str">
        <f>IF(ISBLANK('Payer Participation Data'!$E$66),"-",'Payer Participation Data'!$E$66)</f>
        <v>-</v>
      </c>
      <c r="G1127" s="260">
        <v>1</v>
      </c>
      <c r="H1127" s="260" t="s">
        <v>64</v>
      </c>
      <c r="I1127" s="260" t="s">
        <v>64</v>
      </c>
      <c r="J1127" s="102" t="str">
        <f t="shared" si="64"/>
        <v>BaselineBaseline1</v>
      </c>
      <c r="K1127" s="102" t="s">
        <v>30</v>
      </c>
      <c r="L1127" s="263">
        <f>IF(ISNA(SUMIFS(INDEX('Payer Participation Data'!$F$10:$BM$59,0,MATCH(CONCATENATE($J1127,L$6),'Payer Participation Data'!$F$8:$BM$8,0)),'Payer Participation Data'!$B$10:$B$59,$C1127,'Payer Participation Data'!$C$10:$C$59,$D1127)),"-",SUMIFS(INDEX('Payer Participation Data'!$F$10:$BM$59,0,MATCH(CONCATENATE($J1127,L$6),'Payer Participation Data'!$F$8:$BM$8,0)),'Payer Participation Data'!$B$10:$B$59,$C1127,'Payer Participation Data'!$C$10:$C$59,$D1127))</f>
        <v>0</v>
      </c>
      <c r="M1127" s="264">
        <f>IF(ISNA(SUMIFS(INDEX('Payer Participation Data'!$F$10:$BM$59,0,MATCH(CONCATENATE($J1127,M$6),'Payer Participation Data'!$F$8:$BM$8,0)),'Payer Participation Data'!$B$10:$B$59,$C1127,'Payer Participation Data'!$C$10:$C$59,$D1127)),"-",SUMIFS(INDEX('Payer Participation Data'!$F$10:$BM$59,0,MATCH(CONCATENATE($J1127,M$6),'Payer Participation Data'!$F$8:$BM$8,0)),'Payer Participation Data'!$B$10:$B$59,$C1127,'Payer Participation Data'!$C$10:$C$59,$D1127))</f>
        <v>0</v>
      </c>
    </row>
    <row r="1128" spans="2:13" x14ac:dyDescent="0.35">
      <c r="B1128" s="127" t="s">
        <v>80</v>
      </c>
      <c r="C1128" s="169" t="str">
        <f>IF(ISBLANK('Payer Participation Data'!$B$66),"-",'Payer Participation Data'!$B$66)</f>
        <v>-</v>
      </c>
      <c r="D1128" s="169" t="str">
        <f>IF(ISBLANK('Payer Participation Data'!$C$66),"-",'Payer Participation Data'!$C$66)</f>
        <v>-</v>
      </c>
      <c r="E1128" s="169" t="str">
        <f>IF(ISBLANK('Payer Participation Data'!$D$66),"-",'Payer Participation Data'!$D$66)</f>
        <v>-</v>
      </c>
      <c r="F1128" s="169" t="str">
        <f>IF(ISBLANK('Payer Participation Data'!$E$66),"-",'Payer Participation Data'!$E$66)</f>
        <v>-</v>
      </c>
      <c r="G1128" s="261">
        <v>2</v>
      </c>
      <c r="H1128" s="261" t="s">
        <v>64</v>
      </c>
      <c r="I1128" s="261" t="s">
        <v>64</v>
      </c>
      <c r="J1128" s="128" t="str">
        <f t="shared" si="64"/>
        <v>BaselineBaseline2</v>
      </c>
      <c r="K1128" s="128" t="s">
        <v>30</v>
      </c>
      <c r="L1128" s="263">
        <f>IF(ISNA(SUMIFS(INDEX('Payer Participation Data'!$F$10:$BM$59,0,MATCH(CONCATENATE($J1128,L$6),'Payer Participation Data'!$F$8:$BM$8,0)),'Payer Participation Data'!$B$10:$B$59,$C1128,'Payer Participation Data'!$C$10:$C$59,$D1128)),"-",SUMIFS(INDEX('Payer Participation Data'!$F$10:$BM$59,0,MATCH(CONCATENATE($J1128,L$6),'Payer Participation Data'!$F$8:$BM$8,0)),'Payer Participation Data'!$B$10:$B$59,$C1128,'Payer Participation Data'!$C$10:$C$59,$D1128))</f>
        <v>0</v>
      </c>
      <c r="M1128" s="264">
        <f>IF(ISNA(SUMIFS(INDEX('Payer Participation Data'!$F$10:$BM$59,0,MATCH(CONCATENATE($J1128,M$6),'Payer Participation Data'!$F$8:$BM$8,0)),'Payer Participation Data'!$B$10:$B$59,$C1128,'Payer Participation Data'!$C$10:$C$59,$D1128)),"-",SUMIFS(INDEX('Payer Participation Data'!$F$10:$BM$59,0,MATCH(CONCATENATE($J1128,M$6),'Payer Participation Data'!$F$8:$BM$8,0)),'Payer Participation Data'!$B$10:$B$59,$C1128,'Payer Participation Data'!$C$10:$C$59,$D1128))</f>
        <v>0</v>
      </c>
    </row>
    <row r="1129" spans="2:13" x14ac:dyDescent="0.35">
      <c r="B1129" s="127" t="s">
        <v>80</v>
      </c>
      <c r="C1129" s="169" t="str">
        <f>IF(ISBLANK('Payer Participation Data'!$B$66),"-",'Payer Participation Data'!$B$66)</f>
        <v>-</v>
      </c>
      <c r="D1129" s="169" t="str">
        <f>IF(ISBLANK('Payer Participation Data'!$C$66),"-",'Payer Participation Data'!$C$66)</f>
        <v>-</v>
      </c>
      <c r="E1129" s="169" t="str">
        <f>IF(ISBLANK('Payer Participation Data'!$D$66),"-",'Payer Participation Data'!$D$66)</f>
        <v>-</v>
      </c>
      <c r="F1129" s="169" t="str">
        <f>IF(ISBLANK('Payer Participation Data'!$E$66),"-",'Payer Participation Data'!$E$66)</f>
        <v>-</v>
      </c>
      <c r="G1129" s="260">
        <v>3</v>
      </c>
      <c r="H1129" s="260" t="s">
        <v>64</v>
      </c>
      <c r="I1129" s="260" t="s">
        <v>64</v>
      </c>
      <c r="J1129" s="102" t="str">
        <f t="shared" si="64"/>
        <v>BaselineBaseline3</v>
      </c>
      <c r="K1129" s="102" t="s">
        <v>30</v>
      </c>
      <c r="L1129" s="263">
        <f>IF(ISNA(SUMIFS(INDEX('Payer Participation Data'!$F$10:$BM$59,0,MATCH(CONCATENATE($J1129,L$6),'Payer Participation Data'!$F$8:$BM$8,0)),'Payer Participation Data'!$B$10:$B$59,$C1129,'Payer Participation Data'!$C$10:$C$59,$D1129)),"-",SUMIFS(INDEX('Payer Participation Data'!$F$10:$BM$59,0,MATCH(CONCATENATE($J1129,L$6),'Payer Participation Data'!$F$8:$BM$8,0)),'Payer Participation Data'!$B$10:$B$59,$C1129,'Payer Participation Data'!$C$10:$C$59,$D1129))</f>
        <v>0</v>
      </c>
      <c r="M1129" s="264">
        <f>IF(ISNA(SUMIFS(INDEX('Payer Participation Data'!$F$10:$BM$59,0,MATCH(CONCATENATE($J1129,M$6),'Payer Participation Data'!$F$8:$BM$8,0)),'Payer Participation Data'!$B$10:$B$59,$C1129,'Payer Participation Data'!$C$10:$C$59,$D1129)),"-",SUMIFS(INDEX('Payer Participation Data'!$F$10:$BM$59,0,MATCH(CONCATENATE($J1129,M$6),'Payer Participation Data'!$F$8:$BM$8,0)),'Payer Participation Data'!$B$10:$B$59,$C1129,'Payer Participation Data'!$C$10:$C$59,$D1129))</f>
        <v>0</v>
      </c>
    </row>
    <row r="1130" spans="2:13" x14ac:dyDescent="0.35">
      <c r="B1130" s="127" t="s">
        <v>80</v>
      </c>
      <c r="C1130" s="169" t="str">
        <f>IF(ISBLANK('Payer Participation Data'!$B$66),"-",'Payer Participation Data'!$B$66)</f>
        <v>-</v>
      </c>
      <c r="D1130" s="169" t="str">
        <f>IF(ISBLANK('Payer Participation Data'!$C$66),"-",'Payer Participation Data'!$C$66)</f>
        <v>-</v>
      </c>
      <c r="E1130" s="169" t="str">
        <f>IF(ISBLANK('Payer Participation Data'!$D$66),"-",'Payer Participation Data'!$D$66)</f>
        <v>-</v>
      </c>
      <c r="F1130" s="169" t="str">
        <f>IF(ISBLANK('Payer Participation Data'!$E$66),"-",'Payer Participation Data'!$E$66)</f>
        <v>-</v>
      </c>
      <c r="G1130" s="261">
        <v>4</v>
      </c>
      <c r="H1130" s="261" t="s">
        <v>64</v>
      </c>
      <c r="I1130" s="261" t="s">
        <v>64</v>
      </c>
      <c r="J1130" s="128" t="str">
        <f t="shared" si="64"/>
        <v>BaselineBaseline4</v>
      </c>
      <c r="K1130" s="128" t="s">
        <v>30</v>
      </c>
      <c r="L1130" s="263">
        <f>IF(ISNA(SUMIFS(INDEX('Payer Participation Data'!$F$10:$BM$59,0,MATCH(CONCATENATE($J1130,L$6),'Payer Participation Data'!$F$8:$BM$8,0)),'Payer Participation Data'!$B$10:$B$59,$C1130,'Payer Participation Data'!$C$10:$C$59,$D1130)),"-",SUMIFS(INDEX('Payer Participation Data'!$F$10:$BM$59,0,MATCH(CONCATENATE($J1130,L$6),'Payer Participation Data'!$F$8:$BM$8,0)),'Payer Participation Data'!$B$10:$B$59,$C1130,'Payer Participation Data'!$C$10:$C$59,$D1130))</f>
        <v>0</v>
      </c>
      <c r="M1130" s="264">
        <f>IF(ISNA(SUMIFS(INDEX('Payer Participation Data'!$F$10:$BM$59,0,MATCH(CONCATENATE($J1130,M$6),'Payer Participation Data'!$F$8:$BM$8,0)),'Payer Participation Data'!$B$10:$B$59,$C1130,'Payer Participation Data'!$C$10:$C$59,$D1130)),"-",SUMIFS(INDEX('Payer Participation Data'!$F$10:$BM$59,0,MATCH(CONCATENATE($J1130,M$6),'Payer Participation Data'!$F$8:$BM$8,0)),'Payer Participation Data'!$B$10:$B$59,$C1130,'Payer Participation Data'!$C$10:$C$59,$D1130))</f>
        <v>0</v>
      </c>
    </row>
    <row r="1131" spans="2:13" x14ac:dyDescent="0.35">
      <c r="B1131" s="127" t="s">
        <v>80</v>
      </c>
      <c r="C1131" s="169" t="str">
        <f>IF(ISBLANK('Payer Participation Data'!$B$66),"-",'Payer Participation Data'!$B$66)</f>
        <v>-</v>
      </c>
      <c r="D1131" s="169" t="str">
        <f>IF(ISBLANK('Payer Participation Data'!$C$66),"-",'Payer Participation Data'!$C$66)</f>
        <v>-</v>
      </c>
      <c r="E1131" s="169" t="str">
        <f>IF(ISBLANK('Payer Participation Data'!$D$66),"-",'Payer Participation Data'!$D$66)</f>
        <v>-</v>
      </c>
      <c r="F1131" s="169" t="str">
        <f>IF(ISBLANK('Payer Participation Data'!$E$66),"-",'Payer Participation Data'!$E$66)</f>
        <v>-</v>
      </c>
      <c r="G1131" s="260">
        <v>1</v>
      </c>
      <c r="H1131" s="260">
        <v>1</v>
      </c>
      <c r="I1131" s="260">
        <v>5</v>
      </c>
      <c r="J1131" s="102" t="str">
        <f t="shared" si="64"/>
        <v>151</v>
      </c>
      <c r="K1131" s="102" t="s">
        <v>30</v>
      </c>
      <c r="L1131" s="263">
        <f>IF(ISNA(SUMIFS(INDEX('Payer Participation Data'!$F$10:$BM$59,0,MATCH(CONCATENATE($J1131,L$6),'Payer Participation Data'!$F$8:$BM$8,0)),'Payer Participation Data'!$B$10:$B$59,$C1131,'Payer Participation Data'!$C$10:$C$59,$D1131)),"-",SUMIFS(INDEX('Payer Participation Data'!$F$10:$BM$59,0,MATCH(CONCATENATE($J1131,L$6),'Payer Participation Data'!$F$8:$BM$8,0)),'Payer Participation Data'!$B$10:$B$59,$C1131,'Payer Participation Data'!$C$10:$C$59,$D1131))</f>
        <v>0</v>
      </c>
      <c r="M1131" s="264">
        <f>IF(ISNA(SUMIFS(INDEX('Payer Participation Data'!$F$10:$BM$59,0,MATCH(CONCATENATE($J1131,M$6),'Payer Participation Data'!$F$8:$BM$8,0)),'Payer Participation Data'!$B$10:$B$59,$C1131,'Payer Participation Data'!$C$10:$C$59,$D1131)),"-",SUMIFS(INDEX('Payer Participation Data'!$F$10:$BM$59,0,MATCH(CONCATENATE($J1131,M$6),'Payer Participation Data'!$F$8:$BM$8,0)),'Payer Participation Data'!$B$10:$B$59,$C1131,'Payer Participation Data'!$C$10:$C$59,$D1131))</f>
        <v>0</v>
      </c>
    </row>
    <row r="1132" spans="2:13" x14ac:dyDescent="0.35">
      <c r="B1132" s="127" t="s">
        <v>80</v>
      </c>
      <c r="C1132" s="169" t="str">
        <f>IF(ISBLANK('Payer Participation Data'!$B$66),"-",'Payer Participation Data'!$B$66)</f>
        <v>-</v>
      </c>
      <c r="D1132" s="169" t="str">
        <f>IF(ISBLANK('Payer Participation Data'!$C$66),"-",'Payer Participation Data'!$C$66)</f>
        <v>-</v>
      </c>
      <c r="E1132" s="169" t="str">
        <f>IF(ISBLANK('Payer Participation Data'!$D$66),"-",'Payer Participation Data'!$D$66)</f>
        <v>-</v>
      </c>
      <c r="F1132" s="169" t="str">
        <f>IF(ISBLANK('Payer Participation Data'!$E$66),"-",'Payer Participation Data'!$E$66)</f>
        <v>-</v>
      </c>
      <c r="G1132" s="261">
        <v>2</v>
      </c>
      <c r="H1132" s="261">
        <v>1</v>
      </c>
      <c r="I1132" s="261">
        <v>5</v>
      </c>
      <c r="J1132" s="128" t="str">
        <f t="shared" si="64"/>
        <v>152</v>
      </c>
      <c r="K1132" s="128" t="s">
        <v>30</v>
      </c>
      <c r="L1132" s="263">
        <f>IF(ISNA(SUMIFS(INDEX('Payer Participation Data'!$F$10:$BM$59,0,MATCH(CONCATENATE($J1132,L$6),'Payer Participation Data'!$F$8:$BM$8,0)),'Payer Participation Data'!$B$10:$B$59,$C1132,'Payer Participation Data'!$C$10:$C$59,$D1132)),"-",SUMIFS(INDEX('Payer Participation Data'!$F$10:$BM$59,0,MATCH(CONCATENATE($J1132,L$6),'Payer Participation Data'!$F$8:$BM$8,0)),'Payer Participation Data'!$B$10:$B$59,$C1132,'Payer Participation Data'!$C$10:$C$59,$D1132))</f>
        <v>0</v>
      </c>
      <c r="M1132" s="264">
        <f>IF(ISNA(SUMIFS(INDEX('Payer Participation Data'!$F$10:$BM$59,0,MATCH(CONCATENATE($J1132,M$6),'Payer Participation Data'!$F$8:$BM$8,0)),'Payer Participation Data'!$B$10:$B$59,$C1132,'Payer Participation Data'!$C$10:$C$59,$D1132)),"-",SUMIFS(INDEX('Payer Participation Data'!$F$10:$BM$59,0,MATCH(CONCATENATE($J1132,M$6),'Payer Participation Data'!$F$8:$BM$8,0)),'Payer Participation Data'!$B$10:$B$59,$C1132,'Payer Participation Data'!$C$10:$C$59,$D1132))</f>
        <v>0</v>
      </c>
    </row>
    <row r="1133" spans="2:13" x14ac:dyDescent="0.35">
      <c r="B1133" s="127" t="s">
        <v>80</v>
      </c>
      <c r="C1133" s="169" t="str">
        <f>IF(ISBLANK('Payer Participation Data'!$B$66),"-",'Payer Participation Data'!$B$66)</f>
        <v>-</v>
      </c>
      <c r="D1133" s="169" t="str">
        <f>IF(ISBLANK('Payer Participation Data'!$C$66),"-",'Payer Participation Data'!$C$66)</f>
        <v>-</v>
      </c>
      <c r="E1133" s="169" t="str">
        <f>IF(ISBLANK('Payer Participation Data'!$D$66),"-",'Payer Participation Data'!$D$66)</f>
        <v>-</v>
      </c>
      <c r="F1133" s="169" t="str">
        <f>IF(ISBLANK('Payer Participation Data'!$E$66),"-",'Payer Participation Data'!$E$66)</f>
        <v>-</v>
      </c>
      <c r="G1133" s="260">
        <v>3</v>
      </c>
      <c r="H1133" s="260">
        <v>1</v>
      </c>
      <c r="I1133" s="260">
        <v>5</v>
      </c>
      <c r="J1133" s="102" t="str">
        <f t="shared" si="64"/>
        <v>153</v>
      </c>
      <c r="K1133" s="102" t="s">
        <v>30</v>
      </c>
      <c r="L1133" s="263">
        <f>IF(ISNA(SUMIFS(INDEX('Payer Participation Data'!$F$10:$BM$59,0,MATCH(CONCATENATE($J1133,L$6),'Payer Participation Data'!$F$8:$BM$8,0)),'Payer Participation Data'!$B$10:$B$59,$C1133,'Payer Participation Data'!$C$10:$C$59,$D1133)),"-",SUMIFS(INDEX('Payer Participation Data'!$F$10:$BM$59,0,MATCH(CONCATENATE($J1133,L$6),'Payer Participation Data'!$F$8:$BM$8,0)),'Payer Participation Data'!$B$10:$B$59,$C1133,'Payer Participation Data'!$C$10:$C$59,$D1133))</f>
        <v>0</v>
      </c>
      <c r="M1133" s="264">
        <f>IF(ISNA(SUMIFS(INDEX('Payer Participation Data'!$F$10:$BM$59,0,MATCH(CONCATENATE($J1133,M$6),'Payer Participation Data'!$F$8:$BM$8,0)),'Payer Participation Data'!$B$10:$B$59,$C1133,'Payer Participation Data'!$C$10:$C$59,$D1133)),"-",SUMIFS(INDEX('Payer Participation Data'!$F$10:$BM$59,0,MATCH(CONCATENATE($J1133,M$6),'Payer Participation Data'!$F$8:$BM$8,0)),'Payer Participation Data'!$B$10:$B$59,$C1133,'Payer Participation Data'!$C$10:$C$59,$D1133))</f>
        <v>0</v>
      </c>
    </row>
    <row r="1134" spans="2:13" x14ac:dyDescent="0.35">
      <c r="B1134" s="127" t="s">
        <v>80</v>
      </c>
      <c r="C1134" s="169" t="str">
        <f>IF(ISBLANK('Payer Participation Data'!$B$66),"-",'Payer Participation Data'!$B$66)</f>
        <v>-</v>
      </c>
      <c r="D1134" s="169" t="str">
        <f>IF(ISBLANK('Payer Participation Data'!$C$66),"-",'Payer Participation Data'!$C$66)</f>
        <v>-</v>
      </c>
      <c r="E1134" s="169" t="str">
        <f>IF(ISBLANK('Payer Participation Data'!$D$66),"-",'Payer Participation Data'!$D$66)</f>
        <v>-</v>
      </c>
      <c r="F1134" s="169" t="str">
        <f>IF(ISBLANK('Payer Participation Data'!$E$66),"-",'Payer Participation Data'!$E$66)</f>
        <v>-</v>
      </c>
      <c r="G1134" s="261">
        <v>4</v>
      </c>
      <c r="H1134" s="261">
        <v>1</v>
      </c>
      <c r="I1134" s="261">
        <v>5</v>
      </c>
      <c r="J1134" s="128" t="str">
        <f t="shared" si="64"/>
        <v>154</v>
      </c>
      <c r="K1134" s="128" t="s">
        <v>30</v>
      </c>
      <c r="L1134" s="263">
        <f>IF(ISNA(SUMIFS(INDEX('Payer Participation Data'!$F$10:$BM$59,0,MATCH(CONCATENATE($J1134,L$6),'Payer Participation Data'!$F$8:$BM$8,0)),'Payer Participation Data'!$B$10:$B$59,$C1134,'Payer Participation Data'!$C$10:$C$59,$D1134)),"-",SUMIFS(INDEX('Payer Participation Data'!$F$10:$BM$59,0,MATCH(CONCATENATE($J1134,L$6),'Payer Participation Data'!$F$8:$BM$8,0)),'Payer Participation Data'!$B$10:$B$59,$C1134,'Payer Participation Data'!$C$10:$C$59,$D1134))</f>
        <v>0</v>
      </c>
      <c r="M1134" s="264">
        <f>IF(ISNA(SUMIFS(INDEX('Payer Participation Data'!$F$10:$BM$59,0,MATCH(CONCATENATE($J1134,M$6),'Payer Participation Data'!$F$8:$BM$8,0)),'Payer Participation Data'!$B$10:$B$59,$C1134,'Payer Participation Data'!$C$10:$C$59,$D1134)),"-",SUMIFS(INDEX('Payer Participation Data'!$F$10:$BM$59,0,MATCH(CONCATENATE($J1134,M$6),'Payer Participation Data'!$F$8:$BM$8,0)),'Payer Participation Data'!$B$10:$B$59,$C1134,'Payer Participation Data'!$C$10:$C$59,$D1134))</f>
        <v>0</v>
      </c>
    </row>
    <row r="1135" spans="2:13" x14ac:dyDescent="0.35">
      <c r="B1135" s="127" t="s">
        <v>80</v>
      </c>
      <c r="C1135" s="169" t="str">
        <f>IF(ISBLANK('Payer Participation Data'!$B$66),"-",'Payer Participation Data'!$B$66)</f>
        <v>-</v>
      </c>
      <c r="D1135" s="169" t="str">
        <f>IF(ISBLANK('Payer Participation Data'!$C$66),"-",'Payer Participation Data'!$C$66)</f>
        <v>-</v>
      </c>
      <c r="E1135" s="169" t="str">
        <f>IF(ISBLANK('Payer Participation Data'!$D$66),"-",'Payer Participation Data'!$D$66)</f>
        <v>-</v>
      </c>
      <c r="F1135" s="169" t="str">
        <f>IF(ISBLANK('Payer Participation Data'!$E$66),"-",'Payer Participation Data'!$E$66)</f>
        <v>-</v>
      </c>
      <c r="G1135" s="260">
        <v>1</v>
      </c>
      <c r="H1135" s="260">
        <v>2</v>
      </c>
      <c r="I1135" s="260">
        <v>5</v>
      </c>
      <c r="J1135" s="102" t="str">
        <f t="shared" ref="J1135:J1198" si="65">CONCATENATE(H1135,I1135,G1135)</f>
        <v>251</v>
      </c>
      <c r="K1135" s="102" t="s">
        <v>30</v>
      </c>
      <c r="L1135" s="263">
        <f>IF(ISNA(SUMIFS(INDEX('Payer Participation Data'!$F$10:$BM$59,0,MATCH(CONCATENATE($J1135,L$6),'Payer Participation Data'!$F$8:$BM$8,0)),'Payer Participation Data'!$B$10:$B$59,$C1135,'Payer Participation Data'!$C$10:$C$59,$D1135)),"-",SUMIFS(INDEX('Payer Participation Data'!$F$10:$BM$59,0,MATCH(CONCATENATE($J1135,L$6),'Payer Participation Data'!$F$8:$BM$8,0)),'Payer Participation Data'!$B$10:$B$59,$C1135,'Payer Participation Data'!$C$10:$C$59,$D1135))</f>
        <v>0</v>
      </c>
      <c r="M1135" s="264">
        <f>IF(ISNA(SUMIFS(INDEX('Payer Participation Data'!$F$10:$BM$59,0,MATCH(CONCATENATE($J1135,M$6),'Payer Participation Data'!$F$8:$BM$8,0)),'Payer Participation Data'!$B$10:$B$59,$C1135,'Payer Participation Data'!$C$10:$C$59,$D1135)),"-",SUMIFS(INDEX('Payer Participation Data'!$F$10:$BM$59,0,MATCH(CONCATENATE($J1135,M$6),'Payer Participation Data'!$F$8:$BM$8,0)),'Payer Participation Data'!$B$10:$B$59,$C1135,'Payer Participation Data'!$C$10:$C$59,$D1135))</f>
        <v>0</v>
      </c>
    </row>
    <row r="1136" spans="2:13" x14ac:dyDescent="0.35">
      <c r="B1136" s="127" t="s">
        <v>80</v>
      </c>
      <c r="C1136" s="169" t="str">
        <f>IF(ISBLANK('Payer Participation Data'!$B$66),"-",'Payer Participation Data'!$B$66)</f>
        <v>-</v>
      </c>
      <c r="D1136" s="169" t="str">
        <f>IF(ISBLANK('Payer Participation Data'!$C$66),"-",'Payer Participation Data'!$C$66)</f>
        <v>-</v>
      </c>
      <c r="E1136" s="169" t="str">
        <f>IF(ISBLANK('Payer Participation Data'!$D$66),"-",'Payer Participation Data'!$D$66)</f>
        <v>-</v>
      </c>
      <c r="F1136" s="169" t="str">
        <f>IF(ISBLANK('Payer Participation Data'!$E$66),"-",'Payer Participation Data'!$E$66)</f>
        <v>-</v>
      </c>
      <c r="G1136" s="261">
        <v>2</v>
      </c>
      <c r="H1136" s="261">
        <v>2</v>
      </c>
      <c r="I1136" s="261">
        <v>5</v>
      </c>
      <c r="J1136" s="128" t="str">
        <f t="shared" si="65"/>
        <v>252</v>
      </c>
      <c r="K1136" s="128" t="s">
        <v>30</v>
      </c>
      <c r="L1136" s="263">
        <f>IF(ISNA(SUMIFS(INDEX('Payer Participation Data'!$F$10:$BM$59,0,MATCH(CONCATENATE($J1136,L$6),'Payer Participation Data'!$F$8:$BM$8,0)),'Payer Participation Data'!$B$10:$B$59,$C1136,'Payer Participation Data'!$C$10:$C$59,$D1136)),"-",SUMIFS(INDEX('Payer Participation Data'!$F$10:$BM$59,0,MATCH(CONCATENATE($J1136,L$6),'Payer Participation Data'!$F$8:$BM$8,0)),'Payer Participation Data'!$B$10:$B$59,$C1136,'Payer Participation Data'!$C$10:$C$59,$D1136))</f>
        <v>0</v>
      </c>
      <c r="M1136" s="264">
        <f>IF(ISNA(SUMIFS(INDEX('Payer Participation Data'!$F$10:$BM$59,0,MATCH(CONCATENATE($J1136,M$6),'Payer Participation Data'!$F$8:$BM$8,0)),'Payer Participation Data'!$B$10:$B$59,$C1136,'Payer Participation Data'!$C$10:$C$59,$D1136)),"-",SUMIFS(INDEX('Payer Participation Data'!$F$10:$BM$59,0,MATCH(CONCATENATE($J1136,M$6),'Payer Participation Data'!$F$8:$BM$8,0)),'Payer Participation Data'!$B$10:$B$59,$C1136,'Payer Participation Data'!$C$10:$C$59,$D1136))</f>
        <v>0</v>
      </c>
    </row>
    <row r="1137" spans="2:13" x14ac:dyDescent="0.35">
      <c r="B1137" s="127" t="s">
        <v>80</v>
      </c>
      <c r="C1137" s="169" t="str">
        <f>IF(ISBLANK('Payer Participation Data'!$B$66),"-",'Payer Participation Data'!$B$66)</f>
        <v>-</v>
      </c>
      <c r="D1137" s="169" t="str">
        <f>IF(ISBLANK('Payer Participation Data'!$C$66),"-",'Payer Participation Data'!$C$66)</f>
        <v>-</v>
      </c>
      <c r="E1137" s="169" t="str">
        <f>IF(ISBLANK('Payer Participation Data'!$D$66),"-",'Payer Participation Data'!$D$66)</f>
        <v>-</v>
      </c>
      <c r="F1137" s="169" t="str">
        <f>IF(ISBLANK('Payer Participation Data'!$E$66),"-",'Payer Participation Data'!$E$66)</f>
        <v>-</v>
      </c>
      <c r="G1137" s="260">
        <v>3</v>
      </c>
      <c r="H1137" s="260">
        <v>2</v>
      </c>
      <c r="I1137" s="260">
        <v>5</v>
      </c>
      <c r="J1137" s="102" t="str">
        <f t="shared" si="65"/>
        <v>253</v>
      </c>
      <c r="K1137" s="102" t="s">
        <v>30</v>
      </c>
      <c r="L1137" s="263">
        <f>IF(ISNA(SUMIFS(INDEX('Payer Participation Data'!$F$10:$BM$59,0,MATCH(CONCATENATE($J1137,L$6),'Payer Participation Data'!$F$8:$BM$8,0)),'Payer Participation Data'!$B$10:$B$59,$C1137,'Payer Participation Data'!$C$10:$C$59,$D1137)),"-",SUMIFS(INDEX('Payer Participation Data'!$F$10:$BM$59,0,MATCH(CONCATENATE($J1137,L$6),'Payer Participation Data'!$F$8:$BM$8,0)),'Payer Participation Data'!$B$10:$B$59,$C1137,'Payer Participation Data'!$C$10:$C$59,$D1137))</f>
        <v>0</v>
      </c>
      <c r="M1137" s="264">
        <f>IF(ISNA(SUMIFS(INDEX('Payer Participation Data'!$F$10:$BM$59,0,MATCH(CONCATENATE($J1137,M$6),'Payer Participation Data'!$F$8:$BM$8,0)),'Payer Participation Data'!$B$10:$B$59,$C1137,'Payer Participation Data'!$C$10:$C$59,$D1137)),"-",SUMIFS(INDEX('Payer Participation Data'!$F$10:$BM$59,0,MATCH(CONCATENATE($J1137,M$6),'Payer Participation Data'!$F$8:$BM$8,0)),'Payer Participation Data'!$B$10:$B$59,$C1137,'Payer Participation Data'!$C$10:$C$59,$D1137))</f>
        <v>0</v>
      </c>
    </row>
    <row r="1138" spans="2:13" x14ac:dyDescent="0.35">
      <c r="B1138" s="127" t="s">
        <v>80</v>
      </c>
      <c r="C1138" s="169" t="str">
        <f>IF(ISBLANK('Payer Participation Data'!$B$66),"-",'Payer Participation Data'!$B$66)</f>
        <v>-</v>
      </c>
      <c r="D1138" s="169" t="str">
        <f>IF(ISBLANK('Payer Participation Data'!$C$66),"-",'Payer Participation Data'!$C$66)</f>
        <v>-</v>
      </c>
      <c r="E1138" s="169" t="str">
        <f>IF(ISBLANK('Payer Participation Data'!$D$66),"-",'Payer Participation Data'!$D$66)</f>
        <v>-</v>
      </c>
      <c r="F1138" s="169" t="str">
        <f>IF(ISBLANK('Payer Participation Data'!$E$66),"-",'Payer Participation Data'!$E$66)</f>
        <v>-</v>
      </c>
      <c r="G1138" s="261">
        <v>4</v>
      </c>
      <c r="H1138" s="261">
        <v>2</v>
      </c>
      <c r="I1138" s="261">
        <v>5</v>
      </c>
      <c r="J1138" s="128" t="str">
        <f t="shared" si="65"/>
        <v>254</v>
      </c>
      <c r="K1138" s="128" t="s">
        <v>30</v>
      </c>
      <c r="L1138" s="263">
        <f>IF(ISNA(SUMIFS(INDEX('Payer Participation Data'!$F$10:$BM$59,0,MATCH(CONCATENATE($J1138,L$6),'Payer Participation Data'!$F$8:$BM$8,0)),'Payer Participation Data'!$B$10:$B$59,$C1138,'Payer Participation Data'!$C$10:$C$59,$D1138)),"-",SUMIFS(INDEX('Payer Participation Data'!$F$10:$BM$59,0,MATCH(CONCATENATE($J1138,L$6),'Payer Participation Data'!$F$8:$BM$8,0)),'Payer Participation Data'!$B$10:$B$59,$C1138,'Payer Participation Data'!$C$10:$C$59,$D1138))</f>
        <v>0</v>
      </c>
      <c r="M1138" s="264">
        <f>IF(ISNA(SUMIFS(INDEX('Payer Participation Data'!$F$10:$BM$59,0,MATCH(CONCATENATE($J1138,M$6),'Payer Participation Data'!$F$8:$BM$8,0)),'Payer Participation Data'!$B$10:$B$59,$C1138,'Payer Participation Data'!$C$10:$C$59,$D1138)),"-",SUMIFS(INDEX('Payer Participation Data'!$F$10:$BM$59,0,MATCH(CONCATENATE($J1138,M$6),'Payer Participation Data'!$F$8:$BM$8,0)),'Payer Participation Data'!$B$10:$B$59,$C1138,'Payer Participation Data'!$C$10:$C$59,$D1138))</f>
        <v>0</v>
      </c>
    </row>
    <row r="1139" spans="2:13" x14ac:dyDescent="0.35">
      <c r="B1139" s="127" t="s">
        <v>80</v>
      </c>
      <c r="C1139" s="169" t="str">
        <f>IF(ISBLANK('Payer Participation Data'!$B$66),"-",'Payer Participation Data'!$B$66)</f>
        <v>-</v>
      </c>
      <c r="D1139" s="169" t="str">
        <f>IF(ISBLANK('Payer Participation Data'!$C$66),"-",'Payer Participation Data'!$C$66)</f>
        <v>-</v>
      </c>
      <c r="E1139" s="169" t="str">
        <f>IF(ISBLANK('Payer Participation Data'!$D$66),"-",'Payer Participation Data'!$D$66)</f>
        <v>-</v>
      </c>
      <c r="F1139" s="169" t="str">
        <f>IF(ISBLANK('Payer Participation Data'!$E$66),"-",'Payer Participation Data'!$E$66)</f>
        <v>-</v>
      </c>
      <c r="G1139" s="260">
        <v>1</v>
      </c>
      <c r="H1139" s="260">
        <v>3</v>
      </c>
      <c r="I1139" s="260">
        <v>5</v>
      </c>
      <c r="J1139" s="102" t="str">
        <f t="shared" si="65"/>
        <v>351</v>
      </c>
      <c r="K1139" s="102" t="s">
        <v>30</v>
      </c>
      <c r="L1139" s="263">
        <f>IF(ISNA(SUMIFS(INDEX('Payer Participation Data'!$F$10:$BM$59,0,MATCH(CONCATENATE($J1139,L$6),'Payer Participation Data'!$F$8:$BM$8,0)),'Payer Participation Data'!$B$10:$B$59,$C1139,'Payer Participation Data'!$C$10:$C$59,$D1139)),"-",SUMIFS(INDEX('Payer Participation Data'!$F$10:$BM$59,0,MATCH(CONCATENATE($J1139,L$6),'Payer Participation Data'!$F$8:$BM$8,0)),'Payer Participation Data'!$B$10:$B$59,$C1139,'Payer Participation Data'!$C$10:$C$59,$D1139))</f>
        <v>0</v>
      </c>
      <c r="M1139" s="264">
        <f>IF(ISNA(SUMIFS(INDEX('Payer Participation Data'!$F$10:$BM$59,0,MATCH(CONCATENATE($J1139,M$6),'Payer Participation Data'!$F$8:$BM$8,0)),'Payer Participation Data'!$B$10:$B$59,$C1139,'Payer Participation Data'!$C$10:$C$59,$D1139)),"-",SUMIFS(INDEX('Payer Participation Data'!$F$10:$BM$59,0,MATCH(CONCATENATE($J1139,M$6),'Payer Participation Data'!$F$8:$BM$8,0)),'Payer Participation Data'!$B$10:$B$59,$C1139,'Payer Participation Data'!$C$10:$C$59,$D1139))</f>
        <v>0</v>
      </c>
    </row>
    <row r="1140" spans="2:13" x14ac:dyDescent="0.35">
      <c r="B1140" s="127" t="s">
        <v>80</v>
      </c>
      <c r="C1140" s="169" t="str">
        <f>IF(ISBLANK('Payer Participation Data'!$B$66),"-",'Payer Participation Data'!$B$66)</f>
        <v>-</v>
      </c>
      <c r="D1140" s="169" t="str">
        <f>IF(ISBLANK('Payer Participation Data'!$C$66),"-",'Payer Participation Data'!$C$66)</f>
        <v>-</v>
      </c>
      <c r="E1140" s="169" t="str">
        <f>IF(ISBLANK('Payer Participation Data'!$D$66),"-",'Payer Participation Data'!$D$66)</f>
        <v>-</v>
      </c>
      <c r="F1140" s="169" t="str">
        <f>IF(ISBLANK('Payer Participation Data'!$E$66),"-",'Payer Participation Data'!$E$66)</f>
        <v>-</v>
      </c>
      <c r="G1140" s="261">
        <v>2</v>
      </c>
      <c r="H1140" s="261">
        <v>3</v>
      </c>
      <c r="I1140" s="261">
        <v>5</v>
      </c>
      <c r="J1140" s="128" t="str">
        <f t="shared" si="65"/>
        <v>352</v>
      </c>
      <c r="K1140" s="128" t="s">
        <v>30</v>
      </c>
      <c r="L1140" s="263">
        <f>IF(ISNA(SUMIFS(INDEX('Payer Participation Data'!$F$10:$BM$59,0,MATCH(CONCATENATE($J1140,L$6),'Payer Participation Data'!$F$8:$BM$8,0)),'Payer Participation Data'!$B$10:$B$59,$C1140,'Payer Participation Data'!$C$10:$C$59,$D1140)),"-",SUMIFS(INDEX('Payer Participation Data'!$F$10:$BM$59,0,MATCH(CONCATENATE($J1140,L$6),'Payer Participation Data'!$F$8:$BM$8,0)),'Payer Participation Data'!$B$10:$B$59,$C1140,'Payer Participation Data'!$C$10:$C$59,$D1140))</f>
        <v>0</v>
      </c>
      <c r="M1140" s="264">
        <f>IF(ISNA(SUMIFS(INDEX('Payer Participation Data'!$F$10:$BM$59,0,MATCH(CONCATENATE($J1140,M$6),'Payer Participation Data'!$F$8:$BM$8,0)),'Payer Participation Data'!$B$10:$B$59,$C1140,'Payer Participation Data'!$C$10:$C$59,$D1140)),"-",SUMIFS(INDEX('Payer Participation Data'!$F$10:$BM$59,0,MATCH(CONCATENATE($J1140,M$6),'Payer Participation Data'!$F$8:$BM$8,0)),'Payer Participation Data'!$B$10:$B$59,$C1140,'Payer Participation Data'!$C$10:$C$59,$D1140))</f>
        <v>0</v>
      </c>
    </row>
    <row r="1141" spans="2:13" x14ac:dyDescent="0.35">
      <c r="B1141" s="127" t="s">
        <v>80</v>
      </c>
      <c r="C1141" s="169" t="str">
        <f>IF(ISBLANK('Payer Participation Data'!$B$66),"-",'Payer Participation Data'!$B$66)</f>
        <v>-</v>
      </c>
      <c r="D1141" s="169" t="str">
        <f>IF(ISBLANK('Payer Participation Data'!$C$66),"-",'Payer Participation Data'!$C$66)</f>
        <v>-</v>
      </c>
      <c r="E1141" s="169" t="str">
        <f>IF(ISBLANK('Payer Participation Data'!$D$66),"-",'Payer Participation Data'!$D$66)</f>
        <v>-</v>
      </c>
      <c r="F1141" s="169" t="str">
        <f>IF(ISBLANK('Payer Participation Data'!$E$66),"-",'Payer Participation Data'!$E$66)</f>
        <v>-</v>
      </c>
      <c r="G1141" s="260">
        <v>3</v>
      </c>
      <c r="H1141" s="260">
        <v>3</v>
      </c>
      <c r="I1141" s="260">
        <v>5</v>
      </c>
      <c r="J1141" s="102" t="str">
        <f t="shared" si="65"/>
        <v>353</v>
      </c>
      <c r="K1141" s="102" t="s">
        <v>30</v>
      </c>
      <c r="L1141" s="263">
        <f>IF(ISNA(SUMIFS(INDEX('Payer Participation Data'!$F$10:$BM$59,0,MATCH(CONCATENATE($J1141,L$6),'Payer Participation Data'!$F$8:$BM$8,0)),'Payer Participation Data'!$B$10:$B$59,$C1141,'Payer Participation Data'!$C$10:$C$59,$D1141)),"-",SUMIFS(INDEX('Payer Participation Data'!$F$10:$BM$59,0,MATCH(CONCATENATE($J1141,L$6),'Payer Participation Data'!$F$8:$BM$8,0)),'Payer Participation Data'!$B$10:$B$59,$C1141,'Payer Participation Data'!$C$10:$C$59,$D1141))</f>
        <v>0</v>
      </c>
      <c r="M1141" s="264">
        <f>IF(ISNA(SUMIFS(INDEX('Payer Participation Data'!$F$10:$BM$59,0,MATCH(CONCATENATE($J1141,M$6),'Payer Participation Data'!$F$8:$BM$8,0)),'Payer Participation Data'!$B$10:$B$59,$C1141,'Payer Participation Data'!$C$10:$C$59,$D1141)),"-",SUMIFS(INDEX('Payer Participation Data'!$F$10:$BM$59,0,MATCH(CONCATENATE($J1141,M$6),'Payer Participation Data'!$F$8:$BM$8,0)),'Payer Participation Data'!$B$10:$B$59,$C1141,'Payer Participation Data'!$C$10:$C$59,$D1141))</f>
        <v>0</v>
      </c>
    </row>
    <row r="1142" spans="2:13" x14ac:dyDescent="0.35">
      <c r="B1142" s="127" t="s">
        <v>80</v>
      </c>
      <c r="C1142" s="169" t="str">
        <f>IF(ISBLANK('Payer Participation Data'!$B$66),"-",'Payer Participation Data'!$B$66)</f>
        <v>-</v>
      </c>
      <c r="D1142" s="169" t="str">
        <f>IF(ISBLANK('Payer Participation Data'!$C$66),"-",'Payer Participation Data'!$C$66)</f>
        <v>-</v>
      </c>
      <c r="E1142" s="169" t="str">
        <f>IF(ISBLANK('Payer Participation Data'!$D$66),"-",'Payer Participation Data'!$D$66)</f>
        <v>-</v>
      </c>
      <c r="F1142" s="169" t="str">
        <f>IF(ISBLANK('Payer Participation Data'!$E$66),"-",'Payer Participation Data'!$E$66)</f>
        <v>-</v>
      </c>
      <c r="G1142" s="261">
        <v>4</v>
      </c>
      <c r="H1142" s="261">
        <v>3</v>
      </c>
      <c r="I1142" s="261">
        <v>5</v>
      </c>
      <c r="J1142" s="128" t="str">
        <f t="shared" si="65"/>
        <v>354</v>
      </c>
      <c r="K1142" s="128" t="s">
        <v>30</v>
      </c>
      <c r="L1142" s="263">
        <f>IF(ISNA(SUMIFS(INDEX('Payer Participation Data'!$F$10:$BM$59,0,MATCH(CONCATENATE($J1142,L$6),'Payer Participation Data'!$F$8:$BM$8,0)),'Payer Participation Data'!$B$10:$B$59,$C1142,'Payer Participation Data'!$C$10:$C$59,$D1142)),"-",SUMIFS(INDEX('Payer Participation Data'!$F$10:$BM$59,0,MATCH(CONCATENATE($J1142,L$6),'Payer Participation Data'!$F$8:$BM$8,0)),'Payer Participation Data'!$B$10:$B$59,$C1142,'Payer Participation Data'!$C$10:$C$59,$D1142))</f>
        <v>0</v>
      </c>
      <c r="M1142" s="264">
        <f>IF(ISNA(SUMIFS(INDEX('Payer Participation Data'!$F$10:$BM$59,0,MATCH(CONCATENATE($J1142,M$6),'Payer Participation Data'!$F$8:$BM$8,0)),'Payer Participation Data'!$B$10:$B$59,$C1142,'Payer Participation Data'!$C$10:$C$59,$D1142)),"-",SUMIFS(INDEX('Payer Participation Data'!$F$10:$BM$59,0,MATCH(CONCATENATE($J1142,M$6),'Payer Participation Data'!$F$8:$BM$8,0)),'Payer Participation Data'!$B$10:$B$59,$C1142,'Payer Participation Data'!$C$10:$C$59,$D1142))</f>
        <v>0</v>
      </c>
    </row>
    <row r="1143" spans="2:13" x14ac:dyDescent="0.35">
      <c r="B1143" s="127" t="s">
        <v>80</v>
      </c>
      <c r="C1143" s="169" t="str">
        <f>IF(ISBLANK('Payer Participation Data'!$B$66),"-",'Payer Participation Data'!$B$66)</f>
        <v>-</v>
      </c>
      <c r="D1143" s="169" t="str">
        <f>IF(ISBLANK('Payer Participation Data'!$C$66),"-",'Payer Participation Data'!$C$66)</f>
        <v>-</v>
      </c>
      <c r="E1143" s="169" t="str">
        <f>IF(ISBLANK('Payer Participation Data'!$D$66),"-",'Payer Participation Data'!$D$66)</f>
        <v>-</v>
      </c>
      <c r="F1143" s="169" t="str">
        <f>IF(ISBLANK('Payer Participation Data'!$E$66),"-",'Payer Participation Data'!$E$66)</f>
        <v>-</v>
      </c>
      <c r="G1143" s="260">
        <v>1</v>
      </c>
      <c r="H1143" s="260">
        <v>4</v>
      </c>
      <c r="I1143" s="260">
        <v>5</v>
      </c>
      <c r="J1143" s="102" t="str">
        <f t="shared" si="65"/>
        <v>451</v>
      </c>
      <c r="K1143" s="102" t="s">
        <v>30</v>
      </c>
      <c r="L1143" s="263">
        <f>IF(ISNA(SUMIFS(INDEX('Payer Participation Data'!$F$10:$BM$59,0,MATCH(CONCATENATE($J1143,L$6),'Payer Participation Data'!$F$8:$BM$8,0)),'Payer Participation Data'!$B$10:$B$59,$C1143,'Payer Participation Data'!$C$10:$C$59,$D1143)),"-",SUMIFS(INDEX('Payer Participation Data'!$F$10:$BM$59,0,MATCH(CONCATENATE($J1143,L$6),'Payer Participation Data'!$F$8:$BM$8,0)),'Payer Participation Data'!$B$10:$B$59,$C1143,'Payer Participation Data'!$C$10:$C$59,$D1143))</f>
        <v>0</v>
      </c>
      <c r="M1143" s="264">
        <f>IF(ISNA(SUMIFS(INDEX('Payer Participation Data'!$F$10:$BM$59,0,MATCH(CONCATENATE($J1143,M$6),'Payer Participation Data'!$F$8:$BM$8,0)),'Payer Participation Data'!$B$10:$B$59,$C1143,'Payer Participation Data'!$C$10:$C$59,$D1143)),"-",SUMIFS(INDEX('Payer Participation Data'!$F$10:$BM$59,0,MATCH(CONCATENATE($J1143,M$6),'Payer Participation Data'!$F$8:$BM$8,0)),'Payer Participation Data'!$B$10:$B$59,$C1143,'Payer Participation Data'!$C$10:$C$59,$D1143))</f>
        <v>0</v>
      </c>
    </row>
    <row r="1144" spans="2:13" x14ac:dyDescent="0.35">
      <c r="B1144" s="127" t="s">
        <v>80</v>
      </c>
      <c r="C1144" s="169" t="str">
        <f>IF(ISBLANK('Payer Participation Data'!$B$66),"-",'Payer Participation Data'!$B$66)</f>
        <v>-</v>
      </c>
      <c r="D1144" s="169" t="str">
        <f>IF(ISBLANK('Payer Participation Data'!$C$66),"-",'Payer Participation Data'!$C$66)</f>
        <v>-</v>
      </c>
      <c r="E1144" s="169" t="str">
        <f>IF(ISBLANK('Payer Participation Data'!$D$66),"-",'Payer Participation Data'!$D$66)</f>
        <v>-</v>
      </c>
      <c r="F1144" s="169" t="str">
        <f>IF(ISBLANK('Payer Participation Data'!$E$66),"-",'Payer Participation Data'!$E$66)</f>
        <v>-</v>
      </c>
      <c r="G1144" s="261">
        <v>2</v>
      </c>
      <c r="H1144" s="261">
        <v>4</v>
      </c>
      <c r="I1144" s="261">
        <v>5</v>
      </c>
      <c r="J1144" s="128" t="str">
        <f t="shared" si="65"/>
        <v>452</v>
      </c>
      <c r="K1144" s="128" t="s">
        <v>30</v>
      </c>
      <c r="L1144" s="263">
        <f>IF(ISNA(SUMIFS(INDEX('Payer Participation Data'!$F$10:$BM$59,0,MATCH(CONCATENATE($J1144,L$6),'Payer Participation Data'!$F$8:$BM$8,0)),'Payer Participation Data'!$B$10:$B$59,$C1144,'Payer Participation Data'!$C$10:$C$59,$D1144)),"-",SUMIFS(INDEX('Payer Participation Data'!$F$10:$BM$59,0,MATCH(CONCATENATE($J1144,L$6),'Payer Participation Data'!$F$8:$BM$8,0)),'Payer Participation Data'!$B$10:$B$59,$C1144,'Payer Participation Data'!$C$10:$C$59,$D1144))</f>
        <v>0</v>
      </c>
      <c r="M1144" s="264">
        <f>IF(ISNA(SUMIFS(INDEX('Payer Participation Data'!$F$10:$BM$59,0,MATCH(CONCATENATE($J1144,M$6),'Payer Participation Data'!$F$8:$BM$8,0)),'Payer Participation Data'!$B$10:$B$59,$C1144,'Payer Participation Data'!$C$10:$C$59,$D1144)),"-",SUMIFS(INDEX('Payer Participation Data'!$F$10:$BM$59,0,MATCH(CONCATENATE($J1144,M$6),'Payer Participation Data'!$F$8:$BM$8,0)),'Payer Participation Data'!$B$10:$B$59,$C1144,'Payer Participation Data'!$C$10:$C$59,$D1144))</f>
        <v>0</v>
      </c>
    </row>
    <row r="1145" spans="2:13" x14ac:dyDescent="0.35">
      <c r="B1145" s="127" t="s">
        <v>80</v>
      </c>
      <c r="C1145" s="169" t="str">
        <f>IF(ISBLANK('Payer Participation Data'!$B$66),"-",'Payer Participation Data'!$B$66)</f>
        <v>-</v>
      </c>
      <c r="D1145" s="169" t="str">
        <f>IF(ISBLANK('Payer Participation Data'!$C$66),"-",'Payer Participation Data'!$C$66)</f>
        <v>-</v>
      </c>
      <c r="E1145" s="169" t="str">
        <f>IF(ISBLANK('Payer Participation Data'!$D$66),"-",'Payer Participation Data'!$D$66)</f>
        <v>-</v>
      </c>
      <c r="F1145" s="169" t="str">
        <f>IF(ISBLANK('Payer Participation Data'!$E$66),"-",'Payer Participation Data'!$E$66)</f>
        <v>-</v>
      </c>
      <c r="G1145" s="260">
        <v>3</v>
      </c>
      <c r="H1145" s="260">
        <v>4</v>
      </c>
      <c r="I1145" s="260">
        <v>5</v>
      </c>
      <c r="J1145" s="102" t="str">
        <f t="shared" si="65"/>
        <v>453</v>
      </c>
      <c r="K1145" s="102" t="s">
        <v>30</v>
      </c>
      <c r="L1145" s="263">
        <f>IF(ISNA(SUMIFS(INDEX('Payer Participation Data'!$F$10:$BM$59,0,MATCH(CONCATENATE($J1145,L$6),'Payer Participation Data'!$F$8:$BM$8,0)),'Payer Participation Data'!$B$10:$B$59,$C1145,'Payer Participation Data'!$C$10:$C$59,$D1145)),"-",SUMIFS(INDEX('Payer Participation Data'!$F$10:$BM$59,0,MATCH(CONCATENATE($J1145,L$6),'Payer Participation Data'!$F$8:$BM$8,0)),'Payer Participation Data'!$B$10:$B$59,$C1145,'Payer Participation Data'!$C$10:$C$59,$D1145))</f>
        <v>0</v>
      </c>
      <c r="M1145" s="264">
        <f>IF(ISNA(SUMIFS(INDEX('Payer Participation Data'!$F$10:$BM$59,0,MATCH(CONCATENATE($J1145,M$6),'Payer Participation Data'!$F$8:$BM$8,0)),'Payer Participation Data'!$B$10:$B$59,$C1145,'Payer Participation Data'!$C$10:$C$59,$D1145)),"-",SUMIFS(INDEX('Payer Participation Data'!$F$10:$BM$59,0,MATCH(CONCATENATE($J1145,M$6),'Payer Participation Data'!$F$8:$BM$8,0)),'Payer Participation Data'!$B$10:$B$59,$C1145,'Payer Participation Data'!$C$10:$C$59,$D1145))</f>
        <v>0</v>
      </c>
    </row>
    <row r="1146" spans="2:13" x14ac:dyDescent="0.35">
      <c r="B1146" s="127" t="s">
        <v>80</v>
      </c>
      <c r="C1146" s="169" t="str">
        <f>IF(ISBLANK('Payer Participation Data'!$B$66),"-",'Payer Participation Data'!$B$66)</f>
        <v>-</v>
      </c>
      <c r="D1146" s="169" t="str">
        <f>IF(ISBLANK('Payer Participation Data'!$C$66),"-",'Payer Participation Data'!$C$66)</f>
        <v>-</v>
      </c>
      <c r="E1146" s="169" t="str">
        <f>IF(ISBLANK('Payer Participation Data'!$D$66),"-",'Payer Participation Data'!$D$66)</f>
        <v>-</v>
      </c>
      <c r="F1146" s="169" t="str">
        <f>IF(ISBLANK('Payer Participation Data'!$E$66),"-",'Payer Participation Data'!$E$66)</f>
        <v>-</v>
      </c>
      <c r="G1146" s="261">
        <v>4</v>
      </c>
      <c r="H1146" s="261">
        <v>4</v>
      </c>
      <c r="I1146" s="261">
        <v>5</v>
      </c>
      <c r="J1146" s="128" t="str">
        <f t="shared" si="65"/>
        <v>454</v>
      </c>
      <c r="K1146" s="128" t="s">
        <v>30</v>
      </c>
      <c r="L1146" s="263">
        <f>IF(ISNA(SUMIFS(INDEX('Payer Participation Data'!$F$10:$BM$59,0,MATCH(CONCATENATE($J1146,L$6),'Payer Participation Data'!$F$8:$BM$8,0)),'Payer Participation Data'!$B$10:$B$59,$C1146,'Payer Participation Data'!$C$10:$C$59,$D1146)),"-",SUMIFS(INDEX('Payer Participation Data'!$F$10:$BM$59,0,MATCH(CONCATENATE($J1146,L$6),'Payer Participation Data'!$F$8:$BM$8,0)),'Payer Participation Data'!$B$10:$B$59,$C1146,'Payer Participation Data'!$C$10:$C$59,$D1146))</f>
        <v>0</v>
      </c>
      <c r="M1146" s="264">
        <f>IF(ISNA(SUMIFS(INDEX('Payer Participation Data'!$F$10:$BM$59,0,MATCH(CONCATENATE($J1146,M$6),'Payer Participation Data'!$F$8:$BM$8,0)),'Payer Participation Data'!$B$10:$B$59,$C1146,'Payer Participation Data'!$C$10:$C$59,$D1146)),"-",SUMIFS(INDEX('Payer Participation Data'!$F$10:$BM$59,0,MATCH(CONCATENATE($J1146,M$6),'Payer Participation Data'!$F$8:$BM$8,0)),'Payer Participation Data'!$B$10:$B$59,$C1146,'Payer Participation Data'!$C$10:$C$59,$D1146))</f>
        <v>0</v>
      </c>
    </row>
    <row r="1147" spans="2:13" x14ac:dyDescent="0.35">
      <c r="B1147" s="127" t="s">
        <v>80</v>
      </c>
      <c r="C1147" s="169" t="str">
        <f>IF(ISBLANK('Payer Participation Data'!$B$67),"-",'Payer Participation Data'!$B$67)</f>
        <v>-</v>
      </c>
      <c r="D1147" s="169" t="str">
        <f>IF(ISBLANK('Payer Participation Data'!$C$67),"-",'Payer Participation Data'!$C$67)</f>
        <v>-</v>
      </c>
      <c r="E1147" s="169" t="str">
        <f>IF(ISBLANK('Payer Participation Data'!$D$67),"-",'Payer Participation Data'!$D$67)</f>
        <v>-</v>
      </c>
      <c r="F1147" s="169" t="str">
        <f>IF(ISBLANK('Payer Participation Data'!$E$67),"-",'Payer Participation Data'!$E$67)</f>
        <v>-</v>
      </c>
      <c r="G1147" s="260">
        <v>1</v>
      </c>
      <c r="H1147" s="260" t="s">
        <v>64</v>
      </c>
      <c r="I1147" s="260" t="s">
        <v>64</v>
      </c>
      <c r="J1147" s="102" t="str">
        <f t="shared" si="65"/>
        <v>BaselineBaseline1</v>
      </c>
      <c r="K1147" s="102" t="s">
        <v>30</v>
      </c>
      <c r="L1147" s="263">
        <f>IF(ISNA(SUMIFS(INDEX('Payer Participation Data'!$F$10:$BM$59,0,MATCH(CONCATENATE($J1147,L$6),'Payer Participation Data'!$F$8:$BM$8,0)),'Payer Participation Data'!$B$10:$B$59,$C1147,'Payer Participation Data'!$C$10:$C$59,$D1147)),"-",SUMIFS(INDEX('Payer Participation Data'!$F$10:$BM$59,0,MATCH(CONCATENATE($J1147,L$6),'Payer Participation Data'!$F$8:$BM$8,0)),'Payer Participation Data'!$B$10:$B$59,$C1147,'Payer Participation Data'!$C$10:$C$59,$D1147))</f>
        <v>0</v>
      </c>
      <c r="M1147" s="264">
        <f>IF(ISNA(SUMIFS(INDEX('Payer Participation Data'!$F$10:$BM$59,0,MATCH(CONCATENATE($J1147,M$6),'Payer Participation Data'!$F$8:$BM$8,0)),'Payer Participation Data'!$B$10:$B$59,$C1147,'Payer Participation Data'!$C$10:$C$59,$D1147)),"-",SUMIFS(INDEX('Payer Participation Data'!$F$10:$BM$59,0,MATCH(CONCATENATE($J1147,M$6),'Payer Participation Data'!$F$8:$BM$8,0)),'Payer Participation Data'!$B$10:$B$59,$C1147,'Payer Participation Data'!$C$10:$C$59,$D1147))</f>
        <v>0</v>
      </c>
    </row>
    <row r="1148" spans="2:13" x14ac:dyDescent="0.35">
      <c r="B1148" s="127" t="s">
        <v>80</v>
      </c>
      <c r="C1148" s="169" t="str">
        <f>IF(ISBLANK('Payer Participation Data'!$B$67),"-",'Payer Participation Data'!$B$67)</f>
        <v>-</v>
      </c>
      <c r="D1148" s="169" t="str">
        <f>IF(ISBLANK('Payer Participation Data'!$C$67),"-",'Payer Participation Data'!$C$67)</f>
        <v>-</v>
      </c>
      <c r="E1148" s="169" t="str">
        <f>IF(ISBLANK('Payer Participation Data'!$D$67),"-",'Payer Participation Data'!$D$67)</f>
        <v>-</v>
      </c>
      <c r="F1148" s="169" t="str">
        <f>IF(ISBLANK('Payer Participation Data'!$E$67),"-",'Payer Participation Data'!$E$67)</f>
        <v>-</v>
      </c>
      <c r="G1148" s="261">
        <v>2</v>
      </c>
      <c r="H1148" s="261" t="s">
        <v>64</v>
      </c>
      <c r="I1148" s="261" t="s">
        <v>64</v>
      </c>
      <c r="J1148" s="128" t="str">
        <f t="shared" si="65"/>
        <v>BaselineBaseline2</v>
      </c>
      <c r="K1148" s="128" t="s">
        <v>30</v>
      </c>
      <c r="L1148" s="263">
        <f>IF(ISNA(SUMIFS(INDEX('Payer Participation Data'!$F$10:$BM$59,0,MATCH(CONCATENATE($J1148,L$6),'Payer Participation Data'!$F$8:$BM$8,0)),'Payer Participation Data'!$B$10:$B$59,$C1148,'Payer Participation Data'!$C$10:$C$59,$D1148)),"-",SUMIFS(INDEX('Payer Participation Data'!$F$10:$BM$59,0,MATCH(CONCATENATE($J1148,L$6),'Payer Participation Data'!$F$8:$BM$8,0)),'Payer Participation Data'!$B$10:$B$59,$C1148,'Payer Participation Data'!$C$10:$C$59,$D1148))</f>
        <v>0</v>
      </c>
      <c r="M1148" s="264">
        <f>IF(ISNA(SUMIFS(INDEX('Payer Participation Data'!$F$10:$BM$59,0,MATCH(CONCATENATE($J1148,M$6),'Payer Participation Data'!$F$8:$BM$8,0)),'Payer Participation Data'!$B$10:$B$59,$C1148,'Payer Participation Data'!$C$10:$C$59,$D1148)),"-",SUMIFS(INDEX('Payer Participation Data'!$F$10:$BM$59,0,MATCH(CONCATENATE($J1148,M$6),'Payer Participation Data'!$F$8:$BM$8,0)),'Payer Participation Data'!$B$10:$B$59,$C1148,'Payer Participation Data'!$C$10:$C$59,$D1148))</f>
        <v>0</v>
      </c>
    </row>
    <row r="1149" spans="2:13" x14ac:dyDescent="0.35">
      <c r="B1149" s="127" t="s">
        <v>80</v>
      </c>
      <c r="C1149" s="169" t="str">
        <f>IF(ISBLANK('Payer Participation Data'!$B$67),"-",'Payer Participation Data'!$B$67)</f>
        <v>-</v>
      </c>
      <c r="D1149" s="169" t="str">
        <f>IF(ISBLANK('Payer Participation Data'!$C$67),"-",'Payer Participation Data'!$C$67)</f>
        <v>-</v>
      </c>
      <c r="E1149" s="169" t="str">
        <f>IF(ISBLANK('Payer Participation Data'!$D$67),"-",'Payer Participation Data'!$D$67)</f>
        <v>-</v>
      </c>
      <c r="F1149" s="169" t="str">
        <f>IF(ISBLANK('Payer Participation Data'!$E$67),"-",'Payer Participation Data'!$E$67)</f>
        <v>-</v>
      </c>
      <c r="G1149" s="260">
        <v>3</v>
      </c>
      <c r="H1149" s="260" t="s">
        <v>64</v>
      </c>
      <c r="I1149" s="260" t="s">
        <v>64</v>
      </c>
      <c r="J1149" s="102" t="str">
        <f t="shared" si="65"/>
        <v>BaselineBaseline3</v>
      </c>
      <c r="K1149" s="102" t="s">
        <v>30</v>
      </c>
      <c r="L1149" s="263">
        <f>IF(ISNA(SUMIFS(INDEX('Payer Participation Data'!$F$10:$BM$59,0,MATCH(CONCATENATE($J1149,L$6),'Payer Participation Data'!$F$8:$BM$8,0)),'Payer Participation Data'!$B$10:$B$59,$C1149,'Payer Participation Data'!$C$10:$C$59,$D1149)),"-",SUMIFS(INDEX('Payer Participation Data'!$F$10:$BM$59,0,MATCH(CONCATENATE($J1149,L$6),'Payer Participation Data'!$F$8:$BM$8,0)),'Payer Participation Data'!$B$10:$B$59,$C1149,'Payer Participation Data'!$C$10:$C$59,$D1149))</f>
        <v>0</v>
      </c>
      <c r="M1149" s="264">
        <f>IF(ISNA(SUMIFS(INDEX('Payer Participation Data'!$F$10:$BM$59,0,MATCH(CONCATENATE($J1149,M$6),'Payer Participation Data'!$F$8:$BM$8,0)),'Payer Participation Data'!$B$10:$B$59,$C1149,'Payer Participation Data'!$C$10:$C$59,$D1149)),"-",SUMIFS(INDEX('Payer Participation Data'!$F$10:$BM$59,0,MATCH(CONCATENATE($J1149,M$6),'Payer Participation Data'!$F$8:$BM$8,0)),'Payer Participation Data'!$B$10:$B$59,$C1149,'Payer Participation Data'!$C$10:$C$59,$D1149))</f>
        <v>0</v>
      </c>
    </row>
    <row r="1150" spans="2:13" x14ac:dyDescent="0.35">
      <c r="B1150" s="127" t="s">
        <v>80</v>
      </c>
      <c r="C1150" s="169" t="str">
        <f>IF(ISBLANK('Payer Participation Data'!$B$67),"-",'Payer Participation Data'!$B$67)</f>
        <v>-</v>
      </c>
      <c r="D1150" s="169" t="str">
        <f>IF(ISBLANK('Payer Participation Data'!$C$67),"-",'Payer Participation Data'!$C$67)</f>
        <v>-</v>
      </c>
      <c r="E1150" s="169" t="str">
        <f>IF(ISBLANK('Payer Participation Data'!$D$67),"-",'Payer Participation Data'!$D$67)</f>
        <v>-</v>
      </c>
      <c r="F1150" s="169" t="str">
        <f>IF(ISBLANK('Payer Participation Data'!$E$67),"-",'Payer Participation Data'!$E$67)</f>
        <v>-</v>
      </c>
      <c r="G1150" s="261">
        <v>4</v>
      </c>
      <c r="H1150" s="261" t="s">
        <v>64</v>
      </c>
      <c r="I1150" s="261" t="s">
        <v>64</v>
      </c>
      <c r="J1150" s="128" t="str">
        <f t="shared" si="65"/>
        <v>BaselineBaseline4</v>
      </c>
      <c r="K1150" s="128" t="s">
        <v>30</v>
      </c>
      <c r="L1150" s="263">
        <f>IF(ISNA(SUMIFS(INDEX('Payer Participation Data'!$F$10:$BM$59,0,MATCH(CONCATENATE($J1150,L$6),'Payer Participation Data'!$F$8:$BM$8,0)),'Payer Participation Data'!$B$10:$B$59,$C1150,'Payer Participation Data'!$C$10:$C$59,$D1150)),"-",SUMIFS(INDEX('Payer Participation Data'!$F$10:$BM$59,0,MATCH(CONCATENATE($J1150,L$6),'Payer Participation Data'!$F$8:$BM$8,0)),'Payer Participation Data'!$B$10:$B$59,$C1150,'Payer Participation Data'!$C$10:$C$59,$D1150))</f>
        <v>0</v>
      </c>
      <c r="M1150" s="264">
        <f>IF(ISNA(SUMIFS(INDEX('Payer Participation Data'!$F$10:$BM$59,0,MATCH(CONCATENATE($J1150,M$6),'Payer Participation Data'!$F$8:$BM$8,0)),'Payer Participation Data'!$B$10:$B$59,$C1150,'Payer Participation Data'!$C$10:$C$59,$D1150)),"-",SUMIFS(INDEX('Payer Participation Data'!$F$10:$BM$59,0,MATCH(CONCATENATE($J1150,M$6),'Payer Participation Data'!$F$8:$BM$8,0)),'Payer Participation Data'!$B$10:$B$59,$C1150,'Payer Participation Data'!$C$10:$C$59,$D1150))</f>
        <v>0</v>
      </c>
    </row>
    <row r="1151" spans="2:13" x14ac:dyDescent="0.35">
      <c r="B1151" s="127" t="s">
        <v>80</v>
      </c>
      <c r="C1151" s="169" t="str">
        <f>IF(ISBLANK('Payer Participation Data'!$B$67),"-",'Payer Participation Data'!$B$67)</f>
        <v>-</v>
      </c>
      <c r="D1151" s="169" t="str">
        <f>IF(ISBLANK('Payer Participation Data'!$C$67),"-",'Payer Participation Data'!$C$67)</f>
        <v>-</v>
      </c>
      <c r="E1151" s="169" t="str">
        <f>IF(ISBLANK('Payer Participation Data'!$D$67),"-",'Payer Participation Data'!$D$67)</f>
        <v>-</v>
      </c>
      <c r="F1151" s="169" t="str">
        <f>IF(ISBLANK('Payer Participation Data'!$E$67),"-",'Payer Participation Data'!$E$67)</f>
        <v>-</v>
      </c>
      <c r="G1151" s="260">
        <v>1</v>
      </c>
      <c r="H1151" s="260">
        <v>1</v>
      </c>
      <c r="I1151" s="260">
        <v>5</v>
      </c>
      <c r="J1151" s="102" t="str">
        <f t="shared" si="65"/>
        <v>151</v>
      </c>
      <c r="K1151" s="102" t="s">
        <v>30</v>
      </c>
      <c r="L1151" s="263">
        <f>IF(ISNA(SUMIFS(INDEX('Payer Participation Data'!$F$10:$BM$59,0,MATCH(CONCATENATE($J1151,L$6),'Payer Participation Data'!$F$8:$BM$8,0)),'Payer Participation Data'!$B$10:$B$59,$C1151,'Payer Participation Data'!$C$10:$C$59,$D1151)),"-",SUMIFS(INDEX('Payer Participation Data'!$F$10:$BM$59,0,MATCH(CONCATENATE($J1151,L$6),'Payer Participation Data'!$F$8:$BM$8,0)),'Payer Participation Data'!$B$10:$B$59,$C1151,'Payer Participation Data'!$C$10:$C$59,$D1151))</f>
        <v>0</v>
      </c>
      <c r="M1151" s="264">
        <f>IF(ISNA(SUMIFS(INDEX('Payer Participation Data'!$F$10:$BM$59,0,MATCH(CONCATENATE($J1151,M$6),'Payer Participation Data'!$F$8:$BM$8,0)),'Payer Participation Data'!$B$10:$B$59,$C1151,'Payer Participation Data'!$C$10:$C$59,$D1151)),"-",SUMIFS(INDEX('Payer Participation Data'!$F$10:$BM$59,0,MATCH(CONCATENATE($J1151,M$6),'Payer Participation Data'!$F$8:$BM$8,0)),'Payer Participation Data'!$B$10:$B$59,$C1151,'Payer Participation Data'!$C$10:$C$59,$D1151))</f>
        <v>0</v>
      </c>
    </row>
    <row r="1152" spans="2:13" x14ac:dyDescent="0.35">
      <c r="B1152" s="127" t="s">
        <v>80</v>
      </c>
      <c r="C1152" s="169" t="str">
        <f>IF(ISBLANK('Payer Participation Data'!$B$67),"-",'Payer Participation Data'!$B$67)</f>
        <v>-</v>
      </c>
      <c r="D1152" s="169" t="str">
        <f>IF(ISBLANK('Payer Participation Data'!$C$67),"-",'Payer Participation Data'!$C$67)</f>
        <v>-</v>
      </c>
      <c r="E1152" s="169" t="str">
        <f>IF(ISBLANK('Payer Participation Data'!$D$67),"-",'Payer Participation Data'!$D$67)</f>
        <v>-</v>
      </c>
      <c r="F1152" s="169" t="str">
        <f>IF(ISBLANK('Payer Participation Data'!$E$67),"-",'Payer Participation Data'!$E$67)</f>
        <v>-</v>
      </c>
      <c r="G1152" s="261">
        <v>2</v>
      </c>
      <c r="H1152" s="261">
        <v>1</v>
      </c>
      <c r="I1152" s="261">
        <v>5</v>
      </c>
      <c r="J1152" s="128" t="str">
        <f t="shared" si="65"/>
        <v>152</v>
      </c>
      <c r="K1152" s="128" t="s">
        <v>30</v>
      </c>
      <c r="L1152" s="263">
        <f>IF(ISNA(SUMIFS(INDEX('Payer Participation Data'!$F$10:$BM$59,0,MATCH(CONCATENATE($J1152,L$6),'Payer Participation Data'!$F$8:$BM$8,0)),'Payer Participation Data'!$B$10:$B$59,$C1152,'Payer Participation Data'!$C$10:$C$59,$D1152)),"-",SUMIFS(INDEX('Payer Participation Data'!$F$10:$BM$59,0,MATCH(CONCATENATE($J1152,L$6),'Payer Participation Data'!$F$8:$BM$8,0)),'Payer Participation Data'!$B$10:$B$59,$C1152,'Payer Participation Data'!$C$10:$C$59,$D1152))</f>
        <v>0</v>
      </c>
      <c r="M1152" s="264">
        <f>IF(ISNA(SUMIFS(INDEX('Payer Participation Data'!$F$10:$BM$59,0,MATCH(CONCATENATE($J1152,M$6),'Payer Participation Data'!$F$8:$BM$8,0)),'Payer Participation Data'!$B$10:$B$59,$C1152,'Payer Participation Data'!$C$10:$C$59,$D1152)),"-",SUMIFS(INDEX('Payer Participation Data'!$F$10:$BM$59,0,MATCH(CONCATENATE($J1152,M$6),'Payer Participation Data'!$F$8:$BM$8,0)),'Payer Participation Data'!$B$10:$B$59,$C1152,'Payer Participation Data'!$C$10:$C$59,$D1152))</f>
        <v>0</v>
      </c>
    </row>
    <row r="1153" spans="2:13" x14ac:dyDescent="0.35">
      <c r="B1153" s="127" t="s">
        <v>80</v>
      </c>
      <c r="C1153" s="169" t="str">
        <f>IF(ISBLANK('Payer Participation Data'!$B$67),"-",'Payer Participation Data'!$B$67)</f>
        <v>-</v>
      </c>
      <c r="D1153" s="169" t="str">
        <f>IF(ISBLANK('Payer Participation Data'!$C$67),"-",'Payer Participation Data'!$C$67)</f>
        <v>-</v>
      </c>
      <c r="E1153" s="169" t="str">
        <f>IF(ISBLANK('Payer Participation Data'!$D$67),"-",'Payer Participation Data'!$D$67)</f>
        <v>-</v>
      </c>
      <c r="F1153" s="169" t="str">
        <f>IF(ISBLANK('Payer Participation Data'!$E$67),"-",'Payer Participation Data'!$E$67)</f>
        <v>-</v>
      </c>
      <c r="G1153" s="260">
        <v>3</v>
      </c>
      <c r="H1153" s="260">
        <v>1</v>
      </c>
      <c r="I1153" s="260">
        <v>5</v>
      </c>
      <c r="J1153" s="102" t="str">
        <f t="shared" si="65"/>
        <v>153</v>
      </c>
      <c r="K1153" s="102" t="s">
        <v>30</v>
      </c>
      <c r="L1153" s="263">
        <f>IF(ISNA(SUMIFS(INDEX('Payer Participation Data'!$F$10:$BM$59,0,MATCH(CONCATENATE($J1153,L$6),'Payer Participation Data'!$F$8:$BM$8,0)),'Payer Participation Data'!$B$10:$B$59,$C1153,'Payer Participation Data'!$C$10:$C$59,$D1153)),"-",SUMIFS(INDEX('Payer Participation Data'!$F$10:$BM$59,0,MATCH(CONCATENATE($J1153,L$6),'Payer Participation Data'!$F$8:$BM$8,0)),'Payer Participation Data'!$B$10:$B$59,$C1153,'Payer Participation Data'!$C$10:$C$59,$D1153))</f>
        <v>0</v>
      </c>
      <c r="M1153" s="264">
        <f>IF(ISNA(SUMIFS(INDEX('Payer Participation Data'!$F$10:$BM$59,0,MATCH(CONCATENATE($J1153,M$6),'Payer Participation Data'!$F$8:$BM$8,0)),'Payer Participation Data'!$B$10:$B$59,$C1153,'Payer Participation Data'!$C$10:$C$59,$D1153)),"-",SUMIFS(INDEX('Payer Participation Data'!$F$10:$BM$59,0,MATCH(CONCATENATE($J1153,M$6),'Payer Participation Data'!$F$8:$BM$8,0)),'Payer Participation Data'!$B$10:$B$59,$C1153,'Payer Participation Data'!$C$10:$C$59,$D1153))</f>
        <v>0</v>
      </c>
    </row>
    <row r="1154" spans="2:13" x14ac:dyDescent="0.35">
      <c r="B1154" s="127" t="s">
        <v>80</v>
      </c>
      <c r="C1154" s="169" t="str">
        <f>IF(ISBLANK('Payer Participation Data'!$B$67),"-",'Payer Participation Data'!$B$67)</f>
        <v>-</v>
      </c>
      <c r="D1154" s="169" t="str">
        <f>IF(ISBLANK('Payer Participation Data'!$C$67),"-",'Payer Participation Data'!$C$67)</f>
        <v>-</v>
      </c>
      <c r="E1154" s="169" t="str">
        <f>IF(ISBLANK('Payer Participation Data'!$D$67),"-",'Payer Participation Data'!$D$67)</f>
        <v>-</v>
      </c>
      <c r="F1154" s="169" t="str">
        <f>IF(ISBLANK('Payer Participation Data'!$E$67),"-",'Payer Participation Data'!$E$67)</f>
        <v>-</v>
      </c>
      <c r="G1154" s="261">
        <v>4</v>
      </c>
      <c r="H1154" s="261">
        <v>1</v>
      </c>
      <c r="I1154" s="261">
        <v>5</v>
      </c>
      <c r="J1154" s="128" t="str">
        <f t="shared" si="65"/>
        <v>154</v>
      </c>
      <c r="K1154" s="128" t="s">
        <v>30</v>
      </c>
      <c r="L1154" s="263">
        <f>IF(ISNA(SUMIFS(INDEX('Payer Participation Data'!$F$10:$BM$59,0,MATCH(CONCATENATE($J1154,L$6),'Payer Participation Data'!$F$8:$BM$8,0)),'Payer Participation Data'!$B$10:$B$59,$C1154,'Payer Participation Data'!$C$10:$C$59,$D1154)),"-",SUMIFS(INDEX('Payer Participation Data'!$F$10:$BM$59,0,MATCH(CONCATENATE($J1154,L$6),'Payer Participation Data'!$F$8:$BM$8,0)),'Payer Participation Data'!$B$10:$B$59,$C1154,'Payer Participation Data'!$C$10:$C$59,$D1154))</f>
        <v>0</v>
      </c>
      <c r="M1154" s="264">
        <f>IF(ISNA(SUMIFS(INDEX('Payer Participation Data'!$F$10:$BM$59,0,MATCH(CONCATENATE($J1154,M$6),'Payer Participation Data'!$F$8:$BM$8,0)),'Payer Participation Data'!$B$10:$B$59,$C1154,'Payer Participation Data'!$C$10:$C$59,$D1154)),"-",SUMIFS(INDEX('Payer Participation Data'!$F$10:$BM$59,0,MATCH(CONCATENATE($J1154,M$6),'Payer Participation Data'!$F$8:$BM$8,0)),'Payer Participation Data'!$B$10:$B$59,$C1154,'Payer Participation Data'!$C$10:$C$59,$D1154))</f>
        <v>0</v>
      </c>
    </row>
    <row r="1155" spans="2:13" x14ac:dyDescent="0.35">
      <c r="B1155" s="127" t="s">
        <v>80</v>
      </c>
      <c r="C1155" s="169" t="str">
        <f>IF(ISBLANK('Payer Participation Data'!$B$67),"-",'Payer Participation Data'!$B$67)</f>
        <v>-</v>
      </c>
      <c r="D1155" s="169" t="str">
        <f>IF(ISBLANK('Payer Participation Data'!$C$67),"-",'Payer Participation Data'!$C$67)</f>
        <v>-</v>
      </c>
      <c r="E1155" s="169" t="str">
        <f>IF(ISBLANK('Payer Participation Data'!$D$67),"-",'Payer Participation Data'!$D$67)</f>
        <v>-</v>
      </c>
      <c r="F1155" s="169" t="str">
        <f>IF(ISBLANK('Payer Participation Data'!$E$67),"-",'Payer Participation Data'!$E$67)</f>
        <v>-</v>
      </c>
      <c r="G1155" s="260">
        <v>1</v>
      </c>
      <c r="H1155" s="260">
        <v>2</v>
      </c>
      <c r="I1155" s="260">
        <v>5</v>
      </c>
      <c r="J1155" s="102" t="str">
        <f t="shared" si="65"/>
        <v>251</v>
      </c>
      <c r="K1155" s="102" t="s">
        <v>30</v>
      </c>
      <c r="L1155" s="263">
        <f>IF(ISNA(SUMIFS(INDEX('Payer Participation Data'!$F$10:$BM$59,0,MATCH(CONCATENATE($J1155,L$6),'Payer Participation Data'!$F$8:$BM$8,0)),'Payer Participation Data'!$B$10:$B$59,$C1155,'Payer Participation Data'!$C$10:$C$59,$D1155)),"-",SUMIFS(INDEX('Payer Participation Data'!$F$10:$BM$59,0,MATCH(CONCATENATE($J1155,L$6),'Payer Participation Data'!$F$8:$BM$8,0)),'Payer Participation Data'!$B$10:$B$59,$C1155,'Payer Participation Data'!$C$10:$C$59,$D1155))</f>
        <v>0</v>
      </c>
      <c r="M1155" s="264">
        <f>IF(ISNA(SUMIFS(INDEX('Payer Participation Data'!$F$10:$BM$59,0,MATCH(CONCATENATE($J1155,M$6),'Payer Participation Data'!$F$8:$BM$8,0)),'Payer Participation Data'!$B$10:$B$59,$C1155,'Payer Participation Data'!$C$10:$C$59,$D1155)),"-",SUMIFS(INDEX('Payer Participation Data'!$F$10:$BM$59,0,MATCH(CONCATENATE($J1155,M$6),'Payer Participation Data'!$F$8:$BM$8,0)),'Payer Participation Data'!$B$10:$B$59,$C1155,'Payer Participation Data'!$C$10:$C$59,$D1155))</f>
        <v>0</v>
      </c>
    </row>
    <row r="1156" spans="2:13" x14ac:dyDescent="0.35">
      <c r="B1156" s="127" t="s">
        <v>80</v>
      </c>
      <c r="C1156" s="169" t="str">
        <f>IF(ISBLANK('Payer Participation Data'!$B$67),"-",'Payer Participation Data'!$B$67)</f>
        <v>-</v>
      </c>
      <c r="D1156" s="169" t="str">
        <f>IF(ISBLANK('Payer Participation Data'!$C$67),"-",'Payer Participation Data'!$C$67)</f>
        <v>-</v>
      </c>
      <c r="E1156" s="169" t="str">
        <f>IF(ISBLANK('Payer Participation Data'!$D$67),"-",'Payer Participation Data'!$D$67)</f>
        <v>-</v>
      </c>
      <c r="F1156" s="169" t="str">
        <f>IF(ISBLANK('Payer Participation Data'!$E$67),"-",'Payer Participation Data'!$E$67)</f>
        <v>-</v>
      </c>
      <c r="G1156" s="261">
        <v>2</v>
      </c>
      <c r="H1156" s="261">
        <v>2</v>
      </c>
      <c r="I1156" s="261">
        <v>5</v>
      </c>
      <c r="J1156" s="128" t="str">
        <f t="shared" si="65"/>
        <v>252</v>
      </c>
      <c r="K1156" s="128" t="s">
        <v>30</v>
      </c>
      <c r="L1156" s="263">
        <f>IF(ISNA(SUMIFS(INDEX('Payer Participation Data'!$F$10:$BM$59,0,MATCH(CONCATENATE($J1156,L$6),'Payer Participation Data'!$F$8:$BM$8,0)),'Payer Participation Data'!$B$10:$B$59,$C1156,'Payer Participation Data'!$C$10:$C$59,$D1156)),"-",SUMIFS(INDEX('Payer Participation Data'!$F$10:$BM$59,0,MATCH(CONCATENATE($J1156,L$6),'Payer Participation Data'!$F$8:$BM$8,0)),'Payer Participation Data'!$B$10:$B$59,$C1156,'Payer Participation Data'!$C$10:$C$59,$D1156))</f>
        <v>0</v>
      </c>
      <c r="M1156" s="264">
        <f>IF(ISNA(SUMIFS(INDEX('Payer Participation Data'!$F$10:$BM$59,0,MATCH(CONCATENATE($J1156,M$6),'Payer Participation Data'!$F$8:$BM$8,0)),'Payer Participation Data'!$B$10:$B$59,$C1156,'Payer Participation Data'!$C$10:$C$59,$D1156)),"-",SUMIFS(INDEX('Payer Participation Data'!$F$10:$BM$59,0,MATCH(CONCATENATE($J1156,M$6),'Payer Participation Data'!$F$8:$BM$8,0)),'Payer Participation Data'!$B$10:$B$59,$C1156,'Payer Participation Data'!$C$10:$C$59,$D1156))</f>
        <v>0</v>
      </c>
    </row>
    <row r="1157" spans="2:13" x14ac:dyDescent="0.35">
      <c r="B1157" s="127" t="s">
        <v>80</v>
      </c>
      <c r="C1157" s="169" t="str">
        <f>IF(ISBLANK('Payer Participation Data'!$B$67),"-",'Payer Participation Data'!$B$67)</f>
        <v>-</v>
      </c>
      <c r="D1157" s="169" t="str">
        <f>IF(ISBLANK('Payer Participation Data'!$C$67),"-",'Payer Participation Data'!$C$67)</f>
        <v>-</v>
      </c>
      <c r="E1157" s="169" t="str">
        <f>IF(ISBLANK('Payer Participation Data'!$D$67),"-",'Payer Participation Data'!$D$67)</f>
        <v>-</v>
      </c>
      <c r="F1157" s="169" t="str">
        <f>IF(ISBLANK('Payer Participation Data'!$E$67),"-",'Payer Participation Data'!$E$67)</f>
        <v>-</v>
      </c>
      <c r="G1157" s="260">
        <v>3</v>
      </c>
      <c r="H1157" s="260">
        <v>2</v>
      </c>
      <c r="I1157" s="260">
        <v>5</v>
      </c>
      <c r="J1157" s="102" t="str">
        <f t="shared" si="65"/>
        <v>253</v>
      </c>
      <c r="K1157" s="102" t="s">
        <v>30</v>
      </c>
      <c r="L1157" s="263">
        <f>IF(ISNA(SUMIFS(INDEX('Payer Participation Data'!$F$10:$BM$59,0,MATCH(CONCATENATE($J1157,L$6),'Payer Participation Data'!$F$8:$BM$8,0)),'Payer Participation Data'!$B$10:$B$59,$C1157,'Payer Participation Data'!$C$10:$C$59,$D1157)),"-",SUMIFS(INDEX('Payer Participation Data'!$F$10:$BM$59,0,MATCH(CONCATENATE($J1157,L$6),'Payer Participation Data'!$F$8:$BM$8,0)),'Payer Participation Data'!$B$10:$B$59,$C1157,'Payer Participation Data'!$C$10:$C$59,$D1157))</f>
        <v>0</v>
      </c>
      <c r="M1157" s="264">
        <f>IF(ISNA(SUMIFS(INDEX('Payer Participation Data'!$F$10:$BM$59,0,MATCH(CONCATENATE($J1157,M$6),'Payer Participation Data'!$F$8:$BM$8,0)),'Payer Participation Data'!$B$10:$B$59,$C1157,'Payer Participation Data'!$C$10:$C$59,$D1157)),"-",SUMIFS(INDEX('Payer Participation Data'!$F$10:$BM$59,0,MATCH(CONCATENATE($J1157,M$6),'Payer Participation Data'!$F$8:$BM$8,0)),'Payer Participation Data'!$B$10:$B$59,$C1157,'Payer Participation Data'!$C$10:$C$59,$D1157))</f>
        <v>0</v>
      </c>
    </row>
    <row r="1158" spans="2:13" x14ac:dyDescent="0.35">
      <c r="B1158" s="127" t="s">
        <v>80</v>
      </c>
      <c r="C1158" s="169" t="str">
        <f>IF(ISBLANK('Payer Participation Data'!$B$67),"-",'Payer Participation Data'!$B$67)</f>
        <v>-</v>
      </c>
      <c r="D1158" s="169" t="str">
        <f>IF(ISBLANK('Payer Participation Data'!$C$67),"-",'Payer Participation Data'!$C$67)</f>
        <v>-</v>
      </c>
      <c r="E1158" s="169" t="str">
        <f>IF(ISBLANK('Payer Participation Data'!$D$67),"-",'Payer Participation Data'!$D$67)</f>
        <v>-</v>
      </c>
      <c r="F1158" s="169" t="str">
        <f>IF(ISBLANK('Payer Participation Data'!$E$67),"-",'Payer Participation Data'!$E$67)</f>
        <v>-</v>
      </c>
      <c r="G1158" s="261">
        <v>4</v>
      </c>
      <c r="H1158" s="261">
        <v>2</v>
      </c>
      <c r="I1158" s="261">
        <v>5</v>
      </c>
      <c r="J1158" s="128" t="str">
        <f t="shared" si="65"/>
        <v>254</v>
      </c>
      <c r="K1158" s="128" t="s">
        <v>30</v>
      </c>
      <c r="L1158" s="263">
        <f>IF(ISNA(SUMIFS(INDEX('Payer Participation Data'!$F$10:$BM$59,0,MATCH(CONCATENATE($J1158,L$6),'Payer Participation Data'!$F$8:$BM$8,0)),'Payer Participation Data'!$B$10:$B$59,$C1158,'Payer Participation Data'!$C$10:$C$59,$D1158)),"-",SUMIFS(INDEX('Payer Participation Data'!$F$10:$BM$59,0,MATCH(CONCATENATE($J1158,L$6),'Payer Participation Data'!$F$8:$BM$8,0)),'Payer Participation Data'!$B$10:$B$59,$C1158,'Payer Participation Data'!$C$10:$C$59,$D1158))</f>
        <v>0</v>
      </c>
      <c r="M1158" s="264">
        <f>IF(ISNA(SUMIFS(INDEX('Payer Participation Data'!$F$10:$BM$59,0,MATCH(CONCATENATE($J1158,M$6),'Payer Participation Data'!$F$8:$BM$8,0)),'Payer Participation Data'!$B$10:$B$59,$C1158,'Payer Participation Data'!$C$10:$C$59,$D1158)),"-",SUMIFS(INDEX('Payer Participation Data'!$F$10:$BM$59,0,MATCH(CONCATENATE($J1158,M$6),'Payer Participation Data'!$F$8:$BM$8,0)),'Payer Participation Data'!$B$10:$B$59,$C1158,'Payer Participation Data'!$C$10:$C$59,$D1158))</f>
        <v>0</v>
      </c>
    </row>
    <row r="1159" spans="2:13" x14ac:dyDescent="0.35">
      <c r="B1159" s="127" t="s">
        <v>80</v>
      </c>
      <c r="C1159" s="169" t="str">
        <f>IF(ISBLANK('Payer Participation Data'!$B$67),"-",'Payer Participation Data'!$B$67)</f>
        <v>-</v>
      </c>
      <c r="D1159" s="169" t="str">
        <f>IF(ISBLANK('Payer Participation Data'!$C$67),"-",'Payer Participation Data'!$C$67)</f>
        <v>-</v>
      </c>
      <c r="E1159" s="169" t="str">
        <f>IF(ISBLANK('Payer Participation Data'!$D$67),"-",'Payer Participation Data'!$D$67)</f>
        <v>-</v>
      </c>
      <c r="F1159" s="169" t="str">
        <f>IF(ISBLANK('Payer Participation Data'!$E$67),"-",'Payer Participation Data'!$E$67)</f>
        <v>-</v>
      </c>
      <c r="G1159" s="260">
        <v>1</v>
      </c>
      <c r="H1159" s="260">
        <v>3</v>
      </c>
      <c r="I1159" s="260">
        <v>5</v>
      </c>
      <c r="J1159" s="102" t="str">
        <f t="shared" si="65"/>
        <v>351</v>
      </c>
      <c r="K1159" s="102" t="s">
        <v>30</v>
      </c>
      <c r="L1159" s="263">
        <f>IF(ISNA(SUMIFS(INDEX('Payer Participation Data'!$F$10:$BM$59,0,MATCH(CONCATENATE($J1159,L$6),'Payer Participation Data'!$F$8:$BM$8,0)),'Payer Participation Data'!$B$10:$B$59,$C1159,'Payer Participation Data'!$C$10:$C$59,$D1159)),"-",SUMIFS(INDEX('Payer Participation Data'!$F$10:$BM$59,0,MATCH(CONCATENATE($J1159,L$6),'Payer Participation Data'!$F$8:$BM$8,0)),'Payer Participation Data'!$B$10:$B$59,$C1159,'Payer Participation Data'!$C$10:$C$59,$D1159))</f>
        <v>0</v>
      </c>
      <c r="M1159" s="264">
        <f>IF(ISNA(SUMIFS(INDEX('Payer Participation Data'!$F$10:$BM$59,0,MATCH(CONCATENATE($J1159,M$6),'Payer Participation Data'!$F$8:$BM$8,0)),'Payer Participation Data'!$B$10:$B$59,$C1159,'Payer Participation Data'!$C$10:$C$59,$D1159)),"-",SUMIFS(INDEX('Payer Participation Data'!$F$10:$BM$59,0,MATCH(CONCATENATE($J1159,M$6),'Payer Participation Data'!$F$8:$BM$8,0)),'Payer Participation Data'!$B$10:$B$59,$C1159,'Payer Participation Data'!$C$10:$C$59,$D1159))</f>
        <v>0</v>
      </c>
    </row>
    <row r="1160" spans="2:13" x14ac:dyDescent="0.35">
      <c r="B1160" s="127" t="s">
        <v>80</v>
      </c>
      <c r="C1160" s="169" t="str">
        <f>IF(ISBLANK('Payer Participation Data'!$B$67),"-",'Payer Participation Data'!$B$67)</f>
        <v>-</v>
      </c>
      <c r="D1160" s="169" t="str">
        <f>IF(ISBLANK('Payer Participation Data'!$C$67),"-",'Payer Participation Data'!$C$67)</f>
        <v>-</v>
      </c>
      <c r="E1160" s="169" t="str">
        <f>IF(ISBLANK('Payer Participation Data'!$D$67),"-",'Payer Participation Data'!$D$67)</f>
        <v>-</v>
      </c>
      <c r="F1160" s="169" t="str">
        <f>IF(ISBLANK('Payer Participation Data'!$E$67),"-",'Payer Participation Data'!$E$67)</f>
        <v>-</v>
      </c>
      <c r="G1160" s="261">
        <v>2</v>
      </c>
      <c r="H1160" s="261">
        <v>3</v>
      </c>
      <c r="I1160" s="261">
        <v>5</v>
      </c>
      <c r="J1160" s="128" t="str">
        <f t="shared" si="65"/>
        <v>352</v>
      </c>
      <c r="K1160" s="128" t="s">
        <v>30</v>
      </c>
      <c r="L1160" s="263">
        <f>IF(ISNA(SUMIFS(INDEX('Payer Participation Data'!$F$10:$BM$59,0,MATCH(CONCATENATE($J1160,L$6),'Payer Participation Data'!$F$8:$BM$8,0)),'Payer Participation Data'!$B$10:$B$59,$C1160,'Payer Participation Data'!$C$10:$C$59,$D1160)),"-",SUMIFS(INDEX('Payer Participation Data'!$F$10:$BM$59,0,MATCH(CONCATENATE($J1160,L$6),'Payer Participation Data'!$F$8:$BM$8,0)),'Payer Participation Data'!$B$10:$B$59,$C1160,'Payer Participation Data'!$C$10:$C$59,$D1160))</f>
        <v>0</v>
      </c>
      <c r="M1160" s="264">
        <f>IF(ISNA(SUMIFS(INDEX('Payer Participation Data'!$F$10:$BM$59,0,MATCH(CONCATENATE($J1160,M$6),'Payer Participation Data'!$F$8:$BM$8,0)),'Payer Participation Data'!$B$10:$B$59,$C1160,'Payer Participation Data'!$C$10:$C$59,$D1160)),"-",SUMIFS(INDEX('Payer Participation Data'!$F$10:$BM$59,0,MATCH(CONCATENATE($J1160,M$6),'Payer Participation Data'!$F$8:$BM$8,0)),'Payer Participation Data'!$B$10:$B$59,$C1160,'Payer Participation Data'!$C$10:$C$59,$D1160))</f>
        <v>0</v>
      </c>
    </row>
    <row r="1161" spans="2:13" x14ac:dyDescent="0.35">
      <c r="B1161" s="127" t="s">
        <v>80</v>
      </c>
      <c r="C1161" s="169" t="str">
        <f>IF(ISBLANK('Payer Participation Data'!$B$67),"-",'Payer Participation Data'!$B$67)</f>
        <v>-</v>
      </c>
      <c r="D1161" s="169" t="str">
        <f>IF(ISBLANK('Payer Participation Data'!$C$67),"-",'Payer Participation Data'!$C$67)</f>
        <v>-</v>
      </c>
      <c r="E1161" s="169" t="str">
        <f>IF(ISBLANK('Payer Participation Data'!$D$67),"-",'Payer Participation Data'!$D$67)</f>
        <v>-</v>
      </c>
      <c r="F1161" s="169" t="str">
        <f>IF(ISBLANK('Payer Participation Data'!$E$67),"-",'Payer Participation Data'!$E$67)</f>
        <v>-</v>
      </c>
      <c r="G1161" s="260">
        <v>3</v>
      </c>
      <c r="H1161" s="260">
        <v>3</v>
      </c>
      <c r="I1161" s="260">
        <v>5</v>
      </c>
      <c r="J1161" s="102" t="str">
        <f t="shared" si="65"/>
        <v>353</v>
      </c>
      <c r="K1161" s="102" t="s">
        <v>30</v>
      </c>
      <c r="L1161" s="263">
        <f>IF(ISNA(SUMIFS(INDEX('Payer Participation Data'!$F$10:$BM$59,0,MATCH(CONCATENATE($J1161,L$6),'Payer Participation Data'!$F$8:$BM$8,0)),'Payer Participation Data'!$B$10:$B$59,$C1161,'Payer Participation Data'!$C$10:$C$59,$D1161)),"-",SUMIFS(INDEX('Payer Participation Data'!$F$10:$BM$59,0,MATCH(CONCATENATE($J1161,L$6),'Payer Participation Data'!$F$8:$BM$8,0)),'Payer Participation Data'!$B$10:$B$59,$C1161,'Payer Participation Data'!$C$10:$C$59,$D1161))</f>
        <v>0</v>
      </c>
      <c r="M1161" s="264">
        <f>IF(ISNA(SUMIFS(INDEX('Payer Participation Data'!$F$10:$BM$59,0,MATCH(CONCATENATE($J1161,M$6),'Payer Participation Data'!$F$8:$BM$8,0)),'Payer Participation Data'!$B$10:$B$59,$C1161,'Payer Participation Data'!$C$10:$C$59,$D1161)),"-",SUMIFS(INDEX('Payer Participation Data'!$F$10:$BM$59,0,MATCH(CONCATENATE($J1161,M$6),'Payer Participation Data'!$F$8:$BM$8,0)),'Payer Participation Data'!$B$10:$B$59,$C1161,'Payer Participation Data'!$C$10:$C$59,$D1161))</f>
        <v>0</v>
      </c>
    </row>
    <row r="1162" spans="2:13" x14ac:dyDescent="0.35">
      <c r="B1162" s="127" t="s">
        <v>80</v>
      </c>
      <c r="C1162" s="169" t="str">
        <f>IF(ISBLANK('Payer Participation Data'!$B$67),"-",'Payer Participation Data'!$B$67)</f>
        <v>-</v>
      </c>
      <c r="D1162" s="169" t="str">
        <f>IF(ISBLANK('Payer Participation Data'!$C$67),"-",'Payer Participation Data'!$C$67)</f>
        <v>-</v>
      </c>
      <c r="E1162" s="169" t="str">
        <f>IF(ISBLANK('Payer Participation Data'!$D$67),"-",'Payer Participation Data'!$D$67)</f>
        <v>-</v>
      </c>
      <c r="F1162" s="169" t="str">
        <f>IF(ISBLANK('Payer Participation Data'!$E$67),"-",'Payer Participation Data'!$E$67)</f>
        <v>-</v>
      </c>
      <c r="G1162" s="261">
        <v>4</v>
      </c>
      <c r="H1162" s="261">
        <v>3</v>
      </c>
      <c r="I1162" s="261">
        <v>5</v>
      </c>
      <c r="J1162" s="128" t="str">
        <f t="shared" si="65"/>
        <v>354</v>
      </c>
      <c r="K1162" s="128" t="s">
        <v>30</v>
      </c>
      <c r="L1162" s="263">
        <f>IF(ISNA(SUMIFS(INDEX('Payer Participation Data'!$F$10:$BM$59,0,MATCH(CONCATENATE($J1162,L$6),'Payer Participation Data'!$F$8:$BM$8,0)),'Payer Participation Data'!$B$10:$B$59,$C1162,'Payer Participation Data'!$C$10:$C$59,$D1162)),"-",SUMIFS(INDEX('Payer Participation Data'!$F$10:$BM$59,0,MATCH(CONCATENATE($J1162,L$6),'Payer Participation Data'!$F$8:$BM$8,0)),'Payer Participation Data'!$B$10:$B$59,$C1162,'Payer Participation Data'!$C$10:$C$59,$D1162))</f>
        <v>0</v>
      </c>
      <c r="M1162" s="264">
        <f>IF(ISNA(SUMIFS(INDEX('Payer Participation Data'!$F$10:$BM$59,0,MATCH(CONCATENATE($J1162,M$6),'Payer Participation Data'!$F$8:$BM$8,0)),'Payer Participation Data'!$B$10:$B$59,$C1162,'Payer Participation Data'!$C$10:$C$59,$D1162)),"-",SUMIFS(INDEX('Payer Participation Data'!$F$10:$BM$59,0,MATCH(CONCATENATE($J1162,M$6),'Payer Participation Data'!$F$8:$BM$8,0)),'Payer Participation Data'!$B$10:$B$59,$C1162,'Payer Participation Data'!$C$10:$C$59,$D1162))</f>
        <v>0</v>
      </c>
    </row>
    <row r="1163" spans="2:13" x14ac:dyDescent="0.35">
      <c r="B1163" s="127" t="s">
        <v>80</v>
      </c>
      <c r="C1163" s="169" t="str">
        <f>IF(ISBLANK('Payer Participation Data'!$B$67),"-",'Payer Participation Data'!$B$67)</f>
        <v>-</v>
      </c>
      <c r="D1163" s="169" t="str">
        <f>IF(ISBLANK('Payer Participation Data'!$C$67),"-",'Payer Participation Data'!$C$67)</f>
        <v>-</v>
      </c>
      <c r="E1163" s="169" t="str">
        <f>IF(ISBLANK('Payer Participation Data'!$D$67),"-",'Payer Participation Data'!$D$67)</f>
        <v>-</v>
      </c>
      <c r="F1163" s="169" t="str">
        <f>IF(ISBLANK('Payer Participation Data'!$E$67),"-",'Payer Participation Data'!$E$67)</f>
        <v>-</v>
      </c>
      <c r="G1163" s="260">
        <v>1</v>
      </c>
      <c r="H1163" s="260">
        <v>4</v>
      </c>
      <c r="I1163" s="260">
        <v>5</v>
      </c>
      <c r="J1163" s="102" t="str">
        <f t="shared" si="65"/>
        <v>451</v>
      </c>
      <c r="K1163" s="102" t="s">
        <v>30</v>
      </c>
      <c r="L1163" s="263">
        <f>IF(ISNA(SUMIFS(INDEX('Payer Participation Data'!$F$10:$BM$59,0,MATCH(CONCATENATE($J1163,L$6),'Payer Participation Data'!$F$8:$BM$8,0)),'Payer Participation Data'!$B$10:$B$59,$C1163,'Payer Participation Data'!$C$10:$C$59,$D1163)),"-",SUMIFS(INDEX('Payer Participation Data'!$F$10:$BM$59,0,MATCH(CONCATENATE($J1163,L$6),'Payer Participation Data'!$F$8:$BM$8,0)),'Payer Participation Data'!$B$10:$B$59,$C1163,'Payer Participation Data'!$C$10:$C$59,$D1163))</f>
        <v>0</v>
      </c>
      <c r="M1163" s="264">
        <f>IF(ISNA(SUMIFS(INDEX('Payer Participation Data'!$F$10:$BM$59,0,MATCH(CONCATENATE($J1163,M$6),'Payer Participation Data'!$F$8:$BM$8,0)),'Payer Participation Data'!$B$10:$B$59,$C1163,'Payer Participation Data'!$C$10:$C$59,$D1163)),"-",SUMIFS(INDEX('Payer Participation Data'!$F$10:$BM$59,0,MATCH(CONCATENATE($J1163,M$6),'Payer Participation Data'!$F$8:$BM$8,0)),'Payer Participation Data'!$B$10:$B$59,$C1163,'Payer Participation Data'!$C$10:$C$59,$D1163))</f>
        <v>0</v>
      </c>
    </row>
    <row r="1164" spans="2:13" x14ac:dyDescent="0.35">
      <c r="B1164" s="127" t="s">
        <v>80</v>
      </c>
      <c r="C1164" s="169" t="str">
        <f>IF(ISBLANK('Payer Participation Data'!$B$67),"-",'Payer Participation Data'!$B$67)</f>
        <v>-</v>
      </c>
      <c r="D1164" s="169" t="str">
        <f>IF(ISBLANK('Payer Participation Data'!$C$67),"-",'Payer Participation Data'!$C$67)</f>
        <v>-</v>
      </c>
      <c r="E1164" s="169" t="str">
        <f>IF(ISBLANK('Payer Participation Data'!$D$67),"-",'Payer Participation Data'!$D$67)</f>
        <v>-</v>
      </c>
      <c r="F1164" s="169" t="str">
        <f>IF(ISBLANK('Payer Participation Data'!$E$67),"-",'Payer Participation Data'!$E$67)</f>
        <v>-</v>
      </c>
      <c r="G1164" s="261">
        <v>2</v>
      </c>
      <c r="H1164" s="261">
        <v>4</v>
      </c>
      <c r="I1164" s="261">
        <v>5</v>
      </c>
      <c r="J1164" s="128" t="str">
        <f t="shared" si="65"/>
        <v>452</v>
      </c>
      <c r="K1164" s="128" t="s">
        <v>30</v>
      </c>
      <c r="L1164" s="263">
        <f>IF(ISNA(SUMIFS(INDEX('Payer Participation Data'!$F$10:$BM$59,0,MATCH(CONCATENATE($J1164,L$6),'Payer Participation Data'!$F$8:$BM$8,0)),'Payer Participation Data'!$B$10:$B$59,$C1164,'Payer Participation Data'!$C$10:$C$59,$D1164)),"-",SUMIFS(INDEX('Payer Participation Data'!$F$10:$BM$59,0,MATCH(CONCATENATE($J1164,L$6),'Payer Participation Data'!$F$8:$BM$8,0)),'Payer Participation Data'!$B$10:$B$59,$C1164,'Payer Participation Data'!$C$10:$C$59,$D1164))</f>
        <v>0</v>
      </c>
      <c r="M1164" s="264">
        <f>IF(ISNA(SUMIFS(INDEX('Payer Participation Data'!$F$10:$BM$59,0,MATCH(CONCATENATE($J1164,M$6),'Payer Participation Data'!$F$8:$BM$8,0)),'Payer Participation Data'!$B$10:$B$59,$C1164,'Payer Participation Data'!$C$10:$C$59,$D1164)),"-",SUMIFS(INDEX('Payer Participation Data'!$F$10:$BM$59,0,MATCH(CONCATENATE($J1164,M$6),'Payer Participation Data'!$F$8:$BM$8,0)),'Payer Participation Data'!$B$10:$B$59,$C1164,'Payer Participation Data'!$C$10:$C$59,$D1164))</f>
        <v>0</v>
      </c>
    </row>
    <row r="1165" spans="2:13" x14ac:dyDescent="0.35">
      <c r="B1165" s="127" t="s">
        <v>80</v>
      </c>
      <c r="C1165" s="169" t="str">
        <f>IF(ISBLANK('Payer Participation Data'!$B$67),"-",'Payer Participation Data'!$B$67)</f>
        <v>-</v>
      </c>
      <c r="D1165" s="169" t="str">
        <f>IF(ISBLANK('Payer Participation Data'!$C$67),"-",'Payer Participation Data'!$C$67)</f>
        <v>-</v>
      </c>
      <c r="E1165" s="169" t="str">
        <f>IF(ISBLANK('Payer Participation Data'!$D$67),"-",'Payer Participation Data'!$D$67)</f>
        <v>-</v>
      </c>
      <c r="F1165" s="169" t="str">
        <f>IF(ISBLANK('Payer Participation Data'!$E$67),"-",'Payer Participation Data'!$E$67)</f>
        <v>-</v>
      </c>
      <c r="G1165" s="260">
        <v>3</v>
      </c>
      <c r="H1165" s="260">
        <v>4</v>
      </c>
      <c r="I1165" s="260">
        <v>5</v>
      </c>
      <c r="J1165" s="102" t="str">
        <f t="shared" si="65"/>
        <v>453</v>
      </c>
      <c r="K1165" s="102" t="s">
        <v>30</v>
      </c>
      <c r="L1165" s="263">
        <f>IF(ISNA(SUMIFS(INDEX('Payer Participation Data'!$F$10:$BM$59,0,MATCH(CONCATENATE($J1165,L$6),'Payer Participation Data'!$F$8:$BM$8,0)),'Payer Participation Data'!$B$10:$B$59,$C1165,'Payer Participation Data'!$C$10:$C$59,$D1165)),"-",SUMIFS(INDEX('Payer Participation Data'!$F$10:$BM$59,0,MATCH(CONCATENATE($J1165,L$6),'Payer Participation Data'!$F$8:$BM$8,0)),'Payer Participation Data'!$B$10:$B$59,$C1165,'Payer Participation Data'!$C$10:$C$59,$D1165))</f>
        <v>0</v>
      </c>
      <c r="M1165" s="264">
        <f>IF(ISNA(SUMIFS(INDEX('Payer Participation Data'!$F$10:$BM$59,0,MATCH(CONCATENATE($J1165,M$6),'Payer Participation Data'!$F$8:$BM$8,0)),'Payer Participation Data'!$B$10:$B$59,$C1165,'Payer Participation Data'!$C$10:$C$59,$D1165)),"-",SUMIFS(INDEX('Payer Participation Data'!$F$10:$BM$59,0,MATCH(CONCATENATE($J1165,M$6),'Payer Participation Data'!$F$8:$BM$8,0)),'Payer Participation Data'!$B$10:$B$59,$C1165,'Payer Participation Data'!$C$10:$C$59,$D1165))</f>
        <v>0</v>
      </c>
    </row>
    <row r="1166" spans="2:13" x14ac:dyDescent="0.35">
      <c r="B1166" s="127" t="s">
        <v>80</v>
      </c>
      <c r="C1166" s="169" t="str">
        <f>IF(ISBLANK('Payer Participation Data'!$B$67),"-",'Payer Participation Data'!$B$67)</f>
        <v>-</v>
      </c>
      <c r="D1166" s="169" t="str">
        <f>IF(ISBLANK('Payer Participation Data'!$C$67),"-",'Payer Participation Data'!$C$67)</f>
        <v>-</v>
      </c>
      <c r="E1166" s="169" t="str">
        <f>IF(ISBLANK('Payer Participation Data'!$D$67),"-",'Payer Participation Data'!$D$67)</f>
        <v>-</v>
      </c>
      <c r="F1166" s="169" t="str">
        <f>IF(ISBLANK('Payer Participation Data'!$E$67),"-",'Payer Participation Data'!$E$67)</f>
        <v>-</v>
      </c>
      <c r="G1166" s="261">
        <v>4</v>
      </c>
      <c r="H1166" s="261">
        <v>4</v>
      </c>
      <c r="I1166" s="261">
        <v>5</v>
      </c>
      <c r="J1166" s="128" t="str">
        <f t="shared" si="65"/>
        <v>454</v>
      </c>
      <c r="K1166" s="128" t="s">
        <v>30</v>
      </c>
      <c r="L1166" s="263">
        <f>IF(ISNA(SUMIFS(INDEX('Payer Participation Data'!$F$10:$BM$59,0,MATCH(CONCATENATE($J1166,L$6),'Payer Participation Data'!$F$8:$BM$8,0)),'Payer Participation Data'!$B$10:$B$59,$C1166,'Payer Participation Data'!$C$10:$C$59,$D1166)),"-",SUMIFS(INDEX('Payer Participation Data'!$F$10:$BM$59,0,MATCH(CONCATENATE($J1166,L$6),'Payer Participation Data'!$F$8:$BM$8,0)),'Payer Participation Data'!$B$10:$B$59,$C1166,'Payer Participation Data'!$C$10:$C$59,$D1166))</f>
        <v>0</v>
      </c>
      <c r="M1166" s="264">
        <f>IF(ISNA(SUMIFS(INDEX('Payer Participation Data'!$F$10:$BM$59,0,MATCH(CONCATENATE($J1166,M$6),'Payer Participation Data'!$F$8:$BM$8,0)),'Payer Participation Data'!$B$10:$B$59,$C1166,'Payer Participation Data'!$C$10:$C$59,$D1166)),"-",SUMIFS(INDEX('Payer Participation Data'!$F$10:$BM$59,0,MATCH(CONCATENATE($J1166,M$6),'Payer Participation Data'!$F$8:$BM$8,0)),'Payer Participation Data'!$B$10:$B$59,$C1166,'Payer Participation Data'!$C$10:$C$59,$D1166))</f>
        <v>0</v>
      </c>
    </row>
    <row r="1167" spans="2:13" x14ac:dyDescent="0.35">
      <c r="B1167" s="127" t="s">
        <v>80</v>
      </c>
      <c r="C1167" s="169" t="str">
        <f>IF(ISBLANK('Payer Participation Data'!$B$68),"-",'Payer Participation Data'!$B$68)</f>
        <v>-</v>
      </c>
      <c r="D1167" s="169" t="str">
        <f>IF(ISBLANK('Payer Participation Data'!$C$68),"-",'Payer Participation Data'!$C$68)</f>
        <v>-</v>
      </c>
      <c r="E1167" s="169" t="str">
        <f>IF(ISBLANK('Payer Participation Data'!$D$68),"-",'Payer Participation Data'!$D$68)</f>
        <v>-</v>
      </c>
      <c r="F1167" s="169" t="str">
        <f>IF(ISBLANK('Payer Participation Data'!$E$68),"-",'Payer Participation Data'!$E$68)</f>
        <v>-</v>
      </c>
      <c r="G1167" s="260">
        <v>1</v>
      </c>
      <c r="H1167" s="260" t="s">
        <v>64</v>
      </c>
      <c r="I1167" s="260" t="s">
        <v>64</v>
      </c>
      <c r="J1167" s="102" t="str">
        <f t="shared" si="65"/>
        <v>BaselineBaseline1</v>
      </c>
      <c r="K1167" s="102" t="s">
        <v>30</v>
      </c>
      <c r="L1167" s="263">
        <f>IF(ISNA(SUMIFS(INDEX('Payer Participation Data'!$F$10:$BM$59,0,MATCH(CONCATENATE($J1167,L$6),'Payer Participation Data'!$F$8:$BM$8,0)),'Payer Participation Data'!$B$10:$B$59,$C1167,'Payer Participation Data'!$C$10:$C$59,$D1167)),"-",SUMIFS(INDEX('Payer Participation Data'!$F$10:$BM$59,0,MATCH(CONCATENATE($J1167,L$6),'Payer Participation Data'!$F$8:$BM$8,0)),'Payer Participation Data'!$B$10:$B$59,$C1167,'Payer Participation Data'!$C$10:$C$59,$D1167))</f>
        <v>0</v>
      </c>
      <c r="M1167" s="264">
        <f>IF(ISNA(SUMIFS(INDEX('Payer Participation Data'!$F$10:$BM$59,0,MATCH(CONCATENATE($J1167,M$6),'Payer Participation Data'!$F$8:$BM$8,0)),'Payer Participation Data'!$B$10:$B$59,$C1167,'Payer Participation Data'!$C$10:$C$59,$D1167)),"-",SUMIFS(INDEX('Payer Participation Data'!$F$10:$BM$59,0,MATCH(CONCATENATE($J1167,M$6),'Payer Participation Data'!$F$8:$BM$8,0)),'Payer Participation Data'!$B$10:$B$59,$C1167,'Payer Participation Data'!$C$10:$C$59,$D1167))</f>
        <v>0</v>
      </c>
    </row>
    <row r="1168" spans="2:13" x14ac:dyDescent="0.35">
      <c r="B1168" s="127" t="s">
        <v>80</v>
      </c>
      <c r="C1168" s="169" t="str">
        <f>IF(ISBLANK('Payer Participation Data'!$B$68),"-",'Payer Participation Data'!$B$68)</f>
        <v>-</v>
      </c>
      <c r="D1168" s="169" t="str">
        <f>IF(ISBLANK('Payer Participation Data'!$C$68),"-",'Payer Participation Data'!$C$68)</f>
        <v>-</v>
      </c>
      <c r="E1168" s="169" t="str">
        <f>IF(ISBLANK('Payer Participation Data'!$D$68),"-",'Payer Participation Data'!$D$68)</f>
        <v>-</v>
      </c>
      <c r="F1168" s="169" t="str">
        <f>IF(ISBLANK('Payer Participation Data'!$E$68),"-",'Payer Participation Data'!$E$68)</f>
        <v>-</v>
      </c>
      <c r="G1168" s="261">
        <v>2</v>
      </c>
      <c r="H1168" s="261" t="s">
        <v>64</v>
      </c>
      <c r="I1168" s="261" t="s">
        <v>64</v>
      </c>
      <c r="J1168" s="128" t="str">
        <f t="shared" si="65"/>
        <v>BaselineBaseline2</v>
      </c>
      <c r="K1168" s="128" t="s">
        <v>30</v>
      </c>
      <c r="L1168" s="263">
        <f>IF(ISNA(SUMIFS(INDEX('Payer Participation Data'!$F$10:$BM$59,0,MATCH(CONCATENATE($J1168,L$6),'Payer Participation Data'!$F$8:$BM$8,0)),'Payer Participation Data'!$B$10:$B$59,$C1168,'Payer Participation Data'!$C$10:$C$59,$D1168)),"-",SUMIFS(INDEX('Payer Participation Data'!$F$10:$BM$59,0,MATCH(CONCATENATE($J1168,L$6),'Payer Participation Data'!$F$8:$BM$8,0)),'Payer Participation Data'!$B$10:$B$59,$C1168,'Payer Participation Data'!$C$10:$C$59,$D1168))</f>
        <v>0</v>
      </c>
      <c r="M1168" s="264">
        <f>IF(ISNA(SUMIFS(INDEX('Payer Participation Data'!$F$10:$BM$59,0,MATCH(CONCATENATE($J1168,M$6),'Payer Participation Data'!$F$8:$BM$8,0)),'Payer Participation Data'!$B$10:$B$59,$C1168,'Payer Participation Data'!$C$10:$C$59,$D1168)),"-",SUMIFS(INDEX('Payer Participation Data'!$F$10:$BM$59,0,MATCH(CONCATENATE($J1168,M$6),'Payer Participation Data'!$F$8:$BM$8,0)),'Payer Participation Data'!$B$10:$B$59,$C1168,'Payer Participation Data'!$C$10:$C$59,$D1168))</f>
        <v>0</v>
      </c>
    </row>
    <row r="1169" spans="2:13" x14ac:dyDescent="0.35">
      <c r="B1169" s="127" t="s">
        <v>80</v>
      </c>
      <c r="C1169" s="169" t="str">
        <f>IF(ISBLANK('Payer Participation Data'!$B$68),"-",'Payer Participation Data'!$B$68)</f>
        <v>-</v>
      </c>
      <c r="D1169" s="169" t="str">
        <f>IF(ISBLANK('Payer Participation Data'!$C$68),"-",'Payer Participation Data'!$C$68)</f>
        <v>-</v>
      </c>
      <c r="E1169" s="169" t="str">
        <f>IF(ISBLANK('Payer Participation Data'!$D$68),"-",'Payer Participation Data'!$D$68)</f>
        <v>-</v>
      </c>
      <c r="F1169" s="169" t="str">
        <f>IF(ISBLANK('Payer Participation Data'!$E$68),"-",'Payer Participation Data'!$E$68)</f>
        <v>-</v>
      </c>
      <c r="G1169" s="260">
        <v>3</v>
      </c>
      <c r="H1169" s="260" t="s">
        <v>64</v>
      </c>
      <c r="I1169" s="260" t="s">
        <v>64</v>
      </c>
      <c r="J1169" s="102" t="str">
        <f t="shared" si="65"/>
        <v>BaselineBaseline3</v>
      </c>
      <c r="K1169" s="102" t="s">
        <v>30</v>
      </c>
      <c r="L1169" s="263">
        <f>IF(ISNA(SUMIFS(INDEX('Payer Participation Data'!$F$10:$BM$59,0,MATCH(CONCATENATE($J1169,L$6),'Payer Participation Data'!$F$8:$BM$8,0)),'Payer Participation Data'!$B$10:$B$59,$C1169,'Payer Participation Data'!$C$10:$C$59,$D1169)),"-",SUMIFS(INDEX('Payer Participation Data'!$F$10:$BM$59,0,MATCH(CONCATENATE($J1169,L$6),'Payer Participation Data'!$F$8:$BM$8,0)),'Payer Participation Data'!$B$10:$B$59,$C1169,'Payer Participation Data'!$C$10:$C$59,$D1169))</f>
        <v>0</v>
      </c>
      <c r="M1169" s="264">
        <f>IF(ISNA(SUMIFS(INDEX('Payer Participation Data'!$F$10:$BM$59,0,MATCH(CONCATENATE($J1169,M$6),'Payer Participation Data'!$F$8:$BM$8,0)),'Payer Participation Data'!$B$10:$B$59,$C1169,'Payer Participation Data'!$C$10:$C$59,$D1169)),"-",SUMIFS(INDEX('Payer Participation Data'!$F$10:$BM$59,0,MATCH(CONCATENATE($J1169,M$6),'Payer Participation Data'!$F$8:$BM$8,0)),'Payer Participation Data'!$B$10:$B$59,$C1169,'Payer Participation Data'!$C$10:$C$59,$D1169))</f>
        <v>0</v>
      </c>
    </row>
    <row r="1170" spans="2:13" x14ac:dyDescent="0.35">
      <c r="B1170" s="127" t="s">
        <v>80</v>
      </c>
      <c r="C1170" s="169" t="str">
        <f>IF(ISBLANK('Payer Participation Data'!$B$68),"-",'Payer Participation Data'!$B$68)</f>
        <v>-</v>
      </c>
      <c r="D1170" s="169" t="str">
        <f>IF(ISBLANK('Payer Participation Data'!$C$68),"-",'Payer Participation Data'!$C$68)</f>
        <v>-</v>
      </c>
      <c r="E1170" s="169" t="str">
        <f>IF(ISBLANK('Payer Participation Data'!$D$68),"-",'Payer Participation Data'!$D$68)</f>
        <v>-</v>
      </c>
      <c r="F1170" s="169" t="str">
        <f>IF(ISBLANK('Payer Participation Data'!$E$68),"-",'Payer Participation Data'!$E$68)</f>
        <v>-</v>
      </c>
      <c r="G1170" s="261">
        <v>4</v>
      </c>
      <c r="H1170" s="261" t="s">
        <v>64</v>
      </c>
      <c r="I1170" s="261" t="s">
        <v>64</v>
      </c>
      <c r="J1170" s="128" t="str">
        <f t="shared" si="65"/>
        <v>BaselineBaseline4</v>
      </c>
      <c r="K1170" s="128" t="s">
        <v>30</v>
      </c>
      <c r="L1170" s="263">
        <f>IF(ISNA(SUMIFS(INDEX('Payer Participation Data'!$F$10:$BM$59,0,MATCH(CONCATENATE($J1170,L$6),'Payer Participation Data'!$F$8:$BM$8,0)),'Payer Participation Data'!$B$10:$B$59,$C1170,'Payer Participation Data'!$C$10:$C$59,$D1170)),"-",SUMIFS(INDEX('Payer Participation Data'!$F$10:$BM$59,0,MATCH(CONCATENATE($J1170,L$6),'Payer Participation Data'!$F$8:$BM$8,0)),'Payer Participation Data'!$B$10:$B$59,$C1170,'Payer Participation Data'!$C$10:$C$59,$D1170))</f>
        <v>0</v>
      </c>
      <c r="M1170" s="264">
        <f>IF(ISNA(SUMIFS(INDEX('Payer Participation Data'!$F$10:$BM$59,0,MATCH(CONCATENATE($J1170,M$6),'Payer Participation Data'!$F$8:$BM$8,0)),'Payer Participation Data'!$B$10:$B$59,$C1170,'Payer Participation Data'!$C$10:$C$59,$D1170)),"-",SUMIFS(INDEX('Payer Participation Data'!$F$10:$BM$59,0,MATCH(CONCATENATE($J1170,M$6),'Payer Participation Data'!$F$8:$BM$8,0)),'Payer Participation Data'!$B$10:$B$59,$C1170,'Payer Participation Data'!$C$10:$C$59,$D1170))</f>
        <v>0</v>
      </c>
    </row>
    <row r="1171" spans="2:13" x14ac:dyDescent="0.35">
      <c r="B1171" s="127" t="s">
        <v>80</v>
      </c>
      <c r="C1171" s="169" t="str">
        <f>IF(ISBLANK('Payer Participation Data'!$B$68),"-",'Payer Participation Data'!$B$68)</f>
        <v>-</v>
      </c>
      <c r="D1171" s="169" t="str">
        <f>IF(ISBLANK('Payer Participation Data'!$C$68),"-",'Payer Participation Data'!$C$68)</f>
        <v>-</v>
      </c>
      <c r="E1171" s="169" t="str">
        <f>IF(ISBLANK('Payer Participation Data'!$D$68),"-",'Payer Participation Data'!$D$68)</f>
        <v>-</v>
      </c>
      <c r="F1171" s="169" t="str">
        <f>IF(ISBLANK('Payer Participation Data'!$E$68),"-",'Payer Participation Data'!$E$68)</f>
        <v>-</v>
      </c>
      <c r="G1171" s="260">
        <v>1</v>
      </c>
      <c r="H1171" s="260">
        <v>1</v>
      </c>
      <c r="I1171" s="260">
        <v>5</v>
      </c>
      <c r="J1171" s="102" t="str">
        <f t="shared" si="65"/>
        <v>151</v>
      </c>
      <c r="K1171" s="102" t="s">
        <v>30</v>
      </c>
      <c r="L1171" s="263">
        <f>IF(ISNA(SUMIFS(INDEX('Payer Participation Data'!$F$10:$BM$59,0,MATCH(CONCATENATE($J1171,L$6),'Payer Participation Data'!$F$8:$BM$8,0)),'Payer Participation Data'!$B$10:$B$59,$C1171,'Payer Participation Data'!$C$10:$C$59,$D1171)),"-",SUMIFS(INDEX('Payer Participation Data'!$F$10:$BM$59,0,MATCH(CONCATENATE($J1171,L$6),'Payer Participation Data'!$F$8:$BM$8,0)),'Payer Participation Data'!$B$10:$B$59,$C1171,'Payer Participation Data'!$C$10:$C$59,$D1171))</f>
        <v>0</v>
      </c>
      <c r="M1171" s="264">
        <f>IF(ISNA(SUMIFS(INDEX('Payer Participation Data'!$F$10:$BM$59,0,MATCH(CONCATENATE($J1171,M$6),'Payer Participation Data'!$F$8:$BM$8,0)),'Payer Participation Data'!$B$10:$B$59,$C1171,'Payer Participation Data'!$C$10:$C$59,$D1171)),"-",SUMIFS(INDEX('Payer Participation Data'!$F$10:$BM$59,0,MATCH(CONCATENATE($J1171,M$6),'Payer Participation Data'!$F$8:$BM$8,0)),'Payer Participation Data'!$B$10:$B$59,$C1171,'Payer Participation Data'!$C$10:$C$59,$D1171))</f>
        <v>0</v>
      </c>
    </row>
    <row r="1172" spans="2:13" x14ac:dyDescent="0.35">
      <c r="B1172" s="127" t="s">
        <v>80</v>
      </c>
      <c r="C1172" s="169" t="str">
        <f>IF(ISBLANK('Payer Participation Data'!$B$68),"-",'Payer Participation Data'!$B$68)</f>
        <v>-</v>
      </c>
      <c r="D1172" s="169" t="str">
        <f>IF(ISBLANK('Payer Participation Data'!$C$68),"-",'Payer Participation Data'!$C$68)</f>
        <v>-</v>
      </c>
      <c r="E1172" s="169" t="str">
        <f>IF(ISBLANK('Payer Participation Data'!$D$68),"-",'Payer Participation Data'!$D$68)</f>
        <v>-</v>
      </c>
      <c r="F1172" s="169" t="str">
        <f>IF(ISBLANK('Payer Participation Data'!$E$68),"-",'Payer Participation Data'!$E$68)</f>
        <v>-</v>
      </c>
      <c r="G1172" s="261">
        <v>2</v>
      </c>
      <c r="H1172" s="261">
        <v>1</v>
      </c>
      <c r="I1172" s="261">
        <v>5</v>
      </c>
      <c r="J1172" s="128" t="str">
        <f t="shared" si="65"/>
        <v>152</v>
      </c>
      <c r="K1172" s="128" t="s">
        <v>30</v>
      </c>
      <c r="L1172" s="263">
        <f>IF(ISNA(SUMIFS(INDEX('Payer Participation Data'!$F$10:$BM$59,0,MATCH(CONCATENATE($J1172,L$6),'Payer Participation Data'!$F$8:$BM$8,0)),'Payer Participation Data'!$B$10:$B$59,$C1172,'Payer Participation Data'!$C$10:$C$59,$D1172)),"-",SUMIFS(INDEX('Payer Participation Data'!$F$10:$BM$59,0,MATCH(CONCATENATE($J1172,L$6),'Payer Participation Data'!$F$8:$BM$8,0)),'Payer Participation Data'!$B$10:$B$59,$C1172,'Payer Participation Data'!$C$10:$C$59,$D1172))</f>
        <v>0</v>
      </c>
      <c r="M1172" s="264">
        <f>IF(ISNA(SUMIFS(INDEX('Payer Participation Data'!$F$10:$BM$59,0,MATCH(CONCATENATE($J1172,M$6),'Payer Participation Data'!$F$8:$BM$8,0)),'Payer Participation Data'!$B$10:$B$59,$C1172,'Payer Participation Data'!$C$10:$C$59,$D1172)),"-",SUMIFS(INDEX('Payer Participation Data'!$F$10:$BM$59,0,MATCH(CONCATENATE($J1172,M$6),'Payer Participation Data'!$F$8:$BM$8,0)),'Payer Participation Data'!$B$10:$B$59,$C1172,'Payer Participation Data'!$C$10:$C$59,$D1172))</f>
        <v>0</v>
      </c>
    </row>
    <row r="1173" spans="2:13" x14ac:dyDescent="0.35">
      <c r="B1173" s="127" t="s">
        <v>80</v>
      </c>
      <c r="C1173" s="169" t="str">
        <f>IF(ISBLANK('Payer Participation Data'!$B$68),"-",'Payer Participation Data'!$B$68)</f>
        <v>-</v>
      </c>
      <c r="D1173" s="169" t="str">
        <f>IF(ISBLANK('Payer Participation Data'!$C$68),"-",'Payer Participation Data'!$C$68)</f>
        <v>-</v>
      </c>
      <c r="E1173" s="169" t="str">
        <f>IF(ISBLANK('Payer Participation Data'!$D$68),"-",'Payer Participation Data'!$D$68)</f>
        <v>-</v>
      </c>
      <c r="F1173" s="169" t="str">
        <f>IF(ISBLANK('Payer Participation Data'!$E$68),"-",'Payer Participation Data'!$E$68)</f>
        <v>-</v>
      </c>
      <c r="G1173" s="260">
        <v>3</v>
      </c>
      <c r="H1173" s="260">
        <v>1</v>
      </c>
      <c r="I1173" s="260">
        <v>5</v>
      </c>
      <c r="J1173" s="102" t="str">
        <f t="shared" si="65"/>
        <v>153</v>
      </c>
      <c r="K1173" s="102" t="s">
        <v>30</v>
      </c>
      <c r="L1173" s="263">
        <f>IF(ISNA(SUMIFS(INDEX('Payer Participation Data'!$F$10:$BM$59,0,MATCH(CONCATENATE($J1173,L$6),'Payer Participation Data'!$F$8:$BM$8,0)),'Payer Participation Data'!$B$10:$B$59,$C1173,'Payer Participation Data'!$C$10:$C$59,$D1173)),"-",SUMIFS(INDEX('Payer Participation Data'!$F$10:$BM$59,0,MATCH(CONCATENATE($J1173,L$6),'Payer Participation Data'!$F$8:$BM$8,0)),'Payer Participation Data'!$B$10:$B$59,$C1173,'Payer Participation Data'!$C$10:$C$59,$D1173))</f>
        <v>0</v>
      </c>
      <c r="M1173" s="264">
        <f>IF(ISNA(SUMIFS(INDEX('Payer Participation Data'!$F$10:$BM$59,0,MATCH(CONCATENATE($J1173,M$6),'Payer Participation Data'!$F$8:$BM$8,0)),'Payer Participation Data'!$B$10:$B$59,$C1173,'Payer Participation Data'!$C$10:$C$59,$D1173)),"-",SUMIFS(INDEX('Payer Participation Data'!$F$10:$BM$59,0,MATCH(CONCATENATE($J1173,M$6),'Payer Participation Data'!$F$8:$BM$8,0)),'Payer Participation Data'!$B$10:$B$59,$C1173,'Payer Participation Data'!$C$10:$C$59,$D1173))</f>
        <v>0</v>
      </c>
    </row>
    <row r="1174" spans="2:13" x14ac:dyDescent="0.35">
      <c r="B1174" s="127" t="s">
        <v>80</v>
      </c>
      <c r="C1174" s="169" t="str">
        <f>IF(ISBLANK('Payer Participation Data'!$B$68),"-",'Payer Participation Data'!$B$68)</f>
        <v>-</v>
      </c>
      <c r="D1174" s="169" t="str">
        <f>IF(ISBLANK('Payer Participation Data'!$C$68),"-",'Payer Participation Data'!$C$68)</f>
        <v>-</v>
      </c>
      <c r="E1174" s="169" t="str">
        <f>IF(ISBLANK('Payer Participation Data'!$D$68),"-",'Payer Participation Data'!$D$68)</f>
        <v>-</v>
      </c>
      <c r="F1174" s="169" t="str">
        <f>IF(ISBLANK('Payer Participation Data'!$E$68),"-",'Payer Participation Data'!$E$68)</f>
        <v>-</v>
      </c>
      <c r="G1174" s="261">
        <v>4</v>
      </c>
      <c r="H1174" s="261">
        <v>1</v>
      </c>
      <c r="I1174" s="261">
        <v>5</v>
      </c>
      <c r="J1174" s="128" t="str">
        <f t="shared" si="65"/>
        <v>154</v>
      </c>
      <c r="K1174" s="128" t="s">
        <v>30</v>
      </c>
      <c r="L1174" s="263">
        <f>IF(ISNA(SUMIFS(INDEX('Payer Participation Data'!$F$10:$BM$59,0,MATCH(CONCATENATE($J1174,L$6),'Payer Participation Data'!$F$8:$BM$8,0)),'Payer Participation Data'!$B$10:$B$59,$C1174,'Payer Participation Data'!$C$10:$C$59,$D1174)),"-",SUMIFS(INDEX('Payer Participation Data'!$F$10:$BM$59,0,MATCH(CONCATENATE($J1174,L$6),'Payer Participation Data'!$F$8:$BM$8,0)),'Payer Participation Data'!$B$10:$B$59,$C1174,'Payer Participation Data'!$C$10:$C$59,$D1174))</f>
        <v>0</v>
      </c>
      <c r="M1174" s="264">
        <f>IF(ISNA(SUMIFS(INDEX('Payer Participation Data'!$F$10:$BM$59,0,MATCH(CONCATENATE($J1174,M$6),'Payer Participation Data'!$F$8:$BM$8,0)),'Payer Participation Data'!$B$10:$B$59,$C1174,'Payer Participation Data'!$C$10:$C$59,$D1174)),"-",SUMIFS(INDEX('Payer Participation Data'!$F$10:$BM$59,0,MATCH(CONCATENATE($J1174,M$6),'Payer Participation Data'!$F$8:$BM$8,0)),'Payer Participation Data'!$B$10:$B$59,$C1174,'Payer Participation Data'!$C$10:$C$59,$D1174))</f>
        <v>0</v>
      </c>
    </row>
    <row r="1175" spans="2:13" x14ac:dyDescent="0.35">
      <c r="B1175" s="127" t="s">
        <v>80</v>
      </c>
      <c r="C1175" s="169" t="str">
        <f>IF(ISBLANK('Payer Participation Data'!$B$68),"-",'Payer Participation Data'!$B$68)</f>
        <v>-</v>
      </c>
      <c r="D1175" s="169" t="str">
        <f>IF(ISBLANK('Payer Participation Data'!$C$68),"-",'Payer Participation Data'!$C$68)</f>
        <v>-</v>
      </c>
      <c r="E1175" s="169" t="str">
        <f>IF(ISBLANK('Payer Participation Data'!$D$68),"-",'Payer Participation Data'!$D$68)</f>
        <v>-</v>
      </c>
      <c r="F1175" s="169" t="str">
        <f>IF(ISBLANK('Payer Participation Data'!$E$68),"-",'Payer Participation Data'!$E$68)</f>
        <v>-</v>
      </c>
      <c r="G1175" s="260">
        <v>1</v>
      </c>
      <c r="H1175" s="260">
        <v>2</v>
      </c>
      <c r="I1175" s="260">
        <v>5</v>
      </c>
      <c r="J1175" s="102" t="str">
        <f t="shared" si="65"/>
        <v>251</v>
      </c>
      <c r="K1175" s="102" t="s">
        <v>30</v>
      </c>
      <c r="L1175" s="263">
        <f>IF(ISNA(SUMIFS(INDEX('Payer Participation Data'!$F$10:$BM$59,0,MATCH(CONCATENATE($J1175,L$6),'Payer Participation Data'!$F$8:$BM$8,0)),'Payer Participation Data'!$B$10:$B$59,$C1175,'Payer Participation Data'!$C$10:$C$59,$D1175)),"-",SUMIFS(INDEX('Payer Participation Data'!$F$10:$BM$59,0,MATCH(CONCATENATE($J1175,L$6),'Payer Participation Data'!$F$8:$BM$8,0)),'Payer Participation Data'!$B$10:$B$59,$C1175,'Payer Participation Data'!$C$10:$C$59,$D1175))</f>
        <v>0</v>
      </c>
      <c r="M1175" s="264">
        <f>IF(ISNA(SUMIFS(INDEX('Payer Participation Data'!$F$10:$BM$59,0,MATCH(CONCATENATE($J1175,M$6),'Payer Participation Data'!$F$8:$BM$8,0)),'Payer Participation Data'!$B$10:$B$59,$C1175,'Payer Participation Data'!$C$10:$C$59,$D1175)),"-",SUMIFS(INDEX('Payer Participation Data'!$F$10:$BM$59,0,MATCH(CONCATENATE($J1175,M$6),'Payer Participation Data'!$F$8:$BM$8,0)),'Payer Participation Data'!$B$10:$B$59,$C1175,'Payer Participation Data'!$C$10:$C$59,$D1175))</f>
        <v>0</v>
      </c>
    </row>
    <row r="1176" spans="2:13" x14ac:dyDescent="0.35">
      <c r="B1176" s="127" t="s">
        <v>80</v>
      </c>
      <c r="C1176" s="169" t="str">
        <f>IF(ISBLANK('Payer Participation Data'!$B$68),"-",'Payer Participation Data'!$B$68)</f>
        <v>-</v>
      </c>
      <c r="D1176" s="169" t="str">
        <f>IF(ISBLANK('Payer Participation Data'!$C$68),"-",'Payer Participation Data'!$C$68)</f>
        <v>-</v>
      </c>
      <c r="E1176" s="169" t="str">
        <f>IF(ISBLANK('Payer Participation Data'!$D$68),"-",'Payer Participation Data'!$D$68)</f>
        <v>-</v>
      </c>
      <c r="F1176" s="169" t="str">
        <f>IF(ISBLANK('Payer Participation Data'!$E$68),"-",'Payer Participation Data'!$E$68)</f>
        <v>-</v>
      </c>
      <c r="G1176" s="261">
        <v>2</v>
      </c>
      <c r="H1176" s="261">
        <v>2</v>
      </c>
      <c r="I1176" s="261">
        <v>5</v>
      </c>
      <c r="J1176" s="128" t="str">
        <f t="shared" si="65"/>
        <v>252</v>
      </c>
      <c r="K1176" s="128" t="s">
        <v>30</v>
      </c>
      <c r="L1176" s="263">
        <f>IF(ISNA(SUMIFS(INDEX('Payer Participation Data'!$F$10:$BM$59,0,MATCH(CONCATENATE($J1176,L$6),'Payer Participation Data'!$F$8:$BM$8,0)),'Payer Participation Data'!$B$10:$B$59,$C1176,'Payer Participation Data'!$C$10:$C$59,$D1176)),"-",SUMIFS(INDEX('Payer Participation Data'!$F$10:$BM$59,0,MATCH(CONCATENATE($J1176,L$6),'Payer Participation Data'!$F$8:$BM$8,0)),'Payer Participation Data'!$B$10:$B$59,$C1176,'Payer Participation Data'!$C$10:$C$59,$D1176))</f>
        <v>0</v>
      </c>
      <c r="M1176" s="264">
        <f>IF(ISNA(SUMIFS(INDEX('Payer Participation Data'!$F$10:$BM$59,0,MATCH(CONCATENATE($J1176,M$6),'Payer Participation Data'!$F$8:$BM$8,0)),'Payer Participation Data'!$B$10:$B$59,$C1176,'Payer Participation Data'!$C$10:$C$59,$D1176)),"-",SUMIFS(INDEX('Payer Participation Data'!$F$10:$BM$59,0,MATCH(CONCATENATE($J1176,M$6),'Payer Participation Data'!$F$8:$BM$8,0)),'Payer Participation Data'!$B$10:$B$59,$C1176,'Payer Participation Data'!$C$10:$C$59,$D1176))</f>
        <v>0</v>
      </c>
    </row>
    <row r="1177" spans="2:13" x14ac:dyDescent="0.35">
      <c r="B1177" s="127" t="s">
        <v>80</v>
      </c>
      <c r="C1177" s="169" t="str">
        <f>IF(ISBLANK('Payer Participation Data'!$B$68),"-",'Payer Participation Data'!$B$68)</f>
        <v>-</v>
      </c>
      <c r="D1177" s="169" t="str">
        <f>IF(ISBLANK('Payer Participation Data'!$C$68),"-",'Payer Participation Data'!$C$68)</f>
        <v>-</v>
      </c>
      <c r="E1177" s="169" t="str">
        <f>IF(ISBLANK('Payer Participation Data'!$D$68),"-",'Payer Participation Data'!$D$68)</f>
        <v>-</v>
      </c>
      <c r="F1177" s="169" t="str">
        <f>IF(ISBLANK('Payer Participation Data'!$E$68),"-",'Payer Participation Data'!$E$68)</f>
        <v>-</v>
      </c>
      <c r="G1177" s="260">
        <v>3</v>
      </c>
      <c r="H1177" s="260">
        <v>2</v>
      </c>
      <c r="I1177" s="260">
        <v>5</v>
      </c>
      <c r="J1177" s="102" t="str">
        <f t="shared" si="65"/>
        <v>253</v>
      </c>
      <c r="K1177" s="102" t="s">
        <v>30</v>
      </c>
      <c r="L1177" s="263">
        <f>IF(ISNA(SUMIFS(INDEX('Payer Participation Data'!$F$10:$BM$59,0,MATCH(CONCATENATE($J1177,L$6),'Payer Participation Data'!$F$8:$BM$8,0)),'Payer Participation Data'!$B$10:$B$59,$C1177,'Payer Participation Data'!$C$10:$C$59,$D1177)),"-",SUMIFS(INDEX('Payer Participation Data'!$F$10:$BM$59,0,MATCH(CONCATENATE($J1177,L$6),'Payer Participation Data'!$F$8:$BM$8,0)),'Payer Participation Data'!$B$10:$B$59,$C1177,'Payer Participation Data'!$C$10:$C$59,$D1177))</f>
        <v>0</v>
      </c>
      <c r="M1177" s="264">
        <f>IF(ISNA(SUMIFS(INDEX('Payer Participation Data'!$F$10:$BM$59,0,MATCH(CONCATENATE($J1177,M$6),'Payer Participation Data'!$F$8:$BM$8,0)),'Payer Participation Data'!$B$10:$B$59,$C1177,'Payer Participation Data'!$C$10:$C$59,$D1177)),"-",SUMIFS(INDEX('Payer Participation Data'!$F$10:$BM$59,0,MATCH(CONCATENATE($J1177,M$6),'Payer Participation Data'!$F$8:$BM$8,0)),'Payer Participation Data'!$B$10:$B$59,$C1177,'Payer Participation Data'!$C$10:$C$59,$D1177))</f>
        <v>0</v>
      </c>
    </row>
    <row r="1178" spans="2:13" x14ac:dyDescent="0.35">
      <c r="B1178" s="127" t="s">
        <v>80</v>
      </c>
      <c r="C1178" s="169" t="str">
        <f>IF(ISBLANK('Payer Participation Data'!$B$68),"-",'Payer Participation Data'!$B$68)</f>
        <v>-</v>
      </c>
      <c r="D1178" s="169" t="str">
        <f>IF(ISBLANK('Payer Participation Data'!$C$68),"-",'Payer Participation Data'!$C$68)</f>
        <v>-</v>
      </c>
      <c r="E1178" s="169" t="str">
        <f>IF(ISBLANK('Payer Participation Data'!$D$68),"-",'Payer Participation Data'!$D$68)</f>
        <v>-</v>
      </c>
      <c r="F1178" s="169" t="str">
        <f>IF(ISBLANK('Payer Participation Data'!$E$68),"-",'Payer Participation Data'!$E$68)</f>
        <v>-</v>
      </c>
      <c r="G1178" s="261">
        <v>4</v>
      </c>
      <c r="H1178" s="261">
        <v>2</v>
      </c>
      <c r="I1178" s="261">
        <v>5</v>
      </c>
      <c r="J1178" s="128" t="str">
        <f t="shared" si="65"/>
        <v>254</v>
      </c>
      <c r="K1178" s="128" t="s">
        <v>30</v>
      </c>
      <c r="L1178" s="263">
        <f>IF(ISNA(SUMIFS(INDEX('Payer Participation Data'!$F$10:$BM$59,0,MATCH(CONCATENATE($J1178,L$6),'Payer Participation Data'!$F$8:$BM$8,0)),'Payer Participation Data'!$B$10:$B$59,$C1178,'Payer Participation Data'!$C$10:$C$59,$D1178)),"-",SUMIFS(INDEX('Payer Participation Data'!$F$10:$BM$59,0,MATCH(CONCATENATE($J1178,L$6),'Payer Participation Data'!$F$8:$BM$8,0)),'Payer Participation Data'!$B$10:$B$59,$C1178,'Payer Participation Data'!$C$10:$C$59,$D1178))</f>
        <v>0</v>
      </c>
      <c r="M1178" s="264">
        <f>IF(ISNA(SUMIFS(INDEX('Payer Participation Data'!$F$10:$BM$59,0,MATCH(CONCATENATE($J1178,M$6),'Payer Participation Data'!$F$8:$BM$8,0)),'Payer Participation Data'!$B$10:$B$59,$C1178,'Payer Participation Data'!$C$10:$C$59,$D1178)),"-",SUMIFS(INDEX('Payer Participation Data'!$F$10:$BM$59,0,MATCH(CONCATENATE($J1178,M$6),'Payer Participation Data'!$F$8:$BM$8,0)),'Payer Participation Data'!$B$10:$B$59,$C1178,'Payer Participation Data'!$C$10:$C$59,$D1178))</f>
        <v>0</v>
      </c>
    </row>
    <row r="1179" spans="2:13" x14ac:dyDescent="0.35">
      <c r="B1179" s="127" t="s">
        <v>80</v>
      </c>
      <c r="C1179" s="169" t="str">
        <f>IF(ISBLANK('Payer Participation Data'!$B$68),"-",'Payer Participation Data'!$B$68)</f>
        <v>-</v>
      </c>
      <c r="D1179" s="169" t="str">
        <f>IF(ISBLANK('Payer Participation Data'!$C$68),"-",'Payer Participation Data'!$C$68)</f>
        <v>-</v>
      </c>
      <c r="E1179" s="169" t="str">
        <f>IF(ISBLANK('Payer Participation Data'!$D$68),"-",'Payer Participation Data'!$D$68)</f>
        <v>-</v>
      </c>
      <c r="F1179" s="169" t="str">
        <f>IF(ISBLANK('Payer Participation Data'!$E$68),"-",'Payer Participation Data'!$E$68)</f>
        <v>-</v>
      </c>
      <c r="G1179" s="260">
        <v>1</v>
      </c>
      <c r="H1179" s="260">
        <v>3</v>
      </c>
      <c r="I1179" s="260">
        <v>5</v>
      </c>
      <c r="J1179" s="102" t="str">
        <f t="shared" si="65"/>
        <v>351</v>
      </c>
      <c r="K1179" s="102" t="s">
        <v>30</v>
      </c>
      <c r="L1179" s="263">
        <f>IF(ISNA(SUMIFS(INDEX('Payer Participation Data'!$F$10:$BM$59,0,MATCH(CONCATENATE($J1179,L$6),'Payer Participation Data'!$F$8:$BM$8,0)),'Payer Participation Data'!$B$10:$B$59,$C1179,'Payer Participation Data'!$C$10:$C$59,$D1179)),"-",SUMIFS(INDEX('Payer Participation Data'!$F$10:$BM$59,0,MATCH(CONCATENATE($J1179,L$6),'Payer Participation Data'!$F$8:$BM$8,0)),'Payer Participation Data'!$B$10:$B$59,$C1179,'Payer Participation Data'!$C$10:$C$59,$D1179))</f>
        <v>0</v>
      </c>
      <c r="M1179" s="264">
        <f>IF(ISNA(SUMIFS(INDEX('Payer Participation Data'!$F$10:$BM$59,0,MATCH(CONCATENATE($J1179,M$6),'Payer Participation Data'!$F$8:$BM$8,0)),'Payer Participation Data'!$B$10:$B$59,$C1179,'Payer Participation Data'!$C$10:$C$59,$D1179)),"-",SUMIFS(INDEX('Payer Participation Data'!$F$10:$BM$59,0,MATCH(CONCATENATE($J1179,M$6),'Payer Participation Data'!$F$8:$BM$8,0)),'Payer Participation Data'!$B$10:$B$59,$C1179,'Payer Participation Data'!$C$10:$C$59,$D1179))</f>
        <v>0</v>
      </c>
    </row>
    <row r="1180" spans="2:13" x14ac:dyDescent="0.35">
      <c r="B1180" s="127" t="s">
        <v>80</v>
      </c>
      <c r="C1180" s="169" t="str">
        <f>IF(ISBLANK('Payer Participation Data'!$B$68),"-",'Payer Participation Data'!$B$68)</f>
        <v>-</v>
      </c>
      <c r="D1180" s="169" t="str">
        <f>IF(ISBLANK('Payer Participation Data'!$C$68),"-",'Payer Participation Data'!$C$68)</f>
        <v>-</v>
      </c>
      <c r="E1180" s="169" t="str">
        <f>IF(ISBLANK('Payer Participation Data'!$D$68),"-",'Payer Participation Data'!$D$68)</f>
        <v>-</v>
      </c>
      <c r="F1180" s="169" t="str">
        <f>IF(ISBLANK('Payer Participation Data'!$E$68),"-",'Payer Participation Data'!$E$68)</f>
        <v>-</v>
      </c>
      <c r="G1180" s="261">
        <v>2</v>
      </c>
      <c r="H1180" s="261">
        <v>3</v>
      </c>
      <c r="I1180" s="261">
        <v>5</v>
      </c>
      <c r="J1180" s="128" t="str">
        <f t="shared" si="65"/>
        <v>352</v>
      </c>
      <c r="K1180" s="128" t="s">
        <v>30</v>
      </c>
      <c r="L1180" s="263">
        <f>IF(ISNA(SUMIFS(INDEX('Payer Participation Data'!$F$10:$BM$59,0,MATCH(CONCATENATE($J1180,L$6),'Payer Participation Data'!$F$8:$BM$8,0)),'Payer Participation Data'!$B$10:$B$59,$C1180,'Payer Participation Data'!$C$10:$C$59,$D1180)),"-",SUMIFS(INDEX('Payer Participation Data'!$F$10:$BM$59,0,MATCH(CONCATENATE($J1180,L$6),'Payer Participation Data'!$F$8:$BM$8,0)),'Payer Participation Data'!$B$10:$B$59,$C1180,'Payer Participation Data'!$C$10:$C$59,$D1180))</f>
        <v>0</v>
      </c>
      <c r="M1180" s="264">
        <f>IF(ISNA(SUMIFS(INDEX('Payer Participation Data'!$F$10:$BM$59,0,MATCH(CONCATENATE($J1180,M$6),'Payer Participation Data'!$F$8:$BM$8,0)),'Payer Participation Data'!$B$10:$B$59,$C1180,'Payer Participation Data'!$C$10:$C$59,$D1180)),"-",SUMIFS(INDEX('Payer Participation Data'!$F$10:$BM$59,0,MATCH(CONCATENATE($J1180,M$6),'Payer Participation Data'!$F$8:$BM$8,0)),'Payer Participation Data'!$B$10:$B$59,$C1180,'Payer Participation Data'!$C$10:$C$59,$D1180))</f>
        <v>0</v>
      </c>
    </row>
    <row r="1181" spans="2:13" x14ac:dyDescent="0.35">
      <c r="B1181" s="127" t="s">
        <v>80</v>
      </c>
      <c r="C1181" s="169" t="str">
        <f>IF(ISBLANK('Payer Participation Data'!$B$68),"-",'Payer Participation Data'!$B$68)</f>
        <v>-</v>
      </c>
      <c r="D1181" s="169" t="str">
        <f>IF(ISBLANK('Payer Participation Data'!$C$68),"-",'Payer Participation Data'!$C$68)</f>
        <v>-</v>
      </c>
      <c r="E1181" s="169" t="str">
        <f>IF(ISBLANK('Payer Participation Data'!$D$68),"-",'Payer Participation Data'!$D$68)</f>
        <v>-</v>
      </c>
      <c r="F1181" s="169" t="str">
        <f>IF(ISBLANK('Payer Participation Data'!$E$68),"-",'Payer Participation Data'!$E$68)</f>
        <v>-</v>
      </c>
      <c r="G1181" s="260">
        <v>3</v>
      </c>
      <c r="H1181" s="260">
        <v>3</v>
      </c>
      <c r="I1181" s="260">
        <v>5</v>
      </c>
      <c r="J1181" s="102" t="str">
        <f t="shared" si="65"/>
        <v>353</v>
      </c>
      <c r="K1181" s="102" t="s">
        <v>30</v>
      </c>
      <c r="L1181" s="263">
        <f>IF(ISNA(SUMIFS(INDEX('Payer Participation Data'!$F$10:$BM$59,0,MATCH(CONCATENATE($J1181,L$6),'Payer Participation Data'!$F$8:$BM$8,0)),'Payer Participation Data'!$B$10:$B$59,$C1181,'Payer Participation Data'!$C$10:$C$59,$D1181)),"-",SUMIFS(INDEX('Payer Participation Data'!$F$10:$BM$59,0,MATCH(CONCATENATE($J1181,L$6),'Payer Participation Data'!$F$8:$BM$8,0)),'Payer Participation Data'!$B$10:$B$59,$C1181,'Payer Participation Data'!$C$10:$C$59,$D1181))</f>
        <v>0</v>
      </c>
      <c r="M1181" s="264">
        <f>IF(ISNA(SUMIFS(INDEX('Payer Participation Data'!$F$10:$BM$59,0,MATCH(CONCATENATE($J1181,M$6),'Payer Participation Data'!$F$8:$BM$8,0)),'Payer Participation Data'!$B$10:$B$59,$C1181,'Payer Participation Data'!$C$10:$C$59,$D1181)),"-",SUMIFS(INDEX('Payer Participation Data'!$F$10:$BM$59,0,MATCH(CONCATENATE($J1181,M$6),'Payer Participation Data'!$F$8:$BM$8,0)),'Payer Participation Data'!$B$10:$B$59,$C1181,'Payer Participation Data'!$C$10:$C$59,$D1181))</f>
        <v>0</v>
      </c>
    </row>
    <row r="1182" spans="2:13" x14ac:dyDescent="0.35">
      <c r="B1182" s="127" t="s">
        <v>80</v>
      </c>
      <c r="C1182" s="169" t="str">
        <f>IF(ISBLANK('Payer Participation Data'!$B$68),"-",'Payer Participation Data'!$B$68)</f>
        <v>-</v>
      </c>
      <c r="D1182" s="169" t="str">
        <f>IF(ISBLANK('Payer Participation Data'!$C$68),"-",'Payer Participation Data'!$C$68)</f>
        <v>-</v>
      </c>
      <c r="E1182" s="169" t="str">
        <f>IF(ISBLANK('Payer Participation Data'!$D$68),"-",'Payer Participation Data'!$D$68)</f>
        <v>-</v>
      </c>
      <c r="F1182" s="169" t="str">
        <f>IF(ISBLANK('Payer Participation Data'!$E$68),"-",'Payer Participation Data'!$E$68)</f>
        <v>-</v>
      </c>
      <c r="G1182" s="261">
        <v>4</v>
      </c>
      <c r="H1182" s="261">
        <v>3</v>
      </c>
      <c r="I1182" s="261">
        <v>5</v>
      </c>
      <c r="J1182" s="128" t="str">
        <f t="shared" si="65"/>
        <v>354</v>
      </c>
      <c r="K1182" s="128" t="s">
        <v>30</v>
      </c>
      <c r="L1182" s="263">
        <f>IF(ISNA(SUMIFS(INDEX('Payer Participation Data'!$F$10:$BM$59,0,MATCH(CONCATENATE($J1182,L$6),'Payer Participation Data'!$F$8:$BM$8,0)),'Payer Participation Data'!$B$10:$B$59,$C1182,'Payer Participation Data'!$C$10:$C$59,$D1182)),"-",SUMIFS(INDEX('Payer Participation Data'!$F$10:$BM$59,0,MATCH(CONCATENATE($J1182,L$6),'Payer Participation Data'!$F$8:$BM$8,0)),'Payer Participation Data'!$B$10:$B$59,$C1182,'Payer Participation Data'!$C$10:$C$59,$D1182))</f>
        <v>0</v>
      </c>
      <c r="M1182" s="264">
        <f>IF(ISNA(SUMIFS(INDEX('Payer Participation Data'!$F$10:$BM$59,0,MATCH(CONCATENATE($J1182,M$6),'Payer Participation Data'!$F$8:$BM$8,0)),'Payer Participation Data'!$B$10:$B$59,$C1182,'Payer Participation Data'!$C$10:$C$59,$D1182)),"-",SUMIFS(INDEX('Payer Participation Data'!$F$10:$BM$59,0,MATCH(CONCATENATE($J1182,M$6),'Payer Participation Data'!$F$8:$BM$8,0)),'Payer Participation Data'!$B$10:$B$59,$C1182,'Payer Participation Data'!$C$10:$C$59,$D1182))</f>
        <v>0</v>
      </c>
    </row>
    <row r="1183" spans="2:13" x14ac:dyDescent="0.35">
      <c r="B1183" s="127" t="s">
        <v>80</v>
      </c>
      <c r="C1183" s="169" t="str">
        <f>IF(ISBLANK('Payer Participation Data'!$B$68),"-",'Payer Participation Data'!$B$68)</f>
        <v>-</v>
      </c>
      <c r="D1183" s="169" t="str">
        <f>IF(ISBLANK('Payer Participation Data'!$C$68),"-",'Payer Participation Data'!$C$68)</f>
        <v>-</v>
      </c>
      <c r="E1183" s="169" t="str">
        <f>IF(ISBLANK('Payer Participation Data'!$D$68),"-",'Payer Participation Data'!$D$68)</f>
        <v>-</v>
      </c>
      <c r="F1183" s="169" t="str">
        <f>IF(ISBLANK('Payer Participation Data'!$E$68),"-",'Payer Participation Data'!$E$68)</f>
        <v>-</v>
      </c>
      <c r="G1183" s="260">
        <v>1</v>
      </c>
      <c r="H1183" s="260">
        <v>4</v>
      </c>
      <c r="I1183" s="260">
        <v>5</v>
      </c>
      <c r="J1183" s="102" t="str">
        <f t="shared" si="65"/>
        <v>451</v>
      </c>
      <c r="K1183" s="102" t="s">
        <v>30</v>
      </c>
      <c r="L1183" s="263">
        <f>IF(ISNA(SUMIFS(INDEX('Payer Participation Data'!$F$10:$BM$59,0,MATCH(CONCATENATE($J1183,L$6),'Payer Participation Data'!$F$8:$BM$8,0)),'Payer Participation Data'!$B$10:$B$59,$C1183,'Payer Participation Data'!$C$10:$C$59,$D1183)),"-",SUMIFS(INDEX('Payer Participation Data'!$F$10:$BM$59,0,MATCH(CONCATENATE($J1183,L$6),'Payer Participation Data'!$F$8:$BM$8,0)),'Payer Participation Data'!$B$10:$B$59,$C1183,'Payer Participation Data'!$C$10:$C$59,$D1183))</f>
        <v>0</v>
      </c>
      <c r="M1183" s="264">
        <f>IF(ISNA(SUMIFS(INDEX('Payer Participation Data'!$F$10:$BM$59,0,MATCH(CONCATENATE($J1183,M$6),'Payer Participation Data'!$F$8:$BM$8,0)),'Payer Participation Data'!$B$10:$B$59,$C1183,'Payer Participation Data'!$C$10:$C$59,$D1183)),"-",SUMIFS(INDEX('Payer Participation Data'!$F$10:$BM$59,0,MATCH(CONCATENATE($J1183,M$6),'Payer Participation Data'!$F$8:$BM$8,0)),'Payer Participation Data'!$B$10:$B$59,$C1183,'Payer Participation Data'!$C$10:$C$59,$D1183))</f>
        <v>0</v>
      </c>
    </row>
    <row r="1184" spans="2:13" x14ac:dyDescent="0.35">
      <c r="B1184" s="127" t="s">
        <v>80</v>
      </c>
      <c r="C1184" s="169" t="str">
        <f>IF(ISBLANK('Payer Participation Data'!$B$68),"-",'Payer Participation Data'!$B$68)</f>
        <v>-</v>
      </c>
      <c r="D1184" s="169" t="str">
        <f>IF(ISBLANK('Payer Participation Data'!$C$68),"-",'Payer Participation Data'!$C$68)</f>
        <v>-</v>
      </c>
      <c r="E1184" s="169" t="str">
        <f>IF(ISBLANK('Payer Participation Data'!$D$68),"-",'Payer Participation Data'!$D$68)</f>
        <v>-</v>
      </c>
      <c r="F1184" s="169" t="str">
        <f>IF(ISBLANK('Payer Participation Data'!$E$68),"-",'Payer Participation Data'!$E$68)</f>
        <v>-</v>
      </c>
      <c r="G1184" s="261">
        <v>2</v>
      </c>
      <c r="H1184" s="261">
        <v>4</v>
      </c>
      <c r="I1184" s="261">
        <v>5</v>
      </c>
      <c r="J1184" s="128" t="str">
        <f t="shared" si="65"/>
        <v>452</v>
      </c>
      <c r="K1184" s="128" t="s">
        <v>30</v>
      </c>
      <c r="L1184" s="263">
        <f>IF(ISNA(SUMIFS(INDEX('Payer Participation Data'!$F$10:$BM$59,0,MATCH(CONCATENATE($J1184,L$6),'Payer Participation Data'!$F$8:$BM$8,0)),'Payer Participation Data'!$B$10:$B$59,$C1184,'Payer Participation Data'!$C$10:$C$59,$D1184)),"-",SUMIFS(INDEX('Payer Participation Data'!$F$10:$BM$59,0,MATCH(CONCATENATE($J1184,L$6),'Payer Participation Data'!$F$8:$BM$8,0)),'Payer Participation Data'!$B$10:$B$59,$C1184,'Payer Participation Data'!$C$10:$C$59,$D1184))</f>
        <v>0</v>
      </c>
      <c r="M1184" s="264">
        <f>IF(ISNA(SUMIFS(INDEX('Payer Participation Data'!$F$10:$BM$59,0,MATCH(CONCATENATE($J1184,M$6),'Payer Participation Data'!$F$8:$BM$8,0)),'Payer Participation Data'!$B$10:$B$59,$C1184,'Payer Participation Data'!$C$10:$C$59,$D1184)),"-",SUMIFS(INDEX('Payer Participation Data'!$F$10:$BM$59,0,MATCH(CONCATENATE($J1184,M$6),'Payer Participation Data'!$F$8:$BM$8,0)),'Payer Participation Data'!$B$10:$B$59,$C1184,'Payer Participation Data'!$C$10:$C$59,$D1184))</f>
        <v>0</v>
      </c>
    </row>
    <row r="1185" spans="2:13" x14ac:dyDescent="0.35">
      <c r="B1185" s="127" t="s">
        <v>80</v>
      </c>
      <c r="C1185" s="169" t="str">
        <f>IF(ISBLANK('Payer Participation Data'!$B$68),"-",'Payer Participation Data'!$B$68)</f>
        <v>-</v>
      </c>
      <c r="D1185" s="169" t="str">
        <f>IF(ISBLANK('Payer Participation Data'!$C$68),"-",'Payer Participation Data'!$C$68)</f>
        <v>-</v>
      </c>
      <c r="E1185" s="169" t="str">
        <f>IF(ISBLANK('Payer Participation Data'!$D$68),"-",'Payer Participation Data'!$D$68)</f>
        <v>-</v>
      </c>
      <c r="F1185" s="169" t="str">
        <f>IF(ISBLANK('Payer Participation Data'!$E$68),"-",'Payer Participation Data'!$E$68)</f>
        <v>-</v>
      </c>
      <c r="G1185" s="260">
        <v>3</v>
      </c>
      <c r="H1185" s="260">
        <v>4</v>
      </c>
      <c r="I1185" s="260">
        <v>5</v>
      </c>
      <c r="J1185" s="102" t="str">
        <f t="shared" si="65"/>
        <v>453</v>
      </c>
      <c r="K1185" s="102" t="s">
        <v>30</v>
      </c>
      <c r="L1185" s="263">
        <f>IF(ISNA(SUMIFS(INDEX('Payer Participation Data'!$F$10:$BM$59,0,MATCH(CONCATENATE($J1185,L$6),'Payer Participation Data'!$F$8:$BM$8,0)),'Payer Participation Data'!$B$10:$B$59,$C1185,'Payer Participation Data'!$C$10:$C$59,$D1185)),"-",SUMIFS(INDEX('Payer Participation Data'!$F$10:$BM$59,0,MATCH(CONCATENATE($J1185,L$6),'Payer Participation Data'!$F$8:$BM$8,0)),'Payer Participation Data'!$B$10:$B$59,$C1185,'Payer Participation Data'!$C$10:$C$59,$D1185))</f>
        <v>0</v>
      </c>
      <c r="M1185" s="264">
        <f>IF(ISNA(SUMIFS(INDEX('Payer Participation Data'!$F$10:$BM$59,0,MATCH(CONCATENATE($J1185,M$6),'Payer Participation Data'!$F$8:$BM$8,0)),'Payer Participation Data'!$B$10:$B$59,$C1185,'Payer Participation Data'!$C$10:$C$59,$D1185)),"-",SUMIFS(INDEX('Payer Participation Data'!$F$10:$BM$59,0,MATCH(CONCATENATE($J1185,M$6),'Payer Participation Data'!$F$8:$BM$8,0)),'Payer Participation Data'!$B$10:$B$59,$C1185,'Payer Participation Data'!$C$10:$C$59,$D1185))</f>
        <v>0</v>
      </c>
    </row>
    <row r="1186" spans="2:13" x14ac:dyDescent="0.35">
      <c r="B1186" s="127" t="s">
        <v>80</v>
      </c>
      <c r="C1186" s="169" t="str">
        <f>IF(ISBLANK('Payer Participation Data'!$B$68),"-",'Payer Participation Data'!$B$68)</f>
        <v>-</v>
      </c>
      <c r="D1186" s="169" t="str">
        <f>IF(ISBLANK('Payer Participation Data'!$C$68),"-",'Payer Participation Data'!$C$68)</f>
        <v>-</v>
      </c>
      <c r="E1186" s="169" t="str">
        <f>IF(ISBLANK('Payer Participation Data'!$D$68),"-",'Payer Participation Data'!$D$68)</f>
        <v>-</v>
      </c>
      <c r="F1186" s="169" t="str">
        <f>IF(ISBLANK('Payer Participation Data'!$E$68),"-",'Payer Participation Data'!$E$68)</f>
        <v>-</v>
      </c>
      <c r="G1186" s="261">
        <v>4</v>
      </c>
      <c r="H1186" s="261">
        <v>4</v>
      </c>
      <c r="I1186" s="261">
        <v>5</v>
      </c>
      <c r="J1186" s="128" t="str">
        <f t="shared" si="65"/>
        <v>454</v>
      </c>
      <c r="K1186" s="128" t="s">
        <v>30</v>
      </c>
      <c r="L1186" s="263">
        <f>IF(ISNA(SUMIFS(INDEX('Payer Participation Data'!$F$10:$BM$59,0,MATCH(CONCATENATE($J1186,L$6),'Payer Participation Data'!$F$8:$BM$8,0)),'Payer Participation Data'!$B$10:$B$59,$C1186,'Payer Participation Data'!$C$10:$C$59,$D1186)),"-",SUMIFS(INDEX('Payer Participation Data'!$F$10:$BM$59,0,MATCH(CONCATENATE($J1186,L$6),'Payer Participation Data'!$F$8:$BM$8,0)),'Payer Participation Data'!$B$10:$B$59,$C1186,'Payer Participation Data'!$C$10:$C$59,$D1186))</f>
        <v>0</v>
      </c>
      <c r="M1186" s="264">
        <f>IF(ISNA(SUMIFS(INDEX('Payer Participation Data'!$F$10:$BM$59,0,MATCH(CONCATENATE($J1186,M$6),'Payer Participation Data'!$F$8:$BM$8,0)),'Payer Participation Data'!$B$10:$B$59,$C1186,'Payer Participation Data'!$C$10:$C$59,$D1186)),"-",SUMIFS(INDEX('Payer Participation Data'!$F$10:$BM$59,0,MATCH(CONCATENATE($J1186,M$6),'Payer Participation Data'!$F$8:$BM$8,0)),'Payer Participation Data'!$B$10:$B$59,$C1186,'Payer Participation Data'!$C$10:$C$59,$D1186))</f>
        <v>0</v>
      </c>
    </row>
    <row r="1187" spans="2:13" x14ac:dyDescent="0.35">
      <c r="B1187" s="127" t="s">
        <v>80</v>
      </c>
      <c r="C1187" s="169" t="str">
        <f>IF(ISBLANK('Payer Participation Data'!$B$69),"-",'Payer Participation Data'!$B$69)</f>
        <v>-</v>
      </c>
      <c r="D1187" s="169" t="str">
        <f>IF(ISBLANK('Payer Participation Data'!$C$69),"-",'Payer Participation Data'!$C$69)</f>
        <v>-</v>
      </c>
      <c r="E1187" s="169" t="str">
        <f>IF(ISBLANK('Payer Participation Data'!$D$69),"-",'Payer Participation Data'!$D$69)</f>
        <v>-</v>
      </c>
      <c r="F1187" s="169" t="str">
        <f>IF(ISBLANK('Payer Participation Data'!$E$69),"-",'Payer Participation Data'!$E$69)</f>
        <v>-</v>
      </c>
      <c r="G1187" s="260">
        <v>1</v>
      </c>
      <c r="H1187" s="260" t="s">
        <v>64</v>
      </c>
      <c r="I1187" s="260" t="s">
        <v>64</v>
      </c>
      <c r="J1187" s="102" t="str">
        <f t="shared" si="65"/>
        <v>BaselineBaseline1</v>
      </c>
      <c r="K1187" s="102" t="s">
        <v>30</v>
      </c>
      <c r="L1187" s="263">
        <f>IF(ISNA(SUMIFS(INDEX('Payer Participation Data'!$F$10:$BM$59,0,MATCH(CONCATENATE($J1187,L$6),'Payer Participation Data'!$F$8:$BM$8,0)),'Payer Participation Data'!$B$10:$B$59,$C1187,'Payer Participation Data'!$C$10:$C$59,$D1187)),"-",SUMIFS(INDEX('Payer Participation Data'!$F$10:$BM$59,0,MATCH(CONCATENATE($J1187,L$6),'Payer Participation Data'!$F$8:$BM$8,0)),'Payer Participation Data'!$B$10:$B$59,$C1187,'Payer Participation Data'!$C$10:$C$59,$D1187))</f>
        <v>0</v>
      </c>
      <c r="M1187" s="264">
        <f>IF(ISNA(SUMIFS(INDEX('Payer Participation Data'!$F$10:$BM$59,0,MATCH(CONCATENATE($J1187,M$6),'Payer Participation Data'!$F$8:$BM$8,0)),'Payer Participation Data'!$B$10:$B$59,$C1187,'Payer Participation Data'!$C$10:$C$59,$D1187)),"-",SUMIFS(INDEX('Payer Participation Data'!$F$10:$BM$59,0,MATCH(CONCATENATE($J1187,M$6),'Payer Participation Data'!$F$8:$BM$8,0)),'Payer Participation Data'!$B$10:$B$59,$C1187,'Payer Participation Data'!$C$10:$C$59,$D1187))</f>
        <v>0</v>
      </c>
    </row>
    <row r="1188" spans="2:13" x14ac:dyDescent="0.35">
      <c r="B1188" s="127" t="s">
        <v>80</v>
      </c>
      <c r="C1188" s="169" t="str">
        <f>IF(ISBLANK('Payer Participation Data'!$B$69),"-",'Payer Participation Data'!$B$69)</f>
        <v>-</v>
      </c>
      <c r="D1188" s="169" t="str">
        <f>IF(ISBLANK('Payer Participation Data'!$C$69),"-",'Payer Participation Data'!$C$69)</f>
        <v>-</v>
      </c>
      <c r="E1188" s="169" t="str">
        <f>IF(ISBLANK('Payer Participation Data'!$D$69),"-",'Payer Participation Data'!$D$69)</f>
        <v>-</v>
      </c>
      <c r="F1188" s="169" t="str">
        <f>IF(ISBLANK('Payer Participation Data'!$E$69),"-",'Payer Participation Data'!$E$69)</f>
        <v>-</v>
      </c>
      <c r="G1188" s="261">
        <v>2</v>
      </c>
      <c r="H1188" s="261" t="s">
        <v>64</v>
      </c>
      <c r="I1188" s="261" t="s">
        <v>64</v>
      </c>
      <c r="J1188" s="128" t="str">
        <f t="shared" si="65"/>
        <v>BaselineBaseline2</v>
      </c>
      <c r="K1188" s="128" t="s">
        <v>30</v>
      </c>
      <c r="L1188" s="263">
        <f>IF(ISNA(SUMIFS(INDEX('Payer Participation Data'!$F$10:$BM$59,0,MATCH(CONCATENATE($J1188,L$6),'Payer Participation Data'!$F$8:$BM$8,0)),'Payer Participation Data'!$B$10:$B$59,$C1188,'Payer Participation Data'!$C$10:$C$59,$D1188)),"-",SUMIFS(INDEX('Payer Participation Data'!$F$10:$BM$59,0,MATCH(CONCATENATE($J1188,L$6),'Payer Participation Data'!$F$8:$BM$8,0)),'Payer Participation Data'!$B$10:$B$59,$C1188,'Payer Participation Data'!$C$10:$C$59,$D1188))</f>
        <v>0</v>
      </c>
      <c r="M1188" s="264">
        <f>IF(ISNA(SUMIFS(INDEX('Payer Participation Data'!$F$10:$BM$59,0,MATCH(CONCATENATE($J1188,M$6),'Payer Participation Data'!$F$8:$BM$8,0)),'Payer Participation Data'!$B$10:$B$59,$C1188,'Payer Participation Data'!$C$10:$C$59,$D1188)),"-",SUMIFS(INDEX('Payer Participation Data'!$F$10:$BM$59,0,MATCH(CONCATENATE($J1188,M$6),'Payer Participation Data'!$F$8:$BM$8,0)),'Payer Participation Data'!$B$10:$B$59,$C1188,'Payer Participation Data'!$C$10:$C$59,$D1188))</f>
        <v>0</v>
      </c>
    </row>
    <row r="1189" spans="2:13" x14ac:dyDescent="0.35">
      <c r="B1189" s="127" t="s">
        <v>80</v>
      </c>
      <c r="C1189" s="169" t="str">
        <f>IF(ISBLANK('Payer Participation Data'!$B$69),"-",'Payer Participation Data'!$B$69)</f>
        <v>-</v>
      </c>
      <c r="D1189" s="169" t="str">
        <f>IF(ISBLANK('Payer Participation Data'!$C$69),"-",'Payer Participation Data'!$C$69)</f>
        <v>-</v>
      </c>
      <c r="E1189" s="169" t="str">
        <f>IF(ISBLANK('Payer Participation Data'!$D$69),"-",'Payer Participation Data'!$D$69)</f>
        <v>-</v>
      </c>
      <c r="F1189" s="169" t="str">
        <f>IF(ISBLANK('Payer Participation Data'!$E$69),"-",'Payer Participation Data'!$E$69)</f>
        <v>-</v>
      </c>
      <c r="G1189" s="260">
        <v>3</v>
      </c>
      <c r="H1189" s="260" t="s">
        <v>64</v>
      </c>
      <c r="I1189" s="260" t="s">
        <v>64</v>
      </c>
      <c r="J1189" s="102" t="str">
        <f t="shared" si="65"/>
        <v>BaselineBaseline3</v>
      </c>
      <c r="K1189" s="102" t="s">
        <v>30</v>
      </c>
      <c r="L1189" s="263">
        <f>IF(ISNA(SUMIFS(INDEX('Payer Participation Data'!$F$10:$BM$59,0,MATCH(CONCATENATE($J1189,L$6),'Payer Participation Data'!$F$8:$BM$8,0)),'Payer Participation Data'!$B$10:$B$59,$C1189,'Payer Participation Data'!$C$10:$C$59,$D1189)),"-",SUMIFS(INDEX('Payer Participation Data'!$F$10:$BM$59,0,MATCH(CONCATENATE($J1189,L$6),'Payer Participation Data'!$F$8:$BM$8,0)),'Payer Participation Data'!$B$10:$B$59,$C1189,'Payer Participation Data'!$C$10:$C$59,$D1189))</f>
        <v>0</v>
      </c>
      <c r="M1189" s="264">
        <f>IF(ISNA(SUMIFS(INDEX('Payer Participation Data'!$F$10:$BM$59,0,MATCH(CONCATENATE($J1189,M$6),'Payer Participation Data'!$F$8:$BM$8,0)),'Payer Participation Data'!$B$10:$B$59,$C1189,'Payer Participation Data'!$C$10:$C$59,$D1189)),"-",SUMIFS(INDEX('Payer Participation Data'!$F$10:$BM$59,0,MATCH(CONCATENATE($J1189,M$6),'Payer Participation Data'!$F$8:$BM$8,0)),'Payer Participation Data'!$B$10:$B$59,$C1189,'Payer Participation Data'!$C$10:$C$59,$D1189))</f>
        <v>0</v>
      </c>
    </row>
    <row r="1190" spans="2:13" x14ac:dyDescent="0.35">
      <c r="B1190" s="127" t="s">
        <v>80</v>
      </c>
      <c r="C1190" s="169" t="str">
        <f>IF(ISBLANK('Payer Participation Data'!$B$69),"-",'Payer Participation Data'!$B$69)</f>
        <v>-</v>
      </c>
      <c r="D1190" s="169" t="str">
        <f>IF(ISBLANK('Payer Participation Data'!$C$69),"-",'Payer Participation Data'!$C$69)</f>
        <v>-</v>
      </c>
      <c r="E1190" s="169" t="str">
        <f>IF(ISBLANK('Payer Participation Data'!$D$69),"-",'Payer Participation Data'!$D$69)</f>
        <v>-</v>
      </c>
      <c r="F1190" s="169" t="str">
        <f>IF(ISBLANK('Payer Participation Data'!$E$69),"-",'Payer Participation Data'!$E$69)</f>
        <v>-</v>
      </c>
      <c r="G1190" s="261">
        <v>4</v>
      </c>
      <c r="H1190" s="261" t="s">
        <v>64</v>
      </c>
      <c r="I1190" s="261" t="s">
        <v>64</v>
      </c>
      <c r="J1190" s="128" t="str">
        <f t="shared" si="65"/>
        <v>BaselineBaseline4</v>
      </c>
      <c r="K1190" s="128" t="s">
        <v>30</v>
      </c>
      <c r="L1190" s="263">
        <f>IF(ISNA(SUMIFS(INDEX('Payer Participation Data'!$F$10:$BM$59,0,MATCH(CONCATENATE($J1190,L$6),'Payer Participation Data'!$F$8:$BM$8,0)),'Payer Participation Data'!$B$10:$B$59,$C1190,'Payer Participation Data'!$C$10:$C$59,$D1190)),"-",SUMIFS(INDEX('Payer Participation Data'!$F$10:$BM$59,0,MATCH(CONCATENATE($J1190,L$6),'Payer Participation Data'!$F$8:$BM$8,0)),'Payer Participation Data'!$B$10:$B$59,$C1190,'Payer Participation Data'!$C$10:$C$59,$D1190))</f>
        <v>0</v>
      </c>
      <c r="M1190" s="264">
        <f>IF(ISNA(SUMIFS(INDEX('Payer Participation Data'!$F$10:$BM$59,0,MATCH(CONCATENATE($J1190,M$6),'Payer Participation Data'!$F$8:$BM$8,0)),'Payer Participation Data'!$B$10:$B$59,$C1190,'Payer Participation Data'!$C$10:$C$59,$D1190)),"-",SUMIFS(INDEX('Payer Participation Data'!$F$10:$BM$59,0,MATCH(CONCATENATE($J1190,M$6),'Payer Participation Data'!$F$8:$BM$8,0)),'Payer Participation Data'!$B$10:$B$59,$C1190,'Payer Participation Data'!$C$10:$C$59,$D1190))</f>
        <v>0</v>
      </c>
    </row>
    <row r="1191" spans="2:13" x14ac:dyDescent="0.35">
      <c r="B1191" s="127" t="s">
        <v>80</v>
      </c>
      <c r="C1191" s="169" t="str">
        <f>IF(ISBLANK('Payer Participation Data'!$B$69),"-",'Payer Participation Data'!$B$69)</f>
        <v>-</v>
      </c>
      <c r="D1191" s="169" t="str">
        <f>IF(ISBLANK('Payer Participation Data'!$C$69),"-",'Payer Participation Data'!$C$69)</f>
        <v>-</v>
      </c>
      <c r="E1191" s="169" t="str">
        <f>IF(ISBLANK('Payer Participation Data'!$D$69),"-",'Payer Participation Data'!$D$69)</f>
        <v>-</v>
      </c>
      <c r="F1191" s="169" t="str">
        <f>IF(ISBLANK('Payer Participation Data'!$E$69),"-",'Payer Participation Data'!$E$69)</f>
        <v>-</v>
      </c>
      <c r="G1191" s="260">
        <v>1</v>
      </c>
      <c r="H1191" s="260">
        <v>1</v>
      </c>
      <c r="I1191" s="260">
        <v>5</v>
      </c>
      <c r="J1191" s="102" t="str">
        <f t="shared" si="65"/>
        <v>151</v>
      </c>
      <c r="K1191" s="102" t="s">
        <v>30</v>
      </c>
      <c r="L1191" s="263">
        <f>IF(ISNA(SUMIFS(INDEX('Payer Participation Data'!$F$10:$BM$59,0,MATCH(CONCATENATE($J1191,L$6),'Payer Participation Data'!$F$8:$BM$8,0)),'Payer Participation Data'!$B$10:$B$59,$C1191,'Payer Participation Data'!$C$10:$C$59,$D1191)),"-",SUMIFS(INDEX('Payer Participation Data'!$F$10:$BM$59,0,MATCH(CONCATENATE($J1191,L$6),'Payer Participation Data'!$F$8:$BM$8,0)),'Payer Participation Data'!$B$10:$B$59,$C1191,'Payer Participation Data'!$C$10:$C$59,$D1191))</f>
        <v>0</v>
      </c>
      <c r="M1191" s="264">
        <f>IF(ISNA(SUMIFS(INDEX('Payer Participation Data'!$F$10:$BM$59,0,MATCH(CONCATENATE($J1191,M$6),'Payer Participation Data'!$F$8:$BM$8,0)),'Payer Participation Data'!$B$10:$B$59,$C1191,'Payer Participation Data'!$C$10:$C$59,$D1191)),"-",SUMIFS(INDEX('Payer Participation Data'!$F$10:$BM$59,0,MATCH(CONCATENATE($J1191,M$6),'Payer Participation Data'!$F$8:$BM$8,0)),'Payer Participation Data'!$B$10:$B$59,$C1191,'Payer Participation Data'!$C$10:$C$59,$D1191))</f>
        <v>0</v>
      </c>
    </row>
    <row r="1192" spans="2:13" x14ac:dyDescent="0.35">
      <c r="B1192" s="127" t="s">
        <v>80</v>
      </c>
      <c r="C1192" s="169" t="str">
        <f>IF(ISBLANK('Payer Participation Data'!$B$69),"-",'Payer Participation Data'!$B$69)</f>
        <v>-</v>
      </c>
      <c r="D1192" s="169" t="str">
        <f>IF(ISBLANK('Payer Participation Data'!$C$69),"-",'Payer Participation Data'!$C$69)</f>
        <v>-</v>
      </c>
      <c r="E1192" s="169" t="str">
        <f>IF(ISBLANK('Payer Participation Data'!$D$69),"-",'Payer Participation Data'!$D$69)</f>
        <v>-</v>
      </c>
      <c r="F1192" s="169" t="str">
        <f>IF(ISBLANK('Payer Participation Data'!$E$69),"-",'Payer Participation Data'!$E$69)</f>
        <v>-</v>
      </c>
      <c r="G1192" s="261">
        <v>2</v>
      </c>
      <c r="H1192" s="261">
        <v>1</v>
      </c>
      <c r="I1192" s="261">
        <v>5</v>
      </c>
      <c r="J1192" s="128" t="str">
        <f t="shared" si="65"/>
        <v>152</v>
      </c>
      <c r="K1192" s="128" t="s">
        <v>30</v>
      </c>
      <c r="L1192" s="263">
        <f>IF(ISNA(SUMIFS(INDEX('Payer Participation Data'!$F$10:$BM$59,0,MATCH(CONCATENATE($J1192,L$6),'Payer Participation Data'!$F$8:$BM$8,0)),'Payer Participation Data'!$B$10:$B$59,$C1192,'Payer Participation Data'!$C$10:$C$59,$D1192)),"-",SUMIFS(INDEX('Payer Participation Data'!$F$10:$BM$59,0,MATCH(CONCATENATE($J1192,L$6),'Payer Participation Data'!$F$8:$BM$8,0)),'Payer Participation Data'!$B$10:$B$59,$C1192,'Payer Participation Data'!$C$10:$C$59,$D1192))</f>
        <v>0</v>
      </c>
      <c r="M1192" s="264">
        <f>IF(ISNA(SUMIFS(INDEX('Payer Participation Data'!$F$10:$BM$59,0,MATCH(CONCATENATE($J1192,M$6),'Payer Participation Data'!$F$8:$BM$8,0)),'Payer Participation Data'!$B$10:$B$59,$C1192,'Payer Participation Data'!$C$10:$C$59,$D1192)),"-",SUMIFS(INDEX('Payer Participation Data'!$F$10:$BM$59,0,MATCH(CONCATENATE($J1192,M$6),'Payer Participation Data'!$F$8:$BM$8,0)),'Payer Participation Data'!$B$10:$B$59,$C1192,'Payer Participation Data'!$C$10:$C$59,$D1192))</f>
        <v>0</v>
      </c>
    </row>
    <row r="1193" spans="2:13" x14ac:dyDescent="0.35">
      <c r="B1193" s="127" t="s">
        <v>80</v>
      </c>
      <c r="C1193" s="169" t="str">
        <f>IF(ISBLANK('Payer Participation Data'!$B$69),"-",'Payer Participation Data'!$B$69)</f>
        <v>-</v>
      </c>
      <c r="D1193" s="169" t="str">
        <f>IF(ISBLANK('Payer Participation Data'!$C$69),"-",'Payer Participation Data'!$C$69)</f>
        <v>-</v>
      </c>
      <c r="E1193" s="169" t="str">
        <f>IF(ISBLANK('Payer Participation Data'!$D$69),"-",'Payer Participation Data'!$D$69)</f>
        <v>-</v>
      </c>
      <c r="F1193" s="169" t="str">
        <f>IF(ISBLANK('Payer Participation Data'!$E$69),"-",'Payer Participation Data'!$E$69)</f>
        <v>-</v>
      </c>
      <c r="G1193" s="260">
        <v>3</v>
      </c>
      <c r="H1193" s="260">
        <v>1</v>
      </c>
      <c r="I1193" s="260">
        <v>5</v>
      </c>
      <c r="J1193" s="102" t="str">
        <f t="shared" si="65"/>
        <v>153</v>
      </c>
      <c r="K1193" s="102" t="s">
        <v>30</v>
      </c>
      <c r="L1193" s="263">
        <f>IF(ISNA(SUMIFS(INDEX('Payer Participation Data'!$F$10:$BM$59,0,MATCH(CONCATENATE($J1193,L$6),'Payer Participation Data'!$F$8:$BM$8,0)),'Payer Participation Data'!$B$10:$B$59,$C1193,'Payer Participation Data'!$C$10:$C$59,$D1193)),"-",SUMIFS(INDEX('Payer Participation Data'!$F$10:$BM$59,0,MATCH(CONCATENATE($J1193,L$6),'Payer Participation Data'!$F$8:$BM$8,0)),'Payer Participation Data'!$B$10:$B$59,$C1193,'Payer Participation Data'!$C$10:$C$59,$D1193))</f>
        <v>0</v>
      </c>
      <c r="M1193" s="264">
        <f>IF(ISNA(SUMIFS(INDEX('Payer Participation Data'!$F$10:$BM$59,0,MATCH(CONCATENATE($J1193,M$6),'Payer Participation Data'!$F$8:$BM$8,0)),'Payer Participation Data'!$B$10:$B$59,$C1193,'Payer Participation Data'!$C$10:$C$59,$D1193)),"-",SUMIFS(INDEX('Payer Participation Data'!$F$10:$BM$59,0,MATCH(CONCATENATE($J1193,M$6),'Payer Participation Data'!$F$8:$BM$8,0)),'Payer Participation Data'!$B$10:$B$59,$C1193,'Payer Participation Data'!$C$10:$C$59,$D1193))</f>
        <v>0</v>
      </c>
    </row>
    <row r="1194" spans="2:13" x14ac:dyDescent="0.35">
      <c r="B1194" s="127" t="s">
        <v>80</v>
      </c>
      <c r="C1194" s="169" t="str">
        <f>IF(ISBLANK('Payer Participation Data'!$B$69),"-",'Payer Participation Data'!$B$69)</f>
        <v>-</v>
      </c>
      <c r="D1194" s="169" t="str">
        <f>IF(ISBLANK('Payer Participation Data'!$C$69),"-",'Payer Participation Data'!$C$69)</f>
        <v>-</v>
      </c>
      <c r="E1194" s="169" t="str">
        <f>IF(ISBLANK('Payer Participation Data'!$D$69),"-",'Payer Participation Data'!$D$69)</f>
        <v>-</v>
      </c>
      <c r="F1194" s="169" t="str">
        <f>IF(ISBLANK('Payer Participation Data'!$E$69),"-",'Payer Participation Data'!$E$69)</f>
        <v>-</v>
      </c>
      <c r="G1194" s="261">
        <v>4</v>
      </c>
      <c r="H1194" s="261">
        <v>1</v>
      </c>
      <c r="I1194" s="261">
        <v>5</v>
      </c>
      <c r="J1194" s="128" t="str">
        <f t="shared" si="65"/>
        <v>154</v>
      </c>
      <c r="K1194" s="128" t="s">
        <v>30</v>
      </c>
      <c r="L1194" s="263">
        <f>IF(ISNA(SUMIFS(INDEX('Payer Participation Data'!$F$10:$BM$59,0,MATCH(CONCATENATE($J1194,L$6),'Payer Participation Data'!$F$8:$BM$8,0)),'Payer Participation Data'!$B$10:$B$59,$C1194,'Payer Participation Data'!$C$10:$C$59,$D1194)),"-",SUMIFS(INDEX('Payer Participation Data'!$F$10:$BM$59,0,MATCH(CONCATENATE($J1194,L$6),'Payer Participation Data'!$F$8:$BM$8,0)),'Payer Participation Data'!$B$10:$B$59,$C1194,'Payer Participation Data'!$C$10:$C$59,$D1194))</f>
        <v>0</v>
      </c>
      <c r="M1194" s="264">
        <f>IF(ISNA(SUMIFS(INDEX('Payer Participation Data'!$F$10:$BM$59,0,MATCH(CONCATENATE($J1194,M$6),'Payer Participation Data'!$F$8:$BM$8,0)),'Payer Participation Data'!$B$10:$B$59,$C1194,'Payer Participation Data'!$C$10:$C$59,$D1194)),"-",SUMIFS(INDEX('Payer Participation Data'!$F$10:$BM$59,0,MATCH(CONCATENATE($J1194,M$6),'Payer Participation Data'!$F$8:$BM$8,0)),'Payer Participation Data'!$B$10:$B$59,$C1194,'Payer Participation Data'!$C$10:$C$59,$D1194))</f>
        <v>0</v>
      </c>
    </row>
    <row r="1195" spans="2:13" x14ac:dyDescent="0.35">
      <c r="B1195" s="127" t="s">
        <v>80</v>
      </c>
      <c r="C1195" s="169" t="str">
        <f>IF(ISBLANK('Payer Participation Data'!$B$69),"-",'Payer Participation Data'!$B$69)</f>
        <v>-</v>
      </c>
      <c r="D1195" s="169" t="str">
        <f>IF(ISBLANK('Payer Participation Data'!$C$69),"-",'Payer Participation Data'!$C$69)</f>
        <v>-</v>
      </c>
      <c r="E1195" s="169" t="str">
        <f>IF(ISBLANK('Payer Participation Data'!$D$69),"-",'Payer Participation Data'!$D$69)</f>
        <v>-</v>
      </c>
      <c r="F1195" s="169" t="str">
        <f>IF(ISBLANK('Payer Participation Data'!$E$69),"-",'Payer Participation Data'!$E$69)</f>
        <v>-</v>
      </c>
      <c r="G1195" s="260">
        <v>1</v>
      </c>
      <c r="H1195" s="260">
        <v>2</v>
      </c>
      <c r="I1195" s="260">
        <v>5</v>
      </c>
      <c r="J1195" s="102" t="str">
        <f t="shared" si="65"/>
        <v>251</v>
      </c>
      <c r="K1195" s="102" t="s">
        <v>30</v>
      </c>
      <c r="L1195" s="263">
        <f>IF(ISNA(SUMIFS(INDEX('Payer Participation Data'!$F$10:$BM$59,0,MATCH(CONCATENATE($J1195,L$6),'Payer Participation Data'!$F$8:$BM$8,0)),'Payer Participation Data'!$B$10:$B$59,$C1195,'Payer Participation Data'!$C$10:$C$59,$D1195)),"-",SUMIFS(INDEX('Payer Participation Data'!$F$10:$BM$59,0,MATCH(CONCATENATE($J1195,L$6),'Payer Participation Data'!$F$8:$BM$8,0)),'Payer Participation Data'!$B$10:$B$59,$C1195,'Payer Participation Data'!$C$10:$C$59,$D1195))</f>
        <v>0</v>
      </c>
      <c r="M1195" s="264">
        <f>IF(ISNA(SUMIFS(INDEX('Payer Participation Data'!$F$10:$BM$59,0,MATCH(CONCATENATE($J1195,M$6),'Payer Participation Data'!$F$8:$BM$8,0)),'Payer Participation Data'!$B$10:$B$59,$C1195,'Payer Participation Data'!$C$10:$C$59,$D1195)),"-",SUMIFS(INDEX('Payer Participation Data'!$F$10:$BM$59,0,MATCH(CONCATENATE($J1195,M$6),'Payer Participation Data'!$F$8:$BM$8,0)),'Payer Participation Data'!$B$10:$B$59,$C1195,'Payer Participation Data'!$C$10:$C$59,$D1195))</f>
        <v>0</v>
      </c>
    </row>
    <row r="1196" spans="2:13" x14ac:dyDescent="0.35">
      <c r="B1196" s="127" t="s">
        <v>80</v>
      </c>
      <c r="C1196" s="169" t="str">
        <f>IF(ISBLANK('Payer Participation Data'!$B$69),"-",'Payer Participation Data'!$B$69)</f>
        <v>-</v>
      </c>
      <c r="D1196" s="169" t="str">
        <f>IF(ISBLANK('Payer Participation Data'!$C$69),"-",'Payer Participation Data'!$C$69)</f>
        <v>-</v>
      </c>
      <c r="E1196" s="169" t="str">
        <f>IF(ISBLANK('Payer Participation Data'!$D$69),"-",'Payer Participation Data'!$D$69)</f>
        <v>-</v>
      </c>
      <c r="F1196" s="169" t="str">
        <f>IF(ISBLANK('Payer Participation Data'!$E$69),"-",'Payer Participation Data'!$E$69)</f>
        <v>-</v>
      </c>
      <c r="G1196" s="261">
        <v>2</v>
      </c>
      <c r="H1196" s="261">
        <v>2</v>
      </c>
      <c r="I1196" s="261">
        <v>5</v>
      </c>
      <c r="J1196" s="128" t="str">
        <f t="shared" si="65"/>
        <v>252</v>
      </c>
      <c r="K1196" s="128" t="s">
        <v>30</v>
      </c>
      <c r="L1196" s="263">
        <f>IF(ISNA(SUMIFS(INDEX('Payer Participation Data'!$F$10:$BM$59,0,MATCH(CONCATENATE($J1196,L$6),'Payer Participation Data'!$F$8:$BM$8,0)),'Payer Participation Data'!$B$10:$B$59,$C1196,'Payer Participation Data'!$C$10:$C$59,$D1196)),"-",SUMIFS(INDEX('Payer Participation Data'!$F$10:$BM$59,0,MATCH(CONCATENATE($J1196,L$6),'Payer Participation Data'!$F$8:$BM$8,0)),'Payer Participation Data'!$B$10:$B$59,$C1196,'Payer Participation Data'!$C$10:$C$59,$D1196))</f>
        <v>0</v>
      </c>
      <c r="M1196" s="264">
        <f>IF(ISNA(SUMIFS(INDEX('Payer Participation Data'!$F$10:$BM$59,0,MATCH(CONCATENATE($J1196,M$6),'Payer Participation Data'!$F$8:$BM$8,0)),'Payer Participation Data'!$B$10:$B$59,$C1196,'Payer Participation Data'!$C$10:$C$59,$D1196)),"-",SUMIFS(INDEX('Payer Participation Data'!$F$10:$BM$59,0,MATCH(CONCATENATE($J1196,M$6),'Payer Participation Data'!$F$8:$BM$8,0)),'Payer Participation Data'!$B$10:$B$59,$C1196,'Payer Participation Data'!$C$10:$C$59,$D1196))</f>
        <v>0</v>
      </c>
    </row>
    <row r="1197" spans="2:13" x14ac:dyDescent="0.35">
      <c r="B1197" s="127" t="s">
        <v>80</v>
      </c>
      <c r="C1197" s="169" t="str">
        <f>IF(ISBLANK('Payer Participation Data'!$B$69),"-",'Payer Participation Data'!$B$69)</f>
        <v>-</v>
      </c>
      <c r="D1197" s="169" t="str">
        <f>IF(ISBLANK('Payer Participation Data'!$C$69),"-",'Payer Participation Data'!$C$69)</f>
        <v>-</v>
      </c>
      <c r="E1197" s="169" t="str">
        <f>IF(ISBLANK('Payer Participation Data'!$D$69),"-",'Payer Participation Data'!$D$69)</f>
        <v>-</v>
      </c>
      <c r="F1197" s="169" t="str">
        <f>IF(ISBLANK('Payer Participation Data'!$E$69),"-",'Payer Participation Data'!$E$69)</f>
        <v>-</v>
      </c>
      <c r="G1197" s="260">
        <v>3</v>
      </c>
      <c r="H1197" s="260">
        <v>2</v>
      </c>
      <c r="I1197" s="260">
        <v>5</v>
      </c>
      <c r="J1197" s="102" t="str">
        <f t="shared" si="65"/>
        <v>253</v>
      </c>
      <c r="K1197" s="102" t="s">
        <v>30</v>
      </c>
      <c r="L1197" s="263">
        <f>IF(ISNA(SUMIFS(INDEX('Payer Participation Data'!$F$10:$BM$59,0,MATCH(CONCATENATE($J1197,L$6),'Payer Participation Data'!$F$8:$BM$8,0)),'Payer Participation Data'!$B$10:$B$59,$C1197,'Payer Participation Data'!$C$10:$C$59,$D1197)),"-",SUMIFS(INDEX('Payer Participation Data'!$F$10:$BM$59,0,MATCH(CONCATENATE($J1197,L$6),'Payer Participation Data'!$F$8:$BM$8,0)),'Payer Participation Data'!$B$10:$B$59,$C1197,'Payer Participation Data'!$C$10:$C$59,$D1197))</f>
        <v>0</v>
      </c>
      <c r="M1197" s="264">
        <f>IF(ISNA(SUMIFS(INDEX('Payer Participation Data'!$F$10:$BM$59,0,MATCH(CONCATENATE($J1197,M$6),'Payer Participation Data'!$F$8:$BM$8,0)),'Payer Participation Data'!$B$10:$B$59,$C1197,'Payer Participation Data'!$C$10:$C$59,$D1197)),"-",SUMIFS(INDEX('Payer Participation Data'!$F$10:$BM$59,0,MATCH(CONCATENATE($J1197,M$6),'Payer Participation Data'!$F$8:$BM$8,0)),'Payer Participation Data'!$B$10:$B$59,$C1197,'Payer Participation Data'!$C$10:$C$59,$D1197))</f>
        <v>0</v>
      </c>
    </row>
    <row r="1198" spans="2:13" x14ac:dyDescent="0.35">
      <c r="B1198" s="127" t="s">
        <v>80</v>
      </c>
      <c r="C1198" s="169" t="str">
        <f>IF(ISBLANK('Payer Participation Data'!$B$69),"-",'Payer Participation Data'!$B$69)</f>
        <v>-</v>
      </c>
      <c r="D1198" s="169" t="str">
        <f>IF(ISBLANK('Payer Participation Data'!$C$69),"-",'Payer Participation Data'!$C$69)</f>
        <v>-</v>
      </c>
      <c r="E1198" s="169" t="str">
        <f>IF(ISBLANK('Payer Participation Data'!$D$69),"-",'Payer Participation Data'!$D$69)</f>
        <v>-</v>
      </c>
      <c r="F1198" s="169" t="str">
        <f>IF(ISBLANK('Payer Participation Data'!$E$69),"-",'Payer Participation Data'!$E$69)</f>
        <v>-</v>
      </c>
      <c r="G1198" s="261">
        <v>4</v>
      </c>
      <c r="H1198" s="261">
        <v>2</v>
      </c>
      <c r="I1198" s="261">
        <v>5</v>
      </c>
      <c r="J1198" s="128" t="str">
        <f t="shared" si="65"/>
        <v>254</v>
      </c>
      <c r="K1198" s="128" t="s">
        <v>30</v>
      </c>
      <c r="L1198" s="263">
        <f>IF(ISNA(SUMIFS(INDEX('Payer Participation Data'!$F$10:$BM$59,0,MATCH(CONCATENATE($J1198,L$6),'Payer Participation Data'!$F$8:$BM$8,0)),'Payer Participation Data'!$B$10:$B$59,$C1198,'Payer Participation Data'!$C$10:$C$59,$D1198)),"-",SUMIFS(INDEX('Payer Participation Data'!$F$10:$BM$59,0,MATCH(CONCATENATE($J1198,L$6),'Payer Participation Data'!$F$8:$BM$8,0)),'Payer Participation Data'!$B$10:$B$59,$C1198,'Payer Participation Data'!$C$10:$C$59,$D1198))</f>
        <v>0</v>
      </c>
      <c r="M1198" s="264">
        <f>IF(ISNA(SUMIFS(INDEX('Payer Participation Data'!$F$10:$BM$59,0,MATCH(CONCATENATE($J1198,M$6),'Payer Participation Data'!$F$8:$BM$8,0)),'Payer Participation Data'!$B$10:$B$59,$C1198,'Payer Participation Data'!$C$10:$C$59,$D1198)),"-",SUMIFS(INDEX('Payer Participation Data'!$F$10:$BM$59,0,MATCH(CONCATENATE($J1198,M$6),'Payer Participation Data'!$F$8:$BM$8,0)),'Payer Participation Data'!$B$10:$B$59,$C1198,'Payer Participation Data'!$C$10:$C$59,$D1198))</f>
        <v>0</v>
      </c>
    </row>
    <row r="1199" spans="2:13" x14ac:dyDescent="0.35">
      <c r="B1199" s="127" t="s">
        <v>80</v>
      </c>
      <c r="C1199" s="169" t="str">
        <f>IF(ISBLANK('Payer Participation Data'!$B$69),"-",'Payer Participation Data'!$B$69)</f>
        <v>-</v>
      </c>
      <c r="D1199" s="169" t="str">
        <f>IF(ISBLANK('Payer Participation Data'!$C$69),"-",'Payer Participation Data'!$C$69)</f>
        <v>-</v>
      </c>
      <c r="E1199" s="169" t="str">
        <f>IF(ISBLANK('Payer Participation Data'!$D$69),"-",'Payer Participation Data'!$D$69)</f>
        <v>-</v>
      </c>
      <c r="F1199" s="169" t="str">
        <f>IF(ISBLANK('Payer Participation Data'!$E$69),"-",'Payer Participation Data'!$E$69)</f>
        <v>-</v>
      </c>
      <c r="G1199" s="260">
        <v>1</v>
      </c>
      <c r="H1199" s="260">
        <v>3</v>
      </c>
      <c r="I1199" s="260">
        <v>5</v>
      </c>
      <c r="J1199" s="102" t="str">
        <f t="shared" ref="J1199:J1262" si="66">CONCATENATE(H1199,I1199,G1199)</f>
        <v>351</v>
      </c>
      <c r="K1199" s="102" t="s">
        <v>30</v>
      </c>
      <c r="L1199" s="263">
        <f>IF(ISNA(SUMIFS(INDEX('Payer Participation Data'!$F$10:$BM$59,0,MATCH(CONCATENATE($J1199,L$6),'Payer Participation Data'!$F$8:$BM$8,0)),'Payer Participation Data'!$B$10:$B$59,$C1199,'Payer Participation Data'!$C$10:$C$59,$D1199)),"-",SUMIFS(INDEX('Payer Participation Data'!$F$10:$BM$59,0,MATCH(CONCATENATE($J1199,L$6),'Payer Participation Data'!$F$8:$BM$8,0)),'Payer Participation Data'!$B$10:$B$59,$C1199,'Payer Participation Data'!$C$10:$C$59,$D1199))</f>
        <v>0</v>
      </c>
      <c r="M1199" s="264">
        <f>IF(ISNA(SUMIFS(INDEX('Payer Participation Data'!$F$10:$BM$59,0,MATCH(CONCATENATE($J1199,M$6),'Payer Participation Data'!$F$8:$BM$8,0)),'Payer Participation Data'!$B$10:$B$59,$C1199,'Payer Participation Data'!$C$10:$C$59,$D1199)),"-",SUMIFS(INDEX('Payer Participation Data'!$F$10:$BM$59,0,MATCH(CONCATENATE($J1199,M$6),'Payer Participation Data'!$F$8:$BM$8,0)),'Payer Participation Data'!$B$10:$B$59,$C1199,'Payer Participation Data'!$C$10:$C$59,$D1199))</f>
        <v>0</v>
      </c>
    </row>
    <row r="1200" spans="2:13" x14ac:dyDescent="0.35">
      <c r="B1200" s="127" t="s">
        <v>80</v>
      </c>
      <c r="C1200" s="169" t="str">
        <f>IF(ISBLANK('Payer Participation Data'!$B$69),"-",'Payer Participation Data'!$B$69)</f>
        <v>-</v>
      </c>
      <c r="D1200" s="169" t="str">
        <f>IF(ISBLANK('Payer Participation Data'!$C$69),"-",'Payer Participation Data'!$C$69)</f>
        <v>-</v>
      </c>
      <c r="E1200" s="169" t="str">
        <f>IF(ISBLANK('Payer Participation Data'!$D$69),"-",'Payer Participation Data'!$D$69)</f>
        <v>-</v>
      </c>
      <c r="F1200" s="169" t="str">
        <f>IF(ISBLANK('Payer Participation Data'!$E$69),"-",'Payer Participation Data'!$E$69)</f>
        <v>-</v>
      </c>
      <c r="G1200" s="261">
        <v>2</v>
      </c>
      <c r="H1200" s="261">
        <v>3</v>
      </c>
      <c r="I1200" s="261">
        <v>5</v>
      </c>
      <c r="J1200" s="128" t="str">
        <f t="shared" si="66"/>
        <v>352</v>
      </c>
      <c r="K1200" s="128" t="s">
        <v>30</v>
      </c>
      <c r="L1200" s="263">
        <f>IF(ISNA(SUMIFS(INDEX('Payer Participation Data'!$F$10:$BM$59,0,MATCH(CONCATENATE($J1200,L$6),'Payer Participation Data'!$F$8:$BM$8,0)),'Payer Participation Data'!$B$10:$B$59,$C1200,'Payer Participation Data'!$C$10:$C$59,$D1200)),"-",SUMIFS(INDEX('Payer Participation Data'!$F$10:$BM$59,0,MATCH(CONCATENATE($J1200,L$6),'Payer Participation Data'!$F$8:$BM$8,0)),'Payer Participation Data'!$B$10:$B$59,$C1200,'Payer Participation Data'!$C$10:$C$59,$D1200))</f>
        <v>0</v>
      </c>
      <c r="M1200" s="264">
        <f>IF(ISNA(SUMIFS(INDEX('Payer Participation Data'!$F$10:$BM$59,0,MATCH(CONCATENATE($J1200,M$6),'Payer Participation Data'!$F$8:$BM$8,0)),'Payer Participation Data'!$B$10:$B$59,$C1200,'Payer Participation Data'!$C$10:$C$59,$D1200)),"-",SUMIFS(INDEX('Payer Participation Data'!$F$10:$BM$59,0,MATCH(CONCATENATE($J1200,M$6),'Payer Participation Data'!$F$8:$BM$8,0)),'Payer Participation Data'!$B$10:$B$59,$C1200,'Payer Participation Data'!$C$10:$C$59,$D1200))</f>
        <v>0</v>
      </c>
    </row>
    <row r="1201" spans="2:13" x14ac:dyDescent="0.35">
      <c r="B1201" s="127" t="s">
        <v>80</v>
      </c>
      <c r="C1201" s="169" t="str">
        <f>IF(ISBLANK('Payer Participation Data'!$B$69),"-",'Payer Participation Data'!$B$69)</f>
        <v>-</v>
      </c>
      <c r="D1201" s="169" t="str">
        <f>IF(ISBLANK('Payer Participation Data'!$C$69),"-",'Payer Participation Data'!$C$69)</f>
        <v>-</v>
      </c>
      <c r="E1201" s="169" t="str">
        <f>IF(ISBLANK('Payer Participation Data'!$D$69),"-",'Payer Participation Data'!$D$69)</f>
        <v>-</v>
      </c>
      <c r="F1201" s="169" t="str">
        <f>IF(ISBLANK('Payer Participation Data'!$E$69),"-",'Payer Participation Data'!$E$69)</f>
        <v>-</v>
      </c>
      <c r="G1201" s="260">
        <v>3</v>
      </c>
      <c r="H1201" s="260">
        <v>3</v>
      </c>
      <c r="I1201" s="260">
        <v>5</v>
      </c>
      <c r="J1201" s="102" t="str">
        <f t="shared" si="66"/>
        <v>353</v>
      </c>
      <c r="K1201" s="102" t="s">
        <v>30</v>
      </c>
      <c r="L1201" s="263">
        <f>IF(ISNA(SUMIFS(INDEX('Payer Participation Data'!$F$10:$BM$59,0,MATCH(CONCATENATE($J1201,L$6),'Payer Participation Data'!$F$8:$BM$8,0)),'Payer Participation Data'!$B$10:$B$59,$C1201,'Payer Participation Data'!$C$10:$C$59,$D1201)),"-",SUMIFS(INDEX('Payer Participation Data'!$F$10:$BM$59,0,MATCH(CONCATENATE($J1201,L$6),'Payer Participation Data'!$F$8:$BM$8,0)),'Payer Participation Data'!$B$10:$B$59,$C1201,'Payer Participation Data'!$C$10:$C$59,$D1201))</f>
        <v>0</v>
      </c>
      <c r="M1201" s="264">
        <f>IF(ISNA(SUMIFS(INDEX('Payer Participation Data'!$F$10:$BM$59,0,MATCH(CONCATENATE($J1201,M$6),'Payer Participation Data'!$F$8:$BM$8,0)),'Payer Participation Data'!$B$10:$B$59,$C1201,'Payer Participation Data'!$C$10:$C$59,$D1201)),"-",SUMIFS(INDEX('Payer Participation Data'!$F$10:$BM$59,0,MATCH(CONCATENATE($J1201,M$6),'Payer Participation Data'!$F$8:$BM$8,0)),'Payer Participation Data'!$B$10:$B$59,$C1201,'Payer Participation Data'!$C$10:$C$59,$D1201))</f>
        <v>0</v>
      </c>
    </row>
    <row r="1202" spans="2:13" x14ac:dyDescent="0.35">
      <c r="B1202" s="127" t="s">
        <v>80</v>
      </c>
      <c r="C1202" s="169" t="str">
        <f>IF(ISBLANK('Payer Participation Data'!$B$69),"-",'Payer Participation Data'!$B$69)</f>
        <v>-</v>
      </c>
      <c r="D1202" s="169" t="str">
        <f>IF(ISBLANK('Payer Participation Data'!$C$69),"-",'Payer Participation Data'!$C$69)</f>
        <v>-</v>
      </c>
      <c r="E1202" s="169" t="str">
        <f>IF(ISBLANK('Payer Participation Data'!$D$69),"-",'Payer Participation Data'!$D$69)</f>
        <v>-</v>
      </c>
      <c r="F1202" s="169" t="str">
        <f>IF(ISBLANK('Payer Participation Data'!$E$69),"-",'Payer Participation Data'!$E$69)</f>
        <v>-</v>
      </c>
      <c r="G1202" s="261">
        <v>4</v>
      </c>
      <c r="H1202" s="261">
        <v>3</v>
      </c>
      <c r="I1202" s="261">
        <v>5</v>
      </c>
      <c r="J1202" s="128" t="str">
        <f t="shared" si="66"/>
        <v>354</v>
      </c>
      <c r="K1202" s="128" t="s">
        <v>30</v>
      </c>
      <c r="L1202" s="263">
        <f>IF(ISNA(SUMIFS(INDEX('Payer Participation Data'!$F$10:$BM$59,0,MATCH(CONCATENATE($J1202,L$6),'Payer Participation Data'!$F$8:$BM$8,0)),'Payer Participation Data'!$B$10:$B$59,$C1202,'Payer Participation Data'!$C$10:$C$59,$D1202)),"-",SUMIFS(INDEX('Payer Participation Data'!$F$10:$BM$59,0,MATCH(CONCATENATE($J1202,L$6),'Payer Participation Data'!$F$8:$BM$8,0)),'Payer Participation Data'!$B$10:$B$59,$C1202,'Payer Participation Data'!$C$10:$C$59,$D1202))</f>
        <v>0</v>
      </c>
      <c r="M1202" s="264">
        <f>IF(ISNA(SUMIFS(INDEX('Payer Participation Data'!$F$10:$BM$59,0,MATCH(CONCATENATE($J1202,M$6),'Payer Participation Data'!$F$8:$BM$8,0)),'Payer Participation Data'!$B$10:$B$59,$C1202,'Payer Participation Data'!$C$10:$C$59,$D1202)),"-",SUMIFS(INDEX('Payer Participation Data'!$F$10:$BM$59,0,MATCH(CONCATENATE($J1202,M$6),'Payer Participation Data'!$F$8:$BM$8,0)),'Payer Participation Data'!$B$10:$B$59,$C1202,'Payer Participation Data'!$C$10:$C$59,$D1202))</f>
        <v>0</v>
      </c>
    </row>
    <row r="1203" spans="2:13" x14ac:dyDescent="0.35">
      <c r="B1203" s="127" t="s">
        <v>80</v>
      </c>
      <c r="C1203" s="169" t="str">
        <f>IF(ISBLANK('Payer Participation Data'!$B$69),"-",'Payer Participation Data'!$B$69)</f>
        <v>-</v>
      </c>
      <c r="D1203" s="169" t="str">
        <f>IF(ISBLANK('Payer Participation Data'!$C$69),"-",'Payer Participation Data'!$C$69)</f>
        <v>-</v>
      </c>
      <c r="E1203" s="169" t="str">
        <f>IF(ISBLANK('Payer Participation Data'!$D$69),"-",'Payer Participation Data'!$D$69)</f>
        <v>-</v>
      </c>
      <c r="F1203" s="169" t="str">
        <f>IF(ISBLANK('Payer Participation Data'!$E$69),"-",'Payer Participation Data'!$E$69)</f>
        <v>-</v>
      </c>
      <c r="G1203" s="260">
        <v>1</v>
      </c>
      <c r="H1203" s="260">
        <v>4</v>
      </c>
      <c r="I1203" s="260">
        <v>5</v>
      </c>
      <c r="J1203" s="102" t="str">
        <f t="shared" si="66"/>
        <v>451</v>
      </c>
      <c r="K1203" s="102" t="s">
        <v>30</v>
      </c>
      <c r="L1203" s="263">
        <f>IF(ISNA(SUMIFS(INDEX('Payer Participation Data'!$F$10:$BM$59,0,MATCH(CONCATENATE($J1203,L$6),'Payer Participation Data'!$F$8:$BM$8,0)),'Payer Participation Data'!$B$10:$B$59,$C1203,'Payer Participation Data'!$C$10:$C$59,$D1203)),"-",SUMIFS(INDEX('Payer Participation Data'!$F$10:$BM$59,0,MATCH(CONCATENATE($J1203,L$6),'Payer Participation Data'!$F$8:$BM$8,0)),'Payer Participation Data'!$B$10:$B$59,$C1203,'Payer Participation Data'!$C$10:$C$59,$D1203))</f>
        <v>0</v>
      </c>
      <c r="M1203" s="264">
        <f>IF(ISNA(SUMIFS(INDEX('Payer Participation Data'!$F$10:$BM$59,0,MATCH(CONCATENATE($J1203,M$6),'Payer Participation Data'!$F$8:$BM$8,0)),'Payer Participation Data'!$B$10:$B$59,$C1203,'Payer Participation Data'!$C$10:$C$59,$D1203)),"-",SUMIFS(INDEX('Payer Participation Data'!$F$10:$BM$59,0,MATCH(CONCATENATE($J1203,M$6),'Payer Participation Data'!$F$8:$BM$8,0)),'Payer Participation Data'!$B$10:$B$59,$C1203,'Payer Participation Data'!$C$10:$C$59,$D1203))</f>
        <v>0</v>
      </c>
    </row>
    <row r="1204" spans="2:13" x14ac:dyDescent="0.35">
      <c r="B1204" s="127" t="s">
        <v>80</v>
      </c>
      <c r="C1204" s="169" t="str">
        <f>IF(ISBLANK('Payer Participation Data'!$B$69),"-",'Payer Participation Data'!$B$69)</f>
        <v>-</v>
      </c>
      <c r="D1204" s="169" t="str">
        <f>IF(ISBLANK('Payer Participation Data'!$C$69),"-",'Payer Participation Data'!$C$69)</f>
        <v>-</v>
      </c>
      <c r="E1204" s="169" t="str">
        <f>IF(ISBLANK('Payer Participation Data'!$D$69),"-",'Payer Participation Data'!$D$69)</f>
        <v>-</v>
      </c>
      <c r="F1204" s="169" t="str">
        <f>IF(ISBLANK('Payer Participation Data'!$E$69),"-",'Payer Participation Data'!$E$69)</f>
        <v>-</v>
      </c>
      <c r="G1204" s="261">
        <v>2</v>
      </c>
      <c r="H1204" s="261">
        <v>4</v>
      </c>
      <c r="I1204" s="261">
        <v>5</v>
      </c>
      <c r="J1204" s="128" t="str">
        <f t="shared" si="66"/>
        <v>452</v>
      </c>
      <c r="K1204" s="128" t="s">
        <v>30</v>
      </c>
      <c r="L1204" s="263">
        <f>IF(ISNA(SUMIFS(INDEX('Payer Participation Data'!$F$10:$BM$59,0,MATCH(CONCATENATE($J1204,L$6),'Payer Participation Data'!$F$8:$BM$8,0)),'Payer Participation Data'!$B$10:$B$59,$C1204,'Payer Participation Data'!$C$10:$C$59,$D1204)),"-",SUMIFS(INDEX('Payer Participation Data'!$F$10:$BM$59,0,MATCH(CONCATENATE($J1204,L$6),'Payer Participation Data'!$F$8:$BM$8,0)),'Payer Participation Data'!$B$10:$B$59,$C1204,'Payer Participation Data'!$C$10:$C$59,$D1204))</f>
        <v>0</v>
      </c>
      <c r="M1204" s="264">
        <f>IF(ISNA(SUMIFS(INDEX('Payer Participation Data'!$F$10:$BM$59,0,MATCH(CONCATENATE($J1204,M$6),'Payer Participation Data'!$F$8:$BM$8,0)),'Payer Participation Data'!$B$10:$B$59,$C1204,'Payer Participation Data'!$C$10:$C$59,$D1204)),"-",SUMIFS(INDEX('Payer Participation Data'!$F$10:$BM$59,0,MATCH(CONCATENATE($J1204,M$6),'Payer Participation Data'!$F$8:$BM$8,0)),'Payer Participation Data'!$B$10:$B$59,$C1204,'Payer Participation Data'!$C$10:$C$59,$D1204))</f>
        <v>0</v>
      </c>
    </row>
    <row r="1205" spans="2:13" x14ac:dyDescent="0.35">
      <c r="B1205" s="127" t="s">
        <v>80</v>
      </c>
      <c r="C1205" s="169" t="str">
        <f>IF(ISBLANK('Payer Participation Data'!$B$69),"-",'Payer Participation Data'!$B$69)</f>
        <v>-</v>
      </c>
      <c r="D1205" s="169" t="str">
        <f>IF(ISBLANK('Payer Participation Data'!$C$69),"-",'Payer Participation Data'!$C$69)</f>
        <v>-</v>
      </c>
      <c r="E1205" s="169" t="str">
        <f>IF(ISBLANK('Payer Participation Data'!$D$69),"-",'Payer Participation Data'!$D$69)</f>
        <v>-</v>
      </c>
      <c r="F1205" s="169" t="str">
        <f>IF(ISBLANK('Payer Participation Data'!$E$69),"-",'Payer Participation Data'!$E$69)</f>
        <v>-</v>
      </c>
      <c r="G1205" s="260">
        <v>3</v>
      </c>
      <c r="H1205" s="260">
        <v>4</v>
      </c>
      <c r="I1205" s="260">
        <v>5</v>
      </c>
      <c r="J1205" s="102" t="str">
        <f t="shared" si="66"/>
        <v>453</v>
      </c>
      <c r="K1205" s="102" t="s">
        <v>30</v>
      </c>
      <c r="L1205" s="263">
        <f>IF(ISNA(SUMIFS(INDEX('Payer Participation Data'!$F$10:$BM$59,0,MATCH(CONCATENATE($J1205,L$6),'Payer Participation Data'!$F$8:$BM$8,0)),'Payer Participation Data'!$B$10:$B$59,$C1205,'Payer Participation Data'!$C$10:$C$59,$D1205)),"-",SUMIFS(INDEX('Payer Participation Data'!$F$10:$BM$59,0,MATCH(CONCATENATE($J1205,L$6),'Payer Participation Data'!$F$8:$BM$8,0)),'Payer Participation Data'!$B$10:$B$59,$C1205,'Payer Participation Data'!$C$10:$C$59,$D1205))</f>
        <v>0</v>
      </c>
      <c r="M1205" s="264">
        <f>IF(ISNA(SUMIFS(INDEX('Payer Participation Data'!$F$10:$BM$59,0,MATCH(CONCATENATE($J1205,M$6),'Payer Participation Data'!$F$8:$BM$8,0)),'Payer Participation Data'!$B$10:$B$59,$C1205,'Payer Participation Data'!$C$10:$C$59,$D1205)),"-",SUMIFS(INDEX('Payer Participation Data'!$F$10:$BM$59,0,MATCH(CONCATENATE($J1205,M$6),'Payer Participation Data'!$F$8:$BM$8,0)),'Payer Participation Data'!$B$10:$B$59,$C1205,'Payer Participation Data'!$C$10:$C$59,$D1205))</f>
        <v>0</v>
      </c>
    </row>
    <row r="1206" spans="2:13" x14ac:dyDescent="0.35">
      <c r="B1206" s="127" t="s">
        <v>80</v>
      </c>
      <c r="C1206" s="169" t="str">
        <f>IF(ISBLANK('Payer Participation Data'!$B$69),"-",'Payer Participation Data'!$B$69)</f>
        <v>-</v>
      </c>
      <c r="D1206" s="169" t="str">
        <f>IF(ISBLANK('Payer Participation Data'!$C$69),"-",'Payer Participation Data'!$C$69)</f>
        <v>-</v>
      </c>
      <c r="E1206" s="169" t="str">
        <f>IF(ISBLANK('Payer Participation Data'!$D$69),"-",'Payer Participation Data'!$D$69)</f>
        <v>-</v>
      </c>
      <c r="F1206" s="169" t="str">
        <f>IF(ISBLANK('Payer Participation Data'!$E$69),"-",'Payer Participation Data'!$E$69)</f>
        <v>-</v>
      </c>
      <c r="G1206" s="261">
        <v>4</v>
      </c>
      <c r="H1206" s="261">
        <v>4</v>
      </c>
      <c r="I1206" s="261">
        <v>5</v>
      </c>
      <c r="J1206" s="128" t="str">
        <f t="shared" si="66"/>
        <v>454</v>
      </c>
      <c r="K1206" s="128" t="s">
        <v>30</v>
      </c>
      <c r="L1206" s="263">
        <f>IF(ISNA(SUMIFS(INDEX('Payer Participation Data'!$F$10:$BM$59,0,MATCH(CONCATENATE($J1206,L$6),'Payer Participation Data'!$F$8:$BM$8,0)),'Payer Participation Data'!$B$10:$B$59,$C1206,'Payer Participation Data'!$C$10:$C$59,$D1206)),"-",SUMIFS(INDEX('Payer Participation Data'!$F$10:$BM$59,0,MATCH(CONCATENATE($J1206,L$6),'Payer Participation Data'!$F$8:$BM$8,0)),'Payer Participation Data'!$B$10:$B$59,$C1206,'Payer Participation Data'!$C$10:$C$59,$D1206))</f>
        <v>0</v>
      </c>
      <c r="M1206" s="264">
        <f>IF(ISNA(SUMIFS(INDEX('Payer Participation Data'!$F$10:$BM$59,0,MATCH(CONCATENATE($J1206,M$6),'Payer Participation Data'!$F$8:$BM$8,0)),'Payer Participation Data'!$B$10:$B$59,$C1206,'Payer Participation Data'!$C$10:$C$59,$D1206)),"-",SUMIFS(INDEX('Payer Participation Data'!$F$10:$BM$59,0,MATCH(CONCATENATE($J1206,M$6),'Payer Participation Data'!$F$8:$BM$8,0)),'Payer Participation Data'!$B$10:$B$59,$C1206,'Payer Participation Data'!$C$10:$C$59,$D1206))</f>
        <v>0</v>
      </c>
    </row>
    <row r="1207" spans="2:13" x14ac:dyDescent="0.35">
      <c r="B1207" s="127" t="s">
        <v>80</v>
      </c>
      <c r="C1207" s="169" t="str">
        <f>IF(ISBLANK('Payer Participation Data'!$B$70),"-",'Payer Participation Data'!$B$70)</f>
        <v>-</v>
      </c>
      <c r="D1207" s="169" t="str">
        <f>IF(ISBLANK('Payer Participation Data'!$C$70),"-",'Payer Participation Data'!$C$70)</f>
        <v>-</v>
      </c>
      <c r="E1207" s="169" t="str">
        <f>IF(ISBLANK('Payer Participation Data'!$D$70),"-",'Payer Participation Data'!$D$70)</f>
        <v>-</v>
      </c>
      <c r="F1207" s="169" t="str">
        <f>IF(ISBLANK('Payer Participation Data'!$E$70),"-",'Payer Participation Data'!$E$70)</f>
        <v>-</v>
      </c>
      <c r="G1207" s="260">
        <v>1</v>
      </c>
      <c r="H1207" s="260" t="s">
        <v>64</v>
      </c>
      <c r="I1207" s="260" t="s">
        <v>64</v>
      </c>
      <c r="J1207" s="102" t="str">
        <f t="shared" si="66"/>
        <v>BaselineBaseline1</v>
      </c>
      <c r="K1207" s="102" t="s">
        <v>30</v>
      </c>
      <c r="L1207" s="263">
        <f>IF(ISNA(SUMIFS(INDEX('Payer Participation Data'!$F$10:$BM$59,0,MATCH(CONCATENATE($J1207,L$6),'Payer Participation Data'!$F$8:$BM$8,0)),'Payer Participation Data'!$B$10:$B$59,$C1207,'Payer Participation Data'!$C$10:$C$59,$D1207)),"-",SUMIFS(INDEX('Payer Participation Data'!$F$10:$BM$59,0,MATCH(CONCATENATE($J1207,L$6),'Payer Participation Data'!$F$8:$BM$8,0)),'Payer Participation Data'!$B$10:$B$59,$C1207,'Payer Participation Data'!$C$10:$C$59,$D1207))</f>
        <v>0</v>
      </c>
      <c r="M1207" s="264">
        <f>IF(ISNA(SUMIFS(INDEX('Payer Participation Data'!$F$10:$BM$59,0,MATCH(CONCATENATE($J1207,M$6),'Payer Participation Data'!$F$8:$BM$8,0)),'Payer Participation Data'!$B$10:$B$59,$C1207,'Payer Participation Data'!$C$10:$C$59,$D1207)),"-",SUMIFS(INDEX('Payer Participation Data'!$F$10:$BM$59,0,MATCH(CONCATENATE($J1207,M$6),'Payer Participation Data'!$F$8:$BM$8,0)),'Payer Participation Data'!$B$10:$B$59,$C1207,'Payer Participation Data'!$C$10:$C$59,$D1207))</f>
        <v>0</v>
      </c>
    </row>
    <row r="1208" spans="2:13" x14ac:dyDescent="0.35">
      <c r="B1208" s="127" t="s">
        <v>80</v>
      </c>
      <c r="C1208" s="169" t="str">
        <f>IF(ISBLANK('Payer Participation Data'!$B$70),"-",'Payer Participation Data'!$B$70)</f>
        <v>-</v>
      </c>
      <c r="D1208" s="169" t="str">
        <f>IF(ISBLANK('Payer Participation Data'!$C$70),"-",'Payer Participation Data'!$C$70)</f>
        <v>-</v>
      </c>
      <c r="E1208" s="169" t="str">
        <f>IF(ISBLANK('Payer Participation Data'!$D$70),"-",'Payer Participation Data'!$D$70)</f>
        <v>-</v>
      </c>
      <c r="F1208" s="169" t="str">
        <f>IF(ISBLANK('Payer Participation Data'!$E$70),"-",'Payer Participation Data'!$E$70)</f>
        <v>-</v>
      </c>
      <c r="G1208" s="261">
        <v>2</v>
      </c>
      <c r="H1208" s="261" t="s">
        <v>64</v>
      </c>
      <c r="I1208" s="261" t="s">
        <v>64</v>
      </c>
      <c r="J1208" s="128" t="str">
        <f t="shared" si="66"/>
        <v>BaselineBaseline2</v>
      </c>
      <c r="K1208" s="128" t="s">
        <v>30</v>
      </c>
      <c r="L1208" s="263">
        <f>IF(ISNA(SUMIFS(INDEX('Payer Participation Data'!$F$10:$BM$59,0,MATCH(CONCATENATE($J1208,L$6),'Payer Participation Data'!$F$8:$BM$8,0)),'Payer Participation Data'!$B$10:$B$59,$C1208,'Payer Participation Data'!$C$10:$C$59,$D1208)),"-",SUMIFS(INDEX('Payer Participation Data'!$F$10:$BM$59,0,MATCH(CONCATENATE($J1208,L$6),'Payer Participation Data'!$F$8:$BM$8,0)),'Payer Participation Data'!$B$10:$B$59,$C1208,'Payer Participation Data'!$C$10:$C$59,$D1208))</f>
        <v>0</v>
      </c>
      <c r="M1208" s="264">
        <f>IF(ISNA(SUMIFS(INDEX('Payer Participation Data'!$F$10:$BM$59,0,MATCH(CONCATENATE($J1208,M$6),'Payer Participation Data'!$F$8:$BM$8,0)),'Payer Participation Data'!$B$10:$B$59,$C1208,'Payer Participation Data'!$C$10:$C$59,$D1208)),"-",SUMIFS(INDEX('Payer Participation Data'!$F$10:$BM$59,0,MATCH(CONCATENATE($J1208,M$6),'Payer Participation Data'!$F$8:$BM$8,0)),'Payer Participation Data'!$B$10:$B$59,$C1208,'Payer Participation Data'!$C$10:$C$59,$D1208))</f>
        <v>0</v>
      </c>
    </row>
    <row r="1209" spans="2:13" x14ac:dyDescent="0.35">
      <c r="B1209" s="127" t="s">
        <v>80</v>
      </c>
      <c r="C1209" s="169" t="str">
        <f>IF(ISBLANK('Payer Participation Data'!$B$70),"-",'Payer Participation Data'!$B$70)</f>
        <v>-</v>
      </c>
      <c r="D1209" s="169" t="str">
        <f>IF(ISBLANK('Payer Participation Data'!$C$70),"-",'Payer Participation Data'!$C$70)</f>
        <v>-</v>
      </c>
      <c r="E1209" s="169" t="str">
        <f>IF(ISBLANK('Payer Participation Data'!$D$70),"-",'Payer Participation Data'!$D$70)</f>
        <v>-</v>
      </c>
      <c r="F1209" s="169" t="str">
        <f>IF(ISBLANK('Payer Participation Data'!$E$70),"-",'Payer Participation Data'!$E$70)</f>
        <v>-</v>
      </c>
      <c r="G1209" s="260">
        <v>3</v>
      </c>
      <c r="H1209" s="260" t="s">
        <v>64</v>
      </c>
      <c r="I1209" s="260" t="s">
        <v>64</v>
      </c>
      <c r="J1209" s="102" t="str">
        <f t="shared" si="66"/>
        <v>BaselineBaseline3</v>
      </c>
      <c r="K1209" s="102" t="s">
        <v>30</v>
      </c>
      <c r="L1209" s="263">
        <f>IF(ISNA(SUMIFS(INDEX('Payer Participation Data'!$F$10:$BM$59,0,MATCH(CONCATENATE($J1209,L$6),'Payer Participation Data'!$F$8:$BM$8,0)),'Payer Participation Data'!$B$10:$B$59,$C1209,'Payer Participation Data'!$C$10:$C$59,$D1209)),"-",SUMIFS(INDEX('Payer Participation Data'!$F$10:$BM$59,0,MATCH(CONCATENATE($J1209,L$6),'Payer Participation Data'!$F$8:$BM$8,0)),'Payer Participation Data'!$B$10:$B$59,$C1209,'Payer Participation Data'!$C$10:$C$59,$D1209))</f>
        <v>0</v>
      </c>
      <c r="M1209" s="264">
        <f>IF(ISNA(SUMIFS(INDEX('Payer Participation Data'!$F$10:$BM$59,0,MATCH(CONCATENATE($J1209,M$6),'Payer Participation Data'!$F$8:$BM$8,0)),'Payer Participation Data'!$B$10:$B$59,$C1209,'Payer Participation Data'!$C$10:$C$59,$D1209)),"-",SUMIFS(INDEX('Payer Participation Data'!$F$10:$BM$59,0,MATCH(CONCATENATE($J1209,M$6),'Payer Participation Data'!$F$8:$BM$8,0)),'Payer Participation Data'!$B$10:$B$59,$C1209,'Payer Participation Data'!$C$10:$C$59,$D1209))</f>
        <v>0</v>
      </c>
    </row>
    <row r="1210" spans="2:13" x14ac:dyDescent="0.35">
      <c r="B1210" s="127" t="s">
        <v>80</v>
      </c>
      <c r="C1210" s="169" t="str">
        <f>IF(ISBLANK('Payer Participation Data'!$B$70),"-",'Payer Participation Data'!$B$70)</f>
        <v>-</v>
      </c>
      <c r="D1210" s="169" t="str">
        <f>IF(ISBLANK('Payer Participation Data'!$C$70),"-",'Payer Participation Data'!$C$70)</f>
        <v>-</v>
      </c>
      <c r="E1210" s="169" t="str">
        <f>IF(ISBLANK('Payer Participation Data'!$D$70),"-",'Payer Participation Data'!$D$70)</f>
        <v>-</v>
      </c>
      <c r="F1210" s="169" t="str">
        <f>IF(ISBLANK('Payer Participation Data'!$E$70),"-",'Payer Participation Data'!$E$70)</f>
        <v>-</v>
      </c>
      <c r="G1210" s="261">
        <v>4</v>
      </c>
      <c r="H1210" s="261" t="s">
        <v>64</v>
      </c>
      <c r="I1210" s="261" t="s">
        <v>64</v>
      </c>
      <c r="J1210" s="128" t="str">
        <f t="shared" si="66"/>
        <v>BaselineBaseline4</v>
      </c>
      <c r="K1210" s="128" t="s">
        <v>30</v>
      </c>
      <c r="L1210" s="263">
        <f>IF(ISNA(SUMIFS(INDEX('Payer Participation Data'!$F$10:$BM$59,0,MATCH(CONCATENATE($J1210,L$6),'Payer Participation Data'!$F$8:$BM$8,0)),'Payer Participation Data'!$B$10:$B$59,$C1210,'Payer Participation Data'!$C$10:$C$59,$D1210)),"-",SUMIFS(INDEX('Payer Participation Data'!$F$10:$BM$59,0,MATCH(CONCATENATE($J1210,L$6),'Payer Participation Data'!$F$8:$BM$8,0)),'Payer Participation Data'!$B$10:$B$59,$C1210,'Payer Participation Data'!$C$10:$C$59,$D1210))</f>
        <v>0</v>
      </c>
      <c r="M1210" s="264">
        <f>IF(ISNA(SUMIFS(INDEX('Payer Participation Data'!$F$10:$BM$59,0,MATCH(CONCATENATE($J1210,M$6),'Payer Participation Data'!$F$8:$BM$8,0)),'Payer Participation Data'!$B$10:$B$59,$C1210,'Payer Participation Data'!$C$10:$C$59,$D1210)),"-",SUMIFS(INDEX('Payer Participation Data'!$F$10:$BM$59,0,MATCH(CONCATENATE($J1210,M$6),'Payer Participation Data'!$F$8:$BM$8,0)),'Payer Participation Data'!$B$10:$B$59,$C1210,'Payer Participation Data'!$C$10:$C$59,$D1210))</f>
        <v>0</v>
      </c>
    </row>
    <row r="1211" spans="2:13" x14ac:dyDescent="0.35">
      <c r="B1211" s="127" t="s">
        <v>80</v>
      </c>
      <c r="C1211" s="169" t="str">
        <f>IF(ISBLANK('Payer Participation Data'!$B$70),"-",'Payer Participation Data'!$B$70)</f>
        <v>-</v>
      </c>
      <c r="D1211" s="169" t="str">
        <f>IF(ISBLANK('Payer Participation Data'!$C$70),"-",'Payer Participation Data'!$C$70)</f>
        <v>-</v>
      </c>
      <c r="E1211" s="169" t="str">
        <f>IF(ISBLANK('Payer Participation Data'!$D$70),"-",'Payer Participation Data'!$D$70)</f>
        <v>-</v>
      </c>
      <c r="F1211" s="169" t="str">
        <f>IF(ISBLANK('Payer Participation Data'!$E$70),"-",'Payer Participation Data'!$E$70)</f>
        <v>-</v>
      </c>
      <c r="G1211" s="260">
        <v>1</v>
      </c>
      <c r="H1211" s="260">
        <v>1</v>
      </c>
      <c r="I1211" s="260">
        <v>5</v>
      </c>
      <c r="J1211" s="102" t="str">
        <f t="shared" si="66"/>
        <v>151</v>
      </c>
      <c r="K1211" s="102" t="s">
        <v>30</v>
      </c>
      <c r="L1211" s="263">
        <f>IF(ISNA(SUMIFS(INDEX('Payer Participation Data'!$F$10:$BM$59,0,MATCH(CONCATENATE($J1211,L$6),'Payer Participation Data'!$F$8:$BM$8,0)),'Payer Participation Data'!$B$10:$B$59,$C1211,'Payer Participation Data'!$C$10:$C$59,$D1211)),"-",SUMIFS(INDEX('Payer Participation Data'!$F$10:$BM$59,0,MATCH(CONCATENATE($J1211,L$6),'Payer Participation Data'!$F$8:$BM$8,0)),'Payer Participation Data'!$B$10:$B$59,$C1211,'Payer Participation Data'!$C$10:$C$59,$D1211))</f>
        <v>0</v>
      </c>
      <c r="M1211" s="264">
        <f>IF(ISNA(SUMIFS(INDEX('Payer Participation Data'!$F$10:$BM$59,0,MATCH(CONCATENATE($J1211,M$6),'Payer Participation Data'!$F$8:$BM$8,0)),'Payer Participation Data'!$B$10:$B$59,$C1211,'Payer Participation Data'!$C$10:$C$59,$D1211)),"-",SUMIFS(INDEX('Payer Participation Data'!$F$10:$BM$59,0,MATCH(CONCATENATE($J1211,M$6),'Payer Participation Data'!$F$8:$BM$8,0)),'Payer Participation Data'!$B$10:$B$59,$C1211,'Payer Participation Data'!$C$10:$C$59,$D1211))</f>
        <v>0</v>
      </c>
    </row>
    <row r="1212" spans="2:13" x14ac:dyDescent="0.35">
      <c r="B1212" s="127" t="s">
        <v>80</v>
      </c>
      <c r="C1212" s="169" t="str">
        <f>IF(ISBLANK('Payer Participation Data'!$B$70),"-",'Payer Participation Data'!$B$70)</f>
        <v>-</v>
      </c>
      <c r="D1212" s="169" t="str">
        <f>IF(ISBLANK('Payer Participation Data'!$C$70),"-",'Payer Participation Data'!$C$70)</f>
        <v>-</v>
      </c>
      <c r="E1212" s="169" t="str">
        <f>IF(ISBLANK('Payer Participation Data'!$D$70),"-",'Payer Participation Data'!$D$70)</f>
        <v>-</v>
      </c>
      <c r="F1212" s="169" t="str">
        <f>IF(ISBLANK('Payer Participation Data'!$E$70),"-",'Payer Participation Data'!$E$70)</f>
        <v>-</v>
      </c>
      <c r="G1212" s="261">
        <v>2</v>
      </c>
      <c r="H1212" s="261">
        <v>1</v>
      </c>
      <c r="I1212" s="261">
        <v>5</v>
      </c>
      <c r="J1212" s="128" t="str">
        <f t="shared" si="66"/>
        <v>152</v>
      </c>
      <c r="K1212" s="128" t="s">
        <v>30</v>
      </c>
      <c r="L1212" s="263">
        <f>IF(ISNA(SUMIFS(INDEX('Payer Participation Data'!$F$10:$BM$59,0,MATCH(CONCATENATE($J1212,L$6),'Payer Participation Data'!$F$8:$BM$8,0)),'Payer Participation Data'!$B$10:$B$59,$C1212,'Payer Participation Data'!$C$10:$C$59,$D1212)),"-",SUMIFS(INDEX('Payer Participation Data'!$F$10:$BM$59,0,MATCH(CONCATENATE($J1212,L$6),'Payer Participation Data'!$F$8:$BM$8,0)),'Payer Participation Data'!$B$10:$B$59,$C1212,'Payer Participation Data'!$C$10:$C$59,$D1212))</f>
        <v>0</v>
      </c>
      <c r="M1212" s="264">
        <f>IF(ISNA(SUMIFS(INDEX('Payer Participation Data'!$F$10:$BM$59,0,MATCH(CONCATENATE($J1212,M$6),'Payer Participation Data'!$F$8:$BM$8,0)),'Payer Participation Data'!$B$10:$B$59,$C1212,'Payer Participation Data'!$C$10:$C$59,$D1212)),"-",SUMIFS(INDEX('Payer Participation Data'!$F$10:$BM$59,0,MATCH(CONCATENATE($J1212,M$6),'Payer Participation Data'!$F$8:$BM$8,0)),'Payer Participation Data'!$B$10:$B$59,$C1212,'Payer Participation Data'!$C$10:$C$59,$D1212))</f>
        <v>0</v>
      </c>
    </row>
    <row r="1213" spans="2:13" x14ac:dyDescent="0.35">
      <c r="B1213" s="127" t="s">
        <v>80</v>
      </c>
      <c r="C1213" s="169" t="str">
        <f>IF(ISBLANK('Payer Participation Data'!$B$70),"-",'Payer Participation Data'!$B$70)</f>
        <v>-</v>
      </c>
      <c r="D1213" s="169" t="str">
        <f>IF(ISBLANK('Payer Participation Data'!$C$70),"-",'Payer Participation Data'!$C$70)</f>
        <v>-</v>
      </c>
      <c r="E1213" s="169" t="str">
        <f>IF(ISBLANK('Payer Participation Data'!$D$70),"-",'Payer Participation Data'!$D$70)</f>
        <v>-</v>
      </c>
      <c r="F1213" s="169" t="str">
        <f>IF(ISBLANK('Payer Participation Data'!$E$70),"-",'Payer Participation Data'!$E$70)</f>
        <v>-</v>
      </c>
      <c r="G1213" s="260">
        <v>3</v>
      </c>
      <c r="H1213" s="260">
        <v>1</v>
      </c>
      <c r="I1213" s="260">
        <v>5</v>
      </c>
      <c r="J1213" s="102" t="str">
        <f t="shared" si="66"/>
        <v>153</v>
      </c>
      <c r="K1213" s="102" t="s">
        <v>30</v>
      </c>
      <c r="L1213" s="263">
        <f>IF(ISNA(SUMIFS(INDEX('Payer Participation Data'!$F$10:$BM$59,0,MATCH(CONCATENATE($J1213,L$6),'Payer Participation Data'!$F$8:$BM$8,0)),'Payer Participation Data'!$B$10:$B$59,$C1213,'Payer Participation Data'!$C$10:$C$59,$D1213)),"-",SUMIFS(INDEX('Payer Participation Data'!$F$10:$BM$59,0,MATCH(CONCATENATE($J1213,L$6),'Payer Participation Data'!$F$8:$BM$8,0)),'Payer Participation Data'!$B$10:$B$59,$C1213,'Payer Participation Data'!$C$10:$C$59,$D1213))</f>
        <v>0</v>
      </c>
      <c r="M1213" s="264">
        <f>IF(ISNA(SUMIFS(INDEX('Payer Participation Data'!$F$10:$BM$59,0,MATCH(CONCATENATE($J1213,M$6),'Payer Participation Data'!$F$8:$BM$8,0)),'Payer Participation Data'!$B$10:$B$59,$C1213,'Payer Participation Data'!$C$10:$C$59,$D1213)),"-",SUMIFS(INDEX('Payer Participation Data'!$F$10:$BM$59,0,MATCH(CONCATENATE($J1213,M$6),'Payer Participation Data'!$F$8:$BM$8,0)),'Payer Participation Data'!$B$10:$B$59,$C1213,'Payer Participation Data'!$C$10:$C$59,$D1213))</f>
        <v>0</v>
      </c>
    </row>
    <row r="1214" spans="2:13" x14ac:dyDescent="0.35">
      <c r="B1214" s="127" t="s">
        <v>80</v>
      </c>
      <c r="C1214" s="169" t="str">
        <f>IF(ISBLANK('Payer Participation Data'!$B$70),"-",'Payer Participation Data'!$B$70)</f>
        <v>-</v>
      </c>
      <c r="D1214" s="169" t="str">
        <f>IF(ISBLANK('Payer Participation Data'!$C$70),"-",'Payer Participation Data'!$C$70)</f>
        <v>-</v>
      </c>
      <c r="E1214" s="169" t="str">
        <f>IF(ISBLANK('Payer Participation Data'!$D$70),"-",'Payer Participation Data'!$D$70)</f>
        <v>-</v>
      </c>
      <c r="F1214" s="169" t="str">
        <f>IF(ISBLANK('Payer Participation Data'!$E$70),"-",'Payer Participation Data'!$E$70)</f>
        <v>-</v>
      </c>
      <c r="G1214" s="261">
        <v>4</v>
      </c>
      <c r="H1214" s="261">
        <v>1</v>
      </c>
      <c r="I1214" s="261">
        <v>5</v>
      </c>
      <c r="J1214" s="128" t="str">
        <f t="shared" si="66"/>
        <v>154</v>
      </c>
      <c r="K1214" s="128" t="s">
        <v>30</v>
      </c>
      <c r="L1214" s="263">
        <f>IF(ISNA(SUMIFS(INDEX('Payer Participation Data'!$F$10:$BM$59,0,MATCH(CONCATENATE($J1214,L$6),'Payer Participation Data'!$F$8:$BM$8,0)),'Payer Participation Data'!$B$10:$B$59,$C1214,'Payer Participation Data'!$C$10:$C$59,$D1214)),"-",SUMIFS(INDEX('Payer Participation Data'!$F$10:$BM$59,0,MATCH(CONCATENATE($J1214,L$6),'Payer Participation Data'!$F$8:$BM$8,0)),'Payer Participation Data'!$B$10:$B$59,$C1214,'Payer Participation Data'!$C$10:$C$59,$D1214))</f>
        <v>0</v>
      </c>
      <c r="M1214" s="264">
        <f>IF(ISNA(SUMIFS(INDEX('Payer Participation Data'!$F$10:$BM$59,0,MATCH(CONCATENATE($J1214,M$6),'Payer Participation Data'!$F$8:$BM$8,0)),'Payer Participation Data'!$B$10:$B$59,$C1214,'Payer Participation Data'!$C$10:$C$59,$D1214)),"-",SUMIFS(INDEX('Payer Participation Data'!$F$10:$BM$59,0,MATCH(CONCATENATE($J1214,M$6),'Payer Participation Data'!$F$8:$BM$8,0)),'Payer Participation Data'!$B$10:$B$59,$C1214,'Payer Participation Data'!$C$10:$C$59,$D1214))</f>
        <v>0</v>
      </c>
    </row>
    <row r="1215" spans="2:13" x14ac:dyDescent="0.35">
      <c r="B1215" s="127" t="s">
        <v>80</v>
      </c>
      <c r="C1215" s="169" t="str">
        <f>IF(ISBLANK('Payer Participation Data'!$B$70),"-",'Payer Participation Data'!$B$70)</f>
        <v>-</v>
      </c>
      <c r="D1215" s="169" t="str">
        <f>IF(ISBLANK('Payer Participation Data'!$C$70),"-",'Payer Participation Data'!$C$70)</f>
        <v>-</v>
      </c>
      <c r="E1215" s="169" t="str">
        <f>IF(ISBLANK('Payer Participation Data'!$D$70),"-",'Payer Participation Data'!$D$70)</f>
        <v>-</v>
      </c>
      <c r="F1215" s="169" t="str">
        <f>IF(ISBLANK('Payer Participation Data'!$E$70),"-",'Payer Participation Data'!$E$70)</f>
        <v>-</v>
      </c>
      <c r="G1215" s="260">
        <v>1</v>
      </c>
      <c r="H1215" s="260">
        <v>2</v>
      </c>
      <c r="I1215" s="260">
        <v>5</v>
      </c>
      <c r="J1215" s="102" t="str">
        <f t="shared" si="66"/>
        <v>251</v>
      </c>
      <c r="K1215" s="102" t="s">
        <v>30</v>
      </c>
      <c r="L1215" s="263">
        <f>IF(ISNA(SUMIFS(INDEX('Payer Participation Data'!$F$10:$BM$59,0,MATCH(CONCATENATE($J1215,L$6),'Payer Participation Data'!$F$8:$BM$8,0)),'Payer Participation Data'!$B$10:$B$59,$C1215,'Payer Participation Data'!$C$10:$C$59,$D1215)),"-",SUMIFS(INDEX('Payer Participation Data'!$F$10:$BM$59,0,MATCH(CONCATENATE($J1215,L$6),'Payer Participation Data'!$F$8:$BM$8,0)),'Payer Participation Data'!$B$10:$B$59,$C1215,'Payer Participation Data'!$C$10:$C$59,$D1215))</f>
        <v>0</v>
      </c>
      <c r="M1215" s="264">
        <f>IF(ISNA(SUMIFS(INDEX('Payer Participation Data'!$F$10:$BM$59,0,MATCH(CONCATENATE($J1215,M$6),'Payer Participation Data'!$F$8:$BM$8,0)),'Payer Participation Data'!$B$10:$B$59,$C1215,'Payer Participation Data'!$C$10:$C$59,$D1215)),"-",SUMIFS(INDEX('Payer Participation Data'!$F$10:$BM$59,0,MATCH(CONCATENATE($J1215,M$6),'Payer Participation Data'!$F$8:$BM$8,0)),'Payer Participation Data'!$B$10:$B$59,$C1215,'Payer Participation Data'!$C$10:$C$59,$D1215))</f>
        <v>0</v>
      </c>
    </row>
    <row r="1216" spans="2:13" x14ac:dyDescent="0.35">
      <c r="B1216" s="127" t="s">
        <v>80</v>
      </c>
      <c r="C1216" s="169" t="str">
        <f>IF(ISBLANK('Payer Participation Data'!$B$70),"-",'Payer Participation Data'!$B$70)</f>
        <v>-</v>
      </c>
      <c r="D1216" s="169" t="str">
        <f>IF(ISBLANK('Payer Participation Data'!$C$70),"-",'Payer Participation Data'!$C$70)</f>
        <v>-</v>
      </c>
      <c r="E1216" s="169" t="str">
        <f>IF(ISBLANK('Payer Participation Data'!$D$70),"-",'Payer Participation Data'!$D$70)</f>
        <v>-</v>
      </c>
      <c r="F1216" s="169" t="str">
        <f>IF(ISBLANK('Payer Participation Data'!$E$70),"-",'Payer Participation Data'!$E$70)</f>
        <v>-</v>
      </c>
      <c r="G1216" s="261">
        <v>2</v>
      </c>
      <c r="H1216" s="261">
        <v>2</v>
      </c>
      <c r="I1216" s="261">
        <v>5</v>
      </c>
      <c r="J1216" s="128" t="str">
        <f t="shared" si="66"/>
        <v>252</v>
      </c>
      <c r="K1216" s="128" t="s">
        <v>30</v>
      </c>
      <c r="L1216" s="263">
        <f>IF(ISNA(SUMIFS(INDEX('Payer Participation Data'!$F$10:$BM$59,0,MATCH(CONCATENATE($J1216,L$6),'Payer Participation Data'!$F$8:$BM$8,0)),'Payer Participation Data'!$B$10:$B$59,$C1216,'Payer Participation Data'!$C$10:$C$59,$D1216)),"-",SUMIFS(INDEX('Payer Participation Data'!$F$10:$BM$59,0,MATCH(CONCATENATE($J1216,L$6),'Payer Participation Data'!$F$8:$BM$8,0)),'Payer Participation Data'!$B$10:$B$59,$C1216,'Payer Participation Data'!$C$10:$C$59,$D1216))</f>
        <v>0</v>
      </c>
      <c r="M1216" s="264">
        <f>IF(ISNA(SUMIFS(INDEX('Payer Participation Data'!$F$10:$BM$59,0,MATCH(CONCATENATE($J1216,M$6),'Payer Participation Data'!$F$8:$BM$8,0)),'Payer Participation Data'!$B$10:$B$59,$C1216,'Payer Participation Data'!$C$10:$C$59,$D1216)),"-",SUMIFS(INDEX('Payer Participation Data'!$F$10:$BM$59,0,MATCH(CONCATENATE($J1216,M$6),'Payer Participation Data'!$F$8:$BM$8,0)),'Payer Participation Data'!$B$10:$B$59,$C1216,'Payer Participation Data'!$C$10:$C$59,$D1216))</f>
        <v>0</v>
      </c>
    </row>
    <row r="1217" spans="2:13" x14ac:dyDescent="0.35">
      <c r="B1217" s="127" t="s">
        <v>80</v>
      </c>
      <c r="C1217" s="169" t="str">
        <f>IF(ISBLANK('Payer Participation Data'!$B$70),"-",'Payer Participation Data'!$B$70)</f>
        <v>-</v>
      </c>
      <c r="D1217" s="169" t="str">
        <f>IF(ISBLANK('Payer Participation Data'!$C$70),"-",'Payer Participation Data'!$C$70)</f>
        <v>-</v>
      </c>
      <c r="E1217" s="169" t="str">
        <f>IF(ISBLANK('Payer Participation Data'!$D$70),"-",'Payer Participation Data'!$D$70)</f>
        <v>-</v>
      </c>
      <c r="F1217" s="169" t="str">
        <f>IF(ISBLANK('Payer Participation Data'!$E$70),"-",'Payer Participation Data'!$E$70)</f>
        <v>-</v>
      </c>
      <c r="G1217" s="260">
        <v>3</v>
      </c>
      <c r="H1217" s="260">
        <v>2</v>
      </c>
      <c r="I1217" s="260">
        <v>5</v>
      </c>
      <c r="J1217" s="102" t="str">
        <f t="shared" si="66"/>
        <v>253</v>
      </c>
      <c r="K1217" s="102" t="s">
        <v>30</v>
      </c>
      <c r="L1217" s="263">
        <f>IF(ISNA(SUMIFS(INDEX('Payer Participation Data'!$F$10:$BM$59,0,MATCH(CONCATENATE($J1217,L$6),'Payer Participation Data'!$F$8:$BM$8,0)),'Payer Participation Data'!$B$10:$B$59,$C1217,'Payer Participation Data'!$C$10:$C$59,$D1217)),"-",SUMIFS(INDEX('Payer Participation Data'!$F$10:$BM$59,0,MATCH(CONCATENATE($J1217,L$6),'Payer Participation Data'!$F$8:$BM$8,0)),'Payer Participation Data'!$B$10:$B$59,$C1217,'Payer Participation Data'!$C$10:$C$59,$D1217))</f>
        <v>0</v>
      </c>
      <c r="M1217" s="264">
        <f>IF(ISNA(SUMIFS(INDEX('Payer Participation Data'!$F$10:$BM$59,0,MATCH(CONCATENATE($J1217,M$6),'Payer Participation Data'!$F$8:$BM$8,0)),'Payer Participation Data'!$B$10:$B$59,$C1217,'Payer Participation Data'!$C$10:$C$59,$D1217)),"-",SUMIFS(INDEX('Payer Participation Data'!$F$10:$BM$59,0,MATCH(CONCATENATE($J1217,M$6),'Payer Participation Data'!$F$8:$BM$8,0)),'Payer Participation Data'!$B$10:$B$59,$C1217,'Payer Participation Data'!$C$10:$C$59,$D1217))</f>
        <v>0</v>
      </c>
    </row>
    <row r="1218" spans="2:13" x14ac:dyDescent="0.35">
      <c r="B1218" s="127" t="s">
        <v>80</v>
      </c>
      <c r="C1218" s="169" t="str">
        <f>IF(ISBLANK('Payer Participation Data'!$B$70),"-",'Payer Participation Data'!$B$70)</f>
        <v>-</v>
      </c>
      <c r="D1218" s="169" t="str">
        <f>IF(ISBLANK('Payer Participation Data'!$C$70),"-",'Payer Participation Data'!$C$70)</f>
        <v>-</v>
      </c>
      <c r="E1218" s="169" t="str">
        <f>IF(ISBLANK('Payer Participation Data'!$D$70),"-",'Payer Participation Data'!$D$70)</f>
        <v>-</v>
      </c>
      <c r="F1218" s="169" t="str">
        <f>IF(ISBLANK('Payer Participation Data'!$E$70),"-",'Payer Participation Data'!$E$70)</f>
        <v>-</v>
      </c>
      <c r="G1218" s="261">
        <v>4</v>
      </c>
      <c r="H1218" s="261">
        <v>2</v>
      </c>
      <c r="I1218" s="261">
        <v>5</v>
      </c>
      <c r="J1218" s="128" t="str">
        <f t="shared" si="66"/>
        <v>254</v>
      </c>
      <c r="K1218" s="128" t="s">
        <v>30</v>
      </c>
      <c r="L1218" s="263">
        <f>IF(ISNA(SUMIFS(INDEX('Payer Participation Data'!$F$10:$BM$59,0,MATCH(CONCATENATE($J1218,L$6),'Payer Participation Data'!$F$8:$BM$8,0)),'Payer Participation Data'!$B$10:$B$59,$C1218,'Payer Participation Data'!$C$10:$C$59,$D1218)),"-",SUMIFS(INDEX('Payer Participation Data'!$F$10:$BM$59,0,MATCH(CONCATENATE($J1218,L$6),'Payer Participation Data'!$F$8:$BM$8,0)),'Payer Participation Data'!$B$10:$B$59,$C1218,'Payer Participation Data'!$C$10:$C$59,$D1218))</f>
        <v>0</v>
      </c>
      <c r="M1218" s="264">
        <f>IF(ISNA(SUMIFS(INDEX('Payer Participation Data'!$F$10:$BM$59,0,MATCH(CONCATENATE($J1218,M$6),'Payer Participation Data'!$F$8:$BM$8,0)),'Payer Participation Data'!$B$10:$B$59,$C1218,'Payer Participation Data'!$C$10:$C$59,$D1218)),"-",SUMIFS(INDEX('Payer Participation Data'!$F$10:$BM$59,0,MATCH(CONCATENATE($J1218,M$6),'Payer Participation Data'!$F$8:$BM$8,0)),'Payer Participation Data'!$B$10:$B$59,$C1218,'Payer Participation Data'!$C$10:$C$59,$D1218))</f>
        <v>0</v>
      </c>
    </row>
    <row r="1219" spans="2:13" x14ac:dyDescent="0.35">
      <c r="B1219" s="127" t="s">
        <v>80</v>
      </c>
      <c r="C1219" s="169" t="str">
        <f>IF(ISBLANK('Payer Participation Data'!$B$70),"-",'Payer Participation Data'!$B$70)</f>
        <v>-</v>
      </c>
      <c r="D1219" s="169" t="str">
        <f>IF(ISBLANK('Payer Participation Data'!$C$70),"-",'Payer Participation Data'!$C$70)</f>
        <v>-</v>
      </c>
      <c r="E1219" s="169" t="str">
        <f>IF(ISBLANK('Payer Participation Data'!$D$70),"-",'Payer Participation Data'!$D$70)</f>
        <v>-</v>
      </c>
      <c r="F1219" s="169" t="str">
        <f>IF(ISBLANK('Payer Participation Data'!$E$70),"-",'Payer Participation Data'!$E$70)</f>
        <v>-</v>
      </c>
      <c r="G1219" s="260">
        <v>1</v>
      </c>
      <c r="H1219" s="260">
        <v>3</v>
      </c>
      <c r="I1219" s="260">
        <v>5</v>
      </c>
      <c r="J1219" s="102" t="str">
        <f t="shared" si="66"/>
        <v>351</v>
      </c>
      <c r="K1219" s="102" t="s">
        <v>30</v>
      </c>
      <c r="L1219" s="263">
        <f>IF(ISNA(SUMIFS(INDEX('Payer Participation Data'!$F$10:$BM$59,0,MATCH(CONCATENATE($J1219,L$6),'Payer Participation Data'!$F$8:$BM$8,0)),'Payer Participation Data'!$B$10:$B$59,$C1219,'Payer Participation Data'!$C$10:$C$59,$D1219)),"-",SUMIFS(INDEX('Payer Participation Data'!$F$10:$BM$59,0,MATCH(CONCATENATE($J1219,L$6),'Payer Participation Data'!$F$8:$BM$8,0)),'Payer Participation Data'!$B$10:$B$59,$C1219,'Payer Participation Data'!$C$10:$C$59,$D1219))</f>
        <v>0</v>
      </c>
      <c r="M1219" s="264">
        <f>IF(ISNA(SUMIFS(INDEX('Payer Participation Data'!$F$10:$BM$59,0,MATCH(CONCATENATE($J1219,M$6),'Payer Participation Data'!$F$8:$BM$8,0)),'Payer Participation Data'!$B$10:$B$59,$C1219,'Payer Participation Data'!$C$10:$C$59,$D1219)),"-",SUMIFS(INDEX('Payer Participation Data'!$F$10:$BM$59,0,MATCH(CONCATENATE($J1219,M$6),'Payer Participation Data'!$F$8:$BM$8,0)),'Payer Participation Data'!$B$10:$B$59,$C1219,'Payer Participation Data'!$C$10:$C$59,$D1219))</f>
        <v>0</v>
      </c>
    </row>
    <row r="1220" spans="2:13" x14ac:dyDescent="0.35">
      <c r="B1220" s="127" t="s">
        <v>80</v>
      </c>
      <c r="C1220" s="169" t="str">
        <f>IF(ISBLANK('Payer Participation Data'!$B$70),"-",'Payer Participation Data'!$B$70)</f>
        <v>-</v>
      </c>
      <c r="D1220" s="169" t="str">
        <f>IF(ISBLANK('Payer Participation Data'!$C$70),"-",'Payer Participation Data'!$C$70)</f>
        <v>-</v>
      </c>
      <c r="E1220" s="169" t="str">
        <f>IF(ISBLANK('Payer Participation Data'!$D$70),"-",'Payer Participation Data'!$D$70)</f>
        <v>-</v>
      </c>
      <c r="F1220" s="169" t="str">
        <f>IF(ISBLANK('Payer Participation Data'!$E$70),"-",'Payer Participation Data'!$E$70)</f>
        <v>-</v>
      </c>
      <c r="G1220" s="261">
        <v>2</v>
      </c>
      <c r="H1220" s="261">
        <v>3</v>
      </c>
      <c r="I1220" s="261">
        <v>5</v>
      </c>
      <c r="J1220" s="128" t="str">
        <f t="shared" si="66"/>
        <v>352</v>
      </c>
      <c r="K1220" s="128" t="s">
        <v>30</v>
      </c>
      <c r="L1220" s="263">
        <f>IF(ISNA(SUMIFS(INDEX('Payer Participation Data'!$F$10:$BM$59,0,MATCH(CONCATENATE($J1220,L$6),'Payer Participation Data'!$F$8:$BM$8,0)),'Payer Participation Data'!$B$10:$B$59,$C1220,'Payer Participation Data'!$C$10:$C$59,$D1220)),"-",SUMIFS(INDEX('Payer Participation Data'!$F$10:$BM$59,0,MATCH(CONCATENATE($J1220,L$6),'Payer Participation Data'!$F$8:$BM$8,0)),'Payer Participation Data'!$B$10:$B$59,$C1220,'Payer Participation Data'!$C$10:$C$59,$D1220))</f>
        <v>0</v>
      </c>
      <c r="M1220" s="264">
        <f>IF(ISNA(SUMIFS(INDEX('Payer Participation Data'!$F$10:$BM$59,0,MATCH(CONCATENATE($J1220,M$6),'Payer Participation Data'!$F$8:$BM$8,0)),'Payer Participation Data'!$B$10:$B$59,$C1220,'Payer Participation Data'!$C$10:$C$59,$D1220)),"-",SUMIFS(INDEX('Payer Participation Data'!$F$10:$BM$59,0,MATCH(CONCATENATE($J1220,M$6),'Payer Participation Data'!$F$8:$BM$8,0)),'Payer Participation Data'!$B$10:$B$59,$C1220,'Payer Participation Data'!$C$10:$C$59,$D1220))</f>
        <v>0</v>
      </c>
    </row>
    <row r="1221" spans="2:13" x14ac:dyDescent="0.35">
      <c r="B1221" s="127" t="s">
        <v>80</v>
      </c>
      <c r="C1221" s="169" t="str">
        <f>IF(ISBLANK('Payer Participation Data'!$B$70),"-",'Payer Participation Data'!$B$70)</f>
        <v>-</v>
      </c>
      <c r="D1221" s="169" t="str">
        <f>IF(ISBLANK('Payer Participation Data'!$C$70),"-",'Payer Participation Data'!$C$70)</f>
        <v>-</v>
      </c>
      <c r="E1221" s="169" t="str">
        <f>IF(ISBLANK('Payer Participation Data'!$D$70),"-",'Payer Participation Data'!$D$70)</f>
        <v>-</v>
      </c>
      <c r="F1221" s="169" t="str">
        <f>IF(ISBLANK('Payer Participation Data'!$E$70),"-",'Payer Participation Data'!$E$70)</f>
        <v>-</v>
      </c>
      <c r="G1221" s="260">
        <v>3</v>
      </c>
      <c r="H1221" s="260">
        <v>3</v>
      </c>
      <c r="I1221" s="260">
        <v>5</v>
      </c>
      <c r="J1221" s="102" t="str">
        <f t="shared" si="66"/>
        <v>353</v>
      </c>
      <c r="K1221" s="102" t="s">
        <v>30</v>
      </c>
      <c r="L1221" s="263">
        <f>IF(ISNA(SUMIFS(INDEX('Payer Participation Data'!$F$10:$BM$59,0,MATCH(CONCATENATE($J1221,L$6),'Payer Participation Data'!$F$8:$BM$8,0)),'Payer Participation Data'!$B$10:$B$59,$C1221,'Payer Participation Data'!$C$10:$C$59,$D1221)),"-",SUMIFS(INDEX('Payer Participation Data'!$F$10:$BM$59,0,MATCH(CONCATENATE($J1221,L$6),'Payer Participation Data'!$F$8:$BM$8,0)),'Payer Participation Data'!$B$10:$B$59,$C1221,'Payer Participation Data'!$C$10:$C$59,$D1221))</f>
        <v>0</v>
      </c>
      <c r="M1221" s="264">
        <f>IF(ISNA(SUMIFS(INDEX('Payer Participation Data'!$F$10:$BM$59,0,MATCH(CONCATENATE($J1221,M$6),'Payer Participation Data'!$F$8:$BM$8,0)),'Payer Participation Data'!$B$10:$B$59,$C1221,'Payer Participation Data'!$C$10:$C$59,$D1221)),"-",SUMIFS(INDEX('Payer Participation Data'!$F$10:$BM$59,0,MATCH(CONCATENATE($J1221,M$6),'Payer Participation Data'!$F$8:$BM$8,0)),'Payer Participation Data'!$B$10:$B$59,$C1221,'Payer Participation Data'!$C$10:$C$59,$D1221))</f>
        <v>0</v>
      </c>
    </row>
    <row r="1222" spans="2:13" x14ac:dyDescent="0.35">
      <c r="B1222" s="127" t="s">
        <v>80</v>
      </c>
      <c r="C1222" s="169" t="str">
        <f>IF(ISBLANK('Payer Participation Data'!$B$70),"-",'Payer Participation Data'!$B$70)</f>
        <v>-</v>
      </c>
      <c r="D1222" s="169" t="str">
        <f>IF(ISBLANK('Payer Participation Data'!$C$70),"-",'Payer Participation Data'!$C$70)</f>
        <v>-</v>
      </c>
      <c r="E1222" s="169" t="str">
        <f>IF(ISBLANK('Payer Participation Data'!$D$70),"-",'Payer Participation Data'!$D$70)</f>
        <v>-</v>
      </c>
      <c r="F1222" s="169" t="str">
        <f>IF(ISBLANK('Payer Participation Data'!$E$70),"-",'Payer Participation Data'!$E$70)</f>
        <v>-</v>
      </c>
      <c r="G1222" s="261">
        <v>4</v>
      </c>
      <c r="H1222" s="261">
        <v>3</v>
      </c>
      <c r="I1222" s="261">
        <v>5</v>
      </c>
      <c r="J1222" s="128" t="str">
        <f t="shared" si="66"/>
        <v>354</v>
      </c>
      <c r="K1222" s="128" t="s">
        <v>30</v>
      </c>
      <c r="L1222" s="263">
        <f>IF(ISNA(SUMIFS(INDEX('Payer Participation Data'!$F$10:$BM$59,0,MATCH(CONCATENATE($J1222,L$6),'Payer Participation Data'!$F$8:$BM$8,0)),'Payer Participation Data'!$B$10:$B$59,$C1222,'Payer Participation Data'!$C$10:$C$59,$D1222)),"-",SUMIFS(INDEX('Payer Participation Data'!$F$10:$BM$59,0,MATCH(CONCATENATE($J1222,L$6),'Payer Participation Data'!$F$8:$BM$8,0)),'Payer Participation Data'!$B$10:$B$59,$C1222,'Payer Participation Data'!$C$10:$C$59,$D1222))</f>
        <v>0</v>
      </c>
      <c r="M1222" s="264">
        <f>IF(ISNA(SUMIFS(INDEX('Payer Participation Data'!$F$10:$BM$59,0,MATCH(CONCATENATE($J1222,M$6),'Payer Participation Data'!$F$8:$BM$8,0)),'Payer Participation Data'!$B$10:$B$59,$C1222,'Payer Participation Data'!$C$10:$C$59,$D1222)),"-",SUMIFS(INDEX('Payer Participation Data'!$F$10:$BM$59,0,MATCH(CONCATENATE($J1222,M$6),'Payer Participation Data'!$F$8:$BM$8,0)),'Payer Participation Data'!$B$10:$B$59,$C1222,'Payer Participation Data'!$C$10:$C$59,$D1222))</f>
        <v>0</v>
      </c>
    </row>
    <row r="1223" spans="2:13" x14ac:dyDescent="0.35">
      <c r="B1223" s="127" t="s">
        <v>80</v>
      </c>
      <c r="C1223" s="169" t="str">
        <f>IF(ISBLANK('Payer Participation Data'!$B$70),"-",'Payer Participation Data'!$B$70)</f>
        <v>-</v>
      </c>
      <c r="D1223" s="169" t="str">
        <f>IF(ISBLANK('Payer Participation Data'!$C$70),"-",'Payer Participation Data'!$C$70)</f>
        <v>-</v>
      </c>
      <c r="E1223" s="169" t="str">
        <f>IF(ISBLANK('Payer Participation Data'!$D$70),"-",'Payer Participation Data'!$D$70)</f>
        <v>-</v>
      </c>
      <c r="F1223" s="169" t="str">
        <f>IF(ISBLANK('Payer Participation Data'!$E$70),"-",'Payer Participation Data'!$E$70)</f>
        <v>-</v>
      </c>
      <c r="G1223" s="260">
        <v>1</v>
      </c>
      <c r="H1223" s="260">
        <v>4</v>
      </c>
      <c r="I1223" s="260">
        <v>5</v>
      </c>
      <c r="J1223" s="102" t="str">
        <f t="shared" si="66"/>
        <v>451</v>
      </c>
      <c r="K1223" s="102" t="s">
        <v>30</v>
      </c>
      <c r="L1223" s="263">
        <f>IF(ISNA(SUMIFS(INDEX('Payer Participation Data'!$F$10:$BM$59,0,MATCH(CONCATENATE($J1223,L$6),'Payer Participation Data'!$F$8:$BM$8,0)),'Payer Participation Data'!$B$10:$B$59,$C1223,'Payer Participation Data'!$C$10:$C$59,$D1223)),"-",SUMIFS(INDEX('Payer Participation Data'!$F$10:$BM$59,0,MATCH(CONCATENATE($J1223,L$6),'Payer Participation Data'!$F$8:$BM$8,0)),'Payer Participation Data'!$B$10:$B$59,$C1223,'Payer Participation Data'!$C$10:$C$59,$D1223))</f>
        <v>0</v>
      </c>
      <c r="M1223" s="264">
        <f>IF(ISNA(SUMIFS(INDEX('Payer Participation Data'!$F$10:$BM$59,0,MATCH(CONCATENATE($J1223,M$6),'Payer Participation Data'!$F$8:$BM$8,0)),'Payer Participation Data'!$B$10:$B$59,$C1223,'Payer Participation Data'!$C$10:$C$59,$D1223)),"-",SUMIFS(INDEX('Payer Participation Data'!$F$10:$BM$59,0,MATCH(CONCATENATE($J1223,M$6),'Payer Participation Data'!$F$8:$BM$8,0)),'Payer Participation Data'!$B$10:$B$59,$C1223,'Payer Participation Data'!$C$10:$C$59,$D1223))</f>
        <v>0</v>
      </c>
    </row>
    <row r="1224" spans="2:13" x14ac:dyDescent="0.35">
      <c r="B1224" s="127" t="s">
        <v>80</v>
      </c>
      <c r="C1224" s="169" t="str">
        <f>IF(ISBLANK('Payer Participation Data'!$B$70),"-",'Payer Participation Data'!$B$70)</f>
        <v>-</v>
      </c>
      <c r="D1224" s="169" t="str">
        <f>IF(ISBLANK('Payer Participation Data'!$C$70),"-",'Payer Participation Data'!$C$70)</f>
        <v>-</v>
      </c>
      <c r="E1224" s="169" t="str">
        <f>IF(ISBLANK('Payer Participation Data'!$D$70),"-",'Payer Participation Data'!$D$70)</f>
        <v>-</v>
      </c>
      <c r="F1224" s="169" t="str">
        <f>IF(ISBLANK('Payer Participation Data'!$E$70),"-",'Payer Participation Data'!$E$70)</f>
        <v>-</v>
      </c>
      <c r="G1224" s="261">
        <v>2</v>
      </c>
      <c r="H1224" s="261">
        <v>4</v>
      </c>
      <c r="I1224" s="261">
        <v>5</v>
      </c>
      <c r="J1224" s="128" t="str">
        <f t="shared" si="66"/>
        <v>452</v>
      </c>
      <c r="K1224" s="128" t="s">
        <v>30</v>
      </c>
      <c r="L1224" s="263">
        <f>IF(ISNA(SUMIFS(INDEX('Payer Participation Data'!$F$10:$BM$59,0,MATCH(CONCATENATE($J1224,L$6),'Payer Participation Data'!$F$8:$BM$8,0)),'Payer Participation Data'!$B$10:$B$59,$C1224,'Payer Participation Data'!$C$10:$C$59,$D1224)),"-",SUMIFS(INDEX('Payer Participation Data'!$F$10:$BM$59,0,MATCH(CONCATENATE($J1224,L$6),'Payer Participation Data'!$F$8:$BM$8,0)),'Payer Participation Data'!$B$10:$B$59,$C1224,'Payer Participation Data'!$C$10:$C$59,$D1224))</f>
        <v>0</v>
      </c>
      <c r="M1224" s="264">
        <f>IF(ISNA(SUMIFS(INDEX('Payer Participation Data'!$F$10:$BM$59,0,MATCH(CONCATENATE($J1224,M$6),'Payer Participation Data'!$F$8:$BM$8,0)),'Payer Participation Data'!$B$10:$B$59,$C1224,'Payer Participation Data'!$C$10:$C$59,$D1224)),"-",SUMIFS(INDEX('Payer Participation Data'!$F$10:$BM$59,0,MATCH(CONCATENATE($J1224,M$6),'Payer Participation Data'!$F$8:$BM$8,0)),'Payer Participation Data'!$B$10:$B$59,$C1224,'Payer Participation Data'!$C$10:$C$59,$D1224))</f>
        <v>0</v>
      </c>
    </row>
    <row r="1225" spans="2:13" x14ac:dyDescent="0.35">
      <c r="B1225" s="127" t="s">
        <v>80</v>
      </c>
      <c r="C1225" s="169" t="str">
        <f>IF(ISBLANK('Payer Participation Data'!$B$70),"-",'Payer Participation Data'!$B$70)</f>
        <v>-</v>
      </c>
      <c r="D1225" s="169" t="str">
        <f>IF(ISBLANK('Payer Participation Data'!$C$70),"-",'Payer Participation Data'!$C$70)</f>
        <v>-</v>
      </c>
      <c r="E1225" s="169" t="str">
        <f>IF(ISBLANK('Payer Participation Data'!$D$70),"-",'Payer Participation Data'!$D$70)</f>
        <v>-</v>
      </c>
      <c r="F1225" s="169" t="str">
        <f>IF(ISBLANK('Payer Participation Data'!$E$70),"-",'Payer Participation Data'!$E$70)</f>
        <v>-</v>
      </c>
      <c r="G1225" s="260">
        <v>3</v>
      </c>
      <c r="H1225" s="260">
        <v>4</v>
      </c>
      <c r="I1225" s="260">
        <v>5</v>
      </c>
      <c r="J1225" s="102" t="str">
        <f t="shared" si="66"/>
        <v>453</v>
      </c>
      <c r="K1225" s="102" t="s">
        <v>30</v>
      </c>
      <c r="L1225" s="263">
        <f>IF(ISNA(SUMIFS(INDEX('Payer Participation Data'!$F$10:$BM$59,0,MATCH(CONCATENATE($J1225,L$6),'Payer Participation Data'!$F$8:$BM$8,0)),'Payer Participation Data'!$B$10:$B$59,$C1225,'Payer Participation Data'!$C$10:$C$59,$D1225)),"-",SUMIFS(INDEX('Payer Participation Data'!$F$10:$BM$59,0,MATCH(CONCATENATE($J1225,L$6),'Payer Participation Data'!$F$8:$BM$8,0)),'Payer Participation Data'!$B$10:$B$59,$C1225,'Payer Participation Data'!$C$10:$C$59,$D1225))</f>
        <v>0</v>
      </c>
      <c r="M1225" s="264">
        <f>IF(ISNA(SUMIFS(INDEX('Payer Participation Data'!$F$10:$BM$59,0,MATCH(CONCATENATE($J1225,M$6),'Payer Participation Data'!$F$8:$BM$8,0)),'Payer Participation Data'!$B$10:$B$59,$C1225,'Payer Participation Data'!$C$10:$C$59,$D1225)),"-",SUMIFS(INDEX('Payer Participation Data'!$F$10:$BM$59,0,MATCH(CONCATENATE($J1225,M$6),'Payer Participation Data'!$F$8:$BM$8,0)),'Payer Participation Data'!$B$10:$B$59,$C1225,'Payer Participation Data'!$C$10:$C$59,$D1225))</f>
        <v>0</v>
      </c>
    </row>
    <row r="1226" spans="2:13" x14ac:dyDescent="0.35">
      <c r="B1226" s="127" t="s">
        <v>80</v>
      </c>
      <c r="C1226" s="169" t="str">
        <f>IF(ISBLANK('Payer Participation Data'!$B$70),"-",'Payer Participation Data'!$B$70)</f>
        <v>-</v>
      </c>
      <c r="D1226" s="169" t="str">
        <f>IF(ISBLANK('Payer Participation Data'!$C$70),"-",'Payer Participation Data'!$C$70)</f>
        <v>-</v>
      </c>
      <c r="E1226" s="169" t="str">
        <f>IF(ISBLANK('Payer Participation Data'!$D$70),"-",'Payer Participation Data'!$D$70)</f>
        <v>-</v>
      </c>
      <c r="F1226" s="169" t="str">
        <f>IF(ISBLANK('Payer Participation Data'!$E$70),"-",'Payer Participation Data'!$E$70)</f>
        <v>-</v>
      </c>
      <c r="G1226" s="261">
        <v>4</v>
      </c>
      <c r="H1226" s="261">
        <v>4</v>
      </c>
      <c r="I1226" s="261">
        <v>5</v>
      </c>
      <c r="J1226" s="128" t="str">
        <f t="shared" si="66"/>
        <v>454</v>
      </c>
      <c r="K1226" s="128" t="s">
        <v>30</v>
      </c>
      <c r="L1226" s="263">
        <f>IF(ISNA(SUMIFS(INDEX('Payer Participation Data'!$F$10:$BM$59,0,MATCH(CONCATENATE($J1226,L$6),'Payer Participation Data'!$F$8:$BM$8,0)),'Payer Participation Data'!$B$10:$B$59,$C1226,'Payer Participation Data'!$C$10:$C$59,$D1226)),"-",SUMIFS(INDEX('Payer Participation Data'!$F$10:$BM$59,0,MATCH(CONCATENATE($J1226,L$6),'Payer Participation Data'!$F$8:$BM$8,0)),'Payer Participation Data'!$B$10:$B$59,$C1226,'Payer Participation Data'!$C$10:$C$59,$D1226))</f>
        <v>0</v>
      </c>
      <c r="M1226" s="264">
        <f>IF(ISNA(SUMIFS(INDEX('Payer Participation Data'!$F$10:$BM$59,0,MATCH(CONCATENATE($J1226,M$6),'Payer Participation Data'!$F$8:$BM$8,0)),'Payer Participation Data'!$B$10:$B$59,$C1226,'Payer Participation Data'!$C$10:$C$59,$D1226)),"-",SUMIFS(INDEX('Payer Participation Data'!$F$10:$BM$59,0,MATCH(CONCATENATE($J1226,M$6),'Payer Participation Data'!$F$8:$BM$8,0)),'Payer Participation Data'!$B$10:$B$59,$C1226,'Payer Participation Data'!$C$10:$C$59,$D1226))</f>
        <v>0</v>
      </c>
    </row>
    <row r="1227" spans="2:13" x14ac:dyDescent="0.35">
      <c r="B1227" s="127" t="s">
        <v>80</v>
      </c>
      <c r="C1227" s="169" t="str">
        <f>IF(ISBLANK('Payer Participation Data'!$B$71),"-",'Payer Participation Data'!$B$71)</f>
        <v>-</v>
      </c>
      <c r="D1227" s="169" t="str">
        <f>IF(ISBLANK('Payer Participation Data'!$C$71),"-",'Payer Participation Data'!$C$71)</f>
        <v>-</v>
      </c>
      <c r="E1227" s="169" t="str">
        <f>IF(ISBLANK('Payer Participation Data'!$D$71),"-",'Payer Participation Data'!$D$71)</f>
        <v>-</v>
      </c>
      <c r="F1227" s="169" t="str">
        <f>IF(ISBLANK('Payer Participation Data'!$E$71),"-",'Payer Participation Data'!$E$71)</f>
        <v>-</v>
      </c>
      <c r="G1227" s="260">
        <v>1</v>
      </c>
      <c r="H1227" s="260" t="s">
        <v>64</v>
      </c>
      <c r="I1227" s="260" t="s">
        <v>64</v>
      </c>
      <c r="J1227" s="102" t="str">
        <f t="shared" si="66"/>
        <v>BaselineBaseline1</v>
      </c>
      <c r="K1227" s="102" t="s">
        <v>30</v>
      </c>
      <c r="L1227" s="263">
        <f>IF(ISNA(SUMIFS(INDEX('Payer Participation Data'!$F$10:$BM$59,0,MATCH(CONCATENATE($J1227,L$6),'Payer Participation Data'!$F$8:$BM$8,0)),'Payer Participation Data'!$B$10:$B$59,$C1227,'Payer Participation Data'!$C$10:$C$59,$D1227)),"-",SUMIFS(INDEX('Payer Participation Data'!$F$10:$BM$59,0,MATCH(CONCATENATE($J1227,L$6),'Payer Participation Data'!$F$8:$BM$8,0)),'Payer Participation Data'!$B$10:$B$59,$C1227,'Payer Participation Data'!$C$10:$C$59,$D1227))</f>
        <v>0</v>
      </c>
      <c r="M1227" s="264">
        <f>IF(ISNA(SUMIFS(INDEX('Payer Participation Data'!$F$10:$BM$59,0,MATCH(CONCATENATE($J1227,M$6),'Payer Participation Data'!$F$8:$BM$8,0)),'Payer Participation Data'!$B$10:$B$59,$C1227,'Payer Participation Data'!$C$10:$C$59,$D1227)),"-",SUMIFS(INDEX('Payer Participation Data'!$F$10:$BM$59,0,MATCH(CONCATENATE($J1227,M$6),'Payer Participation Data'!$F$8:$BM$8,0)),'Payer Participation Data'!$B$10:$B$59,$C1227,'Payer Participation Data'!$C$10:$C$59,$D1227))</f>
        <v>0</v>
      </c>
    </row>
    <row r="1228" spans="2:13" x14ac:dyDescent="0.35">
      <c r="B1228" s="127" t="s">
        <v>80</v>
      </c>
      <c r="C1228" s="169" t="str">
        <f>IF(ISBLANK('Payer Participation Data'!$B$71),"-",'Payer Participation Data'!$B$71)</f>
        <v>-</v>
      </c>
      <c r="D1228" s="169" t="str">
        <f>IF(ISBLANK('Payer Participation Data'!$C$71),"-",'Payer Participation Data'!$C$71)</f>
        <v>-</v>
      </c>
      <c r="E1228" s="169" t="str">
        <f>IF(ISBLANK('Payer Participation Data'!$D$71),"-",'Payer Participation Data'!$D$71)</f>
        <v>-</v>
      </c>
      <c r="F1228" s="169" t="str">
        <f>IF(ISBLANK('Payer Participation Data'!$E$71),"-",'Payer Participation Data'!$E$71)</f>
        <v>-</v>
      </c>
      <c r="G1228" s="261">
        <v>2</v>
      </c>
      <c r="H1228" s="261" t="s">
        <v>64</v>
      </c>
      <c r="I1228" s="261" t="s">
        <v>64</v>
      </c>
      <c r="J1228" s="128" t="str">
        <f t="shared" si="66"/>
        <v>BaselineBaseline2</v>
      </c>
      <c r="K1228" s="128" t="s">
        <v>30</v>
      </c>
      <c r="L1228" s="263">
        <f>IF(ISNA(SUMIFS(INDEX('Payer Participation Data'!$F$10:$BM$59,0,MATCH(CONCATENATE($J1228,L$6),'Payer Participation Data'!$F$8:$BM$8,0)),'Payer Participation Data'!$B$10:$B$59,$C1228,'Payer Participation Data'!$C$10:$C$59,$D1228)),"-",SUMIFS(INDEX('Payer Participation Data'!$F$10:$BM$59,0,MATCH(CONCATENATE($J1228,L$6),'Payer Participation Data'!$F$8:$BM$8,0)),'Payer Participation Data'!$B$10:$B$59,$C1228,'Payer Participation Data'!$C$10:$C$59,$D1228))</f>
        <v>0</v>
      </c>
      <c r="M1228" s="264">
        <f>IF(ISNA(SUMIFS(INDEX('Payer Participation Data'!$F$10:$BM$59,0,MATCH(CONCATENATE($J1228,M$6),'Payer Participation Data'!$F$8:$BM$8,0)),'Payer Participation Data'!$B$10:$B$59,$C1228,'Payer Participation Data'!$C$10:$C$59,$D1228)),"-",SUMIFS(INDEX('Payer Participation Data'!$F$10:$BM$59,0,MATCH(CONCATENATE($J1228,M$6),'Payer Participation Data'!$F$8:$BM$8,0)),'Payer Participation Data'!$B$10:$B$59,$C1228,'Payer Participation Data'!$C$10:$C$59,$D1228))</f>
        <v>0</v>
      </c>
    </row>
    <row r="1229" spans="2:13" x14ac:dyDescent="0.35">
      <c r="B1229" s="127" t="s">
        <v>80</v>
      </c>
      <c r="C1229" s="169" t="str">
        <f>IF(ISBLANK('Payer Participation Data'!$B$71),"-",'Payer Participation Data'!$B$71)</f>
        <v>-</v>
      </c>
      <c r="D1229" s="169" t="str">
        <f>IF(ISBLANK('Payer Participation Data'!$C$71),"-",'Payer Participation Data'!$C$71)</f>
        <v>-</v>
      </c>
      <c r="E1229" s="169" t="str">
        <f>IF(ISBLANK('Payer Participation Data'!$D$71),"-",'Payer Participation Data'!$D$71)</f>
        <v>-</v>
      </c>
      <c r="F1229" s="169" t="str">
        <f>IF(ISBLANK('Payer Participation Data'!$E$71),"-",'Payer Participation Data'!$E$71)</f>
        <v>-</v>
      </c>
      <c r="G1229" s="260">
        <v>3</v>
      </c>
      <c r="H1229" s="260" t="s">
        <v>64</v>
      </c>
      <c r="I1229" s="260" t="s">
        <v>64</v>
      </c>
      <c r="J1229" s="102" t="str">
        <f t="shared" si="66"/>
        <v>BaselineBaseline3</v>
      </c>
      <c r="K1229" s="102" t="s">
        <v>30</v>
      </c>
      <c r="L1229" s="263">
        <f>IF(ISNA(SUMIFS(INDEX('Payer Participation Data'!$F$10:$BM$59,0,MATCH(CONCATENATE($J1229,L$6),'Payer Participation Data'!$F$8:$BM$8,0)),'Payer Participation Data'!$B$10:$B$59,$C1229,'Payer Participation Data'!$C$10:$C$59,$D1229)),"-",SUMIFS(INDEX('Payer Participation Data'!$F$10:$BM$59,0,MATCH(CONCATENATE($J1229,L$6),'Payer Participation Data'!$F$8:$BM$8,0)),'Payer Participation Data'!$B$10:$B$59,$C1229,'Payer Participation Data'!$C$10:$C$59,$D1229))</f>
        <v>0</v>
      </c>
      <c r="M1229" s="264">
        <f>IF(ISNA(SUMIFS(INDEX('Payer Participation Data'!$F$10:$BM$59,0,MATCH(CONCATENATE($J1229,M$6),'Payer Participation Data'!$F$8:$BM$8,0)),'Payer Participation Data'!$B$10:$B$59,$C1229,'Payer Participation Data'!$C$10:$C$59,$D1229)),"-",SUMIFS(INDEX('Payer Participation Data'!$F$10:$BM$59,0,MATCH(CONCATENATE($J1229,M$6),'Payer Participation Data'!$F$8:$BM$8,0)),'Payer Participation Data'!$B$10:$B$59,$C1229,'Payer Participation Data'!$C$10:$C$59,$D1229))</f>
        <v>0</v>
      </c>
    </row>
    <row r="1230" spans="2:13" x14ac:dyDescent="0.35">
      <c r="B1230" s="127" t="s">
        <v>80</v>
      </c>
      <c r="C1230" s="169" t="str">
        <f>IF(ISBLANK('Payer Participation Data'!$B$71),"-",'Payer Participation Data'!$B$71)</f>
        <v>-</v>
      </c>
      <c r="D1230" s="169" t="str">
        <f>IF(ISBLANK('Payer Participation Data'!$C$71),"-",'Payer Participation Data'!$C$71)</f>
        <v>-</v>
      </c>
      <c r="E1230" s="169" t="str">
        <f>IF(ISBLANK('Payer Participation Data'!$D$71),"-",'Payer Participation Data'!$D$71)</f>
        <v>-</v>
      </c>
      <c r="F1230" s="169" t="str">
        <f>IF(ISBLANK('Payer Participation Data'!$E$71),"-",'Payer Participation Data'!$E$71)</f>
        <v>-</v>
      </c>
      <c r="G1230" s="261">
        <v>4</v>
      </c>
      <c r="H1230" s="261" t="s">
        <v>64</v>
      </c>
      <c r="I1230" s="261" t="s">
        <v>64</v>
      </c>
      <c r="J1230" s="128" t="str">
        <f t="shared" si="66"/>
        <v>BaselineBaseline4</v>
      </c>
      <c r="K1230" s="128" t="s">
        <v>30</v>
      </c>
      <c r="L1230" s="263">
        <f>IF(ISNA(SUMIFS(INDEX('Payer Participation Data'!$F$10:$BM$59,0,MATCH(CONCATENATE($J1230,L$6),'Payer Participation Data'!$F$8:$BM$8,0)),'Payer Participation Data'!$B$10:$B$59,$C1230,'Payer Participation Data'!$C$10:$C$59,$D1230)),"-",SUMIFS(INDEX('Payer Participation Data'!$F$10:$BM$59,0,MATCH(CONCATENATE($J1230,L$6),'Payer Participation Data'!$F$8:$BM$8,0)),'Payer Participation Data'!$B$10:$B$59,$C1230,'Payer Participation Data'!$C$10:$C$59,$D1230))</f>
        <v>0</v>
      </c>
      <c r="M1230" s="264">
        <f>IF(ISNA(SUMIFS(INDEX('Payer Participation Data'!$F$10:$BM$59,0,MATCH(CONCATENATE($J1230,M$6),'Payer Participation Data'!$F$8:$BM$8,0)),'Payer Participation Data'!$B$10:$B$59,$C1230,'Payer Participation Data'!$C$10:$C$59,$D1230)),"-",SUMIFS(INDEX('Payer Participation Data'!$F$10:$BM$59,0,MATCH(CONCATENATE($J1230,M$6),'Payer Participation Data'!$F$8:$BM$8,0)),'Payer Participation Data'!$B$10:$B$59,$C1230,'Payer Participation Data'!$C$10:$C$59,$D1230))</f>
        <v>0</v>
      </c>
    </row>
    <row r="1231" spans="2:13" x14ac:dyDescent="0.35">
      <c r="B1231" s="127" t="s">
        <v>80</v>
      </c>
      <c r="C1231" s="169" t="str">
        <f>IF(ISBLANK('Payer Participation Data'!$B$71),"-",'Payer Participation Data'!$B$71)</f>
        <v>-</v>
      </c>
      <c r="D1231" s="169" t="str">
        <f>IF(ISBLANK('Payer Participation Data'!$C$71),"-",'Payer Participation Data'!$C$71)</f>
        <v>-</v>
      </c>
      <c r="E1231" s="169" t="str">
        <f>IF(ISBLANK('Payer Participation Data'!$D$71),"-",'Payer Participation Data'!$D$71)</f>
        <v>-</v>
      </c>
      <c r="F1231" s="169" t="str">
        <f>IF(ISBLANK('Payer Participation Data'!$E$71),"-",'Payer Participation Data'!$E$71)</f>
        <v>-</v>
      </c>
      <c r="G1231" s="260">
        <v>1</v>
      </c>
      <c r="H1231" s="260">
        <v>1</v>
      </c>
      <c r="I1231" s="260">
        <v>5</v>
      </c>
      <c r="J1231" s="102" t="str">
        <f t="shared" si="66"/>
        <v>151</v>
      </c>
      <c r="K1231" s="102" t="s">
        <v>30</v>
      </c>
      <c r="L1231" s="263">
        <f>IF(ISNA(SUMIFS(INDEX('Payer Participation Data'!$F$10:$BM$59,0,MATCH(CONCATENATE($J1231,L$6),'Payer Participation Data'!$F$8:$BM$8,0)),'Payer Participation Data'!$B$10:$B$59,$C1231,'Payer Participation Data'!$C$10:$C$59,$D1231)),"-",SUMIFS(INDEX('Payer Participation Data'!$F$10:$BM$59,0,MATCH(CONCATENATE($J1231,L$6),'Payer Participation Data'!$F$8:$BM$8,0)),'Payer Participation Data'!$B$10:$B$59,$C1231,'Payer Participation Data'!$C$10:$C$59,$D1231))</f>
        <v>0</v>
      </c>
      <c r="M1231" s="264">
        <f>IF(ISNA(SUMIFS(INDEX('Payer Participation Data'!$F$10:$BM$59,0,MATCH(CONCATENATE($J1231,M$6),'Payer Participation Data'!$F$8:$BM$8,0)),'Payer Participation Data'!$B$10:$B$59,$C1231,'Payer Participation Data'!$C$10:$C$59,$D1231)),"-",SUMIFS(INDEX('Payer Participation Data'!$F$10:$BM$59,0,MATCH(CONCATENATE($J1231,M$6),'Payer Participation Data'!$F$8:$BM$8,0)),'Payer Participation Data'!$B$10:$B$59,$C1231,'Payer Participation Data'!$C$10:$C$59,$D1231))</f>
        <v>0</v>
      </c>
    </row>
    <row r="1232" spans="2:13" x14ac:dyDescent="0.35">
      <c r="B1232" s="127" t="s">
        <v>80</v>
      </c>
      <c r="C1232" s="169" t="str">
        <f>IF(ISBLANK('Payer Participation Data'!$B$71),"-",'Payer Participation Data'!$B$71)</f>
        <v>-</v>
      </c>
      <c r="D1232" s="169" t="str">
        <f>IF(ISBLANK('Payer Participation Data'!$C$71),"-",'Payer Participation Data'!$C$71)</f>
        <v>-</v>
      </c>
      <c r="E1232" s="169" t="str">
        <f>IF(ISBLANK('Payer Participation Data'!$D$71),"-",'Payer Participation Data'!$D$71)</f>
        <v>-</v>
      </c>
      <c r="F1232" s="169" t="str">
        <f>IF(ISBLANK('Payer Participation Data'!$E$71),"-",'Payer Participation Data'!$E$71)</f>
        <v>-</v>
      </c>
      <c r="G1232" s="261">
        <v>2</v>
      </c>
      <c r="H1232" s="261">
        <v>1</v>
      </c>
      <c r="I1232" s="261">
        <v>5</v>
      </c>
      <c r="J1232" s="128" t="str">
        <f t="shared" si="66"/>
        <v>152</v>
      </c>
      <c r="K1232" s="128" t="s">
        <v>30</v>
      </c>
      <c r="L1232" s="263">
        <f>IF(ISNA(SUMIFS(INDEX('Payer Participation Data'!$F$10:$BM$59,0,MATCH(CONCATENATE($J1232,L$6),'Payer Participation Data'!$F$8:$BM$8,0)),'Payer Participation Data'!$B$10:$B$59,$C1232,'Payer Participation Data'!$C$10:$C$59,$D1232)),"-",SUMIFS(INDEX('Payer Participation Data'!$F$10:$BM$59,0,MATCH(CONCATENATE($J1232,L$6),'Payer Participation Data'!$F$8:$BM$8,0)),'Payer Participation Data'!$B$10:$B$59,$C1232,'Payer Participation Data'!$C$10:$C$59,$D1232))</f>
        <v>0</v>
      </c>
      <c r="M1232" s="264">
        <f>IF(ISNA(SUMIFS(INDEX('Payer Participation Data'!$F$10:$BM$59,0,MATCH(CONCATENATE($J1232,M$6),'Payer Participation Data'!$F$8:$BM$8,0)),'Payer Participation Data'!$B$10:$B$59,$C1232,'Payer Participation Data'!$C$10:$C$59,$D1232)),"-",SUMIFS(INDEX('Payer Participation Data'!$F$10:$BM$59,0,MATCH(CONCATENATE($J1232,M$6),'Payer Participation Data'!$F$8:$BM$8,0)),'Payer Participation Data'!$B$10:$B$59,$C1232,'Payer Participation Data'!$C$10:$C$59,$D1232))</f>
        <v>0</v>
      </c>
    </row>
    <row r="1233" spans="2:13" x14ac:dyDescent="0.35">
      <c r="B1233" s="127" t="s">
        <v>80</v>
      </c>
      <c r="C1233" s="169" t="str">
        <f>IF(ISBLANK('Payer Participation Data'!$B$71),"-",'Payer Participation Data'!$B$71)</f>
        <v>-</v>
      </c>
      <c r="D1233" s="169" t="str">
        <f>IF(ISBLANK('Payer Participation Data'!$C$71),"-",'Payer Participation Data'!$C$71)</f>
        <v>-</v>
      </c>
      <c r="E1233" s="169" t="str">
        <f>IF(ISBLANK('Payer Participation Data'!$D$71),"-",'Payer Participation Data'!$D$71)</f>
        <v>-</v>
      </c>
      <c r="F1233" s="169" t="str">
        <f>IF(ISBLANK('Payer Participation Data'!$E$71),"-",'Payer Participation Data'!$E$71)</f>
        <v>-</v>
      </c>
      <c r="G1233" s="260">
        <v>3</v>
      </c>
      <c r="H1233" s="260">
        <v>1</v>
      </c>
      <c r="I1233" s="260">
        <v>5</v>
      </c>
      <c r="J1233" s="102" t="str">
        <f t="shared" si="66"/>
        <v>153</v>
      </c>
      <c r="K1233" s="102" t="s">
        <v>30</v>
      </c>
      <c r="L1233" s="263">
        <f>IF(ISNA(SUMIFS(INDEX('Payer Participation Data'!$F$10:$BM$59,0,MATCH(CONCATENATE($J1233,L$6),'Payer Participation Data'!$F$8:$BM$8,0)),'Payer Participation Data'!$B$10:$B$59,$C1233,'Payer Participation Data'!$C$10:$C$59,$D1233)),"-",SUMIFS(INDEX('Payer Participation Data'!$F$10:$BM$59,0,MATCH(CONCATENATE($J1233,L$6),'Payer Participation Data'!$F$8:$BM$8,0)),'Payer Participation Data'!$B$10:$B$59,$C1233,'Payer Participation Data'!$C$10:$C$59,$D1233))</f>
        <v>0</v>
      </c>
      <c r="M1233" s="264">
        <f>IF(ISNA(SUMIFS(INDEX('Payer Participation Data'!$F$10:$BM$59,0,MATCH(CONCATENATE($J1233,M$6),'Payer Participation Data'!$F$8:$BM$8,0)),'Payer Participation Data'!$B$10:$B$59,$C1233,'Payer Participation Data'!$C$10:$C$59,$D1233)),"-",SUMIFS(INDEX('Payer Participation Data'!$F$10:$BM$59,0,MATCH(CONCATENATE($J1233,M$6),'Payer Participation Data'!$F$8:$BM$8,0)),'Payer Participation Data'!$B$10:$B$59,$C1233,'Payer Participation Data'!$C$10:$C$59,$D1233))</f>
        <v>0</v>
      </c>
    </row>
    <row r="1234" spans="2:13" x14ac:dyDescent="0.35">
      <c r="B1234" s="127" t="s">
        <v>80</v>
      </c>
      <c r="C1234" s="169" t="str">
        <f>IF(ISBLANK('Payer Participation Data'!$B$71),"-",'Payer Participation Data'!$B$71)</f>
        <v>-</v>
      </c>
      <c r="D1234" s="169" t="str">
        <f>IF(ISBLANK('Payer Participation Data'!$C$71),"-",'Payer Participation Data'!$C$71)</f>
        <v>-</v>
      </c>
      <c r="E1234" s="169" t="str">
        <f>IF(ISBLANK('Payer Participation Data'!$D$71),"-",'Payer Participation Data'!$D$71)</f>
        <v>-</v>
      </c>
      <c r="F1234" s="169" t="str">
        <f>IF(ISBLANK('Payer Participation Data'!$E$71),"-",'Payer Participation Data'!$E$71)</f>
        <v>-</v>
      </c>
      <c r="G1234" s="261">
        <v>4</v>
      </c>
      <c r="H1234" s="261">
        <v>1</v>
      </c>
      <c r="I1234" s="261">
        <v>5</v>
      </c>
      <c r="J1234" s="128" t="str">
        <f t="shared" si="66"/>
        <v>154</v>
      </c>
      <c r="K1234" s="128" t="s">
        <v>30</v>
      </c>
      <c r="L1234" s="263">
        <f>IF(ISNA(SUMIFS(INDEX('Payer Participation Data'!$F$10:$BM$59,0,MATCH(CONCATENATE($J1234,L$6),'Payer Participation Data'!$F$8:$BM$8,0)),'Payer Participation Data'!$B$10:$B$59,$C1234,'Payer Participation Data'!$C$10:$C$59,$D1234)),"-",SUMIFS(INDEX('Payer Participation Data'!$F$10:$BM$59,0,MATCH(CONCATENATE($J1234,L$6),'Payer Participation Data'!$F$8:$BM$8,0)),'Payer Participation Data'!$B$10:$B$59,$C1234,'Payer Participation Data'!$C$10:$C$59,$D1234))</f>
        <v>0</v>
      </c>
      <c r="M1234" s="264">
        <f>IF(ISNA(SUMIFS(INDEX('Payer Participation Data'!$F$10:$BM$59,0,MATCH(CONCATENATE($J1234,M$6),'Payer Participation Data'!$F$8:$BM$8,0)),'Payer Participation Data'!$B$10:$B$59,$C1234,'Payer Participation Data'!$C$10:$C$59,$D1234)),"-",SUMIFS(INDEX('Payer Participation Data'!$F$10:$BM$59,0,MATCH(CONCATENATE($J1234,M$6),'Payer Participation Data'!$F$8:$BM$8,0)),'Payer Participation Data'!$B$10:$B$59,$C1234,'Payer Participation Data'!$C$10:$C$59,$D1234))</f>
        <v>0</v>
      </c>
    </row>
    <row r="1235" spans="2:13" x14ac:dyDescent="0.35">
      <c r="B1235" s="127" t="s">
        <v>80</v>
      </c>
      <c r="C1235" s="169" t="str">
        <f>IF(ISBLANK('Payer Participation Data'!$B$71),"-",'Payer Participation Data'!$B$71)</f>
        <v>-</v>
      </c>
      <c r="D1235" s="169" t="str">
        <f>IF(ISBLANK('Payer Participation Data'!$C$71),"-",'Payer Participation Data'!$C$71)</f>
        <v>-</v>
      </c>
      <c r="E1235" s="169" t="str">
        <f>IF(ISBLANK('Payer Participation Data'!$D$71),"-",'Payer Participation Data'!$D$71)</f>
        <v>-</v>
      </c>
      <c r="F1235" s="169" t="str">
        <f>IF(ISBLANK('Payer Participation Data'!$E$71),"-",'Payer Participation Data'!$E$71)</f>
        <v>-</v>
      </c>
      <c r="G1235" s="260">
        <v>1</v>
      </c>
      <c r="H1235" s="260">
        <v>2</v>
      </c>
      <c r="I1235" s="260">
        <v>5</v>
      </c>
      <c r="J1235" s="102" t="str">
        <f t="shared" si="66"/>
        <v>251</v>
      </c>
      <c r="K1235" s="102" t="s">
        <v>30</v>
      </c>
      <c r="L1235" s="263">
        <f>IF(ISNA(SUMIFS(INDEX('Payer Participation Data'!$F$10:$BM$59,0,MATCH(CONCATENATE($J1235,L$6),'Payer Participation Data'!$F$8:$BM$8,0)),'Payer Participation Data'!$B$10:$B$59,$C1235,'Payer Participation Data'!$C$10:$C$59,$D1235)),"-",SUMIFS(INDEX('Payer Participation Data'!$F$10:$BM$59,0,MATCH(CONCATENATE($J1235,L$6),'Payer Participation Data'!$F$8:$BM$8,0)),'Payer Participation Data'!$B$10:$B$59,$C1235,'Payer Participation Data'!$C$10:$C$59,$D1235))</f>
        <v>0</v>
      </c>
      <c r="M1235" s="264">
        <f>IF(ISNA(SUMIFS(INDEX('Payer Participation Data'!$F$10:$BM$59,0,MATCH(CONCATENATE($J1235,M$6),'Payer Participation Data'!$F$8:$BM$8,0)),'Payer Participation Data'!$B$10:$B$59,$C1235,'Payer Participation Data'!$C$10:$C$59,$D1235)),"-",SUMIFS(INDEX('Payer Participation Data'!$F$10:$BM$59,0,MATCH(CONCATENATE($J1235,M$6),'Payer Participation Data'!$F$8:$BM$8,0)),'Payer Participation Data'!$B$10:$B$59,$C1235,'Payer Participation Data'!$C$10:$C$59,$D1235))</f>
        <v>0</v>
      </c>
    </row>
    <row r="1236" spans="2:13" x14ac:dyDescent="0.35">
      <c r="B1236" s="127" t="s">
        <v>80</v>
      </c>
      <c r="C1236" s="169" t="str">
        <f>IF(ISBLANK('Payer Participation Data'!$B$71),"-",'Payer Participation Data'!$B$71)</f>
        <v>-</v>
      </c>
      <c r="D1236" s="169" t="str">
        <f>IF(ISBLANK('Payer Participation Data'!$C$71),"-",'Payer Participation Data'!$C$71)</f>
        <v>-</v>
      </c>
      <c r="E1236" s="169" t="str">
        <f>IF(ISBLANK('Payer Participation Data'!$D$71),"-",'Payer Participation Data'!$D$71)</f>
        <v>-</v>
      </c>
      <c r="F1236" s="169" t="str">
        <f>IF(ISBLANK('Payer Participation Data'!$E$71),"-",'Payer Participation Data'!$E$71)</f>
        <v>-</v>
      </c>
      <c r="G1236" s="261">
        <v>2</v>
      </c>
      <c r="H1236" s="261">
        <v>2</v>
      </c>
      <c r="I1236" s="261">
        <v>5</v>
      </c>
      <c r="J1236" s="128" t="str">
        <f t="shared" si="66"/>
        <v>252</v>
      </c>
      <c r="K1236" s="128" t="s">
        <v>30</v>
      </c>
      <c r="L1236" s="263">
        <f>IF(ISNA(SUMIFS(INDEX('Payer Participation Data'!$F$10:$BM$59,0,MATCH(CONCATENATE($J1236,L$6),'Payer Participation Data'!$F$8:$BM$8,0)),'Payer Participation Data'!$B$10:$B$59,$C1236,'Payer Participation Data'!$C$10:$C$59,$D1236)),"-",SUMIFS(INDEX('Payer Participation Data'!$F$10:$BM$59,0,MATCH(CONCATENATE($J1236,L$6),'Payer Participation Data'!$F$8:$BM$8,0)),'Payer Participation Data'!$B$10:$B$59,$C1236,'Payer Participation Data'!$C$10:$C$59,$D1236))</f>
        <v>0</v>
      </c>
      <c r="M1236" s="264">
        <f>IF(ISNA(SUMIFS(INDEX('Payer Participation Data'!$F$10:$BM$59,0,MATCH(CONCATENATE($J1236,M$6),'Payer Participation Data'!$F$8:$BM$8,0)),'Payer Participation Data'!$B$10:$B$59,$C1236,'Payer Participation Data'!$C$10:$C$59,$D1236)),"-",SUMIFS(INDEX('Payer Participation Data'!$F$10:$BM$59,0,MATCH(CONCATENATE($J1236,M$6),'Payer Participation Data'!$F$8:$BM$8,0)),'Payer Participation Data'!$B$10:$B$59,$C1236,'Payer Participation Data'!$C$10:$C$59,$D1236))</f>
        <v>0</v>
      </c>
    </row>
    <row r="1237" spans="2:13" x14ac:dyDescent="0.35">
      <c r="B1237" s="127" t="s">
        <v>80</v>
      </c>
      <c r="C1237" s="169" t="str">
        <f>IF(ISBLANK('Payer Participation Data'!$B$71),"-",'Payer Participation Data'!$B$71)</f>
        <v>-</v>
      </c>
      <c r="D1237" s="169" t="str">
        <f>IF(ISBLANK('Payer Participation Data'!$C$71),"-",'Payer Participation Data'!$C$71)</f>
        <v>-</v>
      </c>
      <c r="E1237" s="169" t="str">
        <f>IF(ISBLANK('Payer Participation Data'!$D$71),"-",'Payer Participation Data'!$D$71)</f>
        <v>-</v>
      </c>
      <c r="F1237" s="169" t="str">
        <f>IF(ISBLANK('Payer Participation Data'!$E$71),"-",'Payer Participation Data'!$E$71)</f>
        <v>-</v>
      </c>
      <c r="G1237" s="260">
        <v>3</v>
      </c>
      <c r="H1237" s="260">
        <v>2</v>
      </c>
      <c r="I1237" s="260">
        <v>5</v>
      </c>
      <c r="J1237" s="102" t="str">
        <f t="shared" si="66"/>
        <v>253</v>
      </c>
      <c r="K1237" s="102" t="s">
        <v>30</v>
      </c>
      <c r="L1237" s="263">
        <f>IF(ISNA(SUMIFS(INDEX('Payer Participation Data'!$F$10:$BM$59,0,MATCH(CONCATENATE($J1237,L$6),'Payer Participation Data'!$F$8:$BM$8,0)),'Payer Participation Data'!$B$10:$B$59,$C1237,'Payer Participation Data'!$C$10:$C$59,$D1237)),"-",SUMIFS(INDEX('Payer Participation Data'!$F$10:$BM$59,0,MATCH(CONCATENATE($J1237,L$6),'Payer Participation Data'!$F$8:$BM$8,0)),'Payer Participation Data'!$B$10:$B$59,$C1237,'Payer Participation Data'!$C$10:$C$59,$D1237))</f>
        <v>0</v>
      </c>
      <c r="M1237" s="264">
        <f>IF(ISNA(SUMIFS(INDEX('Payer Participation Data'!$F$10:$BM$59,0,MATCH(CONCATENATE($J1237,M$6),'Payer Participation Data'!$F$8:$BM$8,0)),'Payer Participation Data'!$B$10:$B$59,$C1237,'Payer Participation Data'!$C$10:$C$59,$D1237)),"-",SUMIFS(INDEX('Payer Participation Data'!$F$10:$BM$59,0,MATCH(CONCATENATE($J1237,M$6),'Payer Participation Data'!$F$8:$BM$8,0)),'Payer Participation Data'!$B$10:$B$59,$C1237,'Payer Participation Data'!$C$10:$C$59,$D1237))</f>
        <v>0</v>
      </c>
    </row>
    <row r="1238" spans="2:13" x14ac:dyDescent="0.35">
      <c r="B1238" s="127" t="s">
        <v>80</v>
      </c>
      <c r="C1238" s="169" t="str">
        <f>IF(ISBLANK('Payer Participation Data'!$B$71),"-",'Payer Participation Data'!$B$71)</f>
        <v>-</v>
      </c>
      <c r="D1238" s="169" t="str">
        <f>IF(ISBLANK('Payer Participation Data'!$C$71),"-",'Payer Participation Data'!$C$71)</f>
        <v>-</v>
      </c>
      <c r="E1238" s="169" t="str">
        <f>IF(ISBLANK('Payer Participation Data'!$D$71),"-",'Payer Participation Data'!$D$71)</f>
        <v>-</v>
      </c>
      <c r="F1238" s="169" t="str">
        <f>IF(ISBLANK('Payer Participation Data'!$E$71),"-",'Payer Participation Data'!$E$71)</f>
        <v>-</v>
      </c>
      <c r="G1238" s="261">
        <v>4</v>
      </c>
      <c r="H1238" s="261">
        <v>2</v>
      </c>
      <c r="I1238" s="261">
        <v>5</v>
      </c>
      <c r="J1238" s="128" t="str">
        <f t="shared" si="66"/>
        <v>254</v>
      </c>
      <c r="K1238" s="128" t="s">
        <v>30</v>
      </c>
      <c r="L1238" s="263">
        <f>IF(ISNA(SUMIFS(INDEX('Payer Participation Data'!$F$10:$BM$59,0,MATCH(CONCATENATE($J1238,L$6),'Payer Participation Data'!$F$8:$BM$8,0)),'Payer Participation Data'!$B$10:$B$59,$C1238,'Payer Participation Data'!$C$10:$C$59,$D1238)),"-",SUMIFS(INDEX('Payer Participation Data'!$F$10:$BM$59,0,MATCH(CONCATENATE($J1238,L$6),'Payer Participation Data'!$F$8:$BM$8,0)),'Payer Participation Data'!$B$10:$B$59,$C1238,'Payer Participation Data'!$C$10:$C$59,$D1238))</f>
        <v>0</v>
      </c>
      <c r="M1238" s="264">
        <f>IF(ISNA(SUMIFS(INDEX('Payer Participation Data'!$F$10:$BM$59,0,MATCH(CONCATENATE($J1238,M$6),'Payer Participation Data'!$F$8:$BM$8,0)),'Payer Participation Data'!$B$10:$B$59,$C1238,'Payer Participation Data'!$C$10:$C$59,$D1238)),"-",SUMIFS(INDEX('Payer Participation Data'!$F$10:$BM$59,0,MATCH(CONCATENATE($J1238,M$6),'Payer Participation Data'!$F$8:$BM$8,0)),'Payer Participation Data'!$B$10:$B$59,$C1238,'Payer Participation Data'!$C$10:$C$59,$D1238))</f>
        <v>0</v>
      </c>
    </row>
    <row r="1239" spans="2:13" x14ac:dyDescent="0.35">
      <c r="B1239" s="127" t="s">
        <v>80</v>
      </c>
      <c r="C1239" s="169" t="str">
        <f>IF(ISBLANK('Payer Participation Data'!$B$71),"-",'Payer Participation Data'!$B$71)</f>
        <v>-</v>
      </c>
      <c r="D1239" s="169" t="str">
        <f>IF(ISBLANK('Payer Participation Data'!$C$71),"-",'Payer Participation Data'!$C$71)</f>
        <v>-</v>
      </c>
      <c r="E1239" s="169" t="str">
        <f>IF(ISBLANK('Payer Participation Data'!$D$71),"-",'Payer Participation Data'!$D$71)</f>
        <v>-</v>
      </c>
      <c r="F1239" s="169" t="str">
        <f>IF(ISBLANK('Payer Participation Data'!$E$71),"-",'Payer Participation Data'!$E$71)</f>
        <v>-</v>
      </c>
      <c r="G1239" s="260">
        <v>1</v>
      </c>
      <c r="H1239" s="260">
        <v>3</v>
      </c>
      <c r="I1239" s="260">
        <v>5</v>
      </c>
      <c r="J1239" s="102" t="str">
        <f t="shared" si="66"/>
        <v>351</v>
      </c>
      <c r="K1239" s="102" t="s">
        <v>30</v>
      </c>
      <c r="L1239" s="263">
        <f>IF(ISNA(SUMIFS(INDEX('Payer Participation Data'!$F$10:$BM$59,0,MATCH(CONCATENATE($J1239,L$6),'Payer Participation Data'!$F$8:$BM$8,0)),'Payer Participation Data'!$B$10:$B$59,$C1239,'Payer Participation Data'!$C$10:$C$59,$D1239)),"-",SUMIFS(INDEX('Payer Participation Data'!$F$10:$BM$59,0,MATCH(CONCATENATE($J1239,L$6),'Payer Participation Data'!$F$8:$BM$8,0)),'Payer Participation Data'!$B$10:$B$59,$C1239,'Payer Participation Data'!$C$10:$C$59,$D1239))</f>
        <v>0</v>
      </c>
      <c r="M1239" s="264">
        <f>IF(ISNA(SUMIFS(INDEX('Payer Participation Data'!$F$10:$BM$59,0,MATCH(CONCATENATE($J1239,M$6),'Payer Participation Data'!$F$8:$BM$8,0)),'Payer Participation Data'!$B$10:$B$59,$C1239,'Payer Participation Data'!$C$10:$C$59,$D1239)),"-",SUMIFS(INDEX('Payer Participation Data'!$F$10:$BM$59,0,MATCH(CONCATENATE($J1239,M$6),'Payer Participation Data'!$F$8:$BM$8,0)),'Payer Participation Data'!$B$10:$B$59,$C1239,'Payer Participation Data'!$C$10:$C$59,$D1239))</f>
        <v>0</v>
      </c>
    </row>
    <row r="1240" spans="2:13" x14ac:dyDescent="0.35">
      <c r="B1240" s="127" t="s">
        <v>80</v>
      </c>
      <c r="C1240" s="169" t="str">
        <f>IF(ISBLANK('Payer Participation Data'!$B$71),"-",'Payer Participation Data'!$B$71)</f>
        <v>-</v>
      </c>
      <c r="D1240" s="169" t="str">
        <f>IF(ISBLANK('Payer Participation Data'!$C$71),"-",'Payer Participation Data'!$C$71)</f>
        <v>-</v>
      </c>
      <c r="E1240" s="169" t="str">
        <f>IF(ISBLANK('Payer Participation Data'!$D$71),"-",'Payer Participation Data'!$D$71)</f>
        <v>-</v>
      </c>
      <c r="F1240" s="169" t="str">
        <f>IF(ISBLANK('Payer Participation Data'!$E$71),"-",'Payer Participation Data'!$E$71)</f>
        <v>-</v>
      </c>
      <c r="G1240" s="261">
        <v>2</v>
      </c>
      <c r="H1240" s="261">
        <v>3</v>
      </c>
      <c r="I1240" s="261">
        <v>5</v>
      </c>
      <c r="J1240" s="128" t="str">
        <f t="shared" si="66"/>
        <v>352</v>
      </c>
      <c r="K1240" s="128" t="s">
        <v>30</v>
      </c>
      <c r="L1240" s="263">
        <f>IF(ISNA(SUMIFS(INDEX('Payer Participation Data'!$F$10:$BM$59,0,MATCH(CONCATENATE($J1240,L$6),'Payer Participation Data'!$F$8:$BM$8,0)),'Payer Participation Data'!$B$10:$B$59,$C1240,'Payer Participation Data'!$C$10:$C$59,$D1240)),"-",SUMIFS(INDEX('Payer Participation Data'!$F$10:$BM$59,0,MATCH(CONCATENATE($J1240,L$6),'Payer Participation Data'!$F$8:$BM$8,0)),'Payer Participation Data'!$B$10:$B$59,$C1240,'Payer Participation Data'!$C$10:$C$59,$D1240))</f>
        <v>0</v>
      </c>
      <c r="M1240" s="264">
        <f>IF(ISNA(SUMIFS(INDEX('Payer Participation Data'!$F$10:$BM$59,0,MATCH(CONCATENATE($J1240,M$6),'Payer Participation Data'!$F$8:$BM$8,0)),'Payer Participation Data'!$B$10:$B$59,$C1240,'Payer Participation Data'!$C$10:$C$59,$D1240)),"-",SUMIFS(INDEX('Payer Participation Data'!$F$10:$BM$59,0,MATCH(CONCATENATE($J1240,M$6),'Payer Participation Data'!$F$8:$BM$8,0)),'Payer Participation Data'!$B$10:$B$59,$C1240,'Payer Participation Data'!$C$10:$C$59,$D1240))</f>
        <v>0</v>
      </c>
    </row>
    <row r="1241" spans="2:13" x14ac:dyDescent="0.35">
      <c r="B1241" s="127" t="s">
        <v>80</v>
      </c>
      <c r="C1241" s="169" t="str">
        <f>IF(ISBLANK('Payer Participation Data'!$B$71),"-",'Payer Participation Data'!$B$71)</f>
        <v>-</v>
      </c>
      <c r="D1241" s="169" t="str">
        <f>IF(ISBLANK('Payer Participation Data'!$C$71),"-",'Payer Participation Data'!$C$71)</f>
        <v>-</v>
      </c>
      <c r="E1241" s="169" t="str">
        <f>IF(ISBLANK('Payer Participation Data'!$D$71),"-",'Payer Participation Data'!$D$71)</f>
        <v>-</v>
      </c>
      <c r="F1241" s="169" t="str">
        <f>IF(ISBLANK('Payer Participation Data'!$E$71),"-",'Payer Participation Data'!$E$71)</f>
        <v>-</v>
      </c>
      <c r="G1241" s="260">
        <v>3</v>
      </c>
      <c r="H1241" s="260">
        <v>3</v>
      </c>
      <c r="I1241" s="260">
        <v>5</v>
      </c>
      <c r="J1241" s="102" t="str">
        <f t="shared" si="66"/>
        <v>353</v>
      </c>
      <c r="K1241" s="102" t="s">
        <v>30</v>
      </c>
      <c r="L1241" s="263">
        <f>IF(ISNA(SUMIFS(INDEX('Payer Participation Data'!$F$10:$BM$59,0,MATCH(CONCATENATE($J1241,L$6),'Payer Participation Data'!$F$8:$BM$8,0)),'Payer Participation Data'!$B$10:$B$59,$C1241,'Payer Participation Data'!$C$10:$C$59,$D1241)),"-",SUMIFS(INDEX('Payer Participation Data'!$F$10:$BM$59,0,MATCH(CONCATENATE($J1241,L$6),'Payer Participation Data'!$F$8:$BM$8,0)),'Payer Participation Data'!$B$10:$B$59,$C1241,'Payer Participation Data'!$C$10:$C$59,$D1241))</f>
        <v>0</v>
      </c>
      <c r="M1241" s="264">
        <f>IF(ISNA(SUMIFS(INDEX('Payer Participation Data'!$F$10:$BM$59,0,MATCH(CONCATENATE($J1241,M$6),'Payer Participation Data'!$F$8:$BM$8,0)),'Payer Participation Data'!$B$10:$B$59,$C1241,'Payer Participation Data'!$C$10:$C$59,$D1241)),"-",SUMIFS(INDEX('Payer Participation Data'!$F$10:$BM$59,0,MATCH(CONCATENATE($J1241,M$6),'Payer Participation Data'!$F$8:$BM$8,0)),'Payer Participation Data'!$B$10:$B$59,$C1241,'Payer Participation Data'!$C$10:$C$59,$D1241))</f>
        <v>0</v>
      </c>
    </row>
    <row r="1242" spans="2:13" x14ac:dyDescent="0.35">
      <c r="B1242" s="127" t="s">
        <v>80</v>
      </c>
      <c r="C1242" s="169" t="str">
        <f>IF(ISBLANK('Payer Participation Data'!$B$71),"-",'Payer Participation Data'!$B$71)</f>
        <v>-</v>
      </c>
      <c r="D1242" s="169" t="str">
        <f>IF(ISBLANK('Payer Participation Data'!$C$71),"-",'Payer Participation Data'!$C$71)</f>
        <v>-</v>
      </c>
      <c r="E1242" s="169" t="str">
        <f>IF(ISBLANK('Payer Participation Data'!$D$71),"-",'Payer Participation Data'!$D$71)</f>
        <v>-</v>
      </c>
      <c r="F1242" s="169" t="str">
        <f>IF(ISBLANK('Payer Participation Data'!$E$71),"-",'Payer Participation Data'!$E$71)</f>
        <v>-</v>
      </c>
      <c r="G1242" s="261">
        <v>4</v>
      </c>
      <c r="H1242" s="261">
        <v>3</v>
      </c>
      <c r="I1242" s="261">
        <v>5</v>
      </c>
      <c r="J1242" s="128" t="str">
        <f t="shared" si="66"/>
        <v>354</v>
      </c>
      <c r="K1242" s="128" t="s">
        <v>30</v>
      </c>
      <c r="L1242" s="263">
        <f>IF(ISNA(SUMIFS(INDEX('Payer Participation Data'!$F$10:$BM$59,0,MATCH(CONCATENATE($J1242,L$6),'Payer Participation Data'!$F$8:$BM$8,0)),'Payer Participation Data'!$B$10:$B$59,$C1242,'Payer Participation Data'!$C$10:$C$59,$D1242)),"-",SUMIFS(INDEX('Payer Participation Data'!$F$10:$BM$59,0,MATCH(CONCATENATE($J1242,L$6),'Payer Participation Data'!$F$8:$BM$8,0)),'Payer Participation Data'!$B$10:$B$59,$C1242,'Payer Participation Data'!$C$10:$C$59,$D1242))</f>
        <v>0</v>
      </c>
      <c r="M1242" s="264">
        <f>IF(ISNA(SUMIFS(INDEX('Payer Participation Data'!$F$10:$BM$59,0,MATCH(CONCATENATE($J1242,M$6),'Payer Participation Data'!$F$8:$BM$8,0)),'Payer Participation Data'!$B$10:$B$59,$C1242,'Payer Participation Data'!$C$10:$C$59,$D1242)),"-",SUMIFS(INDEX('Payer Participation Data'!$F$10:$BM$59,0,MATCH(CONCATENATE($J1242,M$6),'Payer Participation Data'!$F$8:$BM$8,0)),'Payer Participation Data'!$B$10:$B$59,$C1242,'Payer Participation Data'!$C$10:$C$59,$D1242))</f>
        <v>0</v>
      </c>
    </row>
    <row r="1243" spans="2:13" x14ac:dyDescent="0.35">
      <c r="B1243" s="127" t="s">
        <v>80</v>
      </c>
      <c r="C1243" s="169" t="str">
        <f>IF(ISBLANK('Payer Participation Data'!$B$71),"-",'Payer Participation Data'!$B$71)</f>
        <v>-</v>
      </c>
      <c r="D1243" s="169" t="str">
        <f>IF(ISBLANK('Payer Participation Data'!$C$71),"-",'Payer Participation Data'!$C$71)</f>
        <v>-</v>
      </c>
      <c r="E1243" s="169" t="str">
        <f>IF(ISBLANK('Payer Participation Data'!$D$71),"-",'Payer Participation Data'!$D$71)</f>
        <v>-</v>
      </c>
      <c r="F1243" s="169" t="str">
        <f>IF(ISBLANK('Payer Participation Data'!$E$71),"-",'Payer Participation Data'!$E$71)</f>
        <v>-</v>
      </c>
      <c r="G1243" s="260">
        <v>1</v>
      </c>
      <c r="H1243" s="260">
        <v>4</v>
      </c>
      <c r="I1243" s="260">
        <v>5</v>
      </c>
      <c r="J1243" s="102" t="str">
        <f t="shared" si="66"/>
        <v>451</v>
      </c>
      <c r="K1243" s="102" t="s">
        <v>30</v>
      </c>
      <c r="L1243" s="263">
        <f>IF(ISNA(SUMIFS(INDEX('Payer Participation Data'!$F$10:$BM$59,0,MATCH(CONCATENATE($J1243,L$6),'Payer Participation Data'!$F$8:$BM$8,0)),'Payer Participation Data'!$B$10:$B$59,$C1243,'Payer Participation Data'!$C$10:$C$59,$D1243)),"-",SUMIFS(INDEX('Payer Participation Data'!$F$10:$BM$59,0,MATCH(CONCATENATE($J1243,L$6),'Payer Participation Data'!$F$8:$BM$8,0)),'Payer Participation Data'!$B$10:$B$59,$C1243,'Payer Participation Data'!$C$10:$C$59,$D1243))</f>
        <v>0</v>
      </c>
      <c r="M1243" s="264">
        <f>IF(ISNA(SUMIFS(INDEX('Payer Participation Data'!$F$10:$BM$59,0,MATCH(CONCATENATE($J1243,M$6),'Payer Participation Data'!$F$8:$BM$8,0)),'Payer Participation Data'!$B$10:$B$59,$C1243,'Payer Participation Data'!$C$10:$C$59,$D1243)),"-",SUMIFS(INDEX('Payer Participation Data'!$F$10:$BM$59,0,MATCH(CONCATENATE($J1243,M$6),'Payer Participation Data'!$F$8:$BM$8,0)),'Payer Participation Data'!$B$10:$B$59,$C1243,'Payer Participation Data'!$C$10:$C$59,$D1243))</f>
        <v>0</v>
      </c>
    </row>
    <row r="1244" spans="2:13" x14ac:dyDescent="0.35">
      <c r="B1244" s="127" t="s">
        <v>80</v>
      </c>
      <c r="C1244" s="169" t="str">
        <f>IF(ISBLANK('Payer Participation Data'!$B$71),"-",'Payer Participation Data'!$B$71)</f>
        <v>-</v>
      </c>
      <c r="D1244" s="169" t="str">
        <f>IF(ISBLANK('Payer Participation Data'!$C$71),"-",'Payer Participation Data'!$C$71)</f>
        <v>-</v>
      </c>
      <c r="E1244" s="169" t="str">
        <f>IF(ISBLANK('Payer Participation Data'!$D$71),"-",'Payer Participation Data'!$D$71)</f>
        <v>-</v>
      </c>
      <c r="F1244" s="169" t="str">
        <f>IF(ISBLANK('Payer Participation Data'!$E$71),"-",'Payer Participation Data'!$E$71)</f>
        <v>-</v>
      </c>
      <c r="G1244" s="261">
        <v>2</v>
      </c>
      <c r="H1244" s="261">
        <v>4</v>
      </c>
      <c r="I1244" s="261">
        <v>5</v>
      </c>
      <c r="J1244" s="128" t="str">
        <f t="shared" si="66"/>
        <v>452</v>
      </c>
      <c r="K1244" s="128" t="s">
        <v>30</v>
      </c>
      <c r="L1244" s="263">
        <f>IF(ISNA(SUMIFS(INDEX('Payer Participation Data'!$F$10:$BM$59,0,MATCH(CONCATENATE($J1244,L$6),'Payer Participation Data'!$F$8:$BM$8,0)),'Payer Participation Data'!$B$10:$B$59,$C1244,'Payer Participation Data'!$C$10:$C$59,$D1244)),"-",SUMIFS(INDEX('Payer Participation Data'!$F$10:$BM$59,0,MATCH(CONCATENATE($J1244,L$6),'Payer Participation Data'!$F$8:$BM$8,0)),'Payer Participation Data'!$B$10:$B$59,$C1244,'Payer Participation Data'!$C$10:$C$59,$D1244))</f>
        <v>0</v>
      </c>
      <c r="M1244" s="264">
        <f>IF(ISNA(SUMIFS(INDEX('Payer Participation Data'!$F$10:$BM$59,0,MATCH(CONCATENATE($J1244,M$6),'Payer Participation Data'!$F$8:$BM$8,0)),'Payer Participation Data'!$B$10:$B$59,$C1244,'Payer Participation Data'!$C$10:$C$59,$D1244)),"-",SUMIFS(INDEX('Payer Participation Data'!$F$10:$BM$59,0,MATCH(CONCATENATE($J1244,M$6),'Payer Participation Data'!$F$8:$BM$8,0)),'Payer Participation Data'!$B$10:$B$59,$C1244,'Payer Participation Data'!$C$10:$C$59,$D1244))</f>
        <v>0</v>
      </c>
    </row>
    <row r="1245" spans="2:13" x14ac:dyDescent="0.35">
      <c r="B1245" s="127" t="s">
        <v>80</v>
      </c>
      <c r="C1245" s="169" t="str">
        <f>IF(ISBLANK('Payer Participation Data'!$B$71),"-",'Payer Participation Data'!$B$71)</f>
        <v>-</v>
      </c>
      <c r="D1245" s="169" t="str">
        <f>IF(ISBLANK('Payer Participation Data'!$C$71),"-",'Payer Participation Data'!$C$71)</f>
        <v>-</v>
      </c>
      <c r="E1245" s="169" t="str">
        <f>IF(ISBLANK('Payer Participation Data'!$D$71),"-",'Payer Participation Data'!$D$71)</f>
        <v>-</v>
      </c>
      <c r="F1245" s="169" t="str">
        <f>IF(ISBLANK('Payer Participation Data'!$E$71),"-",'Payer Participation Data'!$E$71)</f>
        <v>-</v>
      </c>
      <c r="G1245" s="260">
        <v>3</v>
      </c>
      <c r="H1245" s="260">
        <v>4</v>
      </c>
      <c r="I1245" s="260">
        <v>5</v>
      </c>
      <c r="J1245" s="102" t="str">
        <f t="shared" si="66"/>
        <v>453</v>
      </c>
      <c r="K1245" s="102" t="s">
        <v>30</v>
      </c>
      <c r="L1245" s="263">
        <f>IF(ISNA(SUMIFS(INDEX('Payer Participation Data'!$F$10:$BM$59,0,MATCH(CONCATENATE($J1245,L$6),'Payer Participation Data'!$F$8:$BM$8,0)),'Payer Participation Data'!$B$10:$B$59,$C1245,'Payer Participation Data'!$C$10:$C$59,$D1245)),"-",SUMIFS(INDEX('Payer Participation Data'!$F$10:$BM$59,0,MATCH(CONCATENATE($J1245,L$6),'Payer Participation Data'!$F$8:$BM$8,0)),'Payer Participation Data'!$B$10:$B$59,$C1245,'Payer Participation Data'!$C$10:$C$59,$D1245))</f>
        <v>0</v>
      </c>
      <c r="M1245" s="264">
        <f>IF(ISNA(SUMIFS(INDEX('Payer Participation Data'!$F$10:$BM$59,0,MATCH(CONCATENATE($J1245,M$6),'Payer Participation Data'!$F$8:$BM$8,0)),'Payer Participation Data'!$B$10:$B$59,$C1245,'Payer Participation Data'!$C$10:$C$59,$D1245)),"-",SUMIFS(INDEX('Payer Participation Data'!$F$10:$BM$59,0,MATCH(CONCATENATE($J1245,M$6),'Payer Participation Data'!$F$8:$BM$8,0)),'Payer Participation Data'!$B$10:$B$59,$C1245,'Payer Participation Data'!$C$10:$C$59,$D1245))</f>
        <v>0</v>
      </c>
    </row>
    <row r="1246" spans="2:13" x14ac:dyDescent="0.35">
      <c r="B1246" s="127" t="s">
        <v>80</v>
      </c>
      <c r="C1246" s="169" t="str">
        <f>IF(ISBLANK('Payer Participation Data'!$B$71),"-",'Payer Participation Data'!$B$71)</f>
        <v>-</v>
      </c>
      <c r="D1246" s="169" t="str">
        <f>IF(ISBLANK('Payer Participation Data'!$C$71),"-",'Payer Participation Data'!$C$71)</f>
        <v>-</v>
      </c>
      <c r="E1246" s="169" t="str">
        <f>IF(ISBLANK('Payer Participation Data'!$D$71),"-",'Payer Participation Data'!$D$71)</f>
        <v>-</v>
      </c>
      <c r="F1246" s="169" t="str">
        <f>IF(ISBLANK('Payer Participation Data'!$E$71),"-",'Payer Participation Data'!$E$71)</f>
        <v>-</v>
      </c>
      <c r="G1246" s="261">
        <v>4</v>
      </c>
      <c r="H1246" s="261">
        <v>4</v>
      </c>
      <c r="I1246" s="261">
        <v>5</v>
      </c>
      <c r="J1246" s="128" t="str">
        <f t="shared" si="66"/>
        <v>454</v>
      </c>
      <c r="K1246" s="128" t="s">
        <v>30</v>
      </c>
      <c r="L1246" s="263">
        <f>IF(ISNA(SUMIFS(INDEX('Payer Participation Data'!$F$10:$BM$59,0,MATCH(CONCATENATE($J1246,L$6),'Payer Participation Data'!$F$8:$BM$8,0)),'Payer Participation Data'!$B$10:$B$59,$C1246,'Payer Participation Data'!$C$10:$C$59,$D1246)),"-",SUMIFS(INDEX('Payer Participation Data'!$F$10:$BM$59,0,MATCH(CONCATENATE($J1246,L$6),'Payer Participation Data'!$F$8:$BM$8,0)),'Payer Participation Data'!$B$10:$B$59,$C1246,'Payer Participation Data'!$C$10:$C$59,$D1246))</f>
        <v>0</v>
      </c>
      <c r="M1246" s="264">
        <f>IF(ISNA(SUMIFS(INDEX('Payer Participation Data'!$F$10:$BM$59,0,MATCH(CONCATENATE($J1246,M$6),'Payer Participation Data'!$F$8:$BM$8,0)),'Payer Participation Data'!$B$10:$B$59,$C1246,'Payer Participation Data'!$C$10:$C$59,$D1246)),"-",SUMIFS(INDEX('Payer Participation Data'!$F$10:$BM$59,0,MATCH(CONCATENATE($J1246,M$6),'Payer Participation Data'!$F$8:$BM$8,0)),'Payer Participation Data'!$B$10:$B$59,$C1246,'Payer Participation Data'!$C$10:$C$59,$D1246))</f>
        <v>0</v>
      </c>
    </row>
    <row r="1247" spans="2:13" x14ac:dyDescent="0.35">
      <c r="B1247" s="127" t="s">
        <v>80</v>
      </c>
      <c r="C1247" s="169" t="str">
        <f>IF(ISBLANK('Payer Participation Data'!$B$72),"-",'Payer Participation Data'!$B$72)</f>
        <v>-</v>
      </c>
      <c r="D1247" s="169" t="str">
        <f>IF(ISBLANK('Payer Participation Data'!$C$72),"-",'Payer Participation Data'!$C$72)</f>
        <v>-</v>
      </c>
      <c r="E1247" s="169" t="str">
        <f>IF(ISBLANK('Payer Participation Data'!$D$72),"-",'Payer Participation Data'!$D$72)</f>
        <v>-</v>
      </c>
      <c r="F1247" s="169" t="str">
        <f>IF(ISBLANK('Payer Participation Data'!$E$72),"-",'Payer Participation Data'!$E$72)</f>
        <v>-</v>
      </c>
      <c r="G1247" s="260">
        <v>1</v>
      </c>
      <c r="H1247" s="260" t="s">
        <v>64</v>
      </c>
      <c r="I1247" s="260" t="s">
        <v>64</v>
      </c>
      <c r="J1247" s="102" t="str">
        <f t="shared" si="66"/>
        <v>BaselineBaseline1</v>
      </c>
      <c r="K1247" s="102" t="s">
        <v>30</v>
      </c>
      <c r="L1247" s="263">
        <f>IF(ISNA(SUMIFS(INDEX('Payer Participation Data'!$F$10:$BM$59,0,MATCH(CONCATENATE($J1247,L$6),'Payer Participation Data'!$F$8:$BM$8,0)),'Payer Participation Data'!$B$10:$B$59,$C1247,'Payer Participation Data'!$C$10:$C$59,$D1247)),"-",SUMIFS(INDEX('Payer Participation Data'!$F$10:$BM$59,0,MATCH(CONCATENATE($J1247,L$6),'Payer Participation Data'!$F$8:$BM$8,0)),'Payer Participation Data'!$B$10:$B$59,$C1247,'Payer Participation Data'!$C$10:$C$59,$D1247))</f>
        <v>0</v>
      </c>
      <c r="M1247" s="264">
        <f>IF(ISNA(SUMIFS(INDEX('Payer Participation Data'!$F$10:$BM$59,0,MATCH(CONCATENATE($J1247,M$6),'Payer Participation Data'!$F$8:$BM$8,0)),'Payer Participation Data'!$B$10:$B$59,$C1247,'Payer Participation Data'!$C$10:$C$59,$D1247)),"-",SUMIFS(INDEX('Payer Participation Data'!$F$10:$BM$59,0,MATCH(CONCATENATE($J1247,M$6),'Payer Participation Data'!$F$8:$BM$8,0)),'Payer Participation Data'!$B$10:$B$59,$C1247,'Payer Participation Data'!$C$10:$C$59,$D1247))</f>
        <v>0</v>
      </c>
    </row>
    <row r="1248" spans="2:13" x14ac:dyDescent="0.35">
      <c r="B1248" s="127" t="s">
        <v>80</v>
      </c>
      <c r="C1248" s="169" t="str">
        <f>IF(ISBLANK('Payer Participation Data'!$B$72),"-",'Payer Participation Data'!$B$72)</f>
        <v>-</v>
      </c>
      <c r="D1248" s="169" t="str">
        <f>IF(ISBLANK('Payer Participation Data'!$C$72),"-",'Payer Participation Data'!$C$72)</f>
        <v>-</v>
      </c>
      <c r="E1248" s="169" t="str">
        <f>IF(ISBLANK('Payer Participation Data'!$D$72),"-",'Payer Participation Data'!$D$72)</f>
        <v>-</v>
      </c>
      <c r="F1248" s="169" t="str">
        <f>IF(ISBLANK('Payer Participation Data'!$E$72),"-",'Payer Participation Data'!$E$72)</f>
        <v>-</v>
      </c>
      <c r="G1248" s="261">
        <v>2</v>
      </c>
      <c r="H1248" s="261" t="s">
        <v>64</v>
      </c>
      <c r="I1248" s="261" t="s">
        <v>64</v>
      </c>
      <c r="J1248" s="128" t="str">
        <f t="shared" si="66"/>
        <v>BaselineBaseline2</v>
      </c>
      <c r="K1248" s="128" t="s">
        <v>30</v>
      </c>
      <c r="L1248" s="263">
        <f>IF(ISNA(SUMIFS(INDEX('Payer Participation Data'!$F$10:$BM$59,0,MATCH(CONCATENATE($J1248,L$6),'Payer Participation Data'!$F$8:$BM$8,0)),'Payer Participation Data'!$B$10:$B$59,$C1248,'Payer Participation Data'!$C$10:$C$59,$D1248)),"-",SUMIFS(INDEX('Payer Participation Data'!$F$10:$BM$59,0,MATCH(CONCATENATE($J1248,L$6),'Payer Participation Data'!$F$8:$BM$8,0)),'Payer Participation Data'!$B$10:$B$59,$C1248,'Payer Participation Data'!$C$10:$C$59,$D1248))</f>
        <v>0</v>
      </c>
      <c r="M1248" s="264">
        <f>IF(ISNA(SUMIFS(INDEX('Payer Participation Data'!$F$10:$BM$59,0,MATCH(CONCATENATE($J1248,M$6),'Payer Participation Data'!$F$8:$BM$8,0)),'Payer Participation Data'!$B$10:$B$59,$C1248,'Payer Participation Data'!$C$10:$C$59,$D1248)),"-",SUMIFS(INDEX('Payer Participation Data'!$F$10:$BM$59,0,MATCH(CONCATENATE($J1248,M$6),'Payer Participation Data'!$F$8:$BM$8,0)),'Payer Participation Data'!$B$10:$B$59,$C1248,'Payer Participation Data'!$C$10:$C$59,$D1248))</f>
        <v>0</v>
      </c>
    </row>
    <row r="1249" spans="2:13" x14ac:dyDescent="0.35">
      <c r="B1249" s="127" t="s">
        <v>80</v>
      </c>
      <c r="C1249" s="169" t="str">
        <f>IF(ISBLANK('Payer Participation Data'!$B$72),"-",'Payer Participation Data'!$B$72)</f>
        <v>-</v>
      </c>
      <c r="D1249" s="169" t="str">
        <f>IF(ISBLANK('Payer Participation Data'!$C$72),"-",'Payer Participation Data'!$C$72)</f>
        <v>-</v>
      </c>
      <c r="E1249" s="169" t="str">
        <f>IF(ISBLANK('Payer Participation Data'!$D$72),"-",'Payer Participation Data'!$D$72)</f>
        <v>-</v>
      </c>
      <c r="F1249" s="169" t="str">
        <f>IF(ISBLANK('Payer Participation Data'!$E$72),"-",'Payer Participation Data'!$E$72)</f>
        <v>-</v>
      </c>
      <c r="G1249" s="260">
        <v>3</v>
      </c>
      <c r="H1249" s="260" t="s">
        <v>64</v>
      </c>
      <c r="I1249" s="260" t="s">
        <v>64</v>
      </c>
      <c r="J1249" s="102" t="str">
        <f t="shared" si="66"/>
        <v>BaselineBaseline3</v>
      </c>
      <c r="K1249" s="102" t="s">
        <v>30</v>
      </c>
      <c r="L1249" s="263">
        <f>IF(ISNA(SUMIFS(INDEX('Payer Participation Data'!$F$10:$BM$59,0,MATCH(CONCATENATE($J1249,L$6),'Payer Participation Data'!$F$8:$BM$8,0)),'Payer Participation Data'!$B$10:$B$59,$C1249,'Payer Participation Data'!$C$10:$C$59,$D1249)),"-",SUMIFS(INDEX('Payer Participation Data'!$F$10:$BM$59,0,MATCH(CONCATENATE($J1249,L$6),'Payer Participation Data'!$F$8:$BM$8,0)),'Payer Participation Data'!$B$10:$B$59,$C1249,'Payer Participation Data'!$C$10:$C$59,$D1249))</f>
        <v>0</v>
      </c>
      <c r="M1249" s="264">
        <f>IF(ISNA(SUMIFS(INDEX('Payer Participation Data'!$F$10:$BM$59,0,MATCH(CONCATENATE($J1249,M$6),'Payer Participation Data'!$F$8:$BM$8,0)),'Payer Participation Data'!$B$10:$B$59,$C1249,'Payer Participation Data'!$C$10:$C$59,$D1249)),"-",SUMIFS(INDEX('Payer Participation Data'!$F$10:$BM$59,0,MATCH(CONCATENATE($J1249,M$6),'Payer Participation Data'!$F$8:$BM$8,0)),'Payer Participation Data'!$B$10:$B$59,$C1249,'Payer Participation Data'!$C$10:$C$59,$D1249))</f>
        <v>0</v>
      </c>
    </row>
    <row r="1250" spans="2:13" x14ac:dyDescent="0.35">
      <c r="B1250" s="127" t="s">
        <v>80</v>
      </c>
      <c r="C1250" s="169" t="str">
        <f>IF(ISBLANK('Payer Participation Data'!$B$72),"-",'Payer Participation Data'!$B$72)</f>
        <v>-</v>
      </c>
      <c r="D1250" s="169" t="str">
        <f>IF(ISBLANK('Payer Participation Data'!$C$72),"-",'Payer Participation Data'!$C$72)</f>
        <v>-</v>
      </c>
      <c r="E1250" s="169" t="str">
        <f>IF(ISBLANK('Payer Participation Data'!$D$72),"-",'Payer Participation Data'!$D$72)</f>
        <v>-</v>
      </c>
      <c r="F1250" s="169" t="str">
        <f>IF(ISBLANK('Payer Participation Data'!$E$72),"-",'Payer Participation Data'!$E$72)</f>
        <v>-</v>
      </c>
      <c r="G1250" s="261">
        <v>4</v>
      </c>
      <c r="H1250" s="261" t="s">
        <v>64</v>
      </c>
      <c r="I1250" s="261" t="s">
        <v>64</v>
      </c>
      <c r="J1250" s="128" t="str">
        <f t="shared" si="66"/>
        <v>BaselineBaseline4</v>
      </c>
      <c r="K1250" s="128" t="s">
        <v>30</v>
      </c>
      <c r="L1250" s="263">
        <f>IF(ISNA(SUMIFS(INDEX('Payer Participation Data'!$F$10:$BM$59,0,MATCH(CONCATENATE($J1250,L$6),'Payer Participation Data'!$F$8:$BM$8,0)),'Payer Participation Data'!$B$10:$B$59,$C1250,'Payer Participation Data'!$C$10:$C$59,$D1250)),"-",SUMIFS(INDEX('Payer Participation Data'!$F$10:$BM$59,0,MATCH(CONCATENATE($J1250,L$6),'Payer Participation Data'!$F$8:$BM$8,0)),'Payer Participation Data'!$B$10:$B$59,$C1250,'Payer Participation Data'!$C$10:$C$59,$D1250))</f>
        <v>0</v>
      </c>
      <c r="M1250" s="264">
        <f>IF(ISNA(SUMIFS(INDEX('Payer Participation Data'!$F$10:$BM$59,0,MATCH(CONCATENATE($J1250,M$6),'Payer Participation Data'!$F$8:$BM$8,0)),'Payer Participation Data'!$B$10:$B$59,$C1250,'Payer Participation Data'!$C$10:$C$59,$D1250)),"-",SUMIFS(INDEX('Payer Participation Data'!$F$10:$BM$59,0,MATCH(CONCATENATE($J1250,M$6),'Payer Participation Data'!$F$8:$BM$8,0)),'Payer Participation Data'!$B$10:$B$59,$C1250,'Payer Participation Data'!$C$10:$C$59,$D1250))</f>
        <v>0</v>
      </c>
    </row>
    <row r="1251" spans="2:13" x14ac:dyDescent="0.35">
      <c r="B1251" s="127" t="s">
        <v>80</v>
      </c>
      <c r="C1251" s="169" t="str">
        <f>IF(ISBLANK('Payer Participation Data'!$B$72),"-",'Payer Participation Data'!$B$72)</f>
        <v>-</v>
      </c>
      <c r="D1251" s="169" t="str">
        <f>IF(ISBLANK('Payer Participation Data'!$C$72),"-",'Payer Participation Data'!$C$72)</f>
        <v>-</v>
      </c>
      <c r="E1251" s="169" t="str">
        <f>IF(ISBLANK('Payer Participation Data'!$D$72),"-",'Payer Participation Data'!$D$72)</f>
        <v>-</v>
      </c>
      <c r="F1251" s="169" t="str">
        <f>IF(ISBLANK('Payer Participation Data'!$E$72),"-",'Payer Participation Data'!$E$72)</f>
        <v>-</v>
      </c>
      <c r="G1251" s="260">
        <v>1</v>
      </c>
      <c r="H1251" s="260">
        <v>1</v>
      </c>
      <c r="I1251" s="260">
        <v>5</v>
      </c>
      <c r="J1251" s="102" t="str">
        <f t="shared" si="66"/>
        <v>151</v>
      </c>
      <c r="K1251" s="102" t="s">
        <v>30</v>
      </c>
      <c r="L1251" s="263">
        <f>IF(ISNA(SUMIFS(INDEX('Payer Participation Data'!$F$10:$BM$59,0,MATCH(CONCATENATE($J1251,L$6),'Payer Participation Data'!$F$8:$BM$8,0)),'Payer Participation Data'!$B$10:$B$59,$C1251,'Payer Participation Data'!$C$10:$C$59,$D1251)),"-",SUMIFS(INDEX('Payer Participation Data'!$F$10:$BM$59,0,MATCH(CONCATENATE($J1251,L$6),'Payer Participation Data'!$F$8:$BM$8,0)),'Payer Participation Data'!$B$10:$B$59,$C1251,'Payer Participation Data'!$C$10:$C$59,$D1251))</f>
        <v>0</v>
      </c>
      <c r="M1251" s="264">
        <f>IF(ISNA(SUMIFS(INDEX('Payer Participation Data'!$F$10:$BM$59,0,MATCH(CONCATENATE($J1251,M$6),'Payer Participation Data'!$F$8:$BM$8,0)),'Payer Participation Data'!$B$10:$B$59,$C1251,'Payer Participation Data'!$C$10:$C$59,$D1251)),"-",SUMIFS(INDEX('Payer Participation Data'!$F$10:$BM$59,0,MATCH(CONCATENATE($J1251,M$6),'Payer Participation Data'!$F$8:$BM$8,0)),'Payer Participation Data'!$B$10:$B$59,$C1251,'Payer Participation Data'!$C$10:$C$59,$D1251))</f>
        <v>0</v>
      </c>
    </row>
    <row r="1252" spans="2:13" x14ac:dyDescent="0.35">
      <c r="B1252" s="127" t="s">
        <v>80</v>
      </c>
      <c r="C1252" s="169" t="str">
        <f>IF(ISBLANK('Payer Participation Data'!$B$72),"-",'Payer Participation Data'!$B$72)</f>
        <v>-</v>
      </c>
      <c r="D1252" s="169" t="str">
        <f>IF(ISBLANK('Payer Participation Data'!$C$72),"-",'Payer Participation Data'!$C$72)</f>
        <v>-</v>
      </c>
      <c r="E1252" s="169" t="str">
        <f>IF(ISBLANK('Payer Participation Data'!$D$72),"-",'Payer Participation Data'!$D$72)</f>
        <v>-</v>
      </c>
      <c r="F1252" s="169" t="str">
        <f>IF(ISBLANK('Payer Participation Data'!$E$72),"-",'Payer Participation Data'!$E$72)</f>
        <v>-</v>
      </c>
      <c r="G1252" s="261">
        <v>2</v>
      </c>
      <c r="H1252" s="261">
        <v>1</v>
      </c>
      <c r="I1252" s="261">
        <v>5</v>
      </c>
      <c r="J1252" s="128" t="str">
        <f t="shared" si="66"/>
        <v>152</v>
      </c>
      <c r="K1252" s="128" t="s">
        <v>30</v>
      </c>
      <c r="L1252" s="263">
        <f>IF(ISNA(SUMIFS(INDEX('Payer Participation Data'!$F$10:$BM$59,0,MATCH(CONCATENATE($J1252,L$6),'Payer Participation Data'!$F$8:$BM$8,0)),'Payer Participation Data'!$B$10:$B$59,$C1252,'Payer Participation Data'!$C$10:$C$59,$D1252)),"-",SUMIFS(INDEX('Payer Participation Data'!$F$10:$BM$59,0,MATCH(CONCATENATE($J1252,L$6),'Payer Participation Data'!$F$8:$BM$8,0)),'Payer Participation Data'!$B$10:$B$59,$C1252,'Payer Participation Data'!$C$10:$C$59,$D1252))</f>
        <v>0</v>
      </c>
      <c r="M1252" s="264">
        <f>IF(ISNA(SUMIFS(INDEX('Payer Participation Data'!$F$10:$BM$59,0,MATCH(CONCATENATE($J1252,M$6),'Payer Participation Data'!$F$8:$BM$8,0)),'Payer Participation Data'!$B$10:$B$59,$C1252,'Payer Participation Data'!$C$10:$C$59,$D1252)),"-",SUMIFS(INDEX('Payer Participation Data'!$F$10:$BM$59,0,MATCH(CONCATENATE($J1252,M$6),'Payer Participation Data'!$F$8:$BM$8,0)),'Payer Participation Data'!$B$10:$B$59,$C1252,'Payer Participation Data'!$C$10:$C$59,$D1252))</f>
        <v>0</v>
      </c>
    </row>
    <row r="1253" spans="2:13" x14ac:dyDescent="0.35">
      <c r="B1253" s="127" t="s">
        <v>80</v>
      </c>
      <c r="C1253" s="169" t="str">
        <f>IF(ISBLANK('Payer Participation Data'!$B$72),"-",'Payer Participation Data'!$B$72)</f>
        <v>-</v>
      </c>
      <c r="D1253" s="169" t="str">
        <f>IF(ISBLANK('Payer Participation Data'!$C$72),"-",'Payer Participation Data'!$C$72)</f>
        <v>-</v>
      </c>
      <c r="E1253" s="169" t="str">
        <f>IF(ISBLANK('Payer Participation Data'!$D$72),"-",'Payer Participation Data'!$D$72)</f>
        <v>-</v>
      </c>
      <c r="F1253" s="169" t="str">
        <f>IF(ISBLANK('Payer Participation Data'!$E$72),"-",'Payer Participation Data'!$E$72)</f>
        <v>-</v>
      </c>
      <c r="G1253" s="260">
        <v>3</v>
      </c>
      <c r="H1253" s="260">
        <v>1</v>
      </c>
      <c r="I1253" s="260">
        <v>5</v>
      </c>
      <c r="J1253" s="102" t="str">
        <f t="shared" si="66"/>
        <v>153</v>
      </c>
      <c r="K1253" s="102" t="s">
        <v>30</v>
      </c>
      <c r="L1253" s="263">
        <f>IF(ISNA(SUMIFS(INDEX('Payer Participation Data'!$F$10:$BM$59,0,MATCH(CONCATENATE($J1253,L$6),'Payer Participation Data'!$F$8:$BM$8,0)),'Payer Participation Data'!$B$10:$B$59,$C1253,'Payer Participation Data'!$C$10:$C$59,$D1253)),"-",SUMIFS(INDEX('Payer Participation Data'!$F$10:$BM$59,0,MATCH(CONCATENATE($J1253,L$6),'Payer Participation Data'!$F$8:$BM$8,0)),'Payer Participation Data'!$B$10:$B$59,$C1253,'Payer Participation Data'!$C$10:$C$59,$D1253))</f>
        <v>0</v>
      </c>
      <c r="M1253" s="264">
        <f>IF(ISNA(SUMIFS(INDEX('Payer Participation Data'!$F$10:$BM$59,0,MATCH(CONCATENATE($J1253,M$6),'Payer Participation Data'!$F$8:$BM$8,0)),'Payer Participation Data'!$B$10:$B$59,$C1253,'Payer Participation Data'!$C$10:$C$59,$D1253)),"-",SUMIFS(INDEX('Payer Participation Data'!$F$10:$BM$59,0,MATCH(CONCATENATE($J1253,M$6),'Payer Participation Data'!$F$8:$BM$8,0)),'Payer Participation Data'!$B$10:$B$59,$C1253,'Payer Participation Data'!$C$10:$C$59,$D1253))</f>
        <v>0</v>
      </c>
    </row>
    <row r="1254" spans="2:13" x14ac:dyDescent="0.35">
      <c r="B1254" s="127" t="s">
        <v>80</v>
      </c>
      <c r="C1254" s="169" t="str">
        <f>IF(ISBLANK('Payer Participation Data'!$B$72),"-",'Payer Participation Data'!$B$72)</f>
        <v>-</v>
      </c>
      <c r="D1254" s="169" t="str">
        <f>IF(ISBLANK('Payer Participation Data'!$C$72),"-",'Payer Participation Data'!$C$72)</f>
        <v>-</v>
      </c>
      <c r="E1254" s="169" t="str">
        <f>IF(ISBLANK('Payer Participation Data'!$D$72),"-",'Payer Participation Data'!$D$72)</f>
        <v>-</v>
      </c>
      <c r="F1254" s="169" t="str">
        <f>IF(ISBLANK('Payer Participation Data'!$E$72),"-",'Payer Participation Data'!$E$72)</f>
        <v>-</v>
      </c>
      <c r="G1254" s="261">
        <v>4</v>
      </c>
      <c r="H1254" s="261">
        <v>1</v>
      </c>
      <c r="I1254" s="261">
        <v>5</v>
      </c>
      <c r="J1254" s="128" t="str">
        <f t="shared" si="66"/>
        <v>154</v>
      </c>
      <c r="K1254" s="128" t="s">
        <v>30</v>
      </c>
      <c r="L1254" s="263">
        <f>IF(ISNA(SUMIFS(INDEX('Payer Participation Data'!$F$10:$BM$59,0,MATCH(CONCATENATE($J1254,L$6),'Payer Participation Data'!$F$8:$BM$8,0)),'Payer Participation Data'!$B$10:$B$59,$C1254,'Payer Participation Data'!$C$10:$C$59,$D1254)),"-",SUMIFS(INDEX('Payer Participation Data'!$F$10:$BM$59,0,MATCH(CONCATENATE($J1254,L$6),'Payer Participation Data'!$F$8:$BM$8,0)),'Payer Participation Data'!$B$10:$B$59,$C1254,'Payer Participation Data'!$C$10:$C$59,$D1254))</f>
        <v>0</v>
      </c>
      <c r="M1254" s="264">
        <f>IF(ISNA(SUMIFS(INDEX('Payer Participation Data'!$F$10:$BM$59,0,MATCH(CONCATENATE($J1254,M$6),'Payer Participation Data'!$F$8:$BM$8,0)),'Payer Participation Data'!$B$10:$B$59,$C1254,'Payer Participation Data'!$C$10:$C$59,$D1254)),"-",SUMIFS(INDEX('Payer Participation Data'!$F$10:$BM$59,0,MATCH(CONCATENATE($J1254,M$6),'Payer Participation Data'!$F$8:$BM$8,0)),'Payer Participation Data'!$B$10:$B$59,$C1254,'Payer Participation Data'!$C$10:$C$59,$D1254))</f>
        <v>0</v>
      </c>
    </row>
    <row r="1255" spans="2:13" x14ac:dyDescent="0.35">
      <c r="B1255" s="127" t="s">
        <v>80</v>
      </c>
      <c r="C1255" s="169" t="str">
        <f>IF(ISBLANK('Payer Participation Data'!$B$72),"-",'Payer Participation Data'!$B$72)</f>
        <v>-</v>
      </c>
      <c r="D1255" s="169" t="str">
        <f>IF(ISBLANK('Payer Participation Data'!$C$72),"-",'Payer Participation Data'!$C$72)</f>
        <v>-</v>
      </c>
      <c r="E1255" s="169" t="str">
        <f>IF(ISBLANK('Payer Participation Data'!$D$72),"-",'Payer Participation Data'!$D$72)</f>
        <v>-</v>
      </c>
      <c r="F1255" s="169" t="str">
        <f>IF(ISBLANK('Payer Participation Data'!$E$72),"-",'Payer Participation Data'!$E$72)</f>
        <v>-</v>
      </c>
      <c r="G1255" s="260">
        <v>1</v>
      </c>
      <c r="H1255" s="260">
        <v>2</v>
      </c>
      <c r="I1255" s="260">
        <v>5</v>
      </c>
      <c r="J1255" s="102" t="str">
        <f t="shared" si="66"/>
        <v>251</v>
      </c>
      <c r="K1255" s="102" t="s">
        <v>30</v>
      </c>
      <c r="L1255" s="263">
        <f>IF(ISNA(SUMIFS(INDEX('Payer Participation Data'!$F$10:$BM$59,0,MATCH(CONCATENATE($J1255,L$6),'Payer Participation Data'!$F$8:$BM$8,0)),'Payer Participation Data'!$B$10:$B$59,$C1255,'Payer Participation Data'!$C$10:$C$59,$D1255)),"-",SUMIFS(INDEX('Payer Participation Data'!$F$10:$BM$59,0,MATCH(CONCATENATE($J1255,L$6),'Payer Participation Data'!$F$8:$BM$8,0)),'Payer Participation Data'!$B$10:$B$59,$C1255,'Payer Participation Data'!$C$10:$C$59,$D1255))</f>
        <v>0</v>
      </c>
      <c r="M1255" s="264">
        <f>IF(ISNA(SUMIFS(INDEX('Payer Participation Data'!$F$10:$BM$59,0,MATCH(CONCATENATE($J1255,M$6),'Payer Participation Data'!$F$8:$BM$8,0)),'Payer Participation Data'!$B$10:$B$59,$C1255,'Payer Participation Data'!$C$10:$C$59,$D1255)),"-",SUMIFS(INDEX('Payer Participation Data'!$F$10:$BM$59,0,MATCH(CONCATENATE($J1255,M$6),'Payer Participation Data'!$F$8:$BM$8,0)),'Payer Participation Data'!$B$10:$B$59,$C1255,'Payer Participation Data'!$C$10:$C$59,$D1255))</f>
        <v>0</v>
      </c>
    </row>
    <row r="1256" spans="2:13" x14ac:dyDescent="0.35">
      <c r="B1256" s="127" t="s">
        <v>80</v>
      </c>
      <c r="C1256" s="169" t="str">
        <f>IF(ISBLANK('Payer Participation Data'!$B$72),"-",'Payer Participation Data'!$B$72)</f>
        <v>-</v>
      </c>
      <c r="D1256" s="169" t="str">
        <f>IF(ISBLANK('Payer Participation Data'!$C$72),"-",'Payer Participation Data'!$C$72)</f>
        <v>-</v>
      </c>
      <c r="E1256" s="169" t="str">
        <f>IF(ISBLANK('Payer Participation Data'!$D$72),"-",'Payer Participation Data'!$D$72)</f>
        <v>-</v>
      </c>
      <c r="F1256" s="169" t="str">
        <f>IF(ISBLANK('Payer Participation Data'!$E$72),"-",'Payer Participation Data'!$E$72)</f>
        <v>-</v>
      </c>
      <c r="G1256" s="261">
        <v>2</v>
      </c>
      <c r="H1256" s="261">
        <v>2</v>
      </c>
      <c r="I1256" s="261">
        <v>5</v>
      </c>
      <c r="J1256" s="128" t="str">
        <f t="shared" si="66"/>
        <v>252</v>
      </c>
      <c r="K1256" s="128" t="s">
        <v>30</v>
      </c>
      <c r="L1256" s="263">
        <f>IF(ISNA(SUMIFS(INDEX('Payer Participation Data'!$F$10:$BM$59,0,MATCH(CONCATENATE($J1256,L$6),'Payer Participation Data'!$F$8:$BM$8,0)),'Payer Participation Data'!$B$10:$B$59,$C1256,'Payer Participation Data'!$C$10:$C$59,$D1256)),"-",SUMIFS(INDEX('Payer Participation Data'!$F$10:$BM$59,0,MATCH(CONCATENATE($J1256,L$6),'Payer Participation Data'!$F$8:$BM$8,0)),'Payer Participation Data'!$B$10:$B$59,$C1256,'Payer Participation Data'!$C$10:$C$59,$D1256))</f>
        <v>0</v>
      </c>
      <c r="M1256" s="264">
        <f>IF(ISNA(SUMIFS(INDEX('Payer Participation Data'!$F$10:$BM$59,0,MATCH(CONCATENATE($J1256,M$6),'Payer Participation Data'!$F$8:$BM$8,0)),'Payer Participation Data'!$B$10:$B$59,$C1256,'Payer Participation Data'!$C$10:$C$59,$D1256)),"-",SUMIFS(INDEX('Payer Participation Data'!$F$10:$BM$59,0,MATCH(CONCATENATE($J1256,M$6),'Payer Participation Data'!$F$8:$BM$8,0)),'Payer Participation Data'!$B$10:$B$59,$C1256,'Payer Participation Data'!$C$10:$C$59,$D1256))</f>
        <v>0</v>
      </c>
    </row>
    <row r="1257" spans="2:13" x14ac:dyDescent="0.35">
      <c r="B1257" s="127" t="s">
        <v>80</v>
      </c>
      <c r="C1257" s="169" t="str">
        <f>IF(ISBLANK('Payer Participation Data'!$B$72),"-",'Payer Participation Data'!$B$72)</f>
        <v>-</v>
      </c>
      <c r="D1257" s="169" t="str">
        <f>IF(ISBLANK('Payer Participation Data'!$C$72),"-",'Payer Participation Data'!$C$72)</f>
        <v>-</v>
      </c>
      <c r="E1257" s="169" t="str">
        <f>IF(ISBLANK('Payer Participation Data'!$D$72),"-",'Payer Participation Data'!$D$72)</f>
        <v>-</v>
      </c>
      <c r="F1257" s="169" t="str">
        <f>IF(ISBLANK('Payer Participation Data'!$E$72),"-",'Payer Participation Data'!$E$72)</f>
        <v>-</v>
      </c>
      <c r="G1257" s="260">
        <v>3</v>
      </c>
      <c r="H1257" s="260">
        <v>2</v>
      </c>
      <c r="I1257" s="260">
        <v>5</v>
      </c>
      <c r="J1257" s="102" t="str">
        <f t="shared" si="66"/>
        <v>253</v>
      </c>
      <c r="K1257" s="102" t="s">
        <v>30</v>
      </c>
      <c r="L1257" s="263">
        <f>IF(ISNA(SUMIFS(INDEX('Payer Participation Data'!$F$10:$BM$59,0,MATCH(CONCATENATE($J1257,L$6),'Payer Participation Data'!$F$8:$BM$8,0)),'Payer Participation Data'!$B$10:$B$59,$C1257,'Payer Participation Data'!$C$10:$C$59,$D1257)),"-",SUMIFS(INDEX('Payer Participation Data'!$F$10:$BM$59,0,MATCH(CONCATENATE($J1257,L$6),'Payer Participation Data'!$F$8:$BM$8,0)),'Payer Participation Data'!$B$10:$B$59,$C1257,'Payer Participation Data'!$C$10:$C$59,$D1257))</f>
        <v>0</v>
      </c>
      <c r="M1257" s="264">
        <f>IF(ISNA(SUMIFS(INDEX('Payer Participation Data'!$F$10:$BM$59,0,MATCH(CONCATENATE($J1257,M$6),'Payer Participation Data'!$F$8:$BM$8,0)),'Payer Participation Data'!$B$10:$B$59,$C1257,'Payer Participation Data'!$C$10:$C$59,$D1257)),"-",SUMIFS(INDEX('Payer Participation Data'!$F$10:$BM$59,0,MATCH(CONCATENATE($J1257,M$6),'Payer Participation Data'!$F$8:$BM$8,0)),'Payer Participation Data'!$B$10:$B$59,$C1257,'Payer Participation Data'!$C$10:$C$59,$D1257))</f>
        <v>0</v>
      </c>
    </row>
    <row r="1258" spans="2:13" x14ac:dyDescent="0.35">
      <c r="B1258" s="127" t="s">
        <v>80</v>
      </c>
      <c r="C1258" s="169" t="str">
        <f>IF(ISBLANK('Payer Participation Data'!$B$72),"-",'Payer Participation Data'!$B$72)</f>
        <v>-</v>
      </c>
      <c r="D1258" s="169" t="str">
        <f>IF(ISBLANK('Payer Participation Data'!$C$72),"-",'Payer Participation Data'!$C$72)</f>
        <v>-</v>
      </c>
      <c r="E1258" s="169" t="str">
        <f>IF(ISBLANK('Payer Participation Data'!$D$72),"-",'Payer Participation Data'!$D$72)</f>
        <v>-</v>
      </c>
      <c r="F1258" s="169" t="str">
        <f>IF(ISBLANK('Payer Participation Data'!$E$72),"-",'Payer Participation Data'!$E$72)</f>
        <v>-</v>
      </c>
      <c r="G1258" s="261">
        <v>4</v>
      </c>
      <c r="H1258" s="261">
        <v>2</v>
      </c>
      <c r="I1258" s="261">
        <v>5</v>
      </c>
      <c r="J1258" s="128" t="str">
        <f t="shared" si="66"/>
        <v>254</v>
      </c>
      <c r="K1258" s="128" t="s">
        <v>30</v>
      </c>
      <c r="L1258" s="263">
        <f>IF(ISNA(SUMIFS(INDEX('Payer Participation Data'!$F$10:$BM$59,0,MATCH(CONCATENATE($J1258,L$6),'Payer Participation Data'!$F$8:$BM$8,0)),'Payer Participation Data'!$B$10:$B$59,$C1258,'Payer Participation Data'!$C$10:$C$59,$D1258)),"-",SUMIFS(INDEX('Payer Participation Data'!$F$10:$BM$59,0,MATCH(CONCATENATE($J1258,L$6),'Payer Participation Data'!$F$8:$BM$8,0)),'Payer Participation Data'!$B$10:$B$59,$C1258,'Payer Participation Data'!$C$10:$C$59,$D1258))</f>
        <v>0</v>
      </c>
      <c r="M1258" s="264">
        <f>IF(ISNA(SUMIFS(INDEX('Payer Participation Data'!$F$10:$BM$59,0,MATCH(CONCATENATE($J1258,M$6),'Payer Participation Data'!$F$8:$BM$8,0)),'Payer Participation Data'!$B$10:$B$59,$C1258,'Payer Participation Data'!$C$10:$C$59,$D1258)),"-",SUMIFS(INDEX('Payer Participation Data'!$F$10:$BM$59,0,MATCH(CONCATENATE($J1258,M$6),'Payer Participation Data'!$F$8:$BM$8,0)),'Payer Participation Data'!$B$10:$B$59,$C1258,'Payer Participation Data'!$C$10:$C$59,$D1258))</f>
        <v>0</v>
      </c>
    </row>
    <row r="1259" spans="2:13" x14ac:dyDescent="0.35">
      <c r="B1259" s="127" t="s">
        <v>80</v>
      </c>
      <c r="C1259" s="169" t="str">
        <f>IF(ISBLANK('Payer Participation Data'!$B$72),"-",'Payer Participation Data'!$B$72)</f>
        <v>-</v>
      </c>
      <c r="D1259" s="169" t="str">
        <f>IF(ISBLANK('Payer Participation Data'!$C$72),"-",'Payer Participation Data'!$C$72)</f>
        <v>-</v>
      </c>
      <c r="E1259" s="169" t="str">
        <f>IF(ISBLANK('Payer Participation Data'!$D$72),"-",'Payer Participation Data'!$D$72)</f>
        <v>-</v>
      </c>
      <c r="F1259" s="169" t="str">
        <f>IF(ISBLANK('Payer Participation Data'!$E$72),"-",'Payer Participation Data'!$E$72)</f>
        <v>-</v>
      </c>
      <c r="G1259" s="260">
        <v>1</v>
      </c>
      <c r="H1259" s="260">
        <v>3</v>
      </c>
      <c r="I1259" s="260">
        <v>5</v>
      </c>
      <c r="J1259" s="102" t="str">
        <f t="shared" si="66"/>
        <v>351</v>
      </c>
      <c r="K1259" s="102" t="s">
        <v>30</v>
      </c>
      <c r="L1259" s="263">
        <f>IF(ISNA(SUMIFS(INDEX('Payer Participation Data'!$F$10:$BM$59,0,MATCH(CONCATENATE($J1259,L$6),'Payer Participation Data'!$F$8:$BM$8,0)),'Payer Participation Data'!$B$10:$B$59,$C1259,'Payer Participation Data'!$C$10:$C$59,$D1259)),"-",SUMIFS(INDEX('Payer Participation Data'!$F$10:$BM$59,0,MATCH(CONCATENATE($J1259,L$6),'Payer Participation Data'!$F$8:$BM$8,0)),'Payer Participation Data'!$B$10:$B$59,$C1259,'Payer Participation Data'!$C$10:$C$59,$D1259))</f>
        <v>0</v>
      </c>
      <c r="M1259" s="264">
        <f>IF(ISNA(SUMIFS(INDEX('Payer Participation Data'!$F$10:$BM$59,0,MATCH(CONCATENATE($J1259,M$6),'Payer Participation Data'!$F$8:$BM$8,0)),'Payer Participation Data'!$B$10:$B$59,$C1259,'Payer Participation Data'!$C$10:$C$59,$D1259)),"-",SUMIFS(INDEX('Payer Participation Data'!$F$10:$BM$59,0,MATCH(CONCATENATE($J1259,M$6),'Payer Participation Data'!$F$8:$BM$8,0)),'Payer Participation Data'!$B$10:$B$59,$C1259,'Payer Participation Data'!$C$10:$C$59,$D1259))</f>
        <v>0</v>
      </c>
    </row>
    <row r="1260" spans="2:13" x14ac:dyDescent="0.35">
      <c r="B1260" s="127" t="s">
        <v>80</v>
      </c>
      <c r="C1260" s="169" t="str">
        <f>IF(ISBLANK('Payer Participation Data'!$B$72),"-",'Payer Participation Data'!$B$72)</f>
        <v>-</v>
      </c>
      <c r="D1260" s="169" t="str">
        <f>IF(ISBLANK('Payer Participation Data'!$C$72),"-",'Payer Participation Data'!$C$72)</f>
        <v>-</v>
      </c>
      <c r="E1260" s="169" t="str">
        <f>IF(ISBLANK('Payer Participation Data'!$D$72),"-",'Payer Participation Data'!$D$72)</f>
        <v>-</v>
      </c>
      <c r="F1260" s="169" t="str">
        <f>IF(ISBLANK('Payer Participation Data'!$E$72),"-",'Payer Participation Data'!$E$72)</f>
        <v>-</v>
      </c>
      <c r="G1260" s="261">
        <v>2</v>
      </c>
      <c r="H1260" s="261">
        <v>3</v>
      </c>
      <c r="I1260" s="261">
        <v>5</v>
      </c>
      <c r="J1260" s="128" t="str">
        <f t="shared" si="66"/>
        <v>352</v>
      </c>
      <c r="K1260" s="128" t="s">
        <v>30</v>
      </c>
      <c r="L1260" s="263">
        <f>IF(ISNA(SUMIFS(INDEX('Payer Participation Data'!$F$10:$BM$59,0,MATCH(CONCATENATE($J1260,L$6),'Payer Participation Data'!$F$8:$BM$8,0)),'Payer Participation Data'!$B$10:$B$59,$C1260,'Payer Participation Data'!$C$10:$C$59,$D1260)),"-",SUMIFS(INDEX('Payer Participation Data'!$F$10:$BM$59,0,MATCH(CONCATENATE($J1260,L$6),'Payer Participation Data'!$F$8:$BM$8,0)),'Payer Participation Data'!$B$10:$B$59,$C1260,'Payer Participation Data'!$C$10:$C$59,$D1260))</f>
        <v>0</v>
      </c>
      <c r="M1260" s="264">
        <f>IF(ISNA(SUMIFS(INDEX('Payer Participation Data'!$F$10:$BM$59,0,MATCH(CONCATENATE($J1260,M$6),'Payer Participation Data'!$F$8:$BM$8,0)),'Payer Participation Data'!$B$10:$B$59,$C1260,'Payer Participation Data'!$C$10:$C$59,$D1260)),"-",SUMIFS(INDEX('Payer Participation Data'!$F$10:$BM$59,0,MATCH(CONCATENATE($J1260,M$6),'Payer Participation Data'!$F$8:$BM$8,0)),'Payer Participation Data'!$B$10:$B$59,$C1260,'Payer Participation Data'!$C$10:$C$59,$D1260))</f>
        <v>0</v>
      </c>
    </row>
    <row r="1261" spans="2:13" x14ac:dyDescent="0.35">
      <c r="B1261" s="127" t="s">
        <v>80</v>
      </c>
      <c r="C1261" s="169" t="str">
        <f>IF(ISBLANK('Payer Participation Data'!$B$72),"-",'Payer Participation Data'!$B$72)</f>
        <v>-</v>
      </c>
      <c r="D1261" s="169" t="str">
        <f>IF(ISBLANK('Payer Participation Data'!$C$72),"-",'Payer Participation Data'!$C$72)</f>
        <v>-</v>
      </c>
      <c r="E1261" s="169" t="str">
        <f>IF(ISBLANK('Payer Participation Data'!$D$72),"-",'Payer Participation Data'!$D$72)</f>
        <v>-</v>
      </c>
      <c r="F1261" s="169" t="str">
        <f>IF(ISBLANK('Payer Participation Data'!$E$72),"-",'Payer Participation Data'!$E$72)</f>
        <v>-</v>
      </c>
      <c r="G1261" s="260">
        <v>3</v>
      </c>
      <c r="H1261" s="260">
        <v>3</v>
      </c>
      <c r="I1261" s="260">
        <v>5</v>
      </c>
      <c r="J1261" s="102" t="str">
        <f t="shared" si="66"/>
        <v>353</v>
      </c>
      <c r="K1261" s="102" t="s">
        <v>30</v>
      </c>
      <c r="L1261" s="263">
        <f>IF(ISNA(SUMIFS(INDEX('Payer Participation Data'!$F$10:$BM$59,0,MATCH(CONCATENATE($J1261,L$6),'Payer Participation Data'!$F$8:$BM$8,0)),'Payer Participation Data'!$B$10:$B$59,$C1261,'Payer Participation Data'!$C$10:$C$59,$D1261)),"-",SUMIFS(INDEX('Payer Participation Data'!$F$10:$BM$59,0,MATCH(CONCATENATE($J1261,L$6),'Payer Participation Data'!$F$8:$BM$8,0)),'Payer Participation Data'!$B$10:$B$59,$C1261,'Payer Participation Data'!$C$10:$C$59,$D1261))</f>
        <v>0</v>
      </c>
      <c r="M1261" s="264">
        <f>IF(ISNA(SUMIFS(INDEX('Payer Participation Data'!$F$10:$BM$59,0,MATCH(CONCATENATE($J1261,M$6),'Payer Participation Data'!$F$8:$BM$8,0)),'Payer Participation Data'!$B$10:$B$59,$C1261,'Payer Participation Data'!$C$10:$C$59,$D1261)),"-",SUMIFS(INDEX('Payer Participation Data'!$F$10:$BM$59,0,MATCH(CONCATENATE($J1261,M$6),'Payer Participation Data'!$F$8:$BM$8,0)),'Payer Participation Data'!$B$10:$B$59,$C1261,'Payer Participation Data'!$C$10:$C$59,$D1261))</f>
        <v>0</v>
      </c>
    </row>
    <row r="1262" spans="2:13" x14ac:dyDescent="0.35">
      <c r="B1262" s="127" t="s">
        <v>80</v>
      </c>
      <c r="C1262" s="169" t="str">
        <f>IF(ISBLANK('Payer Participation Data'!$B$72),"-",'Payer Participation Data'!$B$72)</f>
        <v>-</v>
      </c>
      <c r="D1262" s="169" t="str">
        <f>IF(ISBLANK('Payer Participation Data'!$C$72),"-",'Payer Participation Data'!$C$72)</f>
        <v>-</v>
      </c>
      <c r="E1262" s="169" t="str">
        <f>IF(ISBLANK('Payer Participation Data'!$D$72),"-",'Payer Participation Data'!$D$72)</f>
        <v>-</v>
      </c>
      <c r="F1262" s="169" t="str">
        <f>IF(ISBLANK('Payer Participation Data'!$E$72),"-",'Payer Participation Data'!$E$72)</f>
        <v>-</v>
      </c>
      <c r="G1262" s="261">
        <v>4</v>
      </c>
      <c r="H1262" s="261">
        <v>3</v>
      </c>
      <c r="I1262" s="261">
        <v>5</v>
      </c>
      <c r="J1262" s="128" t="str">
        <f t="shared" si="66"/>
        <v>354</v>
      </c>
      <c r="K1262" s="128" t="s">
        <v>30</v>
      </c>
      <c r="L1262" s="263">
        <f>IF(ISNA(SUMIFS(INDEX('Payer Participation Data'!$F$10:$BM$59,0,MATCH(CONCATENATE($J1262,L$6),'Payer Participation Data'!$F$8:$BM$8,0)),'Payer Participation Data'!$B$10:$B$59,$C1262,'Payer Participation Data'!$C$10:$C$59,$D1262)),"-",SUMIFS(INDEX('Payer Participation Data'!$F$10:$BM$59,0,MATCH(CONCATENATE($J1262,L$6),'Payer Participation Data'!$F$8:$BM$8,0)),'Payer Participation Data'!$B$10:$B$59,$C1262,'Payer Participation Data'!$C$10:$C$59,$D1262))</f>
        <v>0</v>
      </c>
      <c r="M1262" s="264">
        <f>IF(ISNA(SUMIFS(INDEX('Payer Participation Data'!$F$10:$BM$59,0,MATCH(CONCATENATE($J1262,M$6),'Payer Participation Data'!$F$8:$BM$8,0)),'Payer Participation Data'!$B$10:$B$59,$C1262,'Payer Participation Data'!$C$10:$C$59,$D1262)),"-",SUMIFS(INDEX('Payer Participation Data'!$F$10:$BM$59,0,MATCH(CONCATENATE($J1262,M$6),'Payer Participation Data'!$F$8:$BM$8,0)),'Payer Participation Data'!$B$10:$B$59,$C1262,'Payer Participation Data'!$C$10:$C$59,$D1262))</f>
        <v>0</v>
      </c>
    </row>
    <row r="1263" spans="2:13" x14ac:dyDescent="0.35">
      <c r="B1263" s="127" t="s">
        <v>80</v>
      </c>
      <c r="C1263" s="169" t="str">
        <f>IF(ISBLANK('Payer Participation Data'!$B$72),"-",'Payer Participation Data'!$B$72)</f>
        <v>-</v>
      </c>
      <c r="D1263" s="169" t="str">
        <f>IF(ISBLANK('Payer Participation Data'!$C$72),"-",'Payer Participation Data'!$C$72)</f>
        <v>-</v>
      </c>
      <c r="E1263" s="169" t="str">
        <f>IF(ISBLANK('Payer Participation Data'!$D$72),"-",'Payer Participation Data'!$D$72)</f>
        <v>-</v>
      </c>
      <c r="F1263" s="169" t="str">
        <f>IF(ISBLANK('Payer Participation Data'!$E$72),"-",'Payer Participation Data'!$E$72)</f>
        <v>-</v>
      </c>
      <c r="G1263" s="260">
        <v>1</v>
      </c>
      <c r="H1263" s="260">
        <v>4</v>
      </c>
      <c r="I1263" s="260">
        <v>5</v>
      </c>
      <c r="J1263" s="102" t="str">
        <f t="shared" ref="J1263:J1326" si="67">CONCATENATE(H1263,I1263,G1263)</f>
        <v>451</v>
      </c>
      <c r="K1263" s="102" t="s">
        <v>30</v>
      </c>
      <c r="L1263" s="263">
        <f>IF(ISNA(SUMIFS(INDEX('Payer Participation Data'!$F$10:$BM$59,0,MATCH(CONCATENATE($J1263,L$6),'Payer Participation Data'!$F$8:$BM$8,0)),'Payer Participation Data'!$B$10:$B$59,$C1263,'Payer Participation Data'!$C$10:$C$59,$D1263)),"-",SUMIFS(INDEX('Payer Participation Data'!$F$10:$BM$59,0,MATCH(CONCATENATE($J1263,L$6),'Payer Participation Data'!$F$8:$BM$8,0)),'Payer Participation Data'!$B$10:$B$59,$C1263,'Payer Participation Data'!$C$10:$C$59,$D1263))</f>
        <v>0</v>
      </c>
      <c r="M1263" s="264">
        <f>IF(ISNA(SUMIFS(INDEX('Payer Participation Data'!$F$10:$BM$59,0,MATCH(CONCATENATE($J1263,M$6),'Payer Participation Data'!$F$8:$BM$8,0)),'Payer Participation Data'!$B$10:$B$59,$C1263,'Payer Participation Data'!$C$10:$C$59,$D1263)),"-",SUMIFS(INDEX('Payer Participation Data'!$F$10:$BM$59,0,MATCH(CONCATENATE($J1263,M$6),'Payer Participation Data'!$F$8:$BM$8,0)),'Payer Participation Data'!$B$10:$B$59,$C1263,'Payer Participation Data'!$C$10:$C$59,$D1263))</f>
        <v>0</v>
      </c>
    </row>
    <row r="1264" spans="2:13" x14ac:dyDescent="0.35">
      <c r="B1264" s="127" t="s">
        <v>80</v>
      </c>
      <c r="C1264" s="169" t="str">
        <f>IF(ISBLANK('Payer Participation Data'!$B$72),"-",'Payer Participation Data'!$B$72)</f>
        <v>-</v>
      </c>
      <c r="D1264" s="169" t="str">
        <f>IF(ISBLANK('Payer Participation Data'!$C$72),"-",'Payer Participation Data'!$C$72)</f>
        <v>-</v>
      </c>
      <c r="E1264" s="169" t="str">
        <f>IF(ISBLANK('Payer Participation Data'!$D$72),"-",'Payer Participation Data'!$D$72)</f>
        <v>-</v>
      </c>
      <c r="F1264" s="169" t="str">
        <f>IF(ISBLANK('Payer Participation Data'!$E$72),"-",'Payer Participation Data'!$E$72)</f>
        <v>-</v>
      </c>
      <c r="G1264" s="261">
        <v>2</v>
      </c>
      <c r="H1264" s="261">
        <v>4</v>
      </c>
      <c r="I1264" s="261">
        <v>5</v>
      </c>
      <c r="J1264" s="128" t="str">
        <f t="shared" si="67"/>
        <v>452</v>
      </c>
      <c r="K1264" s="128" t="s">
        <v>30</v>
      </c>
      <c r="L1264" s="263">
        <f>IF(ISNA(SUMIFS(INDEX('Payer Participation Data'!$F$10:$BM$59,0,MATCH(CONCATENATE($J1264,L$6),'Payer Participation Data'!$F$8:$BM$8,0)),'Payer Participation Data'!$B$10:$B$59,$C1264,'Payer Participation Data'!$C$10:$C$59,$D1264)),"-",SUMIFS(INDEX('Payer Participation Data'!$F$10:$BM$59,0,MATCH(CONCATENATE($J1264,L$6),'Payer Participation Data'!$F$8:$BM$8,0)),'Payer Participation Data'!$B$10:$B$59,$C1264,'Payer Participation Data'!$C$10:$C$59,$D1264))</f>
        <v>0</v>
      </c>
      <c r="M1264" s="264">
        <f>IF(ISNA(SUMIFS(INDEX('Payer Participation Data'!$F$10:$BM$59,0,MATCH(CONCATENATE($J1264,M$6),'Payer Participation Data'!$F$8:$BM$8,0)),'Payer Participation Data'!$B$10:$B$59,$C1264,'Payer Participation Data'!$C$10:$C$59,$D1264)),"-",SUMIFS(INDEX('Payer Participation Data'!$F$10:$BM$59,0,MATCH(CONCATENATE($J1264,M$6),'Payer Participation Data'!$F$8:$BM$8,0)),'Payer Participation Data'!$B$10:$B$59,$C1264,'Payer Participation Data'!$C$10:$C$59,$D1264))</f>
        <v>0</v>
      </c>
    </row>
    <row r="1265" spans="2:13" x14ac:dyDescent="0.35">
      <c r="B1265" s="127" t="s">
        <v>80</v>
      </c>
      <c r="C1265" s="169" t="str">
        <f>IF(ISBLANK('Payer Participation Data'!$B$72),"-",'Payer Participation Data'!$B$72)</f>
        <v>-</v>
      </c>
      <c r="D1265" s="169" t="str">
        <f>IF(ISBLANK('Payer Participation Data'!$C$72),"-",'Payer Participation Data'!$C$72)</f>
        <v>-</v>
      </c>
      <c r="E1265" s="169" t="str">
        <f>IF(ISBLANK('Payer Participation Data'!$D$72),"-",'Payer Participation Data'!$D$72)</f>
        <v>-</v>
      </c>
      <c r="F1265" s="169" t="str">
        <f>IF(ISBLANK('Payer Participation Data'!$E$72),"-",'Payer Participation Data'!$E$72)</f>
        <v>-</v>
      </c>
      <c r="G1265" s="260">
        <v>3</v>
      </c>
      <c r="H1265" s="260">
        <v>4</v>
      </c>
      <c r="I1265" s="260">
        <v>5</v>
      </c>
      <c r="J1265" s="102" t="str">
        <f t="shared" si="67"/>
        <v>453</v>
      </c>
      <c r="K1265" s="102" t="s">
        <v>30</v>
      </c>
      <c r="L1265" s="263">
        <f>IF(ISNA(SUMIFS(INDEX('Payer Participation Data'!$F$10:$BM$59,0,MATCH(CONCATENATE($J1265,L$6),'Payer Participation Data'!$F$8:$BM$8,0)),'Payer Participation Data'!$B$10:$B$59,$C1265,'Payer Participation Data'!$C$10:$C$59,$D1265)),"-",SUMIFS(INDEX('Payer Participation Data'!$F$10:$BM$59,0,MATCH(CONCATENATE($J1265,L$6),'Payer Participation Data'!$F$8:$BM$8,0)),'Payer Participation Data'!$B$10:$B$59,$C1265,'Payer Participation Data'!$C$10:$C$59,$D1265))</f>
        <v>0</v>
      </c>
      <c r="M1265" s="264">
        <f>IF(ISNA(SUMIFS(INDEX('Payer Participation Data'!$F$10:$BM$59,0,MATCH(CONCATENATE($J1265,M$6),'Payer Participation Data'!$F$8:$BM$8,0)),'Payer Participation Data'!$B$10:$B$59,$C1265,'Payer Participation Data'!$C$10:$C$59,$D1265)),"-",SUMIFS(INDEX('Payer Participation Data'!$F$10:$BM$59,0,MATCH(CONCATENATE($J1265,M$6),'Payer Participation Data'!$F$8:$BM$8,0)),'Payer Participation Data'!$B$10:$B$59,$C1265,'Payer Participation Data'!$C$10:$C$59,$D1265))</f>
        <v>0</v>
      </c>
    </row>
    <row r="1266" spans="2:13" x14ac:dyDescent="0.35">
      <c r="B1266" s="127" t="s">
        <v>80</v>
      </c>
      <c r="C1266" s="169" t="str">
        <f>IF(ISBLANK('Payer Participation Data'!$B$72),"-",'Payer Participation Data'!$B$72)</f>
        <v>-</v>
      </c>
      <c r="D1266" s="169" t="str">
        <f>IF(ISBLANK('Payer Participation Data'!$C$72),"-",'Payer Participation Data'!$C$72)</f>
        <v>-</v>
      </c>
      <c r="E1266" s="169" t="str">
        <f>IF(ISBLANK('Payer Participation Data'!$D$72),"-",'Payer Participation Data'!$D$72)</f>
        <v>-</v>
      </c>
      <c r="F1266" s="169" t="str">
        <f>IF(ISBLANK('Payer Participation Data'!$E$72),"-",'Payer Participation Data'!$E$72)</f>
        <v>-</v>
      </c>
      <c r="G1266" s="261">
        <v>4</v>
      </c>
      <c r="H1266" s="261">
        <v>4</v>
      </c>
      <c r="I1266" s="261">
        <v>5</v>
      </c>
      <c r="J1266" s="128" t="str">
        <f t="shared" si="67"/>
        <v>454</v>
      </c>
      <c r="K1266" s="128" t="s">
        <v>30</v>
      </c>
      <c r="L1266" s="263">
        <f>IF(ISNA(SUMIFS(INDEX('Payer Participation Data'!$F$10:$BM$59,0,MATCH(CONCATENATE($J1266,L$6),'Payer Participation Data'!$F$8:$BM$8,0)),'Payer Participation Data'!$B$10:$B$59,$C1266,'Payer Participation Data'!$C$10:$C$59,$D1266)),"-",SUMIFS(INDEX('Payer Participation Data'!$F$10:$BM$59,0,MATCH(CONCATENATE($J1266,L$6),'Payer Participation Data'!$F$8:$BM$8,0)),'Payer Participation Data'!$B$10:$B$59,$C1266,'Payer Participation Data'!$C$10:$C$59,$D1266))</f>
        <v>0</v>
      </c>
      <c r="M1266" s="264">
        <f>IF(ISNA(SUMIFS(INDEX('Payer Participation Data'!$F$10:$BM$59,0,MATCH(CONCATENATE($J1266,M$6),'Payer Participation Data'!$F$8:$BM$8,0)),'Payer Participation Data'!$B$10:$B$59,$C1266,'Payer Participation Data'!$C$10:$C$59,$D1266)),"-",SUMIFS(INDEX('Payer Participation Data'!$F$10:$BM$59,0,MATCH(CONCATENATE($J1266,M$6),'Payer Participation Data'!$F$8:$BM$8,0)),'Payer Participation Data'!$B$10:$B$59,$C1266,'Payer Participation Data'!$C$10:$C$59,$D1266))</f>
        <v>0</v>
      </c>
    </row>
    <row r="1267" spans="2:13" x14ac:dyDescent="0.35">
      <c r="B1267" s="127" t="s">
        <v>80</v>
      </c>
      <c r="C1267" s="169" t="str">
        <f>IF(ISBLANK('Payer Participation Data'!$B$73),"-",'Payer Participation Data'!$B$73)</f>
        <v>-</v>
      </c>
      <c r="D1267" s="169" t="str">
        <f>IF(ISBLANK('Payer Participation Data'!$C$73),"-",'Payer Participation Data'!$C$73)</f>
        <v>-</v>
      </c>
      <c r="E1267" s="169" t="str">
        <f>IF(ISBLANK('Payer Participation Data'!$D$73),"-",'Payer Participation Data'!$D$73)</f>
        <v>-</v>
      </c>
      <c r="F1267" s="169" t="str">
        <f>IF(ISBLANK('Payer Participation Data'!$E$73),"-",'Payer Participation Data'!$E$73)</f>
        <v>-</v>
      </c>
      <c r="G1267" s="260">
        <v>1</v>
      </c>
      <c r="H1267" s="260" t="s">
        <v>64</v>
      </c>
      <c r="I1267" s="260" t="s">
        <v>64</v>
      </c>
      <c r="J1267" s="102" t="str">
        <f t="shared" si="67"/>
        <v>BaselineBaseline1</v>
      </c>
      <c r="K1267" s="102" t="s">
        <v>30</v>
      </c>
      <c r="L1267" s="263">
        <f>IF(ISNA(SUMIFS(INDEX('Payer Participation Data'!$F$10:$BM$59,0,MATCH(CONCATENATE($J1267,L$6),'Payer Participation Data'!$F$8:$BM$8,0)),'Payer Participation Data'!$B$10:$B$59,$C1267,'Payer Participation Data'!$C$10:$C$59,$D1267)),"-",SUMIFS(INDEX('Payer Participation Data'!$F$10:$BM$59,0,MATCH(CONCATENATE($J1267,L$6),'Payer Participation Data'!$F$8:$BM$8,0)),'Payer Participation Data'!$B$10:$B$59,$C1267,'Payer Participation Data'!$C$10:$C$59,$D1267))</f>
        <v>0</v>
      </c>
      <c r="M1267" s="264">
        <f>IF(ISNA(SUMIFS(INDEX('Payer Participation Data'!$F$10:$BM$59,0,MATCH(CONCATENATE($J1267,M$6),'Payer Participation Data'!$F$8:$BM$8,0)),'Payer Participation Data'!$B$10:$B$59,$C1267,'Payer Participation Data'!$C$10:$C$59,$D1267)),"-",SUMIFS(INDEX('Payer Participation Data'!$F$10:$BM$59,0,MATCH(CONCATENATE($J1267,M$6),'Payer Participation Data'!$F$8:$BM$8,0)),'Payer Participation Data'!$B$10:$B$59,$C1267,'Payer Participation Data'!$C$10:$C$59,$D1267))</f>
        <v>0</v>
      </c>
    </row>
    <row r="1268" spans="2:13" x14ac:dyDescent="0.35">
      <c r="B1268" s="127" t="s">
        <v>80</v>
      </c>
      <c r="C1268" s="169" t="str">
        <f>IF(ISBLANK('Payer Participation Data'!$B$73),"-",'Payer Participation Data'!$B$73)</f>
        <v>-</v>
      </c>
      <c r="D1268" s="169" t="str">
        <f>IF(ISBLANK('Payer Participation Data'!$C$73),"-",'Payer Participation Data'!$C$73)</f>
        <v>-</v>
      </c>
      <c r="E1268" s="169" t="str">
        <f>IF(ISBLANK('Payer Participation Data'!$D$73),"-",'Payer Participation Data'!$D$73)</f>
        <v>-</v>
      </c>
      <c r="F1268" s="169" t="str">
        <f>IF(ISBLANK('Payer Participation Data'!$E$73),"-",'Payer Participation Data'!$E$73)</f>
        <v>-</v>
      </c>
      <c r="G1268" s="261">
        <v>2</v>
      </c>
      <c r="H1268" s="261" t="s">
        <v>64</v>
      </c>
      <c r="I1268" s="261" t="s">
        <v>64</v>
      </c>
      <c r="J1268" s="128" t="str">
        <f t="shared" si="67"/>
        <v>BaselineBaseline2</v>
      </c>
      <c r="K1268" s="128" t="s">
        <v>30</v>
      </c>
      <c r="L1268" s="263">
        <f>IF(ISNA(SUMIFS(INDEX('Payer Participation Data'!$F$10:$BM$59,0,MATCH(CONCATENATE($J1268,L$6),'Payer Participation Data'!$F$8:$BM$8,0)),'Payer Participation Data'!$B$10:$B$59,$C1268,'Payer Participation Data'!$C$10:$C$59,$D1268)),"-",SUMIFS(INDEX('Payer Participation Data'!$F$10:$BM$59,0,MATCH(CONCATENATE($J1268,L$6),'Payer Participation Data'!$F$8:$BM$8,0)),'Payer Participation Data'!$B$10:$B$59,$C1268,'Payer Participation Data'!$C$10:$C$59,$D1268))</f>
        <v>0</v>
      </c>
      <c r="M1268" s="264">
        <f>IF(ISNA(SUMIFS(INDEX('Payer Participation Data'!$F$10:$BM$59,0,MATCH(CONCATENATE($J1268,M$6),'Payer Participation Data'!$F$8:$BM$8,0)),'Payer Participation Data'!$B$10:$B$59,$C1268,'Payer Participation Data'!$C$10:$C$59,$D1268)),"-",SUMIFS(INDEX('Payer Participation Data'!$F$10:$BM$59,0,MATCH(CONCATENATE($J1268,M$6),'Payer Participation Data'!$F$8:$BM$8,0)),'Payer Participation Data'!$B$10:$B$59,$C1268,'Payer Participation Data'!$C$10:$C$59,$D1268))</f>
        <v>0</v>
      </c>
    </row>
    <row r="1269" spans="2:13" x14ac:dyDescent="0.35">
      <c r="B1269" s="127" t="s">
        <v>80</v>
      </c>
      <c r="C1269" s="169" t="str">
        <f>IF(ISBLANK('Payer Participation Data'!$B$73),"-",'Payer Participation Data'!$B$73)</f>
        <v>-</v>
      </c>
      <c r="D1269" s="169" t="str">
        <f>IF(ISBLANK('Payer Participation Data'!$C$73),"-",'Payer Participation Data'!$C$73)</f>
        <v>-</v>
      </c>
      <c r="E1269" s="169" t="str">
        <f>IF(ISBLANK('Payer Participation Data'!$D$73),"-",'Payer Participation Data'!$D$73)</f>
        <v>-</v>
      </c>
      <c r="F1269" s="169" t="str">
        <f>IF(ISBLANK('Payer Participation Data'!$E$73),"-",'Payer Participation Data'!$E$73)</f>
        <v>-</v>
      </c>
      <c r="G1269" s="260">
        <v>3</v>
      </c>
      <c r="H1269" s="260" t="s">
        <v>64</v>
      </c>
      <c r="I1269" s="260" t="s">
        <v>64</v>
      </c>
      <c r="J1269" s="102" t="str">
        <f t="shared" si="67"/>
        <v>BaselineBaseline3</v>
      </c>
      <c r="K1269" s="102" t="s">
        <v>30</v>
      </c>
      <c r="L1269" s="263">
        <f>IF(ISNA(SUMIFS(INDEX('Payer Participation Data'!$F$10:$BM$59,0,MATCH(CONCATENATE($J1269,L$6),'Payer Participation Data'!$F$8:$BM$8,0)),'Payer Participation Data'!$B$10:$B$59,$C1269,'Payer Participation Data'!$C$10:$C$59,$D1269)),"-",SUMIFS(INDEX('Payer Participation Data'!$F$10:$BM$59,0,MATCH(CONCATENATE($J1269,L$6),'Payer Participation Data'!$F$8:$BM$8,0)),'Payer Participation Data'!$B$10:$B$59,$C1269,'Payer Participation Data'!$C$10:$C$59,$D1269))</f>
        <v>0</v>
      </c>
      <c r="M1269" s="264">
        <f>IF(ISNA(SUMIFS(INDEX('Payer Participation Data'!$F$10:$BM$59,0,MATCH(CONCATENATE($J1269,M$6),'Payer Participation Data'!$F$8:$BM$8,0)),'Payer Participation Data'!$B$10:$B$59,$C1269,'Payer Participation Data'!$C$10:$C$59,$D1269)),"-",SUMIFS(INDEX('Payer Participation Data'!$F$10:$BM$59,0,MATCH(CONCATENATE($J1269,M$6),'Payer Participation Data'!$F$8:$BM$8,0)),'Payer Participation Data'!$B$10:$B$59,$C1269,'Payer Participation Data'!$C$10:$C$59,$D1269))</f>
        <v>0</v>
      </c>
    </row>
    <row r="1270" spans="2:13" x14ac:dyDescent="0.35">
      <c r="B1270" s="127" t="s">
        <v>80</v>
      </c>
      <c r="C1270" s="169" t="str">
        <f>IF(ISBLANK('Payer Participation Data'!$B$73),"-",'Payer Participation Data'!$B$73)</f>
        <v>-</v>
      </c>
      <c r="D1270" s="169" t="str">
        <f>IF(ISBLANK('Payer Participation Data'!$C$73),"-",'Payer Participation Data'!$C$73)</f>
        <v>-</v>
      </c>
      <c r="E1270" s="169" t="str">
        <f>IF(ISBLANK('Payer Participation Data'!$D$73),"-",'Payer Participation Data'!$D$73)</f>
        <v>-</v>
      </c>
      <c r="F1270" s="169" t="str">
        <f>IF(ISBLANK('Payer Participation Data'!$E$73),"-",'Payer Participation Data'!$E$73)</f>
        <v>-</v>
      </c>
      <c r="G1270" s="261">
        <v>4</v>
      </c>
      <c r="H1270" s="261" t="s">
        <v>64</v>
      </c>
      <c r="I1270" s="261" t="s">
        <v>64</v>
      </c>
      <c r="J1270" s="128" t="str">
        <f t="shared" si="67"/>
        <v>BaselineBaseline4</v>
      </c>
      <c r="K1270" s="128" t="s">
        <v>30</v>
      </c>
      <c r="L1270" s="263">
        <f>IF(ISNA(SUMIFS(INDEX('Payer Participation Data'!$F$10:$BM$59,0,MATCH(CONCATENATE($J1270,L$6),'Payer Participation Data'!$F$8:$BM$8,0)),'Payer Participation Data'!$B$10:$B$59,$C1270,'Payer Participation Data'!$C$10:$C$59,$D1270)),"-",SUMIFS(INDEX('Payer Participation Data'!$F$10:$BM$59,0,MATCH(CONCATENATE($J1270,L$6),'Payer Participation Data'!$F$8:$BM$8,0)),'Payer Participation Data'!$B$10:$B$59,$C1270,'Payer Participation Data'!$C$10:$C$59,$D1270))</f>
        <v>0</v>
      </c>
      <c r="M1270" s="264">
        <f>IF(ISNA(SUMIFS(INDEX('Payer Participation Data'!$F$10:$BM$59,0,MATCH(CONCATENATE($J1270,M$6),'Payer Participation Data'!$F$8:$BM$8,0)),'Payer Participation Data'!$B$10:$B$59,$C1270,'Payer Participation Data'!$C$10:$C$59,$D1270)),"-",SUMIFS(INDEX('Payer Participation Data'!$F$10:$BM$59,0,MATCH(CONCATENATE($J1270,M$6),'Payer Participation Data'!$F$8:$BM$8,0)),'Payer Participation Data'!$B$10:$B$59,$C1270,'Payer Participation Data'!$C$10:$C$59,$D1270))</f>
        <v>0</v>
      </c>
    </row>
    <row r="1271" spans="2:13" x14ac:dyDescent="0.35">
      <c r="B1271" s="127" t="s">
        <v>80</v>
      </c>
      <c r="C1271" s="169" t="str">
        <f>IF(ISBLANK('Payer Participation Data'!$B$73),"-",'Payer Participation Data'!$B$73)</f>
        <v>-</v>
      </c>
      <c r="D1271" s="169" t="str">
        <f>IF(ISBLANK('Payer Participation Data'!$C$73),"-",'Payer Participation Data'!$C$73)</f>
        <v>-</v>
      </c>
      <c r="E1271" s="169" t="str">
        <f>IF(ISBLANK('Payer Participation Data'!$D$73),"-",'Payer Participation Data'!$D$73)</f>
        <v>-</v>
      </c>
      <c r="F1271" s="169" t="str">
        <f>IF(ISBLANK('Payer Participation Data'!$E$73),"-",'Payer Participation Data'!$E$73)</f>
        <v>-</v>
      </c>
      <c r="G1271" s="260">
        <v>1</v>
      </c>
      <c r="H1271" s="260">
        <v>1</v>
      </c>
      <c r="I1271" s="260">
        <v>5</v>
      </c>
      <c r="J1271" s="102" t="str">
        <f t="shared" si="67"/>
        <v>151</v>
      </c>
      <c r="K1271" s="102" t="s">
        <v>30</v>
      </c>
      <c r="L1271" s="263">
        <f>IF(ISNA(SUMIFS(INDEX('Payer Participation Data'!$F$10:$BM$59,0,MATCH(CONCATENATE($J1271,L$6),'Payer Participation Data'!$F$8:$BM$8,0)),'Payer Participation Data'!$B$10:$B$59,$C1271,'Payer Participation Data'!$C$10:$C$59,$D1271)),"-",SUMIFS(INDEX('Payer Participation Data'!$F$10:$BM$59,0,MATCH(CONCATENATE($J1271,L$6),'Payer Participation Data'!$F$8:$BM$8,0)),'Payer Participation Data'!$B$10:$B$59,$C1271,'Payer Participation Data'!$C$10:$C$59,$D1271))</f>
        <v>0</v>
      </c>
      <c r="M1271" s="264">
        <f>IF(ISNA(SUMIFS(INDEX('Payer Participation Data'!$F$10:$BM$59,0,MATCH(CONCATENATE($J1271,M$6),'Payer Participation Data'!$F$8:$BM$8,0)),'Payer Participation Data'!$B$10:$B$59,$C1271,'Payer Participation Data'!$C$10:$C$59,$D1271)),"-",SUMIFS(INDEX('Payer Participation Data'!$F$10:$BM$59,0,MATCH(CONCATENATE($J1271,M$6),'Payer Participation Data'!$F$8:$BM$8,0)),'Payer Participation Data'!$B$10:$B$59,$C1271,'Payer Participation Data'!$C$10:$C$59,$D1271))</f>
        <v>0</v>
      </c>
    </row>
    <row r="1272" spans="2:13" x14ac:dyDescent="0.35">
      <c r="B1272" s="127" t="s">
        <v>80</v>
      </c>
      <c r="C1272" s="169" t="str">
        <f>IF(ISBLANK('Payer Participation Data'!$B$73),"-",'Payer Participation Data'!$B$73)</f>
        <v>-</v>
      </c>
      <c r="D1272" s="169" t="str">
        <f>IF(ISBLANK('Payer Participation Data'!$C$73),"-",'Payer Participation Data'!$C$73)</f>
        <v>-</v>
      </c>
      <c r="E1272" s="169" t="str">
        <f>IF(ISBLANK('Payer Participation Data'!$D$73),"-",'Payer Participation Data'!$D$73)</f>
        <v>-</v>
      </c>
      <c r="F1272" s="169" t="str">
        <f>IF(ISBLANK('Payer Participation Data'!$E$73),"-",'Payer Participation Data'!$E$73)</f>
        <v>-</v>
      </c>
      <c r="G1272" s="261">
        <v>2</v>
      </c>
      <c r="H1272" s="261">
        <v>1</v>
      </c>
      <c r="I1272" s="261">
        <v>5</v>
      </c>
      <c r="J1272" s="128" t="str">
        <f t="shared" si="67"/>
        <v>152</v>
      </c>
      <c r="K1272" s="128" t="s">
        <v>30</v>
      </c>
      <c r="L1272" s="263">
        <f>IF(ISNA(SUMIFS(INDEX('Payer Participation Data'!$F$10:$BM$59,0,MATCH(CONCATENATE($J1272,L$6),'Payer Participation Data'!$F$8:$BM$8,0)),'Payer Participation Data'!$B$10:$B$59,$C1272,'Payer Participation Data'!$C$10:$C$59,$D1272)),"-",SUMIFS(INDEX('Payer Participation Data'!$F$10:$BM$59,0,MATCH(CONCATENATE($J1272,L$6),'Payer Participation Data'!$F$8:$BM$8,0)),'Payer Participation Data'!$B$10:$B$59,$C1272,'Payer Participation Data'!$C$10:$C$59,$D1272))</f>
        <v>0</v>
      </c>
      <c r="M1272" s="264">
        <f>IF(ISNA(SUMIFS(INDEX('Payer Participation Data'!$F$10:$BM$59,0,MATCH(CONCATENATE($J1272,M$6),'Payer Participation Data'!$F$8:$BM$8,0)),'Payer Participation Data'!$B$10:$B$59,$C1272,'Payer Participation Data'!$C$10:$C$59,$D1272)),"-",SUMIFS(INDEX('Payer Participation Data'!$F$10:$BM$59,0,MATCH(CONCATENATE($J1272,M$6),'Payer Participation Data'!$F$8:$BM$8,0)),'Payer Participation Data'!$B$10:$B$59,$C1272,'Payer Participation Data'!$C$10:$C$59,$D1272))</f>
        <v>0</v>
      </c>
    </row>
    <row r="1273" spans="2:13" x14ac:dyDescent="0.35">
      <c r="B1273" s="127" t="s">
        <v>80</v>
      </c>
      <c r="C1273" s="169" t="str">
        <f>IF(ISBLANK('Payer Participation Data'!$B$73),"-",'Payer Participation Data'!$B$73)</f>
        <v>-</v>
      </c>
      <c r="D1273" s="169" t="str">
        <f>IF(ISBLANK('Payer Participation Data'!$C$73),"-",'Payer Participation Data'!$C$73)</f>
        <v>-</v>
      </c>
      <c r="E1273" s="169" t="str">
        <f>IF(ISBLANK('Payer Participation Data'!$D$73),"-",'Payer Participation Data'!$D$73)</f>
        <v>-</v>
      </c>
      <c r="F1273" s="169" t="str">
        <f>IF(ISBLANK('Payer Participation Data'!$E$73),"-",'Payer Participation Data'!$E$73)</f>
        <v>-</v>
      </c>
      <c r="G1273" s="260">
        <v>3</v>
      </c>
      <c r="H1273" s="260">
        <v>1</v>
      </c>
      <c r="I1273" s="260">
        <v>5</v>
      </c>
      <c r="J1273" s="102" t="str">
        <f t="shared" si="67"/>
        <v>153</v>
      </c>
      <c r="K1273" s="102" t="s">
        <v>30</v>
      </c>
      <c r="L1273" s="263">
        <f>IF(ISNA(SUMIFS(INDEX('Payer Participation Data'!$F$10:$BM$59,0,MATCH(CONCATENATE($J1273,L$6),'Payer Participation Data'!$F$8:$BM$8,0)),'Payer Participation Data'!$B$10:$B$59,$C1273,'Payer Participation Data'!$C$10:$C$59,$D1273)),"-",SUMIFS(INDEX('Payer Participation Data'!$F$10:$BM$59,0,MATCH(CONCATENATE($J1273,L$6),'Payer Participation Data'!$F$8:$BM$8,0)),'Payer Participation Data'!$B$10:$B$59,$C1273,'Payer Participation Data'!$C$10:$C$59,$D1273))</f>
        <v>0</v>
      </c>
      <c r="M1273" s="264">
        <f>IF(ISNA(SUMIFS(INDEX('Payer Participation Data'!$F$10:$BM$59,0,MATCH(CONCATENATE($J1273,M$6),'Payer Participation Data'!$F$8:$BM$8,0)),'Payer Participation Data'!$B$10:$B$59,$C1273,'Payer Participation Data'!$C$10:$C$59,$D1273)),"-",SUMIFS(INDEX('Payer Participation Data'!$F$10:$BM$59,0,MATCH(CONCATENATE($J1273,M$6),'Payer Participation Data'!$F$8:$BM$8,0)),'Payer Participation Data'!$B$10:$B$59,$C1273,'Payer Participation Data'!$C$10:$C$59,$D1273))</f>
        <v>0</v>
      </c>
    </row>
    <row r="1274" spans="2:13" x14ac:dyDescent="0.35">
      <c r="B1274" s="127" t="s">
        <v>80</v>
      </c>
      <c r="C1274" s="169" t="str">
        <f>IF(ISBLANK('Payer Participation Data'!$B$73),"-",'Payer Participation Data'!$B$73)</f>
        <v>-</v>
      </c>
      <c r="D1274" s="169" t="str">
        <f>IF(ISBLANK('Payer Participation Data'!$C$73),"-",'Payer Participation Data'!$C$73)</f>
        <v>-</v>
      </c>
      <c r="E1274" s="169" t="str">
        <f>IF(ISBLANK('Payer Participation Data'!$D$73),"-",'Payer Participation Data'!$D$73)</f>
        <v>-</v>
      </c>
      <c r="F1274" s="169" t="str">
        <f>IF(ISBLANK('Payer Participation Data'!$E$73),"-",'Payer Participation Data'!$E$73)</f>
        <v>-</v>
      </c>
      <c r="G1274" s="261">
        <v>4</v>
      </c>
      <c r="H1274" s="261">
        <v>1</v>
      </c>
      <c r="I1274" s="261">
        <v>5</v>
      </c>
      <c r="J1274" s="128" t="str">
        <f t="shared" si="67"/>
        <v>154</v>
      </c>
      <c r="K1274" s="128" t="s">
        <v>30</v>
      </c>
      <c r="L1274" s="263">
        <f>IF(ISNA(SUMIFS(INDEX('Payer Participation Data'!$F$10:$BM$59,0,MATCH(CONCATENATE($J1274,L$6),'Payer Participation Data'!$F$8:$BM$8,0)),'Payer Participation Data'!$B$10:$B$59,$C1274,'Payer Participation Data'!$C$10:$C$59,$D1274)),"-",SUMIFS(INDEX('Payer Participation Data'!$F$10:$BM$59,0,MATCH(CONCATENATE($J1274,L$6),'Payer Participation Data'!$F$8:$BM$8,0)),'Payer Participation Data'!$B$10:$B$59,$C1274,'Payer Participation Data'!$C$10:$C$59,$D1274))</f>
        <v>0</v>
      </c>
      <c r="M1274" s="264">
        <f>IF(ISNA(SUMIFS(INDEX('Payer Participation Data'!$F$10:$BM$59,0,MATCH(CONCATENATE($J1274,M$6),'Payer Participation Data'!$F$8:$BM$8,0)),'Payer Participation Data'!$B$10:$B$59,$C1274,'Payer Participation Data'!$C$10:$C$59,$D1274)),"-",SUMIFS(INDEX('Payer Participation Data'!$F$10:$BM$59,0,MATCH(CONCATENATE($J1274,M$6),'Payer Participation Data'!$F$8:$BM$8,0)),'Payer Participation Data'!$B$10:$B$59,$C1274,'Payer Participation Data'!$C$10:$C$59,$D1274))</f>
        <v>0</v>
      </c>
    </row>
    <row r="1275" spans="2:13" x14ac:dyDescent="0.35">
      <c r="B1275" s="127" t="s">
        <v>80</v>
      </c>
      <c r="C1275" s="169" t="str">
        <f>IF(ISBLANK('Payer Participation Data'!$B$73),"-",'Payer Participation Data'!$B$73)</f>
        <v>-</v>
      </c>
      <c r="D1275" s="169" t="str">
        <f>IF(ISBLANK('Payer Participation Data'!$C$73),"-",'Payer Participation Data'!$C$73)</f>
        <v>-</v>
      </c>
      <c r="E1275" s="169" t="str">
        <f>IF(ISBLANK('Payer Participation Data'!$D$73),"-",'Payer Participation Data'!$D$73)</f>
        <v>-</v>
      </c>
      <c r="F1275" s="169" t="str">
        <f>IF(ISBLANK('Payer Participation Data'!$E$73),"-",'Payer Participation Data'!$E$73)</f>
        <v>-</v>
      </c>
      <c r="G1275" s="260">
        <v>1</v>
      </c>
      <c r="H1275" s="260">
        <v>2</v>
      </c>
      <c r="I1275" s="260">
        <v>5</v>
      </c>
      <c r="J1275" s="102" t="str">
        <f t="shared" si="67"/>
        <v>251</v>
      </c>
      <c r="K1275" s="102" t="s">
        <v>30</v>
      </c>
      <c r="L1275" s="263">
        <f>IF(ISNA(SUMIFS(INDEX('Payer Participation Data'!$F$10:$BM$59,0,MATCH(CONCATENATE($J1275,L$6),'Payer Participation Data'!$F$8:$BM$8,0)),'Payer Participation Data'!$B$10:$B$59,$C1275,'Payer Participation Data'!$C$10:$C$59,$D1275)),"-",SUMIFS(INDEX('Payer Participation Data'!$F$10:$BM$59,0,MATCH(CONCATENATE($J1275,L$6),'Payer Participation Data'!$F$8:$BM$8,0)),'Payer Participation Data'!$B$10:$B$59,$C1275,'Payer Participation Data'!$C$10:$C$59,$D1275))</f>
        <v>0</v>
      </c>
      <c r="M1275" s="264">
        <f>IF(ISNA(SUMIFS(INDEX('Payer Participation Data'!$F$10:$BM$59,0,MATCH(CONCATENATE($J1275,M$6),'Payer Participation Data'!$F$8:$BM$8,0)),'Payer Participation Data'!$B$10:$B$59,$C1275,'Payer Participation Data'!$C$10:$C$59,$D1275)),"-",SUMIFS(INDEX('Payer Participation Data'!$F$10:$BM$59,0,MATCH(CONCATENATE($J1275,M$6),'Payer Participation Data'!$F$8:$BM$8,0)),'Payer Participation Data'!$B$10:$B$59,$C1275,'Payer Participation Data'!$C$10:$C$59,$D1275))</f>
        <v>0</v>
      </c>
    </row>
    <row r="1276" spans="2:13" x14ac:dyDescent="0.35">
      <c r="B1276" s="127" t="s">
        <v>80</v>
      </c>
      <c r="C1276" s="169" t="str">
        <f>IF(ISBLANK('Payer Participation Data'!$B$73),"-",'Payer Participation Data'!$B$73)</f>
        <v>-</v>
      </c>
      <c r="D1276" s="169" t="str">
        <f>IF(ISBLANK('Payer Participation Data'!$C$73),"-",'Payer Participation Data'!$C$73)</f>
        <v>-</v>
      </c>
      <c r="E1276" s="169" t="str">
        <f>IF(ISBLANK('Payer Participation Data'!$D$73),"-",'Payer Participation Data'!$D$73)</f>
        <v>-</v>
      </c>
      <c r="F1276" s="169" t="str">
        <f>IF(ISBLANK('Payer Participation Data'!$E$73),"-",'Payer Participation Data'!$E$73)</f>
        <v>-</v>
      </c>
      <c r="G1276" s="261">
        <v>2</v>
      </c>
      <c r="H1276" s="261">
        <v>2</v>
      </c>
      <c r="I1276" s="261">
        <v>5</v>
      </c>
      <c r="J1276" s="128" t="str">
        <f t="shared" si="67"/>
        <v>252</v>
      </c>
      <c r="K1276" s="128" t="s">
        <v>30</v>
      </c>
      <c r="L1276" s="263">
        <f>IF(ISNA(SUMIFS(INDEX('Payer Participation Data'!$F$10:$BM$59,0,MATCH(CONCATENATE($J1276,L$6),'Payer Participation Data'!$F$8:$BM$8,0)),'Payer Participation Data'!$B$10:$B$59,$C1276,'Payer Participation Data'!$C$10:$C$59,$D1276)),"-",SUMIFS(INDEX('Payer Participation Data'!$F$10:$BM$59,0,MATCH(CONCATENATE($J1276,L$6),'Payer Participation Data'!$F$8:$BM$8,0)),'Payer Participation Data'!$B$10:$B$59,$C1276,'Payer Participation Data'!$C$10:$C$59,$D1276))</f>
        <v>0</v>
      </c>
      <c r="M1276" s="264">
        <f>IF(ISNA(SUMIFS(INDEX('Payer Participation Data'!$F$10:$BM$59,0,MATCH(CONCATENATE($J1276,M$6),'Payer Participation Data'!$F$8:$BM$8,0)),'Payer Participation Data'!$B$10:$B$59,$C1276,'Payer Participation Data'!$C$10:$C$59,$D1276)),"-",SUMIFS(INDEX('Payer Participation Data'!$F$10:$BM$59,0,MATCH(CONCATENATE($J1276,M$6),'Payer Participation Data'!$F$8:$BM$8,0)),'Payer Participation Data'!$B$10:$B$59,$C1276,'Payer Participation Data'!$C$10:$C$59,$D1276))</f>
        <v>0</v>
      </c>
    </row>
    <row r="1277" spans="2:13" x14ac:dyDescent="0.35">
      <c r="B1277" s="127" t="s">
        <v>80</v>
      </c>
      <c r="C1277" s="169" t="str">
        <f>IF(ISBLANK('Payer Participation Data'!$B$73),"-",'Payer Participation Data'!$B$73)</f>
        <v>-</v>
      </c>
      <c r="D1277" s="169" t="str">
        <f>IF(ISBLANK('Payer Participation Data'!$C$73),"-",'Payer Participation Data'!$C$73)</f>
        <v>-</v>
      </c>
      <c r="E1277" s="169" t="str">
        <f>IF(ISBLANK('Payer Participation Data'!$D$73),"-",'Payer Participation Data'!$D$73)</f>
        <v>-</v>
      </c>
      <c r="F1277" s="169" t="str">
        <f>IF(ISBLANK('Payer Participation Data'!$E$73),"-",'Payer Participation Data'!$E$73)</f>
        <v>-</v>
      </c>
      <c r="G1277" s="260">
        <v>3</v>
      </c>
      <c r="H1277" s="260">
        <v>2</v>
      </c>
      <c r="I1277" s="260">
        <v>5</v>
      </c>
      <c r="J1277" s="102" t="str">
        <f t="shared" si="67"/>
        <v>253</v>
      </c>
      <c r="K1277" s="102" t="s">
        <v>30</v>
      </c>
      <c r="L1277" s="263">
        <f>IF(ISNA(SUMIFS(INDEX('Payer Participation Data'!$F$10:$BM$59,0,MATCH(CONCATENATE($J1277,L$6),'Payer Participation Data'!$F$8:$BM$8,0)),'Payer Participation Data'!$B$10:$B$59,$C1277,'Payer Participation Data'!$C$10:$C$59,$D1277)),"-",SUMIFS(INDEX('Payer Participation Data'!$F$10:$BM$59,0,MATCH(CONCATENATE($J1277,L$6),'Payer Participation Data'!$F$8:$BM$8,0)),'Payer Participation Data'!$B$10:$B$59,$C1277,'Payer Participation Data'!$C$10:$C$59,$D1277))</f>
        <v>0</v>
      </c>
      <c r="M1277" s="264">
        <f>IF(ISNA(SUMIFS(INDEX('Payer Participation Data'!$F$10:$BM$59,0,MATCH(CONCATENATE($J1277,M$6),'Payer Participation Data'!$F$8:$BM$8,0)),'Payer Participation Data'!$B$10:$B$59,$C1277,'Payer Participation Data'!$C$10:$C$59,$D1277)),"-",SUMIFS(INDEX('Payer Participation Data'!$F$10:$BM$59,0,MATCH(CONCATENATE($J1277,M$6),'Payer Participation Data'!$F$8:$BM$8,0)),'Payer Participation Data'!$B$10:$B$59,$C1277,'Payer Participation Data'!$C$10:$C$59,$D1277))</f>
        <v>0</v>
      </c>
    </row>
    <row r="1278" spans="2:13" x14ac:dyDescent="0.35">
      <c r="B1278" s="127" t="s">
        <v>80</v>
      </c>
      <c r="C1278" s="169" t="str">
        <f>IF(ISBLANK('Payer Participation Data'!$B$73),"-",'Payer Participation Data'!$B$73)</f>
        <v>-</v>
      </c>
      <c r="D1278" s="169" t="str">
        <f>IF(ISBLANK('Payer Participation Data'!$C$73),"-",'Payer Participation Data'!$C$73)</f>
        <v>-</v>
      </c>
      <c r="E1278" s="169" t="str">
        <f>IF(ISBLANK('Payer Participation Data'!$D$73),"-",'Payer Participation Data'!$D$73)</f>
        <v>-</v>
      </c>
      <c r="F1278" s="169" t="str">
        <f>IF(ISBLANK('Payer Participation Data'!$E$73),"-",'Payer Participation Data'!$E$73)</f>
        <v>-</v>
      </c>
      <c r="G1278" s="261">
        <v>4</v>
      </c>
      <c r="H1278" s="261">
        <v>2</v>
      </c>
      <c r="I1278" s="261">
        <v>5</v>
      </c>
      <c r="J1278" s="128" t="str">
        <f t="shared" si="67"/>
        <v>254</v>
      </c>
      <c r="K1278" s="128" t="s">
        <v>30</v>
      </c>
      <c r="L1278" s="263">
        <f>IF(ISNA(SUMIFS(INDEX('Payer Participation Data'!$F$10:$BM$59,0,MATCH(CONCATENATE($J1278,L$6),'Payer Participation Data'!$F$8:$BM$8,0)),'Payer Participation Data'!$B$10:$B$59,$C1278,'Payer Participation Data'!$C$10:$C$59,$D1278)),"-",SUMIFS(INDEX('Payer Participation Data'!$F$10:$BM$59,0,MATCH(CONCATENATE($J1278,L$6),'Payer Participation Data'!$F$8:$BM$8,0)),'Payer Participation Data'!$B$10:$B$59,$C1278,'Payer Participation Data'!$C$10:$C$59,$D1278))</f>
        <v>0</v>
      </c>
      <c r="M1278" s="264">
        <f>IF(ISNA(SUMIFS(INDEX('Payer Participation Data'!$F$10:$BM$59,0,MATCH(CONCATENATE($J1278,M$6),'Payer Participation Data'!$F$8:$BM$8,0)),'Payer Participation Data'!$B$10:$B$59,$C1278,'Payer Participation Data'!$C$10:$C$59,$D1278)),"-",SUMIFS(INDEX('Payer Participation Data'!$F$10:$BM$59,0,MATCH(CONCATENATE($J1278,M$6),'Payer Participation Data'!$F$8:$BM$8,0)),'Payer Participation Data'!$B$10:$B$59,$C1278,'Payer Participation Data'!$C$10:$C$59,$D1278))</f>
        <v>0</v>
      </c>
    </row>
    <row r="1279" spans="2:13" x14ac:dyDescent="0.35">
      <c r="B1279" s="127" t="s">
        <v>80</v>
      </c>
      <c r="C1279" s="169" t="str">
        <f>IF(ISBLANK('Payer Participation Data'!$B$73),"-",'Payer Participation Data'!$B$73)</f>
        <v>-</v>
      </c>
      <c r="D1279" s="169" t="str">
        <f>IF(ISBLANK('Payer Participation Data'!$C$73),"-",'Payer Participation Data'!$C$73)</f>
        <v>-</v>
      </c>
      <c r="E1279" s="169" t="str">
        <f>IF(ISBLANK('Payer Participation Data'!$D$73),"-",'Payer Participation Data'!$D$73)</f>
        <v>-</v>
      </c>
      <c r="F1279" s="169" t="str">
        <f>IF(ISBLANK('Payer Participation Data'!$E$73),"-",'Payer Participation Data'!$E$73)</f>
        <v>-</v>
      </c>
      <c r="G1279" s="260">
        <v>1</v>
      </c>
      <c r="H1279" s="260">
        <v>3</v>
      </c>
      <c r="I1279" s="260">
        <v>5</v>
      </c>
      <c r="J1279" s="102" t="str">
        <f t="shared" si="67"/>
        <v>351</v>
      </c>
      <c r="K1279" s="102" t="s">
        <v>30</v>
      </c>
      <c r="L1279" s="263">
        <f>IF(ISNA(SUMIFS(INDEX('Payer Participation Data'!$F$10:$BM$59,0,MATCH(CONCATENATE($J1279,L$6),'Payer Participation Data'!$F$8:$BM$8,0)),'Payer Participation Data'!$B$10:$B$59,$C1279,'Payer Participation Data'!$C$10:$C$59,$D1279)),"-",SUMIFS(INDEX('Payer Participation Data'!$F$10:$BM$59,0,MATCH(CONCATENATE($J1279,L$6),'Payer Participation Data'!$F$8:$BM$8,0)),'Payer Participation Data'!$B$10:$B$59,$C1279,'Payer Participation Data'!$C$10:$C$59,$D1279))</f>
        <v>0</v>
      </c>
      <c r="M1279" s="264">
        <f>IF(ISNA(SUMIFS(INDEX('Payer Participation Data'!$F$10:$BM$59,0,MATCH(CONCATENATE($J1279,M$6),'Payer Participation Data'!$F$8:$BM$8,0)),'Payer Participation Data'!$B$10:$B$59,$C1279,'Payer Participation Data'!$C$10:$C$59,$D1279)),"-",SUMIFS(INDEX('Payer Participation Data'!$F$10:$BM$59,0,MATCH(CONCATENATE($J1279,M$6),'Payer Participation Data'!$F$8:$BM$8,0)),'Payer Participation Data'!$B$10:$B$59,$C1279,'Payer Participation Data'!$C$10:$C$59,$D1279))</f>
        <v>0</v>
      </c>
    </row>
    <row r="1280" spans="2:13" x14ac:dyDescent="0.35">
      <c r="B1280" s="127" t="s">
        <v>80</v>
      </c>
      <c r="C1280" s="169" t="str">
        <f>IF(ISBLANK('Payer Participation Data'!$B$73),"-",'Payer Participation Data'!$B$73)</f>
        <v>-</v>
      </c>
      <c r="D1280" s="169" t="str">
        <f>IF(ISBLANK('Payer Participation Data'!$C$73),"-",'Payer Participation Data'!$C$73)</f>
        <v>-</v>
      </c>
      <c r="E1280" s="169" t="str">
        <f>IF(ISBLANK('Payer Participation Data'!$D$73),"-",'Payer Participation Data'!$D$73)</f>
        <v>-</v>
      </c>
      <c r="F1280" s="169" t="str">
        <f>IF(ISBLANK('Payer Participation Data'!$E$73),"-",'Payer Participation Data'!$E$73)</f>
        <v>-</v>
      </c>
      <c r="G1280" s="261">
        <v>2</v>
      </c>
      <c r="H1280" s="261">
        <v>3</v>
      </c>
      <c r="I1280" s="261">
        <v>5</v>
      </c>
      <c r="J1280" s="128" t="str">
        <f t="shared" si="67"/>
        <v>352</v>
      </c>
      <c r="K1280" s="128" t="s">
        <v>30</v>
      </c>
      <c r="L1280" s="263">
        <f>IF(ISNA(SUMIFS(INDEX('Payer Participation Data'!$F$10:$BM$59,0,MATCH(CONCATENATE($J1280,L$6),'Payer Participation Data'!$F$8:$BM$8,0)),'Payer Participation Data'!$B$10:$B$59,$C1280,'Payer Participation Data'!$C$10:$C$59,$D1280)),"-",SUMIFS(INDEX('Payer Participation Data'!$F$10:$BM$59,0,MATCH(CONCATENATE($J1280,L$6),'Payer Participation Data'!$F$8:$BM$8,0)),'Payer Participation Data'!$B$10:$B$59,$C1280,'Payer Participation Data'!$C$10:$C$59,$D1280))</f>
        <v>0</v>
      </c>
      <c r="M1280" s="264">
        <f>IF(ISNA(SUMIFS(INDEX('Payer Participation Data'!$F$10:$BM$59,0,MATCH(CONCATENATE($J1280,M$6),'Payer Participation Data'!$F$8:$BM$8,0)),'Payer Participation Data'!$B$10:$B$59,$C1280,'Payer Participation Data'!$C$10:$C$59,$D1280)),"-",SUMIFS(INDEX('Payer Participation Data'!$F$10:$BM$59,0,MATCH(CONCATENATE($J1280,M$6),'Payer Participation Data'!$F$8:$BM$8,0)),'Payer Participation Data'!$B$10:$B$59,$C1280,'Payer Participation Data'!$C$10:$C$59,$D1280))</f>
        <v>0</v>
      </c>
    </row>
    <row r="1281" spans="2:13" x14ac:dyDescent="0.35">
      <c r="B1281" s="127" t="s">
        <v>80</v>
      </c>
      <c r="C1281" s="169" t="str">
        <f>IF(ISBLANK('Payer Participation Data'!$B$73),"-",'Payer Participation Data'!$B$73)</f>
        <v>-</v>
      </c>
      <c r="D1281" s="169" t="str">
        <f>IF(ISBLANK('Payer Participation Data'!$C$73),"-",'Payer Participation Data'!$C$73)</f>
        <v>-</v>
      </c>
      <c r="E1281" s="169" t="str">
        <f>IF(ISBLANK('Payer Participation Data'!$D$73),"-",'Payer Participation Data'!$D$73)</f>
        <v>-</v>
      </c>
      <c r="F1281" s="169" t="str">
        <f>IF(ISBLANK('Payer Participation Data'!$E$73),"-",'Payer Participation Data'!$E$73)</f>
        <v>-</v>
      </c>
      <c r="G1281" s="260">
        <v>3</v>
      </c>
      <c r="H1281" s="260">
        <v>3</v>
      </c>
      <c r="I1281" s="260">
        <v>5</v>
      </c>
      <c r="J1281" s="102" t="str">
        <f t="shared" si="67"/>
        <v>353</v>
      </c>
      <c r="K1281" s="102" t="s">
        <v>30</v>
      </c>
      <c r="L1281" s="263">
        <f>IF(ISNA(SUMIFS(INDEX('Payer Participation Data'!$F$10:$BM$59,0,MATCH(CONCATENATE($J1281,L$6),'Payer Participation Data'!$F$8:$BM$8,0)),'Payer Participation Data'!$B$10:$B$59,$C1281,'Payer Participation Data'!$C$10:$C$59,$D1281)),"-",SUMIFS(INDEX('Payer Participation Data'!$F$10:$BM$59,0,MATCH(CONCATENATE($J1281,L$6),'Payer Participation Data'!$F$8:$BM$8,0)),'Payer Participation Data'!$B$10:$B$59,$C1281,'Payer Participation Data'!$C$10:$C$59,$D1281))</f>
        <v>0</v>
      </c>
      <c r="M1281" s="264">
        <f>IF(ISNA(SUMIFS(INDEX('Payer Participation Data'!$F$10:$BM$59,0,MATCH(CONCATENATE($J1281,M$6),'Payer Participation Data'!$F$8:$BM$8,0)),'Payer Participation Data'!$B$10:$B$59,$C1281,'Payer Participation Data'!$C$10:$C$59,$D1281)),"-",SUMIFS(INDEX('Payer Participation Data'!$F$10:$BM$59,0,MATCH(CONCATENATE($J1281,M$6),'Payer Participation Data'!$F$8:$BM$8,0)),'Payer Participation Data'!$B$10:$B$59,$C1281,'Payer Participation Data'!$C$10:$C$59,$D1281))</f>
        <v>0</v>
      </c>
    </row>
    <row r="1282" spans="2:13" x14ac:dyDescent="0.35">
      <c r="B1282" s="127" t="s">
        <v>80</v>
      </c>
      <c r="C1282" s="169" t="str">
        <f>IF(ISBLANK('Payer Participation Data'!$B$73),"-",'Payer Participation Data'!$B$73)</f>
        <v>-</v>
      </c>
      <c r="D1282" s="169" t="str">
        <f>IF(ISBLANK('Payer Participation Data'!$C$73),"-",'Payer Participation Data'!$C$73)</f>
        <v>-</v>
      </c>
      <c r="E1282" s="169" t="str">
        <f>IF(ISBLANK('Payer Participation Data'!$D$73),"-",'Payer Participation Data'!$D$73)</f>
        <v>-</v>
      </c>
      <c r="F1282" s="169" t="str">
        <f>IF(ISBLANK('Payer Participation Data'!$E$73),"-",'Payer Participation Data'!$E$73)</f>
        <v>-</v>
      </c>
      <c r="G1282" s="261">
        <v>4</v>
      </c>
      <c r="H1282" s="261">
        <v>3</v>
      </c>
      <c r="I1282" s="261">
        <v>5</v>
      </c>
      <c r="J1282" s="128" t="str">
        <f t="shared" si="67"/>
        <v>354</v>
      </c>
      <c r="K1282" s="128" t="s">
        <v>30</v>
      </c>
      <c r="L1282" s="263">
        <f>IF(ISNA(SUMIFS(INDEX('Payer Participation Data'!$F$10:$BM$59,0,MATCH(CONCATENATE($J1282,L$6),'Payer Participation Data'!$F$8:$BM$8,0)),'Payer Participation Data'!$B$10:$B$59,$C1282,'Payer Participation Data'!$C$10:$C$59,$D1282)),"-",SUMIFS(INDEX('Payer Participation Data'!$F$10:$BM$59,0,MATCH(CONCATENATE($J1282,L$6),'Payer Participation Data'!$F$8:$BM$8,0)),'Payer Participation Data'!$B$10:$B$59,$C1282,'Payer Participation Data'!$C$10:$C$59,$D1282))</f>
        <v>0</v>
      </c>
      <c r="M1282" s="264">
        <f>IF(ISNA(SUMIFS(INDEX('Payer Participation Data'!$F$10:$BM$59,0,MATCH(CONCATENATE($J1282,M$6),'Payer Participation Data'!$F$8:$BM$8,0)),'Payer Participation Data'!$B$10:$B$59,$C1282,'Payer Participation Data'!$C$10:$C$59,$D1282)),"-",SUMIFS(INDEX('Payer Participation Data'!$F$10:$BM$59,0,MATCH(CONCATENATE($J1282,M$6),'Payer Participation Data'!$F$8:$BM$8,0)),'Payer Participation Data'!$B$10:$B$59,$C1282,'Payer Participation Data'!$C$10:$C$59,$D1282))</f>
        <v>0</v>
      </c>
    </row>
    <row r="1283" spans="2:13" x14ac:dyDescent="0.35">
      <c r="B1283" s="127" t="s">
        <v>80</v>
      </c>
      <c r="C1283" s="169" t="str">
        <f>IF(ISBLANK('Payer Participation Data'!$B$73),"-",'Payer Participation Data'!$B$73)</f>
        <v>-</v>
      </c>
      <c r="D1283" s="169" t="str">
        <f>IF(ISBLANK('Payer Participation Data'!$C$73),"-",'Payer Participation Data'!$C$73)</f>
        <v>-</v>
      </c>
      <c r="E1283" s="169" t="str">
        <f>IF(ISBLANK('Payer Participation Data'!$D$73),"-",'Payer Participation Data'!$D$73)</f>
        <v>-</v>
      </c>
      <c r="F1283" s="169" t="str">
        <f>IF(ISBLANK('Payer Participation Data'!$E$73),"-",'Payer Participation Data'!$E$73)</f>
        <v>-</v>
      </c>
      <c r="G1283" s="260">
        <v>1</v>
      </c>
      <c r="H1283" s="260">
        <v>4</v>
      </c>
      <c r="I1283" s="260">
        <v>5</v>
      </c>
      <c r="J1283" s="102" t="str">
        <f t="shared" si="67"/>
        <v>451</v>
      </c>
      <c r="K1283" s="102" t="s">
        <v>30</v>
      </c>
      <c r="L1283" s="263">
        <f>IF(ISNA(SUMIFS(INDEX('Payer Participation Data'!$F$10:$BM$59,0,MATCH(CONCATENATE($J1283,L$6),'Payer Participation Data'!$F$8:$BM$8,0)),'Payer Participation Data'!$B$10:$B$59,$C1283,'Payer Participation Data'!$C$10:$C$59,$D1283)),"-",SUMIFS(INDEX('Payer Participation Data'!$F$10:$BM$59,0,MATCH(CONCATENATE($J1283,L$6),'Payer Participation Data'!$F$8:$BM$8,0)),'Payer Participation Data'!$B$10:$B$59,$C1283,'Payer Participation Data'!$C$10:$C$59,$D1283))</f>
        <v>0</v>
      </c>
      <c r="M1283" s="264">
        <f>IF(ISNA(SUMIFS(INDEX('Payer Participation Data'!$F$10:$BM$59,0,MATCH(CONCATENATE($J1283,M$6),'Payer Participation Data'!$F$8:$BM$8,0)),'Payer Participation Data'!$B$10:$B$59,$C1283,'Payer Participation Data'!$C$10:$C$59,$D1283)),"-",SUMIFS(INDEX('Payer Participation Data'!$F$10:$BM$59,0,MATCH(CONCATENATE($J1283,M$6),'Payer Participation Data'!$F$8:$BM$8,0)),'Payer Participation Data'!$B$10:$B$59,$C1283,'Payer Participation Data'!$C$10:$C$59,$D1283))</f>
        <v>0</v>
      </c>
    </row>
    <row r="1284" spans="2:13" x14ac:dyDescent="0.35">
      <c r="B1284" s="127" t="s">
        <v>80</v>
      </c>
      <c r="C1284" s="169" t="str">
        <f>IF(ISBLANK('Payer Participation Data'!$B$73),"-",'Payer Participation Data'!$B$73)</f>
        <v>-</v>
      </c>
      <c r="D1284" s="169" t="str">
        <f>IF(ISBLANK('Payer Participation Data'!$C$73),"-",'Payer Participation Data'!$C$73)</f>
        <v>-</v>
      </c>
      <c r="E1284" s="169" t="str">
        <f>IF(ISBLANK('Payer Participation Data'!$D$73),"-",'Payer Participation Data'!$D$73)</f>
        <v>-</v>
      </c>
      <c r="F1284" s="169" t="str">
        <f>IF(ISBLANK('Payer Participation Data'!$E$73),"-",'Payer Participation Data'!$E$73)</f>
        <v>-</v>
      </c>
      <c r="G1284" s="261">
        <v>2</v>
      </c>
      <c r="H1284" s="261">
        <v>4</v>
      </c>
      <c r="I1284" s="261">
        <v>5</v>
      </c>
      <c r="J1284" s="128" t="str">
        <f t="shared" si="67"/>
        <v>452</v>
      </c>
      <c r="K1284" s="128" t="s">
        <v>30</v>
      </c>
      <c r="L1284" s="263">
        <f>IF(ISNA(SUMIFS(INDEX('Payer Participation Data'!$F$10:$BM$59,0,MATCH(CONCATENATE($J1284,L$6),'Payer Participation Data'!$F$8:$BM$8,0)),'Payer Participation Data'!$B$10:$B$59,$C1284,'Payer Participation Data'!$C$10:$C$59,$D1284)),"-",SUMIFS(INDEX('Payer Participation Data'!$F$10:$BM$59,0,MATCH(CONCATENATE($J1284,L$6),'Payer Participation Data'!$F$8:$BM$8,0)),'Payer Participation Data'!$B$10:$B$59,$C1284,'Payer Participation Data'!$C$10:$C$59,$D1284))</f>
        <v>0</v>
      </c>
      <c r="M1284" s="264">
        <f>IF(ISNA(SUMIFS(INDEX('Payer Participation Data'!$F$10:$BM$59,0,MATCH(CONCATENATE($J1284,M$6),'Payer Participation Data'!$F$8:$BM$8,0)),'Payer Participation Data'!$B$10:$B$59,$C1284,'Payer Participation Data'!$C$10:$C$59,$D1284)),"-",SUMIFS(INDEX('Payer Participation Data'!$F$10:$BM$59,0,MATCH(CONCATENATE($J1284,M$6),'Payer Participation Data'!$F$8:$BM$8,0)),'Payer Participation Data'!$B$10:$B$59,$C1284,'Payer Participation Data'!$C$10:$C$59,$D1284))</f>
        <v>0</v>
      </c>
    </row>
    <row r="1285" spans="2:13" x14ac:dyDescent="0.35">
      <c r="B1285" s="127" t="s">
        <v>80</v>
      </c>
      <c r="C1285" s="169" t="str">
        <f>IF(ISBLANK('Payer Participation Data'!$B$73),"-",'Payer Participation Data'!$B$73)</f>
        <v>-</v>
      </c>
      <c r="D1285" s="169" t="str">
        <f>IF(ISBLANK('Payer Participation Data'!$C$73),"-",'Payer Participation Data'!$C$73)</f>
        <v>-</v>
      </c>
      <c r="E1285" s="169" t="str">
        <f>IF(ISBLANK('Payer Participation Data'!$D$73),"-",'Payer Participation Data'!$D$73)</f>
        <v>-</v>
      </c>
      <c r="F1285" s="169" t="str">
        <f>IF(ISBLANK('Payer Participation Data'!$E$73),"-",'Payer Participation Data'!$E$73)</f>
        <v>-</v>
      </c>
      <c r="G1285" s="260">
        <v>3</v>
      </c>
      <c r="H1285" s="260">
        <v>4</v>
      </c>
      <c r="I1285" s="260">
        <v>5</v>
      </c>
      <c r="J1285" s="102" t="str">
        <f t="shared" si="67"/>
        <v>453</v>
      </c>
      <c r="K1285" s="102" t="s">
        <v>30</v>
      </c>
      <c r="L1285" s="263">
        <f>IF(ISNA(SUMIFS(INDEX('Payer Participation Data'!$F$10:$BM$59,0,MATCH(CONCATENATE($J1285,L$6),'Payer Participation Data'!$F$8:$BM$8,0)),'Payer Participation Data'!$B$10:$B$59,$C1285,'Payer Participation Data'!$C$10:$C$59,$D1285)),"-",SUMIFS(INDEX('Payer Participation Data'!$F$10:$BM$59,0,MATCH(CONCATENATE($J1285,L$6),'Payer Participation Data'!$F$8:$BM$8,0)),'Payer Participation Data'!$B$10:$B$59,$C1285,'Payer Participation Data'!$C$10:$C$59,$D1285))</f>
        <v>0</v>
      </c>
      <c r="M1285" s="264">
        <f>IF(ISNA(SUMIFS(INDEX('Payer Participation Data'!$F$10:$BM$59,0,MATCH(CONCATENATE($J1285,M$6),'Payer Participation Data'!$F$8:$BM$8,0)),'Payer Participation Data'!$B$10:$B$59,$C1285,'Payer Participation Data'!$C$10:$C$59,$D1285)),"-",SUMIFS(INDEX('Payer Participation Data'!$F$10:$BM$59,0,MATCH(CONCATENATE($J1285,M$6),'Payer Participation Data'!$F$8:$BM$8,0)),'Payer Participation Data'!$B$10:$B$59,$C1285,'Payer Participation Data'!$C$10:$C$59,$D1285))</f>
        <v>0</v>
      </c>
    </row>
    <row r="1286" spans="2:13" x14ac:dyDescent="0.35">
      <c r="B1286" s="127" t="s">
        <v>80</v>
      </c>
      <c r="C1286" s="169" t="str">
        <f>IF(ISBLANK('Payer Participation Data'!$B$73),"-",'Payer Participation Data'!$B$73)</f>
        <v>-</v>
      </c>
      <c r="D1286" s="169" t="str">
        <f>IF(ISBLANK('Payer Participation Data'!$C$73),"-",'Payer Participation Data'!$C$73)</f>
        <v>-</v>
      </c>
      <c r="E1286" s="169" t="str">
        <f>IF(ISBLANK('Payer Participation Data'!$D$73),"-",'Payer Participation Data'!$D$73)</f>
        <v>-</v>
      </c>
      <c r="F1286" s="169" t="str">
        <f>IF(ISBLANK('Payer Participation Data'!$E$73),"-",'Payer Participation Data'!$E$73)</f>
        <v>-</v>
      </c>
      <c r="G1286" s="261">
        <v>4</v>
      </c>
      <c r="H1286" s="261">
        <v>4</v>
      </c>
      <c r="I1286" s="261">
        <v>5</v>
      </c>
      <c r="J1286" s="128" t="str">
        <f t="shared" si="67"/>
        <v>454</v>
      </c>
      <c r="K1286" s="128" t="s">
        <v>30</v>
      </c>
      <c r="L1286" s="263">
        <f>IF(ISNA(SUMIFS(INDEX('Payer Participation Data'!$F$10:$BM$59,0,MATCH(CONCATENATE($J1286,L$6),'Payer Participation Data'!$F$8:$BM$8,0)),'Payer Participation Data'!$B$10:$B$59,$C1286,'Payer Participation Data'!$C$10:$C$59,$D1286)),"-",SUMIFS(INDEX('Payer Participation Data'!$F$10:$BM$59,0,MATCH(CONCATENATE($J1286,L$6),'Payer Participation Data'!$F$8:$BM$8,0)),'Payer Participation Data'!$B$10:$B$59,$C1286,'Payer Participation Data'!$C$10:$C$59,$D1286))</f>
        <v>0</v>
      </c>
      <c r="M1286" s="264">
        <f>IF(ISNA(SUMIFS(INDEX('Payer Participation Data'!$F$10:$BM$59,0,MATCH(CONCATENATE($J1286,M$6),'Payer Participation Data'!$F$8:$BM$8,0)),'Payer Participation Data'!$B$10:$B$59,$C1286,'Payer Participation Data'!$C$10:$C$59,$D1286)),"-",SUMIFS(INDEX('Payer Participation Data'!$F$10:$BM$59,0,MATCH(CONCATENATE($J1286,M$6),'Payer Participation Data'!$F$8:$BM$8,0)),'Payer Participation Data'!$B$10:$B$59,$C1286,'Payer Participation Data'!$C$10:$C$59,$D1286))</f>
        <v>0</v>
      </c>
    </row>
    <row r="1287" spans="2:13" x14ac:dyDescent="0.35">
      <c r="B1287" s="127" t="s">
        <v>80</v>
      </c>
      <c r="C1287" s="169" t="str">
        <f>IF(ISBLANK('Payer Participation Data'!$B$74),"-",'Payer Participation Data'!$B$74)</f>
        <v>-</v>
      </c>
      <c r="D1287" s="169" t="str">
        <f>IF(ISBLANK('Payer Participation Data'!$C$74),"-",'Payer Participation Data'!$C$74)</f>
        <v>-</v>
      </c>
      <c r="E1287" s="169" t="str">
        <f>IF(ISBLANK('Payer Participation Data'!$D$74),"-",'Payer Participation Data'!$D$74)</f>
        <v>-</v>
      </c>
      <c r="F1287" s="169" t="str">
        <f>IF(ISBLANK('Payer Participation Data'!$E$74),"-",'Payer Participation Data'!$E$74)</f>
        <v>-</v>
      </c>
      <c r="G1287" s="260">
        <v>1</v>
      </c>
      <c r="H1287" s="260" t="s">
        <v>64</v>
      </c>
      <c r="I1287" s="260" t="s">
        <v>64</v>
      </c>
      <c r="J1287" s="102" t="str">
        <f t="shared" si="67"/>
        <v>BaselineBaseline1</v>
      </c>
      <c r="K1287" s="102" t="s">
        <v>30</v>
      </c>
      <c r="L1287" s="263">
        <f>IF(ISNA(SUMIFS(INDEX('Payer Participation Data'!$F$10:$BM$59,0,MATCH(CONCATENATE($J1287,L$6),'Payer Participation Data'!$F$8:$BM$8,0)),'Payer Participation Data'!$B$10:$B$59,$C1287,'Payer Participation Data'!$C$10:$C$59,$D1287)),"-",SUMIFS(INDEX('Payer Participation Data'!$F$10:$BM$59,0,MATCH(CONCATENATE($J1287,L$6),'Payer Participation Data'!$F$8:$BM$8,0)),'Payer Participation Data'!$B$10:$B$59,$C1287,'Payer Participation Data'!$C$10:$C$59,$D1287))</f>
        <v>0</v>
      </c>
      <c r="M1287" s="264">
        <f>IF(ISNA(SUMIFS(INDEX('Payer Participation Data'!$F$10:$BM$59,0,MATCH(CONCATENATE($J1287,M$6),'Payer Participation Data'!$F$8:$BM$8,0)),'Payer Participation Data'!$B$10:$B$59,$C1287,'Payer Participation Data'!$C$10:$C$59,$D1287)),"-",SUMIFS(INDEX('Payer Participation Data'!$F$10:$BM$59,0,MATCH(CONCATENATE($J1287,M$6),'Payer Participation Data'!$F$8:$BM$8,0)),'Payer Participation Data'!$B$10:$B$59,$C1287,'Payer Participation Data'!$C$10:$C$59,$D1287))</f>
        <v>0</v>
      </c>
    </row>
    <row r="1288" spans="2:13" x14ac:dyDescent="0.35">
      <c r="B1288" s="127" t="s">
        <v>80</v>
      </c>
      <c r="C1288" s="169" t="str">
        <f>IF(ISBLANK('Payer Participation Data'!$B$74),"-",'Payer Participation Data'!$B$74)</f>
        <v>-</v>
      </c>
      <c r="D1288" s="169" t="str">
        <f>IF(ISBLANK('Payer Participation Data'!$C$74),"-",'Payer Participation Data'!$C$74)</f>
        <v>-</v>
      </c>
      <c r="E1288" s="169" t="str">
        <f>IF(ISBLANK('Payer Participation Data'!$D$74),"-",'Payer Participation Data'!$D$74)</f>
        <v>-</v>
      </c>
      <c r="F1288" s="169" t="str">
        <f>IF(ISBLANK('Payer Participation Data'!$E$74),"-",'Payer Participation Data'!$E$74)</f>
        <v>-</v>
      </c>
      <c r="G1288" s="261">
        <v>2</v>
      </c>
      <c r="H1288" s="261" t="s">
        <v>64</v>
      </c>
      <c r="I1288" s="261" t="s">
        <v>64</v>
      </c>
      <c r="J1288" s="128" t="str">
        <f t="shared" si="67"/>
        <v>BaselineBaseline2</v>
      </c>
      <c r="K1288" s="128" t="s">
        <v>30</v>
      </c>
      <c r="L1288" s="263">
        <f>IF(ISNA(SUMIFS(INDEX('Payer Participation Data'!$F$10:$BM$59,0,MATCH(CONCATENATE($J1288,L$6),'Payer Participation Data'!$F$8:$BM$8,0)),'Payer Participation Data'!$B$10:$B$59,$C1288,'Payer Participation Data'!$C$10:$C$59,$D1288)),"-",SUMIFS(INDEX('Payer Participation Data'!$F$10:$BM$59,0,MATCH(CONCATENATE($J1288,L$6),'Payer Participation Data'!$F$8:$BM$8,0)),'Payer Participation Data'!$B$10:$B$59,$C1288,'Payer Participation Data'!$C$10:$C$59,$D1288))</f>
        <v>0</v>
      </c>
      <c r="M1288" s="264">
        <f>IF(ISNA(SUMIFS(INDEX('Payer Participation Data'!$F$10:$BM$59,0,MATCH(CONCATENATE($J1288,M$6),'Payer Participation Data'!$F$8:$BM$8,0)),'Payer Participation Data'!$B$10:$B$59,$C1288,'Payer Participation Data'!$C$10:$C$59,$D1288)),"-",SUMIFS(INDEX('Payer Participation Data'!$F$10:$BM$59,0,MATCH(CONCATENATE($J1288,M$6),'Payer Participation Data'!$F$8:$BM$8,0)),'Payer Participation Data'!$B$10:$B$59,$C1288,'Payer Participation Data'!$C$10:$C$59,$D1288))</f>
        <v>0</v>
      </c>
    </row>
    <row r="1289" spans="2:13" x14ac:dyDescent="0.35">
      <c r="B1289" s="127" t="s">
        <v>80</v>
      </c>
      <c r="C1289" s="169" t="str">
        <f>IF(ISBLANK('Payer Participation Data'!$B$74),"-",'Payer Participation Data'!$B$74)</f>
        <v>-</v>
      </c>
      <c r="D1289" s="169" t="str">
        <f>IF(ISBLANK('Payer Participation Data'!$C$74),"-",'Payer Participation Data'!$C$74)</f>
        <v>-</v>
      </c>
      <c r="E1289" s="169" t="str">
        <f>IF(ISBLANK('Payer Participation Data'!$D$74),"-",'Payer Participation Data'!$D$74)</f>
        <v>-</v>
      </c>
      <c r="F1289" s="169" t="str">
        <f>IF(ISBLANK('Payer Participation Data'!$E$74),"-",'Payer Participation Data'!$E$74)</f>
        <v>-</v>
      </c>
      <c r="G1289" s="260">
        <v>3</v>
      </c>
      <c r="H1289" s="260" t="s">
        <v>64</v>
      </c>
      <c r="I1289" s="260" t="s">
        <v>64</v>
      </c>
      <c r="J1289" s="102" t="str">
        <f t="shared" si="67"/>
        <v>BaselineBaseline3</v>
      </c>
      <c r="K1289" s="102" t="s">
        <v>30</v>
      </c>
      <c r="L1289" s="263">
        <f>IF(ISNA(SUMIFS(INDEX('Payer Participation Data'!$F$10:$BM$59,0,MATCH(CONCATENATE($J1289,L$6),'Payer Participation Data'!$F$8:$BM$8,0)),'Payer Participation Data'!$B$10:$B$59,$C1289,'Payer Participation Data'!$C$10:$C$59,$D1289)),"-",SUMIFS(INDEX('Payer Participation Data'!$F$10:$BM$59,0,MATCH(CONCATENATE($J1289,L$6),'Payer Participation Data'!$F$8:$BM$8,0)),'Payer Participation Data'!$B$10:$B$59,$C1289,'Payer Participation Data'!$C$10:$C$59,$D1289))</f>
        <v>0</v>
      </c>
      <c r="M1289" s="264">
        <f>IF(ISNA(SUMIFS(INDEX('Payer Participation Data'!$F$10:$BM$59,0,MATCH(CONCATENATE($J1289,M$6),'Payer Participation Data'!$F$8:$BM$8,0)),'Payer Participation Data'!$B$10:$B$59,$C1289,'Payer Participation Data'!$C$10:$C$59,$D1289)),"-",SUMIFS(INDEX('Payer Participation Data'!$F$10:$BM$59,0,MATCH(CONCATENATE($J1289,M$6),'Payer Participation Data'!$F$8:$BM$8,0)),'Payer Participation Data'!$B$10:$B$59,$C1289,'Payer Participation Data'!$C$10:$C$59,$D1289))</f>
        <v>0</v>
      </c>
    </row>
    <row r="1290" spans="2:13" x14ac:dyDescent="0.35">
      <c r="B1290" s="127" t="s">
        <v>80</v>
      </c>
      <c r="C1290" s="169" t="str">
        <f>IF(ISBLANK('Payer Participation Data'!$B$74),"-",'Payer Participation Data'!$B$74)</f>
        <v>-</v>
      </c>
      <c r="D1290" s="169" t="str">
        <f>IF(ISBLANK('Payer Participation Data'!$C$74),"-",'Payer Participation Data'!$C$74)</f>
        <v>-</v>
      </c>
      <c r="E1290" s="169" t="str">
        <f>IF(ISBLANK('Payer Participation Data'!$D$74),"-",'Payer Participation Data'!$D$74)</f>
        <v>-</v>
      </c>
      <c r="F1290" s="169" t="str">
        <f>IF(ISBLANK('Payer Participation Data'!$E$74),"-",'Payer Participation Data'!$E$74)</f>
        <v>-</v>
      </c>
      <c r="G1290" s="261">
        <v>4</v>
      </c>
      <c r="H1290" s="261" t="s">
        <v>64</v>
      </c>
      <c r="I1290" s="261" t="s">
        <v>64</v>
      </c>
      <c r="J1290" s="128" t="str">
        <f t="shared" si="67"/>
        <v>BaselineBaseline4</v>
      </c>
      <c r="K1290" s="128" t="s">
        <v>30</v>
      </c>
      <c r="L1290" s="263">
        <f>IF(ISNA(SUMIFS(INDEX('Payer Participation Data'!$F$10:$BM$59,0,MATCH(CONCATENATE($J1290,L$6),'Payer Participation Data'!$F$8:$BM$8,0)),'Payer Participation Data'!$B$10:$B$59,$C1290,'Payer Participation Data'!$C$10:$C$59,$D1290)),"-",SUMIFS(INDEX('Payer Participation Data'!$F$10:$BM$59,0,MATCH(CONCATENATE($J1290,L$6),'Payer Participation Data'!$F$8:$BM$8,0)),'Payer Participation Data'!$B$10:$B$59,$C1290,'Payer Participation Data'!$C$10:$C$59,$D1290))</f>
        <v>0</v>
      </c>
      <c r="M1290" s="264">
        <f>IF(ISNA(SUMIFS(INDEX('Payer Participation Data'!$F$10:$BM$59,0,MATCH(CONCATENATE($J1290,M$6),'Payer Participation Data'!$F$8:$BM$8,0)),'Payer Participation Data'!$B$10:$B$59,$C1290,'Payer Participation Data'!$C$10:$C$59,$D1290)),"-",SUMIFS(INDEX('Payer Participation Data'!$F$10:$BM$59,0,MATCH(CONCATENATE($J1290,M$6),'Payer Participation Data'!$F$8:$BM$8,0)),'Payer Participation Data'!$B$10:$B$59,$C1290,'Payer Participation Data'!$C$10:$C$59,$D1290))</f>
        <v>0</v>
      </c>
    </row>
    <row r="1291" spans="2:13" x14ac:dyDescent="0.35">
      <c r="B1291" s="127" t="s">
        <v>80</v>
      </c>
      <c r="C1291" s="169" t="str">
        <f>IF(ISBLANK('Payer Participation Data'!$B$74),"-",'Payer Participation Data'!$B$74)</f>
        <v>-</v>
      </c>
      <c r="D1291" s="169" t="str">
        <f>IF(ISBLANK('Payer Participation Data'!$C$74),"-",'Payer Participation Data'!$C$74)</f>
        <v>-</v>
      </c>
      <c r="E1291" s="169" t="str">
        <f>IF(ISBLANK('Payer Participation Data'!$D$74),"-",'Payer Participation Data'!$D$74)</f>
        <v>-</v>
      </c>
      <c r="F1291" s="169" t="str">
        <f>IF(ISBLANK('Payer Participation Data'!$E$74),"-",'Payer Participation Data'!$E$74)</f>
        <v>-</v>
      </c>
      <c r="G1291" s="260">
        <v>1</v>
      </c>
      <c r="H1291" s="260">
        <v>1</v>
      </c>
      <c r="I1291" s="260">
        <v>5</v>
      </c>
      <c r="J1291" s="102" t="str">
        <f t="shared" si="67"/>
        <v>151</v>
      </c>
      <c r="K1291" s="102" t="s">
        <v>30</v>
      </c>
      <c r="L1291" s="263">
        <f>IF(ISNA(SUMIFS(INDEX('Payer Participation Data'!$F$10:$BM$59,0,MATCH(CONCATENATE($J1291,L$6),'Payer Participation Data'!$F$8:$BM$8,0)),'Payer Participation Data'!$B$10:$B$59,$C1291,'Payer Participation Data'!$C$10:$C$59,$D1291)),"-",SUMIFS(INDEX('Payer Participation Data'!$F$10:$BM$59,0,MATCH(CONCATENATE($J1291,L$6),'Payer Participation Data'!$F$8:$BM$8,0)),'Payer Participation Data'!$B$10:$B$59,$C1291,'Payer Participation Data'!$C$10:$C$59,$D1291))</f>
        <v>0</v>
      </c>
      <c r="M1291" s="264">
        <f>IF(ISNA(SUMIFS(INDEX('Payer Participation Data'!$F$10:$BM$59,0,MATCH(CONCATENATE($J1291,M$6),'Payer Participation Data'!$F$8:$BM$8,0)),'Payer Participation Data'!$B$10:$B$59,$C1291,'Payer Participation Data'!$C$10:$C$59,$D1291)),"-",SUMIFS(INDEX('Payer Participation Data'!$F$10:$BM$59,0,MATCH(CONCATENATE($J1291,M$6),'Payer Participation Data'!$F$8:$BM$8,0)),'Payer Participation Data'!$B$10:$B$59,$C1291,'Payer Participation Data'!$C$10:$C$59,$D1291))</f>
        <v>0</v>
      </c>
    </row>
    <row r="1292" spans="2:13" x14ac:dyDescent="0.35">
      <c r="B1292" s="127" t="s">
        <v>80</v>
      </c>
      <c r="C1292" s="169" t="str">
        <f>IF(ISBLANK('Payer Participation Data'!$B$74),"-",'Payer Participation Data'!$B$74)</f>
        <v>-</v>
      </c>
      <c r="D1292" s="169" t="str">
        <f>IF(ISBLANK('Payer Participation Data'!$C$74),"-",'Payer Participation Data'!$C$74)</f>
        <v>-</v>
      </c>
      <c r="E1292" s="169" t="str">
        <f>IF(ISBLANK('Payer Participation Data'!$D$74),"-",'Payer Participation Data'!$D$74)</f>
        <v>-</v>
      </c>
      <c r="F1292" s="169" t="str">
        <f>IF(ISBLANK('Payer Participation Data'!$E$74),"-",'Payer Participation Data'!$E$74)</f>
        <v>-</v>
      </c>
      <c r="G1292" s="261">
        <v>2</v>
      </c>
      <c r="H1292" s="261">
        <v>1</v>
      </c>
      <c r="I1292" s="261">
        <v>5</v>
      </c>
      <c r="J1292" s="128" t="str">
        <f t="shared" si="67"/>
        <v>152</v>
      </c>
      <c r="K1292" s="128" t="s">
        <v>30</v>
      </c>
      <c r="L1292" s="263">
        <f>IF(ISNA(SUMIFS(INDEX('Payer Participation Data'!$F$10:$BM$59,0,MATCH(CONCATENATE($J1292,L$6),'Payer Participation Data'!$F$8:$BM$8,0)),'Payer Participation Data'!$B$10:$B$59,$C1292,'Payer Participation Data'!$C$10:$C$59,$D1292)),"-",SUMIFS(INDEX('Payer Participation Data'!$F$10:$BM$59,0,MATCH(CONCATENATE($J1292,L$6),'Payer Participation Data'!$F$8:$BM$8,0)),'Payer Participation Data'!$B$10:$B$59,$C1292,'Payer Participation Data'!$C$10:$C$59,$D1292))</f>
        <v>0</v>
      </c>
      <c r="M1292" s="264">
        <f>IF(ISNA(SUMIFS(INDEX('Payer Participation Data'!$F$10:$BM$59,0,MATCH(CONCATENATE($J1292,M$6),'Payer Participation Data'!$F$8:$BM$8,0)),'Payer Participation Data'!$B$10:$B$59,$C1292,'Payer Participation Data'!$C$10:$C$59,$D1292)),"-",SUMIFS(INDEX('Payer Participation Data'!$F$10:$BM$59,0,MATCH(CONCATENATE($J1292,M$6),'Payer Participation Data'!$F$8:$BM$8,0)),'Payer Participation Data'!$B$10:$B$59,$C1292,'Payer Participation Data'!$C$10:$C$59,$D1292))</f>
        <v>0</v>
      </c>
    </row>
    <row r="1293" spans="2:13" x14ac:dyDescent="0.35">
      <c r="B1293" s="127" t="s">
        <v>80</v>
      </c>
      <c r="C1293" s="169" t="str">
        <f>IF(ISBLANK('Payer Participation Data'!$B$74),"-",'Payer Participation Data'!$B$74)</f>
        <v>-</v>
      </c>
      <c r="D1293" s="169" t="str">
        <f>IF(ISBLANK('Payer Participation Data'!$C$74),"-",'Payer Participation Data'!$C$74)</f>
        <v>-</v>
      </c>
      <c r="E1293" s="169" t="str">
        <f>IF(ISBLANK('Payer Participation Data'!$D$74),"-",'Payer Participation Data'!$D$74)</f>
        <v>-</v>
      </c>
      <c r="F1293" s="169" t="str">
        <f>IF(ISBLANK('Payer Participation Data'!$E$74),"-",'Payer Participation Data'!$E$74)</f>
        <v>-</v>
      </c>
      <c r="G1293" s="260">
        <v>3</v>
      </c>
      <c r="H1293" s="260">
        <v>1</v>
      </c>
      <c r="I1293" s="260">
        <v>5</v>
      </c>
      <c r="J1293" s="102" t="str">
        <f t="shared" si="67"/>
        <v>153</v>
      </c>
      <c r="K1293" s="102" t="s">
        <v>30</v>
      </c>
      <c r="L1293" s="263">
        <f>IF(ISNA(SUMIFS(INDEX('Payer Participation Data'!$F$10:$BM$59,0,MATCH(CONCATENATE($J1293,L$6),'Payer Participation Data'!$F$8:$BM$8,0)),'Payer Participation Data'!$B$10:$B$59,$C1293,'Payer Participation Data'!$C$10:$C$59,$D1293)),"-",SUMIFS(INDEX('Payer Participation Data'!$F$10:$BM$59,0,MATCH(CONCATENATE($J1293,L$6),'Payer Participation Data'!$F$8:$BM$8,0)),'Payer Participation Data'!$B$10:$B$59,$C1293,'Payer Participation Data'!$C$10:$C$59,$D1293))</f>
        <v>0</v>
      </c>
      <c r="M1293" s="264">
        <f>IF(ISNA(SUMIFS(INDEX('Payer Participation Data'!$F$10:$BM$59,0,MATCH(CONCATENATE($J1293,M$6),'Payer Participation Data'!$F$8:$BM$8,0)),'Payer Participation Data'!$B$10:$B$59,$C1293,'Payer Participation Data'!$C$10:$C$59,$D1293)),"-",SUMIFS(INDEX('Payer Participation Data'!$F$10:$BM$59,0,MATCH(CONCATENATE($J1293,M$6),'Payer Participation Data'!$F$8:$BM$8,0)),'Payer Participation Data'!$B$10:$B$59,$C1293,'Payer Participation Data'!$C$10:$C$59,$D1293))</f>
        <v>0</v>
      </c>
    </row>
    <row r="1294" spans="2:13" x14ac:dyDescent="0.35">
      <c r="B1294" s="127" t="s">
        <v>80</v>
      </c>
      <c r="C1294" s="169" t="str">
        <f>IF(ISBLANK('Payer Participation Data'!$B$74),"-",'Payer Participation Data'!$B$74)</f>
        <v>-</v>
      </c>
      <c r="D1294" s="169" t="str">
        <f>IF(ISBLANK('Payer Participation Data'!$C$74),"-",'Payer Participation Data'!$C$74)</f>
        <v>-</v>
      </c>
      <c r="E1294" s="169" t="str">
        <f>IF(ISBLANK('Payer Participation Data'!$D$74),"-",'Payer Participation Data'!$D$74)</f>
        <v>-</v>
      </c>
      <c r="F1294" s="169" t="str">
        <f>IF(ISBLANK('Payer Participation Data'!$E$74),"-",'Payer Participation Data'!$E$74)</f>
        <v>-</v>
      </c>
      <c r="G1294" s="261">
        <v>4</v>
      </c>
      <c r="H1294" s="261">
        <v>1</v>
      </c>
      <c r="I1294" s="261">
        <v>5</v>
      </c>
      <c r="J1294" s="128" t="str">
        <f t="shared" si="67"/>
        <v>154</v>
      </c>
      <c r="K1294" s="128" t="s">
        <v>30</v>
      </c>
      <c r="L1294" s="263">
        <f>IF(ISNA(SUMIFS(INDEX('Payer Participation Data'!$F$10:$BM$59,0,MATCH(CONCATENATE($J1294,L$6),'Payer Participation Data'!$F$8:$BM$8,0)),'Payer Participation Data'!$B$10:$B$59,$C1294,'Payer Participation Data'!$C$10:$C$59,$D1294)),"-",SUMIFS(INDEX('Payer Participation Data'!$F$10:$BM$59,0,MATCH(CONCATENATE($J1294,L$6),'Payer Participation Data'!$F$8:$BM$8,0)),'Payer Participation Data'!$B$10:$B$59,$C1294,'Payer Participation Data'!$C$10:$C$59,$D1294))</f>
        <v>0</v>
      </c>
      <c r="M1294" s="264">
        <f>IF(ISNA(SUMIFS(INDEX('Payer Participation Data'!$F$10:$BM$59,0,MATCH(CONCATENATE($J1294,M$6),'Payer Participation Data'!$F$8:$BM$8,0)),'Payer Participation Data'!$B$10:$B$59,$C1294,'Payer Participation Data'!$C$10:$C$59,$D1294)),"-",SUMIFS(INDEX('Payer Participation Data'!$F$10:$BM$59,0,MATCH(CONCATENATE($J1294,M$6),'Payer Participation Data'!$F$8:$BM$8,0)),'Payer Participation Data'!$B$10:$B$59,$C1294,'Payer Participation Data'!$C$10:$C$59,$D1294))</f>
        <v>0</v>
      </c>
    </row>
    <row r="1295" spans="2:13" x14ac:dyDescent="0.35">
      <c r="B1295" s="127" t="s">
        <v>80</v>
      </c>
      <c r="C1295" s="169" t="str">
        <f>IF(ISBLANK('Payer Participation Data'!$B$74),"-",'Payer Participation Data'!$B$74)</f>
        <v>-</v>
      </c>
      <c r="D1295" s="169" t="str">
        <f>IF(ISBLANK('Payer Participation Data'!$C$74),"-",'Payer Participation Data'!$C$74)</f>
        <v>-</v>
      </c>
      <c r="E1295" s="169" t="str">
        <f>IF(ISBLANK('Payer Participation Data'!$D$74),"-",'Payer Participation Data'!$D$74)</f>
        <v>-</v>
      </c>
      <c r="F1295" s="169" t="str">
        <f>IF(ISBLANK('Payer Participation Data'!$E$74),"-",'Payer Participation Data'!$E$74)</f>
        <v>-</v>
      </c>
      <c r="G1295" s="260">
        <v>1</v>
      </c>
      <c r="H1295" s="260">
        <v>2</v>
      </c>
      <c r="I1295" s="260">
        <v>5</v>
      </c>
      <c r="J1295" s="102" t="str">
        <f t="shared" si="67"/>
        <v>251</v>
      </c>
      <c r="K1295" s="102" t="s">
        <v>30</v>
      </c>
      <c r="L1295" s="263">
        <f>IF(ISNA(SUMIFS(INDEX('Payer Participation Data'!$F$10:$BM$59,0,MATCH(CONCATENATE($J1295,L$6),'Payer Participation Data'!$F$8:$BM$8,0)),'Payer Participation Data'!$B$10:$B$59,$C1295,'Payer Participation Data'!$C$10:$C$59,$D1295)),"-",SUMIFS(INDEX('Payer Participation Data'!$F$10:$BM$59,0,MATCH(CONCATENATE($J1295,L$6),'Payer Participation Data'!$F$8:$BM$8,0)),'Payer Participation Data'!$B$10:$B$59,$C1295,'Payer Participation Data'!$C$10:$C$59,$D1295))</f>
        <v>0</v>
      </c>
      <c r="M1295" s="264">
        <f>IF(ISNA(SUMIFS(INDEX('Payer Participation Data'!$F$10:$BM$59,0,MATCH(CONCATENATE($J1295,M$6),'Payer Participation Data'!$F$8:$BM$8,0)),'Payer Participation Data'!$B$10:$B$59,$C1295,'Payer Participation Data'!$C$10:$C$59,$D1295)),"-",SUMIFS(INDEX('Payer Participation Data'!$F$10:$BM$59,0,MATCH(CONCATENATE($J1295,M$6),'Payer Participation Data'!$F$8:$BM$8,0)),'Payer Participation Data'!$B$10:$B$59,$C1295,'Payer Participation Data'!$C$10:$C$59,$D1295))</f>
        <v>0</v>
      </c>
    </row>
    <row r="1296" spans="2:13" x14ac:dyDescent="0.35">
      <c r="B1296" s="127" t="s">
        <v>80</v>
      </c>
      <c r="C1296" s="169" t="str">
        <f>IF(ISBLANK('Payer Participation Data'!$B$74),"-",'Payer Participation Data'!$B$74)</f>
        <v>-</v>
      </c>
      <c r="D1296" s="169" t="str">
        <f>IF(ISBLANK('Payer Participation Data'!$C$74),"-",'Payer Participation Data'!$C$74)</f>
        <v>-</v>
      </c>
      <c r="E1296" s="169" t="str">
        <f>IF(ISBLANK('Payer Participation Data'!$D$74),"-",'Payer Participation Data'!$D$74)</f>
        <v>-</v>
      </c>
      <c r="F1296" s="169" t="str">
        <f>IF(ISBLANK('Payer Participation Data'!$E$74),"-",'Payer Participation Data'!$E$74)</f>
        <v>-</v>
      </c>
      <c r="G1296" s="261">
        <v>2</v>
      </c>
      <c r="H1296" s="261">
        <v>2</v>
      </c>
      <c r="I1296" s="261">
        <v>5</v>
      </c>
      <c r="J1296" s="128" t="str">
        <f t="shared" si="67"/>
        <v>252</v>
      </c>
      <c r="K1296" s="128" t="s">
        <v>30</v>
      </c>
      <c r="L1296" s="263">
        <f>IF(ISNA(SUMIFS(INDEX('Payer Participation Data'!$F$10:$BM$59,0,MATCH(CONCATENATE($J1296,L$6),'Payer Participation Data'!$F$8:$BM$8,0)),'Payer Participation Data'!$B$10:$B$59,$C1296,'Payer Participation Data'!$C$10:$C$59,$D1296)),"-",SUMIFS(INDEX('Payer Participation Data'!$F$10:$BM$59,0,MATCH(CONCATENATE($J1296,L$6),'Payer Participation Data'!$F$8:$BM$8,0)),'Payer Participation Data'!$B$10:$B$59,$C1296,'Payer Participation Data'!$C$10:$C$59,$D1296))</f>
        <v>0</v>
      </c>
      <c r="M1296" s="264">
        <f>IF(ISNA(SUMIFS(INDEX('Payer Participation Data'!$F$10:$BM$59,0,MATCH(CONCATENATE($J1296,M$6),'Payer Participation Data'!$F$8:$BM$8,0)),'Payer Participation Data'!$B$10:$B$59,$C1296,'Payer Participation Data'!$C$10:$C$59,$D1296)),"-",SUMIFS(INDEX('Payer Participation Data'!$F$10:$BM$59,0,MATCH(CONCATENATE($J1296,M$6),'Payer Participation Data'!$F$8:$BM$8,0)),'Payer Participation Data'!$B$10:$B$59,$C1296,'Payer Participation Data'!$C$10:$C$59,$D1296))</f>
        <v>0</v>
      </c>
    </row>
    <row r="1297" spans="2:13" x14ac:dyDescent="0.35">
      <c r="B1297" s="127" t="s">
        <v>80</v>
      </c>
      <c r="C1297" s="169" t="str">
        <f>IF(ISBLANK('Payer Participation Data'!$B$74),"-",'Payer Participation Data'!$B$74)</f>
        <v>-</v>
      </c>
      <c r="D1297" s="169" t="str">
        <f>IF(ISBLANK('Payer Participation Data'!$C$74),"-",'Payer Participation Data'!$C$74)</f>
        <v>-</v>
      </c>
      <c r="E1297" s="169" t="str">
        <f>IF(ISBLANK('Payer Participation Data'!$D$74),"-",'Payer Participation Data'!$D$74)</f>
        <v>-</v>
      </c>
      <c r="F1297" s="169" t="str">
        <f>IF(ISBLANK('Payer Participation Data'!$E$74),"-",'Payer Participation Data'!$E$74)</f>
        <v>-</v>
      </c>
      <c r="G1297" s="260">
        <v>3</v>
      </c>
      <c r="H1297" s="260">
        <v>2</v>
      </c>
      <c r="I1297" s="260">
        <v>5</v>
      </c>
      <c r="J1297" s="102" t="str">
        <f t="shared" si="67"/>
        <v>253</v>
      </c>
      <c r="K1297" s="102" t="s">
        <v>30</v>
      </c>
      <c r="L1297" s="263">
        <f>IF(ISNA(SUMIFS(INDEX('Payer Participation Data'!$F$10:$BM$59,0,MATCH(CONCATENATE($J1297,L$6),'Payer Participation Data'!$F$8:$BM$8,0)),'Payer Participation Data'!$B$10:$B$59,$C1297,'Payer Participation Data'!$C$10:$C$59,$D1297)),"-",SUMIFS(INDEX('Payer Participation Data'!$F$10:$BM$59,0,MATCH(CONCATENATE($J1297,L$6),'Payer Participation Data'!$F$8:$BM$8,0)),'Payer Participation Data'!$B$10:$B$59,$C1297,'Payer Participation Data'!$C$10:$C$59,$D1297))</f>
        <v>0</v>
      </c>
      <c r="M1297" s="264">
        <f>IF(ISNA(SUMIFS(INDEX('Payer Participation Data'!$F$10:$BM$59,0,MATCH(CONCATENATE($J1297,M$6),'Payer Participation Data'!$F$8:$BM$8,0)),'Payer Participation Data'!$B$10:$B$59,$C1297,'Payer Participation Data'!$C$10:$C$59,$D1297)),"-",SUMIFS(INDEX('Payer Participation Data'!$F$10:$BM$59,0,MATCH(CONCATENATE($J1297,M$6),'Payer Participation Data'!$F$8:$BM$8,0)),'Payer Participation Data'!$B$10:$B$59,$C1297,'Payer Participation Data'!$C$10:$C$59,$D1297))</f>
        <v>0</v>
      </c>
    </row>
    <row r="1298" spans="2:13" x14ac:dyDescent="0.35">
      <c r="B1298" s="127" t="s">
        <v>80</v>
      </c>
      <c r="C1298" s="169" t="str">
        <f>IF(ISBLANK('Payer Participation Data'!$B$74),"-",'Payer Participation Data'!$B$74)</f>
        <v>-</v>
      </c>
      <c r="D1298" s="169" t="str">
        <f>IF(ISBLANK('Payer Participation Data'!$C$74),"-",'Payer Participation Data'!$C$74)</f>
        <v>-</v>
      </c>
      <c r="E1298" s="169" t="str">
        <f>IF(ISBLANK('Payer Participation Data'!$D$74),"-",'Payer Participation Data'!$D$74)</f>
        <v>-</v>
      </c>
      <c r="F1298" s="169" t="str">
        <f>IF(ISBLANK('Payer Participation Data'!$E$74),"-",'Payer Participation Data'!$E$74)</f>
        <v>-</v>
      </c>
      <c r="G1298" s="261">
        <v>4</v>
      </c>
      <c r="H1298" s="261">
        <v>2</v>
      </c>
      <c r="I1298" s="261">
        <v>5</v>
      </c>
      <c r="J1298" s="128" t="str">
        <f t="shared" si="67"/>
        <v>254</v>
      </c>
      <c r="K1298" s="128" t="s">
        <v>30</v>
      </c>
      <c r="L1298" s="263">
        <f>IF(ISNA(SUMIFS(INDEX('Payer Participation Data'!$F$10:$BM$59,0,MATCH(CONCATENATE($J1298,L$6),'Payer Participation Data'!$F$8:$BM$8,0)),'Payer Participation Data'!$B$10:$B$59,$C1298,'Payer Participation Data'!$C$10:$C$59,$D1298)),"-",SUMIFS(INDEX('Payer Participation Data'!$F$10:$BM$59,0,MATCH(CONCATENATE($J1298,L$6),'Payer Participation Data'!$F$8:$BM$8,0)),'Payer Participation Data'!$B$10:$B$59,$C1298,'Payer Participation Data'!$C$10:$C$59,$D1298))</f>
        <v>0</v>
      </c>
      <c r="M1298" s="264">
        <f>IF(ISNA(SUMIFS(INDEX('Payer Participation Data'!$F$10:$BM$59,0,MATCH(CONCATENATE($J1298,M$6),'Payer Participation Data'!$F$8:$BM$8,0)),'Payer Participation Data'!$B$10:$B$59,$C1298,'Payer Participation Data'!$C$10:$C$59,$D1298)),"-",SUMIFS(INDEX('Payer Participation Data'!$F$10:$BM$59,0,MATCH(CONCATENATE($J1298,M$6),'Payer Participation Data'!$F$8:$BM$8,0)),'Payer Participation Data'!$B$10:$B$59,$C1298,'Payer Participation Data'!$C$10:$C$59,$D1298))</f>
        <v>0</v>
      </c>
    </row>
    <row r="1299" spans="2:13" x14ac:dyDescent="0.35">
      <c r="B1299" s="127" t="s">
        <v>80</v>
      </c>
      <c r="C1299" s="169" t="str">
        <f>IF(ISBLANK('Payer Participation Data'!$B$74),"-",'Payer Participation Data'!$B$74)</f>
        <v>-</v>
      </c>
      <c r="D1299" s="169" t="str">
        <f>IF(ISBLANK('Payer Participation Data'!$C$74),"-",'Payer Participation Data'!$C$74)</f>
        <v>-</v>
      </c>
      <c r="E1299" s="169" t="str">
        <f>IF(ISBLANK('Payer Participation Data'!$D$74),"-",'Payer Participation Data'!$D$74)</f>
        <v>-</v>
      </c>
      <c r="F1299" s="169" t="str">
        <f>IF(ISBLANK('Payer Participation Data'!$E$74),"-",'Payer Participation Data'!$E$74)</f>
        <v>-</v>
      </c>
      <c r="G1299" s="260">
        <v>1</v>
      </c>
      <c r="H1299" s="260">
        <v>3</v>
      </c>
      <c r="I1299" s="260">
        <v>5</v>
      </c>
      <c r="J1299" s="102" t="str">
        <f t="shared" si="67"/>
        <v>351</v>
      </c>
      <c r="K1299" s="102" t="s">
        <v>30</v>
      </c>
      <c r="L1299" s="263">
        <f>IF(ISNA(SUMIFS(INDEX('Payer Participation Data'!$F$10:$BM$59,0,MATCH(CONCATENATE($J1299,L$6),'Payer Participation Data'!$F$8:$BM$8,0)),'Payer Participation Data'!$B$10:$B$59,$C1299,'Payer Participation Data'!$C$10:$C$59,$D1299)),"-",SUMIFS(INDEX('Payer Participation Data'!$F$10:$BM$59,0,MATCH(CONCATENATE($J1299,L$6),'Payer Participation Data'!$F$8:$BM$8,0)),'Payer Participation Data'!$B$10:$B$59,$C1299,'Payer Participation Data'!$C$10:$C$59,$D1299))</f>
        <v>0</v>
      </c>
      <c r="M1299" s="264">
        <f>IF(ISNA(SUMIFS(INDEX('Payer Participation Data'!$F$10:$BM$59,0,MATCH(CONCATENATE($J1299,M$6),'Payer Participation Data'!$F$8:$BM$8,0)),'Payer Participation Data'!$B$10:$B$59,$C1299,'Payer Participation Data'!$C$10:$C$59,$D1299)),"-",SUMIFS(INDEX('Payer Participation Data'!$F$10:$BM$59,0,MATCH(CONCATENATE($J1299,M$6),'Payer Participation Data'!$F$8:$BM$8,0)),'Payer Participation Data'!$B$10:$B$59,$C1299,'Payer Participation Data'!$C$10:$C$59,$D1299))</f>
        <v>0</v>
      </c>
    </row>
    <row r="1300" spans="2:13" x14ac:dyDescent="0.35">
      <c r="B1300" s="127" t="s">
        <v>80</v>
      </c>
      <c r="C1300" s="169" t="str">
        <f>IF(ISBLANK('Payer Participation Data'!$B$74),"-",'Payer Participation Data'!$B$74)</f>
        <v>-</v>
      </c>
      <c r="D1300" s="169" t="str">
        <f>IF(ISBLANK('Payer Participation Data'!$C$74),"-",'Payer Participation Data'!$C$74)</f>
        <v>-</v>
      </c>
      <c r="E1300" s="169" t="str">
        <f>IF(ISBLANK('Payer Participation Data'!$D$74),"-",'Payer Participation Data'!$D$74)</f>
        <v>-</v>
      </c>
      <c r="F1300" s="169" t="str">
        <f>IF(ISBLANK('Payer Participation Data'!$E$74),"-",'Payer Participation Data'!$E$74)</f>
        <v>-</v>
      </c>
      <c r="G1300" s="261">
        <v>2</v>
      </c>
      <c r="H1300" s="261">
        <v>3</v>
      </c>
      <c r="I1300" s="261">
        <v>5</v>
      </c>
      <c r="J1300" s="128" t="str">
        <f t="shared" si="67"/>
        <v>352</v>
      </c>
      <c r="K1300" s="128" t="s">
        <v>30</v>
      </c>
      <c r="L1300" s="263">
        <f>IF(ISNA(SUMIFS(INDEX('Payer Participation Data'!$F$10:$BM$59,0,MATCH(CONCATENATE($J1300,L$6),'Payer Participation Data'!$F$8:$BM$8,0)),'Payer Participation Data'!$B$10:$B$59,$C1300,'Payer Participation Data'!$C$10:$C$59,$D1300)),"-",SUMIFS(INDEX('Payer Participation Data'!$F$10:$BM$59,0,MATCH(CONCATENATE($J1300,L$6),'Payer Participation Data'!$F$8:$BM$8,0)),'Payer Participation Data'!$B$10:$B$59,$C1300,'Payer Participation Data'!$C$10:$C$59,$D1300))</f>
        <v>0</v>
      </c>
      <c r="M1300" s="264">
        <f>IF(ISNA(SUMIFS(INDEX('Payer Participation Data'!$F$10:$BM$59,0,MATCH(CONCATENATE($J1300,M$6),'Payer Participation Data'!$F$8:$BM$8,0)),'Payer Participation Data'!$B$10:$B$59,$C1300,'Payer Participation Data'!$C$10:$C$59,$D1300)),"-",SUMIFS(INDEX('Payer Participation Data'!$F$10:$BM$59,0,MATCH(CONCATENATE($J1300,M$6),'Payer Participation Data'!$F$8:$BM$8,0)),'Payer Participation Data'!$B$10:$B$59,$C1300,'Payer Participation Data'!$C$10:$C$59,$D1300))</f>
        <v>0</v>
      </c>
    </row>
    <row r="1301" spans="2:13" x14ac:dyDescent="0.35">
      <c r="B1301" s="127" t="s">
        <v>80</v>
      </c>
      <c r="C1301" s="169" t="str">
        <f>IF(ISBLANK('Payer Participation Data'!$B$74),"-",'Payer Participation Data'!$B$74)</f>
        <v>-</v>
      </c>
      <c r="D1301" s="169" t="str">
        <f>IF(ISBLANK('Payer Participation Data'!$C$74),"-",'Payer Participation Data'!$C$74)</f>
        <v>-</v>
      </c>
      <c r="E1301" s="169" t="str">
        <f>IF(ISBLANK('Payer Participation Data'!$D$74),"-",'Payer Participation Data'!$D$74)</f>
        <v>-</v>
      </c>
      <c r="F1301" s="169" t="str">
        <f>IF(ISBLANK('Payer Participation Data'!$E$74),"-",'Payer Participation Data'!$E$74)</f>
        <v>-</v>
      </c>
      <c r="G1301" s="260">
        <v>3</v>
      </c>
      <c r="H1301" s="260">
        <v>3</v>
      </c>
      <c r="I1301" s="260">
        <v>5</v>
      </c>
      <c r="J1301" s="102" t="str">
        <f t="shared" si="67"/>
        <v>353</v>
      </c>
      <c r="K1301" s="102" t="s">
        <v>30</v>
      </c>
      <c r="L1301" s="263">
        <f>IF(ISNA(SUMIFS(INDEX('Payer Participation Data'!$F$10:$BM$59,0,MATCH(CONCATENATE($J1301,L$6),'Payer Participation Data'!$F$8:$BM$8,0)),'Payer Participation Data'!$B$10:$B$59,$C1301,'Payer Participation Data'!$C$10:$C$59,$D1301)),"-",SUMIFS(INDEX('Payer Participation Data'!$F$10:$BM$59,0,MATCH(CONCATENATE($J1301,L$6),'Payer Participation Data'!$F$8:$BM$8,0)),'Payer Participation Data'!$B$10:$B$59,$C1301,'Payer Participation Data'!$C$10:$C$59,$D1301))</f>
        <v>0</v>
      </c>
      <c r="M1301" s="264">
        <f>IF(ISNA(SUMIFS(INDEX('Payer Participation Data'!$F$10:$BM$59,0,MATCH(CONCATENATE($J1301,M$6),'Payer Participation Data'!$F$8:$BM$8,0)),'Payer Participation Data'!$B$10:$B$59,$C1301,'Payer Participation Data'!$C$10:$C$59,$D1301)),"-",SUMIFS(INDEX('Payer Participation Data'!$F$10:$BM$59,0,MATCH(CONCATENATE($J1301,M$6),'Payer Participation Data'!$F$8:$BM$8,0)),'Payer Participation Data'!$B$10:$B$59,$C1301,'Payer Participation Data'!$C$10:$C$59,$D1301))</f>
        <v>0</v>
      </c>
    </row>
    <row r="1302" spans="2:13" x14ac:dyDescent="0.35">
      <c r="B1302" s="127" t="s">
        <v>80</v>
      </c>
      <c r="C1302" s="169" t="str">
        <f>IF(ISBLANK('Payer Participation Data'!$B$74),"-",'Payer Participation Data'!$B$74)</f>
        <v>-</v>
      </c>
      <c r="D1302" s="169" t="str">
        <f>IF(ISBLANK('Payer Participation Data'!$C$74),"-",'Payer Participation Data'!$C$74)</f>
        <v>-</v>
      </c>
      <c r="E1302" s="169" t="str">
        <f>IF(ISBLANK('Payer Participation Data'!$D$74),"-",'Payer Participation Data'!$D$74)</f>
        <v>-</v>
      </c>
      <c r="F1302" s="169" t="str">
        <f>IF(ISBLANK('Payer Participation Data'!$E$74),"-",'Payer Participation Data'!$E$74)</f>
        <v>-</v>
      </c>
      <c r="G1302" s="261">
        <v>4</v>
      </c>
      <c r="H1302" s="261">
        <v>3</v>
      </c>
      <c r="I1302" s="261">
        <v>5</v>
      </c>
      <c r="J1302" s="128" t="str">
        <f t="shared" si="67"/>
        <v>354</v>
      </c>
      <c r="K1302" s="128" t="s">
        <v>30</v>
      </c>
      <c r="L1302" s="263">
        <f>IF(ISNA(SUMIFS(INDEX('Payer Participation Data'!$F$10:$BM$59,0,MATCH(CONCATENATE($J1302,L$6),'Payer Participation Data'!$F$8:$BM$8,0)),'Payer Participation Data'!$B$10:$B$59,$C1302,'Payer Participation Data'!$C$10:$C$59,$D1302)),"-",SUMIFS(INDEX('Payer Participation Data'!$F$10:$BM$59,0,MATCH(CONCATENATE($J1302,L$6),'Payer Participation Data'!$F$8:$BM$8,0)),'Payer Participation Data'!$B$10:$B$59,$C1302,'Payer Participation Data'!$C$10:$C$59,$D1302))</f>
        <v>0</v>
      </c>
      <c r="M1302" s="264">
        <f>IF(ISNA(SUMIFS(INDEX('Payer Participation Data'!$F$10:$BM$59,0,MATCH(CONCATENATE($J1302,M$6),'Payer Participation Data'!$F$8:$BM$8,0)),'Payer Participation Data'!$B$10:$B$59,$C1302,'Payer Participation Data'!$C$10:$C$59,$D1302)),"-",SUMIFS(INDEX('Payer Participation Data'!$F$10:$BM$59,0,MATCH(CONCATENATE($J1302,M$6),'Payer Participation Data'!$F$8:$BM$8,0)),'Payer Participation Data'!$B$10:$B$59,$C1302,'Payer Participation Data'!$C$10:$C$59,$D1302))</f>
        <v>0</v>
      </c>
    </row>
    <row r="1303" spans="2:13" x14ac:dyDescent="0.35">
      <c r="B1303" s="127" t="s">
        <v>80</v>
      </c>
      <c r="C1303" s="169" t="str">
        <f>IF(ISBLANK('Payer Participation Data'!$B$74),"-",'Payer Participation Data'!$B$74)</f>
        <v>-</v>
      </c>
      <c r="D1303" s="169" t="str">
        <f>IF(ISBLANK('Payer Participation Data'!$C$74),"-",'Payer Participation Data'!$C$74)</f>
        <v>-</v>
      </c>
      <c r="E1303" s="169" t="str">
        <f>IF(ISBLANK('Payer Participation Data'!$D$74),"-",'Payer Participation Data'!$D$74)</f>
        <v>-</v>
      </c>
      <c r="F1303" s="169" t="str">
        <f>IF(ISBLANK('Payer Participation Data'!$E$74),"-",'Payer Participation Data'!$E$74)</f>
        <v>-</v>
      </c>
      <c r="G1303" s="260">
        <v>1</v>
      </c>
      <c r="H1303" s="260">
        <v>4</v>
      </c>
      <c r="I1303" s="260">
        <v>5</v>
      </c>
      <c r="J1303" s="102" t="str">
        <f t="shared" si="67"/>
        <v>451</v>
      </c>
      <c r="K1303" s="102" t="s">
        <v>30</v>
      </c>
      <c r="L1303" s="263">
        <f>IF(ISNA(SUMIFS(INDEX('Payer Participation Data'!$F$10:$BM$59,0,MATCH(CONCATENATE($J1303,L$6),'Payer Participation Data'!$F$8:$BM$8,0)),'Payer Participation Data'!$B$10:$B$59,$C1303,'Payer Participation Data'!$C$10:$C$59,$D1303)),"-",SUMIFS(INDEX('Payer Participation Data'!$F$10:$BM$59,0,MATCH(CONCATENATE($J1303,L$6),'Payer Participation Data'!$F$8:$BM$8,0)),'Payer Participation Data'!$B$10:$B$59,$C1303,'Payer Participation Data'!$C$10:$C$59,$D1303))</f>
        <v>0</v>
      </c>
      <c r="M1303" s="264">
        <f>IF(ISNA(SUMIFS(INDEX('Payer Participation Data'!$F$10:$BM$59,0,MATCH(CONCATENATE($J1303,M$6),'Payer Participation Data'!$F$8:$BM$8,0)),'Payer Participation Data'!$B$10:$B$59,$C1303,'Payer Participation Data'!$C$10:$C$59,$D1303)),"-",SUMIFS(INDEX('Payer Participation Data'!$F$10:$BM$59,0,MATCH(CONCATENATE($J1303,M$6),'Payer Participation Data'!$F$8:$BM$8,0)),'Payer Participation Data'!$B$10:$B$59,$C1303,'Payer Participation Data'!$C$10:$C$59,$D1303))</f>
        <v>0</v>
      </c>
    </row>
    <row r="1304" spans="2:13" x14ac:dyDescent="0.35">
      <c r="B1304" s="127" t="s">
        <v>80</v>
      </c>
      <c r="C1304" s="169" t="str">
        <f>IF(ISBLANK('Payer Participation Data'!$B$74),"-",'Payer Participation Data'!$B$74)</f>
        <v>-</v>
      </c>
      <c r="D1304" s="169" t="str">
        <f>IF(ISBLANK('Payer Participation Data'!$C$74),"-",'Payer Participation Data'!$C$74)</f>
        <v>-</v>
      </c>
      <c r="E1304" s="169" t="str">
        <f>IF(ISBLANK('Payer Participation Data'!$D$74),"-",'Payer Participation Data'!$D$74)</f>
        <v>-</v>
      </c>
      <c r="F1304" s="169" t="str">
        <f>IF(ISBLANK('Payer Participation Data'!$E$74),"-",'Payer Participation Data'!$E$74)</f>
        <v>-</v>
      </c>
      <c r="G1304" s="261">
        <v>2</v>
      </c>
      <c r="H1304" s="261">
        <v>4</v>
      </c>
      <c r="I1304" s="261">
        <v>5</v>
      </c>
      <c r="J1304" s="128" t="str">
        <f t="shared" si="67"/>
        <v>452</v>
      </c>
      <c r="K1304" s="128" t="s">
        <v>30</v>
      </c>
      <c r="L1304" s="263">
        <f>IF(ISNA(SUMIFS(INDEX('Payer Participation Data'!$F$10:$BM$59,0,MATCH(CONCATENATE($J1304,L$6),'Payer Participation Data'!$F$8:$BM$8,0)),'Payer Participation Data'!$B$10:$B$59,$C1304,'Payer Participation Data'!$C$10:$C$59,$D1304)),"-",SUMIFS(INDEX('Payer Participation Data'!$F$10:$BM$59,0,MATCH(CONCATENATE($J1304,L$6),'Payer Participation Data'!$F$8:$BM$8,0)),'Payer Participation Data'!$B$10:$B$59,$C1304,'Payer Participation Data'!$C$10:$C$59,$D1304))</f>
        <v>0</v>
      </c>
      <c r="M1304" s="264">
        <f>IF(ISNA(SUMIFS(INDEX('Payer Participation Data'!$F$10:$BM$59,0,MATCH(CONCATENATE($J1304,M$6),'Payer Participation Data'!$F$8:$BM$8,0)),'Payer Participation Data'!$B$10:$B$59,$C1304,'Payer Participation Data'!$C$10:$C$59,$D1304)),"-",SUMIFS(INDEX('Payer Participation Data'!$F$10:$BM$59,0,MATCH(CONCATENATE($J1304,M$6),'Payer Participation Data'!$F$8:$BM$8,0)),'Payer Participation Data'!$B$10:$B$59,$C1304,'Payer Participation Data'!$C$10:$C$59,$D1304))</f>
        <v>0</v>
      </c>
    </row>
    <row r="1305" spans="2:13" x14ac:dyDescent="0.35">
      <c r="B1305" s="127" t="s">
        <v>80</v>
      </c>
      <c r="C1305" s="169" t="str">
        <f>IF(ISBLANK('Payer Participation Data'!$B$74),"-",'Payer Participation Data'!$B$74)</f>
        <v>-</v>
      </c>
      <c r="D1305" s="169" t="str">
        <f>IF(ISBLANK('Payer Participation Data'!$C$74),"-",'Payer Participation Data'!$C$74)</f>
        <v>-</v>
      </c>
      <c r="E1305" s="169" t="str">
        <f>IF(ISBLANK('Payer Participation Data'!$D$74),"-",'Payer Participation Data'!$D$74)</f>
        <v>-</v>
      </c>
      <c r="F1305" s="169" t="str">
        <f>IF(ISBLANK('Payer Participation Data'!$E$74),"-",'Payer Participation Data'!$E$74)</f>
        <v>-</v>
      </c>
      <c r="G1305" s="260">
        <v>3</v>
      </c>
      <c r="H1305" s="260">
        <v>4</v>
      </c>
      <c r="I1305" s="260">
        <v>5</v>
      </c>
      <c r="J1305" s="102" t="str">
        <f t="shared" si="67"/>
        <v>453</v>
      </c>
      <c r="K1305" s="102" t="s">
        <v>30</v>
      </c>
      <c r="L1305" s="263">
        <f>IF(ISNA(SUMIFS(INDEX('Payer Participation Data'!$F$10:$BM$59,0,MATCH(CONCATENATE($J1305,L$6),'Payer Participation Data'!$F$8:$BM$8,0)),'Payer Participation Data'!$B$10:$B$59,$C1305,'Payer Participation Data'!$C$10:$C$59,$D1305)),"-",SUMIFS(INDEX('Payer Participation Data'!$F$10:$BM$59,0,MATCH(CONCATENATE($J1305,L$6),'Payer Participation Data'!$F$8:$BM$8,0)),'Payer Participation Data'!$B$10:$B$59,$C1305,'Payer Participation Data'!$C$10:$C$59,$D1305))</f>
        <v>0</v>
      </c>
      <c r="M1305" s="264">
        <f>IF(ISNA(SUMIFS(INDEX('Payer Participation Data'!$F$10:$BM$59,0,MATCH(CONCATENATE($J1305,M$6),'Payer Participation Data'!$F$8:$BM$8,0)),'Payer Participation Data'!$B$10:$B$59,$C1305,'Payer Participation Data'!$C$10:$C$59,$D1305)),"-",SUMIFS(INDEX('Payer Participation Data'!$F$10:$BM$59,0,MATCH(CONCATENATE($J1305,M$6),'Payer Participation Data'!$F$8:$BM$8,0)),'Payer Participation Data'!$B$10:$B$59,$C1305,'Payer Participation Data'!$C$10:$C$59,$D1305))</f>
        <v>0</v>
      </c>
    </row>
    <row r="1306" spans="2:13" x14ac:dyDescent="0.35">
      <c r="B1306" s="127" t="s">
        <v>80</v>
      </c>
      <c r="C1306" s="169" t="str">
        <f>IF(ISBLANK('Payer Participation Data'!$B$74),"-",'Payer Participation Data'!$B$74)</f>
        <v>-</v>
      </c>
      <c r="D1306" s="169" t="str">
        <f>IF(ISBLANK('Payer Participation Data'!$C$74),"-",'Payer Participation Data'!$C$74)</f>
        <v>-</v>
      </c>
      <c r="E1306" s="169" t="str">
        <f>IF(ISBLANK('Payer Participation Data'!$D$74),"-",'Payer Participation Data'!$D$74)</f>
        <v>-</v>
      </c>
      <c r="F1306" s="169" t="str">
        <f>IF(ISBLANK('Payer Participation Data'!$E$74),"-",'Payer Participation Data'!$E$74)</f>
        <v>-</v>
      </c>
      <c r="G1306" s="261">
        <v>4</v>
      </c>
      <c r="H1306" s="261">
        <v>4</v>
      </c>
      <c r="I1306" s="261">
        <v>5</v>
      </c>
      <c r="J1306" s="128" t="str">
        <f t="shared" si="67"/>
        <v>454</v>
      </c>
      <c r="K1306" s="128" t="s">
        <v>30</v>
      </c>
      <c r="L1306" s="263">
        <f>IF(ISNA(SUMIFS(INDEX('Payer Participation Data'!$F$10:$BM$59,0,MATCH(CONCATENATE($J1306,L$6),'Payer Participation Data'!$F$8:$BM$8,0)),'Payer Participation Data'!$B$10:$B$59,$C1306,'Payer Participation Data'!$C$10:$C$59,$D1306)),"-",SUMIFS(INDEX('Payer Participation Data'!$F$10:$BM$59,0,MATCH(CONCATENATE($J1306,L$6),'Payer Participation Data'!$F$8:$BM$8,0)),'Payer Participation Data'!$B$10:$B$59,$C1306,'Payer Participation Data'!$C$10:$C$59,$D1306))</f>
        <v>0</v>
      </c>
      <c r="M1306" s="264">
        <f>IF(ISNA(SUMIFS(INDEX('Payer Participation Data'!$F$10:$BM$59,0,MATCH(CONCATENATE($J1306,M$6),'Payer Participation Data'!$F$8:$BM$8,0)),'Payer Participation Data'!$B$10:$B$59,$C1306,'Payer Participation Data'!$C$10:$C$59,$D1306)),"-",SUMIFS(INDEX('Payer Participation Data'!$F$10:$BM$59,0,MATCH(CONCATENATE($J1306,M$6),'Payer Participation Data'!$F$8:$BM$8,0)),'Payer Participation Data'!$B$10:$B$59,$C1306,'Payer Participation Data'!$C$10:$C$59,$D1306))</f>
        <v>0</v>
      </c>
    </row>
    <row r="1307" spans="2:13" x14ac:dyDescent="0.35">
      <c r="B1307" s="127" t="s">
        <v>80</v>
      </c>
      <c r="C1307" s="169" t="str">
        <f>IF(ISBLANK('Payer Participation Data'!$B$75),"-",'Payer Participation Data'!$B$75)</f>
        <v>-</v>
      </c>
      <c r="D1307" s="169" t="str">
        <f>IF(ISBLANK('Payer Participation Data'!$C$75),"-",'Payer Participation Data'!$C$75)</f>
        <v>-</v>
      </c>
      <c r="E1307" s="169" t="str">
        <f>IF(ISBLANK('Payer Participation Data'!$D$75),"-",'Payer Participation Data'!$D$75)</f>
        <v>-</v>
      </c>
      <c r="F1307" s="169" t="str">
        <f>IF(ISBLANK('Payer Participation Data'!$E$75),"-",'Payer Participation Data'!$E$75)</f>
        <v>-</v>
      </c>
      <c r="G1307" s="260">
        <v>1</v>
      </c>
      <c r="H1307" s="260" t="s">
        <v>64</v>
      </c>
      <c r="I1307" s="260" t="s">
        <v>64</v>
      </c>
      <c r="J1307" s="102" t="str">
        <f t="shared" si="67"/>
        <v>BaselineBaseline1</v>
      </c>
      <c r="K1307" s="102" t="s">
        <v>30</v>
      </c>
      <c r="L1307" s="263">
        <f>IF(ISNA(SUMIFS(INDEX('Payer Participation Data'!$F$10:$BM$59,0,MATCH(CONCATENATE($J1307,L$6),'Payer Participation Data'!$F$8:$BM$8,0)),'Payer Participation Data'!$B$10:$B$59,$C1307,'Payer Participation Data'!$C$10:$C$59,$D1307)),"-",SUMIFS(INDEX('Payer Participation Data'!$F$10:$BM$59,0,MATCH(CONCATENATE($J1307,L$6),'Payer Participation Data'!$F$8:$BM$8,0)),'Payer Participation Data'!$B$10:$B$59,$C1307,'Payer Participation Data'!$C$10:$C$59,$D1307))</f>
        <v>0</v>
      </c>
      <c r="M1307" s="264">
        <f>IF(ISNA(SUMIFS(INDEX('Payer Participation Data'!$F$10:$BM$59,0,MATCH(CONCATENATE($J1307,M$6),'Payer Participation Data'!$F$8:$BM$8,0)),'Payer Participation Data'!$B$10:$B$59,$C1307,'Payer Participation Data'!$C$10:$C$59,$D1307)),"-",SUMIFS(INDEX('Payer Participation Data'!$F$10:$BM$59,0,MATCH(CONCATENATE($J1307,M$6),'Payer Participation Data'!$F$8:$BM$8,0)),'Payer Participation Data'!$B$10:$B$59,$C1307,'Payer Participation Data'!$C$10:$C$59,$D1307))</f>
        <v>0</v>
      </c>
    </row>
    <row r="1308" spans="2:13" x14ac:dyDescent="0.35">
      <c r="B1308" s="127" t="s">
        <v>80</v>
      </c>
      <c r="C1308" s="169" t="str">
        <f>IF(ISBLANK('Payer Participation Data'!$B$75),"-",'Payer Participation Data'!$B$75)</f>
        <v>-</v>
      </c>
      <c r="D1308" s="169" t="str">
        <f>IF(ISBLANK('Payer Participation Data'!$C$75),"-",'Payer Participation Data'!$C$75)</f>
        <v>-</v>
      </c>
      <c r="E1308" s="169" t="str">
        <f>IF(ISBLANK('Payer Participation Data'!$D$75),"-",'Payer Participation Data'!$D$75)</f>
        <v>-</v>
      </c>
      <c r="F1308" s="169" t="str">
        <f>IF(ISBLANK('Payer Participation Data'!$E$75),"-",'Payer Participation Data'!$E$75)</f>
        <v>-</v>
      </c>
      <c r="G1308" s="261">
        <v>2</v>
      </c>
      <c r="H1308" s="261" t="s">
        <v>64</v>
      </c>
      <c r="I1308" s="261" t="s">
        <v>64</v>
      </c>
      <c r="J1308" s="128" t="str">
        <f t="shared" si="67"/>
        <v>BaselineBaseline2</v>
      </c>
      <c r="K1308" s="128" t="s">
        <v>30</v>
      </c>
      <c r="L1308" s="263">
        <f>IF(ISNA(SUMIFS(INDEX('Payer Participation Data'!$F$10:$BM$59,0,MATCH(CONCATENATE($J1308,L$6),'Payer Participation Data'!$F$8:$BM$8,0)),'Payer Participation Data'!$B$10:$B$59,$C1308,'Payer Participation Data'!$C$10:$C$59,$D1308)),"-",SUMIFS(INDEX('Payer Participation Data'!$F$10:$BM$59,0,MATCH(CONCATENATE($J1308,L$6),'Payer Participation Data'!$F$8:$BM$8,0)),'Payer Participation Data'!$B$10:$B$59,$C1308,'Payer Participation Data'!$C$10:$C$59,$D1308))</f>
        <v>0</v>
      </c>
      <c r="M1308" s="264">
        <f>IF(ISNA(SUMIFS(INDEX('Payer Participation Data'!$F$10:$BM$59,0,MATCH(CONCATENATE($J1308,M$6),'Payer Participation Data'!$F$8:$BM$8,0)),'Payer Participation Data'!$B$10:$B$59,$C1308,'Payer Participation Data'!$C$10:$C$59,$D1308)),"-",SUMIFS(INDEX('Payer Participation Data'!$F$10:$BM$59,0,MATCH(CONCATENATE($J1308,M$6),'Payer Participation Data'!$F$8:$BM$8,0)),'Payer Participation Data'!$B$10:$B$59,$C1308,'Payer Participation Data'!$C$10:$C$59,$D1308))</f>
        <v>0</v>
      </c>
    </row>
    <row r="1309" spans="2:13" x14ac:dyDescent="0.35">
      <c r="B1309" s="127" t="s">
        <v>80</v>
      </c>
      <c r="C1309" s="169" t="str">
        <f>IF(ISBLANK('Payer Participation Data'!$B$75),"-",'Payer Participation Data'!$B$75)</f>
        <v>-</v>
      </c>
      <c r="D1309" s="169" t="str">
        <f>IF(ISBLANK('Payer Participation Data'!$C$75),"-",'Payer Participation Data'!$C$75)</f>
        <v>-</v>
      </c>
      <c r="E1309" s="169" t="str">
        <f>IF(ISBLANK('Payer Participation Data'!$D$75),"-",'Payer Participation Data'!$D$75)</f>
        <v>-</v>
      </c>
      <c r="F1309" s="169" t="str">
        <f>IF(ISBLANK('Payer Participation Data'!$E$75),"-",'Payer Participation Data'!$E$75)</f>
        <v>-</v>
      </c>
      <c r="G1309" s="260">
        <v>3</v>
      </c>
      <c r="H1309" s="260" t="s">
        <v>64</v>
      </c>
      <c r="I1309" s="260" t="s">
        <v>64</v>
      </c>
      <c r="J1309" s="102" t="str">
        <f t="shared" si="67"/>
        <v>BaselineBaseline3</v>
      </c>
      <c r="K1309" s="102" t="s">
        <v>30</v>
      </c>
      <c r="L1309" s="263">
        <f>IF(ISNA(SUMIFS(INDEX('Payer Participation Data'!$F$10:$BM$59,0,MATCH(CONCATENATE($J1309,L$6),'Payer Participation Data'!$F$8:$BM$8,0)),'Payer Participation Data'!$B$10:$B$59,$C1309,'Payer Participation Data'!$C$10:$C$59,$D1309)),"-",SUMIFS(INDEX('Payer Participation Data'!$F$10:$BM$59,0,MATCH(CONCATENATE($J1309,L$6),'Payer Participation Data'!$F$8:$BM$8,0)),'Payer Participation Data'!$B$10:$B$59,$C1309,'Payer Participation Data'!$C$10:$C$59,$D1309))</f>
        <v>0</v>
      </c>
      <c r="M1309" s="264">
        <f>IF(ISNA(SUMIFS(INDEX('Payer Participation Data'!$F$10:$BM$59,0,MATCH(CONCATENATE($J1309,M$6),'Payer Participation Data'!$F$8:$BM$8,0)),'Payer Participation Data'!$B$10:$B$59,$C1309,'Payer Participation Data'!$C$10:$C$59,$D1309)),"-",SUMIFS(INDEX('Payer Participation Data'!$F$10:$BM$59,0,MATCH(CONCATENATE($J1309,M$6),'Payer Participation Data'!$F$8:$BM$8,0)),'Payer Participation Data'!$B$10:$B$59,$C1309,'Payer Participation Data'!$C$10:$C$59,$D1309))</f>
        <v>0</v>
      </c>
    </row>
    <row r="1310" spans="2:13" x14ac:dyDescent="0.35">
      <c r="B1310" s="127" t="s">
        <v>80</v>
      </c>
      <c r="C1310" s="169" t="str">
        <f>IF(ISBLANK('Payer Participation Data'!$B$75),"-",'Payer Participation Data'!$B$75)</f>
        <v>-</v>
      </c>
      <c r="D1310" s="169" t="str">
        <f>IF(ISBLANK('Payer Participation Data'!$C$75),"-",'Payer Participation Data'!$C$75)</f>
        <v>-</v>
      </c>
      <c r="E1310" s="169" t="str">
        <f>IF(ISBLANK('Payer Participation Data'!$D$75),"-",'Payer Participation Data'!$D$75)</f>
        <v>-</v>
      </c>
      <c r="F1310" s="169" t="str">
        <f>IF(ISBLANK('Payer Participation Data'!$E$75),"-",'Payer Participation Data'!$E$75)</f>
        <v>-</v>
      </c>
      <c r="G1310" s="261">
        <v>4</v>
      </c>
      <c r="H1310" s="261" t="s">
        <v>64</v>
      </c>
      <c r="I1310" s="261" t="s">
        <v>64</v>
      </c>
      <c r="J1310" s="128" t="str">
        <f t="shared" si="67"/>
        <v>BaselineBaseline4</v>
      </c>
      <c r="K1310" s="128" t="s">
        <v>30</v>
      </c>
      <c r="L1310" s="263">
        <f>IF(ISNA(SUMIFS(INDEX('Payer Participation Data'!$F$10:$BM$59,0,MATCH(CONCATENATE($J1310,L$6),'Payer Participation Data'!$F$8:$BM$8,0)),'Payer Participation Data'!$B$10:$B$59,$C1310,'Payer Participation Data'!$C$10:$C$59,$D1310)),"-",SUMIFS(INDEX('Payer Participation Data'!$F$10:$BM$59,0,MATCH(CONCATENATE($J1310,L$6),'Payer Participation Data'!$F$8:$BM$8,0)),'Payer Participation Data'!$B$10:$B$59,$C1310,'Payer Participation Data'!$C$10:$C$59,$D1310))</f>
        <v>0</v>
      </c>
      <c r="M1310" s="264">
        <f>IF(ISNA(SUMIFS(INDEX('Payer Participation Data'!$F$10:$BM$59,0,MATCH(CONCATENATE($J1310,M$6),'Payer Participation Data'!$F$8:$BM$8,0)),'Payer Participation Data'!$B$10:$B$59,$C1310,'Payer Participation Data'!$C$10:$C$59,$D1310)),"-",SUMIFS(INDEX('Payer Participation Data'!$F$10:$BM$59,0,MATCH(CONCATENATE($J1310,M$6),'Payer Participation Data'!$F$8:$BM$8,0)),'Payer Participation Data'!$B$10:$B$59,$C1310,'Payer Participation Data'!$C$10:$C$59,$D1310))</f>
        <v>0</v>
      </c>
    </row>
    <row r="1311" spans="2:13" x14ac:dyDescent="0.35">
      <c r="B1311" s="127" t="s">
        <v>80</v>
      </c>
      <c r="C1311" s="169" t="str">
        <f>IF(ISBLANK('Payer Participation Data'!$B$75),"-",'Payer Participation Data'!$B$75)</f>
        <v>-</v>
      </c>
      <c r="D1311" s="169" t="str">
        <f>IF(ISBLANK('Payer Participation Data'!$C$75),"-",'Payer Participation Data'!$C$75)</f>
        <v>-</v>
      </c>
      <c r="E1311" s="169" t="str">
        <f>IF(ISBLANK('Payer Participation Data'!$D$75),"-",'Payer Participation Data'!$D$75)</f>
        <v>-</v>
      </c>
      <c r="F1311" s="169" t="str">
        <f>IF(ISBLANK('Payer Participation Data'!$E$75),"-",'Payer Participation Data'!$E$75)</f>
        <v>-</v>
      </c>
      <c r="G1311" s="260">
        <v>1</v>
      </c>
      <c r="H1311" s="260">
        <v>1</v>
      </c>
      <c r="I1311" s="260">
        <v>5</v>
      </c>
      <c r="J1311" s="102" t="str">
        <f t="shared" si="67"/>
        <v>151</v>
      </c>
      <c r="K1311" s="102" t="s">
        <v>30</v>
      </c>
      <c r="L1311" s="263">
        <f>IF(ISNA(SUMIFS(INDEX('Payer Participation Data'!$F$10:$BM$59,0,MATCH(CONCATENATE($J1311,L$6),'Payer Participation Data'!$F$8:$BM$8,0)),'Payer Participation Data'!$B$10:$B$59,$C1311,'Payer Participation Data'!$C$10:$C$59,$D1311)),"-",SUMIFS(INDEX('Payer Participation Data'!$F$10:$BM$59,0,MATCH(CONCATENATE($J1311,L$6),'Payer Participation Data'!$F$8:$BM$8,0)),'Payer Participation Data'!$B$10:$B$59,$C1311,'Payer Participation Data'!$C$10:$C$59,$D1311))</f>
        <v>0</v>
      </c>
      <c r="M1311" s="264">
        <f>IF(ISNA(SUMIFS(INDEX('Payer Participation Data'!$F$10:$BM$59,0,MATCH(CONCATENATE($J1311,M$6),'Payer Participation Data'!$F$8:$BM$8,0)),'Payer Participation Data'!$B$10:$B$59,$C1311,'Payer Participation Data'!$C$10:$C$59,$D1311)),"-",SUMIFS(INDEX('Payer Participation Data'!$F$10:$BM$59,0,MATCH(CONCATENATE($J1311,M$6),'Payer Participation Data'!$F$8:$BM$8,0)),'Payer Participation Data'!$B$10:$B$59,$C1311,'Payer Participation Data'!$C$10:$C$59,$D1311))</f>
        <v>0</v>
      </c>
    </row>
    <row r="1312" spans="2:13" x14ac:dyDescent="0.35">
      <c r="B1312" s="127" t="s">
        <v>80</v>
      </c>
      <c r="C1312" s="169" t="str">
        <f>IF(ISBLANK('Payer Participation Data'!$B$75),"-",'Payer Participation Data'!$B$75)</f>
        <v>-</v>
      </c>
      <c r="D1312" s="169" t="str">
        <f>IF(ISBLANK('Payer Participation Data'!$C$75),"-",'Payer Participation Data'!$C$75)</f>
        <v>-</v>
      </c>
      <c r="E1312" s="169" t="str">
        <f>IF(ISBLANK('Payer Participation Data'!$D$75),"-",'Payer Participation Data'!$D$75)</f>
        <v>-</v>
      </c>
      <c r="F1312" s="169" t="str">
        <f>IF(ISBLANK('Payer Participation Data'!$E$75),"-",'Payer Participation Data'!$E$75)</f>
        <v>-</v>
      </c>
      <c r="G1312" s="261">
        <v>2</v>
      </c>
      <c r="H1312" s="261">
        <v>1</v>
      </c>
      <c r="I1312" s="261">
        <v>5</v>
      </c>
      <c r="J1312" s="128" t="str">
        <f t="shared" si="67"/>
        <v>152</v>
      </c>
      <c r="K1312" s="128" t="s">
        <v>30</v>
      </c>
      <c r="L1312" s="263">
        <f>IF(ISNA(SUMIFS(INDEX('Payer Participation Data'!$F$10:$BM$59,0,MATCH(CONCATENATE($J1312,L$6),'Payer Participation Data'!$F$8:$BM$8,0)),'Payer Participation Data'!$B$10:$B$59,$C1312,'Payer Participation Data'!$C$10:$C$59,$D1312)),"-",SUMIFS(INDEX('Payer Participation Data'!$F$10:$BM$59,0,MATCH(CONCATENATE($J1312,L$6),'Payer Participation Data'!$F$8:$BM$8,0)),'Payer Participation Data'!$B$10:$B$59,$C1312,'Payer Participation Data'!$C$10:$C$59,$D1312))</f>
        <v>0</v>
      </c>
      <c r="M1312" s="264">
        <f>IF(ISNA(SUMIFS(INDEX('Payer Participation Data'!$F$10:$BM$59,0,MATCH(CONCATENATE($J1312,M$6),'Payer Participation Data'!$F$8:$BM$8,0)),'Payer Participation Data'!$B$10:$B$59,$C1312,'Payer Participation Data'!$C$10:$C$59,$D1312)),"-",SUMIFS(INDEX('Payer Participation Data'!$F$10:$BM$59,0,MATCH(CONCATENATE($J1312,M$6),'Payer Participation Data'!$F$8:$BM$8,0)),'Payer Participation Data'!$B$10:$B$59,$C1312,'Payer Participation Data'!$C$10:$C$59,$D1312))</f>
        <v>0</v>
      </c>
    </row>
    <row r="1313" spans="2:13" x14ac:dyDescent="0.35">
      <c r="B1313" s="127" t="s">
        <v>80</v>
      </c>
      <c r="C1313" s="169" t="str">
        <f>IF(ISBLANK('Payer Participation Data'!$B$75),"-",'Payer Participation Data'!$B$75)</f>
        <v>-</v>
      </c>
      <c r="D1313" s="169" t="str">
        <f>IF(ISBLANK('Payer Participation Data'!$C$75),"-",'Payer Participation Data'!$C$75)</f>
        <v>-</v>
      </c>
      <c r="E1313" s="169" t="str">
        <f>IF(ISBLANK('Payer Participation Data'!$D$75),"-",'Payer Participation Data'!$D$75)</f>
        <v>-</v>
      </c>
      <c r="F1313" s="169" t="str">
        <f>IF(ISBLANK('Payer Participation Data'!$E$75),"-",'Payer Participation Data'!$E$75)</f>
        <v>-</v>
      </c>
      <c r="G1313" s="260">
        <v>3</v>
      </c>
      <c r="H1313" s="260">
        <v>1</v>
      </c>
      <c r="I1313" s="260">
        <v>5</v>
      </c>
      <c r="J1313" s="102" t="str">
        <f t="shared" si="67"/>
        <v>153</v>
      </c>
      <c r="K1313" s="102" t="s">
        <v>30</v>
      </c>
      <c r="L1313" s="263">
        <f>IF(ISNA(SUMIFS(INDEX('Payer Participation Data'!$F$10:$BM$59,0,MATCH(CONCATENATE($J1313,L$6),'Payer Participation Data'!$F$8:$BM$8,0)),'Payer Participation Data'!$B$10:$B$59,$C1313,'Payer Participation Data'!$C$10:$C$59,$D1313)),"-",SUMIFS(INDEX('Payer Participation Data'!$F$10:$BM$59,0,MATCH(CONCATENATE($J1313,L$6),'Payer Participation Data'!$F$8:$BM$8,0)),'Payer Participation Data'!$B$10:$B$59,$C1313,'Payer Participation Data'!$C$10:$C$59,$D1313))</f>
        <v>0</v>
      </c>
      <c r="M1313" s="264">
        <f>IF(ISNA(SUMIFS(INDEX('Payer Participation Data'!$F$10:$BM$59,0,MATCH(CONCATENATE($J1313,M$6),'Payer Participation Data'!$F$8:$BM$8,0)),'Payer Participation Data'!$B$10:$B$59,$C1313,'Payer Participation Data'!$C$10:$C$59,$D1313)),"-",SUMIFS(INDEX('Payer Participation Data'!$F$10:$BM$59,0,MATCH(CONCATENATE($J1313,M$6),'Payer Participation Data'!$F$8:$BM$8,0)),'Payer Participation Data'!$B$10:$B$59,$C1313,'Payer Participation Data'!$C$10:$C$59,$D1313))</f>
        <v>0</v>
      </c>
    </row>
    <row r="1314" spans="2:13" x14ac:dyDescent="0.35">
      <c r="B1314" s="127" t="s">
        <v>80</v>
      </c>
      <c r="C1314" s="169" t="str">
        <f>IF(ISBLANK('Payer Participation Data'!$B$75),"-",'Payer Participation Data'!$B$75)</f>
        <v>-</v>
      </c>
      <c r="D1314" s="169" t="str">
        <f>IF(ISBLANK('Payer Participation Data'!$C$75),"-",'Payer Participation Data'!$C$75)</f>
        <v>-</v>
      </c>
      <c r="E1314" s="169" t="str">
        <f>IF(ISBLANK('Payer Participation Data'!$D$75),"-",'Payer Participation Data'!$D$75)</f>
        <v>-</v>
      </c>
      <c r="F1314" s="169" t="str">
        <f>IF(ISBLANK('Payer Participation Data'!$E$75),"-",'Payer Participation Data'!$E$75)</f>
        <v>-</v>
      </c>
      <c r="G1314" s="261">
        <v>4</v>
      </c>
      <c r="H1314" s="261">
        <v>1</v>
      </c>
      <c r="I1314" s="261">
        <v>5</v>
      </c>
      <c r="J1314" s="128" t="str">
        <f t="shared" si="67"/>
        <v>154</v>
      </c>
      <c r="K1314" s="128" t="s">
        <v>30</v>
      </c>
      <c r="L1314" s="263">
        <f>IF(ISNA(SUMIFS(INDEX('Payer Participation Data'!$F$10:$BM$59,0,MATCH(CONCATENATE($J1314,L$6),'Payer Participation Data'!$F$8:$BM$8,0)),'Payer Participation Data'!$B$10:$B$59,$C1314,'Payer Participation Data'!$C$10:$C$59,$D1314)),"-",SUMIFS(INDEX('Payer Participation Data'!$F$10:$BM$59,0,MATCH(CONCATENATE($J1314,L$6),'Payer Participation Data'!$F$8:$BM$8,0)),'Payer Participation Data'!$B$10:$B$59,$C1314,'Payer Participation Data'!$C$10:$C$59,$D1314))</f>
        <v>0</v>
      </c>
      <c r="M1314" s="264">
        <f>IF(ISNA(SUMIFS(INDEX('Payer Participation Data'!$F$10:$BM$59,0,MATCH(CONCATENATE($J1314,M$6),'Payer Participation Data'!$F$8:$BM$8,0)),'Payer Participation Data'!$B$10:$B$59,$C1314,'Payer Participation Data'!$C$10:$C$59,$D1314)),"-",SUMIFS(INDEX('Payer Participation Data'!$F$10:$BM$59,0,MATCH(CONCATENATE($J1314,M$6),'Payer Participation Data'!$F$8:$BM$8,0)),'Payer Participation Data'!$B$10:$B$59,$C1314,'Payer Participation Data'!$C$10:$C$59,$D1314))</f>
        <v>0</v>
      </c>
    </row>
    <row r="1315" spans="2:13" x14ac:dyDescent="0.35">
      <c r="B1315" s="127" t="s">
        <v>80</v>
      </c>
      <c r="C1315" s="169" t="str">
        <f>IF(ISBLANK('Payer Participation Data'!$B$75),"-",'Payer Participation Data'!$B$75)</f>
        <v>-</v>
      </c>
      <c r="D1315" s="169" t="str">
        <f>IF(ISBLANK('Payer Participation Data'!$C$75),"-",'Payer Participation Data'!$C$75)</f>
        <v>-</v>
      </c>
      <c r="E1315" s="169" t="str">
        <f>IF(ISBLANK('Payer Participation Data'!$D$75),"-",'Payer Participation Data'!$D$75)</f>
        <v>-</v>
      </c>
      <c r="F1315" s="169" t="str">
        <f>IF(ISBLANK('Payer Participation Data'!$E$75),"-",'Payer Participation Data'!$E$75)</f>
        <v>-</v>
      </c>
      <c r="G1315" s="260">
        <v>1</v>
      </c>
      <c r="H1315" s="260">
        <v>2</v>
      </c>
      <c r="I1315" s="260">
        <v>5</v>
      </c>
      <c r="J1315" s="102" t="str">
        <f t="shared" si="67"/>
        <v>251</v>
      </c>
      <c r="K1315" s="102" t="s">
        <v>30</v>
      </c>
      <c r="L1315" s="263">
        <f>IF(ISNA(SUMIFS(INDEX('Payer Participation Data'!$F$10:$BM$59,0,MATCH(CONCATENATE($J1315,L$6),'Payer Participation Data'!$F$8:$BM$8,0)),'Payer Participation Data'!$B$10:$B$59,$C1315,'Payer Participation Data'!$C$10:$C$59,$D1315)),"-",SUMIFS(INDEX('Payer Participation Data'!$F$10:$BM$59,0,MATCH(CONCATENATE($J1315,L$6),'Payer Participation Data'!$F$8:$BM$8,0)),'Payer Participation Data'!$B$10:$B$59,$C1315,'Payer Participation Data'!$C$10:$C$59,$D1315))</f>
        <v>0</v>
      </c>
      <c r="M1315" s="264">
        <f>IF(ISNA(SUMIFS(INDEX('Payer Participation Data'!$F$10:$BM$59,0,MATCH(CONCATENATE($J1315,M$6),'Payer Participation Data'!$F$8:$BM$8,0)),'Payer Participation Data'!$B$10:$B$59,$C1315,'Payer Participation Data'!$C$10:$C$59,$D1315)),"-",SUMIFS(INDEX('Payer Participation Data'!$F$10:$BM$59,0,MATCH(CONCATENATE($J1315,M$6),'Payer Participation Data'!$F$8:$BM$8,0)),'Payer Participation Data'!$B$10:$B$59,$C1315,'Payer Participation Data'!$C$10:$C$59,$D1315))</f>
        <v>0</v>
      </c>
    </row>
    <row r="1316" spans="2:13" x14ac:dyDescent="0.35">
      <c r="B1316" s="127" t="s">
        <v>80</v>
      </c>
      <c r="C1316" s="169" t="str">
        <f>IF(ISBLANK('Payer Participation Data'!$B$75),"-",'Payer Participation Data'!$B$75)</f>
        <v>-</v>
      </c>
      <c r="D1316" s="169" t="str">
        <f>IF(ISBLANK('Payer Participation Data'!$C$75),"-",'Payer Participation Data'!$C$75)</f>
        <v>-</v>
      </c>
      <c r="E1316" s="169" t="str">
        <f>IF(ISBLANK('Payer Participation Data'!$D$75),"-",'Payer Participation Data'!$D$75)</f>
        <v>-</v>
      </c>
      <c r="F1316" s="169" t="str">
        <f>IF(ISBLANK('Payer Participation Data'!$E$75),"-",'Payer Participation Data'!$E$75)</f>
        <v>-</v>
      </c>
      <c r="G1316" s="261">
        <v>2</v>
      </c>
      <c r="H1316" s="261">
        <v>2</v>
      </c>
      <c r="I1316" s="261">
        <v>5</v>
      </c>
      <c r="J1316" s="128" t="str">
        <f t="shared" si="67"/>
        <v>252</v>
      </c>
      <c r="K1316" s="128" t="s">
        <v>30</v>
      </c>
      <c r="L1316" s="263">
        <f>IF(ISNA(SUMIFS(INDEX('Payer Participation Data'!$F$10:$BM$59,0,MATCH(CONCATENATE($J1316,L$6),'Payer Participation Data'!$F$8:$BM$8,0)),'Payer Participation Data'!$B$10:$B$59,$C1316,'Payer Participation Data'!$C$10:$C$59,$D1316)),"-",SUMIFS(INDEX('Payer Participation Data'!$F$10:$BM$59,0,MATCH(CONCATENATE($J1316,L$6),'Payer Participation Data'!$F$8:$BM$8,0)),'Payer Participation Data'!$B$10:$B$59,$C1316,'Payer Participation Data'!$C$10:$C$59,$D1316))</f>
        <v>0</v>
      </c>
      <c r="M1316" s="264">
        <f>IF(ISNA(SUMIFS(INDEX('Payer Participation Data'!$F$10:$BM$59,0,MATCH(CONCATENATE($J1316,M$6),'Payer Participation Data'!$F$8:$BM$8,0)),'Payer Participation Data'!$B$10:$B$59,$C1316,'Payer Participation Data'!$C$10:$C$59,$D1316)),"-",SUMIFS(INDEX('Payer Participation Data'!$F$10:$BM$59,0,MATCH(CONCATENATE($J1316,M$6),'Payer Participation Data'!$F$8:$BM$8,0)),'Payer Participation Data'!$B$10:$B$59,$C1316,'Payer Participation Data'!$C$10:$C$59,$D1316))</f>
        <v>0</v>
      </c>
    </row>
    <row r="1317" spans="2:13" x14ac:dyDescent="0.35">
      <c r="B1317" s="127" t="s">
        <v>80</v>
      </c>
      <c r="C1317" s="169" t="str">
        <f>IF(ISBLANK('Payer Participation Data'!$B$75),"-",'Payer Participation Data'!$B$75)</f>
        <v>-</v>
      </c>
      <c r="D1317" s="169" t="str">
        <f>IF(ISBLANK('Payer Participation Data'!$C$75),"-",'Payer Participation Data'!$C$75)</f>
        <v>-</v>
      </c>
      <c r="E1317" s="169" t="str">
        <f>IF(ISBLANK('Payer Participation Data'!$D$75),"-",'Payer Participation Data'!$D$75)</f>
        <v>-</v>
      </c>
      <c r="F1317" s="169" t="str">
        <f>IF(ISBLANK('Payer Participation Data'!$E$75),"-",'Payer Participation Data'!$E$75)</f>
        <v>-</v>
      </c>
      <c r="G1317" s="260">
        <v>3</v>
      </c>
      <c r="H1317" s="260">
        <v>2</v>
      </c>
      <c r="I1317" s="260">
        <v>5</v>
      </c>
      <c r="J1317" s="102" t="str">
        <f t="shared" si="67"/>
        <v>253</v>
      </c>
      <c r="K1317" s="102" t="s">
        <v>30</v>
      </c>
      <c r="L1317" s="263">
        <f>IF(ISNA(SUMIFS(INDEX('Payer Participation Data'!$F$10:$BM$59,0,MATCH(CONCATENATE($J1317,L$6),'Payer Participation Data'!$F$8:$BM$8,0)),'Payer Participation Data'!$B$10:$B$59,$C1317,'Payer Participation Data'!$C$10:$C$59,$D1317)),"-",SUMIFS(INDEX('Payer Participation Data'!$F$10:$BM$59,0,MATCH(CONCATENATE($J1317,L$6),'Payer Participation Data'!$F$8:$BM$8,0)),'Payer Participation Data'!$B$10:$B$59,$C1317,'Payer Participation Data'!$C$10:$C$59,$D1317))</f>
        <v>0</v>
      </c>
      <c r="M1317" s="264">
        <f>IF(ISNA(SUMIFS(INDEX('Payer Participation Data'!$F$10:$BM$59,0,MATCH(CONCATENATE($J1317,M$6),'Payer Participation Data'!$F$8:$BM$8,0)),'Payer Participation Data'!$B$10:$B$59,$C1317,'Payer Participation Data'!$C$10:$C$59,$D1317)),"-",SUMIFS(INDEX('Payer Participation Data'!$F$10:$BM$59,0,MATCH(CONCATENATE($J1317,M$6),'Payer Participation Data'!$F$8:$BM$8,0)),'Payer Participation Data'!$B$10:$B$59,$C1317,'Payer Participation Data'!$C$10:$C$59,$D1317))</f>
        <v>0</v>
      </c>
    </row>
    <row r="1318" spans="2:13" x14ac:dyDescent="0.35">
      <c r="B1318" s="127" t="s">
        <v>80</v>
      </c>
      <c r="C1318" s="169" t="str">
        <f>IF(ISBLANK('Payer Participation Data'!$B$75),"-",'Payer Participation Data'!$B$75)</f>
        <v>-</v>
      </c>
      <c r="D1318" s="169" t="str">
        <f>IF(ISBLANK('Payer Participation Data'!$C$75),"-",'Payer Participation Data'!$C$75)</f>
        <v>-</v>
      </c>
      <c r="E1318" s="169" t="str">
        <f>IF(ISBLANK('Payer Participation Data'!$D$75),"-",'Payer Participation Data'!$D$75)</f>
        <v>-</v>
      </c>
      <c r="F1318" s="169" t="str">
        <f>IF(ISBLANK('Payer Participation Data'!$E$75),"-",'Payer Participation Data'!$E$75)</f>
        <v>-</v>
      </c>
      <c r="G1318" s="261">
        <v>4</v>
      </c>
      <c r="H1318" s="261">
        <v>2</v>
      </c>
      <c r="I1318" s="261">
        <v>5</v>
      </c>
      <c r="J1318" s="128" t="str">
        <f t="shared" si="67"/>
        <v>254</v>
      </c>
      <c r="K1318" s="128" t="s">
        <v>30</v>
      </c>
      <c r="L1318" s="263">
        <f>IF(ISNA(SUMIFS(INDEX('Payer Participation Data'!$F$10:$BM$59,0,MATCH(CONCATENATE($J1318,L$6),'Payer Participation Data'!$F$8:$BM$8,0)),'Payer Participation Data'!$B$10:$B$59,$C1318,'Payer Participation Data'!$C$10:$C$59,$D1318)),"-",SUMIFS(INDEX('Payer Participation Data'!$F$10:$BM$59,0,MATCH(CONCATENATE($J1318,L$6),'Payer Participation Data'!$F$8:$BM$8,0)),'Payer Participation Data'!$B$10:$B$59,$C1318,'Payer Participation Data'!$C$10:$C$59,$D1318))</f>
        <v>0</v>
      </c>
      <c r="M1318" s="264">
        <f>IF(ISNA(SUMIFS(INDEX('Payer Participation Data'!$F$10:$BM$59,0,MATCH(CONCATENATE($J1318,M$6),'Payer Participation Data'!$F$8:$BM$8,0)),'Payer Participation Data'!$B$10:$B$59,$C1318,'Payer Participation Data'!$C$10:$C$59,$D1318)),"-",SUMIFS(INDEX('Payer Participation Data'!$F$10:$BM$59,0,MATCH(CONCATENATE($J1318,M$6),'Payer Participation Data'!$F$8:$BM$8,0)),'Payer Participation Data'!$B$10:$B$59,$C1318,'Payer Participation Data'!$C$10:$C$59,$D1318))</f>
        <v>0</v>
      </c>
    </row>
    <row r="1319" spans="2:13" x14ac:dyDescent="0.35">
      <c r="B1319" s="127" t="s">
        <v>80</v>
      </c>
      <c r="C1319" s="169" t="str">
        <f>IF(ISBLANK('Payer Participation Data'!$B$75),"-",'Payer Participation Data'!$B$75)</f>
        <v>-</v>
      </c>
      <c r="D1319" s="169" t="str">
        <f>IF(ISBLANK('Payer Participation Data'!$C$75),"-",'Payer Participation Data'!$C$75)</f>
        <v>-</v>
      </c>
      <c r="E1319" s="169" t="str">
        <f>IF(ISBLANK('Payer Participation Data'!$D$75),"-",'Payer Participation Data'!$D$75)</f>
        <v>-</v>
      </c>
      <c r="F1319" s="169" t="str">
        <f>IF(ISBLANK('Payer Participation Data'!$E$75),"-",'Payer Participation Data'!$E$75)</f>
        <v>-</v>
      </c>
      <c r="G1319" s="260">
        <v>1</v>
      </c>
      <c r="H1319" s="260">
        <v>3</v>
      </c>
      <c r="I1319" s="260">
        <v>5</v>
      </c>
      <c r="J1319" s="102" t="str">
        <f t="shared" si="67"/>
        <v>351</v>
      </c>
      <c r="K1319" s="102" t="s">
        <v>30</v>
      </c>
      <c r="L1319" s="263">
        <f>IF(ISNA(SUMIFS(INDEX('Payer Participation Data'!$F$10:$BM$59,0,MATCH(CONCATENATE($J1319,L$6),'Payer Participation Data'!$F$8:$BM$8,0)),'Payer Participation Data'!$B$10:$B$59,$C1319,'Payer Participation Data'!$C$10:$C$59,$D1319)),"-",SUMIFS(INDEX('Payer Participation Data'!$F$10:$BM$59,0,MATCH(CONCATENATE($J1319,L$6),'Payer Participation Data'!$F$8:$BM$8,0)),'Payer Participation Data'!$B$10:$B$59,$C1319,'Payer Participation Data'!$C$10:$C$59,$D1319))</f>
        <v>0</v>
      </c>
      <c r="M1319" s="264">
        <f>IF(ISNA(SUMIFS(INDEX('Payer Participation Data'!$F$10:$BM$59,0,MATCH(CONCATENATE($J1319,M$6),'Payer Participation Data'!$F$8:$BM$8,0)),'Payer Participation Data'!$B$10:$B$59,$C1319,'Payer Participation Data'!$C$10:$C$59,$D1319)),"-",SUMIFS(INDEX('Payer Participation Data'!$F$10:$BM$59,0,MATCH(CONCATENATE($J1319,M$6),'Payer Participation Data'!$F$8:$BM$8,0)),'Payer Participation Data'!$B$10:$B$59,$C1319,'Payer Participation Data'!$C$10:$C$59,$D1319))</f>
        <v>0</v>
      </c>
    </row>
    <row r="1320" spans="2:13" x14ac:dyDescent="0.35">
      <c r="B1320" s="127" t="s">
        <v>80</v>
      </c>
      <c r="C1320" s="169" t="str">
        <f>IF(ISBLANK('Payer Participation Data'!$B$75),"-",'Payer Participation Data'!$B$75)</f>
        <v>-</v>
      </c>
      <c r="D1320" s="169" t="str">
        <f>IF(ISBLANK('Payer Participation Data'!$C$75),"-",'Payer Participation Data'!$C$75)</f>
        <v>-</v>
      </c>
      <c r="E1320" s="169" t="str">
        <f>IF(ISBLANK('Payer Participation Data'!$D$75),"-",'Payer Participation Data'!$D$75)</f>
        <v>-</v>
      </c>
      <c r="F1320" s="169" t="str">
        <f>IF(ISBLANK('Payer Participation Data'!$E$75),"-",'Payer Participation Data'!$E$75)</f>
        <v>-</v>
      </c>
      <c r="G1320" s="261">
        <v>2</v>
      </c>
      <c r="H1320" s="261">
        <v>3</v>
      </c>
      <c r="I1320" s="261">
        <v>5</v>
      </c>
      <c r="J1320" s="128" t="str">
        <f t="shared" si="67"/>
        <v>352</v>
      </c>
      <c r="K1320" s="128" t="s">
        <v>30</v>
      </c>
      <c r="L1320" s="263">
        <f>IF(ISNA(SUMIFS(INDEX('Payer Participation Data'!$F$10:$BM$59,0,MATCH(CONCATENATE($J1320,L$6),'Payer Participation Data'!$F$8:$BM$8,0)),'Payer Participation Data'!$B$10:$B$59,$C1320,'Payer Participation Data'!$C$10:$C$59,$D1320)),"-",SUMIFS(INDEX('Payer Participation Data'!$F$10:$BM$59,0,MATCH(CONCATENATE($J1320,L$6),'Payer Participation Data'!$F$8:$BM$8,0)),'Payer Participation Data'!$B$10:$B$59,$C1320,'Payer Participation Data'!$C$10:$C$59,$D1320))</f>
        <v>0</v>
      </c>
      <c r="M1320" s="264">
        <f>IF(ISNA(SUMIFS(INDEX('Payer Participation Data'!$F$10:$BM$59,0,MATCH(CONCATENATE($J1320,M$6),'Payer Participation Data'!$F$8:$BM$8,0)),'Payer Participation Data'!$B$10:$B$59,$C1320,'Payer Participation Data'!$C$10:$C$59,$D1320)),"-",SUMIFS(INDEX('Payer Participation Data'!$F$10:$BM$59,0,MATCH(CONCATENATE($J1320,M$6),'Payer Participation Data'!$F$8:$BM$8,0)),'Payer Participation Data'!$B$10:$B$59,$C1320,'Payer Participation Data'!$C$10:$C$59,$D1320))</f>
        <v>0</v>
      </c>
    </row>
    <row r="1321" spans="2:13" x14ac:dyDescent="0.35">
      <c r="B1321" s="127" t="s">
        <v>80</v>
      </c>
      <c r="C1321" s="169" t="str">
        <f>IF(ISBLANK('Payer Participation Data'!$B$75),"-",'Payer Participation Data'!$B$75)</f>
        <v>-</v>
      </c>
      <c r="D1321" s="169" t="str">
        <f>IF(ISBLANK('Payer Participation Data'!$C$75),"-",'Payer Participation Data'!$C$75)</f>
        <v>-</v>
      </c>
      <c r="E1321" s="169" t="str">
        <f>IF(ISBLANK('Payer Participation Data'!$D$75),"-",'Payer Participation Data'!$D$75)</f>
        <v>-</v>
      </c>
      <c r="F1321" s="169" t="str">
        <f>IF(ISBLANK('Payer Participation Data'!$E$75),"-",'Payer Participation Data'!$E$75)</f>
        <v>-</v>
      </c>
      <c r="G1321" s="260">
        <v>3</v>
      </c>
      <c r="H1321" s="260">
        <v>3</v>
      </c>
      <c r="I1321" s="260">
        <v>5</v>
      </c>
      <c r="J1321" s="102" t="str">
        <f t="shared" si="67"/>
        <v>353</v>
      </c>
      <c r="K1321" s="102" t="s">
        <v>30</v>
      </c>
      <c r="L1321" s="263">
        <f>IF(ISNA(SUMIFS(INDEX('Payer Participation Data'!$F$10:$BM$59,0,MATCH(CONCATENATE($J1321,L$6),'Payer Participation Data'!$F$8:$BM$8,0)),'Payer Participation Data'!$B$10:$B$59,$C1321,'Payer Participation Data'!$C$10:$C$59,$D1321)),"-",SUMIFS(INDEX('Payer Participation Data'!$F$10:$BM$59,0,MATCH(CONCATENATE($J1321,L$6),'Payer Participation Data'!$F$8:$BM$8,0)),'Payer Participation Data'!$B$10:$B$59,$C1321,'Payer Participation Data'!$C$10:$C$59,$D1321))</f>
        <v>0</v>
      </c>
      <c r="M1321" s="264">
        <f>IF(ISNA(SUMIFS(INDEX('Payer Participation Data'!$F$10:$BM$59,0,MATCH(CONCATENATE($J1321,M$6),'Payer Participation Data'!$F$8:$BM$8,0)),'Payer Participation Data'!$B$10:$B$59,$C1321,'Payer Participation Data'!$C$10:$C$59,$D1321)),"-",SUMIFS(INDEX('Payer Participation Data'!$F$10:$BM$59,0,MATCH(CONCATENATE($J1321,M$6),'Payer Participation Data'!$F$8:$BM$8,0)),'Payer Participation Data'!$B$10:$B$59,$C1321,'Payer Participation Data'!$C$10:$C$59,$D1321))</f>
        <v>0</v>
      </c>
    </row>
    <row r="1322" spans="2:13" x14ac:dyDescent="0.35">
      <c r="B1322" s="127" t="s">
        <v>80</v>
      </c>
      <c r="C1322" s="169" t="str">
        <f>IF(ISBLANK('Payer Participation Data'!$B$75),"-",'Payer Participation Data'!$B$75)</f>
        <v>-</v>
      </c>
      <c r="D1322" s="169" t="str">
        <f>IF(ISBLANK('Payer Participation Data'!$C$75),"-",'Payer Participation Data'!$C$75)</f>
        <v>-</v>
      </c>
      <c r="E1322" s="169" t="str">
        <f>IF(ISBLANK('Payer Participation Data'!$D$75),"-",'Payer Participation Data'!$D$75)</f>
        <v>-</v>
      </c>
      <c r="F1322" s="169" t="str">
        <f>IF(ISBLANK('Payer Participation Data'!$E$75),"-",'Payer Participation Data'!$E$75)</f>
        <v>-</v>
      </c>
      <c r="G1322" s="261">
        <v>4</v>
      </c>
      <c r="H1322" s="261">
        <v>3</v>
      </c>
      <c r="I1322" s="261">
        <v>5</v>
      </c>
      <c r="J1322" s="128" t="str">
        <f t="shared" si="67"/>
        <v>354</v>
      </c>
      <c r="K1322" s="128" t="s">
        <v>30</v>
      </c>
      <c r="L1322" s="263">
        <f>IF(ISNA(SUMIFS(INDEX('Payer Participation Data'!$F$10:$BM$59,0,MATCH(CONCATENATE($J1322,L$6),'Payer Participation Data'!$F$8:$BM$8,0)),'Payer Participation Data'!$B$10:$B$59,$C1322,'Payer Participation Data'!$C$10:$C$59,$D1322)),"-",SUMIFS(INDEX('Payer Participation Data'!$F$10:$BM$59,0,MATCH(CONCATENATE($J1322,L$6),'Payer Participation Data'!$F$8:$BM$8,0)),'Payer Participation Data'!$B$10:$B$59,$C1322,'Payer Participation Data'!$C$10:$C$59,$D1322))</f>
        <v>0</v>
      </c>
      <c r="M1322" s="264">
        <f>IF(ISNA(SUMIFS(INDEX('Payer Participation Data'!$F$10:$BM$59,0,MATCH(CONCATENATE($J1322,M$6),'Payer Participation Data'!$F$8:$BM$8,0)),'Payer Participation Data'!$B$10:$B$59,$C1322,'Payer Participation Data'!$C$10:$C$59,$D1322)),"-",SUMIFS(INDEX('Payer Participation Data'!$F$10:$BM$59,0,MATCH(CONCATENATE($J1322,M$6),'Payer Participation Data'!$F$8:$BM$8,0)),'Payer Participation Data'!$B$10:$B$59,$C1322,'Payer Participation Data'!$C$10:$C$59,$D1322))</f>
        <v>0</v>
      </c>
    </row>
    <row r="1323" spans="2:13" x14ac:dyDescent="0.35">
      <c r="B1323" s="127" t="s">
        <v>80</v>
      </c>
      <c r="C1323" s="169" t="str">
        <f>IF(ISBLANK('Payer Participation Data'!$B$75),"-",'Payer Participation Data'!$B$75)</f>
        <v>-</v>
      </c>
      <c r="D1323" s="169" t="str">
        <f>IF(ISBLANK('Payer Participation Data'!$C$75),"-",'Payer Participation Data'!$C$75)</f>
        <v>-</v>
      </c>
      <c r="E1323" s="169" t="str">
        <f>IF(ISBLANK('Payer Participation Data'!$D$75),"-",'Payer Participation Data'!$D$75)</f>
        <v>-</v>
      </c>
      <c r="F1323" s="169" t="str">
        <f>IF(ISBLANK('Payer Participation Data'!$E$75),"-",'Payer Participation Data'!$E$75)</f>
        <v>-</v>
      </c>
      <c r="G1323" s="260">
        <v>1</v>
      </c>
      <c r="H1323" s="260">
        <v>4</v>
      </c>
      <c r="I1323" s="260">
        <v>5</v>
      </c>
      <c r="J1323" s="102" t="str">
        <f t="shared" si="67"/>
        <v>451</v>
      </c>
      <c r="K1323" s="102" t="s">
        <v>30</v>
      </c>
      <c r="L1323" s="263">
        <f>IF(ISNA(SUMIFS(INDEX('Payer Participation Data'!$F$10:$BM$59,0,MATCH(CONCATENATE($J1323,L$6),'Payer Participation Data'!$F$8:$BM$8,0)),'Payer Participation Data'!$B$10:$B$59,$C1323,'Payer Participation Data'!$C$10:$C$59,$D1323)),"-",SUMIFS(INDEX('Payer Participation Data'!$F$10:$BM$59,0,MATCH(CONCATENATE($J1323,L$6),'Payer Participation Data'!$F$8:$BM$8,0)),'Payer Participation Data'!$B$10:$B$59,$C1323,'Payer Participation Data'!$C$10:$C$59,$D1323))</f>
        <v>0</v>
      </c>
      <c r="M1323" s="264">
        <f>IF(ISNA(SUMIFS(INDEX('Payer Participation Data'!$F$10:$BM$59,0,MATCH(CONCATENATE($J1323,M$6),'Payer Participation Data'!$F$8:$BM$8,0)),'Payer Participation Data'!$B$10:$B$59,$C1323,'Payer Participation Data'!$C$10:$C$59,$D1323)),"-",SUMIFS(INDEX('Payer Participation Data'!$F$10:$BM$59,0,MATCH(CONCATENATE($J1323,M$6),'Payer Participation Data'!$F$8:$BM$8,0)),'Payer Participation Data'!$B$10:$B$59,$C1323,'Payer Participation Data'!$C$10:$C$59,$D1323))</f>
        <v>0</v>
      </c>
    </row>
    <row r="1324" spans="2:13" x14ac:dyDescent="0.35">
      <c r="B1324" s="127" t="s">
        <v>80</v>
      </c>
      <c r="C1324" s="169" t="str">
        <f>IF(ISBLANK('Payer Participation Data'!$B$75),"-",'Payer Participation Data'!$B$75)</f>
        <v>-</v>
      </c>
      <c r="D1324" s="169" t="str">
        <f>IF(ISBLANK('Payer Participation Data'!$C$75),"-",'Payer Participation Data'!$C$75)</f>
        <v>-</v>
      </c>
      <c r="E1324" s="169" t="str">
        <f>IF(ISBLANK('Payer Participation Data'!$D$75),"-",'Payer Participation Data'!$D$75)</f>
        <v>-</v>
      </c>
      <c r="F1324" s="169" t="str">
        <f>IF(ISBLANK('Payer Participation Data'!$E$75),"-",'Payer Participation Data'!$E$75)</f>
        <v>-</v>
      </c>
      <c r="G1324" s="261">
        <v>2</v>
      </c>
      <c r="H1324" s="261">
        <v>4</v>
      </c>
      <c r="I1324" s="261">
        <v>5</v>
      </c>
      <c r="J1324" s="128" t="str">
        <f t="shared" si="67"/>
        <v>452</v>
      </c>
      <c r="K1324" s="128" t="s">
        <v>30</v>
      </c>
      <c r="L1324" s="263">
        <f>IF(ISNA(SUMIFS(INDEX('Payer Participation Data'!$F$10:$BM$59,0,MATCH(CONCATENATE($J1324,L$6),'Payer Participation Data'!$F$8:$BM$8,0)),'Payer Participation Data'!$B$10:$B$59,$C1324,'Payer Participation Data'!$C$10:$C$59,$D1324)),"-",SUMIFS(INDEX('Payer Participation Data'!$F$10:$BM$59,0,MATCH(CONCATENATE($J1324,L$6),'Payer Participation Data'!$F$8:$BM$8,0)),'Payer Participation Data'!$B$10:$B$59,$C1324,'Payer Participation Data'!$C$10:$C$59,$D1324))</f>
        <v>0</v>
      </c>
      <c r="M1324" s="264">
        <f>IF(ISNA(SUMIFS(INDEX('Payer Participation Data'!$F$10:$BM$59,0,MATCH(CONCATENATE($J1324,M$6),'Payer Participation Data'!$F$8:$BM$8,0)),'Payer Participation Data'!$B$10:$B$59,$C1324,'Payer Participation Data'!$C$10:$C$59,$D1324)),"-",SUMIFS(INDEX('Payer Participation Data'!$F$10:$BM$59,0,MATCH(CONCATENATE($J1324,M$6),'Payer Participation Data'!$F$8:$BM$8,0)),'Payer Participation Data'!$B$10:$B$59,$C1324,'Payer Participation Data'!$C$10:$C$59,$D1324))</f>
        <v>0</v>
      </c>
    </row>
    <row r="1325" spans="2:13" x14ac:dyDescent="0.35">
      <c r="B1325" s="127" t="s">
        <v>80</v>
      </c>
      <c r="C1325" s="169" t="str">
        <f>IF(ISBLANK('Payer Participation Data'!$B$75),"-",'Payer Participation Data'!$B$75)</f>
        <v>-</v>
      </c>
      <c r="D1325" s="169" t="str">
        <f>IF(ISBLANK('Payer Participation Data'!$C$75),"-",'Payer Participation Data'!$C$75)</f>
        <v>-</v>
      </c>
      <c r="E1325" s="169" t="str">
        <f>IF(ISBLANK('Payer Participation Data'!$D$75),"-",'Payer Participation Data'!$D$75)</f>
        <v>-</v>
      </c>
      <c r="F1325" s="169" t="str">
        <f>IF(ISBLANK('Payer Participation Data'!$E$75),"-",'Payer Participation Data'!$E$75)</f>
        <v>-</v>
      </c>
      <c r="G1325" s="260">
        <v>3</v>
      </c>
      <c r="H1325" s="260">
        <v>4</v>
      </c>
      <c r="I1325" s="260">
        <v>5</v>
      </c>
      <c r="J1325" s="102" t="str">
        <f t="shared" si="67"/>
        <v>453</v>
      </c>
      <c r="K1325" s="102" t="s">
        <v>30</v>
      </c>
      <c r="L1325" s="263">
        <f>IF(ISNA(SUMIFS(INDEX('Payer Participation Data'!$F$10:$BM$59,0,MATCH(CONCATENATE($J1325,L$6),'Payer Participation Data'!$F$8:$BM$8,0)),'Payer Participation Data'!$B$10:$B$59,$C1325,'Payer Participation Data'!$C$10:$C$59,$D1325)),"-",SUMIFS(INDEX('Payer Participation Data'!$F$10:$BM$59,0,MATCH(CONCATENATE($J1325,L$6),'Payer Participation Data'!$F$8:$BM$8,0)),'Payer Participation Data'!$B$10:$B$59,$C1325,'Payer Participation Data'!$C$10:$C$59,$D1325))</f>
        <v>0</v>
      </c>
      <c r="M1325" s="264">
        <f>IF(ISNA(SUMIFS(INDEX('Payer Participation Data'!$F$10:$BM$59,0,MATCH(CONCATENATE($J1325,M$6),'Payer Participation Data'!$F$8:$BM$8,0)),'Payer Participation Data'!$B$10:$B$59,$C1325,'Payer Participation Data'!$C$10:$C$59,$D1325)),"-",SUMIFS(INDEX('Payer Participation Data'!$F$10:$BM$59,0,MATCH(CONCATENATE($J1325,M$6),'Payer Participation Data'!$F$8:$BM$8,0)),'Payer Participation Data'!$B$10:$B$59,$C1325,'Payer Participation Data'!$C$10:$C$59,$D1325))</f>
        <v>0</v>
      </c>
    </row>
    <row r="1326" spans="2:13" x14ac:dyDescent="0.35">
      <c r="B1326" s="127" t="s">
        <v>80</v>
      </c>
      <c r="C1326" s="169" t="str">
        <f>IF(ISBLANK('Payer Participation Data'!$B$75),"-",'Payer Participation Data'!$B$75)</f>
        <v>-</v>
      </c>
      <c r="D1326" s="169" t="str">
        <f>IF(ISBLANK('Payer Participation Data'!$C$75),"-",'Payer Participation Data'!$C$75)</f>
        <v>-</v>
      </c>
      <c r="E1326" s="169" t="str">
        <f>IF(ISBLANK('Payer Participation Data'!$D$75),"-",'Payer Participation Data'!$D$75)</f>
        <v>-</v>
      </c>
      <c r="F1326" s="169" t="str">
        <f>IF(ISBLANK('Payer Participation Data'!$E$75),"-",'Payer Participation Data'!$E$75)</f>
        <v>-</v>
      </c>
      <c r="G1326" s="261">
        <v>4</v>
      </c>
      <c r="H1326" s="261">
        <v>4</v>
      </c>
      <c r="I1326" s="261">
        <v>5</v>
      </c>
      <c r="J1326" s="128" t="str">
        <f t="shared" si="67"/>
        <v>454</v>
      </c>
      <c r="K1326" s="128" t="s">
        <v>30</v>
      </c>
      <c r="L1326" s="263">
        <f>IF(ISNA(SUMIFS(INDEX('Payer Participation Data'!$F$10:$BM$59,0,MATCH(CONCATENATE($J1326,L$6),'Payer Participation Data'!$F$8:$BM$8,0)),'Payer Participation Data'!$B$10:$B$59,$C1326,'Payer Participation Data'!$C$10:$C$59,$D1326)),"-",SUMIFS(INDEX('Payer Participation Data'!$F$10:$BM$59,0,MATCH(CONCATENATE($J1326,L$6),'Payer Participation Data'!$F$8:$BM$8,0)),'Payer Participation Data'!$B$10:$B$59,$C1326,'Payer Participation Data'!$C$10:$C$59,$D1326))</f>
        <v>0</v>
      </c>
      <c r="M1326" s="264">
        <f>IF(ISNA(SUMIFS(INDEX('Payer Participation Data'!$F$10:$BM$59,0,MATCH(CONCATENATE($J1326,M$6),'Payer Participation Data'!$F$8:$BM$8,0)),'Payer Participation Data'!$B$10:$B$59,$C1326,'Payer Participation Data'!$C$10:$C$59,$D1326)),"-",SUMIFS(INDEX('Payer Participation Data'!$F$10:$BM$59,0,MATCH(CONCATENATE($J1326,M$6),'Payer Participation Data'!$F$8:$BM$8,0)),'Payer Participation Data'!$B$10:$B$59,$C1326,'Payer Participation Data'!$C$10:$C$59,$D1326))</f>
        <v>0</v>
      </c>
    </row>
    <row r="1327" spans="2:13" x14ac:dyDescent="0.35">
      <c r="B1327" s="127" t="s">
        <v>80</v>
      </c>
      <c r="C1327" s="169" t="str">
        <f>IF(ISBLANK('Payer Participation Data'!$B$76),"-",'Payer Participation Data'!$B$76)</f>
        <v>-</v>
      </c>
      <c r="D1327" s="169" t="str">
        <f>IF(ISBLANK('Payer Participation Data'!$C$76),"-",'Payer Participation Data'!$C$76)</f>
        <v>-</v>
      </c>
      <c r="E1327" s="169" t="str">
        <f>IF(ISBLANK('Payer Participation Data'!$D$76),"-",'Payer Participation Data'!$D$76)</f>
        <v>-</v>
      </c>
      <c r="F1327" s="169" t="str">
        <f>IF(ISBLANK('Payer Participation Data'!$E$76),"-",'Payer Participation Data'!$E$76)</f>
        <v>-</v>
      </c>
      <c r="G1327" s="260">
        <v>1</v>
      </c>
      <c r="H1327" s="260" t="s">
        <v>64</v>
      </c>
      <c r="I1327" s="260" t="s">
        <v>64</v>
      </c>
      <c r="J1327" s="102" t="str">
        <f t="shared" ref="J1327:J1390" si="68">CONCATENATE(H1327,I1327,G1327)</f>
        <v>BaselineBaseline1</v>
      </c>
      <c r="K1327" s="102" t="s">
        <v>30</v>
      </c>
      <c r="L1327" s="263">
        <f>IF(ISNA(SUMIFS(INDEX('Payer Participation Data'!$F$10:$BM$59,0,MATCH(CONCATENATE($J1327,L$6),'Payer Participation Data'!$F$8:$BM$8,0)),'Payer Participation Data'!$B$10:$B$59,$C1327,'Payer Participation Data'!$C$10:$C$59,$D1327)),"-",SUMIFS(INDEX('Payer Participation Data'!$F$10:$BM$59,0,MATCH(CONCATENATE($J1327,L$6),'Payer Participation Data'!$F$8:$BM$8,0)),'Payer Participation Data'!$B$10:$B$59,$C1327,'Payer Participation Data'!$C$10:$C$59,$D1327))</f>
        <v>0</v>
      </c>
      <c r="M1327" s="264">
        <f>IF(ISNA(SUMIFS(INDEX('Payer Participation Data'!$F$10:$BM$59,0,MATCH(CONCATENATE($J1327,M$6),'Payer Participation Data'!$F$8:$BM$8,0)),'Payer Participation Data'!$B$10:$B$59,$C1327,'Payer Participation Data'!$C$10:$C$59,$D1327)),"-",SUMIFS(INDEX('Payer Participation Data'!$F$10:$BM$59,0,MATCH(CONCATENATE($J1327,M$6),'Payer Participation Data'!$F$8:$BM$8,0)),'Payer Participation Data'!$B$10:$B$59,$C1327,'Payer Participation Data'!$C$10:$C$59,$D1327))</f>
        <v>0</v>
      </c>
    </row>
    <row r="1328" spans="2:13" x14ac:dyDescent="0.35">
      <c r="B1328" s="127" t="s">
        <v>80</v>
      </c>
      <c r="C1328" s="169" t="str">
        <f>IF(ISBLANK('Payer Participation Data'!$B$76),"-",'Payer Participation Data'!$B$76)</f>
        <v>-</v>
      </c>
      <c r="D1328" s="169" t="str">
        <f>IF(ISBLANK('Payer Participation Data'!$C$76),"-",'Payer Participation Data'!$C$76)</f>
        <v>-</v>
      </c>
      <c r="E1328" s="169" t="str">
        <f>IF(ISBLANK('Payer Participation Data'!$D$76),"-",'Payer Participation Data'!$D$76)</f>
        <v>-</v>
      </c>
      <c r="F1328" s="169" t="str">
        <f>IF(ISBLANK('Payer Participation Data'!$E$76),"-",'Payer Participation Data'!$E$76)</f>
        <v>-</v>
      </c>
      <c r="G1328" s="261">
        <v>2</v>
      </c>
      <c r="H1328" s="261" t="s">
        <v>64</v>
      </c>
      <c r="I1328" s="261" t="s">
        <v>64</v>
      </c>
      <c r="J1328" s="128" t="str">
        <f t="shared" si="68"/>
        <v>BaselineBaseline2</v>
      </c>
      <c r="K1328" s="128" t="s">
        <v>30</v>
      </c>
      <c r="L1328" s="263">
        <f>IF(ISNA(SUMIFS(INDEX('Payer Participation Data'!$F$10:$BM$59,0,MATCH(CONCATENATE($J1328,L$6),'Payer Participation Data'!$F$8:$BM$8,0)),'Payer Participation Data'!$B$10:$B$59,$C1328,'Payer Participation Data'!$C$10:$C$59,$D1328)),"-",SUMIFS(INDEX('Payer Participation Data'!$F$10:$BM$59,0,MATCH(CONCATENATE($J1328,L$6),'Payer Participation Data'!$F$8:$BM$8,0)),'Payer Participation Data'!$B$10:$B$59,$C1328,'Payer Participation Data'!$C$10:$C$59,$D1328))</f>
        <v>0</v>
      </c>
      <c r="M1328" s="264">
        <f>IF(ISNA(SUMIFS(INDEX('Payer Participation Data'!$F$10:$BM$59,0,MATCH(CONCATENATE($J1328,M$6),'Payer Participation Data'!$F$8:$BM$8,0)),'Payer Participation Data'!$B$10:$B$59,$C1328,'Payer Participation Data'!$C$10:$C$59,$D1328)),"-",SUMIFS(INDEX('Payer Participation Data'!$F$10:$BM$59,0,MATCH(CONCATENATE($J1328,M$6),'Payer Participation Data'!$F$8:$BM$8,0)),'Payer Participation Data'!$B$10:$B$59,$C1328,'Payer Participation Data'!$C$10:$C$59,$D1328))</f>
        <v>0</v>
      </c>
    </row>
    <row r="1329" spans="2:13" x14ac:dyDescent="0.35">
      <c r="B1329" s="127" t="s">
        <v>80</v>
      </c>
      <c r="C1329" s="169" t="str">
        <f>IF(ISBLANK('Payer Participation Data'!$B$76),"-",'Payer Participation Data'!$B$76)</f>
        <v>-</v>
      </c>
      <c r="D1329" s="169" t="str">
        <f>IF(ISBLANK('Payer Participation Data'!$C$76),"-",'Payer Participation Data'!$C$76)</f>
        <v>-</v>
      </c>
      <c r="E1329" s="169" t="str">
        <f>IF(ISBLANK('Payer Participation Data'!$D$76),"-",'Payer Participation Data'!$D$76)</f>
        <v>-</v>
      </c>
      <c r="F1329" s="169" t="str">
        <f>IF(ISBLANK('Payer Participation Data'!$E$76),"-",'Payer Participation Data'!$E$76)</f>
        <v>-</v>
      </c>
      <c r="G1329" s="260">
        <v>3</v>
      </c>
      <c r="H1329" s="260" t="s">
        <v>64</v>
      </c>
      <c r="I1329" s="260" t="s">
        <v>64</v>
      </c>
      <c r="J1329" s="102" t="str">
        <f t="shared" si="68"/>
        <v>BaselineBaseline3</v>
      </c>
      <c r="K1329" s="102" t="s">
        <v>30</v>
      </c>
      <c r="L1329" s="263">
        <f>IF(ISNA(SUMIFS(INDEX('Payer Participation Data'!$F$10:$BM$59,0,MATCH(CONCATENATE($J1329,L$6),'Payer Participation Data'!$F$8:$BM$8,0)),'Payer Participation Data'!$B$10:$B$59,$C1329,'Payer Participation Data'!$C$10:$C$59,$D1329)),"-",SUMIFS(INDEX('Payer Participation Data'!$F$10:$BM$59,0,MATCH(CONCATENATE($J1329,L$6),'Payer Participation Data'!$F$8:$BM$8,0)),'Payer Participation Data'!$B$10:$B$59,$C1329,'Payer Participation Data'!$C$10:$C$59,$D1329))</f>
        <v>0</v>
      </c>
      <c r="M1329" s="264">
        <f>IF(ISNA(SUMIFS(INDEX('Payer Participation Data'!$F$10:$BM$59,0,MATCH(CONCATENATE($J1329,M$6),'Payer Participation Data'!$F$8:$BM$8,0)),'Payer Participation Data'!$B$10:$B$59,$C1329,'Payer Participation Data'!$C$10:$C$59,$D1329)),"-",SUMIFS(INDEX('Payer Participation Data'!$F$10:$BM$59,0,MATCH(CONCATENATE($J1329,M$6),'Payer Participation Data'!$F$8:$BM$8,0)),'Payer Participation Data'!$B$10:$B$59,$C1329,'Payer Participation Data'!$C$10:$C$59,$D1329))</f>
        <v>0</v>
      </c>
    </row>
    <row r="1330" spans="2:13" x14ac:dyDescent="0.35">
      <c r="B1330" s="127" t="s">
        <v>80</v>
      </c>
      <c r="C1330" s="169" t="str">
        <f>IF(ISBLANK('Payer Participation Data'!$B$76),"-",'Payer Participation Data'!$B$76)</f>
        <v>-</v>
      </c>
      <c r="D1330" s="169" t="str">
        <f>IF(ISBLANK('Payer Participation Data'!$C$76),"-",'Payer Participation Data'!$C$76)</f>
        <v>-</v>
      </c>
      <c r="E1330" s="169" t="str">
        <f>IF(ISBLANK('Payer Participation Data'!$D$76),"-",'Payer Participation Data'!$D$76)</f>
        <v>-</v>
      </c>
      <c r="F1330" s="169" t="str">
        <f>IF(ISBLANK('Payer Participation Data'!$E$76),"-",'Payer Participation Data'!$E$76)</f>
        <v>-</v>
      </c>
      <c r="G1330" s="261">
        <v>4</v>
      </c>
      <c r="H1330" s="261" t="s">
        <v>64</v>
      </c>
      <c r="I1330" s="261" t="s">
        <v>64</v>
      </c>
      <c r="J1330" s="128" t="str">
        <f t="shared" si="68"/>
        <v>BaselineBaseline4</v>
      </c>
      <c r="K1330" s="128" t="s">
        <v>30</v>
      </c>
      <c r="L1330" s="263">
        <f>IF(ISNA(SUMIFS(INDEX('Payer Participation Data'!$F$10:$BM$59,0,MATCH(CONCATENATE($J1330,L$6),'Payer Participation Data'!$F$8:$BM$8,0)),'Payer Participation Data'!$B$10:$B$59,$C1330,'Payer Participation Data'!$C$10:$C$59,$D1330)),"-",SUMIFS(INDEX('Payer Participation Data'!$F$10:$BM$59,0,MATCH(CONCATENATE($J1330,L$6),'Payer Participation Data'!$F$8:$BM$8,0)),'Payer Participation Data'!$B$10:$B$59,$C1330,'Payer Participation Data'!$C$10:$C$59,$D1330))</f>
        <v>0</v>
      </c>
      <c r="M1330" s="264">
        <f>IF(ISNA(SUMIFS(INDEX('Payer Participation Data'!$F$10:$BM$59,0,MATCH(CONCATENATE($J1330,M$6),'Payer Participation Data'!$F$8:$BM$8,0)),'Payer Participation Data'!$B$10:$B$59,$C1330,'Payer Participation Data'!$C$10:$C$59,$D1330)),"-",SUMIFS(INDEX('Payer Participation Data'!$F$10:$BM$59,0,MATCH(CONCATENATE($J1330,M$6),'Payer Participation Data'!$F$8:$BM$8,0)),'Payer Participation Data'!$B$10:$B$59,$C1330,'Payer Participation Data'!$C$10:$C$59,$D1330))</f>
        <v>0</v>
      </c>
    </row>
    <row r="1331" spans="2:13" x14ac:dyDescent="0.35">
      <c r="B1331" s="127" t="s">
        <v>80</v>
      </c>
      <c r="C1331" s="169" t="str">
        <f>IF(ISBLANK('Payer Participation Data'!$B$76),"-",'Payer Participation Data'!$B$76)</f>
        <v>-</v>
      </c>
      <c r="D1331" s="169" t="str">
        <f>IF(ISBLANK('Payer Participation Data'!$C$76),"-",'Payer Participation Data'!$C$76)</f>
        <v>-</v>
      </c>
      <c r="E1331" s="169" t="str">
        <f>IF(ISBLANK('Payer Participation Data'!$D$76),"-",'Payer Participation Data'!$D$76)</f>
        <v>-</v>
      </c>
      <c r="F1331" s="169" t="str">
        <f>IF(ISBLANK('Payer Participation Data'!$E$76),"-",'Payer Participation Data'!$E$76)</f>
        <v>-</v>
      </c>
      <c r="G1331" s="260">
        <v>1</v>
      </c>
      <c r="H1331" s="260">
        <v>1</v>
      </c>
      <c r="I1331" s="260">
        <v>5</v>
      </c>
      <c r="J1331" s="102" t="str">
        <f t="shared" si="68"/>
        <v>151</v>
      </c>
      <c r="K1331" s="102" t="s">
        <v>30</v>
      </c>
      <c r="L1331" s="263">
        <f>IF(ISNA(SUMIFS(INDEX('Payer Participation Data'!$F$10:$BM$59,0,MATCH(CONCATENATE($J1331,L$6),'Payer Participation Data'!$F$8:$BM$8,0)),'Payer Participation Data'!$B$10:$B$59,$C1331,'Payer Participation Data'!$C$10:$C$59,$D1331)),"-",SUMIFS(INDEX('Payer Participation Data'!$F$10:$BM$59,0,MATCH(CONCATENATE($J1331,L$6),'Payer Participation Data'!$F$8:$BM$8,0)),'Payer Participation Data'!$B$10:$B$59,$C1331,'Payer Participation Data'!$C$10:$C$59,$D1331))</f>
        <v>0</v>
      </c>
      <c r="M1331" s="264">
        <f>IF(ISNA(SUMIFS(INDEX('Payer Participation Data'!$F$10:$BM$59,0,MATCH(CONCATENATE($J1331,M$6),'Payer Participation Data'!$F$8:$BM$8,0)),'Payer Participation Data'!$B$10:$B$59,$C1331,'Payer Participation Data'!$C$10:$C$59,$D1331)),"-",SUMIFS(INDEX('Payer Participation Data'!$F$10:$BM$59,0,MATCH(CONCATENATE($J1331,M$6),'Payer Participation Data'!$F$8:$BM$8,0)),'Payer Participation Data'!$B$10:$B$59,$C1331,'Payer Participation Data'!$C$10:$C$59,$D1331))</f>
        <v>0</v>
      </c>
    </row>
    <row r="1332" spans="2:13" x14ac:dyDescent="0.35">
      <c r="B1332" s="127" t="s">
        <v>80</v>
      </c>
      <c r="C1332" s="169" t="str">
        <f>IF(ISBLANK('Payer Participation Data'!$B$76),"-",'Payer Participation Data'!$B$76)</f>
        <v>-</v>
      </c>
      <c r="D1332" s="169" t="str">
        <f>IF(ISBLANK('Payer Participation Data'!$C$76),"-",'Payer Participation Data'!$C$76)</f>
        <v>-</v>
      </c>
      <c r="E1332" s="169" t="str">
        <f>IF(ISBLANK('Payer Participation Data'!$D$76),"-",'Payer Participation Data'!$D$76)</f>
        <v>-</v>
      </c>
      <c r="F1332" s="169" t="str">
        <f>IF(ISBLANK('Payer Participation Data'!$E$76),"-",'Payer Participation Data'!$E$76)</f>
        <v>-</v>
      </c>
      <c r="G1332" s="261">
        <v>2</v>
      </c>
      <c r="H1332" s="261">
        <v>1</v>
      </c>
      <c r="I1332" s="261">
        <v>5</v>
      </c>
      <c r="J1332" s="128" t="str">
        <f t="shared" si="68"/>
        <v>152</v>
      </c>
      <c r="K1332" s="128" t="s">
        <v>30</v>
      </c>
      <c r="L1332" s="263">
        <f>IF(ISNA(SUMIFS(INDEX('Payer Participation Data'!$F$10:$BM$59,0,MATCH(CONCATENATE($J1332,L$6),'Payer Participation Data'!$F$8:$BM$8,0)),'Payer Participation Data'!$B$10:$B$59,$C1332,'Payer Participation Data'!$C$10:$C$59,$D1332)),"-",SUMIFS(INDEX('Payer Participation Data'!$F$10:$BM$59,0,MATCH(CONCATENATE($J1332,L$6),'Payer Participation Data'!$F$8:$BM$8,0)),'Payer Participation Data'!$B$10:$B$59,$C1332,'Payer Participation Data'!$C$10:$C$59,$D1332))</f>
        <v>0</v>
      </c>
      <c r="M1332" s="264">
        <f>IF(ISNA(SUMIFS(INDEX('Payer Participation Data'!$F$10:$BM$59,0,MATCH(CONCATENATE($J1332,M$6),'Payer Participation Data'!$F$8:$BM$8,0)),'Payer Participation Data'!$B$10:$B$59,$C1332,'Payer Participation Data'!$C$10:$C$59,$D1332)),"-",SUMIFS(INDEX('Payer Participation Data'!$F$10:$BM$59,0,MATCH(CONCATENATE($J1332,M$6),'Payer Participation Data'!$F$8:$BM$8,0)),'Payer Participation Data'!$B$10:$B$59,$C1332,'Payer Participation Data'!$C$10:$C$59,$D1332))</f>
        <v>0</v>
      </c>
    </row>
    <row r="1333" spans="2:13" x14ac:dyDescent="0.35">
      <c r="B1333" s="127" t="s">
        <v>80</v>
      </c>
      <c r="C1333" s="169" t="str">
        <f>IF(ISBLANK('Payer Participation Data'!$B$76),"-",'Payer Participation Data'!$B$76)</f>
        <v>-</v>
      </c>
      <c r="D1333" s="169" t="str">
        <f>IF(ISBLANK('Payer Participation Data'!$C$76),"-",'Payer Participation Data'!$C$76)</f>
        <v>-</v>
      </c>
      <c r="E1333" s="169" t="str">
        <f>IF(ISBLANK('Payer Participation Data'!$D$76),"-",'Payer Participation Data'!$D$76)</f>
        <v>-</v>
      </c>
      <c r="F1333" s="169" t="str">
        <f>IF(ISBLANK('Payer Participation Data'!$E$76),"-",'Payer Participation Data'!$E$76)</f>
        <v>-</v>
      </c>
      <c r="G1333" s="260">
        <v>3</v>
      </c>
      <c r="H1333" s="260">
        <v>1</v>
      </c>
      <c r="I1333" s="260">
        <v>5</v>
      </c>
      <c r="J1333" s="102" t="str">
        <f t="shared" si="68"/>
        <v>153</v>
      </c>
      <c r="K1333" s="102" t="s">
        <v>30</v>
      </c>
      <c r="L1333" s="263">
        <f>IF(ISNA(SUMIFS(INDEX('Payer Participation Data'!$F$10:$BM$59,0,MATCH(CONCATENATE($J1333,L$6),'Payer Participation Data'!$F$8:$BM$8,0)),'Payer Participation Data'!$B$10:$B$59,$C1333,'Payer Participation Data'!$C$10:$C$59,$D1333)),"-",SUMIFS(INDEX('Payer Participation Data'!$F$10:$BM$59,0,MATCH(CONCATENATE($J1333,L$6),'Payer Participation Data'!$F$8:$BM$8,0)),'Payer Participation Data'!$B$10:$B$59,$C1333,'Payer Participation Data'!$C$10:$C$59,$D1333))</f>
        <v>0</v>
      </c>
      <c r="M1333" s="264">
        <f>IF(ISNA(SUMIFS(INDEX('Payer Participation Data'!$F$10:$BM$59,0,MATCH(CONCATENATE($J1333,M$6),'Payer Participation Data'!$F$8:$BM$8,0)),'Payer Participation Data'!$B$10:$B$59,$C1333,'Payer Participation Data'!$C$10:$C$59,$D1333)),"-",SUMIFS(INDEX('Payer Participation Data'!$F$10:$BM$59,0,MATCH(CONCATENATE($J1333,M$6),'Payer Participation Data'!$F$8:$BM$8,0)),'Payer Participation Data'!$B$10:$B$59,$C1333,'Payer Participation Data'!$C$10:$C$59,$D1333))</f>
        <v>0</v>
      </c>
    </row>
    <row r="1334" spans="2:13" x14ac:dyDescent="0.35">
      <c r="B1334" s="127" t="s">
        <v>80</v>
      </c>
      <c r="C1334" s="169" t="str">
        <f>IF(ISBLANK('Payer Participation Data'!$B$76),"-",'Payer Participation Data'!$B$76)</f>
        <v>-</v>
      </c>
      <c r="D1334" s="169" t="str">
        <f>IF(ISBLANK('Payer Participation Data'!$C$76),"-",'Payer Participation Data'!$C$76)</f>
        <v>-</v>
      </c>
      <c r="E1334" s="169" t="str">
        <f>IF(ISBLANK('Payer Participation Data'!$D$76),"-",'Payer Participation Data'!$D$76)</f>
        <v>-</v>
      </c>
      <c r="F1334" s="169" t="str">
        <f>IF(ISBLANK('Payer Participation Data'!$E$76),"-",'Payer Participation Data'!$E$76)</f>
        <v>-</v>
      </c>
      <c r="G1334" s="261">
        <v>4</v>
      </c>
      <c r="H1334" s="261">
        <v>1</v>
      </c>
      <c r="I1334" s="261">
        <v>5</v>
      </c>
      <c r="J1334" s="128" t="str">
        <f t="shared" si="68"/>
        <v>154</v>
      </c>
      <c r="K1334" s="128" t="s">
        <v>30</v>
      </c>
      <c r="L1334" s="263">
        <f>IF(ISNA(SUMIFS(INDEX('Payer Participation Data'!$F$10:$BM$59,0,MATCH(CONCATENATE($J1334,L$6),'Payer Participation Data'!$F$8:$BM$8,0)),'Payer Participation Data'!$B$10:$B$59,$C1334,'Payer Participation Data'!$C$10:$C$59,$D1334)),"-",SUMIFS(INDEX('Payer Participation Data'!$F$10:$BM$59,0,MATCH(CONCATENATE($J1334,L$6),'Payer Participation Data'!$F$8:$BM$8,0)),'Payer Participation Data'!$B$10:$B$59,$C1334,'Payer Participation Data'!$C$10:$C$59,$D1334))</f>
        <v>0</v>
      </c>
      <c r="M1334" s="264">
        <f>IF(ISNA(SUMIFS(INDEX('Payer Participation Data'!$F$10:$BM$59,0,MATCH(CONCATENATE($J1334,M$6),'Payer Participation Data'!$F$8:$BM$8,0)),'Payer Participation Data'!$B$10:$B$59,$C1334,'Payer Participation Data'!$C$10:$C$59,$D1334)),"-",SUMIFS(INDEX('Payer Participation Data'!$F$10:$BM$59,0,MATCH(CONCATENATE($J1334,M$6),'Payer Participation Data'!$F$8:$BM$8,0)),'Payer Participation Data'!$B$10:$B$59,$C1334,'Payer Participation Data'!$C$10:$C$59,$D1334))</f>
        <v>0</v>
      </c>
    </row>
    <row r="1335" spans="2:13" x14ac:dyDescent="0.35">
      <c r="B1335" s="127" t="s">
        <v>80</v>
      </c>
      <c r="C1335" s="169" t="str">
        <f>IF(ISBLANK('Payer Participation Data'!$B$76),"-",'Payer Participation Data'!$B$76)</f>
        <v>-</v>
      </c>
      <c r="D1335" s="169" t="str">
        <f>IF(ISBLANK('Payer Participation Data'!$C$76),"-",'Payer Participation Data'!$C$76)</f>
        <v>-</v>
      </c>
      <c r="E1335" s="169" t="str">
        <f>IF(ISBLANK('Payer Participation Data'!$D$76),"-",'Payer Participation Data'!$D$76)</f>
        <v>-</v>
      </c>
      <c r="F1335" s="169" t="str">
        <f>IF(ISBLANK('Payer Participation Data'!$E$76),"-",'Payer Participation Data'!$E$76)</f>
        <v>-</v>
      </c>
      <c r="G1335" s="260">
        <v>1</v>
      </c>
      <c r="H1335" s="260">
        <v>2</v>
      </c>
      <c r="I1335" s="260">
        <v>5</v>
      </c>
      <c r="J1335" s="102" t="str">
        <f t="shared" si="68"/>
        <v>251</v>
      </c>
      <c r="K1335" s="102" t="s">
        <v>30</v>
      </c>
      <c r="L1335" s="263">
        <f>IF(ISNA(SUMIFS(INDEX('Payer Participation Data'!$F$10:$BM$59,0,MATCH(CONCATENATE($J1335,L$6),'Payer Participation Data'!$F$8:$BM$8,0)),'Payer Participation Data'!$B$10:$B$59,$C1335,'Payer Participation Data'!$C$10:$C$59,$D1335)),"-",SUMIFS(INDEX('Payer Participation Data'!$F$10:$BM$59,0,MATCH(CONCATENATE($J1335,L$6),'Payer Participation Data'!$F$8:$BM$8,0)),'Payer Participation Data'!$B$10:$B$59,$C1335,'Payer Participation Data'!$C$10:$C$59,$D1335))</f>
        <v>0</v>
      </c>
      <c r="M1335" s="264">
        <f>IF(ISNA(SUMIFS(INDEX('Payer Participation Data'!$F$10:$BM$59,0,MATCH(CONCATENATE($J1335,M$6),'Payer Participation Data'!$F$8:$BM$8,0)),'Payer Participation Data'!$B$10:$B$59,$C1335,'Payer Participation Data'!$C$10:$C$59,$D1335)),"-",SUMIFS(INDEX('Payer Participation Data'!$F$10:$BM$59,0,MATCH(CONCATENATE($J1335,M$6),'Payer Participation Data'!$F$8:$BM$8,0)),'Payer Participation Data'!$B$10:$B$59,$C1335,'Payer Participation Data'!$C$10:$C$59,$D1335))</f>
        <v>0</v>
      </c>
    </row>
    <row r="1336" spans="2:13" x14ac:dyDescent="0.35">
      <c r="B1336" s="127" t="s">
        <v>80</v>
      </c>
      <c r="C1336" s="169" t="str">
        <f>IF(ISBLANK('Payer Participation Data'!$B$76),"-",'Payer Participation Data'!$B$76)</f>
        <v>-</v>
      </c>
      <c r="D1336" s="169" t="str">
        <f>IF(ISBLANK('Payer Participation Data'!$C$76),"-",'Payer Participation Data'!$C$76)</f>
        <v>-</v>
      </c>
      <c r="E1336" s="169" t="str">
        <f>IF(ISBLANK('Payer Participation Data'!$D$76),"-",'Payer Participation Data'!$D$76)</f>
        <v>-</v>
      </c>
      <c r="F1336" s="169" t="str">
        <f>IF(ISBLANK('Payer Participation Data'!$E$76),"-",'Payer Participation Data'!$E$76)</f>
        <v>-</v>
      </c>
      <c r="G1336" s="261">
        <v>2</v>
      </c>
      <c r="H1336" s="261">
        <v>2</v>
      </c>
      <c r="I1336" s="261">
        <v>5</v>
      </c>
      <c r="J1336" s="128" t="str">
        <f t="shared" si="68"/>
        <v>252</v>
      </c>
      <c r="K1336" s="128" t="s">
        <v>30</v>
      </c>
      <c r="L1336" s="263">
        <f>IF(ISNA(SUMIFS(INDEX('Payer Participation Data'!$F$10:$BM$59,0,MATCH(CONCATENATE($J1336,L$6),'Payer Participation Data'!$F$8:$BM$8,0)),'Payer Participation Data'!$B$10:$B$59,$C1336,'Payer Participation Data'!$C$10:$C$59,$D1336)),"-",SUMIFS(INDEX('Payer Participation Data'!$F$10:$BM$59,0,MATCH(CONCATENATE($J1336,L$6),'Payer Participation Data'!$F$8:$BM$8,0)),'Payer Participation Data'!$B$10:$B$59,$C1336,'Payer Participation Data'!$C$10:$C$59,$D1336))</f>
        <v>0</v>
      </c>
      <c r="M1336" s="264">
        <f>IF(ISNA(SUMIFS(INDEX('Payer Participation Data'!$F$10:$BM$59,0,MATCH(CONCATENATE($J1336,M$6),'Payer Participation Data'!$F$8:$BM$8,0)),'Payer Participation Data'!$B$10:$B$59,$C1336,'Payer Participation Data'!$C$10:$C$59,$D1336)),"-",SUMIFS(INDEX('Payer Participation Data'!$F$10:$BM$59,0,MATCH(CONCATENATE($J1336,M$6),'Payer Participation Data'!$F$8:$BM$8,0)),'Payer Participation Data'!$B$10:$B$59,$C1336,'Payer Participation Data'!$C$10:$C$59,$D1336))</f>
        <v>0</v>
      </c>
    </row>
    <row r="1337" spans="2:13" x14ac:dyDescent="0.35">
      <c r="B1337" s="127" t="s">
        <v>80</v>
      </c>
      <c r="C1337" s="169" t="str">
        <f>IF(ISBLANK('Payer Participation Data'!$B$76),"-",'Payer Participation Data'!$B$76)</f>
        <v>-</v>
      </c>
      <c r="D1337" s="169" t="str">
        <f>IF(ISBLANK('Payer Participation Data'!$C$76),"-",'Payer Participation Data'!$C$76)</f>
        <v>-</v>
      </c>
      <c r="E1337" s="169" t="str">
        <f>IF(ISBLANK('Payer Participation Data'!$D$76),"-",'Payer Participation Data'!$D$76)</f>
        <v>-</v>
      </c>
      <c r="F1337" s="169" t="str">
        <f>IF(ISBLANK('Payer Participation Data'!$E$76),"-",'Payer Participation Data'!$E$76)</f>
        <v>-</v>
      </c>
      <c r="G1337" s="260">
        <v>3</v>
      </c>
      <c r="H1337" s="260">
        <v>2</v>
      </c>
      <c r="I1337" s="260">
        <v>5</v>
      </c>
      <c r="J1337" s="102" t="str">
        <f t="shared" si="68"/>
        <v>253</v>
      </c>
      <c r="K1337" s="102" t="s">
        <v>30</v>
      </c>
      <c r="L1337" s="263">
        <f>IF(ISNA(SUMIFS(INDEX('Payer Participation Data'!$F$10:$BM$59,0,MATCH(CONCATENATE($J1337,L$6),'Payer Participation Data'!$F$8:$BM$8,0)),'Payer Participation Data'!$B$10:$B$59,$C1337,'Payer Participation Data'!$C$10:$C$59,$D1337)),"-",SUMIFS(INDEX('Payer Participation Data'!$F$10:$BM$59,0,MATCH(CONCATENATE($J1337,L$6),'Payer Participation Data'!$F$8:$BM$8,0)),'Payer Participation Data'!$B$10:$B$59,$C1337,'Payer Participation Data'!$C$10:$C$59,$D1337))</f>
        <v>0</v>
      </c>
      <c r="M1337" s="264">
        <f>IF(ISNA(SUMIFS(INDEX('Payer Participation Data'!$F$10:$BM$59,0,MATCH(CONCATENATE($J1337,M$6),'Payer Participation Data'!$F$8:$BM$8,0)),'Payer Participation Data'!$B$10:$B$59,$C1337,'Payer Participation Data'!$C$10:$C$59,$D1337)),"-",SUMIFS(INDEX('Payer Participation Data'!$F$10:$BM$59,0,MATCH(CONCATENATE($J1337,M$6),'Payer Participation Data'!$F$8:$BM$8,0)),'Payer Participation Data'!$B$10:$B$59,$C1337,'Payer Participation Data'!$C$10:$C$59,$D1337))</f>
        <v>0</v>
      </c>
    </row>
    <row r="1338" spans="2:13" x14ac:dyDescent="0.35">
      <c r="B1338" s="127" t="s">
        <v>80</v>
      </c>
      <c r="C1338" s="169" t="str">
        <f>IF(ISBLANK('Payer Participation Data'!$B$76),"-",'Payer Participation Data'!$B$76)</f>
        <v>-</v>
      </c>
      <c r="D1338" s="169" t="str">
        <f>IF(ISBLANK('Payer Participation Data'!$C$76),"-",'Payer Participation Data'!$C$76)</f>
        <v>-</v>
      </c>
      <c r="E1338" s="169" t="str">
        <f>IF(ISBLANK('Payer Participation Data'!$D$76),"-",'Payer Participation Data'!$D$76)</f>
        <v>-</v>
      </c>
      <c r="F1338" s="169" t="str">
        <f>IF(ISBLANK('Payer Participation Data'!$E$76),"-",'Payer Participation Data'!$E$76)</f>
        <v>-</v>
      </c>
      <c r="G1338" s="261">
        <v>4</v>
      </c>
      <c r="H1338" s="261">
        <v>2</v>
      </c>
      <c r="I1338" s="261">
        <v>5</v>
      </c>
      <c r="J1338" s="128" t="str">
        <f t="shared" si="68"/>
        <v>254</v>
      </c>
      <c r="K1338" s="128" t="s">
        <v>30</v>
      </c>
      <c r="L1338" s="263">
        <f>IF(ISNA(SUMIFS(INDEX('Payer Participation Data'!$F$10:$BM$59,0,MATCH(CONCATENATE($J1338,L$6),'Payer Participation Data'!$F$8:$BM$8,0)),'Payer Participation Data'!$B$10:$B$59,$C1338,'Payer Participation Data'!$C$10:$C$59,$D1338)),"-",SUMIFS(INDEX('Payer Participation Data'!$F$10:$BM$59,0,MATCH(CONCATENATE($J1338,L$6),'Payer Participation Data'!$F$8:$BM$8,0)),'Payer Participation Data'!$B$10:$B$59,$C1338,'Payer Participation Data'!$C$10:$C$59,$D1338))</f>
        <v>0</v>
      </c>
      <c r="M1338" s="264">
        <f>IF(ISNA(SUMIFS(INDEX('Payer Participation Data'!$F$10:$BM$59,0,MATCH(CONCATENATE($J1338,M$6),'Payer Participation Data'!$F$8:$BM$8,0)),'Payer Participation Data'!$B$10:$B$59,$C1338,'Payer Participation Data'!$C$10:$C$59,$D1338)),"-",SUMIFS(INDEX('Payer Participation Data'!$F$10:$BM$59,0,MATCH(CONCATENATE($J1338,M$6),'Payer Participation Data'!$F$8:$BM$8,0)),'Payer Participation Data'!$B$10:$B$59,$C1338,'Payer Participation Data'!$C$10:$C$59,$D1338))</f>
        <v>0</v>
      </c>
    </row>
    <row r="1339" spans="2:13" x14ac:dyDescent="0.35">
      <c r="B1339" s="127" t="s">
        <v>80</v>
      </c>
      <c r="C1339" s="169" t="str">
        <f>IF(ISBLANK('Payer Participation Data'!$B$76),"-",'Payer Participation Data'!$B$76)</f>
        <v>-</v>
      </c>
      <c r="D1339" s="169" t="str">
        <f>IF(ISBLANK('Payer Participation Data'!$C$76),"-",'Payer Participation Data'!$C$76)</f>
        <v>-</v>
      </c>
      <c r="E1339" s="169" t="str">
        <f>IF(ISBLANK('Payer Participation Data'!$D$76),"-",'Payer Participation Data'!$D$76)</f>
        <v>-</v>
      </c>
      <c r="F1339" s="169" t="str">
        <f>IF(ISBLANK('Payer Participation Data'!$E$76),"-",'Payer Participation Data'!$E$76)</f>
        <v>-</v>
      </c>
      <c r="G1339" s="260">
        <v>1</v>
      </c>
      <c r="H1339" s="260">
        <v>3</v>
      </c>
      <c r="I1339" s="260">
        <v>5</v>
      </c>
      <c r="J1339" s="102" t="str">
        <f t="shared" si="68"/>
        <v>351</v>
      </c>
      <c r="K1339" s="102" t="s">
        <v>30</v>
      </c>
      <c r="L1339" s="263">
        <f>IF(ISNA(SUMIFS(INDEX('Payer Participation Data'!$F$10:$BM$59,0,MATCH(CONCATENATE($J1339,L$6),'Payer Participation Data'!$F$8:$BM$8,0)),'Payer Participation Data'!$B$10:$B$59,$C1339,'Payer Participation Data'!$C$10:$C$59,$D1339)),"-",SUMIFS(INDEX('Payer Participation Data'!$F$10:$BM$59,0,MATCH(CONCATENATE($J1339,L$6),'Payer Participation Data'!$F$8:$BM$8,0)),'Payer Participation Data'!$B$10:$B$59,$C1339,'Payer Participation Data'!$C$10:$C$59,$D1339))</f>
        <v>0</v>
      </c>
      <c r="M1339" s="264">
        <f>IF(ISNA(SUMIFS(INDEX('Payer Participation Data'!$F$10:$BM$59,0,MATCH(CONCATENATE($J1339,M$6),'Payer Participation Data'!$F$8:$BM$8,0)),'Payer Participation Data'!$B$10:$B$59,$C1339,'Payer Participation Data'!$C$10:$C$59,$D1339)),"-",SUMIFS(INDEX('Payer Participation Data'!$F$10:$BM$59,0,MATCH(CONCATENATE($J1339,M$6),'Payer Participation Data'!$F$8:$BM$8,0)),'Payer Participation Data'!$B$10:$B$59,$C1339,'Payer Participation Data'!$C$10:$C$59,$D1339))</f>
        <v>0</v>
      </c>
    </row>
    <row r="1340" spans="2:13" x14ac:dyDescent="0.35">
      <c r="B1340" s="127" t="s">
        <v>80</v>
      </c>
      <c r="C1340" s="169" t="str">
        <f>IF(ISBLANK('Payer Participation Data'!$B$76),"-",'Payer Participation Data'!$B$76)</f>
        <v>-</v>
      </c>
      <c r="D1340" s="169" t="str">
        <f>IF(ISBLANK('Payer Participation Data'!$C$76),"-",'Payer Participation Data'!$C$76)</f>
        <v>-</v>
      </c>
      <c r="E1340" s="169" t="str">
        <f>IF(ISBLANK('Payer Participation Data'!$D$76),"-",'Payer Participation Data'!$D$76)</f>
        <v>-</v>
      </c>
      <c r="F1340" s="169" t="str">
        <f>IF(ISBLANK('Payer Participation Data'!$E$76),"-",'Payer Participation Data'!$E$76)</f>
        <v>-</v>
      </c>
      <c r="G1340" s="261">
        <v>2</v>
      </c>
      <c r="H1340" s="261">
        <v>3</v>
      </c>
      <c r="I1340" s="261">
        <v>5</v>
      </c>
      <c r="J1340" s="128" t="str">
        <f t="shared" si="68"/>
        <v>352</v>
      </c>
      <c r="K1340" s="128" t="s">
        <v>30</v>
      </c>
      <c r="L1340" s="263">
        <f>IF(ISNA(SUMIFS(INDEX('Payer Participation Data'!$F$10:$BM$59,0,MATCH(CONCATENATE($J1340,L$6),'Payer Participation Data'!$F$8:$BM$8,0)),'Payer Participation Data'!$B$10:$B$59,$C1340,'Payer Participation Data'!$C$10:$C$59,$D1340)),"-",SUMIFS(INDEX('Payer Participation Data'!$F$10:$BM$59,0,MATCH(CONCATENATE($J1340,L$6),'Payer Participation Data'!$F$8:$BM$8,0)),'Payer Participation Data'!$B$10:$B$59,$C1340,'Payer Participation Data'!$C$10:$C$59,$D1340))</f>
        <v>0</v>
      </c>
      <c r="M1340" s="264">
        <f>IF(ISNA(SUMIFS(INDEX('Payer Participation Data'!$F$10:$BM$59,0,MATCH(CONCATENATE($J1340,M$6),'Payer Participation Data'!$F$8:$BM$8,0)),'Payer Participation Data'!$B$10:$B$59,$C1340,'Payer Participation Data'!$C$10:$C$59,$D1340)),"-",SUMIFS(INDEX('Payer Participation Data'!$F$10:$BM$59,0,MATCH(CONCATENATE($J1340,M$6),'Payer Participation Data'!$F$8:$BM$8,0)),'Payer Participation Data'!$B$10:$B$59,$C1340,'Payer Participation Data'!$C$10:$C$59,$D1340))</f>
        <v>0</v>
      </c>
    </row>
    <row r="1341" spans="2:13" x14ac:dyDescent="0.35">
      <c r="B1341" s="127" t="s">
        <v>80</v>
      </c>
      <c r="C1341" s="169" t="str">
        <f>IF(ISBLANK('Payer Participation Data'!$B$76),"-",'Payer Participation Data'!$B$76)</f>
        <v>-</v>
      </c>
      <c r="D1341" s="169" t="str">
        <f>IF(ISBLANK('Payer Participation Data'!$C$76),"-",'Payer Participation Data'!$C$76)</f>
        <v>-</v>
      </c>
      <c r="E1341" s="169" t="str">
        <f>IF(ISBLANK('Payer Participation Data'!$D$76),"-",'Payer Participation Data'!$D$76)</f>
        <v>-</v>
      </c>
      <c r="F1341" s="169" t="str">
        <f>IF(ISBLANK('Payer Participation Data'!$E$76),"-",'Payer Participation Data'!$E$76)</f>
        <v>-</v>
      </c>
      <c r="G1341" s="260">
        <v>3</v>
      </c>
      <c r="H1341" s="260">
        <v>3</v>
      </c>
      <c r="I1341" s="260">
        <v>5</v>
      </c>
      <c r="J1341" s="102" t="str">
        <f t="shared" si="68"/>
        <v>353</v>
      </c>
      <c r="K1341" s="102" t="s">
        <v>30</v>
      </c>
      <c r="L1341" s="263">
        <f>IF(ISNA(SUMIFS(INDEX('Payer Participation Data'!$F$10:$BM$59,0,MATCH(CONCATENATE($J1341,L$6),'Payer Participation Data'!$F$8:$BM$8,0)),'Payer Participation Data'!$B$10:$B$59,$C1341,'Payer Participation Data'!$C$10:$C$59,$D1341)),"-",SUMIFS(INDEX('Payer Participation Data'!$F$10:$BM$59,0,MATCH(CONCATENATE($J1341,L$6),'Payer Participation Data'!$F$8:$BM$8,0)),'Payer Participation Data'!$B$10:$B$59,$C1341,'Payer Participation Data'!$C$10:$C$59,$D1341))</f>
        <v>0</v>
      </c>
      <c r="M1341" s="264">
        <f>IF(ISNA(SUMIFS(INDEX('Payer Participation Data'!$F$10:$BM$59,0,MATCH(CONCATENATE($J1341,M$6),'Payer Participation Data'!$F$8:$BM$8,0)),'Payer Participation Data'!$B$10:$B$59,$C1341,'Payer Participation Data'!$C$10:$C$59,$D1341)),"-",SUMIFS(INDEX('Payer Participation Data'!$F$10:$BM$59,0,MATCH(CONCATENATE($J1341,M$6),'Payer Participation Data'!$F$8:$BM$8,0)),'Payer Participation Data'!$B$10:$B$59,$C1341,'Payer Participation Data'!$C$10:$C$59,$D1341))</f>
        <v>0</v>
      </c>
    </row>
    <row r="1342" spans="2:13" x14ac:dyDescent="0.35">
      <c r="B1342" s="127" t="s">
        <v>80</v>
      </c>
      <c r="C1342" s="169" t="str">
        <f>IF(ISBLANK('Payer Participation Data'!$B$76),"-",'Payer Participation Data'!$B$76)</f>
        <v>-</v>
      </c>
      <c r="D1342" s="169" t="str">
        <f>IF(ISBLANK('Payer Participation Data'!$C$76),"-",'Payer Participation Data'!$C$76)</f>
        <v>-</v>
      </c>
      <c r="E1342" s="169" t="str">
        <f>IF(ISBLANK('Payer Participation Data'!$D$76),"-",'Payer Participation Data'!$D$76)</f>
        <v>-</v>
      </c>
      <c r="F1342" s="169" t="str">
        <f>IF(ISBLANK('Payer Participation Data'!$E$76),"-",'Payer Participation Data'!$E$76)</f>
        <v>-</v>
      </c>
      <c r="G1342" s="261">
        <v>4</v>
      </c>
      <c r="H1342" s="261">
        <v>3</v>
      </c>
      <c r="I1342" s="261">
        <v>5</v>
      </c>
      <c r="J1342" s="128" t="str">
        <f t="shared" si="68"/>
        <v>354</v>
      </c>
      <c r="K1342" s="128" t="s">
        <v>30</v>
      </c>
      <c r="L1342" s="263">
        <f>IF(ISNA(SUMIFS(INDEX('Payer Participation Data'!$F$10:$BM$59,0,MATCH(CONCATENATE($J1342,L$6),'Payer Participation Data'!$F$8:$BM$8,0)),'Payer Participation Data'!$B$10:$B$59,$C1342,'Payer Participation Data'!$C$10:$C$59,$D1342)),"-",SUMIFS(INDEX('Payer Participation Data'!$F$10:$BM$59,0,MATCH(CONCATENATE($J1342,L$6),'Payer Participation Data'!$F$8:$BM$8,0)),'Payer Participation Data'!$B$10:$B$59,$C1342,'Payer Participation Data'!$C$10:$C$59,$D1342))</f>
        <v>0</v>
      </c>
      <c r="M1342" s="264">
        <f>IF(ISNA(SUMIFS(INDEX('Payer Participation Data'!$F$10:$BM$59,0,MATCH(CONCATENATE($J1342,M$6),'Payer Participation Data'!$F$8:$BM$8,0)),'Payer Participation Data'!$B$10:$B$59,$C1342,'Payer Participation Data'!$C$10:$C$59,$D1342)),"-",SUMIFS(INDEX('Payer Participation Data'!$F$10:$BM$59,0,MATCH(CONCATENATE($J1342,M$6),'Payer Participation Data'!$F$8:$BM$8,0)),'Payer Participation Data'!$B$10:$B$59,$C1342,'Payer Participation Data'!$C$10:$C$59,$D1342))</f>
        <v>0</v>
      </c>
    </row>
    <row r="1343" spans="2:13" x14ac:dyDescent="0.35">
      <c r="B1343" s="127" t="s">
        <v>80</v>
      </c>
      <c r="C1343" s="169" t="str">
        <f>IF(ISBLANK('Payer Participation Data'!$B$76),"-",'Payer Participation Data'!$B$76)</f>
        <v>-</v>
      </c>
      <c r="D1343" s="169" t="str">
        <f>IF(ISBLANK('Payer Participation Data'!$C$76),"-",'Payer Participation Data'!$C$76)</f>
        <v>-</v>
      </c>
      <c r="E1343" s="169" t="str">
        <f>IF(ISBLANK('Payer Participation Data'!$D$76),"-",'Payer Participation Data'!$D$76)</f>
        <v>-</v>
      </c>
      <c r="F1343" s="169" t="str">
        <f>IF(ISBLANK('Payer Participation Data'!$E$76),"-",'Payer Participation Data'!$E$76)</f>
        <v>-</v>
      </c>
      <c r="G1343" s="260">
        <v>1</v>
      </c>
      <c r="H1343" s="260">
        <v>4</v>
      </c>
      <c r="I1343" s="260">
        <v>5</v>
      </c>
      <c r="J1343" s="102" t="str">
        <f t="shared" si="68"/>
        <v>451</v>
      </c>
      <c r="K1343" s="102" t="s">
        <v>30</v>
      </c>
      <c r="L1343" s="263">
        <f>IF(ISNA(SUMIFS(INDEX('Payer Participation Data'!$F$10:$BM$59,0,MATCH(CONCATENATE($J1343,L$6),'Payer Participation Data'!$F$8:$BM$8,0)),'Payer Participation Data'!$B$10:$B$59,$C1343,'Payer Participation Data'!$C$10:$C$59,$D1343)),"-",SUMIFS(INDEX('Payer Participation Data'!$F$10:$BM$59,0,MATCH(CONCATENATE($J1343,L$6),'Payer Participation Data'!$F$8:$BM$8,0)),'Payer Participation Data'!$B$10:$B$59,$C1343,'Payer Participation Data'!$C$10:$C$59,$D1343))</f>
        <v>0</v>
      </c>
      <c r="M1343" s="264">
        <f>IF(ISNA(SUMIFS(INDEX('Payer Participation Data'!$F$10:$BM$59,0,MATCH(CONCATENATE($J1343,M$6),'Payer Participation Data'!$F$8:$BM$8,0)),'Payer Participation Data'!$B$10:$B$59,$C1343,'Payer Participation Data'!$C$10:$C$59,$D1343)),"-",SUMIFS(INDEX('Payer Participation Data'!$F$10:$BM$59,0,MATCH(CONCATENATE($J1343,M$6),'Payer Participation Data'!$F$8:$BM$8,0)),'Payer Participation Data'!$B$10:$B$59,$C1343,'Payer Participation Data'!$C$10:$C$59,$D1343))</f>
        <v>0</v>
      </c>
    </row>
    <row r="1344" spans="2:13" x14ac:dyDescent="0.35">
      <c r="B1344" s="127" t="s">
        <v>80</v>
      </c>
      <c r="C1344" s="169" t="str">
        <f>IF(ISBLANK('Payer Participation Data'!$B$76),"-",'Payer Participation Data'!$B$76)</f>
        <v>-</v>
      </c>
      <c r="D1344" s="169" t="str">
        <f>IF(ISBLANK('Payer Participation Data'!$C$76),"-",'Payer Participation Data'!$C$76)</f>
        <v>-</v>
      </c>
      <c r="E1344" s="169" t="str">
        <f>IF(ISBLANK('Payer Participation Data'!$D$76),"-",'Payer Participation Data'!$D$76)</f>
        <v>-</v>
      </c>
      <c r="F1344" s="169" t="str">
        <f>IF(ISBLANK('Payer Participation Data'!$E$76),"-",'Payer Participation Data'!$E$76)</f>
        <v>-</v>
      </c>
      <c r="G1344" s="261">
        <v>2</v>
      </c>
      <c r="H1344" s="261">
        <v>4</v>
      </c>
      <c r="I1344" s="261">
        <v>5</v>
      </c>
      <c r="J1344" s="128" t="str">
        <f t="shared" si="68"/>
        <v>452</v>
      </c>
      <c r="K1344" s="128" t="s">
        <v>30</v>
      </c>
      <c r="L1344" s="263">
        <f>IF(ISNA(SUMIFS(INDEX('Payer Participation Data'!$F$10:$BM$59,0,MATCH(CONCATENATE($J1344,L$6),'Payer Participation Data'!$F$8:$BM$8,0)),'Payer Participation Data'!$B$10:$B$59,$C1344,'Payer Participation Data'!$C$10:$C$59,$D1344)),"-",SUMIFS(INDEX('Payer Participation Data'!$F$10:$BM$59,0,MATCH(CONCATENATE($J1344,L$6),'Payer Participation Data'!$F$8:$BM$8,0)),'Payer Participation Data'!$B$10:$B$59,$C1344,'Payer Participation Data'!$C$10:$C$59,$D1344))</f>
        <v>0</v>
      </c>
      <c r="M1344" s="264">
        <f>IF(ISNA(SUMIFS(INDEX('Payer Participation Data'!$F$10:$BM$59,0,MATCH(CONCATENATE($J1344,M$6),'Payer Participation Data'!$F$8:$BM$8,0)),'Payer Participation Data'!$B$10:$B$59,$C1344,'Payer Participation Data'!$C$10:$C$59,$D1344)),"-",SUMIFS(INDEX('Payer Participation Data'!$F$10:$BM$59,0,MATCH(CONCATENATE($J1344,M$6),'Payer Participation Data'!$F$8:$BM$8,0)),'Payer Participation Data'!$B$10:$B$59,$C1344,'Payer Participation Data'!$C$10:$C$59,$D1344))</f>
        <v>0</v>
      </c>
    </row>
    <row r="1345" spans="2:13" x14ac:dyDescent="0.35">
      <c r="B1345" s="127" t="s">
        <v>80</v>
      </c>
      <c r="C1345" s="169" t="str">
        <f>IF(ISBLANK('Payer Participation Data'!$B$76),"-",'Payer Participation Data'!$B$76)</f>
        <v>-</v>
      </c>
      <c r="D1345" s="169" t="str">
        <f>IF(ISBLANK('Payer Participation Data'!$C$76),"-",'Payer Participation Data'!$C$76)</f>
        <v>-</v>
      </c>
      <c r="E1345" s="169" t="str">
        <f>IF(ISBLANK('Payer Participation Data'!$D$76),"-",'Payer Participation Data'!$D$76)</f>
        <v>-</v>
      </c>
      <c r="F1345" s="169" t="str">
        <f>IF(ISBLANK('Payer Participation Data'!$E$76),"-",'Payer Participation Data'!$E$76)</f>
        <v>-</v>
      </c>
      <c r="G1345" s="260">
        <v>3</v>
      </c>
      <c r="H1345" s="260">
        <v>4</v>
      </c>
      <c r="I1345" s="260">
        <v>5</v>
      </c>
      <c r="J1345" s="102" t="str">
        <f t="shared" si="68"/>
        <v>453</v>
      </c>
      <c r="K1345" s="102" t="s">
        <v>30</v>
      </c>
      <c r="L1345" s="263">
        <f>IF(ISNA(SUMIFS(INDEX('Payer Participation Data'!$F$10:$BM$59,0,MATCH(CONCATENATE($J1345,L$6),'Payer Participation Data'!$F$8:$BM$8,0)),'Payer Participation Data'!$B$10:$B$59,$C1345,'Payer Participation Data'!$C$10:$C$59,$D1345)),"-",SUMIFS(INDEX('Payer Participation Data'!$F$10:$BM$59,0,MATCH(CONCATENATE($J1345,L$6),'Payer Participation Data'!$F$8:$BM$8,0)),'Payer Participation Data'!$B$10:$B$59,$C1345,'Payer Participation Data'!$C$10:$C$59,$D1345))</f>
        <v>0</v>
      </c>
      <c r="M1345" s="264">
        <f>IF(ISNA(SUMIFS(INDEX('Payer Participation Data'!$F$10:$BM$59,0,MATCH(CONCATENATE($J1345,M$6),'Payer Participation Data'!$F$8:$BM$8,0)),'Payer Participation Data'!$B$10:$B$59,$C1345,'Payer Participation Data'!$C$10:$C$59,$D1345)),"-",SUMIFS(INDEX('Payer Participation Data'!$F$10:$BM$59,0,MATCH(CONCATENATE($J1345,M$6),'Payer Participation Data'!$F$8:$BM$8,0)),'Payer Participation Data'!$B$10:$B$59,$C1345,'Payer Participation Data'!$C$10:$C$59,$D1345))</f>
        <v>0</v>
      </c>
    </row>
    <row r="1346" spans="2:13" x14ac:dyDescent="0.35">
      <c r="B1346" s="127" t="s">
        <v>80</v>
      </c>
      <c r="C1346" s="169" t="str">
        <f>IF(ISBLANK('Payer Participation Data'!$B$76),"-",'Payer Participation Data'!$B$76)</f>
        <v>-</v>
      </c>
      <c r="D1346" s="169" t="str">
        <f>IF(ISBLANK('Payer Participation Data'!$C$76),"-",'Payer Participation Data'!$C$76)</f>
        <v>-</v>
      </c>
      <c r="E1346" s="169" t="str">
        <f>IF(ISBLANK('Payer Participation Data'!$D$76),"-",'Payer Participation Data'!$D$76)</f>
        <v>-</v>
      </c>
      <c r="F1346" s="169" t="str">
        <f>IF(ISBLANK('Payer Participation Data'!$E$76),"-",'Payer Participation Data'!$E$76)</f>
        <v>-</v>
      </c>
      <c r="G1346" s="261">
        <v>4</v>
      </c>
      <c r="H1346" s="261">
        <v>4</v>
      </c>
      <c r="I1346" s="261">
        <v>5</v>
      </c>
      <c r="J1346" s="128" t="str">
        <f t="shared" si="68"/>
        <v>454</v>
      </c>
      <c r="K1346" s="128" t="s">
        <v>30</v>
      </c>
      <c r="L1346" s="263">
        <f>IF(ISNA(SUMIFS(INDEX('Payer Participation Data'!$F$10:$BM$59,0,MATCH(CONCATENATE($J1346,L$6),'Payer Participation Data'!$F$8:$BM$8,0)),'Payer Participation Data'!$B$10:$B$59,$C1346,'Payer Participation Data'!$C$10:$C$59,$D1346)),"-",SUMIFS(INDEX('Payer Participation Data'!$F$10:$BM$59,0,MATCH(CONCATENATE($J1346,L$6),'Payer Participation Data'!$F$8:$BM$8,0)),'Payer Participation Data'!$B$10:$B$59,$C1346,'Payer Participation Data'!$C$10:$C$59,$D1346))</f>
        <v>0</v>
      </c>
      <c r="M1346" s="264">
        <f>IF(ISNA(SUMIFS(INDEX('Payer Participation Data'!$F$10:$BM$59,0,MATCH(CONCATENATE($J1346,M$6),'Payer Participation Data'!$F$8:$BM$8,0)),'Payer Participation Data'!$B$10:$B$59,$C1346,'Payer Participation Data'!$C$10:$C$59,$D1346)),"-",SUMIFS(INDEX('Payer Participation Data'!$F$10:$BM$59,0,MATCH(CONCATENATE($J1346,M$6),'Payer Participation Data'!$F$8:$BM$8,0)),'Payer Participation Data'!$B$10:$B$59,$C1346,'Payer Participation Data'!$C$10:$C$59,$D1346))</f>
        <v>0</v>
      </c>
    </row>
    <row r="1347" spans="2:13" x14ac:dyDescent="0.35">
      <c r="B1347" s="127" t="s">
        <v>80</v>
      </c>
      <c r="C1347" s="169" t="str">
        <f>IF(ISBLANK('Payer Participation Data'!$B$77),"-",'Payer Participation Data'!$B$77)</f>
        <v>-</v>
      </c>
      <c r="D1347" s="169" t="str">
        <f>IF(ISBLANK('Payer Participation Data'!$C$77),"-",'Payer Participation Data'!$C$77)</f>
        <v>-</v>
      </c>
      <c r="E1347" s="169" t="str">
        <f>IF(ISBLANK('Payer Participation Data'!$D$77),"-",'Payer Participation Data'!$D$77)</f>
        <v>-</v>
      </c>
      <c r="F1347" s="169" t="str">
        <f>IF(ISBLANK('Payer Participation Data'!$E$77),"-",'Payer Participation Data'!$E$77)</f>
        <v>-</v>
      </c>
      <c r="G1347" s="260">
        <v>1</v>
      </c>
      <c r="H1347" s="260" t="s">
        <v>64</v>
      </c>
      <c r="I1347" s="260" t="s">
        <v>64</v>
      </c>
      <c r="J1347" s="102" t="str">
        <f t="shared" si="68"/>
        <v>BaselineBaseline1</v>
      </c>
      <c r="K1347" s="102" t="s">
        <v>30</v>
      </c>
      <c r="L1347" s="263">
        <f>IF(ISNA(SUMIFS(INDEX('Payer Participation Data'!$F$10:$BM$59,0,MATCH(CONCATENATE($J1347,L$6),'Payer Participation Data'!$F$8:$BM$8,0)),'Payer Participation Data'!$B$10:$B$59,$C1347,'Payer Participation Data'!$C$10:$C$59,$D1347)),"-",SUMIFS(INDEX('Payer Participation Data'!$F$10:$BM$59,0,MATCH(CONCATENATE($J1347,L$6),'Payer Participation Data'!$F$8:$BM$8,0)),'Payer Participation Data'!$B$10:$B$59,$C1347,'Payer Participation Data'!$C$10:$C$59,$D1347))</f>
        <v>0</v>
      </c>
      <c r="M1347" s="264">
        <f>IF(ISNA(SUMIFS(INDEX('Payer Participation Data'!$F$10:$BM$59,0,MATCH(CONCATENATE($J1347,M$6),'Payer Participation Data'!$F$8:$BM$8,0)),'Payer Participation Data'!$B$10:$B$59,$C1347,'Payer Participation Data'!$C$10:$C$59,$D1347)),"-",SUMIFS(INDEX('Payer Participation Data'!$F$10:$BM$59,0,MATCH(CONCATENATE($J1347,M$6),'Payer Participation Data'!$F$8:$BM$8,0)),'Payer Participation Data'!$B$10:$B$59,$C1347,'Payer Participation Data'!$C$10:$C$59,$D1347))</f>
        <v>0</v>
      </c>
    </row>
    <row r="1348" spans="2:13" x14ac:dyDescent="0.35">
      <c r="B1348" s="127" t="s">
        <v>80</v>
      </c>
      <c r="C1348" s="169" t="str">
        <f>IF(ISBLANK('Payer Participation Data'!$B$77),"-",'Payer Participation Data'!$B$77)</f>
        <v>-</v>
      </c>
      <c r="D1348" s="169" t="str">
        <f>IF(ISBLANK('Payer Participation Data'!$C$77),"-",'Payer Participation Data'!$C$77)</f>
        <v>-</v>
      </c>
      <c r="E1348" s="169" t="str">
        <f>IF(ISBLANK('Payer Participation Data'!$D$77),"-",'Payer Participation Data'!$D$77)</f>
        <v>-</v>
      </c>
      <c r="F1348" s="169" t="str">
        <f>IF(ISBLANK('Payer Participation Data'!$E$77),"-",'Payer Participation Data'!$E$77)</f>
        <v>-</v>
      </c>
      <c r="G1348" s="261">
        <v>2</v>
      </c>
      <c r="H1348" s="261" t="s">
        <v>64</v>
      </c>
      <c r="I1348" s="261" t="s">
        <v>64</v>
      </c>
      <c r="J1348" s="128" t="str">
        <f t="shared" si="68"/>
        <v>BaselineBaseline2</v>
      </c>
      <c r="K1348" s="128" t="s">
        <v>30</v>
      </c>
      <c r="L1348" s="263">
        <f>IF(ISNA(SUMIFS(INDEX('Payer Participation Data'!$F$10:$BM$59,0,MATCH(CONCATENATE($J1348,L$6),'Payer Participation Data'!$F$8:$BM$8,0)),'Payer Participation Data'!$B$10:$B$59,$C1348,'Payer Participation Data'!$C$10:$C$59,$D1348)),"-",SUMIFS(INDEX('Payer Participation Data'!$F$10:$BM$59,0,MATCH(CONCATENATE($J1348,L$6),'Payer Participation Data'!$F$8:$BM$8,0)),'Payer Participation Data'!$B$10:$B$59,$C1348,'Payer Participation Data'!$C$10:$C$59,$D1348))</f>
        <v>0</v>
      </c>
      <c r="M1348" s="264">
        <f>IF(ISNA(SUMIFS(INDEX('Payer Participation Data'!$F$10:$BM$59,0,MATCH(CONCATENATE($J1348,M$6),'Payer Participation Data'!$F$8:$BM$8,0)),'Payer Participation Data'!$B$10:$B$59,$C1348,'Payer Participation Data'!$C$10:$C$59,$D1348)),"-",SUMIFS(INDEX('Payer Participation Data'!$F$10:$BM$59,0,MATCH(CONCATENATE($J1348,M$6),'Payer Participation Data'!$F$8:$BM$8,0)),'Payer Participation Data'!$B$10:$B$59,$C1348,'Payer Participation Data'!$C$10:$C$59,$D1348))</f>
        <v>0</v>
      </c>
    </row>
    <row r="1349" spans="2:13" x14ac:dyDescent="0.35">
      <c r="B1349" s="127" t="s">
        <v>80</v>
      </c>
      <c r="C1349" s="169" t="str">
        <f>IF(ISBLANK('Payer Participation Data'!$B$77),"-",'Payer Participation Data'!$B$77)</f>
        <v>-</v>
      </c>
      <c r="D1349" s="169" t="str">
        <f>IF(ISBLANK('Payer Participation Data'!$C$77),"-",'Payer Participation Data'!$C$77)</f>
        <v>-</v>
      </c>
      <c r="E1349" s="169" t="str">
        <f>IF(ISBLANK('Payer Participation Data'!$D$77),"-",'Payer Participation Data'!$D$77)</f>
        <v>-</v>
      </c>
      <c r="F1349" s="169" t="str">
        <f>IF(ISBLANK('Payer Participation Data'!$E$77),"-",'Payer Participation Data'!$E$77)</f>
        <v>-</v>
      </c>
      <c r="G1349" s="260">
        <v>3</v>
      </c>
      <c r="H1349" s="260" t="s">
        <v>64</v>
      </c>
      <c r="I1349" s="260" t="s">
        <v>64</v>
      </c>
      <c r="J1349" s="102" t="str">
        <f t="shared" si="68"/>
        <v>BaselineBaseline3</v>
      </c>
      <c r="K1349" s="102" t="s">
        <v>30</v>
      </c>
      <c r="L1349" s="263">
        <f>IF(ISNA(SUMIFS(INDEX('Payer Participation Data'!$F$10:$BM$59,0,MATCH(CONCATENATE($J1349,L$6),'Payer Participation Data'!$F$8:$BM$8,0)),'Payer Participation Data'!$B$10:$B$59,$C1349,'Payer Participation Data'!$C$10:$C$59,$D1349)),"-",SUMIFS(INDEX('Payer Participation Data'!$F$10:$BM$59,0,MATCH(CONCATENATE($J1349,L$6),'Payer Participation Data'!$F$8:$BM$8,0)),'Payer Participation Data'!$B$10:$B$59,$C1349,'Payer Participation Data'!$C$10:$C$59,$D1349))</f>
        <v>0</v>
      </c>
      <c r="M1349" s="264">
        <f>IF(ISNA(SUMIFS(INDEX('Payer Participation Data'!$F$10:$BM$59,0,MATCH(CONCATENATE($J1349,M$6),'Payer Participation Data'!$F$8:$BM$8,0)),'Payer Participation Data'!$B$10:$B$59,$C1349,'Payer Participation Data'!$C$10:$C$59,$D1349)),"-",SUMIFS(INDEX('Payer Participation Data'!$F$10:$BM$59,0,MATCH(CONCATENATE($J1349,M$6),'Payer Participation Data'!$F$8:$BM$8,0)),'Payer Participation Data'!$B$10:$B$59,$C1349,'Payer Participation Data'!$C$10:$C$59,$D1349))</f>
        <v>0</v>
      </c>
    </row>
    <row r="1350" spans="2:13" x14ac:dyDescent="0.35">
      <c r="B1350" s="127" t="s">
        <v>80</v>
      </c>
      <c r="C1350" s="169" t="str">
        <f>IF(ISBLANK('Payer Participation Data'!$B$77),"-",'Payer Participation Data'!$B$77)</f>
        <v>-</v>
      </c>
      <c r="D1350" s="169" t="str">
        <f>IF(ISBLANK('Payer Participation Data'!$C$77),"-",'Payer Participation Data'!$C$77)</f>
        <v>-</v>
      </c>
      <c r="E1350" s="169" t="str">
        <f>IF(ISBLANK('Payer Participation Data'!$D$77),"-",'Payer Participation Data'!$D$77)</f>
        <v>-</v>
      </c>
      <c r="F1350" s="169" t="str">
        <f>IF(ISBLANK('Payer Participation Data'!$E$77),"-",'Payer Participation Data'!$E$77)</f>
        <v>-</v>
      </c>
      <c r="G1350" s="261">
        <v>4</v>
      </c>
      <c r="H1350" s="261" t="s">
        <v>64</v>
      </c>
      <c r="I1350" s="261" t="s">
        <v>64</v>
      </c>
      <c r="J1350" s="128" t="str">
        <f t="shared" si="68"/>
        <v>BaselineBaseline4</v>
      </c>
      <c r="K1350" s="128" t="s">
        <v>30</v>
      </c>
      <c r="L1350" s="263">
        <f>IF(ISNA(SUMIFS(INDEX('Payer Participation Data'!$F$10:$BM$59,0,MATCH(CONCATENATE($J1350,L$6),'Payer Participation Data'!$F$8:$BM$8,0)),'Payer Participation Data'!$B$10:$B$59,$C1350,'Payer Participation Data'!$C$10:$C$59,$D1350)),"-",SUMIFS(INDEX('Payer Participation Data'!$F$10:$BM$59,0,MATCH(CONCATENATE($J1350,L$6),'Payer Participation Data'!$F$8:$BM$8,0)),'Payer Participation Data'!$B$10:$B$59,$C1350,'Payer Participation Data'!$C$10:$C$59,$D1350))</f>
        <v>0</v>
      </c>
      <c r="M1350" s="264">
        <f>IF(ISNA(SUMIFS(INDEX('Payer Participation Data'!$F$10:$BM$59,0,MATCH(CONCATENATE($J1350,M$6),'Payer Participation Data'!$F$8:$BM$8,0)),'Payer Participation Data'!$B$10:$B$59,$C1350,'Payer Participation Data'!$C$10:$C$59,$D1350)),"-",SUMIFS(INDEX('Payer Participation Data'!$F$10:$BM$59,0,MATCH(CONCATENATE($J1350,M$6),'Payer Participation Data'!$F$8:$BM$8,0)),'Payer Participation Data'!$B$10:$B$59,$C1350,'Payer Participation Data'!$C$10:$C$59,$D1350))</f>
        <v>0</v>
      </c>
    </row>
    <row r="1351" spans="2:13" x14ac:dyDescent="0.35">
      <c r="B1351" s="127" t="s">
        <v>80</v>
      </c>
      <c r="C1351" s="169" t="str">
        <f>IF(ISBLANK('Payer Participation Data'!$B$77),"-",'Payer Participation Data'!$B$77)</f>
        <v>-</v>
      </c>
      <c r="D1351" s="169" t="str">
        <f>IF(ISBLANK('Payer Participation Data'!$C$77),"-",'Payer Participation Data'!$C$77)</f>
        <v>-</v>
      </c>
      <c r="E1351" s="169" t="str">
        <f>IF(ISBLANK('Payer Participation Data'!$D$77),"-",'Payer Participation Data'!$D$77)</f>
        <v>-</v>
      </c>
      <c r="F1351" s="169" t="str">
        <f>IF(ISBLANK('Payer Participation Data'!$E$77),"-",'Payer Participation Data'!$E$77)</f>
        <v>-</v>
      </c>
      <c r="G1351" s="260">
        <v>1</v>
      </c>
      <c r="H1351" s="260">
        <v>1</v>
      </c>
      <c r="I1351" s="260">
        <v>5</v>
      </c>
      <c r="J1351" s="102" t="str">
        <f t="shared" si="68"/>
        <v>151</v>
      </c>
      <c r="K1351" s="102" t="s">
        <v>30</v>
      </c>
      <c r="L1351" s="263">
        <f>IF(ISNA(SUMIFS(INDEX('Payer Participation Data'!$F$10:$BM$59,0,MATCH(CONCATENATE($J1351,L$6),'Payer Participation Data'!$F$8:$BM$8,0)),'Payer Participation Data'!$B$10:$B$59,$C1351,'Payer Participation Data'!$C$10:$C$59,$D1351)),"-",SUMIFS(INDEX('Payer Participation Data'!$F$10:$BM$59,0,MATCH(CONCATENATE($J1351,L$6),'Payer Participation Data'!$F$8:$BM$8,0)),'Payer Participation Data'!$B$10:$B$59,$C1351,'Payer Participation Data'!$C$10:$C$59,$D1351))</f>
        <v>0</v>
      </c>
      <c r="M1351" s="264">
        <f>IF(ISNA(SUMIFS(INDEX('Payer Participation Data'!$F$10:$BM$59,0,MATCH(CONCATENATE($J1351,M$6),'Payer Participation Data'!$F$8:$BM$8,0)),'Payer Participation Data'!$B$10:$B$59,$C1351,'Payer Participation Data'!$C$10:$C$59,$D1351)),"-",SUMIFS(INDEX('Payer Participation Data'!$F$10:$BM$59,0,MATCH(CONCATENATE($J1351,M$6),'Payer Participation Data'!$F$8:$BM$8,0)),'Payer Participation Data'!$B$10:$B$59,$C1351,'Payer Participation Data'!$C$10:$C$59,$D1351))</f>
        <v>0</v>
      </c>
    </row>
    <row r="1352" spans="2:13" x14ac:dyDescent="0.35">
      <c r="B1352" s="127" t="s">
        <v>80</v>
      </c>
      <c r="C1352" s="169" t="str">
        <f>IF(ISBLANK('Payer Participation Data'!$B$77),"-",'Payer Participation Data'!$B$77)</f>
        <v>-</v>
      </c>
      <c r="D1352" s="169" t="str">
        <f>IF(ISBLANK('Payer Participation Data'!$C$77),"-",'Payer Participation Data'!$C$77)</f>
        <v>-</v>
      </c>
      <c r="E1352" s="169" t="str">
        <f>IF(ISBLANK('Payer Participation Data'!$D$77),"-",'Payer Participation Data'!$D$77)</f>
        <v>-</v>
      </c>
      <c r="F1352" s="169" t="str">
        <f>IF(ISBLANK('Payer Participation Data'!$E$77),"-",'Payer Participation Data'!$E$77)</f>
        <v>-</v>
      </c>
      <c r="G1352" s="261">
        <v>2</v>
      </c>
      <c r="H1352" s="261">
        <v>1</v>
      </c>
      <c r="I1352" s="261">
        <v>5</v>
      </c>
      <c r="J1352" s="128" t="str">
        <f t="shared" si="68"/>
        <v>152</v>
      </c>
      <c r="K1352" s="128" t="s">
        <v>30</v>
      </c>
      <c r="L1352" s="263">
        <f>IF(ISNA(SUMIFS(INDEX('Payer Participation Data'!$F$10:$BM$59,0,MATCH(CONCATENATE($J1352,L$6),'Payer Participation Data'!$F$8:$BM$8,0)),'Payer Participation Data'!$B$10:$B$59,$C1352,'Payer Participation Data'!$C$10:$C$59,$D1352)),"-",SUMIFS(INDEX('Payer Participation Data'!$F$10:$BM$59,0,MATCH(CONCATENATE($J1352,L$6),'Payer Participation Data'!$F$8:$BM$8,0)),'Payer Participation Data'!$B$10:$B$59,$C1352,'Payer Participation Data'!$C$10:$C$59,$D1352))</f>
        <v>0</v>
      </c>
      <c r="M1352" s="264">
        <f>IF(ISNA(SUMIFS(INDEX('Payer Participation Data'!$F$10:$BM$59,0,MATCH(CONCATENATE($J1352,M$6),'Payer Participation Data'!$F$8:$BM$8,0)),'Payer Participation Data'!$B$10:$B$59,$C1352,'Payer Participation Data'!$C$10:$C$59,$D1352)),"-",SUMIFS(INDEX('Payer Participation Data'!$F$10:$BM$59,0,MATCH(CONCATENATE($J1352,M$6),'Payer Participation Data'!$F$8:$BM$8,0)),'Payer Participation Data'!$B$10:$B$59,$C1352,'Payer Participation Data'!$C$10:$C$59,$D1352))</f>
        <v>0</v>
      </c>
    </row>
    <row r="1353" spans="2:13" x14ac:dyDescent="0.35">
      <c r="B1353" s="127" t="s">
        <v>80</v>
      </c>
      <c r="C1353" s="169" t="str">
        <f>IF(ISBLANK('Payer Participation Data'!$B$77),"-",'Payer Participation Data'!$B$77)</f>
        <v>-</v>
      </c>
      <c r="D1353" s="169" t="str">
        <f>IF(ISBLANK('Payer Participation Data'!$C$77),"-",'Payer Participation Data'!$C$77)</f>
        <v>-</v>
      </c>
      <c r="E1353" s="169" t="str">
        <f>IF(ISBLANK('Payer Participation Data'!$D$77),"-",'Payer Participation Data'!$D$77)</f>
        <v>-</v>
      </c>
      <c r="F1353" s="169" t="str">
        <f>IF(ISBLANK('Payer Participation Data'!$E$77),"-",'Payer Participation Data'!$E$77)</f>
        <v>-</v>
      </c>
      <c r="G1353" s="260">
        <v>3</v>
      </c>
      <c r="H1353" s="260">
        <v>1</v>
      </c>
      <c r="I1353" s="260">
        <v>5</v>
      </c>
      <c r="J1353" s="102" t="str">
        <f t="shared" si="68"/>
        <v>153</v>
      </c>
      <c r="K1353" s="102" t="s">
        <v>30</v>
      </c>
      <c r="L1353" s="263">
        <f>IF(ISNA(SUMIFS(INDEX('Payer Participation Data'!$F$10:$BM$59,0,MATCH(CONCATENATE($J1353,L$6),'Payer Participation Data'!$F$8:$BM$8,0)),'Payer Participation Data'!$B$10:$B$59,$C1353,'Payer Participation Data'!$C$10:$C$59,$D1353)),"-",SUMIFS(INDEX('Payer Participation Data'!$F$10:$BM$59,0,MATCH(CONCATENATE($J1353,L$6),'Payer Participation Data'!$F$8:$BM$8,0)),'Payer Participation Data'!$B$10:$B$59,$C1353,'Payer Participation Data'!$C$10:$C$59,$D1353))</f>
        <v>0</v>
      </c>
      <c r="M1353" s="264">
        <f>IF(ISNA(SUMIFS(INDEX('Payer Participation Data'!$F$10:$BM$59,0,MATCH(CONCATENATE($J1353,M$6),'Payer Participation Data'!$F$8:$BM$8,0)),'Payer Participation Data'!$B$10:$B$59,$C1353,'Payer Participation Data'!$C$10:$C$59,$D1353)),"-",SUMIFS(INDEX('Payer Participation Data'!$F$10:$BM$59,0,MATCH(CONCATENATE($J1353,M$6),'Payer Participation Data'!$F$8:$BM$8,0)),'Payer Participation Data'!$B$10:$B$59,$C1353,'Payer Participation Data'!$C$10:$C$59,$D1353))</f>
        <v>0</v>
      </c>
    </row>
    <row r="1354" spans="2:13" x14ac:dyDescent="0.35">
      <c r="B1354" s="127" t="s">
        <v>80</v>
      </c>
      <c r="C1354" s="169" t="str">
        <f>IF(ISBLANK('Payer Participation Data'!$B$77),"-",'Payer Participation Data'!$B$77)</f>
        <v>-</v>
      </c>
      <c r="D1354" s="169" t="str">
        <f>IF(ISBLANK('Payer Participation Data'!$C$77),"-",'Payer Participation Data'!$C$77)</f>
        <v>-</v>
      </c>
      <c r="E1354" s="169" t="str">
        <f>IF(ISBLANK('Payer Participation Data'!$D$77),"-",'Payer Participation Data'!$D$77)</f>
        <v>-</v>
      </c>
      <c r="F1354" s="169" t="str">
        <f>IF(ISBLANK('Payer Participation Data'!$E$77),"-",'Payer Participation Data'!$E$77)</f>
        <v>-</v>
      </c>
      <c r="G1354" s="261">
        <v>4</v>
      </c>
      <c r="H1354" s="261">
        <v>1</v>
      </c>
      <c r="I1354" s="261">
        <v>5</v>
      </c>
      <c r="J1354" s="128" t="str">
        <f t="shared" si="68"/>
        <v>154</v>
      </c>
      <c r="K1354" s="128" t="s">
        <v>30</v>
      </c>
      <c r="L1354" s="263">
        <f>IF(ISNA(SUMIFS(INDEX('Payer Participation Data'!$F$10:$BM$59,0,MATCH(CONCATENATE($J1354,L$6),'Payer Participation Data'!$F$8:$BM$8,0)),'Payer Participation Data'!$B$10:$B$59,$C1354,'Payer Participation Data'!$C$10:$C$59,$D1354)),"-",SUMIFS(INDEX('Payer Participation Data'!$F$10:$BM$59,0,MATCH(CONCATENATE($J1354,L$6),'Payer Participation Data'!$F$8:$BM$8,0)),'Payer Participation Data'!$B$10:$B$59,$C1354,'Payer Participation Data'!$C$10:$C$59,$D1354))</f>
        <v>0</v>
      </c>
      <c r="M1354" s="264">
        <f>IF(ISNA(SUMIFS(INDEX('Payer Participation Data'!$F$10:$BM$59,0,MATCH(CONCATENATE($J1354,M$6),'Payer Participation Data'!$F$8:$BM$8,0)),'Payer Participation Data'!$B$10:$B$59,$C1354,'Payer Participation Data'!$C$10:$C$59,$D1354)),"-",SUMIFS(INDEX('Payer Participation Data'!$F$10:$BM$59,0,MATCH(CONCATENATE($J1354,M$6),'Payer Participation Data'!$F$8:$BM$8,0)),'Payer Participation Data'!$B$10:$B$59,$C1354,'Payer Participation Data'!$C$10:$C$59,$D1354))</f>
        <v>0</v>
      </c>
    </row>
    <row r="1355" spans="2:13" x14ac:dyDescent="0.35">
      <c r="B1355" s="127" t="s">
        <v>80</v>
      </c>
      <c r="C1355" s="169" t="str">
        <f>IF(ISBLANK('Payer Participation Data'!$B$77),"-",'Payer Participation Data'!$B$77)</f>
        <v>-</v>
      </c>
      <c r="D1355" s="169" t="str">
        <f>IF(ISBLANK('Payer Participation Data'!$C$77),"-",'Payer Participation Data'!$C$77)</f>
        <v>-</v>
      </c>
      <c r="E1355" s="169" t="str">
        <f>IF(ISBLANK('Payer Participation Data'!$D$77),"-",'Payer Participation Data'!$D$77)</f>
        <v>-</v>
      </c>
      <c r="F1355" s="169" t="str">
        <f>IF(ISBLANK('Payer Participation Data'!$E$77),"-",'Payer Participation Data'!$E$77)</f>
        <v>-</v>
      </c>
      <c r="G1355" s="260">
        <v>1</v>
      </c>
      <c r="H1355" s="260">
        <v>2</v>
      </c>
      <c r="I1355" s="260">
        <v>5</v>
      </c>
      <c r="J1355" s="102" t="str">
        <f t="shared" si="68"/>
        <v>251</v>
      </c>
      <c r="K1355" s="102" t="s">
        <v>30</v>
      </c>
      <c r="L1355" s="263">
        <f>IF(ISNA(SUMIFS(INDEX('Payer Participation Data'!$F$10:$BM$59,0,MATCH(CONCATENATE($J1355,L$6),'Payer Participation Data'!$F$8:$BM$8,0)),'Payer Participation Data'!$B$10:$B$59,$C1355,'Payer Participation Data'!$C$10:$C$59,$D1355)),"-",SUMIFS(INDEX('Payer Participation Data'!$F$10:$BM$59,0,MATCH(CONCATENATE($J1355,L$6),'Payer Participation Data'!$F$8:$BM$8,0)),'Payer Participation Data'!$B$10:$B$59,$C1355,'Payer Participation Data'!$C$10:$C$59,$D1355))</f>
        <v>0</v>
      </c>
      <c r="M1355" s="264">
        <f>IF(ISNA(SUMIFS(INDEX('Payer Participation Data'!$F$10:$BM$59,0,MATCH(CONCATENATE($J1355,M$6),'Payer Participation Data'!$F$8:$BM$8,0)),'Payer Participation Data'!$B$10:$B$59,$C1355,'Payer Participation Data'!$C$10:$C$59,$D1355)),"-",SUMIFS(INDEX('Payer Participation Data'!$F$10:$BM$59,0,MATCH(CONCATENATE($J1355,M$6),'Payer Participation Data'!$F$8:$BM$8,0)),'Payer Participation Data'!$B$10:$B$59,$C1355,'Payer Participation Data'!$C$10:$C$59,$D1355))</f>
        <v>0</v>
      </c>
    </row>
    <row r="1356" spans="2:13" x14ac:dyDescent="0.35">
      <c r="B1356" s="127" t="s">
        <v>80</v>
      </c>
      <c r="C1356" s="169" t="str">
        <f>IF(ISBLANK('Payer Participation Data'!$B$77),"-",'Payer Participation Data'!$B$77)</f>
        <v>-</v>
      </c>
      <c r="D1356" s="169" t="str">
        <f>IF(ISBLANK('Payer Participation Data'!$C$77),"-",'Payer Participation Data'!$C$77)</f>
        <v>-</v>
      </c>
      <c r="E1356" s="169" t="str">
        <f>IF(ISBLANK('Payer Participation Data'!$D$77),"-",'Payer Participation Data'!$D$77)</f>
        <v>-</v>
      </c>
      <c r="F1356" s="169" t="str">
        <f>IF(ISBLANK('Payer Participation Data'!$E$77),"-",'Payer Participation Data'!$E$77)</f>
        <v>-</v>
      </c>
      <c r="G1356" s="261">
        <v>2</v>
      </c>
      <c r="H1356" s="261">
        <v>2</v>
      </c>
      <c r="I1356" s="261">
        <v>5</v>
      </c>
      <c r="J1356" s="128" t="str">
        <f t="shared" si="68"/>
        <v>252</v>
      </c>
      <c r="K1356" s="128" t="s">
        <v>30</v>
      </c>
      <c r="L1356" s="263">
        <f>IF(ISNA(SUMIFS(INDEX('Payer Participation Data'!$F$10:$BM$59,0,MATCH(CONCATENATE($J1356,L$6),'Payer Participation Data'!$F$8:$BM$8,0)),'Payer Participation Data'!$B$10:$B$59,$C1356,'Payer Participation Data'!$C$10:$C$59,$D1356)),"-",SUMIFS(INDEX('Payer Participation Data'!$F$10:$BM$59,0,MATCH(CONCATENATE($J1356,L$6),'Payer Participation Data'!$F$8:$BM$8,0)),'Payer Participation Data'!$B$10:$B$59,$C1356,'Payer Participation Data'!$C$10:$C$59,$D1356))</f>
        <v>0</v>
      </c>
      <c r="M1356" s="264">
        <f>IF(ISNA(SUMIFS(INDEX('Payer Participation Data'!$F$10:$BM$59,0,MATCH(CONCATENATE($J1356,M$6),'Payer Participation Data'!$F$8:$BM$8,0)),'Payer Participation Data'!$B$10:$B$59,$C1356,'Payer Participation Data'!$C$10:$C$59,$D1356)),"-",SUMIFS(INDEX('Payer Participation Data'!$F$10:$BM$59,0,MATCH(CONCATENATE($J1356,M$6),'Payer Participation Data'!$F$8:$BM$8,0)),'Payer Participation Data'!$B$10:$B$59,$C1356,'Payer Participation Data'!$C$10:$C$59,$D1356))</f>
        <v>0</v>
      </c>
    </row>
    <row r="1357" spans="2:13" x14ac:dyDescent="0.35">
      <c r="B1357" s="127" t="s">
        <v>80</v>
      </c>
      <c r="C1357" s="169" t="str">
        <f>IF(ISBLANK('Payer Participation Data'!$B$77),"-",'Payer Participation Data'!$B$77)</f>
        <v>-</v>
      </c>
      <c r="D1357" s="169" t="str">
        <f>IF(ISBLANK('Payer Participation Data'!$C$77),"-",'Payer Participation Data'!$C$77)</f>
        <v>-</v>
      </c>
      <c r="E1357" s="169" t="str">
        <f>IF(ISBLANK('Payer Participation Data'!$D$77),"-",'Payer Participation Data'!$D$77)</f>
        <v>-</v>
      </c>
      <c r="F1357" s="169" t="str">
        <f>IF(ISBLANK('Payer Participation Data'!$E$77),"-",'Payer Participation Data'!$E$77)</f>
        <v>-</v>
      </c>
      <c r="G1357" s="260">
        <v>3</v>
      </c>
      <c r="H1357" s="260">
        <v>2</v>
      </c>
      <c r="I1357" s="260">
        <v>5</v>
      </c>
      <c r="J1357" s="102" t="str">
        <f t="shared" si="68"/>
        <v>253</v>
      </c>
      <c r="K1357" s="102" t="s">
        <v>30</v>
      </c>
      <c r="L1357" s="263">
        <f>IF(ISNA(SUMIFS(INDEX('Payer Participation Data'!$F$10:$BM$59,0,MATCH(CONCATENATE($J1357,L$6),'Payer Participation Data'!$F$8:$BM$8,0)),'Payer Participation Data'!$B$10:$B$59,$C1357,'Payer Participation Data'!$C$10:$C$59,$D1357)),"-",SUMIFS(INDEX('Payer Participation Data'!$F$10:$BM$59,0,MATCH(CONCATENATE($J1357,L$6),'Payer Participation Data'!$F$8:$BM$8,0)),'Payer Participation Data'!$B$10:$B$59,$C1357,'Payer Participation Data'!$C$10:$C$59,$D1357))</f>
        <v>0</v>
      </c>
      <c r="M1357" s="264">
        <f>IF(ISNA(SUMIFS(INDEX('Payer Participation Data'!$F$10:$BM$59,0,MATCH(CONCATENATE($J1357,M$6),'Payer Participation Data'!$F$8:$BM$8,0)),'Payer Participation Data'!$B$10:$B$59,$C1357,'Payer Participation Data'!$C$10:$C$59,$D1357)),"-",SUMIFS(INDEX('Payer Participation Data'!$F$10:$BM$59,0,MATCH(CONCATENATE($J1357,M$6),'Payer Participation Data'!$F$8:$BM$8,0)),'Payer Participation Data'!$B$10:$B$59,$C1357,'Payer Participation Data'!$C$10:$C$59,$D1357))</f>
        <v>0</v>
      </c>
    </row>
    <row r="1358" spans="2:13" x14ac:dyDescent="0.35">
      <c r="B1358" s="127" t="s">
        <v>80</v>
      </c>
      <c r="C1358" s="169" t="str">
        <f>IF(ISBLANK('Payer Participation Data'!$B$77),"-",'Payer Participation Data'!$B$77)</f>
        <v>-</v>
      </c>
      <c r="D1358" s="169" t="str">
        <f>IF(ISBLANK('Payer Participation Data'!$C$77),"-",'Payer Participation Data'!$C$77)</f>
        <v>-</v>
      </c>
      <c r="E1358" s="169" t="str">
        <f>IF(ISBLANK('Payer Participation Data'!$D$77),"-",'Payer Participation Data'!$D$77)</f>
        <v>-</v>
      </c>
      <c r="F1358" s="169" t="str">
        <f>IF(ISBLANK('Payer Participation Data'!$E$77),"-",'Payer Participation Data'!$E$77)</f>
        <v>-</v>
      </c>
      <c r="G1358" s="261">
        <v>4</v>
      </c>
      <c r="H1358" s="261">
        <v>2</v>
      </c>
      <c r="I1358" s="261">
        <v>5</v>
      </c>
      <c r="J1358" s="128" t="str">
        <f t="shared" si="68"/>
        <v>254</v>
      </c>
      <c r="K1358" s="128" t="s">
        <v>30</v>
      </c>
      <c r="L1358" s="263">
        <f>IF(ISNA(SUMIFS(INDEX('Payer Participation Data'!$F$10:$BM$59,0,MATCH(CONCATENATE($J1358,L$6),'Payer Participation Data'!$F$8:$BM$8,0)),'Payer Participation Data'!$B$10:$B$59,$C1358,'Payer Participation Data'!$C$10:$C$59,$D1358)),"-",SUMIFS(INDEX('Payer Participation Data'!$F$10:$BM$59,0,MATCH(CONCATENATE($J1358,L$6),'Payer Participation Data'!$F$8:$BM$8,0)),'Payer Participation Data'!$B$10:$B$59,$C1358,'Payer Participation Data'!$C$10:$C$59,$D1358))</f>
        <v>0</v>
      </c>
      <c r="M1358" s="264">
        <f>IF(ISNA(SUMIFS(INDEX('Payer Participation Data'!$F$10:$BM$59,0,MATCH(CONCATENATE($J1358,M$6),'Payer Participation Data'!$F$8:$BM$8,0)),'Payer Participation Data'!$B$10:$B$59,$C1358,'Payer Participation Data'!$C$10:$C$59,$D1358)),"-",SUMIFS(INDEX('Payer Participation Data'!$F$10:$BM$59,0,MATCH(CONCATENATE($J1358,M$6),'Payer Participation Data'!$F$8:$BM$8,0)),'Payer Participation Data'!$B$10:$B$59,$C1358,'Payer Participation Data'!$C$10:$C$59,$D1358))</f>
        <v>0</v>
      </c>
    </row>
    <row r="1359" spans="2:13" x14ac:dyDescent="0.35">
      <c r="B1359" s="127" t="s">
        <v>80</v>
      </c>
      <c r="C1359" s="169" t="str">
        <f>IF(ISBLANK('Payer Participation Data'!$B$77),"-",'Payer Participation Data'!$B$77)</f>
        <v>-</v>
      </c>
      <c r="D1359" s="169" t="str">
        <f>IF(ISBLANK('Payer Participation Data'!$C$77),"-",'Payer Participation Data'!$C$77)</f>
        <v>-</v>
      </c>
      <c r="E1359" s="169" t="str">
        <f>IF(ISBLANK('Payer Participation Data'!$D$77),"-",'Payer Participation Data'!$D$77)</f>
        <v>-</v>
      </c>
      <c r="F1359" s="169" t="str">
        <f>IF(ISBLANK('Payer Participation Data'!$E$77),"-",'Payer Participation Data'!$E$77)</f>
        <v>-</v>
      </c>
      <c r="G1359" s="260">
        <v>1</v>
      </c>
      <c r="H1359" s="260">
        <v>3</v>
      </c>
      <c r="I1359" s="260">
        <v>5</v>
      </c>
      <c r="J1359" s="102" t="str">
        <f t="shared" si="68"/>
        <v>351</v>
      </c>
      <c r="K1359" s="102" t="s">
        <v>30</v>
      </c>
      <c r="L1359" s="263">
        <f>IF(ISNA(SUMIFS(INDEX('Payer Participation Data'!$F$10:$BM$59,0,MATCH(CONCATENATE($J1359,L$6),'Payer Participation Data'!$F$8:$BM$8,0)),'Payer Participation Data'!$B$10:$B$59,$C1359,'Payer Participation Data'!$C$10:$C$59,$D1359)),"-",SUMIFS(INDEX('Payer Participation Data'!$F$10:$BM$59,0,MATCH(CONCATENATE($J1359,L$6),'Payer Participation Data'!$F$8:$BM$8,0)),'Payer Participation Data'!$B$10:$B$59,$C1359,'Payer Participation Data'!$C$10:$C$59,$D1359))</f>
        <v>0</v>
      </c>
      <c r="M1359" s="264">
        <f>IF(ISNA(SUMIFS(INDEX('Payer Participation Data'!$F$10:$BM$59,0,MATCH(CONCATENATE($J1359,M$6),'Payer Participation Data'!$F$8:$BM$8,0)),'Payer Participation Data'!$B$10:$B$59,$C1359,'Payer Participation Data'!$C$10:$C$59,$D1359)),"-",SUMIFS(INDEX('Payer Participation Data'!$F$10:$BM$59,0,MATCH(CONCATENATE($J1359,M$6),'Payer Participation Data'!$F$8:$BM$8,0)),'Payer Participation Data'!$B$10:$B$59,$C1359,'Payer Participation Data'!$C$10:$C$59,$D1359))</f>
        <v>0</v>
      </c>
    </row>
    <row r="1360" spans="2:13" x14ac:dyDescent="0.35">
      <c r="B1360" s="127" t="s">
        <v>80</v>
      </c>
      <c r="C1360" s="169" t="str">
        <f>IF(ISBLANK('Payer Participation Data'!$B$77),"-",'Payer Participation Data'!$B$77)</f>
        <v>-</v>
      </c>
      <c r="D1360" s="169" t="str">
        <f>IF(ISBLANK('Payer Participation Data'!$C$77),"-",'Payer Participation Data'!$C$77)</f>
        <v>-</v>
      </c>
      <c r="E1360" s="169" t="str">
        <f>IF(ISBLANK('Payer Participation Data'!$D$77),"-",'Payer Participation Data'!$D$77)</f>
        <v>-</v>
      </c>
      <c r="F1360" s="169" t="str">
        <f>IF(ISBLANK('Payer Participation Data'!$E$77),"-",'Payer Participation Data'!$E$77)</f>
        <v>-</v>
      </c>
      <c r="G1360" s="261">
        <v>2</v>
      </c>
      <c r="H1360" s="261">
        <v>3</v>
      </c>
      <c r="I1360" s="261">
        <v>5</v>
      </c>
      <c r="J1360" s="128" t="str">
        <f t="shared" si="68"/>
        <v>352</v>
      </c>
      <c r="K1360" s="128" t="s">
        <v>30</v>
      </c>
      <c r="L1360" s="263">
        <f>IF(ISNA(SUMIFS(INDEX('Payer Participation Data'!$F$10:$BM$59,0,MATCH(CONCATENATE($J1360,L$6),'Payer Participation Data'!$F$8:$BM$8,0)),'Payer Participation Data'!$B$10:$B$59,$C1360,'Payer Participation Data'!$C$10:$C$59,$D1360)),"-",SUMIFS(INDEX('Payer Participation Data'!$F$10:$BM$59,0,MATCH(CONCATENATE($J1360,L$6),'Payer Participation Data'!$F$8:$BM$8,0)),'Payer Participation Data'!$B$10:$B$59,$C1360,'Payer Participation Data'!$C$10:$C$59,$D1360))</f>
        <v>0</v>
      </c>
      <c r="M1360" s="264">
        <f>IF(ISNA(SUMIFS(INDEX('Payer Participation Data'!$F$10:$BM$59,0,MATCH(CONCATENATE($J1360,M$6),'Payer Participation Data'!$F$8:$BM$8,0)),'Payer Participation Data'!$B$10:$B$59,$C1360,'Payer Participation Data'!$C$10:$C$59,$D1360)),"-",SUMIFS(INDEX('Payer Participation Data'!$F$10:$BM$59,0,MATCH(CONCATENATE($J1360,M$6),'Payer Participation Data'!$F$8:$BM$8,0)),'Payer Participation Data'!$B$10:$B$59,$C1360,'Payer Participation Data'!$C$10:$C$59,$D1360))</f>
        <v>0</v>
      </c>
    </row>
    <row r="1361" spans="2:13" x14ac:dyDescent="0.35">
      <c r="B1361" s="127" t="s">
        <v>80</v>
      </c>
      <c r="C1361" s="169" t="str">
        <f>IF(ISBLANK('Payer Participation Data'!$B$77),"-",'Payer Participation Data'!$B$77)</f>
        <v>-</v>
      </c>
      <c r="D1361" s="169" t="str">
        <f>IF(ISBLANK('Payer Participation Data'!$C$77),"-",'Payer Participation Data'!$C$77)</f>
        <v>-</v>
      </c>
      <c r="E1361" s="169" t="str">
        <f>IF(ISBLANK('Payer Participation Data'!$D$77),"-",'Payer Participation Data'!$D$77)</f>
        <v>-</v>
      </c>
      <c r="F1361" s="169" t="str">
        <f>IF(ISBLANK('Payer Participation Data'!$E$77),"-",'Payer Participation Data'!$E$77)</f>
        <v>-</v>
      </c>
      <c r="G1361" s="260">
        <v>3</v>
      </c>
      <c r="H1361" s="260">
        <v>3</v>
      </c>
      <c r="I1361" s="260">
        <v>5</v>
      </c>
      <c r="J1361" s="102" t="str">
        <f t="shared" si="68"/>
        <v>353</v>
      </c>
      <c r="K1361" s="102" t="s">
        <v>30</v>
      </c>
      <c r="L1361" s="263">
        <f>IF(ISNA(SUMIFS(INDEX('Payer Participation Data'!$F$10:$BM$59,0,MATCH(CONCATENATE($J1361,L$6),'Payer Participation Data'!$F$8:$BM$8,0)),'Payer Participation Data'!$B$10:$B$59,$C1361,'Payer Participation Data'!$C$10:$C$59,$D1361)),"-",SUMIFS(INDEX('Payer Participation Data'!$F$10:$BM$59,0,MATCH(CONCATENATE($J1361,L$6),'Payer Participation Data'!$F$8:$BM$8,0)),'Payer Participation Data'!$B$10:$B$59,$C1361,'Payer Participation Data'!$C$10:$C$59,$D1361))</f>
        <v>0</v>
      </c>
      <c r="M1361" s="264">
        <f>IF(ISNA(SUMIFS(INDEX('Payer Participation Data'!$F$10:$BM$59,0,MATCH(CONCATENATE($J1361,M$6),'Payer Participation Data'!$F$8:$BM$8,0)),'Payer Participation Data'!$B$10:$B$59,$C1361,'Payer Participation Data'!$C$10:$C$59,$D1361)),"-",SUMIFS(INDEX('Payer Participation Data'!$F$10:$BM$59,0,MATCH(CONCATENATE($J1361,M$6),'Payer Participation Data'!$F$8:$BM$8,0)),'Payer Participation Data'!$B$10:$B$59,$C1361,'Payer Participation Data'!$C$10:$C$59,$D1361))</f>
        <v>0</v>
      </c>
    </row>
    <row r="1362" spans="2:13" x14ac:dyDescent="0.35">
      <c r="B1362" s="127" t="s">
        <v>80</v>
      </c>
      <c r="C1362" s="169" t="str">
        <f>IF(ISBLANK('Payer Participation Data'!$B$77),"-",'Payer Participation Data'!$B$77)</f>
        <v>-</v>
      </c>
      <c r="D1362" s="169" t="str">
        <f>IF(ISBLANK('Payer Participation Data'!$C$77),"-",'Payer Participation Data'!$C$77)</f>
        <v>-</v>
      </c>
      <c r="E1362" s="169" t="str">
        <f>IF(ISBLANK('Payer Participation Data'!$D$77),"-",'Payer Participation Data'!$D$77)</f>
        <v>-</v>
      </c>
      <c r="F1362" s="169" t="str">
        <f>IF(ISBLANK('Payer Participation Data'!$E$77),"-",'Payer Participation Data'!$E$77)</f>
        <v>-</v>
      </c>
      <c r="G1362" s="261">
        <v>4</v>
      </c>
      <c r="H1362" s="261">
        <v>3</v>
      </c>
      <c r="I1362" s="261">
        <v>5</v>
      </c>
      <c r="J1362" s="128" t="str">
        <f t="shared" si="68"/>
        <v>354</v>
      </c>
      <c r="K1362" s="128" t="s">
        <v>30</v>
      </c>
      <c r="L1362" s="263">
        <f>IF(ISNA(SUMIFS(INDEX('Payer Participation Data'!$F$10:$BM$59,0,MATCH(CONCATENATE($J1362,L$6),'Payer Participation Data'!$F$8:$BM$8,0)),'Payer Participation Data'!$B$10:$B$59,$C1362,'Payer Participation Data'!$C$10:$C$59,$D1362)),"-",SUMIFS(INDEX('Payer Participation Data'!$F$10:$BM$59,0,MATCH(CONCATENATE($J1362,L$6),'Payer Participation Data'!$F$8:$BM$8,0)),'Payer Participation Data'!$B$10:$B$59,$C1362,'Payer Participation Data'!$C$10:$C$59,$D1362))</f>
        <v>0</v>
      </c>
      <c r="M1362" s="264">
        <f>IF(ISNA(SUMIFS(INDEX('Payer Participation Data'!$F$10:$BM$59,0,MATCH(CONCATENATE($J1362,M$6),'Payer Participation Data'!$F$8:$BM$8,0)),'Payer Participation Data'!$B$10:$B$59,$C1362,'Payer Participation Data'!$C$10:$C$59,$D1362)),"-",SUMIFS(INDEX('Payer Participation Data'!$F$10:$BM$59,0,MATCH(CONCATENATE($J1362,M$6),'Payer Participation Data'!$F$8:$BM$8,0)),'Payer Participation Data'!$B$10:$B$59,$C1362,'Payer Participation Data'!$C$10:$C$59,$D1362))</f>
        <v>0</v>
      </c>
    </row>
    <row r="1363" spans="2:13" x14ac:dyDescent="0.35">
      <c r="B1363" s="127" t="s">
        <v>80</v>
      </c>
      <c r="C1363" s="169" t="str">
        <f>IF(ISBLANK('Payer Participation Data'!$B$77),"-",'Payer Participation Data'!$B$77)</f>
        <v>-</v>
      </c>
      <c r="D1363" s="169" t="str">
        <f>IF(ISBLANK('Payer Participation Data'!$C$77),"-",'Payer Participation Data'!$C$77)</f>
        <v>-</v>
      </c>
      <c r="E1363" s="169" t="str">
        <f>IF(ISBLANK('Payer Participation Data'!$D$77),"-",'Payer Participation Data'!$D$77)</f>
        <v>-</v>
      </c>
      <c r="F1363" s="169" t="str">
        <f>IF(ISBLANK('Payer Participation Data'!$E$77),"-",'Payer Participation Data'!$E$77)</f>
        <v>-</v>
      </c>
      <c r="G1363" s="260">
        <v>1</v>
      </c>
      <c r="H1363" s="260">
        <v>4</v>
      </c>
      <c r="I1363" s="260">
        <v>5</v>
      </c>
      <c r="J1363" s="102" t="str">
        <f t="shared" si="68"/>
        <v>451</v>
      </c>
      <c r="K1363" s="102" t="s">
        <v>30</v>
      </c>
      <c r="L1363" s="263">
        <f>IF(ISNA(SUMIFS(INDEX('Payer Participation Data'!$F$10:$BM$59,0,MATCH(CONCATENATE($J1363,L$6),'Payer Participation Data'!$F$8:$BM$8,0)),'Payer Participation Data'!$B$10:$B$59,$C1363,'Payer Participation Data'!$C$10:$C$59,$D1363)),"-",SUMIFS(INDEX('Payer Participation Data'!$F$10:$BM$59,0,MATCH(CONCATENATE($J1363,L$6),'Payer Participation Data'!$F$8:$BM$8,0)),'Payer Participation Data'!$B$10:$B$59,$C1363,'Payer Participation Data'!$C$10:$C$59,$D1363))</f>
        <v>0</v>
      </c>
      <c r="M1363" s="264">
        <f>IF(ISNA(SUMIFS(INDEX('Payer Participation Data'!$F$10:$BM$59,0,MATCH(CONCATENATE($J1363,M$6),'Payer Participation Data'!$F$8:$BM$8,0)),'Payer Participation Data'!$B$10:$B$59,$C1363,'Payer Participation Data'!$C$10:$C$59,$D1363)),"-",SUMIFS(INDEX('Payer Participation Data'!$F$10:$BM$59,0,MATCH(CONCATENATE($J1363,M$6),'Payer Participation Data'!$F$8:$BM$8,0)),'Payer Participation Data'!$B$10:$B$59,$C1363,'Payer Participation Data'!$C$10:$C$59,$D1363))</f>
        <v>0</v>
      </c>
    </row>
    <row r="1364" spans="2:13" x14ac:dyDescent="0.35">
      <c r="B1364" s="127" t="s">
        <v>80</v>
      </c>
      <c r="C1364" s="169" t="str">
        <f>IF(ISBLANK('Payer Participation Data'!$B$77),"-",'Payer Participation Data'!$B$77)</f>
        <v>-</v>
      </c>
      <c r="D1364" s="169" t="str">
        <f>IF(ISBLANK('Payer Participation Data'!$C$77),"-",'Payer Participation Data'!$C$77)</f>
        <v>-</v>
      </c>
      <c r="E1364" s="169" t="str">
        <f>IF(ISBLANK('Payer Participation Data'!$D$77),"-",'Payer Participation Data'!$D$77)</f>
        <v>-</v>
      </c>
      <c r="F1364" s="169" t="str">
        <f>IF(ISBLANK('Payer Participation Data'!$E$77),"-",'Payer Participation Data'!$E$77)</f>
        <v>-</v>
      </c>
      <c r="G1364" s="261">
        <v>2</v>
      </c>
      <c r="H1364" s="261">
        <v>4</v>
      </c>
      <c r="I1364" s="261">
        <v>5</v>
      </c>
      <c r="J1364" s="128" t="str">
        <f t="shared" si="68"/>
        <v>452</v>
      </c>
      <c r="K1364" s="128" t="s">
        <v>30</v>
      </c>
      <c r="L1364" s="263">
        <f>IF(ISNA(SUMIFS(INDEX('Payer Participation Data'!$F$10:$BM$59,0,MATCH(CONCATENATE($J1364,L$6),'Payer Participation Data'!$F$8:$BM$8,0)),'Payer Participation Data'!$B$10:$B$59,$C1364,'Payer Participation Data'!$C$10:$C$59,$D1364)),"-",SUMIFS(INDEX('Payer Participation Data'!$F$10:$BM$59,0,MATCH(CONCATENATE($J1364,L$6),'Payer Participation Data'!$F$8:$BM$8,0)),'Payer Participation Data'!$B$10:$B$59,$C1364,'Payer Participation Data'!$C$10:$C$59,$D1364))</f>
        <v>0</v>
      </c>
      <c r="M1364" s="264">
        <f>IF(ISNA(SUMIFS(INDEX('Payer Participation Data'!$F$10:$BM$59,0,MATCH(CONCATENATE($J1364,M$6),'Payer Participation Data'!$F$8:$BM$8,0)),'Payer Participation Data'!$B$10:$B$59,$C1364,'Payer Participation Data'!$C$10:$C$59,$D1364)),"-",SUMIFS(INDEX('Payer Participation Data'!$F$10:$BM$59,0,MATCH(CONCATENATE($J1364,M$6),'Payer Participation Data'!$F$8:$BM$8,0)),'Payer Participation Data'!$B$10:$B$59,$C1364,'Payer Participation Data'!$C$10:$C$59,$D1364))</f>
        <v>0</v>
      </c>
    </row>
    <row r="1365" spans="2:13" x14ac:dyDescent="0.35">
      <c r="B1365" s="127" t="s">
        <v>80</v>
      </c>
      <c r="C1365" s="169" t="str">
        <f>IF(ISBLANK('Payer Participation Data'!$B$77),"-",'Payer Participation Data'!$B$77)</f>
        <v>-</v>
      </c>
      <c r="D1365" s="169" t="str">
        <f>IF(ISBLANK('Payer Participation Data'!$C$77),"-",'Payer Participation Data'!$C$77)</f>
        <v>-</v>
      </c>
      <c r="E1365" s="169" t="str">
        <f>IF(ISBLANK('Payer Participation Data'!$D$77),"-",'Payer Participation Data'!$D$77)</f>
        <v>-</v>
      </c>
      <c r="F1365" s="169" t="str">
        <f>IF(ISBLANK('Payer Participation Data'!$E$77),"-",'Payer Participation Data'!$E$77)</f>
        <v>-</v>
      </c>
      <c r="G1365" s="260">
        <v>3</v>
      </c>
      <c r="H1365" s="260">
        <v>4</v>
      </c>
      <c r="I1365" s="260">
        <v>5</v>
      </c>
      <c r="J1365" s="102" t="str">
        <f t="shared" si="68"/>
        <v>453</v>
      </c>
      <c r="K1365" s="102" t="s">
        <v>30</v>
      </c>
      <c r="L1365" s="263">
        <f>IF(ISNA(SUMIFS(INDEX('Payer Participation Data'!$F$10:$BM$59,0,MATCH(CONCATENATE($J1365,L$6),'Payer Participation Data'!$F$8:$BM$8,0)),'Payer Participation Data'!$B$10:$B$59,$C1365,'Payer Participation Data'!$C$10:$C$59,$D1365)),"-",SUMIFS(INDEX('Payer Participation Data'!$F$10:$BM$59,0,MATCH(CONCATENATE($J1365,L$6),'Payer Participation Data'!$F$8:$BM$8,0)),'Payer Participation Data'!$B$10:$B$59,$C1365,'Payer Participation Data'!$C$10:$C$59,$D1365))</f>
        <v>0</v>
      </c>
      <c r="M1365" s="264">
        <f>IF(ISNA(SUMIFS(INDEX('Payer Participation Data'!$F$10:$BM$59,0,MATCH(CONCATENATE($J1365,M$6),'Payer Participation Data'!$F$8:$BM$8,0)),'Payer Participation Data'!$B$10:$B$59,$C1365,'Payer Participation Data'!$C$10:$C$59,$D1365)),"-",SUMIFS(INDEX('Payer Participation Data'!$F$10:$BM$59,0,MATCH(CONCATENATE($J1365,M$6),'Payer Participation Data'!$F$8:$BM$8,0)),'Payer Participation Data'!$B$10:$B$59,$C1365,'Payer Participation Data'!$C$10:$C$59,$D1365))</f>
        <v>0</v>
      </c>
    </row>
    <row r="1366" spans="2:13" x14ac:dyDescent="0.35">
      <c r="B1366" s="127" t="s">
        <v>80</v>
      </c>
      <c r="C1366" s="169" t="str">
        <f>IF(ISBLANK('Payer Participation Data'!$B$77),"-",'Payer Participation Data'!$B$77)</f>
        <v>-</v>
      </c>
      <c r="D1366" s="169" t="str">
        <f>IF(ISBLANK('Payer Participation Data'!$C$77),"-",'Payer Participation Data'!$C$77)</f>
        <v>-</v>
      </c>
      <c r="E1366" s="169" t="str">
        <f>IF(ISBLANK('Payer Participation Data'!$D$77),"-",'Payer Participation Data'!$D$77)</f>
        <v>-</v>
      </c>
      <c r="F1366" s="169" t="str">
        <f>IF(ISBLANK('Payer Participation Data'!$E$77),"-",'Payer Participation Data'!$E$77)</f>
        <v>-</v>
      </c>
      <c r="G1366" s="261">
        <v>4</v>
      </c>
      <c r="H1366" s="261">
        <v>4</v>
      </c>
      <c r="I1366" s="261">
        <v>5</v>
      </c>
      <c r="J1366" s="128" t="str">
        <f t="shared" si="68"/>
        <v>454</v>
      </c>
      <c r="K1366" s="128" t="s">
        <v>30</v>
      </c>
      <c r="L1366" s="263">
        <f>IF(ISNA(SUMIFS(INDEX('Payer Participation Data'!$F$10:$BM$59,0,MATCH(CONCATENATE($J1366,L$6),'Payer Participation Data'!$F$8:$BM$8,0)),'Payer Participation Data'!$B$10:$B$59,$C1366,'Payer Participation Data'!$C$10:$C$59,$D1366)),"-",SUMIFS(INDEX('Payer Participation Data'!$F$10:$BM$59,0,MATCH(CONCATENATE($J1366,L$6),'Payer Participation Data'!$F$8:$BM$8,0)),'Payer Participation Data'!$B$10:$B$59,$C1366,'Payer Participation Data'!$C$10:$C$59,$D1366))</f>
        <v>0</v>
      </c>
      <c r="M1366" s="264">
        <f>IF(ISNA(SUMIFS(INDEX('Payer Participation Data'!$F$10:$BM$59,0,MATCH(CONCATENATE($J1366,M$6),'Payer Participation Data'!$F$8:$BM$8,0)),'Payer Participation Data'!$B$10:$B$59,$C1366,'Payer Participation Data'!$C$10:$C$59,$D1366)),"-",SUMIFS(INDEX('Payer Participation Data'!$F$10:$BM$59,0,MATCH(CONCATENATE($J1366,M$6),'Payer Participation Data'!$F$8:$BM$8,0)),'Payer Participation Data'!$B$10:$B$59,$C1366,'Payer Participation Data'!$C$10:$C$59,$D1366))</f>
        <v>0</v>
      </c>
    </row>
    <row r="1367" spans="2:13" x14ac:dyDescent="0.35">
      <c r="B1367" s="127" t="s">
        <v>80</v>
      </c>
      <c r="C1367" s="169" t="str">
        <f>IF(ISBLANK('Payer Participation Data'!$B$78),"-",'Payer Participation Data'!$B$78)</f>
        <v>-</v>
      </c>
      <c r="D1367" s="169" t="str">
        <f>IF(ISBLANK('Payer Participation Data'!$C$78),"-",'Payer Participation Data'!$C$78)</f>
        <v>-</v>
      </c>
      <c r="E1367" s="169" t="str">
        <f>IF(ISBLANK('Payer Participation Data'!$D$78),"-",'Payer Participation Data'!$D$78)</f>
        <v>-</v>
      </c>
      <c r="F1367" s="169" t="str">
        <f>IF(ISBLANK('Payer Participation Data'!$E$78),"-",'Payer Participation Data'!$E$78)</f>
        <v>-</v>
      </c>
      <c r="G1367" s="260">
        <v>1</v>
      </c>
      <c r="H1367" s="260" t="s">
        <v>64</v>
      </c>
      <c r="I1367" s="260" t="s">
        <v>64</v>
      </c>
      <c r="J1367" s="102" t="str">
        <f t="shared" si="68"/>
        <v>BaselineBaseline1</v>
      </c>
      <c r="K1367" s="102" t="s">
        <v>30</v>
      </c>
      <c r="L1367" s="263">
        <f>IF(ISNA(SUMIFS(INDEX('Payer Participation Data'!$F$10:$BM$59,0,MATCH(CONCATENATE($J1367,L$6),'Payer Participation Data'!$F$8:$BM$8,0)),'Payer Participation Data'!$B$10:$B$59,$C1367,'Payer Participation Data'!$C$10:$C$59,$D1367)),"-",SUMIFS(INDEX('Payer Participation Data'!$F$10:$BM$59,0,MATCH(CONCATENATE($J1367,L$6),'Payer Participation Data'!$F$8:$BM$8,0)),'Payer Participation Data'!$B$10:$B$59,$C1367,'Payer Participation Data'!$C$10:$C$59,$D1367))</f>
        <v>0</v>
      </c>
      <c r="M1367" s="264">
        <f>IF(ISNA(SUMIFS(INDEX('Payer Participation Data'!$F$10:$BM$59,0,MATCH(CONCATENATE($J1367,M$6),'Payer Participation Data'!$F$8:$BM$8,0)),'Payer Participation Data'!$B$10:$B$59,$C1367,'Payer Participation Data'!$C$10:$C$59,$D1367)),"-",SUMIFS(INDEX('Payer Participation Data'!$F$10:$BM$59,0,MATCH(CONCATENATE($J1367,M$6),'Payer Participation Data'!$F$8:$BM$8,0)),'Payer Participation Data'!$B$10:$B$59,$C1367,'Payer Participation Data'!$C$10:$C$59,$D1367))</f>
        <v>0</v>
      </c>
    </row>
    <row r="1368" spans="2:13" x14ac:dyDescent="0.35">
      <c r="B1368" s="127" t="s">
        <v>80</v>
      </c>
      <c r="C1368" s="169" t="str">
        <f>IF(ISBLANK('Payer Participation Data'!$B$78),"-",'Payer Participation Data'!$B$78)</f>
        <v>-</v>
      </c>
      <c r="D1368" s="169" t="str">
        <f>IF(ISBLANK('Payer Participation Data'!$C$78),"-",'Payer Participation Data'!$C$78)</f>
        <v>-</v>
      </c>
      <c r="E1368" s="169" t="str">
        <f>IF(ISBLANK('Payer Participation Data'!$D$78),"-",'Payer Participation Data'!$D$78)</f>
        <v>-</v>
      </c>
      <c r="F1368" s="169" t="str">
        <f>IF(ISBLANK('Payer Participation Data'!$E$78),"-",'Payer Participation Data'!$E$78)</f>
        <v>-</v>
      </c>
      <c r="G1368" s="261">
        <v>2</v>
      </c>
      <c r="H1368" s="261" t="s">
        <v>64</v>
      </c>
      <c r="I1368" s="261" t="s">
        <v>64</v>
      </c>
      <c r="J1368" s="128" t="str">
        <f t="shared" si="68"/>
        <v>BaselineBaseline2</v>
      </c>
      <c r="K1368" s="128" t="s">
        <v>30</v>
      </c>
      <c r="L1368" s="263">
        <f>IF(ISNA(SUMIFS(INDEX('Payer Participation Data'!$F$10:$BM$59,0,MATCH(CONCATENATE($J1368,L$6),'Payer Participation Data'!$F$8:$BM$8,0)),'Payer Participation Data'!$B$10:$B$59,$C1368,'Payer Participation Data'!$C$10:$C$59,$D1368)),"-",SUMIFS(INDEX('Payer Participation Data'!$F$10:$BM$59,0,MATCH(CONCATENATE($J1368,L$6),'Payer Participation Data'!$F$8:$BM$8,0)),'Payer Participation Data'!$B$10:$B$59,$C1368,'Payer Participation Data'!$C$10:$C$59,$D1368))</f>
        <v>0</v>
      </c>
      <c r="M1368" s="264">
        <f>IF(ISNA(SUMIFS(INDEX('Payer Participation Data'!$F$10:$BM$59,0,MATCH(CONCATENATE($J1368,M$6),'Payer Participation Data'!$F$8:$BM$8,0)),'Payer Participation Data'!$B$10:$B$59,$C1368,'Payer Participation Data'!$C$10:$C$59,$D1368)),"-",SUMIFS(INDEX('Payer Participation Data'!$F$10:$BM$59,0,MATCH(CONCATENATE($J1368,M$6),'Payer Participation Data'!$F$8:$BM$8,0)),'Payer Participation Data'!$B$10:$B$59,$C1368,'Payer Participation Data'!$C$10:$C$59,$D1368))</f>
        <v>0</v>
      </c>
    </row>
    <row r="1369" spans="2:13" x14ac:dyDescent="0.35">
      <c r="B1369" s="127" t="s">
        <v>80</v>
      </c>
      <c r="C1369" s="169" t="str">
        <f>IF(ISBLANK('Payer Participation Data'!$B$78),"-",'Payer Participation Data'!$B$78)</f>
        <v>-</v>
      </c>
      <c r="D1369" s="169" t="str">
        <f>IF(ISBLANK('Payer Participation Data'!$C$78),"-",'Payer Participation Data'!$C$78)</f>
        <v>-</v>
      </c>
      <c r="E1369" s="169" t="str">
        <f>IF(ISBLANK('Payer Participation Data'!$D$78),"-",'Payer Participation Data'!$D$78)</f>
        <v>-</v>
      </c>
      <c r="F1369" s="169" t="str">
        <f>IF(ISBLANK('Payer Participation Data'!$E$78),"-",'Payer Participation Data'!$E$78)</f>
        <v>-</v>
      </c>
      <c r="G1369" s="260">
        <v>3</v>
      </c>
      <c r="H1369" s="260" t="s">
        <v>64</v>
      </c>
      <c r="I1369" s="260" t="s">
        <v>64</v>
      </c>
      <c r="J1369" s="102" t="str">
        <f t="shared" si="68"/>
        <v>BaselineBaseline3</v>
      </c>
      <c r="K1369" s="102" t="s">
        <v>30</v>
      </c>
      <c r="L1369" s="263">
        <f>IF(ISNA(SUMIFS(INDEX('Payer Participation Data'!$F$10:$BM$59,0,MATCH(CONCATENATE($J1369,L$6),'Payer Participation Data'!$F$8:$BM$8,0)),'Payer Participation Data'!$B$10:$B$59,$C1369,'Payer Participation Data'!$C$10:$C$59,$D1369)),"-",SUMIFS(INDEX('Payer Participation Data'!$F$10:$BM$59,0,MATCH(CONCATENATE($J1369,L$6),'Payer Participation Data'!$F$8:$BM$8,0)),'Payer Participation Data'!$B$10:$B$59,$C1369,'Payer Participation Data'!$C$10:$C$59,$D1369))</f>
        <v>0</v>
      </c>
      <c r="M1369" s="264">
        <f>IF(ISNA(SUMIFS(INDEX('Payer Participation Data'!$F$10:$BM$59,0,MATCH(CONCATENATE($J1369,M$6),'Payer Participation Data'!$F$8:$BM$8,0)),'Payer Participation Data'!$B$10:$B$59,$C1369,'Payer Participation Data'!$C$10:$C$59,$D1369)),"-",SUMIFS(INDEX('Payer Participation Data'!$F$10:$BM$59,0,MATCH(CONCATENATE($J1369,M$6),'Payer Participation Data'!$F$8:$BM$8,0)),'Payer Participation Data'!$B$10:$B$59,$C1369,'Payer Participation Data'!$C$10:$C$59,$D1369))</f>
        <v>0</v>
      </c>
    </row>
    <row r="1370" spans="2:13" x14ac:dyDescent="0.35">
      <c r="B1370" s="127" t="s">
        <v>80</v>
      </c>
      <c r="C1370" s="169" t="str">
        <f>IF(ISBLANK('Payer Participation Data'!$B$78),"-",'Payer Participation Data'!$B$78)</f>
        <v>-</v>
      </c>
      <c r="D1370" s="169" t="str">
        <f>IF(ISBLANK('Payer Participation Data'!$C$78),"-",'Payer Participation Data'!$C$78)</f>
        <v>-</v>
      </c>
      <c r="E1370" s="169" t="str">
        <f>IF(ISBLANK('Payer Participation Data'!$D$78),"-",'Payer Participation Data'!$D$78)</f>
        <v>-</v>
      </c>
      <c r="F1370" s="169" t="str">
        <f>IF(ISBLANK('Payer Participation Data'!$E$78),"-",'Payer Participation Data'!$E$78)</f>
        <v>-</v>
      </c>
      <c r="G1370" s="261">
        <v>4</v>
      </c>
      <c r="H1370" s="261" t="s">
        <v>64</v>
      </c>
      <c r="I1370" s="261" t="s">
        <v>64</v>
      </c>
      <c r="J1370" s="128" t="str">
        <f t="shared" si="68"/>
        <v>BaselineBaseline4</v>
      </c>
      <c r="K1370" s="128" t="s">
        <v>30</v>
      </c>
      <c r="L1370" s="263">
        <f>IF(ISNA(SUMIFS(INDEX('Payer Participation Data'!$F$10:$BM$59,0,MATCH(CONCATENATE($J1370,L$6),'Payer Participation Data'!$F$8:$BM$8,0)),'Payer Participation Data'!$B$10:$B$59,$C1370,'Payer Participation Data'!$C$10:$C$59,$D1370)),"-",SUMIFS(INDEX('Payer Participation Data'!$F$10:$BM$59,0,MATCH(CONCATENATE($J1370,L$6),'Payer Participation Data'!$F$8:$BM$8,0)),'Payer Participation Data'!$B$10:$B$59,$C1370,'Payer Participation Data'!$C$10:$C$59,$D1370))</f>
        <v>0</v>
      </c>
      <c r="M1370" s="264">
        <f>IF(ISNA(SUMIFS(INDEX('Payer Participation Data'!$F$10:$BM$59,0,MATCH(CONCATENATE($J1370,M$6),'Payer Participation Data'!$F$8:$BM$8,0)),'Payer Participation Data'!$B$10:$B$59,$C1370,'Payer Participation Data'!$C$10:$C$59,$D1370)),"-",SUMIFS(INDEX('Payer Participation Data'!$F$10:$BM$59,0,MATCH(CONCATENATE($J1370,M$6),'Payer Participation Data'!$F$8:$BM$8,0)),'Payer Participation Data'!$B$10:$B$59,$C1370,'Payer Participation Data'!$C$10:$C$59,$D1370))</f>
        <v>0</v>
      </c>
    </row>
    <row r="1371" spans="2:13" x14ac:dyDescent="0.35">
      <c r="B1371" s="127" t="s">
        <v>80</v>
      </c>
      <c r="C1371" s="169" t="str">
        <f>IF(ISBLANK('Payer Participation Data'!$B$78),"-",'Payer Participation Data'!$B$78)</f>
        <v>-</v>
      </c>
      <c r="D1371" s="169" t="str">
        <f>IF(ISBLANK('Payer Participation Data'!$C$78),"-",'Payer Participation Data'!$C$78)</f>
        <v>-</v>
      </c>
      <c r="E1371" s="169" t="str">
        <f>IF(ISBLANK('Payer Participation Data'!$D$78),"-",'Payer Participation Data'!$D$78)</f>
        <v>-</v>
      </c>
      <c r="F1371" s="169" t="str">
        <f>IF(ISBLANK('Payer Participation Data'!$E$78),"-",'Payer Participation Data'!$E$78)</f>
        <v>-</v>
      </c>
      <c r="G1371" s="260">
        <v>1</v>
      </c>
      <c r="H1371" s="260">
        <v>1</v>
      </c>
      <c r="I1371" s="260">
        <v>5</v>
      </c>
      <c r="J1371" s="102" t="str">
        <f t="shared" si="68"/>
        <v>151</v>
      </c>
      <c r="K1371" s="102" t="s">
        <v>30</v>
      </c>
      <c r="L1371" s="263">
        <f>IF(ISNA(SUMIFS(INDEX('Payer Participation Data'!$F$10:$BM$59,0,MATCH(CONCATENATE($J1371,L$6),'Payer Participation Data'!$F$8:$BM$8,0)),'Payer Participation Data'!$B$10:$B$59,$C1371,'Payer Participation Data'!$C$10:$C$59,$D1371)),"-",SUMIFS(INDEX('Payer Participation Data'!$F$10:$BM$59,0,MATCH(CONCATENATE($J1371,L$6),'Payer Participation Data'!$F$8:$BM$8,0)),'Payer Participation Data'!$B$10:$B$59,$C1371,'Payer Participation Data'!$C$10:$C$59,$D1371))</f>
        <v>0</v>
      </c>
      <c r="M1371" s="264">
        <f>IF(ISNA(SUMIFS(INDEX('Payer Participation Data'!$F$10:$BM$59,0,MATCH(CONCATENATE($J1371,M$6),'Payer Participation Data'!$F$8:$BM$8,0)),'Payer Participation Data'!$B$10:$B$59,$C1371,'Payer Participation Data'!$C$10:$C$59,$D1371)),"-",SUMIFS(INDEX('Payer Participation Data'!$F$10:$BM$59,0,MATCH(CONCATENATE($J1371,M$6),'Payer Participation Data'!$F$8:$BM$8,0)),'Payer Participation Data'!$B$10:$B$59,$C1371,'Payer Participation Data'!$C$10:$C$59,$D1371))</f>
        <v>0</v>
      </c>
    </row>
    <row r="1372" spans="2:13" x14ac:dyDescent="0.35">
      <c r="B1372" s="127" t="s">
        <v>80</v>
      </c>
      <c r="C1372" s="169" t="str">
        <f>IF(ISBLANK('Payer Participation Data'!$B$78),"-",'Payer Participation Data'!$B$78)</f>
        <v>-</v>
      </c>
      <c r="D1372" s="169" t="str">
        <f>IF(ISBLANK('Payer Participation Data'!$C$78),"-",'Payer Participation Data'!$C$78)</f>
        <v>-</v>
      </c>
      <c r="E1372" s="169" t="str">
        <f>IF(ISBLANK('Payer Participation Data'!$D$78),"-",'Payer Participation Data'!$D$78)</f>
        <v>-</v>
      </c>
      <c r="F1372" s="169" t="str">
        <f>IF(ISBLANK('Payer Participation Data'!$E$78),"-",'Payer Participation Data'!$E$78)</f>
        <v>-</v>
      </c>
      <c r="G1372" s="261">
        <v>2</v>
      </c>
      <c r="H1372" s="261">
        <v>1</v>
      </c>
      <c r="I1372" s="261">
        <v>5</v>
      </c>
      <c r="J1372" s="128" t="str">
        <f t="shared" si="68"/>
        <v>152</v>
      </c>
      <c r="K1372" s="128" t="s">
        <v>30</v>
      </c>
      <c r="L1372" s="263">
        <f>IF(ISNA(SUMIFS(INDEX('Payer Participation Data'!$F$10:$BM$59,0,MATCH(CONCATENATE($J1372,L$6),'Payer Participation Data'!$F$8:$BM$8,0)),'Payer Participation Data'!$B$10:$B$59,$C1372,'Payer Participation Data'!$C$10:$C$59,$D1372)),"-",SUMIFS(INDEX('Payer Participation Data'!$F$10:$BM$59,0,MATCH(CONCATENATE($J1372,L$6),'Payer Participation Data'!$F$8:$BM$8,0)),'Payer Participation Data'!$B$10:$B$59,$C1372,'Payer Participation Data'!$C$10:$C$59,$D1372))</f>
        <v>0</v>
      </c>
      <c r="M1372" s="264">
        <f>IF(ISNA(SUMIFS(INDEX('Payer Participation Data'!$F$10:$BM$59,0,MATCH(CONCATENATE($J1372,M$6),'Payer Participation Data'!$F$8:$BM$8,0)),'Payer Participation Data'!$B$10:$B$59,$C1372,'Payer Participation Data'!$C$10:$C$59,$D1372)),"-",SUMIFS(INDEX('Payer Participation Data'!$F$10:$BM$59,0,MATCH(CONCATENATE($J1372,M$6),'Payer Participation Data'!$F$8:$BM$8,0)),'Payer Participation Data'!$B$10:$B$59,$C1372,'Payer Participation Data'!$C$10:$C$59,$D1372))</f>
        <v>0</v>
      </c>
    </row>
    <row r="1373" spans="2:13" x14ac:dyDescent="0.35">
      <c r="B1373" s="127" t="s">
        <v>80</v>
      </c>
      <c r="C1373" s="169" t="str">
        <f>IF(ISBLANK('Payer Participation Data'!$B$78),"-",'Payer Participation Data'!$B$78)</f>
        <v>-</v>
      </c>
      <c r="D1373" s="169" t="str">
        <f>IF(ISBLANK('Payer Participation Data'!$C$78),"-",'Payer Participation Data'!$C$78)</f>
        <v>-</v>
      </c>
      <c r="E1373" s="169" t="str">
        <f>IF(ISBLANK('Payer Participation Data'!$D$78),"-",'Payer Participation Data'!$D$78)</f>
        <v>-</v>
      </c>
      <c r="F1373" s="169" t="str">
        <f>IF(ISBLANK('Payer Participation Data'!$E$78),"-",'Payer Participation Data'!$E$78)</f>
        <v>-</v>
      </c>
      <c r="G1373" s="260">
        <v>3</v>
      </c>
      <c r="H1373" s="260">
        <v>1</v>
      </c>
      <c r="I1373" s="260">
        <v>5</v>
      </c>
      <c r="J1373" s="102" t="str">
        <f t="shared" si="68"/>
        <v>153</v>
      </c>
      <c r="K1373" s="102" t="s">
        <v>30</v>
      </c>
      <c r="L1373" s="263">
        <f>IF(ISNA(SUMIFS(INDEX('Payer Participation Data'!$F$10:$BM$59,0,MATCH(CONCATENATE($J1373,L$6),'Payer Participation Data'!$F$8:$BM$8,0)),'Payer Participation Data'!$B$10:$B$59,$C1373,'Payer Participation Data'!$C$10:$C$59,$D1373)),"-",SUMIFS(INDEX('Payer Participation Data'!$F$10:$BM$59,0,MATCH(CONCATENATE($J1373,L$6),'Payer Participation Data'!$F$8:$BM$8,0)),'Payer Participation Data'!$B$10:$B$59,$C1373,'Payer Participation Data'!$C$10:$C$59,$D1373))</f>
        <v>0</v>
      </c>
      <c r="M1373" s="264">
        <f>IF(ISNA(SUMIFS(INDEX('Payer Participation Data'!$F$10:$BM$59,0,MATCH(CONCATENATE($J1373,M$6),'Payer Participation Data'!$F$8:$BM$8,0)),'Payer Participation Data'!$B$10:$B$59,$C1373,'Payer Participation Data'!$C$10:$C$59,$D1373)),"-",SUMIFS(INDEX('Payer Participation Data'!$F$10:$BM$59,0,MATCH(CONCATENATE($J1373,M$6),'Payer Participation Data'!$F$8:$BM$8,0)),'Payer Participation Data'!$B$10:$B$59,$C1373,'Payer Participation Data'!$C$10:$C$59,$D1373))</f>
        <v>0</v>
      </c>
    </row>
    <row r="1374" spans="2:13" x14ac:dyDescent="0.35">
      <c r="B1374" s="127" t="s">
        <v>80</v>
      </c>
      <c r="C1374" s="169" t="str">
        <f>IF(ISBLANK('Payer Participation Data'!$B$78),"-",'Payer Participation Data'!$B$78)</f>
        <v>-</v>
      </c>
      <c r="D1374" s="169" t="str">
        <f>IF(ISBLANK('Payer Participation Data'!$C$78),"-",'Payer Participation Data'!$C$78)</f>
        <v>-</v>
      </c>
      <c r="E1374" s="169" t="str">
        <f>IF(ISBLANK('Payer Participation Data'!$D$78),"-",'Payer Participation Data'!$D$78)</f>
        <v>-</v>
      </c>
      <c r="F1374" s="169" t="str">
        <f>IF(ISBLANK('Payer Participation Data'!$E$78),"-",'Payer Participation Data'!$E$78)</f>
        <v>-</v>
      </c>
      <c r="G1374" s="261">
        <v>4</v>
      </c>
      <c r="H1374" s="261">
        <v>1</v>
      </c>
      <c r="I1374" s="261">
        <v>5</v>
      </c>
      <c r="J1374" s="128" t="str">
        <f t="shared" si="68"/>
        <v>154</v>
      </c>
      <c r="K1374" s="128" t="s">
        <v>30</v>
      </c>
      <c r="L1374" s="263">
        <f>IF(ISNA(SUMIFS(INDEX('Payer Participation Data'!$F$10:$BM$59,0,MATCH(CONCATENATE($J1374,L$6),'Payer Participation Data'!$F$8:$BM$8,0)),'Payer Participation Data'!$B$10:$B$59,$C1374,'Payer Participation Data'!$C$10:$C$59,$D1374)),"-",SUMIFS(INDEX('Payer Participation Data'!$F$10:$BM$59,0,MATCH(CONCATENATE($J1374,L$6),'Payer Participation Data'!$F$8:$BM$8,0)),'Payer Participation Data'!$B$10:$B$59,$C1374,'Payer Participation Data'!$C$10:$C$59,$D1374))</f>
        <v>0</v>
      </c>
      <c r="M1374" s="264">
        <f>IF(ISNA(SUMIFS(INDEX('Payer Participation Data'!$F$10:$BM$59,0,MATCH(CONCATENATE($J1374,M$6),'Payer Participation Data'!$F$8:$BM$8,0)),'Payer Participation Data'!$B$10:$B$59,$C1374,'Payer Participation Data'!$C$10:$C$59,$D1374)),"-",SUMIFS(INDEX('Payer Participation Data'!$F$10:$BM$59,0,MATCH(CONCATENATE($J1374,M$6),'Payer Participation Data'!$F$8:$BM$8,0)),'Payer Participation Data'!$B$10:$B$59,$C1374,'Payer Participation Data'!$C$10:$C$59,$D1374))</f>
        <v>0</v>
      </c>
    </row>
    <row r="1375" spans="2:13" x14ac:dyDescent="0.35">
      <c r="B1375" s="127" t="s">
        <v>80</v>
      </c>
      <c r="C1375" s="169" t="str">
        <f>IF(ISBLANK('Payer Participation Data'!$B$78),"-",'Payer Participation Data'!$B$78)</f>
        <v>-</v>
      </c>
      <c r="D1375" s="169" t="str">
        <f>IF(ISBLANK('Payer Participation Data'!$C$78),"-",'Payer Participation Data'!$C$78)</f>
        <v>-</v>
      </c>
      <c r="E1375" s="169" t="str">
        <f>IF(ISBLANK('Payer Participation Data'!$D$78),"-",'Payer Participation Data'!$D$78)</f>
        <v>-</v>
      </c>
      <c r="F1375" s="169" t="str">
        <f>IF(ISBLANK('Payer Participation Data'!$E$78),"-",'Payer Participation Data'!$E$78)</f>
        <v>-</v>
      </c>
      <c r="G1375" s="260">
        <v>1</v>
      </c>
      <c r="H1375" s="260">
        <v>2</v>
      </c>
      <c r="I1375" s="260">
        <v>5</v>
      </c>
      <c r="J1375" s="102" t="str">
        <f t="shared" si="68"/>
        <v>251</v>
      </c>
      <c r="K1375" s="102" t="s">
        <v>30</v>
      </c>
      <c r="L1375" s="263">
        <f>IF(ISNA(SUMIFS(INDEX('Payer Participation Data'!$F$10:$BM$59,0,MATCH(CONCATENATE($J1375,L$6),'Payer Participation Data'!$F$8:$BM$8,0)),'Payer Participation Data'!$B$10:$B$59,$C1375,'Payer Participation Data'!$C$10:$C$59,$D1375)),"-",SUMIFS(INDEX('Payer Participation Data'!$F$10:$BM$59,0,MATCH(CONCATENATE($J1375,L$6),'Payer Participation Data'!$F$8:$BM$8,0)),'Payer Participation Data'!$B$10:$B$59,$C1375,'Payer Participation Data'!$C$10:$C$59,$D1375))</f>
        <v>0</v>
      </c>
      <c r="M1375" s="264">
        <f>IF(ISNA(SUMIFS(INDEX('Payer Participation Data'!$F$10:$BM$59,0,MATCH(CONCATENATE($J1375,M$6),'Payer Participation Data'!$F$8:$BM$8,0)),'Payer Participation Data'!$B$10:$B$59,$C1375,'Payer Participation Data'!$C$10:$C$59,$D1375)),"-",SUMIFS(INDEX('Payer Participation Data'!$F$10:$BM$59,0,MATCH(CONCATENATE($J1375,M$6),'Payer Participation Data'!$F$8:$BM$8,0)),'Payer Participation Data'!$B$10:$B$59,$C1375,'Payer Participation Data'!$C$10:$C$59,$D1375))</f>
        <v>0</v>
      </c>
    </row>
    <row r="1376" spans="2:13" x14ac:dyDescent="0.35">
      <c r="B1376" s="127" t="s">
        <v>80</v>
      </c>
      <c r="C1376" s="169" t="str">
        <f>IF(ISBLANK('Payer Participation Data'!$B$78),"-",'Payer Participation Data'!$B$78)</f>
        <v>-</v>
      </c>
      <c r="D1376" s="169" t="str">
        <f>IF(ISBLANK('Payer Participation Data'!$C$78),"-",'Payer Participation Data'!$C$78)</f>
        <v>-</v>
      </c>
      <c r="E1376" s="169" t="str">
        <f>IF(ISBLANK('Payer Participation Data'!$D$78),"-",'Payer Participation Data'!$D$78)</f>
        <v>-</v>
      </c>
      <c r="F1376" s="169" t="str">
        <f>IF(ISBLANK('Payer Participation Data'!$E$78),"-",'Payer Participation Data'!$E$78)</f>
        <v>-</v>
      </c>
      <c r="G1376" s="261">
        <v>2</v>
      </c>
      <c r="H1376" s="261">
        <v>2</v>
      </c>
      <c r="I1376" s="261">
        <v>5</v>
      </c>
      <c r="J1376" s="128" t="str">
        <f t="shared" si="68"/>
        <v>252</v>
      </c>
      <c r="K1376" s="128" t="s">
        <v>30</v>
      </c>
      <c r="L1376" s="263">
        <f>IF(ISNA(SUMIFS(INDEX('Payer Participation Data'!$F$10:$BM$59,0,MATCH(CONCATENATE($J1376,L$6),'Payer Participation Data'!$F$8:$BM$8,0)),'Payer Participation Data'!$B$10:$B$59,$C1376,'Payer Participation Data'!$C$10:$C$59,$D1376)),"-",SUMIFS(INDEX('Payer Participation Data'!$F$10:$BM$59,0,MATCH(CONCATENATE($J1376,L$6),'Payer Participation Data'!$F$8:$BM$8,0)),'Payer Participation Data'!$B$10:$B$59,$C1376,'Payer Participation Data'!$C$10:$C$59,$D1376))</f>
        <v>0</v>
      </c>
      <c r="M1376" s="264">
        <f>IF(ISNA(SUMIFS(INDEX('Payer Participation Data'!$F$10:$BM$59,0,MATCH(CONCATENATE($J1376,M$6),'Payer Participation Data'!$F$8:$BM$8,0)),'Payer Participation Data'!$B$10:$B$59,$C1376,'Payer Participation Data'!$C$10:$C$59,$D1376)),"-",SUMIFS(INDEX('Payer Participation Data'!$F$10:$BM$59,0,MATCH(CONCATENATE($J1376,M$6),'Payer Participation Data'!$F$8:$BM$8,0)),'Payer Participation Data'!$B$10:$B$59,$C1376,'Payer Participation Data'!$C$10:$C$59,$D1376))</f>
        <v>0</v>
      </c>
    </row>
    <row r="1377" spans="2:13" x14ac:dyDescent="0.35">
      <c r="B1377" s="127" t="s">
        <v>80</v>
      </c>
      <c r="C1377" s="169" t="str">
        <f>IF(ISBLANK('Payer Participation Data'!$B$78),"-",'Payer Participation Data'!$B$78)</f>
        <v>-</v>
      </c>
      <c r="D1377" s="169" t="str">
        <f>IF(ISBLANK('Payer Participation Data'!$C$78),"-",'Payer Participation Data'!$C$78)</f>
        <v>-</v>
      </c>
      <c r="E1377" s="169" t="str">
        <f>IF(ISBLANK('Payer Participation Data'!$D$78),"-",'Payer Participation Data'!$D$78)</f>
        <v>-</v>
      </c>
      <c r="F1377" s="169" t="str">
        <f>IF(ISBLANK('Payer Participation Data'!$E$78),"-",'Payer Participation Data'!$E$78)</f>
        <v>-</v>
      </c>
      <c r="G1377" s="260">
        <v>3</v>
      </c>
      <c r="H1377" s="260">
        <v>2</v>
      </c>
      <c r="I1377" s="260">
        <v>5</v>
      </c>
      <c r="J1377" s="102" t="str">
        <f t="shared" si="68"/>
        <v>253</v>
      </c>
      <c r="K1377" s="102" t="s">
        <v>30</v>
      </c>
      <c r="L1377" s="263">
        <f>IF(ISNA(SUMIFS(INDEX('Payer Participation Data'!$F$10:$BM$59,0,MATCH(CONCATENATE($J1377,L$6),'Payer Participation Data'!$F$8:$BM$8,0)),'Payer Participation Data'!$B$10:$B$59,$C1377,'Payer Participation Data'!$C$10:$C$59,$D1377)),"-",SUMIFS(INDEX('Payer Participation Data'!$F$10:$BM$59,0,MATCH(CONCATENATE($J1377,L$6),'Payer Participation Data'!$F$8:$BM$8,0)),'Payer Participation Data'!$B$10:$B$59,$C1377,'Payer Participation Data'!$C$10:$C$59,$D1377))</f>
        <v>0</v>
      </c>
      <c r="M1377" s="264">
        <f>IF(ISNA(SUMIFS(INDEX('Payer Participation Data'!$F$10:$BM$59,0,MATCH(CONCATENATE($J1377,M$6),'Payer Participation Data'!$F$8:$BM$8,0)),'Payer Participation Data'!$B$10:$B$59,$C1377,'Payer Participation Data'!$C$10:$C$59,$D1377)),"-",SUMIFS(INDEX('Payer Participation Data'!$F$10:$BM$59,0,MATCH(CONCATENATE($J1377,M$6),'Payer Participation Data'!$F$8:$BM$8,0)),'Payer Participation Data'!$B$10:$B$59,$C1377,'Payer Participation Data'!$C$10:$C$59,$D1377))</f>
        <v>0</v>
      </c>
    </row>
    <row r="1378" spans="2:13" x14ac:dyDescent="0.35">
      <c r="B1378" s="127" t="s">
        <v>80</v>
      </c>
      <c r="C1378" s="169" t="str">
        <f>IF(ISBLANK('Payer Participation Data'!$B$78),"-",'Payer Participation Data'!$B$78)</f>
        <v>-</v>
      </c>
      <c r="D1378" s="169" t="str">
        <f>IF(ISBLANK('Payer Participation Data'!$C$78),"-",'Payer Participation Data'!$C$78)</f>
        <v>-</v>
      </c>
      <c r="E1378" s="169" t="str">
        <f>IF(ISBLANK('Payer Participation Data'!$D$78),"-",'Payer Participation Data'!$D$78)</f>
        <v>-</v>
      </c>
      <c r="F1378" s="169" t="str">
        <f>IF(ISBLANK('Payer Participation Data'!$E$78),"-",'Payer Participation Data'!$E$78)</f>
        <v>-</v>
      </c>
      <c r="G1378" s="261">
        <v>4</v>
      </c>
      <c r="H1378" s="261">
        <v>2</v>
      </c>
      <c r="I1378" s="261">
        <v>5</v>
      </c>
      <c r="J1378" s="128" t="str">
        <f t="shared" si="68"/>
        <v>254</v>
      </c>
      <c r="K1378" s="128" t="s">
        <v>30</v>
      </c>
      <c r="L1378" s="263">
        <f>IF(ISNA(SUMIFS(INDEX('Payer Participation Data'!$F$10:$BM$59,0,MATCH(CONCATENATE($J1378,L$6),'Payer Participation Data'!$F$8:$BM$8,0)),'Payer Participation Data'!$B$10:$B$59,$C1378,'Payer Participation Data'!$C$10:$C$59,$D1378)),"-",SUMIFS(INDEX('Payer Participation Data'!$F$10:$BM$59,0,MATCH(CONCATENATE($J1378,L$6),'Payer Participation Data'!$F$8:$BM$8,0)),'Payer Participation Data'!$B$10:$B$59,$C1378,'Payer Participation Data'!$C$10:$C$59,$D1378))</f>
        <v>0</v>
      </c>
      <c r="M1378" s="264">
        <f>IF(ISNA(SUMIFS(INDEX('Payer Participation Data'!$F$10:$BM$59,0,MATCH(CONCATENATE($J1378,M$6),'Payer Participation Data'!$F$8:$BM$8,0)),'Payer Participation Data'!$B$10:$B$59,$C1378,'Payer Participation Data'!$C$10:$C$59,$D1378)),"-",SUMIFS(INDEX('Payer Participation Data'!$F$10:$BM$59,0,MATCH(CONCATENATE($J1378,M$6),'Payer Participation Data'!$F$8:$BM$8,0)),'Payer Participation Data'!$B$10:$B$59,$C1378,'Payer Participation Data'!$C$10:$C$59,$D1378))</f>
        <v>0</v>
      </c>
    </row>
    <row r="1379" spans="2:13" x14ac:dyDescent="0.35">
      <c r="B1379" s="127" t="s">
        <v>80</v>
      </c>
      <c r="C1379" s="169" t="str">
        <f>IF(ISBLANK('Payer Participation Data'!$B$78),"-",'Payer Participation Data'!$B$78)</f>
        <v>-</v>
      </c>
      <c r="D1379" s="169" t="str">
        <f>IF(ISBLANK('Payer Participation Data'!$C$78),"-",'Payer Participation Data'!$C$78)</f>
        <v>-</v>
      </c>
      <c r="E1379" s="169" t="str">
        <f>IF(ISBLANK('Payer Participation Data'!$D$78),"-",'Payer Participation Data'!$D$78)</f>
        <v>-</v>
      </c>
      <c r="F1379" s="169" t="str">
        <f>IF(ISBLANK('Payer Participation Data'!$E$78),"-",'Payer Participation Data'!$E$78)</f>
        <v>-</v>
      </c>
      <c r="G1379" s="260">
        <v>1</v>
      </c>
      <c r="H1379" s="260">
        <v>3</v>
      </c>
      <c r="I1379" s="260">
        <v>5</v>
      </c>
      <c r="J1379" s="102" t="str">
        <f t="shared" si="68"/>
        <v>351</v>
      </c>
      <c r="K1379" s="102" t="s">
        <v>30</v>
      </c>
      <c r="L1379" s="263">
        <f>IF(ISNA(SUMIFS(INDEX('Payer Participation Data'!$F$10:$BM$59,0,MATCH(CONCATENATE($J1379,L$6),'Payer Participation Data'!$F$8:$BM$8,0)),'Payer Participation Data'!$B$10:$B$59,$C1379,'Payer Participation Data'!$C$10:$C$59,$D1379)),"-",SUMIFS(INDEX('Payer Participation Data'!$F$10:$BM$59,0,MATCH(CONCATENATE($J1379,L$6),'Payer Participation Data'!$F$8:$BM$8,0)),'Payer Participation Data'!$B$10:$B$59,$C1379,'Payer Participation Data'!$C$10:$C$59,$D1379))</f>
        <v>0</v>
      </c>
      <c r="M1379" s="264">
        <f>IF(ISNA(SUMIFS(INDEX('Payer Participation Data'!$F$10:$BM$59,0,MATCH(CONCATENATE($J1379,M$6),'Payer Participation Data'!$F$8:$BM$8,0)),'Payer Participation Data'!$B$10:$B$59,$C1379,'Payer Participation Data'!$C$10:$C$59,$D1379)),"-",SUMIFS(INDEX('Payer Participation Data'!$F$10:$BM$59,0,MATCH(CONCATENATE($J1379,M$6),'Payer Participation Data'!$F$8:$BM$8,0)),'Payer Participation Data'!$B$10:$B$59,$C1379,'Payer Participation Data'!$C$10:$C$59,$D1379))</f>
        <v>0</v>
      </c>
    </row>
    <row r="1380" spans="2:13" x14ac:dyDescent="0.35">
      <c r="B1380" s="127" t="s">
        <v>80</v>
      </c>
      <c r="C1380" s="169" t="str">
        <f>IF(ISBLANK('Payer Participation Data'!$B$78),"-",'Payer Participation Data'!$B$78)</f>
        <v>-</v>
      </c>
      <c r="D1380" s="169" t="str">
        <f>IF(ISBLANK('Payer Participation Data'!$C$78),"-",'Payer Participation Data'!$C$78)</f>
        <v>-</v>
      </c>
      <c r="E1380" s="169" t="str">
        <f>IF(ISBLANK('Payer Participation Data'!$D$78),"-",'Payer Participation Data'!$D$78)</f>
        <v>-</v>
      </c>
      <c r="F1380" s="169" t="str">
        <f>IF(ISBLANK('Payer Participation Data'!$E$78),"-",'Payer Participation Data'!$E$78)</f>
        <v>-</v>
      </c>
      <c r="G1380" s="261">
        <v>2</v>
      </c>
      <c r="H1380" s="261">
        <v>3</v>
      </c>
      <c r="I1380" s="261">
        <v>5</v>
      </c>
      <c r="J1380" s="128" t="str">
        <f t="shared" si="68"/>
        <v>352</v>
      </c>
      <c r="K1380" s="128" t="s">
        <v>30</v>
      </c>
      <c r="L1380" s="263">
        <f>IF(ISNA(SUMIFS(INDEX('Payer Participation Data'!$F$10:$BM$59,0,MATCH(CONCATENATE($J1380,L$6),'Payer Participation Data'!$F$8:$BM$8,0)),'Payer Participation Data'!$B$10:$B$59,$C1380,'Payer Participation Data'!$C$10:$C$59,$D1380)),"-",SUMIFS(INDEX('Payer Participation Data'!$F$10:$BM$59,0,MATCH(CONCATENATE($J1380,L$6),'Payer Participation Data'!$F$8:$BM$8,0)),'Payer Participation Data'!$B$10:$B$59,$C1380,'Payer Participation Data'!$C$10:$C$59,$D1380))</f>
        <v>0</v>
      </c>
      <c r="M1380" s="264">
        <f>IF(ISNA(SUMIFS(INDEX('Payer Participation Data'!$F$10:$BM$59,0,MATCH(CONCATENATE($J1380,M$6),'Payer Participation Data'!$F$8:$BM$8,0)),'Payer Participation Data'!$B$10:$B$59,$C1380,'Payer Participation Data'!$C$10:$C$59,$D1380)),"-",SUMIFS(INDEX('Payer Participation Data'!$F$10:$BM$59,0,MATCH(CONCATENATE($J1380,M$6),'Payer Participation Data'!$F$8:$BM$8,0)),'Payer Participation Data'!$B$10:$B$59,$C1380,'Payer Participation Data'!$C$10:$C$59,$D1380))</f>
        <v>0</v>
      </c>
    </row>
    <row r="1381" spans="2:13" x14ac:dyDescent="0.35">
      <c r="B1381" s="127" t="s">
        <v>80</v>
      </c>
      <c r="C1381" s="169" t="str">
        <f>IF(ISBLANK('Payer Participation Data'!$B$78),"-",'Payer Participation Data'!$B$78)</f>
        <v>-</v>
      </c>
      <c r="D1381" s="169" t="str">
        <f>IF(ISBLANK('Payer Participation Data'!$C$78),"-",'Payer Participation Data'!$C$78)</f>
        <v>-</v>
      </c>
      <c r="E1381" s="169" t="str">
        <f>IF(ISBLANK('Payer Participation Data'!$D$78),"-",'Payer Participation Data'!$D$78)</f>
        <v>-</v>
      </c>
      <c r="F1381" s="169" t="str">
        <f>IF(ISBLANK('Payer Participation Data'!$E$78),"-",'Payer Participation Data'!$E$78)</f>
        <v>-</v>
      </c>
      <c r="G1381" s="260">
        <v>3</v>
      </c>
      <c r="H1381" s="260">
        <v>3</v>
      </c>
      <c r="I1381" s="260">
        <v>5</v>
      </c>
      <c r="J1381" s="102" t="str">
        <f t="shared" si="68"/>
        <v>353</v>
      </c>
      <c r="K1381" s="102" t="s">
        <v>30</v>
      </c>
      <c r="L1381" s="263">
        <f>IF(ISNA(SUMIFS(INDEX('Payer Participation Data'!$F$10:$BM$59,0,MATCH(CONCATENATE($J1381,L$6),'Payer Participation Data'!$F$8:$BM$8,0)),'Payer Participation Data'!$B$10:$B$59,$C1381,'Payer Participation Data'!$C$10:$C$59,$D1381)),"-",SUMIFS(INDEX('Payer Participation Data'!$F$10:$BM$59,0,MATCH(CONCATENATE($J1381,L$6),'Payer Participation Data'!$F$8:$BM$8,0)),'Payer Participation Data'!$B$10:$B$59,$C1381,'Payer Participation Data'!$C$10:$C$59,$D1381))</f>
        <v>0</v>
      </c>
      <c r="M1381" s="264">
        <f>IF(ISNA(SUMIFS(INDEX('Payer Participation Data'!$F$10:$BM$59,0,MATCH(CONCATENATE($J1381,M$6),'Payer Participation Data'!$F$8:$BM$8,0)),'Payer Participation Data'!$B$10:$B$59,$C1381,'Payer Participation Data'!$C$10:$C$59,$D1381)),"-",SUMIFS(INDEX('Payer Participation Data'!$F$10:$BM$59,0,MATCH(CONCATENATE($J1381,M$6),'Payer Participation Data'!$F$8:$BM$8,0)),'Payer Participation Data'!$B$10:$B$59,$C1381,'Payer Participation Data'!$C$10:$C$59,$D1381))</f>
        <v>0</v>
      </c>
    </row>
    <row r="1382" spans="2:13" x14ac:dyDescent="0.35">
      <c r="B1382" s="127" t="s">
        <v>80</v>
      </c>
      <c r="C1382" s="169" t="str">
        <f>IF(ISBLANK('Payer Participation Data'!$B$78),"-",'Payer Participation Data'!$B$78)</f>
        <v>-</v>
      </c>
      <c r="D1382" s="169" t="str">
        <f>IF(ISBLANK('Payer Participation Data'!$C$78),"-",'Payer Participation Data'!$C$78)</f>
        <v>-</v>
      </c>
      <c r="E1382" s="169" t="str">
        <f>IF(ISBLANK('Payer Participation Data'!$D$78),"-",'Payer Participation Data'!$D$78)</f>
        <v>-</v>
      </c>
      <c r="F1382" s="169" t="str">
        <f>IF(ISBLANK('Payer Participation Data'!$E$78),"-",'Payer Participation Data'!$E$78)</f>
        <v>-</v>
      </c>
      <c r="G1382" s="261">
        <v>4</v>
      </c>
      <c r="H1382" s="261">
        <v>3</v>
      </c>
      <c r="I1382" s="261">
        <v>5</v>
      </c>
      <c r="J1382" s="128" t="str">
        <f t="shared" si="68"/>
        <v>354</v>
      </c>
      <c r="K1382" s="128" t="s">
        <v>30</v>
      </c>
      <c r="L1382" s="263">
        <f>IF(ISNA(SUMIFS(INDEX('Payer Participation Data'!$F$10:$BM$59,0,MATCH(CONCATENATE($J1382,L$6),'Payer Participation Data'!$F$8:$BM$8,0)),'Payer Participation Data'!$B$10:$B$59,$C1382,'Payer Participation Data'!$C$10:$C$59,$D1382)),"-",SUMIFS(INDEX('Payer Participation Data'!$F$10:$BM$59,0,MATCH(CONCATENATE($J1382,L$6),'Payer Participation Data'!$F$8:$BM$8,0)),'Payer Participation Data'!$B$10:$B$59,$C1382,'Payer Participation Data'!$C$10:$C$59,$D1382))</f>
        <v>0</v>
      </c>
      <c r="M1382" s="264">
        <f>IF(ISNA(SUMIFS(INDEX('Payer Participation Data'!$F$10:$BM$59,0,MATCH(CONCATENATE($J1382,M$6),'Payer Participation Data'!$F$8:$BM$8,0)),'Payer Participation Data'!$B$10:$B$59,$C1382,'Payer Participation Data'!$C$10:$C$59,$D1382)),"-",SUMIFS(INDEX('Payer Participation Data'!$F$10:$BM$59,0,MATCH(CONCATENATE($J1382,M$6),'Payer Participation Data'!$F$8:$BM$8,0)),'Payer Participation Data'!$B$10:$B$59,$C1382,'Payer Participation Data'!$C$10:$C$59,$D1382))</f>
        <v>0</v>
      </c>
    </row>
    <row r="1383" spans="2:13" x14ac:dyDescent="0.35">
      <c r="B1383" s="127" t="s">
        <v>80</v>
      </c>
      <c r="C1383" s="169" t="str">
        <f>IF(ISBLANK('Payer Participation Data'!$B$78),"-",'Payer Participation Data'!$B$78)</f>
        <v>-</v>
      </c>
      <c r="D1383" s="169" t="str">
        <f>IF(ISBLANK('Payer Participation Data'!$C$78),"-",'Payer Participation Data'!$C$78)</f>
        <v>-</v>
      </c>
      <c r="E1383" s="169" t="str">
        <f>IF(ISBLANK('Payer Participation Data'!$D$78),"-",'Payer Participation Data'!$D$78)</f>
        <v>-</v>
      </c>
      <c r="F1383" s="169" t="str">
        <f>IF(ISBLANK('Payer Participation Data'!$E$78),"-",'Payer Participation Data'!$E$78)</f>
        <v>-</v>
      </c>
      <c r="G1383" s="260">
        <v>1</v>
      </c>
      <c r="H1383" s="260">
        <v>4</v>
      </c>
      <c r="I1383" s="260">
        <v>5</v>
      </c>
      <c r="J1383" s="102" t="str">
        <f t="shared" si="68"/>
        <v>451</v>
      </c>
      <c r="K1383" s="102" t="s">
        <v>30</v>
      </c>
      <c r="L1383" s="263">
        <f>IF(ISNA(SUMIFS(INDEX('Payer Participation Data'!$F$10:$BM$59,0,MATCH(CONCATENATE($J1383,L$6),'Payer Participation Data'!$F$8:$BM$8,0)),'Payer Participation Data'!$B$10:$B$59,$C1383,'Payer Participation Data'!$C$10:$C$59,$D1383)),"-",SUMIFS(INDEX('Payer Participation Data'!$F$10:$BM$59,0,MATCH(CONCATENATE($J1383,L$6),'Payer Participation Data'!$F$8:$BM$8,0)),'Payer Participation Data'!$B$10:$B$59,$C1383,'Payer Participation Data'!$C$10:$C$59,$D1383))</f>
        <v>0</v>
      </c>
      <c r="M1383" s="264">
        <f>IF(ISNA(SUMIFS(INDEX('Payer Participation Data'!$F$10:$BM$59,0,MATCH(CONCATENATE($J1383,M$6),'Payer Participation Data'!$F$8:$BM$8,0)),'Payer Participation Data'!$B$10:$B$59,$C1383,'Payer Participation Data'!$C$10:$C$59,$D1383)),"-",SUMIFS(INDEX('Payer Participation Data'!$F$10:$BM$59,0,MATCH(CONCATENATE($J1383,M$6),'Payer Participation Data'!$F$8:$BM$8,0)),'Payer Participation Data'!$B$10:$B$59,$C1383,'Payer Participation Data'!$C$10:$C$59,$D1383))</f>
        <v>0</v>
      </c>
    </row>
    <row r="1384" spans="2:13" x14ac:dyDescent="0.35">
      <c r="B1384" s="127" t="s">
        <v>80</v>
      </c>
      <c r="C1384" s="169" t="str">
        <f>IF(ISBLANK('Payer Participation Data'!$B$78),"-",'Payer Participation Data'!$B$78)</f>
        <v>-</v>
      </c>
      <c r="D1384" s="169" t="str">
        <f>IF(ISBLANK('Payer Participation Data'!$C$78),"-",'Payer Participation Data'!$C$78)</f>
        <v>-</v>
      </c>
      <c r="E1384" s="169" t="str">
        <f>IF(ISBLANK('Payer Participation Data'!$D$78),"-",'Payer Participation Data'!$D$78)</f>
        <v>-</v>
      </c>
      <c r="F1384" s="169" t="str">
        <f>IF(ISBLANK('Payer Participation Data'!$E$78),"-",'Payer Participation Data'!$E$78)</f>
        <v>-</v>
      </c>
      <c r="G1384" s="261">
        <v>2</v>
      </c>
      <c r="H1384" s="261">
        <v>4</v>
      </c>
      <c r="I1384" s="261">
        <v>5</v>
      </c>
      <c r="J1384" s="128" t="str">
        <f t="shared" si="68"/>
        <v>452</v>
      </c>
      <c r="K1384" s="128" t="s">
        <v>30</v>
      </c>
      <c r="L1384" s="263">
        <f>IF(ISNA(SUMIFS(INDEX('Payer Participation Data'!$F$10:$BM$59,0,MATCH(CONCATENATE($J1384,L$6),'Payer Participation Data'!$F$8:$BM$8,0)),'Payer Participation Data'!$B$10:$B$59,$C1384,'Payer Participation Data'!$C$10:$C$59,$D1384)),"-",SUMIFS(INDEX('Payer Participation Data'!$F$10:$BM$59,0,MATCH(CONCATENATE($J1384,L$6),'Payer Participation Data'!$F$8:$BM$8,0)),'Payer Participation Data'!$B$10:$B$59,$C1384,'Payer Participation Data'!$C$10:$C$59,$D1384))</f>
        <v>0</v>
      </c>
      <c r="M1384" s="264">
        <f>IF(ISNA(SUMIFS(INDEX('Payer Participation Data'!$F$10:$BM$59,0,MATCH(CONCATENATE($J1384,M$6),'Payer Participation Data'!$F$8:$BM$8,0)),'Payer Participation Data'!$B$10:$B$59,$C1384,'Payer Participation Data'!$C$10:$C$59,$D1384)),"-",SUMIFS(INDEX('Payer Participation Data'!$F$10:$BM$59,0,MATCH(CONCATENATE($J1384,M$6),'Payer Participation Data'!$F$8:$BM$8,0)),'Payer Participation Data'!$B$10:$B$59,$C1384,'Payer Participation Data'!$C$10:$C$59,$D1384))</f>
        <v>0</v>
      </c>
    </row>
    <row r="1385" spans="2:13" x14ac:dyDescent="0.35">
      <c r="B1385" s="127" t="s">
        <v>80</v>
      </c>
      <c r="C1385" s="169" t="str">
        <f>IF(ISBLANK('Payer Participation Data'!$B$78),"-",'Payer Participation Data'!$B$78)</f>
        <v>-</v>
      </c>
      <c r="D1385" s="169" t="str">
        <f>IF(ISBLANK('Payer Participation Data'!$C$78),"-",'Payer Participation Data'!$C$78)</f>
        <v>-</v>
      </c>
      <c r="E1385" s="169" t="str">
        <f>IF(ISBLANK('Payer Participation Data'!$D$78),"-",'Payer Participation Data'!$D$78)</f>
        <v>-</v>
      </c>
      <c r="F1385" s="169" t="str">
        <f>IF(ISBLANK('Payer Participation Data'!$E$78),"-",'Payer Participation Data'!$E$78)</f>
        <v>-</v>
      </c>
      <c r="G1385" s="260">
        <v>3</v>
      </c>
      <c r="H1385" s="260">
        <v>4</v>
      </c>
      <c r="I1385" s="260">
        <v>5</v>
      </c>
      <c r="J1385" s="102" t="str">
        <f t="shared" si="68"/>
        <v>453</v>
      </c>
      <c r="K1385" s="102" t="s">
        <v>30</v>
      </c>
      <c r="L1385" s="263">
        <f>IF(ISNA(SUMIFS(INDEX('Payer Participation Data'!$F$10:$BM$59,0,MATCH(CONCATENATE($J1385,L$6),'Payer Participation Data'!$F$8:$BM$8,0)),'Payer Participation Data'!$B$10:$B$59,$C1385,'Payer Participation Data'!$C$10:$C$59,$D1385)),"-",SUMIFS(INDEX('Payer Participation Data'!$F$10:$BM$59,0,MATCH(CONCATENATE($J1385,L$6),'Payer Participation Data'!$F$8:$BM$8,0)),'Payer Participation Data'!$B$10:$B$59,$C1385,'Payer Participation Data'!$C$10:$C$59,$D1385))</f>
        <v>0</v>
      </c>
      <c r="M1385" s="264">
        <f>IF(ISNA(SUMIFS(INDEX('Payer Participation Data'!$F$10:$BM$59,0,MATCH(CONCATENATE($J1385,M$6),'Payer Participation Data'!$F$8:$BM$8,0)),'Payer Participation Data'!$B$10:$B$59,$C1385,'Payer Participation Data'!$C$10:$C$59,$D1385)),"-",SUMIFS(INDEX('Payer Participation Data'!$F$10:$BM$59,0,MATCH(CONCATENATE($J1385,M$6),'Payer Participation Data'!$F$8:$BM$8,0)),'Payer Participation Data'!$B$10:$B$59,$C1385,'Payer Participation Data'!$C$10:$C$59,$D1385))</f>
        <v>0</v>
      </c>
    </row>
    <row r="1386" spans="2:13" x14ac:dyDescent="0.35">
      <c r="B1386" s="127" t="s">
        <v>80</v>
      </c>
      <c r="C1386" s="169" t="str">
        <f>IF(ISBLANK('Payer Participation Data'!$B$78),"-",'Payer Participation Data'!$B$78)</f>
        <v>-</v>
      </c>
      <c r="D1386" s="169" t="str">
        <f>IF(ISBLANK('Payer Participation Data'!$C$78),"-",'Payer Participation Data'!$C$78)</f>
        <v>-</v>
      </c>
      <c r="E1386" s="169" t="str">
        <f>IF(ISBLANK('Payer Participation Data'!$D$78),"-",'Payer Participation Data'!$D$78)</f>
        <v>-</v>
      </c>
      <c r="F1386" s="169" t="str">
        <f>IF(ISBLANK('Payer Participation Data'!$E$78),"-",'Payer Participation Data'!$E$78)</f>
        <v>-</v>
      </c>
      <c r="G1386" s="261">
        <v>4</v>
      </c>
      <c r="H1386" s="261">
        <v>4</v>
      </c>
      <c r="I1386" s="261">
        <v>5</v>
      </c>
      <c r="J1386" s="128" t="str">
        <f t="shared" si="68"/>
        <v>454</v>
      </c>
      <c r="K1386" s="128" t="s">
        <v>30</v>
      </c>
      <c r="L1386" s="263">
        <f>IF(ISNA(SUMIFS(INDEX('Payer Participation Data'!$F$10:$BM$59,0,MATCH(CONCATENATE($J1386,L$6),'Payer Participation Data'!$F$8:$BM$8,0)),'Payer Participation Data'!$B$10:$B$59,$C1386,'Payer Participation Data'!$C$10:$C$59,$D1386)),"-",SUMIFS(INDEX('Payer Participation Data'!$F$10:$BM$59,0,MATCH(CONCATENATE($J1386,L$6),'Payer Participation Data'!$F$8:$BM$8,0)),'Payer Participation Data'!$B$10:$B$59,$C1386,'Payer Participation Data'!$C$10:$C$59,$D1386))</f>
        <v>0</v>
      </c>
      <c r="M1386" s="264">
        <f>IF(ISNA(SUMIFS(INDEX('Payer Participation Data'!$F$10:$BM$59,0,MATCH(CONCATENATE($J1386,M$6),'Payer Participation Data'!$F$8:$BM$8,0)),'Payer Participation Data'!$B$10:$B$59,$C1386,'Payer Participation Data'!$C$10:$C$59,$D1386)),"-",SUMIFS(INDEX('Payer Participation Data'!$F$10:$BM$59,0,MATCH(CONCATENATE($J1386,M$6),'Payer Participation Data'!$F$8:$BM$8,0)),'Payer Participation Data'!$B$10:$B$59,$C1386,'Payer Participation Data'!$C$10:$C$59,$D1386))</f>
        <v>0</v>
      </c>
    </row>
    <row r="1387" spans="2:13" x14ac:dyDescent="0.35">
      <c r="B1387" s="127" t="s">
        <v>80</v>
      </c>
      <c r="C1387" s="169" t="str">
        <f>IF(ISBLANK('Payer Participation Data'!$B$79),"-",'Payer Participation Data'!$B$79)</f>
        <v>-</v>
      </c>
      <c r="D1387" s="169" t="str">
        <f>IF(ISBLANK('Payer Participation Data'!$C$79),"-",'Payer Participation Data'!$C$79)</f>
        <v>-</v>
      </c>
      <c r="E1387" s="169" t="str">
        <f>IF(ISBLANK('Payer Participation Data'!$D$79),"-",'Payer Participation Data'!$D$79)</f>
        <v>-</v>
      </c>
      <c r="F1387" s="169" t="str">
        <f>IF(ISBLANK('Payer Participation Data'!$E$79),"-",'Payer Participation Data'!$E$79)</f>
        <v>-</v>
      </c>
      <c r="G1387" s="260">
        <v>1</v>
      </c>
      <c r="H1387" s="260" t="s">
        <v>64</v>
      </c>
      <c r="I1387" s="260" t="s">
        <v>64</v>
      </c>
      <c r="J1387" s="102" t="str">
        <f t="shared" si="68"/>
        <v>BaselineBaseline1</v>
      </c>
      <c r="K1387" s="102" t="s">
        <v>30</v>
      </c>
      <c r="L1387" s="263">
        <f>IF(ISNA(SUMIFS(INDEX('Payer Participation Data'!$F$10:$BM$59,0,MATCH(CONCATENATE($J1387,L$6),'Payer Participation Data'!$F$8:$BM$8,0)),'Payer Participation Data'!$B$10:$B$59,$C1387,'Payer Participation Data'!$C$10:$C$59,$D1387)),"-",SUMIFS(INDEX('Payer Participation Data'!$F$10:$BM$59,0,MATCH(CONCATENATE($J1387,L$6),'Payer Participation Data'!$F$8:$BM$8,0)),'Payer Participation Data'!$B$10:$B$59,$C1387,'Payer Participation Data'!$C$10:$C$59,$D1387))</f>
        <v>0</v>
      </c>
      <c r="M1387" s="264">
        <f>IF(ISNA(SUMIFS(INDEX('Payer Participation Data'!$F$10:$BM$59,0,MATCH(CONCATENATE($J1387,M$6),'Payer Participation Data'!$F$8:$BM$8,0)),'Payer Participation Data'!$B$10:$B$59,$C1387,'Payer Participation Data'!$C$10:$C$59,$D1387)),"-",SUMIFS(INDEX('Payer Participation Data'!$F$10:$BM$59,0,MATCH(CONCATENATE($J1387,M$6),'Payer Participation Data'!$F$8:$BM$8,0)),'Payer Participation Data'!$B$10:$B$59,$C1387,'Payer Participation Data'!$C$10:$C$59,$D1387))</f>
        <v>0</v>
      </c>
    </row>
    <row r="1388" spans="2:13" x14ac:dyDescent="0.35">
      <c r="B1388" s="127" t="s">
        <v>80</v>
      </c>
      <c r="C1388" s="169" t="str">
        <f>IF(ISBLANK('Payer Participation Data'!$B$79),"-",'Payer Participation Data'!$B$79)</f>
        <v>-</v>
      </c>
      <c r="D1388" s="169" t="str">
        <f>IF(ISBLANK('Payer Participation Data'!$C$79),"-",'Payer Participation Data'!$C$79)</f>
        <v>-</v>
      </c>
      <c r="E1388" s="169" t="str">
        <f>IF(ISBLANK('Payer Participation Data'!$D$79),"-",'Payer Participation Data'!$D$79)</f>
        <v>-</v>
      </c>
      <c r="F1388" s="169" t="str">
        <f>IF(ISBLANK('Payer Participation Data'!$E$79),"-",'Payer Participation Data'!$E$79)</f>
        <v>-</v>
      </c>
      <c r="G1388" s="261">
        <v>2</v>
      </c>
      <c r="H1388" s="261" t="s">
        <v>64</v>
      </c>
      <c r="I1388" s="261" t="s">
        <v>64</v>
      </c>
      <c r="J1388" s="128" t="str">
        <f t="shared" si="68"/>
        <v>BaselineBaseline2</v>
      </c>
      <c r="K1388" s="128" t="s">
        <v>30</v>
      </c>
      <c r="L1388" s="263">
        <f>IF(ISNA(SUMIFS(INDEX('Payer Participation Data'!$F$10:$BM$59,0,MATCH(CONCATENATE($J1388,L$6),'Payer Participation Data'!$F$8:$BM$8,0)),'Payer Participation Data'!$B$10:$B$59,$C1388,'Payer Participation Data'!$C$10:$C$59,$D1388)),"-",SUMIFS(INDEX('Payer Participation Data'!$F$10:$BM$59,0,MATCH(CONCATENATE($J1388,L$6),'Payer Participation Data'!$F$8:$BM$8,0)),'Payer Participation Data'!$B$10:$B$59,$C1388,'Payer Participation Data'!$C$10:$C$59,$D1388))</f>
        <v>0</v>
      </c>
      <c r="M1388" s="264">
        <f>IF(ISNA(SUMIFS(INDEX('Payer Participation Data'!$F$10:$BM$59,0,MATCH(CONCATENATE($J1388,M$6),'Payer Participation Data'!$F$8:$BM$8,0)),'Payer Participation Data'!$B$10:$B$59,$C1388,'Payer Participation Data'!$C$10:$C$59,$D1388)),"-",SUMIFS(INDEX('Payer Participation Data'!$F$10:$BM$59,0,MATCH(CONCATENATE($J1388,M$6),'Payer Participation Data'!$F$8:$BM$8,0)),'Payer Participation Data'!$B$10:$B$59,$C1388,'Payer Participation Data'!$C$10:$C$59,$D1388))</f>
        <v>0</v>
      </c>
    </row>
    <row r="1389" spans="2:13" x14ac:dyDescent="0.35">
      <c r="B1389" s="127" t="s">
        <v>80</v>
      </c>
      <c r="C1389" s="169" t="str">
        <f>IF(ISBLANK('Payer Participation Data'!$B$79),"-",'Payer Participation Data'!$B$79)</f>
        <v>-</v>
      </c>
      <c r="D1389" s="169" t="str">
        <f>IF(ISBLANK('Payer Participation Data'!$C$79),"-",'Payer Participation Data'!$C$79)</f>
        <v>-</v>
      </c>
      <c r="E1389" s="169" t="str">
        <f>IF(ISBLANK('Payer Participation Data'!$D$79),"-",'Payer Participation Data'!$D$79)</f>
        <v>-</v>
      </c>
      <c r="F1389" s="169" t="str">
        <f>IF(ISBLANK('Payer Participation Data'!$E$79),"-",'Payer Participation Data'!$E$79)</f>
        <v>-</v>
      </c>
      <c r="G1389" s="260">
        <v>3</v>
      </c>
      <c r="H1389" s="260" t="s">
        <v>64</v>
      </c>
      <c r="I1389" s="260" t="s">
        <v>64</v>
      </c>
      <c r="J1389" s="102" t="str">
        <f t="shared" si="68"/>
        <v>BaselineBaseline3</v>
      </c>
      <c r="K1389" s="102" t="s">
        <v>30</v>
      </c>
      <c r="L1389" s="263">
        <f>IF(ISNA(SUMIFS(INDEX('Payer Participation Data'!$F$10:$BM$59,0,MATCH(CONCATENATE($J1389,L$6),'Payer Participation Data'!$F$8:$BM$8,0)),'Payer Participation Data'!$B$10:$B$59,$C1389,'Payer Participation Data'!$C$10:$C$59,$D1389)),"-",SUMIFS(INDEX('Payer Participation Data'!$F$10:$BM$59,0,MATCH(CONCATENATE($J1389,L$6),'Payer Participation Data'!$F$8:$BM$8,0)),'Payer Participation Data'!$B$10:$B$59,$C1389,'Payer Participation Data'!$C$10:$C$59,$D1389))</f>
        <v>0</v>
      </c>
      <c r="M1389" s="264">
        <f>IF(ISNA(SUMIFS(INDEX('Payer Participation Data'!$F$10:$BM$59,0,MATCH(CONCATENATE($J1389,M$6),'Payer Participation Data'!$F$8:$BM$8,0)),'Payer Participation Data'!$B$10:$B$59,$C1389,'Payer Participation Data'!$C$10:$C$59,$D1389)),"-",SUMIFS(INDEX('Payer Participation Data'!$F$10:$BM$59,0,MATCH(CONCATENATE($J1389,M$6),'Payer Participation Data'!$F$8:$BM$8,0)),'Payer Participation Data'!$B$10:$B$59,$C1389,'Payer Participation Data'!$C$10:$C$59,$D1389))</f>
        <v>0</v>
      </c>
    </row>
    <row r="1390" spans="2:13" x14ac:dyDescent="0.35">
      <c r="B1390" s="127" t="s">
        <v>80</v>
      </c>
      <c r="C1390" s="169" t="str">
        <f>IF(ISBLANK('Payer Participation Data'!$B$79),"-",'Payer Participation Data'!$B$79)</f>
        <v>-</v>
      </c>
      <c r="D1390" s="169" t="str">
        <f>IF(ISBLANK('Payer Participation Data'!$C$79),"-",'Payer Participation Data'!$C$79)</f>
        <v>-</v>
      </c>
      <c r="E1390" s="169" t="str">
        <f>IF(ISBLANK('Payer Participation Data'!$D$79),"-",'Payer Participation Data'!$D$79)</f>
        <v>-</v>
      </c>
      <c r="F1390" s="169" t="str">
        <f>IF(ISBLANK('Payer Participation Data'!$E$79),"-",'Payer Participation Data'!$E$79)</f>
        <v>-</v>
      </c>
      <c r="G1390" s="261">
        <v>4</v>
      </c>
      <c r="H1390" s="261" t="s">
        <v>64</v>
      </c>
      <c r="I1390" s="261" t="s">
        <v>64</v>
      </c>
      <c r="J1390" s="128" t="str">
        <f t="shared" si="68"/>
        <v>BaselineBaseline4</v>
      </c>
      <c r="K1390" s="128" t="s">
        <v>30</v>
      </c>
      <c r="L1390" s="263">
        <f>IF(ISNA(SUMIFS(INDEX('Payer Participation Data'!$F$10:$BM$59,0,MATCH(CONCATENATE($J1390,L$6),'Payer Participation Data'!$F$8:$BM$8,0)),'Payer Participation Data'!$B$10:$B$59,$C1390,'Payer Participation Data'!$C$10:$C$59,$D1390)),"-",SUMIFS(INDEX('Payer Participation Data'!$F$10:$BM$59,0,MATCH(CONCATENATE($J1390,L$6),'Payer Participation Data'!$F$8:$BM$8,0)),'Payer Participation Data'!$B$10:$B$59,$C1390,'Payer Participation Data'!$C$10:$C$59,$D1390))</f>
        <v>0</v>
      </c>
      <c r="M1390" s="264">
        <f>IF(ISNA(SUMIFS(INDEX('Payer Participation Data'!$F$10:$BM$59,0,MATCH(CONCATENATE($J1390,M$6),'Payer Participation Data'!$F$8:$BM$8,0)),'Payer Participation Data'!$B$10:$B$59,$C1390,'Payer Participation Data'!$C$10:$C$59,$D1390)),"-",SUMIFS(INDEX('Payer Participation Data'!$F$10:$BM$59,0,MATCH(CONCATENATE($J1390,M$6),'Payer Participation Data'!$F$8:$BM$8,0)),'Payer Participation Data'!$B$10:$B$59,$C1390,'Payer Participation Data'!$C$10:$C$59,$D1390))</f>
        <v>0</v>
      </c>
    </row>
    <row r="1391" spans="2:13" x14ac:dyDescent="0.35">
      <c r="B1391" s="127" t="s">
        <v>80</v>
      </c>
      <c r="C1391" s="169" t="str">
        <f>IF(ISBLANK('Payer Participation Data'!$B$79),"-",'Payer Participation Data'!$B$79)</f>
        <v>-</v>
      </c>
      <c r="D1391" s="169" t="str">
        <f>IF(ISBLANK('Payer Participation Data'!$C$79),"-",'Payer Participation Data'!$C$79)</f>
        <v>-</v>
      </c>
      <c r="E1391" s="169" t="str">
        <f>IF(ISBLANK('Payer Participation Data'!$D$79),"-",'Payer Participation Data'!$D$79)</f>
        <v>-</v>
      </c>
      <c r="F1391" s="169" t="str">
        <f>IF(ISBLANK('Payer Participation Data'!$E$79),"-",'Payer Participation Data'!$E$79)</f>
        <v>-</v>
      </c>
      <c r="G1391" s="260">
        <v>1</v>
      </c>
      <c r="H1391" s="260">
        <v>1</v>
      </c>
      <c r="I1391" s="260">
        <v>5</v>
      </c>
      <c r="J1391" s="102" t="str">
        <f t="shared" ref="J1391:J1454" si="69">CONCATENATE(H1391,I1391,G1391)</f>
        <v>151</v>
      </c>
      <c r="K1391" s="102" t="s">
        <v>30</v>
      </c>
      <c r="L1391" s="263">
        <f>IF(ISNA(SUMIFS(INDEX('Payer Participation Data'!$F$10:$BM$59,0,MATCH(CONCATENATE($J1391,L$6),'Payer Participation Data'!$F$8:$BM$8,0)),'Payer Participation Data'!$B$10:$B$59,$C1391,'Payer Participation Data'!$C$10:$C$59,$D1391)),"-",SUMIFS(INDEX('Payer Participation Data'!$F$10:$BM$59,0,MATCH(CONCATENATE($J1391,L$6),'Payer Participation Data'!$F$8:$BM$8,0)),'Payer Participation Data'!$B$10:$B$59,$C1391,'Payer Participation Data'!$C$10:$C$59,$D1391))</f>
        <v>0</v>
      </c>
      <c r="M1391" s="264">
        <f>IF(ISNA(SUMIFS(INDEX('Payer Participation Data'!$F$10:$BM$59,0,MATCH(CONCATENATE($J1391,M$6),'Payer Participation Data'!$F$8:$BM$8,0)),'Payer Participation Data'!$B$10:$B$59,$C1391,'Payer Participation Data'!$C$10:$C$59,$D1391)),"-",SUMIFS(INDEX('Payer Participation Data'!$F$10:$BM$59,0,MATCH(CONCATENATE($J1391,M$6),'Payer Participation Data'!$F$8:$BM$8,0)),'Payer Participation Data'!$B$10:$B$59,$C1391,'Payer Participation Data'!$C$10:$C$59,$D1391))</f>
        <v>0</v>
      </c>
    </row>
    <row r="1392" spans="2:13" x14ac:dyDescent="0.35">
      <c r="B1392" s="127" t="s">
        <v>80</v>
      </c>
      <c r="C1392" s="169" t="str">
        <f>IF(ISBLANK('Payer Participation Data'!$B$79),"-",'Payer Participation Data'!$B$79)</f>
        <v>-</v>
      </c>
      <c r="D1392" s="169" t="str">
        <f>IF(ISBLANK('Payer Participation Data'!$C$79),"-",'Payer Participation Data'!$C$79)</f>
        <v>-</v>
      </c>
      <c r="E1392" s="169" t="str">
        <f>IF(ISBLANK('Payer Participation Data'!$D$79),"-",'Payer Participation Data'!$D$79)</f>
        <v>-</v>
      </c>
      <c r="F1392" s="169" t="str">
        <f>IF(ISBLANK('Payer Participation Data'!$E$79),"-",'Payer Participation Data'!$E$79)</f>
        <v>-</v>
      </c>
      <c r="G1392" s="261">
        <v>2</v>
      </c>
      <c r="H1392" s="261">
        <v>1</v>
      </c>
      <c r="I1392" s="261">
        <v>5</v>
      </c>
      <c r="J1392" s="128" t="str">
        <f t="shared" si="69"/>
        <v>152</v>
      </c>
      <c r="K1392" s="128" t="s">
        <v>30</v>
      </c>
      <c r="L1392" s="263">
        <f>IF(ISNA(SUMIFS(INDEX('Payer Participation Data'!$F$10:$BM$59,0,MATCH(CONCATENATE($J1392,L$6),'Payer Participation Data'!$F$8:$BM$8,0)),'Payer Participation Data'!$B$10:$B$59,$C1392,'Payer Participation Data'!$C$10:$C$59,$D1392)),"-",SUMIFS(INDEX('Payer Participation Data'!$F$10:$BM$59,0,MATCH(CONCATENATE($J1392,L$6),'Payer Participation Data'!$F$8:$BM$8,0)),'Payer Participation Data'!$B$10:$B$59,$C1392,'Payer Participation Data'!$C$10:$C$59,$D1392))</f>
        <v>0</v>
      </c>
      <c r="M1392" s="264">
        <f>IF(ISNA(SUMIFS(INDEX('Payer Participation Data'!$F$10:$BM$59,0,MATCH(CONCATENATE($J1392,M$6),'Payer Participation Data'!$F$8:$BM$8,0)),'Payer Participation Data'!$B$10:$B$59,$C1392,'Payer Participation Data'!$C$10:$C$59,$D1392)),"-",SUMIFS(INDEX('Payer Participation Data'!$F$10:$BM$59,0,MATCH(CONCATENATE($J1392,M$6),'Payer Participation Data'!$F$8:$BM$8,0)),'Payer Participation Data'!$B$10:$B$59,$C1392,'Payer Participation Data'!$C$10:$C$59,$D1392))</f>
        <v>0</v>
      </c>
    </row>
    <row r="1393" spans="2:13" x14ac:dyDescent="0.35">
      <c r="B1393" s="127" t="s">
        <v>80</v>
      </c>
      <c r="C1393" s="169" t="str">
        <f>IF(ISBLANK('Payer Participation Data'!$B$79),"-",'Payer Participation Data'!$B$79)</f>
        <v>-</v>
      </c>
      <c r="D1393" s="169" t="str">
        <f>IF(ISBLANK('Payer Participation Data'!$C$79),"-",'Payer Participation Data'!$C$79)</f>
        <v>-</v>
      </c>
      <c r="E1393" s="169" t="str">
        <f>IF(ISBLANK('Payer Participation Data'!$D$79),"-",'Payer Participation Data'!$D$79)</f>
        <v>-</v>
      </c>
      <c r="F1393" s="169" t="str">
        <f>IF(ISBLANK('Payer Participation Data'!$E$79),"-",'Payer Participation Data'!$E$79)</f>
        <v>-</v>
      </c>
      <c r="G1393" s="260">
        <v>3</v>
      </c>
      <c r="H1393" s="260">
        <v>1</v>
      </c>
      <c r="I1393" s="260">
        <v>5</v>
      </c>
      <c r="J1393" s="102" t="str">
        <f t="shared" si="69"/>
        <v>153</v>
      </c>
      <c r="K1393" s="102" t="s">
        <v>30</v>
      </c>
      <c r="L1393" s="263">
        <f>IF(ISNA(SUMIFS(INDEX('Payer Participation Data'!$F$10:$BM$59,0,MATCH(CONCATENATE($J1393,L$6),'Payer Participation Data'!$F$8:$BM$8,0)),'Payer Participation Data'!$B$10:$B$59,$C1393,'Payer Participation Data'!$C$10:$C$59,$D1393)),"-",SUMIFS(INDEX('Payer Participation Data'!$F$10:$BM$59,0,MATCH(CONCATENATE($J1393,L$6),'Payer Participation Data'!$F$8:$BM$8,0)),'Payer Participation Data'!$B$10:$B$59,$C1393,'Payer Participation Data'!$C$10:$C$59,$D1393))</f>
        <v>0</v>
      </c>
      <c r="M1393" s="264">
        <f>IF(ISNA(SUMIFS(INDEX('Payer Participation Data'!$F$10:$BM$59,0,MATCH(CONCATENATE($J1393,M$6),'Payer Participation Data'!$F$8:$BM$8,0)),'Payer Participation Data'!$B$10:$B$59,$C1393,'Payer Participation Data'!$C$10:$C$59,$D1393)),"-",SUMIFS(INDEX('Payer Participation Data'!$F$10:$BM$59,0,MATCH(CONCATENATE($J1393,M$6),'Payer Participation Data'!$F$8:$BM$8,0)),'Payer Participation Data'!$B$10:$B$59,$C1393,'Payer Participation Data'!$C$10:$C$59,$D1393))</f>
        <v>0</v>
      </c>
    </row>
    <row r="1394" spans="2:13" x14ac:dyDescent="0.35">
      <c r="B1394" s="127" t="s">
        <v>80</v>
      </c>
      <c r="C1394" s="169" t="str">
        <f>IF(ISBLANK('Payer Participation Data'!$B$79),"-",'Payer Participation Data'!$B$79)</f>
        <v>-</v>
      </c>
      <c r="D1394" s="169" t="str">
        <f>IF(ISBLANK('Payer Participation Data'!$C$79),"-",'Payer Participation Data'!$C$79)</f>
        <v>-</v>
      </c>
      <c r="E1394" s="169" t="str">
        <f>IF(ISBLANK('Payer Participation Data'!$D$79),"-",'Payer Participation Data'!$D$79)</f>
        <v>-</v>
      </c>
      <c r="F1394" s="169" t="str">
        <f>IF(ISBLANK('Payer Participation Data'!$E$79),"-",'Payer Participation Data'!$E$79)</f>
        <v>-</v>
      </c>
      <c r="G1394" s="261">
        <v>4</v>
      </c>
      <c r="H1394" s="261">
        <v>1</v>
      </c>
      <c r="I1394" s="261">
        <v>5</v>
      </c>
      <c r="J1394" s="128" t="str">
        <f t="shared" si="69"/>
        <v>154</v>
      </c>
      <c r="K1394" s="128" t="s">
        <v>30</v>
      </c>
      <c r="L1394" s="263">
        <f>IF(ISNA(SUMIFS(INDEX('Payer Participation Data'!$F$10:$BM$59,0,MATCH(CONCATENATE($J1394,L$6),'Payer Participation Data'!$F$8:$BM$8,0)),'Payer Participation Data'!$B$10:$B$59,$C1394,'Payer Participation Data'!$C$10:$C$59,$D1394)),"-",SUMIFS(INDEX('Payer Participation Data'!$F$10:$BM$59,0,MATCH(CONCATENATE($J1394,L$6),'Payer Participation Data'!$F$8:$BM$8,0)),'Payer Participation Data'!$B$10:$B$59,$C1394,'Payer Participation Data'!$C$10:$C$59,$D1394))</f>
        <v>0</v>
      </c>
      <c r="M1394" s="264">
        <f>IF(ISNA(SUMIFS(INDEX('Payer Participation Data'!$F$10:$BM$59,0,MATCH(CONCATENATE($J1394,M$6),'Payer Participation Data'!$F$8:$BM$8,0)),'Payer Participation Data'!$B$10:$B$59,$C1394,'Payer Participation Data'!$C$10:$C$59,$D1394)),"-",SUMIFS(INDEX('Payer Participation Data'!$F$10:$BM$59,0,MATCH(CONCATENATE($J1394,M$6),'Payer Participation Data'!$F$8:$BM$8,0)),'Payer Participation Data'!$B$10:$B$59,$C1394,'Payer Participation Data'!$C$10:$C$59,$D1394))</f>
        <v>0</v>
      </c>
    </row>
    <row r="1395" spans="2:13" x14ac:dyDescent="0.35">
      <c r="B1395" s="127" t="s">
        <v>80</v>
      </c>
      <c r="C1395" s="169" t="str">
        <f>IF(ISBLANK('Payer Participation Data'!$B$79),"-",'Payer Participation Data'!$B$79)</f>
        <v>-</v>
      </c>
      <c r="D1395" s="169" t="str">
        <f>IF(ISBLANK('Payer Participation Data'!$C$79),"-",'Payer Participation Data'!$C$79)</f>
        <v>-</v>
      </c>
      <c r="E1395" s="169" t="str">
        <f>IF(ISBLANK('Payer Participation Data'!$D$79),"-",'Payer Participation Data'!$D$79)</f>
        <v>-</v>
      </c>
      <c r="F1395" s="169" t="str">
        <f>IF(ISBLANK('Payer Participation Data'!$E$79),"-",'Payer Participation Data'!$E$79)</f>
        <v>-</v>
      </c>
      <c r="G1395" s="260">
        <v>1</v>
      </c>
      <c r="H1395" s="260">
        <v>2</v>
      </c>
      <c r="I1395" s="260">
        <v>5</v>
      </c>
      <c r="J1395" s="102" t="str">
        <f t="shared" si="69"/>
        <v>251</v>
      </c>
      <c r="K1395" s="102" t="s">
        <v>30</v>
      </c>
      <c r="L1395" s="263">
        <f>IF(ISNA(SUMIFS(INDEX('Payer Participation Data'!$F$10:$BM$59,0,MATCH(CONCATENATE($J1395,L$6),'Payer Participation Data'!$F$8:$BM$8,0)),'Payer Participation Data'!$B$10:$B$59,$C1395,'Payer Participation Data'!$C$10:$C$59,$D1395)),"-",SUMIFS(INDEX('Payer Participation Data'!$F$10:$BM$59,0,MATCH(CONCATENATE($J1395,L$6),'Payer Participation Data'!$F$8:$BM$8,0)),'Payer Participation Data'!$B$10:$B$59,$C1395,'Payer Participation Data'!$C$10:$C$59,$D1395))</f>
        <v>0</v>
      </c>
      <c r="M1395" s="264">
        <f>IF(ISNA(SUMIFS(INDEX('Payer Participation Data'!$F$10:$BM$59,0,MATCH(CONCATENATE($J1395,M$6),'Payer Participation Data'!$F$8:$BM$8,0)),'Payer Participation Data'!$B$10:$B$59,$C1395,'Payer Participation Data'!$C$10:$C$59,$D1395)),"-",SUMIFS(INDEX('Payer Participation Data'!$F$10:$BM$59,0,MATCH(CONCATENATE($J1395,M$6),'Payer Participation Data'!$F$8:$BM$8,0)),'Payer Participation Data'!$B$10:$B$59,$C1395,'Payer Participation Data'!$C$10:$C$59,$D1395))</f>
        <v>0</v>
      </c>
    </row>
    <row r="1396" spans="2:13" x14ac:dyDescent="0.35">
      <c r="B1396" s="127" t="s">
        <v>80</v>
      </c>
      <c r="C1396" s="169" t="str">
        <f>IF(ISBLANK('Payer Participation Data'!$B$79),"-",'Payer Participation Data'!$B$79)</f>
        <v>-</v>
      </c>
      <c r="D1396" s="169" t="str">
        <f>IF(ISBLANK('Payer Participation Data'!$C$79),"-",'Payer Participation Data'!$C$79)</f>
        <v>-</v>
      </c>
      <c r="E1396" s="169" t="str">
        <f>IF(ISBLANK('Payer Participation Data'!$D$79),"-",'Payer Participation Data'!$D$79)</f>
        <v>-</v>
      </c>
      <c r="F1396" s="169" t="str">
        <f>IF(ISBLANK('Payer Participation Data'!$E$79),"-",'Payer Participation Data'!$E$79)</f>
        <v>-</v>
      </c>
      <c r="G1396" s="261">
        <v>2</v>
      </c>
      <c r="H1396" s="261">
        <v>2</v>
      </c>
      <c r="I1396" s="261">
        <v>5</v>
      </c>
      <c r="J1396" s="128" t="str">
        <f t="shared" si="69"/>
        <v>252</v>
      </c>
      <c r="K1396" s="128" t="s">
        <v>30</v>
      </c>
      <c r="L1396" s="263">
        <f>IF(ISNA(SUMIFS(INDEX('Payer Participation Data'!$F$10:$BM$59,0,MATCH(CONCATENATE($J1396,L$6),'Payer Participation Data'!$F$8:$BM$8,0)),'Payer Participation Data'!$B$10:$B$59,$C1396,'Payer Participation Data'!$C$10:$C$59,$D1396)),"-",SUMIFS(INDEX('Payer Participation Data'!$F$10:$BM$59,0,MATCH(CONCATENATE($J1396,L$6),'Payer Participation Data'!$F$8:$BM$8,0)),'Payer Participation Data'!$B$10:$B$59,$C1396,'Payer Participation Data'!$C$10:$C$59,$D1396))</f>
        <v>0</v>
      </c>
      <c r="M1396" s="264">
        <f>IF(ISNA(SUMIFS(INDEX('Payer Participation Data'!$F$10:$BM$59,0,MATCH(CONCATENATE($J1396,M$6),'Payer Participation Data'!$F$8:$BM$8,0)),'Payer Participation Data'!$B$10:$B$59,$C1396,'Payer Participation Data'!$C$10:$C$59,$D1396)),"-",SUMIFS(INDEX('Payer Participation Data'!$F$10:$BM$59,0,MATCH(CONCATENATE($J1396,M$6),'Payer Participation Data'!$F$8:$BM$8,0)),'Payer Participation Data'!$B$10:$B$59,$C1396,'Payer Participation Data'!$C$10:$C$59,$D1396))</f>
        <v>0</v>
      </c>
    </row>
    <row r="1397" spans="2:13" x14ac:dyDescent="0.35">
      <c r="B1397" s="127" t="s">
        <v>80</v>
      </c>
      <c r="C1397" s="169" t="str">
        <f>IF(ISBLANK('Payer Participation Data'!$B$79),"-",'Payer Participation Data'!$B$79)</f>
        <v>-</v>
      </c>
      <c r="D1397" s="169" t="str">
        <f>IF(ISBLANK('Payer Participation Data'!$C$79),"-",'Payer Participation Data'!$C$79)</f>
        <v>-</v>
      </c>
      <c r="E1397" s="169" t="str">
        <f>IF(ISBLANK('Payer Participation Data'!$D$79),"-",'Payer Participation Data'!$D$79)</f>
        <v>-</v>
      </c>
      <c r="F1397" s="169" t="str">
        <f>IF(ISBLANK('Payer Participation Data'!$E$79),"-",'Payer Participation Data'!$E$79)</f>
        <v>-</v>
      </c>
      <c r="G1397" s="260">
        <v>3</v>
      </c>
      <c r="H1397" s="260">
        <v>2</v>
      </c>
      <c r="I1397" s="260">
        <v>5</v>
      </c>
      <c r="J1397" s="102" t="str">
        <f t="shared" si="69"/>
        <v>253</v>
      </c>
      <c r="K1397" s="102" t="s">
        <v>30</v>
      </c>
      <c r="L1397" s="263">
        <f>IF(ISNA(SUMIFS(INDEX('Payer Participation Data'!$F$10:$BM$59,0,MATCH(CONCATENATE($J1397,L$6),'Payer Participation Data'!$F$8:$BM$8,0)),'Payer Participation Data'!$B$10:$B$59,$C1397,'Payer Participation Data'!$C$10:$C$59,$D1397)),"-",SUMIFS(INDEX('Payer Participation Data'!$F$10:$BM$59,0,MATCH(CONCATENATE($J1397,L$6),'Payer Participation Data'!$F$8:$BM$8,0)),'Payer Participation Data'!$B$10:$B$59,$C1397,'Payer Participation Data'!$C$10:$C$59,$D1397))</f>
        <v>0</v>
      </c>
      <c r="M1397" s="264">
        <f>IF(ISNA(SUMIFS(INDEX('Payer Participation Data'!$F$10:$BM$59,0,MATCH(CONCATENATE($J1397,M$6),'Payer Participation Data'!$F$8:$BM$8,0)),'Payer Participation Data'!$B$10:$B$59,$C1397,'Payer Participation Data'!$C$10:$C$59,$D1397)),"-",SUMIFS(INDEX('Payer Participation Data'!$F$10:$BM$59,0,MATCH(CONCATENATE($J1397,M$6),'Payer Participation Data'!$F$8:$BM$8,0)),'Payer Participation Data'!$B$10:$B$59,$C1397,'Payer Participation Data'!$C$10:$C$59,$D1397))</f>
        <v>0</v>
      </c>
    </row>
    <row r="1398" spans="2:13" x14ac:dyDescent="0.35">
      <c r="B1398" s="127" t="s">
        <v>80</v>
      </c>
      <c r="C1398" s="169" t="str">
        <f>IF(ISBLANK('Payer Participation Data'!$B$79),"-",'Payer Participation Data'!$B$79)</f>
        <v>-</v>
      </c>
      <c r="D1398" s="169" t="str">
        <f>IF(ISBLANK('Payer Participation Data'!$C$79),"-",'Payer Participation Data'!$C$79)</f>
        <v>-</v>
      </c>
      <c r="E1398" s="169" t="str">
        <f>IF(ISBLANK('Payer Participation Data'!$D$79),"-",'Payer Participation Data'!$D$79)</f>
        <v>-</v>
      </c>
      <c r="F1398" s="169" t="str">
        <f>IF(ISBLANK('Payer Participation Data'!$E$79),"-",'Payer Participation Data'!$E$79)</f>
        <v>-</v>
      </c>
      <c r="G1398" s="261">
        <v>4</v>
      </c>
      <c r="H1398" s="261">
        <v>2</v>
      </c>
      <c r="I1398" s="261">
        <v>5</v>
      </c>
      <c r="J1398" s="128" t="str">
        <f t="shared" si="69"/>
        <v>254</v>
      </c>
      <c r="K1398" s="128" t="s">
        <v>30</v>
      </c>
      <c r="L1398" s="263">
        <f>IF(ISNA(SUMIFS(INDEX('Payer Participation Data'!$F$10:$BM$59,0,MATCH(CONCATENATE($J1398,L$6),'Payer Participation Data'!$F$8:$BM$8,0)),'Payer Participation Data'!$B$10:$B$59,$C1398,'Payer Participation Data'!$C$10:$C$59,$D1398)),"-",SUMIFS(INDEX('Payer Participation Data'!$F$10:$BM$59,0,MATCH(CONCATENATE($J1398,L$6),'Payer Participation Data'!$F$8:$BM$8,0)),'Payer Participation Data'!$B$10:$B$59,$C1398,'Payer Participation Data'!$C$10:$C$59,$D1398))</f>
        <v>0</v>
      </c>
      <c r="M1398" s="264">
        <f>IF(ISNA(SUMIFS(INDEX('Payer Participation Data'!$F$10:$BM$59,0,MATCH(CONCATENATE($J1398,M$6),'Payer Participation Data'!$F$8:$BM$8,0)),'Payer Participation Data'!$B$10:$B$59,$C1398,'Payer Participation Data'!$C$10:$C$59,$D1398)),"-",SUMIFS(INDEX('Payer Participation Data'!$F$10:$BM$59,0,MATCH(CONCATENATE($J1398,M$6),'Payer Participation Data'!$F$8:$BM$8,0)),'Payer Participation Data'!$B$10:$B$59,$C1398,'Payer Participation Data'!$C$10:$C$59,$D1398))</f>
        <v>0</v>
      </c>
    </row>
    <row r="1399" spans="2:13" x14ac:dyDescent="0.35">
      <c r="B1399" s="127" t="s">
        <v>80</v>
      </c>
      <c r="C1399" s="169" t="str">
        <f>IF(ISBLANK('Payer Participation Data'!$B$79),"-",'Payer Participation Data'!$B$79)</f>
        <v>-</v>
      </c>
      <c r="D1399" s="169" t="str">
        <f>IF(ISBLANK('Payer Participation Data'!$C$79),"-",'Payer Participation Data'!$C$79)</f>
        <v>-</v>
      </c>
      <c r="E1399" s="169" t="str">
        <f>IF(ISBLANK('Payer Participation Data'!$D$79),"-",'Payer Participation Data'!$D$79)</f>
        <v>-</v>
      </c>
      <c r="F1399" s="169" t="str">
        <f>IF(ISBLANK('Payer Participation Data'!$E$79),"-",'Payer Participation Data'!$E$79)</f>
        <v>-</v>
      </c>
      <c r="G1399" s="260">
        <v>1</v>
      </c>
      <c r="H1399" s="260">
        <v>3</v>
      </c>
      <c r="I1399" s="260">
        <v>5</v>
      </c>
      <c r="J1399" s="102" t="str">
        <f t="shared" si="69"/>
        <v>351</v>
      </c>
      <c r="K1399" s="102" t="s">
        <v>30</v>
      </c>
      <c r="L1399" s="263">
        <f>IF(ISNA(SUMIFS(INDEX('Payer Participation Data'!$F$10:$BM$59,0,MATCH(CONCATENATE($J1399,L$6),'Payer Participation Data'!$F$8:$BM$8,0)),'Payer Participation Data'!$B$10:$B$59,$C1399,'Payer Participation Data'!$C$10:$C$59,$D1399)),"-",SUMIFS(INDEX('Payer Participation Data'!$F$10:$BM$59,0,MATCH(CONCATENATE($J1399,L$6),'Payer Participation Data'!$F$8:$BM$8,0)),'Payer Participation Data'!$B$10:$B$59,$C1399,'Payer Participation Data'!$C$10:$C$59,$D1399))</f>
        <v>0</v>
      </c>
      <c r="M1399" s="264">
        <f>IF(ISNA(SUMIFS(INDEX('Payer Participation Data'!$F$10:$BM$59,0,MATCH(CONCATENATE($J1399,M$6),'Payer Participation Data'!$F$8:$BM$8,0)),'Payer Participation Data'!$B$10:$B$59,$C1399,'Payer Participation Data'!$C$10:$C$59,$D1399)),"-",SUMIFS(INDEX('Payer Participation Data'!$F$10:$BM$59,0,MATCH(CONCATENATE($J1399,M$6),'Payer Participation Data'!$F$8:$BM$8,0)),'Payer Participation Data'!$B$10:$B$59,$C1399,'Payer Participation Data'!$C$10:$C$59,$D1399))</f>
        <v>0</v>
      </c>
    </row>
    <row r="1400" spans="2:13" x14ac:dyDescent="0.35">
      <c r="B1400" s="127" t="s">
        <v>80</v>
      </c>
      <c r="C1400" s="169" t="str">
        <f>IF(ISBLANK('Payer Participation Data'!$B$79),"-",'Payer Participation Data'!$B$79)</f>
        <v>-</v>
      </c>
      <c r="D1400" s="169" t="str">
        <f>IF(ISBLANK('Payer Participation Data'!$C$79),"-",'Payer Participation Data'!$C$79)</f>
        <v>-</v>
      </c>
      <c r="E1400" s="169" t="str">
        <f>IF(ISBLANK('Payer Participation Data'!$D$79),"-",'Payer Participation Data'!$D$79)</f>
        <v>-</v>
      </c>
      <c r="F1400" s="169" t="str">
        <f>IF(ISBLANK('Payer Participation Data'!$E$79),"-",'Payer Participation Data'!$E$79)</f>
        <v>-</v>
      </c>
      <c r="G1400" s="261">
        <v>2</v>
      </c>
      <c r="H1400" s="261">
        <v>3</v>
      </c>
      <c r="I1400" s="261">
        <v>5</v>
      </c>
      <c r="J1400" s="128" t="str">
        <f t="shared" si="69"/>
        <v>352</v>
      </c>
      <c r="K1400" s="128" t="s">
        <v>30</v>
      </c>
      <c r="L1400" s="263">
        <f>IF(ISNA(SUMIFS(INDEX('Payer Participation Data'!$F$10:$BM$59,0,MATCH(CONCATENATE($J1400,L$6),'Payer Participation Data'!$F$8:$BM$8,0)),'Payer Participation Data'!$B$10:$B$59,$C1400,'Payer Participation Data'!$C$10:$C$59,$D1400)),"-",SUMIFS(INDEX('Payer Participation Data'!$F$10:$BM$59,0,MATCH(CONCATENATE($J1400,L$6),'Payer Participation Data'!$F$8:$BM$8,0)),'Payer Participation Data'!$B$10:$B$59,$C1400,'Payer Participation Data'!$C$10:$C$59,$D1400))</f>
        <v>0</v>
      </c>
      <c r="M1400" s="264">
        <f>IF(ISNA(SUMIFS(INDEX('Payer Participation Data'!$F$10:$BM$59,0,MATCH(CONCATENATE($J1400,M$6),'Payer Participation Data'!$F$8:$BM$8,0)),'Payer Participation Data'!$B$10:$B$59,$C1400,'Payer Participation Data'!$C$10:$C$59,$D1400)),"-",SUMIFS(INDEX('Payer Participation Data'!$F$10:$BM$59,0,MATCH(CONCATENATE($J1400,M$6),'Payer Participation Data'!$F$8:$BM$8,0)),'Payer Participation Data'!$B$10:$B$59,$C1400,'Payer Participation Data'!$C$10:$C$59,$D1400))</f>
        <v>0</v>
      </c>
    </row>
    <row r="1401" spans="2:13" x14ac:dyDescent="0.35">
      <c r="B1401" s="127" t="s">
        <v>80</v>
      </c>
      <c r="C1401" s="169" t="str">
        <f>IF(ISBLANK('Payer Participation Data'!$B$79),"-",'Payer Participation Data'!$B$79)</f>
        <v>-</v>
      </c>
      <c r="D1401" s="169" t="str">
        <f>IF(ISBLANK('Payer Participation Data'!$C$79),"-",'Payer Participation Data'!$C$79)</f>
        <v>-</v>
      </c>
      <c r="E1401" s="169" t="str">
        <f>IF(ISBLANK('Payer Participation Data'!$D$79),"-",'Payer Participation Data'!$D$79)</f>
        <v>-</v>
      </c>
      <c r="F1401" s="169" t="str">
        <f>IF(ISBLANK('Payer Participation Data'!$E$79),"-",'Payer Participation Data'!$E$79)</f>
        <v>-</v>
      </c>
      <c r="G1401" s="260">
        <v>3</v>
      </c>
      <c r="H1401" s="260">
        <v>3</v>
      </c>
      <c r="I1401" s="260">
        <v>5</v>
      </c>
      <c r="J1401" s="102" t="str">
        <f t="shared" si="69"/>
        <v>353</v>
      </c>
      <c r="K1401" s="102" t="s">
        <v>30</v>
      </c>
      <c r="L1401" s="263">
        <f>IF(ISNA(SUMIFS(INDEX('Payer Participation Data'!$F$10:$BM$59,0,MATCH(CONCATENATE($J1401,L$6),'Payer Participation Data'!$F$8:$BM$8,0)),'Payer Participation Data'!$B$10:$B$59,$C1401,'Payer Participation Data'!$C$10:$C$59,$D1401)),"-",SUMIFS(INDEX('Payer Participation Data'!$F$10:$BM$59,0,MATCH(CONCATENATE($J1401,L$6),'Payer Participation Data'!$F$8:$BM$8,0)),'Payer Participation Data'!$B$10:$B$59,$C1401,'Payer Participation Data'!$C$10:$C$59,$D1401))</f>
        <v>0</v>
      </c>
      <c r="M1401" s="264">
        <f>IF(ISNA(SUMIFS(INDEX('Payer Participation Data'!$F$10:$BM$59,0,MATCH(CONCATENATE($J1401,M$6),'Payer Participation Data'!$F$8:$BM$8,0)),'Payer Participation Data'!$B$10:$B$59,$C1401,'Payer Participation Data'!$C$10:$C$59,$D1401)),"-",SUMIFS(INDEX('Payer Participation Data'!$F$10:$BM$59,0,MATCH(CONCATENATE($J1401,M$6),'Payer Participation Data'!$F$8:$BM$8,0)),'Payer Participation Data'!$B$10:$B$59,$C1401,'Payer Participation Data'!$C$10:$C$59,$D1401))</f>
        <v>0</v>
      </c>
    </row>
    <row r="1402" spans="2:13" x14ac:dyDescent="0.35">
      <c r="B1402" s="127" t="s">
        <v>80</v>
      </c>
      <c r="C1402" s="169" t="str">
        <f>IF(ISBLANK('Payer Participation Data'!$B$79),"-",'Payer Participation Data'!$B$79)</f>
        <v>-</v>
      </c>
      <c r="D1402" s="169" t="str">
        <f>IF(ISBLANK('Payer Participation Data'!$C$79),"-",'Payer Participation Data'!$C$79)</f>
        <v>-</v>
      </c>
      <c r="E1402" s="169" t="str">
        <f>IF(ISBLANK('Payer Participation Data'!$D$79),"-",'Payer Participation Data'!$D$79)</f>
        <v>-</v>
      </c>
      <c r="F1402" s="169" t="str">
        <f>IF(ISBLANK('Payer Participation Data'!$E$79),"-",'Payer Participation Data'!$E$79)</f>
        <v>-</v>
      </c>
      <c r="G1402" s="261">
        <v>4</v>
      </c>
      <c r="H1402" s="261">
        <v>3</v>
      </c>
      <c r="I1402" s="261">
        <v>5</v>
      </c>
      <c r="J1402" s="128" t="str">
        <f t="shared" si="69"/>
        <v>354</v>
      </c>
      <c r="K1402" s="128" t="s">
        <v>30</v>
      </c>
      <c r="L1402" s="263">
        <f>IF(ISNA(SUMIFS(INDEX('Payer Participation Data'!$F$10:$BM$59,0,MATCH(CONCATENATE($J1402,L$6),'Payer Participation Data'!$F$8:$BM$8,0)),'Payer Participation Data'!$B$10:$B$59,$C1402,'Payer Participation Data'!$C$10:$C$59,$D1402)),"-",SUMIFS(INDEX('Payer Participation Data'!$F$10:$BM$59,0,MATCH(CONCATENATE($J1402,L$6),'Payer Participation Data'!$F$8:$BM$8,0)),'Payer Participation Data'!$B$10:$B$59,$C1402,'Payer Participation Data'!$C$10:$C$59,$D1402))</f>
        <v>0</v>
      </c>
      <c r="M1402" s="264">
        <f>IF(ISNA(SUMIFS(INDEX('Payer Participation Data'!$F$10:$BM$59,0,MATCH(CONCATENATE($J1402,M$6),'Payer Participation Data'!$F$8:$BM$8,0)),'Payer Participation Data'!$B$10:$B$59,$C1402,'Payer Participation Data'!$C$10:$C$59,$D1402)),"-",SUMIFS(INDEX('Payer Participation Data'!$F$10:$BM$59,0,MATCH(CONCATENATE($J1402,M$6),'Payer Participation Data'!$F$8:$BM$8,0)),'Payer Participation Data'!$B$10:$B$59,$C1402,'Payer Participation Data'!$C$10:$C$59,$D1402))</f>
        <v>0</v>
      </c>
    </row>
    <row r="1403" spans="2:13" x14ac:dyDescent="0.35">
      <c r="B1403" s="127" t="s">
        <v>80</v>
      </c>
      <c r="C1403" s="169" t="str">
        <f>IF(ISBLANK('Payer Participation Data'!$B$79),"-",'Payer Participation Data'!$B$79)</f>
        <v>-</v>
      </c>
      <c r="D1403" s="169" t="str">
        <f>IF(ISBLANK('Payer Participation Data'!$C$79),"-",'Payer Participation Data'!$C$79)</f>
        <v>-</v>
      </c>
      <c r="E1403" s="169" t="str">
        <f>IF(ISBLANK('Payer Participation Data'!$D$79),"-",'Payer Participation Data'!$D$79)</f>
        <v>-</v>
      </c>
      <c r="F1403" s="169" t="str">
        <f>IF(ISBLANK('Payer Participation Data'!$E$79),"-",'Payer Participation Data'!$E$79)</f>
        <v>-</v>
      </c>
      <c r="G1403" s="260">
        <v>1</v>
      </c>
      <c r="H1403" s="260">
        <v>4</v>
      </c>
      <c r="I1403" s="260">
        <v>5</v>
      </c>
      <c r="J1403" s="102" t="str">
        <f t="shared" si="69"/>
        <v>451</v>
      </c>
      <c r="K1403" s="102" t="s">
        <v>30</v>
      </c>
      <c r="L1403" s="263">
        <f>IF(ISNA(SUMIFS(INDEX('Payer Participation Data'!$F$10:$BM$59,0,MATCH(CONCATENATE($J1403,L$6),'Payer Participation Data'!$F$8:$BM$8,0)),'Payer Participation Data'!$B$10:$B$59,$C1403,'Payer Participation Data'!$C$10:$C$59,$D1403)),"-",SUMIFS(INDEX('Payer Participation Data'!$F$10:$BM$59,0,MATCH(CONCATENATE($J1403,L$6),'Payer Participation Data'!$F$8:$BM$8,0)),'Payer Participation Data'!$B$10:$B$59,$C1403,'Payer Participation Data'!$C$10:$C$59,$D1403))</f>
        <v>0</v>
      </c>
      <c r="M1403" s="264">
        <f>IF(ISNA(SUMIFS(INDEX('Payer Participation Data'!$F$10:$BM$59,0,MATCH(CONCATENATE($J1403,M$6),'Payer Participation Data'!$F$8:$BM$8,0)),'Payer Participation Data'!$B$10:$B$59,$C1403,'Payer Participation Data'!$C$10:$C$59,$D1403)),"-",SUMIFS(INDEX('Payer Participation Data'!$F$10:$BM$59,0,MATCH(CONCATENATE($J1403,M$6),'Payer Participation Data'!$F$8:$BM$8,0)),'Payer Participation Data'!$B$10:$B$59,$C1403,'Payer Participation Data'!$C$10:$C$59,$D1403))</f>
        <v>0</v>
      </c>
    </row>
    <row r="1404" spans="2:13" x14ac:dyDescent="0.35">
      <c r="B1404" s="127" t="s">
        <v>80</v>
      </c>
      <c r="C1404" s="169" t="str">
        <f>IF(ISBLANK('Payer Participation Data'!$B$79),"-",'Payer Participation Data'!$B$79)</f>
        <v>-</v>
      </c>
      <c r="D1404" s="169" t="str">
        <f>IF(ISBLANK('Payer Participation Data'!$C$79),"-",'Payer Participation Data'!$C$79)</f>
        <v>-</v>
      </c>
      <c r="E1404" s="169" t="str">
        <f>IF(ISBLANK('Payer Participation Data'!$D$79),"-",'Payer Participation Data'!$D$79)</f>
        <v>-</v>
      </c>
      <c r="F1404" s="169" t="str">
        <f>IF(ISBLANK('Payer Participation Data'!$E$79),"-",'Payer Participation Data'!$E$79)</f>
        <v>-</v>
      </c>
      <c r="G1404" s="261">
        <v>2</v>
      </c>
      <c r="H1404" s="261">
        <v>4</v>
      </c>
      <c r="I1404" s="261">
        <v>5</v>
      </c>
      <c r="J1404" s="128" t="str">
        <f t="shared" si="69"/>
        <v>452</v>
      </c>
      <c r="K1404" s="128" t="s">
        <v>30</v>
      </c>
      <c r="L1404" s="263">
        <f>IF(ISNA(SUMIFS(INDEX('Payer Participation Data'!$F$10:$BM$59,0,MATCH(CONCATENATE($J1404,L$6),'Payer Participation Data'!$F$8:$BM$8,0)),'Payer Participation Data'!$B$10:$B$59,$C1404,'Payer Participation Data'!$C$10:$C$59,$D1404)),"-",SUMIFS(INDEX('Payer Participation Data'!$F$10:$BM$59,0,MATCH(CONCATENATE($J1404,L$6),'Payer Participation Data'!$F$8:$BM$8,0)),'Payer Participation Data'!$B$10:$B$59,$C1404,'Payer Participation Data'!$C$10:$C$59,$D1404))</f>
        <v>0</v>
      </c>
      <c r="M1404" s="264">
        <f>IF(ISNA(SUMIFS(INDEX('Payer Participation Data'!$F$10:$BM$59,0,MATCH(CONCATENATE($J1404,M$6),'Payer Participation Data'!$F$8:$BM$8,0)),'Payer Participation Data'!$B$10:$B$59,$C1404,'Payer Participation Data'!$C$10:$C$59,$D1404)),"-",SUMIFS(INDEX('Payer Participation Data'!$F$10:$BM$59,0,MATCH(CONCATENATE($J1404,M$6),'Payer Participation Data'!$F$8:$BM$8,0)),'Payer Participation Data'!$B$10:$B$59,$C1404,'Payer Participation Data'!$C$10:$C$59,$D1404))</f>
        <v>0</v>
      </c>
    </row>
    <row r="1405" spans="2:13" x14ac:dyDescent="0.35">
      <c r="B1405" s="127" t="s">
        <v>80</v>
      </c>
      <c r="C1405" s="169" t="str">
        <f>IF(ISBLANK('Payer Participation Data'!$B$79),"-",'Payer Participation Data'!$B$79)</f>
        <v>-</v>
      </c>
      <c r="D1405" s="169" t="str">
        <f>IF(ISBLANK('Payer Participation Data'!$C$79),"-",'Payer Participation Data'!$C$79)</f>
        <v>-</v>
      </c>
      <c r="E1405" s="169" t="str">
        <f>IF(ISBLANK('Payer Participation Data'!$D$79),"-",'Payer Participation Data'!$D$79)</f>
        <v>-</v>
      </c>
      <c r="F1405" s="169" t="str">
        <f>IF(ISBLANK('Payer Participation Data'!$E$79),"-",'Payer Participation Data'!$E$79)</f>
        <v>-</v>
      </c>
      <c r="G1405" s="260">
        <v>3</v>
      </c>
      <c r="H1405" s="260">
        <v>4</v>
      </c>
      <c r="I1405" s="260">
        <v>5</v>
      </c>
      <c r="J1405" s="102" t="str">
        <f t="shared" si="69"/>
        <v>453</v>
      </c>
      <c r="K1405" s="102" t="s">
        <v>30</v>
      </c>
      <c r="L1405" s="263">
        <f>IF(ISNA(SUMIFS(INDEX('Payer Participation Data'!$F$10:$BM$59,0,MATCH(CONCATENATE($J1405,L$6),'Payer Participation Data'!$F$8:$BM$8,0)),'Payer Participation Data'!$B$10:$B$59,$C1405,'Payer Participation Data'!$C$10:$C$59,$D1405)),"-",SUMIFS(INDEX('Payer Participation Data'!$F$10:$BM$59,0,MATCH(CONCATENATE($J1405,L$6),'Payer Participation Data'!$F$8:$BM$8,0)),'Payer Participation Data'!$B$10:$B$59,$C1405,'Payer Participation Data'!$C$10:$C$59,$D1405))</f>
        <v>0</v>
      </c>
      <c r="M1405" s="264">
        <f>IF(ISNA(SUMIFS(INDEX('Payer Participation Data'!$F$10:$BM$59,0,MATCH(CONCATENATE($J1405,M$6),'Payer Participation Data'!$F$8:$BM$8,0)),'Payer Participation Data'!$B$10:$B$59,$C1405,'Payer Participation Data'!$C$10:$C$59,$D1405)),"-",SUMIFS(INDEX('Payer Participation Data'!$F$10:$BM$59,0,MATCH(CONCATENATE($J1405,M$6),'Payer Participation Data'!$F$8:$BM$8,0)),'Payer Participation Data'!$B$10:$B$59,$C1405,'Payer Participation Data'!$C$10:$C$59,$D1405))</f>
        <v>0</v>
      </c>
    </row>
    <row r="1406" spans="2:13" x14ac:dyDescent="0.35">
      <c r="B1406" s="127" t="s">
        <v>80</v>
      </c>
      <c r="C1406" s="169" t="str">
        <f>IF(ISBLANK('Payer Participation Data'!$B$79),"-",'Payer Participation Data'!$B$79)</f>
        <v>-</v>
      </c>
      <c r="D1406" s="169" t="str">
        <f>IF(ISBLANK('Payer Participation Data'!$C$79),"-",'Payer Participation Data'!$C$79)</f>
        <v>-</v>
      </c>
      <c r="E1406" s="169" t="str">
        <f>IF(ISBLANK('Payer Participation Data'!$D$79),"-",'Payer Participation Data'!$D$79)</f>
        <v>-</v>
      </c>
      <c r="F1406" s="169" t="str">
        <f>IF(ISBLANK('Payer Participation Data'!$E$79),"-",'Payer Participation Data'!$E$79)</f>
        <v>-</v>
      </c>
      <c r="G1406" s="261">
        <v>4</v>
      </c>
      <c r="H1406" s="261">
        <v>4</v>
      </c>
      <c r="I1406" s="261">
        <v>5</v>
      </c>
      <c r="J1406" s="128" t="str">
        <f t="shared" si="69"/>
        <v>454</v>
      </c>
      <c r="K1406" s="128" t="s">
        <v>30</v>
      </c>
      <c r="L1406" s="263">
        <f>IF(ISNA(SUMIFS(INDEX('Payer Participation Data'!$F$10:$BM$59,0,MATCH(CONCATENATE($J1406,L$6),'Payer Participation Data'!$F$8:$BM$8,0)),'Payer Participation Data'!$B$10:$B$59,$C1406,'Payer Participation Data'!$C$10:$C$59,$D1406)),"-",SUMIFS(INDEX('Payer Participation Data'!$F$10:$BM$59,0,MATCH(CONCATENATE($J1406,L$6),'Payer Participation Data'!$F$8:$BM$8,0)),'Payer Participation Data'!$B$10:$B$59,$C1406,'Payer Participation Data'!$C$10:$C$59,$D1406))</f>
        <v>0</v>
      </c>
      <c r="M1406" s="264">
        <f>IF(ISNA(SUMIFS(INDEX('Payer Participation Data'!$F$10:$BM$59,0,MATCH(CONCATENATE($J1406,M$6),'Payer Participation Data'!$F$8:$BM$8,0)),'Payer Participation Data'!$B$10:$B$59,$C1406,'Payer Participation Data'!$C$10:$C$59,$D1406)),"-",SUMIFS(INDEX('Payer Participation Data'!$F$10:$BM$59,0,MATCH(CONCATENATE($J1406,M$6),'Payer Participation Data'!$F$8:$BM$8,0)),'Payer Participation Data'!$B$10:$B$59,$C1406,'Payer Participation Data'!$C$10:$C$59,$D1406))</f>
        <v>0</v>
      </c>
    </row>
    <row r="1407" spans="2:13" x14ac:dyDescent="0.35">
      <c r="B1407" s="127" t="s">
        <v>80</v>
      </c>
      <c r="C1407" s="169" t="str">
        <f>IF(ISBLANK('Payer Participation Data'!$B$80),"-",'Payer Participation Data'!$B$80)</f>
        <v>-</v>
      </c>
      <c r="D1407" s="169" t="str">
        <f>IF(ISBLANK('Payer Participation Data'!$C$80),"-",'Payer Participation Data'!$C$80)</f>
        <v>-</v>
      </c>
      <c r="E1407" s="169" t="str">
        <f>IF(ISBLANK('Payer Participation Data'!$D$80),"-",'Payer Participation Data'!$D$80)</f>
        <v>-</v>
      </c>
      <c r="F1407" s="169" t="str">
        <f>IF(ISBLANK('Payer Participation Data'!$E$80),"-",'Payer Participation Data'!$E$80)</f>
        <v>-</v>
      </c>
      <c r="G1407" s="260">
        <v>1</v>
      </c>
      <c r="H1407" s="260" t="s">
        <v>64</v>
      </c>
      <c r="I1407" s="260" t="s">
        <v>64</v>
      </c>
      <c r="J1407" s="102" t="str">
        <f t="shared" si="69"/>
        <v>BaselineBaseline1</v>
      </c>
      <c r="K1407" s="102" t="s">
        <v>30</v>
      </c>
      <c r="L1407" s="263">
        <f>IF(ISNA(SUMIFS(INDEX('Payer Participation Data'!$F$10:$BM$59,0,MATCH(CONCATENATE($J1407,L$6),'Payer Participation Data'!$F$8:$BM$8,0)),'Payer Participation Data'!$B$10:$B$59,$C1407,'Payer Participation Data'!$C$10:$C$59,$D1407)),"-",SUMIFS(INDEX('Payer Participation Data'!$F$10:$BM$59,0,MATCH(CONCATENATE($J1407,L$6),'Payer Participation Data'!$F$8:$BM$8,0)),'Payer Participation Data'!$B$10:$B$59,$C1407,'Payer Participation Data'!$C$10:$C$59,$D1407))</f>
        <v>0</v>
      </c>
      <c r="M1407" s="264">
        <f>IF(ISNA(SUMIFS(INDEX('Payer Participation Data'!$F$10:$BM$59,0,MATCH(CONCATENATE($J1407,M$6),'Payer Participation Data'!$F$8:$BM$8,0)),'Payer Participation Data'!$B$10:$B$59,$C1407,'Payer Participation Data'!$C$10:$C$59,$D1407)),"-",SUMIFS(INDEX('Payer Participation Data'!$F$10:$BM$59,0,MATCH(CONCATENATE($J1407,M$6),'Payer Participation Data'!$F$8:$BM$8,0)),'Payer Participation Data'!$B$10:$B$59,$C1407,'Payer Participation Data'!$C$10:$C$59,$D1407))</f>
        <v>0</v>
      </c>
    </row>
    <row r="1408" spans="2:13" x14ac:dyDescent="0.35">
      <c r="B1408" s="127" t="s">
        <v>80</v>
      </c>
      <c r="C1408" s="169" t="str">
        <f>IF(ISBLANK('Payer Participation Data'!$B$80),"-",'Payer Participation Data'!$B$80)</f>
        <v>-</v>
      </c>
      <c r="D1408" s="169" t="str">
        <f>IF(ISBLANK('Payer Participation Data'!$C$80),"-",'Payer Participation Data'!$C$80)</f>
        <v>-</v>
      </c>
      <c r="E1408" s="169" t="str">
        <f>IF(ISBLANK('Payer Participation Data'!$D$80),"-",'Payer Participation Data'!$D$80)</f>
        <v>-</v>
      </c>
      <c r="F1408" s="169" t="str">
        <f>IF(ISBLANK('Payer Participation Data'!$E$80),"-",'Payer Participation Data'!$E$80)</f>
        <v>-</v>
      </c>
      <c r="G1408" s="261">
        <v>2</v>
      </c>
      <c r="H1408" s="261" t="s">
        <v>64</v>
      </c>
      <c r="I1408" s="261" t="s">
        <v>64</v>
      </c>
      <c r="J1408" s="128" t="str">
        <f t="shared" si="69"/>
        <v>BaselineBaseline2</v>
      </c>
      <c r="K1408" s="128" t="s">
        <v>30</v>
      </c>
      <c r="L1408" s="263">
        <f>IF(ISNA(SUMIFS(INDEX('Payer Participation Data'!$F$10:$BM$59,0,MATCH(CONCATENATE($J1408,L$6),'Payer Participation Data'!$F$8:$BM$8,0)),'Payer Participation Data'!$B$10:$B$59,$C1408,'Payer Participation Data'!$C$10:$C$59,$D1408)),"-",SUMIFS(INDEX('Payer Participation Data'!$F$10:$BM$59,0,MATCH(CONCATENATE($J1408,L$6),'Payer Participation Data'!$F$8:$BM$8,0)),'Payer Participation Data'!$B$10:$B$59,$C1408,'Payer Participation Data'!$C$10:$C$59,$D1408))</f>
        <v>0</v>
      </c>
      <c r="M1408" s="264">
        <f>IF(ISNA(SUMIFS(INDEX('Payer Participation Data'!$F$10:$BM$59,0,MATCH(CONCATENATE($J1408,M$6),'Payer Participation Data'!$F$8:$BM$8,0)),'Payer Participation Data'!$B$10:$B$59,$C1408,'Payer Participation Data'!$C$10:$C$59,$D1408)),"-",SUMIFS(INDEX('Payer Participation Data'!$F$10:$BM$59,0,MATCH(CONCATENATE($J1408,M$6),'Payer Participation Data'!$F$8:$BM$8,0)),'Payer Participation Data'!$B$10:$B$59,$C1408,'Payer Participation Data'!$C$10:$C$59,$D1408))</f>
        <v>0</v>
      </c>
    </row>
    <row r="1409" spans="2:13" x14ac:dyDescent="0.35">
      <c r="B1409" s="127" t="s">
        <v>80</v>
      </c>
      <c r="C1409" s="169" t="str">
        <f>IF(ISBLANK('Payer Participation Data'!$B$80),"-",'Payer Participation Data'!$B$80)</f>
        <v>-</v>
      </c>
      <c r="D1409" s="169" t="str">
        <f>IF(ISBLANK('Payer Participation Data'!$C$80),"-",'Payer Participation Data'!$C$80)</f>
        <v>-</v>
      </c>
      <c r="E1409" s="169" t="str">
        <f>IF(ISBLANK('Payer Participation Data'!$D$80),"-",'Payer Participation Data'!$D$80)</f>
        <v>-</v>
      </c>
      <c r="F1409" s="169" t="str">
        <f>IF(ISBLANK('Payer Participation Data'!$E$80),"-",'Payer Participation Data'!$E$80)</f>
        <v>-</v>
      </c>
      <c r="G1409" s="260">
        <v>3</v>
      </c>
      <c r="H1409" s="260" t="s">
        <v>64</v>
      </c>
      <c r="I1409" s="260" t="s">
        <v>64</v>
      </c>
      <c r="J1409" s="102" t="str">
        <f t="shared" si="69"/>
        <v>BaselineBaseline3</v>
      </c>
      <c r="K1409" s="102" t="s">
        <v>30</v>
      </c>
      <c r="L1409" s="263">
        <f>IF(ISNA(SUMIFS(INDEX('Payer Participation Data'!$F$10:$BM$59,0,MATCH(CONCATENATE($J1409,L$6),'Payer Participation Data'!$F$8:$BM$8,0)),'Payer Participation Data'!$B$10:$B$59,$C1409,'Payer Participation Data'!$C$10:$C$59,$D1409)),"-",SUMIFS(INDEX('Payer Participation Data'!$F$10:$BM$59,0,MATCH(CONCATENATE($J1409,L$6),'Payer Participation Data'!$F$8:$BM$8,0)),'Payer Participation Data'!$B$10:$B$59,$C1409,'Payer Participation Data'!$C$10:$C$59,$D1409))</f>
        <v>0</v>
      </c>
      <c r="M1409" s="264">
        <f>IF(ISNA(SUMIFS(INDEX('Payer Participation Data'!$F$10:$BM$59,0,MATCH(CONCATENATE($J1409,M$6),'Payer Participation Data'!$F$8:$BM$8,0)),'Payer Participation Data'!$B$10:$B$59,$C1409,'Payer Participation Data'!$C$10:$C$59,$D1409)),"-",SUMIFS(INDEX('Payer Participation Data'!$F$10:$BM$59,0,MATCH(CONCATENATE($J1409,M$6),'Payer Participation Data'!$F$8:$BM$8,0)),'Payer Participation Data'!$B$10:$B$59,$C1409,'Payer Participation Data'!$C$10:$C$59,$D1409))</f>
        <v>0</v>
      </c>
    </row>
    <row r="1410" spans="2:13" x14ac:dyDescent="0.35">
      <c r="B1410" s="127" t="s">
        <v>80</v>
      </c>
      <c r="C1410" s="169" t="str">
        <f>IF(ISBLANK('Payer Participation Data'!$B$80),"-",'Payer Participation Data'!$B$80)</f>
        <v>-</v>
      </c>
      <c r="D1410" s="169" t="str">
        <f>IF(ISBLANK('Payer Participation Data'!$C$80),"-",'Payer Participation Data'!$C$80)</f>
        <v>-</v>
      </c>
      <c r="E1410" s="169" t="str">
        <f>IF(ISBLANK('Payer Participation Data'!$D$80),"-",'Payer Participation Data'!$D$80)</f>
        <v>-</v>
      </c>
      <c r="F1410" s="169" t="str">
        <f>IF(ISBLANK('Payer Participation Data'!$E$80),"-",'Payer Participation Data'!$E$80)</f>
        <v>-</v>
      </c>
      <c r="G1410" s="261">
        <v>4</v>
      </c>
      <c r="H1410" s="261" t="s">
        <v>64</v>
      </c>
      <c r="I1410" s="261" t="s">
        <v>64</v>
      </c>
      <c r="J1410" s="128" t="str">
        <f t="shared" si="69"/>
        <v>BaselineBaseline4</v>
      </c>
      <c r="K1410" s="128" t="s">
        <v>30</v>
      </c>
      <c r="L1410" s="263">
        <f>IF(ISNA(SUMIFS(INDEX('Payer Participation Data'!$F$10:$BM$59,0,MATCH(CONCATENATE($J1410,L$6),'Payer Participation Data'!$F$8:$BM$8,0)),'Payer Participation Data'!$B$10:$B$59,$C1410,'Payer Participation Data'!$C$10:$C$59,$D1410)),"-",SUMIFS(INDEX('Payer Participation Data'!$F$10:$BM$59,0,MATCH(CONCATENATE($J1410,L$6),'Payer Participation Data'!$F$8:$BM$8,0)),'Payer Participation Data'!$B$10:$B$59,$C1410,'Payer Participation Data'!$C$10:$C$59,$D1410))</f>
        <v>0</v>
      </c>
      <c r="M1410" s="264">
        <f>IF(ISNA(SUMIFS(INDEX('Payer Participation Data'!$F$10:$BM$59,0,MATCH(CONCATENATE($J1410,M$6),'Payer Participation Data'!$F$8:$BM$8,0)),'Payer Participation Data'!$B$10:$B$59,$C1410,'Payer Participation Data'!$C$10:$C$59,$D1410)),"-",SUMIFS(INDEX('Payer Participation Data'!$F$10:$BM$59,0,MATCH(CONCATENATE($J1410,M$6),'Payer Participation Data'!$F$8:$BM$8,0)),'Payer Participation Data'!$B$10:$B$59,$C1410,'Payer Participation Data'!$C$10:$C$59,$D1410))</f>
        <v>0</v>
      </c>
    </row>
    <row r="1411" spans="2:13" x14ac:dyDescent="0.35">
      <c r="B1411" s="127" t="s">
        <v>80</v>
      </c>
      <c r="C1411" s="169" t="str">
        <f>IF(ISBLANK('Payer Participation Data'!$B$80),"-",'Payer Participation Data'!$B$80)</f>
        <v>-</v>
      </c>
      <c r="D1411" s="169" t="str">
        <f>IF(ISBLANK('Payer Participation Data'!$C$80),"-",'Payer Participation Data'!$C$80)</f>
        <v>-</v>
      </c>
      <c r="E1411" s="169" t="str">
        <f>IF(ISBLANK('Payer Participation Data'!$D$80),"-",'Payer Participation Data'!$D$80)</f>
        <v>-</v>
      </c>
      <c r="F1411" s="169" t="str">
        <f>IF(ISBLANK('Payer Participation Data'!$E$80),"-",'Payer Participation Data'!$E$80)</f>
        <v>-</v>
      </c>
      <c r="G1411" s="260">
        <v>1</v>
      </c>
      <c r="H1411" s="260">
        <v>1</v>
      </c>
      <c r="I1411" s="260">
        <v>5</v>
      </c>
      <c r="J1411" s="102" t="str">
        <f t="shared" si="69"/>
        <v>151</v>
      </c>
      <c r="K1411" s="102" t="s">
        <v>30</v>
      </c>
      <c r="L1411" s="263">
        <f>IF(ISNA(SUMIFS(INDEX('Payer Participation Data'!$F$10:$BM$59,0,MATCH(CONCATENATE($J1411,L$6),'Payer Participation Data'!$F$8:$BM$8,0)),'Payer Participation Data'!$B$10:$B$59,$C1411,'Payer Participation Data'!$C$10:$C$59,$D1411)),"-",SUMIFS(INDEX('Payer Participation Data'!$F$10:$BM$59,0,MATCH(CONCATENATE($J1411,L$6),'Payer Participation Data'!$F$8:$BM$8,0)),'Payer Participation Data'!$B$10:$B$59,$C1411,'Payer Participation Data'!$C$10:$C$59,$D1411))</f>
        <v>0</v>
      </c>
      <c r="M1411" s="264">
        <f>IF(ISNA(SUMIFS(INDEX('Payer Participation Data'!$F$10:$BM$59,0,MATCH(CONCATENATE($J1411,M$6),'Payer Participation Data'!$F$8:$BM$8,0)),'Payer Participation Data'!$B$10:$B$59,$C1411,'Payer Participation Data'!$C$10:$C$59,$D1411)),"-",SUMIFS(INDEX('Payer Participation Data'!$F$10:$BM$59,0,MATCH(CONCATENATE($J1411,M$6),'Payer Participation Data'!$F$8:$BM$8,0)),'Payer Participation Data'!$B$10:$B$59,$C1411,'Payer Participation Data'!$C$10:$C$59,$D1411))</f>
        <v>0</v>
      </c>
    </row>
    <row r="1412" spans="2:13" x14ac:dyDescent="0.35">
      <c r="B1412" s="127" t="s">
        <v>80</v>
      </c>
      <c r="C1412" s="169" t="str">
        <f>IF(ISBLANK('Payer Participation Data'!$B$80),"-",'Payer Participation Data'!$B$80)</f>
        <v>-</v>
      </c>
      <c r="D1412" s="169" t="str">
        <f>IF(ISBLANK('Payer Participation Data'!$C$80),"-",'Payer Participation Data'!$C$80)</f>
        <v>-</v>
      </c>
      <c r="E1412" s="169" t="str">
        <f>IF(ISBLANK('Payer Participation Data'!$D$80),"-",'Payer Participation Data'!$D$80)</f>
        <v>-</v>
      </c>
      <c r="F1412" s="169" t="str">
        <f>IF(ISBLANK('Payer Participation Data'!$E$80),"-",'Payer Participation Data'!$E$80)</f>
        <v>-</v>
      </c>
      <c r="G1412" s="261">
        <v>2</v>
      </c>
      <c r="H1412" s="261">
        <v>1</v>
      </c>
      <c r="I1412" s="261">
        <v>5</v>
      </c>
      <c r="J1412" s="128" t="str">
        <f t="shared" si="69"/>
        <v>152</v>
      </c>
      <c r="K1412" s="128" t="s">
        <v>30</v>
      </c>
      <c r="L1412" s="263">
        <f>IF(ISNA(SUMIFS(INDEX('Payer Participation Data'!$F$10:$BM$59,0,MATCH(CONCATENATE($J1412,L$6),'Payer Participation Data'!$F$8:$BM$8,0)),'Payer Participation Data'!$B$10:$B$59,$C1412,'Payer Participation Data'!$C$10:$C$59,$D1412)),"-",SUMIFS(INDEX('Payer Participation Data'!$F$10:$BM$59,0,MATCH(CONCATENATE($J1412,L$6),'Payer Participation Data'!$F$8:$BM$8,0)),'Payer Participation Data'!$B$10:$B$59,$C1412,'Payer Participation Data'!$C$10:$C$59,$D1412))</f>
        <v>0</v>
      </c>
      <c r="M1412" s="264">
        <f>IF(ISNA(SUMIFS(INDEX('Payer Participation Data'!$F$10:$BM$59,0,MATCH(CONCATENATE($J1412,M$6),'Payer Participation Data'!$F$8:$BM$8,0)),'Payer Participation Data'!$B$10:$B$59,$C1412,'Payer Participation Data'!$C$10:$C$59,$D1412)),"-",SUMIFS(INDEX('Payer Participation Data'!$F$10:$BM$59,0,MATCH(CONCATENATE($J1412,M$6),'Payer Participation Data'!$F$8:$BM$8,0)),'Payer Participation Data'!$B$10:$B$59,$C1412,'Payer Participation Data'!$C$10:$C$59,$D1412))</f>
        <v>0</v>
      </c>
    </row>
    <row r="1413" spans="2:13" x14ac:dyDescent="0.35">
      <c r="B1413" s="127" t="s">
        <v>80</v>
      </c>
      <c r="C1413" s="169" t="str">
        <f>IF(ISBLANK('Payer Participation Data'!$B$80),"-",'Payer Participation Data'!$B$80)</f>
        <v>-</v>
      </c>
      <c r="D1413" s="169" t="str">
        <f>IF(ISBLANK('Payer Participation Data'!$C$80),"-",'Payer Participation Data'!$C$80)</f>
        <v>-</v>
      </c>
      <c r="E1413" s="169" t="str">
        <f>IF(ISBLANK('Payer Participation Data'!$D$80),"-",'Payer Participation Data'!$D$80)</f>
        <v>-</v>
      </c>
      <c r="F1413" s="169" t="str">
        <f>IF(ISBLANK('Payer Participation Data'!$E$80),"-",'Payer Participation Data'!$E$80)</f>
        <v>-</v>
      </c>
      <c r="G1413" s="260">
        <v>3</v>
      </c>
      <c r="H1413" s="260">
        <v>1</v>
      </c>
      <c r="I1413" s="260">
        <v>5</v>
      </c>
      <c r="J1413" s="102" t="str">
        <f t="shared" si="69"/>
        <v>153</v>
      </c>
      <c r="K1413" s="102" t="s">
        <v>30</v>
      </c>
      <c r="L1413" s="263">
        <f>IF(ISNA(SUMIFS(INDEX('Payer Participation Data'!$F$10:$BM$59,0,MATCH(CONCATENATE($J1413,L$6),'Payer Participation Data'!$F$8:$BM$8,0)),'Payer Participation Data'!$B$10:$B$59,$C1413,'Payer Participation Data'!$C$10:$C$59,$D1413)),"-",SUMIFS(INDEX('Payer Participation Data'!$F$10:$BM$59,0,MATCH(CONCATENATE($J1413,L$6),'Payer Participation Data'!$F$8:$BM$8,0)),'Payer Participation Data'!$B$10:$B$59,$C1413,'Payer Participation Data'!$C$10:$C$59,$D1413))</f>
        <v>0</v>
      </c>
      <c r="M1413" s="264">
        <f>IF(ISNA(SUMIFS(INDEX('Payer Participation Data'!$F$10:$BM$59,0,MATCH(CONCATENATE($J1413,M$6),'Payer Participation Data'!$F$8:$BM$8,0)),'Payer Participation Data'!$B$10:$B$59,$C1413,'Payer Participation Data'!$C$10:$C$59,$D1413)),"-",SUMIFS(INDEX('Payer Participation Data'!$F$10:$BM$59,0,MATCH(CONCATENATE($J1413,M$6),'Payer Participation Data'!$F$8:$BM$8,0)),'Payer Participation Data'!$B$10:$B$59,$C1413,'Payer Participation Data'!$C$10:$C$59,$D1413))</f>
        <v>0</v>
      </c>
    </row>
    <row r="1414" spans="2:13" x14ac:dyDescent="0.35">
      <c r="B1414" s="127" t="s">
        <v>80</v>
      </c>
      <c r="C1414" s="169" t="str">
        <f>IF(ISBLANK('Payer Participation Data'!$B$80),"-",'Payer Participation Data'!$B$80)</f>
        <v>-</v>
      </c>
      <c r="D1414" s="169" t="str">
        <f>IF(ISBLANK('Payer Participation Data'!$C$80),"-",'Payer Participation Data'!$C$80)</f>
        <v>-</v>
      </c>
      <c r="E1414" s="169" t="str">
        <f>IF(ISBLANK('Payer Participation Data'!$D$80),"-",'Payer Participation Data'!$D$80)</f>
        <v>-</v>
      </c>
      <c r="F1414" s="169" t="str">
        <f>IF(ISBLANK('Payer Participation Data'!$E$80),"-",'Payer Participation Data'!$E$80)</f>
        <v>-</v>
      </c>
      <c r="G1414" s="261">
        <v>4</v>
      </c>
      <c r="H1414" s="261">
        <v>1</v>
      </c>
      <c r="I1414" s="261">
        <v>5</v>
      </c>
      <c r="J1414" s="128" t="str">
        <f t="shared" si="69"/>
        <v>154</v>
      </c>
      <c r="K1414" s="128" t="s">
        <v>30</v>
      </c>
      <c r="L1414" s="263">
        <f>IF(ISNA(SUMIFS(INDEX('Payer Participation Data'!$F$10:$BM$59,0,MATCH(CONCATENATE($J1414,L$6),'Payer Participation Data'!$F$8:$BM$8,0)),'Payer Participation Data'!$B$10:$B$59,$C1414,'Payer Participation Data'!$C$10:$C$59,$D1414)),"-",SUMIFS(INDEX('Payer Participation Data'!$F$10:$BM$59,0,MATCH(CONCATENATE($J1414,L$6),'Payer Participation Data'!$F$8:$BM$8,0)),'Payer Participation Data'!$B$10:$B$59,$C1414,'Payer Participation Data'!$C$10:$C$59,$D1414))</f>
        <v>0</v>
      </c>
      <c r="M1414" s="264">
        <f>IF(ISNA(SUMIFS(INDEX('Payer Participation Data'!$F$10:$BM$59,0,MATCH(CONCATENATE($J1414,M$6),'Payer Participation Data'!$F$8:$BM$8,0)),'Payer Participation Data'!$B$10:$B$59,$C1414,'Payer Participation Data'!$C$10:$C$59,$D1414)),"-",SUMIFS(INDEX('Payer Participation Data'!$F$10:$BM$59,0,MATCH(CONCATENATE($J1414,M$6),'Payer Participation Data'!$F$8:$BM$8,0)),'Payer Participation Data'!$B$10:$B$59,$C1414,'Payer Participation Data'!$C$10:$C$59,$D1414))</f>
        <v>0</v>
      </c>
    </row>
    <row r="1415" spans="2:13" x14ac:dyDescent="0.35">
      <c r="B1415" s="127" t="s">
        <v>80</v>
      </c>
      <c r="C1415" s="169" t="str">
        <f>IF(ISBLANK('Payer Participation Data'!$B$80),"-",'Payer Participation Data'!$B$80)</f>
        <v>-</v>
      </c>
      <c r="D1415" s="169" t="str">
        <f>IF(ISBLANK('Payer Participation Data'!$C$80),"-",'Payer Participation Data'!$C$80)</f>
        <v>-</v>
      </c>
      <c r="E1415" s="169" t="str">
        <f>IF(ISBLANK('Payer Participation Data'!$D$80),"-",'Payer Participation Data'!$D$80)</f>
        <v>-</v>
      </c>
      <c r="F1415" s="169" t="str">
        <f>IF(ISBLANK('Payer Participation Data'!$E$80),"-",'Payer Participation Data'!$E$80)</f>
        <v>-</v>
      </c>
      <c r="G1415" s="260">
        <v>1</v>
      </c>
      <c r="H1415" s="260">
        <v>2</v>
      </c>
      <c r="I1415" s="260">
        <v>5</v>
      </c>
      <c r="J1415" s="102" t="str">
        <f t="shared" si="69"/>
        <v>251</v>
      </c>
      <c r="K1415" s="102" t="s">
        <v>30</v>
      </c>
      <c r="L1415" s="263">
        <f>IF(ISNA(SUMIFS(INDEX('Payer Participation Data'!$F$10:$BM$59,0,MATCH(CONCATENATE($J1415,L$6),'Payer Participation Data'!$F$8:$BM$8,0)),'Payer Participation Data'!$B$10:$B$59,$C1415,'Payer Participation Data'!$C$10:$C$59,$D1415)),"-",SUMIFS(INDEX('Payer Participation Data'!$F$10:$BM$59,0,MATCH(CONCATENATE($J1415,L$6),'Payer Participation Data'!$F$8:$BM$8,0)),'Payer Participation Data'!$B$10:$B$59,$C1415,'Payer Participation Data'!$C$10:$C$59,$D1415))</f>
        <v>0</v>
      </c>
      <c r="M1415" s="264">
        <f>IF(ISNA(SUMIFS(INDEX('Payer Participation Data'!$F$10:$BM$59,0,MATCH(CONCATENATE($J1415,M$6),'Payer Participation Data'!$F$8:$BM$8,0)),'Payer Participation Data'!$B$10:$B$59,$C1415,'Payer Participation Data'!$C$10:$C$59,$D1415)),"-",SUMIFS(INDEX('Payer Participation Data'!$F$10:$BM$59,0,MATCH(CONCATENATE($J1415,M$6),'Payer Participation Data'!$F$8:$BM$8,0)),'Payer Participation Data'!$B$10:$B$59,$C1415,'Payer Participation Data'!$C$10:$C$59,$D1415))</f>
        <v>0</v>
      </c>
    </row>
    <row r="1416" spans="2:13" x14ac:dyDescent="0.35">
      <c r="B1416" s="127" t="s">
        <v>80</v>
      </c>
      <c r="C1416" s="169" t="str">
        <f>IF(ISBLANK('Payer Participation Data'!$B$80),"-",'Payer Participation Data'!$B$80)</f>
        <v>-</v>
      </c>
      <c r="D1416" s="169" t="str">
        <f>IF(ISBLANK('Payer Participation Data'!$C$80),"-",'Payer Participation Data'!$C$80)</f>
        <v>-</v>
      </c>
      <c r="E1416" s="169" t="str">
        <f>IF(ISBLANK('Payer Participation Data'!$D$80),"-",'Payer Participation Data'!$D$80)</f>
        <v>-</v>
      </c>
      <c r="F1416" s="169" t="str">
        <f>IF(ISBLANK('Payer Participation Data'!$E$80),"-",'Payer Participation Data'!$E$80)</f>
        <v>-</v>
      </c>
      <c r="G1416" s="261">
        <v>2</v>
      </c>
      <c r="H1416" s="261">
        <v>2</v>
      </c>
      <c r="I1416" s="261">
        <v>5</v>
      </c>
      <c r="J1416" s="128" t="str">
        <f t="shared" si="69"/>
        <v>252</v>
      </c>
      <c r="K1416" s="128" t="s">
        <v>30</v>
      </c>
      <c r="L1416" s="263">
        <f>IF(ISNA(SUMIFS(INDEX('Payer Participation Data'!$F$10:$BM$59,0,MATCH(CONCATENATE($J1416,L$6),'Payer Participation Data'!$F$8:$BM$8,0)),'Payer Participation Data'!$B$10:$B$59,$C1416,'Payer Participation Data'!$C$10:$C$59,$D1416)),"-",SUMIFS(INDEX('Payer Participation Data'!$F$10:$BM$59,0,MATCH(CONCATENATE($J1416,L$6),'Payer Participation Data'!$F$8:$BM$8,0)),'Payer Participation Data'!$B$10:$B$59,$C1416,'Payer Participation Data'!$C$10:$C$59,$D1416))</f>
        <v>0</v>
      </c>
      <c r="M1416" s="264">
        <f>IF(ISNA(SUMIFS(INDEX('Payer Participation Data'!$F$10:$BM$59,0,MATCH(CONCATENATE($J1416,M$6),'Payer Participation Data'!$F$8:$BM$8,0)),'Payer Participation Data'!$B$10:$B$59,$C1416,'Payer Participation Data'!$C$10:$C$59,$D1416)),"-",SUMIFS(INDEX('Payer Participation Data'!$F$10:$BM$59,0,MATCH(CONCATENATE($J1416,M$6),'Payer Participation Data'!$F$8:$BM$8,0)),'Payer Participation Data'!$B$10:$B$59,$C1416,'Payer Participation Data'!$C$10:$C$59,$D1416))</f>
        <v>0</v>
      </c>
    </row>
    <row r="1417" spans="2:13" x14ac:dyDescent="0.35">
      <c r="B1417" s="127" t="s">
        <v>80</v>
      </c>
      <c r="C1417" s="169" t="str">
        <f>IF(ISBLANK('Payer Participation Data'!$B$80),"-",'Payer Participation Data'!$B$80)</f>
        <v>-</v>
      </c>
      <c r="D1417" s="169" t="str">
        <f>IF(ISBLANK('Payer Participation Data'!$C$80),"-",'Payer Participation Data'!$C$80)</f>
        <v>-</v>
      </c>
      <c r="E1417" s="169" t="str">
        <f>IF(ISBLANK('Payer Participation Data'!$D$80),"-",'Payer Participation Data'!$D$80)</f>
        <v>-</v>
      </c>
      <c r="F1417" s="169" t="str">
        <f>IF(ISBLANK('Payer Participation Data'!$E$80),"-",'Payer Participation Data'!$E$80)</f>
        <v>-</v>
      </c>
      <c r="G1417" s="260">
        <v>3</v>
      </c>
      <c r="H1417" s="260">
        <v>2</v>
      </c>
      <c r="I1417" s="260">
        <v>5</v>
      </c>
      <c r="J1417" s="102" t="str">
        <f t="shared" si="69"/>
        <v>253</v>
      </c>
      <c r="K1417" s="102" t="s">
        <v>30</v>
      </c>
      <c r="L1417" s="263">
        <f>IF(ISNA(SUMIFS(INDEX('Payer Participation Data'!$F$10:$BM$59,0,MATCH(CONCATENATE($J1417,L$6),'Payer Participation Data'!$F$8:$BM$8,0)),'Payer Participation Data'!$B$10:$B$59,$C1417,'Payer Participation Data'!$C$10:$C$59,$D1417)),"-",SUMIFS(INDEX('Payer Participation Data'!$F$10:$BM$59,0,MATCH(CONCATENATE($J1417,L$6),'Payer Participation Data'!$F$8:$BM$8,0)),'Payer Participation Data'!$B$10:$B$59,$C1417,'Payer Participation Data'!$C$10:$C$59,$D1417))</f>
        <v>0</v>
      </c>
      <c r="M1417" s="264">
        <f>IF(ISNA(SUMIFS(INDEX('Payer Participation Data'!$F$10:$BM$59,0,MATCH(CONCATENATE($J1417,M$6),'Payer Participation Data'!$F$8:$BM$8,0)),'Payer Participation Data'!$B$10:$B$59,$C1417,'Payer Participation Data'!$C$10:$C$59,$D1417)),"-",SUMIFS(INDEX('Payer Participation Data'!$F$10:$BM$59,0,MATCH(CONCATENATE($J1417,M$6),'Payer Participation Data'!$F$8:$BM$8,0)),'Payer Participation Data'!$B$10:$B$59,$C1417,'Payer Participation Data'!$C$10:$C$59,$D1417))</f>
        <v>0</v>
      </c>
    </row>
    <row r="1418" spans="2:13" x14ac:dyDescent="0.35">
      <c r="B1418" s="127" t="s">
        <v>80</v>
      </c>
      <c r="C1418" s="169" t="str">
        <f>IF(ISBLANK('Payer Participation Data'!$B$80),"-",'Payer Participation Data'!$B$80)</f>
        <v>-</v>
      </c>
      <c r="D1418" s="169" t="str">
        <f>IF(ISBLANK('Payer Participation Data'!$C$80),"-",'Payer Participation Data'!$C$80)</f>
        <v>-</v>
      </c>
      <c r="E1418" s="169" t="str">
        <f>IF(ISBLANK('Payer Participation Data'!$D$80),"-",'Payer Participation Data'!$D$80)</f>
        <v>-</v>
      </c>
      <c r="F1418" s="169" t="str">
        <f>IF(ISBLANK('Payer Participation Data'!$E$80),"-",'Payer Participation Data'!$E$80)</f>
        <v>-</v>
      </c>
      <c r="G1418" s="261">
        <v>4</v>
      </c>
      <c r="H1418" s="261">
        <v>2</v>
      </c>
      <c r="I1418" s="261">
        <v>5</v>
      </c>
      <c r="J1418" s="128" t="str">
        <f t="shared" si="69"/>
        <v>254</v>
      </c>
      <c r="K1418" s="128" t="s">
        <v>30</v>
      </c>
      <c r="L1418" s="263">
        <f>IF(ISNA(SUMIFS(INDEX('Payer Participation Data'!$F$10:$BM$59,0,MATCH(CONCATENATE($J1418,L$6),'Payer Participation Data'!$F$8:$BM$8,0)),'Payer Participation Data'!$B$10:$B$59,$C1418,'Payer Participation Data'!$C$10:$C$59,$D1418)),"-",SUMIFS(INDEX('Payer Participation Data'!$F$10:$BM$59,0,MATCH(CONCATENATE($J1418,L$6),'Payer Participation Data'!$F$8:$BM$8,0)),'Payer Participation Data'!$B$10:$B$59,$C1418,'Payer Participation Data'!$C$10:$C$59,$D1418))</f>
        <v>0</v>
      </c>
      <c r="M1418" s="264">
        <f>IF(ISNA(SUMIFS(INDEX('Payer Participation Data'!$F$10:$BM$59,0,MATCH(CONCATENATE($J1418,M$6),'Payer Participation Data'!$F$8:$BM$8,0)),'Payer Participation Data'!$B$10:$B$59,$C1418,'Payer Participation Data'!$C$10:$C$59,$D1418)),"-",SUMIFS(INDEX('Payer Participation Data'!$F$10:$BM$59,0,MATCH(CONCATENATE($J1418,M$6),'Payer Participation Data'!$F$8:$BM$8,0)),'Payer Participation Data'!$B$10:$B$59,$C1418,'Payer Participation Data'!$C$10:$C$59,$D1418))</f>
        <v>0</v>
      </c>
    </row>
    <row r="1419" spans="2:13" x14ac:dyDescent="0.35">
      <c r="B1419" s="127" t="s">
        <v>80</v>
      </c>
      <c r="C1419" s="169" t="str">
        <f>IF(ISBLANK('Payer Participation Data'!$B$80),"-",'Payer Participation Data'!$B$80)</f>
        <v>-</v>
      </c>
      <c r="D1419" s="169" t="str">
        <f>IF(ISBLANK('Payer Participation Data'!$C$80),"-",'Payer Participation Data'!$C$80)</f>
        <v>-</v>
      </c>
      <c r="E1419" s="169" t="str">
        <f>IF(ISBLANK('Payer Participation Data'!$D$80),"-",'Payer Participation Data'!$D$80)</f>
        <v>-</v>
      </c>
      <c r="F1419" s="169" t="str">
        <f>IF(ISBLANK('Payer Participation Data'!$E$80),"-",'Payer Participation Data'!$E$80)</f>
        <v>-</v>
      </c>
      <c r="G1419" s="260">
        <v>1</v>
      </c>
      <c r="H1419" s="260">
        <v>3</v>
      </c>
      <c r="I1419" s="260">
        <v>5</v>
      </c>
      <c r="J1419" s="102" t="str">
        <f t="shared" si="69"/>
        <v>351</v>
      </c>
      <c r="K1419" s="102" t="s">
        <v>30</v>
      </c>
      <c r="L1419" s="263">
        <f>IF(ISNA(SUMIFS(INDEX('Payer Participation Data'!$F$10:$BM$59,0,MATCH(CONCATENATE($J1419,L$6),'Payer Participation Data'!$F$8:$BM$8,0)),'Payer Participation Data'!$B$10:$B$59,$C1419,'Payer Participation Data'!$C$10:$C$59,$D1419)),"-",SUMIFS(INDEX('Payer Participation Data'!$F$10:$BM$59,0,MATCH(CONCATENATE($J1419,L$6),'Payer Participation Data'!$F$8:$BM$8,0)),'Payer Participation Data'!$B$10:$B$59,$C1419,'Payer Participation Data'!$C$10:$C$59,$D1419))</f>
        <v>0</v>
      </c>
      <c r="M1419" s="264">
        <f>IF(ISNA(SUMIFS(INDEX('Payer Participation Data'!$F$10:$BM$59,0,MATCH(CONCATENATE($J1419,M$6),'Payer Participation Data'!$F$8:$BM$8,0)),'Payer Participation Data'!$B$10:$B$59,$C1419,'Payer Participation Data'!$C$10:$C$59,$D1419)),"-",SUMIFS(INDEX('Payer Participation Data'!$F$10:$BM$59,0,MATCH(CONCATENATE($J1419,M$6),'Payer Participation Data'!$F$8:$BM$8,0)),'Payer Participation Data'!$B$10:$B$59,$C1419,'Payer Participation Data'!$C$10:$C$59,$D1419))</f>
        <v>0</v>
      </c>
    </row>
    <row r="1420" spans="2:13" x14ac:dyDescent="0.35">
      <c r="B1420" s="127" t="s">
        <v>80</v>
      </c>
      <c r="C1420" s="169" t="str">
        <f>IF(ISBLANK('Payer Participation Data'!$B$80),"-",'Payer Participation Data'!$B$80)</f>
        <v>-</v>
      </c>
      <c r="D1420" s="169" t="str">
        <f>IF(ISBLANK('Payer Participation Data'!$C$80),"-",'Payer Participation Data'!$C$80)</f>
        <v>-</v>
      </c>
      <c r="E1420" s="169" t="str">
        <f>IF(ISBLANK('Payer Participation Data'!$D$80),"-",'Payer Participation Data'!$D$80)</f>
        <v>-</v>
      </c>
      <c r="F1420" s="169" t="str">
        <f>IF(ISBLANK('Payer Participation Data'!$E$80),"-",'Payer Participation Data'!$E$80)</f>
        <v>-</v>
      </c>
      <c r="G1420" s="261">
        <v>2</v>
      </c>
      <c r="H1420" s="261">
        <v>3</v>
      </c>
      <c r="I1420" s="261">
        <v>5</v>
      </c>
      <c r="J1420" s="128" t="str">
        <f t="shared" si="69"/>
        <v>352</v>
      </c>
      <c r="K1420" s="128" t="s">
        <v>30</v>
      </c>
      <c r="L1420" s="263">
        <f>IF(ISNA(SUMIFS(INDEX('Payer Participation Data'!$F$10:$BM$59,0,MATCH(CONCATENATE($J1420,L$6),'Payer Participation Data'!$F$8:$BM$8,0)),'Payer Participation Data'!$B$10:$B$59,$C1420,'Payer Participation Data'!$C$10:$C$59,$D1420)),"-",SUMIFS(INDEX('Payer Participation Data'!$F$10:$BM$59,0,MATCH(CONCATENATE($J1420,L$6),'Payer Participation Data'!$F$8:$BM$8,0)),'Payer Participation Data'!$B$10:$B$59,$C1420,'Payer Participation Data'!$C$10:$C$59,$D1420))</f>
        <v>0</v>
      </c>
      <c r="M1420" s="264">
        <f>IF(ISNA(SUMIFS(INDEX('Payer Participation Data'!$F$10:$BM$59,0,MATCH(CONCATENATE($J1420,M$6),'Payer Participation Data'!$F$8:$BM$8,0)),'Payer Participation Data'!$B$10:$B$59,$C1420,'Payer Participation Data'!$C$10:$C$59,$D1420)),"-",SUMIFS(INDEX('Payer Participation Data'!$F$10:$BM$59,0,MATCH(CONCATENATE($J1420,M$6),'Payer Participation Data'!$F$8:$BM$8,0)),'Payer Participation Data'!$B$10:$B$59,$C1420,'Payer Participation Data'!$C$10:$C$59,$D1420))</f>
        <v>0</v>
      </c>
    </row>
    <row r="1421" spans="2:13" x14ac:dyDescent="0.35">
      <c r="B1421" s="127" t="s">
        <v>80</v>
      </c>
      <c r="C1421" s="169" t="str">
        <f>IF(ISBLANK('Payer Participation Data'!$B$80),"-",'Payer Participation Data'!$B$80)</f>
        <v>-</v>
      </c>
      <c r="D1421" s="169" t="str">
        <f>IF(ISBLANK('Payer Participation Data'!$C$80),"-",'Payer Participation Data'!$C$80)</f>
        <v>-</v>
      </c>
      <c r="E1421" s="169" t="str">
        <f>IF(ISBLANK('Payer Participation Data'!$D$80),"-",'Payer Participation Data'!$D$80)</f>
        <v>-</v>
      </c>
      <c r="F1421" s="169" t="str">
        <f>IF(ISBLANK('Payer Participation Data'!$E$80),"-",'Payer Participation Data'!$E$80)</f>
        <v>-</v>
      </c>
      <c r="G1421" s="260">
        <v>3</v>
      </c>
      <c r="H1421" s="260">
        <v>3</v>
      </c>
      <c r="I1421" s="260">
        <v>5</v>
      </c>
      <c r="J1421" s="102" t="str">
        <f t="shared" si="69"/>
        <v>353</v>
      </c>
      <c r="K1421" s="102" t="s">
        <v>30</v>
      </c>
      <c r="L1421" s="263">
        <f>IF(ISNA(SUMIFS(INDEX('Payer Participation Data'!$F$10:$BM$59,0,MATCH(CONCATENATE($J1421,L$6),'Payer Participation Data'!$F$8:$BM$8,0)),'Payer Participation Data'!$B$10:$B$59,$C1421,'Payer Participation Data'!$C$10:$C$59,$D1421)),"-",SUMIFS(INDEX('Payer Participation Data'!$F$10:$BM$59,0,MATCH(CONCATENATE($J1421,L$6),'Payer Participation Data'!$F$8:$BM$8,0)),'Payer Participation Data'!$B$10:$B$59,$C1421,'Payer Participation Data'!$C$10:$C$59,$D1421))</f>
        <v>0</v>
      </c>
      <c r="M1421" s="264">
        <f>IF(ISNA(SUMIFS(INDEX('Payer Participation Data'!$F$10:$BM$59,0,MATCH(CONCATENATE($J1421,M$6),'Payer Participation Data'!$F$8:$BM$8,0)),'Payer Participation Data'!$B$10:$B$59,$C1421,'Payer Participation Data'!$C$10:$C$59,$D1421)),"-",SUMIFS(INDEX('Payer Participation Data'!$F$10:$BM$59,0,MATCH(CONCATENATE($J1421,M$6),'Payer Participation Data'!$F$8:$BM$8,0)),'Payer Participation Data'!$B$10:$B$59,$C1421,'Payer Participation Data'!$C$10:$C$59,$D1421))</f>
        <v>0</v>
      </c>
    </row>
    <row r="1422" spans="2:13" x14ac:dyDescent="0.35">
      <c r="B1422" s="127" t="s">
        <v>80</v>
      </c>
      <c r="C1422" s="169" t="str">
        <f>IF(ISBLANK('Payer Participation Data'!$B$80),"-",'Payer Participation Data'!$B$80)</f>
        <v>-</v>
      </c>
      <c r="D1422" s="169" t="str">
        <f>IF(ISBLANK('Payer Participation Data'!$C$80),"-",'Payer Participation Data'!$C$80)</f>
        <v>-</v>
      </c>
      <c r="E1422" s="169" t="str">
        <f>IF(ISBLANK('Payer Participation Data'!$D$80),"-",'Payer Participation Data'!$D$80)</f>
        <v>-</v>
      </c>
      <c r="F1422" s="169" t="str">
        <f>IF(ISBLANK('Payer Participation Data'!$E$80),"-",'Payer Participation Data'!$E$80)</f>
        <v>-</v>
      </c>
      <c r="G1422" s="261">
        <v>4</v>
      </c>
      <c r="H1422" s="261">
        <v>3</v>
      </c>
      <c r="I1422" s="261">
        <v>5</v>
      </c>
      <c r="J1422" s="128" t="str">
        <f t="shared" si="69"/>
        <v>354</v>
      </c>
      <c r="K1422" s="128" t="s">
        <v>30</v>
      </c>
      <c r="L1422" s="263">
        <f>IF(ISNA(SUMIFS(INDEX('Payer Participation Data'!$F$10:$BM$59,0,MATCH(CONCATENATE($J1422,L$6),'Payer Participation Data'!$F$8:$BM$8,0)),'Payer Participation Data'!$B$10:$B$59,$C1422,'Payer Participation Data'!$C$10:$C$59,$D1422)),"-",SUMIFS(INDEX('Payer Participation Data'!$F$10:$BM$59,0,MATCH(CONCATENATE($J1422,L$6),'Payer Participation Data'!$F$8:$BM$8,0)),'Payer Participation Data'!$B$10:$B$59,$C1422,'Payer Participation Data'!$C$10:$C$59,$D1422))</f>
        <v>0</v>
      </c>
      <c r="M1422" s="264">
        <f>IF(ISNA(SUMIFS(INDEX('Payer Participation Data'!$F$10:$BM$59,0,MATCH(CONCATENATE($J1422,M$6),'Payer Participation Data'!$F$8:$BM$8,0)),'Payer Participation Data'!$B$10:$B$59,$C1422,'Payer Participation Data'!$C$10:$C$59,$D1422)),"-",SUMIFS(INDEX('Payer Participation Data'!$F$10:$BM$59,0,MATCH(CONCATENATE($J1422,M$6),'Payer Participation Data'!$F$8:$BM$8,0)),'Payer Participation Data'!$B$10:$B$59,$C1422,'Payer Participation Data'!$C$10:$C$59,$D1422))</f>
        <v>0</v>
      </c>
    </row>
    <row r="1423" spans="2:13" x14ac:dyDescent="0.35">
      <c r="B1423" s="127" t="s">
        <v>80</v>
      </c>
      <c r="C1423" s="169" t="str">
        <f>IF(ISBLANK('Payer Participation Data'!$B$80),"-",'Payer Participation Data'!$B$80)</f>
        <v>-</v>
      </c>
      <c r="D1423" s="169" t="str">
        <f>IF(ISBLANK('Payer Participation Data'!$C$80),"-",'Payer Participation Data'!$C$80)</f>
        <v>-</v>
      </c>
      <c r="E1423" s="169" t="str">
        <f>IF(ISBLANK('Payer Participation Data'!$D$80),"-",'Payer Participation Data'!$D$80)</f>
        <v>-</v>
      </c>
      <c r="F1423" s="169" t="str">
        <f>IF(ISBLANK('Payer Participation Data'!$E$80),"-",'Payer Participation Data'!$E$80)</f>
        <v>-</v>
      </c>
      <c r="G1423" s="260">
        <v>1</v>
      </c>
      <c r="H1423" s="260">
        <v>4</v>
      </c>
      <c r="I1423" s="260">
        <v>5</v>
      </c>
      <c r="J1423" s="102" t="str">
        <f t="shared" si="69"/>
        <v>451</v>
      </c>
      <c r="K1423" s="102" t="s">
        <v>30</v>
      </c>
      <c r="L1423" s="263">
        <f>IF(ISNA(SUMIFS(INDEX('Payer Participation Data'!$F$10:$BM$59,0,MATCH(CONCATENATE($J1423,L$6),'Payer Participation Data'!$F$8:$BM$8,0)),'Payer Participation Data'!$B$10:$B$59,$C1423,'Payer Participation Data'!$C$10:$C$59,$D1423)),"-",SUMIFS(INDEX('Payer Participation Data'!$F$10:$BM$59,0,MATCH(CONCATENATE($J1423,L$6),'Payer Participation Data'!$F$8:$BM$8,0)),'Payer Participation Data'!$B$10:$B$59,$C1423,'Payer Participation Data'!$C$10:$C$59,$D1423))</f>
        <v>0</v>
      </c>
      <c r="M1423" s="264">
        <f>IF(ISNA(SUMIFS(INDEX('Payer Participation Data'!$F$10:$BM$59,0,MATCH(CONCATENATE($J1423,M$6),'Payer Participation Data'!$F$8:$BM$8,0)),'Payer Participation Data'!$B$10:$B$59,$C1423,'Payer Participation Data'!$C$10:$C$59,$D1423)),"-",SUMIFS(INDEX('Payer Participation Data'!$F$10:$BM$59,0,MATCH(CONCATENATE($J1423,M$6),'Payer Participation Data'!$F$8:$BM$8,0)),'Payer Participation Data'!$B$10:$B$59,$C1423,'Payer Participation Data'!$C$10:$C$59,$D1423))</f>
        <v>0</v>
      </c>
    </row>
    <row r="1424" spans="2:13" x14ac:dyDescent="0.35">
      <c r="B1424" s="127" t="s">
        <v>80</v>
      </c>
      <c r="C1424" s="169" t="str">
        <f>IF(ISBLANK('Payer Participation Data'!$B$80),"-",'Payer Participation Data'!$B$80)</f>
        <v>-</v>
      </c>
      <c r="D1424" s="169" t="str">
        <f>IF(ISBLANK('Payer Participation Data'!$C$80),"-",'Payer Participation Data'!$C$80)</f>
        <v>-</v>
      </c>
      <c r="E1424" s="169" t="str">
        <f>IF(ISBLANK('Payer Participation Data'!$D$80),"-",'Payer Participation Data'!$D$80)</f>
        <v>-</v>
      </c>
      <c r="F1424" s="169" t="str">
        <f>IF(ISBLANK('Payer Participation Data'!$E$80),"-",'Payer Participation Data'!$E$80)</f>
        <v>-</v>
      </c>
      <c r="G1424" s="261">
        <v>2</v>
      </c>
      <c r="H1424" s="261">
        <v>4</v>
      </c>
      <c r="I1424" s="261">
        <v>5</v>
      </c>
      <c r="J1424" s="128" t="str">
        <f t="shared" si="69"/>
        <v>452</v>
      </c>
      <c r="K1424" s="128" t="s">
        <v>30</v>
      </c>
      <c r="L1424" s="263">
        <f>IF(ISNA(SUMIFS(INDEX('Payer Participation Data'!$F$10:$BM$59,0,MATCH(CONCATENATE($J1424,L$6),'Payer Participation Data'!$F$8:$BM$8,0)),'Payer Participation Data'!$B$10:$B$59,$C1424,'Payer Participation Data'!$C$10:$C$59,$D1424)),"-",SUMIFS(INDEX('Payer Participation Data'!$F$10:$BM$59,0,MATCH(CONCATENATE($J1424,L$6),'Payer Participation Data'!$F$8:$BM$8,0)),'Payer Participation Data'!$B$10:$B$59,$C1424,'Payer Participation Data'!$C$10:$C$59,$D1424))</f>
        <v>0</v>
      </c>
      <c r="M1424" s="264">
        <f>IF(ISNA(SUMIFS(INDEX('Payer Participation Data'!$F$10:$BM$59,0,MATCH(CONCATENATE($J1424,M$6),'Payer Participation Data'!$F$8:$BM$8,0)),'Payer Participation Data'!$B$10:$B$59,$C1424,'Payer Participation Data'!$C$10:$C$59,$D1424)),"-",SUMIFS(INDEX('Payer Participation Data'!$F$10:$BM$59,0,MATCH(CONCATENATE($J1424,M$6),'Payer Participation Data'!$F$8:$BM$8,0)),'Payer Participation Data'!$B$10:$B$59,$C1424,'Payer Participation Data'!$C$10:$C$59,$D1424))</f>
        <v>0</v>
      </c>
    </row>
    <row r="1425" spans="2:13" x14ac:dyDescent="0.35">
      <c r="B1425" s="127" t="s">
        <v>80</v>
      </c>
      <c r="C1425" s="169" t="str">
        <f>IF(ISBLANK('Payer Participation Data'!$B$80),"-",'Payer Participation Data'!$B$80)</f>
        <v>-</v>
      </c>
      <c r="D1425" s="169" t="str">
        <f>IF(ISBLANK('Payer Participation Data'!$C$80),"-",'Payer Participation Data'!$C$80)</f>
        <v>-</v>
      </c>
      <c r="E1425" s="169" t="str">
        <f>IF(ISBLANK('Payer Participation Data'!$D$80),"-",'Payer Participation Data'!$D$80)</f>
        <v>-</v>
      </c>
      <c r="F1425" s="169" t="str">
        <f>IF(ISBLANK('Payer Participation Data'!$E$80),"-",'Payer Participation Data'!$E$80)</f>
        <v>-</v>
      </c>
      <c r="G1425" s="260">
        <v>3</v>
      </c>
      <c r="H1425" s="260">
        <v>4</v>
      </c>
      <c r="I1425" s="260">
        <v>5</v>
      </c>
      <c r="J1425" s="102" t="str">
        <f t="shared" si="69"/>
        <v>453</v>
      </c>
      <c r="K1425" s="102" t="s">
        <v>30</v>
      </c>
      <c r="L1425" s="263">
        <f>IF(ISNA(SUMIFS(INDEX('Payer Participation Data'!$F$10:$BM$59,0,MATCH(CONCATENATE($J1425,L$6),'Payer Participation Data'!$F$8:$BM$8,0)),'Payer Participation Data'!$B$10:$B$59,$C1425,'Payer Participation Data'!$C$10:$C$59,$D1425)),"-",SUMIFS(INDEX('Payer Participation Data'!$F$10:$BM$59,0,MATCH(CONCATENATE($J1425,L$6),'Payer Participation Data'!$F$8:$BM$8,0)),'Payer Participation Data'!$B$10:$B$59,$C1425,'Payer Participation Data'!$C$10:$C$59,$D1425))</f>
        <v>0</v>
      </c>
      <c r="M1425" s="264">
        <f>IF(ISNA(SUMIFS(INDEX('Payer Participation Data'!$F$10:$BM$59,0,MATCH(CONCATENATE($J1425,M$6),'Payer Participation Data'!$F$8:$BM$8,0)),'Payer Participation Data'!$B$10:$B$59,$C1425,'Payer Participation Data'!$C$10:$C$59,$D1425)),"-",SUMIFS(INDEX('Payer Participation Data'!$F$10:$BM$59,0,MATCH(CONCATENATE($J1425,M$6),'Payer Participation Data'!$F$8:$BM$8,0)),'Payer Participation Data'!$B$10:$B$59,$C1425,'Payer Participation Data'!$C$10:$C$59,$D1425))</f>
        <v>0</v>
      </c>
    </row>
    <row r="1426" spans="2:13" x14ac:dyDescent="0.35">
      <c r="B1426" s="127" t="s">
        <v>80</v>
      </c>
      <c r="C1426" s="169" t="str">
        <f>IF(ISBLANK('Payer Participation Data'!$B$80),"-",'Payer Participation Data'!$B$80)</f>
        <v>-</v>
      </c>
      <c r="D1426" s="169" t="str">
        <f>IF(ISBLANK('Payer Participation Data'!$C$80),"-",'Payer Participation Data'!$C$80)</f>
        <v>-</v>
      </c>
      <c r="E1426" s="169" t="str">
        <f>IF(ISBLANK('Payer Participation Data'!$D$80),"-",'Payer Participation Data'!$D$80)</f>
        <v>-</v>
      </c>
      <c r="F1426" s="169" t="str">
        <f>IF(ISBLANK('Payer Participation Data'!$E$80),"-",'Payer Participation Data'!$E$80)</f>
        <v>-</v>
      </c>
      <c r="G1426" s="261">
        <v>4</v>
      </c>
      <c r="H1426" s="261">
        <v>4</v>
      </c>
      <c r="I1426" s="261">
        <v>5</v>
      </c>
      <c r="J1426" s="128" t="str">
        <f t="shared" si="69"/>
        <v>454</v>
      </c>
      <c r="K1426" s="128" t="s">
        <v>30</v>
      </c>
      <c r="L1426" s="263">
        <f>IF(ISNA(SUMIFS(INDEX('Payer Participation Data'!$F$10:$BM$59,0,MATCH(CONCATENATE($J1426,L$6),'Payer Participation Data'!$F$8:$BM$8,0)),'Payer Participation Data'!$B$10:$B$59,$C1426,'Payer Participation Data'!$C$10:$C$59,$D1426)),"-",SUMIFS(INDEX('Payer Participation Data'!$F$10:$BM$59,0,MATCH(CONCATENATE($J1426,L$6),'Payer Participation Data'!$F$8:$BM$8,0)),'Payer Participation Data'!$B$10:$B$59,$C1426,'Payer Participation Data'!$C$10:$C$59,$D1426))</f>
        <v>0</v>
      </c>
      <c r="M1426" s="264">
        <f>IF(ISNA(SUMIFS(INDEX('Payer Participation Data'!$F$10:$BM$59,0,MATCH(CONCATENATE($J1426,M$6),'Payer Participation Data'!$F$8:$BM$8,0)),'Payer Participation Data'!$B$10:$B$59,$C1426,'Payer Participation Data'!$C$10:$C$59,$D1426)),"-",SUMIFS(INDEX('Payer Participation Data'!$F$10:$BM$59,0,MATCH(CONCATENATE($J1426,M$6),'Payer Participation Data'!$F$8:$BM$8,0)),'Payer Participation Data'!$B$10:$B$59,$C1426,'Payer Participation Data'!$C$10:$C$59,$D1426))</f>
        <v>0</v>
      </c>
    </row>
    <row r="1427" spans="2:13" x14ac:dyDescent="0.35">
      <c r="B1427" s="127" t="s">
        <v>80</v>
      </c>
      <c r="C1427" s="169" t="str">
        <f>IF(ISBLANK('Payer Participation Data'!$B$81),"-",'Payer Participation Data'!$B$81)</f>
        <v>-</v>
      </c>
      <c r="D1427" s="169" t="str">
        <f>IF(ISBLANK('Payer Participation Data'!$C$81),"-",'Payer Participation Data'!$C$81)</f>
        <v>-</v>
      </c>
      <c r="E1427" s="169" t="str">
        <f>IF(ISBLANK('Payer Participation Data'!$D$81),"-",'Payer Participation Data'!$D$81)</f>
        <v>-</v>
      </c>
      <c r="F1427" s="169" t="str">
        <f>IF(ISBLANK('Payer Participation Data'!$E$81),"-",'Payer Participation Data'!$E$81)</f>
        <v>-</v>
      </c>
      <c r="G1427" s="260">
        <v>1</v>
      </c>
      <c r="H1427" s="260" t="s">
        <v>64</v>
      </c>
      <c r="I1427" s="260" t="s">
        <v>64</v>
      </c>
      <c r="J1427" s="102" t="str">
        <f t="shared" si="69"/>
        <v>BaselineBaseline1</v>
      </c>
      <c r="K1427" s="102" t="s">
        <v>30</v>
      </c>
      <c r="L1427" s="263">
        <f>IF(ISNA(SUMIFS(INDEX('Payer Participation Data'!$F$10:$BM$59,0,MATCH(CONCATENATE($J1427,L$6),'Payer Participation Data'!$F$8:$BM$8,0)),'Payer Participation Data'!$B$10:$B$59,$C1427,'Payer Participation Data'!$C$10:$C$59,$D1427)),"-",SUMIFS(INDEX('Payer Participation Data'!$F$10:$BM$59,0,MATCH(CONCATENATE($J1427,L$6),'Payer Participation Data'!$F$8:$BM$8,0)),'Payer Participation Data'!$B$10:$B$59,$C1427,'Payer Participation Data'!$C$10:$C$59,$D1427))</f>
        <v>0</v>
      </c>
      <c r="M1427" s="264">
        <f>IF(ISNA(SUMIFS(INDEX('Payer Participation Data'!$F$10:$BM$59,0,MATCH(CONCATENATE($J1427,M$6),'Payer Participation Data'!$F$8:$BM$8,0)),'Payer Participation Data'!$B$10:$B$59,$C1427,'Payer Participation Data'!$C$10:$C$59,$D1427)),"-",SUMIFS(INDEX('Payer Participation Data'!$F$10:$BM$59,0,MATCH(CONCATENATE($J1427,M$6),'Payer Participation Data'!$F$8:$BM$8,0)),'Payer Participation Data'!$B$10:$B$59,$C1427,'Payer Participation Data'!$C$10:$C$59,$D1427))</f>
        <v>0</v>
      </c>
    </row>
    <row r="1428" spans="2:13" x14ac:dyDescent="0.35">
      <c r="B1428" s="127" t="s">
        <v>80</v>
      </c>
      <c r="C1428" s="169" t="str">
        <f>IF(ISBLANK('Payer Participation Data'!$B$81),"-",'Payer Participation Data'!$B$81)</f>
        <v>-</v>
      </c>
      <c r="D1428" s="169" t="str">
        <f>IF(ISBLANK('Payer Participation Data'!$C$81),"-",'Payer Participation Data'!$C$81)</f>
        <v>-</v>
      </c>
      <c r="E1428" s="169" t="str">
        <f>IF(ISBLANK('Payer Participation Data'!$D$81),"-",'Payer Participation Data'!$D$81)</f>
        <v>-</v>
      </c>
      <c r="F1428" s="169" t="str">
        <f>IF(ISBLANK('Payer Participation Data'!$E$81),"-",'Payer Participation Data'!$E$81)</f>
        <v>-</v>
      </c>
      <c r="G1428" s="261">
        <v>2</v>
      </c>
      <c r="H1428" s="261" t="s">
        <v>64</v>
      </c>
      <c r="I1428" s="261" t="s">
        <v>64</v>
      </c>
      <c r="J1428" s="128" t="str">
        <f t="shared" si="69"/>
        <v>BaselineBaseline2</v>
      </c>
      <c r="K1428" s="128" t="s">
        <v>30</v>
      </c>
      <c r="L1428" s="263">
        <f>IF(ISNA(SUMIFS(INDEX('Payer Participation Data'!$F$10:$BM$59,0,MATCH(CONCATENATE($J1428,L$6),'Payer Participation Data'!$F$8:$BM$8,0)),'Payer Participation Data'!$B$10:$B$59,$C1428,'Payer Participation Data'!$C$10:$C$59,$D1428)),"-",SUMIFS(INDEX('Payer Participation Data'!$F$10:$BM$59,0,MATCH(CONCATENATE($J1428,L$6),'Payer Participation Data'!$F$8:$BM$8,0)),'Payer Participation Data'!$B$10:$B$59,$C1428,'Payer Participation Data'!$C$10:$C$59,$D1428))</f>
        <v>0</v>
      </c>
      <c r="M1428" s="264">
        <f>IF(ISNA(SUMIFS(INDEX('Payer Participation Data'!$F$10:$BM$59,0,MATCH(CONCATENATE($J1428,M$6),'Payer Participation Data'!$F$8:$BM$8,0)),'Payer Participation Data'!$B$10:$B$59,$C1428,'Payer Participation Data'!$C$10:$C$59,$D1428)),"-",SUMIFS(INDEX('Payer Participation Data'!$F$10:$BM$59,0,MATCH(CONCATENATE($J1428,M$6),'Payer Participation Data'!$F$8:$BM$8,0)),'Payer Participation Data'!$B$10:$B$59,$C1428,'Payer Participation Data'!$C$10:$C$59,$D1428))</f>
        <v>0</v>
      </c>
    </row>
    <row r="1429" spans="2:13" x14ac:dyDescent="0.35">
      <c r="B1429" s="127" t="s">
        <v>80</v>
      </c>
      <c r="C1429" s="169" t="str">
        <f>IF(ISBLANK('Payer Participation Data'!$B$81),"-",'Payer Participation Data'!$B$81)</f>
        <v>-</v>
      </c>
      <c r="D1429" s="169" t="str">
        <f>IF(ISBLANK('Payer Participation Data'!$C$81),"-",'Payer Participation Data'!$C$81)</f>
        <v>-</v>
      </c>
      <c r="E1429" s="169" t="str">
        <f>IF(ISBLANK('Payer Participation Data'!$D$81),"-",'Payer Participation Data'!$D$81)</f>
        <v>-</v>
      </c>
      <c r="F1429" s="169" t="str">
        <f>IF(ISBLANK('Payer Participation Data'!$E$81),"-",'Payer Participation Data'!$E$81)</f>
        <v>-</v>
      </c>
      <c r="G1429" s="260">
        <v>3</v>
      </c>
      <c r="H1429" s="260" t="s">
        <v>64</v>
      </c>
      <c r="I1429" s="260" t="s">
        <v>64</v>
      </c>
      <c r="J1429" s="102" t="str">
        <f t="shared" si="69"/>
        <v>BaselineBaseline3</v>
      </c>
      <c r="K1429" s="102" t="s">
        <v>30</v>
      </c>
      <c r="L1429" s="263">
        <f>IF(ISNA(SUMIFS(INDEX('Payer Participation Data'!$F$10:$BM$59,0,MATCH(CONCATENATE($J1429,L$6),'Payer Participation Data'!$F$8:$BM$8,0)),'Payer Participation Data'!$B$10:$B$59,$C1429,'Payer Participation Data'!$C$10:$C$59,$D1429)),"-",SUMIFS(INDEX('Payer Participation Data'!$F$10:$BM$59,0,MATCH(CONCATENATE($J1429,L$6),'Payer Participation Data'!$F$8:$BM$8,0)),'Payer Participation Data'!$B$10:$B$59,$C1429,'Payer Participation Data'!$C$10:$C$59,$D1429))</f>
        <v>0</v>
      </c>
      <c r="M1429" s="264">
        <f>IF(ISNA(SUMIFS(INDEX('Payer Participation Data'!$F$10:$BM$59,0,MATCH(CONCATENATE($J1429,M$6),'Payer Participation Data'!$F$8:$BM$8,0)),'Payer Participation Data'!$B$10:$B$59,$C1429,'Payer Participation Data'!$C$10:$C$59,$D1429)),"-",SUMIFS(INDEX('Payer Participation Data'!$F$10:$BM$59,0,MATCH(CONCATENATE($J1429,M$6),'Payer Participation Data'!$F$8:$BM$8,0)),'Payer Participation Data'!$B$10:$B$59,$C1429,'Payer Participation Data'!$C$10:$C$59,$D1429))</f>
        <v>0</v>
      </c>
    </row>
    <row r="1430" spans="2:13" x14ac:dyDescent="0.35">
      <c r="B1430" s="127" t="s">
        <v>80</v>
      </c>
      <c r="C1430" s="169" t="str">
        <f>IF(ISBLANK('Payer Participation Data'!$B$81),"-",'Payer Participation Data'!$B$81)</f>
        <v>-</v>
      </c>
      <c r="D1430" s="169" t="str">
        <f>IF(ISBLANK('Payer Participation Data'!$C$81),"-",'Payer Participation Data'!$C$81)</f>
        <v>-</v>
      </c>
      <c r="E1430" s="169" t="str">
        <f>IF(ISBLANK('Payer Participation Data'!$D$81),"-",'Payer Participation Data'!$D$81)</f>
        <v>-</v>
      </c>
      <c r="F1430" s="169" t="str">
        <f>IF(ISBLANK('Payer Participation Data'!$E$81),"-",'Payer Participation Data'!$E$81)</f>
        <v>-</v>
      </c>
      <c r="G1430" s="261">
        <v>4</v>
      </c>
      <c r="H1430" s="261" t="s">
        <v>64</v>
      </c>
      <c r="I1430" s="261" t="s">
        <v>64</v>
      </c>
      <c r="J1430" s="128" t="str">
        <f t="shared" si="69"/>
        <v>BaselineBaseline4</v>
      </c>
      <c r="K1430" s="128" t="s">
        <v>30</v>
      </c>
      <c r="L1430" s="263">
        <f>IF(ISNA(SUMIFS(INDEX('Payer Participation Data'!$F$10:$BM$59,0,MATCH(CONCATENATE($J1430,L$6),'Payer Participation Data'!$F$8:$BM$8,0)),'Payer Participation Data'!$B$10:$B$59,$C1430,'Payer Participation Data'!$C$10:$C$59,$D1430)),"-",SUMIFS(INDEX('Payer Participation Data'!$F$10:$BM$59,0,MATCH(CONCATENATE($J1430,L$6),'Payer Participation Data'!$F$8:$BM$8,0)),'Payer Participation Data'!$B$10:$B$59,$C1430,'Payer Participation Data'!$C$10:$C$59,$D1430))</f>
        <v>0</v>
      </c>
      <c r="M1430" s="264">
        <f>IF(ISNA(SUMIFS(INDEX('Payer Participation Data'!$F$10:$BM$59,0,MATCH(CONCATENATE($J1430,M$6),'Payer Participation Data'!$F$8:$BM$8,0)),'Payer Participation Data'!$B$10:$B$59,$C1430,'Payer Participation Data'!$C$10:$C$59,$D1430)),"-",SUMIFS(INDEX('Payer Participation Data'!$F$10:$BM$59,0,MATCH(CONCATENATE($J1430,M$6),'Payer Participation Data'!$F$8:$BM$8,0)),'Payer Participation Data'!$B$10:$B$59,$C1430,'Payer Participation Data'!$C$10:$C$59,$D1430))</f>
        <v>0</v>
      </c>
    </row>
    <row r="1431" spans="2:13" x14ac:dyDescent="0.35">
      <c r="B1431" s="127" t="s">
        <v>80</v>
      </c>
      <c r="C1431" s="169" t="str">
        <f>IF(ISBLANK('Payer Participation Data'!$B$81),"-",'Payer Participation Data'!$B$81)</f>
        <v>-</v>
      </c>
      <c r="D1431" s="169" t="str">
        <f>IF(ISBLANK('Payer Participation Data'!$C$81),"-",'Payer Participation Data'!$C$81)</f>
        <v>-</v>
      </c>
      <c r="E1431" s="169" t="str">
        <f>IF(ISBLANK('Payer Participation Data'!$D$81),"-",'Payer Participation Data'!$D$81)</f>
        <v>-</v>
      </c>
      <c r="F1431" s="169" t="str">
        <f>IF(ISBLANK('Payer Participation Data'!$E$81),"-",'Payer Participation Data'!$E$81)</f>
        <v>-</v>
      </c>
      <c r="G1431" s="260">
        <v>1</v>
      </c>
      <c r="H1431" s="260">
        <v>1</v>
      </c>
      <c r="I1431" s="260">
        <v>5</v>
      </c>
      <c r="J1431" s="102" t="str">
        <f t="shared" si="69"/>
        <v>151</v>
      </c>
      <c r="K1431" s="102" t="s">
        <v>30</v>
      </c>
      <c r="L1431" s="263">
        <f>IF(ISNA(SUMIFS(INDEX('Payer Participation Data'!$F$10:$BM$59,0,MATCH(CONCATENATE($J1431,L$6),'Payer Participation Data'!$F$8:$BM$8,0)),'Payer Participation Data'!$B$10:$B$59,$C1431,'Payer Participation Data'!$C$10:$C$59,$D1431)),"-",SUMIFS(INDEX('Payer Participation Data'!$F$10:$BM$59,0,MATCH(CONCATENATE($J1431,L$6),'Payer Participation Data'!$F$8:$BM$8,0)),'Payer Participation Data'!$B$10:$B$59,$C1431,'Payer Participation Data'!$C$10:$C$59,$D1431))</f>
        <v>0</v>
      </c>
      <c r="M1431" s="264">
        <f>IF(ISNA(SUMIFS(INDEX('Payer Participation Data'!$F$10:$BM$59,0,MATCH(CONCATENATE($J1431,M$6),'Payer Participation Data'!$F$8:$BM$8,0)),'Payer Participation Data'!$B$10:$B$59,$C1431,'Payer Participation Data'!$C$10:$C$59,$D1431)),"-",SUMIFS(INDEX('Payer Participation Data'!$F$10:$BM$59,0,MATCH(CONCATENATE($J1431,M$6),'Payer Participation Data'!$F$8:$BM$8,0)),'Payer Participation Data'!$B$10:$B$59,$C1431,'Payer Participation Data'!$C$10:$C$59,$D1431))</f>
        <v>0</v>
      </c>
    </row>
    <row r="1432" spans="2:13" x14ac:dyDescent="0.35">
      <c r="B1432" s="127" t="s">
        <v>80</v>
      </c>
      <c r="C1432" s="169" t="str">
        <f>IF(ISBLANK('Payer Participation Data'!$B$81),"-",'Payer Participation Data'!$B$81)</f>
        <v>-</v>
      </c>
      <c r="D1432" s="169" t="str">
        <f>IF(ISBLANK('Payer Participation Data'!$C$81),"-",'Payer Participation Data'!$C$81)</f>
        <v>-</v>
      </c>
      <c r="E1432" s="169" t="str">
        <f>IF(ISBLANK('Payer Participation Data'!$D$81),"-",'Payer Participation Data'!$D$81)</f>
        <v>-</v>
      </c>
      <c r="F1432" s="169" t="str">
        <f>IF(ISBLANK('Payer Participation Data'!$E$81),"-",'Payer Participation Data'!$E$81)</f>
        <v>-</v>
      </c>
      <c r="G1432" s="261">
        <v>2</v>
      </c>
      <c r="H1432" s="261">
        <v>1</v>
      </c>
      <c r="I1432" s="261">
        <v>5</v>
      </c>
      <c r="J1432" s="128" t="str">
        <f t="shared" si="69"/>
        <v>152</v>
      </c>
      <c r="K1432" s="128" t="s">
        <v>30</v>
      </c>
      <c r="L1432" s="263">
        <f>IF(ISNA(SUMIFS(INDEX('Payer Participation Data'!$F$10:$BM$59,0,MATCH(CONCATENATE($J1432,L$6),'Payer Participation Data'!$F$8:$BM$8,0)),'Payer Participation Data'!$B$10:$B$59,$C1432,'Payer Participation Data'!$C$10:$C$59,$D1432)),"-",SUMIFS(INDEX('Payer Participation Data'!$F$10:$BM$59,0,MATCH(CONCATENATE($J1432,L$6),'Payer Participation Data'!$F$8:$BM$8,0)),'Payer Participation Data'!$B$10:$B$59,$C1432,'Payer Participation Data'!$C$10:$C$59,$D1432))</f>
        <v>0</v>
      </c>
      <c r="M1432" s="264">
        <f>IF(ISNA(SUMIFS(INDEX('Payer Participation Data'!$F$10:$BM$59,0,MATCH(CONCATENATE($J1432,M$6),'Payer Participation Data'!$F$8:$BM$8,0)),'Payer Participation Data'!$B$10:$B$59,$C1432,'Payer Participation Data'!$C$10:$C$59,$D1432)),"-",SUMIFS(INDEX('Payer Participation Data'!$F$10:$BM$59,0,MATCH(CONCATENATE($J1432,M$6),'Payer Participation Data'!$F$8:$BM$8,0)),'Payer Participation Data'!$B$10:$B$59,$C1432,'Payer Participation Data'!$C$10:$C$59,$D1432))</f>
        <v>0</v>
      </c>
    </row>
    <row r="1433" spans="2:13" x14ac:dyDescent="0.35">
      <c r="B1433" s="127" t="s">
        <v>80</v>
      </c>
      <c r="C1433" s="169" t="str">
        <f>IF(ISBLANK('Payer Participation Data'!$B$81),"-",'Payer Participation Data'!$B$81)</f>
        <v>-</v>
      </c>
      <c r="D1433" s="169" t="str">
        <f>IF(ISBLANK('Payer Participation Data'!$C$81),"-",'Payer Participation Data'!$C$81)</f>
        <v>-</v>
      </c>
      <c r="E1433" s="169" t="str">
        <f>IF(ISBLANK('Payer Participation Data'!$D$81),"-",'Payer Participation Data'!$D$81)</f>
        <v>-</v>
      </c>
      <c r="F1433" s="169" t="str">
        <f>IF(ISBLANK('Payer Participation Data'!$E$81),"-",'Payer Participation Data'!$E$81)</f>
        <v>-</v>
      </c>
      <c r="G1433" s="260">
        <v>3</v>
      </c>
      <c r="H1433" s="260">
        <v>1</v>
      </c>
      <c r="I1433" s="260">
        <v>5</v>
      </c>
      <c r="J1433" s="102" t="str">
        <f t="shared" si="69"/>
        <v>153</v>
      </c>
      <c r="K1433" s="102" t="s">
        <v>30</v>
      </c>
      <c r="L1433" s="263">
        <f>IF(ISNA(SUMIFS(INDEX('Payer Participation Data'!$F$10:$BM$59,0,MATCH(CONCATENATE($J1433,L$6),'Payer Participation Data'!$F$8:$BM$8,0)),'Payer Participation Data'!$B$10:$B$59,$C1433,'Payer Participation Data'!$C$10:$C$59,$D1433)),"-",SUMIFS(INDEX('Payer Participation Data'!$F$10:$BM$59,0,MATCH(CONCATENATE($J1433,L$6),'Payer Participation Data'!$F$8:$BM$8,0)),'Payer Participation Data'!$B$10:$B$59,$C1433,'Payer Participation Data'!$C$10:$C$59,$D1433))</f>
        <v>0</v>
      </c>
      <c r="M1433" s="264">
        <f>IF(ISNA(SUMIFS(INDEX('Payer Participation Data'!$F$10:$BM$59,0,MATCH(CONCATENATE($J1433,M$6),'Payer Participation Data'!$F$8:$BM$8,0)),'Payer Participation Data'!$B$10:$B$59,$C1433,'Payer Participation Data'!$C$10:$C$59,$D1433)),"-",SUMIFS(INDEX('Payer Participation Data'!$F$10:$BM$59,0,MATCH(CONCATENATE($J1433,M$6),'Payer Participation Data'!$F$8:$BM$8,0)),'Payer Participation Data'!$B$10:$B$59,$C1433,'Payer Participation Data'!$C$10:$C$59,$D1433))</f>
        <v>0</v>
      </c>
    </row>
    <row r="1434" spans="2:13" x14ac:dyDescent="0.35">
      <c r="B1434" s="127" t="s">
        <v>80</v>
      </c>
      <c r="C1434" s="169" t="str">
        <f>IF(ISBLANK('Payer Participation Data'!$B$81),"-",'Payer Participation Data'!$B$81)</f>
        <v>-</v>
      </c>
      <c r="D1434" s="169" t="str">
        <f>IF(ISBLANK('Payer Participation Data'!$C$81),"-",'Payer Participation Data'!$C$81)</f>
        <v>-</v>
      </c>
      <c r="E1434" s="169" t="str">
        <f>IF(ISBLANK('Payer Participation Data'!$D$81),"-",'Payer Participation Data'!$D$81)</f>
        <v>-</v>
      </c>
      <c r="F1434" s="169" t="str">
        <f>IF(ISBLANK('Payer Participation Data'!$E$81),"-",'Payer Participation Data'!$E$81)</f>
        <v>-</v>
      </c>
      <c r="G1434" s="261">
        <v>4</v>
      </c>
      <c r="H1434" s="261">
        <v>1</v>
      </c>
      <c r="I1434" s="261">
        <v>5</v>
      </c>
      <c r="J1434" s="128" t="str">
        <f t="shared" si="69"/>
        <v>154</v>
      </c>
      <c r="K1434" s="128" t="s">
        <v>30</v>
      </c>
      <c r="L1434" s="263">
        <f>IF(ISNA(SUMIFS(INDEX('Payer Participation Data'!$F$10:$BM$59,0,MATCH(CONCATENATE($J1434,L$6),'Payer Participation Data'!$F$8:$BM$8,0)),'Payer Participation Data'!$B$10:$B$59,$C1434,'Payer Participation Data'!$C$10:$C$59,$D1434)),"-",SUMIFS(INDEX('Payer Participation Data'!$F$10:$BM$59,0,MATCH(CONCATENATE($J1434,L$6),'Payer Participation Data'!$F$8:$BM$8,0)),'Payer Participation Data'!$B$10:$B$59,$C1434,'Payer Participation Data'!$C$10:$C$59,$D1434))</f>
        <v>0</v>
      </c>
      <c r="M1434" s="264">
        <f>IF(ISNA(SUMIFS(INDEX('Payer Participation Data'!$F$10:$BM$59,0,MATCH(CONCATENATE($J1434,M$6),'Payer Participation Data'!$F$8:$BM$8,0)),'Payer Participation Data'!$B$10:$B$59,$C1434,'Payer Participation Data'!$C$10:$C$59,$D1434)),"-",SUMIFS(INDEX('Payer Participation Data'!$F$10:$BM$59,0,MATCH(CONCATENATE($J1434,M$6),'Payer Participation Data'!$F$8:$BM$8,0)),'Payer Participation Data'!$B$10:$B$59,$C1434,'Payer Participation Data'!$C$10:$C$59,$D1434))</f>
        <v>0</v>
      </c>
    </row>
    <row r="1435" spans="2:13" x14ac:dyDescent="0.35">
      <c r="B1435" s="127" t="s">
        <v>80</v>
      </c>
      <c r="C1435" s="169" t="str">
        <f>IF(ISBLANK('Payer Participation Data'!$B$81),"-",'Payer Participation Data'!$B$81)</f>
        <v>-</v>
      </c>
      <c r="D1435" s="169" t="str">
        <f>IF(ISBLANK('Payer Participation Data'!$C$81),"-",'Payer Participation Data'!$C$81)</f>
        <v>-</v>
      </c>
      <c r="E1435" s="169" t="str">
        <f>IF(ISBLANK('Payer Participation Data'!$D$81),"-",'Payer Participation Data'!$D$81)</f>
        <v>-</v>
      </c>
      <c r="F1435" s="169" t="str">
        <f>IF(ISBLANK('Payer Participation Data'!$E$81),"-",'Payer Participation Data'!$E$81)</f>
        <v>-</v>
      </c>
      <c r="G1435" s="260">
        <v>1</v>
      </c>
      <c r="H1435" s="260">
        <v>2</v>
      </c>
      <c r="I1435" s="260">
        <v>5</v>
      </c>
      <c r="J1435" s="102" t="str">
        <f t="shared" si="69"/>
        <v>251</v>
      </c>
      <c r="K1435" s="102" t="s">
        <v>30</v>
      </c>
      <c r="L1435" s="263">
        <f>IF(ISNA(SUMIFS(INDEX('Payer Participation Data'!$F$10:$BM$59,0,MATCH(CONCATENATE($J1435,L$6),'Payer Participation Data'!$F$8:$BM$8,0)),'Payer Participation Data'!$B$10:$B$59,$C1435,'Payer Participation Data'!$C$10:$C$59,$D1435)),"-",SUMIFS(INDEX('Payer Participation Data'!$F$10:$BM$59,0,MATCH(CONCATENATE($J1435,L$6),'Payer Participation Data'!$F$8:$BM$8,0)),'Payer Participation Data'!$B$10:$B$59,$C1435,'Payer Participation Data'!$C$10:$C$59,$D1435))</f>
        <v>0</v>
      </c>
      <c r="M1435" s="264">
        <f>IF(ISNA(SUMIFS(INDEX('Payer Participation Data'!$F$10:$BM$59,0,MATCH(CONCATENATE($J1435,M$6),'Payer Participation Data'!$F$8:$BM$8,0)),'Payer Participation Data'!$B$10:$B$59,$C1435,'Payer Participation Data'!$C$10:$C$59,$D1435)),"-",SUMIFS(INDEX('Payer Participation Data'!$F$10:$BM$59,0,MATCH(CONCATENATE($J1435,M$6),'Payer Participation Data'!$F$8:$BM$8,0)),'Payer Participation Data'!$B$10:$B$59,$C1435,'Payer Participation Data'!$C$10:$C$59,$D1435))</f>
        <v>0</v>
      </c>
    </row>
    <row r="1436" spans="2:13" x14ac:dyDescent="0.35">
      <c r="B1436" s="127" t="s">
        <v>80</v>
      </c>
      <c r="C1436" s="169" t="str">
        <f>IF(ISBLANK('Payer Participation Data'!$B$81),"-",'Payer Participation Data'!$B$81)</f>
        <v>-</v>
      </c>
      <c r="D1436" s="169" t="str">
        <f>IF(ISBLANK('Payer Participation Data'!$C$81),"-",'Payer Participation Data'!$C$81)</f>
        <v>-</v>
      </c>
      <c r="E1436" s="169" t="str">
        <f>IF(ISBLANK('Payer Participation Data'!$D$81),"-",'Payer Participation Data'!$D$81)</f>
        <v>-</v>
      </c>
      <c r="F1436" s="169" t="str">
        <f>IF(ISBLANK('Payer Participation Data'!$E$81),"-",'Payer Participation Data'!$E$81)</f>
        <v>-</v>
      </c>
      <c r="G1436" s="261">
        <v>2</v>
      </c>
      <c r="H1436" s="261">
        <v>2</v>
      </c>
      <c r="I1436" s="261">
        <v>5</v>
      </c>
      <c r="J1436" s="128" t="str">
        <f t="shared" si="69"/>
        <v>252</v>
      </c>
      <c r="K1436" s="128" t="s">
        <v>30</v>
      </c>
      <c r="L1436" s="263">
        <f>IF(ISNA(SUMIFS(INDEX('Payer Participation Data'!$F$10:$BM$59,0,MATCH(CONCATENATE($J1436,L$6),'Payer Participation Data'!$F$8:$BM$8,0)),'Payer Participation Data'!$B$10:$B$59,$C1436,'Payer Participation Data'!$C$10:$C$59,$D1436)),"-",SUMIFS(INDEX('Payer Participation Data'!$F$10:$BM$59,0,MATCH(CONCATENATE($J1436,L$6),'Payer Participation Data'!$F$8:$BM$8,0)),'Payer Participation Data'!$B$10:$B$59,$C1436,'Payer Participation Data'!$C$10:$C$59,$D1436))</f>
        <v>0</v>
      </c>
      <c r="M1436" s="264">
        <f>IF(ISNA(SUMIFS(INDEX('Payer Participation Data'!$F$10:$BM$59,0,MATCH(CONCATENATE($J1436,M$6),'Payer Participation Data'!$F$8:$BM$8,0)),'Payer Participation Data'!$B$10:$B$59,$C1436,'Payer Participation Data'!$C$10:$C$59,$D1436)),"-",SUMIFS(INDEX('Payer Participation Data'!$F$10:$BM$59,0,MATCH(CONCATENATE($J1436,M$6),'Payer Participation Data'!$F$8:$BM$8,0)),'Payer Participation Data'!$B$10:$B$59,$C1436,'Payer Participation Data'!$C$10:$C$59,$D1436))</f>
        <v>0</v>
      </c>
    </row>
    <row r="1437" spans="2:13" x14ac:dyDescent="0.35">
      <c r="B1437" s="127" t="s">
        <v>80</v>
      </c>
      <c r="C1437" s="169" t="str">
        <f>IF(ISBLANK('Payer Participation Data'!$B$81),"-",'Payer Participation Data'!$B$81)</f>
        <v>-</v>
      </c>
      <c r="D1437" s="169" t="str">
        <f>IF(ISBLANK('Payer Participation Data'!$C$81),"-",'Payer Participation Data'!$C$81)</f>
        <v>-</v>
      </c>
      <c r="E1437" s="169" t="str">
        <f>IF(ISBLANK('Payer Participation Data'!$D$81),"-",'Payer Participation Data'!$D$81)</f>
        <v>-</v>
      </c>
      <c r="F1437" s="169" t="str">
        <f>IF(ISBLANK('Payer Participation Data'!$E$81),"-",'Payer Participation Data'!$E$81)</f>
        <v>-</v>
      </c>
      <c r="G1437" s="260">
        <v>3</v>
      </c>
      <c r="H1437" s="260">
        <v>2</v>
      </c>
      <c r="I1437" s="260">
        <v>5</v>
      </c>
      <c r="J1437" s="102" t="str">
        <f t="shared" si="69"/>
        <v>253</v>
      </c>
      <c r="K1437" s="102" t="s">
        <v>30</v>
      </c>
      <c r="L1437" s="263">
        <f>IF(ISNA(SUMIFS(INDEX('Payer Participation Data'!$F$10:$BM$59,0,MATCH(CONCATENATE($J1437,L$6),'Payer Participation Data'!$F$8:$BM$8,0)),'Payer Participation Data'!$B$10:$B$59,$C1437,'Payer Participation Data'!$C$10:$C$59,$D1437)),"-",SUMIFS(INDEX('Payer Participation Data'!$F$10:$BM$59,0,MATCH(CONCATENATE($J1437,L$6),'Payer Participation Data'!$F$8:$BM$8,0)),'Payer Participation Data'!$B$10:$B$59,$C1437,'Payer Participation Data'!$C$10:$C$59,$D1437))</f>
        <v>0</v>
      </c>
      <c r="M1437" s="264">
        <f>IF(ISNA(SUMIFS(INDEX('Payer Participation Data'!$F$10:$BM$59,0,MATCH(CONCATENATE($J1437,M$6),'Payer Participation Data'!$F$8:$BM$8,0)),'Payer Participation Data'!$B$10:$B$59,$C1437,'Payer Participation Data'!$C$10:$C$59,$D1437)),"-",SUMIFS(INDEX('Payer Participation Data'!$F$10:$BM$59,0,MATCH(CONCATENATE($J1437,M$6),'Payer Participation Data'!$F$8:$BM$8,0)),'Payer Participation Data'!$B$10:$B$59,$C1437,'Payer Participation Data'!$C$10:$C$59,$D1437))</f>
        <v>0</v>
      </c>
    </row>
    <row r="1438" spans="2:13" x14ac:dyDescent="0.35">
      <c r="B1438" s="127" t="s">
        <v>80</v>
      </c>
      <c r="C1438" s="169" t="str">
        <f>IF(ISBLANK('Payer Participation Data'!$B$81),"-",'Payer Participation Data'!$B$81)</f>
        <v>-</v>
      </c>
      <c r="D1438" s="169" t="str">
        <f>IF(ISBLANK('Payer Participation Data'!$C$81),"-",'Payer Participation Data'!$C$81)</f>
        <v>-</v>
      </c>
      <c r="E1438" s="169" t="str">
        <f>IF(ISBLANK('Payer Participation Data'!$D$81),"-",'Payer Participation Data'!$D$81)</f>
        <v>-</v>
      </c>
      <c r="F1438" s="169" t="str">
        <f>IF(ISBLANK('Payer Participation Data'!$E$81),"-",'Payer Participation Data'!$E$81)</f>
        <v>-</v>
      </c>
      <c r="G1438" s="261">
        <v>4</v>
      </c>
      <c r="H1438" s="261">
        <v>2</v>
      </c>
      <c r="I1438" s="261">
        <v>5</v>
      </c>
      <c r="J1438" s="128" t="str">
        <f t="shared" si="69"/>
        <v>254</v>
      </c>
      <c r="K1438" s="128" t="s">
        <v>30</v>
      </c>
      <c r="L1438" s="263">
        <f>IF(ISNA(SUMIFS(INDEX('Payer Participation Data'!$F$10:$BM$59,0,MATCH(CONCATENATE($J1438,L$6),'Payer Participation Data'!$F$8:$BM$8,0)),'Payer Participation Data'!$B$10:$B$59,$C1438,'Payer Participation Data'!$C$10:$C$59,$D1438)),"-",SUMIFS(INDEX('Payer Participation Data'!$F$10:$BM$59,0,MATCH(CONCATENATE($J1438,L$6),'Payer Participation Data'!$F$8:$BM$8,0)),'Payer Participation Data'!$B$10:$B$59,$C1438,'Payer Participation Data'!$C$10:$C$59,$D1438))</f>
        <v>0</v>
      </c>
      <c r="M1438" s="264">
        <f>IF(ISNA(SUMIFS(INDEX('Payer Participation Data'!$F$10:$BM$59,0,MATCH(CONCATENATE($J1438,M$6),'Payer Participation Data'!$F$8:$BM$8,0)),'Payer Participation Data'!$B$10:$B$59,$C1438,'Payer Participation Data'!$C$10:$C$59,$D1438)),"-",SUMIFS(INDEX('Payer Participation Data'!$F$10:$BM$59,0,MATCH(CONCATENATE($J1438,M$6),'Payer Participation Data'!$F$8:$BM$8,0)),'Payer Participation Data'!$B$10:$B$59,$C1438,'Payer Participation Data'!$C$10:$C$59,$D1438))</f>
        <v>0</v>
      </c>
    </row>
    <row r="1439" spans="2:13" x14ac:dyDescent="0.35">
      <c r="B1439" s="127" t="s">
        <v>80</v>
      </c>
      <c r="C1439" s="169" t="str">
        <f>IF(ISBLANK('Payer Participation Data'!$B$81),"-",'Payer Participation Data'!$B$81)</f>
        <v>-</v>
      </c>
      <c r="D1439" s="169" t="str">
        <f>IF(ISBLANK('Payer Participation Data'!$C$81),"-",'Payer Participation Data'!$C$81)</f>
        <v>-</v>
      </c>
      <c r="E1439" s="169" t="str">
        <f>IF(ISBLANK('Payer Participation Data'!$D$81),"-",'Payer Participation Data'!$D$81)</f>
        <v>-</v>
      </c>
      <c r="F1439" s="169" t="str">
        <f>IF(ISBLANK('Payer Participation Data'!$E$81),"-",'Payer Participation Data'!$E$81)</f>
        <v>-</v>
      </c>
      <c r="G1439" s="260">
        <v>1</v>
      </c>
      <c r="H1439" s="260">
        <v>3</v>
      </c>
      <c r="I1439" s="260">
        <v>5</v>
      </c>
      <c r="J1439" s="102" t="str">
        <f t="shared" si="69"/>
        <v>351</v>
      </c>
      <c r="K1439" s="102" t="s">
        <v>30</v>
      </c>
      <c r="L1439" s="263">
        <f>IF(ISNA(SUMIFS(INDEX('Payer Participation Data'!$F$10:$BM$59,0,MATCH(CONCATENATE($J1439,L$6),'Payer Participation Data'!$F$8:$BM$8,0)),'Payer Participation Data'!$B$10:$B$59,$C1439,'Payer Participation Data'!$C$10:$C$59,$D1439)),"-",SUMIFS(INDEX('Payer Participation Data'!$F$10:$BM$59,0,MATCH(CONCATENATE($J1439,L$6),'Payer Participation Data'!$F$8:$BM$8,0)),'Payer Participation Data'!$B$10:$B$59,$C1439,'Payer Participation Data'!$C$10:$C$59,$D1439))</f>
        <v>0</v>
      </c>
      <c r="M1439" s="264">
        <f>IF(ISNA(SUMIFS(INDEX('Payer Participation Data'!$F$10:$BM$59,0,MATCH(CONCATENATE($J1439,M$6),'Payer Participation Data'!$F$8:$BM$8,0)),'Payer Participation Data'!$B$10:$B$59,$C1439,'Payer Participation Data'!$C$10:$C$59,$D1439)),"-",SUMIFS(INDEX('Payer Participation Data'!$F$10:$BM$59,0,MATCH(CONCATENATE($J1439,M$6),'Payer Participation Data'!$F$8:$BM$8,0)),'Payer Participation Data'!$B$10:$B$59,$C1439,'Payer Participation Data'!$C$10:$C$59,$D1439))</f>
        <v>0</v>
      </c>
    </row>
    <row r="1440" spans="2:13" x14ac:dyDescent="0.35">
      <c r="B1440" s="127" t="s">
        <v>80</v>
      </c>
      <c r="C1440" s="169" t="str">
        <f>IF(ISBLANK('Payer Participation Data'!$B$81),"-",'Payer Participation Data'!$B$81)</f>
        <v>-</v>
      </c>
      <c r="D1440" s="169" t="str">
        <f>IF(ISBLANK('Payer Participation Data'!$C$81),"-",'Payer Participation Data'!$C$81)</f>
        <v>-</v>
      </c>
      <c r="E1440" s="169" t="str">
        <f>IF(ISBLANK('Payer Participation Data'!$D$81),"-",'Payer Participation Data'!$D$81)</f>
        <v>-</v>
      </c>
      <c r="F1440" s="169" t="str">
        <f>IF(ISBLANK('Payer Participation Data'!$E$81),"-",'Payer Participation Data'!$E$81)</f>
        <v>-</v>
      </c>
      <c r="G1440" s="261">
        <v>2</v>
      </c>
      <c r="H1440" s="261">
        <v>3</v>
      </c>
      <c r="I1440" s="261">
        <v>5</v>
      </c>
      <c r="J1440" s="128" t="str">
        <f t="shared" si="69"/>
        <v>352</v>
      </c>
      <c r="K1440" s="128" t="s">
        <v>30</v>
      </c>
      <c r="L1440" s="263">
        <f>IF(ISNA(SUMIFS(INDEX('Payer Participation Data'!$F$10:$BM$59,0,MATCH(CONCATENATE($J1440,L$6),'Payer Participation Data'!$F$8:$BM$8,0)),'Payer Participation Data'!$B$10:$B$59,$C1440,'Payer Participation Data'!$C$10:$C$59,$D1440)),"-",SUMIFS(INDEX('Payer Participation Data'!$F$10:$BM$59,0,MATCH(CONCATENATE($J1440,L$6),'Payer Participation Data'!$F$8:$BM$8,0)),'Payer Participation Data'!$B$10:$B$59,$C1440,'Payer Participation Data'!$C$10:$C$59,$D1440))</f>
        <v>0</v>
      </c>
      <c r="M1440" s="264">
        <f>IF(ISNA(SUMIFS(INDEX('Payer Participation Data'!$F$10:$BM$59,0,MATCH(CONCATENATE($J1440,M$6),'Payer Participation Data'!$F$8:$BM$8,0)),'Payer Participation Data'!$B$10:$B$59,$C1440,'Payer Participation Data'!$C$10:$C$59,$D1440)),"-",SUMIFS(INDEX('Payer Participation Data'!$F$10:$BM$59,0,MATCH(CONCATENATE($J1440,M$6),'Payer Participation Data'!$F$8:$BM$8,0)),'Payer Participation Data'!$B$10:$B$59,$C1440,'Payer Participation Data'!$C$10:$C$59,$D1440))</f>
        <v>0</v>
      </c>
    </row>
    <row r="1441" spans="2:13" x14ac:dyDescent="0.35">
      <c r="B1441" s="127" t="s">
        <v>80</v>
      </c>
      <c r="C1441" s="169" t="str">
        <f>IF(ISBLANK('Payer Participation Data'!$B$81),"-",'Payer Participation Data'!$B$81)</f>
        <v>-</v>
      </c>
      <c r="D1441" s="169" t="str">
        <f>IF(ISBLANK('Payer Participation Data'!$C$81),"-",'Payer Participation Data'!$C$81)</f>
        <v>-</v>
      </c>
      <c r="E1441" s="169" t="str">
        <f>IF(ISBLANK('Payer Participation Data'!$D$81),"-",'Payer Participation Data'!$D$81)</f>
        <v>-</v>
      </c>
      <c r="F1441" s="169" t="str">
        <f>IF(ISBLANK('Payer Participation Data'!$E$81),"-",'Payer Participation Data'!$E$81)</f>
        <v>-</v>
      </c>
      <c r="G1441" s="260">
        <v>3</v>
      </c>
      <c r="H1441" s="260">
        <v>3</v>
      </c>
      <c r="I1441" s="260">
        <v>5</v>
      </c>
      <c r="J1441" s="102" t="str">
        <f t="shared" si="69"/>
        <v>353</v>
      </c>
      <c r="K1441" s="102" t="s">
        <v>30</v>
      </c>
      <c r="L1441" s="263">
        <f>IF(ISNA(SUMIFS(INDEX('Payer Participation Data'!$F$10:$BM$59,0,MATCH(CONCATENATE($J1441,L$6),'Payer Participation Data'!$F$8:$BM$8,0)),'Payer Participation Data'!$B$10:$B$59,$C1441,'Payer Participation Data'!$C$10:$C$59,$D1441)),"-",SUMIFS(INDEX('Payer Participation Data'!$F$10:$BM$59,0,MATCH(CONCATENATE($J1441,L$6),'Payer Participation Data'!$F$8:$BM$8,0)),'Payer Participation Data'!$B$10:$B$59,$C1441,'Payer Participation Data'!$C$10:$C$59,$D1441))</f>
        <v>0</v>
      </c>
      <c r="M1441" s="264">
        <f>IF(ISNA(SUMIFS(INDEX('Payer Participation Data'!$F$10:$BM$59,0,MATCH(CONCATENATE($J1441,M$6),'Payer Participation Data'!$F$8:$BM$8,0)),'Payer Participation Data'!$B$10:$B$59,$C1441,'Payer Participation Data'!$C$10:$C$59,$D1441)),"-",SUMIFS(INDEX('Payer Participation Data'!$F$10:$BM$59,0,MATCH(CONCATENATE($J1441,M$6),'Payer Participation Data'!$F$8:$BM$8,0)),'Payer Participation Data'!$B$10:$B$59,$C1441,'Payer Participation Data'!$C$10:$C$59,$D1441))</f>
        <v>0</v>
      </c>
    </row>
    <row r="1442" spans="2:13" x14ac:dyDescent="0.35">
      <c r="B1442" s="127" t="s">
        <v>80</v>
      </c>
      <c r="C1442" s="169" t="str">
        <f>IF(ISBLANK('Payer Participation Data'!$B$81),"-",'Payer Participation Data'!$B$81)</f>
        <v>-</v>
      </c>
      <c r="D1442" s="169" t="str">
        <f>IF(ISBLANK('Payer Participation Data'!$C$81),"-",'Payer Participation Data'!$C$81)</f>
        <v>-</v>
      </c>
      <c r="E1442" s="169" t="str">
        <f>IF(ISBLANK('Payer Participation Data'!$D$81),"-",'Payer Participation Data'!$D$81)</f>
        <v>-</v>
      </c>
      <c r="F1442" s="169" t="str">
        <f>IF(ISBLANK('Payer Participation Data'!$E$81),"-",'Payer Participation Data'!$E$81)</f>
        <v>-</v>
      </c>
      <c r="G1442" s="261">
        <v>4</v>
      </c>
      <c r="H1442" s="261">
        <v>3</v>
      </c>
      <c r="I1442" s="261">
        <v>5</v>
      </c>
      <c r="J1442" s="128" t="str">
        <f t="shared" si="69"/>
        <v>354</v>
      </c>
      <c r="K1442" s="128" t="s">
        <v>30</v>
      </c>
      <c r="L1442" s="263">
        <f>IF(ISNA(SUMIFS(INDEX('Payer Participation Data'!$F$10:$BM$59,0,MATCH(CONCATENATE($J1442,L$6),'Payer Participation Data'!$F$8:$BM$8,0)),'Payer Participation Data'!$B$10:$B$59,$C1442,'Payer Participation Data'!$C$10:$C$59,$D1442)),"-",SUMIFS(INDEX('Payer Participation Data'!$F$10:$BM$59,0,MATCH(CONCATENATE($J1442,L$6),'Payer Participation Data'!$F$8:$BM$8,0)),'Payer Participation Data'!$B$10:$B$59,$C1442,'Payer Participation Data'!$C$10:$C$59,$D1442))</f>
        <v>0</v>
      </c>
      <c r="M1442" s="264">
        <f>IF(ISNA(SUMIFS(INDEX('Payer Participation Data'!$F$10:$BM$59,0,MATCH(CONCATENATE($J1442,M$6),'Payer Participation Data'!$F$8:$BM$8,0)),'Payer Participation Data'!$B$10:$B$59,$C1442,'Payer Participation Data'!$C$10:$C$59,$D1442)),"-",SUMIFS(INDEX('Payer Participation Data'!$F$10:$BM$59,0,MATCH(CONCATENATE($J1442,M$6),'Payer Participation Data'!$F$8:$BM$8,0)),'Payer Participation Data'!$B$10:$B$59,$C1442,'Payer Participation Data'!$C$10:$C$59,$D1442))</f>
        <v>0</v>
      </c>
    </row>
    <row r="1443" spans="2:13" x14ac:dyDescent="0.35">
      <c r="B1443" s="127" t="s">
        <v>80</v>
      </c>
      <c r="C1443" s="169" t="str">
        <f>IF(ISBLANK('Payer Participation Data'!$B$81),"-",'Payer Participation Data'!$B$81)</f>
        <v>-</v>
      </c>
      <c r="D1443" s="169" t="str">
        <f>IF(ISBLANK('Payer Participation Data'!$C$81),"-",'Payer Participation Data'!$C$81)</f>
        <v>-</v>
      </c>
      <c r="E1443" s="169" t="str">
        <f>IF(ISBLANK('Payer Participation Data'!$D$81),"-",'Payer Participation Data'!$D$81)</f>
        <v>-</v>
      </c>
      <c r="F1443" s="169" t="str">
        <f>IF(ISBLANK('Payer Participation Data'!$E$81),"-",'Payer Participation Data'!$E$81)</f>
        <v>-</v>
      </c>
      <c r="G1443" s="260">
        <v>1</v>
      </c>
      <c r="H1443" s="260">
        <v>4</v>
      </c>
      <c r="I1443" s="260">
        <v>5</v>
      </c>
      <c r="J1443" s="102" t="str">
        <f t="shared" si="69"/>
        <v>451</v>
      </c>
      <c r="K1443" s="102" t="s">
        <v>30</v>
      </c>
      <c r="L1443" s="263">
        <f>IF(ISNA(SUMIFS(INDEX('Payer Participation Data'!$F$10:$BM$59,0,MATCH(CONCATENATE($J1443,L$6),'Payer Participation Data'!$F$8:$BM$8,0)),'Payer Participation Data'!$B$10:$B$59,$C1443,'Payer Participation Data'!$C$10:$C$59,$D1443)),"-",SUMIFS(INDEX('Payer Participation Data'!$F$10:$BM$59,0,MATCH(CONCATENATE($J1443,L$6),'Payer Participation Data'!$F$8:$BM$8,0)),'Payer Participation Data'!$B$10:$B$59,$C1443,'Payer Participation Data'!$C$10:$C$59,$D1443))</f>
        <v>0</v>
      </c>
      <c r="M1443" s="264">
        <f>IF(ISNA(SUMIFS(INDEX('Payer Participation Data'!$F$10:$BM$59,0,MATCH(CONCATENATE($J1443,M$6),'Payer Participation Data'!$F$8:$BM$8,0)),'Payer Participation Data'!$B$10:$B$59,$C1443,'Payer Participation Data'!$C$10:$C$59,$D1443)),"-",SUMIFS(INDEX('Payer Participation Data'!$F$10:$BM$59,0,MATCH(CONCATENATE($J1443,M$6),'Payer Participation Data'!$F$8:$BM$8,0)),'Payer Participation Data'!$B$10:$B$59,$C1443,'Payer Participation Data'!$C$10:$C$59,$D1443))</f>
        <v>0</v>
      </c>
    </row>
    <row r="1444" spans="2:13" x14ac:dyDescent="0.35">
      <c r="B1444" s="127" t="s">
        <v>80</v>
      </c>
      <c r="C1444" s="169" t="str">
        <f>IF(ISBLANK('Payer Participation Data'!$B$81),"-",'Payer Participation Data'!$B$81)</f>
        <v>-</v>
      </c>
      <c r="D1444" s="169" t="str">
        <f>IF(ISBLANK('Payer Participation Data'!$C$81),"-",'Payer Participation Data'!$C$81)</f>
        <v>-</v>
      </c>
      <c r="E1444" s="169" t="str">
        <f>IF(ISBLANK('Payer Participation Data'!$D$81),"-",'Payer Participation Data'!$D$81)</f>
        <v>-</v>
      </c>
      <c r="F1444" s="169" t="str">
        <f>IF(ISBLANK('Payer Participation Data'!$E$81),"-",'Payer Participation Data'!$E$81)</f>
        <v>-</v>
      </c>
      <c r="G1444" s="261">
        <v>2</v>
      </c>
      <c r="H1444" s="261">
        <v>4</v>
      </c>
      <c r="I1444" s="261">
        <v>5</v>
      </c>
      <c r="J1444" s="128" t="str">
        <f t="shared" si="69"/>
        <v>452</v>
      </c>
      <c r="K1444" s="128" t="s">
        <v>30</v>
      </c>
      <c r="L1444" s="263">
        <f>IF(ISNA(SUMIFS(INDEX('Payer Participation Data'!$F$10:$BM$59,0,MATCH(CONCATENATE($J1444,L$6),'Payer Participation Data'!$F$8:$BM$8,0)),'Payer Participation Data'!$B$10:$B$59,$C1444,'Payer Participation Data'!$C$10:$C$59,$D1444)),"-",SUMIFS(INDEX('Payer Participation Data'!$F$10:$BM$59,0,MATCH(CONCATENATE($J1444,L$6),'Payer Participation Data'!$F$8:$BM$8,0)),'Payer Participation Data'!$B$10:$B$59,$C1444,'Payer Participation Data'!$C$10:$C$59,$D1444))</f>
        <v>0</v>
      </c>
      <c r="M1444" s="264">
        <f>IF(ISNA(SUMIFS(INDEX('Payer Participation Data'!$F$10:$BM$59,0,MATCH(CONCATENATE($J1444,M$6),'Payer Participation Data'!$F$8:$BM$8,0)),'Payer Participation Data'!$B$10:$B$59,$C1444,'Payer Participation Data'!$C$10:$C$59,$D1444)),"-",SUMIFS(INDEX('Payer Participation Data'!$F$10:$BM$59,0,MATCH(CONCATENATE($J1444,M$6),'Payer Participation Data'!$F$8:$BM$8,0)),'Payer Participation Data'!$B$10:$B$59,$C1444,'Payer Participation Data'!$C$10:$C$59,$D1444))</f>
        <v>0</v>
      </c>
    </row>
    <row r="1445" spans="2:13" x14ac:dyDescent="0.35">
      <c r="B1445" s="127" t="s">
        <v>80</v>
      </c>
      <c r="C1445" s="169" t="str">
        <f>IF(ISBLANK('Payer Participation Data'!$B$81),"-",'Payer Participation Data'!$B$81)</f>
        <v>-</v>
      </c>
      <c r="D1445" s="169" t="str">
        <f>IF(ISBLANK('Payer Participation Data'!$C$81),"-",'Payer Participation Data'!$C$81)</f>
        <v>-</v>
      </c>
      <c r="E1445" s="169" t="str">
        <f>IF(ISBLANK('Payer Participation Data'!$D$81),"-",'Payer Participation Data'!$D$81)</f>
        <v>-</v>
      </c>
      <c r="F1445" s="169" t="str">
        <f>IF(ISBLANK('Payer Participation Data'!$E$81),"-",'Payer Participation Data'!$E$81)</f>
        <v>-</v>
      </c>
      <c r="G1445" s="260">
        <v>3</v>
      </c>
      <c r="H1445" s="260">
        <v>4</v>
      </c>
      <c r="I1445" s="260">
        <v>5</v>
      </c>
      <c r="J1445" s="102" t="str">
        <f t="shared" si="69"/>
        <v>453</v>
      </c>
      <c r="K1445" s="102" t="s">
        <v>30</v>
      </c>
      <c r="L1445" s="263">
        <f>IF(ISNA(SUMIFS(INDEX('Payer Participation Data'!$F$10:$BM$59,0,MATCH(CONCATENATE($J1445,L$6),'Payer Participation Data'!$F$8:$BM$8,0)),'Payer Participation Data'!$B$10:$B$59,$C1445,'Payer Participation Data'!$C$10:$C$59,$D1445)),"-",SUMIFS(INDEX('Payer Participation Data'!$F$10:$BM$59,0,MATCH(CONCATENATE($J1445,L$6),'Payer Participation Data'!$F$8:$BM$8,0)),'Payer Participation Data'!$B$10:$B$59,$C1445,'Payer Participation Data'!$C$10:$C$59,$D1445))</f>
        <v>0</v>
      </c>
      <c r="M1445" s="264">
        <f>IF(ISNA(SUMIFS(INDEX('Payer Participation Data'!$F$10:$BM$59,0,MATCH(CONCATENATE($J1445,M$6),'Payer Participation Data'!$F$8:$BM$8,0)),'Payer Participation Data'!$B$10:$B$59,$C1445,'Payer Participation Data'!$C$10:$C$59,$D1445)),"-",SUMIFS(INDEX('Payer Participation Data'!$F$10:$BM$59,0,MATCH(CONCATENATE($J1445,M$6),'Payer Participation Data'!$F$8:$BM$8,0)),'Payer Participation Data'!$B$10:$B$59,$C1445,'Payer Participation Data'!$C$10:$C$59,$D1445))</f>
        <v>0</v>
      </c>
    </row>
    <row r="1446" spans="2:13" x14ac:dyDescent="0.35">
      <c r="B1446" s="127" t="s">
        <v>80</v>
      </c>
      <c r="C1446" s="169" t="str">
        <f>IF(ISBLANK('Payer Participation Data'!$B$81),"-",'Payer Participation Data'!$B$81)</f>
        <v>-</v>
      </c>
      <c r="D1446" s="169" t="str">
        <f>IF(ISBLANK('Payer Participation Data'!$C$81),"-",'Payer Participation Data'!$C$81)</f>
        <v>-</v>
      </c>
      <c r="E1446" s="169" t="str">
        <f>IF(ISBLANK('Payer Participation Data'!$D$81),"-",'Payer Participation Data'!$D$81)</f>
        <v>-</v>
      </c>
      <c r="F1446" s="169" t="str">
        <f>IF(ISBLANK('Payer Participation Data'!$E$81),"-",'Payer Participation Data'!$E$81)</f>
        <v>-</v>
      </c>
      <c r="G1446" s="261">
        <v>4</v>
      </c>
      <c r="H1446" s="261">
        <v>4</v>
      </c>
      <c r="I1446" s="261">
        <v>5</v>
      </c>
      <c r="J1446" s="128" t="str">
        <f t="shared" si="69"/>
        <v>454</v>
      </c>
      <c r="K1446" s="128" t="s">
        <v>30</v>
      </c>
      <c r="L1446" s="263">
        <f>IF(ISNA(SUMIFS(INDEX('Payer Participation Data'!$F$10:$BM$59,0,MATCH(CONCATENATE($J1446,L$6),'Payer Participation Data'!$F$8:$BM$8,0)),'Payer Participation Data'!$B$10:$B$59,$C1446,'Payer Participation Data'!$C$10:$C$59,$D1446)),"-",SUMIFS(INDEX('Payer Participation Data'!$F$10:$BM$59,0,MATCH(CONCATENATE($J1446,L$6),'Payer Participation Data'!$F$8:$BM$8,0)),'Payer Participation Data'!$B$10:$B$59,$C1446,'Payer Participation Data'!$C$10:$C$59,$D1446))</f>
        <v>0</v>
      </c>
      <c r="M1446" s="264">
        <f>IF(ISNA(SUMIFS(INDEX('Payer Participation Data'!$F$10:$BM$59,0,MATCH(CONCATENATE($J1446,M$6),'Payer Participation Data'!$F$8:$BM$8,0)),'Payer Participation Data'!$B$10:$B$59,$C1446,'Payer Participation Data'!$C$10:$C$59,$D1446)),"-",SUMIFS(INDEX('Payer Participation Data'!$F$10:$BM$59,0,MATCH(CONCATENATE($J1446,M$6),'Payer Participation Data'!$F$8:$BM$8,0)),'Payer Participation Data'!$B$10:$B$59,$C1446,'Payer Participation Data'!$C$10:$C$59,$D1446))</f>
        <v>0</v>
      </c>
    </row>
    <row r="1447" spans="2:13" x14ac:dyDescent="0.35">
      <c r="B1447" s="127" t="s">
        <v>80</v>
      </c>
      <c r="C1447" s="169" t="str">
        <f>IF(ISBLANK('Payer Participation Data'!$B$82),"-",'Payer Participation Data'!$B$82)</f>
        <v>-</v>
      </c>
      <c r="D1447" s="169" t="str">
        <f>IF(ISBLANK('Payer Participation Data'!$C$82),"-",'Payer Participation Data'!$C$82)</f>
        <v>-</v>
      </c>
      <c r="E1447" s="169" t="str">
        <f>IF(ISBLANK('Payer Participation Data'!$D$82),"-",'Payer Participation Data'!$D$82)</f>
        <v>-</v>
      </c>
      <c r="F1447" s="169" t="str">
        <f>IF(ISBLANK('Payer Participation Data'!$E$82),"-",'Payer Participation Data'!$E$82)</f>
        <v>-</v>
      </c>
      <c r="G1447" s="260">
        <v>1</v>
      </c>
      <c r="H1447" s="260" t="s">
        <v>64</v>
      </c>
      <c r="I1447" s="260" t="s">
        <v>64</v>
      </c>
      <c r="J1447" s="102" t="str">
        <f t="shared" si="69"/>
        <v>BaselineBaseline1</v>
      </c>
      <c r="K1447" s="102" t="s">
        <v>30</v>
      </c>
      <c r="L1447" s="263">
        <f>IF(ISNA(SUMIFS(INDEX('Payer Participation Data'!$F$10:$BM$59,0,MATCH(CONCATENATE($J1447,L$6),'Payer Participation Data'!$F$8:$BM$8,0)),'Payer Participation Data'!$B$10:$B$59,$C1447,'Payer Participation Data'!$C$10:$C$59,$D1447)),"-",SUMIFS(INDEX('Payer Participation Data'!$F$10:$BM$59,0,MATCH(CONCATENATE($J1447,L$6),'Payer Participation Data'!$F$8:$BM$8,0)),'Payer Participation Data'!$B$10:$B$59,$C1447,'Payer Participation Data'!$C$10:$C$59,$D1447))</f>
        <v>0</v>
      </c>
      <c r="M1447" s="264">
        <f>IF(ISNA(SUMIFS(INDEX('Payer Participation Data'!$F$10:$BM$59,0,MATCH(CONCATENATE($J1447,M$6),'Payer Participation Data'!$F$8:$BM$8,0)),'Payer Participation Data'!$B$10:$B$59,$C1447,'Payer Participation Data'!$C$10:$C$59,$D1447)),"-",SUMIFS(INDEX('Payer Participation Data'!$F$10:$BM$59,0,MATCH(CONCATENATE($J1447,M$6),'Payer Participation Data'!$F$8:$BM$8,0)),'Payer Participation Data'!$B$10:$B$59,$C1447,'Payer Participation Data'!$C$10:$C$59,$D1447))</f>
        <v>0</v>
      </c>
    </row>
    <row r="1448" spans="2:13" x14ac:dyDescent="0.35">
      <c r="B1448" s="127" t="s">
        <v>80</v>
      </c>
      <c r="C1448" s="169" t="str">
        <f>IF(ISBLANK('Payer Participation Data'!$B$82),"-",'Payer Participation Data'!$B$82)</f>
        <v>-</v>
      </c>
      <c r="D1448" s="169" t="str">
        <f>IF(ISBLANK('Payer Participation Data'!$C$82),"-",'Payer Participation Data'!$C$82)</f>
        <v>-</v>
      </c>
      <c r="E1448" s="169" t="str">
        <f>IF(ISBLANK('Payer Participation Data'!$D$82),"-",'Payer Participation Data'!$D$82)</f>
        <v>-</v>
      </c>
      <c r="F1448" s="169" t="str">
        <f>IF(ISBLANK('Payer Participation Data'!$E$82),"-",'Payer Participation Data'!$E$82)</f>
        <v>-</v>
      </c>
      <c r="G1448" s="261">
        <v>2</v>
      </c>
      <c r="H1448" s="261" t="s">
        <v>64</v>
      </c>
      <c r="I1448" s="261" t="s">
        <v>64</v>
      </c>
      <c r="J1448" s="128" t="str">
        <f t="shared" si="69"/>
        <v>BaselineBaseline2</v>
      </c>
      <c r="K1448" s="128" t="s">
        <v>30</v>
      </c>
      <c r="L1448" s="263">
        <f>IF(ISNA(SUMIFS(INDEX('Payer Participation Data'!$F$10:$BM$59,0,MATCH(CONCATENATE($J1448,L$6),'Payer Participation Data'!$F$8:$BM$8,0)),'Payer Participation Data'!$B$10:$B$59,$C1448,'Payer Participation Data'!$C$10:$C$59,$D1448)),"-",SUMIFS(INDEX('Payer Participation Data'!$F$10:$BM$59,0,MATCH(CONCATENATE($J1448,L$6),'Payer Participation Data'!$F$8:$BM$8,0)),'Payer Participation Data'!$B$10:$B$59,$C1448,'Payer Participation Data'!$C$10:$C$59,$D1448))</f>
        <v>0</v>
      </c>
      <c r="M1448" s="264">
        <f>IF(ISNA(SUMIFS(INDEX('Payer Participation Data'!$F$10:$BM$59,0,MATCH(CONCATENATE($J1448,M$6),'Payer Participation Data'!$F$8:$BM$8,0)),'Payer Participation Data'!$B$10:$B$59,$C1448,'Payer Participation Data'!$C$10:$C$59,$D1448)),"-",SUMIFS(INDEX('Payer Participation Data'!$F$10:$BM$59,0,MATCH(CONCATENATE($J1448,M$6),'Payer Participation Data'!$F$8:$BM$8,0)),'Payer Participation Data'!$B$10:$B$59,$C1448,'Payer Participation Data'!$C$10:$C$59,$D1448))</f>
        <v>0</v>
      </c>
    </row>
    <row r="1449" spans="2:13" x14ac:dyDescent="0.35">
      <c r="B1449" s="127" t="s">
        <v>80</v>
      </c>
      <c r="C1449" s="169" t="str">
        <f>IF(ISBLANK('Payer Participation Data'!$B$82),"-",'Payer Participation Data'!$B$82)</f>
        <v>-</v>
      </c>
      <c r="D1449" s="169" t="str">
        <f>IF(ISBLANK('Payer Participation Data'!$C$82),"-",'Payer Participation Data'!$C$82)</f>
        <v>-</v>
      </c>
      <c r="E1449" s="169" t="str">
        <f>IF(ISBLANK('Payer Participation Data'!$D$82),"-",'Payer Participation Data'!$D$82)</f>
        <v>-</v>
      </c>
      <c r="F1449" s="169" t="str">
        <f>IF(ISBLANK('Payer Participation Data'!$E$82),"-",'Payer Participation Data'!$E$82)</f>
        <v>-</v>
      </c>
      <c r="G1449" s="260">
        <v>3</v>
      </c>
      <c r="H1449" s="260" t="s">
        <v>64</v>
      </c>
      <c r="I1449" s="260" t="s">
        <v>64</v>
      </c>
      <c r="J1449" s="102" t="str">
        <f t="shared" si="69"/>
        <v>BaselineBaseline3</v>
      </c>
      <c r="K1449" s="102" t="s">
        <v>30</v>
      </c>
      <c r="L1449" s="263">
        <f>IF(ISNA(SUMIFS(INDEX('Payer Participation Data'!$F$10:$BM$59,0,MATCH(CONCATENATE($J1449,L$6),'Payer Participation Data'!$F$8:$BM$8,0)),'Payer Participation Data'!$B$10:$B$59,$C1449,'Payer Participation Data'!$C$10:$C$59,$D1449)),"-",SUMIFS(INDEX('Payer Participation Data'!$F$10:$BM$59,0,MATCH(CONCATENATE($J1449,L$6),'Payer Participation Data'!$F$8:$BM$8,0)),'Payer Participation Data'!$B$10:$B$59,$C1449,'Payer Participation Data'!$C$10:$C$59,$D1449))</f>
        <v>0</v>
      </c>
      <c r="M1449" s="264">
        <f>IF(ISNA(SUMIFS(INDEX('Payer Participation Data'!$F$10:$BM$59,0,MATCH(CONCATENATE($J1449,M$6),'Payer Participation Data'!$F$8:$BM$8,0)),'Payer Participation Data'!$B$10:$B$59,$C1449,'Payer Participation Data'!$C$10:$C$59,$D1449)),"-",SUMIFS(INDEX('Payer Participation Data'!$F$10:$BM$59,0,MATCH(CONCATENATE($J1449,M$6),'Payer Participation Data'!$F$8:$BM$8,0)),'Payer Participation Data'!$B$10:$B$59,$C1449,'Payer Participation Data'!$C$10:$C$59,$D1449))</f>
        <v>0</v>
      </c>
    </row>
    <row r="1450" spans="2:13" x14ac:dyDescent="0.35">
      <c r="B1450" s="127" t="s">
        <v>80</v>
      </c>
      <c r="C1450" s="169" t="str">
        <f>IF(ISBLANK('Payer Participation Data'!$B$82),"-",'Payer Participation Data'!$B$82)</f>
        <v>-</v>
      </c>
      <c r="D1450" s="169" t="str">
        <f>IF(ISBLANK('Payer Participation Data'!$C$82),"-",'Payer Participation Data'!$C$82)</f>
        <v>-</v>
      </c>
      <c r="E1450" s="169" t="str">
        <f>IF(ISBLANK('Payer Participation Data'!$D$82),"-",'Payer Participation Data'!$D$82)</f>
        <v>-</v>
      </c>
      <c r="F1450" s="169" t="str">
        <f>IF(ISBLANK('Payer Participation Data'!$E$82),"-",'Payer Participation Data'!$E$82)</f>
        <v>-</v>
      </c>
      <c r="G1450" s="261">
        <v>4</v>
      </c>
      <c r="H1450" s="261" t="s">
        <v>64</v>
      </c>
      <c r="I1450" s="261" t="s">
        <v>64</v>
      </c>
      <c r="J1450" s="128" t="str">
        <f t="shared" si="69"/>
        <v>BaselineBaseline4</v>
      </c>
      <c r="K1450" s="128" t="s">
        <v>30</v>
      </c>
      <c r="L1450" s="263">
        <f>IF(ISNA(SUMIFS(INDEX('Payer Participation Data'!$F$10:$BM$59,0,MATCH(CONCATENATE($J1450,L$6),'Payer Participation Data'!$F$8:$BM$8,0)),'Payer Participation Data'!$B$10:$B$59,$C1450,'Payer Participation Data'!$C$10:$C$59,$D1450)),"-",SUMIFS(INDEX('Payer Participation Data'!$F$10:$BM$59,0,MATCH(CONCATENATE($J1450,L$6),'Payer Participation Data'!$F$8:$BM$8,0)),'Payer Participation Data'!$B$10:$B$59,$C1450,'Payer Participation Data'!$C$10:$C$59,$D1450))</f>
        <v>0</v>
      </c>
      <c r="M1450" s="264">
        <f>IF(ISNA(SUMIFS(INDEX('Payer Participation Data'!$F$10:$BM$59,0,MATCH(CONCATENATE($J1450,M$6),'Payer Participation Data'!$F$8:$BM$8,0)),'Payer Participation Data'!$B$10:$B$59,$C1450,'Payer Participation Data'!$C$10:$C$59,$D1450)),"-",SUMIFS(INDEX('Payer Participation Data'!$F$10:$BM$59,0,MATCH(CONCATENATE($J1450,M$6),'Payer Participation Data'!$F$8:$BM$8,0)),'Payer Participation Data'!$B$10:$B$59,$C1450,'Payer Participation Data'!$C$10:$C$59,$D1450))</f>
        <v>0</v>
      </c>
    </row>
    <row r="1451" spans="2:13" x14ac:dyDescent="0.35">
      <c r="B1451" s="127" t="s">
        <v>80</v>
      </c>
      <c r="C1451" s="169" t="str">
        <f>IF(ISBLANK('Payer Participation Data'!$B$82),"-",'Payer Participation Data'!$B$82)</f>
        <v>-</v>
      </c>
      <c r="D1451" s="169" t="str">
        <f>IF(ISBLANK('Payer Participation Data'!$C$82),"-",'Payer Participation Data'!$C$82)</f>
        <v>-</v>
      </c>
      <c r="E1451" s="169" t="str">
        <f>IF(ISBLANK('Payer Participation Data'!$D$82),"-",'Payer Participation Data'!$D$82)</f>
        <v>-</v>
      </c>
      <c r="F1451" s="169" t="str">
        <f>IF(ISBLANK('Payer Participation Data'!$E$82),"-",'Payer Participation Data'!$E$82)</f>
        <v>-</v>
      </c>
      <c r="G1451" s="260">
        <v>1</v>
      </c>
      <c r="H1451" s="260">
        <v>1</v>
      </c>
      <c r="I1451" s="260">
        <v>5</v>
      </c>
      <c r="J1451" s="102" t="str">
        <f t="shared" si="69"/>
        <v>151</v>
      </c>
      <c r="K1451" s="102" t="s">
        <v>30</v>
      </c>
      <c r="L1451" s="263">
        <f>IF(ISNA(SUMIFS(INDEX('Payer Participation Data'!$F$10:$BM$59,0,MATCH(CONCATENATE($J1451,L$6),'Payer Participation Data'!$F$8:$BM$8,0)),'Payer Participation Data'!$B$10:$B$59,$C1451,'Payer Participation Data'!$C$10:$C$59,$D1451)),"-",SUMIFS(INDEX('Payer Participation Data'!$F$10:$BM$59,0,MATCH(CONCATENATE($J1451,L$6),'Payer Participation Data'!$F$8:$BM$8,0)),'Payer Participation Data'!$B$10:$B$59,$C1451,'Payer Participation Data'!$C$10:$C$59,$D1451))</f>
        <v>0</v>
      </c>
      <c r="M1451" s="264">
        <f>IF(ISNA(SUMIFS(INDEX('Payer Participation Data'!$F$10:$BM$59,0,MATCH(CONCATENATE($J1451,M$6),'Payer Participation Data'!$F$8:$BM$8,0)),'Payer Participation Data'!$B$10:$B$59,$C1451,'Payer Participation Data'!$C$10:$C$59,$D1451)),"-",SUMIFS(INDEX('Payer Participation Data'!$F$10:$BM$59,0,MATCH(CONCATENATE($J1451,M$6),'Payer Participation Data'!$F$8:$BM$8,0)),'Payer Participation Data'!$B$10:$B$59,$C1451,'Payer Participation Data'!$C$10:$C$59,$D1451))</f>
        <v>0</v>
      </c>
    </row>
    <row r="1452" spans="2:13" x14ac:dyDescent="0.35">
      <c r="B1452" s="127" t="s">
        <v>80</v>
      </c>
      <c r="C1452" s="169" t="str">
        <f>IF(ISBLANK('Payer Participation Data'!$B$82),"-",'Payer Participation Data'!$B$82)</f>
        <v>-</v>
      </c>
      <c r="D1452" s="169" t="str">
        <f>IF(ISBLANK('Payer Participation Data'!$C$82),"-",'Payer Participation Data'!$C$82)</f>
        <v>-</v>
      </c>
      <c r="E1452" s="169" t="str">
        <f>IF(ISBLANK('Payer Participation Data'!$D$82),"-",'Payer Participation Data'!$D$82)</f>
        <v>-</v>
      </c>
      <c r="F1452" s="169" t="str">
        <f>IF(ISBLANK('Payer Participation Data'!$E$82),"-",'Payer Participation Data'!$E$82)</f>
        <v>-</v>
      </c>
      <c r="G1452" s="261">
        <v>2</v>
      </c>
      <c r="H1452" s="261">
        <v>1</v>
      </c>
      <c r="I1452" s="261">
        <v>5</v>
      </c>
      <c r="J1452" s="128" t="str">
        <f t="shared" si="69"/>
        <v>152</v>
      </c>
      <c r="K1452" s="128" t="s">
        <v>30</v>
      </c>
      <c r="L1452" s="263">
        <f>IF(ISNA(SUMIFS(INDEX('Payer Participation Data'!$F$10:$BM$59,0,MATCH(CONCATENATE($J1452,L$6),'Payer Participation Data'!$F$8:$BM$8,0)),'Payer Participation Data'!$B$10:$B$59,$C1452,'Payer Participation Data'!$C$10:$C$59,$D1452)),"-",SUMIFS(INDEX('Payer Participation Data'!$F$10:$BM$59,0,MATCH(CONCATENATE($J1452,L$6),'Payer Participation Data'!$F$8:$BM$8,0)),'Payer Participation Data'!$B$10:$B$59,$C1452,'Payer Participation Data'!$C$10:$C$59,$D1452))</f>
        <v>0</v>
      </c>
      <c r="M1452" s="264">
        <f>IF(ISNA(SUMIFS(INDEX('Payer Participation Data'!$F$10:$BM$59,0,MATCH(CONCATENATE($J1452,M$6),'Payer Participation Data'!$F$8:$BM$8,0)),'Payer Participation Data'!$B$10:$B$59,$C1452,'Payer Participation Data'!$C$10:$C$59,$D1452)),"-",SUMIFS(INDEX('Payer Participation Data'!$F$10:$BM$59,0,MATCH(CONCATENATE($J1452,M$6),'Payer Participation Data'!$F$8:$BM$8,0)),'Payer Participation Data'!$B$10:$B$59,$C1452,'Payer Participation Data'!$C$10:$C$59,$D1452))</f>
        <v>0</v>
      </c>
    </row>
    <row r="1453" spans="2:13" x14ac:dyDescent="0.35">
      <c r="B1453" s="127" t="s">
        <v>80</v>
      </c>
      <c r="C1453" s="169" t="str">
        <f>IF(ISBLANK('Payer Participation Data'!$B$82),"-",'Payer Participation Data'!$B$82)</f>
        <v>-</v>
      </c>
      <c r="D1453" s="169" t="str">
        <f>IF(ISBLANK('Payer Participation Data'!$C$82),"-",'Payer Participation Data'!$C$82)</f>
        <v>-</v>
      </c>
      <c r="E1453" s="169" t="str">
        <f>IF(ISBLANK('Payer Participation Data'!$D$82),"-",'Payer Participation Data'!$D$82)</f>
        <v>-</v>
      </c>
      <c r="F1453" s="169" t="str">
        <f>IF(ISBLANK('Payer Participation Data'!$E$82),"-",'Payer Participation Data'!$E$82)</f>
        <v>-</v>
      </c>
      <c r="G1453" s="260">
        <v>3</v>
      </c>
      <c r="H1453" s="260">
        <v>1</v>
      </c>
      <c r="I1453" s="260">
        <v>5</v>
      </c>
      <c r="J1453" s="102" t="str">
        <f t="shared" si="69"/>
        <v>153</v>
      </c>
      <c r="K1453" s="102" t="s">
        <v>30</v>
      </c>
      <c r="L1453" s="263">
        <f>IF(ISNA(SUMIFS(INDEX('Payer Participation Data'!$F$10:$BM$59,0,MATCH(CONCATENATE($J1453,L$6),'Payer Participation Data'!$F$8:$BM$8,0)),'Payer Participation Data'!$B$10:$B$59,$C1453,'Payer Participation Data'!$C$10:$C$59,$D1453)),"-",SUMIFS(INDEX('Payer Participation Data'!$F$10:$BM$59,0,MATCH(CONCATENATE($J1453,L$6),'Payer Participation Data'!$F$8:$BM$8,0)),'Payer Participation Data'!$B$10:$B$59,$C1453,'Payer Participation Data'!$C$10:$C$59,$D1453))</f>
        <v>0</v>
      </c>
      <c r="M1453" s="264">
        <f>IF(ISNA(SUMIFS(INDEX('Payer Participation Data'!$F$10:$BM$59,0,MATCH(CONCATENATE($J1453,M$6),'Payer Participation Data'!$F$8:$BM$8,0)),'Payer Participation Data'!$B$10:$B$59,$C1453,'Payer Participation Data'!$C$10:$C$59,$D1453)),"-",SUMIFS(INDEX('Payer Participation Data'!$F$10:$BM$59,0,MATCH(CONCATENATE($J1453,M$6),'Payer Participation Data'!$F$8:$BM$8,0)),'Payer Participation Data'!$B$10:$B$59,$C1453,'Payer Participation Data'!$C$10:$C$59,$D1453))</f>
        <v>0</v>
      </c>
    </row>
    <row r="1454" spans="2:13" x14ac:dyDescent="0.35">
      <c r="B1454" s="127" t="s">
        <v>80</v>
      </c>
      <c r="C1454" s="169" t="str">
        <f>IF(ISBLANK('Payer Participation Data'!$B$82),"-",'Payer Participation Data'!$B$82)</f>
        <v>-</v>
      </c>
      <c r="D1454" s="169" t="str">
        <f>IF(ISBLANK('Payer Participation Data'!$C$82),"-",'Payer Participation Data'!$C$82)</f>
        <v>-</v>
      </c>
      <c r="E1454" s="169" t="str">
        <f>IF(ISBLANK('Payer Participation Data'!$D$82),"-",'Payer Participation Data'!$D$82)</f>
        <v>-</v>
      </c>
      <c r="F1454" s="169" t="str">
        <f>IF(ISBLANK('Payer Participation Data'!$E$82),"-",'Payer Participation Data'!$E$82)</f>
        <v>-</v>
      </c>
      <c r="G1454" s="261">
        <v>4</v>
      </c>
      <c r="H1454" s="261">
        <v>1</v>
      </c>
      <c r="I1454" s="261">
        <v>5</v>
      </c>
      <c r="J1454" s="128" t="str">
        <f t="shared" si="69"/>
        <v>154</v>
      </c>
      <c r="K1454" s="128" t="s">
        <v>30</v>
      </c>
      <c r="L1454" s="263">
        <f>IF(ISNA(SUMIFS(INDEX('Payer Participation Data'!$F$10:$BM$59,0,MATCH(CONCATENATE($J1454,L$6),'Payer Participation Data'!$F$8:$BM$8,0)),'Payer Participation Data'!$B$10:$B$59,$C1454,'Payer Participation Data'!$C$10:$C$59,$D1454)),"-",SUMIFS(INDEX('Payer Participation Data'!$F$10:$BM$59,0,MATCH(CONCATENATE($J1454,L$6),'Payer Participation Data'!$F$8:$BM$8,0)),'Payer Participation Data'!$B$10:$B$59,$C1454,'Payer Participation Data'!$C$10:$C$59,$D1454))</f>
        <v>0</v>
      </c>
      <c r="M1454" s="264">
        <f>IF(ISNA(SUMIFS(INDEX('Payer Participation Data'!$F$10:$BM$59,0,MATCH(CONCATENATE($J1454,M$6),'Payer Participation Data'!$F$8:$BM$8,0)),'Payer Participation Data'!$B$10:$B$59,$C1454,'Payer Participation Data'!$C$10:$C$59,$D1454)),"-",SUMIFS(INDEX('Payer Participation Data'!$F$10:$BM$59,0,MATCH(CONCATENATE($J1454,M$6),'Payer Participation Data'!$F$8:$BM$8,0)),'Payer Participation Data'!$B$10:$B$59,$C1454,'Payer Participation Data'!$C$10:$C$59,$D1454))</f>
        <v>0</v>
      </c>
    </row>
    <row r="1455" spans="2:13" x14ac:dyDescent="0.35">
      <c r="B1455" s="127" t="s">
        <v>80</v>
      </c>
      <c r="C1455" s="169" t="str">
        <f>IF(ISBLANK('Payer Participation Data'!$B$82),"-",'Payer Participation Data'!$B$82)</f>
        <v>-</v>
      </c>
      <c r="D1455" s="169" t="str">
        <f>IF(ISBLANK('Payer Participation Data'!$C$82),"-",'Payer Participation Data'!$C$82)</f>
        <v>-</v>
      </c>
      <c r="E1455" s="169" t="str">
        <f>IF(ISBLANK('Payer Participation Data'!$D$82),"-",'Payer Participation Data'!$D$82)</f>
        <v>-</v>
      </c>
      <c r="F1455" s="169" t="str">
        <f>IF(ISBLANK('Payer Participation Data'!$E$82),"-",'Payer Participation Data'!$E$82)</f>
        <v>-</v>
      </c>
      <c r="G1455" s="260">
        <v>1</v>
      </c>
      <c r="H1455" s="260">
        <v>2</v>
      </c>
      <c r="I1455" s="260">
        <v>5</v>
      </c>
      <c r="J1455" s="102" t="str">
        <f t="shared" ref="J1455:J1518" si="70">CONCATENATE(H1455,I1455,G1455)</f>
        <v>251</v>
      </c>
      <c r="K1455" s="102" t="s">
        <v>30</v>
      </c>
      <c r="L1455" s="263">
        <f>IF(ISNA(SUMIFS(INDEX('Payer Participation Data'!$F$10:$BM$59,0,MATCH(CONCATENATE($J1455,L$6),'Payer Participation Data'!$F$8:$BM$8,0)),'Payer Participation Data'!$B$10:$B$59,$C1455,'Payer Participation Data'!$C$10:$C$59,$D1455)),"-",SUMIFS(INDEX('Payer Participation Data'!$F$10:$BM$59,0,MATCH(CONCATENATE($J1455,L$6),'Payer Participation Data'!$F$8:$BM$8,0)),'Payer Participation Data'!$B$10:$B$59,$C1455,'Payer Participation Data'!$C$10:$C$59,$D1455))</f>
        <v>0</v>
      </c>
      <c r="M1455" s="264">
        <f>IF(ISNA(SUMIFS(INDEX('Payer Participation Data'!$F$10:$BM$59,0,MATCH(CONCATENATE($J1455,M$6),'Payer Participation Data'!$F$8:$BM$8,0)),'Payer Participation Data'!$B$10:$B$59,$C1455,'Payer Participation Data'!$C$10:$C$59,$D1455)),"-",SUMIFS(INDEX('Payer Participation Data'!$F$10:$BM$59,0,MATCH(CONCATENATE($J1455,M$6),'Payer Participation Data'!$F$8:$BM$8,0)),'Payer Participation Data'!$B$10:$B$59,$C1455,'Payer Participation Data'!$C$10:$C$59,$D1455))</f>
        <v>0</v>
      </c>
    </row>
    <row r="1456" spans="2:13" x14ac:dyDescent="0.35">
      <c r="B1456" s="127" t="s">
        <v>80</v>
      </c>
      <c r="C1456" s="169" t="str">
        <f>IF(ISBLANK('Payer Participation Data'!$B$82),"-",'Payer Participation Data'!$B$82)</f>
        <v>-</v>
      </c>
      <c r="D1456" s="169" t="str">
        <f>IF(ISBLANK('Payer Participation Data'!$C$82),"-",'Payer Participation Data'!$C$82)</f>
        <v>-</v>
      </c>
      <c r="E1456" s="169" t="str">
        <f>IF(ISBLANK('Payer Participation Data'!$D$82),"-",'Payer Participation Data'!$D$82)</f>
        <v>-</v>
      </c>
      <c r="F1456" s="169" t="str">
        <f>IF(ISBLANK('Payer Participation Data'!$E$82),"-",'Payer Participation Data'!$E$82)</f>
        <v>-</v>
      </c>
      <c r="G1456" s="261">
        <v>2</v>
      </c>
      <c r="H1456" s="261">
        <v>2</v>
      </c>
      <c r="I1456" s="261">
        <v>5</v>
      </c>
      <c r="J1456" s="128" t="str">
        <f t="shared" si="70"/>
        <v>252</v>
      </c>
      <c r="K1456" s="128" t="s">
        <v>30</v>
      </c>
      <c r="L1456" s="263">
        <f>IF(ISNA(SUMIFS(INDEX('Payer Participation Data'!$F$10:$BM$59,0,MATCH(CONCATENATE($J1456,L$6),'Payer Participation Data'!$F$8:$BM$8,0)),'Payer Participation Data'!$B$10:$B$59,$C1456,'Payer Participation Data'!$C$10:$C$59,$D1456)),"-",SUMIFS(INDEX('Payer Participation Data'!$F$10:$BM$59,0,MATCH(CONCATENATE($J1456,L$6),'Payer Participation Data'!$F$8:$BM$8,0)),'Payer Participation Data'!$B$10:$B$59,$C1456,'Payer Participation Data'!$C$10:$C$59,$D1456))</f>
        <v>0</v>
      </c>
      <c r="M1456" s="264">
        <f>IF(ISNA(SUMIFS(INDEX('Payer Participation Data'!$F$10:$BM$59,0,MATCH(CONCATENATE($J1456,M$6),'Payer Participation Data'!$F$8:$BM$8,0)),'Payer Participation Data'!$B$10:$B$59,$C1456,'Payer Participation Data'!$C$10:$C$59,$D1456)),"-",SUMIFS(INDEX('Payer Participation Data'!$F$10:$BM$59,0,MATCH(CONCATENATE($J1456,M$6),'Payer Participation Data'!$F$8:$BM$8,0)),'Payer Participation Data'!$B$10:$B$59,$C1456,'Payer Participation Data'!$C$10:$C$59,$D1456))</f>
        <v>0</v>
      </c>
    </row>
    <row r="1457" spans="2:13" x14ac:dyDescent="0.35">
      <c r="B1457" s="127" t="s">
        <v>80</v>
      </c>
      <c r="C1457" s="169" t="str">
        <f>IF(ISBLANK('Payer Participation Data'!$B$82),"-",'Payer Participation Data'!$B$82)</f>
        <v>-</v>
      </c>
      <c r="D1457" s="169" t="str">
        <f>IF(ISBLANK('Payer Participation Data'!$C$82),"-",'Payer Participation Data'!$C$82)</f>
        <v>-</v>
      </c>
      <c r="E1457" s="169" t="str">
        <f>IF(ISBLANK('Payer Participation Data'!$D$82),"-",'Payer Participation Data'!$D$82)</f>
        <v>-</v>
      </c>
      <c r="F1457" s="169" t="str">
        <f>IF(ISBLANK('Payer Participation Data'!$E$82),"-",'Payer Participation Data'!$E$82)</f>
        <v>-</v>
      </c>
      <c r="G1457" s="260">
        <v>3</v>
      </c>
      <c r="H1457" s="260">
        <v>2</v>
      </c>
      <c r="I1457" s="260">
        <v>5</v>
      </c>
      <c r="J1457" s="102" t="str">
        <f t="shared" si="70"/>
        <v>253</v>
      </c>
      <c r="K1457" s="102" t="s">
        <v>30</v>
      </c>
      <c r="L1457" s="263">
        <f>IF(ISNA(SUMIFS(INDEX('Payer Participation Data'!$F$10:$BM$59,0,MATCH(CONCATENATE($J1457,L$6),'Payer Participation Data'!$F$8:$BM$8,0)),'Payer Participation Data'!$B$10:$B$59,$C1457,'Payer Participation Data'!$C$10:$C$59,$D1457)),"-",SUMIFS(INDEX('Payer Participation Data'!$F$10:$BM$59,0,MATCH(CONCATENATE($J1457,L$6),'Payer Participation Data'!$F$8:$BM$8,0)),'Payer Participation Data'!$B$10:$B$59,$C1457,'Payer Participation Data'!$C$10:$C$59,$D1457))</f>
        <v>0</v>
      </c>
      <c r="M1457" s="264">
        <f>IF(ISNA(SUMIFS(INDEX('Payer Participation Data'!$F$10:$BM$59,0,MATCH(CONCATENATE($J1457,M$6),'Payer Participation Data'!$F$8:$BM$8,0)),'Payer Participation Data'!$B$10:$B$59,$C1457,'Payer Participation Data'!$C$10:$C$59,$D1457)),"-",SUMIFS(INDEX('Payer Participation Data'!$F$10:$BM$59,0,MATCH(CONCATENATE($J1457,M$6),'Payer Participation Data'!$F$8:$BM$8,0)),'Payer Participation Data'!$B$10:$B$59,$C1457,'Payer Participation Data'!$C$10:$C$59,$D1457))</f>
        <v>0</v>
      </c>
    </row>
    <row r="1458" spans="2:13" x14ac:dyDescent="0.35">
      <c r="B1458" s="127" t="s">
        <v>80</v>
      </c>
      <c r="C1458" s="169" t="str">
        <f>IF(ISBLANK('Payer Participation Data'!$B$82),"-",'Payer Participation Data'!$B$82)</f>
        <v>-</v>
      </c>
      <c r="D1458" s="169" t="str">
        <f>IF(ISBLANK('Payer Participation Data'!$C$82),"-",'Payer Participation Data'!$C$82)</f>
        <v>-</v>
      </c>
      <c r="E1458" s="169" t="str">
        <f>IF(ISBLANK('Payer Participation Data'!$D$82),"-",'Payer Participation Data'!$D$82)</f>
        <v>-</v>
      </c>
      <c r="F1458" s="169" t="str">
        <f>IF(ISBLANK('Payer Participation Data'!$E$82),"-",'Payer Participation Data'!$E$82)</f>
        <v>-</v>
      </c>
      <c r="G1458" s="261">
        <v>4</v>
      </c>
      <c r="H1458" s="261">
        <v>2</v>
      </c>
      <c r="I1458" s="261">
        <v>5</v>
      </c>
      <c r="J1458" s="128" t="str">
        <f t="shared" si="70"/>
        <v>254</v>
      </c>
      <c r="K1458" s="128" t="s">
        <v>30</v>
      </c>
      <c r="L1458" s="263">
        <f>IF(ISNA(SUMIFS(INDEX('Payer Participation Data'!$F$10:$BM$59,0,MATCH(CONCATENATE($J1458,L$6),'Payer Participation Data'!$F$8:$BM$8,0)),'Payer Participation Data'!$B$10:$B$59,$C1458,'Payer Participation Data'!$C$10:$C$59,$D1458)),"-",SUMIFS(INDEX('Payer Participation Data'!$F$10:$BM$59,0,MATCH(CONCATENATE($J1458,L$6),'Payer Participation Data'!$F$8:$BM$8,0)),'Payer Participation Data'!$B$10:$B$59,$C1458,'Payer Participation Data'!$C$10:$C$59,$D1458))</f>
        <v>0</v>
      </c>
      <c r="M1458" s="264">
        <f>IF(ISNA(SUMIFS(INDEX('Payer Participation Data'!$F$10:$BM$59,0,MATCH(CONCATENATE($J1458,M$6),'Payer Participation Data'!$F$8:$BM$8,0)),'Payer Participation Data'!$B$10:$B$59,$C1458,'Payer Participation Data'!$C$10:$C$59,$D1458)),"-",SUMIFS(INDEX('Payer Participation Data'!$F$10:$BM$59,0,MATCH(CONCATENATE($J1458,M$6),'Payer Participation Data'!$F$8:$BM$8,0)),'Payer Participation Data'!$B$10:$B$59,$C1458,'Payer Participation Data'!$C$10:$C$59,$D1458))</f>
        <v>0</v>
      </c>
    </row>
    <row r="1459" spans="2:13" x14ac:dyDescent="0.35">
      <c r="B1459" s="127" t="s">
        <v>80</v>
      </c>
      <c r="C1459" s="169" t="str">
        <f>IF(ISBLANK('Payer Participation Data'!$B$82),"-",'Payer Participation Data'!$B$82)</f>
        <v>-</v>
      </c>
      <c r="D1459" s="169" t="str">
        <f>IF(ISBLANK('Payer Participation Data'!$C$82),"-",'Payer Participation Data'!$C$82)</f>
        <v>-</v>
      </c>
      <c r="E1459" s="169" t="str">
        <f>IF(ISBLANK('Payer Participation Data'!$D$82),"-",'Payer Participation Data'!$D$82)</f>
        <v>-</v>
      </c>
      <c r="F1459" s="169" t="str">
        <f>IF(ISBLANK('Payer Participation Data'!$E$82),"-",'Payer Participation Data'!$E$82)</f>
        <v>-</v>
      </c>
      <c r="G1459" s="260">
        <v>1</v>
      </c>
      <c r="H1459" s="260">
        <v>3</v>
      </c>
      <c r="I1459" s="260">
        <v>5</v>
      </c>
      <c r="J1459" s="102" t="str">
        <f t="shared" si="70"/>
        <v>351</v>
      </c>
      <c r="K1459" s="102" t="s">
        <v>30</v>
      </c>
      <c r="L1459" s="263">
        <f>IF(ISNA(SUMIFS(INDEX('Payer Participation Data'!$F$10:$BM$59,0,MATCH(CONCATENATE($J1459,L$6),'Payer Participation Data'!$F$8:$BM$8,0)),'Payer Participation Data'!$B$10:$B$59,$C1459,'Payer Participation Data'!$C$10:$C$59,$D1459)),"-",SUMIFS(INDEX('Payer Participation Data'!$F$10:$BM$59,0,MATCH(CONCATENATE($J1459,L$6),'Payer Participation Data'!$F$8:$BM$8,0)),'Payer Participation Data'!$B$10:$B$59,$C1459,'Payer Participation Data'!$C$10:$C$59,$D1459))</f>
        <v>0</v>
      </c>
      <c r="M1459" s="264">
        <f>IF(ISNA(SUMIFS(INDEX('Payer Participation Data'!$F$10:$BM$59,0,MATCH(CONCATENATE($J1459,M$6),'Payer Participation Data'!$F$8:$BM$8,0)),'Payer Participation Data'!$B$10:$B$59,$C1459,'Payer Participation Data'!$C$10:$C$59,$D1459)),"-",SUMIFS(INDEX('Payer Participation Data'!$F$10:$BM$59,0,MATCH(CONCATENATE($J1459,M$6),'Payer Participation Data'!$F$8:$BM$8,0)),'Payer Participation Data'!$B$10:$B$59,$C1459,'Payer Participation Data'!$C$10:$C$59,$D1459))</f>
        <v>0</v>
      </c>
    </row>
    <row r="1460" spans="2:13" x14ac:dyDescent="0.35">
      <c r="B1460" s="127" t="s">
        <v>80</v>
      </c>
      <c r="C1460" s="169" t="str">
        <f>IF(ISBLANK('Payer Participation Data'!$B$82),"-",'Payer Participation Data'!$B$82)</f>
        <v>-</v>
      </c>
      <c r="D1460" s="169" t="str">
        <f>IF(ISBLANK('Payer Participation Data'!$C$82),"-",'Payer Participation Data'!$C$82)</f>
        <v>-</v>
      </c>
      <c r="E1460" s="169" t="str">
        <f>IF(ISBLANK('Payer Participation Data'!$D$82),"-",'Payer Participation Data'!$D$82)</f>
        <v>-</v>
      </c>
      <c r="F1460" s="169" t="str">
        <f>IF(ISBLANK('Payer Participation Data'!$E$82),"-",'Payer Participation Data'!$E$82)</f>
        <v>-</v>
      </c>
      <c r="G1460" s="261">
        <v>2</v>
      </c>
      <c r="H1460" s="261">
        <v>3</v>
      </c>
      <c r="I1460" s="261">
        <v>5</v>
      </c>
      <c r="J1460" s="128" t="str">
        <f t="shared" si="70"/>
        <v>352</v>
      </c>
      <c r="K1460" s="128" t="s">
        <v>30</v>
      </c>
      <c r="L1460" s="263">
        <f>IF(ISNA(SUMIFS(INDEX('Payer Participation Data'!$F$10:$BM$59,0,MATCH(CONCATENATE($J1460,L$6),'Payer Participation Data'!$F$8:$BM$8,0)),'Payer Participation Data'!$B$10:$B$59,$C1460,'Payer Participation Data'!$C$10:$C$59,$D1460)),"-",SUMIFS(INDEX('Payer Participation Data'!$F$10:$BM$59,0,MATCH(CONCATENATE($J1460,L$6),'Payer Participation Data'!$F$8:$BM$8,0)),'Payer Participation Data'!$B$10:$B$59,$C1460,'Payer Participation Data'!$C$10:$C$59,$D1460))</f>
        <v>0</v>
      </c>
      <c r="M1460" s="264">
        <f>IF(ISNA(SUMIFS(INDEX('Payer Participation Data'!$F$10:$BM$59,0,MATCH(CONCATENATE($J1460,M$6),'Payer Participation Data'!$F$8:$BM$8,0)),'Payer Participation Data'!$B$10:$B$59,$C1460,'Payer Participation Data'!$C$10:$C$59,$D1460)),"-",SUMIFS(INDEX('Payer Participation Data'!$F$10:$BM$59,0,MATCH(CONCATENATE($J1460,M$6),'Payer Participation Data'!$F$8:$BM$8,0)),'Payer Participation Data'!$B$10:$B$59,$C1460,'Payer Participation Data'!$C$10:$C$59,$D1460))</f>
        <v>0</v>
      </c>
    </row>
    <row r="1461" spans="2:13" x14ac:dyDescent="0.35">
      <c r="B1461" s="127" t="s">
        <v>80</v>
      </c>
      <c r="C1461" s="169" t="str">
        <f>IF(ISBLANK('Payer Participation Data'!$B$82),"-",'Payer Participation Data'!$B$82)</f>
        <v>-</v>
      </c>
      <c r="D1461" s="169" t="str">
        <f>IF(ISBLANK('Payer Participation Data'!$C$82),"-",'Payer Participation Data'!$C$82)</f>
        <v>-</v>
      </c>
      <c r="E1461" s="169" t="str">
        <f>IF(ISBLANK('Payer Participation Data'!$D$82),"-",'Payer Participation Data'!$D$82)</f>
        <v>-</v>
      </c>
      <c r="F1461" s="169" t="str">
        <f>IF(ISBLANK('Payer Participation Data'!$E$82),"-",'Payer Participation Data'!$E$82)</f>
        <v>-</v>
      </c>
      <c r="G1461" s="260">
        <v>3</v>
      </c>
      <c r="H1461" s="260">
        <v>3</v>
      </c>
      <c r="I1461" s="260">
        <v>5</v>
      </c>
      <c r="J1461" s="102" t="str">
        <f t="shared" si="70"/>
        <v>353</v>
      </c>
      <c r="K1461" s="102" t="s">
        <v>30</v>
      </c>
      <c r="L1461" s="263">
        <f>IF(ISNA(SUMIFS(INDEX('Payer Participation Data'!$F$10:$BM$59,0,MATCH(CONCATENATE($J1461,L$6),'Payer Participation Data'!$F$8:$BM$8,0)),'Payer Participation Data'!$B$10:$B$59,$C1461,'Payer Participation Data'!$C$10:$C$59,$D1461)),"-",SUMIFS(INDEX('Payer Participation Data'!$F$10:$BM$59,0,MATCH(CONCATENATE($J1461,L$6),'Payer Participation Data'!$F$8:$BM$8,0)),'Payer Participation Data'!$B$10:$B$59,$C1461,'Payer Participation Data'!$C$10:$C$59,$D1461))</f>
        <v>0</v>
      </c>
      <c r="M1461" s="264">
        <f>IF(ISNA(SUMIFS(INDEX('Payer Participation Data'!$F$10:$BM$59,0,MATCH(CONCATENATE($J1461,M$6),'Payer Participation Data'!$F$8:$BM$8,0)),'Payer Participation Data'!$B$10:$B$59,$C1461,'Payer Participation Data'!$C$10:$C$59,$D1461)),"-",SUMIFS(INDEX('Payer Participation Data'!$F$10:$BM$59,0,MATCH(CONCATENATE($J1461,M$6),'Payer Participation Data'!$F$8:$BM$8,0)),'Payer Participation Data'!$B$10:$B$59,$C1461,'Payer Participation Data'!$C$10:$C$59,$D1461))</f>
        <v>0</v>
      </c>
    </row>
    <row r="1462" spans="2:13" x14ac:dyDescent="0.35">
      <c r="B1462" s="127" t="s">
        <v>80</v>
      </c>
      <c r="C1462" s="169" t="str">
        <f>IF(ISBLANK('Payer Participation Data'!$B$82),"-",'Payer Participation Data'!$B$82)</f>
        <v>-</v>
      </c>
      <c r="D1462" s="169" t="str">
        <f>IF(ISBLANK('Payer Participation Data'!$C$82),"-",'Payer Participation Data'!$C$82)</f>
        <v>-</v>
      </c>
      <c r="E1462" s="169" t="str">
        <f>IF(ISBLANK('Payer Participation Data'!$D$82),"-",'Payer Participation Data'!$D$82)</f>
        <v>-</v>
      </c>
      <c r="F1462" s="169" t="str">
        <f>IF(ISBLANK('Payer Participation Data'!$E$82),"-",'Payer Participation Data'!$E$82)</f>
        <v>-</v>
      </c>
      <c r="G1462" s="261">
        <v>4</v>
      </c>
      <c r="H1462" s="261">
        <v>3</v>
      </c>
      <c r="I1462" s="261">
        <v>5</v>
      </c>
      <c r="J1462" s="128" t="str">
        <f t="shared" si="70"/>
        <v>354</v>
      </c>
      <c r="K1462" s="128" t="s">
        <v>30</v>
      </c>
      <c r="L1462" s="263">
        <f>IF(ISNA(SUMIFS(INDEX('Payer Participation Data'!$F$10:$BM$59,0,MATCH(CONCATENATE($J1462,L$6),'Payer Participation Data'!$F$8:$BM$8,0)),'Payer Participation Data'!$B$10:$B$59,$C1462,'Payer Participation Data'!$C$10:$C$59,$D1462)),"-",SUMIFS(INDEX('Payer Participation Data'!$F$10:$BM$59,0,MATCH(CONCATENATE($J1462,L$6),'Payer Participation Data'!$F$8:$BM$8,0)),'Payer Participation Data'!$B$10:$B$59,$C1462,'Payer Participation Data'!$C$10:$C$59,$D1462))</f>
        <v>0</v>
      </c>
      <c r="M1462" s="264">
        <f>IF(ISNA(SUMIFS(INDEX('Payer Participation Data'!$F$10:$BM$59,0,MATCH(CONCATENATE($J1462,M$6),'Payer Participation Data'!$F$8:$BM$8,0)),'Payer Participation Data'!$B$10:$B$59,$C1462,'Payer Participation Data'!$C$10:$C$59,$D1462)),"-",SUMIFS(INDEX('Payer Participation Data'!$F$10:$BM$59,0,MATCH(CONCATENATE($J1462,M$6),'Payer Participation Data'!$F$8:$BM$8,0)),'Payer Participation Data'!$B$10:$B$59,$C1462,'Payer Participation Data'!$C$10:$C$59,$D1462))</f>
        <v>0</v>
      </c>
    </row>
    <row r="1463" spans="2:13" x14ac:dyDescent="0.35">
      <c r="B1463" s="127" t="s">
        <v>80</v>
      </c>
      <c r="C1463" s="169" t="str">
        <f>IF(ISBLANK('Payer Participation Data'!$B$82),"-",'Payer Participation Data'!$B$82)</f>
        <v>-</v>
      </c>
      <c r="D1463" s="169" t="str">
        <f>IF(ISBLANK('Payer Participation Data'!$C$82),"-",'Payer Participation Data'!$C$82)</f>
        <v>-</v>
      </c>
      <c r="E1463" s="169" t="str">
        <f>IF(ISBLANK('Payer Participation Data'!$D$82),"-",'Payer Participation Data'!$D$82)</f>
        <v>-</v>
      </c>
      <c r="F1463" s="169" t="str">
        <f>IF(ISBLANK('Payer Participation Data'!$E$82),"-",'Payer Participation Data'!$E$82)</f>
        <v>-</v>
      </c>
      <c r="G1463" s="260">
        <v>1</v>
      </c>
      <c r="H1463" s="260">
        <v>4</v>
      </c>
      <c r="I1463" s="260">
        <v>5</v>
      </c>
      <c r="J1463" s="102" t="str">
        <f t="shared" si="70"/>
        <v>451</v>
      </c>
      <c r="K1463" s="102" t="s">
        <v>30</v>
      </c>
      <c r="L1463" s="263">
        <f>IF(ISNA(SUMIFS(INDEX('Payer Participation Data'!$F$10:$BM$59,0,MATCH(CONCATENATE($J1463,L$6),'Payer Participation Data'!$F$8:$BM$8,0)),'Payer Participation Data'!$B$10:$B$59,$C1463,'Payer Participation Data'!$C$10:$C$59,$D1463)),"-",SUMIFS(INDEX('Payer Participation Data'!$F$10:$BM$59,0,MATCH(CONCATENATE($J1463,L$6),'Payer Participation Data'!$F$8:$BM$8,0)),'Payer Participation Data'!$B$10:$B$59,$C1463,'Payer Participation Data'!$C$10:$C$59,$D1463))</f>
        <v>0</v>
      </c>
      <c r="M1463" s="264">
        <f>IF(ISNA(SUMIFS(INDEX('Payer Participation Data'!$F$10:$BM$59,0,MATCH(CONCATENATE($J1463,M$6),'Payer Participation Data'!$F$8:$BM$8,0)),'Payer Participation Data'!$B$10:$B$59,$C1463,'Payer Participation Data'!$C$10:$C$59,$D1463)),"-",SUMIFS(INDEX('Payer Participation Data'!$F$10:$BM$59,0,MATCH(CONCATENATE($J1463,M$6),'Payer Participation Data'!$F$8:$BM$8,0)),'Payer Participation Data'!$B$10:$B$59,$C1463,'Payer Participation Data'!$C$10:$C$59,$D1463))</f>
        <v>0</v>
      </c>
    </row>
    <row r="1464" spans="2:13" x14ac:dyDescent="0.35">
      <c r="B1464" s="127" t="s">
        <v>80</v>
      </c>
      <c r="C1464" s="169" t="str">
        <f>IF(ISBLANK('Payer Participation Data'!$B$82),"-",'Payer Participation Data'!$B$82)</f>
        <v>-</v>
      </c>
      <c r="D1464" s="169" t="str">
        <f>IF(ISBLANK('Payer Participation Data'!$C$82),"-",'Payer Participation Data'!$C$82)</f>
        <v>-</v>
      </c>
      <c r="E1464" s="169" t="str">
        <f>IF(ISBLANK('Payer Participation Data'!$D$82),"-",'Payer Participation Data'!$D$82)</f>
        <v>-</v>
      </c>
      <c r="F1464" s="169" t="str">
        <f>IF(ISBLANK('Payer Participation Data'!$E$82),"-",'Payer Participation Data'!$E$82)</f>
        <v>-</v>
      </c>
      <c r="G1464" s="261">
        <v>2</v>
      </c>
      <c r="H1464" s="261">
        <v>4</v>
      </c>
      <c r="I1464" s="261">
        <v>5</v>
      </c>
      <c r="J1464" s="128" t="str">
        <f t="shared" si="70"/>
        <v>452</v>
      </c>
      <c r="K1464" s="128" t="s">
        <v>30</v>
      </c>
      <c r="L1464" s="263">
        <f>IF(ISNA(SUMIFS(INDEX('Payer Participation Data'!$F$10:$BM$59,0,MATCH(CONCATENATE($J1464,L$6),'Payer Participation Data'!$F$8:$BM$8,0)),'Payer Participation Data'!$B$10:$B$59,$C1464,'Payer Participation Data'!$C$10:$C$59,$D1464)),"-",SUMIFS(INDEX('Payer Participation Data'!$F$10:$BM$59,0,MATCH(CONCATENATE($J1464,L$6),'Payer Participation Data'!$F$8:$BM$8,0)),'Payer Participation Data'!$B$10:$B$59,$C1464,'Payer Participation Data'!$C$10:$C$59,$D1464))</f>
        <v>0</v>
      </c>
      <c r="M1464" s="264">
        <f>IF(ISNA(SUMIFS(INDEX('Payer Participation Data'!$F$10:$BM$59,0,MATCH(CONCATENATE($J1464,M$6),'Payer Participation Data'!$F$8:$BM$8,0)),'Payer Participation Data'!$B$10:$B$59,$C1464,'Payer Participation Data'!$C$10:$C$59,$D1464)),"-",SUMIFS(INDEX('Payer Participation Data'!$F$10:$BM$59,0,MATCH(CONCATENATE($J1464,M$6),'Payer Participation Data'!$F$8:$BM$8,0)),'Payer Participation Data'!$B$10:$B$59,$C1464,'Payer Participation Data'!$C$10:$C$59,$D1464))</f>
        <v>0</v>
      </c>
    </row>
    <row r="1465" spans="2:13" x14ac:dyDescent="0.35">
      <c r="B1465" s="127" t="s">
        <v>80</v>
      </c>
      <c r="C1465" s="169" t="str">
        <f>IF(ISBLANK('Payer Participation Data'!$B$82),"-",'Payer Participation Data'!$B$82)</f>
        <v>-</v>
      </c>
      <c r="D1465" s="169" t="str">
        <f>IF(ISBLANK('Payer Participation Data'!$C$82),"-",'Payer Participation Data'!$C$82)</f>
        <v>-</v>
      </c>
      <c r="E1465" s="169" t="str">
        <f>IF(ISBLANK('Payer Participation Data'!$D$82),"-",'Payer Participation Data'!$D$82)</f>
        <v>-</v>
      </c>
      <c r="F1465" s="169" t="str">
        <f>IF(ISBLANK('Payer Participation Data'!$E$82),"-",'Payer Participation Data'!$E$82)</f>
        <v>-</v>
      </c>
      <c r="G1465" s="260">
        <v>3</v>
      </c>
      <c r="H1465" s="260">
        <v>4</v>
      </c>
      <c r="I1465" s="260">
        <v>5</v>
      </c>
      <c r="J1465" s="102" t="str">
        <f t="shared" si="70"/>
        <v>453</v>
      </c>
      <c r="K1465" s="102" t="s">
        <v>30</v>
      </c>
      <c r="L1465" s="263">
        <f>IF(ISNA(SUMIFS(INDEX('Payer Participation Data'!$F$10:$BM$59,0,MATCH(CONCATENATE($J1465,L$6),'Payer Participation Data'!$F$8:$BM$8,0)),'Payer Participation Data'!$B$10:$B$59,$C1465,'Payer Participation Data'!$C$10:$C$59,$D1465)),"-",SUMIFS(INDEX('Payer Participation Data'!$F$10:$BM$59,0,MATCH(CONCATENATE($J1465,L$6),'Payer Participation Data'!$F$8:$BM$8,0)),'Payer Participation Data'!$B$10:$B$59,$C1465,'Payer Participation Data'!$C$10:$C$59,$D1465))</f>
        <v>0</v>
      </c>
      <c r="M1465" s="264">
        <f>IF(ISNA(SUMIFS(INDEX('Payer Participation Data'!$F$10:$BM$59,0,MATCH(CONCATENATE($J1465,M$6),'Payer Participation Data'!$F$8:$BM$8,0)),'Payer Participation Data'!$B$10:$B$59,$C1465,'Payer Participation Data'!$C$10:$C$59,$D1465)),"-",SUMIFS(INDEX('Payer Participation Data'!$F$10:$BM$59,0,MATCH(CONCATENATE($J1465,M$6),'Payer Participation Data'!$F$8:$BM$8,0)),'Payer Participation Data'!$B$10:$B$59,$C1465,'Payer Participation Data'!$C$10:$C$59,$D1465))</f>
        <v>0</v>
      </c>
    </row>
    <row r="1466" spans="2:13" x14ac:dyDescent="0.35">
      <c r="B1466" s="127" t="s">
        <v>80</v>
      </c>
      <c r="C1466" s="169" t="str">
        <f>IF(ISBLANK('Payer Participation Data'!$B$82),"-",'Payer Participation Data'!$B$82)</f>
        <v>-</v>
      </c>
      <c r="D1466" s="169" t="str">
        <f>IF(ISBLANK('Payer Participation Data'!$C$82),"-",'Payer Participation Data'!$C$82)</f>
        <v>-</v>
      </c>
      <c r="E1466" s="169" t="str">
        <f>IF(ISBLANK('Payer Participation Data'!$D$82),"-",'Payer Participation Data'!$D$82)</f>
        <v>-</v>
      </c>
      <c r="F1466" s="169" t="str">
        <f>IF(ISBLANK('Payer Participation Data'!$E$82),"-",'Payer Participation Data'!$E$82)</f>
        <v>-</v>
      </c>
      <c r="G1466" s="261">
        <v>4</v>
      </c>
      <c r="H1466" s="261">
        <v>4</v>
      </c>
      <c r="I1466" s="261">
        <v>5</v>
      </c>
      <c r="J1466" s="128" t="str">
        <f t="shared" si="70"/>
        <v>454</v>
      </c>
      <c r="K1466" s="128" t="s">
        <v>30</v>
      </c>
      <c r="L1466" s="263">
        <f>IF(ISNA(SUMIFS(INDEX('Payer Participation Data'!$F$10:$BM$59,0,MATCH(CONCATENATE($J1466,L$6),'Payer Participation Data'!$F$8:$BM$8,0)),'Payer Participation Data'!$B$10:$B$59,$C1466,'Payer Participation Data'!$C$10:$C$59,$D1466)),"-",SUMIFS(INDEX('Payer Participation Data'!$F$10:$BM$59,0,MATCH(CONCATENATE($J1466,L$6),'Payer Participation Data'!$F$8:$BM$8,0)),'Payer Participation Data'!$B$10:$B$59,$C1466,'Payer Participation Data'!$C$10:$C$59,$D1466))</f>
        <v>0</v>
      </c>
      <c r="M1466" s="264">
        <f>IF(ISNA(SUMIFS(INDEX('Payer Participation Data'!$F$10:$BM$59,0,MATCH(CONCATENATE($J1466,M$6),'Payer Participation Data'!$F$8:$BM$8,0)),'Payer Participation Data'!$B$10:$B$59,$C1466,'Payer Participation Data'!$C$10:$C$59,$D1466)),"-",SUMIFS(INDEX('Payer Participation Data'!$F$10:$BM$59,0,MATCH(CONCATENATE($J1466,M$6),'Payer Participation Data'!$F$8:$BM$8,0)),'Payer Participation Data'!$B$10:$B$59,$C1466,'Payer Participation Data'!$C$10:$C$59,$D1466))</f>
        <v>0</v>
      </c>
    </row>
    <row r="1467" spans="2:13" x14ac:dyDescent="0.35">
      <c r="B1467" s="127" t="s">
        <v>80</v>
      </c>
      <c r="C1467" s="169" t="str">
        <f>IF(ISBLANK('Payer Participation Data'!$B$83),"-",'Payer Participation Data'!$B$83)</f>
        <v>-</v>
      </c>
      <c r="D1467" s="169" t="str">
        <f>IF(ISBLANK('Payer Participation Data'!$C$83),"-",'Payer Participation Data'!$C$83)</f>
        <v>-</v>
      </c>
      <c r="E1467" s="169" t="str">
        <f>IF(ISBLANK('Payer Participation Data'!$D$83),"-",'Payer Participation Data'!$D$83)</f>
        <v>-</v>
      </c>
      <c r="F1467" s="169" t="str">
        <f>IF(ISBLANK('Payer Participation Data'!$E$83),"-",'Payer Participation Data'!$E$83)</f>
        <v>-</v>
      </c>
      <c r="G1467" s="260">
        <v>1</v>
      </c>
      <c r="H1467" s="260" t="s">
        <v>64</v>
      </c>
      <c r="I1467" s="260" t="s">
        <v>64</v>
      </c>
      <c r="J1467" s="102" t="str">
        <f t="shared" si="70"/>
        <v>BaselineBaseline1</v>
      </c>
      <c r="K1467" s="102" t="s">
        <v>30</v>
      </c>
      <c r="L1467" s="263">
        <f>IF(ISNA(SUMIFS(INDEX('Payer Participation Data'!$F$10:$BM$59,0,MATCH(CONCATENATE($J1467,L$6),'Payer Participation Data'!$F$8:$BM$8,0)),'Payer Participation Data'!$B$10:$B$59,$C1467,'Payer Participation Data'!$C$10:$C$59,$D1467)),"-",SUMIFS(INDEX('Payer Participation Data'!$F$10:$BM$59,0,MATCH(CONCATENATE($J1467,L$6),'Payer Participation Data'!$F$8:$BM$8,0)),'Payer Participation Data'!$B$10:$B$59,$C1467,'Payer Participation Data'!$C$10:$C$59,$D1467))</f>
        <v>0</v>
      </c>
      <c r="M1467" s="264">
        <f>IF(ISNA(SUMIFS(INDEX('Payer Participation Data'!$F$10:$BM$59,0,MATCH(CONCATENATE($J1467,M$6),'Payer Participation Data'!$F$8:$BM$8,0)),'Payer Participation Data'!$B$10:$B$59,$C1467,'Payer Participation Data'!$C$10:$C$59,$D1467)),"-",SUMIFS(INDEX('Payer Participation Data'!$F$10:$BM$59,0,MATCH(CONCATENATE($J1467,M$6),'Payer Participation Data'!$F$8:$BM$8,0)),'Payer Participation Data'!$B$10:$B$59,$C1467,'Payer Participation Data'!$C$10:$C$59,$D1467))</f>
        <v>0</v>
      </c>
    </row>
    <row r="1468" spans="2:13" x14ac:dyDescent="0.35">
      <c r="B1468" s="127" t="s">
        <v>80</v>
      </c>
      <c r="C1468" s="169" t="str">
        <f>IF(ISBLANK('Payer Participation Data'!$B$83),"-",'Payer Participation Data'!$B$83)</f>
        <v>-</v>
      </c>
      <c r="D1468" s="169" t="str">
        <f>IF(ISBLANK('Payer Participation Data'!$C$83),"-",'Payer Participation Data'!$C$83)</f>
        <v>-</v>
      </c>
      <c r="E1468" s="169" t="str">
        <f>IF(ISBLANK('Payer Participation Data'!$D$83),"-",'Payer Participation Data'!$D$83)</f>
        <v>-</v>
      </c>
      <c r="F1468" s="169" t="str">
        <f>IF(ISBLANK('Payer Participation Data'!$E$83),"-",'Payer Participation Data'!$E$83)</f>
        <v>-</v>
      </c>
      <c r="G1468" s="261">
        <v>2</v>
      </c>
      <c r="H1468" s="261" t="s">
        <v>64</v>
      </c>
      <c r="I1468" s="261" t="s">
        <v>64</v>
      </c>
      <c r="J1468" s="128" t="str">
        <f t="shared" si="70"/>
        <v>BaselineBaseline2</v>
      </c>
      <c r="K1468" s="128" t="s">
        <v>30</v>
      </c>
      <c r="L1468" s="263">
        <f>IF(ISNA(SUMIFS(INDEX('Payer Participation Data'!$F$10:$BM$59,0,MATCH(CONCATENATE($J1468,L$6),'Payer Participation Data'!$F$8:$BM$8,0)),'Payer Participation Data'!$B$10:$B$59,$C1468,'Payer Participation Data'!$C$10:$C$59,$D1468)),"-",SUMIFS(INDEX('Payer Participation Data'!$F$10:$BM$59,0,MATCH(CONCATENATE($J1468,L$6),'Payer Participation Data'!$F$8:$BM$8,0)),'Payer Participation Data'!$B$10:$B$59,$C1468,'Payer Participation Data'!$C$10:$C$59,$D1468))</f>
        <v>0</v>
      </c>
      <c r="M1468" s="264">
        <f>IF(ISNA(SUMIFS(INDEX('Payer Participation Data'!$F$10:$BM$59,0,MATCH(CONCATENATE($J1468,M$6),'Payer Participation Data'!$F$8:$BM$8,0)),'Payer Participation Data'!$B$10:$B$59,$C1468,'Payer Participation Data'!$C$10:$C$59,$D1468)),"-",SUMIFS(INDEX('Payer Participation Data'!$F$10:$BM$59,0,MATCH(CONCATENATE($J1468,M$6),'Payer Participation Data'!$F$8:$BM$8,0)),'Payer Participation Data'!$B$10:$B$59,$C1468,'Payer Participation Data'!$C$10:$C$59,$D1468))</f>
        <v>0</v>
      </c>
    </row>
    <row r="1469" spans="2:13" x14ac:dyDescent="0.35">
      <c r="B1469" s="127" t="s">
        <v>80</v>
      </c>
      <c r="C1469" s="169" t="str">
        <f>IF(ISBLANK('Payer Participation Data'!$B$83),"-",'Payer Participation Data'!$B$83)</f>
        <v>-</v>
      </c>
      <c r="D1469" s="169" t="str">
        <f>IF(ISBLANK('Payer Participation Data'!$C$83),"-",'Payer Participation Data'!$C$83)</f>
        <v>-</v>
      </c>
      <c r="E1469" s="169" t="str">
        <f>IF(ISBLANK('Payer Participation Data'!$D$83),"-",'Payer Participation Data'!$D$83)</f>
        <v>-</v>
      </c>
      <c r="F1469" s="169" t="str">
        <f>IF(ISBLANK('Payer Participation Data'!$E$83),"-",'Payer Participation Data'!$E$83)</f>
        <v>-</v>
      </c>
      <c r="G1469" s="260">
        <v>3</v>
      </c>
      <c r="H1469" s="260" t="s">
        <v>64</v>
      </c>
      <c r="I1469" s="260" t="s">
        <v>64</v>
      </c>
      <c r="J1469" s="102" t="str">
        <f t="shared" si="70"/>
        <v>BaselineBaseline3</v>
      </c>
      <c r="K1469" s="102" t="s">
        <v>30</v>
      </c>
      <c r="L1469" s="263">
        <f>IF(ISNA(SUMIFS(INDEX('Payer Participation Data'!$F$10:$BM$59,0,MATCH(CONCATENATE($J1469,L$6),'Payer Participation Data'!$F$8:$BM$8,0)),'Payer Participation Data'!$B$10:$B$59,$C1469,'Payer Participation Data'!$C$10:$C$59,$D1469)),"-",SUMIFS(INDEX('Payer Participation Data'!$F$10:$BM$59,0,MATCH(CONCATENATE($J1469,L$6),'Payer Participation Data'!$F$8:$BM$8,0)),'Payer Participation Data'!$B$10:$B$59,$C1469,'Payer Participation Data'!$C$10:$C$59,$D1469))</f>
        <v>0</v>
      </c>
      <c r="M1469" s="264">
        <f>IF(ISNA(SUMIFS(INDEX('Payer Participation Data'!$F$10:$BM$59,0,MATCH(CONCATENATE($J1469,M$6),'Payer Participation Data'!$F$8:$BM$8,0)),'Payer Participation Data'!$B$10:$B$59,$C1469,'Payer Participation Data'!$C$10:$C$59,$D1469)),"-",SUMIFS(INDEX('Payer Participation Data'!$F$10:$BM$59,0,MATCH(CONCATENATE($J1469,M$6),'Payer Participation Data'!$F$8:$BM$8,0)),'Payer Participation Data'!$B$10:$B$59,$C1469,'Payer Participation Data'!$C$10:$C$59,$D1469))</f>
        <v>0</v>
      </c>
    </row>
    <row r="1470" spans="2:13" x14ac:dyDescent="0.35">
      <c r="B1470" s="127" t="s">
        <v>80</v>
      </c>
      <c r="C1470" s="169" t="str">
        <f>IF(ISBLANK('Payer Participation Data'!$B$83),"-",'Payer Participation Data'!$B$83)</f>
        <v>-</v>
      </c>
      <c r="D1470" s="169" t="str">
        <f>IF(ISBLANK('Payer Participation Data'!$C$83),"-",'Payer Participation Data'!$C$83)</f>
        <v>-</v>
      </c>
      <c r="E1470" s="169" t="str">
        <f>IF(ISBLANK('Payer Participation Data'!$D$83),"-",'Payer Participation Data'!$D$83)</f>
        <v>-</v>
      </c>
      <c r="F1470" s="169" t="str">
        <f>IF(ISBLANK('Payer Participation Data'!$E$83),"-",'Payer Participation Data'!$E$83)</f>
        <v>-</v>
      </c>
      <c r="G1470" s="261">
        <v>4</v>
      </c>
      <c r="H1470" s="261" t="s">
        <v>64</v>
      </c>
      <c r="I1470" s="261" t="s">
        <v>64</v>
      </c>
      <c r="J1470" s="128" t="str">
        <f t="shared" si="70"/>
        <v>BaselineBaseline4</v>
      </c>
      <c r="K1470" s="128" t="s">
        <v>30</v>
      </c>
      <c r="L1470" s="263">
        <f>IF(ISNA(SUMIFS(INDEX('Payer Participation Data'!$F$10:$BM$59,0,MATCH(CONCATENATE($J1470,L$6),'Payer Participation Data'!$F$8:$BM$8,0)),'Payer Participation Data'!$B$10:$B$59,$C1470,'Payer Participation Data'!$C$10:$C$59,$D1470)),"-",SUMIFS(INDEX('Payer Participation Data'!$F$10:$BM$59,0,MATCH(CONCATENATE($J1470,L$6),'Payer Participation Data'!$F$8:$BM$8,0)),'Payer Participation Data'!$B$10:$B$59,$C1470,'Payer Participation Data'!$C$10:$C$59,$D1470))</f>
        <v>0</v>
      </c>
      <c r="M1470" s="264">
        <f>IF(ISNA(SUMIFS(INDEX('Payer Participation Data'!$F$10:$BM$59,0,MATCH(CONCATENATE($J1470,M$6),'Payer Participation Data'!$F$8:$BM$8,0)),'Payer Participation Data'!$B$10:$B$59,$C1470,'Payer Participation Data'!$C$10:$C$59,$D1470)),"-",SUMIFS(INDEX('Payer Participation Data'!$F$10:$BM$59,0,MATCH(CONCATENATE($J1470,M$6),'Payer Participation Data'!$F$8:$BM$8,0)),'Payer Participation Data'!$B$10:$B$59,$C1470,'Payer Participation Data'!$C$10:$C$59,$D1470))</f>
        <v>0</v>
      </c>
    </row>
    <row r="1471" spans="2:13" x14ac:dyDescent="0.35">
      <c r="B1471" s="127" t="s">
        <v>80</v>
      </c>
      <c r="C1471" s="169" t="str">
        <f>IF(ISBLANK('Payer Participation Data'!$B$83),"-",'Payer Participation Data'!$B$83)</f>
        <v>-</v>
      </c>
      <c r="D1471" s="169" t="str">
        <f>IF(ISBLANK('Payer Participation Data'!$C$83),"-",'Payer Participation Data'!$C$83)</f>
        <v>-</v>
      </c>
      <c r="E1471" s="169" t="str">
        <f>IF(ISBLANK('Payer Participation Data'!$D$83),"-",'Payer Participation Data'!$D$83)</f>
        <v>-</v>
      </c>
      <c r="F1471" s="169" t="str">
        <f>IF(ISBLANK('Payer Participation Data'!$E$83),"-",'Payer Participation Data'!$E$83)</f>
        <v>-</v>
      </c>
      <c r="G1471" s="260">
        <v>1</v>
      </c>
      <c r="H1471" s="260">
        <v>1</v>
      </c>
      <c r="I1471" s="260">
        <v>5</v>
      </c>
      <c r="J1471" s="102" t="str">
        <f t="shared" si="70"/>
        <v>151</v>
      </c>
      <c r="K1471" s="102" t="s">
        <v>30</v>
      </c>
      <c r="L1471" s="263">
        <f>IF(ISNA(SUMIFS(INDEX('Payer Participation Data'!$F$10:$BM$59,0,MATCH(CONCATENATE($J1471,L$6),'Payer Participation Data'!$F$8:$BM$8,0)),'Payer Participation Data'!$B$10:$B$59,$C1471,'Payer Participation Data'!$C$10:$C$59,$D1471)),"-",SUMIFS(INDEX('Payer Participation Data'!$F$10:$BM$59,0,MATCH(CONCATENATE($J1471,L$6),'Payer Participation Data'!$F$8:$BM$8,0)),'Payer Participation Data'!$B$10:$B$59,$C1471,'Payer Participation Data'!$C$10:$C$59,$D1471))</f>
        <v>0</v>
      </c>
      <c r="M1471" s="264">
        <f>IF(ISNA(SUMIFS(INDEX('Payer Participation Data'!$F$10:$BM$59,0,MATCH(CONCATENATE($J1471,M$6),'Payer Participation Data'!$F$8:$BM$8,0)),'Payer Participation Data'!$B$10:$B$59,$C1471,'Payer Participation Data'!$C$10:$C$59,$D1471)),"-",SUMIFS(INDEX('Payer Participation Data'!$F$10:$BM$59,0,MATCH(CONCATENATE($J1471,M$6),'Payer Participation Data'!$F$8:$BM$8,0)),'Payer Participation Data'!$B$10:$B$59,$C1471,'Payer Participation Data'!$C$10:$C$59,$D1471))</f>
        <v>0</v>
      </c>
    </row>
    <row r="1472" spans="2:13" x14ac:dyDescent="0.35">
      <c r="B1472" s="127" t="s">
        <v>80</v>
      </c>
      <c r="C1472" s="169" t="str">
        <f>IF(ISBLANK('Payer Participation Data'!$B$83),"-",'Payer Participation Data'!$B$83)</f>
        <v>-</v>
      </c>
      <c r="D1472" s="169" t="str">
        <f>IF(ISBLANK('Payer Participation Data'!$C$83),"-",'Payer Participation Data'!$C$83)</f>
        <v>-</v>
      </c>
      <c r="E1472" s="169" t="str">
        <f>IF(ISBLANK('Payer Participation Data'!$D$83),"-",'Payer Participation Data'!$D$83)</f>
        <v>-</v>
      </c>
      <c r="F1472" s="169" t="str">
        <f>IF(ISBLANK('Payer Participation Data'!$E$83),"-",'Payer Participation Data'!$E$83)</f>
        <v>-</v>
      </c>
      <c r="G1472" s="261">
        <v>2</v>
      </c>
      <c r="H1472" s="261">
        <v>1</v>
      </c>
      <c r="I1472" s="261">
        <v>5</v>
      </c>
      <c r="J1472" s="128" t="str">
        <f t="shared" si="70"/>
        <v>152</v>
      </c>
      <c r="K1472" s="128" t="s">
        <v>30</v>
      </c>
      <c r="L1472" s="263">
        <f>IF(ISNA(SUMIFS(INDEX('Payer Participation Data'!$F$10:$BM$59,0,MATCH(CONCATENATE($J1472,L$6),'Payer Participation Data'!$F$8:$BM$8,0)),'Payer Participation Data'!$B$10:$B$59,$C1472,'Payer Participation Data'!$C$10:$C$59,$D1472)),"-",SUMIFS(INDEX('Payer Participation Data'!$F$10:$BM$59,0,MATCH(CONCATENATE($J1472,L$6),'Payer Participation Data'!$F$8:$BM$8,0)),'Payer Participation Data'!$B$10:$B$59,$C1472,'Payer Participation Data'!$C$10:$C$59,$D1472))</f>
        <v>0</v>
      </c>
      <c r="M1472" s="264">
        <f>IF(ISNA(SUMIFS(INDEX('Payer Participation Data'!$F$10:$BM$59,0,MATCH(CONCATENATE($J1472,M$6),'Payer Participation Data'!$F$8:$BM$8,0)),'Payer Participation Data'!$B$10:$B$59,$C1472,'Payer Participation Data'!$C$10:$C$59,$D1472)),"-",SUMIFS(INDEX('Payer Participation Data'!$F$10:$BM$59,0,MATCH(CONCATENATE($J1472,M$6),'Payer Participation Data'!$F$8:$BM$8,0)),'Payer Participation Data'!$B$10:$B$59,$C1472,'Payer Participation Data'!$C$10:$C$59,$D1472))</f>
        <v>0</v>
      </c>
    </row>
    <row r="1473" spans="2:13" x14ac:dyDescent="0.35">
      <c r="B1473" s="127" t="s">
        <v>80</v>
      </c>
      <c r="C1473" s="169" t="str">
        <f>IF(ISBLANK('Payer Participation Data'!$B$83),"-",'Payer Participation Data'!$B$83)</f>
        <v>-</v>
      </c>
      <c r="D1473" s="169" t="str">
        <f>IF(ISBLANK('Payer Participation Data'!$C$83),"-",'Payer Participation Data'!$C$83)</f>
        <v>-</v>
      </c>
      <c r="E1473" s="169" t="str">
        <f>IF(ISBLANK('Payer Participation Data'!$D$83),"-",'Payer Participation Data'!$D$83)</f>
        <v>-</v>
      </c>
      <c r="F1473" s="169" t="str">
        <f>IF(ISBLANK('Payer Participation Data'!$E$83),"-",'Payer Participation Data'!$E$83)</f>
        <v>-</v>
      </c>
      <c r="G1473" s="260">
        <v>3</v>
      </c>
      <c r="H1473" s="260">
        <v>1</v>
      </c>
      <c r="I1473" s="260">
        <v>5</v>
      </c>
      <c r="J1473" s="102" t="str">
        <f t="shared" si="70"/>
        <v>153</v>
      </c>
      <c r="K1473" s="102" t="s">
        <v>30</v>
      </c>
      <c r="L1473" s="263">
        <f>IF(ISNA(SUMIFS(INDEX('Payer Participation Data'!$F$10:$BM$59,0,MATCH(CONCATENATE($J1473,L$6),'Payer Participation Data'!$F$8:$BM$8,0)),'Payer Participation Data'!$B$10:$B$59,$C1473,'Payer Participation Data'!$C$10:$C$59,$D1473)),"-",SUMIFS(INDEX('Payer Participation Data'!$F$10:$BM$59,0,MATCH(CONCATENATE($J1473,L$6),'Payer Participation Data'!$F$8:$BM$8,0)),'Payer Participation Data'!$B$10:$B$59,$C1473,'Payer Participation Data'!$C$10:$C$59,$D1473))</f>
        <v>0</v>
      </c>
      <c r="M1473" s="264">
        <f>IF(ISNA(SUMIFS(INDEX('Payer Participation Data'!$F$10:$BM$59,0,MATCH(CONCATENATE($J1473,M$6),'Payer Participation Data'!$F$8:$BM$8,0)),'Payer Participation Data'!$B$10:$B$59,$C1473,'Payer Participation Data'!$C$10:$C$59,$D1473)),"-",SUMIFS(INDEX('Payer Participation Data'!$F$10:$BM$59,0,MATCH(CONCATENATE($J1473,M$6),'Payer Participation Data'!$F$8:$BM$8,0)),'Payer Participation Data'!$B$10:$B$59,$C1473,'Payer Participation Data'!$C$10:$C$59,$D1473))</f>
        <v>0</v>
      </c>
    </row>
    <row r="1474" spans="2:13" x14ac:dyDescent="0.35">
      <c r="B1474" s="127" t="s">
        <v>80</v>
      </c>
      <c r="C1474" s="169" t="str">
        <f>IF(ISBLANK('Payer Participation Data'!$B$83),"-",'Payer Participation Data'!$B$83)</f>
        <v>-</v>
      </c>
      <c r="D1474" s="169" t="str">
        <f>IF(ISBLANK('Payer Participation Data'!$C$83),"-",'Payer Participation Data'!$C$83)</f>
        <v>-</v>
      </c>
      <c r="E1474" s="169" t="str">
        <f>IF(ISBLANK('Payer Participation Data'!$D$83),"-",'Payer Participation Data'!$D$83)</f>
        <v>-</v>
      </c>
      <c r="F1474" s="169" t="str">
        <f>IF(ISBLANK('Payer Participation Data'!$E$83),"-",'Payer Participation Data'!$E$83)</f>
        <v>-</v>
      </c>
      <c r="G1474" s="261">
        <v>4</v>
      </c>
      <c r="H1474" s="261">
        <v>1</v>
      </c>
      <c r="I1474" s="261">
        <v>5</v>
      </c>
      <c r="J1474" s="128" t="str">
        <f t="shared" si="70"/>
        <v>154</v>
      </c>
      <c r="K1474" s="128" t="s">
        <v>30</v>
      </c>
      <c r="L1474" s="263">
        <f>IF(ISNA(SUMIFS(INDEX('Payer Participation Data'!$F$10:$BM$59,0,MATCH(CONCATENATE($J1474,L$6),'Payer Participation Data'!$F$8:$BM$8,0)),'Payer Participation Data'!$B$10:$B$59,$C1474,'Payer Participation Data'!$C$10:$C$59,$D1474)),"-",SUMIFS(INDEX('Payer Participation Data'!$F$10:$BM$59,0,MATCH(CONCATENATE($J1474,L$6),'Payer Participation Data'!$F$8:$BM$8,0)),'Payer Participation Data'!$B$10:$B$59,$C1474,'Payer Participation Data'!$C$10:$C$59,$D1474))</f>
        <v>0</v>
      </c>
      <c r="M1474" s="264">
        <f>IF(ISNA(SUMIFS(INDEX('Payer Participation Data'!$F$10:$BM$59,0,MATCH(CONCATENATE($J1474,M$6),'Payer Participation Data'!$F$8:$BM$8,0)),'Payer Participation Data'!$B$10:$B$59,$C1474,'Payer Participation Data'!$C$10:$C$59,$D1474)),"-",SUMIFS(INDEX('Payer Participation Data'!$F$10:$BM$59,0,MATCH(CONCATENATE($J1474,M$6),'Payer Participation Data'!$F$8:$BM$8,0)),'Payer Participation Data'!$B$10:$B$59,$C1474,'Payer Participation Data'!$C$10:$C$59,$D1474))</f>
        <v>0</v>
      </c>
    </row>
    <row r="1475" spans="2:13" x14ac:dyDescent="0.35">
      <c r="B1475" s="127" t="s">
        <v>80</v>
      </c>
      <c r="C1475" s="169" t="str">
        <f>IF(ISBLANK('Payer Participation Data'!$B$83),"-",'Payer Participation Data'!$B$83)</f>
        <v>-</v>
      </c>
      <c r="D1475" s="169" t="str">
        <f>IF(ISBLANK('Payer Participation Data'!$C$83),"-",'Payer Participation Data'!$C$83)</f>
        <v>-</v>
      </c>
      <c r="E1475" s="169" t="str">
        <f>IF(ISBLANK('Payer Participation Data'!$D$83),"-",'Payer Participation Data'!$D$83)</f>
        <v>-</v>
      </c>
      <c r="F1475" s="169" t="str">
        <f>IF(ISBLANK('Payer Participation Data'!$E$83),"-",'Payer Participation Data'!$E$83)</f>
        <v>-</v>
      </c>
      <c r="G1475" s="260">
        <v>1</v>
      </c>
      <c r="H1475" s="260">
        <v>2</v>
      </c>
      <c r="I1475" s="260">
        <v>5</v>
      </c>
      <c r="J1475" s="102" t="str">
        <f t="shared" si="70"/>
        <v>251</v>
      </c>
      <c r="K1475" s="102" t="s">
        <v>30</v>
      </c>
      <c r="L1475" s="263">
        <f>IF(ISNA(SUMIFS(INDEX('Payer Participation Data'!$F$10:$BM$59,0,MATCH(CONCATENATE($J1475,L$6),'Payer Participation Data'!$F$8:$BM$8,0)),'Payer Participation Data'!$B$10:$B$59,$C1475,'Payer Participation Data'!$C$10:$C$59,$D1475)),"-",SUMIFS(INDEX('Payer Participation Data'!$F$10:$BM$59,0,MATCH(CONCATENATE($J1475,L$6),'Payer Participation Data'!$F$8:$BM$8,0)),'Payer Participation Data'!$B$10:$B$59,$C1475,'Payer Participation Data'!$C$10:$C$59,$D1475))</f>
        <v>0</v>
      </c>
      <c r="M1475" s="264">
        <f>IF(ISNA(SUMIFS(INDEX('Payer Participation Data'!$F$10:$BM$59,0,MATCH(CONCATENATE($J1475,M$6),'Payer Participation Data'!$F$8:$BM$8,0)),'Payer Participation Data'!$B$10:$B$59,$C1475,'Payer Participation Data'!$C$10:$C$59,$D1475)),"-",SUMIFS(INDEX('Payer Participation Data'!$F$10:$BM$59,0,MATCH(CONCATENATE($J1475,M$6),'Payer Participation Data'!$F$8:$BM$8,0)),'Payer Participation Data'!$B$10:$B$59,$C1475,'Payer Participation Data'!$C$10:$C$59,$D1475))</f>
        <v>0</v>
      </c>
    </row>
    <row r="1476" spans="2:13" x14ac:dyDescent="0.35">
      <c r="B1476" s="127" t="s">
        <v>80</v>
      </c>
      <c r="C1476" s="169" t="str">
        <f>IF(ISBLANK('Payer Participation Data'!$B$83),"-",'Payer Participation Data'!$B$83)</f>
        <v>-</v>
      </c>
      <c r="D1476" s="169" t="str">
        <f>IF(ISBLANK('Payer Participation Data'!$C$83),"-",'Payer Participation Data'!$C$83)</f>
        <v>-</v>
      </c>
      <c r="E1476" s="169" t="str">
        <f>IF(ISBLANK('Payer Participation Data'!$D$83),"-",'Payer Participation Data'!$D$83)</f>
        <v>-</v>
      </c>
      <c r="F1476" s="169" t="str">
        <f>IF(ISBLANK('Payer Participation Data'!$E$83),"-",'Payer Participation Data'!$E$83)</f>
        <v>-</v>
      </c>
      <c r="G1476" s="261">
        <v>2</v>
      </c>
      <c r="H1476" s="261">
        <v>2</v>
      </c>
      <c r="I1476" s="261">
        <v>5</v>
      </c>
      <c r="J1476" s="128" t="str">
        <f t="shared" si="70"/>
        <v>252</v>
      </c>
      <c r="K1476" s="128" t="s">
        <v>30</v>
      </c>
      <c r="L1476" s="263">
        <f>IF(ISNA(SUMIFS(INDEX('Payer Participation Data'!$F$10:$BM$59,0,MATCH(CONCATENATE($J1476,L$6),'Payer Participation Data'!$F$8:$BM$8,0)),'Payer Participation Data'!$B$10:$B$59,$C1476,'Payer Participation Data'!$C$10:$C$59,$D1476)),"-",SUMIFS(INDEX('Payer Participation Data'!$F$10:$BM$59,0,MATCH(CONCATENATE($J1476,L$6),'Payer Participation Data'!$F$8:$BM$8,0)),'Payer Participation Data'!$B$10:$B$59,$C1476,'Payer Participation Data'!$C$10:$C$59,$D1476))</f>
        <v>0</v>
      </c>
      <c r="M1476" s="264">
        <f>IF(ISNA(SUMIFS(INDEX('Payer Participation Data'!$F$10:$BM$59,0,MATCH(CONCATENATE($J1476,M$6),'Payer Participation Data'!$F$8:$BM$8,0)),'Payer Participation Data'!$B$10:$B$59,$C1476,'Payer Participation Data'!$C$10:$C$59,$D1476)),"-",SUMIFS(INDEX('Payer Participation Data'!$F$10:$BM$59,0,MATCH(CONCATENATE($J1476,M$6),'Payer Participation Data'!$F$8:$BM$8,0)),'Payer Participation Data'!$B$10:$B$59,$C1476,'Payer Participation Data'!$C$10:$C$59,$D1476))</f>
        <v>0</v>
      </c>
    </row>
    <row r="1477" spans="2:13" x14ac:dyDescent="0.35">
      <c r="B1477" s="127" t="s">
        <v>80</v>
      </c>
      <c r="C1477" s="169" t="str">
        <f>IF(ISBLANK('Payer Participation Data'!$B$83),"-",'Payer Participation Data'!$B$83)</f>
        <v>-</v>
      </c>
      <c r="D1477" s="169" t="str">
        <f>IF(ISBLANK('Payer Participation Data'!$C$83),"-",'Payer Participation Data'!$C$83)</f>
        <v>-</v>
      </c>
      <c r="E1477" s="169" t="str">
        <f>IF(ISBLANK('Payer Participation Data'!$D$83),"-",'Payer Participation Data'!$D$83)</f>
        <v>-</v>
      </c>
      <c r="F1477" s="169" t="str">
        <f>IF(ISBLANK('Payer Participation Data'!$E$83),"-",'Payer Participation Data'!$E$83)</f>
        <v>-</v>
      </c>
      <c r="G1477" s="260">
        <v>3</v>
      </c>
      <c r="H1477" s="260">
        <v>2</v>
      </c>
      <c r="I1477" s="260">
        <v>5</v>
      </c>
      <c r="J1477" s="102" t="str">
        <f t="shared" si="70"/>
        <v>253</v>
      </c>
      <c r="K1477" s="102" t="s">
        <v>30</v>
      </c>
      <c r="L1477" s="263">
        <f>IF(ISNA(SUMIFS(INDEX('Payer Participation Data'!$F$10:$BM$59,0,MATCH(CONCATENATE($J1477,L$6),'Payer Participation Data'!$F$8:$BM$8,0)),'Payer Participation Data'!$B$10:$B$59,$C1477,'Payer Participation Data'!$C$10:$C$59,$D1477)),"-",SUMIFS(INDEX('Payer Participation Data'!$F$10:$BM$59,0,MATCH(CONCATENATE($J1477,L$6),'Payer Participation Data'!$F$8:$BM$8,0)),'Payer Participation Data'!$B$10:$B$59,$C1477,'Payer Participation Data'!$C$10:$C$59,$D1477))</f>
        <v>0</v>
      </c>
      <c r="M1477" s="264">
        <f>IF(ISNA(SUMIFS(INDEX('Payer Participation Data'!$F$10:$BM$59,0,MATCH(CONCATENATE($J1477,M$6),'Payer Participation Data'!$F$8:$BM$8,0)),'Payer Participation Data'!$B$10:$B$59,$C1477,'Payer Participation Data'!$C$10:$C$59,$D1477)),"-",SUMIFS(INDEX('Payer Participation Data'!$F$10:$BM$59,0,MATCH(CONCATENATE($J1477,M$6),'Payer Participation Data'!$F$8:$BM$8,0)),'Payer Participation Data'!$B$10:$B$59,$C1477,'Payer Participation Data'!$C$10:$C$59,$D1477))</f>
        <v>0</v>
      </c>
    </row>
    <row r="1478" spans="2:13" x14ac:dyDescent="0.35">
      <c r="B1478" s="127" t="s">
        <v>80</v>
      </c>
      <c r="C1478" s="169" t="str">
        <f>IF(ISBLANK('Payer Participation Data'!$B$83),"-",'Payer Participation Data'!$B$83)</f>
        <v>-</v>
      </c>
      <c r="D1478" s="169" t="str">
        <f>IF(ISBLANK('Payer Participation Data'!$C$83),"-",'Payer Participation Data'!$C$83)</f>
        <v>-</v>
      </c>
      <c r="E1478" s="169" t="str">
        <f>IF(ISBLANK('Payer Participation Data'!$D$83),"-",'Payer Participation Data'!$D$83)</f>
        <v>-</v>
      </c>
      <c r="F1478" s="169" t="str">
        <f>IF(ISBLANK('Payer Participation Data'!$E$83),"-",'Payer Participation Data'!$E$83)</f>
        <v>-</v>
      </c>
      <c r="G1478" s="261">
        <v>4</v>
      </c>
      <c r="H1478" s="261">
        <v>2</v>
      </c>
      <c r="I1478" s="261">
        <v>5</v>
      </c>
      <c r="J1478" s="128" t="str">
        <f t="shared" si="70"/>
        <v>254</v>
      </c>
      <c r="K1478" s="128" t="s">
        <v>30</v>
      </c>
      <c r="L1478" s="263">
        <f>IF(ISNA(SUMIFS(INDEX('Payer Participation Data'!$F$10:$BM$59,0,MATCH(CONCATENATE($J1478,L$6),'Payer Participation Data'!$F$8:$BM$8,0)),'Payer Participation Data'!$B$10:$B$59,$C1478,'Payer Participation Data'!$C$10:$C$59,$D1478)),"-",SUMIFS(INDEX('Payer Participation Data'!$F$10:$BM$59,0,MATCH(CONCATENATE($J1478,L$6),'Payer Participation Data'!$F$8:$BM$8,0)),'Payer Participation Data'!$B$10:$B$59,$C1478,'Payer Participation Data'!$C$10:$C$59,$D1478))</f>
        <v>0</v>
      </c>
      <c r="M1478" s="264">
        <f>IF(ISNA(SUMIFS(INDEX('Payer Participation Data'!$F$10:$BM$59,0,MATCH(CONCATENATE($J1478,M$6),'Payer Participation Data'!$F$8:$BM$8,0)),'Payer Participation Data'!$B$10:$B$59,$C1478,'Payer Participation Data'!$C$10:$C$59,$D1478)),"-",SUMIFS(INDEX('Payer Participation Data'!$F$10:$BM$59,0,MATCH(CONCATENATE($J1478,M$6),'Payer Participation Data'!$F$8:$BM$8,0)),'Payer Participation Data'!$B$10:$B$59,$C1478,'Payer Participation Data'!$C$10:$C$59,$D1478))</f>
        <v>0</v>
      </c>
    </row>
    <row r="1479" spans="2:13" x14ac:dyDescent="0.35">
      <c r="B1479" s="127" t="s">
        <v>80</v>
      </c>
      <c r="C1479" s="169" t="str">
        <f>IF(ISBLANK('Payer Participation Data'!$B$83),"-",'Payer Participation Data'!$B$83)</f>
        <v>-</v>
      </c>
      <c r="D1479" s="169" t="str">
        <f>IF(ISBLANK('Payer Participation Data'!$C$83),"-",'Payer Participation Data'!$C$83)</f>
        <v>-</v>
      </c>
      <c r="E1479" s="169" t="str">
        <f>IF(ISBLANK('Payer Participation Data'!$D$83),"-",'Payer Participation Data'!$D$83)</f>
        <v>-</v>
      </c>
      <c r="F1479" s="169" t="str">
        <f>IF(ISBLANK('Payer Participation Data'!$E$83),"-",'Payer Participation Data'!$E$83)</f>
        <v>-</v>
      </c>
      <c r="G1479" s="260">
        <v>1</v>
      </c>
      <c r="H1479" s="260">
        <v>3</v>
      </c>
      <c r="I1479" s="260">
        <v>5</v>
      </c>
      <c r="J1479" s="102" t="str">
        <f t="shared" si="70"/>
        <v>351</v>
      </c>
      <c r="K1479" s="102" t="s">
        <v>30</v>
      </c>
      <c r="L1479" s="263">
        <f>IF(ISNA(SUMIFS(INDEX('Payer Participation Data'!$F$10:$BM$59,0,MATCH(CONCATENATE($J1479,L$6),'Payer Participation Data'!$F$8:$BM$8,0)),'Payer Participation Data'!$B$10:$B$59,$C1479,'Payer Participation Data'!$C$10:$C$59,$D1479)),"-",SUMIFS(INDEX('Payer Participation Data'!$F$10:$BM$59,0,MATCH(CONCATENATE($J1479,L$6),'Payer Participation Data'!$F$8:$BM$8,0)),'Payer Participation Data'!$B$10:$B$59,$C1479,'Payer Participation Data'!$C$10:$C$59,$D1479))</f>
        <v>0</v>
      </c>
      <c r="M1479" s="264">
        <f>IF(ISNA(SUMIFS(INDEX('Payer Participation Data'!$F$10:$BM$59,0,MATCH(CONCATENATE($J1479,M$6),'Payer Participation Data'!$F$8:$BM$8,0)),'Payer Participation Data'!$B$10:$B$59,$C1479,'Payer Participation Data'!$C$10:$C$59,$D1479)),"-",SUMIFS(INDEX('Payer Participation Data'!$F$10:$BM$59,0,MATCH(CONCATENATE($J1479,M$6),'Payer Participation Data'!$F$8:$BM$8,0)),'Payer Participation Data'!$B$10:$B$59,$C1479,'Payer Participation Data'!$C$10:$C$59,$D1479))</f>
        <v>0</v>
      </c>
    </row>
    <row r="1480" spans="2:13" x14ac:dyDescent="0.35">
      <c r="B1480" s="127" t="s">
        <v>80</v>
      </c>
      <c r="C1480" s="169" t="str">
        <f>IF(ISBLANK('Payer Participation Data'!$B$83),"-",'Payer Participation Data'!$B$83)</f>
        <v>-</v>
      </c>
      <c r="D1480" s="169" t="str">
        <f>IF(ISBLANK('Payer Participation Data'!$C$83),"-",'Payer Participation Data'!$C$83)</f>
        <v>-</v>
      </c>
      <c r="E1480" s="169" t="str">
        <f>IF(ISBLANK('Payer Participation Data'!$D$83),"-",'Payer Participation Data'!$D$83)</f>
        <v>-</v>
      </c>
      <c r="F1480" s="169" t="str">
        <f>IF(ISBLANK('Payer Participation Data'!$E$83),"-",'Payer Participation Data'!$E$83)</f>
        <v>-</v>
      </c>
      <c r="G1480" s="261">
        <v>2</v>
      </c>
      <c r="H1480" s="261">
        <v>3</v>
      </c>
      <c r="I1480" s="261">
        <v>5</v>
      </c>
      <c r="J1480" s="128" t="str">
        <f t="shared" si="70"/>
        <v>352</v>
      </c>
      <c r="K1480" s="128" t="s">
        <v>30</v>
      </c>
      <c r="L1480" s="263">
        <f>IF(ISNA(SUMIFS(INDEX('Payer Participation Data'!$F$10:$BM$59,0,MATCH(CONCATENATE($J1480,L$6),'Payer Participation Data'!$F$8:$BM$8,0)),'Payer Participation Data'!$B$10:$B$59,$C1480,'Payer Participation Data'!$C$10:$C$59,$D1480)),"-",SUMIFS(INDEX('Payer Participation Data'!$F$10:$BM$59,0,MATCH(CONCATENATE($J1480,L$6),'Payer Participation Data'!$F$8:$BM$8,0)),'Payer Participation Data'!$B$10:$B$59,$C1480,'Payer Participation Data'!$C$10:$C$59,$D1480))</f>
        <v>0</v>
      </c>
      <c r="M1480" s="264">
        <f>IF(ISNA(SUMIFS(INDEX('Payer Participation Data'!$F$10:$BM$59,0,MATCH(CONCATENATE($J1480,M$6),'Payer Participation Data'!$F$8:$BM$8,0)),'Payer Participation Data'!$B$10:$B$59,$C1480,'Payer Participation Data'!$C$10:$C$59,$D1480)),"-",SUMIFS(INDEX('Payer Participation Data'!$F$10:$BM$59,0,MATCH(CONCATENATE($J1480,M$6),'Payer Participation Data'!$F$8:$BM$8,0)),'Payer Participation Data'!$B$10:$B$59,$C1480,'Payer Participation Data'!$C$10:$C$59,$D1480))</f>
        <v>0</v>
      </c>
    </row>
    <row r="1481" spans="2:13" x14ac:dyDescent="0.35">
      <c r="B1481" s="127" t="s">
        <v>80</v>
      </c>
      <c r="C1481" s="169" t="str">
        <f>IF(ISBLANK('Payer Participation Data'!$B$83),"-",'Payer Participation Data'!$B$83)</f>
        <v>-</v>
      </c>
      <c r="D1481" s="169" t="str">
        <f>IF(ISBLANK('Payer Participation Data'!$C$83),"-",'Payer Participation Data'!$C$83)</f>
        <v>-</v>
      </c>
      <c r="E1481" s="169" t="str">
        <f>IF(ISBLANK('Payer Participation Data'!$D$83),"-",'Payer Participation Data'!$D$83)</f>
        <v>-</v>
      </c>
      <c r="F1481" s="169" t="str">
        <f>IF(ISBLANK('Payer Participation Data'!$E$83),"-",'Payer Participation Data'!$E$83)</f>
        <v>-</v>
      </c>
      <c r="G1481" s="260">
        <v>3</v>
      </c>
      <c r="H1481" s="260">
        <v>3</v>
      </c>
      <c r="I1481" s="260">
        <v>5</v>
      </c>
      <c r="J1481" s="102" t="str">
        <f t="shared" si="70"/>
        <v>353</v>
      </c>
      <c r="K1481" s="102" t="s">
        <v>30</v>
      </c>
      <c r="L1481" s="263">
        <f>IF(ISNA(SUMIFS(INDEX('Payer Participation Data'!$F$10:$BM$59,0,MATCH(CONCATENATE($J1481,L$6),'Payer Participation Data'!$F$8:$BM$8,0)),'Payer Participation Data'!$B$10:$B$59,$C1481,'Payer Participation Data'!$C$10:$C$59,$D1481)),"-",SUMIFS(INDEX('Payer Participation Data'!$F$10:$BM$59,0,MATCH(CONCATENATE($J1481,L$6),'Payer Participation Data'!$F$8:$BM$8,0)),'Payer Participation Data'!$B$10:$B$59,$C1481,'Payer Participation Data'!$C$10:$C$59,$D1481))</f>
        <v>0</v>
      </c>
      <c r="M1481" s="264">
        <f>IF(ISNA(SUMIFS(INDEX('Payer Participation Data'!$F$10:$BM$59,0,MATCH(CONCATENATE($J1481,M$6),'Payer Participation Data'!$F$8:$BM$8,0)),'Payer Participation Data'!$B$10:$B$59,$C1481,'Payer Participation Data'!$C$10:$C$59,$D1481)),"-",SUMIFS(INDEX('Payer Participation Data'!$F$10:$BM$59,0,MATCH(CONCATENATE($J1481,M$6),'Payer Participation Data'!$F$8:$BM$8,0)),'Payer Participation Data'!$B$10:$B$59,$C1481,'Payer Participation Data'!$C$10:$C$59,$D1481))</f>
        <v>0</v>
      </c>
    </row>
    <row r="1482" spans="2:13" x14ac:dyDescent="0.35">
      <c r="B1482" s="127" t="s">
        <v>80</v>
      </c>
      <c r="C1482" s="169" t="str">
        <f>IF(ISBLANK('Payer Participation Data'!$B$83),"-",'Payer Participation Data'!$B$83)</f>
        <v>-</v>
      </c>
      <c r="D1482" s="169" t="str">
        <f>IF(ISBLANK('Payer Participation Data'!$C$83),"-",'Payer Participation Data'!$C$83)</f>
        <v>-</v>
      </c>
      <c r="E1482" s="169" t="str">
        <f>IF(ISBLANK('Payer Participation Data'!$D$83),"-",'Payer Participation Data'!$D$83)</f>
        <v>-</v>
      </c>
      <c r="F1482" s="169" t="str">
        <f>IF(ISBLANK('Payer Participation Data'!$E$83),"-",'Payer Participation Data'!$E$83)</f>
        <v>-</v>
      </c>
      <c r="G1482" s="261">
        <v>4</v>
      </c>
      <c r="H1482" s="261">
        <v>3</v>
      </c>
      <c r="I1482" s="261">
        <v>5</v>
      </c>
      <c r="J1482" s="128" t="str">
        <f t="shared" si="70"/>
        <v>354</v>
      </c>
      <c r="K1482" s="128" t="s">
        <v>30</v>
      </c>
      <c r="L1482" s="263">
        <f>IF(ISNA(SUMIFS(INDEX('Payer Participation Data'!$F$10:$BM$59,0,MATCH(CONCATENATE($J1482,L$6),'Payer Participation Data'!$F$8:$BM$8,0)),'Payer Participation Data'!$B$10:$B$59,$C1482,'Payer Participation Data'!$C$10:$C$59,$D1482)),"-",SUMIFS(INDEX('Payer Participation Data'!$F$10:$BM$59,0,MATCH(CONCATENATE($J1482,L$6),'Payer Participation Data'!$F$8:$BM$8,0)),'Payer Participation Data'!$B$10:$B$59,$C1482,'Payer Participation Data'!$C$10:$C$59,$D1482))</f>
        <v>0</v>
      </c>
      <c r="M1482" s="264">
        <f>IF(ISNA(SUMIFS(INDEX('Payer Participation Data'!$F$10:$BM$59,0,MATCH(CONCATENATE($J1482,M$6),'Payer Participation Data'!$F$8:$BM$8,0)),'Payer Participation Data'!$B$10:$B$59,$C1482,'Payer Participation Data'!$C$10:$C$59,$D1482)),"-",SUMIFS(INDEX('Payer Participation Data'!$F$10:$BM$59,0,MATCH(CONCATENATE($J1482,M$6),'Payer Participation Data'!$F$8:$BM$8,0)),'Payer Participation Data'!$B$10:$B$59,$C1482,'Payer Participation Data'!$C$10:$C$59,$D1482))</f>
        <v>0</v>
      </c>
    </row>
    <row r="1483" spans="2:13" x14ac:dyDescent="0.35">
      <c r="B1483" s="127" t="s">
        <v>80</v>
      </c>
      <c r="C1483" s="169" t="str">
        <f>IF(ISBLANK('Payer Participation Data'!$B$83),"-",'Payer Participation Data'!$B$83)</f>
        <v>-</v>
      </c>
      <c r="D1483" s="169" t="str">
        <f>IF(ISBLANK('Payer Participation Data'!$C$83),"-",'Payer Participation Data'!$C$83)</f>
        <v>-</v>
      </c>
      <c r="E1483" s="169" t="str">
        <f>IF(ISBLANK('Payer Participation Data'!$D$83),"-",'Payer Participation Data'!$D$83)</f>
        <v>-</v>
      </c>
      <c r="F1483" s="169" t="str">
        <f>IF(ISBLANK('Payer Participation Data'!$E$83),"-",'Payer Participation Data'!$E$83)</f>
        <v>-</v>
      </c>
      <c r="G1483" s="260">
        <v>1</v>
      </c>
      <c r="H1483" s="260">
        <v>4</v>
      </c>
      <c r="I1483" s="260">
        <v>5</v>
      </c>
      <c r="J1483" s="102" t="str">
        <f t="shared" si="70"/>
        <v>451</v>
      </c>
      <c r="K1483" s="102" t="s">
        <v>30</v>
      </c>
      <c r="L1483" s="263">
        <f>IF(ISNA(SUMIFS(INDEX('Payer Participation Data'!$F$10:$BM$59,0,MATCH(CONCATENATE($J1483,L$6),'Payer Participation Data'!$F$8:$BM$8,0)),'Payer Participation Data'!$B$10:$B$59,$C1483,'Payer Participation Data'!$C$10:$C$59,$D1483)),"-",SUMIFS(INDEX('Payer Participation Data'!$F$10:$BM$59,0,MATCH(CONCATENATE($J1483,L$6),'Payer Participation Data'!$F$8:$BM$8,0)),'Payer Participation Data'!$B$10:$B$59,$C1483,'Payer Participation Data'!$C$10:$C$59,$D1483))</f>
        <v>0</v>
      </c>
      <c r="M1483" s="264">
        <f>IF(ISNA(SUMIFS(INDEX('Payer Participation Data'!$F$10:$BM$59,0,MATCH(CONCATENATE($J1483,M$6),'Payer Participation Data'!$F$8:$BM$8,0)),'Payer Participation Data'!$B$10:$B$59,$C1483,'Payer Participation Data'!$C$10:$C$59,$D1483)),"-",SUMIFS(INDEX('Payer Participation Data'!$F$10:$BM$59,0,MATCH(CONCATENATE($J1483,M$6),'Payer Participation Data'!$F$8:$BM$8,0)),'Payer Participation Data'!$B$10:$B$59,$C1483,'Payer Participation Data'!$C$10:$C$59,$D1483))</f>
        <v>0</v>
      </c>
    </row>
    <row r="1484" spans="2:13" x14ac:dyDescent="0.35">
      <c r="B1484" s="127" t="s">
        <v>80</v>
      </c>
      <c r="C1484" s="169" t="str">
        <f>IF(ISBLANK('Payer Participation Data'!$B$83),"-",'Payer Participation Data'!$B$83)</f>
        <v>-</v>
      </c>
      <c r="D1484" s="169" t="str">
        <f>IF(ISBLANK('Payer Participation Data'!$C$83),"-",'Payer Participation Data'!$C$83)</f>
        <v>-</v>
      </c>
      <c r="E1484" s="169" t="str">
        <f>IF(ISBLANK('Payer Participation Data'!$D$83),"-",'Payer Participation Data'!$D$83)</f>
        <v>-</v>
      </c>
      <c r="F1484" s="169" t="str">
        <f>IF(ISBLANK('Payer Participation Data'!$E$83),"-",'Payer Participation Data'!$E$83)</f>
        <v>-</v>
      </c>
      <c r="G1484" s="261">
        <v>2</v>
      </c>
      <c r="H1484" s="261">
        <v>4</v>
      </c>
      <c r="I1484" s="261">
        <v>5</v>
      </c>
      <c r="J1484" s="128" t="str">
        <f t="shared" si="70"/>
        <v>452</v>
      </c>
      <c r="K1484" s="128" t="s">
        <v>30</v>
      </c>
      <c r="L1484" s="263">
        <f>IF(ISNA(SUMIFS(INDEX('Payer Participation Data'!$F$10:$BM$59,0,MATCH(CONCATENATE($J1484,L$6),'Payer Participation Data'!$F$8:$BM$8,0)),'Payer Participation Data'!$B$10:$B$59,$C1484,'Payer Participation Data'!$C$10:$C$59,$D1484)),"-",SUMIFS(INDEX('Payer Participation Data'!$F$10:$BM$59,0,MATCH(CONCATENATE($J1484,L$6),'Payer Participation Data'!$F$8:$BM$8,0)),'Payer Participation Data'!$B$10:$B$59,$C1484,'Payer Participation Data'!$C$10:$C$59,$D1484))</f>
        <v>0</v>
      </c>
      <c r="M1484" s="264">
        <f>IF(ISNA(SUMIFS(INDEX('Payer Participation Data'!$F$10:$BM$59,0,MATCH(CONCATENATE($J1484,M$6),'Payer Participation Data'!$F$8:$BM$8,0)),'Payer Participation Data'!$B$10:$B$59,$C1484,'Payer Participation Data'!$C$10:$C$59,$D1484)),"-",SUMIFS(INDEX('Payer Participation Data'!$F$10:$BM$59,0,MATCH(CONCATENATE($J1484,M$6),'Payer Participation Data'!$F$8:$BM$8,0)),'Payer Participation Data'!$B$10:$B$59,$C1484,'Payer Participation Data'!$C$10:$C$59,$D1484))</f>
        <v>0</v>
      </c>
    </row>
    <row r="1485" spans="2:13" x14ac:dyDescent="0.35">
      <c r="B1485" s="127" t="s">
        <v>80</v>
      </c>
      <c r="C1485" s="169" t="str">
        <f>IF(ISBLANK('Payer Participation Data'!$B$83),"-",'Payer Participation Data'!$B$83)</f>
        <v>-</v>
      </c>
      <c r="D1485" s="169" t="str">
        <f>IF(ISBLANK('Payer Participation Data'!$C$83),"-",'Payer Participation Data'!$C$83)</f>
        <v>-</v>
      </c>
      <c r="E1485" s="169" t="str">
        <f>IF(ISBLANK('Payer Participation Data'!$D$83),"-",'Payer Participation Data'!$D$83)</f>
        <v>-</v>
      </c>
      <c r="F1485" s="169" t="str">
        <f>IF(ISBLANK('Payer Participation Data'!$E$83),"-",'Payer Participation Data'!$E$83)</f>
        <v>-</v>
      </c>
      <c r="G1485" s="260">
        <v>3</v>
      </c>
      <c r="H1485" s="260">
        <v>4</v>
      </c>
      <c r="I1485" s="260">
        <v>5</v>
      </c>
      <c r="J1485" s="102" t="str">
        <f t="shared" si="70"/>
        <v>453</v>
      </c>
      <c r="K1485" s="102" t="s">
        <v>30</v>
      </c>
      <c r="L1485" s="263">
        <f>IF(ISNA(SUMIFS(INDEX('Payer Participation Data'!$F$10:$BM$59,0,MATCH(CONCATENATE($J1485,L$6),'Payer Participation Data'!$F$8:$BM$8,0)),'Payer Participation Data'!$B$10:$B$59,$C1485,'Payer Participation Data'!$C$10:$C$59,$D1485)),"-",SUMIFS(INDEX('Payer Participation Data'!$F$10:$BM$59,0,MATCH(CONCATENATE($J1485,L$6),'Payer Participation Data'!$F$8:$BM$8,0)),'Payer Participation Data'!$B$10:$B$59,$C1485,'Payer Participation Data'!$C$10:$C$59,$D1485))</f>
        <v>0</v>
      </c>
      <c r="M1485" s="264">
        <f>IF(ISNA(SUMIFS(INDEX('Payer Participation Data'!$F$10:$BM$59,0,MATCH(CONCATENATE($J1485,M$6),'Payer Participation Data'!$F$8:$BM$8,0)),'Payer Participation Data'!$B$10:$B$59,$C1485,'Payer Participation Data'!$C$10:$C$59,$D1485)),"-",SUMIFS(INDEX('Payer Participation Data'!$F$10:$BM$59,0,MATCH(CONCATENATE($J1485,M$6),'Payer Participation Data'!$F$8:$BM$8,0)),'Payer Participation Data'!$B$10:$B$59,$C1485,'Payer Participation Data'!$C$10:$C$59,$D1485))</f>
        <v>0</v>
      </c>
    </row>
    <row r="1486" spans="2:13" x14ac:dyDescent="0.35">
      <c r="B1486" s="127" t="s">
        <v>80</v>
      </c>
      <c r="C1486" s="169" t="str">
        <f>IF(ISBLANK('Payer Participation Data'!$B$83),"-",'Payer Participation Data'!$B$83)</f>
        <v>-</v>
      </c>
      <c r="D1486" s="169" t="str">
        <f>IF(ISBLANK('Payer Participation Data'!$C$83),"-",'Payer Participation Data'!$C$83)</f>
        <v>-</v>
      </c>
      <c r="E1486" s="169" t="str">
        <f>IF(ISBLANK('Payer Participation Data'!$D$83),"-",'Payer Participation Data'!$D$83)</f>
        <v>-</v>
      </c>
      <c r="F1486" s="169" t="str">
        <f>IF(ISBLANK('Payer Participation Data'!$E$83),"-",'Payer Participation Data'!$E$83)</f>
        <v>-</v>
      </c>
      <c r="G1486" s="261">
        <v>4</v>
      </c>
      <c r="H1486" s="261">
        <v>4</v>
      </c>
      <c r="I1486" s="261">
        <v>5</v>
      </c>
      <c r="J1486" s="128" t="str">
        <f t="shared" si="70"/>
        <v>454</v>
      </c>
      <c r="K1486" s="128" t="s">
        <v>30</v>
      </c>
      <c r="L1486" s="263">
        <f>IF(ISNA(SUMIFS(INDEX('Payer Participation Data'!$F$10:$BM$59,0,MATCH(CONCATENATE($J1486,L$6),'Payer Participation Data'!$F$8:$BM$8,0)),'Payer Participation Data'!$B$10:$B$59,$C1486,'Payer Participation Data'!$C$10:$C$59,$D1486)),"-",SUMIFS(INDEX('Payer Participation Data'!$F$10:$BM$59,0,MATCH(CONCATENATE($J1486,L$6),'Payer Participation Data'!$F$8:$BM$8,0)),'Payer Participation Data'!$B$10:$B$59,$C1486,'Payer Participation Data'!$C$10:$C$59,$D1486))</f>
        <v>0</v>
      </c>
      <c r="M1486" s="264">
        <f>IF(ISNA(SUMIFS(INDEX('Payer Participation Data'!$F$10:$BM$59,0,MATCH(CONCATENATE($J1486,M$6),'Payer Participation Data'!$F$8:$BM$8,0)),'Payer Participation Data'!$B$10:$B$59,$C1486,'Payer Participation Data'!$C$10:$C$59,$D1486)),"-",SUMIFS(INDEX('Payer Participation Data'!$F$10:$BM$59,0,MATCH(CONCATENATE($J1486,M$6),'Payer Participation Data'!$F$8:$BM$8,0)),'Payer Participation Data'!$B$10:$B$59,$C1486,'Payer Participation Data'!$C$10:$C$59,$D1486))</f>
        <v>0</v>
      </c>
    </row>
    <row r="1487" spans="2:13" x14ac:dyDescent="0.35">
      <c r="B1487" s="127" t="s">
        <v>80</v>
      </c>
      <c r="C1487" s="169" t="str">
        <f>IF(ISBLANK('Payer Participation Data'!$B$84),"-",'Payer Participation Data'!$B$84)</f>
        <v>-</v>
      </c>
      <c r="D1487" s="169" t="str">
        <f>IF(ISBLANK('Payer Participation Data'!$C$84),"-",'Payer Participation Data'!$C$84)</f>
        <v>-</v>
      </c>
      <c r="E1487" s="169" t="str">
        <f>IF(ISBLANK('Payer Participation Data'!$D$84),"-",'Payer Participation Data'!$D$84)</f>
        <v>-</v>
      </c>
      <c r="F1487" s="169" t="str">
        <f>IF(ISBLANK('Payer Participation Data'!$E$84),"-",'Payer Participation Data'!$E$84)</f>
        <v>-</v>
      </c>
      <c r="G1487" s="260">
        <v>1</v>
      </c>
      <c r="H1487" s="260" t="s">
        <v>64</v>
      </c>
      <c r="I1487" s="260" t="s">
        <v>64</v>
      </c>
      <c r="J1487" s="102" t="str">
        <f t="shared" si="70"/>
        <v>BaselineBaseline1</v>
      </c>
      <c r="K1487" s="102" t="s">
        <v>30</v>
      </c>
      <c r="L1487" s="263">
        <f>IF(ISNA(SUMIFS(INDEX('Payer Participation Data'!$F$10:$BM$59,0,MATCH(CONCATENATE($J1487,L$6),'Payer Participation Data'!$F$8:$BM$8,0)),'Payer Participation Data'!$B$10:$B$59,$C1487,'Payer Participation Data'!$C$10:$C$59,$D1487)),"-",SUMIFS(INDEX('Payer Participation Data'!$F$10:$BM$59,0,MATCH(CONCATENATE($J1487,L$6),'Payer Participation Data'!$F$8:$BM$8,0)),'Payer Participation Data'!$B$10:$B$59,$C1487,'Payer Participation Data'!$C$10:$C$59,$D1487))</f>
        <v>0</v>
      </c>
      <c r="M1487" s="264">
        <f>IF(ISNA(SUMIFS(INDEX('Payer Participation Data'!$F$10:$BM$59,0,MATCH(CONCATENATE($J1487,M$6),'Payer Participation Data'!$F$8:$BM$8,0)),'Payer Participation Data'!$B$10:$B$59,$C1487,'Payer Participation Data'!$C$10:$C$59,$D1487)),"-",SUMIFS(INDEX('Payer Participation Data'!$F$10:$BM$59,0,MATCH(CONCATENATE($J1487,M$6),'Payer Participation Data'!$F$8:$BM$8,0)),'Payer Participation Data'!$B$10:$B$59,$C1487,'Payer Participation Data'!$C$10:$C$59,$D1487))</f>
        <v>0</v>
      </c>
    </row>
    <row r="1488" spans="2:13" x14ac:dyDescent="0.35">
      <c r="B1488" s="127" t="s">
        <v>80</v>
      </c>
      <c r="C1488" s="169" t="str">
        <f>IF(ISBLANK('Payer Participation Data'!$B$84),"-",'Payer Participation Data'!$B$84)</f>
        <v>-</v>
      </c>
      <c r="D1488" s="169" t="str">
        <f>IF(ISBLANK('Payer Participation Data'!$C$84),"-",'Payer Participation Data'!$C$84)</f>
        <v>-</v>
      </c>
      <c r="E1488" s="169" t="str">
        <f>IF(ISBLANK('Payer Participation Data'!$D$84),"-",'Payer Participation Data'!$D$84)</f>
        <v>-</v>
      </c>
      <c r="F1488" s="169" t="str">
        <f>IF(ISBLANK('Payer Participation Data'!$E$84),"-",'Payer Participation Data'!$E$84)</f>
        <v>-</v>
      </c>
      <c r="G1488" s="261">
        <v>2</v>
      </c>
      <c r="H1488" s="261" t="s">
        <v>64</v>
      </c>
      <c r="I1488" s="261" t="s">
        <v>64</v>
      </c>
      <c r="J1488" s="128" t="str">
        <f t="shared" si="70"/>
        <v>BaselineBaseline2</v>
      </c>
      <c r="K1488" s="128" t="s">
        <v>30</v>
      </c>
      <c r="L1488" s="263">
        <f>IF(ISNA(SUMIFS(INDEX('Payer Participation Data'!$F$10:$BM$59,0,MATCH(CONCATENATE($J1488,L$6),'Payer Participation Data'!$F$8:$BM$8,0)),'Payer Participation Data'!$B$10:$B$59,$C1488,'Payer Participation Data'!$C$10:$C$59,$D1488)),"-",SUMIFS(INDEX('Payer Participation Data'!$F$10:$BM$59,0,MATCH(CONCATENATE($J1488,L$6),'Payer Participation Data'!$F$8:$BM$8,0)),'Payer Participation Data'!$B$10:$B$59,$C1488,'Payer Participation Data'!$C$10:$C$59,$D1488))</f>
        <v>0</v>
      </c>
      <c r="M1488" s="264">
        <f>IF(ISNA(SUMIFS(INDEX('Payer Participation Data'!$F$10:$BM$59,0,MATCH(CONCATENATE($J1488,M$6),'Payer Participation Data'!$F$8:$BM$8,0)),'Payer Participation Data'!$B$10:$B$59,$C1488,'Payer Participation Data'!$C$10:$C$59,$D1488)),"-",SUMIFS(INDEX('Payer Participation Data'!$F$10:$BM$59,0,MATCH(CONCATENATE($J1488,M$6),'Payer Participation Data'!$F$8:$BM$8,0)),'Payer Participation Data'!$B$10:$B$59,$C1488,'Payer Participation Data'!$C$10:$C$59,$D1488))</f>
        <v>0</v>
      </c>
    </row>
    <row r="1489" spans="2:13" x14ac:dyDescent="0.35">
      <c r="B1489" s="127" t="s">
        <v>80</v>
      </c>
      <c r="C1489" s="169" t="str">
        <f>IF(ISBLANK('Payer Participation Data'!$B$84),"-",'Payer Participation Data'!$B$84)</f>
        <v>-</v>
      </c>
      <c r="D1489" s="169" t="str">
        <f>IF(ISBLANK('Payer Participation Data'!$C$84),"-",'Payer Participation Data'!$C$84)</f>
        <v>-</v>
      </c>
      <c r="E1489" s="169" t="str">
        <f>IF(ISBLANK('Payer Participation Data'!$D$84),"-",'Payer Participation Data'!$D$84)</f>
        <v>-</v>
      </c>
      <c r="F1489" s="169" t="str">
        <f>IF(ISBLANK('Payer Participation Data'!$E$84),"-",'Payer Participation Data'!$E$84)</f>
        <v>-</v>
      </c>
      <c r="G1489" s="260">
        <v>3</v>
      </c>
      <c r="H1489" s="260" t="s">
        <v>64</v>
      </c>
      <c r="I1489" s="260" t="s">
        <v>64</v>
      </c>
      <c r="J1489" s="102" t="str">
        <f t="shared" si="70"/>
        <v>BaselineBaseline3</v>
      </c>
      <c r="K1489" s="102" t="s">
        <v>30</v>
      </c>
      <c r="L1489" s="263">
        <f>IF(ISNA(SUMIFS(INDEX('Payer Participation Data'!$F$10:$BM$59,0,MATCH(CONCATENATE($J1489,L$6),'Payer Participation Data'!$F$8:$BM$8,0)),'Payer Participation Data'!$B$10:$B$59,$C1489,'Payer Participation Data'!$C$10:$C$59,$D1489)),"-",SUMIFS(INDEX('Payer Participation Data'!$F$10:$BM$59,0,MATCH(CONCATENATE($J1489,L$6),'Payer Participation Data'!$F$8:$BM$8,0)),'Payer Participation Data'!$B$10:$B$59,$C1489,'Payer Participation Data'!$C$10:$C$59,$D1489))</f>
        <v>0</v>
      </c>
      <c r="M1489" s="264">
        <f>IF(ISNA(SUMIFS(INDEX('Payer Participation Data'!$F$10:$BM$59,0,MATCH(CONCATENATE($J1489,M$6),'Payer Participation Data'!$F$8:$BM$8,0)),'Payer Participation Data'!$B$10:$B$59,$C1489,'Payer Participation Data'!$C$10:$C$59,$D1489)),"-",SUMIFS(INDEX('Payer Participation Data'!$F$10:$BM$59,0,MATCH(CONCATENATE($J1489,M$6),'Payer Participation Data'!$F$8:$BM$8,0)),'Payer Participation Data'!$B$10:$B$59,$C1489,'Payer Participation Data'!$C$10:$C$59,$D1489))</f>
        <v>0</v>
      </c>
    </row>
    <row r="1490" spans="2:13" x14ac:dyDescent="0.35">
      <c r="B1490" s="127" t="s">
        <v>80</v>
      </c>
      <c r="C1490" s="169" t="str">
        <f>IF(ISBLANK('Payer Participation Data'!$B$84),"-",'Payer Participation Data'!$B$84)</f>
        <v>-</v>
      </c>
      <c r="D1490" s="169" t="str">
        <f>IF(ISBLANK('Payer Participation Data'!$C$84),"-",'Payer Participation Data'!$C$84)</f>
        <v>-</v>
      </c>
      <c r="E1490" s="169" t="str">
        <f>IF(ISBLANK('Payer Participation Data'!$D$84),"-",'Payer Participation Data'!$D$84)</f>
        <v>-</v>
      </c>
      <c r="F1490" s="169" t="str">
        <f>IF(ISBLANK('Payer Participation Data'!$E$84),"-",'Payer Participation Data'!$E$84)</f>
        <v>-</v>
      </c>
      <c r="G1490" s="261">
        <v>4</v>
      </c>
      <c r="H1490" s="261" t="s">
        <v>64</v>
      </c>
      <c r="I1490" s="261" t="s">
        <v>64</v>
      </c>
      <c r="J1490" s="128" t="str">
        <f t="shared" si="70"/>
        <v>BaselineBaseline4</v>
      </c>
      <c r="K1490" s="128" t="s">
        <v>30</v>
      </c>
      <c r="L1490" s="263">
        <f>IF(ISNA(SUMIFS(INDEX('Payer Participation Data'!$F$10:$BM$59,0,MATCH(CONCATENATE($J1490,L$6),'Payer Participation Data'!$F$8:$BM$8,0)),'Payer Participation Data'!$B$10:$B$59,$C1490,'Payer Participation Data'!$C$10:$C$59,$D1490)),"-",SUMIFS(INDEX('Payer Participation Data'!$F$10:$BM$59,0,MATCH(CONCATENATE($J1490,L$6),'Payer Participation Data'!$F$8:$BM$8,0)),'Payer Participation Data'!$B$10:$B$59,$C1490,'Payer Participation Data'!$C$10:$C$59,$D1490))</f>
        <v>0</v>
      </c>
      <c r="M1490" s="264">
        <f>IF(ISNA(SUMIFS(INDEX('Payer Participation Data'!$F$10:$BM$59,0,MATCH(CONCATENATE($J1490,M$6),'Payer Participation Data'!$F$8:$BM$8,0)),'Payer Participation Data'!$B$10:$B$59,$C1490,'Payer Participation Data'!$C$10:$C$59,$D1490)),"-",SUMIFS(INDEX('Payer Participation Data'!$F$10:$BM$59,0,MATCH(CONCATENATE($J1490,M$6),'Payer Participation Data'!$F$8:$BM$8,0)),'Payer Participation Data'!$B$10:$B$59,$C1490,'Payer Participation Data'!$C$10:$C$59,$D1490))</f>
        <v>0</v>
      </c>
    </row>
    <row r="1491" spans="2:13" x14ac:dyDescent="0.35">
      <c r="B1491" s="127" t="s">
        <v>80</v>
      </c>
      <c r="C1491" s="169" t="str">
        <f>IF(ISBLANK('Payer Participation Data'!$B$84),"-",'Payer Participation Data'!$B$84)</f>
        <v>-</v>
      </c>
      <c r="D1491" s="169" t="str">
        <f>IF(ISBLANK('Payer Participation Data'!$C$84),"-",'Payer Participation Data'!$C$84)</f>
        <v>-</v>
      </c>
      <c r="E1491" s="169" t="str">
        <f>IF(ISBLANK('Payer Participation Data'!$D$84),"-",'Payer Participation Data'!$D$84)</f>
        <v>-</v>
      </c>
      <c r="F1491" s="169" t="str">
        <f>IF(ISBLANK('Payer Participation Data'!$E$84),"-",'Payer Participation Data'!$E$84)</f>
        <v>-</v>
      </c>
      <c r="G1491" s="260">
        <v>1</v>
      </c>
      <c r="H1491" s="260">
        <v>1</v>
      </c>
      <c r="I1491" s="260">
        <v>5</v>
      </c>
      <c r="J1491" s="102" t="str">
        <f t="shared" si="70"/>
        <v>151</v>
      </c>
      <c r="K1491" s="102" t="s">
        <v>30</v>
      </c>
      <c r="L1491" s="263">
        <f>IF(ISNA(SUMIFS(INDEX('Payer Participation Data'!$F$10:$BM$59,0,MATCH(CONCATENATE($J1491,L$6),'Payer Participation Data'!$F$8:$BM$8,0)),'Payer Participation Data'!$B$10:$B$59,$C1491,'Payer Participation Data'!$C$10:$C$59,$D1491)),"-",SUMIFS(INDEX('Payer Participation Data'!$F$10:$BM$59,0,MATCH(CONCATENATE($J1491,L$6),'Payer Participation Data'!$F$8:$BM$8,0)),'Payer Participation Data'!$B$10:$B$59,$C1491,'Payer Participation Data'!$C$10:$C$59,$D1491))</f>
        <v>0</v>
      </c>
      <c r="M1491" s="264">
        <f>IF(ISNA(SUMIFS(INDEX('Payer Participation Data'!$F$10:$BM$59,0,MATCH(CONCATENATE($J1491,M$6),'Payer Participation Data'!$F$8:$BM$8,0)),'Payer Participation Data'!$B$10:$B$59,$C1491,'Payer Participation Data'!$C$10:$C$59,$D1491)),"-",SUMIFS(INDEX('Payer Participation Data'!$F$10:$BM$59,0,MATCH(CONCATENATE($J1491,M$6),'Payer Participation Data'!$F$8:$BM$8,0)),'Payer Participation Data'!$B$10:$B$59,$C1491,'Payer Participation Data'!$C$10:$C$59,$D1491))</f>
        <v>0</v>
      </c>
    </row>
    <row r="1492" spans="2:13" x14ac:dyDescent="0.35">
      <c r="B1492" s="127" t="s">
        <v>80</v>
      </c>
      <c r="C1492" s="169" t="str">
        <f>IF(ISBLANK('Payer Participation Data'!$B$84),"-",'Payer Participation Data'!$B$84)</f>
        <v>-</v>
      </c>
      <c r="D1492" s="169" t="str">
        <f>IF(ISBLANK('Payer Participation Data'!$C$84),"-",'Payer Participation Data'!$C$84)</f>
        <v>-</v>
      </c>
      <c r="E1492" s="169" t="str">
        <f>IF(ISBLANK('Payer Participation Data'!$D$84),"-",'Payer Participation Data'!$D$84)</f>
        <v>-</v>
      </c>
      <c r="F1492" s="169" t="str">
        <f>IF(ISBLANK('Payer Participation Data'!$E$84),"-",'Payer Participation Data'!$E$84)</f>
        <v>-</v>
      </c>
      <c r="G1492" s="261">
        <v>2</v>
      </c>
      <c r="H1492" s="261">
        <v>1</v>
      </c>
      <c r="I1492" s="261">
        <v>5</v>
      </c>
      <c r="J1492" s="128" t="str">
        <f t="shared" si="70"/>
        <v>152</v>
      </c>
      <c r="K1492" s="128" t="s">
        <v>30</v>
      </c>
      <c r="L1492" s="263">
        <f>IF(ISNA(SUMIFS(INDEX('Payer Participation Data'!$F$10:$BM$59,0,MATCH(CONCATENATE($J1492,L$6),'Payer Participation Data'!$F$8:$BM$8,0)),'Payer Participation Data'!$B$10:$B$59,$C1492,'Payer Participation Data'!$C$10:$C$59,$D1492)),"-",SUMIFS(INDEX('Payer Participation Data'!$F$10:$BM$59,0,MATCH(CONCATENATE($J1492,L$6),'Payer Participation Data'!$F$8:$BM$8,0)),'Payer Participation Data'!$B$10:$B$59,$C1492,'Payer Participation Data'!$C$10:$C$59,$D1492))</f>
        <v>0</v>
      </c>
      <c r="M1492" s="264">
        <f>IF(ISNA(SUMIFS(INDEX('Payer Participation Data'!$F$10:$BM$59,0,MATCH(CONCATENATE($J1492,M$6),'Payer Participation Data'!$F$8:$BM$8,0)),'Payer Participation Data'!$B$10:$B$59,$C1492,'Payer Participation Data'!$C$10:$C$59,$D1492)),"-",SUMIFS(INDEX('Payer Participation Data'!$F$10:$BM$59,0,MATCH(CONCATENATE($J1492,M$6),'Payer Participation Data'!$F$8:$BM$8,0)),'Payer Participation Data'!$B$10:$B$59,$C1492,'Payer Participation Data'!$C$10:$C$59,$D1492))</f>
        <v>0</v>
      </c>
    </row>
    <row r="1493" spans="2:13" x14ac:dyDescent="0.35">
      <c r="B1493" s="127" t="s">
        <v>80</v>
      </c>
      <c r="C1493" s="169" t="str">
        <f>IF(ISBLANK('Payer Participation Data'!$B$84),"-",'Payer Participation Data'!$B$84)</f>
        <v>-</v>
      </c>
      <c r="D1493" s="169" t="str">
        <f>IF(ISBLANK('Payer Participation Data'!$C$84),"-",'Payer Participation Data'!$C$84)</f>
        <v>-</v>
      </c>
      <c r="E1493" s="169" t="str">
        <f>IF(ISBLANK('Payer Participation Data'!$D$84),"-",'Payer Participation Data'!$D$84)</f>
        <v>-</v>
      </c>
      <c r="F1493" s="169" t="str">
        <f>IF(ISBLANK('Payer Participation Data'!$E$84),"-",'Payer Participation Data'!$E$84)</f>
        <v>-</v>
      </c>
      <c r="G1493" s="260">
        <v>3</v>
      </c>
      <c r="H1493" s="260">
        <v>1</v>
      </c>
      <c r="I1493" s="260">
        <v>5</v>
      </c>
      <c r="J1493" s="102" t="str">
        <f t="shared" si="70"/>
        <v>153</v>
      </c>
      <c r="K1493" s="102" t="s">
        <v>30</v>
      </c>
      <c r="L1493" s="263">
        <f>IF(ISNA(SUMIFS(INDEX('Payer Participation Data'!$F$10:$BM$59,0,MATCH(CONCATENATE($J1493,L$6),'Payer Participation Data'!$F$8:$BM$8,0)),'Payer Participation Data'!$B$10:$B$59,$C1493,'Payer Participation Data'!$C$10:$C$59,$D1493)),"-",SUMIFS(INDEX('Payer Participation Data'!$F$10:$BM$59,0,MATCH(CONCATENATE($J1493,L$6),'Payer Participation Data'!$F$8:$BM$8,0)),'Payer Participation Data'!$B$10:$B$59,$C1493,'Payer Participation Data'!$C$10:$C$59,$D1493))</f>
        <v>0</v>
      </c>
      <c r="M1493" s="264">
        <f>IF(ISNA(SUMIFS(INDEX('Payer Participation Data'!$F$10:$BM$59,0,MATCH(CONCATENATE($J1493,M$6),'Payer Participation Data'!$F$8:$BM$8,0)),'Payer Participation Data'!$B$10:$B$59,$C1493,'Payer Participation Data'!$C$10:$C$59,$D1493)),"-",SUMIFS(INDEX('Payer Participation Data'!$F$10:$BM$59,0,MATCH(CONCATENATE($J1493,M$6),'Payer Participation Data'!$F$8:$BM$8,0)),'Payer Participation Data'!$B$10:$B$59,$C1493,'Payer Participation Data'!$C$10:$C$59,$D1493))</f>
        <v>0</v>
      </c>
    </row>
    <row r="1494" spans="2:13" x14ac:dyDescent="0.35">
      <c r="B1494" s="127" t="s">
        <v>80</v>
      </c>
      <c r="C1494" s="169" t="str">
        <f>IF(ISBLANK('Payer Participation Data'!$B$84),"-",'Payer Participation Data'!$B$84)</f>
        <v>-</v>
      </c>
      <c r="D1494" s="169" t="str">
        <f>IF(ISBLANK('Payer Participation Data'!$C$84),"-",'Payer Participation Data'!$C$84)</f>
        <v>-</v>
      </c>
      <c r="E1494" s="169" t="str">
        <f>IF(ISBLANK('Payer Participation Data'!$D$84),"-",'Payer Participation Data'!$D$84)</f>
        <v>-</v>
      </c>
      <c r="F1494" s="169" t="str">
        <f>IF(ISBLANK('Payer Participation Data'!$E$84),"-",'Payer Participation Data'!$E$84)</f>
        <v>-</v>
      </c>
      <c r="G1494" s="261">
        <v>4</v>
      </c>
      <c r="H1494" s="261">
        <v>1</v>
      </c>
      <c r="I1494" s="261">
        <v>5</v>
      </c>
      <c r="J1494" s="128" t="str">
        <f t="shared" si="70"/>
        <v>154</v>
      </c>
      <c r="K1494" s="128" t="s">
        <v>30</v>
      </c>
      <c r="L1494" s="263">
        <f>IF(ISNA(SUMIFS(INDEX('Payer Participation Data'!$F$10:$BM$59,0,MATCH(CONCATENATE($J1494,L$6),'Payer Participation Data'!$F$8:$BM$8,0)),'Payer Participation Data'!$B$10:$B$59,$C1494,'Payer Participation Data'!$C$10:$C$59,$D1494)),"-",SUMIFS(INDEX('Payer Participation Data'!$F$10:$BM$59,0,MATCH(CONCATENATE($J1494,L$6),'Payer Participation Data'!$F$8:$BM$8,0)),'Payer Participation Data'!$B$10:$B$59,$C1494,'Payer Participation Data'!$C$10:$C$59,$D1494))</f>
        <v>0</v>
      </c>
      <c r="M1494" s="264">
        <f>IF(ISNA(SUMIFS(INDEX('Payer Participation Data'!$F$10:$BM$59,0,MATCH(CONCATENATE($J1494,M$6),'Payer Participation Data'!$F$8:$BM$8,0)),'Payer Participation Data'!$B$10:$B$59,$C1494,'Payer Participation Data'!$C$10:$C$59,$D1494)),"-",SUMIFS(INDEX('Payer Participation Data'!$F$10:$BM$59,0,MATCH(CONCATENATE($J1494,M$6),'Payer Participation Data'!$F$8:$BM$8,0)),'Payer Participation Data'!$B$10:$B$59,$C1494,'Payer Participation Data'!$C$10:$C$59,$D1494))</f>
        <v>0</v>
      </c>
    </row>
    <row r="1495" spans="2:13" x14ac:dyDescent="0.35">
      <c r="B1495" s="127" t="s">
        <v>80</v>
      </c>
      <c r="C1495" s="169" t="str">
        <f>IF(ISBLANK('Payer Participation Data'!$B$84),"-",'Payer Participation Data'!$B$84)</f>
        <v>-</v>
      </c>
      <c r="D1495" s="169" t="str">
        <f>IF(ISBLANK('Payer Participation Data'!$C$84),"-",'Payer Participation Data'!$C$84)</f>
        <v>-</v>
      </c>
      <c r="E1495" s="169" t="str">
        <f>IF(ISBLANK('Payer Participation Data'!$D$84),"-",'Payer Participation Data'!$D$84)</f>
        <v>-</v>
      </c>
      <c r="F1495" s="169" t="str">
        <f>IF(ISBLANK('Payer Participation Data'!$E$84),"-",'Payer Participation Data'!$E$84)</f>
        <v>-</v>
      </c>
      <c r="G1495" s="260">
        <v>1</v>
      </c>
      <c r="H1495" s="260">
        <v>2</v>
      </c>
      <c r="I1495" s="260">
        <v>5</v>
      </c>
      <c r="J1495" s="102" t="str">
        <f t="shared" si="70"/>
        <v>251</v>
      </c>
      <c r="K1495" s="102" t="s">
        <v>30</v>
      </c>
      <c r="L1495" s="263">
        <f>IF(ISNA(SUMIFS(INDEX('Payer Participation Data'!$F$10:$BM$59,0,MATCH(CONCATENATE($J1495,L$6),'Payer Participation Data'!$F$8:$BM$8,0)),'Payer Participation Data'!$B$10:$B$59,$C1495,'Payer Participation Data'!$C$10:$C$59,$D1495)),"-",SUMIFS(INDEX('Payer Participation Data'!$F$10:$BM$59,0,MATCH(CONCATENATE($J1495,L$6),'Payer Participation Data'!$F$8:$BM$8,0)),'Payer Participation Data'!$B$10:$B$59,$C1495,'Payer Participation Data'!$C$10:$C$59,$D1495))</f>
        <v>0</v>
      </c>
      <c r="M1495" s="264">
        <f>IF(ISNA(SUMIFS(INDEX('Payer Participation Data'!$F$10:$BM$59,0,MATCH(CONCATENATE($J1495,M$6),'Payer Participation Data'!$F$8:$BM$8,0)),'Payer Participation Data'!$B$10:$B$59,$C1495,'Payer Participation Data'!$C$10:$C$59,$D1495)),"-",SUMIFS(INDEX('Payer Participation Data'!$F$10:$BM$59,0,MATCH(CONCATENATE($J1495,M$6),'Payer Participation Data'!$F$8:$BM$8,0)),'Payer Participation Data'!$B$10:$B$59,$C1495,'Payer Participation Data'!$C$10:$C$59,$D1495))</f>
        <v>0</v>
      </c>
    </row>
    <row r="1496" spans="2:13" x14ac:dyDescent="0.35">
      <c r="B1496" s="127" t="s">
        <v>80</v>
      </c>
      <c r="C1496" s="169" t="str">
        <f>IF(ISBLANK('Payer Participation Data'!$B$84),"-",'Payer Participation Data'!$B$84)</f>
        <v>-</v>
      </c>
      <c r="D1496" s="169" t="str">
        <f>IF(ISBLANK('Payer Participation Data'!$C$84),"-",'Payer Participation Data'!$C$84)</f>
        <v>-</v>
      </c>
      <c r="E1496" s="169" t="str">
        <f>IF(ISBLANK('Payer Participation Data'!$D$84),"-",'Payer Participation Data'!$D$84)</f>
        <v>-</v>
      </c>
      <c r="F1496" s="169" t="str">
        <f>IF(ISBLANK('Payer Participation Data'!$E$84),"-",'Payer Participation Data'!$E$84)</f>
        <v>-</v>
      </c>
      <c r="G1496" s="261">
        <v>2</v>
      </c>
      <c r="H1496" s="261">
        <v>2</v>
      </c>
      <c r="I1496" s="261">
        <v>5</v>
      </c>
      <c r="J1496" s="128" t="str">
        <f t="shared" si="70"/>
        <v>252</v>
      </c>
      <c r="K1496" s="128" t="s">
        <v>30</v>
      </c>
      <c r="L1496" s="263">
        <f>IF(ISNA(SUMIFS(INDEX('Payer Participation Data'!$F$10:$BM$59,0,MATCH(CONCATENATE($J1496,L$6),'Payer Participation Data'!$F$8:$BM$8,0)),'Payer Participation Data'!$B$10:$B$59,$C1496,'Payer Participation Data'!$C$10:$C$59,$D1496)),"-",SUMIFS(INDEX('Payer Participation Data'!$F$10:$BM$59,0,MATCH(CONCATENATE($J1496,L$6),'Payer Participation Data'!$F$8:$BM$8,0)),'Payer Participation Data'!$B$10:$B$59,$C1496,'Payer Participation Data'!$C$10:$C$59,$D1496))</f>
        <v>0</v>
      </c>
      <c r="M1496" s="264">
        <f>IF(ISNA(SUMIFS(INDEX('Payer Participation Data'!$F$10:$BM$59,0,MATCH(CONCATENATE($J1496,M$6),'Payer Participation Data'!$F$8:$BM$8,0)),'Payer Participation Data'!$B$10:$B$59,$C1496,'Payer Participation Data'!$C$10:$C$59,$D1496)),"-",SUMIFS(INDEX('Payer Participation Data'!$F$10:$BM$59,0,MATCH(CONCATENATE($J1496,M$6),'Payer Participation Data'!$F$8:$BM$8,0)),'Payer Participation Data'!$B$10:$B$59,$C1496,'Payer Participation Data'!$C$10:$C$59,$D1496))</f>
        <v>0</v>
      </c>
    </row>
    <row r="1497" spans="2:13" x14ac:dyDescent="0.35">
      <c r="B1497" s="127" t="s">
        <v>80</v>
      </c>
      <c r="C1497" s="169" t="str">
        <f>IF(ISBLANK('Payer Participation Data'!$B$84),"-",'Payer Participation Data'!$B$84)</f>
        <v>-</v>
      </c>
      <c r="D1497" s="169" t="str">
        <f>IF(ISBLANK('Payer Participation Data'!$C$84),"-",'Payer Participation Data'!$C$84)</f>
        <v>-</v>
      </c>
      <c r="E1497" s="169" t="str">
        <f>IF(ISBLANK('Payer Participation Data'!$D$84),"-",'Payer Participation Data'!$D$84)</f>
        <v>-</v>
      </c>
      <c r="F1497" s="169" t="str">
        <f>IF(ISBLANK('Payer Participation Data'!$E$84),"-",'Payer Participation Data'!$E$84)</f>
        <v>-</v>
      </c>
      <c r="G1497" s="260">
        <v>3</v>
      </c>
      <c r="H1497" s="260">
        <v>2</v>
      </c>
      <c r="I1497" s="260">
        <v>5</v>
      </c>
      <c r="J1497" s="102" t="str">
        <f t="shared" si="70"/>
        <v>253</v>
      </c>
      <c r="K1497" s="102" t="s">
        <v>30</v>
      </c>
      <c r="L1497" s="263">
        <f>IF(ISNA(SUMIFS(INDEX('Payer Participation Data'!$F$10:$BM$59,0,MATCH(CONCATENATE($J1497,L$6),'Payer Participation Data'!$F$8:$BM$8,0)),'Payer Participation Data'!$B$10:$B$59,$C1497,'Payer Participation Data'!$C$10:$C$59,$D1497)),"-",SUMIFS(INDEX('Payer Participation Data'!$F$10:$BM$59,0,MATCH(CONCATENATE($J1497,L$6),'Payer Participation Data'!$F$8:$BM$8,0)),'Payer Participation Data'!$B$10:$B$59,$C1497,'Payer Participation Data'!$C$10:$C$59,$D1497))</f>
        <v>0</v>
      </c>
      <c r="M1497" s="264">
        <f>IF(ISNA(SUMIFS(INDEX('Payer Participation Data'!$F$10:$BM$59,0,MATCH(CONCATENATE($J1497,M$6),'Payer Participation Data'!$F$8:$BM$8,0)),'Payer Participation Data'!$B$10:$B$59,$C1497,'Payer Participation Data'!$C$10:$C$59,$D1497)),"-",SUMIFS(INDEX('Payer Participation Data'!$F$10:$BM$59,0,MATCH(CONCATENATE($J1497,M$6),'Payer Participation Data'!$F$8:$BM$8,0)),'Payer Participation Data'!$B$10:$B$59,$C1497,'Payer Participation Data'!$C$10:$C$59,$D1497))</f>
        <v>0</v>
      </c>
    </row>
    <row r="1498" spans="2:13" x14ac:dyDescent="0.35">
      <c r="B1498" s="127" t="s">
        <v>80</v>
      </c>
      <c r="C1498" s="169" t="str">
        <f>IF(ISBLANK('Payer Participation Data'!$B$84),"-",'Payer Participation Data'!$B$84)</f>
        <v>-</v>
      </c>
      <c r="D1498" s="169" t="str">
        <f>IF(ISBLANK('Payer Participation Data'!$C$84),"-",'Payer Participation Data'!$C$84)</f>
        <v>-</v>
      </c>
      <c r="E1498" s="169" t="str">
        <f>IF(ISBLANK('Payer Participation Data'!$D$84),"-",'Payer Participation Data'!$D$84)</f>
        <v>-</v>
      </c>
      <c r="F1498" s="169" t="str">
        <f>IF(ISBLANK('Payer Participation Data'!$E$84),"-",'Payer Participation Data'!$E$84)</f>
        <v>-</v>
      </c>
      <c r="G1498" s="261">
        <v>4</v>
      </c>
      <c r="H1498" s="261">
        <v>2</v>
      </c>
      <c r="I1498" s="261">
        <v>5</v>
      </c>
      <c r="J1498" s="128" t="str">
        <f t="shared" si="70"/>
        <v>254</v>
      </c>
      <c r="K1498" s="128" t="s">
        <v>30</v>
      </c>
      <c r="L1498" s="263">
        <f>IF(ISNA(SUMIFS(INDEX('Payer Participation Data'!$F$10:$BM$59,0,MATCH(CONCATENATE($J1498,L$6),'Payer Participation Data'!$F$8:$BM$8,0)),'Payer Participation Data'!$B$10:$B$59,$C1498,'Payer Participation Data'!$C$10:$C$59,$D1498)),"-",SUMIFS(INDEX('Payer Participation Data'!$F$10:$BM$59,0,MATCH(CONCATENATE($J1498,L$6),'Payer Participation Data'!$F$8:$BM$8,0)),'Payer Participation Data'!$B$10:$B$59,$C1498,'Payer Participation Data'!$C$10:$C$59,$D1498))</f>
        <v>0</v>
      </c>
      <c r="M1498" s="264">
        <f>IF(ISNA(SUMIFS(INDEX('Payer Participation Data'!$F$10:$BM$59,0,MATCH(CONCATENATE($J1498,M$6),'Payer Participation Data'!$F$8:$BM$8,0)),'Payer Participation Data'!$B$10:$B$59,$C1498,'Payer Participation Data'!$C$10:$C$59,$D1498)),"-",SUMIFS(INDEX('Payer Participation Data'!$F$10:$BM$59,0,MATCH(CONCATENATE($J1498,M$6),'Payer Participation Data'!$F$8:$BM$8,0)),'Payer Participation Data'!$B$10:$B$59,$C1498,'Payer Participation Data'!$C$10:$C$59,$D1498))</f>
        <v>0</v>
      </c>
    </row>
    <row r="1499" spans="2:13" x14ac:dyDescent="0.35">
      <c r="B1499" s="127" t="s">
        <v>80</v>
      </c>
      <c r="C1499" s="169" t="str">
        <f>IF(ISBLANK('Payer Participation Data'!$B$84),"-",'Payer Participation Data'!$B$84)</f>
        <v>-</v>
      </c>
      <c r="D1499" s="169" t="str">
        <f>IF(ISBLANK('Payer Participation Data'!$C$84),"-",'Payer Participation Data'!$C$84)</f>
        <v>-</v>
      </c>
      <c r="E1499" s="169" t="str">
        <f>IF(ISBLANK('Payer Participation Data'!$D$84),"-",'Payer Participation Data'!$D$84)</f>
        <v>-</v>
      </c>
      <c r="F1499" s="169" t="str">
        <f>IF(ISBLANK('Payer Participation Data'!$E$84),"-",'Payer Participation Data'!$E$84)</f>
        <v>-</v>
      </c>
      <c r="G1499" s="260">
        <v>1</v>
      </c>
      <c r="H1499" s="260">
        <v>3</v>
      </c>
      <c r="I1499" s="260">
        <v>5</v>
      </c>
      <c r="J1499" s="102" t="str">
        <f t="shared" si="70"/>
        <v>351</v>
      </c>
      <c r="K1499" s="102" t="s">
        <v>30</v>
      </c>
      <c r="L1499" s="263">
        <f>IF(ISNA(SUMIFS(INDEX('Payer Participation Data'!$F$10:$BM$59,0,MATCH(CONCATENATE($J1499,L$6),'Payer Participation Data'!$F$8:$BM$8,0)),'Payer Participation Data'!$B$10:$B$59,$C1499,'Payer Participation Data'!$C$10:$C$59,$D1499)),"-",SUMIFS(INDEX('Payer Participation Data'!$F$10:$BM$59,0,MATCH(CONCATENATE($J1499,L$6),'Payer Participation Data'!$F$8:$BM$8,0)),'Payer Participation Data'!$B$10:$B$59,$C1499,'Payer Participation Data'!$C$10:$C$59,$D1499))</f>
        <v>0</v>
      </c>
      <c r="M1499" s="264">
        <f>IF(ISNA(SUMIFS(INDEX('Payer Participation Data'!$F$10:$BM$59,0,MATCH(CONCATENATE($J1499,M$6),'Payer Participation Data'!$F$8:$BM$8,0)),'Payer Participation Data'!$B$10:$B$59,$C1499,'Payer Participation Data'!$C$10:$C$59,$D1499)),"-",SUMIFS(INDEX('Payer Participation Data'!$F$10:$BM$59,0,MATCH(CONCATENATE($J1499,M$6),'Payer Participation Data'!$F$8:$BM$8,0)),'Payer Participation Data'!$B$10:$B$59,$C1499,'Payer Participation Data'!$C$10:$C$59,$D1499))</f>
        <v>0</v>
      </c>
    </row>
    <row r="1500" spans="2:13" x14ac:dyDescent="0.35">
      <c r="B1500" s="127" t="s">
        <v>80</v>
      </c>
      <c r="C1500" s="169" t="str">
        <f>IF(ISBLANK('Payer Participation Data'!$B$84),"-",'Payer Participation Data'!$B$84)</f>
        <v>-</v>
      </c>
      <c r="D1500" s="169" t="str">
        <f>IF(ISBLANK('Payer Participation Data'!$C$84),"-",'Payer Participation Data'!$C$84)</f>
        <v>-</v>
      </c>
      <c r="E1500" s="169" t="str">
        <f>IF(ISBLANK('Payer Participation Data'!$D$84),"-",'Payer Participation Data'!$D$84)</f>
        <v>-</v>
      </c>
      <c r="F1500" s="169" t="str">
        <f>IF(ISBLANK('Payer Participation Data'!$E$84),"-",'Payer Participation Data'!$E$84)</f>
        <v>-</v>
      </c>
      <c r="G1500" s="261">
        <v>2</v>
      </c>
      <c r="H1500" s="261">
        <v>3</v>
      </c>
      <c r="I1500" s="261">
        <v>5</v>
      </c>
      <c r="J1500" s="128" t="str">
        <f t="shared" si="70"/>
        <v>352</v>
      </c>
      <c r="K1500" s="128" t="s">
        <v>30</v>
      </c>
      <c r="L1500" s="263">
        <f>IF(ISNA(SUMIFS(INDEX('Payer Participation Data'!$F$10:$BM$59,0,MATCH(CONCATENATE($J1500,L$6),'Payer Participation Data'!$F$8:$BM$8,0)),'Payer Participation Data'!$B$10:$B$59,$C1500,'Payer Participation Data'!$C$10:$C$59,$D1500)),"-",SUMIFS(INDEX('Payer Participation Data'!$F$10:$BM$59,0,MATCH(CONCATENATE($J1500,L$6),'Payer Participation Data'!$F$8:$BM$8,0)),'Payer Participation Data'!$B$10:$B$59,$C1500,'Payer Participation Data'!$C$10:$C$59,$D1500))</f>
        <v>0</v>
      </c>
      <c r="M1500" s="264">
        <f>IF(ISNA(SUMIFS(INDEX('Payer Participation Data'!$F$10:$BM$59,0,MATCH(CONCATENATE($J1500,M$6),'Payer Participation Data'!$F$8:$BM$8,0)),'Payer Participation Data'!$B$10:$B$59,$C1500,'Payer Participation Data'!$C$10:$C$59,$D1500)),"-",SUMIFS(INDEX('Payer Participation Data'!$F$10:$BM$59,0,MATCH(CONCATENATE($J1500,M$6),'Payer Participation Data'!$F$8:$BM$8,0)),'Payer Participation Data'!$B$10:$B$59,$C1500,'Payer Participation Data'!$C$10:$C$59,$D1500))</f>
        <v>0</v>
      </c>
    </row>
    <row r="1501" spans="2:13" x14ac:dyDescent="0.35">
      <c r="B1501" s="127" t="s">
        <v>80</v>
      </c>
      <c r="C1501" s="169" t="str">
        <f>IF(ISBLANK('Payer Participation Data'!$B$84),"-",'Payer Participation Data'!$B$84)</f>
        <v>-</v>
      </c>
      <c r="D1501" s="169" t="str">
        <f>IF(ISBLANK('Payer Participation Data'!$C$84),"-",'Payer Participation Data'!$C$84)</f>
        <v>-</v>
      </c>
      <c r="E1501" s="169" t="str">
        <f>IF(ISBLANK('Payer Participation Data'!$D$84),"-",'Payer Participation Data'!$D$84)</f>
        <v>-</v>
      </c>
      <c r="F1501" s="169" t="str">
        <f>IF(ISBLANK('Payer Participation Data'!$E$84),"-",'Payer Participation Data'!$E$84)</f>
        <v>-</v>
      </c>
      <c r="G1501" s="260">
        <v>3</v>
      </c>
      <c r="H1501" s="260">
        <v>3</v>
      </c>
      <c r="I1501" s="260">
        <v>5</v>
      </c>
      <c r="J1501" s="102" t="str">
        <f t="shared" si="70"/>
        <v>353</v>
      </c>
      <c r="K1501" s="102" t="s">
        <v>30</v>
      </c>
      <c r="L1501" s="263">
        <f>IF(ISNA(SUMIFS(INDEX('Payer Participation Data'!$F$10:$BM$59,0,MATCH(CONCATENATE($J1501,L$6),'Payer Participation Data'!$F$8:$BM$8,0)),'Payer Participation Data'!$B$10:$B$59,$C1501,'Payer Participation Data'!$C$10:$C$59,$D1501)),"-",SUMIFS(INDEX('Payer Participation Data'!$F$10:$BM$59,0,MATCH(CONCATENATE($J1501,L$6),'Payer Participation Data'!$F$8:$BM$8,0)),'Payer Participation Data'!$B$10:$B$59,$C1501,'Payer Participation Data'!$C$10:$C$59,$D1501))</f>
        <v>0</v>
      </c>
      <c r="M1501" s="264">
        <f>IF(ISNA(SUMIFS(INDEX('Payer Participation Data'!$F$10:$BM$59,0,MATCH(CONCATENATE($J1501,M$6),'Payer Participation Data'!$F$8:$BM$8,0)),'Payer Participation Data'!$B$10:$B$59,$C1501,'Payer Participation Data'!$C$10:$C$59,$D1501)),"-",SUMIFS(INDEX('Payer Participation Data'!$F$10:$BM$59,0,MATCH(CONCATENATE($J1501,M$6),'Payer Participation Data'!$F$8:$BM$8,0)),'Payer Participation Data'!$B$10:$B$59,$C1501,'Payer Participation Data'!$C$10:$C$59,$D1501))</f>
        <v>0</v>
      </c>
    </row>
    <row r="1502" spans="2:13" x14ac:dyDescent="0.35">
      <c r="B1502" s="127" t="s">
        <v>80</v>
      </c>
      <c r="C1502" s="169" t="str">
        <f>IF(ISBLANK('Payer Participation Data'!$B$84),"-",'Payer Participation Data'!$B$84)</f>
        <v>-</v>
      </c>
      <c r="D1502" s="169" t="str">
        <f>IF(ISBLANK('Payer Participation Data'!$C$84),"-",'Payer Participation Data'!$C$84)</f>
        <v>-</v>
      </c>
      <c r="E1502" s="169" t="str">
        <f>IF(ISBLANK('Payer Participation Data'!$D$84),"-",'Payer Participation Data'!$D$84)</f>
        <v>-</v>
      </c>
      <c r="F1502" s="169" t="str">
        <f>IF(ISBLANK('Payer Participation Data'!$E$84),"-",'Payer Participation Data'!$E$84)</f>
        <v>-</v>
      </c>
      <c r="G1502" s="261">
        <v>4</v>
      </c>
      <c r="H1502" s="261">
        <v>3</v>
      </c>
      <c r="I1502" s="261">
        <v>5</v>
      </c>
      <c r="J1502" s="128" t="str">
        <f t="shared" si="70"/>
        <v>354</v>
      </c>
      <c r="K1502" s="128" t="s">
        <v>30</v>
      </c>
      <c r="L1502" s="263">
        <f>IF(ISNA(SUMIFS(INDEX('Payer Participation Data'!$F$10:$BM$59,0,MATCH(CONCATENATE($J1502,L$6),'Payer Participation Data'!$F$8:$BM$8,0)),'Payer Participation Data'!$B$10:$B$59,$C1502,'Payer Participation Data'!$C$10:$C$59,$D1502)),"-",SUMIFS(INDEX('Payer Participation Data'!$F$10:$BM$59,0,MATCH(CONCATENATE($J1502,L$6),'Payer Participation Data'!$F$8:$BM$8,0)),'Payer Participation Data'!$B$10:$B$59,$C1502,'Payer Participation Data'!$C$10:$C$59,$D1502))</f>
        <v>0</v>
      </c>
      <c r="M1502" s="264">
        <f>IF(ISNA(SUMIFS(INDEX('Payer Participation Data'!$F$10:$BM$59,0,MATCH(CONCATENATE($J1502,M$6),'Payer Participation Data'!$F$8:$BM$8,0)),'Payer Participation Data'!$B$10:$B$59,$C1502,'Payer Participation Data'!$C$10:$C$59,$D1502)),"-",SUMIFS(INDEX('Payer Participation Data'!$F$10:$BM$59,0,MATCH(CONCATENATE($J1502,M$6),'Payer Participation Data'!$F$8:$BM$8,0)),'Payer Participation Data'!$B$10:$B$59,$C1502,'Payer Participation Data'!$C$10:$C$59,$D1502))</f>
        <v>0</v>
      </c>
    </row>
    <row r="1503" spans="2:13" x14ac:dyDescent="0.35">
      <c r="B1503" s="127" t="s">
        <v>80</v>
      </c>
      <c r="C1503" s="169" t="str">
        <f>IF(ISBLANK('Payer Participation Data'!$B$84),"-",'Payer Participation Data'!$B$84)</f>
        <v>-</v>
      </c>
      <c r="D1503" s="169" t="str">
        <f>IF(ISBLANK('Payer Participation Data'!$C$84),"-",'Payer Participation Data'!$C$84)</f>
        <v>-</v>
      </c>
      <c r="E1503" s="169" t="str">
        <f>IF(ISBLANK('Payer Participation Data'!$D$84),"-",'Payer Participation Data'!$D$84)</f>
        <v>-</v>
      </c>
      <c r="F1503" s="169" t="str">
        <f>IF(ISBLANK('Payer Participation Data'!$E$84),"-",'Payer Participation Data'!$E$84)</f>
        <v>-</v>
      </c>
      <c r="G1503" s="260">
        <v>1</v>
      </c>
      <c r="H1503" s="260">
        <v>4</v>
      </c>
      <c r="I1503" s="260">
        <v>5</v>
      </c>
      <c r="J1503" s="102" t="str">
        <f t="shared" si="70"/>
        <v>451</v>
      </c>
      <c r="K1503" s="102" t="s">
        <v>30</v>
      </c>
      <c r="L1503" s="263">
        <f>IF(ISNA(SUMIFS(INDEX('Payer Participation Data'!$F$10:$BM$59,0,MATCH(CONCATENATE($J1503,L$6),'Payer Participation Data'!$F$8:$BM$8,0)),'Payer Participation Data'!$B$10:$B$59,$C1503,'Payer Participation Data'!$C$10:$C$59,$D1503)),"-",SUMIFS(INDEX('Payer Participation Data'!$F$10:$BM$59,0,MATCH(CONCATENATE($J1503,L$6),'Payer Participation Data'!$F$8:$BM$8,0)),'Payer Participation Data'!$B$10:$B$59,$C1503,'Payer Participation Data'!$C$10:$C$59,$D1503))</f>
        <v>0</v>
      </c>
      <c r="M1503" s="264">
        <f>IF(ISNA(SUMIFS(INDEX('Payer Participation Data'!$F$10:$BM$59,0,MATCH(CONCATENATE($J1503,M$6),'Payer Participation Data'!$F$8:$BM$8,0)),'Payer Participation Data'!$B$10:$B$59,$C1503,'Payer Participation Data'!$C$10:$C$59,$D1503)),"-",SUMIFS(INDEX('Payer Participation Data'!$F$10:$BM$59,0,MATCH(CONCATENATE($J1503,M$6),'Payer Participation Data'!$F$8:$BM$8,0)),'Payer Participation Data'!$B$10:$B$59,$C1503,'Payer Participation Data'!$C$10:$C$59,$D1503))</f>
        <v>0</v>
      </c>
    </row>
    <row r="1504" spans="2:13" x14ac:dyDescent="0.35">
      <c r="B1504" s="127" t="s">
        <v>80</v>
      </c>
      <c r="C1504" s="169" t="str">
        <f>IF(ISBLANK('Payer Participation Data'!$B$84),"-",'Payer Participation Data'!$B$84)</f>
        <v>-</v>
      </c>
      <c r="D1504" s="169" t="str">
        <f>IF(ISBLANK('Payer Participation Data'!$C$84),"-",'Payer Participation Data'!$C$84)</f>
        <v>-</v>
      </c>
      <c r="E1504" s="169" t="str">
        <f>IF(ISBLANK('Payer Participation Data'!$D$84),"-",'Payer Participation Data'!$D$84)</f>
        <v>-</v>
      </c>
      <c r="F1504" s="169" t="str">
        <f>IF(ISBLANK('Payer Participation Data'!$E$84),"-",'Payer Participation Data'!$E$84)</f>
        <v>-</v>
      </c>
      <c r="G1504" s="261">
        <v>2</v>
      </c>
      <c r="H1504" s="261">
        <v>4</v>
      </c>
      <c r="I1504" s="261">
        <v>5</v>
      </c>
      <c r="J1504" s="128" t="str">
        <f t="shared" si="70"/>
        <v>452</v>
      </c>
      <c r="K1504" s="128" t="s">
        <v>30</v>
      </c>
      <c r="L1504" s="263">
        <f>IF(ISNA(SUMIFS(INDEX('Payer Participation Data'!$F$10:$BM$59,0,MATCH(CONCATENATE($J1504,L$6),'Payer Participation Data'!$F$8:$BM$8,0)),'Payer Participation Data'!$B$10:$B$59,$C1504,'Payer Participation Data'!$C$10:$C$59,$D1504)),"-",SUMIFS(INDEX('Payer Participation Data'!$F$10:$BM$59,0,MATCH(CONCATENATE($J1504,L$6),'Payer Participation Data'!$F$8:$BM$8,0)),'Payer Participation Data'!$B$10:$B$59,$C1504,'Payer Participation Data'!$C$10:$C$59,$D1504))</f>
        <v>0</v>
      </c>
      <c r="M1504" s="264">
        <f>IF(ISNA(SUMIFS(INDEX('Payer Participation Data'!$F$10:$BM$59,0,MATCH(CONCATENATE($J1504,M$6),'Payer Participation Data'!$F$8:$BM$8,0)),'Payer Participation Data'!$B$10:$B$59,$C1504,'Payer Participation Data'!$C$10:$C$59,$D1504)),"-",SUMIFS(INDEX('Payer Participation Data'!$F$10:$BM$59,0,MATCH(CONCATENATE($J1504,M$6),'Payer Participation Data'!$F$8:$BM$8,0)),'Payer Participation Data'!$B$10:$B$59,$C1504,'Payer Participation Data'!$C$10:$C$59,$D1504))</f>
        <v>0</v>
      </c>
    </row>
    <row r="1505" spans="2:13" x14ac:dyDescent="0.35">
      <c r="B1505" s="127" t="s">
        <v>80</v>
      </c>
      <c r="C1505" s="169" t="str">
        <f>IF(ISBLANK('Payer Participation Data'!$B$84),"-",'Payer Participation Data'!$B$84)</f>
        <v>-</v>
      </c>
      <c r="D1505" s="169" t="str">
        <f>IF(ISBLANK('Payer Participation Data'!$C$84),"-",'Payer Participation Data'!$C$84)</f>
        <v>-</v>
      </c>
      <c r="E1505" s="169" t="str">
        <f>IF(ISBLANK('Payer Participation Data'!$D$84),"-",'Payer Participation Data'!$D$84)</f>
        <v>-</v>
      </c>
      <c r="F1505" s="169" t="str">
        <f>IF(ISBLANK('Payer Participation Data'!$E$84),"-",'Payer Participation Data'!$E$84)</f>
        <v>-</v>
      </c>
      <c r="G1505" s="260">
        <v>3</v>
      </c>
      <c r="H1505" s="260">
        <v>4</v>
      </c>
      <c r="I1505" s="260">
        <v>5</v>
      </c>
      <c r="J1505" s="102" t="str">
        <f t="shared" si="70"/>
        <v>453</v>
      </c>
      <c r="K1505" s="102" t="s">
        <v>30</v>
      </c>
      <c r="L1505" s="263">
        <f>IF(ISNA(SUMIFS(INDEX('Payer Participation Data'!$F$10:$BM$59,0,MATCH(CONCATENATE($J1505,L$6),'Payer Participation Data'!$F$8:$BM$8,0)),'Payer Participation Data'!$B$10:$B$59,$C1505,'Payer Participation Data'!$C$10:$C$59,$D1505)),"-",SUMIFS(INDEX('Payer Participation Data'!$F$10:$BM$59,0,MATCH(CONCATENATE($J1505,L$6),'Payer Participation Data'!$F$8:$BM$8,0)),'Payer Participation Data'!$B$10:$B$59,$C1505,'Payer Participation Data'!$C$10:$C$59,$D1505))</f>
        <v>0</v>
      </c>
      <c r="M1505" s="264">
        <f>IF(ISNA(SUMIFS(INDEX('Payer Participation Data'!$F$10:$BM$59,0,MATCH(CONCATENATE($J1505,M$6),'Payer Participation Data'!$F$8:$BM$8,0)),'Payer Participation Data'!$B$10:$B$59,$C1505,'Payer Participation Data'!$C$10:$C$59,$D1505)),"-",SUMIFS(INDEX('Payer Participation Data'!$F$10:$BM$59,0,MATCH(CONCATENATE($J1505,M$6),'Payer Participation Data'!$F$8:$BM$8,0)),'Payer Participation Data'!$B$10:$B$59,$C1505,'Payer Participation Data'!$C$10:$C$59,$D1505))</f>
        <v>0</v>
      </c>
    </row>
    <row r="1506" spans="2:13" x14ac:dyDescent="0.35">
      <c r="B1506" s="127" t="s">
        <v>80</v>
      </c>
      <c r="C1506" s="169" t="str">
        <f>IF(ISBLANK('Payer Participation Data'!$B$84),"-",'Payer Participation Data'!$B$84)</f>
        <v>-</v>
      </c>
      <c r="D1506" s="169" t="str">
        <f>IF(ISBLANK('Payer Participation Data'!$C$84),"-",'Payer Participation Data'!$C$84)</f>
        <v>-</v>
      </c>
      <c r="E1506" s="169" t="str">
        <f>IF(ISBLANK('Payer Participation Data'!$D$84),"-",'Payer Participation Data'!$D$84)</f>
        <v>-</v>
      </c>
      <c r="F1506" s="169" t="str">
        <f>IF(ISBLANK('Payer Participation Data'!$E$84),"-",'Payer Participation Data'!$E$84)</f>
        <v>-</v>
      </c>
      <c r="G1506" s="261">
        <v>4</v>
      </c>
      <c r="H1506" s="261">
        <v>4</v>
      </c>
      <c r="I1506" s="261">
        <v>5</v>
      </c>
      <c r="J1506" s="128" t="str">
        <f t="shared" si="70"/>
        <v>454</v>
      </c>
      <c r="K1506" s="128" t="s">
        <v>30</v>
      </c>
      <c r="L1506" s="263">
        <f>IF(ISNA(SUMIFS(INDEX('Payer Participation Data'!$F$10:$BM$59,0,MATCH(CONCATENATE($J1506,L$6),'Payer Participation Data'!$F$8:$BM$8,0)),'Payer Participation Data'!$B$10:$B$59,$C1506,'Payer Participation Data'!$C$10:$C$59,$D1506)),"-",SUMIFS(INDEX('Payer Participation Data'!$F$10:$BM$59,0,MATCH(CONCATENATE($J1506,L$6),'Payer Participation Data'!$F$8:$BM$8,0)),'Payer Participation Data'!$B$10:$B$59,$C1506,'Payer Participation Data'!$C$10:$C$59,$D1506))</f>
        <v>0</v>
      </c>
      <c r="M1506" s="264">
        <f>IF(ISNA(SUMIFS(INDEX('Payer Participation Data'!$F$10:$BM$59,0,MATCH(CONCATENATE($J1506,M$6),'Payer Participation Data'!$F$8:$BM$8,0)),'Payer Participation Data'!$B$10:$B$59,$C1506,'Payer Participation Data'!$C$10:$C$59,$D1506)),"-",SUMIFS(INDEX('Payer Participation Data'!$F$10:$BM$59,0,MATCH(CONCATENATE($J1506,M$6),'Payer Participation Data'!$F$8:$BM$8,0)),'Payer Participation Data'!$B$10:$B$59,$C1506,'Payer Participation Data'!$C$10:$C$59,$D1506))</f>
        <v>0</v>
      </c>
    </row>
    <row r="1507" spans="2:13" x14ac:dyDescent="0.35">
      <c r="B1507" s="127" t="s">
        <v>80</v>
      </c>
      <c r="C1507" s="169" t="str">
        <f>IF(ISBLANK('Payer Participation Data'!$B$85),"-",'Payer Participation Data'!$B$85)</f>
        <v>-</v>
      </c>
      <c r="D1507" s="169" t="str">
        <f>IF(ISBLANK('Payer Participation Data'!$C$85),"-",'Payer Participation Data'!$C$85)</f>
        <v>-</v>
      </c>
      <c r="E1507" s="169" t="str">
        <f>IF(ISBLANK('Payer Participation Data'!$D$85),"-",'Payer Participation Data'!$D$85)</f>
        <v>-</v>
      </c>
      <c r="F1507" s="169" t="str">
        <f>IF(ISBLANK('Payer Participation Data'!$E$85),"-",'Payer Participation Data'!$E$85)</f>
        <v>-</v>
      </c>
      <c r="G1507" s="260">
        <v>1</v>
      </c>
      <c r="H1507" s="260" t="s">
        <v>64</v>
      </c>
      <c r="I1507" s="260" t="s">
        <v>64</v>
      </c>
      <c r="J1507" s="102" t="str">
        <f t="shared" si="70"/>
        <v>BaselineBaseline1</v>
      </c>
      <c r="K1507" s="102" t="s">
        <v>30</v>
      </c>
      <c r="L1507" s="263">
        <f>IF(ISNA(SUMIFS(INDEX('Payer Participation Data'!$F$10:$BM$59,0,MATCH(CONCATENATE($J1507,L$6),'Payer Participation Data'!$F$8:$BM$8,0)),'Payer Participation Data'!$B$10:$B$59,$C1507,'Payer Participation Data'!$C$10:$C$59,$D1507)),"-",SUMIFS(INDEX('Payer Participation Data'!$F$10:$BM$59,0,MATCH(CONCATENATE($J1507,L$6),'Payer Participation Data'!$F$8:$BM$8,0)),'Payer Participation Data'!$B$10:$B$59,$C1507,'Payer Participation Data'!$C$10:$C$59,$D1507))</f>
        <v>0</v>
      </c>
      <c r="M1507" s="264">
        <f>IF(ISNA(SUMIFS(INDEX('Payer Participation Data'!$F$10:$BM$59,0,MATCH(CONCATENATE($J1507,M$6),'Payer Participation Data'!$F$8:$BM$8,0)),'Payer Participation Data'!$B$10:$B$59,$C1507,'Payer Participation Data'!$C$10:$C$59,$D1507)),"-",SUMIFS(INDEX('Payer Participation Data'!$F$10:$BM$59,0,MATCH(CONCATENATE($J1507,M$6),'Payer Participation Data'!$F$8:$BM$8,0)),'Payer Participation Data'!$B$10:$B$59,$C1507,'Payer Participation Data'!$C$10:$C$59,$D1507))</f>
        <v>0</v>
      </c>
    </row>
    <row r="1508" spans="2:13" x14ac:dyDescent="0.35">
      <c r="B1508" s="127" t="s">
        <v>80</v>
      </c>
      <c r="C1508" s="169" t="str">
        <f>IF(ISBLANK('Payer Participation Data'!$B$85),"-",'Payer Participation Data'!$B$85)</f>
        <v>-</v>
      </c>
      <c r="D1508" s="169" t="str">
        <f>IF(ISBLANK('Payer Participation Data'!$C$85),"-",'Payer Participation Data'!$C$85)</f>
        <v>-</v>
      </c>
      <c r="E1508" s="169" t="str">
        <f>IF(ISBLANK('Payer Participation Data'!$D$85),"-",'Payer Participation Data'!$D$85)</f>
        <v>-</v>
      </c>
      <c r="F1508" s="169" t="str">
        <f>IF(ISBLANK('Payer Participation Data'!$E$85),"-",'Payer Participation Data'!$E$85)</f>
        <v>-</v>
      </c>
      <c r="G1508" s="261">
        <v>2</v>
      </c>
      <c r="H1508" s="261" t="s">
        <v>64</v>
      </c>
      <c r="I1508" s="261" t="s">
        <v>64</v>
      </c>
      <c r="J1508" s="128" t="str">
        <f t="shared" si="70"/>
        <v>BaselineBaseline2</v>
      </c>
      <c r="K1508" s="128" t="s">
        <v>30</v>
      </c>
      <c r="L1508" s="263">
        <f>IF(ISNA(SUMIFS(INDEX('Payer Participation Data'!$F$10:$BM$59,0,MATCH(CONCATENATE($J1508,L$6),'Payer Participation Data'!$F$8:$BM$8,0)),'Payer Participation Data'!$B$10:$B$59,$C1508,'Payer Participation Data'!$C$10:$C$59,$D1508)),"-",SUMIFS(INDEX('Payer Participation Data'!$F$10:$BM$59,0,MATCH(CONCATENATE($J1508,L$6),'Payer Participation Data'!$F$8:$BM$8,0)),'Payer Participation Data'!$B$10:$B$59,$C1508,'Payer Participation Data'!$C$10:$C$59,$D1508))</f>
        <v>0</v>
      </c>
      <c r="M1508" s="264">
        <f>IF(ISNA(SUMIFS(INDEX('Payer Participation Data'!$F$10:$BM$59,0,MATCH(CONCATENATE($J1508,M$6),'Payer Participation Data'!$F$8:$BM$8,0)),'Payer Participation Data'!$B$10:$B$59,$C1508,'Payer Participation Data'!$C$10:$C$59,$D1508)),"-",SUMIFS(INDEX('Payer Participation Data'!$F$10:$BM$59,0,MATCH(CONCATENATE($J1508,M$6),'Payer Participation Data'!$F$8:$BM$8,0)),'Payer Participation Data'!$B$10:$B$59,$C1508,'Payer Participation Data'!$C$10:$C$59,$D1508))</f>
        <v>0</v>
      </c>
    </row>
    <row r="1509" spans="2:13" x14ac:dyDescent="0.35">
      <c r="B1509" s="127" t="s">
        <v>80</v>
      </c>
      <c r="C1509" s="169" t="str">
        <f>IF(ISBLANK('Payer Participation Data'!$B$85),"-",'Payer Participation Data'!$B$85)</f>
        <v>-</v>
      </c>
      <c r="D1509" s="169" t="str">
        <f>IF(ISBLANK('Payer Participation Data'!$C$85),"-",'Payer Participation Data'!$C$85)</f>
        <v>-</v>
      </c>
      <c r="E1509" s="169" t="str">
        <f>IF(ISBLANK('Payer Participation Data'!$D$85),"-",'Payer Participation Data'!$D$85)</f>
        <v>-</v>
      </c>
      <c r="F1509" s="169" t="str">
        <f>IF(ISBLANK('Payer Participation Data'!$E$85),"-",'Payer Participation Data'!$E$85)</f>
        <v>-</v>
      </c>
      <c r="G1509" s="260">
        <v>3</v>
      </c>
      <c r="H1509" s="260" t="s">
        <v>64</v>
      </c>
      <c r="I1509" s="260" t="s">
        <v>64</v>
      </c>
      <c r="J1509" s="102" t="str">
        <f t="shared" si="70"/>
        <v>BaselineBaseline3</v>
      </c>
      <c r="K1509" s="102" t="s">
        <v>30</v>
      </c>
      <c r="L1509" s="263">
        <f>IF(ISNA(SUMIFS(INDEX('Payer Participation Data'!$F$10:$BM$59,0,MATCH(CONCATENATE($J1509,L$6),'Payer Participation Data'!$F$8:$BM$8,0)),'Payer Participation Data'!$B$10:$B$59,$C1509,'Payer Participation Data'!$C$10:$C$59,$D1509)),"-",SUMIFS(INDEX('Payer Participation Data'!$F$10:$BM$59,0,MATCH(CONCATENATE($J1509,L$6),'Payer Participation Data'!$F$8:$BM$8,0)),'Payer Participation Data'!$B$10:$B$59,$C1509,'Payer Participation Data'!$C$10:$C$59,$D1509))</f>
        <v>0</v>
      </c>
      <c r="M1509" s="264">
        <f>IF(ISNA(SUMIFS(INDEX('Payer Participation Data'!$F$10:$BM$59,0,MATCH(CONCATENATE($J1509,M$6),'Payer Participation Data'!$F$8:$BM$8,0)),'Payer Participation Data'!$B$10:$B$59,$C1509,'Payer Participation Data'!$C$10:$C$59,$D1509)),"-",SUMIFS(INDEX('Payer Participation Data'!$F$10:$BM$59,0,MATCH(CONCATENATE($J1509,M$6),'Payer Participation Data'!$F$8:$BM$8,0)),'Payer Participation Data'!$B$10:$B$59,$C1509,'Payer Participation Data'!$C$10:$C$59,$D1509))</f>
        <v>0</v>
      </c>
    </row>
    <row r="1510" spans="2:13" x14ac:dyDescent="0.35">
      <c r="B1510" s="127" t="s">
        <v>80</v>
      </c>
      <c r="C1510" s="169" t="str">
        <f>IF(ISBLANK('Payer Participation Data'!$B$85),"-",'Payer Participation Data'!$B$85)</f>
        <v>-</v>
      </c>
      <c r="D1510" s="169" t="str">
        <f>IF(ISBLANK('Payer Participation Data'!$C$85),"-",'Payer Participation Data'!$C$85)</f>
        <v>-</v>
      </c>
      <c r="E1510" s="169" t="str">
        <f>IF(ISBLANK('Payer Participation Data'!$D$85),"-",'Payer Participation Data'!$D$85)</f>
        <v>-</v>
      </c>
      <c r="F1510" s="169" t="str">
        <f>IF(ISBLANK('Payer Participation Data'!$E$85),"-",'Payer Participation Data'!$E$85)</f>
        <v>-</v>
      </c>
      <c r="G1510" s="261">
        <v>4</v>
      </c>
      <c r="H1510" s="261" t="s">
        <v>64</v>
      </c>
      <c r="I1510" s="261" t="s">
        <v>64</v>
      </c>
      <c r="J1510" s="128" t="str">
        <f t="shared" si="70"/>
        <v>BaselineBaseline4</v>
      </c>
      <c r="K1510" s="128" t="s">
        <v>30</v>
      </c>
      <c r="L1510" s="263">
        <f>IF(ISNA(SUMIFS(INDEX('Payer Participation Data'!$F$10:$BM$59,0,MATCH(CONCATENATE($J1510,L$6),'Payer Participation Data'!$F$8:$BM$8,0)),'Payer Participation Data'!$B$10:$B$59,$C1510,'Payer Participation Data'!$C$10:$C$59,$D1510)),"-",SUMIFS(INDEX('Payer Participation Data'!$F$10:$BM$59,0,MATCH(CONCATENATE($J1510,L$6),'Payer Participation Data'!$F$8:$BM$8,0)),'Payer Participation Data'!$B$10:$B$59,$C1510,'Payer Participation Data'!$C$10:$C$59,$D1510))</f>
        <v>0</v>
      </c>
      <c r="M1510" s="264">
        <f>IF(ISNA(SUMIFS(INDEX('Payer Participation Data'!$F$10:$BM$59,0,MATCH(CONCATENATE($J1510,M$6),'Payer Participation Data'!$F$8:$BM$8,0)),'Payer Participation Data'!$B$10:$B$59,$C1510,'Payer Participation Data'!$C$10:$C$59,$D1510)),"-",SUMIFS(INDEX('Payer Participation Data'!$F$10:$BM$59,0,MATCH(CONCATENATE($J1510,M$6),'Payer Participation Data'!$F$8:$BM$8,0)),'Payer Participation Data'!$B$10:$B$59,$C1510,'Payer Participation Data'!$C$10:$C$59,$D1510))</f>
        <v>0</v>
      </c>
    </row>
    <row r="1511" spans="2:13" x14ac:dyDescent="0.35">
      <c r="B1511" s="127" t="s">
        <v>80</v>
      </c>
      <c r="C1511" s="169" t="str">
        <f>IF(ISBLANK('Payer Participation Data'!$B$85),"-",'Payer Participation Data'!$B$85)</f>
        <v>-</v>
      </c>
      <c r="D1511" s="169" t="str">
        <f>IF(ISBLANK('Payer Participation Data'!$C$85),"-",'Payer Participation Data'!$C$85)</f>
        <v>-</v>
      </c>
      <c r="E1511" s="169" t="str">
        <f>IF(ISBLANK('Payer Participation Data'!$D$85),"-",'Payer Participation Data'!$D$85)</f>
        <v>-</v>
      </c>
      <c r="F1511" s="169" t="str">
        <f>IF(ISBLANK('Payer Participation Data'!$E$85),"-",'Payer Participation Data'!$E$85)</f>
        <v>-</v>
      </c>
      <c r="G1511" s="260">
        <v>1</v>
      </c>
      <c r="H1511" s="260">
        <v>1</v>
      </c>
      <c r="I1511" s="260">
        <v>5</v>
      </c>
      <c r="J1511" s="102" t="str">
        <f t="shared" si="70"/>
        <v>151</v>
      </c>
      <c r="K1511" s="102" t="s">
        <v>30</v>
      </c>
      <c r="L1511" s="263">
        <f>IF(ISNA(SUMIFS(INDEX('Payer Participation Data'!$F$10:$BM$59,0,MATCH(CONCATENATE($J1511,L$6),'Payer Participation Data'!$F$8:$BM$8,0)),'Payer Participation Data'!$B$10:$B$59,$C1511,'Payer Participation Data'!$C$10:$C$59,$D1511)),"-",SUMIFS(INDEX('Payer Participation Data'!$F$10:$BM$59,0,MATCH(CONCATENATE($J1511,L$6),'Payer Participation Data'!$F$8:$BM$8,0)),'Payer Participation Data'!$B$10:$B$59,$C1511,'Payer Participation Data'!$C$10:$C$59,$D1511))</f>
        <v>0</v>
      </c>
      <c r="M1511" s="264">
        <f>IF(ISNA(SUMIFS(INDEX('Payer Participation Data'!$F$10:$BM$59,0,MATCH(CONCATENATE($J1511,M$6),'Payer Participation Data'!$F$8:$BM$8,0)),'Payer Participation Data'!$B$10:$B$59,$C1511,'Payer Participation Data'!$C$10:$C$59,$D1511)),"-",SUMIFS(INDEX('Payer Participation Data'!$F$10:$BM$59,0,MATCH(CONCATENATE($J1511,M$6),'Payer Participation Data'!$F$8:$BM$8,0)),'Payer Participation Data'!$B$10:$B$59,$C1511,'Payer Participation Data'!$C$10:$C$59,$D1511))</f>
        <v>0</v>
      </c>
    </row>
    <row r="1512" spans="2:13" x14ac:dyDescent="0.35">
      <c r="B1512" s="127" t="s">
        <v>80</v>
      </c>
      <c r="C1512" s="169" t="str">
        <f>IF(ISBLANK('Payer Participation Data'!$B$85),"-",'Payer Participation Data'!$B$85)</f>
        <v>-</v>
      </c>
      <c r="D1512" s="169" t="str">
        <f>IF(ISBLANK('Payer Participation Data'!$C$85),"-",'Payer Participation Data'!$C$85)</f>
        <v>-</v>
      </c>
      <c r="E1512" s="169" t="str">
        <f>IF(ISBLANK('Payer Participation Data'!$D$85),"-",'Payer Participation Data'!$D$85)</f>
        <v>-</v>
      </c>
      <c r="F1512" s="169" t="str">
        <f>IF(ISBLANK('Payer Participation Data'!$E$85),"-",'Payer Participation Data'!$E$85)</f>
        <v>-</v>
      </c>
      <c r="G1512" s="261">
        <v>2</v>
      </c>
      <c r="H1512" s="261">
        <v>1</v>
      </c>
      <c r="I1512" s="261">
        <v>5</v>
      </c>
      <c r="J1512" s="128" t="str">
        <f t="shared" si="70"/>
        <v>152</v>
      </c>
      <c r="K1512" s="128" t="s">
        <v>30</v>
      </c>
      <c r="L1512" s="263">
        <f>IF(ISNA(SUMIFS(INDEX('Payer Participation Data'!$F$10:$BM$59,0,MATCH(CONCATENATE($J1512,L$6),'Payer Participation Data'!$F$8:$BM$8,0)),'Payer Participation Data'!$B$10:$B$59,$C1512,'Payer Participation Data'!$C$10:$C$59,$D1512)),"-",SUMIFS(INDEX('Payer Participation Data'!$F$10:$BM$59,0,MATCH(CONCATENATE($J1512,L$6),'Payer Participation Data'!$F$8:$BM$8,0)),'Payer Participation Data'!$B$10:$B$59,$C1512,'Payer Participation Data'!$C$10:$C$59,$D1512))</f>
        <v>0</v>
      </c>
      <c r="M1512" s="264">
        <f>IF(ISNA(SUMIFS(INDEX('Payer Participation Data'!$F$10:$BM$59,0,MATCH(CONCATENATE($J1512,M$6),'Payer Participation Data'!$F$8:$BM$8,0)),'Payer Participation Data'!$B$10:$B$59,$C1512,'Payer Participation Data'!$C$10:$C$59,$D1512)),"-",SUMIFS(INDEX('Payer Participation Data'!$F$10:$BM$59,0,MATCH(CONCATENATE($J1512,M$6),'Payer Participation Data'!$F$8:$BM$8,0)),'Payer Participation Data'!$B$10:$B$59,$C1512,'Payer Participation Data'!$C$10:$C$59,$D1512))</f>
        <v>0</v>
      </c>
    </row>
    <row r="1513" spans="2:13" x14ac:dyDescent="0.35">
      <c r="B1513" s="127" t="s">
        <v>80</v>
      </c>
      <c r="C1513" s="169" t="str">
        <f>IF(ISBLANK('Payer Participation Data'!$B$85),"-",'Payer Participation Data'!$B$85)</f>
        <v>-</v>
      </c>
      <c r="D1513" s="169" t="str">
        <f>IF(ISBLANK('Payer Participation Data'!$C$85),"-",'Payer Participation Data'!$C$85)</f>
        <v>-</v>
      </c>
      <c r="E1513" s="169" t="str">
        <f>IF(ISBLANK('Payer Participation Data'!$D$85),"-",'Payer Participation Data'!$D$85)</f>
        <v>-</v>
      </c>
      <c r="F1513" s="169" t="str">
        <f>IF(ISBLANK('Payer Participation Data'!$E$85),"-",'Payer Participation Data'!$E$85)</f>
        <v>-</v>
      </c>
      <c r="G1513" s="260">
        <v>3</v>
      </c>
      <c r="H1513" s="260">
        <v>1</v>
      </c>
      <c r="I1513" s="260">
        <v>5</v>
      </c>
      <c r="J1513" s="102" t="str">
        <f t="shared" si="70"/>
        <v>153</v>
      </c>
      <c r="K1513" s="102" t="s">
        <v>30</v>
      </c>
      <c r="L1513" s="263">
        <f>IF(ISNA(SUMIFS(INDEX('Payer Participation Data'!$F$10:$BM$59,0,MATCH(CONCATENATE($J1513,L$6),'Payer Participation Data'!$F$8:$BM$8,0)),'Payer Participation Data'!$B$10:$B$59,$C1513,'Payer Participation Data'!$C$10:$C$59,$D1513)),"-",SUMIFS(INDEX('Payer Participation Data'!$F$10:$BM$59,0,MATCH(CONCATENATE($J1513,L$6),'Payer Participation Data'!$F$8:$BM$8,0)),'Payer Participation Data'!$B$10:$B$59,$C1513,'Payer Participation Data'!$C$10:$C$59,$D1513))</f>
        <v>0</v>
      </c>
      <c r="M1513" s="264">
        <f>IF(ISNA(SUMIFS(INDEX('Payer Participation Data'!$F$10:$BM$59,0,MATCH(CONCATENATE($J1513,M$6),'Payer Participation Data'!$F$8:$BM$8,0)),'Payer Participation Data'!$B$10:$B$59,$C1513,'Payer Participation Data'!$C$10:$C$59,$D1513)),"-",SUMIFS(INDEX('Payer Participation Data'!$F$10:$BM$59,0,MATCH(CONCATENATE($J1513,M$6),'Payer Participation Data'!$F$8:$BM$8,0)),'Payer Participation Data'!$B$10:$B$59,$C1513,'Payer Participation Data'!$C$10:$C$59,$D1513))</f>
        <v>0</v>
      </c>
    </row>
    <row r="1514" spans="2:13" x14ac:dyDescent="0.35">
      <c r="B1514" s="127" t="s">
        <v>80</v>
      </c>
      <c r="C1514" s="169" t="str">
        <f>IF(ISBLANK('Payer Participation Data'!$B$85),"-",'Payer Participation Data'!$B$85)</f>
        <v>-</v>
      </c>
      <c r="D1514" s="169" t="str">
        <f>IF(ISBLANK('Payer Participation Data'!$C$85),"-",'Payer Participation Data'!$C$85)</f>
        <v>-</v>
      </c>
      <c r="E1514" s="169" t="str">
        <f>IF(ISBLANK('Payer Participation Data'!$D$85),"-",'Payer Participation Data'!$D$85)</f>
        <v>-</v>
      </c>
      <c r="F1514" s="169" t="str">
        <f>IF(ISBLANK('Payer Participation Data'!$E$85),"-",'Payer Participation Data'!$E$85)</f>
        <v>-</v>
      </c>
      <c r="G1514" s="261">
        <v>4</v>
      </c>
      <c r="H1514" s="261">
        <v>1</v>
      </c>
      <c r="I1514" s="261">
        <v>5</v>
      </c>
      <c r="J1514" s="128" t="str">
        <f t="shared" si="70"/>
        <v>154</v>
      </c>
      <c r="K1514" s="128" t="s">
        <v>30</v>
      </c>
      <c r="L1514" s="263">
        <f>IF(ISNA(SUMIFS(INDEX('Payer Participation Data'!$F$10:$BM$59,0,MATCH(CONCATENATE($J1514,L$6),'Payer Participation Data'!$F$8:$BM$8,0)),'Payer Participation Data'!$B$10:$B$59,$C1514,'Payer Participation Data'!$C$10:$C$59,$D1514)),"-",SUMIFS(INDEX('Payer Participation Data'!$F$10:$BM$59,0,MATCH(CONCATENATE($J1514,L$6),'Payer Participation Data'!$F$8:$BM$8,0)),'Payer Participation Data'!$B$10:$B$59,$C1514,'Payer Participation Data'!$C$10:$C$59,$D1514))</f>
        <v>0</v>
      </c>
      <c r="M1514" s="264">
        <f>IF(ISNA(SUMIFS(INDEX('Payer Participation Data'!$F$10:$BM$59,0,MATCH(CONCATENATE($J1514,M$6),'Payer Participation Data'!$F$8:$BM$8,0)),'Payer Participation Data'!$B$10:$B$59,$C1514,'Payer Participation Data'!$C$10:$C$59,$D1514)),"-",SUMIFS(INDEX('Payer Participation Data'!$F$10:$BM$59,0,MATCH(CONCATENATE($J1514,M$6),'Payer Participation Data'!$F$8:$BM$8,0)),'Payer Participation Data'!$B$10:$B$59,$C1514,'Payer Participation Data'!$C$10:$C$59,$D1514))</f>
        <v>0</v>
      </c>
    </row>
    <row r="1515" spans="2:13" x14ac:dyDescent="0.35">
      <c r="B1515" s="127" t="s">
        <v>80</v>
      </c>
      <c r="C1515" s="169" t="str">
        <f>IF(ISBLANK('Payer Participation Data'!$B$85),"-",'Payer Participation Data'!$B$85)</f>
        <v>-</v>
      </c>
      <c r="D1515" s="169" t="str">
        <f>IF(ISBLANK('Payer Participation Data'!$C$85),"-",'Payer Participation Data'!$C$85)</f>
        <v>-</v>
      </c>
      <c r="E1515" s="169" t="str">
        <f>IF(ISBLANK('Payer Participation Data'!$D$85),"-",'Payer Participation Data'!$D$85)</f>
        <v>-</v>
      </c>
      <c r="F1515" s="169" t="str">
        <f>IF(ISBLANK('Payer Participation Data'!$E$85),"-",'Payer Participation Data'!$E$85)</f>
        <v>-</v>
      </c>
      <c r="G1515" s="260">
        <v>1</v>
      </c>
      <c r="H1515" s="260">
        <v>2</v>
      </c>
      <c r="I1515" s="260">
        <v>5</v>
      </c>
      <c r="J1515" s="102" t="str">
        <f t="shared" si="70"/>
        <v>251</v>
      </c>
      <c r="K1515" s="102" t="s">
        <v>30</v>
      </c>
      <c r="L1515" s="263">
        <f>IF(ISNA(SUMIFS(INDEX('Payer Participation Data'!$F$10:$BM$59,0,MATCH(CONCATENATE($J1515,L$6),'Payer Participation Data'!$F$8:$BM$8,0)),'Payer Participation Data'!$B$10:$B$59,$C1515,'Payer Participation Data'!$C$10:$C$59,$D1515)),"-",SUMIFS(INDEX('Payer Participation Data'!$F$10:$BM$59,0,MATCH(CONCATENATE($J1515,L$6),'Payer Participation Data'!$F$8:$BM$8,0)),'Payer Participation Data'!$B$10:$B$59,$C1515,'Payer Participation Data'!$C$10:$C$59,$D1515))</f>
        <v>0</v>
      </c>
      <c r="M1515" s="264">
        <f>IF(ISNA(SUMIFS(INDEX('Payer Participation Data'!$F$10:$BM$59,0,MATCH(CONCATENATE($J1515,M$6),'Payer Participation Data'!$F$8:$BM$8,0)),'Payer Participation Data'!$B$10:$B$59,$C1515,'Payer Participation Data'!$C$10:$C$59,$D1515)),"-",SUMIFS(INDEX('Payer Participation Data'!$F$10:$BM$59,0,MATCH(CONCATENATE($J1515,M$6),'Payer Participation Data'!$F$8:$BM$8,0)),'Payer Participation Data'!$B$10:$B$59,$C1515,'Payer Participation Data'!$C$10:$C$59,$D1515))</f>
        <v>0</v>
      </c>
    </row>
    <row r="1516" spans="2:13" x14ac:dyDescent="0.35">
      <c r="B1516" s="127" t="s">
        <v>80</v>
      </c>
      <c r="C1516" s="169" t="str">
        <f>IF(ISBLANK('Payer Participation Data'!$B$85),"-",'Payer Participation Data'!$B$85)</f>
        <v>-</v>
      </c>
      <c r="D1516" s="169" t="str">
        <f>IF(ISBLANK('Payer Participation Data'!$C$85),"-",'Payer Participation Data'!$C$85)</f>
        <v>-</v>
      </c>
      <c r="E1516" s="169" t="str">
        <f>IF(ISBLANK('Payer Participation Data'!$D$85),"-",'Payer Participation Data'!$D$85)</f>
        <v>-</v>
      </c>
      <c r="F1516" s="169" t="str">
        <f>IF(ISBLANK('Payer Participation Data'!$E$85),"-",'Payer Participation Data'!$E$85)</f>
        <v>-</v>
      </c>
      <c r="G1516" s="261">
        <v>2</v>
      </c>
      <c r="H1516" s="261">
        <v>2</v>
      </c>
      <c r="I1516" s="261">
        <v>5</v>
      </c>
      <c r="J1516" s="128" t="str">
        <f t="shared" si="70"/>
        <v>252</v>
      </c>
      <c r="K1516" s="128" t="s">
        <v>30</v>
      </c>
      <c r="L1516" s="263">
        <f>IF(ISNA(SUMIFS(INDEX('Payer Participation Data'!$F$10:$BM$59,0,MATCH(CONCATENATE($J1516,L$6),'Payer Participation Data'!$F$8:$BM$8,0)),'Payer Participation Data'!$B$10:$B$59,$C1516,'Payer Participation Data'!$C$10:$C$59,$D1516)),"-",SUMIFS(INDEX('Payer Participation Data'!$F$10:$BM$59,0,MATCH(CONCATENATE($J1516,L$6),'Payer Participation Data'!$F$8:$BM$8,0)),'Payer Participation Data'!$B$10:$B$59,$C1516,'Payer Participation Data'!$C$10:$C$59,$D1516))</f>
        <v>0</v>
      </c>
      <c r="M1516" s="264">
        <f>IF(ISNA(SUMIFS(INDEX('Payer Participation Data'!$F$10:$BM$59,0,MATCH(CONCATENATE($J1516,M$6),'Payer Participation Data'!$F$8:$BM$8,0)),'Payer Participation Data'!$B$10:$B$59,$C1516,'Payer Participation Data'!$C$10:$C$59,$D1516)),"-",SUMIFS(INDEX('Payer Participation Data'!$F$10:$BM$59,0,MATCH(CONCATENATE($J1516,M$6),'Payer Participation Data'!$F$8:$BM$8,0)),'Payer Participation Data'!$B$10:$B$59,$C1516,'Payer Participation Data'!$C$10:$C$59,$D1516))</f>
        <v>0</v>
      </c>
    </row>
    <row r="1517" spans="2:13" x14ac:dyDescent="0.35">
      <c r="B1517" s="127" t="s">
        <v>80</v>
      </c>
      <c r="C1517" s="169" t="str">
        <f>IF(ISBLANK('Payer Participation Data'!$B$85),"-",'Payer Participation Data'!$B$85)</f>
        <v>-</v>
      </c>
      <c r="D1517" s="169" t="str">
        <f>IF(ISBLANK('Payer Participation Data'!$C$85),"-",'Payer Participation Data'!$C$85)</f>
        <v>-</v>
      </c>
      <c r="E1517" s="169" t="str">
        <f>IF(ISBLANK('Payer Participation Data'!$D$85),"-",'Payer Participation Data'!$D$85)</f>
        <v>-</v>
      </c>
      <c r="F1517" s="169" t="str">
        <f>IF(ISBLANK('Payer Participation Data'!$E$85),"-",'Payer Participation Data'!$E$85)</f>
        <v>-</v>
      </c>
      <c r="G1517" s="260">
        <v>3</v>
      </c>
      <c r="H1517" s="260">
        <v>2</v>
      </c>
      <c r="I1517" s="260">
        <v>5</v>
      </c>
      <c r="J1517" s="102" t="str">
        <f t="shared" si="70"/>
        <v>253</v>
      </c>
      <c r="K1517" s="102" t="s">
        <v>30</v>
      </c>
      <c r="L1517" s="263">
        <f>IF(ISNA(SUMIFS(INDEX('Payer Participation Data'!$F$10:$BM$59,0,MATCH(CONCATENATE($J1517,L$6),'Payer Participation Data'!$F$8:$BM$8,0)),'Payer Participation Data'!$B$10:$B$59,$C1517,'Payer Participation Data'!$C$10:$C$59,$D1517)),"-",SUMIFS(INDEX('Payer Participation Data'!$F$10:$BM$59,0,MATCH(CONCATENATE($J1517,L$6),'Payer Participation Data'!$F$8:$BM$8,0)),'Payer Participation Data'!$B$10:$B$59,$C1517,'Payer Participation Data'!$C$10:$C$59,$D1517))</f>
        <v>0</v>
      </c>
      <c r="M1517" s="264">
        <f>IF(ISNA(SUMIFS(INDEX('Payer Participation Data'!$F$10:$BM$59,0,MATCH(CONCATENATE($J1517,M$6),'Payer Participation Data'!$F$8:$BM$8,0)),'Payer Participation Data'!$B$10:$B$59,$C1517,'Payer Participation Data'!$C$10:$C$59,$D1517)),"-",SUMIFS(INDEX('Payer Participation Data'!$F$10:$BM$59,0,MATCH(CONCATENATE($J1517,M$6),'Payer Participation Data'!$F$8:$BM$8,0)),'Payer Participation Data'!$B$10:$B$59,$C1517,'Payer Participation Data'!$C$10:$C$59,$D1517))</f>
        <v>0</v>
      </c>
    </row>
    <row r="1518" spans="2:13" x14ac:dyDescent="0.35">
      <c r="B1518" s="127" t="s">
        <v>80</v>
      </c>
      <c r="C1518" s="169" t="str">
        <f>IF(ISBLANK('Payer Participation Data'!$B$85),"-",'Payer Participation Data'!$B$85)</f>
        <v>-</v>
      </c>
      <c r="D1518" s="169" t="str">
        <f>IF(ISBLANK('Payer Participation Data'!$C$85),"-",'Payer Participation Data'!$C$85)</f>
        <v>-</v>
      </c>
      <c r="E1518" s="169" t="str">
        <f>IF(ISBLANK('Payer Participation Data'!$D$85),"-",'Payer Participation Data'!$D$85)</f>
        <v>-</v>
      </c>
      <c r="F1518" s="169" t="str">
        <f>IF(ISBLANK('Payer Participation Data'!$E$85),"-",'Payer Participation Data'!$E$85)</f>
        <v>-</v>
      </c>
      <c r="G1518" s="261">
        <v>4</v>
      </c>
      <c r="H1518" s="261">
        <v>2</v>
      </c>
      <c r="I1518" s="261">
        <v>5</v>
      </c>
      <c r="J1518" s="128" t="str">
        <f t="shared" si="70"/>
        <v>254</v>
      </c>
      <c r="K1518" s="128" t="s">
        <v>30</v>
      </c>
      <c r="L1518" s="263">
        <f>IF(ISNA(SUMIFS(INDEX('Payer Participation Data'!$F$10:$BM$59,0,MATCH(CONCATENATE($J1518,L$6),'Payer Participation Data'!$F$8:$BM$8,0)),'Payer Participation Data'!$B$10:$B$59,$C1518,'Payer Participation Data'!$C$10:$C$59,$D1518)),"-",SUMIFS(INDEX('Payer Participation Data'!$F$10:$BM$59,0,MATCH(CONCATENATE($J1518,L$6),'Payer Participation Data'!$F$8:$BM$8,0)),'Payer Participation Data'!$B$10:$B$59,$C1518,'Payer Participation Data'!$C$10:$C$59,$D1518))</f>
        <v>0</v>
      </c>
      <c r="M1518" s="264">
        <f>IF(ISNA(SUMIFS(INDEX('Payer Participation Data'!$F$10:$BM$59,0,MATCH(CONCATENATE($J1518,M$6),'Payer Participation Data'!$F$8:$BM$8,0)),'Payer Participation Data'!$B$10:$B$59,$C1518,'Payer Participation Data'!$C$10:$C$59,$D1518)),"-",SUMIFS(INDEX('Payer Participation Data'!$F$10:$BM$59,0,MATCH(CONCATENATE($J1518,M$6),'Payer Participation Data'!$F$8:$BM$8,0)),'Payer Participation Data'!$B$10:$B$59,$C1518,'Payer Participation Data'!$C$10:$C$59,$D1518))</f>
        <v>0</v>
      </c>
    </row>
    <row r="1519" spans="2:13" x14ac:dyDescent="0.35">
      <c r="B1519" s="127" t="s">
        <v>80</v>
      </c>
      <c r="C1519" s="169" t="str">
        <f>IF(ISBLANK('Payer Participation Data'!$B$85),"-",'Payer Participation Data'!$B$85)</f>
        <v>-</v>
      </c>
      <c r="D1519" s="169" t="str">
        <f>IF(ISBLANK('Payer Participation Data'!$C$85),"-",'Payer Participation Data'!$C$85)</f>
        <v>-</v>
      </c>
      <c r="E1519" s="169" t="str">
        <f>IF(ISBLANK('Payer Participation Data'!$D$85),"-",'Payer Participation Data'!$D$85)</f>
        <v>-</v>
      </c>
      <c r="F1519" s="169" t="str">
        <f>IF(ISBLANK('Payer Participation Data'!$E$85),"-",'Payer Participation Data'!$E$85)</f>
        <v>-</v>
      </c>
      <c r="G1519" s="260">
        <v>1</v>
      </c>
      <c r="H1519" s="260">
        <v>3</v>
      </c>
      <c r="I1519" s="260">
        <v>5</v>
      </c>
      <c r="J1519" s="102" t="str">
        <f t="shared" ref="J1519:J1582" si="71">CONCATENATE(H1519,I1519,G1519)</f>
        <v>351</v>
      </c>
      <c r="K1519" s="102" t="s">
        <v>30</v>
      </c>
      <c r="L1519" s="263">
        <f>IF(ISNA(SUMIFS(INDEX('Payer Participation Data'!$F$10:$BM$59,0,MATCH(CONCATENATE($J1519,L$6),'Payer Participation Data'!$F$8:$BM$8,0)),'Payer Participation Data'!$B$10:$B$59,$C1519,'Payer Participation Data'!$C$10:$C$59,$D1519)),"-",SUMIFS(INDEX('Payer Participation Data'!$F$10:$BM$59,0,MATCH(CONCATENATE($J1519,L$6),'Payer Participation Data'!$F$8:$BM$8,0)),'Payer Participation Data'!$B$10:$B$59,$C1519,'Payer Participation Data'!$C$10:$C$59,$D1519))</f>
        <v>0</v>
      </c>
      <c r="M1519" s="264">
        <f>IF(ISNA(SUMIFS(INDEX('Payer Participation Data'!$F$10:$BM$59,0,MATCH(CONCATENATE($J1519,M$6),'Payer Participation Data'!$F$8:$BM$8,0)),'Payer Participation Data'!$B$10:$B$59,$C1519,'Payer Participation Data'!$C$10:$C$59,$D1519)),"-",SUMIFS(INDEX('Payer Participation Data'!$F$10:$BM$59,0,MATCH(CONCATENATE($J1519,M$6),'Payer Participation Data'!$F$8:$BM$8,0)),'Payer Participation Data'!$B$10:$B$59,$C1519,'Payer Participation Data'!$C$10:$C$59,$D1519))</f>
        <v>0</v>
      </c>
    </row>
    <row r="1520" spans="2:13" x14ac:dyDescent="0.35">
      <c r="B1520" s="127" t="s">
        <v>80</v>
      </c>
      <c r="C1520" s="169" t="str">
        <f>IF(ISBLANK('Payer Participation Data'!$B$85),"-",'Payer Participation Data'!$B$85)</f>
        <v>-</v>
      </c>
      <c r="D1520" s="169" t="str">
        <f>IF(ISBLANK('Payer Participation Data'!$C$85),"-",'Payer Participation Data'!$C$85)</f>
        <v>-</v>
      </c>
      <c r="E1520" s="169" t="str">
        <f>IF(ISBLANK('Payer Participation Data'!$D$85),"-",'Payer Participation Data'!$D$85)</f>
        <v>-</v>
      </c>
      <c r="F1520" s="169" t="str">
        <f>IF(ISBLANK('Payer Participation Data'!$E$85),"-",'Payer Participation Data'!$E$85)</f>
        <v>-</v>
      </c>
      <c r="G1520" s="261">
        <v>2</v>
      </c>
      <c r="H1520" s="261">
        <v>3</v>
      </c>
      <c r="I1520" s="261">
        <v>5</v>
      </c>
      <c r="J1520" s="128" t="str">
        <f t="shared" si="71"/>
        <v>352</v>
      </c>
      <c r="K1520" s="128" t="s">
        <v>30</v>
      </c>
      <c r="L1520" s="263">
        <f>IF(ISNA(SUMIFS(INDEX('Payer Participation Data'!$F$10:$BM$59,0,MATCH(CONCATENATE($J1520,L$6),'Payer Participation Data'!$F$8:$BM$8,0)),'Payer Participation Data'!$B$10:$B$59,$C1520,'Payer Participation Data'!$C$10:$C$59,$D1520)),"-",SUMIFS(INDEX('Payer Participation Data'!$F$10:$BM$59,0,MATCH(CONCATENATE($J1520,L$6),'Payer Participation Data'!$F$8:$BM$8,0)),'Payer Participation Data'!$B$10:$B$59,$C1520,'Payer Participation Data'!$C$10:$C$59,$D1520))</f>
        <v>0</v>
      </c>
      <c r="M1520" s="264">
        <f>IF(ISNA(SUMIFS(INDEX('Payer Participation Data'!$F$10:$BM$59,0,MATCH(CONCATENATE($J1520,M$6),'Payer Participation Data'!$F$8:$BM$8,0)),'Payer Participation Data'!$B$10:$B$59,$C1520,'Payer Participation Data'!$C$10:$C$59,$D1520)),"-",SUMIFS(INDEX('Payer Participation Data'!$F$10:$BM$59,0,MATCH(CONCATENATE($J1520,M$6),'Payer Participation Data'!$F$8:$BM$8,0)),'Payer Participation Data'!$B$10:$B$59,$C1520,'Payer Participation Data'!$C$10:$C$59,$D1520))</f>
        <v>0</v>
      </c>
    </row>
    <row r="1521" spans="2:13" x14ac:dyDescent="0.35">
      <c r="B1521" s="127" t="s">
        <v>80</v>
      </c>
      <c r="C1521" s="169" t="str">
        <f>IF(ISBLANK('Payer Participation Data'!$B$85),"-",'Payer Participation Data'!$B$85)</f>
        <v>-</v>
      </c>
      <c r="D1521" s="169" t="str">
        <f>IF(ISBLANK('Payer Participation Data'!$C$85),"-",'Payer Participation Data'!$C$85)</f>
        <v>-</v>
      </c>
      <c r="E1521" s="169" t="str">
        <f>IF(ISBLANK('Payer Participation Data'!$D$85),"-",'Payer Participation Data'!$D$85)</f>
        <v>-</v>
      </c>
      <c r="F1521" s="169" t="str">
        <f>IF(ISBLANK('Payer Participation Data'!$E$85),"-",'Payer Participation Data'!$E$85)</f>
        <v>-</v>
      </c>
      <c r="G1521" s="260">
        <v>3</v>
      </c>
      <c r="H1521" s="260">
        <v>3</v>
      </c>
      <c r="I1521" s="260">
        <v>5</v>
      </c>
      <c r="J1521" s="102" t="str">
        <f t="shared" si="71"/>
        <v>353</v>
      </c>
      <c r="K1521" s="102" t="s">
        <v>30</v>
      </c>
      <c r="L1521" s="263">
        <f>IF(ISNA(SUMIFS(INDEX('Payer Participation Data'!$F$10:$BM$59,0,MATCH(CONCATENATE($J1521,L$6),'Payer Participation Data'!$F$8:$BM$8,0)),'Payer Participation Data'!$B$10:$B$59,$C1521,'Payer Participation Data'!$C$10:$C$59,$D1521)),"-",SUMIFS(INDEX('Payer Participation Data'!$F$10:$BM$59,0,MATCH(CONCATENATE($J1521,L$6),'Payer Participation Data'!$F$8:$BM$8,0)),'Payer Participation Data'!$B$10:$B$59,$C1521,'Payer Participation Data'!$C$10:$C$59,$D1521))</f>
        <v>0</v>
      </c>
      <c r="M1521" s="264">
        <f>IF(ISNA(SUMIFS(INDEX('Payer Participation Data'!$F$10:$BM$59,0,MATCH(CONCATENATE($J1521,M$6),'Payer Participation Data'!$F$8:$BM$8,0)),'Payer Participation Data'!$B$10:$B$59,$C1521,'Payer Participation Data'!$C$10:$C$59,$D1521)),"-",SUMIFS(INDEX('Payer Participation Data'!$F$10:$BM$59,0,MATCH(CONCATENATE($J1521,M$6),'Payer Participation Data'!$F$8:$BM$8,0)),'Payer Participation Data'!$B$10:$B$59,$C1521,'Payer Participation Data'!$C$10:$C$59,$D1521))</f>
        <v>0</v>
      </c>
    </row>
    <row r="1522" spans="2:13" x14ac:dyDescent="0.35">
      <c r="B1522" s="127" t="s">
        <v>80</v>
      </c>
      <c r="C1522" s="169" t="str">
        <f>IF(ISBLANK('Payer Participation Data'!$B$85),"-",'Payer Participation Data'!$B$85)</f>
        <v>-</v>
      </c>
      <c r="D1522" s="169" t="str">
        <f>IF(ISBLANK('Payer Participation Data'!$C$85),"-",'Payer Participation Data'!$C$85)</f>
        <v>-</v>
      </c>
      <c r="E1522" s="169" t="str">
        <f>IF(ISBLANK('Payer Participation Data'!$D$85),"-",'Payer Participation Data'!$D$85)</f>
        <v>-</v>
      </c>
      <c r="F1522" s="169" t="str">
        <f>IF(ISBLANK('Payer Participation Data'!$E$85),"-",'Payer Participation Data'!$E$85)</f>
        <v>-</v>
      </c>
      <c r="G1522" s="261">
        <v>4</v>
      </c>
      <c r="H1522" s="261">
        <v>3</v>
      </c>
      <c r="I1522" s="261">
        <v>5</v>
      </c>
      <c r="J1522" s="128" t="str">
        <f t="shared" si="71"/>
        <v>354</v>
      </c>
      <c r="K1522" s="128" t="s">
        <v>30</v>
      </c>
      <c r="L1522" s="263">
        <f>IF(ISNA(SUMIFS(INDEX('Payer Participation Data'!$F$10:$BM$59,0,MATCH(CONCATENATE($J1522,L$6),'Payer Participation Data'!$F$8:$BM$8,0)),'Payer Participation Data'!$B$10:$B$59,$C1522,'Payer Participation Data'!$C$10:$C$59,$D1522)),"-",SUMIFS(INDEX('Payer Participation Data'!$F$10:$BM$59,0,MATCH(CONCATENATE($J1522,L$6),'Payer Participation Data'!$F$8:$BM$8,0)),'Payer Participation Data'!$B$10:$B$59,$C1522,'Payer Participation Data'!$C$10:$C$59,$D1522))</f>
        <v>0</v>
      </c>
      <c r="M1522" s="264">
        <f>IF(ISNA(SUMIFS(INDEX('Payer Participation Data'!$F$10:$BM$59,0,MATCH(CONCATENATE($J1522,M$6),'Payer Participation Data'!$F$8:$BM$8,0)),'Payer Participation Data'!$B$10:$B$59,$C1522,'Payer Participation Data'!$C$10:$C$59,$D1522)),"-",SUMIFS(INDEX('Payer Participation Data'!$F$10:$BM$59,0,MATCH(CONCATENATE($J1522,M$6),'Payer Participation Data'!$F$8:$BM$8,0)),'Payer Participation Data'!$B$10:$B$59,$C1522,'Payer Participation Data'!$C$10:$C$59,$D1522))</f>
        <v>0</v>
      </c>
    </row>
    <row r="1523" spans="2:13" x14ac:dyDescent="0.35">
      <c r="B1523" s="127" t="s">
        <v>80</v>
      </c>
      <c r="C1523" s="169" t="str">
        <f>IF(ISBLANK('Payer Participation Data'!$B$85),"-",'Payer Participation Data'!$B$85)</f>
        <v>-</v>
      </c>
      <c r="D1523" s="169" t="str">
        <f>IF(ISBLANK('Payer Participation Data'!$C$85),"-",'Payer Participation Data'!$C$85)</f>
        <v>-</v>
      </c>
      <c r="E1523" s="169" t="str">
        <f>IF(ISBLANK('Payer Participation Data'!$D$85),"-",'Payer Participation Data'!$D$85)</f>
        <v>-</v>
      </c>
      <c r="F1523" s="169" t="str">
        <f>IF(ISBLANK('Payer Participation Data'!$E$85),"-",'Payer Participation Data'!$E$85)</f>
        <v>-</v>
      </c>
      <c r="G1523" s="260">
        <v>1</v>
      </c>
      <c r="H1523" s="260">
        <v>4</v>
      </c>
      <c r="I1523" s="260">
        <v>5</v>
      </c>
      <c r="J1523" s="102" t="str">
        <f t="shared" si="71"/>
        <v>451</v>
      </c>
      <c r="K1523" s="102" t="s">
        <v>30</v>
      </c>
      <c r="L1523" s="263">
        <f>IF(ISNA(SUMIFS(INDEX('Payer Participation Data'!$F$10:$BM$59,0,MATCH(CONCATENATE($J1523,L$6),'Payer Participation Data'!$F$8:$BM$8,0)),'Payer Participation Data'!$B$10:$B$59,$C1523,'Payer Participation Data'!$C$10:$C$59,$D1523)),"-",SUMIFS(INDEX('Payer Participation Data'!$F$10:$BM$59,0,MATCH(CONCATENATE($J1523,L$6),'Payer Participation Data'!$F$8:$BM$8,0)),'Payer Participation Data'!$B$10:$B$59,$C1523,'Payer Participation Data'!$C$10:$C$59,$D1523))</f>
        <v>0</v>
      </c>
      <c r="M1523" s="264">
        <f>IF(ISNA(SUMIFS(INDEX('Payer Participation Data'!$F$10:$BM$59,0,MATCH(CONCATENATE($J1523,M$6),'Payer Participation Data'!$F$8:$BM$8,0)),'Payer Participation Data'!$B$10:$B$59,$C1523,'Payer Participation Data'!$C$10:$C$59,$D1523)),"-",SUMIFS(INDEX('Payer Participation Data'!$F$10:$BM$59,0,MATCH(CONCATENATE($J1523,M$6),'Payer Participation Data'!$F$8:$BM$8,0)),'Payer Participation Data'!$B$10:$B$59,$C1523,'Payer Participation Data'!$C$10:$C$59,$D1523))</f>
        <v>0</v>
      </c>
    </row>
    <row r="1524" spans="2:13" x14ac:dyDescent="0.35">
      <c r="B1524" s="127" t="s">
        <v>80</v>
      </c>
      <c r="C1524" s="169" t="str">
        <f>IF(ISBLANK('Payer Participation Data'!$B$85),"-",'Payer Participation Data'!$B$85)</f>
        <v>-</v>
      </c>
      <c r="D1524" s="169" t="str">
        <f>IF(ISBLANK('Payer Participation Data'!$C$85),"-",'Payer Participation Data'!$C$85)</f>
        <v>-</v>
      </c>
      <c r="E1524" s="169" t="str">
        <f>IF(ISBLANK('Payer Participation Data'!$D$85),"-",'Payer Participation Data'!$D$85)</f>
        <v>-</v>
      </c>
      <c r="F1524" s="169" t="str">
        <f>IF(ISBLANK('Payer Participation Data'!$E$85),"-",'Payer Participation Data'!$E$85)</f>
        <v>-</v>
      </c>
      <c r="G1524" s="261">
        <v>2</v>
      </c>
      <c r="H1524" s="261">
        <v>4</v>
      </c>
      <c r="I1524" s="261">
        <v>5</v>
      </c>
      <c r="J1524" s="128" t="str">
        <f t="shared" si="71"/>
        <v>452</v>
      </c>
      <c r="K1524" s="128" t="s">
        <v>30</v>
      </c>
      <c r="L1524" s="263">
        <f>IF(ISNA(SUMIFS(INDEX('Payer Participation Data'!$F$10:$BM$59,0,MATCH(CONCATENATE($J1524,L$6),'Payer Participation Data'!$F$8:$BM$8,0)),'Payer Participation Data'!$B$10:$B$59,$C1524,'Payer Participation Data'!$C$10:$C$59,$D1524)),"-",SUMIFS(INDEX('Payer Participation Data'!$F$10:$BM$59,0,MATCH(CONCATENATE($J1524,L$6),'Payer Participation Data'!$F$8:$BM$8,0)),'Payer Participation Data'!$B$10:$B$59,$C1524,'Payer Participation Data'!$C$10:$C$59,$D1524))</f>
        <v>0</v>
      </c>
      <c r="M1524" s="264">
        <f>IF(ISNA(SUMIFS(INDEX('Payer Participation Data'!$F$10:$BM$59,0,MATCH(CONCATENATE($J1524,M$6),'Payer Participation Data'!$F$8:$BM$8,0)),'Payer Participation Data'!$B$10:$B$59,$C1524,'Payer Participation Data'!$C$10:$C$59,$D1524)),"-",SUMIFS(INDEX('Payer Participation Data'!$F$10:$BM$59,0,MATCH(CONCATENATE($J1524,M$6),'Payer Participation Data'!$F$8:$BM$8,0)),'Payer Participation Data'!$B$10:$B$59,$C1524,'Payer Participation Data'!$C$10:$C$59,$D1524))</f>
        <v>0</v>
      </c>
    </row>
    <row r="1525" spans="2:13" x14ac:dyDescent="0.35">
      <c r="B1525" s="127" t="s">
        <v>80</v>
      </c>
      <c r="C1525" s="169" t="str">
        <f>IF(ISBLANK('Payer Participation Data'!$B$85),"-",'Payer Participation Data'!$B$85)</f>
        <v>-</v>
      </c>
      <c r="D1525" s="169" t="str">
        <f>IF(ISBLANK('Payer Participation Data'!$C$85),"-",'Payer Participation Data'!$C$85)</f>
        <v>-</v>
      </c>
      <c r="E1525" s="169" t="str">
        <f>IF(ISBLANK('Payer Participation Data'!$D$85),"-",'Payer Participation Data'!$D$85)</f>
        <v>-</v>
      </c>
      <c r="F1525" s="169" t="str">
        <f>IF(ISBLANK('Payer Participation Data'!$E$85),"-",'Payer Participation Data'!$E$85)</f>
        <v>-</v>
      </c>
      <c r="G1525" s="260">
        <v>3</v>
      </c>
      <c r="H1525" s="260">
        <v>4</v>
      </c>
      <c r="I1525" s="260">
        <v>5</v>
      </c>
      <c r="J1525" s="102" t="str">
        <f t="shared" si="71"/>
        <v>453</v>
      </c>
      <c r="K1525" s="102" t="s">
        <v>30</v>
      </c>
      <c r="L1525" s="263">
        <f>IF(ISNA(SUMIFS(INDEX('Payer Participation Data'!$F$10:$BM$59,0,MATCH(CONCATENATE($J1525,L$6),'Payer Participation Data'!$F$8:$BM$8,0)),'Payer Participation Data'!$B$10:$B$59,$C1525,'Payer Participation Data'!$C$10:$C$59,$D1525)),"-",SUMIFS(INDEX('Payer Participation Data'!$F$10:$BM$59,0,MATCH(CONCATENATE($J1525,L$6),'Payer Participation Data'!$F$8:$BM$8,0)),'Payer Participation Data'!$B$10:$B$59,$C1525,'Payer Participation Data'!$C$10:$C$59,$D1525))</f>
        <v>0</v>
      </c>
      <c r="M1525" s="264">
        <f>IF(ISNA(SUMIFS(INDEX('Payer Participation Data'!$F$10:$BM$59,0,MATCH(CONCATENATE($J1525,M$6),'Payer Participation Data'!$F$8:$BM$8,0)),'Payer Participation Data'!$B$10:$B$59,$C1525,'Payer Participation Data'!$C$10:$C$59,$D1525)),"-",SUMIFS(INDEX('Payer Participation Data'!$F$10:$BM$59,0,MATCH(CONCATENATE($J1525,M$6),'Payer Participation Data'!$F$8:$BM$8,0)),'Payer Participation Data'!$B$10:$B$59,$C1525,'Payer Participation Data'!$C$10:$C$59,$D1525))</f>
        <v>0</v>
      </c>
    </row>
    <row r="1526" spans="2:13" x14ac:dyDescent="0.35">
      <c r="B1526" s="127" t="s">
        <v>80</v>
      </c>
      <c r="C1526" s="169" t="str">
        <f>IF(ISBLANK('Payer Participation Data'!$B$85),"-",'Payer Participation Data'!$B$85)</f>
        <v>-</v>
      </c>
      <c r="D1526" s="169" t="str">
        <f>IF(ISBLANK('Payer Participation Data'!$C$85),"-",'Payer Participation Data'!$C$85)</f>
        <v>-</v>
      </c>
      <c r="E1526" s="169" t="str">
        <f>IF(ISBLANK('Payer Participation Data'!$D$85),"-",'Payer Participation Data'!$D$85)</f>
        <v>-</v>
      </c>
      <c r="F1526" s="169" t="str">
        <f>IF(ISBLANK('Payer Participation Data'!$E$85),"-",'Payer Participation Data'!$E$85)</f>
        <v>-</v>
      </c>
      <c r="G1526" s="261">
        <v>4</v>
      </c>
      <c r="H1526" s="261">
        <v>4</v>
      </c>
      <c r="I1526" s="261">
        <v>5</v>
      </c>
      <c r="J1526" s="128" t="str">
        <f t="shared" si="71"/>
        <v>454</v>
      </c>
      <c r="K1526" s="128" t="s">
        <v>30</v>
      </c>
      <c r="L1526" s="263">
        <f>IF(ISNA(SUMIFS(INDEX('Payer Participation Data'!$F$10:$BM$59,0,MATCH(CONCATENATE($J1526,L$6),'Payer Participation Data'!$F$8:$BM$8,0)),'Payer Participation Data'!$B$10:$B$59,$C1526,'Payer Participation Data'!$C$10:$C$59,$D1526)),"-",SUMIFS(INDEX('Payer Participation Data'!$F$10:$BM$59,0,MATCH(CONCATENATE($J1526,L$6),'Payer Participation Data'!$F$8:$BM$8,0)),'Payer Participation Data'!$B$10:$B$59,$C1526,'Payer Participation Data'!$C$10:$C$59,$D1526))</f>
        <v>0</v>
      </c>
      <c r="M1526" s="264">
        <f>IF(ISNA(SUMIFS(INDEX('Payer Participation Data'!$F$10:$BM$59,0,MATCH(CONCATENATE($J1526,M$6),'Payer Participation Data'!$F$8:$BM$8,0)),'Payer Participation Data'!$B$10:$B$59,$C1526,'Payer Participation Data'!$C$10:$C$59,$D1526)),"-",SUMIFS(INDEX('Payer Participation Data'!$F$10:$BM$59,0,MATCH(CONCATENATE($J1526,M$6),'Payer Participation Data'!$F$8:$BM$8,0)),'Payer Participation Data'!$B$10:$B$59,$C1526,'Payer Participation Data'!$C$10:$C$59,$D1526))</f>
        <v>0</v>
      </c>
    </row>
    <row r="1527" spans="2:13" x14ac:dyDescent="0.35">
      <c r="B1527" s="127" t="s">
        <v>80</v>
      </c>
      <c r="C1527" s="169" t="str">
        <f>IF(ISBLANK('Payer Participation Data'!$B$86),"-",'Payer Participation Data'!$B$86)</f>
        <v>-</v>
      </c>
      <c r="D1527" s="169" t="str">
        <f>IF(ISBLANK('Payer Participation Data'!$C$86),"-",'Payer Participation Data'!$C$86)</f>
        <v>-</v>
      </c>
      <c r="E1527" s="169" t="str">
        <f>IF(ISBLANK('Payer Participation Data'!$D$86),"-",'Payer Participation Data'!$D$86)</f>
        <v>-</v>
      </c>
      <c r="F1527" s="169" t="str">
        <f>IF(ISBLANK('Payer Participation Data'!$E$86),"-",'Payer Participation Data'!$E$86)</f>
        <v>-</v>
      </c>
      <c r="G1527" s="260">
        <v>1</v>
      </c>
      <c r="H1527" s="260" t="s">
        <v>64</v>
      </c>
      <c r="I1527" s="260" t="s">
        <v>64</v>
      </c>
      <c r="J1527" s="102" t="str">
        <f t="shared" si="71"/>
        <v>BaselineBaseline1</v>
      </c>
      <c r="K1527" s="102" t="s">
        <v>30</v>
      </c>
      <c r="L1527" s="263">
        <f>IF(ISNA(SUMIFS(INDEX('Payer Participation Data'!$F$10:$BM$59,0,MATCH(CONCATENATE($J1527,L$6),'Payer Participation Data'!$F$8:$BM$8,0)),'Payer Participation Data'!$B$10:$B$59,$C1527,'Payer Participation Data'!$C$10:$C$59,$D1527)),"-",SUMIFS(INDEX('Payer Participation Data'!$F$10:$BM$59,0,MATCH(CONCATENATE($J1527,L$6),'Payer Participation Data'!$F$8:$BM$8,0)),'Payer Participation Data'!$B$10:$B$59,$C1527,'Payer Participation Data'!$C$10:$C$59,$D1527))</f>
        <v>0</v>
      </c>
      <c r="M1527" s="264">
        <f>IF(ISNA(SUMIFS(INDEX('Payer Participation Data'!$F$10:$BM$59,0,MATCH(CONCATENATE($J1527,M$6),'Payer Participation Data'!$F$8:$BM$8,0)),'Payer Participation Data'!$B$10:$B$59,$C1527,'Payer Participation Data'!$C$10:$C$59,$D1527)),"-",SUMIFS(INDEX('Payer Participation Data'!$F$10:$BM$59,0,MATCH(CONCATENATE($J1527,M$6),'Payer Participation Data'!$F$8:$BM$8,0)),'Payer Participation Data'!$B$10:$B$59,$C1527,'Payer Participation Data'!$C$10:$C$59,$D1527))</f>
        <v>0</v>
      </c>
    </row>
    <row r="1528" spans="2:13" x14ac:dyDescent="0.35">
      <c r="B1528" s="127" t="s">
        <v>80</v>
      </c>
      <c r="C1528" s="169" t="str">
        <f>IF(ISBLANK('Payer Participation Data'!$B$86),"-",'Payer Participation Data'!$B$86)</f>
        <v>-</v>
      </c>
      <c r="D1528" s="169" t="str">
        <f>IF(ISBLANK('Payer Participation Data'!$C$86),"-",'Payer Participation Data'!$C$86)</f>
        <v>-</v>
      </c>
      <c r="E1528" s="169" t="str">
        <f>IF(ISBLANK('Payer Participation Data'!$D$86),"-",'Payer Participation Data'!$D$86)</f>
        <v>-</v>
      </c>
      <c r="F1528" s="169" t="str">
        <f>IF(ISBLANK('Payer Participation Data'!$E$86),"-",'Payer Participation Data'!$E$86)</f>
        <v>-</v>
      </c>
      <c r="G1528" s="261">
        <v>2</v>
      </c>
      <c r="H1528" s="261" t="s">
        <v>64</v>
      </c>
      <c r="I1528" s="261" t="s">
        <v>64</v>
      </c>
      <c r="J1528" s="128" t="str">
        <f t="shared" si="71"/>
        <v>BaselineBaseline2</v>
      </c>
      <c r="K1528" s="128" t="s">
        <v>30</v>
      </c>
      <c r="L1528" s="263">
        <f>IF(ISNA(SUMIFS(INDEX('Payer Participation Data'!$F$10:$BM$59,0,MATCH(CONCATENATE($J1528,L$6),'Payer Participation Data'!$F$8:$BM$8,0)),'Payer Participation Data'!$B$10:$B$59,$C1528,'Payer Participation Data'!$C$10:$C$59,$D1528)),"-",SUMIFS(INDEX('Payer Participation Data'!$F$10:$BM$59,0,MATCH(CONCATENATE($J1528,L$6),'Payer Participation Data'!$F$8:$BM$8,0)),'Payer Participation Data'!$B$10:$B$59,$C1528,'Payer Participation Data'!$C$10:$C$59,$D1528))</f>
        <v>0</v>
      </c>
      <c r="M1528" s="264">
        <f>IF(ISNA(SUMIFS(INDEX('Payer Participation Data'!$F$10:$BM$59,0,MATCH(CONCATENATE($J1528,M$6),'Payer Participation Data'!$F$8:$BM$8,0)),'Payer Participation Data'!$B$10:$B$59,$C1528,'Payer Participation Data'!$C$10:$C$59,$D1528)),"-",SUMIFS(INDEX('Payer Participation Data'!$F$10:$BM$59,0,MATCH(CONCATENATE($J1528,M$6),'Payer Participation Data'!$F$8:$BM$8,0)),'Payer Participation Data'!$B$10:$B$59,$C1528,'Payer Participation Data'!$C$10:$C$59,$D1528))</f>
        <v>0</v>
      </c>
    </row>
    <row r="1529" spans="2:13" x14ac:dyDescent="0.35">
      <c r="B1529" s="127" t="s">
        <v>80</v>
      </c>
      <c r="C1529" s="169" t="str">
        <f>IF(ISBLANK('Payer Participation Data'!$B$86),"-",'Payer Participation Data'!$B$86)</f>
        <v>-</v>
      </c>
      <c r="D1529" s="169" t="str">
        <f>IF(ISBLANK('Payer Participation Data'!$C$86),"-",'Payer Participation Data'!$C$86)</f>
        <v>-</v>
      </c>
      <c r="E1529" s="169" t="str">
        <f>IF(ISBLANK('Payer Participation Data'!$D$86),"-",'Payer Participation Data'!$D$86)</f>
        <v>-</v>
      </c>
      <c r="F1529" s="169" t="str">
        <f>IF(ISBLANK('Payer Participation Data'!$E$86),"-",'Payer Participation Data'!$E$86)</f>
        <v>-</v>
      </c>
      <c r="G1529" s="260">
        <v>3</v>
      </c>
      <c r="H1529" s="260" t="s">
        <v>64</v>
      </c>
      <c r="I1529" s="260" t="s">
        <v>64</v>
      </c>
      <c r="J1529" s="102" t="str">
        <f t="shared" si="71"/>
        <v>BaselineBaseline3</v>
      </c>
      <c r="K1529" s="102" t="s">
        <v>30</v>
      </c>
      <c r="L1529" s="263">
        <f>IF(ISNA(SUMIFS(INDEX('Payer Participation Data'!$F$10:$BM$59,0,MATCH(CONCATENATE($J1529,L$6),'Payer Participation Data'!$F$8:$BM$8,0)),'Payer Participation Data'!$B$10:$B$59,$C1529,'Payer Participation Data'!$C$10:$C$59,$D1529)),"-",SUMIFS(INDEX('Payer Participation Data'!$F$10:$BM$59,0,MATCH(CONCATENATE($J1529,L$6),'Payer Participation Data'!$F$8:$BM$8,0)),'Payer Participation Data'!$B$10:$B$59,$C1529,'Payer Participation Data'!$C$10:$C$59,$D1529))</f>
        <v>0</v>
      </c>
      <c r="M1529" s="264">
        <f>IF(ISNA(SUMIFS(INDEX('Payer Participation Data'!$F$10:$BM$59,0,MATCH(CONCATENATE($J1529,M$6),'Payer Participation Data'!$F$8:$BM$8,0)),'Payer Participation Data'!$B$10:$B$59,$C1529,'Payer Participation Data'!$C$10:$C$59,$D1529)),"-",SUMIFS(INDEX('Payer Participation Data'!$F$10:$BM$59,0,MATCH(CONCATENATE($J1529,M$6),'Payer Participation Data'!$F$8:$BM$8,0)),'Payer Participation Data'!$B$10:$B$59,$C1529,'Payer Participation Data'!$C$10:$C$59,$D1529))</f>
        <v>0</v>
      </c>
    </row>
    <row r="1530" spans="2:13" x14ac:dyDescent="0.35">
      <c r="B1530" s="127" t="s">
        <v>80</v>
      </c>
      <c r="C1530" s="169" t="str">
        <f>IF(ISBLANK('Payer Participation Data'!$B$86),"-",'Payer Participation Data'!$B$86)</f>
        <v>-</v>
      </c>
      <c r="D1530" s="169" t="str">
        <f>IF(ISBLANK('Payer Participation Data'!$C$86),"-",'Payer Participation Data'!$C$86)</f>
        <v>-</v>
      </c>
      <c r="E1530" s="169" t="str">
        <f>IF(ISBLANK('Payer Participation Data'!$D$86),"-",'Payer Participation Data'!$D$86)</f>
        <v>-</v>
      </c>
      <c r="F1530" s="169" t="str">
        <f>IF(ISBLANK('Payer Participation Data'!$E$86),"-",'Payer Participation Data'!$E$86)</f>
        <v>-</v>
      </c>
      <c r="G1530" s="261">
        <v>4</v>
      </c>
      <c r="H1530" s="261" t="s">
        <v>64</v>
      </c>
      <c r="I1530" s="261" t="s">
        <v>64</v>
      </c>
      <c r="J1530" s="128" t="str">
        <f t="shared" si="71"/>
        <v>BaselineBaseline4</v>
      </c>
      <c r="K1530" s="128" t="s">
        <v>30</v>
      </c>
      <c r="L1530" s="263">
        <f>IF(ISNA(SUMIFS(INDEX('Payer Participation Data'!$F$10:$BM$59,0,MATCH(CONCATENATE($J1530,L$6),'Payer Participation Data'!$F$8:$BM$8,0)),'Payer Participation Data'!$B$10:$B$59,$C1530,'Payer Participation Data'!$C$10:$C$59,$D1530)),"-",SUMIFS(INDEX('Payer Participation Data'!$F$10:$BM$59,0,MATCH(CONCATENATE($J1530,L$6),'Payer Participation Data'!$F$8:$BM$8,0)),'Payer Participation Data'!$B$10:$B$59,$C1530,'Payer Participation Data'!$C$10:$C$59,$D1530))</f>
        <v>0</v>
      </c>
      <c r="M1530" s="264">
        <f>IF(ISNA(SUMIFS(INDEX('Payer Participation Data'!$F$10:$BM$59,0,MATCH(CONCATENATE($J1530,M$6),'Payer Participation Data'!$F$8:$BM$8,0)),'Payer Participation Data'!$B$10:$B$59,$C1530,'Payer Participation Data'!$C$10:$C$59,$D1530)),"-",SUMIFS(INDEX('Payer Participation Data'!$F$10:$BM$59,0,MATCH(CONCATENATE($J1530,M$6),'Payer Participation Data'!$F$8:$BM$8,0)),'Payer Participation Data'!$B$10:$B$59,$C1530,'Payer Participation Data'!$C$10:$C$59,$D1530))</f>
        <v>0</v>
      </c>
    </row>
    <row r="1531" spans="2:13" x14ac:dyDescent="0.35">
      <c r="B1531" s="127" t="s">
        <v>80</v>
      </c>
      <c r="C1531" s="169" t="str">
        <f>IF(ISBLANK('Payer Participation Data'!$B$86),"-",'Payer Participation Data'!$B$86)</f>
        <v>-</v>
      </c>
      <c r="D1531" s="169" t="str">
        <f>IF(ISBLANK('Payer Participation Data'!$C$86),"-",'Payer Participation Data'!$C$86)</f>
        <v>-</v>
      </c>
      <c r="E1531" s="169" t="str">
        <f>IF(ISBLANK('Payer Participation Data'!$D$86),"-",'Payer Participation Data'!$D$86)</f>
        <v>-</v>
      </c>
      <c r="F1531" s="169" t="str">
        <f>IF(ISBLANK('Payer Participation Data'!$E$86),"-",'Payer Participation Data'!$E$86)</f>
        <v>-</v>
      </c>
      <c r="G1531" s="260">
        <v>1</v>
      </c>
      <c r="H1531" s="260">
        <v>1</v>
      </c>
      <c r="I1531" s="260">
        <v>5</v>
      </c>
      <c r="J1531" s="102" t="str">
        <f t="shared" si="71"/>
        <v>151</v>
      </c>
      <c r="K1531" s="102" t="s">
        <v>30</v>
      </c>
      <c r="L1531" s="263">
        <f>IF(ISNA(SUMIFS(INDEX('Payer Participation Data'!$F$10:$BM$59,0,MATCH(CONCATENATE($J1531,L$6),'Payer Participation Data'!$F$8:$BM$8,0)),'Payer Participation Data'!$B$10:$B$59,$C1531,'Payer Participation Data'!$C$10:$C$59,$D1531)),"-",SUMIFS(INDEX('Payer Participation Data'!$F$10:$BM$59,0,MATCH(CONCATENATE($J1531,L$6),'Payer Participation Data'!$F$8:$BM$8,0)),'Payer Participation Data'!$B$10:$B$59,$C1531,'Payer Participation Data'!$C$10:$C$59,$D1531))</f>
        <v>0</v>
      </c>
      <c r="M1531" s="264">
        <f>IF(ISNA(SUMIFS(INDEX('Payer Participation Data'!$F$10:$BM$59,0,MATCH(CONCATENATE($J1531,M$6),'Payer Participation Data'!$F$8:$BM$8,0)),'Payer Participation Data'!$B$10:$B$59,$C1531,'Payer Participation Data'!$C$10:$C$59,$D1531)),"-",SUMIFS(INDEX('Payer Participation Data'!$F$10:$BM$59,0,MATCH(CONCATENATE($J1531,M$6),'Payer Participation Data'!$F$8:$BM$8,0)),'Payer Participation Data'!$B$10:$B$59,$C1531,'Payer Participation Data'!$C$10:$C$59,$D1531))</f>
        <v>0</v>
      </c>
    </row>
    <row r="1532" spans="2:13" x14ac:dyDescent="0.35">
      <c r="B1532" s="127" t="s">
        <v>80</v>
      </c>
      <c r="C1532" s="169" t="str">
        <f>IF(ISBLANK('Payer Participation Data'!$B$86),"-",'Payer Participation Data'!$B$86)</f>
        <v>-</v>
      </c>
      <c r="D1532" s="169" t="str">
        <f>IF(ISBLANK('Payer Participation Data'!$C$86),"-",'Payer Participation Data'!$C$86)</f>
        <v>-</v>
      </c>
      <c r="E1532" s="169" t="str">
        <f>IF(ISBLANK('Payer Participation Data'!$D$86),"-",'Payer Participation Data'!$D$86)</f>
        <v>-</v>
      </c>
      <c r="F1532" s="169" t="str">
        <f>IF(ISBLANK('Payer Participation Data'!$E$86),"-",'Payer Participation Data'!$E$86)</f>
        <v>-</v>
      </c>
      <c r="G1532" s="261">
        <v>2</v>
      </c>
      <c r="H1532" s="261">
        <v>1</v>
      </c>
      <c r="I1532" s="261">
        <v>5</v>
      </c>
      <c r="J1532" s="128" t="str">
        <f t="shared" si="71"/>
        <v>152</v>
      </c>
      <c r="K1532" s="128" t="s">
        <v>30</v>
      </c>
      <c r="L1532" s="263">
        <f>IF(ISNA(SUMIFS(INDEX('Payer Participation Data'!$F$10:$BM$59,0,MATCH(CONCATENATE($J1532,L$6),'Payer Participation Data'!$F$8:$BM$8,0)),'Payer Participation Data'!$B$10:$B$59,$C1532,'Payer Participation Data'!$C$10:$C$59,$D1532)),"-",SUMIFS(INDEX('Payer Participation Data'!$F$10:$BM$59,0,MATCH(CONCATENATE($J1532,L$6),'Payer Participation Data'!$F$8:$BM$8,0)),'Payer Participation Data'!$B$10:$B$59,$C1532,'Payer Participation Data'!$C$10:$C$59,$D1532))</f>
        <v>0</v>
      </c>
      <c r="M1532" s="264">
        <f>IF(ISNA(SUMIFS(INDEX('Payer Participation Data'!$F$10:$BM$59,0,MATCH(CONCATENATE($J1532,M$6),'Payer Participation Data'!$F$8:$BM$8,0)),'Payer Participation Data'!$B$10:$B$59,$C1532,'Payer Participation Data'!$C$10:$C$59,$D1532)),"-",SUMIFS(INDEX('Payer Participation Data'!$F$10:$BM$59,0,MATCH(CONCATENATE($J1532,M$6),'Payer Participation Data'!$F$8:$BM$8,0)),'Payer Participation Data'!$B$10:$B$59,$C1532,'Payer Participation Data'!$C$10:$C$59,$D1532))</f>
        <v>0</v>
      </c>
    </row>
    <row r="1533" spans="2:13" x14ac:dyDescent="0.35">
      <c r="B1533" s="127" t="s">
        <v>80</v>
      </c>
      <c r="C1533" s="169" t="str">
        <f>IF(ISBLANK('Payer Participation Data'!$B$86),"-",'Payer Participation Data'!$B$86)</f>
        <v>-</v>
      </c>
      <c r="D1533" s="169" t="str">
        <f>IF(ISBLANK('Payer Participation Data'!$C$86),"-",'Payer Participation Data'!$C$86)</f>
        <v>-</v>
      </c>
      <c r="E1533" s="169" t="str">
        <f>IF(ISBLANK('Payer Participation Data'!$D$86),"-",'Payer Participation Data'!$D$86)</f>
        <v>-</v>
      </c>
      <c r="F1533" s="169" t="str">
        <f>IF(ISBLANK('Payer Participation Data'!$E$86),"-",'Payer Participation Data'!$E$86)</f>
        <v>-</v>
      </c>
      <c r="G1533" s="260">
        <v>3</v>
      </c>
      <c r="H1533" s="260">
        <v>1</v>
      </c>
      <c r="I1533" s="260">
        <v>5</v>
      </c>
      <c r="J1533" s="102" t="str">
        <f t="shared" si="71"/>
        <v>153</v>
      </c>
      <c r="K1533" s="102" t="s">
        <v>30</v>
      </c>
      <c r="L1533" s="263">
        <f>IF(ISNA(SUMIFS(INDEX('Payer Participation Data'!$F$10:$BM$59,0,MATCH(CONCATENATE($J1533,L$6),'Payer Participation Data'!$F$8:$BM$8,0)),'Payer Participation Data'!$B$10:$B$59,$C1533,'Payer Participation Data'!$C$10:$C$59,$D1533)),"-",SUMIFS(INDEX('Payer Participation Data'!$F$10:$BM$59,0,MATCH(CONCATENATE($J1533,L$6),'Payer Participation Data'!$F$8:$BM$8,0)),'Payer Participation Data'!$B$10:$B$59,$C1533,'Payer Participation Data'!$C$10:$C$59,$D1533))</f>
        <v>0</v>
      </c>
      <c r="M1533" s="264">
        <f>IF(ISNA(SUMIFS(INDEX('Payer Participation Data'!$F$10:$BM$59,0,MATCH(CONCATENATE($J1533,M$6),'Payer Participation Data'!$F$8:$BM$8,0)),'Payer Participation Data'!$B$10:$B$59,$C1533,'Payer Participation Data'!$C$10:$C$59,$D1533)),"-",SUMIFS(INDEX('Payer Participation Data'!$F$10:$BM$59,0,MATCH(CONCATENATE($J1533,M$6),'Payer Participation Data'!$F$8:$BM$8,0)),'Payer Participation Data'!$B$10:$B$59,$C1533,'Payer Participation Data'!$C$10:$C$59,$D1533))</f>
        <v>0</v>
      </c>
    </row>
    <row r="1534" spans="2:13" x14ac:dyDescent="0.35">
      <c r="B1534" s="127" t="s">
        <v>80</v>
      </c>
      <c r="C1534" s="169" t="str">
        <f>IF(ISBLANK('Payer Participation Data'!$B$86),"-",'Payer Participation Data'!$B$86)</f>
        <v>-</v>
      </c>
      <c r="D1534" s="169" t="str">
        <f>IF(ISBLANK('Payer Participation Data'!$C$86),"-",'Payer Participation Data'!$C$86)</f>
        <v>-</v>
      </c>
      <c r="E1534" s="169" t="str">
        <f>IF(ISBLANK('Payer Participation Data'!$D$86),"-",'Payer Participation Data'!$D$86)</f>
        <v>-</v>
      </c>
      <c r="F1534" s="169" t="str">
        <f>IF(ISBLANK('Payer Participation Data'!$E$86),"-",'Payer Participation Data'!$E$86)</f>
        <v>-</v>
      </c>
      <c r="G1534" s="261">
        <v>4</v>
      </c>
      <c r="H1534" s="261">
        <v>1</v>
      </c>
      <c r="I1534" s="261">
        <v>5</v>
      </c>
      <c r="J1534" s="128" t="str">
        <f t="shared" si="71"/>
        <v>154</v>
      </c>
      <c r="K1534" s="128" t="s">
        <v>30</v>
      </c>
      <c r="L1534" s="263">
        <f>IF(ISNA(SUMIFS(INDEX('Payer Participation Data'!$F$10:$BM$59,0,MATCH(CONCATENATE($J1534,L$6),'Payer Participation Data'!$F$8:$BM$8,0)),'Payer Participation Data'!$B$10:$B$59,$C1534,'Payer Participation Data'!$C$10:$C$59,$D1534)),"-",SUMIFS(INDEX('Payer Participation Data'!$F$10:$BM$59,0,MATCH(CONCATENATE($J1534,L$6),'Payer Participation Data'!$F$8:$BM$8,0)),'Payer Participation Data'!$B$10:$B$59,$C1534,'Payer Participation Data'!$C$10:$C$59,$D1534))</f>
        <v>0</v>
      </c>
      <c r="M1534" s="264">
        <f>IF(ISNA(SUMIFS(INDEX('Payer Participation Data'!$F$10:$BM$59,0,MATCH(CONCATENATE($J1534,M$6),'Payer Participation Data'!$F$8:$BM$8,0)),'Payer Participation Data'!$B$10:$B$59,$C1534,'Payer Participation Data'!$C$10:$C$59,$D1534)),"-",SUMIFS(INDEX('Payer Participation Data'!$F$10:$BM$59,0,MATCH(CONCATENATE($J1534,M$6),'Payer Participation Data'!$F$8:$BM$8,0)),'Payer Participation Data'!$B$10:$B$59,$C1534,'Payer Participation Data'!$C$10:$C$59,$D1534))</f>
        <v>0</v>
      </c>
    </row>
    <row r="1535" spans="2:13" x14ac:dyDescent="0.35">
      <c r="B1535" s="127" t="s">
        <v>80</v>
      </c>
      <c r="C1535" s="169" t="str">
        <f>IF(ISBLANK('Payer Participation Data'!$B$86),"-",'Payer Participation Data'!$B$86)</f>
        <v>-</v>
      </c>
      <c r="D1535" s="169" t="str">
        <f>IF(ISBLANK('Payer Participation Data'!$C$86),"-",'Payer Participation Data'!$C$86)</f>
        <v>-</v>
      </c>
      <c r="E1535" s="169" t="str">
        <f>IF(ISBLANK('Payer Participation Data'!$D$86),"-",'Payer Participation Data'!$D$86)</f>
        <v>-</v>
      </c>
      <c r="F1535" s="169" t="str">
        <f>IF(ISBLANK('Payer Participation Data'!$E$86),"-",'Payer Participation Data'!$E$86)</f>
        <v>-</v>
      </c>
      <c r="G1535" s="260">
        <v>1</v>
      </c>
      <c r="H1535" s="260">
        <v>2</v>
      </c>
      <c r="I1535" s="260">
        <v>5</v>
      </c>
      <c r="J1535" s="102" t="str">
        <f t="shared" si="71"/>
        <v>251</v>
      </c>
      <c r="K1535" s="102" t="s">
        <v>30</v>
      </c>
      <c r="L1535" s="263">
        <f>IF(ISNA(SUMIFS(INDEX('Payer Participation Data'!$F$10:$BM$59,0,MATCH(CONCATENATE($J1535,L$6),'Payer Participation Data'!$F$8:$BM$8,0)),'Payer Participation Data'!$B$10:$B$59,$C1535,'Payer Participation Data'!$C$10:$C$59,$D1535)),"-",SUMIFS(INDEX('Payer Participation Data'!$F$10:$BM$59,0,MATCH(CONCATENATE($J1535,L$6),'Payer Participation Data'!$F$8:$BM$8,0)),'Payer Participation Data'!$B$10:$B$59,$C1535,'Payer Participation Data'!$C$10:$C$59,$D1535))</f>
        <v>0</v>
      </c>
      <c r="M1535" s="264">
        <f>IF(ISNA(SUMIFS(INDEX('Payer Participation Data'!$F$10:$BM$59,0,MATCH(CONCATENATE($J1535,M$6),'Payer Participation Data'!$F$8:$BM$8,0)),'Payer Participation Data'!$B$10:$B$59,$C1535,'Payer Participation Data'!$C$10:$C$59,$D1535)),"-",SUMIFS(INDEX('Payer Participation Data'!$F$10:$BM$59,0,MATCH(CONCATENATE($J1535,M$6),'Payer Participation Data'!$F$8:$BM$8,0)),'Payer Participation Data'!$B$10:$B$59,$C1535,'Payer Participation Data'!$C$10:$C$59,$D1535))</f>
        <v>0</v>
      </c>
    </row>
    <row r="1536" spans="2:13" x14ac:dyDescent="0.35">
      <c r="B1536" s="127" t="s">
        <v>80</v>
      </c>
      <c r="C1536" s="169" t="str">
        <f>IF(ISBLANK('Payer Participation Data'!$B$86),"-",'Payer Participation Data'!$B$86)</f>
        <v>-</v>
      </c>
      <c r="D1536" s="169" t="str">
        <f>IF(ISBLANK('Payer Participation Data'!$C$86),"-",'Payer Participation Data'!$C$86)</f>
        <v>-</v>
      </c>
      <c r="E1536" s="169" t="str">
        <f>IF(ISBLANK('Payer Participation Data'!$D$86),"-",'Payer Participation Data'!$D$86)</f>
        <v>-</v>
      </c>
      <c r="F1536" s="169" t="str">
        <f>IF(ISBLANK('Payer Participation Data'!$E$86),"-",'Payer Participation Data'!$E$86)</f>
        <v>-</v>
      </c>
      <c r="G1536" s="261">
        <v>2</v>
      </c>
      <c r="H1536" s="261">
        <v>2</v>
      </c>
      <c r="I1536" s="261">
        <v>5</v>
      </c>
      <c r="J1536" s="128" t="str">
        <f t="shared" si="71"/>
        <v>252</v>
      </c>
      <c r="K1536" s="128" t="s">
        <v>30</v>
      </c>
      <c r="L1536" s="263">
        <f>IF(ISNA(SUMIFS(INDEX('Payer Participation Data'!$F$10:$BM$59,0,MATCH(CONCATENATE($J1536,L$6),'Payer Participation Data'!$F$8:$BM$8,0)),'Payer Participation Data'!$B$10:$B$59,$C1536,'Payer Participation Data'!$C$10:$C$59,$D1536)),"-",SUMIFS(INDEX('Payer Participation Data'!$F$10:$BM$59,0,MATCH(CONCATENATE($J1536,L$6),'Payer Participation Data'!$F$8:$BM$8,0)),'Payer Participation Data'!$B$10:$B$59,$C1536,'Payer Participation Data'!$C$10:$C$59,$D1536))</f>
        <v>0</v>
      </c>
      <c r="M1536" s="264">
        <f>IF(ISNA(SUMIFS(INDEX('Payer Participation Data'!$F$10:$BM$59,0,MATCH(CONCATENATE($J1536,M$6),'Payer Participation Data'!$F$8:$BM$8,0)),'Payer Participation Data'!$B$10:$B$59,$C1536,'Payer Participation Data'!$C$10:$C$59,$D1536)),"-",SUMIFS(INDEX('Payer Participation Data'!$F$10:$BM$59,0,MATCH(CONCATENATE($J1536,M$6),'Payer Participation Data'!$F$8:$BM$8,0)),'Payer Participation Data'!$B$10:$B$59,$C1536,'Payer Participation Data'!$C$10:$C$59,$D1536))</f>
        <v>0</v>
      </c>
    </row>
    <row r="1537" spans="2:13" x14ac:dyDescent="0.35">
      <c r="B1537" s="127" t="s">
        <v>80</v>
      </c>
      <c r="C1537" s="169" t="str">
        <f>IF(ISBLANK('Payer Participation Data'!$B$86),"-",'Payer Participation Data'!$B$86)</f>
        <v>-</v>
      </c>
      <c r="D1537" s="169" t="str">
        <f>IF(ISBLANK('Payer Participation Data'!$C$86),"-",'Payer Participation Data'!$C$86)</f>
        <v>-</v>
      </c>
      <c r="E1537" s="169" t="str">
        <f>IF(ISBLANK('Payer Participation Data'!$D$86),"-",'Payer Participation Data'!$D$86)</f>
        <v>-</v>
      </c>
      <c r="F1537" s="169" t="str">
        <f>IF(ISBLANK('Payer Participation Data'!$E$86),"-",'Payer Participation Data'!$E$86)</f>
        <v>-</v>
      </c>
      <c r="G1537" s="260">
        <v>3</v>
      </c>
      <c r="H1537" s="260">
        <v>2</v>
      </c>
      <c r="I1537" s="260">
        <v>5</v>
      </c>
      <c r="J1537" s="102" t="str">
        <f t="shared" si="71"/>
        <v>253</v>
      </c>
      <c r="K1537" s="102" t="s">
        <v>30</v>
      </c>
      <c r="L1537" s="263">
        <f>IF(ISNA(SUMIFS(INDEX('Payer Participation Data'!$F$10:$BM$59,0,MATCH(CONCATENATE($J1537,L$6),'Payer Participation Data'!$F$8:$BM$8,0)),'Payer Participation Data'!$B$10:$B$59,$C1537,'Payer Participation Data'!$C$10:$C$59,$D1537)),"-",SUMIFS(INDEX('Payer Participation Data'!$F$10:$BM$59,0,MATCH(CONCATENATE($J1537,L$6),'Payer Participation Data'!$F$8:$BM$8,0)),'Payer Participation Data'!$B$10:$B$59,$C1537,'Payer Participation Data'!$C$10:$C$59,$D1537))</f>
        <v>0</v>
      </c>
      <c r="M1537" s="264">
        <f>IF(ISNA(SUMIFS(INDEX('Payer Participation Data'!$F$10:$BM$59,0,MATCH(CONCATENATE($J1537,M$6),'Payer Participation Data'!$F$8:$BM$8,0)),'Payer Participation Data'!$B$10:$B$59,$C1537,'Payer Participation Data'!$C$10:$C$59,$D1537)),"-",SUMIFS(INDEX('Payer Participation Data'!$F$10:$BM$59,0,MATCH(CONCATENATE($J1537,M$6),'Payer Participation Data'!$F$8:$BM$8,0)),'Payer Participation Data'!$B$10:$B$59,$C1537,'Payer Participation Data'!$C$10:$C$59,$D1537))</f>
        <v>0</v>
      </c>
    </row>
    <row r="1538" spans="2:13" x14ac:dyDescent="0.35">
      <c r="B1538" s="127" t="s">
        <v>80</v>
      </c>
      <c r="C1538" s="169" t="str">
        <f>IF(ISBLANK('Payer Participation Data'!$B$86),"-",'Payer Participation Data'!$B$86)</f>
        <v>-</v>
      </c>
      <c r="D1538" s="169" t="str">
        <f>IF(ISBLANK('Payer Participation Data'!$C$86),"-",'Payer Participation Data'!$C$86)</f>
        <v>-</v>
      </c>
      <c r="E1538" s="169" t="str">
        <f>IF(ISBLANK('Payer Participation Data'!$D$86),"-",'Payer Participation Data'!$D$86)</f>
        <v>-</v>
      </c>
      <c r="F1538" s="169" t="str">
        <f>IF(ISBLANK('Payer Participation Data'!$E$86),"-",'Payer Participation Data'!$E$86)</f>
        <v>-</v>
      </c>
      <c r="G1538" s="261">
        <v>4</v>
      </c>
      <c r="H1538" s="261">
        <v>2</v>
      </c>
      <c r="I1538" s="261">
        <v>5</v>
      </c>
      <c r="J1538" s="128" t="str">
        <f t="shared" si="71"/>
        <v>254</v>
      </c>
      <c r="K1538" s="128" t="s">
        <v>30</v>
      </c>
      <c r="L1538" s="263">
        <f>IF(ISNA(SUMIFS(INDEX('Payer Participation Data'!$F$10:$BM$59,0,MATCH(CONCATENATE($J1538,L$6),'Payer Participation Data'!$F$8:$BM$8,0)),'Payer Participation Data'!$B$10:$B$59,$C1538,'Payer Participation Data'!$C$10:$C$59,$D1538)),"-",SUMIFS(INDEX('Payer Participation Data'!$F$10:$BM$59,0,MATCH(CONCATENATE($J1538,L$6),'Payer Participation Data'!$F$8:$BM$8,0)),'Payer Participation Data'!$B$10:$B$59,$C1538,'Payer Participation Data'!$C$10:$C$59,$D1538))</f>
        <v>0</v>
      </c>
      <c r="M1538" s="264">
        <f>IF(ISNA(SUMIFS(INDEX('Payer Participation Data'!$F$10:$BM$59,0,MATCH(CONCATENATE($J1538,M$6),'Payer Participation Data'!$F$8:$BM$8,0)),'Payer Participation Data'!$B$10:$B$59,$C1538,'Payer Participation Data'!$C$10:$C$59,$D1538)),"-",SUMIFS(INDEX('Payer Participation Data'!$F$10:$BM$59,0,MATCH(CONCATENATE($J1538,M$6),'Payer Participation Data'!$F$8:$BM$8,0)),'Payer Participation Data'!$B$10:$B$59,$C1538,'Payer Participation Data'!$C$10:$C$59,$D1538))</f>
        <v>0</v>
      </c>
    </row>
    <row r="1539" spans="2:13" x14ac:dyDescent="0.35">
      <c r="B1539" s="127" t="s">
        <v>80</v>
      </c>
      <c r="C1539" s="169" t="str">
        <f>IF(ISBLANK('Payer Participation Data'!$B$86),"-",'Payer Participation Data'!$B$86)</f>
        <v>-</v>
      </c>
      <c r="D1539" s="169" t="str">
        <f>IF(ISBLANK('Payer Participation Data'!$C$86),"-",'Payer Participation Data'!$C$86)</f>
        <v>-</v>
      </c>
      <c r="E1539" s="169" t="str">
        <f>IF(ISBLANK('Payer Participation Data'!$D$86),"-",'Payer Participation Data'!$D$86)</f>
        <v>-</v>
      </c>
      <c r="F1539" s="169" t="str">
        <f>IF(ISBLANK('Payer Participation Data'!$E$86),"-",'Payer Participation Data'!$E$86)</f>
        <v>-</v>
      </c>
      <c r="G1539" s="260">
        <v>1</v>
      </c>
      <c r="H1539" s="260">
        <v>3</v>
      </c>
      <c r="I1539" s="260">
        <v>5</v>
      </c>
      <c r="J1539" s="102" t="str">
        <f t="shared" si="71"/>
        <v>351</v>
      </c>
      <c r="K1539" s="102" t="s">
        <v>30</v>
      </c>
      <c r="L1539" s="263">
        <f>IF(ISNA(SUMIFS(INDEX('Payer Participation Data'!$F$10:$BM$59,0,MATCH(CONCATENATE($J1539,L$6),'Payer Participation Data'!$F$8:$BM$8,0)),'Payer Participation Data'!$B$10:$B$59,$C1539,'Payer Participation Data'!$C$10:$C$59,$D1539)),"-",SUMIFS(INDEX('Payer Participation Data'!$F$10:$BM$59,0,MATCH(CONCATENATE($J1539,L$6),'Payer Participation Data'!$F$8:$BM$8,0)),'Payer Participation Data'!$B$10:$B$59,$C1539,'Payer Participation Data'!$C$10:$C$59,$D1539))</f>
        <v>0</v>
      </c>
      <c r="M1539" s="264">
        <f>IF(ISNA(SUMIFS(INDEX('Payer Participation Data'!$F$10:$BM$59,0,MATCH(CONCATENATE($J1539,M$6),'Payer Participation Data'!$F$8:$BM$8,0)),'Payer Participation Data'!$B$10:$B$59,$C1539,'Payer Participation Data'!$C$10:$C$59,$D1539)),"-",SUMIFS(INDEX('Payer Participation Data'!$F$10:$BM$59,0,MATCH(CONCATENATE($J1539,M$6),'Payer Participation Data'!$F$8:$BM$8,0)),'Payer Participation Data'!$B$10:$B$59,$C1539,'Payer Participation Data'!$C$10:$C$59,$D1539))</f>
        <v>0</v>
      </c>
    </row>
    <row r="1540" spans="2:13" x14ac:dyDescent="0.35">
      <c r="B1540" s="127" t="s">
        <v>80</v>
      </c>
      <c r="C1540" s="169" t="str">
        <f>IF(ISBLANK('Payer Participation Data'!$B$86),"-",'Payer Participation Data'!$B$86)</f>
        <v>-</v>
      </c>
      <c r="D1540" s="169" t="str">
        <f>IF(ISBLANK('Payer Participation Data'!$C$86),"-",'Payer Participation Data'!$C$86)</f>
        <v>-</v>
      </c>
      <c r="E1540" s="169" t="str">
        <f>IF(ISBLANK('Payer Participation Data'!$D$86),"-",'Payer Participation Data'!$D$86)</f>
        <v>-</v>
      </c>
      <c r="F1540" s="169" t="str">
        <f>IF(ISBLANK('Payer Participation Data'!$E$86),"-",'Payer Participation Data'!$E$86)</f>
        <v>-</v>
      </c>
      <c r="G1540" s="261">
        <v>2</v>
      </c>
      <c r="H1540" s="261">
        <v>3</v>
      </c>
      <c r="I1540" s="261">
        <v>5</v>
      </c>
      <c r="J1540" s="128" t="str">
        <f t="shared" si="71"/>
        <v>352</v>
      </c>
      <c r="K1540" s="128" t="s">
        <v>30</v>
      </c>
      <c r="L1540" s="263">
        <f>IF(ISNA(SUMIFS(INDEX('Payer Participation Data'!$F$10:$BM$59,0,MATCH(CONCATENATE($J1540,L$6),'Payer Participation Data'!$F$8:$BM$8,0)),'Payer Participation Data'!$B$10:$B$59,$C1540,'Payer Participation Data'!$C$10:$C$59,$D1540)),"-",SUMIFS(INDEX('Payer Participation Data'!$F$10:$BM$59,0,MATCH(CONCATENATE($J1540,L$6),'Payer Participation Data'!$F$8:$BM$8,0)),'Payer Participation Data'!$B$10:$B$59,$C1540,'Payer Participation Data'!$C$10:$C$59,$D1540))</f>
        <v>0</v>
      </c>
      <c r="M1540" s="264">
        <f>IF(ISNA(SUMIFS(INDEX('Payer Participation Data'!$F$10:$BM$59,0,MATCH(CONCATENATE($J1540,M$6),'Payer Participation Data'!$F$8:$BM$8,0)),'Payer Participation Data'!$B$10:$B$59,$C1540,'Payer Participation Data'!$C$10:$C$59,$D1540)),"-",SUMIFS(INDEX('Payer Participation Data'!$F$10:$BM$59,0,MATCH(CONCATENATE($J1540,M$6),'Payer Participation Data'!$F$8:$BM$8,0)),'Payer Participation Data'!$B$10:$B$59,$C1540,'Payer Participation Data'!$C$10:$C$59,$D1540))</f>
        <v>0</v>
      </c>
    </row>
    <row r="1541" spans="2:13" x14ac:dyDescent="0.35">
      <c r="B1541" s="127" t="s">
        <v>80</v>
      </c>
      <c r="C1541" s="169" t="str">
        <f>IF(ISBLANK('Payer Participation Data'!$B$86),"-",'Payer Participation Data'!$B$86)</f>
        <v>-</v>
      </c>
      <c r="D1541" s="169" t="str">
        <f>IF(ISBLANK('Payer Participation Data'!$C$86),"-",'Payer Participation Data'!$C$86)</f>
        <v>-</v>
      </c>
      <c r="E1541" s="169" t="str">
        <f>IF(ISBLANK('Payer Participation Data'!$D$86),"-",'Payer Participation Data'!$D$86)</f>
        <v>-</v>
      </c>
      <c r="F1541" s="169" t="str">
        <f>IF(ISBLANK('Payer Participation Data'!$E$86),"-",'Payer Participation Data'!$E$86)</f>
        <v>-</v>
      </c>
      <c r="G1541" s="260">
        <v>3</v>
      </c>
      <c r="H1541" s="260">
        <v>3</v>
      </c>
      <c r="I1541" s="260">
        <v>5</v>
      </c>
      <c r="J1541" s="102" t="str">
        <f t="shared" si="71"/>
        <v>353</v>
      </c>
      <c r="K1541" s="102" t="s">
        <v>30</v>
      </c>
      <c r="L1541" s="263">
        <f>IF(ISNA(SUMIFS(INDEX('Payer Participation Data'!$F$10:$BM$59,0,MATCH(CONCATENATE($J1541,L$6),'Payer Participation Data'!$F$8:$BM$8,0)),'Payer Participation Data'!$B$10:$B$59,$C1541,'Payer Participation Data'!$C$10:$C$59,$D1541)),"-",SUMIFS(INDEX('Payer Participation Data'!$F$10:$BM$59,0,MATCH(CONCATENATE($J1541,L$6),'Payer Participation Data'!$F$8:$BM$8,0)),'Payer Participation Data'!$B$10:$B$59,$C1541,'Payer Participation Data'!$C$10:$C$59,$D1541))</f>
        <v>0</v>
      </c>
      <c r="M1541" s="264">
        <f>IF(ISNA(SUMIFS(INDEX('Payer Participation Data'!$F$10:$BM$59,0,MATCH(CONCATENATE($J1541,M$6),'Payer Participation Data'!$F$8:$BM$8,0)),'Payer Participation Data'!$B$10:$B$59,$C1541,'Payer Participation Data'!$C$10:$C$59,$D1541)),"-",SUMIFS(INDEX('Payer Participation Data'!$F$10:$BM$59,0,MATCH(CONCATENATE($J1541,M$6),'Payer Participation Data'!$F$8:$BM$8,0)),'Payer Participation Data'!$B$10:$B$59,$C1541,'Payer Participation Data'!$C$10:$C$59,$D1541))</f>
        <v>0</v>
      </c>
    </row>
    <row r="1542" spans="2:13" x14ac:dyDescent="0.35">
      <c r="B1542" s="127" t="s">
        <v>80</v>
      </c>
      <c r="C1542" s="169" t="str">
        <f>IF(ISBLANK('Payer Participation Data'!$B$86),"-",'Payer Participation Data'!$B$86)</f>
        <v>-</v>
      </c>
      <c r="D1542" s="169" t="str">
        <f>IF(ISBLANK('Payer Participation Data'!$C$86),"-",'Payer Participation Data'!$C$86)</f>
        <v>-</v>
      </c>
      <c r="E1542" s="169" t="str">
        <f>IF(ISBLANK('Payer Participation Data'!$D$86),"-",'Payer Participation Data'!$D$86)</f>
        <v>-</v>
      </c>
      <c r="F1542" s="169" t="str">
        <f>IF(ISBLANK('Payer Participation Data'!$E$86),"-",'Payer Participation Data'!$E$86)</f>
        <v>-</v>
      </c>
      <c r="G1542" s="261">
        <v>4</v>
      </c>
      <c r="H1542" s="261">
        <v>3</v>
      </c>
      <c r="I1542" s="261">
        <v>5</v>
      </c>
      <c r="J1542" s="128" t="str">
        <f t="shared" si="71"/>
        <v>354</v>
      </c>
      <c r="K1542" s="128" t="s">
        <v>30</v>
      </c>
      <c r="L1542" s="263">
        <f>IF(ISNA(SUMIFS(INDEX('Payer Participation Data'!$F$10:$BM$59,0,MATCH(CONCATENATE($J1542,L$6),'Payer Participation Data'!$F$8:$BM$8,0)),'Payer Participation Data'!$B$10:$B$59,$C1542,'Payer Participation Data'!$C$10:$C$59,$D1542)),"-",SUMIFS(INDEX('Payer Participation Data'!$F$10:$BM$59,0,MATCH(CONCATENATE($J1542,L$6),'Payer Participation Data'!$F$8:$BM$8,0)),'Payer Participation Data'!$B$10:$B$59,$C1542,'Payer Participation Data'!$C$10:$C$59,$D1542))</f>
        <v>0</v>
      </c>
      <c r="M1542" s="264">
        <f>IF(ISNA(SUMIFS(INDEX('Payer Participation Data'!$F$10:$BM$59,0,MATCH(CONCATENATE($J1542,M$6),'Payer Participation Data'!$F$8:$BM$8,0)),'Payer Participation Data'!$B$10:$B$59,$C1542,'Payer Participation Data'!$C$10:$C$59,$D1542)),"-",SUMIFS(INDEX('Payer Participation Data'!$F$10:$BM$59,0,MATCH(CONCATENATE($J1542,M$6),'Payer Participation Data'!$F$8:$BM$8,0)),'Payer Participation Data'!$B$10:$B$59,$C1542,'Payer Participation Data'!$C$10:$C$59,$D1542))</f>
        <v>0</v>
      </c>
    </row>
    <row r="1543" spans="2:13" x14ac:dyDescent="0.35">
      <c r="B1543" s="127" t="s">
        <v>80</v>
      </c>
      <c r="C1543" s="169" t="str">
        <f>IF(ISBLANK('Payer Participation Data'!$B$86),"-",'Payer Participation Data'!$B$86)</f>
        <v>-</v>
      </c>
      <c r="D1543" s="169" t="str">
        <f>IF(ISBLANK('Payer Participation Data'!$C$86),"-",'Payer Participation Data'!$C$86)</f>
        <v>-</v>
      </c>
      <c r="E1543" s="169" t="str">
        <f>IF(ISBLANK('Payer Participation Data'!$D$86),"-",'Payer Participation Data'!$D$86)</f>
        <v>-</v>
      </c>
      <c r="F1543" s="169" t="str">
        <f>IF(ISBLANK('Payer Participation Data'!$E$86),"-",'Payer Participation Data'!$E$86)</f>
        <v>-</v>
      </c>
      <c r="G1543" s="260">
        <v>1</v>
      </c>
      <c r="H1543" s="260">
        <v>4</v>
      </c>
      <c r="I1543" s="260">
        <v>5</v>
      </c>
      <c r="J1543" s="102" t="str">
        <f t="shared" si="71"/>
        <v>451</v>
      </c>
      <c r="K1543" s="102" t="s">
        <v>30</v>
      </c>
      <c r="L1543" s="263">
        <f>IF(ISNA(SUMIFS(INDEX('Payer Participation Data'!$F$10:$BM$59,0,MATCH(CONCATENATE($J1543,L$6),'Payer Participation Data'!$F$8:$BM$8,0)),'Payer Participation Data'!$B$10:$B$59,$C1543,'Payer Participation Data'!$C$10:$C$59,$D1543)),"-",SUMIFS(INDEX('Payer Participation Data'!$F$10:$BM$59,0,MATCH(CONCATENATE($J1543,L$6),'Payer Participation Data'!$F$8:$BM$8,0)),'Payer Participation Data'!$B$10:$B$59,$C1543,'Payer Participation Data'!$C$10:$C$59,$D1543))</f>
        <v>0</v>
      </c>
      <c r="M1543" s="264">
        <f>IF(ISNA(SUMIFS(INDEX('Payer Participation Data'!$F$10:$BM$59,0,MATCH(CONCATENATE($J1543,M$6),'Payer Participation Data'!$F$8:$BM$8,0)),'Payer Participation Data'!$B$10:$B$59,$C1543,'Payer Participation Data'!$C$10:$C$59,$D1543)),"-",SUMIFS(INDEX('Payer Participation Data'!$F$10:$BM$59,0,MATCH(CONCATENATE($J1543,M$6),'Payer Participation Data'!$F$8:$BM$8,0)),'Payer Participation Data'!$B$10:$B$59,$C1543,'Payer Participation Data'!$C$10:$C$59,$D1543))</f>
        <v>0</v>
      </c>
    </row>
    <row r="1544" spans="2:13" x14ac:dyDescent="0.35">
      <c r="B1544" s="127" t="s">
        <v>80</v>
      </c>
      <c r="C1544" s="169" t="str">
        <f>IF(ISBLANK('Payer Participation Data'!$B$86),"-",'Payer Participation Data'!$B$86)</f>
        <v>-</v>
      </c>
      <c r="D1544" s="169" t="str">
        <f>IF(ISBLANK('Payer Participation Data'!$C$86),"-",'Payer Participation Data'!$C$86)</f>
        <v>-</v>
      </c>
      <c r="E1544" s="169" t="str">
        <f>IF(ISBLANK('Payer Participation Data'!$D$86),"-",'Payer Participation Data'!$D$86)</f>
        <v>-</v>
      </c>
      <c r="F1544" s="169" t="str">
        <f>IF(ISBLANK('Payer Participation Data'!$E$86),"-",'Payer Participation Data'!$E$86)</f>
        <v>-</v>
      </c>
      <c r="G1544" s="261">
        <v>2</v>
      </c>
      <c r="H1544" s="261">
        <v>4</v>
      </c>
      <c r="I1544" s="261">
        <v>5</v>
      </c>
      <c r="J1544" s="128" t="str">
        <f t="shared" si="71"/>
        <v>452</v>
      </c>
      <c r="K1544" s="128" t="s">
        <v>30</v>
      </c>
      <c r="L1544" s="263">
        <f>IF(ISNA(SUMIFS(INDEX('Payer Participation Data'!$F$10:$BM$59,0,MATCH(CONCATENATE($J1544,L$6),'Payer Participation Data'!$F$8:$BM$8,0)),'Payer Participation Data'!$B$10:$B$59,$C1544,'Payer Participation Data'!$C$10:$C$59,$D1544)),"-",SUMIFS(INDEX('Payer Participation Data'!$F$10:$BM$59,0,MATCH(CONCATENATE($J1544,L$6),'Payer Participation Data'!$F$8:$BM$8,0)),'Payer Participation Data'!$B$10:$B$59,$C1544,'Payer Participation Data'!$C$10:$C$59,$D1544))</f>
        <v>0</v>
      </c>
      <c r="M1544" s="264">
        <f>IF(ISNA(SUMIFS(INDEX('Payer Participation Data'!$F$10:$BM$59,0,MATCH(CONCATENATE($J1544,M$6),'Payer Participation Data'!$F$8:$BM$8,0)),'Payer Participation Data'!$B$10:$B$59,$C1544,'Payer Participation Data'!$C$10:$C$59,$D1544)),"-",SUMIFS(INDEX('Payer Participation Data'!$F$10:$BM$59,0,MATCH(CONCATENATE($J1544,M$6),'Payer Participation Data'!$F$8:$BM$8,0)),'Payer Participation Data'!$B$10:$B$59,$C1544,'Payer Participation Data'!$C$10:$C$59,$D1544))</f>
        <v>0</v>
      </c>
    </row>
    <row r="1545" spans="2:13" x14ac:dyDescent="0.35">
      <c r="B1545" s="127" t="s">
        <v>80</v>
      </c>
      <c r="C1545" s="169" t="str">
        <f>IF(ISBLANK('Payer Participation Data'!$B$86),"-",'Payer Participation Data'!$B$86)</f>
        <v>-</v>
      </c>
      <c r="D1545" s="169" t="str">
        <f>IF(ISBLANK('Payer Participation Data'!$C$86),"-",'Payer Participation Data'!$C$86)</f>
        <v>-</v>
      </c>
      <c r="E1545" s="169" t="str">
        <f>IF(ISBLANK('Payer Participation Data'!$D$86),"-",'Payer Participation Data'!$D$86)</f>
        <v>-</v>
      </c>
      <c r="F1545" s="169" t="str">
        <f>IF(ISBLANK('Payer Participation Data'!$E$86),"-",'Payer Participation Data'!$E$86)</f>
        <v>-</v>
      </c>
      <c r="G1545" s="260">
        <v>3</v>
      </c>
      <c r="H1545" s="260">
        <v>4</v>
      </c>
      <c r="I1545" s="260">
        <v>5</v>
      </c>
      <c r="J1545" s="102" t="str">
        <f t="shared" si="71"/>
        <v>453</v>
      </c>
      <c r="K1545" s="102" t="s">
        <v>30</v>
      </c>
      <c r="L1545" s="263">
        <f>IF(ISNA(SUMIFS(INDEX('Payer Participation Data'!$F$10:$BM$59,0,MATCH(CONCATENATE($J1545,L$6),'Payer Participation Data'!$F$8:$BM$8,0)),'Payer Participation Data'!$B$10:$B$59,$C1545,'Payer Participation Data'!$C$10:$C$59,$D1545)),"-",SUMIFS(INDEX('Payer Participation Data'!$F$10:$BM$59,0,MATCH(CONCATENATE($J1545,L$6),'Payer Participation Data'!$F$8:$BM$8,0)),'Payer Participation Data'!$B$10:$B$59,$C1545,'Payer Participation Data'!$C$10:$C$59,$D1545))</f>
        <v>0</v>
      </c>
      <c r="M1545" s="264">
        <f>IF(ISNA(SUMIFS(INDEX('Payer Participation Data'!$F$10:$BM$59,0,MATCH(CONCATENATE($J1545,M$6),'Payer Participation Data'!$F$8:$BM$8,0)),'Payer Participation Data'!$B$10:$B$59,$C1545,'Payer Participation Data'!$C$10:$C$59,$D1545)),"-",SUMIFS(INDEX('Payer Participation Data'!$F$10:$BM$59,0,MATCH(CONCATENATE($J1545,M$6),'Payer Participation Data'!$F$8:$BM$8,0)),'Payer Participation Data'!$B$10:$B$59,$C1545,'Payer Participation Data'!$C$10:$C$59,$D1545))</f>
        <v>0</v>
      </c>
    </row>
    <row r="1546" spans="2:13" x14ac:dyDescent="0.35">
      <c r="B1546" s="127" t="s">
        <v>80</v>
      </c>
      <c r="C1546" s="169" t="str">
        <f>IF(ISBLANK('Payer Participation Data'!$B$86),"-",'Payer Participation Data'!$B$86)</f>
        <v>-</v>
      </c>
      <c r="D1546" s="169" t="str">
        <f>IF(ISBLANK('Payer Participation Data'!$C$86),"-",'Payer Participation Data'!$C$86)</f>
        <v>-</v>
      </c>
      <c r="E1546" s="169" t="str">
        <f>IF(ISBLANK('Payer Participation Data'!$D$86),"-",'Payer Participation Data'!$D$86)</f>
        <v>-</v>
      </c>
      <c r="F1546" s="169" t="str">
        <f>IF(ISBLANK('Payer Participation Data'!$E$86),"-",'Payer Participation Data'!$E$86)</f>
        <v>-</v>
      </c>
      <c r="G1546" s="261">
        <v>4</v>
      </c>
      <c r="H1546" s="261">
        <v>4</v>
      </c>
      <c r="I1546" s="261">
        <v>5</v>
      </c>
      <c r="J1546" s="128" t="str">
        <f t="shared" si="71"/>
        <v>454</v>
      </c>
      <c r="K1546" s="128" t="s">
        <v>30</v>
      </c>
      <c r="L1546" s="263">
        <f>IF(ISNA(SUMIFS(INDEX('Payer Participation Data'!$F$10:$BM$59,0,MATCH(CONCATENATE($J1546,L$6),'Payer Participation Data'!$F$8:$BM$8,0)),'Payer Participation Data'!$B$10:$B$59,$C1546,'Payer Participation Data'!$C$10:$C$59,$D1546)),"-",SUMIFS(INDEX('Payer Participation Data'!$F$10:$BM$59,0,MATCH(CONCATENATE($J1546,L$6),'Payer Participation Data'!$F$8:$BM$8,0)),'Payer Participation Data'!$B$10:$B$59,$C1546,'Payer Participation Data'!$C$10:$C$59,$D1546))</f>
        <v>0</v>
      </c>
      <c r="M1546" s="264">
        <f>IF(ISNA(SUMIFS(INDEX('Payer Participation Data'!$F$10:$BM$59,0,MATCH(CONCATENATE($J1546,M$6),'Payer Participation Data'!$F$8:$BM$8,0)),'Payer Participation Data'!$B$10:$B$59,$C1546,'Payer Participation Data'!$C$10:$C$59,$D1546)),"-",SUMIFS(INDEX('Payer Participation Data'!$F$10:$BM$59,0,MATCH(CONCATENATE($J1546,M$6),'Payer Participation Data'!$F$8:$BM$8,0)),'Payer Participation Data'!$B$10:$B$59,$C1546,'Payer Participation Data'!$C$10:$C$59,$D1546))</f>
        <v>0</v>
      </c>
    </row>
    <row r="1547" spans="2:13" x14ac:dyDescent="0.35">
      <c r="B1547" s="127" t="s">
        <v>80</v>
      </c>
      <c r="C1547" s="169" t="str">
        <f>IF(ISBLANK('Payer Participation Data'!$B$87),"-",'Payer Participation Data'!$B$87)</f>
        <v>-</v>
      </c>
      <c r="D1547" s="169" t="str">
        <f>IF(ISBLANK('Payer Participation Data'!$C$87),"-",'Payer Participation Data'!$C$87)</f>
        <v>-</v>
      </c>
      <c r="E1547" s="169" t="str">
        <f>IF(ISBLANK('Payer Participation Data'!$D$87),"-",'Payer Participation Data'!$D$87)</f>
        <v>-</v>
      </c>
      <c r="F1547" s="169" t="str">
        <f>IF(ISBLANK('Payer Participation Data'!$E$87),"-",'Payer Participation Data'!$E$87)</f>
        <v>-</v>
      </c>
      <c r="G1547" s="260">
        <v>1</v>
      </c>
      <c r="H1547" s="260" t="s">
        <v>64</v>
      </c>
      <c r="I1547" s="260" t="s">
        <v>64</v>
      </c>
      <c r="J1547" s="102" t="str">
        <f t="shared" si="71"/>
        <v>BaselineBaseline1</v>
      </c>
      <c r="K1547" s="102" t="s">
        <v>30</v>
      </c>
      <c r="L1547" s="263">
        <f>IF(ISNA(SUMIFS(INDEX('Payer Participation Data'!$F$10:$BM$59,0,MATCH(CONCATENATE($J1547,L$6),'Payer Participation Data'!$F$8:$BM$8,0)),'Payer Participation Data'!$B$10:$B$59,$C1547,'Payer Participation Data'!$C$10:$C$59,$D1547)),"-",SUMIFS(INDEX('Payer Participation Data'!$F$10:$BM$59,0,MATCH(CONCATENATE($J1547,L$6),'Payer Participation Data'!$F$8:$BM$8,0)),'Payer Participation Data'!$B$10:$B$59,$C1547,'Payer Participation Data'!$C$10:$C$59,$D1547))</f>
        <v>0</v>
      </c>
      <c r="M1547" s="264">
        <f>IF(ISNA(SUMIFS(INDEX('Payer Participation Data'!$F$10:$BM$59,0,MATCH(CONCATENATE($J1547,M$6),'Payer Participation Data'!$F$8:$BM$8,0)),'Payer Participation Data'!$B$10:$B$59,$C1547,'Payer Participation Data'!$C$10:$C$59,$D1547)),"-",SUMIFS(INDEX('Payer Participation Data'!$F$10:$BM$59,0,MATCH(CONCATENATE($J1547,M$6),'Payer Participation Data'!$F$8:$BM$8,0)),'Payer Participation Data'!$B$10:$B$59,$C1547,'Payer Participation Data'!$C$10:$C$59,$D1547))</f>
        <v>0</v>
      </c>
    </row>
    <row r="1548" spans="2:13" x14ac:dyDescent="0.35">
      <c r="B1548" s="127" t="s">
        <v>80</v>
      </c>
      <c r="C1548" s="169" t="str">
        <f>IF(ISBLANK('Payer Participation Data'!$B$87),"-",'Payer Participation Data'!$B$87)</f>
        <v>-</v>
      </c>
      <c r="D1548" s="169" t="str">
        <f>IF(ISBLANK('Payer Participation Data'!$C$87),"-",'Payer Participation Data'!$C$87)</f>
        <v>-</v>
      </c>
      <c r="E1548" s="169" t="str">
        <f>IF(ISBLANK('Payer Participation Data'!$D$87),"-",'Payer Participation Data'!$D$87)</f>
        <v>-</v>
      </c>
      <c r="F1548" s="169" t="str">
        <f>IF(ISBLANK('Payer Participation Data'!$E$87),"-",'Payer Participation Data'!$E$87)</f>
        <v>-</v>
      </c>
      <c r="G1548" s="261">
        <v>2</v>
      </c>
      <c r="H1548" s="261" t="s">
        <v>64</v>
      </c>
      <c r="I1548" s="261" t="s">
        <v>64</v>
      </c>
      <c r="J1548" s="128" t="str">
        <f t="shared" si="71"/>
        <v>BaselineBaseline2</v>
      </c>
      <c r="K1548" s="128" t="s">
        <v>30</v>
      </c>
      <c r="L1548" s="263">
        <f>IF(ISNA(SUMIFS(INDEX('Payer Participation Data'!$F$10:$BM$59,0,MATCH(CONCATENATE($J1548,L$6),'Payer Participation Data'!$F$8:$BM$8,0)),'Payer Participation Data'!$B$10:$B$59,$C1548,'Payer Participation Data'!$C$10:$C$59,$D1548)),"-",SUMIFS(INDEX('Payer Participation Data'!$F$10:$BM$59,0,MATCH(CONCATENATE($J1548,L$6),'Payer Participation Data'!$F$8:$BM$8,0)),'Payer Participation Data'!$B$10:$B$59,$C1548,'Payer Participation Data'!$C$10:$C$59,$D1548))</f>
        <v>0</v>
      </c>
      <c r="M1548" s="264">
        <f>IF(ISNA(SUMIFS(INDEX('Payer Participation Data'!$F$10:$BM$59,0,MATCH(CONCATENATE($J1548,M$6),'Payer Participation Data'!$F$8:$BM$8,0)),'Payer Participation Data'!$B$10:$B$59,$C1548,'Payer Participation Data'!$C$10:$C$59,$D1548)),"-",SUMIFS(INDEX('Payer Participation Data'!$F$10:$BM$59,0,MATCH(CONCATENATE($J1548,M$6),'Payer Participation Data'!$F$8:$BM$8,0)),'Payer Participation Data'!$B$10:$B$59,$C1548,'Payer Participation Data'!$C$10:$C$59,$D1548))</f>
        <v>0</v>
      </c>
    </row>
    <row r="1549" spans="2:13" x14ac:dyDescent="0.35">
      <c r="B1549" s="127" t="s">
        <v>80</v>
      </c>
      <c r="C1549" s="169" t="str">
        <f>IF(ISBLANK('Payer Participation Data'!$B$87),"-",'Payer Participation Data'!$B$87)</f>
        <v>-</v>
      </c>
      <c r="D1549" s="169" t="str">
        <f>IF(ISBLANK('Payer Participation Data'!$C$87),"-",'Payer Participation Data'!$C$87)</f>
        <v>-</v>
      </c>
      <c r="E1549" s="169" t="str">
        <f>IF(ISBLANK('Payer Participation Data'!$D$87),"-",'Payer Participation Data'!$D$87)</f>
        <v>-</v>
      </c>
      <c r="F1549" s="169" t="str">
        <f>IF(ISBLANK('Payer Participation Data'!$E$87),"-",'Payer Participation Data'!$E$87)</f>
        <v>-</v>
      </c>
      <c r="G1549" s="260">
        <v>3</v>
      </c>
      <c r="H1549" s="260" t="s">
        <v>64</v>
      </c>
      <c r="I1549" s="260" t="s">
        <v>64</v>
      </c>
      <c r="J1549" s="102" t="str">
        <f t="shared" si="71"/>
        <v>BaselineBaseline3</v>
      </c>
      <c r="K1549" s="102" t="s">
        <v>30</v>
      </c>
      <c r="L1549" s="263">
        <f>IF(ISNA(SUMIFS(INDEX('Payer Participation Data'!$F$10:$BM$59,0,MATCH(CONCATENATE($J1549,L$6),'Payer Participation Data'!$F$8:$BM$8,0)),'Payer Participation Data'!$B$10:$B$59,$C1549,'Payer Participation Data'!$C$10:$C$59,$D1549)),"-",SUMIFS(INDEX('Payer Participation Data'!$F$10:$BM$59,0,MATCH(CONCATENATE($J1549,L$6),'Payer Participation Data'!$F$8:$BM$8,0)),'Payer Participation Data'!$B$10:$B$59,$C1549,'Payer Participation Data'!$C$10:$C$59,$D1549))</f>
        <v>0</v>
      </c>
      <c r="M1549" s="264">
        <f>IF(ISNA(SUMIFS(INDEX('Payer Participation Data'!$F$10:$BM$59,0,MATCH(CONCATENATE($J1549,M$6),'Payer Participation Data'!$F$8:$BM$8,0)),'Payer Participation Data'!$B$10:$B$59,$C1549,'Payer Participation Data'!$C$10:$C$59,$D1549)),"-",SUMIFS(INDEX('Payer Participation Data'!$F$10:$BM$59,0,MATCH(CONCATENATE($J1549,M$6),'Payer Participation Data'!$F$8:$BM$8,0)),'Payer Participation Data'!$B$10:$B$59,$C1549,'Payer Participation Data'!$C$10:$C$59,$D1549))</f>
        <v>0</v>
      </c>
    </row>
    <row r="1550" spans="2:13" x14ac:dyDescent="0.35">
      <c r="B1550" s="127" t="s">
        <v>80</v>
      </c>
      <c r="C1550" s="169" t="str">
        <f>IF(ISBLANK('Payer Participation Data'!$B$87),"-",'Payer Participation Data'!$B$87)</f>
        <v>-</v>
      </c>
      <c r="D1550" s="169" t="str">
        <f>IF(ISBLANK('Payer Participation Data'!$C$87),"-",'Payer Participation Data'!$C$87)</f>
        <v>-</v>
      </c>
      <c r="E1550" s="169" t="str">
        <f>IF(ISBLANK('Payer Participation Data'!$D$87),"-",'Payer Participation Data'!$D$87)</f>
        <v>-</v>
      </c>
      <c r="F1550" s="169" t="str">
        <f>IF(ISBLANK('Payer Participation Data'!$E$87),"-",'Payer Participation Data'!$E$87)</f>
        <v>-</v>
      </c>
      <c r="G1550" s="261">
        <v>4</v>
      </c>
      <c r="H1550" s="261" t="s">
        <v>64</v>
      </c>
      <c r="I1550" s="261" t="s">
        <v>64</v>
      </c>
      <c r="J1550" s="128" t="str">
        <f t="shared" si="71"/>
        <v>BaselineBaseline4</v>
      </c>
      <c r="K1550" s="128" t="s">
        <v>30</v>
      </c>
      <c r="L1550" s="263">
        <f>IF(ISNA(SUMIFS(INDEX('Payer Participation Data'!$F$10:$BM$59,0,MATCH(CONCATENATE($J1550,L$6),'Payer Participation Data'!$F$8:$BM$8,0)),'Payer Participation Data'!$B$10:$B$59,$C1550,'Payer Participation Data'!$C$10:$C$59,$D1550)),"-",SUMIFS(INDEX('Payer Participation Data'!$F$10:$BM$59,0,MATCH(CONCATENATE($J1550,L$6),'Payer Participation Data'!$F$8:$BM$8,0)),'Payer Participation Data'!$B$10:$B$59,$C1550,'Payer Participation Data'!$C$10:$C$59,$D1550))</f>
        <v>0</v>
      </c>
      <c r="M1550" s="264">
        <f>IF(ISNA(SUMIFS(INDEX('Payer Participation Data'!$F$10:$BM$59,0,MATCH(CONCATENATE($J1550,M$6),'Payer Participation Data'!$F$8:$BM$8,0)),'Payer Participation Data'!$B$10:$B$59,$C1550,'Payer Participation Data'!$C$10:$C$59,$D1550)),"-",SUMIFS(INDEX('Payer Participation Data'!$F$10:$BM$59,0,MATCH(CONCATENATE($J1550,M$6),'Payer Participation Data'!$F$8:$BM$8,0)),'Payer Participation Data'!$B$10:$B$59,$C1550,'Payer Participation Data'!$C$10:$C$59,$D1550))</f>
        <v>0</v>
      </c>
    </row>
    <row r="1551" spans="2:13" x14ac:dyDescent="0.35">
      <c r="B1551" s="127" t="s">
        <v>80</v>
      </c>
      <c r="C1551" s="169" t="str">
        <f>IF(ISBLANK('Payer Participation Data'!$B$87),"-",'Payer Participation Data'!$B$87)</f>
        <v>-</v>
      </c>
      <c r="D1551" s="169" t="str">
        <f>IF(ISBLANK('Payer Participation Data'!$C$87),"-",'Payer Participation Data'!$C$87)</f>
        <v>-</v>
      </c>
      <c r="E1551" s="169" t="str">
        <f>IF(ISBLANK('Payer Participation Data'!$D$87),"-",'Payer Participation Data'!$D$87)</f>
        <v>-</v>
      </c>
      <c r="F1551" s="169" t="str">
        <f>IF(ISBLANK('Payer Participation Data'!$E$87),"-",'Payer Participation Data'!$E$87)</f>
        <v>-</v>
      </c>
      <c r="G1551" s="260">
        <v>1</v>
      </c>
      <c r="H1551" s="260">
        <v>1</v>
      </c>
      <c r="I1551" s="260">
        <v>5</v>
      </c>
      <c r="J1551" s="102" t="str">
        <f t="shared" si="71"/>
        <v>151</v>
      </c>
      <c r="K1551" s="102" t="s">
        <v>30</v>
      </c>
      <c r="L1551" s="263">
        <f>IF(ISNA(SUMIFS(INDEX('Payer Participation Data'!$F$10:$BM$59,0,MATCH(CONCATENATE($J1551,L$6),'Payer Participation Data'!$F$8:$BM$8,0)),'Payer Participation Data'!$B$10:$B$59,$C1551,'Payer Participation Data'!$C$10:$C$59,$D1551)),"-",SUMIFS(INDEX('Payer Participation Data'!$F$10:$BM$59,0,MATCH(CONCATENATE($J1551,L$6),'Payer Participation Data'!$F$8:$BM$8,0)),'Payer Participation Data'!$B$10:$B$59,$C1551,'Payer Participation Data'!$C$10:$C$59,$D1551))</f>
        <v>0</v>
      </c>
      <c r="M1551" s="264">
        <f>IF(ISNA(SUMIFS(INDEX('Payer Participation Data'!$F$10:$BM$59,0,MATCH(CONCATENATE($J1551,M$6),'Payer Participation Data'!$F$8:$BM$8,0)),'Payer Participation Data'!$B$10:$B$59,$C1551,'Payer Participation Data'!$C$10:$C$59,$D1551)),"-",SUMIFS(INDEX('Payer Participation Data'!$F$10:$BM$59,0,MATCH(CONCATENATE($J1551,M$6),'Payer Participation Data'!$F$8:$BM$8,0)),'Payer Participation Data'!$B$10:$B$59,$C1551,'Payer Participation Data'!$C$10:$C$59,$D1551))</f>
        <v>0</v>
      </c>
    </row>
    <row r="1552" spans="2:13" x14ac:dyDescent="0.35">
      <c r="B1552" s="127" t="s">
        <v>80</v>
      </c>
      <c r="C1552" s="169" t="str">
        <f>IF(ISBLANK('Payer Participation Data'!$B$87),"-",'Payer Participation Data'!$B$87)</f>
        <v>-</v>
      </c>
      <c r="D1552" s="169" t="str">
        <f>IF(ISBLANK('Payer Participation Data'!$C$87),"-",'Payer Participation Data'!$C$87)</f>
        <v>-</v>
      </c>
      <c r="E1552" s="169" t="str">
        <f>IF(ISBLANK('Payer Participation Data'!$D$87),"-",'Payer Participation Data'!$D$87)</f>
        <v>-</v>
      </c>
      <c r="F1552" s="169" t="str">
        <f>IF(ISBLANK('Payer Participation Data'!$E$87),"-",'Payer Participation Data'!$E$87)</f>
        <v>-</v>
      </c>
      <c r="G1552" s="261">
        <v>2</v>
      </c>
      <c r="H1552" s="261">
        <v>1</v>
      </c>
      <c r="I1552" s="261">
        <v>5</v>
      </c>
      <c r="J1552" s="128" t="str">
        <f t="shared" si="71"/>
        <v>152</v>
      </c>
      <c r="K1552" s="128" t="s">
        <v>30</v>
      </c>
      <c r="L1552" s="263">
        <f>IF(ISNA(SUMIFS(INDEX('Payer Participation Data'!$F$10:$BM$59,0,MATCH(CONCATENATE($J1552,L$6),'Payer Participation Data'!$F$8:$BM$8,0)),'Payer Participation Data'!$B$10:$B$59,$C1552,'Payer Participation Data'!$C$10:$C$59,$D1552)),"-",SUMIFS(INDEX('Payer Participation Data'!$F$10:$BM$59,0,MATCH(CONCATENATE($J1552,L$6),'Payer Participation Data'!$F$8:$BM$8,0)),'Payer Participation Data'!$B$10:$B$59,$C1552,'Payer Participation Data'!$C$10:$C$59,$D1552))</f>
        <v>0</v>
      </c>
      <c r="M1552" s="264">
        <f>IF(ISNA(SUMIFS(INDEX('Payer Participation Data'!$F$10:$BM$59,0,MATCH(CONCATENATE($J1552,M$6),'Payer Participation Data'!$F$8:$BM$8,0)),'Payer Participation Data'!$B$10:$B$59,$C1552,'Payer Participation Data'!$C$10:$C$59,$D1552)),"-",SUMIFS(INDEX('Payer Participation Data'!$F$10:$BM$59,0,MATCH(CONCATENATE($J1552,M$6),'Payer Participation Data'!$F$8:$BM$8,0)),'Payer Participation Data'!$B$10:$B$59,$C1552,'Payer Participation Data'!$C$10:$C$59,$D1552))</f>
        <v>0</v>
      </c>
    </row>
    <row r="1553" spans="2:13" x14ac:dyDescent="0.35">
      <c r="B1553" s="127" t="s">
        <v>80</v>
      </c>
      <c r="C1553" s="169" t="str">
        <f>IF(ISBLANK('Payer Participation Data'!$B$87),"-",'Payer Participation Data'!$B$87)</f>
        <v>-</v>
      </c>
      <c r="D1553" s="169" t="str">
        <f>IF(ISBLANK('Payer Participation Data'!$C$87),"-",'Payer Participation Data'!$C$87)</f>
        <v>-</v>
      </c>
      <c r="E1553" s="169" t="str">
        <f>IF(ISBLANK('Payer Participation Data'!$D$87),"-",'Payer Participation Data'!$D$87)</f>
        <v>-</v>
      </c>
      <c r="F1553" s="169" t="str">
        <f>IF(ISBLANK('Payer Participation Data'!$E$87),"-",'Payer Participation Data'!$E$87)</f>
        <v>-</v>
      </c>
      <c r="G1553" s="260">
        <v>3</v>
      </c>
      <c r="H1553" s="260">
        <v>1</v>
      </c>
      <c r="I1553" s="260">
        <v>5</v>
      </c>
      <c r="J1553" s="102" t="str">
        <f t="shared" si="71"/>
        <v>153</v>
      </c>
      <c r="K1553" s="102" t="s">
        <v>30</v>
      </c>
      <c r="L1553" s="263">
        <f>IF(ISNA(SUMIFS(INDEX('Payer Participation Data'!$F$10:$BM$59,0,MATCH(CONCATENATE($J1553,L$6),'Payer Participation Data'!$F$8:$BM$8,0)),'Payer Participation Data'!$B$10:$B$59,$C1553,'Payer Participation Data'!$C$10:$C$59,$D1553)),"-",SUMIFS(INDEX('Payer Participation Data'!$F$10:$BM$59,0,MATCH(CONCATENATE($J1553,L$6),'Payer Participation Data'!$F$8:$BM$8,0)),'Payer Participation Data'!$B$10:$B$59,$C1553,'Payer Participation Data'!$C$10:$C$59,$D1553))</f>
        <v>0</v>
      </c>
      <c r="M1553" s="264">
        <f>IF(ISNA(SUMIFS(INDEX('Payer Participation Data'!$F$10:$BM$59,0,MATCH(CONCATENATE($J1553,M$6),'Payer Participation Data'!$F$8:$BM$8,0)),'Payer Participation Data'!$B$10:$B$59,$C1553,'Payer Participation Data'!$C$10:$C$59,$D1553)),"-",SUMIFS(INDEX('Payer Participation Data'!$F$10:$BM$59,0,MATCH(CONCATENATE($J1553,M$6),'Payer Participation Data'!$F$8:$BM$8,0)),'Payer Participation Data'!$B$10:$B$59,$C1553,'Payer Participation Data'!$C$10:$C$59,$D1553))</f>
        <v>0</v>
      </c>
    </row>
    <row r="1554" spans="2:13" x14ac:dyDescent="0.35">
      <c r="B1554" s="127" t="s">
        <v>80</v>
      </c>
      <c r="C1554" s="169" t="str">
        <f>IF(ISBLANK('Payer Participation Data'!$B$87),"-",'Payer Participation Data'!$B$87)</f>
        <v>-</v>
      </c>
      <c r="D1554" s="169" t="str">
        <f>IF(ISBLANK('Payer Participation Data'!$C$87),"-",'Payer Participation Data'!$C$87)</f>
        <v>-</v>
      </c>
      <c r="E1554" s="169" t="str">
        <f>IF(ISBLANK('Payer Participation Data'!$D$87),"-",'Payer Participation Data'!$D$87)</f>
        <v>-</v>
      </c>
      <c r="F1554" s="169" t="str">
        <f>IF(ISBLANK('Payer Participation Data'!$E$87),"-",'Payer Participation Data'!$E$87)</f>
        <v>-</v>
      </c>
      <c r="G1554" s="261">
        <v>4</v>
      </c>
      <c r="H1554" s="261">
        <v>1</v>
      </c>
      <c r="I1554" s="261">
        <v>5</v>
      </c>
      <c r="J1554" s="128" t="str">
        <f t="shared" si="71"/>
        <v>154</v>
      </c>
      <c r="K1554" s="128" t="s">
        <v>30</v>
      </c>
      <c r="L1554" s="263">
        <f>IF(ISNA(SUMIFS(INDEX('Payer Participation Data'!$F$10:$BM$59,0,MATCH(CONCATENATE($J1554,L$6),'Payer Participation Data'!$F$8:$BM$8,0)),'Payer Participation Data'!$B$10:$B$59,$C1554,'Payer Participation Data'!$C$10:$C$59,$D1554)),"-",SUMIFS(INDEX('Payer Participation Data'!$F$10:$BM$59,0,MATCH(CONCATENATE($J1554,L$6),'Payer Participation Data'!$F$8:$BM$8,0)),'Payer Participation Data'!$B$10:$B$59,$C1554,'Payer Participation Data'!$C$10:$C$59,$D1554))</f>
        <v>0</v>
      </c>
      <c r="M1554" s="264">
        <f>IF(ISNA(SUMIFS(INDEX('Payer Participation Data'!$F$10:$BM$59,0,MATCH(CONCATENATE($J1554,M$6),'Payer Participation Data'!$F$8:$BM$8,0)),'Payer Participation Data'!$B$10:$B$59,$C1554,'Payer Participation Data'!$C$10:$C$59,$D1554)),"-",SUMIFS(INDEX('Payer Participation Data'!$F$10:$BM$59,0,MATCH(CONCATENATE($J1554,M$6),'Payer Participation Data'!$F$8:$BM$8,0)),'Payer Participation Data'!$B$10:$B$59,$C1554,'Payer Participation Data'!$C$10:$C$59,$D1554))</f>
        <v>0</v>
      </c>
    </row>
    <row r="1555" spans="2:13" x14ac:dyDescent="0.35">
      <c r="B1555" s="127" t="s">
        <v>80</v>
      </c>
      <c r="C1555" s="169" t="str">
        <f>IF(ISBLANK('Payer Participation Data'!$B$87),"-",'Payer Participation Data'!$B$87)</f>
        <v>-</v>
      </c>
      <c r="D1555" s="169" t="str">
        <f>IF(ISBLANK('Payer Participation Data'!$C$87),"-",'Payer Participation Data'!$C$87)</f>
        <v>-</v>
      </c>
      <c r="E1555" s="169" t="str">
        <f>IF(ISBLANK('Payer Participation Data'!$D$87),"-",'Payer Participation Data'!$D$87)</f>
        <v>-</v>
      </c>
      <c r="F1555" s="169" t="str">
        <f>IF(ISBLANK('Payer Participation Data'!$E$87),"-",'Payer Participation Data'!$E$87)</f>
        <v>-</v>
      </c>
      <c r="G1555" s="260">
        <v>1</v>
      </c>
      <c r="H1555" s="260">
        <v>2</v>
      </c>
      <c r="I1555" s="260">
        <v>5</v>
      </c>
      <c r="J1555" s="102" t="str">
        <f t="shared" si="71"/>
        <v>251</v>
      </c>
      <c r="K1555" s="102" t="s">
        <v>30</v>
      </c>
      <c r="L1555" s="263">
        <f>IF(ISNA(SUMIFS(INDEX('Payer Participation Data'!$F$10:$BM$59,0,MATCH(CONCATENATE($J1555,L$6),'Payer Participation Data'!$F$8:$BM$8,0)),'Payer Participation Data'!$B$10:$B$59,$C1555,'Payer Participation Data'!$C$10:$C$59,$D1555)),"-",SUMIFS(INDEX('Payer Participation Data'!$F$10:$BM$59,0,MATCH(CONCATENATE($J1555,L$6),'Payer Participation Data'!$F$8:$BM$8,0)),'Payer Participation Data'!$B$10:$B$59,$C1555,'Payer Participation Data'!$C$10:$C$59,$D1555))</f>
        <v>0</v>
      </c>
      <c r="M1555" s="264">
        <f>IF(ISNA(SUMIFS(INDEX('Payer Participation Data'!$F$10:$BM$59,0,MATCH(CONCATENATE($J1555,M$6),'Payer Participation Data'!$F$8:$BM$8,0)),'Payer Participation Data'!$B$10:$B$59,$C1555,'Payer Participation Data'!$C$10:$C$59,$D1555)),"-",SUMIFS(INDEX('Payer Participation Data'!$F$10:$BM$59,0,MATCH(CONCATENATE($J1555,M$6),'Payer Participation Data'!$F$8:$BM$8,0)),'Payer Participation Data'!$B$10:$B$59,$C1555,'Payer Participation Data'!$C$10:$C$59,$D1555))</f>
        <v>0</v>
      </c>
    </row>
    <row r="1556" spans="2:13" x14ac:dyDescent="0.35">
      <c r="B1556" s="127" t="s">
        <v>80</v>
      </c>
      <c r="C1556" s="169" t="str">
        <f>IF(ISBLANK('Payer Participation Data'!$B$87),"-",'Payer Participation Data'!$B$87)</f>
        <v>-</v>
      </c>
      <c r="D1556" s="169" t="str">
        <f>IF(ISBLANK('Payer Participation Data'!$C$87),"-",'Payer Participation Data'!$C$87)</f>
        <v>-</v>
      </c>
      <c r="E1556" s="169" t="str">
        <f>IF(ISBLANK('Payer Participation Data'!$D$87),"-",'Payer Participation Data'!$D$87)</f>
        <v>-</v>
      </c>
      <c r="F1556" s="169" t="str">
        <f>IF(ISBLANK('Payer Participation Data'!$E$87),"-",'Payer Participation Data'!$E$87)</f>
        <v>-</v>
      </c>
      <c r="G1556" s="261">
        <v>2</v>
      </c>
      <c r="H1556" s="261">
        <v>2</v>
      </c>
      <c r="I1556" s="261">
        <v>5</v>
      </c>
      <c r="J1556" s="128" t="str">
        <f t="shared" si="71"/>
        <v>252</v>
      </c>
      <c r="K1556" s="128" t="s">
        <v>30</v>
      </c>
      <c r="L1556" s="263">
        <f>IF(ISNA(SUMIFS(INDEX('Payer Participation Data'!$F$10:$BM$59,0,MATCH(CONCATENATE($J1556,L$6),'Payer Participation Data'!$F$8:$BM$8,0)),'Payer Participation Data'!$B$10:$B$59,$C1556,'Payer Participation Data'!$C$10:$C$59,$D1556)),"-",SUMIFS(INDEX('Payer Participation Data'!$F$10:$BM$59,0,MATCH(CONCATENATE($J1556,L$6),'Payer Participation Data'!$F$8:$BM$8,0)),'Payer Participation Data'!$B$10:$B$59,$C1556,'Payer Participation Data'!$C$10:$C$59,$D1556))</f>
        <v>0</v>
      </c>
      <c r="M1556" s="264">
        <f>IF(ISNA(SUMIFS(INDEX('Payer Participation Data'!$F$10:$BM$59,0,MATCH(CONCATENATE($J1556,M$6),'Payer Participation Data'!$F$8:$BM$8,0)),'Payer Participation Data'!$B$10:$B$59,$C1556,'Payer Participation Data'!$C$10:$C$59,$D1556)),"-",SUMIFS(INDEX('Payer Participation Data'!$F$10:$BM$59,0,MATCH(CONCATENATE($J1556,M$6),'Payer Participation Data'!$F$8:$BM$8,0)),'Payer Participation Data'!$B$10:$B$59,$C1556,'Payer Participation Data'!$C$10:$C$59,$D1556))</f>
        <v>0</v>
      </c>
    </row>
    <row r="1557" spans="2:13" x14ac:dyDescent="0.35">
      <c r="B1557" s="127" t="s">
        <v>80</v>
      </c>
      <c r="C1557" s="169" t="str">
        <f>IF(ISBLANK('Payer Participation Data'!$B$87),"-",'Payer Participation Data'!$B$87)</f>
        <v>-</v>
      </c>
      <c r="D1557" s="169" t="str">
        <f>IF(ISBLANK('Payer Participation Data'!$C$87),"-",'Payer Participation Data'!$C$87)</f>
        <v>-</v>
      </c>
      <c r="E1557" s="169" t="str">
        <f>IF(ISBLANK('Payer Participation Data'!$D$87),"-",'Payer Participation Data'!$D$87)</f>
        <v>-</v>
      </c>
      <c r="F1557" s="169" t="str">
        <f>IF(ISBLANK('Payer Participation Data'!$E$87),"-",'Payer Participation Data'!$E$87)</f>
        <v>-</v>
      </c>
      <c r="G1557" s="260">
        <v>3</v>
      </c>
      <c r="H1557" s="260">
        <v>2</v>
      </c>
      <c r="I1557" s="260">
        <v>5</v>
      </c>
      <c r="J1557" s="102" t="str">
        <f t="shared" si="71"/>
        <v>253</v>
      </c>
      <c r="K1557" s="102" t="s">
        <v>30</v>
      </c>
      <c r="L1557" s="263">
        <f>IF(ISNA(SUMIFS(INDEX('Payer Participation Data'!$F$10:$BM$59,0,MATCH(CONCATENATE($J1557,L$6),'Payer Participation Data'!$F$8:$BM$8,0)),'Payer Participation Data'!$B$10:$B$59,$C1557,'Payer Participation Data'!$C$10:$C$59,$D1557)),"-",SUMIFS(INDEX('Payer Participation Data'!$F$10:$BM$59,0,MATCH(CONCATENATE($J1557,L$6),'Payer Participation Data'!$F$8:$BM$8,0)),'Payer Participation Data'!$B$10:$B$59,$C1557,'Payer Participation Data'!$C$10:$C$59,$D1557))</f>
        <v>0</v>
      </c>
      <c r="M1557" s="264">
        <f>IF(ISNA(SUMIFS(INDEX('Payer Participation Data'!$F$10:$BM$59,0,MATCH(CONCATENATE($J1557,M$6),'Payer Participation Data'!$F$8:$BM$8,0)),'Payer Participation Data'!$B$10:$B$59,$C1557,'Payer Participation Data'!$C$10:$C$59,$D1557)),"-",SUMIFS(INDEX('Payer Participation Data'!$F$10:$BM$59,0,MATCH(CONCATENATE($J1557,M$6),'Payer Participation Data'!$F$8:$BM$8,0)),'Payer Participation Data'!$B$10:$B$59,$C1557,'Payer Participation Data'!$C$10:$C$59,$D1557))</f>
        <v>0</v>
      </c>
    </row>
    <row r="1558" spans="2:13" x14ac:dyDescent="0.35">
      <c r="B1558" s="127" t="s">
        <v>80</v>
      </c>
      <c r="C1558" s="169" t="str">
        <f>IF(ISBLANK('Payer Participation Data'!$B$87),"-",'Payer Participation Data'!$B$87)</f>
        <v>-</v>
      </c>
      <c r="D1558" s="169" t="str">
        <f>IF(ISBLANK('Payer Participation Data'!$C$87),"-",'Payer Participation Data'!$C$87)</f>
        <v>-</v>
      </c>
      <c r="E1558" s="169" t="str">
        <f>IF(ISBLANK('Payer Participation Data'!$D$87),"-",'Payer Participation Data'!$D$87)</f>
        <v>-</v>
      </c>
      <c r="F1558" s="169" t="str">
        <f>IF(ISBLANK('Payer Participation Data'!$E$87),"-",'Payer Participation Data'!$E$87)</f>
        <v>-</v>
      </c>
      <c r="G1558" s="261">
        <v>4</v>
      </c>
      <c r="H1558" s="261">
        <v>2</v>
      </c>
      <c r="I1558" s="261">
        <v>5</v>
      </c>
      <c r="J1558" s="128" t="str">
        <f t="shared" si="71"/>
        <v>254</v>
      </c>
      <c r="K1558" s="128" t="s">
        <v>30</v>
      </c>
      <c r="L1558" s="263">
        <f>IF(ISNA(SUMIFS(INDEX('Payer Participation Data'!$F$10:$BM$59,0,MATCH(CONCATENATE($J1558,L$6),'Payer Participation Data'!$F$8:$BM$8,0)),'Payer Participation Data'!$B$10:$B$59,$C1558,'Payer Participation Data'!$C$10:$C$59,$D1558)),"-",SUMIFS(INDEX('Payer Participation Data'!$F$10:$BM$59,0,MATCH(CONCATENATE($J1558,L$6),'Payer Participation Data'!$F$8:$BM$8,0)),'Payer Participation Data'!$B$10:$B$59,$C1558,'Payer Participation Data'!$C$10:$C$59,$D1558))</f>
        <v>0</v>
      </c>
      <c r="M1558" s="264">
        <f>IF(ISNA(SUMIFS(INDEX('Payer Participation Data'!$F$10:$BM$59,0,MATCH(CONCATENATE($J1558,M$6),'Payer Participation Data'!$F$8:$BM$8,0)),'Payer Participation Data'!$B$10:$B$59,$C1558,'Payer Participation Data'!$C$10:$C$59,$D1558)),"-",SUMIFS(INDEX('Payer Participation Data'!$F$10:$BM$59,0,MATCH(CONCATENATE($J1558,M$6),'Payer Participation Data'!$F$8:$BM$8,0)),'Payer Participation Data'!$B$10:$B$59,$C1558,'Payer Participation Data'!$C$10:$C$59,$D1558))</f>
        <v>0</v>
      </c>
    </row>
    <row r="1559" spans="2:13" x14ac:dyDescent="0.35">
      <c r="B1559" s="127" t="s">
        <v>80</v>
      </c>
      <c r="C1559" s="169" t="str">
        <f>IF(ISBLANK('Payer Participation Data'!$B$87),"-",'Payer Participation Data'!$B$87)</f>
        <v>-</v>
      </c>
      <c r="D1559" s="169" t="str">
        <f>IF(ISBLANK('Payer Participation Data'!$C$87),"-",'Payer Participation Data'!$C$87)</f>
        <v>-</v>
      </c>
      <c r="E1559" s="169" t="str">
        <f>IF(ISBLANK('Payer Participation Data'!$D$87),"-",'Payer Participation Data'!$D$87)</f>
        <v>-</v>
      </c>
      <c r="F1559" s="169" t="str">
        <f>IF(ISBLANK('Payer Participation Data'!$E$87),"-",'Payer Participation Data'!$E$87)</f>
        <v>-</v>
      </c>
      <c r="G1559" s="260">
        <v>1</v>
      </c>
      <c r="H1559" s="260">
        <v>3</v>
      </c>
      <c r="I1559" s="260">
        <v>5</v>
      </c>
      <c r="J1559" s="102" t="str">
        <f t="shared" si="71"/>
        <v>351</v>
      </c>
      <c r="K1559" s="102" t="s">
        <v>30</v>
      </c>
      <c r="L1559" s="263">
        <f>IF(ISNA(SUMIFS(INDEX('Payer Participation Data'!$F$10:$BM$59,0,MATCH(CONCATENATE($J1559,L$6),'Payer Participation Data'!$F$8:$BM$8,0)),'Payer Participation Data'!$B$10:$B$59,$C1559,'Payer Participation Data'!$C$10:$C$59,$D1559)),"-",SUMIFS(INDEX('Payer Participation Data'!$F$10:$BM$59,0,MATCH(CONCATENATE($J1559,L$6),'Payer Participation Data'!$F$8:$BM$8,0)),'Payer Participation Data'!$B$10:$B$59,$C1559,'Payer Participation Data'!$C$10:$C$59,$D1559))</f>
        <v>0</v>
      </c>
      <c r="M1559" s="264">
        <f>IF(ISNA(SUMIFS(INDEX('Payer Participation Data'!$F$10:$BM$59,0,MATCH(CONCATENATE($J1559,M$6),'Payer Participation Data'!$F$8:$BM$8,0)),'Payer Participation Data'!$B$10:$B$59,$C1559,'Payer Participation Data'!$C$10:$C$59,$D1559)),"-",SUMIFS(INDEX('Payer Participation Data'!$F$10:$BM$59,0,MATCH(CONCATENATE($J1559,M$6),'Payer Participation Data'!$F$8:$BM$8,0)),'Payer Participation Data'!$B$10:$B$59,$C1559,'Payer Participation Data'!$C$10:$C$59,$D1559))</f>
        <v>0</v>
      </c>
    </row>
    <row r="1560" spans="2:13" x14ac:dyDescent="0.35">
      <c r="B1560" s="127" t="s">
        <v>80</v>
      </c>
      <c r="C1560" s="169" t="str">
        <f>IF(ISBLANK('Payer Participation Data'!$B$87),"-",'Payer Participation Data'!$B$87)</f>
        <v>-</v>
      </c>
      <c r="D1560" s="169" t="str">
        <f>IF(ISBLANK('Payer Participation Data'!$C$87),"-",'Payer Participation Data'!$C$87)</f>
        <v>-</v>
      </c>
      <c r="E1560" s="169" t="str">
        <f>IF(ISBLANK('Payer Participation Data'!$D$87),"-",'Payer Participation Data'!$D$87)</f>
        <v>-</v>
      </c>
      <c r="F1560" s="169" t="str">
        <f>IF(ISBLANK('Payer Participation Data'!$E$87),"-",'Payer Participation Data'!$E$87)</f>
        <v>-</v>
      </c>
      <c r="G1560" s="261">
        <v>2</v>
      </c>
      <c r="H1560" s="261">
        <v>3</v>
      </c>
      <c r="I1560" s="261">
        <v>5</v>
      </c>
      <c r="J1560" s="128" t="str">
        <f t="shared" si="71"/>
        <v>352</v>
      </c>
      <c r="K1560" s="128" t="s">
        <v>30</v>
      </c>
      <c r="L1560" s="263">
        <f>IF(ISNA(SUMIFS(INDEX('Payer Participation Data'!$F$10:$BM$59,0,MATCH(CONCATENATE($J1560,L$6),'Payer Participation Data'!$F$8:$BM$8,0)),'Payer Participation Data'!$B$10:$B$59,$C1560,'Payer Participation Data'!$C$10:$C$59,$D1560)),"-",SUMIFS(INDEX('Payer Participation Data'!$F$10:$BM$59,0,MATCH(CONCATENATE($J1560,L$6),'Payer Participation Data'!$F$8:$BM$8,0)),'Payer Participation Data'!$B$10:$B$59,$C1560,'Payer Participation Data'!$C$10:$C$59,$D1560))</f>
        <v>0</v>
      </c>
      <c r="M1560" s="264">
        <f>IF(ISNA(SUMIFS(INDEX('Payer Participation Data'!$F$10:$BM$59,0,MATCH(CONCATENATE($J1560,M$6),'Payer Participation Data'!$F$8:$BM$8,0)),'Payer Participation Data'!$B$10:$B$59,$C1560,'Payer Participation Data'!$C$10:$C$59,$D1560)),"-",SUMIFS(INDEX('Payer Participation Data'!$F$10:$BM$59,0,MATCH(CONCATENATE($J1560,M$6),'Payer Participation Data'!$F$8:$BM$8,0)),'Payer Participation Data'!$B$10:$B$59,$C1560,'Payer Participation Data'!$C$10:$C$59,$D1560))</f>
        <v>0</v>
      </c>
    </row>
    <row r="1561" spans="2:13" x14ac:dyDescent="0.35">
      <c r="B1561" s="127" t="s">
        <v>80</v>
      </c>
      <c r="C1561" s="169" t="str">
        <f>IF(ISBLANK('Payer Participation Data'!$B$87),"-",'Payer Participation Data'!$B$87)</f>
        <v>-</v>
      </c>
      <c r="D1561" s="169" t="str">
        <f>IF(ISBLANK('Payer Participation Data'!$C$87),"-",'Payer Participation Data'!$C$87)</f>
        <v>-</v>
      </c>
      <c r="E1561" s="169" t="str">
        <f>IF(ISBLANK('Payer Participation Data'!$D$87),"-",'Payer Participation Data'!$D$87)</f>
        <v>-</v>
      </c>
      <c r="F1561" s="169" t="str">
        <f>IF(ISBLANK('Payer Participation Data'!$E$87),"-",'Payer Participation Data'!$E$87)</f>
        <v>-</v>
      </c>
      <c r="G1561" s="260">
        <v>3</v>
      </c>
      <c r="H1561" s="260">
        <v>3</v>
      </c>
      <c r="I1561" s="260">
        <v>5</v>
      </c>
      <c r="J1561" s="102" t="str">
        <f t="shared" si="71"/>
        <v>353</v>
      </c>
      <c r="K1561" s="102" t="s">
        <v>30</v>
      </c>
      <c r="L1561" s="263">
        <f>IF(ISNA(SUMIFS(INDEX('Payer Participation Data'!$F$10:$BM$59,0,MATCH(CONCATENATE($J1561,L$6),'Payer Participation Data'!$F$8:$BM$8,0)),'Payer Participation Data'!$B$10:$B$59,$C1561,'Payer Participation Data'!$C$10:$C$59,$D1561)),"-",SUMIFS(INDEX('Payer Participation Data'!$F$10:$BM$59,0,MATCH(CONCATENATE($J1561,L$6),'Payer Participation Data'!$F$8:$BM$8,0)),'Payer Participation Data'!$B$10:$B$59,$C1561,'Payer Participation Data'!$C$10:$C$59,$D1561))</f>
        <v>0</v>
      </c>
      <c r="M1561" s="264">
        <f>IF(ISNA(SUMIFS(INDEX('Payer Participation Data'!$F$10:$BM$59,0,MATCH(CONCATENATE($J1561,M$6),'Payer Participation Data'!$F$8:$BM$8,0)),'Payer Participation Data'!$B$10:$B$59,$C1561,'Payer Participation Data'!$C$10:$C$59,$D1561)),"-",SUMIFS(INDEX('Payer Participation Data'!$F$10:$BM$59,0,MATCH(CONCATENATE($J1561,M$6),'Payer Participation Data'!$F$8:$BM$8,0)),'Payer Participation Data'!$B$10:$B$59,$C1561,'Payer Participation Data'!$C$10:$C$59,$D1561))</f>
        <v>0</v>
      </c>
    </row>
    <row r="1562" spans="2:13" x14ac:dyDescent="0.35">
      <c r="B1562" s="127" t="s">
        <v>80</v>
      </c>
      <c r="C1562" s="169" t="str">
        <f>IF(ISBLANK('Payer Participation Data'!$B$87),"-",'Payer Participation Data'!$B$87)</f>
        <v>-</v>
      </c>
      <c r="D1562" s="169" t="str">
        <f>IF(ISBLANK('Payer Participation Data'!$C$87),"-",'Payer Participation Data'!$C$87)</f>
        <v>-</v>
      </c>
      <c r="E1562" s="169" t="str">
        <f>IF(ISBLANK('Payer Participation Data'!$D$87),"-",'Payer Participation Data'!$D$87)</f>
        <v>-</v>
      </c>
      <c r="F1562" s="169" t="str">
        <f>IF(ISBLANK('Payer Participation Data'!$E$87),"-",'Payer Participation Data'!$E$87)</f>
        <v>-</v>
      </c>
      <c r="G1562" s="261">
        <v>4</v>
      </c>
      <c r="H1562" s="261">
        <v>3</v>
      </c>
      <c r="I1562" s="261">
        <v>5</v>
      </c>
      <c r="J1562" s="128" t="str">
        <f t="shared" si="71"/>
        <v>354</v>
      </c>
      <c r="K1562" s="128" t="s">
        <v>30</v>
      </c>
      <c r="L1562" s="263">
        <f>IF(ISNA(SUMIFS(INDEX('Payer Participation Data'!$F$10:$BM$59,0,MATCH(CONCATENATE($J1562,L$6),'Payer Participation Data'!$F$8:$BM$8,0)),'Payer Participation Data'!$B$10:$B$59,$C1562,'Payer Participation Data'!$C$10:$C$59,$D1562)),"-",SUMIFS(INDEX('Payer Participation Data'!$F$10:$BM$59,0,MATCH(CONCATENATE($J1562,L$6),'Payer Participation Data'!$F$8:$BM$8,0)),'Payer Participation Data'!$B$10:$B$59,$C1562,'Payer Participation Data'!$C$10:$C$59,$D1562))</f>
        <v>0</v>
      </c>
      <c r="M1562" s="264">
        <f>IF(ISNA(SUMIFS(INDEX('Payer Participation Data'!$F$10:$BM$59,0,MATCH(CONCATENATE($J1562,M$6),'Payer Participation Data'!$F$8:$BM$8,0)),'Payer Participation Data'!$B$10:$B$59,$C1562,'Payer Participation Data'!$C$10:$C$59,$D1562)),"-",SUMIFS(INDEX('Payer Participation Data'!$F$10:$BM$59,0,MATCH(CONCATENATE($J1562,M$6),'Payer Participation Data'!$F$8:$BM$8,0)),'Payer Participation Data'!$B$10:$B$59,$C1562,'Payer Participation Data'!$C$10:$C$59,$D1562))</f>
        <v>0</v>
      </c>
    </row>
    <row r="1563" spans="2:13" x14ac:dyDescent="0.35">
      <c r="B1563" s="127" t="s">
        <v>80</v>
      </c>
      <c r="C1563" s="169" t="str">
        <f>IF(ISBLANK('Payer Participation Data'!$B$87),"-",'Payer Participation Data'!$B$87)</f>
        <v>-</v>
      </c>
      <c r="D1563" s="169" t="str">
        <f>IF(ISBLANK('Payer Participation Data'!$C$87),"-",'Payer Participation Data'!$C$87)</f>
        <v>-</v>
      </c>
      <c r="E1563" s="169" t="str">
        <f>IF(ISBLANK('Payer Participation Data'!$D$87),"-",'Payer Participation Data'!$D$87)</f>
        <v>-</v>
      </c>
      <c r="F1563" s="169" t="str">
        <f>IF(ISBLANK('Payer Participation Data'!$E$87),"-",'Payer Participation Data'!$E$87)</f>
        <v>-</v>
      </c>
      <c r="G1563" s="260">
        <v>1</v>
      </c>
      <c r="H1563" s="260">
        <v>4</v>
      </c>
      <c r="I1563" s="260">
        <v>5</v>
      </c>
      <c r="J1563" s="102" t="str">
        <f t="shared" si="71"/>
        <v>451</v>
      </c>
      <c r="K1563" s="102" t="s">
        <v>30</v>
      </c>
      <c r="L1563" s="263">
        <f>IF(ISNA(SUMIFS(INDEX('Payer Participation Data'!$F$10:$BM$59,0,MATCH(CONCATENATE($J1563,L$6),'Payer Participation Data'!$F$8:$BM$8,0)),'Payer Participation Data'!$B$10:$B$59,$C1563,'Payer Participation Data'!$C$10:$C$59,$D1563)),"-",SUMIFS(INDEX('Payer Participation Data'!$F$10:$BM$59,0,MATCH(CONCATENATE($J1563,L$6),'Payer Participation Data'!$F$8:$BM$8,0)),'Payer Participation Data'!$B$10:$B$59,$C1563,'Payer Participation Data'!$C$10:$C$59,$D1563))</f>
        <v>0</v>
      </c>
      <c r="M1563" s="264">
        <f>IF(ISNA(SUMIFS(INDEX('Payer Participation Data'!$F$10:$BM$59,0,MATCH(CONCATENATE($J1563,M$6),'Payer Participation Data'!$F$8:$BM$8,0)),'Payer Participation Data'!$B$10:$B$59,$C1563,'Payer Participation Data'!$C$10:$C$59,$D1563)),"-",SUMIFS(INDEX('Payer Participation Data'!$F$10:$BM$59,0,MATCH(CONCATENATE($J1563,M$6),'Payer Participation Data'!$F$8:$BM$8,0)),'Payer Participation Data'!$B$10:$B$59,$C1563,'Payer Participation Data'!$C$10:$C$59,$D1563))</f>
        <v>0</v>
      </c>
    </row>
    <row r="1564" spans="2:13" x14ac:dyDescent="0.35">
      <c r="B1564" s="127" t="s">
        <v>80</v>
      </c>
      <c r="C1564" s="169" t="str">
        <f>IF(ISBLANK('Payer Participation Data'!$B$87),"-",'Payer Participation Data'!$B$87)</f>
        <v>-</v>
      </c>
      <c r="D1564" s="169" t="str">
        <f>IF(ISBLANK('Payer Participation Data'!$C$87),"-",'Payer Participation Data'!$C$87)</f>
        <v>-</v>
      </c>
      <c r="E1564" s="169" t="str">
        <f>IF(ISBLANK('Payer Participation Data'!$D$87),"-",'Payer Participation Data'!$D$87)</f>
        <v>-</v>
      </c>
      <c r="F1564" s="169" t="str">
        <f>IF(ISBLANK('Payer Participation Data'!$E$87),"-",'Payer Participation Data'!$E$87)</f>
        <v>-</v>
      </c>
      <c r="G1564" s="261">
        <v>2</v>
      </c>
      <c r="H1564" s="261">
        <v>4</v>
      </c>
      <c r="I1564" s="261">
        <v>5</v>
      </c>
      <c r="J1564" s="128" t="str">
        <f t="shared" si="71"/>
        <v>452</v>
      </c>
      <c r="K1564" s="128" t="s">
        <v>30</v>
      </c>
      <c r="L1564" s="263">
        <f>IF(ISNA(SUMIFS(INDEX('Payer Participation Data'!$F$10:$BM$59,0,MATCH(CONCATENATE($J1564,L$6),'Payer Participation Data'!$F$8:$BM$8,0)),'Payer Participation Data'!$B$10:$B$59,$C1564,'Payer Participation Data'!$C$10:$C$59,$D1564)),"-",SUMIFS(INDEX('Payer Participation Data'!$F$10:$BM$59,0,MATCH(CONCATENATE($J1564,L$6),'Payer Participation Data'!$F$8:$BM$8,0)),'Payer Participation Data'!$B$10:$B$59,$C1564,'Payer Participation Data'!$C$10:$C$59,$D1564))</f>
        <v>0</v>
      </c>
      <c r="M1564" s="264">
        <f>IF(ISNA(SUMIFS(INDEX('Payer Participation Data'!$F$10:$BM$59,0,MATCH(CONCATENATE($J1564,M$6),'Payer Participation Data'!$F$8:$BM$8,0)),'Payer Participation Data'!$B$10:$B$59,$C1564,'Payer Participation Data'!$C$10:$C$59,$D1564)),"-",SUMIFS(INDEX('Payer Participation Data'!$F$10:$BM$59,0,MATCH(CONCATENATE($J1564,M$6),'Payer Participation Data'!$F$8:$BM$8,0)),'Payer Participation Data'!$B$10:$B$59,$C1564,'Payer Participation Data'!$C$10:$C$59,$D1564))</f>
        <v>0</v>
      </c>
    </row>
    <row r="1565" spans="2:13" x14ac:dyDescent="0.35">
      <c r="B1565" s="127" t="s">
        <v>80</v>
      </c>
      <c r="C1565" s="169" t="str">
        <f>IF(ISBLANK('Payer Participation Data'!$B$87),"-",'Payer Participation Data'!$B$87)</f>
        <v>-</v>
      </c>
      <c r="D1565" s="169" t="str">
        <f>IF(ISBLANK('Payer Participation Data'!$C$87),"-",'Payer Participation Data'!$C$87)</f>
        <v>-</v>
      </c>
      <c r="E1565" s="169" t="str">
        <f>IF(ISBLANK('Payer Participation Data'!$D$87),"-",'Payer Participation Data'!$D$87)</f>
        <v>-</v>
      </c>
      <c r="F1565" s="169" t="str">
        <f>IF(ISBLANK('Payer Participation Data'!$E$87),"-",'Payer Participation Data'!$E$87)</f>
        <v>-</v>
      </c>
      <c r="G1565" s="260">
        <v>3</v>
      </c>
      <c r="H1565" s="260">
        <v>4</v>
      </c>
      <c r="I1565" s="260">
        <v>5</v>
      </c>
      <c r="J1565" s="102" t="str">
        <f t="shared" si="71"/>
        <v>453</v>
      </c>
      <c r="K1565" s="102" t="s">
        <v>30</v>
      </c>
      <c r="L1565" s="263">
        <f>IF(ISNA(SUMIFS(INDEX('Payer Participation Data'!$F$10:$BM$59,0,MATCH(CONCATENATE($J1565,L$6),'Payer Participation Data'!$F$8:$BM$8,0)),'Payer Participation Data'!$B$10:$B$59,$C1565,'Payer Participation Data'!$C$10:$C$59,$D1565)),"-",SUMIFS(INDEX('Payer Participation Data'!$F$10:$BM$59,0,MATCH(CONCATENATE($J1565,L$6),'Payer Participation Data'!$F$8:$BM$8,0)),'Payer Participation Data'!$B$10:$B$59,$C1565,'Payer Participation Data'!$C$10:$C$59,$D1565))</f>
        <v>0</v>
      </c>
      <c r="M1565" s="264">
        <f>IF(ISNA(SUMIFS(INDEX('Payer Participation Data'!$F$10:$BM$59,0,MATCH(CONCATENATE($J1565,M$6),'Payer Participation Data'!$F$8:$BM$8,0)),'Payer Participation Data'!$B$10:$B$59,$C1565,'Payer Participation Data'!$C$10:$C$59,$D1565)),"-",SUMIFS(INDEX('Payer Participation Data'!$F$10:$BM$59,0,MATCH(CONCATENATE($J1565,M$6),'Payer Participation Data'!$F$8:$BM$8,0)),'Payer Participation Data'!$B$10:$B$59,$C1565,'Payer Participation Data'!$C$10:$C$59,$D1565))</f>
        <v>0</v>
      </c>
    </row>
    <row r="1566" spans="2:13" x14ac:dyDescent="0.35">
      <c r="B1566" s="127" t="s">
        <v>80</v>
      </c>
      <c r="C1566" s="169" t="str">
        <f>IF(ISBLANK('Payer Participation Data'!$B$87),"-",'Payer Participation Data'!$B$87)</f>
        <v>-</v>
      </c>
      <c r="D1566" s="169" t="str">
        <f>IF(ISBLANK('Payer Participation Data'!$C$87),"-",'Payer Participation Data'!$C$87)</f>
        <v>-</v>
      </c>
      <c r="E1566" s="169" t="str">
        <f>IF(ISBLANK('Payer Participation Data'!$D$87),"-",'Payer Participation Data'!$D$87)</f>
        <v>-</v>
      </c>
      <c r="F1566" s="169" t="str">
        <f>IF(ISBLANK('Payer Participation Data'!$E$87),"-",'Payer Participation Data'!$E$87)</f>
        <v>-</v>
      </c>
      <c r="G1566" s="261">
        <v>4</v>
      </c>
      <c r="H1566" s="261">
        <v>4</v>
      </c>
      <c r="I1566" s="261">
        <v>5</v>
      </c>
      <c r="J1566" s="128" t="str">
        <f t="shared" si="71"/>
        <v>454</v>
      </c>
      <c r="K1566" s="128" t="s">
        <v>30</v>
      </c>
      <c r="L1566" s="263">
        <f>IF(ISNA(SUMIFS(INDEX('Payer Participation Data'!$F$10:$BM$59,0,MATCH(CONCATENATE($J1566,L$6),'Payer Participation Data'!$F$8:$BM$8,0)),'Payer Participation Data'!$B$10:$B$59,$C1566,'Payer Participation Data'!$C$10:$C$59,$D1566)),"-",SUMIFS(INDEX('Payer Participation Data'!$F$10:$BM$59,0,MATCH(CONCATENATE($J1566,L$6),'Payer Participation Data'!$F$8:$BM$8,0)),'Payer Participation Data'!$B$10:$B$59,$C1566,'Payer Participation Data'!$C$10:$C$59,$D1566))</f>
        <v>0</v>
      </c>
      <c r="M1566" s="264">
        <f>IF(ISNA(SUMIFS(INDEX('Payer Participation Data'!$F$10:$BM$59,0,MATCH(CONCATENATE($J1566,M$6),'Payer Participation Data'!$F$8:$BM$8,0)),'Payer Participation Data'!$B$10:$B$59,$C1566,'Payer Participation Data'!$C$10:$C$59,$D1566)),"-",SUMIFS(INDEX('Payer Participation Data'!$F$10:$BM$59,0,MATCH(CONCATENATE($J1566,M$6),'Payer Participation Data'!$F$8:$BM$8,0)),'Payer Participation Data'!$B$10:$B$59,$C1566,'Payer Participation Data'!$C$10:$C$59,$D1566))</f>
        <v>0</v>
      </c>
    </row>
    <row r="1567" spans="2:13" x14ac:dyDescent="0.35">
      <c r="B1567" s="127" t="s">
        <v>80</v>
      </c>
      <c r="C1567" s="169" t="str">
        <f>IF(ISBLANK('Payer Participation Data'!$B$88),"-",'Payer Participation Data'!$B$88)</f>
        <v>-</v>
      </c>
      <c r="D1567" s="169" t="str">
        <f>IF(ISBLANK('Payer Participation Data'!$C$88),"-",'Payer Participation Data'!$C$88)</f>
        <v>-</v>
      </c>
      <c r="E1567" s="169" t="str">
        <f>IF(ISBLANK('Payer Participation Data'!$D$88),"-",'Payer Participation Data'!$D$88)</f>
        <v>-</v>
      </c>
      <c r="F1567" s="169" t="str">
        <f>IF(ISBLANK('Payer Participation Data'!$E$88),"-",'Payer Participation Data'!$E$88)</f>
        <v>-</v>
      </c>
      <c r="G1567" s="260">
        <v>1</v>
      </c>
      <c r="H1567" s="260" t="s">
        <v>64</v>
      </c>
      <c r="I1567" s="260" t="s">
        <v>64</v>
      </c>
      <c r="J1567" s="102" t="str">
        <f t="shared" si="71"/>
        <v>BaselineBaseline1</v>
      </c>
      <c r="K1567" s="102" t="s">
        <v>30</v>
      </c>
      <c r="L1567" s="263">
        <f>IF(ISNA(SUMIFS(INDEX('Payer Participation Data'!$F$10:$BM$59,0,MATCH(CONCATENATE($J1567,L$6),'Payer Participation Data'!$F$8:$BM$8,0)),'Payer Participation Data'!$B$10:$B$59,$C1567,'Payer Participation Data'!$C$10:$C$59,$D1567)),"-",SUMIFS(INDEX('Payer Participation Data'!$F$10:$BM$59,0,MATCH(CONCATENATE($J1567,L$6),'Payer Participation Data'!$F$8:$BM$8,0)),'Payer Participation Data'!$B$10:$B$59,$C1567,'Payer Participation Data'!$C$10:$C$59,$D1567))</f>
        <v>0</v>
      </c>
      <c r="M1567" s="264">
        <f>IF(ISNA(SUMIFS(INDEX('Payer Participation Data'!$F$10:$BM$59,0,MATCH(CONCATENATE($J1567,M$6),'Payer Participation Data'!$F$8:$BM$8,0)),'Payer Participation Data'!$B$10:$B$59,$C1567,'Payer Participation Data'!$C$10:$C$59,$D1567)),"-",SUMIFS(INDEX('Payer Participation Data'!$F$10:$BM$59,0,MATCH(CONCATENATE($J1567,M$6),'Payer Participation Data'!$F$8:$BM$8,0)),'Payer Participation Data'!$B$10:$B$59,$C1567,'Payer Participation Data'!$C$10:$C$59,$D1567))</f>
        <v>0</v>
      </c>
    </row>
    <row r="1568" spans="2:13" x14ac:dyDescent="0.35">
      <c r="B1568" s="127" t="s">
        <v>80</v>
      </c>
      <c r="C1568" s="169" t="str">
        <f>IF(ISBLANK('Payer Participation Data'!$B$88),"-",'Payer Participation Data'!$B$88)</f>
        <v>-</v>
      </c>
      <c r="D1568" s="169" t="str">
        <f>IF(ISBLANK('Payer Participation Data'!$C$88),"-",'Payer Participation Data'!$C$88)</f>
        <v>-</v>
      </c>
      <c r="E1568" s="169" t="str">
        <f>IF(ISBLANK('Payer Participation Data'!$D$88),"-",'Payer Participation Data'!$D$88)</f>
        <v>-</v>
      </c>
      <c r="F1568" s="169" t="str">
        <f>IF(ISBLANK('Payer Participation Data'!$E$88),"-",'Payer Participation Data'!$E$88)</f>
        <v>-</v>
      </c>
      <c r="G1568" s="261">
        <v>2</v>
      </c>
      <c r="H1568" s="261" t="s">
        <v>64</v>
      </c>
      <c r="I1568" s="261" t="s">
        <v>64</v>
      </c>
      <c r="J1568" s="128" t="str">
        <f t="shared" si="71"/>
        <v>BaselineBaseline2</v>
      </c>
      <c r="K1568" s="128" t="s">
        <v>30</v>
      </c>
      <c r="L1568" s="263">
        <f>IF(ISNA(SUMIFS(INDEX('Payer Participation Data'!$F$10:$BM$59,0,MATCH(CONCATENATE($J1568,L$6),'Payer Participation Data'!$F$8:$BM$8,0)),'Payer Participation Data'!$B$10:$B$59,$C1568,'Payer Participation Data'!$C$10:$C$59,$D1568)),"-",SUMIFS(INDEX('Payer Participation Data'!$F$10:$BM$59,0,MATCH(CONCATENATE($J1568,L$6),'Payer Participation Data'!$F$8:$BM$8,0)),'Payer Participation Data'!$B$10:$B$59,$C1568,'Payer Participation Data'!$C$10:$C$59,$D1568))</f>
        <v>0</v>
      </c>
      <c r="M1568" s="264">
        <f>IF(ISNA(SUMIFS(INDEX('Payer Participation Data'!$F$10:$BM$59,0,MATCH(CONCATENATE($J1568,M$6),'Payer Participation Data'!$F$8:$BM$8,0)),'Payer Participation Data'!$B$10:$B$59,$C1568,'Payer Participation Data'!$C$10:$C$59,$D1568)),"-",SUMIFS(INDEX('Payer Participation Data'!$F$10:$BM$59,0,MATCH(CONCATENATE($J1568,M$6),'Payer Participation Data'!$F$8:$BM$8,0)),'Payer Participation Data'!$B$10:$B$59,$C1568,'Payer Participation Data'!$C$10:$C$59,$D1568))</f>
        <v>0</v>
      </c>
    </row>
    <row r="1569" spans="2:13" x14ac:dyDescent="0.35">
      <c r="B1569" s="127" t="s">
        <v>80</v>
      </c>
      <c r="C1569" s="169" t="str">
        <f>IF(ISBLANK('Payer Participation Data'!$B$88),"-",'Payer Participation Data'!$B$88)</f>
        <v>-</v>
      </c>
      <c r="D1569" s="169" t="str">
        <f>IF(ISBLANK('Payer Participation Data'!$C$88),"-",'Payer Participation Data'!$C$88)</f>
        <v>-</v>
      </c>
      <c r="E1569" s="169" t="str">
        <f>IF(ISBLANK('Payer Participation Data'!$D$88),"-",'Payer Participation Data'!$D$88)</f>
        <v>-</v>
      </c>
      <c r="F1569" s="169" t="str">
        <f>IF(ISBLANK('Payer Participation Data'!$E$88),"-",'Payer Participation Data'!$E$88)</f>
        <v>-</v>
      </c>
      <c r="G1569" s="260">
        <v>3</v>
      </c>
      <c r="H1569" s="260" t="s">
        <v>64</v>
      </c>
      <c r="I1569" s="260" t="s">
        <v>64</v>
      </c>
      <c r="J1569" s="102" t="str">
        <f t="shared" si="71"/>
        <v>BaselineBaseline3</v>
      </c>
      <c r="K1569" s="102" t="s">
        <v>30</v>
      </c>
      <c r="L1569" s="263">
        <f>IF(ISNA(SUMIFS(INDEX('Payer Participation Data'!$F$10:$BM$59,0,MATCH(CONCATENATE($J1569,L$6),'Payer Participation Data'!$F$8:$BM$8,0)),'Payer Participation Data'!$B$10:$B$59,$C1569,'Payer Participation Data'!$C$10:$C$59,$D1569)),"-",SUMIFS(INDEX('Payer Participation Data'!$F$10:$BM$59,0,MATCH(CONCATENATE($J1569,L$6),'Payer Participation Data'!$F$8:$BM$8,0)),'Payer Participation Data'!$B$10:$B$59,$C1569,'Payer Participation Data'!$C$10:$C$59,$D1569))</f>
        <v>0</v>
      </c>
      <c r="M1569" s="264">
        <f>IF(ISNA(SUMIFS(INDEX('Payer Participation Data'!$F$10:$BM$59,0,MATCH(CONCATENATE($J1569,M$6),'Payer Participation Data'!$F$8:$BM$8,0)),'Payer Participation Data'!$B$10:$B$59,$C1569,'Payer Participation Data'!$C$10:$C$59,$D1569)),"-",SUMIFS(INDEX('Payer Participation Data'!$F$10:$BM$59,0,MATCH(CONCATENATE($J1569,M$6),'Payer Participation Data'!$F$8:$BM$8,0)),'Payer Participation Data'!$B$10:$B$59,$C1569,'Payer Participation Data'!$C$10:$C$59,$D1569))</f>
        <v>0</v>
      </c>
    </row>
    <row r="1570" spans="2:13" x14ac:dyDescent="0.35">
      <c r="B1570" s="127" t="s">
        <v>80</v>
      </c>
      <c r="C1570" s="169" t="str">
        <f>IF(ISBLANK('Payer Participation Data'!$B$88),"-",'Payer Participation Data'!$B$88)</f>
        <v>-</v>
      </c>
      <c r="D1570" s="169" t="str">
        <f>IF(ISBLANK('Payer Participation Data'!$C$88),"-",'Payer Participation Data'!$C$88)</f>
        <v>-</v>
      </c>
      <c r="E1570" s="169" t="str">
        <f>IF(ISBLANK('Payer Participation Data'!$D$88),"-",'Payer Participation Data'!$D$88)</f>
        <v>-</v>
      </c>
      <c r="F1570" s="169" t="str">
        <f>IF(ISBLANK('Payer Participation Data'!$E$88),"-",'Payer Participation Data'!$E$88)</f>
        <v>-</v>
      </c>
      <c r="G1570" s="261">
        <v>4</v>
      </c>
      <c r="H1570" s="261" t="s">
        <v>64</v>
      </c>
      <c r="I1570" s="261" t="s">
        <v>64</v>
      </c>
      <c r="J1570" s="128" t="str">
        <f t="shared" si="71"/>
        <v>BaselineBaseline4</v>
      </c>
      <c r="K1570" s="128" t="s">
        <v>30</v>
      </c>
      <c r="L1570" s="263">
        <f>IF(ISNA(SUMIFS(INDEX('Payer Participation Data'!$F$10:$BM$59,0,MATCH(CONCATENATE($J1570,L$6),'Payer Participation Data'!$F$8:$BM$8,0)),'Payer Participation Data'!$B$10:$B$59,$C1570,'Payer Participation Data'!$C$10:$C$59,$D1570)),"-",SUMIFS(INDEX('Payer Participation Data'!$F$10:$BM$59,0,MATCH(CONCATENATE($J1570,L$6),'Payer Participation Data'!$F$8:$BM$8,0)),'Payer Participation Data'!$B$10:$B$59,$C1570,'Payer Participation Data'!$C$10:$C$59,$D1570))</f>
        <v>0</v>
      </c>
      <c r="M1570" s="264">
        <f>IF(ISNA(SUMIFS(INDEX('Payer Participation Data'!$F$10:$BM$59,0,MATCH(CONCATENATE($J1570,M$6),'Payer Participation Data'!$F$8:$BM$8,0)),'Payer Participation Data'!$B$10:$B$59,$C1570,'Payer Participation Data'!$C$10:$C$59,$D1570)),"-",SUMIFS(INDEX('Payer Participation Data'!$F$10:$BM$59,0,MATCH(CONCATENATE($J1570,M$6),'Payer Participation Data'!$F$8:$BM$8,0)),'Payer Participation Data'!$B$10:$B$59,$C1570,'Payer Participation Data'!$C$10:$C$59,$D1570))</f>
        <v>0</v>
      </c>
    </row>
    <row r="1571" spans="2:13" x14ac:dyDescent="0.35">
      <c r="B1571" s="127" t="s">
        <v>80</v>
      </c>
      <c r="C1571" s="169" t="str">
        <f>IF(ISBLANK('Payer Participation Data'!$B$88),"-",'Payer Participation Data'!$B$88)</f>
        <v>-</v>
      </c>
      <c r="D1571" s="169" t="str">
        <f>IF(ISBLANK('Payer Participation Data'!$C$88),"-",'Payer Participation Data'!$C$88)</f>
        <v>-</v>
      </c>
      <c r="E1571" s="169" t="str">
        <f>IF(ISBLANK('Payer Participation Data'!$D$88),"-",'Payer Participation Data'!$D$88)</f>
        <v>-</v>
      </c>
      <c r="F1571" s="169" t="str">
        <f>IF(ISBLANK('Payer Participation Data'!$E$88),"-",'Payer Participation Data'!$E$88)</f>
        <v>-</v>
      </c>
      <c r="G1571" s="260">
        <v>1</v>
      </c>
      <c r="H1571" s="260">
        <v>1</v>
      </c>
      <c r="I1571" s="260">
        <v>5</v>
      </c>
      <c r="J1571" s="102" t="str">
        <f t="shared" si="71"/>
        <v>151</v>
      </c>
      <c r="K1571" s="102" t="s">
        <v>30</v>
      </c>
      <c r="L1571" s="263">
        <f>IF(ISNA(SUMIFS(INDEX('Payer Participation Data'!$F$10:$BM$59,0,MATCH(CONCATENATE($J1571,L$6),'Payer Participation Data'!$F$8:$BM$8,0)),'Payer Participation Data'!$B$10:$B$59,$C1571,'Payer Participation Data'!$C$10:$C$59,$D1571)),"-",SUMIFS(INDEX('Payer Participation Data'!$F$10:$BM$59,0,MATCH(CONCATENATE($J1571,L$6),'Payer Participation Data'!$F$8:$BM$8,0)),'Payer Participation Data'!$B$10:$B$59,$C1571,'Payer Participation Data'!$C$10:$C$59,$D1571))</f>
        <v>0</v>
      </c>
      <c r="M1571" s="264">
        <f>IF(ISNA(SUMIFS(INDEX('Payer Participation Data'!$F$10:$BM$59,0,MATCH(CONCATENATE($J1571,M$6),'Payer Participation Data'!$F$8:$BM$8,0)),'Payer Participation Data'!$B$10:$B$59,$C1571,'Payer Participation Data'!$C$10:$C$59,$D1571)),"-",SUMIFS(INDEX('Payer Participation Data'!$F$10:$BM$59,0,MATCH(CONCATENATE($J1571,M$6),'Payer Participation Data'!$F$8:$BM$8,0)),'Payer Participation Data'!$B$10:$B$59,$C1571,'Payer Participation Data'!$C$10:$C$59,$D1571))</f>
        <v>0</v>
      </c>
    </row>
    <row r="1572" spans="2:13" x14ac:dyDescent="0.35">
      <c r="B1572" s="127" t="s">
        <v>80</v>
      </c>
      <c r="C1572" s="169" t="str">
        <f>IF(ISBLANK('Payer Participation Data'!$B$88),"-",'Payer Participation Data'!$B$88)</f>
        <v>-</v>
      </c>
      <c r="D1572" s="169" t="str">
        <f>IF(ISBLANK('Payer Participation Data'!$C$88),"-",'Payer Participation Data'!$C$88)</f>
        <v>-</v>
      </c>
      <c r="E1572" s="169" t="str">
        <f>IF(ISBLANK('Payer Participation Data'!$D$88),"-",'Payer Participation Data'!$D$88)</f>
        <v>-</v>
      </c>
      <c r="F1572" s="169" t="str">
        <f>IF(ISBLANK('Payer Participation Data'!$E$88),"-",'Payer Participation Data'!$E$88)</f>
        <v>-</v>
      </c>
      <c r="G1572" s="261">
        <v>2</v>
      </c>
      <c r="H1572" s="261">
        <v>1</v>
      </c>
      <c r="I1572" s="261">
        <v>5</v>
      </c>
      <c r="J1572" s="128" t="str">
        <f t="shared" si="71"/>
        <v>152</v>
      </c>
      <c r="K1572" s="128" t="s">
        <v>30</v>
      </c>
      <c r="L1572" s="263">
        <f>IF(ISNA(SUMIFS(INDEX('Payer Participation Data'!$F$10:$BM$59,0,MATCH(CONCATENATE($J1572,L$6),'Payer Participation Data'!$F$8:$BM$8,0)),'Payer Participation Data'!$B$10:$B$59,$C1572,'Payer Participation Data'!$C$10:$C$59,$D1572)),"-",SUMIFS(INDEX('Payer Participation Data'!$F$10:$BM$59,0,MATCH(CONCATENATE($J1572,L$6),'Payer Participation Data'!$F$8:$BM$8,0)),'Payer Participation Data'!$B$10:$B$59,$C1572,'Payer Participation Data'!$C$10:$C$59,$D1572))</f>
        <v>0</v>
      </c>
      <c r="M1572" s="264">
        <f>IF(ISNA(SUMIFS(INDEX('Payer Participation Data'!$F$10:$BM$59,0,MATCH(CONCATENATE($J1572,M$6),'Payer Participation Data'!$F$8:$BM$8,0)),'Payer Participation Data'!$B$10:$B$59,$C1572,'Payer Participation Data'!$C$10:$C$59,$D1572)),"-",SUMIFS(INDEX('Payer Participation Data'!$F$10:$BM$59,0,MATCH(CONCATENATE($J1572,M$6),'Payer Participation Data'!$F$8:$BM$8,0)),'Payer Participation Data'!$B$10:$B$59,$C1572,'Payer Participation Data'!$C$10:$C$59,$D1572))</f>
        <v>0</v>
      </c>
    </row>
    <row r="1573" spans="2:13" x14ac:dyDescent="0.35">
      <c r="B1573" s="127" t="s">
        <v>80</v>
      </c>
      <c r="C1573" s="169" t="str">
        <f>IF(ISBLANK('Payer Participation Data'!$B$88),"-",'Payer Participation Data'!$B$88)</f>
        <v>-</v>
      </c>
      <c r="D1573" s="169" t="str">
        <f>IF(ISBLANK('Payer Participation Data'!$C$88),"-",'Payer Participation Data'!$C$88)</f>
        <v>-</v>
      </c>
      <c r="E1573" s="169" t="str">
        <f>IF(ISBLANK('Payer Participation Data'!$D$88),"-",'Payer Participation Data'!$D$88)</f>
        <v>-</v>
      </c>
      <c r="F1573" s="169" t="str">
        <f>IF(ISBLANK('Payer Participation Data'!$E$88),"-",'Payer Participation Data'!$E$88)</f>
        <v>-</v>
      </c>
      <c r="G1573" s="260">
        <v>3</v>
      </c>
      <c r="H1573" s="260">
        <v>1</v>
      </c>
      <c r="I1573" s="260">
        <v>5</v>
      </c>
      <c r="J1573" s="102" t="str">
        <f t="shared" si="71"/>
        <v>153</v>
      </c>
      <c r="K1573" s="102" t="s">
        <v>30</v>
      </c>
      <c r="L1573" s="263">
        <f>IF(ISNA(SUMIFS(INDEX('Payer Participation Data'!$F$10:$BM$59,0,MATCH(CONCATENATE($J1573,L$6),'Payer Participation Data'!$F$8:$BM$8,0)),'Payer Participation Data'!$B$10:$B$59,$C1573,'Payer Participation Data'!$C$10:$C$59,$D1573)),"-",SUMIFS(INDEX('Payer Participation Data'!$F$10:$BM$59,0,MATCH(CONCATENATE($J1573,L$6),'Payer Participation Data'!$F$8:$BM$8,0)),'Payer Participation Data'!$B$10:$B$59,$C1573,'Payer Participation Data'!$C$10:$C$59,$D1573))</f>
        <v>0</v>
      </c>
      <c r="M1573" s="264">
        <f>IF(ISNA(SUMIFS(INDEX('Payer Participation Data'!$F$10:$BM$59,0,MATCH(CONCATENATE($J1573,M$6),'Payer Participation Data'!$F$8:$BM$8,0)),'Payer Participation Data'!$B$10:$B$59,$C1573,'Payer Participation Data'!$C$10:$C$59,$D1573)),"-",SUMIFS(INDEX('Payer Participation Data'!$F$10:$BM$59,0,MATCH(CONCATENATE($J1573,M$6),'Payer Participation Data'!$F$8:$BM$8,0)),'Payer Participation Data'!$B$10:$B$59,$C1573,'Payer Participation Data'!$C$10:$C$59,$D1573))</f>
        <v>0</v>
      </c>
    </row>
    <row r="1574" spans="2:13" x14ac:dyDescent="0.35">
      <c r="B1574" s="127" t="s">
        <v>80</v>
      </c>
      <c r="C1574" s="169" t="str">
        <f>IF(ISBLANK('Payer Participation Data'!$B$88),"-",'Payer Participation Data'!$B$88)</f>
        <v>-</v>
      </c>
      <c r="D1574" s="169" t="str">
        <f>IF(ISBLANK('Payer Participation Data'!$C$88),"-",'Payer Participation Data'!$C$88)</f>
        <v>-</v>
      </c>
      <c r="E1574" s="169" t="str">
        <f>IF(ISBLANK('Payer Participation Data'!$D$88),"-",'Payer Participation Data'!$D$88)</f>
        <v>-</v>
      </c>
      <c r="F1574" s="169" t="str">
        <f>IF(ISBLANK('Payer Participation Data'!$E$88),"-",'Payer Participation Data'!$E$88)</f>
        <v>-</v>
      </c>
      <c r="G1574" s="261">
        <v>4</v>
      </c>
      <c r="H1574" s="261">
        <v>1</v>
      </c>
      <c r="I1574" s="261">
        <v>5</v>
      </c>
      <c r="J1574" s="128" t="str">
        <f t="shared" si="71"/>
        <v>154</v>
      </c>
      <c r="K1574" s="128" t="s">
        <v>30</v>
      </c>
      <c r="L1574" s="263">
        <f>IF(ISNA(SUMIFS(INDEX('Payer Participation Data'!$F$10:$BM$59,0,MATCH(CONCATENATE($J1574,L$6),'Payer Participation Data'!$F$8:$BM$8,0)),'Payer Participation Data'!$B$10:$B$59,$C1574,'Payer Participation Data'!$C$10:$C$59,$D1574)),"-",SUMIFS(INDEX('Payer Participation Data'!$F$10:$BM$59,0,MATCH(CONCATENATE($J1574,L$6),'Payer Participation Data'!$F$8:$BM$8,0)),'Payer Participation Data'!$B$10:$B$59,$C1574,'Payer Participation Data'!$C$10:$C$59,$D1574))</f>
        <v>0</v>
      </c>
      <c r="M1574" s="264">
        <f>IF(ISNA(SUMIFS(INDEX('Payer Participation Data'!$F$10:$BM$59,0,MATCH(CONCATENATE($J1574,M$6),'Payer Participation Data'!$F$8:$BM$8,0)),'Payer Participation Data'!$B$10:$B$59,$C1574,'Payer Participation Data'!$C$10:$C$59,$D1574)),"-",SUMIFS(INDEX('Payer Participation Data'!$F$10:$BM$59,0,MATCH(CONCATENATE($J1574,M$6),'Payer Participation Data'!$F$8:$BM$8,0)),'Payer Participation Data'!$B$10:$B$59,$C1574,'Payer Participation Data'!$C$10:$C$59,$D1574))</f>
        <v>0</v>
      </c>
    </row>
    <row r="1575" spans="2:13" x14ac:dyDescent="0.35">
      <c r="B1575" s="127" t="s">
        <v>80</v>
      </c>
      <c r="C1575" s="169" t="str">
        <f>IF(ISBLANK('Payer Participation Data'!$B$88),"-",'Payer Participation Data'!$B$88)</f>
        <v>-</v>
      </c>
      <c r="D1575" s="169" t="str">
        <f>IF(ISBLANK('Payer Participation Data'!$C$88),"-",'Payer Participation Data'!$C$88)</f>
        <v>-</v>
      </c>
      <c r="E1575" s="169" t="str">
        <f>IF(ISBLANK('Payer Participation Data'!$D$88),"-",'Payer Participation Data'!$D$88)</f>
        <v>-</v>
      </c>
      <c r="F1575" s="169" t="str">
        <f>IF(ISBLANK('Payer Participation Data'!$E$88),"-",'Payer Participation Data'!$E$88)</f>
        <v>-</v>
      </c>
      <c r="G1575" s="260">
        <v>1</v>
      </c>
      <c r="H1575" s="260">
        <v>2</v>
      </c>
      <c r="I1575" s="260">
        <v>5</v>
      </c>
      <c r="J1575" s="102" t="str">
        <f t="shared" si="71"/>
        <v>251</v>
      </c>
      <c r="K1575" s="102" t="s">
        <v>30</v>
      </c>
      <c r="L1575" s="263">
        <f>IF(ISNA(SUMIFS(INDEX('Payer Participation Data'!$F$10:$BM$59,0,MATCH(CONCATENATE($J1575,L$6),'Payer Participation Data'!$F$8:$BM$8,0)),'Payer Participation Data'!$B$10:$B$59,$C1575,'Payer Participation Data'!$C$10:$C$59,$D1575)),"-",SUMIFS(INDEX('Payer Participation Data'!$F$10:$BM$59,0,MATCH(CONCATENATE($J1575,L$6),'Payer Participation Data'!$F$8:$BM$8,0)),'Payer Participation Data'!$B$10:$B$59,$C1575,'Payer Participation Data'!$C$10:$C$59,$D1575))</f>
        <v>0</v>
      </c>
      <c r="M1575" s="264">
        <f>IF(ISNA(SUMIFS(INDEX('Payer Participation Data'!$F$10:$BM$59,0,MATCH(CONCATENATE($J1575,M$6),'Payer Participation Data'!$F$8:$BM$8,0)),'Payer Participation Data'!$B$10:$B$59,$C1575,'Payer Participation Data'!$C$10:$C$59,$D1575)),"-",SUMIFS(INDEX('Payer Participation Data'!$F$10:$BM$59,0,MATCH(CONCATENATE($J1575,M$6),'Payer Participation Data'!$F$8:$BM$8,0)),'Payer Participation Data'!$B$10:$B$59,$C1575,'Payer Participation Data'!$C$10:$C$59,$D1575))</f>
        <v>0</v>
      </c>
    </row>
    <row r="1576" spans="2:13" x14ac:dyDescent="0.35">
      <c r="B1576" s="127" t="s">
        <v>80</v>
      </c>
      <c r="C1576" s="169" t="str">
        <f>IF(ISBLANK('Payer Participation Data'!$B$88),"-",'Payer Participation Data'!$B$88)</f>
        <v>-</v>
      </c>
      <c r="D1576" s="169" t="str">
        <f>IF(ISBLANK('Payer Participation Data'!$C$88),"-",'Payer Participation Data'!$C$88)</f>
        <v>-</v>
      </c>
      <c r="E1576" s="169" t="str">
        <f>IF(ISBLANK('Payer Participation Data'!$D$88),"-",'Payer Participation Data'!$D$88)</f>
        <v>-</v>
      </c>
      <c r="F1576" s="169" t="str">
        <f>IF(ISBLANK('Payer Participation Data'!$E$88),"-",'Payer Participation Data'!$E$88)</f>
        <v>-</v>
      </c>
      <c r="G1576" s="261">
        <v>2</v>
      </c>
      <c r="H1576" s="261">
        <v>2</v>
      </c>
      <c r="I1576" s="261">
        <v>5</v>
      </c>
      <c r="J1576" s="128" t="str">
        <f t="shared" si="71"/>
        <v>252</v>
      </c>
      <c r="K1576" s="128" t="s">
        <v>30</v>
      </c>
      <c r="L1576" s="263">
        <f>IF(ISNA(SUMIFS(INDEX('Payer Participation Data'!$F$10:$BM$59,0,MATCH(CONCATENATE($J1576,L$6),'Payer Participation Data'!$F$8:$BM$8,0)),'Payer Participation Data'!$B$10:$B$59,$C1576,'Payer Participation Data'!$C$10:$C$59,$D1576)),"-",SUMIFS(INDEX('Payer Participation Data'!$F$10:$BM$59,0,MATCH(CONCATENATE($J1576,L$6),'Payer Participation Data'!$F$8:$BM$8,0)),'Payer Participation Data'!$B$10:$B$59,$C1576,'Payer Participation Data'!$C$10:$C$59,$D1576))</f>
        <v>0</v>
      </c>
      <c r="M1576" s="264">
        <f>IF(ISNA(SUMIFS(INDEX('Payer Participation Data'!$F$10:$BM$59,0,MATCH(CONCATENATE($J1576,M$6),'Payer Participation Data'!$F$8:$BM$8,0)),'Payer Participation Data'!$B$10:$B$59,$C1576,'Payer Participation Data'!$C$10:$C$59,$D1576)),"-",SUMIFS(INDEX('Payer Participation Data'!$F$10:$BM$59,0,MATCH(CONCATENATE($J1576,M$6),'Payer Participation Data'!$F$8:$BM$8,0)),'Payer Participation Data'!$B$10:$B$59,$C1576,'Payer Participation Data'!$C$10:$C$59,$D1576))</f>
        <v>0</v>
      </c>
    </row>
    <row r="1577" spans="2:13" x14ac:dyDescent="0.35">
      <c r="B1577" s="127" t="s">
        <v>80</v>
      </c>
      <c r="C1577" s="169" t="str">
        <f>IF(ISBLANK('Payer Participation Data'!$B$88),"-",'Payer Participation Data'!$B$88)</f>
        <v>-</v>
      </c>
      <c r="D1577" s="169" t="str">
        <f>IF(ISBLANK('Payer Participation Data'!$C$88),"-",'Payer Participation Data'!$C$88)</f>
        <v>-</v>
      </c>
      <c r="E1577" s="169" t="str">
        <f>IF(ISBLANK('Payer Participation Data'!$D$88),"-",'Payer Participation Data'!$D$88)</f>
        <v>-</v>
      </c>
      <c r="F1577" s="169" t="str">
        <f>IF(ISBLANK('Payer Participation Data'!$E$88),"-",'Payer Participation Data'!$E$88)</f>
        <v>-</v>
      </c>
      <c r="G1577" s="260">
        <v>3</v>
      </c>
      <c r="H1577" s="260">
        <v>2</v>
      </c>
      <c r="I1577" s="260">
        <v>5</v>
      </c>
      <c r="J1577" s="102" t="str">
        <f t="shared" si="71"/>
        <v>253</v>
      </c>
      <c r="K1577" s="102" t="s">
        <v>30</v>
      </c>
      <c r="L1577" s="263">
        <f>IF(ISNA(SUMIFS(INDEX('Payer Participation Data'!$F$10:$BM$59,0,MATCH(CONCATENATE($J1577,L$6),'Payer Participation Data'!$F$8:$BM$8,0)),'Payer Participation Data'!$B$10:$B$59,$C1577,'Payer Participation Data'!$C$10:$C$59,$D1577)),"-",SUMIFS(INDEX('Payer Participation Data'!$F$10:$BM$59,0,MATCH(CONCATENATE($J1577,L$6),'Payer Participation Data'!$F$8:$BM$8,0)),'Payer Participation Data'!$B$10:$B$59,$C1577,'Payer Participation Data'!$C$10:$C$59,$D1577))</f>
        <v>0</v>
      </c>
      <c r="M1577" s="264">
        <f>IF(ISNA(SUMIFS(INDEX('Payer Participation Data'!$F$10:$BM$59,0,MATCH(CONCATENATE($J1577,M$6),'Payer Participation Data'!$F$8:$BM$8,0)),'Payer Participation Data'!$B$10:$B$59,$C1577,'Payer Participation Data'!$C$10:$C$59,$D1577)),"-",SUMIFS(INDEX('Payer Participation Data'!$F$10:$BM$59,0,MATCH(CONCATENATE($J1577,M$6),'Payer Participation Data'!$F$8:$BM$8,0)),'Payer Participation Data'!$B$10:$B$59,$C1577,'Payer Participation Data'!$C$10:$C$59,$D1577))</f>
        <v>0</v>
      </c>
    </row>
    <row r="1578" spans="2:13" x14ac:dyDescent="0.35">
      <c r="B1578" s="127" t="s">
        <v>80</v>
      </c>
      <c r="C1578" s="169" t="str">
        <f>IF(ISBLANK('Payer Participation Data'!$B$88),"-",'Payer Participation Data'!$B$88)</f>
        <v>-</v>
      </c>
      <c r="D1578" s="169" t="str">
        <f>IF(ISBLANK('Payer Participation Data'!$C$88),"-",'Payer Participation Data'!$C$88)</f>
        <v>-</v>
      </c>
      <c r="E1578" s="169" t="str">
        <f>IF(ISBLANK('Payer Participation Data'!$D$88),"-",'Payer Participation Data'!$D$88)</f>
        <v>-</v>
      </c>
      <c r="F1578" s="169" t="str">
        <f>IF(ISBLANK('Payer Participation Data'!$E$88),"-",'Payer Participation Data'!$E$88)</f>
        <v>-</v>
      </c>
      <c r="G1578" s="261">
        <v>4</v>
      </c>
      <c r="H1578" s="261">
        <v>2</v>
      </c>
      <c r="I1578" s="261">
        <v>5</v>
      </c>
      <c r="J1578" s="128" t="str">
        <f t="shared" si="71"/>
        <v>254</v>
      </c>
      <c r="K1578" s="128" t="s">
        <v>30</v>
      </c>
      <c r="L1578" s="263">
        <f>IF(ISNA(SUMIFS(INDEX('Payer Participation Data'!$F$10:$BM$59,0,MATCH(CONCATENATE($J1578,L$6),'Payer Participation Data'!$F$8:$BM$8,0)),'Payer Participation Data'!$B$10:$B$59,$C1578,'Payer Participation Data'!$C$10:$C$59,$D1578)),"-",SUMIFS(INDEX('Payer Participation Data'!$F$10:$BM$59,0,MATCH(CONCATENATE($J1578,L$6),'Payer Participation Data'!$F$8:$BM$8,0)),'Payer Participation Data'!$B$10:$B$59,$C1578,'Payer Participation Data'!$C$10:$C$59,$D1578))</f>
        <v>0</v>
      </c>
      <c r="M1578" s="264">
        <f>IF(ISNA(SUMIFS(INDEX('Payer Participation Data'!$F$10:$BM$59,0,MATCH(CONCATENATE($J1578,M$6),'Payer Participation Data'!$F$8:$BM$8,0)),'Payer Participation Data'!$B$10:$B$59,$C1578,'Payer Participation Data'!$C$10:$C$59,$D1578)),"-",SUMIFS(INDEX('Payer Participation Data'!$F$10:$BM$59,0,MATCH(CONCATENATE($J1578,M$6),'Payer Participation Data'!$F$8:$BM$8,0)),'Payer Participation Data'!$B$10:$B$59,$C1578,'Payer Participation Data'!$C$10:$C$59,$D1578))</f>
        <v>0</v>
      </c>
    </row>
    <row r="1579" spans="2:13" x14ac:dyDescent="0.35">
      <c r="B1579" s="127" t="s">
        <v>80</v>
      </c>
      <c r="C1579" s="169" t="str">
        <f>IF(ISBLANK('Payer Participation Data'!$B$88),"-",'Payer Participation Data'!$B$88)</f>
        <v>-</v>
      </c>
      <c r="D1579" s="169" t="str">
        <f>IF(ISBLANK('Payer Participation Data'!$C$88),"-",'Payer Participation Data'!$C$88)</f>
        <v>-</v>
      </c>
      <c r="E1579" s="169" t="str">
        <f>IF(ISBLANK('Payer Participation Data'!$D$88),"-",'Payer Participation Data'!$D$88)</f>
        <v>-</v>
      </c>
      <c r="F1579" s="169" t="str">
        <f>IF(ISBLANK('Payer Participation Data'!$E$88),"-",'Payer Participation Data'!$E$88)</f>
        <v>-</v>
      </c>
      <c r="G1579" s="260">
        <v>1</v>
      </c>
      <c r="H1579" s="260">
        <v>3</v>
      </c>
      <c r="I1579" s="260">
        <v>5</v>
      </c>
      <c r="J1579" s="102" t="str">
        <f t="shared" si="71"/>
        <v>351</v>
      </c>
      <c r="K1579" s="102" t="s">
        <v>30</v>
      </c>
      <c r="L1579" s="263">
        <f>IF(ISNA(SUMIFS(INDEX('Payer Participation Data'!$F$10:$BM$59,0,MATCH(CONCATENATE($J1579,L$6),'Payer Participation Data'!$F$8:$BM$8,0)),'Payer Participation Data'!$B$10:$B$59,$C1579,'Payer Participation Data'!$C$10:$C$59,$D1579)),"-",SUMIFS(INDEX('Payer Participation Data'!$F$10:$BM$59,0,MATCH(CONCATENATE($J1579,L$6),'Payer Participation Data'!$F$8:$BM$8,0)),'Payer Participation Data'!$B$10:$B$59,$C1579,'Payer Participation Data'!$C$10:$C$59,$D1579))</f>
        <v>0</v>
      </c>
      <c r="M1579" s="264">
        <f>IF(ISNA(SUMIFS(INDEX('Payer Participation Data'!$F$10:$BM$59,0,MATCH(CONCATENATE($J1579,M$6),'Payer Participation Data'!$F$8:$BM$8,0)),'Payer Participation Data'!$B$10:$B$59,$C1579,'Payer Participation Data'!$C$10:$C$59,$D1579)),"-",SUMIFS(INDEX('Payer Participation Data'!$F$10:$BM$59,0,MATCH(CONCATENATE($J1579,M$6),'Payer Participation Data'!$F$8:$BM$8,0)),'Payer Participation Data'!$B$10:$B$59,$C1579,'Payer Participation Data'!$C$10:$C$59,$D1579))</f>
        <v>0</v>
      </c>
    </row>
    <row r="1580" spans="2:13" x14ac:dyDescent="0.35">
      <c r="B1580" s="127" t="s">
        <v>80</v>
      </c>
      <c r="C1580" s="169" t="str">
        <f>IF(ISBLANK('Payer Participation Data'!$B$88),"-",'Payer Participation Data'!$B$88)</f>
        <v>-</v>
      </c>
      <c r="D1580" s="169" t="str">
        <f>IF(ISBLANK('Payer Participation Data'!$C$88),"-",'Payer Participation Data'!$C$88)</f>
        <v>-</v>
      </c>
      <c r="E1580" s="169" t="str">
        <f>IF(ISBLANK('Payer Participation Data'!$D$88),"-",'Payer Participation Data'!$D$88)</f>
        <v>-</v>
      </c>
      <c r="F1580" s="169" t="str">
        <f>IF(ISBLANK('Payer Participation Data'!$E$88),"-",'Payer Participation Data'!$E$88)</f>
        <v>-</v>
      </c>
      <c r="G1580" s="261">
        <v>2</v>
      </c>
      <c r="H1580" s="261">
        <v>3</v>
      </c>
      <c r="I1580" s="261">
        <v>5</v>
      </c>
      <c r="J1580" s="128" t="str">
        <f t="shared" si="71"/>
        <v>352</v>
      </c>
      <c r="K1580" s="128" t="s">
        <v>30</v>
      </c>
      <c r="L1580" s="263">
        <f>IF(ISNA(SUMIFS(INDEX('Payer Participation Data'!$F$10:$BM$59,0,MATCH(CONCATENATE($J1580,L$6),'Payer Participation Data'!$F$8:$BM$8,0)),'Payer Participation Data'!$B$10:$B$59,$C1580,'Payer Participation Data'!$C$10:$C$59,$D1580)),"-",SUMIFS(INDEX('Payer Participation Data'!$F$10:$BM$59,0,MATCH(CONCATENATE($J1580,L$6),'Payer Participation Data'!$F$8:$BM$8,0)),'Payer Participation Data'!$B$10:$B$59,$C1580,'Payer Participation Data'!$C$10:$C$59,$D1580))</f>
        <v>0</v>
      </c>
      <c r="M1580" s="264">
        <f>IF(ISNA(SUMIFS(INDEX('Payer Participation Data'!$F$10:$BM$59,0,MATCH(CONCATENATE($J1580,M$6),'Payer Participation Data'!$F$8:$BM$8,0)),'Payer Participation Data'!$B$10:$B$59,$C1580,'Payer Participation Data'!$C$10:$C$59,$D1580)),"-",SUMIFS(INDEX('Payer Participation Data'!$F$10:$BM$59,0,MATCH(CONCATENATE($J1580,M$6),'Payer Participation Data'!$F$8:$BM$8,0)),'Payer Participation Data'!$B$10:$B$59,$C1580,'Payer Participation Data'!$C$10:$C$59,$D1580))</f>
        <v>0</v>
      </c>
    </row>
    <row r="1581" spans="2:13" x14ac:dyDescent="0.35">
      <c r="B1581" s="127" t="s">
        <v>80</v>
      </c>
      <c r="C1581" s="169" t="str">
        <f>IF(ISBLANK('Payer Participation Data'!$B$88),"-",'Payer Participation Data'!$B$88)</f>
        <v>-</v>
      </c>
      <c r="D1581" s="169" t="str">
        <f>IF(ISBLANK('Payer Participation Data'!$C$88),"-",'Payer Participation Data'!$C$88)</f>
        <v>-</v>
      </c>
      <c r="E1581" s="169" t="str">
        <f>IF(ISBLANK('Payer Participation Data'!$D$88),"-",'Payer Participation Data'!$D$88)</f>
        <v>-</v>
      </c>
      <c r="F1581" s="169" t="str">
        <f>IF(ISBLANK('Payer Participation Data'!$E$88),"-",'Payer Participation Data'!$E$88)</f>
        <v>-</v>
      </c>
      <c r="G1581" s="260">
        <v>3</v>
      </c>
      <c r="H1581" s="260">
        <v>3</v>
      </c>
      <c r="I1581" s="260">
        <v>5</v>
      </c>
      <c r="J1581" s="102" t="str">
        <f t="shared" si="71"/>
        <v>353</v>
      </c>
      <c r="K1581" s="102" t="s">
        <v>30</v>
      </c>
      <c r="L1581" s="263">
        <f>IF(ISNA(SUMIFS(INDEX('Payer Participation Data'!$F$10:$BM$59,0,MATCH(CONCATENATE($J1581,L$6),'Payer Participation Data'!$F$8:$BM$8,0)),'Payer Participation Data'!$B$10:$B$59,$C1581,'Payer Participation Data'!$C$10:$C$59,$D1581)),"-",SUMIFS(INDEX('Payer Participation Data'!$F$10:$BM$59,0,MATCH(CONCATENATE($J1581,L$6),'Payer Participation Data'!$F$8:$BM$8,0)),'Payer Participation Data'!$B$10:$B$59,$C1581,'Payer Participation Data'!$C$10:$C$59,$D1581))</f>
        <v>0</v>
      </c>
      <c r="M1581" s="264">
        <f>IF(ISNA(SUMIFS(INDEX('Payer Participation Data'!$F$10:$BM$59,0,MATCH(CONCATENATE($J1581,M$6),'Payer Participation Data'!$F$8:$BM$8,0)),'Payer Participation Data'!$B$10:$B$59,$C1581,'Payer Participation Data'!$C$10:$C$59,$D1581)),"-",SUMIFS(INDEX('Payer Participation Data'!$F$10:$BM$59,0,MATCH(CONCATENATE($J1581,M$6),'Payer Participation Data'!$F$8:$BM$8,0)),'Payer Participation Data'!$B$10:$B$59,$C1581,'Payer Participation Data'!$C$10:$C$59,$D1581))</f>
        <v>0</v>
      </c>
    </row>
    <row r="1582" spans="2:13" x14ac:dyDescent="0.35">
      <c r="B1582" s="127" t="s">
        <v>80</v>
      </c>
      <c r="C1582" s="169" t="str">
        <f>IF(ISBLANK('Payer Participation Data'!$B$88),"-",'Payer Participation Data'!$B$88)</f>
        <v>-</v>
      </c>
      <c r="D1582" s="169" t="str">
        <f>IF(ISBLANK('Payer Participation Data'!$C$88),"-",'Payer Participation Data'!$C$88)</f>
        <v>-</v>
      </c>
      <c r="E1582" s="169" t="str">
        <f>IF(ISBLANK('Payer Participation Data'!$D$88),"-",'Payer Participation Data'!$D$88)</f>
        <v>-</v>
      </c>
      <c r="F1582" s="169" t="str">
        <f>IF(ISBLANK('Payer Participation Data'!$E$88),"-",'Payer Participation Data'!$E$88)</f>
        <v>-</v>
      </c>
      <c r="G1582" s="261">
        <v>4</v>
      </c>
      <c r="H1582" s="261">
        <v>3</v>
      </c>
      <c r="I1582" s="261">
        <v>5</v>
      </c>
      <c r="J1582" s="128" t="str">
        <f t="shared" si="71"/>
        <v>354</v>
      </c>
      <c r="K1582" s="128" t="s">
        <v>30</v>
      </c>
      <c r="L1582" s="263">
        <f>IF(ISNA(SUMIFS(INDEX('Payer Participation Data'!$F$10:$BM$59,0,MATCH(CONCATENATE($J1582,L$6),'Payer Participation Data'!$F$8:$BM$8,0)),'Payer Participation Data'!$B$10:$B$59,$C1582,'Payer Participation Data'!$C$10:$C$59,$D1582)),"-",SUMIFS(INDEX('Payer Participation Data'!$F$10:$BM$59,0,MATCH(CONCATENATE($J1582,L$6),'Payer Participation Data'!$F$8:$BM$8,0)),'Payer Participation Data'!$B$10:$B$59,$C1582,'Payer Participation Data'!$C$10:$C$59,$D1582))</f>
        <v>0</v>
      </c>
      <c r="M1582" s="264">
        <f>IF(ISNA(SUMIFS(INDEX('Payer Participation Data'!$F$10:$BM$59,0,MATCH(CONCATENATE($J1582,M$6),'Payer Participation Data'!$F$8:$BM$8,0)),'Payer Participation Data'!$B$10:$B$59,$C1582,'Payer Participation Data'!$C$10:$C$59,$D1582)),"-",SUMIFS(INDEX('Payer Participation Data'!$F$10:$BM$59,0,MATCH(CONCATENATE($J1582,M$6),'Payer Participation Data'!$F$8:$BM$8,0)),'Payer Participation Data'!$B$10:$B$59,$C1582,'Payer Participation Data'!$C$10:$C$59,$D1582))</f>
        <v>0</v>
      </c>
    </row>
    <row r="1583" spans="2:13" x14ac:dyDescent="0.35">
      <c r="B1583" s="127" t="s">
        <v>80</v>
      </c>
      <c r="C1583" s="169" t="str">
        <f>IF(ISBLANK('Payer Participation Data'!$B$88),"-",'Payer Participation Data'!$B$88)</f>
        <v>-</v>
      </c>
      <c r="D1583" s="169" t="str">
        <f>IF(ISBLANK('Payer Participation Data'!$C$88),"-",'Payer Participation Data'!$C$88)</f>
        <v>-</v>
      </c>
      <c r="E1583" s="169" t="str">
        <f>IF(ISBLANK('Payer Participation Data'!$D$88),"-",'Payer Participation Data'!$D$88)</f>
        <v>-</v>
      </c>
      <c r="F1583" s="169" t="str">
        <f>IF(ISBLANK('Payer Participation Data'!$E$88),"-",'Payer Participation Data'!$E$88)</f>
        <v>-</v>
      </c>
      <c r="G1583" s="260">
        <v>1</v>
      </c>
      <c r="H1583" s="260">
        <v>4</v>
      </c>
      <c r="I1583" s="260">
        <v>5</v>
      </c>
      <c r="J1583" s="102" t="str">
        <f t="shared" ref="J1583:J1646" si="72">CONCATENATE(H1583,I1583,G1583)</f>
        <v>451</v>
      </c>
      <c r="K1583" s="102" t="s">
        <v>30</v>
      </c>
      <c r="L1583" s="263">
        <f>IF(ISNA(SUMIFS(INDEX('Payer Participation Data'!$F$10:$BM$59,0,MATCH(CONCATENATE($J1583,L$6),'Payer Participation Data'!$F$8:$BM$8,0)),'Payer Participation Data'!$B$10:$B$59,$C1583,'Payer Participation Data'!$C$10:$C$59,$D1583)),"-",SUMIFS(INDEX('Payer Participation Data'!$F$10:$BM$59,0,MATCH(CONCATENATE($J1583,L$6),'Payer Participation Data'!$F$8:$BM$8,0)),'Payer Participation Data'!$B$10:$B$59,$C1583,'Payer Participation Data'!$C$10:$C$59,$D1583))</f>
        <v>0</v>
      </c>
      <c r="M1583" s="264">
        <f>IF(ISNA(SUMIFS(INDEX('Payer Participation Data'!$F$10:$BM$59,0,MATCH(CONCATENATE($J1583,M$6),'Payer Participation Data'!$F$8:$BM$8,0)),'Payer Participation Data'!$B$10:$B$59,$C1583,'Payer Participation Data'!$C$10:$C$59,$D1583)),"-",SUMIFS(INDEX('Payer Participation Data'!$F$10:$BM$59,0,MATCH(CONCATENATE($J1583,M$6),'Payer Participation Data'!$F$8:$BM$8,0)),'Payer Participation Data'!$B$10:$B$59,$C1583,'Payer Participation Data'!$C$10:$C$59,$D1583))</f>
        <v>0</v>
      </c>
    </row>
    <row r="1584" spans="2:13" x14ac:dyDescent="0.35">
      <c r="B1584" s="127" t="s">
        <v>80</v>
      </c>
      <c r="C1584" s="169" t="str">
        <f>IF(ISBLANK('Payer Participation Data'!$B$88),"-",'Payer Participation Data'!$B$88)</f>
        <v>-</v>
      </c>
      <c r="D1584" s="169" t="str">
        <f>IF(ISBLANK('Payer Participation Data'!$C$88),"-",'Payer Participation Data'!$C$88)</f>
        <v>-</v>
      </c>
      <c r="E1584" s="169" t="str">
        <f>IF(ISBLANK('Payer Participation Data'!$D$88),"-",'Payer Participation Data'!$D$88)</f>
        <v>-</v>
      </c>
      <c r="F1584" s="169" t="str">
        <f>IF(ISBLANK('Payer Participation Data'!$E$88),"-",'Payer Participation Data'!$E$88)</f>
        <v>-</v>
      </c>
      <c r="G1584" s="261">
        <v>2</v>
      </c>
      <c r="H1584" s="261">
        <v>4</v>
      </c>
      <c r="I1584" s="261">
        <v>5</v>
      </c>
      <c r="J1584" s="128" t="str">
        <f t="shared" si="72"/>
        <v>452</v>
      </c>
      <c r="K1584" s="128" t="s">
        <v>30</v>
      </c>
      <c r="L1584" s="263">
        <f>IF(ISNA(SUMIFS(INDEX('Payer Participation Data'!$F$10:$BM$59,0,MATCH(CONCATENATE($J1584,L$6),'Payer Participation Data'!$F$8:$BM$8,0)),'Payer Participation Data'!$B$10:$B$59,$C1584,'Payer Participation Data'!$C$10:$C$59,$D1584)),"-",SUMIFS(INDEX('Payer Participation Data'!$F$10:$BM$59,0,MATCH(CONCATENATE($J1584,L$6),'Payer Participation Data'!$F$8:$BM$8,0)),'Payer Participation Data'!$B$10:$B$59,$C1584,'Payer Participation Data'!$C$10:$C$59,$D1584))</f>
        <v>0</v>
      </c>
      <c r="M1584" s="264">
        <f>IF(ISNA(SUMIFS(INDEX('Payer Participation Data'!$F$10:$BM$59,0,MATCH(CONCATENATE($J1584,M$6),'Payer Participation Data'!$F$8:$BM$8,0)),'Payer Participation Data'!$B$10:$B$59,$C1584,'Payer Participation Data'!$C$10:$C$59,$D1584)),"-",SUMIFS(INDEX('Payer Participation Data'!$F$10:$BM$59,0,MATCH(CONCATENATE($J1584,M$6),'Payer Participation Data'!$F$8:$BM$8,0)),'Payer Participation Data'!$B$10:$B$59,$C1584,'Payer Participation Data'!$C$10:$C$59,$D1584))</f>
        <v>0</v>
      </c>
    </row>
    <row r="1585" spans="2:13" x14ac:dyDescent="0.35">
      <c r="B1585" s="127" t="s">
        <v>80</v>
      </c>
      <c r="C1585" s="169" t="str">
        <f>IF(ISBLANK('Payer Participation Data'!$B$88),"-",'Payer Participation Data'!$B$88)</f>
        <v>-</v>
      </c>
      <c r="D1585" s="169" t="str">
        <f>IF(ISBLANK('Payer Participation Data'!$C$88),"-",'Payer Participation Data'!$C$88)</f>
        <v>-</v>
      </c>
      <c r="E1585" s="169" t="str">
        <f>IF(ISBLANK('Payer Participation Data'!$D$88),"-",'Payer Participation Data'!$D$88)</f>
        <v>-</v>
      </c>
      <c r="F1585" s="169" t="str">
        <f>IF(ISBLANK('Payer Participation Data'!$E$88),"-",'Payer Participation Data'!$E$88)</f>
        <v>-</v>
      </c>
      <c r="G1585" s="260">
        <v>3</v>
      </c>
      <c r="H1585" s="260">
        <v>4</v>
      </c>
      <c r="I1585" s="260">
        <v>5</v>
      </c>
      <c r="J1585" s="102" t="str">
        <f t="shared" si="72"/>
        <v>453</v>
      </c>
      <c r="K1585" s="102" t="s">
        <v>30</v>
      </c>
      <c r="L1585" s="263">
        <f>IF(ISNA(SUMIFS(INDEX('Payer Participation Data'!$F$10:$BM$59,0,MATCH(CONCATENATE($J1585,L$6),'Payer Participation Data'!$F$8:$BM$8,0)),'Payer Participation Data'!$B$10:$B$59,$C1585,'Payer Participation Data'!$C$10:$C$59,$D1585)),"-",SUMIFS(INDEX('Payer Participation Data'!$F$10:$BM$59,0,MATCH(CONCATENATE($J1585,L$6),'Payer Participation Data'!$F$8:$BM$8,0)),'Payer Participation Data'!$B$10:$B$59,$C1585,'Payer Participation Data'!$C$10:$C$59,$D1585))</f>
        <v>0</v>
      </c>
      <c r="M1585" s="264">
        <f>IF(ISNA(SUMIFS(INDEX('Payer Participation Data'!$F$10:$BM$59,0,MATCH(CONCATENATE($J1585,M$6),'Payer Participation Data'!$F$8:$BM$8,0)),'Payer Participation Data'!$B$10:$B$59,$C1585,'Payer Participation Data'!$C$10:$C$59,$D1585)),"-",SUMIFS(INDEX('Payer Participation Data'!$F$10:$BM$59,0,MATCH(CONCATENATE($J1585,M$6),'Payer Participation Data'!$F$8:$BM$8,0)),'Payer Participation Data'!$B$10:$B$59,$C1585,'Payer Participation Data'!$C$10:$C$59,$D1585))</f>
        <v>0</v>
      </c>
    </row>
    <row r="1586" spans="2:13" x14ac:dyDescent="0.35">
      <c r="B1586" s="127" t="s">
        <v>80</v>
      </c>
      <c r="C1586" s="169" t="str">
        <f>IF(ISBLANK('Payer Participation Data'!$B$88),"-",'Payer Participation Data'!$B$88)</f>
        <v>-</v>
      </c>
      <c r="D1586" s="169" t="str">
        <f>IF(ISBLANK('Payer Participation Data'!$C$88),"-",'Payer Participation Data'!$C$88)</f>
        <v>-</v>
      </c>
      <c r="E1586" s="169" t="str">
        <f>IF(ISBLANK('Payer Participation Data'!$D$88),"-",'Payer Participation Data'!$D$88)</f>
        <v>-</v>
      </c>
      <c r="F1586" s="169" t="str">
        <f>IF(ISBLANK('Payer Participation Data'!$E$88),"-",'Payer Participation Data'!$E$88)</f>
        <v>-</v>
      </c>
      <c r="G1586" s="261">
        <v>4</v>
      </c>
      <c r="H1586" s="261">
        <v>4</v>
      </c>
      <c r="I1586" s="261">
        <v>5</v>
      </c>
      <c r="J1586" s="128" t="str">
        <f t="shared" si="72"/>
        <v>454</v>
      </c>
      <c r="K1586" s="128" t="s">
        <v>30</v>
      </c>
      <c r="L1586" s="263">
        <f>IF(ISNA(SUMIFS(INDEX('Payer Participation Data'!$F$10:$BM$59,0,MATCH(CONCATENATE($J1586,L$6),'Payer Participation Data'!$F$8:$BM$8,0)),'Payer Participation Data'!$B$10:$B$59,$C1586,'Payer Participation Data'!$C$10:$C$59,$D1586)),"-",SUMIFS(INDEX('Payer Participation Data'!$F$10:$BM$59,0,MATCH(CONCATENATE($J1586,L$6),'Payer Participation Data'!$F$8:$BM$8,0)),'Payer Participation Data'!$B$10:$B$59,$C1586,'Payer Participation Data'!$C$10:$C$59,$D1586))</f>
        <v>0</v>
      </c>
      <c r="M1586" s="264">
        <f>IF(ISNA(SUMIFS(INDEX('Payer Participation Data'!$F$10:$BM$59,0,MATCH(CONCATENATE($J1586,M$6),'Payer Participation Data'!$F$8:$BM$8,0)),'Payer Participation Data'!$B$10:$B$59,$C1586,'Payer Participation Data'!$C$10:$C$59,$D1586)),"-",SUMIFS(INDEX('Payer Participation Data'!$F$10:$BM$59,0,MATCH(CONCATENATE($J1586,M$6),'Payer Participation Data'!$F$8:$BM$8,0)),'Payer Participation Data'!$B$10:$B$59,$C1586,'Payer Participation Data'!$C$10:$C$59,$D1586))</f>
        <v>0</v>
      </c>
    </row>
    <row r="1587" spans="2:13" x14ac:dyDescent="0.35">
      <c r="B1587" s="127" t="s">
        <v>80</v>
      </c>
      <c r="C1587" s="169" t="str">
        <f>IF(ISBLANK('Payer Participation Data'!$B$89),"-",'Payer Participation Data'!$B$89)</f>
        <v>-</v>
      </c>
      <c r="D1587" s="169" t="str">
        <f>IF(ISBLANK('Payer Participation Data'!$C$89),"-",'Payer Participation Data'!$C$89)</f>
        <v>-</v>
      </c>
      <c r="E1587" s="169" t="str">
        <f>IF(ISBLANK('Payer Participation Data'!$D$89),"-",'Payer Participation Data'!$D$89)</f>
        <v>-</v>
      </c>
      <c r="F1587" s="169" t="str">
        <f>IF(ISBLANK('Payer Participation Data'!$E$89),"-",'Payer Participation Data'!$E$89)</f>
        <v>-</v>
      </c>
      <c r="G1587" s="260">
        <v>1</v>
      </c>
      <c r="H1587" s="260" t="s">
        <v>64</v>
      </c>
      <c r="I1587" s="260" t="s">
        <v>64</v>
      </c>
      <c r="J1587" s="102" t="str">
        <f t="shared" si="72"/>
        <v>BaselineBaseline1</v>
      </c>
      <c r="K1587" s="102" t="s">
        <v>30</v>
      </c>
      <c r="L1587" s="263">
        <f>IF(ISNA(SUMIFS(INDEX('Payer Participation Data'!$F$10:$BM$59,0,MATCH(CONCATENATE($J1587,L$6),'Payer Participation Data'!$F$8:$BM$8,0)),'Payer Participation Data'!$B$10:$B$59,$C1587,'Payer Participation Data'!$C$10:$C$59,$D1587)),"-",SUMIFS(INDEX('Payer Participation Data'!$F$10:$BM$59,0,MATCH(CONCATENATE($J1587,L$6),'Payer Participation Data'!$F$8:$BM$8,0)),'Payer Participation Data'!$B$10:$B$59,$C1587,'Payer Participation Data'!$C$10:$C$59,$D1587))</f>
        <v>0</v>
      </c>
      <c r="M1587" s="264">
        <f>IF(ISNA(SUMIFS(INDEX('Payer Participation Data'!$F$10:$BM$59,0,MATCH(CONCATENATE($J1587,M$6),'Payer Participation Data'!$F$8:$BM$8,0)),'Payer Participation Data'!$B$10:$B$59,$C1587,'Payer Participation Data'!$C$10:$C$59,$D1587)),"-",SUMIFS(INDEX('Payer Participation Data'!$F$10:$BM$59,0,MATCH(CONCATENATE($J1587,M$6),'Payer Participation Data'!$F$8:$BM$8,0)),'Payer Participation Data'!$B$10:$B$59,$C1587,'Payer Participation Data'!$C$10:$C$59,$D1587))</f>
        <v>0</v>
      </c>
    </row>
    <row r="1588" spans="2:13" x14ac:dyDescent="0.35">
      <c r="B1588" s="127" t="s">
        <v>80</v>
      </c>
      <c r="C1588" s="169" t="str">
        <f>IF(ISBLANK('Payer Participation Data'!$B$89),"-",'Payer Participation Data'!$B$89)</f>
        <v>-</v>
      </c>
      <c r="D1588" s="169" t="str">
        <f>IF(ISBLANK('Payer Participation Data'!$C$89),"-",'Payer Participation Data'!$C$89)</f>
        <v>-</v>
      </c>
      <c r="E1588" s="169" t="str">
        <f>IF(ISBLANK('Payer Participation Data'!$D$89),"-",'Payer Participation Data'!$D$89)</f>
        <v>-</v>
      </c>
      <c r="F1588" s="169" t="str">
        <f>IF(ISBLANK('Payer Participation Data'!$E$89),"-",'Payer Participation Data'!$E$89)</f>
        <v>-</v>
      </c>
      <c r="G1588" s="261">
        <v>2</v>
      </c>
      <c r="H1588" s="261" t="s">
        <v>64</v>
      </c>
      <c r="I1588" s="261" t="s">
        <v>64</v>
      </c>
      <c r="J1588" s="128" t="str">
        <f t="shared" si="72"/>
        <v>BaselineBaseline2</v>
      </c>
      <c r="K1588" s="128" t="s">
        <v>30</v>
      </c>
      <c r="L1588" s="263">
        <f>IF(ISNA(SUMIFS(INDEX('Payer Participation Data'!$F$10:$BM$59,0,MATCH(CONCATENATE($J1588,L$6),'Payer Participation Data'!$F$8:$BM$8,0)),'Payer Participation Data'!$B$10:$B$59,$C1588,'Payer Participation Data'!$C$10:$C$59,$D1588)),"-",SUMIFS(INDEX('Payer Participation Data'!$F$10:$BM$59,0,MATCH(CONCATENATE($J1588,L$6),'Payer Participation Data'!$F$8:$BM$8,0)),'Payer Participation Data'!$B$10:$B$59,$C1588,'Payer Participation Data'!$C$10:$C$59,$D1588))</f>
        <v>0</v>
      </c>
      <c r="M1588" s="264">
        <f>IF(ISNA(SUMIFS(INDEX('Payer Participation Data'!$F$10:$BM$59,0,MATCH(CONCATENATE($J1588,M$6),'Payer Participation Data'!$F$8:$BM$8,0)),'Payer Participation Data'!$B$10:$B$59,$C1588,'Payer Participation Data'!$C$10:$C$59,$D1588)),"-",SUMIFS(INDEX('Payer Participation Data'!$F$10:$BM$59,0,MATCH(CONCATENATE($J1588,M$6),'Payer Participation Data'!$F$8:$BM$8,0)),'Payer Participation Data'!$B$10:$B$59,$C1588,'Payer Participation Data'!$C$10:$C$59,$D1588))</f>
        <v>0</v>
      </c>
    </row>
    <row r="1589" spans="2:13" x14ac:dyDescent="0.35">
      <c r="B1589" s="127" t="s">
        <v>80</v>
      </c>
      <c r="C1589" s="169" t="str">
        <f>IF(ISBLANK('Payer Participation Data'!$B$89),"-",'Payer Participation Data'!$B$89)</f>
        <v>-</v>
      </c>
      <c r="D1589" s="169" t="str">
        <f>IF(ISBLANK('Payer Participation Data'!$C$89),"-",'Payer Participation Data'!$C$89)</f>
        <v>-</v>
      </c>
      <c r="E1589" s="169" t="str">
        <f>IF(ISBLANK('Payer Participation Data'!$D$89),"-",'Payer Participation Data'!$D$89)</f>
        <v>-</v>
      </c>
      <c r="F1589" s="169" t="str">
        <f>IF(ISBLANK('Payer Participation Data'!$E$89),"-",'Payer Participation Data'!$E$89)</f>
        <v>-</v>
      </c>
      <c r="G1589" s="260">
        <v>3</v>
      </c>
      <c r="H1589" s="260" t="s">
        <v>64</v>
      </c>
      <c r="I1589" s="260" t="s">
        <v>64</v>
      </c>
      <c r="J1589" s="102" t="str">
        <f t="shared" si="72"/>
        <v>BaselineBaseline3</v>
      </c>
      <c r="K1589" s="102" t="s">
        <v>30</v>
      </c>
      <c r="L1589" s="263">
        <f>IF(ISNA(SUMIFS(INDEX('Payer Participation Data'!$F$10:$BM$59,0,MATCH(CONCATENATE($J1589,L$6),'Payer Participation Data'!$F$8:$BM$8,0)),'Payer Participation Data'!$B$10:$B$59,$C1589,'Payer Participation Data'!$C$10:$C$59,$D1589)),"-",SUMIFS(INDEX('Payer Participation Data'!$F$10:$BM$59,0,MATCH(CONCATENATE($J1589,L$6),'Payer Participation Data'!$F$8:$BM$8,0)),'Payer Participation Data'!$B$10:$B$59,$C1589,'Payer Participation Data'!$C$10:$C$59,$D1589))</f>
        <v>0</v>
      </c>
      <c r="M1589" s="264">
        <f>IF(ISNA(SUMIFS(INDEX('Payer Participation Data'!$F$10:$BM$59,0,MATCH(CONCATENATE($J1589,M$6),'Payer Participation Data'!$F$8:$BM$8,0)),'Payer Participation Data'!$B$10:$B$59,$C1589,'Payer Participation Data'!$C$10:$C$59,$D1589)),"-",SUMIFS(INDEX('Payer Participation Data'!$F$10:$BM$59,0,MATCH(CONCATENATE($J1589,M$6),'Payer Participation Data'!$F$8:$BM$8,0)),'Payer Participation Data'!$B$10:$B$59,$C1589,'Payer Participation Data'!$C$10:$C$59,$D1589))</f>
        <v>0</v>
      </c>
    </row>
    <row r="1590" spans="2:13" x14ac:dyDescent="0.35">
      <c r="B1590" s="127" t="s">
        <v>80</v>
      </c>
      <c r="C1590" s="169" t="str">
        <f>IF(ISBLANK('Payer Participation Data'!$B$89),"-",'Payer Participation Data'!$B$89)</f>
        <v>-</v>
      </c>
      <c r="D1590" s="169" t="str">
        <f>IF(ISBLANK('Payer Participation Data'!$C$89),"-",'Payer Participation Data'!$C$89)</f>
        <v>-</v>
      </c>
      <c r="E1590" s="169" t="str">
        <f>IF(ISBLANK('Payer Participation Data'!$D$89),"-",'Payer Participation Data'!$D$89)</f>
        <v>-</v>
      </c>
      <c r="F1590" s="169" t="str">
        <f>IF(ISBLANK('Payer Participation Data'!$E$89),"-",'Payer Participation Data'!$E$89)</f>
        <v>-</v>
      </c>
      <c r="G1590" s="261">
        <v>4</v>
      </c>
      <c r="H1590" s="261" t="s">
        <v>64</v>
      </c>
      <c r="I1590" s="261" t="s">
        <v>64</v>
      </c>
      <c r="J1590" s="128" t="str">
        <f t="shared" si="72"/>
        <v>BaselineBaseline4</v>
      </c>
      <c r="K1590" s="128" t="s">
        <v>30</v>
      </c>
      <c r="L1590" s="263">
        <f>IF(ISNA(SUMIFS(INDEX('Payer Participation Data'!$F$10:$BM$59,0,MATCH(CONCATENATE($J1590,L$6),'Payer Participation Data'!$F$8:$BM$8,0)),'Payer Participation Data'!$B$10:$B$59,$C1590,'Payer Participation Data'!$C$10:$C$59,$D1590)),"-",SUMIFS(INDEX('Payer Participation Data'!$F$10:$BM$59,0,MATCH(CONCATENATE($J1590,L$6),'Payer Participation Data'!$F$8:$BM$8,0)),'Payer Participation Data'!$B$10:$B$59,$C1590,'Payer Participation Data'!$C$10:$C$59,$D1590))</f>
        <v>0</v>
      </c>
      <c r="M1590" s="264">
        <f>IF(ISNA(SUMIFS(INDEX('Payer Participation Data'!$F$10:$BM$59,0,MATCH(CONCATENATE($J1590,M$6),'Payer Participation Data'!$F$8:$BM$8,0)),'Payer Participation Data'!$B$10:$B$59,$C1590,'Payer Participation Data'!$C$10:$C$59,$D1590)),"-",SUMIFS(INDEX('Payer Participation Data'!$F$10:$BM$59,0,MATCH(CONCATENATE($J1590,M$6),'Payer Participation Data'!$F$8:$BM$8,0)),'Payer Participation Data'!$B$10:$B$59,$C1590,'Payer Participation Data'!$C$10:$C$59,$D1590))</f>
        <v>0</v>
      </c>
    </row>
    <row r="1591" spans="2:13" x14ac:dyDescent="0.35">
      <c r="B1591" s="127" t="s">
        <v>80</v>
      </c>
      <c r="C1591" s="169" t="str">
        <f>IF(ISBLANK('Payer Participation Data'!$B$89),"-",'Payer Participation Data'!$B$89)</f>
        <v>-</v>
      </c>
      <c r="D1591" s="169" t="str">
        <f>IF(ISBLANK('Payer Participation Data'!$C$89),"-",'Payer Participation Data'!$C$89)</f>
        <v>-</v>
      </c>
      <c r="E1591" s="169" t="str">
        <f>IF(ISBLANK('Payer Participation Data'!$D$89),"-",'Payer Participation Data'!$D$89)</f>
        <v>-</v>
      </c>
      <c r="F1591" s="169" t="str">
        <f>IF(ISBLANK('Payer Participation Data'!$E$89),"-",'Payer Participation Data'!$E$89)</f>
        <v>-</v>
      </c>
      <c r="G1591" s="260">
        <v>1</v>
      </c>
      <c r="H1591" s="260">
        <v>1</v>
      </c>
      <c r="I1591" s="260">
        <v>5</v>
      </c>
      <c r="J1591" s="102" t="str">
        <f t="shared" si="72"/>
        <v>151</v>
      </c>
      <c r="K1591" s="102" t="s">
        <v>30</v>
      </c>
      <c r="L1591" s="263">
        <f>IF(ISNA(SUMIFS(INDEX('Payer Participation Data'!$F$10:$BM$59,0,MATCH(CONCATENATE($J1591,L$6),'Payer Participation Data'!$F$8:$BM$8,0)),'Payer Participation Data'!$B$10:$B$59,$C1591,'Payer Participation Data'!$C$10:$C$59,$D1591)),"-",SUMIFS(INDEX('Payer Participation Data'!$F$10:$BM$59,0,MATCH(CONCATENATE($J1591,L$6),'Payer Participation Data'!$F$8:$BM$8,0)),'Payer Participation Data'!$B$10:$B$59,$C1591,'Payer Participation Data'!$C$10:$C$59,$D1591))</f>
        <v>0</v>
      </c>
      <c r="M1591" s="264">
        <f>IF(ISNA(SUMIFS(INDEX('Payer Participation Data'!$F$10:$BM$59,0,MATCH(CONCATENATE($J1591,M$6),'Payer Participation Data'!$F$8:$BM$8,0)),'Payer Participation Data'!$B$10:$B$59,$C1591,'Payer Participation Data'!$C$10:$C$59,$D1591)),"-",SUMIFS(INDEX('Payer Participation Data'!$F$10:$BM$59,0,MATCH(CONCATENATE($J1591,M$6),'Payer Participation Data'!$F$8:$BM$8,0)),'Payer Participation Data'!$B$10:$B$59,$C1591,'Payer Participation Data'!$C$10:$C$59,$D1591))</f>
        <v>0</v>
      </c>
    </row>
    <row r="1592" spans="2:13" x14ac:dyDescent="0.35">
      <c r="B1592" s="127" t="s">
        <v>80</v>
      </c>
      <c r="C1592" s="169" t="str">
        <f>IF(ISBLANK('Payer Participation Data'!$B$89),"-",'Payer Participation Data'!$B$89)</f>
        <v>-</v>
      </c>
      <c r="D1592" s="169" t="str">
        <f>IF(ISBLANK('Payer Participation Data'!$C$89),"-",'Payer Participation Data'!$C$89)</f>
        <v>-</v>
      </c>
      <c r="E1592" s="169" t="str">
        <f>IF(ISBLANK('Payer Participation Data'!$D$89),"-",'Payer Participation Data'!$D$89)</f>
        <v>-</v>
      </c>
      <c r="F1592" s="169" t="str">
        <f>IF(ISBLANK('Payer Participation Data'!$E$89),"-",'Payer Participation Data'!$E$89)</f>
        <v>-</v>
      </c>
      <c r="G1592" s="261">
        <v>2</v>
      </c>
      <c r="H1592" s="261">
        <v>1</v>
      </c>
      <c r="I1592" s="261">
        <v>5</v>
      </c>
      <c r="J1592" s="128" t="str">
        <f t="shared" si="72"/>
        <v>152</v>
      </c>
      <c r="K1592" s="128" t="s">
        <v>30</v>
      </c>
      <c r="L1592" s="263">
        <f>IF(ISNA(SUMIFS(INDEX('Payer Participation Data'!$F$10:$BM$59,0,MATCH(CONCATENATE($J1592,L$6),'Payer Participation Data'!$F$8:$BM$8,0)),'Payer Participation Data'!$B$10:$B$59,$C1592,'Payer Participation Data'!$C$10:$C$59,$D1592)),"-",SUMIFS(INDEX('Payer Participation Data'!$F$10:$BM$59,0,MATCH(CONCATENATE($J1592,L$6),'Payer Participation Data'!$F$8:$BM$8,0)),'Payer Participation Data'!$B$10:$B$59,$C1592,'Payer Participation Data'!$C$10:$C$59,$D1592))</f>
        <v>0</v>
      </c>
      <c r="M1592" s="264">
        <f>IF(ISNA(SUMIFS(INDEX('Payer Participation Data'!$F$10:$BM$59,0,MATCH(CONCATENATE($J1592,M$6),'Payer Participation Data'!$F$8:$BM$8,0)),'Payer Participation Data'!$B$10:$B$59,$C1592,'Payer Participation Data'!$C$10:$C$59,$D1592)),"-",SUMIFS(INDEX('Payer Participation Data'!$F$10:$BM$59,0,MATCH(CONCATENATE($J1592,M$6),'Payer Participation Data'!$F$8:$BM$8,0)),'Payer Participation Data'!$B$10:$B$59,$C1592,'Payer Participation Data'!$C$10:$C$59,$D1592))</f>
        <v>0</v>
      </c>
    </row>
    <row r="1593" spans="2:13" x14ac:dyDescent="0.35">
      <c r="B1593" s="127" t="s">
        <v>80</v>
      </c>
      <c r="C1593" s="169" t="str">
        <f>IF(ISBLANK('Payer Participation Data'!$B$89),"-",'Payer Participation Data'!$B$89)</f>
        <v>-</v>
      </c>
      <c r="D1593" s="169" t="str">
        <f>IF(ISBLANK('Payer Participation Data'!$C$89),"-",'Payer Participation Data'!$C$89)</f>
        <v>-</v>
      </c>
      <c r="E1593" s="169" t="str">
        <f>IF(ISBLANK('Payer Participation Data'!$D$89),"-",'Payer Participation Data'!$D$89)</f>
        <v>-</v>
      </c>
      <c r="F1593" s="169" t="str">
        <f>IF(ISBLANK('Payer Participation Data'!$E$89),"-",'Payer Participation Data'!$E$89)</f>
        <v>-</v>
      </c>
      <c r="G1593" s="260">
        <v>3</v>
      </c>
      <c r="H1593" s="260">
        <v>1</v>
      </c>
      <c r="I1593" s="260">
        <v>5</v>
      </c>
      <c r="J1593" s="102" t="str">
        <f t="shared" si="72"/>
        <v>153</v>
      </c>
      <c r="K1593" s="102" t="s">
        <v>30</v>
      </c>
      <c r="L1593" s="263">
        <f>IF(ISNA(SUMIFS(INDEX('Payer Participation Data'!$F$10:$BM$59,0,MATCH(CONCATENATE($J1593,L$6),'Payer Participation Data'!$F$8:$BM$8,0)),'Payer Participation Data'!$B$10:$B$59,$C1593,'Payer Participation Data'!$C$10:$C$59,$D1593)),"-",SUMIFS(INDEX('Payer Participation Data'!$F$10:$BM$59,0,MATCH(CONCATENATE($J1593,L$6),'Payer Participation Data'!$F$8:$BM$8,0)),'Payer Participation Data'!$B$10:$B$59,$C1593,'Payer Participation Data'!$C$10:$C$59,$D1593))</f>
        <v>0</v>
      </c>
      <c r="M1593" s="264">
        <f>IF(ISNA(SUMIFS(INDEX('Payer Participation Data'!$F$10:$BM$59,0,MATCH(CONCATENATE($J1593,M$6),'Payer Participation Data'!$F$8:$BM$8,0)),'Payer Participation Data'!$B$10:$B$59,$C1593,'Payer Participation Data'!$C$10:$C$59,$D1593)),"-",SUMIFS(INDEX('Payer Participation Data'!$F$10:$BM$59,0,MATCH(CONCATENATE($J1593,M$6),'Payer Participation Data'!$F$8:$BM$8,0)),'Payer Participation Data'!$B$10:$B$59,$C1593,'Payer Participation Data'!$C$10:$C$59,$D1593))</f>
        <v>0</v>
      </c>
    </row>
    <row r="1594" spans="2:13" x14ac:dyDescent="0.35">
      <c r="B1594" s="127" t="s">
        <v>80</v>
      </c>
      <c r="C1594" s="169" t="str">
        <f>IF(ISBLANK('Payer Participation Data'!$B$89),"-",'Payer Participation Data'!$B$89)</f>
        <v>-</v>
      </c>
      <c r="D1594" s="169" t="str">
        <f>IF(ISBLANK('Payer Participation Data'!$C$89),"-",'Payer Participation Data'!$C$89)</f>
        <v>-</v>
      </c>
      <c r="E1594" s="169" t="str">
        <f>IF(ISBLANK('Payer Participation Data'!$D$89),"-",'Payer Participation Data'!$D$89)</f>
        <v>-</v>
      </c>
      <c r="F1594" s="169" t="str">
        <f>IF(ISBLANK('Payer Participation Data'!$E$89),"-",'Payer Participation Data'!$E$89)</f>
        <v>-</v>
      </c>
      <c r="G1594" s="261">
        <v>4</v>
      </c>
      <c r="H1594" s="261">
        <v>1</v>
      </c>
      <c r="I1594" s="261">
        <v>5</v>
      </c>
      <c r="J1594" s="128" t="str">
        <f t="shared" si="72"/>
        <v>154</v>
      </c>
      <c r="K1594" s="128" t="s">
        <v>30</v>
      </c>
      <c r="L1594" s="263">
        <f>IF(ISNA(SUMIFS(INDEX('Payer Participation Data'!$F$10:$BM$59,0,MATCH(CONCATENATE($J1594,L$6),'Payer Participation Data'!$F$8:$BM$8,0)),'Payer Participation Data'!$B$10:$B$59,$C1594,'Payer Participation Data'!$C$10:$C$59,$D1594)),"-",SUMIFS(INDEX('Payer Participation Data'!$F$10:$BM$59,0,MATCH(CONCATENATE($J1594,L$6),'Payer Participation Data'!$F$8:$BM$8,0)),'Payer Participation Data'!$B$10:$B$59,$C1594,'Payer Participation Data'!$C$10:$C$59,$D1594))</f>
        <v>0</v>
      </c>
      <c r="M1594" s="264">
        <f>IF(ISNA(SUMIFS(INDEX('Payer Participation Data'!$F$10:$BM$59,0,MATCH(CONCATENATE($J1594,M$6),'Payer Participation Data'!$F$8:$BM$8,0)),'Payer Participation Data'!$B$10:$B$59,$C1594,'Payer Participation Data'!$C$10:$C$59,$D1594)),"-",SUMIFS(INDEX('Payer Participation Data'!$F$10:$BM$59,0,MATCH(CONCATENATE($J1594,M$6),'Payer Participation Data'!$F$8:$BM$8,0)),'Payer Participation Data'!$B$10:$B$59,$C1594,'Payer Participation Data'!$C$10:$C$59,$D1594))</f>
        <v>0</v>
      </c>
    </row>
    <row r="1595" spans="2:13" x14ac:dyDescent="0.35">
      <c r="B1595" s="127" t="s">
        <v>80</v>
      </c>
      <c r="C1595" s="169" t="str">
        <f>IF(ISBLANK('Payer Participation Data'!$B$89),"-",'Payer Participation Data'!$B$89)</f>
        <v>-</v>
      </c>
      <c r="D1595" s="169" t="str">
        <f>IF(ISBLANK('Payer Participation Data'!$C$89),"-",'Payer Participation Data'!$C$89)</f>
        <v>-</v>
      </c>
      <c r="E1595" s="169" t="str">
        <f>IF(ISBLANK('Payer Participation Data'!$D$89),"-",'Payer Participation Data'!$D$89)</f>
        <v>-</v>
      </c>
      <c r="F1595" s="169" t="str">
        <f>IF(ISBLANK('Payer Participation Data'!$E$89),"-",'Payer Participation Data'!$E$89)</f>
        <v>-</v>
      </c>
      <c r="G1595" s="260">
        <v>1</v>
      </c>
      <c r="H1595" s="260">
        <v>2</v>
      </c>
      <c r="I1595" s="260">
        <v>5</v>
      </c>
      <c r="J1595" s="102" t="str">
        <f t="shared" si="72"/>
        <v>251</v>
      </c>
      <c r="K1595" s="102" t="s">
        <v>30</v>
      </c>
      <c r="L1595" s="263">
        <f>IF(ISNA(SUMIFS(INDEX('Payer Participation Data'!$F$10:$BM$59,0,MATCH(CONCATENATE($J1595,L$6),'Payer Participation Data'!$F$8:$BM$8,0)),'Payer Participation Data'!$B$10:$B$59,$C1595,'Payer Participation Data'!$C$10:$C$59,$D1595)),"-",SUMIFS(INDEX('Payer Participation Data'!$F$10:$BM$59,0,MATCH(CONCATENATE($J1595,L$6),'Payer Participation Data'!$F$8:$BM$8,0)),'Payer Participation Data'!$B$10:$B$59,$C1595,'Payer Participation Data'!$C$10:$C$59,$D1595))</f>
        <v>0</v>
      </c>
      <c r="M1595" s="264">
        <f>IF(ISNA(SUMIFS(INDEX('Payer Participation Data'!$F$10:$BM$59,0,MATCH(CONCATENATE($J1595,M$6),'Payer Participation Data'!$F$8:$BM$8,0)),'Payer Participation Data'!$B$10:$B$59,$C1595,'Payer Participation Data'!$C$10:$C$59,$D1595)),"-",SUMIFS(INDEX('Payer Participation Data'!$F$10:$BM$59,0,MATCH(CONCATENATE($J1595,M$6),'Payer Participation Data'!$F$8:$BM$8,0)),'Payer Participation Data'!$B$10:$B$59,$C1595,'Payer Participation Data'!$C$10:$C$59,$D1595))</f>
        <v>0</v>
      </c>
    </row>
    <row r="1596" spans="2:13" x14ac:dyDescent="0.35">
      <c r="B1596" s="127" t="s">
        <v>80</v>
      </c>
      <c r="C1596" s="169" t="str">
        <f>IF(ISBLANK('Payer Participation Data'!$B$89),"-",'Payer Participation Data'!$B$89)</f>
        <v>-</v>
      </c>
      <c r="D1596" s="169" t="str">
        <f>IF(ISBLANK('Payer Participation Data'!$C$89),"-",'Payer Participation Data'!$C$89)</f>
        <v>-</v>
      </c>
      <c r="E1596" s="169" t="str">
        <f>IF(ISBLANK('Payer Participation Data'!$D$89),"-",'Payer Participation Data'!$D$89)</f>
        <v>-</v>
      </c>
      <c r="F1596" s="169" t="str">
        <f>IF(ISBLANK('Payer Participation Data'!$E$89),"-",'Payer Participation Data'!$E$89)</f>
        <v>-</v>
      </c>
      <c r="G1596" s="261">
        <v>2</v>
      </c>
      <c r="H1596" s="261">
        <v>2</v>
      </c>
      <c r="I1596" s="261">
        <v>5</v>
      </c>
      <c r="J1596" s="128" t="str">
        <f t="shared" si="72"/>
        <v>252</v>
      </c>
      <c r="K1596" s="128" t="s">
        <v>30</v>
      </c>
      <c r="L1596" s="263">
        <f>IF(ISNA(SUMIFS(INDEX('Payer Participation Data'!$F$10:$BM$59,0,MATCH(CONCATENATE($J1596,L$6),'Payer Participation Data'!$F$8:$BM$8,0)),'Payer Participation Data'!$B$10:$B$59,$C1596,'Payer Participation Data'!$C$10:$C$59,$D1596)),"-",SUMIFS(INDEX('Payer Participation Data'!$F$10:$BM$59,0,MATCH(CONCATENATE($J1596,L$6),'Payer Participation Data'!$F$8:$BM$8,0)),'Payer Participation Data'!$B$10:$B$59,$C1596,'Payer Participation Data'!$C$10:$C$59,$D1596))</f>
        <v>0</v>
      </c>
      <c r="M1596" s="264">
        <f>IF(ISNA(SUMIFS(INDEX('Payer Participation Data'!$F$10:$BM$59,0,MATCH(CONCATENATE($J1596,M$6),'Payer Participation Data'!$F$8:$BM$8,0)),'Payer Participation Data'!$B$10:$B$59,$C1596,'Payer Participation Data'!$C$10:$C$59,$D1596)),"-",SUMIFS(INDEX('Payer Participation Data'!$F$10:$BM$59,0,MATCH(CONCATENATE($J1596,M$6),'Payer Participation Data'!$F$8:$BM$8,0)),'Payer Participation Data'!$B$10:$B$59,$C1596,'Payer Participation Data'!$C$10:$C$59,$D1596))</f>
        <v>0</v>
      </c>
    </row>
    <row r="1597" spans="2:13" x14ac:dyDescent="0.35">
      <c r="B1597" s="127" t="s">
        <v>80</v>
      </c>
      <c r="C1597" s="169" t="str">
        <f>IF(ISBLANK('Payer Participation Data'!$B$89),"-",'Payer Participation Data'!$B$89)</f>
        <v>-</v>
      </c>
      <c r="D1597" s="169" t="str">
        <f>IF(ISBLANK('Payer Participation Data'!$C$89),"-",'Payer Participation Data'!$C$89)</f>
        <v>-</v>
      </c>
      <c r="E1597" s="169" t="str">
        <f>IF(ISBLANK('Payer Participation Data'!$D$89),"-",'Payer Participation Data'!$D$89)</f>
        <v>-</v>
      </c>
      <c r="F1597" s="169" t="str">
        <f>IF(ISBLANK('Payer Participation Data'!$E$89),"-",'Payer Participation Data'!$E$89)</f>
        <v>-</v>
      </c>
      <c r="G1597" s="260">
        <v>3</v>
      </c>
      <c r="H1597" s="260">
        <v>2</v>
      </c>
      <c r="I1597" s="260">
        <v>5</v>
      </c>
      <c r="J1597" s="102" t="str">
        <f t="shared" si="72"/>
        <v>253</v>
      </c>
      <c r="K1597" s="102" t="s">
        <v>30</v>
      </c>
      <c r="L1597" s="263">
        <f>IF(ISNA(SUMIFS(INDEX('Payer Participation Data'!$F$10:$BM$59,0,MATCH(CONCATENATE($J1597,L$6),'Payer Participation Data'!$F$8:$BM$8,0)),'Payer Participation Data'!$B$10:$B$59,$C1597,'Payer Participation Data'!$C$10:$C$59,$D1597)),"-",SUMIFS(INDEX('Payer Participation Data'!$F$10:$BM$59,0,MATCH(CONCATENATE($J1597,L$6),'Payer Participation Data'!$F$8:$BM$8,0)),'Payer Participation Data'!$B$10:$B$59,$C1597,'Payer Participation Data'!$C$10:$C$59,$D1597))</f>
        <v>0</v>
      </c>
      <c r="M1597" s="264">
        <f>IF(ISNA(SUMIFS(INDEX('Payer Participation Data'!$F$10:$BM$59,0,MATCH(CONCATENATE($J1597,M$6),'Payer Participation Data'!$F$8:$BM$8,0)),'Payer Participation Data'!$B$10:$B$59,$C1597,'Payer Participation Data'!$C$10:$C$59,$D1597)),"-",SUMIFS(INDEX('Payer Participation Data'!$F$10:$BM$59,0,MATCH(CONCATENATE($J1597,M$6),'Payer Participation Data'!$F$8:$BM$8,0)),'Payer Participation Data'!$B$10:$B$59,$C1597,'Payer Participation Data'!$C$10:$C$59,$D1597))</f>
        <v>0</v>
      </c>
    </row>
    <row r="1598" spans="2:13" x14ac:dyDescent="0.35">
      <c r="B1598" s="127" t="s">
        <v>80</v>
      </c>
      <c r="C1598" s="169" t="str">
        <f>IF(ISBLANK('Payer Participation Data'!$B$89),"-",'Payer Participation Data'!$B$89)</f>
        <v>-</v>
      </c>
      <c r="D1598" s="169" t="str">
        <f>IF(ISBLANK('Payer Participation Data'!$C$89),"-",'Payer Participation Data'!$C$89)</f>
        <v>-</v>
      </c>
      <c r="E1598" s="169" t="str">
        <f>IF(ISBLANK('Payer Participation Data'!$D$89),"-",'Payer Participation Data'!$D$89)</f>
        <v>-</v>
      </c>
      <c r="F1598" s="169" t="str">
        <f>IF(ISBLANK('Payer Participation Data'!$E$89),"-",'Payer Participation Data'!$E$89)</f>
        <v>-</v>
      </c>
      <c r="G1598" s="261">
        <v>4</v>
      </c>
      <c r="H1598" s="261">
        <v>2</v>
      </c>
      <c r="I1598" s="261">
        <v>5</v>
      </c>
      <c r="J1598" s="128" t="str">
        <f t="shared" si="72"/>
        <v>254</v>
      </c>
      <c r="K1598" s="128" t="s">
        <v>30</v>
      </c>
      <c r="L1598" s="263">
        <f>IF(ISNA(SUMIFS(INDEX('Payer Participation Data'!$F$10:$BM$59,0,MATCH(CONCATENATE($J1598,L$6),'Payer Participation Data'!$F$8:$BM$8,0)),'Payer Participation Data'!$B$10:$B$59,$C1598,'Payer Participation Data'!$C$10:$C$59,$D1598)),"-",SUMIFS(INDEX('Payer Participation Data'!$F$10:$BM$59,0,MATCH(CONCATENATE($J1598,L$6),'Payer Participation Data'!$F$8:$BM$8,0)),'Payer Participation Data'!$B$10:$B$59,$C1598,'Payer Participation Data'!$C$10:$C$59,$D1598))</f>
        <v>0</v>
      </c>
      <c r="M1598" s="264">
        <f>IF(ISNA(SUMIFS(INDEX('Payer Participation Data'!$F$10:$BM$59,0,MATCH(CONCATENATE($J1598,M$6),'Payer Participation Data'!$F$8:$BM$8,0)),'Payer Participation Data'!$B$10:$B$59,$C1598,'Payer Participation Data'!$C$10:$C$59,$D1598)),"-",SUMIFS(INDEX('Payer Participation Data'!$F$10:$BM$59,0,MATCH(CONCATENATE($J1598,M$6),'Payer Participation Data'!$F$8:$BM$8,0)),'Payer Participation Data'!$B$10:$B$59,$C1598,'Payer Participation Data'!$C$10:$C$59,$D1598))</f>
        <v>0</v>
      </c>
    </row>
    <row r="1599" spans="2:13" x14ac:dyDescent="0.35">
      <c r="B1599" s="127" t="s">
        <v>80</v>
      </c>
      <c r="C1599" s="169" t="str">
        <f>IF(ISBLANK('Payer Participation Data'!$B$89),"-",'Payer Participation Data'!$B$89)</f>
        <v>-</v>
      </c>
      <c r="D1599" s="169" t="str">
        <f>IF(ISBLANK('Payer Participation Data'!$C$89),"-",'Payer Participation Data'!$C$89)</f>
        <v>-</v>
      </c>
      <c r="E1599" s="169" t="str">
        <f>IF(ISBLANK('Payer Participation Data'!$D$89),"-",'Payer Participation Data'!$D$89)</f>
        <v>-</v>
      </c>
      <c r="F1599" s="169" t="str">
        <f>IF(ISBLANK('Payer Participation Data'!$E$89),"-",'Payer Participation Data'!$E$89)</f>
        <v>-</v>
      </c>
      <c r="G1599" s="260">
        <v>1</v>
      </c>
      <c r="H1599" s="260">
        <v>3</v>
      </c>
      <c r="I1599" s="260">
        <v>5</v>
      </c>
      <c r="J1599" s="102" t="str">
        <f t="shared" si="72"/>
        <v>351</v>
      </c>
      <c r="K1599" s="102" t="s">
        <v>30</v>
      </c>
      <c r="L1599" s="263">
        <f>IF(ISNA(SUMIFS(INDEX('Payer Participation Data'!$F$10:$BM$59,0,MATCH(CONCATENATE($J1599,L$6),'Payer Participation Data'!$F$8:$BM$8,0)),'Payer Participation Data'!$B$10:$B$59,$C1599,'Payer Participation Data'!$C$10:$C$59,$D1599)),"-",SUMIFS(INDEX('Payer Participation Data'!$F$10:$BM$59,0,MATCH(CONCATENATE($J1599,L$6),'Payer Participation Data'!$F$8:$BM$8,0)),'Payer Participation Data'!$B$10:$B$59,$C1599,'Payer Participation Data'!$C$10:$C$59,$D1599))</f>
        <v>0</v>
      </c>
      <c r="M1599" s="264">
        <f>IF(ISNA(SUMIFS(INDEX('Payer Participation Data'!$F$10:$BM$59,0,MATCH(CONCATENATE($J1599,M$6),'Payer Participation Data'!$F$8:$BM$8,0)),'Payer Participation Data'!$B$10:$B$59,$C1599,'Payer Participation Data'!$C$10:$C$59,$D1599)),"-",SUMIFS(INDEX('Payer Participation Data'!$F$10:$BM$59,0,MATCH(CONCATENATE($J1599,M$6),'Payer Participation Data'!$F$8:$BM$8,0)),'Payer Participation Data'!$B$10:$B$59,$C1599,'Payer Participation Data'!$C$10:$C$59,$D1599))</f>
        <v>0</v>
      </c>
    </row>
    <row r="1600" spans="2:13" x14ac:dyDescent="0.35">
      <c r="B1600" s="127" t="s">
        <v>80</v>
      </c>
      <c r="C1600" s="169" t="str">
        <f>IF(ISBLANK('Payer Participation Data'!$B$89),"-",'Payer Participation Data'!$B$89)</f>
        <v>-</v>
      </c>
      <c r="D1600" s="169" t="str">
        <f>IF(ISBLANK('Payer Participation Data'!$C$89),"-",'Payer Participation Data'!$C$89)</f>
        <v>-</v>
      </c>
      <c r="E1600" s="169" t="str">
        <f>IF(ISBLANK('Payer Participation Data'!$D$89),"-",'Payer Participation Data'!$D$89)</f>
        <v>-</v>
      </c>
      <c r="F1600" s="169" t="str">
        <f>IF(ISBLANK('Payer Participation Data'!$E$89),"-",'Payer Participation Data'!$E$89)</f>
        <v>-</v>
      </c>
      <c r="G1600" s="261">
        <v>2</v>
      </c>
      <c r="H1600" s="261">
        <v>3</v>
      </c>
      <c r="I1600" s="261">
        <v>5</v>
      </c>
      <c r="J1600" s="128" t="str">
        <f t="shared" si="72"/>
        <v>352</v>
      </c>
      <c r="K1600" s="128" t="s">
        <v>30</v>
      </c>
      <c r="L1600" s="263">
        <f>IF(ISNA(SUMIFS(INDEX('Payer Participation Data'!$F$10:$BM$59,0,MATCH(CONCATENATE($J1600,L$6),'Payer Participation Data'!$F$8:$BM$8,0)),'Payer Participation Data'!$B$10:$B$59,$C1600,'Payer Participation Data'!$C$10:$C$59,$D1600)),"-",SUMIFS(INDEX('Payer Participation Data'!$F$10:$BM$59,0,MATCH(CONCATENATE($J1600,L$6),'Payer Participation Data'!$F$8:$BM$8,0)),'Payer Participation Data'!$B$10:$B$59,$C1600,'Payer Participation Data'!$C$10:$C$59,$D1600))</f>
        <v>0</v>
      </c>
      <c r="M1600" s="264">
        <f>IF(ISNA(SUMIFS(INDEX('Payer Participation Data'!$F$10:$BM$59,0,MATCH(CONCATENATE($J1600,M$6),'Payer Participation Data'!$F$8:$BM$8,0)),'Payer Participation Data'!$B$10:$B$59,$C1600,'Payer Participation Data'!$C$10:$C$59,$D1600)),"-",SUMIFS(INDEX('Payer Participation Data'!$F$10:$BM$59,0,MATCH(CONCATENATE($J1600,M$6),'Payer Participation Data'!$F$8:$BM$8,0)),'Payer Participation Data'!$B$10:$B$59,$C1600,'Payer Participation Data'!$C$10:$C$59,$D1600))</f>
        <v>0</v>
      </c>
    </row>
    <row r="1601" spans="2:13" x14ac:dyDescent="0.35">
      <c r="B1601" s="127" t="s">
        <v>80</v>
      </c>
      <c r="C1601" s="169" t="str">
        <f>IF(ISBLANK('Payer Participation Data'!$B$89),"-",'Payer Participation Data'!$B$89)</f>
        <v>-</v>
      </c>
      <c r="D1601" s="169" t="str">
        <f>IF(ISBLANK('Payer Participation Data'!$C$89),"-",'Payer Participation Data'!$C$89)</f>
        <v>-</v>
      </c>
      <c r="E1601" s="169" t="str">
        <f>IF(ISBLANK('Payer Participation Data'!$D$89),"-",'Payer Participation Data'!$D$89)</f>
        <v>-</v>
      </c>
      <c r="F1601" s="169" t="str">
        <f>IF(ISBLANK('Payer Participation Data'!$E$89),"-",'Payer Participation Data'!$E$89)</f>
        <v>-</v>
      </c>
      <c r="G1601" s="260">
        <v>3</v>
      </c>
      <c r="H1601" s="260">
        <v>3</v>
      </c>
      <c r="I1601" s="260">
        <v>5</v>
      </c>
      <c r="J1601" s="102" t="str">
        <f t="shared" si="72"/>
        <v>353</v>
      </c>
      <c r="K1601" s="102" t="s">
        <v>30</v>
      </c>
      <c r="L1601" s="263">
        <f>IF(ISNA(SUMIFS(INDEX('Payer Participation Data'!$F$10:$BM$59,0,MATCH(CONCATENATE($J1601,L$6),'Payer Participation Data'!$F$8:$BM$8,0)),'Payer Participation Data'!$B$10:$B$59,$C1601,'Payer Participation Data'!$C$10:$C$59,$D1601)),"-",SUMIFS(INDEX('Payer Participation Data'!$F$10:$BM$59,0,MATCH(CONCATENATE($J1601,L$6),'Payer Participation Data'!$F$8:$BM$8,0)),'Payer Participation Data'!$B$10:$B$59,$C1601,'Payer Participation Data'!$C$10:$C$59,$D1601))</f>
        <v>0</v>
      </c>
      <c r="M1601" s="264">
        <f>IF(ISNA(SUMIFS(INDEX('Payer Participation Data'!$F$10:$BM$59,0,MATCH(CONCATENATE($J1601,M$6),'Payer Participation Data'!$F$8:$BM$8,0)),'Payer Participation Data'!$B$10:$B$59,$C1601,'Payer Participation Data'!$C$10:$C$59,$D1601)),"-",SUMIFS(INDEX('Payer Participation Data'!$F$10:$BM$59,0,MATCH(CONCATENATE($J1601,M$6),'Payer Participation Data'!$F$8:$BM$8,0)),'Payer Participation Data'!$B$10:$B$59,$C1601,'Payer Participation Data'!$C$10:$C$59,$D1601))</f>
        <v>0</v>
      </c>
    </row>
    <row r="1602" spans="2:13" x14ac:dyDescent="0.35">
      <c r="B1602" s="127" t="s">
        <v>80</v>
      </c>
      <c r="C1602" s="169" t="str">
        <f>IF(ISBLANK('Payer Participation Data'!$B$89),"-",'Payer Participation Data'!$B$89)</f>
        <v>-</v>
      </c>
      <c r="D1602" s="169" t="str">
        <f>IF(ISBLANK('Payer Participation Data'!$C$89),"-",'Payer Participation Data'!$C$89)</f>
        <v>-</v>
      </c>
      <c r="E1602" s="169" t="str">
        <f>IF(ISBLANK('Payer Participation Data'!$D$89),"-",'Payer Participation Data'!$D$89)</f>
        <v>-</v>
      </c>
      <c r="F1602" s="169" t="str">
        <f>IF(ISBLANK('Payer Participation Data'!$E$89),"-",'Payer Participation Data'!$E$89)</f>
        <v>-</v>
      </c>
      <c r="G1602" s="261">
        <v>4</v>
      </c>
      <c r="H1602" s="261">
        <v>3</v>
      </c>
      <c r="I1602" s="261">
        <v>5</v>
      </c>
      <c r="J1602" s="128" t="str">
        <f t="shared" si="72"/>
        <v>354</v>
      </c>
      <c r="K1602" s="128" t="s">
        <v>30</v>
      </c>
      <c r="L1602" s="263">
        <f>IF(ISNA(SUMIFS(INDEX('Payer Participation Data'!$F$10:$BM$59,0,MATCH(CONCATENATE($J1602,L$6),'Payer Participation Data'!$F$8:$BM$8,0)),'Payer Participation Data'!$B$10:$B$59,$C1602,'Payer Participation Data'!$C$10:$C$59,$D1602)),"-",SUMIFS(INDEX('Payer Participation Data'!$F$10:$BM$59,0,MATCH(CONCATENATE($J1602,L$6),'Payer Participation Data'!$F$8:$BM$8,0)),'Payer Participation Data'!$B$10:$B$59,$C1602,'Payer Participation Data'!$C$10:$C$59,$D1602))</f>
        <v>0</v>
      </c>
      <c r="M1602" s="264">
        <f>IF(ISNA(SUMIFS(INDEX('Payer Participation Data'!$F$10:$BM$59,0,MATCH(CONCATENATE($J1602,M$6),'Payer Participation Data'!$F$8:$BM$8,0)),'Payer Participation Data'!$B$10:$B$59,$C1602,'Payer Participation Data'!$C$10:$C$59,$D1602)),"-",SUMIFS(INDEX('Payer Participation Data'!$F$10:$BM$59,0,MATCH(CONCATENATE($J1602,M$6),'Payer Participation Data'!$F$8:$BM$8,0)),'Payer Participation Data'!$B$10:$B$59,$C1602,'Payer Participation Data'!$C$10:$C$59,$D1602))</f>
        <v>0</v>
      </c>
    </row>
    <row r="1603" spans="2:13" x14ac:dyDescent="0.35">
      <c r="B1603" s="127" t="s">
        <v>80</v>
      </c>
      <c r="C1603" s="169" t="str">
        <f>IF(ISBLANK('Payer Participation Data'!$B$89),"-",'Payer Participation Data'!$B$89)</f>
        <v>-</v>
      </c>
      <c r="D1603" s="169" t="str">
        <f>IF(ISBLANK('Payer Participation Data'!$C$89),"-",'Payer Participation Data'!$C$89)</f>
        <v>-</v>
      </c>
      <c r="E1603" s="169" t="str">
        <f>IF(ISBLANK('Payer Participation Data'!$D$89),"-",'Payer Participation Data'!$D$89)</f>
        <v>-</v>
      </c>
      <c r="F1603" s="169" t="str">
        <f>IF(ISBLANK('Payer Participation Data'!$E$89),"-",'Payer Participation Data'!$E$89)</f>
        <v>-</v>
      </c>
      <c r="G1603" s="260">
        <v>1</v>
      </c>
      <c r="H1603" s="260">
        <v>4</v>
      </c>
      <c r="I1603" s="260">
        <v>5</v>
      </c>
      <c r="J1603" s="102" t="str">
        <f t="shared" si="72"/>
        <v>451</v>
      </c>
      <c r="K1603" s="102" t="s">
        <v>30</v>
      </c>
      <c r="L1603" s="263">
        <f>IF(ISNA(SUMIFS(INDEX('Payer Participation Data'!$F$10:$BM$59,0,MATCH(CONCATENATE($J1603,L$6),'Payer Participation Data'!$F$8:$BM$8,0)),'Payer Participation Data'!$B$10:$B$59,$C1603,'Payer Participation Data'!$C$10:$C$59,$D1603)),"-",SUMIFS(INDEX('Payer Participation Data'!$F$10:$BM$59,0,MATCH(CONCATENATE($J1603,L$6),'Payer Participation Data'!$F$8:$BM$8,0)),'Payer Participation Data'!$B$10:$B$59,$C1603,'Payer Participation Data'!$C$10:$C$59,$D1603))</f>
        <v>0</v>
      </c>
      <c r="M1603" s="264">
        <f>IF(ISNA(SUMIFS(INDEX('Payer Participation Data'!$F$10:$BM$59,0,MATCH(CONCATENATE($J1603,M$6),'Payer Participation Data'!$F$8:$BM$8,0)),'Payer Participation Data'!$B$10:$B$59,$C1603,'Payer Participation Data'!$C$10:$C$59,$D1603)),"-",SUMIFS(INDEX('Payer Participation Data'!$F$10:$BM$59,0,MATCH(CONCATENATE($J1603,M$6),'Payer Participation Data'!$F$8:$BM$8,0)),'Payer Participation Data'!$B$10:$B$59,$C1603,'Payer Participation Data'!$C$10:$C$59,$D1603))</f>
        <v>0</v>
      </c>
    </row>
    <row r="1604" spans="2:13" x14ac:dyDescent="0.35">
      <c r="B1604" s="127" t="s">
        <v>80</v>
      </c>
      <c r="C1604" s="169" t="str">
        <f>IF(ISBLANK('Payer Participation Data'!$B$89),"-",'Payer Participation Data'!$B$89)</f>
        <v>-</v>
      </c>
      <c r="D1604" s="169" t="str">
        <f>IF(ISBLANK('Payer Participation Data'!$C$89),"-",'Payer Participation Data'!$C$89)</f>
        <v>-</v>
      </c>
      <c r="E1604" s="169" t="str">
        <f>IF(ISBLANK('Payer Participation Data'!$D$89),"-",'Payer Participation Data'!$D$89)</f>
        <v>-</v>
      </c>
      <c r="F1604" s="169" t="str">
        <f>IF(ISBLANK('Payer Participation Data'!$E$89),"-",'Payer Participation Data'!$E$89)</f>
        <v>-</v>
      </c>
      <c r="G1604" s="261">
        <v>2</v>
      </c>
      <c r="H1604" s="261">
        <v>4</v>
      </c>
      <c r="I1604" s="261">
        <v>5</v>
      </c>
      <c r="J1604" s="128" t="str">
        <f t="shared" si="72"/>
        <v>452</v>
      </c>
      <c r="K1604" s="128" t="s">
        <v>30</v>
      </c>
      <c r="L1604" s="263">
        <f>IF(ISNA(SUMIFS(INDEX('Payer Participation Data'!$F$10:$BM$59,0,MATCH(CONCATENATE($J1604,L$6),'Payer Participation Data'!$F$8:$BM$8,0)),'Payer Participation Data'!$B$10:$B$59,$C1604,'Payer Participation Data'!$C$10:$C$59,$D1604)),"-",SUMIFS(INDEX('Payer Participation Data'!$F$10:$BM$59,0,MATCH(CONCATENATE($J1604,L$6),'Payer Participation Data'!$F$8:$BM$8,0)),'Payer Participation Data'!$B$10:$B$59,$C1604,'Payer Participation Data'!$C$10:$C$59,$D1604))</f>
        <v>0</v>
      </c>
      <c r="M1604" s="264">
        <f>IF(ISNA(SUMIFS(INDEX('Payer Participation Data'!$F$10:$BM$59,0,MATCH(CONCATENATE($J1604,M$6),'Payer Participation Data'!$F$8:$BM$8,0)),'Payer Participation Data'!$B$10:$B$59,$C1604,'Payer Participation Data'!$C$10:$C$59,$D1604)),"-",SUMIFS(INDEX('Payer Participation Data'!$F$10:$BM$59,0,MATCH(CONCATENATE($J1604,M$6),'Payer Participation Data'!$F$8:$BM$8,0)),'Payer Participation Data'!$B$10:$B$59,$C1604,'Payer Participation Data'!$C$10:$C$59,$D1604))</f>
        <v>0</v>
      </c>
    </row>
    <row r="1605" spans="2:13" x14ac:dyDescent="0.35">
      <c r="B1605" s="127" t="s">
        <v>80</v>
      </c>
      <c r="C1605" s="169" t="str">
        <f>IF(ISBLANK('Payer Participation Data'!$B$89),"-",'Payer Participation Data'!$B$89)</f>
        <v>-</v>
      </c>
      <c r="D1605" s="169" t="str">
        <f>IF(ISBLANK('Payer Participation Data'!$C$89),"-",'Payer Participation Data'!$C$89)</f>
        <v>-</v>
      </c>
      <c r="E1605" s="169" t="str">
        <f>IF(ISBLANK('Payer Participation Data'!$D$89),"-",'Payer Participation Data'!$D$89)</f>
        <v>-</v>
      </c>
      <c r="F1605" s="169" t="str">
        <f>IF(ISBLANK('Payer Participation Data'!$E$89),"-",'Payer Participation Data'!$E$89)</f>
        <v>-</v>
      </c>
      <c r="G1605" s="260">
        <v>3</v>
      </c>
      <c r="H1605" s="260">
        <v>4</v>
      </c>
      <c r="I1605" s="260">
        <v>5</v>
      </c>
      <c r="J1605" s="102" t="str">
        <f t="shared" si="72"/>
        <v>453</v>
      </c>
      <c r="K1605" s="102" t="s">
        <v>30</v>
      </c>
      <c r="L1605" s="263">
        <f>IF(ISNA(SUMIFS(INDEX('Payer Participation Data'!$F$10:$BM$59,0,MATCH(CONCATENATE($J1605,L$6),'Payer Participation Data'!$F$8:$BM$8,0)),'Payer Participation Data'!$B$10:$B$59,$C1605,'Payer Participation Data'!$C$10:$C$59,$D1605)),"-",SUMIFS(INDEX('Payer Participation Data'!$F$10:$BM$59,0,MATCH(CONCATENATE($J1605,L$6),'Payer Participation Data'!$F$8:$BM$8,0)),'Payer Participation Data'!$B$10:$B$59,$C1605,'Payer Participation Data'!$C$10:$C$59,$D1605))</f>
        <v>0</v>
      </c>
      <c r="M1605" s="264">
        <f>IF(ISNA(SUMIFS(INDEX('Payer Participation Data'!$F$10:$BM$59,0,MATCH(CONCATENATE($J1605,M$6),'Payer Participation Data'!$F$8:$BM$8,0)),'Payer Participation Data'!$B$10:$B$59,$C1605,'Payer Participation Data'!$C$10:$C$59,$D1605)),"-",SUMIFS(INDEX('Payer Participation Data'!$F$10:$BM$59,0,MATCH(CONCATENATE($J1605,M$6),'Payer Participation Data'!$F$8:$BM$8,0)),'Payer Participation Data'!$B$10:$B$59,$C1605,'Payer Participation Data'!$C$10:$C$59,$D1605))</f>
        <v>0</v>
      </c>
    </row>
    <row r="1606" spans="2:13" x14ac:dyDescent="0.35">
      <c r="B1606" s="127" t="s">
        <v>80</v>
      </c>
      <c r="C1606" s="169" t="str">
        <f>IF(ISBLANK('Payer Participation Data'!$B$89),"-",'Payer Participation Data'!$B$89)</f>
        <v>-</v>
      </c>
      <c r="D1606" s="169" t="str">
        <f>IF(ISBLANK('Payer Participation Data'!$C$89),"-",'Payer Participation Data'!$C$89)</f>
        <v>-</v>
      </c>
      <c r="E1606" s="169" t="str">
        <f>IF(ISBLANK('Payer Participation Data'!$D$89),"-",'Payer Participation Data'!$D$89)</f>
        <v>-</v>
      </c>
      <c r="F1606" s="169" t="str">
        <f>IF(ISBLANK('Payer Participation Data'!$E$89),"-",'Payer Participation Data'!$E$89)</f>
        <v>-</v>
      </c>
      <c r="G1606" s="261">
        <v>4</v>
      </c>
      <c r="H1606" s="261">
        <v>4</v>
      </c>
      <c r="I1606" s="261">
        <v>5</v>
      </c>
      <c r="J1606" s="128" t="str">
        <f t="shared" si="72"/>
        <v>454</v>
      </c>
      <c r="K1606" s="128" t="s">
        <v>30</v>
      </c>
      <c r="L1606" s="263">
        <f>IF(ISNA(SUMIFS(INDEX('Payer Participation Data'!$F$10:$BM$59,0,MATCH(CONCATENATE($J1606,L$6),'Payer Participation Data'!$F$8:$BM$8,0)),'Payer Participation Data'!$B$10:$B$59,$C1606,'Payer Participation Data'!$C$10:$C$59,$D1606)),"-",SUMIFS(INDEX('Payer Participation Data'!$F$10:$BM$59,0,MATCH(CONCATENATE($J1606,L$6),'Payer Participation Data'!$F$8:$BM$8,0)),'Payer Participation Data'!$B$10:$B$59,$C1606,'Payer Participation Data'!$C$10:$C$59,$D1606))</f>
        <v>0</v>
      </c>
      <c r="M1606" s="264">
        <f>IF(ISNA(SUMIFS(INDEX('Payer Participation Data'!$F$10:$BM$59,0,MATCH(CONCATENATE($J1606,M$6),'Payer Participation Data'!$F$8:$BM$8,0)),'Payer Participation Data'!$B$10:$B$59,$C1606,'Payer Participation Data'!$C$10:$C$59,$D1606)),"-",SUMIFS(INDEX('Payer Participation Data'!$F$10:$BM$59,0,MATCH(CONCATENATE($J1606,M$6),'Payer Participation Data'!$F$8:$BM$8,0)),'Payer Participation Data'!$B$10:$B$59,$C1606,'Payer Participation Data'!$C$10:$C$59,$D1606))</f>
        <v>0</v>
      </c>
    </row>
    <row r="1607" spans="2:13" x14ac:dyDescent="0.35">
      <c r="B1607" s="127" t="s">
        <v>80</v>
      </c>
      <c r="C1607" s="169" t="str">
        <f>IF(ISBLANK('Payer Participation Data'!$B$90),"-",'Payer Participation Data'!$B$90)</f>
        <v>-</v>
      </c>
      <c r="D1607" s="169" t="str">
        <f>IF(ISBLANK('Payer Participation Data'!$C$90),"-",'Payer Participation Data'!$C$90)</f>
        <v>-</v>
      </c>
      <c r="E1607" s="169" t="str">
        <f>IF(ISBLANK('Payer Participation Data'!$D$90),"-",'Payer Participation Data'!$D$90)</f>
        <v>-</v>
      </c>
      <c r="F1607" s="169" t="str">
        <f>IF(ISBLANK('Payer Participation Data'!$E$90),"-",'Payer Participation Data'!$E$90)</f>
        <v>-</v>
      </c>
      <c r="G1607" s="260">
        <v>1</v>
      </c>
      <c r="H1607" s="260" t="s">
        <v>64</v>
      </c>
      <c r="I1607" s="260" t="s">
        <v>64</v>
      </c>
      <c r="J1607" s="102" t="str">
        <f t="shared" si="72"/>
        <v>BaselineBaseline1</v>
      </c>
      <c r="K1607" s="102" t="s">
        <v>30</v>
      </c>
      <c r="L1607" s="263">
        <f>IF(ISNA(SUMIFS(INDEX('Payer Participation Data'!$F$10:$BM$59,0,MATCH(CONCATENATE($J1607,L$6),'Payer Participation Data'!$F$8:$BM$8,0)),'Payer Participation Data'!$B$10:$B$59,$C1607,'Payer Participation Data'!$C$10:$C$59,$D1607)),"-",SUMIFS(INDEX('Payer Participation Data'!$F$10:$BM$59,0,MATCH(CONCATENATE($J1607,L$6),'Payer Participation Data'!$F$8:$BM$8,0)),'Payer Participation Data'!$B$10:$B$59,$C1607,'Payer Participation Data'!$C$10:$C$59,$D1607))</f>
        <v>0</v>
      </c>
      <c r="M1607" s="264">
        <f>IF(ISNA(SUMIFS(INDEX('Payer Participation Data'!$F$10:$BM$59,0,MATCH(CONCATENATE($J1607,M$6),'Payer Participation Data'!$F$8:$BM$8,0)),'Payer Participation Data'!$B$10:$B$59,$C1607,'Payer Participation Data'!$C$10:$C$59,$D1607)),"-",SUMIFS(INDEX('Payer Participation Data'!$F$10:$BM$59,0,MATCH(CONCATENATE($J1607,M$6),'Payer Participation Data'!$F$8:$BM$8,0)),'Payer Participation Data'!$B$10:$B$59,$C1607,'Payer Participation Data'!$C$10:$C$59,$D1607))</f>
        <v>0</v>
      </c>
    </row>
    <row r="1608" spans="2:13" x14ac:dyDescent="0.35">
      <c r="B1608" s="127" t="s">
        <v>80</v>
      </c>
      <c r="C1608" s="169" t="str">
        <f>IF(ISBLANK('Payer Participation Data'!$B$90),"-",'Payer Participation Data'!$B$90)</f>
        <v>-</v>
      </c>
      <c r="D1608" s="169" t="str">
        <f>IF(ISBLANK('Payer Participation Data'!$C$90),"-",'Payer Participation Data'!$C$90)</f>
        <v>-</v>
      </c>
      <c r="E1608" s="169" t="str">
        <f>IF(ISBLANK('Payer Participation Data'!$D$90),"-",'Payer Participation Data'!$D$90)</f>
        <v>-</v>
      </c>
      <c r="F1608" s="169" t="str">
        <f>IF(ISBLANK('Payer Participation Data'!$E$90),"-",'Payer Participation Data'!$E$90)</f>
        <v>-</v>
      </c>
      <c r="G1608" s="261">
        <v>2</v>
      </c>
      <c r="H1608" s="261" t="s">
        <v>64</v>
      </c>
      <c r="I1608" s="261" t="s">
        <v>64</v>
      </c>
      <c r="J1608" s="128" t="str">
        <f t="shared" si="72"/>
        <v>BaselineBaseline2</v>
      </c>
      <c r="K1608" s="128" t="s">
        <v>30</v>
      </c>
      <c r="L1608" s="263">
        <f>IF(ISNA(SUMIFS(INDEX('Payer Participation Data'!$F$10:$BM$59,0,MATCH(CONCATENATE($J1608,L$6),'Payer Participation Data'!$F$8:$BM$8,0)),'Payer Participation Data'!$B$10:$B$59,$C1608,'Payer Participation Data'!$C$10:$C$59,$D1608)),"-",SUMIFS(INDEX('Payer Participation Data'!$F$10:$BM$59,0,MATCH(CONCATENATE($J1608,L$6),'Payer Participation Data'!$F$8:$BM$8,0)),'Payer Participation Data'!$B$10:$B$59,$C1608,'Payer Participation Data'!$C$10:$C$59,$D1608))</f>
        <v>0</v>
      </c>
      <c r="M1608" s="264">
        <f>IF(ISNA(SUMIFS(INDEX('Payer Participation Data'!$F$10:$BM$59,0,MATCH(CONCATENATE($J1608,M$6),'Payer Participation Data'!$F$8:$BM$8,0)),'Payer Participation Data'!$B$10:$B$59,$C1608,'Payer Participation Data'!$C$10:$C$59,$D1608)),"-",SUMIFS(INDEX('Payer Participation Data'!$F$10:$BM$59,0,MATCH(CONCATENATE($J1608,M$6),'Payer Participation Data'!$F$8:$BM$8,0)),'Payer Participation Data'!$B$10:$B$59,$C1608,'Payer Participation Data'!$C$10:$C$59,$D1608))</f>
        <v>0</v>
      </c>
    </row>
    <row r="1609" spans="2:13" x14ac:dyDescent="0.35">
      <c r="B1609" s="127" t="s">
        <v>80</v>
      </c>
      <c r="C1609" s="169" t="str">
        <f>IF(ISBLANK('Payer Participation Data'!$B$90),"-",'Payer Participation Data'!$B$90)</f>
        <v>-</v>
      </c>
      <c r="D1609" s="169" t="str">
        <f>IF(ISBLANK('Payer Participation Data'!$C$90),"-",'Payer Participation Data'!$C$90)</f>
        <v>-</v>
      </c>
      <c r="E1609" s="169" t="str">
        <f>IF(ISBLANK('Payer Participation Data'!$D$90),"-",'Payer Participation Data'!$D$90)</f>
        <v>-</v>
      </c>
      <c r="F1609" s="169" t="str">
        <f>IF(ISBLANK('Payer Participation Data'!$E$90),"-",'Payer Participation Data'!$E$90)</f>
        <v>-</v>
      </c>
      <c r="G1609" s="260">
        <v>3</v>
      </c>
      <c r="H1609" s="260" t="s">
        <v>64</v>
      </c>
      <c r="I1609" s="260" t="s">
        <v>64</v>
      </c>
      <c r="J1609" s="102" t="str">
        <f t="shared" si="72"/>
        <v>BaselineBaseline3</v>
      </c>
      <c r="K1609" s="102" t="s">
        <v>30</v>
      </c>
      <c r="L1609" s="263">
        <f>IF(ISNA(SUMIFS(INDEX('Payer Participation Data'!$F$10:$BM$59,0,MATCH(CONCATENATE($J1609,L$6),'Payer Participation Data'!$F$8:$BM$8,0)),'Payer Participation Data'!$B$10:$B$59,$C1609,'Payer Participation Data'!$C$10:$C$59,$D1609)),"-",SUMIFS(INDEX('Payer Participation Data'!$F$10:$BM$59,0,MATCH(CONCATENATE($J1609,L$6),'Payer Participation Data'!$F$8:$BM$8,0)),'Payer Participation Data'!$B$10:$B$59,$C1609,'Payer Participation Data'!$C$10:$C$59,$D1609))</f>
        <v>0</v>
      </c>
      <c r="M1609" s="264">
        <f>IF(ISNA(SUMIFS(INDEX('Payer Participation Data'!$F$10:$BM$59,0,MATCH(CONCATENATE($J1609,M$6),'Payer Participation Data'!$F$8:$BM$8,0)),'Payer Participation Data'!$B$10:$B$59,$C1609,'Payer Participation Data'!$C$10:$C$59,$D1609)),"-",SUMIFS(INDEX('Payer Participation Data'!$F$10:$BM$59,0,MATCH(CONCATENATE($J1609,M$6),'Payer Participation Data'!$F$8:$BM$8,0)),'Payer Participation Data'!$B$10:$B$59,$C1609,'Payer Participation Data'!$C$10:$C$59,$D1609))</f>
        <v>0</v>
      </c>
    </row>
    <row r="1610" spans="2:13" x14ac:dyDescent="0.35">
      <c r="B1610" s="127" t="s">
        <v>80</v>
      </c>
      <c r="C1610" s="169" t="str">
        <f>IF(ISBLANK('Payer Participation Data'!$B$90),"-",'Payer Participation Data'!$B$90)</f>
        <v>-</v>
      </c>
      <c r="D1610" s="169" t="str">
        <f>IF(ISBLANK('Payer Participation Data'!$C$90),"-",'Payer Participation Data'!$C$90)</f>
        <v>-</v>
      </c>
      <c r="E1610" s="169" t="str">
        <f>IF(ISBLANK('Payer Participation Data'!$D$90),"-",'Payer Participation Data'!$D$90)</f>
        <v>-</v>
      </c>
      <c r="F1610" s="169" t="str">
        <f>IF(ISBLANK('Payer Participation Data'!$E$90),"-",'Payer Participation Data'!$E$90)</f>
        <v>-</v>
      </c>
      <c r="G1610" s="261">
        <v>4</v>
      </c>
      <c r="H1610" s="261" t="s">
        <v>64</v>
      </c>
      <c r="I1610" s="261" t="s">
        <v>64</v>
      </c>
      <c r="J1610" s="128" t="str">
        <f t="shared" si="72"/>
        <v>BaselineBaseline4</v>
      </c>
      <c r="K1610" s="128" t="s">
        <v>30</v>
      </c>
      <c r="L1610" s="263">
        <f>IF(ISNA(SUMIFS(INDEX('Payer Participation Data'!$F$10:$BM$59,0,MATCH(CONCATENATE($J1610,L$6),'Payer Participation Data'!$F$8:$BM$8,0)),'Payer Participation Data'!$B$10:$B$59,$C1610,'Payer Participation Data'!$C$10:$C$59,$D1610)),"-",SUMIFS(INDEX('Payer Participation Data'!$F$10:$BM$59,0,MATCH(CONCATENATE($J1610,L$6),'Payer Participation Data'!$F$8:$BM$8,0)),'Payer Participation Data'!$B$10:$B$59,$C1610,'Payer Participation Data'!$C$10:$C$59,$D1610))</f>
        <v>0</v>
      </c>
      <c r="M1610" s="264">
        <f>IF(ISNA(SUMIFS(INDEX('Payer Participation Data'!$F$10:$BM$59,0,MATCH(CONCATENATE($J1610,M$6),'Payer Participation Data'!$F$8:$BM$8,0)),'Payer Participation Data'!$B$10:$B$59,$C1610,'Payer Participation Data'!$C$10:$C$59,$D1610)),"-",SUMIFS(INDEX('Payer Participation Data'!$F$10:$BM$59,0,MATCH(CONCATENATE($J1610,M$6),'Payer Participation Data'!$F$8:$BM$8,0)),'Payer Participation Data'!$B$10:$B$59,$C1610,'Payer Participation Data'!$C$10:$C$59,$D1610))</f>
        <v>0</v>
      </c>
    </row>
    <row r="1611" spans="2:13" x14ac:dyDescent="0.35">
      <c r="B1611" s="127" t="s">
        <v>80</v>
      </c>
      <c r="C1611" s="169" t="str">
        <f>IF(ISBLANK('Payer Participation Data'!$B$90),"-",'Payer Participation Data'!$B$90)</f>
        <v>-</v>
      </c>
      <c r="D1611" s="169" t="str">
        <f>IF(ISBLANK('Payer Participation Data'!$C$90),"-",'Payer Participation Data'!$C$90)</f>
        <v>-</v>
      </c>
      <c r="E1611" s="169" t="str">
        <f>IF(ISBLANK('Payer Participation Data'!$D$90),"-",'Payer Participation Data'!$D$90)</f>
        <v>-</v>
      </c>
      <c r="F1611" s="169" t="str">
        <f>IF(ISBLANK('Payer Participation Data'!$E$90),"-",'Payer Participation Data'!$E$90)</f>
        <v>-</v>
      </c>
      <c r="G1611" s="260">
        <v>1</v>
      </c>
      <c r="H1611" s="260">
        <v>1</v>
      </c>
      <c r="I1611" s="260">
        <v>5</v>
      </c>
      <c r="J1611" s="102" t="str">
        <f t="shared" si="72"/>
        <v>151</v>
      </c>
      <c r="K1611" s="102" t="s">
        <v>30</v>
      </c>
      <c r="L1611" s="263">
        <f>IF(ISNA(SUMIFS(INDEX('Payer Participation Data'!$F$10:$BM$59,0,MATCH(CONCATENATE($J1611,L$6),'Payer Participation Data'!$F$8:$BM$8,0)),'Payer Participation Data'!$B$10:$B$59,$C1611,'Payer Participation Data'!$C$10:$C$59,$D1611)),"-",SUMIFS(INDEX('Payer Participation Data'!$F$10:$BM$59,0,MATCH(CONCATENATE($J1611,L$6),'Payer Participation Data'!$F$8:$BM$8,0)),'Payer Participation Data'!$B$10:$B$59,$C1611,'Payer Participation Data'!$C$10:$C$59,$D1611))</f>
        <v>0</v>
      </c>
      <c r="M1611" s="264">
        <f>IF(ISNA(SUMIFS(INDEX('Payer Participation Data'!$F$10:$BM$59,0,MATCH(CONCATENATE($J1611,M$6),'Payer Participation Data'!$F$8:$BM$8,0)),'Payer Participation Data'!$B$10:$B$59,$C1611,'Payer Participation Data'!$C$10:$C$59,$D1611)),"-",SUMIFS(INDEX('Payer Participation Data'!$F$10:$BM$59,0,MATCH(CONCATENATE($J1611,M$6),'Payer Participation Data'!$F$8:$BM$8,0)),'Payer Participation Data'!$B$10:$B$59,$C1611,'Payer Participation Data'!$C$10:$C$59,$D1611))</f>
        <v>0</v>
      </c>
    </row>
    <row r="1612" spans="2:13" x14ac:dyDescent="0.35">
      <c r="B1612" s="127" t="s">
        <v>80</v>
      </c>
      <c r="C1612" s="169" t="str">
        <f>IF(ISBLANK('Payer Participation Data'!$B$90),"-",'Payer Participation Data'!$B$90)</f>
        <v>-</v>
      </c>
      <c r="D1612" s="169" t="str">
        <f>IF(ISBLANK('Payer Participation Data'!$C$90),"-",'Payer Participation Data'!$C$90)</f>
        <v>-</v>
      </c>
      <c r="E1612" s="169" t="str">
        <f>IF(ISBLANK('Payer Participation Data'!$D$90),"-",'Payer Participation Data'!$D$90)</f>
        <v>-</v>
      </c>
      <c r="F1612" s="169" t="str">
        <f>IF(ISBLANK('Payer Participation Data'!$E$90),"-",'Payer Participation Data'!$E$90)</f>
        <v>-</v>
      </c>
      <c r="G1612" s="261">
        <v>2</v>
      </c>
      <c r="H1612" s="261">
        <v>1</v>
      </c>
      <c r="I1612" s="261">
        <v>5</v>
      </c>
      <c r="J1612" s="128" t="str">
        <f t="shared" si="72"/>
        <v>152</v>
      </c>
      <c r="K1612" s="128" t="s">
        <v>30</v>
      </c>
      <c r="L1612" s="263">
        <f>IF(ISNA(SUMIFS(INDEX('Payer Participation Data'!$F$10:$BM$59,0,MATCH(CONCATENATE($J1612,L$6),'Payer Participation Data'!$F$8:$BM$8,0)),'Payer Participation Data'!$B$10:$B$59,$C1612,'Payer Participation Data'!$C$10:$C$59,$D1612)),"-",SUMIFS(INDEX('Payer Participation Data'!$F$10:$BM$59,0,MATCH(CONCATENATE($J1612,L$6),'Payer Participation Data'!$F$8:$BM$8,0)),'Payer Participation Data'!$B$10:$B$59,$C1612,'Payer Participation Data'!$C$10:$C$59,$D1612))</f>
        <v>0</v>
      </c>
      <c r="M1612" s="264">
        <f>IF(ISNA(SUMIFS(INDEX('Payer Participation Data'!$F$10:$BM$59,0,MATCH(CONCATENATE($J1612,M$6),'Payer Participation Data'!$F$8:$BM$8,0)),'Payer Participation Data'!$B$10:$B$59,$C1612,'Payer Participation Data'!$C$10:$C$59,$D1612)),"-",SUMIFS(INDEX('Payer Participation Data'!$F$10:$BM$59,0,MATCH(CONCATENATE($J1612,M$6),'Payer Participation Data'!$F$8:$BM$8,0)),'Payer Participation Data'!$B$10:$B$59,$C1612,'Payer Participation Data'!$C$10:$C$59,$D1612))</f>
        <v>0</v>
      </c>
    </row>
    <row r="1613" spans="2:13" x14ac:dyDescent="0.35">
      <c r="B1613" s="127" t="s">
        <v>80</v>
      </c>
      <c r="C1613" s="169" t="str">
        <f>IF(ISBLANK('Payer Participation Data'!$B$90),"-",'Payer Participation Data'!$B$90)</f>
        <v>-</v>
      </c>
      <c r="D1613" s="169" t="str">
        <f>IF(ISBLANK('Payer Participation Data'!$C$90),"-",'Payer Participation Data'!$C$90)</f>
        <v>-</v>
      </c>
      <c r="E1613" s="169" t="str">
        <f>IF(ISBLANK('Payer Participation Data'!$D$90),"-",'Payer Participation Data'!$D$90)</f>
        <v>-</v>
      </c>
      <c r="F1613" s="169" t="str">
        <f>IF(ISBLANK('Payer Participation Data'!$E$90),"-",'Payer Participation Data'!$E$90)</f>
        <v>-</v>
      </c>
      <c r="G1613" s="260">
        <v>3</v>
      </c>
      <c r="H1613" s="260">
        <v>1</v>
      </c>
      <c r="I1613" s="260">
        <v>5</v>
      </c>
      <c r="J1613" s="102" t="str">
        <f t="shared" si="72"/>
        <v>153</v>
      </c>
      <c r="K1613" s="102" t="s">
        <v>30</v>
      </c>
      <c r="L1613" s="263">
        <f>IF(ISNA(SUMIFS(INDEX('Payer Participation Data'!$F$10:$BM$59,0,MATCH(CONCATENATE($J1613,L$6),'Payer Participation Data'!$F$8:$BM$8,0)),'Payer Participation Data'!$B$10:$B$59,$C1613,'Payer Participation Data'!$C$10:$C$59,$D1613)),"-",SUMIFS(INDEX('Payer Participation Data'!$F$10:$BM$59,0,MATCH(CONCATENATE($J1613,L$6),'Payer Participation Data'!$F$8:$BM$8,0)),'Payer Participation Data'!$B$10:$B$59,$C1613,'Payer Participation Data'!$C$10:$C$59,$D1613))</f>
        <v>0</v>
      </c>
      <c r="M1613" s="264">
        <f>IF(ISNA(SUMIFS(INDEX('Payer Participation Data'!$F$10:$BM$59,0,MATCH(CONCATENATE($J1613,M$6),'Payer Participation Data'!$F$8:$BM$8,0)),'Payer Participation Data'!$B$10:$B$59,$C1613,'Payer Participation Data'!$C$10:$C$59,$D1613)),"-",SUMIFS(INDEX('Payer Participation Data'!$F$10:$BM$59,0,MATCH(CONCATENATE($J1613,M$6),'Payer Participation Data'!$F$8:$BM$8,0)),'Payer Participation Data'!$B$10:$B$59,$C1613,'Payer Participation Data'!$C$10:$C$59,$D1613))</f>
        <v>0</v>
      </c>
    </row>
    <row r="1614" spans="2:13" x14ac:dyDescent="0.35">
      <c r="B1614" s="127" t="s">
        <v>80</v>
      </c>
      <c r="C1614" s="169" t="str">
        <f>IF(ISBLANK('Payer Participation Data'!$B$90),"-",'Payer Participation Data'!$B$90)</f>
        <v>-</v>
      </c>
      <c r="D1614" s="169" t="str">
        <f>IF(ISBLANK('Payer Participation Data'!$C$90),"-",'Payer Participation Data'!$C$90)</f>
        <v>-</v>
      </c>
      <c r="E1614" s="169" t="str">
        <f>IF(ISBLANK('Payer Participation Data'!$D$90),"-",'Payer Participation Data'!$D$90)</f>
        <v>-</v>
      </c>
      <c r="F1614" s="169" t="str">
        <f>IF(ISBLANK('Payer Participation Data'!$E$90),"-",'Payer Participation Data'!$E$90)</f>
        <v>-</v>
      </c>
      <c r="G1614" s="261">
        <v>4</v>
      </c>
      <c r="H1614" s="261">
        <v>1</v>
      </c>
      <c r="I1614" s="261">
        <v>5</v>
      </c>
      <c r="J1614" s="128" t="str">
        <f t="shared" si="72"/>
        <v>154</v>
      </c>
      <c r="K1614" s="128" t="s">
        <v>30</v>
      </c>
      <c r="L1614" s="263">
        <f>IF(ISNA(SUMIFS(INDEX('Payer Participation Data'!$F$10:$BM$59,0,MATCH(CONCATENATE($J1614,L$6),'Payer Participation Data'!$F$8:$BM$8,0)),'Payer Participation Data'!$B$10:$B$59,$C1614,'Payer Participation Data'!$C$10:$C$59,$D1614)),"-",SUMIFS(INDEX('Payer Participation Data'!$F$10:$BM$59,0,MATCH(CONCATENATE($J1614,L$6),'Payer Participation Data'!$F$8:$BM$8,0)),'Payer Participation Data'!$B$10:$B$59,$C1614,'Payer Participation Data'!$C$10:$C$59,$D1614))</f>
        <v>0</v>
      </c>
      <c r="M1614" s="264">
        <f>IF(ISNA(SUMIFS(INDEX('Payer Participation Data'!$F$10:$BM$59,0,MATCH(CONCATENATE($J1614,M$6),'Payer Participation Data'!$F$8:$BM$8,0)),'Payer Participation Data'!$B$10:$B$59,$C1614,'Payer Participation Data'!$C$10:$C$59,$D1614)),"-",SUMIFS(INDEX('Payer Participation Data'!$F$10:$BM$59,0,MATCH(CONCATENATE($J1614,M$6),'Payer Participation Data'!$F$8:$BM$8,0)),'Payer Participation Data'!$B$10:$B$59,$C1614,'Payer Participation Data'!$C$10:$C$59,$D1614))</f>
        <v>0</v>
      </c>
    </row>
    <row r="1615" spans="2:13" x14ac:dyDescent="0.35">
      <c r="B1615" s="127" t="s">
        <v>80</v>
      </c>
      <c r="C1615" s="169" t="str">
        <f>IF(ISBLANK('Payer Participation Data'!$B$90),"-",'Payer Participation Data'!$B$90)</f>
        <v>-</v>
      </c>
      <c r="D1615" s="169" t="str">
        <f>IF(ISBLANK('Payer Participation Data'!$C$90),"-",'Payer Participation Data'!$C$90)</f>
        <v>-</v>
      </c>
      <c r="E1615" s="169" t="str">
        <f>IF(ISBLANK('Payer Participation Data'!$D$90),"-",'Payer Participation Data'!$D$90)</f>
        <v>-</v>
      </c>
      <c r="F1615" s="169" t="str">
        <f>IF(ISBLANK('Payer Participation Data'!$E$90),"-",'Payer Participation Data'!$E$90)</f>
        <v>-</v>
      </c>
      <c r="G1615" s="260">
        <v>1</v>
      </c>
      <c r="H1615" s="260">
        <v>2</v>
      </c>
      <c r="I1615" s="260">
        <v>5</v>
      </c>
      <c r="J1615" s="102" t="str">
        <f t="shared" si="72"/>
        <v>251</v>
      </c>
      <c r="K1615" s="102" t="s">
        <v>30</v>
      </c>
      <c r="L1615" s="263">
        <f>IF(ISNA(SUMIFS(INDEX('Payer Participation Data'!$F$10:$BM$59,0,MATCH(CONCATENATE($J1615,L$6),'Payer Participation Data'!$F$8:$BM$8,0)),'Payer Participation Data'!$B$10:$B$59,$C1615,'Payer Participation Data'!$C$10:$C$59,$D1615)),"-",SUMIFS(INDEX('Payer Participation Data'!$F$10:$BM$59,0,MATCH(CONCATENATE($J1615,L$6),'Payer Participation Data'!$F$8:$BM$8,0)),'Payer Participation Data'!$B$10:$B$59,$C1615,'Payer Participation Data'!$C$10:$C$59,$D1615))</f>
        <v>0</v>
      </c>
      <c r="M1615" s="264">
        <f>IF(ISNA(SUMIFS(INDEX('Payer Participation Data'!$F$10:$BM$59,0,MATCH(CONCATENATE($J1615,M$6),'Payer Participation Data'!$F$8:$BM$8,0)),'Payer Participation Data'!$B$10:$B$59,$C1615,'Payer Participation Data'!$C$10:$C$59,$D1615)),"-",SUMIFS(INDEX('Payer Participation Data'!$F$10:$BM$59,0,MATCH(CONCATENATE($J1615,M$6),'Payer Participation Data'!$F$8:$BM$8,0)),'Payer Participation Data'!$B$10:$B$59,$C1615,'Payer Participation Data'!$C$10:$C$59,$D1615))</f>
        <v>0</v>
      </c>
    </row>
    <row r="1616" spans="2:13" x14ac:dyDescent="0.35">
      <c r="B1616" s="127" t="s">
        <v>80</v>
      </c>
      <c r="C1616" s="169" t="str">
        <f>IF(ISBLANK('Payer Participation Data'!$B$90),"-",'Payer Participation Data'!$B$90)</f>
        <v>-</v>
      </c>
      <c r="D1616" s="169" t="str">
        <f>IF(ISBLANK('Payer Participation Data'!$C$90),"-",'Payer Participation Data'!$C$90)</f>
        <v>-</v>
      </c>
      <c r="E1616" s="169" t="str">
        <f>IF(ISBLANK('Payer Participation Data'!$D$90),"-",'Payer Participation Data'!$D$90)</f>
        <v>-</v>
      </c>
      <c r="F1616" s="169" t="str">
        <f>IF(ISBLANK('Payer Participation Data'!$E$90),"-",'Payer Participation Data'!$E$90)</f>
        <v>-</v>
      </c>
      <c r="G1616" s="261">
        <v>2</v>
      </c>
      <c r="H1616" s="261">
        <v>2</v>
      </c>
      <c r="I1616" s="261">
        <v>5</v>
      </c>
      <c r="J1616" s="128" t="str">
        <f t="shared" si="72"/>
        <v>252</v>
      </c>
      <c r="K1616" s="128" t="s">
        <v>30</v>
      </c>
      <c r="L1616" s="263">
        <f>IF(ISNA(SUMIFS(INDEX('Payer Participation Data'!$F$10:$BM$59,0,MATCH(CONCATENATE($J1616,L$6),'Payer Participation Data'!$F$8:$BM$8,0)),'Payer Participation Data'!$B$10:$B$59,$C1616,'Payer Participation Data'!$C$10:$C$59,$D1616)),"-",SUMIFS(INDEX('Payer Participation Data'!$F$10:$BM$59,0,MATCH(CONCATENATE($J1616,L$6),'Payer Participation Data'!$F$8:$BM$8,0)),'Payer Participation Data'!$B$10:$B$59,$C1616,'Payer Participation Data'!$C$10:$C$59,$D1616))</f>
        <v>0</v>
      </c>
      <c r="M1616" s="264">
        <f>IF(ISNA(SUMIFS(INDEX('Payer Participation Data'!$F$10:$BM$59,0,MATCH(CONCATENATE($J1616,M$6),'Payer Participation Data'!$F$8:$BM$8,0)),'Payer Participation Data'!$B$10:$B$59,$C1616,'Payer Participation Data'!$C$10:$C$59,$D1616)),"-",SUMIFS(INDEX('Payer Participation Data'!$F$10:$BM$59,0,MATCH(CONCATENATE($J1616,M$6),'Payer Participation Data'!$F$8:$BM$8,0)),'Payer Participation Data'!$B$10:$B$59,$C1616,'Payer Participation Data'!$C$10:$C$59,$D1616))</f>
        <v>0</v>
      </c>
    </row>
    <row r="1617" spans="2:13" x14ac:dyDescent="0.35">
      <c r="B1617" s="127" t="s">
        <v>80</v>
      </c>
      <c r="C1617" s="169" t="str">
        <f>IF(ISBLANK('Payer Participation Data'!$B$90),"-",'Payer Participation Data'!$B$90)</f>
        <v>-</v>
      </c>
      <c r="D1617" s="169" t="str">
        <f>IF(ISBLANK('Payer Participation Data'!$C$90),"-",'Payer Participation Data'!$C$90)</f>
        <v>-</v>
      </c>
      <c r="E1617" s="169" t="str">
        <f>IF(ISBLANK('Payer Participation Data'!$D$90),"-",'Payer Participation Data'!$D$90)</f>
        <v>-</v>
      </c>
      <c r="F1617" s="169" t="str">
        <f>IF(ISBLANK('Payer Participation Data'!$E$90),"-",'Payer Participation Data'!$E$90)</f>
        <v>-</v>
      </c>
      <c r="G1617" s="260">
        <v>3</v>
      </c>
      <c r="H1617" s="260">
        <v>2</v>
      </c>
      <c r="I1617" s="260">
        <v>5</v>
      </c>
      <c r="J1617" s="102" t="str">
        <f t="shared" si="72"/>
        <v>253</v>
      </c>
      <c r="K1617" s="102" t="s">
        <v>30</v>
      </c>
      <c r="L1617" s="263">
        <f>IF(ISNA(SUMIFS(INDEX('Payer Participation Data'!$F$10:$BM$59,0,MATCH(CONCATENATE($J1617,L$6),'Payer Participation Data'!$F$8:$BM$8,0)),'Payer Participation Data'!$B$10:$B$59,$C1617,'Payer Participation Data'!$C$10:$C$59,$D1617)),"-",SUMIFS(INDEX('Payer Participation Data'!$F$10:$BM$59,0,MATCH(CONCATENATE($J1617,L$6),'Payer Participation Data'!$F$8:$BM$8,0)),'Payer Participation Data'!$B$10:$B$59,$C1617,'Payer Participation Data'!$C$10:$C$59,$D1617))</f>
        <v>0</v>
      </c>
      <c r="M1617" s="264">
        <f>IF(ISNA(SUMIFS(INDEX('Payer Participation Data'!$F$10:$BM$59,0,MATCH(CONCATENATE($J1617,M$6),'Payer Participation Data'!$F$8:$BM$8,0)),'Payer Participation Data'!$B$10:$B$59,$C1617,'Payer Participation Data'!$C$10:$C$59,$D1617)),"-",SUMIFS(INDEX('Payer Participation Data'!$F$10:$BM$59,0,MATCH(CONCATENATE($J1617,M$6),'Payer Participation Data'!$F$8:$BM$8,0)),'Payer Participation Data'!$B$10:$B$59,$C1617,'Payer Participation Data'!$C$10:$C$59,$D1617))</f>
        <v>0</v>
      </c>
    </row>
    <row r="1618" spans="2:13" x14ac:dyDescent="0.35">
      <c r="B1618" s="127" t="s">
        <v>80</v>
      </c>
      <c r="C1618" s="169" t="str">
        <f>IF(ISBLANK('Payer Participation Data'!$B$90),"-",'Payer Participation Data'!$B$90)</f>
        <v>-</v>
      </c>
      <c r="D1618" s="169" t="str">
        <f>IF(ISBLANK('Payer Participation Data'!$C$90),"-",'Payer Participation Data'!$C$90)</f>
        <v>-</v>
      </c>
      <c r="E1618" s="169" t="str">
        <f>IF(ISBLANK('Payer Participation Data'!$D$90),"-",'Payer Participation Data'!$D$90)</f>
        <v>-</v>
      </c>
      <c r="F1618" s="169" t="str">
        <f>IF(ISBLANK('Payer Participation Data'!$E$90),"-",'Payer Participation Data'!$E$90)</f>
        <v>-</v>
      </c>
      <c r="G1618" s="261">
        <v>4</v>
      </c>
      <c r="H1618" s="261">
        <v>2</v>
      </c>
      <c r="I1618" s="261">
        <v>5</v>
      </c>
      <c r="J1618" s="128" t="str">
        <f t="shared" si="72"/>
        <v>254</v>
      </c>
      <c r="K1618" s="128" t="s">
        <v>30</v>
      </c>
      <c r="L1618" s="263">
        <f>IF(ISNA(SUMIFS(INDEX('Payer Participation Data'!$F$10:$BM$59,0,MATCH(CONCATENATE($J1618,L$6),'Payer Participation Data'!$F$8:$BM$8,0)),'Payer Participation Data'!$B$10:$B$59,$C1618,'Payer Participation Data'!$C$10:$C$59,$D1618)),"-",SUMIFS(INDEX('Payer Participation Data'!$F$10:$BM$59,0,MATCH(CONCATENATE($J1618,L$6),'Payer Participation Data'!$F$8:$BM$8,0)),'Payer Participation Data'!$B$10:$B$59,$C1618,'Payer Participation Data'!$C$10:$C$59,$D1618))</f>
        <v>0</v>
      </c>
      <c r="M1618" s="264">
        <f>IF(ISNA(SUMIFS(INDEX('Payer Participation Data'!$F$10:$BM$59,0,MATCH(CONCATENATE($J1618,M$6),'Payer Participation Data'!$F$8:$BM$8,0)),'Payer Participation Data'!$B$10:$B$59,$C1618,'Payer Participation Data'!$C$10:$C$59,$D1618)),"-",SUMIFS(INDEX('Payer Participation Data'!$F$10:$BM$59,0,MATCH(CONCATENATE($J1618,M$6),'Payer Participation Data'!$F$8:$BM$8,0)),'Payer Participation Data'!$B$10:$B$59,$C1618,'Payer Participation Data'!$C$10:$C$59,$D1618))</f>
        <v>0</v>
      </c>
    </row>
    <row r="1619" spans="2:13" x14ac:dyDescent="0.35">
      <c r="B1619" s="127" t="s">
        <v>80</v>
      </c>
      <c r="C1619" s="169" t="str">
        <f>IF(ISBLANK('Payer Participation Data'!$B$90),"-",'Payer Participation Data'!$B$90)</f>
        <v>-</v>
      </c>
      <c r="D1619" s="169" t="str">
        <f>IF(ISBLANK('Payer Participation Data'!$C$90),"-",'Payer Participation Data'!$C$90)</f>
        <v>-</v>
      </c>
      <c r="E1619" s="169" t="str">
        <f>IF(ISBLANK('Payer Participation Data'!$D$90),"-",'Payer Participation Data'!$D$90)</f>
        <v>-</v>
      </c>
      <c r="F1619" s="169" t="str">
        <f>IF(ISBLANK('Payer Participation Data'!$E$90),"-",'Payer Participation Data'!$E$90)</f>
        <v>-</v>
      </c>
      <c r="G1619" s="260">
        <v>1</v>
      </c>
      <c r="H1619" s="260">
        <v>3</v>
      </c>
      <c r="I1619" s="260">
        <v>5</v>
      </c>
      <c r="J1619" s="102" t="str">
        <f t="shared" si="72"/>
        <v>351</v>
      </c>
      <c r="K1619" s="102" t="s">
        <v>30</v>
      </c>
      <c r="L1619" s="263">
        <f>IF(ISNA(SUMIFS(INDEX('Payer Participation Data'!$F$10:$BM$59,0,MATCH(CONCATENATE($J1619,L$6),'Payer Participation Data'!$F$8:$BM$8,0)),'Payer Participation Data'!$B$10:$B$59,$C1619,'Payer Participation Data'!$C$10:$C$59,$D1619)),"-",SUMIFS(INDEX('Payer Participation Data'!$F$10:$BM$59,0,MATCH(CONCATENATE($J1619,L$6),'Payer Participation Data'!$F$8:$BM$8,0)),'Payer Participation Data'!$B$10:$B$59,$C1619,'Payer Participation Data'!$C$10:$C$59,$D1619))</f>
        <v>0</v>
      </c>
      <c r="M1619" s="264">
        <f>IF(ISNA(SUMIFS(INDEX('Payer Participation Data'!$F$10:$BM$59,0,MATCH(CONCATENATE($J1619,M$6),'Payer Participation Data'!$F$8:$BM$8,0)),'Payer Participation Data'!$B$10:$B$59,$C1619,'Payer Participation Data'!$C$10:$C$59,$D1619)),"-",SUMIFS(INDEX('Payer Participation Data'!$F$10:$BM$59,0,MATCH(CONCATENATE($J1619,M$6),'Payer Participation Data'!$F$8:$BM$8,0)),'Payer Participation Data'!$B$10:$B$59,$C1619,'Payer Participation Data'!$C$10:$C$59,$D1619))</f>
        <v>0</v>
      </c>
    </row>
    <row r="1620" spans="2:13" x14ac:dyDescent="0.35">
      <c r="B1620" s="127" t="s">
        <v>80</v>
      </c>
      <c r="C1620" s="169" t="str">
        <f>IF(ISBLANK('Payer Participation Data'!$B$90),"-",'Payer Participation Data'!$B$90)</f>
        <v>-</v>
      </c>
      <c r="D1620" s="169" t="str">
        <f>IF(ISBLANK('Payer Participation Data'!$C$90),"-",'Payer Participation Data'!$C$90)</f>
        <v>-</v>
      </c>
      <c r="E1620" s="169" t="str">
        <f>IF(ISBLANK('Payer Participation Data'!$D$90),"-",'Payer Participation Data'!$D$90)</f>
        <v>-</v>
      </c>
      <c r="F1620" s="169" t="str">
        <f>IF(ISBLANK('Payer Participation Data'!$E$90),"-",'Payer Participation Data'!$E$90)</f>
        <v>-</v>
      </c>
      <c r="G1620" s="261">
        <v>2</v>
      </c>
      <c r="H1620" s="261">
        <v>3</v>
      </c>
      <c r="I1620" s="261">
        <v>5</v>
      </c>
      <c r="J1620" s="128" t="str">
        <f t="shared" si="72"/>
        <v>352</v>
      </c>
      <c r="K1620" s="128" t="s">
        <v>30</v>
      </c>
      <c r="L1620" s="263">
        <f>IF(ISNA(SUMIFS(INDEX('Payer Participation Data'!$F$10:$BM$59,0,MATCH(CONCATENATE($J1620,L$6),'Payer Participation Data'!$F$8:$BM$8,0)),'Payer Participation Data'!$B$10:$B$59,$C1620,'Payer Participation Data'!$C$10:$C$59,$D1620)),"-",SUMIFS(INDEX('Payer Participation Data'!$F$10:$BM$59,0,MATCH(CONCATENATE($J1620,L$6),'Payer Participation Data'!$F$8:$BM$8,0)),'Payer Participation Data'!$B$10:$B$59,$C1620,'Payer Participation Data'!$C$10:$C$59,$D1620))</f>
        <v>0</v>
      </c>
      <c r="M1620" s="264">
        <f>IF(ISNA(SUMIFS(INDEX('Payer Participation Data'!$F$10:$BM$59,0,MATCH(CONCATENATE($J1620,M$6),'Payer Participation Data'!$F$8:$BM$8,0)),'Payer Participation Data'!$B$10:$B$59,$C1620,'Payer Participation Data'!$C$10:$C$59,$D1620)),"-",SUMIFS(INDEX('Payer Participation Data'!$F$10:$BM$59,0,MATCH(CONCATENATE($J1620,M$6),'Payer Participation Data'!$F$8:$BM$8,0)),'Payer Participation Data'!$B$10:$B$59,$C1620,'Payer Participation Data'!$C$10:$C$59,$D1620))</f>
        <v>0</v>
      </c>
    </row>
    <row r="1621" spans="2:13" x14ac:dyDescent="0.35">
      <c r="B1621" s="127" t="s">
        <v>80</v>
      </c>
      <c r="C1621" s="169" t="str">
        <f>IF(ISBLANK('Payer Participation Data'!$B$90),"-",'Payer Participation Data'!$B$90)</f>
        <v>-</v>
      </c>
      <c r="D1621" s="169" t="str">
        <f>IF(ISBLANK('Payer Participation Data'!$C$90),"-",'Payer Participation Data'!$C$90)</f>
        <v>-</v>
      </c>
      <c r="E1621" s="169" t="str">
        <f>IF(ISBLANK('Payer Participation Data'!$D$90),"-",'Payer Participation Data'!$D$90)</f>
        <v>-</v>
      </c>
      <c r="F1621" s="169" t="str">
        <f>IF(ISBLANK('Payer Participation Data'!$E$90),"-",'Payer Participation Data'!$E$90)</f>
        <v>-</v>
      </c>
      <c r="G1621" s="260">
        <v>3</v>
      </c>
      <c r="H1621" s="260">
        <v>3</v>
      </c>
      <c r="I1621" s="260">
        <v>5</v>
      </c>
      <c r="J1621" s="102" t="str">
        <f t="shared" si="72"/>
        <v>353</v>
      </c>
      <c r="K1621" s="102" t="s">
        <v>30</v>
      </c>
      <c r="L1621" s="263">
        <f>IF(ISNA(SUMIFS(INDEX('Payer Participation Data'!$F$10:$BM$59,0,MATCH(CONCATENATE($J1621,L$6),'Payer Participation Data'!$F$8:$BM$8,0)),'Payer Participation Data'!$B$10:$B$59,$C1621,'Payer Participation Data'!$C$10:$C$59,$D1621)),"-",SUMIFS(INDEX('Payer Participation Data'!$F$10:$BM$59,0,MATCH(CONCATENATE($J1621,L$6),'Payer Participation Data'!$F$8:$BM$8,0)),'Payer Participation Data'!$B$10:$B$59,$C1621,'Payer Participation Data'!$C$10:$C$59,$D1621))</f>
        <v>0</v>
      </c>
      <c r="M1621" s="264">
        <f>IF(ISNA(SUMIFS(INDEX('Payer Participation Data'!$F$10:$BM$59,0,MATCH(CONCATENATE($J1621,M$6),'Payer Participation Data'!$F$8:$BM$8,0)),'Payer Participation Data'!$B$10:$B$59,$C1621,'Payer Participation Data'!$C$10:$C$59,$D1621)),"-",SUMIFS(INDEX('Payer Participation Data'!$F$10:$BM$59,0,MATCH(CONCATENATE($J1621,M$6),'Payer Participation Data'!$F$8:$BM$8,0)),'Payer Participation Data'!$B$10:$B$59,$C1621,'Payer Participation Data'!$C$10:$C$59,$D1621))</f>
        <v>0</v>
      </c>
    </row>
    <row r="1622" spans="2:13" x14ac:dyDescent="0.35">
      <c r="B1622" s="127" t="s">
        <v>80</v>
      </c>
      <c r="C1622" s="169" t="str">
        <f>IF(ISBLANK('Payer Participation Data'!$B$90),"-",'Payer Participation Data'!$B$90)</f>
        <v>-</v>
      </c>
      <c r="D1622" s="169" t="str">
        <f>IF(ISBLANK('Payer Participation Data'!$C$90),"-",'Payer Participation Data'!$C$90)</f>
        <v>-</v>
      </c>
      <c r="E1622" s="169" t="str">
        <f>IF(ISBLANK('Payer Participation Data'!$D$90),"-",'Payer Participation Data'!$D$90)</f>
        <v>-</v>
      </c>
      <c r="F1622" s="169" t="str">
        <f>IF(ISBLANK('Payer Participation Data'!$E$90),"-",'Payer Participation Data'!$E$90)</f>
        <v>-</v>
      </c>
      <c r="G1622" s="261">
        <v>4</v>
      </c>
      <c r="H1622" s="261">
        <v>3</v>
      </c>
      <c r="I1622" s="261">
        <v>5</v>
      </c>
      <c r="J1622" s="128" t="str">
        <f t="shared" si="72"/>
        <v>354</v>
      </c>
      <c r="K1622" s="128" t="s">
        <v>30</v>
      </c>
      <c r="L1622" s="263">
        <f>IF(ISNA(SUMIFS(INDEX('Payer Participation Data'!$F$10:$BM$59,0,MATCH(CONCATENATE($J1622,L$6),'Payer Participation Data'!$F$8:$BM$8,0)),'Payer Participation Data'!$B$10:$B$59,$C1622,'Payer Participation Data'!$C$10:$C$59,$D1622)),"-",SUMIFS(INDEX('Payer Participation Data'!$F$10:$BM$59,0,MATCH(CONCATENATE($J1622,L$6),'Payer Participation Data'!$F$8:$BM$8,0)),'Payer Participation Data'!$B$10:$B$59,$C1622,'Payer Participation Data'!$C$10:$C$59,$D1622))</f>
        <v>0</v>
      </c>
      <c r="M1622" s="264">
        <f>IF(ISNA(SUMIFS(INDEX('Payer Participation Data'!$F$10:$BM$59,0,MATCH(CONCATENATE($J1622,M$6),'Payer Participation Data'!$F$8:$BM$8,0)),'Payer Participation Data'!$B$10:$B$59,$C1622,'Payer Participation Data'!$C$10:$C$59,$D1622)),"-",SUMIFS(INDEX('Payer Participation Data'!$F$10:$BM$59,0,MATCH(CONCATENATE($J1622,M$6),'Payer Participation Data'!$F$8:$BM$8,0)),'Payer Participation Data'!$B$10:$B$59,$C1622,'Payer Participation Data'!$C$10:$C$59,$D1622))</f>
        <v>0</v>
      </c>
    </row>
    <row r="1623" spans="2:13" x14ac:dyDescent="0.35">
      <c r="B1623" s="127" t="s">
        <v>80</v>
      </c>
      <c r="C1623" s="169" t="str">
        <f>IF(ISBLANK('Payer Participation Data'!$B$90),"-",'Payer Participation Data'!$B$90)</f>
        <v>-</v>
      </c>
      <c r="D1623" s="169" t="str">
        <f>IF(ISBLANK('Payer Participation Data'!$C$90),"-",'Payer Participation Data'!$C$90)</f>
        <v>-</v>
      </c>
      <c r="E1623" s="169" t="str">
        <f>IF(ISBLANK('Payer Participation Data'!$D$90),"-",'Payer Participation Data'!$D$90)</f>
        <v>-</v>
      </c>
      <c r="F1623" s="169" t="str">
        <f>IF(ISBLANK('Payer Participation Data'!$E$90),"-",'Payer Participation Data'!$E$90)</f>
        <v>-</v>
      </c>
      <c r="G1623" s="260">
        <v>1</v>
      </c>
      <c r="H1623" s="260">
        <v>4</v>
      </c>
      <c r="I1623" s="260">
        <v>5</v>
      </c>
      <c r="J1623" s="102" t="str">
        <f t="shared" si="72"/>
        <v>451</v>
      </c>
      <c r="K1623" s="102" t="s">
        <v>30</v>
      </c>
      <c r="L1623" s="263">
        <f>IF(ISNA(SUMIFS(INDEX('Payer Participation Data'!$F$10:$BM$59,0,MATCH(CONCATENATE($J1623,L$6),'Payer Participation Data'!$F$8:$BM$8,0)),'Payer Participation Data'!$B$10:$B$59,$C1623,'Payer Participation Data'!$C$10:$C$59,$D1623)),"-",SUMIFS(INDEX('Payer Participation Data'!$F$10:$BM$59,0,MATCH(CONCATENATE($J1623,L$6),'Payer Participation Data'!$F$8:$BM$8,0)),'Payer Participation Data'!$B$10:$B$59,$C1623,'Payer Participation Data'!$C$10:$C$59,$D1623))</f>
        <v>0</v>
      </c>
      <c r="M1623" s="264">
        <f>IF(ISNA(SUMIFS(INDEX('Payer Participation Data'!$F$10:$BM$59,0,MATCH(CONCATENATE($J1623,M$6),'Payer Participation Data'!$F$8:$BM$8,0)),'Payer Participation Data'!$B$10:$B$59,$C1623,'Payer Participation Data'!$C$10:$C$59,$D1623)),"-",SUMIFS(INDEX('Payer Participation Data'!$F$10:$BM$59,0,MATCH(CONCATENATE($J1623,M$6),'Payer Participation Data'!$F$8:$BM$8,0)),'Payer Participation Data'!$B$10:$B$59,$C1623,'Payer Participation Data'!$C$10:$C$59,$D1623))</f>
        <v>0</v>
      </c>
    </row>
    <row r="1624" spans="2:13" x14ac:dyDescent="0.35">
      <c r="B1624" s="127" t="s">
        <v>80</v>
      </c>
      <c r="C1624" s="169" t="str">
        <f>IF(ISBLANK('Payer Participation Data'!$B$90),"-",'Payer Participation Data'!$B$90)</f>
        <v>-</v>
      </c>
      <c r="D1624" s="169" t="str">
        <f>IF(ISBLANK('Payer Participation Data'!$C$90),"-",'Payer Participation Data'!$C$90)</f>
        <v>-</v>
      </c>
      <c r="E1624" s="169" t="str">
        <f>IF(ISBLANK('Payer Participation Data'!$D$90),"-",'Payer Participation Data'!$D$90)</f>
        <v>-</v>
      </c>
      <c r="F1624" s="169" t="str">
        <f>IF(ISBLANK('Payer Participation Data'!$E$90),"-",'Payer Participation Data'!$E$90)</f>
        <v>-</v>
      </c>
      <c r="G1624" s="261">
        <v>2</v>
      </c>
      <c r="H1624" s="261">
        <v>4</v>
      </c>
      <c r="I1624" s="261">
        <v>5</v>
      </c>
      <c r="J1624" s="128" t="str">
        <f t="shared" si="72"/>
        <v>452</v>
      </c>
      <c r="K1624" s="128" t="s">
        <v>30</v>
      </c>
      <c r="L1624" s="263">
        <f>IF(ISNA(SUMIFS(INDEX('Payer Participation Data'!$F$10:$BM$59,0,MATCH(CONCATENATE($J1624,L$6),'Payer Participation Data'!$F$8:$BM$8,0)),'Payer Participation Data'!$B$10:$B$59,$C1624,'Payer Participation Data'!$C$10:$C$59,$D1624)),"-",SUMIFS(INDEX('Payer Participation Data'!$F$10:$BM$59,0,MATCH(CONCATENATE($J1624,L$6),'Payer Participation Data'!$F$8:$BM$8,0)),'Payer Participation Data'!$B$10:$B$59,$C1624,'Payer Participation Data'!$C$10:$C$59,$D1624))</f>
        <v>0</v>
      </c>
      <c r="M1624" s="264">
        <f>IF(ISNA(SUMIFS(INDEX('Payer Participation Data'!$F$10:$BM$59,0,MATCH(CONCATENATE($J1624,M$6),'Payer Participation Data'!$F$8:$BM$8,0)),'Payer Participation Data'!$B$10:$B$59,$C1624,'Payer Participation Data'!$C$10:$C$59,$D1624)),"-",SUMIFS(INDEX('Payer Participation Data'!$F$10:$BM$59,0,MATCH(CONCATENATE($J1624,M$6),'Payer Participation Data'!$F$8:$BM$8,0)),'Payer Participation Data'!$B$10:$B$59,$C1624,'Payer Participation Data'!$C$10:$C$59,$D1624))</f>
        <v>0</v>
      </c>
    </row>
    <row r="1625" spans="2:13" x14ac:dyDescent="0.35">
      <c r="B1625" s="127" t="s">
        <v>80</v>
      </c>
      <c r="C1625" s="169" t="str">
        <f>IF(ISBLANK('Payer Participation Data'!$B$90),"-",'Payer Participation Data'!$B$90)</f>
        <v>-</v>
      </c>
      <c r="D1625" s="169" t="str">
        <f>IF(ISBLANK('Payer Participation Data'!$C$90),"-",'Payer Participation Data'!$C$90)</f>
        <v>-</v>
      </c>
      <c r="E1625" s="169" t="str">
        <f>IF(ISBLANK('Payer Participation Data'!$D$90),"-",'Payer Participation Data'!$D$90)</f>
        <v>-</v>
      </c>
      <c r="F1625" s="169" t="str">
        <f>IF(ISBLANK('Payer Participation Data'!$E$90),"-",'Payer Participation Data'!$E$90)</f>
        <v>-</v>
      </c>
      <c r="G1625" s="260">
        <v>3</v>
      </c>
      <c r="H1625" s="260">
        <v>4</v>
      </c>
      <c r="I1625" s="260">
        <v>5</v>
      </c>
      <c r="J1625" s="102" t="str">
        <f t="shared" si="72"/>
        <v>453</v>
      </c>
      <c r="K1625" s="102" t="s">
        <v>30</v>
      </c>
      <c r="L1625" s="263">
        <f>IF(ISNA(SUMIFS(INDEX('Payer Participation Data'!$F$10:$BM$59,0,MATCH(CONCATENATE($J1625,L$6),'Payer Participation Data'!$F$8:$BM$8,0)),'Payer Participation Data'!$B$10:$B$59,$C1625,'Payer Participation Data'!$C$10:$C$59,$D1625)),"-",SUMIFS(INDEX('Payer Participation Data'!$F$10:$BM$59,0,MATCH(CONCATENATE($J1625,L$6),'Payer Participation Data'!$F$8:$BM$8,0)),'Payer Participation Data'!$B$10:$B$59,$C1625,'Payer Participation Data'!$C$10:$C$59,$D1625))</f>
        <v>0</v>
      </c>
      <c r="M1625" s="264">
        <f>IF(ISNA(SUMIFS(INDEX('Payer Participation Data'!$F$10:$BM$59,0,MATCH(CONCATENATE($J1625,M$6),'Payer Participation Data'!$F$8:$BM$8,0)),'Payer Participation Data'!$B$10:$B$59,$C1625,'Payer Participation Data'!$C$10:$C$59,$D1625)),"-",SUMIFS(INDEX('Payer Participation Data'!$F$10:$BM$59,0,MATCH(CONCATENATE($J1625,M$6),'Payer Participation Data'!$F$8:$BM$8,0)),'Payer Participation Data'!$B$10:$B$59,$C1625,'Payer Participation Data'!$C$10:$C$59,$D1625))</f>
        <v>0</v>
      </c>
    </row>
    <row r="1626" spans="2:13" x14ac:dyDescent="0.35">
      <c r="B1626" s="127" t="s">
        <v>80</v>
      </c>
      <c r="C1626" s="169" t="str">
        <f>IF(ISBLANK('Payer Participation Data'!$B$90),"-",'Payer Participation Data'!$B$90)</f>
        <v>-</v>
      </c>
      <c r="D1626" s="169" t="str">
        <f>IF(ISBLANK('Payer Participation Data'!$C$90),"-",'Payer Participation Data'!$C$90)</f>
        <v>-</v>
      </c>
      <c r="E1626" s="169" t="str">
        <f>IF(ISBLANK('Payer Participation Data'!$D$90),"-",'Payer Participation Data'!$D$90)</f>
        <v>-</v>
      </c>
      <c r="F1626" s="169" t="str">
        <f>IF(ISBLANK('Payer Participation Data'!$E$90),"-",'Payer Participation Data'!$E$90)</f>
        <v>-</v>
      </c>
      <c r="G1626" s="261">
        <v>4</v>
      </c>
      <c r="H1626" s="261">
        <v>4</v>
      </c>
      <c r="I1626" s="261">
        <v>5</v>
      </c>
      <c r="J1626" s="128" t="str">
        <f t="shared" si="72"/>
        <v>454</v>
      </c>
      <c r="K1626" s="128" t="s">
        <v>30</v>
      </c>
      <c r="L1626" s="263">
        <f>IF(ISNA(SUMIFS(INDEX('Payer Participation Data'!$F$10:$BM$59,0,MATCH(CONCATENATE($J1626,L$6),'Payer Participation Data'!$F$8:$BM$8,0)),'Payer Participation Data'!$B$10:$B$59,$C1626,'Payer Participation Data'!$C$10:$C$59,$D1626)),"-",SUMIFS(INDEX('Payer Participation Data'!$F$10:$BM$59,0,MATCH(CONCATENATE($J1626,L$6),'Payer Participation Data'!$F$8:$BM$8,0)),'Payer Participation Data'!$B$10:$B$59,$C1626,'Payer Participation Data'!$C$10:$C$59,$D1626))</f>
        <v>0</v>
      </c>
      <c r="M1626" s="264">
        <f>IF(ISNA(SUMIFS(INDEX('Payer Participation Data'!$F$10:$BM$59,0,MATCH(CONCATENATE($J1626,M$6),'Payer Participation Data'!$F$8:$BM$8,0)),'Payer Participation Data'!$B$10:$B$59,$C1626,'Payer Participation Data'!$C$10:$C$59,$D1626)),"-",SUMIFS(INDEX('Payer Participation Data'!$F$10:$BM$59,0,MATCH(CONCATENATE($J1626,M$6),'Payer Participation Data'!$F$8:$BM$8,0)),'Payer Participation Data'!$B$10:$B$59,$C1626,'Payer Participation Data'!$C$10:$C$59,$D1626))</f>
        <v>0</v>
      </c>
    </row>
    <row r="1627" spans="2:13" x14ac:dyDescent="0.35">
      <c r="B1627" s="127" t="s">
        <v>80</v>
      </c>
      <c r="C1627" s="169" t="str">
        <f>IF(ISBLANK('Payer Participation Data'!$B$91),"-",'Payer Participation Data'!$B$91)</f>
        <v>-</v>
      </c>
      <c r="D1627" s="169" t="str">
        <f>IF(ISBLANK('Payer Participation Data'!$C$91),"-",'Payer Participation Data'!$C$91)</f>
        <v>-</v>
      </c>
      <c r="E1627" s="169" t="str">
        <f>IF(ISBLANK('Payer Participation Data'!$D$91),"-",'Payer Participation Data'!$D$91)</f>
        <v>-</v>
      </c>
      <c r="F1627" s="169" t="str">
        <f>IF(ISBLANK('Payer Participation Data'!$E$91),"-",'Payer Participation Data'!$E$91)</f>
        <v>-</v>
      </c>
      <c r="G1627" s="260">
        <v>1</v>
      </c>
      <c r="H1627" s="260" t="s">
        <v>64</v>
      </c>
      <c r="I1627" s="260" t="s">
        <v>64</v>
      </c>
      <c r="J1627" s="102" t="str">
        <f t="shared" si="72"/>
        <v>BaselineBaseline1</v>
      </c>
      <c r="K1627" s="102" t="s">
        <v>30</v>
      </c>
      <c r="L1627" s="263">
        <f>IF(ISNA(SUMIFS(INDEX('Payer Participation Data'!$F$10:$BM$59,0,MATCH(CONCATENATE($J1627,L$6),'Payer Participation Data'!$F$8:$BM$8,0)),'Payer Participation Data'!$B$10:$B$59,$C1627,'Payer Participation Data'!$C$10:$C$59,$D1627)),"-",SUMIFS(INDEX('Payer Participation Data'!$F$10:$BM$59,0,MATCH(CONCATENATE($J1627,L$6),'Payer Participation Data'!$F$8:$BM$8,0)),'Payer Participation Data'!$B$10:$B$59,$C1627,'Payer Participation Data'!$C$10:$C$59,$D1627))</f>
        <v>0</v>
      </c>
      <c r="M1627" s="264">
        <f>IF(ISNA(SUMIFS(INDEX('Payer Participation Data'!$F$10:$BM$59,0,MATCH(CONCATENATE($J1627,M$6),'Payer Participation Data'!$F$8:$BM$8,0)),'Payer Participation Data'!$B$10:$B$59,$C1627,'Payer Participation Data'!$C$10:$C$59,$D1627)),"-",SUMIFS(INDEX('Payer Participation Data'!$F$10:$BM$59,0,MATCH(CONCATENATE($J1627,M$6),'Payer Participation Data'!$F$8:$BM$8,0)),'Payer Participation Data'!$B$10:$B$59,$C1627,'Payer Participation Data'!$C$10:$C$59,$D1627))</f>
        <v>0</v>
      </c>
    </row>
    <row r="1628" spans="2:13" x14ac:dyDescent="0.35">
      <c r="B1628" s="127" t="s">
        <v>80</v>
      </c>
      <c r="C1628" s="169" t="str">
        <f>IF(ISBLANK('Payer Participation Data'!$B$91),"-",'Payer Participation Data'!$B$91)</f>
        <v>-</v>
      </c>
      <c r="D1628" s="169" t="str">
        <f>IF(ISBLANK('Payer Participation Data'!$C$91),"-",'Payer Participation Data'!$C$91)</f>
        <v>-</v>
      </c>
      <c r="E1628" s="169" t="str">
        <f>IF(ISBLANK('Payer Participation Data'!$D$91),"-",'Payer Participation Data'!$D$91)</f>
        <v>-</v>
      </c>
      <c r="F1628" s="169" t="str">
        <f>IF(ISBLANK('Payer Participation Data'!$E$91),"-",'Payer Participation Data'!$E$91)</f>
        <v>-</v>
      </c>
      <c r="G1628" s="261">
        <v>2</v>
      </c>
      <c r="H1628" s="261" t="s">
        <v>64</v>
      </c>
      <c r="I1628" s="261" t="s">
        <v>64</v>
      </c>
      <c r="J1628" s="128" t="str">
        <f t="shared" si="72"/>
        <v>BaselineBaseline2</v>
      </c>
      <c r="K1628" s="128" t="s">
        <v>30</v>
      </c>
      <c r="L1628" s="263">
        <f>IF(ISNA(SUMIFS(INDEX('Payer Participation Data'!$F$10:$BM$59,0,MATCH(CONCATENATE($J1628,L$6),'Payer Participation Data'!$F$8:$BM$8,0)),'Payer Participation Data'!$B$10:$B$59,$C1628,'Payer Participation Data'!$C$10:$C$59,$D1628)),"-",SUMIFS(INDEX('Payer Participation Data'!$F$10:$BM$59,0,MATCH(CONCATENATE($J1628,L$6),'Payer Participation Data'!$F$8:$BM$8,0)),'Payer Participation Data'!$B$10:$B$59,$C1628,'Payer Participation Data'!$C$10:$C$59,$D1628))</f>
        <v>0</v>
      </c>
      <c r="M1628" s="264">
        <f>IF(ISNA(SUMIFS(INDEX('Payer Participation Data'!$F$10:$BM$59,0,MATCH(CONCATENATE($J1628,M$6),'Payer Participation Data'!$F$8:$BM$8,0)),'Payer Participation Data'!$B$10:$B$59,$C1628,'Payer Participation Data'!$C$10:$C$59,$D1628)),"-",SUMIFS(INDEX('Payer Participation Data'!$F$10:$BM$59,0,MATCH(CONCATENATE($J1628,M$6),'Payer Participation Data'!$F$8:$BM$8,0)),'Payer Participation Data'!$B$10:$B$59,$C1628,'Payer Participation Data'!$C$10:$C$59,$D1628))</f>
        <v>0</v>
      </c>
    </row>
    <row r="1629" spans="2:13" x14ac:dyDescent="0.35">
      <c r="B1629" s="127" t="s">
        <v>80</v>
      </c>
      <c r="C1629" s="169" t="str">
        <f>IF(ISBLANK('Payer Participation Data'!$B$91),"-",'Payer Participation Data'!$B$91)</f>
        <v>-</v>
      </c>
      <c r="D1629" s="169" t="str">
        <f>IF(ISBLANK('Payer Participation Data'!$C$91),"-",'Payer Participation Data'!$C$91)</f>
        <v>-</v>
      </c>
      <c r="E1629" s="169" t="str">
        <f>IF(ISBLANK('Payer Participation Data'!$D$91),"-",'Payer Participation Data'!$D$91)</f>
        <v>-</v>
      </c>
      <c r="F1629" s="169" t="str">
        <f>IF(ISBLANK('Payer Participation Data'!$E$91),"-",'Payer Participation Data'!$E$91)</f>
        <v>-</v>
      </c>
      <c r="G1629" s="260">
        <v>3</v>
      </c>
      <c r="H1629" s="260" t="s">
        <v>64</v>
      </c>
      <c r="I1629" s="260" t="s">
        <v>64</v>
      </c>
      <c r="J1629" s="102" t="str">
        <f t="shared" si="72"/>
        <v>BaselineBaseline3</v>
      </c>
      <c r="K1629" s="102" t="s">
        <v>30</v>
      </c>
      <c r="L1629" s="263">
        <f>IF(ISNA(SUMIFS(INDEX('Payer Participation Data'!$F$10:$BM$59,0,MATCH(CONCATENATE($J1629,L$6),'Payer Participation Data'!$F$8:$BM$8,0)),'Payer Participation Data'!$B$10:$B$59,$C1629,'Payer Participation Data'!$C$10:$C$59,$D1629)),"-",SUMIFS(INDEX('Payer Participation Data'!$F$10:$BM$59,0,MATCH(CONCATENATE($J1629,L$6),'Payer Participation Data'!$F$8:$BM$8,0)),'Payer Participation Data'!$B$10:$B$59,$C1629,'Payer Participation Data'!$C$10:$C$59,$D1629))</f>
        <v>0</v>
      </c>
      <c r="M1629" s="264">
        <f>IF(ISNA(SUMIFS(INDEX('Payer Participation Data'!$F$10:$BM$59,0,MATCH(CONCATENATE($J1629,M$6),'Payer Participation Data'!$F$8:$BM$8,0)),'Payer Participation Data'!$B$10:$B$59,$C1629,'Payer Participation Data'!$C$10:$C$59,$D1629)),"-",SUMIFS(INDEX('Payer Participation Data'!$F$10:$BM$59,0,MATCH(CONCATENATE($J1629,M$6),'Payer Participation Data'!$F$8:$BM$8,0)),'Payer Participation Data'!$B$10:$B$59,$C1629,'Payer Participation Data'!$C$10:$C$59,$D1629))</f>
        <v>0</v>
      </c>
    </row>
    <row r="1630" spans="2:13" x14ac:dyDescent="0.35">
      <c r="B1630" s="127" t="s">
        <v>80</v>
      </c>
      <c r="C1630" s="169" t="str">
        <f>IF(ISBLANK('Payer Participation Data'!$B$91),"-",'Payer Participation Data'!$B$91)</f>
        <v>-</v>
      </c>
      <c r="D1630" s="169" t="str">
        <f>IF(ISBLANK('Payer Participation Data'!$C$91),"-",'Payer Participation Data'!$C$91)</f>
        <v>-</v>
      </c>
      <c r="E1630" s="169" t="str">
        <f>IF(ISBLANK('Payer Participation Data'!$D$91),"-",'Payer Participation Data'!$D$91)</f>
        <v>-</v>
      </c>
      <c r="F1630" s="169" t="str">
        <f>IF(ISBLANK('Payer Participation Data'!$E$91),"-",'Payer Participation Data'!$E$91)</f>
        <v>-</v>
      </c>
      <c r="G1630" s="261">
        <v>4</v>
      </c>
      <c r="H1630" s="261" t="s">
        <v>64</v>
      </c>
      <c r="I1630" s="261" t="s">
        <v>64</v>
      </c>
      <c r="J1630" s="128" t="str">
        <f t="shared" si="72"/>
        <v>BaselineBaseline4</v>
      </c>
      <c r="K1630" s="128" t="s">
        <v>30</v>
      </c>
      <c r="L1630" s="263">
        <f>IF(ISNA(SUMIFS(INDEX('Payer Participation Data'!$F$10:$BM$59,0,MATCH(CONCATENATE($J1630,L$6),'Payer Participation Data'!$F$8:$BM$8,0)),'Payer Participation Data'!$B$10:$B$59,$C1630,'Payer Participation Data'!$C$10:$C$59,$D1630)),"-",SUMIFS(INDEX('Payer Participation Data'!$F$10:$BM$59,0,MATCH(CONCATENATE($J1630,L$6),'Payer Participation Data'!$F$8:$BM$8,0)),'Payer Participation Data'!$B$10:$B$59,$C1630,'Payer Participation Data'!$C$10:$C$59,$D1630))</f>
        <v>0</v>
      </c>
      <c r="M1630" s="264">
        <f>IF(ISNA(SUMIFS(INDEX('Payer Participation Data'!$F$10:$BM$59,0,MATCH(CONCATENATE($J1630,M$6),'Payer Participation Data'!$F$8:$BM$8,0)),'Payer Participation Data'!$B$10:$B$59,$C1630,'Payer Participation Data'!$C$10:$C$59,$D1630)),"-",SUMIFS(INDEX('Payer Participation Data'!$F$10:$BM$59,0,MATCH(CONCATENATE($J1630,M$6),'Payer Participation Data'!$F$8:$BM$8,0)),'Payer Participation Data'!$B$10:$B$59,$C1630,'Payer Participation Data'!$C$10:$C$59,$D1630))</f>
        <v>0</v>
      </c>
    </row>
    <row r="1631" spans="2:13" x14ac:dyDescent="0.35">
      <c r="B1631" s="127" t="s">
        <v>80</v>
      </c>
      <c r="C1631" s="169" t="str">
        <f>IF(ISBLANK('Payer Participation Data'!$B$91),"-",'Payer Participation Data'!$B$91)</f>
        <v>-</v>
      </c>
      <c r="D1631" s="169" t="str">
        <f>IF(ISBLANK('Payer Participation Data'!$C$91),"-",'Payer Participation Data'!$C$91)</f>
        <v>-</v>
      </c>
      <c r="E1631" s="169" t="str">
        <f>IF(ISBLANK('Payer Participation Data'!$D$91),"-",'Payer Participation Data'!$D$91)</f>
        <v>-</v>
      </c>
      <c r="F1631" s="169" t="str">
        <f>IF(ISBLANK('Payer Participation Data'!$E$91),"-",'Payer Participation Data'!$E$91)</f>
        <v>-</v>
      </c>
      <c r="G1631" s="260">
        <v>1</v>
      </c>
      <c r="H1631" s="260">
        <v>1</v>
      </c>
      <c r="I1631" s="260">
        <v>5</v>
      </c>
      <c r="J1631" s="102" t="str">
        <f t="shared" si="72"/>
        <v>151</v>
      </c>
      <c r="K1631" s="102" t="s">
        <v>30</v>
      </c>
      <c r="L1631" s="263">
        <f>IF(ISNA(SUMIFS(INDEX('Payer Participation Data'!$F$10:$BM$59,0,MATCH(CONCATENATE($J1631,L$6),'Payer Participation Data'!$F$8:$BM$8,0)),'Payer Participation Data'!$B$10:$B$59,$C1631,'Payer Participation Data'!$C$10:$C$59,$D1631)),"-",SUMIFS(INDEX('Payer Participation Data'!$F$10:$BM$59,0,MATCH(CONCATENATE($J1631,L$6),'Payer Participation Data'!$F$8:$BM$8,0)),'Payer Participation Data'!$B$10:$B$59,$C1631,'Payer Participation Data'!$C$10:$C$59,$D1631))</f>
        <v>0</v>
      </c>
      <c r="M1631" s="264">
        <f>IF(ISNA(SUMIFS(INDEX('Payer Participation Data'!$F$10:$BM$59,0,MATCH(CONCATENATE($J1631,M$6),'Payer Participation Data'!$F$8:$BM$8,0)),'Payer Participation Data'!$B$10:$B$59,$C1631,'Payer Participation Data'!$C$10:$C$59,$D1631)),"-",SUMIFS(INDEX('Payer Participation Data'!$F$10:$BM$59,0,MATCH(CONCATENATE($J1631,M$6),'Payer Participation Data'!$F$8:$BM$8,0)),'Payer Participation Data'!$B$10:$B$59,$C1631,'Payer Participation Data'!$C$10:$C$59,$D1631))</f>
        <v>0</v>
      </c>
    </row>
    <row r="1632" spans="2:13" x14ac:dyDescent="0.35">
      <c r="B1632" s="127" t="s">
        <v>80</v>
      </c>
      <c r="C1632" s="169" t="str">
        <f>IF(ISBLANK('Payer Participation Data'!$B$91),"-",'Payer Participation Data'!$B$91)</f>
        <v>-</v>
      </c>
      <c r="D1632" s="169" t="str">
        <f>IF(ISBLANK('Payer Participation Data'!$C$91),"-",'Payer Participation Data'!$C$91)</f>
        <v>-</v>
      </c>
      <c r="E1632" s="169" t="str">
        <f>IF(ISBLANK('Payer Participation Data'!$D$91),"-",'Payer Participation Data'!$D$91)</f>
        <v>-</v>
      </c>
      <c r="F1632" s="169" t="str">
        <f>IF(ISBLANK('Payer Participation Data'!$E$91),"-",'Payer Participation Data'!$E$91)</f>
        <v>-</v>
      </c>
      <c r="G1632" s="261">
        <v>2</v>
      </c>
      <c r="H1632" s="261">
        <v>1</v>
      </c>
      <c r="I1632" s="261">
        <v>5</v>
      </c>
      <c r="J1632" s="128" t="str">
        <f t="shared" si="72"/>
        <v>152</v>
      </c>
      <c r="K1632" s="128" t="s">
        <v>30</v>
      </c>
      <c r="L1632" s="263">
        <f>IF(ISNA(SUMIFS(INDEX('Payer Participation Data'!$F$10:$BM$59,0,MATCH(CONCATENATE($J1632,L$6),'Payer Participation Data'!$F$8:$BM$8,0)),'Payer Participation Data'!$B$10:$B$59,$C1632,'Payer Participation Data'!$C$10:$C$59,$D1632)),"-",SUMIFS(INDEX('Payer Participation Data'!$F$10:$BM$59,0,MATCH(CONCATENATE($J1632,L$6),'Payer Participation Data'!$F$8:$BM$8,0)),'Payer Participation Data'!$B$10:$B$59,$C1632,'Payer Participation Data'!$C$10:$C$59,$D1632))</f>
        <v>0</v>
      </c>
      <c r="M1632" s="264">
        <f>IF(ISNA(SUMIFS(INDEX('Payer Participation Data'!$F$10:$BM$59,0,MATCH(CONCATENATE($J1632,M$6),'Payer Participation Data'!$F$8:$BM$8,0)),'Payer Participation Data'!$B$10:$B$59,$C1632,'Payer Participation Data'!$C$10:$C$59,$D1632)),"-",SUMIFS(INDEX('Payer Participation Data'!$F$10:$BM$59,0,MATCH(CONCATENATE($J1632,M$6),'Payer Participation Data'!$F$8:$BM$8,0)),'Payer Participation Data'!$B$10:$B$59,$C1632,'Payer Participation Data'!$C$10:$C$59,$D1632))</f>
        <v>0</v>
      </c>
    </row>
    <row r="1633" spans="2:13" x14ac:dyDescent="0.35">
      <c r="B1633" s="127" t="s">
        <v>80</v>
      </c>
      <c r="C1633" s="169" t="str">
        <f>IF(ISBLANK('Payer Participation Data'!$B$91),"-",'Payer Participation Data'!$B$91)</f>
        <v>-</v>
      </c>
      <c r="D1633" s="169" t="str">
        <f>IF(ISBLANK('Payer Participation Data'!$C$91),"-",'Payer Participation Data'!$C$91)</f>
        <v>-</v>
      </c>
      <c r="E1633" s="169" t="str">
        <f>IF(ISBLANK('Payer Participation Data'!$D$91),"-",'Payer Participation Data'!$D$91)</f>
        <v>-</v>
      </c>
      <c r="F1633" s="169" t="str">
        <f>IF(ISBLANK('Payer Participation Data'!$E$91),"-",'Payer Participation Data'!$E$91)</f>
        <v>-</v>
      </c>
      <c r="G1633" s="260">
        <v>3</v>
      </c>
      <c r="H1633" s="260">
        <v>1</v>
      </c>
      <c r="I1633" s="260">
        <v>5</v>
      </c>
      <c r="J1633" s="102" t="str">
        <f t="shared" si="72"/>
        <v>153</v>
      </c>
      <c r="K1633" s="102" t="s">
        <v>30</v>
      </c>
      <c r="L1633" s="263">
        <f>IF(ISNA(SUMIFS(INDEX('Payer Participation Data'!$F$10:$BM$59,0,MATCH(CONCATENATE($J1633,L$6),'Payer Participation Data'!$F$8:$BM$8,0)),'Payer Participation Data'!$B$10:$B$59,$C1633,'Payer Participation Data'!$C$10:$C$59,$D1633)),"-",SUMIFS(INDEX('Payer Participation Data'!$F$10:$BM$59,0,MATCH(CONCATENATE($J1633,L$6),'Payer Participation Data'!$F$8:$BM$8,0)),'Payer Participation Data'!$B$10:$B$59,$C1633,'Payer Participation Data'!$C$10:$C$59,$D1633))</f>
        <v>0</v>
      </c>
      <c r="M1633" s="264">
        <f>IF(ISNA(SUMIFS(INDEX('Payer Participation Data'!$F$10:$BM$59,0,MATCH(CONCATENATE($J1633,M$6),'Payer Participation Data'!$F$8:$BM$8,0)),'Payer Participation Data'!$B$10:$B$59,$C1633,'Payer Participation Data'!$C$10:$C$59,$D1633)),"-",SUMIFS(INDEX('Payer Participation Data'!$F$10:$BM$59,0,MATCH(CONCATENATE($J1633,M$6),'Payer Participation Data'!$F$8:$BM$8,0)),'Payer Participation Data'!$B$10:$B$59,$C1633,'Payer Participation Data'!$C$10:$C$59,$D1633))</f>
        <v>0</v>
      </c>
    </row>
    <row r="1634" spans="2:13" x14ac:dyDescent="0.35">
      <c r="B1634" s="127" t="s">
        <v>80</v>
      </c>
      <c r="C1634" s="169" t="str">
        <f>IF(ISBLANK('Payer Participation Data'!$B$91),"-",'Payer Participation Data'!$B$91)</f>
        <v>-</v>
      </c>
      <c r="D1634" s="169" t="str">
        <f>IF(ISBLANK('Payer Participation Data'!$C$91),"-",'Payer Participation Data'!$C$91)</f>
        <v>-</v>
      </c>
      <c r="E1634" s="169" t="str">
        <f>IF(ISBLANK('Payer Participation Data'!$D$91),"-",'Payer Participation Data'!$D$91)</f>
        <v>-</v>
      </c>
      <c r="F1634" s="169" t="str">
        <f>IF(ISBLANK('Payer Participation Data'!$E$91),"-",'Payer Participation Data'!$E$91)</f>
        <v>-</v>
      </c>
      <c r="G1634" s="261">
        <v>4</v>
      </c>
      <c r="H1634" s="261">
        <v>1</v>
      </c>
      <c r="I1634" s="261">
        <v>5</v>
      </c>
      <c r="J1634" s="128" t="str">
        <f t="shared" si="72"/>
        <v>154</v>
      </c>
      <c r="K1634" s="128" t="s">
        <v>30</v>
      </c>
      <c r="L1634" s="263">
        <f>IF(ISNA(SUMIFS(INDEX('Payer Participation Data'!$F$10:$BM$59,0,MATCH(CONCATENATE($J1634,L$6),'Payer Participation Data'!$F$8:$BM$8,0)),'Payer Participation Data'!$B$10:$B$59,$C1634,'Payer Participation Data'!$C$10:$C$59,$D1634)),"-",SUMIFS(INDEX('Payer Participation Data'!$F$10:$BM$59,0,MATCH(CONCATENATE($J1634,L$6),'Payer Participation Data'!$F$8:$BM$8,0)),'Payer Participation Data'!$B$10:$B$59,$C1634,'Payer Participation Data'!$C$10:$C$59,$D1634))</f>
        <v>0</v>
      </c>
      <c r="M1634" s="264">
        <f>IF(ISNA(SUMIFS(INDEX('Payer Participation Data'!$F$10:$BM$59,0,MATCH(CONCATENATE($J1634,M$6),'Payer Participation Data'!$F$8:$BM$8,0)),'Payer Participation Data'!$B$10:$B$59,$C1634,'Payer Participation Data'!$C$10:$C$59,$D1634)),"-",SUMIFS(INDEX('Payer Participation Data'!$F$10:$BM$59,0,MATCH(CONCATENATE($J1634,M$6),'Payer Participation Data'!$F$8:$BM$8,0)),'Payer Participation Data'!$B$10:$B$59,$C1634,'Payer Participation Data'!$C$10:$C$59,$D1634))</f>
        <v>0</v>
      </c>
    </row>
    <row r="1635" spans="2:13" x14ac:dyDescent="0.35">
      <c r="B1635" s="127" t="s">
        <v>80</v>
      </c>
      <c r="C1635" s="169" t="str">
        <f>IF(ISBLANK('Payer Participation Data'!$B$91),"-",'Payer Participation Data'!$B$91)</f>
        <v>-</v>
      </c>
      <c r="D1635" s="169" t="str">
        <f>IF(ISBLANK('Payer Participation Data'!$C$91),"-",'Payer Participation Data'!$C$91)</f>
        <v>-</v>
      </c>
      <c r="E1635" s="169" t="str">
        <f>IF(ISBLANK('Payer Participation Data'!$D$91),"-",'Payer Participation Data'!$D$91)</f>
        <v>-</v>
      </c>
      <c r="F1635" s="169" t="str">
        <f>IF(ISBLANK('Payer Participation Data'!$E$91),"-",'Payer Participation Data'!$E$91)</f>
        <v>-</v>
      </c>
      <c r="G1635" s="260">
        <v>1</v>
      </c>
      <c r="H1635" s="260">
        <v>2</v>
      </c>
      <c r="I1635" s="260">
        <v>5</v>
      </c>
      <c r="J1635" s="102" t="str">
        <f t="shared" si="72"/>
        <v>251</v>
      </c>
      <c r="K1635" s="102" t="s">
        <v>30</v>
      </c>
      <c r="L1635" s="263">
        <f>IF(ISNA(SUMIFS(INDEX('Payer Participation Data'!$F$10:$BM$59,0,MATCH(CONCATENATE($J1635,L$6),'Payer Participation Data'!$F$8:$BM$8,0)),'Payer Participation Data'!$B$10:$B$59,$C1635,'Payer Participation Data'!$C$10:$C$59,$D1635)),"-",SUMIFS(INDEX('Payer Participation Data'!$F$10:$BM$59,0,MATCH(CONCATENATE($J1635,L$6),'Payer Participation Data'!$F$8:$BM$8,0)),'Payer Participation Data'!$B$10:$B$59,$C1635,'Payer Participation Data'!$C$10:$C$59,$D1635))</f>
        <v>0</v>
      </c>
      <c r="M1635" s="264">
        <f>IF(ISNA(SUMIFS(INDEX('Payer Participation Data'!$F$10:$BM$59,0,MATCH(CONCATENATE($J1635,M$6),'Payer Participation Data'!$F$8:$BM$8,0)),'Payer Participation Data'!$B$10:$B$59,$C1635,'Payer Participation Data'!$C$10:$C$59,$D1635)),"-",SUMIFS(INDEX('Payer Participation Data'!$F$10:$BM$59,0,MATCH(CONCATENATE($J1635,M$6),'Payer Participation Data'!$F$8:$BM$8,0)),'Payer Participation Data'!$B$10:$B$59,$C1635,'Payer Participation Data'!$C$10:$C$59,$D1635))</f>
        <v>0</v>
      </c>
    </row>
    <row r="1636" spans="2:13" x14ac:dyDescent="0.35">
      <c r="B1636" s="127" t="s">
        <v>80</v>
      </c>
      <c r="C1636" s="169" t="str">
        <f>IF(ISBLANK('Payer Participation Data'!$B$91),"-",'Payer Participation Data'!$B$91)</f>
        <v>-</v>
      </c>
      <c r="D1636" s="169" t="str">
        <f>IF(ISBLANK('Payer Participation Data'!$C$91),"-",'Payer Participation Data'!$C$91)</f>
        <v>-</v>
      </c>
      <c r="E1636" s="169" t="str">
        <f>IF(ISBLANK('Payer Participation Data'!$D$91),"-",'Payer Participation Data'!$D$91)</f>
        <v>-</v>
      </c>
      <c r="F1636" s="169" t="str">
        <f>IF(ISBLANK('Payer Participation Data'!$E$91),"-",'Payer Participation Data'!$E$91)</f>
        <v>-</v>
      </c>
      <c r="G1636" s="261">
        <v>2</v>
      </c>
      <c r="H1636" s="261">
        <v>2</v>
      </c>
      <c r="I1636" s="261">
        <v>5</v>
      </c>
      <c r="J1636" s="128" t="str">
        <f t="shared" si="72"/>
        <v>252</v>
      </c>
      <c r="K1636" s="128" t="s">
        <v>30</v>
      </c>
      <c r="L1636" s="263">
        <f>IF(ISNA(SUMIFS(INDEX('Payer Participation Data'!$F$10:$BM$59,0,MATCH(CONCATENATE($J1636,L$6),'Payer Participation Data'!$F$8:$BM$8,0)),'Payer Participation Data'!$B$10:$B$59,$C1636,'Payer Participation Data'!$C$10:$C$59,$D1636)),"-",SUMIFS(INDEX('Payer Participation Data'!$F$10:$BM$59,0,MATCH(CONCATENATE($J1636,L$6),'Payer Participation Data'!$F$8:$BM$8,0)),'Payer Participation Data'!$B$10:$B$59,$C1636,'Payer Participation Data'!$C$10:$C$59,$D1636))</f>
        <v>0</v>
      </c>
      <c r="M1636" s="264">
        <f>IF(ISNA(SUMIFS(INDEX('Payer Participation Data'!$F$10:$BM$59,0,MATCH(CONCATENATE($J1636,M$6),'Payer Participation Data'!$F$8:$BM$8,0)),'Payer Participation Data'!$B$10:$B$59,$C1636,'Payer Participation Data'!$C$10:$C$59,$D1636)),"-",SUMIFS(INDEX('Payer Participation Data'!$F$10:$BM$59,0,MATCH(CONCATENATE($J1636,M$6),'Payer Participation Data'!$F$8:$BM$8,0)),'Payer Participation Data'!$B$10:$B$59,$C1636,'Payer Participation Data'!$C$10:$C$59,$D1636))</f>
        <v>0</v>
      </c>
    </row>
    <row r="1637" spans="2:13" x14ac:dyDescent="0.35">
      <c r="B1637" s="127" t="s">
        <v>80</v>
      </c>
      <c r="C1637" s="169" t="str">
        <f>IF(ISBLANK('Payer Participation Data'!$B$91),"-",'Payer Participation Data'!$B$91)</f>
        <v>-</v>
      </c>
      <c r="D1637" s="169" t="str">
        <f>IF(ISBLANK('Payer Participation Data'!$C$91),"-",'Payer Participation Data'!$C$91)</f>
        <v>-</v>
      </c>
      <c r="E1637" s="169" t="str">
        <f>IF(ISBLANK('Payer Participation Data'!$D$91),"-",'Payer Participation Data'!$D$91)</f>
        <v>-</v>
      </c>
      <c r="F1637" s="169" t="str">
        <f>IF(ISBLANK('Payer Participation Data'!$E$91),"-",'Payer Participation Data'!$E$91)</f>
        <v>-</v>
      </c>
      <c r="G1637" s="260">
        <v>3</v>
      </c>
      <c r="H1637" s="260">
        <v>2</v>
      </c>
      <c r="I1637" s="260">
        <v>5</v>
      </c>
      <c r="J1637" s="102" t="str">
        <f t="shared" si="72"/>
        <v>253</v>
      </c>
      <c r="K1637" s="102" t="s">
        <v>30</v>
      </c>
      <c r="L1637" s="263">
        <f>IF(ISNA(SUMIFS(INDEX('Payer Participation Data'!$F$10:$BM$59,0,MATCH(CONCATENATE($J1637,L$6),'Payer Participation Data'!$F$8:$BM$8,0)),'Payer Participation Data'!$B$10:$B$59,$C1637,'Payer Participation Data'!$C$10:$C$59,$D1637)),"-",SUMIFS(INDEX('Payer Participation Data'!$F$10:$BM$59,0,MATCH(CONCATENATE($J1637,L$6),'Payer Participation Data'!$F$8:$BM$8,0)),'Payer Participation Data'!$B$10:$B$59,$C1637,'Payer Participation Data'!$C$10:$C$59,$D1637))</f>
        <v>0</v>
      </c>
      <c r="M1637" s="264">
        <f>IF(ISNA(SUMIFS(INDEX('Payer Participation Data'!$F$10:$BM$59,0,MATCH(CONCATENATE($J1637,M$6),'Payer Participation Data'!$F$8:$BM$8,0)),'Payer Participation Data'!$B$10:$B$59,$C1637,'Payer Participation Data'!$C$10:$C$59,$D1637)),"-",SUMIFS(INDEX('Payer Participation Data'!$F$10:$BM$59,0,MATCH(CONCATENATE($J1637,M$6),'Payer Participation Data'!$F$8:$BM$8,0)),'Payer Participation Data'!$B$10:$B$59,$C1637,'Payer Participation Data'!$C$10:$C$59,$D1637))</f>
        <v>0</v>
      </c>
    </row>
    <row r="1638" spans="2:13" x14ac:dyDescent="0.35">
      <c r="B1638" s="127" t="s">
        <v>80</v>
      </c>
      <c r="C1638" s="169" t="str">
        <f>IF(ISBLANK('Payer Participation Data'!$B$91),"-",'Payer Participation Data'!$B$91)</f>
        <v>-</v>
      </c>
      <c r="D1638" s="169" t="str">
        <f>IF(ISBLANK('Payer Participation Data'!$C$91),"-",'Payer Participation Data'!$C$91)</f>
        <v>-</v>
      </c>
      <c r="E1638" s="169" t="str">
        <f>IF(ISBLANK('Payer Participation Data'!$D$91),"-",'Payer Participation Data'!$D$91)</f>
        <v>-</v>
      </c>
      <c r="F1638" s="169" t="str">
        <f>IF(ISBLANK('Payer Participation Data'!$E$91),"-",'Payer Participation Data'!$E$91)</f>
        <v>-</v>
      </c>
      <c r="G1638" s="261">
        <v>4</v>
      </c>
      <c r="H1638" s="261">
        <v>2</v>
      </c>
      <c r="I1638" s="261">
        <v>5</v>
      </c>
      <c r="J1638" s="128" t="str">
        <f t="shared" si="72"/>
        <v>254</v>
      </c>
      <c r="K1638" s="128" t="s">
        <v>30</v>
      </c>
      <c r="L1638" s="263">
        <f>IF(ISNA(SUMIFS(INDEX('Payer Participation Data'!$F$10:$BM$59,0,MATCH(CONCATENATE($J1638,L$6),'Payer Participation Data'!$F$8:$BM$8,0)),'Payer Participation Data'!$B$10:$B$59,$C1638,'Payer Participation Data'!$C$10:$C$59,$D1638)),"-",SUMIFS(INDEX('Payer Participation Data'!$F$10:$BM$59,0,MATCH(CONCATENATE($J1638,L$6),'Payer Participation Data'!$F$8:$BM$8,0)),'Payer Participation Data'!$B$10:$B$59,$C1638,'Payer Participation Data'!$C$10:$C$59,$D1638))</f>
        <v>0</v>
      </c>
      <c r="M1638" s="264">
        <f>IF(ISNA(SUMIFS(INDEX('Payer Participation Data'!$F$10:$BM$59,0,MATCH(CONCATENATE($J1638,M$6),'Payer Participation Data'!$F$8:$BM$8,0)),'Payer Participation Data'!$B$10:$B$59,$C1638,'Payer Participation Data'!$C$10:$C$59,$D1638)),"-",SUMIFS(INDEX('Payer Participation Data'!$F$10:$BM$59,0,MATCH(CONCATENATE($J1638,M$6),'Payer Participation Data'!$F$8:$BM$8,0)),'Payer Participation Data'!$B$10:$B$59,$C1638,'Payer Participation Data'!$C$10:$C$59,$D1638))</f>
        <v>0</v>
      </c>
    </row>
    <row r="1639" spans="2:13" x14ac:dyDescent="0.35">
      <c r="B1639" s="127" t="s">
        <v>80</v>
      </c>
      <c r="C1639" s="169" t="str">
        <f>IF(ISBLANK('Payer Participation Data'!$B$91),"-",'Payer Participation Data'!$B$91)</f>
        <v>-</v>
      </c>
      <c r="D1639" s="169" t="str">
        <f>IF(ISBLANK('Payer Participation Data'!$C$91),"-",'Payer Participation Data'!$C$91)</f>
        <v>-</v>
      </c>
      <c r="E1639" s="169" t="str">
        <f>IF(ISBLANK('Payer Participation Data'!$D$91),"-",'Payer Participation Data'!$D$91)</f>
        <v>-</v>
      </c>
      <c r="F1639" s="169" t="str">
        <f>IF(ISBLANK('Payer Participation Data'!$E$91),"-",'Payer Participation Data'!$E$91)</f>
        <v>-</v>
      </c>
      <c r="G1639" s="260">
        <v>1</v>
      </c>
      <c r="H1639" s="260">
        <v>3</v>
      </c>
      <c r="I1639" s="260">
        <v>5</v>
      </c>
      <c r="J1639" s="102" t="str">
        <f t="shared" si="72"/>
        <v>351</v>
      </c>
      <c r="K1639" s="102" t="s">
        <v>30</v>
      </c>
      <c r="L1639" s="263">
        <f>IF(ISNA(SUMIFS(INDEX('Payer Participation Data'!$F$10:$BM$59,0,MATCH(CONCATENATE($J1639,L$6),'Payer Participation Data'!$F$8:$BM$8,0)),'Payer Participation Data'!$B$10:$B$59,$C1639,'Payer Participation Data'!$C$10:$C$59,$D1639)),"-",SUMIFS(INDEX('Payer Participation Data'!$F$10:$BM$59,0,MATCH(CONCATENATE($J1639,L$6),'Payer Participation Data'!$F$8:$BM$8,0)),'Payer Participation Data'!$B$10:$B$59,$C1639,'Payer Participation Data'!$C$10:$C$59,$D1639))</f>
        <v>0</v>
      </c>
      <c r="M1639" s="264">
        <f>IF(ISNA(SUMIFS(INDEX('Payer Participation Data'!$F$10:$BM$59,0,MATCH(CONCATENATE($J1639,M$6),'Payer Participation Data'!$F$8:$BM$8,0)),'Payer Participation Data'!$B$10:$B$59,$C1639,'Payer Participation Data'!$C$10:$C$59,$D1639)),"-",SUMIFS(INDEX('Payer Participation Data'!$F$10:$BM$59,0,MATCH(CONCATENATE($J1639,M$6),'Payer Participation Data'!$F$8:$BM$8,0)),'Payer Participation Data'!$B$10:$B$59,$C1639,'Payer Participation Data'!$C$10:$C$59,$D1639))</f>
        <v>0</v>
      </c>
    </row>
    <row r="1640" spans="2:13" x14ac:dyDescent="0.35">
      <c r="B1640" s="127" t="s">
        <v>80</v>
      </c>
      <c r="C1640" s="169" t="str">
        <f>IF(ISBLANK('Payer Participation Data'!$B$91),"-",'Payer Participation Data'!$B$91)</f>
        <v>-</v>
      </c>
      <c r="D1640" s="169" t="str">
        <f>IF(ISBLANK('Payer Participation Data'!$C$91),"-",'Payer Participation Data'!$C$91)</f>
        <v>-</v>
      </c>
      <c r="E1640" s="169" t="str">
        <f>IF(ISBLANK('Payer Participation Data'!$D$91),"-",'Payer Participation Data'!$D$91)</f>
        <v>-</v>
      </c>
      <c r="F1640" s="169" t="str">
        <f>IF(ISBLANK('Payer Participation Data'!$E$91),"-",'Payer Participation Data'!$E$91)</f>
        <v>-</v>
      </c>
      <c r="G1640" s="261">
        <v>2</v>
      </c>
      <c r="H1640" s="261">
        <v>3</v>
      </c>
      <c r="I1640" s="261">
        <v>5</v>
      </c>
      <c r="J1640" s="128" t="str">
        <f t="shared" si="72"/>
        <v>352</v>
      </c>
      <c r="K1640" s="128" t="s">
        <v>30</v>
      </c>
      <c r="L1640" s="263">
        <f>IF(ISNA(SUMIFS(INDEX('Payer Participation Data'!$F$10:$BM$59,0,MATCH(CONCATENATE($J1640,L$6),'Payer Participation Data'!$F$8:$BM$8,0)),'Payer Participation Data'!$B$10:$B$59,$C1640,'Payer Participation Data'!$C$10:$C$59,$D1640)),"-",SUMIFS(INDEX('Payer Participation Data'!$F$10:$BM$59,0,MATCH(CONCATENATE($J1640,L$6),'Payer Participation Data'!$F$8:$BM$8,0)),'Payer Participation Data'!$B$10:$B$59,$C1640,'Payer Participation Data'!$C$10:$C$59,$D1640))</f>
        <v>0</v>
      </c>
      <c r="M1640" s="264">
        <f>IF(ISNA(SUMIFS(INDEX('Payer Participation Data'!$F$10:$BM$59,0,MATCH(CONCATENATE($J1640,M$6),'Payer Participation Data'!$F$8:$BM$8,0)),'Payer Participation Data'!$B$10:$B$59,$C1640,'Payer Participation Data'!$C$10:$C$59,$D1640)),"-",SUMIFS(INDEX('Payer Participation Data'!$F$10:$BM$59,0,MATCH(CONCATENATE($J1640,M$6),'Payer Participation Data'!$F$8:$BM$8,0)),'Payer Participation Data'!$B$10:$B$59,$C1640,'Payer Participation Data'!$C$10:$C$59,$D1640))</f>
        <v>0</v>
      </c>
    </row>
    <row r="1641" spans="2:13" x14ac:dyDescent="0.35">
      <c r="B1641" s="127" t="s">
        <v>80</v>
      </c>
      <c r="C1641" s="169" t="str">
        <f>IF(ISBLANK('Payer Participation Data'!$B$91),"-",'Payer Participation Data'!$B$91)</f>
        <v>-</v>
      </c>
      <c r="D1641" s="169" t="str">
        <f>IF(ISBLANK('Payer Participation Data'!$C$91),"-",'Payer Participation Data'!$C$91)</f>
        <v>-</v>
      </c>
      <c r="E1641" s="169" t="str">
        <f>IF(ISBLANK('Payer Participation Data'!$D$91),"-",'Payer Participation Data'!$D$91)</f>
        <v>-</v>
      </c>
      <c r="F1641" s="169" t="str">
        <f>IF(ISBLANK('Payer Participation Data'!$E$91),"-",'Payer Participation Data'!$E$91)</f>
        <v>-</v>
      </c>
      <c r="G1641" s="260">
        <v>3</v>
      </c>
      <c r="H1641" s="260">
        <v>3</v>
      </c>
      <c r="I1641" s="260">
        <v>5</v>
      </c>
      <c r="J1641" s="102" t="str">
        <f t="shared" si="72"/>
        <v>353</v>
      </c>
      <c r="K1641" s="102" t="s">
        <v>30</v>
      </c>
      <c r="L1641" s="263">
        <f>IF(ISNA(SUMIFS(INDEX('Payer Participation Data'!$F$10:$BM$59,0,MATCH(CONCATENATE($J1641,L$6),'Payer Participation Data'!$F$8:$BM$8,0)),'Payer Participation Data'!$B$10:$B$59,$C1641,'Payer Participation Data'!$C$10:$C$59,$D1641)),"-",SUMIFS(INDEX('Payer Participation Data'!$F$10:$BM$59,0,MATCH(CONCATENATE($J1641,L$6),'Payer Participation Data'!$F$8:$BM$8,0)),'Payer Participation Data'!$B$10:$B$59,$C1641,'Payer Participation Data'!$C$10:$C$59,$D1641))</f>
        <v>0</v>
      </c>
      <c r="M1641" s="264">
        <f>IF(ISNA(SUMIFS(INDEX('Payer Participation Data'!$F$10:$BM$59,0,MATCH(CONCATENATE($J1641,M$6),'Payer Participation Data'!$F$8:$BM$8,0)),'Payer Participation Data'!$B$10:$B$59,$C1641,'Payer Participation Data'!$C$10:$C$59,$D1641)),"-",SUMIFS(INDEX('Payer Participation Data'!$F$10:$BM$59,0,MATCH(CONCATENATE($J1641,M$6),'Payer Participation Data'!$F$8:$BM$8,0)),'Payer Participation Data'!$B$10:$B$59,$C1641,'Payer Participation Data'!$C$10:$C$59,$D1641))</f>
        <v>0</v>
      </c>
    </row>
    <row r="1642" spans="2:13" x14ac:dyDescent="0.35">
      <c r="B1642" s="127" t="s">
        <v>80</v>
      </c>
      <c r="C1642" s="169" t="str">
        <f>IF(ISBLANK('Payer Participation Data'!$B$91),"-",'Payer Participation Data'!$B$91)</f>
        <v>-</v>
      </c>
      <c r="D1642" s="169" t="str">
        <f>IF(ISBLANK('Payer Participation Data'!$C$91),"-",'Payer Participation Data'!$C$91)</f>
        <v>-</v>
      </c>
      <c r="E1642" s="169" t="str">
        <f>IF(ISBLANK('Payer Participation Data'!$D$91),"-",'Payer Participation Data'!$D$91)</f>
        <v>-</v>
      </c>
      <c r="F1642" s="169" t="str">
        <f>IF(ISBLANK('Payer Participation Data'!$E$91),"-",'Payer Participation Data'!$E$91)</f>
        <v>-</v>
      </c>
      <c r="G1642" s="261">
        <v>4</v>
      </c>
      <c r="H1642" s="261">
        <v>3</v>
      </c>
      <c r="I1642" s="261">
        <v>5</v>
      </c>
      <c r="J1642" s="128" t="str">
        <f t="shared" si="72"/>
        <v>354</v>
      </c>
      <c r="K1642" s="128" t="s">
        <v>30</v>
      </c>
      <c r="L1642" s="263">
        <f>IF(ISNA(SUMIFS(INDEX('Payer Participation Data'!$F$10:$BM$59,0,MATCH(CONCATENATE($J1642,L$6),'Payer Participation Data'!$F$8:$BM$8,0)),'Payer Participation Data'!$B$10:$B$59,$C1642,'Payer Participation Data'!$C$10:$C$59,$D1642)),"-",SUMIFS(INDEX('Payer Participation Data'!$F$10:$BM$59,0,MATCH(CONCATENATE($J1642,L$6),'Payer Participation Data'!$F$8:$BM$8,0)),'Payer Participation Data'!$B$10:$B$59,$C1642,'Payer Participation Data'!$C$10:$C$59,$D1642))</f>
        <v>0</v>
      </c>
      <c r="M1642" s="264">
        <f>IF(ISNA(SUMIFS(INDEX('Payer Participation Data'!$F$10:$BM$59,0,MATCH(CONCATENATE($J1642,M$6),'Payer Participation Data'!$F$8:$BM$8,0)),'Payer Participation Data'!$B$10:$B$59,$C1642,'Payer Participation Data'!$C$10:$C$59,$D1642)),"-",SUMIFS(INDEX('Payer Participation Data'!$F$10:$BM$59,0,MATCH(CONCATENATE($J1642,M$6),'Payer Participation Data'!$F$8:$BM$8,0)),'Payer Participation Data'!$B$10:$B$59,$C1642,'Payer Participation Data'!$C$10:$C$59,$D1642))</f>
        <v>0</v>
      </c>
    </row>
    <row r="1643" spans="2:13" x14ac:dyDescent="0.35">
      <c r="B1643" s="127" t="s">
        <v>80</v>
      </c>
      <c r="C1643" s="169" t="str">
        <f>IF(ISBLANK('Payer Participation Data'!$B$91),"-",'Payer Participation Data'!$B$91)</f>
        <v>-</v>
      </c>
      <c r="D1643" s="169" t="str">
        <f>IF(ISBLANK('Payer Participation Data'!$C$91),"-",'Payer Participation Data'!$C$91)</f>
        <v>-</v>
      </c>
      <c r="E1643" s="169" t="str">
        <f>IF(ISBLANK('Payer Participation Data'!$D$91),"-",'Payer Participation Data'!$D$91)</f>
        <v>-</v>
      </c>
      <c r="F1643" s="169" t="str">
        <f>IF(ISBLANK('Payer Participation Data'!$E$91),"-",'Payer Participation Data'!$E$91)</f>
        <v>-</v>
      </c>
      <c r="G1643" s="260">
        <v>1</v>
      </c>
      <c r="H1643" s="260">
        <v>4</v>
      </c>
      <c r="I1643" s="260">
        <v>5</v>
      </c>
      <c r="J1643" s="102" t="str">
        <f t="shared" si="72"/>
        <v>451</v>
      </c>
      <c r="K1643" s="102" t="s">
        <v>30</v>
      </c>
      <c r="L1643" s="263">
        <f>IF(ISNA(SUMIFS(INDEX('Payer Participation Data'!$F$10:$BM$59,0,MATCH(CONCATENATE($J1643,L$6),'Payer Participation Data'!$F$8:$BM$8,0)),'Payer Participation Data'!$B$10:$B$59,$C1643,'Payer Participation Data'!$C$10:$C$59,$D1643)),"-",SUMIFS(INDEX('Payer Participation Data'!$F$10:$BM$59,0,MATCH(CONCATENATE($J1643,L$6),'Payer Participation Data'!$F$8:$BM$8,0)),'Payer Participation Data'!$B$10:$B$59,$C1643,'Payer Participation Data'!$C$10:$C$59,$D1643))</f>
        <v>0</v>
      </c>
      <c r="M1643" s="264">
        <f>IF(ISNA(SUMIFS(INDEX('Payer Participation Data'!$F$10:$BM$59,0,MATCH(CONCATENATE($J1643,M$6),'Payer Participation Data'!$F$8:$BM$8,0)),'Payer Participation Data'!$B$10:$B$59,$C1643,'Payer Participation Data'!$C$10:$C$59,$D1643)),"-",SUMIFS(INDEX('Payer Participation Data'!$F$10:$BM$59,0,MATCH(CONCATENATE($J1643,M$6),'Payer Participation Data'!$F$8:$BM$8,0)),'Payer Participation Data'!$B$10:$B$59,$C1643,'Payer Participation Data'!$C$10:$C$59,$D1643))</f>
        <v>0</v>
      </c>
    </row>
    <row r="1644" spans="2:13" x14ac:dyDescent="0.35">
      <c r="B1644" s="127" t="s">
        <v>80</v>
      </c>
      <c r="C1644" s="169" t="str">
        <f>IF(ISBLANK('Payer Participation Data'!$B$91),"-",'Payer Participation Data'!$B$91)</f>
        <v>-</v>
      </c>
      <c r="D1644" s="169" t="str">
        <f>IF(ISBLANK('Payer Participation Data'!$C$91),"-",'Payer Participation Data'!$C$91)</f>
        <v>-</v>
      </c>
      <c r="E1644" s="169" t="str">
        <f>IF(ISBLANK('Payer Participation Data'!$D$91),"-",'Payer Participation Data'!$D$91)</f>
        <v>-</v>
      </c>
      <c r="F1644" s="169" t="str">
        <f>IF(ISBLANK('Payer Participation Data'!$E$91),"-",'Payer Participation Data'!$E$91)</f>
        <v>-</v>
      </c>
      <c r="G1644" s="261">
        <v>2</v>
      </c>
      <c r="H1644" s="261">
        <v>4</v>
      </c>
      <c r="I1644" s="261">
        <v>5</v>
      </c>
      <c r="J1644" s="128" t="str">
        <f t="shared" si="72"/>
        <v>452</v>
      </c>
      <c r="K1644" s="128" t="s">
        <v>30</v>
      </c>
      <c r="L1644" s="263">
        <f>IF(ISNA(SUMIFS(INDEX('Payer Participation Data'!$F$10:$BM$59,0,MATCH(CONCATENATE($J1644,L$6),'Payer Participation Data'!$F$8:$BM$8,0)),'Payer Participation Data'!$B$10:$B$59,$C1644,'Payer Participation Data'!$C$10:$C$59,$D1644)),"-",SUMIFS(INDEX('Payer Participation Data'!$F$10:$BM$59,0,MATCH(CONCATENATE($J1644,L$6),'Payer Participation Data'!$F$8:$BM$8,0)),'Payer Participation Data'!$B$10:$B$59,$C1644,'Payer Participation Data'!$C$10:$C$59,$D1644))</f>
        <v>0</v>
      </c>
      <c r="M1644" s="264">
        <f>IF(ISNA(SUMIFS(INDEX('Payer Participation Data'!$F$10:$BM$59,0,MATCH(CONCATENATE($J1644,M$6),'Payer Participation Data'!$F$8:$BM$8,0)),'Payer Participation Data'!$B$10:$B$59,$C1644,'Payer Participation Data'!$C$10:$C$59,$D1644)),"-",SUMIFS(INDEX('Payer Participation Data'!$F$10:$BM$59,0,MATCH(CONCATENATE($J1644,M$6),'Payer Participation Data'!$F$8:$BM$8,0)),'Payer Participation Data'!$B$10:$B$59,$C1644,'Payer Participation Data'!$C$10:$C$59,$D1644))</f>
        <v>0</v>
      </c>
    </row>
    <row r="1645" spans="2:13" x14ac:dyDescent="0.35">
      <c r="B1645" s="127" t="s">
        <v>80</v>
      </c>
      <c r="C1645" s="169" t="str">
        <f>IF(ISBLANK('Payer Participation Data'!$B$91),"-",'Payer Participation Data'!$B$91)</f>
        <v>-</v>
      </c>
      <c r="D1645" s="169" t="str">
        <f>IF(ISBLANK('Payer Participation Data'!$C$91),"-",'Payer Participation Data'!$C$91)</f>
        <v>-</v>
      </c>
      <c r="E1645" s="169" t="str">
        <f>IF(ISBLANK('Payer Participation Data'!$D$91),"-",'Payer Participation Data'!$D$91)</f>
        <v>-</v>
      </c>
      <c r="F1645" s="169" t="str">
        <f>IF(ISBLANK('Payer Participation Data'!$E$91),"-",'Payer Participation Data'!$E$91)</f>
        <v>-</v>
      </c>
      <c r="G1645" s="260">
        <v>3</v>
      </c>
      <c r="H1645" s="260">
        <v>4</v>
      </c>
      <c r="I1645" s="260">
        <v>5</v>
      </c>
      <c r="J1645" s="102" t="str">
        <f t="shared" si="72"/>
        <v>453</v>
      </c>
      <c r="K1645" s="102" t="s">
        <v>30</v>
      </c>
      <c r="L1645" s="263">
        <f>IF(ISNA(SUMIFS(INDEX('Payer Participation Data'!$F$10:$BM$59,0,MATCH(CONCATENATE($J1645,L$6),'Payer Participation Data'!$F$8:$BM$8,0)),'Payer Participation Data'!$B$10:$B$59,$C1645,'Payer Participation Data'!$C$10:$C$59,$D1645)),"-",SUMIFS(INDEX('Payer Participation Data'!$F$10:$BM$59,0,MATCH(CONCATENATE($J1645,L$6),'Payer Participation Data'!$F$8:$BM$8,0)),'Payer Participation Data'!$B$10:$B$59,$C1645,'Payer Participation Data'!$C$10:$C$59,$D1645))</f>
        <v>0</v>
      </c>
      <c r="M1645" s="264">
        <f>IF(ISNA(SUMIFS(INDEX('Payer Participation Data'!$F$10:$BM$59,0,MATCH(CONCATENATE($J1645,M$6),'Payer Participation Data'!$F$8:$BM$8,0)),'Payer Participation Data'!$B$10:$B$59,$C1645,'Payer Participation Data'!$C$10:$C$59,$D1645)),"-",SUMIFS(INDEX('Payer Participation Data'!$F$10:$BM$59,0,MATCH(CONCATENATE($J1645,M$6),'Payer Participation Data'!$F$8:$BM$8,0)),'Payer Participation Data'!$B$10:$B$59,$C1645,'Payer Participation Data'!$C$10:$C$59,$D1645))</f>
        <v>0</v>
      </c>
    </row>
    <row r="1646" spans="2:13" x14ac:dyDescent="0.35">
      <c r="B1646" s="127" t="s">
        <v>80</v>
      </c>
      <c r="C1646" s="169" t="str">
        <f>IF(ISBLANK('Payer Participation Data'!$B$91),"-",'Payer Participation Data'!$B$91)</f>
        <v>-</v>
      </c>
      <c r="D1646" s="169" t="str">
        <f>IF(ISBLANK('Payer Participation Data'!$C$91),"-",'Payer Participation Data'!$C$91)</f>
        <v>-</v>
      </c>
      <c r="E1646" s="169" t="str">
        <f>IF(ISBLANK('Payer Participation Data'!$D$91),"-",'Payer Participation Data'!$D$91)</f>
        <v>-</v>
      </c>
      <c r="F1646" s="169" t="str">
        <f>IF(ISBLANK('Payer Participation Data'!$E$91),"-",'Payer Participation Data'!$E$91)</f>
        <v>-</v>
      </c>
      <c r="G1646" s="261">
        <v>4</v>
      </c>
      <c r="H1646" s="261">
        <v>4</v>
      </c>
      <c r="I1646" s="261">
        <v>5</v>
      </c>
      <c r="J1646" s="128" t="str">
        <f t="shared" si="72"/>
        <v>454</v>
      </c>
      <c r="K1646" s="128" t="s">
        <v>30</v>
      </c>
      <c r="L1646" s="263">
        <f>IF(ISNA(SUMIFS(INDEX('Payer Participation Data'!$F$10:$BM$59,0,MATCH(CONCATENATE($J1646,L$6),'Payer Participation Data'!$F$8:$BM$8,0)),'Payer Participation Data'!$B$10:$B$59,$C1646,'Payer Participation Data'!$C$10:$C$59,$D1646)),"-",SUMIFS(INDEX('Payer Participation Data'!$F$10:$BM$59,0,MATCH(CONCATENATE($J1646,L$6),'Payer Participation Data'!$F$8:$BM$8,0)),'Payer Participation Data'!$B$10:$B$59,$C1646,'Payer Participation Data'!$C$10:$C$59,$D1646))</f>
        <v>0</v>
      </c>
      <c r="M1646" s="264">
        <f>IF(ISNA(SUMIFS(INDEX('Payer Participation Data'!$F$10:$BM$59,0,MATCH(CONCATENATE($J1646,M$6),'Payer Participation Data'!$F$8:$BM$8,0)),'Payer Participation Data'!$B$10:$B$59,$C1646,'Payer Participation Data'!$C$10:$C$59,$D1646)),"-",SUMIFS(INDEX('Payer Participation Data'!$F$10:$BM$59,0,MATCH(CONCATENATE($J1646,M$6),'Payer Participation Data'!$F$8:$BM$8,0)),'Payer Participation Data'!$B$10:$B$59,$C1646,'Payer Participation Data'!$C$10:$C$59,$D1646))</f>
        <v>0</v>
      </c>
    </row>
    <row r="1647" spans="2:13" x14ac:dyDescent="0.35">
      <c r="B1647" s="127" t="s">
        <v>80</v>
      </c>
      <c r="C1647" s="169" t="str">
        <f>IF(ISBLANK('Payer Participation Data'!$B$92),"-",'Payer Participation Data'!$B$92)</f>
        <v>-</v>
      </c>
      <c r="D1647" s="169" t="str">
        <f>IF(ISBLANK('Payer Participation Data'!$C$92),"-",'Payer Participation Data'!$C$92)</f>
        <v>-</v>
      </c>
      <c r="E1647" s="169" t="str">
        <f>IF(ISBLANK('Payer Participation Data'!$D$92),"-",'Payer Participation Data'!$D$92)</f>
        <v>-</v>
      </c>
      <c r="F1647" s="169" t="str">
        <f>IF(ISBLANK('Payer Participation Data'!$E$92),"-",'Payer Participation Data'!$E$92)</f>
        <v>-</v>
      </c>
      <c r="G1647" s="260">
        <v>1</v>
      </c>
      <c r="H1647" s="260" t="s">
        <v>64</v>
      </c>
      <c r="I1647" s="260" t="s">
        <v>64</v>
      </c>
      <c r="J1647" s="102" t="str">
        <f t="shared" ref="J1647:J1710" si="73">CONCATENATE(H1647,I1647,G1647)</f>
        <v>BaselineBaseline1</v>
      </c>
      <c r="K1647" s="102" t="s">
        <v>30</v>
      </c>
      <c r="L1647" s="263">
        <f>IF(ISNA(SUMIFS(INDEX('Payer Participation Data'!$F$10:$BM$59,0,MATCH(CONCATENATE($J1647,L$6),'Payer Participation Data'!$F$8:$BM$8,0)),'Payer Participation Data'!$B$10:$B$59,$C1647,'Payer Participation Data'!$C$10:$C$59,$D1647)),"-",SUMIFS(INDEX('Payer Participation Data'!$F$10:$BM$59,0,MATCH(CONCATENATE($J1647,L$6),'Payer Participation Data'!$F$8:$BM$8,0)),'Payer Participation Data'!$B$10:$B$59,$C1647,'Payer Participation Data'!$C$10:$C$59,$D1647))</f>
        <v>0</v>
      </c>
      <c r="M1647" s="264">
        <f>IF(ISNA(SUMIFS(INDEX('Payer Participation Data'!$F$10:$BM$59,0,MATCH(CONCATENATE($J1647,M$6),'Payer Participation Data'!$F$8:$BM$8,0)),'Payer Participation Data'!$B$10:$B$59,$C1647,'Payer Participation Data'!$C$10:$C$59,$D1647)),"-",SUMIFS(INDEX('Payer Participation Data'!$F$10:$BM$59,0,MATCH(CONCATENATE($J1647,M$6),'Payer Participation Data'!$F$8:$BM$8,0)),'Payer Participation Data'!$B$10:$B$59,$C1647,'Payer Participation Data'!$C$10:$C$59,$D1647))</f>
        <v>0</v>
      </c>
    </row>
    <row r="1648" spans="2:13" x14ac:dyDescent="0.35">
      <c r="B1648" s="127" t="s">
        <v>80</v>
      </c>
      <c r="C1648" s="169" t="str">
        <f>IF(ISBLANK('Payer Participation Data'!$B$92),"-",'Payer Participation Data'!$B$92)</f>
        <v>-</v>
      </c>
      <c r="D1648" s="169" t="str">
        <f>IF(ISBLANK('Payer Participation Data'!$C$92),"-",'Payer Participation Data'!$C$92)</f>
        <v>-</v>
      </c>
      <c r="E1648" s="169" t="str">
        <f>IF(ISBLANK('Payer Participation Data'!$D$92),"-",'Payer Participation Data'!$D$92)</f>
        <v>-</v>
      </c>
      <c r="F1648" s="169" t="str">
        <f>IF(ISBLANK('Payer Participation Data'!$E$92),"-",'Payer Participation Data'!$E$92)</f>
        <v>-</v>
      </c>
      <c r="G1648" s="261">
        <v>2</v>
      </c>
      <c r="H1648" s="261" t="s">
        <v>64</v>
      </c>
      <c r="I1648" s="261" t="s">
        <v>64</v>
      </c>
      <c r="J1648" s="128" t="str">
        <f t="shared" si="73"/>
        <v>BaselineBaseline2</v>
      </c>
      <c r="K1648" s="128" t="s">
        <v>30</v>
      </c>
      <c r="L1648" s="263">
        <f>IF(ISNA(SUMIFS(INDEX('Payer Participation Data'!$F$10:$BM$59,0,MATCH(CONCATENATE($J1648,L$6),'Payer Participation Data'!$F$8:$BM$8,0)),'Payer Participation Data'!$B$10:$B$59,$C1648,'Payer Participation Data'!$C$10:$C$59,$D1648)),"-",SUMIFS(INDEX('Payer Participation Data'!$F$10:$BM$59,0,MATCH(CONCATENATE($J1648,L$6),'Payer Participation Data'!$F$8:$BM$8,0)),'Payer Participation Data'!$B$10:$B$59,$C1648,'Payer Participation Data'!$C$10:$C$59,$D1648))</f>
        <v>0</v>
      </c>
      <c r="M1648" s="264">
        <f>IF(ISNA(SUMIFS(INDEX('Payer Participation Data'!$F$10:$BM$59,0,MATCH(CONCATENATE($J1648,M$6),'Payer Participation Data'!$F$8:$BM$8,0)),'Payer Participation Data'!$B$10:$B$59,$C1648,'Payer Participation Data'!$C$10:$C$59,$D1648)),"-",SUMIFS(INDEX('Payer Participation Data'!$F$10:$BM$59,0,MATCH(CONCATENATE($J1648,M$6),'Payer Participation Data'!$F$8:$BM$8,0)),'Payer Participation Data'!$B$10:$B$59,$C1648,'Payer Participation Data'!$C$10:$C$59,$D1648))</f>
        <v>0</v>
      </c>
    </row>
    <row r="1649" spans="2:13" x14ac:dyDescent="0.35">
      <c r="B1649" s="127" t="s">
        <v>80</v>
      </c>
      <c r="C1649" s="169" t="str">
        <f>IF(ISBLANK('Payer Participation Data'!$B$92),"-",'Payer Participation Data'!$B$92)</f>
        <v>-</v>
      </c>
      <c r="D1649" s="169" t="str">
        <f>IF(ISBLANK('Payer Participation Data'!$C$92),"-",'Payer Participation Data'!$C$92)</f>
        <v>-</v>
      </c>
      <c r="E1649" s="169" t="str">
        <f>IF(ISBLANK('Payer Participation Data'!$D$92),"-",'Payer Participation Data'!$D$92)</f>
        <v>-</v>
      </c>
      <c r="F1649" s="169" t="str">
        <f>IF(ISBLANK('Payer Participation Data'!$E$92),"-",'Payer Participation Data'!$E$92)</f>
        <v>-</v>
      </c>
      <c r="G1649" s="260">
        <v>3</v>
      </c>
      <c r="H1649" s="260" t="s">
        <v>64</v>
      </c>
      <c r="I1649" s="260" t="s">
        <v>64</v>
      </c>
      <c r="J1649" s="102" t="str">
        <f t="shared" si="73"/>
        <v>BaselineBaseline3</v>
      </c>
      <c r="K1649" s="102" t="s">
        <v>30</v>
      </c>
      <c r="L1649" s="263">
        <f>IF(ISNA(SUMIFS(INDEX('Payer Participation Data'!$F$10:$BM$59,0,MATCH(CONCATENATE($J1649,L$6),'Payer Participation Data'!$F$8:$BM$8,0)),'Payer Participation Data'!$B$10:$B$59,$C1649,'Payer Participation Data'!$C$10:$C$59,$D1649)),"-",SUMIFS(INDEX('Payer Participation Data'!$F$10:$BM$59,0,MATCH(CONCATENATE($J1649,L$6),'Payer Participation Data'!$F$8:$BM$8,0)),'Payer Participation Data'!$B$10:$B$59,$C1649,'Payer Participation Data'!$C$10:$C$59,$D1649))</f>
        <v>0</v>
      </c>
      <c r="M1649" s="264">
        <f>IF(ISNA(SUMIFS(INDEX('Payer Participation Data'!$F$10:$BM$59,0,MATCH(CONCATENATE($J1649,M$6),'Payer Participation Data'!$F$8:$BM$8,0)),'Payer Participation Data'!$B$10:$B$59,$C1649,'Payer Participation Data'!$C$10:$C$59,$D1649)),"-",SUMIFS(INDEX('Payer Participation Data'!$F$10:$BM$59,0,MATCH(CONCATENATE($J1649,M$6),'Payer Participation Data'!$F$8:$BM$8,0)),'Payer Participation Data'!$B$10:$B$59,$C1649,'Payer Participation Data'!$C$10:$C$59,$D1649))</f>
        <v>0</v>
      </c>
    </row>
    <row r="1650" spans="2:13" x14ac:dyDescent="0.35">
      <c r="B1650" s="127" t="s">
        <v>80</v>
      </c>
      <c r="C1650" s="169" t="str">
        <f>IF(ISBLANK('Payer Participation Data'!$B$92),"-",'Payer Participation Data'!$B$92)</f>
        <v>-</v>
      </c>
      <c r="D1650" s="169" t="str">
        <f>IF(ISBLANK('Payer Participation Data'!$C$92),"-",'Payer Participation Data'!$C$92)</f>
        <v>-</v>
      </c>
      <c r="E1650" s="169" t="str">
        <f>IF(ISBLANK('Payer Participation Data'!$D$92),"-",'Payer Participation Data'!$D$92)</f>
        <v>-</v>
      </c>
      <c r="F1650" s="169" t="str">
        <f>IF(ISBLANK('Payer Participation Data'!$E$92),"-",'Payer Participation Data'!$E$92)</f>
        <v>-</v>
      </c>
      <c r="G1650" s="261">
        <v>4</v>
      </c>
      <c r="H1650" s="261" t="s">
        <v>64</v>
      </c>
      <c r="I1650" s="261" t="s">
        <v>64</v>
      </c>
      <c r="J1650" s="128" t="str">
        <f t="shared" si="73"/>
        <v>BaselineBaseline4</v>
      </c>
      <c r="K1650" s="128" t="s">
        <v>30</v>
      </c>
      <c r="L1650" s="263">
        <f>IF(ISNA(SUMIFS(INDEX('Payer Participation Data'!$F$10:$BM$59,0,MATCH(CONCATENATE($J1650,L$6),'Payer Participation Data'!$F$8:$BM$8,0)),'Payer Participation Data'!$B$10:$B$59,$C1650,'Payer Participation Data'!$C$10:$C$59,$D1650)),"-",SUMIFS(INDEX('Payer Participation Data'!$F$10:$BM$59,0,MATCH(CONCATENATE($J1650,L$6),'Payer Participation Data'!$F$8:$BM$8,0)),'Payer Participation Data'!$B$10:$B$59,$C1650,'Payer Participation Data'!$C$10:$C$59,$D1650))</f>
        <v>0</v>
      </c>
      <c r="M1650" s="264">
        <f>IF(ISNA(SUMIFS(INDEX('Payer Participation Data'!$F$10:$BM$59,0,MATCH(CONCATENATE($J1650,M$6),'Payer Participation Data'!$F$8:$BM$8,0)),'Payer Participation Data'!$B$10:$B$59,$C1650,'Payer Participation Data'!$C$10:$C$59,$D1650)),"-",SUMIFS(INDEX('Payer Participation Data'!$F$10:$BM$59,0,MATCH(CONCATENATE($J1650,M$6),'Payer Participation Data'!$F$8:$BM$8,0)),'Payer Participation Data'!$B$10:$B$59,$C1650,'Payer Participation Data'!$C$10:$C$59,$D1650))</f>
        <v>0</v>
      </c>
    </row>
    <row r="1651" spans="2:13" x14ac:dyDescent="0.35">
      <c r="B1651" s="127" t="s">
        <v>80</v>
      </c>
      <c r="C1651" s="169" t="str">
        <f>IF(ISBLANK('Payer Participation Data'!$B$92),"-",'Payer Participation Data'!$B$92)</f>
        <v>-</v>
      </c>
      <c r="D1651" s="169" t="str">
        <f>IF(ISBLANK('Payer Participation Data'!$C$92),"-",'Payer Participation Data'!$C$92)</f>
        <v>-</v>
      </c>
      <c r="E1651" s="169" t="str">
        <f>IF(ISBLANK('Payer Participation Data'!$D$92),"-",'Payer Participation Data'!$D$92)</f>
        <v>-</v>
      </c>
      <c r="F1651" s="169" t="str">
        <f>IF(ISBLANK('Payer Participation Data'!$E$92),"-",'Payer Participation Data'!$E$92)</f>
        <v>-</v>
      </c>
      <c r="G1651" s="260">
        <v>1</v>
      </c>
      <c r="H1651" s="260">
        <v>1</v>
      </c>
      <c r="I1651" s="260">
        <v>5</v>
      </c>
      <c r="J1651" s="102" t="str">
        <f t="shared" si="73"/>
        <v>151</v>
      </c>
      <c r="K1651" s="102" t="s">
        <v>30</v>
      </c>
      <c r="L1651" s="263">
        <f>IF(ISNA(SUMIFS(INDEX('Payer Participation Data'!$F$10:$BM$59,0,MATCH(CONCATENATE($J1651,L$6),'Payer Participation Data'!$F$8:$BM$8,0)),'Payer Participation Data'!$B$10:$B$59,$C1651,'Payer Participation Data'!$C$10:$C$59,$D1651)),"-",SUMIFS(INDEX('Payer Participation Data'!$F$10:$BM$59,0,MATCH(CONCATENATE($J1651,L$6),'Payer Participation Data'!$F$8:$BM$8,0)),'Payer Participation Data'!$B$10:$B$59,$C1651,'Payer Participation Data'!$C$10:$C$59,$D1651))</f>
        <v>0</v>
      </c>
      <c r="M1651" s="264">
        <f>IF(ISNA(SUMIFS(INDEX('Payer Participation Data'!$F$10:$BM$59,0,MATCH(CONCATENATE($J1651,M$6),'Payer Participation Data'!$F$8:$BM$8,0)),'Payer Participation Data'!$B$10:$B$59,$C1651,'Payer Participation Data'!$C$10:$C$59,$D1651)),"-",SUMIFS(INDEX('Payer Participation Data'!$F$10:$BM$59,0,MATCH(CONCATENATE($J1651,M$6),'Payer Participation Data'!$F$8:$BM$8,0)),'Payer Participation Data'!$B$10:$B$59,$C1651,'Payer Participation Data'!$C$10:$C$59,$D1651))</f>
        <v>0</v>
      </c>
    </row>
    <row r="1652" spans="2:13" x14ac:dyDescent="0.35">
      <c r="B1652" s="127" t="s">
        <v>80</v>
      </c>
      <c r="C1652" s="169" t="str">
        <f>IF(ISBLANK('Payer Participation Data'!$B$92),"-",'Payer Participation Data'!$B$92)</f>
        <v>-</v>
      </c>
      <c r="D1652" s="169" t="str">
        <f>IF(ISBLANK('Payer Participation Data'!$C$92),"-",'Payer Participation Data'!$C$92)</f>
        <v>-</v>
      </c>
      <c r="E1652" s="169" t="str">
        <f>IF(ISBLANK('Payer Participation Data'!$D$92),"-",'Payer Participation Data'!$D$92)</f>
        <v>-</v>
      </c>
      <c r="F1652" s="169" t="str">
        <f>IF(ISBLANK('Payer Participation Data'!$E$92),"-",'Payer Participation Data'!$E$92)</f>
        <v>-</v>
      </c>
      <c r="G1652" s="261">
        <v>2</v>
      </c>
      <c r="H1652" s="261">
        <v>1</v>
      </c>
      <c r="I1652" s="261">
        <v>5</v>
      </c>
      <c r="J1652" s="128" t="str">
        <f t="shared" si="73"/>
        <v>152</v>
      </c>
      <c r="K1652" s="128" t="s">
        <v>30</v>
      </c>
      <c r="L1652" s="263">
        <f>IF(ISNA(SUMIFS(INDEX('Payer Participation Data'!$F$10:$BM$59,0,MATCH(CONCATENATE($J1652,L$6),'Payer Participation Data'!$F$8:$BM$8,0)),'Payer Participation Data'!$B$10:$B$59,$C1652,'Payer Participation Data'!$C$10:$C$59,$D1652)),"-",SUMIFS(INDEX('Payer Participation Data'!$F$10:$BM$59,0,MATCH(CONCATENATE($J1652,L$6),'Payer Participation Data'!$F$8:$BM$8,0)),'Payer Participation Data'!$B$10:$B$59,$C1652,'Payer Participation Data'!$C$10:$C$59,$D1652))</f>
        <v>0</v>
      </c>
      <c r="M1652" s="264">
        <f>IF(ISNA(SUMIFS(INDEX('Payer Participation Data'!$F$10:$BM$59,0,MATCH(CONCATENATE($J1652,M$6),'Payer Participation Data'!$F$8:$BM$8,0)),'Payer Participation Data'!$B$10:$B$59,$C1652,'Payer Participation Data'!$C$10:$C$59,$D1652)),"-",SUMIFS(INDEX('Payer Participation Data'!$F$10:$BM$59,0,MATCH(CONCATENATE($J1652,M$6),'Payer Participation Data'!$F$8:$BM$8,0)),'Payer Participation Data'!$B$10:$B$59,$C1652,'Payer Participation Data'!$C$10:$C$59,$D1652))</f>
        <v>0</v>
      </c>
    </row>
    <row r="1653" spans="2:13" x14ac:dyDescent="0.35">
      <c r="B1653" s="127" t="s">
        <v>80</v>
      </c>
      <c r="C1653" s="169" t="str">
        <f>IF(ISBLANK('Payer Participation Data'!$B$92),"-",'Payer Participation Data'!$B$92)</f>
        <v>-</v>
      </c>
      <c r="D1653" s="169" t="str">
        <f>IF(ISBLANK('Payer Participation Data'!$C$92),"-",'Payer Participation Data'!$C$92)</f>
        <v>-</v>
      </c>
      <c r="E1653" s="169" t="str">
        <f>IF(ISBLANK('Payer Participation Data'!$D$92),"-",'Payer Participation Data'!$D$92)</f>
        <v>-</v>
      </c>
      <c r="F1653" s="169" t="str">
        <f>IF(ISBLANK('Payer Participation Data'!$E$92),"-",'Payer Participation Data'!$E$92)</f>
        <v>-</v>
      </c>
      <c r="G1653" s="260">
        <v>3</v>
      </c>
      <c r="H1653" s="260">
        <v>1</v>
      </c>
      <c r="I1653" s="260">
        <v>5</v>
      </c>
      <c r="J1653" s="102" t="str">
        <f t="shared" si="73"/>
        <v>153</v>
      </c>
      <c r="K1653" s="102" t="s">
        <v>30</v>
      </c>
      <c r="L1653" s="263">
        <f>IF(ISNA(SUMIFS(INDEX('Payer Participation Data'!$F$10:$BM$59,0,MATCH(CONCATENATE($J1653,L$6),'Payer Participation Data'!$F$8:$BM$8,0)),'Payer Participation Data'!$B$10:$B$59,$C1653,'Payer Participation Data'!$C$10:$C$59,$D1653)),"-",SUMIFS(INDEX('Payer Participation Data'!$F$10:$BM$59,0,MATCH(CONCATENATE($J1653,L$6),'Payer Participation Data'!$F$8:$BM$8,0)),'Payer Participation Data'!$B$10:$B$59,$C1653,'Payer Participation Data'!$C$10:$C$59,$D1653))</f>
        <v>0</v>
      </c>
      <c r="M1653" s="264">
        <f>IF(ISNA(SUMIFS(INDEX('Payer Participation Data'!$F$10:$BM$59,0,MATCH(CONCATENATE($J1653,M$6),'Payer Participation Data'!$F$8:$BM$8,0)),'Payer Participation Data'!$B$10:$B$59,$C1653,'Payer Participation Data'!$C$10:$C$59,$D1653)),"-",SUMIFS(INDEX('Payer Participation Data'!$F$10:$BM$59,0,MATCH(CONCATENATE($J1653,M$6),'Payer Participation Data'!$F$8:$BM$8,0)),'Payer Participation Data'!$B$10:$B$59,$C1653,'Payer Participation Data'!$C$10:$C$59,$D1653))</f>
        <v>0</v>
      </c>
    </row>
    <row r="1654" spans="2:13" x14ac:dyDescent="0.35">
      <c r="B1654" s="127" t="s">
        <v>80</v>
      </c>
      <c r="C1654" s="169" t="str">
        <f>IF(ISBLANK('Payer Participation Data'!$B$92),"-",'Payer Participation Data'!$B$92)</f>
        <v>-</v>
      </c>
      <c r="D1654" s="169" t="str">
        <f>IF(ISBLANK('Payer Participation Data'!$C$92),"-",'Payer Participation Data'!$C$92)</f>
        <v>-</v>
      </c>
      <c r="E1654" s="169" t="str">
        <f>IF(ISBLANK('Payer Participation Data'!$D$92),"-",'Payer Participation Data'!$D$92)</f>
        <v>-</v>
      </c>
      <c r="F1654" s="169" t="str">
        <f>IF(ISBLANK('Payer Participation Data'!$E$92),"-",'Payer Participation Data'!$E$92)</f>
        <v>-</v>
      </c>
      <c r="G1654" s="261">
        <v>4</v>
      </c>
      <c r="H1654" s="261">
        <v>1</v>
      </c>
      <c r="I1654" s="261">
        <v>5</v>
      </c>
      <c r="J1654" s="128" t="str">
        <f t="shared" si="73"/>
        <v>154</v>
      </c>
      <c r="K1654" s="128" t="s">
        <v>30</v>
      </c>
      <c r="L1654" s="263">
        <f>IF(ISNA(SUMIFS(INDEX('Payer Participation Data'!$F$10:$BM$59,0,MATCH(CONCATENATE($J1654,L$6),'Payer Participation Data'!$F$8:$BM$8,0)),'Payer Participation Data'!$B$10:$B$59,$C1654,'Payer Participation Data'!$C$10:$C$59,$D1654)),"-",SUMIFS(INDEX('Payer Participation Data'!$F$10:$BM$59,0,MATCH(CONCATENATE($J1654,L$6),'Payer Participation Data'!$F$8:$BM$8,0)),'Payer Participation Data'!$B$10:$B$59,$C1654,'Payer Participation Data'!$C$10:$C$59,$D1654))</f>
        <v>0</v>
      </c>
      <c r="M1654" s="264">
        <f>IF(ISNA(SUMIFS(INDEX('Payer Participation Data'!$F$10:$BM$59,0,MATCH(CONCATENATE($J1654,M$6),'Payer Participation Data'!$F$8:$BM$8,0)),'Payer Participation Data'!$B$10:$B$59,$C1654,'Payer Participation Data'!$C$10:$C$59,$D1654)),"-",SUMIFS(INDEX('Payer Participation Data'!$F$10:$BM$59,0,MATCH(CONCATENATE($J1654,M$6),'Payer Participation Data'!$F$8:$BM$8,0)),'Payer Participation Data'!$B$10:$B$59,$C1654,'Payer Participation Data'!$C$10:$C$59,$D1654))</f>
        <v>0</v>
      </c>
    </row>
    <row r="1655" spans="2:13" x14ac:dyDescent="0.35">
      <c r="B1655" s="127" t="s">
        <v>80</v>
      </c>
      <c r="C1655" s="169" t="str">
        <f>IF(ISBLANK('Payer Participation Data'!$B$92),"-",'Payer Participation Data'!$B$92)</f>
        <v>-</v>
      </c>
      <c r="D1655" s="169" t="str">
        <f>IF(ISBLANK('Payer Participation Data'!$C$92),"-",'Payer Participation Data'!$C$92)</f>
        <v>-</v>
      </c>
      <c r="E1655" s="169" t="str">
        <f>IF(ISBLANK('Payer Participation Data'!$D$92),"-",'Payer Participation Data'!$D$92)</f>
        <v>-</v>
      </c>
      <c r="F1655" s="169" t="str">
        <f>IF(ISBLANK('Payer Participation Data'!$E$92),"-",'Payer Participation Data'!$E$92)</f>
        <v>-</v>
      </c>
      <c r="G1655" s="260">
        <v>1</v>
      </c>
      <c r="H1655" s="260">
        <v>2</v>
      </c>
      <c r="I1655" s="260">
        <v>5</v>
      </c>
      <c r="J1655" s="102" t="str">
        <f t="shared" si="73"/>
        <v>251</v>
      </c>
      <c r="K1655" s="102" t="s">
        <v>30</v>
      </c>
      <c r="L1655" s="263">
        <f>IF(ISNA(SUMIFS(INDEX('Payer Participation Data'!$F$10:$BM$59,0,MATCH(CONCATENATE($J1655,L$6),'Payer Participation Data'!$F$8:$BM$8,0)),'Payer Participation Data'!$B$10:$B$59,$C1655,'Payer Participation Data'!$C$10:$C$59,$D1655)),"-",SUMIFS(INDEX('Payer Participation Data'!$F$10:$BM$59,0,MATCH(CONCATENATE($J1655,L$6),'Payer Participation Data'!$F$8:$BM$8,0)),'Payer Participation Data'!$B$10:$B$59,$C1655,'Payer Participation Data'!$C$10:$C$59,$D1655))</f>
        <v>0</v>
      </c>
      <c r="M1655" s="264">
        <f>IF(ISNA(SUMIFS(INDEX('Payer Participation Data'!$F$10:$BM$59,0,MATCH(CONCATENATE($J1655,M$6),'Payer Participation Data'!$F$8:$BM$8,0)),'Payer Participation Data'!$B$10:$B$59,$C1655,'Payer Participation Data'!$C$10:$C$59,$D1655)),"-",SUMIFS(INDEX('Payer Participation Data'!$F$10:$BM$59,0,MATCH(CONCATENATE($J1655,M$6),'Payer Participation Data'!$F$8:$BM$8,0)),'Payer Participation Data'!$B$10:$B$59,$C1655,'Payer Participation Data'!$C$10:$C$59,$D1655))</f>
        <v>0</v>
      </c>
    </row>
    <row r="1656" spans="2:13" x14ac:dyDescent="0.35">
      <c r="B1656" s="127" t="s">
        <v>80</v>
      </c>
      <c r="C1656" s="169" t="str">
        <f>IF(ISBLANK('Payer Participation Data'!$B$92),"-",'Payer Participation Data'!$B$92)</f>
        <v>-</v>
      </c>
      <c r="D1656" s="169" t="str">
        <f>IF(ISBLANK('Payer Participation Data'!$C$92),"-",'Payer Participation Data'!$C$92)</f>
        <v>-</v>
      </c>
      <c r="E1656" s="169" t="str">
        <f>IF(ISBLANK('Payer Participation Data'!$D$92),"-",'Payer Participation Data'!$D$92)</f>
        <v>-</v>
      </c>
      <c r="F1656" s="169" t="str">
        <f>IF(ISBLANK('Payer Participation Data'!$E$92),"-",'Payer Participation Data'!$E$92)</f>
        <v>-</v>
      </c>
      <c r="G1656" s="261">
        <v>2</v>
      </c>
      <c r="H1656" s="261">
        <v>2</v>
      </c>
      <c r="I1656" s="261">
        <v>5</v>
      </c>
      <c r="J1656" s="128" t="str">
        <f t="shared" si="73"/>
        <v>252</v>
      </c>
      <c r="K1656" s="128" t="s">
        <v>30</v>
      </c>
      <c r="L1656" s="263">
        <f>IF(ISNA(SUMIFS(INDEX('Payer Participation Data'!$F$10:$BM$59,0,MATCH(CONCATENATE($J1656,L$6),'Payer Participation Data'!$F$8:$BM$8,0)),'Payer Participation Data'!$B$10:$B$59,$C1656,'Payer Participation Data'!$C$10:$C$59,$D1656)),"-",SUMIFS(INDEX('Payer Participation Data'!$F$10:$BM$59,0,MATCH(CONCATENATE($J1656,L$6),'Payer Participation Data'!$F$8:$BM$8,0)),'Payer Participation Data'!$B$10:$B$59,$C1656,'Payer Participation Data'!$C$10:$C$59,$D1656))</f>
        <v>0</v>
      </c>
      <c r="M1656" s="264">
        <f>IF(ISNA(SUMIFS(INDEX('Payer Participation Data'!$F$10:$BM$59,0,MATCH(CONCATENATE($J1656,M$6),'Payer Participation Data'!$F$8:$BM$8,0)),'Payer Participation Data'!$B$10:$B$59,$C1656,'Payer Participation Data'!$C$10:$C$59,$D1656)),"-",SUMIFS(INDEX('Payer Participation Data'!$F$10:$BM$59,0,MATCH(CONCATENATE($J1656,M$6),'Payer Participation Data'!$F$8:$BM$8,0)),'Payer Participation Data'!$B$10:$B$59,$C1656,'Payer Participation Data'!$C$10:$C$59,$D1656))</f>
        <v>0</v>
      </c>
    </row>
    <row r="1657" spans="2:13" x14ac:dyDescent="0.35">
      <c r="B1657" s="127" t="s">
        <v>80</v>
      </c>
      <c r="C1657" s="169" t="str">
        <f>IF(ISBLANK('Payer Participation Data'!$B$92),"-",'Payer Participation Data'!$B$92)</f>
        <v>-</v>
      </c>
      <c r="D1657" s="169" t="str">
        <f>IF(ISBLANK('Payer Participation Data'!$C$92),"-",'Payer Participation Data'!$C$92)</f>
        <v>-</v>
      </c>
      <c r="E1657" s="169" t="str">
        <f>IF(ISBLANK('Payer Participation Data'!$D$92),"-",'Payer Participation Data'!$D$92)</f>
        <v>-</v>
      </c>
      <c r="F1657" s="169" t="str">
        <f>IF(ISBLANK('Payer Participation Data'!$E$92),"-",'Payer Participation Data'!$E$92)</f>
        <v>-</v>
      </c>
      <c r="G1657" s="260">
        <v>3</v>
      </c>
      <c r="H1657" s="260">
        <v>2</v>
      </c>
      <c r="I1657" s="260">
        <v>5</v>
      </c>
      <c r="J1657" s="102" t="str">
        <f t="shared" si="73"/>
        <v>253</v>
      </c>
      <c r="K1657" s="102" t="s">
        <v>30</v>
      </c>
      <c r="L1657" s="263">
        <f>IF(ISNA(SUMIFS(INDEX('Payer Participation Data'!$F$10:$BM$59,0,MATCH(CONCATENATE($J1657,L$6),'Payer Participation Data'!$F$8:$BM$8,0)),'Payer Participation Data'!$B$10:$B$59,$C1657,'Payer Participation Data'!$C$10:$C$59,$D1657)),"-",SUMIFS(INDEX('Payer Participation Data'!$F$10:$BM$59,0,MATCH(CONCATENATE($J1657,L$6),'Payer Participation Data'!$F$8:$BM$8,0)),'Payer Participation Data'!$B$10:$B$59,$C1657,'Payer Participation Data'!$C$10:$C$59,$D1657))</f>
        <v>0</v>
      </c>
      <c r="M1657" s="264">
        <f>IF(ISNA(SUMIFS(INDEX('Payer Participation Data'!$F$10:$BM$59,0,MATCH(CONCATENATE($J1657,M$6),'Payer Participation Data'!$F$8:$BM$8,0)),'Payer Participation Data'!$B$10:$B$59,$C1657,'Payer Participation Data'!$C$10:$C$59,$D1657)),"-",SUMIFS(INDEX('Payer Participation Data'!$F$10:$BM$59,0,MATCH(CONCATENATE($J1657,M$6),'Payer Participation Data'!$F$8:$BM$8,0)),'Payer Participation Data'!$B$10:$B$59,$C1657,'Payer Participation Data'!$C$10:$C$59,$D1657))</f>
        <v>0</v>
      </c>
    </row>
    <row r="1658" spans="2:13" x14ac:dyDescent="0.35">
      <c r="B1658" s="127" t="s">
        <v>80</v>
      </c>
      <c r="C1658" s="169" t="str">
        <f>IF(ISBLANK('Payer Participation Data'!$B$92),"-",'Payer Participation Data'!$B$92)</f>
        <v>-</v>
      </c>
      <c r="D1658" s="169" t="str">
        <f>IF(ISBLANK('Payer Participation Data'!$C$92),"-",'Payer Participation Data'!$C$92)</f>
        <v>-</v>
      </c>
      <c r="E1658" s="169" t="str">
        <f>IF(ISBLANK('Payer Participation Data'!$D$92),"-",'Payer Participation Data'!$D$92)</f>
        <v>-</v>
      </c>
      <c r="F1658" s="169" t="str">
        <f>IF(ISBLANK('Payer Participation Data'!$E$92),"-",'Payer Participation Data'!$E$92)</f>
        <v>-</v>
      </c>
      <c r="G1658" s="261">
        <v>4</v>
      </c>
      <c r="H1658" s="261">
        <v>2</v>
      </c>
      <c r="I1658" s="261">
        <v>5</v>
      </c>
      <c r="J1658" s="128" t="str">
        <f t="shared" si="73"/>
        <v>254</v>
      </c>
      <c r="K1658" s="128" t="s">
        <v>30</v>
      </c>
      <c r="L1658" s="263">
        <f>IF(ISNA(SUMIFS(INDEX('Payer Participation Data'!$F$10:$BM$59,0,MATCH(CONCATENATE($J1658,L$6),'Payer Participation Data'!$F$8:$BM$8,0)),'Payer Participation Data'!$B$10:$B$59,$C1658,'Payer Participation Data'!$C$10:$C$59,$D1658)),"-",SUMIFS(INDEX('Payer Participation Data'!$F$10:$BM$59,0,MATCH(CONCATENATE($J1658,L$6),'Payer Participation Data'!$F$8:$BM$8,0)),'Payer Participation Data'!$B$10:$B$59,$C1658,'Payer Participation Data'!$C$10:$C$59,$D1658))</f>
        <v>0</v>
      </c>
      <c r="M1658" s="264">
        <f>IF(ISNA(SUMIFS(INDEX('Payer Participation Data'!$F$10:$BM$59,0,MATCH(CONCATENATE($J1658,M$6),'Payer Participation Data'!$F$8:$BM$8,0)),'Payer Participation Data'!$B$10:$B$59,$C1658,'Payer Participation Data'!$C$10:$C$59,$D1658)),"-",SUMIFS(INDEX('Payer Participation Data'!$F$10:$BM$59,0,MATCH(CONCATENATE($J1658,M$6),'Payer Participation Data'!$F$8:$BM$8,0)),'Payer Participation Data'!$B$10:$B$59,$C1658,'Payer Participation Data'!$C$10:$C$59,$D1658))</f>
        <v>0</v>
      </c>
    </row>
    <row r="1659" spans="2:13" x14ac:dyDescent="0.35">
      <c r="B1659" s="127" t="s">
        <v>80</v>
      </c>
      <c r="C1659" s="169" t="str">
        <f>IF(ISBLANK('Payer Participation Data'!$B$92),"-",'Payer Participation Data'!$B$92)</f>
        <v>-</v>
      </c>
      <c r="D1659" s="169" t="str">
        <f>IF(ISBLANK('Payer Participation Data'!$C$92),"-",'Payer Participation Data'!$C$92)</f>
        <v>-</v>
      </c>
      <c r="E1659" s="169" t="str">
        <f>IF(ISBLANK('Payer Participation Data'!$D$92),"-",'Payer Participation Data'!$D$92)</f>
        <v>-</v>
      </c>
      <c r="F1659" s="169" t="str">
        <f>IF(ISBLANK('Payer Participation Data'!$E$92),"-",'Payer Participation Data'!$E$92)</f>
        <v>-</v>
      </c>
      <c r="G1659" s="260">
        <v>1</v>
      </c>
      <c r="H1659" s="260">
        <v>3</v>
      </c>
      <c r="I1659" s="260">
        <v>5</v>
      </c>
      <c r="J1659" s="102" t="str">
        <f t="shared" si="73"/>
        <v>351</v>
      </c>
      <c r="K1659" s="102" t="s">
        <v>30</v>
      </c>
      <c r="L1659" s="263">
        <f>IF(ISNA(SUMIFS(INDEX('Payer Participation Data'!$F$10:$BM$59,0,MATCH(CONCATENATE($J1659,L$6),'Payer Participation Data'!$F$8:$BM$8,0)),'Payer Participation Data'!$B$10:$B$59,$C1659,'Payer Participation Data'!$C$10:$C$59,$D1659)),"-",SUMIFS(INDEX('Payer Participation Data'!$F$10:$BM$59,0,MATCH(CONCATENATE($J1659,L$6),'Payer Participation Data'!$F$8:$BM$8,0)),'Payer Participation Data'!$B$10:$B$59,$C1659,'Payer Participation Data'!$C$10:$C$59,$D1659))</f>
        <v>0</v>
      </c>
      <c r="M1659" s="264">
        <f>IF(ISNA(SUMIFS(INDEX('Payer Participation Data'!$F$10:$BM$59,0,MATCH(CONCATENATE($J1659,M$6),'Payer Participation Data'!$F$8:$BM$8,0)),'Payer Participation Data'!$B$10:$B$59,$C1659,'Payer Participation Data'!$C$10:$C$59,$D1659)),"-",SUMIFS(INDEX('Payer Participation Data'!$F$10:$BM$59,0,MATCH(CONCATENATE($J1659,M$6),'Payer Participation Data'!$F$8:$BM$8,0)),'Payer Participation Data'!$B$10:$B$59,$C1659,'Payer Participation Data'!$C$10:$C$59,$D1659))</f>
        <v>0</v>
      </c>
    </row>
    <row r="1660" spans="2:13" x14ac:dyDescent="0.35">
      <c r="B1660" s="127" t="s">
        <v>80</v>
      </c>
      <c r="C1660" s="169" t="str">
        <f>IF(ISBLANK('Payer Participation Data'!$B$92),"-",'Payer Participation Data'!$B$92)</f>
        <v>-</v>
      </c>
      <c r="D1660" s="169" t="str">
        <f>IF(ISBLANK('Payer Participation Data'!$C$92),"-",'Payer Participation Data'!$C$92)</f>
        <v>-</v>
      </c>
      <c r="E1660" s="169" t="str">
        <f>IF(ISBLANK('Payer Participation Data'!$D$92),"-",'Payer Participation Data'!$D$92)</f>
        <v>-</v>
      </c>
      <c r="F1660" s="169" t="str">
        <f>IF(ISBLANK('Payer Participation Data'!$E$92),"-",'Payer Participation Data'!$E$92)</f>
        <v>-</v>
      </c>
      <c r="G1660" s="261">
        <v>2</v>
      </c>
      <c r="H1660" s="261">
        <v>3</v>
      </c>
      <c r="I1660" s="261">
        <v>5</v>
      </c>
      <c r="J1660" s="128" t="str">
        <f t="shared" si="73"/>
        <v>352</v>
      </c>
      <c r="K1660" s="128" t="s">
        <v>30</v>
      </c>
      <c r="L1660" s="263">
        <f>IF(ISNA(SUMIFS(INDEX('Payer Participation Data'!$F$10:$BM$59,0,MATCH(CONCATENATE($J1660,L$6),'Payer Participation Data'!$F$8:$BM$8,0)),'Payer Participation Data'!$B$10:$B$59,$C1660,'Payer Participation Data'!$C$10:$C$59,$D1660)),"-",SUMIFS(INDEX('Payer Participation Data'!$F$10:$BM$59,0,MATCH(CONCATENATE($J1660,L$6),'Payer Participation Data'!$F$8:$BM$8,0)),'Payer Participation Data'!$B$10:$B$59,$C1660,'Payer Participation Data'!$C$10:$C$59,$D1660))</f>
        <v>0</v>
      </c>
      <c r="M1660" s="264">
        <f>IF(ISNA(SUMIFS(INDEX('Payer Participation Data'!$F$10:$BM$59,0,MATCH(CONCATENATE($J1660,M$6),'Payer Participation Data'!$F$8:$BM$8,0)),'Payer Participation Data'!$B$10:$B$59,$C1660,'Payer Participation Data'!$C$10:$C$59,$D1660)),"-",SUMIFS(INDEX('Payer Participation Data'!$F$10:$BM$59,0,MATCH(CONCATENATE($J1660,M$6),'Payer Participation Data'!$F$8:$BM$8,0)),'Payer Participation Data'!$B$10:$B$59,$C1660,'Payer Participation Data'!$C$10:$C$59,$D1660))</f>
        <v>0</v>
      </c>
    </row>
    <row r="1661" spans="2:13" x14ac:dyDescent="0.35">
      <c r="B1661" s="127" t="s">
        <v>80</v>
      </c>
      <c r="C1661" s="169" t="str">
        <f>IF(ISBLANK('Payer Participation Data'!$B$92),"-",'Payer Participation Data'!$B$92)</f>
        <v>-</v>
      </c>
      <c r="D1661" s="169" t="str">
        <f>IF(ISBLANK('Payer Participation Data'!$C$92),"-",'Payer Participation Data'!$C$92)</f>
        <v>-</v>
      </c>
      <c r="E1661" s="169" t="str">
        <f>IF(ISBLANK('Payer Participation Data'!$D$92),"-",'Payer Participation Data'!$D$92)</f>
        <v>-</v>
      </c>
      <c r="F1661" s="169" t="str">
        <f>IF(ISBLANK('Payer Participation Data'!$E$92),"-",'Payer Participation Data'!$E$92)</f>
        <v>-</v>
      </c>
      <c r="G1661" s="260">
        <v>3</v>
      </c>
      <c r="H1661" s="260">
        <v>3</v>
      </c>
      <c r="I1661" s="260">
        <v>5</v>
      </c>
      <c r="J1661" s="102" t="str">
        <f t="shared" si="73"/>
        <v>353</v>
      </c>
      <c r="K1661" s="102" t="s">
        <v>30</v>
      </c>
      <c r="L1661" s="263">
        <f>IF(ISNA(SUMIFS(INDEX('Payer Participation Data'!$F$10:$BM$59,0,MATCH(CONCATENATE($J1661,L$6),'Payer Participation Data'!$F$8:$BM$8,0)),'Payer Participation Data'!$B$10:$B$59,$C1661,'Payer Participation Data'!$C$10:$C$59,$D1661)),"-",SUMIFS(INDEX('Payer Participation Data'!$F$10:$BM$59,0,MATCH(CONCATENATE($J1661,L$6),'Payer Participation Data'!$F$8:$BM$8,0)),'Payer Participation Data'!$B$10:$B$59,$C1661,'Payer Participation Data'!$C$10:$C$59,$D1661))</f>
        <v>0</v>
      </c>
      <c r="M1661" s="264">
        <f>IF(ISNA(SUMIFS(INDEX('Payer Participation Data'!$F$10:$BM$59,0,MATCH(CONCATENATE($J1661,M$6),'Payer Participation Data'!$F$8:$BM$8,0)),'Payer Participation Data'!$B$10:$B$59,$C1661,'Payer Participation Data'!$C$10:$C$59,$D1661)),"-",SUMIFS(INDEX('Payer Participation Data'!$F$10:$BM$59,0,MATCH(CONCATENATE($J1661,M$6),'Payer Participation Data'!$F$8:$BM$8,0)),'Payer Participation Data'!$B$10:$B$59,$C1661,'Payer Participation Data'!$C$10:$C$59,$D1661))</f>
        <v>0</v>
      </c>
    </row>
    <row r="1662" spans="2:13" x14ac:dyDescent="0.35">
      <c r="B1662" s="127" t="s">
        <v>80</v>
      </c>
      <c r="C1662" s="169" t="str">
        <f>IF(ISBLANK('Payer Participation Data'!$B$92),"-",'Payer Participation Data'!$B$92)</f>
        <v>-</v>
      </c>
      <c r="D1662" s="169" t="str">
        <f>IF(ISBLANK('Payer Participation Data'!$C$92),"-",'Payer Participation Data'!$C$92)</f>
        <v>-</v>
      </c>
      <c r="E1662" s="169" t="str">
        <f>IF(ISBLANK('Payer Participation Data'!$D$92),"-",'Payer Participation Data'!$D$92)</f>
        <v>-</v>
      </c>
      <c r="F1662" s="169" t="str">
        <f>IF(ISBLANK('Payer Participation Data'!$E$92),"-",'Payer Participation Data'!$E$92)</f>
        <v>-</v>
      </c>
      <c r="G1662" s="261">
        <v>4</v>
      </c>
      <c r="H1662" s="261">
        <v>3</v>
      </c>
      <c r="I1662" s="261">
        <v>5</v>
      </c>
      <c r="J1662" s="128" t="str">
        <f t="shared" si="73"/>
        <v>354</v>
      </c>
      <c r="K1662" s="128" t="s">
        <v>30</v>
      </c>
      <c r="L1662" s="263">
        <f>IF(ISNA(SUMIFS(INDEX('Payer Participation Data'!$F$10:$BM$59,0,MATCH(CONCATENATE($J1662,L$6),'Payer Participation Data'!$F$8:$BM$8,0)),'Payer Participation Data'!$B$10:$B$59,$C1662,'Payer Participation Data'!$C$10:$C$59,$D1662)),"-",SUMIFS(INDEX('Payer Participation Data'!$F$10:$BM$59,0,MATCH(CONCATENATE($J1662,L$6),'Payer Participation Data'!$F$8:$BM$8,0)),'Payer Participation Data'!$B$10:$B$59,$C1662,'Payer Participation Data'!$C$10:$C$59,$D1662))</f>
        <v>0</v>
      </c>
      <c r="M1662" s="264">
        <f>IF(ISNA(SUMIFS(INDEX('Payer Participation Data'!$F$10:$BM$59,0,MATCH(CONCATENATE($J1662,M$6),'Payer Participation Data'!$F$8:$BM$8,0)),'Payer Participation Data'!$B$10:$B$59,$C1662,'Payer Participation Data'!$C$10:$C$59,$D1662)),"-",SUMIFS(INDEX('Payer Participation Data'!$F$10:$BM$59,0,MATCH(CONCATENATE($J1662,M$6),'Payer Participation Data'!$F$8:$BM$8,0)),'Payer Participation Data'!$B$10:$B$59,$C1662,'Payer Participation Data'!$C$10:$C$59,$D1662))</f>
        <v>0</v>
      </c>
    </row>
    <row r="1663" spans="2:13" x14ac:dyDescent="0.35">
      <c r="B1663" s="127" t="s">
        <v>80</v>
      </c>
      <c r="C1663" s="169" t="str">
        <f>IF(ISBLANK('Payer Participation Data'!$B$92),"-",'Payer Participation Data'!$B$92)</f>
        <v>-</v>
      </c>
      <c r="D1663" s="169" t="str">
        <f>IF(ISBLANK('Payer Participation Data'!$C$92),"-",'Payer Participation Data'!$C$92)</f>
        <v>-</v>
      </c>
      <c r="E1663" s="169" t="str">
        <f>IF(ISBLANK('Payer Participation Data'!$D$92),"-",'Payer Participation Data'!$D$92)</f>
        <v>-</v>
      </c>
      <c r="F1663" s="169" t="str">
        <f>IF(ISBLANK('Payer Participation Data'!$E$92),"-",'Payer Participation Data'!$E$92)</f>
        <v>-</v>
      </c>
      <c r="G1663" s="260">
        <v>1</v>
      </c>
      <c r="H1663" s="260">
        <v>4</v>
      </c>
      <c r="I1663" s="260">
        <v>5</v>
      </c>
      <c r="J1663" s="102" t="str">
        <f t="shared" si="73"/>
        <v>451</v>
      </c>
      <c r="K1663" s="102" t="s">
        <v>30</v>
      </c>
      <c r="L1663" s="263">
        <f>IF(ISNA(SUMIFS(INDEX('Payer Participation Data'!$F$10:$BM$59,0,MATCH(CONCATENATE($J1663,L$6),'Payer Participation Data'!$F$8:$BM$8,0)),'Payer Participation Data'!$B$10:$B$59,$C1663,'Payer Participation Data'!$C$10:$C$59,$D1663)),"-",SUMIFS(INDEX('Payer Participation Data'!$F$10:$BM$59,0,MATCH(CONCATENATE($J1663,L$6),'Payer Participation Data'!$F$8:$BM$8,0)),'Payer Participation Data'!$B$10:$B$59,$C1663,'Payer Participation Data'!$C$10:$C$59,$D1663))</f>
        <v>0</v>
      </c>
      <c r="M1663" s="264">
        <f>IF(ISNA(SUMIFS(INDEX('Payer Participation Data'!$F$10:$BM$59,0,MATCH(CONCATENATE($J1663,M$6),'Payer Participation Data'!$F$8:$BM$8,0)),'Payer Participation Data'!$B$10:$B$59,$C1663,'Payer Participation Data'!$C$10:$C$59,$D1663)),"-",SUMIFS(INDEX('Payer Participation Data'!$F$10:$BM$59,0,MATCH(CONCATENATE($J1663,M$6),'Payer Participation Data'!$F$8:$BM$8,0)),'Payer Participation Data'!$B$10:$B$59,$C1663,'Payer Participation Data'!$C$10:$C$59,$D1663))</f>
        <v>0</v>
      </c>
    </row>
    <row r="1664" spans="2:13" x14ac:dyDescent="0.35">
      <c r="B1664" s="127" t="s">
        <v>80</v>
      </c>
      <c r="C1664" s="169" t="str">
        <f>IF(ISBLANK('Payer Participation Data'!$B$92),"-",'Payer Participation Data'!$B$92)</f>
        <v>-</v>
      </c>
      <c r="D1664" s="169" t="str">
        <f>IF(ISBLANK('Payer Participation Data'!$C$92),"-",'Payer Participation Data'!$C$92)</f>
        <v>-</v>
      </c>
      <c r="E1664" s="169" t="str">
        <f>IF(ISBLANK('Payer Participation Data'!$D$92),"-",'Payer Participation Data'!$D$92)</f>
        <v>-</v>
      </c>
      <c r="F1664" s="169" t="str">
        <f>IF(ISBLANK('Payer Participation Data'!$E$92),"-",'Payer Participation Data'!$E$92)</f>
        <v>-</v>
      </c>
      <c r="G1664" s="261">
        <v>2</v>
      </c>
      <c r="H1664" s="261">
        <v>4</v>
      </c>
      <c r="I1664" s="261">
        <v>5</v>
      </c>
      <c r="J1664" s="128" t="str">
        <f t="shared" si="73"/>
        <v>452</v>
      </c>
      <c r="K1664" s="128" t="s">
        <v>30</v>
      </c>
      <c r="L1664" s="263">
        <f>IF(ISNA(SUMIFS(INDEX('Payer Participation Data'!$F$10:$BM$59,0,MATCH(CONCATENATE($J1664,L$6),'Payer Participation Data'!$F$8:$BM$8,0)),'Payer Participation Data'!$B$10:$B$59,$C1664,'Payer Participation Data'!$C$10:$C$59,$D1664)),"-",SUMIFS(INDEX('Payer Participation Data'!$F$10:$BM$59,0,MATCH(CONCATENATE($J1664,L$6),'Payer Participation Data'!$F$8:$BM$8,0)),'Payer Participation Data'!$B$10:$B$59,$C1664,'Payer Participation Data'!$C$10:$C$59,$D1664))</f>
        <v>0</v>
      </c>
      <c r="M1664" s="264">
        <f>IF(ISNA(SUMIFS(INDEX('Payer Participation Data'!$F$10:$BM$59,0,MATCH(CONCATENATE($J1664,M$6),'Payer Participation Data'!$F$8:$BM$8,0)),'Payer Participation Data'!$B$10:$B$59,$C1664,'Payer Participation Data'!$C$10:$C$59,$D1664)),"-",SUMIFS(INDEX('Payer Participation Data'!$F$10:$BM$59,0,MATCH(CONCATENATE($J1664,M$6),'Payer Participation Data'!$F$8:$BM$8,0)),'Payer Participation Data'!$B$10:$B$59,$C1664,'Payer Participation Data'!$C$10:$C$59,$D1664))</f>
        <v>0</v>
      </c>
    </row>
    <row r="1665" spans="2:13" x14ac:dyDescent="0.35">
      <c r="B1665" s="127" t="s">
        <v>80</v>
      </c>
      <c r="C1665" s="169" t="str">
        <f>IF(ISBLANK('Payer Participation Data'!$B$92),"-",'Payer Participation Data'!$B$92)</f>
        <v>-</v>
      </c>
      <c r="D1665" s="169" t="str">
        <f>IF(ISBLANK('Payer Participation Data'!$C$92),"-",'Payer Participation Data'!$C$92)</f>
        <v>-</v>
      </c>
      <c r="E1665" s="169" t="str">
        <f>IF(ISBLANK('Payer Participation Data'!$D$92),"-",'Payer Participation Data'!$D$92)</f>
        <v>-</v>
      </c>
      <c r="F1665" s="169" t="str">
        <f>IF(ISBLANK('Payer Participation Data'!$E$92),"-",'Payer Participation Data'!$E$92)</f>
        <v>-</v>
      </c>
      <c r="G1665" s="260">
        <v>3</v>
      </c>
      <c r="H1665" s="260">
        <v>4</v>
      </c>
      <c r="I1665" s="260">
        <v>5</v>
      </c>
      <c r="J1665" s="102" t="str">
        <f t="shared" si="73"/>
        <v>453</v>
      </c>
      <c r="K1665" s="102" t="s">
        <v>30</v>
      </c>
      <c r="L1665" s="263">
        <f>IF(ISNA(SUMIFS(INDEX('Payer Participation Data'!$F$10:$BM$59,0,MATCH(CONCATENATE($J1665,L$6),'Payer Participation Data'!$F$8:$BM$8,0)),'Payer Participation Data'!$B$10:$B$59,$C1665,'Payer Participation Data'!$C$10:$C$59,$D1665)),"-",SUMIFS(INDEX('Payer Participation Data'!$F$10:$BM$59,0,MATCH(CONCATENATE($J1665,L$6),'Payer Participation Data'!$F$8:$BM$8,0)),'Payer Participation Data'!$B$10:$B$59,$C1665,'Payer Participation Data'!$C$10:$C$59,$D1665))</f>
        <v>0</v>
      </c>
      <c r="M1665" s="264">
        <f>IF(ISNA(SUMIFS(INDEX('Payer Participation Data'!$F$10:$BM$59,0,MATCH(CONCATENATE($J1665,M$6),'Payer Participation Data'!$F$8:$BM$8,0)),'Payer Participation Data'!$B$10:$B$59,$C1665,'Payer Participation Data'!$C$10:$C$59,$D1665)),"-",SUMIFS(INDEX('Payer Participation Data'!$F$10:$BM$59,0,MATCH(CONCATENATE($J1665,M$6),'Payer Participation Data'!$F$8:$BM$8,0)),'Payer Participation Data'!$B$10:$B$59,$C1665,'Payer Participation Data'!$C$10:$C$59,$D1665))</f>
        <v>0</v>
      </c>
    </row>
    <row r="1666" spans="2:13" x14ac:dyDescent="0.35">
      <c r="B1666" s="127" t="s">
        <v>80</v>
      </c>
      <c r="C1666" s="169" t="str">
        <f>IF(ISBLANK('Payer Participation Data'!$B$92),"-",'Payer Participation Data'!$B$92)</f>
        <v>-</v>
      </c>
      <c r="D1666" s="169" t="str">
        <f>IF(ISBLANK('Payer Participation Data'!$C$92),"-",'Payer Participation Data'!$C$92)</f>
        <v>-</v>
      </c>
      <c r="E1666" s="169" t="str">
        <f>IF(ISBLANK('Payer Participation Data'!$D$92),"-",'Payer Participation Data'!$D$92)</f>
        <v>-</v>
      </c>
      <c r="F1666" s="169" t="str">
        <f>IF(ISBLANK('Payer Participation Data'!$E$92),"-",'Payer Participation Data'!$E$92)</f>
        <v>-</v>
      </c>
      <c r="G1666" s="261">
        <v>4</v>
      </c>
      <c r="H1666" s="261">
        <v>4</v>
      </c>
      <c r="I1666" s="261">
        <v>5</v>
      </c>
      <c r="J1666" s="128" t="str">
        <f t="shared" si="73"/>
        <v>454</v>
      </c>
      <c r="K1666" s="128" t="s">
        <v>30</v>
      </c>
      <c r="L1666" s="263">
        <f>IF(ISNA(SUMIFS(INDEX('Payer Participation Data'!$F$10:$BM$59,0,MATCH(CONCATENATE($J1666,L$6),'Payer Participation Data'!$F$8:$BM$8,0)),'Payer Participation Data'!$B$10:$B$59,$C1666,'Payer Participation Data'!$C$10:$C$59,$D1666)),"-",SUMIFS(INDEX('Payer Participation Data'!$F$10:$BM$59,0,MATCH(CONCATENATE($J1666,L$6),'Payer Participation Data'!$F$8:$BM$8,0)),'Payer Participation Data'!$B$10:$B$59,$C1666,'Payer Participation Data'!$C$10:$C$59,$D1666))</f>
        <v>0</v>
      </c>
      <c r="M1666" s="264">
        <f>IF(ISNA(SUMIFS(INDEX('Payer Participation Data'!$F$10:$BM$59,0,MATCH(CONCATENATE($J1666,M$6),'Payer Participation Data'!$F$8:$BM$8,0)),'Payer Participation Data'!$B$10:$B$59,$C1666,'Payer Participation Data'!$C$10:$C$59,$D1666)),"-",SUMIFS(INDEX('Payer Participation Data'!$F$10:$BM$59,0,MATCH(CONCATENATE($J1666,M$6),'Payer Participation Data'!$F$8:$BM$8,0)),'Payer Participation Data'!$B$10:$B$59,$C1666,'Payer Participation Data'!$C$10:$C$59,$D1666))</f>
        <v>0</v>
      </c>
    </row>
    <row r="1667" spans="2:13" x14ac:dyDescent="0.35">
      <c r="B1667" s="127" t="s">
        <v>80</v>
      </c>
      <c r="C1667" s="169" t="str">
        <f>IF(ISBLANK('Payer Participation Data'!$B$93),"-",'Payer Participation Data'!$B$93)</f>
        <v>-</v>
      </c>
      <c r="D1667" s="169" t="str">
        <f>IF(ISBLANK('Payer Participation Data'!$C$93),"-",'Payer Participation Data'!$C$93)</f>
        <v>-</v>
      </c>
      <c r="E1667" s="169" t="str">
        <f>IF(ISBLANK('Payer Participation Data'!$D$93),"-",'Payer Participation Data'!$D$93)</f>
        <v>-</v>
      </c>
      <c r="F1667" s="169" t="str">
        <f>IF(ISBLANK('Payer Participation Data'!$E$93),"-",'Payer Participation Data'!$E$93)</f>
        <v>-</v>
      </c>
      <c r="G1667" s="260">
        <v>1</v>
      </c>
      <c r="H1667" s="260" t="s">
        <v>64</v>
      </c>
      <c r="I1667" s="260" t="s">
        <v>64</v>
      </c>
      <c r="J1667" s="102" t="str">
        <f t="shared" si="73"/>
        <v>BaselineBaseline1</v>
      </c>
      <c r="K1667" s="102" t="s">
        <v>30</v>
      </c>
      <c r="L1667" s="263">
        <f>IF(ISNA(SUMIFS(INDEX('Payer Participation Data'!$F$10:$BM$59,0,MATCH(CONCATENATE($J1667,L$6),'Payer Participation Data'!$F$8:$BM$8,0)),'Payer Participation Data'!$B$10:$B$59,$C1667,'Payer Participation Data'!$C$10:$C$59,$D1667)),"-",SUMIFS(INDEX('Payer Participation Data'!$F$10:$BM$59,0,MATCH(CONCATENATE($J1667,L$6),'Payer Participation Data'!$F$8:$BM$8,0)),'Payer Participation Data'!$B$10:$B$59,$C1667,'Payer Participation Data'!$C$10:$C$59,$D1667))</f>
        <v>0</v>
      </c>
      <c r="M1667" s="264">
        <f>IF(ISNA(SUMIFS(INDEX('Payer Participation Data'!$F$10:$BM$59,0,MATCH(CONCATENATE($J1667,M$6),'Payer Participation Data'!$F$8:$BM$8,0)),'Payer Participation Data'!$B$10:$B$59,$C1667,'Payer Participation Data'!$C$10:$C$59,$D1667)),"-",SUMIFS(INDEX('Payer Participation Data'!$F$10:$BM$59,0,MATCH(CONCATENATE($J1667,M$6),'Payer Participation Data'!$F$8:$BM$8,0)),'Payer Participation Data'!$B$10:$B$59,$C1667,'Payer Participation Data'!$C$10:$C$59,$D1667))</f>
        <v>0</v>
      </c>
    </row>
    <row r="1668" spans="2:13" x14ac:dyDescent="0.35">
      <c r="B1668" s="127" t="s">
        <v>80</v>
      </c>
      <c r="C1668" s="169" t="str">
        <f>IF(ISBLANK('Payer Participation Data'!$B$93),"-",'Payer Participation Data'!$B$93)</f>
        <v>-</v>
      </c>
      <c r="D1668" s="169" t="str">
        <f>IF(ISBLANK('Payer Participation Data'!$C$93),"-",'Payer Participation Data'!$C$93)</f>
        <v>-</v>
      </c>
      <c r="E1668" s="169" t="str">
        <f>IF(ISBLANK('Payer Participation Data'!$D$93),"-",'Payer Participation Data'!$D$93)</f>
        <v>-</v>
      </c>
      <c r="F1668" s="169" t="str">
        <f>IF(ISBLANK('Payer Participation Data'!$E$93),"-",'Payer Participation Data'!$E$93)</f>
        <v>-</v>
      </c>
      <c r="G1668" s="261">
        <v>2</v>
      </c>
      <c r="H1668" s="261" t="s">
        <v>64</v>
      </c>
      <c r="I1668" s="261" t="s">
        <v>64</v>
      </c>
      <c r="J1668" s="128" t="str">
        <f t="shared" si="73"/>
        <v>BaselineBaseline2</v>
      </c>
      <c r="K1668" s="128" t="s">
        <v>30</v>
      </c>
      <c r="L1668" s="263">
        <f>IF(ISNA(SUMIFS(INDEX('Payer Participation Data'!$F$10:$BM$59,0,MATCH(CONCATENATE($J1668,L$6),'Payer Participation Data'!$F$8:$BM$8,0)),'Payer Participation Data'!$B$10:$B$59,$C1668,'Payer Participation Data'!$C$10:$C$59,$D1668)),"-",SUMIFS(INDEX('Payer Participation Data'!$F$10:$BM$59,0,MATCH(CONCATENATE($J1668,L$6),'Payer Participation Data'!$F$8:$BM$8,0)),'Payer Participation Data'!$B$10:$B$59,$C1668,'Payer Participation Data'!$C$10:$C$59,$D1668))</f>
        <v>0</v>
      </c>
      <c r="M1668" s="264">
        <f>IF(ISNA(SUMIFS(INDEX('Payer Participation Data'!$F$10:$BM$59,0,MATCH(CONCATENATE($J1668,M$6),'Payer Participation Data'!$F$8:$BM$8,0)),'Payer Participation Data'!$B$10:$B$59,$C1668,'Payer Participation Data'!$C$10:$C$59,$D1668)),"-",SUMIFS(INDEX('Payer Participation Data'!$F$10:$BM$59,0,MATCH(CONCATENATE($J1668,M$6),'Payer Participation Data'!$F$8:$BM$8,0)),'Payer Participation Data'!$B$10:$B$59,$C1668,'Payer Participation Data'!$C$10:$C$59,$D1668))</f>
        <v>0</v>
      </c>
    </row>
    <row r="1669" spans="2:13" x14ac:dyDescent="0.35">
      <c r="B1669" s="127" t="s">
        <v>80</v>
      </c>
      <c r="C1669" s="169" t="str">
        <f>IF(ISBLANK('Payer Participation Data'!$B$93),"-",'Payer Participation Data'!$B$93)</f>
        <v>-</v>
      </c>
      <c r="D1669" s="169" t="str">
        <f>IF(ISBLANK('Payer Participation Data'!$C$93),"-",'Payer Participation Data'!$C$93)</f>
        <v>-</v>
      </c>
      <c r="E1669" s="169" t="str">
        <f>IF(ISBLANK('Payer Participation Data'!$D$93),"-",'Payer Participation Data'!$D$93)</f>
        <v>-</v>
      </c>
      <c r="F1669" s="169" t="str">
        <f>IF(ISBLANK('Payer Participation Data'!$E$93),"-",'Payer Participation Data'!$E$93)</f>
        <v>-</v>
      </c>
      <c r="G1669" s="260">
        <v>3</v>
      </c>
      <c r="H1669" s="260" t="s">
        <v>64</v>
      </c>
      <c r="I1669" s="260" t="s">
        <v>64</v>
      </c>
      <c r="J1669" s="102" t="str">
        <f t="shared" si="73"/>
        <v>BaselineBaseline3</v>
      </c>
      <c r="K1669" s="102" t="s">
        <v>30</v>
      </c>
      <c r="L1669" s="263">
        <f>IF(ISNA(SUMIFS(INDEX('Payer Participation Data'!$F$10:$BM$59,0,MATCH(CONCATENATE($J1669,L$6),'Payer Participation Data'!$F$8:$BM$8,0)),'Payer Participation Data'!$B$10:$B$59,$C1669,'Payer Participation Data'!$C$10:$C$59,$D1669)),"-",SUMIFS(INDEX('Payer Participation Data'!$F$10:$BM$59,0,MATCH(CONCATENATE($J1669,L$6),'Payer Participation Data'!$F$8:$BM$8,0)),'Payer Participation Data'!$B$10:$B$59,$C1669,'Payer Participation Data'!$C$10:$C$59,$D1669))</f>
        <v>0</v>
      </c>
      <c r="M1669" s="264">
        <f>IF(ISNA(SUMIFS(INDEX('Payer Participation Data'!$F$10:$BM$59,0,MATCH(CONCATENATE($J1669,M$6),'Payer Participation Data'!$F$8:$BM$8,0)),'Payer Participation Data'!$B$10:$B$59,$C1669,'Payer Participation Data'!$C$10:$C$59,$D1669)),"-",SUMIFS(INDEX('Payer Participation Data'!$F$10:$BM$59,0,MATCH(CONCATENATE($J1669,M$6),'Payer Participation Data'!$F$8:$BM$8,0)),'Payer Participation Data'!$B$10:$B$59,$C1669,'Payer Participation Data'!$C$10:$C$59,$D1669))</f>
        <v>0</v>
      </c>
    </row>
    <row r="1670" spans="2:13" x14ac:dyDescent="0.35">
      <c r="B1670" s="127" t="s">
        <v>80</v>
      </c>
      <c r="C1670" s="169" t="str">
        <f>IF(ISBLANK('Payer Participation Data'!$B$93),"-",'Payer Participation Data'!$B$93)</f>
        <v>-</v>
      </c>
      <c r="D1670" s="169" t="str">
        <f>IF(ISBLANK('Payer Participation Data'!$C$93),"-",'Payer Participation Data'!$C$93)</f>
        <v>-</v>
      </c>
      <c r="E1670" s="169" t="str">
        <f>IF(ISBLANK('Payer Participation Data'!$D$93),"-",'Payer Participation Data'!$D$93)</f>
        <v>-</v>
      </c>
      <c r="F1670" s="169" t="str">
        <f>IF(ISBLANK('Payer Participation Data'!$E$93),"-",'Payer Participation Data'!$E$93)</f>
        <v>-</v>
      </c>
      <c r="G1670" s="261">
        <v>4</v>
      </c>
      <c r="H1670" s="261" t="s">
        <v>64</v>
      </c>
      <c r="I1670" s="261" t="s">
        <v>64</v>
      </c>
      <c r="J1670" s="128" t="str">
        <f t="shared" si="73"/>
        <v>BaselineBaseline4</v>
      </c>
      <c r="K1670" s="128" t="s">
        <v>30</v>
      </c>
      <c r="L1670" s="263">
        <f>IF(ISNA(SUMIFS(INDEX('Payer Participation Data'!$F$10:$BM$59,0,MATCH(CONCATENATE($J1670,L$6),'Payer Participation Data'!$F$8:$BM$8,0)),'Payer Participation Data'!$B$10:$B$59,$C1670,'Payer Participation Data'!$C$10:$C$59,$D1670)),"-",SUMIFS(INDEX('Payer Participation Data'!$F$10:$BM$59,0,MATCH(CONCATENATE($J1670,L$6),'Payer Participation Data'!$F$8:$BM$8,0)),'Payer Participation Data'!$B$10:$B$59,$C1670,'Payer Participation Data'!$C$10:$C$59,$D1670))</f>
        <v>0</v>
      </c>
      <c r="M1670" s="264">
        <f>IF(ISNA(SUMIFS(INDEX('Payer Participation Data'!$F$10:$BM$59,0,MATCH(CONCATENATE($J1670,M$6),'Payer Participation Data'!$F$8:$BM$8,0)),'Payer Participation Data'!$B$10:$B$59,$C1670,'Payer Participation Data'!$C$10:$C$59,$D1670)),"-",SUMIFS(INDEX('Payer Participation Data'!$F$10:$BM$59,0,MATCH(CONCATENATE($J1670,M$6),'Payer Participation Data'!$F$8:$BM$8,0)),'Payer Participation Data'!$B$10:$B$59,$C1670,'Payer Participation Data'!$C$10:$C$59,$D1670))</f>
        <v>0</v>
      </c>
    </row>
    <row r="1671" spans="2:13" x14ac:dyDescent="0.35">
      <c r="B1671" s="127" t="s">
        <v>80</v>
      </c>
      <c r="C1671" s="169" t="str">
        <f>IF(ISBLANK('Payer Participation Data'!$B$93),"-",'Payer Participation Data'!$B$93)</f>
        <v>-</v>
      </c>
      <c r="D1671" s="169" t="str">
        <f>IF(ISBLANK('Payer Participation Data'!$C$93),"-",'Payer Participation Data'!$C$93)</f>
        <v>-</v>
      </c>
      <c r="E1671" s="169" t="str">
        <f>IF(ISBLANK('Payer Participation Data'!$D$93),"-",'Payer Participation Data'!$D$93)</f>
        <v>-</v>
      </c>
      <c r="F1671" s="169" t="str">
        <f>IF(ISBLANK('Payer Participation Data'!$E$93),"-",'Payer Participation Data'!$E$93)</f>
        <v>-</v>
      </c>
      <c r="G1671" s="260">
        <v>1</v>
      </c>
      <c r="H1671" s="260">
        <v>1</v>
      </c>
      <c r="I1671" s="260">
        <v>5</v>
      </c>
      <c r="J1671" s="102" t="str">
        <f t="shared" si="73"/>
        <v>151</v>
      </c>
      <c r="K1671" s="102" t="s">
        <v>30</v>
      </c>
      <c r="L1671" s="263">
        <f>IF(ISNA(SUMIFS(INDEX('Payer Participation Data'!$F$10:$BM$59,0,MATCH(CONCATENATE($J1671,L$6),'Payer Participation Data'!$F$8:$BM$8,0)),'Payer Participation Data'!$B$10:$B$59,$C1671,'Payer Participation Data'!$C$10:$C$59,$D1671)),"-",SUMIFS(INDEX('Payer Participation Data'!$F$10:$BM$59,0,MATCH(CONCATENATE($J1671,L$6),'Payer Participation Data'!$F$8:$BM$8,0)),'Payer Participation Data'!$B$10:$B$59,$C1671,'Payer Participation Data'!$C$10:$C$59,$D1671))</f>
        <v>0</v>
      </c>
      <c r="M1671" s="264">
        <f>IF(ISNA(SUMIFS(INDEX('Payer Participation Data'!$F$10:$BM$59,0,MATCH(CONCATENATE($J1671,M$6),'Payer Participation Data'!$F$8:$BM$8,0)),'Payer Participation Data'!$B$10:$B$59,$C1671,'Payer Participation Data'!$C$10:$C$59,$D1671)),"-",SUMIFS(INDEX('Payer Participation Data'!$F$10:$BM$59,0,MATCH(CONCATENATE($J1671,M$6),'Payer Participation Data'!$F$8:$BM$8,0)),'Payer Participation Data'!$B$10:$B$59,$C1671,'Payer Participation Data'!$C$10:$C$59,$D1671))</f>
        <v>0</v>
      </c>
    </row>
    <row r="1672" spans="2:13" x14ac:dyDescent="0.35">
      <c r="B1672" s="127" t="s">
        <v>80</v>
      </c>
      <c r="C1672" s="169" t="str">
        <f>IF(ISBLANK('Payer Participation Data'!$B$93),"-",'Payer Participation Data'!$B$93)</f>
        <v>-</v>
      </c>
      <c r="D1672" s="169" t="str">
        <f>IF(ISBLANK('Payer Participation Data'!$C$93),"-",'Payer Participation Data'!$C$93)</f>
        <v>-</v>
      </c>
      <c r="E1672" s="169" t="str">
        <f>IF(ISBLANK('Payer Participation Data'!$D$93),"-",'Payer Participation Data'!$D$93)</f>
        <v>-</v>
      </c>
      <c r="F1672" s="169" t="str">
        <f>IF(ISBLANK('Payer Participation Data'!$E$93),"-",'Payer Participation Data'!$E$93)</f>
        <v>-</v>
      </c>
      <c r="G1672" s="261">
        <v>2</v>
      </c>
      <c r="H1672" s="261">
        <v>1</v>
      </c>
      <c r="I1672" s="261">
        <v>5</v>
      </c>
      <c r="J1672" s="128" t="str">
        <f t="shared" si="73"/>
        <v>152</v>
      </c>
      <c r="K1672" s="128" t="s">
        <v>30</v>
      </c>
      <c r="L1672" s="263">
        <f>IF(ISNA(SUMIFS(INDEX('Payer Participation Data'!$F$10:$BM$59,0,MATCH(CONCATENATE($J1672,L$6),'Payer Participation Data'!$F$8:$BM$8,0)),'Payer Participation Data'!$B$10:$B$59,$C1672,'Payer Participation Data'!$C$10:$C$59,$D1672)),"-",SUMIFS(INDEX('Payer Participation Data'!$F$10:$BM$59,0,MATCH(CONCATENATE($J1672,L$6),'Payer Participation Data'!$F$8:$BM$8,0)),'Payer Participation Data'!$B$10:$B$59,$C1672,'Payer Participation Data'!$C$10:$C$59,$D1672))</f>
        <v>0</v>
      </c>
      <c r="M1672" s="264">
        <f>IF(ISNA(SUMIFS(INDEX('Payer Participation Data'!$F$10:$BM$59,0,MATCH(CONCATENATE($J1672,M$6),'Payer Participation Data'!$F$8:$BM$8,0)),'Payer Participation Data'!$B$10:$B$59,$C1672,'Payer Participation Data'!$C$10:$C$59,$D1672)),"-",SUMIFS(INDEX('Payer Participation Data'!$F$10:$BM$59,0,MATCH(CONCATENATE($J1672,M$6),'Payer Participation Data'!$F$8:$BM$8,0)),'Payer Participation Data'!$B$10:$B$59,$C1672,'Payer Participation Data'!$C$10:$C$59,$D1672))</f>
        <v>0</v>
      </c>
    </row>
    <row r="1673" spans="2:13" x14ac:dyDescent="0.35">
      <c r="B1673" s="127" t="s">
        <v>80</v>
      </c>
      <c r="C1673" s="169" t="str">
        <f>IF(ISBLANK('Payer Participation Data'!$B$93),"-",'Payer Participation Data'!$B$93)</f>
        <v>-</v>
      </c>
      <c r="D1673" s="169" t="str">
        <f>IF(ISBLANK('Payer Participation Data'!$C$93),"-",'Payer Participation Data'!$C$93)</f>
        <v>-</v>
      </c>
      <c r="E1673" s="169" t="str">
        <f>IF(ISBLANK('Payer Participation Data'!$D$93),"-",'Payer Participation Data'!$D$93)</f>
        <v>-</v>
      </c>
      <c r="F1673" s="169" t="str">
        <f>IF(ISBLANK('Payer Participation Data'!$E$93),"-",'Payer Participation Data'!$E$93)</f>
        <v>-</v>
      </c>
      <c r="G1673" s="260">
        <v>3</v>
      </c>
      <c r="H1673" s="260">
        <v>1</v>
      </c>
      <c r="I1673" s="260">
        <v>5</v>
      </c>
      <c r="J1673" s="102" t="str">
        <f t="shared" si="73"/>
        <v>153</v>
      </c>
      <c r="K1673" s="102" t="s">
        <v>30</v>
      </c>
      <c r="L1673" s="263">
        <f>IF(ISNA(SUMIFS(INDEX('Payer Participation Data'!$F$10:$BM$59,0,MATCH(CONCATENATE($J1673,L$6),'Payer Participation Data'!$F$8:$BM$8,0)),'Payer Participation Data'!$B$10:$B$59,$C1673,'Payer Participation Data'!$C$10:$C$59,$D1673)),"-",SUMIFS(INDEX('Payer Participation Data'!$F$10:$BM$59,0,MATCH(CONCATENATE($J1673,L$6),'Payer Participation Data'!$F$8:$BM$8,0)),'Payer Participation Data'!$B$10:$B$59,$C1673,'Payer Participation Data'!$C$10:$C$59,$D1673))</f>
        <v>0</v>
      </c>
      <c r="M1673" s="264">
        <f>IF(ISNA(SUMIFS(INDEX('Payer Participation Data'!$F$10:$BM$59,0,MATCH(CONCATENATE($J1673,M$6),'Payer Participation Data'!$F$8:$BM$8,0)),'Payer Participation Data'!$B$10:$B$59,$C1673,'Payer Participation Data'!$C$10:$C$59,$D1673)),"-",SUMIFS(INDEX('Payer Participation Data'!$F$10:$BM$59,0,MATCH(CONCATENATE($J1673,M$6),'Payer Participation Data'!$F$8:$BM$8,0)),'Payer Participation Data'!$B$10:$B$59,$C1673,'Payer Participation Data'!$C$10:$C$59,$D1673))</f>
        <v>0</v>
      </c>
    </row>
    <row r="1674" spans="2:13" x14ac:dyDescent="0.35">
      <c r="B1674" s="127" t="s">
        <v>80</v>
      </c>
      <c r="C1674" s="169" t="str">
        <f>IF(ISBLANK('Payer Participation Data'!$B$93),"-",'Payer Participation Data'!$B$93)</f>
        <v>-</v>
      </c>
      <c r="D1674" s="169" t="str">
        <f>IF(ISBLANK('Payer Participation Data'!$C$93),"-",'Payer Participation Data'!$C$93)</f>
        <v>-</v>
      </c>
      <c r="E1674" s="169" t="str">
        <f>IF(ISBLANK('Payer Participation Data'!$D$93),"-",'Payer Participation Data'!$D$93)</f>
        <v>-</v>
      </c>
      <c r="F1674" s="169" t="str">
        <f>IF(ISBLANK('Payer Participation Data'!$E$93),"-",'Payer Participation Data'!$E$93)</f>
        <v>-</v>
      </c>
      <c r="G1674" s="261">
        <v>4</v>
      </c>
      <c r="H1674" s="261">
        <v>1</v>
      </c>
      <c r="I1674" s="261">
        <v>5</v>
      </c>
      <c r="J1674" s="128" t="str">
        <f t="shared" si="73"/>
        <v>154</v>
      </c>
      <c r="K1674" s="128" t="s">
        <v>30</v>
      </c>
      <c r="L1674" s="263">
        <f>IF(ISNA(SUMIFS(INDEX('Payer Participation Data'!$F$10:$BM$59,0,MATCH(CONCATENATE($J1674,L$6),'Payer Participation Data'!$F$8:$BM$8,0)),'Payer Participation Data'!$B$10:$B$59,$C1674,'Payer Participation Data'!$C$10:$C$59,$D1674)),"-",SUMIFS(INDEX('Payer Participation Data'!$F$10:$BM$59,0,MATCH(CONCATENATE($J1674,L$6),'Payer Participation Data'!$F$8:$BM$8,0)),'Payer Participation Data'!$B$10:$B$59,$C1674,'Payer Participation Data'!$C$10:$C$59,$D1674))</f>
        <v>0</v>
      </c>
      <c r="M1674" s="264">
        <f>IF(ISNA(SUMIFS(INDEX('Payer Participation Data'!$F$10:$BM$59,0,MATCH(CONCATENATE($J1674,M$6),'Payer Participation Data'!$F$8:$BM$8,0)),'Payer Participation Data'!$B$10:$B$59,$C1674,'Payer Participation Data'!$C$10:$C$59,$D1674)),"-",SUMIFS(INDEX('Payer Participation Data'!$F$10:$BM$59,0,MATCH(CONCATENATE($J1674,M$6),'Payer Participation Data'!$F$8:$BM$8,0)),'Payer Participation Data'!$B$10:$B$59,$C1674,'Payer Participation Data'!$C$10:$C$59,$D1674))</f>
        <v>0</v>
      </c>
    </row>
    <row r="1675" spans="2:13" x14ac:dyDescent="0.35">
      <c r="B1675" s="127" t="s">
        <v>80</v>
      </c>
      <c r="C1675" s="169" t="str">
        <f>IF(ISBLANK('Payer Participation Data'!$B$93),"-",'Payer Participation Data'!$B$93)</f>
        <v>-</v>
      </c>
      <c r="D1675" s="169" t="str">
        <f>IF(ISBLANK('Payer Participation Data'!$C$93),"-",'Payer Participation Data'!$C$93)</f>
        <v>-</v>
      </c>
      <c r="E1675" s="169" t="str">
        <f>IF(ISBLANK('Payer Participation Data'!$D$93),"-",'Payer Participation Data'!$D$93)</f>
        <v>-</v>
      </c>
      <c r="F1675" s="169" t="str">
        <f>IF(ISBLANK('Payer Participation Data'!$E$93),"-",'Payer Participation Data'!$E$93)</f>
        <v>-</v>
      </c>
      <c r="G1675" s="260">
        <v>1</v>
      </c>
      <c r="H1675" s="260">
        <v>2</v>
      </c>
      <c r="I1675" s="260">
        <v>5</v>
      </c>
      <c r="J1675" s="102" t="str">
        <f t="shared" si="73"/>
        <v>251</v>
      </c>
      <c r="K1675" s="102" t="s">
        <v>30</v>
      </c>
      <c r="L1675" s="263">
        <f>IF(ISNA(SUMIFS(INDEX('Payer Participation Data'!$F$10:$BM$59,0,MATCH(CONCATENATE($J1675,L$6),'Payer Participation Data'!$F$8:$BM$8,0)),'Payer Participation Data'!$B$10:$B$59,$C1675,'Payer Participation Data'!$C$10:$C$59,$D1675)),"-",SUMIFS(INDEX('Payer Participation Data'!$F$10:$BM$59,0,MATCH(CONCATENATE($J1675,L$6),'Payer Participation Data'!$F$8:$BM$8,0)),'Payer Participation Data'!$B$10:$B$59,$C1675,'Payer Participation Data'!$C$10:$C$59,$D1675))</f>
        <v>0</v>
      </c>
      <c r="M1675" s="264">
        <f>IF(ISNA(SUMIFS(INDEX('Payer Participation Data'!$F$10:$BM$59,0,MATCH(CONCATENATE($J1675,M$6),'Payer Participation Data'!$F$8:$BM$8,0)),'Payer Participation Data'!$B$10:$B$59,$C1675,'Payer Participation Data'!$C$10:$C$59,$D1675)),"-",SUMIFS(INDEX('Payer Participation Data'!$F$10:$BM$59,0,MATCH(CONCATENATE($J1675,M$6),'Payer Participation Data'!$F$8:$BM$8,0)),'Payer Participation Data'!$B$10:$B$59,$C1675,'Payer Participation Data'!$C$10:$C$59,$D1675))</f>
        <v>0</v>
      </c>
    </row>
    <row r="1676" spans="2:13" x14ac:dyDescent="0.35">
      <c r="B1676" s="127" t="s">
        <v>80</v>
      </c>
      <c r="C1676" s="169" t="str">
        <f>IF(ISBLANK('Payer Participation Data'!$B$93),"-",'Payer Participation Data'!$B$93)</f>
        <v>-</v>
      </c>
      <c r="D1676" s="169" t="str">
        <f>IF(ISBLANK('Payer Participation Data'!$C$93),"-",'Payer Participation Data'!$C$93)</f>
        <v>-</v>
      </c>
      <c r="E1676" s="169" t="str">
        <f>IF(ISBLANK('Payer Participation Data'!$D$93),"-",'Payer Participation Data'!$D$93)</f>
        <v>-</v>
      </c>
      <c r="F1676" s="169" t="str">
        <f>IF(ISBLANK('Payer Participation Data'!$E$93),"-",'Payer Participation Data'!$E$93)</f>
        <v>-</v>
      </c>
      <c r="G1676" s="261">
        <v>2</v>
      </c>
      <c r="H1676" s="261">
        <v>2</v>
      </c>
      <c r="I1676" s="261">
        <v>5</v>
      </c>
      <c r="J1676" s="128" t="str">
        <f t="shared" si="73"/>
        <v>252</v>
      </c>
      <c r="K1676" s="128" t="s">
        <v>30</v>
      </c>
      <c r="L1676" s="263">
        <f>IF(ISNA(SUMIFS(INDEX('Payer Participation Data'!$F$10:$BM$59,0,MATCH(CONCATENATE($J1676,L$6),'Payer Participation Data'!$F$8:$BM$8,0)),'Payer Participation Data'!$B$10:$B$59,$C1676,'Payer Participation Data'!$C$10:$C$59,$D1676)),"-",SUMIFS(INDEX('Payer Participation Data'!$F$10:$BM$59,0,MATCH(CONCATENATE($J1676,L$6),'Payer Participation Data'!$F$8:$BM$8,0)),'Payer Participation Data'!$B$10:$B$59,$C1676,'Payer Participation Data'!$C$10:$C$59,$D1676))</f>
        <v>0</v>
      </c>
      <c r="M1676" s="264">
        <f>IF(ISNA(SUMIFS(INDEX('Payer Participation Data'!$F$10:$BM$59,0,MATCH(CONCATENATE($J1676,M$6),'Payer Participation Data'!$F$8:$BM$8,0)),'Payer Participation Data'!$B$10:$B$59,$C1676,'Payer Participation Data'!$C$10:$C$59,$D1676)),"-",SUMIFS(INDEX('Payer Participation Data'!$F$10:$BM$59,0,MATCH(CONCATENATE($J1676,M$6),'Payer Participation Data'!$F$8:$BM$8,0)),'Payer Participation Data'!$B$10:$B$59,$C1676,'Payer Participation Data'!$C$10:$C$59,$D1676))</f>
        <v>0</v>
      </c>
    </row>
    <row r="1677" spans="2:13" x14ac:dyDescent="0.35">
      <c r="B1677" s="127" t="s">
        <v>80</v>
      </c>
      <c r="C1677" s="169" t="str">
        <f>IF(ISBLANK('Payer Participation Data'!$B$93),"-",'Payer Participation Data'!$B$93)</f>
        <v>-</v>
      </c>
      <c r="D1677" s="169" t="str">
        <f>IF(ISBLANK('Payer Participation Data'!$C$93),"-",'Payer Participation Data'!$C$93)</f>
        <v>-</v>
      </c>
      <c r="E1677" s="169" t="str">
        <f>IF(ISBLANK('Payer Participation Data'!$D$93),"-",'Payer Participation Data'!$D$93)</f>
        <v>-</v>
      </c>
      <c r="F1677" s="169" t="str">
        <f>IF(ISBLANK('Payer Participation Data'!$E$93),"-",'Payer Participation Data'!$E$93)</f>
        <v>-</v>
      </c>
      <c r="G1677" s="260">
        <v>3</v>
      </c>
      <c r="H1677" s="260">
        <v>2</v>
      </c>
      <c r="I1677" s="260">
        <v>5</v>
      </c>
      <c r="J1677" s="102" t="str">
        <f t="shared" si="73"/>
        <v>253</v>
      </c>
      <c r="K1677" s="102" t="s">
        <v>30</v>
      </c>
      <c r="L1677" s="263">
        <f>IF(ISNA(SUMIFS(INDEX('Payer Participation Data'!$F$10:$BM$59,0,MATCH(CONCATENATE($J1677,L$6),'Payer Participation Data'!$F$8:$BM$8,0)),'Payer Participation Data'!$B$10:$B$59,$C1677,'Payer Participation Data'!$C$10:$C$59,$D1677)),"-",SUMIFS(INDEX('Payer Participation Data'!$F$10:$BM$59,0,MATCH(CONCATENATE($J1677,L$6),'Payer Participation Data'!$F$8:$BM$8,0)),'Payer Participation Data'!$B$10:$B$59,$C1677,'Payer Participation Data'!$C$10:$C$59,$D1677))</f>
        <v>0</v>
      </c>
      <c r="M1677" s="264">
        <f>IF(ISNA(SUMIFS(INDEX('Payer Participation Data'!$F$10:$BM$59,0,MATCH(CONCATENATE($J1677,M$6),'Payer Participation Data'!$F$8:$BM$8,0)),'Payer Participation Data'!$B$10:$B$59,$C1677,'Payer Participation Data'!$C$10:$C$59,$D1677)),"-",SUMIFS(INDEX('Payer Participation Data'!$F$10:$BM$59,0,MATCH(CONCATENATE($J1677,M$6),'Payer Participation Data'!$F$8:$BM$8,0)),'Payer Participation Data'!$B$10:$B$59,$C1677,'Payer Participation Data'!$C$10:$C$59,$D1677))</f>
        <v>0</v>
      </c>
    </row>
    <row r="1678" spans="2:13" x14ac:dyDescent="0.35">
      <c r="B1678" s="127" t="s">
        <v>80</v>
      </c>
      <c r="C1678" s="169" t="str">
        <f>IF(ISBLANK('Payer Participation Data'!$B$93),"-",'Payer Participation Data'!$B$93)</f>
        <v>-</v>
      </c>
      <c r="D1678" s="169" t="str">
        <f>IF(ISBLANK('Payer Participation Data'!$C$93),"-",'Payer Participation Data'!$C$93)</f>
        <v>-</v>
      </c>
      <c r="E1678" s="169" t="str">
        <f>IF(ISBLANK('Payer Participation Data'!$D$93),"-",'Payer Participation Data'!$D$93)</f>
        <v>-</v>
      </c>
      <c r="F1678" s="169" t="str">
        <f>IF(ISBLANK('Payer Participation Data'!$E$93),"-",'Payer Participation Data'!$E$93)</f>
        <v>-</v>
      </c>
      <c r="G1678" s="261">
        <v>4</v>
      </c>
      <c r="H1678" s="261">
        <v>2</v>
      </c>
      <c r="I1678" s="261">
        <v>5</v>
      </c>
      <c r="J1678" s="128" t="str">
        <f t="shared" si="73"/>
        <v>254</v>
      </c>
      <c r="K1678" s="128" t="s">
        <v>30</v>
      </c>
      <c r="L1678" s="263">
        <f>IF(ISNA(SUMIFS(INDEX('Payer Participation Data'!$F$10:$BM$59,0,MATCH(CONCATENATE($J1678,L$6),'Payer Participation Data'!$F$8:$BM$8,0)),'Payer Participation Data'!$B$10:$B$59,$C1678,'Payer Participation Data'!$C$10:$C$59,$D1678)),"-",SUMIFS(INDEX('Payer Participation Data'!$F$10:$BM$59,0,MATCH(CONCATENATE($J1678,L$6),'Payer Participation Data'!$F$8:$BM$8,0)),'Payer Participation Data'!$B$10:$B$59,$C1678,'Payer Participation Data'!$C$10:$C$59,$D1678))</f>
        <v>0</v>
      </c>
      <c r="M1678" s="264">
        <f>IF(ISNA(SUMIFS(INDEX('Payer Participation Data'!$F$10:$BM$59,0,MATCH(CONCATENATE($J1678,M$6),'Payer Participation Data'!$F$8:$BM$8,0)),'Payer Participation Data'!$B$10:$B$59,$C1678,'Payer Participation Data'!$C$10:$C$59,$D1678)),"-",SUMIFS(INDEX('Payer Participation Data'!$F$10:$BM$59,0,MATCH(CONCATENATE($J1678,M$6),'Payer Participation Data'!$F$8:$BM$8,0)),'Payer Participation Data'!$B$10:$B$59,$C1678,'Payer Participation Data'!$C$10:$C$59,$D1678))</f>
        <v>0</v>
      </c>
    </row>
    <row r="1679" spans="2:13" x14ac:dyDescent="0.35">
      <c r="B1679" s="127" t="s">
        <v>80</v>
      </c>
      <c r="C1679" s="169" t="str">
        <f>IF(ISBLANK('Payer Participation Data'!$B$93),"-",'Payer Participation Data'!$B$93)</f>
        <v>-</v>
      </c>
      <c r="D1679" s="169" t="str">
        <f>IF(ISBLANK('Payer Participation Data'!$C$93),"-",'Payer Participation Data'!$C$93)</f>
        <v>-</v>
      </c>
      <c r="E1679" s="169" t="str">
        <f>IF(ISBLANK('Payer Participation Data'!$D$93),"-",'Payer Participation Data'!$D$93)</f>
        <v>-</v>
      </c>
      <c r="F1679" s="169" t="str">
        <f>IF(ISBLANK('Payer Participation Data'!$E$93),"-",'Payer Participation Data'!$E$93)</f>
        <v>-</v>
      </c>
      <c r="G1679" s="260">
        <v>1</v>
      </c>
      <c r="H1679" s="260">
        <v>3</v>
      </c>
      <c r="I1679" s="260">
        <v>5</v>
      </c>
      <c r="J1679" s="102" t="str">
        <f t="shared" si="73"/>
        <v>351</v>
      </c>
      <c r="K1679" s="102" t="s">
        <v>30</v>
      </c>
      <c r="L1679" s="263">
        <f>IF(ISNA(SUMIFS(INDEX('Payer Participation Data'!$F$10:$BM$59,0,MATCH(CONCATENATE($J1679,L$6),'Payer Participation Data'!$F$8:$BM$8,0)),'Payer Participation Data'!$B$10:$B$59,$C1679,'Payer Participation Data'!$C$10:$C$59,$D1679)),"-",SUMIFS(INDEX('Payer Participation Data'!$F$10:$BM$59,0,MATCH(CONCATENATE($J1679,L$6),'Payer Participation Data'!$F$8:$BM$8,0)),'Payer Participation Data'!$B$10:$B$59,$C1679,'Payer Participation Data'!$C$10:$C$59,$D1679))</f>
        <v>0</v>
      </c>
      <c r="M1679" s="264">
        <f>IF(ISNA(SUMIFS(INDEX('Payer Participation Data'!$F$10:$BM$59,0,MATCH(CONCATENATE($J1679,M$6),'Payer Participation Data'!$F$8:$BM$8,0)),'Payer Participation Data'!$B$10:$B$59,$C1679,'Payer Participation Data'!$C$10:$C$59,$D1679)),"-",SUMIFS(INDEX('Payer Participation Data'!$F$10:$BM$59,0,MATCH(CONCATENATE($J1679,M$6),'Payer Participation Data'!$F$8:$BM$8,0)),'Payer Participation Data'!$B$10:$B$59,$C1679,'Payer Participation Data'!$C$10:$C$59,$D1679))</f>
        <v>0</v>
      </c>
    </row>
    <row r="1680" spans="2:13" x14ac:dyDescent="0.35">
      <c r="B1680" s="127" t="s">
        <v>80</v>
      </c>
      <c r="C1680" s="169" t="str">
        <f>IF(ISBLANK('Payer Participation Data'!$B$93),"-",'Payer Participation Data'!$B$93)</f>
        <v>-</v>
      </c>
      <c r="D1680" s="169" t="str">
        <f>IF(ISBLANK('Payer Participation Data'!$C$93),"-",'Payer Participation Data'!$C$93)</f>
        <v>-</v>
      </c>
      <c r="E1680" s="169" t="str">
        <f>IF(ISBLANK('Payer Participation Data'!$D$93),"-",'Payer Participation Data'!$D$93)</f>
        <v>-</v>
      </c>
      <c r="F1680" s="169" t="str">
        <f>IF(ISBLANK('Payer Participation Data'!$E$93),"-",'Payer Participation Data'!$E$93)</f>
        <v>-</v>
      </c>
      <c r="G1680" s="261">
        <v>2</v>
      </c>
      <c r="H1680" s="261">
        <v>3</v>
      </c>
      <c r="I1680" s="261">
        <v>5</v>
      </c>
      <c r="J1680" s="128" t="str">
        <f t="shared" si="73"/>
        <v>352</v>
      </c>
      <c r="K1680" s="128" t="s">
        <v>30</v>
      </c>
      <c r="L1680" s="263">
        <f>IF(ISNA(SUMIFS(INDEX('Payer Participation Data'!$F$10:$BM$59,0,MATCH(CONCATENATE($J1680,L$6),'Payer Participation Data'!$F$8:$BM$8,0)),'Payer Participation Data'!$B$10:$B$59,$C1680,'Payer Participation Data'!$C$10:$C$59,$D1680)),"-",SUMIFS(INDEX('Payer Participation Data'!$F$10:$BM$59,0,MATCH(CONCATENATE($J1680,L$6),'Payer Participation Data'!$F$8:$BM$8,0)),'Payer Participation Data'!$B$10:$B$59,$C1680,'Payer Participation Data'!$C$10:$C$59,$D1680))</f>
        <v>0</v>
      </c>
      <c r="M1680" s="264">
        <f>IF(ISNA(SUMIFS(INDEX('Payer Participation Data'!$F$10:$BM$59,0,MATCH(CONCATENATE($J1680,M$6),'Payer Participation Data'!$F$8:$BM$8,0)),'Payer Participation Data'!$B$10:$B$59,$C1680,'Payer Participation Data'!$C$10:$C$59,$D1680)),"-",SUMIFS(INDEX('Payer Participation Data'!$F$10:$BM$59,0,MATCH(CONCATENATE($J1680,M$6),'Payer Participation Data'!$F$8:$BM$8,0)),'Payer Participation Data'!$B$10:$B$59,$C1680,'Payer Participation Data'!$C$10:$C$59,$D1680))</f>
        <v>0</v>
      </c>
    </row>
    <row r="1681" spans="2:13" x14ac:dyDescent="0.35">
      <c r="B1681" s="127" t="s">
        <v>80</v>
      </c>
      <c r="C1681" s="169" t="str">
        <f>IF(ISBLANK('Payer Participation Data'!$B$93),"-",'Payer Participation Data'!$B$93)</f>
        <v>-</v>
      </c>
      <c r="D1681" s="169" t="str">
        <f>IF(ISBLANK('Payer Participation Data'!$C$93),"-",'Payer Participation Data'!$C$93)</f>
        <v>-</v>
      </c>
      <c r="E1681" s="169" t="str">
        <f>IF(ISBLANK('Payer Participation Data'!$D$93),"-",'Payer Participation Data'!$D$93)</f>
        <v>-</v>
      </c>
      <c r="F1681" s="169" t="str">
        <f>IF(ISBLANK('Payer Participation Data'!$E$93),"-",'Payer Participation Data'!$E$93)</f>
        <v>-</v>
      </c>
      <c r="G1681" s="260">
        <v>3</v>
      </c>
      <c r="H1681" s="260">
        <v>3</v>
      </c>
      <c r="I1681" s="260">
        <v>5</v>
      </c>
      <c r="J1681" s="102" t="str">
        <f t="shared" si="73"/>
        <v>353</v>
      </c>
      <c r="K1681" s="102" t="s">
        <v>30</v>
      </c>
      <c r="L1681" s="263">
        <f>IF(ISNA(SUMIFS(INDEX('Payer Participation Data'!$F$10:$BM$59,0,MATCH(CONCATENATE($J1681,L$6),'Payer Participation Data'!$F$8:$BM$8,0)),'Payer Participation Data'!$B$10:$B$59,$C1681,'Payer Participation Data'!$C$10:$C$59,$D1681)),"-",SUMIFS(INDEX('Payer Participation Data'!$F$10:$BM$59,0,MATCH(CONCATENATE($J1681,L$6),'Payer Participation Data'!$F$8:$BM$8,0)),'Payer Participation Data'!$B$10:$B$59,$C1681,'Payer Participation Data'!$C$10:$C$59,$D1681))</f>
        <v>0</v>
      </c>
      <c r="M1681" s="264">
        <f>IF(ISNA(SUMIFS(INDEX('Payer Participation Data'!$F$10:$BM$59,0,MATCH(CONCATENATE($J1681,M$6),'Payer Participation Data'!$F$8:$BM$8,0)),'Payer Participation Data'!$B$10:$B$59,$C1681,'Payer Participation Data'!$C$10:$C$59,$D1681)),"-",SUMIFS(INDEX('Payer Participation Data'!$F$10:$BM$59,0,MATCH(CONCATENATE($J1681,M$6),'Payer Participation Data'!$F$8:$BM$8,0)),'Payer Participation Data'!$B$10:$B$59,$C1681,'Payer Participation Data'!$C$10:$C$59,$D1681))</f>
        <v>0</v>
      </c>
    </row>
    <row r="1682" spans="2:13" x14ac:dyDescent="0.35">
      <c r="B1682" s="127" t="s">
        <v>80</v>
      </c>
      <c r="C1682" s="169" t="str">
        <f>IF(ISBLANK('Payer Participation Data'!$B$93),"-",'Payer Participation Data'!$B$93)</f>
        <v>-</v>
      </c>
      <c r="D1682" s="169" t="str">
        <f>IF(ISBLANK('Payer Participation Data'!$C$93),"-",'Payer Participation Data'!$C$93)</f>
        <v>-</v>
      </c>
      <c r="E1682" s="169" t="str">
        <f>IF(ISBLANK('Payer Participation Data'!$D$93),"-",'Payer Participation Data'!$D$93)</f>
        <v>-</v>
      </c>
      <c r="F1682" s="169" t="str">
        <f>IF(ISBLANK('Payer Participation Data'!$E$93),"-",'Payer Participation Data'!$E$93)</f>
        <v>-</v>
      </c>
      <c r="G1682" s="261">
        <v>4</v>
      </c>
      <c r="H1682" s="261">
        <v>3</v>
      </c>
      <c r="I1682" s="261">
        <v>5</v>
      </c>
      <c r="J1682" s="128" t="str">
        <f t="shared" si="73"/>
        <v>354</v>
      </c>
      <c r="K1682" s="128" t="s">
        <v>30</v>
      </c>
      <c r="L1682" s="263">
        <f>IF(ISNA(SUMIFS(INDEX('Payer Participation Data'!$F$10:$BM$59,0,MATCH(CONCATENATE($J1682,L$6),'Payer Participation Data'!$F$8:$BM$8,0)),'Payer Participation Data'!$B$10:$B$59,$C1682,'Payer Participation Data'!$C$10:$C$59,$D1682)),"-",SUMIFS(INDEX('Payer Participation Data'!$F$10:$BM$59,0,MATCH(CONCATENATE($J1682,L$6),'Payer Participation Data'!$F$8:$BM$8,0)),'Payer Participation Data'!$B$10:$B$59,$C1682,'Payer Participation Data'!$C$10:$C$59,$D1682))</f>
        <v>0</v>
      </c>
      <c r="M1682" s="264">
        <f>IF(ISNA(SUMIFS(INDEX('Payer Participation Data'!$F$10:$BM$59,0,MATCH(CONCATENATE($J1682,M$6),'Payer Participation Data'!$F$8:$BM$8,0)),'Payer Participation Data'!$B$10:$B$59,$C1682,'Payer Participation Data'!$C$10:$C$59,$D1682)),"-",SUMIFS(INDEX('Payer Participation Data'!$F$10:$BM$59,0,MATCH(CONCATENATE($J1682,M$6),'Payer Participation Data'!$F$8:$BM$8,0)),'Payer Participation Data'!$B$10:$B$59,$C1682,'Payer Participation Data'!$C$10:$C$59,$D1682))</f>
        <v>0</v>
      </c>
    </row>
    <row r="1683" spans="2:13" x14ac:dyDescent="0.35">
      <c r="B1683" s="127" t="s">
        <v>80</v>
      </c>
      <c r="C1683" s="169" t="str">
        <f>IF(ISBLANK('Payer Participation Data'!$B$93),"-",'Payer Participation Data'!$B$93)</f>
        <v>-</v>
      </c>
      <c r="D1683" s="169" t="str">
        <f>IF(ISBLANK('Payer Participation Data'!$C$93),"-",'Payer Participation Data'!$C$93)</f>
        <v>-</v>
      </c>
      <c r="E1683" s="169" t="str">
        <f>IF(ISBLANK('Payer Participation Data'!$D$93),"-",'Payer Participation Data'!$D$93)</f>
        <v>-</v>
      </c>
      <c r="F1683" s="169" t="str">
        <f>IF(ISBLANK('Payer Participation Data'!$E$93),"-",'Payer Participation Data'!$E$93)</f>
        <v>-</v>
      </c>
      <c r="G1683" s="260">
        <v>1</v>
      </c>
      <c r="H1683" s="260">
        <v>4</v>
      </c>
      <c r="I1683" s="260">
        <v>5</v>
      </c>
      <c r="J1683" s="102" t="str">
        <f t="shared" si="73"/>
        <v>451</v>
      </c>
      <c r="K1683" s="102" t="s">
        <v>30</v>
      </c>
      <c r="L1683" s="263">
        <f>IF(ISNA(SUMIFS(INDEX('Payer Participation Data'!$F$10:$BM$59,0,MATCH(CONCATENATE($J1683,L$6),'Payer Participation Data'!$F$8:$BM$8,0)),'Payer Participation Data'!$B$10:$B$59,$C1683,'Payer Participation Data'!$C$10:$C$59,$D1683)),"-",SUMIFS(INDEX('Payer Participation Data'!$F$10:$BM$59,0,MATCH(CONCATENATE($J1683,L$6),'Payer Participation Data'!$F$8:$BM$8,0)),'Payer Participation Data'!$B$10:$B$59,$C1683,'Payer Participation Data'!$C$10:$C$59,$D1683))</f>
        <v>0</v>
      </c>
      <c r="M1683" s="264">
        <f>IF(ISNA(SUMIFS(INDEX('Payer Participation Data'!$F$10:$BM$59,0,MATCH(CONCATENATE($J1683,M$6),'Payer Participation Data'!$F$8:$BM$8,0)),'Payer Participation Data'!$B$10:$B$59,$C1683,'Payer Participation Data'!$C$10:$C$59,$D1683)),"-",SUMIFS(INDEX('Payer Participation Data'!$F$10:$BM$59,0,MATCH(CONCATENATE($J1683,M$6),'Payer Participation Data'!$F$8:$BM$8,0)),'Payer Participation Data'!$B$10:$B$59,$C1683,'Payer Participation Data'!$C$10:$C$59,$D1683))</f>
        <v>0</v>
      </c>
    </row>
    <row r="1684" spans="2:13" x14ac:dyDescent="0.35">
      <c r="B1684" s="127" t="s">
        <v>80</v>
      </c>
      <c r="C1684" s="169" t="str">
        <f>IF(ISBLANK('Payer Participation Data'!$B$93),"-",'Payer Participation Data'!$B$93)</f>
        <v>-</v>
      </c>
      <c r="D1684" s="169" t="str">
        <f>IF(ISBLANK('Payer Participation Data'!$C$93),"-",'Payer Participation Data'!$C$93)</f>
        <v>-</v>
      </c>
      <c r="E1684" s="169" t="str">
        <f>IF(ISBLANK('Payer Participation Data'!$D$93),"-",'Payer Participation Data'!$D$93)</f>
        <v>-</v>
      </c>
      <c r="F1684" s="169" t="str">
        <f>IF(ISBLANK('Payer Participation Data'!$E$93),"-",'Payer Participation Data'!$E$93)</f>
        <v>-</v>
      </c>
      <c r="G1684" s="261">
        <v>2</v>
      </c>
      <c r="H1684" s="261">
        <v>4</v>
      </c>
      <c r="I1684" s="261">
        <v>5</v>
      </c>
      <c r="J1684" s="128" t="str">
        <f t="shared" si="73"/>
        <v>452</v>
      </c>
      <c r="K1684" s="128" t="s">
        <v>30</v>
      </c>
      <c r="L1684" s="263">
        <f>IF(ISNA(SUMIFS(INDEX('Payer Participation Data'!$F$10:$BM$59,0,MATCH(CONCATENATE($J1684,L$6),'Payer Participation Data'!$F$8:$BM$8,0)),'Payer Participation Data'!$B$10:$B$59,$C1684,'Payer Participation Data'!$C$10:$C$59,$D1684)),"-",SUMIFS(INDEX('Payer Participation Data'!$F$10:$BM$59,0,MATCH(CONCATENATE($J1684,L$6),'Payer Participation Data'!$F$8:$BM$8,0)),'Payer Participation Data'!$B$10:$B$59,$C1684,'Payer Participation Data'!$C$10:$C$59,$D1684))</f>
        <v>0</v>
      </c>
      <c r="M1684" s="264">
        <f>IF(ISNA(SUMIFS(INDEX('Payer Participation Data'!$F$10:$BM$59,0,MATCH(CONCATENATE($J1684,M$6),'Payer Participation Data'!$F$8:$BM$8,0)),'Payer Participation Data'!$B$10:$B$59,$C1684,'Payer Participation Data'!$C$10:$C$59,$D1684)),"-",SUMIFS(INDEX('Payer Participation Data'!$F$10:$BM$59,0,MATCH(CONCATENATE($J1684,M$6),'Payer Participation Data'!$F$8:$BM$8,0)),'Payer Participation Data'!$B$10:$B$59,$C1684,'Payer Participation Data'!$C$10:$C$59,$D1684))</f>
        <v>0</v>
      </c>
    </row>
    <row r="1685" spans="2:13" x14ac:dyDescent="0.35">
      <c r="B1685" s="127" t="s">
        <v>80</v>
      </c>
      <c r="C1685" s="169" t="str">
        <f>IF(ISBLANK('Payer Participation Data'!$B$93),"-",'Payer Participation Data'!$B$93)</f>
        <v>-</v>
      </c>
      <c r="D1685" s="169" t="str">
        <f>IF(ISBLANK('Payer Participation Data'!$C$93),"-",'Payer Participation Data'!$C$93)</f>
        <v>-</v>
      </c>
      <c r="E1685" s="169" t="str">
        <f>IF(ISBLANK('Payer Participation Data'!$D$93),"-",'Payer Participation Data'!$D$93)</f>
        <v>-</v>
      </c>
      <c r="F1685" s="169" t="str">
        <f>IF(ISBLANK('Payer Participation Data'!$E$93),"-",'Payer Participation Data'!$E$93)</f>
        <v>-</v>
      </c>
      <c r="G1685" s="260">
        <v>3</v>
      </c>
      <c r="H1685" s="260">
        <v>4</v>
      </c>
      <c r="I1685" s="260">
        <v>5</v>
      </c>
      <c r="J1685" s="102" t="str">
        <f t="shared" si="73"/>
        <v>453</v>
      </c>
      <c r="K1685" s="102" t="s">
        <v>30</v>
      </c>
      <c r="L1685" s="263">
        <f>IF(ISNA(SUMIFS(INDEX('Payer Participation Data'!$F$10:$BM$59,0,MATCH(CONCATENATE($J1685,L$6),'Payer Participation Data'!$F$8:$BM$8,0)),'Payer Participation Data'!$B$10:$B$59,$C1685,'Payer Participation Data'!$C$10:$C$59,$D1685)),"-",SUMIFS(INDEX('Payer Participation Data'!$F$10:$BM$59,0,MATCH(CONCATENATE($J1685,L$6),'Payer Participation Data'!$F$8:$BM$8,0)),'Payer Participation Data'!$B$10:$B$59,$C1685,'Payer Participation Data'!$C$10:$C$59,$D1685))</f>
        <v>0</v>
      </c>
      <c r="M1685" s="264">
        <f>IF(ISNA(SUMIFS(INDEX('Payer Participation Data'!$F$10:$BM$59,0,MATCH(CONCATENATE($J1685,M$6),'Payer Participation Data'!$F$8:$BM$8,0)),'Payer Participation Data'!$B$10:$B$59,$C1685,'Payer Participation Data'!$C$10:$C$59,$D1685)),"-",SUMIFS(INDEX('Payer Participation Data'!$F$10:$BM$59,0,MATCH(CONCATENATE($J1685,M$6),'Payer Participation Data'!$F$8:$BM$8,0)),'Payer Participation Data'!$B$10:$B$59,$C1685,'Payer Participation Data'!$C$10:$C$59,$D1685))</f>
        <v>0</v>
      </c>
    </row>
    <row r="1686" spans="2:13" x14ac:dyDescent="0.35">
      <c r="B1686" s="127" t="s">
        <v>80</v>
      </c>
      <c r="C1686" s="169" t="str">
        <f>IF(ISBLANK('Payer Participation Data'!$B$93),"-",'Payer Participation Data'!$B$93)</f>
        <v>-</v>
      </c>
      <c r="D1686" s="169" t="str">
        <f>IF(ISBLANK('Payer Participation Data'!$C$93),"-",'Payer Participation Data'!$C$93)</f>
        <v>-</v>
      </c>
      <c r="E1686" s="169" t="str">
        <f>IF(ISBLANK('Payer Participation Data'!$D$93),"-",'Payer Participation Data'!$D$93)</f>
        <v>-</v>
      </c>
      <c r="F1686" s="169" t="str">
        <f>IF(ISBLANK('Payer Participation Data'!$E$93),"-",'Payer Participation Data'!$E$93)</f>
        <v>-</v>
      </c>
      <c r="G1686" s="261">
        <v>4</v>
      </c>
      <c r="H1686" s="261">
        <v>4</v>
      </c>
      <c r="I1686" s="261">
        <v>5</v>
      </c>
      <c r="J1686" s="128" t="str">
        <f t="shared" si="73"/>
        <v>454</v>
      </c>
      <c r="K1686" s="128" t="s">
        <v>30</v>
      </c>
      <c r="L1686" s="263">
        <f>IF(ISNA(SUMIFS(INDEX('Payer Participation Data'!$F$10:$BM$59,0,MATCH(CONCATENATE($J1686,L$6),'Payer Participation Data'!$F$8:$BM$8,0)),'Payer Participation Data'!$B$10:$B$59,$C1686,'Payer Participation Data'!$C$10:$C$59,$D1686)),"-",SUMIFS(INDEX('Payer Participation Data'!$F$10:$BM$59,0,MATCH(CONCATENATE($J1686,L$6),'Payer Participation Data'!$F$8:$BM$8,0)),'Payer Participation Data'!$B$10:$B$59,$C1686,'Payer Participation Data'!$C$10:$C$59,$D1686))</f>
        <v>0</v>
      </c>
      <c r="M1686" s="264">
        <f>IF(ISNA(SUMIFS(INDEX('Payer Participation Data'!$F$10:$BM$59,0,MATCH(CONCATENATE($J1686,M$6),'Payer Participation Data'!$F$8:$BM$8,0)),'Payer Participation Data'!$B$10:$B$59,$C1686,'Payer Participation Data'!$C$10:$C$59,$D1686)),"-",SUMIFS(INDEX('Payer Participation Data'!$F$10:$BM$59,0,MATCH(CONCATENATE($J1686,M$6),'Payer Participation Data'!$F$8:$BM$8,0)),'Payer Participation Data'!$B$10:$B$59,$C1686,'Payer Participation Data'!$C$10:$C$59,$D1686))</f>
        <v>0</v>
      </c>
    </row>
    <row r="1687" spans="2:13" x14ac:dyDescent="0.35">
      <c r="B1687" s="127" t="s">
        <v>80</v>
      </c>
      <c r="C1687" s="169" t="str">
        <f>IF(ISBLANK('Payer Participation Data'!$B$94),"-",'Payer Participation Data'!$B$94)</f>
        <v>-</v>
      </c>
      <c r="D1687" s="169" t="str">
        <f>IF(ISBLANK('Payer Participation Data'!$C$94),"-",'Payer Participation Data'!$C$94)</f>
        <v>-</v>
      </c>
      <c r="E1687" s="169" t="str">
        <f>IF(ISBLANK('Payer Participation Data'!$D$94),"-",'Payer Participation Data'!$D$94)</f>
        <v>-</v>
      </c>
      <c r="F1687" s="169" t="str">
        <f>IF(ISBLANK('Payer Participation Data'!$E$94),"-",'Payer Participation Data'!$E$94)</f>
        <v>-</v>
      </c>
      <c r="G1687" s="260">
        <v>1</v>
      </c>
      <c r="H1687" s="260" t="s">
        <v>64</v>
      </c>
      <c r="I1687" s="260" t="s">
        <v>64</v>
      </c>
      <c r="J1687" s="102" t="str">
        <f t="shared" si="73"/>
        <v>BaselineBaseline1</v>
      </c>
      <c r="K1687" s="102" t="s">
        <v>30</v>
      </c>
      <c r="L1687" s="263">
        <f>IF(ISNA(SUMIFS(INDEX('Payer Participation Data'!$F$10:$BM$59,0,MATCH(CONCATENATE($J1687,L$6),'Payer Participation Data'!$F$8:$BM$8,0)),'Payer Participation Data'!$B$10:$B$59,$C1687,'Payer Participation Data'!$C$10:$C$59,$D1687)),"-",SUMIFS(INDEX('Payer Participation Data'!$F$10:$BM$59,0,MATCH(CONCATENATE($J1687,L$6),'Payer Participation Data'!$F$8:$BM$8,0)),'Payer Participation Data'!$B$10:$B$59,$C1687,'Payer Participation Data'!$C$10:$C$59,$D1687))</f>
        <v>0</v>
      </c>
      <c r="M1687" s="264">
        <f>IF(ISNA(SUMIFS(INDEX('Payer Participation Data'!$F$10:$BM$59,0,MATCH(CONCATENATE($J1687,M$6),'Payer Participation Data'!$F$8:$BM$8,0)),'Payer Participation Data'!$B$10:$B$59,$C1687,'Payer Participation Data'!$C$10:$C$59,$D1687)),"-",SUMIFS(INDEX('Payer Participation Data'!$F$10:$BM$59,0,MATCH(CONCATENATE($J1687,M$6),'Payer Participation Data'!$F$8:$BM$8,0)),'Payer Participation Data'!$B$10:$B$59,$C1687,'Payer Participation Data'!$C$10:$C$59,$D1687))</f>
        <v>0</v>
      </c>
    </row>
    <row r="1688" spans="2:13" x14ac:dyDescent="0.35">
      <c r="B1688" s="127" t="s">
        <v>80</v>
      </c>
      <c r="C1688" s="169" t="str">
        <f>IF(ISBLANK('Payer Participation Data'!$B$94),"-",'Payer Participation Data'!$B$94)</f>
        <v>-</v>
      </c>
      <c r="D1688" s="169" t="str">
        <f>IF(ISBLANK('Payer Participation Data'!$C$94),"-",'Payer Participation Data'!$C$94)</f>
        <v>-</v>
      </c>
      <c r="E1688" s="169" t="str">
        <f>IF(ISBLANK('Payer Participation Data'!$D$94),"-",'Payer Participation Data'!$D$94)</f>
        <v>-</v>
      </c>
      <c r="F1688" s="169" t="str">
        <f>IF(ISBLANK('Payer Participation Data'!$E$94),"-",'Payer Participation Data'!$E$94)</f>
        <v>-</v>
      </c>
      <c r="G1688" s="261">
        <v>2</v>
      </c>
      <c r="H1688" s="261" t="s">
        <v>64</v>
      </c>
      <c r="I1688" s="261" t="s">
        <v>64</v>
      </c>
      <c r="J1688" s="128" t="str">
        <f t="shared" si="73"/>
        <v>BaselineBaseline2</v>
      </c>
      <c r="K1688" s="128" t="s">
        <v>30</v>
      </c>
      <c r="L1688" s="263">
        <f>IF(ISNA(SUMIFS(INDEX('Payer Participation Data'!$F$10:$BM$59,0,MATCH(CONCATENATE($J1688,L$6),'Payer Participation Data'!$F$8:$BM$8,0)),'Payer Participation Data'!$B$10:$B$59,$C1688,'Payer Participation Data'!$C$10:$C$59,$D1688)),"-",SUMIFS(INDEX('Payer Participation Data'!$F$10:$BM$59,0,MATCH(CONCATENATE($J1688,L$6),'Payer Participation Data'!$F$8:$BM$8,0)),'Payer Participation Data'!$B$10:$B$59,$C1688,'Payer Participation Data'!$C$10:$C$59,$D1688))</f>
        <v>0</v>
      </c>
      <c r="M1688" s="264">
        <f>IF(ISNA(SUMIFS(INDEX('Payer Participation Data'!$F$10:$BM$59,0,MATCH(CONCATENATE($J1688,M$6),'Payer Participation Data'!$F$8:$BM$8,0)),'Payer Participation Data'!$B$10:$B$59,$C1688,'Payer Participation Data'!$C$10:$C$59,$D1688)),"-",SUMIFS(INDEX('Payer Participation Data'!$F$10:$BM$59,0,MATCH(CONCATENATE($J1688,M$6),'Payer Participation Data'!$F$8:$BM$8,0)),'Payer Participation Data'!$B$10:$B$59,$C1688,'Payer Participation Data'!$C$10:$C$59,$D1688))</f>
        <v>0</v>
      </c>
    </row>
    <row r="1689" spans="2:13" x14ac:dyDescent="0.35">
      <c r="B1689" s="127" t="s">
        <v>80</v>
      </c>
      <c r="C1689" s="169" t="str">
        <f>IF(ISBLANK('Payer Participation Data'!$B$94),"-",'Payer Participation Data'!$B$94)</f>
        <v>-</v>
      </c>
      <c r="D1689" s="169" t="str">
        <f>IF(ISBLANK('Payer Participation Data'!$C$94),"-",'Payer Participation Data'!$C$94)</f>
        <v>-</v>
      </c>
      <c r="E1689" s="169" t="str">
        <f>IF(ISBLANK('Payer Participation Data'!$D$94),"-",'Payer Participation Data'!$D$94)</f>
        <v>-</v>
      </c>
      <c r="F1689" s="169" t="str">
        <f>IF(ISBLANK('Payer Participation Data'!$E$94),"-",'Payer Participation Data'!$E$94)</f>
        <v>-</v>
      </c>
      <c r="G1689" s="260">
        <v>3</v>
      </c>
      <c r="H1689" s="260" t="s">
        <v>64</v>
      </c>
      <c r="I1689" s="260" t="s">
        <v>64</v>
      </c>
      <c r="J1689" s="102" t="str">
        <f t="shared" si="73"/>
        <v>BaselineBaseline3</v>
      </c>
      <c r="K1689" s="102" t="s">
        <v>30</v>
      </c>
      <c r="L1689" s="263">
        <f>IF(ISNA(SUMIFS(INDEX('Payer Participation Data'!$F$10:$BM$59,0,MATCH(CONCATENATE($J1689,L$6),'Payer Participation Data'!$F$8:$BM$8,0)),'Payer Participation Data'!$B$10:$B$59,$C1689,'Payer Participation Data'!$C$10:$C$59,$D1689)),"-",SUMIFS(INDEX('Payer Participation Data'!$F$10:$BM$59,0,MATCH(CONCATENATE($J1689,L$6),'Payer Participation Data'!$F$8:$BM$8,0)),'Payer Participation Data'!$B$10:$B$59,$C1689,'Payer Participation Data'!$C$10:$C$59,$D1689))</f>
        <v>0</v>
      </c>
      <c r="M1689" s="264">
        <f>IF(ISNA(SUMIFS(INDEX('Payer Participation Data'!$F$10:$BM$59,0,MATCH(CONCATENATE($J1689,M$6),'Payer Participation Data'!$F$8:$BM$8,0)),'Payer Participation Data'!$B$10:$B$59,$C1689,'Payer Participation Data'!$C$10:$C$59,$D1689)),"-",SUMIFS(INDEX('Payer Participation Data'!$F$10:$BM$59,0,MATCH(CONCATENATE($J1689,M$6),'Payer Participation Data'!$F$8:$BM$8,0)),'Payer Participation Data'!$B$10:$B$59,$C1689,'Payer Participation Data'!$C$10:$C$59,$D1689))</f>
        <v>0</v>
      </c>
    </row>
    <row r="1690" spans="2:13" x14ac:dyDescent="0.35">
      <c r="B1690" s="127" t="s">
        <v>80</v>
      </c>
      <c r="C1690" s="169" t="str">
        <f>IF(ISBLANK('Payer Participation Data'!$B$94),"-",'Payer Participation Data'!$B$94)</f>
        <v>-</v>
      </c>
      <c r="D1690" s="169" t="str">
        <f>IF(ISBLANK('Payer Participation Data'!$C$94),"-",'Payer Participation Data'!$C$94)</f>
        <v>-</v>
      </c>
      <c r="E1690" s="169" t="str">
        <f>IF(ISBLANK('Payer Participation Data'!$D$94),"-",'Payer Participation Data'!$D$94)</f>
        <v>-</v>
      </c>
      <c r="F1690" s="169" t="str">
        <f>IF(ISBLANK('Payer Participation Data'!$E$94),"-",'Payer Participation Data'!$E$94)</f>
        <v>-</v>
      </c>
      <c r="G1690" s="261">
        <v>4</v>
      </c>
      <c r="H1690" s="261" t="s">
        <v>64</v>
      </c>
      <c r="I1690" s="261" t="s">
        <v>64</v>
      </c>
      <c r="J1690" s="128" t="str">
        <f t="shared" si="73"/>
        <v>BaselineBaseline4</v>
      </c>
      <c r="K1690" s="128" t="s">
        <v>30</v>
      </c>
      <c r="L1690" s="263">
        <f>IF(ISNA(SUMIFS(INDEX('Payer Participation Data'!$F$10:$BM$59,0,MATCH(CONCATENATE($J1690,L$6),'Payer Participation Data'!$F$8:$BM$8,0)),'Payer Participation Data'!$B$10:$B$59,$C1690,'Payer Participation Data'!$C$10:$C$59,$D1690)),"-",SUMIFS(INDEX('Payer Participation Data'!$F$10:$BM$59,0,MATCH(CONCATENATE($J1690,L$6),'Payer Participation Data'!$F$8:$BM$8,0)),'Payer Participation Data'!$B$10:$B$59,$C1690,'Payer Participation Data'!$C$10:$C$59,$D1690))</f>
        <v>0</v>
      </c>
      <c r="M1690" s="264">
        <f>IF(ISNA(SUMIFS(INDEX('Payer Participation Data'!$F$10:$BM$59,0,MATCH(CONCATENATE($J1690,M$6),'Payer Participation Data'!$F$8:$BM$8,0)),'Payer Participation Data'!$B$10:$B$59,$C1690,'Payer Participation Data'!$C$10:$C$59,$D1690)),"-",SUMIFS(INDEX('Payer Participation Data'!$F$10:$BM$59,0,MATCH(CONCATENATE($J1690,M$6),'Payer Participation Data'!$F$8:$BM$8,0)),'Payer Participation Data'!$B$10:$B$59,$C1690,'Payer Participation Data'!$C$10:$C$59,$D1690))</f>
        <v>0</v>
      </c>
    </row>
    <row r="1691" spans="2:13" x14ac:dyDescent="0.35">
      <c r="B1691" s="127" t="s">
        <v>80</v>
      </c>
      <c r="C1691" s="169" t="str">
        <f>IF(ISBLANK('Payer Participation Data'!$B$94),"-",'Payer Participation Data'!$B$94)</f>
        <v>-</v>
      </c>
      <c r="D1691" s="169" t="str">
        <f>IF(ISBLANK('Payer Participation Data'!$C$94),"-",'Payer Participation Data'!$C$94)</f>
        <v>-</v>
      </c>
      <c r="E1691" s="169" t="str">
        <f>IF(ISBLANK('Payer Participation Data'!$D$94),"-",'Payer Participation Data'!$D$94)</f>
        <v>-</v>
      </c>
      <c r="F1691" s="169" t="str">
        <f>IF(ISBLANK('Payer Participation Data'!$E$94),"-",'Payer Participation Data'!$E$94)</f>
        <v>-</v>
      </c>
      <c r="G1691" s="260">
        <v>1</v>
      </c>
      <c r="H1691" s="260">
        <v>1</v>
      </c>
      <c r="I1691" s="260">
        <v>5</v>
      </c>
      <c r="J1691" s="102" t="str">
        <f t="shared" si="73"/>
        <v>151</v>
      </c>
      <c r="K1691" s="102" t="s">
        <v>30</v>
      </c>
      <c r="L1691" s="263">
        <f>IF(ISNA(SUMIFS(INDEX('Payer Participation Data'!$F$10:$BM$59,0,MATCH(CONCATENATE($J1691,L$6),'Payer Participation Data'!$F$8:$BM$8,0)),'Payer Participation Data'!$B$10:$B$59,$C1691,'Payer Participation Data'!$C$10:$C$59,$D1691)),"-",SUMIFS(INDEX('Payer Participation Data'!$F$10:$BM$59,0,MATCH(CONCATENATE($J1691,L$6),'Payer Participation Data'!$F$8:$BM$8,0)),'Payer Participation Data'!$B$10:$B$59,$C1691,'Payer Participation Data'!$C$10:$C$59,$D1691))</f>
        <v>0</v>
      </c>
      <c r="M1691" s="264">
        <f>IF(ISNA(SUMIFS(INDEX('Payer Participation Data'!$F$10:$BM$59,0,MATCH(CONCATENATE($J1691,M$6),'Payer Participation Data'!$F$8:$BM$8,0)),'Payer Participation Data'!$B$10:$B$59,$C1691,'Payer Participation Data'!$C$10:$C$59,$D1691)),"-",SUMIFS(INDEX('Payer Participation Data'!$F$10:$BM$59,0,MATCH(CONCATENATE($J1691,M$6),'Payer Participation Data'!$F$8:$BM$8,0)),'Payer Participation Data'!$B$10:$B$59,$C1691,'Payer Participation Data'!$C$10:$C$59,$D1691))</f>
        <v>0</v>
      </c>
    </row>
    <row r="1692" spans="2:13" x14ac:dyDescent="0.35">
      <c r="B1692" s="127" t="s">
        <v>80</v>
      </c>
      <c r="C1692" s="169" t="str">
        <f>IF(ISBLANK('Payer Participation Data'!$B$94),"-",'Payer Participation Data'!$B$94)</f>
        <v>-</v>
      </c>
      <c r="D1692" s="169" t="str">
        <f>IF(ISBLANK('Payer Participation Data'!$C$94),"-",'Payer Participation Data'!$C$94)</f>
        <v>-</v>
      </c>
      <c r="E1692" s="169" t="str">
        <f>IF(ISBLANK('Payer Participation Data'!$D$94),"-",'Payer Participation Data'!$D$94)</f>
        <v>-</v>
      </c>
      <c r="F1692" s="169" t="str">
        <f>IF(ISBLANK('Payer Participation Data'!$E$94),"-",'Payer Participation Data'!$E$94)</f>
        <v>-</v>
      </c>
      <c r="G1692" s="261">
        <v>2</v>
      </c>
      <c r="H1692" s="261">
        <v>1</v>
      </c>
      <c r="I1692" s="261">
        <v>5</v>
      </c>
      <c r="J1692" s="128" t="str">
        <f t="shared" si="73"/>
        <v>152</v>
      </c>
      <c r="K1692" s="128" t="s">
        <v>30</v>
      </c>
      <c r="L1692" s="263">
        <f>IF(ISNA(SUMIFS(INDEX('Payer Participation Data'!$F$10:$BM$59,0,MATCH(CONCATENATE($J1692,L$6),'Payer Participation Data'!$F$8:$BM$8,0)),'Payer Participation Data'!$B$10:$B$59,$C1692,'Payer Participation Data'!$C$10:$C$59,$D1692)),"-",SUMIFS(INDEX('Payer Participation Data'!$F$10:$BM$59,0,MATCH(CONCATENATE($J1692,L$6),'Payer Participation Data'!$F$8:$BM$8,0)),'Payer Participation Data'!$B$10:$B$59,$C1692,'Payer Participation Data'!$C$10:$C$59,$D1692))</f>
        <v>0</v>
      </c>
      <c r="M1692" s="264">
        <f>IF(ISNA(SUMIFS(INDEX('Payer Participation Data'!$F$10:$BM$59,0,MATCH(CONCATENATE($J1692,M$6),'Payer Participation Data'!$F$8:$BM$8,0)),'Payer Participation Data'!$B$10:$B$59,$C1692,'Payer Participation Data'!$C$10:$C$59,$D1692)),"-",SUMIFS(INDEX('Payer Participation Data'!$F$10:$BM$59,0,MATCH(CONCATENATE($J1692,M$6),'Payer Participation Data'!$F$8:$BM$8,0)),'Payer Participation Data'!$B$10:$B$59,$C1692,'Payer Participation Data'!$C$10:$C$59,$D1692))</f>
        <v>0</v>
      </c>
    </row>
    <row r="1693" spans="2:13" x14ac:dyDescent="0.35">
      <c r="B1693" s="127" t="s">
        <v>80</v>
      </c>
      <c r="C1693" s="169" t="str">
        <f>IF(ISBLANK('Payer Participation Data'!$B$94),"-",'Payer Participation Data'!$B$94)</f>
        <v>-</v>
      </c>
      <c r="D1693" s="169" t="str">
        <f>IF(ISBLANK('Payer Participation Data'!$C$94),"-",'Payer Participation Data'!$C$94)</f>
        <v>-</v>
      </c>
      <c r="E1693" s="169" t="str">
        <f>IF(ISBLANK('Payer Participation Data'!$D$94),"-",'Payer Participation Data'!$D$94)</f>
        <v>-</v>
      </c>
      <c r="F1693" s="169" t="str">
        <f>IF(ISBLANK('Payer Participation Data'!$E$94),"-",'Payer Participation Data'!$E$94)</f>
        <v>-</v>
      </c>
      <c r="G1693" s="260">
        <v>3</v>
      </c>
      <c r="H1693" s="260">
        <v>1</v>
      </c>
      <c r="I1693" s="260">
        <v>5</v>
      </c>
      <c r="J1693" s="102" t="str">
        <f t="shared" si="73"/>
        <v>153</v>
      </c>
      <c r="K1693" s="102" t="s">
        <v>30</v>
      </c>
      <c r="L1693" s="263">
        <f>IF(ISNA(SUMIFS(INDEX('Payer Participation Data'!$F$10:$BM$59,0,MATCH(CONCATENATE($J1693,L$6),'Payer Participation Data'!$F$8:$BM$8,0)),'Payer Participation Data'!$B$10:$B$59,$C1693,'Payer Participation Data'!$C$10:$C$59,$D1693)),"-",SUMIFS(INDEX('Payer Participation Data'!$F$10:$BM$59,0,MATCH(CONCATENATE($J1693,L$6),'Payer Participation Data'!$F$8:$BM$8,0)),'Payer Participation Data'!$B$10:$B$59,$C1693,'Payer Participation Data'!$C$10:$C$59,$D1693))</f>
        <v>0</v>
      </c>
      <c r="M1693" s="264">
        <f>IF(ISNA(SUMIFS(INDEX('Payer Participation Data'!$F$10:$BM$59,0,MATCH(CONCATENATE($J1693,M$6),'Payer Participation Data'!$F$8:$BM$8,0)),'Payer Participation Data'!$B$10:$B$59,$C1693,'Payer Participation Data'!$C$10:$C$59,$D1693)),"-",SUMIFS(INDEX('Payer Participation Data'!$F$10:$BM$59,0,MATCH(CONCATENATE($J1693,M$6),'Payer Participation Data'!$F$8:$BM$8,0)),'Payer Participation Data'!$B$10:$B$59,$C1693,'Payer Participation Data'!$C$10:$C$59,$D1693))</f>
        <v>0</v>
      </c>
    </row>
    <row r="1694" spans="2:13" x14ac:dyDescent="0.35">
      <c r="B1694" s="127" t="s">
        <v>80</v>
      </c>
      <c r="C1694" s="169" t="str">
        <f>IF(ISBLANK('Payer Participation Data'!$B$94),"-",'Payer Participation Data'!$B$94)</f>
        <v>-</v>
      </c>
      <c r="D1694" s="169" t="str">
        <f>IF(ISBLANK('Payer Participation Data'!$C$94),"-",'Payer Participation Data'!$C$94)</f>
        <v>-</v>
      </c>
      <c r="E1694" s="169" t="str">
        <f>IF(ISBLANK('Payer Participation Data'!$D$94),"-",'Payer Participation Data'!$D$94)</f>
        <v>-</v>
      </c>
      <c r="F1694" s="169" t="str">
        <f>IF(ISBLANK('Payer Participation Data'!$E$94),"-",'Payer Participation Data'!$E$94)</f>
        <v>-</v>
      </c>
      <c r="G1694" s="261">
        <v>4</v>
      </c>
      <c r="H1694" s="261">
        <v>1</v>
      </c>
      <c r="I1694" s="261">
        <v>5</v>
      </c>
      <c r="J1694" s="128" t="str">
        <f t="shared" si="73"/>
        <v>154</v>
      </c>
      <c r="K1694" s="128" t="s">
        <v>30</v>
      </c>
      <c r="L1694" s="263">
        <f>IF(ISNA(SUMIFS(INDEX('Payer Participation Data'!$F$10:$BM$59,0,MATCH(CONCATENATE($J1694,L$6),'Payer Participation Data'!$F$8:$BM$8,0)),'Payer Participation Data'!$B$10:$B$59,$C1694,'Payer Participation Data'!$C$10:$C$59,$D1694)),"-",SUMIFS(INDEX('Payer Participation Data'!$F$10:$BM$59,0,MATCH(CONCATENATE($J1694,L$6),'Payer Participation Data'!$F$8:$BM$8,0)),'Payer Participation Data'!$B$10:$B$59,$C1694,'Payer Participation Data'!$C$10:$C$59,$D1694))</f>
        <v>0</v>
      </c>
      <c r="M1694" s="264">
        <f>IF(ISNA(SUMIFS(INDEX('Payer Participation Data'!$F$10:$BM$59,0,MATCH(CONCATENATE($J1694,M$6),'Payer Participation Data'!$F$8:$BM$8,0)),'Payer Participation Data'!$B$10:$B$59,$C1694,'Payer Participation Data'!$C$10:$C$59,$D1694)),"-",SUMIFS(INDEX('Payer Participation Data'!$F$10:$BM$59,0,MATCH(CONCATENATE($J1694,M$6),'Payer Participation Data'!$F$8:$BM$8,0)),'Payer Participation Data'!$B$10:$B$59,$C1694,'Payer Participation Data'!$C$10:$C$59,$D1694))</f>
        <v>0</v>
      </c>
    </row>
    <row r="1695" spans="2:13" x14ac:dyDescent="0.35">
      <c r="B1695" s="127" t="s">
        <v>80</v>
      </c>
      <c r="C1695" s="169" t="str">
        <f>IF(ISBLANK('Payer Participation Data'!$B$94),"-",'Payer Participation Data'!$B$94)</f>
        <v>-</v>
      </c>
      <c r="D1695" s="169" t="str">
        <f>IF(ISBLANK('Payer Participation Data'!$C$94),"-",'Payer Participation Data'!$C$94)</f>
        <v>-</v>
      </c>
      <c r="E1695" s="169" t="str">
        <f>IF(ISBLANK('Payer Participation Data'!$D$94),"-",'Payer Participation Data'!$D$94)</f>
        <v>-</v>
      </c>
      <c r="F1695" s="169" t="str">
        <f>IF(ISBLANK('Payer Participation Data'!$E$94),"-",'Payer Participation Data'!$E$94)</f>
        <v>-</v>
      </c>
      <c r="G1695" s="260">
        <v>1</v>
      </c>
      <c r="H1695" s="260">
        <v>2</v>
      </c>
      <c r="I1695" s="260">
        <v>5</v>
      </c>
      <c r="J1695" s="102" t="str">
        <f t="shared" si="73"/>
        <v>251</v>
      </c>
      <c r="K1695" s="102" t="s">
        <v>30</v>
      </c>
      <c r="L1695" s="263">
        <f>IF(ISNA(SUMIFS(INDEX('Payer Participation Data'!$F$10:$BM$59,0,MATCH(CONCATENATE($J1695,L$6),'Payer Participation Data'!$F$8:$BM$8,0)),'Payer Participation Data'!$B$10:$B$59,$C1695,'Payer Participation Data'!$C$10:$C$59,$D1695)),"-",SUMIFS(INDEX('Payer Participation Data'!$F$10:$BM$59,0,MATCH(CONCATENATE($J1695,L$6),'Payer Participation Data'!$F$8:$BM$8,0)),'Payer Participation Data'!$B$10:$B$59,$C1695,'Payer Participation Data'!$C$10:$C$59,$D1695))</f>
        <v>0</v>
      </c>
      <c r="M1695" s="264">
        <f>IF(ISNA(SUMIFS(INDEX('Payer Participation Data'!$F$10:$BM$59,0,MATCH(CONCATENATE($J1695,M$6),'Payer Participation Data'!$F$8:$BM$8,0)),'Payer Participation Data'!$B$10:$B$59,$C1695,'Payer Participation Data'!$C$10:$C$59,$D1695)),"-",SUMIFS(INDEX('Payer Participation Data'!$F$10:$BM$59,0,MATCH(CONCATENATE($J1695,M$6),'Payer Participation Data'!$F$8:$BM$8,0)),'Payer Participation Data'!$B$10:$B$59,$C1695,'Payer Participation Data'!$C$10:$C$59,$D1695))</f>
        <v>0</v>
      </c>
    </row>
    <row r="1696" spans="2:13" x14ac:dyDescent="0.35">
      <c r="B1696" s="127" t="s">
        <v>80</v>
      </c>
      <c r="C1696" s="169" t="str">
        <f>IF(ISBLANK('Payer Participation Data'!$B$94),"-",'Payer Participation Data'!$B$94)</f>
        <v>-</v>
      </c>
      <c r="D1696" s="169" t="str">
        <f>IF(ISBLANK('Payer Participation Data'!$C$94),"-",'Payer Participation Data'!$C$94)</f>
        <v>-</v>
      </c>
      <c r="E1696" s="169" t="str">
        <f>IF(ISBLANK('Payer Participation Data'!$D$94),"-",'Payer Participation Data'!$D$94)</f>
        <v>-</v>
      </c>
      <c r="F1696" s="169" t="str">
        <f>IF(ISBLANK('Payer Participation Data'!$E$94),"-",'Payer Participation Data'!$E$94)</f>
        <v>-</v>
      </c>
      <c r="G1696" s="261">
        <v>2</v>
      </c>
      <c r="H1696" s="261">
        <v>2</v>
      </c>
      <c r="I1696" s="261">
        <v>5</v>
      </c>
      <c r="J1696" s="128" t="str">
        <f t="shared" si="73"/>
        <v>252</v>
      </c>
      <c r="K1696" s="128" t="s">
        <v>30</v>
      </c>
      <c r="L1696" s="263">
        <f>IF(ISNA(SUMIFS(INDEX('Payer Participation Data'!$F$10:$BM$59,0,MATCH(CONCATENATE($J1696,L$6),'Payer Participation Data'!$F$8:$BM$8,0)),'Payer Participation Data'!$B$10:$B$59,$C1696,'Payer Participation Data'!$C$10:$C$59,$D1696)),"-",SUMIFS(INDEX('Payer Participation Data'!$F$10:$BM$59,0,MATCH(CONCATENATE($J1696,L$6),'Payer Participation Data'!$F$8:$BM$8,0)),'Payer Participation Data'!$B$10:$B$59,$C1696,'Payer Participation Data'!$C$10:$C$59,$D1696))</f>
        <v>0</v>
      </c>
      <c r="M1696" s="264">
        <f>IF(ISNA(SUMIFS(INDEX('Payer Participation Data'!$F$10:$BM$59,0,MATCH(CONCATENATE($J1696,M$6),'Payer Participation Data'!$F$8:$BM$8,0)),'Payer Participation Data'!$B$10:$B$59,$C1696,'Payer Participation Data'!$C$10:$C$59,$D1696)),"-",SUMIFS(INDEX('Payer Participation Data'!$F$10:$BM$59,0,MATCH(CONCATENATE($J1696,M$6),'Payer Participation Data'!$F$8:$BM$8,0)),'Payer Participation Data'!$B$10:$B$59,$C1696,'Payer Participation Data'!$C$10:$C$59,$D1696))</f>
        <v>0</v>
      </c>
    </row>
    <row r="1697" spans="2:13" x14ac:dyDescent="0.35">
      <c r="B1697" s="127" t="s">
        <v>80</v>
      </c>
      <c r="C1697" s="169" t="str">
        <f>IF(ISBLANK('Payer Participation Data'!$B$94),"-",'Payer Participation Data'!$B$94)</f>
        <v>-</v>
      </c>
      <c r="D1697" s="169" t="str">
        <f>IF(ISBLANK('Payer Participation Data'!$C$94),"-",'Payer Participation Data'!$C$94)</f>
        <v>-</v>
      </c>
      <c r="E1697" s="169" t="str">
        <f>IF(ISBLANK('Payer Participation Data'!$D$94),"-",'Payer Participation Data'!$D$94)</f>
        <v>-</v>
      </c>
      <c r="F1697" s="169" t="str">
        <f>IF(ISBLANK('Payer Participation Data'!$E$94),"-",'Payer Participation Data'!$E$94)</f>
        <v>-</v>
      </c>
      <c r="G1697" s="260">
        <v>3</v>
      </c>
      <c r="H1697" s="260">
        <v>2</v>
      </c>
      <c r="I1697" s="260">
        <v>5</v>
      </c>
      <c r="J1697" s="102" t="str">
        <f t="shared" si="73"/>
        <v>253</v>
      </c>
      <c r="K1697" s="102" t="s">
        <v>30</v>
      </c>
      <c r="L1697" s="263">
        <f>IF(ISNA(SUMIFS(INDEX('Payer Participation Data'!$F$10:$BM$59,0,MATCH(CONCATENATE($J1697,L$6),'Payer Participation Data'!$F$8:$BM$8,0)),'Payer Participation Data'!$B$10:$B$59,$C1697,'Payer Participation Data'!$C$10:$C$59,$D1697)),"-",SUMIFS(INDEX('Payer Participation Data'!$F$10:$BM$59,0,MATCH(CONCATENATE($J1697,L$6),'Payer Participation Data'!$F$8:$BM$8,0)),'Payer Participation Data'!$B$10:$B$59,$C1697,'Payer Participation Data'!$C$10:$C$59,$D1697))</f>
        <v>0</v>
      </c>
      <c r="M1697" s="264">
        <f>IF(ISNA(SUMIFS(INDEX('Payer Participation Data'!$F$10:$BM$59,0,MATCH(CONCATENATE($J1697,M$6),'Payer Participation Data'!$F$8:$BM$8,0)),'Payer Participation Data'!$B$10:$B$59,$C1697,'Payer Participation Data'!$C$10:$C$59,$D1697)),"-",SUMIFS(INDEX('Payer Participation Data'!$F$10:$BM$59,0,MATCH(CONCATENATE($J1697,M$6),'Payer Participation Data'!$F$8:$BM$8,0)),'Payer Participation Data'!$B$10:$B$59,$C1697,'Payer Participation Data'!$C$10:$C$59,$D1697))</f>
        <v>0</v>
      </c>
    </row>
    <row r="1698" spans="2:13" x14ac:dyDescent="0.35">
      <c r="B1698" s="127" t="s">
        <v>80</v>
      </c>
      <c r="C1698" s="169" t="str">
        <f>IF(ISBLANK('Payer Participation Data'!$B$94),"-",'Payer Participation Data'!$B$94)</f>
        <v>-</v>
      </c>
      <c r="D1698" s="169" t="str">
        <f>IF(ISBLANK('Payer Participation Data'!$C$94),"-",'Payer Participation Data'!$C$94)</f>
        <v>-</v>
      </c>
      <c r="E1698" s="169" t="str">
        <f>IF(ISBLANK('Payer Participation Data'!$D$94),"-",'Payer Participation Data'!$D$94)</f>
        <v>-</v>
      </c>
      <c r="F1698" s="169" t="str">
        <f>IF(ISBLANK('Payer Participation Data'!$E$94),"-",'Payer Participation Data'!$E$94)</f>
        <v>-</v>
      </c>
      <c r="G1698" s="261">
        <v>4</v>
      </c>
      <c r="H1698" s="261">
        <v>2</v>
      </c>
      <c r="I1698" s="261">
        <v>5</v>
      </c>
      <c r="J1698" s="128" t="str">
        <f t="shared" si="73"/>
        <v>254</v>
      </c>
      <c r="K1698" s="128" t="s">
        <v>30</v>
      </c>
      <c r="L1698" s="263">
        <f>IF(ISNA(SUMIFS(INDEX('Payer Participation Data'!$F$10:$BM$59,0,MATCH(CONCATENATE($J1698,L$6),'Payer Participation Data'!$F$8:$BM$8,0)),'Payer Participation Data'!$B$10:$B$59,$C1698,'Payer Participation Data'!$C$10:$C$59,$D1698)),"-",SUMIFS(INDEX('Payer Participation Data'!$F$10:$BM$59,0,MATCH(CONCATENATE($J1698,L$6),'Payer Participation Data'!$F$8:$BM$8,0)),'Payer Participation Data'!$B$10:$B$59,$C1698,'Payer Participation Data'!$C$10:$C$59,$D1698))</f>
        <v>0</v>
      </c>
      <c r="M1698" s="264">
        <f>IF(ISNA(SUMIFS(INDEX('Payer Participation Data'!$F$10:$BM$59,0,MATCH(CONCATENATE($J1698,M$6),'Payer Participation Data'!$F$8:$BM$8,0)),'Payer Participation Data'!$B$10:$B$59,$C1698,'Payer Participation Data'!$C$10:$C$59,$D1698)),"-",SUMIFS(INDEX('Payer Participation Data'!$F$10:$BM$59,0,MATCH(CONCATENATE($J1698,M$6),'Payer Participation Data'!$F$8:$BM$8,0)),'Payer Participation Data'!$B$10:$B$59,$C1698,'Payer Participation Data'!$C$10:$C$59,$D1698))</f>
        <v>0</v>
      </c>
    </row>
    <row r="1699" spans="2:13" x14ac:dyDescent="0.35">
      <c r="B1699" s="127" t="s">
        <v>80</v>
      </c>
      <c r="C1699" s="169" t="str">
        <f>IF(ISBLANK('Payer Participation Data'!$B$94),"-",'Payer Participation Data'!$B$94)</f>
        <v>-</v>
      </c>
      <c r="D1699" s="169" t="str">
        <f>IF(ISBLANK('Payer Participation Data'!$C$94),"-",'Payer Participation Data'!$C$94)</f>
        <v>-</v>
      </c>
      <c r="E1699" s="169" t="str">
        <f>IF(ISBLANK('Payer Participation Data'!$D$94),"-",'Payer Participation Data'!$D$94)</f>
        <v>-</v>
      </c>
      <c r="F1699" s="169" t="str">
        <f>IF(ISBLANK('Payer Participation Data'!$E$94),"-",'Payer Participation Data'!$E$94)</f>
        <v>-</v>
      </c>
      <c r="G1699" s="260">
        <v>1</v>
      </c>
      <c r="H1699" s="260">
        <v>3</v>
      </c>
      <c r="I1699" s="260">
        <v>5</v>
      </c>
      <c r="J1699" s="102" t="str">
        <f t="shared" si="73"/>
        <v>351</v>
      </c>
      <c r="K1699" s="102" t="s">
        <v>30</v>
      </c>
      <c r="L1699" s="263">
        <f>IF(ISNA(SUMIFS(INDEX('Payer Participation Data'!$F$10:$BM$59,0,MATCH(CONCATENATE($J1699,L$6),'Payer Participation Data'!$F$8:$BM$8,0)),'Payer Participation Data'!$B$10:$B$59,$C1699,'Payer Participation Data'!$C$10:$C$59,$D1699)),"-",SUMIFS(INDEX('Payer Participation Data'!$F$10:$BM$59,0,MATCH(CONCATENATE($J1699,L$6),'Payer Participation Data'!$F$8:$BM$8,0)),'Payer Participation Data'!$B$10:$B$59,$C1699,'Payer Participation Data'!$C$10:$C$59,$D1699))</f>
        <v>0</v>
      </c>
      <c r="M1699" s="264">
        <f>IF(ISNA(SUMIFS(INDEX('Payer Participation Data'!$F$10:$BM$59,0,MATCH(CONCATENATE($J1699,M$6),'Payer Participation Data'!$F$8:$BM$8,0)),'Payer Participation Data'!$B$10:$B$59,$C1699,'Payer Participation Data'!$C$10:$C$59,$D1699)),"-",SUMIFS(INDEX('Payer Participation Data'!$F$10:$BM$59,0,MATCH(CONCATENATE($J1699,M$6),'Payer Participation Data'!$F$8:$BM$8,0)),'Payer Participation Data'!$B$10:$B$59,$C1699,'Payer Participation Data'!$C$10:$C$59,$D1699))</f>
        <v>0</v>
      </c>
    </row>
    <row r="1700" spans="2:13" x14ac:dyDescent="0.35">
      <c r="B1700" s="127" t="s">
        <v>80</v>
      </c>
      <c r="C1700" s="169" t="str">
        <f>IF(ISBLANK('Payer Participation Data'!$B$94),"-",'Payer Participation Data'!$B$94)</f>
        <v>-</v>
      </c>
      <c r="D1700" s="169" t="str">
        <f>IF(ISBLANK('Payer Participation Data'!$C$94),"-",'Payer Participation Data'!$C$94)</f>
        <v>-</v>
      </c>
      <c r="E1700" s="169" t="str">
        <f>IF(ISBLANK('Payer Participation Data'!$D$94),"-",'Payer Participation Data'!$D$94)</f>
        <v>-</v>
      </c>
      <c r="F1700" s="169" t="str">
        <f>IF(ISBLANK('Payer Participation Data'!$E$94),"-",'Payer Participation Data'!$E$94)</f>
        <v>-</v>
      </c>
      <c r="G1700" s="261">
        <v>2</v>
      </c>
      <c r="H1700" s="261">
        <v>3</v>
      </c>
      <c r="I1700" s="261">
        <v>5</v>
      </c>
      <c r="J1700" s="128" t="str">
        <f t="shared" si="73"/>
        <v>352</v>
      </c>
      <c r="K1700" s="128" t="s">
        <v>30</v>
      </c>
      <c r="L1700" s="263">
        <f>IF(ISNA(SUMIFS(INDEX('Payer Participation Data'!$F$10:$BM$59,0,MATCH(CONCATENATE($J1700,L$6),'Payer Participation Data'!$F$8:$BM$8,0)),'Payer Participation Data'!$B$10:$B$59,$C1700,'Payer Participation Data'!$C$10:$C$59,$D1700)),"-",SUMIFS(INDEX('Payer Participation Data'!$F$10:$BM$59,0,MATCH(CONCATENATE($J1700,L$6),'Payer Participation Data'!$F$8:$BM$8,0)),'Payer Participation Data'!$B$10:$B$59,$C1700,'Payer Participation Data'!$C$10:$C$59,$D1700))</f>
        <v>0</v>
      </c>
      <c r="M1700" s="264">
        <f>IF(ISNA(SUMIFS(INDEX('Payer Participation Data'!$F$10:$BM$59,0,MATCH(CONCATENATE($J1700,M$6),'Payer Participation Data'!$F$8:$BM$8,0)),'Payer Participation Data'!$B$10:$B$59,$C1700,'Payer Participation Data'!$C$10:$C$59,$D1700)),"-",SUMIFS(INDEX('Payer Participation Data'!$F$10:$BM$59,0,MATCH(CONCATENATE($J1700,M$6),'Payer Participation Data'!$F$8:$BM$8,0)),'Payer Participation Data'!$B$10:$B$59,$C1700,'Payer Participation Data'!$C$10:$C$59,$D1700))</f>
        <v>0</v>
      </c>
    </row>
    <row r="1701" spans="2:13" x14ac:dyDescent="0.35">
      <c r="B1701" s="127" t="s">
        <v>80</v>
      </c>
      <c r="C1701" s="169" t="str">
        <f>IF(ISBLANK('Payer Participation Data'!$B$94),"-",'Payer Participation Data'!$B$94)</f>
        <v>-</v>
      </c>
      <c r="D1701" s="169" t="str">
        <f>IF(ISBLANK('Payer Participation Data'!$C$94),"-",'Payer Participation Data'!$C$94)</f>
        <v>-</v>
      </c>
      <c r="E1701" s="169" t="str">
        <f>IF(ISBLANK('Payer Participation Data'!$D$94),"-",'Payer Participation Data'!$D$94)</f>
        <v>-</v>
      </c>
      <c r="F1701" s="169" t="str">
        <f>IF(ISBLANK('Payer Participation Data'!$E$94),"-",'Payer Participation Data'!$E$94)</f>
        <v>-</v>
      </c>
      <c r="G1701" s="260">
        <v>3</v>
      </c>
      <c r="H1701" s="260">
        <v>3</v>
      </c>
      <c r="I1701" s="260">
        <v>5</v>
      </c>
      <c r="J1701" s="102" t="str">
        <f t="shared" si="73"/>
        <v>353</v>
      </c>
      <c r="K1701" s="102" t="s">
        <v>30</v>
      </c>
      <c r="L1701" s="263">
        <f>IF(ISNA(SUMIFS(INDEX('Payer Participation Data'!$F$10:$BM$59,0,MATCH(CONCATENATE($J1701,L$6),'Payer Participation Data'!$F$8:$BM$8,0)),'Payer Participation Data'!$B$10:$B$59,$C1701,'Payer Participation Data'!$C$10:$C$59,$D1701)),"-",SUMIFS(INDEX('Payer Participation Data'!$F$10:$BM$59,0,MATCH(CONCATENATE($J1701,L$6),'Payer Participation Data'!$F$8:$BM$8,0)),'Payer Participation Data'!$B$10:$B$59,$C1701,'Payer Participation Data'!$C$10:$C$59,$D1701))</f>
        <v>0</v>
      </c>
      <c r="M1701" s="264">
        <f>IF(ISNA(SUMIFS(INDEX('Payer Participation Data'!$F$10:$BM$59,0,MATCH(CONCATENATE($J1701,M$6),'Payer Participation Data'!$F$8:$BM$8,0)),'Payer Participation Data'!$B$10:$B$59,$C1701,'Payer Participation Data'!$C$10:$C$59,$D1701)),"-",SUMIFS(INDEX('Payer Participation Data'!$F$10:$BM$59,0,MATCH(CONCATENATE($J1701,M$6),'Payer Participation Data'!$F$8:$BM$8,0)),'Payer Participation Data'!$B$10:$B$59,$C1701,'Payer Participation Data'!$C$10:$C$59,$D1701))</f>
        <v>0</v>
      </c>
    </row>
    <row r="1702" spans="2:13" x14ac:dyDescent="0.35">
      <c r="B1702" s="127" t="s">
        <v>80</v>
      </c>
      <c r="C1702" s="169" t="str">
        <f>IF(ISBLANK('Payer Participation Data'!$B$94),"-",'Payer Participation Data'!$B$94)</f>
        <v>-</v>
      </c>
      <c r="D1702" s="169" t="str">
        <f>IF(ISBLANK('Payer Participation Data'!$C$94),"-",'Payer Participation Data'!$C$94)</f>
        <v>-</v>
      </c>
      <c r="E1702" s="169" t="str">
        <f>IF(ISBLANK('Payer Participation Data'!$D$94),"-",'Payer Participation Data'!$D$94)</f>
        <v>-</v>
      </c>
      <c r="F1702" s="169" t="str">
        <f>IF(ISBLANK('Payer Participation Data'!$E$94),"-",'Payer Participation Data'!$E$94)</f>
        <v>-</v>
      </c>
      <c r="G1702" s="261">
        <v>4</v>
      </c>
      <c r="H1702" s="261">
        <v>3</v>
      </c>
      <c r="I1702" s="261">
        <v>5</v>
      </c>
      <c r="J1702" s="128" t="str">
        <f t="shared" si="73"/>
        <v>354</v>
      </c>
      <c r="K1702" s="128" t="s">
        <v>30</v>
      </c>
      <c r="L1702" s="263">
        <f>IF(ISNA(SUMIFS(INDEX('Payer Participation Data'!$F$10:$BM$59,0,MATCH(CONCATENATE($J1702,L$6),'Payer Participation Data'!$F$8:$BM$8,0)),'Payer Participation Data'!$B$10:$B$59,$C1702,'Payer Participation Data'!$C$10:$C$59,$D1702)),"-",SUMIFS(INDEX('Payer Participation Data'!$F$10:$BM$59,0,MATCH(CONCATENATE($J1702,L$6),'Payer Participation Data'!$F$8:$BM$8,0)),'Payer Participation Data'!$B$10:$B$59,$C1702,'Payer Participation Data'!$C$10:$C$59,$D1702))</f>
        <v>0</v>
      </c>
      <c r="M1702" s="264">
        <f>IF(ISNA(SUMIFS(INDEX('Payer Participation Data'!$F$10:$BM$59,0,MATCH(CONCATENATE($J1702,M$6),'Payer Participation Data'!$F$8:$BM$8,0)),'Payer Participation Data'!$B$10:$B$59,$C1702,'Payer Participation Data'!$C$10:$C$59,$D1702)),"-",SUMIFS(INDEX('Payer Participation Data'!$F$10:$BM$59,0,MATCH(CONCATENATE($J1702,M$6),'Payer Participation Data'!$F$8:$BM$8,0)),'Payer Participation Data'!$B$10:$B$59,$C1702,'Payer Participation Data'!$C$10:$C$59,$D1702))</f>
        <v>0</v>
      </c>
    </row>
    <row r="1703" spans="2:13" x14ac:dyDescent="0.35">
      <c r="B1703" s="127" t="s">
        <v>80</v>
      </c>
      <c r="C1703" s="169" t="str">
        <f>IF(ISBLANK('Payer Participation Data'!$B$94),"-",'Payer Participation Data'!$B$94)</f>
        <v>-</v>
      </c>
      <c r="D1703" s="169" t="str">
        <f>IF(ISBLANK('Payer Participation Data'!$C$94),"-",'Payer Participation Data'!$C$94)</f>
        <v>-</v>
      </c>
      <c r="E1703" s="169" t="str">
        <f>IF(ISBLANK('Payer Participation Data'!$D$94),"-",'Payer Participation Data'!$D$94)</f>
        <v>-</v>
      </c>
      <c r="F1703" s="169" t="str">
        <f>IF(ISBLANK('Payer Participation Data'!$E$94),"-",'Payer Participation Data'!$E$94)</f>
        <v>-</v>
      </c>
      <c r="G1703" s="260">
        <v>1</v>
      </c>
      <c r="H1703" s="260">
        <v>4</v>
      </c>
      <c r="I1703" s="260">
        <v>5</v>
      </c>
      <c r="J1703" s="102" t="str">
        <f t="shared" si="73"/>
        <v>451</v>
      </c>
      <c r="K1703" s="102" t="s">
        <v>30</v>
      </c>
      <c r="L1703" s="263">
        <f>IF(ISNA(SUMIFS(INDEX('Payer Participation Data'!$F$10:$BM$59,0,MATCH(CONCATENATE($J1703,L$6),'Payer Participation Data'!$F$8:$BM$8,0)),'Payer Participation Data'!$B$10:$B$59,$C1703,'Payer Participation Data'!$C$10:$C$59,$D1703)),"-",SUMIFS(INDEX('Payer Participation Data'!$F$10:$BM$59,0,MATCH(CONCATENATE($J1703,L$6),'Payer Participation Data'!$F$8:$BM$8,0)),'Payer Participation Data'!$B$10:$B$59,$C1703,'Payer Participation Data'!$C$10:$C$59,$D1703))</f>
        <v>0</v>
      </c>
      <c r="M1703" s="264">
        <f>IF(ISNA(SUMIFS(INDEX('Payer Participation Data'!$F$10:$BM$59,0,MATCH(CONCATENATE($J1703,M$6),'Payer Participation Data'!$F$8:$BM$8,0)),'Payer Participation Data'!$B$10:$B$59,$C1703,'Payer Participation Data'!$C$10:$C$59,$D1703)),"-",SUMIFS(INDEX('Payer Participation Data'!$F$10:$BM$59,0,MATCH(CONCATENATE($J1703,M$6),'Payer Participation Data'!$F$8:$BM$8,0)),'Payer Participation Data'!$B$10:$B$59,$C1703,'Payer Participation Data'!$C$10:$C$59,$D1703))</f>
        <v>0</v>
      </c>
    </row>
    <row r="1704" spans="2:13" x14ac:dyDescent="0.35">
      <c r="B1704" s="127" t="s">
        <v>80</v>
      </c>
      <c r="C1704" s="169" t="str">
        <f>IF(ISBLANK('Payer Participation Data'!$B$94),"-",'Payer Participation Data'!$B$94)</f>
        <v>-</v>
      </c>
      <c r="D1704" s="169" t="str">
        <f>IF(ISBLANK('Payer Participation Data'!$C$94),"-",'Payer Participation Data'!$C$94)</f>
        <v>-</v>
      </c>
      <c r="E1704" s="169" t="str">
        <f>IF(ISBLANK('Payer Participation Data'!$D$94),"-",'Payer Participation Data'!$D$94)</f>
        <v>-</v>
      </c>
      <c r="F1704" s="169" t="str">
        <f>IF(ISBLANK('Payer Participation Data'!$E$94),"-",'Payer Participation Data'!$E$94)</f>
        <v>-</v>
      </c>
      <c r="G1704" s="261">
        <v>2</v>
      </c>
      <c r="H1704" s="261">
        <v>4</v>
      </c>
      <c r="I1704" s="261">
        <v>5</v>
      </c>
      <c r="J1704" s="128" t="str">
        <f t="shared" si="73"/>
        <v>452</v>
      </c>
      <c r="K1704" s="128" t="s">
        <v>30</v>
      </c>
      <c r="L1704" s="263">
        <f>IF(ISNA(SUMIFS(INDEX('Payer Participation Data'!$F$10:$BM$59,0,MATCH(CONCATENATE($J1704,L$6),'Payer Participation Data'!$F$8:$BM$8,0)),'Payer Participation Data'!$B$10:$B$59,$C1704,'Payer Participation Data'!$C$10:$C$59,$D1704)),"-",SUMIFS(INDEX('Payer Participation Data'!$F$10:$BM$59,0,MATCH(CONCATENATE($J1704,L$6),'Payer Participation Data'!$F$8:$BM$8,0)),'Payer Participation Data'!$B$10:$B$59,$C1704,'Payer Participation Data'!$C$10:$C$59,$D1704))</f>
        <v>0</v>
      </c>
      <c r="M1704" s="264">
        <f>IF(ISNA(SUMIFS(INDEX('Payer Participation Data'!$F$10:$BM$59,0,MATCH(CONCATENATE($J1704,M$6),'Payer Participation Data'!$F$8:$BM$8,0)),'Payer Participation Data'!$B$10:$B$59,$C1704,'Payer Participation Data'!$C$10:$C$59,$D1704)),"-",SUMIFS(INDEX('Payer Participation Data'!$F$10:$BM$59,0,MATCH(CONCATENATE($J1704,M$6),'Payer Participation Data'!$F$8:$BM$8,0)),'Payer Participation Data'!$B$10:$B$59,$C1704,'Payer Participation Data'!$C$10:$C$59,$D1704))</f>
        <v>0</v>
      </c>
    </row>
    <row r="1705" spans="2:13" x14ac:dyDescent="0.35">
      <c r="B1705" s="127" t="s">
        <v>80</v>
      </c>
      <c r="C1705" s="169" t="str">
        <f>IF(ISBLANK('Payer Participation Data'!$B$94),"-",'Payer Participation Data'!$B$94)</f>
        <v>-</v>
      </c>
      <c r="D1705" s="169" t="str">
        <f>IF(ISBLANK('Payer Participation Data'!$C$94),"-",'Payer Participation Data'!$C$94)</f>
        <v>-</v>
      </c>
      <c r="E1705" s="169" t="str">
        <f>IF(ISBLANK('Payer Participation Data'!$D$94),"-",'Payer Participation Data'!$D$94)</f>
        <v>-</v>
      </c>
      <c r="F1705" s="169" t="str">
        <f>IF(ISBLANK('Payer Participation Data'!$E$94),"-",'Payer Participation Data'!$E$94)</f>
        <v>-</v>
      </c>
      <c r="G1705" s="260">
        <v>3</v>
      </c>
      <c r="H1705" s="260">
        <v>4</v>
      </c>
      <c r="I1705" s="260">
        <v>5</v>
      </c>
      <c r="J1705" s="102" t="str">
        <f t="shared" si="73"/>
        <v>453</v>
      </c>
      <c r="K1705" s="102" t="s">
        <v>30</v>
      </c>
      <c r="L1705" s="263">
        <f>IF(ISNA(SUMIFS(INDEX('Payer Participation Data'!$F$10:$BM$59,0,MATCH(CONCATENATE($J1705,L$6),'Payer Participation Data'!$F$8:$BM$8,0)),'Payer Participation Data'!$B$10:$B$59,$C1705,'Payer Participation Data'!$C$10:$C$59,$D1705)),"-",SUMIFS(INDEX('Payer Participation Data'!$F$10:$BM$59,0,MATCH(CONCATENATE($J1705,L$6),'Payer Participation Data'!$F$8:$BM$8,0)),'Payer Participation Data'!$B$10:$B$59,$C1705,'Payer Participation Data'!$C$10:$C$59,$D1705))</f>
        <v>0</v>
      </c>
      <c r="M1705" s="264">
        <f>IF(ISNA(SUMIFS(INDEX('Payer Participation Data'!$F$10:$BM$59,0,MATCH(CONCATENATE($J1705,M$6),'Payer Participation Data'!$F$8:$BM$8,0)),'Payer Participation Data'!$B$10:$B$59,$C1705,'Payer Participation Data'!$C$10:$C$59,$D1705)),"-",SUMIFS(INDEX('Payer Participation Data'!$F$10:$BM$59,0,MATCH(CONCATENATE($J1705,M$6),'Payer Participation Data'!$F$8:$BM$8,0)),'Payer Participation Data'!$B$10:$B$59,$C1705,'Payer Participation Data'!$C$10:$C$59,$D1705))</f>
        <v>0</v>
      </c>
    </row>
    <row r="1706" spans="2:13" x14ac:dyDescent="0.35">
      <c r="B1706" s="127" t="s">
        <v>80</v>
      </c>
      <c r="C1706" s="169" t="str">
        <f>IF(ISBLANK('Payer Participation Data'!$B$94),"-",'Payer Participation Data'!$B$94)</f>
        <v>-</v>
      </c>
      <c r="D1706" s="169" t="str">
        <f>IF(ISBLANK('Payer Participation Data'!$C$94),"-",'Payer Participation Data'!$C$94)</f>
        <v>-</v>
      </c>
      <c r="E1706" s="169" t="str">
        <f>IF(ISBLANK('Payer Participation Data'!$D$94),"-",'Payer Participation Data'!$D$94)</f>
        <v>-</v>
      </c>
      <c r="F1706" s="169" t="str">
        <f>IF(ISBLANK('Payer Participation Data'!$E$94),"-",'Payer Participation Data'!$E$94)</f>
        <v>-</v>
      </c>
      <c r="G1706" s="261">
        <v>4</v>
      </c>
      <c r="H1706" s="261">
        <v>4</v>
      </c>
      <c r="I1706" s="261">
        <v>5</v>
      </c>
      <c r="J1706" s="128" t="str">
        <f t="shared" si="73"/>
        <v>454</v>
      </c>
      <c r="K1706" s="128" t="s">
        <v>30</v>
      </c>
      <c r="L1706" s="263">
        <f>IF(ISNA(SUMIFS(INDEX('Payer Participation Data'!$F$10:$BM$59,0,MATCH(CONCATENATE($J1706,L$6),'Payer Participation Data'!$F$8:$BM$8,0)),'Payer Participation Data'!$B$10:$B$59,$C1706,'Payer Participation Data'!$C$10:$C$59,$D1706)),"-",SUMIFS(INDEX('Payer Participation Data'!$F$10:$BM$59,0,MATCH(CONCATENATE($J1706,L$6),'Payer Participation Data'!$F$8:$BM$8,0)),'Payer Participation Data'!$B$10:$B$59,$C1706,'Payer Participation Data'!$C$10:$C$59,$D1706))</f>
        <v>0</v>
      </c>
      <c r="M1706" s="264">
        <f>IF(ISNA(SUMIFS(INDEX('Payer Participation Data'!$F$10:$BM$59,0,MATCH(CONCATENATE($J1706,M$6),'Payer Participation Data'!$F$8:$BM$8,0)),'Payer Participation Data'!$B$10:$B$59,$C1706,'Payer Participation Data'!$C$10:$C$59,$D1706)),"-",SUMIFS(INDEX('Payer Participation Data'!$F$10:$BM$59,0,MATCH(CONCATENATE($J1706,M$6),'Payer Participation Data'!$F$8:$BM$8,0)),'Payer Participation Data'!$B$10:$B$59,$C1706,'Payer Participation Data'!$C$10:$C$59,$D1706))</f>
        <v>0</v>
      </c>
    </row>
    <row r="1707" spans="2:13" x14ac:dyDescent="0.35">
      <c r="B1707" s="127" t="s">
        <v>80</v>
      </c>
      <c r="C1707" s="169" t="str">
        <f>IF(ISBLANK('Payer Participation Data'!$B$95),"-",'Payer Participation Data'!$B$95)</f>
        <v>-</v>
      </c>
      <c r="D1707" s="169" t="str">
        <f>IF(ISBLANK('Payer Participation Data'!$C$95),"-",'Payer Participation Data'!$C$95)</f>
        <v>-</v>
      </c>
      <c r="E1707" s="169" t="str">
        <f>IF(ISBLANK('Payer Participation Data'!$D$95),"-",'Payer Participation Data'!$D$95)</f>
        <v>-</v>
      </c>
      <c r="F1707" s="169" t="str">
        <f>IF(ISBLANK('Payer Participation Data'!$E$95),"-",'Payer Participation Data'!$E$95)</f>
        <v>-</v>
      </c>
      <c r="G1707" s="260">
        <v>1</v>
      </c>
      <c r="H1707" s="260" t="s">
        <v>64</v>
      </c>
      <c r="I1707" s="260" t="s">
        <v>64</v>
      </c>
      <c r="J1707" s="102" t="str">
        <f t="shared" si="73"/>
        <v>BaselineBaseline1</v>
      </c>
      <c r="K1707" s="102" t="s">
        <v>30</v>
      </c>
      <c r="L1707" s="263">
        <f>IF(ISNA(SUMIFS(INDEX('Payer Participation Data'!$F$10:$BM$59,0,MATCH(CONCATENATE($J1707,L$6),'Payer Participation Data'!$F$8:$BM$8,0)),'Payer Participation Data'!$B$10:$B$59,$C1707,'Payer Participation Data'!$C$10:$C$59,$D1707)),"-",SUMIFS(INDEX('Payer Participation Data'!$F$10:$BM$59,0,MATCH(CONCATENATE($J1707,L$6),'Payer Participation Data'!$F$8:$BM$8,0)),'Payer Participation Data'!$B$10:$B$59,$C1707,'Payer Participation Data'!$C$10:$C$59,$D1707))</f>
        <v>0</v>
      </c>
      <c r="M1707" s="264">
        <f>IF(ISNA(SUMIFS(INDEX('Payer Participation Data'!$F$10:$BM$59,0,MATCH(CONCATENATE($J1707,M$6),'Payer Participation Data'!$F$8:$BM$8,0)),'Payer Participation Data'!$B$10:$B$59,$C1707,'Payer Participation Data'!$C$10:$C$59,$D1707)),"-",SUMIFS(INDEX('Payer Participation Data'!$F$10:$BM$59,0,MATCH(CONCATENATE($J1707,M$6),'Payer Participation Data'!$F$8:$BM$8,0)),'Payer Participation Data'!$B$10:$B$59,$C1707,'Payer Participation Data'!$C$10:$C$59,$D1707))</f>
        <v>0</v>
      </c>
    </row>
    <row r="1708" spans="2:13" x14ac:dyDescent="0.35">
      <c r="B1708" s="127" t="s">
        <v>80</v>
      </c>
      <c r="C1708" s="169" t="str">
        <f>IF(ISBLANK('Payer Participation Data'!$B$95),"-",'Payer Participation Data'!$B$95)</f>
        <v>-</v>
      </c>
      <c r="D1708" s="169" t="str">
        <f>IF(ISBLANK('Payer Participation Data'!$C$95),"-",'Payer Participation Data'!$C$95)</f>
        <v>-</v>
      </c>
      <c r="E1708" s="169" t="str">
        <f>IF(ISBLANK('Payer Participation Data'!$D$95),"-",'Payer Participation Data'!$D$95)</f>
        <v>-</v>
      </c>
      <c r="F1708" s="169" t="str">
        <f>IF(ISBLANK('Payer Participation Data'!$E$95),"-",'Payer Participation Data'!$E$95)</f>
        <v>-</v>
      </c>
      <c r="G1708" s="261">
        <v>2</v>
      </c>
      <c r="H1708" s="261" t="s">
        <v>64</v>
      </c>
      <c r="I1708" s="261" t="s">
        <v>64</v>
      </c>
      <c r="J1708" s="128" t="str">
        <f t="shared" si="73"/>
        <v>BaselineBaseline2</v>
      </c>
      <c r="K1708" s="128" t="s">
        <v>30</v>
      </c>
      <c r="L1708" s="263">
        <f>IF(ISNA(SUMIFS(INDEX('Payer Participation Data'!$F$10:$BM$59,0,MATCH(CONCATENATE($J1708,L$6),'Payer Participation Data'!$F$8:$BM$8,0)),'Payer Participation Data'!$B$10:$B$59,$C1708,'Payer Participation Data'!$C$10:$C$59,$D1708)),"-",SUMIFS(INDEX('Payer Participation Data'!$F$10:$BM$59,0,MATCH(CONCATENATE($J1708,L$6),'Payer Participation Data'!$F$8:$BM$8,0)),'Payer Participation Data'!$B$10:$B$59,$C1708,'Payer Participation Data'!$C$10:$C$59,$D1708))</f>
        <v>0</v>
      </c>
      <c r="M1708" s="264">
        <f>IF(ISNA(SUMIFS(INDEX('Payer Participation Data'!$F$10:$BM$59,0,MATCH(CONCATENATE($J1708,M$6),'Payer Participation Data'!$F$8:$BM$8,0)),'Payer Participation Data'!$B$10:$B$59,$C1708,'Payer Participation Data'!$C$10:$C$59,$D1708)),"-",SUMIFS(INDEX('Payer Participation Data'!$F$10:$BM$59,0,MATCH(CONCATENATE($J1708,M$6),'Payer Participation Data'!$F$8:$BM$8,0)),'Payer Participation Data'!$B$10:$B$59,$C1708,'Payer Participation Data'!$C$10:$C$59,$D1708))</f>
        <v>0</v>
      </c>
    </row>
    <row r="1709" spans="2:13" x14ac:dyDescent="0.35">
      <c r="B1709" s="127" t="s">
        <v>80</v>
      </c>
      <c r="C1709" s="169" t="str">
        <f>IF(ISBLANK('Payer Participation Data'!$B$95),"-",'Payer Participation Data'!$B$95)</f>
        <v>-</v>
      </c>
      <c r="D1709" s="169" t="str">
        <f>IF(ISBLANK('Payer Participation Data'!$C$95),"-",'Payer Participation Data'!$C$95)</f>
        <v>-</v>
      </c>
      <c r="E1709" s="169" t="str">
        <f>IF(ISBLANK('Payer Participation Data'!$D$95),"-",'Payer Participation Data'!$D$95)</f>
        <v>-</v>
      </c>
      <c r="F1709" s="169" t="str">
        <f>IF(ISBLANK('Payer Participation Data'!$E$95),"-",'Payer Participation Data'!$E$95)</f>
        <v>-</v>
      </c>
      <c r="G1709" s="260">
        <v>3</v>
      </c>
      <c r="H1709" s="260" t="s">
        <v>64</v>
      </c>
      <c r="I1709" s="260" t="s">
        <v>64</v>
      </c>
      <c r="J1709" s="102" t="str">
        <f t="shared" si="73"/>
        <v>BaselineBaseline3</v>
      </c>
      <c r="K1709" s="102" t="s">
        <v>30</v>
      </c>
      <c r="L1709" s="263">
        <f>IF(ISNA(SUMIFS(INDEX('Payer Participation Data'!$F$10:$BM$59,0,MATCH(CONCATENATE($J1709,L$6),'Payer Participation Data'!$F$8:$BM$8,0)),'Payer Participation Data'!$B$10:$B$59,$C1709,'Payer Participation Data'!$C$10:$C$59,$D1709)),"-",SUMIFS(INDEX('Payer Participation Data'!$F$10:$BM$59,0,MATCH(CONCATENATE($J1709,L$6),'Payer Participation Data'!$F$8:$BM$8,0)),'Payer Participation Data'!$B$10:$B$59,$C1709,'Payer Participation Data'!$C$10:$C$59,$D1709))</f>
        <v>0</v>
      </c>
      <c r="M1709" s="264">
        <f>IF(ISNA(SUMIFS(INDEX('Payer Participation Data'!$F$10:$BM$59,0,MATCH(CONCATENATE($J1709,M$6),'Payer Participation Data'!$F$8:$BM$8,0)),'Payer Participation Data'!$B$10:$B$59,$C1709,'Payer Participation Data'!$C$10:$C$59,$D1709)),"-",SUMIFS(INDEX('Payer Participation Data'!$F$10:$BM$59,0,MATCH(CONCATENATE($J1709,M$6),'Payer Participation Data'!$F$8:$BM$8,0)),'Payer Participation Data'!$B$10:$B$59,$C1709,'Payer Participation Data'!$C$10:$C$59,$D1709))</f>
        <v>0</v>
      </c>
    </row>
    <row r="1710" spans="2:13" x14ac:dyDescent="0.35">
      <c r="B1710" s="127" t="s">
        <v>80</v>
      </c>
      <c r="C1710" s="169" t="str">
        <f>IF(ISBLANK('Payer Participation Data'!$B$95),"-",'Payer Participation Data'!$B$95)</f>
        <v>-</v>
      </c>
      <c r="D1710" s="169" t="str">
        <f>IF(ISBLANK('Payer Participation Data'!$C$95),"-",'Payer Participation Data'!$C$95)</f>
        <v>-</v>
      </c>
      <c r="E1710" s="169" t="str">
        <f>IF(ISBLANK('Payer Participation Data'!$D$95),"-",'Payer Participation Data'!$D$95)</f>
        <v>-</v>
      </c>
      <c r="F1710" s="169" t="str">
        <f>IF(ISBLANK('Payer Participation Data'!$E$95),"-",'Payer Participation Data'!$E$95)</f>
        <v>-</v>
      </c>
      <c r="G1710" s="261">
        <v>4</v>
      </c>
      <c r="H1710" s="261" t="s">
        <v>64</v>
      </c>
      <c r="I1710" s="261" t="s">
        <v>64</v>
      </c>
      <c r="J1710" s="128" t="str">
        <f t="shared" si="73"/>
        <v>BaselineBaseline4</v>
      </c>
      <c r="K1710" s="128" t="s">
        <v>30</v>
      </c>
      <c r="L1710" s="263">
        <f>IF(ISNA(SUMIFS(INDEX('Payer Participation Data'!$F$10:$BM$59,0,MATCH(CONCATENATE($J1710,L$6),'Payer Participation Data'!$F$8:$BM$8,0)),'Payer Participation Data'!$B$10:$B$59,$C1710,'Payer Participation Data'!$C$10:$C$59,$D1710)),"-",SUMIFS(INDEX('Payer Participation Data'!$F$10:$BM$59,0,MATCH(CONCATENATE($J1710,L$6),'Payer Participation Data'!$F$8:$BM$8,0)),'Payer Participation Data'!$B$10:$B$59,$C1710,'Payer Participation Data'!$C$10:$C$59,$D1710))</f>
        <v>0</v>
      </c>
      <c r="M1710" s="264">
        <f>IF(ISNA(SUMIFS(INDEX('Payer Participation Data'!$F$10:$BM$59,0,MATCH(CONCATENATE($J1710,M$6),'Payer Participation Data'!$F$8:$BM$8,0)),'Payer Participation Data'!$B$10:$B$59,$C1710,'Payer Participation Data'!$C$10:$C$59,$D1710)),"-",SUMIFS(INDEX('Payer Participation Data'!$F$10:$BM$59,0,MATCH(CONCATENATE($J1710,M$6),'Payer Participation Data'!$F$8:$BM$8,0)),'Payer Participation Data'!$B$10:$B$59,$C1710,'Payer Participation Data'!$C$10:$C$59,$D1710))</f>
        <v>0</v>
      </c>
    </row>
    <row r="1711" spans="2:13" x14ac:dyDescent="0.35">
      <c r="B1711" s="127" t="s">
        <v>80</v>
      </c>
      <c r="C1711" s="169" t="str">
        <f>IF(ISBLANK('Payer Participation Data'!$B$95),"-",'Payer Participation Data'!$B$95)</f>
        <v>-</v>
      </c>
      <c r="D1711" s="169" t="str">
        <f>IF(ISBLANK('Payer Participation Data'!$C$95),"-",'Payer Participation Data'!$C$95)</f>
        <v>-</v>
      </c>
      <c r="E1711" s="169" t="str">
        <f>IF(ISBLANK('Payer Participation Data'!$D$95),"-",'Payer Participation Data'!$D$95)</f>
        <v>-</v>
      </c>
      <c r="F1711" s="169" t="str">
        <f>IF(ISBLANK('Payer Participation Data'!$E$95),"-",'Payer Participation Data'!$E$95)</f>
        <v>-</v>
      </c>
      <c r="G1711" s="260">
        <v>1</v>
      </c>
      <c r="H1711" s="260">
        <v>1</v>
      </c>
      <c r="I1711" s="260">
        <v>5</v>
      </c>
      <c r="J1711" s="102" t="str">
        <f t="shared" ref="J1711:J1774" si="74">CONCATENATE(H1711,I1711,G1711)</f>
        <v>151</v>
      </c>
      <c r="K1711" s="102" t="s">
        <v>30</v>
      </c>
      <c r="L1711" s="263">
        <f>IF(ISNA(SUMIFS(INDEX('Payer Participation Data'!$F$10:$BM$59,0,MATCH(CONCATENATE($J1711,L$6),'Payer Participation Data'!$F$8:$BM$8,0)),'Payer Participation Data'!$B$10:$B$59,$C1711,'Payer Participation Data'!$C$10:$C$59,$D1711)),"-",SUMIFS(INDEX('Payer Participation Data'!$F$10:$BM$59,0,MATCH(CONCATENATE($J1711,L$6),'Payer Participation Data'!$F$8:$BM$8,0)),'Payer Participation Data'!$B$10:$B$59,$C1711,'Payer Participation Data'!$C$10:$C$59,$D1711))</f>
        <v>0</v>
      </c>
      <c r="M1711" s="264">
        <f>IF(ISNA(SUMIFS(INDEX('Payer Participation Data'!$F$10:$BM$59,0,MATCH(CONCATENATE($J1711,M$6),'Payer Participation Data'!$F$8:$BM$8,0)),'Payer Participation Data'!$B$10:$B$59,$C1711,'Payer Participation Data'!$C$10:$C$59,$D1711)),"-",SUMIFS(INDEX('Payer Participation Data'!$F$10:$BM$59,0,MATCH(CONCATENATE($J1711,M$6),'Payer Participation Data'!$F$8:$BM$8,0)),'Payer Participation Data'!$B$10:$B$59,$C1711,'Payer Participation Data'!$C$10:$C$59,$D1711))</f>
        <v>0</v>
      </c>
    </row>
    <row r="1712" spans="2:13" x14ac:dyDescent="0.35">
      <c r="B1712" s="127" t="s">
        <v>80</v>
      </c>
      <c r="C1712" s="169" t="str">
        <f>IF(ISBLANK('Payer Participation Data'!$B$95),"-",'Payer Participation Data'!$B$95)</f>
        <v>-</v>
      </c>
      <c r="D1712" s="169" t="str">
        <f>IF(ISBLANK('Payer Participation Data'!$C$95),"-",'Payer Participation Data'!$C$95)</f>
        <v>-</v>
      </c>
      <c r="E1712" s="169" t="str">
        <f>IF(ISBLANK('Payer Participation Data'!$D$95),"-",'Payer Participation Data'!$D$95)</f>
        <v>-</v>
      </c>
      <c r="F1712" s="169" t="str">
        <f>IF(ISBLANK('Payer Participation Data'!$E$95),"-",'Payer Participation Data'!$E$95)</f>
        <v>-</v>
      </c>
      <c r="G1712" s="261">
        <v>2</v>
      </c>
      <c r="H1712" s="261">
        <v>1</v>
      </c>
      <c r="I1712" s="261">
        <v>5</v>
      </c>
      <c r="J1712" s="128" t="str">
        <f t="shared" si="74"/>
        <v>152</v>
      </c>
      <c r="K1712" s="128" t="s">
        <v>30</v>
      </c>
      <c r="L1712" s="263">
        <f>IF(ISNA(SUMIFS(INDEX('Payer Participation Data'!$F$10:$BM$59,0,MATCH(CONCATENATE($J1712,L$6),'Payer Participation Data'!$F$8:$BM$8,0)),'Payer Participation Data'!$B$10:$B$59,$C1712,'Payer Participation Data'!$C$10:$C$59,$D1712)),"-",SUMIFS(INDEX('Payer Participation Data'!$F$10:$BM$59,0,MATCH(CONCATENATE($J1712,L$6),'Payer Participation Data'!$F$8:$BM$8,0)),'Payer Participation Data'!$B$10:$B$59,$C1712,'Payer Participation Data'!$C$10:$C$59,$D1712))</f>
        <v>0</v>
      </c>
      <c r="M1712" s="264">
        <f>IF(ISNA(SUMIFS(INDEX('Payer Participation Data'!$F$10:$BM$59,0,MATCH(CONCATENATE($J1712,M$6),'Payer Participation Data'!$F$8:$BM$8,0)),'Payer Participation Data'!$B$10:$B$59,$C1712,'Payer Participation Data'!$C$10:$C$59,$D1712)),"-",SUMIFS(INDEX('Payer Participation Data'!$F$10:$BM$59,0,MATCH(CONCATENATE($J1712,M$6),'Payer Participation Data'!$F$8:$BM$8,0)),'Payer Participation Data'!$B$10:$B$59,$C1712,'Payer Participation Data'!$C$10:$C$59,$D1712))</f>
        <v>0</v>
      </c>
    </row>
    <row r="1713" spans="2:13" x14ac:dyDescent="0.35">
      <c r="B1713" s="127" t="s">
        <v>80</v>
      </c>
      <c r="C1713" s="169" t="str">
        <f>IF(ISBLANK('Payer Participation Data'!$B$95),"-",'Payer Participation Data'!$B$95)</f>
        <v>-</v>
      </c>
      <c r="D1713" s="169" t="str">
        <f>IF(ISBLANK('Payer Participation Data'!$C$95),"-",'Payer Participation Data'!$C$95)</f>
        <v>-</v>
      </c>
      <c r="E1713" s="169" t="str">
        <f>IF(ISBLANK('Payer Participation Data'!$D$95),"-",'Payer Participation Data'!$D$95)</f>
        <v>-</v>
      </c>
      <c r="F1713" s="169" t="str">
        <f>IF(ISBLANK('Payer Participation Data'!$E$95),"-",'Payer Participation Data'!$E$95)</f>
        <v>-</v>
      </c>
      <c r="G1713" s="260">
        <v>3</v>
      </c>
      <c r="H1713" s="260">
        <v>1</v>
      </c>
      <c r="I1713" s="260">
        <v>5</v>
      </c>
      <c r="J1713" s="102" t="str">
        <f t="shared" si="74"/>
        <v>153</v>
      </c>
      <c r="K1713" s="102" t="s">
        <v>30</v>
      </c>
      <c r="L1713" s="263">
        <f>IF(ISNA(SUMIFS(INDEX('Payer Participation Data'!$F$10:$BM$59,0,MATCH(CONCATENATE($J1713,L$6),'Payer Participation Data'!$F$8:$BM$8,0)),'Payer Participation Data'!$B$10:$B$59,$C1713,'Payer Participation Data'!$C$10:$C$59,$D1713)),"-",SUMIFS(INDEX('Payer Participation Data'!$F$10:$BM$59,0,MATCH(CONCATENATE($J1713,L$6),'Payer Participation Data'!$F$8:$BM$8,0)),'Payer Participation Data'!$B$10:$B$59,$C1713,'Payer Participation Data'!$C$10:$C$59,$D1713))</f>
        <v>0</v>
      </c>
      <c r="M1713" s="264">
        <f>IF(ISNA(SUMIFS(INDEX('Payer Participation Data'!$F$10:$BM$59,0,MATCH(CONCATENATE($J1713,M$6),'Payer Participation Data'!$F$8:$BM$8,0)),'Payer Participation Data'!$B$10:$B$59,$C1713,'Payer Participation Data'!$C$10:$C$59,$D1713)),"-",SUMIFS(INDEX('Payer Participation Data'!$F$10:$BM$59,0,MATCH(CONCATENATE($J1713,M$6),'Payer Participation Data'!$F$8:$BM$8,0)),'Payer Participation Data'!$B$10:$B$59,$C1713,'Payer Participation Data'!$C$10:$C$59,$D1713))</f>
        <v>0</v>
      </c>
    </row>
    <row r="1714" spans="2:13" x14ac:dyDescent="0.35">
      <c r="B1714" s="127" t="s">
        <v>80</v>
      </c>
      <c r="C1714" s="169" t="str">
        <f>IF(ISBLANK('Payer Participation Data'!$B$95),"-",'Payer Participation Data'!$B$95)</f>
        <v>-</v>
      </c>
      <c r="D1714" s="169" t="str">
        <f>IF(ISBLANK('Payer Participation Data'!$C$95),"-",'Payer Participation Data'!$C$95)</f>
        <v>-</v>
      </c>
      <c r="E1714" s="169" t="str">
        <f>IF(ISBLANK('Payer Participation Data'!$D$95),"-",'Payer Participation Data'!$D$95)</f>
        <v>-</v>
      </c>
      <c r="F1714" s="169" t="str">
        <f>IF(ISBLANK('Payer Participation Data'!$E$95),"-",'Payer Participation Data'!$E$95)</f>
        <v>-</v>
      </c>
      <c r="G1714" s="261">
        <v>4</v>
      </c>
      <c r="H1714" s="261">
        <v>1</v>
      </c>
      <c r="I1714" s="261">
        <v>5</v>
      </c>
      <c r="J1714" s="128" t="str">
        <f t="shared" si="74"/>
        <v>154</v>
      </c>
      <c r="K1714" s="128" t="s">
        <v>30</v>
      </c>
      <c r="L1714" s="263">
        <f>IF(ISNA(SUMIFS(INDEX('Payer Participation Data'!$F$10:$BM$59,0,MATCH(CONCATENATE($J1714,L$6),'Payer Participation Data'!$F$8:$BM$8,0)),'Payer Participation Data'!$B$10:$B$59,$C1714,'Payer Participation Data'!$C$10:$C$59,$D1714)),"-",SUMIFS(INDEX('Payer Participation Data'!$F$10:$BM$59,0,MATCH(CONCATENATE($J1714,L$6),'Payer Participation Data'!$F$8:$BM$8,0)),'Payer Participation Data'!$B$10:$B$59,$C1714,'Payer Participation Data'!$C$10:$C$59,$D1714))</f>
        <v>0</v>
      </c>
      <c r="M1714" s="264">
        <f>IF(ISNA(SUMIFS(INDEX('Payer Participation Data'!$F$10:$BM$59,0,MATCH(CONCATENATE($J1714,M$6),'Payer Participation Data'!$F$8:$BM$8,0)),'Payer Participation Data'!$B$10:$B$59,$C1714,'Payer Participation Data'!$C$10:$C$59,$D1714)),"-",SUMIFS(INDEX('Payer Participation Data'!$F$10:$BM$59,0,MATCH(CONCATENATE($J1714,M$6),'Payer Participation Data'!$F$8:$BM$8,0)),'Payer Participation Data'!$B$10:$B$59,$C1714,'Payer Participation Data'!$C$10:$C$59,$D1714))</f>
        <v>0</v>
      </c>
    </row>
    <row r="1715" spans="2:13" x14ac:dyDescent="0.35">
      <c r="B1715" s="127" t="s">
        <v>80</v>
      </c>
      <c r="C1715" s="169" t="str">
        <f>IF(ISBLANK('Payer Participation Data'!$B$95),"-",'Payer Participation Data'!$B$95)</f>
        <v>-</v>
      </c>
      <c r="D1715" s="169" t="str">
        <f>IF(ISBLANK('Payer Participation Data'!$C$95),"-",'Payer Participation Data'!$C$95)</f>
        <v>-</v>
      </c>
      <c r="E1715" s="169" t="str">
        <f>IF(ISBLANK('Payer Participation Data'!$D$95),"-",'Payer Participation Data'!$D$95)</f>
        <v>-</v>
      </c>
      <c r="F1715" s="169" t="str">
        <f>IF(ISBLANK('Payer Participation Data'!$E$95),"-",'Payer Participation Data'!$E$95)</f>
        <v>-</v>
      </c>
      <c r="G1715" s="260">
        <v>1</v>
      </c>
      <c r="H1715" s="260">
        <v>2</v>
      </c>
      <c r="I1715" s="260">
        <v>5</v>
      </c>
      <c r="J1715" s="102" t="str">
        <f t="shared" si="74"/>
        <v>251</v>
      </c>
      <c r="K1715" s="102" t="s">
        <v>30</v>
      </c>
      <c r="L1715" s="263">
        <f>IF(ISNA(SUMIFS(INDEX('Payer Participation Data'!$F$10:$BM$59,0,MATCH(CONCATENATE($J1715,L$6),'Payer Participation Data'!$F$8:$BM$8,0)),'Payer Participation Data'!$B$10:$B$59,$C1715,'Payer Participation Data'!$C$10:$C$59,$D1715)),"-",SUMIFS(INDEX('Payer Participation Data'!$F$10:$BM$59,0,MATCH(CONCATENATE($J1715,L$6),'Payer Participation Data'!$F$8:$BM$8,0)),'Payer Participation Data'!$B$10:$B$59,$C1715,'Payer Participation Data'!$C$10:$C$59,$D1715))</f>
        <v>0</v>
      </c>
      <c r="M1715" s="264">
        <f>IF(ISNA(SUMIFS(INDEX('Payer Participation Data'!$F$10:$BM$59,0,MATCH(CONCATENATE($J1715,M$6),'Payer Participation Data'!$F$8:$BM$8,0)),'Payer Participation Data'!$B$10:$B$59,$C1715,'Payer Participation Data'!$C$10:$C$59,$D1715)),"-",SUMIFS(INDEX('Payer Participation Data'!$F$10:$BM$59,0,MATCH(CONCATENATE($J1715,M$6),'Payer Participation Data'!$F$8:$BM$8,0)),'Payer Participation Data'!$B$10:$B$59,$C1715,'Payer Participation Data'!$C$10:$C$59,$D1715))</f>
        <v>0</v>
      </c>
    </row>
    <row r="1716" spans="2:13" x14ac:dyDescent="0.35">
      <c r="B1716" s="127" t="s">
        <v>80</v>
      </c>
      <c r="C1716" s="169" t="str">
        <f>IF(ISBLANK('Payer Participation Data'!$B$95),"-",'Payer Participation Data'!$B$95)</f>
        <v>-</v>
      </c>
      <c r="D1716" s="169" t="str">
        <f>IF(ISBLANK('Payer Participation Data'!$C$95),"-",'Payer Participation Data'!$C$95)</f>
        <v>-</v>
      </c>
      <c r="E1716" s="169" t="str">
        <f>IF(ISBLANK('Payer Participation Data'!$D$95),"-",'Payer Participation Data'!$D$95)</f>
        <v>-</v>
      </c>
      <c r="F1716" s="169" t="str">
        <f>IF(ISBLANK('Payer Participation Data'!$E$95),"-",'Payer Participation Data'!$E$95)</f>
        <v>-</v>
      </c>
      <c r="G1716" s="261">
        <v>2</v>
      </c>
      <c r="H1716" s="261">
        <v>2</v>
      </c>
      <c r="I1716" s="261">
        <v>5</v>
      </c>
      <c r="J1716" s="128" t="str">
        <f t="shared" si="74"/>
        <v>252</v>
      </c>
      <c r="K1716" s="128" t="s">
        <v>30</v>
      </c>
      <c r="L1716" s="263">
        <f>IF(ISNA(SUMIFS(INDEX('Payer Participation Data'!$F$10:$BM$59,0,MATCH(CONCATENATE($J1716,L$6),'Payer Participation Data'!$F$8:$BM$8,0)),'Payer Participation Data'!$B$10:$B$59,$C1716,'Payer Participation Data'!$C$10:$C$59,$D1716)),"-",SUMIFS(INDEX('Payer Participation Data'!$F$10:$BM$59,0,MATCH(CONCATENATE($J1716,L$6),'Payer Participation Data'!$F$8:$BM$8,0)),'Payer Participation Data'!$B$10:$B$59,$C1716,'Payer Participation Data'!$C$10:$C$59,$D1716))</f>
        <v>0</v>
      </c>
      <c r="M1716" s="264">
        <f>IF(ISNA(SUMIFS(INDEX('Payer Participation Data'!$F$10:$BM$59,0,MATCH(CONCATENATE($J1716,M$6),'Payer Participation Data'!$F$8:$BM$8,0)),'Payer Participation Data'!$B$10:$B$59,$C1716,'Payer Participation Data'!$C$10:$C$59,$D1716)),"-",SUMIFS(INDEX('Payer Participation Data'!$F$10:$BM$59,0,MATCH(CONCATENATE($J1716,M$6),'Payer Participation Data'!$F$8:$BM$8,0)),'Payer Participation Data'!$B$10:$B$59,$C1716,'Payer Participation Data'!$C$10:$C$59,$D1716))</f>
        <v>0</v>
      </c>
    </row>
    <row r="1717" spans="2:13" x14ac:dyDescent="0.35">
      <c r="B1717" s="127" t="s">
        <v>80</v>
      </c>
      <c r="C1717" s="169" t="str">
        <f>IF(ISBLANK('Payer Participation Data'!$B$95),"-",'Payer Participation Data'!$B$95)</f>
        <v>-</v>
      </c>
      <c r="D1717" s="169" t="str">
        <f>IF(ISBLANK('Payer Participation Data'!$C$95),"-",'Payer Participation Data'!$C$95)</f>
        <v>-</v>
      </c>
      <c r="E1717" s="169" t="str">
        <f>IF(ISBLANK('Payer Participation Data'!$D$95),"-",'Payer Participation Data'!$D$95)</f>
        <v>-</v>
      </c>
      <c r="F1717" s="169" t="str">
        <f>IF(ISBLANK('Payer Participation Data'!$E$95),"-",'Payer Participation Data'!$E$95)</f>
        <v>-</v>
      </c>
      <c r="G1717" s="260">
        <v>3</v>
      </c>
      <c r="H1717" s="260">
        <v>2</v>
      </c>
      <c r="I1717" s="260">
        <v>5</v>
      </c>
      <c r="J1717" s="102" t="str">
        <f t="shared" si="74"/>
        <v>253</v>
      </c>
      <c r="K1717" s="102" t="s">
        <v>30</v>
      </c>
      <c r="L1717" s="263">
        <f>IF(ISNA(SUMIFS(INDEX('Payer Participation Data'!$F$10:$BM$59,0,MATCH(CONCATENATE($J1717,L$6),'Payer Participation Data'!$F$8:$BM$8,0)),'Payer Participation Data'!$B$10:$B$59,$C1717,'Payer Participation Data'!$C$10:$C$59,$D1717)),"-",SUMIFS(INDEX('Payer Participation Data'!$F$10:$BM$59,0,MATCH(CONCATENATE($J1717,L$6),'Payer Participation Data'!$F$8:$BM$8,0)),'Payer Participation Data'!$B$10:$B$59,$C1717,'Payer Participation Data'!$C$10:$C$59,$D1717))</f>
        <v>0</v>
      </c>
      <c r="M1717" s="264">
        <f>IF(ISNA(SUMIFS(INDEX('Payer Participation Data'!$F$10:$BM$59,0,MATCH(CONCATENATE($J1717,M$6),'Payer Participation Data'!$F$8:$BM$8,0)),'Payer Participation Data'!$B$10:$B$59,$C1717,'Payer Participation Data'!$C$10:$C$59,$D1717)),"-",SUMIFS(INDEX('Payer Participation Data'!$F$10:$BM$59,0,MATCH(CONCATENATE($J1717,M$6),'Payer Participation Data'!$F$8:$BM$8,0)),'Payer Participation Data'!$B$10:$B$59,$C1717,'Payer Participation Data'!$C$10:$C$59,$D1717))</f>
        <v>0</v>
      </c>
    </row>
    <row r="1718" spans="2:13" x14ac:dyDescent="0.35">
      <c r="B1718" s="127" t="s">
        <v>80</v>
      </c>
      <c r="C1718" s="169" t="str">
        <f>IF(ISBLANK('Payer Participation Data'!$B$95),"-",'Payer Participation Data'!$B$95)</f>
        <v>-</v>
      </c>
      <c r="D1718" s="169" t="str">
        <f>IF(ISBLANK('Payer Participation Data'!$C$95),"-",'Payer Participation Data'!$C$95)</f>
        <v>-</v>
      </c>
      <c r="E1718" s="169" t="str">
        <f>IF(ISBLANK('Payer Participation Data'!$D$95),"-",'Payer Participation Data'!$D$95)</f>
        <v>-</v>
      </c>
      <c r="F1718" s="169" t="str">
        <f>IF(ISBLANK('Payer Participation Data'!$E$95),"-",'Payer Participation Data'!$E$95)</f>
        <v>-</v>
      </c>
      <c r="G1718" s="261">
        <v>4</v>
      </c>
      <c r="H1718" s="261">
        <v>2</v>
      </c>
      <c r="I1718" s="261">
        <v>5</v>
      </c>
      <c r="J1718" s="128" t="str">
        <f t="shared" si="74"/>
        <v>254</v>
      </c>
      <c r="K1718" s="128" t="s">
        <v>30</v>
      </c>
      <c r="L1718" s="263">
        <f>IF(ISNA(SUMIFS(INDEX('Payer Participation Data'!$F$10:$BM$59,0,MATCH(CONCATENATE($J1718,L$6),'Payer Participation Data'!$F$8:$BM$8,0)),'Payer Participation Data'!$B$10:$B$59,$C1718,'Payer Participation Data'!$C$10:$C$59,$D1718)),"-",SUMIFS(INDEX('Payer Participation Data'!$F$10:$BM$59,0,MATCH(CONCATENATE($J1718,L$6),'Payer Participation Data'!$F$8:$BM$8,0)),'Payer Participation Data'!$B$10:$B$59,$C1718,'Payer Participation Data'!$C$10:$C$59,$D1718))</f>
        <v>0</v>
      </c>
      <c r="M1718" s="264">
        <f>IF(ISNA(SUMIFS(INDEX('Payer Participation Data'!$F$10:$BM$59,0,MATCH(CONCATENATE($J1718,M$6),'Payer Participation Data'!$F$8:$BM$8,0)),'Payer Participation Data'!$B$10:$B$59,$C1718,'Payer Participation Data'!$C$10:$C$59,$D1718)),"-",SUMIFS(INDEX('Payer Participation Data'!$F$10:$BM$59,0,MATCH(CONCATENATE($J1718,M$6),'Payer Participation Data'!$F$8:$BM$8,0)),'Payer Participation Data'!$B$10:$B$59,$C1718,'Payer Participation Data'!$C$10:$C$59,$D1718))</f>
        <v>0</v>
      </c>
    </row>
    <row r="1719" spans="2:13" x14ac:dyDescent="0.35">
      <c r="B1719" s="127" t="s">
        <v>80</v>
      </c>
      <c r="C1719" s="169" t="str">
        <f>IF(ISBLANK('Payer Participation Data'!$B$95),"-",'Payer Participation Data'!$B$95)</f>
        <v>-</v>
      </c>
      <c r="D1719" s="169" t="str">
        <f>IF(ISBLANK('Payer Participation Data'!$C$95),"-",'Payer Participation Data'!$C$95)</f>
        <v>-</v>
      </c>
      <c r="E1719" s="169" t="str">
        <f>IF(ISBLANK('Payer Participation Data'!$D$95),"-",'Payer Participation Data'!$D$95)</f>
        <v>-</v>
      </c>
      <c r="F1719" s="169" t="str">
        <f>IF(ISBLANK('Payer Participation Data'!$E$95),"-",'Payer Participation Data'!$E$95)</f>
        <v>-</v>
      </c>
      <c r="G1719" s="260">
        <v>1</v>
      </c>
      <c r="H1719" s="260">
        <v>3</v>
      </c>
      <c r="I1719" s="260">
        <v>5</v>
      </c>
      <c r="J1719" s="102" t="str">
        <f t="shared" si="74"/>
        <v>351</v>
      </c>
      <c r="K1719" s="102" t="s">
        <v>30</v>
      </c>
      <c r="L1719" s="263">
        <f>IF(ISNA(SUMIFS(INDEX('Payer Participation Data'!$F$10:$BM$59,0,MATCH(CONCATENATE($J1719,L$6),'Payer Participation Data'!$F$8:$BM$8,0)),'Payer Participation Data'!$B$10:$B$59,$C1719,'Payer Participation Data'!$C$10:$C$59,$D1719)),"-",SUMIFS(INDEX('Payer Participation Data'!$F$10:$BM$59,0,MATCH(CONCATENATE($J1719,L$6),'Payer Participation Data'!$F$8:$BM$8,0)),'Payer Participation Data'!$B$10:$B$59,$C1719,'Payer Participation Data'!$C$10:$C$59,$D1719))</f>
        <v>0</v>
      </c>
      <c r="M1719" s="264">
        <f>IF(ISNA(SUMIFS(INDEX('Payer Participation Data'!$F$10:$BM$59,0,MATCH(CONCATENATE($J1719,M$6),'Payer Participation Data'!$F$8:$BM$8,0)),'Payer Participation Data'!$B$10:$B$59,$C1719,'Payer Participation Data'!$C$10:$C$59,$D1719)),"-",SUMIFS(INDEX('Payer Participation Data'!$F$10:$BM$59,0,MATCH(CONCATENATE($J1719,M$6),'Payer Participation Data'!$F$8:$BM$8,0)),'Payer Participation Data'!$B$10:$B$59,$C1719,'Payer Participation Data'!$C$10:$C$59,$D1719))</f>
        <v>0</v>
      </c>
    </row>
    <row r="1720" spans="2:13" x14ac:dyDescent="0.35">
      <c r="B1720" s="127" t="s">
        <v>80</v>
      </c>
      <c r="C1720" s="169" t="str">
        <f>IF(ISBLANK('Payer Participation Data'!$B$95),"-",'Payer Participation Data'!$B$95)</f>
        <v>-</v>
      </c>
      <c r="D1720" s="169" t="str">
        <f>IF(ISBLANK('Payer Participation Data'!$C$95),"-",'Payer Participation Data'!$C$95)</f>
        <v>-</v>
      </c>
      <c r="E1720" s="169" t="str">
        <f>IF(ISBLANK('Payer Participation Data'!$D$95),"-",'Payer Participation Data'!$D$95)</f>
        <v>-</v>
      </c>
      <c r="F1720" s="169" t="str">
        <f>IF(ISBLANK('Payer Participation Data'!$E$95),"-",'Payer Participation Data'!$E$95)</f>
        <v>-</v>
      </c>
      <c r="G1720" s="261">
        <v>2</v>
      </c>
      <c r="H1720" s="261">
        <v>3</v>
      </c>
      <c r="I1720" s="261">
        <v>5</v>
      </c>
      <c r="J1720" s="128" t="str">
        <f t="shared" si="74"/>
        <v>352</v>
      </c>
      <c r="K1720" s="128" t="s">
        <v>30</v>
      </c>
      <c r="L1720" s="263">
        <f>IF(ISNA(SUMIFS(INDEX('Payer Participation Data'!$F$10:$BM$59,0,MATCH(CONCATENATE($J1720,L$6),'Payer Participation Data'!$F$8:$BM$8,0)),'Payer Participation Data'!$B$10:$B$59,$C1720,'Payer Participation Data'!$C$10:$C$59,$D1720)),"-",SUMIFS(INDEX('Payer Participation Data'!$F$10:$BM$59,0,MATCH(CONCATENATE($J1720,L$6),'Payer Participation Data'!$F$8:$BM$8,0)),'Payer Participation Data'!$B$10:$B$59,$C1720,'Payer Participation Data'!$C$10:$C$59,$D1720))</f>
        <v>0</v>
      </c>
      <c r="M1720" s="264">
        <f>IF(ISNA(SUMIFS(INDEX('Payer Participation Data'!$F$10:$BM$59,0,MATCH(CONCATENATE($J1720,M$6),'Payer Participation Data'!$F$8:$BM$8,0)),'Payer Participation Data'!$B$10:$B$59,$C1720,'Payer Participation Data'!$C$10:$C$59,$D1720)),"-",SUMIFS(INDEX('Payer Participation Data'!$F$10:$BM$59,0,MATCH(CONCATENATE($J1720,M$6),'Payer Participation Data'!$F$8:$BM$8,0)),'Payer Participation Data'!$B$10:$B$59,$C1720,'Payer Participation Data'!$C$10:$C$59,$D1720))</f>
        <v>0</v>
      </c>
    </row>
    <row r="1721" spans="2:13" x14ac:dyDescent="0.35">
      <c r="B1721" s="127" t="s">
        <v>80</v>
      </c>
      <c r="C1721" s="169" t="str">
        <f>IF(ISBLANK('Payer Participation Data'!$B$95),"-",'Payer Participation Data'!$B$95)</f>
        <v>-</v>
      </c>
      <c r="D1721" s="169" t="str">
        <f>IF(ISBLANK('Payer Participation Data'!$C$95),"-",'Payer Participation Data'!$C$95)</f>
        <v>-</v>
      </c>
      <c r="E1721" s="169" t="str">
        <f>IF(ISBLANK('Payer Participation Data'!$D$95),"-",'Payer Participation Data'!$D$95)</f>
        <v>-</v>
      </c>
      <c r="F1721" s="169" t="str">
        <f>IF(ISBLANK('Payer Participation Data'!$E$95),"-",'Payer Participation Data'!$E$95)</f>
        <v>-</v>
      </c>
      <c r="G1721" s="260">
        <v>3</v>
      </c>
      <c r="H1721" s="260">
        <v>3</v>
      </c>
      <c r="I1721" s="260">
        <v>5</v>
      </c>
      <c r="J1721" s="102" t="str">
        <f t="shared" si="74"/>
        <v>353</v>
      </c>
      <c r="K1721" s="102" t="s">
        <v>30</v>
      </c>
      <c r="L1721" s="263">
        <f>IF(ISNA(SUMIFS(INDEX('Payer Participation Data'!$F$10:$BM$59,0,MATCH(CONCATENATE($J1721,L$6),'Payer Participation Data'!$F$8:$BM$8,0)),'Payer Participation Data'!$B$10:$B$59,$C1721,'Payer Participation Data'!$C$10:$C$59,$D1721)),"-",SUMIFS(INDEX('Payer Participation Data'!$F$10:$BM$59,0,MATCH(CONCATENATE($J1721,L$6),'Payer Participation Data'!$F$8:$BM$8,0)),'Payer Participation Data'!$B$10:$B$59,$C1721,'Payer Participation Data'!$C$10:$C$59,$D1721))</f>
        <v>0</v>
      </c>
      <c r="M1721" s="264">
        <f>IF(ISNA(SUMIFS(INDEX('Payer Participation Data'!$F$10:$BM$59,0,MATCH(CONCATENATE($J1721,M$6),'Payer Participation Data'!$F$8:$BM$8,0)),'Payer Participation Data'!$B$10:$B$59,$C1721,'Payer Participation Data'!$C$10:$C$59,$D1721)),"-",SUMIFS(INDEX('Payer Participation Data'!$F$10:$BM$59,0,MATCH(CONCATENATE($J1721,M$6),'Payer Participation Data'!$F$8:$BM$8,0)),'Payer Participation Data'!$B$10:$B$59,$C1721,'Payer Participation Data'!$C$10:$C$59,$D1721))</f>
        <v>0</v>
      </c>
    </row>
    <row r="1722" spans="2:13" x14ac:dyDescent="0.35">
      <c r="B1722" s="127" t="s">
        <v>80</v>
      </c>
      <c r="C1722" s="169" t="str">
        <f>IF(ISBLANK('Payer Participation Data'!$B$95),"-",'Payer Participation Data'!$B$95)</f>
        <v>-</v>
      </c>
      <c r="D1722" s="169" t="str">
        <f>IF(ISBLANK('Payer Participation Data'!$C$95),"-",'Payer Participation Data'!$C$95)</f>
        <v>-</v>
      </c>
      <c r="E1722" s="169" t="str">
        <f>IF(ISBLANK('Payer Participation Data'!$D$95),"-",'Payer Participation Data'!$D$95)</f>
        <v>-</v>
      </c>
      <c r="F1722" s="169" t="str">
        <f>IF(ISBLANK('Payer Participation Data'!$E$95),"-",'Payer Participation Data'!$E$95)</f>
        <v>-</v>
      </c>
      <c r="G1722" s="261">
        <v>4</v>
      </c>
      <c r="H1722" s="261">
        <v>3</v>
      </c>
      <c r="I1722" s="261">
        <v>5</v>
      </c>
      <c r="J1722" s="128" t="str">
        <f t="shared" si="74"/>
        <v>354</v>
      </c>
      <c r="K1722" s="128" t="s">
        <v>30</v>
      </c>
      <c r="L1722" s="263">
        <f>IF(ISNA(SUMIFS(INDEX('Payer Participation Data'!$F$10:$BM$59,0,MATCH(CONCATENATE($J1722,L$6),'Payer Participation Data'!$F$8:$BM$8,0)),'Payer Participation Data'!$B$10:$B$59,$C1722,'Payer Participation Data'!$C$10:$C$59,$D1722)),"-",SUMIFS(INDEX('Payer Participation Data'!$F$10:$BM$59,0,MATCH(CONCATENATE($J1722,L$6),'Payer Participation Data'!$F$8:$BM$8,0)),'Payer Participation Data'!$B$10:$B$59,$C1722,'Payer Participation Data'!$C$10:$C$59,$D1722))</f>
        <v>0</v>
      </c>
      <c r="M1722" s="264">
        <f>IF(ISNA(SUMIFS(INDEX('Payer Participation Data'!$F$10:$BM$59,0,MATCH(CONCATENATE($J1722,M$6),'Payer Participation Data'!$F$8:$BM$8,0)),'Payer Participation Data'!$B$10:$B$59,$C1722,'Payer Participation Data'!$C$10:$C$59,$D1722)),"-",SUMIFS(INDEX('Payer Participation Data'!$F$10:$BM$59,0,MATCH(CONCATENATE($J1722,M$6),'Payer Participation Data'!$F$8:$BM$8,0)),'Payer Participation Data'!$B$10:$B$59,$C1722,'Payer Participation Data'!$C$10:$C$59,$D1722))</f>
        <v>0</v>
      </c>
    </row>
    <row r="1723" spans="2:13" x14ac:dyDescent="0.35">
      <c r="B1723" s="127" t="s">
        <v>80</v>
      </c>
      <c r="C1723" s="169" t="str">
        <f>IF(ISBLANK('Payer Participation Data'!$B$95),"-",'Payer Participation Data'!$B$95)</f>
        <v>-</v>
      </c>
      <c r="D1723" s="169" t="str">
        <f>IF(ISBLANK('Payer Participation Data'!$C$95),"-",'Payer Participation Data'!$C$95)</f>
        <v>-</v>
      </c>
      <c r="E1723" s="169" t="str">
        <f>IF(ISBLANK('Payer Participation Data'!$D$95),"-",'Payer Participation Data'!$D$95)</f>
        <v>-</v>
      </c>
      <c r="F1723" s="169" t="str">
        <f>IF(ISBLANK('Payer Participation Data'!$E$95),"-",'Payer Participation Data'!$E$95)</f>
        <v>-</v>
      </c>
      <c r="G1723" s="260">
        <v>1</v>
      </c>
      <c r="H1723" s="260">
        <v>4</v>
      </c>
      <c r="I1723" s="260">
        <v>5</v>
      </c>
      <c r="J1723" s="102" t="str">
        <f t="shared" si="74"/>
        <v>451</v>
      </c>
      <c r="K1723" s="102" t="s">
        <v>30</v>
      </c>
      <c r="L1723" s="263">
        <f>IF(ISNA(SUMIFS(INDEX('Payer Participation Data'!$F$10:$BM$59,0,MATCH(CONCATENATE($J1723,L$6),'Payer Participation Data'!$F$8:$BM$8,0)),'Payer Participation Data'!$B$10:$B$59,$C1723,'Payer Participation Data'!$C$10:$C$59,$D1723)),"-",SUMIFS(INDEX('Payer Participation Data'!$F$10:$BM$59,0,MATCH(CONCATENATE($J1723,L$6),'Payer Participation Data'!$F$8:$BM$8,0)),'Payer Participation Data'!$B$10:$B$59,$C1723,'Payer Participation Data'!$C$10:$C$59,$D1723))</f>
        <v>0</v>
      </c>
      <c r="M1723" s="264">
        <f>IF(ISNA(SUMIFS(INDEX('Payer Participation Data'!$F$10:$BM$59,0,MATCH(CONCATENATE($J1723,M$6),'Payer Participation Data'!$F$8:$BM$8,0)),'Payer Participation Data'!$B$10:$B$59,$C1723,'Payer Participation Data'!$C$10:$C$59,$D1723)),"-",SUMIFS(INDEX('Payer Participation Data'!$F$10:$BM$59,0,MATCH(CONCATENATE($J1723,M$6),'Payer Participation Data'!$F$8:$BM$8,0)),'Payer Participation Data'!$B$10:$B$59,$C1723,'Payer Participation Data'!$C$10:$C$59,$D1723))</f>
        <v>0</v>
      </c>
    </row>
    <row r="1724" spans="2:13" x14ac:dyDescent="0.35">
      <c r="B1724" s="127" t="s">
        <v>80</v>
      </c>
      <c r="C1724" s="169" t="str">
        <f>IF(ISBLANK('Payer Participation Data'!$B$95),"-",'Payer Participation Data'!$B$95)</f>
        <v>-</v>
      </c>
      <c r="D1724" s="169" t="str">
        <f>IF(ISBLANK('Payer Participation Data'!$C$95),"-",'Payer Participation Data'!$C$95)</f>
        <v>-</v>
      </c>
      <c r="E1724" s="169" t="str">
        <f>IF(ISBLANK('Payer Participation Data'!$D$95),"-",'Payer Participation Data'!$D$95)</f>
        <v>-</v>
      </c>
      <c r="F1724" s="169" t="str">
        <f>IF(ISBLANK('Payer Participation Data'!$E$95),"-",'Payer Participation Data'!$E$95)</f>
        <v>-</v>
      </c>
      <c r="G1724" s="261">
        <v>2</v>
      </c>
      <c r="H1724" s="261">
        <v>4</v>
      </c>
      <c r="I1724" s="261">
        <v>5</v>
      </c>
      <c r="J1724" s="128" t="str">
        <f t="shared" si="74"/>
        <v>452</v>
      </c>
      <c r="K1724" s="128" t="s">
        <v>30</v>
      </c>
      <c r="L1724" s="263">
        <f>IF(ISNA(SUMIFS(INDEX('Payer Participation Data'!$F$10:$BM$59,0,MATCH(CONCATENATE($J1724,L$6),'Payer Participation Data'!$F$8:$BM$8,0)),'Payer Participation Data'!$B$10:$B$59,$C1724,'Payer Participation Data'!$C$10:$C$59,$D1724)),"-",SUMIFS(INDEX('Payer Participation Data'!$F$10:$BM$59,0,MATCH(CONCATENATE($J1724,L$6),'Payer Participation Data'!$F$8:$BM$8,0)),'Payer Participation Data'!$B$10:$B$59,$C1724,'Payer Participation Data'!$C$10:$C$59,$D1724))</f>
        <v>0</v>
      </c>
      <c r="M1724" s="264">
        <f>IF(ISNA(SUMIFS(INDEX('Payer Participation Data'!$F$10:$BM$59,0,MATCH(CONCATENATE($J1724,M$6),'Payer Participation Data'!$F$8:$BM$8,0)),'Payer Participation Data'!$B$10:$B$59,$C1724,'Payer Participation Data'!$C$10:$C$59,$D1724)),"-",SUMIFS(INDEX('Payer Participation Data'!$F$10:$BM$59,0,MATCH(CONCATENATE($J1724,M$6),'Payer Participation Data'!$F$8:$BM$8,0)),'Payer Participation Data'!$B$10:$B$59,$C1724,'Payer Participation Data'!$C$10:$C$59,$D1724))</f>
        <v>0</v>
      </c>
    </row>
    <row r="1725" spans="2:13" x14ac:dyDescent="0.35">
      <c r="B1725" s="127" t="s">
        <v>80</v>
      </c>
      <c r="C1725" s="169" t="str">
        <f>IF(ISBLANK('Payer Participation Data'!$B$95),"-",'Payer Participation Data'!$B$95)</f>
        <v>-</v>
      </c>
      <c r="D1725" s="169" t="str">
        <f>IF(ISBLANK('Payer Participation Data'!$C$95),"-",'Payer Participation Data'!$C$95)</f>
        <v>-</v>
      </c>
      <c r="E1725" s="169" t="str">
        <f>IF(ISBLANK('Payer Participation Data'!$D$95),"-",'Payer Participation Data'!$D$95)</f>
        <v>-</v>
      </c>
      <c r="F1725" s="169" t="str">
        <f>IF(ISBLANK('Payer Participation Data'!$E$95),"-",'Payer Participation Data'!$E$95)</f>
        <v>-</v>
      </c>
      <c r="G1725" s="260">
        <v>3</v>
      </c>
      <c r="H1725" s="260">
        <v>4</v>
      </c>
      <c r="I1725" s="260">
        <v>5</v>
      </c>
      <c r="J1725" s="102" t="str">
        <f t="shared" si="74"/>
        <v>453</v>
      </c>
      <c r="K1725" s="102" t="s">
        <v>30</v>
      </c>
      <c r="L1725" s="263">
        <f>IF(ISNA(SUMIFS(INDEX('Payer Participation Data'!$F$10:$BM$59,0,MATCH(CONCATENATE($J1725,L$6),'Payer Participation Data'!$F$8:$BM$8,0)),'Payer Participation Data'!$B$10:$B$59,$C1725,'Payer Participation Data'!$C$10:$C$59,$D1725)),"-",SUMIFS(INDEX('Payer Participation Data'!$F$10:$BM$59,0,MATCH(CONCATENATE($J1725,L$6),'Payer Participation Data'!$F$8:$BM$8,0)),'Payer Participation Data'!$B$10:$B$59,$C1725,'Payer Participation Data'!$C$10:$C$59,$D1725))</f>
        <v>0</v>
      </c>
      <c r="M1725" s="264">
        <f>IF(ISNA(SUMIFS(INDEX('Payer Participation Data'!$F$10:$BM$59,0,MATCH(CONCATENATE($J1725,M$6),'Payer Participation Data'!$F$8:$BM$8,0)),'Payer Participation Data'!$B$10:$B$59,$C1725,'Payer Participation Data'!$C$10:$C$59,$D1725)),"-",SUMIFS(INDEX('Payer Participation Data'!$F$10:$BM$59,0,MATCH(CONCATENATE($J1725,M$6),'Payer Participation Data'!$F$8:$BM$8,0)),'Payer Participation Data'!$B$10:$B$59,$C1725,'Payer Participation Data'!$C$10:$C$59,$D1725))</f>
        <v>0</v>
      </c>
    </row>
    <row r="1726" spans="2:13" x14ac:dyDescent="0.35">
      <c r="B1726" s="127" t="s">
        <v>80</v>
      </c>
      <c r="C1726" s="169" t="str">
        <f>IF(ISBLANK('Payer Participation Data'!$B$95),"-",'Payer Participation Data'!$B$95)</f>
        <v>-</v>
      </c>
      <c r="D1726" s="169" t="str">
        <f>IF(ISBLANK('Payer Participation Data'!$C$95),"-",'Payer Participation Data'!$C$95)</f>
        <v>-</v>
      </c>
      <c r="E1726" s="169" t="str">
        <f>IF(ISBLANK('Payer Participation Data'!$D$95),"-",'Payer Participation Data'!$D$95)</f>
        <v>-</v>
      </c>
      <c r="F1726" s="169" t="str">
        <f>IF(ISBLANK('Payer Participation Data'!$E$95),"-",'Payer Participation Data'!$E$95)</f>
        <v>-</v>
      </c>
      <c r="G1726" s="261">
        <v>4</v>
      </c>
      <c r="H1726" s="261">
        <v>4</v>
      </c>
      <c r="I1726" s="261">
        <v>5</v>
      </c>
      <c r="J1726" s="128" t="str">
        <f t="shared" si="74"/>
        <v>454</v>
      </c>
      <c r="K1726" s="128" t="s">
        <v>30</v>
      </c>
      <c r="L1726" s="263">
        <f>IF(ISNA(SUMIFS(INDEX('Payer Participation Data'!$F$10:$BM$59,0,MATCH(CONCATENATE($J1726,L$6),'Payer Participation Data'!$F$8:$BM$8,0)),'Payer Participation Data'!$B$10:$B$59,$C1726,'Payer Participation Data'!$C$10:$C$59,$D1726)),"-",SUMIFS(INDEX('Payer Participation Data'!$F$10:$BM$59,0,MATCH(CONCATENATE($J1726,L$6),'Payer Participation Data'!$F$8:$BM$8,0)),'Payer Participation Data'!$B$10:$B$59,$C1726,'Payer Participation Data'!$C$10:$C$59,$D1726))</f>
        <v>0</v>
      </c>
      <c r="M1726" s="264">
        <f>IF(ISNA(SUMIFS(INDEX('Payer Participation Data'!$F$10:$BM$59,0,MATCH(CONCATENATE($J1726,M$6),'Payer Participation Data'!$F$8:$BM$8,0)),'Payer Participation Data'!$B$10:$B$59,$C1726,'Payer Participation Data'!$C$10:$C$59,$D1726)),"-",SUMIFS(INDEX('Payer Participation Data'!$F$10:$BM$59,0,MATCH(CONCATENATE($J1726,M$6),'Payer Participation Data'!$F$8:$BM$8,0)),'Payer Participation Data'!$B$10:$B$59,$C1726,'Payer Participation Data'!$C$10:$C$59,$D1726))</f>
        <v>0</v>
      </c>
    </row>
    <row r="1727" spans="2:13" x14ac:dyDescent="0.35">
      <c r="B1727" s="127" t="s">
        <v>80</v>
      </c>
      <c r="C1727" s="169" t="str">
        <f>IF(ISBLANK('Payer Participation Data'!$B$96),"-",'Payer Participation Data'!$B$96)</f>
        <v>-</v>
      </c>
      <c r="D1727" s="169" t="str">
        <f>IF(ISBLANK('Payer Participation Data'!$C$96),"-",'Payer Participation Data'!$C$96)</f>
        <v>-</v>
      </c>
      <c r="E1727" s="169" t="str">
        <f>IF(ISBLANK('Payer Participation Data'!$D$96),"-",'Payer Participation Data'!$D$96)</f>
        <v>-</v>
      </c>
      <c r="F1727" s="169" t="str">
        <f>IF(ISBLANK('Payer Participation Data'!$E$96),"-",'Payer Participation Data'!$E$96)</f>
        <v>-</v>
      </c>
      <c r="G1727" s="260">
        <v>1</v>
      </c>
      <c r="H1727" s="260" t="s">
        <v>64</v>
      </c>
      <c r="I1727" s="260" t="s">
        <v>64</v>
      </c>
      <c r="J1727" s="102" t="str">
        <f t="shared" si="74"/>
        <v>BaselineBaseline1</v>
      </c>
      <c r="K1727" s="102" t="s">
        <v>30</v>
      </c>
      <c r="L1727" s="263">
        <f>IF(ISNA(SUMIFS(INDEX('Payer Participation Data'!$F$10:$BM$59,0,MATCH(CONCATENATE($J1727,L$6),'Payer Participation Data'!$F$8:$BM$8,0)),'Payer Participation Data'!$B$10:$B$59,$C1727,'Payer Participation Data'!$C$10:$C$59,$D1727)),"-",SUMIFS(INDEX('Payer Participation Data'!$F$10:$BM$59,0,MATCH(CONCATENATE($J1727,L$6),'Payer Participation Data'!$F$8:$BM$8,0)),'Payer Participation Data'!$B$10:$B$59,$C1727,'Payer Participation Data'!$C$10:$C$59,$D1727))</f>
        <v>0</v>
      </c>
      <c r="M1727" s="264">
        <f>IF(ISNA(SUMIFS(INDEX('Payer Participation Data'!$F$10:$BM$59,0,MATCH(CONCATENATE($J1727,M$6),'Payer Participation Data'!$F$8:$BM$8,0)),'Payer Participation Data'!$B$10:$B$59,$C1727,'Payer Participation Data'!$C$10:$C$59,$D1727)),"-",SUMIFS(INDEX('Payer Participation Data'!$F$10:$BM$59,0,MATCH(CONCATENATE($J1727,M$6),'Payer Participation Data'!$F$8:$BM$8,0)),'Payer Participation Data'!$B$10:$B$59,$C1727,'Payer Participation Data'!$C$10:$C$59,$D1727))</f>
        <v>0</v>
      </c>
    </row>
    <row r="1728" spans="2:13" x14ac:dyDescent="0.35">
      <c r="B1728" s="127" t="s">
        <v>80</v>
      </c>
      <c r="C1728" s="169" t="str">
        <f>IF(ISBLANK('Payer Participation Data'!$B$96),"-",'Payer Participation Data'!$B$96)</f>
        <v>-</v>
      </c>
      <c r="D1728" s="169" t="str">
        <f>IF(ISBLANK('Payer Participation Data'!$C$96),"-",'Payer Participation Data'!$C$96)</f>
        <v>-</v>
      </c>
      <c r="E1728" s="169" t="str">
        <f>IF(ISBLANK('Payer Participation Data'!$D$96),"-",'Payer Participation Data'!$D$96)</f>
        <v>-</v>
      </c>
      <c r="F1728" s="169" t="str">
        <f>IF(ISBLANK('Payer Participation Data'!$E$96),"-",'Payer Participation Data'!$E$96)</f>
        <v>-</v>
      </c>
      <c r="G1728" s="261">
        <v>2</v>
      </c>
      <c r="H1728" s="261" t="s">
        <v>64</v>
      </c>
      <c r="I1728" s="261" t="s">
        <v>64</v>
      </c>
      <c r="J1728" s="128" t="str">
        <f t="shared" si="74"/>
        <v>BaselineBaseline2</v>
      </c>
      <c r="K1728" s="128" t="s">
        <v>30</v>
      </c>
      <c r="L1728" s="263">
        <f>IF(ISNA(SUMIFS(INDEX('Payer Participation Data'!$F$10:$BM$59,0,MATCH(CONCATENATE($J1728,L$6),'Payer Participation Data'!$F$8:$BM$8,0)),'Payer Participation Data'!$B$10:$B$59,$C1728,'Payer Participation Data'!$C$10:$C$59,$D1728)),"-",SUMIFS(INDEX('Payer Participation Data'!$F$10:$BM$59,0,MATCH(CONCATENATE($J1728,L$6),'Payer Participation Data'!$F$8:$BM$8,0)),'Payer Participation Data'!$B$10:$B$59,$C1728,'Payer Participation Data'!$C$10:$C$59,$D1728))</f>
        <v>0</v>
      </c>
      <c r="M1728" s="264">
        <f>IF(ISNA(SUMIFS(INDEX('Payer Participation Data'!$F$10:$BM$59,0,MATCH(CONCATENATE($J1728,M$6),'Payer Participation Data'!$F$8:$BM$8,0)),'Payer Participation Data'!$B$10:$B$59,$C1728,'Payer Participation Data'!$C$10:$C$59,$D1728)),"-",SUMIFS(INDEX('Payer Participation Data'!$F$10:$BM$59,0,MATCH(CONCATENATE($J1728,M$6),'Payer Participation Data'!$F$8:$BM$8,0)),'Payer Participation Data'!$B$10:$B$59,$C1728,'Payer Participation Data'!$C$10:$C$59,$D1728))</f>
        <v>0</v>
      </c>
    </row>
    <row r="1729" spans="2:13" x14ac:dyDescent="0.35">
      <c r="B1729" s="127" t="s">
        <v>80</v>
      </c>
      <c r="C1729" s="169" t="str">
        <f>IF(ISBLANK('Payer Participation Data'!$B$96),"-",'Payer Participation Data'!$B$96)</f>
        <v>-</v>
      </c>
      <c r="D1729" s="169" t="str">
        <f>IF(ISBLANK('Payer Participation Data'!$C$96),"-",'Payer Participation Data'!$C$96)</f>
        <v>-</v>
      </c>
      <c r="E1729" s="169" t="str">
        <f>IF(ISBLANK('Payer Participation Data'!$D$96),"-",'Payer Participation Data'!$D$96)</f>
        <v>-</v>
      </c>
      <c r="F1729" s="169" t="str">
        <f>IF(ISBLANK('Payer Participation Data'!$E$96),"-",'Payer Participation Data'!$E$96)</f>
        <v>-</v>
      </c>
      <c r="G1729" s="260">
        <v>3</v>
      </c>
      <c r="H1729" s="260" t="s">
        <v>64</v>
      </c>
      <c r="I1729" s="260" t="s">
        <v>64</v>
      </c>
      <c r="J1729" s="102" t="str">
        <f t="shared" si="74"/>
        <v>BaselineBaseline3</v>
      </c>
      <c r="K1729" s="102" t="s">
        <v>30</v>
      </c>
      <c r="L1729" s="263">
        <f>IF(ISNA(SUMIFS(INDEX('Payer Participation Data'!$F$10:$BM$59,0,MATCH(CONCATENATE($J1729,L$6),'Payer Participation Data'!$F$8:$BM$8,0)),'Payer Participation Data'!$B$10:$B$59,$C1729,'Payer Participation Data'!$C$10:$C$59,$D1729)),"-",SUMIFS(INDEX('Payer Participation Data'!$F$10:$BM$59,0,MATCH(CONCATENATE($J1729,L$6),'Payer Participation Data'!$F$8:$BM$8,0)),'Payer Participation Data'!$B$10:$B$59,$C1729,'Payer Participation Data'!$C$10:$C$59,$D1729))</f>
        <v>0</v>
      </c>
      <c r="M1729" s="264">
        <f>IF(ISNA(SUMIFS(INDEX('Payer Participation Data'!$F$10:$BM$59,0,MATCH(CONCATENATE($J1729,M$6),'Payer Participation Data'!$F$8:$BM$8,0)),'Payer Participation Data'!$B$10:$B$59,$C1729,'Payer Participation Data'!$C$10:$C$59,$D1729)),"-",SUMIFS(INDEX('Payer Participation Data'!$F$10:$BM$59,0,MATCH(CONCATENATE($J1729,M$6),'Payer Participation Data'!$F$8:$BM$8,0)),'Payer Participation Data'!$B$10:$B$59,$C1729,'Payer Participation Data'!$C$10:$C$59,$D1729))</f>
        <v>0</v>
      </c>
    </row>
    <row r="1730" spans="2:13" x14ac:dyDescent="0.35">
      <c r="B1730" s="127" t="s">
        <v>80</v>
      </c>
      <c r="C1730" s="169" t="str">
        <f>IF(ISBLANK('Payer Participation Data'!$B$96),"-",'Payer Participation Data'!$B$96)</f>
        <v>-</v>
      </c>
      <c r="D1730" s="169" t="str">
        <f>IF(ISBLANK('Payer Participation Data'!$C$96),"-",'Payer Participation Data'!$C$96)</f>
        <v>-</v>
      </c>
      <c r="E1730" s="169" t="str">
        <f>IF(ISBLANK('Payer Participation Data'!$D$96),"-",'Payer Participation Data'!$D$96)</f>
        <v>-</v>
      </c>
      <c r="F1730" s="169" t="str">
        <f>IF(ISBLANK('Payer Participation Data'!$E$96),"-",'Payer Participation Data'!$E$96)</f>
        <v>-</v>
      </c>
      <c r="G1730" s="261">
        <v>4</v>
      </c>
      <c r="H1730" s="261" t="s">
        <v>64</v>
      </c>
      <c r="I1730" s="261" t="s">
        <v>64</v>
      </c>
      <c r="J1730" s="128" t="str">
        <f t="shared" si="74"/>
        <v>BaselineBaseline4</v>
      </c>
      <c r="K1730" s="128" t="s">
        <v>30</v>
      </c>
      <c r="L1730" s="263">
        <f>IF(ISNA(SUMIFS(INDEX('Payer Participation Data'!$F$10:$BM$59,0,MATCH(CONCATENATE($J1730,L$6),'Payer Participation Data'!$F$8:$BM$8,0)),'Payer Participation Data'!$B$10:$B$59,$C1730,'Payer Participation Data'!$C$10:$C$59,$D1730)),"-",SUMIFS(INDEX('Payer Participation Data'!$F$10:$BM$59,0,MATCH(CONCATENATE($J1730,L$6),'Payer Participation Data'!$F$8:$BM$8,0)),'Payer Participation Data'!$B$10:$B$59,$C1730,'Payer Participation Data'!$C$10:$C$59,$D1730))</f>
        <v>0</v>
      </c>
      <c r="M1730" s="264">
        <f>IF(ISNA(SUMIFS(INDEX('Payer Participation Data'!$F$10:$BM$59,0,MATCH(CONCATENATE($J1730,M$6),'Payer Participation Data'!$F$8:$BM$8,0)),'Payer Participation Data'!$B$10:$B$59,$C1730,'Payer Participation Data'!$C$10:$C$59,$D1730)),"-",SUMIFS(INDEX('Payer Participation Data'!$F$10:$BM$59,0,MATCH(CONCATENATE($J1730,M$6),'Payer Participation Data'!$F$8:$BM$8,0)),'Payer Participation Data'!$B$10:$B$59,$C1730,'Payer Participation Data'!$C$10:$C$59,$D1730))</f>
        <v>0</v>
      </c>
    </row>
    <row r="1731" spans="2:13" x14ac:dyDescent="0.35">
      <c r="B1731" s="127" t="s">
        <v>80</v>
      </c>
      <c r="C1731" s="169" t="str">
        <f>IF(ISBLANK('Payer Participation Data'!$B$96),"-",'Payer Participation Data'!$B$96)</f>
        <v>-</v>
      </c>
      <c r="D1731" s="169" t="str">
        <f>IF(ISBLANK('Payer Participation Data'!$C$96),"-",'Payer Participation Data'!$C$96)</f>
        <v>-</v>
      </c>
      <c r="E1731" s="169" t="str">
        <f>IF(ISBLANK('Payer Participation Data'!$D$96),"-",'Payer Participation Data'!$D$96)</f>
        <v>-</v>
      </c>
      <c r="F1731" s="169" t="str">
        <f>IF(ISBLANK('Payer Participation Data'!$E$96),"-",'Payer Participation Data'!$E$96)</f>
        <v>-</v>
      </c>
      <c r="G1731" s="260">
        <v>1</v>
      </c>
      <c r="H1731" s="260">
        <v>1</v>
      </c>
      <c r="I1731" s="260">
        <v>5</v>
      </c>
      <c r="J1731" s="102" t="str">
        <f t="shared" si="74"/>
        <v>151</v>
      </c>
      <c r="K1731" s="102" t="s">
        <v>30</v>
      </c>
      <c r="L1731" s="263">
        <f>IF(ISNA(SUMIFS(INDEX('Payer Participation Data'!$F$10:$BM$59,0,MATCH(CONCATENATE($J1731,L$6),'Payer Participation Data'!$F$8:$BM$8,0)),'Payer Participation Data'!$B$10:$B$59,$C1731,'Payer Participation Data'!$C$10:$C$59,$D1731)),"-",SUMIFS(INDEX('Payer Participation Data'!$F$10:$BM$59,0,MATCH(CONCATENATE($J1731,L$6),'Payer Participation Data'!$F$8:$BM$8,0)),'Payer Participation Data'!$B$10:$B$59,$C1731,'Payer Participation Data'!$C$10:$C$59,$D1731))</f>
        <v>0</v>
      </c>
      <c r="M1731" s="264">
        <f>IF(ISNA(SUMIFS(INDEX('Payer Participation Data'!$F$10:$BM$59,0,MATCH(CONCATENATE($J1731,M$6),'Payer Participation Data'!$F$8:$BM$8,0)),'Payer Participation Data'!$B$10:$B$59,$C1731,'Payer Participation Data'!$C$10:$C$59,$D1731)),"-",SUMIFS(INDEX('Payer Participation Data'!$F$10:$BM$59,0,MATCH(CONCATENATE($J1731,M$6),'Payer Participation Data'!$F$8:$BM$8,0)),'Payer Participation Data'!$B$10:$B$59,$C1731,'Payer Participation Data'!$C$10:$C$59,$D1731))</f>
        <v>0</v>
      </c>
    </row>
    <row r="1732" spans="2:13" x14ac:dyDescent="0.35">
      <c r="B1732" s="127" t="s">
        <v>80</v>
      </c>
      <c r="C1732" s="169" t="str">
        <f>IF(ISBLANK('Payer Participation Data'!$B$96),"-",'Payer Participation Data'!$B$96)</f>
        <v>-</v>
      </c>
      <c r="D1732" s="169" t="str">
        <f>IF(ISBLANK('Payer Participation Data'!$C$96),"-",'Payer Participation Data'!$C$96)</f>
        <v>-</v>
      </c>
      <c r="E1732" s="169" t="str">
        <f>IF(ISBLANK('Payer Participation Data'!$D$96),"-",'Payer Participation Data'!$D$96)</f>
        <v>-</v>
      </c>
      <c r="F1732" s="169" t="str">
        <f>IF(ISBLANK('Payer Participation Data'!$E$96),"-",'Payer Participation Data'!$E$96)</f>
        <v>-</v>
      </c>
      <c r="G1732" s="261">
        <v>2</v>
      </c>
      <c r="H1732" s="261">
        <v>1</v>
      </c>
      <c r="I1732" s="261">
        <v>5</v>
      </c>
      <c r="J1732" s="128" t="str">
        <f t="shared" si="74"/>
        <v>152</v>
      </c>
      <c r="K1732" s="128" t="s">
        <v>30</v>
      </c>
      <c r="L1732" s="263">
        <f>IF(ISNA(SUMIFS(INDEX('Payer Participation Data'!$F$10:$BM$59,0,MATCH(CONCATENATE($J1732,L$6),'Payer Participation Data'!$F$8:$BM$8,0)),'Payer Participation Data'!$B$10:$B$59,$C1732,'Payer Participation Data'!$C$10:$C$59,$D1732)),"-",SUMIFS(INDEX('Payer Participation Data'!$F$10:$BM$59,0,MATCH(CONCATENATE($J1732,L$6),'Payer Participation Data'!$F$8:$BM$8,0)),'Payer Participation Data'!$B$10:$B$59,$C1732,'Payer Participation Data'!$C$10:$C$59,$D1732))</f>
        <v>0</v>
      </c>
      <c r="M1732" s="264">
        <f>IF(ISNA(SUMIFS(INDEX('Payer Participation Data'!$F$10:$BM$59,0,MATCH(CONCATENATE($J1732,M$6),'Payer Participation Data'!$F$8:$BM$8,0)),'Payer Participation Data'!$B$10:$B$59,$C1732,'Payer Participation Data'!$C$10:$C$59,$D1732)),"-",SUMIFS(INDEX('Payer Participation Data'!$F$10:$BM$59,0,MATCH(CONCATENATE($J1732,M$6),'Payer Participation Data'!$F$8:$BM$8,0)),'Payer Participation Data'!$B$10:$B$59,$C1732,'Payer Participation Data'!$C$10:$C$59,$D1732))</f>
        <v>0</v>
      </c>
    </row>
    <row r="1733" spans="2:13" x14ac:dyDescent="0.35">
      <c r="B1733" s="127" t="s">
        <v>80</v>
      </c>
      <c r="C1733" s="169" t="str">
        <f>IF(ISBLANK('Payer Participation Data'!$B$96),"-",'Payer Participation Data'!$B$96)</f>
        <v>-</v>
      </c>
      <c r="D1733" s="169" t="str">
        <f>IF(ISBLANK('Payer Participation Data'!$C$96),"-",'Payer Participation Data'!$C$96)</f>
        <v>-</v>
      </c>
      <c r="E1733" s="169" t="str">
        <f>IF(ISBLANK('Payer Participation Data'!$D$96),"-",'Payer Participation Data'!$D$96)</f>
        <v>-</v>
      </c>
      <c r="F1733" s="169" t="str">
        <f>IF(ISBLANK('Payer Participation Data'!$E$96),"-",'Payer Participation Data'!$E$96)</f>
        <v>-</v>
      </c>
      <c r="G1733" s="260">
        <v>3</v>
      </c>
      <c r="H1733" s="260">
        <v>1</v>
      </c>
      <c r="I1733" s="260">
        <v>5</v>
      </c>
      <c r="J1733" s="102" t="str">
        <f t="shared" si="74"/>
        <v>153</v>
      </c>
      <c r="K1733" s="102" t="s">
        <v>30</v>
      </c>
      <c r="L1733" s="263">
        <f>IF(ISNA(SUMIFS(INDEX('Payer Participation Data'!$F$10:$BM$59,0,MATCH(CONCATENATE($J1733,L$6),'Payer Participation Data'!$F$8:$BM$8,0)),'Payer Participation Data'!$B$10:$B$59,$C1733,'Payer Participation Data'!$C$10:$C$59,$D1733)),"-",SUMIFS(INDEX('Payer Participation Data'!$F$10:$BM$59,0,MATCH(CONCATENATE($J1733,L$6),'Payer Participation Data'!$F$8:$BM$8,0)),'Payer Participation Data'!$B$10:$B$59,$C1733,'Payer Participation Data'!$C$10:$C$59,$D1733))</f>
        <v>0</v>
      </c>
      <c r="M1733" s="264">
        <f>IF(ISNA(SUMIFS(INDEX('Payer Participation Data'!$F$10:$BM$59,0,MATCH(CONCATENATE($J1733,M$6),'Payer Participation Data'!$F$8:$BM$8,0)),'Payer Participation Data'!$B$10:$B$59,$C1733,'Payer Participation Data'!$C$10:$C$59,$D1733)),"-",SUMIFS(INDEX('Payer Participation Data'!$F$10:$BM$59,0,MATCH(CONCATENATE($J1733,M$6),'Payer Participation Data'!$F$8:$BM$8,0)),'Payer Participation Data'!$B$10:$B$59,$C1733,'Payer Participation Data'!$C$10:$C$59,$D1733))</f>
        <v>0</v>
      </c>
    </row>
    <row r="1734" spans="2:13" x14ac:dyDescent="0.35">
      <c r="B1734" s="127" t="s">
        <v>80</v>
      </c>
      <c r="C1734" s="169" t="str">
        <f>IF(ISBLANK('Payer Participation Data'!$B$96),"-",'Payer Participation Data'!$B$96)</f>
        <v>-</v>
      </c>
      <c r="D1734" s="169" t="str">
        <f>IF(ISBLANK('Payer Participation Data'!$C$96),"-",'Payer Participation Data'!$C$96)</f>
        <v>-</v>
      </c>
      <c r="E1734" s="169" t="str">
        <f>IF(ISBLANK('Payer Participation Data'!$D$96),"-",'Payer Participation Data'!$D$96)</f>
        <v>-</v>
      </c>
      <c r="F1734" s="169" t="str">
        <f>IF(ISBLANK('Payer Participation Data'!$E$96),"-",'Payer Participation Data'!$E$96)</f>
        <v>-</v>
      </c>
      <c r="G1734" s="261">
        <v>4</v>
      </c>
      <c r="H1734" s="261">
        <v>1</v>
      </c>
      <c r="I1734" s="261">
        <v>5</v>
      </c>
      <c r="J1734" s="128" t="str">
        <f t="shared" si="74"/>
        <v>154</v>
      </c>
      <c r="K1734" s="128" t="s">
        <v>30</v>
      </c>
      <c r="L1734" s="263">
        <f>IF(ISNA(SUMIFS(INDEX('Payer Participation Data'!$F$10:$BM$59,0,MATCH(CONCATENATE($J1734,L$6),'Payer Participation Data'!$F$8:$BM$8,0)),'Payer Participation Data'!$B$10:$B$59,$C1734,'Payer Participation Data'!$C$10:$C$59,$D1734)),"-",SUMIFS(INDEX('Payer Participation Data'!$F$10:$BM$59,0,MATCH(CONCATENATE($J1734,L$6),'Payer Participation Data'!$F$8:$BM$8,0)),'Payer Participation Data'!$B$10:$B$59,$C1734,'Payer Participation Data'!$C$10:$C$59,$D1734))</f>
        <v>0</v>
      </c>
      <c r="M1734" s="264">
        <f>IF(ISNA(SUMIFS(INDEX('Payer Participation Data'!$F$10:$BM$59,0,MATCH(CONCATENATE($J1734,M$6),'Payer Participation Data'!$F$8:$BM$8,0)),'Payer Participation Data'!$B$10:$B$59,$C1734,'Payer Participation Data'!$C$10:$C$59,$D1734)),"-",SUMIFS(INDEX('Payer Participation Data'!$F$10:$BM$59,0,MATCH(CONCATENATE($J1734,M$6),'Payer Participation Data'!$F$8:$BM$8,0)),'Payer Participation Data'!$B$10:$B$59,$C1734,'Payer Participation Data'!$C$10:$C$59,$D1734))</f>
        <v>0</v>
      </c>
    </row>
    <row r="1735" spans="2:13" x14ac:dyDescent="0.35">
      <c r="B1735" s="127" t="s">
        <v>80</v>
      </c>
      <c r="C1735" s="169" t="str">
        <f>IF(ISBLANK('Payer Participation Data'!$B$96),"-",'Payer Participation Data'!$B$96)</f>
        <v>-</v>
      </c>
      <c r="D1735" s="169" t="str">
        <f>IF(ISBLANK('Payer Participation Data'!$C$96),"-",'Payer Participation Data'!$C$96)</f>
        <v>-</v>
      </c>
      <c r="E1735" s="169" t="str">
        <f>IF(ISBLANK('Payer Participation Data'!$D$96),"-",'Payer Participation Data'!$D$96)</f>
        <v>-</v>
      </c>
      <c r="F1735" s="169" t="str">
        <f>IF(ISBLANK('Payer Participation Data'!$E$96),"-",'Payer Participation Data'!$E$96)</f>
        <v>-</v>
      </c>
      <c r="G1735" s="260">
        <v>1</v>
      </c>
      <c r="H1735" s="260">
        <v>2</v>
      </c>
      <c r="I1735" s="260">
        <v>5</v>
      </c>
      <c r="J1735" s="102" t="str">
        <f t="shared" si="74"/>
        <v>251</v>
      </c>
      <c r="K1735" s="102" t="s">
        <v>30</v>
      </c>
      <c r="L1735" s="263">
        <f>IF(ISNA(SUMIFS(INDEX('Payer Participation Data'!$F$10:$BM$59,0,MATCH(CONCATENATE($J1735,L$6),'Payer Participation Data'!$F$8:$BM$8,0)),'Payer Participation Data'!$B$10:$B$59,$C1735,'Payer Participation Data'!$C$10:$C$59,$D1735)),"-",SUMIFS(INDEX('Payer Participation Data'!$F$10:$BM$59,0,MATCH(CONCATENATE($J1735,L$6),'Payer Participation Data'!$F$8:$BM$8,0)),'Payer Participation Data'!$B$10:$B$59,$C1735,'Payer Participation Data'!$C$10:$C$59,$D1735))</f>
        <v>0</v>
      </c>
      <c r="M1735" s="264">
        <f>IF(ISNA(SUMIFS(INDEX('Payer Participation Data'!$F$10:$BM$59,0,MATCH(CONCATENATE($J1735,M$6),'Payer Participation Data'!$F$8:$BM$8,0)),'Payer Participation Data'!$B$10:$B$59,$C1735,'Payer Participation Data'!$C$10:$C$59,$D1735)),"-",SUMIFS(INDEX('Payer Participation Data'!$F$10:$BM$59,0,MATCH(CONCATENATE($J1735,M$6),'Payer Participation Data'!$F$8:$BM$8,0)),'Payer Participation Data'!$B$10:$B$59,$C1735,'Payer Participation Data'!$C$10:$C$59,$D1735))</f>
        <v>0</v>
      </c>
    </row>
    <row r="1736" spans="2:13" x14ac:dyDescent="0.35">
      <c r="B1736" s="127" t="s">
        <v>80</v>
      </c>
      <c r="C1736" s="169" t="str">
        <f>IF(ISBLANK('Payer Participation Data'!$B$96),"-",'Payer Participation Data'!$B$96)</f>
        <v>-</v>
      </c>
      <c r="D1736" s="169" t="str">
        <f>IF(ISBLANK('Payer Participation Data'!$C$96),"-",'Payer Participation Data'!$C$96)</f>
        <v>-</v>
      </c>
      <c r="E1736" s="169" t="str">
        <f>IF(ISBLANK('Payer Participation Data'!$D$96),"-",'Payer Participation Data'!$D$96)</f>
        <v>-</v>
      </c>
      <c r="F1736" s="169" t="str">
        <f>IF(ISBLANK('Payer Participation Data'!$E$96),"-",'Payer Participation Data'!$E$96)</f>
        <v>-</v>
      </c>
      <c r="G1736" s="261">
        <v>2</v>
      </c>
      <c r="H1736" s="261">
        <v>2</v>
      </c>
      <c r="I1736" s="261">
        <v>5</v>
      </c>
      <c r="J1736" s="128" t="str">
        <f t="shared" si="74"/>
        <v>252</v>
      </c>
      <c r="K1736" s="128" t="s">
        <v>30</v>
      </c>
      <c r="L1736" s="263">
        <f>IF(ISNA(SUMIFS(INDEX('Payer Participation Data'!$F$10:$BM$59,0,MATCH(CONCATENATE($J1736,L$6),'Payer Participation Data'!$F$8:$BM$8,0)),'Payer Participation Data'!$B$10:$B$59,$C1736,'Payer Participation Data'!$C$10:$C$59,$D1736)),"-",SUMIFS(INDEX('Payer Participation Data'!$F$10:$BM$59,0,MATCH(CONCATENATE($J1736,L$6),'Payer Participation Data'!$F$8:$BM$8,0)),'Payer Participation Data'!$B$10:$B$59,$C1736,'Payer Participation Data'!$C$10:$C$59,$D1736))</f>
        <v>0</v>
      </c>
      <c r="M1736" s="264">
        <f>IF(ISNA(SUMIFS(INDEX('Payer Participation Data'!$F$10:$BM$59,0,MATCH(CONCATENATE($J1736,M$6),'Payer Participation Data'!$F$8:$BM$8,0)),'Payer Participation Data'!$B$10:$B$59,$C1736,'Payer Participation Data'!$C$10:$C$59,$D1736)),"-",SUMIFS(INDEX('Payer Participation Data'!$F$10:$BM$59,0,MATCH(CONCATENATE($J1736,M$6),'Payer Participation Data'!$F$8:$BM$8,0)),'Payer Participation Data'!$B$10:$B$59,$C1736,'Payer Participation Data'!$C$10:$C$59,$D1736))</f>
        <v>0</v>
      </c>
    </row>
    <row r="1737" spans="2:13" x14ac:dyDescent="0.35">
      <c r="B1737" s="127" t="s">
        <v>80</v>
      </c>
      <c r="C1737" s="169" t="str">
        <f>IF(ISBLANK('Payer Participation Data'!$B$96),"-",'Payer Participation Data'!$B$96)</f>
        <v>-</v>
      </c>
      <c r="D1737" s="169" t="str">
        <f>IF(ISBLANK('Payer Participation Data'!$C$96),"-",'Payer Participation Data'!$C$96)</f>
        <v>-</v>
      </c>
      <c r="E1737" s="169" t="str">
        <f>IF(ISBLANK('Payer Participation Data'!$D$96),"-",'Payer Participation Data'!$D$96)</f>
        <v>-</v>
      </c>
      <c r="F1737" s="169" t="str">
        <f>IF(ISBLANK('Payer Participation Data'!$E$96),"-",'Payer Participation Data'!$E$96)</f>
        <v>-</v>
      </c>
      <c r="G1737" s="260">
        <v>3</v>
      </c>
      <c r="H1737" s="260">
        <v>2</v>
      </c>
      <c r="I1737" s="260">
        <v>5</v>
      </c>
      <c r="J1737" s="102" t="str">
        <f t="shared" si="74"/>
        <v>253</v>
      </c>
      <c r="K1737" s="102" t="s">
        <v>30</v>
      </c>
      <c r="L1737" s="263">
        <f>IF(ISNA(SUMIFS(INDEX('Payer Participation Data'!$F$10:$BM$59,0,MATCH(CONCATENATE($J1737,L$6),'Payer Participation Data'!$F$8:$BM$8,0)),'Payer Participation Data'!$B$10:$B$59,$C1737,'Payer Participation Data'!$C$10:$C$59,$D1737)),"-",SUMIFS(INDEX('Payer Participation Data'!$F$10:$BM$59,0,MATCH(CONCATENATE($J1737,L$6),'Payer Participation Data'!$F$8:$BM$8,0)),'Payer Participation Data'!$B$10:$B$59,$C1737,'Payer Participation Data'!$C$10:$C$59,$D1737))</f>
        <v>0</v>
      </c>
      <c r="M1737" s="264">
        <f>IF(ISNA(SUMIFS(INDEX('Payer Participation Data'!$F$10:$BM$59,0,MATCH(CONCATENATE($J1737,M$6),'Payer Participation Data'!$F$8:$BM$8,0)),'Payer Participation Data'!$B$10:$B$59,$C1737,'Payer Participation Data'!$C$10:$C$59,$D1737)),"-",SUMIFS(INDEX('Payer Participation Data'!$F$10:$BM$59,0,MATCH(CONCATENATE($J1737,M$6),'Payer Participation Data'!$F$8:$BM$8,0)),'Payer Participation Data'!$B$10:$B$59,$C1737,'Payer Participation Data'!$C$10:$C$59,$D1737))</f>
        <v>0</v>
      </c>
    </row>
    <row r="1738" spans="2:13" x14ac:dyDescent="0.35">
      <c r="B1738" s="127" t="s">
        <v>80</v>
      </c>
      <c r="C1738" s="169" t="str">
        <f>IF(ISBLANK('Payer Participation Data'!$B$96),"-",'Payer Participation Data'!$B$96)</f>
        <v>-</v>
      </c>
      <c r="D1738" s="169" t="str">
        <f>IF(ISBLANK('Payer Participation Data'!$C$96),"-",'Payer Participation Data'!$C$96)</f>
        <v>-</v>
      </c>
      <c r="E1738" s="169" t="str">
        <f>IF(ISBLANK('Payer Participation Data'!$D$96),"-",'Payer Participation Data'!$D$96)</f>
        <v>-</v>
      </c>
      <c r="F1738" s="169" t="str">
        <f>IF(ISBLANK('Payer Participation Data'!$E$96),"-",'Payer Participation Data'!$E$96)</f>
        <v>-</v>
      </c>
      <c r="G1738" s="261">
        <v>4</v>
      </c>
      <c r="H1738" s="261">
        <v>2</v>
      </c>
      <c r="I1738" s="261">
        <v>5</v>
      </c>
      <c r="J1738" s="128" t="str">
        <f t="shared" si="74"/>
        <v>254</v>
      </c>
      <c r="K1738" s="128" t="s">
        <v>30</v>
      </c>
      <c r="L1738" s="263">
        <f>IF(ISNA(SUMIFS(INDEX('Payer Participation Data'!$F$10:$BM$59,0,MATCH(CONCATENATE($J1738,L$6),'Payer Participation Data'!$F$8:$BM$8,0)),'Payer Participation Data'!$B$10:$B$59,$C1738,'Payer Participation Data'!$C$10:$C$59,$D1738)),"-",SUMIFS(INDEX('Payer Participation Data'!$F$10:$BM$59,0,MATCH(CONCATENATE($J1738,L$6),'Payer Participation Data'!$F$8:$BM$8,0)),'Payer Participation Data'!$B$10:$B$59,$C1738,'Payer Participation Data'!$C$10:$C$59,$D1738))</f>
        <v>0</v>
      </c>
      <c r="M1738" s="264">
        <f>IF(ISNA(SUMIFS(INDEX('Payer Participation Data'!$F$10:$BM$59,0,MATCH(CONCATENATE($J1738,M$6),'Payer Participation Data'!$F$8:$BM$8,0)),'Payer Participation Data'!$B$10:$B$59,$C1738,'Payer Participation Data'!$C$10:$C$59,$D1738)),"-",SUMIFS(INDEX('Payer Participation Data'!$F$10:$BM$59,0,MATCH(CONCATENATE($J1738,M$6),'Payer Participation Data'!$F$8:$BM$8,0)),'Payer Participation Data'!$B$10:$B$59,$C1738,'Payer Participation Data'!$C$10:$C$59,$D1738))</f>
        <v>0</v>
      </c>
    </row>
    <row r="1739" spans="2:13" x14ac:dyDescent="0.35">
      <c r="B1739" s="127" t="s">
        <v>80</v>
      </c>
      <c r="C1739" s="169" t="str">
        <f>IF(ISBLANK('Payer Participation Data'!$B$96),"-",'Payer Participation Data'!$B$96)</f>
        <v>-</v>
      </c>
      <c r="D1739" s="169" t="str">
        <f>IF(ISBLANK('Payer Participation Data'!$C$96),"-",'Payer Participation Data'!$C$96)</f>
        <v>-</v>
      </c>
      <c r="E1739" s="169" t="str">
        <f>IF(ISBLANK('Payer Participation Data'!$D$96),"-",'Payer Participation Data'!$D$96)</f>
        <v>-</v>
      </c>
      <c r="F1739" s="169" t="str">
        <f>IF(ISBLANK('Payer Participation Data'!$E$96),"-",'Payer Participation Data'!$E$96)</f>
        <v>-</v>
      </c>
      <c r="G1739" s="260">
        <v>1</v>
      </c>
      <c r="H1739" s="260">
        <v>3</v>
      </c>
      <c r="I1739" s="260">
        <v>5</v>
      </c>
      <c r="J1739" s="102" t="str">
        <f t="shared" si="74"/>
        <v>351</v>
      </c>
      <c r="K1739" s="102" t="s">
        <v>30</v>
      </c>
      <c r="L1739" s="263">
        <f>IF(ISNA(SUMIFS(INDEX('Payer Participation Data'!$F$10:$BM$59,0,MATCH(CONCATENATE($J1739,L$6),'Payer Participation Data'!$F$8:$BM$8,0)),'Payer Participation Data'!$B$10:$B$59,$C1739,'Payer Participation Data'!$C$10:$C$59,$D1739)),"-",SUMIFS(INDEX('Payer Participation Data'!$F$10:$BM$59,0,MATCH(CONCATENATE($J1739,L$6),'Payer Participation Data'!$F$8:$BM$8,0)),'Payer Participation Data'!$B$10:$B$59,$C1739,'Payer Participation Data'!$C$10:$C$59,$D1739))</f>
        <v>0</v>
      </c>
      <c r="M1739" s="264">
        <f>IF(ISNA(SUMIFS(INDEX('Payer Participation Data'!$F$10:$BM$59,0,MATCH(CONCATENATE($J1739,M$6),'Payer Participation Data'!$F$8:$BM$8,0)),'Payer Participation Data'!$B$10:$B$59,$C1739,'Payer Participation Data'!$C$10:$C$59,$D1739)),"-",SUMIFS(INDEX('Payer Participation Data'!$F$10:$BM$59,0,MATCH(CONCATENATE($J1739,M$6),'Payer Participation Data'!$F$8:$BM$8,0)),'Payer Participation Data'!$B$10:$B$59,$C1739,'Payer Participation Data'!$C$10:$C$59,$D1739))</f>
        <v>0</v>
      </c>
    </row>
    <row r="1740" spans="2:13" x14ac:dyDescent="0.35">
      <c r="B1740" s="127" t="s">
        <v>80</v>
      </c>
      <c r="C1740" s="169" t="str">
        <f>IF(ISBLANK('Payer Participation Data'!$B$96),"-",'Payer Participation Data'!$B$96)</f>
        <v>-</v>
      </c>
      <c r="D1740" s="169" t="str">
        <f>IF(ISBLANK('Payer Participation Data'!$C$96),"-",'Payer Participation Data'!$C$96)</f>
        <v>-</v>
      </c>
      <c r="E1740" s="169" t="str">
        <f>IF(ISBLANK('Payer Participation Data'!$D$96),"-",'Payer Participation Data'!$D$96)</f>
        <v>-</v>
      </c>
      <c r="F1740" s="169" t="str">
        <f>IF(ISBLANK('Payer Participation Data'!$E$96),"-",'Payer Participation Data'!$E$96)</f>
        <v>-</v>
      </c>
      <c r="G1740" s="261">
        <v>2</v>
      </c>
      <c r="H1740" s="261">
        <v>3</v>
      </c>
      <c r="I1740" s="261">
        <v>5</v>
      </c>
      <c r="J1740" s="128" t="str">
        <f t="shared" si="74"/>
        <v>352</v>
      </c>
      <c r="K1740" s="128" t="s">
        <v>30</v>
      </c>
      <c r="L1740" s="263">
        <f>IF(ISNA(SUMIFS(INDEX('Payer Participation Data'!$F$10:$BM$59,0,MATCH(CONCATENATE($J1740,L$6),'Payer Participation Data'!$F$8:$BM$8,0)),'Payer Participation Data'!$B$10:$B$59,$C1740,'Payer Participation Data'!$C$10:$C$59,$D1740)),"-",SUMIFS(INDEX('Payer Participation Data'!$F$10:$BM$59,0,MATCH(CONCATENATE($J1740,L$6),'Payer Participation Data'!$F$8:$BM$8,0)),'Payer Participation Data'!$B$10:$B$59,$C1740,'Payer Participation Data'!$C$10:$C$59,$D1740))</f>
        <v>0</v>
      </c>
      <c r="M1740" s="264">
        <f>IF(ISNA(SUMIFS(INDEX('Payer Participation Data'!$F$10:$BM$59,0,MATCH(CONCATENATE($J1740,M$6),'Payer Participation Data'!$F$8:$BM$8,0)),'Payer Participation Data'!$B$10:$B$59,$C1740,'Payer Participation Data'!$C$10:$C$59,$D1740)),"-",SUMIFS(INDEX('Payer Participation Data'!$F$10:$BM$59,0,MATCH(CONCATENATE($J1740,M$6),'Payer Participation Data'!$F$8:$BM$8,0)),'Payer Participation Data'!$B$10:$B$59,$C1740,'Payer Participation Data'!$C$10:$C$59,$D1740))</f>
        <v>0</v>
      </c>
    </row>
    <row r="1741" spans="2:13" x14ac:dyDescent="0.35">
      <c r="B1741" s="127" t="s">
        <v>80</v>
      </c>
      <c r="C1741" s="169" t="str">
        <f>IF(ISBLANK('Payer Participation Data'!$B$96),"-",'Payer Participation Data'!$B$96)</f>
        <v>-</v>
      </c>
      <c r="D1741" s="169" t="str">
        <f>IF(ISBLANK('Payer Participation Data'!$C$96),"-",'Payer Participation Data'!$C$96)</f>
        <v>-</v>
      </c>
      <c r="E1741" s="169" t="str">
        <f>IF(ISBLANK('Payer Participation Data'!$D$96),"-",'Payer Participation Data'!$D$96)</f>
        <v>-</v>
      </c>
      <c r="F1741" s="169" t="str">
        <f>IF(ISBLANK('Payer Participation Data'!$E$96),"-",'Payer Participation Data'!$E$96)</f>
        <v>-</v>
      </c>
      <c r="G1741" s="260">
        <v>3</v>
      </c>
      <c r="H1741" s="260">
        <v>3</v>
      </c>
      <c r="I1741" s="260">
        <v>5</v>
      </c>
      <c r="J1741" s="102" t="str">
        <f t="shared" si="74"/>
        <v>353</v>
      </c>
      <c r="K1741" s="102" t="s">
        <v>30</v>
      </c>
      <c r="L1741" s="263">
        <f>IF(ISNA(SUMIFS(INDEX('Payer Participation Data'!$F$10:$BM$59,0,MATCH(CONCATENATE($J1741,L$6),'Payer Participation Data'!$F$8:$BM$8,0)),'Payer Participation Data'!$B$10:$B$59,$C1741,'Payer Participation Data'!$C$10:$C$59,$D1741)),"-",SUMIFS(INDEX('Payer Participation Data'!$F$10:$BM$59,0,MATCH(CONCATENATE($J1741,L$6),'Payer Participation Data'!$F$8:$BM$8,0)),'Payer Participation Data'!$B$10:$B$59,$C1741,'Payer Participation Data'!$C$10:$C$59,$D1741))</f>
        <v>0</v>
      </c>
      <c r="M1741" s="264">
        <f>IF(ISNA(SUMIFS(INDEX('Payer Participation Data'!$F$10:$BM$59,0,MATCH(CONCATENATE($J1741,M$6),'Payer Participation Data'!$F$8:$BM$8,0)),'Payer Participation Data'!$B$10:$B$59,$C1741,'Payer Participation Data'!$C$10:$C$59,$D1741)),"-",SUMIFS(INDEX('Payer Participation Data'!$F$10:$BM$59,0,MATCH(CONCATENATE($J1741,M$6),'Payer Participation Data'!$F$8:$BM$8,0)),'Payer Participation Data'!$B$10:$B$59,$C1741,'Payer Participation Data'!$C$10:$C$59,$D1741))</f>
        <v>0</v>
      </c>
    </row>
    <row r="1742" spans="2:13" x14ac:dyDescent="0.35">
      <c r="B1742" s="127" t="s">
        <v>80</v>
      </c>
      <c r="C1742" s="169" t="str">
        <f>IF(ISBLANK('Payer Participation Data'!$B$96),"-",'Payer Participation Data'!$B$96)</f>
        <v>-</v>
      </c>
      <c r="D1742" s="169" t="str">
        <f>IF(ISBLANK('Payer Participation Data'!$C$96),"-",'Payer Participation Data'!$C$96)</f>
        <v>-</v>
      </c>
      <c r="E1742" s="169" t="str">
        <f>IF(ISBLANK('Payer Participation Data'!$D$96),"-",'Payer Participation Data'!$D$96)</f>
        <v>-</v>
      </c>
      <c r="F1742" s="169" t="str">
        <f>IF(ISBLANK('Payer Participation Data'!$E$96),"-",'Payer Participation Data'!$E$96)</f>
        <v>-</v>
      </c>
      <c r="G1742" s="261">
        <v>4</v>
      </c>
      <c r="H1742" s="261">
        <v>3</v>
      </c>
      <c r="I1742" s="261">
        <v>5</v>
      </c>
      <c r="J1742" s="128" t="str">
        <f t="shared" si="74"/>
        <v>354</v>
      </c>
      <c r="K1742" s="128" t="s">
        <v>30</v>
      </c>
      <c r="L1742" s="263">
        <f>IF(ISNA(SUMIFS(INDEX('Payer Participation Data'!$F$10:$BM$59,0,MATCH(CONCATENATE($J1742,L$6),'Payer Participation Data'!$F$8:$BM$8,0)),'Payer Participation Data'!$B$10:$B$59,$C1742,'Payer Participation Data'!$C$10:$C$59,$D1742)),"-",SUMIFS(INDEX('Payer Participation Data'!$F$10:$BM$59,0,MATCH(CONCATENATE($J1742,L$6),'Payer Participation Data'!$F$8:$BM$8,0)),'Payer Participation Data'!$B$10:$B$59,$C1742,'Payer Participation Data'!$C$10:$C$59,$D1742))</f>
        <v>0</v>
      </c>
      <c r="M1742" s="264">
        <f>IF(ISNA(SUMIFS(INDEX('Payer Participation Data'!$F$10:$BM$59,0,MATCH(CONCATENATE($J1742,M$6),'Payer Participation Data'!$F$8:$BM$8,0)),'Payer Participation Data'!$B$10:$B$59,$C1742,'Payer Participation Data'!$C$10:$C$59,$D1742)),"-",SUMIFS(INDEX('Payer Participation Data'!$F$10:$BM$59,0,MATCH(CONCATENATE($J1742,M$6),'Payer Participation Data'!$F$8:$BM$8,0)),'Payer Participation Data'!$B$10:$B$59,$C1742,'Payer Participation Data'!$C$10:$C$59,$D1742))</f>
        <v>0</v>
      </c>
    </row>
    <row r="1743" spans="2:13" x14ac:dyDescent="0.35">
      <c r="B1743" s="127" t="s">
        <v>80</v>
      </c>
      <c r="C1743" s="169" t="str">
        <f>IF(ISBLANK('Payer Participation Data'!$B$96),"-",'Payer Participation Data'!$B$96)</f>
        <v>-</v>
      </c>
      <c r="D1743" s="169" t="str">
        <f>IF(ISBLANK('Payer Participation Data'!$C$96),"-",'Payer Participation Data'!$C$96)</f>
        <v>-</v>
      </c>
      <c r="E1743" s="169" t="str">
        <f>IF(ISBLANK('Payer Participation Data'!$D$96),"-",'Payer Participation Data'!$D$96)</f>
        <v>-</v>
      </c>
      <c r="F1743" s="169" t="str">
        <f>IF(ISBLANK('Payer Participation Data'!$E$96),"-",'Payer Participation Data'!$E$96)</f>
        <v>-</v>
      </c>
      <c r="G1743" s="260">
        <v>1</v>
      </c>
      <c r="H1743" s="260">
        <v>4</v>
      </c>
      <c r="I1743" s="260">
        <v>5</v>
      </c>
      <c r="J1743" s="102" t="str">
        <f t="shared" si="74"/>
        <v>451</v>
      </c>
      <c r="K1743" s="102" t="s">
        <v>30</v>
      </c>
      <c r="L1743" s="263">
        <f>IF(ISNA(SUMIFS(INDEX('Payer Participation Data'!$F$10:$BM$59,0,MATCH(CONCATENATE($J1743,L$6),'Payer Participation Data'!$F$8:$BM$8,0)),'Payer Participation Data'!$B$10:$B$59,$C1743,'Payer Participation Data'!$C$10:$C$59,$D1743)),"-",SUMIFS(INDEX('Payer Participation Data'!$F$10:$BM$59,0,MATCH(CONCATENATE($J1743,L$6),'Payer Participation Data'!$F$8:$BM$8,0)),'Payer Participation Data'!$B$10:$B$59,$C1743,'Payer Participation Data'!$C$10:$C$59,$D1743))</f>
        <v>0</v>
      </c>
      <c r="M1743" s="264">
        <f>IF(ISNA(SUMIFS(INDEX('Payer Participation Data'!$F$10:$BM$59,0,MATCH(CONCATENATE($J1743,M$6),'Payer Participation Data'!$F$8:$BM$8,0)),'Payer Participation Data'!$B$10:$B$59,$C1743,'Payer Participation Data'!$C$10:$C$59,$D1743)),"-",SUMIFS(INDEX('Payer Participation Data'!$F$10:$BM$59,0,MATCH(CONCATENATE($J1743,M$6),'Payer Participation Data'!$F$8:$BM$8,0)),'Payer Participation Data'!$B$10:$B$59,$C1743,'Payer Participation Data'!$C$10:$C$59,$D1743))</f>
        <v>0</v>
      </c>
    </row>
    <row r="1744" spans="2:13" x14ac:dyDescent="0.35">
      <c r="B1744" s="127" t="s">
        <v>80</v>
      </c>
      <c r="C1744" s="169" t="str">
        <f>IF(ISBLANK('Payer Participation Data'!$B$96),"-",'Payer Participation Data'!$B$96)</f>
        <v>-</v>
      </c>
      <c r="D1744" s="169" t="str">
        <f>IF(ISBLANK('Payer Participation Data'!$C$96),"-",'Payer Participation Data'!$C$96)</f>
        <v>-</v>
      </c>
      <c r="E1744" s="169" t="str">
        <f>IF(ISBLANK('Payer Participation Data'!$D$96),"-",'Payer Participation Data'!$D$96)</f>
        <v>-</v>
      </c>
      <c r="F1744" s="169" t="str">
        <f>IF(ISBLANK('Payer Participation Data'!$E$96),"-",'Payer Participation Data'!$E$96)</f>
        <v>-</v>
      </c>
      <c r="G1744" s="261">
        <v>2</v>
      </c>
      <c r="H1744" s="261">
        <v>4</v>
      </c>
      <c r="I1744" s="261">
        <v>5</v>
      </c>
      <c r="J1744" s="128" t="str">
        <f t="shared" si="74"/>
        <v>452</v>
      </c>
      <c r="K1744" s="128" t="s">
        <v>30</v>
      </c>
      <c r="L1744" s="263">
        <f>IF(ISNA(SUMIFS(INDEX('Payer Participation Data'!$F$10:$BM$59,0,MATCH(CONCATENATE($J1744,L$6),'Payer Participation Data'!$F$8:$BM$8,0)),'Payer Participation Data'!$B$10:$B$59,$C1744,'Payer Participation Data'!$C$10:$C$59,$D1744)),"-",SUMIFS(INDEX('Payer Participation Data'!$F$10:$BM$59,0,MATCH(CONCATENATE($J1744,L$6),'Payer Participation Data'!$F$8:$BM$8,0)),'Payer Participation Data'!$B$10:$B$59,$C1744,'Payer Participation Data'!$C$10:$C$59,$D1744))</f>
        <v>0</v>
      </c>
      <c r="M1744" s="264">
        <f>IF(ISNA(SUMIFS(INDEX('Payer Participation Data'!$F$10:$BM$59,0,MATCH(CONCATENATE($J1744,M$6),'Payer Participation Data'!$F$8:$BM$8,0)),'Payer Participation Data'!$B$10:$B$59,$C1744,'Payer Participation Data'!$C$10:$C$59,$D1744)),"-",SUMIFS(INDEX('Payer Participation Data'!$F$10:$BM$59,0,MATCH(CONCATENATE($J1744,M$6),'Payer Participation Data'!$F$8:$BM$8,0)),'Payer Participation Data'!$B$10:$B$59,$C1744,'Payer Participation Data'!$C$10:$C$59,$D1744))</f>
        <v>0</v>
      </c>
    </row>
    <row r="1745" spans="2:13" x14ac:dyDescent="0.35">
      <c r="B1745" s="127" t="s">
        <v>80</v>
      </c>
      <c r="C1745" s="169" t="str">
        <f>IF(ISBLANK('Payer Participation Data'!$B$96),"-",'Payer Participation Data'!$B$96)</f>
        <v>-</v>
      </c>
      <c r="D1745" s="169" t="str">
        <f>IF(ISBLANK('Payer Participation Data'!$C$96),"-",'Payer Participation Data'!$C$96)</f>
        <v>-</v>
      </c>
      <c r="E1745" s="169" t="str">
        <f>IF(ISBLANK('Payer Participation Data'!$D$96),"-",'Payer Participation Data'!$D$96)</f>
        <v>-</v>
      </c>
      <c r="F1745" s="169" t="str">
        <f>IF(ISBLANK('Payer Participation Data'!$E$96),"-",'Payer Participation Data'!$E$96)</f>
        <v>-</v>
      </c>
      <c r="G1745" s="260">
        <v>3</v>
      </c>
      <c r="H1745" s="260">
        <v>4</v>
      </c>
      <c r="I1745" s="260">
        <v>5</v>
      </c>
      <c r="J1745" s="102" t="str">
        <f t="shared" si="74"/>
        <v>453</v>
      </c>
      <c r="K1745" s="102" t="s">
        <v>30</v>
      </c>
      <c r="L1745" s="263">
        <f>IF(ISNA(SUMIFS(INDEX('Payer Participation Data'!$F$10:$BM$59,0,MATCH(CONCATENATE($J1745,L$6),'Payer Participation Data'!$F$8:$BM$8,0)),'Payer Participation Data'!$B$10:$B$59,$C1745,'Payer Participation Data'!$C$10:$C$59,$D1745)),"-",SUMIFS(INDEX('Payer Participation Data'!$F$10:$BM$59,0,MATCH(CONCATENATE($J1745,L$6),'Payer Participation Data'!$F$8:$BM$8,0)),'Payer Participation Data'!$B$10:$B$59,$C1745,'Payer Participation Data'!$C$10:$C$59,$D1745))</f>
        <v>0</v>
      </c>
      <c r="M1745" s="264">
        <f>IF(ISNA(SUMIFS(INDEX('Payer Participation Data'!$F$10:$BM$59,0,MATCH(CONCATENATE($J1745,M$6),'Payer Participation Data'!$F$8:$BM$8,0)),'Payer Participation Data'!$B$10:$B$59,$C1745,'Payer Participation Data'!$C$10:$C$59,$D1745)),"-",SUMIFS(INDEX('Payer Participation Data'!$F$10:$BM$59,0,MATCH(CONCATENATE($J1745,M$6),'Payer Participation Data'!$F$8:$BM$8,0)),'Payer Participation Data'!$B$10:$B$59,$C1745,'Payer Participation Data'!$C$10:$C$59,$D1745))</f>
        <v>0</v>
      </c>
    </row>
    <row r="1746" spans="2:13" x14ac:dyDescent="0.35">
      <c r="B1746" s="127" t="s">
        <v>80</v>
      </c>
      <c r="C1746" s="169" t="str">
        <f>IF(ISBLANK('Payer Participation Data'!$B$96),"-",'Payer Participation Data'!$B$96)</f>
        <v>-</v>
      </c>
      <c r="D1746" s="169" t="str">
        <f>IF(ISBLANK('Payer Participation Data'!$C$96),"-",'Payer Participation Data'!$C$96)</f>
        <v>-</v>
      </c>
      <c r="E1746" s="169" t="str">
        <f>IF(ISBLANK('Payer Participation Data'!$D$96),"-",'Payer Participation Data'!$D$96)</f>
        <v>-</v>
      </c>
      <c r="F1746" s="169" t="str">
        <f>IF(ISBLANK('Payer Participation Data'!$E$96),"-",'Payer Participation Data'!$E$96)</f>
        <v>-</v>
      </c>
      <c r="G1746" s="261">
        <v>4</v>
      </c>
      <c r="H1746" s="261">
        <v>4</v>
      </c>
      <c r="I1746" s="261">
        <v>5</v>
      </c>
      <c r="J1746" s="128" t="str">
        <f t="shared" si="74"/>
        <v>454</v>
      </c>
      <c r="K1746" s="128" t="s">
        <v>30</v>
      </c>
      <c r="L1746" s="263">
        <f>IF(ISNA(SUMIFS(INDEX('Payer Participation Data'!$F$10:$BM$59,0,MATCH(CONCATENATE($J1746,L$6),'Payer Participation Data'!$F$8:$BM$8,0)),'Payer Participation Data'!$B$10:$B$59,$C1746,'Payer Participation Data'!$C$10:$C$59,$D1746)),"-",SUMIFS(INDEX('Payer Participation Data'!$F$10:$BM$59,0,MATCH(CONCATENATE($J1746,L$6),'Payer Participation Data'!$F$8:$BM$8,0)),'Payer Participation Data'!$B$10:$B$59,$C1746,'Payer Participation Data'!$C$10:$C$59,$D1746))</f>
        <v>0</v>
      </c>
      <c r="M1746" s="264">
        <f>IF(ISNA(SUMIFS(INDEX('Payer Participation Data'!$F$10:$BM$59,0,MATCH(CONCATENATE($J1746,M$6),'Payer Participation Data'!$F$8:$BM$8,0)),'Payer Participation Data'!$B$10:$B$59,$C1746,'Payer Participation Data'!$C$10:$C$59,$D1746)),"-",SUMIFS(INDEX('Payer Participation Data'!$F$10:$BM$59,0,MATCH(CONCATENATE($J1746,M$6),'Payer Participation Data'!$F$8:$BM$8,0)),'Payer Participation Data'!$B$10:$B$59,$C1746,'Payer Participation Data'!$C$10:$C$59,$D1746))</f>
        <v>0</v>
      </c>
    </row>
    <row r="1747" spans="2:13" x14ac:dyDescent="0.35">
      <c r="B1747" s="127" t="s">
        <v>80</v>
      </c>
      <c r="C1747" s="169" t="str">
        <f>IF(ISBLANK('Payer Participation Data'!$B$97),"-",'Payer Participation Data'!$B$97)</f>
        <v>-</v>
      </c>
      <c r="D1747" s="169" t="str">
        <f>IF(ISBLANK('Payer Participation Data'!$C$97),"-",'Payer Participation Data'!$C$97)</f>
        <v>-</v>
      </c>
      <c r="E1747" s="169" t="str">
        <f>IF(ISBLANK('Payer Participation Data'!$D$97),"-",'Payer Participation Data'!$D$97)</f>
        <v>-</v>
      </c>
      <c r="F1747" s="169" t="str">
        <f>IF(ISBLANK('Payer Participation Data'!$E$97),"-",'Payer Participation Data'!$E$97)</f>
        <v>-</v>
      </c>
      <c r="G1747" s="260">
        <v>1</v>
      </c>
      <c r="H1747" s="260" t="s">
        <v>64</v>
      </c>
      <c r="I1747" s="260" t="s">
        <v>64</v>
      </c>
      <c r="J1747" s="102" t="str">
        <f t="shared" si="74"/>
        <v>BaselineBaseline1</v>
      </c>
      <c r="K1747" s="102" t="s">
        <v>30</v>
      </c>
      <c r="L1747" s="263">
        <f>IF(ISNA(SUMIFS(INDEX('Payer Participation Data'!$F$10:$BM$59,0,MATCH(CONCATENATE($J1747,L$6),'Payer Participation Data'!$F$8:$BM$8,0)),'Payer Participation Data'!$B$10:$B$59,$C1747,'Payer Participation Data'!$C$10:$C$59,$D1747)),"-",SUMIFS(INDEX('Payer Participation Data'!$F$10:$BM$59,0,MATCH(CONCATENATE($J1747,L$6),'Payer Participation Data'!$F$8:$BM$8,0)),'Payer Participation Data'!$B$10:$B$59,$C1747,'Payer Participation Data'!$C$10:$C$59,$D1747))</f>
        <v>0</v>
      </c>
      <c r="M1747" s="264">
        <f>IF(ISNA(SUMIFS(INDEX('Payer Participation Data'!$F$10:$BM$59,0,MATCH(CONCATENATE($J1747,M$6),'Payer Participation Data'!$F$8:$BM$8,0)),'Payer Participation Data'!$B$10:$B$59,$C1747,'Payer Participation Data'!$C$10:$C$59,$D1747)),"-",SUMIFS(INDEX('Payer Participation Data'!$F$10:$BM$59,0,MATCH(CONCATENATE($J1747,M$6),'Payer Participation Data'!$F$8:$BM$8,0)),'Payer Participation Data'!$B$10:$B$59,$C1747,'Payer Participation Data'!$C$10:$C$59,$D1747))</f>
        <v>0</v>
      </c>
    </row>
    <row r="1748" spans="2:13" x14ac:dyDescent="0.35">
      <c r="B1748" s="127" t="s">
        <v>80</v>
      </c>
      <c r="C1748" s="169" t="str">
        <f>IF(ISBLANK('Payer Participation Data'!$B$97),"-",'Payer Participation Data'!$B$97)</f>
        <v>-</v>
      </c>
      <c r="D1748" s="169" t="str">
        <f>IF(ISBLANK('Payer Participation Data'!$C$97),"-",'Payer Participation Data'!$C$97)</f>
        <v>-</v>
      </c>
      <c r="E1748" s="169" t="str">
        <f>IF(ISBLANK('Payer Participation Data'!$D$97),"-",'Payer Participation Data'!$D$97)</f>
        <v>-</v>
      </c>
      <c r="F1748" s="169" t="str">
        <f>IF(ISBLANK('Payer Participation Data'!$E$97),"-",'Payer Participation Data'!$E$97)</f>
        <v>-</v>
      </c>
      <c r="G1748" s="261">
        <v>2</v>
      </c>
      <c r="H1748" s="261" t="s">
        <v>64</v>
      </c>
      <c r="I1748" s="261" t="s">
        <v>64</v>
      </c>
      <c r="J1748" s="128" t="str">
        <f t="shared" si="74"/>
        <v>BaselineBaseline2</v>
      </c>
      <c r="K1748" s="128" t="s">
        <v>30</v>
      </c>
      <c r="L1748" s="263">
        <f>IF(ISNA(SUMIFS(INDEX('Payer Participation Data'!$F$10:$BM$59,0,MATCH(CONCATENATE($J1748,L$6),'Payer Participation Data'!$F$8:$BM$8,0)),'Payer Participation Data'!$B$10:$B$59,$C1748,'Payer Participation Data'!$C$10:$C$59,$D1748)),"-",SUMIFS(INDEX('Payer Participation Data'!$F$10:$BM$59,0,MATCH(CONCATENATE($J1748,L$6),'Payer Participation Data'!$F$8:$BM$8,0)),'Payer Participation Data'!$B$10:$B$59,$C1748,'Payer Participation Data'!$C$10:$C$59,$D1748))</f>
        <v>0</v>
      </c>
      <c r="M1748" s="264">
        <f>IF(ISNA(SUMIFS(INDEX('Payer Participation Data'!$F$10:$BM$59,0,MATCH(CONCATENATE($J1748,M$6),'Payer Participation Data'!$F$8:$BM$8,0)),'Payer Participation Data'!$B$10:$B$59,$C1748,'Payer Participation Data'!$C$10:$C$59,$D1748)),"-",SUMIFS(INDEX('Payer Participation Data'!$F$10:$BM$59,0,MATCH(CONCATENATE($J1748,M$6),'Payer Participation Data'!$F$8:$BM$8,0)),'Payer Participation Data'!$B$10:$B$59,$C1748,'Payer Participation Data'!$C$10:$C$59,$D1748))</f>
        <v>0</v>
      </c>
    </row>
    <row r="1749" spans="2:13" x14ac:dyDescent="0.35">
      <c r="B1749" s="127" t="s">
        <v>80</v>
      </c>
      <c r="C1749" s="169" t="str">
        <f>IF(ISBLANK('Payer Participation Data'!$B$97),"-",'Payer Participation Data'!$B$97)</f>
        <v>-</v>
      </c>
      <c r="D1749" s="169" t="str">
        <f>IF(ISBLANK('Payer Participation Data'!$C$97),"-",'Payer Participation Data'!$C$97)</f>
        <v>-</v>
      </c>
      <c r="E1749" s="169" t="str">
        <f>IF(ISBLANK('Payer Participation Data'!$D$97),"-",'Payer Participation Data'!$D$97)</f>
        <v>-</v>
      </c>
      <c r="F1749" s="169" t="str">
        <f>IF(ISBLANK('Payer Participation Data'!$E$97),"-",'Payer Participation Data'!$E$97)</f>
        <v>-</v>
      </c>
      <c r="G1749" s="260">
        <v>3</v>
      </c>
      <c r="H1749" s="260" t="s">
        <v>64</v>
      </c>
      <c r="I1749" s="260" t="s">
        <v>64</v>
      </c>
      <c r="J1749" s="102" t="str">
        <f t="shared" si="74"/>
        <v>BaselineBaseline3</v>
      </c>
      <c r="K1749" s="102" t="s">
        <v>30</v>
      </c>
      <c r="L1749" s="263">
        <f>IF(ISNA(SUMIFS(INDEX('Payer Participation Data'!$F$10:$BM$59,0,MATCH(CONCATENATE($J1749,L$6),'Payer Participation Data'!$F$8:$BM$8,0)),'Payer Participation Data'!$B$10:$B$59,$C1749,'Payer Participation Data'!$C$10:$C$59,$D1749)),"-",SUMIFS(INDEX('Payer Participation Data'!$F$10:$BM$59,0,MATCH(CONCATENATE($J1749,L$6),'Payer Participation Data'!$F$8:$BM$8,0)),'Payer Participation Data'!$B$10:$B$59,$C1749,'Payer Participation Data'!$C$10:$C$59,$D1749))</f>
        <v>0</v>
      </c>
      <c r="M1749" s="264">
        <f>IF(ISNA(SUMIFS(INDEX('Payer Participation Data'!$F$10:$BM$59,0,MATCH(CONCATENATE($J1749,M$6),'Payer Participation Data'!$F$8:$BM$8,0)),'Payer Participation Data'!$B$10:$B$59,$C1749,'Payer Participation Data'!$C$10:$C$59,$D1749)),"-",SUMIFS(INDEX('Payer Participation Data'!$F$10:$BM$59,0,MATCH(CONCATENATE($J1749,M$6),'Payer Participation Data'!$F$8:$BM$8,0)),'Payer Participation Data'!$B$10:$B$59,$C1749,'Payer Participation Data'!$C$10:$C$59,$D1749))</f>
        <v>0</v>
      </c>
    </row>
    <row r="1750" spans="2:13" x14ac:dyDescent="0.35">
      <c r="B1750" s="127" t="s">
        <v>80</v>
      </c>
      <c r="C1750" s="169" t="str">
        <f>IF(ISBLANK('Payer Participation Data'!$B$97),"-",'Payer Participation Data'!$B$97)</f>
        <v>-</v>
      </c>
      <c r="D1750" s="169" t="str">
        <f>IF(ISBLANK('Payer Participation Data'!$C$97),"-",'Payer Participation Data'!$C$97)</f>
        <v>-</v>
      </c>
      <c r="E1750" s="169" t="str">
        <f>IF(ISBLANK('Payer Participation Data'!$D$97),"-",'Payer Participation Data'!$D$97)</f>
        <v>-</v>
      </c>
      <c r="F1750" s="169" t="str">
        <f>IF(ISBLANK('Payer Participation Data'!$E$97),"-",'Payer Participation Data'!$E$97)</f>
        <v>-</v>
      </c>
      <c r="G1750" s="261">
        <v>4</v>
      </c>
      <c r="H1750" s="261" t="s">
        <v>64</v>
      </c>
      <c r="I1750" s="261" t="s">
        <v>64</v>
      </c>
      <c r="J1750" s="128" t="str">
        <f t="shared" si="74"/>
        <v>BaselineBaseline4</v>
      </c>
      <c r="K1750" s="128" t="s">
        <v>30</v>
      </c>
      <c r="L1750" s="263">
        <f>IF(ISNA(SUMIFS(INDEX('Payer Participation Data'!$F$10:$BM$59,0,MATCH(CONCATENATE($J1750,L$6),'Payer Participation Data'!$F$8:$BM$8,0)),'Payer Participation Data'!$B$10:$B$59,$C1750,'Payer Participation Data'!$C$10:$C$59,$D1750)),"-",SUMIFS(INDEX('Payer Participation Data'!$F$10:$BM$59,0,MATCH(CONCATENATE($J1750,L$6),'Payer Participation Data'!$F$8:$BM$8,0)),'Payer Participation Data'!$B$10:$B$59,$C1750,'Payer Participation Data'!$C$10:$C$59,$D1750))</f>
        <v>0</v>
      </c>
      <c r="M1750" s="264">
        <f>IF(ISNA(SUMIFS(INDEX('Payer Participation Data'!$F$10:$BM$59,0,MATCH(CONCATENATE($J1750,M$6),'Payer Participation Data'!$F$8:$BM$8,0)),'Payer Participation Data'!$B$10:$B$59,$C1750,'Payer Participation Data'!$C$10:$C$59,$D1750)),"-",SUMIFS(INDEX('Payer Participation Data'!$F$10:$BM$59,0,MATCH(CONCATENATE($J1750,M$6),'Payer Participation Data'!$F$8:$BM$8,0)),'Payer Participation Data'!$B$10:$B$59,$C1750,'Payer Participation Data'!$C$10:$C$59,$D1750))</f>
        <v>0</v>
      </c>
    </row>
    <row r="1751" spans="2:13" x14ac:dyDescent="0.35">
      <c r="B1751" s="127" t="s">
        <v>80</v>
      </c>
      <c r="C1751" s="169" t="str">
        <f>IF(ISBLANK('Payer Participation Data'!$B$97),"-",'Payer Participation Data'!$B$97)</f>
        <v>-</v>
      </c>
      <c r="D1751" s="169" t="str">
        <f>IF(ISBLANK('Payer Participation Data'!$C$97),"-",'Payer Participation Data'!$C$97)</f>
        <v>-</v>
      </c>
      <c r="E1751" s="169" t="str">
        <f>IF(ISBLANK('Payer Participation Data'!$D$97),"-",'Payer Participation Data'!$D$97)</f>
        <v>-</v>
      </c>
      <c r="F1751" s="169" t="str">
        <f>IF(ISBLANK('Payer Participation Data'!$E$97),"-",'Payer Participation Data'!$E$97)</f>
        <v>-</v>
      </c>
      <c r="G1751" s="260">
        <v>1</v>
      </c>
      <c r="H1751" s="260">
        <v>1</v>
      </c>
      <c r="I1751" s="260">
        <v>5</v>
      </c>
      <c r="J1751" s="102" t="str">
        <f t="shared" si="74"/>
        <v>151</v>
      </c>
      <c r="K1751" s="102" t="s">
        <v>30</v>
      </c>
      <c r="L1751" s="263">
        <f>IF(ISNA(SUMIFS(INDEX('Payer Participation Data'!$F$10:$BM$59,0,MATCH(CONCATENATE($J1751,L$6),'Payer Participation Data'!$F$8:$BM$8,0)),'Payer Participation Data'!$B$10:$B$59,$C1751,'Payer Participation Data'!$C$10:$C$59,$D1751)),"-",SUMIFS(INDEX('Payer Participation Data'!$F$10:$BM$59,0,MATCH(CONCATENATE($J1751,L$6),'Payer Participation Data'!$F$8:$BM$8,0)),'Payer Participation Data'!$B$10:$B$59,$C1751,'Payer Participation Data'!$C$10:$C$59,$D1751))</f>
        <v>0</v>
      </c>
      <c r="M1751" s="264">
        <f>IF(ISNA(SUMIFS(INDEX('Payer Participation Data'!$F$10:$BM$59,0,MATCH(CONCATENATE($J1751,M$6),'Payer Participation Data'!$F$8:$BM$8,0)),'Payer Participation Data'!$B$10:$B$59,$C1751,'Payer Participation Data'!$C$10:$C$59,$D1751)),"-",SUMIFS(INDEX('Payer Participation Data'!$F$10:$BM$59,0,MATCH(CONCATENATE($J1751,M$6),'Payer Participation Data'!$F$8:$BM$8,0)),'Payer Participation Data'!$B$10:$B$59,$C1751,'Payer Participation Data'!$C$10:$C$59,$D1751))</f>
        <v>0</v>
      </c>
    </row>
    <row r="1752" spans="2:13" x14ac:dyDescent="0.35">
      <c r="B1752" s="127" t="s">
        <v>80</v>
      </c>
      <c r="C1752" s="169" t="str">
        <f>IF(ISBLANK('Payer Participation Data'!$B$97),"-",'Payer Participation Data'!$B$97)</f>
        <v>-</v>
      </c>
      <c r="D1752" s="169" t="str">
        <f>IF(ISBLANK('Payer Participation Data'!$C$97),"-",'Payer Participation Data'!$C$97)</f>
        <v>-</v>
      </c>
      <c r="E1752" s="169" t="str">
        <f>IF(ISBLANK('Payer Participation Data'!$D$97),"-",'Payer Participation Data'!$D$97)</f>
        <v>-</v>
      </c>
      <c r="F1752" s="169" t="str">
        <f>IF(ISBLANK('Payer Participation Data'!$E$97),"-",'Payer Participation Data'!$E$97)</f>
        <v>-</v>
      </c>
      <c r="G1752" s="261">
        <v>2</v>
      </c>
      <c r="H1752" s="261">
        <v>1</v>
      </c>
      <c r="I1752" s="261">
        <v>5</v>
      </c>
      <c r="J1752" s="128" t="str">
        <f t="shared" si="74"/>
        <v>152</v>
      </c>
      <c r="K1752" s="128" t="s">
        <v>30</v>
      </c>
      <c r="L1752" s="263">
        <f>IF(ISNA(SUMIFS(INDEX('Payer Participation Data'!$F$10:$BM$59,0,MATCH(CONCATENATE($J1752,L$6),'Payer Participation Data'!$F$8:$BM$8,0)),'Payer Participation Data'!$B$10:$B$59,$C1752,'Payer Participation Data'!$C$10:$C$59,$D1752)),"-",SUMIFS(INDEX('Payer Participation Data'!$F$10:$BM$59,0,MATCH(CONCATENATE($J1752,L$6),'Payer Participation Data'!$F$8:$BM$8,0)),'Payer Participation Data'!$B$10:$B$59,$C1752,'Payer Participation Data'!$C$10:$C$59,$D1752))</f>
        <v>0</v>
      </c>
      <c r="M1752" s="264">
        <f>IF(ISNA(SUMIFS(INDEX('Payer Participation Data'!$F$10:$BM$59,0,MATCH(CONCATENATE($J1752,M$6),'Payer Participation Data'!$F$8:$BM$8,0)),'Payer Participation Data'!$B$10:$B$59,$C1752,'Payer Participation Data'!$C$10:$C$59,$D1752)),"-",SUMIFS(INDEX('Payer Participation Data'!$F$10:$BM$59,0,MATCH(CONCATENATE($J1752,M$6),'Payer Participation Data'!$F$8:$BM$8,0)),'Payer Participation Data'!$B$10:$B$59,$C1752,'Payer Participation Data'!$C$10:$C$59,$D1752))</f>
        <v>0</v>
      </c>
    </row>
    <row r="1753" spans="2:13" x14ac:dyDescent="0.35">
      <c r="B1753" s="127" t="s">
        <v>80</v>
      </c>
      <c r="C1753" s="169" t="str">
        <f>IF(ISBLANK('Payer Participation Data'!$B$97),"-",'Payer Participation Data'!$B$97)</f>
        <v>-</v>
      </c>
      <c r="D1753" s="169" t="str">
        <f>IF(ISBLANK('Payer Participation Data'!$C$97),"-",'Payer Participation Data'!$C$97)</f>
        <v>-</v>
      </c>
      <c r="E1753" s="169" t="str">
        <f>IF(ISBLANK('Payer Participation Data'!$D$97),"-",'Payer Participation Data'!$D$97)</f>
        <v>-</v>
      </c>
      <c r="F1753" s="169" t="str">
        <f>IF(ISBLANK('Payer Participation Data'!$E$97),"-",'Payer Participation Data'!$E$97)</f>
        <v>-</v>
      </c>
      <c r="G1753" s="260">
        <v>3</v>
      </c>
      <c r="H1753" s="260">
        <v>1</v>
      </c>
      <c r="I1753" s="260">
        <v>5</v>
      </c>
      <c r="J1753" s="102" t="str">
        <f t="shared" si="74"/>
        <v>153</v>
      </c>
      <c r="K1753" s="102" t="s">
        <v>30</v>
      </c>
      <c r="L1753" s="263">
        <f>IF(ISNA(SUMIFS(INDEX('Payer Participation Data'!$F$10:$BM$59,0,MATCH(CONCATENATE($J1753,L$6),'Payer Participation Data'!$F$8:$BM$8,0)),'Payer Participation Data'!$B$10:$B$59,$C1753,'Payer Participation Data'!$C$10:$C$59,$D1753)),"-",SUMIFS(INDEX('Payer Participation Data'!$F$10:$BM$59,0,MATCH(CONCATENATE($J1753,L$6),'Payer Participation Data'!$F$8:$BM$8,0)),'Payer Participation Data'!$B$10:$B$59,$C1753,'Payer Participation Data'!$C$10:$C$59,$D1753))</f>
        <v>0</v>
      </c>
      <c r="M1753" s="264">
        <f>IF(ISNA(SUMIFS(INDEX('Payer Participation Data'!$F$10:$BM$59,0,MATCH(CONCATENATE($J1753,M$6),'Payer Participation Data'!$F$8:$BM$8,0)),'Payer Participation Data'!$B$10:$B$59,$C1753,'Payer Participation Data'!$C$10:$C$59,$D1753)),"-",SUMIFS(INDEX('Payer Participation Data'!$F$10:$BM$59,0,MATCH(CONCATENATE($J1753,M$6),'Payer Participation Data'!$F$8:$BM$8,0)),'Payer Participation Data'!$B$10:$B$59,$C1753,'Payer Participation Data'!$C$10:$C$59,$D1753))</f>
        <v>0</v>
      </c>
    </row>
    <row r="1754" spans="2:13" x14ac:dyDescent="0.35">
      <c r="B1754" s="127" t="s">
        <v>80</v>
      </c>
      <c r="C1754" s="169" t="str">
        <f>IF(ISBLANK('Payer Participation Data'!$B$97),"-",'Payer Participation Data'!$B$97)</f>
        <v>-</v>
      </c>
      <c r="D1754" s="169" t="str">
        <f>IF(ISBLANK('Payer Participation Data'!$C$97),"-",'Payer Participation Data'!$C$97)</f>
        <v>-</v>
      </c>
      <c r="E1754" s="169" t="str">
        <f>IF(ISBLANK('Payer Participation Data'!$D$97),"-",'Payer Participation Data'!$D$97)</f>
        <v>-</v>
      </c>
      <c r="F1754" s="169" t="str">
        <f>IF(ISBLANK('Payer Participation Data'!$E$97),"-",'Payer Participation Data'!$E$97)</f>
        <v>-</v>
      </c>
      <c r="G1754" s="261">
        <v>4</v>
      </c>
      <c r="H1754" s="261">
        <v>1</v>
      </c>
      <c r="I1754" s="261">
        <v>5</v>
      </c>
      <c r="J1754" s="128" t="str">
        <f t="shared" si="74"/>
        <v>154</v>
      </c>
      <c r="K1754" s="128" t="s">
        <v>30</v>
      </c>
      <c r="L1754" s="263">
        <f>IF(ISNA(SUMIFS(INDEX('Payer Participation Data'!$F$10:$BM$59,0,MATCH(CONCATENATE($J1754,L$6),'Payer Participation Data'!$F$8:$BM$8,0)),'Payer Participation Data'!$B$10:$B$59,$C1754,'Payer Participation Data'!$C$10:$C$59,$D1754)),"-",SUMIFS(INDEX('Payer Participation Data'!$F$10:$BM$59,0,MATCH(CONCATENATE($J1754,L$6),'Payer Participation Data'!$F$8:$BM$8,0)),'Payer Participation Data'!$B$10:$B$59,$C1754,'Payer Participation Data'!$C$10:$C$59,$D1754))</f>
        <v>0</v>
      </c>
      <c r="M1754" s="264">
        <f>IF(ISNA(SUMIFS(INDEX('Payer Participation Data'!$F$10:$BM$59,0,MATCH(CONCATENATE($J1754,M$6),'Payer Participation Data'!$F$8:$BM$8,0)),'Payer Participation Data'!$B$10:$B$59,$C1754,'Payer Participation Data'!$C$10:$C$59,$D1754)),"-",SUMIFS(INDEX('Payer Participation Data'!$F$10:$BM$59,0,MATCH(CONCATENATE($J1754,M$6),'Payer Participation Data'!$F$8:$BM$8,0)),'Payer Participation Data'!$B$10:$B$59,$C1754,'Payer Participation Data'!$C$10:$C$59,$D1754))</f>
        <v>0</v>
      </c>
    </row>
    <row r="1755" spans="2:13" x14ac:dyDescent="0.35">
      <c r="B1755" s="127" t="s">
        <v>80</v>
      </c>
      <c r="C1755" s="169" t="str">
        <f>IF(ISBLANK('Payer Participation Data'!$B$97),"-",'Payer Participation Data'!$B$97)</f>
        <v>-</v>
      </c>
      <c r="D1755" s="169" t="str">
        <f>IF(ISBLANK('Payer Participation Data'!$C$97),"-",'Payer Participation Data'!$C$97)</f>
        <v>-</v>
      </c>
      <c r="E1755" s="169" t="str">
        <f>IF(ISBLANK('Payer Participation Data'!$D$97),"-",'Payer Participation Data'!$D$97)</f>
        <v>-</v>
      </c>
      <c r="F1755" s="169" t="str">
        <f>IF(ISBLANK('Payer Participation Data'!$E$97),"-",'Payer Participation Data'!$E$97)</f>
        <v>-</v>
      </c>
      <c r="G1755" s="260">
        <v>1</v>
      </c>
      <c r="H1755" s="260">
        <v>2</v>
      </c>
      <c r="I1755" s="260">
        <v>5</v>
      </c>
      <c r="J1755" s="102" t="str">
        <f t="shared" si="74"/>
        <v>251</v>
      </c>
      <c r="K1755" s="102" t="s">
        <v>30</v>
      </c>
      <c r="L1755" s="263">
        <f>IF(ISNA(SUMIFS(INDEX('Payer Participation Data'!$F$10:$BM$59,0,MATCH(CONCATENATE($J1755,L$6),'Payer Participation Data'!$F$8:$BM$8,0)),'Payer Participation Data'!$B$10:$B$59,$C1755,'Payer Participation Data'!$C$10:$C$59,$D1755)),"-",SUMIFS(INDEX('Payer Participation Data'!$F$10:$BM$59,0,MATCH(CONCATENATE($J1755,L$6),'Payer Participation Data'!$F$8:$BM$8,0)),'Payer Participation Data'!$B$10:$B$59,$C1755,'Payer Participation Data'!$C$10:$C$59,$D1755))</f>
        <v>0</v>
      </c>
      <c r="M1755" s="264">
        <f>IF(ISNA(SUMIFS(INDEX('Payer Participation Data'!$F$10:$BM$59,0,MATCH(CONCATENATE($J1755,M$6),'Payer Participation Data'!$F$8:$BM$8,0)),'Payer Participation Data'!$B$10:$B$59,$C1755,'Payer Participation Data'!$C$10:$C$59,$D1755)),"-",SUMIFS(INDEX('Payer Participation Data'!$F$10:$BM$59,0,MATCH(CONCATENATE($J1755,M$6),'Payer Participation Data'!$F$8:$BM$8,0)),'Payer Participation Data'!$B$10:$B$59,$C1755,'Payer Participation Data'!$C$10:$C$59,$D1755))</f>
        <v>0</v>
      </c>
    </row>
    <row r="1756" spans="2:13" x14ac:dyDescent="0.35">
      <c r="B1756" s="127" t="s">
        <v>80</v>
      </c>
      <c r="C1756" s="169" t="str">
        <f>IF(ISBLANK('Payer Participation Data'!$B$97),"-",'Payer Participation Data'!$B$97)</f>
        <v>-</v>
      </c>
      <c r="D1756" s="169" t="str">
        <f>IF(ISBLANK('Payer Participation Data'!$C$97),"-",'Payer Participation Data'!$C$97)</f>
        <v>-</v>
      </c>
      <c r="E1756" s="169" t="str">
        <f>IF(ISBLANK('Payer Participation Data'!$D$97),"-",'Payer Participation Data'!$D$97)</f>
        <v>-</v>
      </c>
      <c r="F1756" s="169" t="str">
        <f>IF(ISBLANK('Payer Participation Data'!$E$97),"-",'Payer Participation Data'!$E$97)</f>
        <v>-</v>
      </c>
      <c r="G1756" s="261">
        <v>2</v>
      </c>
      <c r="H1756" s="261">
        <v>2</v>
      </c>
      <c r="I1756" s="261">
        <v>5</v>
      </c>
      <c r="J1756" s="128" t="str">
        <f t="shared" si="74"/>
        <v>252</v>
      </c>
      <c r="K1756" s="128" t="s">
        <v>30</v>
      </c>
      <c r="L1756" s="263">
        <f>IF(ISNA(SUMIFS(INDEX('Payer Participation Data'!$F$10:$BM$59,0,MATCH(CONCATENATE($J1756,L$6),'Payer Participation Data'!$F$8:$BM$8,0)),'Payer Participation Data'!$B$10:$B$59,$C1756,'Payer Participation Data'!$C$10:$C$59,$D1756)),"-",SUMIFS(INDEX('Payer Participation Data'!$F$10:$BM$59,0,MATCH(CONCATENATE($J1756,L$6),'Payer Participation Data'!$F$8:$BM$8,0)),'Payer Participation Data'!$B$10:$B$59,$C1756,'Payer Participation Data'!$C$10:$C$59,$D1756))</f>
        <v>0</v>
      </c>
      <c r="M1756" s="264">
        <f>IF(ISNA(SUMIFS(INDEX('Payer Participation Data'!$F$10:$BM$59,0,MATCH(CONCATENATE($J1756,M$6),'Payer Participation Data'!$F$8:$BM$8,0)),'Payer Participation Data'!$B$10:$B$59,$C1756,'Payer Participation Data'!$C$10:$C$59,$D1756)),"-",SUMIFS(INDEX('Payer Participation Data'!$F$10:$BM$59,0,MATCH(CONCATENATE($J1756,M$6),'Payer Participation Data'!$F$8:$BM$8,0)),'Payer Participation Data'!$B$10:$B$59,$C1756,'Payer Participation Data'!$C$10:$C$59,$D1756))</f>
        <v>0</v>
      </c>
    </row>
    <row r="1757" spans="2:13" x14ac:dyDescent="0.35">
      <c r="B1757" s="127" t="s">
        <v>80</v>
      </c>
      <c r="C1757" s="169" t="str">
        <f>IF(ISBLANK('Payer Participation Data'!$B$97),"-",'Payer Participation Data'!$B$97)</f>
        <v>-</v>
      </c>
      <c r="D1757" s="169" t="str">
        <f>IF(ISBLANK('Payer Participation Data'!$C$97),"-",'Payer Participation Data'!$C$97)</f>
        <v>-</v>
      </c>
      <c r="E1757" s="169" t="str">
        <f>IF(ISBLANK('Payer Participation Data'!$D$97),"-",'Payer Participation Data'!$D$97)</f>
        <v>-</v>
      </c>
      <c r="F1757" s="169" t="str">
        <f>IF(ISBLANK('Payer Participation Data'!$E$97),"-",'Payer Participation Data'!$E$97)</f>
        <v>-</v>
      </c>
      <c r="G1757" s="260">
        <v>3</v>
      </c>
      <c r="H1757" s="260">
        <v>2</v>
      </c>
      <c r="I1757" s="260">
        <v>5</v>
      </c>
      <c r="J1757" s="102" t="str">
        <f t="shared" si="74"/>
        <v>253</v>
      </c>
      <c r="K1757" s="102" t="s">
        <v>30</v>
      </c>
      <c r="L1757" s="263">
        <f>IF(ISNA(SUMIFS(INDEX('Payer Participation Data'!$F$10:$BM$59,0,MATCH(CONCATENATE($J1757,L$6),'Payer Participation Data'!$F$8:$BM$8,0)),'Payer Participation Data'!$B$10:$B$59,$C1757,'Payer Participation Data'!$C$10:$C$59,$D1757)),"-",SUMIFS(INDEX('Payer Participation Data'!$F$10:$BM$59,0,MATCH(CONCATENATE($J1757,L$6),'Payer Participation Data'!$F$8:$BM$8,0)),'Payer Participation Data'!$B$10:$B$59,$C1757,'Payer Participation Data'!$C$10:$C$59,$D1757))</f>
        <v>0</v>
      </c>
      <c r="M1757" s="264">
        <f>IF(ISNA(SUMIFS(INDEX('Payer Participation Data'!$F$10:$BM$59,0,MATCH(CONCATENATE($J1757,M$6),'Payer Participation Data'!$F$8:$BM$8,0)),'Payer Participation Data'!$B$10:$B$59,$C1757,'Payer Participation Data'!$C$10:$C$59,$D1757)),"-",SUMIFS(INDEX('Payer Participation Data'!$F$10:$BM$59,0,MATCH(CONCATENATE($J1757,M$6),'Payer Participation Data'!$F$8:$BM$8,0)),'Payer Participation Data'!$B$10:$B$59,$C1757,'Payer Participation Data'!$C$10:$C$59,$D1757))</f>
        <v>0</v>
      </c>
    </row>
    <row r="1758" spans="2:13" x14ac:dyDescent="0.35">
      <c r="B1758" s="127" t="s">
        <v>80</v>
      </c>
      <c r="C1758" s="169" t="str">
        <f>IF(ISBLANK('Payer Participation Data'!$B$97),"-",'Payer Participation Data'!$B$97)</f>
        <v>-</v>
      </c>
      <c r="D1758" s="169" t="str">
        <f>IF(ISBLANK('Payer Participation Data'!$C$97),"-",'Payer Participation Data'!$C$97)</f>
        <v>-</v>
      </c>
      <c r="E1758" s="169" t="str">
        <f>IF(ISBLANK('Payer Participation Data'!$D$97),"-",'Payer Participation Data'!$D$97)</f>
        <v>-</v>
      </c>
      <c r="F1758" s="169" t="str">
        <f>IF(ISBLANK('Payer Participation Data'!$E$97),"-",'Payer Participation Data'!$E$97)</f>
        <v>-</v>
      </c>
      <c r="G1758" s="261">
        <v>4</v>
      </c>
      <c r="H1758" s="261">
        <v>2</v>
      </c>
      <c r="I1758" s="261">
        <v>5</v>
      </c>
      <c r="J1758" s="128" t="str">
        <f t="shared" si="74"/>
        <v>254</v>
      </c>
      <c r="K1758" s="128" t="s">
        <v>30</v>
      </c>
      <c r="L1758" s="263">
        <f>IF(ISNA(SUMIFS(INDEX('Payer Participation Data'!$F$10:$BM$59,0,MATCH(CONCATENATE($J1758,L$6),'Payer Participation Data'!$F$8:$BM$8,0)),'Payer Participation Data'!$B$10:$B$59,$C1758,'Payer Participation Data'!$C$10:$C$59,$D1758)),"-",SUMIFS(INDEX('Payer Participation Data'!$F$10:$BM$59,0,MATCH(CONCATENATE($J1758,L$6),'Payer Participation Data'!$F$8:$BM$8,0)),'Payer Participation Data'!$B$10:$B$59,$C1758,'Payer Participation Data'!$C$10:$C$59,$D1758))</f>
        <v>0</v>
      </c>
      <c r="M1758" s="264">
        <f>IF(ISNA(SUMIFS(INDEX('Payer Participation Data'!$F$10:$BM$59,0,MATCH(CONCATENATE($J1758,M$6),'Payer Participation Data'!$F$8:$BM$8,0)),'Payer Participation Data'!$B$10:$B$59,$C1758,'Payer Participation Data'!$C$10:$C$59,$D1758)),"-",SUMIFS(INDEX('Payer Participation Data'!$F$10:$BM$59,0,MATCH(CONCATENATE($J1758,M$6),'Payer Participation Data'!$F$8:$BM$8,0)),'Payer Participation Data'!$B$10:$B$59,$C1758,'Payer Participation Data'!$C$10:$C$59,$D1758))</f>
        <v>0</v>
      </c>
    </row>
    <row r="1759" spans="2:13" x14ac:dyDescent="0.35">
      <c r="B1759" s="127" t="s">
        <v>80</v>
      </c>
      <c r="C1759" s="169" t="str">
        <f>IF(ISBLANK('Payer Participation Data'!$B$97),"-",'Payer Participation Data'!$B$97)</f>
        <v>-</v>
      </c>
      <c r="D1759" s="169" t="str">
        <f>IF(ISBLANK('Payer Participation Data'!$C$97),"-",'Payer Participation Data'!$C$97)</f>
        <v>-</v>
      </c>
      <c r="E1759" s="169" t="str">
        <f>IF(ISBLANK('Payer Participation Data'!$D$97),"-",'Payer Participation Data'!$D$97)</f>
        <v>-</v>
      </c>
      <c r="F1759" s="169" t="str">
        <f>IF(ISBLANK('Payer Participation Data'!$E$97),"-",'Payer Participation Data'!$E$97)</f>
        <v>-</v>
      </c>
      <c r="G1759" s="260">
        <v>1</v>
      </c>
      <c r="H1759" s="260">
        <v>3</v>
      </c>
      <c r="I1759" s="260">
        <v>5</v>
      </c>
      <c r="J1759" s="102" t="str">
        <f t="shared" si="74"/>
        <v>351</v>
      </c>
      <c r="K1759" s="102" t="s">
        <v>30</v>
      </c>
      <c r="L1759" s="263">
        <f>IF(ISNA(SUMIFS(INDEX('Payer Participation Data'!$F$10:$BM$59,0,MATCH(CONCATENATE($J1759,L$6),'Payer Participation Data'!$F$8:$BM$8,0)),'Payer Participation Data'!$B$10:$B$59,$C1759,'Payer Participation Data'!$C$10:$C$59,$D1759)),"-",SUMIFS(INDEX('Payer Participation Data'!$F$10:$BM$59,0,MATCH(CONCATENATE($J1759,L$6),'Payer Participation Data'!$F$8:$BM$8,0)),'Payer Participation Data'!$B$10:$B$59,$C1759,'Payer Participation Data'!$C$10:$C$59,$D1759))</f>
        <v>0</v>
      </c>
      <c r="M1759" s="264">
        <f>IF(ISNA(SUMIFS(INDEX('Payer Participation Data'!$F$10:$BM$59,0,MATCH(CONCATENATE($J1759,M$6),'Payer Participation Data'!$F$8:$BM$8,0)),'Payer Participation Data'!$B$10:$B$59,$C1759,'Payer Participation Data'!$C$10:$C$59,$D1759)),"-",SUMIFS(INDEX('Payer Participation Data'!$F$10:$BM$59,0,MATCH(CONCATENATE($J1759,M$6),'Payer Participation Data'!$F$8:$BM$8,0)),'Payer Participation Data'!$B$10:$B$59,$C1759,'Payer Participation Data'!$C$10:$C$59,$D1759))</f>
        <v>0</v>
      </c>
    </row>
    <row r="1760" spans="2:13" x14ac:dyDescent="0.35">
      <c r="B1760" s="127" t="s">
        <v>80</v>
      </c>
      <c r="C1760" s="169" t="str">
        <f>IF(ISBLANK('Payer Participation Data'!$B$97),"-",'Payer Participation Data'!$B$97)</f>
        <v>-</v>
      </c>
      <c r="D1760" s="169" t="str">
        <f>IF(ISBLANK('Payer Participation Data'!$C$97),"-",'Payer Participation Data'!$C$97)</f>
        <v>-</v>
      </c>
      <c r="E1760" s="169" t="str">
        <f>IF(ISBLANK('Payer Participation Data'!$D$97),"-",'Payer Participation Data'!$D$97)</f>
        <v>-</v>
      </c>
      <c r="F1760" s="169" t="str">
        <f>IF(ISBLANK('Payer Participation Data'!$E$97),"-",'Payer Participation Data'!$E$97)</f>
        <v>-</v>
      </c>
      <c r="G1760" s="261">
        <v>2</v>
      </c>
      <c r="H1760" s="261">
        <v>3</v>
      </c>
      <c r="I1760" s="261">
        <v>5</v>
      </c>
      <c r="J1760" s="128" t="str">
        <f t="shared" si="74"/>
        <v>352</v>
      </c>
      <c r="K1760" s="128" t="s">
        <v>30</v>
      </c>
      <c r="L1760" s="263">
        <f>IF(ISNA(SUMIFS(INDEX('Payer Participation Data'!$F$10:$BM$59,0,MATCH(CONCATENATE($J1760,L$6),'Payer Participation Data'!$F$8:$BM$8,0)),'Payer Participation Data'!$B$10:$B$59,$C1760,'Payer Participation Data'!$C$10:$C$59,$D1760)),"-",SUMIFS(INDEX('Payer Participation Data'!$F$10:$BM$59,0,MATCH(CONCATENATE($J1760,L$6),'Payer Participation Data'!$F$8:$BM$8,0)),'Payer Participation Data'!$B$10:$B$59,$C1760,'Payer Participation Data'!$C$10:$C$59,$D1760))</f>
        <v>0</v>
      </c>
      <c r="M1760" s="264">
        <f>IF(ISNA(SUMIFS(INDEX('Payer Participation Data'!$F$10:$BM$59,0,MATCH(CONCATENATE($J1760,M$6),'Payer Participation Data'!$F$8:$BM$8,0)),'Payer Participation Data'!$B$10:$B$59,$C1760,'Payer Participation Data'!$C$10:$C$59,$D1760)),"-",SUMIFS(INDEX('Payer Participation Data'!$F$10:$BM$59,0,MATCH(CONCATENATE($J1760,M$6),'Payer Participation Data'!$F$8:$BM$8,0)),'Payer Participation Data'!$B$10:$B$59,$C1760,'Payer Participation Data'!$C$10:$C$59,$D1760))</f>
        <v>0</v>
      </c>
    </row>
    <row r="1761" spans="2:13" x14ac:dyDescent="0.35">
      <c r="B1761" s="127" t="s">
        <v>80</v>
      </c>
      <c r="C1761" s="169" t="str">
        <f>IF(ISBLANK('Payer Participation Data'!$B$97),"-",'Payer Participation Data'!$B$97)</f>
        <v>-</v>
      </c>
      <c r="D1761" s="169" t="str">
        <f>IF(ISBLANK('Payer Participation Data'!$C$97),"-",'Payer Participation Data'!$C$97)</f>
        <v>-</v>
      </c>
      <c r="E1761" s="169" t="str">
        <f>IF(ISBLANK('Payer Participation Data'!$D$97),"-",'Payer Participation Data'!$D$97)</f>
        <v>-</v>
      </c>
      <c r="F1761" s="169" t="str">
        <f>IF(ISBLANK('Payer Participation Data'!$E$97),"-",'Payer Participation Data'!$E$97)</f>
        <v>-</v>
      </c>
      <c r="G1761" s="260">
        <v>3</v>
      </c>
      <c r="H1761" s="260">
        <v>3</v>
      </c>
      <c r="I1761" s="260">
        <v>5</v>
      </c>
      <c r="J1761" s="102" t="str">
        <f t="shared" si="74"/>
        <v>353</v>
      </c>
      <c r="K1761" s="102" t="s">
        <v>30</v>
      </c>
      <c r="L1761" s="263">
        <f>IF(ISNA(SUMIFS(INDEX('Payer Participation Data'!$F$10:$BM$59,0,MATCH(CONCATENATE($J1761,L$6),'Payer Participation Data'!$F$8:$BM$8,0)),'Payer Participation Data'!$B$10:$B$59,$C1761,'Payer Participation Data'!$C$10:$C$59,$D1761)),"-",SUMIFS(INDEX('Payer Participation Data'!$F$10:$BM$59,0,MATCH(CONCATENATE($J1761,L$6),'Payer Participation Data'!$F$8:$BM$8,0)),'Payer Participation Data'!$B$10:$B$59,$C1761,'Payer Participation Data'!$C$10:$C$59,$D1761))</f>
        <v>0</v>
      </c>
      <c r="M1761" s="264">
        <f>IF(ISNA(SUMIFS(INDEX('Payer Participation Data'!$F$10:$BM$59,0,MATCH(CONCATENATE($J1761,M$6),'Payer Participation Data'!$F$8:$BM$8,0)),'Payer Participation Data'!$B$10:$B$59,$C1761,'Payer Participation Data'!$C$10:$C$59,$D1761)),"-",SUMIFS(INDEX('Payer Participation Data'!$F$10:$BM$59,0,MATCH(CONCATENATE($J1761,M$6),'Payer Participation Data'!$F$8:$BM$8,0)),'Payer Participation Data'!$B$10:$B$59,$C1761,'Payer Participation Data'!$C$10:$C$59,$D1761))</f>
        <v>0</v>
      </c>
    </row>
    <row r="1762" spans="2:13" x14ac:dyDescent="0.35">
      <c r="B1762" s="127" t="s">
        <v>80</v>
      </c>
      <c r="C1762" s="169" t="str">
        <f>IF(ISBLANK('Payer Participation Data'!$B$97),"-",'Payer Participation Data'!$B$97)</f>
        <v>-</v>
      </c>
      <c r="D1762" s="169" t="str">
        <f>IF(ISBLANK('Payer Participation Data'!$C$97),"-",'Payer Participation Data'!$C$97)</f>
        <v>-</v>
      </c>
      <c r="E1762" s="169" t="str">
        <f>IF(ISBLANK('Payer Participation Data'!$D$97),"-",'Payer Participation Data'!$D$97)</f>
        <v>-</v>
      </c>
      <c r="F1762" s="169" t="str">
        <f>IF(ISBLANK('Payer Participation Data'!$E$97),"-",'Payer Participation Data'!$E$97)</f>
        <v>-</v>
      </c>
      <c r="G1762" s="261">
        <v>4</v>
      </c>
      <c r="H1762" s="261">
        <v>3</v>
      </c>
      <c r="I1762" s="261">
        <v>5</v>
      </c>
      <c r="J1762" s="128" t="str">
        <f t="shared" si="74"/>
        <v>354</v>
      </c>
      <c r="K1762" s="128" t="s">
        <v>30</v>
      </c>
      <c r="L1762" s="263">
        <f>IF(ISNA(SUMIFS(INDEX('Payer Participation Data'!$F$10:$BM$59,0,MATCH(CONCATENATE($J1762,L$6),'Payer Participation Data'!$F$8:$BM$8,0)),'Payer Participation Data'!$B$10:$B$59,$C1762,'Payer Participation Data'!$C$10:$C$59,$D1762)),"-",SUMIFS(INDEX('Payer Participation Data'!$F$10:$BM$59,0,MATCH(CONCATENATE($J1762,L$6),'Payer Participation Data'!$F$8:$BM$8,0)),'Payer Participation Data'!$B$10:$B$59,$C1762,'Payer Participation Data'!$C$10:$C$59,$D1762))</f>
        <v>0</v>
      </c>
      <c r="M1762" s="264">
        <f>IF(ISNA(SUMIFS(INDEX('Payer Participation Data'!$F$10:$BM$59,0,MATCH(CONCATENATE($J1762,M$6),'Payer Participation Data'!$F$8:$BM$8,0)),'Payer Participation Data'!$B$10:$B$59,$C1762,'Payer Participation Data'!$C$10:$C$59,$D1762)),"-",SUMIFS(INDEX('Payer Participation Data'!$F$10:$BM$59,0,MATCH(CONCATENATE($J1762,M$6),'Payer Participation Data'!$F$8:$BM$8,0)),'Payer Participation Data'!$B$10:$B$59,$C1762,'Payer Participation Data'!$C$10:$C$59,$D1762))</f>
        <v>0</v>
      </c>
    </row>
    <row r="1763" spans="2:13" x14ac:dyDescent="0.35">
      <c r="B1763" s="127" t="s">
        <v>80</v>
      </c>
      <c r="C1763" s="169" t="str">
        <f>IF(ISBLANK('Payer Participation Data'!$B$97),"-",'Payer Participation Data'!$B$97)</f>
        <v>-</v>
      </c>
      <c r="D1763" s="169" t="str">
        <f>IF(ISBLANK('Payer Participation Data'!$C$97),"-",'Payer Participation Data'!$C$97)</f>
        <v>-</v>
      </c>
      <c r="E1763" s="169" t="str">
        <f>IF(ISBLANK('Payer Participation Data'!$D$97),"-",'Payer Participation Data'!$D$97)</f>
        <v>-</v>
      </c>
      <c r="F1763" s="169" t="str">
        <f>IF(ISBLANK('Payer Participation Data'!$E$97),"-",'Payer Participation Data'!$E$97)</f>
        <v>-</v>
      </c>
      <c r="G1763" s="260">
        <v>1</v>
      </c>
      <c r="H1763" s="260">
        <v>4</v>
      </c>
      <c r="I1763" s="260">
        <v>5</v>
      </c>
      <c r="J1763" s="102" t="str">
        <f t="shared" si="74"/>
        <v>451</v>
      </c>
      <c r="K1763" s="102" t="s">
        <v>30</v>
      </c>
      <c r="L1763" s="263">
        <f>IF(ISNA(SUMIFS(INDEX('Payer Participation Data'!$F$10:$BM$59,0,MATCH(CONCATENATE($J1763,L$6),'Payer Participation Data'!$F$8:$BM$8,0)),'Payer Participation Data'!$B$10:$B$59,$C1763,'Payer Participation Data'!$C$10:$C$59,$D1763)),"-",SUMIFS(INDEX('Payer Participation Data'!$F$10:$BM$59,0,MATCH(CONCATENATE($J1763,L$6),'Payer Participation Data'!$F$8:$BM$8,0)),'Payer Participation Data'!$B$10:$B$59,$C1763,'Payer Participation Data'!$C$10:$C$59,$D1763))</f>
        <v>0</v>
      </c>
      <c r="M1763" s="264">
        <f>IF(ISNA(SUMIFS(INDEX('Payer Participation Data'!$F$10:$BM$59,0,MATCH(CONCATENATE($J1763,M$6),'Payer Participation Data'!$F$8:$BM$8,0)),'Payer Participation Data'!$B$10:$B$59,$C1763,'Payer Participation Data'!$C$10:$C$59,$D1763)),"-",SUMIFS(INDEX('Payer Participation Data'!$F$10:$BM$59,0,MATCH(CONCATENATE($J1763,M$6),'Payer Participation Data'!$F$8:$BM$8,0)),'Payer Participation Data'!$B$10:$B$59,$C1763,'Payer Participation Data'!$C$10:$C$59,$D1763))</f>
        <v>0</v>
      </c>
    </row>
    <row r="1764" spans="2:13" x14ac:dyDescent="0.35">
      <c r="B1764" s="127" t="s">
        <v>80</v>
      </c>
      <c r="C1764" s="169" t="str">
        <f>IF(ISBLANK('Payer Participation Data'!$B$97),"-",'Payer Participation Data'!$B$97)</f>
        <v>-</v>
      </c>
      <c r="D1764" s="169" t="str">
        <f>IF(ISBLANK('Payer Participation Data'!$C$97),"-",'Payer Participation Data'!$C$97)</f>
        <v>-</v>
      </c>
      <c r="E1764" s="169" t="str">
        <f>IF(ISBLANK('Payer Participation Data'!$D$97),"-",'Payer Participation Data'!$D$97)</f>
        <v>-</v>
      </c>
      <c r="F1764" s="169" t="str">
        <f>IF(ISBLANK('Payer Participation Data'!$E$97),"-",'Payer Participation Data'!$E$97)</f>
        <v>-</v>
      </c>
      <c r="G1764" s="261">
        <v>2</v>
      </c>
      <c r="H1764" s="261">
        <v>4</v>
      </c>
      <c r="I1764" s="261">
        <v>5</v>
      </c>
      <c r="J1764" s="128" t="str">
        <f t="shared" si="74"/>
        <v>452</v>
      </c>
      <c r="K1764" s="128" t="s">
        <v>30</v>
      </c>
      <c r="L1764" s="263">
        <f>IF(ISNA(SUMIFS(INDEX('Payer Participation Data'!$F$10:$BM$59,0,MATCH(CONCATENATE($J1764,L$6),'Payer Participation Data'!$F$8:$BM$8,0)),'Payer Participation Data'!$B$10:$B$59,$C1764,'Payer Participation Data'!$C$10:$C$59,$D1764)),"-",SUMIFS(INDEX('Payer Participation Data'!$F$10:$BM$59,0,MATCH(CONCATENATE($J1764,L$6),'Payer Participation Data'!$F$8:$BM$8,0)),'Payer Participation Data'!$B$10:$B$59,$C1764,'Payer Participation Data'!$C$10:$C$59,$D1764))</f>
        <v>0</v>
      </c>
      <c r="M1764" s="264">
        <f>IF(ISNA(SUMIFS(INDEX('Payer Participation Data'!$F$10:$BM$59,0,MATCH(CONCATENATE($J1764,M$6),'Payer Participation Data'!$F$8:$BM$8,0)),'Payer Participation Data'!$B$10:$B$59,$C1764,'Payer Participation Data'!$C$10:$C$59,$D1764)),"-",SUMIFS(INDEX('Payer Participation Data'!$F$10:$BM$59,0,MATCH(CONCATENATE($J1764,M$6),'Payer Participation Data'!$F$8:$BM$8,0)),'Payer Participation Data'!$B$10:$B$59,$C1764,'Payer Participation Data'!$C$10:$C$59,$D1764))</f>
        <v>0</v>
      </c>
    </row>
    <row r="1765" spans="2:13" x14ac:dyDescent="0.35">
      <c r="B1765" s="127" t="s">
        <v>80</v>
      </c>
      <c r="C1765" s="169" t="str">
        <f>IF(ISBLANK('Payer Participation Data'!$B$97),"-",'Payer Participation Data'!$B$97)</f>
        <v>-</v>
      </c>
      <c r="D1765" s="169" t="str">
        <f>IF(ISBLANK('Payer Participation Data'!$C$97),"-",'Payer Participation Data'!$C$97)</f>
        <v>-</v>
      </c>
      <c r="E1765" s="169" t="str">
        <f>IF(ISBLANK('Payer Participation Data'!$D$97),"-",'Payer Participation Data'!$D$97)</f>
        <v>-</v>
      </c>
      <c r="F1765" s="169" t="str">
        <f>IF(ISBLANK('Payer Participation Data'!$E$97),"-",'Payer Participation Data'!$E$97)</f>
        <v>-</v>
      </c>
      <c r="G1765" s="260">
        <v>3</v>
      </c>
      <c r="H1765" s="260">
        <v>4</v>
      </c>
      <c r="I1765" s="260">
        <v>5</v>
      </c>
      <c r="J1765" s="102" t="str">
        <f t="shared" si="74"/>
        <v>453</v>
      </c>
      <c r="K1765" s="102" t="s">
        <v>30</v>
      </c>
      <c r="L1765" s="263">
        <f>IF(ISNA(SUMIFS(INDEX('Payer Participation Data'!$F$10:$BM$59,0,MATCH(CONCATENATE($J1765,L$6),'Payer Participation Data'!$F$8:$BM$8,0)),'Payer Participation Data'!$B$10:$B$59,$C1765,'Payer Participation Data'!$C$10:$C$59,$D1765)),"-",SUMIFS(INDEX('Payer Participation Data'!$F$10:$BM$59,0,MATCH(CONCATENATE($J1765,L$6),'Payer Participation Data'!$F$8:$BM$8,0)),'Payer Participation Data'!$B$10:$B$59,$C1765,'Payer Participation Data'!$C$10:$C$59,$D1765))</f>
        <v>0</v>
      </c>
      <c r="M1765" s="264">
        <f>IF(ISNA(SUMIFS(INDEX('Payer Participation Data'!$F$10:$BM$59,0,MATCH(CONCATENATE($J1765,M$6),'Payer Participation Data'!$F$8:$BM$8,0)),'Payer Participation Data'!$B$10:$B$59,$C1765,'Payer Participation Data'!$C$10:$C$59,$D1765)),"-",SUMIFS(INDEX('Payer Participation Data'!$F$10:$BM$59,0,MATCH(CONCATENATE($J1765,M$6),'Payer Participation Data'!$F$8:$BM$8,0)),'Payer Participation Data'!$B$10:$B$59,$C1765,'Payer Participation Data'!$C$10:$C$59,$D1765))</f>
        <v>0</v>
      </c>
    </row>
    <row r="1766" spans="2:13" x14ac:dyDescent="0.35">
      <c r="B1766" s="127" t="s">
        <v>80</v>
      </c>
      <c r="C1766" s="169" t="str">
        <f>IF(ISBLANK('Payer Participation Data'!$B$97),"-",'Payer Participation Data'!$B$97)</f>
        <v>-</v>
      </c>
      <c r="D1766" s="169" t="str">
        <f>IF(ISBLANK('Payer Participation Data'!$C$97),"-",'Payer Participation Data'!$C$97)</f>
        <v>-</v>
      </c>
      <c r="E1766" s="169" t="str">
        <f>IF(ISBLANK('Payer Participation Data'!$D$97),"-",'Payer Participation Data'!$D$97)</f>
        <v>-</v>
      </c>
      <c r="F1766" s="169" t="str">
        <f>IF(ISBLANK('Payer Participation Data'!$E$97),"-",'Payer Participation Data'!$E$97)</f>
        <v>-</v>
      </c>
      <c r="G1766" s="261">
        <v>4</v>
      </c>
      <c r="H1766" s="261">
        <v>4</v>
      </c>
      <c r="I1766" s="261">
        <v>5</v>
      </c>
      <c r="J1766" s="128" t="str">
        <f t="shared" si="74"/>
        <v>454</v>
      </c>
      <c r="K1766" s="128" t="s">
        <v>30</v>
      </c>
      <c r="L1766" s="263">
        <f>IF(ISNA(SUMIFS(INDEX('Payer Participation Data'!$F$10:$BM$59,0,MATCH(CONCATENATE($J1766,L$6),'Payer Participation Data'!$F$8:$BM$8,0)),'Payer Participation Data'!$B$10:$B$59,$C1766,'Payer Participation Data'!$C$10:$C$59,$D1766)),"-",SUMIFS(INDEX('Payer Participation Data'!$F$10:$BM$59,0,MATCH(CONCATENATE($J1766,L$6),'Payer Participation Data'!$F$8:$BM$8,0)),'Payer Participation Data'!$B$10:$B$59,$C1766,'Payer Participation Data'!$C$10:$C$59,$D1766))</f>
        <v>0</v>
      </c>
      <c r="M1766" s="264">
        <f>IF(ISNA(SUMIFS(INDEX('Payer Participation Data'!$F$10:$BM$59,0,MATCH(CONCATENATE($J1766,M$6),'Payer Participation Data'!$F$8:$BM$8,0)),'Payer Participation Data'!$B$10:$B$59,$C1766,'Payer Participation Data'!$C$10:$C$59,$D1766)),"-",SUMIFS(INDEX('Payer Participation Data'!$F$10:$BM$59,0,MATCH(CONCATENATE($J1766,M$6),'Payer Participation Data'!$F$8:$BM$8,0)),'Payer Participation Data'!$B$10:$B$59,$C1766,'Payer Participation Data'!$C$10:$C$59,$D1766))</f>
        <v>0</v>
      </c>
    </row>
    <row r="1767" spans="2:13" x14ac:dyDescent="0.35">
      <c r="B1767" s="127" t="s">
        <v>80</v>
      </c>
      <c r="C1767" s="169" t="str">
        <f>IF(ISBLANK('Payer Participation Data'!$B$98),"-",'Payer Participation Data'!$B$98)</f>
        <v>-</v>
      </c>
      <c r="D1767" s="169" t="str">
        <f>IF(ISBLANK('Payer Participation Data'!$C$98),"-",'Payer Participation Data'!$C$98)</f>
        <v>-</v>
      </c>
      <c r="E1767" s="169" t="str">
        <f>IF(ISBLANK('Payer Participation Data'!$D$98),"-",'Payer Participation Data'!$D$98)</f>
        <v>-</v>
      </c>
      <c r="F1767" s="169" t="str">
        <f>IF(ISBLANK('Payer Participation Data'!$E$98),"-",'Payer Participation Data'!$E$98)</f>
        <v>-</v>
      </c>
      <c r="G1767" s="260">
        <v>1</v>
      </c>
      <c r="H1767" s="260" t="s">
        <v>64</v>
      </c>
      <c r="I1767" s="260" t="s">
        <v>64</v>
      </c>
      <c r="J1767" s="102" t="str">
        <f t="shared" si="74"/>
        <v>BaselineBaseline1</v>
      </c>
      <c r="K1767" s="102" t="s">
        <v>30</v>
      </c>
      <c r="L1767" s="263">
        <f>IF(ISNA(SUMIFS(INDEX('Payer Participation Data'!$F$10:$BM$59,0,MATCH(CONCATENATE($J1767,L$6),'Payer Participation Data'!$F$8:$BM$8,0)),'Payer Participation Data'!$B$10:$B$59,$C1767,'Payer Participation Data'!$C$10:$C$59,$D1767)),"-",SUMIFS(INDEX('Payer Participation Data'!$F$10:$BM$59,0,MATCH(CONCATENATE($J1767,L$6),'Payer Participation Data'!$F$8:$BM$8,0)),'Payer Participation Data'!$B$10:$B$59,$C1767,'Payer Participation Data'!$C$10:$C$59,$D1767))</f>
        <v>0</v>
      </c>
      <c r="M1767" s="264">
        <f>IF(ISNA(SUMIFS(INDEX('Payer Participation Data'!$F$10:$BM$59,0,MATCH(CONCATENATE($J1767,M$6),'Payer Participation Data'!$F$8:$BM$8,0)),'Payer Participation Data'!$B$10:$B$59,$C1767,'Payer Participation Data'!$C$10:$C$59,$D1767)),"-",SUMIFS(INDEX('Payer Participation Data'!$F$10:$BM$59,0,MATCH(CONCATENATE($J1767,M$6),'Payer Participation Data'!$F$8:$BM$8,0)),'Payer Participation Data'!$B$10:$B$59,$C1767,'Payer Participation Data'!$C$10:$C$59,$D1767))</f>
        <v>0</v>
      </c>
    </row>
    <row r="1768" spans="2:13" x14ac:dyDescent="0.35">
      <c r="B1768" s="127" t="s">
        <v>80</v>
      </c>
      <c r="C1768" s="169" t="str">
        <f>IF(ISBLANK('Payer Participation Data'!$B$98),"-",'Payer Participation Data'!$B$98)</f>
        <v>-</v>
      </c>
      <c r="D1768" s="169" t="str">
        <f>IF(ISBLANK('Payer Participation Data'!$C$98),"-",'Payer Participation Data'!$C$98)</f>
        <v>-</v>
      </c>
      <c r="E1768" s="169" t="str">
        <f>IF(ISBLANK('Payer Participation Data'!$D$98),"-",'Payer Participation Data'!$D$98)</f>
        <v>-</v>
      </c>
      <c r="F1768" s="169" t="str">
        <f>IF(ISBLANK('Payer Participation Data'!$E$98),"-",'Payer Participation Data'!$E$98)</f>
        <v>-</v>
      </c>
      <c r="G1768" s="261">
        <v>2</v>
      </c>
      <c r="H1768" s="261" t="s">
        <v>64</v>
      </c>
      <c r="I1768" s="261" t="s">
        <v>64</v>
      </c>
      <c r="J1768" s="128" t="str">
        <f t="shared" si="74"/>
        <v>BaselineBaseline2</v>
      </c>
      <c r="K1768" s="128" t="s">
        <v>30</v>
      </c>
      <c r="L1768" s="263">
        <f>IF(ISNA(SUMIFS(INDEX('Payer Participation Data'!$F$10:$BM$59,0,MATCH(CONCATENATE($J1768,L$6),'Payer Participation Data'!$F$8:$BM$8,0)),'Payer Participation Data'!$B$10:$B$59,$C1768,'Payer Participation Data'!$C$10:$C$59,$D1768)),"-",SUMIFS(INDEX('Payer Participation Data'!$F$10:$BM$59,0,MATCH(CONCATENATE($J1768,L$6),'Payer Participation Data'!$F$8:$BM$8,0)),'Payer Participation Data'!$B$10:$B$59,$C1768,'Payer Participation Data'!$C$10:$C$59,$D1768))</f>
        <v>0</v>
      </c>
      <c r="M1768" s="264">
        <f>IF(ISNA(SUMIFS(INDEX('Payer Participation Data'!$F$10:$BM$59,0,MATCH(CONCATENATE($J1768,M$6),'Payer Participation Data'!$F$8:$BM$8,0)),'Payer Participation Data'!$B$10:$B$59,$C1768,'Payer Participation Data'!$C$10:$C$59,$D1768)),"-",SUMIFS(INDEX('Payer Participation Data'!$F$10:$BM$59,0,MATCH(CONCATENATE($J1768,M$6),'Payer Participation Data'!$F$8:$BM$8,0)),'Payer Participation Data'!$B$10:$B$59,$C1768,'Payer Participation Data'!$C$10:$C$59,$D1768))</f>
        <v>0</v>
      </c>
    </row>
    <row r="1769" spans="2:13" x14ac:dyDescent="0.35">
      <c r="B1769" s="127" t="s">
        <v>80</v>
      </c>
      <c r="C1769" s="169" t="str">
        <f>IF(ISBLANK('Payer Participation Data'!$B$98),"-",'Payer Participation Data'!$B$98)</f>
        <v>-</v>
      </c>
      <c r="D1769" s="169" t="str">
        <f>IF(ISBLANK('Payer Participation Data'!$C$98),"-",'Payer Participation Data'!$C$98)</f>
        <v>-</v>
      </c>
      <c r="E1769" s="169" t="str">
        <f>IF(ISBLANK('Payer Participation Data'!$D$98),"-",'Payer Participation Data'!$D$98)</f>
        <v>-</v>
      </c>
      <c r="F1769" s="169" t="str">
        <f>IF(ISBLANK('Payer Participation Data'!$E$98),"-",'Payer Participation Data'!$E$98)</f>
        <v>-</v>
      </c>
      <c r="G1769" s="260">
        <v>3</v>
      </c>
      <c r="H1769" s="260" t="s">
        <v>64</v>
      </c>
      <c r="I1769" s="260" t="s">
        <v>64</v>
      </c>
      <c r="J1769" s="102" t="str">
        <f t="shared" si="74"/>
        <v>BaselineBaseline3</v>
      </c>
      <c r="K1769" s="102" t="s">
        <v>30</v>
      </c>
      <c r="L1769" s="263">
        <f>IF(ISNA(SUMIFS(INDEX('Payer Participation Data'!$F$10:$BM$59,0,MATCH(CONCATENATE($J1769,L$6),'Payer Participation Data'!$F$8:$BM$8,0)),'Payer Participation Data'!$B$10:$B$59,$C1769,'Payer Participation Data'!$C$10:$C$59,$D1769)),"-",SUMIFS(INDEX('Payer Participation Data'!$F$10:$BM$59,0,MATCH(CONCATENATE($J1769,L$6),'Payer Participation Data'!$F$8:$BM$8,0)),'Payer Participation Data'!$B$10:$B$59,$C1769,'Payer Participation Data'!$C$10:$C$59,$D1769))</f>
        <v>0</v>
      </c>
      <c r="M1769" s="264">
        <f>IF(ISNA(SUMIFS(INDEX('Payer Participation Data'!$F$10:$BM$59,0,MATCH(CONCATENATE($J1769,M$6),'Payer Participation Data'!$F$8:$BM$8,0)),'Payer Participation Data'!$B$10:$B$59,$C1769,'Payer Participation Data'!$C$10:$C$59,$D1769)),"-",SUMIFS(INDEX('Payer Participation Data'!$F$10:$BM$59,0,MATCH(CONCATENATE($J1769,M$6),'Payer Participation Data'!$F$8:$BM$8,0)),'Payer Participation Data'!$B$10:$B$59,$C1769,'Payer Participation Data'!$C$10:$C$59,$D1769))</f>
        <v>0</v>
      </c>
    </row>
    <row r="1770" spans="2:13" x14ac:dyDescent="0.35">
      <c r="B1770" s="127" t="s">
        <v>80</v>
      </c>
      <c r="C1770" s="169" t="str">
        <f>IF(ISBLANK('Payer Participation Data'!$B$98),"-",'Payer Participation Data'!$B$98)</f>
        <v>-</v>
      </c>
      <c r="D1770" s="169" t="str">
        <f>IF(ISBLANK('Payer Participation Data'!$C$98),"-",'Payer Participation Data'!$C$98)</f>
        <v>-</v>
      </c>
      <c r="E1770" s="169" t="str">
        <f>IF(ISBLANK('Payer Participation Data'!$D$98),"-",'Payer Participation Data'!$D$98)</f>
        <v>-</v>
      </c>
      <c r="F1770" s="169" t="str">
        <f>IF(ISBLANK('Payer Participation Data'!$E$98),"-",'Payer Participation Data'!$E$98)</f>
        <v>-</v>
      </c>
      <c r="G1770" s="261">
        <v>4</v>
      </c>
      <c r="H1770" s="261" t="s">
        <v>64</v>
      </c>
      <c r="I1770" s="261" t="s">
        <v>64</v>
      </c>
      <c r="J1770" s="128" t="str">
        <f t="shared" si="74"/>
        <v>BaselineBaseline4</v>
      </c>
      <c r="K1770" s="128" t="s">
        <v>30</v>
      </c>
      <c r="L1770" s="263">
        <f>IF(ISNA(SUMIFS(INDEX('Payer Participation Data'!$F$10:$BM$59,0,MATCH(CONCATENATE($J1770,L$6),'Payer Participation Data'!$F$8:$BM$8,0)),'Payer Participation Data'!$B$10:$B$59,$C1770,'Payer Participation Data'!$C$10:$C$59,$D1770)),"-",SUMIFS(INDEX('Payer Participation Data'!$F$10:$BM$59,0,MATCH(CONCATENATE($J1770,L$6),'Payer Participation Data'!$F$8:$BM$8,0)),'Payer Participation Data'!$B$10:$B$59,$C1770,'Payer Participation Data'!$C$10:$C$59,$D1770))</f>
        <v>0</v>
      </c>
      <c r="M1770" s="264">
        <f>IF(ISNA(SUMIFS(INDEX('Payer Participation Data'!$F$10:$BM$59,0,MATCH(CONCATENATE($J1770,M$6),'Payer Participation Data'!$F$8:$BM$8,0)),'Payer Participation Data'!$B$10:$B$59,$C1770,'Payer Participation Data'!$C$10:$C$59,$D1770)),"-",SUMIFS(INDEX('Payer Participation Data'!$F$10:$BM$59,0,MATCH(CONCATENATE($J1770,M$6),'Payer Participation Data'!$F$8:$BM$8,0)),'Payer Participation Data'!$B$10:$B$59,$C1770,'Payer Participation Data'!$C$10:$C$59,$D1770))</f>
        <v>0</v>
      </c>
    </row>
    <row r="1771" spans="2:13" x14ac:dyDescent="0.35">
      <c r="B1771" s="127" t="s">
        <v>80</v>
      </c>
      <c r="C1771" s="169" t="str">
        <f>IF(ISBLANK('Payer Participation Data'!$B$98),"-",'Payer Participation Data'!$B$98)</f>
        <v>-</v>
      </c>
      <c r="D1771" s="169" t="str">
        <f>IF(ISBLANK('Payer Participation Data'!$C$98),"-",'Payer Participation Data'!$C$98)</f>
        <v>-</v>
      </c>
      <c r="E1771" s="169" t="str">
        <f>IF(ISBLANK('Payer Participation Data'!$D$98),"-",'Payer Participation Data'!$D$98)</f>
        <v>-</v>
      </c>
      <c r="F1771" s="169" t="str">
        <f>IF(ISBLANK('Payer Participation Data'!$E$98),"-",'Payer Participation Data'!$E$98)</f>
        <v>-</v>
      </c>
      <c r="G1771" s="260">
        <v>1</v>
      </c>
      <c r="H1771" s="260">
        <v>1</v>
      </c>
      <c r="I1771" s="260">
        <v>5</v>
      </c>
      <c r="J1771" s="102" t="str">
        <f t="shared" si="74"/>
        <v>151</v>
      </c>
      <c r="K1771" s="102" t="s">
        <v>30</v>
      </c>
      <c r="L1771" s="263">
        <f>IF(ISNA(SUMIFS(INDEX('Payer Participation Data'!$F$10:$BM$59,0,MATCH(CONCATENATE($J1771,L$6),'Payer Participation Data'!$F$8:$BM$8,0)),'Payer Participation Data'!$B$10:$B$59,$C1771,'Payer Participation Data'!$C$10:$C$59,$D1771)),"-",SUMIFS(INDEX('Payer Participation Data'!$F$10:$BM$59,0,MATCH(CONCATENATE($J1771,L$6),'Payer Participation Data'!$F$8:$BM$8,0)),'Payer Participation Data'!$B$10:$B$59,$C1771,'Payer Participation Data'!$C$10:$C$59,$D1771))</f>
        <v>0</v>
      </c>
      <c r="M1771" s="264">
        <f>IF(ISNA(SUMIFS(INDEX('Payer Participation Data'!$F$10:$BM$59,0,MATCH(CONCATENATE($J1771,M$6),'Payer Participation Data'!$F$8:$BM$8,0)),'Payer Participation Data'!$B$10:$B$59,$C1771,'Payer Participation Data'!$C$10:$C$59,$D1771)),"-",SUMIFS(INDEX('Payer Participation Data'!$F$10:$BM$59,0,MATCH(CONCATENATE($J1771,M$6),'Payer Participation Data'!$F$8:$BM$8,0)),'Payer Participation Data'!$B$10:$B$59,$C1771,'Payer Participation Data'!$C$10:$C$59,$D1771))</f>
        <v>0</v>
      </c>
    </row>
    <row r="1772" spans="2:13" x14ac:dyDescent="0.35">
      <c r="B1772" s="127" t="s">
        <v>80</v>
      </c>
      <c r="C1772" s="169" t="str">
        <f>IF(ISBLANK('Payer Participation Data'!$B$98),"-",'Payer Participation Data'!$B$98)</f>
        <v>-</v>
      </c>
      <c r="D1772" s="169" t="str">
        <f>IF(ISBLANK('Payer Participation Data'!$C$98),"-",'Payer Participation Data'!$C$98)</f>
        <v>-</v>
      </c>
      <c r="E1772" s="169" t="str">
        <f>IF(ISBLANK('Payer Participation Data'!$D$98),"-",'Payer Participation Data'!$D$98)</f>
        <v>-</v>
      </c>
      <c r="F1772" s="169" t="str">
        <f>IF(ISBLANK('Payer Participation Data'!$E$98),"-",'Payer Participation Data'!$E$98)</f>
        <v>-</v>
      </c>
      <c r="G1772" s="261">
        <v>2</v>
      </c>
      <c r="H1772" s="261">
        <v>1</v>
      </c>
      <c r="I1772" s="261">
        <v>5</v>
      </c>
      <c r="J1772" s="128" t="str">
        <f t="shared" si="74"/>
        <v>152</v>
      </c>
      <c r="K1772" s="128" t="s">
        <v>30</v>
      </c>
      <c r="L1772" s="263">
        <f>IF(ISNA(SUMIFS(INDEX('Payer Participation Data'!$F$10:$BM$59,0,MATCH(CONCATENATE($J1772,L$6),'Payer Participation Data'!$F$8:$BM$8,0)),'Payer Participation Data'!$B$10:$B$59,$C1772,'Payer Participation Data'!$C$10:$C$59,$D1772)),"-",SUMIFS(INDEX('Payer Participation Data'!$F$10:$BM$59,0,MATCH(CONCATENATE($J1772,L$6),'Payer Participation Data'!$F$8:$BM$8,0)),'Payer Participation Data'!$B$10:$B$59,$C1772,'Payer Participation Data'!$C$10:$C$59,$D1772))</f>
        <v>0</v>
      </c>
      <c r="M1772" s="264">
        <f>IF(ISNA(SUMIFS(INDEX('Payer Participation Data'!$F$10:$BM$59,0,MATCH(CONCATENATE($J1772,M$6),'Payer Participation Data'!$F$8:$BM$8,0)),'Payer Participation Data'!$B$10:$B$59,$C1772,'Payer Participation Data'!$C$10:$C$59,$D1772)),"-",SUMIFS(INDEX('Payer Participation Data'!$F$10:$BM$59,0,MATCH(CONCATENATE($J1772,M$6),'Payer Participation Data'!$F$8:$BM$8,0)),'Payer Participation Data'!$B$10:$B$59,$C1772,'Payer Participation Data'!$C$10:$C$59,$D1772))</f>
        <v>0</v>
      </c>
    </row>
    <row r="1773" spans="2:13" x14ac:dyDescent="0.35">
      <c r="B1773" s="127" t="s">
        <v>80</v>
      </c>
      <c r="C1773" s="169" t="str">
        <f>IF(ISBLANK('Payer Participation Data'!$B$98),"-",'Payer Participation Data'!$B$98)</f>
        <v>-</v>
      </c>
      <c r="D1773" s="169" t="str">
        <f>IF(ISBLANK('Payer Participation Data'!$C$98),"-",'Payer Participation Data'!$C$98)</f>
        <v>-</v>
      </c>
      <c r="E1773" s="169" t="str">
        <f>IF(ISBLANK('Payer Participation Data'!$D$98),"-",'Payer Participation Data'!$D$98)</f>
        <v>-</v>
      </c>
      <c r="F1773" s="169" t="str">
        <f>IF(ISBLANK('Payer Participation Data'!$E$98),"-",'Payer Participation Data'!$E$98)</f>
        <v>-</v>
      </c>
      <c r="G1773" s="260">
        <v>3</v>
      </c>
      <c r="H1773" s="260">
        <v>1</v>
      </c>
      <c r="I1773" s="260">
        <v>5</v>
      </c>
      <c r="J1773" s="102" t="str">
        <f t="shared" si="74"/>
        <v>153</v>
      </c>
      <c r="K1773" s="102" t="s">
        <v>30</v>
      </c>
      <c r="L1773" s="263">
        <f>IF(ISNA(SUMIFS(INDEX('Payer Participation Data'!$F$10:$BM$59,0,MATCH(CONCATENATE($J1773,L$6),'Payer Participation Data'!$F$8:$BM$8,0)),'Payer Participation Data'!$B$10:$B$59,$C1773,'Payer Participation Data'!$C$10:$C$59,$D1773)),"-",SUMIFS(INDEX('Payer Participation Data'!$F$10:$BM$59,0,MATCH(CONCATENATE($J1773,L$6),'Payer Participation Data'!$F$8:$BM$8,0)),'Payer Participation Data'!$B$10:$B$59,$C1773,'Payer Participation Data'!$C$10:$C$59,$D1773))</f>
        <v>0</v>
      </c>
      <c r="M1773" s="264">
        <f>IF(ISNA(SUMIFS(INDEX('Payer Participation Data'!$F$10:$BM$59,0,MATCH(CONCATENATE($J1773,M$6),'Payer Participation Data'!$F$8:$BM$8,0)),'Payer Participation Data'!$B$10:$B$59,$C1773,'Payer Participation Data'!$C$10:$C$59,$D1773)),"-",SUMIFS(INDEX('Payer Participation Data'!$F$10:$BM$59,0,MATCH(CONCATENATE($J1773,M$6),'Payer Participation Data'!$F$8:$BM$8,0)),'Payer Participation Data'!$B$10:$B$59,$C1773,'Payer Participation Data'!$C$10:$C$59,$D1773))</f>
        <v>0</v>
      </c>
    </row>
    <row r="1774" spans="2:13" x14ac:dyDescent="0.35">
      <c r="B1774" s="127" t="s">
        <v>80</v>
      </c>
      <c r="C1774" s="169" t="str">
        <f>IF(ISBLANK('Payer Participation Data'!$B$98),"-",'Payer Participation Data'!$B$98)</f>
        <v>-</v>
      </c>
      <c r="D1774" s="169" t="str">
        <f>IF(ISBLANK('Payer Participation Data'!$C$98),"-",'Payer Participation Data'!$C$98)</f>
        <v>-</v>
      </c>
      <c r="E1774" s="169" t="str">
        <f>IF(ISBLANK('Payer Participation Data'!$D$98),"-",'Payer Participation Data'!$D$98)</f>
        <v>-</v>
      </c>
      <c r="F1774" s="169" t="str">
        <f>IF(ISBLANK('Payer Participation Data'!$E$98),"-",'Payer Participation Data'!$E$98)</f>
        <v>-</v>
      </c>
      <c r="G1774" s="261">
        <v>4</v>
      </c>
      <c r="H1774" s="261">
        <v>1</v>
      </c>
      <c r="I1774" s="261">
        <v>5</v>
      </c>
      <c r="J1774" s="128" t="str">
        <f t="shared" si="74"/>
        <v>154</v>
      </c>
      <c r="K1774" s="128" t="s">
        <v>30</v>
      </c>
      <c r="L1774" s="263">
        <f>IF(ISNA(SUMIFS(INDEX('Payer Participation Data'!$F$10:$BM$59,0,MATCH(CONCATENATE($J1774,L$6),'Payer Participation Data'!$F$8:$BM$8,0)),'Payer Participation Data'!$B$10:$B$59,$C1774,'Payer Participation Data'!$C$10:$C$59,$D1774)),"-",SUMIFS(INDEX('Payer Participation Data'!$F$10:$BM$59,0,MATCH(CONCATENATE($J1774,L$6),'Payer Participation Data'!$F$8:$BM$8,0)),'Payer Participation Data'!$B$10:$B$59,$C1774,'Payer Participation Data'!$C$10:$C$59,$D1774))</f>
        <v>0</v>
      </c>
      <c r="M1774" s="264">
        <f>IF(ISNA(SUMIFS(INDEX('Payer Participation Data'!$F$10:$BM$59,0,MATCH(CONCATENATE($J1774,M$6),'Payer Participation Data'!$F$8:$BM$8,0)),'Payer Participation Data'!$B$10:$B$59,$C1774,'Payer Participation Data'!$C$10:$C$59,$D1774)),"-",SUMIFS(INDEX('Payer Participation Data'!$F$10:$BM$59,0,MATCH(CONCATENATE($J1774,M$6),'Payer Participation Data'!$F$8:$BM$8,0)),'Payer Participation Data'!$B$10:$B$59,$C1774,'Payer Participation Data'!$C$10:$C$59,$D1774))</f>
        <v>0</v>
      </c>
    </row>
    <row r="1775" spans="2:13" x14ac:dyDescent="0.35">
      <c r="B1775" s="127" t="s">
        <v>80</v>
      </c>
      <c r="C1775" s="169" t="str">
        <f>IF(ISBLANK('Payer Participation Data'!$B$98),"-",'Payer Participation Data'!$B$98)</f>
        <v>-</v>
      </c>
      <c r="D1775" s="169" t="str">
        <f>IF(ISBLANK('Payer Participation Data'!$C$98),"-",'Payer Participation Data'!$C$98)</f>
        <v>-</v>
      </c>
      <c r="E1775" s="169" t="str">
        <f>IF(ISBLANK('Payer Participation Data'!$D$98),"-",'Payer Participation Data'!$D$98)</f>
        <v>-</v>
      </c>
      <c r="F1775" s="169" t="str">
        <f>IF(ISBLANK('Payer Participation Data'!$E$98),"-",'Payer Participation Data'!$E$98)</f>
        <v>-</v>
      </c>
      <c r="G1775" s="260">
        <v>1</v>
      </c>
      <c r="H1775" s="260">
        <v>2</v>
      </c>
      <c r="I1775" s="260">
        <v>5</v>
      </c>
      <c r="J1775" s="102" t="str">
        <f t="shared" ref="J1775:J1838" si="75">CONCATENATE(H1775,I1775,G1775)</f>
        <v>251</v>
      </c>
      <c r="K1775" s="102" t="s">
        <v>30</v>
      </c>
      <c r="L1775" s="263">
        <f>IF(ISNA(SUMIFS(INDEX('Payer Participation Data'!$F$10:$BM$59,0,MATCH(CONCATENATE($J1775,L$6),'Payer Participation Data'!$F$8:$BM$8,0)),'Payer Participation Data'!$B$10:$B$59,$C1775,'Payer Participation Data'!$C$10:$C$59,$D1775)),"-",SUMIFS(INDEX('Payer Participation Data'!$F$10:$BM$59,0,MATCH(CONCATENATE($J1775,L$6),'Payer Participation Data'!$F$8:$BM$8,0)),'Payer Participation Data'!$B$10:$B$59,$C1775,'Payer Participation Data'!$C$10:$C$59,$D1775))</f>
        <v>0</v>
      </c>
      <c r="M1775" s="264">
        <f>IF(ISNA(SUMIFS(INDEX('Payer Participation Data'!$F$10:$BM$59,0,MATCH(CONCATENATE($J1775,M$6),'Payer Participation Data'!$F$8:$BM$8,0)),'Payer Participation Data'!$B$10:$B$59,$C1775,'Payer Participation Data'!$C$10:$C$59,$D1775)),"-",SUMIFS(INDEX('Payer Participation Data'!$F$10:$BM$59,0,MATCH(CONCATENATE($J1775,M$6),'Payer Participation Data'!$F$8:$BM$8,0)),'Payer Participation Data'!$B$10:$B$59,$C1775,'Payer Participation Data'!$C$10:$C$59,$D1775))</f>
        <v>0</v>
      </c>
    </row>
    <row r="1776" spans="2:13" x14ac:dyDescent="0.35">
      <c r="B1776" s="127" t="s">
        <v>80</v>
      </c>
      <c r="C1776" s="169" t="str">
        <f>IF(ISBLANK('Payer Participation Data'!$B$98),"-",'Payer Participation Data'!$B$98)</f>
        <v>-</v>
      </c>
      <c r="D1776" s="169" t="str">
        <f>IF(ISBLANK('Payer Participation Data'!$C$98),"-",'Payer Participation Data'!$C$98)</f>
        <v>-</v>
      </c>
      <c r="E1776" s="169" t="str">
        <f>IF(ISBLANK('Payer Participation Data'!$D$98),"-",'Payer Participation Data'!$D$98)</f>
        <v>-</v>
      </c>
      <c r="F1776" s="169" t="str">
        <f>IF(ISBLANK('Payer Participation Data'!$E$98),"-",'Payer Participation Data'!$E$98)</f>
        <v>-</v>
      </c>
      <c r="G1776" s="261">
        <v>2</v>
      </c>
      <c r="H1776" s="261">
        <v>2</v>
      </c>
      <c r="I1776" s="261">
        <v>5</v>
      </c>
      <c r="J1776" s="128" t="str">
        <f t="shared" si="75"/>
        <v>252</v>
      </c>
      <c r="K1776" s="128" t="s">
        <v>30</v>
      </c>
      <c r="L1776" s="263">
        <f>IF(ISNA(SUMIFS(INDEX('Payer Participation Data'!$F$10:$BM$59,0,MATCH(CONCATENATE($J1776,L$6),'Payer Participation Data'!$F$8:$BM$8,0)),'Payer Participation Data'!$B$10:$B$59,$C1776,'Payer Participation Data'!$C$10:$C$59,$D1776)),"-",SUMIFS(INDEX('Payer Participation Data'!$F$10:$BM$59,0,MATCH(CONCATENATE($J1776,L$6),'Payer Participation Data'!$F$8:$BM$8,0)),'Payer Participation Data'!$B$10:$B$59,$C1776,'Payer Participation Data'!$C$10:$C$59,$D1776))</f>
        <v>0</v>
      </c>
      <c r="M1776" s="264">
        <f>IF(ISNA(SUMIFS(INDEX('Payer Participation Data'!$F$10:$BM$59,0,MATCH(CONCATENATE($J1776,M$6),'Payer Participation Data'!$F$8:$BM$8,0)),'Payer Participation Data'!$B$10:$B$59,$C1776,'Payer Participation Data'!$C$10:$C$59,$D1776)),"-",SUMIFS(INDEX('Payer Participation Data'!$F$10:$BM$59,0,MATCH(CONCATENATE($J1776,M$6),'Payer Participation Data'!$F$8:$BM$8,0)),'Payer Participation Data'!$B$10:$B$59,$C1776,'Payer Participation Data'!$C$10:$C$59,$D1776))</f>
        <v>0</v>
      </c>
    </row>
    <row r="1777" spans="2:13" x14ac:dyDescent="0.35">
      <c r="B1777" s="127" t="s">
        <v>80</v>
      </c>
      <c r="C1777" s="169" t="str">
        <f>IF(ISBLANK('Payer Participation Data'!$B$98),"-",'Payer Participation Data'!$B$98)</f>
        <v>-</v>
      </c>
      <c r="D1777" s="169" t="str">
        <f>IF(ISBLANK('Payer Participation Data'!$C$98),"-",'Payer Participation Data'!$C$98)</f>
        <v>-</v>
      </c>
      <c r="E1777" s="169" t="str">
        <f>IF(ISBLANK('Payer Participation Data'!$D$98),"-",'Payer Participation Data'!$D$98)</f>
        <v>-</v>
      </c>
      <c r="F1777" s="169" t="str">
        <f>IF(ISBLANK('Payer Participation Data'!$E$98),"-",'Payer Participation Data'!$E$98)</f>
        <v>-</v>
      </c>
      <c r="G1777" s="260">
        <v>3</v>
      </c>
      <c r="H1777" s="260">
        <v>2</v>
      </c>
      <c r="I1777" s="260">
        <v>5</v>
      </c>
      <c r="J1777" s="102" t="str">
        <f t="shared" si="75"/>
        <v>253</v>
      </c>
      <c r="K1777" s="102" t="s">
        <v>30</v>
      </c>
      <c r="L1777" s="263">
        <f>IF(ISNA(SUMIFS(INDEX('Payer Participation Data'!$F$10:$BM$59,0,MATCH(CONCATENATE($J1777,L$6),'Payer Participation Data'!$F$8:$BM$8,0)),'Payer Participation Data'!$B$10:$B$59,$C1777,'Payer Participation Data'!$C$10:$C$59,$D1777)),"-",SUMIFS(INDEX('Payer Participation Data'!$F$10:$BM$59,0,MATCH(CONCATENATE($J1777,L$6),'Payer Participation Data'!$F$8:$BM$8,0)),'Payer Participation Data'!$B$10:$B$59,$C1777,'Payer Participation Data'!$C$10:$C$59,$D1777))</f>
        <v>0</v>
      </c>
      <c r="M1777" s="264">
        <f>IF(ISNA(SUMIFS(INDEX('Payer Participation Data'!$F$10:$BM$59,0,MATCH(CONCATENATE($J1777,M$6),'Payer Participation Data'!$F$8:$BM$8,0)),'Payer Participation Data'!$B$10:$B$59,$C1777,'Payer Participation Data'!$C$10:$C$59,$D1777)),"-",SUMIFS(INDEX('Payer Participation Data'!$F$10:$BM$59,0,MATCH(CONCATENATE($J1777,M$6),'Payer Participation Data'!$F$8:$BM$8,0)),'Payer Participation Data'!$B$10:$B$59,$C1777,'Payer Participation Data'!$C$10:$C$59,$D1777))</f>
        <v>0</v>
      </c>
    </row>
    <row r="1778" spans="2:13" x14ac:dyDescent="0.35">
      <c r="B1778" s="127" t="s">
        <v>80</v>
      </c>
      <c r="C1778" s="169" t="str">
        <f>IF(ISBLANK('Payer Participation Data'!$B$98),"-",'Payer Participation Data'!$B$98)</f>
        <v>-</v>
      </c>
      <c r="D1778" s="169" t="str">
        <f>IF(ISBLANK('Payer Participation Data'!$C$98),"-",'Payer Participation Data'!$C$98)</f>
        <v>-</v>
      </c>
      <c r="E1778" s="169" t="str">
        <f>IF(ISBLANK('Payer Participation Data'!$D$98),"-",'Payer Participation Data'!$D$98)</f>
        <v>-</v>
      </c>
      <c r="F1778" s="169" t="str">
        <f>IF(ISBLANK('Payer Participation Data'!$E$98),"-",'Payer Participation Data'!$E$98)</f>
        <v>-</v>
      </c>
      <c r="G1778" s="261">
        <v>4</v>
      </c>
      <c r="H1778" s="261">
        <v>2</v>
      </c>
      <c r="I1778" s="261">
        <v>5</v>
      </c>
      <c r="J1778" s="128" t="str">
        <f t="shared" si="75"/>
        <v>254</v>
      </c>
      <c r="K1778" s="128" t="s">
        <v>30</v>
      </c>
      <c r="L1778" s="263">
        <f>IF(ISNA(SUMIFS(INDEX('Payer Participation Data'!$F$10:$BM$59,0,MATCH(CONCATENATE($J1778,L$6),'Payer Participation Data'!$F$8:$BM$8,0)),'Payer Participation Data'!$B$10:$B$59,$C1778,'Payer Participation Data'!$C$10:$C$59,$D1778)),"-",SUMIFS(INDEX('Payer Participation Data'!$F$10:$BM$59,0,MATCH(CONCATENATE($J1778,L$6),'Payer Participation Data'!$F$8:$BM$8,0)),'Payer Participation Data'!$B$10:$B$59,$C1778,'Payer Participation Data'!$C$10:$C$59,$D1778))</f>
        <v>0</v>
      </c>
      <c r="M1778" s="264">
        <f>IF(ISNA(SUMIFS(INDEX('Payer Participation Data'!$F$10:$BM$59,0,MATCH(CONCATENATE($J1778,M$6),'Payer Participation Data'!$F$8:$BM$8,0)),'Payer Participation Data'!$B$10:$B$59,$C1778,'Payer Participation Data'!$C$10:$C$59,$D1778)),"-",SUMIFS(INDEX('Payer Participation Data'!$F$10:$BM$59,0,MATCH(CONCATENATE($J1778,M$6),'Payer Participation Data'!$F$8:$BM$8,0)),'Payer Participation Data'!$B$10:$B$59,$C1778,'Payer Participation Data'!$C$10:$C$59,$D1778))</f>
        <v>0</v>
      </c>
    </row>
    <row r="1779" spans="2:13" x14ac:dyDescent="0.35">
      <c r="B1779" s="127" t="s">
        <v>80</v>
      </c>
      <c r="C1779" s="169" t="str">
        <f>IF(ISBLANK('Payer Participation Data'!$B$98),"-",'Payer Participation Data'!$B$98)</f>
        <v>-</v>
      </c>
      <c r="D1779" s="169" t="str">
        <f>IF(ISBLANK('Payer Participation Data'!$C$98),"-",'Payer Participation Data'!$C$98)</f>
        <v>-</v>
      </c>
      <c r="E1779" s="169" t="str">
        <f>IF(ISBLANK('Payer Participation Data'!$D$98),"-",'Payer Participation Data'!$D$98)</f>
        <v>-</v>
      </c>
      <c r="F1779" s="169" t="str">
        <f>IF(ISBLANK('Payer Participation Data'!$E$98),"-",'Payer Participation Data'!$E$98)</f>
        <v>-</v>
      </c>
      <c r="G1779" s="260">
        <v>1</v>
      </c>
      <c r="H1779" s="260">
        <v>3</v>
      </c>
      <c r="I1779" s="260">
        <v>5</v>
      </c>
      <c r="J1779" s="102" t="str">
        <f t="shared" si="75"/>
        <v>351</v>
      </c>
      <c r="K1779" s="102" t="s">
        <v>30</v>
      </c>
      <c r="L1779" s="263">
        <f>IF(ISNA(SUMIFS(INDEX('Payer Participation Data'!$F$10:$BM$59,0,MATCH(CONCATENATE($J1779,L$6),'Payer Participation Data'!$F$8:$BM$8,0)),'Payer Participation Data'!$B$10:$B$59,$C1779,'Payer Participation Data'!$C$10:$C$59,$D1779)),"-",SUMIFS(INDEX('Payer Participation Data'!$F$10:$BM$59,0,MATCH(CONCATENATE($J1779,L$6),'Payer Participation Data'!$F$8:$BM$8,0)),'Payer Participation Data'!$B$10:$B$59,$C1779,'Payer Participation Data'!$C$10:$C$59,$D1779))</f>
        <v>0</v>
      </c>
      <c r="M1779" s="264">
        <f>IF(ISNA(SUMIFS(INDEX('Payer Participation Data'!$F$10:$BM$59,0,MATCH(CONCATENATE($J1779,M$6),'Payer Participation Data'!$F$8:$BM$8,0)),'Payer Participation Data'!$B$10:$B$59,$C1779,'Payer Participation Data'!$C$10:$C$59,$D1779)),"-",SUMIFS(INDEX('Payer Participation Data'!$F$10:$BM$59,0,MATCH(CONCATENATE($J1779,M$6),'Payer Participation Data'!$F$8:$BM$8,0)),'Payer Participation Data'!$B$10:$B$59,$C1779,'Payer Participation Data'!$C$10:$C$59,$D1779))</f>
        <v>0</v>
      </c>
    </row>
    <row r="1780" spans="2:13" x14ac:dyDescent="0.35">
      <c r="B1780" s="127" t="s">
        <v>80</v>
      </c>
      <c r="C1780" s="169" t="str">
        <f>IF(ISBLANK('Payer Participation Data'!$B$98),"-",'Payer Participation Data'!$B$98)</f>
        <v>-</v>
      </c>
      <c r="D1780" s="169" t="str">
        <f>IF(ISBLANK('Payer Participation Data'!$C$98),"-",'Payer Participation Data'!$C$98)</f>
        <v>-</v>
      </c>
      <c r="E1780" s="169" t="str">
        <f>IF(ISBLANK('Payer Participation Data'!$D$98),"-",'Payer Participation Data'!$D$98)</f>
        <v>-</v>
      </c>
      <c r="F1780" s="169" t="str">
        <f>IF(ISBLANK('Payer Participation Data'!$E$98),"-",'Payer Participation Data'!$E$98)</f>
        <v>-</v>
      </c>
      <c r="G1780" s="261">
        <v>2</v>
      </c>
      <c r="H1780" s="261">
        <v>3</v>
      </c>
      <c r="I1780" s="261">
        <v>5</v>
      </c>
      <c r="J1780" s="128" t="str">
        <f t="shared" si="75"/>
        <v>352</v>
      </c>
      <c r="K1780" s="128" t="s">
        <v>30</v>
      </c>
      <c r="L1780" s="263">
        <f>IF(ISNA(SUMIFS(INDEX('Payer Participation Data'!$F$10:$BM$59,0,MATCH(CONCATENATE($J1780,L$6),'Payer Participation Data'!$F$8:$BM$8,0)),'Payer Participation Data'!$B$10:$B$59,$C1780,'Payer Participation Data'!$C$10:$C$59,$D1780)),"-",SUMIFS(INDEX('Payer Participation Data'!$F$10:$BM$59,0,MATCH(CONCATENATE($J1780,L$6),'Payer Participation Data'!$F$8:$BM$8,0)),'Payer Participation Data'!$B$10:$B$59,$C1780,'Payer Participation Data'!$C$10:$C$59,$D1780))</f>
        <v>0</v>
      </c>
      <c r="M1780" s="264">
        <f>IF(ISNA(SUMIFS(INDEX('Payer Participation Data'!$F$10:$BM$59,0,MATCH(CONCATENATE($J1780,M$6),'Payer Participation Data'!$F$8:$BM$8,0)),'Payer Participation Data'!$B$10:$B$59,$C1780,'Payer Participation Data'!$C$10:$C$59,$D1780)),"-",SUMIFS(INDEX('Payer Participation Data'!$F$10:$BM$59,0,MATCH(CONCATENATE($J1780,M$6),'Payer Participation Data'!$F$8:$BM$8,0)),'Payer Participation Data'!$B$10:$B$59,$C1780,'Payer Participation Data'!$C$10:$C$59,$D1780))</f>
        <v>0</v>
      </c>
    </row>
    <row r="1781" spans="2:13" x14ac:dyDescent="0.35">
      <c r="B1781" s="127" t="s">
        <v>80</v>
      </c>
      <c r="C1781" s="169" t="str">
        <f>IF(ISBLANK('Payer Participation Data'!$B$98),"-",'Payer Participation Data'!$B$98)</f>
        <v>-</v>
      </c>
      <c r="D1781" s="169" t="str">
        <f>IF(ISBLANK('Payer Participation Data'!$C$98),"-",'Payer Participation Data'!$C$98)</f>
        <v>-</v>
      </c>
      <c r="E1781" s="169" t="str">
        <f>IF(ISBLANK('Payer Participation Data'!$D$98),"-",'Payer Participation Data'!$D$98)</f>
        <v>-</v>
      </c>
      <c r="F1781" s="169" t="str">
        <f>IF(ISBLANK('Payer Participation Data'!$E$98),"-",'Payer Participation Data'!$E$98)</f>
        <v>-</v>
      </c>
      <c r="G1781" s="260">
        <v>3</v>
      </c>
      <c r="H1781" s="260">
        <v>3</v>
      </c>
      <c r="I1781" s="260">
        <v>5</v>
      </c>
      <c r="J1781" s="102" t="str">
        <f t="shared" si="75"/>
        <v>353</v>
      </c>
      <c r="K1781" s="102" t="s">
        <v>30</v>
      </c>
      <c r="L1781" s="263">
        <f>IF(ISNA(SUMIFS(INDEX('Payer Participation Data'!$F$10:$BM$59,0,MATCH(CONCATENATE($J1781,L$6),'Payer Participation Data'!$F$8:$BM$8,0)),'Payer Participation Data'!$B$10:$B$59,$C1781,'Payer Participation Data'!$C$10:$C$59,$D1781)),"-",SUMIFS(INDEX('Payer Participation Data'!$F$10:$BM$59,0,MATCH(CONCATENATE($J1781,L$6),'Payer Participation Data'!$F$8:$BM$8,0)),'Payer Participation Data'!$B$10:$B$59,$C1781,'Payer Participation Data'!$C$10:$C$59,$D1781))</f>
        <v>0</v>
      </c>
      <c r="M1781" s="264">
        <f>IF(ISNA(SUMIFS(INDEX('Payer Participation Data'!$F$10:$BM$59,0,MATCH(CONCATENATE($J1781,M$6),'Payer Participation Data'!$F$8:$BM$8,0)),'Payer Participation Data'!$B$10:$B$59,$C1781,'Payer Participation Data'!$C$10:$C$59,$D1781)),"-",SUMIFS(INDEX('Payer Participation Data'!$F$10:$BM$59,0,MATCH(CONCATENATE($J1781,M$6),'Payer Participation Data'!$F$8:$BM$8,0)),'Payer Participation Data'!$B$10:$B$59,$C1781,'Payer Participation Data'!$C$10:$C$59,$D1781))</f>
        <v>0</v>
      </c>
    </row>
    <row r="1782" spans="2:13" x14ac:dyDescent="0.35">
      <c r="B1782" s="127" t="s">
        <v>80</v>
      </c>
      <c r="C1782" s="169" t="str">
        <f>IF(ISBLANK('Payer Participation Data'!$B$98),"-",'Payer Participation Data'!$B$98)</f>
        <v>-</v>
      </c>
      <c r="D1782" s="169" t="str">
        <f>IF(ISBLANK('Payer Participation Data'!$C$98),"-",'Payer Participation Data'!$C$98)</f>
        <v>-</v>
      </c>
      <c r="E1782" s="169" t="str">
        <f>IF(ISBLANK('Payer Participation Data'!$D$98),"-",'Payer Participation Data'!$D$98)</f>
        <v>-</v>
      </c>
      <c r="F1782" s="169" t="str">
        <f>IF(ISBLANK('Payer Participation Data'!$E$98),"-",'Payer Participation Data'!$E$98)</f>
        <v>-</v>
      </c>
      <c r="G1782" s="261">
        <v>4</v>
      </c>
      <c r="H1782" s="261">
        <v>3</v>
      </c>
      <c r="I1782" s="261">
        <v>5</v>
      </c>
      <c r="J1782" s="128" t="str">
        <f t="shared" si="75"/>
        <v>354</v>
      </c>
      <c r="K1782" s="128" t="s">
        <v>30</v>
      </c>
      <c r="L1782" s="263">
        <f>IF(ISNA(SUMIFS(INDEX('Payer Participation Data'!$F$10:$BM$59,0,MATCH(CONCATENATE($J1782,L$6),'Payer Participation Data'!$F$8:$BM$8,0)),'Payer Participation Data'!$B$10:$B$59,$C1782,'Payer Participation Data'!$C$10:$C$59,$D1782)),"-",SUMIFS(INDEX('Payer Participation Data'!$F$10:$BM$59,0,MATCH(CONCATENATE($J1782,L$6),'Payer Participation Data'!$F$8:$BM$8,0)),'Payer Participation Data'!$B$10:$B$59,$C1782,'Payer Participation Data'!$C$10:$C$59,$D1782))</f>
        <v>0</v>
      </c>
      <c r="M1782" s="264">
        <f>IF(ISNA(SUMIFS(INDEX('Payer Participation Data'!$F$10:$BM$59,0,MATCH(CONCATENATE($J1782,M$6),'Payer Participation Data'!$F$8:$BM$8,0)),'Payer Participation Data'!$B$10:$B$59,$C1782,'Payer Participation Data'!$C$10:$C$59,$D1782)),"-",SUMIFS(INDEX('Payer Participation Data'!$F$10:$BM$59,0,MATCH(CONCATENATE($J1782,M$6),'Payer Participation Data'!$F$8:$BM$8,0)),'Payer Participation Data'!$B$10:$B$59,$C1782,'Payer Participation Data'!$C$10:$C$59,$D1782))</f>
        <v>0</v>
      </c>
    </row>
    <row r="1783" spans="2:13" x14ac:dyDescent="0.35">
      <c r="B1783" s="127" t="s">
        <v>80</v>
      </c>
      <c r="C1783" s="169" t="str">
        <f>IF(ISBLANK('Payer Participation Data'!$B$98),"-",'Payer Participation Data'!$B$98)</f>
        <v>-</v>
      </c>
      <c r="D1783" s="169" t="str">
        <f>IF(ISBLANK('Payer Participation Data'!$C$98),"-",'Payer Participation Data'!$C$98)</f>
        <v>-</v>
      </c>
      <c r="E1783" s="169" t="str">
        <f>IF(ISBLANK('Payer Participation Data'!$D$98),"-",'Payer Participation Data'!$D$98)</f>
        <v>-</v>
      </c>
      <c r="F1783" s="169" t="str">
        <f>IF(ISBLANK('Payer Participation Data'!$E$98),"-",'Payer Participation Data'!$E$98)</f>
        <v>-</v>
      </c>
      <c r="G1783" s="260">
        <v>1</v>
      </c>
      <c r="H1783" s="260">
        <v>4</v>
      </c>
      <c r="I1783" s="260">
        <v>5</v>
      </c>
      <c r="J1783" s="102" t="str">
        <f t="shared" si="75"/>
        <v>451</v>
      </c>
      <c r="K1783" s="102" t="s">
        <v>30</v>
      </c>
      <c r="L1783" s="263">
        <f>IF(ISNA(SUMIFS(INDEX('Payer Participation Data'!$F$10:$BM$59,0,MATCH(CONCATENATE($J1783,L$6),'Payer Participation Data'!$F$8:$BM$8,0)),'Payer Participation Data'!$B$10:$B$59,$C1783,'Payer Participation Data'!$C$10:$C$59,$D1783)),"-",SUMIFS(INDEX('Payer Participation Data'!$F$10:$BM$59,0,MATCH(CONCATENATE($J1783,L$6),'Payer Participation Data'!$F$8:$BM$8,0)),'Payer Participation Data'!$B$10:$B$59,$C1783,'Payer Participation Data'!$C$10:$C$59,$D1783))</f>
        <v>0</v>
      </c>
      <c r="M1783" s="264">
        <f>IF(ISNA(SUMIFS(INDEX('Payer Participation Data'!$F$10:$BM$59,0,MATCH(CONCATENATE($J1783,M$6),'Payer Participation Data'!$F$8:$BM$8,0)),'Payer Participation Data'!$B$10:$B$59,$C1783,'Payer Participation Data'!$C$10:$C$59,$D1783)),"-",SUMIFS(INDEX('Payer Participation Data'!$F$10:$BM$59,0,MATCH(CONCATENATE($J1783,M$6),'Payer Participation Data'!$F$8:$BM$8,0)),'Payer Participation Data'!$B$10:$B$59,$C1783,'Payer Participation Data'!$C$10:$C$59,$D1783))</f>
        <v>0</v>
      </c>
    </row>
    <row r="1784" spans="2:13" x14ac:dyDescent="0.35">
      <c r="B1784" s="127" t="s">
        <v>80</v>
      </c>
      <c r="C1784" s="169" t="str">
        <f>IF(ISBLANK('Payer Participation Data'!$B$98),"-",'Payer Participation Data'!$B$98)</f>
        <v>-</v>
      </c>
      <c r="D1784" s="169" t="str">
        <f>IF(ISBLANK('Payer Participation Data'!$C$98),"-",'Payer Participation Data'!$C$98)</f>
        <v>-</v>
      </c>
      <c r="E1784" s="169" t="str">
        <f>IF(ISBLANK('Payer Participation Data'!$D$98),"-",'Payer Participation Data'!$D$98)</f>
        <v>-</v>
      </c>
      <c r="F1784" s="169" t="str">
        <f>IF(ISBLANK('Payer Participation Data'!$E$98),"-",'Payer Participation Data'!$E$98)</f>
        <v>-</v>
      </c>
      <c r="G1784" s="261">
        <v>2</v>
      </c>
      <c r="H1784" s="261">
        <v>4</v>
      </c>
      <c r="I1784" s="261">
        <v>5</v>
      </c>
      <c r="J1784" s="128" t="str">
        <f t="shared" si="75"/>
        <v>452</v>
      </c>
      <c r="K1784" s="128" t="s">
        <v>30</v>
      </c>
      <c r="L1784" s="263">
        <f>IF(ISNA(SUMIFS(INDEX('Payer Participation Data'!$F$10:$BM$59,0,MATCH(CONCATENATE($J1784,L$6),'Payer Participation Data'!$F$8:$BM$8,0)),'Payer Participation Data'!$B$10:$B$59,$C1784,'Payer Participation Data'!$C$10:$C$59,$D1784)),"-",SUMIFS(INDEX('Payer Participation Data'!$F$10:$BM$59,0,MATCH(CONCATENATE($J1784,L$6),'Payer Participation Data'!$F$8:$BM$8,0)),'Payer Participation Data'!$B$10:$B$59,$C1784,'Payer Participation Data'!$C$10:$C$59,$D1784))</f>
        <v>0</v>
      </c>
      <c r="M1784" s="264">
        <f>IF(ISNA(SUMIFS(INDEX('Payer Participation Data'!$F$10:$BM$59,0,MATCH(CONCATENATE($J1784,M$6),'Payer Participation Data'!$F$8:$BM$8,0)),'Payer Participation Data'!$B$10:$B$59,$C1784,'Payer Participation Data'!$C$10:$C$59,$D1784)),"-",SUMIFS(INDEX('Payer Participation Data'!$F$10:$BM$59,0,MATCH(CONCATENATE($J1784,M$6),'Payer Participation Data'!$F$8:$BM$8,0)),'Payer Participation Data'!$B$10:$B$59,$C1784,'Payer Participation Data'!$C$10:$C$59,$D1784))</f>
        <v>0</v>
      </c>
    </row>
    <row r="1785" spans="2:13" x14ac:dyDescent="0.35">
      <c r="B1785" s="127" t="s">
        <v>80</v>
      </c>
      <c r="C1785" s="169" t="str">
        <f>IF(ISBLANK('Payer Participation Data'!$B$98),"-",'Payer Participation Data'!$B$98)</f>
        <v>-</v>
      </c>
      <c r="D1785" s="169" t="str">
        <f>IF(ISBLANK('Payer Participation Data'!$C$98),"-",'Payer Participation Data'!$C$98)</f>
        <v>-</v>
      </c>
      <c r="E1785" s="169" t="str">
        <f>IF(ISBLANK('Payer Participation Data'!$D$98),"-",'Payer Participation Data'!$D$98)</f>
        <v>-</v>
      </c>
      <c r="F1785" s="169" t="str">
        <f>IF(ISBLANK('Payer Participation Data'!$E$98),"-",'Payer Participation Data'!$E$98)</f>
        <v>-</v>
      </c>
      <c r="G1785" s="260">
        <v>3</v>
      </c>
      <c r="H1785" s="260">
        <v>4</v>
      </c>
      <c r="I1785" s="260">
        <v>5</v>
      </c>
      <c r="J1785" s="102" t="str">
        <f t="shared" si="75"/>
        <v>453</v>
      </c>
      <c r="K1785" s="102" t="s">
        <v>30</v>
      </c>
      <c r="L1785" s="263">
        <f>IF(ISNA(SUMIFS(INDEX('Payer Participation Data'!$F$10:$BM$59,0,MATCH(CONCATENATE($J1785,L$6),'Payer Participation Data'!$F$8:$BM$8,0)),'Payer Participation Data'!$B$10:$B$59,$C1785,'Payer Participation Data'!$C$10:$C$59,$D1785)),"-",SUMIFS(INDEX('Payer Participation Data'!$F$10:$BM$59,0,MATCH(CONCATENATE($J1785,L$6),'Payer Participation Data'!$F$8:$BM$8,0)),'Payer Participation Data'!$B$10:$B$59,$C1785,'Payer Participation Data'!$C$10:$C$59,$D1785))</f>
        <v>0</v>
      </c>
      <c r="M1785" s="264">
        <f>IF(ISNA(SUMIFS(INDEX('Payer Participation Data'!$F$10:$BM$59,0,MATCH(CONCATENATE($J1785,M$6),'Payer Participation Data'!$F$8:$BM$8,0)),'Payer Participation Data'!$B$10:$B$59,$C1785,'Payer Participation Data'!$C$10:$C$59,$D1785)),"-",SUMIFS(INDEX('Payer Participation Data'!$F$10:$BM$59,0,MATCH(CONCATENATE($J1785,M$6),'Payer Participation Data'!$F$8:$BM$8,0)),'Payer Participation Data'!$B$10:$B$59,$C1785,'Payer Participation Data'!$C$10:$C$59,$D1785))</f>
        <v>0</v>
      </c>
    </row>
    <row r="1786" spans="2:13" x14ac:dyDescent="0.35">
      <c r="B1786" s="127" t="s">
        <v>80</v>
      </c>
      <c r="C1786" s="169" t="str">
        <f>IF(ISBLANK('Payer Participation Data'!$B$98),"-",'Payer Participation Data'!$B$98)</f>
        <v>-</v>
      </c>
      <c r="D1786" s="169" t="str">
        <f>IF(ISBLANK('Payer Participation Data'!$C$98),"-",'Payer Participation Data'!$C$98)</f>
        <v>-</v>
      </c>
      <c r="E1786" s="169" t="str">
        <f>IF(ISBLANK('Payer Participation Data'!$D$98),"-",'Payer Participation Data'!$D$98)</f>
        <v>-</v>
      </c>
      <c r="F1786" s="169" t="str">
        <f>IF(ISBLANK('Payer Participation Data'!$E$98),"-",'Payer Participation Data'!$E$98)</f>
        <v>-</v>
      </c>
      <c r="G1786" s="261">
        <v>4</v>
      </c>
      <c r="H1786" s="261">
        <v>4</v>
      </c>
      <c r="I1786" s="261">
        <v>5</v>
      </c>
      <c r="J1786" s="128" t="str">
        <f t="shared" si="75"/>
        <v>454</v>
      </c>
      <c r="K1786" s="128" t="s">
        <v>30</v>
      </c>
      <c r="L1786" s="263">
        <f>IF(ISNA(SUMIFS(INDEX('Payer Participation Data'!$F$10:$BM$59,0,MATCH(CONCATENATE($J1786,L$6),'Payer Participation Data'!$F$8:$BM$8,0)),'Payer Participation Data'!$B$10:$B$59,$C1786,'Payer Participation Data'!$C$10:$C$59,$D1786)),"-",SUMIFS(INDEX('Payer Participation Data'!$F$10:$BM$59,0,MATCH(CONCATENATE($J1786,L$6),'Payer Participation Data'!$F$8:$BM$8,0)),'Payer Participation Data'!$B$10:$B$59,$C1786,'Payer Participation Data'!$C$10:$C$59,$D1786))</f>
        <v>0</v>
      </c>
      <c r="M1786" s="264">
        <f>IF(ISNA(SUMIFS(INDEX('Payer Participation Data'!$F$10:$BM$59,0,MATCH(CONCATENATE($J1786,M$6),'Payer Participation Data'!$F$8:$BM$8,0)),'Payer Participation Data'!$B$10:$B$59,$C1786,'Payer Participation Data'!$C$10:$C$59,$D1786)),"-",SUMIFS(INDEX('Payer Participation Data'!$F$10:$BM$59,0,MATCH(CONCATENATE($J1786,M$6),'Payer Participation Data'!$F$8:$BM$8,0)),'Payer Participation Data'!$B$10:$B$59,$C1786,'Payer Participation Data'!$C$10:$C$59,$D1786))</f>
        <v>0</v>
      </c>
    </row>
    <row r="1787" spans="2:13" x14ac:dyDescent="0.35">
      <c r="B1787" s="127" t="s">
        <v>80</v>
      </c>
      <c r="C1787" s="169" t="str">
        <f>IF(ISBLANK('Payer Participation Data'!$B$99),"-",'Payer Participation Data'!$B$99)</f>
        <v>-</v>
      </c>
      <c r="D1787" s="169" t="str">
        <f>IF(ISBLANK('Payer Participation Data'!$C$99),"-",'Payer Participation Data'!$C$99)</f>
        <v>-</v>
      </c>
      <c r="E1787" s="169" t="str">
        <f>IF(ISBLANK('Payer Participation Data'!$D$99),"-",'Payer Participation Data'!$D$99)</f>
        <v>-</v>
      </c>
      <c r="F1787" s="169" t="str">
        <f>IF(ISBLANK('Payer Participation Data'!$E$99),"-",'Payer Participation Data'!$E$99)</f>
        <v>-</v>
      </c>
      <c r="G1787" s="260">
        <v>1</v>
      </c>
      <c r="H1787" s="260" t="s">
        <v>64</v>
      </c>
      <c r="I1787" s="260" t="s">
        <v>64</v>
      </c>
      <c r="J1787" s="102" t="str">
        <f t="shared" si="75"/>
        <v>BaselineBaseline1</v>
      </c>
      <c r="K1787" s="102" t="s">
        <v>30</v>
      </c>
      <c r="L1787" s="263">
        <f>IF(ISNA(SUMIFS(INDEX('Payer Participation Data'!$F$10:$BM$59,0,MATCH(CONCATENATE($J1787,L$6),'Payer Participation Data'!$F$8:$BM$8,0)),'Payer Participation Data'!$B$10:$B$59,$C1787,'Payer Participation Data'!$C$10:$C$59,$D1787)),"-",SUMIFS(INDEX('Payer Participation Data'!$F$10:$BM$59,0,MATCH(CONCATENATE($J1787,L$6),'Payer Participation Data'!$F$8:$BM$8,0)),'Payer Participation Data'!$B$10:$B$59,$C1787,'Payer Participation Data'!$C$10:$C$59,$D1787))</f>
        <v>0</v>
      </c>
      <c r="M1787" s="264">
        <f>IF(ISNA(SUMIFS(INDEX('Payer Participation Data'!$F$10:$BM$59,0,MATCH(CONCATENATE($J1787,M$6),'Payer Participation Data'!$F$8:$BM$8,0)),'Payer Participation Data'!$B$10:$B$59,$C1787,'Payer Participation Data'!$C$10:$C$59,$D1787)),"-",SUMIFS(INDEX('Payer Participation Data'!$F$10:$BM$59,0,MATCH(CONCATENATE($J1787,M$6),'Payer Participation Data'!$F$8:$BM$8,0)),'Payer Participation Data'!$B$10:$B$59,$C1787,'Payer Participation Data'!$C$10:$C$59,$D1787))</f>
        <v>0</v>
      </c>
    </row>
    <row r="1788" spans="2:13" x14ac:dyDescent="0.35">
      <c r="B1788" s="127" t="s">
        <v>80</v>
      </c>
      <c r="C1788" s="169" t="str">
        <f>IF(ISBLANK('Payer Participation Data'!$B$99),"-",'Payer Participation Data'!$B$99)</f>
        <v>-</v>
      </c>
      <c r="D1788" s="169" t="str">
        <f>IF(ISBLANK('Payer Participation Data'!$C$99),"-",'Payer Participation Data'!$C$99)</f>
        <v>-</v>
      </c>
      <c r="E1788" s="169" t="str">
        <f>IF(ISBLANK('Payer Participation Data'!$D$99),"-",'Payer Participation Data'!$D$99)</f>
        <v>-</v>
      </c>
      <c r="F1788" s="169" t="str">
        <f>IF(ISBLANK('Payer Participation Data'!$E$99),"-",'Payer Participation Data'!$E$99)</f>
        <v>-</v>
      </c>
      <c r="G1788" s="261">
        <v>2</v>
      </c>
      <c r="H1788" s="261" t="s">
        <v>64</v>
      </c>
      <c r="I1788" s="261" t="s">
        <v>64</v>
      </c>
      <c r="J1788" s="128" t="str">
        <f t="shared" si="75"/>
        <v>BaselineBaseline2</v>
      </c>
      <c r="K1788" s="128" t="s">
        <v>30</v>
      </c>
      <c r="L1788" s="263">
        <f>IF(ISNA(SUMIFS(INDEX('Payer Participation Data'!$F$10:$BM$59,0,MATCH(CONCATENATE($J1788,L$6),'Payer Participation Data'!$F$8:$BM$8,0)),'Payer Participation Data'!$B$10:$B$59,$C1788,'Payer Participation Data'!$C$10:$C$59,$D1788)),"-",SUMIFS(INDEX('Payer Participation Data'!$F$10:$BM$59,0,MATCH(CONCATENATE($J1788,L$6),'Payer Participation Data'!$F$8:$BM$8,0)),'Payer Participation Data'!$B$10:$B$59,$C1788,'Payer Participation Data'!$C$10:$C$59,$D1788))</f>
        <v>0</v>
      </c>
      <c r="M1788" s="264">
        <f>IF(ISNA(SUMIFS(INDEX('Payer Participation Data'!$F$10:$BM$59,0,MATCH(CONCATENATE($J1788,M$6),'Payer Participation Data'!$F$8:$BM$8,0)),'Payer Participation Data'!$B$10:$B$59,$C1788,'Payer Participation Data'!$C$10:$C$59,$D1788)),"-",SUMIFS(INDEX('Payer Participation Data'!$F$10:$BM$59,0,MATCH(CONCATENATE($J1788,M$6),'Payer Participation Data'!$F$8:$BM$8,0)),'Payer Participation Data'!$B$10:$B$59,$C1788,'Payer Participation Data'!$C$10:$C$59,$D1788))</f>
        <v>0</v>
      </c>
    </row>
    <row r="1789" spans="2:13" x14ac:dyDescent="0.35">
      <c r="B1789" s="127" t="s">
        <v>80</v>
      </c>
      <c r="C1789" s="169" t="str">
        <f>IF(ISBLANK('Payer Participation Data'!$B$99),"-",'Payer Participation Data'!$B$99)</f>
        <v>-</v>
      </c>
      <c r="D1789" s="169" t="str">
        <f>IF(ISBLANK('Payer Participation Data'!$C$99),"-",'Payer Participation Data'!$C$99)</f>
        <v>-</v>
      </c>
      <c r="E1789" s="169" t="str">
        <f>IF(ISBLANK('Payer Participation Data'!$D$99),"-",'Payer Participation Data'!$D$99)</f>
        <v>-</v>
      </c>
      <c r="F1789" s="169" t="str">
        <f>IF(ISBLANK('Payer Participation Data'!$E$99),"-",'Payer Participation Data'!$E$99)</f>
        <v>-</v>
      </c>
      <c r="G1789" s="260">
        <v>3</v>
      </c>
      <c r="H1789" s="260" t="s">
        <v>64</v>
      </c>
      <c r="I1789" s="260" t="s">
        <v>64</v>
      </c>
      <c r="J1789" s="102" t="str">
        <f t="shared" si="75"/>
        <v>BaselineBaseline3</v>
      </c>
      <c r="K1789" s="102" t="s">
        <v>30</v>
      </c>
      <c r="L1789" s="263">
        <f>IF(ISNA(SUMIFS(INDEX('Payer Participation Data'!$F$10:$BM$59,0,MATCH(CONCATENATE($J1789,L$6),'Payer Participation Data'!$F$8:$BM$8,0)),'Payer Participation Data'!$B$10:$B$59,$C1789,'Payer Participation Data'!$C$10:$C$59,$D1789)),"-",SUMIFS(INDEX('Payer Participation Data'!$F$10:$BM$59,0,MATCH(CONCATENATE($J1789,L$6),'Payer Participation Data'!$F$8:$BM$8,0)),'Payer Participation Data'!$B$10:$B$59,$C1789,'Payer Participation Data'!$C$10:$C$59,$D1789))</f>
        <v>0</v>
      </c>
      <c r="M1789" s="264">
        <f>IF(ISNA(SUMIFS(INDEX('Payer Participation Data'!$F$10:$BM$59,0,MATCH(CONCATENATE($J1789,M$6),'Payer Participation Data'!$F$8:$BM$8,0)),'Payer Participation Data'!$B$10:$B$59,$C1789,'Payer Participation Data'!$C$10:$C$59,$D1789)),"-",SUMIFS(INDEX('Payer Participation Data'!$F$10:$BM$59,0,MATCH(CONCATENATE($J1789,M$6),'Payer Participation Data'!$F$8:$BM$8,0)),'Payer Participation Data'!$B$10:$B$59,$C1789,'Payer Participation Data'!$C$10:$C$59,$D1789))</f>
        <v>0</v>
      </c>
    </row>
    <row r="1790" spans="2:13" x14ac:dyDescent="0.35">
      <c r="B1790" s="127" t="s">
        <v>80</v>
      </c>
      <c r="C1790" s="169" t="str">
        <f>IF(ISBLANK('Payer Participation Data'!$B$99),"-",'Payer Participation Data'!$B$99)</f>
        <v>-</v>
      </c>
      <c r="D1790" s="169" t="str">
        <f>IF(ISBLANK('Payer Participation Data'!$C$99),"-",'Payer Participation Data'!$C$99)</f>
        <v>-</v>
      </c>
      <c r="E1790" s="169" t="str">
        <f>IF(ISBLANK('Payer Participation Data'!$D$99),"-",'Payer Participation Data'!$D$99)</f>
        <v>-</v>
      </c>
      <c r="F1790" s="169" t="str">
        <f>IF(ISBLANK('Payer Participation Data'!$E$99),"-",'Payer Participation Data'!$E$99)</f>
        <v>-</v>
      </c>
      <c r="G1790" s="261">
        <v>4</v>
      </c>
      <c r="H1790" s="261" t="s">
        <v>64</v>
      </c>
      <c r="I1790" s="261" t="s">
        <v>64</v>
      </c>
      <c r="J1790" s="128" t="str">
        <f t="shared" si="75"/>
        <v>BaselineBaseline4</v>
      </c>
      <c r="K1790" s="128" t="s">
        <v>30</v>
      </c>
      <c r="L1790" s="263">
        <f>IF(ISNA(SUMIFS(INDEX('Payer Participation Data'!$F$10:$BM$59,0,MATCH(CONCATENATE($J1790,L$6),'Payer Participation Data'!$F$8:$BM$8,0)),'Payer Participation Data'!$B$10:$B$59,$C1790,'Payer Participation Data'!$C$10:$C$59,$D1790)),"-",SUMIFS(INDEX('Payer Participation Data'!$F$10:$BM$59,0,MATCH(CONCATENATE($J1790,L$6),'Payer Participation Data'!$F$8:$BM$8,0)),'Payer Participation Data'!$B$10:$B$59,$C1790,'Payer Participation Data'!$C$10:$C$59,$D1790))</f>
        <v>0</v>
      </c>
      <c r="M1790" s="264">
        <f>IF(ISNA(SUMIFS(INDEX('Payer Participation Data'!$F$10:$BM$59,0,MATCH(CONCATENATE($J1790,M$6),'Payer Participation Data'!$F$8:$BM$8,0)),'Payer Participation Data'!$B$10:$B$59,$C1790,'Payer Participation Data'!$C$10:$C$59,$D1790)),"-",SUMIFS(INDEX('Payer Participation Data'!$F$10:$BM$59,0,MATCH(CONCATENATE($J1790,M$6),'Payer Participation Data'!$F$8:$BM$8,0)),'Payer Participation Data'!$B$10:$B$59,$C1790,'Payer Participation Data'!$C$10:$C$59,$D1790))</f>
        <v>0</v>
      </c>
    </row>
    <row r="1791" spans="2:13" x14ac:dyDescent="0.35">
      <c r="B1791" s="127" t="s">
        <v>80</v>
      </c>
      <c r="C1791" s="169" t="str">
        <f>IF(ISBLANK('Payer Participation Data'!$B$99),"-",'Payer Participation Data'!$B$99)</f>
        <v>-</v>
      </c>
      <c r="D1791" s="169" t="str">
        <f>IF(ISBLANK('Payer Participation Data'!$C$99),"-",'Payer Participation Data'!$C$99)</f>
        <v>-</v>
      </c>
      <c r="E1791" s="169" t="str">
        <f>IF(ISBLANK('Payer Participation Data'!$D$99),"-",'Payer Participation Data'!$D$99)</f>
        <v>-</v>
      </c>
      <c r="F1791" s="169" t="str">
        <f>IF(ISBLANK('Payer Participation Data'!$E$99),"-",'Payer Participation Data'!$E$99)</f>
        <v>-</v>
      </c>
      <c r="G1791" s="260">
        <v>1</v>
      </c>
      <c r="H1791" s="260">
        <v>1</v>
      </c>
      <c r="I1791" s="260">
        <v>5</v>
      </c>
      <c r="J1791" s="102" t="str">
        <f t="shared" si="75"/>
        <v>151</v>
      </c>
      <c r="K1791" s="102" t="s">
        <v>30</v>
      </c>
      <c r="L1791" s="263">
        <f>IF(ISNA(SUMIFS(INDEX('Payer Participation Data'!$F$10:$BM$59,0,MATCH(CONCATENATE($J1791,L$6),'Payer Participation Data'!$F$8:$BM$8,0)),'Payer Participation Data'!$B$10:$B$59,$C1791,'Payer Participation Data'!$C$10:$C$59,$D1791)),"-",SUMIFS(INDEX('Payer Participation Data'!$F$10:$BM$59,0,MATCH(CONCATENATE($J1791,L$6),'Payer Participation Data'!$F$8:$BM$8,0)),'Payer Participation Data'!$B$10:$B$59,$C1791,'Payer Participation Data'!$C$10:$C$59,$D1791))</f>
        <v>0</v>
      </c>
      <c r="M1791" s="264">
        <f>IF(ISNA(SUMIFS(INDEX('Payer Participation Data'!$F$10:$BM$59,0,MATCH(CONCATENATE($J1791,M$6),'Payer Participation Data'!$F$8:$BM$8,0)),'Payer Participation Data'!$B$10:$B$59,$C1791,'Payer Participation Data'!$C$10:$C$59,$D1791)),"-",SUMIFS(INDEX('Payer Participation Data'!$F$10:$BM$59,0,MATCH(CONCATENATE($J1791,M$6),'Payer Participation Data'!$F$8:$BM$8,0)),'Payer Participation Data'!$B$10:$B$59,$C1791,'Payer Participation Data'!$C$10:$C$59,$D1791))</f>
        <v>0</v>
      </c>
    </row>
    <row r="1792" spans="2:13" x14ac:dyDescent="0.35">
      <c r="B1792" s="127" t="s">
        <v>80</v>
      </c>
      <c r="C1792" s="169" t="str">
        <f>IF(ISBLANK('Payer Participation Data'!$B$99),"-",'Payer Participation Data'!$B$99)</f>
        <v>-</v>
      </c>
      <c r="D1792" s="169" t="str">
        <f>IF(ISBLANK('Payer Participation Data'!$C$99),"-",'Payer Participation Data'!$C$99)</f>
        <v>-</v>
      </c>
      <c r="E1792" s="169" t="str">
        <f>IF(ISBLANK('Payer Participation Data'!$D$99),"-",'Payer Participation Data'!$D$99)</f>
        <v>-</v>
      </c>
      <c r="F1792" s="169" t="str">
        <f>IF(ISBLANK('Payer Participation Data'!$E$99),"-",'Payer Participation Data'!$E$99)</f>
        <v>-</v>
      </c>
      <c r="G1792" s="261">
        <v>2</v>
      </c>
      <c r="H1792" s="261">
        <v>1</v>
      </c>
      <c r="I1792" s="261">
        <v>5</v>
      </c>
      <c r="J1792" s="128" t="str">
        <f t="shared" si="75"/>
        <v>152</v>
      </c>
      <c r="K1792" s="128" t="s">
        <v>30</v>
      </c>
      <c r="L1792" s="263">
        <f>IF(ISNA(SUMIFS(INDEX('Payer Participation Data'!$F$10:$BM$59,0,MATCH(CONCATENATE($J1792,L$6),'Payer Participation Data'!$F$8:$BM$8,0)),'Payer Participation Data'!$B$10:$B$59,$C1792,'Payer Participation Data'!$C$10:$C$59,$D1792)),"-",SUMIFS(INDEX('Payer Participation Data'!$F$10:$BM$59,0,MATCH(CONCATENATE($J1792,L$6),'Payer Participation Data'!$F$8:$BM$8,0)),'Payer Participation Data'!$B$10:$B$59,$C1792,'Payer Participation Data'!$C$10:$C$59,$D1792))</f>
        <v>0</v>
      </c>
      <c r="M1792" s="264">
        <f>IF(ISNA(SUMIFS(INDEX('Payer Participation Data'!$F$10:$BM$59,0,MATCH(CONCATENATE($J1792,M$6),'Payer Participation Data'!$F$8:$BM$8,0)),'Payer Participation Data'!$B$10:$B$59,$C1792,'Payer Participation Data'!$C$10:$C$59,$D1792)),"-",SUMIFS(INDEX('Payer Participation Data'!$F$10:$BM$59,0,MATCH(CONCATENATE($J1792,M$6),'Payer Participation Data'!$F$8:$BM$8,0)),'Payer Participation Data'!$B$10:$B$59,$C1792,'Payer Participation Data'!$C$10:$C$59,$D1792))</f>
        <v>0</v>
      </c>
    </row>
    <row r="1793" spans="2:13" x14ac:dyDescent="0.35">
      <c r="B1793" s="127" t="s">
        <v>80</v>
      </c>
      <c r="C1793" s="169" t="str">
        <f>IF(ISBLANK('Payer Participation Data'!$B$99),"-",'Payer Participation Data'!$B$99)</f>
        <v>-</v>
      </c>
      <c r="D1793" s="169" t="str">
        <f>IF(ISBLANK('Payer Participation Data'!$C$99),"-",'Payer Participation Data'!$C$99)</f>
        <v>-</v>
      </c>
      <c r="E1793" s="169" t="str">
        <f>IF(ISBLANK('Payer Participation Data'!$D$99),"-",'Payer Participation Data'!$D$99)</f>
        <v>-</v>
      </c>
      <c r="F1793" s="169" t="str">
        <f>IF(ISBLANK('Payer Participation Data'!$E$99),"-",'Payer Participation Data'!$E$99)</f>
        <v>-</v>
      </c>
      <c r="G1793" s="260">
        <v>3</v>
      </c>
      <c r="H1793" s="260">
        <v>1</v>
      </c>
      <c r="I1793" s="260">
        <v>5</v>
      </c>
      <c r="J1793" s="102" t="str">
        <f t="shared" si="75"/>
        <v>153</v>
      </c>
      <c r="K1793" s="102" t="s">
        <v>30</v>
      </c>
      <c r="L1793" s="263">
        <f>IF(ISNA(SUMIFS(INDEX('Payer Participation Data'!$F$10:$BM$59,0,MATCH(CONCATENATE($J1793,L$6),'Payer Participation Data'!$F$8:$BM$8,0)),'Payer Participation Data'!$B$10:$B$59,$C1793,'Payer Participation Data'!$C$10:$C$59,$D1793)),"-",SUMIFS(INDEX('Payer Participation Data'!$F$10:$BM$59,0,MATCH(CONCATENATE($J1793,L$6),'Payer Participation Data'!$F$8:$BM$8,0)),'Payer Participation Data'!$B$10:$B$59,$C1793,'Payer Participation Data'!$C$10:$C$59,$D1793))</f>
        <v>0</v>
      </c>
      <c r="M1793" s="264">
        <f>IF(ISNA(SUMIFS(INDEX('Payer Participation Data'!$F$10:$BM$59,0,MATCH(CONCATENATE($J1793,M$6),'Payer Participation Data'!$F$8:$BM$8,0)),'Payer Participation Data'!$B$10:$B$59,$C1793,'Payer Participation Data'!$C$10:$C$59,$D1793)),"-",SUMIFS(INDEX('Payer Participation Data'!$F$10:$BM$59,0,MATCH(CONCATENATE($J1793,M$6),'Payer Participation Data'!$F$8:$BM$8,0)),'Payer Participation Data'!$B$10:$B$59,$C1793,'Payer Participation Data'!$C$10:$C$59,$D1793))</f>
        <v>0</v>
      </c>
    </row>
    <row r="1794" spans="2:13" x14ac:dyDescent="0.35">
      <c r="B1794" s="127" t="s">
        <v>80</v>
      </c>
      <c r="C1794" s="169" t="str">
        <f>IF(ISBLANK('Payer Participation Data'!$B$99),"-",'Payer Participation Data'!$B$99)</f>
        <v>-</v>
      </c>
      <c r="D1794" s="169" t="str">
        <f>IF(ISBLANK('Payer Participation Data'!$C$99),"-",'Payer Participation Data'!$C$99)</f>
        <v>-</v>
      </c>
      <c r="E1794" s="169" t="str">
        <f>IF(ISBLANK('Payer Participation Data'!$D$99),"-",'Payer Participation Data'!$D$99)</f>
        <v>-</v>
      </c>
      <c r="F1794" s="169" t="str">
        <f>IF(ISBLANK('Payer Participation Data'!$E$99),"-",'Payer Participation Data'!$E$99)</f>
        <v>-</v>
      </c>
      <c r="G1794" s="261">
        <v>4</v>
      </c>
      <c r="H1794" s="261">
        <v>1</v>
      </c>
      <c r="I1794" s="261">
        <v>5</v>
      </c>
      <c r="J1794" s="128" t="str">
        <f t="shared" si="75"/>
        <v>154</v>
      </c>
      <c r="K1794" s="128" t="s">
        <v>30</v>
      </c>
      <c r="L1794" s="263">
        <f>IF(ISNA(SUMIFS(INDEX('Payer Participation Data'!$F$10:$BM$59,0,MATCH(CONCATENATE($J1794,L$6),'Payer Participation Data'!$F$8:$BM$8,0)),'Payer Participation Data'!$B$10:$B$59,$C1794,'Payer Participation Data'!$C$10:$C$59,$D1794)),"-",SUMIFS(INDEX('Payer Participation Data'!$F$10:$BM$59,0,MATCH(CONCATENATE($J1794,L$6),'Payer Participation Data'!$F$8:$BM$8,0)),'Payer Participation Data'!$B$10:$B$59,$C1794,'Payer Participation Data'!$C$10:$C$59,$D1794))</f>
        <v>0</v>
      </c>
      <c r="M1794" s="264">
        <f>IF(ISNA(SUMIFS(INDEX('Payer Participation Data'!$F$10:$BM$59,0,MATCH(CONCATENATE($J1794,M$6),'Payer Participation Data'!$F$8:$BM$8,0)),'Payer Participation Data'!$B$10:$B$59,$C1794,'Payer Participation Data'!$C$10:$C$59,$D1794)),"-",SUMIFS(INDEX('Payer Participation Data'!$F$10:$BM$59,0,MATCH(CONCATENATE($J1794,M$6),'Payer Participation Data'!$F$8:$BM$8,0)),'Payer Participation Data'!$B$10:$B$59,$C1794,'Payer Participation Data'!$C$10:$C$59,$D1794))</f>
        <v>0</v>
      </c>
    </row>
    <row r="1795" spans="2:13" x14ac:dyDescent="0.35">
      <c r="B1795" s="127" t="s">
        <v>80</v>
      </c>
      <c r="C1795" s="169" t="str">
        <f>IF(ISBLANK('Payer Participation Data'!$B$99),"-",'Payer Participation Data'!$B$99)</f>
        <v>-</v>
      </c>
      <c r="D1795" s="169" t="str">
        <f>IF(ISBLANK('Payer Participation Data'!$C$99),"-",'Payer Participation Data'!$C$99)</f>
        <v>-</v>
      </c>
      <c r="E1795" s="169" t="str">
        <f>IF(ISBLANK('Payer Participation Data'!$D$99),"-",'Payer Participation Data'!$D$99)</f>
        <v>-</v>
      </c>
      <c r="F1795" s="169" t="str">
        <f>IF(ISBLANK('Payer Participation Data'!$E$99),"-",'Payer Participation Data'!$E$99)</f>
        <v>-</v>
      </c>
      <c r="G1795" s="260">
        <v>1</v>
      </c>
      <c r="H1795" s="260">
        <v>2</v>
      </c>
      <c r="I1795" s="260">
        <v>5</v>
      </c>
      <c r="J1795" s="102" t="str">
        <f t="shared" si="75"/>
        <v>251</v>
      </c>
      <c r="K1795" s="102" t="s">
        <v>30</v>
      </c>
      <c r="L1795" s="263">
        <f>IF(ISNA(SUMIFS(INDEX('Payer Participation Data'!$F$10:$BM$59,0,MATCH(CONCATENATE($J1795,L$6),'Payer Participation Data'!$F$8:$BM$8,0)),'Payer Participation Data'!$B$10:$B$59,$C1795,'Payer Participation Data'!$C$10:$C$59,$D1795)),"-",SUMIFS(INDEX('Payer Participation Data'!$F$10:$BM$59,0,MATCH(CONCATENATE($J1795,L$6),'Payer Participation Data'!$F$8:$BM$8,0)),'Payer Participation Data'!$B$10:$B$59,$C1795,'Payer Participation Data'!$C$10:$C$59,$D1795))</f>
        <v>0</v>
      </c>
      <c r="M1795" s="264">
        <f>IF(ISNA(SUMIFS(INDEX('Payer Participation Data'!$F$10:$BM$59,0,MATCH(CONCATENATE($J1795,M$6),'Payer Participation Data'!$F$8:$BM$8,0)),'Payer Participation Data'!$B$10:$B$59,$C1795,'Payer Participation Data'!$C$10:$C$59,$D1795)),"-",SUMIFS(INDEX('Payer Participation Data'!$F$10:$BM$59,0,MATCH(CONCATENATE($J1795,M$6),'Payer Participation Data'!$F$8:$BM$8,0)),'Payer Participation Data'!$B$10:$B$59,$C1795,'Payer Participation Data'!$C$10:$C$59,$D1795))</f>
        <v>0</v>
      </c>
    </row>
    <row r="1796" spans="2:13" x14ac:dyDescent="0.35">
      <c r="B1796" s="127" t="s">
        <v>80</v>
      </c>
      <c r="C1796" s="169" t="str">
        <f>IF(ISBLANK('Payer Participation Data'!$B$99),"-",'Payer Participation Data'!$B$99)</f>
        <v>-</v>
      </c>
      <c r="D1796" s="169" t="str">
        <f>IF(ISBLANK('Payer Participation Data'!$C$99),"-",'Payer Participation Data'!$C$99)</f>
        <v>-</v>
      </c>
      <c r="E1796" s="169" t="str">
        <f>IF(ISBLANK('Payer Participation Data'!$D$99),"-",'Payer Participation Data'!$D$99)</f>
        <v>-</v>
      </c>
      <c r="F1796" s="169" t="str">
        <f>IF(ISBLANK('Payer Participation Data'!$E$99),"-",'Payer Participation Data'!$E$99)</f>
        <v>-</v>
      </c>
      <c r="G1796" s="261">
        <v>2</v>
      </c>
      <c r="H1796" s="261">
        <v>2</v>
      </c>
      <c r="I1796" s="261">
        <v>5</v>
      </c>
      <c r="J1796" s="128" t="str">
        <f t="shared" si="75"/>
        <v>252</v>
      </c>
      <c r="K1796" s="128" t="s">
        <v>30</v>
      </c>
      <c r="L1796" s="263">
        <f>IF(ISNA(SUMIFS(INDEX('Payer Participation Data'!$F$10:$BM$59,0,MATCH(CONCATENATE($J1796,L$6),'Payer Participation Data'!$F$8:$BM$8,0)),'Payer Participation Data'!$B$10:$B$59,$C1796,'Payer Participation Data'!$C$10:$C$59,$D1796)),"-",SUMIFS(INDEX('Payer Participation Data'!$F$10:$BM$59,0,MATCH(CONCATENATE($J1796,L$6),'Payer Participation Data'!$F$8:$BM$8,0)),'Payer Participation Data'!$B$10:$B$59,$C1796,'Payer Participation Data'!$C$10:$C$59,$D1796))</f>
        <v>0</v>
      </c>
      <c r="M1796" s="264">
        <f>IF(ISNA(SUMIFS(INDEX('Payer Participation Data'!$F$10:$BM$59,0,MATCH(CONCATENATE($J1796,M$6),'Payer Participation Data'!$F$8:$BM$8,0)),'Payer Participation Data'!$B$10:$B$59,$C1796,'Payer Participation Data'!$C$10:$C$59,$D1796)),"-",SUMIFS(INDEX('Payer Participation Data'!$F$10:$BM$59,0,MATCH(CONCATENATE($J1796,M$6),'Payer Participation Data'!$F$8:$BM$8,0)),'Payer Participation Data'!$B$10:$B$59,$C1796,'Payer Participation Data'!$C$10:$C$59,$D1796))</f>
        <v>0</v>
      </c>
    </row>
    <row r="1797" spans="2:13" x14ac:dyDescent="0.35">
      <c r="B1797" s="127" t="s">
        <v>80</v>
      </c>
      <c r="C1797" s="169" t="str">
        <f>IF(ISBLANK('Payer Participation Data'!$B$99),"-",'Payer Participation Data'!$B$99)</f>
        <v>-</v>
      </c>
      <c r="D1797" s="169" t="str">
        <f>IF(ISBLANK('Payer Participation Data'!$C$99),"-",'Payer Participation Data'!$C$99)</f>
        <v>-</v>
      </c>
      <c r="E1797" s="169" t="str">
        <f>IF(ISBLANK('Payer Participation Data'!$D$99),"-",'Payer Participation Data'!$D$99)</f>
        <v>-</v>
      </c>
      <c r="F1797" s="169" t="str">
        <f>IF(ISBLANK('Payer Participation Data'!$E$99),"-",'Payer Participation Data'!$E$99)</f>
        <v>-</v>
      </c>
      <c r="G1797" s="260">
        <v>3</v>
      </c>
      <c r="H1797" s="260">
        <v>2</v>
      </c>
      <c r="I1797" s="260">
        <v>5</v>
      </c>
      <c r="J1797" s="102" t="str">
        <f t="shared" si="75"/>
        <v>253</v>
      </c>
      <c r="K1797" s="102" t="s">
        <v>30</v>
      </c>
      <c r="L1797" s="263">
        <f>IF(ISNA(SUMIFS(INDEX('Payer Participation Data'!$F$10:$BM$59,0,MATCH(CONCATENATE($J1797,L$6),'Payer Participation Data'!$F$8:$BM$8,0)),'Payer Participation Data'!$B$10:$B$59,$C1797,'Payer Participation Data'!$C$10:$C$59,$D1797)),"-",SUMIFS(INDEX('Payer Participation Data'!$F$10:$BM$59,0,MATCH(CONCATENATE($J1797,L$6),'Payer Participation Data'!$F$8:$BM$8,0)),'Payer Participation Data'!$B$10:$B$59,$C1797,'Payer Participation Data'!$C$10:$C$59,$D1797))</f>
        <v>0</v>
      </c>
      <c r="M1797" s="264">
        <f>IF(ISNA(SUMIFS(INDEX('Payer Participation Data'!$F$10:$BM$59,0,MATCH(CONCATENATE($J1797,M$6),'Payer Participation Data'!$F$8:$BM$8,0)),'Payer Participation Data'!$B$10:$B$59,$C1797,'Payer Participation Data'!$C$10:$C$59,$D1797)),"-",SUMIFS(INDEX('Payer Participation Data'!$F$10:$BM$59,0,MATCH(CONCATENATE($J1797,M$6),'Payer Participation Data'!$F$8:$BM$8,0)),'Payer Participation Data'!$B$10:$B$59,$C1797,'Payer Participation Data'!$C$10:$C$59,$D1797))</f>
        <v>0</v>
      </c>
    </row>
    <row r="1798" spans="2:13" x14ac:dyDescent="0.35">
      <c r="B1798" s="127" t="s">
        <v>80</v>
      </c>
      <c r="C1798" s="169" t="str">
        <f>IF(ISBLANK('Payer Participation Data'!$B$99),"-",'Payer Participation Data'!$B$99)</f>
        <v>-</v>
      </c>
      <c r="D1798" s="169" t="str">
        <f>IF(ISBLANK('Payer Participation Data'!$C$99),"-",'Payer Participation Data'!$C$99)</f>
        <v>-</v>
      </c>
      <c r="E1798" s="169" t="str">
        <f>IF(ISBLANK('Payer Participation Data'!$D$99),"-",'Payer Participation Data'!$D$99)</f>
        <v>-</v>
      </c>
      <c r="F1798" s="169" t="str">
        <f>IF(ISBLANK('Payer Participation Data'!$E$99),"-",'Payer Participation Data'!$E$99)</f>
        <v>-</v>
      </c>
      <c r="G1798" s="261">
        <v>4</v>
      </c>
      <c r="H1798" s="261">
        <v>2</v>
      </c>
      <c r="I1798" s="261">
        <v>5</v>
      </c>
      <c r="J1798" s="128" t="str">
        <f t="shared" si="75"/>
        <v>254</v>
      </c>
      <c r="K1798" s="128" t="s">
        <v>30</v>
      </c>
      <c r="L1798" s="263">
        <f>IF(ISNA(SUMIFS(INDEX('Payer Participation Data'!$F$10:$BM$59,0,MATCH(CONCATENATE($J1798,L$6),'Payer Participation Data'!$F$8:$BM$8,0)),'Payer Participation Data'!$B$10:$B$59,$C1798,'Payer Participation Data'!$C$10:$C$59,$D1798)),"-",SUMIFS(INDEX('Payer Participation Data'!$F$10:$BM$59,0,MATCH(CONCATENATE($J1798,L$6),'Payer Participation Data'!$F$8:$BM$8,0)),'Payer Participation Data'!$B$10:$B$59,$C1798,'Payer Participation Data'!$C$10:$C$59,$D1798))</f>
        <v>0</v>
      </c>
      <c r="M1798" s="264">
        <f>IF(ISNA(SUMIFS(INDEX('Payer Participation Data'!$F$10:$BM$59,0,MATCH(CONCATENATE($J1798,M$6),'Payer Participation Data'!$F$8:$BM$8,0)),'Payer Participation Data'!$B$10:$B$59,$C1798,'Payer Participation Data'!$C$10:$C$59,$D1798)),"-",SUMIFS(INDEX('Payer Participation Data'!$F$10:$BM$59,0,MATCH(CONCATENATE($J1798,M$6),'Payer Participation Data'!$F$8:$BM$8,0)),'Payer Participation Data'!$B$10:$B$59,$C1798,'Payer Participation Data'!$C$10:$C$59,$D1798))</f>
        <v>0</v>
      </c>
    </row>
    <row r="1799" spans="2:13" x14ac:dyDescent="0.35">
      <c r="B1799" s="127" t="s">
        <v>80</v>
      </c>
      <c r="C1799" s="169" t="str">
        <f>IF(ISBLANK('Payer Participation Data'!$B$99),"-",'Payer Participation Data'!$B$99)</f>
        <v>-</v>
      </c>
      <c r="D1799" s="169" t="str">
        <f>IF(ISBLANK('Payer Participation Data'!$C$99),"-",'Payer Participation Data'!$C$99)</f>
        <v>-</v>
      </c>
      <c r="E1799" s="169" t="str">
        <f>IF(ISBLANK('Payer Participation Data'!$D$99),"-",'Payer Participation Data'!$D$99)</f>
        <v>-</v>
      </c>
      <c r="F1799" s="169" t="str">
        <f>IF(ISBLANK('Payer Participation Data'!$E$99),"-",'Payer Participation Data'!$E$99)</f>
        <v>-</v>
      </c>
      <c r="G1799" s="260">
        <v>1</v>
      </c>
      <c r="H1799" s="260">
        <v>3</v>
      </c>
      <c r="I1799" s="260">
        <v>5</v>
      </c>
      <c r="J1799" s="102" t="str">
        <f t="shared" si="75"/>
        <v>351</v>
      </c>
      <c r="K1799" s="102" t="s">
        <v>30</v>
      </c>
      <c r="L1799" s="263">
        <f>IF(ISNA(SUMIFS(INDEX('Payer Participation Data'!$F$10:$BM$59,0,MATCH(CONCATENATE($J1799,L$6),'Payer Participation Data'!$F$8:$BM$8,0)),'Payer Participation Data'!$B$10:$B$59,$C1799,'Payer Participation Data'!$C$10:$C$59,$D1799)),"-",SUMIFS(INDEX('Payer Participation Data'!$F$10:$BM$59,0,MATCH(CONCATENATE($J1799,L$6),'Payer Participation Data'!$F$8:$BM$8,0)),'Payer Participation Data'!$B$10:$B$59,$C1799,'Payer Participation Data'!$C$10:$C$59,$D1799))</f>
        <v>0</v>
      </c>
      <c r="M1799" s="264">
        <f>IF(ISNA(SUMIFS(INDEX('Payer Participation Data'!$F$10:$BM$59,0,MATCH(CONCATENATE($J1799,M$6),'Payer Participation Data'!$F$8:$BM$8,0)),'Payer Participation Data'!$B$10:$B$59,$C1799,'Payer Participation Data'!$C$10:$C$59,$D1799)),"-",SUMIFS(INDEX('Payer Participation Data'!$F$10:$BM$59,0,MATCH(CONCATENATE($J1799,M$6),'Payer Participation Data'!$F$8:$BM$8,0)),'Payer Participation Data'!$B$10:$B$59,$C1799,'Payer Participation Data'!$C$10:$C$59,$D1799))</f>
        <v>0</v>
      </c>
    </row>
    <row r="1800" spans="2:13" x14ac:dyDescent="0.35">
      <c r="B1800" s="127" t="s">
        <v>80</v>
      </c>
      <c r="C1800" s="169" t="str">
        <f>IF(ISBLANK('Payer Participation Data'!$B$99),"-",'Payer Participation Data'!$B$99)</f>
        <v>-</v>
      </c>
      <c r="D1800" s="169" t="str">
        <f>IF(ISBLANK('Payer Participation Data'!$C$99),"-",'Payer Participation Data'!$C$99)</f>
        <v>-</v>
      </c>
      <c r="E1800" s="169" t="str">
        <f>IF(ISBLANK('Payer Participation Data'!$D$99),"-",'Payer Participation Data'!$D$99)</f>
        <v>-</v>
      </c>
      <c r="F1800" s="169" t="str">
        <f>IF(ISBLANK('Payer Participation Data'!$E$99),"-",'Payer Participation Data'!$E$99)</f>
        <v>-</v>
      </c>
      <c r="G1800" s="261">
        <v>2</v>
      </c>
      <c r="H1800" s="261">
        <v>3</v>
      </c>
      <c r="I1800" s="261">
        <v>5</v>
      </c>
      <c r="J1800" s="128" t="str">
        <f t="shared" si="75"/>
        <v>352</v>
      </c>
      <c r="K1800" s="128" t="s">
        <v>30</v>
      </c>
      <c r="L1800" s="263">
        <f>IF(ISNA(SUMIFS(INDEX('Payer Participation Data'!$F$10:$BM$59,0,MATCH(CONCATENATE($J1800,L$6),'Payer Participation Data'!$F$8:$BM$8,0)),'Payer Participation Data'!$B$10:$B$59,$C1800,'Payer Participation Data'!$C$10:$C$59,$D1800)),"-",SUMIFS(INDEX('Payer Participation Data'!$F$10:$BM$59,0,MATCH(CONCATENATE($J1800,L$6),'Payer Participation Data'!$F$8:$BM$8,0)),'Payer Participation Data'!$B$10:$B$59,$C1800,'Payer Participation Data'!$C$10:$C$59,$D1800))</f>
        <v>0</v>
      </c>
      <c r="M1800" s="264">
        <f>IF(ISNA(SUMIFS(INDEX('Payer Participation Data'!$F$10:$BM$59,0,MATCH(CONCATENATE($J1800,M$6),'Payer Participation Data'!$F$8:$BM$8,0)),'Payer Participation Data'!$B$10:$B$59,$C1800,'Payer Participation Data'!$C$10:$C$59,$D1800)),"-",SUMIFS(INDEX('Payer Participation Data'!$F$10:$BM$59,0,MATCH(CONCATENATE($J1800,M$6),'Payer Participation Data'!$F$8:$BM$8,0)),'Payer Participation Data'!$B$10:$B$59,$C1800,'Payer Participation Data'!$C$10:$C$59,$D1800))</f>
        <v>0</v>
      </c>
    </row>
    <row r="1801" spans="2:13" x14ac:dyDescent="0.35">
      <c r="B1801" s="127" t="s">
        <v>80</v>
      </c>
      <c r="C1801" s="169" t="str">
        <f>IF(ISBLANK('Payer Participation Data'!$B$99),"-",'Payer Participation Data'!$B$99)</f>
        <v>-</v>
      </c>
      <c r="D1801" s="169" t="str">
        <f>IF(ISBLANK('Payer Participation Data'!$C$99),"-",'Payer Participation Data'!$C$99)</f>
        <v>-</v>
      </c>
      <c r="E1801" s="169" t="str">
        <f>IF(ISBLANK('Payer Participation Data'!$D$99),"-",'Payer Participation Data'!$D$99)</f>
        <v>-</v>
      </c>
      <c r="F1801" s="169" t="str">
        <f>IF(ISBLANK('Payer Participation Data'!$E$99),"-",'Payer Participation Data'!$E$99)</f>
        <v>-</v>
      </c>
      <c r="G1801" s="260">
        <v>3</v>
      </c>
      <c r="H1801" s="260">
        <v>3</v>
      </c>
      <c r="I1801" s="260">
        <v>5</v>
      </c>
      <c r="J1801" s="102" t="str">
        <f t="shared" si="75"/>
        <v>353</v>
      </c>
      <c r="K1801" s="102" t="s">
        <v>30</v>
      </c>
      <c r="L1801" s="263">
        <f>IF(ISNA(SUMIFS(INDEX('Payer Participation Data'!$F$10:$BM$59,0,MATCH(CONCATENATE($J1801,L$6),'Payer Participation Data'!$F$8:$BM$8,0)),'Payer Participation Data'!$B$10:$B$59,$C1801,'Payer Participation Data'!$C$10:$C$59,$D1801)),"-",SUMIFS(INDEX('Payer Participation Data'!$F$10:$BM$59,0,MATCH(CONCATENATE($J1801,L$6),'Payer Participation Data'!$F$8:$BM$8,0)),'Payer Participation Data'!$B$10:$B$59,$C1801,'Payer Participation Data'!$C$10:$C$59,$D1801))</f>
        <v>0</v>
      </c>
      <c r="M1801" s="264">
        <f>IF(ISNA(SUMIFS(INDEX('Payer Participation Data'!$F$10:$BM$59,0,MATCH(CONCATENATE($J1801,M$6),'Payer Participation Data'!$F$8:$BM$8,0)),'Payer Participation Data'!$B$10:$B$59,$C1801,'Payer Participation Data'!$C$10:$C$59,$D1801)),"-",SUMIFS(INDEX('Payer Participation Data'!$F$10:$BM$59,0,MATCH(CONCATENATE($J1801,M$6),'Payer Participation Data'!$F$8:$BM$8,0)),'Payer Participation Data'!$B$10:$B$59,$C1801,'Payer Participation Data'!$C$10:$C$59,$D1801))</f>
        <v>0</v>
      </c>
    </row>
    <row r="1802" spans="2:13" x14ac:dyDescent="0.35">
      <c r="B1802" s="127" t="s">
        <v>80</v>
      </c>
      <c r="C1802" s="169" t="str">
        <f>IF(ISBLANK('Payer Participation Data'!$B$99),"-",'Payer Participation Data'!$B$99)</f>
        <v>-</v>
      </c>
      <c r="D1802" s="169" t="str">
        <f>IF(ISBLANK('Payer Participation Data'!$C$99),"-",'Payer Participation Data'!$C$99)</f>
        <v>-</v>
      </c>
      <c r="E1802" s="169" t="str">
        <f>IF(ISBLANK('Payer Participation Data'!$D$99),"-",'Payer Participation Data'!$D$99)</f>
        <v>-</v>
      </c>
      <c r="F1802" s="169" t="str">
        <f>IF(ISBLANK('Payer Participation Data'!$E$99),"-",'Payer Participation Data'!$E$99)</f>
        <v>-</v>
      </c>
      <c r="G1802" s="261">
        <v>4</v>
      </c>
      <c r="H1802" s="261">
        <v>3</v>
      </c>
      <c r="I1802" s="261">
        <v>5</v>
      </c>
      <c r="J1802" s="128" t="str">
        <f t="shared" si="75"/>
        <v>354</v>
      </c>
      <c r="K1802" s="128" t="s">
        <v>30</v>
      </c>
      <c r="L1802" s="263">
        <f>IF(ISNA(SUMIFS(INDEX('Payer Participation Data'!$F$10:$BM$59,0,MATCH(CONCATENATE($J1802,L$6),'Payer Participation Data'!$F$8:$BM$8,0)),'Payer Participation Data'!$B$10:$B$59,$C1802,'Payer Participation Data'!$C$10:$C$59,$D1802)),"-",SUMIFS(INDEX('Payer Participation Data'!$F$10:$BM$59,0,MATCH(CONCATENATE($J1802,L$6),'Payer Participation Data'!$F$8:$BM$8,0)),'Payer Participation Data'!$B$10:$B$59,$C1802,'Payer Participation Data'!$C$10:$C$59,$D1802))</f>
        <v>0</v>
      </c>
      <c r="M1802" s="264">
        <f>IF(ISNA(SUMIFS(INDEX('Payer Participation Data'!$F$10:$BM$59,0,MATCH(CONCATENATE($J1802,M$6),'Payer Participation Data'!$F$8:$BM$8,0)),'Payer Participation Data'!$B$10:$B$59,$C1802,'Payer Participation Data'!$C$10:$C$59,$D1802)),"-",SUMIFS(INDEX('Payer Participation Data'!$F$10:$BM$59,0,MATCH(CONCATENATE($J1802,M$6),'Payer Participation Data'!$F$8:$BM$8,0)),'Payer Participation Data'!$B$10:$B$59,$C1802,'Payer Participation Data'!$C$10:$C$59,$D1802))</f>
        <v>0</v>
      </c>
    </row>
    <row r="1803" spans="2:13" x14ac:dyDescent="0.35">
      <c r="B1803" s="127" t="s">
        <v>80</v>
      </c>
      <c r="C1803" s="169" t="str">
        <f>IF(ISBLANK('Payer Participation Data'!$B$99),"-",'Payer Participation Data'!$B$99)</f>
        <v>-</v>
      </c>
      <c r="D1803" s="169" t="str">
        <f>IF(ISBLANK('Payer Participation Data'!$C$99),"-",'Payer Participation Data'!$C$99)</f>
        <v>-</v>
      </c>
      <c r="E1803" s="169" t="str">
        <f>IF(ISBLANK('Payer Participation Data'!$D$99),"-",'Payer Participation Data'!$D$99)</f>
        <v>-</v>
      </c>
      <c r="F1803" s="169" t="str">
        <f>IF(ISBLANK('Payer Participation Data'!$E$99),"-",'Payer Participation Data'!$E$99)</f>
        <v>-</v>
      </c>
      <c r="G1803" s="260">
        <v>1</v>
      </c>
      <c r="H1803" s="260">
        <v>4</v>
      </c>
      <c r="I1803" s="260">
        <v>5</v>
      </c>
      <c r="J1803" s="102" t="str">
        <f t="shared" si="75"/>
        <v>451</v>
      </c>
      <c r="K1803" s="102" t="s">
        <v>30</v>
      </c>
      <c r="L1803" s="263">
        <f>IF(ISNA(SUMIFS(INDEX('Payer Participation Data'!$F$10:$BM$59,0,MATCH(CONCATENATE($J1803,L$6),'Payer Participation Data'!$F$8:$BM$8,0)),'Payer Participation Data'!$B$10:$B$59,$C1803,'Payer Participation Data'!$C$10:$C$59,$D1803)),"-",SUMIFS(INDEX('Payer Participation Data'!$F$10:$BM$59,0,MATCH(CONCATENATE($J1803,L$6),'Payer Participation Data'!$F$8:$BM$8,0)),'Payer Participation Data'!$B$10:$B$59,$C1803,'Payer Participation Data'!$C$10:$C$59,$D1803))</f>
        <v>0</v>
      </c>
      <c r="M1803" s="264">
        <f>IF(ISNA(SUMIFS(INDEX('Payer Participation Data'!$F$10:$BM$59,0,MATCH(CONCATENATE($J1803,M$6),'Payer Participation Data'!$F$8:$BM$8,0)),'Payer Participation Data'!$B$10:$B$59,$C1803,'Payer Participation Data'!$C$10:$C$59,$D1803)),"-",SUMIFS(INDEX('Payer Participation Data'!$F$10:$BM$59,0,MATCH(CONCATENATE($J1803,M$6),'Payer Participation Data'!$F$8:$BM$8,0)),'Payer Participation Data'!$B$10:$B$59,$C1803,'Payer Participation Data'!$C$10:$C$59,$D1803))</f>
        <v>0</v>
      </c>
    </row>
    <row r="1804" spans="2:13" x14ac:dyDescent="0.35">
      <c r="B1804" s="127" t="s">
        <v>80</v>
      </c>
      <c r="C1804" s="169" t="str">
        <f>IF(ISBLANK('Payer Participation Data'!$B$99),"-",'Payer Participation Data'!$B$99)</f>
        <v>-</v>
      </c>
      <c r="D1804" s="169" t="str">
        <f>IF(ISBLANK('Payer Participation Data'!$C$99),"-",'Payer Participation Data'!$C$99)</f>
        <v>-</v>
      </c>
      <c r="E1804" s="169" t="str">
        <f>IF(ISBLANK('Payer Participation Data'!$D$99),"-",'Payer Participation Data'!$D$99)</f>
        <v>-</v>
      </c>
      <c r="F1804" s="169" t="str">
        <f>IF(ISBLANK('Payer Participation Data'!$E$99),"-",'Payer Participation Data'!$E$99)</f>
        <v>-</v>
      </c>
      <c r="G1804" s="261">
        <v>2</v>
      </c>
      <c r="H1804" s="261">
        <v>4</v>
      </c>
      <c r="I1804" s="261">
        <v>5</v>
      </c>
      <c r="J1804" s="128" t="str">
        <f t="shared" si="75"/>
        <v>452</v>
      </c>
      <c r="K1804" s="128" t="s">
        <v>30</v>
      </c>
      <c r="L1804" s="263">
        <f>IF(ISNA(SUMIFS(INDEX('Payer Participation Data'!$F$10:$BM$59,0,MATCH(CONCATENATE($J1804,L$6),'Payer Participation Data'!$F$8:$BM$8,0)),'Payer Participation Data'!$B$10:$B$59,$C1804,'Payer Participation Data'!$C$10:$C$59,$D1804)),"-",SUMIFS(INDEX('Payer Participation Data'!$F$10:$BM$59,0,MATCH(CONCATENATE($J1804,L$6),'Payer Participation Data'!$F$8:$BM$8,0)),'Payer Participation Data'!$B$10:$B$59,$C1804,'Payer Participation Data'!$C$10:$C$59,$D1804))</f>
        <v>0</v>
      </c>
      <c r="M1804" s="264">
        <f>IF(ISNA(SUMIFS(INDEX('Payer Participation Data'!$F$10:$BM$59,0,MATCH(CONCATENATE($J1804,M$6),'Payer Participation Data'!$F$8:$BM$8,0)),'Payer Participation Data'!$B$10:$B$59,$C1804,'Payer Participation Data'!$C$10:$C$59,$D1804)),"-",SUMIFS(INDEX('Payer Participation Data'!$F$10:$BM$59,0,MATCH(CONCATENATE($J1804,M$6),'Payer Participation Data'!$F$8:$BM$8,0)),'Payer Participation Data'!$B$10:$B$59,$C1804,'Payer Participation Data'!$C$10:$C$59,$D1804))</f>
        <v>0</v>
      </c>
    </row>
    <row r="1805" spans="2:13" x14ac:dyDescent="0.35">
      <c r="B1805" s="127" t="s">
        <v>80</v>
      </c>
      <c r="C1805" s="169" t="str">
        <f>IF(ISBLANK('Payer Participation Data'!$B$99),"-",'Payer Participation Data'!$B$99)</f>
        <v>-</v>
      </c>
      <c r="D1805" s="169" t="str">
        <f>IF(ISBLANK('Payer Participation Data'!$C$99),"-",'Payer Participation Data'!$C$99)</f>
        <v>-</v>
      </c>
      <c r="E1805" s="169" t="str">
        <f>IF(ISBLANK('Payer Participation Data'!$D$99),"-",'Payer Participation Data'!$D$99)</f>
        <v>-</v>
      </c>
      <c r="F1805" s="169" t="str">
        <f>IF(ISBLANK('Payer Participation Data'!$E$99),"-",'Payer Participation Data'!$E$99)</f>
        <v>-</v>
      </c>
      <c r="G1805" s="260">
        <v>3</v>
      </c>
      <c r="H1805" s="260">
        <v>4</v>
      </c>
      <c r="I1805" s="260">
        <v>5</v>
      </c>
      <c r="J1805" s="102" t="str">
        <f t="shared" si="75"/>
        <v>453</v>
      </c>
      <c r="K1805" s="102" t="s">
        <v>30</v>
      </c>
      <c r="L1805" s="263">
        <f>IF(ISNA(SUMIFS(INDEX('Payer Participation Data'!$F$10:$BM$59,0,MATCH(CONCATENATE($J1805,L$6),'Payer Participation Data'!$F$8:$BM$8,0)),'Payer Participation Data'!$B$10:$B$59,$C1805,'Payer Participation Data'!$C$10:$C$59,$D1805)),"-",SUMIFS(INDEX('Payer Participation Data'!$F$10:$BM$59,0,MATCH(CONCATENATE($J1805,L$6),'Payer Participation Data'!$F$8:$BM$8,0)),'Payer Participation Data'!$B$10:$B$59,$C1805,'Payer Participation Data'!$C$10:$C$59,$D1805))</f>
        <v>0</v>
      </c>
      <c r="M1805" s="264">
        <f>IF(ISNA(SUMIFS(INDEX('Payer Participation Data'!$F$10:$BM$59,0,MATCH(CONCATENATE($J1805,M$6),'Payer Participation Data'!$F$8:$BM$8,0)),'Payer Participation Data'!$B$10:$B$59,$C1805,'Payer Participation Data'!$C$10:$C$59,$D1805)),"-",SUMIFS(INDEX('Payer Participation Data'!$F$10:$BM$59,0,MATCH(CONCATENATE($J1805,M$6),'Payer Participation Data'!$F$8:$BM$8,0)),'Payer Participation Data'!$B$10:$B$59,$C1805,'Payer Participation Data'!$C$10:$C$59,$D1805))</f>
        <v>0</v>
      </c>
    </row>
    <row r="1806" spans="2:13" x14ac:dyDescent="0.35">
      <c r="B1806" s="127" t="s">
        <v>80</v>
      </c>
      <c r="C1806" s="169" t="str">
        <f>IF(ISBLANK('Payer Participation Data'!$B$99),"-",'Payer Participation Data'!$B$99)</f>
        <v>-</v>
      </c>
      <c r="D1806" s="169" t="str">
        <f>IF(ISBLANK('Payer Participation Data'!$C$99),"-",'Payer Participation Data'!$C$99)</f>
        <v>-</v>
      </c>
      <c r="E1806" s="169" t="str">
        <f>IF(ISBLANK('Payer Participation Data'!$D$99),"-",'Payer Participation Data'!$D$99)</f>
        <v>-</v>
      </c>
      <c r="F1806" s="169" t="str">
        <f>IF(ISBLANK('Payer Participation Data'!$E$99),"-",'Payer Participation Data'!$E$99)</f>
        <v>-</v>
      </c>
      <c r="G1806" s="261">
        <v>4</v>
      </c>
      <c r="H1806" s="261">
        <v>4</v>
      </c>
      <c r="I1806" s="261">
        <v>5</v>
      </c>
      <c r="J1806" s="128" t="str">
        <f t="shared" si="75"/>
        <v>454</v>
      </c>
      <c r="K1806" s="128" t="s">
        <v>30</v>
      </c>
      <c r="L1806" s="263">
        <f>IF(ISNA(SUMIFS(INDEX('Payer Participation Data'!$F$10:$BM$59,0,MATCH(CONCATENATE($J1806,L$6),'Payer Participation Data'!$F$8:$BM$8,0)),'Payer Participation Data'!$B$10:$B$59,$C1806,'Payer Participation Data'!$C$10:$C$59,$D1806)),"-",SUMIFS(INDEX('Payer Participation Data'!$F$10:$BM$59,0,MATCH(CONCATENATE($J1806,L$6),'Payer Participation Data'!$F$8:$BM$8,0)),'Payer Participation Data'!$B$10:$B$59,$C1806,'Payer Participation Data'!$C$10:$C$59,$D1806))</f>
        <v>0</v>
      </c>
      <c r="M1806" s="264">
        <f>IF(ISNA(SUMIFS(INDEX('Payer Participation Data'!$F$10:$BM$59,0,MATCH(CONCATENATE($J1806,M$6),'Payer Participation Data'!$F$8:$BM$8,0)),'Payer Participation Data'!$B$10:$B$59,$C1806,'Payer Participation Data'!$C$10:$C$59,$D1806)),"-",SUMIFS(INDEX('Payer Participation Data'!$F$10:$BM$59,0,MATCH(CONCATENATE($J1806,M$6),'Payer Participation Data'!$F$8:$BM$8,0)),'Payer Participation Data'!$B$10:$B$59,$C1806,'Payer Participation Data'!$C$10:$C$59,$D1806))</f>
        <v>0</v>
      </c>
    </row>
    <row r="1807" spans="2:13" x14ac:dyDescent="0.35">
      <c r="B1807" s="127" t="s">
        <v>80</v>
      </c>
      <c r="C1807" s="169" t="str">
        <f>IF(ISBLANK('Payer Participation Data'!$B$100),"-",'Payer Participation Data'!$B$100)</f>
        <v>-</v>
      </c>
      <c r="D1807" s="169" t="str">
        <f>IF(ISBLANK('Payer Participation Data'!$C$100),"-",'Payer Participation Data'!$C$100)</f>
        <v>-</v>
      </c>
      <c r="E1807" s="169" t="str">
        <f>IF(ISBLANK('Payer Participation Data'!$D$100),"-",'Payer Participation Data'!$D$100)</f>
        <v>-</v>
      </c>
      <c r="F1807" s="169" t="str">
        <f>IF(ISBLANK('Payer Participation Data'!$E$100),"-",'Payer Participation Data'!$E$100)</f>
        <v>-</v>
      </c>
      <c r="G1807" s="260">
        <v>1</v>
      </c>
      <c r="H1807" s="260" t="s">
        <v>64</v>
      </c>
      <c r="I1807" s="260" t="s">
        <v>64</v>
      </c>
      <c r="J1807" s="102" t="str">
        <f t="shared" si="75"/>
        <v>BaselineBaseline1</v>
      </c>
      <c r="K1807" s="102" t="s">
        <v>30</v>
      </c>
      <c r="L1807" s="263">
        <f>IF(ISNA(SUMIFS(INDEX('Payer Participation Data'!$F$10:$BM$59,0,MATCH(CONCATENATE($J1807,L$6),'Payer Participation Data'!$F$8:$BM$8,0)),'Payer Participation Data'!$B$10:$B$59,$C1807,'Payer Participation Data'!$C$10:$C$59,$D1807)),"-",SUMIFS(INDEX('Payer Participation Data'!$F$10:$BM$59,0,MATCH(CONCATENATE($J1807,L$6),'Payer Participation Data'!$F$8:$BM$8,0)),'Payer Participation Data'!$B$10:$B$59,$C1807,'Payer Participation Data'!$C$10:$C$59,$D1807))</f>
        <v>0</v>
      </c>
      <c r="M1807" s="264">
        <f>IF(ISNA(SUMIFS(INDEX('Payer Participation Data'!$F$10:$BM$59,0,MATCH(CONCATENATE($J1807,M$6),'Payer Participation Data'!$F$8:$BM$8,0)),'Payer Participation Data'!$B$10:$B$59,$C1807,'Payer Participation Data'!$C$10:$C$59,$D1807)),"-",SUMIFS(INDEX('Payer Participation Data'!$F$10:$BM$59,0,MATCH(CONCATENATE($J1807,M$6),'Payer Participation Data'!$F$8:$BM$8,0)),'Payer Participation Data'!$B$10:$B$59,$C1807,'Payer Participation Data'!$C$10:$C$59,$D1807))</f>
        <v>0</v>
      </c>
    </row>
    <row r="1808" spans="2:13" x14ac:dyDescent="0.35">
      <c r="B1808" s="127" t="s">
        <v>80</v>
      </c>
      <c r="C1808" s="169" t="str">
        <f>IF(ISBLANK('Payer Participation Data'!$B$100),"-",'Payer Participation Data'!$B$100)</f>
        <v>-</v>
      </c>
      <c r="D1808" s="169" t="str">
        <f>IF(ISBLANK('Payer Participation Data'!$C$100),"-",'Payer Participation Data'!$C$100)</f>
        <v>-</v>
      </c>
      <c r="E1808" s="169" t="str">
        <f>IF(ISBLANK('Payer Participation Data'!$D$100),"-",'Payer Participation Data'!$D$100)</f>
        <v>-</v>
      </c>
      <c r="F1808" s="169" t="str">
        <f>IF(ISBLANK('Payer Participation Data'!$E$100),"-",'Payer Participation Data'!$E$100)</f>
        <v>-</v>
      </c>
      <c r="G1808" s="261">
        <v>2</v>
      </c>
      <c r="H1808" s="261" t="s">
        <v>64</v>
      </c>
      <c r="I1808" s="261" t="s">
        <v>64</v>
      </c>
      <c r="J1808" s="128" t="str">
        <f t="shared" si="75"/>
        <v>BaselineBaseline2</v>
      </c>
      <c r="K1808" s="128" t="s">
        <v>30</v>
      </c>
      <c r="L1808" s="263">
        <f>IF(ISNA(SUMIFS(INDEX('Payer Participation Data'!$F$10:$BM$59,0,MATCH(CONCATENATE($J1808,L$6),'Payer Participation Data'!$F$8:$BM$8,0)),'Payer Participation Data'!$B$10:$B$59,$C1808,'Payer Participation Data'!$C$10:$C$59,$D1808)),"-",SUMIFS(INDEX('Payer Participation Data'!$F$10:$BM$59,0,MATCH(CONCATENATE($J1808,L$6),'Payer Participation Data'!$F$8:$BM$8,0)),'Payer Participation Data'!$B$10:$B$59,$C1808,'Payer Participation Data'!$C$10:$C$59,$D1808))</f>
        <v>0</v>
      </c>
      <c r="M1808" s="264">
        <f>IF(ISNA(SUMIFS(INDEX('Payer Participation Data'!$F$10:$BM$59,0,MATCH(CONCATENATE($J1808,M$6),'Payer Participation Data'!$F$8:$BM$8,0)),'Payer Participation Data'!$B$10:$B$59,$C1808,'Payer Participation Data'!$C$10:$C$59,$D1808)),"-",SUMIFS(INDEX('Payer Participation Data'!$F$10:$BM$59,0,MATCH(CONCATENATE($J1808,M$6),'Payer Participation Data'!$F$8:$BM$8,0)),'Payer Participation Data'!$B$10:$B$59,$C1808,'Payer Participation Data'!$C$10:$C$59,$D1808))</f>
        <v>0</v>
      </c>
    </row>
    <row r="1809" spans="2:13" x14ac:dyDescent="0.35">
      <c r="B1809" s="127" t="s">
        <v>80</v>
      </c>
      <c r="C1809" s="169" t="str">
        <f>IF(ISBLANK('Payer Participation Data'!$B$100),"-",'Payer Participation Data'!$B$100)</f>
        <v>-</v>
      </c>
      <c r="D1809" s="169" t="str">
        <f>IF(ISBLANK('Payer Participation Data'!$C$100),"-",'Payer Participation Data'!$C$100)</f>
        <v>-</v>
      </c>
      <c r="E1809" s="169" t="str">
        <f>IF(ISBLANK('Payer Participation Data'!$D$100),"-",'Payer Participation Data'!$D$100)</f>
        <v>-</v>
      </c>
      <c r="F1809" s="169" t="str">
        <f>IF(ISBLANK('Payer Participation Data'!$E$100),"-",'Payer Participation Data'!$E$100)</f>
        <v>-</v>
      </c>
      <c r="G1809" s="260">
        <v>3</v>
      </c>
      <c r="H1809" s="260" t="s">
        <v>64</v>
      </c>
      <c r="I1809" s="260" t="s">
        <v>64</v>
      </c>
      <c r="J1809" s="102" t="str">
        <f t="shared" si="75"/>
        <v>BaselineBaseline3</v>
      </c>
      <c r="K1809" s="102" t="s">
        <v>30</v>
      </c>
      <c r="L1809" s="263">
        <f>IF(ISNA(SUMIFS(INDEX('Payer Participation Data'!$F$10:$BM$59,0,MATCH(CONCATENATE($J1809,L$6),'Payer Participation Data'!$F$8:$BM$8,0)),'Payer Participation Data'!$B$10:$B$59,$C1809,'Payer Participation Data'!$C$10:$C$59,$D1809)),"-",SUMIFS(INDEX('Payer Participation Data'!$F$10:$BM$59,0,MATCH(CONCATENATE($J1809,L$6),'Payer Participation Data'!$F$8:$BM$8,0)),'Payer Participation Data'!$B$10:$B$59,$C1809,'Payer Participation Data'!$C$10:$C$59,$D1809))</f>
        <v>0</v>
      </c>
      <c r="M1809" s="264">
        <f>IF(ISNA(SUMIFS(INDEX('Payer Participation Data'!$F$10:$BM$59,0,MATCH(CONCATENATE($J1809,M$6),'Payer Participation Data'!$F$8:$BM$8,0)),'Payer Participation Data'!$B$10:$B$59,$C1809,'Payer Participation Data'!$C$10:$C$59,$D1809)),"-",SUMIFS(INDEX('Payer Participation Data'!$F$10:$BM$59,0,MATCH(CONCATENATE($J1809,M$6),'Payer Participation Data'!$F$8:$BM$8,0)),'Payer Participation Data'!$B$10:$B$59,$C1809,'Payer Participation Data'!$C$10:$C$59,$D1809))</f>
        <v>0</v>
      </c>
    </row>
    <row r="1810" spans="2:13" x14ac:dyDescent="0.35">
      <c r="B1810" s="127" t="s">
        <v>80</v>
      </c>
      <c r="C1810" s="169" t="str">
        <f>IF(ISBLANK('Payer Participation Data'!$B$100),"-",'Payer Participation Data'!$B$100)</f>
        <v>-</v>
      </c>
      <c r="D1810" s="169" t="str">
        <f>IF(ISBLANK('Payer Participation Data'!$C$100),"-",'Payer Participation Data'!$C$100)</f>
        <v>-</v>
      </c>
      <c r="E1810" s="169" t="str">
        <f>IF(ISBLANK('Payer Participation Data'!$D$100),"-",'Payer Participation Data'!$D$100)</f>
        <v>-</v>
      </c>
      <c r="F1810" s="169" t="str">
        <f>IF(ISBLANK('Payer Participation Data'!$E$100),"-",'Payer Participation Data'!$E$100)</f>
        <v>-</v>
      </c>
      <c r="G1810" s="261">
        <v>4</v>
      </c>
      <c r="H1810" s="261" t="s">
        <v>64</v>
      </c>
      <c r="I1810" s="261" t="s">
        <v>64</v>
      </c>
      <c r="J1810" s="128" t="str">
        <f t="shared" si="75"/>
        <v>BaselineBaseline4</v>
      </c>
      <c r="K1810" s="128" t="s">
        <v>30</v>
      </c>
      <c r="L1810" s="263">
        <f>IF(ISNA(SUMIFS(INDEX('Payer Participation Data'!$F$10:$BM$59,0,MATCH(CONCATENATE($J1810,L$6),'Payer Participation Data'!$F$8:$BM$8,0)),'Payer Participation Data'!$B$10:$B$59,$C1810,'Payer Participation Data'!$C$10:$C$59,$D1810)),"-",SUMIFS(INDEX('Payer Participation Data'!$F$10:$BM$59,0,MATCH(CONCATENATE($J1810,L$6),'Payer Participation Data'!$F$8:$BM$8,0)),'Payer Participation Data'!$B$10:$B$59,$C1810,'Payer Participation Data'!$C$10:$C$59,$D1810))</f>
        <v>0</v>
      </c>
      <c r="M1810" s="264">
        <f>IF(ISNA(SUMIFS(INDEX('Payer Participation Data'!$F$10:$BM$59,0,MATCH(CONCATENATE($J1810,M$6),'Payer Participation Data'!$F$8:$BM$8,0)),'Payer Participation Data'!$B$10:$B$59,$C1810,'Payer Participation Data'!$C$10:$C$59,$D1810)),"-",SUMIFS(INDEX('Payer Participation Data'!$F$10:$BM$59,0,MATCH(CONCATENATE($J1810,M$6),'Payer Participation Data'!$F$8:$BM$8,0)),'Payer Participation Data'!$B$10:$B$59,$C1810,'Payer Participation Data'!$C$10:$C$59,$D1810))</f>
        <v>0</v>
      </c>
    </row>
    <row r="1811" spans="2:13" x14ac:dyDescent="0.35">
      <c r="B1811" s="127" t="s">
        <v>80</v>
      </c>
      <c r="C1811" s="169" t="str">
        <f>IF(ISBLANK('Payer Participation Data'!$B$100),"-",'Payer Participation Data'!$B$100)</f>
        <v>-</v>
      </c>
      <c r="D1811" s="169" t="str">
        <f>IF(ISBLANK('Payer Participation Data'!$C$100),"-",'Payer Participation Data'!$C$100)</f>
        <v>-</v>
      </c>
      <c r="E1811" s="169" t="str">
        <f>IF(ISBLANK('Payer Participation Data'!$D$100),"-",'Payer Participation Data'!$D$100)</f>
        <v>-</v>
      </c>
      <c r="F1811" s="169" t="str">
        <f>IF(ISBLANK('Payer Participation Data'!$E$100),"-",'Payer Participation Data'!$E$100)</f>
        <v>-</v>
      </c>
      <c r="G1811" s="260">
        <v>1</v>
      </c>
      <c r="H1811" s="260">
        <v>1</v>
      </c>
      <c r="I1811" s="260">
        <v>5</v>
      </c>
      <c r="J1811" s="102" t="str">
        <f t="shared" si="75"/>
        <v>151</v>
      </c>
      <c r="K1811" s="102" t="s">
        <v>30</v>
      </c>
      <c r="L1811" s="263">
        <f>IF(ISNA(SUMIFS(INDEX('Payer Participation Data'!$F$10:$BM$59,0,MATCH(CONCATENATE($J1811,L$6),'Payer Participation Data'!$F$8:$BM$8,0)),'Payer Participation Data'!$B$10:$B$59,$C1811,'Payer Participation Data'!$C$10:$C$59,$D1811)),"-",SUMIFS(INDEX('Payer Participation Data'!$F$10:$BM$59,0,MATCH(CONCATENATE($J1811,L$6),'Payer Participation Data'!$F$8:$BM$8,0)),'Payer Participation Data'!$B$10:$B$59,$C1811,'Payer Participation Data'!$C$10:$C$59,$D1811))</f>
        <v>0</v>
      </c>
      <c r="M1811" s="264">
        <f>IF(ISNA(SUMIFS(INDEX('Payer Participation Data'!$F$10:$BM$59,0,MATCH(CONCATENATE($J1811,M$6),'Payer Participation Data'!$F$8:$BM$8,0)),'Payer Participation Data'!$B$10:$B$59,$C1811,'Payer Participation Data'!$C$10:$C$59,$D1811)),"-",SUMIFS(INDEX('Payer Participation Data'!$F$10:$BM$59,0,MATCH(CONCATENATE($J1811,M$6),'Payer Participation Data'!$F$8:$BM$8,0)),'Payer Participation Data'!$B$10:$B$59,$C1811,'Payer Participation Data'!$C$10:$C$59,$D1811))</f>
        <v>0</v>
      </c>
    </row>
    <row r="1812" spans="2:13" x14ac:dyDescent="0.35">
      <c r="B1812" s="127" t="s">
        <v>80</v>
      </c>
      <c r="C1812" s="169" t="str">
        <f>IF(ISBLANK('Payer Participation Data'!$B$100),"-",'Payer Participation Data'!$B$100)</f>
        <v>-</v>
      </c>
      <c r="D1812" s="169" t="str">
        <f>IF(ISBLANK('Payer Participation Data'!$C$100),"-",'Payer Participation Data'!$C$100)</f>
        <v>-</v>
      </c>
      <c r="E1812" s="169" t="str">
        <f>IF(ISBLANK('Payer Participation Data'!$D$100),"-",'Payer Participation Data'!$D$100)</f>
        <v>-</v>
      </c>
      <c r="F1812" s="169" t="str">
        <f>IF(ISBLANK('Payer Participation Data'!$E$100),"-",'Payer Participation Data'!$E$100)</f>
        <v>-</v>
      </c>
      <c r="G1812" s="261">
        <v>2</v>
      </c>
      <c r="H1812" s="261">
        <v>1</v>
      </c>
      <c r="I1812" s="261">
        <v>5</v>
      </c>
      <c r="J1812" s="128" t="str">
        <f t="shared" si="75"/>
        <v>152</v>
      </c>
      <c r="K1812" s="128" t="s">
        <v>30</v>
      </c>
      <c r="L1812" s="263">
        <f>IF(ISNA(SUMIFS(INDEX('Payer Participation Data'!$F$10:$BM$59,0,MATCH(CONCATENATE($J1812,L$6),'Payer Participation Data'!$F$8:$BM$8,0)),'Payer Participation Data'!$B$10:$B$59,$C1812,'Payer Participation Data'!$C$10:$C$59,$D1812)),"-",SUMIFS(INDEX('Payer Participation Data'!$F$10:$BM$59,0,MATCH(CONCATENATE($J1812,L$6),'Payer Participation Data'!$F$8:$BM$8,0)),'Payer Participation Data'!$B$10:$B$59,$C1812,'Payer Participation Data'!$C$10:$C$59,$D1812))</f>
        <v>0</v>
      </c>
      <c r="M1812" s="264">
        <f>IF(ISNA(SUMIFS(INDEX('Payer Participation Data'!$F$10:$BM$59,0,MATCH(CONCATENATE($J1812,M$6),'Payer Participation Data'!$F$8:$BM$8,0)),'Payer Participation Data'!$B$10:$B$59,$C1812,'Payer Participation Data'!$C$10:$C$59,$D1812)),"-",SUMIFS(INDEX('Payer Participation Data'!$F$10:$BM$59,0,MATCH(CONCATENATE($J1812,M$6),'Payer Participation Data'!$F$8:$BM$8,0)),'Payer Participation Data'!$B$10:$B$59,$C1812,'Payer Participation Data'!$C$10:$C$59,$D1812))</f>
        <v>0</v>
      </c>
    </row>
    <row r="1813" spans="2:13" x14ac:dyDescent="0.35">
      <c r="B1813" s="127" t="s">
        <v>80</v>
      </c>
      <c r="C1813" s="169" t="str">
        <f>IF(ISBLANK('Payer Participation Data'!$B$100),"-",'Payer Participation Data'!$B$100)</f>
        <v>-</v>
      </c>
      <c r="D1813" s="169" t="str">
        <f>IF(ISBLANK('Payer Participation Data'!$C$100),"-",'Payer Participation Data'!$C$100)</f>
        <v>-</v>
      </c>
      <c r="E1813" s="169" t="str">
        <f>IF(ISBLANK('Payer Participation Data'!$D$100),"-",'Payer Participation Data'!$D$100)</f>
        <v>-</v>
      </c>
      <c r="F1813" s="169" t="str">
        <f>IF(ISBLANK('Payer Participation Data'!$E$100),"-",'Payer Participation Data'!$E$100)</f>
        <v>-</v>
      </c>
      <c r="G1813" s="260">
        <v>3</v>
      </c>
      <c r="H1813" s="260">
        <v>1</v>
      </c>
      <c r="I1813" s="260">
        <v>5</v>
      </c>
      <c r="J1813" s="102" t="str">
        <f t="shared" si="75"/>
        <v>153</v>
      </c>
      <c r="K1813" s="102" t="s">
        <v>30</v>
      </c>
      <c r="L1813" s="263">
        <f>IF(ISNA(SUMIFS(INDEX('Payer Participation Data'!$F$10:$BM$59,0,MATCH(CONCATENATE($J1813,L$6),'Payer Participation Data'!$F$8:$BM$8,0)),'Payer Participation Data'!$B$10:$B$59,$C1813,'Payer Participation Data'!$C$10:$C$59,$D1813)),"-",SUMIFS(INDEX('Payer Participation Data'!$F$10:$BM$59,0,MATCH(CONCATENATE($J1813,L$6),'Payer Participation Data'!$F$8:$BM$8,0)),'Payer Participation Data'!$B$10:$B$59,$C1813,'Payer Participation Data'!$C$10:$C$59,$D1813))</f>
        <v>0</v>
      </c>
      <c r="M1813" s="264">
        <f>IF(ISNA(SUMIFS(INDEX('Payer Participation Data'!$F$10:$BM$59,0,MATCH(CONCATENATE($J1813,M$6),'Payer Participation Data'!$F$8:$BM$8,0)),'Payer Participation Data'!$B$10:$B$59,$C1813,'Payer Participation Data'!$C$10:$C$59,$D1813)),"-",SUMIFS(INDEX('Payer Participation Data'!$F$10:$BM$59,0,MATCH(CONCATENATE($J1813,M$6),'Payer Participation Data'!$F$8:$BM$8,0)),'Payer Participation Data'!$B$10:$B$59,$C1813,'Payer Participation Data'!$C$10:$C$59,$D1813))</f>
        <v>0</v>
      </c>
    </row>
    <row r="1814" spans="2:13" x14ac:dyDescent="0.35">
      <c r="B1814" s="127" t="s">
        <v>80</v>
      </c>
      <c r="C1814" s="169" t="str">
        <f>IF(ISBLANK('Payer Participation Data'!$B$100),"-",'Payer Participation Data'!$B$100)</f>
        <v>-</v>
      </c>
      <c r="D1814" s="169" t="str">
        <f>IF(ISBLANK('Payer Participation Data'!$C$100),"-",'Payer Participation Data'!$C$100)</f>
        <v>-</v>
      </c>
      <c r="E1814" s="169" t="str">
        <f>IF(ISBLANK('Payer Participation Data'!$D$100),"-",'Payer Participation Data'!$D$100)</f>
        <v>-</v>
      </c>
      <c r="F1814" s="169" t="str">
        <f>IF(ISBLANK('Payer Participation Data'!$E$100),"-",'Payer Participation Data'!$E$100)</f>
        <v>-</v>
      </c>
      <c r="G1814" s="261">
        <v>4</v>
      </c>
      <c r="H1814" s="261">
        <v>1</v>
      </c>
      <c r="I1814" s="261">
        <v>5</v>
      </c>
      <c r="J1814" s="128" t="str">
        <f t="shared" si="75"/>
        <v>154</v>
      </c>
      <c r="K1814" s="128" t="s">
        <v>30</v>
      </c>
      <c r="L1814" s="263">
        <f>IF(ISNA(SUMIFS(INDEX('Payer Participation Data'!$F$10:$BM$59,0,MATCH(CONCATENATE($J1814,L$6),'Payer Participation Data'!$F$8:$BM$8,0)),'Payer Participation Data'!$B$10:$B$59,$C1814,'Payer Participation Data'!$C$10:$C$59,$D1814)),"-",SUMIFS(INDEX('Payer Participation Data'!$F$10:$BM$59,0,MATCH(CONCATENATE($J1814,L$6),'Payer Participation Data'!$F$8:$BM$8,0)),'Payer Participation Data'!$B$10:$B$59,$C1814,'Payer Participation Data'!$C$10:$C$59,$D1814))</f>
        <v>0</v>
      </c>
      <c r="M1814" s="264">
        <f>IF(ISNA(SUMIFS(INDEX('Payer Participation Data'!$F$10:$BM$59,0,MATCH(CONCATENATE($J1814,M$6),'Payer Participation Data'!$F$8:$BM$8,0)),'Payer Participation Data'!$B$10:$B$59,$C1814,'Payer Participation Data'!$C$10:$C$59,$D1814)),"-",SUMIFS(INDEX('Payer Participation Data'!$F$10:$BM$59,0,MATCH(CONCATENATE($J1814,M$6),'Payer Participation Data'!$F$8:$BM$8,0)),'Payer Participation Data'!$B$10:$B$59,$C1814,'Payer Participation Data'!$C$10:$C$59,$D1814))</f>
        <v>0</v>
      </c>
    </row>
    <row r="1815" spans="2:13" x14ac:dyDescent="0.35">
      <c r="B1815" s="127" t="s">
        <v>80</v>
      </c>
      <c r="C1815" s="169" t="str">
        <f>IF(ISBLANK('Payer Participation Data'!$B$100),"-",'Payer Participation Data'!$B$100)</f>
        <v>-</v>
      </c>
      <c r="D1815" s="169" t="str">
        <f>IF(ISBLANK('Payer Participation Data'!$C$100),"-",'Payer Participation Data'!$C$100)</f>
        <v>-</v>
      </c>
      <c r="E1815" s="169" t="str">
        <f>IF(ISBLANK('Payer Participation Data'!$D$100),"-",'Payer Participation Data'!$D$100)</f>
        <v>-</v>
      </c>
      <c r="F1815" s="169" t="str">
        <f>IF(ISBLANK('Payer Participation Data'!$E$100),"-",'Payer Participation Data'!$E$100)</f>
        <v>-</v>
      </c>
      <c r="G1815" s="260">
        <v>1</v>
      </c>
      <c r="H1815" s="260">
        <v>2</v>
      </c>
      <c r="I1815" s="260">
        <v>5</v>
      </c>
      <c r="J1815" s="102" t="str">
        <f t="shared" si="75"/>
        <v>251</v>
      </c>
      <c r="K1815" s="102" t="s">
        <v>30</v>
      </c>
      <c r="L1815" s="263">
        <f>IF(ISNA(SUMIFS(INDEX('Payer Participation Data'!$F$10:$BM$59,0,MATCH(CONCATENATE($J1815,L$6),'Payer Participation Data'!$F$8:$BM$8,0)),'Payer Participation Data'!$B$10:$B$59,$C1815,'Payer Participation Data'!$C$10:$C$59,$D1815)),"-",SUMIFS(INDEX('Payer Participation Data'!$F$10:$BM$59,0,MATCH(CONCATENATE($J1815,L$6),'Payer Participation Data'!$F$8:$BM$8,0)),'Payer Participation Data'!$B$10:$B$59,$C1815,'Payer Participation Data'!$C$10:$C$59,$D1815))</f>
        <v>0</v>
      </c>
      <c r="M1815" s="264">
        <f>IF(ISNA(SUMIFS(INDEX('Payer Participation Data'!$F$10:$BM$59,0,MATCH(CONCATENATE($J1815,M$6),'Payer Participation Data'!$F$8:$BM$8,0)),'Payer Participation Data'!$B$10:$B$59,$C1815,'Payer Participation Data'!$C$10:$C$59,$D1815)),"-",SUMIFS(INDEX('Payer Participation Data'!$F$10:$BM$59,0,MATCH(CONCATENATE($J1815,M$6),'Payer Participation Data'!$F$8:$BM$8,0)),'Payer Participation Data'!$B$10:$B$59,$C1815,'Payer Participation Data'!$C$10:$C$59,$D1815))</f>
        <v>0</v>
      </c>
    </row>
    <row r="1816" spans="2:13" x14ac:dyDescent="0.35">
      <c r="B1816" s="127" t="s">
        <v>80</v>
      </c>
      <c r="C1816" s="169" t="str">
        <f>IF(ISBLANK('Payer Participation Data'!$B$100),"-",'Payer Participation Data'!$B$100)</f>
        <v>-</v>
      </c>
      <c r="D1816" s="169" t="str">
        <f>IF(ISBLANK('Payer Participation Data'!$C$100),"-",'Payer Participation Data'!$C$100)</f>
        <v>-</v>
      </c>
      <c r="E1816" s="169" t="str">
        <f>IF(ISBLANK('Payer Participation Data'!$D$100),"-",'Payer Participation Data'!$D$100)</f>
        <v>-</v>
      </c>
      <c r="F1816" s="169" t="str">
        <f>IF(ISBLANK('Payer Participation Data'!$E$100),"-",'Payer Participation Data'!$E$100)</f>
        <v>-</v>
      </c>
      <c r="G1816" s="261">
        <v>2</v>
      </c>
      <c r="H1816" s="261">
        <v>2</v>
      </c>
      <c r="I1816" s="261">
        <v>5</v>
      </c>
      <c r="J1816" s="128" t="str">
        <f t="shared" si="75"/>
        <v>252</v>
      </c>
      <c r="K1816" s="128" t="s">
        <v>30</v>
      </c>
      <c r="L1816" s="263">
        <f>IF(ISNA(SUMIFS(INDEX('Payer Participation Data'!$F$10:$BM$59,0,MATCH(CONCATENATE($J1816,L$6),'Payer Participation Data'!$F$8:$BM$8,0)),'Payer Participation Data'!$B$10:$B$59,$C1816,'Payer Participation Data'!$C$10:$C$59,$D1816)),"-",SUMIFS(INDEX('Payer Participation Data'!$F$10:$BM$59,0,MATCH(CONCATENATE($J1816,L$6),'Payer Participation Data'!$F$8:$BM$8,0)),'Payer Participation Data'!$B$10:$B$59,$C1816,'Payer Participation Data'!$C$10:$C$59,$D1816))</f>
        <v>0</v>
      </c>
      <c r="M1816" s="264">
        <f>IF(ISNA(SUMIFS(INDEX('Payer Participation Data'!$F$10:$BM$59,0,MATCH(CONCATENATE($J1816,M$6),'Payer Participation Data'!$F$8:$BM$8,0)),'Payer Participation Data'!$B$10:$B$59,$C1816,'Payer Participation Data'!$C$10:$C$59,$D1816)),"-",SUMIFS(INDEX('Payer Participation Data'!$F$10:$BM$59,0,MATCH(CONCATENATE($J1816,M$6),'Payer Participation Data'!$F$8:$BM$8,0)),'Payer Participation Data'!$B$10:$B$59,$C1816,'Payer Participation Data'!$C$10:$C$59,$D1816))</f>
        <v>0</v>
      </c>
    </row>
    <row r="1817" spans="2:13" x14ac:dyDescent="0.35">
      <c r="B1817" s="127" t="s">
        <v>80</v>
      </c>
      <c r="C1817" s="169" t="str">
        <f>IF(ISBLANK('Payer Participation Data'!$B$100),"-",'Payer Participation Data'!$B$100)</f>
        <v>-</v>
      </c>
      <c r="D1817" s="169" t="str">
        <f>IF(ISBLANK('Payer Participation Data'!$C$100),"-",'Payer Participation Data'!$C$100)</f>
        <v>-</v>
      </c>
      <c r="E1817" s="169" t="str">
        <f>IF(ISBLANK('Payer Participation Data'!$D$100),"-",'Payer Participation Data'!$D$100)</f>
        <v>-</v>
      </c>
      <c r="F1817" s="169" t="str">
        <f>IF(ISBLANK('Payer Participation Data'!$E$100),"-",'Payer Participation Data'!$E$100)</f>
        <v>-</v>
      </c>
      <c r="G1817" s="260">
        <v>3</v>
      </c>
      <c r="H1817" s="260">
        <v>2</v>
      </c>
      <c r="I1817" s="260">
        <v>5</v>
      </c>
      <c r="J1817" s="102" t="str">
        <f t="shared" si="75"/>
        <v>253</v>
      </c>
      <c r="K1817" s="102" t="s">
        <v>30</v>
      </c>
      <c r="L1817" s="263">
        <f>IF(ISNA(SUMIFS(INDEX('Payer Participation Data'!$F$10:$BM$59,0,MATCH(CONCATENATE($J1817,L$6),'Payer Participation Data'!$F$8:$BM$8,0)),'Payer Participation Data'!$B$10:$B$59,$C1817,'Payer Participation Data'!$C$10:$C$59,$D1817)),"-",SUMIFS(INDEX('Payer Participation Data'!$F$10:$BM$59,0,MATCH(CONCATENATE($J1817,L$6),'Payer Participation Data'!$F$8:$BM$8,0)),'Payer Participation Data'!$B$10:$B$59,$C1817,'Payer Participation Data'!$C$10:$C$59,$D1817))</f>
        <v>0</v>
      </c>
      <c r="M1817" s="264">
        <f>IF(ISNA(SUMIFS(INDEX('Payer Participation Data'!$F$10:$BM$59,0,MATCH(CONCATENATE($J1817,M$6),'Payer Participation Data'!$F$8:$BM$8,0)),'Payer Participation Data'!$B$10:$B$59,$C1817,'Payer Participation Data'!$C$10:$C$59,$D1817)),"-",SUMIFS(INDEX('Payer Participation Data'!$F$10:$BM$59,0,MATCH(CONCATENATE($J1817,M$6),'Payer Participation Data'!$F$8:$BM$8,0)),'Payer Participation Data'!$B$10:$B$59,$C1817,'Payer Participation Data'!$C$10:$C$59,$D1817))</f>
        <v>0</v>
      </c>
    </row>
    <row r="1818" spans="2:13" x14ac:dyDescent="0.35">
      <c r="B1818" s="127" t="s">
        <v>80</v>
      </c>
      <c r="C1818" s="169" t="str">
        <f>IF(ISBLANK('Payer Participation Data'!$B$100),"-",'Payer Participation Data'!$B$100)</f>
        <v>-</v>
      </c>
      <c r="D1818" s="169" t="str">
        <f>IF(ISBLANK('Payer Participation Data'!$C$100),"-",'Payer Participation Data'!$C$100)</f>
        <v>-</v>
      </c>
      <c r="E1818" s="169" t="str">
        <f>IF(ISBLANK('Payer Participation Data'!$D$100),"-",'Payer Participation Data'!$D$100)</f>
        <v>-</v>
      </c>
      <c r="F1818" s="169" t="str">
        <f>IF(ISBLANK('Payer Participation Data'!$E$100),"-",'Payer Participation Data'!$E$100)</f>
        <v>-</v>
      </c>
      <c r="G1818" s="261">
        <v>4</v>
      </c>
      <c r="H1818" s="261">
        <v>2</v>
      </c>
      <c r="I1818" s="261">
        <v>5</v>
      </c>
      <c r="J1818" s="128" t="str">
        <f t="shared" si="75"/>
        <v>254</v>
      </c>
      <c r="K1818" s="128" t="s">
        <v>30</v>
      </c>
      <c r="L1818" s="263">
        <f>IF(ISNA(SUMIFS(INDEX('Payer Participation Data'!$F$10:$BM$59,0,MATCH(CONCATENATE($J1818,L$6),'Payer Participation Data'!$F$8:$BM$8,0)),'Payer Participation Data'!$B$10:$B$59,$C1818,'Payer Participation Data'!$C$10:$C$59,$D1818)),"-",SUMIFS(INDEX('Payer Participation Data'!$F$10:$BM$59,0,MATCH(CONCATENATE($J1818,L$6),'Payer Participation Data'!$F$8:$BM$8,0)),'Payer Participation Data'!$B$10:$B$59,$C1818,'Payer Participation Data'!$C$10:$C$59,$D1818))</f>
        <v>0</v>
      </c>
      <c r="M1818" s="264">
        <f>IF(ISNA(SUMIFS(INDEX('Payer Participation Data'!$F$10:$BM$59,0,MATCH(CONCATENATE($J1818,M$6),'Payer Participation Data'!$F$8:$BM$8,0)),'Payer Participation Data'!$B$10:$B$59,$C1818,'Payer Participation Data'!$C$10:$C$59,$D1818)),"-",SUMIFS(INDEX('Payer Participation Data'!$F$10:$BM$59,0,MATCH(CONCATENATE($J1818,M$6),'Payer Participation Data'!$F$8:$BM$8,0)),'Payer Participation Data'!$B$10:$B$59,$C1818,'Payer Participation Data'!$C$10:$C$59,$D1818))</f>
        <v>0</v>
      </c>
    </row>
    <row r="1819" spans="2:13" x14ac:dyDescent="0.35">
      <c r="B1819" s="127" t="s">
        <v>80</v>
      </c>
      <c r="C1819" s="169" t="str">
        <f>IF(ISBLANK('Payer Participation Data'!$B$100),"-",'Payer Participation Data'!$B$100)</f>
        <v>-</v>
      </c>
      <c r="D1819" s="169" t="str">
        <f>IF(ISBLANK('Payer Participation Data'!$C$100),"-",'Payer Participation Data'!$C$100)</f>
        <v>-</v>
      </c>
      <c r="E1819" s="169" t="str">
        <f>IF(ISBLANK('Payer Participation Data'!$D$100),"-",'Payer Participation Data'!$D$100)</f>
        <v>-</v>
      </c>
      <c r="F1819" s="169" t="str">
        <f>IF(ISBLANK('Payer Participation Data'!$E$100),"-",'Payer Participation Data'!$E$100)</f>
        <v>-</v>
      </c>
      <c r="G1819" s="260">
        <v>1</v>
      </c>
      <c r="H1819" s="260">
        <v>3</v>
      </c>
      <c r="I1819" s="260">
        <v>5</v>
      </c>
      <c r="J1819" s="102" t="str">
        <f t="shared" si="75"/>
        <v>351</v>
      </c>
      <c r="K1819" s="102" t="s">
        <v>30</v>
      </c>
      <c r="L1819" s="263">
        <f>IF(ISNA(SUMIFS(INDEX('Payer Participation Data'!$F$10:$BM$59,0,MATCH(CONCATENATE($J1819,L$6),'Payer Participation Data'!$F$8:$BM$8,0)),'Payer Participation Data'!$B$10:$B$59,$C1819,'Payer Participation Data'!$C$10:$C$59,$D1819)),"-",SUMIFS(INDEX('Payer Participation Data'!$F$10:$BM$59,0,MATCH(CONCATENATE($J1819,L$6),'Payer Participation Data'!$F$8:$BM$8,0)),'Payer Participation Data'!$B$10:$B$59,$C1819,'Payer Participation Data'!$C$10:$C$59,$D1819))</f>
        <v>0</v>
      </c>
      <c r="M1819" s="264">
        <f>IF(ISNA(SUMIFS(INDEX('Payer Participation Data'!$F$10:$BM$59,0,MATCH(CONCATENATE($J1819,M$6),'Payer Participation Data'!$F$8:$BM$8,0)),'Payer Participation Data'!$B$10:$B$59,$C1819,'Payer Participation Data'!$C$10:$C$59,$D1819)),"-",SUMIFS(INDEX('Payer Participation Data'!$F$10:$BM$59,0,MATCH(CONCATENATE($J1819,M$6),'Payer Participation Data'!$F$8:$BM$8,0)),'Payer Participation Data'!$B$10:$B$59,$C1819,'Payer Participation Data'!$C$10:$C$59,$D1819))</f>
        <v>0</v>
      </c>
    </row>
    <row r="1820" spans="2:13" x14ac:dyDescent="0.35">
      <c r="B1820" s="127" t="s">
        <v>80</v>
      </c>
      <c r="C1820" s="169" t="str">
        <f>IF(ISBLANK('Payer Participation Data'!$B$100),"-",'Payer Participation Data'!$B$100)</f>
        <v>-</v>
      </c>
      <c r="D1820" s="169" t="str">
        <f>IF(ISBLANK('Payer Participation Data'!$C$100),"-",'Payer Participation Data'!$C$100)</f>
        <v>-</v>
      </c>
      <c r="E1820" s="169" t="str">
        <f>IF(ISBLANK('Payer Participation Data'!$D$100),"-",'Payer Participation Data'!$D$100)</f>
        <v>-</v>
      </c>
      <c r="F1820" s="169" t="str">
        <f>IF(ISBLANK('Payer Participation Data'!$E$100),"-",'Payer Participation Data'!$E$100)</f>
        <v>-</v>
      </c>
      <c r="G1820" s="261">
        <v>2</v>
      </c>
      <c r="H1820" s="261">
        <v>3</v>
      </c>
      <c r="I1820" s="261">
        <v>5</v>
      </c>
      <c r="J1820" s="128" t="str">
        <f t="shared" si="75"/>
        <v>352</v>
      </c>
      <c r="K1820" s="128" t="s">
        <v>30</v>
      </c>
      <c r="L1820" s="263">
        <f>IF(ISNA(SUMIFS(INDEX('Payer Participation Data'!$F$10:$BM$59,0,MATCH(CONCATENATE($J1820,L$6),'Payer Participation Data'!$F$8:$BM$8,0)),'Payer Participation Data'!$B$10:$B$59,$C1820,'Payer Participation Data'!$C$10:$C$59,$D1820)),"-",SUMIFS(INDEX('Payer Participation Data'!$F$10:$BM$59,0,MATCH(CONCATENATE($J1820,L$6),'Payer Participation Data'!$F$8:$BM$8,0)),'Payer Participation Data'!$B$10:$B$59,$C1820,'Payer Participation Data'!$C$10:$C$59,$D1820))</f>
        <v>0</v>
      </c>
      <c r="M1820" s="264">
        <f>IF(ISNA(SUMIFS(INDEX('Payer Participation Data'!$F$10:$BM$59,0,MATCH(CONCATENATE($J1820,M$6),'Payer Participation Data'!$F$8:$BM$8,0)),'Payer Participation Data'!$B$10:$B$59,$C1820,'Payer Participation Data'!$C$10:$C$59,$D1820)),"-",SUMIFS(INDEX('Payer Participation Data'!$F$10:$BM$59,0,MATCH(CONCATENATE($J1820,M$6),'Payer Participation Data'!$F$8:$BM$8,0)),'Payer Participation Data'!$B$10:$B$59,$C1820,'Payer Participation Data'!$C$10:$C$59,$D1820))</f>
        <v>0</v>
      </c>
    </row>
    <row r="1821" spans="2:13" x14ac:dyDescent="0.35">
      <c r="B1821" s="127" t="s">
        <v>80</v>
      </c>
      <c r="C1821" s="169" t="str">
        <f>IF(ISBLANK('Payer Participation Data'!$B$100),"-",'Payer Participation Data'!$B$100)</f>
        <v>-</v>
      </c>
      <c r="D1821" s="169" t="str">
        <f>IF(ISBLANK('Payer Participation Data'!$C$100),"-",'Payer Participation Data'!$C$100)</f>
        <v>-</v>
      </c>
      <c r="E1821" s="169" t="str">
        <f>IF(ISBLANK('Payer Participation Data'!$D$100),"-",'Payer Participation Data'!$D$100)</f>
        <v>-</v>
      </c>
      <c r="F1821" s="169" t="str">
        <f>IF(ISBLANK('Payer Participation Data'!$E$100),"-",'Payer Participation Data'!$E$100)</f>
        <v>-</v>
      </c>
      <c r="G1821" s="260">
        <v>3</v>
      </c>
      <c r="H1821" s="260">
        <v>3</v>
      </c>
      <c r="I1821" s="260">
        <v>5</v>
      </c>
      <c r="J1821" s="102" t="str">
        <f t="shared" si="75"/>
        <v>353</v>
      </c>
      <c r="K1821" s="102" t="s">
        <v>30</v>
      </c>
      <c r="L1821" s="263">
        <f>IF(ISNA(SUMIFS(INDEX('Payer Participation Data'!$F$10:$BM$59,0,MATCH(CONCATENATE($J1821,L$6),'Payer Participation Data'!$F$8:$BM$8,0)),'Payer Participation Data'!$B$10:$B$59,$C1821,'Payer Participation Data'!$C$10:$C$59,$D1821)),"-",SUMIFS(INDEX('Payer Participation Data'!$F$10:$BM$59,0,MATCH(CONCATENATE($J1821,L$6),'Payer Participation Data'!$F$8:$BM$8,0)),'Payer Participation Data'!$B$10:$B$59,$C1821,'Payer Participation Data'!$C$10:$C$59,$D1821))</f>
        <v>0</v>
      </c>
      <c r="M1821" s="264">
        <f>IF(ISNA(SUMIFS(INDEX('Payer Participation Data'!$F$10:$BM$59,0,MATCH(CONCATENATE($J1821,M$6),'Payer Participation Data'!$F$8:$BM$8,0)),'Payer Participation Data'!$B$10:$B$59,$C1821,'Payer Participation Data'!$C$10:$C$59,$D1821)),"-",SUMIFS(INDEX('Payer Participation Data'!$F$10:$BM$59,0,MATCH(CONCATENATE($J1821,M$6),'Payer Participation Data'!$F$8:$BM$8,0)),'Payer Participation Data'!$B$10:$B$59,$C1821,'Payer Participation Data'!$C$10:$C$59,$D1821))</f>
        <v>0</v>
      </c>
    </row>
    <row r="1822" spans="2:13" x14ac:dyDescent="0.35">
      <c r="B1822" s="127" t="s">
        <v>80</v>
      </c>
      <c r="C1822" s="169" t="str">
        <f>IF(ISBLANK('Payer Participation Data'!$B$100),"-",'Payer Participation Data'!$B$100)</f>
        <v>-</v>
      </c>
      <c r="D1822" s="169" t="str">
        <f>IF(ISBLANK('Payer Participation Data'!$C$100),"-",'Payer Participation Data'!$C$100)</f>
        <v>-</v>
      </c>
      <c r="E1822" s="169" t="str">
        <f>IF(ISBLANK('Payer Participation Data'!$D$100),"-",'Payer Participation Data'!$D$100)</f>
        <v>-</v>
      </c>
      <c r="F1822" s="169" t="str">
        <f>IF(ISBLANK('Payer Participation Data'!$E$100),"-",'Payer Participation Data'!$E$100)</f>
        <v>-</v>
      </c>
      <c r="G1822" s="261">
        <v>4</v>
      </c>
      <c r="H1822" s="261">
        <v>3</v>
      </c>
      <c r="I1822" s="261">
        <v>5</v>
      </c>
      <c r="J1822" s="128" t="str">
        <f t="shared" si="75"/>
        <v>354</v>
      </c>
      <c r="K1822" s="128" t="s">
        <v>30</v>
      </c>
      <c r="L1822" s="263">
        <f>IF(ISNA(SUMIFS(INDEX('Payer Participation Data'!$F$10:$BM$59,0,MATCH(CONCATENATE($J1822,L$6),'Payer Participation Data'!$F$8:$BM$8,0)),'Payer Participation Data'!$B$10:$B$59,$C1822,'Payer Participation Data'!$C$10:$C$59,$D1822)),"-",SUMIFS(INDEX('Payer Participation Data'!$F$10:$BM$59,0,MATCH(CONCATENATE($J1822,L$6),'Payer Participation Data'!$F$8:$BM$8,0)),'Payer Participation Data'!$B$10:$B$59,$C1822,'Payer Participation Data'!$C$10:$C$59,$D1822))</f>
        <v>0</v>
      </c>
      <c r="M1822" s="264">
        <f>IF(ISNA(SUMIFS(INDEX('Payer Participation Data'!$F$10:$BM$59,0,MATCH(CONCATENATE($J1822,M$6),'Payer Participation Data'!$F$8:$BM$8,0)),'Payer Participation Data'!$B$10:$B$59,$C1822,'Payer Participation Data'!$C$10:$C$59,$D1822)),"-",SUMIFS(INDEX('Payer Participation Data'!$F$10:$BM$59,0,MATCH(CONCATENATE($J1822,M$6),'Payer Participation Data'!$F$8:$BM$8,0)),'Payer Participation Data'!$B$10:$B$59,$C1822,'Payer Participation Data'!$C$10:$C$59,$D1822))</f>
        <v>0</v>
      </c>
    </row>
    <row r="1823" spans="2:13" x14ac:dyDescent="0.35">
      <c r="B1823" s="127" t="s">
        <v>80</v>
      </c>
      <c r="C1823" s="169" t="str">
        <f>IF(ISBLANK('Payer Participation Data'!$B$100),"-",'Payer Participation Data'!$B$100)</f>
        <v>-</v>
      </c>
      <c r="D1823" s="169" t="str">
        <f>IF(ISBLANK('Payer Participation Data'!$C$100),"-",'Payer Participation Data'!$C$100)</f>
        <v>-</v>
      </c>
      <c r="E1823" s="169" t="str">
        <f>IF(ISBLANK('Payer Participation Data'!$D$100),"-",'Payer Participation Data'!$D$100)</f>
        <v>-</v>
      </c>
      <c r="F1823" s="169" t="str">
        <f>IF(ISBLANK('Payer Participation Data'!$E$100),"-",'Payer Participation Data'!$E$100)</f>
        <v>-</v>
      </c>
      <c r="G1823" s="260">
        <v>1</v>
      </c>
      <c r="H1823" s="260">
        <v>4</v>
      </c>
      <c r="I1823" s="260">
        <v>5</v>
      </c>
      <c r="J1823" s="102" t="str">
        <f t="shared" si="75"/>
        <v>451</v>
      </c>
      <c r="K1823" s="102" t="s">
        <v>30</v>
      </c>
      <c r="L1823" s="263">
        <f>IF(ISNA(SUMIFS(INDEX('Payer Participation Data'!$F$10:$BM$59,0,MATCH(CONCATENATE($J1823,L$6),'Payer Participation Data'!$F$8:$BM$8,0)),'Payer Participation Data'!$B$10:$B$59,$C1823,'Payer Participation Data'!$C$10:$C$59,$D1823)),"-",SUMIFS(INDEX('Payer Participation Data'!$F$10:$BM$59,0,MATCH(CONCATENATE($J1823,L$6),'Payer Participation Data'!$F$8:$BM$8,0)),'Payer Participation Data'!$B$10:$B$59,$C1823,'Payer Participation Data'!$C$10:$C$59,$D1823))</f>
        <v>0</v>
      </c>
      <c r="M1823" s="264">
        <f>IF(ISNA(SUMIFS(INDEX('Payer Participation Data'!$F$10:$BM$59,0,MATCH(CONCATENATE($J1823,M$6),'Payer Participation Data'!$F$8:$BM$8,0)),'Payer Participation Data'!$B$10:$B$59,$C1823,'Payer Participation Data'!$C$10:$C$59,$D1823)),"-",SUMIFS(INDEX('Payer Participation Data'!$F$10:$BM$59,0,MATCH(CONCATENATE($J1823,M$6),'Payer Participation Data'!$F$8:$BM$8,0)),'Payer Participation Data'!$B$10:$B$59,$C1823,'Payer Participation Data'!$C$10:$C$59,$D1823))</f>
        <v>0</v>
      </c>
    </row>
    <row r="1824" spans="2:13" x14ac:dyDescent="0.35">
      <c r="B1824" s="127" t="s">
        <v>80</v>
      </c>
      <c r="C1824" s="169" t="str">
        <f>IF(ISBLANK('Payer Participation Data'!$B$100),"-",'Payer Participation Data'!$B$100)</f>
        <v>-</v>
      </c>
      <c r="D1824" s="169" t="str">
        <f>IF(ISBLANK('Payer Participation Data'!$C$100),"-",'Payer Participation Data'!$C$100)</f>
        <v>-</v>
      </c>
      <c r="E1824" s="169" t="str">
        <f>IF(ISBLANK('Payer Participation Data'!$D$100),"-",'Payer Participation Data'!$D$100)</f>
        <v>-</v>
      </c>
      <c r="F1824" s="169" t="str">
        <f>IF(ISBLANK('Payer Participation Data'!$E$100),"-",'Payer Participation Data'!$E$100)</f>
        <v>-</v>
      </c>
      <c r="G1824" s="261">
        <v>2</v>
      </c>
      <c r="H1824" s="261">
        <v>4</v>
      </c>
      <c r="I1824" s="261">
        <v>5</v>
      </c>
      <c r="J1824" s="128" t="str">
        <f t="shared" si="75"/>
        <v>452</v>
      </c>
      <c r="K1824" s="128" t="s">
        <v>30</v>
      </c>
      <c r="L1824" s="263">
        <f>IF(ISNA(SUMIFS(INDEX('Payer Participation Data'!$F$10:$BM$59,0,MATCH(CONCATENATE($J1824,L$6),'Payer Participation Data'!$F$8:$BM$8,0)),'Payer Participation Data'!$B$10:$B$59,$C1824,'Payer Participation Data'!$C$10:$C$59,$D1824)),"-",SUMIFS(INDEX('Payer Participation Data'!$F$10:$BM$59,0,MATCH(CONCATENATE($J1824,L$6),'Payer Participation Data'!$F$8:$BM$8,0)),'Payer Participation Data'!$B$10:$B$59,$C1824,'Payer Participation Data'!$C$10:$C$59,$D1824))</f>
        <v>0</v>
      </c>
      <c r="M1824" s="264">
        <f>IF(ISNA(SUMIFS(INDEX('Payer Participation Data'!$F$10:$BM$59,0,MATCH(CONCATENATE($J1824,M$6),'Payer Participation Data'!$F$8:$BM$8,0)),'Payer Participation Data'!$B$10:$B$59,$C1824,'Payer Participation Data'!$C$10:$C$59,$D1824)),"-",SUMIFS(INDEX('Payer Participation Data'!$F$10:$BM$59,0,MATCH(CONCATENATE($J1824,M$6),'Payer Participation Data'!$F$8:$BM$8,0)),'Payer Participation Data'!$B$10:$B$59,$C1824,'Payer Participation Data'!$C$10:$C$59,$D1824))</f>
        <v>0</v>
      </c>
    </row>
    <row r="1825" spans="2:13" x14ac:dyDescent="0.35">
      <c r="B1825" s="127" t="s">
        <v>80</v>
      </c>
      <c r="C1825" s="169" t="str">
        <f>IF(ISBLANK('Payer Participation Data'!$B$100),"-",'Payer Participation Data'!$B$100)</f>
        <v>-</v>
      </c>
      <c r="D1825" s="169" t="str">
        <f>IF(ISBLANK('Payer Participation Data'!$C$100),"-",'Payer Participation Data'!$C$100)</f>
        <v>-</v>
      </c>
      <c r="E1825" s="169" t="str">
        <f>IF(ISBLANK('Payer Participation Data'!$D$100),"-",'Payer Participation Data'!$D$100)</f>
        <v>-</v>
      </c>
      <c r="F1825" s="169" t="str">
        <f>IF(ISBLANK('Payer Participation Data'!$E$100),"-",'Payer Participation Data'!$E$100)</f>
        <v>-</v>
      </c>
      <c r="G1825" s="260">
        <v>3</v>
      </c>
      <c r="H1825" s="260">
        <v>4</v>
      </c>
      <c r="I1825" s="260">
        <v>5</v>
      </c>
      <c r="J1825" s="102" t="str">
        <f t="shared" si="75"/>
        <v>453</v>
      </c>
      <c r="K1825" s="102" t="s">
        <v>30</v>
      </c>
      <c r="L1825" s="263">
        <f>IF(ISNA(SUMIFS(INDEX('Payer Participation Data'!$F$10:$BM$59,0,MATCH(CONCATENATE($J1825,L$6),'Payer Participation Data'!$F$8:$BM$8,0)),'Payer Participation Data'!$B$10:$B$59,$C1825,'Payer Participation Data'!$C$10:$C$59,$D1825)),"-",SUMIFS(INDEX('Payer Participation Data'!$F$10:$BM$59,0,MATCH(CONCATENATE($J1825,L$6),'Payer Participation Data'!$F$8:$BM$8,0)),'Payer Participation Data'!$B$10:$B$59,$C1825,'Payer Participation Data'!$C$10:$C$59,$D1825))</f>
        <v>0</v>
      </c>
      <c r="M1825" s="264">
        <f>IF(ISNA(SUMIFS(INDEX('Payer Participation Data'!$F$10:$BM$59,0,MATCH(CONCATENATE($J1825,M$6),'Payer Participation Data'!$F$8:$BM$8,0)),'Payer Participation Data'!$B$10:$B$59,$C1825,'Payer Participation Data'!$C$10:$C$59,$D1825)),"-",SUMIFS(INDEX('Payer Participation Data'!$F$10:$BM$59,0,MATCH(CONCATENATE($J1825,M$6),'Payer Participation Data'!$F$8:$BM$8,0)),'Payer Participation Data'!$B$10:$B$59,$C1825,'Payer Participation Data'!$C$10:$C$59,$D1825))</f>
        <v>0</v>
      </c>
    </row>
    <row r="1826" spans="2:13" x14ac:dyDescent="0.35">
      <c r="B1826" s="127" t="s">
        <v>80</v>
      </c>
      <c r="C1826" s="169" t="str">
        <f>IF(ISBLANK('Payer Participation Data'!$B$100),"-",'Payer Participation Data'!$B$100)</f>
        <v>-</v>
      </c>
      <c r="D1826" s="169" t="str">
        <f>IF(ISBLANK('Payer Participation Data'!$C$100),"-",'Payer Participation Data'!$C$100)</f>
        <v>-</v>
      </c>
      <c r="E1826" s="169" t="str">
        <f>IF(ISBLANK('Payer Participation Data'!$D$100),"-",'Payer Participation Data'!$D$100)</f>
        <v>-</v>
      </c>
      <c r="F1826" s="169" t="str">
        <f>IF(ISBLANK('Payer Participation Data'!$E$100),"-",'Payer Participation Data'!$E$100)</f>
        <v>-</v>
      </c>
      <c r="G1826" s="261">
        <v>4</v>
      </c>
      <c r="H1826" s="261">
        <v>4</v>
      </c>
      <c r="I1826" s="261">
        <v>5</v>
      </c>
      <c r="J1826" s="128" t="str">
        <f t="shared" si="75"/>
        <v>454</v>
      </c>
      <c r="K1826" s="128" t="s">
        <v>30</v>
      </c>
      <c r="L1826" s="263">
        <f>IF(ISNA(SUMIFS(INDEX('Payer Participation Data'!$F$10:$BM$59,0,MATCH(CONCATENATE($J1826,L$6),'Payer Participation Data'!$F$8:$BM$8,0)),'Payer Participation Data'!$B$10:$B$59,$C1826,'Payer Participation Data'!$C$10:$C$59,$D1826)),"-",SUMIFS(INDEX('Payer Participation Data'!$F$10:$BM$59,0,MATCH(CONCATENATE($J1826,L$6),'Payer Participation Data'!$F$8:$BM$8,0)),'Payer Participation Data'!$B$10:$B$59,$C1826,'Payer Participation Data'!$C$10:$C$59,$D1826))</f>
        <v>0</v>
      </c>
      <c r="M1826" s="264">
        <f>IF(ISNA(SUMIFS(INDEX('Payer Participation Data'!$F$10:$BM$59,0,MATCH(CONCATENATE($J1826,M$6),'Payer Participation Data'!$F$8:$BM$8,0)),'Payer Participation Data'!$B$10:$B$59,$C1826,'Payer Participation Data'!$C$10:$C$59,$D1826)),"-",SUMIFS(INDEX('Payer Participation Data'!$F$10:$BM$59,0,MATCH(CONCATENATE($J1826,M$6),'Payer Participation Data'!$F$8:$BM$8,0)),'Payer Participation Data'!$B$10:$B$59,$C1826,'Payer Participation Data'!$C$10:$C$59,$D1826))</f>
        <v>0</v>
      </c>
    </row>
    <row r="1827" spans="2:13" x14ac:dyDescent="0.35">
      <c r="B1827" s="127" t="s">
        <v>80</v>
      </c>
      <c r="C1827" s="169" t="str">
        <f>IF(ISBLANK('Payer Participation Data'!$B$101),"-",'Payer Participation Data'!$B$101)</f>
        <v>-</v>
      </c>
      <c r="D1827" s="169" t="str">
        <f>IF(ISBLANK('Payer Participation Data'!$C$101),"-",'Payer Participation Data'!$C$101)</f>
        <v>-</v>
      </c>
      <c r="E1827" s="169" t="str">
        <f>IF(ISBLANK('Payer Participation Data'!$D$101),"-",'Payer Participation Data'!$D$101)</f>
        <v>-</v>
      </c>
      <c r="F1827" s="169" t="str">
        <f>IF(ISBLANK('Payer Participation Data'!$E$101),"-",'Payer Participation Data'!$E$101)</f>
        <v>-</v>
      </c>
      <c r="G1827" s="260">
        <v>1</v>
      </c>
      <c r="H1827" s="260" t="s">
        <v>64</v>
      </c>
      <c r="I1827" s="260" t="s">
        <v>64</v>
      </c>
      <c r="J1827" s="102" t="str">
        <f t="shared" si="75"/>
        <v>BaselineBaseline1</v>
      </c>
      <c r="K1827" s="102" t="s">
        <v>30</v>
      </c>
      <c r="L1827" s="263">
        <f>IF(ISNA(SUMIFS(INDEX('Payer Participation Data'!$F$10:$BM$59,0,MATCH(CONCATENATE($J1827,L$6),'Payer Participation Data'!$F$8:$BM$8,0)),'Payer Participation Data'!$B$10:$B$59,$C1827,'Payer Participation Data'!$C$10:$C$59,$D1827)),"-",SUMIFS(INDEX('Payer Participation Data'!$F$10:$BM$59,0,MATCH(CONCATENATE($J1827,L$6),'Payer Participation Data'!$F$8:$BM$8,0)),'Payer Participation Data'!$B$10:$B$59,$C1827,'Payer Participation Data'!$C$10:$C$59,$D1827))</f>
        <v>0</v>
      </c>
      <c r="M1827" s="264">
        <f>IF(ISNA(SUMIFS(INDEX('Payer Participation Data'!$F$10:$BM$59,0,MATCH(CONCATENATE($J1827,M$6),'Payer Participation Data'!$F$8:$BM$8,0)),'Payer Participation Data'!$B$10:$B$59,$C1827,'Payer Participation Data'!$C$10:$C$59,$D1827)),"-",SUMIFS(INDEX('Payer Participation Data'!$F$10:$BM$59,0,MATCH(CONCATENATE($J1827,M$6),'Payer Participation Data'!$F$8:$BM$8,0)),'Payer Participation Data'!$B$10:$B$59,$C1827,'Payer Participation Data'!$C$10:$C$59,$D1827))</f>
        <v>0</v>
      </c>
    </row>
    <row r="1828" spans="2:13" x14ac:dyDescent="0.35">
      <c r="B1828" s="127" t="s">
        <v>80</v>
      </c>
      <c r="C1828" s="169" t="str">
        <f>IF(ISBLANK('Payer Participation Data'!$B$101),"-",'Payer Participation Data'!$B$101)</f>
        <v>-</v>
      </c>
      <c r="D1828" s="169" t="str">
        <f>IF(ISBLANK('Payer Participation Data'!$C$101),"-",'Payer Participation Data'!$C$101)</f>
        <v>-</v>
      </c>
      <c r="E1828" s="169" t="str">
        <f>IF(ISBLANK('Payer Participation Data'!$D$101),"-",'Payer Participation Data'!$D$101)</f>
        <v>-</v>
      </c>
      <c r="F1828" s="169" t="str">
        <f>IF(ISBLANK('Payer Participation Data'!$E$101),"-",'Payer Participation Data'!$E$101)</f>
        <v>-</v>
      </c>
      <c r="G1828" s="261">
        <v>2</v>
      </c>
      <c r="H1828" s="261" t="s">
        <v>64</v>
      </c>
      <c r="I1828" s="261" t="s">
        <v>64</v>
      </c>
      <c r="J1828" s="128" t="str">
        <f t="shared" si="75"/>
        <v>BaselineBaseline2</v>
      </c>
      <c r="K1828" s="128" t="s">
        <v>30</v>
      </c>
      <c r="L1828" s="263">
        <f>IF(ISNA(SUMIFS(INDEX('Payer Participation Data'!$F$10:$BM$59,0,MATCH(CONCATENATE($J1828,L$6),'Payer Participation Data'!$F$8:$BM$8,0)),'Payer Participation Data'!$B$10:$B$59,$C1828,'Payer Participation Data'!$C$10:$C$59,$D1828)),"-",SUMIFS(INDEX('Payer Participation Data'!$F$10:$BM$59,0,MATCH(CONCATENATE($J1828,L$6),'Payer Participation Data'!$F$8:$BM$8,0)),'Payer Participation Data'!$B$10:$B$59,$C1828,'Payer Participation Data'!$C$10:$C$59,$D1828))</f>
        <v>0</v>
      </c>
      <c r="M1828" s="264">
        <f>IF(ISNA(SUMIFS(INDEX('Payer Participation Data'!$F$10:$BM$59,0,MATCH(CONCATENATE($J1828,M$6),'Payer Participation Data'!$F$8:$BM$8,0)),'Payer Participation Data'!$B$10:$B$59,$C1828,'Payer Participation Data'!$C$10:$C$59,$D1828)),"-",SUMIFS(INDEX('Payer Participation Data'!$F$10:$BM$59,0,MATCH(CONCATENATE($J1828,M$6),'Payer Participation Data'!$F$8:$BM$8,0)),'Payer Participation Data'!$B$10:$B$59,$C1828,'Payer Participation Data'!$C$10:$C$59,$D1828))</f>
        <v>0</v>
      </c>
    </row>
    <row r="1829" spans="2:13" x14ac:dyDescent="0.35">
      <c r="B1829" s="127" t="s">
        <v>80</v>
      </c>
      <c r="C1829" s="169" t="str">
        <f>IF(ISBLANK('Payer Participation Data'!$B$101),"-",'Payer Participation Data'!$B$101)</f>
        <v>-</v>
      </c>
      <c r="D1829" s="169" t="str">
        <f>IF(ISBLANK('Payer Participation Data'!$C$101),"-",'Payer Participation Data'!$C$101)</f>
        <v>-</v>
      </c>
      <c r="E1829" s="169" t="str">
        <f>IF(ISBLANK('Payer Participation Data'!$D$101),"-",'Payer Participation Data'!$D$101)</f>
        <v>-</v>
      </c>
      <c r="F1829" s="169" t="str">
        <f>IF(ISBLANK('Payer Participation Data'!$E$101),"-",'Payer Participation Data'!$E$101)</f>
        <v>-</v>
      </c>
      <c r="G1829" s="260">
        <v>3</v>
      </c>
      <c r="H1829" s="260" t="s">
        <v>64</v>
      </c>
      <c r="I1829" s="260" t="s">
        <v>64</v>
      </c>
      <c r="J1829" s="102" t="str">
        <f t="shared" si="75"/>
        <v>BaselineBaseline3</v>
      </c>
      <c r="K1829" s="102" t="s">
        <v>30</v>
      </c>
      <c r="L1829" s="263">
        <f>IF(ISNA(SUMIFS(INDEX('Payer Participation Data'!$F$10:$BM$59,0,MATCH(CONCATENATE($J1829,L$6),'Payer Participation Data'!$F$8:$BM$8,0)),'Payer Participation Data'!$B$10:$B$59,$C1829,'Payer Participation Data'!$C$10:$C$59,$D1829)),"-",SUMIFS(INDEX('Payer Participation Data'!$F$10:$BM$59,0,MATCH(CONCATENATE($J1829,L$6),'Payer Participation Data'!$F$8:$BM$8,0)),'Payer Participation Data'!$B$10:$B$59,$C1829,'Payer Participation Data'!$C$10:$C$59,$D1829))</f>
        <v>0</v>
      </c>
      <c r="M1829" s="264">
        <f>IF(ISNA(SUMIFS(INDEX('Payer Participation Data'!$F$10:$BM$59,0,MATCH(CONCATENATE($J1829,M$6),'Payer Participation Data'!$F$8:$BM$8,0)),'Payer Participation Data'!$B$10:$B$59,$C1829,'Payer Participation Data'!$C$10:$C$59,$D1829)),"-",SUMIFS(INDEX('Payer Participation Data'!$F$10:$BM$59,0,MATCH(CONCATENATE($J1829,M$6),'Payer Participation Data'!$F$8:$BM$8,0)),'Payer Participation Data'!$B$10:$B$59,$C1829,'Payer Participation Data'!$C$10:$C$59,$D1829))</f>
        <v>0</v>
      </c>
    </row>
    <row r="1830" spans="2:13" x14ac:dyDescent="0.35">
      <c r="B1830" s="127" t="s">
        <v>80</v>
      </c>
      <c r="C1830" s="169" t="str">
        <f>IF(ISBLANK('Payer Participation Data'!$B$101),"-",'Payer Participation Data'!$B$101)</f>
        <v>-</v>
      </c>
      <c r="D1830" s="169" t="str">
        <f>IF(ISBLANK('Payer Participation Data'!$C$101),"-",'Payer Participation Data'!$C$101)</f>
        <v>-</v>
      </c>
      <c r="E1830" s="169" t="str">
        <f>IF(ISBLANK('Payer Participation Data'!$D$101),"-",'Payer Participation Data'!$D$101)</f>
        <v>-</v>
      </c>
      <c r="F1830" s="169" t="str">
        <f>IF(ISBLANK('Payer Participation Data'!$E$101),"-",'Payer Participation Data'!$E$101)</f>
        <v>-</v>
      </c>
      <c r="G1830" s="261">
        <v>4</v>
      </c>
      <c r="H1830" s="261" t="s">
        <v>64</v>
      </c>
      <c r="I1830" s="261" t="s">
        <v>64</v>
      </c>
      <c r="J1830" s="128" t="str">
        <f t="shared" si="75"/>
        <v>BaselineBaseline4</v>
      </c>
      <c r="K1830" s="128" t="s">
        <v>30</v>
      </c>
      <c r="L1830" s="263">
        <f>IF(ISNA(SUMIFS(INDEX('Payer Participation Data'!$F$10:$BM$59,0,MATCH(CONCATENATE($J1830,L$6),'Payer Participation Data'!$F$8:$BM$8,0)),'Payer Participation Data'!$B$10:$B$59,$C1830,'Payer Participation Data'!$C$10:$C$59,$D1830)),"-",SUMIFS(INDEX('Payer Participation Data'!$F$10:$BM$59,0,MATCH(CONCATENATE($J1830,L$6),'Payer Participation Data'!$F$8:$BM$8,0)),'Payer Participation Data'!$B$10:$B$59,$C1830,'Payer Participation Data'!$C$10:$C$59,$D1830))</f>
        <v>0</v>
      </c>
      <c r="M1830" s="264">
        <f>IF(ISNA(SUMIFS(INDEX('Payer Participation Data'!$F$10:$BM$59,0,MATCH(CONCATENATE($J1830,M$6),'Payer Participation Data'!$F$8:$BM$8,0)),'Payer Participation Data'!$B$10:$B$59,$C1830,'Payer Participation Data'!$C$10:$C$59,$D1830)),"-",SUMIFS(INDEX('Payer Participation Data'!$F$10:$BM$59,0,MATCH(CONCATENATE($J1830,M$6),'Payer Participation Data'!$F$8:$BM$8,0)),'Payer Participation Data'!$B$10:$B$59,$C1830,'Payer Participation Data'!$C$10:$C$59,$D1830))</f>
        <v>0</v>
      </c>
    </row>
    <row r="1831" spans="2:13" x14ac:dyDescent="0.35">
      <c r="B1831" s="127" t="s">
        <v>80</v>
      </c>
      <c r="C1831" s="169" t="str">
        <f>IF(ISBLANK('Payer Participation Data'!$B$101),"-",'Payer Participation Data'!$B$101)</f>
        <v>-</v>
      </c>
      <c r="D1831" s="169" t="str">
        <f>IF(ISBLANK('Payer Participation Data'!$C$101),"-",'Payer Participation Data'!$C$101)</f>
        <v>-</v>
      </c>
      <c r="E1831" s="169" t="str">
        <f>IF(ISBLANK('Payer Participation Data'!$D$101),"-",'Payer Participation Data'!$D$101)</f>
        <v>-</v>
      </c>
      <c r="F1831" s="169" t="str">
        <f>IF(ISBLANK('Payer Participation Data'!$E$101),"-",'Payer Participation Data'!$E$101)</f>
        <v>-</v>
      </c>
      <c r="G1831" s="260">
        <v>1</v>
      </c>
      <c r="H1831" s="260">
        <v>1</v>
      </c>
      <c r="I1831" s="260">
        <v>5</v>
      </c>
      <c r="J1831" s="102" t="str">
        <f t="shared" si="75"/>
        <v>151</v>
      </c>
      <c r="K1831" s="102" t="s">
        <v>30</v>
      </c>
      <c r="L1831" s="263">
        <f>IF(ISNA(SUMIFS(INDEX('Payer Participation Data'!$F$10:$BM$59,0,MATCH(CONCATENATE($J1831,L$6),'Payer Participation Data'!$F$8:$BM$8,0)),'Payer Participation Data'!$B$10:$B$59,$C1831,'Payer Participation Data'!$C$10:$C$59,$D1831)),"-",SUMIFS(INDEX('Payer Participation Data'!$F$10:$BM$59,0,MATCH(CONCATENATE($J1831,L$6),'Payer Participation Data'!$F$8:$BM$8,0)),'Payer Participation Data'!$B$10:$B$59,$C1831,'Payer Participation Data'!$C$10:$C$59,$D1831))</f>
        <v>0</v>
      </c>
      <c r="M1831" s="264">
        <f>IF(ISNA(SUMIFS(INDEX('Payer Participation Data'!$F$10:$BM$59,0,MATCH(CONCATENATE($J1831,M$6),'Payer Participation Data'!$F$8:$BM$8,0)),'Payer Participation Data'!$B$10:$B$59,$C1831,'Payer Participation Data'!$C$10:$C$59,$D1831)),"-",SUMIFS(INDEX('Payer Participation Data'!$F$10:$BM$59,0,MATCH(CONCATENATE($J1831,M$6),'Payer Participation Data'!$F$8:$BM$8,0)),'Payer Participation Data'!$B$10:$B$59,$C1831,'Payer Participation Data'!$C$10:$C$59,$D1831))</f>
        <v>0</v>
      </c>
    </row>
    <row r="1832" spans="2:13" x14ac:dyDescent="0.35">
      <c r="B1832" s="127" t="s">
        <v>80</v>
      </c>
      <c r="C1832" s="169" t="str">
        <f>IF(ISBLANK('Payer Participation Data'!$B$101),"-",'Payer Participation Data'!$B$101)</f>
        <v>-</v>
      </c>
      <c r="D1832" s="169" t="str">
        <f>IF(ISBLANK('Payer Participation Data'!$C$101),"-",'Payer Participation Data'!$C$101)</f>
        <v>-</v>
      </c>
      <c r="E1832" s="169" t="str">
        <f>IF(ISBLANK('Payer Participation Data'!$D$101),"-",'Payer Participation Data'!$D$101)</f>
        <v>-</v>
      </c>
      <c r="F1832" s="169" t="str">
        <f>IF(ISBLANK('Payer Participation Data'!$E$101),"-",'Payer Participation Data'!$E$101)</f>
        <v>-</v>
      </c>
      <c r="G1832" s="261">
        <v>2</v>
      </c>
      <c r="H1832" s="261">
        <v>1</v>
      </c>
      <c r="I1832" s="261">
        <v>5</v>
      </c>
      <c r="J1832" s="128" t="str">
        <f t="shared" si="75"/>
        <v>152</v>
      </c>
      <c r="K1832" s="128" t="s">
        <v>30</v>
      </c>
      <c r="L1832" s="263">
        <f>IF(ISNA(SUMIFS(INDEX('Payer Participation Data'!$F$10:$BM$59,0,MATCH(CONCATENATE($J1832,L$6),'Payer Participation Data'!$F$8:$BM$8,0)),'Payer Participation Data'!$B$10:$B$59,$C1832,'Payer Participation Data'!$C$10:$C$59,$D1832)),"-",SUMIFS(INDEX('Payer Participation Data'!$F$10:$BM$59,0,MATCH(CONCATENATE($J1832,L$6),'Payer Participation Data'!$F$8:$BM$8,0)),'Payer Participation Data'!$B$10:$B$59,$C1832,'Payer Participation Data'!$C$10:$C$59,$D1832))</f>
        <v>0</v>
      </c>
      <c r="M1832" s="264">
        <f>IF(ISNA(SUMIFS(INDEX('Payer Participation Data'!$F$10:$BM$59,0,MATCH(CONCATENATE($J1832,M$6),'Payer Participation Data'!$F$8:$BM$8,0)),'Payer Participation Data'!$B$10:$B$59,$C1832,'Payer Participation Data'!$C$10:$C$59,$D1832)),"-",SUMIFS(INDEX('Payer Participation Data'!$F$10:$BM$59,0,MATCH(CONCATENATE($J1832,M$6),'Payer Participation Data'!$F$8:$BM$8,0)),'Payer Participation Data'!$B$10:$B$59,$C1832,'Payer Participation Data'!$C$10:$C$59,$D1832))</f>
        <v>0</v>
      </c>
    </row>
    <row r="1833" spans="2:13" x14ac:dyDescent="0.35">
      <c r="B1833" s="127" t="s">
        <v>80</v>
      </c>
      <c r="C1833" s="169" t="str">
        <f>IF(ISBLANK('Payer Participation Data'!$B$101),"-",'Payer Participation Data'!$B$101)</f>
        <v>-</v>
      </c>
      <c r="D1833" s="169" t="str">
        <f>IF(ISBLANK('Payer Participation Data'!$C$101),"-",'Payer Participation Data'!$C$101)</f>
        <v>-</v>
      </c>
      <c r="E1833" s="169" t="str">
        <f>IF(ISBLANK('Payer Participation Data'!$D$101),"-",'Payer Participation Data'!$D$101)</f>
        <v>-</v>
      </c>
      <c r="F1833" s="169" t="str">
        <f>IF(ISBLANK('Payer Participation Data'!$E$101),"-",'Payer Participation Data'!$E$101)</f>
        <v>-</v>
      </c>
      <c r="G1833" s="260">
        <v>3</v>
      </c>
      <c r="H1833" s="260">
        <v>1</v>
      </c>
      <c r="I1833" s="260">
        <v>5</v>
      </c>
      <c r="J1833" s="102" t="str">
        <f t="shared" si="75"/>
        <v>153</v>
      </c>
      <c r="K1833" s="102" t="s">
        <v>30</v>
      </c>
      <c r="L1833" s="263">
        <f>IF(ISNA(SUMIFS(INDEX('Payer Participation Data'!$F$10:$BM$59,0,MATCH(CONCATENATE($J1833,L$6),'Payer Participation Data'!$F$8:$BM$8,0)),'Payer Participation Data'!$B$10:$B$59,$C1833,'Payer Participation Data'!$C$10:$C$59,$D1833)),"-",SUMIFS(INDEX('Payer Participation Data'!$F$10:$BM$59,0,MATCH(CONCATENATE($J1833,L$6),'Payer Participation Data'!$F$8:$BM$8,0)),'Payer Participation Data'!$B$10:$B$59,$C1833,'Payer Participation Data'!$C$10:$C$59,$D1833))</f>
        <v>0</v>
      </c>
      <c r="M1833" s="264">
        <f>IF(ISNA(SUMIFS(INDEX('Payer Participation Data'!$F$10:$BM$59,0,MATCH(CONCATENATE($J1833,M$6),'Payer Participation Data'!$F$8:$BM$8,0)),'Payer Participation Data'!$B$10:$B$59,$C1833,'Payer Participation Data'!$C$10:$C$59,$D1833)),"-",SUMIFS(INDEX('Payer Participation Data'!$F$10:$BM$59,0,MATCH(CONCATENATE($J1833,M$6),'Payer Participation Data'!$F$8:$BM$8,0)),'Payer Participation Data'!$B$10:$B$59,$C1833,'Payer Participation Data'!$C$10:$C$59,$D1833))</f>
        <v>0</v>
      </c>
    </row>
    <row r="1834" spans="2:13" x14ac:dyDescent="0.35">
      <c r="B1834" s="127" t="s">
        <v>80</v>
      </c>
      <c r="C1834" s="169" t="str">
        <f>IF(ISBLANK('Payer Participation Data'!$B$101),"-",'Payer Participation Data'!$B$101)</f>
        <v>-</v>
      </c>
      <c r="D1834" s="169" t="str">
        <f>IF(ISBLANK('Payer Participation Data'!$C$101),"-",'Payer Participation Data'!$C$101)</f>
        <v>-</v>
      </c>
      <c r="E1834" s="169" t="str">
        <f>IF(ISBLANK('Payer Participation Data'!$D$101),"-",'Payer Participation Data'!$D$101)</f>
        <v>-</v>
      </c>
      <c r="F1834" s="169" t="str">
        <f>IF(ISBLANK('Payer Participation Data'!$E$101),"-",'Payer Participation Data'!$E$101)</f>
        <v>-</v>
      </c>
      <c r="G1834" s="261">
        <v>4</v>
      </c>
      <c r="H1834" s="261">
        <v>1</v>
      </c>
      <c r="I1834" s="261">
        <v>5</v>
      </c>
      <c r="J1834" s="128" t="str">
        <f t="shared" si="75"/>
        <v>154</v>
      </c>
      <c r="K1834" s="128" t="s">
        <v>30</v>
      </c>
      <c r="L1834" s="263">
        <f>IF(ISNA(SUMIFS(INDEX('Payer Participation Data'!$F$10:$BM$59,0,MATCH(CONCATENATE($J1834,L$6),'Payer Participation Data'!$F$8:$BM$8,0)),'Payer Participation Data'!$B$10:$B$59,$C1834,'Payer Participation Data'!$C$10:$C$59,$D1834)),"-",SUMIFS(INDEX('Payer Participation Data'!$F$10:$BM$59,0,MATCH(CONCATENATE($J1834,L$6),'Payer Participation Data'!$F$8:$BM$8,0)),'Payer Participation Data'!$B$10:$B$59,$C1834,'Payer Participation Data'!$C$10:$C$59,$D1834))</f>
        <v>0</v>
      </c>
      <c r="M1834" s="264">
        <f>IF(ISNA(SUMIFS(INDEX('Payer Participation Data'!$F$10:$BM$59,0,MATCH(CONCATENATE($J1834,M$6),'Payer Participation Data'!$F$8:$BM$8,0)),'Payer Participation Data'!$B$10:$B$59,$C1834,'Payer Participation Data'!$C$10:$C$59,$D1834)),"-",SUMIFS(INDEX('Payer Participation Data'!$F$10:$BM$59,0,MATCH(CONCATENATE($J1834,M$6),'Payer Participation Data'!$F$8:$BM$8,0)),'Payer Participation Data'!$B$10:$B$59,$C1834,'Payer Participation Data'!$C$10:$C$59,$D1834))</f>
        <v>0</v>
      </c>
    </row>
    <row r="1835" spans="2:13" x14ac:dyDescent="0.35">
      <c r="B1835" s="127" t="s">
        <v>80</v>
      </c>
      <c r="C1835" s="169" t="str">
        <f>IF(ISBLANK('Payer Participation Data'!$B$101),"-",'Payer Participation Data'!$B$101)</f>
        <v>-</v>
      </c>
      <c r="D1835" s="169" t="str">
        <f>IF(ISBLANK('Payer Participation Data'!$C$101),"-",'Payer Participation Data'!$C$101)</f>
        <v>-</v>
      </c>
      <c r="E1835" s="169" t="str">
        <f>IF(ISBLANK('Payer Participation Data'!$D$101),"-",'Payer Participation Data'!$D$101)</f>
        <v>-</v>
      </c>
      <c r="F1835" s="169" t="str">
        <f>IF(ISBLANK('Payer Participation Data'!$E$101),"-",'Payer Participation Data'!$E$101)</f>
        <v>-</v>
      </c>
      <c r="G1835" s="260">
        <v>1</v>
      </c>
      <c r="H1835" s="260">
        <v>2</v>
      </c>
      <c r="I1835" s="260">
        <v>5</v>
      </c>
      <c r="J1835" s="102" t="str">
        <f t="shared" si="75"/>
        <v>251</v>
      </c>
      <c r="K1835" s="102" t="s">
        <v>30</v>
      </c>
      <c r="L1835" s="263">
        <f>IF(ISNA(SUMIFS(INDEX('Payer Participation Data'!$F$10:$BM$59,0,MATCH(CONCATENATE($J1835,L$6),'Payer Participation Data'!$F$8:$BM$8,0)),'Payer Participation Data'!$B$10:$B$59,$C1835,'Payer Participation Data'!$C$10:$C$59,$D1835)),"-",SUMIFS(INDEX('Payer Participation Data'!$F$10:$BM$59,0,MATCH(CONCATENATE($J1835,L$6),'Payer Participation Data'!$F$8:$BM$8,0)),'Payer Participation Data'!$B$10:$B$59,$C1835,'Payer Participation Data'!$C$10:$C$59,$D1835))</f>
        <v>0</v>
      </c>
      <c r="M1835" s="264">
        <f>IF(ISNA(SUMIFS(INDEX('Payer Participation Data'!$F$10:$BM$59,0,MATCH(CONCATENATE($J1835,M$6),'Payer Participation Data'!$F$8:$BM$8,0)),'Payer Participation Data'!$B$10:$B$59,$C1835,'Payer Participation Data'!$C$10:$C$59,$D1835)),"-",SUMIFS(INDEX('Payer Participation Data'!$F$10:$BM$59,0,MATCH(CONCATENATE($J1835,M$6),'Payer Participation Data'!$F$8:$BM$8,0)),'Payer Participation Data'!$B$10:$B$59,$C1835,'Payer Participation Data'!$C$10:$C$59,$D1835))</f>
        <v>0</v>
      </c>
    </row>
    <row r="1836" spans="2:13" x14ac:dyDescent="0.35">
      <c r="B1836" s="127" t="s">
        <v>80</v>
      </c>
      <c r="C1836" s="169" t="str">
        <f>IF(ISBLANK('Payer Participation Data'!$B$101),"-",'Payer Participation Data'!$B$101)</f>
        <v>-</v>
      </c>
      <c r="D1836" s="169" t="str">
        <f>IF(ISBLANK('Payer Participation Data'!$C$101),"-",'Payer Participation Data'!$C$101)</f>
        <v>-</v>
      </c>
      <c r="E1836" s="169" t="str">
        <f>IF(ISBLANK('Payer Participation Data'!$D$101),"-",'Payer Participation Data'!$D$101)</f>
        <v>-</v>
      </c>
      <c r="F1836" s="169" t="str">
        <f>IF(ISBLANK('Payer Participation Data'!$E$101),"-",'Payer Participation Data'!$E$101)</f>
        <v>-</v>
      </c>
      <c r="G1836" s="261">
        <v>2</v>
      </c>
      <c r="H1836" s="261">
        <v>2</v>
      </c>
      <c r="I1836" s="261">
        <v>5</v>
      </c>
      <c r="J1836" s="128" t="str">
        <f t="shared" si="75"/>
        <v>252</v>
      </c>
      <c r="K1836" s="128" t="s">
        <v>30</v>
      </c>
      <c r="L1836" s="263">
        <f>IF(ISNA(SUMIFS(INDEX('Payer Participation Data'!$F$10:$BM$59,0,MATCH(CONCATENATE($J1836,L$6),'Payer Participation Data'!$F$8:$BM$8,0)),'Payer Participation Data'!$B$10:$B$59,$C1836,'Payer Participation Data'!$C$10:$C$59,$D1836)),"-",SUMIFS(INDEX('Payer Participation Data'!$F$10:$BM$59,0,MATCH(CONCATENATE($J1836,L$6),'Payer Participation Data'!$F$8:$BM$8,0)),'Payer Participation Data'!$B$10:$B$59,$C1836,'Payer Participation Data'!$C$10:$C$59,$D1836))</f>
        <v>0</v>
      </c>
      <c r="M1836" s="264">
        <f>IF(ISNA(SUMIFS(INDEX('Payer Participation Data'!$F$10:$BM$59,0,MATCH(CONCATENATE($J1836,M$6),'Payer Participation Data'!$F$8:$BM$8,0)),'Payer Participation Data'!$B$10:$B$59,$C1836,'Payer Participation Data'!$C$10:$C$59,$D1836)),"-",SUMIFS(INDEX('Payer Participation Data'!$F$10:$BM$59,0,MATCH(CONCATENATE($J1836,M$6),'Payer Participation Data'!$F$8:$BM$8,0)),'Payer Participation Data'!$B$10:$B$59,$C1836,'Payer Participation Data'!$C$10:$C$59,$D1836))</f>
        <v>0</v>
      </c>
    </row>
    <row r="1837" spans="2:13" x14ac:dyDescent="0.35">
      <c r="B1837" s="127" t="s">
        <v>80</v>
      </c>
      <c r="C1837" s="169" t="str">
        <f>IF(ISBLANK('Payer Participation Data'!$B$101),"-",'Payer Participation Data'!$B$101)</f>
        <v>-</v>
      </c>
      <c r="D1837" s="169" t="str">
        <f>IF(ISBLANK('Payer Participation Data'!$C$101),"-",'Payer Participation Data'!$C$101)</f>
        <v>-</v>
      </c>
      <c r="E1837" s="169" t="str">
        <f>IF(ISBLANK('Payer Participation Data'!$D$101),"-",'Payer Participation Data'!$D$101)</f>
        <v>-</v>
      </c>
      <c r="F1837" s="169" t="str">
        <f>IF(ISBLANK('Payer Participation Data'!$E$101),"-",'Payer Participation Data'!$E$101)</f>
        <v>-</v>
      </c>
      <c r="G1837" s="260">
        <v>3</v>
      </c>
      <c r="H1837" s="260">
        <v>2</v>
      </c>
      <c r="I1837" s="260">
        <v>5</v>
      </c>
      <c r="J1837" s="102" t="str">
        <f t="shared" si="75"/>
        <v>253</v>
      </c>
      <c r="K1837" s="102" t="s">
        <v>30</v>
      </c>
      <c r="L1837" s="263">
        <f>IF(ISNA(SUMIFS(INDEX('Payer Participation Data'!$F$10:$BM$59,0,MATCH(CONCATENATE($J1837,L$6),'Payer Participation Data'!$F$8:$BM$8,0)),'Payer Participation Data'!$B$10:$B$59,$C1837,'Payer Participation Data'!$C$10:$C$59,$D1837)),"-",SUMIFS(INDEX('Payer Participation Data'!$F$10:$BM$59,0,MATCH(CONCATENATE($J1837,L$6),'Payer Participation Data'!$F$8:$BM$8,0)),'Payer Participation Data'!$B$10:$B$59,$C1837,'Payer Participation Data'!$C$10:$C$59,$D1837))</f>
        <v>0</v>
      </c>
      <c r="M1837" s="264">
        <f>IF(ISNA(SUMIFS(INDEX('Payer Participation Data'!$F$10:$BM$59,0,MATCH(CONCATENATE($J1837,M$6),'Payer Participation Data'!$F$8:$BM$8,0)),'Payer Participation Data'!$B$10:$B$59,$C1837,'Payer Participation Data'!$C$10:$C$59,$D1837)),"-",SUMIFS(INDEX('Payer Participation Data'!$F$10:$BM$59,0,MATCH(CONCATENATE($J1837,M$6),'Payer Participation Data'!$F$8:$BM$8,0)),'Payer Participation Data'!$B$10:$B$59,$C1837,'Payer Participation Data'!$C$10:$C$59,$D1837))</f>
        <v>0</v>
      </c>
    </row>
    <row r="1838" spans="2:13" x14ac:dyDescent="0.35">
      <c r="B1838" s="127" t="s">
        <v>80</v>
      </c>
      <c r="C1838" s="169" t="str">
        <f>IF(ISBLANK('Payer Participation Data'!$B$101),"-",'Payer Participation Data'!$B$101)</f>
        <v>-</v>
      </c>
      <c r="D1838" s="169" t="str">
        <f>IF(ISBLANK('Payer Participation Data'!$C$101),"-",'Payer Participation Data'!$C$101)</f>
        <v>-</v>
      </c>
      <c r="E1838" s="169" t="str">
        <f>IF(ISBLANK('Payer Participation Data'!$D$101),"-",'Payer Participation Data'!$D$101)</f>
        <v>-</v>
      </c>
      <c r="F1838" s="169" t="str">
        <f>IF(ISBLANK('Payer Participation Data'!$E$101),"-",'Payer Participation Data'!$E$101)</f>
        <v>-</v>
      </c>
      <c r="G1838" s="261">
        <v>4</v>
      </c>
      <c r="H1838" s="261">
        <v>2</v>
      </c>
      <c r="I1838" s="261">
        <v>5</v>
      </c>
      <c r="J1838" s="128" t="str">
        <f t="shared" si="75"/>
        <v>254</v>
      </c>
      <c r="K1838" s="128" t="s">
        <v>30</v>
      </c>
      <c r="L1838" s="263">
        <f>IF(ISNA(SUMIFS(INDEX('Payer Participation Data'!$F$10:$BM$59,0,MATCH(CONCATENATE($J1838,L$6),'Payer Participation Data'!$F$8:$BM$8,0)),'Payer Participation Data'!$B$10:$B$59,$C1838,'Payer Participation Data'!$C$10:$C$59,$D1838)),"-",SUMIFS(INDEX('Payer Participation Data'!$F$10:$BM$59,0,MATCH(CONCATENATE($J1838,L$6),'Payer Participation Data'!$F$8:$BM$8,0)),'Payer Participation Data'!$B$10:$B$59,$C1838,'Payer Participation Data'!$C$10:$C$59,$D1838))</f>
        <v>0</v>
      </c>
      <c r="M1838" s="264">
        <f>IF(ISNA(SUMIFS(INDEX('Payer Participation Data'!$F$10:$BM$59,0,MATCH(CONCATENATE($J1838,M$6),'Payer Participation Data'!$F$8:$BM$8,0)),'Payer Participation Data'!$B$10:$B$59,$C1838,'Payer Participation Data'!$C$10:$C$59,$D1838)),"-",SUMIFS(INDEX('Payer Participation Data'!$F$10:$BM$59,0,MATCH(CONCATENATE($J1838,M$6),'Payer Participation Data'!$F$8:$BM$8,0)),'Payer Participation Data'!$B$10:$B$59,$C1838,'Payer Participation Data'!$C$10:$C$59,$D1838))</f>
        <v>0</v>
      </c>
    </row>
    <row r="1839" spans="2:13" x14ac:dyDescent="0.35">
      <c r="B1839" s="127" t="s">
        <v>80</v>
      </c>
      <c r="C1839" s="169" t="str">
        <f>IF(ISBLANK('Payer Participation Data'!$B$101),"-",'Payer Participation Data'!$B$101)</f>
        <v>-</v>
      </c>
      <c r="D1839" s="169" t="str">
        <f>IF(ISBLANK('Payer Participation Data'!$C$101),"-",'Payer Participation Data'!$C$101)</f>
        <v>-</v>
      </c>
      <c r="E1839" s="169" t="str">
        <f>IF(ISBLANK('Payer Participation Data'!$D$101),"-",'Payer Participation Data'!$D$101)</f>
        <v>-</v>
      </c>
      <c r="F1839" s="169" t="str">
        <f>IF(ISBLANK('Payer Participation Data'!$E$101),"-",'Payer Participation Data'!$E$101)</f>
        <v>-</v>
      </c>
      <c r="G1839" s="260">
        <v>1</v>
      </c>
      <c r="H1839" s="260">
        <v>3</v>
      </c>
      <c r="I1839" s="260">
        <v>5</v>
      </c>
      <c r="J1839" s="102" t="str">
        <f t="shared" ref="J1839:J1902" si="76">CONCATENATE(H1839,I1839,G1839)</f>
        <v>351</v>
      </c>
      <c r="K1839" s="102" t="s">
        <v>30</v>
      </c>
      <c r="L1839" s="263">
        <f>IF(ISNA(SUMIFS(INDEX('Payer Participation Data'!$F$10:$BM$59,0,MATCH(CONCATENATE($J1839,L$6),'Payer Participation Data'!$F$8:$BM$8,0)),'Payer Participation Data'!$B$10:$B$59,$C1839,'Payer Participation Data'!$C$10:$C$59,$D1839)),"-",SUMIFS(INDEX('Payer Participation Data'!$F$10:$BM$59,0,MATCH(CONCATENATE($J1839,L$6),'Payer Participation Data'!$F$8:$BM$8,0)),'Payer Participation Data'!$B$10:$B$59,$C1839,'Payer Participation Data'!$C$10:$C$59,$D1839))</f>
        <v>0</v>
      </c>
      <c r="M1839" s="264">
        <f>IF(ISNA(SUMIFS(INDEX('Payer Participation Data'!$F$10:$BM$59,0,MATCH(CONCATENATE($J1839,M$6),'Payer Participation Data'!$F$8:$BM$8,0)),'Payer Participation Data'!$B$10:$B$59,$C1839,'Payer Participation Data'!$C$10:$C$59,$D1839)),"-",SUMIFS(INDEX('Payer Participation Data'!$F$10:$BM$59,0,MATCH(CONCATENATE($J1839,M$6),'Payer Participation Data'!$F$8:$BM$8,0)),'Payer Participation Data'!$B$10:$B$59,$C1839,'Payer Participation Data'!$C$10:$C$59,$D1839))</f>
        <v>0</v>
      </c>
    </row>
    <row r="1840" spans="2:13" x14ac:dyDescent="0.35">
      <c r="B1840" s="127" t="s">
        <v>80</v>
      </c>
      <c r="C1840" s="169" t="str">
        <f>IF(ISBLANK('Payer Participation Data'!$B$101),"-",'Payer Participation Data'!$B$101)</f>
        <v>-</v>
      </c>
      <c r="D1840" s="169" t="str">
        <f>IF(ISBLANK('Payer Participation Data'!$C$101),"-",'Payer Participation Data'!$C$101)</f>
        <v>-</v>
      </c>
      <c r="E1840" s="169" t="str">
        <f>IF(ISBLANK('Payer Participation Data'!$D$101),"-",'Payer Participation Data'!$D$101)</f>
        <v>-</v>
      </c>
      <c r="F1840" s="169" t="str">
        <f>IF(ISBLANK('Payer Participation Data'!$E$101),"-",'Payer Participation Data'!$E$101)</f>
        <v>-</v>
      </c>
      <c r="G1840" s="261">
        <v>2</v>
      </c>
      <c r="H1840" s="261">
        <v>3</v>
      </c>
      <c r="I1840" s="261">
        <v>5</v>
      </c>
      <c r="J1840" s="128" t="str">
        <f t="shared" si="76"/>
        <v>352</v>
      </c>
      <c r="K1840" s="128" t="s">
        <v>30</v>
      </c>
      <c r="L1840" s="263">
        <f>IF(ISNA(SUMIFS(INDEX('Payer Participation Data'!$F$10:$BM$59,0,MATCH(CONCATENATE($J1840,L$6),'Payer Participation Data'!$F$8:$BM$8,0)),'Payer Participation Data'!$B$10:$B$59,$C1840,'Payer Participation Data'!$C$10:$C$59,$D1840)),"-",SUMIFS(INDEX('Payer Participation Data'!$F$10:$BM$59,0,MATCH(CONCATENATE($J1840,L$6),'Payer Participation Data'!$F$8:$BM$8,0)),'Payer Participation Data'!$B$10:$B$59,$C1840,'Payer Participation Data'!$C$10:$C$59,$D1840))</f>
        <v>0</v>
      </c>
      <c r="M1840" s="264">
        <f>IF(ISNA(SUMIFS(INDEX('Payer Participation Data'!$F$10:$BM$59,0,MATCH(CONCATENATE($J1840,M$6),'Payer Participation Data'!$F$8:$BM$8,0)),'Payer Participation Data'!$B$10:$B$59,$C1840,'Payer Participation Data'!$C$10:$C$59,$D1840)),"-",SUMIFS(INDEX('Payer Participation Data'!$F$10:$BM$59,0,MATCH(CONCATENATE($J1840,M$6),'Payer Participation Data'!$F$8:$BM$8,0)),'Payer Participation Data'!$B$10:$B$59,$C1840,'Payer Participation Data'!$C$10:$C$59,$D1840))</f>
        <v>0</v>
      </c>
    </row>
    <row r="1841" spans="2:13" x14ac:dyDescent="0.35">
      <c r="B1841" s="127" t="s">
        <v>80</v>
      </c>
      <c r="C1841" s="169" t="str">
        <f>IF(ISBLANK('Payer Participation Data'!$B$101),"-",'Payer Participation Data'!$B$101)</f>
        <v>-</v>
      </c>
      <c r="D1841" s="169" t="str">
        <f>IF(ISBLANK('Payer Participation Data'!$C$101),"-",'Payer Participation Data'!$C$101)</f>
        <v>-</v>
      </c>
      <c r="E1841" s="169" t="str">
        <f>IF(ISBLANK('Payer Participation Data'!$D$101),"-",'Payer Participation Data'!$D$101)</f>
        <v>-</v>
      </c>
      <c r="F1841" s="169" t="str">
        <f>IF(ISBLANK('Payer Participation Data'!$E$101),"-",'Payer Participation Data'!$E$101)</f>
        <v>-</v>
      </c>
      <c r="G1841" s="260">
        <v>3</v>
      </c>
      <c r="H1841" s="260">
        <v>3</v>
      </c>
      <c r="I1841" s="260">
        <v>5</v>
      </c>
      <c r="J1841" s="102" t="str">
        <f t="shared" si="76"/>
        <v>353</v>
      </c>
      <c r="K1841" s="102" t="s">
        <v>30</v>
      </c>
      <c r="L1841" s="263">
        <f>IF(ISNA(SUMIFS(INDEX('Payer Participation Data'!$F$10:$BM$59,0,MATCH(CONCATENATE($J1841,L$6),'Payer Participation Data'!$F$8:$BM$8,0)),'Payer Participation Data'!$B$10:$B$59,$C1841,'Payer Participation Data'!$C$10:$C$59,$D1841)),"-",SUMIFS(INDEX('Payer Participation Data'!$F$10:$BM$59,0,MATCH(CONCATENATE($J1841,L$6),'Payer Participation Data'!$F$8:$BM$8,0)),'Payer Participation Data'!$B$10:$B$59,$C1841,'Payer Participation Data'!$C$10:$C$59,$D1841))</f>
        <v>0</v>
      </c>
      <c r="M1841" s="264">
        <f>IF(ISNA(SUMIFS(INDEX('Payer Participation Data'!$F$10:$BM$59,0,MATCH(CONCATENATE($J1841,M$6),'Payer Participation Data'!$F$8:$BM$8,0)),'Payer Participation Data'!$B$10:$B$59,$C1841,'Payer Participation Data'!$C$10:$C$59,$D1841)),"-",SUMIFS(INDEX('Payer Participation Data'!$F$10:$BM$59,0,MATCH(CONCATENATE($J1841,M$6),'Payer Participation Data'!$F$8:$BM$8,0)),'Payer Participation Data'!$B$10:$B$59,$C1841,'Payer Participation Data'!$C$10:$C$59,$D1841))</f>
        <v>0</v>
      </c>
    </row>
    <row r="1842" spans="2:13" x14ac:dyDescent="0.35">
      <c r="B1842" s="127" t="s">
        <v>80</v>
      </c>
      <c r="C1842" s="169" t="str">
        <f>IF(ISBLANK('Payer Participation Data'!$B$101),"-",'Payer Participation Data'!$B$101)</f>
        <v>-</v>
      </c>
      <c r="D1842" s="169" t="str">
        <f>IF(ISBLANK('Payer Participation Data'!$C$101),"-",'Payer Participation Data'!$C$101)</f>
        <v>-</v>
      </c>
      <c r="E1842" s="169" t="str">
        <f>IF(ISBLANK('Payer Participation Data'!$D$101),"-",'Payer Participation Data'!$D$101)</f>
        <v>-</v>
      </c>
      <c r="F1842" s="169" t="str">
        <f>IF(ISBLANK('Payer Participation Data'!$E$101),"-",'Payer Participation Data'!$E$101)</f>
        <v>-</v>
      </c>
      <c r="G1842" s="261">
        <v>4</v>
      </c>
      <c r="H1842" s="261">
        <v>3</v>
      </c>
      <c r="I1842" s="261">
        <v>5</v>
      </c>
      <c r="J1842" s="128" t="str">
        <f t="shared" si="76"/>
        <v>354</v>
      </c>
      <c r="K1842" s="128" t="s">
        <v>30</v>
      </c>
      <c r="L1842" s="263">
        <f>IF(ISNA(SUMIFS(INDEX('Payer Participation Data'!$F$10:$BM$59,0,MATCH(CONCATENATE($J1842,L$6),'Payer Participation Data'!$F$8:$BM$8,0)),'Payer Participation Data'!$B$10:$B$59,$C1842,'Payer Participation Data'!$C$10:$C$59,$D1842)),"-",SUMIFS(INDEX('Payer Participation Data'!$F$10:$BM$59,0,MATCH(CONCATENATE($J1842,L$6),'Payer Participation Data'!$F$8:$BM$8,0)),'Payer Participation Data'!$B$10:$B$59,$C1842,'Payer Participation Data'!$C$10:$C$59,$D1842))</f>
        <v>0</v>
      </c>
      <c r="M1842" s="264">
        <f>IF(ISNA(SUMIFS(INDEX('Payer Participation Data'!$F$10:$BM$59,0,MATCH(CONCATENATE($J1842,M$6),'Payer Participation Data'!$F$8:$BM$8,0)),'Payer Participation Data'!$B$10:$B$59,$C1842,'Payer Participation Data'!$C$10:$C$59,$D1842)),"-",SUMIFS(INDEX('Payer Participation Data'!$F$10:$BM$59,0,MATCH(CONCATENATE($J1842,M$6),'Payer Participation Data'!$F$8:$BM$8,0)),'Payer Participation Data'!$B$10:$B$59,$C1842,'Payer Participation Data'!$C$10:$C$59,$D1842))</f>
        <v>0</v>
      </c>
    </row>
    <row r="1843" spans="2:13" x14ac:dyDescent="0.35">
      <c r="B1843" s="127" t="s">
        <v>80</v>
      </c>
      <c r="C1843" s="169" t="str">
        <f>IF(ISBLANK('Payer Participation Data'!$B$101),"-",'Payer Participation Data'!$B$101)</f>
        <v>-</v>
      </c>
      <c r="D1843" s="169" t="str">
        <f>IF(ISBLANK('Payer Participation Data'!$C$101),"-",'Payer Participation Data'!$C$101)</f>
        <v>-</v>
      </c>
      <c r="E1843" s="169" t="str">
        <f>IF(ISBLANK('Payer Participation Data'!$D$101),"-",'Payer Participation Data'!$D$101)</f>
        <v>-</v>
      </c>
      <c r="F1843" s="169" t="str">
        <f>IF(ISBLANK('Payer Participation Data'!$E$101),"-",'Payer Participation Data'!$E$101)</f>
        <v>-</v>
      </c>
      <c r="G1843" s="260">
        <v>1</v>
      </c>
      <c r="H1843" s="260">
        <v>4</v>
      </c>
      <c r="I1843" s="260">
        <v>5</v>
      </c>
      <c r="J1843" s="102" t="str">
        <f t="shared" si="76"/>
        <v>451</v>
      </c>
      <c r="K1843" s="102" t="s">
        <v>30</v>
      </c>
      <c r="L1843" s="263">
        <f>IF(ISNA(SUMIFS(INDEX('Payer Participation Data'!$F$10:$BM$59,0,MATCH(CONCATENATE($J1843,L$6),'Payer Participation Data'!$F$8:$BM$8,0)),'Payer Participation Data'!$B$10:$B$59,$C1843,'Payer Participation Data'!$C$10:$C$59,$D1843)),"-",SUMIFS(INDEX('Payer Participation Data'!$F$10:$BM$59,0,MATCH(CONCATENATE($J1843,L$6),'Payer Participation Data'!$F$8:$BM$8,0)),'Payer Participation Data'!$B$10:$B$59,$C1843,'Payer Participation Data'!$C$10:$C$59,$D1843))</f>
        <v>0</v>
      </c>
      <c r="M1843" s="264">
        <f>IF(ISNA(SUMIFS(INDEX('Payer Participation Data'!$F$10:$BM$59,0,MATCH(CONCATENATE($J1843,M$6),'Payer Participation Data'!$F$8:$BM$8,0)),'Payer Participation Data'!$B$10:$B$59,$C1843,'Payer Participation Data'!$C$10:$C$59,$D1843)),"-",SUMIFS(INDEX('Payer Participation Data'!$F$10:$BM$59,0,MATCH(CONCATENATE($J1843,M$6),'Payer Participation Data'!$F$8:$BM$8,0)),'Payer Participation Data'!$B$10:$B$59,$C1843,'Payer Participation Data'!$C$10:$C$59,$D1843))</f>
        <v>0</v>
      </c>
    </row>
    <row r="1844" spans="2:13" x14ac:dyDescent="0.35">
      <c r="B1844" s="127" t="s">
        <v>80</v>
      </c>
      <c r="C1844" s="169" t="str">
        <f>IF(ISBLANK('Payer Participation Data'!$B$101),"-",'Payer Participation Data'!$B$101)</f>
        <v>-</v>
      </c>
      <c r="D1844" s="169" t="str">
        <f>IF(ISBLANK('Payer Participation Data'!$C$101),"-",'Payer Participation Data'!$C$101)</f>
        <v>-</v>
      </c>
      <c r="E1844" s="169" t="str">
        <f>IF(ISBLANK('Payer Participation Data'!$D$101),"-",'Payer Participation Data'!$D$101)</f>
        <v>-</v>
      </c>
      <c r="F1844" s="169" t="str">
        <f>IF(ISBLANK('Payer Participation Data'!$E$101),"-",'Payer Participation Data'!$E$101)</f>
        <v>-</v>
      </c>
      <c r="G1844" s="261">
        <v>2</v>
      </c>
      <c r="H1844" s="261">
        <v>4</v>
      </c>
      <c r="I1844" s="261">
        <v>5</v>
      </c>
      <c r="J1844" s="128" t="str">
        <f t="shared" si="76"/>
        <v>452</v>
      </c>
      <c r="K1844" s="128" t="s">
        <v>30</v>
      </c>
      <c r="L1844" s="263">
        <f>IF(ISNA(SUMIFS(INDEX('Payer Participation Data'!$F$10:$BM$59,0,MATCH(CONCATENATE($J1844,L$6),'Payer Participation Data'!$F$8:$BM$8,0)),'Payer Participation Data'!$B$10:$B$59,$C1844,'Payer Participation Data'!$C$10:$C$59,$D1844)),"-",SUMIFS(INDEX('Payer Participation Data'!$F$10:$BM$59,0,MATCH(CONCATENATE($J1844,L$6),'Payer Participation Data'!$F$8:$BM$8,0)),'Payer Participation Data'!$B$10:$B$59,$C1844,'Payer Participation Data'!$C$10:$C$59,$D1844))</f>
        <v>0</v>
      </c>
      <c r="M1844" s="264">
        <f>IF(ISNA(SUMIFS(INDEX('Payer Participation Data'!$F$10:$BM$59,0,MATCH(CONCATENATE($J1844,M$6),'Payer Participation Data'!$F$8:$BM$8,0)),'Payer Participation Data'!$B$10:$B$59,$C1844,'Payer Participation Data'!$C$10:$C$59,$D1844)),"-",SUMIFS(INDEX('Payer Participation Data'!$F$10:$BM$59,0,MATCH(CONCATENATE($J1844,M$6),'Payer Participation Data'!$F$8:$BM$8,0)),'Payer Participation Data'!$B$10:$B$59,$C1844,'Payer Participation Data'!$C$10:$C$59,$D1844))</f>
        <v>0</v>
      </c>
    </row>
    <row r="1845" spans="2:13" x14ac:dyDescent="0.35">
      <c r="B1845" s="127" t="s">
        <v>80</v>
      </c>
      <c r="C1845" s="169" t="str">
        <f>IF(ISBLANK('Payer Participation Data'!$B$101),"-",'Payer Participation Data'!$B$101)</f>
        <v>-</v>
      </c>
      <c r="D1845" s="169" t="str">
        <f>IF(ISBLANK('Payer Participation Data'!$C$101),"-",'Payer Participation Data'!$C$101)</f>
        <v>-</v>
      </c>
      <c r="E1845" s="169" t="str">
        <f>IF(ISBLANK('Payer Participation Data'!$D$101),"-",'Payer Participation Data'!$D$101)</f>
        <v>-</v>
      </c>
      <c r="F1845" s="169" t="str">
        <f>IF(ISBLANK('Payer Participation Data'!$E$101),"-",'Payer Participation Data'!$E$101)</f>
        <v>-</v>
      </c>
      <c r="G1845" s="260">
        <v>3</v>
      </c>
      <c r="H1845" s="260">
        <v>4</v>
      </c>
      <c r="I1845" s="260">
        <v>5</v>
      </c>
      <c r="J1845" s="102" t="str">
        <f t="shared" si="76"/>
        <v>453</v>
      </c>
      <c r="K1845" s="102" t="s">
        <v>30</v>
      </c>
      <c r="L1845" s="263">
        <f>IF(ISNA(SUMIFS(INDEX('Payer Participation Data'!$F$10:$BM$59,0,MATCH(CONCATENATE($J1845,L$6),'Payer Participation Data'!$F$8:$BM$8,0)),'Payer Participation Data'!$B$10:$B$59,$C1845,'Payer Participation Data'!$C$10:$C$59,$D1845)),"-",SUMIFS(INDEX('Payer Participation Data'!$F$10:$BM$59,0,MATCH(CONCATENATE($J1845,L$6),'Payer Participation Data'!$F$8:$BM$8,0)),'Payer Participation Data'!$B$10:$B$59,$C1845,'Payer Participation Data'!$C$10:$C$59,$D1845))</f>
        <v>0</v>
      </c>
      <c r="M1845" s="264">
        <f>IF(ISNA(SUMIFS(INDEX('Payer Participation Data'!$F$10:$BM$59,0,MATCH(CONCATENATE($J1845,M$6),'Payer Participation Data'!$F$8:$BM$8,0)),'Payer Participation Data'!$B$10:$B$59,$C1845,'Payer Participation Data'!$C$10:$C$59,$D1845)),"-",SUMIFS(INDEX('Payer Participation Data'!$F$10:$BM$59,0,MATCH(CONCATENATE($J1845,M$6),'Payer Participation Data'!$F$8:$BM$8,0)),'Payer Participation Data'!$B$10:$B$59,$C1845,'Payer Participation Data'!$C$10:$C$59,$D1845))</f>
        <v>0</v>
      </c>
    </row>
    <row r="1846" spans="2:13" x14ac:dyDescent="0.35">
      <c r="B1846" s="127" t="s">
        <v>80</v>
      </c>
      <c r="C1846" s="169" t="str">
        <f>IF(ISBLANK('Payer Participation Data'!$B$101),"-",'Payer Participation Data'!$B$101)</f>
        <v>-</v>
      </c>
      <c r="D1846" s="169" t="str">
        <f>IF(ISBLANK('Payer Participation Data'!$C$101),"-",'Payer Participation Data'!$C$101)</f>
        <v>-</v>
      </c>
      <c r="E1846" s="169" t="str">
        <f>IF(ISBLANK('Payer Participation Data'!$D$101),"-",'Payer Participation Data'!$D$101)</f>
        <v>-</v>
      </c>
      <c r="F1846" s="169" t="str">
        <f>IF(ISBLANK('Payer Participation Data'!$E$101),"-",'Payer Participation Data'!$E$101)</f>
        <v>-</v>
      </c>
      <c r="G1846" s="261">
        <v>4</v>
      </c>
      <c r="H1846" s="261">
        <v>4</v>
      </c>
      <c r="I1846" s="261">
        <v>5</v>
      </c>
      <c r="J1846" s="128" t="str">
        <f t="shared" si="76"/>
        <v>454</v>
      </c>
      <c r="K1846" s="128" t="s">
        <v>30</v>
      </c>
      <c r="L1846" s="263">
        <f>IF(ISNA(SUMIFS(INDEX('Payer Participation Data'!$F$10:$BM$59,0,MATCH(CONCATENATE($J1846,L$6),'Payer Participation Data'!$F$8:$BM$8,0)),'Payer Participation Data'!$B$10:$B$59,$C1846,'Payer Participation Data'!$C$10:$C$59,$D1846)),"-",SUMIFS(INDEX('Payer Participation Data'!$F$10:$BM$59,0,MATCH(CONCATENATE($J1846,L$6),'Payer Participation Data'!$F$8:$BM$8,0)),'Payer Participation Data'!$B$10:$B$59,$C1846,'Payer Participation Data'!$C$10:$C$59,$D1846))</f>
        <v>0</v>
      </c>
      <c r="M1846" s="264">
        <f>IF(ISNA(SUMIFS(INDEX('Payer Participation Data'!$F$10:$BM$59,0,MATCH(CONCATENATE($J1846,M$6),'Payer Participation Data'!$F$8:$BM$8,0)),'Payer Participation Data'!$B$10:$B$59,$C1846,'Payer Participation Data'!$C$10:$C$59,$D1846)),"-",SUMIFS(INDEX('Payer Participation Data'!$F$10:$BM$59,0,MATCH(CONCATENATE($J1846,M$6),'Payer Participation Data'!$F$8:$BM$8,0)),'Payer Participation Data'!$B$10:$B$59,$C1846,'Payer Participation Data'!$C$10:$C$59,$D1846))</f>
        <v>0</v>
      </c>
    </row>
    <row r="1847" spans="2:13" x14ac:dyDescent="0.35">
      <c r="B1847" s="127" t="s">
        <v>80</v>
      </c>
      <c r="C1847" s="169" t="str">
        <f>IF(ISBLANK('Payer Participation Data'!$B$102),"-",'Payer Participation Data'!$B$102)</f>
        <v>-</v>
      </c>
      <c r="D1847" s="169" t="str">
        <f>IF(ISBLANK('Payer Participation Data'!$C$102),"-",'Payer Participation Data'!$C$102)</f>
        <v>-</v>
      </c>
      <c r="E1847" s="169" t="str">
        <f>IF(ISBLANK('Payer Participation Data'!$D$102),"-",'Payer Participation Data'!$D$102)</f>
        <v>-</v>
      </c>
      <c r="F1847" s="169" t="str">
        <f>IF(ISBLANK('Payer Participation Data'!$E$102),"-",'Payer Participation Data'!$E$102)</f>
        <v>-</v>
      </c>
      <c r="G1847" s="260">
        <v>1</v>
      </c>
      <c r="H1847" s="260" t="s">
        <v>64</v>
      </c>
      <c r="I1847" s="260" t="s">
        <v>64</v>
      </c>
      <c r="J1847" s="102" t="str">
        <f t="shared" si="76"/>
        <v>BaselineBaseline1</v>
      </c>
      <c r="K1847" s="102" t="s">
        <v>30</v>
      </c>
      <c r="L1847" s="263">
        <f>IF(ISNA(SUMIFS(INDEX('Payer Participation Data'!$F$10:$BM$59,0,MATCH(CONCATENATE($J1847,L$6),'Payer Participation Data'!$F$8:$BM$8,0)),'Payer Participation Data'!$B$10:$B$59,$C1847,'Payer Participation Data'!$C$10:$C$59,$D1847)),"-",SUMIFS(INDEX('Payer Participation Data'!$F$10:$BM$59,0,MATCH(CONCATENATE($J1847,L$6),'Payer Participation Data'!$F$8:$BM$8,0)),'Payer Participation Data'!$B$10:$B$59,$C1847,'Payer Participation Data'!$C$10:$C$59,$D1847))</f>
        <v>0</v>
      </c>
      <c r="M1847" s="264">
        <f>IF(ISNA(SUMIFS(INDEX('Payer Participation Data'!$F$10:$BM$59,0,MATCH(CONCATENATE($J1847,M$6),'Payer Participation Data'!$F$8:$BM$8,0)),'Payer Participation Data'!$B$10:$B$59,$C1847,'Payer Participation Data'!$C$10:$C$59,$D1847)),"-",SUMIFS(INDEX('Payer Participation Data'!$F$10:$BM$59,0,MATCH(CONCATENATE($J1847,M$6),'Payer Participation Data'!$F$8:$BM$8,0)),'Payer Participation Data'!$B$10:$B$59,$C1847,'Payer Participation Data'!$C$10:$C$59,$D1847))</f>
        <v>0</v>
      </c>
    </row>
    <row r="1848" spans="2:13" x14ac:dyDescent="0.35">
      <c r="B1848" s="127" t="s">
        <v>80</v>
      </c>
      <c r="C1848" s="169" t="str">
        <f>IF(ISBLANK('Payer Participation Data'!$B$102),"-",'Payer Participation Data'!$B$102)</f>
        <v>-</v>
      </c>
      <c r="D1848" s="169" t="str">
        <f>IF(ISBLANK('Payer Participation Data'!$C$102),"-",'Payer Participation Data'!$C$102)</f>
        <v>-</v>
      </c>
      <c r="E1848" s="169" t="str">
        <f>IF(ISBLANK('Payer Participation Data'!$D$102),"-",'Payer Participation Data'!$D$102)</f>
        <v>-</v>
      </c>
      <c r="F1848" s="169" t="str">
        <f>IF(ISBLANK('Payer Participation Data'!$E$102),"-",'Payer Participation Data'!$E$102)</f>
        <v>-</v>
      </c>
      <c r="G1848" s="261">
        <v>2</v>
      </c>
      <c r="H1848" s="261" t="s">
        <v>64</v>
      </c>
      <c r="I1848" s="261" t="s">
        <v>64</v>
      </c>
      <c r="J1848" s="128" t="str">
        <f t="shared" si="76"/>
        <v>BaselineBaseline2</v>
      </c>
      <c r="K1848" s="128" t="s">
        <v>30</v>
      </c>
      <c r="L1848" s="263">
        <f>IF(ISNA(SUMIFS(INDEX('Payer Participation Data'!$F$10:$BM$59,0,MATCH(CONCATENATE($J1848,L$6),'Payer Participation Data'!$F$8:$BM$8,0)),'Payer Participation Data'!$B$10:$B$59,$C1848,'Payer Participation Data'!$C$10:$C$59,$D1848)),"-",SUMIFS(INDEX('Payer Participation Data'!$F$10:$BM$59,0,MATCH(CONCATENATE($J1848,L$6),'Payer Participation Data'!$F$8:$BM$8,0)),'Payer Participation Data'!$B$10:$B$59,$C1848,'Payer Participation Data'!$C$10:$C$59,$D1848))</f>
        <v>0</v>
      </c>
      <c r="M1848" s="264">
        <f>IF(ISNA(SUMIFS(INDEX('Payer Participation Data'!$F$10:$BM$59,0,MATCH(CONCATENATE($J1848,M$6),'Payer Participation Data'!$F$8:$BM$8,0)),'Payer Participation Data'!$B$10:$B$59,$C1848,'Payer Participation Data'!$C$10:$C$59,$D1848)),"-",SUMIFS(INDEX('Payer Participation Data'!$F$10:$BM$59,0,MATCH(CONCATENATE($J1848,M$6),'Payer Participation Data'!$F$8:$BM$8,0)),'Payer Participation Data'!$B$10:$B$59,$C1848,'Payer Participation Data'!$C$10:$C$59,$D1848))</f>
        <v>0</v>
      </c>
    </row>
    <row r="1849" spans="2:13" x14ac:dyDescent="0.35">
      <c r="B1849" s="127" t="s">
        <v>80</v>
      </c>
      <c r="C1849" s="169" t="str">
        <f>IF(ISBLANK('Payer Participation Data'!$B$102),"-",'Payer Participation Data'!$B$102)</f>
        <v>-</v>
      </c>
      <c r="D1849" s="169" t="str">
        <f>IF(ISBLANK('Payer Participation Data'!$C$102),"-",'Payer Participation Data'!$C$102)</f>
        <v>-</v>
      </c>
      <c r="E1849" s="169" t="str">
        <f>IF(ISBLANK('Payer Participation Data'!$D$102),"-",'Payer Participation Data'!$D$102)</f>
        <v>-</v>
      </c>
      <c r="F1849" s="169" t="str">
        <f>IF(ISBLANK('Payer Participation Data'!$E$102),"-",'Payer Participation Data'!$E$102)</f>
        <v>-</v>
      </c>
      <c r="G1849" s="260">
        <v>3</v>
      </c>
      <c r="H1849" s="260" t="s">
        <v>64</v>
      </c>
      <c r="I1849" s="260" t="s">
        <v>64</v>
      </c>
      <c r="J1849" s="102" t="str">
        <f t="shared" si="76"/>
        <v>BaselineBaseline3</v>
      </c>
      <c r="K1849" s="102" t="s">
        <v>30</v>
      </c>
      <c r="L1849" s="263">
        <f>IF(ISNA(SUMIFS(INDEX('Payer Participation Data'!$F$10:$BM$59,0,MATCH(CONCATENATE($J1849,L$6),'Payer Participation Data'!$F$8:$BM$8,0)),'Payer Participation Data'!$B$10:$B$59,$C1849,'Payer Participation Data'!$C$10:$C$59,$D1849)),"-",SUMIFS(INDEX('Payer Participation Data'!$F$10:$BM$59,0,MATCH(CONCATENATE($J1849,L$6),'Payer Participation Data'!$F$8:$BM$8,0)),'Payer Participation Data'!$B$10:$B$59,$C1849,'Payer Participation Data'!$C$10:$C$59,$D1849))</f>
        <v>0</v>
      </c>
      <c r="M1849" s="264">
        <f>IF(ISNA(SUMIFS(INDEX('Payer Participation Data'!$F$10:$BM$59,0,MATCH(CONCATENATE($J1849,M$6),'Payer Participation Data'!$F$8:$BM$8,0)),'Payer Participation Data'!$B$10:$B$59,$C1849,'Payer Participation Data'!$C$10:$C$59,$D1849)),"-",SUMIFS(INDEX('Payer Participation Data'!$F$10:$BM$59,0,MATCH(CONCATENATE($J1849,M$6),'Payer Participation Data'!$F$8:$BM$8,0)),'Payer Participation Data'!$B$10:$B$59,$C1849,'Payer Participation Data'!$C$10:$C$59,$D1849))</f>
        <v>0</v>
      </c>
    </row>
    <row r="1850" spans="2:13" x14ac:dyDescent="0.35">
      <c r="B1850" s="127" t="s">
        <v>80</v>
      </c>
      <c r="C1850" s="169" t="str">
        <f>IF(ISBLANK('Payer Participation Data'!$B$102),"-",'Payer Participation Data'!$B$102)</f>
        <v>-</v>
      </c>
      <c r="D1850" s="169" t="str">
        <f>IF(ISBLANK('Payer Participation Data'!$C$102),"-",'Payer Participation Data'!$C$102)</f>
        <v>-</v>
      </c>
      <c r="E1850" s="169" t="str">
        <f>IF(ISBLANK('Payer Participation Data'!$D$102),"-",'Payer Participation Data'!$D$102)</f>
        <v>-</v>
      </c>
      <c r="F1850" s="169" t="str">
        <f>IF(ISBLANK('Payer Participation Data'!$E$102),"-",'Payer Participation Data'!$E$102)</f>
        <v>-</v>
      </c>
      <c r="G1850" s="261">
        <v>4</v>
      </c>
      <c r="H1850" s="261" t="s">
        <v>64</v>
      </c>
      <c r="I1850" s="261" t="s">
        <v>64</v>
      </c>
      <c r="J1850" s="128" t="str">
        <f t="shared" si="76"/>
        <v>BaselineBaseline4</v>
      </c>
      <c r="K1850" s="128" t="s">
        <v>30</v>
      </c>
      <c r="L1850" s="263">
        <f>IF(ISNA(SUMIFS(INDEX('Payer Participation Data'!$F$10:$BM$59,0,MATCH(CONCATENATE($J1850,L$6),'Payer Participation Data'!$F$8:$BM$8,0)),'Payer Participation Data'!$B$10:$B$59,$C1850,'Payer Participation Data'!$C$10:$C$59,$D1850)),"-",SUMIFS(INDEX('Payer Participation Data'!$F$10:$BM$59,0,MATCH(CONCATENATE($J1850,L$6),'Payer Participation Data'!$F$8:$BM$8,0)),'Payer Participation Data'!$B$10:$B$59,$C1850,'Payer Participation Data'!$C$10:$C$59,$D1850))</f>
        <v>0</v>
      </c>
      <c r="M1850" s="264">
        <f>IF(ISNA(SUMIFS(INDEX('Payer Participation Data'!$F$10:$BM$59,0,MATCH(CONCATENATE($J1850,M$6),'Payer Participation Data'!$F$8:$BM$8,0)),'Payer Participation Data'!$B$10:$B$59,$C1850,'Payer Participation Data'!$C$10:$C$59,$D1850)),"-",SUMIFS(INDEX('Payer Participation Data'!$F$10:$BM$59,0,MATCH(CONCATENATE($J1850,M$6),'Payer Participation Data'!$F$8:$BM$8,0)),'Payer Participation Data'!$B$10:$B$59,$C1850,'Payer Participation Data'!$C$10:$C$59,$D1850))</f>
        <v>0</v>
      </c>
    </row>
    <row r="1851" spans="2:13" x14ac:dyDescent="0.35">
      <c r="B1851" s="127" t="s">
        <v>80</v>
      </c>
      <c r="C1851" s="169" t="str">
        <f>IF(ISBLANK('Payer Participation Data'!$B$102),"-",'Payer Participation Data'!$B$102)</f>
        <v>-</v>
      </c>
      <c r="D1851" s="169" t="str">
        <f>IF(ISBLANK('Payer Participation Data'!$C$102),"-",'Payer Participation Data'!$C$102)</f>
        <v>-</v>
      </c>
      <c r="E1851" s="169" t="str">
        <f>IF(ISBLANK('Payer Participation Data'!$D$102),"-",'Payer Participation Data'!$D$102)</f>
        <v>-</v>
      </c>
      <c r="F1851" s="169" t="str">
        <f>IF(ISBLANK('Payer Participation Data'!$E$102),"-",'Payer Participation Data'!$E$102)</f>
        <v>-</v>
      </c>
      <c r="G1851" s="260">
        <v>1</v>
      </c>
      <c r="H1851" s="260">
        <v>1</v>
      </c>
      <c r="I1851" s="260">
        <v>5</v>
      </c>
      <c r="J1851" s="102" t="str">
        <f t="shared" si="76"/>
        <v>151</v>
      </c>
      <c r="K1851" s="102" t="s">
        <v>30</v>
      </c>
      <c r="L1851" s="263">
        <f>IF(ISNA(SUMIFS(INDEX('Payer Participation Data'!$F$10:$BM$59,0,MATCH(CONCATENATE($J1851,L$6),'Payer Participation Data'!$F$8:$BM$8,0)),'Payer Participation Data'!$B$10:$B$59,$C1851,'Payer Participation Data'!$C$10:$C$59,$D1851)),"-",SUMIFS(INDEX('Payer Participation Data'!$F$10:$BM$59,0,MATCH(CONCATENATE($J1851,L$6),'Payer Participation Data'!$F$8:$BM$8,0)),'Payer Participation Data'!$B$10:$B$59,$C1851,'Payer Participation Data'!$C$10:$C$59,$D1851))</f>
        <v>0</v>
      </c>
      <c r="M1851" s="264">
        <f>IF(ISNA(SUMIFS(INDEX('Payer Participation Data'!$F$10:$BM$59,0,MATCH(CONCATENATE($J1851,M$6),'Payer Participation Data'!$F$8:$BM$8,0)),'Payer Participation Data'!$B$10:$B$59,$C1851,'Payer Participation Data'!$C$10:$C$59,$D1851)),"-",SUMIFS(INDEX('Payer Participation Data'!$F$10:$BM$59,0,MATCH(CONCATENATE($J1851,M$6),'Payer Participation Data'!$F$8:$BM$8,0)),'Payer Participation Data'!$B$10:$B$59,$C1851,'Payer Participation Data'!$C$10:$C$59,$D1851))</f>
        <v>0</v>
      </c>
    </row>
    <row r="1852" spans="2:13" x14ac:dyDescent="0.35">
      <c r="B1852" s="127" t="s">
        <v>80</v>
      </c>
      <c r="C1852" s="169" t="str">
        <f>IF(ISBLANK('Payer Participation Data'!$B$102),"-",'Payer Participation Data'!$B$102)</f>
        <v>-</v>
      </c>
      <c r="D1852" s="169" t="str">
        <f>IF(ISBLANK('Payer Participation Data'!$C$102),"-",'Payer Participation Data'!$C$102)</f>
        <v>-</v>
      </c>
      <c r="E1852" s="169" t="str">
        <f>IF(ISBLANK('Payer Participation Data'!$D$102),"-",'Payer Participation Data'!$D$102)</f>
        <v>-</v>
      </c>
      <c r="F1852" s="169" t="str">
        <f>IF(ISBLANK('Payer Participation Data'!$E$102),"-",'Payer Participation Data'!$E$102)</f>
        <v>-</v>
      </c>
      <c r="G1852" s="261">
        <v>2</v>
      </c>
      <c r="H1852" s="261">
        <v>1</v>
      </c>
      <c r="I1852" s="261">
        <v>5</v>
      </c>
      <c r="J1852" s="128" t="str">
        <f t="shared" si="76"/>
        <v>152</v>
      </c>
      <c r="K1852" s="128" t="s">
        <v>30</v>
      </c>
      <c r="L1852" s="263">
        <f>IF(ISNA(SUMIFS(INDEX('Payer Participation Data'!$F$10:$BM$59,0,MATCH(CONCATENATE($J1852,L$6),'Payer Participation Data'!$F$8:$BM$8,0)),'Payer Participation Data'!$B$10:$B$59,$C1852,'Payer Participation Data'!$C$10:$C$59,$D1852)),"-",SUMIFS(INDEX('Payer Participation Data'!$F$10:$BM$59,0,MATCH(CONCATENATE($J1852,L$6),'Payer Participation Data'!$F$8:$BM$8,0)),'Payer Participation Data'!$B$10:$B$59,$C1852,'Payer Participation Data'!$C$10:$C$59,$D1852))</f>
        <v>0</v>
      </c>
      <c r="M1852" s="264">
        <f>IF(ISNA(SUMIFS(INDEX('Payer Participation Data'!$F$10:$BM$59,0,MATCH(CONCATENATE($J1852,M$6),'Payer Participation Data'!$F$8:$BM$8,0)),'Payer Participation Data'!$B$10:$B$59,$C1852,'Payer Participation Data'!$C$10:$C$59,$D1852)),"-",SUMIFS(INDEX('Payer Participation Data'!$F$10:$BM$59,0,MATCH(CONCATENATE($J1852,M$6),'Payer Participation Data'!$F$8:$BM$8,0)),'Payer Participation Data'!$B$10:$B$59,$C1852,'Payer Participation Data'!$C$10:$C$59,$D1852))</f>
        <v>0</v>
      </c>
    </row>
    <row r="1853" spans="2:13" x14ac:dyDescent="0.35">
      <c r="B1853" s="127" t="s">
        <v>80</v>
      </c>
      <c r="C1853" s="169" t="str">
        <f>IF(ISBLANK('Payer Participation Data'!$B$102),"-",'Payer Participation Data'!$B$102)</f>
        <v>-</v>
      </c>
      <c r="D1853" s="169" t="str">
        <f>IF(ISBLANK('Payer Participation Data'!$C$102),"-",'Payer Participation Data'!$C$102)</f>
        <v>-</v>
      </c>
      <c r="E1853" s="169" t="str">
        <f>IF(ISBLANK('Payer Participation Data'!$D$102),"-",'Payer Participation Data'!$D$102)</f>
        <v>-</v>
      </c>
      <c r="F1853" s="169" t="str">
        <f>IF(ISBLANK('Payer Participation Data'!$E$102),"-",'Payer Participation Data'!$E$102)</f>
        <v>-</v>
      </c>
      <c r="G1853" s="260">
        <v>3</v>
      </c>
      <c r="H1853" s="260">
        <v>1</v>
      </c>
      <c r="I1853" s="260">
        <v>5</v>
      </c>
      <c r="J1853" s="102" t="str">
        <f t="shared" si="76"/>
        <v>153</v>
      </c>
      <c r="K1853" s="102" t="s">
        <v>30</v>
      </c>
      <c r="L1853" s="263">
        <f>IF(ISNA(SUMIFS(INDEX('Payer Participation Data'!$F$10:$BM$59,0,MATCH(CONCATENATE($J1853,L$6),'Payer Participation Data'!$F$8:$BM$8,0)),'Payer Participation Data'!$B$10:$B$59,$C1853,'Payer Participation Data'!$C$10:$C$59,$D1853)),"-",SUMIFS(INDEX('Payer Participation Data'!$F$10:$BM$59,0,MATCH(CONCATENATE($J1853,L$6),'Payer Participation Data'!$F$8:$BM$8,0)),'Payer Participation Data'!$B$10:$B$59,$C1853,'Payer Participation Data'!$C$10:$C$59,$D1853))</f>
        <v>0</v>
      </c>
      <c r="M1853" s="264">
        <f>IF(ISNA(SUMIFS(INDEX('Payer Participation Data'!$F$10:$BM$59,0,MATCH(CONCATENATE($J1853,M$6),'Payer Participation Data'!$F$8:$BM$8,0)),'Payer Participation Data'!$B$10:$B$59,$C1853,'Payer Participation Data'!$C$10:$C$59,$D1853)),"-",SUMIFS(INDEX('Payer Participation Data'!$F$10:$BM$59,0,MATCH(CONCATENATE($J1853,M$6),'Payer Participation Data'!$F$8:$BM$8,0)),'Payer Participation Data'!$B$10:$B$59,$C1853,'Payer Participation Data'!$C$10:$C$59,$D1853))</f>
        <v>0</v>
      </c>
    </row>
    <row r="1854" spans="2:13" x14ac:dyDescent="0.35">
      <c r="B1854" s="127" t="s">
        <v>80</v>
      </c>
      <c r="C1854" s="169" t="str">
        <f>IF(ISBLANK('Payer Participation Data'!$B$102),"-",'Payer Participation Data'!$B$102)</f>
        <v>-</v>
      </c>
      <c r="D1854" s="169" t="str">
        <f>IF(ISBLANK('Payer Participation Data'!$C$102),"-",'Payer Participation Data'!$C$102)</f>
        <v>-</v>
      </c>
      <c r="E1854" s="169" t="str">
        <f>IF(ISBLANK('Payer Participation Data'!$D$102),"-",'Payer Participation Data'!$D$102)</f>
        <v>-</v>
      </c>
      <c r="F1854" s="169" t="str">
        <f>IF(ISBLANK('Payer Participation Data'!$E$102),"-",'Payer Participation Data'!$E$102)</f>
        <v>-</v>
      </c>
      <c r="G1854" s="261">
        <v>4</v>
      </c>
      <c r="H1854" s="261">
        <v>1</v>
      </c>
      <c r="I1854" s="261">
        <v>5</v>
      </c>
      <c r="J1854" s="128" t="str">
        <f t="shared" si="76"/>
        <v>154</v>
      </c>
      <c r="K1854" s="128" t="s">
        <v>30</v>
      </c>
      <c r="L1854" s="263">
        <f>IF(ISNA(SUMIFS(INDEX('Payer Participation Data'!$F$10:$BM$59,0,MATCH(CONCATENATE($J1854,L$6),'Payer Participation Data'!$F$8:$BM$8,0)),'Payer Participation Data'!$B$10:$B$59,$C1854,'Payer Participation Data'!$C$10:$C$59,$D1854)),"-",SUMIFS(INDEX('Payer Participation Data'!$F$10:$BM$59,0,MATCH(CONCATENATE($J1854,L$6),'Payer Participation Data'!$F$8:$BM$8,0)),'Payer Participation Data'!$B$10:$B$59,$C1854,'Payer Participation Data'!$C$10:$C$59,$D1854))</f>
        <v>0</v>
      </c>
      <c r="M1854" s="264">
        <f>IF(ISNA(SUMIFS(INDEX('Payer Participation Data'!$F$10:$BM$59,0,MATCH(CONCATENATE($J1854,M$6),'Payer Participation Data'!$F$8:$BM$8,0)),'Payer Participation Data'!$B$10:$B$59,$C1854,'Payer Participation Data'!$C$10:$C$59,$D1854)),"-",SUMIFS(INDEX('Payer Participation Data'!$F$10:$BM$59,0,MATCH(CONCATENATE($J1854,M$6),'Payer Participation Data'!$F$8:$BM$8,0)),'Payer Participation Data'!$B$10:$B$59,$C1854,'Payer Participation Data'!$C$10:$C$59,$D1854))</f>
        <v>0</v>
      </c>
    </row>
    <row r="1855" spans="2:13" x14ac:dyDescent="0.35">
      <c r="B1855" s="127" t="s">
        <v>80</v>
      </c>
      <c r="C1855" s="169" t="str">
        <f>IF(ISBLANK('Payer Participation Data'!$B$102),"-",'Payer Participation Data'!$B$102)</f>
        <v>-</v>
      </c>
      <c r="D1855" s="169" t="str">
        <f>IF(ISBLANK('Payer Participation Data'!$C$102),"-",'Payer Participation Data'!$C$102)</f>
        <v>-</v>
      </c>
      <c r="E1855" s="169" t="str">
        <f>IF(ISBLANK('Payer Participation Data'!$D$102),"-",'Payer Participation Data'!$D$102)</f>
        <v>-</v>
      </c>
      <c r="F1855" s="169" t="str">
        <f>IF(ISBLANK('Payer Participation Data'!$E$102),"-",'Payer Participation Data'!$E$102)</f>
        <v>-</v>
      </c>
      <c r="G1855" s="260">
        <v>1</v>
      </c>
      <c r="H1855" s="260">
        <v>2</v>
      </c>
      <c r="I1855" s="260">
        <v>5</v>
      </c>
      <c r="J1855" s="102" t="str">
        <f t="shared" si="76"/>
        <v>251</v>
      </c>
      <c r="K1855" s="102" t="s">
        <v>30</v>
      </c>
      <c r="L1855" s="263">
        <f>IF(ISNA(SUMIFS(INDEX('Payer Participation Data'!$F$10:$BM$59,0,MATCH(CONCATENATE($J1855,L$6),'Payer Participation Data'!$F$8:$BM$8,0)),'Payer Participation Data'!$B$10:$B$59,$C1855,'Payer Participation Data'!$C$10:$C$59,$D1855)),"-",SUMIFS(INDEX('Payer Participation Data'!$F$10:$BM$59,0,MATCH(CONCATENATE($J1855,L$6),'Payer Participation Data'!$F$8:$BM$8,0)),'Payer Participation Data'!$B$10:$B$59,$C1855,'Payer Participation Data'!$C$10:$C$59,$D1855))</f>
        <v>0</v>
      </c>
      <c r="M1855" s="264">
        <f>IF(ISNA(SUMIFS(INDEX('Payer Participation Data'!$F$10:$BM$59,0,MATCH(CONCATENATE($J1855,M$6),'Payer Participation Data'!$F$8:$BM$8,0)),'Payer Participation Data'!$B$10:$B$59,$C1855,'Payer Participation Data'!$C$10:$C$59,$D1855)),"-",SUMIFS(INDEX('Payer Participation Data'!$F$10:$BM$59,0,MATCH(CONCATENATE($J1855,M$6),'Payer Participation Data'!$F$8:$BM$8,0)),'Payer Participation Data'!$B$10:$B$59,$C1855,'Payer Participation Data'!$C$10:$C$59,$D1855))</f>
        <v>0</v>
      </c>
    </row>
    <row r="1856" spans="2:13" x14ac:dyDescent="0.35">
      <c r="B1856" s="127" t="s">
        <v>80</v>
      </c>
      <c r="C1856" s="169" t="str">
        <f>IF(ISBLANK('Payer Participation Data'!$B$102),"-",'Payer Participation Data'!$B$102)</f>
        <v>-</v>
      </c>
      <c r="D1856" s="169" t="str">
        <f>IF(ISBLANK('Payer Participation Data'!$C$102),"-",'Payer Participation Data'!$C$102)</f>
        <v>-</v>
      </c>
      <c r="E1856" s="169" t="str">
        <f>IF(ISBLANK('Payer Participation Data'!$D$102),"-",'Payer Participation Data'!$D$102)</f>
        <v>-</v>
      </c>
      <c r="F1856" s="169" t="str">
        <f>IF(ISBLANK('Payer Participation Data'!$E$102),"-",'Payer Participation Data'!$E$102)</f>
        <v>-</v>
      </c>
      <c r="G1856" s="261">
        <v>2</v>
      </c>
      <c r="H1856" s="261">
        <v>2</v>
      </c>
      <c r="I1856" s="261">
        <v>5</v>
      </c>
      <c r="J1856" s="128" t="str">
        <f t="shared" si="76"/>
        <v>252</v>
      </c>
      <c r="K1856" s="128" t="s">
        <v>30</v>
      </c>
      <c r="L1856" s="263">
        <f>IF(ISNA(SUMIFS(INDEX('Payer Participation Data'!$F$10:$BM$59,0,MATCH(CONCATENATE($J1856,L$6),'Payer Participation Data'!$F$8:$BM$8,0)),'Payer Participation Data'!$B$10:$B$59,$C1856,'Payer Participation Data'!$C$10:$C$59,$D1856)),"-",SUMIFS(INDEX('Payer Participation Data'!$F$10:$BM$59,0,MATCH(CONCATENATE($J1856,L$6),'Payer Participation Data'!$F$8:$BM$8,0)),'Payer Participation Data'!$B$10:$B$59,$C1856,'Payer Participation Data'!$C$10:$C$59,$D1856))</f>
        <v>0</v>
      </c>
      <c r="M1856" s="264">
        <f>IF(ISNA(SUMIFS(INDEX('Payer Participation Data'!$F$10:$BM$59,0,MATCH(CONCATENATE($J1856,M$6),'Payer Participation Data'!$F$8:$BM$8,0)),'Payer Participation Data'!$B$10:$B$59,$C1856,'Payer Participation Data'!$C$10:$C$59,$D1856)),"-",SUMIFS(INDEX('Payer Participation Data'!$F$10:$BM$59,0,MATCH(CONCATENATE($J1856,M$6),'Payer Participation Data'!$F$8:$BM$8,0)),'Payer Participation Data'!$B$10:$B$59,$C1856,'Payer Participation Data'!$C$10:$C$59,$D1856))</f>
        <v>0</v>
      </c>
    </row>
    <row r="1857" spans="2:13" x14ac:dyDescent="0.35">
      <c r="B1857" s="127" t="s">
        <v>80</v>
      </c>
      <c r="C1857" s="169" t="str">
        <f>IF(ISBLANK('Payer Participation Data'!$B$102),"-",'Payer Participation Data'!$B$102)</f>
        <v>-</v>
      </c>
      <c r="D1857" s="169" t="str">
        <f>IF(ISBLANK('Payer Participation Data'!$C$102),"-",'Payer Participation Data'!$C$102)</f>
        <v>-</v>
      </c>
      <c r="E1857" s="169" t="str">
        <f>IF(ISBLANK('Payer Participation Data'!$D$102),"-",'Payer Participation Data'!$D$102)</f>
        <v>-</v>
      </c>
      <c r="F1857" s="169" t="str">
        <f>IF(ISBLANK('Payer Participation Data'!$E$102),"-",'Payer Participation Data'!$E$102)</f>
        <v>-</v>
      </c>
      <c r="G1857" s="260">
        <v>3</v>
      </c>
      <c r="H1857" s="260">
        <v>2</v>
      </c>
      <c r="I1857" s="260">
        <v>5</v>
      </c>
      <c r="J1857" s="102" t="str">
        <f t="shared" si="76"/>
        <v>253</v>
      </c>
      <c r="K1857" s="102" t="s">
        <v>30</v>
      </c>
      <c r="L1857" s="263">
        <f>IF(ISNA(SUMIFS(INDEX('Payer Participation Data'!$F$10:$BM$59,0,MATCH(CONCATENATE($J1857,L$6),'Payer Participation Data'!$F$8:$BM$8,0)),'Payer Participation Data'!$B$10:$B$59,$C1857,'Payer Participation Data'!$C$10:$C$59,$D1857)),"-",SUMIFS(INDEX('Payer Participation Data'!$F$10:$BM$59,0,MATCH(CONCATENATE($J1857,L$6),'Payer Participation Data'!$F$8:$BM$8,0)),'Payer Participation Data'!$B$10:$B$59,$C1857,'Payer Participation Data'!$C$10:$C$59,$D1857))</f>
        <v>0</v>
      </c>
      <c r="M1857" s="264">
        <f>IF(ISNA(SUMIFS(INDEX('Payer Participation Data'!$F$10:$BM$59,0,MATCH(CONCATENATE($J1857,M$6),'Payer Participation Data'!$F$8:$BM$8,0)),'Payer Participation Data'!$B$10:$B$59,$C1857,'Payer Participation Data'!$C$10:$C$59,$D1857)),"-",SUMIFS(INDEX('Payer Participation Data'!$F$10:$BM$59,0,MATCH(CONCATENATE($J1857,M$6),'Payer Participation Data'!$F$8:$BM$8,0)),'Payer Participation Data'!$B$10:$B$59,$C1857,'Payer Participation Data'!$C$10:$C$59,$D1857))</f>
        <v>0</v>
      </c>
    </row>
    <row r="1858" spans="2:13" x14ac:dyDescent="0.35">
      <c r="B1858" s="127" t="s">
        <v>80</v>
      </c>
      <c r="C1858" s="169" t="str">
        <f>IF(ISBLANK('Payer Participation Data'!$B$102),"-",'Payer Participation Data'!$B$102)</f>
        <v>-</v>
      </c>
      <c r="D1858" s="169" t="str">
        <f>IF(ISBLANK('Payer Participation Data'!$C$102),"-",'Payer Participation Data'!$C$102)</f>
        <v>-</v>
      </c>
      <c r="E1858" s="169" t="str">
        <f>IF(ISBLANK('Payer Participation Data'!$D$102),"-",'Payer Participation Data'!$D$102)</f>
        <v>-</v>
      </c>
      <c r="F1858" s="169" t="str">
        <f>IF(ISBLANK('Payer Participation Data'!$E$102),"-",'Payer Participation Data'!$E$102)</f>
        <v>-</v>
      </c>
      <c r="G1858" s="261">
        <v>4</v>
      </c>
      <c r="H1858" s="261">
        <v>2</v>
      </c>
      <c r="I1858" s="261">
        <v>5</v>
      </c>
      <c r="J1858" s="128" t="str">
        <f t="shared" si="76"/>
        <v>254</v>
      </c>
      <c r="K1858" s="128" t="s">
        <v>30</v>
      </c>
      <c r="L1858" s="263">
        <f>IF(ISNA(SUMIFS(INDEX('Payer Participation Data'!$F$10:$BM$59,0,MATCH(CONCATENATE($J1858,L$6),'Payer Participation Data'!$F$8:$BM$8,0)),'Payer Participation Data'!$B$10:$B$59,$C1858,'Payer Participation Data'!$C$10:$C$59,$D1858)),"-",SUMIFS(INDEX('Payer Participation Data'!$F$10:$BM$59,0,MATCH(CONCATENATE($J1858,L$6),'Payer Participation Data'!$F$8:$BM$8,0)),'Payer Participation Data'!$B$10:$B$59,$C1858,'Payer Participation Data'!$C$10:$C$59,$D1858))</f>
        <v>0</v>
      </c>
      <c r="M1858" s="264">
        <f>IF(ISNA(SUMIFS(INDEX('Payer Participation Data'!$F$10:$BM$59,0,MATCH(CONCATENATE($J1858,M$6),'Payer Participation Data'!$F$8:$BM$8,0)),'Payer Participation Data'!$B$10:$B$59,$C1858,'Payer Participation Data'!$C$10:$C$59,$D1858)),"-",SUMIFS(INDEX('Payer Participation Data'!$F$10:$BM$59,0,MATCH(CONCATENATE($J1858,M$6),'Payer Participation Data'!$F$8:$BM$8,0)),'Payer Participation Data'!$B$10:$B$59,$C1858,'Payer Participation Data'!$C$10:$C$59,$D1858))</f>
        <v>0</v>
      </c>
    </row>
    <row r="1859" spans="2:13" x14ac:dyDescent="0.35">
      <c r="B1859" s="127" t="s">
        <v>80</v>
      </c>
      <c r="C1859" s="169" t="str">
        <f>IF(ISBLANK('Payer Participation Data'!$B$102),"-",'Payer Participation Data'!$B$102)</f>
        <v>-</v>
      </c>
      <c r="D1859" s="169" t="str">
        <f>IF(ISBLANK('Payer Participation Data'!$C$102),"-",'Payer Participation Data'!$C$102)</f>
        <v>-</v>
      </c>
      <c r="E1859" s="169" t="str">
        <f>IF(ISBLANK('Payer Participation Data'!$D$102),"-",'Payer Participation Data'!$D$102)</f>
        <v>-</v>
      </c>
      <c r="F1859" s="169" t="str">
        <f>IF(ISBLANK('Payer Participation Data'!$E$102),"-",'Payer Participation Data'!$E$102)</f>
        <v>-</v>
      </c>
      <c r="G1859" s="260">
        <v>1</v>
      </c>
      <c r="H1859" s="260">
        <v>3</v>
      </c>
      <c r="I1859" s="260">
        <v>5</v>
      </c>
      <c r="J1859" s="102" t="str">
        <f t="shared" si="76"/>
        <v>351</v>
      </c>
      <c r="K1859" s="102" t="s">
        <v>30</v>
      </c>
      <c r="L1859" s="263">
        <f>IF(ISNA(SUMIFS(INDEX('Payer Participation Data'!$F$10:$BM$59,0,MATCH(CONCATENATE($J1859,L$6),'Payer Participation Data'!$F$8:$BM$8,0)),'Payer Participation Data'!$B$10:$B$59,$C1859,'Payer Participation Data'!$C$10:$C$59,$D1859)),"-",SUMIFS(INDEX('Payer Participation Data'!$F$10:$BM$59,0,MATCH(CONCATENATE($J1859,L$6),'Payer Participation Data'!$F$8:$BM$8,0)),'Payer Participation Data'!$B$10:$B$59,$C1859,'Payer Participation Data'!$C$10:$C$59,$D1859))</f>
        <v>0</v>
      </c>
      <c r="M1859" s="264">
        <f>IF(ISNA(SUMIFS(INDEX('Payer Participation Data'!$F$10:$BM$59,0,MATCH(CONCATENATE($J1859,M$6),'Payer Participation Data'!$F$8:$BM$8,0)),'Payer Participation Data'!$B$10:$B$59,$C1859,'Payer Participation Data'!$C$10:$C$59,$D1859)),"-",SUMIFS(INDEX('Payer Participation Data'!$F$10:$BM$59,0,MATCH(CONCATENATE($J1859,M$6),'Payer Participation Data'!$F$8:$BM$8,0)),'Payer Participation Data'!$B$10:$B$59,$C1859,'Payer Participation Data'!$C$10:$C$59,$D1859))</f>
        <v>0</v>
      </c>
    </row>
    <row r="1860" spans="2:13" x14ac:dyDescent="0.35">
      <c r="B1860" s="127" t="s">
        <v>80</v>
      </c>
      <c r="C1860" s="169" t="str">
        <f>IF(ISBLANK('Payer Participation Data'!$B$102),"-",'Payer Participation Data'!$B$102)</f>
        <v>-</v>
      </c>
      <c r="D1860" s="169" t="str">
        <f>IF(ISBLANK('Payer Participation Data'!$C$102),"-",'Payer Participation Data'!$C$102)</f>
        <v>-</v>
      </c>
      <c r="E1860" s="169" t="str">
        <f>IF(ISBLANK('Payer Participation Data'!$D$102),"-",'Payer Participation Data'!$D$102)</f>
        <v>-</v>
      </c>
      <c r="F1860" s="169" t="str">
        <f>IF(ISBLANK('Payer Participation Data'!$E$102),"-",'Payer Participation Data'!$E$102)</f>
        <v>-</v>
      </c>
      <c r="G1860" s="261">
        <v>2</v>
      </c>
      <c r="H1860" s="261">
        <v>3</v>
      </c>
      <c r="I1860" s="261">
        <v>5</v>
      </c>
      <c r="J1860" s="128" t="str">
        <f t="shared" si="76"/>
        <v>352</v>
      </c>
      <c r="K1860" s="128" t="s">
        <v>30</v>
      </c>
      <c r="L1860" s="263">
        <f>IF(ISNA(SUMIFS(INDEX('Payer Participation Data'!$F$10:$BM$59,0,MATCH(CONCATENATE($J1860,L$6),'Payer Participation Data'!$F$8:$BM$8,0)),'Payer Participation Data'!$B$10:$B$59,$C1860,'Payer Participation Data'!$C$10:$C$59,$D1860)),"-",SUMIFS(INDEX('Payer Participation Data'!$F$10:$BM$59,0,MATCH(CONCATENATE($J1860,L$6),'Payer Participation Data'!$F$8:$BM$8,0)),'Payer Participation Data'!$B$10:$B$59,$C1860,'Payer Participation Data'!$C$10:$C$59,$D1860))</f>
        <v>0</v>
      </c>
      <c r="M1860" s="264">
        <f>IF(ISNA(SUMIFS(INDEX('Payer Participation Data'!$F$10:$BM$59,0,MATCH(CONCATENATE($J1860,M$6),'Payer Participation Data'!$F$8:$BM$8,0)),'Payer Participation Data'!$B$10:$B$59,$C1860,'Payer Participation Data'!$C$10:$C$59,$D1860)),"-",SUMIFS(INDEX('Payer Participation Data'!$F$10:$BM$59,0,MATCH(CONCATENATE($J1860,M$6),'Payer Participation Data'!$F$8:$BM$8,0)),'Payer Participation Data'!$B$10:$B$59,$C1860,'Payer Participation Data'!$C$10:$C$59,$D1860))</f>
        <v>0</v>
      </c>
    </row>
    <row r="1861" spans="2:13" x14ac:dyDescent="0.35">
      <c r="B1861" s="127" t="s">
        <v>80</v>
      </c>
      <c r="C1861" s="169" t="str">
        <f>IF(ISBLANK('Payer Participation Data'!$B$102),"-",'Payer Participation Data'!$B$102)</f>
        <v>-</v>
      </c>
      <c r="D1861" s="169" t="str">
        <f>IF(ISBLANK('Payer Participation Data'!$C$102),"-",'Payer Participation Data'!$C$102)</f>
        <v>-</v>
      </c>
      <c r="E1861" s="169" t="str">
        <f>IF(ISBLANK('Payer Participation Data'!$D$102),"-",'Payer Participation Data'!$D$102)</f>
        <v>-</v>
      </c>
      <c r="F1861" s="169" t="str">
        <f>IF(ISBLANK('Payer Participation Data'!$E$102),"-",'Payer Participation Data'!$E$102)</f>
        <v>-</v>
      </c>
      <c r="G1861" s="260">
        <v>3</v>
      </c>
      <c r="H1861" s="260">
        <v>3</v>
      </c>
      <c r="I1861" s="260">
        <v>5</v>
      </c>
      <c r="J1861" s="102" t="str">
        <f t="shared" si="76"/>
        <v>353</v>
      </c>
      <c r="K1861" s="102" t="s">
        <v>30</v>
      </c>
      <c r="L1861" s="263">
        <f>IF(ISNA(SUMIFS(INDEX('Payer Participation Data'!$F$10:$BM$59,0,MATCH(CONCATENATE($J1861,L$6),'Payer Participation Data'!$F$8:$BM$8,0)),'Payer Participation Data'!$B$10:$B$59,$C1861,'Payer Participation Data'!$C$10:$C$59,$D1861)),"-",SUMIFS(INDEX('Payer Participation Data'!$F$10:$BM$59,0,MATCH(CONCATENATE($J1861,L$6),'Payer Participation Data'!$F$8:$BM$8,0)),'Payer Participation Data'!$B$10:$B$59,$C1861,'Payer Participation Data'!$C$10:$C$59,$D1861))</f>
        <v>0</v>
      </c>
      <c r="M1861" s="264">
        <f>IF(ISNA(SUMIFS(INDEX('Payer Participation Data'!$F$10:$BM$59,0,MATCH(CONCATENATE($J1861,M$6),'Payer Participation Data'!$F$8:$BM$8,0)),'Payer Participation Data'!$B$10:$B$59,$C1861,'Payer Participation Data'!$C$10:$C$59,$D1861)),"-",SUMIFS(INDEX('Payer Participation Data'!$F$10:$BM$59,0,MATCH(CONCATENATE($J1861,M$6),'Payer Participation Data'!$F$8:$BM$8,0)),'Payer Participation Data'!$B$10:$B$59,$C1861,'Payer Participation Data'!$C$10:$C$59,$D1861))</f>
        <v>0</v>
      </c>
    </row>
    <row r="1862" spans="2:13" x14ac:dyDescent="0.35">
      <c r="B1862" s="127" t="s">
        <v>80</v>
      </c>
      <c r="C1862" s="169" t="str">
        <f>IF(ISBLANK('Payer Participation Data'!$B$102),"-",'Payer Participation Data'!$B$102)</f>
        <v>-</v>
      </c>
      <c r="D1862" s="169" t="str">
        <f>IF(ISBLANK('Payer Participation Data'!$C$102),"-",'Payer Participation Data'!$C$102)</f>
        <v>-</v>
      </c>
      <c r="E1862" s="169" t="str">
        <f>IF(ISBLANK('Payer Participation Data'!$D$102),"-",'Payer Participation Data'!$D$102)</f>
        <v>-</v>
      </c>
      <c r="F1862" s="169" t="str">
        <f>IF(ISBLANK('Payer Participation Data'!$E$102),"-",'Payer Participation Data'!$E$102)</f>
        <v>-</v>
      </c>
      <c r="G1862" s="261">
        <v>4</v>
      </c>
      <c r="H1862" s="261">
        <v>3</v>
      </c>
      <c r="I1862" s="261">
        <v>5</v>
      </c>
      <c r="J1862" s="128" t="str">
        <f t="shared" si="76"/>
        <v>354</v>
      </c>
      <c r="K1862" s="128" t="s">
        <v>30</v>
      </c>
      <c r="L1862" s="263">
        <f>IF(ISNA(SUMIFS(INDEX('Payer Participation Data'!$F$10:$BM$59,0,MATCH(CONCATENATE($J1862,L$6),'Payer Participation Data'!$F$8:$BM$8,0)),'Payer Participation Data'!$B$10:$B$59,$C1862,'Payer Participation Data'!$C$10:$C$59,$D1862)),"-",SUMIFS(INDEX('Payer Participation Data'!$F$10:$BM$59,0,MATCH(CONCATENATE($J1862,L$6),'Payer Participation Data'!$F$8:$BM$8,0)),'Payer Participation Data'!$B$10:$B$59,$C1862,'Payer Participation Data'!$C$10:$C$59,$D1862))</f>
        <v>0</v>
      </c>
      <c r="M1862" s="264">
        <f>IF(ISNA(SUMIFS(INDEX('Payer Participation Data'!$F$10:$BM$59,0,MATCH(CONCATENATE($J1862,M$6),'Payer Participation Data'!$F$8:$BM$8,0)),'Payer Participation Data'!$B$10:$B$59,$C1862,'Payer Participation Data'!$C$10:$C$59,$D1862)),"-",SUMIFS(INDEX('Payer Participation Data'!$F$10:$BM$59,0,MATCH(CONCATENATE($J1862,M$6),'Payer Participation Data'!$F$8:$BM$8,0)),'Payer Participation Data'!$B$10:$B$59,$C1862,'Payer Participation Data'!$C$10:$C$59,$D1862))</f>
        <v>0</v>
      </c>
    </row>
    <row r="1863" spans="2:13" x14ac:dyDescent="0.35">
      <c r="B1863" s="127" t="s">
        <v>80</v>
      </c>
      <c r="C1863" s="169" t="str">
        <f>IF(ISBLANK('Payer Participation Data'!$B$102),"-",'Payer Participation Data'!$B$102)</f>
        <v>-</v>
      </c>
      <c r="D1863" s="169" t="str">
        <f>IF(ISBLANK('Payer Participation Data'!$C$102),"-",'Payer Participation Data'!$C$102)</f>
        <v>-</v>
      </c>
      <c r="E1863" s="169" t="str">
        <f>IF(ISBLANK('Payer Participation Data'!$D$102),"-",'Payer Participation Data'!$D$102)</f>
        <v>-</v>
      </c>
      <c r="F1863" s="169" t="str">
        <f>IF(ISBLANK('Payer Participation Data'!$E$102),"-",'Payer Participation Data'!$E$102)</f>
        <v>-</v>
      </c>
      <c r="G1863" s="260">
        <v>1</v>
      </c>
      <c r="H1863" s="260">
        <v>4</v>
      </c>
      <c r="I1863" s="260">
        <v>5</v>
      </c>
      <c r="J1863" s="102" t="str">
        <f t="shared" si="76"/>
        <v>451</v>
      </c>
      <c r="K1863" s="102" t="s">
        <v>30</v>
      </c>
      <c r="L1863" s="263">
        <f>IF(ISNA(SUMIFS(INDEX('Payer Participation Data'!$F$10:$BM$59,0,MATCH(CONCATENATE($J1863,L$6),'Payer Participation Data'!$F$8:$BM$8,0)),'Payer Participation Data'!$B$10:$B$59,$C1863,'Payer Participation Data'!$C$10:$C$59,$D1863)),"-",SUMIFS(INDEX('Payer Participation Data'!$F$10:$BM$59,0,MATCH(CONCATENATE($J1863,L$6),'Payer Participation Data'!$F$8:$BM$8,0)),'Payer Participation Data'!$B$10:$B$59,$C1863,'Payer Participation Data'!$C$10:$C$59,$D1863))</f>
        <v>0</v>
      </c>
      <c r="M1863" s="264">
        <f>IF(ISNA(SUMIFS(INDEX('Payer Participation Data'!$F$10:$BM$59,0,MATCH(CONCATENATE($J1863,M$6),'Payer Participation Data'!$F$8:$BM$8,0)),'Payer Participation Data'!$B$10:$B$59,$C1863,'Payer Participation Data'!$C$10:$C$59,$D1863)),"-",SUMIFS(INDEX('Payer Participation Data'!$F$10:$BM$59,0,MATCH(CONCATENATE($J1863,M$6),'Payer Participation Data'!$F$8:$BM$8,0)),'Payer Participation Data'!$B$10:$B$59,$C1863,'Payer Participation Data'!$C$10:$C$59,$D1863))</f>
        <v>0</v>
      </c>
    </row>
    <row r="1864" spans="2:13" x14ac:dyDescent="0.35">
      <c r="B1864" s="127" t="s">
        <v>80</v>
      </c>
      <c r="C1864" s="169" t="str">
        <f>IF(ISBLANK('Payer Participation Data'!$B$102),"-",'Payer Participation Data'!$B$102)</f>
        <v>-</v>
      </c>
      <c r="D1864" s="169" t="str">
        <f>IF(ISBLANK('Payer Participation Data'!$C$102),"-",'Payer Participation Data'!$C$102)</f>
        <v>-</v>
      </c>
      <c r="E1864" s="169" t="str">
        <f>IF(ISBLANK('Payer Participation Data'!$D$102),"-",'Payer Participation Data'!$D$102)</f>
        <v>-</v>
      </c>
      <c r="F1864" s="169" t="str">
        <f>IF(ISBLANK('Payer Participation Data'!$E$102),"-",'Payer Participation Data'!$E$102)</f>
        <v>-</v>
      </c>
      <c r="G1864" s="261">
        <v>2</v>
      </c>
      <c r="H1864" s="261">
        <v>4</v>
      </c>
      <c r="I1864" s="261">
        <v>5</v>
      </c>
      <c r="J1864" s="128" t="str">
        <f t="shared" si="76"/>
        <v>452</v>
      </c>
      <c r="K1864" s="128" t="s">
        <v>30</v>
      </c>
      <c r="L1864" s="263">
        <f>IF(ISNA(SUMIFS(INDEX('Payer Participation Data'!$F$10:$BM$59,0,MATCH(CONCATENATE($J1864,L$6),'Payer Participation Data'!$F$8:$BM$8,0)),'Payer Participation Data'!$B$10:$B$59,$C1864,'Payer Participation Data'!$C$10:$C$59,$D1864)),"-",SUMIFS(INDEX('Payer Participation Data'!$F$10:$BM$59,0,MATCH(CONCATENATE($J1864,L$6),'Payer Participation Data'!$F$8:$BM$8,0)),'Payer Participation Data'!$B$10:$B$59,$C1864,'Payer Participation Data'!$C$10:$C$59,$D1864))</f>
        <v>0</v>
      </c>
      <c r="M1864" s="264">
        <f>IF(ISNA(SUMIFS(INDEX('Payer Participation Data'!$F$10:$BM$59,0,MATCH(CONCATENATE($J1864,M$6),'Payer Participation Data'!$F$8:$BM$8,0)),'Payer Participation Data'!$B$10:$B$59,$C1864,'Payer Participation Data'!$C$10:$C$59,$D1864)),"-",SUMIFS(INDEX('Payer Participation Data'!$F$10:$BM$59,0,MATCH(CONCATENATE($J1864,M$6),'Payer Participation Data'!$F$8:$BM$8,0)),'Payer Participation Data'!$B$10:$B$59,$C1864,'Payer Participation Data'!$C$10:$C$59,$D1864))</f>
        <v>0</v>
      </c>
    </row>
    <row r="1865" spans="2:13" x14ac:dyDescent="0.35">
      <c r="B1865" s="127" t="s">
        <v>80</v>
      </c>
      <c r="C1865" s="169" t="str">
        <f>IF(ISBLANK('Payer Participation Data'!$B$102),"-",'Payer Participation Data'!$B$102)</f>
        <v>-</v>
      </c>
      <c r="D1865" s="169" t="str">
        <f>IF(ISBLANK('Payer Participation Data'!$C$102),"-",'Payer Participation Data'!$C$102)</f>
        <v>-</v>
      </c>
      <c r="E1865" s="169" t="str">
        <f>IF(ISBLANK('Payer Participation Data'!$D$102),"-",'Payer Participation Data'!$D$102)</f>
        <v>-</v>
      </c>
      <c r="F1865" s="169" t="str">
        <f>IF(ISBLANK('Payer Participation Data'!$E$102),"-",'Payer Participation Data'!$E$102)</f>
        <v>-</v>
      </c>
      <c r="G1865" s="260">
        <v>3</v>
      </c>
      <c r="H1865" s="260">
        <v>4</v>
      </c>
      <c r="I1865" s="260">
        <v>5</v>
      </c>
      <c r="J1865" s="102" t="str">
        <f t="shared" si="76"/>
        <v>453</v>
      </c>
      <c r="K1865" s="102" t="s">
        <v>30</v>
      </c>
      <c r="L1865" s="263">
        <f>IF(ISNA(SUMIFS(INDEX('Payer Participation Data'!$F$10:$BM$59,0,MATCH(CONCATENATE($J1865,L$6),'Payer Participation Data'!$F$8:$BM$8,0)),'Payer Participation Data'!$B$10:$B$59,$C1865,'Payer Participation Data'!$C$10:$C$59,$D1865)),"-",SUMIFS(INDEX('Payer Participation Data'!$F$10:$BM$59,0,MATCH(CONCATENATE($J1865,L$6),'Payer Participation Data'!$F$8:$BM$8,0)),'Payer Participation Data'!$B$10:$B$59,$C1865,'Payer Participation Data'!$C$10:$C$59,$D1865))</f>
        <v>0</v>
      </c>
      <c r="M1865" s="264">
        <f>IF(ISNA(SUMIFS(INDEX('Payer Participation Data'!$F$10:$BM$59,0,MATCH(CONCATENATE($J1865,M$6),'Payer Participation Data'!$F$8:$BM$8,0)),'Payer Participation Data'!$B$10:$B$59,$C1865,'Payer Participation Data'!$C$10:$C$59,$D1865)),"-",SUMIFS(INDEX('Payer Participation Data'!$F$10:$BM$59,0,MATCH(CONCATENATE($J1865,M$6),'Payer Participation Data'!$F$8:$BM$8,0)),'Payer Participation Data'!$B$10:$B$59,$C1865,'Payer Participation Data'!$C$10:$C$59,$D1865))</f>
        <v>0</v>
      </c>
    </row>
    <row r="1866" spans="2:13" x14ac:dyDescent="0.35">
      <c r="B1866" s="127" t="s">
        <v>80</v>
      </c>
      <c r="C1866" s="169" t="str">
        <f>IF(ISBLANK('Payer Participation Data'!$B$102),"-",'Payer Participation Data'!$B$102)</f>
        <v>-</v>
      </c>
      <c r="D1866" s="169" t="str">
        <f>IF(ISBLANK('Payer Participation Data'!$C$102),"-",'Payer Participation Data'!$C$102)</f>
        <v>-</v>
      </c>
      <c r="E1866" s="169" t="str">
        <f>IF(ISBLANK('Payer Participation Data'!$D$102),"-",'Payer Participation Data'!$D$102)</f>
        <v>-</v>
      </c>
      <c r="F1866" s="169" t="str">
        <f>IF(ISBLANK('Payer Participation Data'!$E$102),"-",'Payer Participation Data'!$E$102)</f>
        <v>-</v>
      </c>
      <c r="G1866" s="261">
        <v>4</v>
      </c>
      <c r="H1866" s="261">
        <v>4</v>
      </c>
      <c r="I1866" s="261">
        <v>5</v>
      </c>
      <c r="J1866" s="128" t="str">
        <f t="shared" si="76"/>
        <v>454</v>
      </c>
      <c r="K1866" s="128" t="s">
        <v>30</v>
      </c>
      <c r="L1866" s="263">
        <f>IF(ISNA(SUMIFS(INDEX('Payer Participation Data'!$F$10:$BM$59,0,MATCH(CONCATENATE($J1866,L$6),'Payer Participation Data'!$F$8:$BM$8,0)),'Payer Participation Data'!$B$10:$B$59,$C1866,'Payer Participation Data'!$C$10:$C$59,$D1866)),"-",SUMIFS(INDEX('Payer Participation Data'!$F$10:$BM$59,0,MATCH(CONCATENATE($J1866,L$6),'Payer Participation Data'!$F$8:$BM$8,0)),'Payer Participation Data'!$B$10:$B$59,$C1866,'Payer Participation Data'!$C$10:$C$59,$D1866))</f>
        <v>0</v>
      </c>
      <c r="M1866" s="264">
        <f>IF(ISNA(SUMIFS(INDEX('Payer Participation Data'!$F$10:$BM$59,0,MATCH(CONCATENATE($J1866,M$6),'Payer Participation Data'!$F$8:$BM$8,0)),'Payer Participation Data'!$B$10:$B$59,$C1866,'Payer Participation Data'!$C$10:$C$59,$D1866)),"-",SUMIFS(INDEX('Payer Participation Data'!$F$10:$BM$59,0,MATCH(CONCATENATE($J1866,M$6),'Payer Participation Data'!$F$8:$BM$8,0)),'Payer Participation Data'!$B$10:$B$59,$C1866,'Payer Participation Data'!$C$10:$C$59,$D1866))</f>
        <v>0</v>
      </c>
    </row>
    <row r="1867" spans="2:13" x14ac:dyDescent="0.35">
      <c r="B1867" s="127" t="s">
        <v>80</v>
      </c>
      <c r="C1867" s="169" t="str">
        <f>IF(ISBLANK('Payer Participation Data'!$B$103),"-",'Payer Participation Data'!$B$103)</f>
        <v>-</v>
      </c>
      <c r="D1867" s="169" t="str">
        <f>IF(ISBLANK('Payer Participation Data'!$C$103),"-",'Payer Participation Data'!$C$103)</f>
        <v>-</v>
      </c>
      <c r="E1867" s="169" t="str">
        <f>IF(ISBLANK('Payer Participation Data'!$D$103),"-",'Payer Participation Data'!$D$103)</f>
        <v>-</v>
      </c>
      <c r="F1867" s="169" t="str">
        <f>IF(ISBLANK('Payer Participation Data'!$E$103),"-",'Payer Participation Data'!$E$103)</f>
        <v>-</v>
      </c>
      <c r="G1867" s="260">
        <v>1</v>
      </c>
      <c r="H1867" s="260" t="s">
        <v>64</v>
      </c>
      <c r="I1867" s="260" t="s">
        <v>64</v>
      </c>
      <c r="J1867" s="102" t="str">
        <f t="shared" si="76"/>
        <v>BaselineBaseline1</v>
      </c>
      <c r="K1867" s="102" t="s">
        <v>30</v>
      </c>
      <c r="L1867" s="263">
        <f>IF(ISNA(SUMIFS(INDEX('Payer Participation Data'!$F$10:$BM$59,0,MATCH(CONCATENATE($J1867,L$6),'Payer Participation Data'!$F$8:$BM$8,0)),'Payer Participation Data'!$B$10:$B$59,$C1867,'Payer Participation Data'!$C$10:$C$59,$D1867)),"-",SUMIFS(INDEX('Payer Participation Data'!$F$10:$BM$59,0,MATCH(CONCATENATE($J1867,L$6),'Payer Participation Data'!$F$8:$BM$8,0)),'Payer Participation Data'!$B$10:$B$59,$C1867,'Payer Participation Data'!$C$10:$C$59,$D1867))</f>
        <v>0</v>
      </c>
      <c r="M1867" s="264">
        <f>IF(ISNA(SUMIFS(INDEX('Payer Participation Data'!$F$10:$BM$59,0,MATCH(CONCATENATE($J1867,M$6),'Payer Participation Data'!$F$8:$BM$8,0)),'Payer Participation Data'!$B$10:$B$59,$C1867,'Payer Participation Data'!$C$10:$C$59,$D1867)),"-",SUMIFS(INDEX('Payer Participation Data'!$F$10:$BM$59,0,MATCH(CONCATENATE($J1867,M$6),'Payer Participation Data'!$F$8:$BM$8,0)),'Payer Participation Data'!$B$10:$B$59,$C1867,'Payer Participation Data'!$C$10:$C$59,$D1867))</f>
        <v>0</v>
      </c>
    </row>
    <row r="1868" spans="2:13" x14ac:dyDescent="0.35">
      <c r="B1868" s="127" t="s">
        <v>80</v>
      </c>
      <c r="C1868" s="169" t="str">
        <f>IF(ISBLANK('Payer Participation Data'!$B$103),"-",'Payer Participation Data'!$B$103)</f>
        <v>-</v>
      </c>
      <c r="D1868" s="169" t="str">
        <f>IF(ISBLANK('Payer Participation Data'!$C$103),"-",'Payer Participation Data'!$C$103)</f>
        <v>-</v>
      </c>
      <c r="E1868" s="169" t="str">
        <f>IF(ISBLANK('Payer Participation Data'!$D$103),"-",'Payer Participation Data'!$D$103)</f>
        <v>-</v>
      </c>
      <c r="F1868" s="169" t="str">
        <f>IF(ISBLANK('Payer Participation Data'!$E$103),"-",'Payer Participation Data'!$E$103)</f>
        <v>-</v>
      </c>
      <c r="G1868" s="261">
        <v>2</v>
      </c>
      <c r="H1868" s="261" t="s">
        <v>64</v>
      </c>
      <c r="I1868" s="261" t="s">
        <v>64</v>
      </c>
      <c r="J1868" s="128" t="str">
        <f t="shared" si="76"/>
        <v>BaselineBaseline2</v>
      </c>
      <c r="K1868" s="128" t="s">
        <v>30</v>
      </c>
      <c r="L1868" s="263">
        <f>IF(ISNA(SUMIFS(INDEX('Payer Participation Data'!$F$10:$BM$59,0,MATCH(CONCATENATE($J1868,L$6),'Payer Participation Data'!$F$8:$BM$8,0)),'Payer Participation Data'!$B$10:$B$59,$C1868,'Payer Participation Data'!$C$10:$C$59,$D1868)),"-",SUMIFS(INDEX('Payer Participation Data'!$F$10:$BM$59,0,MATCH(CONCATENATE($J1868,L$6),'Payer Participation Data'!$F$8:$BM$8,0)),'Payer Participation Data'!$B$10:$B$59,$C1868,'Payer Participation Data'!$C$10:$C$59,$D1868))</f>
        <v>0</v>
      </c>
      <c r="M1868" s="264">
        <f>IF(ISNA(SUMIFS(INDEX('Payer Participation Data'!$F$10:$BM$59,0,MATCH(CONCATENATE($J1868,M$6),'Payer Participation Data'!$F$8:$BM$8,0)),'Payer Participation Data'!$B$10:$B$59,$C1868,'Payer Participation Data'!$C$10:$C$59,$D1868)),"-",SUMIFS(INDEX('Payer Participation Data'!$F$10:$BM$59,0,MATCH(CONCATENATE($J1868,M$6),'Payer Participation Data'!$F$8:$BM$8,0)),'Payer Participation Data'!$B$10:$B$59,$C1868,'Payer Participation Data'!$C$10:$C$59,$D1868))</f>
        <v>0</v>
      </c>
    </row>
    <row r="1869" spans="2:13" x14ac:dyDescent="0.35">
      <c r="B1869" s="127" t="s">
        <v>80</v>
      </c>
      <c r="C1869" s="169" t="str">
        <f>IF(ISBLANK('Payer Participation Data'!$B$103),"-",'Payer Participation Data'!$B$103)</f>
        <v>-</v>
      </c>
      <c r="D1869" s="169" t="str">
        <f>IF(ISBLANK('Payer Participation Data'!$C$103),"-",'Payer Participation Data'!$C$103)</f>
        <v>-</v>
      </c>
      <c r="E1869" s="169" t="str">
        <f>IF(ISBLANK('Payer Participation Data'!$D$103),"-",'Payer Participation Data'!$D$103)</f>
        <v>-</v>
      </c>
      <c r="F1869" s="169" t="str">
        <f>IF(ISBLANK('Payer Participation Data'!$E$103),"-",'Payer Participation Data'!$E$103)</f>
        <v>-</v>
      </c>
      <c r="G1869" s="260">
        <v>3</v>
      </c>
      <c r="H1869" s="260" t="s">
        <v>64</v>
      </c>
      <c r="I1869" s="260" t="s">
        <v>64</v>
      </c>
      <c r="J1869" s="102" t="str">
        <f t="shared" si="76"/>
        <v>BaselineBaseline3</v>
      </c>
      <c r="K1869" s="102" t="s">
        <v>30</v>
      </c>
      <c r="L1869" s="263">
        <f>IF(ISNA(SUMIFS(INDEX('Payer Participation Data'!$F$10:$BM$59,0,MATCH(CONCATENATE($J1869,L$6),'Payer Participation Data'!$F$8:$BM$8,0)),'Payer Participation Data'!$B$10:$B$59,$C1869,'Payer Participation Data'!$C$10:$C$59,$D1869)),"-",SUMIFS(INDEX('Payer Participation Data'!$F$10:$BM$59,0,MATCH(CONCATENATE($J1869,L$6),'Payer Participation Data'!$F$8:$BM$8,0)),'Payer Participation Data'!$B$10:$B$59,$C1869,'Payer Participation Data'!$C$10:$C$59,$D1869))</f>
        <v>0</v>
      </c>
      <c r="M1869" s="264">
        <f>IF(ISNA(SUMIFS(INDEX('Payer Participation Data'!$F$10:$BM$59,0,MATCH(CONCATENATE($J1869,M$6),'Payer Participation Data'!$F$8:$BM$8,0)),'Payer Participation Data'!$B$10:$B$59,$C1869,'Payer Participation Data'!$C$10:$C$59,$D1869)),"-",SUMIFS(INDEX('Payer Participation Data'!$F$10:$BM$59,0,MATCH(CONCATENATE($J1869,M$6),'Payer Participation Data'!$F$8:$BM$8,0)),'Payer Participation Data'!$B$10:$B$59,$C1869,'Payer Participation Data'!$C$10:$C$59,$D1869))</f>
        <v>0</v>
      </c>
    </row>
    <row r="1870" spans="2:13" x14ac:dyDescent="0.35">
      <c r="B1870" s="127" t="s">
        <v>80</v>
      </c>
      <c r="C1870" s="169" t="str">
        <f>IF(ISBLANK('Payer Participation Data'!$B$103),"-",'Payer Participation Data'!$B$103)</f>
        <v>-</v>
      </c>
      <c r="D1870" s="169" t="str">
        <f>IF(ISBLANK('Payer Participation Data'!$C$103),"-",'Payer Participation Data'!$C$103)</f>
        <v>-</v>
      </c>
      <c r="E1870" s="169" t="str">
        <f>IF(ISBLANK('Payer Participation Data'!$D$103),"-",'Payer Participation Data'!$D$103)</f>
        <v>-</v>
      </c>
      <c r="F1870" s="169" t="str">
        <f>IF(ISBLANK('Payer Participation Data'!$E$103),"-",'Payer Participation Data'!$E$103)</f>
        <v>-</v>
      </c>
      <c r="G1870" s="261">
        <v>4</v>
      </c>
      <c r="H1870" s="261" t="s">
        <v>64</v>
      </c>
      <c r="I1870" s="261" t="s">
        <v>64</v>
      </c>
      <c r="J1870" s="128" t="str">
        <f t="shared" si="76"/>
        <v>BaselineBaseline4</v>
      </c>
      <c r="K1870" s="128" t="s">
        <v>30</v>
      </c>
      <c r="L1870" s="263">
        <f>IF(ISNA(SUMIFS(INDEX('Payer Participation Data'!$F$10:$BM$59,0,MATCH(CONCATENATE($J1870,L$6),'Payer Participation Data'!$F$8:$BM$8,0)),'Payer Participation Data'!$B$10:$B$59,$C1870,'Payer Participation Data'!$C$10:$C$59,$D1870)),"-",SUMIFS(INDEX('Payer Participation Data'!$F$10:$BM$59,0,MATCH(CONCATENATE($J1870,L$6),'Payer Participation Data'!$F$8:$BM$8,0)),'Payer Participation Data'!$B$10:$B$59,$C1870,'Payer Participation Data'!$C$10:$C$59,$D1870))</f>
        <v>0</v>
      </c>
      <c r="M1870" s="264">
        <f>IF(ISNA(SUMIFS(INDEX('Payer Participation Data'!$F$10:$BM$59,0,MATCH(CONCATENATE($J1870,M$6),'Payer Participation Data'!$F$8:$BM$8,0)),'Payer Participation Data'!$B$10:$B$59,$C1870,'Payer Participation Data'!$C$10:$C$59,$D1870)),"-",SUMIFS(INDEX('Payer Participation Data'!$F$10:$BM$59,0,MATCH(CONCATENATE($J1870,M$6),'Payer Participation Data'!$F$8:$BM$8,0)),'Payer Participation Data'!$B$10:$B$59,$C1870,'Payer Participation Data'!$C$10:$C$59,$D1870))</f>
        <v>0</v>
      </c>
    </row>
    <row r="1871" spans="2:13" x14ac:dyDescent="0.35">
      <c r="B1871" s="127" t="s">
        <v>80</v>
      </c>
      <c r="C1871" s="169" t="str">
        <f>IF(ISBLANK('Payer Participation Data'!$B$103),"-",'Payer Participation Data'!$B$103)</f>
        <v>-</v>
      </c>
      <c r="D1871" s="169" t="str">
        <f>IF(ISBLANK('Payer Participation Data'!$C$103),"-",'Payer Participation Data'!$C$103)</f>
        <v>-</v>
      </c>
      <c r="E1871" s="169" t="str">
        <f>IF(ISBLANK('Payer Participation Data'!$D$103),"-",'Payer Participation Data'!$D$103)</f>
        <v>-</v>
      </c>
      <c r="F1871" s="169" t="str">
        <f>IF(ISBLANK('Payer Participation Data'!$E$103),"-",'Payer Participation Data'!$E$103)</f>
        <v>-</v>
      </c>
      <c r="G1871" s="260">
        <v>1</v>
      </c>
      <c r="H1871" s="260">
        <v>1</v>
      </c>
      <c r="I1871" s="260">
        <v>5</v>
      </c>
      <c r="J1871" s="102" t="str">
        <f t="shared" si="76"/>
        <v>151</v>
      </c>
      <c r="K1871" s="102" t="s">
        <v>30</v>
      </c>
      <c r="L1871" s="263">
        <f>IF(ISNA(SUMIFS(INDEX('Payer Participation Data'!$F$10:$BM$59,0,MATCH(CONCATENATE($J1871,L$6),'Payer Participation Data'!$F$8:$BM$8,0)),'Payer Participation Data'!$B$10:$B$59,$C1871,'Payer Participation Data'!$C$10:$C$59,$D1871)),"-",SUMIFS(INDEX('Payer Participation Data'!$F$10:$BM$59,0,MATCH(CONCATENATE($J1871,L$6),'Payer Participation Data'!$F$8:$BM$8,0)),'Payer Participation Data'!$B$10:$B$59,$C1871,'Payer Participation Data'!$C$10:$C$59,$D1871))</f>
        <v>0</v>
      </c>
      <c r="M1871" s="264">
        <f>IF(ISNA(SUMIFS(INDEX('Payer Participation Data'!$F$10:$BM$59,0,MATCH(CONCATENATE($J1871,M$6),'Payer Participation Data'!$F$8:$BM$8,0)),'Payer Participation Data'!$B$10:$B$59,$C1871,'Payer Participation Data'!$C$10:$C$59,$D1871)),"-",SUMIFS(INDEX('Payer Participation Data'!$F$10:$BM$59,0,MATCH(CONCATENATE($J1871,M$6),'Payer Participation Data'!$F$8:$BM$8,0)),'Payer Participation Data'!$B$10:$B$59,$C1871,'Payer Participation Data'!$C$10:$C$59,$D1871))</f>
        <v>0</v>
      </c>
    </row>
    <row r="1872" spans="2:13" x14ac:dyDescent="0.35">
      <c r="B1872" s="127" t="s">
        <v>80</v>
      </c>
      <c r="C1872" s="169" t="str">
        <f>IF(ISBLANK('Payer Participation Data'!$B$103),"-",'Payer Participation Data'!$B$103)</f>
        <v>-</v>
      </c>
      <c r="D1872" s="169" t="str">
        <f>IF(ISBLANK('Payer Participation Data'!$C$103),"-",'Payer Participation Data'!$C$103)</f>
        <v>-</v>
      </c>
      <c r="E1872" s="169" t="str">
        <f>IF(ISBLANK('Payer Participation Data'!$D$103),"-",'Payer Participation Data'!$D$103)</f>
        <v>-</v>
      </c>
      <c r="F1872" s="169" t="str">
        <f>IF(ISBLANK('Payer Participation Data'!$E$103),"-",'Payer Participation Data'!$E$103)</f>
        <v>-</v>
      </c>
      <c r="G1872" s="261">
        <v>2</v>
      </c>
      <c r="H1872" s="261">
        <v>1</v>
      </c>
      <c r="I1872" s="261">
        <v>5</v>
      </c>
      <c r="J1872" s="128" t="str">
        <f t="shared" si="76"/>
        <v>152</v>
      </c>
      <c r="K1872" s="128" t="s">
        <v>30</v>
      </c>
      <c r="L1872" s="263">
        <f>IF(ISNA(SUMIFS(INDEX('Payer Participation Data'!$F$10:$BM$59,0,MATCH(CONCATENATE($J1872,L$6),'Payer Participation Data'!$F$8:$BM$8,0)),'Payer Participation Data'!$B$10:$B$59,$C1872,'Payer Participation Data'!$C$10:$C$59,$D1872)),"-",SUMIFS(INDEX('Payer Participation Data'!$F$10:$BM$59,0,MATCH(CONCATENATE($J1872,L$6),'Payer Participation Data'!$F$8:$BM$8,0)),'Payer Participation Data'!$B$10:$B$59,$C1872,'Payer Participation Data'!$C$10:$C$59,$D1872))</f>
        <v>0</v>
      </c>
      <c r="M1872" s="264">
        <f>IF(ISNA(SUMIFS(INDEX('Payer Participation Data'!$F$10:$BM$59,0,MATCH(CONCATENATE($J1872,M$6),'Payer Participation Data'!$F$8:$BM$8,0)),'Payer Participation Data'!$B$10:$B$59,$C1872,'Payer Participation Data'!$C$10:$C$59,$D1872)),"-",SUMIFS(INDEX('Payer Participation Data'!$F$10:$BM$59,0,MATCH(CONCATENATE($J1872,M$6),'Payer Participation Data'!$F$8:$BM$8,0)),'Payer Participation Data'!$B$10:$B$59,$C1872,'Payer Participation Data'!$C$10:$C$59,$D1872))</f>
        <v>0</v>
      </c>
    </row>
    <row r="1873" spans="2:13" x14ac:dyDescent="0.35">
      <c r="B1873" s="127" t="s">
        <v>80</v>
      </c>
      <c r="C1873" s="169" t="str">
        <f>IF(ISBLANK('Payer Participation Data'!$B$103),"-",'Payer Participation Data'!$B$103)</f>
        <v>-</v>
      </c>
      <c r="D1873" s="169" t="str">
        <f>IF(ISBLANK('Payer Participation Data'!$C$103),"-",'Payer Participation Data'!$C$103)</f>
        <v>-</v>
      </c>
      <c r="E1873" s="169" t="str">
        <f>IF(ISBLANK('Payer Participation Data'!$D$103),"-",'Payer Participation Data'!$D$103)</f>
        <v>-</v>
      </c>
      <c r="F1873" s="169" t="str">
        <f>IF(ISBLANK('Payer Participation Data'!$E$103),"-",'Payer Participation Data'!$E$103)</f>
        <v>-</v>
      </c>
      <c r="G1873" s="260">
        <v>3</v>
      </c>
      <c r="H1873" s="260">
        <v>1</v>
      </c>
      <c r="I1873" s="260">
        <v>5</v>
      </c>
      <c r="J1873" s="102" t="str">
        <f t="shared" si="76"/>
        <v>153</v>
      </c>
      <c r="K1873" s="102" t="s">
        <v>30</v>
      </c>
      <c r="L1873" s="263">
        <f>IF(ISNA(SUMIFS(INDEX('Payer Participation Data'!$F$10:$BM$59,0,MATCH(CONCATENATE($J1873,L$6),'Payer Participation Data'!$F$8:$BM$8,0)),'Payer Participation Data'!$B$10:$B$59,$C1873,'Payer Participation Data'!$C$10:$C$59,$D1873)),"-",SUMIFS(INDEX('Payer Participation Data'!$F$10:$BM$59,0,MATCH(CONCATENATE($J1873,L$6),'Payer Participation Data'!$F$8:$BM$8,0)),'Payer Participation Data'!$B$10:$B$59,$C1873,'Payer Participation Data'!$C$10:$C$59,$D1873))</f>
        <v>0</v>
      </c>
      <c r="M1873" s="264">
        <f>IF(ISNA(SUMIFS(INDEX('Payer Participation Data'!$F$10:$BM$59,0,MATCH(CONCATENATE($J1873,M$6),'Payer Participation Data'!$F$8:$BM$8,0)),'Payer Participation Data'!$B$10:$B$59,$C1873,'Payer Participation Data'!$C$10:$C$59,$D1873)),"-",SUMIFS(INDEX('Payer Participation Data'!$F$10:$BM$59,0,MATCH(CONCATENATE($J1873,M$6),'Payer Participation Data'!$F$8:$BM$8,0)),'Payer Participation Data'!$B$10:$B$59,$C1873,'Payer Participation Data'!$C$10:$C$59,$D1873))</f>
        <v>0</v>
      </c>
    </row>
    <row r="1874" spans="2:13" x14ac:dyDescent="0.35">
      <c r="B1874" s="127" t="s">
        <v>80</v>
      </c>
      <c r="C1874" s="169" t="str">
        <f>IF(ISBLANK('Payer Participation Data'!$B$103),"-",'Payer Participation Data'!$B$103)</f>
        <v>-</v>
      </c>
      <c r="D1874" s="169" t="str">
        <f>IF(ISBLANK('Payer Participation Data'!$C$103),"-",'Payer Participation Data'!$C$103)</f>
        <v>-</v>
      </c>
      <c r="E1874" s="169" t="str">
        <f>IF(ISBLANK('Payer Participation Data'!$D$103),"-",'Payer Participation Data'!$D$103)</f>
        <v>-</v>
      </c>
      <c r="F1874" s="169" t="str">
        <f>IF(ISBLANK('Payer Participation Data'!$E$103),"-",'Payer Participation Data'!$E$103)</f>
        <v>-</v>
      </c>
      <c r="G1874" s="261">
        <v>4</v>
      </c>
      <c r="H1874" s="261">
        <v>1</v>
      </c>
      <c r="I1874" s="261">
        <v>5</v>
      </c>
      <c r="J1874" s="128" t="str">
        <f t="shared" si="76"/>
        <v>154</v>
      </c>
      <c r="K1874" s="128" t="s">
        <v>30</v>
      </c>
      <c r="L1874" s="263">
        <f>IF(ISNA(SUMIFS(INDEX('Payer Participation Data'!$F$10:$BM$59,0,MATCH(CONCATENATE($J1874,L$6),'Payer Participation Data'!$F$8:$BM$8,0)),'Payer Participation Data'!$B$10:$B$59,$C1874,'Payer Participation Data'!$C$10:$C$59,$D1874)),"-",SUMIFS(INDEX('Payer Participation Data'!$F$10:$BM$59,0,MATCH(CONCATENATE($J1874,L$6),'Payer Participation Data'!$F$8:$BM$8,0)),'Payer Participation Data'!$B$10:$B$59,$C1874,'Payer Participation Data'!$C$10:$C$59,$D1874))</f>
        <v>0</v>
      </c>
      <c r="M1874" s="264">
        <f>IF(ISNA(SUMIFS(INDEX('Payer Participation Data'!$F$10:$BM$59,0,MATCH(CONCATENATE($J1874,M$6),'Payer Participation Data'!$F$8:$BM$8,0)),'Payer Participation Data'!$B$10:$B$59,$C1874,'Payer Participation Data'!$C$10:$C$59,$D1874)),"-",SUMIFS(INDEX('Payer Participation Data'!$F$10:$BM$59,0,MATCH(CONCATENATE($J1874,M$6),'Payer Participation Data'!$F$8:$BM$8,0)),'Payer Participation Data'!$B$10:$B$59,$C1874,'Payer Participation Data'!$C$10:$C$59,$D1874))</f>
        <v>0</v>
      </c>
    </row>
    <row r="1875" spans="2:13" x14ac:dyDescent="0.35">
      <c r="B1875" s="127" t="s">
        <v>80</v>
      </c>
      <c r="C1875" s="169" t="str">
        <f>IF(ISBLANK('Payer Participation Data'!$B$103),"-",'Payer Participation Data'!$B$103)</f>
        <v>-</v>
      </c>
      <c r="D1875" s="169" t="str">
        <f>IF(ISBLANK('Payer Participation Data'!$C$103),"-",'Payer Participation Data'!$C$103)</f>
        <v>-</v>
      </c>
      <c r="E1875" s="169" t="str">
        <f>IF(ISBLANK('Payer Participation Data'!$D$103),"-",'Payer Participation Data'!$D$103)</f>
        <v>-</v>
      </c>
      <c r="F1875" s="169" t="str">
        <f>IF(ISBLANK('Payer Participation Data'!$E$103),"-",'Payer Participation Data'!$E$103)</f>
        <v>-</v>
      </c>
      <c r="G1875" s="260">
        <v>1</v>
      </c>
      <c r="H1875" s="260">
        <v>2</v>
      </c>
      <c r="I1875" s="260">
        <v>5</v>
      </c>
      <c r="J1875" s="102" t="str">
        <f t="shared" si="76"/>
        <v>251</v>
      </c>
      <c r="K1875" s="102" t="s">
        <v>30</v>
      </c>
      <c r="L1875" s="263">
        <f>IF(ISNA(SUMIFS(INDEX('Payer Participation Data'!$F$10:$BM$59,0,MATCH(CONCATENATE($J1875,L$6),'Payer Participation Data'!$F$8:$BM$8,0)),'Payer Participation Data'!$B$10:$B$59,$C1875,'Payer Participation Data'!$C$10:$C$59,$D1875)),"-",SUMIFS(INDEX('Payer Participation Data'!$F$10:$BM$59,0,MATCH(CONCATENATE($J1875,L$6),'Payer Participation Data'!$F$8:$BM$8,0)),'Payer Participation Data'!$B$10:$B$59,$C1875,'Payer Participation Data'!$C$10:$C$59,$D1875))</f>
        <v>0</v>
      </c>
      <c r="M1875" s="264">
        <f>IF(ISNA(SUMIFS(INDEX('Payer Participation Data'!$F$10:$BM$59,0,MATCH(CONCATENATE($J1875,M$6),'Payer Participation Data'!$F$8:$BM$8,0)),'Payer Participation Data'!$B$10:$B$59,$C1875,'Payer Participation Data'!$C$10:$C$59,$D1875)),"-",SUMIFS(INDEX('Payer Participation Data'!$F$10:$BM$59,0,MATCH(CONCATENATE($J1875,M$6),'Payer Participation Data'!$F$8:$BM$8,0)),'Payer Participation Data'!$B$10:$B$59,$C1875,'Payer Participation Data'!$C$10:$C$59,$D1875))</f>
        <v>0</v>
      </c>
    </row>
    <row r="1876" spans="2:13" x14ac:dyDescent="0.35">
      <c r="B1876" s="127" t="s">
        <v>80</v>
      </c>
      <c r="C1876" s="169" t="str">
        <f>IF(ISBLANK('Payer Participation Data'!$B$103),"-",'Payer Participation Data'!$B$103)</f>
        <v>-</v>
      </c>
      <c r="D1876" s="169" t="str">
        <f>IF(ISBLANK('Payer Participation Data'!$C$103),"-",'Payer Participation Data'!$C$103)</f>
        <v>-</v>
      </c>
      <c r="E1876" s="169" t="str">
        <f>IF(ISBLANK('Payer Participation Data'!$D$103),"-",'Payer Participation Data'!$D$103)</f>
        <v>-</v>
      </c>
      <c r="F1876" s="169" t="str">
        <f>IF(ISBLANK('Payer Participation Data'!$E$103),"-",'Payer Participation Data'!$E$103)</f>
        <v>-</v>
      </c>
      <c r="G1876" s="261">
        <v>2</v>
      </c>
      <c r="H1876" s="261">
        <v>2</v>
      </c>
      <c r="I1876" s="261">
        <v>5</v>
      </c>
      <c r="J1876" s="128" t="str">
        <f t="shared" si="76"/>
        <v>252</v>
      </c>
      <c r="K1876" s="128" t="s">
        <v>30</v>
      </c>
      <c r="L1876" s="263">
        <f>IF(ISNA(SUMIFS(INDEX('Payer Participation Data'!$F$10:$BM$59,0,MATCH(CONCATENATE($J1876,L$6),'Payer Participation Data'!$F$8:$BM$8,0)),'Payer Participation Data'!$B$10:$B$59,$C1876,'Payer Participation Data'!$C$10:$C$59,$D1876)),"-",SUMIFS(INDEX('Payer Participation Data'!$F$10:$BM$59,0,MATCH(CONCATENATE($J1876,L$6),'Payer Participation Data'!$F$8:$BM$8,0)),'Payer Participation Data'!$B$10:$B$59,$C1876,'Payer Participation Data'!$C$10:$C$59,$D1876))</f>
        <v>0</v>
      </c>
      <c r="M1876" s="264">
        <f>IF(ISNA(SUMIFS(INDEX('Payer Participation Data'!$F$10:$BM$59,0,MATCH(CONCATENATE($J1876,M$6),'Payer Participation Data'!$F$8:$BM$8,0)),'Payer Participation Data'!$B$10:$B$59,$C1876,'Payer Participation Data'!$C$10:$C$59,$D1876)),"-",SUMIFS(INDEX('Payer Participation Data'!$F$10:$BM$59,0,MATCH(CONCATENATE($J1876,M$6),'Payer Participation Data'!$F$8:$BM$8,0)),'Payer Participation Data'!$B$10:$B$59,$C1876,'Payer Participation Data'!$C$10:$C$59,$D1876))</f>
        <v>0</v>
      </c>
    </row>
    <row r="1877" spans="2:13" x14ac:dyDescent="0.35">
      <c r="B1877" s="127" t="s">
        <v>80</v>
      </c>
      <c r="C1877" s="169" t="str">
        <f>IF(ISBLANK('Payer Participation Data'!$B$103),"-",'Payer Participation Data'!$B$103)</f>
        <v>-</v>
      </c>
      <c r="D1877" s="169" t="str">
        <f>IF(ISBLANK('Payer Participation Data'!$C$103),"-",'Payer Participation Data'!$C$103)</f>
        <v>-</v>
      </c>
      <c r="E1877" s="169" t="str">
        <f>IF(ISBLANK('Payer Participation Data'!$D$103),"-",'Payer Participation Data'!$D$103)</f>
        <v>-</v>
      </c>
      <c r="F1877" s="169" t="str">
        <f>IF(ISBLANK('Payer Participation Data'!$E$103),"-",'Payer Participation Data'!$E$103)</f>
        <v>-</v>
      </c>
      <c r="G1877" s="260">
        <v>3</v>
      </c>
      <c r="H1877" s="260">
        <v>2</v>
      </c>
      <c r="I1877" s="260">
        <v>5</v>
      </c>
      <c r="J1877" s="102" t="str">
        <f t="shared" si="76"/>
        <v>253</v>
      </c>
      <c r="K1877" s="102" t="s">
        <v>30</v>
      </c>
      <c r="L1877" s="263">
        <f>IF(ISNA(SUMIFS(INDEX('Payer Participation Data'!$F$10:$BM$59,0,MATCH(CONCATENATE($J1877,L$6),'Payer Participation Data'!$F$8:$BM$8,0)),'Payer Participation Data'!$B$10:$B$59,$C1877,'Payer Participation Data'!$C$10:$C$59,$D1877)),"-",SUMIFS(INDEX('Payer Participation Data'!$F$10:$BM$59,0,MATCH(CONCATENATE($J1877,L$6),'Payer Participation Data'!$F$8:$BM$8,0)),'Payer Participation Data'!$B$10:$B$59,$C1877,'Payer Participation Data'!$C$10:$C$59,$D1877))</f>
        <v>0</v>
      </c>
      <c r="M1877" s="264">
        <f>IF(ISNA(SUMIFS(INDEX('Payer Participation Data'!$F$10:$BM$59,0,MATCH(CONCATENATE($J1877,M$6),'Payer Participation Data'!$F$8:$BM$8,0)),'Payer Participation Data'!$B$10:$B$59,$C1877,'Payer Participation Data'!$C$10:$C$59,$D1877)),"-",SUMIFS(INDEX('Payer Participation Data'!$F$10:$BM$59,0,MATCH(CONCATENATE($J1877,M$6),'Payer Participation Data'!$F$8:$BM$8,0)),'Payer Participation Data'!$B$10:$B$59,$C1877,'Payer Participation Data'!$C$10:$C$59,$D1877))</f>
        <v>0</v>
      </c>
    </row>
    <row r="1878" spans="2:13" x14ac:dyDescent="0.35">
      <c r="B1878" s="127" t="s">
        <v>80</v>
      </c>
      <c r="C1878" s="169" t="str">
        <f>IF(ISBLANK('Payer Participation Data'!$B$103),"-",'Payer Participation Data'!$B$103)</f>
        <v>-</v>
      </c>
      <c r="D1878" s="169" t="str">
        <f>IF(ISBLANK('Payer Participation Data'!$C$103),"-",'Payer Participation Data'!$C$103)</f>
        <v>-</v>
      </c>
      <c r="E1878" s="169" t="str">
        <f>IF(ISBLANK('Payer Participation Data'!$D$103),"-",'Payer Participation Data'!$D$103)</f>
        <v>-</v>
      </c>
      <c r="F1878" s="169" t="str">
        <f>IF(ISBLANK('Payer Participation Data'!$E$103),"-",'Payer Participation Data'!$E$103)</f>
        <v>-</v>
      </c>
      <c r="G1878" s="261">
        <v>4</v>
      </c>
      <c r="H1878" s="261">
        <v>2</v>
      </c>
      <c r="I1878" s="261">
        <v>5</v>
      </c>
      <c r="J1878" s="128" t="str">
        <f t="shared" si="76"/>
        <v>254</v>
      </c>
      <c r="K1878" s="128" t="s">
        <v>30</v>
      </c>
      <c r="L1878" s="263">
        <f>IF(ISNA(SUMIFS(INDEX('Payer Participation Data'!$F$10:$BM$59,0,MATCH(CONCATENATE($J1878,L$6),'Payer Participation Data'!$F$8:$BM$8,0)),'Payer Participation Data'!$B$10:$B$59,$C1878,'Payer Participation Data'!$C$10:$C$59,$D1878)),"-",SUMIFS(INDEX('Payer Participation Data'!$F$10:$BM$59,0,MATCH(CONCATENATE($J1878,L$6),'Payer Participation Data'!$F$8:$BM$8,0)),'Payer Participation Data'!$B$10:$B$59,$C1878,'Payer Participation Data'!$C$10:$C$59,$D1878))</f>
        <v>0</v>
      </c>
      <c r="M1878" s="264">
        <f>IF(ISNA(SUMIFS(INDEX('Payer Participation Data'!$F$10:$BM$59,0,MATCH(CONCATENATE($J1878,M$6),'Payer Participation Data'!$F$8:$BM$8,0)),'Payer Participation Data'!$B$10:$B$59,$C1878,'Payer Participation Data'!$C$10:$C$59,$D1878)),"-",SUMIFS(INDEX('Payer Participation Data'!$F$10:$BM$59,0,MATCH(CONCATENATE($J1878,M$6),'Payer Participation Data'!$F$8:$BM$8,0)),'Payer Participation Data'!$B$10:$B$59,$C1878,'Payer Participation Data'!$C$10:$C$59,$D1878))</f>
        <v>0</v>
      </c>
    </row>
    <row r="1879" spans="2:13" x14ac:dyDescent="0.35">
      <c r="B1879" s="127" t="s">
        <v>80</v>
      </c>
      <c r="C1879" s="169" t="str">
        <f>IF(ISBLANK('Payer Participation Data'!$B$103),"-",'Payer Participation Data'!$B$103)</f>
        <v>-</v>
      </c>
      <c r="D1879" s="169" t="str">
        <f>IF(ISBLANK('Payer Participation Data'!$C$103),"-",'Payer Participation Data'!$C$103)</f>
        <v>-</v>
      </c>
      <c r="E1879" s="169" t="str">
        <f>IF(ISBLANK('Payer Participation Data'!$D$103),"-",'Payer Participation Data'!$D$103)</f>
        <v>-</v>
      </c>
      <c r="F1879" s="169" t="str">
        <f>IF(ISBLANK('Payer Participation Data'!$E$103),"-",'Payer Participation Data'!$E$103)</f>
        <v>-</v>
      </c>
      <c r="G1879" s="260">
        <v>1</v>
      </c>
      <c r="H1879" s="260">
        <v>3</v>
      </c>
      <c r="I1879" s="260">
        <v>5</v>
      </c>
      <c r="J1879" s="102" t="str">
        <f t="shared" si="76"/>
        <v>351</v>
      </c>
      <c r="K1879" s="102" t="s">
        <v>30</v>
      </c>
      <c r="L1879" s="263">
        <f>IF(ISNA(SUMIFS(INDEX('Payer Participation Data'!$F$10:$BM$59,0,MATCH(CONCATENATE($J1879,L$6),'Payer Participation Data'!$F$8:$BM$8,0)),'Payer Participation Data'!$B$10:$B$59,$C1879,'Payer Participation Data'!$C$10:$C$59,$D1879)),"-",SUMIFS(INDEX('Payer Participation Data'!$F$10:$BM$59,0,MATCH(CONCATENATE($J1879,L$6),'Payer Participation Data'!$F$8:$BM$8,0)),'Payer Participation Data'!$B$10:$B$59,$C1879,'Payer Participation Data'!$C$10:$C$59,$D1879))</f>
        <v>0</v>
      </c>
      <c r="M1879" s="264">
        <f>IF(ISNA(SUMIFS(INDEX('Payer Participation Data'!$F$10:$BM$59,0,MATCH(CONCATENATE($J1879,M$6),'Payer Participation Data'!$F$8:$BM$8,0)),'Payer Participation Data'!$B$10:$B$59,$C1879,'Payer Participation Data'!$C$10:$C$59,$D1879)),"-",SUMIFS(INDEX('Payer Participation Data'!$F$10:$BM$59,0,MATCH(CONCATENATE($J1879,M$6),'Payer Participation Data'!$F$8:$BM$8,0)),'Payer Participation Data'!$B$10:$B$59,$C1879,'Payer Participation Data'!$C$10:$C$59,$D1879))</f>
        <v>0</v>
      </c>
    </row>
    <row r="1880" spans="2:13" x14ac:dyDescent="0.35">
      <c r="B1880" s="127" t="s">
        <v>80</v>
      </c>
      <c r="C1880" s="169" t="str">
        <f>IF(ISBLANK('Payer Participation Data'!$B$103),"-",'Payer Participation Data'!$B$103)</f>
        <v>-</v>
      </c>
      <c r="D1880" s="169" t="str">
        <f>IF(ISBLANK('Payer Participation Data'!$C$103),"-",'Payer Participation Data'!$C$103)</f>
        <v>-</v>
      </c>
      <c r="E1880" s="169" t="str">
        <f>IF(ISBLANK('Payer Participation Data'!$D$103),"-",'Payer Participation Data'!$D$103)</f>
        <v>-</v>
      </c>
      <c r="F1880" s="169" t="str">
        <f>IF(ISBLANK('Payer Participation Data'!$E$103),"-",'Payer Participation Data'!$E$103)</f>
        <v>-</v>
      </c>
      <c r="G1880" s="261">
        <v>2</v>
      </c>
      <c r="H1880" s="261">
        <v>3</v>
      </c>
      <c r="I1880" s="261">
        <v>5</v>
      </c>
      <c r="J1880" s="128" t="str">
        <f t="shared" si="76"/>
        <v>352</v>
      </c>
      <c r="K1880" s="128" t="s">
        <v>30</v>
      </c>
      <c r="L1880" s="263">
        <f>IF(ISNA(SUMIFS(INDEX('Payer Participation Data'!$F$10:$BM$59,0,MATCH(CONCATENATE($J1880,L$6),'Payer Participation Data'!$F$8:$BM$8,0)),'Payer Participation Data'!$B$10:$B$59,$C1880,'Payer Participation Data'!$C$10:$C$59,$D1880)),"-",SUMIFS(INDEX('Payer Participation Data'!$F$10:$BM$59,0,MATCH(CONCATENATE($J1880,L$6),'Payer Participation Data'!$F$8:$BM$8,0)),'Payer Participation Data'!$B$10:$B$59,$C1880,'Payer Participation Data'!$C$10:$C$59,$D1880))</f>
        <v>0</v>
      </c>
      <c r="M1880" s="264">
        <f>IF(ISNA(SUMIFS(INDEX('Payer Participation Data'!$F$10:$BM$59,0,MATCH(CONCATENATE($J1880,M$6),'Payer Participation Data'!$F$8:$BM$8,0)),'Payer Participation Data'!$B$10:$B$59,$C1880,'Payer Participation Data'!$C$10:$C$59,$D1880)),"-",SUMIFS(INDEX('Payer Participation Data'!$F$10:$BM$59,0,MATCH(CONCATENATE($J1880,M$6),'Payer Participation Data'!$F$8:$BM$8,0)),'Payer Participation Data'!$B$10:$B$59,$C1880,'Payer Participation Data'!$C$10:$C$59,$D1880))</f>
        <v>0</v>
      </c>
    </row>
    <row r="1881" spans="2:13" x14ac:dyDescent="0.35">
      <c r="B1881" s="127" t="s">
        <v>80</v>
      </c>
      <c r="C1881" s="169" t="str">
        <f>IF(ISBLANK('Payer Participation Data'!$B$103),"-",'Payer Participation Data'!$B$103)</f>
        <v>-</v>
      </c>
      <c r="D1881" s="169" t="str">
        <f>IF(ISBLANK('Payer Participation Data'!$C$103),"-",'Payer Participation Data'!$C$103)</f>
        <v>-</v>
      </c>
      <c r="E1881" s="169" t="str">
        <f>IF(ISBLANK('Payer Participation Data'!$D$103),"-",'Payer Participation Data'!$D$103)</f>
        <v>-</v>
      </c>
      <c r="F1881" s="169" t="str">
        <f>IF(ISBLANK('Payer Participation Data'!$E$103),"-",'Payer Participation Data'!$E$103)</f>
        <v>-</v>
      </c>
      <c r="G1881" s="260">
        <v>3</v>
      </c>
      <c r="H1881" s="260">
        <v>3</v>
      </c>
      <c r="I1881" s="260">
        <v>5</v>
      </c>
      <c r="J1881" s="102" t="str">
        <f t="shared" si="76"/>
        <v>353</v>
      </c>
      <c r="K1881" s="102" t="s">
        <v>30</v>
      </c>
      <c r="L1881" s="263">
        <f>IF(ISNA(SUMIFS(INDEX('Payer Participation Data'!$F$10:$BM$59,0,MATCH(CONCATENATE($J1881,L$6),'Payer Participation Data'!$F$8:$BM$8,0)),'Payer Participation Data'!$B$10:$B$59,$C1881,'Payer Participation Data'!$C$10:$C$59,$D1881)),"-",SUMIFS(INDEX('Payer Participation Data'!$F$10:$BM$59,0,MATCH(CONCATENATE($J1881,L$6),'Payer Participation Data'!$F$8:$BM$8,0)),'Payer Participation Data'!$B$10:$B$59,$C1881,'Payer Participation Data'!$C$10:$C$59,$D1881))</f>
        <v>0</v>
      </c>
      <c r="M1881" s="264">
        <f>IF(ISNA(SUMIFS(INDEX('Payer Participation Data'!$F$10:$BM$59,0,MATCH(CONCATENATE($J1881,M$6),'Payer Participation Data'!$F$8:$BM$8,0)),'Payer Participation Data'!$B$10:$B$59,$C1881,'Payer Participation Data'!$C$10:$C$59,$D1881)),"-",SUMIFS(INDEX('Payer Participation Data'!$F$10:$BM$59,0,MATCH(CONCATENATE($J1881,M$6),'Payer Participation Data'!$F$8:$BM$8,0)),'Payer Participation Data'!$B$10:$B$59,$C1881,'Payer Participation Data'!$C$10:$C$59,$D1881))</f>
        <v>0</v>
      </c>
    </row>
    <row r="1882" spans="2:13" x14ac:dyDescent="0.35">
      <c r="B1882" s="127" t="s">
        <v>80</v>
      </c>
      <c r="C1882" s="169" t="str">
        <f>IF(ISBLANK('Payer Participation Data'!$B$103),"-",'Payer Participation Data'!$B$103)</f>
        <v>-</v>
      </c>
      <c r="D1882" s="169" t="str">
        <f>IF(ISBLANK('Payer Participation Data'!$C$103),"-",'Payer Participation Data'!$C$103)</f>
        <v>-</v>
      </c>
      <c r="E1882" s="169" t="str">
        <f>IF(ISBLANK('Payer Participation Data'!$D$103),"-",'Payer Participation Data'!$D$103)</f>
        <v>-</v>
      </c>
      <c r="F1882" s="169" t="str">
        <f>IF(ISBLANK('Payer Participation Data'!$E$103),"-",'Payer Participation Data'!$E$103)</f>
        <v>-</v>
      </c>
      <c r="G1882" s="261">
        <v>4</v>
      </c>
      <c r="H1882" s="261">
        <v>3</v>
      </c>
      <c r="I1882" s="261">
        <v>5</v>
      </c>
      <c r="J1882" s="128" t="str">
        <f t="shared" si="76"/>
        <v>354</v>
      </c>
      <c r="K1882" s="128" t="s">
        <v>30</v>
      </c>
      <c r="L1882" s="263">
        <f>IF(ISNA(SUMIFS(INDEX('Payer Participation Data'!$F$10:$BM$59,0,MATCH(CONCATENATE($J1882,L$6),'Payer Participation Data'!$F$8:$BM$8,0)),'Payer Participation Data'!$B$10:$B$59,$C1882,'Payer Participation Data'!$C$10:$C$59,$D1882)),"-",SUMIFS(INDEX('Payer Participation Data'!$F$10:$BM$59,0,MATCH(CONCATENATE($J1882,L$6),'Payer Participation Data'!$F$8:$BM$8,0)),'Payer Participation Data'!$B$10:$B$59,$C1882,'Payer Participation Data'!$C$10:$C$59,$D1882))</f>
        <v>0</v>
      </c>
      <c r="M1882" s="264">
        <f>IF(ISNA(SUMIFS(INDEX('Payer Participation Data'!$F$10:$BM$59,0,MATCH(CONCATENATE($J1882,M$6),'Payer Participation Data'!$F$8:$BM$8,0)),'Payer Participation Data'!$B$10:$B$59,$C1882,'Payer Participation Data'!$C$10:$C$59,$D1882)),"-",SUMIFS(INDEX('Payer Participation Data'!$F$10:$BM$59,0,MATCH(CONCATENATE($J1882,M$6),'Payer Participation Data'!$F$8:$BM$8,0)),'Payer Participation Data'!$B$10:$B$59,$C1882,'Payer Participation Data'!$C$10:$C$59,$D1882))</f>
        <v>0</v>
      </c>
    </row>
    <row r="1883" spans="2:13" x14ac:dyDescent="0.35">
      <c r="B1883" s="127" t="s">
        <v>80</v>
      </c>
      <c r="C1883" s="169" t="str">
        <f>IF(ISBLANK('Payer Participation Data'!$B$103),"-",'Payer Participation Data'!$B$103)</f>
        <v>-</v>
      </c>
      <c r="D1883" s="169" t="str">
        <f>IF(ISBLANK('Payer Participation Data'!$C$103),"-",'Payer Participation Data'!$C$103)</f>
        <v>-</v>
      </c>
      <c r="E1883" s="169" t="str">
        <f>IF(ISBLANK('Payer Participation Data'!$D$103),"-",'Payer Participation Data'!$D$103)</f>
        <v>-</v>
      </c>
      <c r="F1883" s="169" t="str">
        <f>IF(ISBLANK('Payer Participation Data'!$E$103),"-",'Payer Participation Data'!$E$103)</f>
        <v>-</v>
      </c>
      <c r="G1883" s="260">
        <v>1</v>
      </c>
      <c r="H1883" s="260">
        <v>4</v>
      </c>
      <c r="I1883" s="260">
        <v>5</v>
      </c>
      <c r="J1883" s="102" t="str">
        <f t="shared" si="76"/>
        <v>451</v>
      </c>
      <c r="K1883" s="102" t="s">
        <v>30</v>
      </c>
      <c r="L1883" s="263">
        <f>IF(ISNA(SUMIFS(INDEX('Payer Participation Data'!$F$10:$BM$59,0,MATCH(CONCATENATE($J1883,L$6),'Payer Participation Data'!$F$8:$BM$8,0)),'Payer Participation Data'!$B$10:$B$59,$C1883,'Payer Participation Data'!$C$10:$C$59,$D1883)),"-",SUMIFS(INDEX('Payer Participation Data'!$F$10:$BM$59,0,MATCH(CONCATENATE($J1883,L$6),'Payer Participation Data'!$F$8:$BM$8,0)),'Payer Participation Data'!$B$10:$B$59,$C1883,'Payer Participation Data'!$C$10:$C$59,$D1883))</f>
        <v>0</v>
      </c>
      <c r="M1883" s="264">
        <f>IF(ISNA(SUMIFS(INDEX('Payer Participation Data'!$F$10:$BM$59,0,MATCH(CONCATENATE($J1883,M$6),'Payer Participation Data'!$F$8:$BM$8,0)),'Payer Participation Data'!$B$10:$B$59,$C1883,'Payer Participation Data'!$C$10:$C$59,$D1883)),"-",SUMIFS(INDEX('Payer Participation Data'!$F$10:$BM$59,0,MATCH(CONCATENATE($J1883,M$6),'Payer Participation Data'!$F$8:$BM$8,0)),'Payer Participation Data'!$B$10:$B$59,$C1883,'Payer Participation Data'!$C$10:$C$59,$D1883))</f>
        <v>0</v>
      </c>
    </row>
    <row r="1884" spans="2:13" x14ac:dyDescent="0.35">
      <c r="B1884" s="127" t="s">
        <v>80</v>
      </c>
      <c r="C1884" s="169" t="str">
        <f>IF(ISBLANK('Payer Participation Data'!$B$103),"-",'Payer Participation Data'!$B$103)</f>
        <v>-</v>
      </c>
      <c r="D1884" s="169" t="str">
        <f>IF(ISBLANK('Payer Participation Data'!$C$103),"-",'Payer Participation Data'!$C$103)</f>
        <v>-</v>
      </c>
      <c r="E1884" s="169" t="str">
        <f>IF(ISBLANK('Payer Participation Data'!$D$103),"-",'Payer Participation Data'!$D$103)</f>
        <v>-</v>
      </c>
      <c r="F1884" s="169" t="str">
        <f>IF(ISBLANK('Payer Participation Data'!$E$103),"-",'Payer Participation Data'!$E$103)</f>
        <v>-</v>
      </c>
      <c r="G1884" s="261">
        <v>2</v>
      </c>
      <c r="H1884" s="261">
        <v>4</v>
      </c>
      <c r="I1884" s="261">
        <v>5</v>
      </c>
      <c r="J1884" s="128" t="str">
        <f t="shared" si="76"/>
        <v>452</v>
      </c>
      <c r="K1884" s="128" t="s">
        <v>30</v>
      </c>
      <c r="L1884" s="263">
        <f>IF(ISNA(SUMIFS(INDEX('Payer Participation Data'!$F$10:$BM$59,0,MATCH(CONCATENATE($J1884,L$6),'Payer Participation Data'!$F$8:$BM$8,0)),'Payer Participation Data'!$B$10:$B$59,$C1884,'Payer Participation Data'!$C$10:$C$59,$D1884)),"-",SUMIFS(INDEX('Payer Participation Data'!$F$10:$BM$59,0,MATCH(CONCATENATE($J1884,L$6),'Payer Participation Data'!$F$8:$BM$8,0)),'Payer Participation Data'!$B$10:$B$59,$C1884,'Payer Participation Data'!$C$10:$C$59,$D1884))</f>
        <v>0</v>
      </c>
      <c r="M1884" s="264">
        <f>IF(ISNA(SUMIFS(INDEX('Payer Participation Data'!$F$10:$BM$59,0,MATCH(CONCATENATE($J1884,M$6),'Payer Participation Data'!$F$8:$BM$8,0)),'Payer Participation Data'!$B$10:$B$59,$C1884,'Payer Participation Data'!$C$10:$C$59,$D1884)),"-",SUMIFS(INDEX('Payer Participation Data'!$F$10:$BM$59,0,MATCH(CONCATENATE($J1884,M$6),'Payer Participation Data'!$F$8:$BM$8,0)),'Payer Participation Data'!$B$10:$B$59,$C1884,'Payer Participation Data'!$C$10:$C$59,$D1884))</f>
        <v>0</v>
      </c>
    </row>
    <row r="1885" spans="2:13" x14ac:dyDescent="0.35">
      <c r="B1885" s="127" t="s">
        <v>80</v>
      </c>
      <c r="C1885" s="169" t="str">
        <f>IF(ISBLANK('Payer Participation Data'!$B$103),"-",'Payer Participation Data'!$B$103)</f>
        <v>-</v>
      </c>
      <c r="D1885" s="169" t="str">
        <f>IF(ISBLANK('Payer Participation Data'!$C$103),"-",'Payer Participation Data'!$C$103)</f>
        <v>-</v>
      </c>
      <c r="E1885" s="169" t="str">
        <f>IF(ISBLANK('Payer Participation Data'!$D$103),"-",'Payer Participation Data'!$D$103)</f>
        <v>-</v>
      </c>
      <c r="F1885" s="169" t="str">
        <f>IF(ISBLANK('Payer Participation Data'!$E$103),"-",'Payer Participation Data'!$E$103)</f>
        <v>-</v>
      </c>
      <c r="G1885" s="260">
        <v>3</v>
      </c>
      <c r="H1885" s="260">
        <v>4</v>
      </c>
      <c r="I1885" s="260">
        <v>5</v>
      </c>
      <c r="J1885" s="102" t="str">
        <f t="shared" si="76"/>
        <v>453</v>
      </c>
      <c r="K1885" s="102" t="s">
        <v>30</v>
      </c>
      <c r="L1885" s="263">
        <f>IF(ISNA(SUMIFS(INDEX('Payer Participation Data'!$F$10:$BM$59,0,MATCH(CONCATENATE($J1885,L$6),'Payer Participation Data'!$F$8:$BM$8,0)),'Payer Participation Data'!$B$10:$B$59,$C1885,'Payer Participation Data'!$C$10:$C$59,$D1885)),"-",SUMIFS(INDEX('Payer Participation Data'!$F$10:$BM$59,0,MATCH(CONCATENATE($J1885,L$6),'Payer Participation Data'!$F$8:$BM$8,0)),'Payer Participation Data'!$B$10:$B$59,$C1885,'Payer Participation Data'!$C$10:$C$59,$D1885))</f>
        <v>0</v>
      </c>
      <c r="M1885" s="264">
        <f>IF(ISNA(SUMIFS(INDEX('Payer Participation Data'!$F$10:$BM$59,0,MATCH(CONCATENATE($J1885,M$6),'Payer Participation Data'!$F$8:$BM$8,0)),'Payer Participation Data'!$B$10:$B$59,$C1885,'Payer Participation Data'!$C$10:$C$59,$D1885)),"-",SUMIFS(INDEX('Payer Participation Data'!$F$10:$BM$59,0,MATCH(CONCATENATE($J1885,M$6),'Payer Participation Data'!$F$8:$BM$8,0)),'Payer Participation Data'!$B$10:$B$59,$C1885,'Payer Participation Data'!$C$10:$C$59,$D1885))</f>
        <v>0</v>
      </c>
    </row>
    <row r="1886" spans="2:13" x14ac:dyDescent="0.35">
      <c r="B1886" s="127" t="s">
        <v>80</v>
      </c>
      <c r="C1886" s="169" t="str">
        <f>IF(ISBLANK('Payer Participation Data'!$B$103),"-",'Payer Participation Data'!$B$103)</f>
        <v>-</v>
      </c>
      <c r="D1886" s="169" t="str">
        <f>IF(ISBLANK('Payer Participation Data'!$C$103),"-",'Payer Participation Data'!$C$103)</f>
        <v>-</v>
      </c>
      <c r="E1886" s="169" t="str">
        <f>IF(ISBLANK('Payer Participation Data'!$D$103),"-",'Payer Participation Data'!$D$103)</f>
        <v>-</v>
      </c>
      <c r="F1886" s="169" t="str">
        <f>IF(ISBLANK('Payer Participation Data'!$E$103),"-",'Payer Participation Data'!$E$103)</f>
        <v>-</v>
      </c>
      <c r="G1886" s="261">
        <v>4</v>
      </c>
      <c r="H1886" s="261">
        <v>4</v>
      </c>
      <c r="I1886" s="261">
        <v>5</v>
      </c>
      <c r="J1886" s="128" t="str">
        <f t="shared" si="76"/>
        <v>454</v>
      </c>
      <c r="K1886" s="128" t="s">
        <v>30</v>
      </c>
      <c r="L1886" s="263">
        <f>IF(ISNA(SUMIFS(INDEX('Payer Participation Data'!$F$10:$BM$59,0,MATCH(CONCATENATE($J1886,L$6),'Payer Participation Data'!$F$8:$BM$8,0)),'Payer Participation Data'!$B$10:$B$59,$C1886,'Payer Participation Data'!$C$10:$C$59,$D1886)),"-",SUMIFS(INDEX('Payer Participation Data'!$F$10:$BM$59,0,MATCH(CONCATENATE($J1886,L$6),'Payer Participation Data'!$F$8:$BM$8,0)),'Payer Participation Data'!$B$10:$B$59,$C1886,'Payer Participation Data'!$C$10:$C$59,$D1886))</f>
        <v>0</v>
      </c>
      <c r="M1886" s="264">
        <f>IF(ISNA(SUMIFS(INDEX('Payer Participation Data'!$F$10:$BM$59,0,MATCH(CONCATENATE($J1886,M$6),'Payer Participation Data'!$F$8:$BM$8,0)),'Payer Participation Data'!$B$10:$B$59,$C1886,'Payer Participation Data'!$C$10:$C$59,$D1886)),"-",SUMIFS(INDEX('Payer Participation Data'!$F$10:$BM$59,0,MATCH(CONCATENATE($J1886,M$6),'Payer Participation Data'!$F$8:$BM$8,0)),'Payer Participation Data'!$B$10:$B$59,$C1886,'Payer Participation Data'!$C$10:$C$59,$D1886))</f>
        <v>0</v>
      </c>
    </row>
    <row r="1887" spans="2:13" x14ac:dyDescent="0.35">
      <c r="B1887" s="127" t="s">
        <v>80</v>
      </c>
      <c r="C1887" s="169" t="str">
        <f>IF(ISBLANK('Payer Participation Data'!$B$104),"-",'Payer Participation Data'!$B$104)</f>
        <v>-</v>
      </c>
      <c r="D1887" s="169" t="str">
        <f>IF(ISBLANK('Payer Participation Data'!$C$104),"-",'Payer Participation Data'!$C$104)</f>
        <v>-</v>
      </c>
      <c r="E1887" s="169" t="str">
        <f>IF(ISBLANK('Payer Participation Data'!$D$104),"-",'Payer Participation Data'!$D$104)</f>
        <v>-</v>
      </c>
      <c r="F1887" s="169" t="str">
        <f>IF(ISBLANK('Payer Participation Data'!$E$104),"-",'Payer Participation Data'!$E$104)</f>
        <v>-</v>
      </c>
      <c r="G1887" s="260">
        <v>1</v>
      </c>
      <c r="H1887" s="260" t="s">
        <v>64</v>
      </c>
      <c r="I1887" s="260" t="s">
        <v>64</v>
      </c>
      <c r="J1887" s="102" t="str">
        <f t="shared" si="76"/>
        <v>BaselineBaseline1</v>
      </c>
      <c r="K1887" s="102" t="s">
        <v>30</v>
      </c>
      <c r="L1887" s="263">
        <f>IF(ISNA(SUMIFS(INDEX('Payer Participation Data'!$F$10:$BM$59,0,MATCH(CONCATENATE($J1887,L$6),'Payer Participation Data'!$F$8:$BM$8,0)),'Payer Participation Data'!$B$10:$B$59,$C1887,'Payer Participation Data'!$C$10:$C$59,$D1887)),"-",SUMIFS(INDEX('Payer Participation Data'!$F$10:$BM$59,0,MATCH(CONCATENATE($J1887,L$6),'Payer Participation Data'!$F$8:$BM$8,0)),'Payer Participation Data'!$B$10:$B$59,$C1887,'Payer Participation Data'!$C$10:$C$59,$D1887))</f>
        <v>0</v>
      </c>
      <c r="M1887" s="264">
        <f>IF(ISNA(SUMIFS(INDEX('Payer Participation Data'!$F$10:$BM$59,0,MATCH(CONCATENATE($J1887,M$6),'Payer Participation Data'!$F$8:$BM$8,0)),'Payer Participation Data'!$B$10:$B$59,$C1887,'Payer Participation Data'!$C$10:$C$59,$D1887)),"-",SUMIFS(INDEX('Payer Participation Data'!$F$10:$BM$59,0,MATCH(CONCATENATE($J1887,M$6),'Payer Participation Data'!$F$8:$BM$8,0)),'Payer Participation Data'!$B$10:$B$59,$C1887,'Payer Participation Data'!$C$10:$C$59,$D1887))</f>
        <v>0</v>
      </c>
    </row>
    <row r="1888" spans="2:13" x14ac:dyDescent="0.35">
      <c r="B1888" s="127" t="s">
        <v>80</v>
      </c>
      <c r="C1888" s="169" t="str">
        <f>IF(ISBLANK('Payer Participation Data'!$B$104),"-",'Payer Participation Data'!$B$104)</f>
        <v>-</v>
      </c>
      <c r="D1888" s="169" t="str">
        <f>IF(ISBLANK('Payer Participation Data'!$C$104),"-",'Payer Participation Data'!$C$104)</f>
        <v>-</v>
      </c>
      <c r="E1888" s="169" t="str">
        <f>IF(ISBLANK('Payer Participation Data'!$D$104),"-",'Payer Participation Data'!$D$104)</f>
        <v>-</v>
      </c>
      <c r="F1888" s="169" t="str">
        <f>IF(ISBLANK('Payer Participation Data'!$E$104),"-",'Payer Participation Data'!$E$104)</f>
        <v>-</v>
      </c>
      <c r="G1888" s="261">
        <v>2</v>
      </c>
      <c r="H1888" s="261" t="s">
        <v>64</v>
      </c>
      <c r="I1888" s="261" t="s">
        <v>64</v>
      </c>
      <c r="J1888" s="128" t="str">
        <f t="shared" si="76"/>
        <v>BaselineBaseline2</v>
      </c>
      <c r="K1888" s="128" t="s">
        <v>30</v>
      </c>
      <c r="L1888" s="263">
        <f>IF(ISNA(SUMIFS(INDEX('Payer Participation Data'!$F$10:$BM$59,0,MATCH(CONCATENATE($J1888,L$6),'Payer Participation Data'!$F$8:$BM$8,0)),'Payer Participation Data'!$B$10:$B$59,$C1888,'Payer Participation Data'!$C$10:$C$59,$D1888)),"-",SUMIFS(INDEX('Payer Participation Data'!$F$10:$BM$59,0,MATCH(CONCATENATE($J1888,L$6),'Payer Participation Data'!$F$8:$BM$8,0)),'Payer Participation Data'!$B$10:$B$59,$C1888,'Payer Participation Data'!$C$10:$C$59,$D1888))</f>
        <v>0</v>
      </c>
      <c r="M1888" s="264">
        <f>IF(ISNA(SUMIFS(INDEX('Payer Participation Data'!$F$10:$BM$59,0,MATCH(CONCATENATE($J1888,M$6),'Payer Participation Data'!$F$8:$BM$8,0)),'Payer Participation Data'!$B$10:$B$59,$C1888,'Payer Participation Data'!$C$10:$C$59,$D1888)),"-",SUMIFS(INDEX('Payer Participation Data'!$F$10:$BM$59,0,MATCH(CONCATENATE($J1888,M$6),'Payer Participation Data'!$F$8:$BM$8,0)),'Payer Participation Data'!$B$10:$B$59,$C1888,'Payer Participation Data'!$C$10:$C$59,$D1888))</f>
        <v>0</v>
      </c>
    </row>
    <row r="1889" spans="2:13" x14ac:dyDescent="0.35">
      <c r="B1889" s="127" t="s">
        <v>80</v>
      </c>
      <c r="C1889" s="169" t="str">
        <f>IF(ISBLANK('Payer Participation Data'!$B$104),"-",'Payer Participation Data'!$B$104)</f>
        <v>-</v>
      </c>
      <c r="D1889" s="169" t="str">
        <f>IF(ISBLANK('Payer Participation Data'!$C$104),"-",'Payer Participation Data'!$C$104)</f>
        <v>-</v>
      </c>
      <c r="E1889" s="169" t="str">
        <f>IF(ISBLANK('Payer Participation Data'!$D$104),"-",'Payer Participation Data'!$D$104)</f>
        <v>-</v>
      </c>
      <c r="F1889" s="169" t="str">
        <f>IF(ISBLANK('Payer Participation Data'!$E$104),"-",'Payer Participation Data'!$E$104)</f>
        <v>-</v>
      </c>
      <c r="G1889" s="260">
        <v>3</v>
      </c>
      <c r="H1889" s="260" t="s">
        <v>64</v>
      </c>
      <c r="I1889" s="260" t="s">
        <v>64</v>
      </c>
      <c r="J1889" s="102" t="str">
        <f t="shared" si="76"/>
        <v>BaselineBaseline3</v>
      </c>
      <c r="K1889" s="102" t="s">
        <v>30</v>
      </c>
      <c r="L1889" s="263">
        <f>IF(ISNA(SUMIFS(INDEX('Payer Participation Data'!$F$10:$BM$59,0,MATCH(CONCATENATE($J1889,L$6),'Payer Participation Data'!$F$8:$BM$8,0)),'Payer Participation Data'!$B$10:$B$59,$C1889,'Payer Participation Data'!$C$10:$C$59,$D1889)),"-",SUMIFS(INDEX('Payer Participation Data'!$F$10:$BM$59,0,MATCH(CONCATENATE($J1889,L$6),'Payer Participation Data'!$F$8:$BM$8,0)),'Payer Participation Data'!$B$10:$B$59,$C1889,'Payer Participation Data'!$C$10:$C$59,$D1889))</f>
        <v>0</v>
      </c>
      <c r="M1889" s="264">
        <f>IF(ISNA(SUMIFS(INDEX('Payer Participation Data'!$F$10:$BM$59,0,MATCH(CONCATENATE($J1889,M$6),'Payer Participation Data'!$F$8:$BM$8,0)),'Payer Participation Data'!$B$10:$B$59,$C1889,'Payer Participation Data'!$C$10:$C$59,$D1889)),"-",SUMIFS(INDEX('Payer Participation Data'!$F$10:$BM$59,0,MATCH(CONCATENATE($J1889,M$6),'Payer Participation Data'!$F$8:$BM$8,0)),'Payer Participation Data'!$B$10:$B$59,$C1889,'Payer Participation Data'!$C$10:$C$59,$D1889))</f>
        <v>0</v>
      </c>
    </row>
    <row r="1890" spans="2:13" x14ac:dyDescent="0.35">
      <c r="B1890" s="127" t="s">
        <v>80</v>
      </c>
      <c r="C1890" s="169" t="str">
        <f>IF(ISBLANK('Payer Participation Data'!$B$104),"-",'Payer Participation Data'!$B$104)</f>
        <v>-</v>
      </c>
      <c r="D1890" s="169" t="str">
        <f>IF(ISBLANK('Payer Participation Data'!$C$104),"-",'Payer Participation Data'!$C$104)</f>
        <v>-</v>
      </c>
      <c r="E1890" s="169" t="str">
        <f>IF(ISBLANK('Payer Participation Data'!$D$104),"-",'Payer Participation Data'!$D$104)</f>
        <v>-</v>
      </c>
      <c r="F1890" s="169" t="str">
        <f>IF(ISBLANK('Payer Participation Data'!$E$104),"-",'Payer Participation Data'!$E$104)</f>
        <v>-</v>
      </c>
      <c r="G1890" s="261">
        <v>4</v>
      </c>
      <c r="H1890" s="261" t="s">
        <v>64</v>
      </c>
      <c r="I1890" s="261" t="s">
        <v>64</v>
      </c>
      <c r="J1890" s="128" t="str">
        <f t="shared" si="76"/>
        <v>BaselineBaseline4</v>
      </c>
      <c r="K1890" s="128" t="s">
        <v>30</v>
      </c>
      <c r="L1890" s="263">
        <f>IF(ISNA(SUMIFS(INDEX('Payer Participation Data'!$F$10:$BM$59,0,MATCH(CONCATENATE($J1890,L$6),'Payer Participation Data'!$F$8:$BM$8,0)),'Payer Participation Data'!$B$10:$B$59,$C1890,'Payer Participation Data'!$C$10:$C$59,$D1890)),"-",SUMIFS(INDEX('Payer Participation Data'!$F$10:$BM$59,0,MATCH(CONCATENATE($J1890,L$6),'Payer Participation Data'!$F$8:$BM$8,0)),'Payer Participation Data'!$B$10:$B$59,$C1890,'Payer Participation Data'!$C$10:$C$59,$D1890))</f>
        <v>0</v>
      </c>
      <c r="M1890" s="264">
        <f>IF(ISNA(SUMIFS(INDEX('Payer Participation Data'!$F$10:$BM$59,0,MATCH(CONCATENATE($J1890,M$6),'Payer Participation Data'!$F$8:$BM$8,0)),'Payer Participation Data'!$B$10:$B$59,$C1890,'Payer Participation Data'!$C$10:$C$59,$D1890)),"-",SUMIFS(INDEX('Payer Participation Data'!$F$10:$BM$59,0,MATCH(CONCATENATE($J1890,M$6),'Payer Participation Data'!$F$8:$BM$8,0)),'Payer Participation Data'!$B$10:$B$59,$C1890,'Payer Participation Data'!$C$10:$C$59,$D1890))</f>
        <v>0</v>
      </c>
    </row>
    <row r="1891" spans="2:13" x14ac:dyDescent="0.35">
      <c r="B1891" s="127" t="s">
        <v>80</v>
      </c>
      <c r="C1891" s="169" t="str">
        <f>IF(ISBLANK('Payer Participation Data'!$B$104),"-",'Payer Participation Data'!$B$104)</f>
        <v>-</v>
      </c>
      <c r="D1891" s="169" t="str">
        <f>IF(ISBLANK('Payer Participation Data'!$C$104),"-",'Payer Participation Data'!$C$104)</f>
        <v>-</v>
      </c>
      <c r="E1891" s="169" t="str">
        <f>IF(ISBLANK('Payer Participation Data'!$D$104),"-",'Payer Participation Data'!$D$104)</f>
        <v>-</v>
      </c>
      <c r="F1891" s="169" t="str">
        <f>IF(ISBLANK('Payer Participation Data'!$E$104),"-",'Payer Participation Data'!$E$104)</f>
        <v>-</v>
      </c>
      <c r="G1891" s="260">
        <v>1</v>
      </c>
      <c r="H1891" s="260">
        <v>1</v>
      </c>
      <c r="I1891" s="260">
        <v>5</v>
      </c>
      <c r="J1891" s="102" t="str">
        <f t="shared" si="76"/>
        <v>151</v>
      </c>
      <c r="K1891" s="102" t="s">
        <v>30</v>
      </c>
      <c r="L1891" s="263">
        <f>IF(ISNA(SUMIFS(INDEX('Payer Participation Data'!$F$10:$BM$59,0,MATCH(CONCATENATE($J1891,L$6),'Payer Participation Data'!$F$8:$BM$8,0)),'Payer Participation Data'!$B$10:$B$59,$C1891,'Payer Participation Data'!$C$10:$C$59,$D1891)),"-",SUMIFS(INDEX('Payer Participation Data'!$F$10:$BM$59,0,MATCH(CONCATENATE($J1891,L$6),'Payer Participation Data'!$F$8:$BM$8,0)),'Payer Participation Data'!$B$10:$B$59,$C1891,'Payer Participation Data'!$C$10:$C$59,$D1891))</f>
        <v>0</v>
      </c>
      <c r="M1891" s="264">
        <f>IF(ISNA(SUMIFS(INDEX('Payer Participation Data'!$F$10:$BM$59,0,MATCH(CONCATENATE($J1891,M$6),'Payer Participation Data'!$F$8:$BM$8,0)),'Payer Participation Data'!$B$10:$B$59,$C1891,'Payer Participation Data'!$C$10:$C$59,$D1891)),"-",SUMIFS(INDEX('Payer Participation Data'!$F$10:$BM$59,0,MATCH(CONCATENATE($J1891,M$6),'Payer Participation Data'!$F$8:$BM$8,0)),'Payer Participation Data'!$B$10:$B$59,$C1891,'Payer Participation Data'!$C$10:$C$59,$D1891))</f>
        <v>0</v>
      </c>
    </row>
    <row r="1892" spans="2:13" x14ac:dyDescent="0.35">
      <c r="B1892" s="127" t="s">
        <v>80</v>
      </c>
      <c r="C1892" s="169" t="str">
        <f>IF(ISBLANK('Payer Participation Data'!$B$104),"-",'Payer Participation Data'!$B$104)</f>
        <v>-</v>
      </c>
      <c r="D1892" s="169" t="str">
        <f>IF(ISBLANK('Payer Participation Data'!$C$104),"-",'Payer Participation Data'!$C$104)</f>
        <v>-</v>
      </c>
      <c r="E1892" s="169" t="str">
        <f>IF(ISBLANK('Payer Participation Data'!$D$104),"-",'Payer Participation Data'!$D$104)</f>
        <v>-</v>
      </c>
      <c r="F1892" s="169" t="str">
        <f>IF(ISBLANK('Payer Participation Data'!$E$104),"-",'Payer Participation Data'!$E$104)</f>
        <v>-</v>
      </c>
      <c r="G1892" s="261">
        <v>2</v>
      </c>
      <c r="H1892" s="261">
        <v>1</v>
      </c>
      <c r="I1892" s="261">
        <v>5</v>
      </c>
      <c r="J1892" s="128" t="str">
        <f t="shared" si="76"/>
        <v>152</v>
      </c>
      <c r="K1892" s="128" t="s">
        <v>30</v>
      </c>
      <c r="L1892" s="263">
        <f>IF(ISNA(SUMIFS(INDEX('Payer Participation Data'!$F$10:$BM$59,0,MATCH(CONCATENATE($J1892,L$6),'Payer Participation Data'!$F$8:$BM$8,0)),'Payer Participation Data'!$B$10:$B$59,$C1892,'Payer Participation Data'!$C$10:$C$59,$D1892)),"-",SUMIFS(INDEX('Payer Participation Data'!$F$10:$BM$59,0,MATCH(CONCATENATE($J1892,L$6),'Payer Participation Data'!$F$8:$BM$8,0)),'Payer Participation Data'!$B$10:$B$59,$C1892,'Payer Participation Data'!$C$10:$C$59,$D1892))</f>
        <v>0</v>
      </c>
      <c r="M1892" s="264">
        <f>IF(ISNA(SUMIFS(INDEX('Payer Participation Data'!$F$10:$BM$59,0,MATCH(CONCATENATE($J1892,M$6),'Payer Participation Data'!$F$8:$BM$8,0)),'Payer Participation Data'!$B$10:$B$59,$C1892,'Payer Participation Data'!$C$10:$C$59,$D1892)),"-",SUMIFS(INDEX('Payer Participation Data'!$F$10:$BM$59,0,MATCH(CONCATENATE($J1892,M$6),'Payer Participation Data'!$F$8:$BM$8,0)),'Payer Participation Data'!$B$10:$B$59,$C1892,'Payer Participation Data'!$C$10:$C$59,$D1892))</f>
        <v>0</v>
      </c>
    </row>
    <row r="1893" spans="2:13" x14ac:dyDescent="0.35">
      <c r="B1893" s="127" t="s">
        <v>80</v>
      </c>
      <c r="C1893" s="169" t="str">
        <f>IF(ISBLANK('Payer Participation Data'!$B$104),"-",'Payer Participation Data'!$B$104)</f>
        <v>-</v>
      </c>
      <c r="D1893" s="169" t="str">
        <f>IF(ISBLANK('Payer Participation Data'!$C$104),"-",'Payer Participation Data'!$C$104)</f>
        <v>-</v>
      </c>
      <c r="E1893" s="169" t="str">
        <f>IF(ISBLANK('Payer Participation Data'!$D$104),"-",'Payer Participation Data'!$D$104)</f>
        <v>-</v>
      </c>
      <c r="F1893" s="169" t="str">
        <f>IF(ISBLANK('Payer Participation Data'!$E$104),"-",'Payer Participation Data'!$E$104)</f>
        <v>-</v>
      </c>
      <c r="G1893" s="260">
        <v>3</v>
      </c>
      <c r="H1893" s="260">
        <v>1</v>
      </c>
      <c r="I1893" s="260">
        <v>5</v>
      </c>
      <c r="J1893" s="102" t="str">
        <f t="shared" si="76"/>
        <v>153</v>
      </c>
      <c r="K1893" s="102" t="s">
        <v>30</v>
      </c>
      <c r="L1893" s="263">
        <f>IF(ISNA(SUMIFS(INDEX('Payer Participation Data'!$F$10:$BM$59,0,MATCH(CONCATENATE($J1893,L$6),'Payer Participation Data'!$F$8:$BM$8,0)),'Payer Participation Data'!$B$10:$B$59,$C1893,'Payer Participation Data'!$C$10:$C$59,$D1893)),"-",SUMIFS(INDEX('Payer Participation Data'!$F$10:$BM$59,0,MATCH(CONCATENATE($J1893,L$6),'Payer Participation Data'!$F$8:$BM$8,0)),'Payer Participation Data'!$B$10:$B$59,$C1893,'Payer Participation Data'!$C$10:$C$59,$D1893))</f>
        <v>0</v>
      </c>
      <c r="M1893" s="264">
        <f>IF(ISNA(SUMIFS(INDEX('Payer Participation Data'!$F$10:$BM$59,0,MATCH(CONCATENATE($J1893,M$6),'Payer Participation Data'!$F$8:$BM$8,0)),'Payer Participation Data'!$B$10:$B$59,$C1893,'Payer Participation Data'!$C$10:$C$59,$D1893)),"-",SUMIFS(INDEX('Payer Participation Data'!$F$10:$BM$59,0,MATCH(CONCATENATE($J1893,M$6),'Payer Participation Data'!$F$8:$BM$8,0)),'Payer Participation Data'!$B$10:$B$59,$C1893,'Payer Participation Data'!$C$10:$C$59,$D1893))</f>
        <v>0</v>
      </c>
    </row>
    <row r="1894" spans="2:13" x14ac:dyDescent="0.35">
      <c r="B1894" s="127" t="s">
        <v>80</v>
      </c>
      <c r="C1894" s="169" t="str">
        <f>IF(ISBLANK('Payer Participation Data'!$B$104),"-",'Payer Participation Data'!$B$104)</f>
        <v>-</v>
      </c>
      <c r="D1894" s="169" t="str">
        <f>IF(ISBLANK('Payer Participation Data'!$C$104),"-",'Payer Participation Data'!$C$104)</f>
        <v>-</v>
      </c>
      <c r="E1894" s="169" t="str">
        <f>IF(ISBLANK('Payer Participation Data'!$D$104),"-",'Payer Participation Data'!$D$104)</f>
        <v>-</v>
      </c>
      <c r="F1894" s="169" t="str">
        <f>IF(ISBLANK('Payer Participation Data'!$E$104),"-",'Payer Participation Data'!$E$104)</f>
        <v>-</v>
      </c>
      <c r="G1894" s="261">
        <v>4</v>
      </c>
      <c r="H1894" s="261">
        <v>1</v>
      </c>
      <c r="I1894" s="261">
        <v>5</v>
      </c>
      <c r="J1894" s="128" t="str">
        <f t="shared" si="76"/>
        <v>154</v>
      </c>
      <c r="K1894" s="128" t="s">
        <v>30</v>
      </c>
      <c r="L1894" s="263">
        <f>IF(ISNA(SUMIFS(INDEX('Payer Participation Data'!$F$10:$BM$59,0,MATCH(CONCATENATE($J1894,L$6),'Payer Participation Data'!$F$8:$BM$8,0)),'Payer Participation Data'!$B$10:$B$59,$C1894,'Payer Participation Data'!$C$10:$C$59,$D1894)),"-",SUMIFS(INDEX('Payer Participation Data'!$F$10:$BM$59,0,MATCH(CONCATENATE($J1894,L$6),'Payer Participation Data'!$F$8:$BM$8,0)),'Payer Participation Data'!$B$10:$B$59,$C1894,'Payer Participation Data'!$C$10:$C$59,$D1894))</f>
        <v>0</v>
      </c>
      <c r="M1894" s="264">
        <f>IF(ISNA(SUMIFS(INDEX('Payer Participation Data'!$F$10:$BM$59,0,MATCH(CONCATENATE($J1894,M$6),'Payer Participation Data'!$F$8:$BM$8,0)),'Payer Participation Data'!$B$10:$B$59,$C1894,'Payer Participation Data'!$C$10:$C$59,$D1894)),"-",SUMIFS(INDEX('Payer Participation Data'!$F$10:$BM$59,0,MATCH(CONCATENATE($J1894,M$6),'Payer Participation Data'!$F$8:$BM$8,0)),'Payer Participation Data'!$B$10:$B$59,$C1894,'Payer Participation Data'!$C$10:$C$59,$D1894))</f>
        <v>0</v>
      </c>
    </row>
    <row r="1895" spans="2:13" x14ac:dyDescent="0.35">
      <c r="B1895" s="127" t="s">
        <v>80</v>
      </c>
      <c r="C1895" s="169" t="str">
        <f>IF(ISBLANK('Payer Participation Data'!$B$104),"-",'Payer Participation Data'!$B$104)</f>
        <v>-</v>
      </c>
      <c r="D1895" s="169" t="str">
        <f>IF(ISBLANK('Payer Participation Data'!$C$104),"-",'Payer Participation Data'!$C$104)</f>
        <v>-</v>
      </c>
      <c r="E1895" s="169" t="str">
        <f>IF(ISBLANK('Payer Participation Data'!$D$104),"-",'Payer Participation Data'!$D$104)</f>
        <v>-</v>
      </c>
      <c r="F1895" s="169" t="str">
        <f>IF(ISBLANK('Payer Participation Data'!$E$104),"-",'Payer Participation Data'!$E$104)</f>
        <v>-</v>
      </c>
      <c r="G1895" s="260">
        <v>1</v>
      </c>
      <c r="H1895" s="260">
        <v>2</v>
      </c>
      <c r="I1895" s="260">
        <v>5</v>
      </c>
      <c r="J1895" s="102" t="str">
        <f t="shared" si="76"/>
        <v>251</v>
      </c>
      <c r="K1895" s="102" t="s">
        <v>30</v>
      </c>
      <c r="L1895" s="263">
        <f>IF(ISNA(SUMIFS(INDEX('Payer Participation Data'!$F$10:$BM$59,0,MATCH(CONCATENATE($J1895,L$6),'Payer Participation Data'!$F$8:$BM$8,0)),'Payer Participation Data'!$B$10:$B$59,$C1895,'Payer Participation Data'!$C$10:$C$59,$D1895)),"-",SUMIFS(INDEX('Payer Participation Data'!$F$10:$BM$59,0,MATCH(CONCATENATE($J1895,L$6),'Payer Participation Data'!$F$8:$BM$8,0)),'Payer Participation Data'!$B$10:$B$59,$C1895,'Payer Participation Data'!$C$10:$C$59,$D1895))</f>
        <v>0</v>
      </c>
      <c r="M1895" s="264">
        <f>IF(ISNA(SUMIFS(INDEX('Payer Participation Data'!$F$10:$BM$59,0,MATCH(CONCATENATE($J1895,M$6),'Payer Participation Data'!$F$8:$BM$8,0)),'Payer Participation Data'!$B$10:$B$59,$C1895,'Payer Participation Data'!$C$10:$C$59,$D1895)),"-",SUMIFS(INDEX('Payer Participation Data'!$F$10:$BM$59,0,MATCH(CONCATENATE($J1895,M$6),'Payer Participation Data'!$F$8:$BM$8,0)),'Payer Participation Data'!$B$10:$B$59,$C1895,'Payer Participation Data'!$C$10:$C$59,$D1895))</f>
        <v>0</v>
      </c>
    </row>
    <row r="1896" spans="2:13" x14ac:dyDescent="0.35">
      <c r="B1896" s="127" t="s">
        <v>80</v>
      </c>
      <c r="C1896" s="169" t="str">
        <f>IF(ISBLANK('Payer Participation Data'!$B$104),"-",'Payer Participation Data'!$B$104)</f>
        <v>-</v>
      </c>
      <c r="D1896" s="169" t="str">
        <f>IF(ISBLANK('Payer Participation Data'!$C$104),"-",'Payer Participation Data'!$C$104)</f>
        <v>-</v>
      </c>
      <c r="E1896" s="169" t="str">
        <f>IF(ISBLANK('Payer Participation Data'!$D$104),"-",'Payer Participation Data'!$D$104)</f>
        <v>-</v>
      </c>
      <c r="F1896" s="169" t="str">
        <f>IF(ISBLANK('Payer Participation Data'!$E$104),"-",'Payer Participation Data'!$E$104)</f>
        <v>-</v>
      </c>
      <c r="G1896" s="261">
        <v>2</v>
      </c>
      <c r="H1896" s="261">
        <v>2</v>
      </c>
      <c r="I1896" s="261">
        <v>5</v>
      </c>
      <c r="J1896" s="128" t="str">
        <f t="shared" si="76"/>
        <v>252</v>
      </c>
      <c r="K1896" s="128" t="s">
        <v>30</v>
      </c>
      <c r="L1896" s="263">
        <f>IF(ISNA(SUMIFS(INDEX('Payer Participation Data'!$F$10:$BM$59,0,MATCH(CONCATENATE($J1896,L$6),'Payer Participation Data'!$F$8:$BM$8,0)),'Payer Participation Data'!$B$10:$B$59,$C1896,'Payer Participation Data'!$C$10:$C$59,$D1896)),"-",SUMIFS(INDEX('Payer Participation Data'!$F$10:$BM$59,0,MATCH(CONCATENATE($J1896,L$6),'Payer Participation Data'!$F$8:$BM$8,0)),'Payer Participation Data'!$B$10:$B$59,$C1896,'Payer Participation Data'!$C$10:$C$59,$D1896))</f>
        <v>0</v>
      </c>
      <c r="M1896" s="264">
        <f>IF(ISNA(SUMIFS(INDEX('Payer Participation Data'!$F$10:$BM$59,0,MATCH(CONCATENATE($J1896,M$6),'Payer Participation Data'!$F$8:$BM$8,0)),'Payer Participation Data'!$B$10:$B$59,$C1896,'Payer Participation Data'!$C$10:$C$59,$D1896)),"-",SUMIFS(INDEX('Payer Participation Data'!$F$10:$BM$59,0,MATCH(CONCATENATE($J1896,M$6),'Payer Participation Data'!$F$8:$BM$8,0)),'Payer Participation Data'!$B$10:$B$59,$C1896,'Payer Participation Data'!$C$10:$C$59,$D1896))</f>
        <v>0</v>
      </c>
    </row>
    <row r="1897" spans="2:13" x14ac:dyDescent="0.35">
      <c r="B1897" s="127" t="s">
        <v>80</v>
      </c>
      <c r="C1897" s="169" t="str">
        <f>IF(ISBLANK('Payer Participation Data'!$B$104),"-",'Payer Participation Data'!$B$104)</f>
        <v>-</v>
      </c>
      <c r="D1897" s="169" t="str">
        <f>IF(ISBLANK('Payer Participation Data'!$C$104),"-",'Payer Participation Data'!$C$104)</f>
        <v>-</v>
      </c>
      <c r="E1897" s="169" t="str">
        <f>IF(ISBLANK('Payer Participation Data'!$D$104),"-",'Payer Participation Data'!$D$104)</f>
        <v>-</v>
      </c>
      <c r="F1897" s="169" t="str">
        <f>IF(ISBLANK('Payer Participation Data'!$E$104),"-",'Payer Participation Data'!$E$104)</f>
        <v>-</v>
      </c>
      <c r="G1897" s="260">
        <v>3</v>
      </c>
      <c r="H1897" s="260">
        <v>2</v>
      </c>
      <c r="I1897" s="260">
        <v>5</v>
      </c>
      <c r="J1897" s="102" t="str">
        <f t="shared" si="76"/>
        <v>253</v>
      </c>
      <c r="K1897" s="102" t="s">
        <v>30</v>
      </c>
      <c r="L1897" s="263">
        <f>IF(ISNA(SUMIFS(INDEX('Payer Participation Data'!$F$10:$BM$59,0,MATCH(CONCATENATE($J1897,L$6),'Payer Participation Data'!$F$8:$BM$8,0)),'Payer Participation Data'!$B$10:$B$59,$C1897,'Payer Participation Data'!$C$10:$C$59,$D1897)),"-",SUMIFS(INDEX('Payer Participation Data'!$F$10:$BM$59,0,MATCH(CONCATENATE($J1897,L$6),'Payer Participation Data'!$F$8:$BM$8,0)),'Payer Participation Data'!$B$10:$B$59,$C1897,'Payer Participation Data'!$C$10:$C$59,$D1897))</f>
        <v>0</v>
      </c>
      <c r="M1897" s="264">
        <f>IF(ISNA(SUMIFS(INDEX('Payer Participation Data'!$F$10:$BM$59,0,MATCH(CONCATENATE($J1897,M$6),'Payer Participation Data'!$F$8:$BM$8,0)),'Payer Participation Data'!$B$10:$B$59,$C1897,'Payer Participation Data'!$C$10:$C$59,$D1897)),"-",SUMIFS(INDEX('Payer Participation Data'!$F$10:$BM$59,0,MATCH(CONCATENATE($J1897,M$6),'Payer Participation Data'!$F$8:$BM$8,0)),'Payer Participation Data'!$B$10:$B$59,$C1897,'Payer Participation Data'!$C$10:$C$59,$D1897))</f>
        <v>0</v>
      </c>
    </row>
    <row r="1898" spans="2:13" x14ac:dyDescent="0.35">
      <c r="B1898" s="127" t="s">
        <v>80</v>
      </c>
      <c r="C1898" s="169" t="str">
        <f>IF(ISBLANK('Payer Participation Data'!$B$104),"-",'Payer Participation Data'!$B$104)</f>
        <v>-</v>
      </c>
      <c r="D1898" s="169" t="str">
        <f>IF(ISBLANK('Payer Participation Data'!$C$104),"-",'Payer Participation Data'!$C$104)</f>
        <v>-</v>
      </c>
      <c r="E1898" s="169" t="str">
        <f>IF(ISBLANK('Payer Participation Data'!$D$104),"-",'Payer Participation Data'!$D$104)</f>
        <v>-</v>
      </c>
      <c r="F1898" s="169" t="str">
        <f>IF(ISBLANK('Payer Participation Data'!$E$104),"-",'Payer Participation Data'!$E$104)</f>
        <v>-</v>
      </c>
      <c r="G1898" s="261">
        <v>4</v>
      </c>
      <c r="H1898" s="261">
        <v>2</v>
      </c>
      <c r="I1898" s="261">
        <v>5</v>
      </c>
      <c r="J1898" s="128" t="str">
        <f t="shared" si="76"/>
        <v>254</v>
      </c>
      <c r="K1898" s="128" t="s">
        <v>30</v>
      </c>
      <c r="L1898" s="263">
        <f>IF(ISNA(SUMIFS(INDEX('Payer Participation Data'!$F$10:$BM$59,0,MATCH(CONCATENATE($J1898,L$6),'Payer Participation Data'!$F$8:$BM$8,0)),'Payer Participation Data'!$B$10:$B$59,$C1898,'Payer Participation Data'!$C$10:$C$59,$D1898)),"-",SUMIFS(INDEX('Payer Participation Data'!$F$10:$BM$59,0,MATCH(CONCATENATE($J1898,L$6),'Payer Participation Data'!$F$8:$BM$8,0)),'Payer Participation Data'!$B$10:$B$59,$C1898,'Payer Participation Data'!$C$10:$C$59,$D1898))</f>
        <v>0</v>
      </c>
      <c r="M1898" s="264">
        <f>IF(ISNA(SUMIFS(INDEX('Payer Participation Data'!$F$10:$BM$59,0,MATCH(CONCATENATE($J1898,M$6),'Payer Participation Data'!$F$8:$BM$8,0)),'Payer Participation Data'!$B$10:$B$59,$C1898,'Payer Participation Data'!$C$10:$C$59,$D1898)),"-",SUMIFS(INDEX('Payer Participation Data'!$F$10:$BM$59,0,MATCH(CONCATENATE($J1898,M$6),'Payer Participation Data'!$F$8:$BM$8,0)),'Payer Participation Data'!$B$10:$B$59,$C1898,'Payer Participation Data'!$C$10:$C$59,$D1898))</f>
        <v>0</v>
      </c>
    </row>
    <row r="1899" spans="2:13" x14ac:dyDescent="0.35">
      <c r="B1899" s="127" t="s">
        <v>80</v>
      </c>
      <c r="C1899" s="169" t="str">
        <f>IF(ISBLANK('Payer Participation Data'!$B$104),"-",'Payer Participation Data'!$B$104)</f>
        <v>-</v>
      </c>
      <c r="D1899" s="169" t="str">
        <f>IF(ISBLANK('Payer Participation Data'!$C$104),"-",'Payer Participation Data'!$C$104)</f>
        <v>-</v>
      </c>
      <c r="E1899" s="169" t="str">
        <f>IF(ISBLANK('Payer Participation Data'!$D$104),"-",'Payer Participation Data'!$D$104)</f>
        <v>-</v>
      </c>
      <c r="F1899" s="169" t="str">
        <f>IF(ISBLANK('Payer Participation Data'!$E$104),"-",'Payer Participation Data'!$E$104)</f>
        <v>-</v>
      </c>
      <c r="G1899" s="260">
        <v>1</v>
      </c>
      <c r="H1899" s="260">
        <v>3</v>
      </c>
      <c r="I1899" s="260">
        <v>5</v>
      </c>
      <c r="J1899" s="102" t="str">
        <f t="shared" si="76"/>
        <v>351</v>
      </c>
      <c r="K1899" s="102" t="s">
        <v>30</v>
      </c>
      <c r="L1899" s="263">
        <f>IF(ISNA(SUMIFS(INDEX('Payer Participation Data'!$F$10:$BM$59,0,MATCH(CONCATENATE($J1899,L$6),'Payer Participation Data'!$F$8:$BM$8,0)),'Payer Participation Data'!$B$10:$B$59,$C1899,'Payer Participation Data'!$C$10:$C$59,$D1899)),"-",SUMIFS(INDEX('Payer Participation Data'!$F$10:$BM$59,0,MATCH(CONCATENATE($J1899,L$6),'Payer Participation Data'!$F$8:$BM$8,0)),'Payer Participation Data'!$B$10:$B$59,$C1899,'Payer Participation Data'!$C$10:$C$59,$D1899))</f>
        <v>0</v>
      </c>
      <c r="M1899" s="264">
        <f>IF(ISNA(SUMIFS(INDEX('Payer Participation Data'!$F$10:$BM$59,0,MATCH(CONCATENATE($J1899,M$6),'Payer Participation Data'!$F$8:$BM$8,0)),'Payer Participation Data'!$B$10:$B$59,$C1899,'Payer Participation Data'!$C$10:$C$59,$D1899)),"-",SUMIFS(INDEX('Payer Participation Data'!$F$10:$BM$59,0,MATCH(CONCATENATE($J1899,M$6),'Payer Participation Data'!$F$8:$BM$8,0)),'Payer Participation Data'!$B$10:$B$59,$C1899,'Payer Participation Data'!$C$10:$C$59,$D1899))</f>
        <v>0</v>
      </c>
    </row>
    <row r="1900" spans="2:13" x14ac:dyDescent="0.35">
      <c r="B1900" s="127" t="s">
        <v>80</v>
      </c>
      <c r="C1900" s="169" t="str">
        <f>IF(ISBLANK('Payer Participation Data'!$B$104),"-",'Payer Participation Data'!$B$104)</f>
        <v>-</v>
      </c>
      <c r="D1900" s="169" t="str">
        <f>IF(ISBLANK('Payer Participation Data'!$C$104),"-",'Payer Participation Data'!$C$104)</f>
        <v>-</v>
      </c>
      <c r="E1900" s="169" t="str">
        <f>IF(ISBLANK('Payer Participation Data'!$D$104),"-",'Payer Participation Data'!$D$104)</f>
        <v>-</v>
      </c>
      <c r="F1900" s="169" t="str">
        <f>IF(ISBLANK('Payer Participation Data'!$E$104),"-",'Payer Participation Data'!$E$104)</f>
        <v>-</v>
      </c>
      <c r="G1900" s="261">
        <v>2</v>
      </c>
      <c r="H1900" s="261">
        <v>3</v>
      </c>
      <c r="I1900" s="261">
        <v>5</v>
      </c>
      <c r="J1900" s="128" t="str">
        <f t="shared" si="76"/>
        <v>352</v>
      </c>
      <c r="K1900" s="128" t="s">
        <v>30</v>
      </c>
      <c r="L1900" s="263">
        <f>IF(ISNA(SUMIFS(INDEX('Payer Participation Data'!$F$10:$BM$59,0,MATCH(CONCATENATE($J1900,L$6),'Payer Participation Data'!$F$8:$BM$8,0)),'Payer Participation Data'!$B$10:$B$59,$C1900,'Payer Participation Data'!$C$10:$C$59,$D1900)),"-",SUMIFS(INDEX('Payer Participation Data'!$F$10:$BM$59,0,MATCH(CONCATENATE($J1900,L$6),'Payer Participation Data'!$F$8:$BM$8,0)),'Payer Participation Data'!$B$10:$B$59,$C1900,'Payer Participation Data'!$C$10:$C$59,$D1900))</f>
        <v>0</v>
      </c>
      <c r="M1900" s="264">
        <f>IF(ISNA(SUMIFS(INDEX('Payer Participation Data'!$F$10:$BM$59,0,MATCH(CONCATENATE($J1900,M$6),'Payer Participation Data'!$F$8:$BM$8,0)),'Payer Participation Data'!$B$10:$B$59,$C1900,'Payer Participation Data'!$C$10:$C$59,$D1900)),"-",SUMIFS(INDEX('Payer Participation Data'!$F$10:$BM$59,0,MATCH(CONCATENATE($J1900,M$6),'Payer Participation Data'!$F$8:$BM$8,0)),'Payer Participation Data'!$B$10:$B$59,$C1900,'Payer Participation Data'!$C$10:$C$59,$D1900))</f>
        <v>0</v>
      </c>
    </row>
    <row r="1901" spans="2:13" x14ac:dyDescent="0.35">
      <c r="B1901" s="127" t="s">
        <v>80</v>
      </c>
      <c r="C1901" s="169" t="str">
        <f>IF(ISBLANK('Payer Participation Data'!$B$104),"-",'Payer Participation Data'!$B$104)</f>
        <v>-</v>
      </c>
      <c r="D1901" s="169" t="str">
        <f>IF(ISBLANK('Payer Participation Data'!$C$104),"-",'Payer Participation Data'!$C$104)</f>
        <v>-</v>
      </c>
      <c r="E1901" s="169" t="str">
        <f>IF(ISBLANK('Payer Participation Data'!$D$104),"-",'Payer Participation Data'!$D$104)</f>
        <v>-</v>
      </c>
      <c r="F1901" s="169" t="str">
        <f>IF(ISBLANK('Payer Participation Data'!$E$104),"-",'Payer Participation Data'!$E$104)</f>
        <v>-</v>
      </c>
      <c r="G1901" s="260">
        <v>3</v>
      </c>
      <c r="H1901" s="260">
        <v>3</v>
      </c>
      <c r="I1901" s="260">
        <v>5</v>
      </c>
      <c r="J1901" s="102" t="str">
        <f t="shared" si="76"/>
        <v>353</v>
      </c>
      <c r="K1901" s="102" t="s">
        <v>30</v>
      </c>
      <c r="L1901" s="263">
        <f>IF(ISNA(SUMIFS(INDEX('Payer Participation Data'!$F$10:$BM$59,0,MATCH(CONCATENATE($J1901,L$6),'Payer Participation Data'!$F$8:$BM$8,0)),'Payer Participation Data'!$B$10:$B$59,$C1901,'Payer Participation Data'!$C$10:$C$59,$D1901)),"-",SUMIFS(INDEX('Payer Participation Data'!$F$10:$BM$59,0,MATCH(CONCATENATE($J1901,L$6),'Payer Participation Data'!$F$8:$BM$8,0)),'Payer Participation Data'!$B$10:$B$59,$C1901,'Payer Participation Data'!$C$10:$C$59,$D1901))</f>
        <v>0</v>
      </c>
      <c r="M1901" s="264">
        <f>IF(ISNA(SUMIFS(INDEX('Payer Participation Data'!$F$10:$BM$59,0,MATCH(CONCATENATE($J1901,M$6),'Payer Participation Data'!$F$8:$BM$8,0)),'Payer Participation Data'!$B$10:$B$59,$C1901,'Payer Participation Data'!$C$10:$C$59,$D1901)),"-",SUMIFS(INDEX('Payer Participation Data'!$F$10:$BM$59,0,MATCH(CONCATENATE($J1901,M$6),'Payer Participation Data'!$F$8:$BM$8,0)),'Payer Participation Data'!$B$10:$B$59,$C1901,'Payer Participation Data'!$C$10:$C$59,$D1901))</f>
        <v>0</v>
      </c>
    </row>
    <row r="1902" spans="2:13" x14ac:dyDescent="0.35">
      <c r="B1902" s="127" t="s">
        <v>80</v>
      </c>
      <c r="C1902" s="169" t="str">
        <f>IF(ISBLANK('Payer Participation Data'!$B$104),"-",'Payer Participation Data'!$B$104)</f>
        <v>-</v>
      </c>
      <c r="D1902" s="169" t="str">
        <f>IF(ISBLANK('Payer Participation Data'!$C$104),"-",'Payer Participation Data'!$C$104)</f>
        <v>-</v>
      </c>
      <c r="E1902" s="169" t="str">
        <f>IF(ISBLANK('Payer Participation Data'!$D$104),"-",'Payer Participation Data'!$D$104)</f>
        <v>-</v>
      </c>
      <c r="F1902" s="169" t="str">
        <f>IF(ISBLANK('Payer Participation Data'!$E$104),"-",'Payer Participation Data'!$E$104)</f>
        <v>-</v>
      </c>
      <c r="G1902" s="261">
        <v>4</v>
      </c>
      <c r="H1902" s="261">
        <v>3</v>
      </c>
      <c r="I1902" s="261">
        <v>5</v>
      </c>
      <c r="J1902" s="128" t="str">
        <f t="shared" si="76"/>
        <v>354</v>
      </c>
      <c r="K1902" s="128" t="s">
        <v>30</v>
      </c>
      <c r="L1902" s="263">
        <f>IF(ISNA(SUMIFS(INDEX('Payer Participation Data'!$F$10:$BM$59,0,MATCH(CONCATENATE($J1902,L$6),'Payer Participation Data'!$F$8:$BM$8,0)),'Payer Participation Data'!$B$10:$B$59,$C1902,'Payer Participation Data'!$C$10:$C$59,$D1902)),"-",SUMIFS(INDEX('Payer Participation Data'!$F$10:$BM$59,0,MATCH(CONCATENATE($J1902,L$6),'Payer Participation Data'!$F$8:$BM$8,0)),'Payer Participation Data'!$B$10:$B$59,$C1902,'Payer Participation Data'!$C$10:$C$59,$D1902))</f>
        <v>0</v>
      </c>
      <c r="M1902" s="264">
        <f>IF(ISNA(SUMIFS(INDEX('Payer Participation Data'!$F$10:$BM$59,0,MATCH(CONCATENATE($J1902,M$6),'Payer Participation Data'!$F$8:$BM$8,0)),'Payer Participation Data'!$B$10:$B$59,$C1902,'Payer Participation Data'!$C$10:$C$59,$D1902)),"-",SUMIFS(INDEX('Payer Participation Data'!$F$10:$BM$59,0,MATCH(CONCATENATE($J1902,M$6),'Payer Participation Data'!$F$8:$BM$8,0)),'Payer Participation Data'!$B$10:$B$59,$C1902,'Payer Participation Data'!$C$10:$C$59,$D1902))</f>
        <v>0</v>
      </c>
    </row>
    <row r="1903" spans="2:13" x14ac:dyDescent="0.35">
      <c r="B1903" s="127" t="s">
        <v>80</v>
      </c>
      <c r="C1903" s="169" t="str">
        <f>IF(ISBLANK('Payer Participation Data'!$B$104),"-",'Payer Participation Data'!$B$104)</f>
        <v>-</v>
      </c>
      <c r="D1903" s="169" t="str">
        <f>IF(ISBLANK('Payer Participation Data'!$C$104),"-",'Payer Participation Data'!$C$104)</f>
        <v>-</v>
      </c>
      <c r="E1903" s="169" t="str">
        <f>IF(ISBLANK('Payer Participation Data'!$D$104),"-",'Payer Participation Data'!$D$104)</f>
        <v>-</v>
      </c>
      <c r="F1903" s="169" t="str">
        <f>IF(ISBLANK('Payer Participation Data'!$E$104),"-",'Payer Participation Data'!$E$104)</f>
        <v>-</v>
      </c>
      <c r="G1903" s="260">
        <v>1</v>
      </c>
      <c r="H1903" s="260">
        <v>4</v>
      </c>
      <c r="I1903" s="260">
        <v>5</v>
      </c>
      <c r="J1903" s="102" t="str">
        <f t="shared" ref="J1903:J1966" si="77">CONCATENATE(H1903,I1903,G1903)</f>
        <v>451</v>
      </c>
      <c r="K1903" s="102" t="s">
        <v>30</v>
      </c>
      <c r="L1903" s="263">
        <f>IF(ISNA(SUMIFS(INDEX('Payer Participation Data'!$F$10:$BM$59,0,MATCH(CONCATENATE($J1903,L$6),'Payer Participation Data'!$F$8:$BM$8,0)),'Payer Participation Data'!$B$10:$B$59,$C1903,'Payer Participation Data'!$C$10:$C$59,$D1903)),"-",SUMIFS(INDEX('Payer Participation Data'!$F$10:$BM$59,0,MATCH(CONCATENATE($J1903,L$6),'Payer Participation Data'!$F$8:$BM$8,0)),'Payer Participation Data'!$B$10:$B$59,$C1903,'Payer Participation Data'!$C$10:$C$59,$D1903))</f>
        <v>0</v>
      </c>
      <c r="M1903" s="264">
        <f>IF(ISNA(SUMIFS(INDEX('Payer Participation Data'!$F$10:$BM$59,0,MATCH(CONCATENATE($J1903,M$6),'Payer Participation Data'!$F$8:$BM$8,0)),'Payer Participation Data'!$B$10:$B$59,$C1903,'Payer Participation Data'!$C$10:$C$59,$D1903)),"-",SUMIFS(INDEX('Payer Participation Data'!$F$10:$BM$59,0,MATCH(CONCATENATE($J1903,M$6),'Payer Participation Data'!$F$8:$BM$8,0)),'Payer Participation Data'!$B$10:$B$59,$C1903,'Payer Participation Data'!$C$10:$C$59,$D1903))</f>
        <v>0</v>
      </c>
    </row>
    <row r="1904" spans="2:13" x14ac:dyDescent="0.35">
      <c r="B1904" s="127" t="s">
        <v>80</v>
      </c>
      <c r="C1904" s="169" t="str">
        <f>IF(ISBLANK('Payer Participation Data'!$B$104),"-",'Payer Participation Data'!$B$104)</f>
        <v>-</v>
      </c>
      <c r="D1904" s="169" t="str">
        <f>IF(ISBLANK('Payer Participation Data'!$C$104),"-",'Payer Participation Data'!$C$104)</f>
        <v>-</v>
      </c>
      <c r="E1904" s="169" t="str">
        <f>IF(ISBLANK('Payer Participation Data'!$D$104),"-",'Payer Participation Data'!$D$104)</f>
        <v>-</v>
      </c>
      <c r="F1904" s="169" t="str">
        <f>IF(ISBLANK('Payer Participation Data'!$E$104),"-",'Payer Participation Data'!$E$104)</f>
        <v>-</v>
      </c>
      <c r="G1904" s="261">
        <v>2</v>
      </c>
      <c r="H1904" s="261">
        <v>4</v>
      </c>
      <c r="I1904" s="261">
        <v>5</v>
      </c>
      <c r="J1904" s="128" t="str">
        <f t="shared" si="77"/>
        <v>452</v>
      </c>
      <c r="K1904" s="128" t="s">
        <v>30</v>
      </c>
      <c r="L1904" s="263">
        <f>IF(ISNA(SUMIFS(INDEX('Payer Participation Data'!$F$10:$BM$59,0,MATCH(CONCATENATE($J1904,L$6),'Payer Participation Data'!$F$8:$BM$8,0)),'Payer Participation Data'!$B$10:$B$59,$C1904,'Payer Participation Data'!$C$10:$C$59,$D1904)),"-",SUMIFS(INDEX('Payer Participation Data'!$F$10:$BM$59,0,MATCH(CONCATENATE($J1904,L$6),'Payer Participation Data'!$F$8:$BM$8,0)),'Payer Participation Data'!$B$10:$B$59,$C1904,'Payer Participation Data'!$C$10:$C$59,$D1904))</f>
        <v>0</v>
      </c>
      <c r="M1904" s="264">
        <f>IF(ISNA(SUMIFS(INDEX('Payer Participation Data'!$F$10:$BM$59,0,MATCH(CONCATENATE($J1904,M$6),'Payer Participation Data'!$F$8:$BM$8,0)),'Payer Participation Data'!$B$10:$B$59,$C1904,'Payer Participation Data'!$C$10:$C$59,$D1904)),"-",SUMIFS(INDEX('Payer Participation Data'!$F$10:$BM$59,0,MATCH(CONCATENATE($J1904,M$6),'Payer Participation Data'!$F$8:$BM$8,0)),'Payer Participation Data'!$B$10:$B$59,$C1904,'Payer Participation Data'!$C$10:$C$59,$D1904))</f>
        <v>0</v>
      </c>
    </row>
    <row r="1905" spans="2:13" x14ac:dyDescent="0.35">
      <c r="B1905" s="127" t="s">
        <v>80</v>
      </c>
      <c r="C1905" s="169" t="str">
        <f>IF(ISBLANK('Payer Participation Data'!$B$104),"-",'Payer Participation Data'!$B$104)</f>
        <v>-</v>
      </c>
      <c r="D1905" s="169" t="str">
        <f>IF(ISBLANK('Payer Participation Data'!$C$104),"-",'Payer Participation Data'!$C$104)</f>
        <v>-</v>
      </c>
      <c r="E1905" s="169" t="str">
        <f>IF(ISBLANK('Payer Participation Data'!$D$104),"-",'Payer Participation Data'!$D$104)</f>
        <v>-</v>
      </c>
      <c r="F1905" s="169" t="str">
        <f>IF(ISBLANK('Payer Participation Data'!$E$104),"-",'Payer Participation Data'!$E$104)</f>
        <v>-</v>
      </c>
      <c r="G1905" s="260">
        <v>3</v>
      </c>
      <c r="H1905" s="260">
        <v>4</v>
      </c>
      <c r="I1905" s="260">
        <v>5</v>
      </c>
      <c r="J1905" s="102" t="str">
        <f t="shared" si="77"/>
        <v>453</v>
      </c>
      <c r="K1905" s="102" t="s">
        <v>30</v>
      </c>
      <c r="L1905" s="263">
        <f>IF(ISNA(SUMIFS(INDEX('Payer Participation Data'!$F$10:$BM$59,0,MATCH(CONCATENATE($J1905,L$6),'Payer Participation Data'!$F$8:$BM$8,0)),'Payer Participation Data'!$B$10:$B$59,$C1905,'Payer Participation Data'!$C$10:$C$59,$D1905)),"-",SUMIFS(INDEX('Payer Participation Data'!$F$10:$BM$59,0,MATCH(CONCATENATE($J1905,L$6),'Payer Participation Data'!$F$8:$BM$8,0)),'Payer Participation Data'!$B$10:$B$59,$C1905,'Payer Participation Data'!$C$10:$C$59,$D1905))</f>
        <v>0</v>
      </c>
      <c r="M1905" s="264">
        <f>IF(ISNA(SUMIFS(INDEX('Payer Participation Data'!$F$10:$BM$59,0,MATCH(CONCATENATE($J1905,M$6),'Payer Participation Data'!$F$8:$BM$8,0)),'Payer Participation Data'!$B$10:$B$59,$C1905,'Payer Participation Data'!$C$10:$C$59,$D1905)),"-",SUMIFS(INDEX('Payer Participation Data'!$F$10:$BM$59,0,MATCH(CONCATENATE($J1905,M$6),'Payer Participation Data'!$F$8:$BM$8,0)),'Payer Participation Data'!$B$10:$B$59,$C1905,'Payer Participation Data'!$C$10:$C$59,$D1905))</f>
        <v>0</v>
      </c>
    </row>
    <row r="1906" spans="2:13" x14ac:dyDescent="0.35">
      <c r="B1906" s="127" t="s">
        <v>80</v>
      </c>
      <c r="C1906" s="169" t="str">
        <f>IF(ISBLANK('Payer Participation Data'!$B$104),"-",'Payer Participation Data'!$B$104)</f>
        <v>-</v>
      </c>
      <c r="D1906" s="169" t="str">
        <f>IF(ISBLANK('Payer Participation Data'!$C$104),"-",'Payer Participation Data'!$C$104)</f>
        <v>-</v>
      </c>
      <c r="E1906" s="169" t="str">
        <f>IF(ISBLANK('Payer Participation Data'!$D$104),"-",'Payer Participation Data'!$D$104)</f>
        <v>-</v>
      </c>
      <c r="F1906" s="169" t="str">
        <f>IF(ISBLANK('Payer Participation Data'!$E$104),"-",'Payer Participation Data'!$E$104)</f>
        <v>-</v>
      </c>
      <c r="G1906" s="261">
        <v>4</v>
      </c>
      <c r="H1906" s="261">
        <v>4</v>
      </c>
      <c r="I1906" s="261">
        <v>5</v>
      </c>
      <c r="J1906" s="128" t="str">
        <f t="shared" si="77"/>
        <v>454</v>
      </c>
      <c r="K1906" s="128" t="s">
        <v>30</v>
      </c>
      <c r="L1906" s="263">
        <f>IF(ISNA(SUMIFS(INDEX('Payer Participation Data'!$F$10:$BM$59,0,MATCH(CONCATENATE($J1906,L$6),'Payer Participation Data'!$F$8:$BM$8,0)),'Payer Participation Data'!$B$10:$B$59,$C1906,'Payer Participation Data'!$C$10:$C$59,$D1906)),"-",SUMIFS(INDEX('Payer Participation Data'!$F$10:$BM$59,0,MATCH(CONCATENATE($J1906,L$6),'Payer Participation Data'!$F$8:$BM$8,0)),'Payer Participation Data'!$B$10:$B$59,$C1906,'Payer Participation Data'!$C$10:$C$59,$D1906))</f>
        <v>0</v>
      </c>
      <c r="M1906" s="264">
        <f>IF(ISNA(SUMIFS(INDEX('Payer Participation Data'!$F$10:$BM$59,0,MATCH(CONCATENATE($J1906,M$6),'Payer Participation Data'!$F$8:$BM$8,0)),'Payer Participation Data'!$B$10:$B$59,$C1906,'Payer Participation Data'!$C$10:$C$59,$D1906)),"-",SUMIFS(INDEX('Payer Participation Data'!$F$10:$BM$59,0,MATCH(CONCATENATE($J1906,M$6),'Payer Participation Data'!$F$8:$BM$8,0)),'Payer Participation Data'!$B$10:$B$59,$C1906,'Payer Participation Data'!$C$10:$C$59,$D1906))</f>
        <v>0</v>
      </c>
    </row>
    <row r="1907" spans="2:13" x14ac:dyDescent="0.35">
      <c r="B1907" s="127" t="s">
        <v>80</v>
      </c>
      <c r="C1907" s="169" t="str">
        <f>IF(ISBLANK('Payer Participation Data'!$B$105),"-",'Payer Participation Data'!$B$105)</f>
        <v>-</v>
      </c>
      <c r="D1907" s="169" t="str">
        <f>IF(ISBLANK('Payer Participation Data'!$C$105),"-",'Payer Participation Data'!$C$105)</f>
        <v>-</v>
      </c>
      <c r="E1907" s="169" t="str">
        <f>IF(ISBLANK('Payer Participation Data'!$D$105),"-",'Payer Participation Data'!$D$105)</f>
        <v>-</v>
      </c>
      <c r="F1907" s="169" t="str">
        <f>IF(ISBLANK('Payer Participation Data'!$E$105),"-",'Payer Participation Data'!$E$105)</f>
        <v>-</v>
      </c>
      <c r="G1907" s="260">
        <v>1</v>
      </c>
      <c r="H1907" s="260" t="s">
        <v>64</v>
      </c>
      <c r="I1907" s="260" t="s">
        <v>64</v>
      </c>
      <c r="J1907" s="102" t="str">
        <f t="shared" si="77"/>
        <v>BaselineBaseline1</v>
      </c>
      <c r="K1907" s="102" t="s">
        <v>30</v>
      </c>
      <c r="L1907" s="263">
        <f>IF(ISNA(SUMIFS(INDEX('Payer Participation Data'!$F$10:$BM$59,0,MATCH(CONCATENATE($J1907,L$6),'Payer Participation Data'!$F$8:$BM$8,0)),'Payer Participation Data'!$B$10:$B$59,$C1907,'Payer Participation Data'!$C$10:$C$59,$D1907)),"-",SUMIFS(INDEX('Payer Participation Data'!$F$10:$BM$59,0,MATCH(CONCATENATE($J1907,L$6),'Payer Participation Data'!$F$8:$BM$8,0)),'Payer Participation Data'!$B$10:$B$59,$C1907,'Payer Participation Data'!$C$10:$C$59,$D1907))</f>
        <v>0</v>
      </c>
      <c r="M1907" s="264">
        <f>IF(ISNA(SUMIFS(INDEX('Payer Participation Data'!$F$10:$BM$59,0,MATCH(CONCATENATE($J1907,M$6),'Payer Participation Data'!$F$8:$BM$8,0)),'Payer Participation Data'!$B$10:$B$59,$C1907,'Payer Participation Data'!$C$10:$C$59,$D1907)),"-",SUMIFS(INDEX('Payer Participation Data'!$F$10:$BM$59,0,MATCH(CONCATENATE($J1907,M$6),'Payer Participation Data'!$F$8:$BM$8,0)),'Payer Participation Data'!$B$10:$B$59,$C1907,'Payer Participation Data'!$C$10:$C$59,$D1907))</f>
        <v>0</v>
      </c>
    </row>
    <row r="1908" spans="2:13" x14ac:dyDescent="0.35">
      <c r="B1908" s="127" t="s">
        <v>80</v>
      </c>
      <c r="C1908" s="169" t="str">
        <f>IF(ISBLANK('Payer Participation Data'!$B$105),"-",'Payer Participation Data'!$B$105)</f>
        <v>-</v>
      </c>
      <c r="D1908" s="169" t="str">
        <f>IF(ISBLANK('Payer Participation Data'!$C$105),"-",'Payer Participation Data'!$C$105)</f>
        <v>-</v>
      </c>
      <c r="E1908" s="169" t="str">
        <f>IF(ISBLANK('Payer Participation Data'!$D$105),"-",'Payer Participation Data'!$D$105)</f>
        <v>-</v>
      </c>
      <c r="F1908" s="169" t="str">
        <f>IF(ISBLANK('Payer Participation Data'!$E$105),"-",'Payer Participation Data'!$E$105)</f>
        <v>-</v>
      </c>
      <c r="G1908" s="261">
        <v>2</v>
      </c>
      <c r="H1908" s="261" t="s">
        <v>64</v>
      </c>
      <c r="I1908" s="261" t="s">
        <v>64</v>
      </c>
      <c r="J1908" s="128" t="str">
        <f t="shared" si="77"/>
        <v>BaselineBaseline2</v>
      </c>
      <c r="K1908" s="128" t="s">
        <v>30</v>
      </c>
      <c r="L1908" s="263">
        <f>IF(ISNA(SUMIFS(INDEX('Payer Participation Data'!$F$10:$BM$59,0,MATCH(CONCATENATE($J1908,L$6),'Payer Participation Data'!$F$8:$BM$8,0)),'Payer Participation Data'!$B$10:$B$59,$C1908,'Payer Participation Data'!$C$10:$C$59,$D1908)),"-",SUMIFS(INDEX('Payer Participation Data'!$F$10:$BM$59,0,MATCH(CONCATENATE($J1908,L$6),'Payer Participation Data'!$F$8:$BM$8,0)),'Payer Participation Data'!$B$10:$B$59,$C1908,'Payer Participation Data'!$C$10:$C$59,$D1908))</f>
        <v>0</v>
      </c>
      <c r="M1908" s="264">
        <f>IF(ISNA(SUMIFS(INDEX('Payer Participation Data'!$F$10:$BM$59,0,MATCH(CONCATENATE($J1908,M$6),'Payer Participation Data'!$F$8:$BM$8,0)),'Payer Participation Data'!$B$10:$B$59,$C1908,'Payer Participation Data'!$C$10:$C$59,$D1908)),"-",SUMIFS(INDEX('Payer Participation Data'!$F$10:$BM$59,0,MATCH(CONCATENATE($J1908,M$6),'Payer Participation Data'!$F$8:$BM$8,0)),'Payer Participation Data'!$B$10:$B$59,$C1908,'Payer Participation Data'!$C$10:$C$59,$D1908))</f>
        <v>0</v>
      </c>
    </row>
    <row r="1909" spans="2:13" x14ac:dyDescent="0.35">
      <c r="B1909" s="127" t="s">
        <v>80</v>
      </c>
      <c r="C1909" s="169" t="str">
        <f>IF(ISBLANK('Payer Participation Data'!$B$105),"-",'Payer Participation Data'!$B$105)</f>
        <v>-</v>
      </c>
      <c r="D1909" s="169" t="str">
        <f>IF(ISBLANK('Payer Participation Data'!$C$105),"-",'Payer Participation Data'!$C$105)</f>
        <v>-</v>
      </c>
      <c r="E1909" s="169" t="str">
        <f>IF(ISBLANK('Payer Participation Data'!$D$105),"-",'Payer Participation Data'!$D$105)</f>
        <v>-</v>
      </c>
      <c r="F1909" s="169" t="str">
        <f>IF(ISBLANK('Payer Participation Data'!$E$105),"-",'Payer Participation Data'!$E$105)</f>
        <v>-</v>
      </c>
      <c r="G1909" s="260">
        <v>3</v>
      </c>
      <c r="H1909" s="260" t="s">
        <v>64</v>
      </c>
      <c r="I1909" s="260" t="s">
        <v>64</v>
      </c>
      <c r="J1909" s="102" t="str">
        <f t="shared" si="77"/>
        <v>BaselineBaseline3</v>
      </c>
      <c r="K1909" s="102" t="s">
        <v>30</v>
      </c>
      <c r="L1909" s="263">
        <f>IF(ISNA(SUMIFS(INDEX('Payer Participation Data'!$F$10:$BM$59,0,MATCH(CONCATENATE($J1909,L$6),'Payer Participation Data'!$F$8:$BM$8,0)),'Payer Participation Data'!$B$10:$B$59,$C1909,'Payer Participation Data'!$C$10:$C$59,$D1909)),"-",SUMIFS(INDEX('Payer Participation Data'!$F$10:$BM$59,0,MATCH(CONCATENATE($J1909,L$6),'Payer Participation Data'!$F$8:$BM$8,0)),'Payer Participation Data'!$B$10:$B$59,$C1909,'Payer Participation Data'!$C$10:$C$59,$D1909))</f>
        <v>0</v>
      </c>
      <c r="M1909" s="264">
        <f>IF(ISNA(SUMIFS(INDEX('Payer Participation Data'!$F$10:$BM$59,0,MATCH(CONCATENATE($J1909,M$6),'Payer Participation Data'!$F$8:$BM$8,0)),'Payer Participation Data'!$B$10:$B$59,$C1909,'Payer Participation Data'!$C$10:$C$59,$D1909)),"-",SUMIFS(INDEX('Payer Participation Data'!$F$10:$BM$59,0,MATCH(CONCATENATE($J1909,M$6),'Payer Participation Data'!$F$8:$BM$8,0)),'Payer Participation Data'!$B$10:$B$59,$C1909,'Payer Participation Data'!$C$10:$C$59,$D1909))</f>
        <v>0</v>
      </c>
    </row>
    <row r="1910" spans="2:13" x14ac:dyDescent="0.35">
      <c r="B1910" s="127" t="s">
        <v>80</v>
      </c>
      <c r="C1910" s="169" t="str">
        <f>IF(ISBLANK('Payer Participation Data'!$B$105),"-",'Payer Participation Data'!$B$105)</f>
        <v>-</v>
      </c>
      <c r="D1910" s="169" t="str">
        <f>IF(ISBLANK('Payer Participation Data'!$C$105),"-",'Payer Participation Data'!$C$105)</f>
        <v>-</v>
      </c>
      <c r="E1910" s="169" t="str">
        <f>IF(ISBLANK('Payer Participation Data'!$D$105),"-",'Payer Participation Data'!$D$105)</f>
        <v>-</v>
      </c>
      <c r="F1910" s="169" t="str">
        <f>IF(ISBLANK('Payer Participation Data'!$E$105),"-",'Payer Participation Data'!$E$105)</f>
        <v>-</v>
      </c>
      <c r="G1910" s="261">
        <v>4</v>
      </c>
      <c r="H1910" s="261" t="s">
        <v>64</v>
      </c>
      <c r="I1910" s="261" t="s">
        <v>64</v>
      </c>
      <c r="J1910" s="128" t="str">
        <f t="shared" si="77"/>
        <v>BaselineBaseline4</v>
      </c>
      <c r="K1910" s="128" t="s">
        <v>30</v>
      </c>
      <c r="L1910" s="263">
        <f>IF(ISNA(SUMIFS(INDEX('Payer Participation Data'!$F$10:$BM$59,0,MATCH(CONCATENATE($J1910,L$6),'Payer Participation Data'!$F$8:$BM$8,0)),'Payer Participation Data'!$B$10:$B$59,$C1910,'Payer Participation Data'!$C$10:$C$59,$D1910)),"-",SUMIFS(INDEX('Payer Participation Data'!$F$10:$BM$59,0,MATCH(CONCATENATE($J1910,L$6),'Payer Participation Data'!$F$8:$BM$8,0)),'Payer Participation Data'!$B$10:$B$59,$C1910,'Payer Participation Data'!$C$10:$C$59,$D1910))</f>
        <v>0</v>
      </c>
      <c r="M1910" s="264">
        <f>IF(ISNA(SUMIFS(INDEX('Payer Participation Data'!$F$10:$BM$59,0,MATCH(CONCATENATE($J1910,M$6),'Payer Participation Data'!$F$8:$BM$8,0)),'Payer Participation Data'!$B$10:$B$59,$C1910,'Payer Participation Data'!$C$10:$C$59,$D1910)),"-",SUMIFS(INDEX('Payer Participation Data'!$F$10:$BM$59,0,MATCH(CONCATENATE($J1910,M$6),'Payer Participation Data'!$F$8:$BM$8,0)),'Payer Participation Data'!$B$10:$B$59,$C1910,'Payer Participation Data'!$C$10:$C$59,$D1910))</f>
        <v>0</v>
      </c>
    </row>
    <row r="1911" spans="2:13" x14ac:dyDescent="0.35">
      <c r="B1911" s="127" t="s">
        <v>80</v>
      </c>
      <c r="C1911" s="169" t="str">
        <f>IF(ISBLANK('Payer Participation Data'!$B$105),"-",'Payer Participation Data'!$B$105)</f>
        <v>-</v>
      </c>
      <c r="D1911" s="169" t="str">
        <f>IF(ISBLANK('Payer Participation Data'!$C$105),"-",'Payer Participation Data'!$C$105)</f>
        <v>-</v>
      </c>
      <c r="E1911" s="169" t="str">
        <f>IF(ISBLANK('Payer Participation Data'!$D$105),"-",'Payer Participation Data'!$D$105)</f>
        <v>-</v>
      </c>
      <c r="F1911" s="169" t="str">
        <f>IF(ISBLANK('Payer Participation Data'!$E$105),"-",'Payer Participation Data'!$E$105)</f>
        <v>-</v>
      </c>
      <c r="G1911" s="260">
        <v>1</v>
      </c>
      <c r="H1911" s="260">
        <v>1</v>
      </c>
      <c r="I1911" s="260">
        <v>5</v>
      </c>
      <c r="J1911" s="102" t="str">
        <f t="shared" si="77"/>
        <v>151</v>
      </c>
      <c r="K1911" s="102" t="s">
        <v>30</v>
      </c>
      <c r="L1911" s="263">
        <f>IF(ISNA(SUMIFS(INDEX('Payer Participation Data'!$F$10:$BM$59,0,MATCH(CONCATENATE($J1911,L$6),'Payer Participation Data'!$F$8:$BM$8,0)),'Payer Participation Data'!$B$10:$B$59,$C1911,'Payer Participation Data'!$C$10:$C$59,$D1911)),"-",SUMIFS(INDEX('Payer Participation Data'!$F$10:$BM$59,0,MATCH(CONCATENATE($J1911,L$6),'Payer Participation Data'!$F$8:$BM$8,0)),'Payer Participation Data'!$B$10:$B$59,$C1911,'Payer Participation Data'!$C$10:$C$59,$D1911))</f>
        <v>0</v>
      </c>
      <c r="M1911" s="264">
        <f>IF(ISNA(SUMIFS(INDEX('Payer Participation Data'!$F$10:$BM$59,0,MATCH(CONCATENATE($J1911,M$6),'Payer Participation Data'!$F$8:$BM$8,0)),'Payer Participation Data'!$B$10:$B$59,$C1911,'Payer Participation Data'!$C$10:$C$59,$D1911)),"-",SUMIFS(INDEX('Payer Participation Data'!$F$10:$BM$59,0,MATCH(CONCATENATE($J1911,M$6),'Payer Participation Data'!$F$8:$BM$8,0)),'Payer Participation Data'!$B$10:$B$59,$C1911,'Payer Participation Data'!$C$10:$C$59,$D1911))</f>
        <v>0</v>
      </c>
    </row>
    <row r="1912" spans="2:13" x14ac:dyDescent="0.35">
      <c r="B1912" s="127" t="s">
        <v>80</v>
      </c>
      <c r="C1912" s="169" t="str">
        <f>IF(ISBLANK('Payer Participation Data'!$B$105),"-",'Payer Participation Data'!$B$105)</f>
        <v>-</v>
      </c>
      <c r="D1912" s="169" t="str">
        <f>IF(ISBLANK('Payer Participation Data'!$C$105),"-",'Payer Participation Data'!$C$105)</f>
        <v>-</v>
      </c>
      <c r="E1912" s="169" t="str">
        <f>IF(ISBLANK('Payer Participation Data'!$D$105),"-",'Payer Participation Data'!$D$105)</f>
        <v>-</v>
      </c>
      <c r="F1912" s="169" t="str">
        <f>IF(ISBLANK('Payer Participation Data'!$E$105),"-",'Payer Participation Data'!$E$105)</f>
        <v>-</v>
      </c>
      <c r="G1912" s="261">
        <v>2</v>
      </c>
      <c r="H1912" s="261">
        <v>1</v>
      </c>
      <c r="I1912" s="261">
        <v>5</v>
      </c>
      <c r="J1912" s="128" t="str">
        <f t="shared" si="77"/>
        <v>152</v>
      </c>
      <c r="K1912" s="128" t="s">
        <v>30</v>
      </c>
      <c r="L1912" s="263">
        <f>IF(ISNA(SUMIFS(INDEX('Payer Participation Data'!$F$10:$BM$59,0,MATCH(CONCATENATE($J1912,L$6),'Payer Participation Data'!$F$8:$BM$8,0)),'Payer Participation Data'!$B$10:$B$59,$C1912,'Payer Participation Data'!$C$10:$C$59,$D1912)),"-",SUMIFS(INDEX('Payer Participation Data'!$F$10:$BM$59,0,MATCH(CONCATENATE($J1912,L$6),'Payer Participation Data'!$F$8:$BM$8,0)),'Payer Participation Data'!$B$10:$B$59,$C1912,'Payer Participation Data'!$C$10:$C$59,$D1912))</f>
        <v>0</v>
      </c>
      <c r="M1912" s="264">
        <f>IF(ISNA(SUMIFS(INDEX('Payer Participation Data'!$F$10:$BM$59,0,MATCH(CONCATENATE($J1912,M$6),'Payer Participation Data'!$F$8:$BM$8,0)),'Payer Participation Data'!$B$10:$B$59,$C1912,'Payer Participation Data'!$C$10:$C$59,$D1912)),"-",SUMIFS(INDEX('Payer Participation Data'!$F$10:$BM$59,0,MATCH(CONCATENATE($J1912,M$6),'Payer Participation Data'!$F$8:$BM$8,0)),'Payer Participation Data'!$B$10:$B$59,$C1912,'Payer Participation Data'!$C$10:$C$59,$D1912))</f>
        <v>0</v>
      </c>
    </row>
    <row r="1913" spans="2:13" x14ac:dyDescent="0.35">
      <c r="B1913" s="127" t="s">
        <v>80</v>
      </c>
      <c r="C1913" s="169" t="str">
        <f>IF(ISBLANK('Payer Participation Data'!$B$105),"-",'Payer Participation Data'!$B$105)</f>
        <v>-</v>
      </c>
      <c r="D1913" s="169" t="str">
        <f>IF(ISBLANK('Payer Participation Data'!$C$105),"-",'Payer Participation Data'!$C$105)</f>
        <v>-</v>
      </c>
      <c r="E1913" s="169" t="str">
        <f>IF(ISBLANK('Payer Participation Data'!$D$105),"-",'Payer Participation Data'!$D$105)</f>
        <v>-</v>
      </c>
      <c r="F1913" s="169" t="str">
        <f>IF(ISBLANK('Payer Participation Data'!$E$105),"-",'Payer Participation Data'!$E$105)</f>
        <v>-</v>
      </c>
      <c r="G1913" s="260">
        <v>3</v>
      </c>
      <c r="H1913" s="260">
        <v>1</v>
      </c>
      <c r="I1913" s="260">
        <v>5</v>
      </c>
      <c r="J1913" s="102" t="str">
        <f t="shared" si="77"/>
        <v>153</v>
      </c>
      <c r="K1913" s="102" t="s">
        <v>30</v>
      </c>
      <c r="L1913" s="263">
        <f>IF(ISNA(SUMIFS(INDEX('Payer Participation Data'!$F$10:$BM$59,0,MATCH(CONCATENATE($J1913,L$6),'Payer Participation Data'!$F$8:$BM$8,0)),'Payer Participation Data'!$B$10:$B$59,$C1913,'Payer Participation Data'!$C$10:$C$59,$D1913)),"-",SUMIFS(INDEX('Payer Participation Data'!$F$10:$BM$59,0,MATCH(CONCATENATE($J1913,L$6),'Payer Participation Data'!$F$8:$BM$8,0)),'Payer Participation Data'!$B$10:$B$59,$C1913,'Payer Participation Data'!$C$10:$C$59,$D1913))</f>
        <v>0</v>
      </c>
      <c r="M1913" s="264">
        <f>IF(ISNA(SUMIFS(INDEX('Payer Participation Data'!$F$10:$BM$59,0,MATCH(CONCATENATE($J1913,M$6),'Payer Participation Data'!$F$8:$BM$8,0)),'Payer Participation Data'!$B$10:$B$59,$C1913,'Payer Participation Data'!$C$10:$C$59,$D1913)),"-",SUMIFS(INDEX('Payer Participation Data'!$F$10:$BM$59,0,MATCH(CONCATENATE($J1913,M$6),'Payer Participation Data'!$F$8:$BM$8,0)),'Payer Participation Data'!$B$10:$B$59,$C1913,'Payer Participation Data'!$C$10:$C$59,$D1913))</f>
        <v>0</v>
      </c>
    </row>
    <row r="1914" spans="2:13" x14ac:dyDescent="0.35">
      <c r="B1914" s="127" t="s">
        <v>80</v>
      </c>
      <c r="C1914" s="169" t="str">
        <f>IF(ISBLANK('Payer Participation Data'!$B$105),"-",'Payer Participation Data'!$B$105)</f>
        <v>-</v>
      </c>
      <c r="D1914" s="169" t="str">
        <f>IF(ISBLANK('Payer Participation Data'!$C$105),"-",'Payer Participation Data'!$C$105)</f>
        <v>-</v>
      </c>
      <c r="E1914" s="169" t="str">
        <f>IF(ISBLANK('Payer Participation Data'!$D$105),"-",'Payer Participation Data'!$D$105)</f>
        <v>-</v>
      </c>
      <c r="F1914" s="169" t="str">
        <f>IF(ISBLANK('Payer Participation Data'!$E$105),"-",'Payer Participation Data'!$E$105)</f>
        <v>-</v>
      </c>
      <c r="G1914" s="261">
        <v>4</v>
      </c>
      <c r="H1914" s="261">
        <v>1</v>
      </c>
      <c r="I1914" s="261">
        <v>5</v>
      </c>
      <c r="J1914" s="128" t="str">
        <f t="shared" si="77"/>
        <v>154</v>
      </c>
      <c r="K1914" s="128" t="s">
        <v>30</v>
      </c>
      <c r="L1914" s="263">
        <f>IF(ISNA(SUMIFS(INDEX('Payer Participation Data'!$F$10:$BM$59,0,MATCH(CONCATENATE($J1914,L$6),'Payer Participation Data'!$F$8:$BM$8,0)),'Payer Participation Data'!$B$10:$B$59,$C1914,'Payer Participation Data'!$C$10:$C$59,$D1914)),"-",SUMIFS(INDEX('Payer Participation Data'!$F$10:$BM$59,0,MATCH(CONCATENATE($J1914,L$6),'Payer Participation Data'!$F$8:$BM$8,0)),'Payer Participation Data'!$B$10:$B$59,$C1914,'Payer Participation Data'!$C$10:$C$59,$D1914))</f>
        <v>0</v>
      </c>
      <c r="M1914" s="264">
        <f>IF(ISNA(SUMIFS(INDEX('Payer Participation Data'!$F$10:$BM$59,0,MATCH(CONCATENATE($J1914,M$6),'Payer Participation Data'!$F$8:$BM$8,0)),'Payer Participation Data'!$B$10:$B$59,$C1914,'Payer Participation Data'!$C$10:$C$59,$D1914)),"-",SUMIFS(INDEX('Payer Participation Data'!$F$10:$BM$59,0,MATCH(CONCATENATE($J1914,M$6),'Payer Participation Data'!$F$8:$BM$8,0)),'Payer Participation Data'!$B$10:$B$59,$C1914,'Payer Participation Data'!$C$10:$C$59,$D1914))</f>
        <v>0</v>
      </c>
    </row>
    <row r="1915" spans="2:13" x14ac:dyDescent="0.35">
      <c r="B1915" s="127" t="s">
        <v>80</v>
      </c>
      <c r="C1915" s="169" t="str">
        <f>IF(ISBLANK('Payer Participation Data'!$B$105),"-",'Payer Participation Data'!$B$105)</f>
        <v>-</v>
      </c>
      <c r="D1915" s="169" t="str">
        <f>IF(ISBLANK('Payer Participation Data'!$C$105),"-",'Payer Participation Data'!$C$105)</f>
        <v>-</v>
      </c>
      <c r="E1915" s="169" t="str">
        <f>IF(ISBLANK('Payer Participation Data'!$D$105),"-",'Payer Participation Data'!$D$105)</f>
        <v>-</v>
      </c>
      <c r="F1915" s="169" t="str">
        <f>IF(ISBLANK('Payer Participation Data'!$E$105),"-",'Payer Participation Data'!$E$105)</f>
        <v>-</v>
      </c>
      <c r="G1915" s="260">
        <v>1</v>
      </c>
      <c r="H1915" s="260">
        <v>2</v>
      </c>
      <c r="I1915" s="260">
        <v>5</v>
      </c>
      <c r="J1915" s="102" t="str">
        <f t="shared" si="77"/>
        <v>251</v>
      </c>
      <c r="K1915" s="102" t="s">
        <v>30</v>
      </c>
      <c r="L1915" s="263">
        <f>IF(ISNA(SUMIFS(INDEX('Payer Participation Data'!$F$10:$BM$59,0,MATCH(CONCATENATE($J1915,L$6),'Payer Participation Data'!$F$8:$BM$8,0)),'Payer Participation Data'!$B$10:$B$59,$C1915,'Payer Participation Data'!$C$10:$C$59,$D1915)),"-",SUMIFS(INDEX('Payer Participation Data'!$F$10:$BM$59,0,MATCH(CONCATENATE($J1915,L$6),'Payer Participation Data'!$F$8:$BM$8,0)),'Payer Participation Data'!$B$10:$B$59,$C1915,'Payer Participation Data'!$C$10:$C$59,$D1915))</f>
        <v>0</v>
      </c>
      <c r="M1915" s="264">
        <f>IF(ISNA(SUMIFS(INDEX('Payer Participation Data'!$F$10:$BM$59,0,MATCH(CONCATENATE($J1915,M$6),'Payer Participation Data'!$F$8:$BM$8,0)),'Payer Participation Data'!$B$10:$B$59,$C1915,'Payer Participation Data'!$C$10:$C$59,$D1915)),"-",SUMIFS(INDEX('Payer Participation Data'!$F$10:$BM$59,0,MATCH(CONCATENATE($J1915,M$6),'Payer Participation Data'!$F$8:$BM$8,0)),'Payer Participation Data'!$B$10:$B$59,$C1915,'Payer Participation Data'!$C$10:$C$59,$D1915))</f>
        <v>0</v>
      </c>
    </row>
    <row r="1916" spans="2:13" x14ac:dyDescent="0.35">
      <c r="B1916" s="127" t="s">
        <v>80</v>
      </c>
      <c r="C1916" s="169" t="str">
        <f>IF(ISBLANK('Payer Participation Data'!$B$105),"-",'Payer Participation Data'!$B$105)</f>
        <v>-</v>
      </c>
      <c r="D1916" s="169" t="str">
        <f>IF(ISBLANK('Payer Participation Data'!$C$105),"-",'Payer Participation Data'!$C$105)</f>
        <v>-</v>
      </c>
      <c r="E1916" s="169" t="str">
        <f>IF(ISBLANK('Payer Participation Data'!$D$105),"-",'Payer Participation Data'!$D$105)</f>
        <v>-</v>
      </c>
      <c r="F1916" s="169" t="str">
        <f>IF(ISBLANK('Payer Participation Data'!$E$105),"-",'Payer Participation Data'!$E$105)</f>
        <v>-</v>
      </c>
      <c r="G1916" s="261">
        <v>2</v>
      </c>
      <c r="H1916" s="261">
        <v>2</v>
      </c>
      <c r="I1916" s="261">
        <v>5</v>
      </c>
      <c r="J1916" s="128" t="str">
        <f t="shared" si="77"/>
        <v>252</v>
      </c>
      <c r="K1916" s="128" t="s">
        <v>30</v>
      </c>
      <c r="L1916" s="263">
        <f>IF(ISNA(SUMIFS(INDEX('Payer Participation Data'!$F$10:$BM$59,0,MATCH(CONCATENATE($J1916,L$6),'Payer Participation Data'!$F$8:$BM$8,0)),'Payer Participation Data'!$B$10:$B$59,$C1916,'Payer Participation Data'!$C$10:$C$59,$D1916)),"-",SUMIFS(INDEX('Payer Participation Data'!$F$10:$BM$59,0,MATCH(CONCATENATE($J1916,L$6),'Payer Participation Data'!$F$8:$BM$8,0)),'Payer Participation Data'!$B$10:$B$59,$C1916,'Payer Participation Data'!$C$10:$C$59,$D1916))</f>
        <v>0</v>
      </c>
      <c r="M1916" s="264">
        <f>IF(ISNA(SUMIFS(INDEX('Payer Participation Data'!$F$10:$BM$59,0,MATCH(CONCATENATE($J1916,M$6),'Payer Participation Data'!$F$8:$BM$8,0)),'Payer Participation Data'!$B$10:$B$59,$C1916,'Payer Participation Data'!$C$10:$C$59,$D1916)),"-",SUMIFS(INDEX('Payer Participation Data'!$F$10:$BM$59,0,MATCH(CONCATENATE($J1916,M$6),'Payer Participation Data'!$F$8:$BM$8,0)),'Payer Participation Data'!$B$10:$B$59,$C1916,'Payer Participation Data'!$C$10:$C$59,$D1916))</f>
        <v>0</v>
      </c>
    </row>
    <row r="1917" spans="2:13" x14ac:dyDescent="0.35">
      <c r="B1917" s="127" t="s">
        <v>80</v>
      </c>
      <c r="C1917" s="169" t="str">
        <f>IF(ISBLANK('Payer Participation Data'!$B$105),"-",'Payer Participation Data'!$B$105)</f>
        <v>-</v>
      </c>
      <c r="D1917" s="169" t="str">
        <f>IF(ISBLANK('Payer Participation Data'!$C$105),"-",'Payer Participation Data'!$C$105)</f>
        <v>-</v>
      </c>
      <c r="E1917" s="169" t="str">
        <f>IF(ISBLANK('Payer Participation Data'!$D$105),"-",'Payer Participation Data'!$D$105)</f>
        <v>-</v>
      </c>
      <c r="F1917" s="169" t="str">
        <f>IF(ISBLANK('Payer Participation Data'!$E$105),"-",'Payer Participation Data'!$E$105)</f>
        <v>-</v>
      </c>
      <c r="G1917" s="260">
        <v>3</v>
      </c>
      <c r="H1917" s="260">
        <v>2</v>
      </c>
      <c r="I1917" s="260">
        <v>5</v>
      </c>
      <c r="J1917" s="102" t="str">
        <f t="shared" si="77"/>
        <v>253</v>
      </c>
      <c r="K1917" s="102" t="s">
        <v>30</v>
      </c>
      <c r="L1917" s="263">
        <f>IF(ISNA(SUMIFS(INDEX('Payer Participation Data'!$F$10:$BM$59,0,MATCH(CONCATENATE($J1917,L$6),'Payer Participation Data'!$F$8:$BM$8,0)),'Payer Participation Data'!$B$10:$B$59,$C1917,'Payer Participation Data'!$C$10:$C$59,$D1917)),"-",SUMIFS(INDEX('Payer Participation Data'!$F$10:$BM$59,0,MATCH(CONCATENATE($J1917,L$6),'Payer Participation Data'!$F$8:$BM$8,0)),'Payer Participation Data'!$B$10:$B$59,$C1917,'Payer Participation Data'!$C$10:$C$59,$D1917))</f>
        <v>0</v>
      </c>
      <c r="M1917" s="264">
        <f>IF(ISNA(SUMIFS(INDEX('Payer Participation Data'!$F$10:$BM$59,0,MATCH(CONCATENATE($J1917,M$6),'Payer Participation Data'!$F$8:$BM$8,0)),'Payer Participation Data'!$B$10:$B$59,$C1917,'Payer Participation Data'!$C$10:$C$59,$D1917)),"-",SUMIFS(INDEX('Payer Participation Data'!$F$10:$BM$59,0,MATCH(CONCATENATE($J1917,M$6),'Payer Participation Data'!$F$8:$BM$8,0)),'Payer Participation Data'!$B$10:$B$59,$C1917,'Payer Participation Data'!$C$10:$C$59,$D1917))</f>
        <v>0</v>
      </c>
    </row>
    <row r="1918" spans="2:13" x14ac:dyDescent="0.35">
      <c r="B1918" s="127" t="s">
        <v>80</v>
      </c>
      <c r="C1918" s="169" t="str">
        <f>IF(ISBLANK('Payer Participation Data'!$B$105),"-",'Payer Participation Data'!$B$105)</f>
        <v>-</v>
      </c>
      <c r="D1918" s="169" t="str">
        <f>IF(ISBLANK('Payer Participation Data'!$C$105),"-",'Payer Participation Data'!$C$105)</f>
        <v>-</v>
      </c>
      <c r="E1918" s="169" t="str">
        <f>IF(ISBLANK('Payer Participation Data'!$D$105),"-",'Payer Participation Data'!$D$105)</f>
        <v>-</v>
      </c>
      <c r="F1918" s="169" t="str">
        <f>IF(ISBLANK('Payer Participation Data'!$E$105),"-",'Payer Participation Data'!$E$105)</f>
        <v>-</v>
      </c>
      <c r="G1918" s="261">
        <v>4</v>
      </c>
      <c r="H1918" s="261">
        <v>2</v>
      </c>
      <c r="I1918" s="261">
        <v>5</v>
      </c>
      <c r="J1918" s="128" t="str">
        <f t="shared" si="77"/>
        <v>254</v>
      </c>
      <c r="K1918" s="128" t="s">
        <v>30</v>
      </c>
      <c r="L1918" s="263">
        <f>IF(ISNA(SUMIFS(INDEX('Payer Participation Data'!$F$10:$BM$59,0,MATCH(CONCATENATE($J1918,L$6),'Payer Participation Data'!$F$8:$BM$8,0)),'Payer Participation Data'!$B$10:$B$59,$C1918,'Payer Participation Data'!$C$10:$C$59,$D1918)),"-",SUMIFS(INDEX('Payer Participation Data'!$F$10:$BM$59,0,MATCH(CONCATENATE($J1918,L$6),'Payer Participation Data'!$F$8:$BM$8,0)),'Payer Participation Data'!$B$10:$B$59,$C1918,'Payer Participation Data'!$C$10:$C$59,$D1918))</f>
        <v>0</v>
      </c>
      <c r="M1918" s="264">
        <f>IF(ISNA(SUMIFS(INDEX('Payer Participation Data'!$F$10:$BM$59,0,MATCH(CONCATENATE($J1918,M$6),'Payer Participation Data'!$F$8:$BM$8,0)),'Payer Participation Data'!$B$10:$B$59,$C1918,'Payer Participation Data'!$C$10:$C$59,$D1918)),"-",SUMIFS(INDEX('Payer Participation Data'!$F$10:$BM$59,0,MATCH(CONCATENATE($J1918,M$6),'Payer Participation Data'!$F$8:$BM$8,0)),'Payer Participation Data'!$B$10:$B$59,$C1918,'Payer Participation Data'!$C$10:$C$59,$D1918))</f>
        <v>0</v>
      </c>
    </row>
    <row r="1919" spans="2:13" x14ac:dyDescent="0.35">
      <c r="B1919" s="127" t="s">
        <v>80</v>
      </c>
      <c r="C1919" s="169" t="str">
        <f>IF(ISBLANK('Payer Participation Data'!$B$105),"-",'Payer Participation Data'!$B$105)</f>
        <v>-</v>
      </c>
      <c r="D1919" s="169" t="str">
        <f>IF(ISBLANK('Payer Participation Data'!$C$105),"-",'Payer Participation Data'!$C$105)</f>
        <v>-</v>
      </c>
      <c r="E1919" s="169" t="str">
        <f>IF(ISBLANK('Payer Participation Data'!$D$105),"-",'Payer Participation Data'!$D$105)</f>
        <v>-</v>
      </c>
      <c r="F1919" s="169" t="str">
        <f>IF(ISBLANK('Payer Participation Data'!$E$105),"-",'Payer Participation Data'!$E$105)</f>
        <v>-</v>
      </c>
      <c r="G1919" s="260">
        <v>1</v>
      </c>
      <c r="H1919" s="260">
        <v>3</v>
      </c>
      <c r="I1919" s="260">
        <v>5</v>
      </c>
      <c r="J1919" s="102" t="str">
        <f t="shared" si="77"/>
        <v>351</v>
      </c>
      <c r="K1919" s="102" t="s">
        <v>30</v>
      </c>
      <c r="L1919" s="263">
        <f>IF(ISNA(SUMIFS(INDEX('Payer Participation Data'!$F$10:$BM$59,0,MATCH(CONCATENATE($J1919,L$6),'Payer Participation Data'!$F$8:$BM$8,0)),'Payer Participation Data'!$B$10:$B$59,$C1919,'Payer Participation Data'!$C$10:$C$59,$D1919)),"-",SUMIFS(INDEX('Payer Participation Data'!$F$10:$BM$59,0,MATCH(CONCATENATE($J1919,L$6),'Payer Participation Data'!$F$8:$BM$8,0)),'Payer Participation Data'!$B$10:$B$59,$C1919,'Payer Participation Data'!$C$10:$C$59,$D1919))</f>
        <v>0</v>
      </c>
      <c r="M1919" s="264">
        <f>IF(ISNA(SUMIFS(INDEX('Payer Participation Data'!$F$10:$BM$59,0,MATCH(CONCATENATE($J1919,M$6),'Payer Participation Data'!$F$8:$BM$8,0)),'Payer Participation Data'!$B$10:$B$59,$C1919,'Payer Participation Data'!$C$10:$C$59,$D1919)),"-",SUMIFS(INDEX('Payer Participation Data'!$F$10:$BM$59,0,MATCH(CONCATENATE($J1919,M$6),'Payer Participation Data'!$F$8:$BM$8,0)),'Payer Participation Data'!$B$10:$B$59,$C1919,'Payer Participation Data'!$C$10:$C$59,$D1919))</f>
        <v>0</v>
      </c>
    </row>
    <row r="1920" spans="2:13" x14ac:dyDescent="0.35">
      <c r="B1920" s="127" t="s">
        <v>80</v>
      </c>
      <c r="C1920" s="169" t="str">
        <f>IF(ISBLANK('Payer Participation Data'!$B$105),"-",'Payer Participation Data'!$B$105)</f>
        <v>-</v>
      </c>
      <c r="D1920" s="169" t="str">
        <f>IF(ISBLANK('Payer Participation Data'!$C$105),"-",'Payer Participation Data'!$C$105)</f>
        <v>-</v>
      </c>
      <c r="E1920" s="169" t="str">
        <f>IF(ISBLANK('Payer Participation Data'!$D$105),"-",'Payer Participation Data'!$D$105)</f>
        <v>-</v>
      </c>
      <c r="F1920" s="169" t="str">
        <f>IF(ISBLANK('Payer Participation Data'!$E$105),"-",'Payer Participation Data'!$E$105)</f>
        <v>-</v>
      </c>
      <c r="G1920" s="261">
        <v>2</v>
      </c>
      <c r="H1920" s="261">
        <v>3</v>
      </c>
      <c r="I1920" s="261">
        <v>5</v>
      </c>
      <c r="J1920" s="128" t="str">
        <f t="shared" si="77"/>
        <v>352</v>
      </c>
      <c r="K1920" s="128" t="s">
        <v>30</v>
      </c>
      <c r="L1920" s="263">
        <f>IF(ISNA(SUMIFS(INDEX('Payer Participation Data'!$F$10:$BM$59,0,MATCH(CONCATENATE($J1920,L$6),'Payer Participation Data'!$F$8:$BM$8,0)),'Payer Participation Data'!$B$10:$B$59,$C1920,'Payer Participation Data'!$C$10:$C$59,$D1920)),"-",SUMIFS(INDEX('Payer Participation Data'!$F$10:$BM$59,0,MATCH(CONCATENATE($J1920,L$6),'Payer Participation Data'!$F$8:$BM$8,0)),'Payer Participation Data'!$B$10:$B$59,$C1920,'Payer Participation Data'!$C$10:$C$59,$D1920))</f>
        <v>0</v>
      </c>
      <c r="M1920" s="264">
        <f>IF(ISNA(SUMIFS(INDEX('Payer Participation Data'!$F$10:$BM$59,0,MATCH(CONCATENATE($J1920,M$6),'Payer Participation Data'!$F$8:$BM$8,0)),'Payer Participation Data'!$B$10:$B$59,$C1920,'Payer Participation Data'!$C$10:$C$59,$D1920)),"-",SUMIFS(INDEX('Payer Participation Data'!$F$10:$BM$59,0,MATCH(CONCATENATE($J1920,M$6),'Payer Participation Data'!$F$8:$BM$8,0)),'Payer Participation Data'!$B$10:$B$59,$C1920,'Payer Participation Data'!$C$10:$C$59,$D1920))</f>
        <v>0</v>
      </c>
    </row>
    <row r="1921" spans="2:13" x14ac:dyDescent="0.35">
      <c r="B1921" s="127" t="s">
        <v>80</v>
      </c>
      <c r="C1921" s="169" t="str">
        <f>IF(ISBLANK('Payer Participation Data'!$B$105),"-",'Payer Participation Data'!$B$105)</f>
        <v>-</v>
      </c>
      <c r="D1921" s="169" t="str">
        <f>IF(ISBLANK('Payer Participation Data'!$C$105),"-",'Payer Participation Data'!$C$105)</f>
        <v>-</v>
      </c>
      <c r="E1921" s="169" t="str">
        <f>IF(ISBLANK('Payer Participation Data'!$D$105),"-",'Payer Participation Data'!$D$105)</f>
        <v>-</v>
      </c>
      <c r="F1921" s="169" t="str">
        <f>IF(ISBLANK('Payer Participation Data'!$E$105),"-",'Payer Participation Data'!$E$105)</f>
        <v>-</v>
      </c>
      <c r="G1921" s="260">
        <v>3</v>
      </c>
      <c r="H1921" s="260">
        <v>3</v>
      </c>
      <c r="I1921" s="260">
        <v>5</v>
      </c>
      <c r="J1921" s="102" t="str">
        <f t="shared" si="77"/>
        <v>353</v>
      </c>
      <c r="K1921" s="102" t="s">
        <v>30</v>
      </c>
      <c r="L1921" s="263">
        <f>IF(ISNA(SUMIFS(INDEX('Payer Participation Data'!$F$10:$BM$59,0,MATCH(CONCATENATE($J1921,L$6),'Payer Participation Data'!$F$8:$BM$8,0)),'Payer Participation Data'!$B$10:$B$59,$C1921,'Payer Participation Data'!$C$10:$C$59,$D1921)),"-",SUMIFS(INDEX('Payer Participation Data'!$F$10:$BM$59,0,MATCH(CONCATENATE($J1921,L$6),'Payer Participation Data'!$F$8:$BM$8,0)),'Payer Participation Data'!$B$10:$B$59,$C1921,'Payer Participation Data'!$C$10:$C$59,$D1921))</f>
        <v>0</v>
      </c>
      <c r="M1921" s="264">
        <f>IF(ISNA(SUMIFS(INDEX('Payer Participation Data'!$F$10:$BM$59,0,MATCH(CONCATENATE($J1921,M$6),'Payer Participation Data'!$F$8:$BM$8,0)),'Payer Participation Data'!$B$10:$B$59,$C1921,'Payer Participation Data'!$C$10:$C$59,$D1921)),"-",SUMIFS(INDEX('Payer Participation Data'!$F$10:$BM$59,0,MATCH(CONCATENATE($J1921,M$6),'Payer Participation Data'!$F$8:$BM$8,0)),'Payer Participation Data'!$B$10:$B$59,$C1921,'Payer Participation Data'!$C$10:$C$59,$D1921))</f>
        <v>0</v>
      </c>
    </row>
    <row r="1922" spans="2:13" x14ac:dyDescent="0.35">
      <c r="B1922" s="127" t="s">
        <v>80</v>
      </c>
      <c r="C1922" s="169" t="str">
        <f>IF(ISBLANK('Payer Participation Data'!$B$105),"-",'Payer Participation Data'!$B$105)</f>
        <v>-</v>
      </c>
      <c r="D1922" s="169" t="str">
        <f>IF(ISBLANK('Payer Participation Data'!$C$105),"-",'Payer Participation Data'!$C$105)</f>
        <v>-</v>
      </c>
      <c r="E1922" s="169" t="str">
        <f>IF(ISBLANK('Payer Participation Data'!$D$105),"-",'Payer Participation Data'!$D$105)</f>
        <v>-</v>
      </c>
      <c r="F1922" s="169" t="str">
        <f>IF(ISBLANK('Payer Participation Data'!$E$105),"-",'Payer Participation Data'!$E$105)</f>
        <v>-</v>
      </c>
      <c r="G1922" s="261">
        <v>4</v>
      </c>
      <c r="H1922" s="261">
        <v>3</v>
      </c>
      <c r="I1922" s="261">
        <v>5</v>
      </c>
      <c r="J1922" s="128" t="str">
        <f t="shared" si="77"/>
        <v>354</v>
      </c>
      <c r="K1922" s="128" t="s">
        <v>30</v>
      </c>
      <c r="L1922" s="263">
        <f>IF(ISNA(SUMIFS(INDEX('Payer Participation Data'!$F$10:$BM$59,0,MATCH(CONCATENATE($J1922,L$6),'Payer Participation Data'!$F$8:$BM$8,0)),'Payer Participation Data'!$B$10:$B$59,$C1922,'Payer Participation Data'!$C$10:$C$59,$D1922)),"-",SUMIFS(INDEX('Payer Participation Data'!$F$10:$BM$59,0,MATCH(CONCATENATE($J1922,L$6),'Payer Participation Data'!$F$8:$BM$8,0)),'Payer Participation Data'!$B$10:$B$59,$C1922,'Payer Participation Data'!$C$10:$C$59,$D1922))</f>
        <v>0</v>
      </c>
      <c r="M1922" s="264">
        <f>IF(ISNA(SUMIFS(INDEX('Payer Participation Data'!$F$10:$BM$59,0,MATCH(CONCATENATE($J1922,M$6),'Payer Participation Data'!$F$8:$BM$8,0)),'Payer Participation Data'!$B$10:$B$59,$C1922,'Payer Participation Data'!$C$10:$C$59,$D1922)),"-",SUMIFS(INDEX('Payer Participation Data'!$F$10:$BM$59,0,MATCH(CONCATENATE($J1922,M$6),'Payer Participation Data'!$F$8:$BM$8,0)),'Payer Participation Data'!$B$10:$B$59,$C1922,'Payer Participation Data'!$C$10:$C$59,$D1922))</f>
        <v>0</v>
      </c>
    </row>
    <row r="1923" spans="2:13" x14ac:dyDescent="0.35">
      <c r="B1923" s="127" t="s">
        <v>80</v>
      </c>
      <c r="C1923" s="169" t="str">
        <f>IF(ISBLANK('Payer Participation Data'!$B$105),"-",'Payer Participation Data'!$B$105)</f>
        <v>-</v>
      </c>
      <c r="D1923" s="169" t="str">
        <f>IF(ISBLANK('Payer Participation Data'!$C$105),"-",'Payer Participation Data'!$C$105)</f>
        <v>-</v>
      </c>
      <c r="E1923" s="169" t="str">
        <f>IF(ISBLANK('Payer Participation Data'!$D$105),"-",'Payer Participation Data'!$D$105)</f>
        <v>-</v>
      </c>
      <c r="F1923" s="169" t="str">
        <f>IF(ISBLANK('Payer Participation Data'!$E$105),"-",'Payer Participation Data'!$E$105)</f>
        <v>-</v>
      </c>
      <c r="G1923" s="260">
        <v>1</v>
      </c>
      <c r="H1923" s="260">
        <v>4</v>
      </c>
      <c r="I1923" s="260">
        <v>5</v>
      </c>
      <c r="J1923" s="102" t="str">
        <f t="shared" si="77"/>
        <v>451</v>
      </c>
      <c r="K1923" s="102" t="s">
        <v>30</v>
      </c>
      <c r="L1923" s="263">
        <f>IF(ISNA(SUMIFS(INDEX('Payer Participation Data'!$F$10:$BM$59,0,MATCH(CONCATENATE($J1923,L$6),'Payer Participation Data'!$F$8:$BM$8,0)),'Payer Participation Data'!$B$10:$B$59,$C1923,'Payer Participation Data'!$C$10:$C$59,$D1923)),"-",SUMIFS(INDEX('Payer Participation Data'!$F$10:$BM$59,0,MATCH(CONCATENATE($J1923,L$6),'Payer Participation Data'!$F$8:$BM$8,0)),'Payer Participation Data'!$B$10:$B$59,$C1923,'Payer Participation Data'!$C$10:$C$59,$D1923))</f>
        <v>0</v>
      </c>
      <c r="M1923" s="264">
        <f>IF(ISNA(SUMIFS(INDEX('Payer Participation Data'!$F$10:$BM$59,0,MATCH(CONCATENATE($J1923,M$6),'Payer Participation Data'!$F$8:$BM$8,0)),'Payer Participation Data'!$B$10:$B$59,$C1923,'Payer Participation Data'!$C$10:$C$59,$D1923)),"-",SUMIFS(INDEX('Payer Participation Data'!$F$10:$BM$59,0,MATCH(CONCATENATE($J1923,M$6),'Payer Participation Data'!$F$8:$BM$8,0)),'Payer Participation Data'!$B$10:$B$59,$C1923,'Payer Participation Data'!$C$10:$C$59,$D1923))</f>
        <v>0</v>
      </c>
    </row>
    <row r="1924" spans="2:13" x14ac:dyDescent="0.35">
      <c r="B1924" s="127" t="s">
        <v>80</v>
      </c>
      <c r="C1924" s="169" t="str">
        <f>IF(ISBLANK('Payer Participation Data'!$B$105),"-",'Payer Participation Data'!$B$105)</f>
        <v>-</v>
      </c>
      <c r="D1924" s="169" t="str">
        <f>IF(ISBLANK('Payer Participation Data'!$C$105),"-",'Payer Participation Data'!$C$105)</f>
        <v>-</v>
      </c>
      <c r="E1924" s="169" t="str">
        <f>IF(ISBLANK('Payer Participation Data'!$D$105),"-",'Payer Participation Data'!$D$105)</f>
        <v>-</v>
      </c>
      <c r="F1924" s="169" t="str">
        <f>IF(ISBLANK('Payer Participation Data'!$E$105),"-",'Payer Participation Data'!$E$105)</f>
        <v>-</v>
      </c>
      <c r="G1924" s="261">
        <v>2</v>
      </c>
      <c r="H1924" s="261">
        <v>4</v>
      </c>
      <c r="I1924" s="261">
        <v>5</v>
      </c>
      <c r="J1924" s="128" t="str">
        <f t="shared" si="77"/>
        <v>452</v>
      </c>
      <c r="K1924" s="128" t="s">
        <v>30</v>
      </c>
      <c r="L1924" s="263">
        <f>IF(ISNA(SUMIFS(INDEX('Payer Participation Data'!$F$10:$BM$59,0,MATCH(CONCATENATE($J1924,L$6),'Payer Participation Data'!$F$8:$BM$8,0)),'Payer Participation Data'!$B$10:$B$59,$C1924,'Payer Participation Data'!$C$10:$C$59,$D1924)),"-",SUMIFS(INDEX('Payer Participation Data'!$F$10:$BM$59,0,MATCH(CONCATENATE($J1924,L$6),'Payer Participation Data'!$F$8:$BM$8,0)),'Payer Participation Data'!$B$10:$B$59,$C1924,'Payer Participation Data'!$C$10:$C$59,$D1924))</f>
        <v>0</v>
      </c>
      <c r="M1924" s="264">
        <f>IF(ISNA(SUMIFS(INDEX('Payer Participation Data'!$F$10:$BM$59,0,MATCH(CONCATENATE($J1924,M$6),'Payer Participation Data'!$F$8:$BM$8,0)),'Payer Participation Data'!$B$10:$B$59,$C1924,'Payer Participation Data'!$C$10:$C$59,$D1924)),"-",SUMIFS(INDEX('Payer Participation Data'!$F$10:$BM$59,0,MATCH(CONCATENATE($J1924,M$6),'Payer Participation Data'!$F$8:$BM$8,0)),'Payer Participation Data'!$B$10:$B$59,$C1924,'Payer Participation Data'!$C$10:$C$59,$D1924))</f>
        <v>0</v>
      </c>
    </row>
    <row r="1925" spans="2:13" x14ac:dyDescent="0.35">
      <c r="B1925" s="127" t="s">
        <v>80</v>
      </c>
      <c r="C1925" s="169" t="str">
        <f>IF(ISBLANK('Payer Participation Data'!$B$105),"-",'Payer Participation Data'!$B$105)</f>
        <v>-</v>
      </c>
      <c r="D1925" s="169" t="str">
        <f>IF(ISBLANK('Payer Participation Data'!$C$105),"-",'Payer Participation Data'!$C$105)</f>
        <v>-</v>
      </c>
      <c r="E1925" s="169" t="str">
        <f>IF(ISBLANK('Payer Participation Data'!$D$105),"-",'Payer Participation Data'!$D$105)</f>
        <v>-</v>
      </c>
      <c r="F1925" s="169" t="str">
        <f>IF(ISBLANK('Payer Participation Data'!$E$105),"-",'Payer Participation Data'!$E$105)</f>
        <v>-</v>
      </c>
      <c r="G1925" s="260">
        <v>3</v>
      </c>
      <c r="H1925" s="260">
        <v>4</v>
      </c>
      <c r="I1925" s="260">
        <v>5</v>
      </c>
      <c r="J1925" s="102" t="str">
        <f t="shared" si="77"/>
        <v>453</v>
      </c>
      <c r="K1925" s="102" t="s">
        <v>30</v>
      </c>
      <c r="L1925" s="263">
        <f>IF(ISNA(SUMIFS(INDEX('Payer Participation Data'!$F$10:$BM$59,0,MATCH(CONCATENATE($J1925,L$6),'Payer Participation Data'!$F$8:$BM$8,0)),'Payer Participation Data'!$B$10:$B$59,$C1925,'Payer Participation Data'!$C$10:$C$59,$D1925)),"-",SUMIFS(INDEX('Payer Participation Data'!$F$10:$BM$59,0,MATCH(CONCATENATE($J1925,L$6),'Payer Participation Data'!$F$8:$BM$8,0)),'Payer Participation Data'!$B$10:$B$59,$C1925,'Payer Participation Data'!$C$10:$C$59,$D1925))</f>
        <v>0</v>
      </c>
      <c r="M1925" s="264">
        <f>IF(ISNA(SUMIFS(INDEX('Payer Participation Data'!$F$10:$BM$59,0,MATCH(CONCATENATE($J1925,M$6),'Payer Participation Data'!$F$8:$BM$8,0)),'Payer Participation Data'!$B$10:$B$59,$C1925,'Payer Participation Data'!$C$10:$C$59,$D1925)),"-",SUMIFS(INDEX('Payer Participation Data'!$F$10:$BM$59,0,MATCH(CONCATENATE($J1925,M$6),'Payer Participation Data'!$F$8:$BM$8,0)),'Payer Participation Data'!$B$10:$B$59,$C1925,'Payer Participation Data'!$C$10:$C$59,$D1925))</f>
        <v>0</v>
      </c>
    </row>
    <row r="1926" spans="2:13" x14ac:dyDescent="0.35">
      <c r="B1926" s="127" t="s">
        <v>80</v>
      </c>
      <c r="C1926" s="169" t="str">
        <f>IF(ISBLANK('Payer Participation Data'!$B$105),"-",'Payer Participation Data'!$B$105)</f>
        <v>-</v>
      </c>
      <c r="D1926" s="169" t="str">
        <f>IF(ISBLANK('Payer Participation Data'!$C$105),"-",'Payer Participation Data'!$C$105)</f>
        <v>-</v>
      </c>
      <c r="E1926" s="169" t="str">
        <f>IF(ISBLANK('Payer Participation Data'!$D$105),"-",'Payer Participation Data'!$D$105)</f>
        <v>-</v>
      </c>
      <c r="F1926" s="169" t="str">
        <f>IF(ISBLANK('Payer Participation Data'!$E$105),"-",'Payer Participation Data'!$E$105)</f>
        <v>-</v>
      </c>
      <c r="G1926" s="261">
        <v>4</v>
      </c>
      <c r="H1926" s="261">
        <v>4</v>
      </c>
      <c r="I1926" s="261">
        <v>5</v>
      </c>
      <c r="J1926" s="128" t="str">
        <f t="shared" si="77"/>
        <v>454</v>
      </c>
      <c r="K1926" s="128" t="s">
        <v>30</v>
      </c>
      <c r="L1926" s="263">
        <f>IF(ISNA(SUMIFS(INDEX('Payer Participation Data'!$F$10:$BM$59,0,MATCH(CONCATENATE($J1926,L$6),'Payer Participation Data'!$F$8:$BM$8,0)),'Payer Participation Data'!$B$10:$B$59,$C1926,'Payer Participation Data'!$C$10:$C$59,$D1926)),"-",SUMIFS(INDEX('Payer Participation Data'!$F$10:$BM$59,0,MATCH(CONCATENATE($J1926,L$6),'Payer Participation Data'!$F$8:$BM$8,0)),'Payer Participation Data'!$B$10:$B$59,$C1926,'Payer Participation Data'!$C$10:$C$59,$D1926))</f>
        <v>0</v>
      </c>
      <c r="M1926" s="264">
        <f>IF(ISNA(SUMIFS(INDEX('Payer Participation Data'!$F$10:$BM$59,0,MATCH(CONCATENATE($J1926,M$6),'Payer Participation Data'!$F$8:$BM$8,0)),'Payer Participation Data'!$B$10:$B$59,$C1926,'Payer Participation Data'!$C$10:$C$59,$D1926)),"-",SUMIFS(INDEX('Payer Participation Data'!$F$10:$BM$59,0,MATCH(CONCATENATE($J1926,M$6),'Payer Participation Data'!$F$8:$BM$8,0)),'Payer Participation Data'!$B$10:$B$59,$C1926,'Payer Participation Data'!$C$10:$C$59,$D1926))</f>
        <v>0</v>
      </c>
    </row>
    <row r="1927" spans="2:13" x14ac:dyDescent="0.35">
      <c r="B1927" s="127" t="s">
        <v>80</v>
      </c>
      <c r="C1927" s="169" t="str">
        <f>IF(ISBLANK('Payer Participation Data'!$B$106),"-",'Payer Participation Data'!$B$106)</f>
        <v>-</v>
      </c>
      <c r="D1927" s="169" t="str">
        <f>IF(ISBLANK('Payer Participation Data'!$C$106),"-",'Payer Participation Data'!$C$106)</f>
        <v>-</v>
      </c>
      <c r="E1927" s="169" t="str">
        <f>IF(ISBLANK('Payer Participation Data'!$D$106),"-",'Payer Participation Data'!$D$106)</f>
        <v>-</v>
      </c>
      <c r="F1927" s="169" t="str">
        <f>IF(ISBLANK('Payer Participation Data'!$E$106),"-",'Payer Participation Data'!$E$106)</f>
        <v>-</v>
      </c>
      <c r="G1927" s="260">
        <v>1</v>
      </c>
      <c r="H1927" s="260" t="s">
        <v>64</v>
      </c>
      <c r="I1927" s="260" t="s">
        <v>64</v>
      </c>
      <c r="J1927" s="102" t="str">
        <f t="shared" si="77"/>
        <v>BaselineBaseline1</v>
      </c>
      <c r="K1927" s="102" t="s">
        <v>30</v>
      </c>
      <c r="L1927" s="263">
        <f>IF(ISNA(SUMIFS(INDEX('Payer Participation Data'!$F$10:$BM$59,0,MATCH(CONCATENATE($J1927,L$6),'Payer Participation Data'!$F$8:$BM$8,0)),'Payer Participation Data'!$B$10:$B$59,$C1927,'Payer Participation Data'!$C$10:$C$59,$D1927)),"-",SUMIFS(INDEX('Payer Participation Data'!$F$10:$BM$59,0,MATCH(CONCATENATE($J1927,L$6),'Payer Participation Data'!$F$8:$BM$8,0)),'Payer Participation Data'!$B$10:$B$59,$C1927,'Payer Participation Data'!$C$10:$C$59,$D1927))</f>
        <v>0</v>
      </c>
      <c r="M1927" s="264">
        <f>IF(ISNA(SUMIFS(INDEX('Payer Participation Data'!$F$10:$BM$59,0,MATCH(CONCATENATE($J1927,M$6),'Payer Participation Data'!$F$8:$BM$8,0)),'Payer Participation Data'!$B$10:$B$59,$C1927,'Payer Participation Data'!$C$10:$C$59,$D1927)),"-",SUMIFS(INDEX('Payer Participation Data'!$F$10:$BM$59,0,MATCH(CONCATENATE($J1927,M$6),'Payer Participation Data'!$F$8:$BM$8,0)),'Payer Participation Data'!$B$10:$B$59,$C1927,'Payer Participation Data'!$C$10:$C$59,$D1927))</f>
        <v>0</v>
      </c>
    </row>
    <row r="1928" spans="2:13" x14ac:dyDescent="0.35">
      <c r="B1928" s="127" t="s">
        <v>80</v>
      </c>
      <c r="C1928" s="169" t="str">
        <f>IF(ISBLANK('Payer Participation Data'!$B$106),"-",'Payer Participation Data'!$B$106)</f>
        <v>-</v>
      </c>
      <c r="D1928" s="169" t="str">
        <f>IF(ISBLANK('Payer Participation Data'!$C$106),"-",'Payer Participation Data'!$C$106)</f>
        <v>-</v>
      </c>
      <c r="E1928" s="169" t="str">
        <f>IF(ISBLANK('Payer Participation Data'!$D$106),"-",'Payer Participation Data'!$D$106)</f>
        <v>-</v>
      </c>
      <c r="F1928" s="169" t="str">
        <f>IF(ISBLANK('Payer Participation Data'!$E$106),"-",'Payer Participation Data'!$E$106)</f>
        <v>-</v>
      </c>
      <c r="G1928" s="261">
        <v>2</v>
      </c>
      <c r="H1928" s="261" t="s">
        <v>64</v>
      </c>
      <c r="I1928" s="261" t="s">
        <v>64</v>
      </c>
      <c r="J1928" s="128" t="str">
        <f t="shared" si="77"/>
        <v>BaselineBaseline2</v>
      </c>
      <c r="K1928" s="128" t="s">
        <v>30</v>
      </c>
      <c r="L1928" s="263">
        <f>IF(ISNA(SUMIFS(INDEX('Payer Participation Data'!$F$10:$BM$59,0,MATCH(CONCATENATE($J1928,L$6),'Payer Participation Data'!$F$8:$BM$8,0)),'Payer Participation Data'!$B$10:$B$59,$C1928,'Payer Participation Data'!$C$10:$C$59,$D1928)),"-",SUMIFS(INDEX('Payer Participation Data'!$F$10:$BM$59,0,MATCH(CONCATENATE($J1928,L$6),'Payer Participation Data'!$F$8:$BM$8,0)),'Payer Participation Data'!$B$10:$B$59,$C1928,'Payer Participation Data'!$C$10:$C$59,$D1928))</f>
        <v>0</v>
      </c>
      <c r="M1928" s="264">
        <f>IF(ISNA(SUMIFS(INDEX('Payer Participation Data'!$F$10:$BM$59,0,MATCH(CONCATENATE($J1928,M$6),'Payer Participation Data'!$F$8:$BM$8,0)),'Payer Participation Data'!$B$10:$B$59,$C1928,'Payer Participation Data'!$C$10:$C$59,$D1928)),"-",SUMIFS(INDEX('Payer Participation Data'!$F$10:$BM$59,0,MATCH(CONCATENATE($J1928,M$6),'Payer Participation Data'!$F$8:$BM$8,0)),'Payer Participation Data'!$B$10:$B$59,$C1928,'Payer Participation Data'!$C$10:$C$59,$D1928))</f>
        <v>0</v>
      </c>
    </row>
    <row r="1929" spans="2:13" x14ac:dyDescent="0.35">
      <c r="B1929" s="127" t="s">
        <v>80</v>
      </c>
      <c r="C1929" s="169" t="str">
        <f>IF(ISBLANK('Payer Participation Data'!$B$106),"-",'Payer Participation Data'!$B$106)</f>
        <v>-</v>
      </c>
      <c r="D1929" s="169" t="str">
        <f>IF(ISBLANK('Payer Participation Data'!$C$106),"-",'Payer Participation Data'!$C$106)</f>
        <v>-</v>
      </c>
      <c r="E1929" s="169" t="str">
        <f>IF(ISBLANK('Payer Participation Data'!$D$106),"-",'Payer Participation Data'!$D$106)</f>
        <v>-</v>
      </c>
      <c r="F1929" s="169" t="str">
        <f>IF(ISBLANK('Payer Participation Data'!$E$106),"-",'Payer Participation Data'!$E$106)</f>
        <v>-</v>
      </c>
      <c r="G1929" s="260">
        <v>3</v>
      </c>
      <c r="H1929" s="260" t="s">
        <v>64</v>
      </c>
      <c r="I1929" s="260" t="s">
        <v>64</v>
      </c>
      <c r="J1929" s="102" t="str">
        <f t="shared" si="77"/>
        <v>BaselineBaseline3</v>
      </c>
      <c r="K1929" s="102" t="s">
        <v>30</v>
      </c>
      <c r="L1929" s="263">
        <f>IF(ISNA(SUMIFS(INDEX('Payer Participation Data'!$F$10:$BM$59,0,MATCH(CONCATENATE($J1929,L$6),'Payer Participation Data'!$F$8:$BM$8,0)),'Payer Participation Data'!$B$10:$B$59,$C1929,'Payer Participation Data'!$C$10:$C$59,$D1929)),"-",SUMIFS(INDEX('Payer Participation Data'!$F$10:$BM$59,0,MATCH(CONCATENATE($J1929,L$6),'Payer Participation Data'!$F$8:$BM$8,0)),'Payer Participation Data'!$B$10:$B$59,$C1929,'Payer Participation Data'!$C$10:$C$59,$D1929))</f>
        <v>0</v>
      </c>
      <c r="M1929" s="264">
        <f>IF(ISNA(SUMIFS(INDEX('Payer Participation Data'!$F$10:$BM$59,0,MATCH(CONCATENATE($J1929,M$6),'Payer Participation Data'!$F$8:$BM$8,0)),'Payer Participation Data'!$B$10:$B$59,$C1929,'Payer Participation Data'!$C$10:$C$59,$D1929)),"-",SUMIFS(INDEX('Payer Participation Data'!$F$10:$BM$59,0,MATCH(CONCATENATE($J1929,M$6),'Payer Participation Data'!$F$8:$BM$8,0)),'Payer Participation Data'!$B$10:$B$59,$C1929,'Payer Participation Data'!$C$10:$C$59,$D1929))</f>
        <v>0</v>
      </c>
    </row>
    <row r="1930" spans="2:13" x14ac:dyDescent="0.35">
      <c r="B1930" s="127" t="s">
        <v>80</v>
      </c>
      <c r="C1930" s="169" t="str">
        <f>IF(ISBLANK('Payer Participation Data'!$B$106),"-",'Payer Participation Data'!$B$106)</f>
        <v>-</v>
      </c>
      <c r="D1930" s="169" t="str">
        <f>IF(ISBLANK('Payer Participation Data'!$C$106),"-",'Payer Participation Data'!$C$106)</f>
        <v>-</v>
      </c>
      <c r="E1930" s="169" t="str">
        <f>IF(ISBLANK('Payer Participation Data'!$D$106),"-",'Payer Participation Data'!$D$106)</f>
        <v>-</v>
      </c>
      <c r="F1930" s="169" t="str">
        <f>IF(ISBLANK('Payer Participation Data'!$E$106),"-",'Payer Participation Data'!$E$106)</f>
        <v>-</v>
      </c>
      <c r="G1930" s="261">
        <v>4</v>
      </c>
      <c r="H1930" s="261" t="s">
        <v>64</v>
      </c>
      <c r="I1930" s="261" t="s">
        <v>64</v>
      </c>
      <c r="J1930" s="128" t="str">
        <f t="shared" si="77"/>
        <v>BaselineBaseline4</v>
      </c>
      <c r="K1930" s="128" t="s">
        <v>30</v>
      </c>
      <c r="L1930" s="263">
        <f>IF(ISNA(SUMIFS(INDEX('Payer Participation Data'!$F$10:$BM$59,0,MATCH(CONCATENATE($J1930,L$6),'Payer Participation Data'!$F$8:$BM$8,0)),'Payer Participation Data'!$B$10:$B$59,$C1930,'Payer Participation Data'!$C$10:$C$59,$D1930)),"-",SUMIFS(INDEX('Payer Participation Data'!$F$10:$BM$59,0,MATCH(CONCATENATE($J1930,L$6),'Payer Participation Data'!$F$8:$BM$8,0)),'Payer Participation Data'!$B$10:$B$59,$C1930,'Payer Participation Data'!$C$10:$C$59,$D1930))</f>
        <v>0</v>
      </c>
      <c r="M1930" s="264">
        <f>IF(ISNA(SUMIFS(INDEX('Payer Participation Data'!$F$10:$BM$59,0,MATCH(CONCATENATE($J1930,M$6),'Payer Participation Data'!$F$8:$BM$8,0)),'Payer Participation Data'!$B$10:$B$59,$C1930,'Payer Participation Data'!$C$10:$C$59,$D1930)),"-",SUMIFS(INDEX('Payer Participation Data'!$F$10:$BM$59,0,MATCH(CONCATENATE($J1930,M$6),'Payer Participation Data'!$F$8:$BM$8,0)),'Payer Participation Data'!$B$10:$B$59,$C1930,'Payer Participation Data'!$C$10:$C$59,$D1930))</f>
        <v>0</v>
      </c>
    </row>
    <row r="1931" spans="2:13" x14ac:dyDescent="0.35">
      <c r="B1931" s="127" t="s">
        <v>80</v>
      </c>
      <c r="C1931" s="169" t="str">
        <f>IF(ISBLANK('Payer Participation Data'!$B$106),"-",'Payer Participation Data'!$B$106)</f>
        <v>-</v>
      </c>
      <c r="D1931" s="169" t="str">
        <f>IF(ISBLANK('Payer Participation Data'!$C$106),"-",'Payer Participation Data'!$C$106)</f>
        <v>-</v>
      </c>
      <c r="E1931" s="169" t="str">
        <f>IF(ISBLANK('Payer Participation Data'!$D$106),"-",'Payer Participation Data'!$D$106)</f>
        <v>-</v>
      </c>
      <c r="F1931" s="169" t="str">
        <f>IF(ISBLANK('Payer Participation Data'!$E$106),"-",'Payer Participation Data'!$E$106)</f>
        <v>-</v>
      </c>
      <c r="G1931" s="260">
        <v>1</v>
      </c>
      <c r="H1931" s="260">
        <v>1</v>
      </c>
      <c r="I1931" s="260">
        <v>5</v>
      </c>
      <c r="J1931" s="102" t="str">
        <f t="shared" si="77"/>
        <v>151</v>
      </c>
      <c r="K1931" s="102" t="s">
        <v>30</v>
      </c>
      <c r="L1931" s="263">
        <f>IF(ISNA(SUMIFS(INDEX('Payer Participation Data'!$F$10:$BM$59,0,MATCH(CONCATENATE($J1931,L$6),'Payer Participation Data'!$F$8:$BM$8,0)),'Payer Participation Data'!$B$10:$B$59,$C1931,'Payer Participation Data'!$C$10:$C$59,$D1931)),"-",SUMIFS(INDEX('Payer Participation Data'!$F$10:$BM$59,0,MATCH(CONCATENATE($J1931,L$6),'Payer Participation Data'!$F$8:$BM$8,0)),'Payer Participation Data'!$B$10:$B$59,$C1931,'Payer Participation Data'!$C$10:$C$59,$D1931))</f>
        <v>0</v>
      </c>
      <c r="M1931" s="264">
        <f>IF(ISNA(SUMIFS(INDEX('Payer Participation Data'!$F$10:$BM$59,0,MATCH(CONCATENATE($J1931,M$6),'Payer Participation Data'!$F$8:$BM$8,0)),'Payer Participation Data'!$B$10:$B$59,$C1931,'Payer Participation Data'!$C$10:$C$59,$D1931)),"-",SUMIFS(INDEX('Payer Participation Data'!$F$10:$BM$59,0,MATCH(CONCATENATE($J1931,M$6),'Payer Participation Data'!$F$8:$BM$8,0)),'Payer Participation Data'!$B$10:$B$59,$C1931,'Payer Participation Data'!$C$10:$C$59,$D1931))</f>
        <v>0</v>
      </c>
    </row>
    <row r="1932" spans="2:13" x14ac:dyDescent="0.35">
      <c r="B1932" s="127" t="s">
        <v>80</v>
      </c>
      <c r="C1932" s="169" t="str">
        <f>IF(ISBLANK('Payer Participation Data'!$B$106),"-",'Payer Participation Data'!$B$106)</f>
        <v>-</v>
      </c>
      <c r="D1932" s="169" t="str">
        <f>IF(ISBLANK('Payer Participation Data'!$C$106),"-",'Payer Participation Data'!$C$106)</f>
        <v>-</v>
      </c>
      <c r="E1932" s="169" t="str">
        <f>IF(ISBLANK('Payer Participation Data'!$D$106),"-",'Payer Participation Data'!$D$106)</f>
        <v>-</v>
      </c>
      <c r="F1932" s="169" t="str">
        <f>IF(ISBLANK('Payer Participation Data'!$E$106),"-",'Payer Participation Data'!$E$106)</f>
        <v>-</v>
      </c>
      <c r="G1932" s="261">
        <v>2</v>
      </c>
      <c r="H1932" s="261">
        <v>1</v>
      </c>
      <c r="I1932" s="261">
        <v>5</v>
      </c>
      <c r="J1932" s="128" t="str">
        <f t="shared" si="77"/>
        <v>152</v>
      </c>
      <c r="K1932" s="128" t="s">
        <v>30</v>
      </c>
      <c r="L1932" s="263">
        <f>IF(ISNA(SUMIFS(INDEX('Payer Participation Data'!$F$10:$BM$59,0,MATCH(CONCATENATE($J1932,L$6),'Payer Participation Data'!$F$8:$BM$8,0)),'Payer Participation Data'!$B$10:$B$59,$C1932,'Payer Participation Data'!$C$10:$C$59,$D1932)),"-",SUMIFS(INDEX('Payer Participation Data'!$F$10:$BM$59,0,MATCH(CONCATENATE($J1932,L$6),'Payer Participation Data'!$F$8:$BM$8,0)),'Payer Participation Data'!$B$10:$B$59,$C1932,'Payer Participation Data'!$C$10:$C$59,$D1932))</f>
        <v>0</v>
      </c>
      <c r="M1932" s="264">
        <f>IF(ISNA(SUMIFS(INDEX('Payer Participation Data'!$F$10:$BM$59,0,MATCH(CONCATENATE($J1932,M$6),'Payer Participation Data'!$F$8:$BM$8,0)),'Payer Participation Data'!$B$10:$B$59,$C1932,'Payer Participation Data'!$C$10:$C$59,$D1932)),"-",SUMIFS(INDEX('Payer Participation Data'!$F$10:$BM$59,0,MATCH(CONCATENATE($J1932,M$6),'Payer Participation Data'!$F$8:$BM$8,0)),'Payer Participation Data'!$B$10:$B$59,$C1932,'Payer Participation Data'!$C$10:$C$59,$D1932))</f>
        <v>0</v>
      </c>
    </row>
    <row r="1933" spans="2:13" x14ac:dyDescent="0.35">
      <c r="B1933" s="127" t="s">
        <v>80</v>
      </c>
      <c r="C1933" s="169" t="str">
        <f>IF(ISBLANK('Payer Participation Data'!$B$106),"-",'Payer Participation Data'!$B$106)</f>
        <v>-</v>
      </c>
      <c r="D1933" s="169" t="str">
        <f>IF(ISBLANK('Payer Participation Data'!$C$106),"-",'Payer Participation Data'!$C$106)</f>
        <v>-</v>
      </c>
      <c r="E1933" s="169" t="str">
        <f>IF(ISBLANK('Payer Participation Data'!$D$106),"-",'Payer Participation Data'!$D$106)</f>
        <v>-</v>
      </c>
      <c r="F1933" s="169" t="str">
        <f>IF(ISBLANK('Payer Participation Data'!$E$106),"-",'Payer Participation Data'!$E$106)</f>
        <v>-</v>
      </c>
      <c r="G1933" s="260">
        <v>3</v>
      </c>
      <c r="H1933" s="260">
        <v>1</v>
      </c>
      <c r="I1933" s="260">
        <v>5</v>
      </c>
      <c r="J1933" s="102" t="str">
        <f t="shared" si="77"/>
        <v>153</v>
      </c>
      <c r="K1933" s="102" t="s">
        <v>30</v>
      </c>
      <c r="L1933" s="263">
        <f>IF(ISNA(SUMIFS(INDEX('Payer Participation Data'!$F$10:$BM$59,0,MATCH(CONCATENATE($J1933,L$6),'Payer Participation Data'!$F$8:$BM$8,0)),'Payer Participation Data'!$B$10:$B$59,$C1933,'Payer Participation Data'!$C$10:$C$59,$D1933)),"-",SUMIFS(INDEX('Payer Participation Data'!$F$10:$BM$59,0,MATCH(CONCATENATE($J1933,L$6),'Payer Participation Data'!$F$8:$BM$8,0)),'Payer Participation Data'!$B$10:$B$59,$C1933,'Payer Participation Data'!$C$10:$C$59,$D1933))</f>
        <v>0</v>
      </c>
      <c r="M1933" s="264">
        <f>IF(ISNA(SUMIFS(INDEX('Payer Participation Data'!$F$10:$BM$59,0,MATCH(CONCATENATE($J1933,M$6),'Payer Participation Data'!$F$8:$BM$8,0)),'Payer Participation Data'!$B$10:$B$59,$C1933,'Payer Participation Data'!$C$10:$C$59,$D1933)),"-",SUMIFS(INDEX('Payer Participation Data'!$F$10:$BM$59,0,MATCH(CONCATENATE($J1933,M$6),'Payer Participation Data'!$F$8:$BM$8,0)),'Payer Participation Data'!$B$10:$B$59,$C1933,'Payer Participation Data'!$C$10:$C$59,$D1933))</f>
        <v>0</v>
      </c>
    </row>
    <row r="1934" spans="2:13" x14ac:dyDescent="0.35">
      <c r="B1934" s="127" t="s">
        <v>80</v>
      </c>
      <c r="C1934" s="169" t="str">
        <f>IF(ISBLANK('Payer Participation Data'!$B$106),"-",'Payer Participation Data'!$B$106)</f>
        <v>-</v>
      </c>
      <c r="D1934" s="169" t="str">
        <f>IF(ISBLANK('Payer Participation Data'!$C$106),"-",'Payer Participation Data'!$C$106)</f>
        <v>-</v>
      </c>
      <c r="E1934" s="169" t="str">
        <f>IF(ISBLANK('Payer Participation Data'!$D$106),"-",'Payer Participation Data'!$D$106)</f>
        <v>-</v>
      </c>
      <c r="F1934" s="169" t="str">
        <f>IF(ISBLANK('Payer Participation Data'!$E$106),"-",'Payer Participation Data'!$E$106)</f>
        <v>-</v>
      </c>
      <c r="G1934" s="261">
        <v>4</v>
      </c>
      <c r="H1934" s="261">
        <v>1</v>
      </c>
      <c r="I1934" s="261">
        <v>5</v>
      </c>
      <c r="J1934" s="128" t="str">
        <f t="shared" si="77"/>
        <v>154</v>
      </c>
      <c r="K1934" s="128" t="s">
        <v>30</v>
      </c>
      <c r="L1934" s="263">
        <f>IF(ISNA(SUMIFS(INDEX('Payer Participation Data'!$F$10:$BM$59,0,MATCH(CONCATENATE($J1934,L$6),'Payer Participation Data'!$F$8:$BM$8,0)),'Payer Participation Data'!$B$10:$B$59,$C1934,'Payer Participation Data'!$C$10:$C$59,$D1934)),"-",SUMIFS(INDEX('Payer Participation Data'!$F$10:$BM$59,0,MATCH(CONCATENATE($J1934,L$6),'Payer Participation Data'!$F$8:$BM$8,0)),'Payer Participation Data'!$B$10:$B$59,$C1934,'Payer Participation Data'!$C$10:$C$59,$D1934))</f>
        <v>0</v>
      </c>
      <c r="M1934" s="264">
        <f>IF(ISNA(SUMIFS(INDEX('Payer Participation Data'!$F$10:$BM$59,0,MATCH(CONCATENATE($J1934,M$6),'Payer Participation Data'!$F$8:$BM$8,0)),'Payer Participation Data'!$B$10:$B$59,$C1934,'Payer Participation Data'!$C$10:$C$59,$D1934)),"-",SUMIFS(INDEX('Payer Participation Data'!$F$10:$BM$59,0,MATCH(CONCATENATE($J1934,M$6),'Payer Participation Data'!$F$8:$BM$8,0)),'Payer Participation Data'!$B$10:$B$59,$C1934,'Payer Participation Data'!$C$10:$C$59,$D1934))</f>
        <v>0</v>
      </c>
    </row>
    <row r="1935" spans="2:13" x14ac:dyDescent="0.35">
      <c r="B1935" s="127" t="s">
        <v>80</v>
      </c>
      <c r="C1935" s="169" t="str">
        <f>IF(ISBLANK('Payer Participation Data'!$B$106),"-",'Payer Participation Data'!$B$106)</f>
        <v>-</v>
      </c>
      <c r="D1935" s="169" t="str">
        <f>IF(ISBLANK('Payer Participation Data'!$C$106),"-",'Payer Participation Data'!$C$106)</f>
        <v>-</v>
      </c>
      <c r="E1935" s="169" t="str">
        <f>IF(ISBLANK('Payer Participation Data'!$D$106),"-",'Payer Participation Data'!$D$106)</f>
        <v>-</v>
      </c>
      <c r="F1935" s="169" t="str">
        <f>IF(ISBLANK('Payer Participation Data'!$E$106),"-",'Payer Participation Data'!$E$106)</f>
        <v>-</v>
      </c>
      <c r="G1935" s="260">
        <v>1</v>
      </c>
      <c r="H1935" s="260">
        <v>2</v>
      </c>
      <c r="I1935" s="260">
        <v>5</v>
      </c>
      <c r="J1935" s="102" t="str">
        <f t="shared" si="77"/>
        <v>251</v>
      </c>
      <c r="K1935" s="102" t="s">
        <v>30</v>
      </c>
      <c r="L1935" s="263">
        <f>IF(ISNA(SUMIFS(INDEX('Payer Participation Data'!$F$10:$BM$59,0,MATCH(CONCATENATE($J1935,L$6),'Payer Participation Data'!$F$8:$BM$8,0)),'Payer Participation Data'!$B$10:$B$59,$C1935,'Payer Participation Data'!$C$10:$C$59,$D1935)),"-",SUMIFS(INDEX('Payer Participation Data'!$F$10:$BM$59,0,MATCH(CONCATENATE($J1935,L$6),'Payer Participation Data'!$F$8:$BM$8,0)),'Payer Participation Data'!$B$10:$B$59,$C1935,'Payer Participation Data'!$C$10:$C$59,$D1935))</f>
        <v>0</v>
      </c>
      <c r="M1935" s="264">
        <f>IF(ISNA(SUMIFS(INDEX('Payer Participation Data'!$F$10:$BM$59,0,MATCH(CONCATENATE($J1935,M$6),'Payer Participation Data'!$F$8:$BM$8,0)),'Payer Participation Data'!$B$10:$B$59,$C1935,'Payer Participation Data'!$C$10:$C$59,$D1935)),"-",SUMIFS(INDEX('Payer Participation Data'!$F$10:$BM$59,0,MATCH(CONCATENATE($J1935,M$6),'Payer Participation Data'!$F$8:$BM$8,0)),'Payer Participation Data'!$B$10:$B$59,$C1935,'Payer Participation Data'!$C$10:$C$59,$D1935))</f>
        <v>0</v>
      </c>
    </row>
    <row r="1936" spans="2:13" x14ac:dyDescent="0.35">
      <c r="B1936" s="127" t="s">
        <v>80</v>
      </c>
      <c r="C1936" s="169" t="str">
        <f>IF(ISBLANK('Payer Participation Data'!$B$106),"-",'Payer Participation Data'!$B$106)</f>
        <v>-</v>
      </c>
      <c r="D1936" s="169" t="str">
        <f>IF(ISBLANK('Payer Participation Data'!$C$106),"-",'Payer Participation Data'!$C$106)</f>
        <v>-</v>
      </c>
      <c r="E1936" s="169" t="str">
        <f>IF(ISBLANK('Payer Participation Data'!$D$106),"-",'Payer Participation Data'!$D$106)</f>
        <v>-</v>
      </c>
      <c r="F1936" s="169" t="str">
        <f>IF(ISBLANK('Payer Participation Data'!$E$106),"-",'Payer Participation Data'!$E$106)</f>
        <v>-</v>
      </c>
      <c r="G1936" s="261">
        <v>2</v>
      </c>
      <c r="H1936" s="261">
        <v>2</v>
      </c>
      <c r="I1936" s="261">
        <v>5</v>
      </c>
      <c r="J1936" s="128" t="str">
        <f t="shared" si="77"/>
        <v>252</v>
      </c>
      <c r="K1936" s="128" t="s">
        <v>30</v>
      </c>
      <c r="L1936" s="263">
        <f>IF(ISNA(SUMIFS(INDEX('Payer Participation Data'!$F$10:$BM$59,0,MATCH(CONCATENATE($J1936,L$6),'Payer Participation Data'!$F$8:$BM$8,0)),'Payer Participation Data'!$B$10:$B$59,$C1936,'Payer Participation Data'!$C$10:$C$59,$D1936)),"-",SUMIFS(INDEX('Payer Participation Data'!$F$10:$BM$59,0,MATCH(CONCATENATE($J1936,L$6),'Payer Participation Data'!$F$8:$BM$8,0)),'Payer Participation Data'!$B$10:$B$59,$C1936,'Payer Participation Data'!$C$10:$C$59,$D1936))</f>
        <v>0</v>
      </c>
      <c r="M1936" s="264">
        <f>IF(ISNA(SUMIFS(INDEX('Payer Participation Data'!$F$10:$BM$59,0,MATCH(CONCATENATE($J1936,M$6),'Payer Participation Data'!$F$8:$BM$8,0)),'Payer Participation Data'!$B$10:$B$59,$C1936,'Payer Participation Data'!$C$10:$C$59,$D1936)),"-",SUMIFS(INDEX('Payer Participation Data'!$F$10:$BM$59,0,MATCH(CONCATENATE($J1936,M$6),'Payer Participation Data'!$F$8:$BM$8,0)),'Payer Participation Data'!$B$10:$B$59,$C1936,'Payer Participation Data'!$C$10:$C$59,$D1936))</f>
        <v>0</v>
      </c>
    </row>
    <row r="1937" spans="2:13" x14ac:dyDescent="0.35">
      <c r="B1937" s="127" t="s">
        <v>80</v>
      </c>
      <c r="C1937" s="169" t="str">
        <f>IF(ISBLANK('Payer Participation Data'!$B$106),"-",'Payer Participation Data'!$B$106)</f>
        <v>-</v>
      </c>
      <c r="D1937" s="169" t="str">
        <f>IF(ISBLANK('Payer Participation Data'!$C$106),"-",'Payer Participation Data'!$C$106)</f>
        <v>-</v>
      </c>
      <c r="E1937" s="169" t="str">
        <f>IF(ISBLANK('Payer Participation Data'!$D$106),"-",'Payer Participation Data'!$D$106)</f>
        <v>-</v>
      </c>
      <c r="F1937" s="169" t="str">
        <f>IF(ISBLANK('Payer Participation Data'!$E$106),"-",'Payer Participation Data'!$E$106)</f>
        <v>-</v>
      </c>
      <c r="G1937" s="260">
        <v>3</v>
      </c>
      <c r="H1937" s="260">
        <v>2</v>
      </c>
      <c r="I1937" s="260">
        <v>5</v>
      </c>
      <c r="J1937" s="102" t="str">
        <f t="shared" si="77"/>
        <v>253</v>
      </c>
      <c r="K1937" s="102" t="s">
        <v>30</v>
      </c>
      <c r="L1937" s="263">
        <f>IF(ISNA(SUMIFS(INDEX('Payer Participation Data'!$F$10:$BM$59,0,MATCH(CONCATENATE($J1937,L$6),'Payer Participation Data'!$F$8:$BM$8,0)),'Payer Participation Data'!$B$10:$B$59,$C1937,'Payer Participation Data'!$C$10:$C$59,$D1937)),"-",SUMIFS(INDEX('Payer Participation Data'!$F$10:$BM$59,0,MATCH(CONCATENATE($J1937,L$6),'Payer Participation Data'!$F$8:$BM$8,0)),'Payer Participation Data'!$B$10:$B$59,$C1937,'Payer Participation Data'!$C$10:$C$59,$D1937))</f>
        <v>0</v>
      </c>
      <c r="M1937" s="264">
        <f>IF(ISNA(SUMIFS(INDEX('Payer Participation Data'!$F$10:$BM$59,0,MATCH(CONCATENATE($J1937,M$6),'Payer Participation Data'!$F$8:$BM$8,0)),'Payer Participation Data'!$B$10:$B$59,$C1937,'Payer Participation Data'!$C$10:$C$59,$D1937)),"-",SUMIFS(INDEX('Payer Participation Data'!$F$10:$BM$59,0,MATCH(CONCATENATE($J1937,M$6),'Payer Participation Data'!$F$8:$BM$8,0)),'Payer Participation Data'!$B$10:$B$59,$C1937,'Payer Participation Data'!$C$10:$C$59,$D1937))</f>
        <v>0</v>
      </c>
    </row>
    <row r="1938" spans="2:13" x14ac:dyDescent="0.35">
      <c r="B1938" s="127" t="s">
        <v>80</v>
      </c>
      <c r="C1938" s="169" t="str">
        <f>IF(ISBLANK('Payer Participation Data'!$B$106),"-",'Payer Participation Data'!$B$106)</f>
        <v>-</v>
      </c>
      <c r="D1938" s="169" t="str">
        <f>IF(ISBLANK('Payer Participation Data'!$C$106),"-",'Payer Participation Data'!$C$106)</f>
        <v>-</v>
      </c>
      <c r="E1938" s="169" t="str">
        <f>IF(ISBLANK('Payer Participation Data'!$D$106),"-",'Payer Participation Data'!$D$106)</f>
        <v>-</v>
      </c>
      <c r="F1938" s="169" t="str">
        <f>IF(ISBLANK('Payer Participation Data'!$E$106),"-",'Payer Participation Data'!$E$106)</f>
        <v>-</v>
      </c>
      <c r="G1938" s="261">
        <v>4</v>
      </c>
      <c r="H1938" s="261">
        <v>2</v>
      </c>
      <c r="I1938" s="261">
        <v>5</v>
      </c>
      <c r="J1938" s="128" t="str">
        <f t="shared" si="77"/>
        <v>254</v>
      </c>
      <c r="K1938" s="128" t="s">
        <v>30</v>
      </c>
      <c r="L1938" s="263">
        <f>IF(ISNA(SUMIFS(INDEX('Payer Participation Data'!$F$10:$BM$59,0,MATCH(CONCATENATE($J1938,L$6),'Payer Participation Data'!$F$8:$BM$8,0)),'Payer Participation Data'!$B$10:$B$59,$C1938,'Payer Participation Data'!$C$10:$C$59,$D1938)),"-",SUMIFS(INDEX('Payer Participation Data'!$F$10:$BM$59,0,MATCH(CONCATENATE($J1938,L$6),'Payer Participation Data'!$F$8:$BM$8,0)),'Payer Participation Data'!$B$10:$B$59,$C1938,'Payer Participation Data'!$C$10:$C$59,$D1938))</f>
        <v>0</v>
      </c>
      <c r="M1938" s="264">
        <f>IF(ISNA(SUMIFS(INDEX('Payer Participation Data'!$F$10:$BM$59,0,MATCH(CONCATENATE($J1938,M$6),'Payer Participation Data'!$F$8:$BM$8,0)),'Payer Participation Data'!$B$10:$B$59,$C1938,'Payer Participation Data'!$C$10:$C$59,$D1938)),"-",SUMIFS(INDEX('Payer Participation Data'!$F$10:$BM$59,0,MATCH(CONCATENATE($J1938,M$6),'Payer Participation Data'!$F$8:$BM$8,0)),'Payer Participation Data'!$B$10:$B$59,$C1938,'Payer Participation Data'!$C$10:$C$59,$D1938))</f>
        <v>0</v>
      </c>
    </row>
    <row r="1939" spans="2:13" x14ac:dyDescent="0.35">
      <c r="B1939" s="127" t="s">
        <v>80</v>
      </c>
      <c r="C1939" s="169" t="str">
        <f>IF(ISBLANK('Payer Participation Data'!$B$106),"-",'Payer Participation Data'!$B$106)</f>
        <v>-</v>
      </c>
      <c r="D1939" s="169" t="str">
        <f>IF(ISBLANK('Payer Participation Data'!$C$106),"-",'Payer Participation Data'!$C$106)</f>
        <v>-</v>
      </c>
      <c r="E1939" s="169" t="str">
        <f>IF(ISBLANK('Payer Participation Data'!$D$106),"-",'Payer Participation Data'!$D$106)</f>
        <v>-</v>
      </c>
      <c r="F1939" s="169" t="str">
        <f>IF(ISBLANK('Payer Participation Data'!$E$106),"-",'Payer Participation Data'!$E$106)</f>
        <v>-</v>
      </c>
      <c r="G1939" s="260">
        <v>1</v>
      </c>
      <c r="H1939" s="260">
        <v>3</v>
      </c>
      <c r="I1939" s="260">
        <v>5</v>
      </c>
      <c r="J1939" s="102" t="str">
        <f t="shared" si="77"/>
        <v>351</v>
      </c>
      <c r="K1939" s="102" t="s">
        <v>30</v>
      </c>
      <c r="L1939" s="263">
        <f>IF(ISNA(SUMIFS(INDEX('Payer Participation Data'!$F$10:$BM$59,0,MATCH(CONCATENATE($J1939,L$6),'Payer Participation Data'!$F$8:$BM$8,0)),'Payer Participation Data'!$B$10:$B$59,$C1939,'Payer Participation Data'!$C$10:$C$59,$D1939)),"-",SUMIFS(INDEX('Payer Participation Data'!$F$10:$BM$59,0,MATCH(CONCATENATE($J1939,L$6),'Payer Participation Data'!$F$8:$BM$8,0)),'Payer Participation Data'!$B$10:$B$59,$C1939,'Payer Participation Data'!$C$10:$C$59,$D1939))</f>
        <v>0</v>
      </c>
      <c r="M1939" s="264">
        <f>IF(ISNA(SUMIFS(INDEX('Payer Participation Data'!$F$10:$BM$59,0,MATCH(CONCATENATE($J1939,M$6),'Payer Participation Data'!$F$8:$BM$8,0)),'Payer Participation Data'!$B$10:$B$59,$C1939,'Payer Participation Data'!$C$10:$C$59,$D1939)),"-",SUMIFS(INDEX('Payer Participation Data'!$F$10:$BM$59,0,MATCH(CONCATENATE($J1939,M$6),'Payer Participation Data'!$F$8:$BM$8,0)),'Payer Participation Data'!$B$10:$B$59,$C1939,'Payer Participation Data'!$C$10:$C$59,$D1939))</f>
        <v>0</v>
      </c>
    </row>
    <row r="1940" spans="2:13" x14ac:dyDescent="0.35">
      <c r="B1940" s="127" t="s">
        <v>80</v>
      </c>
      <c r="C1940" s="169" t="str">
        <f>IF(ISBLANK('Payer Participation Data'!$B$106),"-",'Payer Participation Data'!$B$106)</f>
        <v>-</v>
      </c>
      <c r="D1940" s="169" t="str">
        <f>IF(ISBLANK('Payer Participation Data'!$C$106),"-",'Payer Participation Data'!$C$106)</f>
        <v>-</v>
      </c>
      <c r="E1940" s="169" t="str">
        <f>IF(ISBLANK('Payer Participation Data'!$D$106),"-",'Payer Participation Data'!$D$106)</f>
        <v>-</v>
      </c>
      <c r="F1940" s="169" t="str">
        <f>IF(ISBLANK('Payer Participation Data'!$E$106),"-",'Payer Participation Data'!$E$106)</f>
        <v>-</v>
      </c>
      <c r="G1940" s="261">
        <v>2</v>
      </c>
      <c r="H1940" s="261">
        <v>3</v>
      </c>
      <c r="I1940" s="261">
        <v>5</v>
      </c>
      <c r="J1940" s="128" t="str">
        <f t="shared" si="77"/>
        <v>352</v>
      </c>
      <c r="K1940" s="128" t="s">
        <v>30</v>
      </c>
      <c r="L1940" s="263">
        <f>IF(ISNA(SUMIFS(INDEX('Payer Participation Data'!$F$10:$BM$59,0,MATCH(CONCATENATE($J1940,L$6),'Payer Participation Data'!$F$8:$BM$8,0)),'Payer Participation Data'!$B$10:$B$59,$C1940,'Payer Participation Data'!$C$10:$C$59,$D1940)),"-",SUMIFS(INDEX('Payer Participation Data'!$F$10:$BM$59,0,MATCH(CONCATENATE($J1940,L$6),'Payer Participation Data'!$F$8:$BM$8,0)),'Payer Participation Data'!$B$10:$B$59,$C1940,'Payer Participation Data'!$C$10:$C$59,$D1940))</f>
        <v>0</v>
      </c>
      <c r="M1940" s="264">
        <f>IF(ISNA(SUMIFS(INDEX('Payer Participation Data'!$F$10:$BM$59,0,MATCH(CONCATENATE($J1940,M$6),'Payer Participation Data'!$F$8:$BM$8,0)),'Payer Participation Data'!$B$10:$B$59,$C1940,'Payer Participation Data'!$C$10:$C$59,$D1940)),"-",SUMIFS(INDEX('Payer Participation Data'!$F$10:$BM$59,0,MATCH(CONCATENATE($J1940,M$6),'Payer Participation Data'!$F$8:$BM$8,0)),'Payer Participation Data'!$B$10:$B$59,$C1940,'Payer Participation Data'!$C$10:$C$59,$D1940))</f>
        <v>0</v>
      </c>
    </row>
    <row r="1941" spans="2:13" x14ac:dyDescent="0.35">
      <c r="B1941" s="127" t="s">
        <v>80</v>
      </c>
      <c r="C1941" s="169" t="str">
        <f>IF(ISBLANK('Payer Participation Data'!$B$106),"-",'Payer Participation Data'!$B$106)</f>
        <v>-</v>
      </c>
      <c r="D1941" s="169" t="str">
        <f>IF(ISBLANK('Payer Participation Data'!$C$106),"-",'Payer Participation Data'!$C$106)</f>
        <v>-</v>
      </c>
      <c r="E1941" s="169" t="str">
        <f>IF(ISBLANK('Payer Participation Data'!$D$106),"-",'Payer Participation Data'!$D$106)</f>
        <v>-</v>
      </c>
      <c r="F1941" s="169" t="str">
        <f>IF(ISBLANK('Payer Participation Data'!$E$106),"-",'Payer Participation Data'!$E$106)</f>
        <v>-</v>
      </c>
      <c r="G1941" s="260">
        <v>3</v>
      </c>
      <c r="H1941" s="260">
        <v>3</v>
      </c>
      <c r="I1941" s="260">
        <v>5</v>
      </c>
      <c r="J1941" s="102" t="str">
        <f t="shared" si="77"/>
        <v>353</v>
      </c>
      <c r="K1941" s="102" t="s">
        <v>30</v>
      </c>
      <c r="L1941" s="263">
        <f>IF(ISNA(SUMIFS(INDEX('Payer Participation Data'!$F$10:$BM$59,0,MATCH(CONCATENATE($J1941,L$6),'Payer Participation Data'!$F$8:$BM$8,0)),'Payer Participation Data'!$B$10:$B$59,$C1941,'Payer Participation Data'!$C$10:$C$59,$D1941)),"-",SUMIFS(INDEX('Payer Participation Data'!$F$10:$BM$59,0,MATCH(CONCATENATE($J1941,L$6),'Payer Participation Data'!$F$8:$BM$8,0)),'Payer Participation Data'!$B$10:$B$59,$C1941,'Payer Participation Data'!$C$10:$C$59,$D1941))</f>
        <v>0</v>
      </c>
      <c r="M1941" s="264">
        <f>IF(ISNA(SUMIFS(INDEX('Payer Participation Data'!$F$10:$BM$59,0,MATCH(CONCATENATE($J1941,M$6),'Payer Participation Data'!$F$8:$BM$8,0)),'Payer Participation Data'!$B$10:$B$59,$C1941,'Payer Participation Data'!$C$10:$C$59,$D1941)),"-",SUMIFS(INDEX('Payer Participation Data'!$F$10:$BM$59,0,MATCH(CONCATENATE($J1941,M$6),'Payer Participation Data'!$F$8:$BM$8,0)),'Payer Participation Data'!$B$10:$B$59,$C1941,'Payer Participation Data'!$C$10:$C$59,$D1941))</f>
        <v>0</v>
      </c>
    </row>
    <row r="1942" spans="2:13" x14ac:dyDescent="0.35">
      <c r="B1942" s="127" t="s">
        <v>80</v>
      </c>
      <c r="C1942" s="169" t="str">
        <f>IF(ISBLANK('Payer Participation Data'!$B$106),"-",'Payer Participation Data'!$B$106)</f>
        <v>-</v>
      </c>
      <c r="D1942" s="169" t="str">
        <f>IF(ISBLANK('Payer Participation Data'!$C$106),"-",'Payer Participation Data'!$C$106)</f>
        <v>-</v>
      </c>
      <c r="E1942" s="169" t="str">
        <f>IF(ISBLANK('Payer Participation Data'!$D$106),"-",'Payer Participation Data'!$D$106)</f>
        <v>-</v>
      </c>
      <c r="F1942" s="169" t="str">
        <f>IF(ISBLANK('Payer Participation Data'!$E$106),"-",'Payer Participation Data'!$E$106)</f>
        <v>-</v>
      </c>
      <c r="G1942" s="261">
        <v>4</v>
      </c>
      <c r="H1942" s="261">
        <v>3</v>
      </c>
      <c r="I1942" s="261">
        <v>5</v>
      </c>
      <c r="J1942" s="128" t="str">
        <f t="shared" si="77"/>
        <v>354</v>
      </c>
      <c r="K1942" s="128" t="s">
        <v>30</v>
      </c>
      <c r="L1942" s="263">
        <f>IF(ISNA(SUMIFS(INDEX('Payer Participation Data'!$F$10:$BM$59,0,MATCH(CONCATENATE($J1942,L$6),'Payer Participation Data'!$F$8:$BM$8,0)),'Payer Participation Data'!$B$10:$B$59,$C1942,'Payer Participation Data'!$C$10:$C$59,$D1942)),"-",SUMIFS(INDEX('Payer Participation Data'!$F$10:$BM$59,0,MATCH(CONCATENATE($J1942,L$6),'Payer Participation Data'!$F$8:$BM$8,0)),'Payer Participation Data'!$B$10:$B$59,$C1942,'Payer Participation Data'!$C$10:$C$59,$D1942))</f>
        <v>0</v>
      </c>
      <c r="M1942" s="264">
        <f>IF(ISNA(SUMIFS(INDEX('Payer Participation Data'!$F$10:$BM$59,0,MATCH(CONCATENATE($J1942,M$6),'Payer Participation Data'!$F$8:$BM$8,0)),'Payer Participation Data'!$B$10:$B$59,$C1942,'Payer Participation Data'!$C$10:$C$59,$D1942)),"-",SUMIFS(INDEX('Payer Participation Data'!$F$10:$BM$59,0,MATCH(CONCATENATE($J1942,M$6),'Payer Participation Data'!$F$8:$BM$8,0)),'Payer Participation Data'!$B$10:$B$59,$C1942,'Payer Participation Data'!$C$10:$C$59,$D1942))</f>
        <v>0</v>
      </c>
    </row>
    <row r="1943" spans="2:13" x14ac:dyDescent="0.35">
      <c r="B1943" s="127" t="s">
        <v>80</v>
      </c>
      <c r="C1943" s="169" t="str">
        <f>IF(ISBLANK('Payer Participation Data'!$B$106),"-",'Payer Participation Data'!$B$106)</f>
        <v>-</v>
      </c>
      <c r="D1943" s="169" t="str">
        <f>IF(ISBLANK('Payer Participation Data'!$C$106),"-",'Payer Participation Data'!$C$106)</f>
        <v>-</v>
      </c>
      <c r="E1943" s="169" t="str">
        <f>IF(ISBLANK('Payer Participation Data'!$D$106),"-",'Payer Participation Data'!$D$106)</f>
        <v>-</v>
      </c>
      <c r="F1943" s="169" t="str">
        <f>IF(ISBLANK('Payer Participation Data'!$E$106),"-",'Payer Participation Data'!$E$106)</f>
        <v>-</v>
      </c>
      <c r="G1943" s="260">
        <v>1</v>
      </c>
      <c r="H1943" s="260">
        <v>4</v>
      </c>
      <c r="I1943" s="260">
        <v>5</v>
      </c>
      <c r="J1943" s="102" t="str">
        <f t="shared" si="77"/>
        <v>451</v>
      </c>
      <c r="K1943" s="102" t="s">
        <v>30</v>
      </c>
      <c r="L1943" s="263">
        <f>IF(ISNA(SUMIFS(INDEX('Payer Participation Data'!$F$10:$BM$59,0,MATCH(CONCATENATE($J1943,L$6),'Payer Participation Data'!$F$8:$BM$8,0)),'Payer Participation Data'!$B$10:$B$59,$C1943,'Payer Participation Data'!$C$10:$C$59,$D1943)),"-",SUMIFS(INDEX('Payer Participation Data'!$F$10:$BM$59,0,MATCH(CONCATENATE($J1943,L$6),'Payer Participation Data'!$F$8:$BM$8,0)),'Payer Participation Data'!$B$10:$B$59,$C1943,'Payer Participation Data'!$C$10:$C$59,$D1943))</f>
        <v>0</v>
      </c>
      <c r="M1943" s="264">
        <f>IF(ISNA(SUMIFS(INDEX('Payer Participation Data'!$F$10:$BM$59,0,MATCH(CONCATENATE($J1943,M$6),'Payer Participation Data'!$F$8:$BM$8,0)),'Payer Participation Data'!$B$10:$B$59,$C1943,'Payer Participation Data'!$C$10:$C$59,$D1943)),"-",SUMIFS(INDEX('Payer Participation Data'!$F$10:$BM$59,0,MATCH(CONCATENATE($J1943,M$6),'Payer Participation Data'!$F$8:$BM$8,0)),'Payer Participation Data'!$B$10:$B$59,$C1943,'Payer Participation Data'!$C$10:$C$59,$D1943))</f>
        <v>0</v>
      </c>
    </row>
    <row r="1944" spans="2:13" x14ac:dyDescent="0.35">
      <c r="B1944" s="127" t="s">
        <v>80</v>
      </c>
      <c r="C1944" s="169" t="str">
        <f>IF(ISBLANK('Payer Participation Data'!$B$106),"-",'Payer Participation Data'!$B$106)</f>
        <v>-</v>
      </c>
      <c r="D1944" s="169" t="str">
        <f>IF(ISBLANK('Payer Participation Data'!$C$106),"-",'Payer Participation Data'!$C$106)</f>
        <v>-</v>
      </c>
      <c r="E1944" s="169" t="str">
        <f>IF(ISBLANK('Payer Participation Data'!$D$106),"-",'Payer Participation Data'!$D$106)</f>
        <v>-</v>
      </c>
      <c r="F1944" s="169" t="str">
        <f>IF(ISBLANK('Payer Participation Data'!$E$106),"-",'Payer Participation Data'!$E$106)</f>
        <v>-</v>
      </c>
      <c r="G1944" s="261">
        <v>2</v>
      </c>
      <c r="H1944" s="261">
        <v>4</v>
      </c>
      <c r="I1944" s="261">
        <v>5</v>
      </c>
      <c r="J1944" s="128" t="str">
        <f t="shared" si="77"/>
        <v>452</v>
      </c>
      <c r="K1944" s="128" t="s">
        <v>30</v>
      </c>
      <c r="L1944" s="263">
        <f>IF(ISNA(SUMIFS(INDEX('Payer Participation Data'!$F$10:$BM$59,0,MATCH(CONCATENATE($J1944,L$6),'Payer Participation Data'!$F$8:$BM$8,0)),'Payer Participation Data'!$B$10:$B$59,$C1944,'Payer Participation Data'!$C$10:$C$59,$D1944)),"-",SUMIFS(INDEX('Payer Participation Data'!$F$10:$BM$59,0,MATCH(CONCATENATE($J1944,L$6),'Payer Participation Data'!$F$8:$BM$8,0)),'Payer Participation Data'!$B$10:$B$59,$C1944,'Payer Participation Data'!$C$10:$C$59,$D1944))</f>
        <v>0</v>
      </c>
      <c r="M1944" s="264">
        <f>IF(ISNA(SUMIFS(INDEX('Payer Participation Data'!$F$10:$BM$59,0,MATCH(CONCATENATE($J1944,M$6),'Payer Participation Data'!$F$8:$BM$8,0)),'Payer Participation Data'!$B$10:$B$59,$C1944,'Payer Participation Data'!$C$10:$C$59,$D1944)),"-",SUMIFS(INDEX('Payer Participation Data'!$F$10:$BM$59,0,MATCH(CONCATENATE($J1944,M$6),'Payer Participation Data'!$F$8:$BM$8,0)),'Payer Participation Data'!$B$10:$B$59,$C1944,'Payer Participation Data'!$C$10:$C$59,$D1944))</f>
        <v>0</v>
      </c>
    </row>
    <row r="1945" spans="2:13" x14ac:dyDescent="0.35">
      <c r="B1945" s="127" t="s">
        <v>80</v>
      </c>
      <c r="C1945" s="169" t="str">
        <f>IF(ISBLANK('Payer Participation Data'!$B$106),"-",'Payer Participation Data'!$B$106)</f>
        <v>-</v>
      </c>
      <c r="D1945" s="169" t="str">
        <f>IF(ISBLANK('Payer Participation Data'!$C$106),"-",'Payer Participation Data'!$C$106)</f>
        <v>-</v>
      </c>
      <c r="E1945" s="169" t="str">
        <f>IF(ISBLANK('Payer Participation Data'!$D$106),"-",'Payer Participation Data'!$D$106)</f>
        <v>-</v>
      </c>
      <c r="F1945" s="169" t="str">
        <f>IF(ISBLANK('Payer Participation Data'!$E$106),"-",'Payer Participation Data'!$E$106)</f>
        <v>-</v>
      </c>
      <c r="G1945" s="260">
        <v>3</v>
      </c>
      <c r="H1945" s="260">
        <v>4</v>
      </c>
      <c r="I1945" s="260">
        <v>5</v>
      </c>
      <c r="J1945" s="102" t="str">
        <f t="shared" si="77"/>
        <v>453</v>
      </c>
      <c r="K1945" s="102" t="s">
        <v>30</v>
      </c>
      <c r="L1945" s="263">
        <f>IF(ISNA(SUMIFS(INDEX('Payer Participation Data'!$F$10:$BM$59,0,MATCH(CONCATENATE($J1945,L$6),'Payer Participation Data'!$F$8:$BM$8,0)),'Payer Participation Data'!$B$10:$B$59,$C1945,'Payer Participation Data'!$C$10:$C$59,$D1945)),"-",SUMIFS(INDEX('Payer Participation Data'!$F$10:$BM$59,0,MATCH(CONCATENATE($J1945,L$6),'Payer Participation Data'!$F$8:$BM$8,0)),'Payer Participation Data'!$B$10:$B$59,$C1945,'Payer Participation Data'!$C$10:$C$59,$D1945))</f>
        <v>0</v>
      </c>
      <c r="M1945" s="264">
        <f>IF(ISNA(SUMIFS(INDEX('Payer Participation Data'!$F$10:$BM$59,0,MATCH(CONCATENATE($J1945,M$6),'Payer Participation Data'!$F$8:$BM$8,0)),'Payer Participation Data'!$B$10:$B$59,$C1945,'Payer Participation Data'!$C$10:$C$59,$D1945)),"-",SUMIFS(INDEX('Payer Participation Data'!$F$10:$BM$59,0,MATCH(CONCATENATE($J1945,M$6),'Payer Participation Data'!$F$8:$BM$8,0)),'Payer Participation Data'!$B$10:$B$59,$C1945,'Payer Participation Data'!$C$10:$C$59,$D1945))</f>
        <v>0</v>
      </c>
    </row>
    <row r="1946" spans="2:13" x14ac:dyDescent="0.35">
      <c r="B1946" s="127" t="s">
        <v>80</v>
      </c>
      <c r="C1946" s="169" t="str">
        <f>IF(ISBLANK('Payer Participation Data'!$B$106),"-",'Payer Participation Data'!$B$106)</f>
        <v>-</v>
      </c>
      <c r="D1946" s="169" t="str">
        <f>IF(ISBLANK('Payer Participation Data'!$C$106),"-",'Payer Participation Data'!$C$106)</f>
        <v>-</v>
      </c>
      <c r="E1946" s="169" t="str">
        <f>IF(ISBLANK('Payer Participation Data'!$D$106),"-",'Payer Participation Data'!$D$106)</f>
        <v>-</v>
      </c>
      <c r="F1946" s="169" t="str">
        <f>IF(ISBLANK('Payer Participation Data'!$E$106),"-",'Payer Participation Data'!$E$106)</f>
        <v>-</v>
      </c>
      <c r="G1946" s="261">
        <v>4</v>
      </c>
      <c r="H1946" s="261">
        <v>4</v>
      </c>
      <c r="I1946" s="261">
        <v>5</v>
      </c>
      <c r="J1946" s="128" t="str">
        <f t="shared" si="77"/>
        <v>454</v>
      </c>
      <c r="K1946" s="128" t="s">
        <v>30</v>
      </c>
      <c r="L1946" s="263">
        <f>IF(ISNA(SUMIFS(INDEX('Payer Participation Data'!$F$10:$BM$59,0,MATCH(CONCATENATE($J1946,L$6),'Payer Participation Data'!$F$8:$BM$8,0)),'Payer Participation Data'!$B$10:$B$59,$C1946,'Payer Participation Data'!$C$10:$C$59,$D1946)),"-",SUMIFS(INDEX('Payer Participation Data'!$F$10:$BM$59,0,MATCH(CONCATENATE($J1946,L$6),'Payer Participation Data'!$F$8:$BM$8,0)),'Payer Participation Data'!$B$10:$B$59,$C1946,'Payer Participation Data'!$C$10:$C$59,$D1946))</f>
        <v>0</v>
      </c>
      <c r="M1946" s="264">
        <f>IF(ISNA(SUMIFS(INDEX('Payer Participation Data'!$F$10:$BM$59,0,MATCH(CONCATENATE($J1946,M$6),'Payer Participation Data'!$F$8:$BM$8,0)),'Payer Participation Data'!$B$10:$B$59,$C1946,'Payer Participation Data'!$C$10:$C$59,$D1946)),"-",SUMIFS(INDEX('Payer Participation Data'!$F$10:$BM$59,0,MATCH(CONCATENATE($J1946,M$6),'Payer Participation Data'!$F$8:$BM$8,0)),'Payer Participation Data'!$B$10:$B$59,$C1946,'Payer Participation Data'!$C$10:$C$59,$D1946))</f>
        <v>0</v>
      </c>
    </row>
    <row r="1947" spans="2:13" x14ac:dyDescent="0.35">
      <c r="B1947" s="127" t="s">
        <v>80</v>
      </c>
      <c r="C1947" s="169" t="str">
        <f>IF(ISBLANK('Payer Participation Data'!$B$107),"-",'Payer Participation Data'!$B$107)</f>
        <v>-</v>
      </c>
      <c r="D1947" s="169" t="str">
        <f>IF(ISBLANK('Payer Participation Data'!$C$107),"-",'Payer Participation Data'!$C$107)</f>
        <v>-</v>
      </c>
      <c r="E1947" s="169" t="str">
        <f>IF(ISBLANK('Payer Participation Data'!$D$107),"-",'Payer Participation Data'!$D$107)</f>
        <v>-</v>
      </c>
      <c r="F1947" s="169" t="str">
        <f>IF(ISBLANK('Payer Participation Data'!$E$107),"-",'Payer Participation Data'!$E$107)</f>
        <v>-</v>
      </c>
      <c r="G1947" s="260">
        <v>1</v>
      </c>
      <c r="H1947" s="260" t="s">
        <v>64</v>
      </c>
      <c r="I1947" s="260" t="s">
        <v>64</v>
      </c>
      <c r="J1947" s="102" t="str">
        <f t="shared" si="77"/>
        <v>BaselineBaseline1</v>
      </c>
      <c r="K1947" s="102" t="s">
        <v>30</v>
      </c>
      <c r="L1947" s="263">
        <f>IF(ISNA(SUMIFS(INDEX('Payer Participation Data'!$F$10:$BM$59,0,MATCH(CONCATENATE($J1947,L$6),'Payer Participation Data'!$F$8:$BM$8,0)),'Payer Participation Data'!$B$10:$B$59,$C1947,'Payer Participation Data'!$C$10:$C$59,$D1947)),"-",SUMIFS(INDEX('Payer Participation Data'!$F$10:$BM$59,0,MATCH(CONCATENATE($J1947,L$6),'Payer Participation Data'!$F$8:$BM$8,0)),'Payer Participation Data'!$B$10:$B$59,$C1947,'Payer Participation Data'!$C$10:$C$59,$D1947))</f>
        <v>0</v>
      </c>
      <c r="M1947" s="264">
        <f>IF(ISNA(SUMIFS(INDEX('Payer Participation Data'!$F$10:$BM$59,0,MATCH(CONCATENATE($J1947,M$6),'Payer Participation Data'!$F$8:$BM$8,0)),'Payer Participation Data'!$B$10:$B$59,$C1947,'Payer Participation Data'!$C$10:$C$59,$D1947)),"-",SUMIFS(INDEX('Payer Participation Data'!$F$10:$BM$59,0,MATCH(CONCATENATE($J1947,M$6),'Payer Participation Data'!$F$8:$BM$8,0)),'Payer Participation Data'!$B$10:$B$59,$C1947,'Payer Participation Data'!$C$10:$C$59,$D1947))</f>
        <v>0</v>
      </c>
    </row>
    <row r="1948" spans="2:13" x14ac:dyDescent="0.35">
      <c r="B1948" s="127" t="s">
        <v>80</v>
      </c>
      <c r="C1948" s="169" t="str">
        <f>IF(ISBLANK('Payer Participation Data'!$B$107),"-",'Payer Participation Data'!$B$107)</f>
        <v>-</v>
      </c>
      <c r="D1948" s="169" t="str">
        <f>IF(ISBLANK('Payer Participation Data'!$C$107),"-",'Payer Participation Data'!$C$107)</f>
        <v>-</v>
      </c>
      <c r="E1948" s="169" t="str">
        <f>IF(ISBLANK('Payer Participation Data'!$D$107),"-",'Payer Participation Data'!$D$107)</f>
        <v>-</v>
      </c>
      <c r="F1948" s="169" t="str">
        <f>IF(ISBLANK('Payer Participation Data'!$E$107),"-",'Payer Participation Data'!$E$107)</f>
        <v>-</v>
      </c>
      <c r="G1948" s="261">
        <v>2</v>
      </c>
      <c r="H1948" s="261" t="s">
        <v>64</v>
      </c>
      <c r="I1948" s="261" t="s">
        <v>64</v>
      </c>
      <c r="J1948" s="128" t="str">
        <f t="shared" si="77"/>
        <v>BaselineBaseline2</v>
      </c>
      <c r="K1948" s="128" t="s">
        <v>30</v>
      </c>
      <c r="L1948" s="263">
        <f>IF(ISNA(SUMIFS(INDEX('Payer Participation Data'!$F$10:$BM$59,0,MATCH(CONCATENATE($J1948,L$6),'Payer Participation Data'!$F$8:$BM$8,0)),'Payer Participation Data'!$B$10:$B$59,$C1948,'Payer Participation Data'!$C$10:$C$59,$D1948)),"-",SUMIFS(INDEX('Payer Participation Data'!$F$10:$BM$59,0,MATCH(CONCATENATE($J1948,L$6),'Payer Participation Data'!$F$8:$BM$8,0)),'Payer Participation Data'!$B$10:$B$59,$C1948,'Payer Participation Data'!$C$10:$C$59,$D1948))</f>
        <v>0</v>
      </c>
      <c r="M1948" s="264">
        <f>IF(ISNA(SUMIFS(INDEX('Payer Participation Data'!$F$10:$BM$59,0,MATCH(CONCATENATE($J1948,M$6),'Payer Participation Data'!$F$8:$BM$8,0)),'Payer Participation Data'!$B$10:$B$59,$C1948,'Payer Participation Data'!$C$10:$C$59,$D1948)),"-",SUMIFS(INDEX('Payer Participation Data'!$F$10:$BM$59,0,MATCH(CONCATENATE($J1948,M$6),'Payer Participation Data'!$F$8:$BM$8,0)),'Payer Participation Data'!$B$10:$B$59,$C1948,'Payer Participation Data'!$C$10:$C$59,$D1948))</f>
        <v>0</v>
      </c>
    </row>
    <row r="1949" spans="2:13" x14ac:dyDescent="0.35">
      <c r="B1949" s="127" t="s">
        <v>80</v>
      </c>
      <c r="C1949" s="169" t="str">
        <f>IF(ISBLANK('Payer Participation Data'!$B$107),"-",'Payer Participation Data'!$B$107)</f>
        <v>-</v>
      </c>
      <c r="D1949" s="169" t="str">
        <f>IF(ISBLANK('Payer Participation Data'!$C$107),"-",'Payer Participation Data'!$C$107)</f>
        <v>-</v>
      </c>
      <c r="E1949" s="169" t="str">
        <f>IF(ISBLANK('Payer Participation Data'!$D$107),"-",'Payer Participation Data'!$D$107)</f>
        <v>-</v>
      </c>
      <c r="F1949" s="169" t="str">
        <f>IF(ISBLANK('Payer Participation Data'!$E$107),"-",'Payer Participation Data'!$E$107)</f>
        <v>-</v>
      </c>
      <c r="G1949" s="260">
        <v>3</v>
      </c>
      <c r="H1949" s="260" t="s">
        <v>64</v>
      </c>
      <c r="I1949" s="260" t="s">
        <v>64</v>
      </c>
      <c r="J1949" s="102" t="str">
        <f t="shared" si="77"/>
        <v>BaselineBaseline3</v>
      </c>
      <c r="K1949" s="102" t="s">
        <v>30</v>
      </c>
      <c r="L1949" s="263">
        <f>IF(ISNA(SUMIFS(INDEX('Payer Participation Data'!$F$10:$BM$59,0,MATCH(CONCATENATE($J1949,L$6),'Payer Participation Data'!$F$8:$BM$8,0)),'Payer Participation Data'!$B$10:$B$59,$C1949,'Payer Participation Data'!$C$10:$C$59,$D1949)),"-",SUMIFS(INDEX('Payer Participation Data'!$F$10:$BM$59,0,MATCH(CONCATENATE($J1949,L$6),'Payer Participation Data'!$F$8:$BM$8,0)),'Payer Participation Data'!$B$10:$B$59,$C1949,'Payer Participation Data'!$C$10:$C$59,$D1949))</f>
        <v>0</v>
      </c>
      <c r="M1949" s="264">
        <f>IF(ISNA(SUMIFS(INDEX('Payer Participation Data'!$F$10:$BM$59,0,MATCH(CONCATENATE($J1949,M$6),'Payer Participation Data'!$F$8:$BM$8,0)),'Payer Participation Data'!$B$10:$B$59,$C1949,'Payer Participation Data'!$C$10:$C$59,$D1949)),"-",SUMIFS(INDEX('Payer Participation Data'!$F$10:$BM$59,0,MATCH(CONCATENATE($J1949,M$6),'Payer Participation Data'!$F$8:$BM$8,0)),'Payer Participation Data'!$B$10:$B$59,$C1949,'Payer Participation Data'!$C$10:$C$59,$D1949))</f>
        <v>0</v>
      </c>
    </row>
    <row r="1950" spans="2:13" x14ac:dyDescent="0.35">
      <c r="B1950" s="127" t="s">
        <v>80</v>
      </c>
      <c r="C1950" s="169" t="str">
        <f>IF(ISBLANK('Payer Participation Data'!$B$107),"-",'Payer Participation Data'!$B$107)</f>
        <v>-</v>
      </c>
      <c r="D1950" s="169" t="str">
        <f>IF(ISBLANK('Payer Participation Data'!$C$107),"-",'Payer Participation Data'!$C$107)</f>
        <v>-</v>
      </c>
      <c r="E1950" s="169" t="str">
        <f>IF(ISBLANK('Payer Participation Data'!$D$107),"-",'Payer Participation Data'!$D$107)</f>
        <v>-</v>
      </c>
      <c r="F1950" s="169" t="str">
        <f>IF(ISBLANK('Payer Participation Data'!$E$107),"-",'Payer Participation Data'!$E$107)</f>
        <v>-</v>
      </c>
      <c r="G1950" s="261">
        <v>4</v>
      </c>
      <c r="H1950" s="261" t="s">
        <v>64</v>
      </c>
      <c r="I1950" s="261" t="s">
        <v>64</v>
      </c>
      <c r="J1950" s="128" t="str">
        <f t="shared" si="77"/>
        <v>BaselineBaseline4</v>
      </c>
      <c r="K1950" s="128" t="s">
        <v>30</v>
      </c>
      <c r="L1950" s="263">
        <f>IF(ISNA(SUMIFS(INDEX('Payer Participation Data'!$F$10:$BM$59,0,MATCH(CONCATENATE($J1950,L$6),'Payer Participation Data'!$F$8:$BM$8,0)),'Payer Participation Data'!$B$10:$B$59,$C1950,'Payer Participation Data'!$C$10:$C$59,$D1950)),"-",SUMIFS(INDEX('Payer Participation Data'!$F$10:$BM$59,0,MATCH(CONCATENATE($J1950,L$6),'Payer Participation Data'!$F$8:$BM$8,0)),'Payer Participation Data'!$B$10:$B$59,$C1950,'Payer Participation Data'!$C$10:$C$59,$D1950))</f>
        <v>0</v>
      </c>
      <c r="M1950" s="264">
        <f>IF(ISNA(SUMIFS(INDEX('Payer Participation Data'!$F$10:$BM$59,0,MATCH(CONCATENATE($J1950,M$6),'Payer Participation Data'!$F$8:$BM$8,0)),'Payer Participation Data'!$B$10:$B$59,$C1950,'Payer Participation Data'!$C$10:$C$59,$D1950)),"-",SUMIFS(INDEX('Payer Participation Data'!$F$10:$BM$59,0,MATCH(CONCATENATE($J1950,M$6),'Payer Participation Data'!$F$8:$BM$8,0)),'Payer Participation Data'!$B$10:$B$59,$C1950,'Payer Participation Data'!$C$10:$C$59,$D1950))</f>
        <v>0</v>
      </c>
    </row>
    <row r="1951" spans="2:13" x14ac:dyDescent="0.35">
      <c r="B1951" s="127" t="s">
        <v>80</v>
      </c>
      <c r="C1951" s="169" t="str">
        <f>IF(ISBLANK('Payer Participation Data'!$B$107),"-",'Payer Participation Data'!$B$107)</f>
        <v>-</v>
      </c>
      <c r="D1951" s="169" t="str">
        <f>IF(ISBLANK('Payer Participation Data'!$C$107),"-",'Payer Participation Data'!$C$107)</f>
        <v>-</v>
      </c>
      <c r="E1951" s="169" t="str">
        <f>IF(ISBLANK('Payer Participation Data'!$D$107),"-",'Payer Participation Data'!$D$107)</f>
        <v>-</v>
      </c>
      <c r="F1951" s="169" t="str">
        <f>IF(ISBLANK('Payer Participation Data'!$E$107),"-",'Payer Participation Data'!$E$107)</f>
        <v>-</v>
      </c>
      <c r="G1951" s="260">
        <v>1</v>
      </c>
      <c r="H1951" s="260">
        <v>1</v>
      </c>
      <c r="I1951" s="260">
        <v>5</v>
      </c>
      <c r="J1951" s="102" t="str">
        <f t="shared" si="77"/>
        <v>151</v>
      </c>
      <c r="K1951" s="102" t="s">
        <v>30</v>
      </c>
      <c r="L1951" s="263">
        <f>IF(ISNA(SUMIFS(INDEX('Payer Participation Data'!$F$10:$BM$59,0,MATCH(CONCATENATE($J1951,L$6),'Payer Participation Data'!$F$8:$BM$8,0)),'Payer Participation Data'!$B$10:$B$59,$C1951,'Payer Participation Data'!$C$10:$C$59,$D1951)),"-",SUMIFS(INDEX('Payer Participation Data'!$F$10:$BM$59,0,MATCH(CONCATENATE($J1951,L$6),'Payer Participation Data'!$F$8:$BM$8,0)),'Payer Participation Data'!$B$10:$B$59,$C1951,'Payer Participation Data'!$C$10:$C$59,$D1951))</f>
        <v>0</v>
      </c>
      <c r="M1951" s="264">
        <f>IF(ISNA(SUMIFS(INDEX('Payer Participation Data'!$F$10:$BM$59,0,MATCH(CONCATENATE($J1951,M$6),'Payer Participation Data'!$F$8:$BM$8,0)),'Payer Participation Data'!$B$10:$B$59,$C1951,'Payer Participation Data'!$C$10:$C$59,$D1951)),"-",SUMIFS(INDEX('Payer Participation Data'!$F$10:$BM$59,0,MATCH(CONCATENATE($J1951,M$6),'Payer Participation Data'!$F$8:$BM$8,0)),'Payer Participation Data'!$B$10:$B$59,$C1951,'Payer Participation Data'!$C$10:$C$59,$D1951))</f>
        <v>0</v>
      </c>
    </row>
    <row r="1952" spans="2:13" x14ac:dyDescent="0.35">
      <c r="B1952" s="127" t="s">
        <v>80</v>
      </c>
      <c r="C1952" s="169" t="str">
        <f>IF(ISBLANK('Payer Participation Data'!$B$107),"-",'Payer Participation Data'!$B$107)</f>
        <v>-</v>
      </c>
      <c r="D1952" s="169" t="str">
        <f>IF(ISBLANK('Payer Participation Data'!$C$107),"-",'Payer Participation Data'!$C$107)</f>
        <v>-</v>
      </c>
      <c r="E1952" s="169" t="str">
        <f>IF(ISBLANK('Payer Participation Data'!$D$107),"-",'Payer Participation Data'!$D$107)</f>
        <v>-</v>
      </c>
      <c r="F1952" s="169" t="str">
        <f>IF(ISBLANK('Payer Participation Data'!$E$107),"-",'Payer Participation Data'!$E$107)</f>
        <v>-</v>
      </c>
      <c r="G1952" s="261">
        <v>2</v>
      </c>
      <c r="H1952" s="261">
        <v>1</v>
      </c>
      <c r="I1952" s="261">
        <v>5</v>
      </c>
      <c r="J1952" s="128" t="str">
        <f t="shared" si="77"/>
        <v>152</v>
      </c>
      <c r="K1952" s="128" t="s">
        <v>30</v>
      </c>
      <c r="L1952" s="263">
        <f>IF(ISNA(SUMIFS(INDEX('Payer Participation Data'!$F$10:$BM$59,0,MATCH(CONCATENATE($J1952,L$6),'Payer Participation Data'!$F$8:$BM$8,0)),'Payer Participation Data'!$B$10:$B$59,$C1952,'Payer Participation Data'!$C$10:$C$59,$D1952)),"-",SUMIFS(INDEX('Payer Participation Data'!$F$10:$BM$59,0,MATCH(CONCATENATE($J1952,L$6),'Payer Participation Data'!$F$8:$BM$8,0)),'Payer Participation Data'!$B$10:$B$59,$C1952,'Payer Participation Data'!$C$10:$C$59,$D1952))</f>
        <v>0</v>
      </c>
      <c r="M1952" s="264">
        <f>IF(ISNA(SUMIFS(INDEX('Payer Participation Data'!$F$10:$BM$59,0,MATCH(CONCATENATE($J1952,M$6),'Payer Participation Data'!$F$8:$BM$8,0)),'Payer Participation Data'!$B$10:$B$59,$C1952,'Payer Participation Data'!$C$10:$C$59,$D1952)),"-",SUMIFS(INDEX('Payer Participation Data'!$F$10:$BM$59,0,MATCH(CONCATENATE($J1952,M$6),'Payer Participation Data'!$F$8:$BM$8,0)),'Payer Participation Data'!$B$10:$B$59,$C1952,'Payer Participation Data'!$C$10:$C$59,$D1952))</f>
        <v>0</v>
      </c>
    </row>
    <row r="1953" spans="2:13" x14ac:dyDescent="0.35">
      <c r="B1953" s="127" t="s">
        <v>80</v>
      </c>
      <c r="C1953" s="169" t="str">
        <f>IF(ISBLANK('Payer Participation Data'!$B$107),"-",'Payer Participation Data'!$B$107)</f>
        <v>-</v>
      </c>
      <c r="D1953" s="169" t="str">
        <f>IF(ISBLANK('Payer Participation Data'!$C$107),"-",'Payer Participation Data'!$C$107)</f>
        <v>-</v>
      </c>
      <c r="E1953" s="169" t="str">
        <f>IF(ISBLANK('Payer Participation Data'!$D$107),"-",'Payer Participation Data'!$D$107)</f>
        <v>-</v>
      </c>
      <c r="F1953" s="169" t="str">
        <f>IF(ISBLANK('Payer Participation Data'!$E$107),"-",'Payer Participation Data'!$E$107)</f>
        <v>-</v>
      </c>
      <c r="G1953" s="260">
        <v>3</v>
      </c>
      <c r="H1953" s="260">
        <v>1</v>
      </c>
      <c r="I1953" s="260">
        <v>5</v>
      </c>
      <c r="J1953" s="102" t="str">
        <f t="shared" si="77"/>
        <v>153</v>
      </c>
      <c r="K1953" s="102" t="s">
        <v>30</v>
      </c>
      <c r="L1953" s="263">
        <f>IF(ISNA(SUMIFS(INDEX('Payer Participation Data'!$F$10:$BM$59,0,MATCH(CONCATENATE($J1953,L$6),'Payer Participation Data'!$F$8:$BM$8,0)),'Payer Participation Data'!$B$10:$B$59,$C1953,'Payer Participation Data'!$C$10:$C$59,$D1953)),"-",SUMIFS(INDEX('Payer Participation Data'!$F$10:$BM$59,0,MATCH(CONCATENATE($J1953,L$6),'Payer Participation Data'!$F$8:$BM$8,0)),'Payer Participation Data'!$B$10:$B$59,$C1953,'Payer Participation Data'!$C$10:$C$59,$D1953))</f>
        <v>0</v>
      </c>
      <c r="M1953" s="264">
        <f>IF(ISNA(SUMIFS(INDEX('Payer Participation Data'!$F$10:$BM$59,0,MATCH(CONCATENATE($J1953,M$6),'Payer Participation Data'!$F$8:$BM$8,0)),'Payer Participation Data'!$B$10:$B$59,$C1953,'Payer Participation Data'!$C$10:$C$59,$D1953)),"-",SUMIFS(INDEX('Payer Participation Data'!$F$10:$BM$59,0,MATCH(CONCATENATE($J1953,M$6),'Payer Participation Data'!$F$8:$BM$8,0)),'Payer Participation Data'!$B$10:$B$59,$C1953,'Payer Participation Data'!$C$10:$C$59,$D1953))</f>
        <v>0</v>
      </c>
    </row>
    <row r="1954" spans="2:13" x14ac:dyDescent="0.35">
      <c r="B1954" s="127" t="s">
        <v>80</v>
      </c>
      <c r="C1954" s="169" t="str">
        <f>IF(ISBLANK('Payer Participation Data'!$B$107),"-",'Payer Participation Data'!$B$107)</f>
        <v>-</v>
      </c>
      <c r="D1954" s="169" t="str">
        <f>IF(ISBLANK('Payer Participation Data'!$C$107),"-",'Payer Participation Data'!$C$107)</f>
        <v>-</v>
      </c>
      <c r="E1954" s="169" t="str">
        <f>IF(ISBLANK('Payer Participation Data'!$D$107),"-",'Payer Participation Data'!$D$107)</f>
        <v>-</v>
      </c>
      <c r="F1954" s="169" t="str">
        <f>IF(ISBLANK('Payer Participation Data'!$E$107),"-",'Payer Participation Data'!$E$107)</f>
        <v>-</v>
      </c>
      <c r="G1954" s="261">
        <v>4</v>
      </c>
      <c r="H1954" s="261">
        <v>1</v>
      </c>
      <c r="I1954" s="261">
        <v>5</v>
      </c>
      <c r="J1954" s="128" t="str">
        <f t="shared" si="77"/>
        <v>154</v>
      </c>
      <c r="K1954" s="128" t="s">
        <v>30</v>
      </c>
      <c r="L1954" s="263">
        <f>IF(ISNA(SUMIFS(INDEX('Payer Participation Data'!$F$10:$BM$59,0,MATCH(CONCATENATE($J1954,L$6),'Payer Participation Data'!$F$8:$BM$8,0)),'Payer Participation Data'!$B$10:$B$59,$C1954,'Payer Participation Data'!$C$10:$C$59,$D1954)),"-",SUMIFS(INDEX('Payer Participation Data'!$F$10:$BM$59,0,MATCH(CONCATENATE($J1954,L$6),'Payer Participation Data'!$F$8:$BM$8,0)),'Payer Participation Data'!$B$10:$B$59,$C1954,'Payer Participation Data'!$C$10:$C$59,$D1954))</f>
        <v>0</v>
      </c>
      <c r="M1954" s="264">
        <f>IF(ISNA(SUMIFS(INDEX('Payer Participation Data'!$F$10:$BM$59,0,MATCH(CONCATENATE($J1954,M$6),'Payer Participation Data'!$F$8:$BM$8,0)),'Payer Participation Data'!$B$10:$B$59,$C1954,'Payer Participation Data'!$C$10:$C$59,$D1954)),"-",SUMIFS(INDEX('Payer Participation Data'!$F$10:$BM$59,0,MATCH(CONCATENATE($J1954,M$6),'Payer Participation Data'!$F$8:$BM$8,0)),'Payer Participation Data'!$B$10:$B$59,$C1954,'Payer Participation Data'!$C$10:$C$59,$D1954))</f>
        <v>0</v>
      </c>
    </row>
    <row r="1955" spans="2:13" x14ac:dyDescent="0.35">
      <c r="B1955" s="127" t="s">
        <v>80</v>
      </c>
      <c r="C1955" s="169" t="str">
        <f>IF(ISBLANK('Payer Participation Data'!$B$107),"-",'Payer Participation Data'!$B$107)</f>
        <v>-</v>
      </c>
      <c r="D1955" s="169" t="str">
        <f>IF(ISBLANK('Payer Participation Data'!$C$107),"-",'Payer Participation Data'!$C$107)</f>
        <v>-</v>
      </c>
      <c r="E1955" s="169" t="str">
        <f>IF(ISBLANK('Payer Participation Data'!$D$107),"-",'Payer Participation Data'!$D$107)</f>
        <v>-</v>
      </c>
      <c r="F1955" s="169" t="str">
        <f>IF(ISBLANK('Payer Participation Data'!$E$107),"-",'Payer Participation Data'!$E$107)</f>
        <v>-</v>
      </c>
      <c r="G1955" s="260">
        <v>1</v>
      </c>
      <c r="H1955" s="260">
        <v>2</v>
      </c>
      <c r="I1955" s="260">
        <v>5</v>
      </c>
      <c r="J1955" s="102" t="str">
        <f t="shared" si="77"/>
        <v>251</v>
      </c>
      <c r="K1955" s="102" t="s">
        <v>30</v>
      </c>
      <c r="L1955" s="263">
        <f>IF(ISNA(SUMIFS(INDEX('Payer Participation Data'!$F$10:$BM$59,0,MATCH(CONCATENATE($J1955,L$6),'Payer Participation Data'!$F$8:$BM$8,0)),'Payer Participation Data'!$B$10:$B$59,$C1955,'Payer Participation Data'!$C$10:$C$59,$D1955)),"-",SUMIFS(INDEX('Payer Participation Data'!$F$10:$BM$59,0,MATCH(CONCATENATE($J1955,L$6),'Payer Participation Data'!$F$8:$BM$8,0)),'Payer Participation Data'!$B$10:$B$59,$C1955,'Payer Participation Data'!$C$10:$C$59,$D1955))</f>
        <v>0</v>
      </c>
      <c r="M1955" s="264">
        <f>IF(ISNA(SUMIFS(INDEX('Payer Participation Data'!$F$10:$BM$59,0,MATCH(CONCATENATE($J1955,M$6),'Payer Participation Data'!$F$8:$BM$8,0)),'Payer Participation Data'!$B$10:$B$59,$C1955,'Payer Participation Data'!$C$10:$C$59,$D1955)),"-",SUMIFS(INDEX('Payer Participation Data'!$F$10:$BM$59,0,MATCH(CONCATENATE($J1955,M$6),'Payer Participation Data'!$F$8:$BM$8,0)),'Payer Participation Data'!$B$10:$B$59,$C1955,'Payer Participation Data'!$C$10:$C$59,$D1955))</f>
        <v>0</v>
      </c>
    </row>
    <row r="1956" spans="2:13" x14ac:dyDescent="0.35">
      <c r="B1956" s="127" t="s">
        <v>80</v>
      </c>
      <c r="C1956" s="169" t="str">
        <f>IF(ISBLANK('Payer Participation Data'!$B$107),"-",'Payer Participation Data'!$B$107)</f>
        <v>-</v>
      </c>
      <c r="D1956" s="169" t="str">
        <f>IF(ISBLANK('Payer Participation Data'!$C$107),"-",'Payer Participation Data'!$C$107)</f>
        <v>-</v>
      </c>
      <c r="E1956" s="169" t="str">
        <f>IF(ISBLANK('Payer Participation Data'!$D$107),"-",'Payer Participation Data'!$D$107)</f>
        <v>-</v>
      </c>
      <c r="F1956" s="169" t="str">
        <f>IF(ISBLANK('Payer Participation Data'!$E$107),"-",'Payer Participation Data'!$E$107)</f>
        <v>-</v>
      </c>
      <c r="G1956" s="261">
        <v>2</v>
      </c>
      <c r="H1956" s="261">
        <v>2</v>
      </c>
      <c r="I1956" s="261">
        <v>5</v>
      </c>
      <c r="J1956" s="128" t="str">
        <f t="shared" si="77"/>
        <v>252</v>
      </c>
      <c r="K1956" s="128" t="s">
        <v>30</v>
      </c>
      <c r="L1956" s="263">
        <f>IF(ISNA(SUMIFS(INDEX('Payer Participation Data'!$F$10:$BM$59,0,MATCH(CONCATENATE($J1956,L$6),'Payer Participation Data'!$F$8:$BM$8,0)),'Payer Participation Data'!$B$10:$B$59,$C1956,'Payer Participation Data'!$C$10:$C$59,$D1956)),"-",SUMIFS(INDEX('Payer Participation Data'!$F$10:$BM$59,0,MATCH(CONCATENATE($J1956,L$6),'Payer Participation Data'!$F$8:$BM$8,0)),'Payer Participation Data'!$B$10:$B$59,$C1956,'Payer Participation Data'!$C$10:$C$59,$D1956))</f>
        <v>0</v>
      </c>
      <c r="M1956" s="264">
        <f>IF(ISNA(SUMIFS(INDEX('Payer Participation Data'!$F$10:$BM$59,0,MATCH(CONCATENATE($J1956,M$6),'Payer Participation Data'!$F$8:$BM$8,0)),'Payer Participation Data'!$B$10:$B$59,$C1956,'Payer Participation Data'!$C$10:$C$59,$D1956)),"-",SUMIFS(INDEX('Payer Participation Data'!$F$10:$BM$59,0,MATCH(CONCATENATE($J1956,M$6),'Payer Participation Data'!$F$8:$BM$8,0)),'Payer Participation Data'!$B$10:$B$59,$C1956,'Payer Participation Data'!$C$10:$C$59,$D1956))</f>
        <v>0</v>
      </c>
    </row>
    <row r="1957" spans="2:13" x14ac:dyDescent="0.35">
      <c r="B1957" s="127" t="s">
        <v>80</v>
      </c>
      <c r="C1957" s="169" t="str">
        <f>IF(ISBLANK('Payer Participation Data'!$B$107),"-",'Payer Participation Data'!$B$107)</f>
        <v>-</v>
      </c>
      <c r="D1957" s="169" t="str">
        <f>IF(ISBLANK('Payer Participation Data'!$C$107),"-",'Payer Participation Data'!$C$107)</f>
        <v>-</v>
      </c>
      <c r="E1957" s="169" t="str">
        <f>IF(ISBLANK('Payer Participation Data'!$D$107),"-",'Payer Participation Data'!$D$107)</f>
        <v>-</v>
      </c>
      <c r="F1957" s="169" t="str">
        <f>IF(ISBLANK('Payer Participation Data'!$E$107),"-",'Payer Participation Data'!$E$107)</f>
        <v>-</v>
      </c>
      <c r="G1957" s="260">
        <v>3</v>
      </c>
      <c r="H1957" s="260">
        <v>2</v>
      </c>
      <c r="I1957" s="260">
        <v>5</v>
      </c>
      <c r="J1957" s="102" t="str">
        <f t="shared" si="77"/>
        <v>253</v>
      </c>
      <c r="K1957" s="102" t="s">
        <v>30</v>
      </c>
      <c r="L1957" s="263">
        <f>IF(ISNA(SUMIFS(INDEX('Payer Participation Data'!$F$10:$BM$59,0,MATCH(CONCATENATE($J1957,L$6),'Payer Participation Data'!$F$8:$BM$8,0)),'Payer Participation Data'!$B$10:$B$59,$C1957,'Payer Participation Data'!$C$10:$C$59,$D1957)),"-",SUMIFS(INDEX('Payer Participation Data'!$F$10:$BM$59,0,MATCH(CONCATENATE($J1957,L$6),'Payer Participation Data'!$F$8:$BM$8,0)),'Payer Participation Data'!$B$10:$B$59,$C1957,'Payer Participation Data'!$C$10:$C$59,$D1957))</f>
        <v>0</v>
      </c>
      <c r="M1957" s="264">
        <f>IF(ISNA(SUMIFS(INDEX('Payer Participation Data'!$F$10:$BM$59,0,MATCH(CONCATENATE($J1957,M$6),'Payer Participation Data'!$F$8:$BM$8,0)),'Payer Participation Data'!$B$10:$B$59,$C1957,'Payer Participation Data'!$C$10:$C$59,$D1957)),"-",SUMIFS(INDEX('Payer Participation Data'!$F$10:$BM$59,0,MATCH(CONCATENATE($J1957,M$6),'Payer Participation Data'!$F$8:$BM$8,0)),'Payer Participation Data'!$B$10:$B$59,$C1957,'Payer Participation Data'!$C$10:$C$59,$D1957))</f>
        <v>0</v>
      </c>
    </row>
    <row r="1958" spans="2:13" x14ac:dyDescent="0.35">
      <c r="B1958" s="127" t="s">
        <v>80</v>
      </c>
      <c r="C1958" s="169" t="str">
        <f>IF(ISBLANK('Payer Participation Data'!$B$107),"-",'Payer Participation Data'!$B$107)</f>
        <v>-</v>
      </c>
      <c r="D1958" s="169" t="str">
        <f>IF(ISBLANK('Payer Participation Data'!$C$107),"-",'Payer Participation Data'!$C$107)</f>
        <v>-</v>
      </c>
      <c r="E1958" s="169" t="str">
        <f>IF(ISBLANK('Payer Participation Data'!$D$107),"-",'Payer Participation Data'!$D$107)</f>
        <v>-</v>
      </c>
      <c r="F1958" s="169" t="str">
        <f>IF(ISBLANK('Payer Participation Data'!$E$107),"-",'Payer Participation Data'!$E$107)</f>
        <v>-</v>
      </c>
      <c r="G1958" s="261">
        <v>4</v>
      </c>
      <c r="H1958" s="261">
        <v>2</v>
      </c>
      <c r="I1958" s="261">
        <v>5</v>
      </c>
      <c r="J1958" s="128" t="str">
        <f t="shared" si="77"/>
        <v>254</v>
      </c>
      <c r="K1958" s="128" t="s">
        <v>30</v>
      </c>
      <c r="L1958" s="263">
        <f>IF(ISNA(SUMIFS(INDEX('Payer Participation Data'!$F$10:$BM$59,0,MATCH(CONCATENATE($J1958,L$6),'Payer Participation Data'!$F$8:$BM$8,0)),'Payer Participation Data'!$B$10:$B$59,$C1958,'Payer Participation Data'!$C$10:$C$59,$D1958)),"-",SUMIFS(INDEX('Payer Participation Data'!$F$10:$BM$59,0,MATCH(CONCATENATE($J1958,L$6),'Payer Participation Data'!$F$8:$BM$8,0)),'Payer Participation Data'!$B$10:$B$59,$C1958,'Payer Participation Data'!$C$10:$C$59,$D1958))</f>
        <v>0</v>
      </c>
      <c r="M1958" s="264">
        <f>IF(ISNA(SUMIFS(INDEX('Payer Participation Data'!$F$10:$BM$59,0,MATCH(CONCATENATE($J1958,M$6),'Payer Participation Data'!$F$8:$BM$8,0)),'Payer Participation Data'!$B$10:$B$59,$C1958,'Payer Participation Data'!$C$10:$C$59,$D1958)),"-",SUMIFS(INDEX('Payer Participation Data'!$F$10:$BM$59,0,MATCH(CONCATENATE($J1958,M$6),'Payer Participation Data'!$F$8:$BM$8,0)),'Payer Participation Data'!$B$10:$B$59,$C1958,'Payer Participation Data'!$C$10:$C$59,$D1958))</f>
        <v>0</v>
      </c>
    </row>
    <row r="1959" spans="2:13" x14ac:dyDescent="0.35">
      <c r="B1959" s="127" t="s">
        <v>80</v>
      </c>
      <c r="C1959" s="169" t="str">
        <f>IF(ISBLANK('Payer Participation Data'!$B$107),"-",'Payer Participation Data'!$B$107)</f>
        <v>-</v>
      </c>
      <c r="D1959" s="169" t="str">
        <f>IF(ISBLANK('Payer Participation Data'!$C$107),"-",'Payer Participation Data'!$C$107)</f>
        <v>-</v>
      </c>
      <c r="E1959" s="169" t="str">
        <f>IF(ISBLANK('Payer Participation Data'!$D$107),"-",'Payer Participation Data'!$D$107)</f>
        <v>-</v>
      </c>
      <c r="F1959" s="169" t="str">
        <f>IF(ISBLANK('Payer Participation Data'!$E$107),"-",'Payer Participation Data'!$E$107)</f>
        <v>-</v>
      </c>
      <c r="G1959" s="260">
        <v>1</v>
      </c>
      <c r="H1959" s="260">
        <v>3</v>
      </c>
      <c r="I1959" s="260">
        <v>5</v>
      </c>
      <c r="J1959" s="102" t="str">
        <f t="shared" si="77"/>
        <v>351</v>
      </c>
      <c r="K1959" s="102" t="s">
        <v>30</v>
      </c>
      <c r="L1959" s="263">
        <f>IF(ISNA(SUMIFS(INDEX('Payer Participation Data'!$F$10:$BM$59,0,MATCH(CONCATENATE($J1959,L$6),'Payer Participation Data'!$F$8:$BM$8,0)),'Payer Participation Data'!$B$10:$B$59,$C1959,'Payer Participation Data'!$C$10:$C$59,$D1959)),"-",SUMIFS(INDEX('Payer Participation Data'!$F$10:$BM$59,0,MATCH(CONCATENATE($J1959,L$6),'Payer Participation Data'!$F$8:$BM$8,0)),'Payer Participation Data'!$B$10:$B$59,$C1959,'Payer Participation Data'!$C$10:$C$59,$D1959))</f>
        <v>0</v>
      </c>
      <c r="M1959" s="264">
        <f>IF(ISNA(SUMIFS(INDEX('Payer Participation Data'!$F$10:$BM$59,0,MATCH(CONCATENATE($J1959,M$6),'Payer Participation Data'!$F$8:$BM$8,0)),'Payer Participation Data'!$B$10:$B$59,$C1959,'Payer Participation Data'!$C$10:$C$59,$D1959)),"-",SUMIFS(INDEX('Payer Participation Data'!$F$10:$BM$59,0,MATCH(CONCATENATE($J1959,M$6),'Payer Participation Data'!$F$8:$BM$8,0)),'Payer Participation Data'!$B$10:$B$59,$C1959,'Payer Participation Data'!$C$10:$C$59,$D1959))</f>
        <v>0</v>
      </c>
    </row>
    <row r="1960" spans="2:13" x14ac:dyDescent="0.35">
      <c r="B1960" s="127" t="s">
        <v>80</v>
      </c>
      <c r="C1960" s="169" t="str">
        <f>IF(ISBLANK('Payer Participation Data'!$B$107),"-",'Payer Participation Data'!$B$107)</f>
        <v>-</v>
      </c>
      <c r="D1960" s="169" t="str">
        <f>IF(ISBLANK('Payer Participation Data'!$C$107),"-",'Payer Participation Data'!$C$107)</f>
        <v>-</v>
      </c>
      <c r="E1960" s="169" t="str">
        <f>IF(ISBLANK('Payer Participation Data'!$D$107),"-",'Payer Participation Data'!$D$107)</f>
        <v>-</v>
      </c>
      <c r="F1960" s="169" t="str">
        <f>IF(ISBLANK('Payer Participation Data'!$E$107),"-",'Payer Participation Data'!$E$107)</f>
        <v>-</v>
      </c>
      <c r="G1960" s="261">
        <v>2</v>
      </c>
      <c r="H1960" s="261">
        <v>3</v>
      </c>
      <c r="I1960" s="261">
        <v>5</v>
      </c>
      <c r="J1960" s="128" t="str">
        <f t="shared" si="77"/>
        <v>352</v>
      </c>
      <c r="K1960" s="128" t="s">
        <v>30</v>
      </c>
      <c r="L1960" s="263">
        <f>IF(ISNA(SUMIFS(INDEX('Payer Participation Data'!$F$10:$BM$59,0,MATCH(CONCATENATE($J1960,L$6),'Payer Participation Data'!$F$8:$BM$8,0)),'Payer Participation Data'!$B$10:$B$59,$C1960,'Payer Participation Data'!$C$10:$C$59,$D1960)),"-",SUMIFS(INDEX('Payer Participation Data'!$F$10:$BM$59,0,MATCH(CONCATENATE($J1960,L$6),'Payer Participation Data'!$F$8:$BM$8,0)),'Payer Participation Data'!$B$10:$B$59,$C1960,'Payer Participation Data'!$C$10:$C$59,$D1960))</f>
        <v>0</v>
      </c>
      <c r="M1960" s="264">
        <f>IF(ISNA(SUMIFS(INDEX('Payer Participation Data'!$F$10:$BM$59,0,MATCH(CONCATENATE($J1960,M$6),'Payer Participation Data'!$F$8:$BM$8,0)),'Payer Participation Data'!$B$10:$B$59,$C1960,'Payer Participation Data'!$C$10:$C$59,$D1960)),"-",SUMIFS(INDEX('Payer Participation Data'!$F$10:$BM$59,0,MATCH(CONCATENATE($J1960,M$6),'Payer Participation Data'!$F$8:$BM$8,0)),'Payer Participation Data'!$B$10:$B$59,$C1960,'Payer Participation Data'!$C$10:$C$59,$D1960))</f>
        <v>0</v>
      </c>
    </row>
    <row r="1961" spans="2:13" x14ac:dyDescent="0.35">
      <c r="B1961" s="127" t="s">
        <v>80</v>
      </c>
      <c r="C1961" s="169" t="str">
        <f>IF(ISBLANK('Payer Participation Data'!$B$107),"-",'Payer Participation Data'!$B$107)</f>
        <v>-</v>
      </c>
      <c r="D1961" s="169" t="str">
        <f>IF(ISBLANK('Payer Participation Data'!$C$107),"-",'Payer Participation Data'!$C$107)</f>
        <v>-</v>
      </c>
      <c r="E1961" s="169" t="str">
        <f>IF(ISBLANK('Payer Participation Data'!$D$107),"-",'Payer Participation Data'!$D$107)</f>
        <v>-</v>
      </c>
      <c r="F1961" s="169" t="str">
        <f>IF(ISBLANK('Payer Participation Data'!$E$107),"-",'Payer Participation Data'!$E$107)</f>
        <v>-</v>
      </c>
      <c r="G1961" s="260">
        <v>3</v>
      </c>
      <c r="H1961" s="260">
        <v>3</v>
      </c>
      <c r="I1961" s="260">
        <v>5</v>
      </c>
      <c r="J1961" s="102" t="str">
        <f t="shared" si="77"/>
        <v>353</v>
      </c>
      <c r="K1961" s="102" t="s">
        <v>30</v>
      </c>
      <c r="L1961" s="263">
        <f>IF(ISNA(SUMIFS(INDEX('Payer Participation Data'!$F$10:$BM$59,0,MATCH(CONCATENATE($J1961,L$6),'Payer Participation Data'!$F$8:$BM$8,0)),'Payer Participation Data'!$B$10:$B$59,$C1961,'Payer Participation Data'!$C$10:$C$59,$D1961)),"-",SUMIFS(INDEX('Payer Participation Data'!$F$10:$BM$59,0,MATCH(CONCATENATE($J1961,L$6),'Payer Participation Data'!$F$8:$BM$8,0)),'Payer Participation Data'!$B$10:$B$59,$C1961,'Payer Participation Data'!$C$10:$C$59,$D1961))</f>
        <v>0</v>
      </c>
      <c r="M1961" s="264">
        <f>IF(ISNA(SUMIFS(INDEX('Payer Participation Data'!$F$10:$BM$59,0,MATCH(CONCATENATE($J1961,M$6),'Payer Participation Data'!$F$8:$BM$8,0)),'Payer Participation Data'!$B$10:$B$59,$C1961,'Payer Participation Data'!$C$10:$C$59,$D1961)),"-",SUMIFS(INDEX('Payer Participation Data'!$F$10:$BM$59,0,MATCH(CONCATENATE($J1961,M$6),'Payer Participation Data'!$F$8:$BM$8,0)),'Payer Participation Data'!$B$10:$B$59,$C1961,'Payer Participation Data'!$C$10:$C$59,$D1961))</f>
        <v>0</v>
      </c>
    </row>
    <row r="1962" spans="2:13" x14ac:dyDescent="0.35">
      <c r="B1962" s="127" t="s">
        <v>80</v>
      </c>
      <c r="C1962" s="169" t="str">
        <f>IF(ISBLANK('Payer Participation Data'!$B$107),"-",'Payer Participation Data'!$B$107)</f>
        <v>-</v>
      </c>
      <c r="D1962" s="169" t="str">
        <f>IF(ISBLANK('Payer Participation Data'!$C$107),"-",'Payer Participation Data'!$C$107)</f>
        <v>-</v>
      </c>
      <c r="E1962" s="169" t="str">
        <f>IF(ISBLANK('Payer Participation Data'!$D$107),"-",'Payer Participation Data'!$D$107)</f>
        <v>-</v>
      </c>
      <c r="F1962" s="169" t="str">
        <f>IF(ISBLANK('Payer Participation Data'!$E$107),"-",'Payer Participation Data'!$E$107)</f>
        <v>-</v>
      </c>
      <c r="G1962" s="261">
        <v>4</v>
      </c>
      <c r="H1962" s="261">
        <v>3</v>
      </c>
      <c r="I1962" s="261">
        <v>5</v>
      </c>
      <c r="J1962" s="128" t="str">
        <f t="shared" si="77"/>
        <v>354</v>
      </c>
      <c r="K1962" s="128" t="s">
        <v>30</v>
      </c>
      <c r="L1962" s="263">
        <f>IF(ISNA(SUMIFS(INDEX('Payer Participation Data'!$F$10:$BM$59,0,MATCH(CONCATENATE($J1962,L$6),'Payer Participation Data'!$F$8:$BM$8,0)),'Payer Participation Data'!$B$10:$B$59,$C1962,'Payer Participation Data'!$C$10:$C$59,$D1962)),"-",SUMIFS(INDEX('Payer Participation Data'!$F$10:$BM$59,0,MATCH(CONCATENATE($J1962,L$6),'Payer Participation Data'!$F$8:$BM$8,0)),'Payer Participation Data'!$B$10:$B$59,$C1962,'Payer Participation Data'!$C$10:$C$59,$D1962))</f>
        <v>0</v>
      </c>
      <c r="M1962" s="264">
        <f>IF(ISNA(SUMIFS(INDEX('Payer Participation Data'!$F$10:$BM$59,0,MATCH(CONCATENATE($J1962,M$6),'Payer Participation Data'!$F$8:$BM$8,0)),'Payer Participation Data'!$B$10:$B$59,$C1962,'Payer Participation Data'!$C$10:$C$59,$D1962)),"-",SUMIFS(INDEX('Payer Participation Data'!$F$10:$BM$59,0,MATCH(CONCATENATE($J1962,M$6),'Payer Participation Data'!$F$8:$BM$8,0)),'Payer Participation Data'!$B$10:$B$59,$C1962,'Payer Participation Data'!$C$10:$C$59,$D1962))</f>
        <v>0</v>
      </c>
    </row>
    <row r="1963" spans="2:13" x14ac:dyDescent="0.35">
      <c r="B1963" s="127" t="s">
        <v>80</v>
      </c>
      <c r="C1963" s="169" t="str">
        <f>IF(ISBLANK('Payer Participation Data'!$B$107),"-",'Payer Participation Data'!$B$107)</f>
        <v>-</v>
      </c>
      <c r="D1963" s="169" t="str">
        <f>IF(ISBLANK('Payer Participation Data'!$C$107),"-",'Payer Participation Data'!$C$107)</f>
        <v>-</v>
      </c>
      <c r="E1963" s="169" t="str">
        <f>IF(ISBLANK('Payer Participation Data'!$D$107),"-",'Payer Participation Data'!$D$107)</f>
        <v>-</v>
      </c>
      <c r="F1963" s="169" t="str">
        <f>IF(ISBLANK('Payer Participation Data'!$E$107),"-",'Payer Participation Data'!$E$107)</f>
        <v>-</v>
      </c>
      <c r="G1963" s="260">
        <v>1</v>
      </c>
      <c r="H1963" s="260">
        <v>4</v>
      </c>
      <c r="I1963" s="260">
        <v>5</v>
      </c>
      <c r="J1963" s="102" t="str">
        <f t="shared" si="77"/>
        <v>451</v>
      </c>
      <c r="K1963" s="102" t="s">
        <v>30</v>
      </c>
      <c r="L1963" s="263">
        <f>IF(ISNA(SUMIFS(INDEX('Payer Participation Data'!$F$10:$BM$59,0,MATCH(CONCATENATE($J1963,L$6),'Payer Participation Data'!$F$8:$BM$8,0)),'Payer Participation Data'!$B$10:$B$59,$C1963,'Payer Participation Data'!$C$10:$C$59,$D1963)),"-",SUMIFS(INDEX('Payer Participation Data'!$F$10:$BM$59,0,MATCH(CONCATENATE($J1963,L$6),'Payer Participation Data'!$F$8:$BM$8,0)),'Payer Participation Data'!$B$10:$B$59,$C1963,'Payer Participation Data'!$C$10:$C$59,$D1963))</f>
        <v>0</v>
      </c>
      <c r="M1963" s="264">
        <f>IF(ISNA(SUMIFS(INDEX('Payer Participation Data'!$F$10:$BM$59,0,MATCH(CONCATENATE($J1963,M$6),'Payer Participation Data'!$F$8:$BM$8,0)),'Payer Participation Data'!$B$10:$B$59,$C1963,'Payer Participation Data'!$C$10:$C$59,$D1963)),"-",SUMIFS(INDEX('Payer Participation Data'!$F$10:$BM$59,0,MATCH(CONCATENATE($J1963,M$6),'Payer Participation Data'!$F$8:$BM$8,0)),'Payer Participation Data'!$B$10:$B$59,$C1963,'Payer Participation Data'!$C$10:$C$59,$D1963))</f>
        <v>0</v>
      </c>
    </row>
    <row r="1964" spans="2:13" x14ac:dyDescent="0.35">
      <c r="B1964" s="127" t="s">
        <v>80</v>
      </c>
      <c r="C1964" s="169" t="str">
        <f>IF(ISBLANK('Payer Participation Data'!$B$107),"-",'Payer Participation Data'!$B$107)</f>
        <v>-</v>
      </c>
      <c r="D1964" s="169" t="str">
        <f>IF(ISBLANK('Payer Participation Data'!$C$107),"-",'Payer Participation Data'!$C$107)</f>
        <v>-</v>
      </c>
      <c r="E1964" s="169" t="str">
        <f>IF(ISBLANK('Payer Participation Data'!$D$107),"-",'Payer Participation Data'!$D$107)</f>
        <v>-</v>
      </c>
      <c r="F1964" s="169" t="str">
        <f>IF(ISBLANK('Payer Participation Data'!$E$107),"-",'Payer Participation Data'!$E$107)</f>
        <v>-</v>
      </c>
      <c r="G1964" s="261">
        <v>2</v>
      </c>
      <c r="H1964" s="261">
        <v>4</v>
      </c>
      <c r="I1964" s="261">
        <v>5</v>
      </c>
      <c r="J1964" s="128" t="str">
        <f t="shared" si="77"/>
        <v>452</v>
      </c>
      <c r="K1964" s="128" t="s">
        <v>30</v>
      </c>
      <c r="L1964" s="263">
        <f>IF(ISNA(SUMIFS(INDEX('Payer Participation Data'!$F$10:$BM$59,0,MATCH(CONCATENATE($J1964,L$6),'Payer Participation Data'!$F$8:$BM$8,0)),'Payer Participation Data'!$B$10:$B$59,$C1964,'Payer Participation Data'!$C$10:$C$59,$D1964)),"-",SUMIFS(INDEX('Payer Participation Data'!$F$10:$BM$59,0,MATCH(CONCATENATE($J1964,L$6),'Payer Participation Data'!$F$8:$BM$8,0)),'Payer Participation Data'!$B$10:$B$59,$C1964,'Payer Participation Data'!$C$10:$C$59,$D1964))</f>
        <v>0</v>
      </c>
      <c r="M1964" s="264">
        <f>IF(ISNA(SUMIFS(INDEX('Payer Participation Data'!$F$10:$BM$59,0,MATCH(CONCATENATE($J1964,M$6),'Payer Participation Data'!$F$8:$BM$8,0)),'Payer Participation Data'!$B$10:$B$59,$C1964,'Payer Participation Data'!$C$10:$C$59,$D1964)),"-",SUMIFS(INDEX('Payer Participation Data'!$F$10:$BM$59,0,MATCH(CONCATENATE($J1964,M$6),'Payer Participation Data'!$F$8:$BM$8,0)),'Payer Participation Data'!$B$10:$B$59,$C1964,'Payer Participation Data'!$C$10:$C$59,$D1964))</f>
        <v>0</v>
      </c>
    </row>
    <row r="1965" spans="2:13" x14ac:dyDescent="0.35">
      <c r="B1965" s="127" t="s">
        <v>80</v>
      </c>
      <c r="C1965" s="169" t="str">
        <f>IF(ISBLANK('Payer Participation Data'!$B$107),"-",'Payer Participation Data'!$B$107)</f>
        <v>-</v>
      </c>
      <c r="D1965" s="169" t="str">
        <f>IF(ISBLANK('Payer Participation Data'!$C$107),"-",'Payer Participation Data'!$C$107)</f>
        <v>-</v>
      </c>
      <c r="E1965" s="169" t="str">
        <f>IF(ISBLANK('Payer Participation Data'!$D$107),"-",'Payer Participation Data'!$D$107)</f>
        <v>-</v>
      </c>
      <c r="F1965" s="169" t="str">
        <f>IF(ISBLANK('Payer Participation Data'!$E$107),"-",'Payer Participation Data'!$E$107)</f>
        <v>-</v>
      </c>
      <c r="G1965" s="260">
        <v>3</v>
      </c>
      <c r="H1965" s="260">
        <v>4</v>
      </c>
      <c r="I1965" s="260">
        <v>5</v>
      </c>
      <c r="J1965" s="102" t="str">
        <f t="shared" si="77"/>
        <v>453</v>
      </c>
      <c r="K1965" s="102" t="s">
        <v>30</v>
      </c>
      <c r="L1965" s="263">
        <f>IF(ISNA(SUMIFS(INDEX('Payer Participation Data'!$F$10:$BM$59,0,MATCH(CONCATENATE($J1965,L$6),'Payer Participation Data'!$F$8:$BM$8,0)),'Payer Participation Data'!$B$10:$B$59,$C1965,'Payer Participation Data'!$C$10:$C$59,$D1965)),"-",SUMIFS(INDEX('Payer Participation Data'!$F$10:$BM$59,0,MATCH(CONCATENATE($J1965,L$6),'Payer Participation Data'!$F$8:$BM$8,0)),'Payer Participation Data'!$B$10:$B$59,$C1965,'Payer Participation Data'!$C$10:$C$59,$D1965))</f>
        <v>0</v>
      </c>
      <c r="M1965" s="264">
        <f>IF(ISNA(SUMIFS(INDEX('Payer Participation Data'!$F$10:$BM$59,0,MATCH(CONCATENATE($J1965,M$6),'Payer Participation Data'!$F$8:$BM$8,0)),'Payer Participation Data'!$B$10:$B$59,$C1965,'Payer Participation Data'!$C$10:$C$59,$D1965)),"-",SUMIFS(INDEX('Payer Participation Data'!$F$10:$BM$59,0,MATCH(CONCATENATE($J1965,M$6),'Payer Participation Data'!$F$8:$BM$8,0)),'Payer Participation Data'!$B$10:$B$59,$C1965,'Payer Participation Data'!$C$10:$C$59,$D1965))</f>
        <v>0</v>
      </c>
    </row>
    <row r="1966" spans="2:13" x14ac:dyDescent="0.35">
      <c r="B1966" s="127" t="s">
        <v>80</v>
      </c>
      <c r="C1966" s="169" t="str">
        <f>IF(ISBLANK('Payer Participation Data'!$B$107),"-",'Payer Participation Data'!$B$107)</f>
        <v>-</v>
      </c>
      <c r="D1966" s="169" t="str">
        <f>IF(ISBLANK('Payer Participation Data'!$C$107),"-",'Payer Participation Data'!$C$107)</f>
        <v>-</v>
      </c>
      <c r="E1966" s="169" t="str">
        <f>IF(ISBLANK('Payer Participation Data'!$D$107),"-",'Payer Participation Data'!$D$107)</f>
        <v>-</v>
      </c>
      <c r="F1966" s="169" t="str">
        <f>IF(ISBLANK('Payer Participation Data'!$E$107),"-",'Payer Participation Data'!$E$107)</f>
        <v>-</v>
      </c>
      <c r="G1966" s="261">
        <v>4</v>
      </c>
      <c r="H1966" s="261">
        <v>4</v>
      </c>
      <c r="I1966" s="261">
        <v>5</v>
      </c>
      <c r="J1966" s="128" t="str">
        <f t="shared" si="77"/>
        <v>454</v>
      </c>
      <c r="K1966" s="128" t="s">
        <v>30</v>
      </c>
      <c r="L1966" s="263">
        <f>IF(ISNA(SUMIFS(INDEX('Payer Participation Data'!$F$10:$BM$59,0,MATCH(CONCATENATE($J1966,L$6),'Payer Participation Data'!$F$8:$BM$8,0)),'Payer Participation Data'!$B$10:$B$59,$C1966,'Payer Participation Data'!$C$10:$C$59,$D1966)),"-",SUMIFS(INDEX('Payer Participation Data'!$F$10:$BM$59,0,MATCH(CONCATENATE($J1966,L$6),'Payer Participation Data'!$F$8:$BM$8,0)),'Payer Participation Data'!$B$10:$B$59,$C1966,'Payer Participation Data'!$C$10:$C$59,$D1966))</f>
        <v>0</v>
      </c>
      <c r="M1966" s="264">
        <f>IF(ISNA(SUMIFS(INDEX('Payer Participation Data'!$F$10:$BM$59,0,MATCH(CONCATENATE($J1966,M$6),'Payer Participation Data'!$F$8:$BM$8,0)),'Payer Participation Data'!$B$10:$B$59,$C1966,'Payer Participation Data'!$C$10:$C$59,$D1966)),"-",SUMIFS(INDEX('Payer Participation Data'!$F$10:$BM$59,0,MATCH(CONCATENATE($J1966,M$6),'Payer Participation Data'!$F$8:$BM$8,0)),'Payer Participation Data'!$B$10:$B$59,$C1966,'Payer Participation Data'!$C$10:$C$59,$D1966))</f>
        <v>0</v>
      </c>
    </row>
    <row r="1967" spans="2:13" x14ac:dyDescent="0.35">
      <c r="B1967" s="127" t="s">
        <v>80</v>
      </c>
      <c r="C1967" s="169" t="str">
        <f>IF(ISBLANK('Payer Participation Data'!$B$108),"-",'Payer Participation Data'!$B$108)</f>
        <v>-</v>
      </c>
      <c r="D1967" s="169" t="str">
        <f>IF(ISBLANK('Payer Participation Data'!$C$108),"-",'Payer Participation Data'!$C$108)</f>
        <v>-</v>
      </c>
      <c r="E1967" s="169" t="str">
        <f>IF(ISBLANK('Payer Participation Data'!$D$108),"-",'Payer Participation Data'!$D$108)</f>
        <v>-</v>
      </c>
      <c r="F1967" s="169" t="str">
        <f>IF(ISBLANK('Payer Participation Data'!$E$108),"-",'Payer Participation Data'!$E$108)</f>
        <v>-</v>
      </c>
      <c r="G1967" s="260">
        <v>1</v>
      </c>
      <c r="H1967" s="260" t="s">
        <v>64</v>
      </c>
      <c r="I1967" s="260" t="s">
        <v>64</v>
      </c>
      <c r="J1967" s="102" t="str">
        <f t="shared" ref="J1967:J2006" si="78">CONCATENATE(H1967,I1967,G1967)</f>
        <v>BaselineBaseline1</v>
      </c>
      <c r="K1967" s="102" t="s">
        <v>30</v>
      </c>
      <c r="L1967" s="263">
        <f>IF(ISNA(SUMIFS(INDEX('Payer Participation Data'!$F$10:$BM$59,0,MATCH(CONCATENATE($J1967,L$6),'Payer Participation Data'!$F$8:$BM$8,0)),'Payer Participation Data'!$B$10:$B$59,$C1967,'Payer Participation Data'!$C$10:$C$59,$D1967)),"-",SUMIFS(INDEX('Payer Participation Data'!$F$10:$BM$59,0,MATCH(CONCATENATE($J1967,L$6),'Payer Participation Data'!$F$8:$BM$8,0)),'Payer Participation Data'!$B$10:$B$59,$C1967,'Payer Participation Data'!$C$10:$C$59,$D1967))</f>
        <v>0</v>
      </c>
      <c r="M1967" s="264">
        <f>IF(ISNA(SUMIFS(INDEX('Payer Participation Data'!$F$10:$BM$59,0,MATCH(CONCATENATE($J1967,M$6),'Payer Participation Data'!$F$8:$BM$8,0)),'Payer Participation Data'!$B$10:$B$59,$C1967,'Payer Participation Data'!$C$10:$C$59,$D1967)),"-",SUMIFS(INDEX('Payer Participation Data'!$F$10:$BM$59,0,MATCH(CONCATENATE($J1967,M$6),'Payer Participation Data'!$F$8:$BM$8,0)),'Payer Participation Data'!$B$10:$B$59,$C1967,'Payer Participation Data'!$C$10:$C$59,$D1967))</f>
        <v>0</v>
      </c>
    </row>
    <row r="1968" spans="2:13" x14ac:dyDescent="0.35">
      <c r="B1968" s="127" t="s">
        <v>80</v>
      </c>
      <c r="C1968" s="169" t="str">
        <f>IF(ISBLANK('Payer Participation Data'!$B$108),"-",'Payer Participation Data'!$B$108)</f>
        <v>-</v>
      </c>
      <c r="D1968" s="169" t="str">
        <f>IF(ISBLANK('Payer Participation Data'!$C$108),"-",'Payer Participation Data'!$C$108)</f>
        <v>-</v>
      </c>
      <c r="E1968" s="169" t="str">
        <f>IF(ISBLANK('Payer Participation Data'!$D$108),"-",'Payer Participation Data'!$D$108)</f>
        <v>-</v>
      </c>
      <c r="F1968" s="169" t="str">
        <f>IF(ISBLANK('Payer Participation Data'!$E$108),"-",'Payer Participation Data'!$E$108)</f>
        <v>-</v>
      </c>
      <c r="G1968" s="261">
        <v>2</v>
      </c>
      <c r="H1968" s="261" t="s">
        <v>64</v>
      </c>
      <c r="I1968" s="261" t="s">
        <v>64</v>
      </c>
      <c r="J1968" s="128" t="str">
        <f t="shared" si="78"/>
        <v>BaselineBaseline2</v>
      </c>
      <c r="K1968" s="128" t="s">
        <v>30</v>
      </c>
      <c r="L1968" s="263">
        <f>IF(ISNA(SUMIFS(INDEX('Payer Participation Data'!$F$10:$BM$59,0,MATCH(CONCATENATE($J1968,L$6),'Payer Participation Data'!$F$8:$BM$8,0)),'Payer Participation Data'!$B$10:$B$59,$C1968,'Payer Participation Data'!$C$10:$C$59,$D1968)),"-",SUMIFS(INDEX('Payer Participation Data'!$F$10:$BM$59,0,MATCH(CONCATENATE($J1968,L$6),'Payer Participation Data'!$F$8:$BM$8,0)),'Payer Participation Data'!$B$10:$B$59,$C1968,'Payer Participation Data'!$C$10:$C$59,$D1968))</f>
        <v>0</v>
      </c>
      <c r="M1968" s="264">
        <f>IF(ISNA(SUMIFS(INDEX('Payer Participation Data'!$F$10:$BM$59,0,MATCH(CONCATENATE($J1968,M$6),'Payer Participation Data'!$F$8:$BM$8,0)),'Payer Participation Data'!$B$10:$B$59,$C1968,'Payer Participation Data'!$C$10:$C$59,$D1968)),"-",SUMIFS(INDEX('Payer Participation Data'!$F$10:$BM$59,0,MATCH(CONCATENATE($J1968,M$6),'Payer Participation Data'!$F$8:$BM$8,0)),'Payer Participation Data'!$B$10:$B$59,$C1968,'Payer Participation Data'!$C$10:$C$59,$D1968))</f>
        <v>0</v>
      </c>
    </row>
    <row r="1969" spans="2:13" x14ac:dyDescent="0.35">
      <c r="B1969" s="127" t="s">
        <v>80</v>
      </c>
      <c r="C1969" s="169" t="str">
        <f>IF(ISBLANK('Payer Participation Data'!$B$108),"-",'Payer Participation Data'!$B$108)</f>
        <v>-</v>
      </c>
      <c r="D1969" s="169" t="str">
        <f>IF(ISBLANK('Payer Participation Data'!$C$108),"-",'Payer Participation Data'!$C$108)</f>
        <v>-</v>
      </c>
      <c r="E1969" s="169" t="str">
        <f>IF(ISBLANK('Payer Participation Data'!$D$108),"-",'Payer Participation Data'!$D$108)</f>
        <v>-</v>
      </c>
      <c r="F1969" s="169" t="str">
        <f>IF(ISBLANK('Payer Participation Data'!$E$108),"-",'Payer Participation Data'!$E$108)</f>
        <v>-</v>
      </c>
      <c r="G1969" s="260">
        <v>3</v>
      </c>
      <c r="H1969" s="260" t="s">
        <v>64</v>
      </c>
      <c r="I1969" s="260" t="s">
        <v>64</v>
      </c>
      <c r="J1969" s="102" t="str">
        <f t="shared" si="78"/>
        <v>BaselineBaseline3</v>
      </c>
      <c r="K1969" s="102" t="s">
        <v>30</v>
      </c>
      <c r="L1969" s="263">
        <f>IF(ISNA(SUMIFS(INDEX('Payer Participation Data'!$F$10:$BM$59,0,MATCH(CONCATENATE($J1969,L$6),'Payer Participation Data'!$F$8:$BM$8,0)),'Payer Participation Data'!$B$10:$B$59,$C1969,'Payer Participation Data'!$C$10:$C$59,$D1969)),"-",SUMIFS(INDEX('Payer Participation Data'!$F$10:$BM$59,0,MATCH(CONCATENATE($J1969,L$6),'Payer Participation Data'!$F$8:$BM$8,0)),'Payer Participation Data'!$B$10:$B$59,$C1969,'Payer Participation Data'!$C$10:$C$59,$D1969))</f>
        <v>0</v>
      </c>
      <c r="M1969" s="264">
        <f>IF(ISNA(SUMIFS(INDEX('Payer Participation Data'!$F$10:$BM$59,0,MATCH(CONCATENATE($J1969,M$6),'Payer Participation Data'!$F$8:$BM$8,0)),'Payer Participation Data'!$B$10:$B$59,$C1969,'Payer Participation Data'!$C$10:$C$59,$D1969)),"-",SUMIFS(INDEX('Payer Participation Data'!$F$10:$BM$59,0,MATCH(CONCATENATE($J1969,M$6),'Payer Participation Data'!$F$8:$BM$8,0)),'Payer Participation Data'!$B$10:$B$59,$C1969,'Payer Participation Data'!$C$10:$C$59,$D1969))</f>
        <v>0</v>
      </c>
    </row>
    <row r="1970" spans="2:13" x14ac:dyDescent="0.35">
      <c r="B1970" s="127" t="s">
        <v>80</v>
      </c>
      <c r="C1970" s="169" t="str">
        <f>IF(ISBLANK('Payer Participation Data'!$B$108),"-",'Payer Participation Data'!$B$108)</f>
        <v>-</v>
      </c>
      <c r="D1970" s="169" t="str">
        <f>IF(ISBLANK('Payer Participation Data'!$C$108),"-",'Payer Participation Data'!$C$108)</f>
        <v>-</v>
      </c>
      <c r="E1970" s="169" t="str">
        <f>IF(ISBLANK('Payer Participation Data'!$D$108),"-",'Payer Participation Data'!$D$108)</f>
        <v>-</v>
      </c>
      <c r="F1970" s="169" t="str">
        <f>IF(ISBLANK('Payer Participation Data'!$E$108),"-",'Payer Participation Data'!$E$108)</f>
        <v>-</v>
      </c>
      <c r="G1970" s="261">
        <v>4</v>
      </c>
      <c r="H1970" s="261" t="s">
        <v>64</v>
      </c>
      <c r="I1970" s="261" t="s">
        <v>64</v>
      </c>
      <c r="J1970" s="128" t="str">
        <f t="shared" si="78"/>
        <v>BaselineBaseline4</v>
      </c>
      <c r="K1970" s="128" t="s">
        <v>30</v>
      </c>
      <c r="L1970" s="263">
        <f>IF(ISNA(SUMIFS(INDEX('Payer Participation Data'!$F$10:$BM$59,0,MATCH(CONCATENATE($J1970,L$6),'Payer Participation Data'!$F$8:$BM$8,0)),'Payer Participation Data'!$B$10:$B$59,$C1970,'Payer Participation Data'!$C$10:$C$59,$D1970)),"-",SUMIFS(INDEX('Payer Participation Data'!$F$10:$BM$59,0,MATCH(CONCATENATE($J1970,L$6),'Payer Participation Data'!$F$8:$BM$8,0)),'Payer Participation Data'!$B$10:$B$59,$C1970,'Payer Participation Data'!$C$10:$C$59,$D1970))</f>
        <v>0</v>
      </c>
      <c r="M1970" s="264">
        <f>IF(ISNA(SUMIFS(INDEX('Payer Participation Data'!$F$10:$BM$59,0,MATCH(CONCATENATE($J1970,M$6),'Payer Participation Data'!$F$8:$BM$8,0)),'Payer Participation Data'!$B$10:$B$59,$C1970,'Payer Participation Data'!$C$10:$C$59,$D1970)),"-",SUMIFS(INDEX('Payer Participation Data'!$F$10:$BM$59,0,MATCH(CONCATENATE($J1970,M$6),'Payer Participation Data'!$F$8:$BM$8,0)),'Payer Participation Data'!$B$10:$B$59,$C1970,'Payer Participation Data'!$C$10:$C$59,$D1970))</f>
        <v>0</v>
      </c>
    </row>
    <row r="1971" spans="2:13" x14ac:dyDescent="0.35">
      <c r="B1971" s="127" t="s">
        <v>80</v>
      </c>
      <c r="C1971" s="169" t="str">
        <f>IF(ISBLANK('Payer Participation Data'!$B$108),"-",'Payer Participation Data'!$B$108)</f>
        <v>-</v>
      </c>
      <c r="D1971" s="169" t="str">
        <f>IF(ISBLANK('Payer Participation Data'!$C$108),"-",'Payer Participation Data'!$C$108)</f>
        <v>-</v>
      </c>
      <c r="E1971" s="169" t="str">
        <f>IF(ISBLANK('Payer Participation Data'!$D$108),"-",'Payer Participation Data'!$D$108)</f>
        <v>-</v>
      </c>
      <c r="F1971" s="169" t="str">
        <f>IF(ISBLANK('Payer Participation Data'!$E$108),"-",'Payer Participation Data'!$E$108)</f>
        <v>-</v>
      </c>
      <c r="G1971" s="260">
        <v>1</v>
      </c>
      <c r="H1971" s="260">
        <v>1</v>
      </c>
      <c r="I1971" s="260">
        <v>5</v>
      </c>
      <c r="J1971" s="102" t="str">
        <f t="shared" si="78"/>
        <v>151</v>
      </c>
      <c r="K1971" s="102" t="s">
        <v>30</v>
      </c>
      <c r="L1971" s="263">
        <f>IF(ISNA(SUMIFS(INDEX('Payer Participation Data'!$F$10:$BM$59,0,MATCH(CONCATENATE($J1971,L$6),'Payer Participation Data'!$F$8:$BM$8,0)),'Payer Participation Data'!$B$10:$B$59,$C1971,'Payer Participation Data'!$C$10:$C$59,$D1971)),"-",SUMIFS(INDEX('Payer Participation Data'!$F$10:$BM$59,0,MATCH(CONCATENATE($J1971,L$6),'Payer Participation Data'!$F$8:$BM$8,0)),'Payer Participation Data'!$B$10:$B$59,$C1971,'Payer Participation Data'!$C$10:$C$59,$D1971))</f>
        <v>0</v>
      </c>
      <c r="M1971" s="264">
        <f>IF(ISNA(SUMIFS(INDEX('Payer Participation Data'!$F$10:$BM$59,0,MATCH(CONCATENATE($J1971,M$6),'Payer Participation Data'!$F$8:$BM$8,0)),'Payer Participation Data'!$B$10:$B$59,$C1971,'Payer Participation Data'!$C$10:$C$59,$D1971)),"-",SUMIFS(INDEX('Payer Participation Data'!$F$10:$BM$59,0,MATCH(CONCATENATE($J1971,M$6),'Payer Participation Data'!$F$8:$BM$8,0)),'Payer Participation Data'!$B$10:$B$59,$C1971,'Payer Participation Data'!$C$10:$C$59,$D1971))</f>
        <v>0</v>
      </c>
    </row>
    <row r="1972" spans="2:13" x14ac:dyDescent="0.35">
      <c r="B1972" s="127" t="s">
        <v>80</v>
      </c>
      <c r="C1972" s="169" t="str">
        <f>IF(ISBLANK('Payer Participation Data'!$B$108),"-",'Payer Participation Data'!$B$108)</f>
        <v>-</v>
      </c>
      <c r="D1972" s="169" t="str">
        <f>IF(ISBLANK('Payer Participation Data'!$C$108),"-",'Payer Participation Data'!$C$108)</f>
        <v>-</v>
      </c>
      <c r="E1972" s="169" t="str">
        <f>IF(ISBLANK('Payer Participation Data'!$D$108),"-",'Payer Participation Data'!$D$108)</f>
        <v>-</v>
      </c>
      <c r="F1972" s="169" t="str">
        <f>IF(ISBLANK('Payer Participation Data'!$E$108),"-",'Payer Participation Data'!$E$108)</f>
        <v>-</v>
      </c>
      <c r="G1972" s="261">
        <v>2</v>
      </c>
      <c r="H1972" s="261">
        <v>1</v>
      </c>
      <c r="I1972" s="261">
        <v>5</v>
      </c>
      <c r="J1972" s="128" t="str">
        <f t="shared" si="78"/>
        <v>152</v>
      </c>
      <c r="K1972" s="128" t="s">
        <v>30</v>
      </c>
      <c r="L1972" s="263">
        <f>IF(ISNA(SUMIFS(INDEX('Payer Participation Data'!$F$10:$BM$59,0,MATCH(CONCATENATE($J1972,L$6),'Payer Participation Data'!$F$8:$BM$8,0)),'Payer Participation Data'!$B$10:$B$59,$C1972,'Payer Participation Data'!$C$10:$C$59,$D1972)),"-",SUMIFS(INDEX('Payer Participation Data'!$F$10:$BM$59,0,MATCH(CONCATENATE($J1972,L$6),'Payer Participation Data'!$F$8:$BM$8,0)),'Payer Participation Data'!$B$10:$B$59,$C1972,'Payer Participation Data'!$C$10:$C$59,$D1972))</f>
        <v>0</v>
      </c>
      <c r="M1972" s="264">
        <f>IF(ISNA(SUMIFS(INDEX('Payer Participation Data'!$F$10:$BM$59,0,MATCH(CONCATENATE($J1972,M$6),'Payer Participation Data'!$F$8:$BM$8,0)),'Payer Participation Data'!$B$10:$B$59,$C1972,'Payer Participation Data'!$C$10:$C$59,$D1972)),"-",SUMIFS(INDEX('Payer Participation Data'!$F$10:$BM$59,0,MATCH(CONCATENATE($J1972,M$6),'Payer Participation Data'!$F$8:$BM$8,0)),'Payer Participation Data'!$B$10:$B$59,$C1972,'Payer Participation Data'!$C$10:$C$59,$D1972))</f>
        <v>0</v>
      </c>
    </row>
    <row r="1973" spans="2:13" x14ac:dyDescent="0.35">
      <c r="B1973" s="127" t="s">
        <v>80</v>
      </c>
      <c r="C1973" s="169" t="str">
        <f>IF(ISBLANK('Payer Participation Data'!$B$108),"-",'Payer Participation Data'!$B$108)</f>
        <v>-</v>
      </c>
      <c r="D1973" s="169" t="str">
        <f>IF(ISBLANK('Payer Participation Data'!$C$108),"-",'Payer Participation Data'!$C$108)</f>
        <v>-</v>
      </c>
      <c r="E1973" s="169" t="str">
        <f>IF(ISBLANK('Payer Participation Data'!$D$108),"-",'Payer Participation Data'!$D$108)</f>
        <v>-</v>
      </c>
      <c r="F1973" s="169" t="str">
        <f>IF(ISBLANK('Payer Participation Data'!$E$108),"-",'Payer Participation Data'!$E$108)</f>
        <v>-</v>
      </c>
      <c r="G1973" s="260">
        <v>3</v>
      </c>
      <c r="H1973" s="260">
        <v>1</v>
      </c>
      <c r="I1973" s="260">
        <v>5</v>
      </c>
      <c r="J1973" s="102" t="str">
        <f t="shared" si="78"/>
        <v>153</v>
      </c>
      <c r="K1973" s="102" t="s">
        <v>30</v>
      </c>
      <c r="L1973" s="263">
        <f>IF(ISNA(SUMIFS(INDEX('Payer Participation Data'!$F$10:$BM$59,0,MATCH(CONCATENATE($J1973,L$6),'Payer Participation Data'!$F$8:$BM$8,0)),'Payer Participation Data'!$B$10:$B$59,$C1973,'Payer Participation Data'!$C$10:$C$59,$D1973)),"-",SUMIFS(INDEX('Payer Participation Data'!$F$10:$BM$59,0,MATCH(CONCATENATE($J1973,L$6),'Payer Participation Data'!$F$8:$BM$8,0)),'Payer Participation Data'!$B$10:$B$59,$C1973,'Payer Participation Data'!$C$10:$C$59,$D1973))</f>
        <v>0</v>
      </c>
      <c r="M1973" s="264">
        <f>IF(ISNA(SUMIFS(INDEX('Payer Participation Data'!$F$10:$BM$59,0,MATCH(CONCATENATE($J1973,M$6),'Payer Participation Data'!$F$8:$BM$8,0)),'Payer Participation Data'!$B$10:$B$59,$C1973,'Payer Participation Data'!$C$10:$C$59,$D1973)),"-",SUMIFS(INDEX('Payer Participation Data'!$F$10:$BM$59,0,MATCH(CONCATENATE($J1973,M$6),'Payer Participation Data'!$F$8:$BM$8,0)),'Payer Participation Data'!$B$10:$B$59,$C1973,'Payer Participation Data'!$C$10:$C$59,$D1973))</f>
        <v>0</v>
      </c>
    </row>
    <row r="1974" spans="2:13" x14ac:dyDescent="0.35">
      <c r="B1974" s="127" t="s">
        <v>80</v>
      </c>
      <c r="C1974" s="169" t="str">
        <f>IF(ISBLANK('Payer Participation Data'!$B$108),"-",'Payer Participation Data'!$B$108)</f>
        <v>-</v>
      </c>
      <c r="D1974" s="169" t="str">
        <f>IF(ISBLANK('Payer Participation Data'!$C$108),"-",'Payer Participation Data'!$C$108)</f>
        <v>-</v>
      </c>
      <c r="E1974" s="169" t="str">
        <f>IF(ISBLANK('Payer Participation Data'!$D$108),"-",'Payer Participation Data'!$D$108)</f>
        <v>-</v>
      </c>
      <c r="F1974" s="169" t="str">
        <f>IF(ISBLANK('Payer Participation Data'!$E$108),"-",'Payer Participation Data'!$E$108)</f>
        <v>-</v>
      </c>
      <c r="G1974" s="261">
        <v>4</v>
      </c>
      <c r="H1974" s="261">
        <v>1</v>
      </c>
      <c r="I1974" s="261">
        <v>5</v>
      </c>
      <c r="J1974" s="128" t="str">
        <f t="shared" si="78"/>
        <v>154</v>
      </c>
      <c r="K1974" s="128" t="s">
        <v>30</v>
      </c>
      <c r="L1974" s="263">
        <f>IF(ISNA(SUMIFS(INDEX('Payer Participation Data'!$F$10:$BM$59,0,MATCH(CONCATENATE($J1974,L$6),'Payer Participation Data'!$F$8:$BM$8,0)),'Payer Participation Data'!$B$10:$B$59,$C1974,'Payer Participation Data'!$C$10:$C$59,$D1974)),"-",SUMIFS(INDEX('Payer Participation Data'!$F$10:$BM$59,0,MATCH(CONCATENATE($J1974,L$6),'Payer Participation Data'!$F$8:$BM$8,0)),'Payer Participation Data'!$B$10:$B$59,$C1974,'Payer Participation Data'!$C$10:$C$59,$D1974))</f>
        <v>0</v>
      </c>
      <c r="M1974" s="264">
        <f>IF(ISNA(SUMIFS(INDEX('Payer Participation Data'!$F$10:$BM$59,0,MATCH(CONCATENATE($J1974,M$6),'Payer Participation Data'!$F$8:$BM$8,0)),'Payer Participation Data'!$B$10:$B$59,$C1974,'Payer Participation Data'!$C$10:$C$59,$D1974)),"-",SUMIFS(INDEX('Payer Participation Data'!$F$10:$BM$59,0,MATCH(CONCATENATE($J1974,M$6),'Payer Participation Data'!$F$8:$BM$8,0)),'Payer Participation Data'!$B$10:$B$59,$C1974,'Payer Participation Data'!$C$10:$C$59,$D1974))</f>
        <v>0</v>
      </c>
    </row>
    <row r="1975" spans="2:13" x14ac:dyDescent="0.35">
      <c r="B1975" s="127" t="s">
        <v>80</v>
      </c>
      <c r="C1975" s="169" t="str">
        <f>IF(ISBLANK('Payer Participation Data'!$B$108),"-",'Payer Participation Data'!$B$108)</f>
        <v>-</v>
      </c>
      <c r="D1975" s="169" t="str">
        <f>IF(ISBLANK('Payer Participation Data'!$C$108),"-",'Payer Participation Data'!$C$108)</f>
        <v>-</v>
      </c>
      <c r="E1975" s="169" t="str">
        <f>IF(ISBLANK('Payer Participation Data'!$D$108),"-",'Payer Participation Data'!$D$108)</f>
        <v>-</v>
      </c>
      <c r="F1975" s="169" t="str">
        <f>IF(ISBLANK('Payer Participation Data'!$E$108),"-",'Payer Participation Data'!$E$108)</f>
        <v>-</v>
      </c>
      <c r="G1975" s="260">
        <v>1</v>
      </c>
      <c r="H1975" s="260">
        <v>2</v>
      </c>
      <c r="I1975" s="260">
        <v>5</v>
      </c>
      <c r="J1975" s="102" t="str">
        <f t="shared" si="78"/>
        <v>251</v>
      </c>
      <c r="K1975" s="102" t="s">
        <v>30</v>
      </c>
      <c r="L1975" s="263">
        <f>IF(ISNA(SUMIFS(INDEX('Payer Participation Data'!$F$10:$BM$59,0,MATCH(CONCATENATE($J1975,L$6),'Payer Participation Data'!$F$8:$BM$8,0)),'Payer Participation Data'!$B$10:$B$59,$C1975,'Payer Participation Data'!$C$10:$C$59,$D1975)),"-",SUMIFS(INDEX('Payer Participation Data'!$F$10:$BM$59,0,MATCH(CONCATENATE($J1975,L$6),'Payer Participation Data'!$F$8:$BM$8,0)),'Payer Participation Data'!$B$10:$B$59,$C1975,'Payer Participation Data'!$C$10:$C$59,$D1975))</f>
        <v>0</v>
      </c>
      <c r="M1975" s="264">
        <f>IF(ISNA(SUMIFS(INDEX('Payer Participation Data'!$F$10:$BM$59,0,MATCH(CONCATENATE($J1975,M$6),'Payer Participation Data'!$F$8:$BM$8,0)),'Payer Participation Data'!$B$10:$B$59,$C1975,'Payer Participation Data'!$C$10:$C$59,$D1975)),"-",SUMIFS(INDEX('Payer Participation Data'!$F$10:$BM$59,0,MATCH(CONCATENATE($J1975,M$6),'Payer Participation Data'!$F$8:$BM$8,0)),'Payer Participation Data'!$B$10:$B$59,$C1975,'Payer Participation Data'!$C$10:$C$59,$D1975))</f>
        <v>0</v>
      </c>
    </row>
    <row r="1976" spans="2:13" x14ac:dyDescent="0.35">
      <c r="B1976" s="127" t="s">
        <v>80</v>
      </c>
      <c r="C1976" s="169" t="str">
        <f>IF(ISBLANK('Payer Participation Data'!$B$108),"-",'Payer Participation Data'!$B$108)</f>
        <v>-</v>
      </c>
      <c r="D1976" s="169" t="str">
        <f>IF(ISBLANK('Payer Participation Data'!$C$108),"-",'Payer Participation Data'!$C$108)</f>
        <v>-</v>
      </c>
      <c r="E1976" s="169" t="str">
        <f>IF(ISBLANK('Payer Participation Data'!$D$108),"-",'Payer Participation Data'!$D$108)</f>
        <v>-</v>
      </c>
      <c r="F1976" s="169" t="str">
        <f>IF(ISBLANK('Payer Participation Data'!$E$108),"-",'Payer Participation Data'!$E$108)</f>
        <v>-</v>
      </c>
      <c r="G1976" s="261">
        <v>2</v>
      </c>
      <c r="H1976" s="261">
        <v>2</v>
      </c>
      <c r="I1976" s="261">
        <v>5</v>
      </c>
      <c r="J1976" s="128" t="str">
        <f t="shared" si="78"/>
        <v>252</v>
      </c>
      <c r="K1976" s="128" t="s">
        <v>30</v>
      </c>
      <c r="L1976" s="263">
        <f>IF(ISNA(SUMIFS(INDEX('Payer Participation Data'!$F$10:$BM$59,0,MATCH(CONCATENATE($J1976,L$6),'Payer Participation Data'!$F$8:$BM$8,0)),'Payer Participation Data'!$B$10:$B$59,$C1976,'Payer Participation Data'!$C$10:$C$59,$D1976)),"-",SUMIFS(INDEX('Payer Participation Data'!$F$10:$BM$59,0,MATCH(CONCATENATE($J1976,L$6),'Payer Participation Data'!$F$8:$BM$8,0)),'Payer Participation Data'!$B$10:$B$59,$C1976,'Payer Participation Data'!$C$10:$C$59,$D1976))</f>
        <v>0</v>
      </c>
      <c r="M1976" s="264">
        <f>IF(ISNA(SUMIFS(INDEX('Payer Participation Data'!$F$10:$BM$59,0,MATCH(CONCATENATE($J1976,M$6),'Payer Participation Data'!$F$8:$BM$8,0)),'Payer Participation Data'!$B$10:$B$59,$C1976,'Payer Participation Data'!$C$10:$C$59,$D1976)),"-",SUMIFS(INDEX('Payer Participation Data'!$F$10:$BM$59,0,MATCH(CONCATENATE($J1976,M$6),'Payer Participation Data'!$F$8:$BM$8,0)),'Payer Participation Data'!$B$10:$B$59,$C1976,'Payer Participation Data'!$C$10:$C$59,$D1976))</f>
        <v>0</v>
      </c>
    </row>
    <row r="1977" spans="2:13" x14ac:dyDescent="0.35">
      <c r="B1977" s="127" t="s">
        <v>80</v>
      </c>
      <c r="C1977" s="169" t="str">
        <f>IF(ISBLANK('Payer Participation Data'!$B$108),"-",'Payer Participation Data'!$B$108)</f>
        <v>-</v>
      </c>
      <c r="D1977" s="169" t="str">
        <f>IF(ISBLANK('Payer Participation Data'!$C$108),"-",'Payer Participation Data'!$C$108)</f>
        <v>-</v>
      </c>
      <c r="E1977" s="169" t="str">
        <f>IF(ISBLANK('Payer Participation Data'!$D$108),"-",'Payer Participation Data'!$D$108)</f>
        <v>-</v>
      </c>
      <c r="F1977" s="169" t="str">
        <f>IF(ISBLANK('Payer Participation Data'!$E$108),"-",'Payer Participation Data'!$E$108)</f>
        <v>-</v>
      </c>
      <c r="G1977" s="260">
        <v>3</v>
      </c>
      <c r="H1977" s="260">
        <v>2</v>
      </c>
      <c r="I1977" s="260">
        <v>5</v>
      </c>
      <c r="J1977" s="102" t="str">
        <f t="shared" si="78"/>
        <v>253</v>
      </c>
      <c r="K1977" s="102" t="s">
        <v>30</v>
      </c>
      <c r="L1977" s="263">
        <f>IF(ISNA(SUMIFS(INDEX('Payer Participation Data'!$F$10:$BM$59,0,MATCH(CONCATENATE($J1977,L$6),'Payer Participation Data'!$F$8:$BM$8,0)),'Payer Participation Data'!$B$10:$B$59,$C1977,'Payer Participation Data'!$C$10:$C$59,$D1977)),"-",SUMIFS(INDEX('Payer Participation Data'!$F$10:$BM$59,0,MATCH(CONCATENATE($J1977,L$6),'Payer Participation Data'!$F$8:$BM$8,0)),'Payer Participation Data'!$B$10:$B$59,$C1977,'Payer Participation Data'!$C$10:$C$59,$D1977))</f>
        <v>0</v>
      </c>
      <c r="M1977" s="264">
        <f>IF(ISNA(SUMIFS(INDEX('Payer Participation Data'!$F$10:$BM$59,0,MATCH(CONCATENATE($J1977,M$6),'Payer Participation Data'!$F$8:$BM$8,0)),'Payer Participation Data'!$B$10:$B$59,$C1977,'Payer Participation Data'!$C$10:$C$59,$D1977)),"-",SUMIFS(INDEX('Payer Participation Data'!$F$10:$BM$59,0,MATCH(CONCATENATE($J1977,M$6),'Payer Participation Data'!$F$8:$BM$8,0)),'Payer Participation Data'!$B$10:$B$59,$C1977,'Payer Participation Data'!$C$10:$C$59,$D1977))</f>
        <v>0</v>
      </c>
    </row>
    <row r="1978" spans="2:13" x14ac:dyDescent="0.35">
      <c r="B1978" s="127" t="s">
        <v>80</v>
      </c>
      <c r="C1978" s="169" t="str">
        <f>IF(ISBLANK('Payer Participation Data'!$B$108),"-",'Payer Participation Data'!$B$108)</f>
        <v>-</v>
      </c>
      <c r="D1978" s="169" t="str">
        <f>IF(ISBLANK('Payer Participation Data'!$C$108),"-",'Payer Participation Data'!$C$108)</f>
        <v>-</v>
      </c>
      <c r="E1978" s="169" t="str">
        <f>IF(ISBLANK('Payer Participation Data'!$D$108),"-",'Payer Participation Data'!$D$108)</f>
        <v>-</v>
      </c>
      <c r="F1978" s="169" t="str">
        <f>IF(ISBLANK('Payer Participation Data'!$E$108),"-",'Payer Participation Data'!$E$108)</f>
        <v>-</v>
      </c>
      <c r="G1978" s="261">
        <v>4</v>
      </c>
      <c r="H1978" s="261">
        <v>2</v>
      </c>
      <c r="I1978" s="261">
        <v>5</v>
      </c>
      <c r="J1978" s="128" t="str">
        <f t="shared" si="78"/>
        <v>254</v>
      </c>
      <c r="K1978" s="128" t="s">
        <v>30</v>
      </c>
      <c r="L1978" s="263">
        <f>IF(ISNA(SUMIFS(INDEX('Payer Participation Data'!$F$10:$BM$59,0,MATCH(CONCATENATE($J1978,L$6),'Payer Participation Data'!$F$8:$BM$8,0)),'Payer Participation Data'!$B$10:$B$59,$C1978,'Payer Participation Data'!$C$10:$C$59,$D1978)),"-",SUMIFS(INDEX('Payer Participation Data'!$F$10:$BM$59,0,MATCH(CONCATENATE($J1978,L$6),'Payer Participation Data'!$F$8:$BM$8,0)),'Payer Participation Data'!$B$10:$B$59,$C1978,'Payer Participation Data'!$C$10:$C$59,$D1978))</f>
        <v>0</v>
      </c>
      <c r="M1978" s="264">
        <f>IF(ISNA(SUMIFS(INDEX('Payer Participation Data'!$F$10:$BM$59,0,MATCH(CONCATENATE($J1978,M$6),'Payer Participation Data'!$F$8:$BM$8,0)),'Payer Participation Data'!$B$10:$B$59,$C1978,'Payer Participation Data'!$C$10:$C$59,$D1978)),"-",SUMIFS(INDEX('Payer Participation Data'!$F$10:$BM$59,0,MATCH(CONCATENATE($J1978,M$6),'Payer Participation Data'!$F$8:$BM$8,0)),'Payer Participation Data'!$B$10:$B$59,$C1978,'Payer Participation Data'!$C$10:$C$59,$D1978))</f>
        <v>0</v>
      </c>
    </row>
    <row r="1979" spans="2:13" x14ac:dyDescent="0.35">
      <c r="B1979" s="127" t="s">
        <v>80</v>
      </c>
      <c r="C1979" s="169" t="str">
        <f>IF(ISBLANK('Payer Participation Data'!$B$108),"-",'Payer Participation Data'!$B$108)</f>
        <v>-</v>
      </c>
      <c r="D1979" s="169" t="str">
        <f>IF(ISBLANK('Payer Participation Data'!$C$108),"-",'Payer Participation Data'!$C$108)</f>
        <v>-</v>
      </c>
      <c r="E1979" s="169" t="str">
        <f>IF(ISBLANK('Payer Participation Data'!$D$108),"-",'Payer Participation Data'!$D$108)</f>
        <v>-</v>
      </c>
      <c r="F1979" s="169" t="str">
        <f>IF(ISBLANK('Payer Participation Data'!$E$108),"-",'Payer Participation Data'!$E$108)</f>
        <v>-</v>
      </c>
      <c r="G1979" s="260">
        <v>1</v>
      </c>
      <c r="H1979" s="260">
        <v>3</v>
      </c>
      <c r="I1979" s="260">
        <v>5</v>
      </c>
      <c r="J1979" s="102" t="str">
        <f t="shared" si="78"/>
        <v>351</v>
      </c>
      <c r="K1979" s="102" t="s">
        <v>30</v>
      </c>
      <c r="L1979" s="263">
        <f>IF(ISNA(SUMIFS(INDEX('Payer Participation Data'!$F$10:$BM$59,0,MATCH(CONCATENATE($J1979,L$6),'Payer Participation Data'!$F$8:$BM$8,0)),'Payer Participation Data'!$B$10:$B$59,$C1979,'Payer Participation Data'!$C$10:$C$59,$D1979)),"-",SUMIFS(INDEX('Payer Participation Data'!$F$10:$BM$59,0,MATCH(CONCATENATE($J1979,L$6),'Payer Participation Data'!$F$8:$BM$8,0)),'Payer Participation Data'!$B$10:$B$59,$C1979,'Payer Participation Data'!$C$10:$C$59,$D1979))</f>
        <v>0</v>
      </c>
      <c r="M1979" s="264">
        <f>IF(ISNA(SUMIFS(INDEX('Payer Participation Data'!$F$10:$BM$59,0,MATCH(CONCATENATE($J1979,M$6),'Payer Participation Data'!$F$8:$BM$8,0)),'Payer Participation Data'!$B$10:$B$59,$C1979,'Payer Participation Data'!$C$10:$C$59,$D1979)),"-",SUMIFS(INDEX('Payer Participation Data'!$F$10:$BM$59,0,MATCH(CONCATENATE($J1979,M$6),'Payer Participation Data'!$F$8:$BM$8,0)),'Payer Participation Data'!$B$10:$B$59,$C1979,'Payer Participation Data'!$C$10:$C$59,$D1979))</f>
        <v>0</v>
      </c>
    </row>
    <row r="1980" spans="2:13" x14ac:dyDescent="0.35">
      <c r="B1980" s="127" t="s">
        <v>80</v>
      </c>
      <c r="C1980" s="169" t="str">
        <f>IF(ISBLANK('Payer Participation Data'!$B$108),"-",'Payer Participation Data'!$B$108)</f>
        <v>-</v>
      </c>
      <c r="D1980" s="169" t="str">
        <f>IF(ISBLANK('Payer Participation Data'!$C$108),"-",'Payer Participation Data'!$C$108)</f>
        <v>-</v>
      </c>
      <c r="E1980" s="169" t="str">
        <f>IF(ISBLANK('Payer Participation Data'!$D$108),"-",'Payer Participation Data'!$D$108)</f>
        <v>-</v>
      </c>
      <c r="F1980" s="169" t="str">
        <f>IF(ISBLANK('Payer Participation Data'!$E$108),"-",'Payer Participation Data'!$E$108)</f>
        <v>-</v>
      </c>
      <c r="G1980" s="261">
        <v>2</v>
      </c>
      <c r="H1980" s="261">
        <v>3</v>
      </c>
      <c r="I1980" s="261">
        <v>5</v>
      </c>
      <c r="J1980" s="128" t="str">
        <f t="shared" si="78"/>
        <v>352</v>
      </c>
      <c r="K1980" s="128" t="s">
        <v>30</v>
      </c>
      <c r="L1980" s="263">
        <f>IF(ISNA(SUMIFS(INDEX('Payer Participation Data'!$F$10:$BM$59,0,MATCH(CONCATENATE($J1980,L$6),'Payer Participation Data'!$F$8:$BM$8,0)),'Payer Participation Data'!$B$10:$B$59,$C1980,'Payer Participation Data'!$C$10:$C$59,$D1980)),"-",SUMIFS(INDEX('Payer Participation Data'!$F$10:$BM$59,0,MATCH(CONCATENATE($J1980,L$6),'Payer Participation Data'!$F$8:$BM$8,0)),'Payer Participation Data'!$B$10:$B$59,$C1980,'Payer Participation Data'!$C$10:$C$59,$D1980))</f>
        <v>0</v>
      </c>
      <c r="M1980" s="264">
        <f>IF(ISNA(SUMIFS(INDEX('Payer Participation Data'!$F$10:$BM$59,0,MATCH(CONCATENATE($J1980,M$6),'Payer Participation Data'!$F$8:$BM$8,0)),'Payer Participation Data'!$B$10:$B$59,$C1980,'Payer Participation Data'!$C$10:$C$59,$D1980)),"-",SUMIFS(INDEX('Payer Participation Data'!$F$10:$BM$59,0,MATCH(CONCATENATE($J1980,M$6),'Payer Participation Data'!$F$8:$BM$8,0)),'Payer Participation Data'!$B$10:$B$59,$C1980,'Payer Participation Data'!$C$10:$C$59,$D1980))</f>
        <v>0</v>
      </c>
    </row>
    <row r="1981" spans="2:13" x14ac:dyDescent="0.35">
      <c r="B1981" s="127" t="s">
        <v>80</v>
      </c>
      <c r="C1981" s="169" t="str">
        <f>IF(ISBLANK('Payer Participation Data'!$B$108),"-",'Payer Participation Data'!$B$108)</f>
        <v>-</v>
      </c>
      <c r="D1981" s="169" t="str">
        <f>IF(ISBLANK('Payer Participation Data'!$C$108),"-",'Payer Participation Data'!$C$108)</f>
        <v>-</v>
      </c>
      <c r="E1981" s="169" t="str">
        <f>IF(ISBLANK('Payer Participation Data'!$D$108),"-",'Payer Participation Data'!$D$108)</f>
        <v>-</v>
      </c>
      <c r="F1981" s="169" t="str">
        <f>IF(ISBLANK('Payer Participation Data'!$E$108),"-",'Payer Participation Data'!$E$108)</f>
        <v>-</v>
      </c>
      <c r="G1981" s="260">
        <v>3</v>
      </c>
      <c r="H1981" s="260">
        <v>3</v>
      </c>
      <c r="I1981" s="260">
        <v>5</v>
      </c>
      <c r="J1981" s="102" t="str">
        <f t="shared" si="78"/>
        <v>353</v>
      </c>
      <c r="K1981" s="102" t="s">
        <v>30</v>
      </c>
      <c r="L1981" s="263">
        <f>IF(ISNA(SUMIFS(INDEX('Payer Participation Data'!$F$10:$BM$59,0,MATCH(CONCATENATE($J1981,L$6),'Payer Participation Data'!$F$8:$BM$8,0)),'Payer Participation Data'!$B$10:$B$59,$C1981,'Payer Participation Data'!$C$10:$C$59,$D1981)),"-",SUMIFS(INDEX('Payer Participation Data'!$F$10:$BM$59,0,MATCH(CONCATENATE($J1981,L$6),'Payer Participation Data'!$F$8:$BM$8,0)),'Payer Participation Data'!$B$10:$B$59,$C1981,'Payer Participation Data'!$C$10:$C$59,$D1981))</f>
        <v>0</v>
      </c>
      <c r="M1981" s="264">
        <f>IF(ISNA(SUMIFS(INDEX('Payer Participation Data'!$F$10:$BM$59,0,MATCH(CONCATENATE($J1981,M$6),'Payer Participation Data'!$F$8:$BM$8,0)),'Payer Participation Data'!$B$10:$B$59,$C1981,'Payer Participation Data'!$C$10:$C$59,$D1981)),"-",SUMIFS(INDEX('Payer Participation Data'!$F$10:$BM$59,0,MATCH(CONCATENATE($J1981,M$6),'Payer Participation Data'!$F$8:$BM$8,0)),'Payer Participation Data'!$B$10:$B$59,$C1981,'Payer Participation Data'!$C$10:$C$59,$D1981))</f>
        <v>0</v>
      </c>
    </row>
    <row r="1982" spans="2:13" x14ac:dyDescent="0.35">
      <c r="B1982" s="127" t="s">
        <v>80</v>
      </c>
      <c r="C1982" s="169" t="str">
        <f>IF(ISBLANK('Payer Participation Data'!$B$108),"-",'Payer Participation Data'!$B$108)</f>
        <v>-</v>
      </c>
      <c r="D1982" s="169" t="str">
        <f>IF(ISBLANK('Payer Participation Data'!$C$108),"-",'Payer Participation Data'!$C$108)</f>
        <v>-</v>
      </c>
      <c r="E1982" s="169" t="str">
        <f>IF(ISBLANK('Payer Participation Data'!$D$108),"-",'Payer Participation Data'!$D$108)</f>
        <v>-</v>
      </c>
      <c r="F1982" s="169" t="str">
        <f>IF(ISBLANK('Payer Participation Data'!$E$108),"-",'Payer Participation Data'!$E$108)</f>
        <v>-</v>
      </c>
      <c r="G1982" s="261">
        <v>4</v>
      </c>
      <c r="H1982" s="261">
        <v>3</v>
      </c>
      <c r="I1982" s="261">
        <v>5</v>
      </c>
      <c r="J1982" s="128" t="str">
        <f t="shared" si="78"/>
        <v>354</v>
      </c>
      <c r="K1982" s="128" t="s">
        <v>30</v>
      </c>
      <c r="L1982" s="263">
        <f>IF(ISNA(SUMIFS(INDEX('Payer Participation Data'!$F$10:$BM$59,0,MATCH(CONCATENATE($J1982,L$6),'Payer Participation Data'!$F$8:$BM$8,0)),'Payer Participation Data'!$B$10:$B$59,$C1982,'Payer Participation Data'!$C$10:$C$59,$D1982)),"-",SUMIFS(INDEX('Payer Participation Data'!$F$10:$BM$59,0,MATCH(CONCATENATE($J1982,L$6),'Payer Participation Data'!$F$8:$BM$8,0)),'Payer Participation Data'!$B$10:$B$59,$C1982,'Payer Participation Data'!$C$10:$C$59,$D1982))</f>
        <v>0</v>
      </c>
      <c r="M1982" s="264">
        <f>IF(ISNA(SUMIFS(INDEX('Payer Participation Data'!$F$10:$BM$59,0,MATCH(CONCATENATE($J1982,M$6),'Payer Participation Data'!$F$8:$BM$8,0)),'Payer Participation Data'!$B$10:$B$59,$C1982,'Payer Participation Data'!$C$10:$C$59,$D1982)),"-",SUMIFS(INDEX('Payer Participation Data'!$F$10:$BM$59,0,MATCH(CONCATENATE($J1982,M$6),'Payer Participation Data'!$F$8:$BM$8,0)),'Payer Participation Data'!$B$10:$B$59,$C1982,'Payer Participation Data'!$C$10:$C$59,$D1982))</f>
        <v>0</v>
      </c>
    </row>
    <row r="1983" spans="2:13" x14ac:dyDescent="0.35">
      <c r="B1983" s="127" t="s">
        <v>80</v>
      </c>
      <c r="C1983" s="169" t="str">
        <f>IF(ISBLANK('Payer Participation Data'!$B$108),"-",'Payer Participation Data'!$B$108)</f>
        <v>-</v>
      </c>
      <c r="D1983" s="169" t="str">
        <f>IF(ISBLANK('Payer Participation Data'!$C$108),"-",'Payer Participation Data'!$C$108)</f>
        <v>-</v>
      </c>
      <c r="E1983" s="169" t="str">
        <f>IF(ISBLANK('Payer Participation Data'!$D$108),"-",'Payer Participation Data'!$D$108)</f>
        <v>-</v>
      </c>
      <c r="F1983" s="169" t="str">
        <f>IF(ISBLANK('Payer Participation Data'!$E$108),"-",'Payer Participation Data'!$E$108)</f>
        <v>-</v>
      </c>
      <c r="G1983" s="260">
        <v>1</v>
      </c>
      <c r="H1983" s="260">
        <v>4</v>
      </c>
      <c r="I1983" s="260">
        <v>5</v>
      </c>
      <c r="J1983" s="102" t="str">
        <f t="shared" si="78"/>
        <v>451</v>
      </c>
      <c r="K1983" s="102" t="s">
        <v>30</v>
      </c>
      <c r="L1983" s="263">
        <f>IF(ISNA(SUMIFS(INDEX('Payer Participation Data'!$F$10:$BM$59,0,MATCH(CONCATENATE($J1983,L$6),'Payer Participation Data'!$F$8:$BM$8,0)),'Payer Participation Data'!$B$10:$B$59,$C1983,'Payer Participation Data'!$C$10:$C$59,$D1983)),"-",SUMIFS(INDEX('Payer Participation Data'!$F$10:$BM$59,0,MATCH(CONCATENATE($J1983,L$6),'Payer Participation Data'!$F$8:$BM$8,0)),'Payer Participation Data'!$B$10:$B$59,$C1983,'Payer Participation Data'!$C$10:$C$59,$D1983))</f>
        <v>0</v>
      </c>
      <c r="M1983" s="264">
        <f>IF(ISNA(SUMIFS(INDEX('Payer Participation Data'!$F$10:$BM$59,0,MATCH(CONCATENATE($J1983,M$6),'Payer Participation Data'!$F$8:$BM$8,0)),'Payer Participation Data'!$B$10:$B$59,$C1983,'Payer Participation Data'!$C$10:$C$59,$D1983)),"-",SUMIFS(INDEX('Payer Participation Data'!$F$10:$BM$59,0,MATCH(CONCATENATE($J1983,M$6),'Payer Participation Data'!$F$8:$BM$8,0)),'Payer Participation Data'!$B$10:$B$59,$C1983,'Payer Participation Data'!$C$10:$C$59,$D1983))</f>
        <v>0</v>
      </c>
    </row>
    <row r="1984" spans="2:13" x14ac:dyDescent="0.35">
      <c r="B1984" s="127" t="s">
        <v>80</v>
      </c>
      <c r="C1984" s="169" t="str">
        <f>IF(ISBLANK('Payer Participation Data'!$B$108),"-",'Payer Participation Data'!$B$108)</f>
        <v>-</v>
      </c>
      <c r="D1984" s="169" t="str">
        <f>IF(ISBLANK('Payer Participation Data'!$C$108),"-",'Payer Participation Data'!$C$108)</f>
        <v>-</v>
      </c>
      <c r="E1984" s="169" t="str">
        <f>IF(ISBLANK('Payer Participation Data'!$D$108),"-",'Payer Participation Data'!$D$108)</f>
        <v>-</v>
      </c>
      <c r="F1984" s="169" t="str">
        <f>IF(ISBLANK('Payer Participation Data'!$E$108),"-",'Payer Participation Data'!$E$108)</f>
        <v>-</v>
      </c>
      <c r="G1984" s="261">
        <v>2</v>
      </c>
      <c r="H1984" s="261">
        <v>4</v>
      </c>
      <c r="I1984" s="261">
        <v>5</v>
      </c>
      <c r="J1984" s="128" t="str">
        <f t="shared" si="78"/>
        <v>452</v>
      </c>
      <c r="K1984" s="128" t="s">
        <v>30</v>
      </c>
      <c r="L1984" s="263">
        <f>IF(ISNA(SUMIFS(INDEX('Payer Participation Data'!$F$10:$BM$59,0,MATCH(CONCATENATE($J1984,L$6),'Payer Participation Data'!$F$8:$BM$8,0)),'Payer Participation Data'!$B$10:$B$59,$C1984,'Payer Participation Data'!$C$10:$C$59,$D1984)),"-",SUMIFS(INDEX('Payer Participation Data'!$F$10:$BM$59,0,MATCH(CONCATENATE($J1984,L$6),'Payer Participation Data'!$F$8:$BM$8,0)),'Payer Participation Data'!$B$10:$B$59,$C1984,'Payer Participation Data'!$C$10:$C$59,$D1984))</f>
        <v>0</v>
      </c>
      <c r="M1984" s="264">
        <f>IF(ISNA(SUMIFS(INDEX('Payer Participation Data'!$F$10:$BM$59,0,MATCH(CONCATENATE($J1984,M$6),'Payer Participation Data'!$F$8:$BM$8,0)),'Payer Participation Data'!$B$10:$B$59,$C1984,'Payer Participation Data'!$C$10:$C$59,$D1984)),"-",SUMIFS(INDEX('Payer Participation Data'!$F$10:$BM$59,0,MATCH(CONCATENATE($J1984,M$6),'Payer Participation Data'!$F$8:$BM$8,0)),'Payer Participation Data'!$B$10:$B$59,$C1984,'Payer Participation Data'!$C$10:$C$59,$D1984))</f>
        <v>0</v>
      </c>
    </row>
    <row r="1985" spans="2:13" x14ac:dyDescent="0.35">
      <c r="B1985" s="127" t="s">
        <v>80</v>
      </c>
      <c r="C1985" s="169" t="str">
        <f>IF(ISBLANK('Payer Participation Data'!$B$108),"-",'Payer Participation Data'!$B$108)</f>
        <v>-</v>
      </c>
      <c r="D1985" s="169" t="str">
        <f>IF(ISBLANK('Payer Participation Data'!$C$108),"-",'Payer Participation Data'!$C$108)</f>
        <v>-</v>
      </c>
      <c r="E1985" s="169" t="str">
        <f>IF(ISBLANK('Payer Participation Data'!$D$108),"-",'Payer Participation Data'!$D$108)</f>
        <v>-</v>
      </c>
      <c r="F1985" s="169" t="str">
        <f>IF(ISBLANK('Payer Participation Data'!$E$108),"-",'Payer Participation Data'!$E$108)</f>
        <v>-</v>
      </c>
      <c r="G1985" s="260">
        <v>3</v>
      </c>
      <c r="H1985" s="260">
        <v>4</v>
      </c>
      <c r="I1985" s="260">
        <v>5</v>
      </c>
      <c r="J1985" s="102" t="str">
        <f t="shared" si="78"/>
        <v>453</v>
      </c>
      <c r="K1985" s="102" t="s">
        <v>30</v>
      </c>
      <c r="L1985" s="263">
        <f>IF(ISNA(SUMIFS(INDEX('Payer Participation Data'!$F$10:$BM$59,0,MATCH(CONCATENATE($J1985,L$6),'Payer Participation Data'!$F$8:$BM$8,0)),'Payer Participation Data'!$B$10:$B$59,$C1985,'Payer Participation Data'!$C$10:$C$59,$D1985)),"-",SUMIFS(INDEX('Payer Participation Data'!$F$10:$BM$59,0,MATCH(CONCATENATE($J1985,L$6),'Payer Participation Data'!$F$8:$BM$8,0)),'Payer Participation Data'!$B$10:$B$59,$C1985,'Payer Participation Data'!$C$10:$C$59,$D1985))</f>
        <v>0</v>
      </c>
      <c r="M1985" s="264">
        <f>IF(ISNA(SUMIFS(INDEX('Payer Participation Data'!$F$10:$BM$59,0,MATCH(CONCATENATE($J1985,M$6),'Payer Participation Data'!$F$8:$BM$8,0)),'Payer Participation Data'!$B$10:$B$59,$C1985,'Payer Participation Data'!$C$10:$C$59,$D1985)),"-",SUMIFS(INDEX('Payer Participation Data'!$F$10:$BM$59,0,MATCH(CONCATENATE($J1985,M$6),'Payer Participation Data'!$F$8:$BM$8,0)),'Payer Participation Data'!$B$10:$B$59,$C1985,'Payer Participation Data'!$C$10:$C$59,$D1985))</f>
        <v>0</v>
      </c>
    </row>
    <row r="1986" spans="2:13" x14ac:dyDescent="0.35">
      <c r="B1986" s="127" t="s">
        <v>80</v>
      </c>
      <c r="C1986" s="169" t="str">
        <f>IF(ISBLANK('Payer Participation Data'!$B$108),"-",'Payer Participation Data'!$B$108)</f>
        <v>-</v>
      </c>
      <c r="D1986" s="169" t="str">
        <f>IF(ISBLANK('Payer Participation Data'!$C$108),"-",'Payer Participation Data'!$C$108)</f>
        <v>-</v>
      </c>
      <c r="E1986" s="169" t="str">
        <f>IF(ISBLANK('Payer Participation Data'!$D$108),"-",'Payer Participation Data'!$D$108)</f>
        <v>-</v>
      </c>
      <c r="F1986" s="169" t="str">
        <f>IF(ISBLANK('Payer Participation Data'!$E$108),"-",'Payer Participation Data'!$E$108)</f>
        <v>-</v>
      </c>
      <c r="G1986" s="261">
        <v>4</v>
      </c>
      <c r="H1986" s="261">
        <v>4</v>
      </c>
      <c r="I1986" s="261">
        <v>5</v>
      </c>
      <c r="J1986" s="128" t="str">
        <f t="shared" si="78"/>
        <v>454</v>
      </c>
      <c r="K1986" s="128" t="s">
        <v>30</v>
      </c>
      <c r="L1986" s="263">
        <f>IF(ISNA(SUMIFS(INDEX('Payer Participation Data'!$F$10:$BM$59,0,MATCH(CONCATENATE($J1986,L$6),'Payer Participation Data'!$F$8:$BM$8,0)),'Payer Participation Data'!$B$10:$B$59,$C1986,'Payer Participation Data'!$C$10:$C$59,$D1986)),"-",SUMIFS(INDEX('Payer Participation Data'!$F$10:$BM$59,0,MATCH(CONCATENATE($J1986,L$6),'Payer Participation Data'!$F$8:$BM$8,0)),'Payer Participation Data'!$B$10:$B$59,$C1986,'Payer Participation Data'!$C$10:$C$59,$D1986))</f>
        <v>0</v>
      </c>
      <c r="M1986" s="264">
        <f>IF(ISNA(SUMIFS(INDEX('Payer Participation Data'!$F$10:$BM$59,0,MATCH(CONCATENATE($J1986,M$6),'Payer Participation Data'!$F$8:$BM$8,0)),'Payer Participation Data'!$B$10:$B$59,$C1986,'Payer Participation Data'!$C$10:$C$59,$D1986)),"-",SUMIFS(INDEX('Payer Participation Data'!$F$10:$BM$59,0,MATCH(CONCATENATE($J1986,M$6),'Payer Participation Data'!$F$8:$BM$8,0)),'Payer Participation Data'!$B$10:$B$59,$C1986,'Payer Participation Data'!$C$10:$C$59,$D1986))</f>
        <v>0</v>
      </c>
    </row>
    <row r="1987" spans="2:13" x14ac:dyDescent="0.35">
      <c r="B1987" s="127" t="s">
        <v>80</v>
      </c>
      <c r="C1987" s="169" t="str">
        <f>IF(ISBLANK('Payer Participation Data'!$B$109),"-",'Payer Participation Data'!$B$109)</f>
        <v>-</v>
      </c>
      <c r="D1987" s="169" t="str">
        <f>IF(ISBLANK('Payer Participation Data'!$C$109),"-",'Payer Participation Data'!$C$109)</f>
        <v>-</v>
      </c>
      <c r="E1987" s="169" t="str">
        <f>IF(ISBLANK('Payer Participation Data'!$D$109),"-",'Payer Participation Data'!$D$109)</f>
        <v>-</v>
      </c>
      <c r="F1987" s="169" t="str">
        <f>IF(ISBLANK('Payer Participation Data'!$E$109),"-",'Payer Participation Data'!$E$109)</f>
        <v>-</v>
      </c>
      <c r="G1987" s="260">
        <v>1</v>
      </c>
      <c r="H1987" s="260" t="s">
        <v>64</v>
      </c>
      <c r="I1987" s="260" t="s">
        <v>64</v>
      </c>
      <c r="J1987" s="102" t="str">
        <f t="shared" si="78"/>
        <v>BaselineBaseline1</v>
      </c>
      <c r="K1987" s="102" t="s">
        <v>30</v>
      </c>
      <c r="L1987" s="263">
        <f>IF(ISNA(SUMIFS(INDEX('Payer Participation Data'!$F$10:$BM$59,0,MATCH(CONCATENATE($J1987,L$6),'Payer Participation Data'!$F$8:$BM$8,0)),'Payer Participation Data'!$B$10:$B$59,$C1987,'Payer Participation Data'!$C$10:$C$59,$D1987)),"-",SUMIFS(INDEX('Payer Participation Data'!$F$10:$BM$59,0,MATCH(CONCATENATE($J1987,L$6),'Payer Participation Data'!$F$8:$BM$8,0)),'Payer Participation Data'!$B$10:$B$59,$C1987,'Payer Participation Data'!$C$10:$C$59,$D1987))</f>
        <v>0</v>
      </c>
      <c r="M1987" s="264">
        <f>IF(ISNA(SUMIFS(INDEX('Payer Participation Data'!$F$10:$BM$59,0,MATCH(CONCATENATE($J1987,M$6),'Payer Participation Data'!$F$8:$BM$8,0)),'Payer Participation Data'!$B$10:$B$59,$C1987,'Payer Participation Data'!$C$10:$C$59,$D1987)),"-",SUMIFS(INDEX('Payer Participation Data'!$F$10:$BM$59,0,MATCH(CONCATENATE($J1987,M$6),'Payer Participation Data'!$F$8:$BM$8,0)),'Payer Participation Data'!$B$10:$B$59,$C1987,'Payer Participation Data'!$C$10:$C$59,$D1987))</f>
        <v>0</v>
      </c>
    </row>
    <row r="1988" spans="2:13" x14ac:dyDescent="0.35">
      <c r="B1988" s="127" t="s">
        <v>80</v>
      </c>
      <c r="C1988" s="169" t="str">
        <f>IF(ISBLANK('Payer Participation Data'!$B$109),"-",'Payer Participation Data'!$B$109)</f>
        <v>-</v>
      </c>
      <c r="D1988" s="169" t="str">
        <f>IF(ISBLANK('Payer Participation Data'!$C$109),"-",'Payer Participation Data'!$C$109)</f>
        <v>-</v>
      </c>
      <c r="E1988" s="169" t="str">
        <f>IF(ISBLANK('Payer Participation Data'!$D$109),"-",'Payer Participation Data'!$D$109)</f>
        <v>-</v>
      </c>
      <c r="F1988" s="169" t="str">
        <f>IF(ISBLANK('Payer Participation Data'!$E$109),"-",'Payer Participation Data'!$E$109)</f>
        <v>-</v>
      </c>
      <c r="G1988" s="261">
        <v>2</v>
      </c>
      <c r="H1988" s="261" t="s">
        <v>64</v>
      </c>
      <c r="I1988" s="261" t="s">
        <v>64</v>
      </c>
      <c r="J1988" s="128" t="str">
        <f t="shared" si="78"/>
        <v>BaselineBaseline2</v>
      </c>
      <c r="K1988" s="128" t="s">
        <v>30</v>
      </c>
      <c r="L1988" s="263">
        <f>IF(ISNA(SUMIFS(INDEX('Payer Participation Data'!$F$10:$BM$59,0,MATCH(CONCATENATE($J1988,L$6),'Payer Participation Data'!$F$8:$BM$8,0)),'Payer Participation Data'!$B$10:$B$59,$C1988,'Payer Participation Data'!$C$10:$C$59,$D1988)),"-",SUMIFS(INDEX('Payer Participation Data'!$F$10:$BM$59,0,MATCH(CONCATENATE($J1988,L$6),'Payer Participation Data'!$F$8:$BM$8,0)),'Payer Participation Data'!$B$10:$B$59,$C1988,'Payer Participation Data'!$C$10:$C$59,$D1988))</f>
        <v>0</v>
      </c>
      <c r="M1988" s="264">
        <f>IF(ISNA(SUMIFS(INDEX('Payer Participation Data'!$F$10:$BM$59,0,MATCH(CONCATENATE($J1988,M$6),'Payer Participation Data'!$F$8:$BM$8,0)),'Payer Participation Data'!$B$10:$B$59,$C1988,'Payer Participation Data'!$C$10:$C$59,$D1988)),"-",SUMIFS(INDEX('Payer Participation Data'!$F$10:$BM$59,0,MATCH(CONCATENATE($J1988,M$6),'Payer Participation Data'!$F$8:$BM$8,0)),'Payer Participation Data'!$B$10:$B$59,$C1988,'Payer Participation Data'!$C$10:$C$59,$D1988))</f>
        <v>0</v>
      </c>
    </row>
    <row r="1989" spans="2:13" x14ac:dyDescent="0.35">
      <c r="B1989" s="127" t="s">
        <v>80</v>
      </c>
      <c r="C1989" s="169" t="str">
        <f>IF(ISBLANK('Payer Participation Data'!$B$109),"-",'Payer Participation Data'!$B$109)</f>
        <v>-</v>
      </c>
      <c r="D1989" s="169" t="str">
        <f>IF(ISBLANK('Payer Participation Data'!$C$109),"-",'Payer Participation Data'!$C$109)</f>
        <v>-</v>
      </c>
      <c r="E1989" s="169" t="str">
        <f>IF(ISBLANK('Payer Participation Data'!$D$109),"-",'Payer Participation Data'!$D$109)</f>
        <v>-</v>
      </c>
      <c r="F1989" s="169" t="str">
        <f>IF(ISBLANK('Payer Participation Data'!$E$109),"-",'Payer Participation Data'!$E$109)</f>
        <v>-</v>
      </c>
      <c r="G1989" s="260">
        <v>3</v>
      </c>
      <c r="H1989" s="260" t="s">
        <v>64</v>
      </c>
      <c r="I1989" s="260" t="s">
        <v>64</v>
      </c>
      <c r="J1989" s="102" t="str">
        <f t="shared" si="78"/>
        <v>BaselineBaseline3</v>
      </c>
      <c r="K1989" s="102" t="s">
        <v>30</v>
      </c>
      <c r="L1989" s="263">
        <f>IF(ISNA(SUMIFS(INDEX('Payer Participation Data'!$F$10:$BM$59,0,MATCH(CONCATENATE($J1989,L$6),'Payer Participation Data'!$F$8:$BM$8,0)),'Payer Participation Data'!$B$10:$B$59,$C1989,'Payer Participation Data'!$C$10:$C$59,$D1989)),"-",SUMIFS(INDEX('Payer Participation Data'!$F$10:$BM$59,0,MATCH(CONCATENATE($J1989,L$6),'Payer Participation Data'!$F$8:$BM$8,0)),'Payer Participation Data'!$B$10:$B$59,$C1989,'Payer Participation Data'!$C$10:$C$59,$D1989))</f>
        <v>0</v>
      </c>
      <c r="M1989" s="264">
        <f>IF(ISNA(SUMIFS(INDEX('Payer Participation Data'!$F$10:$BM$59,0,MATCH(CONCATENATE($J1989,M$6),'Payer Participation Data'!$F$8:$BM$8,0)),'Payer Participation Data'!$B$10:$B$59,$C1989,'Payer Participation Data'!$C$10:$C$59,$D1989)),"-",SUMIFS(INDEX('Payer Participation Data'!$F$10:$BM$59,0,MATCH(CONCATENATE($J1989,M$6),'Payer Participation Data'!$F$8:$BM$8,0)),'Payer Participation Data'!$B$10:$B$59,$C1989,'Payer Participation Data'!$C$10:$C$59,$D1989))</f>
        <v>0</v>
      </c>
    </row>
    <row r="1990" spans="2:13" x14ac:dyDescent="0.35">
      <c r="B1990" s="127" t="s">
        <v>80</v>
      </c>
      <c r="C1990" s="169" t="str">
        <f>IF(ISBLANK('Payer Participation Data'!$B$109),"-",'Payer Participation Data'!$B$109)</f>
        <v>-</v>
      </c>
      <c r="D1990" s="169" t="str">
        <f>IF(ISBLANK('Payer Participation Data'!$C$109),"-",'Payer Participation Data'!$C$109)</f>
        <v>-</v>
      </c>
      <c r="E1990" s="169" t="str">
        <f>IF(ISBLANK('Payer Participation Data'!$D$109),"-",'Payer Participation Data'!$D$109)</f>
        <v>-</v>
      </c>
      <c r="F1990" s="169" t="str">
        <f>IF(ISBLANK('Payer Participation Data'!$E$109),"-",'Payer Participation Data'!$E$109)</f>
        <v>-</v>
      </c>
      <c r="G1990" s="261">
        <v>4</v>
      </c>
      <c r="H1990" s="261" t="s">
        <v>64</v>
      </c>
      <c r="I1990" s="261" t="s">
        <v>64</v>
      </c>
      <c r="J1990" s="128" t="str">
        <f t="shared" si="78"/>
        <v>BaselineBaseline4</v>
      </c>
      <c r="K1990" s="128" t="s">
        <v>30</v>
      </c>
      <c r="L1990" s="263">
        <f>IF(ISNA(SUMIFS(INDEX('Payer Participation Data'!$F$10:$BM$59,0,MATCH(CONCATENATE($J1990,L$6),'Payer Participation Data'!$F$8:$BM$8,0)),'Payer Participation Data'!$B$10:$B$59,$C1990,'Payer Participation Data'!$C$10:$C$59,$D1990)),"-",SUMIFS(INDEX('Payer Participation Data'!$F$10:$BM$59,0,MATCH(CONCATENATE($J1990,L$6),'Payer Participation Data'!$F$8:$BM$8,0)),'Payer Participation Data'!$B$10:$B$59,$C1990,'Payer Participation Data'!$C$10:$C$59,$D1990))</f>
        <v>0</v>
      </c>
      <c r="M1990" s="264">
        <f>IF(ISNA(SUMIFS(INDEX('Payer Participation Data'!$F$10:$BM$59,0,MATCH(CONCATENATE($J1990,M$6),'Payer Participation Data'!$F$8:$BM$8,0)),'Payer Participation Data'!$B$10:$B$59,$C1990,'Payer Participation Data'!$C$10:$C$59,$D1990)),"-",SUMIFS(INDEX('Payer Participation Data'!$F$10:$BM$59,0,MATCH(CONCATENATE($J1990,M$6),'Payer Participation Data'!$F$8:$BM$8,0)),'Payer Participation Data'!$B$10:$B$59,$C1990,'Payer Participation Data'!$C$10:$C$59,$D1990))</f>
        <v>0</v>
      </c>
    </row>
    <row r="1991" spans="2:13" x14ac:dyDescent="0.35">
      <c r="B1991" s="127" t="s">
        <v>80</v>
      </c>
      <c r="C1991" s="169" t="str">
        <f>IF(ISBLANK('Payer Participation Data'!$B$109),"-",'Payer Participation Data'!$B$109)</f>
        <v>-</v>
      </c>
      <c r="D1991" s="169" t="str">
        <f>IF(ISBLANK('Payer Participation Data'!$C$109),"-",'Payer Participation Data'!$C$109)</f>
        <v>-</v>
      </c>
      <c r="E1991" s="169" t="str">
        <f>IF(ISBLANK('Payer Participation Data'!$D$109),"-",'Payer Participation Data'!$D$109)</f>
        <v>-</v>
      </c>
      <c r="F1991" s="169" t="str">
        <f>IF(ISBLANK('Payer Participation Data'!$E$109),"-",'Payer Participation Data'!$E$109)</f>
        <v>-</v>
      </c>
      <c r="G1991" s="260">
        <v>1</v>
      </c>
      <c r="H1991" s="260">
        <v>1</v>
      </c>
      <c r="I1991" s="260">
        <v>5</v>
      </c>
      <c r="J1991" s="102" t="str">
        <f t="shared" si="78"/>
        <v>151</v>
      </c>
      <c r="K1991" s="102" t="s">
        <v>30</v>
      </c>
      <c r="L1991" s="263">
        <f>IF(ISNA(SUMIFS(INDEX('Payer Participation Data'!$F$10:$BM$59,0,MATCH(CONCATENATE($J1991,L$6),'Payer Participation Data'!$F$8:$BM$8,0)),'Payer Participation Data'!$B$10:$B$59,$C1991,'Payer Participation Data'!$C$10:$C$59,$D1991)),"-",SUMIFS(INDEX('Payer Participation Data'!$F$10:$BM$59,0,MATCH(CONCATENATE($J1991,L$6),'Payer Participation Data'!$F$8:$BM$8,0)),'Payer Participation Data'!$B$10:$B$59,$C1991,'Payer Participation Data'!$C$10:$C$59,$D1991))</f>
        <v>0</v>
      </c>
      <c r="M1991" s="264">
        <f>IF(ISNA(SUMIFS(INDEX('Payer Participation Data'!$F$10:$BM$59,0,MATCH(CONCATENATE($J1991,M$6),'Payer Participation Data'!$F$8:$BM$8,0)),'Payer Participation Data'!$B$10:$B$59,$C1991,'Payer Participation Data'!$C$10:$C$59,$D1991)),"-",SUMIFS(INDEX('Payer Participation Data'!$F$10:$BM$59,0,MATCH(CONCATENATE($J1991,M$6),'Payer Participation Data'!$F$8:$BM$8,0)),'Payer Participation Data'!$B$10:$B$59,$C1991,'Payer Participation Data'!$C$10:$C$59,$D1991))</f>
        <v>0</v>
      </c>
    </row>
    <row r="1992" spans="2:13" x14ac:dyDescent="0.35">
      <c r="B1992" s="127" t="s">
        <v>80</v>
      </c>
      <c r="C1992" s="169" t="str">
        <f>IF(ISBLANK('Payer Participation Data'!$B$109),"-",'Payer Participation Data'!$B$109)</f>
        <v>-</v>
      </c>
      <c r="D1992" s="169" t="str">
        <f>IF(ISBLANK('Payer Participation Data'!$C$109),"-",'Payer Participation Data'!$C$109)</f>
        <v>-</v>
      </c>
      <c r="E1992" s="169" t="str">
        <f>IF(ISBLANK('Payer Participation Data'!$D$109),"-",'Payer Participation Data'!$D$109)</f>
        <v>-</v>
      </c>
      <c r="F1992" s="169" t="str">
        <f>IF(ISBLANK('Payer Participation Data'!$E$109),"-",'Payer Participation Data'!$E$109)</f>
        <v>-</v>
      </c>
      <c r="G1992" s="261">
        <v>2</v>
      </c>
      <c r="H1992" s="261">
        <v>1</v>
      </c>
      <c r="I1992" s="261">
        <v>5</v>
      </c>
      <c r="J1992" s="128" t="str">
        <f t="shared" si="78"/>
        <v>152</v>
      </c>
      <c r="K1992" s="128" t="s">
        <v>30</v>
      </c>
      <c r="L1992" s="263">
        <f>IF(ISNA(SUMIFS(INDEX('Payer Participation Data'!$F$10:$BM$59,0,MATCH(CONCATENATE($J1992,L$6),'Payer Participation Data'!$F$8:$BM$8,0)),'Payer Participation Data'!$B$10:$B$59,$C1992,'Payer Participation Data'!$C$10:$C$59,$D1992)),"-",SUMIFS(INDEX('Payer Participation Data'!$F$10:$BM$59,0,MATCH(CONCATENATE($J1992,L$6),'Payer Participation Data'!$F$8:$BM$8,0)),'Payer Participation Data'!$B$10:$B$59,$C1992,'Payer Participation Data'!$C$10:$C$59,$D1992))</f>
        <v>0</v>
      </c>
      <c r="M1992" s="264">
        <f>IF(ISNA(SUMIFS(INDEX('Payer Participation Data'!$F$10:$BM$59,0,MATCH(CONCATENATE($J1992,M$6),'Payer Participation Data'!$F$8:$BM$8,0)),'Payer Participation Data'!$B$10:$B$59,$C1992,'Payer Participation Data'!$C$10:$C$59,$D1992)),"-",SUMIFS(INDEX('Payer Participation Data'!$F$10:$BM$59,0,MATCH(CONCATENATE($J1992,M$6),'Payer Participation Data'!$F$8:$BM$8,0)),'Payer Participation Data'!$B$10:$B$59,$C1992,'Payer Participation Data'!$C$10:$C$59,$D1992))</f>
        <v>0</v>
      </c>
    </row>
    <row r="1993" spans="2:13" x14ac:dyDescent="0.35">
      <c r="B1993" s="127" t="s">
        <v>80</v>
      </c>
      <c r="C1993" s="169" t="str">
        <f>IF(ISBLANK('Payer Participation Data'!$B$109),"-",'Payer Participation Data'!$B$109)</f>
        <v>-</v>
      </c>
      <c r="D1993" s="169" t="str">
        <f>IF(ISBLANK('Payer Participation Data'!$C$109),"-",'Payer Participation Data'!$C$109)</f>
        <v>-</v>
      </c>
      <c r="E1993" s="169" t="str">
        <f>IF(ISBLANK('Payer Participation Data'!$D$109),"-",'Payer Participation Data'!$D$109)</f>
        <v>-</v>
      </c>
      <c r="F1993" s="169" t="str">
        <f>IF(ISBLANK('Payer Participation Data'!$E$109),"-",'Payer Participation Data'!$E$109)</f>
        <v>-</v>
      </c>
      <c r="G1993" s="260">
        <v>3</v>
      </c>
      <c r="H1993" s="260">
        <v>1</v>
      </c>
      <c r="I1993" s="260">
        <v>5</v>
      </c>
      <c r="J1993" s="102" t="str">
        <f t="shared" si="78"/>
        <v>153</v>
      </c>
      <c r="K1993" s="102" t="s">
        <v>30</v>
      </c>
      <c r="L1993" s="263">
        <f>IF(ISNA(SUMIFS(INDEX('Payer Participation Data'!$F$10:$BM$59,0,MATCH(CONCATENATE($J1993,L$6),'Payer Participation Data'!$F$8:$BM$8,0)),'Payer Participation Data'!$B$10:$B$59,$C1993,'Payer Participation Data'!$C$10:$C$59,$D1993)),"-",SUMIFS(INDEX('Payer Participation Data'!$F$10:$BM$59,0,MATCH(CONCATENATE($J1993,L$6),'Payer Participation Data'!$F$8:$BM$8,0)),'Payer Participation Data'!$B$10:$B$59,$C1993,'Payer Participation Data'!$C$10:$C$59,$D1993))</f>
        <v>0</v>
      </c>
      <c r="M1993" s="264">
        <f>IF(ISNA(SUMIFS(INDEX('Payer Participation Data'!$F$10:$BM$59,0,MATCH(CONCATENATE($J1993,M$6),'Payer Participation Data'!$F$8:$BM$8,0)),'Payer Participation Data'!$B$10:$B$59,$C1993,'Payer Participation Data'!$C$10:$C$59,$D1993)),"-",SUMIFS(INDEX('Payer Participation Data'!$F$10:$BM$59,0,MATCH(CONCATENATE($J1993,M$6),'Payer Participation Data'!$F$8:$BM$8,0)),'Payer Participation Data'!$B$10:$B$59,$C1993,'Payer Participation Data'!$C$10:$C$59,$D1993))</f>
        <v>0</v>
      </c>
    </row>
    <row r="1994" spans="2:13" x14ac:dyDescent="0.35">
      <c r="B1994" s="127" t="s">
        <v>80</v>
      </c>
      <c r="C1994" s="169" t="str">
        <f>IF(ISBLANK('Payer Participation Data'!$B$109),"-",'Payer Participation Data'!$B$109)</f>
        <v>-</v>
      </c>
      <c r="D1994" s="169" t="str">
        <f>IF(ISBLANK('Payer Participation Data'!$C$109),"-",'Payer Participation Data'!$C$109)</f>
        <v>-</v>
      </c>
      <c r="E1994" s="169" t="str">
        <f>IF(ISBLANK('Payer Participation Data'!$D$109),"-",'Payer Participation Data'!$D$109)</f>
        <v>-</v>
      </c>
      <c r="F1994" s="169" t="str">
        <f>IF(ISBLANK('Payer Participation Data'!$E$109),"-",'Payer Participation Data'!$E$109)</f>
        <v>-</v>
      </c>
      <c r="G1994" s="261">
        <v>4</v>
      </c>
      <c r="H1994" s="261">
        <v>1</v>
      </c>
      <c r="I1994" s="261">
        <v>5</v>
      </c>
      <c r="J1994" s="128" t="str">
        <f t="shared" si="78"/>
        <v>154</v>
      </c>
      <c r="K1994" s="128" t="s">
        <v>30</v>
      </c>
      <c r="L1994" s="263">
        <f>IF(ISNA(SUMIFS(INDEX('Payer Participation Data'!$F$10:$BM$59,0,MATCH(CONCATENATE($J1994,L$6),'Payer Participation Data'!$F$8:$BM$8,0)),'Payer Participation Data'!$B$10:$B$59,$C1994,'Payer Participation Data'!$C$10:$C$59,$D1994)),"-",SUMIFS(INDEX('Payer Participation Data'!$F$10:$BM$59,0,MATCH(CONCATENATE($J1994,L$6),'Payer Participation Data'!$F$8:$BM$8,0)),'Payer Participation Data'!$B$10:$B$59,$C1994,'Payer Participation Data'!$C$10:$C$59,$D1994))</f>
        <v>0</v>
      </c>
      <c r="M1994" s="264">
        <f>IF(ISNA(SUMIFS(INDEX('Payer Participation Data'!$F$10:$BM$59,0,MATCH(CONCATENATE($J1994,M$6),'Payer Participation Data'!$F$8:$BM$8,0)),'Payer Participation Data'!$B$10:$B$59,$C1994,'Payer Participation Data'!$C$10:$C$59,$D1994)),"-",SUMIFS(INDEX('Payer Participation Data'!$F$10:$BM$59,0,MATCH(CONCATENATE($J1994,M$6),'Payer Participation Data'!$F$8:$BM$8,0)),'Payer Participation Data'!$B$10:$B$59,$C1994,'Payer Participation Data'!$C$10:$C$59,$D1994))</f>
        <v>0</v>
      </c>
    </row>
    <row r="1995" spans="2:13" x14ac:dyDescent="0.35">
      <c r="B1995" s="127" t="s">
        <v>80</v>
      </c>
      <c r="C1995" s="169" t="str">
        <f>IF(ISBLANK('Payer Participation Data'!$B$109),"-",'Payer Participation Data'!$B$109)</f>
        <v>-</v>
      </c>
      <c r="D1995" s="169" t="str">
        <f>IF(ISBLANK('Payer Participation Data'!$C$109),"-",'Payer Participation Data'!$C$109)</f>
        <v>-</v>
      </c>
      <c r="E1995" s="169" t="str">
        <f>IF(ISBLANK('Payer Participation Data'!$D$109),"-",'Payer Participation Data'!$D$109)</f>
        <v>-</v>
      </c>
      <c r="F1995" s="169" t="str">
        <f>IF(ISBLANK('Payer Participation Data'!$E$109),"-",'Payer Participation Data'!$E$109)</f>
        <v>-</v>
      </c>
      <c r="G1995" s="260">
        <v>1</v>
      </c>
      <c r="H1995" s="260">
        <v>2</v>
      </c>
      <c r="I1995" s="260">
        <v>5</v>
      </c>
      <c r="J1995" s="102" t="str">
        <f t="shared" si="78"/>
        <v>251</v>
      </c>
      <c r="K1995" s="102" t="s">
        <v>30</v>
      </c>
      <c r="L1995" s="263">
        <f>IF(ISNA(SUMIFS(INDEX('Payer Participation Data'!$F$10:$BM$59,0,MATCH(CONCATENATE($J1995,L$6),'Payer Participation Data'!$F$8:$BM$8,0)),'Payer Participation Data'!$B$10:$B$59,$C1995,'Payer Participation Data'!$C$10:$C$59,$D1995)),"-",SUMIFS(INDEX('Payer Participation Data'!$F$10:$BM$59,0,MATCH(CONCATENATE($J1995,L$6),'Payer Participation Data'!$F$8:$BM$8,0)),'Payer Participation Data'!$B$10:$B$59,$C1995,'Payer Participation Data'!$C$10:$C$59,$D1995))</f>
        <v>0</v>
      </c>
      <c r="M1995" s="264">
        <f>IF(ISNA(SUMIFS(INDEX('Payer Participation Data'!$F$10:$BM$59,0,MATCH(CONCATENATE($J1995,M$6),'Payer Participation Data'!$F$8:$BM$8,0)),'Payer Participation Data'!$B$10:$B$59,$C1995,'Payer Participation Data'!$C$10:$C$59,$D1995)),"-",SUMIFS(INDEX('Payer Participation Data'!$F$10:$BM$59,0,MATCH(CONCATENATE($J1995,M$6),'Payer Participation Data'!$F$8:$BM$8,0)),'Payer Participation Data'!$B$10:$B$59,$C1995,'Payer Participation Data'!$C$10:$C$59,$D1995))</f>
        <v>0</v>
      </c>
    </row>
    <row r="1996" spans="2:13" x14ac:dyDescent="0.35">
      <c r="B1996" s="127" t="s">
        <v>80</v>
      </c>
      <c r="C1996" s="169" t="str">
        <f>IF(ISBLANK('Payer Participation Data'!$B$109),"-",'Payer Participation Data'!$B$109)</f>
        <v>-</v>
      </c>
      <c r="D1996" s="169" t="str">
        <f>IF(ISBLANK('Payer Participation Data'!$C$109),"-",'Payer Participation Data'!$C$109)</f>
        <v>-</v>
      </c>
      <c r="E1996" s="169" t="str">
        <f>IF(ISBLANK('Payer Participation Data'!$D$109),"-",'Payer Participation Data'!$D$109)</f>
        <v>-</v>
      </c>
      <c r="F1996" s="169" t="str">
        <f>IF(ISBLANK('Payer Participation Data'!$E$109),"-",'Payer Participation Data'!$E$109)</f>
        <v>-</v>
      </c>
      <c r="G1996" s="261">
        <v>2</v>
      </c>
      <c r="H1996" s="261">
        <v>2</v>
      </c>
      <c r="I1996" s="261">
        <v>5</v>
      </c>
      <c r="J1996" s="128" t="str">
        <f t="shared" si="78"/>
        <v>252</v>
      </c>
      <c r="K1996" s="128" t="s">
        <v>30</v>
      </c>
      <c r="L1996" s="263">
        <f>IF(ISNA(SUMIFS(INDEX('Payer Participation Data'!$F$10:$BM$59,0,MATCH(CONCATENATE($J1996,L$6),'Payer Participation Data'!$F$8:$BM$8,0)),'Payer Participation Data'!$B$10:$B$59,$C1996,'Payer Participation Data'!$C$10:$C$59,$D1996)),"-",SUMIFS(INDEX('Payer Participation Data'!$F$10:$BM$59,0,MATCH(CONCATENATE($J1996,L$6),'Payer Participation Data'!$F$8:$BM$8,0)),'Payer Participation Data'!$B$10:$B$59,$C1996,'Payer Participation Data'!$C$10:$C$59,$D1996))</f>
        <v>0</v>
      </c>
      <c r="M1996" s="264">
        <f>IF(ISNA(SUMIFS(INDEX('Payer Participation Data'!$F$10:$BM$59,0,MATCH(CONCATENATE($J1996,M$6),'Payer Participation Data'!$F$8:$BM$8,0)),'Payer Participation Data'!$B$10:$B$59,$C1996,'Payer Participation Data'!$C$10:$C$59,$D1996)),"-",SUMIFS(INDEX('Payer Participation Data'!$F$10:$BM$59,0,MATCH(CONCATENATE($J1996,M$6),'Payer Participation Data'!$F$8:$BM$8,0)),'Payer Participation Data'!$B$10:$B$59,$C1996,'Payer Participation Data'!$C$10:$C$59,$D1996))</f>
        <v>0</v>
      </c>
    </row>
    <row r="1997" spans="2:13" x14ac:dyDescent="0.35">
      <c r="B1997" s="127" t="s">
        <v>80</v>
      </c>
      <c r="C1997" s="169" t="str">
        <f>IF(ISBLANK('Payer Participation Data'!$B$109),"-",'Payer Participation Data'!$B$109)</f>
        <v>-</v>
      </c>
      <c r="D1997" s="169" t="str">
        <f>IF(ISBLANK('Payer Participation Data'!$C$109),"-",'Payer Participation Data'!$C$109)</f>
        <v>-</v>
      </c>
      <c r="E1997" s="169" t="str">
        <f>IF(ISBLANK('Payer Participation Data'!$D$109),"-",'Payer Participation Data'!$D$109)</f>
        <v>-</v>
      </c>
      <c r="F1997" s="169" t="str">
        <f>IF(ISBLANK('Payer Participation Data'!$E$109),"-",'Payer Participation Data'!$E$109)</f>
        <v>-</v>
      </c>
      <c r="G1997" s="260">
        <v>3</v>
      </c>
      <c r="H1997" s="260">
        <v>2</v>
      </c>
      <c r="I1997" s="260">
        <v>5</v>
      </c>
      <c r="J1997" s="102" t="str">
        <f t="shared" si="78"/>
        <v>253</v>
      </c>
      <c r="K1997" s="102" t="s">
        <v>30</v>
      </c>
      <c r="L1997" s="263">
        <f>IF(ISNA(SUMIFS(INDEX('Payer Participation Data'!$F$10:$BM$59,0,MATCH(CONCATENATE($J1997,L$6),'Payer Participation Data'!$F$8:$BM$8,0)),'Payer Participation Data'!$B$10:$B$59,$C1997,'Payer Participation Data'!$C$10:$C$59,$D1997)),"-",SUMIFS(INDEX('Payer Participation Data'!$F$10:$BM$59,0,MATCH(CONCATENATE($J1997,L$6),'Payer Participation Data'!$F$8:$BM$8,0)),'Payer Participation Data'!$B$10:$B$59,$C1997,'Payer Participation Data'!$C$10:$C$59,$D1997))</f>
        <v>0</v>
      </c>
      <c r="M1997" s="264">
        <f>IF(ISNA(SUMIFS(INDEX('Payer Participation Data'!$F$10:$BM$59,0,MATCH(CONCATENATE($J1997,M$6),'Payer Participation Data'!$F$8:$BM$8,0)),'Payer Participation Data'!$B$10:$B$59,$C1997,'Payer Participation Data'!$C$10:$C$59,$D1997)),"-",SUMIFS(INDEX('Payer Participation Data'!$F$10:$BM$59,0,MATCH(CONCATENATE($J1997,M$6),'Payer Participation Data'!$F$8:$BM$8,0)),'Payer Participation Data'!$B$10:$B$59,$C1997,'Payer Participation Data'!$C$10:$C$59,$D1997))</f>
        <v>0</v>
      </c>
    </row>
    <row r="1998" spans="2:13" x14ac:dyDescent="0.35">
      <c r="B1998" s="127" t="s">
        <v>80</v>
      </c>
      <c r="C1998" s="169" t="str">
        <f>IF(ISBLANK('Payer Participation Data'!$B$109),"-",'Payer Participation Data'!$B$109)</f>
        <v>-</v>
      </c>
      <c r="D1998" s="169" t="str">
        <f>IF(ISBLANK('Payer Participation Data'!$C$109),"-",'Payer Participation Data'!$C$109)</f>
        <v>-</v>
      </c>
      <c r="E1998" s="169" t="str">
        <f>IF(ISBLANK('Payer Participation Data'!$D$109),"-",'Payer Participation Data'!$D$109)</f>
        <v>-</v>
      </c>
      <c r="F1998" s="169" t="str">
        <f>IF(ISBLANK('Payer Participation Data'!$E$109),"-",'Payer Participation Data'!$E$109)</f>
        <v>-</v>
      </c>
      <c r="G1998" s="261">
        <v>4</v>
      </c>
      <c r="H1998" s="261">
        <v>2</v>
      </c>
      <c r="I1998" s="261">
        <v>5</v>
      </c>
      <c r="J1998" s="128" t="str">
        <f t="shared" si="78"/>
        <v>254</v>
      </c>
      <c r="K1998" s="128" t="s">
        <v>30</v>
      </c>
      <c r="L1998" s="263">
        <f>IF(ISNA(SUMIFS(INDEX('Payer Participation Data'!$F$10:$BM$59,0,MATCH(CONCATENATE($J1998,L$6),'Payer Participation Data'!$F$8:$BM$8,0)),'Payer Participation Data'!$B$10:$B$59,$C1998,'Payer Participation Data'!$C$10:$C$59,$D1998)),"-",SUMIFS(INDEX('Payer Participation Data'!$F$10:$BM$59,0,MATCH(CONCATENATE($J1998,L$6),'Payer Participation Data'!$F$8:$BM$8,0)),'Payer Participation Data'!$B$10:$B$59,$C1998,'Payer Participation Data'!$C$10:$C$59,$D1998))</f>
        <v>0</v>
      </c>
      <c r="M1998" s="264">
        <f>IF(ISNA(SUMIFS(INDEX('Payer Participation Data'!$F$10:$BM$59,0,MATCH(CONCATENATE($J1998,M$6),'Payer Participation Data'!$F$8:$BM$8,0)),'Payer Participation Data'!$B$10:$B$59,$C1998,'Payer Participation Data'!$C$10:$C$59,$D1998)),"-",SUMIFS(INDEX('Payer Participation Data'!$F$10:$BM$59,0,MATCH(CONCATENATE($J1998,M$6),'Payer Participation Data'!$F$8:$BM$8,0)),'Payer Participation Data'!$B$10:$B$59,$C1998,'Payer Participation Data'!$C$10:$C$59,$D1998))</f>
        <v>0</v>
      </c>
    </row>
    <row r="1999" spans="2:13" x14ac:dyDescent="0.35">
      <c r="B1999" s="127" t="s">
        <v>80</v>
      </c>
      <c r="C1999" s="169" t="str">
        <f>IF(ISBLANK('Payer Participation Data'!$B$109),"-",'Payer Participation Data'!$B$109)</f>
        <v>-</v>
      </c>
      <c r="D1999" s="169" t="str">
        <f>IF(ISBLANK('Payer Participation Data'!$C$109),"-",'Payer Participation Data'!$C$109)</f>
        <v>-</v>
      </c>
      <c r="E1999" s="169" t="str">
        <f>IF(ISBLANK('Payer Participation Data'!$D$109),"-",'Payer Participation Data'!$D$109)</f>
        <v>-</v>
      </c>
      <c r="F1999" s="169" t="str">
        <f>IF(ISBLANK('Payer Participation Data'!$E$109),"-",'Payer Participation Data'!$E$109)</f>
        <v>-</v>
      </c>
      <c r="G1999" s="260">
        <v>1</v>
      </c>
      <c r="H1999" s="260">
        <v>3</v>
      </c>
      <c r="I1999" s="260">
        <v>5</v>
      </c>
      <c r="J1999" s="102" t="str">
        <f t="shared" si="78"/>
        <v>351</v>
      </c>
      <c r="K1999" s="102" t="s">
        <v>30</v>
      </c>
      <c r="L1999" s="263">
        <f>IF(ISNA(SUMIFS(INDEX('Payer Participation Data'!$F$10:$BM$59,0,MATCH(CONCATENATE($J1999,L$6),'Payer Participation Data'!$F$8:$BM$8,0)),'Payer Participation Data'!$B$10:$B$59,$C1999,'Payer Participation Data'!$C$10:$C$59,$D1999)),"-",SUMIFS(INDEX('Payer Participation Data'!$F$10:$BM$59,0,MATCH(CONCATENATE($J1999,L$6),'Payer Participation Data'!$F$8:$BM$8,0)),'Payer Participation Data'!$B$10:$B$59,$C1999,'Payer Participation Data'!$C$10:$C$59,$D1999))</f>
        <v>0</v>
      </c>
      <c r="M1999" s="264">
        <f>IF(ISNA(SUMIFS(INDEX('Payer Participation Data'!$F$10:$BM$59,0,MATCH(CONCATENATE($J1999,M$6),'Payer Participation Data'!$F$8:$BM$8,0)),'Payer Participation Data'!$B$10:$B$59,$C1999,'Payer Participation Data'!$C$10:$C$59,$D1999)),"-",SUMIFS(INDEX('Payer Participation Data'!$F$10:$BM$59,0,MATCH(CONCATENATE($J1999,M$6),'Payer Participation Data'!$F$8:$BM$8,0)),'Payer Participation Data'!$B$10:$B$59,$C1999,'Payer Participation Data'!$C$10:$C$59,$D1999))</f>
        <v>0</v>
      </c>
    </row>
    <row r="2000" spans="2:13" x14ac:dyDescent="0.35">
      <c r="B2000" s="127" t="s">
        <v>80</v>
      </c>
      <c r="C2000" s="169" t="str">
        <f>IF(ISBLANK('Payer Participation Data'!$B$109),"-",'Payer Participation Data'!$B$109)</f>
        <v>-</v>
      </c>
      <c r="D2000" s="169" t="str">
        <f>IF(ISBLANK('Payer Participation Data'!$C$109),"-",'Payer Participation Data'!$C$109)</f>
        <v>-</v>
      </c>
      <c r="E2000" s="169" t="str">
        <f>IF(ISBLANK('Payer Participation Data'!$D$109),"-",'Payer Participation Data'!$D$109)</f>
        <v>-</v>
      </c>
      <c r="F2000" s="169" t="str">
        <f>IF(ISBLANK('Payer Participation Data'!$E$109),"-",'Payer Participation Data'!$E$109)</f>
        <v>-</v>
      </c>
      <c r="G2000" s="261">
        <v>2</v>
      </c>
      <c r="H2000" s="261">
        <v>3</v>
      </c>
      <c r="I2000" s="261">
        <v>5</v>
      </c>
      <c r="J2000" s="128" t="str">
        <f t="shared" si="78"/>
        <v>352</v>
      </c>
      <c r="K2000" s="128" t="s">
        <v>30</v>
      </c>
      <c r="L2000" s="263">
        <f>IF(ISNA(SUMIFS(INDEX('Payer Participation Data'!$F$10:$BM$59,0,MATCH(CONCATENATE($J2000,L$6),'Payer Participation Data'!$F$8:$BM$8,0)),'Payer Participation Data'!$B$10:$B$59,$C2000,'Payer Participation Data'!$C$10:$C$59,$D2000)),"-",SUMIFS(INDEX('Payer Participation Data'!$F$10:$BM$59,0,MATCH(CONCATENATE($J2000,L$6),'Payer Participation Data'!$F$8:$BM$8,0)),'Payer Participation Data'!$B$10:$B$59,$C2000,'Payer Participation Data'!$C$10:$C$59,$D2000))</f>
        <v>0</v>
      </c>
      <c r="M2000" s="264">
        <f>IF(ISNA(SUMIFS(INDEX('Payer Participation Data'!$F$10:$BM$59,0,MATCH(CONCATENATE($J2000,M$6),'Payer Participation Data'!$F$8:$BM$8,0)),'Payer Participation Data'!$B$10:$B$59,$C2000,'Payer Participation Data'!$C$10:$C$59,$D2000)),"-",SUMIFS(INDEX('Payer Participation Data'!$F$10:$BM$59,0,MATCH(CONCATENATE($J2000,M$6),'Payer Participation Data'!$F$8:$BM$8,0)),'Payer Participation Data'!$B$10:$B$59,$C2000,'Payer Participation Data'!$C$10:$C$59,$D2000))</f>
        <v>0</v>
      </c>
    </row>
    <row r="2001" spans="2:13" x14ac:dyDescent="0.35">
      <c r="B2001" s="127" t="s">
        <v>80</v>
      </c>
      <c r="C2001" s="169" t="str">
        <f>IF(ISBLANK('Payer Participation Data'!$B$109),"-",'Payer Participation Data'!$B$109)</f>
        <v>-</v>
      </c>
      <c r="D2001" s="169" t="str">
        <f>IF(ISBLANK('Payer Participation Data'!$C$109),"-",'Payer Participation Data'!$C$109)</f>
        <v>-</v>
      </c>
      <c r="E2001" s="169" t="str">
        <f>IF(ISBLANK('Payer Participation Data'!$D$109),"-",'Payer Participation Data'!$D$109)</f>
        <v>-</v>
      </c>
      <c r="F2001" s="169" t="str">
        <f>IF(ISBLANK('Payer Participation Data'!$E$109),"-",'Payer Participation Data'!$E$109)</f>
        <v>-</v>
      </c>
      <c r="G2001" s="260">
        <v>3</v>
      </c>
      <c r="H2001" s="260">
        <v>3</v>
      </c>
      <c r="I2001" s="260">
        <v>5</v>
      </c>
      <c r="J2001" s="102" t="str">
        <f t="shared" si="78"/>
        <v>353</v>
      </c>
      <c r="K2001" s="102" t="s">
        <v>30</v>
      </c>
      <c r="L2001" s="263">
        <f>IF(ISNA(SUMIFS(INDEX('Payer Participation Data'!$F$10:$BM$59,0,MATCH(CONCATENATE($J2001,L$6),'Payer Participation Data'!$F$8:$BM$8,0)),'Payer Participation Data'!$B$10:$B$59,$C2001,'Payer Participation Data'!$C$10:$C$59,$D2001)),"-",SUMIFS(INDEX('Payer Participation Data'!$F$10:$BM$59,0,MATCH(CONCATENATE($J2001,L$6),'Payer Participation Data'!$F$8:$BM$8,0)),'Payer Participation Data'!$B$10:$B$59,$C2001,'Payer Participation Data'!$C$10:$C$59,$D2001))</f>
        <v>0</v>
      </c>
      <c r="M2001" s="264">
        <f>IF(ISNA(SUMIFS(INDEX('Payer Participation Data'!$F$10:$BM$59,0,MATCH(CONCATENATE($J2001,M$6),'Payer Participation Data'!$F$8:$BM$8,0)),'Payer Participation Data'!$B$10:$B$59,$C2001,'Payer Participation Data'!$C$10:$C$59,$D2001)),"-",SUMIFS(INDEX('Payer Participation Data'!$F$10:$BM$59,0,MATCH(CONCATENATE($J2001,M$6),'Payer Participation Data'!$F$8:$BM$8,0)),'Payer Participation Data'!$B$10:$B$59,$C2001,'Payer Participation Data'!$C$10:$C$59,$D2001))</f>
        <v>0</v>
      </c>
    </row>
    <row r="2002" spans="2:13" x14ac:dyDescent="0.35">
      <c r="B2002" s="127" t="s">
        <v>80</v>
      </c>
      <c r="C2002" s="169" t="str">
        <f>IF(ISBLANK('Payer Participation Data'!$B$109),"-",'Payer Participation Data'!$B$109)</f>
        <v>-</v>
      </c>
      <c r="D2002" s="169" t="str">
        <f>IF(ISBLANK('Payer Participation Data'!$C$109),"-",'Payer Participation Data'!$C$109)</f>
        <v>-</v>
      </c>
      <c r="E2002" s="169" t="str">
        <f>IF(ISBLANK('Payer Participation Data'!$D$109),"-",'Payer Participation Data'!$D$109)</f>
        <v>-</v>
      </c>
      <c r="F2002" s="169" t="str">
        <f>IF(ISBLANK('Payer Participation Data'!$E$109),"-",'Payer Participation Data'!$E$109)</f>
        <v>-</v>
      </c>
      <c r="G2002" s="261">
        <v>4</v>
      </c>
      <c r="H2002" s="261">
        <v>3</v>
      </c>
      <c r="I2002" s="261">
        <v>5</v>
      </c>
      <c r="J2002" s="128" t="str">
        <f t="shared" si="78"/>
        <v>354</v>
      </c>
      <c r="K2002" s="128" t="s">
        <v>30</v>
      </c>
      <c r="L2002" s="263">
        <f>IF(ISNA(SUMIFS(INDEX('Payer Participation Data'!$F$10:$BM$59,0,MATCH(CONCATENATE($J2002,L$6),'Payer Participation Data'!$F$8:$BM$8,0)),'Payer Participation Data'!$B$10:$B$59,$C2002,'Payer Participation Data'!$C$10:$C$59,$D2002)),"-",SUMIFS(INDEX('Payer Participation Data'!$F$10:$BM$59,0,MATCH(CONCATENATE($J2002,L$6),'Payer Participation Data'!$F$8:$BM$8,0)),'Payer Participation Data'!$B$10:$B$59,$C2002,'Payer Participation Data'!$C$10:$C$59,$D2002))</f>
        <v>0</v>
      </c>
      <c r="M2002" s="264">
        <f>IF(ISNA(SUMIFS(INDEX('Payer Participation Data'!$F$10:$BM$59,0,MATCH(CONCATENATE($J2002,M$6),'Payer Participation Data'!$F$8:$BM$8,0)),'Payer Participation Data'!$B$10:$B$59,$C2002,'Payer Participation Data'!$C$10:$C$59,$D2002)),"-",SUMIFS(INDEX('Payer Participation Data'!$F$10:$BM$59,0,MATCH(CONCATENATE($J2002,M$6),'Payer Participation Data'!$F$8:$BM$8,0)),'Payer Participation Data'!$B$10:$B$59,$C2002,'Payer Participation Data'!$C$10:$C$59,$D2002))</f>
        <v>0</v>
      </c>
    </row>
    <row r="2003" spans="2:13" x14ac:dyDescent="0.35">
      <c r="B2003" s="127" t="s">
        <v>80</v>
      </c>
      <c r="C2003" s="169" t="str">
        <f>IF(ISBLANK('Payer Participation Data'!$B$109),"-",'Payer Participation Data'!$B$109)</f>
        <v>-</v>
      </c>
      <c r="D2003" s="169" t="str">
        <f>IF(ISBLANK('Payer Participation Data'!$C$109),"-",'Payer Participation Data'!$C$109)</f>
        <v>-</v>
      </c>
      <c r="E2003" s="169" t="str">
        <f>IF(ISBLANK('Payer Participation Data'!$D$109),"-",'Payer Participation Data'!$D$109)</f>
        <v>-</v>
      </c>
      <c r="F2003" s="169" t="str">
        <f>IF(ISBLANK('Payer Participation Data'!$E$109),"-",'Payer Participation Data'!$E$109)</f>
        <v>-</v>
      </c>
      <c r="G2003" s="260">
        <v>1</v>
      </c>
      <c r="H2003" s="260">
        <v>4</v>
      </c>
      <c r="I2003" s="260">
        <v>5</v>
      </c>
      <c r="J2003" s="102" t="str">
        <f t="shared" si="78"/>
        <v>451</v>
      </c>
      <c r="K2003" s="102" t="s">
        <v>30</v>
      </c>
      <c r="L2003" s="263">
        <f>IF(ISNA(SUMIFS(INDEX('Payer Participation Data'!$F$10:$BM$59,0,MATCH(CONCATENATE($J2003,L$6),'Payer Participation Data'!$F$8:$BM$8,0)),'Payer Participation Data'!$B$10:$B$59,$C2003,'Payer Participation Data'!$C$10:$C$59,$D2003)),"-",SUMIFS(INDEX('Payer Participation Data'!$F$10:$BM$59,0,MATCH(CONCATENATE($J2003,L$6),'Payer Participation Data'!$F$8:$BM$8,0)),'Payer Participation Data'!$B$10:$B$59,$C2003,'Payer Participation Data'!$C$10:$C$59,$D2003))</f>
        <v>0</v>
      </c>
      <c r="M2003" s="264">
        <f>IF(ISNA(SUMIFS(INDEX('Payer Participation Data'!$F$10:$BM$59,0,MATCH(CONCATENATE($J2003,M$6),'Payer Participation Data'!$F$8:$BM$8,0)),'Payer Participation Data'!$B$10:$B$59,$C2003,'Payer Participation Data'!$C$10:$C$59,$D2003)),"-",SUMIFS(INDEX('Payer Participation Data'!$F$10:$BM$59,0,MATCH(CONCATENATE($J2003,M$6),'Payer Participation Data'!$F$8:$BM$8,0)),'Payer Participation Data'!$B$10:$B$59,$C2003,'Payer Participation Data'!$C$10:$C$59,$D2003))</f>
        <v>0</v>
      </c>
    </row>
    <row r="2004" spans="2:13" x14ac:dyDescent="0.35">
      <c r="B2004" s="127" t="s">
        <v>80</v>
      </c>
      <c r="C2004" s="169" t="str">
        <f>IF(ISBLANK('Payer Participation Data'!$B$109),"-",'Payer Participation Data'!$B$109)</f>
        <v>-</v>
      </c>
      <c r="D2004" s="169" t="str">
        <f>IF(ISBLANK('Payer Participation Data'!$C$109),"-",'Payer Participation Data'!$C$109)</f>
        <v>-</v>
      </c>
      <c r="E2004" s="169" t="str">
        <f>IF(ISBLANK('Payer Participation Data'!$D$109),"-",'Payer Participation Data'!$D$109)</f>
        <v>-</v>
      </c>
      <c r="F2004" s="169" t="str">
        <f>IF(ISBLANK('Payer Participation Data'!$E$109),"-",'Payer Participation Data'!$E$109)</f>
        <v>-</v>
      </c>
      <c r="G2004" s="261">
        <v>2</v>
      </c>
      <c r="H2004" s="261">
        <v>4</v>
      </c>
      <c r="I2004" s="261">
        <v>5</v>
      </c>
      <c r="J2004" s="128" t="str">
        <f t="shared" si="78"/>
        <v>452</v>
      </c>
      <c r="K2004" s="128" t="s">
        <v>30</v>
      </c>
      <c r="L2004" s="263">
        <f>IF(ISNA(SUMIFS(INDEX('Payer Participation Data'!$F$10:$BM$59,0,MATCH(CONCATENATE($J2004,L$6),'Payer Participation Data'!$F$8:$BM$8,0)),'Payer Participation Data'!$B$10:$B$59,$C2004,'Payer Participation Data'!$C$10:$C$59,$D2004)),"-",SUMIFS(INDEX('Payer Participation Data'!$F$10:$BM$59,0,MATCH(CONCATENATE($J2004,L$6),'Payer Participation Data'!$F$8:$BM$8,0)),'Payer Participation Data'!$B$10:$B$59,$C2004,'Payer Participation Data'!$C$10:$C$59,$D2004))</f>
        <v>0</v>
      </c>
      <c r="M2004" s="264">
        <f>IF(ISNA(SUMIFS(INDEX('Payer Participation Data'!$F$10:$BM$59,0,MATCH(CONCATENATE($J2004,M$6),'Payer Participation Data'!$F$8:$BM$8,0)),'Payer Participation Data'!$B$10:$B$59,$C2004,'Payer Participation Data'!$C$10:$C$59,$D2004)),"-",SUMIFS(INDEX('Payer Participation Data'!$F$10:$BM$59,0,MATCH(CONCATENATE($J2004,M$6),'Payer Participation Data'!$F$8:$BM$8,0)),'Payer Participation Data'!$B$10:$B$59,$C2004,'Payer Participation Data'!$C$10:$C$59,$D2004))</f>
        <v>0</v>
      </c>
    </row>
    <row r="2005" spans="2:13" x14ac:dyDescent="0.35">
      <c r="B2005" s="127" t="s">
        <v>80</v>
      </c>
      <c r="C2005" s="169" t="str">
        <f>IF(ISBLANK('Payer Participation Data'!$B$109),"-",'Payer Participation Data'!$B$109)</f>
        <v>-</v>
      </c>
      <c r="D2005" s="169" t="str">
        <f>IF(ISBLANK('Payer Participation Data'!$C$109),"-",'Payer Participation Data'!$C$109)</f>
        <v>-</v>
      </c>
      <c r="E2005" s="169" t="str">
        <f>IF(ISBLANK('Payer Participation Data'!$D$109),"-",'Payer Participation Data'!$D$109)</f>
        <v>-</v>
      </c>
      <c r="F2005" s="169" t="str">
        <f>IF(ISBLANK('Payer Participation Data'!$E$109),"-",'Payer Participation Data'!$E$109)</f>
        <v>-</v>
      </c>
      <c r="G2005" s="260">
        <v>3</v>
      </c>
      <c r="H2005" s="260">
        <v>4</v>
      </c>
      <c r="I2005" s="260">
        <v>5</v>
      </c>
      <c r="J2005" s="102" t="str">
        <f t="shared" si="78"/>
        <v>453</v>
      </c>
      <c r="K2005" s="102" t="s">
        <v>30</v>
      </c>
      <c r="L2005" s="263">
        <f>IF(ISNA(SUMIFS(INDEX('Payer Participation Data'!$F$10:$BM$59,0,MATCH(CONCATENATE($J2005,L$6),'Payer Participation Data'!$F$8:$BM$8,0)),'Payer Participation Data'!$B$10:$B$59,$C2005,'Payer Participation Data'!$C$10:$C$59,$D2005)),"-",SUMIFS(INDEX('Payer Participation Data'!$F$10:$BM$59,0,MATCH(CONCATENATE($J2005,L$6),'Payer Participation Data'!$F$8:$BM$8,0)),'Payer Participation Data'!$B$10:$B$59,$C2005,'Payer Participation Data'!$C$10:$C$59,$D2005))</f>
        <v>0</v>
      </c>
      <c r="M2005" s="264">
        <f>IF(ISNA(SUMIFS(INDEX('Payer Participation Data'!$F$10:$BM$59,0,MATCH(CONCATENATE($J2005,M$6),'Payer Participation Data'!$F$8:$BM$8,0)),'Payer Participation Data'!$B$10:$B$59,$C2005,'Payer Participation Data'!$C$10:$C$59,$D2005)),"-",SUMIFS(INDEX('Payer Participation Data'!$F$10:$BM$59,0,MATCH(CONCATENATE($J2005,M$6),'Payer Participation Data'!$F$8:$BM$8,0)),'Payer Participation Data'!$B$10:$B$59,$C2005,'Payer Participation Data'!$C$10:$C$59,$D2005))</f>
        <v>0</v>
      </c>
    </row>
    <row r="2006" spans="2:13" x14ac:dyDescent="0.35">
      <c r="B2006" s="127" t="s">
        <v>80</v>
      </c>
      <c r="C2006" s="169" t="str">
        <f>IF(ISBLANK('Payer Participation Data'!$B$109),"-",'Payer Participation Data'!$B$109)</f>
        <v>-</v>
      </c>
      <c r="D2006" s="169" t="str">
        <f>IF(ISBLANK('Payer Participation Data'!$C$109),"-",'Payer Participation Data'!$C$109)</f>
        <v>-</v>
      </c>
      <c r="E2006" s="169" t="str">
        <f>IF(ISBLANK('Payer Participation Data'!$D$109),"-",'Payer Participation Data'!$D$109)</f>
        <v>-</v>
      </c>
      <c r="F2006" s="169" t="str">
        <f>IF(ISBLANK('Payer Participation Data'!$E$109),"-",'Payer Participation Data'!$E$109)</f>
        <v>-</v>
      </c>
      <c r="G2006" s="265">
        <v>4</v>
      </c>
      <c r="H2006" s="265">
        <v>4</v>
      </c>
      <c r="I2006" s="265">
        <v>5</v>
      </c>
      <c r="J2006" s="128" t="str">
        <f t="shared" si="78"/>
        <v>454</v>
      </c>
      <c r="K2006" s="128" t="s">
        <v>30</v>
      </c>
      <c r="L2006" s="266">
        <f>IF(ISNA(SUMIFS(INDEX('Payer Participation Data'!$F$10:$BM$59,0,MATCH(CONCATENATE($J2006,L$6),'Payer Participation Data'!$F$8:$BM$8,0)),'Payer Participation Data'!$B$10:$B$59,$C2006,'Payer Participation Data'!$C$10:$C$59,$D2006)),"-",SUMIFS(INDEX('Payer Participation Data'!$F$10:$BM$59,0,MATCH(CONCATENATE($J2006,L$6),'Payer Participation Data'!$F$8:$BM$8,0)),'Payer Participation Data'!$B$10:$B$59,$C2006,'Payer Participation Data'!$C$10:$C$59,$D2006))</f>
        <v>0</v>
      </c>
      <c r="M2006" s="267">
        <f>IF(ISNA(SUMIFS(INDEX('Payer Participation Data'!$F$10:$BM$59,0,MATCH(CONCATENATE($J2006,M$6),'Payer Participation Data'!$F$8:$BM$8,0)),'Payer Participation Data'!$B$10:$B$59,$C2006,'Payer Participation Data'!$C$10:$C$59,$D2006)),"-",SUMIFS(INDEX('Payer Participation Data'!$F$10:$BM$59,0,MATCH(CONCATENATE($J2006,M$6),'Payer Participation Data'!$F$8:$BM$8,0)),'Payer Participation Data'!$B$10:$B$59,$C2006,'Payer Participation Data'!$C$10:$C$59,$D2006))</f>
        <v>0</v>
      </c>
    </row>
  </sheetData>
  <sheetProtection sheet="1" objects="1" scenarios="1" sort="0" autoFilter="0"/>
  <pageMargins left="0.7" right="0.7" top="0.75" bottom="0.75" header="0.3" footer="0.3"/>
  <pageSetup orientation="portrait" r:id="rId1"/>
  <ignoredErrors>
    <ignoredError sqref="C7 C8:C1006 D7:F1006 C1007:C2006 D1007:D2006 E1007:E2006 F1007:F2006" calculatedColumn="1"/>
  </ignoredError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B2:O2506"/>
  <sheetViews>
    <sheetView showGridLines="0" topLeftCell="B1" zoomScale="90" zoomScaleNormal="90" workbookViewId="0">
      <selection activeCell="E3" sqref="E3"/>
    </sheetView>
  </sheetViews>
  <sheetFormatPr defaultColWidth="9.1796875" defaultRowHeight="14.5" outlineLevelRow="1" x14ac:dyDescent="0.35"/>
  <cols>
    <col min="1" max="1" width="3.453125" style="37" customWidth="1"/>
    <col min="2" max="2" width="7.7265625" style="37" customWidth="1"/>
    <col min="3" max="3" width="46.26953125" style="37" customWidth="1"/>
    <col min="4" max="4" width="50.1796875" style="37" bestFit="1" customWidth="1"/>
    <col min="5" max="5" width="16.453125" style="37" customWidth="1"/>
    <col min="6" max="6" width="11.26953125" style="37" customWidth="1"/>
    <col min="7" max="7" width="17" style="37" customWidth="1"/>
    <col min="8" max="8" width="19.26953125" style="37" bestFit="1" customWidth="1"/>
    <col min="9" max="9" width="10.1796875" style="37" bestFit="1" customWidth="1"/>
    <col min="10" max="10" width="16.7265625" style="37" customWidth="1"/>
    <col min="11" max="11" width="24.81640625" style="37" customWidth="1"/>
    <col min="12" max="12" width="8.54296875" style="42" bestFit="1" customWidth="1"/>
    <col min="13" max="13" width="11.1796875" style="37" customWidth="1"/>
    <col min="14" max="14" width="13.1796875" style="37" customWidth="1"/>
    <col min="15" max="15" width="9.1796875" style="37" customWidth="1"/>
    <col min="16" max="16384" width="9.1796875" style="37"/>
  </cols>
  <sheetData>
    <row r="2" spans="2:15" x14ac:dyDescent="0.35">
      <c r="B2" s="37" t="s">
        <v>104</v>
      </c>
    </row>
    <row r="3" spans="2:15" x14ac:dyDescent="0.35">
      <c r="B3" s="37" t="s">
        <v>103</v>
      </c>
    </row>
    <row r="4" spans="2:15" x14ac:dyDescent="0.35">
      <c r="B4" s="37" t="s">
        <v>78</v>
      </c>
    </row>
    <row r="6" spans="2:15" ht="43.5" x14ac:dyDescent="0.35">
      <c r="B6" s="158" t="s">
        <v>73</v>
      </c>
      <c r="C6" s="158" t="s">
        <v>10</v>
      </c>
      <c r="D6" s="158" t="s">
        <v>11</v>
      </c>
      <c r="E6" s="158" t="s">
        <v>127</v>
      </c>
      <c r="F6" s="158" t="s">
        <v>130</v>
      </c>
      <c r="G6" s="158" t="s">
        <v>133</v>
      </c>
      <c r="H6" s="158" t="s">
        <v>71</v>
      </c>
      <c r="I6" s="158" t="s">
        <v>72</v>
      </c>
      <c r="J6" s="158" t="s">
        <v>75</v>
      </c>
      <c r="K6" s="158" t="s">
        <v>29</v>
      </c>
      <c r="L6" s="219" t="s">
        <v>157</v>
      </c>
      <c r="M6" s="158" t="s">
        <v>47</v>
      </c>
      <c r="N6" s="158" t="s">
        <v>48</v>
      </c>
      <c r="O6" s="158" t="s">
        <v>126</v>
      </c>
    </row>
    <row r="7" spans="2:15" x14ac:dyDescent="0.35">
      <c r="B7" s="37" t="s">
        <v>80</v>
      </c>
      <c r="C7" s="38" t="str">
        <f>IF(ISBLANK('Model Performance Data'!$B$8),"-",'Model Performance Data'!$B$8)</f>
        <v>Utilization</v>
      </c>
      <c r="D7" s="38" t="str">
        <f>IF(ISBLANK('Model Performance Data'!$C$8),"-",'Model Performance Data'!$C$8)</f>
        <v>Plan All-Cause Readmissions</v>
      </c>
      <c r="E7" s="38" t="str">
        <f>IF(ISBLANK('Model Performance Data'!$D$8),"-",'Model Performance Data'!$D$8)</f>
        <v>Percentage</v>
      </c>
      <c r="F7" s="38" t="str">
        <f>IF(ISBLANK('Model Performance Data'!$E$8),"-",'Model Performance Data'!$E$8)</f>
        <v>Active</v>
      </c>
      <c r="G7" s="38" t="str">
        <f>IF(ISBLANK('Model Performance Data'!$F$8),"-",'Model Performance Data'!$F$8)</f>
        <v>-</v>
      </c>
      <c r="H7" s="38" t="s">
        <v>64</v>
      </c>
      <c r="I7" s="38" t="s">
        <v>64</v>
      </c>
      <c r="J7" s="38" t="str">
        <f>CONCATENATE(H7,I7)</f>
        <v>BaselineBaseline</v>
      </c>
      <c r="K7" s="38" t="str">
        <f>IF(ISBLANK('Model Performance Data'!$L$8),"-",'Model Performance Data'!$L$8)</f>
        <v>Annual</v>
      </c>
      <c r="L7" s="38" t="str">
        <f>IF(ISBLANK('Model Performance Data'!$K$8),"-",'Model Performance Data'!$K$8)</f>
        <v>NQF #1768</v>
      </c>
      <c r="M7" s="43">
        <f>IF(ISNA(SUMIFS(INDEX('Model Performance Data'!$O$8:$DY$56,0,MATCH(CONCATENATE($J7,M$6),'Model Performance Data'!$O$6:$DY$6,0)),'Model Performance Data'!$B$8:$B$56,$C7,'Model Performance Data'!$C$8:$C$56,$D7)),"-",SUMIFS(INDEX('Model Performance Data'!$O$8:$DY$56,0,MATCH(CONCATENATE($J7,M$6),'Model Performance Data'!$O$6:$DY$6,0)),'Model Performance Data'!$B$8:$B$56,$C7,'Model Performance Data'!$C$8:$C$56,$D7))</f>
        <v>18</v>
      </c>
      <c r="N7" s="43">
        <f>IF(ISNA(SUMIFS(INDEX('Model Performance Data'!$O$8:$DY$56,0,MATCH(CONCATENATE($J7,N$6),'Model Performance Data'!$O$6:$DY$6,0)),'Model Performance Data'!$B$8:$B$56,$C7,'Model Performance Data'!$C$8:$C$56,$D7)),"-",SUMIFS(INDEX('Model Performance Data'!$O$8:$DY$56,0,MATCH(CONCATENATE($J7,N$6),'Model Performance Data'!$O$6:$DY$6,0)),'Model Performance Data'!$B$8:$B$56,$C7,'Model Performance Data'!$C$8:$C$56,$D7))</f>
        <v>100</v>
      </c>
      <c r="O7" s="44">
        <f>IF(ISNA(SUMIFS(INDEX('Model Performance Data'!$O$8:$DY$56,0,MATCH(CONCATENATE($J7,O$6),'Model Performance Data'!$O$6:$DY$6,0)),'Model Performance Data'!$B$8:$B$56,$C7,'Model Performance Data'!$C$8:$C$56,$D7)),"-",SUMIFS(INDEX('Model Performance Data'!$O$8:$DY$56,0,MATCH(CONCATENATE($J7,O$6),'Model Performance Data'!$O$6:$DY$6,0)),'Model Performance Data'!$B$8:$B$56,$C7,'Model Performance Data'!$C$8:$C$56,$D7))</f>
        <v>0.18</v>
      </c>
    </row>
    <row r="8" spans="2:15" x14ac:dyDescent="0.35">
      <c r="B8" s="37" t="s">
        <v>80</v>
      </c>
      <c r="C8" s="38" t="str">
        <f>IF(ISBLANK('Model Performance Data'!$B$8),"-",'Model Performance Data'!$B$8)</f>
        <v>Utilization</v>
      </c>
      <c r="D8" s="38" t="str">
        <f>IF(ISBLANK('Model Performance Data'!$C$8),"-",'Model Performance Data'!$C$8)</f>
        <v>Plan All-Cause Readmissions</v>
      </c>
      <c r="E8" s="38" t="str">
        <f>IF(ISBLANK('Model Performance Data'!$D$8),"-",'Model Performance Data'!$D$8)</f>
        <v>Percentage</v>
      </c>
      <c r="F8" s="38" t="str">
        <f>IF(ISBLANK('Model Performance Data'!$E$8),"-",'Model Performance Data'!$E$8)</f>
        <v>Active</v>
      </c>
      <c r="G8" s="38" t="str">
        <f>IF(ISBLANK('Model Performance Data'!$F$8),"-",'Model Performance Data'!$F$8)</f>
        <v>-</v>
      </c>
      <c r="H8" s="38">
        <v>1</v>
      </c>
      <c r="I8" s="38">
        <v>1</v>
      </c>
      <c r="J8" s="38" t="str">
        <f t="shared" ref="J8:J25" si="0">CONCATENATE(H8,I8)</f>
        <v>11</v>
      </c>
      <c r="K8" s="38" t="str">
        <f>IF(ISBLANK('Model Performance Data'!$L$8),"-",'Model Performance Data'!$L$8)</f>
        <v>Annual</v>
      </c>
      <c r="L8" s="38" t="str">
        <f>IF(ISBLANK('Model Performance Data'!$K$8),"-",'Model Performance Data'!$K$8)</f>
        <v>NQF #1768</v>
      </c>
      <c r="M8" s="43">
        <f>IF(ISNA(SUMIFS(INDEX('Model Performance Data'!$O$8:$DY$56,0,MATCH(CONCATENATE($J8,M$6),'Model Performance Data'!$O$6:$DY$6,0)),'Model Performance Data'!$B$8:$B$56,$C8,'Model Performance Data'!$C$8:$C$56,$D8)),"-",SUMIFS(INDEX('Model Performance Data'!$O$8:$DY$56,0,MATCH(CONCATENATE($J8,M$6),'Model Performance Data'!$O$6:$DY$6,0)),'Model Performance Data'!$B$8:$B$56,$C8,'Model Performance Data'!$C$8:$C$56,$D8))</f>
        <v>0</v>
      </c>
      <c r="N8" s="43">
        <f>IF(ISNA(SUMIFS(INDEX('Model Performance Data'!$O$8:$DY$56,0,MATCH(CONCATENATE($J8,N$6),'Model Performance Data'!$O$6:$DY$6,0)),'Model Performance Data'!$B$8:$B$56,$C8,'Model Performance Data'!$C$8:$C$56,$D8)),"-",SUMIFS(INDEX('Model Performance Data'!$O$8:$DY$56,0,MATCH(CONCATENATE($J8,N$6),'Model Performance Data'!$O$6:$DY$6,0)),'Model Performance Data'!$B$8:$B$56,$C8,'Model Performance Data'!$C$8:$C$56,$D8))</f>
        <v>0</v>
      </c>
      <c r="O8" s="44">
        <f>IF(ISNA(SUMIFS(INDEX('Model Performance Data'!$O$8:$DY$56,0,MATCH(CONCATENATE($J8,O$6),'Model Performance Data'!$O$6:$DY$6,0)),'Model Performance Data'!$B$8:$B$56,$C8,'Model Performance Data'!$C$8:$C$56,$D8)),"-",SUMIFS(INDEX('Model Performance Data'!$O$8:$DY$56,0,MATCH(CONCATENATE($J8,O$6),'Model Performance Data'!$O$6:$DY$6,0)),'Model Performance Data'!$B$8:$B$56,$C8,'Model Performance Data'!$C$8:$C$56,$D8))</f>
        <v>0</v>
      </c>
    </row>
    <row r="9" spans="2:15" x14ac:dyDescent="0.35">
      <c r="B9" s="37" t="s">
        <v>80</v>
      </c>
      <c r="C9" s="38" t="str">
        <f>IF(ISBLANK('Model Performance Data'!$B$8),"-",'Model Performance Data'!$B$8)</f>
        <v>Utilization</v>
      </c>
      <c r="D9" s="38" t="str">
        <f>IF(ISBLANK('Model Performance Data'!$C$8),"-",'Model Performance Data'!$C$8)</f>
        <v>Plan All-Cause Readmissions</v>
      </c>
      <c r="E9" s="38" t="str">
        <f>IF(ISBLANK('Model Performance Data'!$D$8),"-",'Model Performance Data'!$D$8)</f>
        <v>Percentage</v>
      </c>
      <c r="F9" s="38" t="str">
        <f>IF(ISBLANK('Model Performance Data'!$E$8),"-",'Model Performance Data'!$E$8)</f>
        <v>Active</v>
      </c>
      <c r="G9" s="38" t="str">
        <f>IF(ISBLANK('Model Performance Data'!$F$8),"-",'Model Performance Data'!$F$8)</f>
        <v>-</v>
      </c>
      <c r="H9" s="38">
        <v>1</v>
      </c>
      <c r="I9" s="38">
        <v>2</v>
      </c>
      <c r="J9" s="38" t="str">
        <f t="shared" si="0"/>
        <v>12</v>
      </c>
      <c r="K9" s="38" t="str">
        <f>IF(ISBLANK('Model Performance Data'!$L$8),"-",'Model Performance Data'!$L$8)</f>
        <v>Annual</v>
      </c>
      <c r="L9" s="38" t="str">
        <f>IF(ISBLANK('Model Performance Data'!$K$8),"-",'Model Performance Data'!$K$8)</f>
        <v>NQF #1768</v>
      </c>
      <c r="M9" s="43">
        <f>IF(ISNA(SUMIFS(INDEX('Model Performance Data'!$O$8:$DY$56,0,MATCH(CONCATENATE($J9,M$6),'Model Performance Data'!$O$6:$DY$6,0)),'Model Performance Data'!$B$8:$B$56,$C9,'Model Performance Data'!$C$8:$C$56,$D9)),"-",SUMIFS(INDEX('Model Performance Data'!$O$8:$DY$56,0,MATCH(CONCATENATE($J9,M$6),'Model Performance Data'!$O$6:$DY$6,0)),'Model Performance Data'!$B$8:$B$56,$C9,'Model Performance Data'!$C$8:$C$56,$D9))</f>
        <v>0</v>
      </c>
      <c r="N9" s="43">
        <f>IF(ISNA(SUMIFS(INDEX('Model Performance Data'!$O$8:$DY$56,0,MATCH(CONCATENATE($J9,N$6),'Model Performance Data'!$O$6:$DY$6,0)),'Model Performance Data'!$B$8:$B$56,$C9,'Model Performance Data'!$C$8:$C$56,$D9)),"-",SUMIFS(INDEX('Model Performance Data'!$O$8:$DY$56,0,MATCH(CONCATENATE($J9,N$6),'Model Performance Data'!$O$6:$DY$6,0)),'Model Performance Data'!$B$8:$B$56,$C9,'Model Performance Data'!$C$8:$C$56,$D9))</f>
        <v>0</v>
      </c>
      <c r="O9" s="44">
        <f>IF(ISNA(SUMIFS(INDEX('Model Performance Data'!$O$8:$DY$56,0,MATCH(CONCATENATE($J9,O$6),'Model Performance Data'!$O$6:$DY$6,0)),'Model Performance Data'!$B$8:$B$56,$C9,'Model Performance Data'!$C$8:$C$56,$D9)),"-",SUMIFS(INDEX('Model Performance Data'!$O$8:$DY$56,0,MATCH(CONCATENATE($J9,O$6),'Model Performance Data'!$O$6:$DY$6,0)),'Model Performance Data'!$B$8:$B$56,$C9,'Model Performance Data'!$C$8:$C$56,$D9))</f>
        <v>0</v>
      </c>
    </row>
    <row r="10" spans="2:15" x14ac:dyDescent="0.35">
      <c r="B10" s="37" t="s">
        <v>80</v>
      </c>
      <c r="C10" s="38" t="str">
        <f>IF(ISBLANK('Model Performance Data'!$B$8),"-",'Model Performance Data'!$B$8)</f>
        <v>Utilization</v>
      </c>
      <c r="D10" s="38" t="str">
        <f>IF(ISBLANK('Model Performance Data'!$C$8),"-",'Model Performance Data'!$C$8)</f>
        <v>Plan All-Cause Readmissions</v>
      </c>
      <c r="E10" s="38" t="str">
        <f>IF(ISBLANK('Model Performance Data'!$D$8),"-",'Model Performance Data'!$D$8)</f>
        <v>Percentage</v>
      </c>
      <c r="F10" s="38" t="str">
        <f>IF(ISBLANK('Model Performance Data'!$E$8),"-",'Model Performance Data'!$E$8)</f>
        <v>Active</v>
      </c>
      <c r="G10" s="38" t="str">
        <f>IF(ISBLANK('Model Performance Data'!$F$8),"-",'Model Performance Data'!$F$8)</f>
        <v>-</v>
      </c>
      <c r="H10" s="38">
        <v>1</v>
      </c>
      <c r="I10" s="38">
        <v>3</v>
      </c>
      <c r="J10" s="38" t="str">
        <f>CONCATENATE(H10,I10)</f>
        <v>13</v>
      </c>
      <c r="K10" s="38" t="str">
        <f>IF(ISBLANK('Model Performance Data'!$L$8),"-",'Model Performance Data'!$L$8)</f>
        <v>Annual</v>
      </c>
      <c r="L10" s="38" t="str">
        <f>IF(ISBLANK('Model Performance Data'!$K$8),"-",'Model Performance Data'!$K$8)</f>
        <v>NQF #1768</v>
      </c>
      <c r="M10" s="43">
        <f>IF(ISNA(SUMIFS(INDEX('Model Performance Data'!$O$8:$DY$56,0,MATCH(CONCATENATE($J10,M$6),'Model Performance Data'!$O$6:$DY$6,0)),'Model Performance Data'!$B$8:$B$56,$C10,'Model Performance Data'!$C$8:$C$56,$D10)),"-",SUMIFS(INDEX('Model Performance Data'!$O$8:$DY$56,0,MATCH(CONCATENATE($J10,M$6),'Model Performance Data'!$O$6:$DY$6,0)),'Model Performance Data'!$B$8:$B$56,$C10,'Model Performance Data'!$C$8:$C$56,$D10))</f>
        <v>0</v>
      </c>
      <c r="N10" s="43">
        <f>IF(ISNA(SUMIFS(INDEX('Model Performance Data'!$O$8:$DY$56,0,MATCH(CONCATENATE($J10,N$6),'Model Performance Data'!$O$6:$DY$6,0)),'Model Performance Data'!$B$8:$B$56,$C10,'Model Performance Data'!$C$8:$C$56,$D10)),"-",SUMIFS(INDEX('Model Performance Data'!$O$8:$DY$56,0,MATCH(CONCATENATE($J10,N$6),'Model Performance Data'!$O$6:$DY$6,0)),'Model Performance Data'!$B$8:$B$56,$C10,'Model Performance Data'!$C$8:$C$56,$D10))</f>
        <v>0</v>
      </c>
      <c r="O10" s="44">
        <f>IF(ISNA(SUMIFS(INDEX('Model Performance Data'!$O$8:$DY$56,0,MATCH(CONCATENATE($J10,O$6),'Model Performance Data'!$O$6:$DY$6,0)),'Model Performance Data'!$B$8:$B$56,$C10,'Model Performance Data'!$C$8:$C$56,$D10)),"-",SUMIFS(INDEX('Model Performance Data'!$O$8:$DY$56,0,MATCH(CONCATENATE($J10,O$6),'Model Performance Data'!$O$6:$DY$6,0)),'Model Performance Data'!$B$8:$B$56,$C10,'Model Performance Data'!$C$8:$C$56,$D10))</f>
        <v>0</v>
      </c>
    </row>
    <row r="11" spans="2:15" x14ac:dyDescent="0.35">
      <c r="B11" s="37" t="s">
        <v>80</v>
      </c>
      <c r="C11" s="38" t="str">
        <f>IF(ISBLANK('Model Performance Data'!$B$8),"-",'Model Performance Data'!$B$8)</f>
        <v>Utilization</v>
      </c>
      <c r="D11" s="38" t="str">
        <f>IF(ISBLANK('Model Performance Data'!$C$8),"-",'Model Performance Data'!$C$8)</f>
        <v>Plan All-Cause Readmissions</v>
      </c>
      <c r="E11" s="38" t="str">
        <f>IF(ISBLANK('Model Performance Data'!$D$8),"-",'Model Performance Data'!$D$8)</f>
        <v>Percentage</v>
      </c>
      <c r="F11" s="38" t="str">
        <f>IF(ISBLANK('Model Performance Data'!$E$8),"-",'Model Performance Data'!$E$8)</f>
        <v>Active</v>
      </c>
      <c r="G11" s="38" t="str">
        <f>IF(ISBLANK('Model Performance Data'!$F$8),"-",'Model Performance Data'!$F$8)</f>
        <v>-</v>
      </c>
      <c r="H11" s="38">
        <v>1</v>
      </c>
      <c r="I11" s="38">
        <v>4</v>
      </c>
      <c r="J11" s="38" t="str">
        <f t="shared" si="0"/>
        <v>14</v>
      </c>
      <c r="K11" s="38" t="str">
        <f>IF(ISBLANK('Model Performance Data'!$L$8),"-",'Model Performance Data'!$L$8)</f>
        <v>Annual</v>
      </c>
      <c r="L11" s="38" t="str">
        <f>IF(ISBLANK('Model Performance Data'!$K$8),"-",'Model Performance Data'!$K$8)</f>
        <v>NQF #1768</v>
      </c>
      <c r="M11" s="43">
        <f>IF(ISNA(SUMIFS(INDEX('Model Performance Data'!$O$8:$DY$56,0,MATCH(CONCATENATE($J11,M$6),'Model Performance Data'!$O$6:$DY$6,0)),'Model Performance Data'!$B$8:$B$56,$C11,'Model Performance Data'!$C$8:$C$56,$D11)),"-",SUMIFS(INDEX('Model Performance Data'!$O$8:$DY$56,0,MATCH(CONCATENATE($J11,M$6),'Model Performance Data'!$O$6:$DY$6,0)),'Model Performance Data'!$B$8:$B$56,$C11,'Model Performance Data'!$C$8:$C$56,$D11))</f>
        <v>0</v>
      </c>
      <c r="N11" s="43">
        <f>IF(ISNA(SUMIFS(INDEX('Model Performance Data'!$O$8:$DY$56,0,MATCH(CONCATENATE($J11,N$6),'Model Performance Data'!$O$6:$DY$6,0)),'Model Performance Data'!$B$8:$B$56,$C11,'Model Performance Data'!$C$8:$C$56,$D11)),"-",SUMIFS(INDEX('Model Performance Data'!$O$8:$DY$56,0,MATCH(CONCATENATE($J11,N$6),'Model Performance Data'!$O$6:$DY$6,0)),'Model Performance Data'!$B$8:$B$56,$C11,'Model Performance Data'!$C$8:$C$56,$D11))</f>
        <v>0</v>
      </c>
      <c r="O11" s="44">
        <f>IF(ISNA(SUMIFS(INDEX('Model Performance Data'!$O$8:$DY$56,0,MATCH(CONCATENATE($J11,O$6),'Model Performance Data'!$O$6:$DY$6,0)),'Model Performance Data'!$B$8:$B$56,$C11,'Model Performance Data'!$C$8:$C$56,$D11)),"-",SUMIFS(INDEX('Model Performance Data'!$O$8:$DY$56,0,MATCH(CONCATENATE($J11,O$6),'Model Performance Data'!$O$6:$DY$6,0)),'Model Performance Data'!$B$8:$B$56,$C11,'Model Performance Data'!$C$8:$C$56,$D11))</f>
        <v>0</v>
      </c>
    </row>
    <row r="12" spans="2:15" x14ac:dyDescent="0.35">
      <c r="B12" s="37" t="s">
        <v>80</v>
      </c>
      <c r="C12" s="38" t="str">
        <f>IF(ISBLANK('Model Performance Data'!$B$8),"-",'Model Performance Data'!$B$8)</f>
        <v>Utilization</v>
      </c>
      <c r="D12" s="38" t="str">
        <f>IF(ISBLANK('Model Performance Data'!$C$8),"-",'Model Performance Data'!$C$8)</f>
        <v>Plan All-Cause Readmissions</v>
      </c>
      <c r="E12" s="38" t="str">
        <f>IF(ISBLANK('Model Performance Data'!$D$8),"-",'Model Performance Data'!$D$8)</f>
        <v>Percentage</v>
      </c>
      <c r="F12" s="38" t="str">
        <f>IF(ISBLANK('Model Performance Data'!$E$8),"-",'Model Performance Data'!$E$8)</f>
        <v>Active</v>
      </c>
      <c r="G12" s="38" t="str">
        <f>IF(ISBLANK('Model Performance Data'!$F$8),"-",'Model Performance Data'!$F$8)</f>
        <v>-</v>
      </c>
      <c r="H12" s="38">
        <v>1</v>
      </c>
      <c r="I12" s="38">
        <v>5</v>
      </c>
      <c r="J12" s="38" t="str">
        <f t="shared" si="0"/>
        <v>15</v>
      </c>
      <c r="K12" s="38" t="str">
        <f>IF(ISBLANK('Model Performance Data'!$L$8),"-",'Model Performance Data'!$L$8)</f>
        <v>Annual</v>
      </c>
      <c r="L12" s="38" t="str">
        <f>IF(ISBLANK('Model Performance Data'!$K$8),"-",'Model Performance Data'!$K$8)</f>
        <v>NQF #1768</v>
      </c>
      <c r="M12" s="43">
        <f>IF(ISNA(SUMIFS(INDEX('Model Performance Data'!$O$8:$DY$56,0,MATCH(CONCATENATE($J12,M$6),'Model Performance Data'!$O$6:$DY$6,0)),'Model Performance Data'!$B$8:$B$56,$C12,'Model Performance Data'!$C$8:$C$56,$D12)),"-",SUMIFS(INDEX('Model Performance Data'!$O$8:$DY$56,0,MATCH(CONCATENATE($J12,M$6),'Model Performance Data'!$O$6:$DY$6,0)),'Model Performance Data'!$B$8:$B$56,$C12,'Model Performance Data'!$C$8:$C$56,$D12))</f>
        <v>17.5</v>
      </c>
      <c r="N12" s="43">
        <f>IF(ISNA(SUMIFS(INDEX('Model Performance Data'!$O$8:$DY$56,0,MATCH(CONCATENATE($J12,N$6),'Model Performance Data'!$O$6:$DY$6,0)),'Model Performance Data'!$B$8:$B$56,$C12,'Model Performance Data'!$C$8:$C$56,$D12)),"-",SUMIFS(INDEX('Model Performance Data'!$O$8:$DY$56,0,MATCH(CONCATENATE($J12,N$6),'Model Performance Data'!$O$6:$DY$6,0)),'Model Performance Data'!$B$8:$B$56,$C12,'Model Performance Data'!$C$8:$C$56,$D12))</f>
        <v>100</v>
      </c>
      <c r="O12" s="44">
        <f>IF(ISNA(SUMIFS(INDEX('Model Performance Data'!$O$8:$DY$56,0,MATCH(CONCATENATE($J12,O$6),'Model Performance Data'!$O$6:$DY$6,0)),'Model Performance Data'!$B$8:$B$56,$C12,'Model Performance Data'!$C$8:$C$56,$D12)),"-",SUMIFS(INDEX('Model Performance Data'!$O$8:$DY$56,0,MATCH(CONCATENATE($J12,O$6),'Model Performance Data'!$O$6:$DY$6,0)),'Model Performance Data'!$B$8:$B$56,$C12,'Model Performance Data'!$C$8:$C$56,$D12))</f>
        <v>0.17499999999999999</v>
      </c>
    </row>
    <row r="13" spans="2:15" x14ac:dyDescent="0.35">
      <c r="B13" s="37" t="s">
        <v>80</v>
      </c>
      <c r="C13" s="38" t="str">
        <f>IF(ISBLANK('Model Performance Data'!$B$8),"-",'Model Performance Data'!$B$8)</f>
        <v>Utilization</v>
      </c>
      <c r="D13" s="38" t="str">
        <f>IF(ISBLANK('Model Performance Data'!$C$8),"-",'Model Performance Data'!$C$8)</f>
        <v>Plan All-Cause Readmissions</v>
      </c>
      <c r="E13" s="38" t="str">
        <f>IF(ISBLANK('Model Performance Data'!$D$8),"-",'Model Performance Data'!$D$8)</f>
        <v>Percentage</v>
      </c>
      <c r="F13" s="38" t="str">
        <f>IF(ISBLANK('Model Performance Data'!$E$8),"-",'Model Performance Data'!$E$8)</f>
        <v>Active</v>
      </c>
      <c r="G13" s="38" t="str">
        <f>IF(ISBLANK('Model Performance Data'!$F$8),"-",'Model Performance Data'!$F$8)</f>
        <v>-</v>
      </c>
      <c r="H13" s="38">
        <v>1</v>
      </c>
      <c r="I13" s="38" t="s">
        <v>65</v>
      </c>
      <c r="J13" s="38" t="str">
        <f t="shared" si="0"/>
        <v>1Goal</v>
      </c>
      <c r="K13" s="38" t="str">
        <f>IF(ISBLANK('Model Performance Data'!$L$8),"-",'Model Performance Data'!$L$8)</f>
        <v>Annual</v>
      </c>
      <c r="L13" s="38" t="str">
        <f>IF(ISBLANK('Model Performance Data'!$K$8),"-",'Model Performance Data'!$K$8)</f>
        <v>NQF #1768</v>
      </c>
      <c r="M13" s="43" t="str">
        <f>IF(ISNA(SUMIFS(INDEX('Model Performance Data'!$O$8:$DY$56,0,MATCH(CONCATENATE($J13,M$6),'Model Performance Data'!$O$6:$DY$6,0)),'Model Performance Data'!$B$8:$B$56,$C13,'Model Performance Data'!$C$8:$C$56,$D13)),"-",SUMIFS(INDEX('Model Performance Data'!$O$8:$DY$56,0,MATCH(CONCATENATE($J13,M$6),'Model Performance Data'!$O$6:$DY$6,0)),'Model Performance Data'!$B$8:$B$56,$C13,'Model Performance Data'!$C$8:$C$56,$D13))</f>
        <v>-</v>
      </c>
      <c r="N13" s="43" t="str">
        <f>IF(ISNA(SUMIFS(INDEX('Model Performance Data'!$O$8:$DY$56,0,MATCH(CONCATENATE($J13,N$6),'Model Performance Data'!$O$6:$DY$6,0)),'Model Performance Data'!$B$8:$B$56,$C13,'Model Performance Data'!$C$8:$C$56,$D13)),"-",SUMIFS(INDEX('Model Performance Data'!$O$8:$DY$56,0,MATCH(CONCATENATE($J13,N$6),'Model Performance Data'!$O$6:$DY$6,0)),'Model Performance Data'!$B$8:$B$56,$C13,'Model Performance Data'!$C$8:$C$56,$D13))</f>
        <v>-</v>
      </c>
      <c r="O13" s="44">
        <f>IF(ISNA(SUMIFS(INDEX('Model Performance Data'!$O$8:$DY$56,0,MATCH(CONCATENATE($J13,O$6),'Model Performance Data'!$O$6:$DY$6,0)),'Model Performance Data'!$B$8:$B$56,$C13,'Model Performance Data'!$C$8:$C$56,$D13)),"-",SUMIFS(INDEX('Model Performance Data'!$O$8:$DY$56,0,MATCH(CONCATENATE($J13,O$6),'Model Performance Data'!$O$6:$DY$6,0)),'Model Performance Data'!$B$8:$B$56,$C13,'Model Performance Data'!$C$8:$C$56,$D13))</f>
        <v>0.105</v>
      </c>
    </row>
    <row r="14" spans="2:15" x14ac:dyDescent="0.35">
      <c r="B14" s="37" t="s">
        <v>80</v>
      </c>
      <c r="C14" s="38" t="str">
        <f>IF(ISBLANK('Model Performance Data'!$B$8),"-",'Model Performance Data'!$B$8)</f>
        <v>Utilization</v>
      </c>
      <c r="D14" s="38" t="str">
        <f>IF(ISBLANK('Model Performance Data'!$C$8),"-",'Model Performance Data'!$C$8)</f>
        <v>Plan All-Cause Readmissions</v>
      </c>
      <c r="E14" s="38" t="str">
        <f>IF(ISBLANK('Model Performance Data'!$D$8),"-",'Model Performance Data'!$D$8)</f>
        <v>Percentage</v>
      </c>
      <c r="F14" s="38" t="str">
        <f>IF(ISBLANK('Model Performance Data'!$E$8),"-",'Model Performance Data'!$E$8)</f>
        <v>Active</v>
      </c>
      <c r="G14" s="38" t="str">
        <f>IF(ISBLANK('Model Performance Data'!$F$8),"-",'Model Performance Data'!$F$8)</f>
        <v>-</v>
      </c>
      <c r="H14" s="38">
        <v>2</v>
      </c>
      <c r="I14" s="38">
        <v>1</v>
      </c>
      <c r="J14" s="38" t="str">
        <f t="shared" si="0"/>
        <v>21</v>
      </c>
      <c r="K14" s="38" t="str">
        <f>IF(ISBLANK('Model Performance Data'!$L$8),"-",'Model Performance Data'!$L$8)</f>
        <v>Annual</v>
      </c>
      <c r="L14" s="38" t="str">
        <f>IF(ISBLANK('Model Performance Data'!$K$8),"-",'Model Performance Data'!$K$8)</f>
        <v>NQF #1768</v>
      </c>
      <c r="M14" s="43">
        <f>IF(ISNA(SUMIFS(INDEX('Model Performance Data'!$O$8:$DY$56,0,MATCH(CONCATENATE($J14,M$6),'Model Performance Data'!$O$6:$DY$6,0)),'Model Performance Data'!$B$8:$B$56,$C14,'Model Performance Data'!$C$8:$C$56,$D14)),"-",SUMIFS(INDEX('Model Performance Data'!$O$8:$DY$56,0,MATCH(CONCATENATE($J14,M$6),'Model Performance Data'!$O$6:$DY$6,0)),'Model Performance Data'!$B$8:$B$56,$C14,'Model Performance Data'!$C$8:$C$56,$D14))</f>
        <v>0</v>
      </c>
      <c r="N14" s="43">
        <f>IF(ISNA(SUMIFS(INDEX('Model Performance Data'!$O$8:$DY$56,0,MATCH(CONCATENATE($J14,N$6),'Model Performance Data'!$O$6:$DY$6,0)),'Model Performance Data'!$B$8:$B$56,$C14,'Model Performance Data'!$C$8:$C$56,$D14)),"-",SUMIFS(INDEX('Model Performance Data'!$O$8:$DY$56,0,MATCH(CONCATENATE($J14,N$6),'Model Performance Data'!$O$6:$DY$6,0)),'Model Performance Data'!$B$8:$B$56,$C14,'Model Performance Data'!$C$8:$C$56,$D14))</f>
        <v>0</v>
      </c>
      <c r="O14" s="44">
        <f>IF(ISNA(SUMIFS(INDEX('Model Performance Data'!$O$8:$DY$56,0,MATCH(CONCATENATE($J14,O$6),'Model Performance Data'!$O$6:$DY$6,0)),'Model Performance Data'!$B$8:$B$56,$C14,'Model Performance Data'!$C$8:$C$56,$D14)),"-",SUMIFS(INDEX('Model Performance Data'!$O$8:$DY$56,0,MATCH(CONCATENATE($J14,O$6),'Model Performance Data'!$O$6:$DY$6,0)),'Model Performance Data'!$B$8:$B$56,$C14,'Model Performance Data'!$C$8:$C$56,$D14))</f>
        <v>0</v>
      </c>
    </row>
    <row r="15" spans="2:15" x14ac:dyDescent="0.35">
      <c r="B15" s="37" t="s">
        <v>80</v>
      </c>
      <c r="C15" s="38" t="str">
        <f>IF(ISBLANK('Model Performance Data'!$B$8),"-",'Model Performance Data'!$B$8)</f>
        <v>Utilization</v>
      </c>
      <c r="D15" s="38" t="str">
        <f>IF(ISBLANK('Model Performance Data'!$C$8),"-",'Model Performance Data'!$C$8)</f>
        <v>Plan All-Cause Readmissions</v>
      </c>
      <c r="E15" s="38" t="str">
        <f>IF(ISBLANK('Model Performance Data'!$D$8),"-",'Model Performance Data'!$D$8)</f>
        <v>Percentage</v>
      </c>
      <c r="F15" s="38" t="str">
        <f>IF(ISBLANK('Model Performance Data'!$E$8),"-",'Model Performance Data'!$E$8)</f>
        <v>Active</v>
      </c>
      <c r="G15" s="38" t="str">
        <f>IF(ISBLANK('Model Performance Data'!$F$8),"-",'Model Performance Data'!$F$8)</f>
        <v>-</v>
      </c>
      <c r="H15" s="38">
        <v>2</v>
      </c>
      <c r="I15" s="38">
        <v>2</v>
      </c>
      <c r="J15" s="38" t="str">
        <f t="shared" si="0"/>
        <v>22</v>
      </c>
      <c r="K15" s="38" t="str">
        <f>IF(ISBLANK('Model Performance Data'!$L$8),"-",'Model Performance Data'!$L$8)</f>
        <v>Annual</v>
      </c>
      <c r="L15" s="38" t="str">
        <f>IF(ISBLANK('Model Performance Data'!$K$8),"-",'Model Performance Data'!$K$8)</f>
        <v>NQF #1768</v>
      </c>
      <c r="M15" s="43">
        <f>IF(ISNA(SUMIFS(INDEX('Model Performance Data'!$O$8:$DY$56,0,MATCH(CONCATENATE($J15,M$6),'Model Performance Data'!$O$6:$DY$6,0)),'Model Performance Data'!$B$8:$B$56,$C15,'Model Performance Data'!$C$8:$C$56,$D15)),"-",SUMIFS(INDEX('Model Performance Data'!$O$8:$DY$56,0,MATCH(CONCATENATE($J15,M$6),'Model Performance Data'!$O$6:$DY$6,0)),'Model Performance Data'!$B$8:$B$56,$C15,'Model Performance Data'!$C$8:$C$56,$D15))</f>
        <v>0</v>
      </c>
      <c r="N15" s="43">
        <f>IF(ISNA(SUMIFS(INDEX('Model Performance Data'!$O$8:$DY$56,0,MATCH(CONCATENATE($J15,N$6),'Model Performance Data'!$O$6:$DY$6,0)),'Model Performance Data'!$B$8:$B$56,$C15,'Model Performance Data'!$C$8:$C$56,$D15)),"-",SUMIFS(INDEX('Model Performance Data'!$O$8:$DY$56,0,MATCH(CONCATENATE($J15,N$6),'Model Performance Data'!$O$6:$DY$6,0)),'Model Performance Data'!$B$8:$B$56,$C15,'Model Performance Data'!$C$8:$C$56,$D15))</f>
        <v>0</v>
      </c>
      <c r="O15" s="44">
        <f>IF(ISNA(SUMIFS(INDEX('Model Performance Data'!$O$8:$DY$56,0,MATCH(CONCATENATE($J15,O$6),'Model Performance Data'!$O$6:$DY$6,0)),'Model Performance Data'!$B$8:$B$56,$C15,'Model Performance Data'!$C$8:$C$56,$D15)),"-",SUMIFS(INDEX('Model Performance Data'!$O$8:$DY$56,0,MATCH(CONCATENATE($J15,O$6),'Model Performance Data'!$O$6:$DY$6,0)),'Model Performance Data'!$B$8:$B$56,$C15,'Model Performance Data'!$C$8:$C$56,$D15))</f>
        <v>0</v>
      </c>
    </row>
    <row r="16" spans="2:15" x14ac:dyDescent="0.35">
      <c r="B16" s="37" t="s">
        <v>80</v>
      </c>
      <c r="C16" s="38" t="str">
        <f>IF(ISBLANK('Model Performance Data'!$B$8),"-",'Model Performance Data'!$B$8)</f>
        <v>Utilization</v>
      </c>
      <c r="D16" s="38" t="str">
        <f>IF(ISBLANK('Model Performance Data'!$C$8),"-",'Model Performance Data'!$C$8)</f>
        <v>Plan All-Cause Readmissions</v>
      </c>
      <c r="E16" s="38" t="str">
        <f>IF(ISBLANK('Model Performance Data'!$D$8),"-",'Model Performance Data'!$D$8)</f>
        <v>Percentage</v>
      </c>
      <c r="F16" s="38" t="str">
        <f>IF(ISBLANK('Model Performance Data'!$E$8),"-",'Model Performance Data'!$E$8)</f>
        <v>Active</v>
      </c>
      <c r="G16" s="38" t="str">
        <f>IF(ISBLANK('Model Performance Data'!$F$8),"-",'Model Performance Data'!$F$8)</f>
        <v>-</v>
      </c>
      <c r="H16" s="38">
        <v>2</v>
      </c>
      <c r="I16" s="38">
        <v>3</v>
      </c>
      <c r="J16" s="38" t="str">
        <f t="shared" si="0"/>
        <v>23</v>
      </c>
      <c r="K16" s="38" t="str">
        <f>IF(ISBLANK('Model Performance Data'!$L$8),"-",'Model Performance Data'!$L$8)</f>
        <v>Annual</v>
      </c>
      <c r="L16" s="38" t="str">
        <f>IF(ISBLANK('Model Performance Data'!$K$8),"-",'Model Performance Data'!$K$8)</f>
        <v>NQF #1768</v>
      </c>
      <c r="M16" s="43">
        <f>IF(ISNA(SUMIFS(INDEX('Model Performance Data'!$O$8:$DY$56,0,MATCH(CONCATENATE($J16,M$6),'Model Performance Data'!$O$6:$DY$6,0)),'Model Performance Data'!$B$8:$B$56,$C16,'Model Performance Data'!$C$8:$C$56,$D16)),"-",SUMIFS(INDEX('Model Performance Data'!$O$8:$DY$56,0,MATCH(CONCATENATE($J16,M$6),'Model Performance Data'!$O$6:$DY$6,0)),'Model Performance Data'!$B$8:$B$56,$C16,'Model Performance Data'!$C$8:$C$56,$D16))</f>
        <v>0</v>
      </c>
      <c r="N16" s="43">
        <f>IF(ISNA(SUMIFS(INDEX('Model Performance Data'!$O$8:$DY$56,0,MATCH(CONCATENATE($J16,N$6),'Model Performance Data'!$O$6:$DY$6,0)),'Model Performance Data'!$B$8:$B$56,$C16,'Model Performance Data'!$C$8:$C$56,$D16)),"-",SUMIFS(INDEX('Model Performance Data'!$O$8:$DY$56,0,MATCH(CONCATENATE($J16,N$6),'Model Performance Data'!$O$6:$DY$6,0)),'Model Performance Data'!$B$8:$B$56,$C16,'Model Performance Data'!$C$8:$C$56,$D16))</f>
        <v>0</v>
      </c>
      <c r="O16" s="44">
        <f>IF(ISNA(SUMIFS(INDEX('Model Performance Data'!$O$8:$DY$56,0,MATCH(CONCATENATE($J16,O$6),'Model Performance Data'!$O$6:$DY$6,0)),'Model Performance Data'!$B$8:$B$56,$C16,'Model Performance Data'!$C$8:$C$56,$D16)),"-",SUMIFS(INDEX('Model Performance Data'!$O$8:$DY$56,0,MATCH(CONCATENATE($J16,O$6),'Model Performance Data'!$O$6:$DY$6,0)),'Model Performance Data'!$B$8:$B$56,$C16,'Model Performance Data'!$C$8:$C$56,$D16))</f>
        <v>0</v>
      </c>
    </row>
    <row r="17" spans="2:15" x14ac:dyDescent="0.35">
      <c r="B17" s="37" t="s">
        <v>80</v>
      </c>
      <c r="C17" s="38" t="str">
        <f>IF(ISBLANK('Model Performance Data'!$B$8),"-",'Model Performance Data'!$B$8)</f>
        <v>Utilization</v>
      </c>
      <c r="D17" s="38" t="str">
        <f>IF(ISBLANK('Model Performance Data'!$C$8),"-",'Model Performance Data'!$C$8)</f>
        <v>Plan All-Cause Readmissions</v>
      </c>
      <c r="E17" s="38" t="str">
        <f>IF(ISBLANK('Model Performance Data'!$D$8),"-",'Model Performance Data'!$D$8)</f>
        <v>Percentage</v>
      </c>
      <c r="F17" s="38" t="str">
        <f>IF(ISBLANK('Model Performance Data'!$E$8),"-",'Model Performance Data'!$E$8)</f>
        <v>Active</v>
      </c>
      <c r="G17" s="38" t="str">
        <f>IF(ISBLANK('Model Performance Data'!$F$8),"-",'Model Performance Data'!$F$8)</f>
        <v>-</v>
      </c>
      <c r="H17" s="38">
        <v>2</v>
      </c>
      <c r="I17" s="38">
        <v>4</v>
      </c>
      <c r="J17" s="38" t="str">
        <f t="shared" si="0"/>
        <v>24</v>
      </c>
      <c r="K17" s="38" t="str">
        <f>IF(ISBLANK('Model Performance Data'!$L$8),"-",'Model Performance Data'!$L$8)</f>
        <v>Annual</v>
      </c>
      <c r="L17" s="38" t="str">
        <f>IF(ISBLANK('Model Performance Data'!$K$8),"-",'Model Performance Data'!$K$8)</f>
        <v>NQF #1768</v>
      </c>
      <c r="M17" s="43">
        <f>IF(ISNA(SUMIFS(INDEX('Model Performance Data'!$O$8:$DY$56,0,MATCH(CONCATENATE($J17,M$6),'Model Performance Data'!$O$6:$DY$6,0)),'Model Performance Data'!$B$8:$B$56,$C17,'Model Performance Data'!$C$8:$C$56,$D17)),"-",SUMIFS(INDEX('Model Performance Data'!$O$8:$DY$56,0,MATCH(CONCATENATE($J17,M$6),'Model Performance Data'!$O$6:$DY$6,0)),'Model Performance Data'!$B$8:$B$56,$C17,'Model Performance Data'!$C$8:$C$56,$D17))</f>
        <v>0</v>
      </c>
      <c r="N17" s="43">
        <f>IF(ISNA(SUMIFS(INDEX('Model Performance Data'!$O$8:$DY$56,0,MATCH(CONCATENATE($J17,N$6),'Model Performance Data'!$O$6:$DY$6,0)),'Model Performance Data'!$B$8:$B$56,$C17,'Model Performance Data'!$C$8:$C$56,$D17)),"-",SUMIFS(INDEX('Model Performance Data'!$O$8:$DY$56,0,MATCH(CONCATENATE($J17,N$6),'Model Performance Data'!$O$6:$DY$6,0)),'Model Performance Data'!$B$8:$B$56,$C17,'Model Performance Data'!$C$8:$C$56,$D17))</f>
        <v>0</v>
      </c>
      <c r="O17" s="44">
        <f>IF(ISNA(SUMIFS(INDEX('Model Performance Data'!$O$8:$DY$56,0,MATCH(CONCATENATE($J17,O$6),'Model Performance Data'!$O$6:$DY$6,0)),'Model Performance Data'!$B$8:$B$56,$C17,'Model Performance Data'!$C$8:$C$56,$D17)),"-",SUMIFS(INDEX('Model Performance Data'!$O$8:$DY$56,0,MATCH(CONCATENATE($J17,O$6),'Model Performance Data'!$O$6:$DY$6,0)),'Model Performance Data'!$B$8:$B$56,$C17,'Model Performance Data'!$C$8:$C$56,$D17))</f>
        <v>0</v>
      </c>
    </row>
    <row r="18" spans="2:15" x14ac:dyDescent="0.35">
      <c r="B18" s="37" t="s">
        <v>80</v>
      </c>
      <c r="C18" s="38" t="str">
        <f>IF(ISBLANK('Model Performance Data'!$B$8),"-",'Model Performance Data'!$B$8)</f>
        <v>Utilization</v>
      </c>
      <c r="D18" s="38" t="str">
        <f>IF(ISBLANK('Model Performance Data'!$C$8),"-",'Model Performance Data'!$C$8)</f>
        <v>Plan All-Cause Readmissions</v>
      </c>
      <c r="E18" s="38" t="str">
        <f>IF(ISBLANK('Model Performance Data'!$D$8),"-",'Model Performance Data'!$D$8)</f>
        <v>Percentage</v>
      </c>
      <c r="F18" s="38" t="str">
        <f>IF(ISBLANK('Model Performance Data'!$E$8),"-",'Model Performance Data'!$E$8)</f>
        <v>Active</v>
      </c>
      <c r="G18" s="38" t="str">
        <f>IF(ISBLANK('Model Performance Data'!$F$8),"-",'Model Performance Data'!$F$8)</f>
        <v>-</v>
      </c>
      <c r="H18" s="38">
        <v>2</v>
      </c>
      <c r="I18" s="38">
        <v>5</v>
      </c>
      <c r="J18" s="38" t="str">
        <f t="shared" si="0"/>
        <v>25</v>
      </c>
      <c r="K18" s="38" t="str">
        <f>IF(ISBLANK('Model Performance Data'!$L$8),"-",'Model Performance Data'!$L$8)</f>
        <v>Annual</v>
      </c>
      <c r="L18" s="38" t="str">
        <f>IF(ISBLANK('Model Performance Data'!$K$8),"-",'Model Performance Data'!$K$8)</f>
        <v>NQF #1768</v>
      </c>
      <c r="M18" s="43">
        <f>IF(ISNA(SUMIFS(INDEX('Model Performance Data'!$O$8:$DY$56,0,MATCH(CONCATENATE($J18,M$6),'Model Performance Data'!$O$6:$DY$6,0)),'Model Performance Data'!$B$8:$B$56,$C18,'Model Performance Data'!$C$8:$C$56,$D18)),"-",SUMIFS(INDEX('Model Performance Data'!$O$8:$DY$56,0,MATCH(CONCATENATE($J18,M$6),'Model Performance Data'!$O$6:$DY$6,0)),'Model Performance Data'!$B$8:$B$56,$C18,'Model Performance Data'!$C$8:$C$56,$D18))</f>
        <v>0</v>
      </c>
      <c r="N18" s="43">
        <f>IF(ISNA(SUMIFS(INDEX('Model Performance Data'!$O$8:$DY$56,0,MATCH(CONCATENATE($J18,N$6),'Model Performance Data'!$O$6:$DY$6,0)),'Model Performance Data'!$B$8:$B$56,$C18,'Model Performance Data'!$C$8:$C$56,$D18)),"-",SUMIFS(INDEX('Model Performance Data'!$O$8:$DY$56,0,MATCH(CONCATENATE($J18,N$6),'Model Performance Data'!$O$6:$DY$6,0)),'Model Performance Data'!$B$8:$B$56,$C18,'Model Performance Data'!$C$8:$C$56,$D18))</f>
        <v>0</v>
      </c>
      <c r="O18" s="44">
        <f>IF(ISNA(SUMIFS(INDEX('Model Performance Data'!$O$8:$DY$56,0,MATCH(CONCATENATE($J18,O$6),'Model Performance Data'!$O$6:$DY$6,0)),'Model Performance Data'!$B$8:$B$56,$C18,'Model Performance Data'!$C$8:$C$56,$D18)),"-",SUMIFS(INDEX('Model Performance Data'!$O$8:$DY$56,0,MATCH(CONCATENATE($J18,O$6),'Model Performance Data'!$O$6:$DY$6,0)),'Model Performance Data'!$B$8:$B$56,$C18,'Model Performance Data'!$C$8:$C$56,$D18))</f>
        <v>0</v>
      </c>
    </row>
    <row r="19" spans="2:15" x14ac:dyDescent="0.35">
      <c r="B19" s="37" t="s">
        <v>80</v>
      </c>
      <c r="C19" s="38" t="str">
        <f>IF(ISBLANK('Model Performance Data'!$B$8),"-",'Model Performance Data'!$B$8)</f>
        <v>Utilization</v>
      </c>
      <c r="D19" s="38" t="str">
        <f>IF(ISBLANK('Model Performance Data'!$C$8),"-",'Model Performance Data'!$C$8)</f>
        <v>Plan All-Cause Readmissions</v>
      </c>
      <c r="E19" s="38" t="str">
        <f>IF(ISBLANK('Model Performance Data'!$D$8),"-",'Model Performance Data'!$D$8)</f>
        <v>Percentage</v>
      </c>
      <c r="F19" s="38" t="str">
        <f>IF(ISBLANK('Model Performance Data'!$E$8),"-",'Model Performance Data'!$E$8)</f>
        <v>Active</v>
      </c>
      <c r="G19" s="38" t="str">
        <f>IF(ISBLANK('Model Performance Data'!$F$8),"-",'Model Performance Data'!$F$8)</f>
        <v>-</v>
      </c>
      <c r="H19" s="38">
        <v>2</v>
      </c>
      <c r="I19" s="38" t="s">
        <v>65</v>
      </c>
      <c r="J19" s="38" t="str">
        <f t="shared" si="0"/>
        <v>2Goal</v>
      </c>
      <c r="K19" s="38" t="str">
        <f>IF(ISBLANK('Model Performance Data'!$L$8),"-",'Model Performance Data'!$L$8)</f>
        <v>Annual</v>
      </c>
      <c r="L19" s="38" t="str">
        <f>IF(ISBLANK('Model Performance Data'!$K$8),"-",'Model Performance Data'!$K$8)</f>
        <v>NQF #1768</v>
      </c>
      <c r="M19" s="43" t="str">
        <f>IF(ISNA(SUMIFS(INDEX('Model Performance Data'!$O$8:$DY$56,0,MATCH(CONCATENATE($J19,M$6),'Model Performance Data'!$O$6:$DY$6,0)),'Model Performance Data'!$B$8:$B$56,$C19,'Model Performance Data'!$C$8:$C$56,$D19)),"-",SUMIFS(INDEX('Model Performance Data'!$O$8:$DY$56,0,MATCH(CONCATENATE($J19,M$6),'Model Performance Data'!$O$6:$DY$6,0)),'Model Performance Data'!$B$8:$B$56,$C19,'Model Performance Data'!$C$8:$C$56,$D19))</f>
        <v>-</v>
      </c>
      <c r="N19" s="43" t="str">
        <f>IF(ISNA(SUMIFS(INDEX('Model Performance Data'!$O$8:$DY$56,0,MATCH(CONCATENATE($J19,N$6),'Model Performance Data'!$O$6:$DY$6,0)),'Model Performance Data'!$B$8:$B$56,$C19,'Model Performance Data'!$C$8:$C$56,$D19)),"-",SUMIFS(INDEX('Model Performance Data'!$O$8:$DY$56,0,MATCH(CONCATENATE($J19,N$6),'Model Performance Data'!$O$6:$DY$6,0)),'Model Performance Data'!$B$8:$B$56,$C19,'Model Performance Data'!$C$8:$C$56,$D19))</f>
        <v>-</v>
      </c>
      <c r="O19" s="44">
        <f>IF(ISNA(SUMIFS(INDEX('Model Performance Data'!$O$8:$DY$56,0,MATCH(CONCATENATE($J19,O$6),'Model Performance Data'!$O$6:$DY$6,0)),'Model Performance Data'!$B$8:$B$56,$C19,'Model Performance Data'!$C$8:$C$56,$D19)),"-",SUMIFS(INDEX('Model Performance Data'!$O$8:$DY$56,0,MATCH(CONCATENATE($J19,O$6),'Model Performance Data'!$O$6:$DY$6,0)),'Model Performance Data'!$B$8:$B$56,$C19,'Model Performance Data'!$C$8:$C$56,$D19))</f>
        <v>0</v>
      </c>
    </row>
    <row r="20" spans="2:15" x14ac:dyDescent="0.35">
      <c r="B20" s="37" t="s">
        <v>80</v>
      </c>
      <c r="C20" s="38" t="str">
        <f>IF(ISBLANK('Model Performance Data'!$B$8),"-",'Model Performance Data'!$B$8)</f>
        <v>Utilization</v>
      </c>
      <c r="D20" s="38" t="str">
        <f>IF(ISBLANK('Model Performance Data'!$C$8),"-",'Model Performance Data'!$C$8)</f>
        <v>Plan All-Cause Readmissions</v>
      </c>
      <c r="E20" s="38" t="str">
        <f>IF(ISBLANK('Model Performance Data'!$D$8),"-",'Model Performance Data'!$D$8)</f>
        <v>Percentage</v>
      </c>
      <c r="F20" s="38" t="str">
        <f>IF(ISBLANK('Model Performance Data'!$E$8),"-",'Model Performance Data'!$E$8)</f>
        <v>Active</v>
      </c>
      <c r="G20" s="38" t="str">
        <f>IF(ISBLANK('Model Performance Data'!$F$8),"-",'Model Performance Data'!$F$8)</f>
        <v>-</v>
      </c>
      <c r="H20" s="38">
        <v>3</v>
      </c>
      <c r="I20" s="38">
        <v>1</v>
      </c>
      <c r="J20" s="38" t="str">
        <f t="shared" si="0"/>
        <v>31</v>
      </c>
      <c r="K20" s="38" t="str">
        <f>IF(ISBLANK('Model Performance Data'!$L$8),"-",'Model Performance Data'!$L$8)</f>
        <v>Annual</v>
      </c>
      <c r="L20" s="38" t="str">
        <f>IF(ISBLANK('Model Performance Data'!$K$8),"-",'Model Performance Data'!$K$8)</f>
        <v>NQF #1768</v>
      </c>
      <c r="M20" s="43">
        <f>IF(ISNA(SUMIFS(INDEX('Model Performance Data'!$O$8:$DY$56,0,MATCH(CONCATENATE($J20,M$6),'Model Performance Data'!$O$6:$DY$6,0)),'Model Performance Data'!$B$8:$B$56,$C20,'Model Performance Data'!$C$8:$C$56,$D20)),"-",SUMIFS(INDEX('Model Performance Data'!$O$8:$DY$56,0,MATCH(CONCATENATE($J20,M$6),'Model Performance Data'!$O$6:$DY$6,0)),'Model Performance Data'!$B$8:$B$56,$C20,'Model Performance Data'!$C$8:$C$56,$D20))</f>
        <v>0</v>
      </c>
      <c r="N20" s="43">
        <f>IF(ISNA(SUMIFS(INDEX('Model Performance Data'!$O$8:$DY$56,0,MATCH(CONCATENATE($J20,N$6),'Model Performance Data'!$O$6:$DY$6,0)),'Model Performance Data'!$B$8:$B$56,$C20,'Model Performance Data'!$C$8:$C$56,$D20)),"-",SUMIFS(INDEX('Model Performance Data'!$O$8:$DY$56,0,MATCH(CONCATENATE($J20,N$6),'Model Performance Data'!$O$6:$DY$6,0)),'Model Performance Data'!$B$8:$B$56,$C20,'Model Performance Data'!$C$8:$C$56,$D20))</f>
        <v>0</v>
      </c>
      <c r="O20" s="44">
        <f>IF(ISNA(SUMIFS(INDEX('Model Performance Data'!$O$8:$DY$56,0,MATCH(CONCATENATE($J20,O$6),'Model Performance Data'!$O$6:$DY$6,0)),'Model Performance Data'!$B$8:$B$56,$C20,'Model Performance Data'!$C$8:$C$56,$D20)),"-",SUMIFS(INDEX('Model Performance Data'!$O$8:$DY$56,0,MATCH(CONCATENATE($J20,O$6),'Model Performance Data'!$O$6:$DY$6,0)),'Model Performance Data'!$B$8:$B$56,$C20,'Model Performance Data'!$C$8:$C$56,$D20))</f>
        <v>0</v>
      </c>
    </row>
    <row r="21" spans="2:15" x14ac:dyDescent="0.35">
      <c r="B21" s="37" t="s">
        <v>80</v>
      </c>
      <c r="C21" s="38" t="str">
        <f>IF(ISBLANK('Model Performance Data'!$B$8),"-",'Model Performance Data'!$B$8)</f>
        <v>Utilization</v>
      </c>
      <c r="D21" s="38" t="str">
        <f>IF(ISBLANK('Model Performance Data'!$C$8),"-",'Model Performance Data'!$C$8)</f>
        <v>Plan All-Cause Readmissions</v>
      </c>
      <c r="E21" s="38" t="str">
        <f>IF(ISBLANK('Model Performance Data'!$D$8),"-",'Model Performance Data'!$D$8)</f>
        <v>Percentage</v>
      </c>
      <c r="F21" s="38" t="str">
        <f>IF(ISBLANK('Model Performance Data'!$E$8),"-",'Model Performance Data'!$E$8)</f>
        <v>Active</v>
      </c>
      <c r="G21" s="38" t="str">
        <f>IF(ISBLANK('Model Performance Data'!$F$8),"-",'Model Performance Data'!$F$8)</f>
        <v>-</v>
      </c>
      <c r="H21" s="38">
        <v>3</v>
      </c>
      <c r="I21" s="38">
        <v>2</v>
      </c>
      <c r="J21" s="38" t="str">
        <f t="shared" si="0"/>
        <v>32</v>
      </c>
      <c r="K21" s="38" t="str">
        <f>IF(ISBLANK('Model Performance Data'!$L$8),"-",'Model Performance Data'!$L$8)</f>
        <v>Annual</v>
      </c>
      <c r="L21" s="38" t="str">
        <f>IF(ISBLANK('Model Performance Data'!$K$8),"-",'Model Performance Data'!$K$8)</f>
        <v>NQF #1768</v>
      </c>
      <c r="M21" s="43">
        <f>IF(ISNA(SUMIFS(INDEX('Model Performance Data'!$O$8:$DY$56,0,MATCH(CONCATENATE($J21,M$6),'Model Performance Data'!$O$6:$DY$6,0)),'Model Performance Data'!$B$8:$B$56,$C21,'Model Performance Data'!$C$8:$C$56,$D21)),"-",SUMIFS(INDEX('Model Performance Data'!$O$8:$DY$56,0,MATCH(CONCATENATE($J21,M$6),'Model Performance Data'!$O$6:$DY$6,0)),'Model Performance Data'!$B$8:$B$56,$C21,'Model Performance Data'!$C$8:$C$56,$D21))</f>
        <v>0</v>
      </c>
      <c r="N21" s="43">
        <f>IF(ISNA(SUMIFS(INDEX('Model Performance Data'!$O$8:$DY$56,0,MATCH(CONCATENATE($J21,N$6),'Model Performance Data'!$O$6:$DY$6,0)),'Model Performance Data'!$B$8:$B$56,$C21,'Model Performance Data'!$C$8:$C$56,$D21)),"-",SUMIFS(INDEX('Model Performance Data'!$O$8:$DY$56,0,MATCH(CONCATENATE($J21,N$6),'Model Performance Data'!$O$6:$DY$6,0)),'Model Performance Data'!$B$8:$B$56,$C21,'Model Performance Data'!$C$8:$C$56,$D21))</f>
        <v>0</v>
      </c>
      <c r="O21" s="44">
        <f>IF(ISNA(SUMIFS(INDEX('Model Performance Data'!$O$8:$DY$56,0,MATCH(CONCATENATE($J21,O$6),'Model Performance Data'!$O$6:$DY$6,0)),'Model Performance Data'!$B$8:$B$56,$C21,'Model Performance Data'!$C$8:$C$56,$D21)),"-",SUMIFS(INDEX('Model Performance Data'!$O$8:$DY$56,0,MATCH(CONCATENATE($J21,O$6),'Model Performance Data'!$O$6:$DY$6,0)),'Model Performance Data'!$B$8:$B$56,$C21,'Model Performance Data'!$C$8:$C$56,$D21))</f>
        <v>0</v>
      </c>
    </row>
    <row r="22" spans="2:15" x14ac:dyDescent="0.35">
      <c r="B22" s="37" t="s">
        <v>80</v>
      </c>
      <c r="C22" s="38" t="str">
        <f>IF(ISBLANK('Model Performance Data'!$B$8),"-",'Model Performance Data'!$B$8)</f>
        <v>Utilization</v>
      </c>
      <c r="D22" s="38" t="str">
        <f>IF(ISBLANK('Model Performance Data'!$C$8),"-",'Model Performance Data'!$C$8)</f>
        <v>Plan All-Cause Readmissions</v>
      </c>
      <c r="E22" s="38" t="str">
        <f>IF(ISBLANK('Model Performance Data'!$D$8),"-",'Model Performance Data'!$D$8)</f>
        <v>Percentage</v>
      </c>
      <c r="F22" s="38" t="str">
        <f>IF(ISBLANK('Model Performance Data'!$E$8),"-",'Model Performance Data'!$E$8)</f>
        <v>Active</v>
      </c>
      <c r="G22" s="38" t="str">
        <f>IF(ISBLANK('Model Performance Data'!$F$8),"-",'Model Performance Data'!$F$8)</f>
        <v>-</v>
      </c>
      <c r="H22" s="38">
        <v>3</v>
      </c>
      <c r="I22" s="38">
        <v>3</v>
      </c>
      <c r="J22" s="38" t="str">
        <f t="shared" si="0"/>
        <v>33</v>
      </c>
      <c r="K22" s="38" t="str">
        <f>IF(ISBLANK('Model Performance Data'!$L$8),"-",'Model Performance Data'!$L$8)</f>
        <v>Annual</v>
      </c>
      <c r="L22" s="38" t="str">
        <f>IF(ISBLANK('Model Performance Data'!$K$8),"-",'Model Performance Data'!$K$8)</f>
        <v>NQF #1768</v>
      </c>
      <c r="M22" s="43">
        <f>IF(ISNA(SUMIFS(INDEX('Model Performance Data'!$O$8:$DY$56,0,MATCH(CONCATENATE($J22,M$6),'Model Performance Data'!$O$6:$DY$6,0)),'Model Performance Data'!$B$8:$B$56,$C22,'Model Performance Data'!$C$8:$C$56,$D22)),"-",SUMIFS(INDEX('Model Performance Data'!$O$8:$DY$56,0,MATCH(CONCATENATE($J22,M$6),'Model Performance Data'!$O$6:$DY$6,0)),'Model Performance Data'!$B$8:$B$56,$C22,'Model Performance Data'!$C$8:$C$56,$D22))</f>
        <v>0</v>
      </c>
      <c r="N22" s="43">
        <f>IF(ISNA(SUMIFS(INDEX('Model Performance Data'!$O$8:$DY$56,0,MATCH(CONCATENATE($J22,N$6),'Model Performance Data'!$O$6:$DY$6,0)),'Model Performance Data'!$B$8:$B$56,$C22,'Model Performance Data'!$C$8:$C$56,$D22)),"-",SUMIFS(INDEX('Model Performance Data'!$O$8:$DY$56,0,MATCH(CONCATENATE($J22,N$6),'Model Performance Data'!$O$6:$DY$6,0)),'Model Performance Data'!$B$8:$B$56,$C22,'Model Performance Data'!$C$8:$C$56,$D22))</f>
        <v>0</v>
      </c>
      <c r="O22" s="44">
        <f>IF(ISNA(SUMIFS(INDEX('Model Performance Data'!$O$8:$DY$56,0,MATCH(CONCATENATE($J22,O$6),'Model Performance Data'!$O$6:$DY$6,0)),'Model Performance Data'!$B$8:$B$56,$C22,'Model Performance Data'!$C$8:$C$56,$D22)),"-",SUMIFS(INDEX('Model Performance Data'!$O$8:$DY$56,0,MATCH(CONCATENATE($J22,O$6),'Model Performance Data'!$O$6:$DY$6,0)),'Model Performance Data'!$B$8:$B$56,$C22,'Model Performance Data'!$C$8:$C$56,$D22))</f>
        <v>0</v>
      </c>
    </row>
    <row r="23" spans="2:15" x14ac:dyDescent="0.35">
      <c r="B23" s="37" t="s">
        <v>80</v>
      </c>
      <c r="C23" s="38" t="str">
        <f>IF(ISBLANK('Model Performance Data'!$B$8),"-",'Model Performance Data'!$B$8)</f>
        <v>Utilization</v>
      </c>
      <c r="D23" s="38" t="str">
        <f>IF(ISBLANK('Model Performance Data'!$C$8),"-",'Model Performance Data'!$C$8)</f>
        <v>Plan All-Cause Readmissions</v>
      </c>
      <c r="E23" s="38" t="str">
        <f>IF(ISBLANK('Model Performance Data'!$D$8),"-",'Model Performance Data'!$D$8)</f>
        <v>Percentage</v>
      </c>
      <c r="F23" s="38" t="str">
        <f>IF(ISBLANK('Model Performance Data'!$E$8),"-",'Model Performance Data'!$E$8)</f>
        <v>Active</v>
      </c>
      <c r="G23" s="38" t="str">
        <f>IF(ISBLANK('Model Performance Data'!$F$8),"-",'Model Performance Data'!$F$8)</f>
        <v>-</v>
      </c>
      <c r="H23" s="38">
        <v>3</v>
      </c>
      <c r="I23" s="38">
        <v>4</v>
      </c>
      <c r="J23" s="38" t="str">
        <f t="shared" si="0"/>
        <v>34</v>
      </c>
      <c r="K23" s="38" t="str">
        <f>IF(ISBLANK('Model Performance Data'!$L$8),"-",'Model Performance Data'!$L$8)</f>
        <v>Annual</v>
      </c>
      <c r="L23" s="38" t="str">
        <f>IF(ISBLANK('Model Performance Data'!$K$8),"-",'Model Performance Data'!$K$8)</f>
        <v>NQF #1768</v>
      </c>
      <c r="M23" s="43">
        <f>IF(ISNA(SUMIFS(INDEX('Model Performance Data'!$O$8:$DY$56,0,MATCH(CONCATENATE($J23,M$6),'Model Performance Data'!$O$6:$DY$6,0)),'Model Performance Data'!$B$8:$B$56,$C23,'Model Performance Data'!$C$8:$C$56,$D23)),"-",SUMIFS(INDEX('Model Performance Data'!$O$8:$DY$56,0,MATCH(CONCATENATE($J23,M$6),'Model Performance Data'!$O$6:$DY$6,0)),'Model Performance Data'!$B$8:$B$56,$C23,'Model Performance Data'!$C$8:$C$56,$D23))</f>
        <v>0</v>
      </c>
      <c r="N23" s="43">
        <f>IF(ISNA(SUMIFS(INDEX('Model Performance Data'!$O$8:$DY$56,0,MATCH(CONCATENATE($J23,N$6),'Model Performance Data'!$O$6:$DY$6,0)),'Model Performance Data'!$B$8:$B$56,$C23,'Model Performance Data'!$C$8:$C$56,$D23)),"-",SUMIFS(INDEX('Model Performance Data'!$O$8:$DY$56,0,MATCH(CONCATENATE($J23,N$6),'Model Performance Data'!$O$6:$DY$6,0)),'Model Performance Data'!$B$8:$B$56,$C23,'Model Performance Data'!$C$8:$C$56,$D23))</f>
        <v>0</v>
      </c>
      <c r="O23" s="44">
        <f>IF(ISNA(SUMIFS(INDEX('Model Performance Data'!$O$8:$DY$56,0,MATCH(CONCATENATE($J23,O$6),'Model Performance Data'!$O$6:$DY$6,0)),'Model Performance Data'!$B$8:$B$56,$C23,'Model Performance Data'!$C$8:$C$56,$D23)),"-",SUMIFS(INDEX('Model Performance Data'!$O$8:$DY$56,0,MATCH(CONCATENATE($J23,O$6),'Model Performance Data'!$O$6:$DY$6,0)),'Model Performance Data'!$B$8:$B$56,$C23,'Model Performance Data'!$C$8:$C$56,$D23))</f>
        <v>0</v>
      </c>
    </row>
    <row r="24" spans="2:15" x14ac:dyDescent="0.35">
      <c r="B24" s="37" t="s">
        <v>80</v>
      </c>
      <c r="C24" s="38" t="str">
        <f>IF(ISBLANK('Model Performance Data'!$B$8),"-",'Model Performance Data'!$B$8)</f>
        <v>Utilization</v>
      </c>
      <c r="D24" s="38" t="str">
        <f>IF(ISBLANK('Model Performance Data'!$C$8),"-",'Model Performance Data'!$C$8)</f>
        <v>Plan All-Cause Readmissions</v>
      </c>
      <c r="E24" s="38" t="str">
        <f>IF(ISBLANK('Model Performance Data'!$D$8),"-",'Model Performance Data'!$D$8)</f>
        <v>Percentage</v>
      </c>
      <c r="F24" s="38" t="str">
        <f>IF(ISBLANK('Model Performance Data'!$E$8),"-",'Model Performance Data'!$E$8)</f>
        <v>Active</v>
      </c>
      <c r="G24" s="38" t="str">
        <f>IF(ISBLANK('Model Performance Data'!$F$8),"-",'Model Performance Data'!$F$8)</f>
        <v>-</v>
      </c>
      <c r="H24" s="38">
        <v>3</v>
      </c>
      <c r="I24" s="38">
        <v>5</v>
      </c>
      <c r="J24" s="38" t="str">
        <f t="shared" si="0"/>
        <v>35</v>
      </c>
      <c r="K24" s="38" t="str">
        <f>IF(ISBLANK('Model Performance Data'!$L$8),"-",'Model Performance Data'!$L$8)</f>
        <v>Annual</v>
      </c>
      <c r="L24" s="38" t="str">
        <f>IF(ISBLANK('Model Performance Data'!$K$8),"-",'Model Performance Data'!$K$8)</f>
        <v>NQF #1768</v>
      </c>
      <c r="M24" s="43">
        <f>IF(ISNA(SUMIFS(INDEX('Model Performance Data'!$O$8:$DY$56,0,MATCH(CONCATENATE($J24,M$6),'Model Performance Data'!$O$6:$DY$6,0)),'Model Performance Data'!$B$8:$B$56,$C24,'Model Performance Data'!$C$8:$C$56,$D24)),"-",SUMIFS(INDEX('Model Performance Data'!$O$8:$DY$56,0,MATCH(CONCATENATE($J24,M$6),'Model Performance Data'!$O$6:$DY$6,0)),'Model Performance Data'!$B$8:$B$56,$C24,'Model Performance Data'!$C$8:$C$56,$D24))</f>
        <v>0</v>
      </c>
      <c r="N24" s="43">
        <f>IF(ISNA(SUMIFS(INDEX('Model Performance Data'!$O$8:$DY$56,0,MATCH(CONCATENATE($J24,N$6),'Model Performance Data'!$O$6:$DY$6,0)),'Model Performance Data'!$B$8:$B$56,$C24,'Model Performance Data'!$C$8:$C$56,$D24)),"-",SUMIFS(INDEX('Model Performance Data'!$O$8:$DY$56,0,MATCH(CONCATENATE($J24,N$6),'Model Performance Data'!$O$6:$DY$6,0)),'Model Performance Data'!$B$8:$B$56,$C24,'Model Performance Data'!$C$8:$C$56,$D24))</f>
        <v>0</v>
      </c>
      <c r="O24" s="44">
        <f>IF(ISNA(SUMIFS(INDEX('Model Performance Data'!$O$8:$DY$56,0,MATCH(CONCATENATE($J24,O$6),'Model Performance Data'!$O$6:$DY$6,0)),'Model Performance Data'!$B$8:$B$56,$C24,'Model Performance Data'!$C$8:$C$56,$D24)),"-",SUMIFS(INDEX('Model Performance Data'!$O$8:$DY$56,0,MATCH(CONCATENATE($J24,O$6),'Model Performance Data'!$O$6:$DY$6,0)),'Model Performance Data'!$B$8:$B$56,$C24,'Model Performance Data'!$C$8:$C$56,$D24))</f>
        <v>0</v>
      </c>
    </row>
    <row r="25" spans="2:15" x14ac:dyDescent="0.35">
      <c r="B25" s="37" t="s">
        <v>80</v>
      </c>
      <c r="C25" s="38" t="str">
        <f>IF(ISBLANK('Model Performance Data'!$B$8),"-",'Model Performance Data'!$B$8)</f>
        <v>Utilization</v>
      </c>
      <c r="D25" s="38" t="str">
        <f>IF(ISBLANK('Model Performance Data'!$C$8),"-",'Model Performance Data'!$C$8)</f>
        <v>Plan All-Cause Readmissions</v>
      </c>
      <c r="E25" s="38" t="str">
        <f>IF(ISBLANK('Model Performance Data'!$D$8),"-",'Model Performance Data'!$D$8)</f>
        <v>Percentage</v>
      </c>
      <c r="F25" s="38" t="str">
        <f>IF(ISBLANK('Model Performance Data'!$E$8),"-",'Model Performance Data'!$E$8)</f>
        <v>Active</v>
      </c>
      <c r="G25" s="38" t="str">
        <f>IF(ISBLANK('Model Performance Data'!$F$8),"-",'Model Performance Data'!$F$8)</f>
        <v>-</v>
      </c>
      <c r="H25" s="38">
        <v>3</v>
      </c>
      <c r="I25" s="38" t="s">
        <v>65</v>
      </c>
      <c r="J25" s="38" t="str">
        <f t="shared" si="0"/>
        <v>3Goal</v>
      </c>
      <c r="K25" s="38" t="str">
        <f>IF(ISBLANK('Model Performance Data'!$L$8),"-",'Model Performance Data'!$L$8)</f>
        <v>Annual</v>
      </c>
      <c r="L25" s="38" t="str">
        <f>IF(ISBLANK('Model Performance Data'!$K$8),"-",'Model Performance Data'!$K$8)</f>
        <v>NQF #1768</v>
      </c>
      <c r="M25" s="43" t="str">
        <f>IF(ISNA(SUMIFS(INDEX('Model Performance Data'!$O$8:$DY$56,0,MATCH(CONCATENATE($J25,M$6),'Model Performance Data'!$O$6:$DY$6,0)),'Model Performance Data'!$B$8:$B$56,$C25,'Model Performance Data'!$C$8:$C$56,$D25)),"-",SUMIFS(INDEX('Model Performance Data'!$O$8:$DY$56,0,MATCH(CONCATENATE($J25,M$6),'Model Performance Data'!$O$6:$DY$6,0)),'Model Performance Data'!$B$8:$B$56,$C25,'Model Performance Data'!$C$8:$C$56,$D25))</f>
        <v>-</v>
      </c>
      <c r="N25" s="43" t="str">
        <f>IF(ISNA(SUMIFS(INDEX('Model Performance Data'!$O$8:$DY$56,0,MATCH(CONCATENATE($J25,N$6),'Model Performance Data'!$O$6:$DY$6,0)),'Model Performance Data'!$B$8:$B$56,$C25,'Model Performance Data'!$C$8:$C$56,$D25)),"-",SUMIFS(INDEX('Model Performance Data'!$O$8:$DY$56,0,MATCH(CONCATENATE($J25,N$6),'Model Performance Data'!$O$6:$DY$6,0)),'Model Performance Data'!$B$8:$B$56,$C25,'Model Performance Data'!$C$8:$C$56,$D25))</f>
        <v>-</v>
      </c>
      <c r="O25" s="44">
        <f>IF(ISNA(SUMIFS(INDEX('Model Performance Data'!$O$8:$DY$56,0,MATCH(CONCATENATE($J25,O$6),'Model Performance Data'!$O$6:$DY$6,0)),'Model Performance Data'!$B$8:$B$56,$C25,'Model Performance Data'!$C$8:$C$56,$D25)),"-",SUMIFS(INDEX('Model Performance Data'!$O$8:$DY$56,0,MATCH(CONCATENATE($J25,O$6),'Model Performance Data'!$O$6:$DY$6,0)),'Model Performance Data'!$B$8:$B$56,$C25,'Model Performance Data'!$C$8:$C$56,$D25))</f>
        <v>0</v>
      </c>
    </row>
    <row r="26" spans="2:15" x14ac:dyDescent="0.35">
      <c r="B26" s="37" t="s">
        <v>80</v>
      </c>
      <c r="C26" s="38" t="str">
        <f>IF(ISBLANK('Model Performance Data'!$B$8),"-",'Model Performance Data'!$B$8)</f>
        <v>Utilization</v>
      </c>
      <c r="D26" s="38" t="str">
        <f>IF(ISBLANK('Model Performance Data'!$C$8),"-",'Model Performance Data'!$C$8)</f>
        <v>Plan All-Cause Readmissions</v>
      </c>
      <c r="E26" s="38" t="str">
        <f>IF(ISBLANK('Model Performance Data'!$D$8),"-",'Model Performance Data'!$D$8)</f>
        <v>Percentage</v>
      </c>
      <c r="F26" s="38" t="str">
        <f>IF(ISBLANK('Model Performance Data'!$E$8),"-",'Model Performance Data'!$E$8)</f>
        <v>Active</v>
      </c>
      <c r="G26" s="38" t="str">
        <f>IF(ISBLANK('Model Performance Data'!$F$8),"-",'Model Performance Data'!$F$8)</f>
        <v>-</v>
      </c>
      <c r="H26" s="38">
        <v>4</v>
      </c>
      <c r="I26" s="38">
        <v>1</v>
      </c>
      <c r="J26" s="38" t="str">
        <f t="shared" ref="J26:J31" si="1">CONCATENATE(H26,I26)</f>
        <v>41</v>
      </c>
      <c r="K26" s="38" t="str">
        <f>IF(ISBLANK('Model Performance Data'!$L$8),"-",'Model Performance Data'!$L$8)</f>
        <v>Annual</v>
      </c>
      <c r="L26" s="38" t="str">
        <f>IF(ISBLANK('Model Performance Data'!$K$8),"-",'Model Performance Data'!$K$8)</f>
        <v>NQF #1768</v>
      </c>
      <c r="M26" s="43">
        <f>IF(ISNA(SUMIFS(INDEX('Model Performance Data'!$O$8:$DY$56,0,MATCH(CONCATENATE($J26,M$6),'Model Performance Data'!$O$6:$DY$6,0)),'Model Performance Data'!$B$8:$B$56,$C26,'Model Performance Data'!$C$8:$C$56,$D26)),"-",SUMIFS(INDEX('Model Performance Data'!$O$8:$DY$56,0,MATCH(CONCATENATE($J26,M$6),'Model Performance Data'!$O$6:$DY$6,0)),'Model Performance Data'!$B$8:$B$56,$C26,'Model Performance Data'!$C$8:$C$56,$D26))</f>
        <v>0</v>
      </c>
      <c r="N26" s="43">
        <f>IF(ISNA(SUMIFS(INDEX('Model Performance Data'!$O$8:$DY$56,0,MATCH(CONCATENATE($J26,N$6),'Model Performance Data'!$O$6:$DY$6,0)),'Model Performance Data'!$B$8:$B$56,$C26,'Model Performance Data'!$C$8:$C$56,$D26)),"-",SUMIFS(INDEX('Model Performance Data'!$O$8:$DY$56,0,MATCH(CONCATENATE($J26,N$6),'Model Performance Data'!$O$6:$DY$6,0)),'Model Performance Data'!$B$8:$B$56,$C26,'Model Performance Data'!$C$8:$C$56,$D26))</f>
        <v>0</v>
      </c>
      <c r="O26" s="44">
        <f>IF(ISNA(SUMIFS(INDEX('Model Performance Data'!$O$8:$DY$56,0,MATCH(CONCATENATE($J26,O$6),'Model Performance Data'!$O$6:$DY$6,0)),'Model Performance Data'!$B$8:$B$56,$C26,'Model Performance Data'!$C$8:$C$56,$D26)),"-",SUMIFS(INDEX('Model Performance Data'!$O$8:$DY$56,0,MATCH(CONCATENATE($J26,O$6),'Model Performance Data'!$O$6:$DY$6,0)),'Model Performance Data'!$B$8:$B$56,$C26,'Model Performance Data'!$C$8:$C$56,$D26))</f>
        <v>0</v>
      </c>
    </row>
    <row r="27" spans="2:15" x14ac:dyDescent="0.35">
      <c r="B27" s="37" t="s">
        <v>80</v>
      </c>
      <c r="C27" s="38" t="str">
        <f>IF(ISBLANK('Model Performance Data'!$B$8),"-",'Model Performance Data'!$B$8)</f>
        <v>Utilization</v>
      </c>
      <c r="D27" s="38" t="str">
        <f>IF(ISBLANK('Model Performance Data'!$C$8),"-",'Model Performance Data'!$C$8)</f>
        <v>Plan All-Cause Readmissions</v>
      </c>
      <c r="E27" s="38" t="str">
        <f>IF(ISBLANK('Model Performance Data'!$D$8),"-",'Model Performance Data'!$D$8)</f>
        <v>Percentage</v>
      </c>
      <c r="F27" s="38" t="str">
        <f>IF(ISBLANK('Model Performance Data'!$E$8),"-",'Model Performance Data'!$E$8)</f>
        <v>Active</v>
      </c>
      <c r="G27" s="38" t="str">
        <f>IF(ISBLANK('Model Performance Data'!$F$8),"-",'Model Performance Data'!$F$8)</f>
        <v>-</v>
      </c>
      <c r="H27" s="38">
        <v>4</v>
      </c>
      <c r="I27" s="38">
        <v>2</v>
      </c>
      <c r="J27" s="38" t="str">
        <f t="shared" si="1"/>
        <v>42</v>
      </c>
      <c r="K27" s="38" t="str">
        <f>IF(ISBLANK('Model Performance Data'!$L$8),"-",'Model Performance Data'!$L$8)</f>
        <v>Annual</v>
      </c>
      <c r="L27" s="38" t="str">
        <f>IF(ISBLANK('Model Performance Data'!$K$8),"-",'Model Performance Data'!$K$8)</f>
        <v>NQF #1768</v>
      </c>
      <c r="M27" s="43">
        <f>IF(ISNA(SUMIFS(INDEX('Model Performance Data'!$O$8:$DY$56,0,MATCH(CONCATENATE($J27,M$6),'Model Performance Data'!$O$6:$DY$6,0)),'Model Performance Data'!$B$8:$B$56,$C27,'Model Performance Data'!$C$8:$C$56,$D27)),"-",SUMIFS(INDEX('Model Performance Data'!$O$8:$DY$56,0,MATCH(CONCATENATE($J27,M$6),'Model Performance Data'!$O$6:$DY$6,0)),'Model Performance Data'!$B$8:$B$56,$C27,'Model Performance Data'!$C$8:$C$56,$D27))</f>
        <v>0</v>
      </c>
      <c r="N27" s="43">
        <f>IF(ISNA(SUMIFS(INDEX('Model Performance Data'!$O$8:$DY$56,0,MATCH(CONCATENATE($J27,N$6),'Model Performance Data'!$O$6:$DY$6,0)),'Model Performance Data'!$B$8:$B$56,$C27,'Model Performance Data'!$C$8:$C$56,$D27)),"-",SUMIFS(INDEX('Model Performance Data'!$O$8:$DY$56,0,MATCH(CONCATENATE($J27,N$6),'Model Performance Data'!$O$6:$DY$6,0)),'Model Performance Data'!$B$8:$B$56,$C27,'Model Performance Data'!$C$8:$C$56,$D27))</f>
        <v>0</v>
      </c>
      <c r="O27" s="44">
        <f>IF(ISNA(SUMIFS(INDEX('Model Performance Data'!$O$8:$DY$56,0,MATCH(CONCATENATE($J27,O$6),'Model Performance Data'!$O$6:$DY$6,0)),'Model Performance Data'!$B$8:$B$56,$C27,'Model Performance Data'!$C$8:$C$56,$D27)),"-",SUMIFS(INDEX('Model Performance Data'!$O$8:$DY$56,0,MATCH(CONCATENATE($J27,O$6),'Model Performance Data'!$O$6:$DY$6,0)),'Model Performance Data'!$B$8:$B$56,$C27,'Model Performance Data'!$C$8:$C$56,$D27))</f>
        <v>0</v>
      </c>
    </row>
    <row r="28" spans="2:15" x14ac:dyDescent="0.35">
      <c r="B28" s="37" t="s">
        <v>80</v>
      </c>
      <c r="C28" s="38" t="str">
        <f>IF(ISBLANK('Model Performance Data'!$B$8),"-",'Model Performance Data'!$B$8)</f>
        <v>Utilization</v>
      </c>
      <c r="D28" s="38" t="str">
        <f>IF(ISBLANK('Model Performance Data'!$C$8),"-",'Model Performance Data'!$C$8)</f>
        <v>Plan All-Cause Readmissions</v>
      </c>
      <c r="E28" s="38" t="str">
        <f>IF(ISBLANK('Model Performance Data'!$D$8),"-",'Model Performance Data'!$D$8)</f>
        <v>Percentage</v>
      </c>
      <c r="F28" s="38" t="str">
        <f>IF(ISBLANK('Model Performance Data'!$E$8),"-",'Model Performance Data'!$E$8)</f>
        <v>Active</v>
      </c>
      <c r="G28" s="38" t="str">
        <f>IF(ISBLANK('Model Performance Data'!$F$8),"-",'Model Performance Data'!$F$8)</f>
        <v>-</v>
      </c>
      <c r="H28" s="38">
        <v>4</v>
      </c>
      <c r="I28" s="38">
        <v>3</v>
      </c>
      <c r="J28" s="38" t="str">
        <f t="shared" si="1"/>
        <v>43</v>
      </c>
      <c r="K28" s="38" t="str">
        <f>IF(ISBLANK('Model Performance Data'!$L$8),"-",'Model Performance Data'!$L$8)</f>
        <v>Annual</v>
      </c>
      <c r="L28" s="38" t="str">
        <f>IF(ISBLANK('Model Performance Data'!$K$8),"-",'Model Performance Data'!$K$8)</f>
        <v>NQF #1768</v>
      </c>
      <c r="M28" s="43">
        <f>IF(ISNA(SUMIFS(INDEX('Model Performance Data'!$O$8:$DY$56,0,MATCH(CONCATENATE($J28,M$6),'Model Performance Data'!$O$6:$DY$6,0)),'Model Performance Data'!$B$8:$B$56,$C28,'Model Performance Data'!$C$8:$C$56,$D28)),"-",SUMIFS(INDEX('Model Performance Data'!$O$8:$DY$56,0,MATCH(CONCATENATE($J28,M$6),'Model Performance Data'!$O$6:$DY$6,0)),'Model Performance Data'!$B$8:$B$56,$C28,'Model Performance Data'!$C$8:$C$56,$D28))</f>
        <v>0</v>
      </c>
      <c r="N28" s="43">
        <f>IF(ISNA(SUMIFS(INDEX('Model Performance Data'!$O$8:$DY$56,0,MATCH(CONCATENATE($J28,N$6),'Model Performance Data'!$O$6:$DY$6,0)),'Model Performance Data'!$B$8:$B$56,$C28,'Model Performance Data'!$C$8:$C$56,$D28)),"-",SUMIFS(INDEX('Model Performance Data'!$O$8:$DY$56,0,MATCH(CONCATENATE($J28,N$6),'Model Performance Data'!$O$6:$DY$6,0)),'Model Performance Data'!$B$8:$B$56,$C28,'Model Performance Data'!$C$8:$C$56,$D28))</f>
        <v>0</v>
      </c>
      <c r="O28" s="154">
        <f>IF(ISNA(SUMIFS(INDEX('Model Performance Data'!$O$8:$DY$56,0,MATCH(CONCATENATE($J28,O$6),'Model Performance Data'!$O$6:$DY$6,0)),'Model Performance Data'!$B$8:$B$56,$C28,'Model Performance Data'!$C$8:$C$56,$D28)),"-",SUMIFS(INDEX('Model Performance Data'!$O$8:$DY$56,0,MATCH(CONCATENATE($J28,O$6),'Model Performance Data'!$O$6:$DY$6,0)),'Model Performance Data'!$B$8:$B$56,$C28,'Model Performance Data'!$C$8:$C$56,$D28))</f>
        <v>0</v>
      </c>
    </row>
    <row r="29" spans="2:15" x14ac:dyDescent="0.35">
      <c r="B29" s="37" t="s">
        <v>80</v>
      </c>
      <c r="C29" s="38" t="str">
        <f>IF(ISBLANK('Model Performance Data'!$B$8),"-",'Model Performance Data'!$B$8)</f>
        <v>Utilization</v>
      </c>
      <c r="D29" s="38" t="str">
        <f>IF(ISBLANK('Model Performance Data'!$C$8),"-",'Model Performance Data'!$C$8)</f>
        <v>Plan All-Cause Readmissions</v>
      </c>
      <c r="E29" s="38" t="str">
        <f>IF(ISBLANK('Model Performance Data'!$D$8),"-",'Model Performance Data'!$D$8)</f>
        <v>Percentage</v>
      </c>
      <c r="F29" s="38" t="str">
        <f>IF(ISBLANK('Model Performance Data'!$E$8),"-",'Model Performance Data'!$E$8)</f>
        <v>Active</v>
      </c>
      <c r="G29" s="38" t="str">
        <f>IF(ISBLANK('Model Performance Data'!$F$8),"-",'Model Performance Data'!$F$8)</f>
        <v>-</v>
      </c>
      <c r="H29" s="38">
        <v>4</v>
      </c>
      <c r="I29" s="38">
        <v>4</v>
      </c>
      <c r="J29" s="38" t="str">
        <f t="shared" si="1"/>
        <v>44</v>
      </c>
      <c r="K29" s="38" t="str">
        <f>IF(ISBLANK('Model Performance Data'!$L$8),"-",'Model Performance Data'!$L$8)</f>
        <v>Annual</v>
      </c>
      <c r="L29" s="38" t="str">
        <f>IF(ISBLANK('Model Performance Data'!$K$8),"-",'Model Performance Data'!$K$8)</f>
        <v>NQF #1768</v>
      </c>
      <c r="M29" s="43">
        <f>IF(ISNA(SUMIFS(INDEX('Model Performance Data'!$O$8:$DY$56,0,MATCH(CONCATENATE($J29,M$6),'Model Performance Data'!$O$6:$DY$6,0)),'Model Performance Data'!$B$8:$B$56,$C29,'Model Performance Data'!$C$8:$C$56,$D29)),"-",SUMIFS(INDEX('Model Performance Data'!$O$8:$DY$56,0,MATCH(CONCATENATE($J29,M$6),'Model Performance Data'!$O$6:$DY$6,0)),'Model Performance Data'!$B$8:$B$56,$C29,'Model Performance Data'!$C$8:$C$56,$D29))</f>
        <v>0</v>
      </c>
      <c r="N29" s="43">
        <f>IF(ISNA(SUMIFS(INDEX('Model Performance Data'!$O$8:$DY$56,0,MATCH(CONCATENATE($J29,N$6),'Model Performance Data'!$O$6:$DY$6,0)),'Model Performance Data'!$B$8:$B$56,$C29,'Model Performance Data'!$C$8:$C$56,$D29)),"-",SUMIFS(INDEX('Model Performance Data'!$O$8:$DY$56,0,MATCH(CONCATENATE($J29,N$6),'Model Performance Data'!$O$6:$DY$6,0)),'Model Performance Data'!$B$8:$B$56,$C29,'Model Performance Data'!$C$8:$C$56,$D29))</f>
        <v>0</v>
      </c>
      <c r="O29" s="154">
        <f>IF(ISNA(SUMIFS(INDEX('Model Performance Data'!$O$8:$DY$56,0,MATCH(CONCATENATE($J29,O$6),'Model Performance Data'!$O$6:$DY$6,0)),'Model Performance Data'!$B$8:$B$56,$C29,'Model Performance Data'!$C$8:$C$56,$D29)),"-",SUMIFS(INDEX('Model Performance Data'!$O$8:$DY$56,0,MATCH(CONCATENATE($J29,O$6),'Model Performance Data'!$O$6:$DY$6,0)),'Model Performance Data'!$B$8:$B$56,$C29,'Model Performance Data'!$C$8:$C$56,$D29))</f>
        <v>0</v>
      </c>
    </row>
    <row r="30" spans="2:15" x14ac:dyDescent="0.35">
      <c r="B30" s="37" t="s">
        <v>80</v>
      </c>
      <c r="C30" s="38" t="str">
        <f>IF(ISBLANK('Model Performance Data'!$B$8),"-",'Model Performance Data'!$B$8)</f>
        <v>Utilization</v>
      </c>
      <c r="D30" s="38" t="str">
        <f>IF(ISBLANK('Model Performance Data'!$C$8),"-",'Model Performance Data'!$C$8)</f>
        <v>Plan All-Cause Readmissions</v>
      </c>
      <c r="E30" s="38" t="str">
        <f>IF(ISBLANK('Model Performance Data'!$D$8),"-",'Model Performance Data'!$D$8)</f>
        <v>Percentage</v>
      </c>
      <c r="F30" s="38" t="str">
        <f>IF(ISBLANK('Model Performance Data'!$E$8),"-",'Model Performance Data'!$E$8)</f>
        <v>Active</v>
      </c>
      <c r="G30" s="38" t="str">
        <f>IF(ISBLANK('Model Performance Data'!$F$8),"-",'Model Performance Data'!$F$8)</f>
        <v>-</v>
      </c>
      <c r="H30" s="38">
        <v>4</v>
      </c>
      <c r="I30" s="38">
        <v>5</v>
      </c>
      <c r="J30" s="38" t="str">
        <f t="shared" si="1"/>
        <v>45</v>
      </c>
      <c r="K30" s="38" t="str">
        <f>IF(ISBLANK('Model Performance Data'!$L$8),"-",'Model Performance Data'!$L$8)</f>
        <v>Annual</v>
      </c>
      <c r="L30" s="38" t="str">
        <f>IF(ISBLANK('Model Performance Data'!$K$8),"-",'Model Performance Data'!$K$8)</f>
        <v>NQF #1768</v>
      </c>
      <c r="M30" s="43">
        <f>IF(ISNA(SUMIFS(INDEX('Model Performance Data'!$O$8:$DY$56,0,MATCH(CONCATENATE($J30,M$6),'Model Performance Data'!$O$6:$DY$6,0)),'Model Performance Data'!$B$8:$B$56,$C30,'Model Performance Data'!$C$8:$C$56,$D30)),"-",SUMIFS(INDEX('Model Performance Data'!$O$8:$DY$56,0,MATCH(CONCATENATE($J30,M$6),'Model Performance Data'!$O$6:$DY$6,0)),'Model Performance Data'!$B$8:$B$56,$C30,'Model Performance Data'!$C$8:$C$56,$D30))</f>
        <v>0</v>
      </c>
      <c r="N30" s="43">
        <f>IF(ISNA(SUMIFS(INDEX('Model Performance Data'!$O$8:$DY$56,0,MATCH(CONCATENATE($J30,N$6),'Model Performance Data'!$O$6:$DY$6,0)),'Model Performance Data'!$B$8:$B$56,$C30,'Model Performance Data'!$C$8:$C$56,$D30)),"-",SUMIFS(INDEX('Model Performance Data'!$O$8:$DY$56,0,MATCH(CONCATENATE($J30,N$6),'Model Performance Data'!$O$6:$DY$6,0)),'Model Performance Data'!$B$8:$B$56,$C30,'Model Performance Data'!$C$8:$C$56,$D30))</f>
        <v>0</v>
      </c>
      <c r="O30" s="154">
        <f>IF(ISNA(SUMIFS(INDEX('Model Performance Data'!$O$8:$DY$56,0,MATCH(CONCATENATE($J30,O$6),'Model Performance Data'!$O$6:$DY$6,0)),'Model Performance Data'!$B$8:$B$56,$C30,'Model Performance Data'!$C$8:$C$56,$D30)),"-",SUMIFS(INDEX('Model Performance Data'!$O$8:$DY$56,0,MATCH(CONCATENATE($J30,O$6),'Model Performance Data'!$O$6:$DY$6,0)),'Model Performance Data'!$B$8:$B$56,$C30,'Model Performance Data'!$C$8:$C$56,$D30))</f>
        <v>0</v>
      </c>
    </row>
    <row r="31" spans="2:15" x14ac:dyDescent="0.35">
      <c r="B31" s="37" t="s">
        <v>80</v>
      </c>
      <c r="C31" s="38" t="str">
        <f>IF(ISBLANK('Model Performance Data'!$B$8),"-",'Model Performance Data'!$B$8)</f>
        <v>Utilization</v>
      </c>
      <c r="D31" s="38" t="str">
        <f>IF(ISBLANK('Model Performance Data'!$C$8),"-",'Model Performance Data'!$C$8)</f>
        <v>Plan All-Cause Readmissions</v>
      </c>
      <c r="E31" s="38" t="str">
        <f>IF(ISBLANK('Model Performance Data'!$D$8),"-",'Model Performance Data'!$D$8)</f>
        <v>Percentage</v>
      </c>
      <c r="F31" s="38" t="str">
        <f>IF(ISBLANK('Model Performance Data'!$E$8),"-",'Model Performance Data'!$E$8)</f>
        <v>Active</v>
      </c>
      <c r="G31" s="38" t="str">
        <f>IF(ISBLANK('Model Performance Data'!$F$8),"-",'Model Performance Data'!$F$8)</f>
        <v>-</v>
      </c>
      <c r="H31" s="38">
        <v>4</v>
      </c>
      <c r="I31" s="38" t="s">
        <v>65</v>
      </c>
      <c r="J31" s="38" t="str">
        <f t="shared" si="1"/>
        <v>4Goal</v>
      </c>
      <c r="K31" s="38" t="str">
        <f>IF(ISBLANK('Model Performance Data'!$L$8),"-",'Model Performance Data'!$L$8)</f>
        <v>Annual</v>
      </c>
      <c r="L31" s="38" t="str">
        <f>IF(ISBLANK('Model Performance Data'!$K$8),"-",'Model Performance Data'!$K$8)</f>
        <v>NQF #1768</v>
      </c>
      <c r="M31" s="43" t="str">
        <f>IF(ISNA(SUMIFS(INDEX('Model Performance Data'!$O$8:$DY$56,0,MATCH(CONCATENATE($J31,M$6),'Model Performance Data'!$O$6:$DY$6,0)),'Model Performance Data'!$B$8:$B$56,$C31,'Model Performance Data'!$C$8:$C$56,$D31)),"-",SUMIFS(INDEX('Model Performance Data'!$O$8:$DY$56,0,MATCH(CONCATENATE($J31,M$6),'Model Performance Data'!$O$6:$DY$6,0)),'Model Performance Data'!$B$8:$B$56,$C31,'Model Performance Data'!$C$8:$C$56,$D31))</f>
        <v>-</v>
      </c>
      <c r="N31" s="43" t="str">
        <f>IF(ISNA(SUMIFS(INDEX('Model Performance Data'!$O$8:$DY$56,0,MATCH(CONCATENATE($J31,N$6),'Model Performance Data'!$O$6:$DY$6,0)),'Model Performance Data'!$B$8:$B$56,$C31,'Model Performance Data'!$C$8:$C$56,$D31)),"-",SUMIFS(INDEX('Model Performance Data'!$O$8:$DY$56,0,MATCH(CONCATENATE($J31,N$6),'Model Performance Data'!$O$6:$DY$6,0)),'Model Performance Data'!$B$8:$B$56,$C31,'Model Performance Data'!$C$8:$C$56,$D31))</f>
        <v>-</v>
      </c>
      <c r="O31" s="154">
        <f>IF(ISNA(SUMIFS(INDEX('Model Performance Data'!$O$8:$DY$56,0,MATCH(CONCATENATE($J31,O$6),'Model Performance Data'!$O$6:$DY$6,0)),'Model Performance Data'!$B$8:$B$56,$C31,'Model Performance Data'!$C$8:$C$56,$D31)),"-",SUMIFS(INDEX('Model Performance Data'!$O$8:$DY$56,0,MATCH(CONCATENATE($J31,O$6),'Model Performance Data'!$O$6:$DY$6,0)),'Model Performance Data'!$B$8:$B$56,$C31,'Model Performance Data'!$C$8:$C$56,$D31))</f>
        <v>0</v>
      </c>
    </row>
    <row r="32" spans="2:15" x14ac:dyDescent="0.35">
      <c r="B32" s="37" t="s">
        <v>80</v>
      </c>
      <c r="C32" s="38" t="str">
        <f>IF(ISBLANK('Model Performance Data'!$B$9),"-",'Model Performance Data'!$B$9)</f>
        <v>Population Health</v>
      </c>
      <c r="D32" s="38" t="str">
        <f>IF(ISBLANK('Model Performance Data'!$C$9),"-",'Model Performance Data'!$C$9)</f>
        <v>Behavioral Health: % of Adults Reporting 14 or more days of Poor Mental Health</v>
      </c>
      <c r="E32" s="38" t="str">
        <f>IF(ISBLANK('Model Performance Data'!$D$9),"-",'Model Performance Data'!$D$9)</f>
        <v>Percentage</v>
      </c>
      <c r="F32" s="38" t="str">
        <f>IF(ISBLANK('Model Performance Data'!$E$9),"-",'Model Performance Data'!$E$9)</f>
        <v>Active</v>
      </c>
      <c r="G32" s="38" t="str">
        <f>IF(ISBLANK('Model Performance Data'!$F$9),"-",'Model Performance Data'!$F$9)</f>
        <v>-</v>
      </c>
      <c r="H32" s="38" t="s">
        <v>64</v>
      </c>
      <c r="I32" s="38" t="s">
        <v>64</v>
      </c>
      <c r="J32" s="38" t="str">
        <f>CONCATENATE(H32,I32)</f>
        <v>BaselineBaseline</v>
      </c>
      <c r="K32" s="38" t="str">
        <f>IF(ISBLANK('Model Performance Data'!$L$9),"-",'Model Performance Data'!$L$9)</f>
        <v>Annual</v>
      </c>
      <c r="L32" s="38" t="e">
        <f>IF(ISBLANK('Model Performance Data'!#REF!),"-",'Model Performance Data'!#REF!)</f>
        <v>#REF!</v>
      </c>
      <c r="M32" s="43">
        <f>IF(ISNA(SUMIFS(INDEX('Model Performance Data'!$O$8:$DY$56,0,MATCH(CONCATENATE($J32,M$6),'Model Performance Data'!$O$6:$DY$6,0)),'Model Performance Data'!$B$8:$B$56,$C32,'Model Performance Data'!$C$8:$C$56,$D32)),"-",SUMIFS(INDEX('Model Performance Data'!$O$8:$DY$56,0,MATCH(CONCATENATE($J32,M$6),'Model Performance Data'!$O$6:$DY$6,0)),'Model Performance Data'!$B$8:$B$56,$C32,'Model Performance Data'!$C$8:$C$56,$D32))</f>
        <v>12</v>
      </c>
      <c r="N32" s="43">
        <f>IF(ISNA(SUMIFS(INDEX('Model Performance Data'!$O$8:$DY$56,0,MATCH(CONCATENATE($J32,N$6),'Model Performance Data'!$O$6:$DY$6,0)),'Model Performance Data'!$B$8:$B$56,$C32,'Model Performance Data'!$C$8:$C$56,$D32)),"-",SUMIFS(INDEX('Model Performance Data'!$O$8:$DY$56,0,MATCH(CONCATENATE($J32,N$6),'Model Performance Data'!$O$6:$DY$6,0)),'Model Performance Data'!$B$8:$B$56,$C32,'Model Performance Data'!$C$8:$C$56,$D32))</f>
        <v>100</v>
      </c>
      <c r="O32" s="154">
        <f>IF(ISNA(SUMIFS(INDEX('Model Performance Data'!$O$8:$DY$56,0,MATCH(CONCATENATE($J32,O$6),'Model Performance Data'!$O$6:$DY$6,0)),'Model Performance Data'!$B$8:$B$56,$C32,'Model Performance Data'!$C$8:$C$56,$D32)),"-",SUMIFS(INDEX('Model Performance Data'!$O$8:$DY$56,0,MATCH(CONCATENATE($J32,O$6),'Model Performance Data'!$O$6:$DY$6,0)),'Model Performance Data'!$B$8:$B$56,$C32,'Model Performance Data'!$C$8:$C$56,$D32))</f>
        <v>0.12</v>
      </c>
    </row>
    <row r="33" spans="2:15" x14ac:dyDescent="0.35">
      <c r="B33" s="37" t="s">
        <v>80</v>
      </c>
      <c r="C33" s="38" t="str">
        <f>IF(ISBLANK('Model Performance Data'!$B$9),"-",'Model Performance Data'!$B$9)</f>
        <v>Population Health</v>
      </c>
      <c r="D33" s="38" t="str">
        <f>IF(ISBLANK('Model Performance Data'!$C$9),"-",'Model Performance Data'!$C$9)</f>
        <v>Behavioral Health: % of Adults Reporting 14 or more days of Poor Mental Health</v>
      </c>
      <c r="E33" s="38" t="str">
        <f>IF(ISBLANK('Model Performance Data'!$D$9),"-",'Model Performance Data'!$D$9)</f>
        <v>Percentage</v>
      </c>
      <c r="F33" s="38" t="str">
        <f>IF(ISBLANK('Model Performance Data'!$E$9),"-",'Model Performance Data'!$E$9)</f>
        <v>Active</v>
      </c>
      <c r="G33" s="38" t="str">
        <f>IF(ISBLANK('Model Performance Data'!$F$9),"-",'Model Performance Data'!$F$9)</f>
        <v>-</v>
      </c>
      <c r="H33" s="38">
        <v>1</v>
      </c>
      <c r="I33" s="38">
        <v>1</v>
      </c>
      <c r="J33" s="38" t="str">
        <f t="shared" ref="J33:J114" si="2">CONCATENATE(H33,I33)</f>
        <v>11</v>
      </c>
      <c r="K33" s="38" t="str">
        <f>IF(ISBLANK('Model Performance Data'!$L$9),"-",'Model Performance Data'!$L$9)</f>
        <v>Annual</v>
      </c>
      <c r="L33" s="38" t="e">
        <f>IF(ISBLANK('Model Performance Data'!#REF!),"-",'Model Performance Data'!#REF!)</f>
        <v>#REF!</v>
      </c>
      <c r="M33" s="43">
        <f>IF(ISNA(SUMIFS(INDEX('Model Performance Data'!$O$8:$DY$56,0,MATCH(CONCATENATE($J33,M$6),'Model Performance Data'!$O$6:$DY$6,0)),'Model Performance Data'!$B$8:$B$56,$C33,'Model Performance Data'!$C$8:$C$56,$D33)),"-",SUMIFS(INDEX('Model Performance Data'!$O$8:$DY$56,0,MATCH(CONCATENATE($J33,M$6),'Model Performance Data'!$O$6:$DY$6,0)),'Model Performance Data'!$B$8:$B$56,$C33,'Model Performance Data'!$C$8:$C$56,$D33))</f>
        <v>0</v>
      </c>
      <c r="N33" s="43">
        <f>IF(ISNA(SUMIFS(INDEX('Model Performance Data'!$O$8:$DY$56,0,MATCH(CONCATENATE($J33,N$6),'Model Performance Data'!$O$6:$DY$6,0)),'Model Performance Data'!$B$8:$B$56,$C33,'Model Performance Data'!$C$8:$C$56,$D33)),"-",SUMIFS(INDEX('Model Performance Data'!$O$8:$DY$56,0,MATCH(CONCATENATE($J33,N$6),'Model Performance Data'!$O$6:$DY$6,0)),'Model Performance Data'!$B$8:$B$56,$C33,'Model Performance Data'!$C$8:$C$56,$D33))</f>
        <v>0</v>
      </c>
      <c r="O33" s="154">
        <f>IF(ISNA(SUMIFS(INDEX('Model Performance Data'!$O$8:$DY$56,0,MATCH(CONCATENATE($J33,O$6),'Model Performance Data'!$O$6:$DY$6,0)),'Model Performance Data'!$B$8:$B$56,$C33,'Model Performance Data'!$C$8:$C$56,$D33)),"-",SUMIFS(INDEX('Model Performance Data'!$O$8:$DY$56,0,MATCH(CONCATENATE($J33,O$6),'Model Performance Data'!$O$6:$DY$6,0)),'Model Performance Data'!$B$8:$B$56,$C33,'Model Performance Data'!$C$8:$C$56,$D33))</f>
        <v>0</v>
      </c>
    </row>
    <row r="34" spans="2:15" x14ac:dyDescent="0.35">
      <c r="B34" s="37" t="s">
        <v>80</v>
      </c>
      <c r="C34" s="38" t="str">
        <f>IF(ISBLANK('Model Performance Data'!$B$9),"-",'Model Performance Data'!$B$9)</f>
        <v>Population Health</v>
      </c>
      <c r="D34" s="38" t="str">
        <f>IF(ISBLANK('Model Performance Data'!$C$9),"-",'Model Performance Data'!$C$9)</f>
        <v>Behavioral Health: % of Adults Reporting 14 or more days of Poor Mental Health</v>
      </c>
      <c r="E34" s="38" t="str">
        <f>IF(ISBLANK('Model Performance Data'!$D$9),"-",'Model Performance Data'!$D$9)</f>
        <v>Percentage</v>
      </c>
      <c r="F34" s="38" t="str">
        <f>IF(ISBLANK('Model Performance Data'!$E$9),"-",'Model Performance Data'!$E$9)</f>
        <v>Active</v>
      </c>
      <c r="G34" s="38" t="str">
        <f>IF(ISBLANK('Model Performance Data'!$F$9),"-",'Model Performance Data'!$F$9)</f>
        <v>-</v>
      </c>
      <c r="H34" s="38">
        <v>1</v>
      </c>
      <c r="I34" s="38">
        <v>2</v>
      </c>
      <c r="J34" s="38" t="str">
        <f t="shared" si="2"/>
        <v>12</v>
      </c>
      <c r="K34" s="38" t="str">
        <f>IF(ISBLANK('Model Performance Data'!$L$9),"-",'Model Performance Data'!$L$9)</f>
        <v>Annual</v>
      </c>
      <c r="L34" s="38" t="e">
        <f>IF(ISBLANK('Model Performance Data'!#REF!),"-",'Model Performance Data'!#REF!)</f>
        <v>#REF!</v>
      </c>
      <c r="M34" s="43">
        <f>IF(ISNA(SUMIFS(INDEX('Model Performance Data'!$O$8:$DY$56,0,MATCH(CONCATENATE($J34,M$6),'Model Performance Data'!$O$6:$DY$6,0)),'Model Performance Data'!$B$8:$B$56,$C34,'Model Performance Data'!$C$8:$C$56,$D34)),"-",SUMIFS(INDEX('Model Performance Data'!$O$8:$DY$56,0,MATCH(CONCATENATE($J34,M$6),'Model Performance Data'!$O$6:$DY$6,0)),'Model Performance Data'!$B$8:$B$56,$C34,'Model Performance Data'!$C$8:$C$56,$D34))</f>
        <v>0</v>
      </c>
      <c r="N34" s="43">
        <f>IF(ISNA(SUMIFS(INDEX('Model Performance Data'!$O$8:$DY$56,0,MATCH(CONCATENATE($J34,N$6),'Model Performance Data'!$O$6:$DY$6,0)),'Model Performance Data'!$B$8:$B$56,$C34,'Model Performance Data'!$C$8:$C$56,$D34)),"-",SUMIFS(INDEX('Model Performance Data'!$O$8:$DY$56,0,MATCH(CONCATENATE($J34,N$6),'Model Performance Data'!$O$6:$DY$6,0)),'Model Performance Data'!$B$8:$B$56,$C34,'Model Performance Data'!$C$8:$C$56,$D34))</f>
        <v>0</v>
      </c>
      <c r="O34" s="154">
        <f>IF(ISNA(SUMIFS(INDEX('Model Performance Data'!$O$8:$DY$56,0,MATCH(CONCATENATE($J34,O$6),'Model Performance Data'!$O$6:$DY$6,0)),'Model Performance Data'!$B$8:$B$56,$C34,'Model Performance Data'!$C$8:$C$56,$D34)),"-",SUMIFS(INDEX('Model Performance Data'!$O$8:$DY$56,0,MATCH(CONCATENATE($J34,O$6),'Model Performance Data'!$O$6:$DY$6,0)),'Model Performance Data'!$B$8:$B$56,$C34,'Model Performance Data'!$C$8:$C$56,$D34))</f>
        <v>0</v>
      </c>
    </row>
    <row r="35" spans="2:15" x14ac:dyDescent="0.35">
      <c r="B35" s="37" t="s">
        <v>80</v>
      </c>
      <c r="C35" s="38" t="str">
        <f>IF(ISBLANK('Model Performance Data'!$B$9),"-",'Model Performance Data'!$B$9)</f>
        <v>Population Health</v>
      </c>
      <c r="D35" s="38" t="str">
        <f>IF(ISBLANK('Model Performance Data'!$C$9),"-",'Model Performance Data'!$C$9)</f>
        <v>Behavioral Health: % of Adults Reporting 14 or more days of Poor Mental Health</v>
      </c>
      <c r="E35" s="38" t="str">
        <f>IF(ISBLANK('Model Performance Data'!$D$9),"-",'Model Performance Data'!$D$9)</f>
        <v>Percentage</v>
      </c>
      <c r="F35" s="38" t="str">
        <f>IF(ISBLANK('Model Performance Data'!$E$9),"-",'Model Performance Data'!$E$9)</f>
        <v>Active</v>
      </c>
      <c r="G35" s="38" t="str">
        <f>IF(ISBLANK('Model Performance Data'!$F$9),"-",'Model Performance Data'!$F$9)</f>
        <v>-</v>
      </c>
      <c r="H35" s="38">
        <v>1</v>
      </c>
      <c r="I35" s="38">
        <v>3</v>
      </c>
      <c r="J35" s="38" t="str">
        <f t="shared" si="2"/>
        <v>13</v>
      </c>
      <c r="K35" s="38" t="str">
        <f>IF(ISBLANK('Model Performance Data'!$L$9),"-",'Model Performance Data'!$L$9)</f>
        <v>Annual</v>
      </c>
      <c r="L35" s="38" t="e">
        <f>IF(ISBLANK('Model Performance Data'!#REF!),"-",'Model Performance Data'!#REF!)</f>
        <v>#REF!</v>
      </c>
      <c r="M35" s="43">
        <f>IF(ISNA(SUMIFS(INDEX('Model Performance Data'!$O$8:$DY$56,0,MATCH(CONCATENATE($J35,M$6),'Model Performance Data'!$O$6:$DY$6,0)),'Model Performance Data'!$B$8:$B$56,$C35,'Model Performance Data'!$C$8:$C$56,$D35)),"-",SUMIFS(INDEX('Model Performance Data'!$O$8:$DY$56,0,MATCH(CONCATENATE($J35,M$6),'Model Performance Data'!$O$6:$DY$6,0)),'Model Performance Data'!$B$8:$B$56,$C35,'Model Performance Data'!$C$8:$C$56,$D35))</f>
        <v>0</v>
      </c>
      <c r="N35" s="43">
        <f>IF(ISNA(SUMIFS(INDEX('Model Performance Data'!$O$8:$DY$56,0,MATCH(CONCATENATE($J35,N$6),'Model Performance Data'!$O$6:$DY$6,0)),'Model Performance Data'!$B$8:$B$56,$C35,'Model Performance Data'!$C$8:$C$56,$D35)),"-",SUMIFS(INDEX('Model Performance Data'!$O$8:$DY$56,0,MATCH(CONCATENATE($J35,N$6),'Model Performance Data'!$O$6:$DY$6,0)),'Model Performance Data'!$B$8:$B$56,$C35,'Model Performance Data'!$C$8:$C$56,$D35))</f>
        <v>0</v>
      </c>
      <c r="O35" s="154">
        <f>IF(ISNA(SUMIFS(INDEX('Model Performance Data'!$O$8:$DY$56,0,MATCH(CONCATENATE($J35,O$6),'Model Performance Data'!$O$6:$DY$6,0)),'Model Performance Data'!$B$8:$B$56,$C35,'Model Performance Data'!$C$8:$C$56,$D35)),"-",SUMIFS(INDEX('Model Performance Data'!$O$8:$DY$56,0,MATCH(CONCATENATE($J35,O$6),'Model Performance Data'!$O$6:$DY$6,0)),'Model Performance Data'!$B$8:$B$56,$C35,'Model Performance Data'!$C$8:$C$56,$D35))</f>
        <v>0</v>
      </c>
    </row>
    <row r="36" spans="2:15" x14ac:dyDescent="0.35">
      <c r="B36" s="37" t="s">
        <v>80</v>
      </c>
      <c r="C36" s="38" t="str">
        <f>IF(ISBLANK('Model Performance Data'!$B$9),"-",'Model Performance Data'!$B$9)</f>
        <v>Population Health</v>
      </c>
      <c r="D36" s="38" t="str">
        <f>IF(ISBLANK('Model Performance Data'!$C$9),"-",'Model Performance Data'!$C$9)</f>
        <v>Behavioral Health: % of Adults Reporting 14 or more days of Poor Mental Health</v>
      </c>
      <c r="E36" s="38" t="str">
        <f>IF(ISBLANK('Model Performance Data'!$D$9),"-",'Model Performance Data'!$D$9)</f>
        <v>Percentage</v>
      </c>
      <c r="F36" s="38" t="str">
        <f>IF(ISBLANK('Model Performance Data'!$E$9),"-",'Model Performance Data'!$E$9)</f>
        <v>Active</v>
      </c>
      <c r="G36" s="38" t="str">
        <f>IF(ISBLANK('Model Performance Data'!$F$9),"-",'Model Performance Data'!$F$9)</f>
        <v>-</v>
      </c>
      <c r="H36" s="38">
        <v>1</v>
      </c>
      <c r="I36" s="38">
        <v>4</v>
      </c>
      <c r="J36" s="38" t="str">
        <f t="shared" si="2"/>
        <v>14</v>
      </c>
      <c r="K36" s="38" t="str">
        <f>IF(ISBLANK('Model Performance Data'!$L$9),"-",'Model Performance Data'!$L$9)</f>
        <v>Annual</v>
      </c>
      <c r="L36" s="38" t="e">
        <f>IF(ISBLANK('Model Performance Data'!#REF!),"-",'Model Performance Data'!#REF!)</f>
        <v>#REF!</v>
      </c>
      <c r="M36" s="43">
        <f>IF(ISNA(SUMIFS(INDEX('Model Performance Data'!$O$8:$DY$56,0,MATCH(CONCATENATE($J36,M$6),'Model Performance Data'!$O$6:$DY$6,0)),'Model Performance Data'!$B$8:$B$56,$C36,'Model Performance Data'!$C$8:$C$56,$D36)),"-",SUMIFS(INDEX('Model Performance Data'!$O$8:$DY$56,0,MATCH(CONCATENATE($J36,M$6),'Model Performance Data'!$O$6:$DY$6,0)),'Model Performance Data'!$B$8:$B$56,$C36,'Model Performance Data'!$C$8:$C$56,$D36))</f>
        <v>0</v>
      </c>
      <c r="N36" s="43">
        <f>IF(ISNA(SUMIFS(INDEX('Model Performance Data'!$O$8:$DY$56,0,MATCH(CONCATENATE($J36,N$6),'Model Performance Data'!$O$6:$DY$6,0)),'Model Performance Data'!$B$8:$B$56,$C36,'Model Performance Data'!$C$8:$C$56,$D36)),"-",SUMIFS(INDEX('Model Performance Data'!$O$8:$DY$56,0,MATCH(CONCATENATE($J36,N$6),'Model Performance Data'!$O$6:$DY$6,0)),'Model Performance Data'!$B$8:$B$56,$C36,'Model Performance Data'!$C$8:$C$56,$D36))</f>
        <v>0</v>
      </c>
      <c r="O36" s="154">
        <f>IF(ISNA(SUMIFS(INDEX('Model Performance Data'!$O$8:$DY$56,0,MATCH(CONCATENATE($J36,O$6),'Model Performance Data'!$O$6:$DY$6,0)),'Model Performance Data'!$B$8:$B$56,$C36,'Model Performance Data'!$C$8:$C$56,$D36)),"-",SUMIFS(INDEX('Model Performance Data'!$O$8:$DY$56,0,MATCH(CONCATENATE($J36,O$6),'Model Performance Data'!$O$6:$DY$6,0)),'Model Performance Data'!$B$8:$B$56,$C36,'Model Performance Data'!$C$8:$C$56,$D36))</f>
        <v>0</v>
      </c>
    </row>
    <row r="37" spans="2:15" x14ac:dyDescent="0.35">
      <c r="B37" s="37" t="s">
        <v>80</v>
      </c>
      <c r="C37" s="38" t="str">
        <f>IF(ISBLANK('Model Performance Data'!$B$9),"-",'Model Performance Data'!$B$9)</f>
        <v>Population Health</v>
      </c>
      <c r="D37" s="38" t="str">
        <f>IF(ISBLANK('Model Performance Data'!$C$9),"-",'Model Performance Data'!$C$9)</f>
        <v>Behavioral Health: % of Adults Reporting 14 or more days of Poor Mental Health</v>
      </c>
      <c r="E37" s="38" t="str">
        <f>IF(ISBLANK('Model Performance Data'!$D$9),"-",'Model Performance Data'!$D$9)</f>
        <v>Percentage</v>
      </c>
      <c r="F37" s="38" t="str">
        <f>IF(ISBLANK('Model Performance Data'!$E$9),"-",'Model Performance Data'!$E$9)</f>
        <v>Active</v>
      </c>
      <c r="G37" s="38" t="str">
        <f>IF(ISBLANK('Model Performance Data'!$F$9),"-",'Model Performance Data'!$F$9)</f>
        <v>-</v>
      </c>
      <c r="H37" s="38">
        <v>1</v>
      </c>
      <c r="I37" s="38">
        <v>5</v>
      </c>
      <c r="J37" s="38" t="str">
        <f t="shared" si="2"/>
        <v>15</v>
      </c>
      <c r="K37" s="38" t="str">
        <f>IF(ISBLANK('Model Performance Data'!$L$9),"-",'Model Performance Data'!$L$9)</f>
        <v>Annual</v>
      </c>
      <c r="L37" s="38" t="e">
        <f>IF(ISBLANK('Model Performance Data'!#REF!),"-",'Model Performance Data'!#REF!)</f>
        <v>#REF!</v>
      </c>
      <c r="M37" s="43">
        <f>IF(ISNA(SUMIFS(INDEX('Model Performance Data'!$O$8:$DY$56,0,MATCH(CONCATENATE($J37,M$6),'Model Performance Data'!$O$6:$DY$6,0)),'Model Performance Data'!$B$8:$B$56,$C37,'Model Performance Data'!$C$8:$C$56,$D37)),"-",SUMIFS(INDEX('Model Performance Data'!$O$8:$DY$56,0,MATCH(CONCATENATE($J37,M$6),'Model Performance Data'!$O$6:$DY$6,0)),'Model Performance Data'!$B$8:$B$56,$C37,'Model Performance Data'!$C$8:$C$56,$D37))</f>
        <v>11.17</v>
      </c>
      <c r="N37" s="43">
        <f>IF(ISNA(SUMIFS(INDEX('Model Performance Data'!$O$8:$DY$56,0,MATCH(CONCATENATE($J37,N$6),'Model Performance Data'!$O$6:$DY$6,0)),'Model Performance Data'!$B$8:$B$56,$C37,'Model Performance Data'!$C$8:$C$56,$D37)),"-",SUMIFS(INDEX('Model Performance Data'!$O$8:$DY$56,0,MATCH(CONCATENATE($J37,N$6),'Model Performance Data'!$O$6:$DY$6,0)),'Model Performance Data'!$B$8:$B$56,$C37,'Model Performance Data'!$C$8:$C$56,$D37))</f>
        <v>100</v>
      </c>
      <c r="O37" s="154">
        <f>IF(ISNA(SUMIFS(INDEX('Model Performance Data'!$O$8:$DY$56,0,MATCH(CONCATENATE($J37,O$6),'Model Performance Data'!$O$6:$DY$6,0)),'Model Performance Data'!$B$8:$B$56,$C37,'Model Performance Data'!$C$8:$C$56,$D37)),"-",SUMIFS(INDEX('Model Performance Data'!$O$8:$DY$56,0,MATCH(CONCATENATE($J37,O$6),'Model Performance Data'!$O$6:$DY$6,0)),'Model Performance Data'!$B$8:$B$56,$C37,'Model Performance Data'!$C$8:$C$56,$D37))</f>
        <v>0.11169999999999999</v>
      </c>
    </row>
    <row r="38" spans="2:15" x14ac:dyDescent="0.35">
      <c r="B38" s="37" t="s">
        <v>80</v>
      </c>
      <c r="C38" s="38" t="str">
        <f>IF(ISBLANK('Model Performance Data'!$B$9),"-",'Model Performance Data'!$B$9)</f>
        <v>Population Health</v>
      </c>
      <c r="D38" s="38" t="str">
        <f>IF(ISBLANK('Model Performance Data'!$C$9),"-",'Model Performance Data'!$C$9)</f>
        <v>Behavioral Health: % of Adults Reporting 14 or more days of Poor Mental Health</v>
      </c>
      <c r="E38" s="38" t="str">
        <f>IF(ISBLANK('Model Performance Data'!$D$9),"-",'Model Performance Data'!$D$9)</f>
        <v>Percentage</v>
      </c>
      <c r="F38" s="38" t="str">
        <f>IF(ISBLANK('Model Performance Data'!$E$9),"-",'Model Performance Data'!$E$9)</f>
        <v>Active</v>
      </c>
      <c r="G38" s="38" t="str">
        <f>IF(ISBLANK('Model Performance Data'!$F$9),"-",'Model Performance Data'!$F$9)</f>
        <v>-</v>
      </c>
      <c r="H38" s="38">
        <v>1</v>
      </c>
      <c r="I38" s="38" t="s">
        <v>65</v>
      </c>
      <c r="J38" s="38" t="str">
        <f t="shared" si="2"/>
        <v>1Goal</v>
      </c>
      <c r="K38" s="38" t="str">
        <f>IF(ISBLANK('Model Performance Data'!$L$9),"-",'Model Performance Data'!$L$9)</f>
        <v>Annual</v>
      </c>
      <c r="L38" s="38" t="e">
        <f>IF(ISBLANK('Model Performance Data'!#REF!),"-",'Model Performance Data'!#REF!)</f>
        <v>#REF!</v>
      </c>
      <c r="M38" s="43" t="str">
        <f>IF(ISNA(SUMIFS(INDEX('Model Performance Data'!$O$8:$DY$56,0,MATCH(CONCATENATE($J38,M$6),'Model Performance Data'!$O$6:$DY$6,0)),'Model Performance Data'!$B$8:$B$56,$C38,'Model Performance Data'!$C$8:$C$56,$D38)),"-",SUMIFS(INDEX('Model Performance Data'!$O$8:$DY$56,0,MATCH(CONCATENATE($J38,M$6),'Model Performance Data'!$O$6:$DY$6,0)),'Model Performance Data'!$B$8:$B$56,$C38,'Model Performance Data'!$C$8:$C$56,$D38))</f>
        <v>-</v>
      </c>
      <c r="N38" s="43" t="str">
        <f>IF(ISNA(SUMIFS(INDEX('Model Performance Data'!$O$8:$DY$56,0,MATCH(CONCATENATE($J38,N$6),'Model Performance Data'!$O$6:$DY$6,0)),'Model Performance Data'!$B$8:$B$56,$C38,'Model Performance Data'!$C$8:$C$56,$D38)),"-",SUMIFS(INDEX('Model Performance Data'!$O$8:$DY$56,0,MATCH(CONCATENATE($J38,N$6),'Model Performance Data'!$O$6:$DY$6,0)),'Model Performance Data'!$B$8:$B$56,$C38,'Model Performance Data'!$C$8:$C$56,$D38))</f>
        <v>-</v>
      </c>
      <c r="O38" s="154">
        <f>IF(ISNA(SUMIFS(INDEX('Model Performance Data'!$O$8:$DY$56,0,MATCH(CONCATENATE($J38,O$6),'Model Performance Data'!$O$6:$DY$6,0)),'Model Performance Data'!$B$8:$B$56,$C38,'Model Performance Data'!$C$8:$C$56,$D38)),"-",SUMIFS(INDEX('Model Performance Data'!$O$8:$DY$56,0,MATCH(CONCATENATE($J38,O$6),'Model Performance Data'!$O$6:$DY$6,0)),'Model Performance Data'!$B$8:$B$56,$C38,'Model Performance Data'!$C$8:$C$56,$D38))</f>
        <v>0.108</v>
      </c>
    </row>
    <row r="39" spans="2:15" x14ac:dyDescent="0.35">
      <c r="B39" s="37" t="s">
        <v>80</v>
      </c>
      <c r="C39" s="38" t="str">
        <f>IF(ISBLANK('Model Performance Data'!$B$9),"-",'Model Performance Data'!$B$9)</f>
        <v>Population Health</v>
      </c>
      <c r="D39" s="38" t="str">
        <f>IF(ISBLANK('Model Performance Data'!$C$9),"-",'Model Performance Data'!$C$9)</f>
        <v>Behavioral Health: % of Adults Reporting 14 or more days of Poor Mental Health</v>
      </c>
      <c r="E39" s="38" t="str">
        <f>IF(ISBLANK('Model Performance Data'!$D$9),"-",'Model Performance Data'!$D$9)</f>
        <v>Percentage</v>
      </c>
      <c r="F39" s="38" t="str">
        <f>IF(ISBLANK('Model Performance Data'!$E$9),"-",'Model Performance Data'!$E$9)</f>
        <v>Active</v>
      </c>
      <c r="G39" s="38" t="str">
        <f>IF(ISBLANK('Model Performance Data'!$F$9),"-",'Model Performance Data'!$F$9)</f>
        <v>-</v>
      </c>
      <c r="H39" s="38">
        <v>2</v>
      </c>
      <c r="I39" s="38">
        <v>1</v>
      </c>
      <c r="J39" s="38" t="str">
        <f t="shared" si="2"/>
        <v>21</v>
      </c>
      <c r="K39" s="38" t="str">
        <f>IF(ISBLANK('Model Performance Data'!$L$9),"-",'Model Performance Data'!$L$9)</f>
        <v>Annual</v>
      </c>
      <c r="L39" s="38" t="e">
        <f>IF(ISBLANK('Model Performance Data'!#REF!),"-",'Model Performance Data'!#REF!)</f>
        <v>#REF!</v>
      </c>
      <c r="M39" s="43">
        <f>IF(ISNA(SUMIFS(INDEX('Model Performance Data'!$O$8:$DY$56,0,MATCH(CONCATENATE($J39,M$6),'Model Performance Data'!$O$6:$DY$6,0)),'Model Performance Data'!$B$8:$B$56,$C39,'Model Performance Data'!$C$8:$C$56,$D39)),"-",SUMIFS(INDEX('Model Performance Data'!$O$8:$DY$56,0,MATCH(CONCATENATE($J39,M$6),'Model Performance Data'!$O$6:$DY$6,0)),'Model Performance Data'!$B$8:$B$56,$C39,'Model Performance Data'!$C$8:$C$56,$D39))</f>
        <v>0</v>
      </c>
      <c r="N39" s="43">
        <f>IF(ISNA(SUMIFS(INDEX('Model Performance Data'!$O$8:$DY$56,0,MATCH(CONCATENATE($J39,N$6),'Model Performance Data'!$O$6:$DY$6,0)),'Model Performance Data'!$B$8:$B$56,$C39,'Model Performance Data'!$C$8:$C$56,$D39)),"-",SUMIFS(INDEX('Model Performance Data'!$O$8:$DY$56,0,MATCH(CONCATENATE($J39,N$6),'Model Performance Data'!$O$6:$DY$6,0)),'Model Performance Data'!$B$8:$B$56,$C39,'Model Performance Data'!$C$8:$C$56,$D39))</f>
        <v>0</v>
      </c>
      <c r="O39" s="154">
        <f>IF(ISNA(SUMIFS(INDEX('Model Performance Data'!$O$8:$DY$56,0,MATCH(CONCATENATE($J39,O$6),'Model Performance Data'!$O$6:$DY$6,0)),'Model Performance Data'!$B$8:$B$56,$C39,'Model Performance Data'!$C$8:$C$56,$D39)),"-",SUMIFS(INDEX('Model Performance Data'!$O$8:$DY$56,0,MATCH(CONCATENATE($J39,O$6),'Model Performance Data'!$O$6:$DY$6,0)),'Model Performance Data'!$B$8:$B$56,$C39,'Model Performance Data'!$C$8:$C$56,$D39))</f>
        <v>0</v>
      </c>
    </row>
    <row r="40" spans="2:15" x14ac:dyDescent="0.35">
      <c r="B40" s="37" t="s">
        <v>80</v>
      </c>
      <c r="C40" s="38" t="str">
        <f>IF(ISBLANK('Model Performance Data'!$B$9),"-",'Model Performance Data'!$B$9)</f>
        <v>Population Health</v>
      </c>
      <c r="D40" s="38" t="str">
        <f>IF(ISBLANK('Model Performance Data'!$C$9),"-",'Model Performance Data'!$C$9)</f>
        <v>Behavioral Health: % of Adults Reporting 14 or more days of Poor Mental Health</v>
      </c>
      <c r="E40" s="38" t="str">
        <f>IF(ISBLANK('Model Performance Data'!$D$9),"-",'Model Performance Data'!$D$9)</f>
        <v>Percentage</v>
      </c>
      <c r="F40" s="38" t="str">
        <f>IF(ISBLANK('Model Performance Data'!$E$9),"-",'Model Performance Data'!$E$9)</f>
        <v>Active</v>
      </c>
      <c r="G40" s="38" t="str">
        <f>IF(ISBLANK('Model Performance Data'!$F$9),"-",'Model Performance Data'!$F$9)</f>
        <v>-</v>
      </c>
      <c r="H40" s="38">
        <v>2</v>
      </c>
      <c r="I40" s="38">
        <v>2</v>
      </c>
      <c r="J40" s="38" t="str">
        <f t="shared" si="2"/>
        <v>22</v>
      </c>
      <c r="K40" s="38" t="str">
        <f>IF(ISBLANK('Model Performance Data'!$L$9),"-",'Model Performance Data'!$L$9)</f>
        <v>Annual</v>
      </c>
      <c r="L40" s="38" t="e">
        <f>IF(ISBLANK('Model Performance Data'!#REF!),"-",'Model Performance Data'!#REF!)</f>
        <v>#REF!</v>
      </c>
      <c r="M40" s="43">
        <f>IF(ISNA(SUMIFS(INDEX('Model Performance Data'!$O$8:$DY$56,0,MATCH(CONCATENATE($J40,M$6),'Model Performance Data'!$O$6:$DY$6,0)),'Model Performance Data'!$B$8:$B$56,$C40,'Model Performance Data'!$C$8:$C$56,$D40)),"-",SUMIFS(INDEX('Model Performance Data'!$O$8:$DY$56,0,MATCH(CONCATENATE($J40,M$6),'Model Performance Data'!$O$6:$DY$6,0)),'Model Performance Data'!$B$8:$B$56,$C40,'Model Performance Data'!$C$8:$C$56,$D40))</f>
        <v>0</v>
      </c>
      <c r="N40" s="43">
        <f>IF(ISNA(SUMIFS(INDEX('Model Performance Data'!$O$8:$DY$56,0,MATCH(CONCATENATE($J40,N$6),'Model Performance Data'!$O$6:$DY$6,0)),'Model Performance Data'!$B$8:$B$56,$C40,'Model Performance Data'!$C$8:$C$56,$D40)),"-",SUMIFS(INDEX('Model Performance Data'!$O$8:$DY$56,0,MATCH(CONCATENATE($J40,N$6),'Model Performance Data'!$O$6:$DY$6,0)),'Model Performance Data'!$B$8:$B$56,$C40,'Model Performance Data'!$C$8:$C$56,$D40))</f>
        <v>0</v>
      </c>
      <c r="O40" s="154">
        <f>IF(ISNA(SUMIFS(INDEX('Model Performance Data'!$O$8:$DY$56,0,MATCH(CONCATENATE($J40,O$6),'Model Performance Data'!$O$6:$DY$6,0)),'Model Performance Data'!$B$8:$B$56,$C40,'Model Performance Data'!$C$8:$C$56,$D40)),"-",SUMIFS(INDEX('Model Performance Data'!$O$8:$DY$56,0,MATCH(CONCATENATE($J40,O$6),'Model Performance Data'!$O$6:$DY$6,0)),'Model Performance Data'!$B$8:$B$56,$C40,'Model Performance Data'!$C$8:$C$56,$D40))</f>
        <v>0</v>
      </c>
    </row>
    <row r="41" spans="2:15" x14ac:dyDescent="0.35">
      <c r="B41" s="37" t="s">
        <v>80</v>
      </c>
      <c r="C41" s="38" t="str">
        <f>IF(ISBLANK('Model Performance Data'!$B$9),"-",'Model Performance Data'!$B$9)</f>
        <v>Population Health</v>
      </c>
      <c r="D41" s="38" t="str">
        <f>IF(ISBLANK('Model Performance Data'!$C$9),"-",'Model Performance Data'!$C$9)</f>
        <v>Behavioral Health: % of Adults Reporting 14 or more days of Poor Mental Health</v>
      </c>
      <c r="E41" s="38" t="str">
        <f>IF(ISBLANK('Model Performance Data'!$D$9),"-",'Model Performance Data'!$D$9)</f>
        <v>Percentage</v>
      </c>
      <c r="F41" s="38" t="str">
        <f>IF(ISBLANK('Model Performance Data'!$E$9),"-",'Model Performance Data'!$E$9)</f>
        <v>Active</v>
      </c>
      <c r="G41" s="38" t="str">
        <f>IF(ISBLANK('Model Performance Data'!$F$9),"-",'Model Performance Data'!$F$9)</f>
        <v>-</v>
      </c>
      <c r="H41" s="38">
        <v>2</v>
      </c>
      <c r="I41" s="38">
        <v>3</v>
      </c>
      <c r="J41" s="38" t="str">
        <f t="shared" si="2"/>
        <v>23</v>
      </c>
      <c r="K41" s="38" t="str">
        <f>IF(ISBLANK('Model Performance Data'!$L$9),"-",'Model Performance Data'!$L$9)</f>
        <v>Annual</v>
      </c>
      <c r="L41" s="38" t="e">
        <f>IF(ISBLANK('Model Performance Data'!#REF!),"-",'Model Performance Data'!#REF!)</f>
        <v>#REF!</v>
      </c>
      <c r="M41" s="43">
        <f>IF(ISNA(SUMIFS(INDEX('Model Performance Data'!$O$8:$DY$56,0,MATCH(CONCATENATE($J41,M$6),'Model Performance Data'!$O$6:$DY$6,0)),'Model Performance Data'!$B$8:$B$56,$C41,'Model Performance Data'!$C$8:$C$56,$D41)),"-",SUMIFS(INDEX('Model Performance Data'!$O$8:$DY$56,0,MATCH(CONCATENATE($J41,M$6),'Model Performance Data'!$O$6:$DY$6,0)),'Model Performance Data'!$B$8:$B$56,$C41,'Model Performance Data'!$C$8:$C$56,$D41))</f>
        <v>0</v>
      </c>
      <c r="N41" s="43">
        <f>IF(ISNA(SUMIFS(INDEX('Model Performance Data'!$O$8:$DY$56,0,MATCH(CONCATENATE($J41,N$6),'Model Performance Data'!$O$6:$DY$6,0)),'Model Performance Data'!$B$8:$B$56,$C41,'Model Performance Data'!$C$8:$C$56,$D41)),"-",SUMIFS(INDEX('Model Performance Data'!$O$8:$DY$56,0,MATCH(CONCATENATE($J41,N$6),'Model Performance Data'!$O$6:$DY$6,0)),'Model Performance Data'!$B$8:$B$56,$C41,'Model Performance Data'!$C$8:$C$56,$D41))</f>
        <v>0</v>
      </c>
      <c r="O41" s="154">
        <f>IF(ISNA(SUMIFS(INDEX('Model Performance Data'!$O$8:$DY$56,0,MATCH(CONCATENATE($J41,O$6),'Model Performance Data'!$O$6:$DY$6,0)),'Model Performance Data'!$B$8:$B$56,$C41,'Model Performance Data'!$C$8:$C$56,$D41)),"-",SUMIFS(INDEX('Model Performance Data'!$O$8:$DY$56,0,MATCH(CONCATENATE($J41,O$6),'Model Performance Data'!$O$6:$DY$6,0)),'Model Performance Data'!$B$8:$B$56,$C41,'Model Performance Data'!$C$8:$C$56,$D41))</f>
        <v>0</v>
      </c>
    </row>
    <row r="42" spans="2:15" x14ac:dyDescent="0.35">
      <c r="B42" s="37" t="s">
        <v>80</v>
      </c>
      <c r="C42" s="38" t="str">
        <f>IF(ISBLANK('Model Performance Data'!$B$9),"-",'Model Performance Data'!$B$9)</f>
        <v>Population Health</v>
      </c>
      <c r="D42" s="38" t="str">
        <f>IF(ISBLANK('Model Performance Data'!$C$9),"-",'Model Performance Data'!$C$9)</f>
        <v>Behavioral Health: % of Adults Reporting 14 or more days of Poor Mental Health</v>
      </c>
      <c r="E42" s="38" t="str">
        <f>IF(ISBLANK('Model Performance Data'!$D$9),"-",'Model Performance Data'!$D$9)</f>
        <v>Percentage</v>
      </c>
      <c r="F42" s="38" t="str">
        <f>IF(ISBLANK('Model Performance Data'!$E$9),"-",'Model Performance Data'!$E$9)</f>
        <v>Active</v>
      </c>
      <c r="G42" s="38" t="str">
        <f>IF(ISBLANK('Model Performance Data'!$F$9),"-",'Model Performance Data'!$F$9)</f>
        <v>-</v>
      </c>
      <c r="H42" s="38">
        <v>2</v>
      </c>
      <c r="I42" s="38">
        <v>4</v>
      </c>
      <c r="J42" s="38" t="str">
        <f t="shared" si="2"/>
        <v>24</v>
      </c>
      <c r="K42" s="38" t="str">
        <f>IF(ISBLANK('Model Performance Data'!$L$9),"-",'Model Performance Data'!$L$9)</f>
        <v>Annual</v>
      </c>
      <c r="L42" s="38" t="e">
        <f>IF(ISBLANK('Model Performance Data'!#REF!),"-",'Model Performance Data'!#REF!)</f>
        <v>#REF!</v>
      </c>
      <c r="M42" s="43">
        <f>IF(ISNA(SUMIFS(INDEX('Model Performance Data'!$O$8:$DY$56,0,MATCH(CONCATENATE($J42,M$6),'Model Performance Data'!$O$6:$DY$6,0)),'Model Performance Data'!$B$8:$B$56,$C42,'Model Performance Data'!$C$8:$C$56,$D42)),"-",SUMIFS(INDEX('Model Performance Data'!$O$8:$DY$56,0,MATCH(CONCATENATE($J42,M$6),'Model Performance Data'!$O$6:$DY$6,0)),'Model Performance Data'!$B$8:$B$56,$C42,'Model Performance Data'!$C$8:$C$56,$D42))</f>
        <v>0</v>
      </c>
      <c r="N42" s="43">
        <f>IF(ISNA(SUMIFS(INDEX('Model Performance Data'!$O$8:$DY$56,0,MATCH(CONCATENATE($J42,N$6),'Model Performance Data'!$O$6:$DY$6,0)),'Model Performance Data'!$B$8:$B$56,$C42,'Model Performance Data'!$C$8:$C$56,$D42)),"-",SUMIFS(INDEX('Model Performance Data'!$O$8:$DY$56,0,MATCH(CONCATENATE($J42,N$6),'Model Performance Data'!$O$6:$DY$6,0)),'Model Performance Data'!$B$8:$B$56,$C42,'Model Performance Data'!$C$8:$C$56,$D42))</f>
        <v>0</v>
      </c>
      <c r="O42" s="154">
        <f>IF(ISNA(SUMIFS(INDEX('Model Performance Data'!$O$8:$DY$56,0,MATCH(CONCATENATE($J42,O$6),'Model Performance Data'!$O$6:$DY$6,0)),'Model Performance Data'!$B$8:$B$56,$C42,'Model Performance Data'!$C$8:$C$56,$D42)),"-",SUMIFS(INDEX('Model Performance Data'!$O$8:$DY$56,0,MATCH(CONCATENATE($J42,O$6),'Model Performance Data'!$O$6:$DY$6,0)),'Model Performance Data'!$B$8:$B$56,$C42,'Model Performance Data'!$C$8:$C$56,$D42))</f>
        <v>0</v>
      </c>
    </row>
    <row r="43" spans="2:15" x14ac:dyDescent="0.35">
      <c r="B43" s="37" t="s">
        <v>80</v>
      </c>
      <c r="C43" s="38" t="str">
        <f>IF(ISBLANK('Model Performance Data'!$B$9),"-",'Model Performance Data'!$B$9)</f>
        <v>Population Health</v>
      </c>
      <c r="D43" s="38" t="str">
        <f>IF(ISBLANK('Model Performance Data'!$C$9),"-",'Model Performance Data'!$C$9)</f>
        <v>Behavioral Health: % of Adults Reporting 14 or more days of Poor Mental Health</v>
      </c>
      <c r="E43" s="38" t="str">
        <f>IF(ISBLANK('Model Performance Data'!$D$9),"-",'Model Performance Data'!$D$9)</f>
        <v>Percentage</v>
      </c>
      <c r="F43" s="38" t="str">
        <f>IF(ISBLANK('Model Performance Data'!$E$9),"-",'Model Performance Data'!$E$9)</f>
        <v>Active</v>
      </c>
      <c r="G43" s="38" t="str">
        <f>IF(ISBLANK('Model Performance Data'!$F$9),"-",'Model Performance Data'!$F$9)</f>
        <v>-</v>
      </c>
      <c r="H43" s="38">
        <v>2</v>
      </c>
      <c r="I43" s="38">
        <v>5</v>
      </c>
      <c r="J43" s="38" t="str">
        <f t="shared" si="2"/>
        <v>25</v>
      </c>
      <c r="K43" s="38" t="str">
        <f>IF(ISBLANK('Model Performance Data'!$L$9),"-",'Model Performance Data'!$L$9)</f>
        <v>Annual</v>
      </c>
      <c r="L43" s="38" t="e">
        <f>IF(ISBLANK('Model Performance Data'!#REF!),"-",'Model Performance Data'!#REF!)</f>
        <v>#REF!</v>
      </c>
      <c r="M43" s="43">
        <f>IF(ISNA(SUMIFS(INDEX('Model Performance Data'!$O$8:$DY$56,0,MATCH(CONCATENATE($J43,M$6),'Model Performance Data'!$O$6:$DY$6,0)),'Model Performance Data'!$B$8:$B$56,$C43,'Model Performance Data'!$C$8:$C$56,$D43)),"-",SUMIFS(INDEX('Model Performance Data'!$O$8:$DY$56,0,MATCH(CONCATENATE($J43,M$6),'Model Performance Data'!$O$6:$DY$6,0)),'Model Performance Data'!$B$8:$B$56,$C43,'Model Performance Data'!$C$8:$C$56,$D43))</f>
        <v>0</v>
      </c>
      <c r="N43" s="43">
        <f>IF(ISNA(SUMIFS(INDEX('Model Performance Data'!$O$8:$DY$56,0,MATCH(CONCATENATE($J43,N$6),'Model Performance Data'!$O$6:$DY$6,0)),'Model Performance Data'!$B$8:$B$56,$C43,'Model Performance Data'!$C$8:$C$56,$D43)),"-",SUMIFS(INDEX('Model Performance Data'!$O$8:$DY$56,0,MATCH(CONCATENATE($J43,N$6),'Model Performance Data'!$O$6:$DY$6,0)),'Model Performance Data'!$B$8:$B$56,$C43,'Model Performance Data'!$C$8:$C$56,$D43))</f>
        <v>0</v>
      </c>
      <c r="O43" s="154">
        <f>IF(ISNA(SUMIFS(INDEX('Model Performance Data'!$O$8:$DY$56,0,MATCH(CONCATENATE($J43,O$6),'Model Performance Data'!$O$6:$DY$6,0)),'Model Performance Data'!$B$8:$B$56,$C43,'Model Performance Data'!$C$8:$C$56,$D43)),"-",SUMIFS(INDEX('Model Performance Data'!$O$8:$DY$56,0,MATCH(CONCATENATE($J43,O$6),'Model Performance Data'!$O$6:$DY$6,0)),'Model Performance Data'!$B$8:$B$56,$C43,'Model Performance Data'!$C$8:$C$56,$D43))</f>
        <v>0</v>
      </c>
    </row>
    <row r="44" spans="2:15" x14ac:dyDescent="0.35">
      <c r="B44" s="37" t="s">
        <v>80</v>
      </c>
      <c r="C44" s="38" t="str">
        <f>IF(ISBLANK('Model Performance Data'!$B$9),"-",'Model Performance Data'!$B$9)</f>
        <v>Population Health</v>
      </c>
      <c r="D44" s="38" t="str">
        <f>IF(ISBLANK('Model Performance Data'!$C$9),"-",'Model Performance Data'!$C$9)</f>
        <v>Behavioral Health: % of Adults Reporting 14 or more days of Poor Mental Health</v>
      </c>
      <c r="E44" s="38" t="str">
        <f>IF(ISBLANK('Model Performance Data'!$D$9),"-",'Model Performance Data'!$D$9)</f>
        <v>Percentage</v>
      </c>
      <c r="F44" s="38" t="str">
        <f>IF(ISBLANK('Model Performance Data'!$E$9),"-",'Model Performance Data'!$E$9)</f>
        <v>Active</v>
      </c>
      <c r="G44" s="38" t="str">
        <f>IF(ISBLANK('Model Performance Data'!$F$9),"-",'Model Performance Data'!$F$9)</f>
        <v>-</v>
      </c>
      <c r="H44" s="38">
        <v>2</v>
      </c>
      <c r="I44" s="38" t="s">
        <v>65</v>
      </c>
      <c r="J44" s="38" t="str">
        <f t="shared" si="2"/>
        <v>2Goal</v>
      </c>
      <c r="K44" s="38" t="str">
        <f>IF(ISBLANK('Model Performance Data'!$L$9),"-",'Model Performance Data'!$L$9)</f>
        <v>Annual</v>
      </c>
      <c r="L44" s="38" t="e">
        <f>IF(ISBLANK('Model Performance Data'!#REF!),"-",'Model Performance Data'!#REF!)</f>
        <v>#REF!</v>
      </c>
      <c r="M44" s="43" t="str">
        <f>IF(ISNA(SUMIFS(INDEX('Model Performance Data'!$O$8:$DY$56,0,MATCH(CONCATENATE($J44,M$6),'Model Performance Data'!$O$6:$DY$6,0)),'Model Performance Data'!$B$8:$B$56,$C44,'Model Performance Data'!$C$8:$C$56,$D44)),"-",SUMIFS(INDEX('Model Performance Data'!$O$8:$DY$56,0,MATCH(CONCATENATE($J44,M$6),'Model Performance Data'!$O$6:$DY$6,0)),'Model Performance Data'!$B$8:$B$56,$C44,'Model Performance Data'!$C$8:$C$56,$D44))</f>
        <v>-</v>
      </c>
      <c r="N44" s="43" t="str">
        <f>IF(ISNA(SUMIFS(INDEX('Model Performance Data'!$O$8:$DY$56,0,MATCH(CONCATENATE($J44,N$6),'Model Performance Data'!$O$6:$DY$6,0)),'Model Performance Data'!$B$8:$B$56,$C44,'Model Performance Data'!$C$8:$C$56,$D44)),"-",SUMIFS(INDEX('Model Performance Data'!$O$8:$DY$56,0,MATCH(CONCATENATE($J44,N$6),'Model Performance Data'!$O$6:$DY$6,0)),'Model Performance Data'!$B$8:$B$56,$C44,'Model Performance Data'!$C$8:$C$56,$D44))</f>
        <v>-</v>
      </c>
      <c r="O44" s="154">
        <f>IF(ISNA(SUMIFS(INDEX('Model Performance Data'!$O$8:$DY$56,0,MATCH(CONCATENATE($J44,O$6),'Model Performance Data'!$O$6:$DY$6,0)),'Model Performance Data'!$B$8:$B$56,$C44,'Model Performance Data'!$C$8:$C$56,$D44)),"-",SUMIFS(INDEX('Model Performance Data'!$O$8:$DY$56,0,MATCH(CONCATENATE($J44,O$6),'Model Performance Data'!$O$6:$DY$6,0)),'Model Performance Data'!$B$8:$B$56,$C44,'Model Performance Data'!$C$8:$C$56,$D44))</f>
        <v>0</v>
      </c>
    </row>
    <row r="45" spans="2:15" x14ac:dyDescent="0.35">
      <c r="B45" s="37" t="s">
        <v>80</v>
      </c>
      <c r="C45" s="38" t="str">
        <f>IF(ISBLANK('Model Performance Data'!$B$9),"-",'Model Performance Data'!$B$9)</f>
        <v>Population Health</v>
      </c>
      <c r="D45" s="38" t="str">
        <f>IF(ISBLANK('Model Performance Data'!$C$9),"-",'Model Performance Data'!$C$9)</f>
        <v>Behavioral Health: % of Adults Reporting 14 or more days of Poor Mental Health</v>
      </c>
      <c r="E45" s="38" t="str">
        <f>IF(ISBLANK('Model Performance Data'!$D$9),"-",'Model Performance Data'!$D$9)</f>
        <v>Percentage</v>
      </c>
      <c r="F45" s="38" t="str">
        <f>IF(ISBLANK('Model Performance Data'!$E$9),"-",'Model Performance Data'!$E$9)</f>
        <v>Active</v>
      </c>
      <c r="G45" s="38" t="str">
        <f>IF(ISBLANK('Model Performance Data'!$F$9),"-",'Model Performance Data'!$F$9)</f>
        <v>-</v>
      </c>
      <c r="H45" s="38">
        <v>3</v>
      </c>
      <c r="I45" s="38">
        <v>1</v>
      </c>
      <c r="J45" s="38" t="str">
        <f t="shared" si="2"/>
        <v>31</v>
      </c>
      <c r="K45" s="38" t="str">
        <f>IF(ISBLANK('Model Performance Data'!$L$9),"-",'Model Performance Data'!$L$9)</f>
        <v>Annual</v>
      </c>
      <c r="L45" s="38" t="e">
        <f>IF(ISBLANK('Model Performance Data'!#REF!),"-",'Model Performance Data'!#REF!)</f>
        <v>#REF!</v>
      </c>
      <c r="M45" s="43">
        <f>IF(ISNA(SUMIFS(INDEX('Model Performance Data'!$O$8:$DY$56,0,MATCH(CONCATENATE($J45,M$6),'Model Performance Data'!$O$6:$DY$6,0)),'Model Performance Data'!$B$8:$B$56,$C45,'Model Performance Data'!$C$8:$C$56,$D45)),"-",SUMIFS(INDEX('Model Performance Data'!$O$8:$DY$56,0,MATCH(CONCATENATE($J45,M$6),'Model Performance Data'!$O$6:$DY$6,0)),'Model Performance Data'!$B$8:$B$56,$C45,'Model Performance Data'!$C$8:$C$56,$D45))</f>
        <v>0</v>
      </c>
      <c r="N45" s="43">
        <f>IF(ISNA(SUMIFS(INDEX('Model Performance Data'!$O$8:$DY$56,0,MATCH(CONCATENATE($J45,N$6),'Model Performance Data'!$O$6:$DY$6,0)),'Model Performance Data'!$B$8:$B$56,$C45,'Model Performance Data'!$C$8:$C$56,$D45)),"-",SUMIFS(INDEX('Model Performance Data'!$O$8:$DY$56,0,MATCH(CONCATENATE($J45,N$6),'Model Performance Data'!$O$6:$DY$6,0)),'Model Performance Data'!$B$8:$B$56,$C45,'Model Performance Data'!$C$8:$C$56,$D45))</f>
        <v>0</v>
      </c>
      <c r="O45" s="154">
        <f>IF(ISNA(SUMIFS(INDEX('Model Performance Data'!$O$8:$DY$56,0,MATCH(CONCATENATE($J45,O$6),'Model Performance Data'!$O$6:$DY$6,0)),'Model Performance Data'!$B$8:$B$56,$C45,'Model Performance Data'!$C$8:$C$56,$D45)),"-",SUMIFS(INDEX('Model Performance Data'!$O$8:$DY$56,0,MATCH(CONCATENATE($J45,O$6),'Model Performance Data'!$O$6:$DY$6,0)),'Model Performance Data'!$B$8:$B$56,$C45,'Model Performance Data'!$C$8:$C$56,$D45))</f>
        <v>0</v>
      </c>
    </row>
    <row r="46" spans="2:15" x14ac:dyDescent="0.35">
      <c r="B46" s="37" t="s">
        <v>80</v>
      </c>
      <c r="C46" s="38" t="str">
        <f>IF(ISBLANK('Model Performance Data'!$B$9),"-",'Model Performance Data'!$B$9)</f>
        <v>Population Health</v>
      </c>
      <c r="D46" s="38" t="str">
        <f>IF(ISBLANK('Model Performance Data'!$C$9),"-",'Model Performance Data'!$C$9)</f>
        <v>Behavioral Health: % of Adults Reporting 14 or more days of Poor Mental Health</v>
      </c>
      <c r="E46" s="38" t="str">
        <f>IF(ISBLANK('Model Performance Data'!$D$9),"-",'Model Performance Data'!$D$9)</f>
        <v>Percentage</v>
      </c>
      <c r="F46" s="38" t="str">
        <f>IF(ISBLANK('Model Performance Data'!$E$9),"-",'Model Performance Data'!$E$9)</f>
        <v>Active</v>
      </c>
      <c r="G46" s="38" t="str">
        <f>IF(ISBLANK('Model Performance Data'!$F$9),"-",'Model Performance Data'!$F$9)</f>
        <v>-</v>
      </c>
      <c r="H46" s="38">
        <v>3</v>
      </c>
      <c r="I46" s="38">
        <v>2</v>
      </c>
      <c r="J46" s="38" t="str">
        <f t="shared" si="2"/>
        <v>32</v>
      </c>
      <c r="K46" s="38" t="str">
        <f>IF(ISBLANK('Model Performance Data'!$L$9),"-",'Model Performance Data'!$L$9)</f>
        <v>Annual</v>
      </c>
      <c r="L46" s="38" t="e">
        <f>IF(ISBLANK('Model Performance Data'!#REF!),"-",'Model Performance Data'!#REF!)</f>
        <v>#REF!</v>
      </c>
      <c r="M46" s="43">
        <f>IF(ISNA(SUMIFS(INDEX('Model Performance Data'!$O$8:$DY$56,0,MATCH(CONCATENATE($J46,M$6),'Model Performance Data'!$O$6:$DY$6,0)),'Model Performance Data'!$B$8:$B$56,$C46,'Model Performance Data'!$C$8:$C$56,$D46)),"-",SUMIFS(INDEX('Model Performance Data'!$O$8:$DY$56,0,MATCH(CONCATENATE($J46,M$6),'Model Performance Data'!$O$6:$DY$6,0)),'Model Performance Data'!$B$8:$B$56,$C46,'Model Performance Data'!$C$8:$C$56,$D46))</f>
        <v>0</v>
      </c>
      <c r="N46" s="43">
        <f>IF(ISNA(SUMIFS(INDEX('Model Performance Data'!$O$8:$DY$56,0,MATCH(CONCATENATE($J46,N$6),'Model Performance Data'!$O$6:$DY$6,0)),'Model Performance Data'!$B$8:$B$56,$C46,'Model Performance Data'!$C$8:$C$56,$D46)),"-",SUMIFS(INDEX('Model Performance Data'!$O$8:$DY$56,0,MATCH(CONCATENATE($J46,N$6),'Model Performance Data'!$O$6:$DY$6,0)),'Model Performance Data'!$B$8:$B$56,$C46,'Model Performance Data'!$C$8:$C$56,$D46))</f>
        <v>0</v>
      </c>
      <c r="O46" s="154">
        <f>IF(ISNA(SUMIFS(INDEX('Model Performance Data'!$O$8:$DY$56,0,MATCH(CONCATENATE($J46,O$6),'Model Performance Data'!$O$6:$DY$6,0)),'Model Performance Data'!$B$8:$B$56,$C46,'Model Performance Data'!$C$8:$C$56,$D46)),"-",SUMIFS(INDEX('Model Performance Data'!$O$8:$DY$56,0,MATCH(CONCATENATE($J46,O$6),'Model Performance Data'!$O$6:$DY$6,0)),'Model Performance Data'!$B$8:$B$56,$C46,'Model Performance Data'!$C$8:$C$56,$D46))</f>
        <v>0</v>
      </c>
    </row>
    <row r="47" spans="2:15" x14ac:dyDescent="0.35">
      <c r="B47" s="37" t="s">
        <v>80</v>
      </c>
      <c r="C47" s="38" t="str">
        <f>IF(ISBLANK('Model Performance Data'!$B$9),"-",'Model Performance Data'!$B$9)</f>
        <v>Population Health</v>
      </c>
      <c r="D47" s="38" t="str">
        <f>IF(ISBLANK('Model Performance Data'!$C$9),"-",'Model Performance Data'!$C$9)</f>
        <v>Behavioral Health: % of Adults Reporting 14 or more days of Poor Mental Health</v>
      </c>
      <c r="E47" s="38" t="str">
        <f>IF(ISBLANK('Model Performance Data'!$D$9),"-",'Model Performance Data'!$D$9)</f>
        <v>Percentage</v>
      </c>
      <c r="F47" s="38" t="str">
        <f>IF(ISBLANK('Model Performance Data'!$E$9),"-",'Model Performance Data'!$E$9)</f>
        <v>Active</v>
      </c>
      <c r="G47" s="38" t="str">
        <f>IF(ISBLANK('Model Performance Data'!$F$9),"-",'Model Performance Data'!$F$9)</f>
        <v>-</v>
      </c>
      <c r="H47" s="38">
        <v>3</v>
      </c>
      <c r="I47" s="38">
        <v>3</v>
      </c>
      <c r="J47" s="38" t="str">
        <f t="shared" si="2"/>
        <v>33</v>
      </c>
      <c r="K47" s="38" t="str">
        <f>IF(ISBLANK('Model Performance Data'!$L$9),"-",'Model Performance Data'!$L$9)</f>
        <v>Annual</v>
      </c>
      <c r="L47" s="38" t="e">
        <f>IF(ISBLANK('Model Performance Data'!#REF!),"-",'Model Performance Data'!#REF!)</f>
        <v>#REF!</v>
      </c>
      <c r="M47" s="43">
        <f>IF(ISNA(SUMIFS(INDEX('Model Performance Data'!$O$8:$DY$56,0,MATCH(CONCATENATE($J47,M$6),'Model Performance Data'!$O$6:$DY$6,0)),'Model Performance Data'!$B$8:$B$56,$C47,'Model Performance Data'!$C$8:$C$56,$D47)),"-",SUMIFS(INDEX('Model Performance Data'!$O$8:$DY$56,0,MATCH(CONCATENATE($J47,M$6),'Model Performance Data'!$O$6:$DY$6,0)),'Model Performance Data'!$B$8:$B$56,$C47,'Model Performance Data'!$C$8:$C$56,$D47))</f>
        <v>0</v>
      </c>
      <c r="N47" s="43">
        <f>IF(ISNA(SUMIFS(INDEX('Model Performance Data'!$O$8:$DY$56,0,MATCH(CONCATENATE($J47,N$6),'Model Performance Data'!$O$6:$DY$6,0)),'Model Performance Data'!$B$8:$B$56,$C47,'Model Performance Data'!$C$8:$C$56,$D47)),"-",SUMIFS(INDEX('Model Performance Data'!$O$8:$DY$56,0,MATCH(CONCATENATE($J47,N$6),'Model Performance Data'!$O$6:$DY$6,0)),'Model Performance Data'!$B$8:$B$56,$C47,'Model Performance Data'!$C$8:$C$56,$D47))</f>
        <v>0</v>
      </c>
      <c r="O47" s="154">
        <f>IF(ISNA(SUMIFS(INDEX('Model Performance Data'!$O$8:$DY$56,0,MATCH(CONCATENATE($J47,O$6),'Model Performance Data'!$O$6:$DY$6,0)),'Model Performance Data'!$B$8:$B$56,$C47,'Model Performance Data'!$C$8:$C$56,$D47)),"-",SUMIFS(INDEX('Model Performance Data'!$O$8:$DY$56,0,MATCH(CONCATENATE($J47,O$6),'Model Performance Data'!$O$6:$DY$6,0)),'Model Performance Data'!$B$8:$B$56,$C47,'Model Performance Data'!$C$8:$C$56,$D47))</f>
        <v>0</v>
      </c>
    </row>
    <row r="48" spans="2:15" x14ac:dyDescent="0.35">
      <c r="B48" s="37" t="s">
        <v>80</v>
      </c>
      <c r="C48" s="38" t="str">
        <f>IF(ISBLANK('Model Performance Data'!$B$9),"-",'Model Performance Data'!$B$9)</f>
        <v>Population Health</v>
      </c>
      <c r="D48" s="38" t="str">
        <f>IF(ISBLANK('Model Performance Data'!$C$9),"-",'Model Performance Data'!$C$9)</f>
        <v>Behavioral Health: % of Adults Reporting 14 or more days of Poor Mental Health</v>
      </c>
      <c r="E48" s="38" t="str">
        <f>IF(ISBLANK('Model Performance Data'!$D$9),"-",'Model Performance Data'!$D$9)</f>
        <v>Percentage</v>
      </c>
      <c r="F48" s="38" t="str">
        <f>IF(ISBLANK('Model Performance Data'!$E$9),"-",'Model Performance Data'!$E$9)</f>
        <v>Active</v>
      </c>
      <c r="G48" s="38" t="str">
        <f>IF(ISBLANK('Model Performance Data'!$F$9),"-",'Model Performance Data'!$F$9)</f>
        <v>-</v>
      </c>
      <c r="H48" s="38">
        <v>3</v>
      </c>
      <c r="I48" s="38">
        <v>4</v>
      </c>
      <c r="J48" s="38" t="str">
        <f>CONCATENATE(H48,I48)</f>
        <v>34</v>
      </c>
      <c r="K48" s="38" t="str">
        <f>IF(ISBLANK('Model Performance Data'!$L$9),"-",'Model Performance Data'!$L$9)</f>
        <v>Annual</v>
      </c>
      <c r="L48" s="38" t="e">
        <f>IF(ISBLANK('Model Performance Data'!#REF!),"-",'Model Performance Data'!#REF!)</f>
        <v>#REF!</v>
      </c>
      <c r="M48" s="43">
        <f>IF(ISNA(SUMIFS(INDEX('Model Performance Data'!$O$8:$DY$56,0,MATCH(CONCATENATE($J48,M$6),'Model Performance Data'!$O$6:$DY$6,0)),'Model Performance Data'!$B$8:$B$56,$C48,'Model Performance Data'!$C$8:$C$56,$D48)),"-",SUMIFS(INDEX('Model Performance Data'!$O$8:$DY$56,0,MATCH(CONCATENATE($J48,M$6),'Model Performance Data'!$O$6:$DY$6,0)),'Model Performance Data'!$B$8:$B$56,$C48,'Model Performance Data'!$C$8:$C$56,$D48))</f>
        <v>0</v>
      </c>
      <c r="N48" s="43">
        <f>IF(ISNA(SUMIFS(INDEX('Model Performance Data'!$O$8:$DY$56,0,MATCH(CONCATENATE($J48,N$6),'Model Performance Data'!$O$6:$DY$6,0)),'Model Performance Data'!$B$8:$B$56,$C48,'Model Performance Data'!$C$8:$C$56,$D48)),"-",SUMIFS(INDEX('Model Performance Data'!$O$8:$DY$56,0,MATCH(CONCATENATE($J48,N$6),'Model Performance Data'!$O$6:$DY$6,0)),'Model Performance Data'!$B$8:$B$56,$C48,'Model Performance Data'!$C$8:$C$56,$D48))</f>
        <v>0</v>
      </c>
      <c r="O48" s="154">
        <f>IF(ISNA(SUMIFS(INDEX('Model Performance Data'!$O$8:$DY$56,0,MATCH(CONCATENATE($J48,O$6),'Model Performance Data'!$O$6:$DY$6,0)),'Model Performance Data'!$B$8:$B$56,$C48,'Model Performance Data'!$C$8:$C$56,$D48)),"-",SUMIFS(INDEX('Model Performance Data'!$O$8:$DY$56,0,MATCH(CONCATENATE($J48,O$6),'Model Performance Data'!$O$6:$DY$6,0)),'Model Performance Data'!$B$8:$B$56,$C48,'Model Performance Data'!$C$8:$C$56,$D48))</f>
        <v>0</v>
      </c>
    </row>
    <row r="49" spans="2:15" x14ac:dyDescent="0.35">
      <c r="B49" s="37" t="s">
        <v>80</v>
      </c>
      <c r="C49" s="38" t="str">
        <f>IF(ISBLANK('Model Performance Data'!$B$9),"-",'Model Performance Data'!$B$9)</f>
        <v>Population Health</v>
      </c>
      <c r="D49" s="38" t="str">
        <f>IF(ISBLANK('Model Performance Data'!$C$9),"-",'Model Performance Data'!$C$9)</f>
        <v>Behavioral Health: % of Adults Reporting 14 or more days of Poor Mental Health</v>
      </c>
      <c r="E49" s="38" t="str">
        <f>IF(ISBLANK('Model Performance Data'!$D$9),"-",'Model Performance Data'!$D$9)</f>
        <v>Percentage</v>
      </c>
      <c r="F49" s="38" t="str">
        <f>IF(ISBLANK('Model Performance Data'!$E$9),"-",'Model Performance Data'!$E$9)</f>
        <v>Active</v>
      </c>
      <c r="G49" s="38" t="str">
        <f>IF(ISBLANK('Model Performance Data'!$F$9),"-",'Model Performance Data'!$F$9)</f>
        <v>-</v>
      </c>
      <c r="H49" s="38">
        <v>3</v>
      </c>
      <c r="I49" s="38">
        <v>5</v>
      </c>
      <c r="J49" s="38" t="str">
        <f t="shared" si="2"/>
        <v>35</v>
      </c>
      <c r="K49" s="38" t="str">
        <f>IF(ISBLANK('Model Performance Data'!$L$9),"-",'Model Performance Data'!$L$9)</f>
        <v>Annual</v>
      </c>
      <c r="L49" s="38" t="e">
        <f>IF(ISBLANK('Model Performance Data'!#REF!),"-",'Model Performance Data'!#REF!)</f>
        <v>#REF!</v>
      </c>
      <c r="M49" s="43">
        <f>IF(ISNA(SUMIFS(INDEX('Model Performance Data'!$O$8:$DY$56,0,MATCH(CONCATENATE($J49,M$6),'Model Performance Data'!$O$6:$DY$6,0)),'Model Performance Data'!$B$8:$B$56,$C49,'Model Performance Data'!$C$8:$C$56,$D49)),"-",SUMIFS(INDEX('Model Performance Data'!$O$8:$DY$56,0,MATCH(CONCATENATE($J49,M$6),'Model Performance Data'!$O$6:$DY$6,0)),'Model Performance Data'!$B$8:$B$56,$C49,'Model Performance Data'!$C$8:$C$56,$D49))</f>
        <v>0</v>
      </c>
      <c r="N49" s="43">
        <f>IF(ISNA(SUMIFS(INDEX('Model Performance Data'!$O$8:$DY$56,0,MATCH(CONCATENATE($J49,N$6),'Model Performance Data'!$O$6:$DY$6,0)),'Model Performance Data'!$B$8:$B$56,$C49,'Model Performance Data'!$C$8:$C$56,$D49)),"-",SUMIFS(INDEX('Model Performance Data'!$O$8:$DY$56,0,MATCH(CONCATENATE($J49,N$6),'Model Performance Data'!$O$6:$DY$6,0)),'Model Performance Data'!$B$8:$B$56,$C49,'Model Performance Data'!$C$8:$C$56,$D49))</f>
        <v>0</v>
      </c>
      <c r="O49" s="154">
        <f>IF(ISNA(SUMIFS(INDEX('Model Performance Data'!$O$8:$DY$56,0,MATCH(CONCATENATE($J49,O$6),'Model Performance Data'!$O$6:$DY$6,0)),'Model Performance Data'!$B$8:$B$56,$C49,'Model Performance Data'!$C$8:$C$56,$D49)),"-",SUMIFS(INDEX('Model Performance Data'!$O$8:$DY$56,0,MATCH(CONCATENATE($J49,O$6),'Model Performance Data'!$O$6:$DY$6,0)),'Model Performance Data'!$B$8:$B$56,$C49,'Model Performance Data'!$C$8:$C$56,$D49))</f>
        <v>0</v>
      </c>
    </row>
    <row r="50" spans="2:15" x14ac:dyDescent="0.35">
      <c r="B50" s="37" t="s">
        <v>80</v>
      </c>
      <c r="C50" s="38" t="str">
        <f>IF(ISBLANK('Model Performance Data'!$B$9),"-",'Model Performance Data'!$B$9)</f>
        <v>Population Health</v>
      </c>
      <c r="D50" s="38" t="str">
        <f>IF(ISBLANK('Model Performance Data'!$C$9),"-",'Model Performance Data'!$C$9)</f>
        <v>Behavioral Health: % of Adults Reporting 14 or more days of Poor Mental Health</v>
      </c>
      <c r="E50" s="38" t="str">
        <f>IF(ISBLANK('Model Performance Data'!$D$9),"-",'Model Performance Data'!$D$9)</f>
        <v>Percentage</v>
      </c>
      <c r="F50" s="38" t="str">
        <f>IF(ISBLANK('Model Performance Data'!$E$9),"-",'Model Performance Data'!$E$9)</f>
        <v>Active</v>
      </c>
      <c r="G50" s="38" t="str">
        <f>IF(ISBLANK('Model Performance Data'!$F$9),"-",'Model Performance Data'!$F$9)</f>
        <v>-</v>
      </c>
      <c r="H50" s="38">
        <v>3</v>
      </c>
      <c r="I50" s="38" t="s">
        <v>65</v>
      </c>
      <c r="J50" s="38" t="str">
        <f t="shared" si="2"/>
        <v>3Goal</v>
      </c>
      <c r="K50" s="38" t="str">
        <f>IF(ISBLANK('Model Performance Data'!$L$9),"-",'Model Performance Data'!$L$9)</f>
        <v>Annual</v>
      </c>
      <c r="L50" s="38" t="e">
        <f>IF(ISBLANK('Model Performance Data'!#REF!),"-",'Model Performance Data'!#REF!)</f>
        <v>#REF!</v>
      </c>
      <c r="M50" s="43" t="str">
        <f>IF(ISNA(SUMIFS(INDEX('Model Performance Data'!$O$8:$DY$56,0,MATCH(CONCATENATE($J50,M$6),'Model Performance Data'!$O$6:$DY$6,0)),'Model Performance Data'!$B$8:$B$56,$C50,'Model Performance Data'!$C$8:$C$56,$D50)),"-",SUMIFS(INDEX('Model Performance Data'!$O$8:$DY$56,0,MATCH(CONCATENATE($J50,M$6),'Model Performance Data'!$O$6:$DY$6,0)),'Model Performance Data'!$B$8:$B$56,$C50,'Model Performance Data'!$C$8:$C$56,$D50))</f>
        <v>-</v>
      </c>
      <c r="N50" s="43" t="str">
        <f>IF(ISNA(SUMIFS(INDEX('Model Performance Data'!$O$8:$DY$56,0,MATCH(CONCATENATE($J50,N$6),'Model Performance Data'!$O$6:$DY$6,0)),'Model Performance Data'!$B$8:$B$56,$C50,'Model Performance Data'!$C$8:$C$56,$D50)),"-",SUMIFS(INDEX('Model Performance Data'!$O$8:$DY$56,0,MATCH(CONCATENATE($J50,N$6),'Model Performance Data'!$O$6:$DY$6,0)),'Model Performance Data'!$B$8:$B$56,$C50,'Model Performance Data'!$C$8:$C$56,$D50))</f>
        <v>-</v>
      </c>
      <c r="O50" s="154">
        <f>IF(ISNA(SUMIFS(INDEX('Model Performance Data'!$O$8:$DY$56,0,MATCH(CONCATENATE($J50,O$6),'Model Performance Data'!$O$6:$DY$6,0)),'Model Performance Data'!$B$8:$B$56,$C50,'Model Performance Data'!$C$8:$C$56,$D50)),"-",SUMIFS(INDEX('Model Performance Data'!$O$8:$DY$56,0,MATCH(CONCATENATE($J50,O$6),'Model Performance Data'!$O$6:$DY$6,0)),'Model Performance Data'!$B$8:$B$56,$C50,'Model Performance Data'!$C$8:$C$56,$D50))</f>
        <v>0</v>
      </c>
    </row>
    <row r="51" spans="2:15" x14ac:dyDescent="0.35">
      <c r="B51" s="37" t="s">
        <v>80</v>
      </c>
      <c r="C51" s="38" t="str">
        <f>IF(ISBLANK('Model Performance Data'!$B$9),"-",'Model Performance Data'!$B$9)</f>
        <v>Population Health</v>
      </c>
      <c r="D51" s="38" t="str">
        <f>IF(ISBLANK('Model Performance Data'!$C$9),"-",'Model Performance Data'!$C$9)</f>
        <v>Behavioral Health: % of Adults Reporting 14 or more days of Poor Mental Health</v>
      </c>
      <c r="E51" s="38" t="str">
        <f>IF(ISBLANK('Model Performance Data'!$D$9),"-",'Model Performance Data'!$D$9)</f>
        <v>Percentage</v>
      </c>
      <c r="F51" s="38" t="str">
        <f>IF(ISBLANK('Model Performance Data'!$E$9),"-",'Model Performance Data'!$E$9)</f>
        <v>Active</v>
      </c>
      <c r="G51" s="38" t="str">
        <f>IF(ISBLANK('Model Performance Data'!$F$9),"-",'Model Performance Data'!$F$9)</f>
        <v>-</v>
      </c>
      <c r="H51" s="38">
        <v>4</v>
      </c>
      <c r="I51" s="38">
        <v>1</v>
      </c>
      <c r="J51" s="38" t="str">
        <f t="shared" ref="J51:J53" si="3">CONCATENATE(H51,I51)</f>
        <v>41</v>
      </c>
      <c r="K51" s="38" t="str">
        <f>IF(ISBLANK('Model Performance Data'!$L$9),"-",'Model Performance Data'!$L$9)</f>
        <v>Annual</v>
      </c>
      <c r="L51" s="38" t="e">
        <f>IF(ISBLANK('Model Performance Data'!#REF!),"-",'Model Performance Data'!#REF!)</f>
        <v>#REF!</v>
      </c>
      <c r="M51" s="43">
        <f>IF(ISNA(SUMIFS(INDEX('Model Performance Data'!$O$8:$DY$56,0,MATCH(CONCATENATE($J51,M$6),'Model Performance Data'!$O$6:$DY$6,0)),'Model Performance Data'!$B$8:$B$56,$C51,'Model Performance Data'!$C$8:$C$56,$D51)),"-",SUMIFS(INDEX('Model Performance Data'!$O$8:$DY$56,0,MATCH(CONCATENATE($J51,M$6),'Model Performance Data'!$O$6:$DY$6,0)),'Model Performance Data'!$B$8:$B$56,$C51,'Model Performance Data'!$C$8:$C$56,$D51))</f>
        <v>0</v>
      </c>
      <c r="N51" s="43">
        <f>IF(ISNA(SUMIFS(INDEX('Model Performance Data'!$O$8:$DY$56,0,MATCH(CONCATENATE($J51,N$6),'Model Performance Data'!$O$6:$DY$6,0)),'Model Performance Data'!$B$8:$B$56,$C51,'Model Performance Data'!$C$8:$C$56,$D51)),"-",SUMIFS(INDEX('Model Performance Data'!$O$8:$DY$56,0,MATCH(CONCATENATE($J51,N$6),'Model Performance Data'!$O$6:$DY$6,0)),'Model Performance Data'!$B$8:$B$56,$C51,'Model Performance Data'!$C$8:$C$56,$D51))</f>
        <v>0</v>
      </c>
      <c r="O51" s="154">
        <f>IF(ISNA(SUMIFS(INDEX('Model Performance Data'!$O$8:$DY$56,0,MATCH(CONCATENATE($J51,O$6),'Model Performance Data'!$O$6:$DY$6,0)),'Model Performance Data'!$B$8:$B$56,$C51,'Model Performance Data'!$C$8:$C$56,$D51)),"-",SUMIFS(INDEX('Model Performance Data'!$O$8:$DY$56,0,MATCH(CONCATENATE($J51,O$6),'Model Performance Data'!$O$6:$DY$6,0)),'Model Performance Data'!$B$8:$B$56,$C51,'Model Performance Data'!$C$8:$C$56,$D51))</f>
        <v>0</v>
      </c>
    </row>
    <row r="52" spans="2:15" x14ac:dyDescent="0.35">
      <c r="B52" s="37" t="s">
        <v>80</v>
      </c>
      <c r="C52" s="38" t="str">
        <f>IF(ISBLANK('Model Performance Data'!$B$9),"-",'Model Performance Data'!$B$9)</f>
        <v>Population Health</v>
      </c>
      <c r="D52" s="38" t="str">
        <f>IF(ISBLANK('Model Performance Data'!$C$9),"-",'Model Performance Data'!$C$9)</f>
        <v>Behavioral Health: % of Adults Reporting 14 or more days of Poor Mental Health</v>
      </c>
      <c r="E52" s="38" t="str">
        <f>IF(ISBLANK('Model Performance Data'!$D$9),"-",'Model Performance Data'!$D$9)</f>
        <v>Percentage</v>
      </c>
      <c r="F52" s="38" t="str">
        <f>IF(ISBLANK('Model Performance Data'!$E$9),"-",'Model Performance Data'!$E$9)</f>
        <v>Active</v>
      </c>
      <c r="G52" s="38" t="str">
        <f>IF(ISBLANK('Model Performance Data'!$F$9),"-",'Model Performance Data'!$F$9)</f>
        <v>-</v>
      </c>
      <c r="H52" s="38">
        <v>4</v>
      </c>
      <c r="I52" s="38">
        <v>2</v>
      </c>
      <c r="J52" s="38" t="str">
        <f t="shared" si="3"/>
        <v>42</v>
      </c>
      <c r="K52" s="38" t="str">
        <f>IF(ISBLANK('Model Performance Data'!$L$9),"-",'Model Performance Data'!$L$9)</f>
        <v>Annual</v>
      </c>
      <c r="L52" s="38" t="e">
        <f>IF(ISBLANK('Model Performance Data'!#REF!),"-",'Model Performance Data'!#REF!)</f>
        <v>#REF!</v>
      </c>
      <c r="M52" s="43">
        <f>IF(ISNA(SUMIFS(INDEX('Model Performance Data'!$O$8:$DY$56,0,MATCH(CONCATENATE($J52,M$6),'Model Performance Data'!$O$6:$DY$6,0)),'Model Performance Data'!$B$8:$B$56,$C52,'Model Performance Data'!$C$8:$C$56,$D52)),"-",SUMIFS(INDEX('Model Performance Data'!$O$8:$DY$56,0,MATCH(CONCATENATE($J52,M$6),'Model Performance Data'!$O$6:$DY$6,0)),'Model Performance Data'!$B$8:$B$56,$C52,'Model Performance Data'!$C$8:$C$56,$D52))</f>
        <v>0</v>
      </c>
      <c r="N52" s="43">
        <f>IF(ISNA(SUMIFS(INDEX('Model Performance Data'!$O$8:$DY$56,0,MATCH(CONCATENATE($J52,N$6),'Model Performance Data'!$O$6:$DY$6,0)),'Model Performance Data'!$B$8:$B$56,$C52,'Model Performance Data'!$C$8:$C$56,$D52)),"-",SUMIFS(INDEX('Model Performance Data'!$O$8:$DY$56,0,MATCH(CONCATENATE($J52,N$6),'Model Performance Data'!$O$6:$DY$6,0)),'Model Performance Data'!$B$8:$B$56,$C52,'Model Performance Data'!$C$8:$C$56,$D52))</f>
        <v>0</v>
      </c>
      <c r="O52" s="154">
        <f>IF(ISNA(SUMIFS(INDEX('Model Performance Data'!$O$8:$DY$56,0,MATCH(CONCATENATE($J52,O$6),'Model Performance Data'!$O$6:$DY$6,0)),'Model Performance Data'!$B$8:$B$56,$C52,'Model Performance Data'!$C$8:$C$56,$D52)),"-",SUMIFS(INDEX('Model Performance Data'!$O$8:$DY$56,0,MATCH(CONCATENATE($J52,O$6),'Model Performance Data'!$O$6:$DY$6,0)),'Model Performance Data'!$B$8:$B$56,$C52,'Model Performance Data'!$C$8:$C$56,$D52))</f>
        <v>0</v>
      </c>
    </row>
    <row r="53" spans="2:15" x14ac:dyDescent="0.35">
      <c r="B53" s="37" t="s">
        <v>80</v>
      </c>
      <c r="C53" s="38" t="str">
        <f>IF(ISBLANK('Model Performance Data'!$B$9),"-",'Model Performance Data'!$B$9)</f>
        <v>Population Health</v>
      </c>
      <c r="D53" s="38" t="str">
        <f>IF(ISBLANK('Model Performance Data'!$C$9),"-",'Model Performance Data'!$C$9)</f>
        <v>Behavioral Health: % of Adults Reporting 14 or more days of Poor Mental Health</v>
      </c>
      <c r="E53" s="38" t="str">
        <f>IF(ISBLANK('Model Performance Data'!$D$9),"-",'Model Performance Data'!$D$9)</f>
        <v>Percentage</v>
      </c>
      <c r="F53" s="38" t="str">
        <f>IF(ISBLANK('Model Performance Data'!$E$9),"-",'Model Performance Data'!$E$9)</f>
        <v>Active</v>
      </c>
      <c r="G53" s="38" t="str">
        <f>IF(ISBLANK('Model Performance Data'!$F$9),"-",'Model Performance Data'!$F$9)</f>
        <v>-</v>
      </c>
      <c r="H53" s="38">
        <v>4</v>
      </c>
      <c r="I53" s="38">
        <v>3</v>
      </c>
      <c r="J53" s="38" t="str">
        <f t="shared" si="3"/>
        <v>43</v>
      </c>
      <c r="K53" s="38" t="str">
        <f>IF(ISBLANK('Model Performance Data'!$L$9),"-",'Model Performance Data'!$L$9)</f>
        <v>Annual</v>
      </c>
      <c r="L53" s="38" t="e">
        <f>IF(ISBLANK('Model Performance Data'!#REF!),"-",'Model Performance Data'!#REF!)</f>
        <v>#REF!</v>
      </c>
      <c r="M53" s="43">
        <f>IF(ISNA(SUMIFS(INDEX('Model Performance Data'!$O$8:$DY$56,0,MATCH(CONCATENATE($J53,M$6),'Model Performance Data'!$O$6:$DY$6,0)),'Model Performance Data'!$B$8:$B$56,$C53,'Model Performance Data'!$C$8:$C$56,$D53)),"-",SUMIFS(INDEX('Model Performance Data'!$O$8:$DY$56,0,MATCH(CONCATENATE($J53,M$6),'Model Performance Data'!$O$6:$DY$6,0)),'Model Performance Data'!$B$8:$B$56,$C53,'Model Performance Data'!$C$8:$C$56,$D53))</f>
        <v>0</v>
      </c>
      <c r="N53" s="43">
        <f>IF(ISNA(SUMIFS(INDEX('Model Performance Data'!$O$8:$DY$56,0,MATCH(CONCATENATE($J53,N$6),'Model Performance Data'!$O$6:$DY$6,0)),'Model Performance Data'!$B$8:$B$56,$C53,'Model Performance Data'!$C$8:$C$56,$D53)),"-",SUMIFS(INDEX('Model Performance Data'!$O$8:$DY$56,0,MATCH(CONCATENATE($J53,N$6),'Model Performance Data'!$O$6:$DY$6,0)),'Model Performance Data'!$B$8:$B$56,$C53,'Model Performance Data'!$C$8:$C$56,$D53))</f>
        <v>0</v>
      </c>
      <c r="O53" s="154">
        <f>IF(ISNA(SUMIFS(INDEX('Model Performance Data'!$O$8:$DY$56,0,MATCH(CONCATENATE($J53,O$6),'Model Performance Data'!$O$6:$DY$6,0)),'Model Performance Data'!$B$8:$B$56,$C53,'Model Performance Data'!$C$8:$C$56,$D53)),"-",SUMIFS(INDEX('Model Performance Data'!$O$8:$DY$56,0,MATCH(CONCATENATE($J53,O$6),'Model Performance Data'!$O$6:$DY$6,0)),'Model Performance Data'!$B$8:$B$56,$C53,'Model Performance Data'!$C$8:$C$56,$D53))</f>
        <v>0</v>
      </c>
    </row>
    <row r="54" spans="2:15" x14ac:dyDescent="0.35">
      <c r="B54" s="37" t="s">
        <v>80</v>
      </c>
      <c r="C54" s="38" t="str">
        <f>IF(ISBLANK('Model Performance Data'!$B$9),"-",'Model Performance Data'!$B$9)</f>
        <v>Population Health</v>
      </c>
      <c r="D54" s="38" t="str">
        <f>IF(ISBLANK('Model Performance Data'!$C$9),"-",'Model Performance Data'!$C$9)</f>
        <v>Behavioral Health: % of Adults Reporting 14 or more days of Poor Mental Health</v>
      </c>
      <c r="E54" s="38" t="str">
        <f>IF(ISBLANK('Model Performance Data'!$D$9),"-",'Model Performance Data'!$D$9)</f>
        <v>Percentage</v>
      </c>
      <c r="F54" s="38" t="str">
        <f>IF(ISBLANK('Model Performance Data'!$E$9),"-",'Model Performance Data'!$E$9)</f>
        <v>Active</v>
      </c>
      <c r="G54" s="38" t="str">
        <f>IF(ISBLANK('Model Performance Data'!$F$9),"-",'Model Performance Data'!$F$9)</f>
        <v>-</v>
      </c>
      <c r="H54" s="38">
        <v>4</v>
      </c>
      <c r="I54" s="38">
        <v>4</v>
      </c>
      <c r="J54" s="38" t="str">
        <f>CONCATENATE(H54,I54)</f>
        <v>44</v>
      </c>
      <c r="K54" s="38" t="str">
        <f>IF(ISBLANK('Model Performance Data'!$L$9),"-",'Model Performance Data'!$L$9)</f>
        <v>Annual</v>
      </c>
      <c r="L54" s="38" t="e">
        <f>IF(ISBLANK('Model Performance Data'!#REF!),"-",'Model Performance Data'!#REF!)</f>
        <v>#REF!</v>
      </c>
      <c r="M54" s="43">
        <f>IF(ISNA(SUMIFS(INDEX('Model Performance Data'!$O$8:$DY$56,0,MATCH(CONCATENATE($J54,M$6),'Model Performance Data'!$O$6:$DY$6,0)),'Model Performance Data'!$B$8:$B$56,$C54,'Model Performance Data'!$C$8:$C$56,$D54)),"-",SUMIFS(INDEX('Model Performance Data'!$O$8:$DY$56,0,MATCH(CONCATENATE($J54,M$6),'Model Performance Data'!$O$6:$DY$6,0)),'Model Performance Data'!$B$8:$B$56,$C54,'Model Performance Data'!$C$8:$C$56,$D54))</f>
        <v>0</v>
      </c>
      <c r="N54" s="43">
        <f>IF(ISNA(SUMIFS(INDEX('Model Performance Data'!$O$8:$DY$56,0,MATCH(CONCATENATE($J54,N$6),'Model Performance Data'!$O$6:$DY$6,0)),'Model Performance Data'!$B$8:$B$56,$C54,'Model Performance Data'!$C$8:$C$56,$D54)),"-",SUMIFS(INDEX('Model Performance Data'!$O$8:$DY$56,0,MATCH(CONCATENATE($J54,N$6),'Model Performance Data'!$O$6:$DY$6,0)),'Model Performance Data'!$B$8:$B$56,$C54,'Model Performance Data'!$C$8:$C$56,$D54))</f>
        <v>0</v>
      </c>
      <c r="O54" s="154">
        <f>IF(ISNA(SUMIFS(INDEX('Model Performance Data'!$O$8:$DY$56,0,MATCH(CONCATENATE($J54,O$6),'Model Performance Data'!$O$6:$DY$6,0)),'Model Performance Data'!$B$8:$B$56,$C54,'Model Performance Data'!$C$8:$C$56,$D54)),"-",SUMIFS(INDEX('Model Performance Data'!$O$8:$DY$56,0,MATCH(CONCATENATE($J54,O$6),'Model Performance Data'!$O$6:$DY$6,0)),'Model Performance Data'!$B$8:$B$56,$C54,'Model Performance Data'!$C$8:$C$56,$D54))</f>
        <v>0</v>
      </c>
    </row>
    <row r="55" spans="2:15" x14ac:dyDescent="0.35">
      <c r="B55" s="37" t="s">
        <v>80</v>
      </c>
      <c r="C55" s="38" t="str">
        <f>IF(ISBLANK('Model Performance Data'!$B$9),"-",'Model Performance Data'!$B$9)</f>
        <v>Population Health</v>
      </c>
      <c r="D55" s="38" t="str">
        <f>IF(ISBLANK('Model Performance Data'!$C$9),"-",'Model Performance Data'!$C$9)</f>
        <v>Behavioral Health: % of Adults Reporting 14 or more days of Poor Mental Health</v>
      </c>
      <c r="E55" s="38" t="str">
        <f>IF(ISBLANK('Model Performance Data'!$D$9),"-",'Model Performance Data'!$D$9)</f>
        <v>Percentage</v>
      </c>
      <c r="F55" s="38" t="str">
        <f>IF(ISBLANK('Model Performance Data'!$E$9),"-",'Model Performance Data'!$E$9)</f>
        <v>Active</v>
      </c>
      <c r="G55" s="38" t="str">
        <f>IF(ISBLANK('Model Performance Data'!$F$9),"-",'Model Performance Data'!$F$9)</f>
        <v>-</v>
      </c>
      <c r="H55" s="38">
        <v>4</v>
      </c>
      <c r="I55" s="38">
        <v>5</v>
      </c>
      <c r="J55" s="38" t="str">
        <f t="shared" ref="J55:J56" si="4">CONCATENATE(H55,I55)</f>
        <v>45</v>
      </c>
      <c r="K55" s="38" t="str">
        <f>IF(ISBLANK('Model Performance Data'!$L$9),"-",'Model Performance Data'!$L$9)</f>
        <v>Annual</v>
      </c>
      <c r="L55" s="38" t="e">
        <f>IF(ISBLANK('Model Performance Data'!#REF!),"-",'Model Performance Data'!#REF!)</f>
        <v>#REF!</v>
      </c>
      <c r="M55" s="43">
        <f>IF(ISNA(SUMIFS(INDEX('Model Performance Data'!$O$8:$DY$56,0,MATCH(CONCATENATE($J55,M$6),'Model Performance Data'!$O$6:$DY$6,0)),'Model Performance Data'!$B$8:$B$56,$C55,'Model Performance Data'!$C$8:$C$56,$D55)),"-",SUMIFS(INDEX('Model Performance Data'!$O$8:$DY$56,0,MATCH(CONCATENATE($J55,M$6),'Model Performance Data'!$O$6:$DY$6,0)),'Model Performance Data'!$B$8:$B$56,$C55,'Model Performance Data'!$C$8:$C$56,$D55))</f>
        <v>0</v>
      </c>
      <c r="N55" s="43">
        <f>IF(ISNA(SUMIFS(INDEX('Model Performance Data'!$O$8:$DY$56,0,MATCH(CONCATENATE($J55,N$6),'Model Performance Data'!$O$6:$DY$6,0)),'Model Performance Data'!$B$8:$B$56,$C55,'Model Performance Data'!$C$8:$C$56,$D55)),"-",SUMIFS(INDEX('Model Performance Data'!$O$8:$DY$56,0,MATCH(CONCATENATE($J55,N$6),'Model Performance Data'!$O$6:$DY$6,0)),'Model Performance Data'!$B$8:$B$56,$C55,'Model Performance Data'!$C$8:$C$56,$D55))</f>
        <v>0</v>
      </c>
      <c r="O55" s="154">
        <f>IF(ISNA(SUMIFS(INDEX('Model Performance Data'!$O$8:$DY$56,0,MATCH(CONCATENATE($J55,O$6),'Model Performance Data'!$O$6:$DY$6,0)),'Model Performance Data'!$B$8:$B$56,$C55,'Model Performance Data'!$C$8:$C$56,$D55)),"-",SUMIFS(INDEX('Model Performance Data'!$O$8:$DY$56,0,MATCH(CONCATENATE($J55,O$6),'Model Performance Data'!$O$6:$DY$6,0)),'Model Performance Data'!$B$8:$B$56,$C55,'Model Performance Data'!$C$8:$C$56,$D55))</f>
        <v>0</v>
      </c>
    </row>
    <row r="56" spans="2:15" x14ac:dyDescent="0.35">
      <c r="B56" s="37" t="s">
        <v>80</v>
      </c>
      <c r="C56" s="38" t="str">
        <f>IF(ISBLANK('Model Performance Data'!$B$9),"-",'Model Performance Data'!$B$9)</f>
        <v>Population Health</v>
      </c>
      <c r="D56" s="38" t="str">
        <f>IF(ISBLANK('Model Performance Data'!$C$9),"-",'Model Performance Data'!$C$9)</f>
        <v>Behavioral Health: % of Adults Reporting 14 or more days of Poor Mental Health</v>
      </c>
      <c r="E56" s="38" t="str">
        <f>IF(ISBLANK('Model Performance Data'!$D$9),"-",'Model Performance Data'!$D$9)</f>
        <v>Percentage</v>
      </c>
      <c r="F56" s="38" t="str">
        <f>IF(ISBLANK('Model Performance Data'!$E$9),"-",'Model Performance Data'!$E$9)</f>
        <v>Active</v>
      </c>
      <c r="G56" s="38" t="str">
        <f>IF(ISBLANK('Model Performance Data'!$F$9),"-",'Model Performance Data'!$F$9)</f>
        <v>-</v>
      </c>
      <c r="H56" s="38">
        <v>4</v>
      </c>
      <c r="I56" s="38" t="s">
        <v>65</v>
      </c>
      <c r="J56" s="38" t="str">
        <f t="shared" si="4"/>
        <v>4Goal</v>
      </c>
      <c r="K56" s="38" t="str">
        <f>IF(ISBLANK('Model Performance Data'!$L$9),"-",'Model Performance Data'!$L$9)</f>
        <v>Annual</v>
      </c>
      <c r="L56" s="38" t="e">
        <f>IF(ISBLANK('Model Performance Data'!#REF!),"-",'Model Performance Data'!#REF!)</f>
        <v>#REF!</v>
      </c>
      <c r="M56" s="43" t="str">
        <f>IF(ISNA(SUMIFS(INDEX('Model Performance Data'!$O$8:$DY$56,0,MATCH(CONCATENATE($J56,M$6),'Model Performance Data'!$O$6:$DY$6,0)),'Model Performance Data'!$B$8:$B$56,$C56,'Model Performance Data'!$C$8:$C$56,$D56)),"-",SUMIFS(INDEX('Model Performance Data'!$O$8:$DY$56,0,MATCH(CONCATENATE($J56,M$6),'Model Performance Data'!$O$6:$DY$6,0)),'Model Performance Data'!$B$8:$B$56,$C56,'Model Performance Data'!$C$8:$C$56,$D56))</f>
        <v>-</v>
      </c>
      <c r="N56" s="43" t="str">
        <f>IF(ISNA(SUMIFS(INDEX('Model Performance Data'!$O$8:$DY$56,0,MATCH(CONCATENATE($J56,N$6),'Model Performance Data'!$O$6:$DY$6,0)),'Model Performance Data'!$B$8:$B$56,$C56,'Model Performance Data'!$C$8:$C$56,$D56)),"-",SUMIFS(INDEX('Model Performance Data'!$O$8:$DY$56,0,MATCH(CONCATENATE($J56,N$6),'Model Performance Data'!$O$6:$DY$6,0)),'Model Performance Data'!$B$8:$B$56,$C56,'Model Performance Data'!$C$8:$C$56,$D56))</f>
        <v>-</v>
      </c>
      <c r="O56" s="154">
        <f>IF(ISNA(SUMIFS(INDEX('Model Performance Data'!$O$8:$DY$56,0,MATCH(CONCATENATE($J56,O$6),'Model Performance Data'!$O$6:$DY$6,0)),'Model Performance Data'!$B$8:$B$56,$C56,'Model Performance Data'!$C$8:$C$56,$D56)),"-",SUMIFS(INDEX('Model Performance Data'!$O$8:$DY$56,0,MATCH(CONCATENATE($J56,O$6),'Model Performance Data'!$O$6:$DY$6,0)),'Model Performance Data'!$B$8:$B$56,$C56,'Model Performance Data'!$C$8:$C$56,$D56))</f>
        <v>0</v>
      </c>
    </row>
    <row r="57" spans="2:15" x14ac:dyDescent="0.35">
      <c r="B57" s="37" t="s">
        <v>80</v>
      </c>
      <c r="C57" s="38" t="str">
        <f>IF(ISBLANK('Model Performance Data'!$B$10),"-",'Model Performance Data'!$B$10)</f>
        <v>Utilization</v>
      </c>
      <c r="D57" s="38" t="str">
        <f>IF(ISBLANK('Model Performance Data'!$C$10),"-",'Model Performance Data'!$C$10)</f>
        <v>30 Day Psychiatric Inpatient Readmission</v>
      </c>
      <c r="E57" s="38" t="str">
        <f>IF(ISBLANK('Model Performance Data'!$D$10),"-",'Model Performance Data'!$D$10)</f>
        <v>Percentage</v>
      </c>
      <c r="F57" s="38" t="str">
        <f>IF(ISBLANK('Model Performance Data'!$E$10),"-",'Model Performance Data'!$E$10)</f>
        <v>Active</v>
      </c>
      <c r="G57" s="38" t="str">
        <f>IF(ISBLANK('Model Performance Data'!$F$10),"-",'Model Performance Data'!$F$10)</f>
        <v>-</v>
      </c>
      <c r="H57" s="38" t="s">
        <v>64</v>
      </c>
      <c r="I57" s="38" t="s">
        <v>64</v>
      </c>
      <c r="J57" s="38" t="str">
        <f t="shared" si="2"/>
        <v>BaselineBaseline</v>
      </c>
      <c r="K57" s="38" t="str">
        <f>IF(ISBLANK('Model Performance Data'!$L$10),"-",'Model Performance Data'!$L$10)</f>
        <v>Annual</v>
      </c>
      <c r="L57" s="38" t="e">
        <f>IF(ISBLANK('Model Performance Data'!#REF!),"-",'Model Performance Data'!#REF!)</f>
        <v>#REF!</v>
      </c>
      <c r="M57" s="43">
        <f>IF(ISNA(SUMIFS(INDEX('Model Performance Data'!$O$8:$DY$56,0,MATCH(CONCATENATE($J57,M$6),'Model Performance Data'!$O$6:$DY$6,0)),'Model Performance Data'!$B$8:$B$56,$C57,'Model Performance Data'!$C$8:$C$56,$D57)),"-",SUMIFS(INDEX('Model Performance Data'!$O$8:$DY$56,0,MATCH(CONCATENATE($J57,M$6),'Model Performance Data'!$O$6:$DY$6,0)),'Model Performance Data'!$B$8:$B$56,$C57,'Model Performance Data'!$C$8:$C$56,$D57))</f>
        <v>13.4</v>
      </c>
      <c r="N57" s="43">
        <f>IF(ISNA(SUMIFS(INDEX('Model Performance Data'!$O$8:$DY$56,0,MATCH(CONCATENATE($J57,N$6),'Model Performance Data'!$O$6:$DY$6,0)),'Model Performance Data'!$B$8:$B$56,$C57,'Model Performance Data'!$C$8:$C$56,$D57)),"-",SUMIFS(INDEX('Model Performance Data'!$O$8:$DY$56,0,MATCH(CONCATENATE($J57,N$6),'Model Performance Data'!$O$6:$DY$6,0)),'Model Performance Data'!$B$8:$B$56,$C57,'Model Performance Data'!$C$8:$C$56,$D57))</f>
        <v>100</v>
      </c>
      <c r="O57" s="154">
        <f>IF(ISNA(SUMIFS(INDEX('Model Performance Data'!$O$8:$DY$56,0,MATCH(CONCATENATE($J57,O$6),'Model Performance Data'!$O$6:$DY$6,0)),'Model Performance Data'!$B$8:$B$56,$C57,'Model Performance Data'!$C$8:$C$56,$D57)),"-",SUMIFS(INDEX('Model Performance Data'!$O$8:$DY$56,0,MATCH(CONCATENATE($J57,O$6),'Model Performance Data'!$O$6:$DY$6,0)),'Model Performance Data'!$B$8:$B$56,$C57,'Model Performance Data'!$C$8:$C$56,$D57))</f>
        <v>0.13400000000000001</v>
      </c>
    </row>
    <row r="58" spans="2:15" x14ac:dyDescent="0.35">
      <c r="B58" s="37" t="s">
        <v>80</v>
      </c>
      <c r="C58" s="38" t="str">
        <f>IF(ISBLANK('Model Performance Data'!$B$10),"-",'Model Performance Data'!$B$10)</f>
        <v>Utilization</v>
      </c>
      <c r="D58" s="38" t="str">
        <f>IF(ISBLANK('Model Performance Data'!$C$10),"-",'Model Performance Data'!$C$10)</f>
        <v>30 Day Psychiatric Inpatient Readmission</v>
      </c>
      <c r="E58" s="38" t="str">
        <f>IF(ISBLANK('Model Performance Data'!$D$10),"-",'Model Performance Data'!$D$10)</f>
        <v>Percentage</v>
      </c>
      <c r="F58" s="38" t="str">
        <f>IF(ISBLANK('Model Performance Data'!$E$10),"-",'Model Performance Data'!$E$10)</f>
        <v>Active</v>
      </c>
      <c r="G58" s="38" t="str">
        <f>IF(ISBLANK('Model Performance Data'!$F$10),"-",'Model Performance Data'!$F$10)</f>
        <v>-</v>
      </c>
      <c r="H58" s="38">
        <v>1</v>
      </c>
      <c r="I58" s="38">
        <v>1</v>
      </c>
      <c r="J58" s="38" t="str">
        <f t="shared" si="2"/>
        <v>11</v>
      </c>
      <c r="K58" s="38" t="str">
        <f>IF(ISBLANK('Model Performance Data'!$L$10),"-",'Model Performance Data'!$L$10)</f>
        <v>Annual</v>
      </c>
      <c r="L58" s="38" t="e">
        <f>IF(ISBLANK('Model Performance Data'!#REF!),"-",'Model Performance Data'!#REF!)</f>
        <v>#REF!</v>
      </c>
      <c r="M58" s="43">
        <f>IF(ISNA(SUMIFS(INDEX('Model Performance Data'!$O$8:$DY$56,0,MATCH(CONCATENATE($J58,M$6),'Model Performance Data'!$O$6:$DY$6,0)),'Model Performance Data'!$B$8:$B$56,$C58,'Model Performance Data'!$C$8:$C$56,$D58)),"-",SUMIFS(INDEX('Model Performance Data'!$O$8:$DY$56,0,MATCH(CONCATENATE($J58,M$6),'Model Performance Data'!$O$6:$DY$6,0)),'Model Performance Data'!$B$8:$B$56,$C58,'Model Performance Data'!$C$8:$C$56,$D58))</f>
        <v>0</v>
      </c>
      <c r="N58" s="43">
        <f>IF(ISNA(SUMIFS(INDEX('Model Performance Data'!$O$8:$DY$56,0,MATCH(CONCATENATE($J58,N$6),'Model Performance Data'!$O$6:$DY$6,0)),'Model Performance Data'!$B$8:$B$56,$C58,'Model Performance Data'!$C$8:$C$56,$D58)),"-",SUMIFS(INDEX('Model Performance Data'!$O$8:$DY$56,0,MATCH(CONCATENATE($J58,N$6),'Model Performance Data'!$O$6:$DY$6,0)),'Model Performance Data'!$B$8:$B$56,$C58,'Model Performance Data'!$C$8:$C$56,$D58))</f>
        <v>0</v>
      </c>
      <c r="O58" s="154">
        <f>IF(ISNA(SUMIFS(INDEX('Model Performance Data'!$O$8:$DY$56,0,MATCH(CONCATENATE($J58,O$6),'Model Performance Data'!$O$6:$DY$6,0)),'Model Performance Data'!$B$8:$B$56,$C58,'Model Performance Data'!$C$8:$C$56,$D58)),"-",SUMIFS(INDEX('Model Performance Data'!$O$8:$DY$56,0,MATCH(CONCATENATE($J58,O$6),'Model Performance Data'!$O$6:$DY$6,0)),'Model Performance Data'!$B$8:$B$56,$C58,'Model Performance Data'!$C$8:$C$56,$D58))</f>
        <v>0</v>
      </c>
    </row>
    <row r="59" spans="2:15" x14ac:dyDescent="0.35">
      <c r="B59" s="37" t="s">
        <v>80</v>
      </c>
      <c r="C59" s="38" t="str">
        <f>IF(ISBLANK('Model Performance Data'!$B$10),"-",'Model Performance Data'!$B$10)</f>
        <v>Utilization</v>
      </c>
      <c r="D59" s="38" t="str">
        <f>IF(ISBLANK('Model Performance Data'!$C$10),"-",'Model Performance Data'!$C$10)</f>
        <v>30 Day Psychiatric Inpatient Readmission</v>
      </c>
      <c r="E59" s="38" t="str">
        <f>IF(ISBLANK('Model Performance Data'!$D$10),"-",'Model Performance Data'!$D$10)</f>
        <v>Percentage</v>
      </c>
      <c r="F59" s="38" t="str">
        <f>IF(ISBLANK('Model Performance Data'!$E$10),"-",'Model Performance Data'!$E$10)</f>
        <v>Active</v>
      </c>
      <c r="G59" s="38" t="str">
        <f>IF(ISBLANK('Model Performance Data'!$F$10),"-",'Model Performance Data'!$F$10)</f>
        <v>-</v>
      </c>
      <c r="H59" s="38">
        <v>1</v>
      </c>
      <c r="I59" s="38">
        <v>2</v>
      </c>
      <c r="J59" s="38" t="str">
        <f t="shared" si="2"/>
        <v>12</v>
      </c>
      <c r="K59" s="38" t="str">
        <f>IF(ISBLANK('Model Performance Data'!$L$10),"-",'Model Performance Data'!$L$10)</f>
        <v>Annual</v>
      </c>
      <c r="L59" s="38" t="e">
        <f>IF(ISBLANK('Model Performance Data'!#REF!),"-",'Model Performance Data'!#REF!)</f>
        <v>#REF!</v>
      </c>
      <c r="M59" s="43">
        <f>IF(ISNA(SUMIFS(INDEX('Model Performance Data'!$O$8:$DY$56,0,MATCH(CONCATENATE($J59,M$6),'Model Performance Data'!$O$6:$DY$6,0)),'Model Performance Data'!$B$8:$B$56,$C59,'Model Performance Data'!$C$8:$C$56,$D59)),"-",SUMIFS(INDEX('Model Performance Data'!$O$8:$DY$56,0,MATCH(CONCATENATE($J59,M$6),'Model Performance Data'!$O$6:$DY$6,0)),'Model Performance Data'!$B$8:$B$56,$C59,'Model Performance Data'!$C$8:$C$56,$D59))</f>
        <v>0</v>
      </c>
      <c r="N59" s="43">
        <f>IF(ISNA(SUMIFS(INDEX('Model Performance Data'!$O$8:$DY$56,0,MATCH(CONCATENATE($J59,N$6),'Model Performance Data'!$O$6:$DY$6,0)),'Model Performance Data'!$B$8:$B$56,$C59,'Model Performance Data'!$C$8:$C$56,$D59)),"-",SUMIFS(INDEX('Model Performance Data'!$O$8:$DY$56,0,MATCH(CONCATENATE($J59,N$6),'Model Performance Data'!$O$6:$DY$6,0)),'Model Performance Data'!$B$8:$B$56,$C59,'Model Performance Data'!$C$8:$C$56,$D59))</f>
        <v>0</v>
      </c>
      <c r="O59" s="154">
        <f>IF(ISNA(SUMIFS(INDEX('Model Performance Data'!$O$8:$DY$56,0,MATCH(CONCATENATE($J59,O$6),'Model Performance Data'!$O$6:$DY$6,0)),'Model Performance Data'!$B$8:$B$56,$C59,'Model Performance Data'!$C$8:$C$56,$D59)),"-",SUMIFS(INDEX('Model Performance Data'!$O$8:$DY$56,0,MATCH(CONCATENATE($J59,O$6),'Model Performance Data'!$O$6:$DY$6,0)),'Model Performance Data'!$B$8:$B$56,$C59,'Model Performance Data'!$C$8:$C$56,$D59))</f>
        <v>0</v>
      </c>
    </row>
    <row r="60" spans="2:15" x14ac:dyDescent="0.35">
      <c r="B60" s="37" t="s">
        <v>80</v>
      </c>
      <c r="C60" s="38" t="str">
        <f>IF(ISBLANK('Model Performance Data'!$B$10),"-",'Model Performance Data'!$B$10)</f>
        <v>Utilization</v>
      </c>
      <c r="D60" s="38" t="str">
        <f>IF(ISBLANK('Model Performance Data'!$C$10),"-",'Model Performance Data'!$C$10)</f>
        <v>30 Day Psychiatric Inpatient Readmission</v>
      </c>
      <c r="E60" s="38" t="str">
        <f>IF(ISBLANK('Model Performance Data'!$D$10),"-",'Model Performance Data'!$D$10)</f>
        <v>Percentage</v>
      </c>
      <c r="F60" s="38" t="str">
        <f>IF(ISBLANK('Model Performance Data'!$E$10),"-",'Model Performance Data'!$E$10)</f>
        <v>Active</v>
      </c>
      <c r="G60" s="38" t="str">
        <f>IF(ISBLANK('Model Performance Data'!$F$10),"-",'Model Performance Data'!$F$10)</f>
        <v>-</v>
      </c>
      <c r="H60" s="38">
        <v>1</v>
      </c>
      <c r="I60" s="38">
        <v>3</v>
      </c>
      <c r="J60" s="38" t="str">
        <f t="shared" si="2"/>
        <v>13</v>
      </c>
      <c r="K60" s="38" t="str">
        <f>IF(ISBLANK('Model Performance Data'!$L$10),"-",'Model Performance Data'!$L$10)</f>
        <v>Annual</v>
      </c>
      <c r="L60" s="38" t="e">
        <f>IF(ISBLANK('Model Performance Data'!#REF!),"-",'Model Performance Data'!#REF!)</f>
        <v>#REF!</v>
      </c>
      <c r="M60" s="43">
        <f>IF(ISNA(SUMIFS(INDEX('Model Performance Data'!$O$8:$DY$56,0,MATCH(CONCATENATE($J60,M$6),'Model Performance Data'!$O$6:$DY$6,0)),'Model Performance Data'!$B$8:$B$56,$C60,'Model Performance Data'!$C$8:$C$56,$D60)),"-",SUMIFS(INDEX('Model Performance Data'!$O$8:$DY$56,0,MATCH(CONCATENATE($J60,M$6),'Model Performance Data'!$O$6:$DY$6,0)),'Model Performance Data'!$B$8:$B$56,$C60,'Model Performance Data'!$C$8:$C$56,$D60))</f>
        <v>0</v>
      </c>
      <c r="N60" s="43">
        <f>IF(ISNA(SUMIFS(INDEX('Model Performance Data'!$O$8:$DY$56,0,MATCH(CONCATENATE($J60,N$6),'Model Performance Data'!$O$6:$DY$6,0)),'Model Performance Data'!$B$8:$B$56,$C60,'Model Performance Data'!$C$8:$C$56,$D60)),"-",SUMIFS(INDEX('Model Performance Data'!$O$8:$DY$56,0,MATCH(CONCATENATE($J60,N$6),'Model Performance Data'!$O$6:$DY$6,0)),'Model Performance Data'!$B$8:$B$56,$C60,'Model Performance Data'!$C$8:$C$56,$D60))</f>
        <v>0</v>
      </c>
      <c r="O60" s="154">
        <f>IF(ISNA(SUMIFS(INDEX('Model Performance Data'!$O$8:$DY$56,0,MATCH(CONCATENATE($J60,O$6),'Model Performance Data'!$O$6:$DY$6,0)),'Model Performance Data'!$B$8:$B$56,$C60,'Model Performance Data'!$C$8:$C$56,$D60)),"-",SUMIFS(INDEX('Model Performance Data'!$O$8:$DY$56,0,MATCH(CONCATENATE($J60,O$6),'Model Performance Data'!$O$6:$DY$6,0)),'Model Performance Data'!$B$8:$B$56,$C60,'Model Performance Data'!$C$8:$C$56,$D60))</f>
        <v>0</v>
      </c>
    </row>
    <row r="61" spans="2:15" x14ac:dyDescent="0.35">
      <c r="B61" s="37" t="s">
        <v>80</v>
      </c>
      <c r="C61" s="38" t="str">
        <f>IF(ISBLANK('Model Performance Data'!$B$10),"-",'Model Performance Data'!$B$10)</f>
        <v>Utilization</v>
      </c>
      <c r="D61" s="38" t="str">
        <f>IF(ISBLANK('Model Performance Data'!$C$10),"-",'Model Performance Data'!$C$10)</f>
        <v>30 Day Psychiatric Inpatient Readmission</v>
      </c>
      <c r="E61" s="38" t="str">
        <f>IF(ISBLANK('Model Performance Data'!$D$10),"-",'Model Performance Data'!$D$10)</f>
        <v>Percentage</v>
      </c>
      <c r="F61" s="38" t="str">
        <f>IF(ISBLANK('Model Performance Data'!$E$10),"-",'Model Performance Data'!$E$10)</f>
        <v>Active</v>
      </c>
      <c r="G61" s="38" t="str">
        <f>IF(ISBLANK('Model Performance Data'!$F$10),"-",'Model Performance Data'!$F$10)</f>
        <v>-</v>
      </c>
      <c r="H61" s="38">
        <v>1</v>
      </c>
      <c r="I61" s="38">
        <v>4</v>
      </c>
      <c r="J61" s="38" t="str">
        <f t="shared" si="2"/>
        <v>14</v>
      </c>
      <c r="K61" s="38" t="str">
        <f>IF(ISBLANK('Model Performance Data'!$L$10),"-",'Model Performance Data'!$L$10)</f>
        <v>Annual</v>
      </c>
      <c r="L61" s="38" t="e">
        <f>IF(ISBLANK('Model Performance Data'!#REF!),"-",'Model Performance Data'!#REF!)</f>
        <v>#REF!</v>
      </c>
      <c r="M61" s="43">
        <f>IF(ISNA(SUMIFS(INDEX('Model Performance Data'!$O$8:$DY$56,0,MATCH(CONCATENATE($J61,M$6),'Model Performance Data'!$O$6:$DY$6,0)),'Model Performance Data'!$B$8:$B$56,$C61,'Model Performance Data'!$C$8:$C$56,$D61)),"-",SUMIFS(INDEX('Model Performance Data'!$O$8:$DY$56,0,MATCH(CONCATENATE($J61,M$6),'Model Performance Data'!$O$6:$DY$6,0)),'Model Performance Data'!$B$8:$B$56,$C61,'Model Performance Data'!$C$8:$C$56,$D61))</f>
        <v>0</v>
      </c>
      <c r="N61" s="43">
        <f>IF(ISNA(SUMIFS(INDEX('Model Performance Data'!$O$8:$DY$56,0,MATCH(CONCATENATE($J61,N$6),'Model Performance Data'!$O$6:$DY$6,0)),'Model Performance Data'!$B$8:$B$56,$C61,'Model Performance Data'!$C$8:$C$56,$D61)),"-",SUMIFS(INDEX('Model Performance Data'!$O$8:$DY$56,0,MATCH(CONCATENATE($J61,N$6),'Model Performance Data'!$O$6:$DY$6,0)),'Model Performance Data'!$B$8:$B$56,$C61,'Model Performance Data'!$C$8:$C$56,$D61))</f>
        <v>0</v>
      </c>
      <c r="O61" s="154">
        <f>IF(ISNA(SUMIFS(INDEX('Model Performance Data'!$O$8:$DY$56,0,MATCH(CONCATENATE($J61,O$6),'Model Performance Data'!$O$6:$DY$6,0)),'Model Performance Data'!$B$8:$B$56,$C61,'Model Performance Data'!$C$8:$C$56,$D61)),"-",SUMIFS(INDEX('Model Performance Data'!$O$8:$DY$56,0,MATCH(CONCATENATE($J61,O$6),'Model Performance Data'!$O$6:$DY$6,0)),'Model Performance Data'!$B$8:$B$56,$C61,'Model Performance Data'!$C$8:$C$56,$D61))</f>
        <v>0</v>
      </c>
    </row>
    <row r="62" spans="2:15" x14ac:dyDescent="0.35">
      <c r="B62" s="37" t="s">
        <v>80</v>
      </c>
      <c r="C62" s="38" t="str">
        <f>IF(ISBLANK('Model Performance Data'!$B$10),"-",'Model Performance Data'!$B$10)</f>
        <v>Utilization</v>
      </c>
      <c r="D62" s="38" t="str">
        <f>IF(ISBLANK('Model Performance Data'!$C$10),"-",'Model Performance Data'!$C$10)</f>
        <v>30 Day Psychiatric Inpatient Readmission</v>
      </c>
      <c r="E62" s="38" t="str">
        <f>IF(ISBLANK('Model Performance Data'!$D$10),"-",'Model Performance Data'!$D$10)</f>
        <v>Percentage</v>
      </c>
      <c r="F62" s="38" t="str">
        <f>IF(ISBLANK('Model Performance Data'!$E$10),"-",'Model Performance Data'!$E$10)</f>
        <v>Active</v>
      </c>
      <c r="G62" s="38" t="str">
        <f>IF(ISBLANK('Model Performance Data'!$F$10),"-",'Model Performance Data'!$F$10)</f>
        <v>-</v>
      </c>
      <c r="H62" s="38">
        <v>1</v>
      </c>
      <c r="I62" s="38">
        <v>5</v>
      </c>
      <c r="J62" s="38" t="str">
        <f t="shared" si="2"/>
        <v>15</v>
      </c>
      <c r="K62" s="38" t="str">
        <f>IF(ISBLANK('Model Performance Data'!$L$10),"-",'Model Performance Data'!$L$10)</f>
        <v>Annual</v>
      </c>
      <c r="L62" s="38" t="e">
        <f>IF(ISBLANK('Model Performance Data'!#REF!),"-",'Model Performance Data'!#REF!)</f>
        <v>#REF!</v>
      </c>
      <c r="M62" s="43">
        <f>IF(ISNA(SUMIFS(INDEX('Model Performance Data'!$O$8:$DY$56,0,MATCH(CONCATENATE($J62,M$6),'Model Performance Data'!$O$6:$DY$6,0)),'Model Performance Data'!$B$8:$B$56,$C62,'Model Performance Data'!$C$8:$C$56,$D62)),"-",SUMIFS(INDEX('Model Performance Data'!$O$8:$DY$56,0,MATCH(CONCATENATE($J62,M$6),'Model Performance Data'!$O$6:$DY$6,0)),'Model Performance Data'!$B$8:$B$56,$C62,'Model Performance Data'!$C$8:$C$56,$D62))</f>
        <v>12.8</v>
      </c>
      <c r="N62" s="43">
        <f>IF(ISNA(SUMIFS(INDEX('Model Performance Data'!$O$8:$DY$56,0,MATCH(CONCATENATE($J62,N$6),'Model Performance Data'!$O$6:$DY$6,0)),'Model Performance Data'!$B$8:$B$56,$C62,'Model Performance Data'!$C$8:$C$56,$D62)),"-",SUMIFS(INDEX('Model Performance Data'!$O$8:$DY$56,0,MATCH(CONCATENATE($J62,N$6),'Model Performance Data'!$O$6:$DY$6,0)),'Model Performance Data'!$B$8:$B$56,$C62,'Model Performance Data'!$C$8:$C$56,$D62))</f>
        <v>100</v>
      </c>
      <c r="O62" s="154">
        <f>IF(ISNA(SUMIFS(INDEX('Model Performance Data'!$O$8:$DY$56,0,MATCH(CONCATENATE($J62,O$6),'Model Performance Data'!$O$6:$DY$6,0)),'Model Performance Data'!$B$8:$B$56,$C62,'Model Performance Data'!$C$8:$C$56,$D62)),"-",SUMIFS(INDEX('Model Performance Data'!$O$8:$DY$56,0,MATCH(CONCATENATE($J62,O$6),'Model Performance Data'!$O$6:$DY$6,0)),'Model Performance Data'!$B$8:$B$56,$C62,'Model Performance Data'!$C$8:$C$56,$D62))</f>
        <v>0.128</v>
      </c>
    </row>
    <row r="63" spans="2:15" x14ac:dyDescent="0.35">
      <c r="B63" s="37" t="s">
        <v>80</v>
      </c>
      <c r="C63" s="38" t="str">
        <f>IF(ISBLANK('Model Performance Data'!$B$10),"-",'Model Performance Data'!$B$10)</f>
        <v>Utilization</v>
      </c>
      <c r="D63" s="38" t="str">
        <f>IF(ISBLANK('Model Performance Data'!$C$10),"-",'Model Performance Data'!$C$10)</f>
        <v>30 Day Psychiatric Inpatient Readmission</v>
      </c>
      <c r="E63" s="38" t="str">
        <f>IF(ISBLANK('Model Performance Data'!$D$10),"-",'Model Performance Data'!$D$10)</f>
        <v>Percentage</v>
      </c>
      <c r="F63" s="38" t="str">
        <f>IF(ISBLANK('Model Performance Data'!$E$10),"-",'Model Performance Data'!$E$10)</f>
        <v>Active</v>
      </c>
      <c r="G63" s="38" t="str">
        <f>IF(ISBLANK('Model Performance Data'!$F$10),"-",'Model Performance Data'!$F$10)</f>
        <v>-</v>
      </c>
      <c r="H63" s="38">
        <v>1</v>
      </c>
      <c r="I63" s="38" t="s">
        <v>65</v>
      </c>
      <c r="J63" s="38" t="str">
        <f t="shared" si="2"/>
        <v>1Goal</v>
      </c>
      <c r="K63" s="38" t="str">
        <f>IF(ISBLANK('Model Performance Data'!$L$10),"-",'Model Performance Data'!$L$10)</f>
        <v>Annual</v>
      </c>
      <c r="L63" s="38" t="e">
        <f>IF(ISBLANK('Model Performance Data'!#REF!),"-",'Model Performance Data'!#REF!)</f>
        <v>#REF!</v>
      </c>
      <c r="M63" s="43" t="str">
        <f>IF(ISNA(SUMIFS(INDEX('Model Performance Data'!$O$8:$DY$56,0,MATCH(CONCATENATE($J63,M$6),'Model Performance Data'!$O$6:$DY$6,0)),'Model Performance Data'!$B$8:$B$56,$C63,'Model Performance Data'!$C$8:$C$56,$D63)),"-",SUMIFS(INDEX('Model Performance Data'!$O$8:$DY$56,0,MATCH(CONCATENATE($J63,M$6),'Model Performance Data'!$O$6:$DY$6,0)),'Model Performance Data'!$B$8:$B$56,$C63,'Model Performance Data'!$C$8:$C$56,$D63))</f>
        <v>-</v>
      </c>
      <c r="N63" s="43" t="str">
        <f>IF(ISNA(SUMIFS(INDEX('Model Performance Data'!$O$8:$DY$56,0,MATCH(CONCATENATE($J63,N$6),'Model Performance Data'!$O$6:$DY$6,0)),'Model Performance Data'!$B$8:$B$56,$C63,'Model Performance Data'!$C$8:$C$56,$D63)),"-",SUMIFS(INDEX('Model Performance Data'!$O$8:$DY$56,0,MATCH(CONCATENATE($J63,N$6),'Model Performance Data'!$O$6:$DY$6,0)),'Model Performance Data'!$B$8:$B$56,$C63,'Model Performance Data'!$C$8:$C$56,$D63))</f>
        <v>-</v>
      </c>
      <c r="O63" s="154">
        <f>IF(ISNA(SUMIFS(INDEX('Model Performance Data'!$O$8:$DY$56,0,MATCH(CONCATENATE($J63,O$6),'Model Performance Data'!$O$6:$DY$6,0)),'Model Performance Data'!$B$8:$B$56,$C63,'Model Performance Data'!$C$8:$C$56,$D63)),"-",SUMIFS(INDEX('Model Performance Data'!$O$8:$DY$56,0,MATCH(CONCATENATE($J63,O$6),'Model Performance Data'!$O$6:$DY$6,0)),'Model Performance Data'!$B$8:$B$56,$C63,'Model Performance Data'!$C$8:$C$56,$D63))</f>
        <v>0.12060000000000001</v>
      </c>
    </row>
    <row r="64" spans="2:15" x14ac:dyDescent="0.35">
      <c r="B64" s="37" t="s">
        <v>80</v>
      </c>
      <c r="C64" s="38" t="str">
        <f>IF(ISBLANK('Model Performance Data'!$B$10),"-",'Model Performance Data'!$B$10)</f>
        <v>Utilization</v>
      </c>
      <c r="D64" s="38" t="str">
        <f>IF(ISBLANK('Model Performance Data'!$C$10),"-",'Model Performance Data'!$C$10)</f>
        <v>30 Day Psychiatric Inpatient Readmission</v>
      </c>
      <c r="E64" s="38" t="str">
        <f>IF(ISBLANK('Model Performance Data'!$D$10),"-",'Model Performance Data'!$D$10)</f>
        <v>Percentage</v>
      </c>
      <c r="F64" s="38" t="str">
        <f>IF(ISBLANK('Model Performance Data'!$E$10),"-",'Model Performance Data'!$E$10)</f>
        <v>Active</v>
      </c>
      <c r="G64" s="38" t="str">
        <f>IF(ISBLANK('Model Performance Data'!$F$10),"-",'Model Performance Data'!$F$10)</f>
        <v>-</v>
      </c>
      <c r="H64" s="38">
        <v>2</v>
      </c>
      <c r="I64" s="38">
        <v>1</v>
      </c>
      <c r="J64" s="38" t="str">
        <f t="shared" si="2"/>
        <v>21</v>
      </c>
      <c r="K64" s="38" t="str">
        <f>IF(ISBLANK('Model Performance Data'!$L$10),"-",'Model Performance Data'!$L$10)</f>
        <v>Annual</v>
      </c>
      <c r="L64" s="38" t="e">
        <f>IF(ISBLANK('Model Performance Data'!#REF!),"-",'Model Performance Data'!#REF!)</f>
        <v>#REF!</v>
      </c>
      <c r="M64" s="43">
        <f>IF(ISNA(SUMIFS(INDEX('Model Performance Data'!$O$8:$DY$56,0,MATCH(CONCATENATE($J64,M$6),'Model Performance Data'!$O$6:$DY$6,0)),'Model Performance Data'!$B$8:$B$56,$C64,'Model Performance Data'!$C$8:$C$56,$D64)),"-",SUMIFS(INDEX('Model Performance Data'!$O$8:$DY$56,0,MATCH(CONCATENATE($J64,M$6),'Model Performance Data'!$O$6:$DY$6,0)),'Model Performance Data'!$B$8:$B$56,$C64,'Model Performance Data'!$C$8:$C$56,$D64))</f>
        <v>0</v>
      </c>
      <c r="N64" s="43">
        <f>IF(ISNA(SUMIFS(INDEX('Model Performance Data'!$O$8:$DY$56,0,MATCH(CONCATENATE($J64,N$6),'Model Performance Data'!$O$6:$DY$6,0)),'Model Performance Data'!$B$8:$B$56,$C64,'Model Performance Data'!$C$8:$C$56,$D64)),"-",SUMIFS(INDEX('Model Performance Data'!$O$8:$DY$56,0,MATCH(CONCATENATE($J64,N$6),'Model Performance Data'!$O$6:$DY$6,0)),'Model Performance Data'!$B$8:$B$56,$C64,'Model Performance Data'!$C$8:$C$56,$D64))</f>
        <v>0</v>
      </c>
      <c r="O64" s="154">
        <f>IF(ISNA(SUMIFS(INDEX('Model Performance Data'!$O$8:$DY$56,0,MATCH(CONCATENATE($J64,O$6),'Model Performance Data'!$O$6:$DY$6,0)),'Model Performance Data'!$B$8:$B$56,$C64,'Model Performance Data'!$C$8:$C$56,$D64)),"-",SUMIFS(INDEX('Model Performance Data'!$O$8:$DY$56,0,MATCH(CONCATENATE($J64,O$6),'Model Performance Data'!$O$6:$DY$6,0)),'Model Performance Data'!$B$8:$B$56,$C64,'Model Performance Data'!$C$8:$C$56,$D64))</f>
        <v>0</v>
      </c>
    </row>
    <row r="65" spans="2:15" x14ac:dyDescent="0.35">
      <c r="B65" s="37" t="s">
        <v>80</v>
      </c>
      <c r="C65" s="38" t="str">
        <f>IF(ISBLANK('Model Performance Data'!$B$10),"-",'Model Performance Data'!$B$10)</f>
        <v>Utilization</v>
      </c>
      <c r="D65" s="38" t="str">
        <f>IF(ISBLANK('Model Performance Data'!$C$10),"-",'Model Performance Data'!$C$10)</f>
        <v>30 Day Psychiatric Inpatient Readmission</v>
      </c>
      <c r="E65" s="38" t="str">
        <f>IF(ISBLANK('Model Performance Data'!$D$10),"-",'Model Performance Data'!$D$10)</f>
        <v>Percentage</v>
      </c>
      <c r="F65" s="38" t="str">
        <f>IF(ISBLANK('Model Performance Data'!$E$10),"-",'Model Performance Data'!$E$10)</f>
        <v>Active</v>
      </c>
      <c r="G65" s="38" t="str">
        <f>IF(ISBLANK('Model Performance Data'!$F$10),"-",'Model Performance Data'!$F$10)</f>
        <v>-</v>
      </c>
      <c r="H65" s="38">
        <v>2</v>
      </c>
      <c r="I65" s="38">
        <v>2</v>
      </c>
      <c r="J65" s="38" t="str">
        <f t="shared" si="2"/>
        <v>22</v>
      </c>
      <c r="K65" s="38" t="str">
        <f>IF(ISBLANK('Model Performance Data'!$L$10),"-",'Model Performance Data'!$L$10)</f>
        <v>Annual</v>
      </c>
      <c r="L65" s="38" t="e">
        <f>IF(ISBLANK('Model Performance Data'!#REF!),"-",'Model Performance Data'!#REF!)</f>
        <v>#REF!</v>
      </c>
      <c r="M65" s="43">
        <f>IF(ISNA(SUMIFS(INDEX('Model Performance Data'!$O$8:$DY$56,0,MATCH(CONCATENATE($J65,M$6),'Model Performance Data'!$O$6:$DY$6,0)),'Model Performance Data'!$B$8:$B$56,$C65,'Model Performance Data'!$C$8:$C$56,$D65)),"-",SUMIFS(INDEX('Model Performance Data'!$O$8:$DY$56,0,MATCH(CONCATENATE($J65,M$6),'Model Performance Data'!$O$6:$DY$6,0)),'Model Performance Data'!$B$8:$B$56,$C65,'Model Performance Data'!$C$8:$C$56,$D65))</f>
        <v>0</v>
      </c>
      <c r="N65" s="43">
        <f>IF(ISNA(SUMIFS(INDEX('Model Performance Data'!$O$8:$DY$56,0,MATCH(CONCATENATE($J65,N$6),'Model Performance Data'!$O$6:$DY$6,0)),'Model Performance Data'!$B$8:$B$56,$C65,'Model Performance Data'!$C$8:$C$56,$D65)),"-",SUMIFS(INDEX('Model Performance Data'!$O$8:$DY$56,0,MATCH(CONCATENATE($J65,N$6),'Model Performance Data'!$O$6:$DY$6,0)),'Model Performance Data'!$B$8:$B$56,$C65,'Model Performance Data'!$C$8:$C$56,$D65))</f>
        <v>0</v>
      </c>
      <c r="O65" s="154">
        <f>IF(ISNA(SUMIFS(INDEX('Model Performance Data'!$O$8:$DY$56,0,MATCH(CONCATENATE($J65,O$6),'Model Performance Data'!$O$6:$DY$6,0)),'Model Performance Data'!$B$8:$B$56,$C65,'Model Performance Data'!$C$8:$C$56,$D65)),"-",SUMIFS(INDEX('Model Performance Data'!$O$8:$DY$56,0,MATCH(CONCATENATE($J65,O$6),'Model Performance Data'!$O$6:$DY$6,0)),'Model Performance Data'!$B$8:$B$56,$C65,'Model Performance Data'!$C$8:$C$56,$D65))</f>
        <v>0</v>
      </c>
    </row>
    <row r="66" spans="2:15" x14ac:dyDescent="0.35">
      <c r="B66" s="37" t="s">
        <v>80</v>
      </c>
      <c r="C66" s="38" t="str">
        <f>IF(ISBLANK('Model Performance Data'!$B$10),"-",'Model Performance Data'!$B$10)</f>
        <v>Utilization</v>
      </c>
      <c r="D66" s="38" t="str">
        <f>IF(ISBLANK('Model Performance Data'!$C$10),"-",'Model Performance Data'!$C$10)</f>
        <v>30 Day Psychiatric Inpatient Readmission</v>
      </c>
      <c r="E66" s="38" t="str">
        <f>IF(ISBLANK('Model Performance Data'!$D$10),"-",'Model Performance Data'!$D$10)</f>
        <v>Percentage</v>
      </c>
      <c r="F66" s="38" t="str">
        <f>IF(ISBLANK('Model Performance Data'!$E$10),"-",'Model Performance Data'!$E$10)</f>
        <v>Active</v>
      </c>
      <c r="G66" s="38" t="str">
        <f>IF(ISBLANK('Model Performance Data'!$F$10),"-",'Model Performance Data'!$F$10)</f>
        <v>-</v>
      </c>
      <c r="H66" s="38">
        <v>2</v>
      </c>
      <c r="I66" s="38">
        <v>3</v>
      </c>
      <c r="J66" s="38" t="str">
        <f t="shared" si="2"/>
        <v>23</v>
      </c>
      <c r="K66" s="38" t="str">
        <f>IF(ISBLANK('Model Performance Data'!$L$10),"-",'Model Performance Data'!$L$10)</f>
        <v>Annual</v>
      </c>
      <c r="L66" s="38" t="e">
        <f>IF(ISBLANK('Model Performance Data'!#REF!),"-",'Model Performance Data'!#REF!)</f>
        <v>#REF!</v>
      </c>
      <c r="M66" s="43">
        <f>IF(ISNA(SUMIFS(INDEX('Model Performance Data'!$O$8:$DY$56,0,MATCH(CONCATENATE($J66,M$6),'Model Performance Data'!$O$6:$DY$6,0)),'Model Performance Data'!$B$8:$B$56,$C66,'Model Performance Data'!$C$8:$C$56,$D66)),"-",SUMIFS(INDEX('Model Performance Data'!$O$8:$DY$56,0,MATCH(CONCATENATE($J66,M$6),'Model Performance Data'!$O$6:$DY$6,0)),'Model Performance Data'!$B$8:$B$56,$C66,'Model Performance Data'!$C$8:$C$56,$D66))</f>
        <v>0</v>
      </c>
      <c r="N66" s="43">
        <f>IF(ISNA(SUMIFS(INDEX('Model Performance Data'!$O$8:$DY$56,0,MATCH(CONCATENATE($J66,N$6),'Model Performance Data'!$O$6:$DY$6,0)),'Model Performance Data'!$B$8:$B$56,$C66,'Model Performance Data'!$C$8:$C$56,$D66)),"-",SUMIFS(INDEX('Model Performance Data'!$O$8:$DY$56,0,MATCH(CONCATENATE($J66,N$6),'Model Performance Data'!$O$6:$DY$6,0)),'Model Performance Data'!$B$8:$B$56,$C66,'Model Performance Data'!$C$8:$C$56,$D66))</f>
        <v>0</v>
      </c>
      <c r="O66" s="154">
        <f>IF(ISNA(SUMIFS(INDEX('Model Performance Data'!$O$8:$DY$56,0,MATCH(CONCATENATE($J66,O$6),'Model Performance Data'!$O$6:$DY$6,0)),'Model Performance Data'!$B$8:$B$56,$C66,'Model Performance Data'!$C$8:$C$56,$D66)),"-",SUMIFS(INDEX('Model Performance Data'!$O$8:$DY$56,0,MATCH(CONCATENATE($J66,O$6),'Model Performance Data'!$O$6:$DY$6,0)),'Model Performance Data'!$B$8:$B$56,$C66,'Model Performance Data'!$C$8:$C$56,$D66))</f>
        <v>0</v>
      </c>
    </row>
    <row r="67" spans="2:15" x14ac:dyDescent="0.35">
      <c r="B67" s="37" t="s">
        <v>80</v>
      </c>
      <c r="C67" s="38" t="str">
        <f>IF(ISBLANK('Model Performance Data'!$B$10),"-",'Model Performance Data'!$B$10)</f>
        <v>Utilization</v>
      </c>
      <c r="D67" s="38" t="str">
        <f>IF(ISBLANK('Model Performance Data'!$C$10),"-",'Model Performance Data'!$C$10)</f>
        <v>30 Day Psychiatric Inpatient Readmission</v>
      </c>
      <c r="E67" s="38" t="str">
        <f>IF(ISBLANK('Model Performance Data'!$D$10),"-",'Model Performance Data'!$D$10)</f>
        <v>Percentage</v>
      </c>
      <c r="F67" s="38" t="str">
        <f>IF(ISBLANK('Model Performance Data'!$E$10),"-",'Model Performance Data'!$E$10)</f>
        <v>Active</v>
      </c>
      <c r="G67" s="38" t="str">
        <f>IF(ISBLANK('Model Performance Data'!$F$10),"-",'Model Performance Data'!$F$10)</f>
        <v>-</v>
      </c>
      <c r="H67" s="38">
        <v>2</v>
      </c>
      <c r="I67" s="38">
        <v>4</v>
      </c>
      <c r="J67" s="38" t="str">
        <f t="shared" si="2"/>
        <v>24</v>
      </c>
      <c r="K67" s="38" t="str">
        <f>IF(ISBLANK('Model Performance Data'!$L$10),"-",'Model Performance Data'!$L$10)</f>
        <v>Annual</v>
      </c>
      <c r="L67" s="38" t="e">
        <f>IF(ISBLANK('Model Performance Data'!#REF!),"-",'Model Performance Data'!#REF!)</f>
        <v>#REF!</v>
      </c>
      <c r="M67" s="43">
        <f>IF(ISNA(SUMIFS(INDEX('Model Performance Data'!$O$8:$DY$56,0,MATCH(CONCATENATE($J67,M$6),'Model Performance Data'!$O$6:$DY$6,0)),'Model Performance Data'!$B$8:$B$56,$C67,'Model Performance Data'!$C$8:$C$56,$D67)),"-",SUMIFS(INDEX('Model Performance Data'!$O$8:$DY$56,0,MATCH(CONCATENATE($J67,M$6),'Model Performance Data'!$O$6:$DY$6,0)),'Model Performance Data'!$B$8:$B$56,$C67,'Model Performance Data'!$C$8:$C$56,$D67))</f>
        <v>0</v>
      </c>
      <c r="N67" s="43">
        <f>IF(ISNA(SUMIFS(INDEX('Model Performance Data'!$O$8:$DY$56,0,MATCH(CONCATENATE($J67,N$6),'Model Performance Data'!$O$6:$DY$6,0)),'Model Performance Data'!$B$8:$B$56,$C67,'Model Performance Data'!$C$8:$C$56,$D67)),"-",SUMIFS(INDEX('Model Performance Data'!$O$8:$DY$56,0,MATCH(CONCATENATE($J67,N$6),'Model Performance Data'!$O$6:$DY$6,0)),'Model Performance Data'!$B$8:$B$56,$C67,'Model Performance Data'!$C$8:$C$56,$D67))</f>
        <v>0</v>
      </c>
      <c r="O67" s="154">
        <f>IF(ISNA(SUMIFS(INDEX('Model Performance Data'!$O$8:$DY$56,0,MATCH(CONCATENATE($J67,O$6),'Model Performance Data'!$O$6:$DY$6,0)),'Model Performance Data'!$B$8:$B$56,$C67,'Model Performance Data'!$C$8:$C$56,$D67)),"-",SUMIFS(INDEX('Model Performance Data'!$O$8:$DY$56,0,MATCH(CONCATENATE($J67,O$6),'Model Performance Data'!$O$6:$DY$6,0)),'Model Performance Data'!$B$8:$B$56,$C67,'Model Performance Data'!$C$8:$C$56,$D67))</f>
        <v>0</v>
      </c>
    </row>
    <row r="68" spans="2:15" x14ac:dyDescent="0.35">
      <c r="B68" s="37" t="s">
        <v>80</v>
      </c>
      <c r="C68" s="38" t="str">
        <f>IF(ISBLANK('Model Performance Data'!$B$10),"-",'Model Performance Data'!$B$10)</f>
        <v>Utilization</v>
      </c>
      <c r="D68" s="38" t="str">
        <f>IF(ISBLANK('Model Performance Data'!$C$10),"-",'Model Performance Data'!$C$10)</f>
        <v>30 Day Psychiatric Inpatient Readmission</v>
      </c>
      <c r="E68" s="38" t="str">
        <f>IF(ISBLANK('Model Performance Data'!$D$10),"-",'Model Performance Data'!$D$10)</f>
        <v>Percentage</v>
      </c>
      <c r="F68" s="38" t="str">
        <f>IF(ISBLANK('Model Performance Data'!$E$10),"-",'Model Performance Data'!$E$10)</f>
        <v>Active</v>
      </c>
      <c r="G68" s="38" t="str">
        <f>IF(ISBLANK('Model Performance Data'!$F$10),"-",'Model Performance Data'!$F$10)</f>
        <v>-</v>
      </c>
      <c r="H68" s="38">
        <v>2</v>
      </c>
      <c r="I68" s="38">
        <v>5</v>
      </c>
      <c r="J68" s="38" t="str">
        <f t="shared" si="2"/>
        <v>25</v>
      </c>
      <c r="K68" s="38" t="str">
        <f>IF(ISBLANK('Model Performance Data'!$L$10),"-",'Model Performance Data'!$L$10)</f>
        <v>Annual</v>
      </c>
      <c r="L68" s="38" t="e">
        <f>IF(ISBLANK('Model Performance Data'!#REF!),"-",'Model Performance Data'!#REF!)</f>
        <v>#REF!</v>
      </c>
      <c r="M68" s="43">
        <f>IF(ISNA(SUMIFS(INDEX('Model Performance Data'!$O$8:$DY$56,0,MATCH(CONCATENATE($J68,M$6),'Model Performance Data'!$O$6:$DY$6,0)),'Model Performance Data'!$B$8:$B$56,$C68,'Model Performance Data'!$C$8:$C$56,$D68)),"-",SUMIFS(INDEX('Model Performance Data'!$O$8:$DY$56,0,MATCH(CONCATENATE($J68,M$6),'Model Performance Data'!$O$6:$DY$6,0)),'Model Performance Data'!$B$8:$B$56,$C68,'Model Performance Data'!$C$8:$C$56,$D68))</f>
        <v>0</v>
      </c>
      <c r="N68" s="43">
        <f>IF(ISNA(SUMIFS(INDEX('Model Performance Data'!$O$8:$DY$56,0,MATCH(CONCATENATE($J68,N$6),'Model Performance Data'!$O$6:$DY$6,0)),'Model Performance Data'!$B$8:$B$56,$C68,'Model Performance Data'!$C$8:$C$56,$D68)),"-",SUMIFS(INDEX('Model Performance Data'!$O$8:$DY$56,0,MATCH(CONCATENATE($J68,N$6),'Model Performance Data'!$O$6:$DY$6,0)),'Model Performance Data'!$B$8:$B$56,$C68,'Model Performance Data'!$C$8:$C$56,$D68))</f>
        <v>0</v>
      </c>
      <c r="O68" s="154">
        <f>IF(ISNA(SUMIFS(INDEX('Model Performance Data'!$O$8:$DY$56,0,MATCH(CONCATENATE($J68,O$6),'Model Performance Data'!$O$6:$DY$6,0)),'Model Performance Data'!$B$8:$B$56,$C68,'Model Performance Data'!$C$8:$C$56,$D68)),"-",SUMIFS(INDEX('Model Performance Data'!$O$8:$DY$56,0,MATCH(CONCATENATE($J68,O$6),'Model Performance Data'!$O$6:$DY$6,0)),'Model Performance Data'!$B$8:$B$56,$C68,'Model Performance Data'!$C$8:$C$56,$D68))</f>
        <v>0</v>
      </c>
    </row>
    <row r="69" spans="2:15" x14ac:dyDescent="0.35">
      <c r="B69" s="37" t="s">
        <v>80</v>
      </c>
      <c r="C69" s="38" t="str">
        <f>IF(ISBLANK('Model Performance Data'!$B$10),"-",'Model Performance Data'!$B$10)</f>
        <v>Utilization</v>
      </c>
      <c r="D69" s="38" t="str">
        <f>IF(ISBLANK('Model Performance Data'!$C$10),"-",'Model Performance Data'!$C$10)</f>
        <v>30 Day Psychiatric Inpatient Readmission</v>
      </c>
      <c r="E69" s="38" t="str">
        <f>IF(ISBLANK('Model Performance Data'!$D$10),"-",'Model Performance Data'!$D$10)</f>
        <v>Percentage</v>
      </c>
      <c r="F69" s="38" t="str">
        <f>IF(ISBLANK('Model Performance Data'!$E$10),"-",'Model Performance Data'!$E$10)</f>
        <v>Active</v>
      </c>
      <c r="G69" s="38" t="str">
        <f>IF(ISBLANK('Model Performance Data'!$F$10),"-",'Model Performance Data'!$F$10)</f>
        <v>-</v>
      </c>
      <c r="H69" s="38">
        <v>2</v>
      </c>
      <c r="I69" s="38" t="s">
        <v>65</v>
      </c>
      <c r="J69" s="38" t="str">
        <f t="shared" si="2"/>
        <v>2Goal</v>
      </c>
      <c r="K69" s="38" t="str">
        <f>IF(ISBLANK('Model Performance Data'!$L$10),"-",'Model Performance Data'!$L$10)</f>
        <v>Annual</v>
      </c>
      <c r="L69" s="38" t="e">
        <f>IF(ISBLANK('Model Performance Data'!#REF!),"-",'Model Performance Data'!#REF!)</f>
        <v>#REF!</v>
      </c>
      <c r="M69" s="43" t="str">
        <f>IF(ISNA(SUMIFS(INDEX('Model Performance Data'!$O$8:$DY$56,0,MATCH(CONCATENATE($J69,M$6),'Model Performance Data'!$O$6:$DY$6,0)),'Model Performance Data'!$B$8:$B$56,$C69,'Model Performance Data'!$C$8:$C$56,$D69)),"-",SUMIFS(INDEX('Model Performance Data'!$O$8:$DY$56,0,MATCH(CONCATENATE($J69,M$6),'Model Performance Data'!$O$6:$DY$6,0)),'Model Performance Data'!$B$8:$B$56,$C69,'Model Performance Data'!$C$8:$C$56,$D69))</f>
        <v>-</v>
      </c>
      <c r="N69" s="43" t="str">
        <f>IF(ISNA(SUMIFS(INDEX('Model Performance Data'!$O$8:$DY$56,0,MATCH(CONCATENATE($J69,N$6),'Model Performance Data'!$O$6:$DY$6,0)),'Model Performance Data'!$B$8:$B$56,$C69,'Model Performance Data'!$C$8:$C$56,$D69)),"-",SUMIFS(INDEX('Model Performance Data'!$O$8:$DY$56,0,MATCH(CONCATENATE($J69,N$6),'Model Performance Data'!$O$6:$DY$6,0)),'Model Performance Data'!$B$8:$B$56,$C69,'Model Performance Data'!$C$8:$C$56,$D69))</f>
        <v>-</v>
      </c>
      <c r="O69" s="154">
        <f>IF(ISNA(SUMIFS(INDEX('Model Performance Data'!$O$8:$DY$56,0,MATCH(CONCATENATE($J69,O$6),'Model Performance Data'!$O$6:$DY$6,0)),'Model Performance Data'!$B$8:$B$56,$C69,'Model Performance Data'!$C$8:$C$56,$D69)),"-",SUMIFS(INDEX('Model Performance Data'!$O$8:$DY$56,0,MATCH(CONCATENATE($J69,O$6),'Model Performance Data'!$O$6:$DY$6,0)),'Model Performance Data'!$B$8:$B$56,$C69,'Model Performance Data'!$C$8:$C$56,$D69))</f>
        <v>0</v>
      </c>
    </row>
    <row r="70" spans="2:15" x14ac:dyDescent="0.35">
      <c r="B70" s="37" t="s">
        <v>80</v>
      </c>
      <c r="C70" s="38" t="str">
        <f>IF(ISBLANK('Model Performance Data'!$B$10),"-",'Model Performance Data'!$B$10)</f>
        <v>Utilization</v>
      </c>
      <c r="D70" s="38" t="str">
        <f>IF(ISBLANK('Model Performance Data'!$C$10),"-",'Model Performance Data'!$C$10)</f>
        <v>30 Day Psychiatric Inpatient Readmission</v>
      </c>
      <c r="E70" s="38" t="str">
        <f>IF(ISBLANK('Model Performance Data'!$D$10),"-",'Model Performance Data'!$D$10)</f>
        <v>Percentage</v>
      </c>
      <c r="F70" s="38" t="str">
        <f>IF(ISBLANK('Model Performance Data'!$E$10),"-",'Model Performance Data'!$E$10)</f>
        <v>Active</v>
      </c>
      <c r="G70" s="38" t="str">
        <f>IF(ISBLANK('Model Performance Data'!$F$10),"-",'Model Performance Data'!$F$10)</f>
        <v>-</v>
      </c>
      <c r="H70" s="38">
        <v>3</v>
      </c>
      <c r="I70" s="38">
        <v>1</v>
      </c>
      <c r="J70" s="38" t="str">
        <f t="shared" si="2"/>
        <v>31</v>
      </c>
      <c r="K70" s="38" t="str">
        <f>IF(ISBLANK('Model Performance Data'!$L$10),"-",'Model Performance Data'!$L$10)</f>
        <v>Annual</v>
      </c>
      <c r="L70" s="38" t="e">
        <f>IF(ISBLANK('Model Performance Data'!#REF!),"-",'Model Performance Data'!#REF!)</f>
        <v>#REF!</v>
      </c>
      <c r="M70" s="43">
        <f>IF(ISNA(SUMIFS(INDEX('Model Performance Data'!$O$8:$DY$56,0,MATCH(CONCATENATE($J70,M$6),'Model Performance Data'!$O$6:$DY$6,0)),'Model Performance Data'!$B$8:$B$56,$C70,'Model Performance Data'!$C$8:$C$56,$D70)),"-",SUMIFS(INDEX('Model Performance Data'!$O$8:$DY$56,0,MATCH(CONCATENATE($J70,M$6),'Model Performance Data'!$O$6:$DY$6,0)),'Model Performance Data'!$B$8:$B$56,$C70,'Model Performance Data'!$C$8:$C$56,$D70))</f>
        <v>0</v>
      </c>
      <c r="N70" s="43">
        <f>IF(ISNA(SUMIFS(INDEX('Model Performance Data'!$O$8:$DY$56,0,MATCH(CONCATENATE($J70,N$6),'Model Performance Data'!$O$6:$DY$6,0)),'Model Performance Data'!$B$8:$B$56,$C70,'Model Performance Data'!$C$8:$C$56,$D70)),"-",SUMIFS(INDEX('Model Performance Data'!$O$8:$DY$56,0,MATCH(CONCATENATE($J70,N$6),'Model Performance Data'!$O$6:$DY$6,0)),'Model Performance Data'!$B$8:$B$56,$C70,'Model Performance Data'!$C$8:$C$56,$D70))</f>
        <v>0</v>
      </c>
      <c r="O70" s="154">
        <f>IF(ISNA(SUMIFS(INDEX('Model Performance Data'!$O$8:$DY$56,0,MATCH(CONCATENATE($J70,O$6),'Model Performance Data'!$O$6:$DY$6,0)),'Model Performance Data'!$B$8:$B$56,$C70,'Model Performance Data'!$C$8:$C$56,$D70)),"-",SUMIFS(INDEX('Model Performance Data'!$O$8:$DY$56,0,MATCH(CONCATENATE($J70,O$6),'Model Performance Data'!$O$6:$DY$6,0)),'Model Performance Data'!$B$8:$B$56,$C70,'Model Performance Data'!$C$8:$C$56,$D70))</f>
        <v>0</v>
      </c>
    </row>
    <row r="71" spans="2:15" x14ac:dyDescent="0.35">
      <c r="B71" s="37" t="s">
        <v>80</v>
      </c>
      <c r="C71" s="38" t="str">
        <f>IF(ISBLANK('Model Performance Data'!$B$10),"-",'Model Performance Data'!$B$10)</f>
        <v>Utilization</v>
      </c>
      <c r="D71" s="38" t="str">
        <f>IF(ISBLANK('Model Performance Data'!$C$10),"-",'Model Performance Data'!$C$10)</f>
        <v>30 Day Psychiatric Inpatient Readmission</v>
      </c>
      <c r="E71" s="38" t="str">
        <f>IF(ISBLANK('Model Performance Data'!$D$10),"-",'Model Performance Data'!$D$10)</f>
        <v>Percentage</v>
      </c>
      <c r="F71" s="38" t="str">
        <f>IF(ISBLANK('Model Performance Data'!$E$10),"-",'Model Performance Data'!$E$10)</f>
        <v>Active</v>
      </c>
      <c r="G71" s="38" t="str">
        <f>IF(ISBLANK('Model Performance Data'!$F$10),"-",'Model Performance Data'!$F$10)</f>
        <v>-</v>
      </c>
      <c r="H71" s="38">
        <v>3</v>
      </c>
      <c r="I71" s="38">
        <v>2</v>
      </c>
      <c r="J71" s="38" t="str">
        <f t="shared" si="2"/>
        <v>32</v>
      </c>
      <c r="K71" s="38" t="str">
        <f>IF(ISBLANK('Model Performance Data'!$L$10),"-",'Model Performance Data'!$L$10)</f>
        <v>Annual</v>
      </c>
      <c r="L71" s="38" t="e">
        <f>IF(ISBLANK('Model Performance Data'!#REF!),"-",'Model Performance Data'!#REF!)</f>
        <v>#REF!</v>
      </c>
      <c r="M71" s="43">
        <f>IF(ISNA(SUMIFS(INDEX('Model Performance Data'!$O$8:$DY$56,0,MATCH(CONCATENATE($J71,M$6),'Model Performance Data'!$O$6:$DY$6,0)),'Model Performance Data'!$B$8:$B$56,$C71,'Model Performance Data'!$C$8:$C$56,$D71)),"-",SUMIFS(INDEX('Model Performance Data'!$O$8:$DY$56,0,MATCH(CONCATENATE($J71,M$6),'Model Performance Data'!$O$6:$DY$6,0)),'Model Performance Data'!$B$8:$B$56,$C71,'Model Performance Data'!$C$8:$C$56,$D71))</f>
        <v>0</v>
      </c>
      <c r="N71" s="43">
        <f>IF(ISNA(SUMIFS(INDEX('Model Performance Data'!$O$8:$DY$56,0,MATCH(CONCATENATE($J71,N$6),'Model Performance Data'!$O$6:$DY$6,0)),'Model Performance Data'!$B$8:$B$56,$C71,'Model Performance Data'!$C$8:$C$56,$D71)),"-",SUMIFS(INDEX('Model Performance Data'!$O$8:$DY$56,0,MATCH(CONCATENATE($J71,N$6),'Model Performance Data'!$O$6:$DY$6,0)),'Model Performance Data'!$B$8:$B$56,$C71,'Model Performance Data'!$C$8:$C$56,$D71))</f>
        <v>0</v>
      </c>
      <c r="O71" s="154">
        <f>IF(ISNA(SUMIFS(INDEX('Model Performance Data'!$O$8:$DY$56,0,MATCH(CONCATENATE($J71,O$6),'Model Performance Data'!$O$6:$DY$6,0)),'Model Performance Data'!$B$8:$B$56,$C71,'Model Performance Data'!$C$8:$C$56,$D71)),"-",SUMIFS(INDEX('Model Performance Data'!$O$8:$DY$56,0,MATCH(CONCATENATE($J71,O$6),'Model Performance Data'!$O$6:$DY$6,0)),'Model Performance Data'!$B$8:$B$56,$C71,'Model Performance Data'!$C$8:$C$56,$D71))</f>
        <v>0</v>
      </c>
    </row>
    <row r="72" spans="2:15" x14ac:dyDescent="0.35">
      <c r="B72" s="37" t="s">
        <v>80</v>
      </c>
      <c r="C72" s="38" t="str">
        <f>IF(ISBLANK('Model Performance Data'!$B$10),"-",'Model Performance Data'!$B$10)</f>
        <v>Utilization</v>
      </c>
      <c r="D72" s="38" t="str">
        <f>IF(ISBLANK('Model Performance Data'!$C$10),"-",'Model Performance Data'!$C$10)</f>
        <v>30 Day Psychiatric Inpatient Readmission</v>
      </c>
      <c r="E72" s="38" t="str">
        <f>IF(ISBLANK('Model Performance Data'!$D$10),"-",'Model Performance Data'!$D$10)</f>
        <v>Percentage</v>
      </c>
      <c r="F72" s="38" t="str">
        <f>IF(ISBLANK('Model Performance Data'!$E$10),"-",'Model Performance Data'!$E$10)</f>
        <v>Active</v>
      </c>
      <c r="G72" s="38" t="str">
        <f>IF(ISBLANK('Model Performance Data'!$F$10),"-",'Model Performance Data'!$F$10)</f>
        <v>-</v>
      </c>
      <c r="H72" s="38">
        <v>3</v>
      </c>
      <c r="I72" s="38">
        <v>3</v>
      </c>
      <c r="J72" s="38" t="str">
        <f t="shared" si="2"/>
        <v>33</v>
      </c>
      <c r="K72" s="38" t="str">
        <f>IF(ISBLANK('Model Performance Data'!$L$10),"-",'Model Performance Data'!$L$10)</f>
        <v>Annual</v>
      </c>
      <c r="L72" s="38" t="e">
        <f>IF(ISBLANK('Model Performance Data'!#REF!),"-",'Model Performance Data'!#REF!)</f>
        <v>#REF!</v>
      </c>
      <c r="M72" s="43">
        <f>IF(ISNA(SUMIFS(INDEX('Model Performance Data'!$O$8:$DY$56,0,MATCH(CONCATENATE($J72,M$6),'Model Performance Data'!$O$6:$DY$6,0)),'Model Performance Data'!$B$8:$B$56,$C72,'Model Performance Data'!$C$8:$C$56,$D72)),"-",SUMIFS(INDEX('Model Performance Data'!$O$8:$DY$56,0,MATCH(CONCATENATE($J72,M$6),'Model Performance Data'!$O$6:$DY$6,0)),'Model Performance Data'!$B$8:$B$56,$C72,'Model Performance Data'!$C$8:$C$56,$D72))</f>
        <v>0</v>
      </c>
      <c r="N72" s="43">
        <f>IF(ISNA(SUMIFS(INDEX('Model Performance Data'!$O$8:$DY$56,0,MATCH(CONCATENATE($J72,N$6),'Model Performance Data'!$O$6:$DY$6,0)),'Model Performance Data'!$B$8:$B$56,$C72,'Model Performance Data'!$C$8:$C$56,$D72)),"-",SUMIFS(INDEX('Model Performance Data'!$O$8:$DY$56,0,MATCH(CONCATENATE($J72,N$6),'Model Performance Data'!$O$6:$DY$6,0)),'Model Performance Data'!$B$8:$B$56,$C72,'Model Performance Data'!$C$8:$C$56,$D72))</f>
        <v>0</v>
      </c>
      <c r="O72" s="154">
        <f>IF(ISNA(SUMIFS(INDEX('Model Performance Data'!$O$8:$DY$56,0,MATCH(CONCATENATE($J72,O$6),'Model Performance Data'!$O$6:$DY$6,0)),'Model Performance Data'!$B$8:$B$56,$C72,'Model Performance Data'!$C$8:$C$56,$D72)),"-",SUMIFS(INDEX('Model Performance Data'!$O$8:$DY$56,0,MATCH(CONCATENATE($J72,O$6),'Model Performance Data'!$O$6:$DY$6,0)),'Model Performance Data'!$B$8:$B$56,$C72,'Model Performance Data'!$C$8:$C$56,$D72))</f>
        <v>0</v>
      </c>
    </row>
    <row r="73" spans="2:15" x14ac:dyDescent="0.35">
      <c r="B73" s="37" t="s">
        <v>80</v>
      </c>
      <c r="C73" s="38" t="str">
        <f>IF(ISBLANK('Model Performance Data'!$B$10),"-",'Model Performance Data'!$B$10)</f>
        <v>Utilization</v>
      </c>
      <c r="D73" s="38" t="str">
        <f>IF(ISBLANK('Model Performance Data'!$C$10),"-",'Model Performance Data'!$C$10)</f>
        <v>30 Day Psychiatric Inpatient Readmission</v>
      </c>
      <c r="E73" s="38" t="str">
        <f>IF(ISBLANK('Model Performance Data'!$D$10),"-",'Model Performance Data'!$D$10)</f>
        <v>Percentage</v>
      </c>
      <c r="F73" s="38" t="str">
        <f>IF(ISBLANK('Model Performance Data'!$E$10),"-",'Model Performance Data'!$E$10)</f>
        <v>Active</v>
      </c>
      <c r="G73" s="38" t="str">
        <f>IF(ISBLANK('Model Performance Data'!$F$10),"-",'Model Performance Data'!$F$10)</f>
        <v>-</v>
      </c>
      <c r="H73" s="38">
        <v>3</v>
      </c>
      <c r="I73" s="38">
        <v>4</v>
      </c>
      <c r="J73" s="38" t="str">
        <f t="shared" si="2"/>
        <v>34</v>
      </c>
      <c r="K73" s="38" t="str">
        <f>IF(ISBLANK('Model Performance Data'!$L$10),"-",'Model Performance Data'!$L$10)</f>
        <v>Annual</v>
      </c>
      <c r="L73" s="38" t="e">
        <f>IF(ISBLANK('Model Performance Data'!#REF!),"-",'Model Performance Data'!#REF!)</f>
        <v>#REF!</v>
      </c>
      <c r="M73" s="43">
        <f>IF(ISNA(SUMIFS(INDEX('Model Performance Data'!$O$8:$DY$56,0,MATCH(CONCATENATE($J73,M$6),'Model Performance Data'!$O$6:$DY$6,0)),'Model Performance Data'!$B$8:$B$56,$C73,'Model Performance Data'!$C$8:$C$56,$D73)),"-",SUMIFS(INDEX('Model Performance Data'!$O$8:$DY$56,0,MATCH(CONCATENATE($J73,M$6),'Model Performance Data'!$O$6:$DY$6,0)),'Model Performance Data'!$B$8:$B$56,$C73,'Model Performance Data'!$C$8:$C$56,$D73))</f>
        <v>0</v>
      </c>
      <c r="N73" s="43">
        <f>IF(ISNA(SUMIFS(INDEX('Model Performance Data'!$O$8:$DY$56,0,MATCH(CONCATENATE($J73,N$6),'Model Performance Data'!$O$6:$DY$6,0)),'Model Performance Data'!$B$8:$B$56,$C73,'Model Performance Data'!$C$8:$C$56,$D73)),"-",SUMIFS(INDEX('Model Performance Data'!$O$8:$DY$56,0,MATCH(CONCATENATE($J73,N$6),'Model Performance Data'!$O$6:$DY$6,0)),'Model Performance Data'!$B$8:$B$56,$C73,'Model Performance Data'!$C$8:$C$56,$D73))</f>
        <v>0</v>
      </c>
      <c r="O73" s="154">
        <f>IF(ISNA(SUMIFS(INDEX('Model Performance Data'!$O$8:$DY$56,0,MATCH(CONCATENATE($J73,O$6),'Model Performance Data'!$O$6:$DY$6,0)),'Model Performance Data'!$B$8:$B$56,$C73,'Model Performance Data'!$C$8:$C$56,$D73)),"-",SUMIFS(INDEX('Model Performance Data'!$O$8:$DY$56,0,MATCH(CONCATENATE($J73,O$6),'Model Performance Data'!$O$6:$DY$6,0)),'Model Performance Data'!$B$8:$B$56,$C73,'Model Performance Data'!$C$8:$C$56,$D73))</f>
        <v>0</v>
      </c>
    </row>
    <row r="74" spans="2:15" x14ac:dyDescent="0.35">
      <c r="B74" s="37" t="s">
        <v>80</v>
      </c>
      <c r="C74" s="38" t="str">
        <f>IF(ISBLANK('Model Performance Data'!$B$10),"-",'Model Performance Data'!$B$10)</f>
        <v>Utilization</v>
      </c>
      <c r="D74" s="38" t="str">
        <f>IF(ISBLANK('Model Performance Data'!$C$10),"-",'Model Performance Data'!$C$10)</f>
        <v>30 Day Psychiatric Inpatient Readmission</v>
      </c>
      <c r="E74" s="38" t="str">
        <f>IF(ISBLANK('Model Performance Data'!$D$10),"-",'Model Performance Data'!$D$10)</f>
        <v>Percentage</v>
      </c>
      <c r="F74" s="38" t="str">
        <f>IF(ISBLANK('Model Performance Data'!$E$10),"-",'Model Performance Data'!$E$10)</f>
        <v>Active</v>
      </c>
      <c r="G74" s="38" t="str">
        <f>IF(ISBLANK('Model Performance Data'!$F$10),"-",'Model Performance Data'!$F$10)</f>
        <v>-</v>
      </c>
      <c r="H74" s="38">
        <v>3</v>
      </c>
      <c r="I74" s="38">
        <v>5</v>
      </c>
      <c r="J74" s="38" t="str">
        <f t="shared" si="2"/>
        <v>35</v>
      </c>
      <c r="K74" s="38" t="str">
        <f>IF(ISBLANK('Model Performance Data'!$L$10),"-",'Model Performance Data'!$L$10)</f>
        <v>Annual</v>
      </c>
      <c r="L74" s="38" t="e">
        <f>IF(ISBLANK('Model Performance Data'!#REF!),"-",'Model Performance Data'!#REF!)</f>
        <v>#REF!</v>
      </c>
      <c r="M74" s="43">
        <f>IF(ISNA(SUMIFS(INDEX('Model Performance Data'!$O$8:$DY$56,0,MATCH(CONCATENATE($J74,M$6),'Model Performance Data'!$O$6:$DY$6,0)),'Model Performance Data'!$B$8:$B$56,$C74,'Model Performance Data'!$C$8:$C$56,$D74)),"-",SUMIFS(INDEX('Model Performance Data'!$O$8:$DY$56,0,MATCH(CONCATENATE($J74,M$6),'Model Performance Data'!$O$6:$DY$6,0)),'Model Performance Data'!$B$8:$B$56,$C74,'Model Performance Data'!$C$8:$C$56,$D74))</f>
        <v>0</v>
      </c>
      <c r="N74" s="43">
        <f>IF(ISNA(SUMIFS(INDEX('Model Performance Data'!$O$8:$DY$56,0,MATCH(CONCATENATE($J74,N$6),'Model Performance Data'!$O$6:$DY$6,0)),'Model Performance Data'!$B$8:$B$56,$C74,'Model Performance Data'!$C$8:$C$56,$D74)),"-",SUMIFS(INDEX('Model Performance Data'!$O$8:$DY$56,0,MATCH(CONCATENATE($J74,N$6),'Model Performance Data'!$O$6:$DY$6,0)),'Model Performance Data'!$B$8:$B$56,$C74,'Model Performance Data'!$C$8:$C$56,$D74))</f>
        <v>0</v>
      </c>
      <c r="O74" s="154">
        <f>IF(ISNA(SUMIFS(INDEX('Model Performance Data'!$O$8:$DY$56,0,MATCH(CONCATENATE($J74,O$6),'Model Performance Data'!$O$6:$DY$6,0)),'Model Performance Data'!$B$8:$B$56,$C74,'Model Performance Data'!$C$8:$C$56,$D74)),"-",SUMIFS(INDEX('Model Performance Data'!$O$8:$DY$56,0,MATCH(CONCATENATE($J74,O$6),'Model Performance Data'!$O$6:$DY$6,0)),'Model Performance Data'!$B$8:$B$56,$C74,'Model Performance Data'!$C$8:$C$56,$D74))</f>
        <v>0</v>
      </c>
    </row>
    <row r="75" spans="2:15" x14ac:dyDescent="0.35">
      <c r="B75" s="37" t="s">
        <v>80</v>
      </c>
      <c r="C75" s="38" t="str">
        <f>IF(ISBLANK('Model Performance Data'!$B$10),"-",'Model Performance Data'!$B$10)</f>
        <v>Utilization</v>
      </c>
      <c r="D75" s="38" t="str">
        <f>IF(ISBLANK('Model Performance Data'!$C$10),"-",'Model Performance Data'!$C$10)</f>
        <v>30 Day Psychiatric Inpatient Readmission</v>
      </c>
      <c r="E75" s="38" t="str">
        <f>IF(ISBLANK('Model Performance Data'!$D$10),"-",'Model Performance Data'!$D$10)</f>
        <v>Percentage</v>
      </c>
      <c r="F75" s="38" t="str">
        <f>IF(ISBLANK('Model Performance Data'!$E$10),"-",'Model Performance Data'!$E$10)</f>
        <v>Active</v>
      </c>
      <c r="G75" s="38" t="str">
        <f>IF(ISBLANK('Model Performance Data'!$F$10),"-",'Model Performance Data'!$F$10)</f>
        <v>-</v>
      </c>
      <c r="H75" s="38">
        <v>3</v>
      </c>
      <c r="I75" s="38" t="s">
        <v>65</v>
      </c>
      <c r="J75" s="38" t="str">
        <f t="shared" si="2"/>
        <v>3Goal</v>
      </c>
      <c r="K75" s="38" t="str">
        <f>IF(ISBLANK('Model Performance Data'!$L$10),"-",'Model Performance Data'!$L$10)</f>
        <v>Annual</v>
      </c>
      <c r="L75" s="38" t="e">
        <f>IF(ISBLANK('Model Performance Data'!#REF!),"-",'Model Performance Data'!#REF!)</f>
        <v>#REF!</v>
      </c>
      <c r="M75" s="43" t="str">
        <f>IF(ISNA(SUMIFS(INDEX('Model Performance Data'!$O$8:$DY$56,0,MATCH(CONCATENATE($J75,M$6),'Model Performance Data'!$O$6:$DY$6,0)),'Model Performance Data'!$B$8:$B$56,$C75,'Model Performance Data'!$C$8:$C$56,$D75)),"-",SUMIFS(INDEX('Model Performance Data'!$O$8:$DY$56,0,MATCH(CONCATENATE($J75,M$6),'Model Performance Data'!$O$6:$DY$6,0)),'Model Performance Data'!$B$8:$B$56,$C75,'Model Performance Data'!$C$8:$C$56,$D75))</f>
        <v>-</v>
      </c>
      <c r="N75" s="43" t="str">
        <f>IF(ISNA(SUMIFS(INDEX('Model Performance Data'!$O$8:$DY$56,0,MATCH(CONCATENATE($J75,N$6),'Model Performance Data'!$O$6:$DY$6,0)),'Model Performance Data'!$B$8:$B$56,$C75,'Model Performance Data'!$C$8:$C$56,$D75)),"-",SUMIFS(INDEX('Model Performance Data'!$O$8:$DY$56,0,MATCH(CONCATENATE($J75,N$6),'Model Performance Data'!$O$6:$DY$6,0)),'Model Performance Data'!$B$8:$B$56,$C75,'Model Performance Data'!$C$8:$C$56,$D75))</f>
        <v>-</v>
      </c>
      <c r="O75" s="154">
        <f>IF(ISNA(SUMIFS(INDEX('Model Performance Data'!$O$8:$DY$56,0,MATCH(CONCATENATE($J75,O$6),'Model Performance Data'!$O$6:$DY$6,0)),'Model Performance Data'!$B$8:$B$56,$C75,'Model Performance Data'!$C$8:$C$56,$D75)),"-",SUMIFS(INDEX('Model Performance Data'!$O$8:$DY$56,0,MATCH(CONCATENATE($J75,O$6),'Model Performance Data'!$O$6:$DY$6,0)),'Model Performance Data'!$B$8:$B$56,$C75,'Model Performance Data'!$C$8:$C$56,$D75))</f>
        <v>0</v>
      </c>
    </row>
    <row r="76" spans="2:15" x14ac:dyDescent="0.35">
      <c r="B76" s="37" t="s">
        <v>80</v>
      </c>
      <c r="C76" s="38" t="str">
        <f>IF(ISBLANK('Model Performance Data'!$B$10),"-",'Model Performance Data'!$B$10)</f>
        <v>Utilization</v>
      </c>
      <c r="D76" s="38" t="str">
        <f>IF(ISBLANK('Model Performance Data'!$C$10),"-",'Model Performance Data'!$C$10)</f>
        <v>30 Day Psychiatric Inpatient Readmission</v>
      </c>
      <c r="E76" s="38" t="str">
        <f>IF(ISBLANK('Model Performance Data'!$D$10),"-",'Model Performance Data'!$D$10)</f>
        <v>Percentage</v>
      </c>
      <c r="F76" s="38" t="str">
        <f>IF(ISBLANK('Model Performance Data'!$E$10),"-",'Model Performance Data'!$E$10)</f>
        <v>Active</v>
      </c>
      <c r="G76" s="38" t="str">
        <f>IF(ISBLANK('Model Performance Data'!$F$10),"-",'Model Performance Data'!$F$10)</f>
        <v>-</v>
      </c>
      <c r="H76" s="38">
        <v>4</v>
      </c>
      <c r="I76" s="38">
        <v>1</v>
      </c>
      <c r="J76" s="38" t="str">
        <f t="shared" ref="J76:J81" si="5">CONCATENATE(H76,I76)</f>
        <v>41</v>
      </c>
      <c r="K76" s="38" t="str">
        <f>IF(ISBLANK('Model Performance Data'!$L$10),"-",'Model Performance Data'!$L$10)</f>
        <v>Annual</v>
      </c>
      <c r="L76" s="38" t="e">
        <f>IF(ISBLANK('Model Performance Data'!#REF!),"-",'Model Performance Data'!#REF!)</f>
        <v>#REF!</v>
      </c>
      <c r="M76" s="43">
        <f>IF(ISNA(SUMIFS(INDEX('Model Performance Data'!$O$8:$DY$56,0,MATCH(CONCATENATE($J76,M$6),'Model Performance Data'!$O$6:$DY$6,0)),'Model Performance Data'!$B$8:$B$56,$C76,'Model Performance Data'!$C$8:$C$56,$D76)),"-",SUMIFS(INDEX('Model Performance Data'!$O$8:$DY$56,0,MATCH(CONCATENATE($J76,M$6),'Model Performance Data'!$O$6:$DY$6,0)),'Model Performance Data'!$B$8:$B$56,$C76,'Model Performance Data'!$C$8:$C$56,$D76))</f>
        <v>0</v>
      </c>
      <c r="N76" s="43">
        <f>IF(ISNA(SUMIFS(INDEX('Model Performance Data'!$O$8:$DY$56,0,MATCH(CONCATENATE($J76,N$6),'Model Performance Data'!$O$6:$DY$6,0)),'Model Performance Data'!$B$8:$B$56,$C76,'Model Performance Data'!$C$8:$C$56,$D76)),"-",SUMIFS(INDEX('Model Performance Data'!$O$8:$DY$56,0,MATCH(CONCATENATE($J76,N$6),'Model Performance Data'!$O$6:$DY$6,0)),'Model Performance Data'!$B$8:$B$56,$C76,'Model Performance Data'!$C$8:$C$56,$D76))</f>
        <v>0</v>
      </c>
      <c r="O76" s="154">
        <f>IF(ISNA(SUMIFS(INDEX('Model Performance Data'!$O$8:$DY$56,0,MATCH(CONCATENATE($J76,O$6),'Model Performance Data'!$O$6:$DY$6,0)),'Model Performance Data'!$B$8:$B$56,$C76,'Model Performance Data'!$C$8:$C$56,$D76)),"-",SUMIFS(INDEX('Model Performance Data'!$O$8:$DY$56,0,MATCH(CONCATENATE($J76,O$6),'Model Performance Data'!$O$6:$DY$6,0)),'Model Performance Data'!$B$8:$B$56,$C76,'Model Performance Data'!$C$8:$C$56,$D76))</f>
        <v>0</v>
      </c>
    </row>
    <row r="77" spans="2:15" x14ac:dyDescent="0.35">
      <c r="B77" s="37" t="s">
        <v>80</v>
      </c>
      <c r="C77" s="38" t="str">
        <f>IF(ISBLANK('Model Performance Data'!$B$10),"-",'Model Performance Data'!$B$10)</f>
        <v>Utilization</v>
      </c>
      <c r="D77" s="38" t="str">
        <f>IF(ISBLANK('Model Performance Data'!$C$10),"-",'Model Performance Data'!$C$10)</f>
        <v>30 Day Psychiatric Inpatient Readmission</v>
      </c>
      <c r="E77" s="38" t="str">
        <f>IF(ISBLANK('Model Performance Data'!$D$10),"-",'Model Performance Data'!$D$10)</f>
        <v>Percentage</v>
      </c>
      <c r="F77" s="38" t="str">
        <f>IF(ISBLANK('Model Performance Data'!$E$10),"-",'Model Performance Data'!$E$10)</f>
        <v>Active</v>
      </c>
      <c r="G77" s="38" t="str">
        <f>IF(ISBLANK('Model Performance Data'!$F$10),"-",'Model Performance Data'!$F$10)</f>
        <v>-</v>
      </c>
      <c r="H77" s="38">
        <v>4</v>
      </c>
      <c r="I77" s="38">
        <v>2</v>
      </c>
      <c r="J77" s="38" t="str">
        <f t="shared" si="5"/>
        <v>42</v>
      </c>
      <c r="K77" s="38" t="str">
        <f>IF(ISBLANK('Model Performance Data'!$L$10),"-",'Model Performance Data'!$L$10)</f>
        <v>Annual</v>
      </c>
      <c r="L77" s="38" t="e">
        <f>IF(ISBLANK('Model Performance Data'!#REF!),"-",'Model Performance Data'!#REF!)</f>
        <v>#REF!</v>
      </c>
      <c r="M77" s="43">
        <f>IF(ISNA(SUMIFS(INDEX('Model Performance Data'!$O$8:$DY$56,0,MATCH(CONCATENATE($J77,M$6),'Model Performance Data'!$O$6:$DY$6,0)),'Model Performance Data'!$B$8:$B$56,$C77,'Model Performance Data'!$C$8:$C$56,$D77)),"-",SUMIFS(INDEX('Model Performance Data'!$O$8:$DY$56,0,MATCH(CONCATENATE($J77,M$6),'Model Performance Data'!$O$6:$DY$6,0)),'Model Performance Data'!$B$8:$B$56,$C77,'Model Performance Data'!$C$8:$C$56,$D77))</f>
        <v>0</v>
      </c>
      <c r="N77" s="43">
        <f>IF(ISNA(SUMIFS(INDEX('Model Performance Data'!$O$8:$DY$56,0,MATCH(CONCATENATE($J77,N$6),'Model Performance Data'!$O$6:$DY$6,0)),'Model Performance Data'!$B$8:$B$56,$C77,'Model Performance Data'!$C$8:$C$56,$D77)),"-",SUMIFS(INDEX('Model Performance Data'!$O$8:$DY$56,0,MATCH(CONCATENATE($J77,N$6),'Model Performance Data'!$O$6:$DY$6,0)),'Model Performance Data'!$B$8:$B$56,$C77,'Model Performance Data'!$C$8:$C$56,$D77))</f>
        <v>0</v>
      </c>
      <c r="O77" s="154">
        <f>IF(ISNA(SUMIFS(INDEX('Model Performance Data'!$O$8:$DY$56,0,MATCH(CONCATENATE($J77,O$6),'Model Performance Data'!$O$6:$DY$6,0)),'Model Performance Data'!$B$8:$B$56,$C77,'Model Performance Data'!$C$8:$C$56,$D77)),"-",SUMIFS(INDEX('Model Performance Data'!$O$8:$DY$56,0,MATCH(CONCATENATE($J77,O$6),'Model Performance Data'!$O$6:$DY$6,0)),'Model Performance Data'!$B$8:$B$56,$C77,'Model Performance Data'!$C$8:$C$56,$D77))</f>
        <v>0</v>
      </c>
    </row>
    <row r="78" spans="2:15" x14ac:dyDescent="0.35">
      <c r="B78" s="37" t="s">
        <v>80</v>
      </c>
      <c r="C78" s="38" t="str">
        <f>IF(ISBLANK('Model Performance Data'!$B$10),"-",'Model Performance Data'!$B$10)</f>
        <v>Utilization</v>
      </c>
      <c r="D78" s="38" t="str">
        <f>IF(ISBLANK('Model Performance Data'!$C$10),"-",'Model Performance Data'!$C$10)</f>
        <v>30 Day Psychiatric Inpatient Readmission</v>
      </c>
      <c r="E78" s="38" t="str">
        <f>IF(ISBLANK('Model Performance Data'!$D$10),"-",'Model Performance Data'!$D$10)</f>
        <v>Percentage</v>
      </c>
      <c r="F78" s="38" t="str">
        <f>IF(ISBLANK('Model Performance Data'!$E$10),"-",'Model Performance Data'!$E$10)</f>
        <v>Active</v>
      </c>
      <c r="G78" s="38" t="str">
        <f>IF(ISBLANK('Model Performance Data'!$F$10),"-",'Model Performance Data'!$F$10)</f>
        <v>-</v>
      </c>
      <c r="H78" s="38">
        <v>4</v>
      </c>
      <c r="I78" s="38">
        <v>3</v>
      </c>
      <c r="J78" s="38" t="str">
        <f t="shared" si="5"/>
        <v>43</v>
      </c>
      <c r="K78" s="38" t="str">
        <f>IF(ISBLANK('Model Performance Data'!$L$10),"-",'Model Performance Data'!$L$10)</f>
        <v>Annual</v>
      </c>
      <c r="L78" s="38" t="e">
        <f>IF(ISBLANK('Model Performance Data'!#REF!),"-",'Model Performance Data'!#REF!)</f>
        <v>#REF!</v>
      </c>
      <c r="M78" s="43">
        <f>IF(ISNA(SUMIFS(INDEX('Model Performance Data'!$O$8:$DY$56,0,MATCH(CONCATENATE($J78,M$6),'Model Performance Data'!$O$6:$DY$6,0)),'Model Performance Data'!$B$8:$B$56,$C78,'Model Performance Data'!$C$8:$C$56,$D78)),"-",SUMIFS(INDEX('Model Performance Data'!$O$8:$DY$56,0,MATCH(CONCATENATE($J78,M$6),'Model Performance Data'!$O$6:$DY$6,0)),'Model Performance Data'!$B$8:$B$56,$C78,'Model Performance Data'!$C$8:$C$56,$D78))</f>
        <v>0</v>
      </c>
      <c r="N78" s="43">
        <f>IF(ISNA(SUMIFS(INDEX('Model Performance Data'!$O$8:$DY$56,0,MATCH(CONCATENATE($J78,N$6),'Model Performance Data'!$O$6:$DY$6,0)),'Model Performance Data'!$B$8:$B$56,$C78,'Model Performance Data'!$C$8:$C$56,$D78)),"-",SUMIFS(INDEX('Model Performance Data'!$O$8:$DY$56,0,MATCH(CONCATENATE($J78,N$6),'Model Performance Data'!$O$6:$DY$6,0)),'Model Performance Data'!$B$8:$B$56,$C78,'Model Performance Data'!$C$8:$C$56,$D78))</f>
        <v>0</v>
      </c>
      <c r="O78" s="154">
        <f>IF(ISNA(SUMIFS(INDEX('Model Performance Data'!$O$8:$DY$56,0,MATCH(CONCATENATE($J78,O$6),'Model Performance Data'!$O$6:$DY$6,0)),'Model Performance Data'!$B$8:$B$56,$C78,'Model Performance Data'!$C$8:$C$56,$D78)),"-",SUMIFS(INDEX('Model Performance Data'!$O$8:$DY$56,0,MATCH(CONCATENATE($J78,O$6),'Model Performance Data'!$O$6:$DY$6,0)),'Model Performance Data'!$B$8:$B$56,$C78,'Model Performance Data'!$C$8:$C$56,$D78))</f>
        <v>0</v>
      </c>
    </row>
    <row r="79" spans="2:15" x14ac:dyDescent="0.35">
      <c r="B79" s="37" t="s">
        <v>80</v>
      </c>
      <c r="C79" s="38" t="str">
        <f>IF(ISBLANK('Model Performance Data'!$B$10),"-",'Model Performance Data'!$B$10)</f>
        <v>Utilization</v>
      </c>
      <c r="D79" s="38" t="str">
        <f>IF(ISBLANK('Model Performance Data'!$C$10),"-",'Model Performance Data'!$C$10)</f>
        <v>30 Day Psychiatric Inpatient Readmission</v>
      </c>
      <c r="E79" s="38" t="str">
        <f>IF(ISBLANK('Model Performance Data'!$D$10),"-",'Model Performance Data'!$D$10)</f>
        <v>Percentage</v>
      </c>
      <c r="F79" s="38" t="str">
        <f>IF(ISBLANK('Model Performance Data'!$E$10),"-",'Model Performance Data'!$E$10)</f>
        <v>Active</v>
      </c>
      <c r="G79" s="38" t="str">
        <f>IF(ISBLANK('Model Performance Data'!$F$10),"-",'Model Performance Data'!$F$10)</f>
        <v>-</v>
      </c>
      <c r="H79" s="38">
        <v>4</v>
      </c>
      <c r="I79" s="38">
        <v>4</v>
      </c>
      <c r="J79" s="38" t="str">
        <f t="shared" si="5"/>
        <v>44</v>
      </c>
      <c r="K79" s="38" t="str">
        <f>IF(ISBLANK('Model Performance Data'!$L$10),"-",'Model Performance Data'!$L$10)</f>
        <v>Annual</v>
      </c>
      <c r="L79" s="38" t="e">
        <f>IF(ISBLANK('Model Performance Data'!#REF!),"-",'Model Performance Data'!#REF!)</f>
        <v>#REF!</v>
      </c>
      <c r="M79" s="43">
        <f>IF(ISNA(SUMIFS(INDEX('Model Performance Data'!$O$8:$DY$56,0,MATCH(CONCATENATE($J79,M$6),'Model Performance Data'!$O$6:$DY$6,0)),'Model Performance Data'!$B$8:$B$56,$C79,'Model Performance Data'!$C$8:$C$56,$D79)),"-",SUMIFS(INDEX('Model Performance Data'!$O$8:$DY$56,0,MATCH(CONCATENATE($J79,M$6),'Model Performance Data'!$O$6:$DY$6,0)),'Model Performance Data'!$B$8:$B$56,$C79,'Model Performance Data'!$C$8:$C$56,$D79))</f>
        <v>0</v>
      </c>
      <c r="N79" s="43">
        <f>IF(ISNA(SUMIFS(INDEX('Model Performance Data'!$O$8:$DY$56,0,MATCH(CONCATENATE($J79,N$6),'Model Performance Data'!$O$6:$DY$6,0)),'Model Performance Data'!$B$8:$B$56,$C79,'Model Performance Data'!$C$8:$C$56,$D79)),"-",SUMIFS(INDEX('Model Performance Data'!$O$8:$DY$56,0,MATCH(CONCATENATE($J79,N$6),'Model Performance Data'!$O$6:$DY$6,0)),'Model Performance Data'!$B$8:$B$56,$C79,'Model Performance Data'!$C$8:$C$56,$D79))</f>
        <v>0</v>
      </c>
      <c r="O79" s="154">
        <f>IF(ISNA(SUMIFS(INDEX('Model Performance Data'!$O$8:$DY$56,0,MATCH(CONCATENATE($J79,O$6),'Model Performance Data'!$O$6:$DY$6,0)),'Model Performance Data'!$B$8:$B$56,$C79,'Model Performance Data'!$C$8:$C$56,$D79)),"-",SUMIFS(INDEX('Model Performance Data'!$O$8:$DY$56,0,MATCH(CONCATENATE($J79,O$6),'Model Performance Data'!$O$6:$DY$6,0)),'Model Performance Data'!$B$8:$B$56,$C79,'Model Performance Data'!$C$8:$C$56,$D79))</f>
        <v>0</v>
      </c>
    </row>
    <row r="80" spans="2:15" x14ac:dyDescent="0.35">
      <c r="B80" s="37" t="s">
        <v>80</v>
      </c>
      <c r="C80" s="38" t="str">
        <f>IF(ISBLANK('Model Performance Data'!$B$10),"-",'Model Performance Data'!$B$10)</f>
        <v>Utilization</v>
      </c>
      <c r="D80" s="38" t="str">
        <f>IF(ISBLANK('Model Performance Data'!$C$10),"-",'Model Performance Data'!$C$10)</f>
        <v>30 Day Psychiatric Inpatient Readmission</v>
      </c>
      <c r="E80" s="38" t="str">
        <f>IF(ISBLANK('Model Performance Data'!$D$10),"-",'Model Performance Data'!$D$10)</f>
        <v>Percentage</v>
      </c>
      <c r="F80" s="38" t="str">
        <f>IF(ISBLANK('Model Performance Data'!$E$10),"-",'Model Performance Data'!$E$10)</f>
        <v>Active</v>
      </c>
      <c r="G80" s="38" t="str">
        <f>IF(ISBLANK('Model Performance Data'!$F$10),"-",'Model Performance Data'!$F$10)</f>
        <v>-</v>
      </c>
      <c r="H80" s="38">
        <v>4</v>
      </c>
      <c r="I80" s="38">
        <v>5</v>
      </c>
      <c r="J80" s="38" t="str">
        <f t="shared" si="5"/>
        <v>45</v>
      </c>
      <c r="K80" s="38" t="str">
        <f>IF(ISBLANK('Model Performance Data'!$L$10),"-",'Model Performance Data'!$L$10)</f>
        <v>Annual</v>
      </c>
      <c r="L80" s="38" t="e">
        <f>IF(ISBLANK('Model Performance Data'!#REF!),"-",'Model Performance Data'!#REF!)</f>
        <v>#REF!</v>
      </c>
      <c r="M80" s="43">
        <f>IF(ISNA(SUMIFS(INDEX('Model Performance Data'!$O$8:$DY$56,0,MATCH(CONCATENATE($J80,M$6),'Model Performance Data'!$O$6:$DY$6,0)),'Model Performance Data'!$B$8:$B$56,$C80,'Model Performance Data'!$C$8:$C$56,$D80)),"-",SUMIFS(INDEX('Model Performance Data'!$O$8:$DY$56,0,MATCH(CONCATENATE($J80,M$6),'Model Performance Data'!$O$6:$DY$6,0)),'Model Performance Data'!$B$8:$B$56,$C80,'Model Performance Data'!$C$8:$C$56,$D80))</f>
        <v>0</v>
      </c>
      <c r="N80" s="43">
        <f>IF(ISNA(SUMIFS(INDEX('Model Performance Data'!$O$8:$DY$56,0,MATCH(CONCATENATE($J80,N$6),'Model Performance Data'!$O$6:$DY$6,0)),'Model Performance Data'!$B$8:$B$56,$C80,'Model Performance Data'!$C$8:$C$56,$D80)),"-",SUMIFS(INDEX('Model Performance Data'!$O$8:$DY$56,0,MATCH(CONCATENATE($J80,N$6),'Model Performance Data'!$O$6:$DY$6,0)),'Model Performance Data'!$B$8:$B$56,$C80,'Model Performance Data'!$C$8:$C$56,$D80))</f>
        <v>0</v>
      </c>
      <c r="O80" s="154">
        <f>IF(ISNA(SUMIFS(INDEX('Model Performance Data'!$O$8:$DY$56,0,MATCH(CONCATENATE($J80,O$6),'Model Performance Data'!$O$6:$DY$6,0)),'Model Performance Data'!$B$8:$B$56,$C80,'Model Performance Data'!$C$8:$C$56,$D80)),"-",SUMIFS(INDEX('Model Performance Data'!$O$8:$DY$56,0,MATCH(CONCATENATE($J80,O$6),'Model Performance Data'!$O$6:$DY$6,0)),'Model Performance Data'!$B$8:$B$56,$C80,'Model Performance Data'!$C$8:$C$56,$D80))</f>
        <v>0</v>
      </c>
    </row>
    <row r="81" spans="2:15" x14ac:dyDescent="0.35">
      <c r="B81" s="37" t="s">
        <v>80</v>
      </c>
      <c r="C81" s="38" t="str">
        <f>IF(ISBLANK('Model Performance Data'!$B$10),"-",'Model Performance Data'!$B$10)</f>
        <v>Utilization</v>
      </c>
      <c r="D81" s="38" t="str">
        <f>IF(ISBLANK('Model Performance Data'!$C$10),"-",'Model Performance Data'!$C$10)</f>
        <v>30 Day Psychiatric Inpatient Readmission</v>
      </c>
      <c r="E81" s="38" t="str">
        <f>IF(ISBLANK('Model Performance Data'!$D$10),"-",'Model Performance Data'!$D$10)</f>
        <v>Percentage</v>
      </c>
      <c r="F81" s="38" t="str">
        <f>IF(ISBLANK('Model Performance Data'!$E$10),"-",'Model Performance Data'!$E$10)</f>
        <v>Active</v>
      </c>
      <c r="G81" s="38" t="str">
        <f>IF(ISBLANK('Model Performance Data'!$F$10),"-",'Model Performance Data'!$F$10)</f>
        <v>-</v>
      </c>
      <c r="H81" s="38">
        <v>4</v>
      </c>
      <c r="I81" s="38" t="s">
        <v>65</v>
      </c>
      <c r="J81" s="38" t="str">
        <f t="shared" si="5"/>
        <v>4Goal</v>
      </c>
      <c r="K81" s="38" t="str">
        <f>IF(ISBLANK('Model Performance Data'!$L$10),"-",'Model Performance Data'!$L$10)</f>
        <v>Annual</v>
      </c>
      <c r="L81" s="38" t="e">
        <f>IF(ISBLANK('Model Performance Data'!#REF!),"-",'Model Performance Data'!#REF!)</f>
        <v>#REF!</v>
      </c>
      <c r="M81" s="43" t="str">
        <f>IF(ISNA(SUMIFS(INDEX('Model Performance Data'!$O$8:$DY$56,0,MATCH(CONCATENATE($J81,M$6),'Model Performance Data'!$O$6:$DY$6,0)),'Model Performance Data'!$B$8:$B$56,$C81,'Model Performance Data'!$C$8:$C$56,$D81)),"-",SUMIFS(INDEX('Model Performance Data'!$O$8:$DY$56,0,MATCH(CONCATENATE($J81,M$6),'Model Performance Data'!$O$6:$DY$6,0)),'Model Performance Data'!$B$8:$B$56,$C81,'Model Performance Data'!$C$8:$C$56,$D81))</f>
        <v>-</v>
      </c>
      <c r="N81" s="43" t="str">
        <f>IF(ISNA(SUMIFS(INDEX('Model Performance Data'!$O$8:$DY$56,0,MATCH(CONCATENATE($J81,N$6),'Model Performance Data'!$O$6:$DY$6,0)),'Model Performance Data'!$B$8:$B$56,$C81,'Model Performance Data'!$C$8:$C$56,$D81)),"-",SUMIFS(INDEX('Model Performance Data'!$O$8:$DY$56,0,MATCH(CONCATENATE($J81,N$6),'Model Performance Data'!$O$6:$DY$6,0)),'Model Performance Data'!$B$8:$B$56,$C81,'Model Performance Data'!$C$8:$C$56,$D81))</f>
        <v>-</v>
      </c>
      <c r="O81" s="154">
        <f>IF(ISNA(SUMIFS(INDEX('Model Performance Data'!$O$8:$DY$56,0,MATCH(CONCATENATE($J81,O$6),'Model Performance Data'!$O$6:$DY$6,0)),'Model Performance Data'!$B$8:$B$56,$C81,'Model Performance Data'!$C$8:$C$56,$D81)),"-",SUMIFS(INDEX('Model Performance Data'!$O$8:$DY$56,0,MATCH(CONCATENATE($J81,O$6),'Model Performance Data'!$O$6:$DY$6,0)),'Model Performance Data'!$B$8:$B$56,$C81,'Model Performance Data'!$C$8:$C$56,$D81))</f>
        <v>0</v>
      </c>
    </row>
    <row r="82" spans="2:15" x14ac:dyDescent="0.35">
      <c r="B82" s="37" t="s">
        <v>80</v>
      </c>
      <c r="C82" s="38" t="str">
        <f>IF(ISBLANK('Model Performance Data'!$B$11),"-",'Model Performance Data'!$B$11)</f>
        <v>Utilization</v>
      </c>
      <c r="D82" s="38" t="str">
        <f>IF(ISBLANK('Model Performance Data'!$C$11),"-",'Model Performance Data'!$C$11)</f>
        <v>Potentially Avoidable ED Visits</v>
      </c>
      <c r="E82" s="38" t="str">
        <f>IF(ISBLANK('Model Performance Data'!$D$11),"-",'Model Performance Data'!$D$11)</f>
        <v>Percentage</v>
      </c>
      <c r="F82" s="38" t="str">
        <f>IF(ISBLANK('Model Performance Data'!$E$11),"-",'Model Performance Data'!$E$11)</f>
        <v>Active</v>
      </c>
      <c r="G82" s="38" t="str">
        <f>IF(ISBLANK('Model Performance Data'!$F$11),"-",'Model Performance Data'!$F$11)</f>
        <v>-</v>
      </c>
      <c r="H82" s="38" t="s">
        <v>64</v>
      </c>
      <c r="I82" s="38" t="s">
        <v>64</v>
      </c>
      <c r="J82" s="38" t="str">
        <f t="shared" si="2"/>
        <v>BaselineBaseline</v>
      </c>
      <c r="K82" s="38" t="str">
        <f>IF(ISBLANK('Model Performance Data'!$L$11),"-",'Model Performance Data'!$L$11)</f>
        <v>Annual</v>
      </c>
      <c r="L82" s="38" t="e">
        <f>IF(ISBLANK('Model Performance Data'!#REF!),"-",'Model Performance Data'!#REF!)</f>
        <v>#REF!</v>
      </c>
      <c r="M82" s="43">
        <f>IF(ISNA(SUMIFS(INDEX('Model Performance Data'!$O$8:$DY$56,0,MATCH(CONCATENATE($J82,M$6),'Model Performance Data'!$O$6:$DY$6,0)),'Model Performance Data'!$B$8:$B$56,$C82,'Model Performance Data'!$C$8:$C$56,$D82)),"-",SUMIFS(INDEX('Model Performance Data'!$O$8:$DY$56,0,MATCH(CONCATENATE($J82,M$6),'Model Performance Data'!$O$6:$DY$6,0)),'Model Performance Data'!$B$8:$B$56,$C82,'Model Performance Data'!$C$8:$C$56,$D82))</f>
        <v>12</v>
      </c>
      <c r="N82" s="43">
        <f>IF(ISNA(SUMIFS(INDEX('Model Performance Data'!$O$8:$DY$56,0,MATCH(CONCATENATE($J82,N$6),'Model Performance Data'!$O$6:$DY$6,0)),'Model Performance Data'!$B$8:$B$56,$C82,'Model Performance Data'!$C$8:$C$56,$D82)),"-",SUMIFS(INDEX('Model Performance Data'!$O$8:$DY$56,0,MATCH(CONCATENATE($J82,N$6),'Model Performance Data'!$O$6:$DY$6,0)),'Model Performance Data'!$B$8:$B$56,$C82,'Model Performance Data'!$C$8:$C$56,$D82))</f>
        <v>100</v>
      </c>
      <c r="O82" s="154">
        <f>IF(ISNA(SUMIFS(INDEX('Model Performance Data'!$O$8:$DY$56,0,MATCH(CONCATENATE($J82,O$6),'Model Performance Data'!$O$6:$DY$6,0)),'Model Performance Data'!$B$8:$B$56,$C82,'Model Performance Data'!$C$8:$C$56,$D82)),"-",SUMIFS(INDEX('Model Performance Data'!$O$8:$DY$56,0,MATCH(CONCATENATE($J82,O$6),'Model Performance Data'!$O$6:$DY$6,0)),'Model Performance Data'!$B$8:$B$56,$C82,'Model Performance Data'!$C$8:$C$56,$D82))</f>
        <v>0.12</v>
      </c>
    </row>
    <row r="83" spans="2:15" x14ac:dyDescent="0.35">
      <c r="B83" s="37" t="s">
        <v>80</v>
      </c>
      <c r="C83" s="38" t="str">
        <f>IF(ISBLANK('Model Performance Data'!$B$11),"-",'Model Performance Data'!$B$11)</f>
        <v>Utilization</v>
      </c>
      <c r="D83" s="38" t="str">
        <f>IF(ISBLANK('Model Performance Data'!$C$11),"-",'Model Performance Data'!$C$11)</f>
        <v>Potentially Avoidable ED Visits</v>
      </c>
      <c r="E83" s="38" t="str">
        <f>IF(ISBLANK('Model Performance Data'!$D$11),"-",'Model Performance Data'!$D$11)</f>
        <v>Percentage</v>
      </c>
      <c r="F83" s="38" t="str">
        <f>IF(ISBLANK('Model Performance Data'!$E$11),"-",'Model Performance Data'!$E$11)</f>
        <v>Active</v>
      </c>
      <c r="G83" s="38" t="str">
        <f>IF(ISBLANK('Model Performance Data'!$F$11),"-",'Model Performance Data'!$F$11)</f>
        <v>-</v>
      </c>
      <c r="H83" s="38">
        <v>1</v>
      </c>
      <c r="I83" s="38">
        <v>1</v>
      </c>
      <c r="J83" s="38" t="str">
        <f t="shared" si="2"/>
        <v>11</v>
      </c>
      <c r="K83" s="38" t="str">
        <f>IF(ISBLANK('Model Performance Data'!$L$11),"-",'Model Performance Data'!$L$11)</f>
        <v>Annual</v>
      </c>
      <c r="L83" s="38" t="e">
        <f>IF(ISBLANK('Model Performance Data'!#REF!),"-",'Model Performance Data'!#REF!)</f>
        <v>#REF!</v>
      </c>
      <c r="M83" s="43">
        <f>IF(ISNA(SUMIFS(INDEX('Model Performance Data'!$O$8:$DY$56,0,MATCH(CONCATENATE($J83,M$6),'Model Performance Data'!$O$6:$DY$6,0)),'Model Performance Data'!$B$8:$B$56,$C83,'Model Performance Data'!$C$8:$C$56,$D83)),"-",SUMIFS(INDEX('Model Performance Data'!$O$8:$DY$56,0,MATCH(CONCATENATE($J83,M$6),'Model Performance Data'!$O$6:$DY$6,0)),'Model Performance Data'!$B$8:$B$56,$C83,'Model Performance Data'!$C$8:$C$56,$D83))</f>
        <v>0</v>
      </c>
      <c r="N83" s="43">
        <f>IF(ISNA(SUMIFS(INDEX('Model Performance Data'!$O$8:$DY$56,0,MATCH(CONCATENATE($J83,N$6),'Model Performance Data'!$O$6:$DY$6,0)),'Model Performance Data'!$B$8:$B$56,$C83,'Model Performance Data'!$C$8:$C$56,$D83)),"-",SUMIFS(INDEX('Model Performance Data'!$O$8:$DY$56,0,MATCH(CONCATENATE($J83,N$6),'Model Performance Data'!$O$6:$DY$6,0)),'Model Performance Data'!$B$8:$B$56,$C83,'Model Performance Data'!$C$8:$C$56,$D83))</f>
        <v>0</v>
      </c>
      <c r="O83" s="154">
        <f>IF(ISNA(SUMIFS(INDEX('Model Performance Data'!$O$8:$DY$56,0,MATCH(CONCATENATE($J83,O$6),'Model Performance Data'!$O$6:$DY$6,0)),'Model Performance Data'!$B$8:$B$56,$C83,'Model Performance Data'!$C$8:$C$56,$D83)),"-",SUMIFS(INDEX('Model Performance Data'!$O$8:$DY$56,0,MATCH(CONCATENATE($J83,O$6),'Model Performance Data'!$O$6:$DY$6,0)),'Model Performance Data'!$B$8:$B$56,$C83,'Model Performance Data'!$C$8:$C$56,$D83))</f>
        <v>0</v>
      </c>
    </row>
    <row r="84" spans="2:15" x14ac:dyDescent="0.35">
      <c r="B84" s="37" t="s">
        <v>80</v>
      </c>
      <c r="C84" s="38" t="str">
        <f>IF(ISBLANK('Model Performance Data'!$B$11),"-",'Model Performance Data'!$B$11)</f>
        <v>Utilization</v>
      </c>
      <c r="D84" s="38" t="str">
        <f>IF(ISBLANK('Model Performance Data'!$C$11),"-",'Model Performance Data'!$C$11)</f>
        <v>Potentially Avoidable ED Visits</v>
      </c>
      <c r="E84" s="38" t="str">
        <f>IF(ISBLANK('Model Performance Data'!$D$11),"-",'Model Performance Data'!$D$11)</f>
        <v>Percentage</v>
      </c>
      <c r="F84" s="38" t="str">
        <f>IF(ISBLANK('Model Performance Data'!$E$11),"-",'Model Performance Data'!$E$11)</f>
        <v>Active</v>
      </c>
      <c r="G84" s="38" t="str">
        <f>IF(ISBLANK('Model Performance Data'!$F$11),"-",'Model Performance Data'!$F$11)</f>
        <v>-</v>
      </c>
      <c r="H84" s="38">
        <v>1</v>
      </c>
      <c r="I84" s="38">
        <v>2</v>
      </c>
      <c r="J84" s="38" t="str">
        <f t="shared" si="2"/>
        <v>12</v>
      </c>
      <c r="K84" s="38" t="str">
        <f>IF(ISBLANK('Model Performance Data'!$L$11),"-",'Model Performance Data'!$L$11)</f>
        <v>Annual</v>
      </c>
      <c r="L84" s="38" t="e">
        <f>IF(ISBLANK('Model Performance Data'!#REF!),"-",'Model Performance Data'!#REF!)</f>
        <v>#REF!</v>
      </c>
      <c r="M84" s="43">
        <f>IF(ISNA(SUMIFS(INDEX('Model Performance Data'!$O$8:$DY$56,0,MATCH(CONCATENATE($J84,M$6),'Model Performance Data'!$O$6:$DY$6,0)),'Model Performance Data'!$B$8:$B$56,$C84,'Model Performance Data'!$C$8:$C$56,$D84)),"-",SUMIFS(INDEX('Model Performance Data'!$O$8:$DY$56,0,MATCH(CONCATENATE($J84,M$6),'Model Performance Data'!$O$6:$DY$6,0)),'Model Performance Data'!$B$8:$B$56,$C84,'Model Performance Data'!$C$8:$C$56,$D84))</f>
        <v>0</v>
      </c>
      <c r="N84" s="43">
        <f>IF(ISNA(SUMIFS(INDEX('Model Performance Data'!$O$8:$DY$56,0,MATCH(CONCATENATE($J84,N$6),'Model Performance Data'!$O$6:$DY$6,0)),'Model Performance Data'!$B$8:$B$56,$C84,'Model Performance Data'!$C$8:$C$56,$D84)),"-",SUMIFS(INDEX('Model Performance Data'!$O$8:$DY$56,0,MATCH(CONCATENATE($J84,N$6),'Model Performance Data'!$O$6:$DY$6,0)),'Model Performance Data'!$B$8:$B$56,$C84,'Model Performance Data'!$C$8:$C$56,$D84))</f>
        <v>0</v>
      </c>
      <c r="O84" s="154">
        <f>IF(ISNA(SUMIFS(INDEX('Model Performance Data'!$O$8:$DY$56,0,MATCH(CONCATENATE($J84,O$6),'Model Performance Data'!$O$6:$DY$6,0)),'Model Performance Data'!$B$8:$B$56,$C84,'Model Performance Data'!$C$8:$C$56,$D84)),"-",SUMIFS(INDEX('Model Performance Data'!$O$8:$DY$56,0,MATCH(CONCATENATE($J84,O$6),'Model Performance Data'!$O$6:$DY$6,0)),'Model Performance Data'!$B$8:$B$56,$C84,'Model Performance Data'!$C$8:$C$56,$D84))</f>
        <v>0</v>
      </c>
    </row>
    <row r="85" spans="2:15" x14ac:dyDescent="0.35">
      <c r="B85" s="37" t="s">
        <v>80</v>
      </c>
      <c r="C85" s="38" t="str">
        <f>IF(ISBLANK('Model Performance Data'!$B$11),"-",'Model Performance Data'!$B$11)</f>
        <v>Utilization</v>
      </c>
      <c r="D85" s="38" t="str">
        <f>IF(ISBLANK('Model Performance Data'!$C$11),"-",'Model Performance Data'!$C$11)</f>
        <v>Potentially Avoidable ED Visits</v>
      </c>
      <c r="E85" s="38" t="str">
        <f>IF(ISBLANK('Model Performance Data'!$D$11),"-",'Model Performance Data'!$D$11)</f>
        <v>Percentage</v>
      </c>
      <c r="F85" s="38" t="str">
        <f>IF(ISBLANK('Model Performance Data'!$E$11),"-",'Model Performance Data'!$E$11)</f>
        <v>Active</v>
      </c>
      <c r="G85" s="38" t="str">
        <f>IF(ISBLANK('Model Performance Data'!$F$11),"-",'Model Performance Data'!$F$11)</f>
        <v>-</v>
      </c>
      <c r="H85" s="38">
        <v>1</v>
      </c>
      <c r="I85" s="38">
        <v>3</v>
      </c>
      <c r="J85" s="38" t="str">
        <f t="shared" si="2"/>
        <v>13</v>
      </c>
      <c r="K85" s="38" t="str">
        <f>IF(ISBLANK('Model Performance Data'!$L$11),"-",'Model Performance Data'!$L$11)</f>
        <v>Annual</v>
      </c>
      <c r="L85" s="38" t="e">
        <f>IF(ISBLANK('Model Performance Data'!#REF!),"-",'Model Performance Data'!#REF!)</f>
        <v>#REF!</v>
      </c>
      <c r="M85" s="43">
        <f>IF(ISNA(SUMIFS(INDEX('Model Performance Data'!$O$8:$DY$56,0,MATCH(CONCATENATE($J85,M$6),'Model Performance Data'!$O$6:$DY$6,0)),'Model Performance Data'!$B$8:$B$56,$C85,'Model Performance Data'!$C$8:$C$56,$D85)),"-",SUMIFS(INDEX('Model Performance Data'!$O$8:$DY$56,0,MATCH(CONCATENATE($J85,M$6),'Model Performance Data'!$O$6:$DY$6,0)),'Model Performance Data'!$B$8:$B$56,$C85,'Model Performance Data'!$C$8:$C$56,$D85))</f>
        <v>0</v>
      </c>
      <c r="N85" s="43">
        <f>IF(ISNA(SUMIFS(INDEX('Model Performance Data'!$O$8:$DY$56,0,MATCH(CONCATENATE($J85,N$6),'Model Performance Data'!$O$6:$DY$6,0)),'Model Performance Data'!$B$8:$B$56,$C85,'Model Performance Data'!$C$8:$C$56,$D85)),"-",SUMIFS(INDEX('Model Performance Data'!$O$8:$DY$56,0,MATCH(CONCATENATE($J85,N$6),'Model Performance Data'!$O$6:$DY$6,0)),'Model Performance Data'!$B$8:$B$56,$C85,'Model Performance Data'!$C$8:$C$56,$D85))</f>
        <v>0</v>
      </c>
      <c r="O85" s="154">
        <f>IF(ISNA(SUMIFS(INDEX('Model Performance Data'!$O$8:$DY$56,0,MATCH(CONCATENATE($J85,O$6),'Model Performance Data'!$O$6:$DY$6,0)),'Model Performance Data'!$B$8:$B$56,$C85,'Model Performance Data'!$C$8:$C$56,$D85)),"-",SUMIFS(INDEX('Model Performance Data'!$O$8:$DY$56,0,MATCH(CONCATENATE($J85,O$6),'Model Performance Data'!$O$6:$DY$6,0)),'Model Performance Data'!$B$8:$B$56,$C85,'Model Performance Data'!$C$8:$C$56,$D85))</f>
        <v>0</v>
      </c>
    </row>
    <row r="86" spans="2:15" x14ac:dyDescent="0.35">
      <c r="B86" s="37" t="s">
        <v>80</v>
      </c>
      <c r="C86" s="38" t="str">
        <f>IF(ISBLANK('Model Performance Data'!$B$11),"-",'Model Performance Data'!$B$11)</f>
        <v>Utilization</v>
      </c>
      <c r="D86" s="38" t="str">
        <f>IF(ISBLANK('Model Performance Data'!$C$11),"-",'Model Performance Data'!$C$11)</f>
        <v>Potentially Avoidable ED Visits</v>
      </c>
      <c r="E86" s="38" t="str">
        <f>IF(ISBLANK('Model Performance Data'!$D$11),"-",'Model Performance Data'!$D$11)</f>
        <v>Percentage</v>
      </c>
      <c r="F86" s="38" t="str">
        <f>IF(ISBLANK('Model Performance Data'!$E$11),"-",'Model Performance Data'!$E$11)</f>
        <v>Active</v>
      </c>
      <c r="G86" s="38" t="str">
        <f>IF(ISBLANK('Model Performance Data'!$F$11),"-",'Model Performance Data'!$F$11)</f>
        <v>-</v>
      </c>
      <c r="H86" s="38">
        <v>1</v>
      </c>
      <c r="I86" s="38">
        <v>4</v>
      </c>
      <c r="J86" s="38" t="str">
        <f t="shared" si="2"/>
        <v>14</v>
      </c>
      <c r="K86" s="38" t="str">
        <f>IF(ISBLANK('Model Performance Data'!$L$11),"-",'Model Performance Data'!$L$11)</f>
        <v>Annual</v>
      </c>
      <c r="L86" s="38" t="e">
        <f>IF(ISBLANK('Model Performance Data'!#REF!),"-",'Model Performance Data'!#REF!)</f>
        <v>#REF!</v>
      </c>
      <c r="M86" s="43">
        <f>IF(ISNA(SUMIFS(INDEX('Model Performance Data'!$O$8:$DY$56,0,MATCH(CONCATENATE($J86,M$6),'Model Performance Data'!$O$6:$DY$6,0)),'Model Performance Data'!$B$8:$B$56,$C86,'Model Performance Data'!$C$8:$C$56,$D86)),"-",SUMIFS(INDEX('Model Performance Data'!$O$8:$DY$56,0,MATCH(CONCATENATE($J86,M$6),'Model Performance Data'!$O$6:$DY$6,0)),'Model Performance Data'!$B$8:$B$56,$C86,'Model Performance Data'!$C$8:$C$56,$D86))</f>
        <v>0</v>
      </c>
      <c r="N86" s="43">
        <f>IF(ISNA(SUMIFS(INDEX('Model Performance Data'!$O$8:$DY$56,0,MATCH(CONCATENATE($J86,N$6),'Model Performance Data'!$O$6:$DY$6,0)),'Model Performance Data'!$B$8:$B$56,$C86,'Model Performance Data'!$C$8:$C$56,$D86)),"-",SUMIFS(INDEX('Model Performance Data'!$O$8:$DY$56,0,MATCH(CONCATENATE($J86,N$6),'Model Performance Data'!$O$6:$DY$6,0)),'Model Performance Data'!$B$8:$B$56,$C86,'Model Performance Data'!$C$8:$C$56,$D86))</f>
        <v>0</v>
      </c>
      <c r="O86" s="154">
        <f>IF(ISNA(SUMIFS(INDEX('Model Performance Data'!$O$8:$DY$56,0,MATCH(CONCATENATE($J86,O$6),'Model Performance Data'!$O$6:$DY$6,0)),'Model Performance Data'!$B$8:$B$56,$C86,'Model Performance Data'!$C$8:$C$56,$D86)),"-",SUMIFS(INDEX('Model Performance Data'!$O$8:$DY$56,0,MATCH(CONCATENATE($J86,O$6),'Model Performance Data'!$O$6:$DY$6,0)),'Model Performance Data'!$B$8:$B$56,$C86,'Model Performance Data'!$C$8:$C$56,$D86))</f>
        <v>0</v>
      </c>
    </row>
    <row r="87" spans="2:15" x14ac:dyDescent="0.35">
      <c r="B87" s="37" t="s">
        <v>80</v>
      </c>
      <c r="C87" s="38" t="str">
        <f>IF(ISBLANK('Model Performance Data'!$B$11),"-",'Model Performance Data'!$B$11)</f>
        <v>Utilization</v>
      </c>
      <c r="D87" s="38" t="str">
        <f>IF(ISBLANK('Model Performance Data'!$C$11),"-",'Model Performance Data'!$C$11)</f>
        <v>Potentially Avoidable ED Visits</v>
      </c>
      <c r="E87" s="38" t="str">
        <f>IF(ISBLANK('Model Performance Data'!$D$11),"-",'Model Performance Data'!$D$11)</f>
        <v>Percentage</v>
      </c>
      <c r="F87" s="38" t="str">
        <f>IF(ISBLANK('Model Performance Data'!$E$11),"-",'Model Performance Data'!$E$11)</f>
        <v>Active</v>
      </c>
      <c r="G87" s="38" t="str">
        <f>IF(ISBLANK('Model Performance Data'!$F$11),"-",'Model Performance Data'!$F$11)</f>
        <v>-</v>
      </c>
      <c r="H87" s="38">
        <v>1</v>
      </c>
      <c r="I87" s="38">
        <v>5</v>
      </c>
      <c r="J87" s="38" t="str">
        <f t="shared" si="2"/>
        <v>15</v>
      </c>
      <c r="K87" s="38" t="str">
        <f>IF(ISBLANK('Model Performance Data'!$L$11),"-",'Model Performance Data'!$L$11)</f>
        <v>Annual</v>
      </c>
      <c r="L87" s="38" t="e">
        <f>IF(ISBLANK('Model Performance Data'!#REF!),"-",'Model Performance Data'!#REF!)</f>
        <v>#REF!</v>
      </c>
      <c r="M87" s="43">
        <f>IF(ISNA(SUMIFS(INDEX('Model Performance Data'!$O$8:$DY$56,0,MATCH(CONCATENATE($J87,M$6),'Model Performance Data'!$O$6:$DY$6,0)),'Model Performance Data'!$B$8:$B$56,$C87,'Model Performance Data'!$C$8:$C$56,$D87)),"-",SUMIFS(INDEX('Model Performance Data'!$O$8:$DY$56,0,MATCH(CONCATENATE($J87,M$6),'Model Performance Data'!$O$6:$DY$6,0)),'Model Performance Data'!$B$8:$B$56,$C87,'Model Performance Data'!$C$8:$C$56,$D87))</f>
        <v>19</v>
      </c>
      <c r="N87" s="43">
        <f>IF(ISNA(SUMIFS(INDEX('Model Performance Data'!$O$8:$DY$56,0,MATCH(CONCATENATE($J87,N$6),'Model Performance Data'!$O$6:$DY$6,0)),'Model Performance Data'!$B$8:$B$56,$C87,'Model Performance Data'!$C$8:$C$56,$D87)),"-",SUMIFS(INDEX('Model Performance Data'!$O$8:$DY$56,0,MATCH(CONCATENATE($J87,N$6),'Model Performance Data'!$O$6:$DY$6,0)),'Model Performance Data'!$B$8:$B$56,$C87,'Model Performance Data'!$C$8:$C$56,$D87))</f>
        <v>100</v>
      </c>
      <c r="O87" s="154">
        <f>IF(ISNA(SUMIFS(INDEX('Model Performance Data'!$O$8:$DY$56,0,MATCH(CONCATENATE($J87,O$6),'Model Performance Data'!$O$6:$DY$6,0)),'Model Performance Data'!$B$8:$B$56,$C87,'Model Performance Data'!$C$8:$C$56,$D87)),"-",SUMIFS(INDEX('Model Performance Data'!$O$8:$DY$56,0,MATCH(CONCATENATE($J87,O$6),'Model Performance Data'!$O$6:$DY$6,0)),'Model Performance Data'!$B$8:$B$56,$C87,'Model Performance Data'!$C$8:$C$56,$D87))</f>
        <v>0.19</v>
      </c>
    </row>
    <row r="88" spans="2:15" x14ac:dyDescent="0.35">
      <c r="B88" s="37" t="s">
        <v>80</v>
      </c>
      <c r="C88" s="38" t="str">
        <f>IF(ISBLANK('Model Performance Data'!$B$11),"-",'Model Performance Data'!$B$11)</f>
        <v>Utilization</v>
      </c>
      <c r="D88" s="38" t="str">
        <f>IF(ISBLANK('Model Performance Data'!$C$11),"-",'Model Performance Data'!$C$11)</f>
        <v>Potentially Avoidable ED Visits</v>
      </c>
      <c r="E88" s="38" t="str">
        <f>IF(ISBLANK('Model Performance Data'!$D$11),"-",'Model Performance Data'!$D$11)</f>
        <v>Percentage</v>
      </c>
      <c r="F88" s="38" t="str">
        <f>IF(ISBLANK('Model Performance Data'!$E$11),"-",'Model Performance Data'!$E$11)</f>
        <v>Active</v>
      </c>
      <c r="G88" s="38" t="str">
        <f>IF(ISBLANK('Model Performance Data'!$F$11),"-",'Model Performance Data'!$F$11)</f>
        <v>-</v>
      </c>
      <c r="H88" s="38">
        <v>1</v>
      </c>
      <c r="I88" s="38" t="s">
        <v>65</v>
      </c>
      <c r="J88" s="38" t="str">
        <f t="shared" si="2"/>
        <v>1Goal</v>
      </c>
      <c r="K88" s="38" t="str">
        <f>IF(ISBLANK('Model Performance Data'!$L$11),"-",'Model Performance Data'!$L$11)</f>
        <v>Annual</v>
      </c>
      <c r="L88" s="38" t="e">
        <f>IF(ISBLANK('Model Performance Data'!#REF!),"-",'Model Performance Data'!#REF!)</f>
        <v>#REF!</v>
      </c>
      <c r="M88" s="43" t="str">
        <f>IF(ISNA(SUMIFS(INDEX('Model Performance Data'!$O$8:$DY$56,0,MATCH(CONCATENATE($J88,M$6),'Model Performance Data'!$O$6:$DY$6,0)),'Model Performance Data'!$B$8:$B$56,$C88,'Model Performance Data'!$C$8:$C$56,$D88)),"-",SUMIFS(INDEX('Model Performance Data'!$O$8:$DY$56,0,MATCH(CONCATENATE($J88,M$6),'Model Performance Data'!$O$6:$DY$6,0)),'Model Performance Data'!$B$8:$B$56,$C88,'Model Performance Data'!$C$8:$C$56,$D88))</f>
        <v>-</v>
      </c>
      <c r="N88" s="43" t="str">
        <f>IF(ISNA(SUMIFS(INDEX('Model Performance Data'!$O$8:$DY$56,0,MATCH(CONCATENATE($J88,N$6),'Model Performance Data'!$O$6:$DY$6,0)),'Model Performance Data'!$B$8:$B$56,$C88,'Model Performance Data'!$C$8:$C$56,$D88)),"-",SUMIFS(INDEX('Model Performance Data'!$O$8:$DY$56,0,MATCH(CONCATENATE($J88,N$6),'Model Performance Data'!$O$6:$DY$6,0)),'Model Performance Data'!$B$8:$B$56,$C88,'Model Performance Data'!$C$8:$C$56,$D88))</f>
        <v>-</v>
      </c>
      <c r="O88" s="154">
        <f>IF(ISNA(SUMIFS(INDEX('Model Performance Data'!$O$8:$DY$56,0,MATCH(CONCATENATE($J88,O$6),'Model Performance Data'!$O$6:$DY$6,0)),'Model Performance Data'!$B$8:$B$56,$C88,'Model Performance Data'!$C$8:$C$56,$D88)),"-",SUMIFS(INDEX('Model Performance Data'!$O$8:$DY$56,0,MATCH(CONCATENATE($J88,O$6),'Model Performance Data'!$O$6:$DY$6,0)),'Model Performance Data'!$B$8:$B$56,$C88,'Model Performance Data'!$C$8:$C$56,$D88))</f>
        <v>10.8</v>
      </c>
    </row>
    <row r="89" spans="2:15" x14ac:dyDescent="0.35">
      <c r="B89" s="37" t="s">
        <v>80</v>
      </c>
      <c r="C89" s="38" t="str">
        <f>IF(ISBLANK('Model Performance Data'!$B$11),"-",'Model Performance Data'!$B$11)</f>
        <v>Utilization</v>
      </c>
      <c r="D89" s="38" t="str">
        <f>IF(ISBLANK('Model Performance Data'!$C$11),"-",'Model Performance Data'!$C$11)</f>
        <v>Potentially Avoidable ED Visits</v>
      </c>
      <c r="E89" s="38" t="str">
        <f>IF(ISBLANK('Model Performance Data'!$D$11),"-",'Model Performance Data'!$D$11)</f>
        <v>Percentage</v>
      </c>
      <c r="F89" s="38" t="str">
        <f>IF(ISBLANK('Model Performance Data'!$E$11),"-",'Model Performance Data'!$E$11)</f>
        <v>Active</v>
      </c>
      <c r="G89" s="38" t="str">
        <f>IF(ISBLANK('Model Performance Data'!$F$11),"-",'Model Performance Data'!$F$11)</f>
        <v>-</v>
      </c>
      <c r="H89" s="38">
        <v>2</v>
      </c>
      <c r="I89" s="38">
        <v>1</v>
      </c>
      <c r="J89" s="38" t="str">
        <f t="shared" si="2"/>
        <v>21</v>
      </c>
      <c r="K89" s="38" t="str">
        <f>IF(ISBLANK('Model Performance Data'!$L$11),"-",'Model Performance Data'!$L$11)</f>
        <v>Annual</v>
      </c>
      <c r="L89" s="38" t="e">
        <f>IF(ISBLANK('Model Performance Data'!#REF!),"-",'Model Performance Data'!#REF!)</f>
        <v>#REF!</v>
      </c>
      <c r="M89" s="43">
        <f>IF(ISNA(SUMIFS(INDEX('Model Performance Data'!$O$8:$DY$56,0,MATCH(CONCATENATE($J89,M$6),'Model Performance Data'!$O$6:$DY$6,0)),'Model Performance Data'!$B$8:$B$56,$C89,'Model Performance Data'!$C$8:$C$56,$D89)),"-",SUMIFS(INDEX('Model Performance Data'!$O$8:$DY$56,0,MATCH(CONCATENATE($J89,M$6),'Model Performance Data'!$O$6:$DY$6,0)),'Model Performance Data'!$B$8:$B$56,$C89,'Model Performance Data'!$C$8:$C$56,$D89))</f>
        <v>0</v>
      </c>
      <c r="N89" s="43">
        <f>IF(ISNA(SUMIFS(INDEX('Model Performance Data'!$O$8:$DY$56,0,MATCH(CONCATENATE($J89,N$6),'Model Performance Data'!$O$6:$DY$6,0)),'Model Performance Data'!$B$8:$B$56,$C89,'Model Performance Data'!$C$8:$C$56,$D89)),"-",SUMIFS(INDEX('Model Performance Data'!$O$8:$DY$56,0,MATCH(CONCATENATE($J89,N$6),'Model Performance Data'!$O$6:$DY$6,0)),'Model Performance Data'!$B$8:$B$56,$C89,'Model Performance Data'!$C$8:$C$56,$D89))</f>
        <v>0</v>
      </c>
      <c r="O89" s="154">
        <f>IF(ISNA(SUMIFS(INDEX('Model Performance Data'!$O$8:$DY$56,0,MATCH(CONCATENATE($J89,O$6),'Model Performance Data'!$O$6:$DY$6,0)),'Model Performance Data'!$B$8:$B$56,$C89,'Model Performance Data'!$C$8:$C$56,$D89)),"-",SUMIFS(INDEX('Model Performance Data'!$O$8:$DY$56,0,MATCH(CONCATENATE($J89,O$6),'Model Performance Data'!$O$6:$DY$6,0)),'Model Performance Data'!$B$8:$B$56,$C89,'Model Performance Data'!$C$8:$C$56,$D89))</f>
        <v>0</v>
      </c>
    </row>
    <row r="90" spans="2:15" x14ac:dyDescent="0.35">
      <c r="B90" s="37" t="s">
        <v>80</v>
      </c>
      <c r="C90" s="38" t="str">
        <f>IF(ISBLANK('Model Performance Data'!$B$11),"-",'Model Performance Data'!$B$11)</f>
        <v>Utilization</v>
      </c>
      <c r="D90" s="38" t="str">
        <f>IF(ISBLANK('Model Performance Data'!$C$11),"-",'Model Performance Data'!$C$11)</f>
        <v>Potentially Avoidable ED Visits</v>
      </c>
      <c r="E90" s="38" t="str">
        <f>IF(ISBLANK('Model Performance Data'!$D$11),"-",'Model Performance Data'!$D$11)</f>
        <v>Percentage</v>
      </c>
      <c r="F90" s="38" t="str">
        <f>IF(ISBLANK('Model Performance Data'!$E$11),"-",'Model Performance Data'!$E$11)</f>
        <v>Active</v>
      </c>
      <c r="G90" s="38" t="str">
        <f>IF(ISBLANK('Model Performance Data'!$F$11),"-",'Model Performance Data'!$F$11)</f>
        <v>-</v>
      </c>
      <c r="H90" s="38">
        <v>2</v>
      </c>
      <c r="I90" s="38">
        <v>2</v>
      </c>
      <c r="J90" s="38" t="str">
        <f t="shared" si="2"/>
        <v>22</v>
      </c>
      <c r="K90" s="38" t="str">
        <f>IF(ISBLANK('Model Performance Data'!$L$11),"-",'Model Performance Data'!$L$11)</f>
        <v>Annual</v>
      </c>
      <c r="L90" s="38" t="e">
        <f>IF(ISBLANK('Model Performance Data'!#REF!),"-",'Model Performance Data'!#REF!)</f>
        <v>#REF!</v>
      </c>
      <c r="M90" s="43">
        <f>IF(ISNA(SUMIFS(INDEX('Model Performance Data'!$O$8:$DY$56,0,MATCH(CONCATENATE($J90,M$6),'Model Performance Data'!$O$6:$DY$6,0)),'Model Performance Data'!$B$8:$B$56,$C90,'Model Performance Data'!$C$8:$C$56,$D90)),"-",SUMIFS(INDEX('Model Performance Data'!$O$8:$DY$56,0,MATCH(CONCATENATE($J90,M$6),'Model Performance Data'!$O$6:$DY$6,0)),'Model Performance Data'!$B$8:$B$56,$C90,'Model Performance Data'!$C$8:$C$56,$D90))</f>
        <v>0</v>
      </c>
      <c r="N90" s="43">
        <f>IF(ISNA(SUMIFS(INDEX('Model Performance Data'!$O$8:$DY$56,0,MATCH(CONCATENATE($J90,N$6),'Model Performance Data'!$O$6:$DY$6,0)),'Model Performance Data'!$B$8:$B$56,$C90,'Model Performance Data'!$C$8:$C$56,$D90)),"-",SUMIFS(INDEX('Model Performance Data'!$O$8:$DY$56,0,MATCH(CONCATENATE($J90,N$6),'Model Performance Data'!$O$6:$DY$6,0)),'Model Performance Data'!$B$8:$B$56,$C90,'Model Performance Data'!$C$8:$C$56,$D90))</f>
        <v>0</v>
      </c>
      <c r="O90" s="154">
        <f>IF(ISNA(SUMIFS(INDEX('Model Performance Data'!$O$8:$DY$56,0,MATCH(CONCATENATE($J90,O$6),'Model Performance Data'!$O$6:$DY$6,0)),'Model Performance Data'!$B$8:$B$56,$C90,'Model Performance Data'!$C$8:$C$56,$D90)),"-",SUMIFS(INDEX('Model Performance Data'!$O$8:$DY$56,0,MATCH(CONCATENATE($J90,O$6),'Model Performance Data'!$O$6:$DY$6,0)),'Model Performance Data'!$B$8:$B$56,$C90,'Model Performance Data'!$C$8:$C$56,$D90))</f>
        <v>0</v>
      </c>
    </row>
    <row r="91" spans="2:15" x14ac:dyDescent="0.35">
      <c r="B91" s="37" t="s">
        <v>80</v>
      </c>
      <c r="C91" s="38" t="str">
        <f>IF(ISBLANK('Model Performance Data'!$B$11),"-",'Model Performance Data'!$B$11)</f>
        <v>Utilization</v>
      </c>
      <c r="D91" s="38" t="str">
        <f>IF(ISBLANK('Model Performance Data'!$C$11),"-",'Model Performance Data'!$C$11)</f>
        <v>Potentially Avoidable ED Visits</v>
      </c>
      <c r="E91" s="38" t="str">
        <f>IF(ISBLANK('Model Performance Data'!$D$11),"-",'Model Performance Data'!$D$11)</f>
        <v>Percentage</v>
      </c>
      <c r="F91" s="38" t="str">
        <f>IF(ISBLANK('Model Performance Data'!$E$11),"-",'Model Performance Data'!$E$11)</f>
        <v>Active</v>
      </c>
      <c r="G91" s="38" t="str">
        <f>IF(ISBLANK('Model Performance Data'!$F$11),"-",'Model Performance Data'!$F$11)</f>
        <v>-</v>
      </c>
      <c r="H91" s="38">
        <v>2</v>
      </c>
      <c r="I91" s="38">
        <v>3</v>
      </c>
      <c r="J91" s="38" t="str">
        <f t="shared" si="2"/>
        <v>23</v>
      </c>
      <c r="K91" s="38" t="str">
        <f>IF(ISBLANK('Model Performance Data'!$L$11),"-",'Model Performance Data'!$L$11)</f>
        <v>Annual</v>
      </c>
      <c r="L91" s="38" t="e">
        <f>IF(ISBLANK('Model Performance Data'!#REF!),"-",'Model Performance Data'!#REF!)</f>
        <v>#REF!</v>
      </c>
      <c r="M91" s="43">
        <f>IF(ISNA(SUMIFS(INDEX('Model Performance Data'!$O$8:$DY$56,0,MATCH(CONCATENATE($J91,M$6),'Model Performance Data'!$O$6:$DY$6,0)),'Model Performance Data'!$B$8:$B$56,$C91,'Model Performance Data'!$C$8:$C$56,$D91)),"-",SUMIFS(INDEX('Model Performance Data'!$O$8:$DY$56,0,MATCH(CONCATENATE($J91,M$6),'Model Performance Data'!$O$6:$DY$6,0)),'Model Performance Data'!$B$8:$B$56,$C91,'Model Performance Data'!$C$8:$C$56,$D91))</f>
        <v>0</v>
      </c>
      <c r="N91" s="43">
        <f>IF(ISNA(SUMIFS(INDEX('Model Performance Data'!$O$8:$DY$56,0,MATCH(CONCATENATE($J91,N$6),'Model Performance Data'!$O$6:$DY$6,0)),'Model Performance Data'!$B$8:$B$56,$C91,'Model Performance Data'!$C$8:$C$56,$D91)),"-",SUMIFS(INDEX('Model Performance Data'!$O$8:$DY$56,0,MATCH(CONCATENATE($J91,N$6),'Model Performance Data'!$O$6:$DY$6,0)),'Model Performance Data'!$B$8:$B$56,$C91,'Model Performance Data'!$C$8:$C$56,$D91))</f>
        <v>0</v>
      </c>
      <c r="O91" s="154">
        <f>IF(ISNA(SUMIFS(INDEX('Model Performance Data'!$O$8:$DY$56,0,MATCH(CONCATENATE($J91,O$6),'Model Performance Data'!$O$6:$DY$6,0)),'Model Performance Data'!$B$8:$B$56,$C91,'Model Performance Data'!$C$8:$C$56,$D91)),"-",SUMIFS(INDEX('Model Performance Data'!$O$8:$DY$56,0,MATCH(CONCATENATE($J91,O$6),'Model Performance Data'!$O$6:$DY$6,0)),'Model Performance Data'!$B$8:$B$56,$C91,'Model Performance Data'!$C$8:$C$56,$D91))</f>
        <v>0</v>
      </c>
    </row>
    <row r="92" spans="2:15" x14ac:dyDescent="0.35">
      <c r="B92" s="37" t="s">
        <v>80</v>
      </c>
      <c r="C92" s="38" t="str">
        <f>IF(ISBLANK('Model Performance Data'!$B$11),"-",'Model Performance Data'!$B$11)</f>
        <v>Utilization</v>
      </c>
      <c r="D92" s="38" t="str">
        <f>IF(ISBLANK('Model Performance Data'!$C$11),"-",'Model Performance Data'!$C$11)</f>
        <v>Potentially Avoidable ED Visits</v>
      </c>
      <c r="E92" s="38" t="str">
        <f>IF(ISBLANK('Model Performance Data'!$D$11),"-",'Model Performance Data'!$D$11)</f>
        <v>Percentage</v>
      </c>
      <c r="F92" s="38" t="str">
        <f>IF(ISBLANK('Model Performance Data'!$E$11),"-",'Model Performance Data'!$E$11)</f>
        <v>Active</v>
      </c>
      <c r="G92" s="38" t="str">
        <f>IF(ISBLANK('Model Performance Data'!$F$11),"-",'Model Performance Data'!$F$11)</f>
        <v>-</v>
      </c>
      <c r="H92" s="38">
        <v>2</v>
      </c>
      <c r="I92" s="38">
        <v>4</v>
      </c>
      <c r="J92" s="38" t="str">
        <f t="shared" si="2"/>
        <v>24</v>
      </c>
      <c r="K92" s="38" t="str">
        <f>IF(ISBLANK('Model Performance Data'!$L$11),"-",'Model Performance Data'!$L$11)</f>
        <v>Annual</v>
      </c>
      <c r="L92" s="38" t="e">
        <f>IF(ISBLANK('Model Performance Data'!#REF!),"-",'Model Performance Data'!#REF!)</f>
        <v>#REF!</v>
      </c>
      <c r="M92" s="43">
        <f>IF(ISNA(SUMIFS(INDEX('Model Performance Data'!$O$8:$DY$56,0,MATCH(CONCATENATE($J92,M$6),'Model Performance Data'!$O$6:$DY$6,0)),'Model Performance Data'!$B$8:$B$56,$C92,'Model Performance Data'!$C$8:$C$56,$D92)),"-",SUMIFS(INDEX('Model Performance Data'!$O$8:$DY$56,0,MATCH(CONCATENATE($J92,M$6),'Model Performance Data'!$O$6:$DY$6,0)),'Model Performance Data'!$B$8:$B$56,$C92,'Model Performance Data'!$C$8:$C$56,$D92))</f>
        <v>0</v>
      </c>
      <c r="N92" s="43">
        <f>IF(ISNA(SUMIFS(INDEX('Model Performance Data'!$O$8:$DY$56,0,MATCH(CONCATENATE($J92,N$6),'Model Performance Data'!$O$6:$DY$6,0)),'Model Performance Data'!$B$8:$B$56,$C92,'Model Performance Data'!$C$8:$C$56,$D92)),"-",SUMIFS(INDEX('Model Performance Data'!$O$8:$DY$56,0,MATCH(CONCATENATE($J92,N$6),'Model Performance Data'!$O$6:$DY$6,0)),'Model Performance Data'!$B$8:$B$56,$C92,'Model Performance Data'!$C$8:$C$56,$D92))</f>
        <v>0</v>
      </c>
      <c r="O92" s="154">
        <f>IF(ISNA(SUMIFS(INDEX('Model Performance Data'!$O$8:$DY$56,0,MATCH(CONCATENATE($J92,O$6),'Model Performance Data'!$O$6:$DY$6,0)),'Model Performance Data'!$B$8:$B$56,$C92,'Model Performance Data'!$C$8:$C$56,$D92)),"-",SUMIFS(INDEX('Model Performance Data'!$O$8:$DY$56,0,MATCH(CONCATENATE($J92,O$6),'Model Performance Data'!$O$6:$DY$6,0)),'Model Performance Data'!$B$8:$B$56,$C92,'Model Performance Data'!$C$8:$C$56,$D92))</f>
        <v>0</v>
      </c>
    </row>
    <row r="93" spans="2:15" x14ac:dyDescent="0.35">
      <c r="B93" s="37" t="s">
        <v>80</v>
      </c>
      <c r="C93" s="38" t="str">
        <f>IF(ISBLANK('Model Performance Data'!$B$11),"-",'Model Performance Data'!$B$11)</f>
        <v>Utilization</v>
      </c>
      <c r="D93" s="38" t="str">
        <f>IF(ISBLANK('Model Performance Data'!$C$11),"-",'Model Performance Data'!$C$11)</f>
        <v>Potentially Avoidable ED Visits</v>
      </c>
      <c r="E93" s="38" t="str">
        <f>IF(ISBLANK('Model Performance Data'!$D$11),"-",'Model Performance Data'!$D$11)</f>
        <v>Percentage</v>
      </c>
      <c r="F93" s="38" t="str">
        <f>IF(ISBLANK('Model Performance Data'!$E$11),"-",'Model Performance Data'!$E$11)</f>
        <v>Active</v>
      </c>
      <c r="G93" s="38" t="str">
        <f>IF(ISBLANK('Model Performance Data'!$F$11),"-",'Model Performance Data'!$F$11)</f>
        <v>-</v>
      </c>
      <c r="H93" s="38">
        <v>2</v>
      </c>
      <c r="I93" s="38">
        <v>5</v>
      </c>
      <c r="J93" s="38" t="str">
        <f t="shared" si="2"/>
        <v>25</v>
      </c>
      <c r="K93" s="38" t="str">
        <f>IF(ISBLANK('Model Performance Data'!$L$11),"-",'Model Performance Data'!$L$11)</f>
        <v>Annual</v>
      </c>
      <c r="L93" s="38" t="e">
        <f>IF(ISBLANK('Model Performance Data'!#REF!),"-",'Model Performance Data'!#REF!)</f>
        <v>#REF!</v>
      </c>
      <c r="M93" s="43">
        <f>IF(ISNA(SUMIFS(INDEX('Model Performance Data'!$O$8:$DY$56,0,MATCH(CONCATENATE($J93,M$6),'Model Performance Data'!$O$6:$DY$6,0)),'Model Performance Data'!$B$8:$B$56,$C93,'Model Performance Data'!$C$8:$C$56,$D93)),"-",SUMIFS(INDEX('Model Performance Data'!$O$8:$DY$56,0,MATCH(CONCATENATE($J93,M$6),'Model Performance Data'!$O$6:$DY$6,0)),'Model Performance Data'!$B$8:$B$56,$C93,'Model Performance Data'!$C$8:$C$56,$D93))</f>
        <v>0</v>
      </c>
      <c r="N93" s="43">
        <f>IF(ISNA(SUMIFS(INDEX('Model Performance Data'!$O$8:$DY$56,0,MATCH(CONCATENATE($J93,N$6),'Model Performance Data'!$O$6:$DY$6,0)),'Model Performance Data'!$B$8:$B$56,$C93,'Model Performance Data'!$C$8:$C$56,$D93)),"-",SUMIFS(INDEX('Model Performance Data'!$O$8:$DY$56,0,MATCH(CONCATENATE($J93,N$6),'Model Performance Data'!$O$6:$DY$6,0)),'Model Performance Data'!$B$8:$B$56,$C93,'Model Performance Data'!$C$8:$C$56,$D93))</f>
        <v>0</v>
      </c>
      <c r="O93" s="154">
        <f>IF(ISNA(SUMIFS(INDEX('Model Performance Data'!$O$8:$DY$56,0,MATCH(CONCATENATE($J93,O$6),'Model Performance Data'!$O$6:$DY$6,0)),'Model Performance Data'!$B$8:$B$56,$C93,'Model Performance Data'!$C$8:$C$56,$D93)),"-",SUMIFS(INDEX('Model Performance Data'!$O$8:$DY$56,0,MATCH(CONCATENATE($J93,O$6),'Model Performance Data'!$O$6:$DY$6,0)),'Model Performance Data'!$B$8:$B$56,$C93,'Model Performance Data'!$C$8:$C$56,$D93))</f>
        <v>0</v>
      </c>
    </row>
    <row r="94" spans="2:15" x14ac:dyDescent="0.35">
      <c r="B94" s="37" t="s">
        <v>80</v>
      </c>
      <c r="C94" s="38" t="str">
        <f>IF(ISBLANK('Model Performance Data'!$B$11),"-",'Model Performance Data'!$B$11)</f>
        <v>Utilization</v>
      </c>
      <c r="D94" s="38" t="str">
        <f>IF(ISBLANK('Model Performance Data'!$C$11),"-",'Model Performance Data'!$C$11)</f>
        <v>Potentially Avoidable ED Visits</v>
      </c>
      <c r="E94" s="38" t="str">
        <f>IF(ISBLANK('Model Performance Data'!$D$11),"-",'Model Performance Data'!$D$11)</f>
        <v>Percentage</v>
      </c>
      <c r="F94" s="38" t="str">
        <f>IF(ISBLANK('Model Performance Data'!$E$11),"-",'Model Performance Data'!$E$11)</f>
        <v>Active</v>
      </c>
      <c r="G94" s="38" t="str">
        <f>IF(ISBLANK('Model Performance Data'!$F$11),"-",'Model Performance Data'!$F$11)</f>
        <v>-</v>
      </c>
      <c r="H94" s="38">
        <v>2</v>
      </c>
      <c r="I94" s="38" t="s">
        <v>65</v>
      </c>
      <c r="J94" s="38" t="str">
        <f t="shared" si="2"/>
        <v>2Goal</v>
      </c>
      <c r="K94" s="38" t="str">
        <f>IF(ISBLANK('Model Performance Data'!$L$11),"-",'Model Performance Data'!$L$11)</f>
        <v>Annual</v>
      </c>
      <c r="L94" s="38" t="e">
        <f>IF(ISBLANK('Model Performance Data'!#REF!),"-",'Model Performance Data'!#REF!)</f>
        <v>#REF!</v>
      </c>
      <c r="M94" s="43" t="str">
        <f>IF(ISNA(SUMIFS(INDEX('Model Performance Data'!$O$8:$DY$56,0,MATCH(CONCATENATE($J94,M$6),'Model Performance Data'!$O$6:$DY$6,0)),'Model Performance Data'!$B$8:$B$56,$C94,'Model Performance Data'!$C$8:$C$56,$D94)),"-",SUMIFS(INDEX('Model Performance Data'!$O$8:$DY$56,0,MATCH(CONCATENATE($J94,M$6),'Model Performance Data'!$O$6:$DY$6,0)),'Model Performance Data'!$B$8:$B$56,$C94,'Model Performance Data'!$C$8:$C$56,$D94))</f>
        <v>-</v>
      </c>
      <c r="N94" s="43" t="str">
        <f>IF(ISNA(SUMIFS(INDEX('Model Performance Data'!$O$8:$DY$56,0,MATCH(CONCATENATE($J94,N$6),'Model Performance Data'!$O$6:$DY$6,0)),'Model Performance Data'!$B$8:$B$56,$C94,'Model Performance Data'!$C$8:$C$56,$D94)),"-",SUMIFS(INDEX('Model Performance Data'!$O$8:$DY$56,0,MATCH(CONCATENATE($J94,N$6),'Model Performance Data'!$O$6:$DY$6,0)),'Model Performance Data'!$B$8:$B$56,$C94,'Model Performance Data'!$C$8:$C$56,$D94))</f>
        <v>-</v>
      </c>
      <c r="O94" s="154">
        <f>IF(ISNA(SUMIFS(INDEX('Model Performance Data'!$O$8:$DY$56,0,MATCH(CONCATENATE($J94,O$6),'Model Performance Data'!$O$6:$DY$6,0)),'Model Performance Data'!$B$8:$B$56,$C94,'Model Performance Data'!$C$8:$C$56,$D94)),"-",SUMIFS(INDEX('Model Performance Data'!$O$8:$DY$56,0,MATCH(CONCATENATE($J94,O$6),'Model Performance Data'!$O$6:$DY$6,0)),'Model Performance Data'!$B$8:$B$56,$C94,'Model Performance Data'!$C$8:$C$56,$D94))</f>
        <v>0</v>
      </c>
    </row>
    <row r="95" spans="2:15" x14ac:dyDescent="0.35">
      <c r="B95" s="37" t="s">
        <v>80</v>
      </c>
      <c r="C95" s="38" t="str">
        <f>IF(ISBLANK('Model Performance Data'!$B$11),"-",'Model Performance Data'!$B$11)</f>
        <v>Utilization</v>
      </c>
      <c r="D95" s="38" t="str">
        <f>IF(ISBLANK('Model Performance Data'!$C$11),"-",'Model Performance Data'!$C$11)</f>
        <v>Potentially Avoidable ED Visits</v>
      </c>
      <c r="E95" s="38" t="str">
        <f>IF(ISBLANK('Model Performance Data'!$D$11),"-",'Model Performance Data'!$D$11)</f>
        <v>Percentage</v>
      </c>
      <c r="F95" s="38" t="str">
        <f>IF(ISBLANK('Model Performance Data'!$E$11),"-",'Model Performance Data'!$E$11)</f>
        <v>Active</v>
      </c>
      <c r="G95" s="38" t="str">
        <f>IF(ISBLANK('Model Performance Data'!$F$11),"-",'Model Performance Data'!$F$11)</f>
        <v>-</v>
      </c>
      <c r="H95" s="38">
        <v>3</v>
      </c>
      <c r="I95" s="38">
        <v>1</v>
      </c>
      <c r="J95" s="38" t="str">
        <f t="shared" si="2"/>
        <v>31</v>
      </c>
      <c r="K95" s="38" t="str">
        <f>IF(ISBLANK('Model Performance Data'!$L$11),"-",'Model Performance Data'!$L$11)</f>
        <v>Annual</v>
      </c>
      <c r="L95" s="38" t="e">
        <f>IF(ISBLANK('Model Performance Data'!#REF!),"-",'Model Performance Data'!#REF!)</f>
        <v>#REF!</v>
      </c>
      <c r="M95" s="43">
        <f>IF(ISNA(SUMIFS(INDEX('Model Performance Data'!$O$8:$DY$56,0,MATCH(CONCATENATE($J95,M$6),'Model Performance Data'!$O$6:$DY$6,0)),'Model Performance Data'!$B$8:$B$56,$C95,'Model Performance Data'!$C$8:$C$56,$D95)),"-",SUMIFS(INDEX('Model Performance Data'!$O$8:$DY$56,0,MATCH(CONCATENATE($J95,M$6),'Model Performance Data'!$O$6:$DY$6,0)),'Model Performance Data'!$B$8:$B$56,$C95,'Model Performance Data'!$C$8:$C$56,$D95))</f>
        <v>0</v>
      </c>
      <c r="N95" s="43">
        <f>IF(ISNA(SUMIFS(INDEX('Model Performance Data'!$O$8:$DY$56,0,MATCH(CONCATENATE($J95,N$6),'Model Performance Data'!$O$6:$DY$6,0)),'Model Performance Data'!$B$8:$B$56,$C95,'Model Performance Data'!$C$8:$C$56,$D95)),"-",SUMIFS(INDEX('Model Performance Data'!$O$8:$DY$56,0,MATCH(CONCATENATE($J95,N$6),'Model Performance Data'!$O$6:$DY$6,0)),'Model Performance Data'!$B$8:$B$56,$C95,'Model Performance Data'!$C$8:$C$56,$D95))</f>
        <v>0</v>
      </c>
      <c r="O95" s="154">
        <f>IF(ISNA(SUMIFS(INDEX('Model Performance Data'!$O$8:$DY$56,0,MATCH(CONCATENATE($J95,O$6),'Model Performance Data'!$O$6:$DY$6,0)),'Model Performance Data'!$B$8:$B$56,$C95,'Model Performance Data'!$C$8:$C$56,$D95)),"-",SUMIFS(INDEX('Model Performance Data'!$O$8:$DY$56,0,MATCH(CONCATENATE($J95,O$6),'Model Performance Data'!$O$6:$DY$6,0)),'Model Performance Data'!$B$8:$B$56,$C95,'Model Performance Data'!$C$8:$C$56,$D95))</f>
        <v>0</v>
      </c>
    </row>
    <row r="96" spans="2:15" x14ac:dyDescent="0.35">
      <c r="B96" s="37" t="s">
        <v>80</v>
      </c>
      <c r="C96" s="38" t="str">
        <f>IF(ISBLANK('Model Performance Data'!$B$11),"-",'Model Performance Data'!$B$11)</f>
        <v>Utilization</v>
      </c>
      <c r="D96" s="38" t="str">
        <f>IF(ISBLANK('Model Performance Data'!$C$11),"-",'Model Performance Data'!$C$11)</f>
        <v>Potentially Avoidable ED Visits</v>
      </c>
      <c r="E96" s="38" t="str">
        <f>IF(ISBLANK('Model Performance Data'!$D$11),"-",'Model Performance Data'!$D$11)</f>
        <v>Percentage</v>
      </c>
      <c r="F96" s="38" t="str">
        <f>IF(ISBLANK('Model Performance Data'!$E$11),"-",'Model Performance Data'!$E$11)</f>
        <v>Active</v>
      </c>
      <c r="G96" s="38" t="str">
        <f>IF(ISBLANK('Model Performance Data'!$F$11),"-",'Model Performance Data'!$F$11)</f>
        <v>-</v>
      </c>
      <c r="H96" s="38">
        <v>3</v>
      </c>
      <c r="I96" s="38">
        <v>2</v>
      </c>
      <c r="J96" s="38" t="str">
        <f t="shared" si="2"/>
        <v>32</v>
      </c>
      <c r="K96" s="38" t="str">
        <f>IF(ISBLANK('Model Performance Data'!$L$11),"-",'Model Performance Data'!$L$11)</f>
        <v>Annual</v>
      </c>
      <c r="L96" s="38" t="e">
        <f>IF(ISBLANK('Model Performance Data'!#REF!),"-",'Model Performance Data'!#REF!)</f>
        <v>#REF!</v>
      </c>
      <c r="M96" s="43">
        <f>IF(ISNA(SUMIFS(INDEX('Model Performance Data'!$O$8:$DY$56,0,MATCH(CONCATENATE($J96,M$6),'Model Performance Data'!$O$6:$DY$6,0)),'Model Performance Data'!$B$8:$B$56,$C96,'Model Performance Data'!$C$8:$C$56,$D96)),"-",SUMIFS(INDEX('Model Performance Data'!$O$8:$DY$56,0,MATCH(CONCATENATE($J96,M$6),'Model Performance Data'!$O$6:$DY$6,0)),'Model Performance Data'!$B$8:$B$56,$C96,'Model Performance Data'!$C$8:$C$56,$D96))</f>
        <v>0</v>
      </c>
      <c r="N96" s="43">
        <f>IF(ISNA(SUMIFS(INDEX('Model Performance Data'!$O$8:$DY$56,0,MATCH(CONCATENATE($J96,N$6),'Model Performance Data'!$O$6:$DY$6,0)),'Model Performance Data'!$B$8:$B$56,$C96,'Model Performance Data'!$C$8:$C$56,$D96)),"-",SUMIFS(INDEX('Model Performance Data'!$O$8:$DY$56,0,MATCH(CONCATENATE($J96,N$6),'Model Performance Data'!$O$6:$DY$6,0)),'Model Performance Data'!$B$8:$B$56,$C96,'Model Performance Data'!$C$8:$C$56,$D96))</f>
        <v>0</v>
      </c>
      <c r="O96" s="154">
        <f>IF(ISNA(SUMIFS(INDEX('Model Performance Data'!$O$8:$DY$56,0,MATCH(CONCATENATE($J96,O$6),'Model Performance Data'!$O$6:$DY$6,0)),'Model Performance Data'!$B$8:$B$56,$C96,'Model Performance Data'!$C$8:$C$56,$D96)),"-",SUMIFS(INDEX('Model Performance Data'!$O$8:$DY$56,0,MATCH(CONCATENATE($J96,O$6),'Model Performance Data'!$O$6:$DY$6,0)),'Model Performance Data'!$B$8:$B$56,$C96,'Model Performance Data'!$C$8:$C$56,$D96))</f>
        <v>0</v>
      </c>
    </row>
    <row r="97" spans="2:15" x14ac:dyDescent="0.35">
      <c r="B97" s="37" t="s">
        <v>80</v>
      </c>
      <c r="C97" s="38" t="str">
        <f>IF(ISBLANK('Model Performance Data'!$B$11),"-",'Model Performance Data'!$B$11)</f>
        <v>Utilization</v>
      </c>
      <c r="D97" s="38" t="str">
        <f>IF(ISBLANK('Model Performance Data'!$C$11),"-",'Model Performance Data'!$C$11)</f>
        <v>Potentially Avoidable ED Visits</v>
      </c>
      <c r="E97" s="38" t="str">
        <f>IF(ISBLANK('Model Performance Data'!$D$11),"-",'Model Performance Data'!$D$11)</f>
        <v>Percentage</v>
      </c>
      <c r="F97" s="38" t="str">
        <f>IF(ISBLANK('Model Performance Data'!$E$11),"-",'Model Performance Data'!$E$11)</f>
        <v>Active</v>
      </c>
      <c r="G97" s="38" t="str">
        <f>IF(ISBLANK('Model Performance Data'!$F$11),"-",'Model Performance Data'!$F$11)</f>
        <v>-</v>
      </c>
      <c r="H97" s="38">
        <v>3</v>
      </c>
      <c r="I97" s="38">
        <v>3</v>
      </c>
      <c r="J97" s="38" t="str">
        <f t="shared" si="2"/>
        <v>33</v>
      </c>
      <c r="K97" s="38" t="str">
        <f>IF(ISBLANK('Model Performance Data'!$L$11),"-",'Model Performance Data'!$L$11)</f>
        <v>Annual</v>
      </c>
      <c r="L97" s="38" t="e">
        <f>IF(ISBLANK('Model Performance Data'!#REF!),"-",'Model Performance Data'!#REF!)</f>
        <v>#REF!</v>
      </c>
      <c r="M97" s="43">
        <f>IF(ISNA(SUMIFS(INDEX('Model Performance Data'!$O$8:$DY$56,0,MATCH(CONCATENATE($J97,M$6),'Model Performance Data'!$O$6:$DY$6,0)),'Model Performance Data'!$B$8:$B$56,$C97,'Model Performance Data'!$C$8:$C$56,$D97)),"-",SUMIFS(INDEX('Model Performance Data'!$O$8:$DY$56,0,MATCH(CONCATENATE($J97,M$6),'Model Performance Data'!$O$6:$DY$6,0)),'Model Performance Data'!$B$8:$B$56,$C97,'Model Performance Data'!$C$8:$C$56,$D97))</f>
        <v>0</v>
      </c>
      <c r="N97" s="43">
        <f>IF(ISNA(SUMIFS(INDEX('Model Performance Data'!$O$8:$DY$56,0,MATCH(CONCATENATE($J97,N$6),'Model Performance Data'!$O$6:$DY$6,0)),'Model Performance Data'!$B$8:$B$56,$C97,'Model Performance Data'!$C$8:$C$56,$D97)),"-",SUMIFS(INDEX('Model Performance Data'!$O$8:$DY$56,0,MATCH(CONCATENATE($J97,N$6),'Model Performance Data'!$O$6:$DY$6,0)),'Model Performance Data'!$B$8:$B$56,$C97,'Model Performance Data'!$C$8:$C$56,$D97))</f>
        <v>0</v>
      </c>
      <c r="O97" s="154">
        <f>IF(ISNA(SUMIFS(INDEX('Model Performance Data'!$O$8:$DY$56,0,MATCH(CONCATENATE($J97,O$6),'Model Performance Data'!$O$6:$DY$6,0)),'Model Performance Data'!$B$8:$B$56,$C97,'Model Performance Data'!$C$8:$C$56,$D97)),"-",SUMIFS(INDEX('Model Performance Data'!$O$8:$DY$56,0,MATCH(CONCATENATE($J97,O$6),'Model Performance Data'!$O$6:$DY$6,0)),'Model Performance Data'!$B$8:$B$56,$C97,'Model Performance Data'!$C$8:$C$56,$D97))</f>
        <v>0</v>
      </c>
    </row>
    <row r="98" spans="2:15" x14ac:dyDescent="0.35">
      <c r="B98" s="37" t="s">
        <v>80</v>
      </c>
      <c r="C98" s="38" t="str">
        <f>IF(ISBLANK('Model Performance Data'!$B$11),"-",'Model Performance Data'!$B$11)</f>
        <v>Utilization</v>
      </c>
      <c r="D98" s="38" t="str">
        <f>IF(ISBLANK('Model Performance Data'!$C$11),"-",'Model Performance Data'!$C$11)</f>
        <v>Potentially Avoidable ED Visits</v>
      </c>
      <c r="E98" s="38" t="str">
        <f>IF(ISBLANK('Model Performance Data'!$D$11),"-",'Model Performance Data'!$D$11)</f>
        <v>Percentage</v>
      </c>
      <c r="F98" s="38" t="str">
        <f>IF(ISBLANK('Model Performance Data'!$E$11),"-",'Model Performance Data'!$E$11)</f>
        <v>Active</v>
      </c>
      <c r="G98" s="38" t="str">
        <f>IF(ISBLANK('Model Performance Data'!$F$11),"-",'Model Performance Data'!$F$11)</f>
        <v>-</v>
      </c>
      <c r="H98" s="38">
        <v>3</v>
      </c>
      <c r="I98" s="38">
        <v>4</v>
      </c>
      <c r="J98" s="38" t="str">
        <f t="shared" si="2"/>
        <v>34</v>
      </c>
      <c r="K98" s="38" t="str">
        <f>IF(ISBLANK('Model Performance Data'!$L$11),"-",'Model Performance Data'!$L$11)</f>
        <v>Annual</v>
      </c>
      <c r="L98" s="38" t="e">
        <f>IF(ISBLANK('Model Performance Data'!#REF!),"-",'Model Performance Data'!#REF!)</f>
        <v>#REF!</v>
      </c>
      <c r="M98" s="43">
        <f>IF(ISNA(SUMIFS(INDEX('Model Performance Data'!$O$8:$DY$56,0,MATCH(CONCATENATE($J98,M$6),'Model Performance Data'!$O$6:$DY$6,0)),'Model Performance Data'!$B$8:$B$56,$C98,'Model Performance Data'!$C$8:$C$56,$D98)),"-",SUMIFS(INDEX('Model Performance Data'!$O$8:$DY$56,0,MATCH(CONCATENATE($J98,M$6),'Model Performance Data'!$O$6:$DY$6,0)),'Model Performance Data'!$B$8:$B$56,$C98,'Model Performance Data'!$C$8:$C$56,$D98))</f>
        <v>0</v>
      </c>
      <c r="N98" s="43">
        <f>IF(ISNA(SUMIFS(INDEX('Model Performance Data'!$O$8:$DY$56,0,MATCH(CONCATENATE($J98,N$6),'Model Performance Data'!$O$6:$DY$6,0)),'Model Performance Data'!$B$8:$B$56,$C98,'Model Performance Data'!$C$8:$C$56,$D98)),"-",SUMIFS(INDEX('Model Performance Data'!$O$8:$DY$56,0,MATCH(CONCATENATE($J98,N$6),'Model Performance Data'!$O$6:$DY$6,0)),'Model Performance Data'!$B$8:$B$56,$C98,'Model Performance Data'!$C$8:$C$56,$D98))</f>
        <v>0</v>
      </c>
      <c r="O98" s="154">
        <f>IF(ISNA(SUMIFS(INDEX('Model Performance Data'!$O$8:$DY$56,0,MATCH(CONCATENATE($J98,O$6),'Model Performance Data'!$O$6:$DY$6,0)),'Model Performance Data'!$B$8:$B$56,$C98,'Model Performance Data'!$C$8:$C$56,$D98)),"-",SUMIFS(INDEX('Model Performance Data'!$O$8:$DY$56,0,MATCH(CONCATENATE($J98,O$6),'Model Performance Data'!$O$6:$DY$6,0)),'Model Performance Data'!$B$8:$B$56,$C98,'Model Performance Data'!$C$8:$C$56,$D98))</f>
        <v>0</v>
      </c>
    </row>
    <row r="99" spans="2:15" x14ac:dyDescent="0.35">
      <c r="B99" s="37" t="s">
        <v>80</v>
      </c>
      <c r="C99" s="38" t="str">
        <f>IF(ISBLANK('Model Performance Data'!$B$11),"-",'Model Performance Data'!$B$11)</f>
        <v>Utilization</v>
      </c>
      <c r="D99" s="38" t="str">
        <f>IF(ISBLANK('Model Performance Data'!$C$11),"-",'Model Performance Data'!$C$11)</f>
        <v>Potentially Avoidable ED Visits</v>
      </c>
      <c r="E99" s="38" t="str">
        <f>IF(ISBLANK('Model Performance Data'!$D$11),"-",'Model Performance Data'!$D$11)</f>
        <v>Percentage</v>
      </c>
      <c r="F99" s="38" t="str">
        <f>IF(ISBLANK('Model Performance Data'!$E$11),"-",'Model Performance Data'!$E$11)</f>
        <v>Active</v>
      </c>
      <c r="G99" s="38" t="str">
        <f>IF(ISBLANK('Model Performance Data'!$F$11),"-",'Model Performance Data'!$F$11)</f>
        <v>-</v>
      </c>
      <c r="H99" s="38">
        <v>3</v>
      </c>
      <c r="I99" s="38">
        <v>5</v>
      </c>
      <c r="J99" s="38" t="str">
        <f t="shared" si="2"/>
        <v>35</v>
      </c>
      <c r="K99" s="38" t="str">
        <f>IF(ISBLANK('Model Performance Data'!$L$11),"-",'Model Performance Data'!$L$11)</f>
        <v>Annual</v>
      </c>
      <c r="L99" s="38" t="e">
        <f>IF(ISBLANK('Model Performance Data'!#REF!),"-",'Model Performance Data'!#REF!)</f>
        <v>#REF!</v>
      </c>
      <c r="M99" s="43">
        <f>IF(ISNA(SUMIFS(INDEX('Model Performance Data'!$O$8:$DY$56,0,MATCH(CONCATENATE($J99,M$6),'Model Performance Data'!$O$6:$DY$6,0)),'Model Performance Data'!$B$8:$B$56,$C99,'Model Performance Data'!$C$8:$C$56,$D99)),"-",SUMIFS(INDEX('Model Performance Data'!$O$8:$DY$56,0,MATCH(CONCATENATE($J99,M$6),'Model Performance Data'!$O$6:$DY$6,0)),'Model Performance Data'!$B$8:$B$56,$C99,'Model Performance Data'!$C$8:$C$56,$D99))</f>
        <v>0</v>
      </c>
      <c r="N99" s="43">
        <f>IF(ISNA(SUMIFS(INDEX('Model Performance Data'!$O$8:$DY$56,0,MATCH(CONCATENATE($J99,N$6),'Model Performance Data'!$O$6:$DY$6,0)),'Model Performance Data'!$B$8:$B$56,$C99,'Model Performance Data'!$C$8:$C$56,$D99)),"-",SUMIFS(INDEX('Model Performance Data'!$O$8:$DY$56,0,MATCH(CONCATENATE($J99,N$6),'Model Performance Data'!$O$6:$DY$6,0)),'Model Performance Data'!$B$8:$B$56,$C99,'Model Performance Data'!$C$8:$C$56,$D99))</f>
        <v>0</v>
      </c>
      <c r="O99" s="154">
        <f>IF(ISNA(SUMIFS(INDEX('Model Performance Data'!$O$8:$DY$56,0,MATCH(CONCATENATE($J99,O$6),'Model Performance Data'!$O$6:$DY$6,0)),'Model Performance Data'!$B$8:$B$56,$C99,'Model Performance Data'!$C$8:$C$56,$D99)),"-",SUMIFS(INDEX('Model Performance Data'!$O$8:$DY$56,0,MATCH(CONCATENATE($J99,O$6),'Model Performance Data'!$O$6:$DY$6,0)),'Model Performance Data'!$B$8:$B$56,$C99,'Model Performance Data'!$C$8:$C$56,$D99))</f>
        <v>0</v>
      </c>
    </row>
    <row r="100" spans="2:15" x14ac:dyDescent="0.35">
      <c r="B100" s="37" t="s">
        <v>80</v>
      </c>
      <c r="C100" s="38" t="str">
        <f>IF(ISBLANK('Model Performance Data'!$B$11),"-",'Model Performance Data'!$B$11)</f>
        <v>Utilization</v>
      </c>
      <c r="D100" s="38" t="str">
        <f>IF(ISBLANK('Model Performance Data'!$C$11),"-",'Model Performance Data'!$C$11)</f>
        <v>Potentially Avoidable ED Visits</v>
      </c>
      <c r="E100" s="38" t="str">
        <f>IF(ISBLANK('Model Performance Data'!$D$11),"-",'Model Performance Data'!$D$11)</f>
        <v>Percentage</v>
      </c>
      <c r="F100" s="38" t="str">
        <f>IF(ISBLANK('Model Performance Data'!$E$11),"-",'Model Performance Data'!$E$11)</f>
        <v>Active</v>
      </c>
      <c r="G100" s="38" t="str">
        <f>IF(ISBLANK('Model Performance Data'!$F$11),"-",'Model Performance Data'!$F$11)</f>
        <v>-</v>
      </c>
      <c r="H100" s="38">
        <v>3</v>
      </c>
      <c r="I100" s="38" t="s">
        <v>65</v>
      </c>
      <c r="J100" s="38" t="str">
        <f t="shared" si="2"/>
        <v>3Goal</v>
      </c>
      <c r="K100" s="38" t="str">
        <f>IF(ISBLANK('Model Performance Data'!$L$11),"-",'Model Performance Data'!$L$11)</f>
        <v>Annual</v>
      </c>
      <c r="L100" s="38" t="e">
        <f>IF(ISBLANK('Model Performance Data'!#REF!),"-",'Model Performance Data'!#REF!)</f>
        <v>#REF!</v>
      </c>
      <c r="M100" s="43" t="str">
        <f>IF(ISNA(SUMIFS(INDEX('Model Performance Data'!$O$8:$DY$56,0,MATCH(CONCATENATE($J100,M$6),'Model Performance Data'!$O$6:$DY$6,0)),'Model Performance Data'!$B$8:$B$56,$C100,'Model Performance Data'!$C$8:$C$56,$D100)),"-",SUMIFS(INDEX('Model Performance Data'!$O$8:$DY$56,0,MATCH(CONCATENATE($J100,M$6),'Model Performance Data'!$O$6:$DY$6,0)),'Model Performance Data'!$B$8:$B$56,$C100,'Model Performance Data'!$C$8:$C$56,$D100))</f>
        <v>-</v>
      </c>
      <c r="N100" s="43" t="str">
        <f>IF(ISNA(SUMIFS(INDEX('Model Performance Data'!$O$8:$DY$56,0,MATCH(CONCATENATE($J100,N$6),'Model Performance Data'!$O$6:$DY$6,0)),'Model Performance Data'!$B$8:$B$56,$C100,'Model Performance Data'!$C$8:$C$56,$D100)),"-",SUMIFS(INDEX('Model Performance Data'!$O$8:$DY$56,0,MATCH(CONCATENATE($J100,N$6),'Model Performance Data'!$O$6:$DY$6,0)),'Model Performance Data'!$B$8:$B$56,$C100,'Model Performance Data'!$C$8:$C$56,$D100))</f>
        <v>-</v>
      </c>
      <c r="O100" s="154">
        <f>IF(ISNA(SUMIFS(INDEX('Model Performance Data'!$O$8:$DY$56,0,MATCH(CONCATENATE($J100,O$6),'Model Performance Data'!$O$6:$DY$6,0)),'Model Performance Data'!$B$8:$B$56,$C100,'Model Performance Data'!$C$8:$C$56,$D100)),"-",SUMIFS(INDEX('Model Performance Data'!$O$8:$DY$56,0,MATCH(CONCATENATE($J100,O$6),'Model Performance Data'!$O$6:$DY$6,0)),'Model Performance Data'!$B$8:$B$56,$C100,'Model Performance Data'!$C$8:$C$56,$D100))</f>
        <v>0</v>
      </c>
    </row>
    <row r="101" spans="2:15" x14ac:dyDescent="0.35">
      <c r="B101" s="37" t="s">
        <v>80</v>
      </c>
      <c r="C101" s="38" t="str">
        <f>IF(ISBLANK('Model Performance Data'!$B$11),"-",'Model Performance Data'!$B$11)</f>
        <v>Utilization</v>
      </c>
      <c r="D101" s="38" t="str">
        <f>IF(ISBLANK('Model Performance Data'!$C$11),"-",'Model Performance Data'!$C$11)</f>
        <v>Potentially Avoidable ED Visits</v>
      </c>
      <c r="E101" s="38" t="str">
        <f>IF(ISBLANK('Model Performance Data'!$D$11),"-",'Model Performance Data'!$D$11)</f>
        <v>Percentage</v>
      </c>
      <c r="F101" s="38" t="str">
        <f>IF(ISBLANK('Model Performance Data'!$E$11),"-",'Model Performance Data'!$E$11)</f>
        <v>Active</v>
      </c>
      <c r="G101" s="38" t="str">
        <f>IF(ISBLANK('Model Performance Data'!$F$11),"-",'Model Performance Data'!$F$11)</f>
        <v>-</v>
      </c>
      <c r="H101" s="38">
        <v>4</v>
      </c>
      <c r="I101" s="38">
        <v>1</v>
      </c>
      <c r="J101" s="38" t="str">
        <f t="shared" ref="J101:J106" si="6">CONCATENATE(H101,I101)</f>
        <v>41</v>
      </c>
      <c r="K101" s="38" t="str">
        <f>IF(ISBLANK('Model Performance Data'!$L$11),"-",'Model Performance Data'!$L$11)</f>
        <v>Annual</v>
      </c>
      <c r="L101" s="38" t="e">
        <f>IF(ISBLANK('Model Performance Data'!#REF!),"-",'Model Performance Data'!#REF!)</f>
        <v>#REF!</v>
      </c>
      <c r="M101" s="43">
        <f>IF(ISNA(SUMIFS(INDEX('Model Performance Data'!$O$8:$DY$56,0,MATCH(CONCATENATE($J101,M$6),'Model Performance Data'!$O$6:$DY$6,0)),'Model Performance Data'!$B$8:$B$56,$C101,'Model Performance Data'!$C$8:$C$56,$D101)),"-",SUMIFS(INDEX('Model Performance Data'!$O$8:$DY$56,0,MATCH(CONCATENATE($J101,M$6),'Model Performance Data'!$O$6:$DY$6,0)),'Model Performance Data'!$B$8:$B$56,$C101,'Model Performance Data'!$C$8:$C$56,$D101))</f>
        <v>0</v>
      </c>
      <c r="N101" s="43">
        <f>IF(ISNA(SUMIFS(INDEX('Model Performance Data'!$O$8:$DY$56,0,MATCH(CONCATENATE($J101,N$6),'Model Performance Data'!$O$6:$DY$6,0)),'Model Performance Data'!$B$8:$B$56,$C101,'Model Performance Data'!$C$8:$C$56,$D101)),"-",SUMIFS(INDEX('Model Performance Data'!$O$8:$DY$56,0,MATCH(CONCATENATE($J101,N$6),'Model Performance Data'!$O$6:$DY$6,0)),'Model Performance Data'!$B$8:$B$56,$C101,'Model Performance Data'!$C$8:$C$56,$D101))</f>
        <v>0</v>
      </c>
      <c r="O101" s="154">
        <f>IF(ISNA(SUMIFS(INDEX('Model Performance Data'!$O$8:$DY$56,0,MATCH(CONCATENATE($J101,O$6),'Model Performance Data'!$O$6:$DY$6,0)),'Model Performance Data'!$B$8:$B$56,$C101,'Model Performance Data'!$C$8:$C$56,$D101)),"-",SUMIFS(INDEX('Model Performance Data'!$O$8:$DY$56,0,MATCH(CONCATENATE($J101,O$6),'Model Performance Data'!$O$6:$DY$6,0)),'Model Performance Data'!$B$8:$B$56,$C101,'Model Performance Data'!$C$8:$C$56,$D101))</f>
        <v>0</v>
      </c>
    </row>
    <row r="102" spans="2:15" x14ac:dyDescent="0.35">
      <c r="B102" s="37" t="s">
        <v>80</v>
      </c>
      <c r="C102" s="38" t="str">
        <f>IF(ISBLANK('Model Performance Data'!$B$11),"-",'Model Performance Data'!$B$11)</f>
        <v>Utilization</v>
      </c>
      <c r="D102" s="38" t="str">
        <f>IF(ISBLANK('Model Performance Data'!$C$11),"-",'Model Performance Data'!$C$11)</f>
        <v>Potentially Avoidable ED Visits</v>
      </c>
      <c r="E102" s="38" t="str">
        <f>IF(ISBLANK('Model Performance Data'!$D$11),"-",'Model Performance Data'!$D$11)</f>
        <v>Percentage</v>
      </c>
      <c r="F102" s="38" t="str">
        <f>IF(ISBLANK('Model Performance Data'!$E$11),"-",'Model Performance Data'!$E$11)</f>
        <v>Active</v>
      </c>
      <c r="G102" s="38" t="str">
        <f>IF(ISBLANK('Model Performance Data'!$F$11),"-",'Model Performance Data'!$F$11)</f>
        <v>-</v>
      </c>
      <c r="H102" s="38">
        <v>4</v>
      </c>
      <c r="I102" s="38">
        <v>2</v>
      </c>
      <c r="J102" s="38" t="str">
        <f t="shared" si="6"/>
        <v>42</v>
      </c>
      <c r="K102" s="38" t="str">
        <f>IF(ISBLANK('Model Performance Data'!$L$11),"-",'Model Performance Data'!$L$11)</f>
        <v>Annual</v>
      </c>
      <c r="L102" s="38" t="e">
        <f>IF(ISBLANK('Model Performance Data'!#REF!),"-",'Model Performance Data'!#REF!)</f>
        <v>#REF!</v>
      </c>
      <c r="M102" s="43">
        <f>IF(ISNA(SUMIFS(INDEX('Model Performance Data'!$O$8:$DY$56,0,MATCH(CONCATENATE($J102,M$6),'Model Performance Data'!$O$6:$DY$6,0)),'Model Performance Data'!$B$8:$B$56,$C102,'Model Performance Data'!$C$8:$C$56,$D102)),"-",SUMIFS(INDEX('Model Performance Data'!$O$8:$DY$56,0,MATCH(CONCATENATE($J102,M$6),'Model Performance Data'!$O$6:$DY$6,0)),'Model Performance Data'!$B$8:$B$56,$C102,'Model Performance Data'!$C$8:$C$56,$D102))</f>
        <v>0</v>
      </c>
      <c r="N102" s="43">
        <f>IF(ISNA(SUMIFS(INDEX('Model Performance Data'!$O$8:$DY$56,0,MATCH(CONCATENATE($J102,N$6),'Model Performance Data'!$O$6:$DY$6,0)),'Model Performance Data'!$B$8:$B$56,$C102,'Model Performance Data'!$C$8:$C$56,$D102)),"-",SUMIFS(INDEX('Model Performance Data'!$O$8:$DY$56,0,MATCH(CONCATENATE($J102,N$6),'Model Performance Data'!$O$6:$DY$6,0)),'Model Performance Data'!$B$8:$B$56,$C102,'Model Performance Data'!$C$8:$C$56,$D102))</f>
        <v>0</v>
      </c>
      <c r="O102" s="154">
        <f>IF(ISNA(SUMIFS(INDEX('Model Performance Data'!$O$8:$DY$56,0,MATCH(CONCATENATE($J102,O$6),'Model Performance Data'!$O$6:$DY$6,0)),'Model Performance Data'!$B$8:$B$56,$C102,'Model Performance Data'!$C$8:$C$56,$D102)),"-",SUMIFS(INDEX('Model Performance Data'!$O$8:$DY$56,0,MATCH(CONCATENATE($J102,O$6),'Model Performance Data'!$O$6:$DY$6,0)),'Model Performance Data'!$B$8:$B$56,$C102,'Model Performance Data'!$C$8:$C$56,$D102))</f>
        <v>0</v>
      </c>
    </row>
    <row r="103" spans="2:15" x14ac:dyDescent="0.35">
      <c r="B103" s="37" t="s">
        <v>80</v>
      </c>
      <c r="C103" s="38" t="str">
        <f>IF(ISBLANK('Model Performance Data'!$B$11),"-",'Model Performance Data'!$B$11)</f>
        <v>Utilization</v>
      </c>
      <c r="D103" s="38" t="str">
        <f>IF(ISBLANK('Model Performance Data'!$C$11),"-",'Model Performance Data'!$C$11)</f>
        <v>Potentially Avoidable ED Visits</v>
      </c>
      <c r="E103" s="38" t="str">
        <f>IF(ISBLANK('Model Performance Data'!$D$11),"-",'Model Performance Data'!$D$11)</f>
        <v>Percentage</v>
      </c>
      <c r="F103" s="38" t="str">
        <f>IF(ISBLANK('Model Performance Data'!$E$11),"-",'Model Performance Data'!$E$11)</f>
        <v>Active</v>
      </c>
      <c r="G103" s="38" t="str">
        <f>IF(ISBLANK('Model Performance Data'!$F$11),"-",'Model Performance Data'!$F$11)</f>
        <v>-</v>
      </c>
      <c r="H103" s="38">
        <v>4</v>
      </c>
      <c r="I103" s="38">
        <v>3</v>
      </c>
      <c r="J103" s="38" t="str">
        <f t="shared" si="6"/>
        <v>43</v>
      </c>
      <c r="K103" s="38" t="str">
        <f>IF(ISBLANK('Model Performance Data'!$L$11),"-",'Model Performance Data'!$L$11)</f>
        <v>Annual</v>
      </c>
      <c r="L103" s="38" t="e">
        <f>IF(ISBLANK('Model Performance Data'!#REF!),"-",'Model Performance Data'!#REF!)</f>
        <v>#REF!</v>
      </c>
      <c r="M103" s="43">
        <f>IF(ISNA(SUMIFS(INDEX('Model Performance Data'!$O$8:$DY$56,0,MATCH(CONCATENATE($J103,M$6),'Model Performance Data'!$O$6:$DY$6,0)),'Model Performance Data'!$B$8:$B$56,$C103,'Model Performance Data'!$C$8:$C$56,$D103)),"-",SUMIFS(INDEX('Model Performance Data'!$O$8:$DY$56,0,MATCH(CONCATENATE($J103,M$6),'Model Performance Data'!$O$6:$DY$6,0)),'Model Performance Data'!$B$8:$B$56,$C103,'Model Performance Data'!$C$8:$C$56,$D103))</f>
        <v>0</v>
      </c>
      <c r="N103" s="43">
        <f>IF(ISNA(SUMIFS(INDEX('Model Performance Data'!$O$8:$DY$56,0,MATCH(CONCATENATE($J103,N$6),'Model Performance Data'!$O$6:$DY$6,0)),'Model Performance Data'!$B$8:$B$56,$C103,'Model Performance Data'!$C$8:$C$56,$D103)),"-",SUMIFS(INDEX('Model Performance Data'!$O$8:$DY$56,0,MATCH(CONCATENATE($J103,N$6),'Model Performance Data'!$O$6:$DY$6,0)),'Model Performance Data'!$B$8:$B$56,$C103,'Model Performance Data'!$C$8:$C$56,$D103))</f>
        <v>0</v>
      </c>
      <c r="O103" s="154">
        <f>IF(ISNA(SUMIFS(INDEX('Model Performance Data'!$O$8:$DY$56,0,MATCH(CONCATENATE($J103,O$6),'Model Performance Data'!$O$6:$DY$6,0)),'Model Performance Data'!$B$8:$B$56,$C103,'Model Performance Data'!$C$8:$C$56,$D103)),"-",SUMIFS(INDEX('Model Performance Data'!$O$8:$DY$56,0,MATCH(CONCATENATE($J103,O$6),'Model Performance Data'!$O$6:$DY$6,0)),'Model Performance Data'!$B$8:$B$56,$C103,'Model Performance Data'!$C$8:$C$56,$D103))</f>
        <v>0</v>
      </c>
    </row>
    <row r="104" spans="2:15" x14ac:dyDescent="0.35">
      <c r="B104" s="37" t="s">
        <v>80</v>
      </c>
      <c r="C104" s="38" t="str">
        <f>IF(ISBLANK('Model Performance Data'!$B$11),"-",'Model Performance Data'!$B$11)</f>
        <v>Utilization</v>
      </c>
      <c r="D104" s="38" t="str">
        <f>IF(ISBLANK('Model Performance Data'!$C$11),"-",'Model Performance Data'!$C$11)</f>
        <v>Potentially Avoidable ED Visits</v>
      </c>
      <c r="E104" s="38" t="str">
        <f>IF(ISBLANK('Model Performance Data'!$D$11),"-",'Model Performance Data'!$D$11)</f>
        <v>Percentage</v>
      </c>
      <c r="F104" s="38" t="str">
        <f>IF(ISBLANK('Model Performance Data'!$E$11),"-",'Model Performance Data'!$E$11)</f>
        <v>Active</v>
      </c>
      <c r="G104" s="38" t="str">
        <f>IF(ISBLANK('Model Performance Data'!$F$11),"-",'Model Performance Data'!$F$11)</f>
        <v>-</v>
      </c>
      <c r="H104" s="38">
        <v>4</v>
      </c>
      <c r="I104" s="38">
        <v>4</v>
      </c>
      <c r="J104" s="38" t="str">
        <f t="shared" si="6"/>
        <v>44</v>
      </c>
      <c r="K104" s="38" t="str">
        <f>IF(ISBLANK('Model Performance Data'!$L$11),"-",'Model Performance Data'!$L$11)</f>
        <v>Annual</v>
      </c>
      <c r="L104" s="38" t="e">
        <f>IF(ISBLANK('Model Performance Data'!#REF!),"-",'Model Performance Data'!#REF!)</f>
        <v>#REF!</v>
      </c>
      <c r="M104" s="43">
        <f>IF(ISNA(SUMIFS(INDEX('Model Performance Data'!$O$8:$DY$56,0,MATCH(CONCATENATE($J104,M$6),'Model Performance Data'!$O$6:$DY$6,0)),'Model Performance Data'!$B$8:$B$56,$C104,'Model Performance Data'!$C$8:$C$56,$D104)),"-",SUMIFS(INDEX('Model Performance Data'!$O$8:$DY$56,0,MATCH(CONCATENATE($J104,M$6),'Model Performance Data'!$O$6:$DY$6,0)),'Model Performance Data'!$B$8:$B$56,$C104,'Model Performance Data'!$C$8:$C$56,$D104))</f>
        <v>0</v>
      </c>
      <c r="N104" s="43">
        <f>IF(ISNA(SUMIFS(INDEX('Model Performance Data'!$O$8:$DY$56,0,MATCH(CONCATENATE($J104,N$6),'Model Performance Data'!$O$6:$DY$6,0)),'Model Performance Data'!$B$8:$B$56,$C104,'Model Performance Data'!$C$8:$C$56,$D104)),"-",SUMIFS(INDEX('Model Performance Data'!$O$8:$DY$56,0,MATCH(CONCATENATE($J104,N$6),'Model Performance Data'!$O$6:$DY$6,0)),'Model Performance Data'!$B$8:$B$56,$C104,'Model Performance Data'!$C$8:$C$56,$D104))</f>
        <v>0</v>
      </c>
      <c r="O104" s="154">
        <f>IF(ISNA(SUMIFS(INDEX('Model Performance Data'!$O$8:$DY$56,0,MATCH(CONCATENATE($J104,O$6),'Model Performance Data'!$O$6:$DY$6,0)),'Model Performance Data'!$B$8:$B$56,$C104,'Model Performance Data'!$C$8:$C$56,$D104)),"-",SUMIFS(INDEX('Model Performance Data'!$O$8:$DY$56,0,MATCH(CONCATENATE($J104,O$6),'Model Performance Data'!$O$6:$DY$6,0)),'Model Performance Data'!$B$8:$B$56,$C104,'Model Performance Data'!$C$8:$C$56,$D104))</f>
        <v>0</v>
      </c>
    </row>
    <row r="105" spans="2:15" x14ac:dyDescent="0.35">
      <c r="B105" s="37" t="s">
        <v>80</v>
      </c>
      <c r="C105" s="38" t="str">
        <f>IF(ISBLANK('Model Performance Data'!$B$11),"-",'Model Performance Data'!$B$11)</f>
        <v>Utilization</v>
      </c>
      <c r="D105" s="38" t="str">
        <f>IF(ISBLANK('Model Performance Data'!$C$11),"-",'Model Performance Data'!$C$11)</f>
        <v>Potentially Avoidable ED Visits</v>
      </c>
      <c r="E105" s="38" t="str">
        <f>IF(ISBLANK('Model Performance Data'!$D$11),"-",'Model Performance Data'!$D$11)</f>
        <v>Percentage</v>
      </c>
      <c r="F105" s="38" t="str">
        <f>IF(ISBLANK('Model Performance Data'!$E$11),"-",'Model Performance Data'!$E$11)</f>
        <v>Active</v>
      </c>
      <c r="G105" s="38" t="str">
        <f>IF(ISBLANK('Model Performance Data'!$F$11),"-",'Model Performance Data'!$F$11)</f>
        <v>-</v>
      </c>
      <c r="H105" s="38">
        <v>4</v>
      </c>
      <c r="I105" s="38">
        <v>5</v>
      </c>
      <c r="J105" s="38" t="str">
        <f t="shared" si="6"/>
        <v>45</v>
      </c>
      <c r="K105" s="38" t="str">
        <f>IF(ISBLANK('Model Performance Data'!$L$11),"-",'Model Performance Data'!$L$11)</f>
        <v>Annual</v>
      </c>
      <c r="L105" s="38" t="e">
        <f>IF(ISBLANK('Model Performance Data'!#REF!),"-",'Model Performance Data'!#REF!)</f>
        <v>#REF!</v>
      </c>
      <c r="M105" s="43">
        <f>IF(ISNA(SUMIFS(INDEX('Model Performance Data'!$O$8:$DY$56,0,MATCH(CONCATENATE($J105,M$6),'Model Performance Data'!$O$6:$DY$6,0)),'Model Performance Data'!$B$8:$B$56,$C105,'Model Performance Data'!$C$8:$C$56,$D105)),"-",SUMIFS(INDEX('Model Performance Data'!$O$8:$DY$56,0,MATCH(CONCATENATE($J105,M$6),'Model Performance Data'!$O$6:$DY$6,0)),'Model Performance Data'!$B$8:$B$56,$C105,'Model Performance Data'!$C$8:$C$56,$D105))</f>
        <v>0</v>
      </c>
      <c r="N105" s="43">
        <f>IF(ISNA(SUMIFS(INDEX('Model Performance Data'!$O$8:$DY$56,0,MATCH(CONCATENATE($J105,N$6),'Model Performance Data'!$O$6:$DY$6,0)),'Model Performance Data'!$B$8:$B$56,$C105,'Model Performance Data'!$C$8:$C$56,$D105)),"-",SUMIFS(INDEX('Model Performance Data'!$O$8:$DY$56,0,MATCH(CONCATENATE($J105,N$6),'Model Performance Data'!$O$6:$DY$6,0)),'Model Performance Data'!$B$8:$B$56,$C105,'Model Performance Data'!$C$8:$C$56,$D105))</f>
        <v>0</v>
      </c>
      <c r="O105" s="154">
        <f>IF(ISNA(SUMIFS(INDEX('Model Performance Data'!$O$8:$DY$56,0,MATCH(CONCATENATE($J105,O$6),'Model Performance Data'!$O$6:$DY$6,0)),'Model Performance Data'!$B$8:$B$56,$C105,'Model Performance Data'!$C$8:$C$56,$D105)),"-",SUMIFS(INDEX('Model Performance Data'!$O$8:$DY$56,0,MATCH(CONCATENATE($J105,O$6),'Model Performance Data'!$O$6:$DY$6,0)),'Model Performance Data'!$B$8:$B$56,$C105,'Model Performance Data'!$C$8:$C$56,$D105))</f>
        <v>0</v>
      </c>
    </row>
    <row r="106" spans="2:15" x14ac:dyDescent="0.35">
      <c r="B106" s="37" t="s">
        <v>80</v>
      </c>
      <c r="C106" s="38" t="str">
        <f>IF(ISBLANK('Model Performance Data'!$B$11),"-",'Model Performance Data'!$B$11)</f>
        <v>Utilization</v>
      </c>
      <c r="D106" s="38" t="str">
        <f>IF(ISBLANK('Model Performance Data'!$C$11),"-",'Model Performance Data'!$C$11)</f>
        <v>Potentially Avoidable ED Visits</v>
      </c>
      <c r="E106" s="38" t="str">
        <f>IF(ISBLANK('Model Performance Data'!$D$11),"-",'Model Performance Data'!$D$11)</f>
        <v>Percentage</v>
      </c>
      <c r="F106" s="38" t="str">
        <f>IF(ISBLANK('Model Performance Data'!$E$11),"-",'Model Performance Data'!$E$11)</f>
        <v>Active</v>
      </c>
      <c r="G106" s="38" t="str">
        <f>IF(ISBLANK('Model Performance Data'!$F$11),"-",'Model Performance Data'!$F$11)</f>
        <v>-</v>
      </c>
      <c r="H106" s="38">
        <v>4</v>
      </c>
      <c r="I106" s="38" t="s">
        <v>65</v>
      </c>
      <c r="J106" s="38" t="str">
        <f t="shared" si="6"/>
        <v>4Goal</v>
      </c>
      <c r="K106" s="38" t="str">
        <f>IF(ISBLANK('Model Performance Data'!$L$11),"-",'Model Performance Data'!$L$11)</f>
        <v>Annual</v>
      </c>
      <c r="L106" s="38" t="e">
        <f>IF(ISBLANK('Model Performance Data'!#REF!),"-",'Model Performance Data'!#REF!)</f>
        <v>#REF!</v>
      </c>
      <c r="M106" s="43" t="str">
        <f>IF(ISNA(SUMIFS(INDEX('Model Performance Data'!$O$8:$DY$56,0,MATCH(CONCATENATE($J106,M$6),'Model Performance Data'!$O$6:$DY$6,0)),'Model Performance Data'!$B$8:$B$56,$C106,'Model Performance Data'!$C$8:$C$56,$D106)),"-",SUMIFS(INDEX('Model Performance Data'!$O$8:$DY$56,0,MATCH(CONCATENATE($J106,M$6),'Model Performance Data'!$O$6:$DY$6,0)),'Model Performance Data'!$B$8:$B$56,$C106,'Model Performance Data'!$C$8:$C$56,$D106))</f>
        <v>-</v>
      </c>
      <c r="N106" s="43" t="str">
        <f>IF(ISNA(SUMIFS(INDEX('Model Performance Data'!$O$8:$DY$56,0,MATCH(CONCATENATE($J106,N$6),'Model Performance Data'!$O$6:$DY$6,0)),'Model Performance Data'!$B$8:$B$56,$C106,'Model Performance Data'!$C$8:$C$56,$D106)),"-",SUMIFS(INDEX('Model Performance Data'!$O$8:$DY$56,0,MATCH(CONCATENATE($J106,N$6),'Model Performance Data'!$O$6:$DY$6,0)),'Model Performance Data'!$B$8:$B$56,$C106,'Model Performance Data'!$C$8:$C$56,$D106))</f>
        <v>-</v>
      </c>
      <c r="O106" s="154">
        <f>IF(ISNA(SUMIFS(INDEX('Model Performance Data'!$O$8:$DY$56,0,MATCH(CONCATENATE($J106,O$6),'Model Performance Data'!$O$6:$DY$6,0)),'Model Performance Data'!$B$8:$B$56,$C106,'Model Performance Data'!$C$8:$C$56,$D106)),"-",SUMIFS(INDEX('Model Performance Data'!$O$8:$DY$56,0,MATCH(CONCATENATE($J106,O$6),'Model Performance Data'!$O$6:$DY$6,0)),'Model Performance Data'!$B$8:$B$56,$C106,'Model Performance Data'!$C$8:$C$56,$D106))</f>
        <v>0</v>
      </c>
    </row>
    <row r="107" spans="2:15" x14ac:dyDescent="0.35">
      <c r="B107" s="37" t="s">
        <v>80</v>
      </c>
      <c r="C107" s="38" t="str">
        <f>IF(ISBLANK('Model Performance Data'!$B$12),"-",'Model Performance Data'!$B$12)</f>
        <v>Population Health</v>
      </c>
      <c r="D107" s="38" t="str">
        <f>IF(ISBLANK('Model Performance Data'!$C$12),"-",'Model Performance Data'!$C$12)</f>
        <v>Adult Access to Preventative/Ambulatory Health Services: Ages 20-44</v>
      </c>
      <c r="E107" s="38" t="str">
        <f>IF(ISBLANK('Model Performance Data'!$D$12),"-",'Model Performance Data'!$D$12)</f>
        <v>Percentage</v>
      </c>
      <c r="F107" s="38" t="str">
        <f>IF(ISBLANK('Model Performance Data'!$E$12),"-",'Model Performance Data'!$E$12)</f>
        <v>Active</v>
      </c>
      <c r="G107" s="38" t="str">
        <f>IF(ISBLANK('Model Performance Data'!$F$12),"-",'Model Performance Data'!$F$12)</f>
        <v>-</v>
      </c>
      <c r="H107" s="38" t="s">
        <v>64</v>
      </c>
      <c r="I107" s="38" t="s">
        <v>64</v>
      </c>
      <c r="J107" s="38" t="str">
        <f t="shared" si="2"/>
        <v>BaselineBaseline</v>
      </c>
      <c r="K107" s="38" t="str">
        <f>IF(ISBLANK('Model Performance Data'!$L$12),"-",'Model Performance Data'!$L$12)</f>
        <v>Annual</v>
      </c>
      <c r="L107" s="38" t="str">
        <f>IF(ISBLANK('Model Performance Data'!$J$12),"-",'Model Performance Data'!$J$12)</f>
        <v>PY1
Goal: 2016 Quality Compass Medicaid National HMO Average</v>
      </c>
      <c r="M107" s="43">
        <f>IF(ISNA(SUMIFS(INDEX('Model Performance Data'!$O$8:$DY$56,0,MATCH(CONCATENATE($J107,M$6),'Model Performance Data'!$O$6:$DY$6,0)),'Model Performance Data'!$B$8:$B$56,$C107,'Model Performance Data'!$C$8:$C$56,$D107)),"-",SUMIFS(INDEX('Model Performance Data'!$O$8:$DY$56,0,MATCH(CONCATENATE($J107,M$6),'Model Performance Data'!$O$6:$DY$6,0)),'Model Performance Data'!$B$8:$B$56,$C107,'Model Performance Data'!$C$8:$C$56,$D107))</f>
        <v>83</v>
      </c>
      <c r="N107" s="43">
        <f>IF(ISNA(SUMIFS(INDEX('Model Performance Data'!$O$8:$DY$56,0,MATCH(CONCATENATE($J107,N$6),'Model Performance Data'!$O$6:$DY$6,0)),'Model Performance Data'!$B$8:$B$56,$C107,'Model Performance Data'!$C$8:$C$56,$D107)),"-",SUMIFS(INDEX('Model Performance Data'!$O$8:$DY$56,0,MATCH(CONCATENATE($J107,N$6),'Model Performance Data'!$O$6:$DY$6,0)),'Model Performance Data'!$B$8:$B$56,$C107,'Model Performance Data'!$C$8:$C$56,$D107))</f>
        <v>100</v>
      </c>
      <c r="O107" s="154">
        <f>IF(ISNA(SUMIFS(INDEX('Model Performance Data'!$O$8:$DY$56,0,MATCH(CONCATENATE($J107,O$6),'Model Performance Data'!$O$6:$DY$6,0)),'Model Performance Data'!$B$8:$B$56,$C107,'Model Performance Data'!$C$8:$C$56,$D107)),"-",SUMIFS(INDEX('Model Performance Data'!$O$8:$DY$56,0,MATCH(CONCATENATE($J107,O$6),'Model Performance Data'!$O$6:$DY$6,0)),'Model Performance Data'!$B$8:$B$56,$C107,'Model Performance Data'!$C$8:$C$56,$D107))</f>
        <v>0.83</v>
      </c>
    </row>
    <row r="108" spans="2:15" x14ac:dyDescent="0.35">
      <c r="B108" s="37" t="s">
        <v>80</v>
      </c>
      <c r="C108" s="38" t="str">
        <f>IF(ISBLANK('Model Performance Data'!$B$12),"-",'Model Performance Data'!$B$12)</f>
        <v>Population Health</v>
      </c>
      <c r="D108" s="38" t="str">
        <f>IF(ISBLANK('Model Performance Data'!$C$12),"-",'Model Performance Data'!$C$12)</f>
        <v>Adult Access to Preventative/Ambulatory Health Services: Ages 20-44</v>
      </c>
      <c r="E108" s="38" t="str">
        <f>IF(ISBLANK('Model Performance Data'!$D$12),"-",'Model Performance Data'!$D$12)</f>
        <v>Percentage</v>
      </c>
      <c r="F108" s="38" t="str">
        <f>IF(ISBLANK('Model Performance Data'!$E$12),"-",'Model Performance Data'!$E$12)</f>
        <v>Active</v>
      </c>
      <c r="G108" s="38" t="str">
        <f>IF(ISBLANK('Model Performance Data'!$F$12),"-",'Model Performance Data'!$F$12)</f>
        <v>-</v>
      </c>
      <c r="H108" s="38">
        <v>1</v>
      </c>
      <c r="I108" s="38">
        <v>1</v>
      </c>
      <c r="J108" s="38" t="str">
        <f t="shared" si="2"/>
        <v>11</v>
      </c>
      <c r="K108" s="38" t="str">
        <f>IF(ISBLANK('Model Performance Data'!$L$12),"-",'Model Performance Data'!$L$12)</f>
        <v>Annual</v>
      </c>
      <c r="L108" s="38" t="str">
        <f>IF(ISBLANK('Model Performance Data'!$J$12),"-",'Model Performance Data'!$J$12)</f>
        <v>PY1
Goal: 2016 Quality Compass Medicaid National HMO Average</v>
      </c>
      <c r="M108" s="43">
        <f>IF(ISNA(SUMIFS(INDEX('Model Performance Data'!$O$8:$DY$56,0,MATCH(CONCATENATE($J108,M$6),'Model Performance Data'!$O$6:$DY$6,0)),'Model Performance Data'!$B$8:$B$56,$C108,'Model Performance Data'!$C$8:$C$56,$D108)),"-",SUMIFS(INDEX('Model Performance Data'!$O$8:$DY$56,0,MATCH(CONCATENATE($J108,M$6),'Model Performance Data'!$O$6:$DY$6,0)),'Model Performance Data'!$B$8:$B$56,$C108,'Model Performance Data'!$C$8:$C$56,$D108))</f>
        <v>0</v>
      </c>
      <c r="N108" s="43">
        <f>IF(ISNA(SUMIFS(INDEX('Model Performance Data'!$O$8:$DY$56,0,MATCH(CONCATENATE($J108,N$6),'Model Performance Data'!$O$6:$DY$6,0)),'Model Performance Data'!$B$8:$B$56,$C108,'Model Performance Data'!$C$8:$C$56,$D108)),"-",SUMIFS(INDEX('Model Performance Data'!$O$8:$DY$56,0,MATCH(CONCATENATE($J108,N$6),'Model Performance Data'!$O$6:$DY$6,0)),'Model Performance Data'!$B$8:$B$56,$C108,'Model Performance Data'!$C$8:$C$56,$D108))</f>
        <v>0</v>
      </c>
      <c r="O108" s="154">
        <f>IF(ISNA(SUMIFS(INDEX('Model Performance Data'!$O$8:$DY$56,0,MATCH(CONCATENATE($J108,O$6),'Model Performance Data'!$O$6:$DY$6,0)),'Model Performance Data'!$B$8:$B$56,$C108,'Model Performance Data'!$C$8:$C$56,$D108)),"-",SUMIFS(INDEX('Model Performance Data'!$O$8:$DY$56,0,MATCH(CONCATENATE($J108,O$6),'Model Performance Data'!$O$6:$DY$6,0)),'Model Performance Data'!$B$8:$B$56,$C108,'Model Performance Data'!$C$8:$C$56,$D108))</f>
        <v>0</v>
      </c>
    </row>
    <row r="109" spans="2:15" x14ac:dyDescent="0.35">
      <c r="B109" s="37" t="s">
        <v>80</v>
      </c>
      <c r="C109" s="38" t="str">
        <f>IF(ISBLANK('Model Performance Data'!$B$12),"-",'Model Performance Data'!$B$12)</f>
        <v>Population Health</v>
      </c>
      <c r="D109" s="38" t="str">
        <f>IF(ISBLANK('Model Performance Data'!$C$12),"-",'Model Performance Data'!$C$12)</f>
        <v>Adult Access to Preventative/Ambulatory Health Services: Ages 20-44</v>
      </c>
      <c r="E109" s="38" t="str">
        <f>IF(ISBLANK('Model Performance Data'!$D$12),"-",'Model Performance Data'!$D$12)</f>
        <v>Percentage</v>
      </c>
      <c r="F109" s="38" t="str">
        <f>IF(ISBLANK('Model Performance Data'!$E$12),"-",'Model Performance Data'!$E$12)</f>
        <v>Active</v>
      </c>
      <c r="G109" s="38" t="str">
        <f>IF(ISBLANK('Model Performance Data'!$F$12),"-",'Model Performance Data'!$F$12)</f>
        <v>-</v>
      </c>
      <c r="H109" s="38">
        <v>1</v>
      </c>
      <c r="I109" s="38">
        <v>2</v>
      </c>
      <c r="J109" s="38" t="str">
        <f t="shared" si="2"/>
        <v>12</v>
      </c>
      <c r="K109" s="38" t="str">
        <f>IF(ISBLANK('Model Performance Data'!$L$12),"-",'Model Performance Data'!$L$12)</f>
        <v>Annual</v>
      </c>
      <c r="L109" s="38" t="str">
        <f>IF(ISBLANK('Model Performance Data'!$J$12),"-",'Model Performance Data'!$J$12)</f>
        <v>PY1
Goal: 2016 Quality Compass Medicaid National HMO Average</v>
      </c>
      <c r="M109" s="43">
        <f>IF(ISNA(SUMIFS(INDEX('Model Performance Data'!$O$8:$DY$56,0,MATCH(CONCATENATE($J109,M$6),'Model Performance Data'!$O$6:$DY$6,0)),'Model Performance Data'!$B$8:$B$56,$C109,'Model Performance Data'!$C$8:$C$56,$D109)),"-",SUMIFS(INDEX('Model Performance Data'!$O$8:$DY$56,0,MATCH(CONCATENATE($J109,M$6),'Model Performance Data'!$O$6:$DY$6,0)),'Model Performance Data'!$B$8:$B$56,$C109,'Model Performance Data'!$C$8:$C$56,$D109))</f>
        <v>0</v>
      </c>
      <c r="N109" s="43">
        <f>IF(ISNA(SUMIFS(INDEX('Model Performance Data'!$O$8:$DY$56,0,MATCH(CONCATENATE($J109,N$6),'Model Performance Data'!$O$6:$DY$6,0)),'Model Performance Data'!$B$8:$B$56,$C109,'Model Performance Data'!$C$8:$C$56,$D109)),"-",SUMIFS(INDEX('Model Performance Data'!$O$8:$DY$56,0,MATCH(CONCATENATE($J109,N$6),'Model Performance Data'!$O$6:$DY$6,0)),'Model Performance Data'!$B$8:$B$56,$C109,'Model Performance Data'!$C$8:$C$56,$D109))</f>
        <v>0</v>
      </c>
      <c r="O109" s="154">
        <f>IF(ISNA(SUMIFS(INDEX('Model Performance Data'!$O$8:$DY$56,0,MATCH(CONCATENATE($J109,O$6),'Model Performance Data'!$O$6:$DY$6,0)),'Model Performance Data'!$B$8:$B$56,$C109,'Model Performance Data'!$C$8:$C$56,$D109)),"-",SUMIFS(INDEX('Model Performance Data'!$O$8:$DY$56,0,MATCH(CONCATENATE($J109,O$6),'Model Performance Data'!$O$6:$DY$6,0)),'Model Performance Data'!$B$8:$B$56,$C109,'Model Performance Data'!$C$8:$C$56,$D109))</f>
        <v>0</v>
      </c>
    </row>
    <row r="110" spans="2:15" x14ac:dyDescent="0.35">
      <c r="B110" s="37" t="s">
        <v>80</v>
      </c>
      <c r="C110" s="38" t="str">
        <f>IF(ISBLANK('Model Performance Data'!$B$12),"-",'Model Performance Data'!$B$12)</f>
        <v>Population Health</v>
      </c>
      <c r="D110" s="38" t="str">
        <f>IF(ISBLANK('Model Performance Data'!$C$12),"-",'Model Performance Data'!$C$12)</f>
        <v>Adult Access to Preventative/Ambulatory Health Services: Ages 20-44</v>
      </c>
      <c r="E110" s="38" t="str">
        <f>IF(ISBLANK('Model Performance Data'!$D$12),"-",'Model Performance Data'!$D$12)</f>
        <v>Percentage</v>
      </c>
      <c r="F110" s="38" t="str">
        <f>IF(ISBLANK('Model Performance Data'!$E$12),"-",'Model Performance Data'!$E$12)</f>
        <v>Active</v>
      </c>
      <c r="G110" s="38" t="str">
        <f>IF(ISBLANK('Model Performance Data'!$F$12),"-",'Model Performance Data'!$F$12)</f>
        <v>-</v>
      </c>
      <c r="H110" s="38">
        <v>1</v>
      </c>
      <c r="I110" s="38">
        <v>3</v>
      </c>
      <c r="J110" s="38" t="str">
        <f t="shared" si="2"/>
        <v>13</v>
      </c>
      <c r="K110" s="38" t="str">
        <f>IF(ISBLANK('Model Performance Data'!$L$12),"-",'Model Performance Data'!$L$12)</f>
        <v>Annual</v>
      </c>
      <c r="L110" s="38" t="str">
        <f>IF(ISBLANK('Model Performance Data'!$J$12),"-",'Model Performance Data'!$J$12)</f>
        <v>PY1
Goal: 2016 Quality Compass Medicaid National HMO Average</v>
      </c>
      <c r="M110" s="43">
        <f>IF(ISNA(SUMIFS(INDEX('Model Performance Data'!$O$8:$DY$56,0,MATCH(CONCATENATE($J110,M$6),'Model Performance Data'!$O$6:$DY$6,0)),'Model Performance Data'!$B$8:$B$56,$C110,'Model Performance Data'!$C$8:$C$56,$D110)),"-",SUMIFS(INDEX('Model Performance Data'!$O$8:$DY$56,0,MATCH(CONCATENATE($J110,M$6),'Model Performance Data'!$O$6:$DY$6,0)),'Model Performance Data'!$B$8:$B$56,$C110,'Model Performance Data'!$C$8:$C$56,$D110))</f>
        <v>0</v>
      </c>
      <c r="N110" s="43">
        <f>IF(ISNA(SUMIFS(INDEX('Model Performance Data'!$O$8:$DY$56,0,MATCH(CONCATENATE($J110,N$6),'Model Performance Data'!$O$6:$DY$6,0)),'Model Performance Data'!$B$8:$B$56,$C110,'Model Performance Data'!$C$8:$C$56,$D110)),"-",SUMIFS(INDEX('Model Performance Data'!$O$8:$DY$56,0,MATCH(CONCATENATE($J110,N$6),'Model Performance Data'!$O$6:$DY$6,0)),'Model Performance Data'!$B$8:$B$56,$C110,'Model Performance Data'!$C$8:$C$56,$D110))</f>
        <v>0</v>
      </c>
      <c r="O110" s="154">
        <f>IF(ISNA(SUMIFS(INDEX('Model Performance Data'!$O$8:$DY$56,0,MATCH(CONCATENATE($J110,O$6),'Model Performance Data'!$O$6:$DY$6,0)),'Model Performance Data'!$B$8:$B$56,$C110,'Model Performance Data'!$C$8:$C$56,$D110)),"-",SUMIFS(INDEX('Model Performance Data'!$O$8:$DY$56,0,MATCH(CONCATENATE($J110,O$6),'Model Performance Data'!$O$6:$DY$6,0)),'Model Performance Data'!$B$8:$B$56,$C110,'Model Performance Data'!$C$8:$C$56,$D110))</f>
        <v>0</v>
      </c>
    </row>
    <row r="111" spans="2:15" x14ac:dyDescent="0.35">
      <c r="B111" s="37" t="s">
        <v>80</v>
      </c>
      <c r="C111" s="38" t="str">
        <f>IF(ISBLANK('Model Performance Data'!$B$12),"-",'Model Performance Data'!$B$12)</f>
        <v>Population Health</v>
      </c>
      <c r="D111" s="38" t="str">
        <f>IF(ISBLANK('Model Performance Data'!$C$12),"-",'Model Performance Data'!$C$12)</f>
        <v>Adult Access to Preventative/Ambulatory Health Services: Ages 20-44</v>
      </c>
      <c r="E111" s="38" t="str">
        <f>IF(ISBLANK('Model Performance Data'!$D$12),"-",'Model Performance Data'!$D$12)</f>
        <v>Percentage</v>
      </c>
      <c r="F111" s="38" t="str">
        <f>IF(ISBLANK('Model Performance Data'!$E$12),"-",'Model Performance Data'!$E$12)</f>
        <v>Active</v>
      </c>
      <c r="G111" s="38" t="str">
        <f>IF(ISBLANK('Model Performance Data'!$F$12),"-",'Model Performance Data'!$F$12)</f>
        <v>-</v>
      </c>
      <c r="H111" s="38">
        <v>1</v>
      </c>
      <c r="I111" s="38">
        <v>4</v>
      </c>
      <c r="J111" s="38" t="str">
        <f t="shared" si="2"/>
        <v>14</v>
      </c>
      <c r="K111" s="38" t="str">
        <f>IF(ISBLANK('Model Performance Data'!$L$12),"-",'Model Performance Data'!$L$12)</f>
        <v>Annual</v>
      </c>
      <c r="L111" s="38" t="str">
        <f>IF(ISBLANK('Model Performance Data'!$J$12),"-",'Model Performance Data'!$J$12)</f>
        <v>PY1
Goal: 2016 Quality Compass Medicaid National HMO Average</v>
      </c>
      <c r="M111" s="43">
        <f>IF(ISNA(SUMIFS(INDEX('Model Performance Data'!$O$8:$DY$56,0,MATCH(CONCATENATE($J111,M$6),'Model Performance Data'!$O$6:$DY$6,0)),'Model Performance Data'!$B$8:$B$56,$C111,'Model Performance Data'!$C$8:$C$56,$D111)),"-",SUMIFS(INDEX('Model Performance Data'!$O$8:$DY$56,0,MATCH(CONCATENATE($J111,M$6),'Model Performance Data'!$O$6:$DY$6,0)),'Model Performance Data'!$B$8:$B$56,$C111,'Model Performance Data'!$C$8:$C$56,$D111))</f>
        <v>0</v>
      </c>
      <c r="N111" s="43">
        <f>IF(ISNA(SUMIFS(INDEX('Model Performance Data'!$O$8:$DY$56,0,MATCH(CONCATENATE($J111,N$6),'Model Performance Data'!$O$6:$DY$6,0)),'Model Performance Data'!$B$8:$B$56,$C111,'Model Performance Data'!$C$8:$C$56,$D111)),"-",SUMIFS(INDEX('Model Performance Data'!$O$8:$DY$56,0,MATCH(CONCATENATE($J111,N$6),'Model Performance Data'!$O$6:$DY$6,0)),'Model Performance Data'!$B$8:$B$56,$C111,'Model Performance Data'!$C$8:$C$56,$D111))</f>
        <v>0</v>
      </c>
      <c r="O111" s="154">
        <f>IF(ISNA(SUMIFS(INDEX('Model Performance Data'!$O$8:$DY$56,0,MATCH(CONCATENATE($J111,O$6),'Model Performance Data'!$O$6:$DY$6,0)),'Model Performance Data'!$B$8:$B$56,$C111,'Model Performance Data'!$C$8:$C$56,$D111)),"-",SUMIFS(INDEX('Model Performance Data'!$O$8:$DY$56,0,MATCH(CONCATENATE($J111,O$6),'Model Performance Data'!$O$6:$DY$6,0)),'Model Performance Data'!$B$8:$B$56,$C111,'Model Performance Data'!$C$8:$C$56,$D111))</f>
        <v>0</v>
      </c>
    </row>
    <row r="112" spans="2:15" x14ac:dyDescent="0.35">
      <c r="B112" s="37" t="s">
        <v>80</v>
      </c>
      <c r="C112" s="38" t="str">
        <f>IF(ISBLANK('Model Performance Data'!$B$12),"-",'Model Performance Data'!$B$12)</f>
        <v>Population Health</v>
      </c>
      <c r="D112" s="38" t="str">
        <f>IF(ISBLANK('Model Performance Data'!$C$12),"-",'Model Performance Data'!$C$12)</f>
        <v>Adult Access to Preventative/Ambulatory Health Services: Ages 20-44</v>
      </c>
      <c r="E112" s="38" t="str">
        <f>IF(ISBLANK('Model Performance Data'!$D$12),"-",'Model Performance Data'!$D$12)</f>
        <v>Percentage</v>
      </c>
      <c r="F112" s="38" t="str">
        <f>IF(ISBLANK('Model Performance Data'!$E$12),"-",'Model Performance Data'!$E$12)</f>
        <v>Active</v>
      </c>
      <c r="G112" s="38" t="str">
        <f>IF(ISBLANK('Model Performance Data'!$F$12),"-",'Model Performance Data'!$F$12)</f>
        <v>-</v>
      </c>
      <c r="H112" s="38">
        <v>1</v>
      </c>
      <c r="I112" s="38">
        <v>5</v>
      </c>
      <c r="J112" s="38" t="str">
        <f t="shared" si="2"/>
        <v>15</v>
      </c>
      <c r="K112" s="38" t="str">
        <f>IF(ISBLANK('Model Performance Data'!$L$12),"-",'Model Performance Data'!$L$12)</f>
        <v>Annual</v>
      </c>
      <c r="L112" s="38" t="str">
        <f>IF(ISBLANK('Model Performance Data'!$J$12),"-",'Model Performance Data'!$J$12)</f>
        <v>PY1
Goal: 2016 Quality Compass Medicaid National HMO Average</v>
      </c>
      <c r="M112" s="43">
        <f>IF(ISNA(SUMIFS(INDEX('Model Performance Data'!$O$8:$DY$56,0,MATCH(CONCATENATE($J112,M$6),'Model Performance Data'!$O$6:$DY$6,0)),'Model Performance Data'!$B$8:$B$56,$C112,'Model Performance Data'!$C$8:$C$56,$D112)),"-",SUMIFS(INDEX('Model Performance Data'!$O$8:$DY$56,0,MATCH(CONCATENATE($J112,M$6),'Model Performance Data'!$O$6:$DY$6,0)),'Model Performance Data'!$B$8:$B$56,$C112,'Model Performance Data'!$C$8:$C$56,$D112))</f>
        <v>87</v>
      </c>
      <c r="N112" s="43">
        <f>IF(ISNA(SUMIFS(INDEX('Model Performance Data'!$O$8:$DY$56,0,MATCH(CONCATENATE($J112,N$6),'Model Performance Data'!$O$6:$DY$6,0)),'Model Performance Data'!$B$8:$B$56,$C112,'Model Performance Data'!$C$8:$C$56,$D112)),"-",SUMIFS(INDEX('Model Performance Data'!$O$8:$DY$56,0,MATCH(CONCATENATE($J112,N$6),'Model Performance Data'!$O$6:$DY$6,0)),'Model Performance Data'!$B$8:$B$56,$C112,'Model Performance Data'!$C$8:$C$56,$D112))</f>
        <v>100</v>
      </c>
      <c r="O112" s="154">
        <f>IF(ISNA(SUMIFS(INDEX('Model Performance Data'!$O$8:$DY$56,0,MATCH(CONCATENATE($J112,O$6),'Model Performance Data'!$O$6:$DY$6,0)),'Model Performance Data'!$B$8:$B$56,$C112,'Model Performance Data'!$C$8:$C$56,$D112)),"-",SUMIFS(INDEX('Model Performance Data'!$O$8:$DY$56,0,MATCH(CONCATENATE($J112,O$6),'Model Performance Data'!$O$6:$DY$6,0)),'Model Performance Data'!$B$8:$B$56,$C112,'Model Performance Data'!$C$8:$C$56,$D112))</f>
        <v>0.87</v>
      </c>
    </row>
    <row r="113" spans="2:15" x14ac:dyDescent="0.35">
      <c r="B113" s="37" t="s">
        <v>80</v>
      </c>
      <c r="C113" s="38" t="str">
        <f>IF(ISBLANK('Model Performance Data'!$B$12),"-",'Model Performance Data'!$B$12)</f>
        <v>Population Health</v>
      </c>
      <c r="D113" s="38" t="str">
        <f>IF(ISBLANK('Model Performance Data'!$C$12),"-",'Model Performance Data'!$C$12)</f>
        <v>Adult Access to Preventative/Ambulatory Health Services: Ages 20-44</v>
      </c>
      <c r="E113" s="38" t="str">
        <f>IF(ISBLANK('Model Performance Data'!$D$12),"-",'Model Performance Data'!$D$12)</f>
        <v>Percentage</v>
      </c>
      <c r="F113" s="38" t="str">
        <f>IF(ISBLANK('Model Performance Data'!$E$12),"-",'Model Performance Data'!$E$12)</f>
        <v>Active</v>
      </c>
      <c r="G113" s="38" t="str">
        <f>IF(ISBLANK('Model Performance Data'!$F$12),"-",'Model Performance Data'!$F$12)</f>
        <v>-</v>
      </c>
      <c r="H113" s="38">
        <v>1</v>
      </c>
      <c r="I113" s="38" t="s">
        <v>65</v>
      </c>
      <c r="J113" s="38" t="str">
        <f t="shared" si="2"/>
        <v>1Goal</v>
      </c>
      <c r="K113" s="38" t="str">
        <f>IF(ISBLANK('Model Performance Data'!$L$12),"-",'Model Performance Data'!$L$12)</f>
        <v>Annual</v>
      </c>
      <c r="L113" s="38" t="str">
        <f>IF(ISBLANK('Model Performance Data'!$J$12),"-",'Model Performance Data'!$J$12)</f>
        <v>PY1
Goal: 2016 Quality Compass Medicaid National HMO Average</v>
      </c>
      <c r="M113" s="43" t="str">
        <f>IF(ISNA(SUMIFS(INDEX('Model Performance Data'!$O$8:$DY$56,0,MATCH(CONCATENATE($J113,M$6),'Model Performance Data'!$O$6:$DY$6,0)),'Model Performance Data'!$B$8:$B$56,$C113,'Model Performance Data'!$C$8:$C$56,$D113)),"-",SUMIFS(INDEX('Model Performance Data'!$O$8:$DY$56,0,MATCH(CONCATENATE($J113,M$6),'Model Performance Data'!$O$6:$DY$6,0)),'Model Performance Data'!$B$8:$B$56,$C113,'Model Performance Data'!$C$8:$C$56,$D113))</f>
        <v>-</v>
      </c>
      <c r="N113" s="43" t="str">
        <f>IF(ISNA(SUMIFS(INDEX('Model Performance Data'!$O$8:$DY$56,0,MATCH(CONCATENATE($J113,N$6),'Model Performance Data'!$O$6:$DY$6,0)),'Model Performance Data'!$B$8:$B$56,$C113,'Model Performance Data'!$C$8:$C$56,$D113)),"-",SUMIFS(INDEX('Model Performance Data'!$O$8:$DY$56,0,MATCH(CONCATENATE($J113,N$6),'Model Performance Data'!$O$6:$DY$6,0)),'Model Performance Data'!$B$8:$B$56,$C113,'Model Performance Data'!$C$8:$C$56,$D113))</f>
        <v>-</v>
      </c>
      <c r="O113" s="154">
        <f>IF(ISNA(SUMIFS(INDEX('Model Performance Data'!$O$8:$DY$56,0,MATCH(CONCATENATE($J113,O$6),'Model Performance Data'!$O$6:$DY$6,0)),'Model Performance Data'!$B$8:$B$56,$C113,'Model Performance Data'!$C$8:$C$56,$D113)),"-",SUMIFS(INDEX('Model Performance Data'!$O$8:$DY$56,0,MATCH(CONCATENATE($J113,O$6),'Model Performance Data'!$O$6:$DY$6,0)),'Model Performance Data'!$B$8:$B$56,$C113,'Model Performance Data'!$C$8:$C$56,$D113))</f>
        <v>0.86040000000000005</v>
      </c>
    </row>
    <row r="114" spans="2:15" x14ac:dyDescent="0.35">
      <c r="B114" s="37" t="s">
        <v>80</v>
      </c>
      <c r="C114" s="38" t="str">
        <f>IF(ISBLANK('Model Performance Data'!$B$12),"-",'Model Performance Data'!$B$12)</f>
        <v>Population Health</v>
      </c>
      <c r="D114" s="38" t="str">
        <f>IF(ISBLANK('Model Performance Data'!$C$12),"-",'Model Performance Data'!$C$12)</f>
        <v>Adult Access to Preventative/Ambulatory Health Services: Ages 20-44</v>
      </c>
      <c r="E114" s="38" t="str">
        <f>IF(ISBLANK('Model Performance Data'!$D$12),"-",'Model Performance Data'!$D$12)</f>
        <v>Percentage</v>
      </c>
      <c r="F114" s="38" t="str">
        <f>IF(ISBLANK('Model Performance Data'!$E$12),"-",'Model Performance Data'!$E$12)</f>
        <v>Active</v>
      </c>
      <c r="G114" s="38" t="str">
        <f>IF(ISBLANK('Model Performance Data'!$F$12),"-",'Model Performance Data'!$F$12)</f>
        <v>-</v>
      </c>
      <c r="H114" s="38">
        <v>2</v>
      </c>
      <c r="I114" s="38">
        <v>1</v>
      </c>
      <c r="J114" s="38" t="str">
        <f t="shared" si="2"/>
        <v>21</v>
      </c>
      <c r="K114" s="38" t="str">
        <f>IF(ISBLANK('Model Performance Data'!$L$12),"-",'Model Performance Data'!$L$12)</f>
        <v>Annual</v>
      </c>
      <c r="L114" s="38" t="str">
        <f>IF(ISBLANK('Model Performance Data'!$J$12),"-",'Model Performance Data'!$J$12)</f>
        <v>PY1
Goal: 2016 Quality Compass Medicaid National HMO Average</v>
      </c>
      <c r="M114" s="43">
        <f>IF(ISNA(SUMIFS(INDEX('Model Performance Data'!$O$8:$DY$56,0,MATCH(CONCATENATE($J114,M$6),'Model Performance Data'!$O$6:$DY$6,0)),'Model Performance Data'!$B$8:$B$56,$C114,'Model Performance Data'!$C$8:$C$56,$D114)),"-",SUMIFS(INDEX('Model Performance Data'!$O$8:$DY$56,0,MATCH(CONCATENATE($J114,M$6),'Model Performance Data'!$O$6:$DY$6,0)),'Model Performance Data'!$B$8:$B$56,$C114,'Model Performance Data'!$C$8:$C$56,$D114))</f>
        <v>0</v>
      </c>
      <c r="N114" s="43">
        <f>IF(ISNA(SUMIFS(INDEX('Model Performance Data'!$O$8:$DY$56,0,MATCH(CONCATENATE($J114,N$6),'Model Performance Data'!$O$6:$DY$6,0)),'Model Performance Data'!$B$8:$B$56,$C114,'Model Performance Data'!$C$8:$C$56,$D114)),"-",SUMIFS(INDEX('Model Performance Data'!$O$8:$DY$56,0,MATCH(CONCATENATE($J114,N$6),'Model Performance Data'!$O$6:$DY$6,0)),'Model Performance Data'!$B$8:$B$56,$C114,'Model Performance Data'!$C$8:$C$56,$D114))</f>
        <v>0</v>
      </c>
      <c r="O114" s="154">
        <f>IF(ISNA(SUMIFS(INDEX('Model Performance Data'!$O$8:$DY$56,0,MATCH(CONCATENATE($J114,O$6),'Model Performance Data'!$O$6:$DY$6,0)),'Model Performance Data'!$B$8:$B$56,$C114,'Model Performance Data'!$C$8:$C$56,$D114)),"-",SUMIFS(INDEX('Model Performance Data'!$O$8:$DY$56,0,MATCH(CONCATENATE($J114,O$6),'Model Performance Data'!$O$6:$DY$6,0)),'Model Performance Data'!$B$8:$B$56,$C114,'Model Performance Data'!$C$8:$C$56,$D114))</f>
        <v>0</v>
      </c>
    </row>
    <row r="115" spans="2:15" x14ac:dyDescent="0.35">
      <c r="B115" s="37" t="s">
        <v>80</v>
      </c>
      <c r="C115" s="38" t="str">
        <f>IF(ISBLANK('Model Performance Data'!$B$12),"-",'Model Performance Data'!$B$12)</f>
        <v>Population Health</v>
      </c>
      <c r="D115" s="38" t="str">
        <f>IF(ISBLANK('Model Performance Data'!$C$12),"-",'Model Performance Data'!$C$12)</f>
        <v>Adult Access to Preventative/Ambulatory Health Services: Ages 20-44</v>
      </c>
      <c r="E115" s="38" t="str">
        <f>IF(ISBLANK('Model Performance Data'!$D$12),"-",'Model Performance Data'!$D$12)</f>
        <v>Percentage</v>
      </c>
      <c r="F115" s="38" t="str">
        <f>IF(ISBLANK('Model Performance Data'!$E$12),"-",'Model Performance Data'!$E$12)</f>
        <v>Active</v>
      </c>
      <c r="G115" s="38" t="str">
        <f>IF(ISBLANK('Model Performance Data'!$F$12),"-",'Model Performance Data'!$F$12)</f>
        <v>-</v>
      </c>
      <c r="H115" s="38">
        <v>2</v>
      </c>
      <c r="I115" s="38">
        <v>2</v>
      </c>
      <c r="J115" s="38" t="str">
        <f t="shared" ref="J115:J196" si="7">CONCATENATE(H115,I115)</f>
        <v>22</v>
      </c>
      <c r="K115" s="38" t="str">
        <f>IF(ISBLANK('Model Performance Data'!$L$12),"-",'Model Performance Data'!$L$12)</f>
        <v>Annual</v>
      </c>
      <c r="L115" s="38" t="str">
        <f>IF(ISBLANK('Model Performance Data'!$J$12),"-",'Model Performance Data'!$J$12)</f>
        <v>PY1
Goal: 2016 Quality Compass Medicaid National HMO Average</v>
      </c>
      <c r="M115" s="43">
        <f>IF(ISNA(SUMIFS(INDEX('Model Performance Data'!$O$8:$DY$56,0,MATCH(CONCATENATE($J115,M$6),'Model Performance Data'!$O$6:$DY$6,0)),'Model Performance Data'!$B$8:$B$56,$C115,'Model Performance Data'!$C$8:$C$56,$D115)),"-",SUMIFS(INDEX('Model Performance Data'!$O$8:$DY$56,0,MATCH(CONCATENATE($J115,M$6),'Model Performance Data'!$O$6:$DY$6,0)),'Model Performance Data'!$B$8:$B$56,$C115,'Model Performance Data'!$C$8:$C$56,$D115))</f>
        <v>0</v>
      </c>
      <c r="N115" s="43">
        <f>IF(ISNA(SUMIFS(INDEX('Model Performance Data'!$O$8:$DY$56,0,MATCH(CONCATENATE($J115,N$6),'Model Performance Data'!$O$6:$DY$6,0)),'Model Performance Data'!$B$8:$B$56,$C115,'Model Performance Data'!$C$8:$C$56,$D115)),"-",SUMIFS(INDEX('Model Performance Data'!$O$8:$DY$56,0,MATCH(CONCATENATE($J115,N$6),'Model Performance Data'!$O$6:$DY$6,0)),'Model Performance Data'!$B$8:$B$56,$C115,'Model Performance Data'!$C$8:$C$56,$D115))</f>
        <v>0</v>
      </c>
      <c r="O115" s="154">
        <f>IF(ISNA(SUMIFS(INDEX('Model Performance Data'!$O$8:$DY$56,0,MATCH(CONCATENATE($J115,O$6),'Model Performance Data'!$O$6:$DY$6,0)),'Model Performance Data'!$B$8:$B$56,$C115,'Model Performance Data'!$C$8:$C$56,$D115)),"-",SUMIFS(INDEX('Model Performance Data'!$O$8:$DY$56,0,MATCH(CONCATENATE($J115,O$6),'Model Performance Data'!$O$6:$DY$6,0)),'Model Performance Data'!$B$8:$B$56,$C115,'Model Performance Data'!$C$8:$C$56,$D115))</f>
        <v>0</v>
      </c>
    </row>
    <row r="116" spans="2:15" x14ac:dyDescent="0.35">
      <c r="B116" s="37" t="s">
        <v>80</v>
      </c>
      <c r="C116" s="38" t="str">
        <f>IF(ISBLANK('Model Performance Data'!$B$12),"-",'Model Performance Data'!$B$12)</f>
        <v>Population Health</v>
      </c>
      <c r="D116" s="38" t="str">
        <f>IF(ISBLANK('Model Performance Data'!$C$12),"-",'Model Performance Data'!$C$12)</f>
        <v>Adult Access to Preventative/Ambulatory Health Services: Ages 20-44</v>
      </c>
      <c r="E116" s="38" t="str">
        <f>IF(ISBLANK('Model Performance Data'!$D$12),"-",'Model Performance Data'!$D$12)</f>
        <v>Percentage</v>
      </c>
      <c r="F116" s="38" t="str">
        <f>IF(ISBLANK('Model Performance Data'!$E$12),"-",'Model Performance Data'!$E$12)</f>
        <v>Active</v>
      </c>
      <c r="G116" s="38" t="str">
        <f>IF(ISBLANK('Model Performance Data'!$F$12),"-",'Model Performance Data'!$F$12)</f>
        <v>-</v>
      </c>
      <c r="H116" s="38">
        <v>2</v>
      </c>
      <c r="I116" s="38">
        <v>3</v>
      </c>
      <c r="J116" s="38" t="str">
        <f t="shared" si="7"/>
        <v>23</v>
      </c>
      <c r="K116" s="38" t="str">
        <f>IF(ISBLANK('Model Performance Data'!$L$12),"-",'Model Performance Data'!$L$12)</f>
        <v>Annual</v>
      </c>
      <c r="L116" s="38" t="str">
        <f>IF(ISBLANK('Model Performance Data'!$J$12),"-",'Model Performance Data'!$J$12)</f>
        <v>PY1
Goal: 2016 Quality Compass Medicaid National HMO Average</v>
      </c>
      <c r="M116" s="43">
        <f>IF(ISNA(SUMIFS(INDEX('Model Performance Data'!$O$8:$DY$56,0,MATCH(CONCATENATE($J116,M$6),'Model Performance Data'!$O$6:$DY$6,0)),'Model Performance Data'!$B$8:$B$56,$C116,'Model Performance Data'!$C$8:$C$56,$D116)),"-",SUMIFS(INDEX('Model Performance Data'!$O$8:$DY$56,0,MATCH(CONCATENATE($J116,M$6),'Model Performance Data'!$O$6:$DY$6,0)),'Model Performance Data'!$B$8:$B$56,$C116,'Model Performance Data'!$C$8:$C$56,$D116))</f>
        <v>0</v>
      </c>
      <c r="N116" s="43">
        <f>IF(ISNA(SUMIFS(INDEX('Model Performance Data'!$O$8:$DY$56,0,MATCH(CONCATENATE($J116,N$6),'Model Performance Data'!$O$6:$DY$6,0)),'Model Performance Data'!$B$8:$B$56,$C116,'Model Performance Data'!$C$8:$C$56,$D116)),"-",SUMIFS(INDEX('Model Performance Data'!$O$8:$DY$56,0,MATCH(CONCATENATE($J116,N$6),'Model Performance Data'!$O$6:$DY$6,0)),'Model Performance Data'!$B$8:$B$56,$C116,'Model Performance Data'!$C$8:$C$56,$D116))</f>
        <v>0</v>
      </c>
      <c r="O116" s="154">
        <f>IF(ISNA(SUMIFS(INDEX('Model Performance Data'!$O$8:$DY$56,0,MATCH(CONCATENATE($J116,O$6),'Model Performance Data'!$O$6:$DY$6,0)),'Model Performance Data'!$B$8:$B$56,$C116,'Model Performance Data'!$C$8:$C$56,$D116)),"-",SUMIFS(INDEX('Model Performance Data'!$O$8:$DY$56,0,MATCH(CONCATENATE($J116,O$6),'Model Performance Data'!$O$6:$DY$6,0)),'Model Performance Data'!$B$8:$B$56,$C116,'Model Performance Data'!$C$8:$C$56,$D116))</f>
        <v>0</v>
      </c>
    </row>
    <row r="117" spans="2:15" x14ac:dyDescent="0.35">
      <c r="B117" s="37" t="s">
        <v>80</v>
      </c>
      <c r="C117" s="38" t="str">
        <f>IF(ISBLANK('Model Performance Data'!$B$12),"-",'Model Performance Data'!$B$12)</f>
        <v>Population Health</v>
      </c>
      <c r="D117" s="38" t="str">
        <f>IF(ISBLANK('Model Performance Data'!$C$12),"-",'Model Performance Data'!$C$12)</f>
        <v>Adult Access to Preventative/Ambulatory Health Services: Ages 20-44</v>
      </c>
      <c r="E117" s="38" t="str">
        <f>IF(ISBLANK('Model Performance Data'!$D$12),"-",'Model Performance Data'!$D$12)</f>
        <v>Percentage</v>
      </c>
      <c r="F117" s="38" t="str">
        <f>IF(ISBLANK('Model Performance Data'!$E$12),"-",'Model Performance Data'!$E$12)</f>
        <v>Active</v>
      </c>
      <c r="G117" s="38" t="str">
        <f>IF(ISBLANK('Model Performance Data'!$F$12),"-",'Model Performance Data'!$F$12)</f>
        <v>-</v>
      </c>
      <c r="H117" s="38">
        <v>2</v>
      </c>
      <c r="I117" s="38">
        <v>4</v>
      </c>
      <c r="J117" s="38" t="str">
        <f t="shared" si="7"/>
        <v>24</v>
      </c>
      <c r="K117" s="38" t="str">
        <f>IF(ISBLANK('Model Performance Data'!$L$12),"-",'Model Performance Data'!$L$12)</f>
        <v>Annual</v>
      </c>
      <c r="L117" s="38" t="str">
        <f>IF(ISBLANK('Model Performance Data'!$J$12),"-",'Model Performance Data'!$J$12)</f>
        <v>PY1
Goal: 2016 Quality Compass Medicaid National HMO Average</v>
      </c>
      <c r="M117" s="43">
        <f>IF(ISNA(SUMIFS(INDEX('Model Performance Data'!$O$8:$DY$56,0,MATCH(CONCATENATE($J117,M$6),'Model Performance Data'!$O$6:$DY$6,0)),'Model Performance Data'!$B$8:$B$56,$C117,'Model Performance Data'!$C$8:$C$56,$D117)),"-",SUMIFS(INDEX('Model Performance Data'!$O$8:$DY$56,0,MATCH(CONCATENATE($J117,M$6),'Model Performance Data'!$O$6:$DY$6,0)),'Model Performance Data'!$B$8:$B$56,$C117,'Model Performance Data'!$C$8:$C$56,$D117))</f>
        <v>0</v>
      </c>
      <c r="N117" s="43">
        <f>IF(ISNA(SUMIFS(INDEX('Model Performance Data'!$O$8:$DY$56,0,MATCH(CONCATENATE($J117,N$6),'Model Performance Data'!$O$6:$DY$6,0)),'Model Performance Data'!$B$8:$B$56,$C117,'Model Performance Data'!$C$8:$C$56,$D117)),"-",SUMIFS(INDEX('Model Performance Data'!$O$8:$DY$56,0,MATCH(CONCATENATE($J117,N$6),'Model Performance Data'!$O$6:$DY$6,0)),'Model Performance Data'!$B$8:$B$56,$C117,'Model Performance Data'!$C$8:$C$56,$D117))</f>
        <v>0</v>
      </c>
      <c r="O117" s="154">
        <f>IF(ISNA(SUMIFS(INDEX('Model Performance Data'!$O$8:$DY$56,0,MATCH(CONCATENATE($J117,O$6),'Model Performance Data'!$O$6:$DY$6,0)),'Model Performance Data'!$B$8:$B$56,$C117,'Model Performance Data'!$C$8:$C$56,$D117)),"-",SUMIFS(INDEX('Model Performance Data'!$O$8:$DY$56,0,MATCH(CONCATENATE($J117,O$6),'Model Performance Data'!$O$6:$DY$6,0)),'Model Performance Data'!$B$8:$B$56,$C117,'Model Performance Data'!$C$8:$C$56,$D117))</f>
        <v>0</v>
      </c>
    </row>
    <row r="118" spans="2:15" x14ac:dyDescent="0.35">
      <c r="B118" s="37" t="s">
        <v>80</v>
      </c>
      <c r="C118" s="38" t="str">
        <f>IF(ISBLANK('Model Performance Data'!$B$12),"-",'Model Performance Data'!$B$12)</f>
        <v>Population Health</v>
      </c>
      <c r="D118" s="38" t="str">
        <f>IF(ISBLANK('Model Performance Data'!$C$12),"-",'Model Performance Data'!$C$12)</f>
        <v>Adult Access to Preventative/Ambulatory Health Services: Ages 20-44</v>
      </c>
      <c r="E118" s="38" t="str">
        <f>IF(ISBLANK('Model Performance Data'!$D$12),"-",'Model Performance Data'!$D$12)</f>
        <v>Percentage</v>
      </c>
      <c r="F118" s="38" t="str">
        <f>IF(ISBLANK('Model Performance Data'!$E$12),"-",'Model Performance Data'!$E$12)</f>
        <v>Active</v>
      </c>
      <c r="G118" s="38" t="str">
        <f>IF(ISBLANK('Model Performance Data'!$F$12),"-",'Model Performance Data'!$F$12)</f>
        <v>-</v>
      </c>
      <c r="H118" s="38">
        <v>2</v>
      </c>
      <c r="I118" s="38">
        <v>5</v>
      </c>
      <c r="J118" s="38" t="str">
        <f t="shared" si="7"/>
        <v>25</v>
      </c>
      <c r="K118" s="38" t="str">
        <f>IF(ISBLANK('Model Performance Data'!$L$12),"-",'Model Performance Data'!$L$12)</f>
        <v>Annual</v>
      </c>
      <c r="L118" s="38" t="str">
        <f>IF(ISBLANK('Model Performance Data'!$J$12),"-",'Model Performance Data'!$J$12)</f>
        <v>PY1
Goal: 2016 Quality Compass Medicaid National HMO Average</v>
      </c>
      <c r="M118" s="43">
        <f>IF(ISNA(SUMIFS(INDEX('Model Performance Data'!$O$8:$DY$56,0,MATCH(CONCATENATE($J118,M$6),'Model Performance Data'!$O$6:$DY$6,0)),'Model Performance Data'!$B$8:$B$56,$C118,'Model Performance Data'!$C$8:$C$56,$D118)),"-",SUMIFS(INDEX('Model Performance Data'!$O$8:$DY$56,0,MATCH(CONCATENATE($J118,M$6),'Model Performance Data'!$O$6:$DY$6,0)),'Model Performance Data'!$B$8:$B$56,$C118,'Model Performance Data'!$C$8:$C$56,$D118))</f>
        <v>0</v>
      </c>
      <c r="N118" s="43">
        <f>IF(ISNA(SUMIFS(INDEX('Model Performance Data'!$O$8:$DY$56,0,MATCH(CONCATENATE($J118,N$6),'Model Performance Data'!$O$6:$DY$6,0)),'Model Performance Data'!$B$8:$B$56,$C118,'Model Performance Data'!$C$8:$C$56,$D118)),"-",SUMIFS(INDEX('Model Performance Data'!$O$8:$DY$56,0,MATCH(CONCATENATE($J118,N$6),'Model Performance Data'!$O$6:$DY$6,0)),'Model Performance Data'!$B$8:$B$56,$C118,'Model Performance Data'!$C$8:$C$56,$D118))</f>
        <v>0</v>
      </c>
      <c r="O118" s="154">
        <f>IF(ISNA(SUMIFS(INDEX('Model Performance Data'!$O$8:$DY$56,0,MATCH(CONCATENATE($J118,O$6),'Model Performance Data'!$O$6:$DY$6,0)),'Model Performance Data'!$B$8:$B$56,$C118,'Model Performance Data'!$C$8:$C$56,$D118)),"-",SUMIFS(INDEX('Model Performance Data'!$O$8:$DY$56,0,MATCH(CONCATENATE($J118,O$6),'Model Performance Data'!$O$6:$DY$6,0)),'Model Performance Data'!$B$8:$B$56,$C118,'Model Performance Data'!$C$8:$C$56,$D118))</f>
        <v>0</v>
      </c>
    </row>
    <row r="119" spans="2:15" x14ac:dyDescent="0.35">
      <c r="B119" s="37" t="s">
        <v>80</v>
      </c>
      <c r="C119" s="38" t="str">
        <f>IF(ISBLANK('Model Performance Data'!$B$12),"-",'Model Performance Data'!$B$12)</f>
        <v>Population Health</v>
      </c>
      <c r="D119" s="38" t="str">
        <f>IF(ISBLANK('Model Performance Data'!$C$12),"-",'Model Performance Data'!$C$12)</f>
        <v>Adult Access to Preventative/Ambulatory Health Services: Ages 20-44</v>
      </c>
      <c r="E119" s="38" t="str">
        <f>IF(ISBLANK('Model Performance Data'!$D$12),"-",'Model Performance Data'!$D$12)</f>
        <v>Percentage</v>
      </c>
      <c r="F119" s="38" t="str">
        <f>IF(ISBLANK('Model Performance Data'!$E$12),"-",'Model Performance Data'!$E$12)</f>
        <v>Active</v>
      </c>
      <c r="G119" s="38" t="str">
        <f>IF(ISBLANK('Model Performance Data'!$F$12),"-",'Model Performance Data'!$F$12)</f>
        <v>-</v>
      </c>
      <c r="H119" s="38">
        <v>2</v>
      </c>
      <c r="I119" s="38" t="s">
        <v>65</v>
      </c>
      <c r="J119" s="38" t="str">
        <f t="shared" si="7"/>
        <v>2Goal</v>
      </c>
      <c r="K119" s="38" t="str">
        <f>IF(ISBLANK('Model Performance Data'!$L$12),"-",'Model Performance Data'!$L$12)</f>
        <v>Annual</v>
      </c>
      <c r="L119" s="38" t="str">
        <f>IF(ISBLANK('Model Performance Data'!$J$12),"-",'Model Performance Data'!$J$12)</f>
        <v>PY1
Goal: 2016 Quality Compass Medicaid National HMO Average</v>
      </c>
      <c r="M119" s="43" t="str">
        <f>IF(ISNA(SUMIFS(INDEX('Model Performance Data'!$O$8:$DY$56,0,MATCH(CONCATENATE($J119,M$6),'Model Performance Data'!$O$6:$DY$6,0)),'Model Performance Data'!$B$8:$B$56,$C119,'Model Performance Data'!$C$8:$C$56,$D119)),"-",SUMIFS(INDEX('Model Performance Data'!$O$8:$DY$56,0,MATCH(CONCATENATE($J119,M$6),'Model Performance Data'!$O$6:$DY$6,0)),'Model Performance Data'!$B$8:$B$56,$C119,'Model Performance Data'!$C$8:$C$56,$D119))</f>
        <v>-</v>
      </c>
      <c r="N119" s="43" t="str">
        <f>IF(ISNA(SUMIFS(INDEX('Model Performance Data'!$O$8:$DY$56,0,MATCH(CONCATENATE($J119,N$6),'Model Performance Data'!$O$6:$DY$6,0)),'Model Performance Data'!$B$8:$B$56,$C119,'Model Performance Data'!$C$8:$C$56,$D119)),"-",SUMIFS(INDEX('Model Performance Data'!$O$8:$DY$56,0,MATCH(CONCATENATE($J119,N$6),'Model Performance Data'!$O$6:$DY$6,0)),'Model Performance Data'!$B$8:$B$56,$C119,'Model Performance Data'!$C$8:$C$56,$D119))</f>
        <v>-</v>
      </c>
      <c r="O119" s="154">
        <f>IF(ISNA(SUMIFS(INDEX('Model Performance Data'!$O$8:$DY$56,0,MATCH(CONCATENATE($J119,O$6),'Model Performance Data'!$O$6:$DY$6,0)),'Model Performance Data'!$B$8:$B$56,$C119,'Model Performance Data'!$C$8:$C$56,$D119)),"-",SUMIFS(INDEX('Model Performance Data'!$O$8:$DY$56,0,MATCH(CONCATENATE($J119,O$6),'Model Performance Data'!$O$6:$DY$6,0)),'Model Performance Data'!$B$8:$B$56,$C119,'Model Performance Data'!$C$8:$C$56,$D119))</f>
        <v>0</v>
      </c>
    </row>
    <row r="120" spans="2:15" x14ac:dyDescent="0.35">
      <c r="B120" s="37" t="s">
        <v>80</v>
      </c>
      <c r="C120" s="38" t="str">
        <f>IF(ISBLANK('Model Performance Data'!$B$12),"-",'Model Performance Data'!$B$12)</f>
        <v>Population Health</v>
      </c>
      <c r="D120" s="38" t="str">
        <f>IF(ISBLANK('Model Performance Data'!$C$12),"-",'Model Performance Data'!$C$12)</f>
        <v>Adult Access to Preventative/Ambulatory Health Services: Ages 20-44</v>
      </c>
      <c r="E120" s="38" t="str">
        <f>IF(ISBLANK('Model Performance Data'!$D$12),"-",'Model Performance Data'!$D$12)</f>
        <v>Percentage</v>
      </c>
      <c r="F120" s="38" t="str">
        <f>IF(ISBLANK('Model Performance Data'!$E$12),"-",'Model Performance Data'!$E$12)</f>
        <v>Active</v>
      </c>
      <c r="G120" s="38" t="str">
        <f>IF(ISBLANK('Model Performance Data'!$F$12),"-",'Model Performance Data'!$F$12)</f>
        <v>-</v>
      </c>
      <c r="H120" s="38">
        <v>3</v>
      </c>
      <c r="I120" s="38">
        <v>1</v>
      </c>
      <c r="J120" s="38" t="str">
        <f t="shared" si="7"/>
        <v>31</v>
      </c>
      <c r="K120" s="38" t="str">
        <f>IF(ISBLANK('Model Performance Data'!$L$12),"-",'Model Performance Data'!$L$12)</f>
        <v>Annual</v>
      </c>
      <c r="L120" s="38" t="str">
        <f>IF(ISBLANK('Model Performance Data'!$J$12),"-",'Model Performance Data'!$J$12)</f>
        <v>PY1
Goal: 2016 Quality Compass Medicaid National HMO Average</v>
      </c>
      <c r="M120" s="43">
        <f>IF(ISNA(SUMIFS(INDEX('Model Performance Data'!$O$8:$DY$56,0,MATCH(CONCATENATE($J120,M$6),'Model Performance Data'!$O$6:$DY$6,0)),'Model Performance Data'!$B$8:$B$56,$C120,'Model Performance Data'!$C$8:$C$56,$D120)),"-",SUMIFS(INDEX('Model Performance Data'!$O$8:$DY$56,0,MATCH(CONCATENATE($J120,M$6),'Model Performance Data'!$O$6:$DY$6,0)),'Model Performance Data'!$B$8:$B$56,$C120,'Model Performance Data'!$C$8:$C$56,$D120))</f>
        <v>0</v>
      </c>
      <c r="N120" s="43">
        <f>IF(ISNA(SUMIFS(INDEX('Model Performance Data'!$O$8:$DY$56,0,MATCH(CONCATENATE($J120,N$6),'Model Performance Data'!$O$6:$DY$6,0)),'Model Performance Data'!$B$8:$B$56,$C120,'Model Performance Data'!$C$8:$C$56,$D120)),"-",SUMIFS(INDEX('Model Performance Data'!$O$8:$DY$56,0,MATCH(CONCATENATE($J120,N$6),'Model Performance Data'!$O$6:$DY$6,0)),'Model Performance Data'!$B$8:$B$56,$C120,'Model Performance Data'!$C$8:$C$56,$D120))</f>
        <v>0</v>
      </c>
      <c r="O120" s="154">
        <f>IF(ISNA(SUMIFS(INDEX('Model Performance Data'!$O$8:$DY$56,0,MATCH(CONCATENATE($J120,O$6),'Model Performance Data'!$O$6:$DY$6,0)),'Model Performance Data'!$B$8:$B$56,$C120,'Model Performance Data'!$C$8:$C$56,$D120)),"-",SUMIFS(INDEX('Model Performance Data'!$O$8:$DY$56,0,MATCH(CONCATENATE($J120,O$6),'Model Performance Data'!$O$6:$DY$6,0)),'Model Performance Data'!$B$8:$B$56,$C120,'Model Performance Data'!$C$8:$C$56,$D120))</f>
        <v>0</v>
      </c>
    </row>
    <row r="121" spans="2:15" x14ac:dyDescent="0.35">
      <c r="B121" s="37" t="s">
        <v>80</v>
      </c>
      <c r="C121" s="38" t="str">
        <f>IF(ISBLANK('Model Performance Data'!$B$12),"-",'Model Performance Data'!$B$12)</f>
        <v>Population Health</v>
      </c>
      <c r="D121" s="38" t="str">
        <f>IF(ISBLANK('Model Performance Data'!$C$12),"-",'Model Performance Data'!$C$12)</f>
        <v>Adult Access to Preventative/Ambulatory Health Services: Ages 20-44</v>
      </c>
      <c r="E121" s="38" t="str">
        <f>IF(ISBLANK('Model Performance Data'!$D$12),"-",'Model Performance Data'!$D$12)</f>
        <v>Percentage</v>
      </c>
      <c r="F121" s="38" t="str">
        <f>IF(ISBLANK('Model Performance Data'!$E$12),"-",'Model Performance Data'!$E$12)</f>
        <v>Active</v>
      </c>
      <c r="G121" s="38" t="str">
        <f>IF(ISBLANK('Model Performance Data'!$F$12),"-",'Model Performance Data'!$F$12)</f>
        <v>-</v>
      </c>
      <c r="H121" s="38">
        <v>3</v>
      </c>
      <c r="I121" s="38">
        <v>2</v>
      </c>
      <c r="J121" s="38" t="str">
        <f t="shared" si="7"/>
        <v>32</v>
      </c>
      <c r="K121" s="38" t="str">
        <f>IF(ISBLANK('Model Performance Data'!$L$12),"-",'Model Performance Data'!$L$12)</f>
        <v>Annual</v>
      </c>
      <c r="L121" s="38" t="str">
        <f>IF(ISBLANK('Model Performance Data'!$J$12),"-",'Model Performance Data'!$J$12)</f>
        <v>PY1
Goal: 2016 Quality Compass Medicaid National HMO Average</v>
      </c>
      <c r="M121" s="43">
        <f>IF(ISNA(SUMIFS(INDEX('Model Performance Data'!$O$8:$DY$56,0,MATCH(CONCATENATE($J121,M$6),'Model Performance Data'!$O$6:$DY$6,0)),'Model Performance Data'!$B$8:$B$56,$C121,'Model Performance Data'!$C$8:$C$56,$D121)),"-",SUMIFS(INDEX('Model Performance Data'!$O$8:$DY$56,0,MATCH(CONCATENATE($J121,M$6),'Model Performance Data'!$O$6:$DY$6,0)),'Model Performance Data'!$B$8:$B$56,$C121,'Model Performance Data'!$C$8:$C$56,$D121))</f>
        <v>0</v>
      </c>
      <c r="N121" s="43">
        <f>IF(ISNA(SUMIFS(INDEX('Model Performance Data'!$O$8:$DY$56,0,MATCH(CONCATENATE($J121,N$6),'Model Performance Data'!$O$6:$DY$6,0)),'Model Performance Data'!$B$8:$B$56,$C121,'Model Performance Data'!$C$8:$C$56,$D121)),"-",SUMIFS(INDEX('Model Performance Data'!$O$8:$DY$56,0,MATCH(CONCATENATE($J121,N$6),'Model Performance Data'!$O$6:$DY$6,0)),'Model Performance Data'!$B$8:$B$56,$C121,'Model Performance Data'!$C$8:$C$56,$D121))</f>
        <v>0</v>
      </c>
      <c r="O121" s="154">
        <f>IF(ISNA(SUMIFS(INDEX('Model Performance Data'!$O$8:$DY$56,0,MATCH(CONCATENATE($J121,O$6),'Model Performance Data'!$O$6:$DY$6,0)),'Model Performance Data'!$B$8:$B$56,$C121,'Model Performance Data'!$C$8:$C$56,$D121)),"-",SUMIFS(INDEX('Model Performance Data'!$O$8:$DY$56,0,MATCH(CONCATENATE($J121,O$6),'Model Performance Data'!$O$6:$DY$6,0)),'Model Performance Data'!$B$8:$B$56,$C121,'Model Performance Data'!$C$8:$C$56,$D121))</f>
        <v>0</v>
      </c>
    </row>
    <row r="122" spans="2:15" x14ac:dyDescent="0.35">
      <c r="B122" s="37" t="s">
        <v>80</v>
      </c>
      <c r="C122" s="38" t="str">
        <f>IF(ISBLANK('Model Performance Data'!$B$12),"-",'Model Performance Data'!$B$12)</f>
        <v>Population Health</v>
      </c>
      <c r="D122" s="38" t="str">
        <f>IF(ISBLANK('Model Performance Data'!$C$12),"-",'Model Performance Data'!$C$12)</f>
        <v>Adult Access to Preventative/Ambulatory Health Services: Ages 20-44</v>
      </c>
      <c r="E122" s="38" t="str">
        <f>IF(ISBLANK('Model Performance Data'!$D$12),"-",'Model Performance Data'!$D$12)</f>
        <v>Percentage</v>
      </c>
      <c r="F122" s="38" t="str">
        <f>IF(ISBLANK('Model Performance Data'!$E$12),"-",'Model Performance Data'!$E$12)</f>
        <v>Active</v>
      </c>
      <c r="G122" s="38" t="str">
        <f>IF(ISBLANK('Model Performance Data'!$F$12),"-",'Model Performance Data'!$F$12)</f>
        <v>-</v>
      </c>
      <c r="H122" s="38">
        <v>3</v>
      </c>
      <c r="I122" s="38">
        <v>3</v>
      </c>
      <c r="J122" s="38" t="str">
        <f t="shared" si="7"/>
        <v>33</v>
      </c>
      <c r="K122" s="38" t="str">
        <f>IF(ISBLANK('Model Performance Data'!$L$12),"-",'Model Performance Data'!$L$12)</f>
        <v>Annual</v>
      </c>
      <c r="L122" s="38" t="str">
        <f>IF(ISBLANK('Model Performance Data'!$J$12),"-",'Model Performance Data'!$J$12)</f>
        <v>PY1
Goal: 2016 Quality Compass Medicaid National HMO Average</v>
      </c>
      <c r="M122" s="43">
        <f>IF(ISNA(SUMIFS(INDEX('Model Performance Data'!$O$8:$DY$56,0,MATCH(CONCATENATE($J122,M$6),'Model Performance Data'!$O$6:$DY$6,0)),'Model Performance Data'!$B$8:$B$56,$C122,'Model Performance Data'!$C$8:$C$56,$D122)),"-",SUMIFS(INDEX('Model Performance Data'!$O$8:$DY$56,0,MATCH(CONCATENATE($J122,M$6),'Model Performance Data'!$O$6:$DY$6,0)),'Model Performance Data'!$B$8:$B$56,$C122,'Model Performance Data'!$C$8:$C$56,$D122))</f>
        <v>0</v>
      </c>
      <c r="N122" s="43">
        <f>IF(ISNA(SUMIFS(INDEX('Model Performance Data'!$O$8:$DY$56,0,MATCH(CONCATENATE($J122,N$6),'Model Performance Data'!$O$6:$DY$6,0)),'Model Performance Data'!$B$8:$B$56,$C122,'Model Performance Data'!$C$8:$C$56,$D122)),"-",SUMIFS(INDEX('Model Performance Data'!$O$8:$DY$56,0,MATCH(CONCATENATE($J122,N$6),'Model Performance Data'!$O$6:$DY$6,0)),'Model Performance Data'!$B$8:$B$56,$C122,'Model Performance Data'!$C$8:$C$56,$D122))</f>
        <v>0</v>
      </c>
      <c r="O122" s="154">
        <f>IF(ISNA(SUMIFS(INDEX('Model Performance Data'!$O$8:$DY$56,0,MATCH(CONCATENATE($J122,O$6),'Model Performance Data'!$O$6:$DY$6,0)),'Model Performance Data'!$B$8:$B$56,$C122,'Model Performance Data'!$C$8:$C$56,$D122)),"-",SUMIFS(INDEX('Model Performance Data'!$O$8:$DY$56,0,MATCH(CONCATENATE($J122,O$6),'Model Performance Data'!$O$6:$DY$6,0)),'Model Performance Data'!$B$8:$B$56,$C122,'Model Performance Data'!$C$8:$C$56,$D122))</f>
        <v>0</v>
      </c>
    </row>
    <row r="123" spans="2:15" x14ac:dyDescent="0.35">
      <c r="B123" s="37" t="s">
        <v>80</v>
      </c>
      <c r="C123" s="38" t="str">
        <f>IF(ISBLANK('Model Performance Data'!$B$12),"-",'Model Performance Data'!$B$12)</f>
        <v>Population Health</v>
      </c>
      <c r="D123" s="38" t="str">
        <f>IF(ISBLANK('Model Performance Data'!$C$12),"-",'Model Performance Data'!$C$12)</f>
        <v>Adult Access to Preventative/Ambulatory Health Services: Ages 20-44</v>
      </c>
      <c r="E123" s="38" t="str">
        <f>IF(ISBLANK('Model Performance Data'!$D$12),"-",'Model Performance Data'!$D$12)</f>
        <v>Percentage</v>
      </c>
      <c r="F123" s="38" t="str">
        <f>IF(ISBLANK('Model Performance Data'!$E$12),"-",'Model Performance Data'!$E$12)</f>
        <v>Active</v>
      </c>
      <c r="G123" s="38" t="str">
        <f>IF(ISBLANK('Model Performance Data'!$F$12),"-",'Model Performance Data'!$F$12)</f>
        <v>-</v>
      </c>
      <c r="H123" s="38">
        <v>3</v>
      </c>
      <c r="I123" s="38">
        <v>4</v>
      </c>
      <c r="J123" s="38" t="str">
        <f t="shared" si="7"/>
        <v>34</v>
      </c>
      <c r="K123" s="38" t="str">
        <f>IF(ISBLANK('Model Performance Data'!$L$12),"-",'Model Performance Data'!$L$12)</f>
        <v>Annual</v>
      </c>
      <c r="L123" s="38" t="str">
        <f>IF(ISBLANK('Model Performance Data'!$J$12),"-",'Model Performance Data'!$J$12)</f>
        <v>PY1
Goal: 2016 Quality Compass Medicaid National HMO Average</v>
      </c>
      <c r="M123" s="43">
        <f>IF(ISNA(SUMIFS(INDEX('Model Performance Data'!$O$8:$DY$56,0,MATCH(CONCATENATE($J123,M$6),'Model Performance Data'!$O$6:$DY$6,0)),'Model Performance Data'!$B$8:$B$56,$C123,'Model Performance Data'!$C$8:$C$56,$D123)),"-",SUMIFS(INDEX('Model Performance Data'!$O$8:$DY$56,0,MATCH(CONCATENATE($J123,M$6),'Model Performance Data'!$O$6:$DY$6,0)),'Model Performance Data'!$B$8:$B$56,$C123,'Model Performance Data'!$C$8:$C$56,$D123))</f>
        <v>0</v>
      </c>
      <c r="N123" s="43">
        <f>IF(ISNA(SUMIFS(INDEX('Model Performance Data'!$O$8:$DY$56,0,MATCH(CONCATENATE($J123,N$6),'Model Performance Data'!$O$6:$DY$6,0)),'Model Performance Data'!$B$8:$B$56,$C123,'Model Performance Data'!$C$8:$C$56,$D123)),"-",SUMIFS(INDEX('Model Performance Data'!$O$8:$DY$56,0,MATCH(CONCATENATE($J123,N$6),'Model Performance Data'!$O$6:$DY$6,0)),'Model Performance Data'!$B$8:$B$56,$C123,'Model Performance Data'!$C$8:$C$56,$D123))</f>
        <v>0</v>
      </c>
      <c r="O123" s="154">
        <f>IF(ISNA(SUMIFS(INDEX('Model Performance Data'!$O$8:$DY$56,0,MATCH(CONCATENATE($J123,O$6),'Model Performance Data'!$O$6:$DY$6,0)),'Model Performance Data'!$B$8:$B$56,$C123,'Model Performance Data'!$C$8:$C$56,$D123)),"-",SUMIFS(INDEX('Model Performance Data'!$O$8:$DY$56,0,MATCH(CONCATENATE($J123,O$6),'Model Performance Data'!$O$6:$DY$6,0)),'Model Performance Data'!$B$8:$B$56,$C123,'Model Performance Data'!$C$8:$C$56,$D123))</f>
        <v>0</v>
      </c>
    </row>
    <row r="124" spans="2:15" x14ac:dyDescent="0.35">
      <c r="B124" s="37" t="s">
        <v>80</v>
      </c>
      <c r="C124" s="38" t="str">
        <f>IF(ISBLANK('Model Performance Data'!$B$12),"-",'Model Performance Data'!$B$12)</f>
        <v>Population Health</v>
      </c>
      <c r="D124" s="38" t="str">
        <f>IF(ISBLANK('Model Performance Data'!$C$12),"-",'Model Performance Data'!$C$12)</f>
        <v>Adult Access to Preventative/Ambulatory Health Services: Ages 20-44</v>
      </c>
      <c r="E124" s="38" t="str">
        <f>IF(ISBLANK('Model Performance Data'!$D$12),"-",'Model Performance Data'!$D$12)</f>
        <v>Percentage</v>
      </c>
      <c r="F124" s="38" t="str">
        <f>IF(ISBLANK('Model Performance Data'!$E$12),"-",'Model Performance Data'!$E$12)</f>
        <v>Active</v>
      </c>
      <c r="G124" s="38" t="str">
        <f>IF(ISBLANK('Model Performance Data'!$F$12),"-",'Model Performance Data'!$F$12)</f>
        <v>-</v>
      </c>
      <c r="H124" s="38">
        <v>3</v>
      </c>
      <c r="I124" s="38">
        <v>5</v>
      </c>
      <c r="J124" s="38" t="str">
        <f t="shared" si="7"/>
        <v>35</v>
      </c>
      <c r="K124" s="38" t="str">
        <f>IF(ISBLANK('Model Performance Data'!$L$12),"-",'Model Performance Data'!$L$12)</f>
        <v>Annual</v>
      </c>
      <c r="L124" s="38" t="str">
        <f>IF(ISBLANK('Model Performance Data'!$J$12),"-",'Model Performance Data'!$J$12)</f>
        <v>PY1
Goal: 2016 Quality Compass Medicaid National HMO Average</v>
      </c>
      <c r="M124" s="43">
        <f>IF(ISNA(SUMIFS(INDEX('Model Performance Data'!$O$8:$DY$56,0,MATCH(CONCATENATE($J124,M$6),'Model Performance Data'!$O$6:$DY$6,0)),'Model Performance Data'!$B$8:$B$56,$C124,'Model Performance Data'!$C$8:$C$56,$D124)),"-",SUMIFS(INDEX('Model Performance Data'!$O$8:$DY$56,0,MATCH(CONCATENATE($J124,M$6),'Model Performance Data'!$O$6:$DY$6,0)),'Model Performance Data'!$B$8:$B$56,$C124,'Model Performance Data'!$C$8:$C$56,$D124))</f>
        <v>0</v>
      </c>
      <c r="N124" s="43">
        <f>IF(ISNA(SUMIFS(INDEX('Model Performance Data'!$O$8:$DY$56,0,MATCH(CONCATENATE($J124,N$6),'Model Performance Data'!$O$6:$DY$6,0)),'Model Performance Data'!$B$8:$B$56,$C124,'Model Performance Data'!$C$8:$C$56,$D124)),"-",SUMIFS(INDEX('Model Performance Data'!$O$8:$DY$56,0,MATCH(CONCATENATE($J124,N$6),'Model Performance Data'!$O$6:$DY$6,0)),'Model Performance Data'!$B$8:$B$56,$C124,'Model Performance Data'!$C$8:$C$56,$D124))</f>
        <v>0</v>
      </c>
      <c r="O124" s="154">
        <f>IF(ISNA(SUMIFS(INDEX('Model Performance Data'!$O$8:$DY$56,0,MATCH(CONCATENATE($J124,O$6),'Model Performance Data'!$O$6:$DY$6,0)),'Model Performance Data'!$B$8:$B$56,$C124,'Model Performance Data'!$C$8:$C$56,$D124)),"-",SUMIFS(INDEX('Model Performance Data'!$O$8:$DY$56,0,MATCH(CONCATENATE($J124,O$6),'Model Performance Data'!$O$6:$DY$6,0)),'Model Performance Data'!$B$8:$B$56,$C124,'Model Performance Data'!$C$8:$C$56,$D124))</f>
        <v>0</v>
      </c>
    </row>
    <row r="125" spans="2:15" x14ac:dyDescent="0.35">
      <c r="B125" s="37" t="s">
        <v>80</v>
      </c>
      <c r="C125" s="38" t="str">
        <f>IF(ISBLANK('Model Performance Data'!$B$12),"-",'Model Performance Data'!$B$12)</f>
        <v>Population Health</v>
      </c>
      <c r="D125" s="38" t="str">
        <f>IF(ISBLANK('Model Performance Data'!$C$12),"-",'Model Performance Data'!$C$12)</f>
        <v>Adult Access to Preventative/Ambulatory Health Services: Ages 20-44</v>
      </c>
      <c r="E125" s="38" t="str">
        <f>IF(ISBLANK('Model Performance Data'!$D$12),"-",'Model Performance Data'!$D$12)</f>
        <v>Percentage</v>
      </c>
      <c r="F125" s="38" t="str">
        <f>IF(ISBLANK('Model Performance Data'!$E$12),"-",'Model Performance Data'!$E$12)</f>
        <v>Active</v>
      </c>
      <c r="G125" s="38" t="str">
        <f>IF(ISBLANK('Model Performance Data'!$F$12),"-",'Model Performance Data'!$F$12)</f>
        <v>-</v>
      </c>
      <c r="H125" s="38">
        <v>3</v>
      </c>
      <c r="I125" s="38" t="s">
        <v>65</v>
      </c>
      <c r="J125" s="38" t="str">
        <f t="shared" si="7"/>
        <v>3Goal</v>
      </c>
      <c r="K125" s="38" t="str">
        <f>IF(ISBLANK('Model Performance Data'!$L$12),"-",'Model Performance Data'!$L$12)</f>
        <v>Annual</v>
      </c>
      <c r="L125" s="38" t="str">
        <f>IF(ISBLANK('Model Performance Data'!$J$12),"-",'Model Performance Data'!$J$12)</f>
        <v>PY1
Goal: 2016 Quality Compass Medicaid National HMO Average</v>
      </c>
      <c r="M125" s="43" t="str">
        <f>IF(ISNA(SUMIFS(INDEX('Model Performance Data'!$O$8:$DY$56,0,MATCH(CONCATENATE($J125,M$6),'Model Performance Data'!$O$6:$DY$6,0)),'Model Performance Data'!$B$8:$B$56,$C125,'Model Performance Data'!$C$8:$C$56,$D125)),"-",SUMIFS(INDEX('Model Performance Data'!$O$8:$DY$56,0,MATCH(CONCATENATE($J125,M$6),'Model Performance Data'!$O$6:$DY$6,0)),'Model Performance Data'!$B$8:$B$56,$C125,'Model Performance Data'!$C$8:$C$56,$D125))</f>
        <v>-</v>
      </c>
      <c r="N125" s="43" t="str">
        <f>IF(ISNA(SUMIFS(INDEX('Model Performance Data'!$O$8:$DY$56,0,MATCH(CONCATENATE($J125,N$6),'Model Performance Data'!$O$6:$DY$6,0)),'Model Performance Data'!$B$8:$B$56,$C125,'Model Performance Data'!$C$8:$C$56,$D125)),"-",SUMIFS(INDEX('Model Performance Data'!$O$8:$DY$56,0,MATCH(CONCATENATE($J125,N$6),'Model Performance Data'!$O$6:$DY$6,0)),'Model Performance Data'!$B$8:$B$56,$C125,'Model Performance Data'!$C$8:$C$56,$D125))</f>
        <v>-</v>
      </c>
      <c r="O125" s="154">
        <f>IF(ISNA(SUMIFS(INDEX('Model Performance Data'!$O$8:$DY$56,0,MATCH(CONCATENATE($J125,O$6),'Model Performance Data'!$O$6:$DY$6,0)),'Model Performance Data'!$B$8:$B$56,$C125,'Model Performance Data'!$C$8:$C$56,$D125)),"-",SUMIFS(INDEX('Model Performance Data'!$O$8:$DY$56,0,MATCH(CONCATENATE($J125,O$6),'Model Performance Data'!$O$6:$DY$6,0)),'Model Performance Data'!$B$8:$B$56,$C125,'Model Performance Data'!$C$8:$C$56,$D125))</f>
        <v>0</v>
      </c>
    </row>
    <row r="126" spans="2:15" x14ac:dyDescent="0.35">
      <c r="B126" s="37" t="s">
        <v>80</v>
      </c>
      <c r="C126" s="38" t="str">
        <f>IF(ISBLANK('Model Performance Data'!$B$12),"-",'Model Performance Data'!$B$12)</f>
        <v>Population Health</v>
      </c>
      <c r="D126" s="38" t="str">
        <f>IF(ISBLANK('Model Performance Data'!$C$12),"-",'Model Performance Data'!$C$12)</f>
        <v>Adult Access to Preventative/Ambulatory Health Services: Ages 20-44</v>
      </c>
      <c r="E126" s="38" t="str">
        <f>IF(ISBLANK('Model Performance Data'!$D$12),"-",'Model Performance Data'!$D$12)</f>
        <v>Percentage</v>
      </c>
      <c r="F126" s="38" t="str">
        <f>IF(ISBLANK('Model Performance Data'!$E$12),"-",'Model Performance Data'!$E$12)</f>
        <v>Active</v>
      </c>
      <c r="G126" s="38" t="str">
        <f>IF(ISBLANK('Model Performance Data'!$F$12),"-",'Model Performance Data'!$F$12)</f>
        <v>-</v>
      </c>
      <c r="H126" s="38">
        <v>4</v>
      </c>
      <c r="I126" s="38">
        <v>1</v>
      </c>
      <c r="J126" s="38" t="str">
        <f t="shared" ref="J126:J131" si="8">CONCATENATE(H126,I126)</f>
        <v>41</v>
      </c>
      <c r="K126" s="38" t="str">
        <f>IF(ISBLANK('Model Performance Data'!$L$12),"-",'Model Performance Data'!$L$12)</f>
        <v>Annual</v>
      </c>
      <c r="L126" s="38" t="str">
        <f>IF(ISBLANK('Model Performance Data'!$J$12),"-",'Model Performance Data'!$J$12)</f>
        <v>PY1
Goal: 2016 Quality Compass Medicaid National HMO Average</v>
      </c>
      <c r="M126" s="43">
        <f>IF(ISNA(SUMIFS(INDEX('Model Performance Data'!$O$8:$DY$56,0,MATCH(CONCATENATE($J126,M$6),'Model Performance Data'!$O$6:$DY$6,0)),'Model Performance Data'!$B$8:$B$56,$C126,'Model Performance Data'!$C$8:$C$56,$D126)),"-",SUMIFS(INDEX('Model Performance Data'!$O$8:$DY$56,0,MATCH(CONCATENATE($J126,M$6),'Model Performance Data'!$O$6:$DY$6,0)),'Model Performance Data'!$B$8:$B$56,$C126,'Model Performance Data'!$C$8:$C$56,$D126))</f>
        <v>0</v>
      </c>
      <c r="N126" s="43">
        <f>IF(ISNA(SUMIFS(INDEX('Model Performance Data'!$O$8:$DY$56,0,MATCH(CONCATENATE($J126,N$6),'Model Performance Data'!$O$6:$DY$6,0)),'Model Performance Data'!$B$8:$B$56,$C126,'Model Performance Data'!$C$8:$C$56,$D126)),"-",SUMIFS(INDEX('Model Performance Data'!$O$8:$DY$56,0,MATCH(CONCATENATE($J126,N$6),'Model Performance Data'!$O$6:$DY$6,0)),'Model Performance Data'!$B$8:$B$56,$C126,'Model Performance Data'!$C$8:$C$56,$D126))</f>
        <v>0</v>
      </c>
      <c r="O126" s="154">
        <f>IF(ISNA(SUMIFS(INDEX('Model Performance Data'!$O$8:$DY$56,0,MATCH(CONCATENATE($J126,O$6),'Model Performance Data'!$O$6:$DY$6,0)),'Model Performance Data'!$B$8:$B$56,$C126,'Model Performance Data'!$C$8:$C$56,$D126)),"-",SUMIFS(INDEX('Model Performance Data'!$O$8:$DY$56,0,MATCH(CONCATENATE($J126,O$6),'Model Performance Data'!$O$6:$DY$6,0)),'Model Performance Data'!$B$8:$B$56,$C126,'Model Performance Data'!$C$8:$C$56,$D126))</f>
        <v>0</v>
      </c>
    </row>
    <row r="127" spans="2:15" x14ac:dyDescent="0.35">
      <c r="B127" s="37" t="s">
        <v>80</v>
      </c>
      <c r="C127" s="38" t="str">
        <f>IF(ISBLANK('Model Performance Data'!$B$12),"-",'Model Performance Data'!$B$12)</f>
        <v>Population Health</v>
      </c>
      <c r="D127" s="38" t="str">
        <f>IF(ISBLANK('Model Performance Data'!$C$12),"-",'Model Performance Data'!$C$12)</f>
        <v>Adult Access to Preventative/Ambulatory Health Services: Ages 20-44</v>
      </c>
      <c r="E127" s="38" t="str">
        <f>IF(ISBLANK('Model Performance Data'!$D$12),"-",'Model Performance Data'!$D$12)</f>
        <v>Percentage</v>
      </c>
      <c r="F127" s="38" t="str">
        <f>IF(ISBLANK('Model Performance Data'!$E$12),"-",'Model Performance Data'!$E$12)</f>
        <v>Active</v>
      </c>
      <c r="G127" s="38" t="str">
        <f>IF(ISBLANK('Model Performance Data'!$F$12),"-",'Model Performance Data'!$F$12)</f>
        <v>-</v>
      </c>
      <c r="H127" s="38">
        <v>4</v>
      </c>
      <c r="I127" s="38">
        <v>2</v>
      </c>
      <c r="J127" s="38" t="str">
        <f t="shared" si="8"/>
        <v>42</v>
      </c>
      <c r="K127" s="38" t="str">
        <f>IF(ISBLANK('Model Performance Data'!$L$12),"-",'Model Performance Data'!$L$12)</f>
        <v>Annual</v>
      </c>
      <c r="L127" s="38" t="str">
        <f>IF(ISBLANK('Model Performance Data'!$J$12),"-",'Model Performance Data'!$J$12)</f>
        <v>PY1
Goal: 2016 Quality Compass Medicaid National HMO Average</v>
      </c>
      <c r="M127" s="43">
        <f>IF(ISNA(SUMIFS(INDEX('Model Performance Data'!$O$8:$DY$56,0,MATCH(CONCATENATE($J127,M$6),'Model Performance Data'!$O$6:$DY$6,0)),'Model Performance Data'!$B$8:$B$56,$C127,'Model Performance Data'!$C$8:$C$56,$D127)),"-",SUMIFS(INDEX('Model Performance Data'!$O$8:$DY$56,0,MATCH(CONCATENATE($J127,M$6),'Model Performance Data'!$O$6:$DY$6,0)),'Model Performance Data'!$B$8:$B$56,$C127,'Model Performance Data'!$C$8:$C$56,$D127))</f>
        <v>0</v>
      </c>
      <c r="N127" s="43">
        <f>IF(ISNA(SUMIFS(INDEX('Model Performance Data'!$O$8:$DY$56,0,MATCH(CONCATENATE($J127,N$6),'Model Performance Data'!$O$6:$DY$6,0)),'Model Performance Data'!$B$8:$B$56,$C127,'Model Performance Data'!$C$8:$C$56,$D127)),"-",SUMIFS(INDEX('Model Performance Data'!$O$8:$DY$56,0,MATCH(CONCATENATE($J127,N$6),'Model Performance Data'!$O$6:$DY$6,0)),'Model Performance Data'!$B$8:$B$56,$C127,'Model Performance Data'!$C$8:$C$56,$D127))</f>
        <v>0</v>
      </c>
      <c r="O127" s="154">
        <f>IF(ISNA(SUMIFS(INDEX('Model Performance Data'!$O$8:$DY$56,0,MATCH(CONCATENATE($J127,O$6),'Model Performance Data'!$O$6:$DY$6,0)),'Model Performance Data'!$B$8:$B$56,$C127,'Model Performance Data'!$C$8:$C$56,$D127)),"-",SUMIFS(INDEX('Model Performance Data'!$O$8:$DY$56,0,MATCH(CONCATENATE($J127,O$6),'Model Performance Data'!$O$6:$DY$6,0)),'Model Performance Data'!$B$8:$B$56,$C127,'Model Performance Data'!$C$8:$C$56,$D127))</f>
        <v>0</v>
      </c>
    </row>
    <row r="128" spans="2:15" x14ac:dyDescent="0.35">
      <c r="B128" s="37" t="s">
        <v>80</v>
      </c>
      <c r="C128" s="38" t="str">
        <f>IF(ISBLANK('Model Performance Data'!$B$12),"-",'Model Performance Data'!$B$12)</f>
        <v>Population Health</v>
      </c>
      <c r="D128" s="38" t="str">
        <f>IF(ISBLANK('Model Performance Data'!$C$12),"-",'Model Performance Data'!$C$12)</f>
        <v>Adult Access to Preventative/Ambulatory Health Services: Ages 20-44</v>
      </c>
      <c r="E128" s="38" t="str">
        <f>IF(ISBLANK('Model Performance Data'!$D$12),"-",'Model Performance Data'!$D$12)</f>
        <v>Percentage</v>
      </c>
      <c r="F128" s="38" t="str">
        <f>IF(ISBLANK('Model Performance Data'!$E$12),"-",'Model Performance Data'!$E$12)</f>
        <v>Active</v>
      </c>
      <c r="G128" s="38" t="str">
        <f>IF(ISBLANK('Model Performance Data'!$F$12),"-",'Model Performance Data'!$F$12)</f>
        <v>-</v>
      </c>
      <c r="H128" s="38">
        <v>4</v>
      </c>
      <c r="I128" s="38">
        <v>3</v>
      </c>
      <c r="J128" s="38" t="str">
        <f t="shared" si="8"/>
        <v>43</v>
      </c>
      <c r="K128" s="38" t="str">
        <f>IF(ISBLANK('Model Performance Data'!$L$12),"-",'Model Performance Data'!$L$12)</f>
        <v>Annual</v>
      </c>
      <c r="L128" s="38" t="str">
        <f>IF(ISBLANK('Model Performance Data'!$J$12),"-",'Model Performance Data'!$J$12)</f>
        <v>PY1
Goal: 2016 Quality Compass Medicaid National HMO Average</v>
      </c>
      <c r="M128" s="43">
        <f>IF(ISNA(SUMIFS(INDEX('Model Performance Data'!$O$8:$DY$56,0,MATCH(CONCATENATE($J128,M$6),'Model Performance Data'!$O$6:$DY$6,0)),'Model Performance Data'!$B$8:$B$56,$C128,'Model Performance Data'!$C$8:$C$56,$D128)),"-",SUMIFS(INDEX('Model Performance Data'!$O$8:$DY$56,0,MATCH(CONCATENATE($J128,M$6),'Model Performance Data'!$O$6:$DY$6,0)),'Model Performance Data'!$B$8:$B$56,$C128,'Model Performance Data'!$C$8:$C$56,$D128))</f>
        <v>0</v>
      </c>
      <c r="N128" s="43">
        <f>IF(ISNA(SUMIFS(INDEX('Model Performance Data'!$O$8:$DY$56,0,MATCH(CONCATENATE($J128,N$6),'Model Performance Data'!$O$6:$DY$6,0)),'Model Performance Data'!$B$8:$B$56,$C128,'Model Performance Data'!$C$8:$C$56,$D128)),"-",SUMIFS(INDEX('Model Performance Data'!$O$8:$DY$56,0,MATCH(CONCATENATE($J128,N$6),'Model Performance Data'!$O$6:$DY$6,0)),'Model Performance Data'!$B$8:$B$56,$C128,'Model Performance Data'!$C$8:$C$56,$D128))</f>
        <v>0</v>
      </c>
      <c r="O128" s="154">
        <f>IF(ISNA(SUMIFS(INDEX('Model Performance Data'!$O$8:$DY$56,0,MATCH(CONCATENATE($J128,O$6),'Model Performance Data'!$O$6:$DY$6,0)),'Model Performance Data'!$B$8:$B$56,$C128,'Model Performance Data'!$C$8:$C$56,$D128)),"-",SUMIFS(INDEX('Model Performance Data'!$O$8:$DY$56,0,MATCH(CONCATENATE($J128,O$6),'Model Performance Data'!$O$6:$DY$6,0)),'Model Performance Data'!$B$8:$B$56,$C128,'Model Performance Data'!$C$8:$C$56,$D128))</f>
        <v>0</v>
      </c>
    </row>
    <row r="129" spans="2:15" x14ac:dyDescent="0.35">
      <c r="B129" s="37" t="s">
        <v>80</v>
      </c>
      <c r="C129" s="38" t="str">
        <f>IF(ISBLANK('Model Performance Data'!$B$12),"-",'Model Performance Data'!$B$12)</f>
        <v>Population Health</v>
      </c>
      <c r="D129" s="38" t="str">
        <f>IF(ISBLANK('Model Performance Data'!$C$12),"-",'Model Performance Data'!$C$12)</f>
        <v>Adult Access to Preventative/Ambulatory Health Services: Ages 20-44</v>
      </c>
      <c r="E129" s="38" t="str">
        <f>IF(ISBLANK('Model Performance Data'!$D$12),"-",'Model Performance Data'!$D$12)</f>
        <v>Percentage</v>
      </c>
      <c r="F129" s="38" t="str">
        <f>IF(ISBLANK('Model Performance Data'!$E$12),"-",'Model Performance Data'!$E$12)</f>
        <v>Active</v>
      </c>
      <c r="G129" s="38" t="str">
        <f>IF(ISBLANK('Model Performance Data'!$F$12),"-",'Model Performance Data'!$F$12)</f>
        <v>-</v>
      </c>
      <c r="H129" s="38">
        <v>4</v>
      </c>
      <c r="I129" s="38">
        <v>4</v>
      </c>
      <c r="J129" s="38" t="str">
        <f t="shared" si="8"/>
        <v>44</v>
      </c>
      <c r="K129" s="38" t="str">
        <f>IF(ISBLANK('Model Performance Data'!$L$12),"-",'Model Performance Data'!$L$12)</f>
        <v>Annual</v>
      </c>
      <c r="L129" s="38" t="str">
        <f>IF(ISBLANK('Model Performance Data'!$J$12),"-",'Model Performance Data'!$J$12)</f>
        <v>PY1
Goal: 2016 Quality Compass Medicaid National HMO Average</v>
      </c>
      <c r="M129" s="43">
        <f>IF(ISNA(SUMIFS(INDEX('Model Performance Data'!$O$8:$DY$56,0,MATCH(CONCATENATE($J129,M$6),'Model Performance Data'!$O$6:$DY$6,0)),'Model Performance Data'!$B$8:$B$56,$C129,'Model Performance Data'!$C$8:$C$56,$D129)),"-",SUMIFS(INDEX('Model Performance Data'!$O$8:$DY$56,0,MATCH(CONCATENATE($J129,M$6),'Model Performance Data'!$O$6:$DY$6,0)),'Model Performance Data'!$B$8:$B$56,$C129,'Model Performance Data'!$C$8:$C$56,$D129))</f>
        <v>0</v>
      </c>
      <c r="N129" s="43">
        <f>IF(ISNA(SUMIFS(INDEX('Model Performance Data'!$O$8:$DY$56,0,MATCH(CONCATENATE($J129,N$6),'Model Performance Data'!$O$6:$DY$6,0)),'Model Performance Data'!$B$8:$B$56,$C129,'Model Performance Data'!$C$8:$C$56,$D129)),"-",SUMIFS(INDEX('Model Performance Data'!$O$8:$DY$56,0,MATCH(CONCATENATE($J129,N$6),'Model Performance Data'!$O$6:$DY$6,0)),'Model Performance Data'!$B$8:$B$56,$C129,'Model Performance Data'!$C$8:$C$56,$D129))</f>
        <v>0</v>
      </c>
      <c r="O129" s="154">
        <f>IF(ISNA(SUMIFS(INDEX('Model Performance Data'!$O$8:$DY$56,0,MATCH(CONCATENATE($J129,O$6),'Model Performance Data'!$O$6:$DY$6,0)),'Model Performance Data'!$B$8:$B$56,$C129,'Model Performance Data'!$C$8:$C$56,$D129)),"-",SUMIFS(INDEX('Model Performance Data'!$O$8:$DY$56,0,MATCH(CONCATENATE($J129,O$6),'Model Performance Data'!$O$6:$DY$6,0)),'Model Performance Data'!$B$8:$B$56,$C129,'Model Performance Data'!$C$8:$C$56,$D129))</f>
        <v>0</v>
      </c>
    </row>
    <row r="130" spans="2:15" x14ac:dyDescent="0.35">
      <c r="B130" s="37" t="s">
        <v>80</v>
      </c>
      <c r="C130" s="38" t="str">
        <f>IF(ISBLANK('Model Performance Data'!$B$12),"-",'Model Performance Data'!$B$12)</f>
        <v>Population Health</v>
      </c>
      <c r="D130" s="38" t="str">
        <f>IF(ISBLANK('Model Performance Data'!$C$12),"-",'Model Performance Data'!$C$12)</f>
        <v>Adult Access to Preventative/Ambulatory Health Services: Ages 20-44</v>
      </c>
      <c r="E130" s="38" t="str">
        <f>IF(ISBLANK('Model Performance Data'!$D$12),"-",'Model Performance Data'!$D$12)</f>
        <v>Percentage</v>
      </c>
      <c r="F130" s="38" t="str">
        <f>IF(ISBLANK('Model Performance Data'!$E$12),"-",'Model Performance Data'!$E$12)</f>
        <v>Active</v>
      </c>
      <c r="G130" s="38" t="str">
        <f>IF(ISBLANK('Model Performance Data'!$F$12),"-",'Model Performance Data'!$F$12)</f>
        <v>-</v>
      </c>
      <c r="H130" s="38">
        <v>4</v>
      </c>
      <c r="I130" s="38">
        <v>5</v>
      </c>
      <c r="J130" s="38" t="str">
        <f t="shared" si="8"/>
        <v>45</v>
      </c>
      <c r="K130" s="38" t="str">
        <f>IF(ISBLANK('Model Performance Data'!$L$12),"-",'Model Performance Data'!$L$12)</f>
        <v>Annual</v>
      </c>
      <c r="L130" s="38" t="str">
        <f>IF(ISBLANK('Model Performance Data'!$J$12),"-",'Model Performance Data'!$J$12)</f>
        <v>PY1
Goal: 2016 Quality Compass Medicaid National HMO Average</v>
      </c>
      <c r="M130" s="43">
        <f>IF(ISNA(SUMIFS(INDEX('Model Performance Data'!$O$8:$DY$56,0,MATCH(CONCATENATE($J130,M$6),'Model Performance Data'!$O$6:$DY$6,0)),'Model Performance Data'!$B$8:$B$56,$C130,'Model Performance Data'!$C$8:$C$56,$D130)),"-",SUMIFS(INDEX('Model Performance Data'!$O$8:$DY$56,0,MATCH(CONCATENATE($J130,M$6),'Model Performance Data'!$O$6:$DY$6,0)),'Model Performance Data'!$B$8:$B$56,$C130,'Model Performance Data'!$C$8:$C$56,$D130))</f>
        <v>0</v>
      </c>
      <c r="N130" s="43">
        <f>IF(ISNA(SUMIFS(INDEX('Model Performance Data'!$O$8:$DY$56,0,MATCH(CONCATENATE($J130,N$6),'Model Performance Data'!$O$6:$DY$6,0)),'Model Performance Data'!$B$8:$B$56,$C130,'Model Performance Data'!$C$8:$C$56,$D130)),"-",SUMIFS(INDEX('Model Performance Data'!$O$8:$DY$56,0,MATCH(CONCATENATE($J130,N$6),'Model Performance Data'!$O$6:$DY$6,0)),'Model Performance Data'!$B$8:$B$56,$C130,'Model Performance Data'!$C$8:$C$56,$D130))</f>
        <v>0</v>
      </c>
      <c r="O130" s="154">
        <f>IF(ISNA(SUMIFS(INDEX('Model Performance Data'!$O$8:$DY$56,0,MATCH(CONCATENATE($J130,O$6),'Model Performance Data'!$O$6:$DY$6,0)),'Model Performance Data'!$B$8:$B$56,$C130,'Model Performance Data'!$C$8:$C$56,$D130)),"-",SUMIFS(INDEX('Model Performance Data'!$O$8:$DY$56,0,MATCH(CONCATENATE($J130,O$6),'Model Performance Data'!$O$6:$DY$6,0)),'Model Performance Data'!$B$8:$B$56,$C130,'Model Performance Data'!$C$8:$C$56,$D130))</f>
        <v>0</v>
      </c>
    </row>
    <row r="131" spans="2:15" x14ac:dyDescent="0.35">
      <c r="B131" s="37" t="s">
        <v>80</v>
      </c>
      <c r="C131" s="38" t="str">
        <f>IF(ISBLANK('Model Performance Data'!$B$12),"-",'Model Performance Data'!$B$12)</f>
        <v>Population Health</v>
      </c>
      <c r="D131" s="38" t="str">
        <f>IF(ISBLANK('Model Performance Data'!$C$12),"-",'Model Performance Data'!$C$12)</f>
        <v>Adult Access to Preventative/Ambulatory Health Services: Ages 20-44</v>
      </c>
      <c r="E131" s="38" t="str">
        <f>IF(ISBLANK('Model Performance Data'!$D$12),"-",'Model Performance Data'!$D$12)</f>
        <v>Percentage</v>
      </c>
      <c r="F131" s="38" t="str">
        <f>IF(ISBLANK('Model Performance Data'!$E$12),"-",'Model Performance Data'!$E$12)</f>
        <v>Active</v>
      </c>
      <c r="G131" s="38" t="str">
        <f>IF(ISBLANK('Model Performance Data'!$F$12),"-",'Model Performance Data'!$F$12)</f>
        <v>-</v>
      </c>
      <c r="H131" s="38">
        <v>4</v>
      </c>
      <c r="I131" s="38" t="s">
        <v>65</v>
      </c>
      <c r="J131" s="38" t="str">
        <f t="shared" si="8"/>
        <v>4Goal</v>
      </c>
      <c r="K131" s="38" t="str">
        <f>IF(ISBLANK('Model Performance Data'!$L$12),"-",'Model Performance Data'!$L$12)</f>
        <v>Annual</v>
      </c>
      <c r="L131" s="38" t="str">
        <f>IF(ISBLANK('Model Performance Data'!$J$12),"-",'Model Performance Data'!$J$12)</f>
        <v>PY1
Goal: 2016 Quality Compass Medicaid National HMO Average</v>
      </c>
      <c r="M131" s="43" t="str">
        <f>IF(ISNA(SUMIFS(INDEX('Model Performance Data'!$O$8:$DY$56,0,MATCH(CONCATENATE($J131,M$6),'Model Performance Data'!$O$6:$DY$6,0)),'Model Performance Data'!$B$8:$B$56,$C131,'Model Performance Data'!$C$8:$C$56,$D131)),"-",SUMIFS(INDEX('Model Performance Data'!$O$8:$DY$56,0,MATCH(CONCATENATE($J131,M$6),'Model Performance Data'!$O$6:$DY$6,0)),'Model Performance Data'!$B$8:$B$56,$C131,'Model Performance Data'!$C$8:$C$56,$D131))</f>
        <v>-</v>
      </c>
      <c r="N131" s="43" t="str">
        <f>IF(ISNA(SUMIFS(INDEX('Model Performance Data'!$O$8:$DY$56,0,MATCH(CONCATENATE($J131,N$6),'Model Performance Data'!$O$6:$DY$6,0)),'Model Performance Data'!$B$8:$B$56,$C131,'Model Performance Data'!$C$8:$C$56,$D131)),"-",SUMIFS(INDEX('Model Performance Data'!$O$8:$DY$56,0,MATCH(CONCATENATE($J131,N$6),'Model Performance Data'!$O$6:$DY$6,0)),'Model Performance Data'!$B$8:$B$56,$C131,'Model Performance Data'!$C$8:$C$56,$D131))</f>
        <v>-</v>
      </c>
      <c r="O131" s="154">
        <f>IF(ISNA(SUMIFS(INDEX('Model Performance Data'!$O$8:$DY$56,0,MATCH(CONCATENATE($J131,O$6),'Model Performance Data'!$O$6:$DY$6,0)),'Model Performance Data'!$B$8:$B$56,$C131,'Model Performance Data'!$C$8:$C$56,$D131)),"-",SUMIFS(INDEX('Model Performance Data'!$O$8:$DY$56,0,MATCH(CONCATENATE($J131,O$6),'Model Performance Data'!$O$6:$DY$6,0)),'Model Performance Data'!$B$8:$B$56,$C131,'Model Performance Data'!$C$8:$C$56,$D131))</f>
        <v>0</v>
      </c>
    </row>
    <row r="132" spans="2:15" x14ac:dyDescent="0.35">
      <c r="B132" s="37" t="s">
        <v>80</v>
      </c>
      <c r="C132" s="38" t="str">
        <f>IF(ISBLANK('Model Performance Data'!$B$13),"-",'Model Performance Data'!$B$13)</f>
        <v>Population Health</v>
      </c>
      <c r="D132" s="38" t="str">
        <f>IF(ISBLANK('Model Performance Data'!$C$13),"-",'Model Performance Data'!$C$13)</f>
        <v>Adult Access to Preventative/Ambulatory Health Services: Ages 45-64</v>
      </c>
      <c r="E132" s="38" t="str">
        <f>IF(ISBLANK('Model Performance Data'!$D$13),"-",'Model Performance Data'!$D$13)</f>
        <v>Percentage</v>
      </c>
      <c r="F132" s="38" t="str">
        <f>IF(ISBLANK('Model Performance Data'!$E$13),"-",'Model Performance Data'!$E$13)</f>
        <v>Active</v>
      </c>
      <c r="G132" s="38" t="str">
        <f>IF(ISBLANK('Model Performance Data'!$F$13),"-",'Model Performance Data'!$F$13)</f>
        <v>-</v>
      </c>
      <c r="H132" s="38" t="s">
        <v>64</v>
      </c>
      <c r="I132" s="38" t="s">
        <v>64</v>
      </c>
      <c r="J132" s="38" t="str">
        <f t="shared" si="7"/>
        <v>BaselineBaseline</v>
      </c>
      <c r="K132" s="38" t="str">
        <f>IF(ISBLANK('Model Performance Data'!$L$13),"-",'Model Performance Data'!$L$13)</f>
        <v>Annual</v>
      </c>
      <c r="L132" s="38" t="str">
        <f>IF(ISBLANK('Model Performance Data'!$J$13),"-",'Model Performance Data'!$J$13)</f>
        <v>PY1
Goal: 2016 Quality Compass Medicaid National HMO Average</v>
      </c>
      <c r="M132" s="43">
        <f>IF(ISNA(SUMIFS(INDEX('Model Performance Data'!$O$8:$DY$56,0,MATCH(CONCATENATE($J132,M$6),'Model Performance Data'!$O$6:$DY$6,0)),'Model Performance Data'!$B$8:$B$56,$C132,'Model Performance Data'!$C$8:$C$56,$D132)),"-",SUMIFS(INDEX('Model Performance Data'!$O$8:$DY$56,0,MATCH(CONCATENATE($J132,M$6),'Model Performance Data'!$O$6:$DY$6,0)),'Model Performance Data'!$B$8:$B$56,$C132,'Model Performance Data'!$C$8:$C$56,$D132))</f>
        <v>85</v>
      </c>
      <c r="N132" s="43">
        <f>IF(ISNA(SUMIFS(INDEX('Model Performance Data'!$O$8:$DY$56,0,MATCH(CONCATENATE($J132,N$6),'Model Performance Data'!$O$6:$DY$6,0)),'Model Performance Data'!$B$8:$B$56,$C132,'Model Performance Data'!$C$8:$C$56,$D132)),"-",SUMIFS(INDEX('Model Performance Data'!$O$8:$DY$56,0,MATCH(CONCATENATE($J132,N$6),'Model Performance Data'!$O$6:$DY$6,0)),'Model Performance Data'!$B$8:$B$56,$C132,'Model Performance Data'!$C$8:$C$56,$D132))</f>
        <v>100</v>
      </c>
      <c r="O132" s="154">
        <f>IF(ISNA(SUMIFS(INDEX('Model Performance Data'!$O$8:$DY$56,0,MATCH(CONCATENATE($J132,O$6),'Model Performance Data'!$O$6:$DY$6,0)),'Model Performance Data'!$B$8:$B$56,$C132,'Model Performance Data'!$C$8:$C$56,$D132)),"-",SUMIFS(INDEX('Model Performance Data'!$O$8:$DY$56,0,MATCH(CONCATENATE($J132,O$6),'Model Performance Data'!$O$6:$DY$6,0)),'Model Performance Data'!$B$8:$B$56,$C132,'Model Performance Data'!$C$8:$C$56,$D132))</f>
        <v>0.85</v>
      </c>
    </row>
    <row r="133" spans="2:15" x14ac:dyDescent="0.35">
      <c r="B133" s="37" t="s">
        <v>80</v>
      </c>
      <c r="C133" s="38" t="str">
        <f>IF(ISBLANK('Model Performance Data'!$B$13),"-",'Model Performance Data'!$B$13)</f>
        <v>Population Health</v>
      </c>
      <c r="D133" s="38" t="str">
        <f>IF(ISBLANK('Model Performance Data'!$C$13),"-",'Model Performance Data'!$C$13)</f>
        <v>Adult Access to Preventative/Ambulatory Health Services: Ages 45-64</v>
      </c>
      <c r="E133" s="38" t="str">
        <f>IF(ISBLANK('Model Performance Data'!$D$13),"-",'Model Performance Data'!$D$13)</f>
        <v>Percentage</v>
      </c>
      <c r="F133" s="38" t="str">
        <f>IF(ISBLANK('Model Performance Data'!$E$13),"-",'Model Performance Data'!$E$13)</f>
        <v>Active</v>
      </c>
      <c r="G133" s="38" t="str">
        <f>IF(ISBLANK('Model Performance Data'!$F$13),"-",'Model Performance Data'!$F$13)</f>
        <v>-</v>
      </c>
      <c r="H133" s="38">
        <v>1</v>
      </c>
      <c r="I133" s="38">
        <v>1</v>
      </c>
      <c r="J133" s="38" t="str">
        <f t="shared" si="7"/>
        <v>11</v>
      </c>
      <c r="K133" s="38" t="str">
        <f>IF(ISBLANK('Model Performance Data'!$L$13),"-",'Model Performance Data'!$L$13)</f>
        <v>Annual</v>
      </c>
      <c r="L133" s="38" t="str">
        <f>IF(ISBLANK('Model Performance Data'!$J$13),"-",'Model Performance Data'!$J$13)</f>
        <v>PY1
Goal: 2016 Quality Compass Medicaid National HMO Average</v>
      </c>
      <c r="M133" s="43">
        <f>IF(ISNA(SUMIFS(INDEX('Model Performance Data'!$O$8:$DY$56,0,MATCH(CONCATENATE($J133,M$6),'Model Performance Data'!$O$6:$DY$6,0)),'Model Performance Data'!$B$8:$B$56,$C133,'Model Performance Data'!$C$8:$C$56,$D133)),"-",SUMIFS(INDEX('Model Performance Data'!$O$8:$DY$56,0,MATCH(CONCATENATE($J133,M$6),'Model Performance Data'!$O$6:$DY$6,0)),'Model Performance Data'!$B$8:$B$56,$C133,'Model Performance Data'!$C$8:$C$56,$D133))</f>
        <v>0</v>
      </c>
      <c r="N133" s="43">
        <f>IF(ISNA(SUMIFS(INDEX('Model Performance Data'!$O$8:$DY$56,0,MATCH(CONCATENATE($J133,N$6),'Model Performance Data'!$O$6:$DY$6,0)),'Model Performance Data'!$B$8:$B$56,$C133,'Model Performance Data'!$C$8:$C$56,$D133)),"-",SUMIFS(INDEX('Model Performance Data'!$O$8:$DY$56,0,MATCH(CONCATENATE($J133,N$6),'Model Performance Data'!$O$6:$DY$6,0)),'Model Performance Data'!$B$8:$B$56,$C133,'Model Performance Data'!$C$8:$C$56,$D133))</f>
        <v>0</v>
      </c>
      <c r="O133" s="154">
        <f>IF(ISNA(SUMIFS(INDEX('Model Performance Data'!$O$8:$DY$56,0,MATCH(CONCATENATE($J133,O$6),'Model Performance Data'!$O$6:$DY$6,0)),'Model Performance Data'!$B$8:$B$56,$C133,'Model Performance Data'!$C$8:$C$56,$D133)),"-",SUMIFS(INDEX('Model Performance Data'!$O$8:$DY$56,0,MATCH(CONCATENATE($J133,O$6),'Model Performance Data'!$O$6:$DY$6,0)),'Model Performance Data'!$B$8:$B$56,$C133,'Model Performance Data'!$C$8:$C$56,$D133))</f>
        <v>0</v>
      </c>
    </row>
    <row r="134" spans="2:15" x14ac:dyDescent="0.35">
      <c r="B134" s="37" t="s">
        <v>80</v>
      </c>
      <c r="C134" s="38" t="str">
        <f>IF(ISBLANK('Model Performance Data'!$B$13),"-",'Model Performance Data'!$B$13)</f>
        <v>Population Health</v>
      </c>
      <c r="D134" s="38" t="str">
        <f>IF(ISBLANK('Model Performance Data'!$C$13),"-",'Model Performance Data'!$C$13)</f>
        <v>Adult Access to Preventative/Ambulatory Health Services: Ages 45-64</v>
      </c>
      <c r="E134" s="38" t="str">
        <f>IF(ISBLANK('Model Performance Data'!$D$13),"-",'Model Performance Data'!$D$13)</f>
        <v>Percentage</v>
      </c>
      <c r="F134" s="38" t="str">
        <f>IF(ISBLANK('Model Performance Data'!$E$13),"-",'Model Performance Data'!$E$13)</f>
        <v>Active</v>
      </c>
      <c r="G134" s="38" t="str">
        <f>IF(ISBLANK('Model Performance Data'!$F$13),"-",'Model Performance Data'!$F$13)</f>
        <v>-</v>
      </c>
      <c r="H134" s="38">
        <v>1</v>
      </c>
      <c r="I134" s="38">
        <v>2</v>
      </c>
      <c r="J134" s="38" t="str">
        <f t="shared" si="7"/>
        <v>12</v>
      </c>
      <c r="K134" s="38" t="str">
        <f>IF(ISBLANK('Model Performance Data'!$L$13),"-",'Model Performance Data'!$L$13)</f>
        <v>Annual</v>
      </c>
      <c r="L134" s="38" t="str">
        <f>IF(ISBLANK('Model Performance Data'!$J$13),"-",'Model Performance Data'!$J$13)</f>
        <v>PY1
Goal: 2016 Quality Compass Medicaid National HMO Average</v>
      </c>
      <c r="M134" s="43">
        <f>IF(ISNA(SUMIFS(INDEX('Model Performance Data'!$O$8:$DY$56,0,MATCH(CONCATENATE($J134,M$6),'Model Performance Data'!$O$6:$DY$6,0)),'Model Performance Data'!$B$8:$B$56,$C134,'Model Performance Data'!$C$8:$C$56,$D134)),"-",SUMIFS(INDEX('Model Performance Data'!$O$8:$DY$56,0,MATCH(CONCATENATE($J134,M$6),'Model Performance Data'!$O$6:$DY$6,0)),'Model Performance Data'!$B$8:$B$56,$C134,'Model Performance Data'!$C$8:$C$56,$D134))</f>
        <v>0</v>
      </c>
      <c r="N134" s="43">
        <f>IF(ISNA(SUMIFS(INDEX('Model Performance Data'!$O$8:$DY$56,0,MATCH(CONCATENATE($J134,N$6),'Model Performance Data'!$O$6:$DY$6,0)),'Model Performance Data'!$B$8:$B$56,$C134,'Model Performance Data'!$C$8:$C$56,$D134)),"-",SUMIFS(INDEX('Model Performance Data'!$O$8:$DY$56,0,MATCH(CONCATENATE($J134,N$6),'Model Performance Data'!$O$6:$DY$6,0)),'Model Performance Data'!$B$8:$B$56,$C134,'Model Performance Data'!$C$8:$C$56,$D134))</f>
        <v>0</v>
      </c>
      <c r="O134" s="154">
        <f>IF(ISNA(SUMIFS(INDEX('Model Performance Data'!$O$8:$DY$56,0,MATCH(CONCATENATE($J134,O$6),'Model Performance Data'!$O$6:$DY$6,0)),'Model Performance Data'!$B$8:$B$56,$C134,'Model Performance Data'!$C$8:$C$56,$D134)),"-",SUMIFS(INDEX('Model Performance Data'!$O$8:$DY$56,0,MATCH(CONCATENATE($J134,O$6),'Model Performance Data'!$O$6:$DY$6,0)),'Model Performance Data'!$B$8:$B$56,$C134,'Model Performance Data'!$C$8:$C$56,$D134))</f>
        <v>0</v>
      </c>
    </row>
    <row r="135" spans="2:15" x14ac:dyDescent="0.35">
      <c r="B135" s="37" t="s">
        <v>80</v>
      </c>
      <c r="C135" s="38" t="str">
        <f>IF(ISBLANK('Model Performance Data'!$B$13),"-",'Model Performance Data'!$B$13)</f>
        <v>Population Health</v>
      </c>
      <c r="D135" s="38" t="str">
        <f>IF(ISBLANK('Model Performance Data'!$C$13),"-",'Model Performance Data'!$C$13)</f>
        <v>Adult Access to Preventative/Ambulatory Health Services: Ages 45-64</v>
      </c>
      <c r="E135" s="38" t="str">
        <f>IF(ISBLANK('Model Performance Data'!$D$13),"-",'Model Performance Data'!$D$13)</f>
        <v>Percentage</v>
      </c>
      <c r="F135" s="38" t="str">
        <f>IF(ISBLANK('Model Performance Data'!$E$13),"-",'Model Performance Data'!$E$13)</f>
        <v>Active</v>
      </c>
      <c r="G135" s="38" t="str">
        <f>IF(ISBLANK('Model Performance Data'!$F$13),"-",'Model Performance Data'!$F$13)</f>
        <v>-</v>
      </c>
      <c r="H135" s="38">
        <v>1</v>
      </c>
      <c r="I135" s="38">
        <v>3</v>
      </c>
      <c r="J135" s="38" t="str">
        <f t="shared" si="7"/>
        <v>13</v>
      </c>
      <c r="K135" s="38" t="str">
        <f>IF(ISBLANK('Model Performance Data'!$L$13),"-",'Model Performance Data'!$L$13)</f>
        <v>Annual</v>
      </c>
      <c r="L135" s="38" t="str">
        <f>IF(ISBLANK('Model Performance Data'!$J$13),"-",'Model Performance Data'!$J$13)</f>
        <v>PY1
Goal: 2016 Quality Compass Medicaid National HMO Average</v>
      </c>
      <c r="M135" s="43">
        <f>IF(ISNA(SUMIFS(INDEX('Model Performance Data'!$O$8:$DY$56,0,MATCH(CONCATENATE($J135,M$6),'Model Performance Data'!$O$6:$DY$6,0)),'Model Performance Data'!$B$8:$B$56,$C135,'Model Performance Data'!$C$8:$C$56,$D135)),"-",SUMIFS(INDEX('Model Performance Data'!$O$8:$DY$56,0,MATCH(CONCATENATE($J135,M$6),'Model Performance Data'!$O$6:$DY$6,0)),'Model Performance Data'!$B$8:$B$56,$C135,'Model Performance Data'!$C$8:$C$56,$D135))</f>
        <v>0</v>
      </c>
      <c r="N135" s="43">
        <f>IF(ISNA(SUMIFS(INDEX('Model Performance Data'!$O$8:$DY$56,0,MATCH(CONCATENATE($J135,N$6),'Model Performance Data'!$O$6:$DY$6,0)),'Model Performance Data'!$B$8:$B$56,$C135,'Model Performance Data'!$C$8:$C$56,$D135)),"-",SUMIFS(INDEX('Model Performance Data'!$O$8:$DY$56,0,MATCH(CONCATENATE($J135,N$6),'Model Performance Data'!$O$6:$DY$6,0)),'Model Performance Data'!$B$8:$B$56,$C135,'Model Performance Data'!$C$8:$C$56,$D135))</f>
        <v>0</v>
      </c>
      <c r="O135" s="154">
        <f>IF(ISNA(SUMIFS(INDEX('Model Performance Data'!$O$8:$DY$56,0,MATCH(CONCATENATE($J135,O$6),'Model Performance Data'!$O$6:$DY$6,0)),'Model Performance Data'!$B$8:$B$56,$C135,'Model Performance Data'!$C$8:$C$56,$D135)),"-",SUMIFS(INDEX('Model Performance Data'!$O$8:$DY$56,0,MATCH(CONCATENATE($J135,O$6),'Model Performance Data'!$O$6:$DY$6,0)),'Model Performance Data'!$B$8:$B$56,$C135,'Model Performance Data'!$C$8:$C$56,$D135))</f>
        <v>0</v>
      </c>
    </row>
    <row r="136" spans="2:15" x14ac:dyDescent="0.35">
      <c r="B136" s="37" t="s">
        <v>80</v>
      </c>
      <c r="C136" s="38" t="str">
        <f>IF(ISBLANK('Model Performance Data'!$B$13),"-",'Model Performance Data'!$B$13)</f>
        <v>Population Health</v>
      </c>
      <c r="D136" s="38" t="str">
        <f>IF(ISBLANK('Model Performance Data'!$C$13),"-",'Model Performance Data'!$C$13)</f>
        <v>Adult Access to Preventative/Ambulatory Health Services: Ages 45-64</v>
      </c>
      <c r="E136" s="38" t="str">
        <f>IF(ISBLANK('Model Performance Data'!$D$13),"-",'Model Performance Data'!$D$13)</f>
        <v>Percentage</v>
      </c>
      <c r="F136" s="38" t="str">
        <f>IF(ISBLANK('Model Performance Data'!$E$13),"-",'Model Performance Data'!$E$13)</f>
        <v>Active</v>
      </c>
      <c r="G136" s="38" t="str">
        <f>IF(ISBLANK('Model Performance Data'!$F$13),"-",'Model Performance Data'!$F$13)</f>
        <v>-</v>
      </c>
      <c r="H136" s="38">
        <v>1</v>
      </c>
      <c r="I136" s="38">
        <v>4</v>
      </c>
      <c r="J136" s="38" t="str">
        <f t="shared" si="7"/>
        <v>14</v>
      </c>
      <c r="K136" s="38" t="str">
        <f>IF(ISBLANK('Model Performance Data'!$L$13),"-",'Model Performance Data'!$L$13)</f>
        <v>Annual</v>
      </c>
      <c r="L136" s="38" t="str">
        <f>IF(ISBLANK('Model Performance Data'!$J$13),"-",'Model Performance Data'!$J$13)</f>
        <v>PY1
Goal: 2016 Quality Compass Medicaid National HMO Average</v>
      </c>
      <c r="M136" s="43">
        <f>IF(ISNA(SUMIFS(INDEX('Model Performance Data'!$O$8:$DY$56,0,MATCH(CONCATENATE($J136,M$6),'Model Performance Data'!$O$6:$DY$6,0)),'Model Performance Data'!$B$8:$B$56,$C136,'Model Performance Data'!$C$8:$C$56,$D136)),"-",SUMIFS(INDEX('Model Performance Data'!$O$8:$DY$56,0,MATCH(CONCATENATE($J136,M$6),'Model Performance Data'!$O$6:$DY$6,0)),'Model Performance Data'!$B$8:$B$56,$C136,'Model Performance Data'!$C$8:$C$56,$D136))</f>
        <v>0</v>
      </c>
      <c r="N136" s="43">
        <f>IF(ISNA(SUMIFS(INDEX('Model Performance Data'!$O$8:$DY$56,0,MATCH(CONCATENATE($J136,N$6),'Model Performance Data'!$O$6:$DY$6,0)),'Model Performance Data'!$B$8:$B$56,$C136,'Model Performance Data'!$C$8:$C$56,$D136)),"-",SUMIFS(INDEX('Model Performance Data'!$O$8:$DY$56,0,MATCH(CONCATENATE($J136,N$6),'Model Performance Data'!$O$6:$DY$6,0)),'Model Performance Data'!$B$8:$B$56,$C136,'Model Performance Data'!$C$8:$C$56,$D136))</f>
        <v>0</v>
      </c>
      <c r="O136" s="154">
        <f>IF(ISNA(SUMIFS(INDEX('Model Performance Data'!$O$8:$DY$56,0,MATCH(CONCATENATE($J136,O$6),'Model Performance Data'!$O$6:$DY$6,0)),'Model Performance Data'!$B$8:$B$56,$C136,'Model Performance Data'!$C$8:$C$56,$D136)),"-",SUMIFS(INDEX('Model Performance Data'!$O$8:$DY$56,0,MATCH(CONCATENATE($J136,O$6),'Model Performance Data'!$O$6:$DY$6,0)),'Model Performance Data'!$B$8:$B$56,$C136,'Model Performance Data'!$C$8:$C$56,$D136))</f>
        <v>0</v>
      </c>
    </row>
    <row r="137" spans="2:15" x14ac:dyDescent="0.35">
      <c r="B137" s="37" t="s">
        <v>80</v>
      </c>
      <c r="C137" s="38" t="str">
        <f>IF(ISBLANK('Model Performance Data'!$B$13),"-",'Model Performance Data'!$B$13)</f>
        <v>Population Health</v>
      </c>
      <c r="D137" s="38" t="str">
        <f>IF(ISBLANK('Model Performance Data'!$C$13),"-",'Model Performance Data'!$C$13)</f>
        <v>Adult Access to Preventative/Ambulatory Health Services: Ages 45-64</v>
      </c>
      <c r="E137" s="38" t="str">
        <f>IF(ISBLANK('Model Performance Data'!$D$13),"-",'Model Performance Data'!$D$13)</f>
        <v>Percentage</v>
      </c>
      <c r="F137" s="38" t="str">
        <f>IF(ISBLANK('Model Performance Data'!$E$13),"-",'Model Performance Data'!$E$13)</f>
        <v>Active</v>
      </c>
      <c r="G137" s="38" t="str">
        <f>IF(ISBLANK('Model Performance Data'!$F$13),"-",'Model Performance Data'!$F$13)</f>
        <v>-</v>
      </c>
      <c r="H137" s="38">
        <v>1</v>
      </c>
      <c r="I137" s="38">
        <v>5</v>
      </c>
      <c r="J137" s="38" t="str">
        <f t="shared" si="7"/>
        <v>15</v>
      </c>
      <c r="K137" s="38" t="str">
        <f>IF(ISBLANK('Model Performance Data'!$L$13),"-",'Model Performance Data'!$L$13)</f>
        <v>Annual</v>
      </c>
      <c r="L137" s="38" t="str">
        <f>IF(ISBLANK('Model Performance Data'!$J$13),"-",'Model Performance Data'!$J$13)</f>
        <v>PY1
Goal: 2016 Quality Compass Medicaid National HMO Average</v>
      </c>
      <c r="M137" s="43">
        <f>IF(ISNA(SUMIFS(INDEX('Model Performance Data'!$O$8:$DY$56,0,MATCH(CONCATENATE($J137,M$6),'Model Performance Data'!$O$6:$DY$6,0)),'Model Performance Data'!$B$8:$B$56,$C137,'Model Performance Data'!$C$8:$C$56,$D137)),"-",SUMIFS(INDEX('Model Performance Data'!$O$8:$DY$56,0,MATCH(CONCATENATE($J137,M$6),'Model Performance Data'!$O$6:$DY$6,0)),'Model Performance Data'!$B$8:$B$56,$C137,'Model Performance Data'!$C$8:$C$56,$D137))</f>
        <v>75</v>
      </c>
      <c r="N137" s="43">
        <f>IF(ISNA(SUMIFS(INDEX('Model Performance Data'!$O$8:$DY$56,0,MATCH(CONCATENATE($J137,N$6),'Model Performance Data'!$O$6:$DY$6,0)),'Model Performance Data'!$B$8:$B$56,$C137,'Model Performance Data'!$C$8:$C$56,$D137)),"-",SUMIFS(INDEX('Model Performance Data'!$O$8:$DY$56,0,MATCH(CONCATENATE($J137,N$6),'Model Performance Data'!$O$6:$DY$6,0)),'Model Performance Data'!$B$8:$B$56,$C137,'Model Performance Data'!$C$8:$C$56,$D137))</f>
        <v>100</v>
      </c>
      <c r="O137" s="154">
        <f>IF(ISNA(SUMIFS(INDEX('Model Performance Data'!$O$8:$DY$56,0,MATCH(CONCATENATE($J137,O$6),'Model Performance Data'!$O$6:$DY$6,0)),'Model Performance Data'!$B$8:$B$56,$C137,'Model Performance Data'!$C$8:$C$56,$D137)),"-",SUMIFS(INDEX('Model Performance Data'!$O$8:$DY$56,0,MATCH(CONCATENATE($J137,O$6),'Model Performance Data'!$O$6:$DY$6,0)),'Model Performance Data'!$B$8:$B$56,$C137,'Model Performance Data'!$C$8:$C$56,$D137))</f>
        <v>0.75</v>
      </c>
    </row>
    <row r="138" spans="2:15" x14ac:dyDescent="0.35">
      <c r="B138" s="37" t="s">
        <v>80</v>
      </c>
      <c r="C138" s="38" t="str">
        <f>IF(ISBLANK('Model Performance Data'!$B$13),"-",'Model Performance Data'!$B$13)</f>
        <v>Population Health</v>
      </c>
      <c r="D138" s="38" t="str">
        <f>IF(ISBLANK('Model Performance Data'!$C$13),"-",'Model Performance Data'!$C$13)</f>
        <v>Adult Access to Preventative/Ambulatory Health Services: Ages 45-64</v>
      </c>
      <c r="E138" s="38" t="str">
        <f>IF(ISBLANK('Model Performance Data'!$D$13),"-",'Model Performance Data'!$D$13)</f>
        <v>Percentage</v>
      </c>
      <c r="F138" s="38" t="str">
        <f>IF(ISBLANK('Model Performance Data'!$E$13),"-",'Model Performance Data'!$E$13)</f>
        <v>Active</v>
      </c>
      <c r="G138" s="38" t="str">
        <f>IF(ISBLANK('Model Performance Data'!$F$13),"-",'Model Performance Data'!$F$13)</f>
        <v>-</v>
      </c>
      <c r="H138" s="38">
        <v>1</v>
      </c>
      <c r="I138" s="38" t="s">
        <v>65</v>
      </c>
      <c r="J138" s="38" t="str">
        <f t="shared" si="7"/>
        <v>1Goal</v>
      </c>
      <c r="K138" s="38" t="str">
        <f>IF(ISBLANK('Model Performance Data'!$L$13),"-",'Model Performance Data'!$L$13)</f>
        <v>Annual</v>
      </c>
      <c r="L138" s="38" t="str">
        <f>IF(ISBLANK('Model Performance Data'!$J$13),"-",'Model Performance Data'!$J$13)</f>
        <v>PY1
Goal: 2016 Quality Compass Medicaid National HMO Average</v>
      </c>
      <c r="M138" s="43" t="str">
        <f>IF(ISNA(SUMIFS(INDEX('Model Performance Data'!$O$8:$DY$56,0,MATCH(CONCATENATE($J138,M$6),'Model Performance Data'!$O$6:$DY$6,0)),'Model Performance Data'!$B$8:$B$56,$C138,'Model Performance Data'!$C$8:$C$56,$D138)),"-",SUMIFS(INDEX('Model Performance Data'!$O$8:$DY$56,0,MATCH(CONCATENATE($J138,M$6),'Model Performance Data'!$O$6:$DY$6,0)),'Model Performance Data'!$B$8:$B$56,$C138,'Model Performance Data'!$C$8:$C$56,$D138))</f>
        <v>-</v>
      </c>
      <c r="N138" s="43" t="str">
        <f>IF(ISNA(SUMIFS(INDEX('Model Performance Data'!$O$8:$DY$56,0,MATCH(CONCATENATE($J138,N$6),'Model Performance Data'!$O$6:$DY$6,0)),'Model Performance Data'!$B$8:$B$56,$C138,'Model Performance Data'!$C$8:$C$56,$D138)),"-",SUMIFS(INDEX('Model Performance Data'!$O$8:$DY$56,0,MATCH(CONCATENATE($J138,N$6),'Model Performance Data'!$O$6:$DY$6,0)),'Model Performance Data'!$B$8:$B$56,$C138,'Model Performance Data'!$C$8:$C$56,$D138))</f>
        <v>-</v>
      </c>
      <c r="O138" s="154">
        <f>IF(ISNA(SUMIFS(INDEX('Model Performance Data'!$O$8:$DY$56,0,MATCH(CONCATENATE($J138,O$6),'Model Performance Data'!$O$6:$DY$6,0)),'Model Performance Data'!$B$8:$B$56,$C138,'Model Performance Data'!$C$8:$C$56,$D138)),"-",SUMIFS(INDEX('Model Performance Data'!$O$8:$DY$56,0,MATCH(CONCATENATE($J138,O$6),'Model Performance Data'!$O$6:$DY$6,0)),'Model Performance Data'!$B$8:$B$56,$C138,'Model Performance Data'!$C$8:$C$56,$D138))</f>
        <v>0.92600000000000005</v>
      </c>
    </row>
    <row r="139" spans="2:15" x14ac:dyDescent="0.35">
      <c r="B139" s="37" t="s">
        <v>80</v>
      </c>
      <c r="C139" s="38" t="str">
        <f>IF(ISBLANK('Model Performance Data'!$B$13),"-",'Model Performance Data'!$B$13)</f>
        <v>Population Health</v>
      </c>
      <c r="D139" s="38" t="str">
        <f>IF(ISBLANK('Model Performance Data'!$C$13),"-",'Model Performance Data'!$C$13)</f>
        <v>Adult Access to Preventative/Ambulatory Health Services: Ages 45-64</v>
      </c>
      <c r="E139" s="38" t="str">
        <f>IF(ISBLANK('Model Performance Data'!$D$13),"-",'Model Performance Data'!$D$13)</f>
        <v>Percentage</v>
      </c>
      <c r="F139" s="38" t="str">
        <f>IF(ISBLANK('Model Performance Data'!$E$13),"-",'Model Performance Data'!$E$13)</f>
        <v>Active</v>
      </c>
      <c r="G139" s="38" t="str">
        <f>IF(ISBLANK('Model Performance Data'!$F$13),"-",'Model Performance Data'!$F$13)</f>
        <v>-</v>
      </c>
      <c r="H139" s="38">
        <v>2</v>
      </c>
      <c r="I139" s="38">
        <v>1</v>
      </c>
      <c r="J139" s="38" t="str">
        <f t="shared" si="7"/>
        <v>21</v>
      </c>
      <c r="K139" s="38" t="str">
        <f>IF(ISBLANK('Model Performance Data'!$L$13),"-",'Model Performance Data'!$L$13)</f>
        <v>Annual</v>
      </c>
      <c r="L139" s="38" t="str">
        <f>IF(ISBLANK('Model Performance Data'!$J$13),"-",'Model Performance Data'!$J$13)</f>
        <v>PY1
Goal: 2016 Quality Compass Medicaid National HMO Average</v>
      </c>
      <c r="M139" s="43">
        <f>IF(ISNA(SUMIFS(INDEX('Model Performance Data'!$O$8:$DY$56,0,MATCH(CONCATENATE($J139,M$6),'Model Performance Data'!$O$6:$DY$6,0)),'Model Performance Data'!$B$8:$B$56,$C139,'Model Performance Data'!$C$8:$C$56,$D139)),"-",SUMIFS(INDEX('Model Performance Data'!$O$8:$DY$56,0,MATCH(CONCATENATE($J139,M$6),'Model Performance Data'!$O$6:$DY$6,0)),'Model Performance Data'!$B$8:$B$56,$C139,'Model Performance Data'!$C$8:$C$56,$D139))</f>
        <v>0</v>
      </c>
      <c r="N139" s="43">
        <f>IF(ISNA(SUMIFS(INDEX('Model Performance Data'!$O$8:$DY$56,0,MATCH(CONCATENATE($J139,N$6),'Model Performance Data'!$O$6:$DY$6,0)),'Model Performance Data'!$B$8:$B$56,$C139,'Model Performance Data'!$C$8:$C$56,$D139)),"-",SUMIFS(INDEX('Model Performance Data'!$O$8:$DY$56,0,MATCH(CONCATENATE($J139,N$6),'Model Performance Data'!$O$6:$DY$6,0)),'Model Performance Data'!$B$8:$B$56,$C139,'Model Performance Data'!$C$8:$C$56,$D139))</f>
        <v>0</v>
      </c>
      <c r="O139" s="154">
        <f>IF(ISNA(SUMIFS(INDEX('Model Performance Data'!$O$8:$DY$56,0,MATCH(CONCATENATE($J139,O$6),'Model Performance Data'!$O$6:$DY$6,0)),'Model Performance Data'!$B$8:$B$56,$C139,'Model Performance Data'!$C$8:$C$56,$D139)),"-",SUMIFS(INDEX('Model Performance Data'!$O$8:$DY$56,0,MATCH(CONCATENATE($J139,O$6),'Model Performance Data'!$O$6:$DY$6,0)),'Model Performance Data'!$B$8:$B$56,$C139,'Model Performance Data'!$C$8:$C$56,$D139))</f>
        <v>0</v>
      </c>
    </row>
    <row r="140" spans="2:15" x14ac:dyDescent="0.35">
      <c r="B140" s="37" t="s">
        <v>80</v>
      </c>
      <c r="C140" s="38" t="str">
        <f>IF(ISBLANK('Model Performance Data'!$B$13),"-",'Model Performance Data'!$B$13)</f>
        <v>Population Health</v>
      </c>
      <c r="D140" s="38" t="str">
        <f>IF(ISBLANK('Model Performance Data'!$C$13),"-",'Model Performance Data'!$C$13)</f>
        <v>Adult Access to Preventative/Ambulatory Health Services: Ages 45-64</v>
      </c>
      <c r="E140" s="38" t="str">
        <f>IF(ISBLANK('Model Performance Data'!$D$13),"-",'Model Performance Data'!$D$13)</f>
        <v>Percentage</v>
      </c>
      <c r="F140" s="38" t="str">
        <f>IF(ISBLANK('Model Performance Data'!$E$13),"-",'Model Performance Data'!$E$13)</f>
        <v>Active</v>
      </c>
      <c r="G140" s="38" t="str">
        <f>IF(ISBLANK('Model Performance Data'!$F$13),"-",'Model Performance Data'!$F$13)</f>
        <v>-</v>
      </c>
      <c r="H140" s="38">
        <v>2</v>
      </c>
      <c r="I140" s="38">
        <v>2</v>
      </c>
      <c r="J140" s="38" t="str">
        <f t="shared" si="7"/>
        <v>22</v>
      </c>
      <c r="K140" s="38" t="str">
        <f>IF(ISBLANK('Model Performance Data'!$L$13),"-",'Model Performance Data'!$L$13)</f>
        <v>Annual</v>
      </c>
      <c r="L140" s="38" t="str">
        <f>IF(ISBLANK('Model Performance Data'!$J$13),"-",'Model Performance Data'!$J$13)</f>
        <v>PY1
Goal: 2016 Quality Compass Medicaid National HMO Average</v>
      </c>
      <c r="M140" s="43">
        <f>IF(ISNA(SUMIFS(INDEX('Model Performance Data'!$O$8:$DY$56,0,MATCH(CONCATENATE($J140,M$6),'Model Performance Data'!$O$6:$DY$6,0)),'Model Performance Data'!$B$8:$B$56,$C140,'Model Performance Data'!$C$8:$C$56,$D140)),"-",SUMIFS(INDEX('Model Performance Data'!$O$8:$DY$56,0,MATCH(CONCATENATE($J140,M$6),'Model Performance Data'!$O$6:$DY$6,0)),'Model Performance Data'!$B$8:$B$56,$C140,'Model Performance Data'!$C$8:$C$56,$D140))</f>
        <v>0</v>
      </c>
      <c r="N140" s="43">
        <f>IF(ISNA(SUMIFS(INDEX('Model Performance Data'!$O$8:$DY$56,0,MATCH(CONCATENATE($J140,N$6),'Model Performance Data'!$O$6:$DY$6,0)),'Model Performance Data'!$B$8:$B$56,$C140,'Model Performance Data'!$C$8:$C$56,$D140)),"-",SUMIFS(INDEX('Model Performance Data'!$O$8:$DY$56,0,MATCH(CONCATENATE($J140,N$6),'Model Performance Data'!$O$6:$DY$6,0)),'Model Performance Data'!$B$8:$B$56,$C140,'Model Performance Data'!$C$8:$C$56,$D140))</f>
        <v>0</v>
      </c>
      <c r="O140" s="154">
        <f>IF(ISNA(SUMIFS(INDEX('Model Performance Data'!$O$8:$DY$56,0,MATCH(CONCATENATE($J140,O$6),'Model Performance Data'!$O$6:$DY$6,0)),'Model Performance Data'!$B$8:$B$56,$C140,'Model Performance Data'!$C$8:$C$56,$D140)),"-",SUMIFS(INDEX('Model Performance Data'!$O$8:$DY$56,0,MATCH(CONCATENATE($J140,O$6),'Model Performance Data'!$O$6:$DY$6,0)),'Model Performance Data'!$B$8:$B$56,$C140,'Model Performance Data'!$C$8:$C$56,$D140))</f>
        <v>0</v>
      </c>
    </row>
    <row r="141" spans="2:15" x14ac:dyDescent="0.35">
      <c r="B141" s="37" t="s">
        <v>80</v>
      </c>
      <c r="C141" s="38" t="str">
        <f>IF(ISBLANK('Model Performance Data'!$B$13),"-",'Model Performance Data'!$B$13)</f>
        <v>Population Health</v>
      </c>
      <c r="D141" s="38" t="str">
        <f>IF(ISBLANK('Model Performance Data'!$C$13),"-",'Model Performance Data'!$C$13)</f>
        <v>Adult Access to Preventative/Ambulatory Health Services: Ages 45-64</v>
      </c>
      <c r="E141" s="38" t="str">
        <f>IF(ISBLANK('Model Performance Data'!$D$13),"-",'Model Performance Data'!$D$13)</f>
        <v>Percentage</v>
      </c>
      <c r="F141" s="38" t="str">
        <f>IF(ISBLANK('Model Performance Data'!$E$13),"-",'Model Performance Data'!$E$13)</f>
        <v>Active</v>
      </c>
      <c r="G141" s="38" t="str">
        <f>IF(ISBLANK('Model Performance Data'!$F$13),"-",'Model Performance Data'!$F$13)</f>
        <v>-</v>
      </c>
      <c r="H141" s="38">
        <v>2</v>
      </c>
      <c r="I141" s="38">
        <v>3</v>
      </c>
      <c r="J141" s="38" t="str">
        <f t="shared" si="7"/>
        <v>23</v>
      </c>
      <c r="K141" s="38" t="str">
        <f>IF(ISBLANK('Model Performance Data'!$L$13),"-",'Model Performance Data'!$L$13)</f>
        <v>Annual</v>
      </c>
      <c r="L141" s="38" t="str">
        <f>IF(ISBLANK('Model Performance Data'!$J$13),"-",'Model Performance Data'!$J$13)</f>
        <v>PY1
Goal: 2016 Quality Compass Medicaid National HMO Average</v>
      </c>
      <c r="M141" s="43">
        <f>IF(ISNA(SUMIFS(INDEX('Model Performance Data'!$O$8:$DY$56,0,MATCH(CONCATENATE($J141,M$6),'Model Performance Data'!$O$6:$DY$6,0)),'Model Performance Data'!$B$8:$B$56,$C141,'Model Performance Data'!$C$8:$C$56,$D141)),"-",SUMIFS(INDEX('Model Performance Data'!$O$8:$DY$56,0,MATCH(CONCATENATE($J141,M$6),'Model Performance Data'!$O$6:$DY$6,0)),'Model Performance Data'!$B$8:$B$56,$C141,'Model Performance Data'!$C$8:$C$56,$D141))</f>
        <v>0</v>
      </c>
      <c r="N141" s="43">
        <f>IF(ISNA(SUMIFS(INDEX('Model Performance Data'!$O$8:$DY$56,0,MATCH(CONCATENATE($J141,N$6),'Model Performance Data'!$O$6:$DY$6,0)),'Model Performance Data'!$B$8:$B$56,$C141,'Model Performance Data'!$C$8:$C$56,$D141)),"-",SUMIFS(INDEX('Model Performance Data'!$O$8:$DY$56,0,MATCH(CONCATENATE($J141,N$6),'Model Performance Data'!$O$6:$DY$6,0)),'Model Performance Data'!$B$8:$B$56,$C141,'Model Performance Data'!$C$8:$C$56,$D141))</f>
        <v>0</v>
      </c>
      <c r="O141" s="154">
        <f>IF(ISNA(SUMIFS(INDEX('Model Performance Data'!$O$8:$DY$56,0,MATCH(CONCATENATE($J141,O$6),'Model Performance Data'!$O$6:$DY$6,0)),'Model Performance Data'!$B$8:$B$56,$C141,'Model Performance Data'!$C$8:$C$56,$D141)),"-",SUMIFS(INDEX('Model Performance Data'!$O$8:$DY$56,0,MATCH(CONCATENATE($J141,O$6),'Model Performance Data'!$O$6:$DY$6,0)),'Model Performance Data'!$B$8:$B$56,$C141,'Model Performance Data'!$C$8:$C$56,$D141))</f>
        <v>0</v>
      </c>
    </row>
    <row r="142" spans="2:15" x14ac:dyDescent="0.35">
      <c r="B142" s="37" t="s">
        <v>80</v>
      </c>
      <c r="C142" s="38" t="str">
        <f>IF(ISBLANK('Model Performance Data'!$B$13),"-",'Model Performance Data'!$B$13)</f>
        <v>Population Health</v>
      </c>
      <c r="D142" s="38" t="str">
        <f>IF(ISBLANK('Model Performance Data'!$C$13),"-",'Model Performance Data'!$C$13)</f>
        <v>Adult Access to Preventative/Ambulatory Health Services: Ages 45-64</v>
      </c>
      <c r="E142" s="38" t="str">
        <f>IF(ISBLANK('Model Performance Data'!$D$13),"-",'Model Performance Data'!$D$13)</f>
        <v>Percentage</v>
      </c>
      <c r="F142" s="38" t="str">
        <f>IF(ISBLANK('Model Performance Data'!$E$13),"-",'Model Performance Data'!$E$13)</f>
        <v>Active</v>
      </c>
      <c r="G142" s="38" t="str">
        <f>IF(ISBLANK('Model Performance Data'!$F$13),"-",'Model Performance Data'!$F$13)</f>
        <v>-</v>
      </c>
      <c r="H142" s="38">
        <v>2</v>
      </c>
      <c r="I142" s="38">
        <v>4</v>
      </c>
      <c r="J142" s="38" t="str">
        <f t="shared" si="7"/>
        <v>24</v>
      </c>
      <c r="K142" s="38" t="str">
        <f>IF(ISBLANK('Model Performance Data'!$L$13),"-",'Model Performance Data'!$L$13)</f>
        <v>Annual</v>
      </c>
      <c r="L142" s="38" t="str">
        <f>IF(ISBLANK('Model Performance Data'!$J$13),"-",'Model Performance Data'!$J$13)</f>
        <v>PY1
Goal: 2016 Quality Compass Medicaid National HMO Average</v>
      </c>
      <c r="M142" s="43">
        <f>IF(ISNA(SUMIFS(INDEX('Model Performance Data'!$O$8:$DY$56,0,MATCH(CONCATENATE($J142,M$6),'Model Performance Data'!$O$6:$DY$6,0)),'Model Performance Data'!$B$8:$B$56,$C142,'Model Performance Data'!$C$8:$C$56,$D142)),"-",SUMIFS(INDEX('Model Performance Data'!$O$8:$DY$56,0,MATCH(CONCATENATE($J142,M$6),'Model Performance Data'!$O$6:$DY$6,0)),'Model Performance Data'!$B$8:$B$56,$C142,'Model Performance Data'!$C$8:$C$56,$D142))</f>
        <v>0</v>
      </c>
      <c r="N142" s="43">
        <f>IF(ISNA(SUMIFS(INDEX('Model Performance Data'!$O$8:$DY$56,0,MATCH(CONCATENATE($J142,N$6),'Model Performance Data'!$O$6:$DY$6,0)),'Model Performance Data'!$B$8:$B$56,$C142,'Model Performance Data'!$C$8:$C$56,$D142)),"-",SUMIFS(INDEX('Model Performance Data'!$O$8:$DY$56,0,MATCH(CONCATENATE($J142,N$6),'Model Performance Data'!$O$6:$DY$6,0)),'Model Performance Data'!$B$8:$B$56,$C142,'Model Performance Data'!$C$8:$C$56,$D142))</f>
        <v>0</v>
      </c>
      <c r="O142" s="154">
        <f>IF(ISNA(SUMIFS(INDEX('Model Performance Data'!$O$8:$DY$56,0,MATCH(CONCATENATE($J142,O$6),'Model Performance Data'!$O$6:$DY$6,0)),'Model Performance Data'!$B$8:$B$56,$C142,'Model Performance Data'!$C$8:$C$56,$D142)),"-",SUMIFS(INDEX('Model Performance Data'!$O$8:$DY$56,0,MATCH(CONCATENATE($J142,O$6),'Model Performance Data'!$O$6:$DY$6,0)),'Model Performance Data'!$B$8:$B$56,$C142,'Model Performance Data'!$C$8:$C$56,$D142))</f>
        <v>0</v>
      </c>
    </row>
    <row r="143" spans="2:15" x14ac:dyDescent="0.35">
      <c r="B143" s="37" t="s">
        <v>80</v>
      </c>
      <c r="C143" s="38" t="str">
        <f>IF(ISBLANK('Model Performance Data'!$B$13),"-",'Model Performance Data'!$B$13)</f>
        <v>Population Health</v>
      </c>
      <c r="D143" s="38" t="str">
        <f>IF(ISBLANK('Model Performance Data'!$C$13),"-",'Model Performance Data'!$C$13)</f>
        <v>Adult Access to Preventative/Ambulatory Health Services: Ages 45-64</v>
      </c>
      <c r="E143" s="38" t="str">
        <f>IF(ISBLANK('Model Performance Data'!$D$13),"-",'Model Performance Data'!$D$13)</f>
        <v>Percentage</v>
      </c>
      <c r="F143" s="38" t="str">
        <f>IF(ISBLANK('Model Performance Data'!$E$13),"-",'Model Performance Data'!$E$13)</f>
        <v>Active</v>
      </c>
      <c r="G143" s="38" t="str">
        <f>IF(ISBLANK('Model Performance Data'!$F$13),"-",'Model Performance Data'!$F$13)</f>
        <v>-</v>
      </c>
      <c r="H143" s="38">
        <v>2</v>
      </c>
      <c r="I143" s="38">
        <v>5</v>
      </c>
      <c r="J143" s="38" t="str">
        <f t="shared" si="7"/>
        <v>25</v>
      </c>
      <c r="K143" s="38" t="str">
        <f>IF(ISBLANK('Model Performance Data'!$L$13),"-",'Model Performance Data'!$L$13)</f>
        <v>Annual</v>
      </c>
      <c r="L143" s="38" t="str">
        <f>IF(ISBLANK('Model Performance Data'!$J$13),"-",'Model Performance Data'!$J$13)</f>
        <v>PY1
Goal: 2016 Quality Compass Medicaid National HMO Average</v>
      </c>
      <c r="M143" s="43">
        <f>IF(ISNA(SUMIFS(INDEX('Model Performance Data'!$O$8:$DY$56,0,MATCH(CONCATENATE($J143,M$6),'Model Performance Data'!$O$6:$DY$6,0)),'Model Performance Data'!$B$8:$B$56,$C143,'Model Performance Data'!$C$8:$C$56,$D143)),"-",SUMIFS(INDEX('Model Performance Data'!$O$8:$DY$56,0,MATCH(CONCATENATE($J143,M$6),'Model Performance Data'!$O$6:$DY$6,0)),'Model Performance Data'!$B$8:$B$56,$C143,'Model Performance Data'!$C$8:$C$56,$D143))</f>
        <v>0</v>
      </c>
      <c r="N143" s="43">
        <f>IF(ISNA(SUMIFS(INDEX('Model Performance Data'!$O$8:$DY$56,0,MATCH(CONCATENATE($J143,N$6),'Model Performance Data'!$O$6:$DY$6,0)),'Model Performance Data'!$B$8:$B$56,$C143,'Model Performance Data'!$C$8:$C$56,$D143)),"-",SUMIFS(INDEX('Model Performance Data'!$O$8:$DY$56,0,MATCH(CONCATENATE($J143,N$6),'Model Performance Data'!$O$6:$DY$6,0)),'Model Performance Data'!$B$8:$B$56,$C143,'Model Performance Data'!$C$8:$C$56,$D143))</f>
        <v>0</v>
      </c>
      <c r="O143" s="154">
        <f>IF(ISNA(SUMIFS(INDEX('Model Performance Data'!$O$8:$DY$56,0,MATCH(CONCATENATE($J143,O$6),'Model Performance Data'!$O$6:$DY$6,0)),'Model Performance Data'!$B$8:$B$56,$C143,'Model Performance Data'!$C$8:$C$56,$D143)),"-",SUMIFS(INDEX('Model Performance Data'!$O$8:$DY$56,0,MATCH(CONCATENATE($J143,O$6),'Model Performance Data'!$O$6:$DY$6,0)),'Model Performance Data'!$B$8:$B$56,$C143,'Model Performance Data'!$C$8:$C$56,$D143))</f>
        <v>0</v>
      </c>
    </row>
    <row r="144" spans="2:15" x14ac:dyDescent="0.35">
      <c r="B144" s="37" t="s">
        <v>80</v>
      </c>
      <c r="C144" s="38" t="str">
        <f>IF(ISBLANK('Model Performance Data'!$B$13),"-",'Model Performance Data'!$B$13)</f>
        <v>Population Health</v>
      </c>
      <c r="D144" s="38" t="str">
        <f>IF(ISBLANK('Model Performance Data'!$C$13),"-",'Model Performance Data'!$C$13)</f>
        <v>Adult Access to Preventative/Ambulatory Health Services: Ages 45-64</v>
      </c>
      <c r="E144" s="38" t="str">
        <f>IF(ISBLANK('Model Performance Data'!$D$13),"-",'Model Performance Data'!$D$13)</f>
        <v>Percentage</v>
      </c>
      <c r="F144" s="38" t="str">
        <f>IF(ISBLANK('Model Performance Data'!$E$13),"-",'Model Performance Data'!$E$13)</f>
        <v>Active</v>
      </c>
      <c r="G144" s="38" t="str">
        <f>IF(ISBLANK('Model Performance Data'!$F$13),"-",'Model Performance Data'!$F$13)</f>
        <v>-</v>
      </c>
      <c r="H144" s="38">
        <v>2</v>
      </c>
      <c r="I144" s="38" t="s">
        <v>65</v>
      </c>
      <c r="J144" s="38" t="str">
        <f t="shared" si="7"/>
        <v>2Goal</v>
      </c>
      <c r="K144" s="38" t="str">
        <f>IF(ISBLANK('Model Performance Data'!$L$13),"-",'Model Performance Data'!$L$13)</f>
        <v>Annual</v>
      </c>
      <c r="L144" s="38" t="str">
        <f>IF(ISBLANK('Model Performance Data'!$J$13),"-",'Model Performance Data'!$J$13)</f>
        <v>PY1
Goal: 2016 Quality Compass Medicaid National HMO Average</v>
      </c>
      <c r="M144" s="43" t="str">
        <f>IF(ISNA(SUMIFS(INDEX('Model Performance Data'!$O$8:$DY$56,0,MATCH(CONCATENATE($J144,M$6),'Model Performance Data'!$O$6:$DY$6,0)),'Model Performance Data'!$B$8:$B$56,$C144,'Model Performance Data'!$C$8:$C$56,$D144)),"-",SUMIFS(INDEX('Model Performance Data'!$O$8:$DY$56,0,MATCH(CONCATENATE($J144,M$6),'Model Performance Data'!$O$6:$DY$6,0)),'Model Performance Data'!$B$8:$B$56,$C144,'Model Performance Data'!$C$8:$C$56,$D144))</f>
        <v>-</v>
      </c>
      <c r="N144" s="43" t="str">
        <f>IF(ISNA(SUMIFS(INDEX('Model Performance Data'!$O$8:$DY$56,0,MATCH(CONCATENATE($J144,N$6),'Model Performance Data'!$O$6:$DY$6,0)),'Model Performance Data'!$B$8:$B$56,$C144,'Model Performance Data'!$C$8:$C$56,$D144)),"-",SUMIFS(INDEX('Model Performance Data'!$O$8:$DY$56,0,MATCH(CONCATENATE($J144,N$6),'Model Performance Data'!$O$6:$DY$6,0)),'Model Performance Data'!$B$8:$B$56,$C144,'Model Performance Data'!$C$8:$C$56,$D144))</f>
        <v>-</v>
      </c>
      <c r="O144" s="154">
        <f>IF(ISNA(SUMIFS(INDEX('Model Performance Data'!$O$8:$DY$56,0,MATCH(CONCATENATE($J144,O$6),'Model Performance Data'!$O$6:$DY$6,0)),'Model Performance Data'!$B$8:$B$56,$C144,'Model Performance Data'!$C$8:$C$56,$D144)),"-",SUMIFS(INDEX('Model Performance Data'!$O$8:$DY$56,0,MATCH(CONCATENATE($J144,O$6),'Model Performance Data'!$O$6:$DY$6,0)),'Model Performance Data'!$B$8:$B$56,$C144,'Model Performance Data'!$C$8:$C$56,$D144))</f>
        <v>0</v>
      </c>
    </row>
    <row r="145" spans="2:15" x14ac:dyDescent="0.35">
      <c r="B145" s="37" t="s">
        <v>80</v>
      </c>
      <c r="C145" s="38" t="str">
        <f>IF(ISBLANK('Model Performance Data'!$B$13),"-",'Model Performance Data'!$B$13)</f>
        <v>Population Health</v>
      </c>
      <c r="D145" s="38" t="str">
        <f>IF(ISBLANK('Model Performance Data'!$C$13),"-",'Model Performance Data'!$C$13)</f>
        <v>Adult Access to Preventative/Ambulatory Health Services: Ages 45-64</v>
      </c>
      <c r="E145" s="38" t="str">
        <f>IF(ISBLANK('Model Performance Data'!$D$13),"-",'Model Performance Data'!$D$13)</f>
        <v>Percentage</v>
      </c>
      <c r="F145" s="38" t="str">
        <f>IF(ISBLANK('Model Performance Data'!$E$13),"-",'Model Performance Data'!$E$13)</f>
        <v>Active</v>
      </c>
      <c r="G145" s="38" t="str">
        <f>IF(ISBLANK('Model Performance Data'!$F$13),"-",'Model Performance Data'!$F$13)</f>
        <v>-</v>
      </c>
      <c r="H145" s="38">
        <v>3</v>
      </c>
      <c r="I145" s="38">
        <v>1</v>
      </c>
      <c r="J145" s="38" t="str">
        <f t="shared" si="7"/>
        <v>31</v>
      </c>
      <c r="K145" s="38" t="str">
        <f>IF(ISBLANK('Model Performance Data'!$L$13),"-",'Model Performance Data'!$L$13)</f>
        <v>Annual</v>
      </c>
      <c r="L145" s="38" t="str">
        <f>IF(ISBLANK('Model Performance Data'!$J$13),"-",'Model Performance Data'!$J$13)</f>
        <v>PY1
Goal: 2016 Quality Compass Medicaid National HMO Average</v>
      </c>
      <c r="M145" s="43">
        <f>IF(ISNA(SUMIFS(INDEX('Model Performance Data'!$O$8:$DY$56,0,MATCH(CONCATENATE($J145,M$6),'Model Performance Data'!$O$6:$DY$6,0)),'Model Performance Data'!$B$8:$B$56,$C145,'Model Performance Data'!$C$8:$C$56,$D145)),"-",SUMIFS(INDEX('Model Performance Data'!$O$8:$DY$56,0,MATCH(CONCATENATE($J145,M$6),'Model Performance Data'!$O$6:$DY$6,0)),'Model Performance Data'!$B$8:$B$56,$C145,'Model Performance Data'!$C$8:$C$56,$D145))</f>
        <v>0</v>
      </c>
      <c r="N145" s="43">
        <f>IF(ISNA(SUMIFS(INDEX('Model Performance Data'!$O$8:$DY$56,0,MATCH(CONCATENATE($J145,N$6),'Model Performance Data'!$O$6:$DY$6,0)),'Model Performance Data'!$B$8:$B$56,$C145,'Model Performance Data'!$C$8:$C$56,$D145)),"-",SUMIFS(INDEX('Model Performance Data'!$O$8:$DY$56,0,MATCH(CONCATENATE($J145,N$6),'Model Performance Data'!$O$6:$DY$6,0)),'Model Performance Data'!$B$8:$B$56,$C145,'Model Performance Data'!$C$8:$C$56,$D145))</f>
        <v>0</v>
      </c>
      <c r="O145" s="154">
        <f>IF(ISNA(SUMIFS(INDEX('Model Performance Data'!$O$8:$DY$56,0,MATCH(CONCATENATE($J145,O$6),'Model Performance Data'!$O$6:$DY$6,0)),'Model Performance Data'!$B$8:$B$56,$C145,'Model Performance Data'!$C$8:$C$56,$D145)),"-",SUMIFS(INDEX('Model Performance Data'!$O$8:$DY$56,0,MATCH(CONCATENATE($J145,O$6),'Model Performance Data'!$O$6:$DY$6,0)),'Model Performance Data'!$B$8:$B$56,$C145,'Model Performance Data'!$C$8:$C$56,$D145))</f>
        <v>0</v>
      </c>
    </row>
    <row r="146" spans="2:15" x14ac:dyDescent="0.35">
      <c r="B146" s="37" t="s">
        <v>80</v>
      </c>
      <c r="C146" s="38" t="str">
        <f>IF(ISBLANK('Model Performance Data'!$B$13),"-",'Model Performance Data'!$B$13)</f>
        <v>Population Health</v>
      </c>
      <c r="D146" s="38" t="str">
        <f>IF(ISBLANK('Model Performance Data'!$C$13),"-",'Model Performance Data'!$C$13)</f>
        <v>Adult Access to Preventative/Ambulatory Health Services: Ages 45-64</v>
      </c>
      <c r="E146" s="38" t="str">
        <f>IF(ISBLANK('Model Performance Data'!$D$13),"-",'Model Performance Data'!$D$13)</f>
        <v>Percentage</v>
      </c>
      <c r="F146" s="38" t="str">
        <f>IF(ISBLANK('Model Performance Data'!$E$13),"-",'Model Performance Data'!$E$13)</f>
        <v>Active</v>
      </c>
      <c r="G146" s="38" t="str">
        <f>IF(ISBLANK('Model Performance Data'!$F$13),"-",'Model Performance Data'!$F$13)</f>
        <v>-</v>
      </c>
      <c r="H146" s="38">
        <v>3</v>
      </c>
      <c r="I146" s="38">
        <v>2</v>
      </c>
      <c r="J146" s="38" t="str">
        <f t="shared" si="7"/>
        <v>32</v>
      </c>
      <c r="K146" s="38" t="str">
        <f>IF(ISBLANK('Model Performance Data'!$L$13),"-",'Model Performance Data'!$L$13)</f>
        <v>Annual</v>
      </c>
      <c r="L146" s="38" t="str">
        <f>IF(ISBLANK('Model Performance Data'!$J$13),"-",'Model Performance Data'!$J$13)</f>
        <v>PY1
Goal: 2016 Quality Compass Medicaid National HMO Average</v>
      </c>
      <c r="M146" s="43">
        <f>IF(ISNA(SUMIFS(INDEX('Model Performance Data'!$O$8:$DY$56,0,MATCH(CONCATENATE($J146,M$6),'Model Performance Data'!$O$6:$DY$6,0)),'Model Performance Data'!$B$8:$B$56,$C146,'Model Performance Data'!$C$8:$C$56,$D146)),"-",SUMIFS(INDEX('Model Performance Data'!$O$8:$DY$56,0,MATCH(CONCATENATE($J146,M$6),'Model Performance Data'!$O$6:$DY$6,0)),'Model Performance Data'!$B$8:$B$56,$C146,'Model Performance Data'!$C$8:$C$56,$D146))</f>
        <v>0</v>
      </c>
      <c r="N146" s="43">
        <f>IF(ISNA(SUMIFS(INDEX('Model Performance Data'!$O$8:$DY$56,0,MATCH(CONCATENATE($J146,N$6),'Model Performance Data'!$O$6:$DY$6,0)),'Model Performance Data'!$B$8:$B$56,$C146,'Model Performance Data'!$C$8:$C$56,$D146)),"-",SUMIFS(INDEX('Model Performance Data'!$O$8:$DY$56,0,MATCH(CONCATENATE($J146,N$6),'Model Performance Data'!$O$6:$DY$6,0)),'Model Performance Data'!$B$8:$B$56,$C146,'Model Performance Data'!$C$8:$C$56,$D146))</f>
        <v>0</v>
      </c>
      <c r="O146" s="154">
        <f>IF(ISNA(SUMIFS(INDEX('Model Performance Data'!$O$8:$DY$56,0,MATCH(CONCATENATE($J146,O$6),'Model Performance Data'!$O$6:$DY$6,0)),'Model Performance Data'!$B$8:$B$56,$C146,'Model Performance Data'!$C$8:$C$56,$D146)),"-",SUMIFS(INDEX('Model Performance Data'!$O$8:$DY$56,0,MATCH(CONCATENATE($J146,O$6),'Model Performance Data'!$O$6:$DY$6,0)),'Model Performance Data'!$B$8:$B$56,$C146,'Model Performance Data'!$C$8:$C$56,$D146))</f>
        <v>0</v>
      </c>
    </row>
    <row r="147" spans="2:15" x14ac:dyDescent="0.35">
      <c r="B147" s="37" t="s">
        <v>80</v>
      </c>
      <c r="C147" s="38" t="str">
        <f>IF(ISBLANK('Model Performance Data'!$B$13),"-",'Model Performance Data'!$B$13)</f>
        <v>Population Health</v>
      </c>
      <c r="D147" s="38" t="str">
        <f>IF(ISBLANK('Model Performance Data'!$C$13),"-",'Model Performance Data'!$C$13)</f>
        <v>Adult Access to Preventative/Ambulatory Health Services: Ages 45-64</v>
      </c>
      <c r="E147" s="38" t="str">
        <f>IF(ISBLANK('Model Performance Data'!$D$13),"-",'Model Performance Data'!$D$13)</f>
        <v>Percentage</v>
      </c>
      <c r="F147" s="38" t="str">
        <f>IF(ISBLANK('Model Performance Data'!$E$13),"-",'Model Performance Data'!$E$13)</f>
        <v>Active</v>
      </c>
      <c r="G147" s="38" t="str">
        <f>IF(ISBLANK('Model Performance Data'!$F$13),"-",'Model Performance Data'!$F$13)</f>
        <v>-</v>
      </c>
      <c r="H147" s="38">
        <v>3</v>
      </c>
      <c r="I147" s="38">
        <v>3</v>
      </c>
      <c r="J147" s="38" t="str">
        <f t="shared" si="7"/>
        <v>33</v>
      </c>
      <c r="K147" s="38" t="str">
        <f>IF(ISBLANK('Model Performance Data'!$L$13),"-",'Model Performance Data'!$L$13)</f>
        <v>Annual</v>
      </c>
      <c r="L147" s="38" t="str">
        <f>IF(ISBLANK('Model Performance Data'!$J$13),"-",'Model Performance Data'!$J$13)</f>
        <v>PY1
Goal: 2016 Quality Compass Medicaid National HMO Average</v>
      </c>
      <c r="M147" s="43">
        <f>IF(ISNA(SUMIFS(INDEX('Model Performance Data'!$O$8:$DY$56,0,MATCH(CONCATENATE($J147,M$6),'Model Performance Data'!$O$6:$DY$6,0)),'Model Performance Data'!$B$8:$B$56,$C147,'Model Performance Data'!$C$8:$C$56,$D147)),"-",SUMIFS(INDEX('Model Performance Data'!$O$8:$DY$56,0,MATCH(CONCATENATE($J147,M$6),'Model Performance Data'!$O$6:$DY$6,0)),'Model Performance Data'!$B$8:$B$56,$C147,'Model Performance Data'!$C$8:$C$56,$D147))</f>
        <v>0</v>
      </c>
      <c r="N147" s="43">
        <f>IF(ISNA(SUMIFS(INDEX('Model Performance Data'!$O$8:$DY$56,0,MATCH(CONCATENATE($J147,N$6),'Model Performance Data'!$O$6:$DY$6,0)),'Model Performance Data'!$B$8:$B$56,$C147,'Model Performance Data'!$C$8:$C$56,$D147)),"-",SUMIFS(INDEX('Model Performance Data'!$O$8:$DY$56,0,MATCH(CONCATENATE($J147,N$6),'Model Performance Data'!$O$6:$DY$6,0)),'Model Performance Data'!$B$8:$B$56,$C147,'Model Performance Data'!$C$8:$C$56,$D147))</f>
        <v>0</v>
      </c>
      <c r="O147" s="154">
        <f>IF(ISNA(SUMIFS(INDEX('Model Performance Data'!$O$8:$DY$56,0,MATCH(CONCATENATE($J147,O$6),'Model Performance Data'!$O$6:$DY$6,0)),'Model Performance Data'!$B$8:$B$56,$C147,'Model Performance Data'!$C$8:$C$56,$D147)),"-",SUMIFS(INDEX('Model Performance Data'!$O$8:$DY$56,0,MATCH(CONCATENATE($J147,O$6),'Model Performance Data'!$O$6:$DY$6,0)),'Model Performance Data'!$B$8:$B$56,$C147,'Model Performance Data'!$C$8:$C$56,$D147))</f>
        <v>0</v>
      </c>
    </row>
    <row r="148" spans="2:15" x14ac:dyDescent="0.35">
      <c r="B148" s="37" t="s">
        <v>80</v>
      </c>
      <c r="C148" s="38" t="str">
        <f>IF(ISBLANK('Model Performance Data'!$B$13),"-",'Model Performance Data'!$B$13)</f>
        <v>Population Health</v>
      </c>
      <c r="D148" s="38" t="str">
        <f>IF(ISBLANK('Model Performance Data'!$C$13),"-",'Model Performance Data'!$C$13)</f>
        <v>Adult Access to Preventative/Ambulatory Health Services: Ages 45-64</v>
      </c>
      <c r="E148" s="38" t="str">
        <f>IF(ISBLANK('Model Performance Data'!$D$13),"-",'Model Performance Data'!$D$13)</f>
        <v>Percentage</v>
      </c>
      <c r="F148" s="38" t="str">
        <f>IF(ISBLANK('Model Performance Data'!$E$13),"-",'Model Performance Data'!$E$13)</f>
        <v>Active</v>
      </c>
      <c r="G148" s="38" t="str">
        <f>IF(ISBLANK('Model Performance Data'!$F$13),"-",'Model Performance Data'!$F$13)</f>
        <v>-</v>
      </c>
      <c r="H148" s="38">
        <v>3</v>
      </c>
      <c r="I148" s="38">
        <v>4</v>
      </c>
      <c r="J148" s="38" t="str">
        <f t="shared" si="7"/>
        <v>34</v>
      </c>
      <c r="K148" s="38" t="str">
        <f>IF(ISBLANK('Model Performance Data'!$L$13),"-",'Model Performance Data'!$L$13)</f>
        <v>Annual</v>
      </c>
      <c r="L148" s="38" t="str">
        <f>IF(ISBLANK('Model Performance Data'!$J$13),"-",'Model Performance Data'!$J$13)</f>
        <v>PY1
Goal: 2016 Quality Compass Medicaid National HMO Average</v>
      </c>
      <c r="M148" s="43">
        <f>IF(ISNA(SUMIFS(INDEX('Model Performance Data'!$O$8:$DY$56,0,MATCH(CONCATENATE($J148,M$6),'Model Performance Data'!$O$6:$DY$6,0)),'Model Performance Data'!$B$8:$B$56,$C148,'Model Performance Data'!$C$8:$C$56,$D148)),"-",SUMIFS(INDEX('Model Performance Data'!$O$8:$DY$56,0,MATCH(CONCATENATE($J148,M$6),'Model Performance Data'!$O$6:$DY$6,0)),'Model Performance Data'!$B$8:$B$56,$C148,'Model Performance Data'!$C$8:$C$56,$D148))</f>
        <v>0</v>
      </c>
      <c r="N148" s="43">
        <f>IF(ISNA(SUMIFS(INDEX('Model Performance Data'!$O$8:$DY$56,0,MATCH(CONCATENATE($J148,N$6),'Model Performance Data'!$O$6:$DY$6,0)),'Model Performance Data'!$B$8:$B$56,$C148,'Model Performance Data'!$C$8:$C$56,$D148)),"-",SUMIFS(INDEX('Model Performance Data'!$O$8:$DY$56,0,MATCH(CONCATENATE($J148,N$6),'Model Performance Data'!$O$6:$DY$6,0)),'Model Performance Data'!$B$8:$B$56,$C148,'Model Performance Data'!$C$8:$C$56,$D148))</f>
        <v>0</v>
      </c>
      <c r="O148" s="154">
        <f>IF(ISNA(SUMIFS(INDEX('Model Performance Data'!$O$8:$DY$56,0,MATCH(CONCATENATE($J148,O$6),'Model Performance Data'!$O$6:$DY$6,0)),'Model Performance Data'!$B$8:$B$56,$C148,'Model Performance Data'!$C$8:$C$56,$D148)),"-",SUMIFS(INDEX('Model Performance Data'!$O$8:$DY$56,0,MATCH(CONCATENATE($J148,O$6),'Model Performance Data'!$O$6:$DY$6,0)),'Model Performance Data'!$B$8:$B$56,$C148,'Model Performance Data'!$C$8:$C$56,$D148))</f>
        <v>0</v>
      </c>
    </row>
    <row r="149" spans="2:15" x14ac:dyDescent="0.35">
      <c r="B149" s="37" t="s">
        <v>80</v>
      </c>
      <c r="C149" s="38" t="str">
        <f>IF(ISBLANK('Model Performance Data'!$B$13),"-",'Model Performance Data'!$B$13)</f>
        <v>Population Health</v>
      </c>
      <c r="D149" s="38" t="str">
        <f>IF(ISBLANK('Model Performance Data'!$C$13),"-",'Model Performance Data'!$C$13)</f>
        <v>Adult Access to Preventative/Ambulatory Health Services: Ages 45-64</v>
      </c>
      <c r="E149" s="38" t="str">
        <f>IF(ISBLANK('Model Performance Data'!$D$13),"-",'Model Performance Data'!$D$13)</f>
        <v>Percentage</v>
      </c>
      <c r="F149" s="38" t="str">
        <f>IF(ISBLANK('Model Performance Data'!$E$13),"-",'Model Performance Data'!$E$13)</f>
        <v>Active</v>
      </c>
      <c r="G149" s="38" t="str">
        <f>IF(ISBLANK('Model Performance Data'!$F$13),"-",'Model Performance Data'!$F$13)</f>
        <v>-</v>
      </c>
      <c r="H149" s="38">
        <v>3</v>
      </c>
      <c r="I149" s="38">
        <v>5</v>
      </c>
      <c r="J149" s="38" t="str">
        <f t="shared" si="7"/>
        <v>35</v>
      </c>
      <c r="K149" s="38" t="str">
        <f>IF(ISBLANK('Model Performance Data'!$L$13),"-",'Model Performance Data'!$L$13)</f>
        <v>Annual</v>
      </c>
      <c r="L149" s="38" t="str">
        <f>IF(ISBLANK('Model Performance Data'!$J$13),"-",'Model Performance Data'!$J$13)</f>
        <v>PY1
Goal: 2016 Quality Compass Medicaid National HMO Average</v>
      </c>
      <c r="M149" s="43">
        <f>IF(ISNA(SUMIFS(INDEX('Model Performance Data'!$O$8:$DY$56,0,MATCH(CONCATENATE($J149,M$6),'Model Performance Data'!$O$6:$DY$6,0)),'Model Performance Data'!$B$8:$B$56,$C149,'Model Performance Data'!$C$8:$C$56,$D149)),"-",SUMIFS(INDEX('Model Performance Data'!$O$8:$DY$56,0,MATCH(CONCATENATE($J149,M$6),'Model Performance Data'!$O$6:$DY$6,0)),'Model Performance Data'!$B$8:$B$56,$C149,'Model Performance Data'!$C$8:$C$56,$D149))</f>
        <v>0</v>
      </c>
      <c r="N149" s="43">
        <f>IF(ISNA(SUMIFS(INDEX('Model Performance Data'!$O$8:$DY$56,0,MATCH(CONCATENATE($J149,N$6),'Model Performance Data'!$O$6:$DY$6,0)),'Model Performance Data'!$B$8:$B$56,$C149,'Model Performance Data'!$C$8:$C$56,$D149)),"-",SUMIFS(INDEX('Model Performance Data'!$O$8:$DY$56,0,MATCH(CONCATENATE($J149,N$6),'Model Performance Data'!$O$6:$DY$6,0)),'Model Performance Data'!$B$8:$B$56,$C149,'Model Performance Data'!$C$8:$C$56,$D149))</f>
        <v>0</v>
      </c>
      <c r="O149" s="154">
        <f>IF(ISNA(SUMIFS(INDEX('Model Performance Data'!$O$8:$DY$56,0,MATCH(CONCATENATE($J149,O$6),'Model Performance Data'!$O$6:$DY$6,0)),'Model Performance Data'!$B$8:$B$56,$C149,'Model Performance Data'!$C$8:$C$56,$D149)),"-",SUMIFS(INDEX('Model Performance Data'!$O$8:$DY$56,0,MATCH(CONCATENATE($J149,O$6),'Model Performance Data'!$O$6:$DY$6,0)),'Model Performance Data'!$B$8:$B$56,$C149,'Model Performance Data'!$C$8:$C$56,$D149))</f>
        <v>0</v>
      </c>
    </row>
    <row r="150" spans="2:15" x14ac:dyDescent="0.35">
      <c r="B150" s="37" t="s">
        <v>80</v>
      </c>
      <c r="C150" s="38" t="str">
        <f>IF(ISBLANK('Model Performance Data'!$B$13),"-",'Model Performance Data'!$B$13)</f>
        <v>Population Health</v>
      </c>
      <c r="D150" s="38" t="str">
        <f>IF(ISBLANK('Model Performance Data'!$C$13),"-",'Model Performance Data'!$C$13)</f>
        <v>Adult Access to Preventative/Ambulatory Health Services: Ages 45-64</v>
      </c>
      <c r="E150" s="38" t="str">
        <f>IF(ISBLANK('Model Performance Data'!$D$13),"-",'Model Performance Data'!$D$13)</f>
        <v>Percentage</v>
      </c>
      <c r="F150" s="38" t="str">
        <f>IF(ISBLANK('Model Performance Data'!$E$13),"-",'Model Performance Data'!$E$13)</f>
        <v>Active</v>
      </c>
      <c r="G150" s="38" t="str">
        <f>IF(ISBLANK('Model Performance Data'!$F$13),"-",'Model Performance Data'!$F$13)</f>
        <v>-</v>
      </c>
      <c r="H150" s="38">
        <v>3</v>
      </c>
      <c r="I150" s="38" t="s">
        <v>65</v>
      </c>
      <c r="J150" s="38" t="str">
        <f t="shared" si="7"/>
        <v>3Goal</v>
      </c>
      <c r="K150" s="38" t="str">
        <f>IF(ISBLANK('Model Performance Data'!$L$13),"-",'Model Performance Data'!$L$13)</f>
        <v>Annual</v>
      </c>
      <c r="L150" s="38" t="str">
        <f>IF(ISBLANK('Model Performance Data'!$J$13),"-",'Model Performance Data'!$J$13)</f>
        <v>PY1
Goal: 2016 Quality Compass Medicaid National HMO Average</v>
      </c>
      <c r="M150" s="43" t="str">
        <f>IF(ISNA(SUMIFS(INDEX('Model Performance Data'!$O$8:$DY$56,0,MATCH(CONCATENATE($J150,M$6),'Model Performance Data'!$O$6:$DY$6,0)),'Model Performance Data'!$B$8:$B$56,$C150,'Model Performance Data'!$C$8:$C$56,$D150)),"-",SUMIFS(INDEX('Model Performance Data'!$O$8:$DY$56,0,MATCH(CONCATENATE($J150,M$6),'Model Performance Data'!$O$6:$DY$6,0)),'Model Performance Data'!$B$8:$B$56,$C150,'Model Performance Data'!$C$8:$C$56,$D150))</f>
        <v>-</v>
      </c>
      <c r="N150" s="43" t="str">
        <f>IF(ISNA(SUMIFS(INDEX('Model Performance Data'!$O$8:$DY$56,0,MATCH(CONCATENATE($J150,N$6),'Model Performance Data'!$O$6:$DY$6,0)),'Model Performance Data'!$B$8:$B$56,$C150,'Model Performance Data'!$C$8:$C$56,$D150)),"-",SUMIFS(INDEX('Model Performance Data'!$O$8:$DY$56,0,MATCH(CONCATENATE($J150,N$6),'Model Performance Data'!$O$6:$DY$6,0)),'Model Performance Data'!$B$8:$B$56,$C150,'Model Performance Data'!$C$8:$C$56,$D150))</f>
        <v>-</v>
      </c>
      <c r="O150" s="154">
        <f>IF(ISNA(SUMIFS(INDEX('Model Performance Data'!$O$8:$DY$56,0,MATCH(CONCATENATE($J150,O$6),'Model Performance Data'!$O$6:$DY$6,0)),'Model Performance Data'!$B$8:$B$56,$C150,'Model Performance Data'!$C$8:$C$56,$D150)),"-",SUMIFS(INDEX('Model Performance Data'!$O$8:$DY$56,0,MATCH(CONCATENATE($J150,O$6),'Model Performance Data'!$O$6:$DY$6,0)),'Model Performance Data'!$B$8:$B$56,$C150,'Model Performance Data'!$C$8:$C$56,$D150))</f>
        <v>0</v>
      </c>
    </row>
    <row r="151" spans="2:15" x14ac:dyDescent="0.35">
      <c r="B151" s="37" t="s">
        <v>80</v>
      </c>
      <c r="C151" s="38" t="str">
        <f>IF(ISBLANK('Model Performance Data'!$B$13),"-",'Model Performance Data'!$B$13)</f>
        <v>Population Health</v>
      </c>
      <c r="D151" s="38" t="str">
        <f>IF(ISBLANK('Model Performance Data'!$C$13),"-",'Model Performance Data'!$C$13)</f>
        <v>Adult Access to Preventative/Ambulatory Health Services: Ages 45-64</v>
      </c>
      <c r="E151" s="38" t="str">
        <f>IF(ISBLANK('Model Performance Data'!$D$13),"-",'Model Performance Data'!$D$13)</f>
        <v>Percentage</v>
      </c>
      <c r="F151" s="38" t="str">
        <f>IF(ISBLANK('Model Performance Data'!$E$13),"-",'Model Performance Data'!$E$13)</f>
        <v>Active</v>
      </c>
      <c r="G151" s="38" t="str">
        <f>IF(ISBLANK('Model Performance Data'!$F$13),"-",'Model Performance Data'!$F$13)</f>
        <v>-</v>
      </c>
      <c r="H151" s="38">
        <v>4</v>
      </c>
      <c r="I151" s="38">
        <v>1</v>
      </c>
      <c r="J151" s="38" t="str">
        <f t="shared" ref="J151:J156" si="9">CONCATENATE(H151,I151)</f>
        <v>41</v>
      </c>
      <c r="K151" s="38" t="str">
        <f>IF(ISBLANK('Model Performance Data'!$L$13),"-",'Model Performance Data'!$L$13)</f>
        <v>Annual</v>
      </c>
      <c r="L151" s="38" t="str">
        <f>IF(ISBLANK('Model Performance Data'!$J$13),"-",'Model Performance Data'!$J$13)</f>
        <v>PY1
Goal: 2016 Quality Compass Medicaid National HMO Average</v>
      </c>
      <c r="M151" s="43">
        <f>IF(ISNA(SUMIFS(INDEX('Model Performance Data'!$O$8:$DY$56,0,MATCH(CONCATENATE($J151,M$6),'Model Performance Data'!$O$6:$DY$6,0)),'Model Performance Data'!$B$8:$B$56,$C151,'Model Performance Data'!$C$8:$C$56,$D151)),"-",SUMIFS(INDEX('Model Performance Data'!$O$8:$DY$56,0,MATCH(CONCATENATE($J151,M$6),'Model Performance Data'!$O$6:$DY$6,0)),'Model Performance Data'!$B$8:$B$56,$C151,'Model Performance Data'!$C$8:$C$56,$D151))</f>
        <v>0</v>
      </c>
      <c r="N151" s="43">
        <f>IF(ISNA(SUMIFS(INDEX('Model Performance Data'!$O$8:$DY$56,0,MATCH(CONCATENATE($J151,N$6),'Model Performance Data'!$O$6:$DY$6,0)),'Model Performance Data'!$B$8:$B$56,$C151,'Model Performance Data'!$C$8:$C$56,$D151)),"-",SUMIFS(INDEX('Model Performance Data'!$O$8:$DY$56,0,MATCH(CONCATENATE($J151,N$6),'Model Performance Data'!$O$6:$DY$6,0)),'Model Performance Data'!$B$8:$B$56,$C151,'Model Performance Data'!$C$8:$C$56,$D151))</f>
        <v>0</v>
      </c>
      <c r="O151" s="154">
        <f>IF(ISNA(SUMIFS(INDEX('Model Performance Data'!$O$8:$DY$56,0,MATCH(CONCATENATE($J151,O$6),'Model Performance Data'!$O$6:$DY$6,0)),'Model Performance Data'!$B$8:$B$56,$C151,'Model Performance Data'!$C$8:$C$56,$D151)),"-",SUMIFS(INDEX('Model Performance Data'!$O$8:$DY$56,0,MATCH(CONCATENATE($J151,O$6),'Model Performance Data'!$O$6:$DY$6,0)),'Model Performance Data'!$B$8:$B$56,$C151,'Model Performance Data'!$C$8:$C$56,$D151))</f>
        <v>0</v>
      </c>
    </row>
    <row r="152" spans="2:15" x14ac:dyDescent="0.35">
      <c r="B152" s="37" t="s">
        <v>80</v>
      </c>
      <c r="C152" s="38" t="str">
        <f>IF(ISBLANK('Model Performance Data'!$B$13),"-",'Model Performance Data'!$B$13)</f>
        <v>Population Health</v>
      </c>
      <c r="D152" s="38" t="str">
        <f>IF(ISBLANK('Model Performance Data'!$C$13),"-",'Model Performance Data'!$C$13)</f>
        <v>Adult Access to Preventative/Ambulatory Health Services: Ages 45-64</v>
      </c>
      <c r="E152" s="38" t="str">
        <f>IF(ISBLANK('Model Performance Data'!$D$13),"-",'Model Performance Data'!$D$13)</f>
        <v>Percentage</v>
      </c>
      <c r="F152" s="38" t="str">
        <f>IF(ISBLANK('Model Performance Data'!$E$13),"-",'Model Performance Data'!$E$13)</f>
        <v>Active</v>
      </c>
      <c r="G152" s="38" t="str">
        <f>IF(ISBLANK('Model Performance Data'!$F$13),"-",'Model Performance Data'!$F$13)</f>
        <v>-</v>
      </c>
      <c r="H152" s="38">
        <v>4</v>
      </c>
      <c r="I152" s="38">
        <v>2</v>
      </c>
      <c r="J152" s="38" t="str">
        <f t="shared" si="9"/>
        <v>42</v>
      </c>
      <c r="K152" s="38" t="str">
        <f>IF(ISBLANK('Model Performance Data'!$L$13),"-",'Model Performance Data'!$L$13)</f>
        <v>Annual</v>
      </c>
      <c r="L152" s="38" t="str">
        <f>IF(ISBLANK('Model Performance Data'!$J$13),"-",'Model Performance Data'!$J$13)</f>
        <v>PY1
Goal: 2016 Quality Compass Medicaid National HMO Average</v>
      </c>
      <c r="M152" s="43">
        <f>IF(ISNA(SUMIFS(INDEX('Model Performance Data'!$O$8:$DY$56,0,MATCH(CONCATENATE($J152,M$6),'Model Performance Data'!$O$6:$DY$6,0)),'Model Performance Data'!$B$8:$B$56,$C152,'Model Performance Data'!$C$8:$C$56,$D152)),"-",SUMIFS(INDEX('Model Performance Data'!$O$8:$DY$56,0,MATCH(CONCATENATE($J152,M$6),'Model Performance Data'!$O$6:$DY$6,0)),'Model Performance Data'!$B$8:$B$56,$C152,'Model Performance Data'!$C$8:$C$56,$D152))</f>
        <v>0</v>
      </c>
      <c r="N152" s="43">
        <f>IF(ISNA(SUMIFS(INDEX('Model Performance Data'!$O$8:$DY$56,0,MATCH(CONCATENATE($J152,N$6),'Model Performance Data'!$O$6:$DY$6,0)),'Model Performance Data'!$B$8:$B$56,$C152,'Model Performance Data'!$C$8:$C$56,$D152)),"-",SUMIFS(INDEX('Model Performance Data'!$O$8:$DY$56,0,MATCH(CONCATENATE($J152,N$6),'Model Performance Data'!$O$6:$DY$6,0)),'Model Performance Data'!$B$8:$B$56,$C152,'Model Performance Data'!$C$8:$C$56,$D152))</f>
        <v>0</v>
      </c>
      <c r="O152" s="154">
        <f>IF(ISNA(SUMIFS(INDEX('Model Performance Data'!$O$8:$DY$56,0,MATCH(CONCATENATE($J152,O$6),'Model Performance Data'!$O$6:$DY$6,0)),'Model Performance Data'!$B$8:$B$56,$C152,'Model Performance Data'!$C$8:$C$56,$D152)),"-",SUMIFS(INDEX('Model Performance Data'!$O$8:$DY$56,0,MATCH(CONCATENATE($J152,O$6),'Model Performance Data'!$O$6:$DY$6,0)),'Model Performance Data'!$B$8:$B$56,$C152,'Model Performance Data'!$C$8:$C$56,$D152))</f>
        <v>0</v>
      </c>
    </row>
    <row r="153" spans="2:15" x14ac:dyDescent="0.35">
      <c r="B153" s="37" t="s">
        <v>80</v>
      </c>
      <c r="C153" s="38" t="str">
        <f>IF(ISBLANK('Model Performance Data'!$B$13),"-",'Model Performance Data'!$B$13)</f>
        <v>Population Health</v>
      </c>
      <c r="D153" s="38" t="str">
        <f>IF(ISBLANK('Model Performance Data'!$C$13),"-",'Model Performance Data'!$C$13)</f>
        <v>Adult Access to Preventative/Ambulatory Health Services: Ages 45-64</v>
      </c>
      <c r="E153" s="38" t="str">
        <f>IF(ISBLANK('Model Performance Data'!$D$13),"-",'Model Performance Data'!$D$13)</f>
        <v>Percentage</v>
      </c>
      <c r="F153" s="38" t="str">
        <f>IF(ISBLANK('Model Performance Data'!$E$13),"-",'Model Performance Data'!$E$13)</f>
        <v>Active</v>
      </c>
      <c r="G153" s="38" t="str">
        <f>IF(ISBLANK('Model Performance Data'!$F$13),"-",'Model Performance Data'!$F$13)</f>
        <v>-</v>
      </c>
      <c r="H153" s="38">
        <v>4</v>
      </c>
      <c r="I153" s="38">
        <v>3</v>
      </c>
      <c r="J153" s="38" t="str">
        <f t="shared" si="9"/>
        <v>43</v>
      </c>
      <c r="K153" s="38" t="str">
        <f>IF(ISBLANK('Model Performance Data'!$L$13),"-",'Model Performance Data'!$L$13)</f>
        <v>Annual</v>
      </c>
      <c r="L153" s="38" t="str">
        <f>IF(ISBLANK('Model Performance Data'!$J$13),"-",'Model Performance Data'!$J$13)</f>
        <v>PY1
Goal: 2016 Quality Compass Medicaid National HMO Average</v>
      </c>
      <c r="M153" s="43">
        <f>IF(ISNA(SUMIFS(INDEX('Model Performance Data'!$O$8:$DY$56,0,MATCH(CONCATENATE($J153,M$6),'Model Performance Data'!$O$6:$DY$6,0)),'Model Performance Data'!$B$8:$B$56,$C153,'Model Performance Data'!$C$8:$C$56,$D153)),"-",SUMIFS(INDEX('Model Performance Data'!$O$8:$DY$56,0,MATCH(CONCATENATE($J153,M$6),'Model Performance Data'!$O$6:$DY$6,0)),'Model Performance Data'!$B$8:$B$56,$C153,'Model Performance Data'!$C$8:$C$56,$D153))</f>
        <v>0</v>
      </c>
      <c r="N153" s="43">
        <f>IF(ISNA(SUMIFS(INDEX('Model Performance Data'!$O$8:$DY$56,0,MATCH(CONCATENATE($J153,N$6),'Model Performance Data'!$O$6:$DY$6,0)),'Model Performance Data'!$B$8:$B$56,$C153,'Model Performance Data'!$C$8:$C$56,$D153)),"-",SUMIFS(INDEX('Model Performance Data'!$O$8:$DY$56,0,MATCH(CONCATENATE($J153,N$6),'Model Performance Data'!$O$6:$DY$6,0)),'Model Performance Data'!$B$8:$B$56,$C153,'Model Performance Data'!$C$8:$C$56,$D153))</f>
        <v>0</v>
      </c>
      <c r="O153" s="154">
        <f>IF(ISNA(SUMIFS(INDEX('Model Performance Data'!$O$8:$DY$56,0,MATCH(CONCATENATE($J153,O$6),'Model Performance Data'!$O$6:$DY$6,0)),'Model Performance Data'!$B$8:$B$56,$C153,'Model Performance Data'!$C$8:$C$56,$D153)),"-",SUMIFS(INDEX('Model Performance Data'!$O$8:$DY$56,0,MATCH(CONCATENATE($J153,O$6),'Model Performance Data'!$O$6:$DY$6,0)),'Model Performance Data'!$B$8:$B$56,$C153,'Model Performance Data'!$C$8:$C$56,$D153))</f>
        <v>0</v>
      </c>
    </row>
    <row r="154" spans="2:15" x14ac:dyDescent="0.35">
      <c r="B154" s="37" t="s">
        <v>80</v>
      </c>
      <c r="C154" s="38" t="str">
        <f>IF(ISBLANK('Model Performance Data'!$B$13),"-",'Model Performance Data'!$B$13)</f>
        <v>Population Health</v>
      </c>
      <c r="D154" s="38" t="str">
        <f>IF(ISBLANK('Model Performance Data'!$C$13),"-",'Model Performance Data'!$C$13)</f>
        <v>Adult Access to Preventative/Ambulatory Health Services: Ages 45-64</v>
      </c>
      <c r="E154" s="38" t="str">
        <f>IF(ISBLANK('Model Performance Data'!$D$13),"-",'Model Performance Data'!$D$13)</f>
        <v>Percentage</v>
      </c>
      <c r="F154" s="38" t="str">
        <f>IF(ISBLANK('Model Performance Data'!$E$13),"-",'Model Performance Data'!$E$13)</f>
        <v>Active</v>
      </c>
      <c r="G154" s="38" t="str">
        <f>IF(ISBLANK('Model Performance Data'!$F$13),"-",'Model Performance Data'!$F$13)</f>
        <v>-</v>
      </c>
      <c r="H154" s="38">
        <v>4</v>
      </c>
      <c r="I154" s="38">
        <v>4</v>
      </c>
      <c r="J154" s="38" t="str">
        <f t="shared" si="9"/>
        <v>44</v>
      </c>
      <c r="K154" s="38" t="str">
        <f>IF(ISBLANK('Model Performance Data'!$L$13),"-",'Model Performance Data'!$L$13)</f>
        <v>Annual</v>
      </c>
      <c r="L154" s="38" t="str">
        <f>IF(ISBLANK('Model Performance Data'!$J$13),"-",'Model Performance Data'!$J$13)</f>
        <v>PY1
Goal: 2016 Quality Compass Medicaid National HMO Average</v>
      </c>
      <c r="M154" s="43">
        <f>IF(ISNA(SUMIFS(INDEX('Model Performance Data'!$O$8:$DY$56,0,MATCH(CONCATENATE($J154,M$6),'Model Performance Data'!$O$6:$DY$6,0)),'Model Performance Data'!$B$8:$B$56,$C154,'Model Performance Data'!$C$8:$C$56,$D154)),"-",SUMIFS(INDEX('Model Performance Data'!$O$8:$DY$56,0,MATCH(CONCATENATE($J154,M$6),'Model Performance Data'!$O$6:$DY$6,0)),'Model Performance Data'!$B$8:$B$56,$C154,'Model Performance Data'!$C$8:$C$56,$D154))</f>
        <v>0</v>
      </c>
      <c r="N154" s="43">
        <f>IF(ISNA(SUMIFS(INDEX('Model Performance Data'!$O$8:$DY$56,0,MATCH(CONCATENATE($J154,N$6),'Model Performance Data'!$O$6:$DY$6,0)),'Model Performance Data'!$B$8:$B$56,$C154,'Model Performance Data'!$C$8:$C$56,$D154)),"-",SUMIFS(INDEX('Model Performance Data'!$O$8:$DY$56,0,MATCH(CONCATENATE($J154,N$6),'Model Performance Data'!$O$6:$DY$6,0)),'Model Performance Data'!$B$8:$B$56,$C154,'Model Performance Data'!$C$8:$C$56,$D154))</f>
        <v>0</v>
      </c>
      <c r="O154" s="154">
        <f>IF(ISNA(SUMIFS(INDEX('Model Performance Data'!$O$8:$DY$56,0,MATCH(CONCATENATE($J154,O$6),'Model Performance Data'!$O$6:$DY$6,0)),'Model Performance Data'!$B$8:$B$56,$C154,'Model Performance Data'!$C$8:$C$56,$D154)),"-",SUMIFS(INDEX('Model Performance Data'!$O$8:$DY$56,0,MATCH(CONCATENATE($J154,O$6),'Model Performance Data'!$O$6:$DY$6,0)),'Model Performance Data'!$B$8:$B$56,$C154,'Model Performance Data'!$C$8:$C$56,$D154))</f>
        <v>0</v>
      </c>
    </row>
    <row r="155" spans="2:15" x14ac:dyDescent="0.35">
      <c r="B155" s="37" t="s">
        <v>80</v>
      </c>
      <c r="C155" s="38" t="str">
        <f>IF(ISBLANK('Model Performance Data'!$B$13),"-",'Model Performance Data'!$B$13)</f>
        <v>Population Health</v>
      </c>
      <c r="D155" s="38" t="str">
        <f>IF(ISBLANK('Model Performance Data'!$C$13),"-",'Model Performance Data'!$C$13)</f>
        <v>Adult Access to Preventative/Ambulatory Health Services: Ages 45-64</v>
      </c>
      <c r="E155" s="38" t="str">
        <f>IF(ISBLANK('Model Performance Data'!$D$13),"-",'Model Performance Data'!$D$13)</f>
        <v>Percentage</v>
      </c>
      <c r="F155" s="38" t="str">
        <f>IF(ISBLANK('Model Performance Data'!$E$13),"-",'Model Performance Data'!$E$13)</f>
        <v>Active</v>
      </c>
      <c r="G155" s="38" t="str">
        <f>IF(ISBLANK('Model Performance Data'!$F$13),"-",'Model Performance Data'!$F$13)</f>
        <v>-</v>
      </c>
      <c r="H155" s="38">
        <v>4</v>
      </c>
      <c r="I155" s="38">
        <v>5</v>
      </c>
      <c r="J155" s="38" t="str">
        <f t="shared" si="9"/>
        <v>45</v>
      </c>
      <c r="K155" s="38" t="str">
        <f>IF(ISBLANK('Model Performance Data'!$L$13),"-",'Model Performance Data'!$L$13)</f>
        <v>Annual</v>
      </c>
      <c r="L155" s="38" t="str">
        <f>IF(ISBLANK('Model Performance Data'!$J$13),"-",'Model Performance Data'!$J$13)</f>
        <v>PY1
Goal: 2016 Quality Compass Medicaid National HMO Average</v>
      </c>
      <c r="M155" s="43">
        <f>IF(ISNA(SUMIFS(INDEX('Model Performance Data'!$O$8:$DY$56,0,MATCH(CONCATENATE($J155,M$6),'Model Performance Data'!$O$6:$DY$6,0)),'Model Performance Data'!$B$8:$B$56,$C155,'Model Performance Data'!$C$8:$C$56,$D155)),"-",SUMIFS(INDEX('Model Performance Data'!$O$8:$DY$56,0,MATCH(CONCATENATE($J155,M$6),'Model Performance Data'!$O$6:$DY$6,0)),'Model Performance Data'!$B$8:$B$56,$C155,'Model Performance Data'!$C$8:$C$56,$D155))</f>
        <v>0</v>
      </c>
      <c r="N155" s="43">
        <f>IF(ISNA(SUMIFS(INDEX('Model Performance Data'!$O$8:$DY$56,0,MATCH(CONCATENATE($J155,N$6),'Model Performance Data'!$O$6:$DY$6,0)),'Model Performance Data'!$B$8:$B$56,$C155,'Model Performance Data'!$C$8:$C$56,$D155)),"-",SUMIFS(INDEX('Model Performance Data'!$O$8:$DY$56,0,MATCH(CONCATENATE($J155,N$6),'Model Performance Data'!$O$6:$DY$6,0)),'Model Performance Data'!$B$8:$B$56,$C155,'Model Performance Data'!$C$8:$C$56,$D155))</f>
        <v>0</v>
      </c>
      <c r="O155" s="154">
        <f>IF(ISNA(SUMIFS(INDEX('Model Performance Data'!$O$8:$DY$56,0,MATCH(CONCATENATE($J155,O$6),'Model Performance Data'!$O$6:$DY$6,0)),'Model Performance Data'!$B$8:$B$56,$C155,'Model Performance Data'!$C$8:$C$56,$D155)),"-",SUMIFS(INDEX('Model Performance Data'!$O$8:$DY$56,0,MATCH(CONCATENATE($J155,O$6),'Model Performance Data'!$O$6:$DY$6,0)),'Model Performance Data'!$B$8:$B$56,$C155,'Model Performance Data'!$C$8:$C$56,$D155))</f>
        <v>0</v>
      </c>
    </row>
    <row r="156" spans="2:15" x14ac:dyDescent="0.35">
      <c r="B156" s="37" t="s">
        <v>80</v>
      </c>
      <c r="C156" s="38" t="str">
        <f>IF(ISBLANK('Model Performance Data'!$B$13),"-",'Model Performance Data'!$B$13)</f>
        <v>Population Health</v>
      </c>
      <c r="D156" s="38" t="str">
        <f>IF(ISBLANK('Model Performance Data'!$C$13),"-",'Model Performance Data'!$C$13)</f>
        <v>Adult Access to Preventative/Ambulatory Health Services: Ages 45-64</v>
      </c>
      <c r="E156" s="38" t="str">
        <f>IF(ISBLANK('Model Performance Data'!$D$13),"-",'Model Performance Data'!$D$13)</f>
        <v>Percentage</v>
      </c>
      <c r="F156" s="38" t="str">
        <f>IF(ISBLANK('Model Performance Data'!$E$13),"-",'Model Performance Data'!$E$13)</f>
        <v>Active</v>
      </c>
      <c r="G156" s="38" t="str">
        <f>IF(ISBLANK('Model Performance Data'!$F$13),"-",'Model Performance Data'!$F$13)</f>
        <v>-</v>
      </c>
      <c r="H156" s="38">
        <v>4</v>
      </c>
      <c r="I156" s="38" t="s">
        <v>65</v>
      </c>
      <c r="J156" s="38" t="str">
        <f t="shared" si="9"/>
        <v>4Goal</v>
      </c>
      <c r="K156" s="38" t="str">
        <f>IF(ISBLANK('Model Performance Data'!$L$13),"-",'Model Performance Data'!$L$13)</f>
        <v>Annual</v>
      </c>
      <c r="L156" s="38" t="str">
        <f>IF(ISBLANK('Model Performance Data'!$J$13),"-",'Model Performance Data'!$J$13)</f>
        <v>PY1
Goal: 2016 Quality Compass Medicaid National HMO Average</v>
      </c>
      <c r="M156" s="43" t="str">
        <f>IF(ISNA(SUMIFS(INDEX('Model Performance Data'!$O$8:$DY$56,0,MATCH(CONCATENATE($J156,M$6),'Model Performance Data'!$O$6:$DY$6,0)),'Model Performance Data'!$B$8:$B$56,$C156,'Model Performance Data'!$C$8:$C$56,$D156)),"-",SUMIFS(INDEX('Model Performance Data'!$O$8:$DY$56,0,MATCH(CONCATENATE($J156,M$6),'Model Performance Data'!$O$6:$DY$6,0)),'Model Performance Data'!$B$8:$B$56,$C156,'Model Performance Data'!$C$8:$C$56,$D156))</f>
        <v>-</v>
      </c>
      <c r="N156" s="43" t="str">
        <f>IF(ISNA(SUMIFS(INDEX('Model Performance Data'!$O$8:$DY$56,0,MATCH(CONCATENATE($J156,N$6),'Model Performance Data'!$O$6:$DY$6,0)),'Model Performance Data'!$B$8:$B$56,$C156,'Model Performance Data'!$C$8:$C$56,$D156)),"-",SUMIFS(INDEX('Model Performance Data'!$O$8:$DY$56,0,MATCH(CONCATENATE($J156,N$6),'Model Performance Data'!$O$6:$DY$6,0)),'Model Performance Data'!$B$8:$B$56,$C156,'Model Performance Data'!$C$8:$C$56,$D156))</f>
        <v>-</v>
      </c>
      <c r="O156" s="154">
        <f>IF(ISNA(SUMIFS(INDEX('Model Performance Data'!$O$8:$DY$56,0,MATCH(CONCATENATE($J156,O$6),'Model Performance Data'!$O$6:$DY$6,0)),'Model Performance Data'!$B$8:$B$56,$C156,'Model Performance Data'!$C$8:$C$56,$D156)),"-",SUMIFS(INDEX('Model Performance Data'!$O$8:$DY$56,0,MATCH(CONCATENATE($J156,O$6),'Model Performance Data'!$O$6:$DY$6,0)),'Model Performance Data'!$B$8:$B$56,$C156,'Model Performance Data'!$C$8:$C$56,$D156))</f>
        <v>0</v>
      </c>
    </row>
    <row r="157" spans="2:15" x14ac:dyDescent="0.35">
      <c r="B157" s="37" t="s">
        <v>80</v>
      </c>
      <c r="C157" s="38" t="str">
        <f>IF(ISBLANK('Model Performance Data'!$B$14),"-",'Model Performance Data'!$B$14)</f>
        <v>Population Health</v>
      </c>
      <c r="D157" s="38" t="str">
        <f>IF(ISBLANK('Model Performance Data'!$C$14),"-",'Model Performance Data'!$C$14)</f>
        <v>Adult Access to Preventative/Ambulatory Health Services: Ages 65+</v>
      </c>
      <c r="E157" s="38" t="str">
        <f>IF(ISBLANK('Model Performance Data'!$D$14),"-",'Model Performance Data'!$D$14)</f>
        <v>Percentage</v>
      </c>
      <c r="F157" s="38" t="str">
        <f>IF(ISBLANK('Model Performance Data'!$E$14),"-",'Model Performance Data'!$E$14)</f>
        <v>Active</v>
      </c>
      <c r="G157" s="38" t="str">
        <f>IF(ISBLANK('Model Performance Data'!$F$14),"-",'Model Performance Data'!$F$14)</f>
        <v>-</v>
      </c>
      <c r="H157" s="38" t="s">
        <v>64</v>
      </c>
      <c r="I157" s="38" t="s">
        <v>64</v>
      </c>
      <c r="J157" s="38" t="str">
        <f t="shared" si="7"/>
        <v>BaselineBaseline</v>
      </c>
      <c r="K157" s="38" t="str">
        <f>IF(ISBLANK('Model Performance Data'!$L$14),"-",'Model Performance Data'!$L$14)</f>
        <v>Annual</v>
      </c>
      <c r="L157" s="38" t="e">
        <f>IF(ISBLANK('Model Performance Data'!#REF!),"-",'Model Performance Data'!#REF!)</f>
        <v>#REF!</v>
      </c>
      <c r="M157" s="43">
        <f>IF(ISNA(SUMIFS(INDEX('Model Performance Data'!$O$8:$DY$56,0,MATCH(CONCATENATE($J157,M$6),'Model Performance Data'!$O$6:$DY$6,0)),'Model Performance Data'!$B$8:$B$56,$C157,'Model Performance Data'!$C$8:$C$56,$D157)),"-",SUMIFS(INDEX('Model Performance Data'!$O$8:$DY$56,0,MATCH(CONCATENATE($J157,M$6),'Model Performance Data'!$O$6:$DY$6,0)),'Model Performance Data'!$B$8:$B$56,$C157,'Model Performance Data'!$C$8:$C$56,$D157))</f>
        <v>83</v>
      </c>
      <c r="N157" s="43">
        <f>IF(ISNA(SUMIFS(INDEX('Model Performance Data'!$O$8:$DY$56,0,MATCH(CONCATENATE($J157,N$6),'Model Performance Data'!$O$6:$DY$6,0)),'Model Performance Data'!$B$8:$B$56,$C157,'Model Performance Data'!$C$8:$C$56,$D157)),"-",SUMIFS(INDEX('Model Performance Data'!$O$8:$DY$56,0,MATCH(CONCATENATE($J157,N$6),'Model Performance Data'!$O$6:$DY$6,0)),'Model Performance Data'!$B$8:$B$56,$C157,'Model Performance Data'!$C$8:$C$56,$D157))</f>
        <v>100</v>
      </c>
      <c r="O157" s="154">
        <f>IF(ISNA(SUMIFS(INDEX('Model Performance Data'!$O$8:$DY$56,0,MATCH(CONCATENATE($J157,O$6),'Model Performance Data'!$O$6:$DY$6,0)),'Model Performance Data'!$B$8:$B$56,$C157,'Model Performance Data'!$C$8:$C$56,$D157)),"-",SUMIFS(INDEX('Model Performance Data'!$O$8:$DY$56,0,MATCH(CONCATENATE($J157,O$6),'Model Performance Data'!$O$6:$DY$6,0)),'Model Performance Data'!$B$8:$B$56,$C157,'Model Performance Data'!$C$8:$C$56,$D157))</f>
        <v>0.83</v>
      </c>
    </row>
    <row r="158" spans="2:15" x14ac:dyDescent="0.35">
      <c r="B158" s="37" t="s">
        <v>80</v>
      </c>
      <c r="C158" s="38" t="str">
        <f>IF(ISBLANK('Model Performance Data'!$B$14),"-",'Model Performance Data'!$B$14)</f>
        <v>Population Health</v>
      </c>
      <c r="D158" s="38" t="str">
        <f>IF(ISBLANK('Model Performance Data'!$C$14),"-",'Model Performance Data'!$C$14)</f>
        <v>Adult Access to Preventative/Ambulatory Health Services: Ages 65+</v>
      </c>
      <c r="E158" s="38" t="str">
        <f>IF(ISBLANK('Model Performance Data'!$D$14),"-",'Model Performance Data'!$D$14)</f>
        <v>Percentage</v>
      </c>
      <c r="F158" s="38" t="str">
        <f>IF(ISBLANK('Model Performance Data'!$E$14),"-",'Model Performance Data'!$E$14)</f>
        <v>Active</v>
      </c>
      <c r="G158" s="38" t="str">
        <f>IF(ISBLANK('Model Performance Data'!$F$14),"-",'Model Performance Data'!$F$14)</f>
        <v>-</v>
      </c>
      <c r="H158" s="38">
        <v>1</v>
      </c>
      <c r="I158" s="38">
        <v>1</v>
      </c>
      <c r="J158" s="38" t="str">
        <f t="shared" si="7"/>
        <v>11</v>
      </c>
      <c r="K158" s="38" t="str">
        <f>IF(ISBLANK('Model Performance Data'!$L$14),"-",'Model Performance Data'!$L$14)</f>
        <v>Annual</v>
      </c>
      <c r="L158" s="38" t="e">
        <f>IF(ISBLANK('Model Performance Data'!#REF!),"-",'Model Performance Data'!#REF!)</f>
        <v>#REF!</v>
      </c>
      <c r="M158" s="43">
        <f>IF(ISNA(SUMIFS(INDEX('Model Performance Data'!$O$8:$DY$56,0,MATCH(CONCATENATE($J158,M$6),'Model Performance Data'!$O$6:$DY$6,0)),'Model Performance Data'!$B$8:$B$56,$C158,'Model Performance Data'!$C$8:$C$56,$D158)),"-",SUMIFS(INDEX('Model Performance Data'!$O$8:$DY$56,0,MATCH(CONCATENATE($J158,M$6),'Model Performance Data'!$O$6:$DY$6,0)),'Model Performance Data'!$B$8:$B$56,$C158,'Model Performance Data'!$C$8:$C$56,$D158))</f>
        <v>0</v>
      </c>
      <c r="N158" s="43">
        <f>IF(ISNA(SUMIFS(INDEX('Model Performance Data'!$O$8:$DY$56,0,MATCH(CONCATENATE($J158,N$6),'Model Performance Data'!$O$6:$DY$6,0)),'Model Performance Data'!$B$8:$B$56,$C158,'Model Performance Data'!$C$8:$C$56,$D158)),"-",SUMIFS(INDEX('Model Performance Data'!$O$8:$DY$56,0,MATCH(CONCATENATE($J158,N$6),'Model Performance Data'!$O$6:$DY$6,0)),'Model Performance Data'!$B$8:$B$56,$C158,'Model Performance Data'!$C$8:$C$56,$D158))</f>
        <v>0</v>
      </c>
      <c r="O158" s="154">
        <f>IF(ISNA(SUMIFS(INDEX('Model Performance Data'!$O$8:$DY$56,0,MATCH(CONCATENATE($J158,O$6),'Model Performance Data'!$O$6:$DY$6,0)),'Model Performance Data'!$B$8:$B$56,$C158,'Model Performance Data'!$C$8:$C$56,$D158)),"-",SUMIFS(INDEX('Model Performance Data'!$O$8:$DY$56,0,MATCH(CONCATENATE($J158,O$6),'Model Performance Data'!$O$6:$DY$6,0)),'Model Performance Data'!$B$8:$B$56,$C158,'Model Performance Data'!$C$8:$C$56,$D158))</f>
        <v>0</v>
      </c>
    </row>
    <row r="159" spans="2:15" x14ac:dyDescent="0.35">
      <c r="B159" s="37" t="s">
        <v>80</v>
      </c>
      <c r="C159" s="38" t="str">
        <f>IF(ISBLANK('Model Performance Data'!$B$14),"-",'Model Performance Data'!$B$14)</f>
        <v>Population Health</v>
      </c>
      <c r="D159" s="38" t="str">
        <f>IF(ISBLANK('Model Performance Data'!$C$14),"-",'Model Performance Data'!$C$14)</f>
        <v>Adult Access to Preventative/Ambulatory Health Services: Ages 65+</v>
      </c>
      <c r="E159" s="38" t="str">
        <f>IF(ISBLANK('Model Performance Data'!$D$14),"-",'Model Performance Data'!$D$14)</f>
        <v>Percentage</v>
      </c>
      <c r="F159" s="38" t="str">
        <f>IF(ISBLANK('Model Performance Data'!$E$14),"-",'Model Performance Data'!$E$14)</f>
        <v>Active</v>
      </c>
      <c r="G159" s="38" t="str">
        <f>IF(ISBLANK('Model Performance Data'!$F$14),"-",'Model Performance Data'!$F$14)</f>
        <v>-</v>
      </c>
      <c r="H159" s="38">
        <v>1</v>
      </c>
      <c r="I159" s="38">
        <v>2</v>
      </c>
      <c r="J159" s="38" t="str">
        <f t="shared" si="7"/>
        <v>12</v>
      </c>
      <c r="K159" s="38" t="str">
        <f>IF(ISBLANK('Model Performance Data'!$L$14),"-",'Model Performance Data'!$L$14)</f>
        <v>Annual</v>
      </c>
      <c r="L159" s="38" t="e">
        <f>IF(ISBLANK('Model Performance Data'!#REF!),"-",'Model Performance Data'!#REF!)</f>
        <v>#REF!</v>
      </c>
      <c r="M159" s="43">
        <f>IF(ISNA(SUMIFS(INDEX('Model Performance Data'!$O$8:$DY$56,0,MATCH(CONCATENATE($J159,M$6),'Model Performance Data'!$O$6:$DY$6,0)),'Model Performance Data'!$B$8:$B$56,$C159,'Model Performance Data'!$C$8:$C$56,$D159)),"-",SUMIFS(INDEX('Model Performance Data'!$O$8:$DY$56,0,MATCH(CONCATENATE($J159,M$6),'Model Performance Data'!$O$6:$DY$6,0)),'Model Performance Data'!$B$8:$B$56,$C159,'Model Performance Data'!$C$8:$C$56,$D159))</f>
        <v>0</v>
      </c>
      <c r="N159" s="43">
        <f>IF(ISNA(SUMIFS(INDEX('Model Performance Data'!$O$8:$DY$56,0,MATCH(CONCATENATE($J159,N$6),'Model Performance Data'!$O$6:$DY$6,0)),'Model Performance Data'!$B$8:$B$56,$C159,'Model Performance Data'!$C$8:$C$56,$D159)),"-",SUMIFS(INDEX('Model Performance Data'!$O$8:$DY$56,0,MATCH(CONCATENATE($J159,N$6),'Model Performance Data'!$O$6:$DY$6,0)),'Model Performance Data'!$B$8:$B$56,$C159,'Model Performance Data'!$C$8:$C$56,$D159))</f>
        <v>0</v>
      </c>
      <c r="O159" s="154">
        <f>IF(ISNA(SUMIFS(INDEX('Model Performance Data'!$O$8:$DY$56,0,MATCH(CONCATENATE($J159,O$6),'Model Performance Data'!$O$6:$DY$6,0)),'Model Performance Data'!$B$8:$B$56,$C159,'Model Performance Data'!$C$8:$C$56,$D159)),"-",SUMIFS(INDEX('Model Performance Data'!$O$8:$DY$56,0,MATCH(CONCATENATE($J159,O$6),'Model Performance Data'!$O$6:$DY$6,0)),'Model Performance Data'!$B$8:$B$56,$C159,'Model Performance Data'!$C$8:$C$56,$D159))</f>
        <v>0</v>
      </c>
    </row>
    <row r="160" spans="2:15" x14ac:dyDescent="0.35">
      <c r="B160" s="37" t="s">
        <v>80</v>
      </c>
      <c r="C160" s="38" t="str">
        <f>IF(ISBLANK('Model Performance Data'!$B$14),"-",'Model Performance Data'!$B$14)</f>
        <v>Population Health</v>
      </c>
      <c r="D160" s="38" t="str">
        <f>IF(ISBLANK('Model Performance Data'!$C$14),"-",'Model Performance Data'!$C$14)</f>
        <v>Adult Access to Preventative/Ambulatory Health Services: Ages 65+</v>
      </c>
      <c r="E160" s="38" t="str">
        <f>IF(ISBLANK('Model Performance Data'!$D$14),"-",'Model Performance Data'!$D$14)</f>
        <v>Percentage</v>
      </c>
      <c r="F160" s="38" t="str">
        <f>IF(ISBLANK('Model Performance Data'!$E$14),"-",'Model Performance Data'!$E$14)</f>
        <v>Active</v>
      </c>
      <c r="G160" s="38" t="str">
        <f>IF(ISBLANK('Model Performance Data'!$F$14),"-",'Model Performance Data'!$F$14)</f>
        <v>-</v>
      </c>
      <c r="H160" s="38">
        <v>1</v>
      </c>
      <c r="I160" s="38">
        <v>3</v>
      </c>
      <c r="J160" s="38" t="str">
        <f t="shared" si="7"/>
        <v>13</v>
      </c>
      <c r="K160" s="38" t="str">
        <f>IF(ISBLANK('Model Performance Data'!$L$14),"-",'Model Performance Data'!$L$14)</f>
        <v>Annual</v>
      </c>
      <c r="L160" s="38" t="e">
        <f>IF(ISBLANK('Model Performance Data'!#REF!),"-",'Model Performance Data'!#REF!)</f>
        <v>#REF!</v>
      </c>
      <c r="M160" s="43">
        <f>IF(ISNA(SUMIFS(INDEX('Model Performance Data'!$O$8:$DY$56,0,MATCH(CONCATENATE($J160,M$6),'Model Performance Data'!$O$6:$DY$6,0)),'Model Performance Data'!$B$8:$B$56,$C160,'Model Performance Data'!$C$8:$C$56,$D160)),"-",SUMIFS(INDEX('Model Performance Data'!$O$8:$DY$56,0,MATCH(CONCATENATE($J160,M$6),'Model Performance Data'!$O$6:$DY$6,0)),'Model Performance Data'!$B$8:$B$56,$C160,'Model Performance Data'!$C$8:$C$56,$D160))</f>
        <v>0</v>
      </c>
      <c r="N160" s="43">
        <f>IF(ISNA(SUMIFS(INDEX('Model Performance Data'!$O$8:$DY$56,0,MATCH(CONCATENATE($J160,N$6),'Model Performance Data'!$O$6:$DY$6,0)),'Model Performance Data'!$B$8:$B$56,$C160,'Model Performance Data'!$C$8:$C$56,$D160)),"-",SUMIFS(INDEX('Model Performance Data'!$O$8:$DY$56,0,MATCH(CONCATENATE($J160,N$6),'Model Performance Data'!$O$6:$DY$6,0)),'Model Performance Data'!$B$8:$B$56,$C160,'Model Performance Data'!$C$8:$C$56,$D160))</f>
        <v>0</v>
      </c>
      <c r="O160" s="154">
        <f>IF(ISNA(SUMIFS(INDEX('Model Performance Data'!$O$8:$DY$56,0,MATCH(CONCATENATE($J160,O$6),'Model Performance Data'!$O$6:$DY$6,0)),'Model Performance Data'!$B$8:$B$56,$C160,'Model Performance Data'!$C$8:$C$56,$D160)),"-",SUMIFS(INDEX('Model Performance Data'!$O$8:$DY$56,0,MATCH(CONCATENATE($J160,O$6),'Model Performance Data'!$O$6:$DY$6,0)),'Model Performance Data'!$B$8:$B$56,$C160,'Model Performance Data'!$C$8:$C$56,$D160))</f>
        <v>0</v>
      </c>
    </row>
    <row r="161" spans="2:15" x14ac:dyDescent="0.35">
      <c r="B161" s="37" t="s">
        <v>80</v>
      </c>
      <c r="C161" s="38" t="str">
        <f>IF(ISBLANK('Model Performance Data'!$B$14),"-",'Model Performance Data'!$B$14)</f>
        <v>Population Health</v>
      </c>
      <c r="D161" s="38" t="str">
        <f>IF(ISBLANK('Model Performance Data'!$C$14),"-",'Model Performance Data'!$C$14)</f>
        <v>Adult Access to Preventative/Ambulatory Health Services: Ages 65+</v>
      </c>
      <c r="E161" s="38" t="str">
        <f>IF(ISBLANK('Model Performance Data'!$D$14),"-",'Model Performance Data'!$D$14)</f>
        <v>Percentage</v>
      </c>
      <c r="F161" s="38" t="str">
        <f>IF(ISBLANK('Model Performance Data'!$E$14),"-",'Model Performance Data'!$E$14)</f>
        <v>Active</v>
      </c>
      <c r="G161" s="38" t="str">
        <f>IF(ISBLANK('Model Performance Data'!$F$14),"-",'Model Performance Data'!$F$14)</f>
        <v>-</v>
      </c>
      <c r="H161" s="38">
        <v>1</v>
      </c>
      <c r="I161" s="38">
        <v>4</v>
      </c>
      <c r="J161" s="38" t="str">
        <f t="shared" si="7"/>
        <v>14</v>
      </c>
      <c r="K161" s="38" t="str">
        <f>IF(ISBLANK('Model Performance Data'!$L$14),"-",'Model Performance Data'!$L$14)</f>
        <v>Annual</v>
      </c>
      <c r="L161" s="38" t="e">
        <f>IF(ISBLANK('Model Performance Data'!#REF!),"-",'Model Performance Data'!#REF!)</f>
        <v>#REF!</v>
      </c>
      <c r="M161" s="43">
        <f>IF(ISNA(SUMIFS(INDEX('Model Performance Data'!$O$8:$DY$56,0,MATCH(CONCATENATE($J161,M$6),'Model Performance Data'!$O$6:$DY$6,0)),'Model Performance Data'!$B$8:$B$56,$C161,'Model Performance Data'!$C$8:$C$56,$D161)),"-",SUMIFS(INDEX('Model Performance Data'!$O$8:$DY$56,0,MATCH(CONCATENATE($J161,M$6),'Model Performance Data'!$O$6:$DY$6,0)),'Model Performance Data'!$B$8:$B$56,$C161,'Model Performance Data'!$C$8:$C$56,$D161))</f>
        <v>0</v>
      </c>
      <c r="N161" s="43">
        <f>IF(ISNA(SUMIFS(INDEX('Model Performance Data'!$O$8:$DY$56,0,MATCH(CONCATENATE($J161,N$6),'Model Performance Data'!$O$6:$DY$6,0)),'Model Performance Data'!$B$8:$B$56,$C161,'Model Performance Data'!$C$8:$C$56,$D161)),"-",SUMIFS(INDEX('Model Performance Data'!$O$8:$DY$56,0,MATCH(CONCATENATE($J161,N$6),'Model Performance Data'!$O$6:$DY$6,0)),'Model Performance Data'!$B$8:$B$56,$C161,'Model Performance Data'!$C$8:$C$56,$D161))</f>
        <v>0</v>
      </c>
      <c r="O161" s="154">
        <f>IF(ISNA(SUMIFS(INDEX('Model Performance Data'!$O$8:$DY$56,0,MATCH(CONCATENATE($J161,O$6),'Model Performance Data'!$O$6:$DY$6,0)),'Model Performance Data'!$B$8:$B$56,$C161,'Model Performance Data'!$C$8:$C$56,$D161)),"-",SUMIFS(INDEX('Model Performance Data'!$O$8:$DY$56,0,MATCH(CONCATENATE($J161,O$6),'Model Performance Data'!$O$6:$DY$6,0)),'Model Performance Data'!$B$8:$B$56,$C161,'Model Performance Data'!$C$8:$C$56,$D161))</f>
        <v>0</v>
      </c>
    </row>
    <row r="162" spans="2:15" x14ac:dyDescent="0.35">
      <c r="B162" s="37" t="s">
        <v>80</v>
      </c>
      <c r="C162" s="38" t="str">
        <f>IF(ISBLANK('Model Performance Data'!$B$14),"-",'Model Performance Data'!$B$14)</f>
        <v>Population Health</v>
      </c>
      <c r="D162" s="38" t="str">
        <f>IF(ISBLANK('Model Performance Data'!$C$14),"-",'Model Performance Data'!$C$14)</f>
        <v>Adult Access to Preventative/Ambulatory Health Services: Ages 65+</v>
      </c>
      <c r="E162" s="38" t="str">
        <f>IF(ISBLANK('Model Performance Data'!$D$14),"-",'Model Performance Data'!$D$14)</f>
        <v>Percentage</v>
      </c>
      <c r="F162" s="38" t="str">
        <f>IF(ISBLANK('Model Performance Data'!$E$14),"-",'Model Performance Data'!$E$14)</f>
        <v>Active</v>
      </c>
      <c r="G162" s="38" t="str">
        <f>IF(ISBLANK('Model Performance Data'!$F$14),"-",'Model Performance Data'!$F$14)</f>
        <v>-</v>
      </c>
      <c r="H162" s="38">
        <v>1</v>
      </c>
      <c r="I162" s="38">
        <v>5</v>
      </c>
      <c r="J162" s="38" t="str">
        <f t="shared" si="7"/>
        <v>15</v>
      </c>
      <c r="K162" s="38" t="str">
        <f>IF(ISBLANK('Model Performance Data'!$L$14),"-",'Model Performance Data'!$L$14)</f>
        <v>Annual</v>
      </c>
      <c r="L162" s="38" t="e">
        <f>IF(ISBLANK('Model Performance Data'!#REF!),"-",'Model Performance Data'!#REF!)</f>
        <v>#REF!</v>
      </c>
      <c r="M162" s="43">
        <f>IF(ISNA(SUMIFS(INDEX('Model Performance Data'!$O$8:$DY$56,0,MATCH(CONCATENATE($J162,M$6),'Model Performance Data'!$O$6:$DY$6,0)),'Model Performance Data'!$B$8:$B$56,$C162,'Model Performance Data'!$C$8:$C$56,$D162)),"-",SUMIFS(INDEX('Model Performance Data'!$O$8:$DY$56,0,MATCH(CONCATENATE($J162,M$6),'Model Performance Data'!$O$6:$DY$6,0)),'Model Performance Data'!$B$8:$B$56,$C162,'Model Performance Data'!$C$8:$C$56,$D162))</f>
        <v>84</v>
      </c>
      <c r="N162" s="43">
        <f>IF(ISNA(SUMIFS(INDEX('Model Performance Data'!$O$8:$DY$56,0,MATCH(CONCATENATE($J162,N$6),'Model Performance Data'!$O$6:$DY$6,0)),'Model Performance Data'!$B$8:$B$56,$C162,'Model Performance Data'!$C$8:$C$56,$D162)),"-",SUMIFS(INDEX('Model Performance Data'!$O$8:$DY$56,0,MATCH(CONCATENATE($J162,N$6),'Model Performance Data'!$O$6:$DY$6,0)),'Model Performance Data'!$B$8:$B$56,$C162,'Model Performance Data'!$C$8:$C$56,$D162))</f>
        <v>100</v>
      </c>
      <c r="O162" s="154">
        <f>IF(ISNA(SUMIFS(INDEX('Model Performance Data'!$O$8:$DY$56,0,MATCH(CONCATENATE($J162,O$6),'Model Performance Data'!$O$6:$DY$6,0)),'Model Performance Data'!$B$8:$B$56,$C162,'Model Performance Data'!$C$8:$C$56,$D162)),"-",SUMIFS(INDEX('Model Performance Data'!$O$8:$DY$56,0,MATCH(CONCATENATE($J162,O$6),'Model Performance Data'!$O$6:$DY$6,0)),'Model Performance Data'!$B$8:$B$56,$C162,'Model Performance Data'!$C$8:$C$56,$D162))</f>
        <v>0.84</v>
      </c>
    </row>
    <row r="163" spans="2:15" x14ac:dyDescent="0.35">
      <c r="B163" s="37" t="s">
        <v>80</v>
      </c>
      <c r="C163" s="38" t="str">
        <f>IF(ISBLANK('Model Performance Data'!$B$14),"-",'Model Performance Data'!$B$14)</f>
        <v>Population Health</v>
      </c>
      <c r="D163" s="38" t="str">
        <f>IF(ISBLANK('Model Performance Data'!$C$14),"-",'Model Performance Data'!$C$14)</f>
        <v>Adult Access to Preventative/Ambulatory Health Services: Ages 65+</v>
      </c>
      <c r="E163" s="38" t="str">
        <f>IF(ISBLANK('Model Performance Data'!$D$14),"-",'Model Performance Data'!$D$14)</f>
        <v>Percentage</v>
      </c>
      <c r="F163" s="38" t="str">
        <f>IF(ISBLANK('Model Performance Data'!$E$14),"-",'Model Performance Data'!$E$14)</f>
        <v>Active</v>
      </c>
      <c r="G163" s="38" t="str">
        <f>IF(ISBLANK('Model Performance Data'!$F$14),"-",'Model Performance Data'!$F$14)</f>
        <v>-</v>
      </c>
      <c r="H163" s="38">
        <v>1</v>
      </c>
      <c r="I163" s="38" t="s">
        <v>65</v>
      </c>
      <c r="J163" s="38" t="str">
        <f t="shared" si="7"/>
        <v>1Goal</v>
      </c>
      <c r="K163" s="38" t="str">
        <f>IF(ISBLANK('Model Performance Data'!$L$14),"-",'Model Performance Data'!$L$14)</f>
        <v>Annual</v>
      </c>
      <c r="L163" s="38" t="e">
        <f>IF(ISBLANK('Model Performance Data'!#REF!),"-",'Model Performance Data'!#REF!)</f>
        <v>#REF!</v>
      </c>
      <c r="M163" s="43" t="str">
        <f>IF(ISNA(SUMIFS(INDEX('Model Performance Data'!$O$8:$DY$56,0,MATCH(CONCATENATE($J163,M$6),'Model Performance Data'!$O$6:$DY$6,0)),'Model Performance Data'!$B$8:$B$56,$C163,'Model Performance Data'!$C$8:$C$56,$D163)),"-",SUMIFS(INDEX('Model Performance Data'!$O$8:$DY$56,0,MATCH(CONCATENATE($J163,M$6),'Model Performance Data'!$O$6:$DY$6,0)),'Model Performance Data'!$B$8:$B$56,$C163,'Model Performance Data'!$C$8:$C$56,$D163))</f>
        <v>-</v>
      </c>
      <c r="N163" s="43" t="str">
        <f>IF(ISNA(SUMIFS(INDEX('Model Performance Data'!$O$8:$DY$56,0,MATCH(CONCATENATE($J163,N$6),'Model Performance Data'!$O$6:$DY$6,0)),'Model Performance Data'!$B$8:$B$56,$C163,'Model Performance Data'!$C$8:$C$56,$D163)),"-",SUMIFS(INDEX('Model Performance Data'!$O$8:$DY$56,0,MATCH(CONCATENATE($J163,N$6),'Model Performance Data'!$O$6:$DY$6,0)),'Model Performance Data'!$B$8:$B$56,$C163,'Model Performance Data'!$C$8:$C$56,$D163))</f>
        <v>-</v>
      </c>
      <c r="O163" s="154">
        <f>IF(ISNA(SUMIFS(INDEX('Model Performance Data'!$O$8:$DY$56,0,MATCH(CONCATENATE($J163,O$6),'Model Performance Data'!$O$6:$DY$6,0)),'Model Performance Data'!$B$8:$B$56,$C163,'Model Performance Data'!$C$8:$C$56,$D163)),"-",SUMIFS(INDEX('Model Performance Data'!$O$8:$DY$56,0,MATCH(CONCATENATE($J163,O$6),'Model Performance Data'!$O$6:$DY$6,0)),'Model Performance Data'!$B$8:$B$56,$C163,'Model Performance Data'!$C$8:$C$56,$D163))</f>
        <v>0.94430000000000003</v>
      </c>
    </row>
    <row r="164" spans="2:15" x14ac:dyDescent="0.35">
      <c r="B164" s="37" t="s">
        <v>80</v>
      </c>
      <c r="C164" s="38" t="str">
        <f>IF(ISBLANK('Model Performance Data'!$B$14),"-",'Model Performance Data'!$B$14)</f>
        <v>Population Health</v>
      </c>
      <c r="D164" s="38" t="str">
        <f>IF(ISBLANK('Model Performance Data'!$C$14),"-",'Model Performance Data'!$C$14)</f>
        <v>Adult Access to Preventative/Ambulatory Health Services: Ages 65+</v>
      </c>
      <c r="E164" s="38" t="str">
        <f>IF(ISBLANK('Model Performance Data'!$D$14),"-",'Model Performance Data'!$D$14)</f>
        <v>Percentage</v>
      </c>
      <c r="F164" s="38" t="str">
        <f>IF(ISBLANK('Model Performance Data'!$E$14),"-",'Model Performance Data'!$E$14)</f>
        <v>Active</v>
      </c>
      <c r="G164" s="38" t="str">
        <f>IF(ISBLANK('Model Performance Data'!$F$14),"-",'Model Performance Data'!$F$14)</f>
        <v>-</v>
      </c>
      <c r="H164" s="38">
        <v>2</v>
      </c>
      <c r="I164" s="38">
        <v>1</v>
      </c>
      <c r="J164" s="38" t="str">
        <f t="shared" si="7"/>
        <v>21</v>
      </c>
      <c r="K164" s="38" t="str">
        <f>IF(ISBLANK('Model Performance Data'!$L$14),"-",'Model Performance Data'!$L$14)</f>
        <v>Annual</v>
      </c>
      <c r="L164" s="38" t="e">
        <f>IF(ISBLANK('Model Performance Data'!#REF!),"-",'Model Performance Data'!#REF!)</f>
        <v>#REF!</v>
      </c>
      <c r="M164" s="43">
        <f>IF(ISNA(SUMIFS(INDEX('Model Performance Data'!$O$8:$DY$56,0,MATCH(CONCATENATE($J164,M$6),'Model Performance Data'!$O$6:$DY$6,0)),'Model Performance Data'!$B$8:$B$56,$C164,'Model Performance Data'!$C$8:$C$56,$D164)),"-",SUMIFS(INDEX('Model Performance Data'!$O$8:$DY$56,0,MATCH(CONCATENATE($J164,M$6),'Model Performance Data'!$O$6:$DY$6,0)),'Model Performance Data'!$B$8:$B$56,$C164,'Model Performance Data'!$C$8:$C$56,$D164))</f>
        <v>0</v>
      </c>
      <c r="N164" s="43">
        <f>IF(ISNA(SUMIFS(INDEX('Model Performance Data'!$O$8:$DY$56,0,MATCH(CONCATENATE($J164,N$6),'Model Performance Data'!$O$6:$DY$6,0)),'Model Performance Data'!$B$8:$B$56,$C164,'Model Performance Data'!$C$8:$C$56,$D164)),"-",SUMIFS(INDEX('Model Performance Data'!$O$8:$DY$56,0,MATCH(CONCATENATE($J164,N$6),'Model Performance Data'!$O$6:$DY$6,0)),'Model Performance Data'!$B$8:$B$56,$C164,'Model Performance Data'!$C$8:$C$56,$D164))</f>
        <v>0</v>
      </c>
      <c r="O164" s="154">
        <f>IF(ISNA(SUMIFS(INDEX('Model Performance Data'!$O$8:$DY$56,0,MATCH(CONCATENATE($J164,O$6),'Model Performance Data'!$O$6:$DY$6,0)),'Model Performance Data'!$B$8:$B$56,$C164,'Model Performance Data'!$C$8:$C$56,$D164)),"-",SUMIFS(INDEX('Model Performance Data'!$O$8:$DY$56,0,MATCH(CONCATENATE($J164,O$6),'Model Performance Data'!$O$6:$DY$6,0)),'Model Performance Data'!$B$8:$B$56,$C164,'Model Performance Data'!$C$8:$C$56,$D164))</f>
        <v>0</v>
      </c>
    </row>
    <row r="165" spans="2:15" x14ac:dyDescent="0.35">
      <c r="B165" s="37" t="s">
        <v>80</v>
      </c>
      <c r="C165" s="38" t="str">
        <f>IF(ISBLANK('Model Performance Data'!$B$14),"-",'Model Performance Data'!$B$14)</f>
        <v>Population Health</v>
      </c>
      <c r="D165" s="38" t="str">
        <f>IF(ISBLANK('Model Performance Data'!$C$14),"-",'Model Performance Data'!$C$14)</f>
        <v>Adult Access to Preventative/Ambulatory Health Services: Ages 65+</v>
      </c>
      <c r="E165" s="38" t="str">
        <f>IF(ISBLANK('Model Performance Data'!$D$14),"-",'Model Performance Data'!$D$14)</f>
        <v>Percentage</v>
      </c>
      <c r="F165" s="38" t="str">
        <f>IF(ISBLANK('Model Performance Data'!$E$14),"-",'Model Performance Data'!$E$14)</f>
        <v>Active</v>
      </c>
      <c r="G165" s="38" t="str">
        <f>IF(ISBLANK('Model Performance Data'!$F$14),"-",'Model Performance Data'!$F$14)</f>
        <v>-</v>
      </c>
      <c r="H165" s="38">
        <v>2</v>
      </c>
      <c r="I165" s="38">
        <v>2</v>
      </c>
      <c r="J165" s="38" t="str">
        <f t="shared" si="7"/>
        <v>22</v>
      </c>
      <c r="K165" s="38" t="str">
        <f>IF(ISBLANK('Model Performance Data'!$L$14),"-",'Model Performance Data'!$L$14)</f>
        <v>Annual</v>
      </c>
      <c r="L165" s="38" t="e">
        <f>IF(ISBLANK('Model Performance Data'!#REF!),"-",'Model Performance Data'!#REF!)</f>
        <v>#REF!</v>
      </c>
      <c r="M165" s="43">
        <f>IF(ISNA(SUMIFS(INDEX('Model Performance Data'!$O$8:$DY$56,0,MATCH(CONCATENATE($J165,M$6),'Model Performance Data'!$O$6:$DY$6,0)),'Model Performance Data'!$B$8:$B$56,$C165,'Model Performance Data'!$C$8:$C$56,$D165)),"-",SUMIFS(INDEX('Model Performance Data'!$O$8:$DY$56,0,MATCH(CONCATENATE($J165,M$6),'Model Performance Data'!$O$6:$DY$6,0)),'Model Performance Data'!$B$8:$B$56,$C165,'Model Performance Data'!$C$8:$C$56,$D165))</f>
        <v>0</v>
      </c>
      <c r="N165" s="43">
        <f>IF(ISNA(SUMIFS(INDEX('Model Performance Data'!$O$8:$DY$56,0,MATCH(CONCATENATE($J165,N$6),'Model Performance Data'!$O$6:$DY$6,0)),'Model Performance Data'!$B$8:$B$56,$C165,'Model Performance Data'!$C$8:$C$56,$D165)),"-",SUMIFS(INDEX('Model Performance Data'!$O$8:$DY$56,0,MATCH(CONCATENATE($J165,N$6),'Model Performance Data'!$O$6:$DY$6,0)),'Model Performance Data'!$B$8:$B$56,$C165,'Model Performance Data'!$C$8:$C$56,$D165))</f>
        <v>0</v>
      </c>
      <c r="O165" s="154">
        <f>IF(ISNA(SUMIFS(INDEX('Model Performance Data'!$O$8:$DY$56,0,MATCH(CONCATENATE($J165,O$6),'Model Performance Data'!$O$6:$DY$6,0)),'Model Performance Data'!$B$8:$B$56,$C165,'Model Performance Data'!$C$8:$C$56,$D165)),"-",SUMIFS(INDEX('Model Performance Data'!$O$8:$DY$56,0,MATCH(CONCATENATE($J165,O$6),'Model Performance Data'!$O$6:$DY$6,0)),'Model Performance Data'!$B$8:$B$56,$C165,'Model Performance Data'!$C$8:$C$56,$D165))</f>
        <v>0</v>
      </c>
    </row>
    <row r="166" spans="2:15" x14ac:dyDescent="0.35">
      <c r="B166" s="37" t="s">
        <v>80</v>
      </c>
      <c r="C166" s="38" t="str">
        <f>IF(ISBLANK('Model Performance Data'!$B$14),"-",'Model Performance Data'!$B$14)</f>
        <v>Population Health</v>
      </c>
      <c r="D166" s="38" t="str">
        <f>IF(ISBLANK('Model Performance Data'!$C$14),"-",'Model Performance Data'!$C$14)</f>
        <v>Adult Access to Preventative/Ambulatory Health Services: Ages 65+</v>
      </c>
      <c r="E166" s="38" t="str">
        <f>IF(ISBLANK('Model Performance Data'!$D$14),"-",'Model Performance Data'!$D$14)</f>
        <v>Percentage</v>
      </c>
      <c r="F166" s="38" t="str">
        <f>IF(ISBLANK('Model Performance Data'!$E$14),"-",'Model Performance Data'!$E$14)</f>
        <v>Active</v>
      </c>
      <c r="G166" s="38" t="str">
        <f>IF(ISBLANK('Model Performance Data'!$F$14),"-",'Model Performance Data'!$F$14)</f>
        <v>-</v>
      </c>
      <c r="H166" s="38">
        <v>2</v>
      </c>
      <c r="I166" s="38">
        <v>3</v>
      </c>
      <c r="J166" s="38" t="str">
        <f t="shared" si="7"/>
        <v>23</v>
      </c>
      <c r="K166" s="38" t="str">
        <f>IF(ISBLANK('Model Performance Data'!$L$14),"-",'Model Performance Data'!$L$14)</f>
        <v>Annual</v>
      </c>
      <c r="L166" s="38" t="e">
        <f>IF(ISBLANK('Model Performance Data'!#REF!),"-",'Model Performance Data'!#REF!)</f>
        <v>#REF!</v>
      </c>
      <c r="M166" s="43">
        <f>IF(ISNA(SUMIFS(INDEX('Model Performance Data'!$O$8:$DY$56,0,MATCH(CONCATENATE($J166,M$6),'Model Performance Data'!$O$6:$DY$6,0)),'Model Performance Data'!$B$8:$B$56,$C166,'Model Performance Data'!$C$8:$C$56,$D166)),"-",SUMIFS(INDEX('Model Performance Data'!$O$8:$DY$56,0,MATCH(CONCATENATE($J166,M$6),'Model Performance Data'!$O$6:$DY$6,0)),'Model Performance Data'!$B$8:$B$56,$C166,'Model Performance Data'!$C$8:$C$56,$D166))</f>
        <v>0</v>
      </c>
      <c r="N166" s="43">
        <f>IF(ISNA(SUMIFS(INDEX('Model Performance Data'!$O$8:$DY$56,0,MATCH(CONCATENATE($J166,N$6),'Model Performance Data'!$O$6:$DY$6,0)),'Model Performance Data'!$B$8:$B$56,$C166,'Model Performance Data'!$C$8:$C$56,$D166)),"-",SUMIFS(INDEX('Model Performance Data'!$O$8:$DY$56,0,MATCH(CONCATENATE($J166,N$6),'Model Performance Data'!$O$6:$DY$6,0)),'Model Performance Data'!$B$8:$B$56,$C166,'Model Performance Data'!$C$8:$C$56,$D166))</f>
        <v>0</v>
      </c>
      <c r="O166" s="154">
        <f>IF(ISNA(SUMIFS(INDEX('Model Performance Data'!$O$8:$DY$56,0,MATCH(CONCATENATE($J166,O$6),'Model Performance Data'!$O$6:$DY$6,0)),'Model Performance Data'!$B$8:$B$56,$C166,'Model Performance Data'!$C$8:$C$56,$D166)),"-",SUMIFS(INDEX('Model Performance Data'!$O$8:$DY$56,0,MATCH(CONCATENATE($J166,O$6),'Model Performance Data'!$O$6:$DY$6,0)),'Model Performance Data'!$B$8:$B$56,$C166,'Model Performance Data'!$C$8:$C$56,$D166))</f>
        <v>0</v>
      </c>
    </row>
    <row r="167" spans="2:15" x14ac:dyDescent="0.35">
      <c r="B167" s="37" t="s">
        <v>80</v>
      </c>
      <c r="C167" s="38" t="str">
        <f>IF(ISBLANK('Model Performance Data'!$B$14),"-",'Model Performance Data'!$B$14)</f>
        <v>Population Health</v>
      </c>
      <c r="D167" s="38" t="str">
        <f>IF(ISBLANK('Model Performance Data'!$C$14),"-",'Model Performance Data'!$C$14)</f>
        <v>Adult Access to Preventative/Ambulatory Health Services: Ages 65+</v>
      </c>
      <c r="E167" s="38" t="str">
        <f>IF(ISBLANK('Model Performance Data'!$D$14),"-",'Model Performance Data'!$D$14)</f>
        <v>Percentage</v>
      </c>
      <c r="F167" s="38" t="str">
        <f>IF(ISBLANK('Model Performance Data'!$E$14),"-",'Model Performance Data'!$E$14)</f>
        <v>Active</v>
      </c>
      <c r="G167" s="38" t="str">
        <f>IF(ISBLANK('Model Performance Data'!$F$14),"-",'Model Performance Data'!$F$14)</f>
        <v>-</v>
      </c>
      <c r="H167" s="38">
        <v>2</v>
      </c>
      <c r="I167" s="38">
        <v>4</v>
      </c>
      <c r="J167" s="38" t="str">
        <f t="shared" si="7"/>
        <v>24</v>
      </c>
      <c r="K167" s="38" t="str">
        <f>IF(ISBLANK('Model Performance Data'!$L$14),"-",'Model Performance Data'!$L$14)</f>
        <v>Annual</v>
      </c>
      <c r="L167" s="38" t="e">
        <f>IF(ISBLANK('Model Performance Data'!#REF!),"-",'Model Performance Data'!#REF!)</f>
        <v>#REF!</v>
      </c>
      <c r="M167" s="43">
        <f>IF(ISNA(SUMIFS(INDEX('Model Performance Data'!$O$8:$DY$56,0,MATCH(CONCATENATE($J167,M$6),'Model Performance Data'!$O$6:$DY$6,0)),'Model Performance Data'!$B$8:$B$56,$C167,'Model Performance Data'!$C$8:$C$56,$D167)),"-",SUMIFS(INDEX('Model Performance Data'!$O$8:$DY$56,0,MATCH(CONCATENATE($J167,M$6),'Model Performance Data'!$O$6:$DY$6,0)),'Model Performance Data'!$B$8:$B$56,$C167,'Model Performance Data'!$C$8:$C$56,$D167))</f>
        <v>0</v>
      </c>
      <c r="N167" s="43">
        <f>IF(ISNA(SUMIFS(INDEX('Model Performance Data'!$O$8:$DY$56,0,MATCH(CONCATENATE($J167,N$6),'Model Performance Data'!$O$6:$DY$6,0)),'Model Performance Data'!$B$8:$B$56,$C167,'Model Performance Data'!$C$8:$C$56,$D167)),"-",SUMIFS(INDEX('Model Performance Data'!$O$8:$DY$56,0,MATCH(CONCATENATE($J167,N$6),'Model Performance Data'!$O$6:$DY$6,0)),'Model Performance Data'!$B$8:$B$56,$C167,'Model Performance Data'!$C$8:$C$56,$D167))</f>
        <v>0</v>
      </c>
      <c r="O167" s="154">
        <f>IF(ISNA(SUMIFS(INDEX('Model Performance Data'!$O$8:$DY$56,0,MATCH(CONCATENATE($J167,O$6),'Model Performance Data'!$O$6:$DY$6,0)),'Model Performance Data'!$B$8:$B$56,$C167,'Model Performance Data'!$C$8:$C$56,$D167)),"-",SUMIFS(INDEX('Model Performance Data'!$O$8:$DY$56,0,MATCH(CONCATENATE($J167,O$6),'Model Performance Data'!$O$6:$DY$6,0)),'Model Performance Data'!$B$8:$B$56,$C167,'Model Performance Data'!$C$8:$C$56,$D167))</f>
        <v>0</v>
      </c>
    </row>
    <row r="168" spans="2:15" x14ac:dyDescent="0.35">
      <c r="B168" s="37" t="s">
        <v>80</v>
      </c>
      <c r="C168" s="38" t="str">
        <f>IF(ISBLANK('Model Performance Data'!$B$14),"-",'Model Performance Data'!$B$14)</f>
        <v>Population Health</v>
      </c>
      <c r="D168" s="38" t="str">
        <f>IF(ISBLANK('Model Performance Data'!$C$14),"-",'Model Performance Data'!$C$14)</f>
        <v>Adult Access to Preventative/Ambulatory Health Services: Ages 65+</v>
      </c>
      <c r="E168" s="38" t="str">
        <f>IF(ISBLANK('Model Performance Data'!$D$14),"-",'Model Performance Data'!$D$14)</f>
        <v>Percentage</v>
      </c>
      <c r="F168" s="38" t="str">
        <f>IF(ISBLANK('Model Performance Data'!$E$14),"-",'Model Performance Data'!$E$14)</f>
        <v>Active</v>
      </c>
      <c r="G168" s="38" t="str">
        <f>IF(ISBLANK('Model Performance Data'!$F$14),"-",'Model Performance Data'!$F$14)</f>
        <v>-</v>
      </c>
      <c r="H168" s="38">
        <v>2</v>
      </c>
      <c r="I168" s="38">
        <v>5</v>
      </c>
      <c r="J168" s="38" t="str">
        <f t="shared" si="7"/>
        <v>25</v>
      </c>
      <c r="K168" s="38" t="str">
        <f>IF(ISBLANK('Model Performance Data'!$L$14),"-",'Model Performance Data'!$L$14)</f>
        <v>Annual</v>
      </c>
      <c r="L168" s="38" t="e">
        <f>IF(ISBLANK('Model Performance Data'!#REF!),"-",'Model Performance Data'!#REF!)</f>
        <v>#REF!</v>
      </c>
      <c r="M168" s="43">
        <f>IF(ISNA(SUMIFS(INDEX('Model Performance Data'!$O$8:$DY$56,0,MATCH(CONCATENATE($J168,M$6),'Model Performance Data'!$O$6:$DY$6,0)),'Model Performance Data'!$B$8:$B$56,$C168,'Model Performance Data'!$C$8:$C$56,$D168)),"-",SUMIFS(INDEX('Model Performance Data'!$O$8:$DY$56,0,MATCH(CONCATENATE($J168,M$6),'Model Performance Data'!$O$6:$DY$6,0)),'Model Performance Data'!$B$8:$B$56,$C168,'Model Performance Data'!$C$8:$C$56,$D168))</f>
        <v>0</v>
      </c>
      <c r="N168" s="43">
        <f>IF(ISNA(SUMIFS(INDEX('Model Performance Data'!$O$8:$DY$56,0,MATCH(CONCATENATE($J168,N$6),'Model Performance Data'!$O$6:$DY$6,0)),'Model Performance Data'!$B$8:$B$56,$C168,'Model Performance Data'!$C$8:$C$56,$D168)),"-",SUMIFS(INDEX('Model Performance Data'!$O$8:$DY$56,0,MATCH(CONCATENATE($J168,N$6),'Model Performance Data'!$O$6:$DY$6,0)),'Model Performance Data'!$B$8:$B$56,$C168,'Model Performance Data'!$C$8:$C$56,$D168))</f>
        <v>0</v>
      </c>
      <c r="O168" s="154">
        <f>IF(ISNA(SUMIFS(INDEX('Model Performance Data'!$O$8:$DY$56,0,MATCH(CONCATENATE($J168,O$6),'Model Performance Data'!$O$6:$DY$6,0)),'Model Performance Data'!$B$8:$B$56,$C168,'Model Performance Data'!$C$8:$C$56,$D168)),"-",SUMIFS(INDEX('Model Performance Data'!$O$8:$DY$56,0,MATCH(CONCATENATE($J168,O$6),'Model Performance Data'!$O$6:$DY$6,0)),'Model Performance Data'!$B$8:$B$56,$C168,'Model Performance Data'!$C$8:$C$56,$D168))</f>
        <v>0</v>
      </c>
    </row>
    <row r="169" spans="2:15" x14ac:dyDescent="0.35">
      <c r="B169" s="37" t="s">
        <v>80</v>
      </c>
      <c r="C169" s="38" t="str">
        <f>IF(ISBLANK('Model Performance Data'!$B$14),"-",'Model Performance Data'!$B$14)</f>
        <v>Population Health</v>
      </c>
      <c r="D169" s="38" t="str">
        <f>IF(ISBLANK('Model Performance Data'!$C$14),"-",'Model Performance Data'!$C$14)</f>
        <v>Adult Access to Preventative/Ambulatory Health Services: Ages 65+</v>
      </c>
      <c r="E169" s="38" t="str">
        <f>IF(ISBLANK('Model Performance Data'!$D$14),"-",'Model Performance Data'!$D$14)</f>
        <v>Percentage</v>
      </c>
      <c r="F169" s="38" t="str">
        <f>IF(ISBLANK('Model Performance Data'!$E$14),"-",'Model Performance Data'!$E$14)</f>
        <v>Active</v>
      </c>
      <c r="G169" s="38" t="str">
        <f>IF(ISBLANK('Model Performance Data'!$F$14),"-",'Model Performance Data'!$F$14)</f>
        <v>-</v>
      </c>
      <c r="H169" s="38">
        <v>2</v>
      </c>
      <c r="I169" s="38" t="s">
        <v>65</v>
      </c>
      <c r="J169" s="38" t="str">
        <f t="shared" si="7"/>
        <v>2Goal</v>
      </c>
      <c r="K169" s="38" t="str">
        <f>IF(ISBLANK('Model Performance Data'!$L$14),"-",'Model Performance Data'!$L$14)</f>
        <v>Annual</v>
      </c>
      <c r="L169" s="38" t="e">
        <f>IF(ISBLANK('Model Performance Data'!#REF!),"-",'Model Performance Data'!#REF!)</f>
        <v>#REF!</v>
      </c>
      <c r="M169" s="43" t="str">
        <f>IF(ISNA(SUMIFS(INDEX('Model Performance Data'!$O$8:$DY$56,0,MATCH(CONCATENATE($J169,M$6),'Model Performance Data'!$O$6:$DY$6,0)),'Model Performance Data'!$B$8:$B$56,$C169,'Model Performance Data'!$C$8:$C$56,$D169)),"-",SUMIFS(INDEX('Model Performance Data'!$O$8:$DY$56,0,MATCH(CONCATENATE($J169,M$6),'Model Performance Data'!$O$6:$DY$6,0)),'Model Performance Data'!$B$8:$B$56,$C169,'Model Performance Data'!$C$8:$C$56,$D169))</f>
        <v>-</v>
      </c>
      <c r="N169" s="43" t="str">
        <f>IF(ISNA(SUMIFS(INDEX('Model Performance Data'!$O$8:$DY$56,0,MATCH(CONCATENATE($J169,N$6),'Model Performance Data'!$O$6:$DY$6,0)),'Model Performance Data'!$B$8:$B$56,$C169,'Model Performance Data'!$C$8:$C$56,$D169)),"-",SUMIFS(INDEX('Model Performance Data'!$O$8:$DY$56,0,MATCH(CONCATENATE($J169,N$6),'Model Performance Data'!$O$6:$DY$6,0)),'Model Performance Data'!$B$8:$B$56,$C169,'Model Performance Data'!$C$8:$C$56,$D169))</f>
        <v>-</v>
      </c>
      <c r="O169" s="154">
        <f>IF(ISNA(SUMIFS(INDEX('Model Performance Data'!$O$8:$DY$56,0,MATCH(CONCATENATE($J169,O$6),'Model Performance Data'!$O$6:$DY$6,0)),'Model Performance Data'!$B$8:$B$56,$C169,'Model Performance Data'!$C$8:$C$56,$D169)),"-",SUMIFS(INDEX('Model Performance Data'!$O$8:$DY$56,0,MATCH(CONCATENATE($J169,O$6),'Model Performance Data'!$O$6:$DY$6,0)),'Model Performance Data'!$B$8:$B$56,$C169,'Model Performance Data'!$C$8:$C$56,$D169))</f>
        <v>0</v>
      </c>
    </row>
    <row r="170" spans="2:15" x14ac:dyDescent="0.35">
      <c r="B170" s="37" t="s">
        <v>80</v>
      </c>
      <c r="C170" s="38" t="str">
        <f>IF(ISBLANK('Model Performance Data'!$B$14),"-",'Model Performance Data'!$B$14)</f>
        <v>Population Health</v>
      </c>
      <c r="D170" s="38" t="str">
        <f>IF(ISBLANK('Model Performance Data'!$C$14),"-",'Model Performance Data'!$C$14)</f>
        <v>Adult Access to Preventative/Ambulatory Health Services: Ages 65+</v>
      </c>
      <c r="E170" s="38" t="str">
        <f>IF(ISBLANK('Model Performance Data'!$D$14),"-",'Model Performance Data'!$D$14)</f>
        <v>Percentage</v>
      </c>
      <c r="F170" s="38" t="str">
        <f>IF(ISBLANK('Model Performance Data'!$E$14),"-",'Model Performance Data'!$E$14)</f>
        <v>Active</v>
      </c>
      <c r="G170" s="38" t="str">
        <f>IF(ISBLANK('Model Performance Data'!$F$14),"-",'Model Performance Data'!$F$14)</f>
        <v>-</v>
      </c>
      <c r="H170" s="38">
        <v>3</v>
      </c>
      <c r="I170" s="38">
        <v>1</v>
      </c>
      <c r="J170" s="38" t="str">
        <f t="shared" si="7"/>
        <v>31</v>
      </c>
      <c r="K170" s="38" t="str">
        <f>IF(ISBLANK('Model Performance Data'!$L$14),"-",'Model Performance Data'!$L$14)</f>
        <v>Annual</v>
      </c>
      <c r="L170" s="38" t="e">
        <f>IF(ISBLANK('Model Performance Data'!#REF!),"-",'Model Performance Data'!#REF!)</f>
        <v>#REF!</v>
      </c>
      <c r="M170" s="43">
        <f>IF(ISNA(SUMIFS(INDEX('Model Performance Data'!$O$8:$DY$56,0,MATCH(CONCATENATE($J170,M$6),'Model Performance Data'!$O$6:$DY$6,0)),'Model Performance Data'!$B$8:$B$56,$C170,'Model Performance Data'!$C$8:$C$56,$D170)),"-",SUMIFS(INDEX('Model Performance Data'!$O$8:$DY$56,0,MATCH(CONCATENATE($J170,M$6),'Model Performance Data'!$O$6:$DY$6,0)),'Model Performance Data'!$B$8:$B$56,$C170,'Model Performance Data'!$C$8:$C$56,$D170))</f>
        <v>0</v>
      </c>
      <c r="N170" s="43">
        <f>IF(ISNA(SUMIFS(INDEX('Model Performance Data'!$O$8:$DY$56,0,MATCH(CONCATENATE($J170,N$6),'Model Performance Data'!$O$6:$DY$6,0)),'Model Performance Data'!$B$8:$B$56,$C170,'Model Performance Data'!$C$8:$C$56,$D170)),"-",SUMIFS(INDEX('Model Performance Data'!$O$8:$DY$56,0,MATCH(CONCATENATE($J170,N$6),'Model Performance Data'!$O$6:$DY$6,0)),'Model Performance Data'!$B$8:$B$56,$C170,'Model Performance Data'!$C$8:$C$56,$D170))</f>
        <v>0</v>
      </c>
      <c r="O170" s="154">
        <f>IF(ISNA(SUMIFS(INDEX('Model Performance Data'!$O$8:$DY$56,0,MATCH(CONCATENATE($J170,O$6),'Model Performance Data'!$O$6:$DY$6,0)),'Model Performance Data'!$B$8:$B$56,$C170,'Model Performance Data'!$C$8:$C$56,$D170)),"-",SUMIFS(INDEX('Model Performance Data'!$O$8:$DY$56,0,MATCH(CONCATENATE($J170,O$6),'Model Performance Data'!$O$6:$DY$6,0)),'Model Performance Data'!$B$8:$B$56,$C170,'Model Performance Data'!$C$8:$C$56,$D170))</f>
        <v>0</v>
      </c>
    </row>
    <row r="171" spans="2:15" x14ac:dyDescent="0.35">
      <c r="B171" s="37" t="s">
        <v>80</v>
      </c>
      <c r="C171" s="38" t="str">
        <f>IF(ISBLANK('Model Performance Data'!$B$14),"-",'Model Performance Data'!$B$14)</f>
        <v>Population Health</v>
      </c>
      <c r="D171" s="38" t="str">
        <f>IF(ISBLANK('Model Performance Data'!$C$14),"-",'Model Performance Data'!$C$14)</f>
        <v>Adult Access to Preventative/Ambulatory Health Services: Ages 65+</v>
      </c>
      <c r="E171" s="38" t="str">
        <f>IF(ISBLANK('Model Performance Data'!$D$14),"-",'Model Performance Data'!$D$14)</f>
        <v>Percentage</v>
      </c>
      <c r="F171" s="38" t="str">
        <f>IF(ISBLANK('Model Performance Data'!$E$14),"-",'Model Performance Data'!$E$14)</f>
        <v>Active</v>
      </c>
      <c r="G171" s="38" t="str">
        <f>IF(ISBLANK('Model Performance Data'!$F$14),"-",'Model Performance Data'!$F$14)</f>
        <v>-</v>
      </c>
      <c r="H171" s="38">
        <v>3</v>
      </c>
      <c r="I171" s="38">
        <v>2</v>
      </c>
      <c r="J171" s="38" t="str">
        <f t="shared" si="7"/>
        <v>32</v>
      </c>
      <c r="K171" s="38" t="str">
        <f>IF(ISBLANK('Model Performance Data'!$L$14),"-",'Model Performance Data'!$L$14)</f>
        <v>Annual</v>
      </c>
      <c r="L171" s="38" t="e">
        <f>IF(ISBLANK('Model Performance Data'!#REF!),"-",'Model Performance Data'!#REF!)</f>
        <v>#REF!</v>
      </c>
      <c r="M171" s="43">
        <f>IF(ISNA(SUMIFS(INDEX('Model Performance Data'!$O$8:$DY$56,0,MATCH(CONCATENATE($J171,M$6),'Model Performance Data'!$O$6:$DY$6,0)),'Model Performance Data'!$B$8:$B$56,$C171,'Model Performance Data'!$C$8:$C$56,$D171)),"-",SUMIFS(INDEX('Model Performance Data'!$O$8:$DY$56,0,MATCH(CONCATENATE($J171,M$6),'Model Performance Data'!$O$6:$DY$6,0)),'Model Performance Data'!$B$8:$B$56,$C171,'Model Performance Data'!$C$8:$C$56,$D171))</f>
        <v>0</v>
      </c>
      <c r="N171" s="43">
        <f>IF(ISNA(SUMIFS(INDEX('Model Performance Data'!$O$8:$DY$56,0,MATCH(CONCATENATE($J171,N$6),'Model Performance Data'!$O$6:$DY$6,0)),'Model Performance Data'!$B$8:$B$56,$C171,'Model Performance Data'!$C$8:$C$56,$D171)),"-",SUMIFS(INDEX('Model Performance Data'!$O$8:$DY$56,0,MATCH(CONCATENATE($J171,N$6),'Model Performance Data'!$O$6:$DY$6,0)),'Model Performance Data'!$B$8:$B$56,$C171,'Model Performance Data'!$C$8:$C$56,$D171))</f>
        <v>0</v>
      </c>
      <c r="O171" s="154">
        <f>IF(ISNA(SUMIFS(INDEX('Model Performance Data'!$O$8:$DY$56,0,MATCH(CONCATENATE($J171,O$6),'Model Performance Data'!$O$6:$DY$6,0)),'Model Performance Data'!$B$8:$B$56,$C171,'Model Performance Data'!$C$8:$C$56,$D171)),"-",SUMIFS(INDEX('Model Performance Data'!$O$8:$DY$56,0,MATCH(CONCATENATE($J171,O$6),'Model Performance Data'!$O$6:$DY$6,0)),'Model Performance Data'!$B$8:$B$56,$C171,'Model Performance Data'!$C$8:$C$56,$D171))</f>
        <v>0</v>
      </c>
    </row>
    <row r="172" spans="2:15" x14ac:dyDescent="0.35">
      <c r="B172" s="37" t="s">
        <v>80</v>
      </c>
      <c r="C172" s="38" t="str">
        <f>IF(ISBLANK('Model Performance Data'!$B$14),"-",'Model Performance Data'!$B$14)</f>
        <v>Population Health</v>
      </c>
      <c r="D172" s="38" t="str">
        <f>IF(ISBLANK('Model Performance Data'!$C$14),"-",'Model Performance Data'!$C$14)</f>
        <v>Adult Access to Preventative/Ambulatory Health Services: Ages 65+</v>
      </c>
      <c r="E172" s="38" t="str">
        <f>IF(ISBLANK('Model Performance Data'!$D$14),"-",'Model Performance Data'!$D$14)</f>
        <v>Percentage</v>
      </c>
      <c r="F172" s="38" t="str">
        <f>IF(ISBLANK('Model Performance Data'!$E$14),"-",'Model Performance Data'!$E$14)</f>
        <v>Active</v>
      </c>
      <c r="G172" s="38" t="str">
        <f>IF(ISBLANK('Model Performance Data'!$F$14),"-",'Model Performance Data'!$F$14)</f>
        <v>-</v>
      </c>
      <c r="H172" s="38">
        <v>3</v>
      </c>
      <c r="I172" s="38">
        <v>3</v>
      </c>
      <c r="J172" s="38" t="str">
        <f t="shared" si="7"/>
        <v>33</v>
      </c>
      <c r="K172" s="38" t="str">
        <f>IF(ISBLANK('Model Performance Data'!$L$14),"-",'Model Performance Data'!$L$14)</f>
        <v>Annual</v>
      </c>
      <c r="L172" s="38" t="e">
        <f>IF(ISBLANK('Model Performance Data'!#REF!),"-",'Model Performance Data'!#REF!)</f>
        <v>#REF!</v>
      </c>
      <c r="M172" s="43">
        <f>IF(ISNA(SUMIFS(INDEX('Model Performance Data'!$O$8:$DY$56,0,MATCH(CONCATENATE($J172,M$6),'Model Performance Data'!$O$6:$DY$6,0)),'Model Performance Data'!$B$8:$B$56,$C172,'Model Performance Data'!$C$8:$C$56,$D172)),"-",SUMIFS(INDEX('Model Performance Data'!$O$8:$DY$56,0,MATCH(CONCATENATE($J172,M$6),'Model Performance Data'!$O$6:$DY$6,0)),'Model Performance Data'!$B$8:$B$56,$C172,'Model Performance Data'!$C$8:$C$56,$D172))</f>
        <v>0</v>
      </c>
      <c r="N172" s="43">
        <f>IF(ISNA(SUMIFS(INDEX('Model Performance Data'!$O$8:$DY$56,0,MATCH(CONCATENATE($J172,N$6),'Model Performance Data'!$O$6:$DY$6,0)),'Model Performance Data'!$B$8:$B$56,$C172,'Model Performance Data'!$C$8:$C$56,$D172)),"-",SUMIFS(INDEX('Model Performance Data'!$O$8:$DY$56,0,MATCH(CONCATENATE($J172,N$6),'Model Performance Data'!$O$6:$DY$6,0)),'Model Performance Data'!$B$8:$B$56,$C172,'Model Performance Data'!$C$8:$C$56,$D172))</f>
        <v>0</v>
      </c>
      <c r="O172" s="154">
        <f>IF(ISNA(SUMIFS(INDEX('Model Performance Data'!$O$8:$DY$56,0,MATCH(CONCATENATE($J172,O$6),'Model Performance Data'!$O$6:$DY$6,0)),'Model Performance Data'!$B$8:$B$56,$C172,'Model Performance Data'!$C$8:$C$56,$D172)),"-",SUMIFS(INDEX('Model Performance Data'!$O$8:$DY$56,0,MATCH(CONCATENATE($J172,O$6),'Model Performance Data'!$O$6:$DY$6,0)),'Model Performance Data'!$B$8:$B$56,$C172,'Model Performance Data'!$C$8:$C$56,$D172))</f>
        <v>0</v>
      </c>
    </row>
    <row r="173" spans="2:15" x14ac:dyDescent="0.35">
      <c r="B173" s="37" t="s">
        <v>80</v>
      </c>
      <c r="C173" s="38" t="str">
        <f>IF(ISBLANK('Model Performance Data'!$B$14),"-",'Model Performance Data'!$B$14)</f>
        <v>Population Health</v>
      </c>
      <c r="D173" s="38" t="str">
        <f>IF(ISBLANK('Model Performance Data'!$C$14),"-",'Model Performance Data'!$C$14)</f>
        <v>Adult Access to Preventative/Ambulatory Health Services: Ages 65+</v>
      </c>
      <c r="E173" s="38" t="str">
        <f>IF(ISBLANK('Model Performance Data'!$D$14),"-",'Model Performance Data'!$D$14)</f>
        <v>Percentage</v>
      </c>
      <c r="F173" s="38" t="str">
        <f>IF(ISBLANK('Model Performance Data'!$E$14),"-",'Model Performance Data'!$E$14)</f>
        <v>Active</v>
      </c>
      <c r="G173" s="38" t="str">
        <f>IF(ISBLANK('Model Performance Data'!$F$14),"-",'Model Performance Data'!$F$14)</f>
        <v>-</v>
      </c>
      <c r="H173" s="38">
        <v>3</v>
      </c>
      <c r="I173" s="38">
        <v>4</v>
      </c>
      <c r="J173" s="38" t="str">
        <f t="shared" si="7"/>
        <v>34</v>
      </c>
      <c r="K173" s="38" t="str">
        <f>IF(ISBLANK('Model Performance Data'!$L$14),"-",'Model Performance Data'!$L$14)</f>
        <v>Annual</v>
      </c>
      <c r="L173" s="38" t="e">
        <f>IF(ISBLANK('Model Performance Data'!#REF!),"-",'Model Performance Data'!#REF!)</f>
        <v>#REF!</v>
      </c>
      <c r="M173" s="43">
        <f>IF(ISNA(SUMIFS(INDEX('Model Performance Data'!$O$8:$DY$56,0,MATCH(CONCATENATE($J173,M$6),'Model Performance Data'!$O$6:$DY$6,0)),'Model Performance Data'!$B$8:$B$56,$C173,'Model Performance Data'!$C$8:$C$56,$D173)),"-",SUMIFS(INDEX('Model Performance Data'!$O$8:$DY$56,0,MATCH(CONCATENATE($J173,M$6),'Model Performance Data'!$O$6:$DY$6,0)),'Model Performance Data'!$B$8:$B$56,$C173,'Model Performance Data'!$C$8:$C$56,$D173))</f>
        <v>0</v>
      </c>
      <c r="N173" s="43">
        <f>IF(ISNA(SUMIFS(INDEX('Model Performance Data'!$O$8:$DY$56,0,MATCH(CONCATENATE($J173,N$6),'Model Performance Data'!$O$6:$DY$6,0)),'Model Performance Data'!$B$8:$B$56,$C173,'Model Performance Data'!$C$8:$C$56,$D173)),"-",SUMIFS(INDEX('Model Performance Data'!$O$8:$DY$56,0,MATCH(CONCATENATE($J173,N$6),'Model Performance Data'!$O$6:$DY$6,0)),'Model Performance Data'!$B$8:$B$56,$C173,'Model Performance Data'!$C$8:$C$56,$D173))</f>
        <v>0</v>
      </c>
      <c r="O173" s="154">
        <f>IF(ISNA(SUMIFS(INDEX('Model Performance Data'!$O$8:$DY$56,0,MATCH(CONCATENATE($J173,O$6),'Model Performance Data'!$O$6:$DY$6,0)),'Model Performance Data'!$B$8:$B$56,$C173,'Model Performance Data'!$C$8:$C$56,$D173)),"-",SUMIFS(INDEX('Model Performance Data'!$O$8:$DY$56,0,MATCH(CONCATENATE($J173,O$6),'Model Performance Data'!$O$6:$DY$6,0)),'Model Performance Data'!$B$8:$B$56,$C173,'Model Performance Data'!$C$8:$C$56,$D173))</f>
        <v>0</v>
      </c>
    </row>
    <row r="174" spans="2:15" x14ac:dyDescent="0.35">
      <c r="B174" s="37" t="s">
        <v>80</v>
      </c>
      <c r="C174" s="38" t="str">
        <f>IF(ISBLANK('Model Performance Data'!$B$14),"-",'Model Performance Data'!$B$14)</f>
        <v>Population Health</v>
      </c>
      <c r="D174" s="38" t="str">
        <f>IF(ISBLANK('Model Performance Data'!$C$14),"-",'Model Performance Data'!$C$14)</f>
        <v>Adult Access to Preventative/Ambulatory Health Services: Ages 65+</v>
      </c>
      <c r="E174" s="38" t="str">
        <f>IF(ISBLANK('Model Performance Data'!$D$14),"-",'Model Performance Data'!$D$14)</f>
        <v>Percentage</v>
      </c>
      <c r="F174" s="38" t="str">
        <f>IF(ISBLANK('Model Performance Data'!$E$14),"-",'Model Performance Data'!$E$14)</f>
        <v>Active</v>
      </c>
      <c r="G174" s="38" t="str">
        <f>IF(ISBLANK('Model Performance Data'!$F$14),"-",'Model Performance Data'!$F$14)</f>
        <v>-</v>
      </c>
      <c r="H174" s="38">
        <v>3</v>
      </c>
      <c r="I174" s="38">
        <v>5</v>
      </c>
      <c r="J174" s="38" t="str">
        <f t="shared" si="7"/>
        <v>35</v>
      </c>
      <c r="K174" s="38" t="str">
        <f>IF(ISBLANK('Model Performance Data'!$L$14),"-",'Model Performance Data'!$L$14)</f>
        <v>Annual</v>
      </c>
      <c r="L174" s="38" t="e">
        <f>IF(ISBLANK('Model Performance Data'!#REF!),"-",'Model Performance Data'!#REF!)</f>
        <v>#REF!</v>
      </c>
      <c r="M174" s="43">
        <f>IF(ISNA(SUMIFS(INDEX('Model Performance Data'!$O$8:$DY$56,0,MATCH(CONCATENATE($J174,M$6),'Model Performance Data'!$O$6:$DY$6,0)),'Model Performance Data'!$B$8:$B$56,$C174,'Model Performance Data'!$C$8:$C$56,$D174)),"-",SUMIFS(INDEX('Model Performance Data'!$O$8:$DY$56,0,MATCH(CONCATENATE($J174,M$6),'Model Performance Data'!$O$6:$DY$6,0)),'Model Performance Data'!$B$8:$B$56,$C174,'Model Performance Data'!$C$8:$C$56,$D174))</f>
        <v>0</v>
      </c>
      <c r="N174" s="43">
        <f>IF(ISNA(SUMIFS(INDEX('Model Performance Data'!$O$8:$DY$56,0,MATCH(CONCATENATE($J174,N$6),'Model Performance Data'!$O$6:$DY$6,0)),'Model Performance Data'!$B$8:$B$56,$C174,'Model Performance Data'!$C$8:$C$56,$D174)),"-",SUMIFS(INDEX('Model Performance Data'!$O$8:$DY$56,0,MATCH(CONCATENATE($J174,N$6),'Model Performance Data'!$O$6:$DY$6,0)),'Model Performance Data'!$B$8:$B$56,$C174,'Model Performance Data'!$C$8:$C$56,$D174))</f>
        <v>0</v>
      </c>
      <c r="O174" s="154">
        <f>IF(ISNA(SUMIFS(INDEX('Model Performance Data'!$O$8:$DY$56,0,MATCH(CONCATENATE($J174,O$6),'Model Performance Data'!$O$6:$DY$6,0)),'Model Performance Data'!$B$8:$B$56,$C174,'Model Performance Data'!$C$8:$C$56,$D174)),"-",SUMIFS(INDEX('Model Performance Data'!$O$8:$DY$56,0,MATCH(CONCATENATE($J174,O$6),'Model Performance Data'!$O$6:$DY$6,0)),'Model Performance Data'!$B$8:$B$56,$C174,'Model Performance Data'!$C$8:$C$56,$D174))</f>
        <v>0</v>
      </c>
    </row>
    <row r="175" spans="2:15" x14ac:dyDescent="0.35">
      <c r="B175" s="37" t="s">
        <v>80</v>
      </c>
      <c r="C175" s="38" t="str">
        <f>IF(ISBLANK('Model Performance Data'!$B$14),"-",'Model Performance Data'!$B$14)</f>
        <v>Population Health</v>
      </c>
      <c r="D175" s="38" t="str">
        <f>IF(ISBLANK('Model Performance Data'!$C$14),"-",'Model Performance Data'!$C$14)</f>
        <v>Adult Access to Preventative/Ambulatory Health Services: Ages 65+</v>
      </c>
      <c r="E175" s="38" t="str">
        <f>IF(ISBLANK('Model Performance Data'!$D$14),"-",'Model Performance Data'!$D$14)</f>
        <v>Percentage</v>
      </c>
      <c r="F175" s="38" t="str">
        <f>IF(ISBLANK('Model Performance Data'!$E$14),"-",'Model Performance Data'!$E$14)</f>
        <v>Active</v>
      </c>
      <c r="G175" s="38" t="str">
        <f>IF(ISBLANK('Model Performance Data'!$F$14),"-",'Model Performance Data'!$F$14)</f>
        <v>-</v>
      </c>
      <c r="H175" s="38">
        <v>3</v>
      </c>
      <c r="I175" s="38" t="s">
        <v>65</v>
      </c>
      <c r="J175" s="38" t="str">
        <f t="shared" si="7"/>
        <v>3Goal</v>
      </c>
      <c r="K175" s="38" t="str">
        <f>IF(ISBLANK('Model Performance Data'!$L$14),"-",'Model Performance Data'!$L$14)</f>
        <v>Annual</v>
      </c>
      <c r="L175" s="38" t="e">
        <f>IF(ISBLANK('Model Performance Data'!#REF!),"-",'Model Performance Data'!#REF!)</f>
        <v>#REF!</v>
      </c>
      <c r="M175" s="43" t="str">
        <f>IF(ISNA(SUMIFS(INDEX('Model Performance Data'!$O$8:$DY$56,0,MATCH(CONCATENATE($J175,M$6),'Model Performance Data'!$O$6:$DY$6,0)),'Model Performance Data'!$B$8:$B$56,$C175,'Model Performance Data'!$C$8:$C$56,$D175)),"-",SUMIFS(INDEX('Model Performance Data'!$O$8:$DY$56,0,MATCH(CONCATENATE($J175,M$6),'Model Performance Data'!$O$6:$DY$6,0)),'Model Performance Data'!$B$8:$B$56,$C175,'Model Performance Data'!$C$8:$C$56,$D175))</f>
        <v>-</v>
      </c>
      <c r="N175" s="43" t="str">
        <f>IF(ISNA(SUMIFS(INDEX('Model Performance Data'!$O$8:$DY$56,0,MATCH(CONCATENATE($J175,N$6),'Model Performance Data'!$O$6:$DY$6,0)),'Model Performance Data'!$B$8:$B$56,$C175,'Model Performance Data'!$C$8:$C$56,$D175)),"-",SUMIFS(INDEX('Model Performance Data'!$O$8:$DY$56,0,MATCH(CONCATENATE($J175,N$6),'Model Performance Data'!$O$6:$DY$6,0)),'Model Performance Data'!$B$8:$B$56,$C175,'Model Performance Data'!$C$8:$C$56,$D175))</f>
        <v>-</v>
      </c>
      <c r="O175" s="154">
        <f>IF(ISNA(SUMIFS(INDEX('Model Performance Data'!$O$8:$DY$56,0,MATCH(CONCATENATE($J175,O$6),'Model Performance Data'!$O$6:$DY$6,0)),'Model Performance Data'!$B$8:$B$56,$C175,'Model Performance Data'!$C$8:$C$56,$D175)),"-",SUMIFS(INDEX('Model Performance Data'!$O$8:$DY$56,0,MATCH(CONCATENATE($J175,O$6),'Model Performance Data'!$O$6:$DY$6,0)),'Model Performance Data'!$B$8:$B$56,$C175,'Model Performance Data'!$C$8:$C$56,$D175))</f>
        <v>0</v>
      </c>
    </row>
    <row r="176" spans="2:15" x14ac:dyDescent="0.35">
      <c r="B176" s="37" t="s">
        <v>80</v>
      </c>
      <c r="C176" s="38" t="str">
        <f>IF(ISBLANK('Model Performance Data'!$B$14),"-",'Model Performance Data'!$B$14)</f>
        <v>Population Health</v>
      </c>
      <c r="D176" s="38" t="str">
        <f>IF(ISBLANK('Model Performance Data'!$C$14),"-",'Model Performance Data'!$C$14)</f>
        <v>Adult Access to Preventative/Ambulatory Health Services: Ages 65+</v>
      </c>
      <c r="E176" s="38" t="str">
        <f>IF(ISBLANK('Model Performance Data'!$D$14),"-",'Model Performance Data'!$D$14)</f>
        <v>Percentage</v>
      </c>
      <c r="F176" s="38" t="str">
        <f>IF(ISBLANK('Model Performance Data'!$E$14),"-",'Model Performance Data'!$E$14)</f>
        <v>Active</v>
      </c>
      <c r="G176" s="38" t="str">
        <f>IF(ISBLANK('Model Performance Data'!$F$14),"-",'Model Performance Data'!$F$14)</f>
        <v>-</v>
      </c>
      <c r="H176" s="38">
        <v>4</v>
      </c>
      <c r="I176" s="38">
        <v>1</v>
      </c>
      <c r="J176" s="38" t="str">
        <f t="shared" ref="J176:J181" si="10">CONCATENATE(H176,I176)</f>
        <v>41</v>
      </c>
      <c r="K176" s="38" t="str">
        <f>IF(ISBLANK('Model Performance Data'!$L$14),"-",'Model Performance Data'!$L$14)</f>
        <v>Annual</v>
      </c>
      <c r="L176" s="38" t="e">
        <f>IF(ISBLANK('Model Performance Data'!#REF!),"-",'Model Performance Data'!#REF!)</f>
        <v>#REF!</v>
      </c>
      <c r="M176" s="43">
        <f>IF(ISNA(SUMIFS(INDEX('Model Performance Data'!$O$8:$DY$56,0,MATCH(CONCATENATE($J176,M$6),'Model Performance Data'!$O$6:$DY$6,0)),'Model Performance Data'!$B$8:$B$56,$C176,'Model Performance Data'!$C$8:$C$56,$D176)),"-",SUMIFS(INDEX('Model Performance Data'!$O$8:$DY$56,0,MATCH(CONCATENATE($J176,M$6),'Model Performance Data'!$O$6:$DY$6,0)),'Model Performance Data'!$B$8:$B$56,$C176,'Model Performance Data'!$C$8:$C$56,$D176))</f>
        <v>0</v>
      </c>
      <c r="N176" s="43">
        <f>IF(ISNA(SUMIFS(INDEX('Model Performance Data'!$O$8:$DY$56,0,MATCH(CONCATENATE($J176,N$6),'Model Performance Data'!$O$6:$DY$6,0)),'Model Performance Data'!$B$8:$B$56,$C176,'Model Performance Data'!$C$8:$C$56,$D176)),"-",SUMIFS(INDEX('Model Performance Data'!$O$8:$DY$56,0,MATCH(CONCATENATE($J176,N$6),'Model Performance Data'!$O$6:$DY$6,0)),'Model Performance Data'!$B$8:$B$56,$C176,'Model Performance Data'!$C$8:$C$56,$D176))</f>
        <v>0</v>
      </c>
      <c r="O176" s="154">
        <f>IF(ISNA(SUMIFS(INDEX('Model Performance Data'!$O$8:$DY$56,0,MATCH(CONCATENATE($J176,O$6),'Model Performance Data'!$O$6:$DY$6,0)),'Model Performance Data'!$B$8:$B$56,$C176,'Model Performance Data'!$C$8:$C$56,$D176)),"-",SUMIFS(INDEX('Model Performance Data'!$O$8:$DY$56,0,MATCH(CONCATENATE($J176,O$6),'Model Performance Data'!$O$6:$DY$6,0)),'Model Performance Data'!$B$8:$B$56,$C176,'Model Performance Data'!$C$8:$C$56,$D176))</f>
        <v>0</v>
      </c>
    </row>
    <row r="177" spans="2:15" x14ac:dyDescent="0.35">
      <c r="B177" s="37" t="s">
        <v>80</v>
      </c>
      <c r="C177" s="38" t="str">
        <f>IF(ISBLANK('Model Performance Data'!$B$14),"-",'Model Performance Data'!$B$14)</f>
        <v>Population Health</v>
      </c>
      <c r="D177" s="38" t="str">
        <f>IF(ISBLANK('Model Performance Data'!$C$14),"-",'Model Performance Data'!$C$14)</f>
        <v>Adult Access to Preventative/Ambulatory Health Services: Ages 65+</v>
      </c>
      <c r="E177" s="38" t="str">
        <f>IF(ISBLANK('Model Performance Data'!$D$14),"-",'Model Performance Data'!$D$14)</f>
        <v>Percentage</v>
      </c>
      <c r="F177" s="38" t="str">
        <f>IF(ISBLANK('Model Performance Data'!$E$14),"-",'Model Performance Data'!$E$14)</f>
        <v>Active</v>
      </c>
      <c r="G177" s="38" t="str">
        <f>IF(ISBLANK('Model Performance Data'!$F$14),"-",'Model Performance Data'!$F$14)</f>
        <v>-</v>
      </c>
      <c r="H177" s="38">
        <v>4</v>
      </c>
      <c r="I177" s="38">
        <v>2</v>
      </c>
      <c r="J177" s="38" t="str">
        <f t="shared" si="10"/>
        <v>42</v>
      </c>
      <c r="K177" s="38" t="str">
        <f>IF(ISBLANK('Model Performance Data'!$L$14),"-",'Model Performance Data'!$L$14)</f>
        <v>Annual</v>
      </c>
      <c r="L177" s="38" t="e">
        <f>IF(ISBLANK('Model Performance Data'!#REF!),"-",'Model Performance Data'!#REF!)</f>
        <v>#REF!</v>
      </c>
      <c r="M177" s="43">
        <f>IF(ISNA(SUMIFS(INDEX('Model Performance Data'!$O$8:$DY$56,0,MATCH(CONCATENATE($J177,M$6),'Model Performance Data'!$O$6:$DY$6,0)),'Model Performance Data'!$B$8:$B$56,$C177,'Model Performance Data'!$C$8:$C$56,$D177)),"-",SUMIFS(INDEX('Model Performance Data'!$O$8:$DY$56,0,MATCH(CONCATENATE($J177,M$6),'Model Performance Data'!$O$6:$DY$6,0)),'Model Performance Data'!$B$8:$B$56,$C177,'Model Performance Data'!$C$8:$C$56,$D177))</f>
        <v>0</v>
      </c>
      <c r="N177" s="43">
        <f>IF(ISNA(SUMIFS(INDEX('Model Performance Data'!$O$8:$DY$56,0,MATCH(CONCATENATE($J177,N$6),'Model Performance Data'!$O$6:$DY$6,0)),'Model Performance Data'!$B$8:$B$56,$C177,'Model Performance Data'!$C$8:$C$56,$D177)),"-",SUMIFS(INDEX('Model Performance Data'!$O$8:$DY$56,0,MATCH(CONCATENATE($J177,N$6),'Model Performance Data'!$O$6:$DY$6,0)),'Model Performance Data'!$B$8:$B$56,$C177,'Model Performance Data'!$C$8:$C$56,$D177))</f>
        <v>0</v>
      </c>
      <c r="O177" s="154">
        <f>IF(ISNA(SUMIFS(INDEX('Model Performance Data'!$O$8:$DY$56,0,MATCH(CONCATENATE($J177,O$6),'Model Performance Data'!$O$6:$DY$6,0)),'Model Performance Data'!$B$8:$B$56,$C177,'Model Performance Data'!$C$8:$C$56,$D177)),"-",SUMIFS(INDEX('Model Performance Data'!$O$8:$DY$56,0,MATCH(CONCATENATE($J177,O$6),'Model Performance Data'!$O$6:$DY$6,0)),'Model Performance Data'!$B$8:$B$56,$C177,'Model Performance Data'!$C$8:$C$56,$D177))</f>
        <v>0</v>
      </c>
    </row>
    <row r="178" spans="2:15" x14ac:dyDescent="0.35">
      <c r="B178" s="37" t="s">
        <v>80</v>
      </c>
      <c r="C178" s="38" t="str">
        <f>IF(ISBLANK('Model Performance Data'!$B$14),"-",'Model Performance Data'!$B$14)</f>
        <v>Population Health</v>
      </c>
      <c r="D178" s="38" t="str">
        <f>IF(ISBLANK('Model Performance Data'!$C$14),"-",'Model Performance Data'!$C$14)</f>
        <v>Adult Access to Preventative/Ambulatory Health Services: Ages 65+</v>
      </c>
      <c r="E178" s="38" t="str">
        <f>IF(ISBLANK('Model Performance Data'!$D$14),"-",'Model Performance Data'!$D$14)</f>
        <v>Percentage</v>
      </c>
      <c r="F178" s="38" t="str">
        <f>IF(ISBLANK('Model Performance Data'!$E$14),"-",'Model Performance Data'!$E$14)</f>
        <v>Active</v>
      </c>
      <c r="G178" s="38" t="str">
        <f>IF(ISBLANK('Model Performance Data'!$F$14),"-",'Model Performance Data'!$F$14)</f>
        <v>-</v>
      </c>
      <c r="H178" s="38">
        <v>4</v>
      </c>
      <c r="I178" s="38">
        <v>3</v>
      </c>
      <c r="J178" s="38" t="str">
        <f t="shared" si="10"/>
        <v>43</v>
      </c>
      <c r="K178" s="38" t="str">
        <f>IF(ISBLANK('Model Performance Data'!$L$14),"-",'Model Performance Data'!$L$14)</f>
        <v>Annual</v>
      </c>
      <c r="L178" s="38" t="e">
        <f>IF(ISBLANK('Model Performance Data'!#REF!),"-",'Model Performance Data'!#REF!)</f>
        <v>#REF!</v>
      </c>
      <c r="M178" s="43">
        <f>IF(ISNA(SUMIFS(INDEX('Model Performance Data'!$O$8:$DY$56,0,MATCH(CONCATENATE($J178,M$6),'Model Performance Data'!$O$6:$DY$6,0)),'Model Performance Data'!$B$8:$B$56,$C178,'Model Performance Data'!$C$8:$C$56,$D178)),"-",SUMIFS(INDEX('Model Performance Data'!$O$8:$DY$56,0,MATCH(CONCATENATE($J178,M$6),'Model Performance Data'!$O$6:$DY$6,0)),'Model Performance Data'!$B$8:$B$56,$C178,'Model Performance Data'!$C$8:$C$56,$D178))</f>
        <v>0</v>
      </c>
      <c r="N178" s="43">
        <f>IF(ISNA(SUMIFS(INDEX('Model Performance Data'!$O$8:$DY$56,0,MATCH(CONCATENATE($J178,N$6),'Model Performance Data'!$O$6:$DY$6,0)),'Model Performance Data'!$B$8:$B$56,$C178,'Model Performance Data'!$C$8:$C$56,$D178)),"-",SUMIFS(INDEX('Model Performance Data'!$O$8:$DY$56,0,MATCH(CONCATENATE($J178,N$6),'Model Performance Data'!$O$6:$DY$6,0)),'Model Performance Data'!$B$8:$B$56,$C178,'Model Performance Data'!$C$8:$C$56,$D178))</f>
        <v>0</v>
      </c>
      <c r="O178" s="154">
        <f>IF(ISNA(SUMIFS(INDEX('Model Performance Data'!$O$8:$DY$56,0,MATCH(CONCATENATE($J178,O$6),'Model Performance Data'!$O$6:$DY$6,0)),'Model Performance Data'!$B$8:$B$56,$C178,'Model Performance Data'!$C$8:$C$56,$D178)),"-",SUMIFS(INDEX('Model Performance Data'!$O$8:$DY$56,0,MATCH(CONCATENATE($J178,O$6),'Model Performance Data'!$O$6:$DY$6,0)),'Model Performance Data'!$B$8:$B$56,$C178,'Model Performance Data'!$C$8:$C$56,$D178))</f>
        <v>0</v>
      </c>
    </row>
    <row r="179" spans="2:15" x14ac:dyDescent="0.35">
      <c r="B179" s="37" t="s">
        <v>80</v>
      </c>
      <c r="C179" s="38" t="str">
        <f>IF(ISBLANK('Model Performance Data'!$B$14),"-",'Model Performance Data'!$B$14)</f>
        <v>Population Health</v>
      </c>
      <c r="D179" s="38" t="str">
        <f>IF(ISBLANK('Model Performance Data'!$C$14),"-",'Model Performance Data'!$C$14)</f>
        <v>Adult Access to Preventative/Ambulatory Health Services: Ages 65+</v>
      </c>
      <c r="E179" s="38" t="str">
        <f>IF(ISBLANK('Model Performance Data'!$D$14),"-",'Model Performance Data'!$D$14)</f>
        <v>Percentage</v>
      </c>
      <c r="F179" s="38" t="str">
        <f>IF(ISBLANK('Model Performance Data'!$E$14),"-",'Model Performance Data'!$E$14)</f>
        <v>Active</v>
      </c>
      <c r="G179" s="38" t="str">
        <f>IF(ISBLANK('Model Performance Data'!$F$14),"-",'Model Performance Data'!$F$14)</f>
        <v>-</v>
      </c>
      <c r="H179" s="38">
        <v>4</v>
      </c>
      <c r="I179" s="38">
        <v>4</v>
      </c>
      <c r="J179" s="38" t="str">
        <f t="shared" si="10"/>
        <v>44</v>
      </c>
      <c r="K179" s="38" t="str">
        <f>IF(ISBLANK('Model Performance Data'!$L$14),"-",'Model Performance Data'!$L$14)</f>
        <v>Annual</v>
      </c>
      <c r="L179" s="38" t="e">
        <f>IF(ISBLANK('Model Performance Data'!#REF!),"-",'Model Performance Data'!#REF!)</f>
        <v>#REF!</v>
      </c>
      <c r="M179" s="43">
        <f>IF(ISNA(SUMIFS(INDEX('Model Performance Data'!$O$8:$DY$56,0,MATCH(CONCATENATE($J179,M$6),'Model Performance Data'!$O$6:$DY$6,0)),'Model Performance Data'!$B$8:$B$56,$C179,'Model Performance Data'!$C$8:$C$56,$D179)),"-",SUMIFS(INDEX('Model Performance Data'!$O$8:$DY$56,0,MATCH(CONCATENATE($J179,M$6),'Model Performance Data'!$O$6:$DY$6,0)),'Model Performance Data'!$B$8:$B$56,$C179,'Model Performance Data'!$C$8:$C$56,$D179))</f>
        <v>0</v>
      </c>
      <c r="N179" s="43">
        <f>IF(ISNA(SUMIFS(INDEX('Model Performance Data'!$O$8:$DY$56,0,MATCH(CONCATENATE($J179,N$6),'Model Performance Data'!$O$6:$DY$6,0)),'Model Performance Data'!$B$8:$B$56,$C179,'Model Performance Data'!$C$8:$C$56,$D179)),"-",SUMIFS(INDEX('Model Performance Data'!$O$8:$DY$56,0,MATCH(CONCATENATE($J179,N$6),'Model Performance Data'!$O$6:$DY$6,0)),'Model Performance Data'!$B$8:$B$56,$C179,'Model Performance Data'!$C$8:$C$56,$D179))</f>
        <v>0</v>
      </c>
      <c r="O179" s="154">
        <f>IF(ISNA(SUMIFS(INDEX('Model Performance Data'!$O$8:$DY$56,0,MATCH(CONCATENATE($J179,O$6),'Model Performance Data'!$O$6:$DY$6,0)),'Model Performance Data'!$B$8:$B$56,$C179,'Model Performance Data'!$C$8:$C$56,$D179)),"-",SUMIFS(INDEX('Model Performance Data'!$O$8:$DY$56,0,MATCH(CONCATENATE($J179,O$6),'Model Performance Data'!$O$6:$DY$6,0)),'Model Performance Data'!$B$8:$B$56,$C179,'Model Performance Data'!$C$8:$C$56,$D179))</f>
        <v>0</v>
      </c>
    </row>
    <row r="180" spans="2:15" x14ac:dyDescent="0.35">
      <c r="B180" s="37" t="s">
        <v>80</v>
      </c>
      <c r="C180" s="38" t="str">
        <f>IF(ISBLANK('Model Performance Data'!$B$14),"-",'Model Performance Data'!$B$14)</f>
        <v>Population Health</v>
      </c>
      <c r="D180" s="38" t="str">
        <f>IF(ISBLANK('Model Performance Data'!$C$14),"-",'Model Performance Data'!$C$14)</f>
        <v>Adult Access to Preventative/Ambulatory Health Services: Ages 65+</v>
      </c>
      <c r="E180" s="38" t="str">
        <f>IF(ISBLANK('Model Performance Data'!$D$14),"-",'Model Performance Data'!$D$14)</f>
        <v>Percentage</v>
      </c>
      <c r="F180" s="38" t="str">
        <f>IF(ISBLANK('Model Performance Data'!$E$14),"-",'Model Performance Data'!$E$14)</f>
        <v>Active</v>
      </c>
      <c r="G180" s="38" t="str">
        <f>IF(ISBLANK('Model Performance Data'!$F$14),"-",'Model Performance Data'!$F$14)</f>
        <v>-</v>
      </c>
      <c r="H180" s="38">
        <v>4</v>
      </c>
      <c r="I180" s="38">
        <v>5</v>
      </c>
      <c r="J180" s="38" t="str">
        <f t="shared" si="10"/>
        <v>45</v>
      </c>
      <c r="K180" s="38" t="str">
        <f>IF(ISBLANK('Model Performance Data'!$L$14),"-",'Model Performance Data'!$L$14)</f>
        <v>Annual</v>
      </c>
      <c r="L180" s="38" t="e">
        <f>IF(ISBLANK('Model Performance Data'!#REF!),"-",'Model Performance Data'!#REF!)</f>
        <v>#REF!</v>
      </c>
      <c r="M180" s="43">
        <f>IF(ISNA(SUMIFS(INDEX('Model Performance Data'!$O$8:$DY$56,0,MATCH(CONCATENATE($J180,M$6),'Model Performance Data'!$O$6:$DY$6,0)),'Model Performance Data'!$B$8:$B$56,$C180,'Model Performance Data'!$C$8:$C$56,$D180)),"-",SUMIFS(INDEX('Model Performance Data'!$O$8:$DY$56,0,MATCH(CONCATENATE($J180,M$6),'Model Performance Data'!$O$6:$DY$6,0)),'Model Performance Data'!$B$8:$B$56,$C180,'Model Performance Data'!$C$8:$C$56,$D180))</f>
        <v>0</v>
      </c>
      <c r="N180" s="43">
        <f>IF(ISNA(SUMIFS(INDEX('Model Performance Data'!$O$8:$DY$56,0,MATCH(CONCATENATE($J180,N$6),'Model Performance Data'!$O$6:$DY$6,0)),'Model Performance Data'!$B$8:$B$56,$C180,'Model Performance Data'!$C$8:$C$56,$D180)),"-",SUMIFS(INDEX('Model Performance Data'!$O$8:$DY$56,0,MATCH(CONCATENATE($J180,N$6),'Model Performance Data'!$O$6:$DY$6,0)),'Model Performance Data'!$B$8:$B$56,$C180,'Model Performance Data'!$C$8:$C$56,$D180))</f>
        <v>0</v>
      </c>
      <c r="O180" s="154">
        <f>IF(ISNA(SUMIFS(INDEX('Model Performance Data'!$O$8:$DY$56,0,MATCH(CONCATENATE($J180,O$6),'Model Performance Data'!$O$6:$DY$6,0)),'Model Performance Data'!$B$8:$B$56,$C180,'Model Performance Data'!$C$8:$C$56,$D180)),"-",SUMIFS(INDEX('Model Performance Data'!$O$8:$DY$56,0,MATCH(CONCATENATE($J180,O$6),'Model Performance Data'!$O$6:$DY$6,0)),'Model Performance Data'!$B$8:$B$56,$C180,'Model Performance Data'!$C$8:$C$56,$D180))</f>
        <v>0</v>
      </c>
    </row>
    <row r="181" spans="2:15" x14ac:dyDescent="0.35">
      <c r="B181" s="37" t="s">
        <v>80</v>
      </c>
      <c r="C181" s="38" t="str">
        <f>IF(ISBLANK('Model Performance Data'!$B$14),"-",'Model Performance Data'!$B$14)</f>
        <v>Population Health</v>
      </c>
      <c r="D181" s="38" t="str">
        <f>IF(ISBLANK('Model Performance Data'!$C$14),"-",'Model Performance Data'!$C$14)</f>
        <v>Adult Access to Preventative/Ambulatory Health Services: Ages 65+</v>
      </c>
      <c r="E181" s="38" t="str">
        <f>IF(ISBLANK('Model Performance Data'!$D$14),"-",'Model Performance Data'!$D$14)</f>
        <v>Percentage</v>
      </c>
      <c r="F181" s="38" t="str">
        <f>IF(ISBLANK('Model Performance Data'!$E$14),"-",'Model Performance Data'!$E$14)</f>
        <v>Active</v>
      </c>
      <c r="G181" s="38" t="str">
        <f>IF(ISBLANK('Model Performance Data'!$F$14),"-",'Model Performance Data'!$F$14)</f>
        <v>-</v>
      </c>
      <c r="H181" s="38">
        <v>4</v>
      </c>
      <c r="I181" s="38" t="s">
        <v>65</v>
      </c>
      <c r="J181" s="38" t="str">
        <f t="shared" si="10"/>
        <v>4Goal</v>
      </c>
      <c r="K181" s="38" t="str">
        <f>IF(ISBLANK('Model Performance Data'!$L$14),"-",'Model Performance Data'!$L$14)</f>
        <v>Annual</v>
      </c>
      <c r="L181" s="38" t="e">
        <f>IF(ISBLANK('Model Performance Data'!#REF!),"-",'Model Performance Data'!#REF!)</f>
        <v>#REF!</v>
      </c>
      <c r="M181" s="43" t="str">
        <f>IF(ISNA(SUMIFS(INDEX('Model Performance Data'!$O$8:$DY$56,0,MATCH(CONCATENATE($J181,M$6),'Model Performance Data'!$O$6:$DY$6,0)),'Model Performance Data'!$B$8:$B$56,$C181,'Model Performance Data'!$C$8:$C$56,$D181)),"-",SUMIFS(INDEX('Model Performance Data'!$O$8:$DY$56,0,MATCH(CONCATENATE($J181,M$6),'Model Performance Data'!$O$6:$DY$6,0)),'Model Performance Data'!$B$8:$B$56,$C181,'Model Performance Data'!$C$8:$C$56,$D181))</f>
        <v>-</v>
      </c>
      <c r="N181" s="43" t="str">
        <f>IF(ISNA(SUMIFS(INDEX('Model Performance Data'!$O$8:$DY$56,0,MATCH(CONCATENATE($J181,N$6),'Model Performance Data'!$O$6:$DY$6,0)),'Model Performance Data'!$B$8:$B$56,$C181,'Model Performance Data'!$C$8:$C$56,$D181)),"-",SUMIFS(INDEX('Model Performance Data'!$O$8:$DY$56,0,MATCH(CONCATENATE($J181,N$6),'Model Performance Data'!$O$6:$DY$6,0)),'Model Performance Data'!$B$8:$B$56,$C181,'Model Performance Data'!$C$8:$C$56,$D181))</f>
        <v>-</v>
      </c>
      <c r="O181" s="154">
        <f>IF(ISNA(SUMIFS(INDEX('Model Performance Data'!$O$8:$DY$56,0,MATCH(CONCATENATE($J181,O$6),'Model Performance Data'!$O$6:$DY$6,0)),'Model Performance Data'!$B$8:$B$56,$C181,'Model Performance Data'!$C$8:$C$56,$D181)),"-",SUMIFS(INDEX('Model Performance Data'!$O$8:$DY$56,0,MATCH(CONCATENATE($J181,O$6),'Model Performance Data'!$O$6:$DY$6,0)),'Model Performance Data'!$B$8:$B$56,$C181,'Model Performance Data'!$C$8:$C$56,$D181))</f>
        <v>0</v>
      </c>
    </row>
    <row r="182" spans="2:15" outlineLevel="1" x14ac:dyDescent="0.35">
      <c r="B182" s="37" t="s">
        <v>80</v>
      </c>
      <c r="C182" s="38" t="str">
        <f>IF(ISBLANK('Model Performance Data'!$B$15),"-",'Model Performance Data'!$B$15)</f>
        <v>Quality</v>
      </c>
      <c r="D182" s="38" t="str">
        <f>IF(ISBLANK('Model Performance Data'!$C$15),"-",'Model Performance Data'!$C$15)</f>
        <v>Child and Adolescents' Access to Primary Care Practitioners: Ages 12-24 months</v>
      </c>
      <c r="E182" s="38" t="str">
        <f>IF(ISBLANK('Model Performance Data'!$D$15),"-",'Model Performance Data'!$D$15)</f>
        <v>Percentage</v>
      </c>
      <c r="F182" s="38" t="str">
        <f>IF(ISBLANK('Model Performance Data'!$E$15),"-",'Model Performance Data'!$E$15)</f>
        <v>Active</v>
      </c>
      <c r="G182" s="38" t="str">
        <f>IF(ISBLANK('Model Performance Data'!$F$15),"-",'Model Performance Data'!$F$15)</f>
        <v>-</v>
      </c>
      <c r="H182" s="38" t="s">
        <v>64</v>
      </c>
      <c r="I182" s="38" t="s">
        <v>64</v>
      </c>
      <c r="J182" s="37" t="str">
        <f t="shared" si="7"/>
        <v>BaselineBaseline</v>
      </c>
      <c r="K182" s="38" t="str">
        <f>IF(ISBLANK('Model Performance Data'!$L$15),"-",'Model Performance Data'!$L$15)</f>
        <v>Annual</v>
      </c>
      <c r="L182" s="38" t="e">
        <f>IF(ISBLANK('Model Performance Data'!#REF!),"-",'Model Performance Data'!#REF!)</f>
        <v>#REF!</v>
      </c>
      <c r="M182" s="43">
        <f>IF(ISNA(SUMIFS(INDEX('Model Performance Data'!$O$8:$DY$56,0,MATCH(CONCATENATE($J182,M$6),'Model Performance Data'!$O$6:$DY$6,0)),'Model Performance Data'!$B$8:$B$56,$C182,'Model Performance Data'!$C$8:$C$56,$D182)),"-",SUMIFS(INDEX('Model Performance Data'!$O$8:$DY$56,0,MATCH(CONCATENATE($J182,M$6),'Model Performance Data'!$O$6:$DY$6,0)),'Model Performance Data'!$B$8:$B$56,$C182,'Model Performance Data'!$C$8:$C$56,$D182))</f>
        <v>94</v>
      </c>
      <c r="N182" s="43">
        <f>IF(ISNA(SUMIFS(INDEX('Model Performance Data'!$O$8:$DY$56,0,MATCH(CONCATENATE($J182,N$6),'Model Performance Data'!$O$6:$DY$6,0)),'Model Performance Data'!$B$8:$B$56,$C182,'Model Performance Data'!$C$8:$C$56,$D182)),"-",SUMIFS(INDEX('Model Performance Data'!$O$8:$DY$56,0,MATCH(CONCATENATE($J182,N$6),'Model Performance Data'!$O$6:$DY$6,0)),'Model Performance Data'!$B$8:$B$56,$C182,'Model Performance Data'!$C$8:$C$56,$D182))</f>
        <v>100</v>
      </c>
      <c r="O182" s="154">
        <f>IF(ISNA(SUMIFS(INDEX('Model Performance Data'!$O$8:$DY$56,0,MATCH(CONCATENATE($J182,O$6),'Model Performance Data'!$O$6:$DY$6,0)),'Model Performance Data'!$B$8:$B$56,$C182,'Model Performance Data'!$C$8:$C$56,$D182)),"-",SUMIFS(INDEX('Model Performance Data'!$O$8:$DY$56,0,MATCH(CONCATENATE($J182,O$6),'Model Performance Data'!$O$6:$DY$6,0)),'Model Performance Data'!$B$8:$B$56,$C182,'Model Performance Data'!$C$8:$C$56,$D182))</f>
        <v>0.94</v>
      </c>
    </row>
    <row r="183" spans="2:15" outlineLevel="1" x14ac:dyDescent="0.35">
      <c r="B183" s="37" t="s">
        <v>80</v>
      </c>
      <c r="C183" s="38" t="str">
        <f>IF(ISBLANK('Model Performance Data'!$B$15),"-",'Model Performance Data'!$B$15)</f>
        <v>Quality</v>
      </c>
      <c r="D183" s="38" t="str">
        <f>IF(ISBLANK('Model Performance Data'!$C$15),"-",'Model Performance Data'!$C$15)</f>
        <v>Child and Adolescents' Access to Primary Care Practitioners: Ages 12-24 months</v>
      </c>
      <c r="E183" s="38" t="str">
        <f>IF(ISBLANK('Model Performance Data'!$D$15),"-",'Model Performance Data'!$D$15)</f>
        <v>Percentage</v>
      </c>
      <c r="F183" s="38" t="str">
        <f>IF(ISBLANK('Model Performance Data'!$E$15),"-",'Model Performance Data'!$E$15)</f>
        <v>Active</v>
      </c>
      <c r="G183" s="38" t="str">
        <f>IF(ISBLANK('Model Performance Data'!$F$15),"-",'Model Performance Data'!$F$15)</f>
        <v>-</v>
      </c>
      <c r="H183" s="38">
        <v>1</v>
      </c>
      <c r="I183" s="38">
        <v>1</v>
      </c>
      <c r="J183" s="37" t="str">
        <f t="shared" si="7"/>
        <v>11</v>
      </c>
      <c r="K183" s="38" t="str">
        <f>IF(ISBLANK('Model Performance Data'!$L$15),"-",'Model Performance Data'!$L$15)</f>
        <v>Annual</v>
      </c>
      <c r="L183" s="38" t="e">
        <f>IF(ISBLANK('Model Performance Data'!#REF!),"-",'Model Performance Data'!#REF!)</f>
        <v>#REF!</v>
      </c>
      <c r="M183" s="43">
        <f>IF(ISNA(SUMIFS(INDEX('Model Performance Data'!$O$8:$DY$56,0,MATCH(CONCATENATE($J183,M$6),'Model Performance Data'!$O$6:$DY$6,0)),'Model Performance Data'!$B$8:$B$56,$C183,'Model Performance Data'!$C$8:$C$56,$D183)),"-",SUMIFS(INDEX('Model Performance Data'!$O$8:$DY$56,0,MATCH(CONCATENATE($J183,M$6),'Model Performance Data'!$O$6:$DY$6,0)),'Model Performance Data'!$B$8:$B$56,$C183,'Model Performance Data'!$C$8:$C$56,$D183))</f>
        <v>0</v>
      </c>
      <c r="N183" s="43">
        <f>IF(ISNA(SUMIFS(INDEX('Model Performance Data'!$O$8:$DY$56,0,MATCH(CONCATENATE($J183,N$6),'Model Performance Data'!$O$6:$DY$6,0)),'Model Performance Data'!$B$8:$B$56,$C183,'Model Performance Data'!$C$8:$C$56,$D183)),"-",SUMIFS(INDEX('Model Performance Data'!$O$8:$DY$56,0,MATCH(CONCATENATE($J183,N$6),'Model Performance Data'!$O$6:$DY$6,0)),'Model Performance Data'!$B$8:$B$56,$C183,'Model Performance Data'!$C$8:$C$56,$D183))</f>
        <v>0</v>
      </c>
      <c r="O183" s="154">
        <f>IF(ISNA(SUMIFS(INDEX('Model Performance Data'!$O$8:$DY$56,0,MATCH(CONCATENATE($J183,O$6),'Model Performance Data'!$O$6:$DY$6,0)),'Model Performance Data'!$B$8:$B$56,$C183,'Model Performance Data'!$C$8:$C$56,$D183)),"-",SUMIFS(INDEX('Model Performance Data'!$O$8:$DY$56,0,MATCH(CONCATENATE($J183,O$6),'Model Performance Data'!$O$6:$DY$6,0)),'Model Performance Data'!$B$8:$B$56,$C183,'Model Performance Data'!$C$8:$C$56,$D183))</f>
        <v>0</v>
      </c>
    </row>
    <row r="184" spans="2:15" outlineLevel="1" x14ac:dyDescent="0.35">
      <c r="B184" s="37" t="s">
        <v>80</v>
      </c>
      <c r="C184" s="38" t="str">
        <f>IF(ISBLANK('Model Performance Data'!$B$15),"-",'Model Performance Data'!$B$15)</f>
        <v>Quality</v>
      </c>
      <c r="D184" s="38" t="str">
        <f>IF(ISBLANK('Model Performance Data'!$C$15),"-",'Model Performance Data'!$C$15)</f>
        <v>Child and Adolescents' Access to Primary Care Practitioners: Ages 12-24 months</v>
      </c>
      <c r="E184" s="38" t="str">
        <f>IF(ISBLANK('Model Performance Data'!$D$15),"-",'Model Performance Data'!$D$15)</f>
        <v>Percentage</v>
      </c>
      <c r="F184" s="38" t="str">
        <f>IF(ISBLANK('Model Performance Data'!$E$15),"-",'Model Performance Data'!$E$15)</f>
        <v>Active</v>
      </c>
      <c r="G184" s="38" t="str">
        <f>IF(ISBLANK('Model Performance Data'!$F$15),"-",'Model Performance Data'!$F$15)</f>
        <v>-</v>
      </c>
      <c r="H184" s="38">
        <v>1</v>
      </c>
      <c r="I184" s="38">
        <v>2</v>
      </c>
      <c r="J184" s="37" t="str">
        <f t="shared" si="7"/>
        <v>12</v>
      </c>
      <c r="K184" s="38" t="str">
        <f>IF(ISBLANK('Model Performance Data'!$L$15),"-",'Model Performance Data'!$L$15)</f>
        <v>Annual</v>
      </c>
      <c r="L184" s="38" t="e">
        <f>IF(ISBLANK('Model Performance Data'!#REF!),"-",'Model Performance Data'!#REF!)</f>
        <v>#REF!</v>
      </c>
      <c r="M184" s="43">
        <f>IF(ISNA(SUMIFS(INDEX('Model Performance Data'!$O$8:$DY$56,0,MATCH(CONCATENATE($J184,M$6),'Model Performance Data'!$O$6:$DY$6,0)),'Model Performance Data'!$B$8:$B$56,$C184,'Model Performance Data'!$C$8:$C$56,$D184)),"-",SUMIFS(INDEX('Model Performance Data'!$O$8:$DY$56,0,MATCH(CONCATENATE($J184,M$6),'Model Performance Data'!$O$6:$DY$6,0)),'Model Performance Data'!$B$8:$B$56,$C184,'Model Performance Data'!$C$8:$C$56,$D184))</f>
        <v>0</v>
      </c>
      <c r="N184" s="43">
        <f>IF(ISNA(SUMIFS(INDEX('Model Performance Data'!$O$8:$DY$56,0,MATCH(CONCATENATE($J184,N$6),'Model Performance Data'!$O$6:$DY$6,0)),'Model Performance Data'!$B$8:$B$56,$C184,'Model Performance Data'!$C$8:$C$56,$D184)),"-",SUMIFS(INDEX('Model Performance Data'!$O$8:$DY$56,0,MATCH(CONCATENATE($J184,N$6),'Model Performance Data'!$O$6:$DY$6,0)),'Model Performance Data'!$B$8:$B$56,$C184,'Model Performance Data'!$C$8:$C$56,$D184))</f>
        <v>0</v>
      </c>
      <c r="O184" s="154">
        <f>IF(ISNA(SUMIFS(INDEX('Model Performance Data'!$O$8:$DY$56,0,MATCH(CONCATENATE($J184,O$6),'Model Performance Data'!$O$6:$DY$6,0)),'Model Performance Data'!$B$8:$B$56,$C184,'Model Performance Data'!$C$8:$C$56,$D184)),"-",SUMIFS(INDEX('Model Performance Data'!$O$8:$DY$56,0,MATCH(CONCATENATE($J184,O$6),'Model Performance Data'!$O$6:$DY$6,0)),'Model Performance Data'!$B$8:$B$56,$C184,'Model Performance Data'!$C$8:$C$56,$D184))</f>
        <v>0</v>
      </c>
    </row>
    <row r="185" spans="2:15" outlineLevel="1" x14ac:dyDescent="0.35">
      <c r="B185" s="37" t="s">
        <v>80</v>
      </c>
      <c r="C185" s="38" t="str">
        <f>IF(ISBLANK('Model Performance Data'!$B$15),"-",'Model Performance Data'!$B$15)</f>
        <v>Quality</v>
      </c>
      <c r="D185" s="38" t="str">
        <f>IF(ISBLANK('Model Performance Data'!$C$15),"-",'Model Performance Data'!$C$15)</f>
        <v>Child and Adolescents' Access to Primary Care Practitioners: Ages 12-24 months</v>
      </c>
      <c r="E185" s="38" t="str">
        <f>IF(ISBLANK('Model Performance Data'!$D$15),"-",'Model Performance Data'!$D$15)</f>
        <v>Percentage</v>
      </c>
      <c r="F185" s="38" t="str">
        <f>IF(ISBLANK('Model Performance Data'!$E$15),"-",'Model Performance Data'!$E$15)</f>
        <v>Active</v>
      </c>
      <c r="G185" s="38" t="str">
        <f>IF(ISBLANK('Model Performance Data'!$F$15),"-",'Model Performance Data'!$F$15)</f>
        <v>-</v>
      </c>
      <c r="H185" s="38">
        <v>1</v>
      </c>
      <c r="I185" s="38">
        <v>3</v>
      </c>
      <c r="J185" s="37" t="str">
        <f t="shared" si="7"/>
        <v>13</v>
      </c>
      <c r="K185" s="38" t="str">
        <f>IF(ISBLANK('Model Performance Data'!$L$15),"-",'Model Performance Data'!$L$15)</f>
        <v>Annual</v>
      </c>
      <c r="L185" s="38" t="e">
        <f>IF(ISBLANK('Model Performance Data'!#REF!),"-",'Model Performance Data'!#REF!)</f>
        <v>#REF!</v>
      </c>
      <c r="M185" s="43">
        <f>IF(ISNA(SUMIFS(INDEX('Model Performance Data'!$O$8:$DY$56,0,MATCH(CONCATENATE($J185,M$6),'Model Performance Data'!$O$6:$DY$6,0)),'Model Performance Data'!$B$8:$B$56,$C185,'Model Performance Data'!$C$8:$C$56,$D185)),"-",SUMIFS(INDEX('Model Performance Data'!$O$8:$DY$56,0,MATCH(CONCATENATE($J185,M$6),'Model Performance Data'!$O$6:$DY$6,0)),'Model Performance Data'!$B$8:$B$56,$C185,'Model Performance Data'!$C$8:$C$56,$D185))</f>
        <v>0</v>
      </c>
      <c r="N185" s="43">
        <f>IF(ISNA(SUMIFS(INDEX('Model Performance Data'!$O$8:$DY$56,0,MATCH(CONCATENATE($J185,N$6),'Model Performance Data'!$O$6:$DY$6,0)),'Model Performance Data'!$B$8:$B$56,$C185,'Model Performance Data'!$C$8:$C$56,$D185)),"-",SUMIFS(INDEX('Model Performance Data'!$O$8:$DY$56,0,MATCH(CONCATENATE($J185,N$6),'Model Performance Data'!$O$6:$DY$6,0)),'Model Performance Data'!$B$8:$B$56,$C185,'Model Performance Data'!$C$8:$C$56,$D185))</f>
        <v>0</v>
      </c>
      <c r="O185" s="154">
        <f>IF(ISNA(SUMIFS(INDEX('Model Performance Data'!$O$8:$DY$56,0,MATCH(CONCATENATE($J185,O$6),'Model Performance Data'!$O$6:$DY$6,0)),'Model Performance Data'!$B$8:$B$56,$C185,'Model Performance Data'!$C$8:$C$56,$D185)),"-",SUMIFS(INDEX('Model Performance Data'!$O$8:$DY$56,0,MATCH(CONCATENATE($J185,O$6),'Model Performance Data'!$O$6:$DY$6,0)),'Model Performance Data'!$B$8:$B$56,$C185,'Model Performance Data'!$C$8:$C$56,$D185))</f>
        <v>0</v>
      </c>
    </row>
    <row r="186" spans="2:15" outlineLevel="1" x14ac:dyDescent="0.35">
      <c r="B186" s="37" t="s">
        <v>80</v>
      </c>
      <c r="C186" s="38" t="str">
        <f>IF(ISBLANK('Model Performance Data'!$B$15),"-",'Model Performance Data'!$B$15)</f>
        <v>Quality</v>
      </c>
      <c r="D186" s="38" t="str">
        <f>IF(ISBLANK('Model Performance Data'!$C$15),"-",'Model Performance Data'!$C$15)</f>
        <v>Child and Adolescents' Access to Primary Care Practitioners: Ages 12-24 months</v>
      </c>
      <c r="E186" s="38" t="str">
        <f>IF(ISBLANK('Model Performance Data'!$D$15),"-",'Model Performance Data'!$D$15)</f>
        <v>Percentage</v>
      </c>
      <c r="F186" s="38" t="str">
        <f>IF(ISBLANK('Model Performance Data'!$E$15),"-",'Model Performance Data'!$E$15)</f>
        <v>Active</v>
      </c>
      <c r="G186" s="38" t="str">
        <f>IF(ISBLANK('Model Performance Data'!$F$15),"-",'Model Performance Data'!$F$15)</f>
        <v>-</v>
      </c>
      <c r="H186" s="38">
        <v>1</v>
      </c>
      <c r="I186" s="38">
        <v>4</v>
      </c>
      <c r="J186" s="37" t="str">
        <f t="shared" si="7"/>
        <v>14</v>
      </c>
      <c r="K186" s="38" t="str">
        <f>IF(ISBLANK('Model Performance Data'!$L$15),"-",'Model Performance Data'!$L$15)</f>
        <v>Annual</v>
      </c>
      <c r="L186" s="38" t="e">
        <f>IF(ISBLANK('Model Performance Data'!#REF!),"-",'Model Performance Data'!#REF!)</f>
        <v>#REF!</v>
      </c>
      <c r="M186" s="43">
        <f>IF(ISNA(SUMIFS(INDEX('Model Performance Data'!$O$8:$DY$56,0,MATCH(CONCATENATE($J186,M$6),'Model Performance Data'!$O$6:$DY$6,0)),'Model Performance Data'!$B$8:$B$56,$C186,'Model Performance Data'!$C$8:$C$56,$D186)),"-",SUMIFS(INDEX('Model Performance Data'!$O$8:$DY$56,0,MATCH(CONCATENATE($J186,M$6),'Model Performance Data'!$O$6:$DY$6,0)),'Model Performance Data'!$B$8:$B$56,$C186,'Model Performance Data'!$C$8:$C$56,$D186))</f>
        <v>0</v>
      </c>
      <c r="N186" s="43">
        <f>IF(ISNA(SUMIFS(INDEX('Model Performance Data'!$O$8:$DY$56,0,MATCH(CONCATENATE($J186,N$6),'Model Performance Data'!$O$6:$DY$6,0)),'Model Performance Data'!$B$8:$B$56,$C186,'Model Performance Data'!$C$8:$C$56,$D186)),"-",SUMIFS(INDEX('Model Performance Data'!$O$8:$DY$56,0,MATCH(CONCATENATE($J186,N$6),'Model Performance Data'!$O$6:$DY$6,0)),'Model Performance Data'!$B$8:$B$56,$C186,'Model Performance Data'!$C$8:$C$56,$D186))</f>
        <v>0</v>
      </c>
      <c r="O186" s="154">
        <f>IF(ISNA(SUMIFS(INDEX('Model Performance Data'!$O$8:$DY$56,0,MATCH(CONCATENATE($J186,O$6),'Model Performance Data'!$O$6:$DY$6,0)),'Model Performance Data'!$B$8:$B$56,$C186,'Model Performance Data'!$C$8:$C$56,$D186)),"-",SUMIFS(INDEX('Model Performance Data'!$O$8:$DY$56,0,MATCH(CONCATENATE($J186,O$6),'Model Performance Data'!$O$6:$DY$6,0)),'Model Performance Data'!$B$8:$B$56,$C186,'Model Performance Data'!$C$8:$C$56,$D186))</f>
        <v>0</v>
      </c>
    </row>
    <row r="187" spans="2:15" outlineLevel="1" x14ac:dyDescent="0.35">
      <c r="B187" s="37" t="s">
        <v>80</v>
      </c>
      <c r="C187" s="38" t="str">
        <f>IF(ISBLANK('Model Performance Data'!$B$15),"-",'Model Performance Data'!$B$15)</f>
        <v>Quality</v>
      </c>
      <c r="D187" s="38" t="str">
        <f>IF(ISBLANK('Model Performance Data'!$C$15),"-",'Model Performance Data'!$C$15)</f>
        <v>Child and Adolescents' Access to Primary Care Practitioners: Ages 12-24 months</v>
      </c>
      <c r="E187" s="38" t="str">
        <f>IF(ISBLANK('Model Performance Data'!$D$15),"-",'Model Performance Data'!$D$15)</f>
        <v>Percentage</v>
      </c>
      <c r="F187" s="38" t="str">
        <f>IF(ISBLANK('Model Performance Data'!$E$15),"-",'Model Performance Data'!$E$15)</f>
        <v>Active</v>
      </c>
      <c r="G187" s="38" t="str">
        <f>IF(ISBLANK('Model Performance Data'!$F$15),"-",'Model Performance Data'!$F$15)</f>
        <v>-</v>
      </c>
      <c r="H187" s="38">
        <v>1</v>
      </c>
      <c r="I187" s="38">
        <v>5</v>
      </c>
      <c r="J187" s="37" t="str">
        <f t="shared" si="7"/>
        <v>15</v>
      </c>
      <c r="K187" s="38" t="str">
        <f>IF(ISBLANK('Model Performance Data'!$L$15),"-",'Model Performance Data'!$L$15)</f>
        <v>Annual</v>
      </c>
      <c r="L187" s="38" t="e">
        <f>IF(ISBLANK('Model Performance Data'!#REF!),"-",'Model Performance Data'!#REF!)</f>
        <v>#REF!</v>
      </c>
      <c r="M187" s="43">
        <f>IF(ISNA(SUMIFS(INDEX('Model Performance Data'!$O$8:$DY$56,0,MATCH(CONCATENATE($J187,M$6),'Model Performance Data'!$O$6:$DY$6,0)),'Model Performance Data'!$B$8:$B$56,$C187,'Model Performance Data'!$C$8:$C$56,$D187)),"-",SUMIFS(INDEX('Model Performance Data'!$O$8:$DY$56,0,MATCH(CONCATENATE($J187,M$6),'Model Performance Data'!$O$6:$DY$6,0)),'Model Performance Data'!$B$8:$B$56,$C187,'Model Performance Data'!$C$8:$C$56,$D187))</f>
        <v>89</v>
      </c>
      <c r="N187" s="43">
        <f>IF(ISNA(SUMIFS(INDEX('Model Performance Data'!$O$8:$DY$56,0,MATCH(CONCATENATE($J187,N$6),'Model Performance Data'!$O$6:$DY$6,0)),'Model Performance Data'!$B$8:$B$56,$C187,'Model Performance Data'!$C$8:$C$56,$D187)),"-",SUMIFS(INDEX('Model Performance Data'!$O$8:$DY$56,0,MATCH(CONCATENATE($J187,N$6),'Model Performance Data'!$O$6:$DY$6,0)),'Model Performance Data'!$B$8:$B$56,$C187,'Model Performance Data'!$C$8:$C$56,$D187))</f>
        <v>100</v>
      </c>
      <c r="O187" s="154">
        <f>IF(ISNA(SUMIFS(INDEX('Model Performance Data'!$O$8:$DY$56,0,MATCH(CONCATENATE($J187,O$6),'Model Performance Data'!$O$6:$DY$6,0)),'Model Performance Data'!$B$8:$B$56,$C187,'Model Performance Data'!$C$8:$C$56,$D187)),"-",SUMIFS(INDEX('Model Performance Data'!$O$8:$DY$56,0,MATCH(CONCATENATE($J187,O$6),'Model Performance Data'!$O$6:$DY$6,0)),'Model Performance Data'!$B$8:$B$56,$C187,'Model Performance Data'!$C$8:$C$56,$D187))</f>
        <v>0.89</v>
      </c>
    </row>
    <row r="188" spans="2:15" outlineLevel="1" x14ac:dyDescent="0.35">
      <c r="B188" s="37" t="s">
        <v>80</v>
      </c>
      <c r="C188" s="38" t="str">
        <f>IF(ISBLANK('Model Performance Data'!$B$15),"-",'Model Performance Data'!$B$15)</f>
        <v>Quality</v>
      </c>
      <c r="D188" s="38" t="str">
        <f>IF(ISBLANK('Model Performance Data'!$C$15),"-",'Model Performance Data'!$C$15)</f>
        <v>Child and Adolescents' Access to Primary Care Practitioners: Ages 12-24 months</v>
      </c>
      <c r="E188" s="38" t="str">
        <f>IF(ISBLANK('Model Performance Data'!$D$15),"-",'Model Performance Data'!$D$15)</f>
        <v>Percentage</v>
      </c>
      <c r="F188" s="38" t="str">
        <f>IF(ISBLANK('Model Performance Data'!$E$15),"-",'Model Performance Data'!$E$15)</f>
        <v>Active</v>
      </c>
      <c r="G188" s="38" t="str">
        <f>IF(ISBLANK('Model Performance Data'!$F$15),"-",'Model Performance Data'!$F$15)</f>
        <v>-</v>
      </c>
      <c r="H188" s="38">
        <v>1</v>
      </c>
      <c r="I188" s="38" t="s">
        <v>65</v>
      </c>
      <c r="J188" s="37" t="str">
        <f t="shared" si="7"/>
        <v>1Goal</v>
      </c>
      <c r="K188" s="38" t="str">
        <f>IF(ISBLANK('Model Performance Data'!$L$15),"-",'Model Performance Data'!$L$15)</f>
        <v>Annual</v>
      </c>
      <c r="L188" s="38" t="e">
        <f>IF(ISBLANK('Model Performance Data'!#REF!),"-",'Model Performance Data'!#REF!)</f>
        <v>#REF!</v>
      </c>
      <c r="M188" s="43" t="str">
        <f>IF(ISNA(SUMIFS(INDEX('Model Performance Data'!$O$8:$DY$56,0,MATCH(CONCATENATE($J188,M$6),'Model Performance Data'!$O$6:$DY$6,0)),'Model Performance Data'!$B$8:$B$56,$C188,'Model Performance Data'!$C$8:$C$56,$D188)),"-",SUMIFS(INDEX('Model Performance Data'!$O$8:$DY$56,0,MATCH(CONCATENATE($J188,M$6),'Model Performance Data'!$O$6:$DY$6,0)),'Model Performance Data'!$B$8:$B$56,$C188,'Model Performance Data'!$C$8:$C$56,$D188))</f>
        <v>-</v>
      </c>
      <c r="N188" s="43" t="str">
        <f>IF(ISNA(SUMIFS(INDEX('Model Performance Data'!$O$8:$DY$56,0,MATCH(CONCATENATE($J188,N$6),'Model Performance Data'!$O$6:$DY$6,0)),'Model Performance Data'!$B$8:$B$56,$C188,'Model Performance Data'!$C$8:$C$56,$D188)),"-",SUMIFS(INDEX('Model Performance Data'!$O$8:$DY$56,0,MATCH(CONCATENATE($J188,N$6),'Model Performance Data'!$O$6:$DY$6,0)),'Model Performance Data'!$B$8:$B$56,$C188,'Model Performance Data'!$C$8:$C$56,$D188))</f>
        <v>-</v>
      </c>
      <c r="O188" s="154">
        <f>IF(ISNA(SUMIFS(INDEX('Model Performance Data'!$O$8:$DY$56,0,MATCH(CONCATENATE($J188,O$6),'Model Performance Data'!$O$6:$DY$6,0)),'Model Performance Data'!$B$8:$B$56,$C188,'Model Performance Data'!$C$8:$C$56,$D188)),"-",SUMIFS(INDEX('Model Performance Data'!$O$8:$DY$56,0,MATCH(CONCATENATE($J188,O$6),'Model Performance Data'!$O$6:$DY$6,0)),'Model Performance Data'!$B$8:$B$56,$C188,'Model Performance Data'!$C$8:$C$56,$D188))</f>
        <v>0.97850000000000004</v>
      </c>
    </row>
    <row r="189" spans="2:15" outlineLevel="1" x14ac:dyDescent="0.35">
      <c r="B189" s="37" t="s">
        <v>80</v>
      </c>
      <c r="C189" s="38" t="str">
        <f>IF(ISBLANK('Model Performance Data'!$B$15),"-",'Model Performance Data'!$B$15)</f>
        <v>Quality</v>
      </c>
      <c r="D189" s="38" t="str">
        <f>IF(ISBLANK('Model Performance Data'!$C$15),"-",'Model Performance Data'!$C$15)</f>
        <v>Child and Adolescents' Access to Primary Care Practitioners: Ages 12-24 months</v>
      </c>
      <c r="E189" s="38" t="str">
        <f>IF(ISBLANK('Model Performance Data'!$D$15),"-",'Model Performance Data'!$D$15)</f>
        <v>Percentage</v>
      </c>
      <c r="F189" s="38" t="str">
        <f>IF(ISBLANK('Model Performance Data'!$E$15),"-",'Model Performance Data'!$E$15)</f>
        <v>Active</v>
      </c>
      <c r="G189" s="38" t="str">
        <f>IF(ISBLANK('Model Performance Data'!$F$15),"-",'Model Performance Data'!$F$15)</f>
        <v>-</v>
      </c>
      <c r="H189" s="38">
        <v>2</v>
      </c>
      <c r="I189" s="38">
        <v>1</v>
      </c>
      <c r="J189" s="37" t="str">
        <f t="shared" si="7"/>
        <v>21</v>
      </c>
      <c r="K189" s="38" t="str">
        <f>IF(ISBLANK('Model Performance Data'!$L$15),"-",'Model Performance Data'!$L$15)</f>
        <v>Annual</v>
      </c>
      <c r="L189" s="38" t="e">
        <f>IF(ISBLANK('Model Performance Data'!#REF!),"-",'Model Performance Data'!#REF!)</f>
        <v>#REF!</v>
      </c>
      <c r="M189" s="43">
        <f>IF(ISNA(SUMIFS(INDEX('Model Performance Data'!$O$8:$DY$56,0,MATCH(CONCATENATE($J189,M$6),'Model Performance Data'!$O$6:$DY$6,0)),'Model Performance Data'!$B$8:$B$56,$C189,'Model Performance Data'!$C$8:$C$56,$D189)),"-",SUMIFS(INDEX('Model Performance Data'!$O$8:$DY$56,0,MATCH(CONCATENATE($J189,M$6),'Model Performance Data'!$O$6:$DY$6,0)),'Model Performance Data'!$B$8:$B$56,$C189,'Model Performance Data'!$C$8:$C$56,$D189))</f>
        <v>0</v>
      </c>
      <c r="N189" s="43">
        <f>IF(ISNA(SUMIFS(INDEX('Model Performance Data'!$O$8:$DY$56,0,MATCH(CONCATENATE($J189,N$6),'Model Performance Data'!$O$6:$DY$6,0)),'Model Performance Data'!$B$8:$B$56,$C189,'Model Performance Data'!$C$8:$C$56,$D189)),"-",SUMIFS(INDEX('Model Performance Data'!$O$8:$DY$56,0,MATCH(CONCATENATE($J189,N$6),'Model Performance Data'!$O$6:$DY$6,0)),'Model Performance Data'!$B$8:$B$56,$C189,'Model Performance Data'!$C$8:$C$56,$D189))</f>
        <v>0</v>
      </c>
      <c r="O189" s="154">
        <f>IF(ISNA(SUMIFS(INDEX('Model Performance Data'!$O$8:$DY$56,0,MATCH(CONCATENATE($J189,O$6),'Model Performance Data'!$O$6:$DY$6,0)),'Model Performance Data'!$B$8:$B$56,$C189,'Model Performance Data'!$C$8:$C$56,$D189)),"-",SUMIFS(INDEX('Model Performance Data'!$O$8:$DY$56,0,MATCH(CONCATENATE($J189,O$6),'Model Performance Data'!$O$6:$DY$6,0)),'Model Performance Data'!$B$8:$B$56,$C189,'Model Performance Data'!$C$8:$C$56,$D189))</f>
        <v>0</v>
      </c>
    </row>
    <row r="190" spans="2:15" outlineLevel="1" x14ac:dyDescent="0.35">
      <c r="B190" s="37" t="s">
        <v>80</v>
      </c>
      <c r="C190" s="38" t="str">
        <f>IF(ISBLANK('Model Performance Data'!$B$15),"-",'Model Performance Data'!$B$15)</f>
        <v>Quality</v>
      </c>
      <c r="D190" s="38" t="str">
        <f>IF(ISBLANK('Model Performance Data'!$C$15),"-",'Model Performance Data'!$C$15)</f>
        <v>Child and Adolescents' Access to Primary Care Practitioners: Ages 12-24 months</v>
      </c>
      <c r="E190" s="38" t="str">
        <f>IF(ISBLANK('Model Performance Data'!$D$15),"-",'Model Performance Data'!$D$15)</f>
        <v>Percentage</v>
      </c>
      <c r="F190" s="38" t="str">
        <f>IF(ISBLANK('Model Performance Data'!$E$15),"-",'Model Performance Data'!$E$15)</f>
        <v>Active</v>
      </c>
      <c r="G190" s="38" t="str">
        <f>IF(ISBLANK('Model Performance Data'!$F$15),"-",'Model Performance Data'!$F$15)</f>
        <v>-</v>
      </c>
      <c r="H190" s="38">
        <v>2</v>
      </c>
      <c r="I190" s="38">
        <v>2</v>
      </c>
      <c r="J190" s="37" t="str">
        <f t="shared" si="7"/>
        <v>22</v>
      </c>
      <c r="K190" s="38" t="str">
        <f>IF(ISBLANK('Model Performance Data'!$L$15),"-",'Model Performance Data'!$L$15)</f>
        <v>Annual</v>
      </c>
      <c r="L190" s="38" t="e">
        <f>IF(ISBLANK('Model Performance Data'!#REF!),"-",'Model Performance Data'!#REF!)</f>
        <v>#REF!</v>
      </c>
      <c r="M190" s="43">
        <f>IF(ISNA(SUMIFS(INDEX('Model Performance Data'!$O$8:$DY$56,0,MATCH(CONCATENATE($J190,M$6),'Model Performance Data'!$O$6:$DY$6,0)),'Model Performance Data'!$B$8:$B$56,$C190,'Model Performance Data'!$C$8:$C$56,$D190)),"-",SUMIFS(INDEX('Model Performance Data'!$O$8:$DY$56,0,MATCH(CONCATENATE($J190,M$6),'Model Performance Data'!$O$6:$DY$6,0)),'Model Performance Data'!$B$8:$B$56,$C190,'Model Performance Data'!$C$8:$C$56,$D190))</f>
        <v>0</v>
      </c>
      <c r="N190" s="43">
        <f>IF(ISNA(SUMIFS(INDEX('Model Performance Data'!$O$8:$DY$56,0,MATCH(CONCATENATE($J190,N$6),'Model Performance Data'!$O$6:$DY$6,0)),'Model Performance Data'!$B$8:$B$56,$C190,'Model Performance Data'!$C$8:$C$56,$D190)),"-",SUMIFS(INDEX('Model Performance Data'!$O$8:$DY$56,0,MATCH(CONCATENATE($J190,N$6),'Model Performance Data'!$O$6:$DY$6,0)),'Model Performance Data'!$B$8:$B$56,$C190,'Model Performance Data'!$C$8:$C$56,$D190))</f>
        <v>0</v>
      </c>
      <c r="O190" s="154">
        <f>IF(ISNA(SUMIFS(INDEX('Model Performance Data'!$O$8:$DY$56,0,MATCH(CONCATENATE($J190,O$6),'Model Performance Data'!$O$6:$DY$6,0)),'Model Performance Data'!$B$8:$B$56,$C190,'Model Performance Data'!$C$8:$C$56,$D190)),"-",SUMIFS(INDEX('Model Performance Data'!$O$8:$DY$56,0,MATCH(CONCATENATE($J190,O$6),'Model Performance Data'!$O$6:$DY$6,0)),'Model Performance Data'!$B$8:$B$56,$C190,'Model Performance Data'!$C$8:$C$56,$D190))</f>
        <v>0</v>
      </c>
    </row>
    <row r="191" spans="2:15" outlineLevel="1" x14ac:dyDescent="0.35">
      <c r="B191" s="37" t="s">
        <v>80</v>
      </c>
      <c r="C191" s="38" t="str">
        <f>IF(ISBLANK('Model Performance Data'!$B$15),"-",'Model Performance Data'!$B$15)</f>
        <v>Quality</v>
      </c>
      <c r="D191" s="38" t="str">
        <f>IF(ISBLANK('Model Performance Data'!$C$15),"-",'Model Performance Data'!$C$15)</f>
        <v>Child and Adolescents' Access to Primary Care Practitioners: Ages 12-24 months</v>
      </c>
      <c r="E191" s="38" t="str">
        <f>IF(ISBLANK('Model Performance Data'!$D$15),"-",'Model Performance Data'!$D$15)</f>
        <v>Percentage</v>
      </c>
      <c r="F191" s="38" t="str">
        <f>IF(ISBLANK('Model Performance Data'!$E$15),"-",'Model Performance Data'!$E$15)</f>
        <v>Active</v>
      </c>
      <c r="G191" s="38" t="str">
        <f>IF(ISBLANK('Model Performance Data'!$F$15),"-",'Model Performance Data'!$F$15)</f>
        <v>-</v>
      </c>
      <c r="H191" s="38">
        <v>2</v>
      </c>
      <c r="I191" s="38">
        <v>3</v>
      </c>
      <c r="J191" s="37" t="str">
        <f t="shared" si="7"/>
        <v>23</v>
      </c>
      <c r="K191" s="38" t="str">
        <f>IF(ISBLANK('Model Performance Data'!$L$15),"-",'Model Performance Data'!$L$15)</f>
        <v>Annual</v>
      </c>
      <c r="L191" s="38" t="e">
        <f>IF(ISBLANK('Model Performance Data'!#REF!),"-",'Model Performance Data'!#REF!)</f>
        <v>#REF!</v>
      </c>
      <c r="M191" s="43">
        <f>IF(ISNA(SUMIFS(INDEX('Model Performance Data'!$O$8:$DY$56,0,MATCH(CONCATENATE($J191,M$6),'Model Performance Data'!$O$6:$DY$6,0)),'Model Performance Data'!$B$8:$B$56,$C191,'Model Performance Data'!$C$8:$C$56,$D191)),"-",SUMIFS(INDEX('Model Performance Data'!$O$8:$DY$56,0,MATCH(CONCATENATE($J191,M$6),'Model Performance Data'!$O$6:$DY$6,0)),'Model Performance Data'!$B$8:$B$56,$C191,'Model Performance Data'!$C$8:$C$56,$D191))</f>
        <v>0</v>
      </c>
      <c r="N191" s="43">
        <f>IF(ISNA(SUMIFS(INDEX('Model Performance Data'!$O$8:$DY$56,0,MATCH(CONCATENATE($J191,N$6),'Model Performance Data'!$O$6:$DY$6,0)),'Model Performance Data'!$B$8:$B$56,$C191,'Model Performance Data'!$C$8:$C$56,$D191)),"-",SUMIFS(INDEX('Model Performance Data'!$O$8:$DY$56,0,MATCH(CONCATENATE($J191,N$6),'Model Performance Data'!$O$6:$DY$6,0)),'Model Performance Data'!$B$8:$B$56,$C191,'Model Performance Data'!$C$8:$C$56,$D191))</f>
        <v>0</v>
      </c>
      <c r="O191" s="154">
        <f>IF(ISNA(SUMIFS(INDEX('Model Performance Data'!$O$8:$DY$56,0,MATCH(CONCATENATE($J191,O$6),'Model Performance Data'!$O$6:$DY$6,0)),'Model Performance Data'!$B$8:$B$56,$C191,'Model Performance Data'!$C$8:$C$56,$D191)),"-",SUMIFS(INDEX('Model Performance Data'!$O$8:$DY$56,0,MATCH(CONCATENATE($J191,O$6),'Model Performance Data'!$O$6:$DY$6,0)),'Model Performance Data'!$B$8:$B$56,$C191,'Model Performance Data'!$C$8:$C$56,$D191))</f>
        <v>0</v>
      </c>
    </row>
    <row r="192" spans="2:15" outlineLevel="1" x14ac:dyDescent="0.35">
      <c r="B192" s="37" t="s">
        <v>80</v>
      </c>
      <c r="C192" s="38" t="str">
        <f>IF(ISBLANK('Model Performance Data'!$B$15),"-",'Model Performance Data'!$B$15)</f>
        <v>Quality</v>
      </c>
      <c r="D192" s="38" t="str">
        <f>IF(ISBLANK('Model Performance Data'!$C$15),"-",'Model Performance Data'!$C$15)</f>
        <v>Child and Adolescents' Access to Primary Care Practitioners: Ages 12-24 months</v>
      </c>
      <c r="E192" s="38" t="str">
        <f>IF(ISBLANK('Model Performance Data'!$D$15),"-",'Model Performance Data'!$D$15)</f>
        <v>Percentage</v>
      </c>
      <c r="F192" s="38" t="str">
        <f>IF(ISBLANK('Model Performance Data'!$E$15),"-",'Model Performance Data'!$E$15)</f>
        <v>Active</v>
      </c>
      <c r="G192" s="38" t="str">
        <f>IF(ISBLANK('Model Performance Data'!$F$15),"-",'Model Performance Data'!$F$15)</f>
        <v>-</v>
      </c>
      <c r="H192" s="38">
        <v>2</v>
      </c>
      <c r="I192" s="38">
        <v>4</v>
      </c>
      <c r="J192" s="37" t="str">
        <f t="shared" si="7"/>
        <v>24</v>
      </c>
      <c r="K192" s="38" t="str">
        <f>IF(ISBLANK('Model Performance Data'!$L$15),"-",'Model Performance Data'!$L$15)</f>
        <v>Annual</v>
      </c>
      <c r="L192" s="38" t="e">
        <f>IF(ISBLANK('Model Performance Data'!#REF!),"-",'Model Performance Data'!#REF!)</f>
        <v>#REF!</v>
      </c>
      <c r="M192" s="43">
        <f>IF(ISNA(SUMIFS(INDEX('Model Performance Data'!$O$8:$DY$56,0,MATCH(CONCATENATE($J192,M$6),'Model Performance Data'!$O$6:$DY$6,0)),'Model Performance Data'!$B$8:$B$56,$C192,'Model Performance Data'!$C$8:$C$56,$D192)),"-",SUMIFS(INDEX('Model Performance Data'!$O$8:$DY$56,0,MATCH(CONCATENATE($J192,M$6),'Model Performance Data'!$O$6:$DY$6,0)),'Model Performance Data'!$B$8:$B$56,$C192,'Model Performance Data'!$C$8:$C$56,$D192))</f>
        <v>0</v>
      </c>
      <c r="N192" s="43">
        <f>IF(ISNA(SUMIFS(INDEX('Model Performance Data'!$O$8:$DY$56,0,MATCH(CONCATENATE($J192,N$6),'Model Performance Data'!$O$6:$DY$6,0)),'Model Performance Data'!$B$8:$B$56,$C192,'Model Performance Data'!$C$8:$C$56,$D192)),"-",SUMIFS(INDEX('Model Performance Data'!$O$8:$DY$56,0,MATCH(CONCATENATE($J192,N$6),'Model Performance Data'!$O$6:$DY$6,0)),'Model Performance Data'!$B$8:$B$56,$C192,'Model Performance Data'!$C$8:$C$56,$D192))</f>
        <v>0</v>
      </c>
      <c r="O192" s="154">
        <f>IF(ISNA(SUMIFS(INDEX('Model Performance Data'!$O$8:$DY$56,0,MATCH(CONCATENATE($J192,O$6),'Model Performance Data'!$O$6:$DY$6,0)),'Model Performance Data'!$B$8:$B$56,$C192,'Model Performance Data'!$C$8:$C$56,$D192)),"-",SUMIFS(INDEX('Model Performance Data'!$O$8:$DY$56,0,MATCH(CONCATENATE($J192,O$6),'Model Performance Data'!$O$6:$DY$6,0)),'Model Performance Data'!$B$8:$B$56,$C192,'Model Performance Data'!$C$8:$C$56,$D192))</f>
        <v>0</v>
      </c>
    </row>
    <row r="193" spans="2:15" outlineLevel="1" x14ac:dyDescent="0.35">
      <c r="B193" s="37" t="s">
        <v>80</v>
      </c>
      <c r="C193" s="38" t="str">
        <f>IF(ISBLANK('Model Performance Data'!$B$15),"-",'Model Performance Data'!$B$15)</f>
        <v>Quality</v>
      </c>
      <c r="D193" s="38" t="str">
        <f>IF(ISBLANK('Model Performance Data'!$C$15),"-",'Model Performance Data'!$C$15)</f>
        <v>Child and Adolescents' Access to Primary Care Practitioners: Ages 12-24 months</v>
      </c>
      <c r="E193" s="38" t="str">
        <f>IF(ISBLANK('Model Performance Data'!$D$15),"-",'Model Performance Data'!$D$15)</f>
        <v>Percentage</v>
      </c>
      <c r="F193" s="38" t="str">
        <f>IF(ISBLANK('Model Performance Data'!$E$15),"-",'Model Performance Data'!$E$15)</f>
        <v>Active</v>
      </c>
      <c r="G193" s="38" t="str">
        <f>IF(ISBLANK('Model Performance Data'!$F$15),"-",'Model Performance Data'!$F$15)</f>
        <v>-</v>
      </c>
      <c r="H193" s="38">
        <v>2</v>
      </c>
      <c r="I193" s="38">
        <v>5</v>
      </c>
      <c r="J193" s="37" t="str">
        <f t="shared" si="7"/>
        <v>25</v>
      </c>
      <c r="K193" s="38" t="str">
        <f>IF(ISBLANK('Model Performance Data'!$L$15),"-",'Model Performance Data'!$L$15)</f>
        <v>Annual</v>
      </c>
      <c r="L193" s="38" t="e">
        <f>IF(ISBLANK('Model Performance Data'!#REF!),"-",'Model Performance Data'!#REF!)</f>
        <v>#REF!</v>
      </c>
      <c r="M193" s="43">
        <f>IF(ISNA(SUMIFS(INDEX('Model Performance Data'!$O$8:$DY$56,0,MATCH(CONCATENATE($J193,M$6),'Model Performance Data'!$O$6:$DY$6,0)),'Model Performance Data'!$B$8:$B$56,$C193,'Model Performance Data'!$C$8:$C$56,$D193)),"-",SUMIFS(INDEX('Model Performance Data'!$O$8:$DY$56,0,MATCH(CONCATENATE($J193,M$6),'Model Performance Data'!$O$6:$DY$6,0)),'Model Performance Data'!$B$8:$B$56,$C193,'Model Performance Data'!$C$8:$C$56,$D193))</f>
        <v>0</v>
      </c>
      <c r="N193" s="43">
        <f>IF(ISNA(SUMIFS(INDEX('Model Performance Data'!$O$8:$DY$56,0,MATCH(CONCATENATE($J193,N$6),'Model Performance Data'!$O$6:$DY$6,0)),'Model Performance Data'!$B$8:$B$56,$C193,'Model Performance Data'!$C$8:$C$56,$D193)),"-",SUMIFS(INDEX('Model Performance Data'!$O$8:$DY$56,0,MATCH(CONCATENATE($J193,N$6),'Model Performance Data'!$O$6:$DY$6,0)),'Model Performance Data'!$B$8:$B$56,$C193,'Model Performance Data'!$C$8:$C$56,$D193))</f>
        <v>0</v>
      </c>
      <c r="O193" s="154">
        <f>IF(ISNA(SUMIFS(INDEX('Model Performance Data'!$O$8:$DY$56,0,MATCH(CONCATENATE($J193,O$6),'Model Performance Data'!$O$6:$DY$6,0)),'Model Performance Data'!$B$8:$B$56,$C193,'Model Performance Data'!$C$8:$C$56,$D193)),"-",SUMIFS(INDEX('Model Performance Data'!$O$8:$DY$56,0,MATCH(CONCATENATE($J193,O$6),'Model Performance Data'!$O$6:$DY$6,0)),'Model Performance Data'!$B$8:$B$56,$C193,'Model Performance Data'!$C$8:$C$56,$D193))</f>
        <v>0</v>
      </c>
    </row>
    <row r="194" spans="2:15" outlineLevel="1" x14ac:dyDescent="0.35">
      <c r="B194" s="37" t="s">
        <v>80</v>
      </c>
      <c r="C194" s="38" t="str">
        <f>IF(ISBLANK('Model Performance Data'!$B$15),"-",'Model Performance Data'!$B$15)</f>
        <v>Quality</v>
      </c>
      <c r="D194" s="38" t="str">
        <f>IF(ISBLANK('Model Performance Data'!$C$15),"-",'Model Performance Data'!$C$15)</f>
        <v>Child and Adolescents' Access to Primary Care Practitioners: Ages 12-24 months</v>
      </c>
      <c r="E194" s="38" t="str">
        <f>IF(ISBLANK('Model Performance Data'!$D$15),"-",'Model Performance Data'!$D$15)</f>
        <v>Percentage</v>
      </c>
      <c r="F194" s="38" t="str">
        <f>IF(ISBLANK('Model Performance Data'!$E$15),"-",'Model Performance Data'!$E$15)</f>
        <v>Active</v>
      </c>
      <c r="G194" s="38" t="str">
        <f>IF(ISBLANK('Model Performance Data'!$F$15),"-",'Model Performance Data'!$F$15)</f>
        <v>-</v>
      </c>
      <c r="H194" s="38">
        <v>2</v>
      </c>
      <c r="I194" s="38" t="s">
        <v>65</v>
      </c>
      <c r="J194" s="37" t="str">
        <f t="shared" si="7"/>
        <v>2Goal</v>
      </c>
      <c r="K194" s="38" t="str">
        <f>IF(ISBLANK('Model Performance Data'!$L$15),"-",'Model Performance Data'!$L$15)</f>
        <v>Annual</v>
      </c>
      <c r="L194" s="38" t="e">
        <f>IF(ISBLANK('Model Performance Data'!#REF!),"-",'Model Performance Data'!#REF!)</f>
        <v>#REF!</v>
      </c>
      <c r="M194" s="43" t="str">
        <f>IF(ISNA(SUMIFS(INDEX('Model Performance Data'!$O$8:$DY$56,0,MATCH(CONCATENATE($J194,M$6),'Model Performance Data'!$O$6:$DY$6,0)),'Model Performance Data'!$B$8:$B$56,$C194,'Model Performance Data'!$C$8:$C$56,$D194)),"-",SUMIFS(INDEX('Model Performance Data'!$O$8:$DY$56,0,MATCH(CONCATENATE($J194,M$6),'Model Performance Data'!$O$6:$DY$6,0)),'Model Performance Data'!$B$8:$B$56,$C194,'Model Performance Data'!$C$8:$C$56,$D194))</f>
        <v>-</v>
      </c>
      <c r="N194" s="43" t="str">
        <f>IF(ISNA(SUMIFS(INDEX('Model Performance Data'!$O$8:$DY$56,0,MATCH(CONCATENATE($J194,N$6),'Model Performance Data'!$O$6:$DY$6,0)),'Model Performance Data'!$B$8:$B$56,$C194,'Model Performance Data'!$C$8:$C$56,$D194)),"-",SUMIFS(INDEX('Model Performance Data'!$O$8:$DY$56,0,MATCH(CONCATENATE($J194,N$6),'Model Performance Data'!$O$6:$DY$6,0)),'Model Performance Data'!$B$8:$B$56,$C194,'Model Performance Data'!$C$8:$C$56,$D194))</f>
        <v>-</v>
      </c>
      <c r="O194" s="154">
        <f>IF(ISNA(SUMIFS(INDEX('Model Performance Data'!$O$8:$DY$56,0,MATCH(CONCATENATE($J194,O$6),'Model Performance Data'!$O$6:$DY$6,0)),'Model Performance Data'!$B$8:$B$56,$C194,'Model Performance Data'!$C$8:$C$56,$D194)),"-",SUMIFS(INDEX('Model Performance Data'!$O$8:$DY$56,0,MATCH(CONCATENATE($J194,O$6),'Model Performance Data'!$O$6:$DY$6,0)),'Model Performance Data'!$B$8:$B$56,$C194,'Model Performance Data'!$C$8:$C$56,$D194))</f>
        <v>0</v>
      </c>
    </row>
    <row r="195" spans="2:15" outlineLevel="1" x14ac:dyDescent="0.35">
      <c r="B195" s="37" t="s">
        <v>80</v>
      </c>
      <c r="C195" s="38" t="str">
        <f>IF(ISBLANK('Model Performance Data'!$B$15),"-",'Model Performance Data'!$B$15)</f>
        <v>Quality</v>
      </c>
      <c r="D195" s="38" t="str">
        <f>IF(ISBLANK('Model Performance Data'!$C$15),"-",'Model Performance Data'!$C$15)</f>
        <v>Child and Adolescents' Access to Primary Care Practitioners: Ages 12-24 months</v>
      </c>
      <c r="E195" s="38" t="str">
        <f>IF(ISBLANK('Model Performance Data'!$D$15),"-",'Model Performance Data'!$D$15)</f>
        <v>Percentage</v>
      </c>
      <c r="F195" s="38" t="str">
        <f>IF(ISBLANK('Model Performance Data'!$E$15),"-",'Model Performance Data'!$E$15)</f>
        <v>Active</v>
      </c>
      <c r="G195" s="38" t="str">
        <f>IF(ISBLANK('Model Performance Data'!$F$15),"-",'Model Performance Data'!$F$15)</f>
        <v>-</v>
      </c>
      <c r="H195" s="38">
        <v>3</v>
      </c>
      <c r="I195" s="38">
        <v>1</v>
      </c>
      <c r="J195" s="37" t="str">
        <f t="shared" si="7"/>
        <v>31</v>
      </c>
      <c r="K195" s="38" t="str">
        <f>IF(ISBLANK('Model Performance Data'!$L$15),"-",'Model Performance Data'!$L$15)</f>
        <v>Annual</v>
      </c>
      <c r="L195" s="38" t="e">
        <f>IF(ISBLANK('Model Performance Data'!#REF!),"-",'Model Performance Data'!#REF!)</f>
        <v>#REF!</v>
      </c>
      <c r="M195" s="43">
        <f>IF(ISNA(SUMIFS(INDEX('Model Performance Data'!$O$8:$DY$56,0,MATCH(CONCATENATE($J195,M$6),'Model Performance Data'!$O$6:$DY$6,0)),'Model Performance Data'!$B$8:$B$56,$C195,'Model Performance Data'!$C$8:$C$56,$D195)),"-",SUMIFS(INDEX('Model Performance Data'!$O$8:$DY$56,0,MATCH(CONCATENATE($J195,M$6),'Model Performance Data'!$O$6:$DY$6,0)),'Model Performance Data'!$B$8:$B$56,$C195,'Model Performance Data'!$C$8:$C$56,$D195))</f>
        <v>0</v>
      </c>
      <c r="N195" s="43">
        <f>IF(ISNA(SUMIFS(INDEX('Model Performance Data'!$O$8:$DY$56,0,MATCH(CONCATENATE($J195,N$6),'Model Performance Data'!$O$6:$DY$6,0)),'Model Performance Data'!$B$8:$B$56,$C195,'Model Performance Data'!$C$8:$C$56,$D195)),"-",SUMIFS(INDEX('Model Performance Data'!$O$8:$DY$56,0,MATCH(CONCATENATE($J195,N$6),'Model Performance Data'!$O$6:$DY$6,0)),'Model Performance Data'!$B$8:$B$56,$C195,'Model Performance Data'!$C$8:$C$56,$D195))</f>
        <v>0</v>
      </c>
      <c r="O195" s="154">
        <f>IF(ISNA(SUMIFS(INDEX('Model Performance Data'!$O$8:$DY$56,0,MATCH(CONCATENATE($J195,O$6),'Model Performance Data'!$O$6:$DY$6,0)),'Model Performance Data'!$B$8:$B$56,$C195,'Model Performance Data'!$C$8:$C$56,$D195)),"-",SUMIFS(INDEX('Model Performance Data'!$O$8:$DY$56,0,MATCH(CONCATENATE($J195,O$6),'Model Performance Data'!$O$6:$DY$6,0)),'Model Performance Data'!$B$8:$B$56,$C195,'Model Performance Data'!$C$8:$C$56,$D195))</f>
        <v>0</v>
      </c>
    </row>
    <row r="196" spans="2:15" outlineLevel="1" x14ac:dyDescent="0.35">
      <c r="B196" s="37" t="s">
        <v>80</v>
      </c>
      <c r="C196" s="38" t="str">
        <f>IF(ISBLANK('Model Performance Data'!$B$15),"-",'Model Performance Data'!$B$15)</f>
        <v>Quality</v>
      </c>
      <c r="D196" s="38" t="str">
        <f>IF(ISBLANK('Model Performance Data'!$C$15),"-",'Model Performance Data'!$C$15)</f>
        <v>Child and Adolescents' Access to Primary Care Practitioners: Ages 12-24 months</v>
      </c>
      <c r="E196" s="38" t="str">
        <f>IF(ISBLANK('Model Performance Data'!$D$15),"-",'Model Performance Data'!$D$15)</f>
        <v>Percentage</v>
      </c>
      <c r="F196" s="38" t="str">
        <f>IF(ISBLANK('Model Performance Data'!$E$15),"-",'Model Performance Data'!$E$15)</f>
        <v>Active</v>
      </c>
      <c r="G196" s="38" t="str">
        <f>IF(ISBLANK('Model Performance Data'!$F$15),"-",'Model Performance Data'!$F$15)</f>
        <v>-</v>
      </c>
      <c r="H196" s="38">
        <v>3</v>
      </c>
      <c r="I196" s="38">
        <v>2</v>
      </c>
      <c r="J196" s="37" t="str">
        <f t="shared" si="7"/>
        <v>32</v>
      </c>
      <c r="K196" s="38" t="str">
        <f>IF(ISBLANK('Model Performance Data'!$L$15),"-",'Model Performance Data'!$L$15)</f>
        <v>Annual</v>
      </c>
      <c r="L196" s="38" t="e">
        <f>IF(ISBLANK('Model Performance Data'!#REF!),"-",'Model Performance Data'!#REF!)</f>
        <v>#REF!</v>
      </c>
      <c r="M196" s="43">
        <f>IF(ISNA(SUMIFS(INDEX('Model Performance Data'!$O$8:$DY$56,0,MATCH(CONCATENATE($J196,M$6),'Model Performance Data'!$O$6:$DY$6,0)),'Model Performance Data'!$B$8:$B$56,$C196,'Model Performance Data'!$C$8:$C$56,$D196)),"-",SUMIFS(INDEX('Model Performance Data'!$O$8:$DY$56,0,MATCH(CONCATENATE($J196,M$6),'Model Performance Data'!$O$6:$DY$6,0)),'Model Performance Data'!$B$8:$B$56,$C196,'Model Performance Data'!$C$8:$C$56,$D196))</f>
        <v>0</v>
      </c>
      <c r="N196" s="43">
        <f>IF(ISNA(SUMIFS(INDEX('Model Performance Data'!$O$8:$DY$56,0,MATCH(CONCATENATE($J196,N$6),'Model Performance Data'!$O$6:$DY$6,0)),'Model Performance Data'!$B$8:$B$56,$C196,'Model Performance Data'!$C$8:$C$56,$D196)),"-",SUMIFS(INDEX('Model Performance Data'!$O$8:$DY$56,0,MATCH(CONCATENATE($J196,N$6),'Model Performance Data'!$O$6:$DY$6,0)),'Model Performance Data'!$B$8:$B$56,$C196,'Model Performance Data'!$C$8:$C$56,$D196))</f>
        <v>0</v>
      </c>
      <c r="O196" s="154">
        <f>IF(ISNA(SUMIFS(INDEX('Model Performance Data'!$O$8:$DY$56,0,MATCH(CONCATENATE($J196,O$6),'Model Performance Data'!$O$6:$DY$6,0)),'Model Performance Data'!$B$8:$B$56,$C196,'Model Performance Data'!$C$8:$C$56,$D196)),"-",SUMIFS(INDEX('Model Performance Data'!$O$8:$DY$56,0,MATCH(CONCATENATE($J196,O$6),'Model Performance Data'!$O$6:$DY$6,0)),'Model Performance Data'!$B$8:$B$56,$C196,'Model Performance Data'!$C$8:$C$56,$D196))</f>
        <v>0</v>
      </c>
    </row>
    <row r="197" spans="2:15" outlineLevel="1" x14ac:dyDescent="0.35">
      <c r="B197" s="37" t="s">
        <v>80</v>
      </c>
      <c r="C197" s="38" t="str">
        <f>IF(ISBLANK('Model Performance Data'!$B$15),"-",'Model Performance Data'!$B$15)</f>
        <v>Quality</v>
      </c>
      <c r="D197" s="38" t="str">
        <f>IF(ISBLANK('Model Performance Data'!$C$15),"-",'Model Performance Data'!$C$15)</f>
        <v>Child and Adolescents' Access to Primary Care Practitioners: Ages 12-24 months</v>
      </c>
      <c r="E197" s="38" t="str">
        <f>IF(ISBLANK('Model Performance Data'!$D$15),"-",'Model Performance Data'!$D$15)</f>
        <v>Percentage</v>
      </c>
      <c r="F197" s="38" t="str">
        <f>IF(ISBLANK('Model Performance Data'!$E$15),"-",'Model Performance Data'!$E$15)</f>
        <v>Active</v>
      </c>
      <c r="G197" s="38" t="str">
        <f>IF(ISBLANK('Model Performance Data'!$F$15),"-",'Model Performance Data'!$F$15)</f>
        <v>-</v>
      </c>
      <c r="H197" s="38">
        <v>3</v>
      </c>
      <c r="I197" s="38">
        <v>3</v>
      </c>
      <c r="J197" s="37" t="str">
        <f t="shared" ref="J197:J284" si="11">CONCATENATE(H197,I197)</f>
        <v>33</v>
      </c>
      <c r="K197" s="38" t="str">
        <f>IF(ISBLANK('Model Performance Data'!$L$15),"-",'Model Performance Data'!$L$15)</f>
        <v>Annual</v>
      </c>
      <c r="L197" s="38" t="e">
        <f>IF(ISBLANK('Model Performance Data'!#REF!),"-",'Model Performance Data'!#REF!)</f>
        <v>#REF!</v>
      </c>
      <c r="M197" s="43">
        <f>IF(ISNA(SUMIFS(INDEX('Model Performance Data'!$O$8:$DY$56,0,MATCH(CONCATENATE($J197,M$6),'Model Performance Data'!$O$6:$DY$6,0)),'Model Performance Data'!$B$8:$B$56,$C197,'Model Performance Data'!$C$8:$C$56,$D197)),"-",SUMIFS(INDEX('Model Performance Data'!$O$8:$DY$56,0,MATCH(CONCATENATE($J197,M$6),'Model Performance Data'!$O$6:$DY$6,0)),'Model Performance Data'!$B$8:$B$56,$C197,'Model Performance Data'!$C$8:$C$56,$D197))</f>
        <v>0</v>
      </c>
      <c r="N197" s="43">
        <f>IF(ISNA(SUMIFS(INDEX('Model Performance Data'!$O$8:$DY$56,0,MATCH(CONCATENATE($J197,N$6),'Model Performance Data'!$O$6:$DY$6,0)),'Model Performance Data'!$B$8:$B$56,$C197,'Model Performance Data'!$C$8:$C$56,$D197)),"-",SUMIFS(INDEX('Model Performance Data'!$O$8:$DY$56,0,MATCH(CONCATENATE($J197,N$6),'Model Performance Data'!$O$6:$DY$6,0)),'Model Performance Data'!$B$8:$B$56,$C197,'Model Performance Data'!$C$8:$C$56,$D197))</f>
        <v>0</v>
      </c>
      <c r="O197" s="154">
        <f>IF(ISNA(SUMIFS(INDEX('Model Performance Data'!$O$8:$DY$56,0,MATCH(CONCATENATE($J197,O$6),'Model Performance Data'!$O$6:$DY$6,0)),'Model Performance Data'!$B$8:$B$56,$C197,'Model Performance Data'!$C$8:$C$56,$D197)),"-",SUMIFS(INDEX('Model Performance Data'!$O$8:$DY$56,0,MATCH(CONCATENATE($J197,O$6),'Model Performance Data'!$O$6:$DY$6,0)),'Model Performance Data'!$B$8:$B$56,$C197,'Model Performance Data'!$C$8:$C$56,$D197))</f>
        <v>0</v>
      </c>
    </row>
    <row r="198" spans="2:15" outlineLevel="1" x14ac:dyDescent="0.35">
      <c r="B198" s="37" t="s">
        <v>80</v>
      </c>
      <c r="C198" s="38" t="str">
        <f>IF(ISBLANK('Model Performance Data'!$B$15),"-",'Model Performance Data'!$B$15)</f>
        <v>Quality</v>
      </c>
      <c r="D198" s="38" t="str">
        <f>IF(ISBLANK('Model Performance Data'!$C$15),"-",'Model Performance Data'!$C$15)</f>
        <v>Child and Adolescents' Access to Primary Care Practitioners: Ages 12-24 months</v>
      </c>
      <c r="E198" s="38" t="str">
        <f>IF(ISBLANK('Model Performance Data'!$D$15),"-",'Model Performance Data'!$D$15)</f>
        <v>Percentage</v>
      </c>
      <c r="F198" s="38" t="str">
        <f>IF(ISBLANK('Model Performance Data'!$E$15),"-",'Model Performance Data'!$E$15)</f>
        <v>Active</v>
      </c>
      <c r="G198" s="38" t="str">
        <f>IF(ISBLANK('Model Performance Data'!$F$15),"-",'Model Performance Data'!$F$15)</f>
        <v>-</v>
      </c>
      <c r="H198" s="38">
        <v>3</v>
      </c>
      <c r="I198" s="38">
        <v>4</v>
      </c>
      <c r="J198" s="37" t="str">
        <f t="shared" si="11"/>
        <v>34</v>
      </c>
      <c r="K198" s="38" t="str">
        <f>IF(ISBLANK('Model Performance Data'!$L$15),"-",'Model Performance Data'!$L$15)</f>
        <v>Annual</v>
      </c>
      <c r="L198" s="38" t="e">
        <f>IF(ISBLANK('Model Performance Data'!#REF!),"-",'Model Performance Data'!#REF!)</f>
        <v>#REF!</v>
      </c>
      <c r="M198" s="43">
        <f>IF(ISNA(SUMIFS(INDEX('Model Performance Data'!$O$8:$DY$56,0,MATCH(CONCATENATE($J198,M$6),'Model Performance Data'!$O$6:$DY$6,0)),'Model Performance Data'!$B$8:$B$56,$C198,'Model Performance Data'!$C$8:$C$56,$D198)),"-",SUMIFS(INDEX('Model Performance Data'!$O$8:$DY$56,0,MATCH(CONCATENATE($J198,M$6),'Model Performance Data'!$O$6:$DY$6,0)),'Model Performance Data'!$B$8:$B$56,$C198,'Model Performance Data'!$C$8:$C$56,$D198))</f>
        <v>0</v>
      </c>
      <c r="N198" s="43">
        <f>IF(ISNA(SUMIFS(INDEX('Model Performance Data'!$O$8:$DY$56,0,MATCH(CONCATENATE($J198,N$6),'Model Performance Data'!$O$6:$DY$6,0)),'Model Performance Data'!$B$8:$B$56,$C198,'Model Performance Data'!$C$8:$C$56,$D198)),"-",SUMIFS(INDEX('Model Performance Data'!$O$8:$DY$56,0,MATCH(CONCATENATE($J198,N$6),'Model Performance Data'!$O$6:$DY$6,0)),'Model Performance Data'!$B$8:$B$56,$C198,'Model Performance Data'!$C$8:$C$56,$D198))</f>
        <v>0</v>
      </c>
      <c r="O198" s="154">
        <f>IF(ISNA(SUMIFS(INDEX('Model Performance Data'!$O$8:$DY$56,0,MATCH(CONCATENATE($J198,O$6),'Model Performance Data'!$O$6:$DY$6,0)),'Model Performance Data'!$B$8:$B$56,$C198,'Model Performance Data'!$C$8:$C$56,$D198)),"-",SUMIFS(INDEX('Model Performance Data'!$O$8:$DY$56,0,MATCH(CONCATENATE($J198,O$6),'Model Performance Data'!$O$6:$DY$6,0)),'Model Performance Data'!$B$8:$B$56,$C198,'Model Performance Data'!$C$8:$C$56,$D198))</f>
        <v>0</v>
      </c>
    </row>
    <row r="199" spans="2:15" outlineLevel="1" x14ac:dyDescent="0.35">
      <c r="B199" s="37" t="s">
        <v>80</v>
      </c>
      <c r="C199" s="38" t="str">
        <f>IF(ISBLANK('Model Performance Data'!$B$15),"-",'Model Performance Data'!$B$15)</f>
        <v>Quality</v>
      </c>
      <c r="D199" s="38" t="str">
        <f>IF(ISBLANK('Model Performance Data'!$C$15),"-",'Model Performance Data'!$C$15)</f>
        <v>Child and Adolescents' Access to Primary Care Practitioners: Ages 12-24 months</v>
      </c>
      <c r="E199" s="38" t="str">
        <f>IF(ISBLANK('Model Performance Data'!$D$15),"-",'Model Performance Data'!$D$15)</f>
        <v>Percentage</v>
      </c>
      <c r="F199" s="38" t="str">
        <f>IF(ISBLANK('Model Performance Data'!$E$15),"-",'Model Performance Data'!$E$15)</f>
        <v>Active</v>
      </c>
      <c r="G199" s="38" t="str">
        <f>IF(ISBLANK('Model Performance Data'!$F$15),"-",'Model Performance Data'!$F$15)</f>
        <v>-</v>
      </c>
      <c r="H199" s="38">
        <v>3</v>
      </c>
      <c r="I199" s="38">
        <v>5</v>
      </c>
      <c r="J199" s="37" t="str">
        <f t="shared" si="11"/>
        <v>35</v>
      </c>
      <c r="K199" s="38" t="str">
        <f>IF(ISBLANK('Model Performance Data'!$L$15),"-",'Model Performance Data'!$L$15)</f>
        <v>Annual</v>
      </c>
      <c r="L199" s="38" t="e">
        <f>IF(ISBLANK('Model Performance Data'!#REF!),"-",'Model Performance Data'!#REF!)</f>
        <v>#REF!</v>
      </c>
      <c r="M199" s="43">
        <f>IF(ISNA(SUMIFS(INDEX('Model Performance Data'!$O$8:$DY$56,0,MATCH(CONCATENATE($J199,M$6),'Model Performance Data'!$O$6:$DY$6,0)),'Model Performance Data'!$B$8:$B$56,$C199,'Model Performance Data'!$C$8:$C$56,$D199)),"-",SUMIFS(INDEX('Model Performance Data'!$O$8:$DY$56,0,MATCH(CONCATENATE($J199,M$6),'Model Performance Data'!$O$6:$DY$6,0)),'Model Performance Data'!$B$8:$B$56,$C199,'Model Performance Data'!$C$8:$C$56,$D199))</f>
        <v>0</v>
      </c>
      <c r="N199" s="43">
        <f>IF(ISNA(SUMIFS(INDEX('Model Performance Data'!$O$8:$DY$56,0,MATCH(CONCATENATE($J199,N$6),'Model Performance Data'!$O$6:$DY$6,0)),'Model Performance Data'!$B$8:$B$56,$C199,'Model Performance Data'!$C$8:$C$56,$D199)),"-",SUMIFS(INDEX('Model Performance Data'!$O$8:$DY$56,0,MATCH(CONCATENATE($J199,N$6),'Model Performance Data'!$O$6:$DY$6,0)),'Model Performance Data'!$B$8:$B$56,$C199,'Model Performance Data'!$C$8:$C$56,$D199))</f>
        <v>0</v>
      </c>
      <c r="O199" s="154">
        <f>IF(ISNA(SUMIFS(INDEX('Model Performance Data'!$O$8:$DY$56,0,MATCH(CONCATENATE($J199,O$6),'Model Performance Data'!$O$6:$DY$6,0)),'Model Performance Data'!$B$8:$B$56,$C199,'Model Performance Data'!$C$8:$C$56,$D199)),"-",SUMIFS(INDEX('Model Performance Data'!$O$8:$DY$56,0,MATCH(CONCATENATE($J199,O$6),'Model Performance Data'!$O$6:$DY$6,0)),'Model Performance Data'!$B$8:$B$56,$C199,'Model Performance Data'!$C$8:$C$56,$D199))</f>
        <v>0</v>
      </c>
    </row>
    <row r="200" spans="2:15" outlineLevel="1" x14ac:dyDescent="0.35">
      <c r="B200" s="37" t="s">
        <v>80</v>
      </c>
      <c r="C200" s="38" t="str">
        <f>IF(ISBLANK('Model Performance Data'!$B$15),"-",'Model Performance Data'!$B$15)</f>
        <v>Quality</v>
      </c>
      <c r="D200" s="38" t="str">
        <f>IF(ISBLANK('Model Performance Data'!$C$15),"-",'Model Performance Data'!$C$15)</f>
        <v>Child and Adolescents' Access to Primary Care Practitioners: Ages 12-24 months</v>
      </c>
      <c r="E200" s="38" t="str">
        <f>IF(ISBLANK('Model Performance Data'!$D$15),"-",'Model Performance Data'!$D$15)</f>
        <v>Percentage</v>
      </c>
      <c r="F200" s="38" t="str">
        <f>IF(ISBLANK('Model Performance Data'!$E$15),"-",'Model Performance Data'!$E$15)</f>
        <v>Active</v>
      </c>
      <c r="G200" s="38" t="str">
        <f>IF(ISBLANK('Model Performance Data'!$F$15),"-",'Model Performance Data'!$F$15)</f>
        <v>-</v>
      </c>
      <c r="H200" s="38">
        <v>3</v>
      </c>
      <c r="I200" s="38" t="s">
        <v>65</v>
      </c>
      <c r="J200" s="37" t="str">
        <f t="shared" si="11"/>
        <v>3Goal</v>
      </c>
      <c r="K200" s="38" t="str">
        <f>IF(ISBLANK('Model Performance Data'!$L$15),"-",'Model Performance Data'!$L$15)</f>
        <v>Annual</v>
      </c>
      <c r="L200" s="38" t="e">
        <f>IF(ISBLANK('Model Performance Data'!#REF!),"-",'Model Performance Data'!#REF!)</f>
        <v>#REF!</v>
      </c>
      <c r="M200" s="43" t="str">
        <f>IF(ISNA(SUMIFS(INDEX('Model Performance Data'!$O$8:$DY$56,0,MATCH(CONCATENATE($J200,M$6),'Model Performance Data'!$O$6:$DY$6,0)),'Model Performance Data'!$B$8:$B$56,$C200,'Model Performance Data'!$C$8:$C$56,$D200)),"-",SUMIFS(INDEX('Model Performance Data'!$O$8:$DY$56,0,MATCH(CONCATENATE($J200,M$6),'Model Performance Data'!$O$6:$DY$6,0)),'Model Performance Data'!$B$8:$B$56,$C200,'Model Performance Data'!$C$8:$C$56,$D200))</f>
        <v>-</v>
      </c>
      <c r="N200" s="43" t="str">
        <f>IF(ISNA(SUMIFS(INDEX('Model Performance Data'!$O$8:$DY$56,0,MATCH(CONCATENATE($J200,N$6),'Model Performance Data'!$O$6:$DY$6,0)),'Model Performance Data'!$B$8:$B$56,$C200,'Model Performance Data'!$C$8:$C$56,$D200)),"-",SUMIFS(INDEX('Model Performance Data'!$O$8:$DY$56,0,MATCH(CONCATENATE($J200,N$6),'Model Performance Data'!$O$6:$DY$6,0)),'Model Performance Data'!$B$8:$B$56,$C200,'Model Performance Data'!$C$8:$C$56,$D200))</f>
        <v>-</v>
      </c>
      <c r="O200" s="154">
        <f>IF(ISNA(SUMIFS(INDEX('Model Performance Data'!$O$8:$DY$56,0,MATCH(CONCATENATE($J200,O$6),'Model Performance Data'!$O$6:$DY$6,0)),'Model Performance Data'!$B$8:$B$56,$C200,'Model Performance Data'!$C$8:$C$56,$D200)),"-",SUMIFS(INDEX('Model Performance Data'!$O$8:$DY$56,0,MATCH(CONCATENATE($J200,O$6),'Model Performance Data'!$O$6:$DY$6,0)),'Model Performance Data'!$B$8:$B$56,$C200,'Model Performance Data'!$C$8:$C$56,$D200))</f>
        <v>0</v>
      </c>
    </row>
    <row r="201" spans="2:15" outlineLevel="1" x14ac:dyDescent="0.35">
      <c r="B201" s="37" t="s">
        <v>80</v>
      </c>
      <c r="C201" s="38" t="str">
        <f>IF(ISBLANK('Model Performance Data'!$B$15),"-",'Model Performance Data'!$B$15)</f>
        <v>Quality</v>
      </c>
      <c r="D201" s="38" t="str">
        <f>IF(ISBLANK('Model Performance Data'!$C$15),"-",'Model Performance Data'!$C$15)</f>
        <v>Child and Adolescents' Access to Primary Care Practitioners: Ages 12-24 months</v>
      </c>
      <c r="E201" s="38" t="str">
        <f>IF(ISBLANK('Model Performance Data'!$D$15),"-",'Model Performance Data'!$D$15)</f>
        <v>Percentage</v>
      </c>
      <c r="F201" s="38" t="str">
        <f>IF(ISBLANK('Model Performance Data'!$E$15),"-",'Model Performance Data'!$E$15)</f>
        <v>Active</v>
      </c>
      <c r="G201" s="38" t="str">
        <f>IF(ISBLANK('Model Performance Data'!$F$15),"-",'Model Performance Data'!$F$15)</f>
        <v>-</v>
      </c>
      <c r="H201" s="38">
        <v>4</v>
      </c>
      <c r="I201" s="38">
        <v>1</v>
      </c>
      <c r="J201" s="37" t="str">
        <f t="shared" si="11"/>
        <v>41</v>
      </c>
      <c r="K201" s="38" t="str">
        <f>IF(ISBLANK('Model Performance Data'!$L$15),"-",'Model Performance Data'!$L$15)</f>
        <v>Annual</v>
      </c>
      <c r="L201" s="38" t="e">
        <f>IF(ISBLANK('Model Performance Data'!#REF!),"-",'Model Performance Data'!#REF!)</f>
        <v>#REF!</v>
      </c>
      <c r="M201" s="43">
        <f>IF(ISNA(SUMIFS(INDEX('Model Performance Data'!$O$8:$DY$56,0,MATCH(CONCATENATE($J201,M$6),'Model Performance Data'!$O$6:$DY$6,0)),'Model Performance Data'!$B$8:$B$56,$C201,'Model Performance Data'!$C$8:$C$56,$D201)),"-",SUMIFS(INDEX('Model Performance Data'!$O$8:$DY$56,0,MATCH(CONCATENATE($J201,M$6),'Model Performance Data'!$O$6:$DY$6,0)),'Model Performance Data'!$B$8:$B$56,$C201,'Model Performance Data'!$C$8:$C$56,$D201))</f>
        <v>0</v>
      </c>
      <c r="N201" s="43">
        <f>IF(ISNA(SUMIFS(INDEX('Model Performance Data'!$O$8:$DY$56,0,MATCH(CONCATENATE($J201,N$6),'Model Performance Data'!$O$6:$DY$6,0)),'Model Performance Data'!$B$8:$B$56,$C201,'Model Performance Data'!$C$8:$C$56,$D201)),"-",SUMIFS(INDEX('Model Performance Data'!$O$8:$DY$56,0,MATCH(CONCATENATE($J201,N$6),'Model Performance Data'!$O$6:$DY$6,0)),'Model Performance Data'!$B$8:$B$56,$C201,'Model Performance Data'!$C$8:$C$56,$D201))</f>
        <v>0</v>
      </c>
      <c r="O201" s="154">
        <f>IF(ISNA(SUMIFS(INDEX('Model Performance Data'!$O$8:$DY$56,0,MATCH(CONCATENATE($J201,O$6),'Model Performance Data'!$O$6:$DY$6,0)),'Model Performance Data'!$B$8:$B$56,$C201,'Model Performance Data'!$C$8:$C$56,$D201)),"-",SUMIFS(INDEX('Model Performance Data'!$O$8:$DY$56,0,MATCH(CONCATENATE($J201,O$6),'Model Performance Data'!$O$6:$DY$6,0)),'Model Performance Data'!$B$8:$B$56,$C201,'Model Performance Data'!$C$8:$C$56,$D201))</f>
        <v>0</v>
      </c>
    </row>
    <row r="202" spans="2:15" outlineLevel="1" x14ac:dyDescent="0.35">
      <c r="B202" s="37" t="s">
        <v>80</v>
      </c>
      <c r="C202" s="38" t="str">
        <f>IF(ISBLANK('Model Performance Data'!$B$15),"-",'Model Performance Data'!$B$15)</f>
        <v>Quality</v>
      </c>
      <c r="D202" s="38" t="str">
        <f>IF(ISBLANK('Model Performance Data'!$C$15),"-",'Model Performance Data'!$C$15)</f>
        <v>Child and Adolescents' Access to Primary Care Practitioners: Ages 12-24 months</v>
      </c>
      <c r="E202" s="38" t="str">
        <f>IF(ISBLANK('Model Performance Data'!$D$15),"-",'Model Performance Data'!$D$15)</f>
        <v>Percentage</v>
      </c>
      <c r="F202" s="38" t="str">
        <f>IF(ISBLANK('Model Performance Data'!$E$15),"-",'Model Performance Data'!$E$15)</f>
        <v>Active</v>
      </c>
      <c r="G202" s="38" t="str">
        <f>IF(ISBLANK('Model Performance Data'!$F$15),"-",'Model Performance Data'!$F$15)</f>
        <v>-</v>
      </c>
      <c r="H202" s="38">
        <v>4</v>
      </c>
      <c r="I202" s="38">
        <v>2</v>
      </c>
      <c r="J202" s="37" t="str">
        <f t="shared" si="11"/>
        <v>42</v>
      </c>
      <c r="K202" s="38" t="str">
        <f>IF(ISBLANK('Model Performance Data'!$L$15),"-",'Model Performance Data'!$L$15)</f>
        <v>Annual</v>
      </c>
      <c r="L202" s="38" t="e">
        <f>IF(ISBLANK('Model Performance Data'!#REF!),"-",'Model Performance Data'!#REF!)</f>
        <v>#REF!</v>
      </c>
      <c r="M202" s="43">
        <f>IF(ISNA(SUMIFS(INDEX('Model Performance Data'!$O$8:$DY$56,0,MATCH(CONCATENATE($J202,M$6),'Model Performance Data'!$O$6:$DY$6,0)),'Model Performance Data'!$B$8:$B$56,$C202,'Model Performance Data'!$C$8:$C$56,$D202)),"-",SUMIFS(INDEX('Model Performance Data'!$O$8:$DY$56,0,MATCH(CONCATENATE($J202,M$6),'Model Performance Data'!$O$6:$DY$6,0)),'Model Performance Data'!$B$8:$B$56,$C202,'Model Performance Data'!$C$8:$C$56,$D202))</f>
        <v>0</v>
      </c>
      <c r="N202" s="43">
        <f>IF(ISNA(SUMIFS(INDEX('Model Performance Data'!$O$8:$DY$56,0,MATCH(CONCATENATE($J202,N$6),'Model Performance Data'!$O$6:$DY$6,0)),'Model Performance Data'!$B$8:$B$56,$C202,'Model Performance Data'!$C$8:$C$56,$D202)),"-",SUMIFS(INDEX('Model Performance Data'!$O$8:$DY$56,0,MATCH(CONCATENATE($J202,N$6),'Model Performance Data'!$O$6:$DY$6,0)),'Model Performance Data'!$B$8:$B$56,$C202,'Model Performance Data'!$C$8:$C$56,$D202))</f>
        <v>0</v>
      </c>
      <c r="O202" s="154">
        <f>IF(ISNA(SUMIFS(INDEX('Model Performance Data'!$O$8:$DY$56,0,MATCH(CONCATENATE($J202,O$6),'Model Performance Data'!$O$6:$DY$6,0)),'Model Performance Data'!$B$8:$B$56,$C202,'Model Performance Data'!$C$8:$C$56,$D202)),"-",SUMIFS(INDEX('Model Performance Data'!$O$8:$DY$56,0,MATCH(CONCATENATE($J202,O$6),'Model Performance Data'!$O$6:$DY$6,0)),'Model Performance Data'!$B$8:$B$56,$C202,'Model Performance Data'!$C$8:$C$56,$D202))</f>
        <v>0</v>
      </c>
    </row>
    <row r="203" spans="2:15" outlineLevel="1" x14ac:dyDescent="0.35">
      <c r="B203" s="37" t="s">
        <v>80</v>
      </c>
      <c r="C203" s="38" t="str">
        <f>IF(ISBLANK('Model Performance Data'!$B$15),"-",'Model Performance Data'!$B$15)</f>
        <v>Quality</v>
      </c>
      <c r="D203" s="38" t="str">
        <f>IF(ISBLANK('Model Performance Data'!$C$15),"-",'Model Performance Data'!$C$15)</f>
        <v>Child and Adolescents' Access to Primary Care Practitioners: Ages 12-24 months</v>
      </c>
      <c r="E203" s="38" t="str">
        <f>IF(ISBLANK('Model Performance Data'!$D$15),"-",'Model Performance Data'!$D$15)</f>
        <v>Percentage</v>
      </c>
      <c r="F203" s="38" t="str">
        <f>IF(ISBLANK('Model Performance Data'!$E$15),"-",'Model Performance Data'!$E$15)</f>
        <v>Active</v>
      </c>
      <c r="G203" s="38" t="str">
        <f>IF(ISBLANK('Model Performance Data'!$F$15),"-",'Model Performance Data'!$F$15)</f>
        <v>-</v>
      </c>
      <c r="H203" s="38">
        <v>4</v>
      </c>
      <c r="I203" s="38">
        <v>3</v>
      </c>
      <c r="J203" s="37" t="str">
        <f t="shared" ref="J203:J206" si="12">CONCATENATE(H203,I203)</f>
        <v>43</v>
      </c>
      <c r="K203" s="38" t="str">
        <f>IF(ISBLANK('Model Performance Data'!$L$15),"-",'Model Performance Data'!$L$15)</f>
        <v>Annual</v>
      </c>
      <c r="L203" s="38" t="e">
        <f>IF(ISBLANK('Model Performance Data'!#REF!),"-",'Model Performance Data'!#REF!)</f>
        <v>#REF!</v>
      </c>
      <c r="M203" s="43">
        <f>IF(ISNA(SUMIFS(INDEX('Model Performance Data'!$O$8:$DY$56,0,MATCH(CONCATENATE($J203,M$6),'Model Performance Data'!$O$6:$DY$6,0)),'Model Performance Data'!$B$8:$B$56,$C203,'Model Performance Data'!$C$8:$C$56,$D203)),"-",SUMIFS(INDEX('Model Performance Data'!$O$8:$DY$56,0,MATCH(CONCATENATE($J203,M$6),'Model Performance Data'!$O$6:$DY$6,0)),'Model Performance Data'!$B$8:$B$56,$C203,'Model Performance Data'!$C$8:$C$56,$D203))</f>
        <v>0</v>
      </c>
      <c r="N203" s="43">
        <f>IF(ISNA(SUMIFS(INDEX('Model Performance Data'!$O$8:$DY$56,0,MATCH(CONCATENATE($J203,N$6),'Model Performance Data'!$O$6:$DY$6,0)),'Model Performance Data'!$B$8:$B$56,$C203,'Model Performance Data'!$C$8:$C$56,$D203)),"-",SUMIFS(INDEX('Model Performance Data'!$O$8:$DY$56,0,MATCH(CONCATENATE($J203,N$6),'Model Performance Data'!$O$6:$DY$6,0)),'Model Performance Data'!$B$8:$B$56,$C203,'Model Performance Data'!$C$8:$C$56,$D203))</f>
        <v>0</v>
      </c>
      <c r="O203" s="154">
        <f>IF(ISNA(SUMIFS(INDEX('Model Performance Data'!$O$8:$DY$56,0,MATCH(CONCATENATE($J203,O$6),'Model Performance Data'!$O$6:$DY$6,0)),'Model Performance Data'!$B$8:$B$56,$C203,'Model Performance Data'!$C$8:$C$56,$D203)),"-",SUMIFS(INDEX('Model Performance Data'!$O$8:$DY$56,0,MATCH(CONCATENATE($J203,O$6),'Model Performance Data'!$O$6:$DY$6,0)),'Model Performance Data'!$B$8:$B$56,$C203,'Model Performance Data'!$C$8:$C$56,$D203))</f>
        <v>0</v>
      </c>
    </row>
    <row r="204" spans="2:15" outlineLevel="1" x14ac:dyDescent="0.35">
      <c r="B204" s="37" t="s">
        <v>80</v>
      </c>
      <c r="C204" s="38" t="str">
        <f>IF(ISBLANK('Model Performance Data'!$B$15),"-",'Model Performance Data'!$B$15)</f>
        <v>Quality</v>
      </c>
      <c r="D204" s="38" t="str">
        <f>IF(ISBLANK('Model Performance Data'!$C$15),"-",'Model Performance Data'!$C$15)</f>
        <v>Child and Adolescents' Access to Primary Care Practitioners: Ages 12-24 months</v>
      </c>
      <c r="E204" s="38" t="str">
        <f>IF(ISBLANK('Model Performance Data'!$D$15),"-",'Model Performance Data'!$D$15)</f>
        <v>Percentage</v>
      </c>
      <c r="F204" s="38" t="str">
        <f>IF(ISBLANK('Model Performance Data'!$E$15),"-",'Model Performance Data'!$E$15)</f>
        <v>Active</v>
      </c>
      <c r="G204" s="38" t="str">
        <f>IF(ISBLANK('Model Performance Data'!$F$15),"-",'Model Performance Data'!$F$15)</f>
        <v>-</v>
      </c>
      <c r="H204" s="38">
        <v>4</v>
      </c>
      <c r="I204" s="38">
        <v>4</v>
      </c>
      <c r="J204" s="37" t="str">
        <f t="shared" si="12"/>
        <v>44</v>
      </c>
      <c r="K204" s="38" t="str">
        <f>IF(ISBLANK('Model Performance Data'!$L$15),"-",'Model Performance Data'!$L$15)</f>
        <v>Annual</v>
      </c>
      <c r="L204" s="38" t="e">
        <f>IF(ISBLANK('Model Performance Data'!#REF!),"-",'Model Performance Data'!#REF!)</f>
        <v>#REF!</v>
      </c>
      <c r="M204" s="43">
        <f>IF(ISNA(SUMIFS(INDEX('Model Performance Data'!$O$8:$DY$56,0,MATCH(CONCATENATE($J204,M$6),'Model Performance Data'!$O$6:$DY$6,0)),'Model Performance Data'!$B$8:$B$56,$C204,'Model Performance Data'!$C$8:$C$56,$D204)),"-",SUMIFS(INDEX('Model Performance Data'!$O$8:$DY$56,0,MATCH(CONCATENATE($J204,M$6),'Model Performance Data'!$O$6:$DY$6,0)),'Model Performance Data'!$B$8:$B$56,$C204,'Model Performance Data'!$C$8:$C$56,$D204))</f>
        <v>0</v>
      </c>
      <c r="N204" s="43">
        <f>IF(ISNA(SUMIFS(INDEX('Model Performance Data'!$O$8:$DY$56,0,MATCH(CONCATENATE($J204,N$6),'Model Performance Data'!$O$6:$DY$6,0)),'Model Performance Data'!$B$8:$B$56,$C204,'Model Performance Data'!$C$8:$C$56,$D204)),"-",SUMIFS(INDEX('Model Performance Data'!$O$8:$DY$56,0,MATCH(CONCATENATE($J204,N$6),'Model Performance Data'!$O$6:$DY$6,0)),'Model Performance Data'!$B$8:$B$56,$C204,'Model Performance Data'!$C$8:$C$56,$D204))</f>
        <v>0</v>
      </c>
      <c r="O204" s="154">
        <f>IF(ISNA(SUMIFS(INDEX('Model Performance Data'!$O$8:$DY$56,0,MATCH(CONCATENATE($J204,O$6),'Model Performance Data'!$O$6:$DY$6,0)),'Model Performance Data'!$B$8:$B$56,$C204,'Model Performance Data'!$C$8:$C$56,$D204)),"-",SUMIFS(INDEX('Model Performance Data'!$O$8:$DY$56,0,MATCH(CONCATENATE($J204,O$6),'Model Performance Data'!$O$6:$DY$6,0)),'Model Performance Data'!$B$8:$B$56,$C204,'Model Performance Data'!$C$8:$C$56,$D204))</f>
        <v>0</v>
      </c>
    </row>
    <row r="205" spans="2:15" outlineLevel="1" x14ac:dyDescent="0.35">
      <c r="B205" s="37" t="s">
        <v>80</v>
      </c>
      <c r="C205" s="38" t="str">
        <f>IF(ISBLANK('Model Performance Data'!$B$15),"-",'Model Performance Data'!$B$15)</f>
        <v>Quality</v>
      </c>
      <c r="D205" s="38" t="str">
        <f>IF(ISBLANK('Model Performance Data'!$C$15),"-",'Model Performance Data'!$C$15)</f>
        <v>Child and Adolescents' Access to Primary Care Practitioners: Ages 12-24 months</v>
      </c>
      <c r="E205" s="38" t="str">
        <f>IF(ISBLANK('Model Performance Data'!$D$15),"-",'Model Performance Data'!$D$15)</f>
        <v>Percentage</v>
      </c>
      <c r="F205" s="38" t="str">
        <f>IF(ISBLANK('Model Performance Data'!$E$15),"-",'Model Performance Data'!$E$15)</f>
        <v>Active</v>
      </c>
      <c r="G205" s="38" t="str">
        <f>IF(ISBLANK('Model Performance Data'!$F$15),"-",'Model Performance Data'!$F$15)</f>
        <v>-</v>
      </c>
      <c r="H205" s="38">
        <v>4</v>
      </c>
      <c r="I205" s="38">
        <v>5</v>
      </c>
      <c r="J205" s="37" t="str">
        <f t="shared" si="12"/>
        <v>45</v>
      </c>
      <c r="K205" s="38" t="str">
        <f>IF(ISBLANK('Model Performance Data'!$L$15),"-",'Model Performance Data'!$L$15)</f>
        <v>Annual</v>
      </c>
      <c r="L205" s="38" t="e">
        <f>IF(ISBLANK('Model Performance Data'!#REF!),"-",'Model Performance Data'!#REF!)</f>
        <v>#REF!</v>
      </c>
      <c r="M205" s="43">
        <f>IF(ISNA(SUMIFS(INDEX('Model Performance Data'!$O$8:$DY$56,0,MATCH(CONCATENATE($J205,M$6),'Model Performance Data'!$O$6:$DY$6,0)),'Model Performance Data'!$B$8:$B$56,$C205,'Model Performance Data'!$C$8:$C$56,$D205)),"-",SUMIFS(INDEX('Model Performance Data'!$O$8:$DY$56,0,MATCH(CONCATENATE($J205,M$6),'Model Performance Data'!$O$6:$DY$6,0)),'Model Performance Data'!$B$8:$B$56,$C205,'Model Performance Data'!$C$8:$C$56,$D205))</f>
        <v>0</v>
      </c>
      <c r="N205" s="43">
        <f>IF(ISNA(SUMIFS(INDEX('Model Performance Data'!$O$8:$DY$56,0,MATCH(CONCATENATE($J205,N$6),'Model Performance Data'!$O$6:$DY$6,0)),'Model Performance Data'!$B$8:$B$56,$C205,'Model Performance Data'!$C$8:$C$56,$D205)),"-",SUMIFS(INDEX('Model Performance Data'!$O$8:$DY$56,0,MATCH(CONCATENATE($J205,N$6),'Model Performance Data'!$O$6:$DY$6,0)),'Model Performance Data'!$B$8:$B$56,$C205,'Model Performance Data'!$C$8:$C$56,$D205))</f>
        <v>0</v>
      </c>
      <c r="O205" s="154">
        <f>IF(ISNA(SUMIFS(INDEX('Model Performance Data'!$O$8:$DY$56,0,MATCH(CONCATENATE($J205,O$6),'Model Performance Data'!$O$6:$DY$6,0)),'Model Performance Data'!$B$8:$B$56,$C205,'Model Performance Data'!$C$8:$C$56,$D205)),"-",SUMIFS(INDEX('Model Performance Data'!$O$8:$DY$56,0,MATCH(CONCATENATE($J205,O$6),'Model Performance Data'!$O$6:$DY$6,0)),'Model Performance Data'!$B$8:$B$56,$C205,'Model Performance Data'!$C$8:$C$56,$D205))</f>
        <v>0</v>
      </c>
    </row>
    <row r="206" spans="2:15" outlineLevel="1" x14ac:dyDescent="0.35">
      <c r="B206" s="37" t="s">
        <v>80</v>
      </c>
      <c r="C206" s="38" t="str">
        <f>IF(ISBLANK('Model Performance Data'!$B$15),"-",'Model Performance Data'!$B$15)</f>
        <v>Quality</v>
      </c>
      <c r="D206" s="38" t="str">
        <f>IF(ISBLANK('Model Performance Data'!$C$15),"-",'Model Performance Data'!$C$15)</f>
        <v>Child and Adolescents' Access to Primary Care Practitioners: Ages 12-24 months</v>
      </c>
      <c r="E206" s="38" t="str">
        <f>IF(ISBLANK('Model Performance Data'!$D$15),"-",'Model Performance Data'!$D$15)</f>
        <v>Percentage</v>
      </c>
      <c r="F206" s="38" t="str">
        <f>IF(ISBLANK('Model Performance Data'!$E$15),"-",'Model Performance Data'!$E$15)</f>
        <v>Active</v>
      </c>
      <c r="G206" s="38" t="str">
        <f>IF(ISBLANK('Model Performance Data'!$F$15),"-",'Model Performance Data'!$F$15)</f>
        <v>-</v>
      </c>
      <c r="H206" s="38">
        <v>4</v>
      </c>
      <c r="I206" s="38" t="s">
        <v>65</v>
      </c>
      <c r="J206" s="37" t="str">
        <f t="shared" si="12"/>
        <v>4Goal</v>
      </c>
      <c r="K206" s="38" t="str">
        <f>IF(ISBLANK('Model Performance Data'!$L$15),"-",'Model Performance Data'!$L$15)</f>
        <v>Annual</v>
      </c>
      <c r="L206" s="38" t="e">
        <f>IF(ISBLANK('Model Performance Data'!#REF!),"-",'Model Performance Data'!#REF!)</f>
        <v>#REF!</v>
      </c>
      <c r="M206" s="43" t="str">
        <f>IF(ISNA(SUMIFS(INDEX('Model Performance Data'!$O$8:$DY$56,0,MATCH(CONCATENATE($J206,M$6),'Model Performance Data'!$O$6:$DY$6,0)),'Model Performance Data'!$B$8:$B$56,$C206,'Model Performance Data'!$C$8:$C$56,$D206)),"-",SUMIFS(INDEX('Model Performance Data'!$O$8:$DY$56,0,MATCH(CONCATENATE($J206,M$6),'Model Performance Data'!$O$6:$DY$6,0)),'Model Performance Data'!$B$8:$B$56,$C206,'Model Performance Data'!$C$8:$C$56,$D206))</f>
        <v>-</v>
      </c>
      <c r="N206" s="43" t="str">
        <f>IF(ISNA(SUMIFS(INDEX('Model Performance Data'!$O$8:$DY$56,0,MATCH(CONCATENATE($J206,N$6),'Model Performance Data'!$O$6:$DY$6,0)),'Model Performance Data'!$B$8:$B$56,$C206,'Model Performance Data'!$C$8:$C$56,$D206)),"-",SUMIFS(INDEX('Model Performance Data'!$O$8:$DY$56,0,MATCH(CONCATENATE($J206,N$6),'Model Performance Data'!$O$6:$DY$6,0)),'Model Performance Data'!$B$8:$B$56,$C206,'Model Performance Data'!$C$8:$C$56,$D206))</f>
        <v>-</v>
      </c>
      <c r="O206" s="154">
        <f>IF(ISNA(SUMIFS(INDEX('Model Performance Data'!$O$8:$DY$56,0,MATCH(CONCATENATE($J206,O$6),'Model Performance Data'!$O$6:$DY$6,0)),'Model Performance Data'!$B$8:$B$56,$C206,'Model Performance Data'!$C$8:$C$56,$D206)),"-",SUMIFS(INDEX('Model Performance Data'!$O$8:$DY$56,0,MATCH(CONCATENATE($J206,O$6),'Model Performance Data'!$O$6:$DY$6,0)),'Model Performance Data'!$B$8:$B$56,$C206,'Model Performance Data'!$C$8:$C$56,$D206))</f>
        <v>0</v>
      </c>
    </row>
    <row r="207" spans="2:15" outlineLevel="1" x14ac:dyDescent="0.35">
      <c r="B207" s="37" t="s">
        <v>80</v>
      </c>
      <c r="C207" s="38" t="str">
        <f>IF(ISBLANK('Model Performance Data'!$B$16),"-",'Model Performance Data'!$B$16)</f>
        <v>Quality</v>
      </c>
      <c r="D207" s="38" t="str">
        <f>IF(ISBLANK('Model Performance Data'!$C$16),"-",'Model Performance Data'!$C$16)</f>
        <v>Child and Adolescents' Access to Primary Care Practitioners :Ages 25 months-6 years</v>
      </c>
      <c r="E207" s="38" t="str">
        <f>IF(ISBLANK('Model Performance Data'!$D$16),"-",'Model Performance Data'!$D$16)</f>
        <v>Percentage</v>
      </c>
      <c r="F207" s="38" t="str">
        <f>IF(ISBLANK('Model Performance Data'!$E$16),"-",'Model Performance Data'!$E$16)</f>
        <v>Active</v>
      </c>
      <c r="G207" s="38" t="str">
        <f>IF(ISBLANK('Model Performance Data'!$F$16),"-",'Model Performance Data'!$F$16)</f>
        <v>-</v>
      </c>
      <c r="H207" s="38" t="s">
        <v>64</v>
      </c>
      <c r="I207" s="38" t="s">
        <v>64</v>
      </c>
      <c r="J207" s="37" t="str">
        <f t="shared" si="11"/>
        <v>BaselineBaseline</v>
      </c>
      <c r="K207" s="38" t="str">
        <f>IF(ISBLANK('Model Performance Data'!$L$16),"-",'Model Performance Data'!$L$16)</f>
        <v>Annual</v>
      </c>
      <c r="L207" s="38" t="e">
        <f>IF(ISBLANK('Model Performance Data'!#REF!),"-",'Model Performance Data'!#REF!)</f>
        <v>#REF!</v>
      </c>
      <c r="M207" s="43">
        <f>IF(ISNA(SUMIFS(INDEX('Model Performance Data'!$O$8:$DY$56,0,MATCH(CONCATENATE($J207,M$6),'Model Performance Data'!$O$6:$DY$6,0)),'Model Performance Data'!$B$8:$B$56,$C207,'Model Performance Data'!$C$8:$C$56,$D207)),"-",SUMIFS(INDEX('Model Performance Data'!$O$8:$DY$56,0,MATCH(CONCATENATE($J207,M$6),'Model Performance Data'!$O$6:$DY$6,0)),'Model Performance Data'!$B$8:$B$56,$C207,'Model Performance Data'!$C$8:$C$56,$D207))</f>
        <v>81</v>
      </c>
      <c r="N207" s="43">
        <f>IF(ISNA(SUMIFS(INDEX('Model Performance Data'!$O$8:$DY$56,0,MATCH(CONCATENATE($J207,N$6),'Model Performance Data'!$O$6:$DY$6,0)),'Model Performance Data'!$B$8:$B$56,$C207,'Model Performance Data'!$C$8:$C$56,$D207)),"-",SUMIFS(INDEX('Model Performance Data'!$O$8:$DY$56,0,MATCH(CONCATENATE($J207,N$6),'Model Performance Data'!$O$6:$DY$6,0)),'Model Performance Data'!$B$8:$B$56,$C207,'Model Performance Data'!$C$8:$C$56,$D207))</f>
        <v>100</v>
      </c>
      <c r="O207" s="154">
        <f>IF(ISNA(SUMIFS(INDEX('Model Performance Data'!$O$8:$DY$56,0,MATCH(CONCATENATE($J207,O$6),'Model Performance Data'!$O$6:$DY$6,0)),'Model Performance Data'!$B$8:$B$56,$C207,'Model Performance Data'!$C$8:$C$56,$D207)),"-",SUMIFS(INDEX('Model Performance Data'!$O$8:$DY$56,0,MATCH(CONCATENATE($J207,O$6),'Model Performance Data'!$O$6:$DY$6,0)),'Model Performance Data'!$B$8:$B$56,$C207,'Model Performance Data'!$C$8:$C$56,$D207))</f>
        <v>0.81</v>
      </c>
    </row>
    <row r="208" spans="2:15" outlineLevel="1" x14ac:dyDescent="0.35">
      <c r="B208" s="37" t="s">
        <v>80</v>
      </c>
      <c r="C208" s="38" t="str">
        <f>IF(ISBLANK('Model Performance Data'!$B$16),"-",'Model Performance Data'!$B$16)</f>
        <v>Quality</v>
      </c>
      <c r="D208" s="38" t="str">
        <f>IF(ISBLANK('Model Performance Data'!$C$16),"-",'Model Performance Data'!$C$16)</f>
        <v>Child and Adolescents' Access to Primary Care Practitioners :Ages 25 months-6 years</v>
      </c>
      <c r="E208" s="38" t="str">
        <f>IF(ISBLANK('Model Performance Data'!$D$16),"-",'Model Performance Data'!$D$16)</f>
        <v>Percentage</v>
      </c>
      <c r="F208" s="38" t="str">
        <f>IF(ISBLANK('Model Performance Data'!$E$16),"-",'Model Performance Data'!$E$16)</f>
        <v>Active</v>
      </c>
      <c r="G208" s="38" t="str">
        <f>IF(ISBLANK('Model Performance Data'!$F$16),"-",'Model Performance Data'!$F$16)</f>
        <v>-</v>
      </c>
      <c r="H208" s="38">
        <v>1</v>
      </c>
      <c r="I208" s="38">
        <v>1</v>
      </c>
      <c r="J208" s="37" t="str">
        <f t="shared" si="11"/>
        <v>11</v>
      </c>
      <c r="K208" s="38" t="str">
        <f>IF(ISBLANK('Model Performance Data'!$L$16),"-",'Model Performance Data'!$L$16)</f>
        <v>Annual</v>
      </c>
      <c r="L208" s="38" t="e">
        <f>IF(ISBLANK('Model Performance Data'!#REF!),"-",'Model Performance Data'!#REF!)</f>
        <v>#REF!</v>
      </c>
      <c r="M208" s="43">
        <f>IF(ISNA(SUMIFS(INDEX('Model Performance Data'!$O$8:$DY$56,0,MATCH(CONCATENATE($J208,M$6),'Model Performance Data'!$O$6:$DY$6,0)),'Model Performance Data'!$B$8:$B$56,$C208,'Model Performance Data'!$C$8:$C$56,$D208)),"-",SUMIFS(INDEX('Model Performance Data'!$O$8:$DY$56,0,MATCH(CONCATENATE($J208,M$6),'Model Performance Data'!$O$6:$DY$6,0)),'Model Performance Data'!$B$8:$B$56,$C208,'Model Performance Data'!$C$8:$C$56,$D208))</f>
        <v>0</v>
      </c>
      <c r="N208" s="43">
        <f>IF(ISNA(SUMIFS(INDEX('Model Performance Data'!$O$8:$DY$56,0,MATCH(CONCATENATE($J208,N$6),'Model Performance Data'!$O$6:$DY$6,0)),'Model Performance Data'!$B$8:$B$56,$C208,'Model Performance Data'!$C$8:$C$56,$D208)),"-",SUMIFS(INDEX('Model Performance Data'!$O$8:$DY$56,0,MATCH(CONCATENATE($J208,N$6),'Model Performance Data'!$O$6:$DY$6,0)),'Model Performance Data'!$B$8:$B$56,$C208,'Model Performance Data'!$C$8:$C$56,$D208))</f>
        <v>0</v>
      </c>
      <c r="O208" s="154">
        <f>IF(ISNA(SUMIFS(INDEX('Model Performance Data'!$O$8:$DY$56,0,MATCH(CONCATENATE($J208,O$6),'Model Performance Data'!$O$6:$DY$6,0)),'Model Performance Data'!$B$8:$B$56,$C208,'Model Performance Data'!$C$8:$C$56,$D208)),"-",SUMIFS(INDEX('Model Performance Data'!$O$8:$DY$56,0,MATCH(CONCATENATE($J208,O$6),'Model Performance Data'!$O$6:$DY$6,0)),'Model Performance Data'!$B$8:$B$56,$C208,'Model Performance Data'!$C$8:$C$56,$D208))</f>
        <v>0</v>
      </c>
    </row>
    <row r="209" spans="2:15" outlineLevel="1" x14ac:dyDescent="0.35">
      <c r="B209" s="37" t="s">
        <v>80</v>
      </c>
      <c r="C209" s="38" t="str">
        <f>IF(ISBLANK('Model Performance Data'!$B$16),"-",'Model Performance Data'!$B$16)</f>
        <v>Quality</v>
      </c>
      <c r="D209" s="38" t="str">
        <f>IF(ISBLANK('Model Performance Data'!$C$16),"-",'Model Performance Data'!$C$16)</f>
        <v>Child and Adolescents' Access to Primary Care Practitioners :Ages 25 months-6 years</v>
      </c>
      <c r="E209" s="38" t="str">
        <f>IF(ISBLANK('Model Performance Data'!$D$16),"-",'Model Performance Data'!$D$16)</f>
        <v>Percentage</v>
      </c>
      <c r="F209" s="38" t="str">
        <f>IF(ISBLANK('Model Performance Data'!$E$16),"-",'Model Performance Data'!$E$16)</f>
        <v>Active</v>
      </c>
      <c r="G209" s="38" t="str">
        <f>IF(ISBLANK('Model Performance Data'!$F$16),"-",'Model Performance Data'!$F$16)</f>
        <v>-</v>
      </c>
      <c r="H209" s="38">
        <v>1</v>
      </c>
      <c r="I209" s="38">
        <v>2</v>
      </c>
      <c r="J209" s="37" t="str">
        <f t="shared" si="11"/>
        <v>12</v>
      </c>
      <c r="K209" s="38" t="str">
        <f>IF(ISBLANK('Model Performance Data'!$L$16),"-",'Model Performance Data'!$L$16)</f>
        <v>Annual</v>
      </c>
      <c r="L209" s="38" t="e">
        <f>IF(ISBLANK('Model Performance Data'!#REF!),"-",'Model Performance Data'!#REF!)</f>
        <v>#REF!</v>
      </c>
      <c r="M209" s="43">
        <f>IF(ISNA(SUMIFS(INDEX('Model Performance Data'!$O$8:$DY$56,0,MATCH(CONCATENATE($J209,M$6),'Model Performance Data'!$O$6:$DY$6,0)),'Model Performance Data'!$B$8:$B$56,$C209,'Model Performance Data'!$C$8:$C$56,$D209)),"-",SUMIFS(INDEX('Model Performance Data'!$O$8:$DY$56,0,MATCH(CONCATENATE($J209,M$6),'Model Performance Data'!$O$6:$DY$6,0)),'Model Performance Data'!$B$8:$B$56,$C209,'Model Performance Data'!$C$8:$C$56,$D209))</f>
        <v>0</v>
      </c>
      <c r="N209" s="43">
        <f>IF(ISNA(SUMIFS(INDEX('Model Performance Data'!$O$8:$DY$56,0,MATCH(CONCATENATE($J209,N$6),'Model Performance Data'!$O$6:$DY$6,0)),'Model Performance Data'!$B$8:$B$56,$C209,'Model Performance Data'!$C$8:$C$56,$D209)),"-",SUMIFS(INDEX('Model Performance Data'!$O$8:$DY$56,0,MATCH(CONCATENATE($J209,N$6),'Model Performance Data'!$O$6:$DY$6,0)),'Model Performance Data'!$B$8:$B$56,$C209,'Model Performance Data'!$C$8:$C$56,$D209))</f>
        <v>0</v>
      </c>
      <c r="O209" s="154">
        <f>IF(ISNA(SUMIFS(INDEX('Model Performance Data'!$O$8:$DY$56,0,MATCH(CONCATENATE($J209,O$6),'Model Performance Data'!$O$6:$DY$6,0)),'Model Performance Data'!$B$8:$B$56,$C209,'Model Performance Data'!$C$8:$C$56,$D209)),"-",SUMIFS(INDEX('Model Performance Data'!$O$8:$DY$56,0,MATCH(CONCATENATE($J209,O$6),'Model Performance Data'!$O$6:$DY$6,0)),'Model Performance Data'!$B$8:$B$56,$C209,'Model Performance Data'!$C$8:$C$56,$D209))</f>
        <v>0</v>
      </c>
    </row>
    <row r="210" spans="2:15" outlineLevel="1" x14ac:dyDescent="0.35">
      <c r="B210" s="37" t="s">
        <v>80</v>
      </c>
      <c r="C210" s="38" t="str">
        <f>IF(ISBLANK('Model Performance Data'!$B$16),"-",'Model Performance Data'!$B$16)</f>
        <v>Quality</v>
      </c>
      <c r="D210" s="38" t="str">
        <f>IF(ISBLANK('Model Performance Data'!$C$16),"-",'Model Performance Data'!$C$16)</f>
        <v>Child and Adolescents' Access to Primary Care Practitioners :Ages 25 months-6 years</v>
      </c>
      <c r="E210" s="38" t="str">
        <f>IF(ISBLANK('Model Performance Data'!$D$16),"-",'Model Performance Data'!$D$16)</f>
        <v>Percentage</v>
      </c>
      <c r="F210" s="38" t="str">
        <f>IF(ISBLANK('Model Performance Data'!$E$16),"-",'Model Performance Data'!$E$16)</f>
        <v>Active</v>
      </c>
      <c r="G210" s="38" t="str">
        <f>IF(ISBLANK('Model Performance Data'!$F$16),"-",'Model Performance Data'!$F$16)</f>
        <v>-</v>
      </c>
      <c r="H210" s="38">
        <v>1</v>
      </c>
      <c r="I210" s="38">
        <v>3</v>
      </c>
      <c r="J210" s="37" t="str">
        <f t="shared" si="11"/>
        <v>13</v>
      </c>
      <c r="K210" s="38" t="str">
        <f>IF(ISBLANK('Model Performance Data'!$L$16),"-",'Model Performance Data'!$L$16)</f>
        <v>Annual</v>
      </c>
      <c r="L210" s="38" t="e">
        <f>IF(ISBLANK('Model Performance Data'!#REF!),"-",'Model Performance Data'!#REF!)</f>
        <v>#REF!</v>
      </c>
      <c r="M210" s="43">
        <f>IF(ISNA(SUMIFS(INDEX('Model Performance Data'!$O$8:$DY$56,0,MATCH(CONCATENATE($J210,M$6),'Model Performance Data'!$O$6:$DY$6,0)),'Model Performance Data'!$B$8:$B$56,$C210,'Model Performance Data'!$C$8:$C$56,$D210)),"-",SUMIFS(INDEX('Model Performance Data'!$O$8:$DY$56,0,MATCH(CONCATENATE($J210,M$6),'Model Performance Data'!$O$6:$DY$6,0)),'Model Performance Data'!$B$8:$B$56,$C210,'Model Performance Data'!$C$8:$C$56,$D210))</f>
        <v>0</v>
      </c>
      <c r="N210" s="43">
        <f>IF(ISNA(SUMIFS(INDEX('Model Performance Data'!$O$8:$DY$56,0,MATCH(CONCATENATE($J210,N$6),'Model Performance Data'!$O$6:$DY$6,0)),'Model Performance Data'!$B$8:$B$56,$C210,'Model Performance Data'!$C$8:$C$56,$D210)),"-",SUMIFS(INDEX('Model Performance Data'!$O$8:$DY$56,0,MATCH(CONCATENATE($J210,N$6),'Model Performance Data'!$O$6:$DY$6,0)),'Model Performance Data'!$B$8:$B$56,$C210,'Model Performance Data'!$C$8:$C$56,$D210))</f>
        <v>0</v>
      </c>
      <c r="O210" s="154">
        <f>IF(ISNA(SUMIFS(INDEX('Model Performance Data'!$O$8:$DY$56,0,MATCH(CONCATENATE($J210,O$6),'Model Performance Data'!$O$6:$DY$6,0)),'Model Performance Data'!$B$8:$B$56,$C210,'Model Performance Data'!$C$8:$C$56,$D210)),"-",SUMIFS(INDEX('Model Performance Data'!$O$8:$DY$56,0,MATCH(CONCATENATE($J210,O$6),'Model Performance Data'!$O$6:$DY$6,0)),'Model Performance Data'!$B$8:$B$56,$C210,'Model Performance Data'!$C$8:$C$56,$D210))</f>
        <v>0</v>
      </c>
    </row>
    <row r="211" spans="2:15" outlineLevel="1" x14ac:dyDescent="0.35">
      <c r="B211" s="37" t="s">
        <v>80</v>
      </c>
      <c r="C211" s="38" t="str">
        <f>IF(ISBLANK('Model Performance Data'!$B$16),"-",'Model Performance Data'!$B$16)</f>
        <v>Quality</v>
      </c>
      <c r="D211" s="38" t="str">
        <f>IF(ISBLANK('Model Performance Data'!$C$16),"-",'Model Performance Data'!$C$16)</f>
        <v>Child and Adolescents' Access to Primary Care Practitioners :Ages 25 months-6 years</v>
      </c>
      <c r="E211" s="38" t="str">
        <f>IF(ISBLANK('Model Performance Data'!$D$16),"-",'Model Performance Data'!$D$16)</f>
        <v>Percentage</v>
      </c>
      <c r="F211" s="38" t="str">
        <f>IF(ISBLANK('Model Performance Data'!$E$16),"-",'Model Performance Data'!$E$16)</f>
        <v>Active</v>
      </c>
      <c r="G211" s="38" t="str">
        <f>IF(ISBLANK('Model Performance Data'!$F$16),"-",'Model Performance Data'!$F$16)</f>
        <v>-</v>
      </c>
      <c r="H211" s="38">
        <v>1</v>
      </c>
      <c r="I211" s="38">
        <v>4</v>
      </c>
      <c r="J211" s="37" t="str">
        <f t="shared" si="11"/>
        <v>14</v>
      </c>
      <c r="K211" s="38" t="str">
        <f>IF(ISBLANK('Model Performance Data'!$L$16),"-",'Model Performance Data'!$L$16)</f>
        <v>Annual</v>
      </c>
      <c r="L211" s="38" t="e">
        <f>IF(ISBLANK('Model Performance Data'!#REF!),"-",'Model Performance Data'!#REF!)</f>
        <v>#REF!</v>
      </c>
      <c r="M211" s="43">
        <f>IF(ISNA(SUMIFS(INDEX('Model Performance Data'!$O$8:$DY$56,0,MATCH(CONCATENATE($J211,M$6),'Model Performance Data'!$O$6:$DY$6,0)),'Model Performance Data'!$B$8:$B$56,$C211,'Model Performance Data'!$C$8:$C$56,$D211)),"-",SUMIFS(INDEX('Model Performance Data'!$O$8:$DY$56,0,MATCH(CONCATENATE($J211,M$6),'Model Performance Data'!$O$6:$DY$6,0)),'Model Performance Data'!$B$8:$B$56,$C211,'Model Performance Data'!$C$8:$C$56,$D211))</f>
        <v>0</v>
      </c>
      <c r="N211" s="43">
        <f>IF(ISNA(SUMIFS(INDEX('Model Performance Data'!$O$8:$DY$56,0,MATCH(CONCATENATE($J211,N$6),'Model Performance Data'!$O$6:$DY$6,0)),'Model Performance Data'!$B$8:$B$56,$C211,'Model Performance Data'!$C$8:$C$56,$D211)),"-",SUMIFS(INDEX('Model Performance Data'!$O$8:$DY$56,0,MATCH(CONCATENATE($J211,N$6),'Model Performance Data'!$O$6:$DY$6,0)),'Model Performance Data'!$B$8:$B$56,$C211,'Model Performance Data'!$C$8:$C$56,$D211))</f>
        <v>0</v>
      </c>
      <c r="O211" s="154">
        <f>IF(ISNA(SUMIFS(INDEX('Model Performance Data'!$O$8:$DY$56,0,MATCH(CONCATENATE($J211,O$6),'Model Performance Data'!$O$6:$DY$6,0)),'Model Performance Data'!$B$8:$B$56,$C211,'Model Performance Data'!$C$8:$C$56,$D211)),"-",SUMIFS(INDEX('Model Performance Data'!$O$8:$DY$56,0,MATCH(CONCATENATE($J211,O$6),'Model Performance Data'!$O$6:$DY$6,0)),'Model Performance Data'!$B$8:$B$56,$C211,'Model Performance Data'!$C$8:$C$56,$D211))</f>
        <v>0</v>
      </c>
    </row>
    <row r="212" spans="2:15" outlineLevel="1" x14ac:dyDescent="0.35">
      <c r="B212" s="37" t="s">
        <v>80</v>
      </c>
      <c r="C212" s="38" t="str">
        <f>IF(ISBLANK('Model Performance Data'!$B$16),"-",'Model Performance Data'!$B$16)</f>
        <v>Quality</v>
      </c>
      <c r="D212" s="38" t="str">
        <f>IF(ISBLANK('Model Performance Data'!$C$16),"-",'Model Performance Data'!$C$16)</f>
        <v>Child and Adolescents' Access to Primary Care Practitioners :Ages 25 months-6 years</v>
      </c>
      <c r="E212" s="38" t="str">
        <f>IF(ISBLANK('Model Performance Data'!$D$16),"-",'Model Performance Data'!$D$16)</f>
        <v>Percentage</v>
      </c>
      <c r="F212" s="38" t="str">
        <f>IF(ISBLANK('Model Performance Data'!$E$16),"-",'Model Performance Data'!$E$16)</f>
        <v>Active</v>
      </c>
      <c r="G212" s="38" t="str">
        <f>IF(ISBLANK('Model Performance Data'!$F$16),"-",'Model Performance Data'!$F$16)</f>
        <v>-</v>
      </c>
      <c r="H212" s="38">
        <v>1</v>
      </c>
      <c r="I212" s="38">
        <v>5</v>
      </c>
      <c r="J212" s="37" t="str">
        <f t="shared" si="11"/>
        <v>15</v>
      </c>
      <c r="K212" s="38" t="str">
        <f>IF(ISBLANK('Model Performance Data'!$L$16),"-",'Model Performance Data'!$L$16)</f>
        <v>Annual</v>
      </c>
      <c r="L212" s="38" t="e">
        <f>IF(ISBLANK('Model Performance Data'!#REF!),"-",'Model Performance Data'!#REF!)</f>
        <v>#REF!</v>
      </c>
      <c r="M212" s="43">
        <f>IF(ISNA(SUMIFS(INDEX('Model Performance Data'!$O$8:$DY$56,0,MATCH(CONCATENATE($J212,M$6),'Model Performance Data'!$O$6:$DY$6,0)),'Model Performance Data'!$B$8:$B$56,$C212,'Model Performance Data'!$C$8:$C$56,$D212)),"-",SUMIFS(INDEX('Model Performance Data'!$O$8:$DY$56,0,MATCH(CONCATENATE($J212,M$6),'Model Performance Data'!$O$6:$DY$6,0)),'Model Performance Data'!$B$8:$B$56,$C212,'Model Performance Data'!$C$8:$C$56,$D212))</f>
        <v>75</v>
      </c>
      <c r="N212" s="43">
        <f>IF(ISNA(SUMIFS(INDEX('Model Performance Data'!$O$8:$DY$56,0,MATCH(CONCATENATE($J212,N$6),'Model Performance Data'!$O$6:$DY$6,0)),'Model Performance Data'!$B$8:$B$56,$C212,'Model Performance Data'!$C$8:$C$56,$D212)),"-",SUMIFS(INDEX('Model Performance Data'!$O$8:$DY$56,0,MATCH(CONCATENATE($J212,N$6),'Model Performance Data'!$O$6:$DY$6,0)),'Model Performance Data'!$B$8:$B$56,$C212,'Model Performance Data'!$C$8:$C$56,$D212))</f>
        <v>100</v>
      </c>
      <c r="O212" s="154">
        <f>IF(ISNA(SUMIFS(INDEX('Model Performance Data'!$O$8:$DY$56,0,MATCH(CONCATENATE($J212,O$6),'Model Performance Data'!$O$6:$DY$6,0)),'Model Performance Data'!$B$8:$B$56,$C212,'Model Performance Data'!$C$8:$C$56,$D212)),"-",SUMIFS(INDEX('Model Performance Data'!$O$8:$DY$56,0,MATCH(CONCATENATE($J212,O$6),'Model Performance Data'!$O$6:$DY$6,0)),'Model Performance Data'!$B$8:$B$56,$C212,'Model Performance Data'!$C$8:$C$56,$D212))</f>
        <v>0.75</v>
      </c>
    </row>
    <row r="213" spans="2:15" outlineLevel="1" x14ac:dyDescent="0.35">
      <c r="B213" s="37" t="s">
        <v>80</v>
      </c>
      <c r="C213" s="38" t="str">
        <f>IF(ISBLANK('Model Performance Data'!$B$16),"-",'Model Performance Data'!$B$16)</f>
        <v>Quality</v>
      </c>
      <c r="D213" s="38" t="str">
        <f>IF(ISBLANK('Model Performance Data'!$C$16),"-",'Model Performance Data'!$C$16)</f>
        <v>Child and Adolescents' Access to Primary Care Practitioners :Ages 25 months-6 years</v>
      </c>
      <c r="E213" s="38" t="str">
        <f>IF(ISBLANK('Model Performance Data'!$D$16),"-",'Model Performance Data'!$D$16)</f>
        <v>Percentage</v>
      </c>
      <c r="F213" s="38" t="str">
        <f>IF(ISBLANK('Model Performance Data'!$E$16),"-",'Model Performance Data'!$E$16)</f>
        <v>Active</v>
      </c>
      <c r="G213" s="38" t="str">
        <f>IF(ISBLANK('Model Performance Data'!$F$16),"-",'Model Performance Data'!$F$16)</f>
        <v>-</v>
      </c>
      <c r="H213" s="38">
        <v>1</v>
      </c>
      <c r="I213" s="38" t="s">
        <v>65</v>
      </c>
      <c r="J213" s="37" t="str">
        <f t="shared" si="11"/>
        <v>1Goal</v>
      </c>
      <c r="K213" s="38" t="str">
        <f>IF(ISBLANK('Model Performance Data'!$L$16),"-",'Model Performance Data'!$L$16)</f>
        <v>Annual</v>
      </c>
      <c r="L213" s="38" t="e">
        <f>IF(ISBLANK('Model Performance Data'!#REF!),"-",'Model Performance Data'!#REF!)</f>
        <v>#REF!</v>
      </c>
      <c r="M213" s="43" t="str">
        <f>IF(ISNA(SUMIFS(INDEX('Model Performance Data'!$O$8:$DY$56,0,MATCH(CONCATENATE($J213,M$6),'Model Performance Data'!$O$6:$DY$6,0)),'Model Performance Data'!$B$8:$B$56,$C213,'Model Performance Data'!$C$8:$C$56,$D213)),"-",SUMIFS(INDEX('Model Performance Data'!$O$8:$DY$56,0,MATCH(CONCATENATE($J213,M$6),'Model Performance Data'!$O$6:$DY$6,0)),'Model Performance Data'!$B$8:$B$56,$C213,'Model Performance Data'!$C$8:$C$56,$D213))</f>
        <v>-</v>
      </c>
      <c r="N213" s="43" t="str">
        <f>IF(ISNA(SUMIFS(INDEX('Model Performance Data'!$O$8:$DY$56,0,MATCH(CONCATENATE($J213,N$6),'Model Performance Data'!$O$6:$DY$6,0)),'Model Performance Data'!$B$8:$B$56,$C213,'Model Performance Data'!$C$8:$C$56,$D213)),"-",SUMIFS(INDEX('Model Performance Data'!$O$8:$DY$56,0,MATCH(CONCATENATE($J213,N$6),'Model Performance Data'!$O$6:$DY$6,0)),'Model Performance Data'!$B$8:$B$56,$C213,'Model Performance Data'!$C$8:$C$56,$D213))</f>
        <v>-</v>
      </c>
      <c r="O213" s="154">
        <f>IF(ISNA(SUMIFS(INDEX('Model Performance Data'!$O$8:$DY$56,0,MATCH(CONCATENATE($J213,O$6),'Model Performance Data'!$O$6:$DY$6,0)),'Model Performance Data'!$B$8:$B$56,$C213,'Model Performance Data'!$C$8:$C$56,$D213)),"-",SUMIFS(INDEX('Model Performance Data'!$O$8:$DY$56,0,MATCH(CONCATENATE($J213,O$6),'Model Performance Data'!$O$6:$DY$6,0)),'Model Performance Data'!$B$8:$B$56,$C213,'Model Performance Data'!$C$8:$C$56,$D213))</f>
        <v>0.93340000000000001</v>
      </c>
    </row>
    <row r="214" spans="2:15" outlineLevel="1" x14ac:dyDescent="0.35">
      <c r="B214" s="37" t="s">
        <v>80</v>
      </c>
      <c r="C214" s="38" t="str">
        <f>IF(ISBLANK('Model Performance Data'!$B$16),"-",'Model Performance Data'!$B$16)</f>
        <v>Quality</v>
      </c>
      <c r="D214" s="38" t="str">
        <f>IF(ISBLANK('Model Performance Data'!$C$16),"-",'Model Performance Data'!$C$16)</f>
        <v>Child and Adolescents' Access to Primary Care Practitioners :Ages 25 months-6 years</v>
      </c>
      <c r="E214" s="38" t="str">
        <f>IF(ISBLANK('Model Performance Data'!$D$16),"-",'Model Performance Data'!$D$16)</f>
        <v>Percentage</v>
      </c>
      <c r="F214" s="38" t="str">
        <f>IF(ISBLANK('Model Performance Data'!$E$16),"-",'Model Performance Data'!$E$16)</f>
        <v>Active</v>
      </c>
      <c r="G214" s="38" t="str">
        <f>IF(ISBLANK('Model Performance Data'!$F$16),"-",'Model Performance Data'!$F$16)</f>
        <v>-</v>
      </c>
      <c r="H214" s="38">
        <v>2</v>
      </c>
      <c r="I214" s="38">
        <v>1</v>
      </c>
      <c r="J214" s="37" t="str">
        <f t="shared" si="11"/>
        <v>21</v>
      </c>
      <c r="K214" s="38" t="str">
        <f>IF(ISBLANK('Model Performance Data'!$L$16),"-",'Model Performance Data'!$L$16)</f>
        <v>Annual</v>
      </c>
      <c r="L214" s="38" t="e">
        <f>IF(ISBLANK('Model Performance Data'!#REF!),"-",'Model Performance Data'!#REF!)</f>
        <v>#REF!</v>
      </c>
      <c r="M214" s="43">
        <f>IF(ISNA(SUMIFS(INDEX('Model Performance Data'!$O$8:$DY$56,0,MATCH(CONCATENATE($J214,M$6),'Model Performance Data'!$O$6:$DY$6,0)),'Model Performance Data'!$B$8:$B$56,$C214,'Model Performance Data'!$C$8:$C$56,$D214)),"-",SUMIFS(INDEX('Model Performance Data'!$O$8:$DY$56,0,MATCH(CONCATENATE($J214,M$6),'Model Performance Data'!$O$6:$DY$6,0)),'Model Performance Data'!$B$8:$B$56,$C214,'Model Performance Data'!$C$8:$C$56,$D214))</f>
        <v>0</v>
      </c>
      <c r="N214" s="43">
        <f>IF(ISNA(SUMIFS(INDEX('Model Performance Data'!$O$8:$DY$56,0,MATCH(CONCATENATE($J214,N$6),'Model Performance Data'!$O$6:$DY$6,0)),'Model Performance Data'!$B$8:$B$56,$C214,'Model Performance Data'!$C$8:$C$56,$D214)),"-",SUMIFS(INDEX('Model Performance Data'!$O$8:$DY$56,0,MATCH(CONCATENATE($J214,N$6),'Model Performance Data'!$O$6:$DY$6,0)),'Model Performance Data'!$B$8:$B$56,$C214,'Model Performance Data'!$C$8:$C$56,$D214))</f>
        <v>0</v>
      </c>
      <c r="O214" s="154">
        <f>IF(ISNA(SUMIFS(INDEX('Model Performance Data'!$O$8:$DY$56,0,MATCH(CONCATENATE($J214,O$6),'Model Performance Data'!$O$6:$DY$6,0)),'Model Performance Data'!$B$8:$B$56,$C214,'Model Performance Data'!$C$8:$C$56,$D214)),"-",SUMIFS(INDEX('Model Performance Data'!$O$8:$DY$56,0,MATCH(CONCATENATE($J214,O$6),'Model Performance Data'!$O$6:$DY$6,0)),'Model Performance Data'!$B$8:$B$56,$C214,'Model Performance Data'!$C$8:$C$56,$D214))</f>
        <v>0</v>
      </c>
    </row>
    <row r="215" spans="2:15" outlineLevel="1" x14ac:dyDescent="0.35">
      <c r="B215" s="37" t="s">
        <v>80</v>
      </c>
      <c r="C215" s="38" t="str">
        <f>IF(ISBLANK('Model Performance Data'!$B$16),"-",'Model Performance Data'!$B$16)</f>
        <v>Quality</v>
      </c>
      <c r="D215" s="38" t="str">
        <f>IF(ISBLANK('Model Performance Data'!$C$16),"-",'Model Performance Data'!$C$16)</f>
        <v>Child and Adolescents' Access to Primary Care Practitioners :Ages 25 months-6 years</v>
      </c>
      <c r="E215" s="38" t="str">
        <f>IF(ISBLANK('Model Performance Data'!$D$16),"-",'Model Performance Data'!$D$16)</f>
        <v>Percentage</v>
      </c>
      <c r="F215" s="38" t="str">
        <f>IF(ISBLANK('Model Performance Data'!$E$16),"-",'Model Performance Data'!$E$16)</f>
        <v>Active</v>
      </c>
      <c r="G215" s="38" t="str">
        <f>IF(ISBLANK('Model Performance Data'!$F$16),"-",'Model Performance Data'!$F$16)</f>
        <v>-</v>
      </c>
      <c r="H215" s="38">
        <v>2</v>
      </c>
      <c r="I215" s="38">
        <v>2</v>
      </c>
      <c r="J215" s="37" t="str">
        <f t="shared" si="11"/>
        <v>22</v>
      </c>
      <c r="K215" s="38" t="str">
        <f>IF(ISBLANK('Model Performance Data'!$L$16),"-",'Model Performance Data'!$L$16)</f>
        <v>Annual</v>
      </c>
      <c r="L215" s="38" t="e">
        <f>IF(ISBLANK('Model Performance Data'!#REF!),"-",'Model Performance Data'!#REF!)</f>
        <v>#REF!</v>
      </c>
      <c r="M215" s="43">
        <f>IF(ISNA(SUMIFS(INDEX('Model Performance Data'!$O$8:$DY$56,0,MATCH(CONCATENATE($J215,M$6),'Model Performance Data'!$O$6:$DY$6,0)),'Model Performance Data'!$B$8:$B$56,$C215,'Model Performance Data'!$C$8:$C$56,$D215)),"-",SUMIFS(INDEX('Model Performance Data'!$O$8:$DY$56,0,MATCH(CONCATENATE($J215,M$6),'Model Performance Data'!$O$6:$DY$6,0)),'Model Performance Data'!$B$8:$B$56,$C215,'Model Performance Data'!$C$8:$C$56,$D215))</f>
        <v>0</v>
      </c>
      <c r="N215" s="43">
        <f>IF(ISNA(SUMIFS(INDEX('Model Performance Data'!$O$8:$DY$56,0,MATCH(CONCATENATE($J215,N$6),'Model Performance Data'!$O$6:$DY$6,0)),'Model Performance Data'!$B$8:$B$56,$C215,'Model Performance Data'!$C$8:$C$56,$D215)),"-",SUMIFS(INDEX('Model Performance Data'!$O$8:$DY$56,0,MATCH(CONCATENATE($J215,N$6),'Model Performance Data'!$O$6:$DY$6,0)),'Model Performance Data'!$B$8:$B$56,$C215,'Model Performance Data'!$C$8:$C$56,$D215))</f>
        <v>0</v>
      </c>
      <c r="O215" s="154">
        <f>IF(ISNA(SUMIFS(INDEX('Model Performance Data'!$O$8:$DY$56,0,MATCH(CONCATENATE($J215,O$6),'Model Performance Data'!$O$6:$DY$6,0)),'Model Performance Data'!$B$8:$B$56,$C215,'Model Performance Data'!$C$8:$C$56,$D215)),"-",SUMIFS(INDEX('Model Performance Data'!$O$8:$DY$56,0,MATCH(CONCATENATE($J215,O$6),'Model Performance Data'!$O$6:$DY$6,0)),'Model Performance Data'!$B$8:$B$56,$C215,'Model Performance Data'!$C$8:$C$56,$D215))</f>
        <v>0</v>
      </c>
    </row>
    <row r="216" spans="2:15" outlineLevel="1" x14ac:dyDescent="0.35">
      <c r="B216" s="37" t="s">
        <v>80</v>
      </c>
      <c r="C216" s="38" t="str">
        <f>IF(ISBLANK('Model Performance Data'!$B$16),"-",'Model Performance Data'!$B$16)</f>
        <v>Quality</v>
      </c>
      <c r="D216" s="38" t="str">
        <f>IF(ISBLANK('Model Performance Data'!$C$16),"-",'Model Performance Data'!$C$16)</f>
        <v>Child and Adolescents' Access to Primary Care Practitioners :Ages 25 months-6 years</v>
      </c>
      <c r="E216" s="38" t="str">
        <f>IF(ISBLANK('Model Performance Data'!$D$16),"-",'Model Performance Data'!$D$16)</f>
        <v>Percentage</v>
      </c>
      <c r="F216" s="38" t="str">
        <f>IF(ISBLANK('Model Performance Data'!$E$16),"-",'Model Performance Data'!$E$16)</f>
        <v>Active</v>
      </c>
      <c r="G216" s="38" t="str">
        <f>IF(ISBLANK('Model Performance Data'!$F$16),"-",'Model Performance Data'!$F$16)</f>
        <v>-</v>
      </c>
      <c r="H216" s="38">
        <v>2</v>
      </c>
      <c r="I216" s="38">
        <v>3</v>
      </c>
      <c r="J216" s="37" t="str">
        <f t="shared" si="11"/>
        <v>23</v>
      </c>
      <c r="K216" s="38" t="str">
        <f>IF(ISBLANK('Model Performance Data'!$L$16),"-",'Model Performance Data'!$L$16)</f>
        <v>Annual</v>
      </c>
      <c r="L216" s="38" t="e">
        <f>IF(ISBLANK('Model Performance Data'!#REF!),"-",'Model Performance Data'!#REF!)</f>
        <v>#REF!</v>
      </c>
      <c r="M216" s="43">
        <f>IF(ISNA(SUMIFS(INDEX('Model Performance Data'!$O$8:$DY$56,0,MATCH(CONCATENATE($J216,M$6),'Model Performance Data'!$O$6:$DY$6,0)),'Model Performance Data'!$B$8:$B$56,$C216,'Model Performance Data'!$C$8:$C$56,$D216)),"-",SUMIFS(INDEX('Model Performance Data'!$O$8:$DY$56,0,MATCH(CONCATENATE($J216,M$6),'Model Performance Data'!$O$6:$DY$6,0)),'Model Performance Data'!$B$8:$B$56,$C216,'Model Performance Data'!$C$8:$C$56,$D216))</f>
        <v>0</v>
      </c>
      <c r="N216" s="43">
        <f>IF(ISNA(SUMIFS(INDEX('Model Performance Data'!$O$8:$DY$56,0,MATCH(CONCATENATE($J216,N$6),'Model Performance Data'!$O$6:$DY$6,0)),'Model Performance Data'!$B$8:$B$56,$C216,'Model Performance Data'!$C$8:$C$56,$D216)),"-",SUMIFS(INDEX('Model Performance Data'!$O$8:$DY$56,0,MATCH(CONCATENATE($J216,N$6),'Model Performance Data'!$O$6:$DY$6,0)),'Model Performance Data'!$B$8:$B$56,$C216,'Model Performance Data'!$C$8:$C$56,$D216))</f>
        <v>0</v>
      </c>
      <c r="O216" s="154">
        <f>IF(ISNA(SUMIFS(INDEX('Model Performance Data'!$O$8:$DY$56,0,MATCH(CONCATENATE($J216,O$6),'Model Performance Data'!$O$6:$DY$6,0)),'Model Performance Data'!$B$8:$B$56,$C216,'Model Performance Data'!$C$8:$C$56,$D216)),"-",SUMIFS(INDEX('Model Performance Data'!$O$8:$DY$56,0,MATCH(CONCATENATE($J216,O$6),'Model Performance Data'!$O$6:$DY$6,0)),'Model Performance Data'!$B$8:$B$56,$C216,'Model Performance Data'!$C$8:$C$56,$D216))</f>
        <v>0</v>
      </c>
    </row>
    <row r="217" spans="2:15" outlineLevel="1" x14ac:dyDescent="0.35">
      <c r="B217" s="37" t="s">
        <v>80</v>
      </c>
      <c r="C217" s="38" t="str">
        <f>IF(ISBLANK('Model Performance Data'!$B$16),"-",'Model Performance Data'!$B$16)</f>
        <v>Quality</v>
      </c>
      <c r="D217" s="38" t="str">
        <f>IF(ISBLANK('Model Performance Data'!$C$16),"-",'Model Performance Data'!$C$16)</f>
        <v>Child and Adolescents' Access to Primary Care Practitioners :Ages 25 months-6 years</v>
      </c>
      <c r="E217" s="38" t="str">
        <f>IF(ISBLANK('Model Performance Data'!$D$16),"-",'Model Performance Data'!$D$16)</f>
        <v>Percentage</v>
      </c>
      <c r="F217" s="38" t="str">
        <f>IF(ISBLANK('Model Performance Data'!$E$16),"-",'Model Performance Data'!$E$16)</f>
        <v>Active</v>
      </c>
      <c r="G217" s="38" t="str">
        <f>IF(ISBLANK('Model Performance Data'!$F$16),"-",'Model Performance Data'!$F$16)</f>
        <v>-</v>
      </c>
      <c r="H217" s="38">
        <v>2</v>
      </c>
      <c r="I217" s="38">
        <v>4</v>
      </c>
      <c r="J217" s="37" t="str">
        <f t="shared" si="11"/>
        <v>24</v>
      </c>
      <c r="K217" s="38" t="str">
        <f>IF(ISBLANK('Model Performance Data'!$L$16),"-",'Model Performance Data'!$L$16)</f>
        <v>Annual</v>
      </c>
      <c r="L217" s="38" t="e">
        <f>IF(ISBLANK('Model Performance Data'!#REF!),"-",'Model Performance Data'!#REF!)</f>
        <v>#REF!</v>
      </c>
      <c r="M217" s="43">
        <f>IF(ISNA(SUMIFS(INDEX('Model Performance Data'!$O$8:$DY$56,0,MATCH(CONCATENATE($J217,M$6),'Model Performance Data'!$O$6:$DY$6,0)),'Model Performance Data'!$B$8:$B$56,$C217,'Model Performance Data'!$C$8:$C$56,$D217)),"-",SUMIFS(INDEX('Model Performance Data'!$O$8:$DY$56,0,MATCH(CONCATENATE($J217,M$6),'Model Performance Data'!$O$6:$DY$6,0)),'Model Performance Data'!$B$8:$B$56,$C217,'Model Performance Data'!$C$8:$C$56,$D217))</f>
        <v>0</v>
      </c>
      <c r="N217" s="43">
        <f>IF(ISNA(SUMIFS(INDEX('Model Performance Data'!$O$8:$DY$56,0,MATCH(CONCATENATE($J217,N$6),'Model Performance Data'!$O$6:$DY$6,0)),'Model Performance Data'!$B$8:$B$56,$C217,'Model Performance Data'!$C$8:$C$56,$D217)),"-",SUMIFS(INDEX('Model Performance Data'!$O$8:$DY$56,0,MATCH(CONCATENATE($J217,N$6),'Model Performance Data'!$O$6:$DY$6,0)),'Model Performance Data'!$B$8:$B$56,$C217,'Model Performance Data'!$C$8:$C$56,$D217))</f>
        <v>0</v>
      </c>
      <c r="O217" s="154">
        <f>IF(ISNA(SUMIFS(INDEX('Model Performance Data'!$O$8:$DY$56,0,MATCH(CONCATENATE($J217,O$6),'Model Performance Data'!$O$6:$DY$6,0)),'Model Performance Data'!$B$8:$B$56,$C217,'Model Performance Data'!$C$8:$C$56,$D217)),"-",SUMIFS(INDEX('Model Performance Data'!$O$8:$DY$56,0,MATCH(CONCATENATE($J217,O$6),'Model Performance Data'!$O$6:$DY$6,0)),'Model Performance Data'!$B$8:$B$56,$C217,'Model Performance Data'!$C$8:$C$56,$D217))</f>
        <v>0</v>
      </c>
    </row>
    <row r="218" spans="2:15" outlineLevel="1" x14ac:dyDescent="0.35">
      <c r="B218" s="37" t="s">
        <v>80</v>
      </c>
      <c r="C218" s="38" t="str">
        <f>IF(ISBLANK('Model Performance Data'!$B$16),"-",'Model Performance Data'!$B$16)</f>
        <v>Quality</v>
      </c>
      <c r="D218" s="38" t="str">
        <f>IF(ISBLANK('Model Performance Data'!$C$16),"-",'Model Performance Data'!$C$16)</f>
        <v>Child and Adolescents' Access to Primary Care Practitioners :Ages 25 months-6 years</v>
      </c>
      <c r="E218" s="38" t="str">
        <f>IF(ISBLANK('Model Performance Data'!$D$16),"-",'Model Performance Data'!$D$16)</f>
        <v>Percentage</v>
      </c>
      <c r="F218" s="38" t="str">
        <f>IF(ISBLANK('Model Performance Data'!$E$16),"-",'Model Performance Data'!$E$16)</f>
        <v>Active</v>
      </c>
      <c r="G218" s="38" t="str">
        <f>IF(ISBLANK('Model Performance Data'!$F$16),"-",'Model Performance Data'!$F$16)</f>
        <v>-</v>
      </c>
      <c r="H218" s="38">
        <v>2</v>
      </c>
      <c r="I218" s="38">
        <v>5</v>
      </c>
      <c r="J218" s="37" t="str">
        <f t="shared" si="11"/>
        <v>25</v>
      </c>
      <c r="K218" s="38" t="str">
        <f>IF(ISBLANK('Model Performance Data'!$L$16),"-",'Model Performance Data'!$L$16)</f>
        <v>Annual</v>
      </c>
      <c r="L218" s="38" t="e">
        <f>IF(ISBLANK('Model Performance Data'!#REF!),"-",'Model Performance Data'!#REF!)</f>
        <v>#REF!</v>
      </c>
      <c r="M218" s="43">
        <f>IF(ISNA(SUMIFS(INDEX('Model Performance Data'!$O$8:$DY$56,0,MATCH(CONCATENATE($J218,M$6),'Model Performance Data'!$O$6:$DY$6,0)),'Model Performance Data'!$B$8:$B$56,$C218,'Model Performance Data'!$C$8:$C$56,$D218)),"-",SUMIFS(INDEX('Model Performance Data'!$O$8:$DY$56,0,MATCH(CONCATENATE($J218,M$6),'Model Performance Data'!$O$6:$DY$6,0)),'Model Performance Data'!$B$8:$B$56,$C218,'Model Performance Data'!$C$8:$C$56,$D218))</f>
        <v>0</v>
      </c>
      <c r="N218" s="43">
        <f>IF(ISNA(SUMIFS(INDEX('Model Performance Data'!$O$8:$DY$56,0,MATCH(CONCATENATE($J218,N$6),'Model Performance Data'!$O$6:$DY$6,0)),'Model Performance Data'!$B$8:$B$56,$C218,'Model Performance Data'!$C$8:$C$56,$D218)),"-",SUMIFS(INDEX('Model Performance Data'!$O$8:$DY$56,0,MATCH(CONCATENATE($J218,N$6),'Model Performance Data'!$O$6:$DY$6,0)),'Model Performance Data'!$B$8:$B$56,$C218,'Model Performance Data'!$C$8:$C$56,$D218))</f>
        <v>0</v>
      </c>
      <c r="O218" s="154">
        <f>IF(ISNA(SUMIFS(INDEX('Model Performance Data'!$O$8:$DY$56,0,MATCH(CONCATENATE($J218,O$6),'Model Performance Data'!$O$6:$DY$6,0)),'Model Performance Data'!$B$8:$B$56,$C218,'Model Performance Data'!$C$8:$C$56,$D218)),"-",SUMIFS(INDEX('Model Performance Data'!$O$8:$DY$56,0,MATCH(CONCATENATE($J218,O$6),'Model Performance Data'!$O$6:$DY$6,0)),'Model Performance Data'!$B$8:$B$56,$C218,'Model Performance Data'!$C$8:$C$56,$D218))</f>
        <v>0</v>
      </c>
    </row>
    <row r="219" spans="2:15" outlineLevel="1" x14ac:dyDescent="0.35">
      <c r="B219" s="37" t="s">
        <v>80</v>
      </c>
      <c r="C219" s="38" t="str">
        <f>IF(ISBLANK('Model Performance Data'!$B$16),"-",'Model Performance Data'!$B$16)</f>
        <v>Quality</v>
      </c>
      <c r="D219" s="38" t="str">
        <f>IF(ISBLANK('Model Performance Data'!$C$16),"-",'Model Performance Data'!$C$16)</f>
        <v>Child and Adolescents' Access to Primary Care Practitioners :Ages 25 months-6 years</v>
      </c>
      <c r="E219" s="38" t="str">
        <f>IF(ISBLANK('Model Performance Data'!$D$16),"-",'Model Performance Data'!$D$16)</f>
        <v>Percentage</v>
      </c>
      <c r="F219" s="38" t="str">
        <f>IF(ISBLANK('Model Performance Data'!$E$16),"-",'Model Performance Data'!$E$16)</f>
        <v>Active</v>
      </c>
      <c r="G219" s="38" t="str">
        <f>IF(ISBLANK('Model Performance Data'!$F$16),"-",'Model Performance Data'!$F$16)</f>
        <v>-</v>
      </c>
      <c r="H219" s="38">
        <v>2</v>
      </c>
      <c r="I219" s="38" t="s">
        <v>65</v>
      </c>
      <c r="J219" s="37" t="str">
        <f t="shared" si="11"/>
        <v>2Goal</v>
      </c>
      <c r="K219" s="38" t="str">
        <f>IF(ISBLANK('Model Performance Data'!$L$16),"-",'Model Performance Data'!$L$16)</f>
        <v>Annual</v>
      </c>
      <c r="L219" s="38" t="e">
        <f>IF(ISBLANK('Model Performance Data'!#REF!),"-",'Model Performance Data'!#REF!)</f>
        <v>#REF!</v>
      </c>
      <c r="M219" s="43" t="str">
        <f>IF(ISNA(SUMIFS(INDEX('Model Performance Data'!$O$8:$DY$56,0,MATCH(CONCATENATE($J219,M$6),'Model Performance Data'!$O$6:$DY$6,0)),'Model Performance Data'!$B$8:$B$56,$C219,'Model Performance Data'!$C$8:$C$56,$D219)),"-",SUMIFS(INDEX('Model Performance Data'!$O$8:$DY$56,0,MATCH(CONCATENATE($J219,M$6),'Model Performance Data'!$O$6:$DY$6,0)),'Model Performance Data'!$B$8:$B$56,$C219,'Model Performance Data'!$C$8:$C$56,$D219))</f>
        <v>-</v>
      </c>
      <c r="N219" s="43" t="str">
        <f>IF(ISNA(SUMIFS(INDEX('Model Performance Data'!$O$8:$DY$56,0,MATCH(CONCATENATE($J219,N$6),'Model Performance Data'!$O$6:$DY$6,0)),'Model Performance Data'!$B$8:$B$56,$C219,'Model Performance Data'!$C$8:$C$56,$D219)),"-",SUMIFS(INDEX('Model Performance Data'!$O$8:$DY$56,0,MATCH(CONCATENATE($J219,N$6),'Model Performance Data'!$O$6:$DY$6,0)),'Model Performance Data'!$B$8:$B$56,$C219,'Model Performance Data'!$C$8:$C$56,$D219))</f>
        <v>-</v>
      </c>
      <c r="O219" s="154">
        <f>IF(ISNA(SUMIFS(INDEX('Model Performance Data'!$O$8:$DY$56,0,MATCH(CONCATENATE($J219,O$6),'Model Performance Data'!$O$6:$DY$6,0)),'Model Performance Data'!$B$8:$B$56,$C219,'Model Performance Data'!$C$8:$C$56,$D219)),"-",SUMIFS(INDEX('Model Performance Data'!$O$8:$DY$56,0,MATCH(CONCATENATE($J219,O$6),'Model Performance Data'!$O$6:$DY$6,0)),'Model Performance Data'!$B$8:$B$56,$C219,'Model Performance Data'!$C$8:$C$56,$D219))</f>
        <v>0</v>
      </c>
    </row>
    <row r="220" spans="2:15" outlineLevel="1" x14ac:dyDescent="0.35">
      <c r="B220" s="37" t="s">
        <v>80</v>
      </c>
      <c r="C220" s="38" t="str">
        <f>IF(ISBLANK('Model Performance Data'!$B$16),"-",'Model Performance Data'!$B$16)</f>
        <v>Quality</v>
      </c>
      <c r="D220" s="38" t="str">
        <f>IF(ISBLANK('Model Performance Data'!$C$16),"-",'Model Performance Data'!$C$16)</f>
        <v>Child and Adolescents' Access to Primary Care Practitioners :Ages 25 months-6 years</v>
      </c>
      <c r="E220" s="38" t="str">
        <f>IF(ISBLANK('Model Performance Data'!$D$16),"-",'Model Performance Data'!$D$16)</f>
        <v>Percentage</v>
      </c>
      <c r="F220" s="38" t="str">
        <f>IF(ISBLANK('Model Performance Data'!$E$16),"-",'Model Performance Data'!$E$16)</f>
        <v>Active</v>
      </c>
      <c r="G220" s="38" t="str">
        <f>IF(ISBLANK('Model Performance Data'!$F$16),"-",'Model Performance Data'!$F$16)</f>
        <v>-</v>
      </c>
      <c r="H220" s="38">
        <v>3</v>
      </c>
      <c r="I220" s="38">
        <v>1</v>
      </c>
      <c r="J220" s="37" t="str">
        <f t="shared" si="11"/>
        <v>31</v>
      </c>
      <c r="K220" s="38" t="str">
        <f>IF(ISBLANK('Model Performance Data'!$L$16),"-",'Model Performance Data'!$L$16)</f>
        <v>Annual</v>
      </c>
      <c r="L220" s="38" t="e">
        <f>IF(ISBLANK('Model Performance Data'!#REF!),"-",'Model Performance Data'!#REF!)</f>
        <v>#REF!</v>
      </c>
      <c r="M220" s="43">
        <f>IF(ISNA(SUMIFS(INDEX('Model Performance Data'!$O$8:$DY$56,0,MATCH(CONCATENATE($J220,M$6),'Model Performance Data'!$O$6:$DY$6,0)),'Model Performance Data'!$B$8:$B$56,$C220,'Model Performance Data'!$C$8:$C$56,$D220)),"-",SUMIFS(INDEX('Model Performance Data'!$O$8:$DY$56,0,MATCH(CONCATENATE($J220,M$6),'Model Performance Data'!$O$6:$DY$6,0)),'Model Performance Data'!$B$8:$B$56,$C220,'Model Performance Data'!$C$8:$C$56,$D220))</f>
        <v>0</v>
      </c>
      <c r="N220" s="43">
        <f>IF(ISNA(SUMIFS(INDEX('Model Performance Data'!$O$8:$DY$56,0,MATCH(CONCATENATE($J220,N$6),'Model Performance Data'!$O$6:$DY$6,0)),'Model Performance Data'!$B$8:$B$56,$C220,'Model Performance Data'!$C$8:$C$56,$D220)),"-",SUMIFS(INDEX('Model Performance Data'!$O$8:$DY$56,0,MATCH(CONCATENATE($J220,N$6),'Model Performance Data'!$O$6:$DY$6,0)),'Model Performance Data'!$B$8:$B$56,$C220,'Model Performance Data'!$C$8:$C$56,$D220))</f>
        <v>0</v>
      </c>
      <c r="O220" s="154">
        <f>IF(ISNA(SUMIFS(INDEX('Model Performance Data'!$O$8:$DY$56,0,MATCH(CONCATENATE($J220,O$6),'Model Performance Data'!$O$6:$DY$6,0)),'Model Performance Data'!$B$8:$B$56,$C220,'Model Performance Data'!$C$8:$C$56,$D220)),"-",SUMIFS(INDEX('Model Performance Data'!$O$8:$DY$56,0,MATCH(CONCATENATE($J220,O$6),'Model Performance Data'!$O$6:$DY$6,0)),'Model Performance Data'!$B$8:$B$56,$C220,'Model Performance Data'!$C$8:$C$56,$D220))</f>
        <v>0</v>
      </c>
    </row>
    <row r="221" spans="2:15" outlineLevel="1" x14ac:dyDescent="0.35">
      <c r="B221" s="37" t="s">
        <v>80</v>
      </c>
      <c r="C221" s="38" t="str">
        <f>IF(ISBLANK('Model Performance Data'!$B$16),"-",'Model Performance Data'!$B$16)</f>
        <v>Quality</v>
      </c>
      <c r="D221" s="38" t="str">
        <f>IF(ISBLANK('Model Performance Data'!$C$16),"-",'Model Performance Data'!$C$16)</f>
        <v>Child and Adolescents' Access to Primary Care Practitioners :Ages 25 months-6 years</v>
      </c>
      <c r="E221" s="38" t="str">
        <f>IF(ISBLANK('Model Performance Data'!$D$16),"-",'Model Performance Data'!$D$16)</f>
        <v>Percentage</v>
      </c>
      <c r="F221" s="38" t="str">
        <f>IF(ISBLANK('Model Performance Data'!$E$16),"-",'Model Performance Data'!$E$16)</f>
        <v>Active</v>
      </c>
      <c r="G221" s="38" t="str">
        <f>IF(ISBLANK('Model Performance Data'!$F$16),"-",'Model Performance Data'!$F$16)</f>
        <v>-</v>
      </c>
      <c r="H221" s="38">
        <v>3</v>
      </c>
      <c r="I221" s="38">
        <v>2</v>
      </c>
      <c r="J221" s="37" t="str">
        <f t="shared" si="11"/>
        <v>32</v>
      </c>
      <c r="K221" s="38" t="str">
        <f>IF(ISBLANK('Model Performance Data'!$L$16),"-",'Model Performance Data'!$L$16)</f>
        <v>Annual</v>
      </c>
      <c r="L221" s="38" t="e">
        <f>IF(ISBLANK('Model Performance Data'!#REF!),"-",'Model Performance Data'!#REF!)</f>
        <v>#REF!</v>
      </c>
      <c r="M221" s="43">
        <f>IF(ISNA(SUMIFS(INDEX('Model Performance Data'!$O$8:$DY$56,0,MATCH(CONCATENATE($J221,M$6),'Model Performance Data'!$O$6:$DY$6,0)),'Model Performance Data'!$B$8:$B$56,$C221,'Model Performance Data'!$C$8:$C$56,$D221)),"-",SUMIFS(INDEX('Model Performance Data'!$O$8:$DY$56,0,MATCH(CONCATENATE($J221,M$6),'Model Performance Data'!$O$6:$DY$6,0)),'Model Performance Data'!$B$8:$B$56,$C221,'Model Performance Data'!$C$8:$C$56,$D221))</f>
        <v>0</v>
      </c>
      <c r="N221" s="43">
        <f>IF(ISNA(SUMIFS(INDEX('Model Performance Data'!$O$8:$DY$56,0,MATCH(CONCATENATE($J221,N$6),'Model Performance Data'!$O$6:$DY$6,0)),'Model Performance Data'!$B$8:$B$56,$C221,'Model Performance Data'!$C$8:$C$56,$D221)),"-",SUMIFS(INDEX('Model Performance Data'!$O$8:$DY$56,0,MATCH(CONCATENATE($J221,N$6),'Model Performance Data'!$O$6:$DY$6,0)),'Model Performance Data'!$B$8:$B$56,$C221,'Model Performance Data'!$C$8:$C$56,$D221))</f>
        <v>0</v>
      </c>
      <c r="O221" s="154">
        <f>IF(ISNA(SUMIFS(INDEX('Model Performance Data'!$O$8:$DY$56,0,MATCH(CONCATENATE($J221,O$6),'Model Performance Data'!$O$6:$DY$6,0)),'Model Performance Data'!$B$8:$B$56,$C221,'Model Performance Data'!$C$8:$C$56,$D221)),"-",SUMIFS(INDEX('Model Performance Data'!$O$8:$DY$56,0,MATCH(CONCATENATE($J221,O$6),'Model Performance Data'!$O$6:$DY$6,0)),'Model Performance Data'!$B$8:$B$56,$C221,'Model Performance Data'!$C$8:$C$56,$D221))</f>
        <v>0</v>
      </c>
    </row>
    <row r="222" spans="2:15" outlineLevel="1" x14ac:dyDescent="0.35">
      <c r="B222" s="37" t="s">
        <v>80</v>
      </c>
      <c r="C222" s="38" t="str">
        <f>IF(ISBLANK('Model Performance Data'!$B$16),"-",'Model Performance Data'!$B$16)</f>
        <v>Quality</v>
      </c>
      <c r="D222" s="38" t="str">
        <f>IF(ISBLANK('Model Performance Data'!$C$16),"-",'Model Performance Data'!$C$16)</f>
        <v>Child and Adolescents' Access to Primary Care Practitioners :Ages 25 months-6 years</v>
      </c>
      <c r="E222" s="38" t="str">
        <f>IF(ISBLANK('Model Performance Data'!$D$16),"-",'Model Performance Data'!$D$16)</f>
        <v>Percentage</v>
      </c>
      <c r="F222" s="38" t="str">
        <f>IF(ISBLANK('Model Performance Data'!$E$16),"-",'Model Performance Data'!$E$16)</f>
        <v>Active</v>
      </c>
      <c r="G222" s="38" t="str">
        <f>IF(ISBLANK('Model Performance Data'!$F$16),"-",'Model Performance Data'!$F$16)</f>
        <v>-</v>
      </c>
      <c r="H222" s="38">
        <v>3</v>
      </c>
      <c r="I222" s="38">
        <v>3</v>
      </c>
      <c r="J222" s="37" t="str">
        <f t="shared" si="11"/>
        <v>33</v>
      </c>
      <c r="K222" s="38" t="str">
        <f>IF(ISBLANK('Model Performance Data'!$L$16),"-",'Model Performance Data'!$L$16)</f>
        <v>Annual</v>
      </c>
      <c r="L222" s="38" t="e">
        <f>IF(ISBLANK('Model Performance Data'!#REF!),"-",'Model Performance Data'!#REF!)</f>
        <v>#REF!</v>
      </c>
      <c r="M222" s="43">
        <f>IF(ISNA(SUMIFS(INDEX('Model Performance Data'!$O$8:$DY$56,0,MATCH(CONCATENATE($J222,M$6),'Model Performance Data'!$O$6:$DY$6,0)),'Model Performance Data'!$B$8:$B$56,$C222,'Model Performance Data'!$C$8:$C$56,$D222)),"-",SUMIFS(INDEX('Model Performance Data'!$O$8:$DY$56,0,MATCH(CONCATENATE($J222,M$6),'Model Performance Data'!$O$6:$DY$6,0)),'Model Performance Data'!$B$8:$B$56,$C222,'Model Performance Data'!$C$8:$C$56,$D222))</f>
        <v>0</v>
      </c>
      <c r="N222" s="43">
        <f>IF(ISNA(SUMIFS(INDEX('Model Performance Data'!$O$8:$DY$56,0,MATCH(CONCATENATE($J222,N$6),'Model Performance Data'!$O$6:$DY$6,0)),'Model Performance Data'!$B$8:$B$56,$C222,'Model Performance Data'!$C$8:$C$56,$D222)),"-",SUMIFS(INDEX('Model Performance Data'!$O$8:$DY$56,0,MATCH(CONCATENATE($J222,N$6),'Model Performance Data'!$O$6:$DY$6,0)),'Model Performance Data'!$B$8:$B$56,$C222,'Model Performance Data'!$C$8:$C$56,$D222))</f>
        <v>0</v>
      </c>
      <c r="O222" s="154">
        <f>IF(ISNA(SUMIFS(INDEX('Model Performance Data'!$O$8:$DY$56,0,MATCH(CONCATENATE($J222,O$6),'Model Performance Data'!$O$6:$DY$6,0)),'Model Performance Data'!$B$8:$B$56,$C222,'Model Performance Data'!$C$8:$C$56,$D222)),"-",SUMIFS(INDEX('Model Performance Data'!$O$8:$DY$56,0,MATCH(CONCATENATE($J222,O$6),'Model Performance Data'!$O$6:$DY$6,0)),'Model Performance Data'!$B$8:$B$56,$C222,'Model Performance Data'!$C$8:$C$56,$D222))</f>
        <v>0</v>
      </c>
    </row>
    <row r="223" spans="2:15" outlineLevel="1" x14ac:dyDescent="0.35">
      <c r="B223" s="37" t="s">
        <v>80</v>
      </c>
      <c r="C223" s="38" t="str">
        <f>IF(ISBLANK('Model Performance Data'!$B$16),"-",'Model Performance Data'!$B$16)</f>
        <v>Quality</v>
      </c>
      <c r="D223" s="38" t="str">
        <f>IF(ISBLANK('Model Performance Data'!$C$16),"-",'Model Performance Data'!$C$16)</f>
        <v>Child and Adolescents' Access to Primary Care Practitioners :Ages 25 months-6 years</v>
      </c>
      <c r="E223" s="38" t="str">
        <f>IF(ISBLANK('Model Performance Data'!$D$16),"-",'Model Performance Data'!$D$16)</f>
        <v>Percentage</v>
      </c>
      <c r="F223" s="38" t="str">
        <f>IF(ISBLANK('Model Performance Data'!$E$16),"-",'Model Performance Data'!$E$16)</f>
        <v>Active</v>
      </c>
      <c r="G223" s="38" t="str">
        <f>IF(ISBLANK('Model Performance Data'!$F$16),"-",'Model Performance Data'!$F$16)</f>
        <v>-</v>
      </c>
      <c r="H223" s="38">
        <v>3</v>
      </c>
      <c r="I223" s="38">
        <v>4</v>
      </c>
      <c r="J223" s="37" t="str">
        <f t="shared" si="11"/>
        <v>34</v>
      </c>
      <c r="K223" s="38" t="str">
        <f>IF(ISBLANK('Model Performance Data'!$L$16),"-",'Model Performance Data'!$L$16)</f>
        <v>Annual</v>
      </c>
      <c r="L223" s="38" t="e">
        <f>IF(ISBLANK('Model Performance Data'!#REF!),"-",'Model Performance Data'!#REF!)</f>
        <v>#REF!</v>
      </c>
      <c r="M223" s="43">
        <f>IF(ISNA(SUMIFS(INDEX('Model Performance Data'!$O$8:$DY$56,0,MATCH(CONCATENATE($J223,M$6),'Model Performance Data'!$O$6:$DY$6,0)),'Model Performance Data'!$B$8:$B$56,$C223,'Model Performance Data'!$C$8:$C$56,$D223)),"-",SUMIFS(INDEX('Model Performance Data'!$O$8:$DY$56,0,MATCH(CONCATENATE($J223,M$6),'Model Performance Data'!$O$6:$DY$6,0)),'Model Performance Data'!$B$8:$B$56,$C223,'Model Performance Data'!$C$8:$C$56,$D223))</f>
        <v>0</v>
      </c>
      <c r="N223" s="43">
        <f>IF(ISNA(SUMIFS(INDEX('Model Performance Data'!$O$8:$DY$56,0,MATCH(CONCATENATE($J223,N$6),'Model Performance Data'!$O$6:$DY$6,0)),'Model Performance Data'!$B$8:$B$56,$C223,'Model Performance Data'!$C$8:$C$56,$D223)),"-",SUMIFS(INDEX('Model Performance Data'!$O$8:$DY$56,0,MATCH(CONCATENATE($J223,N$6),'Model Performance Data'!$O$6:$DY$6,0)),'Model Performance Data'!$B$8:$B$56,$C223,'Model Performance Data'!$C$8:$C$56,$D223))</f>
        <v>0</v>
      </c>
      <c r="O223" s="154">
        <f>IF(ISNA(SUMIFS(INDEX('Model Performance Data'!$O$8:$DY$56,0,MATCH(CONCATENATE($J223,O$6),'Model Performance Data'!$O$6:$DY$6,0)),'Model Performance Data'!$B$8:$B$56,$C223,'Model Performance Data'!$C$8:$C$56,$D223)),"-",SUMIFS(INDEX('Model Performance Data'!$O$8:$DY$56,0,MATCH(CONCATENATE($J223,O$6),'Model Performance Data'!$O$6:$DY$6,0)),'Model Performance Data'!$B$8:$B$56,$C223,'Model Performance Data'!$C$8:$C$56,$D223))</f>
        <v>0</v>
      </c>
    </row>
    <row r="224" spans="2:15" outlineLevel="1" x14ac:dyDescent="0.35">
      <c r="B224" s="37" t="s">
        <v>80</v>
      </c>
      <c r="C224" s="38" t="str">
        <f>IF(ISBLANK('Model Performance Data'!$B$16),"-",'Model Performance Data'!$B$16)</f>
        <v>Quality</v>
      </c>
      <c r="D224" s="38" t="str">
        <f>IF(ISBLANK('Model Performance Data'!$C$16),"-",'Model Performance Data'!$C$16)</f>
        <v>Child and Adolescents' Access to Primary Care Practitioners :Ages 25 months-6 years</v>
      </c>
      <c r="E224" s="38" t="str">
        <f>IF(ISBLANK('Model Performance Data'!$D$16),"-",'Model Performance Data'!$D$16)</f>
        <v>Percentage</v>
      </c>
      <c r="F224" s="38" t="str">
        <f>IF(ISBLANK('Model Performance Data'!$E$16),"-",'Model Performance Data'!$E$16)</f>
        <v>Active</v>
      </c>
      <c r="G224" s="38" t="str">
        <f>IF(ISBLANK('Model Performance Data'!$F$16),"-",'Model Performance Data'!$F$16)</f>
        <v>-</v>
      </c>
      <c r="H224" s="38">
        <v>3</v>
      </c>
      <c r="I224" s="38">
        <v>5</v>
      </c>
      <c r="J224" s="37" t="str">
        <f t="shared" si="11"/>
        <v>35</v>
      </c>
      <c r="K224" s="38" t="str">
        <f>IF(ISBLANK('Model Performance Data'!$L$16),"-",'Model Performance Data'!$L$16)</f>
        <v>Annual</v>
      </c>
      <c r="L224" s="38" t="e">
        <f>IF(ISBLANK('Model Performance Data'!#REF!),"-",'Model Performance Data'!#REF!)</f>
        <v>#REF!</v>
      </c>
      <c r="M224" s="43">
        <f>IF(ISNA(SUMIFS(INDEX('Model Performance Data'!$O$8:$DY$56,0,MATCH(CONCATENATE($J224,M$6),'Model Performance Data'!$O$6:$DY$6,0)),'Model Performance Data'!$B$8:$B$56,$C224,'Model Performance Data'!$C$8:$C$56,$D224)),"-",SUMIFS(INDEX('Model Performance Data'!$O$8:$DY$56,0,MATCH(CONCATENATE($J224,M$6),'Model Performance Data'!$O$6:$DY$6,0)),'Model Performance Data'!$B$8:$B$56,$C224,'Model Performance Data'!$C$8:$C$56,$D224))</f>
        <v>0</v>
      </c>
      <c r="N224" s="43">
        <f>IF(ISNA(SUMIFS(INDEX('Model Performance Data'!$O$8:$DY$56,0,MATCH(CONCATENATE($J224,N$6),'Model Performance Data'!$O$6:$DY$6,0)),'Model Performance Data'!$B$8:$B$56,$C224,'Model Performance Data'!$C$8:$C$56,$D224)),"-",SUMIFS(INDEX('Model Performance Data'!$O$8:$DY$56,0,MATCH(CONCATENATE($J224,N$6),'Model Performance Data'!$O$6:$DY$6,0)),'Model Performance Data'!$B$8:$B$56,$C224,'Model Performance Data'!$C$8:$C$56,$D224))</f>
        <v>0</v>
      </c>
      <c r="O224" s="154">
        <f>IF(ISNA(SUMIFS(INDEX('Model Performance Data'!$O$8:$DY$56,0,MATCH(CONCATENATE($J224,O$6),'Model Performance Data'!$O$6:$DY$6,0)),'Model Performance Data'!$B$8:$B$56,$C224,'Model Performance Data'!$C$8:$C$56,$D224)),"-",SUMIFS(INDEX('Model Performance Data'!$O$8:$DY$56,0,MATCH(CONCATENATE($J224,O$6),'Model Performance Data'!$O$6:$DY$6,0)),'Model Performance Data'!$B$8:$B$56,$C224,'Model Performance Data'!$C$8:$C$56,$D224))</f>
        <v>0</v>
      </c>
    </row>
    <row r="225" spans="2:15" outlineLevel="1" x14ac:dyDescent="0.35">
      <c r="B225" s="37" t="s">
        <v>80</v>
      </c>
      <c r="C225" s="38" t="str">
        <f>IF(ISBLANK('Model Performance Data'!$B$16),"-",'Model Performance Data'!$B$16)</f>
        <v>Quality</v>
      </c>
      <c r="D225" s="38" t="str">
        <f>IF(ISBLANK('Model Performance Data'!$C$16),"-",'Model Performance Data'!$C$16)</f>
        <v>Child and Adolescents' Access to Primary Care Practitioners :Ages 25 months-6 years</v>
      </c>
      <c r="E225" s="38" t="str">
        <f>IF(ISBLANK('Model Performance Data'!$D$16),"-",'Model Performance Data'!$D$16)</f>
        <v>Percentage</v>
      </c>
      <c r="F225" s="38" t="str">
        <f>IF(ISBLANK('Model Performance Data'!$E$16),"-",'Model Performance Data'!$E$16)</f>
        <v>Active</v>
      </c>
      <c r="G225" s="38" t="str">
        <f>IF(ISBLANK('Model Performance Data'!$F$16),"-",'Model Performance Data'!$F$16)</f>
        <v>-</v>
      </c>
      <c r="H225" s="38">
        <v>3</v>
      </c>
      <c r="I225" s="38" t="s">
        <v>65</v>
      </c>
      <c r="J225" s="37" t="str">
        <f t="shared" si="11"/>
        <v>3Goal</v>
      </c>
      <c r="K225" s="38" t="str">
        <f>IF(ISBLANK('Model Performance Data'!$L$16),"-",'Model Performance Data'!$L$16)</f>
        <v>Annual</v>
      </c>
      <c r="L225" s="38" t="e">
        <f>IF(ISBLANK('Model Performance Data'!#REF!),"-",'Model Performance Data'!#REF!)</f>
        <v>#REF!</v>
      </c>
      <c r="M225" s="43" t="str">
        <f>IF(ISNA(SUMIFS(INDEX('Model Performance Data'!$O$8:$DY$56,0,MATCH(CONCATENATE($J225,M$6),'Model Performance Data'!$O$6:$DY$6,0)),'Model Performance Data'!$B$8:$B$56,$C225,'Model Performance Data'!$C$8:$C$56,$D225)),"-",SUMIFS(INDEX('Model Performance Data'!$O$8:$DY$56,0,MATCH(CONCATENATE($J225,M$6),'Model Performance Data'!$O$6:$DY$6,0)),'Model Performance Data'!$B$8:$B$56,$C225,'Model Performance Data'!$C$8:$C$56,$D225))</f>
        <v>-</v>
      </c>
      <c r="N225" s="43" t="str">
        <f>IF(ISNA(SUMIFS(INDEX('Model Performance Data'!$O$8:$DY$56,0,MATCH(CONCATENATE($J225,N$6),'Model Performance Data'!$O$6:$DY$6,0)),'Model Performance Data'!$B$8:$B$56,$C225,'Model Performance Data'!$C$8:$C$56,$D225)),"-",SUMIFS(INDEX('Model Performance Data'!$O$8:$DY$56,0,MATCH(CONCATENATE($J225,N$6),'Model Performance Data'!$O$6:$DY$6,0)),'Model Performance Data'!$B$8:$B$56,$C225,'Model Performance Data'!$C$8:$C$56,$D225))</f>
        <v>-</v>
      </c>
      <c r="O225" s="154">
        <f>IF(ISNA(SUMIFS(INDEX('Model Performance Data'!$O$8:$DY$56,0,MATCH(CONCATENATE($J225,O$6),'Model Performance Data'!$O$6:$DY$6,0)),'Model Performance Data'!$B$8:$B$56,$C225,'Model Performance Data'!$C$8:$C$56,$D225)),"-",SUMIFS(INDEX('Model Performance Data'!$O$8:$DY$56,0,MATCH(CONCATENATE($J225,O$6),'Model Performance Data'!$O$6:$DY$6,0)),'Model Performance Data'!$B$8:$B$56,$C225,'Model Performance Data'!$C$8:$C$56,$D225))</f>
        <v>0</v>
      </c>
    </row>
    <row r="226" spans="2:15" outlineLevel="1" x14ac:dyDescent="0.35">
      <c r="B226" s="37" t="s">
        <v>80</v>
      </c>
      <c r="C226" s="38" t="str">
        <f>IF(ISBLANK('Model Performance Data'!$B$16),"-",'Model Performance Data'!$B$16)</f>
        <v>Quality</v>
      </c>
      <c r="D226" s="38" t="str">
        <f>IF(ISBLANK('Model Performance Data'!$C$16),"-",'Model Performance Data'!$C$16)</f>
        <v>Child and Adolescents' Access to Primary Care Practitioners :Ages 25 months-6 years</v>
      </c>
      <c r="E226" s="38" t="str">
        <f>IF(ISBLANK('Model Performance Data'!$D$16),"-",'Model Performance Data'!$D$16)</f>
        <v>Percentage</v>
      </c>
      <c r="F226" s="38" t="str">
        <f>IF(ISBLANK('Model Performance Data'!$E$16),"-",'Model Performance Data'!$E$16)</f>
        <v>Active</v>
      </c>
      <c r="G226" s="38" t="str">
        <f>IF(ISBLANK('Model Performance Data'!$F$16),"-",'Model Performance Data'!$F$16)</f>
        <v>-</v>
      </c>
      <c r="H226" s="38">
        <v>4</v>
      </c>
      <c r="I226" s="38">
        <v>1</v>
      </c>
      <c r="J226" s="37" t="str">
        <f t="shared" ref="J226:J231" si="13">CONCATENATE(H226,I226)</f>
        <v>41</v>
      </c>
      <c r="K226" s="38" t="str">
        <f>IF(ISBLANK('Model Performance Data'!$L$16),"-",'Model Performance Data'!$L$16)</f>
        <v>Annual</v>
      </c>
      <c r="L226" s="38" t="e">
        <f>IF(ISBLANK('Model Performance Data'!#REF!),"-",'Model Performance Data'!#REF!)</f>
        <v>#REF!</v>
      </c>
      <c r="M226" s="43">
        <f>IF(ISNA(SUMIFS(INDEX('Model Performance Data'!$O$8:$DY$56,0,MATCH(CONCATENATE($J226,M$6),'Model Performance Data'!$O$6:$DY$6,0)),'Model Performance Data'!$B$8:$B$56,$C226,'Model Performance Data'!$C$8:$C$56,$D226)),"-",SUMIFS(INDEX('Model Performance Data'!$O$8:$DY$56,0,MATCH(CONCATENATE($J226,M$6),'Model Performance Data'!$O$6:$DY$6,0)),'Model Performance Data'!$B$8:$B$56,$C226,'Model Performance Data'!$C$8:$C$56,$D226))</f>
        <v>0</v>
      </c>
      <c r="N226" s="43">
        <f>IF(ISNA(SUMIFS(INDEX('Model Performance Data'!$O$8:$DY$56,0,MATCH(CONCATENATE($J226,N$6),'Model Performance Data'!$O$6:$DY$6,0)),'Model Performance Data'!$B$8:$B$56,$C226,'Model Performance Data'!$C$8:$C$56,$D226)),"-",SUMIFS(INDEX('Model Performance Data'!$O$8:$DY$56,0,MATCH(CONCATENATE($J226,N$6),'Model Performance Data'!$O$6:$DY$6,0)),'Model Performance Data'!$B$8:$B$56,$C226,'Model Performance Data'!$C$8:$C$56,$D226))</f>
        <v>0</v>
      </c>
      <c r="O226" s="154">
        <f>IF(ISNA(SUMIFS(INDEX('Model Performance Data'!$O$8:$DY$56,0,MATCH(CONCATENATE($J226,O$6),'Model Performance Data'!$O$6:$DY$6,0)),'Model Performance Data'!$B$8:$B$56,$C226,'Model Performance Data'!$C$8:$C$56,$D226)),"-",SUMIFS(INDEX('Model Performance Data'!$O$8:$DY$56,0,MATCH(CONCATENATE($J226,O$6),'Model Performance Data'!$O$6:$DY$6,0)),'Model Performance Data'!$B$8:$B$56,$C226,'Model Performance Data'!$C$8:$C$56,$D226))</f>
        <v>0</v>
      </c>
    </row>
    <row r="227" spans="2:15" outlineLevel="1" x14ac:dyDescent="0.35">
      <c r="B227" s="37" t="s">
        <v>80</v>
      </c>
      <c r="C227" s="38" t="str">
        <f>IF(ISBLANK('Model Performance Data'!$B$16),"-",'Model Performance Data'!$B$16)</f>
        <v>Quality</v>
      </c>
      <c r="D227" s="38" t="str">
        <f>IF(ISBLANK('Model Performance Data'!$C$16),"-",'Model Performance Data'!$C$16)</f>
        <v>Child and Adolescents' Access to Primary Care Practitioners :Ages 25 months-6 years</v>
      </c>
      <c r="E227" s="38" t="str">
        <f>IF(ISBLANK('Model Performance Data'!$D$16),"-",'Model Performance Data'!$D$16)</f>
        <v>Percentage</v>
      </c>
      <c r="F227" s="38" t="str">
        <f>IF(ISBLANK('Model Performance Data'!$E$16),"-",'Model Performance Data'!$E$16)</f>
        <v>Active</v>
      </c>
      <c r="G227" s="38" t="str">
        <f>IF(ISBLANK('Model Performance Data'!$F$16),"-",'Model Performance Data'!$F$16)</f>
        <v>-</v>
      </c>
      <c r="H227" s="38">
        <v>4</v>
      </c>
      <c r="I227" s="38">
        <v>2</v>
      </c>
      <c r="J227" s="37" t="str">
        <f t="shared" si="13"/>
        <v>42</v>
      </c>
      <c r="K227" s="38" t="str">
        <f>IF(ISBLANK('Model Performance Data'!$L$16),"-",'Model Performance Data'!$L$16)</f>
        <v>Annual</v>
      </c>
      <c r="L227" s="38" t="e">
        <f>IF(ISBLANK('Model Performance Data'!#REF!),"-",'Model Performance Data'!#REF!)</f>
        <v>#REF!</v>
      </c>
      <c r="M227" s="43">
        <f>IF(ISNA(SUMIFS(INDEX('Model Performance Data'!$O$8:$DY$56,0,MATCH(CONCATENATE($J227,M$6),'Model Performance Data'!$O$6:$DY$6,0)),'Model Performance Data'!$B$8:$B$56,$C227,'Model Performance Data'!$C$8:$C$56,$D227)),"-",SUMIFS(INDEX('Model Performance Data'!$O$8:$DY$56,0,MATCH(CONCATENATE($J227,M$6),'Model Performance Data'!$O$6:$DY$6,0)),'Model Performance Data'!$B$8:$B$56,$C227,'Model Performance Data'!$C$8:$C$56,$D227))</f>
        <v>0</v>
      </c>
      <c r="N227" s="43">
        <f>IF(ISNA(SUMIFS(INDEX('Model Performance Data'!$O$8:$DY$56,0,MATCH(CONCATENATE($J227,N$6),'Model Performance Data'!$O$6:$DY$6,0)),'Model Performance Data'!$B$8:$B$56,$C227,'Model Performance Data'!$C$8:$C$56,$D227)),"-",SUMIFS(INDEX('Model Performance Data'!$O$8:$DY$56,0,MATCH(CONCATENATE($J227,N$6),'Model Performance Data'!$O$6:$DY$6,0)),'Model Performance Data'!$B$8:$B$56,$C227,'Model Performance Data'!$C$8:$C$56,$D227))</f>
        <v>0</v>
      </c>
      <c r="O227" s="154">
        <f>IF(ISNA(SUMIFS(INDEX('Model Performance Data'!$O$8:$DY$56,0,MATCH(CONCATENATE($J227,O$6),'Model Performance Data'!$O$6:$DY$6,0)),'Model Performance Data'!$B$8:$B$56,$C227,'Model Performance Data'!$C$8:$C$56,$D227)),"-",SUMIFS(INDEX('Model Performance Data'!$O$8:$DY$56,0,MATCH(CONCATENATE($J227,O$6),'Model Performance Data'!$O$6:$DY$6,0)),'Model Performance Data'!$B$8:$B$56,$C227,'Model Performance Data'!$C$8:$C$56,$D227))</f>
        <v>0</v>
      </c>
    </row>
    <row r="228" spans="2:15" outlineLevel="1" x14ac:dyDescent="0.35">
      <c r="B228" s="37" t="s">
        <v>80</v>
      </c>
      <c r="C228" s="38" t="str">
        <f>IF(ISBLANK('Model Performance Data'!$B$16),"-",'Model Performance Data'!$B$16)</f>
        <v>Quality</v>
      </c>
      <c r="D228" s="38" t="str">
        <f>IF(ISBLANK('Model Performance Data'!$C$16),"-",'Model Performance Data'!$C$16)</f>
        <v>Child and Adolescents' Access to Primary Care Practitioners :Ages 25 months-6 years</v>
      </c>
      <c r="E228" s="38" t="str">
        <f>IF(ISBLANK('Model Performance Data'!$D$16),"-",'Model Performance Data'!$D$16)</f>
        <v>Percentage</v>
      </c>
      <c r="F228" s="38" t="str">
        <f>IF(ISBLANK('Model Performance Data'!$E$16),"-",'Model Performance Data'!$E$16)</f>
        <v>Active</v>
      </c>
      <c r="G228" s="38" t="str">
        <f>IF(ISBLANK('Model Performance Data'!$F$16),"-",'Model Performance Data'!$F$16)</f>
        <v>-</v>
      </c>
      <c r="H228" s="38">
        <v>4</v>
      </c>
      <c r="I228" s="38">
        <v>3</v>
      </c>
      <c r="J228" s="37" t="str">
        <f t="shared" si="13"/>
        <v>43</v>
      </c>
      <c r="K228" s="38" t="str">
        <f>IF(ISBLANK('Model Performance Data'!$L$16),"-",'Model Performance Data'!$L$16)</f>
        <v>Annual</v>
      </c>
      <c r="L228" s="38" t="e">
        <f>IF(ISBLANK('Model Performance Data'!#REF!),"-",'Model Performance Data'!#REF!)</f>
        <v>#REF!</v>
      </c>
      <c r="M228" s="43">
        <f>IF(ISNA(SUMIFS(INDEX('Model Performance Data'!$O$8:$DY$56,0,MATCH(CONCATENATE($J228,M$6),'Model Performance Data'!$O$6:$DY$6,0)),'Model Performance Data'!$B$8:$B$56,$C228,'Model Performance Data'!$C$8:$C$56,$D228)),"-",SUMIFS(INDEX('Model Performance Data'!$O$8:$DY$56,0,MATCH(CONCATENATE($J228,M$6),'Model Performance Data'!$O$6:$DY$6,0)),'Model Performance Data'!$B$8:$B$56,$C228,'Model Performance Data'!$C$8:$C$56,$D228))</f>
        <v>0</v>
      </c>
      <c r="N228" s="43">
        <f>IF(ISNA(SUMIFS(INDEX('Model Performance Data'!$O$8:$DY$56,0,MATCH(CONCATENATE($J228,N$6),'Model Performance Data'!$O$6:$DY$6,0)),'Model Performance Data'!$B$8:$B$56,$C228,'Model Performance Data'!$C$8:$C$56,$D228)),"-",SUMIFS(INDEX('Model Performance Data'!$O$8:$DY$56,0,MATCH(CONCATENATE($J228,N$6),'Model Performance Data'!$O$6:$DY$6,0)),'Model Performance Data'!$B$8:$B$56,$C228,'Model Performance Data'!$C$8:$C$56,$D228))</f>
        <v>0</v>
      </c>
      <c r="O228" s="154">
        <f>IF(ISNA(SUMIFS(INDEX('Model Performance Data'!$O$8:$DY$56,0,MATCH(CONCATENATE($J228,O$6),'Model Performance Data'!$O$6:$DY$6,0)),'Model Performance Data'!$B$8:$B$56,$C228,'Model Performance Data'!$C$8:$C$56,$D228)),"-",SUMIFS(INDEX('Model Performance Data'!$O$8:$DY$56,0,MATCH(CONCATENATE($J228,O$6),'Model Performance Data'!$O$6:$DY$6,0)),'Model Performance Data'!$B$8:$B$56,$C228,'Model Performance Data'!$C$8:$C$56,$D228))</f>
        <v>0</v>
      </c>
    </row>
    <row r="229" spans="2:15" outlineLevel="1" x14ac:dyDescent="0.35">
      <c r="B229" s="37" t="s">
        <v>80</v>
      </c>
      <c r="C229" s="38" t="str">
        <f>IF(ISBLANK('Model Performance Data'!$B$16),"-",'Model Performance Data'!$B$16)</f>
        <v>Quality</v>
      </c>
      <c r="D229" s="38" t="str">
        <f>IF(ISBLANK('Model Performance Data'!$C$16),"-",'Model Performance Data'!$C$16)</f>
        <v>Child and Adolescents' Access to Primary Care Practitioners :Ages 25 months-6 years</v>
      </c>
      <c r="E229" s="38" t="str">
        <f>IF(ISBLANK('Model Performance Data'!$D$16),"-",'Model Performance Data'!$D$16)</f>
        <v>Percentage</v>
      </c>
      <c r="F229" s="38" t="str">
        <f>IF(ISBLANK('Model Performance Data'!$E$16),"-",'Model Performance Data'!$E$16)</f>
        <v>Active</v>
      </c>
      <c r="G229" s="38" t="str">
        <f>IF(ISBLANK('Model Performance Data'!$F$16),"-",'Model Performance Data'!$F$16)</f>
        <v>-</v>
      </c>
      <c r="H229" s="38">
        <v>4</v>
      </c>
      <c r="I229" s="38">
        <v>4</v>
      </c>
      <c r="J229" s="37" t="str">
        <f t="shared" si="13"/>
        <v>44</v>
      </c>
      <c r="K229" s="38" t="str">
        <f>IF(ISBLANK('Model Performance Data'!$L$16),"-",'Model Performance Data'!$L$16)</f>
        <v>Annual</v>
      </c>
      <c r="L229" s="38" t="e">
        <f>IF(ISBLANK('Model Performance Data'!#REF!),"-",'Model Performance Data'!#REF!)</f>
        <v>#REF!</v>
      </c>
      <c r="M229" s="43">
        <f>IF(ISNA(SUMIFS(INDEX('Model Performance Data'!$O$8:$DY$56,0,MATCH(CONCATENATE($J229,M$6),'Model Performance Data'!$O$6:$DY$6,0)),'Model Performance Data'!$B$8:$B$56,$C229,'Model Performance Data'!$C$8:$C$56,$D229)),"-",SUMIFS(INDEX('Model Performance Data'!$O$8:$DY$56,0,MATCH(CONCATENATE($J229,M$6),'Model Performance Data'!$O$6:$DY$6,0)),'Model Performance Data'!$B$8:$B$56,$C229,'Model Performance Data'!$C$8:$C$56,$D229))</f>
        <v>0</v>
      </c>
      <c r="N229" s="43">
        <f>IF(ISNA(SUMIFS(INDEX('Model Performance Data'!$O$8:$DY$56,0,MATCH(CONCATENATE($J229,N$6),'Model Performance Data'!$O$6:$DY$6,0)),'Model Performance Data'!$B$8:$B$56,$C229,'Model Performance Data'!$C$8:$C$56,$D229)),"-",SUMIFS(INDEX('Model Performance Data'!$O$8:$DY$56,0,MATCH(CONCATENATE($J229,N$6),'Model Performance Data'!$O$6:$DY$6,0)),'Model Performance Data'!$B$8:$B$56,$C229,'Model Performance Data'!$C$8:$C$56,$D229))</f>
        <v>0</v>
      </c>
      <c r="O229" s="154">
        <f>IF(ISNA(SUMIFS(INDEX('Model Performance Data'!$O$8:$DY$56,0,MATCH(CONCATENATE($J229,O$6),'Model Performance Data'!$O$6:$DY$6,0)),'Model Performance Data'!$B$8:$B$56,$C229,'Model Performance Data'!$C$8:$C$56,$D229)),"-",SUMIFS(INDEX('Model Performance Data'!$O$8:$DY$56,0,MATCH(CONCATENATE($J229,O$6),'Model Performance Data'!$O$6:$DY$6,0)),'Model Performance Data'!$B$8:$B$56,$C229,'Model Performance Data'!$C$8:$C$56,$D229))</f>
        <v>0</v>
      </c>
    </row>
    <row r="230" spans="2:15" outlineLevel="1" x14ac:dyDescent="0.35">
      <c r="B230" s="37" t="s">
        <v>80</v>
      </c>
      <c r="C230" s="38" t="str">
        <f>IF(ISBLANK('Model Performance Data'!$B$16),"-",'Model Performance Data'!$B$16)</f>
        <v>Quality</v>
      </c>
      <c r="D230" s="38" t="str">
        <f>IF(ISBLANK('Model Performance Data'!$C$16),"-",'Model Performance Data'!$C$16)</f>
        <v>Child and Adolescents' Access to Primary Care Practitioners :Ages 25 months-6 years</v>
      </c>
      <c r="E230" s="38" t="str">
        <f>IF(ISBLANK('Model Performance Data'!$D$16),"-",'Model Performance Data'!$D$16)</f>
        <v>Percentage</v>
      </c>
      <c r="F230" s="38" t="str">
        <f>IF(ISBLANK('Model Performance Data'!$E$16),"-",'Model Performance Data'!$E$16)</f>
        <v>Active</v>
      </c>
      <c r="G230" s="38" t="str">
        <f>IF(ISBLANK('Model Performance Data'!$F$16),"-",'Model Performance Data'!$F$16)</f>
        <v>-</v>
      </c>
      <c r="H230" s="38">
        <v>4</v>
      </c>
      <c r="I230" s="38">
        <v>5</v>
      </c>
      <c r="J230" s="37" t="str">
        <f t="shared" si="13"/>
        <v>45</v>
      </c>
      <c r="K230" s="38" t="str">
        <f>IF(ISBLANK('Model Performance Data'!$L$16),"-",'Model Performance Data'!$L$16)</f>
        <v>Annual</v>
      </c>
      <c r="L230" s="38" t="e">
        <f>IF(ISBLANK('Model Performance Data'!#REF!),"-",'Model Performance Data'!#REF!)</f>
        <v>#REF!</v>
      </c>
      <c r="M230" s="43">
        <f>IF(ISNA(SUMIFS(INDEX('Model Performance Data'!$O$8:$DY$56,0,MATCH(CONCATENATE($J230,M$6),'Model Performance Data'!$O$6:$DY$6,0)),'Model Performance Data'!$B$8:$B$56,$C230,'Model Performance Data'!$C$8:$C$56,$D230)),"-",SUMIFS(INDEX('Model Performance Data'!$O$8:$DY$56,0,MATCH(CONCATENATE($J230,M$6),'Model Performance Data'!$O$6:$DY$6,0)),'Model Performance Data'!$B$8:$B$56,$C230,'Model Performance Data'!$C$8:$C$56,$D230))</f>
        <v>0</v>
      </c>
      <c r="N230" s="43">
        <f>IF(ISNA(SUMIFS(INDEX('Model Performance Data'!$O$8:$DY$56,0,MATCH(CONCATENATE($J230,N$6),'Model Performance Data'!$O$6:$DY$6,0)),'Model Performance Data'!$B$8:$B$56,$C230,'Model Performance Data'!$C$8:$C$56,$D230)),"-",SUMIFS(INDEX('Model Performance Data'!$O$8:$DY$56,0,MATCH(CONCATENATE($J230,N$6),'Model Performance Data'!$O$6:$DY$6,0)),'Model Performance Data'!$B$8:$B$56,$C230,'Model Performance Data'!$C$8:$C$56,$D230))</f>
        <v>0</v>
      </c>
      <c r="O230" s="154">
        <f>IF(ISNA(SUMIFS(INDEX('Model Performance Data'!$O$8:$DY$56,0,MATCH(CONCATENATE($J230,O$6),'Model Performance Data'!$O$6:$DY$6,0)),'Model Performance Data'!$B$8:$B$56,$C230,'Model Performance Data'!$C$8:$C$56,$D230)),"-",SUMIFS(INDEX('Model Performance Data'!$O$8:$DY$56,0,MATCH(CONCATENATE($J230,O$6),'Model Performance Data'!$O$6:$DY$6,0)),'Model Performance Data'!$B$8:$B$56,$C230,'Model Performance Data'!$C$8:$C$56,$D230))</f>
        <v>0</v>
      </c>
    </row>
    <row r="231" spans="2:15" outlineLevel="1" x14ac:dyDescent="0.35">
      <c r="B231" s="37" t="s">
        <v>80</v>
      </c>
      <c r="C231" s="38" t="str">
        <f>IF(ISBLANK('Model Performance Data'!$B$16),"-",'Model Performance Data'!$B$16)</f>
        <v>Quality</v>
      </c>
      <c r="D231" s="38" t="str">
        <f>IF(ISBLANK('Model Performance Data'!$C$16),"-",'Model Performance Data'!$C$16)</f>
        <v>Child and Adolescents' Access to Primary Care Practitioners :Ages 25 months-6 years</v>
      </c>
      <c r="E231" s="38" t="str">
        <f>IF(ISBLANK('Model Performance Data'!$D$16),"-",'Model Performance Data'!$D$16)</f>
        <v>Percentage</v>
      </c>
      <c r="F231" s="38" t="str">
        <f>IF(ISBLANK('Model Performance Data'!$E$16),"-",'Model Performance Data'!$E$16)</f>
        <v>Active</v>
      </c>
      <c r="G231" s="38" t="str">
        <f>IF(ISBLANK('Model Performance Data'!$F$16),"-",'Model Performance Data'!$F$16)</f>
        <v>-</v>
      </c>
      <c r="H231" s="38">
        <v>4</v>
      </c>
      <c r="I231" s="38" t="s">
        <v>65</v>
      </c>
      <c r="J231" s="37" t="str">
        <f t="shared" si="13"/>
        <v>4Goal</v>
      </c>
      <c r="K231" s="38" t="str">
        <f>IF(ISBLANK('Model Performance Data'!$L$16),"-",'Model Performance Data'!$L$16)</f>
        <v>Annual</v>
      </c>
      <c r="L231" s="38" t="e">
        <f>IF(ISBLANK('Model Performance Data'!#REF!),"-",'Model Performance Data'!#REF!)</f>
        <v>#REF!</v>
      </c>
      <c r="M231" s="43" t="str">
        <f>IF(ISNA(SUMIFS(INDEX('Model Performance Data'!$O$8:$DY$56,0,MATCH(CONCATENATE($J231,M$6),'Model Performance Data'!$O$6:$DY$6,0)),'Model Performance Data'!$B$8:$B$56,$C231,'Model Performance Data'!$C$8:$C$56,$D231)),"-",SUMIFS(INDEX('Model Performance Data'!$O$8:$DY$56,0,MATCH(CONCATENATE($J231,M$6),'Model Performance Data'!$O$6:$DY$6,0)),'Model Performance Data'!$B$8:$B$56,$C231,'Model Performance Data'!$C$8:$C$56,$D231))</f>
        <v>-</v>
      </c>
      <c r="N231" s="43" t="str">
        <f>IF(ISNA(SUMIFS(INDEX('Model Performance Data'!$O$8:$DY$56,0,MATCH(CONCATENATE($J231,N$6),'Model Performance Data'!$O$6:$DY$6,0)),'Model Performance Data'!$B$8:$B$56,$C231,'Model Performance Data'!$C$8:$C$56,$D231)),"-",SUMIFS(INDEX('Model Performance Data'!$O$8:$DY$56,0,MATCH(CONCATENATE($J231,N$6),'Model Performance Data'!$O$6:$DY$6,0)),'Model Performance Data'!$B$8:$B$56,$C231,'Model Performance Data'!$C$8:$C$56,$D231))</f>
        <v>-</v>
      </c>
      <c r="O231" s="154">
        <f>IF(ISNA(SUMIFS(INDEX('Model Performance Data'!$O$8:$DY$56,0,MATCH(CONCATENATE($J231,O$6),'Model Performance Data'!$O$6:$DY$6,0)),'Model Performance Data'!$B$8:$B$56,$C231,'Model Performance Data'!$C$8:$C$56,$D231)),"-",SUMIFS(INDEX('Model Performance Data'!$O$8:$DY$56,0,MATCH(CONCATENATE($J231,O$6),'Model Performance Data'!$O$6:$DY$6,0)),'Model Performance Data'!$B$8:$B$56,$C231,'Model Performance Data'!$C$8:$C$56,$D231))</f>
        <v>0</v>
      </c>
    </row>
    <row r="232" spans="2:15" outlineLevel="1" x14ac:dyDescent="0.35">
      <c r="B232" s="37" t="s">
        <v>80</v>
      </c>
      <c r="C232" s="38" t="str">
        <f>IF(ISBLANK('Model Performance Data'!$B$17),"-",'Model Performance Data'!$B$17)</f>
        <v>Quality</v>
      </c>
      <c r="D232" s="38" t="str">
        <f>IF(ISBLANK('Model Performance Data'!$C$17),"-",'Model Performance Data'!$C$17)</f>
        <v>Child and Adolescents' Access to Primary Care Practitioners : Ages 7-11</v>
      </c>
      <c r="E232" s="38" t="str">
        <f>IF(ISBLANK('Model Performance Data'!$D$17),"-",'Model Performance Data'!$D$17)</f>
        <v>Percentage</v>
      </c>
      <c r="F232" s="38" t="str">
        <f>IF(ISBLANK('Model Performance Data'!$E$17),"-",'Model Performance Data'!$E$17)</f>
        <v>Active</v>
      </c>
      <c r="G232" s="38" t="str">
        <f>IF(ISBLANK('Model Performance Data'!$F$17),"-",'Model Performance Data'!$F$17)</f>
        <v>-</v>
      </c>
      <c r="H232" s="38" t="s">
        <v>64</v>
      </c>
      <c r="I232" s="38" t="s">
        <v>64</v>
      </c>
      <c r="J232" s="37" t="str">
        <f t="shared" si="11"/>
        <v>BaselineBaseline</v>
      </c>
      <c r="K232" s="38" t="str">
        <f>IF(ISBLANK('Model Performance Data'!$L$17),"-",'Model Performance Data'!$L$17)</f>
        <v>Annual</v>
      </c>
      <c r="L232" s="38" t="e">
        <f>IF(ISBLANK('Model Performance Data'!#REF!),"-",'Model Performance Data'!#REF!)</f>
        <v>#REF!</v>
      </c>
      <c r="M232" s="43">
        <f>IF(ISNA(SUMIFS(INDEX('Model Performance Data'!$O$8:$DY$56,0,MATCH(CONCATENATE($J232,M$6),'Model Performance Data'!$O$6:$DY$6,0)),'Model Performance Data'!$B$8:$B$56,$C232,'Model Performance Data'!$C$8:$C$56,$D232)),"-",SUMIFS(INDEX('Model Performance Data'!$O$8:$DY$56,0,MATCH(CONCATENATE($J232,M$6),'Model Performance Data'!$O$6:$DY$6,0)),'Model Performance Data'!$B$8:$B$56,$C232,'Model Performance Data'!$C$8:$C$56,$D232))</f>
        <v>84</v>
      </c>
      <c r="N232" s="43">
        <f>IF(ISNA(SUMIFS(INDEX('Model Performance Data'!$O$8:$DY$56,0,MATCH(CONCATENATE($J232,N$6),'Model Performance Data'!$O$6:$DY$6,0)),'Model Performance Data'!$B$8:$B$56,$C232,'Model Performance Data'!$C$8:$C$56,$D232)),"-",SUMIFS(INDEX('Model Performance Data'!$O$8:$DY$56,0,MATCH(CONCATENATE($J232,N$6),'Model Performance Data'!$O$6:$DY$6,0)),'Model Performance Data'!$B$8:$B$56,$C232,'Model Performance Data'!$C$8:$C$56,$D232))</f>
        <v>100</v>
      </c>
      <c r="O232" s="154">
        <f>IF(ISNA(SUMIFS(INDEX('Model Performance Data'!$O$8:$DY$56,0,MATCH(CONCATENATE($J232,O$6),'Model Performance Data'!$O$6:$DY$6,0)),'Model Performance Data'!$B$8:$B$56,$C232,'Model Performance Data'!$C$8:$C$56,$D232)),"-",SUMIFS(INDEX('Model Performance Data'!$O$8:$DY$56,0,MATCH(CONCATENATE($J232,O$6),'Model Performance Data'!$O$6:$DY$6,0)),'Model Performance Data'!$B$8:$B$56,$C232,'Model Performance Data'!$C$8:$C$56,$D232))</f>
        <v>0.84</v>
      </c>
    </row>
    <row r="233" spans="2:15" outlineLevel="1" x14ac:dyDescent="0.35">
      <c r="B233" s="37" t="s">
        <v>80</v>
      </c>
      <c r="C233" s="38" t="str">
        <f>IF(ISBLANK('Model Performance Data'!$B$17),"-",'Model Performance Data'!$B$17)</f>
        <v>Quality</v>
      </c>
      <c r="D233" s="38" t="str">
        <f>IF(ISBLANK('Model Performance Data'!$C$17),"-",'Model Performance Data'!$C$17)</f>
        <v>Child and Adolescents' Access to Primary Care Practitioners : Ages 7-11</v>
      </c>
      <c r="E233" s="38" t="str">
        <f>IF(ISBLANK('Model Performance Data'!$D$17),"-",'Model Performance Data'!$D$17)</f>
        <v>Percentage</v>
      </c>
      <c r="F233" s="38" t="str">
        <f>IF(ISBLANK('Model Performance Data'!$E$17),"-",'Model Performance Data'!$E$17)</f>
        <v>Active</v>
      </c>
      <c r="G233" s="38" t="str">
        <f>IF(ISBLANK('Model Performance Data'!$F$17),"-",'Model Performance Data'!$F$17)</f>
        <v>-</v>
      </c>
      <c r="H233" s="38">
        <v>1</v>
      </c>
      <c r="I233" s="38">
        <v>1</v>
      </c>
      <c r="J233" s="37" t="str">
        <f t="shared" si="11"/>
        <v>11</v>
      </c>
      <c r="K233" s="38" t="str">
        <f>IF(ISBLANK('Model Performance Data'!$L$17),"-",'Model Performance Data'!$L$17)</f>
        <v>Annual</v>
      </c>
      <c r="L233" s="38" t="e">
        <f>IF(ISBLANK('Model Performance Data'!#REF!),"-",'Model Performance Data'!#REF!)</f>
        <v>#REF!</v>
      </c>
      <c r="M233" s="43">
        <f>IF(ISNA(SUMIFS(INDEX('Model Performance Data'!$O$8:$DY$56,0,MATCH(CONCATENATE($J233,M$6),'Model Performance Data'!$O$6:$DY$6,0)),'Model Performance Data'!$B$8:$B$56,$C233,'Model Performance Data'!$C$8:$C$56,$D233)),"-",SUMIFS(INDEX('Model Performance Data'!$O$8:$DY$56,0,MATCH(CONCATENATE($J233,M$6),'Model Performance Data'!$O$6:$DY$6,0)),'Model Performance Data'!$B$8:$B$56,$C233,'Model Performance Data'!$C$8:$C$56,$D233))</f>
        <v>0</v>
      </c>
      <c r="N233" s="43">
        <f>IF(ISNA(SUMIFS(INDEX('Model Performance Data'!$O$8:$DY$56,0,MATCH(CONCATENATE($J233,N$6),'Model Performance Data'!$O$6:$DY$6,0)),'Model Performance Data'!$B$8:$B$56,$C233,'Model Performance Data'!$C$8:$C$56,$D233)),"-",SUMIFS(INDEX('Model Performance Data'!$O$8:$DY$56,0,MATCH(CONCATENATE($J233,N$6),'Model Performance Data'!$O$6:$DY$6,0)),'Model Performance Data'!$B$8:$B$56,$C233,'Model Performance Data'!$C$8:$C$56,$D233))</f>
        <v>0</v>
      </c>
      <c r="O233" s="154">
        <f>IF(ISNA(SUMIFS(INDEX('Model Performance Data'!$O$8:$DY$56,0,MATCH(CONCATENATE($J233,O$6),'Model Performance Data'!$O$6:$DY$6,0)),'Model Performance Data'!$B$8:$B$56,$C233,'Model Performance Data'!$C$8:$C$56,$D233)),"-",SUMIFS(INDEX('Model Performance Data'!$O$8:$DY$56,0,MATCH(CONCATENATE($J233,O$6),'Model Performance Data'!$O$6:$DY$6,0)),'Model Performance Data'!$B$8:$B$56,$C233,'Model Performance Data'!$C$8:$C$56,$D233))</f>
        <v>0</v>
      </c>
    </row>
    <row r="234" spans="2:15" outlineLevel="1" x14ac:dyDescent="0.35">
      <c r="B234" s="37" t="s">
        <v>80</v>
      </c>
      <c r="C234" s="38" t="str">
        <f>IF(ISBLANK('Model Performance Data'!$B$17),"-",'Model Performance Data'!$B$17)</f>
        <v>Quality</v>
      </c>
      <c r="D234" s="38" t="str">
        <f>IF(ISBLANK('Model Performance Data'!$C$17),"-",'Model Performance Data'!$C$17)</f>
        <v>Child and Adolescents' Access to Primary Care Practitioners : Ages 7-11</v>
      </c>
      <c r="E234" s="38" t="str">
        <f>IF(ISBLANK('Model Performance Data'!$D$17),"-",'Model Performance Data'!$D$17)</f>
        <v>Percentage</v>
      </c>
      <c r="F234" s="38" t="str">
        <f>IF(ISBLANK('Model Performance Data'!$E$17),"-",'Model Performance Data'!$E$17)</f>
        <v>Active</v>
      </c>
      <c r="G234" s="38" t="str">
        <f>IF(ISBLANK('Model Performance Data'!$F$17),"-",'Model Performance Data'!$F$17)</f>
        <v>-</v>
      </c>
      <c r="H234" s="38">
        <v>1</v>
      </c>
      <c r="I234" s="38">
        <v>2</v>
      </c>
      <c r="J234" s="37" t="str">
        <f t="shared" si="11"/>
        <v>12</v>
      </c>
      <c r="K234" s="38" t="str">
        <f>IF(ISBLANK('Model Performance Data'!$L$17),"-",'Model Performance Data'!$L$17)</f>
        <v>Annual</v>
      </c>
      <c r="L234" s="38" t="e">
        <f>IF(ISBLANK('Model Performance Data'!#REF!),"-",'Model Performance Data'!#REF!)</f>
        <v>#REF!</v>
      </c>
      <c r="M234" s="43">
        <f>IF(ISNA(SUMIFS(INDEX('Model Performance Data'!$O$8:$DY$56,0,MATCH(CONCATENATE($J234,M$6),'Model Performance Data'!$O$6:$DY$6,0)),'Model Performance Data'!$B$8:$B$56,$C234,'Model Performance Data'!$C$8:$C$56,$D234)),"-",SUMIFS(INDEX('Model Performance Data'!$O$8:$DY$56,0,MATCH(CONCATENATE($J234,M$6),'Model Performance Data'!$O$6:$DY$6,0)),'Model Performance Data'!$B$8:$B$56,$C234,'Model Performance Data'!$C$8:$C$56,$D234))</f>
        <v>0</v>
      </c>
      <c r="N234" s="43">
        <f>IF(ISNA(SUMIFS(INDEX('Model Performance Data'!$O$8:$DY$56,0,MATCH(CONCATENATE($J234,N$6),'Model Performance Data'!$O$6:$DY$6,0)),'Model Performance Data'!$B$8:$B$56,$C234,'Model Performance Data'!$C$8:$C$56,$D234)),"-",SUMIFS(INDEX('Model Performance Data'!$O$8:$DY$56,0,MATCH(CONCATENATE($J234,N$6),'Model Performance Data'!$O$6:$DY$6,0)),'Model Performance Data'!$B$8:$B$56,$C234,'Model Performance Data'!$C$8:$C$56,$D234))</f>
        <v>0</v>
      </c>
      <c r="O234" s="154">
        <f>IF(ISNA(SUMIFS(INDEX('Model Performance Data'!$O$8:$DY$56,0,MATCH(CONCATENATE($J234,O$6),'Model Performance Data'!$O$6:$DY$6,0)),'Model Performance Data'!$B$8:$B$56,$C234,'Model Performance Data'!$C$8:$C$56,$D234)),"-",SUMIFS(INDEX('Model Performance Data'!$O$8:$DY$56,0,MATCH(CONCATENATE($J234,O$6),'Model Performance Data'!$O$6:$DY$6,0)),'Model Performance Data'!$B$8:$B$56,$C234,'Model Performance Data'!$C$8:$C$56,$D234))</f>
        <v>0</v>
      </c>
    </row>
    <row r="235" spans="2:15" outlineLevel="1" x14ac:dyDescent="0.35">
      <c r="B235" s="37" t="s">
        <v>80</v>
      </c>
      <c r="C235" s="38" t="str">
        <f>IF(ISBLANK('Model Performance Data'!$B$17),"-",'Model Performance Data'!$B$17)</f>
        <v>Quality</v>
      </c>
      <c r="D235" s="38" t="str">
        <f>IF(ISBLANK('Model Performance Data'!$C$17),"-",'Model Performance Data'!$C$17)</f>
        <v>Child and Adolescents' Access to Primary Care Practitioners : Ages 7-11</v>
      </c>
      <c r="E235" s="38" t="str">
        <f>IF(ISBLANK('Model Performance Data'!$D$17),"-",'Model Performance Data'!$D$17)</f>
        <v>Percentage</v>
      </c>
      <c r="F235" s="38" t="str">
        <f>IF(ISBLANK('Model Performance Data'!$E$17),"-",'Model Performance Data'!$E$17)</f>
        <v>Active</v>
      </c>
      <c r="G235" s="38" t="str">
        <f>IF(ISBLANK('Model Performance Data'!$F$17),"-",'Model Performance Data'!$F$17)</f>
        <v>-</v>
      </c>
      <c r="H235" s="38">
        <v>1</v>
      </c>
      <c r="I235" s="38">
        <v>3</v>
      </c>
      <c r="J235" s="37" t="str">
        <f t="shared" si="11"/>
        <v>13</v>
      </c>
      <c r="K235" s="38" t="str">
        <f>IF(ISBLANK('Model Performance Data'!$L$17),"-",'Model Performance Data'!$L$17)</f>
        <v>Annual</v>
      </c>
      <c r="L235" s="38" t="e">
        <f>IF(ISBLANK('Model Performance Data'!#REF!),"-",'Model Performance Data'!#REF!)</f>
        <v>#REF!</v>
      </c>
      <c r="M235" s="43">
        <f>IF(ISNA(SUMIFS(INDEX('Model Performance Data'!$O$8:$DY$56,0,MATCH(CONCATENATE($J235,M$6),'Model Performance Data'!$O$6:$DY$6,0)),'Model Performance Data'!$B$8:$B$56,$C235,'Model Performance Data'!$C$8:$C$56,$D235)),"-",SUMIFS(INDEX('Model Performance Data'!$O$8:$DY$56,0,MATCH(CONCATENATE($J235,M$6),'Model Performance Data'!$O$6:$DY$6,0)),'Model Performance Data'!$B$8:$B$56,$C235,'Model Performance Data'!$C$8:$C$56,$D235))</f>
        <v>0</v>
      </c>
      <c r="N235" s="43">
        <f>IF(ISNA(SUMIFS(INDEX('Model Performance Data'!$O$8:$DY$56,0,MATCH(CONCATENATE($J235,N$6),'Model Performance Data'!$O$6:$DY$6,0)),'Model Performance Data'!$B$8:$B$56,$C235,'Model Performance Data'!$C$8:$C$56,$D235)),"-",SUMIFS(INDEX('Model Performance Data'!$O$8:$DY$56,0,MATCH(CONCATENATE($J235,N$6),'Model Performance Data'!$O$6:$DY$6,0)),'Model Performance Data'!$B$8:$B$56,$C235,'Model Performance Data'!$C$8:$C$56,$D235))</f>
        <v>0</v>
      </c>
      <c r="O235" s="154">
        <f>IF(ISNA(SUMIFS(INDEX('Model Performance Data'!$O$8:$DY$56,0,MATCH(CONCATENATE($J235,O$6),'Model Performance Data'!$O$6:$DY$6,0)),'Model Performance Data'!$B$8:$B$56,$C235,'Model Performance Data'!$C$8:$C$56,$D235)),"-",SUMIFS(INDEX('Model Performance Data'!$O$8:$DY$56,0,MATCH(CONCATENATE($J235,O$6),'Model Performance Data'!$O$6:$DY$6,0)),'Model Performance Data'!$B$8:$B$56,$C235,'Model Performance Data'!$C$8:$C$56,$D235))</f>
        <v>0</v>
      </c>
    </row>
    <row r="236" spans="2:15" outlineLevel="1" x14ac:dyDescent="0.35">
      <c r="B236" s="37" t="s">
        <v>80</v>
      </c>
      <c r="C236" s="38" t="str">
        <f>IF(ISBLANK('Model Performance Data'!$B$17),"-",'Model Performance Data'!$B$17)</f>
        <v>Quality</v>
      </c>
      <c r="D236" s="38" t="str">
        <f>IF(ISBLANK('Model Performance Data'!$C$17),"-",'Model Performance Data'!$C$17)</f>
        <v>Child and Adolescents' Access to Primary Care Practitioners : Ages 7-11</v>
      </c>
      <c r="E236" s="38" t="str">
        <f>IF(ISBLANK('Model Performance Data'!$D$17),"-",'Model Performance Data'!$D$17)</f>
        <v>Percentage</v>
      </c>
      <c r="F236" s="38" t="str">
        <f>IF(ISBLANK('Model Performance Data'!$E$17),"-",'Model Performance Data'!$E$17)</f>
        <v>Active</v>
      </c>
      <c r="G236" s="38" t="str">
        <f>IF(ISBLANK('Model Performance Data'!$F$17),"-",'Model Performance Data'!$F$17)</f>
        <v>-</v>
      </c>
      <c r="H236" s="38">
        <v>1</v>
      </c>
      <c r="I236" s="38">
        <v>4</v>
      </c>
      <c r="J236" s="37" t="str">
        <f t="shared" si="11"/>
        <v>14</v>
      </c>
      <c r="K236" s="38" t="str">
        <f>IF(ISBLANK('Model Performance Data'!$L$17),"-",'Model Performance Data'!$L$17)</f>
        <v>Annual</v>
      </c>
      <c r="L236" s="38" t="e">
        <f>IF(ISBLANK('Model Performance Data'!#REF!),"-",'Model Performance Data'!#REF!)</f>
        <v>#REF!</v>
      </c>
      <c r="M236" s="43">
        <f>IF(ISNA(SUMIFS(INDEX('Model Performance Data'!$O$8:$DY$56,0,MATCH(CONCATENATE($J236,M$6),'Model Performance Data'!$O$6:$DY$6,0)),'Model Performance Data'!$B$8:$B$56,$C236,'Model Performance Data'!$C$8:$C$56,$D236)),"-",SUMIFS(INDEX('Model Performance Data'!$O$8:$DY$56,0,MATCH(CONCATENATE($J236,M$6),'Model Performance Data'!$O$6:$DY$6,0)),'Model Performance Data'!$B$8:$B$56,$C236,'Model Performance Data'!$C$8:$C$56,$D236))</f>
        <v>0</v>
      </c>
      <c r="N236" s="43">
        <f>IF(ISNA(SUMIFS(INDEX('Model Performance Data'!$O$8:$DY$56,0,MATCH(CONCATENATE($J236,N$6),'Model Performance Data'!$O$6:$DY$6,0)),'Model Performance Data'!$B$8:$B$56,$C236,'Model Performance Data'!$C$8:$C$56,$D236)),"-",SUMIFS(INDEX('Model Performance Data'!$O$8:$DY$56,0,MATCH(CONCATENATE($J236,N$6),'Model Performance Data'!$O$6:$DY$6,0)),'Model Performance Data'!$B$8:$B$56,$C236,'Model Performance Data'!$C$8:$C$56,$D236))</f>
        <v>0</v>
      </c>
      <c r="O236" s="154">
        <f>IF(ISNA(SUMIFS(INDEX('Model Performance Data'!$O$8:$DY$56,0,MATCH(CONCATENATE($J236,O$6),'Model Performance Data'!$O$6:$DY$6,0)),'Model Performance Data'!$B$8:$B$56,$C236,'Model Performance Data'!$C$8:$C$56,$D236)),"-",SUMIFS(INDEX('Model Performance Data'!$O$8:$DY$56,0,MATCH(CONCATENATE($J236,O$6),'Model Performance Data'!$O$6:$DY$6,0)),'Model Performance Data'!$B$8:$B$56,$C236,'Model Performance Data'!$C$8:$C$56,$D236))</f>
        <v>0</v>
      </c>
    </row>
    <row r="237" spans="2:15" outlineLevel="1" x14ac:dyDescent="0.35">
      <c r="B237" s="37" t="s">
        <v>80</v>
      </c>
      <c r="C237" s="38" t="str">
        <f>IF(ISBLANK('Model Performance Data'!$B$17),"-",'Model Performance Data'!$B$17)</f>
        <v>Quality</v>
      </c>
      <c r="D237" s="38" t="str">
        <f>IF(ISBLANK('Model Performance Data'!$C$17),"-",'Model Performance Data'!$C$17)</f>
        <v>Child and Adolescents' Access to Primary Care Practitioners : Ages 7-11</v>
      </c>
      <c r="E237" s="38" t="str">
        <f>IF(ISBLANK('Model Performance Data'!$D$17),"-",'Model Performance Data'!$D$17)</f>
        <v>Percentage</v>
      </c>
      <c r="F237" s="38" t="str">
        <f>IF(ISBLANK('Model Performance Data'!$E$17),"-",'Model Performance Data'!$E$17)</f>
        <v>Active</v>
      </c>
      <c r="G237" s="38" t="str">
        <f>IF(ISBLANK('Model Performance Data'!$F$17),"-",'Model Performance Data'!$F$17)</f>
        <v>-</v>
      </c>
      <c r="H237" s="38">
        <v>1</v>
      </c>
      <c r="I237" s="38">
        <v>5</v>
      </c>
      <c r="J237" s="37" t="str">
        <f t="shared" si="11"/>
        <v>15</v>
      </c>
      <c r="K237" s="38" t="str">
        <f>IF(ISBLANK('Model Performance Data'!$L$17),"-",'Model Performance Data'!$L$17)</f>
        <v>Annual</v>
      </c>
      <c r="L237" s="38" t="e">
        <f>IF(ISBLANK('Model Performance Data'!#REF!),"-",'Model Performance Data'!#REF!)</f>
        <v>#REF!</v>
      </c>
      <c r="M237" s="43">
        <f>IF(ISNA(SUMIFS(INDEX('Model Performance Data'!$O$8:$DY$56,0,MATCH(CONCATENATE($J237,M$6),'Model Performance Data'!$O$6:$DY$6,0)),'Model Performance Data'!$B$8:$B$56,$C237,'Model Performance Data'!$C$8:$C$56,$D237)),"-",SUMIFS(INDEX('Model Performance Data'!$O$8:$DY$56,0,MATCH(CONCATENATE($J237,M$6),'Model Performance Data'!$O$6:$DY$6,0)),'Model Performance Data'!$B$8:$B$56,$C237,'Model Performance Data'!$C$8:$C$56,$D237))</f>
        <v>86</v>
      </c>
      <c r="N237" s="43">
        <f>IF(ISNA(SUMIFS(INDEX('Model Performance Data'!$O$8:$DY$56,0,MATCH(CONCATENATE($J237,N$6),'Model Performance Data'!$O$6:$DY$6,0)),'Model Performance Data'!$B$8:$B$56,$C237,'Model Performance Data'!$C$8:$C$56,$D237)),"-",SUMIFS(INDEX('Model Performance Data'!$O$8:$DY$56,0,MATCH(CONCATENATE($J237,N$6),'Model Performance Data'!$O$6:$DY$6,0)),'Model Performance Data'!$B$8:$B$56,$C237,'Model Performance Data'!$C$8:$C$56,$D237))</f>
        <v>100</v>
      </c>
      <c r="O237" s="154">
        <f>IF(ISNA(SUMIFS(INDEX('Model Performance Data'!$O$8:$DY$56,0,MATCH(CONCATENATE($J237,O$6),'Model Performance Data'!$O$6:$DY$6,0)),'Model Performance Data'!$B$8:$B$56,$C237,'Model Performance Data'!$C$8:$C$56,$D237)),"-",SUMIFS(INDEX('Model Performance Data'!$O$8:$DY$56,0,MATCH(CONCATENATE($J237,O$6),'Model Performance Data'!$O$6:$DY$6,0)),'Model Performance Data'!$B$8:$B$56,$C237,'Model Performance Data'!$C$8:$C$56,$D237))</f>
        <v>0.86</v>
      </c>
    </row>
    <row r="238" spans="2:15" outlineLevel="1" x14ac:dyDescent="0.35">
      <c r="B238" s="37" t="s">
        <v>80</v>
      </c>
      <c r="C238" s="38" t="str">
        <f>IF(ISBLANK('Model Performance Data'!$B$17),"-",'Model Performance Data'!$B$17)</f>
        <v>Quality</v>
      </c>
      <c r="D238" s="38" t="str">
        <f>IF(ISBLANK('Model Performance Data'!$C$17),"-",'Model Performance Data'!$C$17)</f>
        <v>Child and Adolescents' Access to Primary Care Practitioners : Ages 7-11</v>
      </c>
      <c r="E238" s="38" t="str">
        <f>IF(ISBLANK('Model Performance Data'!$D$17),"-",'Model Performance Data'!$D$17)</f>
        <v>Percentage</v>
      </c>
      <c r="F238" s="38" t="str">
        <f>IF(ISBLANK('Model Performance Data'!$E$17),"-",'Model Performance Data'!$E$17)</f>
        <v>Active</v>
      </c>
      <c r="G238" s="38" t="str">
        <f>IF(ISBLANK('Model Performance Data'!$F$17),"-",'Model Performance Data'!$F$17)</f>
        <v>-</v>
      </c>
      <c r="H238" s="38">
        <v>1</v>
      </c>
      <c r="I238" s="38" t="s">
        <v>65</v>
      </c>
      <c r="J238" s="37" t="str">
        <f t="shared" si="11"/>
        <v>1Goal</v>
      </c>
      <c r="K238" s="38" t="str">
        <f>IF(ISBLANK('Model Performance Data'!$L$17),"-",'Model Performance Data'!$L$17)</f>
        <v>Annual</v>
      </c>
      <c r="L238" s="38" t="e">
        <f>IF(ISBLANK('Model Performance Data'!#REF!),"-",'Model Performance Data'!#REF!)</f>
        <v>#REF!</v>
      </c>
      <c r="M238" s="43" t="str">
        <f>IF(ISNA(SUMIFS(INDEX('Model Performance Data'!$O$8:$DY$56,0,MATCH(CONCATENATE($J238,M$6),'Model Performance Data'!$O$6:$DY$6,0)),'Model Performance Data'!$B$8:$B$56,$C238,'Model Performance Data'!$C$8:$C$56,$D238)),"-",SUMIFS(INDEX('Model Performance Data'!$O$8:$DY$56,0,MATCH(CONCATENATE($J238,M$6),'Model Performance Data'!$O$6:$DY$6,0)),'Model Performance Data'!$B$8:$B$56,$C238,'Model Performance Data'!$C$8:$C$56,$D238))</f>
        <v>-</v>
      </c>
      <c r="N238" s="43" t="str">
        <f>IF(ISNA(SUMIFS(INDEX('Model Performance Data'!$O$8:$DY$56,0,MATCH(CONCATENATE($J238,N$6),'Model Performance Data'!$O$6:$DY$6,0)),'Model Performance Data'!$B$8:$B$56,$C238,'Model Performance Data'!$C$8:$C$56,$D238)),"-",SUMIFS(INDEX('Model Performance Data'!$O$8:$DY$56,0,MATCH(CONCATENATE($J238,N$6),'Model Performance Data'!$O$6:$DY$6,0)),'Model Performance Data'!$B$8:$B$56,$C238,'Model Performance Data'!$C$8:$C$56,$D238))</f>
        <v>-</v>
      </c>
      <c r="O238" s="154">
        <f>IF(ISNA(SUMIFS(INDEX('Model Performance Data'!$O$8:$DY$56,0,MATCH(CONCATENATE($J238,O$6),'Model Performance Data'!$O$6:$DY$6,0)),'Model Performance Data'!$B$8:$B$56,$C238,'Model Performance Data'!$C$8:$C$56,$D238)),"-",SUMIFS(INDEX('Model Performance Data'!$O$8:$DY$56,0,MATCH(CONCATENATE($J238,O$6),'Model Performance Data'!$O$6:$DY$6,0)),'Model Performance Data'!$B$8:$B$56,$C238,'Model Performance Data'!$C$8:$C$56,$D238))</f>
        <v>0.96099999999999997</v>
      </c>
    </row>
    <row r="239" spans="2:15" outlineLevel="1" x14ac:dyDescent="0.35">
      <c r="B239" s="37" t="s">
        <v>80</v>
      </c>
      <c r="C239" s="38" t="str">
        <f>IF(ISBLANK('Model Performance Data'!$B$17),"-",'Model Performance Data'!$B$17)</f>
        <v>Quality</v>
      </c>
      <c r="D239" s="38" t="str">
        <f>IF(ISBLANK('Model Performance Data'!$C$17),"-",'Model Performance Data'!$C$17)</f>
        <v>Child and Adolescents' Access to Primary Care Practitioners : Ages 7-11</v>
      </c>
      <c r="E239" s="38" t="str">
        <f>IF(ISBLANK('Model Performance Data'!$D$17),"-",'Model Performance Data'!$D$17)</f>
        <v>Percentage</v>
      </c>
      <c r="F239" s="38" t="str">
        <f>IF(ISBLANK('Model Performance Data'!$E$17),"-",'Model Performance Data'!$E$17)</f>
        <v>Active</v>
      </c>
      <c r="G239" s="38" t="str">
        <f>IF(ISBLANK('Model Performance Data'!$F$17),"-",'Model Performance Data'!$F$17)</f>
        <v>-</v>
      </c>
      <c r="H239" s="38">
        <v>2</v>
      </c>
      <c r="I239" s="38">
        <v>1</v>
      </c>
      <c r="J239" s="37" t="str">
        <f t="shared" si="11"/>
        <v>21</v>
      </c>
      <c r="K239" s="38" t="str">
        <f>IF(ISBLANK('Model Performance Data'!$L$17),"-",'Model Performance Data'!$L$17)</f>
        <v>Annual</v>
      </c>
      <c r="L239" s="38" t="e">
        <f>IF(ISBLANK('Model Performance Data'!#REF!),"-",'Model Performance Data'!#REF!)</f>
        <v>#REF!</v>
      </c>
      <c r="M239" s="43">
        <f>IF(ISNA(SUMIFS(INDEX('Model Performance Data'!$O$8:$DY$56,0,MATCH(CONCATENATE($J239,M$6),'Model Performance Data'!$O$6:$DY$6,0)),'Model Performance Data'!$B$8:$B$56,$C239,'Model Performance Data'!$C$8:$C$56,$D239)),"-",SUMIFS(INDEX('Model Performance Data'!$O$8:$DY$56,0,MATCH(CONCATENATE($J239,M$6),'Model Performance Data'!$O$6:$DY$6,0)),'Model Performance Data'!$B$8:$B$56,$C239,'Model Performance Data'!$C$8:$C$56,$D239))</f>
        <v>0</v>
      </c>
      <c r="N239" s="43">
        <f>IF(ISNA(SUMIFS(INDEX('Model Performance Data'!$O$8:$DY$56,0,MATCH(CONCATENATE($J239,N$6),'Model Performance Data'!$O$6:$DY$6,0)),'Model Performance Data'!$B$8:$B$56,$C239,'Model Performance Data'!$C$8:$C$56,$D239)),"-",SUMIFS(INDEX('Model Performance Data'!$O$8:$DY$56,0,MATCH(CONCATENATE($J239,N$6),'Model Performance Data'!$O$6:$DY$6,0)),'Model Performance Data'!$B$8:$B$56,$C239,'Model Performance Data'!$C$8:$C$56,$D239))</f>
        <v>0</v>
      </c>
      <c r="O239" s="154">
        <f>IF(ISNA(SUMIFS(INDEX('Model Performance Data'!$O$8:$DY$56,0,MATCH(CONCATENATE($J239,O$6),'Model Performance Data'!$O$6:$DY$6,0)),'Model Performance Data'!$B$8:$B$56,$C239,'Model Performance Data'!$C$8:$C$56,$D239)),"-",SUMIFS(INDEX('Model Performance Data'!$O$8:$DY$56,0,MATCH(CONCATENATE($J239,O$6),'Model Performance Data'!$O$6:$DY$6,0)),'Model Performance Data'!$B$8:$B$56,$C239,'Model Performance Data'!$C$8:$C$56,$D239))</f>
        <v>0</v>
      </c>
    </row>
    <row r="240" spans="2:15" outlineLevel="1" x14ac:dyDescent="0.35">
      <c r="B240" s="37" t="s">
        <v>80</v>
      </c>
      <c r="C240" s="38" t="str">
        <f>IF(ISBLANK('Model Performance Data'!$B$17),"-",'Model Performance Data'!$B$17)</f>
        <v>Quality</v>
      </c>
      <c r="D240" s="38" t="str">
        <f>IF(ISBLANK('Model Performance Data'!$C$17),"-",'Model Performance Data'!$C$17)</f>
        <v>Child and Adolescents' Access to Primary Care Practitioners : Ages 7-11</v>
      </c>
      <c r="E240" s="38" t="str">
        <f>IF(ISBLANK('Model Performance Data'!$D$17),"-",'Model Performance Data'!$D$17)</f>
        <v>Percentage</v>
      </c>
      <c r="F240" s="38" t="str">
        <f>IF(ISBLANK('Model Performance Data'!$E$17),"-",'Model Performance Data'!$E$17)</f>
        <v>Active</v>
      </c>
      <c r="G240" s="38" t="str">
        <f>IF(ISBLANK('Model Performance Data'!$F$17),"-",'Model Performance Data'!$F$17)</f>
        <v>-</v>
      </c>
      <c r="H240" s="38">
        <v>2</v>
      </c>
      <c r="I240" s="38">
        <v>2</v>
      </c>
      <c r="J240" s="37" t="str">
        <f t="shared" si="11"/>
        <v>22</v>
      </c>
      <c r="K240" s="38" t="str">
        <f>IF(ISBLANK('Model Performance Data'!$L$17),"-",'Model Performance Data'!$L$17)</f>
        <v>Annual</v>
      </c>
      <c r="L240" s="38" t="e">
        <f>IF(ISBLANK('Model Performance Data'!#REF!),"-",'Model Performance Data'!#REF!)</f>
        <v>#REF!</v>
      </c>
      <c r="M240" s="43">
        <f>IF(ISNA(SUMIFS(INDEX('Model Performance Data'!$O$8:$DY$56,0,MATCH(CONCATENATE($J240,M$6),'Model Performance Data'!$O$6:$DY$6,0)),'Model Performance Data'!$B$8:$B$56,$C240,'Model Performance Data'!$C$8:$C$56,$D240)),"-",SUMIFS(INDEX('Model Performance Data'!$O$8:$DY$56,0,MATCH(CONCATENATE($J240,M$6),'Model Performance Data'!$O$6:$DY$6,0)),'Model Performance Data'!$B$8:$B$56,$C240,'Model Performance Data'!$C$8:$C$56,$D240))</f>
        <v>0</v>
      </c>
      <c r="N240" s="43">
        <f>IF(ISNA(SUMIFS(INDEX('Model Performance Data'!$O$8:$DY$56,0,MATCH(CONCATENATE($J240,N$6),'Model Performance Data'!$O$6:$DY$6,0)),'Model Performance Data'!$B$8:$B$56,$C240,'Model Performance Data'!$C$8:$C$56,$D240)),"-",SUMIFS(INDEX('Model Performance Data'!$O$8:$DY$56,0,MATCH(CONCATENATE($J240,N$6),'Model Performance Data'!$O$6:$DY$6,0)),'Model Performance Data'!$B$8:$B$56,$C240,'Model Performance Data'!$C$8:$C$56,$D240))</f>
        <v>0</v>
      </c>
      <c r="O240" s="154">
        <f>IF(ISNA(SUMIFS(INDEX('Model Performance Data'!$O$8:$DY$56,0,MATCH(CONCATENATE($J240,O$6),'Model Performance Data'!$O$6:$DY$6,0)),'Model Performance Data'!$B$8:$B$56,$C240,'Model Performance Data'!$C$8:$C$56,$D240)),"-",SUMIFS(INDEX('Model Performance Data'!$O$8:$DY$56,0,MATCH(CONCATENATE($J240,O$6),'Model Performance Data'!$O$6:$DY$6,0)),'Model Performance Data'!$B$8:$B$56,$C240,'Model Performance Data'!$C$8:$C$56,$D240))</f>
        <v>0</v>
      </c>
    </row>
    <row r="241" spans="2:15" outlineLevel="1" x14ac:dyDescent="0.35">
      <c r="B241" s="37" t="s">
        <v>80</v>
      </c>
      <c r="C241" s="38" t="str">
        <f>IF(ISBLANK('Model Performance Data'!$B$17),"-",'Model Performance Data'!$B$17)</f>
        <v>Quality</v>
      </c>
      <c r="D241" s="38" t="str">
        <f>IF(ISBLANK('Model Performance Data'!$C$17),"-",'Model Performance Data'!$C$17)</f>
        <v>Child and Adolescents' Access to Primary Care Practitioners : Ages 7-11</v>
      </c>
      <c r="E241" s="38" t="str">
        <f>IF(ISBLANK('Model Performance Data'!$D$17),"-",'Model Performance Data'!$D$17)</f>
        <v>Percentage</v>
      </c>
      <c r="F241" s="38" t="str">
        <f>IF(ISBLANK('Model Performance Data'!$E$17),"-",'Model Performance Data'!$E$17)</f>
        <v>Active</v>
      </c>
      <c r="G241" s="38" t="str">
        <f>IF(ISBLANK('Model Performance Data'!$F$17),"-",'Model Performance Data'!$F$17)</f>
        <v>-</v>
      </c>
      <c r="H241" s="38">
        <v>2</v>
      </c>
      <c r="I241" s="38">
        <v>3</v>
      </c>
      <c r="J241" s="37" t="str">
        <f t="shared" si="11"/>
        <v>23</v>
      </c>
      <c r="K241" s="38" t="str">
        <f>IF(ISBLANK('Model Performance Data'!$L$17),"-",'Model Performance Data'!$L$17)</f>
        <v>Annual</v>
      </c>
      <c r="L241" s="38" t="e">
        <f>IF(ISBLANK('Model Performance Data'!#REF!),"-",'Model Performance Data'!#REF!)</f>
        <v>#REF!</v>
      </c>
      <c r="M241" s="43">
        <f>IF(ISNA(SUMIFS(INDEX('Model Performance Data'!$O$8:$DY$56,0,MATCH(CONCATENATE($J241,M$6),'Model Performance Data'!$O$6:$DY$6,0)),'Model Performance Data'!$B$8:$B$56,$C241,'Model Performance Data'!$C$8:$C$56,$D241)),"-",SUMIFS(INDEX('Model Performance Data'!$O$8:$DY$56,0,MATCH(CONCATENATE($J241,M$6),'Model Performance Data'!$O$6:$DY$6,0)),'Model Performance Data'!$B$8:$B$56,$C241,'Model Performance Data'!$C$8:$C$56,$D241))</f>
        <v>0</v>
      </c>
      <c r="N241" s="43">
        <f>IF(ISNA(SUMIFS(INDEX('Model Performance Data'!$O$8:$DY$56,0,MATCH(CONCATENATE($J241,N$6),'Model Performance Data'!$O$6:$DY$6,0)),'Model Performance Data'!$B$8:$B$56,$C241,'Model Performance Data'!$C$8:$C$56,$D241)),"-",SUMIFS(INDEX('Model Performance Data'!$O$8:$DY$56,0,MATCH(CONCATENATE($J241,N$6),'Model Performance Data'!$O$6:$DY$6,0)),'Model Performance Data'!$B$8:$B$56,$C241,'Model Performance Data'!$C$8:$C$56,$D241))</f>
        <v>0</v>
      </c>
      <c r="O241" s="154">
        <f>IF(ISNA(SUMIFS(INDEX('Model Performance Data'!$O$8:$DY$56,0,MATCH(CONCATENATE($J241,O$6),'Model Performance Data'!$O$6:$DY$6,0)),'Model Performance Data'!$B$8:$B$56,$C241,'Model Performance Data'!$C$8:$C$56,$D241)),"-",SUMIFS(INDEX('Model Performance Data'!$O$8:$DY$56,0,MATCH(CONCATENATE($J241,O$6),'Model Performance Data'!$O$6:$DY$6,0)),'Model Performance Data'!$B$8:$B$56,$C241,'Model Performance Data'!$C$8:$C$56,$D241))</f>
        <v>0</v>
      </c>
    </row>
    <row r="242" spans="2:15" outlineLevel="1" x14ac:dyDescent="0.35">
      <c r="B242" s="37" t="s">
        <v>80</v>
      </c>
      <c r="C242" s="38" t="str">
        <f>IF(ISBLANK('Model Performance Data'!$B$17),"-",'Model Performance Data'!$B$17)</f>
        <v>Quality</v>
      </c>
      <c r="D242" s="38" t="str">
        <f>IF(ISBLANK('Model Performance Data'!$C$17),"-",'Model Performance Data'!$C$17)</f>
        <v>Child and Adolescents' Access to Primary Care Practitioners : Ages 7-11</v>
      </c>
      <c r="E242" s="38" t="str">
        <f>IF(ISBLANK('Model Performance Data'!$D$17),"-",'Model Performance Data'!$D$17)</f>
        <v>Percentage</v>
      </c>
      <c r="F242" s="38" t="str">
        <f>IF(ISBLANK('Model Performance Data'!$E$17),"-",'Model Performance Data'!$E$17)</f>
        <v>Active</v>
      </c>
      <c r="G242" s="38" t="str">
        <f>IF(ISBLANK('Model Performance Data'!$F$17),"-",'Model Performance Data'!$F$17)</f>
        <v>-</v>
      </c>
      <c r="H242" s="38">
        <v>2</v>
      </c>
      <c r="I242" s="38">
        <v>4</v>
      </c>
      <c r="J242" s="37" t="str">
        <f t="shared" si="11"/>
        <v>24</v>
      </c>
      <c r="K242" s="38" t="str">
        <f>IF(ISBLANK('Model Performance Data'!$L$17),"-",'Model Performance Data'!$L$17)</f>
        <v>Annual</v>
      </c>
      <c r="L242" s="38" t="e">
        <f>IF(ISBLANK('Model Performance Data'!#REF!),"-",'Model Performance Data'!#REF!)</f>
        <v>#REF!</v>
      </c>
      <c r="M242" s="43">
        <f>IF(ISNA(SUMIFS(INDEX('Model Performance Data'!$O$8:$DY$56,0,MATCH(CONCATENATE($J242,M$6),'Model Performance Data'!$O$6:$DY$6,0)),'Model Performance Data'!$B$8:$B$56,$C242,'Model Performance Data'!$C$8:$C$56,$D242)),"-",SUMIFS(INDEX('Model Performance Data'!$O$8:$DY$56,0,MATCH(CONCATENATE($J242,M$6),'Model Performance Data'!$O$6:$DY$6,0)),'Model Performance Data'!$B$8:$B$56,$C242,'Model Performance Data'!$C$8:$C$56,$D242))</f>
        <v>0</v>
      </c>
      <c r="N242" s="43">
        <f>IF(ISNA(SUMIFS(INDEX('Model Performance Data'!$O$8:$DY$56,0,MATCH(CONCATENATE($J242,N$6),'Model Performance Data'!$O$6:$DY$6,0)),'Model Performance Data'!$B$8:$B$56,$C242,'Model Performance Data'!$C$8:$C$56,$D242)),"-",SUMIFS(INDEX('Model Performance Data'!$O$8:$DY$56,0,MATCH(CONCATENATE($J242,N$6),'Model Performance Data'!$O$6:$DY$6,0)),'Model Performance Data'!$B$8:$B$56,$C242,'Model Performance Data'!$C$8:$C$56,$D242))</f>
        <v>0</v>
      </c>
      <c r="O242" s="154">
        <f>IF(ISNA(SUMIFS(INDEX('Model Performance Data'!$O$8:$DY$56,0,MATCH(CONCATENATE($J242,O$6),'Model Performance Data'!$O$6:$DY$6,0)),'Model Performance Data'!$B$8:$B$56,$C242,'Model Performance Data'!$C$8:$C$56,$D242)),"-",SUMIFS(INDEX('Model Performance Data'!$O$8:$DY$56,0,MATCH(CONCATENATE($J242,O$6),'Model Performance Data'!$O$6:$DY$6,0)),'Model Performance Data'!$B$8:$B$56,$C242,'Model Performance Data'!$C$8:$C$56,$D242))</f>
        <v>0</v>
      </c>
    </row>
    <row r="243" spans="2:15" outlineLevel="1" x14ac:dyDescent="0.35">
      <c r="B243" s="37" t="s">
        <v>80</v>
      </c>
      <c r="C243" s="38" t="str">
        <f>IF(ISBLANK('Model Performance Data'!$B$17),"-",'Model Performance Data'!$B$17)</f>
        <v>Quality</v>
      </c>
      <c r="D243" s="38" t="str">
        <f>IF(ISBLANK('Model Performance Data'!$C$17),"-",'Model Performance Data'!$C$17)</f>
        <v>Child and Adolescents' Access to Primary Care Practitioners : Ages 7-11</v>
      </c>
      <c r="E243" s="38" t="str">
        <f>IF(ISBLANK('Model Performance Data'!$D$17),"-",'Model Performance Data'!$D$17)</f>
        <v>Percentage</v>
      </c>
      <c r="F243" s="38" t="str">
        <f>IF(ISBLANK('Model Performance Data'!$E$17),"-",'Model Performance Data'!$E$17)</f>
        <v>Active</v>
      </c>
      <c r="G243" s="38" t="str">
        <f>IF(ISBLANK('Model Performance Data'!$F$17),"-",'Model Performance Data'!$F$17)</f>
        <v>-</v>
      </c>
      <c r="H243" s="38">
        <v>2</v>
      </c>
      <c r="I243" s="38">
        <v>5</v>
      </c>
      <c r="J243" s="37" t="str">
        <f t="shared" si="11"/>
        <v>25</v>
      </c>
      <c r="K243" s="38" t="str">
        <f>IF(ISBLANK('Model Performance Data'!$L$17),"-",'Model Performance Data'!$L$17)</f>
        <v>Annual</v>
      </c>
      <c r="L243" s="38" t="e">
        <f>IF(ISBLANK('Model Performance Data'!#REF!),"-",'Model Performance Data'!#REF!)</f>
        <v>#REF!</v>
      </c>
      <c r="M243" s="43">
        <f>IF(ISNA(SUMIFS(INDEX('Model Performance Data'!$O$8:$DY$56,0,MATCH(CONCATENATE($J243,M$6),'Model Performance Data'!$O$6:$DY$6,0)),'Model Performance Data'!$B$8:$B$56,$C243,'Model Performance Data'!$C$8:$C$56,$D243)),"-",SUMIFS(INDEX('Model Performance Data'!$O$8:$DY$56,0,MATCH(CONCATENATE($J243,M$6),'Model Performance Data'!$O$6:$DY$6,0)),'Model Performance Data'!$B$8:$B$56,$C243,'Model Performance Data'!$C$8:$C$56,$D243))</f>
        <v>0</v>
      </c>
      <c r="N243" s="43">
        <f>IF(ISNA(SUMIFS(INDEX('Model Performance Data'!$O$8:$DY$56,0,MATCH(CONCATENATE($J243,N$6),'Model Performance Data'!$O$6:$DY$6,0)),'Model Performance Data'!$B$8:$B$56,$C243,'Model Performance Data'!$C$8:$C$56,$D243)),"-",SUMIFS(INDEX('Model Performance Data'!$O$8:$DY$56,0,MATCH(CONCATENATE($J243,N$6),'Model Performance Data'!$O$6:$DY$6,0)),'Model Performance Data'!$B$8:$B$56,$C243,'Model Performance Data'!$C$8:$C$56,$D243))</f>
        <v>0</v>
      </c>
      <c r="O243" s="154">
        <f>IF(ISNA(SUMIFS(INDEX('Model Performance Data'!$O$8:$DY$56,0,MATCH(CONCATENATE($J243,O$6),'Model Performance Data'!$O$6:$DY$6,0)),'Model Performance Data'!$B$8:$B$56,$C243,'Model Performance Data'!$C$8:$C$56,$D243)),"-",SUMIFS(INDEX('Model Performance Data'!$O$8:$DY$56,0,MATCH(CONCATENATE($J243,O$6),'Model Performance Data'!$O$6:$DY$6,0)),'Model Performance Data'!$B$8:$B$56,$C243,'Model Performance Data'!$C$8:$C$56,$D243))</f>
        <v>0</v>
      </c>
    </row>
    <row r="244" spans="2:15" outlineLevel="1" x14ac:dyDescent="0.35">
      <c r="B244" s="37" t="s">
        <v>80</v>
      </c>
      <c r="C244" s="38" t="str">
        <f>IF(ISBLANK('Model Performance Data'!$B$17),"-",'Model Performance Data'!$B$17)</f>
        <v>Quality</v>
      </c>
      <c r="D244" s="38" t="str">
        <f>IF(ISBLANK('Model Performance Data'!$C$17),"-",'Model Performance Data'!$C$17)</f>
        <v>Child and Adolescents' Access to Primary Care Practitioners : Ages 7-11</v>
      </c>
      <c r="E244" s="38" t="str">
        <f>IF(ISBLANK('Model Performance Data'!$D$17),"-",'Model Performance Data'!$D$17)</f>
        <v>Percentage</v>
      </c>
      <c r="F244" s="38" t="str">
        <f>IF(ISBLANK('Model Performance Data'!$E$17),"-",'Model Performance Data'!$E$17)</f>
        <v>Active</v>
      </c>
      <c r="G244" s="38" t="str">
        <f>IF(ISBLANK('Model Performance Data'!$F$17),"-",'Model Performance Data'!$F$17)</f>
        <v>-</v>
      </c>
      <c r="H244" s="38">
        <v>2</v>
      </c>
      <c r="I244" s="38" t="s">
        <v>65</v>
      </c>
      <c r="J244" s="37" t="str">
        <f t="shared" si="11"/>
        <v>2Goal</v>
      </c>
      <c r="K244" s="38" t="str">
        <f>IF(ISBLANK('Model Performance Data'!$L$17),"-",'Model Performance Data'!$L$17)</f>
        <v>Annual</v>
      </c>
      <c r="L244" s="38" t="e">
        <f>IF(ISBLANK('Model Performance Data'!#REF!),"-",'Model Performance Data'!#REF!)</f>
        <v>#REF!</v>
      </c>
      <c r="M244" s="43" t="str">
        <f>IF(ISNA(SUMIFS(INDEX('Model Performance Data'!$O$8:$DY$56,0,MATCH(CONCATENATE($J244,M$6),'Model Performance Data'!$O$6:$DY$6,0)),'Model Performance Data'!$B$8:$B$56,$C244,'Model Performance Data'!$C$8:$C$56,$D244)),"-",SUMIFS(INDEX('Model Performance Data'!$O$8:$DY$56,0,MATCH(CONCATENATE($J244,M$6),'Model Performance Data'!$O$6:$DY$6,0)),'Model Performance Data'!$B$8:$B$56,$C244,'Model Performance Data'!$C$8:$C$56,$D244))</f>
        <v>-</v>
      </c>
      <c r="N244" s="43" t="str">
        <f>IF(ISNA(SUMIFS(INDEX('Model Performance Data'!$O$8:$DY$56,0,MATCH(CONCATENATE($J244,N$6),'Model Performance Data'!$O$6:$DY$6,0)),'Model Performance Data'!$B$8:$B$56,$C244,'Model Performance Data'!$C$8:$C$56,$D244)),"-",SUMIFS(INDEX('Model Performance Data'!$O$8:$DY$56,0,MATCH(CONCATENATE($J244,N$6),'Model Performance Data'!$O$6:$DY$6,0)),'Model Performance Data'!$B$8:$B$56,$C244,'Model Performance Data'!$C$8:$C$56,$D244))</f>
        <v>-</v>
      </c>
      <c r="O244" s="154">
        <f>IF(ISNA(SUMIFS(INDEX('Model Performance Data'!$O$8:$DY$56,0,MATCH(CONCATENATE($J244,O$6),'Model Performance Data'!$O$6:$DY$6,0)),'Model Performance Data'!$B$8:$B$56,$C244,'Model Performance Data'!$C$8:$C$56,$D244)),"-",SUMIFS(INDEX('Model Performance Data'!$O$8:$DY$56,0,MATCH(CONCATENATE($J244,O$6),'Model Performance Data'!$O$6:$DY$6,0)),'Model Performance Data'!$B$8:$B$56,$C244,'Model Performance Data'!$C$8:$C$56,$D244))</f>
        <v>0</v>
      </c>
    </row>
    <row r="245" spans="2:15" outlineLevel="1" x14ac:dyDescent="0.35">
      <c r="B245" s="37" t="s">
        <v>80</v>
      </c>
      <c r="C245" s="38" t="str">
        <f>IF(ISBLANK('Model Performance Data'!$B$17),"-",'Model Performance Data'!$B$17)</f>
        <v>Quality</v>
      </c>
      <c r="D245" s="38" t="str">
        <f>IF(ISBLANK('Model Performance Data'!$C$17),"-",'Model Performance Data'!$C$17)</f>
        <v>Child and Adolescents' Access to Primary Care Practitioners : Ages 7-11</v>
      </c>
      <c r="E245" s="38" t="str">
        <f>IF(ISBLANK('Model Performance Data'!$D$17),"-",'Model Performance Data'!$D$17)</f>
        <v>Percentage</v>
      </c>
      <c r="F245" s="38" t="str">
        <f>IF(ISBLANK('Model Performance Data'!$E$17),"-",'Model Performance Data'!$E$17)</f>
        <v>Active</v>
      </c>
      <c r="G245" s="38" t="str">
        <f>IF(ISBLANK('Model Performance Data'!$F$17),"-",'Model Performance Data'!$F$17)</f>
        <v>-</v>
      </c>
      <c r="H245" s="38">
        <v>3</v>
      </c>
      <c r="I245" s="38">
        <v>1</v>
      </c>
      <c r="J245" s="37" t="str">
        <f t="shared" si="11"/>
        <v>31</v>
      </c>
      <c r="K245" s="38" t="str">
        <f>IF(ISBLANK('Model Performance Data'!$L$17),"-",'Model Performance Data'!$L$17)</f>
        <v>Annual</v>
      </c>
      <c r="L245" s="38" t="e">
        <f>IF(ISBLANK('Model Performance Data'!#REF!),"-",'Model Performance Data'!#REF!)</f>
        <v>#REF!</v>
      </c>
      <c r="M245" s="43">
        <f>IF(ISNA(SUMIFS(INDEX('Model Performance Data'!$O$8:$DY$56,0,MATCH(CONCATENATE($J245,M$6),'Model Performance Data'!$O$6:$DY$6,0)),'Model Performance Data'!$B$8:$B$56,$C245,'Model Performance Data'!$C$8:$C$56,$D245)),"-",SUMIFS(INDEX('Model Performance Data'!$O$8:$DY$56,0,MATCH(CONCATENATE($J245,M$6),'Model Performance Data'!$O$6:$DY$6,0)),'Model Performance Data'!$B$8:$B$56,$C245,'Model Performance Data'!$C$8:$C$56,$D245))</f>
        <v>0</v>
      </c>
      <c r="N245" s="43">
        <f>IF(ISNA(SUMIFS(INDEX('Model Performance Data'!$O$8:$DY$56,0,MATCH(CONCATENATE($J245,N$6),'Model Performance Data'!$O$6:$DY$6,0)),'Model Performance Data'!$B$8:$B$56,$C245,'Model Performance Data'!$C$8:$C$56,$D245)),"-",SUMIFS(INDEX('Model Performance Data'!$O$8:$DY$56,0,MATCH(CONCATENATE($J245,N$6),'Model Performance Data'!$O$6:$DY$6,0)),'Model Performance Data'!$B$8:$B$56,$C245,'Model Performance Data'!$C$8:$C$56,$D245))</f>
        <v>0</v>
      </c>
      <c r="O245" s="154">
        <f>IF(ISNA(SUMIFS(INDEX('Model Performance Data'!$O$8:$DY$56,0,MATCH(CONCATENATE($J245,O$6),'Model Performance Data'!$O$6:$DY$6,0)),'Model Performance Data'!$B$8:$B$56,$C245,'Model Performance Data'!$C$8:$C$56,$D245)),"-",SUMIFS(INDEX('Model Performance Data'!$O$8:$DY$56,0,MATCH(CONCATENATE($J245,O$6),'Model Performance Data'!$O$6:$DY$6,0)),'Model Performance Data'!$B$8:$B$56,$C245,'Model Performance Data'!$C$8:$C$56,$D245))</f>
        <v>0</v>
      </c>
    </row>
    <row r="246" spans="2:15" outlineLevel="1" x14ac:dyDescent="0.35">
      <c r="B246" s="37" t="s">
        <v>80</v>
      </c>
      <c r="C246" s="38" t="str">
        <f>IF(ISBLANK('Model Performance Data'!$B$17),"-",'Model Performance Data'!$B$17)</f>
        <v>Quality</v>
      </c>
      <c r="D246" s="38" t="str">
        <f>IF(ISBLANK('Model Performance Data'!$C$17),"-",'Model Performance Data'!$C$17)</f>
        <v>Child and Adolescents' Access to Primary Care Practitioners : Ages 7-11</v>
      </c>
      <c r="E246" s="38" t="str">
        <f>IF(ISBLANK('Model Performance Data'!$D$17),"-",'Model Performance Data'!$D$17)</f>
        <v>Percentage</v>
      </c>
      <c r="F246" s="38" t="str">
        <f>IF(ISBLANK('Model Performance Data'!$E$17),"-",'Model Performance Data'!$E$17)</f>
        <v>Active</v>
      </c>
      <c r="G246" s="38" t="str">
        <f>IF(ISBLANK('Model Performance Data'!$F$17),"-",'Model Performance Data'!$F$17)</f>
        <v>-</v>
      </c>
      <c r="H246" s="38">
        <v>3</v>
      </c>
      <c r="I246" s="38">
        <v>2</v>
      </c>
      <c r="J246" s="37" t="str">
        <f t="shared" si="11"/>
        <v>32</v>
      </c>
      <c r="K246" s="38" t="str">
        <f>IF(ISBLANK('Model Performance Data'!$L$17),"-",'Model Performance Data'!$L$17)</f>
        <v>Annual</v>
      </c>
      <c r="L246" s="38" t="e">
        <f>IF(ISBLANK('Model Performance Data'!#REF!),"-",'Model Performance Data'!#REF!)</f>
        <v>#REF!</v>
      </c>
      <c r="M246" s="43">
        <f>IF(ISNA(SUMIFS(INDEX('Model Performance Data'!$O$8:$DY$56,0,MATCH(CONCATENATE($J246,M$6),'Model Performance Data'!$O$6:$DY$6,0)),'Model Performance Data'!$B$8:$B$56,$C246,'Model Performance Data'!$C$8:$C$56,$D246)),"-",SUMIFS(INDEX('Model Performance Data'!$O$8:$DY$56,0,MATCH(CONCATENATE($J246,M$6),'Model Performance Data'!$O$6:$DY$6,0)),'Model Performance Data'!$B$8:$B$56,$C246,'Model Performance Data'!$C$8:$C$56,$D246))</f>
        <v>0</v>
      </c>
      <c r="N246" s="43">
        <f>IF(ISNA(SUMIFS(INDEX('Model Performance Data'!$O$8:$DY$56,0,MATCH(CONCATENATE($J246,N$6),'Model Performance Data'!$O$6:$DY$6,0)),'Model Performance Data'!$B$8:$B$56,$C246,'Model Performance Data'!$C$8:$C$56,$D246)),"-",SUMIFS(INDEX('Model Performance Data'!$O$8:$DY$56,0,MATCH(CONCATENATE($J246,N$6),'Model Performance Data'!$O$6:$DY$6,0)),'Model Performance Data'!$B$8:$B$56,$C246,'Model Performance Data'!$C$8:$C$56,$D246))</f>
        <v>0</v>
      </c>
      <c r="O246" s="154">
        <f>IF(ISNA(SUMIFS(INDEX('Model Performance Data'!$O$8:$DY$56,0,MATCH(CONCATENATE($J246,O$6),'Model Performance Data'!$O$6:$DY$6,0)),'Model Performance Data'!$B$8:$B$56,$C246,'Model Performance Data'!$C$8:$C$56,$D246)),"-",SUMIFS(INDEX('Model Performance Data'!$O$8:$DY$56,0,MATCH(CONCATENATE($J246,O$6),'Model Performance Data'!$O$6:$DY$6,0)),'Model Performance Data'!$B$8:$B$56,$C246,'Model Performance Data'!$C$8:$C$56,$D246))</f>
        <v>0</v>
      </c>
    </row>
    <row r="247" spans="2:15" outlineLevel="1" x14ac:dyDescent="0.35">
      <c r="B247" s="37" t="s">
        <v>80</v>
      </c>
      <c r="C247" s="38" t="str">
        <f>IF(ISBLANK('Model Performance Data'!$B$17),"-",'Model Performance Data'!$B$17)</f>
        <v>Quality</v>
      </c>
      <c r="D247" s="38" t="str">
        <f>IF(ISBLANK('Model Performance Data'!$C$17),"-",'Model Performance Data'!$C$17)</f>
        <v>Child and Adolescents' Access to Primary Care Practitioners : Ages 7-11</v>
      </c>
      <c r="E247" s="38" t="str">
        <f>IF(ISBLANK('Model Performance Data'!$D$17),"-",'Model Performance Data'!$D$17)</f>
        <v>Percentage</v>
      </c>
      <c r="F247" s="38" t="str">
        <f>IF(ISBLANK('Model Performance Data'!$E$17),"-",'Model Performance Data'!$E$17)</f>
        <v>Active</v>
      </c>
      <c r="G247" s="38" t="str">
        <f>IF(ISBLANK('Model Performance Data'!$F$17),"-",'Model Performance Data'!$F$17)</f>
        <v>-</v>
      </c>
      <c r="H247" s="38">
        <v>3</v>
      </c>
      <c r="I247" s="38">
        <v>3</v>
      </c>
      <c r="J247" s="37" t="str">
        <f t="shared" si="11"/>
        <v>33</v>
      </c>
      <c r="K247" s="38" t="str">
        <f>IF(ISBLANK('Model Performance Data'!$L$17),"-",'Model Performance Data'!$L$17)</f>
        <v>Annual</v>
      </c>
      <c r="L247" s="38" t="e">
        <f>IF(ISBLANK('Model Performance Data'!#REF!),"-",'Model Performance Data'!#REF!)</f>
        <v>#REF!</v>
      </c>
      <c r="M247" s="43">
        <f>IF(ISNA(SUMIFS(INDEX('Model Performance Data'!$O$8:$DY$56,0,MATCH(CONCATENATE($J247,M$6),'Model Performance Data'!$O$6:$DY$6,0)),'Model Performance Data'!$B$8:$B$56,$C247,'Model Performance Data'!$C$8:$C$56,$D247)),"-",SUMIFS(INDEX('Model Performance Data'!$O$8:$DY$56,0,MATCH(CONCATENATE($J247,M$6),'Model Performance Data'!$O$6:$DY$6,0)),'Model Performance Data'!$B$8:$B$56,$C247,'Model Performance Data'!$C$8:$C$56,$D247))</f>
        <v>0</v>
      </c>
      <c r="N247" s="43">
        <f>IF(ISNA(SUMIFS(INDEX('Model Performance Data'!$O$8:$DY$56,0,MATCH(CONCATENATE($J247,N$6),'Model Performance Data'!$O$6:$DY$6,0)),'Model Performance Data'!$B$8:$B$56,$C247,'Model Performance Data'!$C$8:$C$56,$D247)),"-",SUMIFS(INDEX('Model Performance Data'!$O$8:$DY$56,0,MATCH(CONCATENATE($J247,N$6),'Model Performance Data'!$O$6:$DY$6,0)),'Model Performance Data'!$B$8:$B$56,$C247,'Model Performance Data'!$C$8:$C$56,$D247))</f>
        <v>0</v>
      </c>
      <c r="O247" s="154">
        <f>IF(ISNA(SUMIFS(INDEX('Model Performance Data'!$O$8:$DY$56,0,MATCH(CONCATENATE($J247,O$6),'Model Performance Data'!$O$6:$DY$6,0)),'Model Performance Data'!$B$8:$B$56,$C247,'Model Performance Data'!$C$8:$C$56,$D247)),"-",SUMIFS(INDEX('Model Performance Data'!$O$8:$DY$56,0,MATCH(CONCATENATE($J247,O$6),'Model Performance Data'!$O$6:$DY$6,0)),'Model Performance Data'!$B$8:$B$56,$C247,'Model Performance Data'!$C$8:$C$56,$D247))</f>
        <v>0</v>
      </c>
    </row>
    <row r="248" spans="2:15" outlineLevel="1" x14ac:dyDescent="0.35">
      <c r="B248" s="37" t="s">
        <v>80</v>
      </c>
      <c r="C248" s="38" t="str">
        <f>IF(ISBLANK('Model Performance Data'!$B$17),"-",'Model Performance Data'!$B$17)</f>
        <v>Quality</v>
      </c>
      <c r="D248" s="38" t="str">
        <f>IF(ISBLANK('Model Performance Data'!$C$17),"-",'Model Performance Data'!$C$17)</f>
        <v>Child and Adolescents' Access to Primary Care Practitioners : Ages 7-11</v>
      </c>
      <c r="E248" s="38" t="str">
        <f>IF(ISBLANK('Model Performance Data'!$D$17),"-",'Model Performance Data'!$D$17)</f>
        <v>Percentage</v>
      </c>
      <c r="F248" s="38" t="str">
        <f>IF(ISBLANK('Model Performance Data'!$E$17),"-",'Model Performance Data'!$E$17)</f>
        <v>Active</v>
      </c>
      <c r="G248" s="38" t="str">
        <f>IF(ISBLANK('Model Performance Data'!$F$17),"-",'Model Performance Data'!$F$17)</f>
        <v>-</v>
      </c>
      <c r="H248" s="38">
        <v>3</v>
      </c>
      <c r="I248" s="38">
        <v>4</v>
      </c>
      <c r="J248" s="37" t="str">
        <f t="shared" si="11"/>
        <v>34</v>
      </c>
      <c r="K248" s="38" t="str">
        <f>IF(ISBLANK('Model Performance Data'!$L$17),"-",'Model Performance Data'!$L$17)</f>
        <v>Annual</v>
      </c>
      <c r="L248" s="38" t="e">
        <f>IF(ISBLANK('Model Performance Data'!#REF!),"-",'Model Performance Data'!#REF!)</f>
        <v>#REF!</v>
      </c>
      <c r="M248" s="43">
        <f>IF(ISNA(SUMIFS(INDEX('Model Performance Data'!$O$8:$DY$56,0,MATCH(CONCATENATE($J248,M$6),'Model Performance Data'!$O$6:$DY$6,0)),'Model Performance Data'!$B$8:$B$56,$C248,'Model Performance Data'!$C$8:$C$56,$D248)),"-",SUMIFS(INDEX('Model Performance Data'!$O$8:$DY$56,0,MATCH(CONCATENATE($J248,M$6),'Model Performance Data'!$O$6:$DY$6,0)),'Model Performance Data'!$B$8:$B$56,$C248,'Model Performance Data'!$C$8:$C$56,$D248))</f>
        <v>0</v>
      </c>
      <c r="N248" s="43">
        <f>IF(ISNA(SUMIFS(INDEX('Model Performance Data'!$O$8:$DY$56,0,MATCH(CONCATENATE($J248,N$6),'Model Performance Data'!$O$6:$DY$6,0)),'Model Performance Data'!$B$8:$B$56,$C248,'Model Performance Data'!$C$8:$C$56,$D248)),"-",SUMIFS(INDEX('Model Performance Data'!$O$8:$DY$56,0,MATCH(CONCATENATE($J248,N$6),'Model Performance Data'!$O$6:$DY$6,0)),'Model Performance Data'!$B$8:$B$56,$C248,'Model Performance Data'!$C$8:$C$56,$D248))</f>
        <v>0</v>
      </c>
      <c r="O248" s="154">
        <f>IF(ISNA(SUMIFS(INDEX('Model Performance Data'!$O$8:$DY$56,0,MATCH(CONCATENATE($J248,O$6),'Model Performance Data'!$O$6:$DY$6,0)),'Model Performance Data'!$B$8:$B$56,$C248,'Model Performance Data'!$C$8:$C$56,$D248)),"-",SUMIFS(INDEX('Model Performance Data'!$O$8:$DY$56,0,MATCH(CONCATENATE($J248,O$6),'Model Performance Data'!$O$6:$DY$6,0)),'Model Performance Data'!$B$8:$B$56,$C248,'Model Performance Data'!$C$8:$C$56,$D248))</f>
        <v>0</v>
      </c>
    </row>
    <row r="249" spans="2:15" outlineLevel="1" x14ac:dyDescent="0.35">
      <c r="B249" s="37" t="s">
        <v>80</v>
      </c>
      <c r="C249" s="38" t="str">
        <f>IF(ISBLANK('Model Performance Data'!$B$17),"-",'Model Performance Data'!$B$17)</f>
        <v>Quality</v>
      </c>
      <c r="D249" s="38" t="str">
        <f>IF(ISBLANK('Model Performance Data'!$C$17),"-",'Model Performance Data'!$C$17)</f>
        <v>Child and Adolescents' Access to Primary Care Practitioners : Ages 7-11</v>
      </c>
      <c r="E249" s="38" t="str">
        <f>IF(ISBLANK('Model Performance Data'!$D$17),"-",'Model Performance Data'!$D$17)</f>
        <v>Percentage</v>
      </c>
      <c r="F249" s="38" t="str">
        <f>IF(ISBLANK('Model Performance Data'!$E$17),"-",'Model Performance Data'!$E$17)</f>
        <v>Active</v>
      </c>
      <c r="G249" s="38" t="str">
        <f>IF(ISBLANK('Model Performance Data'!$F$17),"-",'Model Performance Data'!$F$17)</f>
        <v>-</v>
      </c>
      <c r="H249" s="38">
        <v>3</v>
      </c>
      <c r="I249" s="38">
        <v>5</v>
      </c>
      <c r="J249" s="37" t="str">
        <f t="shared" si="11"/>
        <v>35</v>
      </c>
      <c r="K249" s="38" t="str">
        <f>IF(ISBLANK('Model Performance Data'!$L$17),"-",'Model Performance Data'!$L$17)</f>
        <v>Annual</v>
      </c>
      <c r="L249" s="38" t="e">
        <f>IF(ISBLANK('Model Performance Data'!#REF!),"-",'Model Performance Data'!#REF!)</f>
        <v>#REF!</v>
      </c>
      <c r="M249" s="43">
        <f>IF(ISNA(SUMIFS(INDEX('Model Performance Data'!$O$8:$DY$56,0,MATCH(CONCATENATE($J249,M$6),'Model Performance Data'!$O$6:$DY$6,0)),'Model Performance Data'!$B$8:$B$56,$C249,'Model Performance Data'!$C$8:$C$56,$D249)),"-",SUMIFS(INDEX('Model Performance Data'!$O$8:$DY$56,0,MATCH(CONCATENATE($J249,M$6),'Model Performance Data'!$O$6:$DY$6,0)),'Model Performance Data'!$B$8:$B$56,$C249,'Model Performance Data'!$C$8:$C$56,$D249))</f>
        <v>0</v>
      </c>
      <c r="N249" s="43">
        <f>IF(ISNA(SUMIFS(INDEX('Model Performance Data'!$O$8:$DY$56,0,MATCH(CONCATENATE($J249,N$6),'Model Performance Data'!$O$6:$DY$6,0)),'Model Performance Data'!$B$8:$B$56,$C249,'Model Performance Data'!$C$8:$C$56,$D249)),"-",SUMIFS(INDEX('Model Performance Data'!$O$8:$DY$56,0,MATCH(CONCATENATE($J249,N$6),'Model Performance Data'!$O$6:$DY$6,0)),'Model Performance Data'!$B$8:$B$56,$C249,'Model Performance Data'!$C$8:$C$56,$D249))</f>
        <v>0</v>
      </c>
      <c r="O249" s="154">
        <f>IF(ISNA(SUMIFS(INDEX('Model Performance Data'!$O$8:$DY$56,0,MATCH(CONCATENATE($J249,O$6),'Model Performance Data'!$O$6:$DY$6,0)),'Model Performance Data'!$B$8:$B$56,$C249,'Model Performance Data'!$C$8:$C$56,$D249)),"-",SUMIFS(INDEX('Model Performance Data'!$O$8:$DY$56,0,MATCH(CONCATENATE($J249,O$6),'Model Performance Data'!$O$6:$DY$6,0)),'Model Performance Data'!$B$8:$B$56,$C249,'Model Performance Data'!$C$8:$C$56,$D249))</f>
        <v>0</v>
      </c>
    </row>
    <row r="250" spans="2:15" outlineLevel="1" x14ac:dyDescent="0.35">
      <c r="B250" s="37" t="s">
        <v>80</v>
      </c>
      <c r="C250" s="38" t="str">
        <f>IF(ISBLANK('Model Performance Data'!$B$17),"-",'Model Performance Data'!$B$17)</f>
        <v>Quality</v>
      </c>
      <c r="D250" s="38" t="str">
        <f>IF(ISBLANK('Model Performance Data'!$C$17),"-",'Model Performance Data'!$C$17)</f>
        <v>Child and Adolescents' Access to Primary Care Practitioners : Ages 7-11</v>
      </c>
      <c r="E250" s="38" t="str">
        <f>IF(ISBLANK('Model Performance Data'!$D$17),"-",'Model Performance Data'!$D$17)</f>
        <v>Percentage</v>
      </c>
      <c r="F250" s="38" t="str">
        <f>IF(ISBLANK('Model Performance Data'!$E$17),"-",'Model Performance Data'!$E$17)</f>
        <v>Active</v>
      </c>
      <c r="G250" s="38" t="str">
        <f>IF(ISBLANK('Model Performance Data'!$F$17),"-",'Model Performance Data'!$F$17)</f>
        <v>-</v>
      </c>
      <c r="H250" s="38">
        <v>3</v>
      </c>
      <c r="I250" s="38" t="s">
        <v>65</v>
      </c>
      <c r="J250" s="37" t="str">
        <f t="shared" si="11"/>
        <v>3Goal</v>
      </c>
      <c r="K250" s="38" t="str">
        <f>IF(ISBLANK('Model Performance Data'!$L$17),"-",'Model Performance Data'!$L$17)</f>
        <v>Annual</v>
      </c>
      <c r="L250" s="38" t="e">
        <f>IF(ISBLANK('Model Performance Data'!#REF!),"-",'Model Performance Data'!#REF!)</f>
        <v>#REF!</v>
      </c>
      <c r="M250" s="43" t="str">
        <f>IF(ISNA(SUMIFS(INDEX('Model Performance Data'!$O$8:$DY$56,0,MATCH(CONCATENATE($J250,M$6),'Model Performance Data'!$O$6:$DY$6,0)),'Model Performance Data'!$B$8:$B$56,$C250,'Model Performance Data'!$C$8:$C$56,$D250)),"-",SUMIFS(INDEX('Model Performance Data'!$O$8:$DY$56,0,MATCH(CONCATENATE($J250,M$6),'Model Performance Data'!$O$6:$DY$6,0)),'Model Performance Data'!$B$8:$B$56,$C250,'Model Performance Data'!$C$8:$C$56,$D250))</f>
        <v>-</v>
      </c>
      <c r="N250" s="43" t="str">
        <f>IF(ISNA(SUMIFS(INDEX('Model Performance Data'!$O$8:$DY$56,0,MATCH(CONCATENATE($J250,N$6),'Model Performance Data'!$O$6:$DY$6,0)),'Model Performance Data'!$B$8:$B$56,$C250,'Model Performance Data'!$C$8:$C$56,$D250)),"-",SUMIFS(INDEX('Model Performance Data'!$O$8:$DY$56,0,MATCH(CONCATENATE($J250,N$6),'Model Performance Data'!$O$6:$DY$6,0)),'Model Performance Data'!$B$8:$B$56,$C250,'Model Performance Data'!$C$8:$C$56,$D250))</f>
        <v>-</v>
      </c>
      <c r="O250" s="154">
        <f>IF(ISNA(SUMIFS(INDEX('Model Performance Data'!$O$8:$DY$56,0,MATCH(CONCATENATE($J250,O$6),'Model Performance Data'!$O$6:$DY$6,0)),'Model Performance Data'!$B$8:$B$56,$C250,'Model Performance Data'!$C$8:$C$56,$D250)),"-",SUMIFS(INDEX('Model Performance Data'!$O$8:$DY$56,0,MATCH(CONCATENATE($J250,O$6),'Model Performance Data'!$O$6:$DY$6,0)),'Model Performance Data'!$B$8:$B$56,$C250,'Model Performance Data'!$C$8:$C$56,$D250))</f>
        <v>0</v>
      </c>
    </row>
    <row r="251" spans="2:15" outlineLevel="1" x14ac:dyDescent="0.35">
      <c r="B251" s="37" t="s">
        <v>80</v>
      </c>
      <c r="C251" s="38" t="str">
        <f>IF(ISBLANK('Model Performance Data'!$B$17),"-",'Model Performance Data'!$B$17)</f>
        <v>Quality</v>
      </c>
      <c r="D251" s="38" t="str">
        <f>IF(ISBLANK('Model Performance Data'!$C$17),"-",'Model Performance Data'!$C$17)</f>
        <v>Child and Adolescents' Access to Primary Care Practitioners : Ages 7-11</v>
      </c>
      <c r="E251" s="38" t="str">
        <f>IF(ISBLANK('Model Performance Data'!$D$17),"-",'Model Performance Data'!$D$17)</f>
        <v>Percentage</v>
      </c>
      <c r="F251" s="38" t="str">
        <f>IF(ISBLANK('Model Performance Data'!$E$17),"-",'Model Performance Data'!$E$17)</f>
        <v>Active</v>
      </c>
      <c r="G251" s="38" t="str">
        <f>IF(ISBLANK('Model Performance Data'!$F$17),"-",'Model Performance Data'!$F$17)</f>
        <v>-</v>
      </c>
      <c r="H251" s="38">
        <v>4</v>
      </c>
      <c r="I251" s="38">
        <v>1</v>
      </c>
      <c r="J251" s="37" t="str">
        <f t="shared" ref="J251:J256" si="14">CONCATENATE(H251,I251)</f>
        <v>41</v>
      </c>
      <c r="K251" s="38" t="str">
        <f>IF(ISBLANK('Model Performance Data'!$L$17),"-",'Model Performance Data'!$L$17)</f>
        <v>Annual</v>
      </c>
      <c r="L251" s="38" t="e">
        <f>IF(ISBLANK('Model Performance Data'!#REF!),"-",'Model Performance Data'!#REF!)</f>
        <v>#REF!</v>
      </c>
      <c r="M251" s="43">
        <f>IF(ISNA(SUMIFS(INDEX('Model Performance Data'!$O$8:$DY$56,0,MATCH(CONCATENATE($J251,M$6),'Model Performance Data'!$O$6:$DY$6,0)),'Model Performance Data'!$B$8:$B$56,$C251,'Model Performance Data'!$C$8:$C$56,$D251)),"-",SUMIFS(INDEX('Model Performance Data'!$O$8:$DY$56,0,MATCH(CONCATENATE($J251,M$6),'Model Performance Data'!$O$6:$DY$6,0)),'Model Performance Data'!$B$8:$B$56,$C251,'Model Performance Data'!$C$8:$C$56,$D251))</f>
        <v>0</v>
      </c>
      <c r="N251" s="43">
        <f>IF(ISNA(SUMIFS(INDEX('Model Performance Data'!$O$8:$DY$56,0,MATCH(CONCATENATE($J251,N$6),'Model Performance Data'!$O$6:$DY$6,0)),'Model Performance Data'!$B$8:$B$56,$C251,'Model Performance Data'!$C$8:$C$56,$D251)),"-",SUMIFS(INDEX('Model Performance Data'!$O$8:$DY$56,0,MATCH(CONCATENATE($J251,N$6),'Model Performance Data'!$O$6:$DY$6,0)),'Model Performance Data'!$B$8:$B$56,$C251,'Model Performance Data'!$C$8:$C$56,$D251))</f>
        <v>0</v>
      </c>
      <c r="O251" s="154">
        <f>IF(ISNA(SUMIFS(INDEX('Model Performance Data'!$O$8:$DY$56,0,MATCH(CONCATENATE($J251,O$6),'Model Performance Data'!$O$6:$DY$6,0)),'Model Performance Data'!$B$8:$B$56,$C251,'Model Performance Data'!$C$8:$C$56,$D251)),"-",SUMIFS(INDEX('Model Performance Data'!$O$8:$DY$56,0,MATCH(CONCATENATE($J251,O$6),'Model Performance Data'!$O$6:$DY$6,0)),'Model Performance Data'!$B$8:$B$56,$C251,'Model Performance Data'!$C$8:$C$56,$D251))</f>
        <v>0</v>
      </c>
    </row>
    <row r="252" spans="2:15" outlineLevel="1" x14ac:dyDescent="0.35">
      <c r="B252" s="37" t="s">
        <v>80</v>
      </c>
      <c r="C252" s="38" t="str">
        <f>IF(ISBLANK('Model Performance Data'!$B$17),"-",'Model Performance Data'!$B$17)</f>
        <v>Quality</v>
      </c>
      <c r="D252" s="38" t="str">
        <f>IF(ISBLANK('Model Performance Data'!$C$17),"-",'Model Performance Data'!$C$17)</f>
        <v>Child and Adolescents' Access to Primary Care Practitioners : Ages 7-11</v>
      </c>
      <c r="E252" s="38" t="str">
        <f>IF(ISBLANK('Model Performance Data'!$D$17),"-",'Model Performance Data'!$D$17)</f>
        <v>Percentage</v>
      </c>
      <c r="F252" s="38" t="str">
        <f>IF(ISBLANK('Model Performance Data'!$E$17),"-",'Model Performance Data'!$E$17)</f>
        <v>Active</v>
      </c>
      <c r="G252" s="38" t="str">
        <f>IF(ISBLANK('Model Performance Data'!$F$17),"-",'Model Performance Data'!$F$17)</f>
        <v>-</v>
      </c>
      <c r="H252" s="38">
        <v>4</v>
      </c>
      <c r="I252" s="38">
        <v>2</v>
      </c>
      <c r="J252" s="37" t="str">
        <f t="shared" si="14"/>
        <v>42</v>
      </c>
      <c r="K252" s="38" t="str">
        <f>IF(ISBLANK('Model Performance Data'!$L$17),"-",'Model Performance Data'!$L$17)</f>
        <v>Annual</v>
      </c>
      <c r="L252" s="38" t="e">
        <f>IF(ISBLANK('Model Performance Data'!#REF!),"-",'Model Performance Data'!#REF!)</f>
        <v>#REF!</v>
      </c>
      <c r="M252" s="43">
        <f>IF(ISNA(SUMIFS(INDEX('Model Performance Data'!$O$8:$DY$56,0,MATCH(CONCATENATE($J252,M$6),'Model Performance Data'!$O$6:$DY$6,0)),'Model Performance Data'!$B$8:$B$56,$C252,'Model Performance Data'!$C$8:$C$56,$D252)),"-",SUMIFS(INDEX('Model Performance Data'!$O$8:$DY$56,0,MATCH(CONCATENATE($J252,M$6),'Model Performance Data'!$O$6:$DY$6,0)),'Model Performance Data'!$B$8:$B$56,$C252,'Model Performance Data'!$C$8:$C$56,$D252))</f>
        <v>0</v>
      </c>
      <c r="N252" s="43">
        <f>IF(ISNA(SUMIFS(INDEX('Model Performance Data'!$O$8:$DY$56,0,MATCH(CONCATENATE($J252,N$6),'Model Performance Data'!$O$6:$DY$6,0)),'Model Performance Data'!$B$8:$B$56,$C252,'Model Performance Data'!$C$8:$C$56,$D252)),"-",SUMIFS(INDEX('Model Performance Data'!$O$8:$DY$56,0,MATCH(CONCATENATE($J252,N$6),'Model Performance Data'!$O$6:$DY$6,0)),'Model Performance Data'!$B$8:$B$56,$C252,'Model Performance Data'!$C$8:$C$56,$D252))</f>
        <v>0</v>
      </c>
      <c r="O252" s="154">
        <f>IF(ISNA(SUMIFS(INDEX('Model Performance Data'!$O$8:$DY$56,0,MATCH(CONCATENATE($J252,O$6),'Model Performance Data'!$O$6:$DY$6,0)),'Model Performance Data'!$B$8:$B$56,$C252,'Model Performance Data'!$C$8:$C$56,$D252)),"-",SUMIFS(INDEX('Model Performance Data'!$O$8:$DY$56,0,MATCH(CONCATENATE($J252,O$6),'Model Performance Data'!$O$6:$DY$6,0)),'Model Performance Data'!$B$8:$B$56,$C252,'Model Performance Data'!$C$8:$C$56,$D252))</f>
        <v>0</v>
      </c>
    </row>
    <row r="253" spans="2:15" outlineLevel="1" x14ac:dyDescent="0.35">
      <c r="B253" s="37" t="s">
        <v>80</v>
      </c>
      <c r="C253" s="38" t="str">
        <f>IF(ISBLANK('Model Performance Data'!$B$17),"-",'Model Performance Data'!$B$17)</f>
        <v>Quality</v>
      </c>
      <c r="D253" s="38" t="str">
        <f>IF(ISBLANK('Model Performance Data'!$C$17),"-",'Model Performance Data'!$C$17)</f>
        <v>Child and Adolescents' Access to Primary Care Practitioners : Ages 7-11</v>
      </c>
      <c r="E253" s="38" t="str">
        <f>IF(ISBLANK('Model Performance Data'!$D$17),"-",'Model Performance Data'!$D$17)</f>
        <v>Percentage</v>
      </c>
      <c r="F253" s="38" t="str">
        <f>IF(ISBLANK('Model Performance Data'!$E$17),"-",'Model Performance Data'!$E$17)</f>
        <v>Active</v>
      </c>
      <c r="G253" s="38" t="str">
        <f>IF(ISBLANK('Model Performance Data'!$F$17),"-",'Model Performance Data'!$F$17)</f>
        <v>-</v>
      </c>
      <c r="H253" s="38">
        <v>4</v>
      </c>
      <c r="I253" s="38">
        <v>3</v>
      </c>
      <c r="J253" s="37" t="str">
        <f t="shared" si="14"/>
        <v>43</v>
      </c>
      <c r="K253" s="38" t="str">
        <f>IF(ISBLANK('Model Performance Data'!$L$17),"-",'Model Performance Data'!$L$17)</f>
        <v>Annual</v>
      </c>
      <c r="L253" s="38" t="e">
        <f>IF(ISBLANK('Model Performance Data'!#REF!),"-",'Model Performance Data'!#REF!)</f>
        <v>#REF!</v>
      </c>
      <c r="M253" s="43">
        <f>IF(ISNA(SUMIFS(INDEX('Model Performance Data'!$O$8:$DY$56,0,MATCH(CONCATENATE($J253,M$6),'Model Performance Data'!$O$6:$DY$6,0)),'Model Performance Data'!$B$8:$B$56,$C253,'Model Performance Data'!$C$8:$C$56,$D253)),"-",SUMIFS(INDEX('Model Performance Data'!$O$8:$DY$56,0,MATCH(CONCATENATE($J253,M$6),'Model Performance Data'!$O$6:$DY$6,0)),'Model Performance Data'!$B$8:$B$56,$C253,'Model Performance Data'!$C$8:$C$56,$D253))</f>
        <v>0</v>
      </c>
      <c r="N253" s="43">
        <f>IF(ISNA(SUMIFS(INDEX('Model Performance Data'!$O$8:$DY$56,0,MATCH(CONCATENATE($J253,N$6),'Model Performance Data'!$O$6:$DY$6,0)),'Model Performance Data'!$B$8:$B$56,$C253,'Model Performance Data'!$C$8:$C$56,$D253)),"-",SUMIFS(INDEX('Model Performance Data'!$O$8:$DY$56,0,MATCH(CONCATENATE($J253,N$6),'Model Performance Data'!$O$6:$DY$6,0)),'Model Performance Data'!$B$8:$B$56,$C253,'Model Performance Data'!$C$8:$C$56,$D253))</f>
        <v>0</v>
      </c>
      <c r="O253" s="154">
        <f>IF(ISNA(SUMIFS(INDEX('Model Performance Data'!$O$8:$DY$56,0,MATCH(CONCATENATE($J253,O$6),'Model Performance Data'!$O$6:$DY$6,0)),'Model Performance Data'!$B$8:$B$56,$C253,'Model Performance Data'!$C$8:$C$56,$D253)),"-",SUMIFS(INDEX('Model Performance Data'!$O$8:$DY$56,0,MATCH(CONCATENATE($J253,O$6),'Model Performance Data'!$O$6:$DY$6,0)),'Model Performance Data'!$B$8:$B$56,$C253,'Model Performance Data'!$C$8:$C$56,$D253))</f>
        <v>0</v>
      </c>
    </row>
    <row r="254" spans="2:15" outlineLevel="1" x14ac:dyDescent="0.35">
      <c r="B254" s="37" t="s">
        <v>80</v>
      </c>
      <c r="C254" s="38" t="str">
        <f>IF(ISBLANK('Model Performance Data'!$B$17),"-",'Model Performance Data'!$B$17)</f>
        <v>Quality</v>
      </c>
      <c r="D254" s="38" t="str">
        <f>IF(ISBLANK('Model Performance Data'!$C$17),"-",'Model Performance Data'!$C$17)</f>
        <v>Child and Adolescents' Access to Primary Care Practitioners : Ages 7-11</v>
      </c>
      <c r="E254" s="38" t="str">
        <f>IF(ISBLANK('Model Performance Data'!$D$17),"-",'Model Performance Data'!$D$17)</f>
        <v>Percentage</v>
      </c>
      <c r="F254" s="38" t="str">
        <f>IF(ISBLANK('Model Performance Data'!$E$17),"-",'Model Performance Data'!$E$17)</f>
        <v>Active</v>
      </c>
      <c r="G254" s="38" t="str">
        <f>IF(ISBLANK('Model Performance Data'!$F$17),"-",'Model Performance Data'!$F$17)</f>
        <v>-</v>
      </c>
      <c r="H254" s="38">
        <v>4</v>
      </c>
      <c r="I254" s="38">
        <v>4</v>
      </c>
      <c r="J254" s="37" t="str">
        <f t="shared" si="14"/>
        <v>44</v>
      </c>
      <c r="K254" s="38" t="str">
        <f>IF(ISBLANK('Model Performance Data'!$L$17),"-",'Model Performance Data'!$L$17)</f>
        <v>Annual</v>
      </c>
      <c r="L254" s="38" t="e">
        <f>IF(ISBLANK('Model Performance Data'!#REF!),"-",'Model Performance Data'!#REF!)</f>
        <v>#REF!</v>
      </c>
      <c r="M254" s="43">
        <f>IF(ISNA(SUMIFS(INDEX('Model Performance Data'!$O$8:$DY$56,0,MATCH(CONCATENATE($J254,M$6),'Model Performance Data'!$O$6:$DY$6,0)),'Model Performance Data'!$B$8:$B$56,$C254,'Model Performance Data'!$C$8:$C$56,$D254)),"-",SUMIFS(INDEX('Model Performance Data'!$O$8:$DY$56,0,MATCH(CONCATENATE($J254,M$6),'Model Performance Data'!$O$6:$DY$6,0)),'Model Performance Data'!$B$8:$B$56,$C254,'Model Performance Data'!$C$8:$C$56,$D254))</f>
        <v>0</v>
      </c>
      <c r="N254" s="43">
        <f>IF(ISNA(SUMIFS(INDEX('Model Performance Data'!$O$8:$DY$56,0,MATCH(CONCATENATE($J254,N$6),'Model Performance Data'!$O$6:$DY$6,0)),'Model Performance Data'!$B$8:$B$56,$C254,'Model Performance Data'!$C$8:$C$56,$D254)),"-",SUMIFS(INDEX('Model Performance Data'!$O$8:$DY$56,0,MATCH(CONCATENATE($J254,N$6),'Model Performance Data'!$O$6:$DY$6,0)),'Model Performance Data'!$B$8:$B$56,$C254,'Model Performance Data'!$C$8:$C$56,$D254))</f>
        <v>0</v>
      </c>
      <c r="O254" s="154">
        <f>IF(ISNA(SUMIFS(INDEX('Model Performance Data'!$O$8:$DY$56,0,MATCH(CONCATENATE($J254,O$6),'Model Performance Data'!$O$6:$DY$6,0)),'Model Performance Data'!$B$8:$B$56,$C254,'Model Performance Data'!$C$8:$C$56,$D254)),"-",SUMIFS(INDEX('Model Performance Data'!$O$8:$DY$56,0,MATCH(CONCATENATE($J254,O$6),'Model Performance Data'!$O$6:$DY$6,0)),'Model Performance Data'!$B$8:$B$56,$C254,'Model Performance Data'!$C$8:$C$56,$D254))</f>
        <v>0</v>
      </c>
    </row>
    <row r="255" spans="2:15" outlineLevel="1" x14ac:dyDescent="0.35">
      <c r="B255" s="37" t="s">
        <v>80</v>
      </c>
      <c r="C255" s="38" t="str">
        <f>IF(ISBLANK('Model Performance Data'!$B$17),"-",'Model Performance Data'!$B$17)</f>
        <v>Quality</v>
      </c>
      <c r="D255" s="38" t="str">
        <f>IF(ISBLANK('Model Performance Data'!$C$17),"-",'Model Performance Data'!$C$17)</f>
        <v>Child and Adolescents' Access to Primary Care Practitioners : Ages 7-11</v>
      </c>
      <c r="E255" s="38" t="str">
        <f>IF(ISBLANK('Model Performance Data'!$D$17),"-",'Model Performance Data'!$D$17)</f>
        <v>Percentage</v>
      </c>
      <c r="F255" s="38" t="str">
        <f>IF(ISBLANK('Model Performance Data'!$E$17),"-",'Model Performance Data'!$E$17)</f>
        <v>Active</v>
      </c>
      <c r="G255" s="38" t="str">
        <f>IF(ISBLANK('Model Performance Data'!$F$17),"-",'Model Performance Data'!$F$17)</f>
        <v>-</v>
      </c>
      <c r="H255" s="38">
        <v>4</v>
      </c>
      <c r="I255" s="38">
        <v>5</v>
      </c>
      <c r="J255" s="37" t="str">
        <f t="shared" si="14"/>
        <v>45</v>
      </c>
      <c r="K255" s="38" t="str">
        <f>IF(ISBLANK('Model Performance Data'!$L$17),"-",'Model Performance Data'!$L$17)</f>
        <v>Annual</v>
      </c>
      <c r="L255" s="38" t="e">
        <f>IF(ISBLANK('Model Performance Data'!#REF!),"-",'Model Performance Data'!#REF!)</f>
        <v>#REF!</v>
      </c>
      <c r="M255" s="43">
        <f>IF(ISNA(SUMIFS(INDEX('Model Performance Data'!$O$8:$DY$56,0,MATCH(CONCATENATE($J255,M$6),'Model Performance Data'!$O$6:$DY$6,0)),'Model Performance Data'!$B$8:$B$56,$C255,'Model Performance Data'!$C$8:$C$56,$D255)),"-",SUMIFS(INDEX('Model Performance Data'!$O$8:$DY$56,0,MATCH(CONCATENATE($J255,M$6),'Model Performance Data'!$O$6:$DY$6,0)),'Model Performance Data'!$B$8:$B$56,$C255,'Model Performance Data'!$C$8:$C$56,$D255))</f>
        <v>0</v>
      </c>
      <c r="N255" s="43">
        <f>IF(ISNA(SUMIFS(INDEX('Model Performance Data'!$O$8:$DY$56,0,MATCH(CONCATENATE($J255,N$6),'Model Performance Data'!$O$6:$DY$6,0)),'Model Performance Data'!$B$8:$B$56,$C255,'Model Performance Data'!$C$8:$C$56,$D255)),"-",SUMIFS(INDEX('Model Performance Data'!$O$8:$DY$56,0,MATCH(CONCATENATE($J255,N$6),'Model Performance Data'!$O$6:$DY$6,0)),'Model Performance Data'!$B$8:$B$56,$C255,'Model Performance Data'!$C$8:$C$56,$D255))</f>
        <v>0</v>
      </c>
      <c r="O255" s="154">
        <f>IF(ISNA(SUMIFS(INDEX('Model Performance Data'!$O$8:$DY$56,0,MATCH(CONCATENATE($J255,O$6),'Model Performance Data'!$O$6:$DY$6,0)),'Model Performance Data'!$B$8:$B$56,$C255,'Model Performance Data'!$C$8:$C$56,$D255)),"-",SUMIFS(INDEX('Model Performance Data'!$O$8:$DY$56,0,MATCH(CONCATENATE($J255,O$6),'Model Performance Data'!$O$6:$DY$6,0)),'Model Performance Data'!$B$8:$B$56,$C255,'Model Performance Data'!$C$8:$C$56,$D255))</f>
        <v>0</v>
      </c>
    </row>
    <row r="256" spans="2:15" outlineLevel="1" x14ac:dyDescent="0.35">
      <c r="B256" s="37" t="s">
        <v>80</v>
      </c>
      <c r="C256" s="38" t="str">
        <f>IF(ISBLANK('Model Performance Data'!$B$17),"-",'Model Performance Data'!$B$17)</f>
        <v>Quality</v>
      </c>
      <c r="D256" s="38" t="str">
        <f>IF(ISBLANK('Model Performance Data'!$C$17),"-",'Model Performance Data'!$C$17)</f>
        <v>Child and Adolescents' Access to Primary Care Practitioners : Ages 7-11</v>
      </c>
      <c r="E256" s="38" t="str">
        <f>IF(ISBLANK('Model Performance Data'!$D$17),"-",'Model Performance Data'!$D$17)</f>
        <v>Percentage</v>
      </c>
      <c r="F256" s="38" t="str">
        <f>IF(ISBLANK('Model Performance Data'!$E$17),"-",'Model Performance Data'!$E$17)</f>
        <v>Active</v>
      </c>
      <c r="G256" s="38" t="str">
        <f>IF(ISBLANK('Model Performance Data'!$F$17),"-",'Model Performance Data'!$F$17)</f>
        <v>-</v>
      </c>
      <c r="H256" s="38">
        <v>4</v>
      </c>
      <c r="I256" s="38" t="s">
        <v>65</v>
      </c>
      <c r="J256" s="37" t="str">
        <f t="shared" si="14"/>
        <v>4Goal</v>
      </c>
      <c r="K256" s="38" t="str">
        <f>IF(ISBLANK('Model Performance Data'!$L$17),"-",'Model Performance Data'!$L$17)</f>
        <v>Annual</v>
      </c>
      <c r="L256" s="38" t="e">
        <f>IF(ISBLANK('Model Performance Data'!#REF!),"-",'Model Performance Data'!#REF!)</f>
        <v>#REF!</v>
      </c>
      <c r="M256" s="43" t="str">
        <f>IF(ISNA(SUMIFS(INDEX('Model Performance Data'!$O$8:$DY$56,0,MATCH(CONCATENATE($J256,M$6),'Model Performance Data'!$O$6:$DY$6,0)),'Model Performance Data'!$B$8:$B$56,$C256,'Model Performance Data'!$C$8:$C$56,$D256)),"-",SUMIFS(INDEX('Model Performance Data'!$O$8:$DY$56,0,MATCH(CONCATENATE($J256,M$6),'Model Performance Data'!$O$6:$DY$6,0)),'Model Performance Data'!$B$8:$B$56,$C256,'Model Performance Data'!$C$8:$C$56,$D256))</f>
        <v>-</v>
      </c>
      <c r="N256" s="43" t="str">
        <f>IF(ISNA(SUMIFS(INDEX('Model Performance Data'!$O$8:$DY$56,0,MATCH(CONCATENATE($J256,N$6),'Model Performance Data'!$O$6:$DY$6,0)),'Model Performance Data'!$B$8:$B$56,$C256,'Model Performance Data'!$C$8:$C$56,$D256)),"-",SUMIFS(INDEX('Model Performance Data'!$O$8:$DY$56,0,MATCH(CONCATENATE($J256,N$6),'Model Performance Data'!$O$6:$DY$6,0)),'Model Performance Data'!$B$8:$B$56,$C256,'Model Performance Data'!$C$8:$C$56,$D256))</f>
        <v>-</v>
      </c>
      <c r="O256" s="154">
        <f>IF(ISNA(SUMIFS(INDEX('Model Performance Data'!$O$8:$DY$56,0,MATCH(CONCATENATE($J256,O$6),'Model Performance Data'!$O$6:$DY$6,0)),'Model Performance Data'!$B$8:$B$56,$C256,'Model Performance Data'!$C$8:$C$56,$D256)),"-",SUMIFS(INDEX('Model Performance Data'!$O$8:$DY$56,0,MATCH(CONCATENATE($J256,O$6),'Model Performance Data'!$O$6:$DY$6,0)),'Model Performance Data'!$B$8:$B$56,$C256,'Model Performance Data'!$C$8:$C$56,$D256))</f>
        <v>0</v>
      </c>
    </row>
    <row r="257" spans="2:15" outlineLevel="1" x14ac:dyDescent="0.35">
      <c r="B257" s="37" t="s">
        <v>80</v>
      </c>
      <c r="C257" s="38" t="str">
        <f>IF(ISBLANK('Model Performance Data'!$B$18),"-",'Model Performance Data'!$B$18)</f>
        <v>Quality</v>
      </c>
      <c r="D257" s="38" t="str">
        <f>IF(ISBLANK('Model Performance Data'!$C$18),"-",'Model Performance Data'!$C$18)</f>
        <v>Child and Adolescents' Access to Primary Care Practitioners: Ages 12-19</v>
      </c>
      <c r="E257" s="38" t="str">
        <f>IF(ISBLANK('Model Performance Data'!$D$18),"-",'Model Performance Data'!$D$18)</f>
        <v>Percentage</v>
      </c>
      <c r="F257" s="38" t="str">
        <f>IF(ISBLANK('Model Performance Data'!$E$18),"-",'Model Performance Data'!$E$18)</f>
        <v>Active</v>
      </c>
      <c r="G257" s="38" t="str">
        <f>IF(ISBLANK('Model Performance Data'!$F$18),"-",'Model Performance Data'!$F$18)</f>
        <v>-</v>
      </c>
      <c r="H257" s="38" t="s">
        <v>64</v>
      </c>
      <c r="I257" s="38" t="s">
        <v>64</v>
      </c>
      <c r="J257" s="37" t="str">
        <f t="shared" si="11"/>
        <v>BaselineBaseline</v>
      </c>
      <c r="K257" s="38" t="str">
        <f>IF(ISBLANK('Model Performance Data'!$L$18),"-",'Model Performance Data'!$L$18)</f>
        <v>Annual</v>
      </c>
      <c r="L257" s="38" t="e">
        <f>IF(ISBLANK('Model Performance Data'!#REF!),"-",'Model Performance Data'!#REF!)</f>
        <v>#REF!</v>
      </c>
      <c r="M257" s="43">
        <f>IF(ISNA(SUMIFS(INDEX('Model Performance Data'!$O$8:$DY$56,0,MATCH(CONCATENATE($J257,M$6),'Model Performance Data'!$O$6:$DY$6,0)),'Model Performance Data'!$B$8:$B$56,$C257,'Model Performance Data'!$C$8:$C$56,$D257)),"-",SUMIFS(INDEX('Model Performance Data'!$O$8:$DY$56,0,MATCH(CONCATENATE($J257,M$6),'Model Performance Data'!$O$6:$DY$6,0)),'Model Performance Data'!$B$8:$B$56,$C257,'Model Performance Data'!$C$8:$C$56,$D257))</f>
        <v>84</v>
      </c>
      <c r="N257" s="43">
        <f>IF(ISNA(SUMIFS(INDEX('Model Performance Data'!$O$8:$DY$56,0,MATCH(CONCATENATE($J257,N$6),'Model Performance Data'!$O$6:$DY$6,0)),'Model Performance Data'!$B$8:$B$56,$C257,'Model Performance Data'!$C$8:$C$56,$D257)),"-",SUMIFS(INDEX('Model Performance Data'!$O$8:$DY$56,0,MATCH(CONCATENATE($J257,N$6),'Model Performance Data'!$O$6:$DY$6,0)),'Model Performance Data'!$B$8:$B$56,$C257,'Model Performance Data'!$C$8:$C$56,$D257))</f>
        <v>100</v>
      </c>
      <c r="O257" s="154">
        <f>IF(ISNA(SUMIFS(INDEX('Model Performance Data'!$O$8:$DY$56,0,MATCH(CONCATENATE($J257,O$6),'Model Performance Data'!$O$6:$DY$6,0)),'Model Performance Data'!$B$8:$B$56,$C257,'Model Performance Data'!$C$8:$C$56,$D257)),"-",SUMIFS(INDEX('Model Performance Data'!$O$8:$DY$56,0,MATCH(CONCATENATE($J257,O$6),'Model Performance Data'!$O$6:$DY$6,0)),'Model Performance Data'!$B$8:$B$56,$C257,'Model Performance Data'!$C$8:$C$56,$D257))</f>
        <v>0.84</v>
      </c>
    </row>
    <row r="258" spans="2:15" outlineLevel="1" x14ac:dyDescent="0.35">
      <c r="B258" s="37" t="s">
        <v>80</v>
      </c>
      <c r="C258" s="38" t="str">
        <f>IF(ISBLANK('Model Performance Data'!$B$18),"-",'Model Performance Data'!$B$18)</f>
        <v>Quality</v>
      </c>
      <c r="D258" s="38" t="str">
        <f>IF(ISBLANK('Model Performance Data'!$C$18),"-",'Model Performance Data'!$C$18)</f>
        <v>Child and Adolescents' Access to Primary Care Practitioners: Ages 12-19</v>
      </c>
      <c r="E258" s="38" t="str">
        <f>IF(ISBLANK('Model Performance Data'!$D$18),"-",'Model Performance Data'!$D$18)</f>
        <v>Percentage</v>
      </c>
      <c r="F258" s="38" t="str">
        <f>IF(ISBLANK('Model Performance Data'!$E$18),"-",'Model Performance Data'!$E$18)</f>
        <v>Active</v>
      </c>
      <c r="G258" s="38" t="str">
        <f>IF(ISBLANK('Model Performance Data'!$F$18),"-",'Model Performance Data'!$F$18)</f>
        <v>-</v>
      </c>
      <c r="H258" s="38">
        <v>1</v>
      </c>
      <c r="I258" s="38">
        <v>1</v>
      </c>
      <c r="J258" s="37" t="str">
        <f t="shared" si="11"/>
        <v>11</v>
      </c>
      <c r="K258" s="38" t="str">
        <f>IF(ISBLANK('Model Performance Data'!$L$18),"-",'Model Performance Data'!$L$18)</f>
        <v>Annual</v>
      </c>
      <c r="L258" s="38" t="e">
        <f>IF(ISBLANK('Model Performance Data'!#REF!),"-",'Model Performance Data'!#REF!)</f>
        <v>#REF!</v>
      </c>
      <c r="M258" s="43">
        <f>IF(ISNA(SUMIFS(INDEX('Model Performance Data'!$O$8:$DY$56,0,MATCH(CONCATENATE($J258,M$6),'Model Performance Data'!$O$6:$DY$6,0)),'Model Performance Data'!$B$8:$B$56,$C258,'Model Performance Data'!$C$8:$C$56,$D258)),"-",SUMIFS(INDEX('Model Performance Data'!$O$8:$DY$56,0,MATCH(CONCATENATE($J258,M$6),'Model Performance Data'!$O$6:$DY$6,0)),'Model Performance Data'!$B$8:$B$56,$C258,'Model Performance Data'!$C$8:$C$56,$D258))</f>
        <v>0</v>
      </c>
      <c r="N258" s="43">
        <f>IF(ISNA(SUMIFS(INDEX('Model Performance Data'!$O$8:$DY$56,0,MATCH(CONCATENATE($J258,N$6),'Model Performance Data'!$O$6:$DY$6,0)),'Model Performance Data'!$B$8:$B$56,$C258,'Model Performance Data'!$C$8:$C$56,$D258)),"-",SUMIFS(INDEX('Model Performance Data'!$O$8:$DY$56,0,MATCH(CONCATENATE($J258,N$6),'Model Performance Data'!$O$6:$DY$6,0)),'Model Performance Data'!$B$8:$B$56,$C258,'Model Performance Data'!$C$8:$C$56,$D258))</f>
        <v>0</v>
      </c>
      <c r="O258" s="154">
        <f>IF(ISNA(SUMIFS(INDEX('Model Performance Data'!$O$8:$DY$56,0,MATCH(CONCATENATE($J258,O$6),'Model Performance Data'!$O$6:$DY$6,0)),'Model Performance Data'!$B$8:$B$56,$C258,'Model Performance Data'!$C$8:$C$56,$D258)),"-",SUMIFS(INDEX('Model Performance Data'!$O$8:$DY$56,0,MATCH(CONCATENATE($J258,O$6),'Model Performance Data'!$O$6:$DY$6,0)),'Model Performance Data'!$B$8:$B$56,$C258,'Model Performance Data'!$C$8:$C$56,$D258))</f>
        <v>0</v>
      </c>
    </row>
    <row r="259" spans="2:15" outlineLevel="1" x14ac:dyDescent="0.35">
      <c r="B259" s="37" t="s">
        <v>80</v>
      </c>
      <c r="C259" s="38" t="str">
        <f>IF(ISBLANK('Model Performance Data'!$B$18),"-",'Model Performance Data'!$B$18)</f>
        <v>Quality</v>
      </c>
      <c r="D259" s="38" t="str">
        <f>IF(ISBLANK('Model Performance Data'!$C$18),"-",'Model Performance Data'!$C$18)</f>
        <v>Child and Adolescents' Access to Primary Care Practitioners: Ages 12-19</v>
      </c>
      <c r="E259" s="38" t="str">
        <f>IF(ISBLANK('Model Performance Data'!$D$18),"-",'Model Performance Data'!$D$18)</f>
        <v>Percentage</v>
      </c>
      <c r="F259" s="38" t="str">
        <f>IF(ISBLANK('Model Performance Data'!$E$18),"-",'Model Performance Data'!$E$18)</f>
        <v>Active</v>
      </c>
      <c r="G259" s="38" t="str">
        <f>IF(ISBLANK('Model Performance Data'!$F$18),"-",'Model Performance Data'!$F$18)</f>
        <v>-</v>
      </c>
      <c r="H259" s="38">
        <v>1</v>
      </c>
      <c r="I259" s="38">
        <v>2</v>
      </c>
      <c r="J259" s="37" t="str">
        <f t="shared" si="11"/>
        <v>12</v>
      </c>
      <c r="K259" s="38" t="str">
        <f>IF(ISBLANK('Model Performance Data'!$L$18),"-",'Model Performance Data'!$L$18)</f>
        <v>Annual</v>
      </c>
      <c r="L259" s="38" t="e">
        <f>IF(ISBLANK('Model Performance Data'!#REF!),"-",'Model Performance Data'!#REF!)</f>
        <v>#REF!</v>
      </c>
      <c r="M259" s="43">
        <f>IF(ISNA(SUMIFS(INDEX('Model Performance Data'!$O$8:$DY$56,0,MATCH(CONCATENATE($J259,M$6),'Model Performance Data'!$O$6:$DY$6,0)),'Model Performance Data'!$B$8:$B$56,$C259,'Model Performance Data'!$C$8:$C$56,$D259)),"-",SUMIFS(INDEX('Model Performance Data'!$O$8:$DY$56,0,MATCH(CONCATENATE($J259,M$6),'Model Performance Data'!$O$6:$DY$6,0)),'Model Performance Data'!$B$8:$B$56,$C259,'Model Performance Data'!$C$8:$C$56,$D259))</f>
        <v>0</v>
      </c>
      <c r="N259" s="43">
        <f>IF(ISNA(SUMIFS(INDEX('Model Performance Data'!$O$8:$DY$56,0,MATCH(CONCATENATE($J259,N$6),'Model Performance Data'!$O$6:$DY$6,0)),'Model Performance Data'!$B$8:$B$56,$C259,'Model Performance Data'!$C$8:$C$56,$D259)),"-",SUMIFS(INDEX('Model Performance Data'!$O$8:$DY$56,0,MATCH(CONCATENATE($J259,N$6),'Model Performance Data'!$O$6:$DY$6,0)),'Model Performance Data'!$B$8:$B$56,$C259,'Model Performance Data'!$C$8:$C$56,$D259))</f>
        <v>0</v>
      </c>
      <c r="O259" s="154">
        <f>IF(ISNA(SUMIFS(INDEX('Model Performance Data'!$O$8:$DY$56,0,MATCH(CONCATENATE($J259,O$6),'Model Performance Data'!$O$6:$DY$6,0)),'Model Performance Data'!$B$8:$B$56,$C259,'Model Performance Data'!$C$8:$C$56,$D259)),"-",SUMIFS(INDEX('Model Performance Data'!$O$8:$DY$56,0,MATCH(CONCATENATE($J259,O$6),'Model Performance Data'!$O$6:$DY$6,0)),'Model Performance Data'!$B$8:$B$56,$C259,'Model Performance Data'!$C$8:$C$56,$D259))</f>
        <v>0</v>
      </c>
    </row>
    <row r="260" spans="2:15" outlineLevel="1" x14ac:dyDescent="0.35">
      <c r="B260" s="37" t="s">
        <v>80</v>
      </c>
      <c r="C260" s="38" t="str">
        <f>IF(ISBLANK('Model Performance Data'!$B$18),"-",'Model Performance Data'!$B$18)</f>
        <v>Quality</v>
      </c>
      <c r="D260" s="38" t="str">
        <f>IF(ISBLANK('Model Performance Data'!$C$18),"-",'Model Performance Data'!$C$18)</f>
        <v>Child and Adolescents' Access to Primary Care Practitioners: Ages 12-19</v>
      </c>
      <c r="E260" s="38" t="str">
        <f>IF(ISBLANK('Model Performance Data'!$D$18),"-",'Model Performance Data'!$D$18)</f>
        <v>Percentage</v>
      </c>
      <c r="F260" s="38" t="str">
        <f>IF(ISBLANK('Model Performance Data'!$E$18),"-",'Model Performance Data'!$E$18)</f>
        <v>Active</v>
      </c>
      <c r="G260" s="38" t="str">
        <f>IF(ISBLANK('Model Performance Data'!$F$18),"-",'Model Performance Data'!$F$18)</f>
        <v>-</v>
      </c>
      <c r="H260" s="38">
        <v>1</v>
      </c>
      <c r="I260" s="38">
        <v>3</v>
      </c>
      <c r="J260" s="37" t="str">
        <f t="shared" si="11"/>
        <v>13</v>
      </c>
      <c r="K260" s="38" t="str">
        <f>IF(ISBLANK('Model Performance Data'!$L$18),"-",'Model Performance Data'!$L$18)</f>
        <v>Annual</v>
      </c>
      <c r="L260" s="38" t="e">
        <f>IF(ISBLANK('Model Performance Data'!#REF!),"-",'Model Performance Data'!#REF!)</f>
        <v>#REF!</v>
      </c>
      <c r="M260" s="43">
        <f>IF(ISNA(SUMIFS(INDEX('Model Performance Data'!$O$8:$DY$56,0,MATCH(CONCATENATE($J260,M$6),'Model Performance Data'!$O$6:$DY$6,0)),'Model Performance Data'!$B$8:$B$56,$C260,'Model Performance Data'!$C$8:$C$56,$D260)),"-",SUMIFS(INDEX('Model Performance Data'!$O$8:$DY$56,0,MATCH(CONCATENATE($J260,M$6),'Model Performance Data'!$O$6:$DY$6,0)),'Model Performance Data'!$B$8:$B$56,$C260,'Model Performance Data'!$C$8:$C$56,$D260))</f>
        <v>0</v>
      </c>
      <c r="N260" s="43">
        <f>IF(ISNA(SUMIFS(INDEX('Model Performance Data'!$O$8:$DY$56,0,MATCH(CONCATENATE($J260,N$6),'Model Performance Data'!$O$6:$DY$6,0)),'Model Performance Data'!$B$8:$B$56,$C260,'Model Performance Data'!$C$8:$C$56,$D260)),"-",SUMIFS(INDEX('Model Performance Data'!$O$8:$DY$56,0,MATCH(CONCATENATE($J260,N$6),'Model Performance Data'!$O$6:$DY$6,0)),'Model Performance Data'!$B$8:$B$56,$C260,'Model Performance Data'!$C$8:$C$56,$D260))</f>
        <v>0</v>
      </c>
      <c r="O260" s="154">
        <f>IF(ISNA(SUMIFS(INDEX('Model Performance Data'!$O$8:$DY$56,0,MATCH(CONCATENATE($J260,O$6),'Model Performance Data'!$O$6:$DY$6,0)),'Model Performance Data'!$B$8:$B$56,$C260,'Model Performance Data'!$C$8:$C$56,$D260)),"-",SUMIFS(INDEX('Model Performance Data'!$O$8:$DY$56,0,MATCH(CONCATENATE($J260,O$6),'Model Performance Data'!$O$6:$DY$6,0)),'Model Performance Data'!$B$8:$B$56,$C260,'Model Performance Data'!$C$8:$C$56,$D260))</f>
        <v>0</v>
      </c>
    </row>
    <row r="261" spans="2:15" outlineLevel="1" x14ac:dyDescent="0.35">
      <c r="B261" s="37" t="s">
        <v>80</v>
      </c>
      <c r="C261" s="38" t="str">
        <f>IF(ISBLANK('Model Performance Data'!$B$18),"-",'Model Performance Data'!$B$18)</f>
        <v>Quality</v>
      </c>
      <c r="D261" s="38" t="str">
        <f>IF(ISBLANK('Model Performance Data'!$C$18),"-",'Model Performance Data'!$C$18)</f>
        <v>Child and Adolescents' Access to Primary Care Practitioners: Ages 12-19</v>
      </c>
      <c r="E261" s="38" t="str">
        <f>IF(ISBLANK('Model Performance Data'!$D$18),"-",'Model Performance Data'!$D$18)</f>
        <v>Percentage</v>
      </c>
      <c r="F261" s="38" t="str">
        <f>IF(ISBLANK('Model Performance Data'!$E$18),"-",'Model Performance Data'!$E$18)</f>
        <v>Active</v>
      </c>
      <c r="G261" s="38" t="str">
        <f>IF(ISBLANK('Model Performance Data'!$F$18),"-",'Model Performance Data'!$F$18)</f>
        <v>-</v>
      </c>
      <c r="H261" s="38">
        <v>1</v>
      </c>
      <c r="I261" s="38">
        <v>4</v>
      </c>
      <c r="J261" s="37" t="str">
        <f t="shared" si="11"/>
        <v>14</v>
      </c>
      <c r="K261" s="38" t="str">
        <f>IF(ISBLANK('Model Performance Data'!$L$18),"-",'Model Performance Data'!$L$18)</f>
        <v>Annual</v>
      </c>
      <c r="L261" s="38" t="e">
        <f>IF(ISBLANK('Model Performance Data'!#REF!),"-",'Model Performance Data'!#REF!)</f>
        <v>#REF!</v>
      </c>
      <c r="M261" s="43">
        <f>IF(ISNA(SUMIFS(INDEX('Model Performance Data'!$O$8:$DY$56,0,MATCH(CONCATENATE($J261,M$6),'Model Performance Data'!$O$6:$DY$6,0)),'Model Performance Data'!$B$8:$B$56,$C261,'Model Performance Data'!$C$8:$C$56,$D261)),"-",SUMIFS(INDEX('Model Performance Data'!$O$8:$DY$56,0,MATCH(CONCATENATE($J261,M$6),'Model Performance Data'!$O$6:$DY$6,0)),'Model Performance Data'!$B$8:$B$56,$C261,'Model Performance Data'!$C$8:$C$56,$D261))</f>
        <v>0</v>
      </c>
      <c r="N261" s="43">
        <f>IF(ISNA(SUMIFS(INDEX('Model Performance Data'!$O$8:$DY$56,0,MATCH(CONCATENATE($J261,N$6),'Model Performance Data'!$O$6:$DY$6,0)),'Model Performance Data'!$B$8:$B$56,$C261,'Model Performance Data'!$C$8:$C$56,$D261)),"-",SUMIFS(INDEX('Model Performance Data'!$O$8:$DY$56,0,MATCH(CONCATENATE($J261,N$6),'Model Performance Data'!$O$6:$DY$6,0)),'Model Performance Data'!$B$8:$B$56,$C261,'Model Performance Data'!$C$8:$C$56,$D261))</f>
        <v>0</v>
      </c>
      <c r="O261" s="154">
        <f>IF(ISNA(SUMIFS(INDEX('Model Performance Data'!$O$8:$DY$56,0,MATCH(CONCATENATE($J261,O$6),'Model Performance Data'!$O$6:$DY$6,0)),'Model Performance Data'!$B$8:$B$56,$C261,'Model Performance Data'!$C$8:$C$56,$D261)),"-",SUMIFS(INDEX('Model Performance Data'!$O$8:$DY$56,0,MATCH(CONCATENATE($J261,O$6),'Model Performance Data'!$O$6:$DY$6,0)),'Model Performance Data'!$B$8:$B$56,$C261,'Model Performance Data'!$C$8:$C$56,$D261))</f>
        <v>0</v>
      </c>
    </row>
    <row r="262" spans="2:15" outlineLevel="1" x14ac:dyDescent="0.35">
      <c r="B262" s="37" t="s">
        <v>80</v>
      </c>
      <c r="C262" s="38" t="str">
        <f>IF(ISBLANK('Model Performance Data'!$B$18),"-",'Model Performance Data'!$B$18)</f>
        <v>Quality</v>
      </c>
      <c r="D262" s="38" t="str">
        <f>IF(ISBLANK('Model Performance Data'!$C$18),"-",'Model Performance Data'!$C$18)</f>
        <v>Child and Adolescents' Access to Primary Care Practitioners: Ages 12-19</v>
      </c>
      <c r="E262" s="38" t="str">
        <f>IF(ISBLANK('Model Performance Data'!$D$18),"-",'Model Performance Data'!$D$18)</f>
        <v>Percentage</v>
      </c>
      <c r="F262" s="38" t="str">
        <f>IF(ISBLANK('Model Performance Data'!$E$18),"-",'Model Performance Data'!$E$18)</f>
        <v>Active</v>
      </c>
      <c r="G262" s="38" t="str">
        <f>IF(ISBLANK('Model Performance Data'!$F$18),"-",'Model Performance Data'!$F$18)</f>
        <v>-</v>
      </c>
      <c r="H262" s="38">
        <v>1</v>
      </c>
      <c r="I262" s="38">
        <v>5</v>
      </c>
      <c r="J262" s="37" t="str">
        <f t="shared" si="11"/>
        <v>15</v>
      </c>
      <c r="K262" s="38" t="str">
        <f>IF(ISBLANK('Model Performance Data'!$L$18),"-",'Model Performance Data'!$L$18)</f>
        <v>Annual</v>
      </c>
      <c r="L262" s="38" t="e">
        <f>IF(ISBLANK('Model Performance Data'!#REF!),"-",'Model Performance Data'!#REF!)</f>
        <v>#REF!</v>
      </c>
      <c r="M262" s="43">
        <f>IF(ISNA(SUMIFS(INDEX('Model Performance Data'!$O$8:$DY$56,0,MATCH(CONCATENATE($J262,M$6),'Model Performance Data'!$O$6:$DY$6,0)),'Model Performance Data'!$B$8:$B$56,$C262,'Model Performance Data'!$C$8:$C$56,$D262)),"-",SUMIFS(INDEX('Model Performance Data'!$O$8:$DY$56,0,MATCH(CONCATENATE($J262,M$6),'Model Performance Data'!$O$6:$DY$6,0)),'Model Performance Data'!$B$8:$B$56,$C262,'Model Performance Data'!$C$8:$C$56,$D262))</f>
        <v>86</v>
      </c>
      <c r="N262" s="43">
        <f>IF(ISNA(SUMIFS(INDEX('Model Performance Data'!$O$8:$DY$56,0,MATCH(CONCATENATE($J262,N$6),'Model Performance Data'!$O$6:$DY$6,0)),'Model Performance Data'!$B$8:$B$56,$C262,'Model Performance Data'!$C$8:$C$56,$D262)),"-",SUMIFS(INDEX('Model Performance Data'!$O$8:$DY$56,0,MATCH(CONCATENATE($J262,N$6),'Model Performance Data'!$O$6:$DY$6,0)),'Model Performance Data'!$B$8:$B$56,$C262,'Model Performance Data'!$C$8:$C$56,$D262))</f>
        <v>100</v>
      </c>
      <c r="O262" s="154">
        <f>IF(ISNA(SUMIFS(INDEX('Model Performance Data'!$O$8:$DY$56,0,MATCH(CONCATENATE($J262,O$6),'Model Performance Data'!$O$6:$DY$6,0)),'Model Performance Data'!$B$8:$B$56,$C262,'Model Performance Data'!$C$8:$C$56,$D262)),"-",SUMIFS(INDEX('Model Performance Data'!$O$8:$DY$56,0,MATCH(CONCATENATE($J262,O$6),'Model Performance Data'!$O$6:$DY$6,0)),'Model Performance Data'!$B$8:$B$56,$C262,'Model Performance Data'!$C$8:$C$56,$D262))</f>
        <v>0.86</v>
      </c>
    </row>
    <row r="263" spans="2:15" outlineLevel="1" x14ac:dyDescent="0.35">
      <c r="B263" s="37" t="s">
        <v>80</v>
      </c>
      <c r="C263" s="38" t="str">
        <f>IF(ISBLANK('Model Performance Data'!$B$18),"-",'Model Performance Data'!$B$18)</f>
        <v>Quality</v>
      </c>
      <c r="D263" s="38" t="str">
        <f>IF(ISBLANK('Model Performance Data'!$C$18),"-",'Model Performance Data'!$C$18)</f>
        <v>Child and Adolescents' Access to Primary Care Practitioners: Ages 12-19</v>
      </c>
      <c r="E263" s="38" t="str">
        <f>IF(ISBLANK('Model Performance Data'!$D$18),"-",'Model Performance Data'!$D$18)</f>
        <v>Percentage</v>
      </c>
      <c r="F263" s="38" t="str">
        <f>IF(ISBLANK('Model Performance Data'!$E$18),"-",'Model Performance Data'!$E$18)</f>
        <v>Active</v>
      </c>
      <c r="G263" s="38" t="str">
        <f>IF(ISBLANK('Model Performance Data'!$F$18),"-",'Model Performance Data'!$F$18)</f>
        <v>-</v>
      </c>
      <c r="H263" s="38">
        <v>1</v>
      </c>
      <c r="I263" s="38" t="s">
        <v>65</v>
      </c>
      <c r="J263" s="37" t="str">
        <f t="shared" si="11"/>
        <v>1Goal</v>
      </c>
      <c r="K263" s="38" t="str">
        <f>IF(ISBLANK('Model Performance Data'!$L$18),"-",'Model Performance Data'!$L$18)</f>
        <v>Annual</v>
      </c>
      <c r="L263" s="38" t="e">
        <f>IF(ISBLANK('Model Performance Data'!#REF!),"-",'Model Performance Data'!#REF!)</f>
        <v>#REF!</v>
      </c>
      <c r="M263" s="43" t="str">
        <f>IF(ISNA(SUMIFS(INDEX('Model Performance Data'!$O$8:$DY$56,0,MATCH(CONCATENATE($J263,M$6),'Model Performance Data'!$O$6:$DY$6,0)),'Model Performance Data'!$B$8:$B$56,$C263,'Model Performance Data'!$C$8:$C$56,$D263)),"-",SUMIFS(INDEX('Model Performance Data'!$O$8:$DY$56,0,MATCH(CONCATENATE($J263,M$6),'Model Performance Data'!$O$6:$DY$6,0)),'Model Performance Data'!$B$8:$B$56,$C263,'Model Performance Data'!$C$8:$C$56,$D263))</f>
        <v>-</v>
      </c>
      <c r="N263" s="43" t="str">
        <f>IF(ISNA(SUMIFS(INDEX('Model Performance Data'!$O$8:$DY$56,0,MATCH(CONCATENATE($J263,N$6),'Model Performance Data'!$O$6:$DY$6,0)),'Model Performance Data'!$B$8:$B$56,$C263,'Model Performance Data'!$C$8:$C$56,$D263)),"-",SUMIFS(INDEX('Model Performance Data'!$O$8:$DY$56,0,MATCH(CONCATENATE($J263,N$6),'Model Performance Data'!$O$6:$DY$6,0)),'Model Performance Data'!$B$8:$B$56,$C263,'Model Performance Data'!$C$8:$C$56,$D263))</f>
        <v>-</v>
      </c>
      <c r="O263" s="154">
        <f>IF(ISNA(SUMIFS(INDEX('Model Performance Data'!$O$8:$DY$56,0,MATCH(CONCATENATE($J263,O$6),'Model Performance Data'!$O$6:$DY$6,0)),'Model Performance Data'!$B$8:$B$56,$C263,'Model Performance Data'!$C$8:$C$56,$D263)),"-",SUMIFS(INDEX('Model Performance Data'!$O$8:$DY$56,0,MATCH(CONCATENATE($J263,O$6),'Model Performance Data'!$O$6:$DY$6,0)),'Model Performance Data'!$B$8:$B$56,$C263,'Model Performance Data'!$C$8:$C$56,$D263))</f>
        <v>0.95730000000000004</v>
      </c>
    </row>
    <row r="264" spans="2:15" outlineLevel="1" x14ac:dyDescent="0.35">
      <c r="B264" s="37" t="s">
        <v>80</v>
      </c>
      <c r="C264" s="38" t="str">
        <f>IF(ISBLANK('Model Performance Data'!$B$18),"-",'Model Performance Data'!$B$18)</f>
        <v>Quality</v>
      </c>
      <c r="D264" s="38" t="str">
        <f>IF(ISBLANK('Model Performance Data'!$C$18),"-",'Model Performance Data'!$C$18)</f>
        <v>Child and Adolescents' Access to Primary Care Practitioners: Ages 12-19</v>
      </c>
      <c r="E264" s="38" t="str">
        <f>IF(ISBLANK('Model Performance Data'!$D$18),"-",'Model Performance Data'!$D$18)</f>
        <v>Percentage</v>
      </c>
      <c r="F264" s="38" t="str">
        <f>IF(ISBLANK('Model Performance Data'!$E$18),"-",'Model Performance Data'!$E$18)</f>
        <v>Active</v>
      </c>
      <c r="G264" s="38" t="str">
        <f>IF(ISBLANK('Model Performance Data'!$F$18),"-",'Model Performance Data'!$F$18)</f>
        <v>-</v>
      </c>
      <c r="H264" s="38">
        <v>2</v>
      </c>
      <c r="I264" s="38">
        <v>1</v>
      </c>
      <c r="J264" s="37" t="str">
        <f t="shared" si="11"/>
        <v>21</v>
      </c>
      <c r="K264" s="38" t="str">
        <f>IF(ISBLANK('Model Performance Data'!$L$18),"-",'Model Performance Data'!$L$18)</f>
        <v>Annual</v>
      </c>
      <c r="L264" s="38" t="e">
        <f>IF(ISBLANK('Model Performance Data'!#REF!),"-",'Model Performance Data'!#REF!)</f>
        <v>#REF!</v>
      </c>
      <c r="M264" s="43">
        <f>IF(ISNA(SUMIFS(INDEX('Model Performance Data'!$O$8:$DY$56,0,MATCH(CONCATENATE($J264,M$6),'Model Performance Data'!$O$6:$DY$6,0)),'Model Performance Data'!$B$8:$B$56,$C264,'Model Performance Data'!$C$8:$C$56,$D264)),"-",SUMIFS(INDEX('Model Performance Data'!$O$8:$DY$56,0,MATCH(CONCATENATE($J264,M$6),'Model Performance Data'!$O$6:$DY$6,0)),'Model Performance Data'!$B$8:$B$56,$C264,'Model Performance Data'!$C$8:$C$56,$D264))</f>
        <v>0</v>
      </c>
      <c r="N264" s="43">
        <f>IF(ISNA(SUMIFS(INDEX('Model Performance Data'!$O$8:$DY$56,0,MATCH(CONCATENATE($J264,N$6),'Model Performance Data'!$O$6:$DY$6,0)),'Model Performance Data'!$B$8:$B$56,$C264,'Model Performance Data'!$C$8:$C$56,$D264)),"-",SUMIFS(INDEX('Model Performance Data'!$O$8:$DY$56,0,MATCH(CONCATENATE($J264,N$6),'Model Performance Data'!$O$6:$DY$6,0)),'Model Performance Data'!$B$8:$B$56,$C264,'Model Performance Data'!$C$8:$C$56,$D264))</f>
        <v>0</v>
      </c>
      <c r="O264" s="154">
        <f>IF(ISNA(SUMIFS(INDEX('Model Performance Data'!$O$8:$DY$56,0,MATCH(CONCATENATE($J264,O$6),'Model Performance Data'!$O$6:$DY$6,0)),'Model Performance Data'!$B$8:$B$56,$C264,'Model Performance Data'!$C$8:$C$56,$D264)),"-",SUMIFS(INDEX('Model Performance Data'!$O$8:$DY$56,0,MATCH(CONCATENATE($J264,O$6),'Model Performance Data'!$O$6:$DY$6,0)),'Model Performance Data'!$B$8:$B$56,$C264,'Model Performance Data'!$C$8:$C$56,$D264))</f>
        <v>0</v>
      </c>
    </row>
    <row r="265" spans="2:15" outlineLevel="1" x14ac:dyDescent="0.35">
      <c r="B265" s="37" t="s">
        <v>80</v>
      </c>
      <c r="C265" s="38" t="str">
        <f>IF(ISBLANK('Model Performance Data'!$B$18),"-",'Model Performance Data'!$B$18)</f>
        <v>Quality</v>
      </c>
      <c r="D265" s="38" t="str">
        <f>IF(ISBLANK('Model Performance Data'!$C$18),"-",'Model Performance Data'!$C$18)</f>
        <v>Child and Adolescents' Access to Primary Care Practitioners: Ages 12-19</v>
      </c>
      <c r="E265" s="38" t="str">
        <f>IF(ISBLANK('Model Performance Data'!$D$18),"-",'Model Performance Data'!$D$18)</f>
        <v>Percentage</v>
      </c>
      <c r="F265" s="38" t="str">
        <f>IF(ISBLANK('Model Performance Data'!$E$18),"-",'Model Performance Data'!$E$18)</f>
        <v>Active</v>
      </c>
      <c r="G265" s="38" t="str">
        <f>IF(ISBLANK('Model Performance Data'!$F$18),"-",'Model Performance Data'!$F$18)</f>
        <v>-</v>
      </c>
      <c r="H265" s="38">
        <v>2</v>
      </c>
      <c r="I265" s="38">
        <v>2</v>
      </c>
      <c r="J265" s="37" t="str">
        <f t="shared" si="11"/>
        <v>22</v>
      </c>
      <c r="K265" s="38" t="str">
        <f>IF(ISBLANK('Model Performance Data'!$L$18),"-",'Model Performance Data'!$L$18)</f>
        <v>Annual</v>
      </c>
      <c r="L265" s="38" t="e">
        <f>IF(ISBLANK('Model Performance Data'!#REF!),"-",'Model Performance Data'!#REF!)</f>
        <v>#REF!</v>
      </c>
      <c r="M265" s="43">
        <f>IF(ISNA(SUMIFS(INDEX('Model Performance Data'!$O$8:$DY$56,0,MATCH(CONCATENATE($J265,M$6),'Model Performance Data'!$O$6:$DY$6,0)),'Model Performance Data'!$B$8:$B$56,$C265,'Model Performance Data'!$C$8:$C$56,$D265)),"-",SUMIFS(INDEX('Model Performance Data'!$O$8:$DY$56,0,MATCH(CONCATENATE($J265,M$6),'Model Performance Data'!$O$6:$DY$6,0)),'Model Performance Data'!$B$8:$B$56,$C265,'Model Performance Data'!$C$8:$C$56,$D265))</f>
        <v>0</v>
      </c>
      <c r="N265" s="43">
        <f>IF(ISNA(SUMIFS(INDEX('Model Performance Data'!$O$8:$DY$56,0,MATCH(CONCATENATE($J265,N$6),'Model Performance Data'!$O$6:$DY$6,0)),'Model Performance Data'!$B$8:$B$56,$C265,'Model Performance Data'!$C$8:$C$56,$D265)),"-",SUMIFS(INDEX('Model Performance Data'!$O$8:$DY$56,0,MATCH(CONCATENATE($J265,N$6),'Model Performance Data'!$O$6:$DY$6,0)),'Model Performance Data'!$B$8:$B$56,$C265,'Model Performance Data'!$C$8:$C$56,$D265))</f>
        <v>0</v>
      </c>
      <c r="O265" s="154">
        <f>IF(ISNA(SUMIFS(INDEX('Model Performance Data'!$O$8:$DY$56,0,MATCH(CONCATENATE($J265,O$6),'Model Performance Data'!$O$6:$DY$6,0)),'Model Performance Data'!$B$8:$B$56,$C265,'Model Performance Data'!$C$8:$C$56,$D265)),"-",SUMIFS(INDEX('Model Performance Data'!$O$8:$DY$56,0,MATCH(CONCATENATE($J265,O$6),'Model Performance Data'!$O$6:$DY$6,0)),'Model Performance Data'!$B$8:$B$56,$C265,'Model Performance Data'!$C$8:$C$56,$D265))</f>
        <v>0</v>
      </c>
    </row>
    <row r="266" spans="2:15" outlineLevel="1" x14ac:dyDescent="0.35">
      <c r="B266" s="37" t="s">
        <v>80</v>
      </c>
      <c r="C266" s="38" t="str">
        <f>IF(ISBLANK('Model Performance Data'!$B$18),"-",'Model Performance Data'!$B$18)</f>
        <v>Quality</v>
      </c>
      <c r="D266" s="38" t="str">
        <f>IF(ISBLANK('Model Performance Data'!$C$18),"-",'Model Performance Data'!$C$18)</f>
        <v>Child and Adolescents' Access to Primary Care Practitioners: Ages 12-19</v>
      </c>
      <c r="E266" s="38" t="str">
        <f>IF(ISBLANK('Model Performance Data'!$D$18),"-",'Model Performance Data'!$D$18)</f>
        <v>Percentage</v>
      </c>
      <c r="F266" s="38" t="str">
        <f>IF(ISBLANK('Model Performance Data'!$E$18),"-",'Model Performance Data'!$E$18)</f>
        <v>Active</v>
      </c>
      <c r="G266" s="38" t="str">
        <f>IF(ISBLANK('Model Performance Data'!$F$18),"-",'Model Performance Data'!$F$18)</f>
        <v>-</v>
      </c>
      <c r="H266" s="38">
        <v>2</v>
      </c>
      <c r="I266" s="38">
        <v>3</v>
      </c>
      <c r="J266" s="37" t="str">
        <f t="shared" si="11"/>
        <v>23</v>
      </c>
      <c r="K266" s="38" t="str">
        <f>IF(ISBLANK('Model Performance Data'!$L$18),"-",'Model Performance Data'!$L$18)</f>
        <v>Annual</v>
      </c>
      <c r="L266" s="38" t="e">
        <f>IF(ISBLANK('Model Performance Data'!#REF!),"-",'Model Performance Data'!#REF!)</f>
        <v>#REF!</v>
      </c>
      <c r="M266" s="43">
        <f>IF(ISNA(SUMIFS(INDEX('Model Performance Data'!$O$8:$DY$56,0,MATCH(CONCATENATE($J266,M$6),'Model Performance Data'!$O$6:$DY$6,0)),'Model Performance Data'!$B$8:$B$56,$C266,'Model Performance Data'!$C$8:$C$56,$D266)),"-",SUMIFS(INDEX('Model Performance Data'!$O$8:$DY$56,0,MATCH(CONCATENATE($J266,M$6),'Model Performance Data'!$O$6:$DY$6,0)),'Model Performance Data'!$B$8:$B$56,$C266,'Model Performance Data'!$C$8:$C$56,$D266))</f>
        <v>0</v>
      </c>
      <c r="N266" s="43">
        <f>IF(ISNA(SUMIFS(INDEX('Model Performance Data'!$O$8:$DY$56,0,MATCH(CONCATENATE($J266,N$6),'Model Performance Data'!$O$6:$DY$6,0)),'Model Performance Data'!$B$8:$B$56,$C266,'Model Performance Data'!$C$8:$C$56,$D266)),"-",SUMIFS(INDEX('Model Performance Data'!$O$8:$DY$56,0,MATCH(CONCATENATE($J266,N$6),'Model Performance Data'!$O$6:$DY$6,0)),'Model Performance Data'!$B$8:$B$56,$C266,'Model Performance Data'!$C$8:$C$56,$D266))</f>
        <v>0</v>
      </c>
      <c r="O266" s="154">
        <f>IF(ISNA(SUMIFS(INDEX('Model Performance Data'!$O$8:$DY$56,0,MATCH(CONCATENATE($J266,O$6),'Model Performance Data'!$O$6:$DY$6,0)),'Model Performance Data'!$B$8:$B$56,$C266,'Model Performance Data'!$C$8:$C$56,$D266)),"-",SUMIFS(INDEX('Model Performance Data'!$O$8:$DY$56,0,MATCH(CONCATENATE($J266,O$6),'Model Performance Data'!$O$6:$DY$6,0)),'Model Performance Data'!$B$8:$B$56,$C266,'Model Performance Data'!$C$8:$C$56,$D266))</f>
        <v>0</v>
      </c>
    </row>
    <row r="267" spans="2:15" outlineLevel="1" x14ac:dyDescent="0.35">
      <c r="B267" s="37" t="s">
        <v>80</v>
      </c>
      <c r="C267" s="38" t="str">
        <f>IF(ISBLANK('Model Performance Data'!$B$18),"-",'Model Performance Data'!$B$18)</f>
        <v>Quality</v>
      </c>
      <c r="D267" s="38" t="str">
        <f>IF(ISBLANK('Model Performance Data'!$C$18),"-",'Model Performance Data'!$C$18)</f>
        <v>Child and Adolescents' Access to Primary Care Practitioners: Ages 12-19</v>
      </c>
      <c r="E267" s="38" t="str">
        <f>IF(ISBLANK('Model Performance Data'!$D$18),"-",'Model Performance Data'!$D$18)</f>
        <v>Percentage</v>
      </c>
      <c r="F267" s="38" t="str">
        <f>IF(ISBLANK('Model Performance Data'!$E$18),"-",'Model Performance Data'!$E$18)</f>
        <v>Active</v>
      </c>
      <c r="G267" s="38" t="str">
        <f>IF(ISBLANK('Model Performance Data'!$F$18),"-",'Model Performance Data'!$F$18)</f>
        <v>-</v>
      </c>
      <c r="H267" s="38">
        <v>2</v>
      </c>
      <c r="I267" s="38">
        <v>4</v>
      </c>
      <c r="J267" s="37" t="str">
        <f t="shared" si="11"/>
        <v>24</v>
      </c>
      <c r="K267" s="38" t="str">
        <f>IF(ISBLANK('Model Performance Data'!$L$18),"-",'Model Performance Data'!$L$18)</f>
        <v>Annual</v>
      </c>
      <c r="L267" s="38" t="e">
        <f>IF(ISBLANK('Model Performance Data'!#REF!),"-",'Model Performance Data'!#REF!)</f>
        <v>#REF!</v>
      </c>
      <c r="M267" s="43">
        <f>IF(ISNA(SUMIFS(INDEX('Model Performance Data'!$O$8:$DY$56,0,MATCH(CONCATENATE($J267,M$6),'Model Performance Data'!$O$6:$DY$6,0)),'Model Performance Data'!$B$8:$B$56,$C267,'Model Performance Data'!$C$8:$C$56,$D267)),"-",SUMIFS(INDEX('Model Performance Data'!$O$8:$DY$56,0,MATCH(CONCATENATE($J267,M$6),'Model Performance Data'!$O$6:$DY$6,0)),'Model Performance Data'!$B$8:$B$56,$C267,'Model Performance Data'!$C$8:$C$56,$D267))</f>
        <v>0</v>
      </c>
      <c r="N267" s="43">
        <f>IF(ISNA(SUMIFS(INDEX('Model Performance Data'!$O$8:$DY$56,0,MATCH(CONCATENATE($J267,N$6),'Model Performance Data'!$O$6:$DY$6,0)),'Model Performance Data'!$B$8:$B$56,$C267,'Model Performance Data'!$C$8:$C$56,$D267)),"-",SUMIFS(INDEX('Model Performance Data'!$O$8:$DY$56,0,MATCH(CONCATENATE($J267,N$6),'Model Performance Data'!$O$6:$DY$6,0)),'Model Performance Data'!$B$8:$B$56,$C267,'Model Performance Data'!$C$8:$C$56,$D267))</f>
        <v>0</v>
      </c>
      <c r="O267" s="154">
        <f>IF(ISNA(SUMIFS(INDEX('Model Performance Data'!$O$8:$DY$56,0,MATCH(CONCATENATE($J267,O$6),'Model Performance Data'!$O$6:$DY$6,0)),'Model Performance Data'!$B$8:$B$56,$C267,'Model Performance Data'!$C$8:$C$56,$D267)),"-",SUMIFS(INDEX('Model Performance Data'!$O$8:$DY$56,0,MATCH(CONCATENATE($J267,O$6),'Model Performance Data'!$O$6:$DY$6,0)),'Model Performance Data'!$B$8:$B$56,$C267,'Model Performance Data'!$C$8:$C$56,$D267))</f>
        <v>0</v>
      </c>
    </row>
    <row r="268" spans="2:15" outlineLevel="1" x14ac:dyDescent="0.35">
      <c r="B268" s="37" t="s">
        <v>80</v>
      </c>
      <c r="C268" s="38" t="str">
        <f>IF(ISBLANK('Model Performance Data'!$B$18),"-",'Model Performance Data'!$B$18)</f>
        <v>Quality</v>
      </c>
      <c r="D268" s="38" t="str">
        <f>IF(ISBLANK('Model Performance Data'!$C$18),"-",'Model Performance Data'!$C$18)</f>
        <v>Child and Adolescents' Access to Primary Care Practitioners: Ages 12-19</v>
      </c>
      <c r="E268" s="38" t="str">
        <f>IF(ISBLANK('Model Performance Data'!$D$18),"-",'Model Performance Data'!$D$18)</f>
        <v>Percentage</v>
      </c>
      <c r="F268" s="38" t="str">
        <f>IF(ISBLANK('Model Performance Data'!$E$18),"-",'Model Performance Data'!$E$18)</f>
        <v>Active</v>
      </c>
      <c r="G268" s="38" t="str">
        <f>IF(ISBLANK('Model Performance Data'!$F$18),"-",'Model Performance Data'!$F$18)</f>
        <v>-</v>
      </c>
      <c r="H268" s="38">
        <v>2</v>
      </c>
      <c r="I268" s="38">
        <v>5</v>
      </c>
      <c r="J268" s="37" t="str">
        <f t="shared" si="11"/>
        <v>25</v>
      </c>
      <c r="K268" s="38" t="str">
        <f>IF(ISBLANK('Model Performance Data'!$L$18),"-",'Model Performance Data'!$L$18)</f>
        <v>Annual</v>
      </c>
      <c r="L268" s="38" t="e">
        <f>IF(ISBLANK('Model Performance Data'!#REF!),"-",'Model Performance Data'!#REF!)</f>
        <v>#REF!</v>
      </c>
      <c r="M268" s="43">
        <f>IF(ISNA(SUMIFS(INDEX('Model Performance Data'!$O$8:$DY$56,0,MATCH(CONCATENATE($J268,M$6),'Model Performance Data'!$O$6:$DY$6,0)),'Model Performance Data'!$B$8:$B$56,$C268,'Model Performance Data'!$C$8:$C$56,$D268)),"-",SUMIFS(INDEX('Model Performance Data'!$O$8:$DY$56,0,MATCH(CONCATENATE($J268,M$6),'Model Performance Data'!$O$6:$DY$6,0)),'Model Performance Data'!$B$8:$B$56,$C268,'Model Performance Data'!$C$8:$C$56,$D268))</f>
        <v>0</v>
      </c>
      <c r="N268" s="43">
        <f>IF(ISNA(SUMIFS(INDEX('Model Performance Data'!$O$8:$DY$56,0,MATCH(CONCATENATE($J268,N$6),'Model Performance Data'!$O$6:$DY$6,0)),'Model Performance Data'!$B$8:$B$56,$C268,'Model Performance Data'!$C$8:$C$56,$D268)),"-",SUMIFS(INDEX('Model Performance Data'!$O$8:$DY$56,0,MATCH(CONCATENATE($J268,N$6),'Model Performance Data'!$O$6:$DY$6,0)),'Model Performance Data'!$B$8:$B$56,$C268,'Model Performance Data'!$C$8:$C$56,$D268))</f>
        <v>0</v>
      </c>
      <c r="O268" s="154">
        <f>IF(ISNA(SUMIFS(INDEX('Model Performance Data'!$O$8:$DY$56,0,MATCH(CONCATENATE($J268,O$6),'Model Performance Data'!$O$6:$DY$6,0)),'Model Performance Data'!$B$8:$B$56,$C268,'Model Performance Data'!$C$8:$C$56,$D268)),"-",SUMIFS(INDEX('Model Performance Data'!$O$8:$DY$56,0,MATCH(CONCATENATE($J268,O$6),'Model Performance Data'!$O$6:$DY$6,0)),'Model Performance Data'!$B$8:$B$56,$C268,'Model Performance Data'!$C$8:$C$56,$D268))</f>
        <v>0</v>
      </c>
    </row>
    <row r="269" spans="2:15" outlineLevel="1" x14ac:dyDescent="0.35">
      <c r="B269" s="37" t="s">
        <v>80</v>
      </c>
      <c r="C269" s="38" t="str">
        <f>IF(ISBLANK('Model Performance Data'!$B$18),"-",'Model Performance Data'!$B$18)</f>
        <v>Quality</v>
      </c>
      <c r="D269" s="38" t="str">
        <f>IF(ISBLANK('Model Performance Data'!$C$18),"-",'Model Performance Data'!$C$18)</f>
        <v>Child and Adolescents' Access to Primary Care Practitioners: Ages 12-19</v>
      </c>
      <c r="E269" s="38" t="str">
        <f>IF(ISBLANK('Model Performance Data'!$D$18),"-",'Model Performance Data'!$D$18)</f>
        <v>Percentage</v>
      </c>
      <c r="F269" s="38" t="str">
        <f>IF(ISBLANK('Model Performance Data'!$E$18),"-",'Model Performance Data'!$E$18)</f>
        <v>Active</v>
      </c>
      <c r="G269" s="38" t="str">
        <f>IF(ISBLANK('Model Performance Data'!$F$18),"-",'Model Performance Data'!$F$18)</f>
        <v>-</v>
      </c>
      <c r="H269" s="38">
        <v>2</v>
      </c>
      <c r="I269" s="38" t="s">
        <v>65</v>
      </c>
      <c r="J269" s="37" t="str">
        <f t="shared" si="11"/>
        <v>2Goal</v>
      </c>
      <c r="K269" s="38" t="str">
        <f>IF(ISBLANK('Model Performance Data'!$L$18),"-",'Model Performance Data'!$L$18)</f>
        <v>Annual</v>
      </c>
      <c r="L269" s="38" t="e">
        <f>IF(ISBLANK('Model Performance Data'!#REF!),"-",'Model Performance Data'!#REF!)</f>
        <v>#REF!</v>
      </c>
      <c r="M269" s="43" t="str">
        <f>IF(ISNA(SUMIFS(INDEX('Model Performance Data'!$O$8:$DY$56,0,MATCH(CONCATENATE($J269,M$6),'Model Performance Data'!$O$6:$DY$6,0)),'Model Performance Data'!$B$8:$B$56,$C269,'Model Performance Data'!$C$8:$C$56,$D269)),"-",SUMIFS(INDEX('Model Performance Data'!$O$8:$DY$56,0,MATCH(CONCATENATE($J269,M$6),'Model Performance Data'!$O$6:$DY$6,0)),'Model Performance Data'!$B$8:$B$56,$C269,'Model Performance Data'!$C$8:$C$56,$D269))</f>
        <v>-</v>
      </c>
      <c r="N269" s="43" t="str">
        <f>IF(ISNA(SUMIFS(INDEX('Model Performance Data'!$O$8:$DY$56,0,MATCH(CONCATENATE($J269,N$6),'Model Performance Data'!$O$6:$DY$6,0)),'Model Performance Data'!$B$8:$B$56,$C269,'Model Performance Data'!$C$8:$C$56,$D269)),"-",SUMIFS(INDEX('Model Performance Data'!$O$8:$DY$56,0,MATCH(CONCATENATE($J269,N$6),'Model Performance Data'!$O$6:$DY$6,0)),'Model Performance Data'!$B$8:$B$56,$C269,'Model Performance Data'!$C$8:$C$56,$D269))</f>
        <v>-</v>
      </c>
      <c r="O269" s="154">
        <f>IF(ISNA(SUMIFS(INDEX('Model Performance Data'!$O$8:$DY$56,0,MATCH(CONCATENATE($J269,O$6),'Model Performance Data'!$O$6:$DY$6,0)),'Model Performance Data'!$B$8:$B$56,$C269,'Model Performance Data'!$C$8:$C$56,$D269)),"-",SUMIFS(INDEX('Model Performance Data'!$O$8:$DY$56,0,MATCH(CONCATENATE($J269,O$6),'Model Performance Data'!$O$6:$DY$6,0)),'Model Performance Data'!$B$8:$B$56,$C269,'Model Performance Data'!$C$8:$C$56,$D269))</f>
        <v>0</v>
      </c>
    </row>
    <row r="270" spans="2:15" outlineLevel="1" x14ac:dyDescent="0.35">
      <c r="B270" s="37" t="s">
        <v>80</v>
      </c>
      <c r="C270" s="38" t="str">
        <f>IF(ISBLANK('Model Performance Data'!$B$18),"-",'Model Performance Data'!$B$18)</f>
        <v>Quality</v>
      </c>
      <c r="D270" s="38" t="str">
        <f>IF(ISBLANK('Model Performance Data'!$C$18),"-",'Model Performance Data'!$C$18)</f>
        <v>Child and Adolescents' Access to Primary Care Practitioners: Ages 12-19</v>
      </c>
      <c r="E270" s="38" t="str">
        <f>IF(ISBLANK('Model Performance Data'!$D$18),"-",'Model Performance Data'!$D$18)</f>
        <v>Percentage</v>
      </c>
      <c r="F270" s="38" t="str">
        <f>IF(ISBLANK('Model Performance Data'!$E$18),"-",'Model Performance Data'!$E$18)</f>
        <v>Active</v>
      </c>
      <c r="G270" s="38" t="str">
        <f>IF(ISBLANK('Model Performance Data'!$F$18),"-",'Model Performance Data'!$F$18)</f>
        <v>-</v>
      </c>
      <c r="H270" s="38">
        <v>3</v>
      </c>
      <c r="I270" s="38">
        <v>1</v>
      </c>
      <c r="J270" s="37" t="str">
        <f t="shared" si="11"/>
        <v>31</v>
      </c>
      <c r="K270" s="38" t="str">
        <f>IF(ISBLANK('Model Performance Data'!$L$18),"-",'Model Performance Data'!$L$18)</f>
        <v>Annual</v>
      </c>
      <c r="L270" s="38" t="e">
        <f>IF(ISBLANK('Model Performance Data'!#REF!),"-",'Model Performance Data'!#REF!)</f>
        <v>#REF!</v>
      </c>
      <c r="M270" s="43">
        <f>IF(ISNA(SUMIFS(INDEX('Model Performance Data'!$O$8:$DY$56,0,MATCH(CONCATENATE($J270,M$6),'Model Performance Data'!$O$6:$DY$6,0)),'Model Performance Data'!$B$8:$B$56,$C270,'Model Performance Data'!$C$8:$C$56,$D270)),"-",SUMIFS(INDEX('Model Performance Data'!$O$8:$DY$56,0,MATCH(CONCATENATE($J270,M$6),'Model Performance Data'!$O$6:$DY$6,0)),'Model Performance Data'!$B$8:$B$56,$C270,'Model Performance Data'!$C$8:$C$56,$D270))</f>
        <v>0</v>
      </c>
      <c r="N270" s="43">
        <f>IF(ISNA(SUMIFS(INDEX('Model Performance Data'!$O$8:$DY$56,0,MATCH(CONCATENATE($J270,N$6),'Model Performance Data'!$O$6:$DY$6,0)),'Model Performance Data'!$B$8:$B$56,$C270,'Model Performance Data'!$C$8:$C$56,$D270)),"-",SUMIFS(INDEX('Model Performance Data'!$O$8:$DY$56,0,MATCH(CONCATENATE($J270,N$6),'Model Performance Data'!$O$6:$DY$6,0)),'Model Performance Data'!$B$8:$B$56,$C270,'Model Performance Data'!$C$8:$C$56,$D270))</f>
        <v>0</v>
      </c>
      <c r="O270" s="154">
        <f>IF(ISNA(SUMIFS(INDEX('Model Performance Data'!$O$8:$DY$56,0,MATCH(CONCATENATE($J270,O$6),'Model Performance Data'!$O$6:$DY$6,0)),'Model Performance Data'!$B$8:$B$56,$C270,'Model Performance Data'!$C$8:$C$56,$D270)),"-",SUMIFS(INDEX('Model Performance Data'!$O$8:$DY$56,0,MATCH(CONCATENATE($J270,O$6),'Model Performance Data'!$O$6:$DY$6,0)),'Model Performance Data'!$B$8:$B$56,$C270,'Model Performance Data'!$C$8:$C$56,$D270))</f>
        <v>0</v>
      </c>
    </row>
    <row r="271" spans="2:15" outlineLevel="1" x14ac:dyDescent="0.35">
      <c r="B271" s="37" t="s">
        <v>80</v>
      </c>
      <c r="C271" s="38" t="str">
        <f>IF(ISBLANK('Model Performance Data'!$B$18),"-",'Model Performance Data'!$B$18)</f>
        <v>Quality</v>
      </c>
      <c r="D271" s="38" t="str">
        <f>IF(ISBLANK('Model Performance Data'!$C$18),"-",'Model Performance Data'!$C$18)</f>
        <v>Child and Adolescents' Access to Primary Care Practitioners: Ages 12-19</v>
      </c>
      <c r="E271" s="38" t="str">
        <f>IF(ISBLANK('Model Performance Data'!$D$18),"-",'Model Performance Data'!$D$18)</f>
        <v>Percentage</v>
      </c>
      <c r="F271" s="38" t="str">
        <f>IF(ISBLANK('Model Performance Data'!$E$18),"-",'Model Performance Data'!$E$18)</f>
        <v>Active</v>
      </c>
      <c r="G271" s="38" t="str">
        <f>IF(ISBLANK('Model Performance Data'!$F$18),"-",'Model Performance Data'!$F$18)</f>
        <v>-</v>
      </c>
      <c r="H271" s="38">
        <v>3</v>
      </c>
      <c r="I271" s="38">
        <v>2</v>
      </c>
      <c r="J271" s="37" t="str">
        <f t="shared" si="11"/>
        <v>32</v>
      </c>
      <c r="K271" s="38" t="str">
        <f>IF(ISBLANK('Model Performance Data'!$L$18),"-",'Model Performance Data'!$L$18)</f>
        <v>Annual</v>
      </c>
      <c r="L271" s="38" t="e">
        <f>IF(ISBLANK('Model Performance Data'!#REF!),"-",'Model Performance Data'!#REF!)</f>
        <v>#REF!</v>
      </c>
      <c r="M271" s="43">
        <f>IF(ISNA(SUMIFS(INDEX('Model Performance Data'!$O$8:$DY$56,0,MATCH(CONCATENATE($J271,M$6),'Model Performance Data'!$O$6:$DY$6,0)),'Model Performance Data'!$B$8:$B$56,$C271,'Model Performance Data'!$C$8:$C$56,$D271)),"-",SUMIFS(INDEX('Model Performance Data'!$O$8:$DY$56,0,MATCH(CONCATENATE($J271,M$6),'Model Performance Data'!$O$6:$DY$6,0)),'Model Performance Data'!$B$8:$B$56,$C271,'Model Performance Data'!$C$8:$C$56,$D271))</f>
        <v>0</v>
      </c>
      <c r="N271" s="43">
        <f>IF(ISNA(SUMIFS(INDEX('Model Performance Data'!$O$8:$DY$56,0,MATCH(CONCATENATE($J271,N$6),'Model Performance Data'!$O$6:$DY$6,0)),'Model Performance Data'!$B$8:$B$56,$C271,'Model Performance Data'!$C$8:$C$56,$D271)),"-",SUMIFS(INDEX('Model Performance Data'!$O$8:$DY$56,0,MATCH(CONCATENATE($J271,N$6),'Model Performance Data'!$O$6:$DY$6,0)),'Model Performance Data'!$B$8:$B$56,$C271,'Model Performance Data'!$C$8:$C$56,$D271))</f>
        <v>0</v>
      </c>
      <c r="O271" s="154">
        <f>IF(ISNA(SUMIFS(INDEX('Model Performance Data'!$O$8:$DY$56,0,MATCH(CONCATENATE($J271,O$6),'Model Performance Data'!$O$6:$DY$6,0)),'Model Performance Data'!$B$8:$B$56,$C271,'Model Performance Data'!$C$8:$C$56,$D271)),"-",SUMIFS(INDEX('Model Performance Data'!$O$8:$DY$56,0,MATCH(CONCATENATE($J271,O$6),'Model Performance Data'!$O$6:$DY$6,0)),'Model Performance Data'!$B$8:$B$56,$C271,'Model Performance Data'!$C$8:$C$56,$D271))</f>
        <v>0</v>
      </c>
    </row>
    <row r="272" spans="2:15" outlineLevel="1" x14ac:dyDescent="0.35">
      <c r="B272" s="37" t="s">
        <v>80</v>
      </c>
      <c r="C272" s="38" t="str">
        <f>IF(ISBLANK('Model Performance Data'!$B$18),"-",'Model Performance Data'!$B$18)</f>
        <v>Quality</v>
      </c>
      <c r="D272" s="38" t="str">
        <f>IF(ISBLANK('Model Performance Data'!$C$18),"-",'Model Performance Data'!$C$18)</f>
        <v>Child and Adolescents' Access to Primary Care Practitioners: Ages 12-19</v>
      </c>
      <c r="E272" s="38" t="str">
        <f>IF(ISBLANK('Model Performance Data'!$D$18),"-",'Model Performance Data'!$D$18)</f>
        <v>Percentage</v>
      </c>
      <c r="F272" s="38" t="str">
        <f>IF(ISBLANK('Model Performance Data'!$E$18),"-",'Model Performance Data'!$E$18)</f>
        <v>Active</v>
      </c>
      <c r="G272" s="38" t="str">
        <f>IF(ISBLANK('Model Performance Data'!$F$18),"-",'Model Performance Data'!$F$18)</f>
        <v>-</v>
      </c>
      <c r="H272" s="38">
        <v>3</v>
      </c>
      <c r="I272" s="38">
        <v>3</v>
      </c>
      <c r="J272" s="37" t="str">
        <f t="shared" si="11"/>
        <v>33</v>
      </c>
      <c r="K272" s="38" t="str">
        <f>IF(ISBLANK('Model Performance Data'!$L$18),"-",'Model Performance Data'!$L$18)</f>
        <v>Annual</v>
      </c>
      <c r="L272" s="38" t="e">
        <f>IF(ISBLANK('Model Performance Data'!#REF!),"-",'Model Performance Data'!#REF!)</f>
        <v>#REF!</v>
      </c>
      <c r="M272" s="43">
        <f>IF(ISNA(SUMIFS(INDEX('Model Performance Data'!$O$8:$DY$56,0,MATCH(CONCATENATE($J272,M$6),'Model Performance Data'!$O$6:$DY$6,0)),'Model Performance Data'!$B$8:$B$56,$C272,'Model Performance Data'!$C$8:$C$56,$D272)),"-",SUMIFS(INDEX('Model Performance Data'!$O$8:$DY$56,0,MATCH(CONCATENATE($J272,M$6),'Model Performance Data'!$O$6:$DY$6,0)),'Model Performance Data'!$B$8:$B$56,$C272,'Model Performance Data'!$C$8:$C$56,$D272))</f>
        <v>0</v>
      </c>
      <c r="N272" s="43">
        <f>IF(ISNA(SUMIFS(INDEX('Model Performance Data'!$O$8:$DY$56,0,MATCH(CONCATENATE($J272,N$6),'Model Performance Data'!$O$6:$DY$6,0)),'Model Performance Data'!$B$8:$B$56,$C272,'Model Performance Data'!$C$8:$C$56,$D272)),"-",SUMIFS(INDEX('Model Performance Data'!$O$8:$DY$56,0,MATCH(CONCATENATE($J272,N$6),'Model Performance Data'!$O$6:$DY$6,0)),'Model Performance Data'!$B$8:$B$56,$C272,'Model Performance Data'!$C$8:$C$56,$D272))</f>
        <v>0</v>
      </c>
      <c r="O272" s="154">
        <f>IF(ISNA(SUMIFS(INDEX('Model Performance Data'!$O$8:$DY$56,0,MATCH(CONCATENATE($J272,O$6),'Model Performance Data'!$O$6:$DY$6,0)),'Model Performance Data'!$B$8:$B$56,$C272,'Model Performance Data'!$C$8:$C$56,$D272)),"-",SUMIFS(INDEX('Model Performance Data'!$O$8:$DY$56,0,MATCH(CONCATENATE($J272,O$6),'Model Performance Data'!$O$6:$DY$6,0)),'Model Performance Data'!$B$8:$B$56,$C272,'Model Performance Data'!$C$8:$C$56,$D272))</f>
        <v>0</v>
      </c>
    </row>
    <row r="273" spans="2:15" outlineLevel="1" x14ac:dyDescent="0.35">
      <c r="B273" s="37" t="s">
        <v>80</v>
      </c>
      <c r="C273" s="38" t="str">
        <f>IF(ISBLANK('Model Performance Data'!$B$18),"-",'Model Performance Data'!$B$18)</f>
        <v>Quality</v>
      </c>
      <c r="D273" s="38" t="str">
        <f>IF(ISBLANK('Model Performance Data'!$C$18),"-",'Model Performance Data'!$C$18)</f>
        <v>Child and Adolescents' Access to Primary Care Practitioners: Ages 12-19</v>
      </c>
      <c r="E273" s="38" t="str">
        <f>IF(ISBLANK('Model Performance Data'!$D$18),"-",'Model Performance Data'!$D$18)</f>
        <v>Percentage</v>
      </c>
      <c r="F273" s="38" t="str">
        <f>IF(ISBLANK('Model Performance Data'!$E$18),"-",'Model Performance Data'!$E$18)</f>
        <v>Active</v>
      </c>
      <c r="G273" s="38" t="str">
        <f>IF(ISBLANK('Model Performance Data'!$F$18),"-",'Model Performance Data'!$F$18)</f>
        <v>-</v>
      </c>
      <c r="H273" s="38">
        <v>3</v>
      </c>
      <c r="I273" s="38">
        <v>4</v>
      </c>
      <c r="J273" s="37" t="str">
        <f t="shared" si="11"/>
        <v>34</v>
      </c>
      <c r="K273" s="38" t="str">
        <f>IF(ISBLANK('Model Performance Data'!$L$18),"-",'Model Performance Data'!$L$18)</f>
        <v>Annual</v>
      </c>
      <c r="L273" s="38" t="e">
        <f>IF(ISBLANK('Model Performance Data'!#REF!),"-",'Model Performance Data'!#REF!)</f>
        <v>#REF!</v>
      </c>
      <c r="M273" s="43">
        <f>IF(ISNA(SUMIFS(INDEX('Model Performance Data'!$O$8:$DY$56,0,MATCH(CONCATENATE($J273,M$6),'Model Performance Data'!$O$6:$DY$6,0)),'Model Performance Data'!$B$8:$B$56,$C273,'Model Performance Data'!$C$8:$C$56,$D273)),"-",SUMIFS(INDEX('Model Performance Data'!$O$8:$DY$56,0,MATCH(CONCATENATE($J273,M$6),'Model Performance Data'!$O$6:$DY$6,0)),'Model Performance Data'!$B$8:$B$56,$C273,'Model Performance Data'!$C$8:$C$56,$D273))</f>
        <v>0</v>
      </c>
      <c r="N273" s="43">
        <f>IF(ISNA(SUMIFS(INDEX('Model Performance Data'!$O$8:$DY$56,0,MATCH(CONCATENATE($J273,N$6),'Model Performance Data'!$O$6:$DY$6,0)),'Model Performance Data'!$B$8:$B$56,$C273,'Model Performance Data'!$C$8:$C$56,$D273)),"-",SUMIFS(INDEX('Model Performance Data'!$O$8:$DY$56,0,MATCH(CONCATENATE($J273,N$6),'Model Performance Data'!$O$6:$DY$6,0)),'Model Performance Data'!$B$8:$B$56,$C273,'Model Performance Data'!$C$8:$C$56,$D273))</f>
        <v>0</v>
      </c>
      <c r="O273" s="154">
        <f>IF(ISNA(SUMIFS(INDEX('Model Performance Data'!$O$8:$DY$56,0,MATCH(CONCATENATE($J273,O$6),'Model Performance Data'!$O$6:$DY$6,0)),'Model Performance Data'!$B$8:$B$56,$C273,'Model Performance Data'!$C$8:$C$56,$D273)),"-",SUMIFS(INDEX('Model Performance Data'!$O$8:$DY$56,0,MATCH(CONCATENATE($J273,O$6),'Model Performance Data'!$O$6:$DY$6,0)),'Model Performance Data'!$B$8:$B$56,$C273,'Model Performance Data'!$C$8:$C$56,$D273))</f>
        <v>0</v>
      </c>
    </row>
    <row r="274" spans="2:15" outlineLevel="1" x14ac:dyDescent="0.35">
      <c r="B274" s="37" t="s">
        <v>80</v>
      </c>
      <c r="C274" s="38" t="str">
        <f>IF(ISBLANK('Model Performance Data'!$B$18),"-",'Model Performance Data'!$B$18)</f>
        <v>Quality</v>
      </c>
      <c r="D274" s="38" t="str">
        <f>IF(ISBLANK('Model Performance Data'!$C$18),"-",'Model Performance Data'!$C$18)</f>
        <v>Child and Adolescents' Access to Primary Care Practitioners: Ages 12-19</v>
      </c>
      <c r="E274" s="38" t="str">
        <f>IF(ISBLANK('Model Performance Data'!$D$18),"-",'Model Performance Data'!$D$18)</f>
        <v>Percentage</v>
      </c>
      <c r="F274" s="38" t="str">
        <f>IF(ISBLANK('Model Performance Data'!$E$18),"-",'Model Performance Data'!$E$18)</f>
        <v>Active</v>
      </c>
      <c r="G274" s="38" t="str">
        <f>IF(ISBLANK('Model Performance Data'!$F$18),"-",'Model Performance Data'!$F$18)</f>
        <v>-</v>
      </c>
      <c r="H274" s="38">
        <v>3</v>
      </c>
      <c r="I274" s="38">
        <v>5</v>
      </c>
      <c r="J274" s="37" t="str">
        <f t="shared" si="11"/>
        <v>35</v>
      </c>
      <c r="K274" s="38" t="str">
        <f>IF(ISBLANK('Model Performance Data'!$L$18),"-",'Model Performance Data'!$L$18)</f>
        <v>Annual</v>
      </c>
      <c r="L274" s="38" t="e">
        <f>IF(ISBLANK('Model Performance Data'!#REF!),"-",'Model Performance Data'!#REF!)</f>
        <v>#REF!</v>
      </c>
      <c r="M274" s="43">
        <f>IF(ISNA(SUMIFS(INDEX('Model Performance Data'!$O$8:$DY$56,0,MATCH(CONCATENATE($J274,M$6),'Model Performance Data'!$O$6:$DY$6,0)),'Model Performance Data'!$B$8:$B$56,$C274,'Model Performance Data'!$C$8:$C$56,$D274)),"-",SUMIFS(INDEX('Model Performance Data'!$O$8:$DY$56,0,MATCH(CONCATENATE($J274,M$6),'Model Performance Data'!$O$6:$DY$6,0)),'Model Performance Data'!$B$8:$B$56,$C274,'Model Performance Data'!$C$8:$C$56,$D274))</f>
        <v>0</v>
      </c>
      <c r="N274" s="43">
        <f>IF(ISNA(SUMIFS(INDEX('Model Performance Data'!$O$8:$DY$56,0,MATCH(CONCATENATE($J274,N$6),'Model Performance Data'!$O$6:$DY$6,0)),'Model Performance Data'!$B$8:$B$56,$C274,'Model Performance Data'!$C$8:$C$56,$D274)),"-",SUMIFS(INDEX('Model Performance Data'!$O$8:$DY$56,0,MATCH(CONCATENATE($J274,N$6),'Model Performance Data'!$O$6:$DY$6,0)),'Model Performance Data'!$B$8:$B$56,$C274,'Model Performance Data'!$C$8:$C$56,$D274))</f>
        <v>0</v>
      </c>
      <c r="O274" s="154">
        <f>IF(ISNA(SUMIFS(INDEX('Model Performance Data'!$O$8:$DY$56,0,MATCH(CONCATENATE($J274,O$6),'Model Performance Data'!$O$6:$DY$6,0)),'Model Performance Data'!$B$8:$B$56,$C274,'Model Performance Data'!$C$8:$C$56,$D274)),"-",SUMIFS(INDEX('Model Performance Data'!$O$8:$DY$56,0,MATCH(CONCATENATE($J274,O$6),'Model Performance Data'!$O$6:$DY$6,0)),'Model Performance Data'!$B$8:$B$56,$C274,'Model Performance Data'!$C$8:$C$56,$D274))</f>
        <v>0</v>
      </c>
    </row>
    <row r="275" spans="2:15" outlineLevel="1" x14ac:dyDescent="0.35">
      <c r="B275" s="37" t="s">
        <v>80</v>
      </c>
      <c r="C275" s="38" t="str">
        <f>IF(ISBLANK('Model Performance Data'!$B$18),"-",'Model Performance Data'!$B$18)</f>
        <v>Quality</v>
      </c>
      <c r="D275" s="38" t="str">
        <f>IF(ISBLANK('Model Performance Data'!$C$18),"-",'Model Performance Data'!$C$18)</f>
        <v>Child and Adolescents' Access to Primary Care Practitioners: Ages 12-19</v>
      </c>
      <c r="E275" s="38" t="str">
        <f>IF(ISBLANK('Model Performance Data'!$D$18),"-",'Model Performance Data'!$D$18)</f>
        <v>Percentage</v>
      </c>
      <c r="F275" s="38" t="str">
        <f>IF(ISBLANK('Model Performance Data'!$E$18),"-",'Model Performance Data'!$E$18)</f>
        <v>Active</v>
      </c>
      <c r="G275" s="38" t="str">
        <f>IF(ISBLANK('Model Performance Data'!$F$18),"-",'Model Performance Data'!$F$18)</f>
        <v>-</v>
      </c>
      <c r="H275" s="38">
        <v>3</v>
      </c>
      <c r="I275" s="38" t="s">
        <v>65</v>
      </c>
      <c r="J275" s="37" t="str">
        <f t="shared" si="11"/>
        <v>3Goal</v>
      </c>
      <c r="K275" s="38" t="str">
        <f>IF(ISBLANK('Model Performance Data'!$L$18),"-",'Model Performance Data'!$L$18)</f>
        <v>Annual</v>
      </c>
      <c r="L275" s="38" t="e">
        <f>IF(ISBLANK('Model Performance Data'!#REF!),"-",'Model Performance Data'!#REF!)</f>
        <v>#REF!</v>
      </c>
      <c r="M275" s="43" t="str">
        <f>IF(ISNA(SUMIFS(INDEX('Model Performance Data'!$O$8:$DY$56,0,MATCH(CONCATENATE($J275,M$6),'Model Performance Data'!$O$6:$DY$6,0)),'Model Performance Data'!$B$8:$B$56,$C275,'Model Performance Data'!$C$8:$C$56,$D275)),"-",SUMIFS(INDEX('Model Performance Data'!$O$8:$DY$56,0,MATCH(CONCATENATE($J275,M$6),'Model Performance Data'!$O$6:$DY$6,0)),'Model Performance Data'!$B$8:$B$56,$C275,'Model Performance Data'!$C$8:$C$56,$D275))</f>
        <v>-</v>
      </c>
      <c r="N275" s="43" t="str">
        <f>IF(ISNA(SUMIFS(INDEX('Model Performance Data'!$O$8:$DY$56,0,MATCH(CONCATENATE($J275,N$6),'Model Performance Data'!$O$6:$DY$6,0)),'Model Performance Data'!$B$8:$B$56,$C275,'Model Performance Data'!$C$8:$C$56,$D275)),"-",SUMIFS(INDEX('Model Performance Data'!$O$8:$DY$56,0,MATCH(CONCATENATE($J275,N$6),'Model Performance Data'!$O$6:$DY$6,0)),'Model Performance Data'!$B$8:$B$56,$C275,'Model Performance Data'!$C$8:$C$56,$D275))</f>
        <v>-</v>
      </c>
      <c r="O275" s="154">
        <f>IF(ISNA(SUMIFS(INDEX('Model Performance Data'!$O$8:$DY$56,0,MATCH(CONCATENATE($J275,O$6),'Model Performance Data'!$O$6:$DY$6,0)),'Model Performance Data'!$B$8:$B$56,$C275,'Model Performance Data'!$C$8:$C$56,$D275)),"-",SUMIFS(INDEX('Model Performance Data'!$O$8:$DY$56,0,MATCH(CONCATENATE($J275,O$6),'Model Performance Data'!$O$6:$DY$6,0)),'Model Performance Data'!$B$8:$B$56,$C275,'Model Performance Data'!$C$8:$C$56,$D275))</f>
        <v>0</v>
      </c>
    </row>
    <row r="276" spans="2:15" outlineLevel="1" x14ac:dyDescent="0.35">
      <c r="B276" s="37" t="s">
        <v>80</v>
      </c>
      <c r="C276" s="38" t="str">
        <f>IF(ISBLANK('Model Performance Data'!$B$18),"-",'Model Performance Data'!$B$18)</f>
        <v>Quality</v>
      </c>
      <c r="D276" s="38" t="str">
        <f>IF(ISBLANK('Model Performance Data'!$C$18),"-",'Model Performance Data'!$C$18)</f>
        <v>Child and Adolescents' Access to Primary Care Practitioners: Ages 12-19</v>
      </c>
      <c r="E276" s="38" t="str">
        <f>IF(ISBLANK('Model Performance Data'!$D$18),"-",'Model Performance Data'!$D$18)</f>
        <v>Percentage</v>
      </c>
      <c r="F276" s="38" t="str">
        <f>IF(ISBLANK('Model Performance Data'!$E$18),"-",'Model Performance Data'!$E$18)</f>
        <v>Active</v>
      </c>
      <c r="G276" s="38" t="str">
        <f>IF(ISBLANK('Model Performance Data'!$F$18),"-",'Model Performance Data'!$F$18)</f>
        <v>-</v>
      </c>
      <c r="H276" s="38">
        <v>4</v>
      </c>
      <c r="I276" s="38">
        <v>1</v>
      </c>
      <c r="J276" s="37" t="str">
        <f t="shared" ref="J276:J281" si="15">CONCATENATE(H276,I276)</f>
        <v>41</v>
      </c>
      <c r="K276" s="38" t="str">
        <f>IF(ISBLANK('Model Performance Data'!$L$18),"-",'Model Performance Data'!$L$18)</f>
        <v>Annual</v>
      </c>
      <c r="L276" s="38" t="e">
        <f>IF(ISBLANK('Model Performance Data'!#REF!),"-",'Model Performance Data'!#REF!)</f>
        <v>#REF!</v>
      </c>
      <c r="M276" s="43">
        <f>IF(ISNA(SUMIFS(INDEX('Model Performance Data'!$O$8:$DY$56,0,MATCH(CONCATENATE($J276,M$6),'Model Performance Data'!$O$6:$DY$6,0)),'Model Performance Data'!$B$8:$B$56,$C276,'Model Performance Data'!$C$8:$C$56,$D276)),"-",SUMIFS(INDEX('Model Performance Data'!$O$8:$DY$56,0,MATCH(CONCATENATE($J276,M$6),'Model Performance Data'!$O$6:$DY$6,0)),'Model Performance Data'!$B$8:$B$56,$C276,'Model Performance Data'!$C$8:$C$56,$D276))</f>
        <v>0</v>
      </c>
      <c r="N276" s="43">
        <f>IF(ISNA(SUMIFS(INDEX('Model Performance Data'!$O$8:$DY$56,0,MATCH(CONCATENATE($J276,N$6),'Model Performance Data'!$O$6:$DY$6,0)),'Model Performance Data'!$B$8:$B$56,$C276,'Model Performance Data'!$C$8:$C$56,$D276)),"-",SUMIFS(INDEX('Model Performance Data'!$O$8:$DY$56,0,MATCH(CONCATENATE($J276,N$6),'Model Performance Data'!$O$6:$DY$6,0)),'Model Performance Data'!$B$8:$B$56,$C276,'Model Performance Data'!$C$8:$C$56,$D276))</f>
        <v>0</v>
      </c>
      <c r="O276" s="154">
        <f>IF(ISNA(SUMIFS(INDEX('Model Performance Data'!$O$8:$DY$56,0,MATCH(CONCATENATE($J276,O$6),'Model Performance Data'!$O$6:$DY$6,0)),'Model Performance Data'!$B$8:$B$56,$C276,'Model Performance Data'!$C$8:$C$56,$D276)),"-",SUMIFS(INDEX('Model Performance Data'!$O$8:$DY$56,0,MATCH(CONCATENATE($J276,O$6),'Model Performance Data'!$O$6:$DY$6,0)),'Model Performance Data'!$B$8:$B$56,$C276,'Model Performance Data'!$C$8:$C$56,$D276))</f>
        <v>0</v>
      </c>
    </row>
    <row r="277" spans="2:15" outlineLevel="1" x14ac:dyDescent="0.35">
      <c r="B277" s="37" t="s">
        <v>80</v>
      </c>
      <c r="C277" s="38" t="str">
        <f>IF(ISBLANK('Model Performance Data'!$B$18),"-",'Model Performance Data'!$B$18)</f>
        <v>Quality</v>
      </c>
      <c r="D277" s="38" t="str">
        <f>IF(ISBLANK('Model Performance Data'!$C$18),"-",'Model Performance Data'!$C$18)</f>
        <v>Child and Adolescents' Access to Primary Care Practitioners: Ages 12-19</v>
      </c>
      <c r="E277" s="38" t="str">
        <f>IF(ISBLANK('Model Performance Data'!$D$18),"-",'Model Performance Data'!$D$18)</f>
        <v>Percentage</v>
      </c>
      <c r="F277" s="38" t="str">
        <f>IF(ISBLANK('Model Performance Data'!$E$18),"-",'Model Performance Data'!$E$18)</f>
        <v>Active</v>
      </c>
      <c r="G277" s="38" t="str">
        <f>IF(ISBLANK('Model Performance Data'!$F$18),"-",'Model Performance Data'!$F$18)</f>
        <v>-</v>
      </c>
      <c r="H277" s="38">
        <v>4</v>
      </c>
      <c r="I277" s="38">
        <v>2</v>
      </c>
      <c r="J277" s="37" t="str">
        <f t="shared" si="15"/>
        <v>42</v>
      </c>
      <c r="K277" s="38" t="str">
        <f>IF(ISBLANK('Model Performance Data'!$L$18),"-",'Model Performance Data'!$L$18)</f>
        <v>Annual</v>
      </c>
      <c r="L277" s="38" t="e">
        <f>IF(ISBLANK('Model Performance Data'!#REF!),"-",'Model Performance Data'!#REF!)</f>
        <v>#REF!</v>
      </c>
      <c r="M277" s="43">
        <f>IF(ISNA(SUMIFS(INDEX('Model Performance Data'!$O$8:$DY$56,0,MATCH(CONCATENATE($J277,M$6),'Model Performance Data'!$O$6:$DY$6,0)),'Model Performance Data'!$B$8:$B$56,$C277,'Model Performance Data'!$C$8:$C$56,$D277)),"-",SUMIFS(INDEX('Model Performance Data'!$O$8:$DY$56,0,MATCH(CONCATENATE($J277,M$6),'Model Performance Data'!$O$6:$DY$6,0)),'Model Performance Data'!$B$8:$B$56,$C277,'Model Performance Data'!$C$8:$C$56,$D277))</f>
        <v>0</v>
      </c>
      <c r="N277" s="43">
        <f>IF(ISNA(SUMIFS(INDEX('Model Performance Data'!$O$8:$DY$56,0,MATCH(CONCATENATE($J277,N$6),'Model Performance Data'!$O$6:$DY$6,0)),'Model Performance Data'!$B$8:$B$56,$C277,'Model Performance Data'!$C$8:$C$56,$D277)),"-",SUMIFS(INDEX('Model Performance Data'!$O$8:$DY$56,0,MATCH(CONCATENATE($J277,N$6),'Model Performance Data'!$O$6:$DY$6,0)),'Model Performance Data'!$B$8:$B$56,$C277,'Model Performance Data'!$C$8:$C$56,$D277))</f>
        <v>0</v>
      </c>
      <c r="O277" s="154">
        <f>IF(ISNA(SUMIFS(INDEX('Model Performance Data'!$O$8:$DY$56,0,MATCH(CONCATENATE($J277,O$6),'Model Performance Data'!$O$6:$DY$6,0)),'Model Performance Data'!$B$8:$B$56,$C277,'Model Performance Data'!$C$8:$C$56,$D277)),"-",SUMIFS(INDEX('Model Performance Data'!$O$8:$DY$56,0,MATCH(CONCATENATE($J277,O$6),'Model Performance Data'!$O$6:$DY$6,0)),'Model Performance Data'!$B$8:$B$56,$C277,'Model Performance Data'!$C$8:$C$56,$D277))</f>
        <v>0</v>
      </c>
    </row>
    <row r="278" spans="2:15" outlineLevel="1" x14ac:dyDescent="0.35">
      <c r="B278" s="37" t="s">
        <v>80</v>
      </c>
      <c r="C278" s="38" t="str">
        <f>IF(ISBLANK('Model Performance Data'!$B$18),"-",'Model Performance Data'!$B$18)</f>
        <v>Quality</v>
      </c>
      <c r="D278" s="38" t="str">
        <f>IF(ISBLANK('Model Performance Data'!$C$18),"-",'Model Performance Data'!$C$18)</f>
        <v>Child and Adolescents' Access to Primary Care Practitioners: Ages 12-19</v>
      </c>
      <c r="E278" s="38" t="str">
        <f>IF(ISBLANK('Model Performance Data'!$D$18),"-",'Model Performance Data'!$D$18)</f>
        <v>Percentage</v>
      </c>
      <c r="F278" s="38" t="str">
        <f>IF(ISBLANK('Model Performance Data'!$E$18),"-",'Model Performance Data'!$E$18)</f>
        <v>Active</v>
      </c>
      <c r="G278" s="38" t="str">
        <f>IF(ISBLANK('Model Performance Data'!$F$18),"-",'Model Performance Data'!$F$18)</f>
        <v>-</v>
      </c>
      <c r="H278" s="38">
        <v>4</v>
      </c>
      <c r="I278" s="38">
        <v>3</v>
      </c>
      <c r="J278" s="37" t="str">
        <f t="shared" si="15"/>
        <v>43</v>
      </c>
      <c r="K278" s="38" t="str">
        <f>IF(ISBLANK('Model Performance Data'!$L$18),"-",'Model Performance Data'!$L$18)</f>
        <v>Annual</v>
      </c>
      <c r="L278" s="38" t="e">
        <f>IF(ISBLANK('Model Performance Data'!#REF!),"-",'Model Performance Data'!#REF!)</f>
        <v>#REF!</v>
      </c>
      <c r="M278" s="43">
        <f>IF(ISNA(SUMIFS(INDEX('Model Performance Data'!$O$8:$DY$56,0,MATCH(CONCATENATE($J278,M$6),'Model Performance Data'!$O$6:$DY$6,0)),'Model Performance Data'!$B$8:$B$56,$C278,'Model Performance Data'!$C$8:$C$56,$D278)),"-",SUMIFS(INDEX('Model Performance Data'!$O$8:$DY$56,0,MATCH(CONCATENATE($J278,M$6),'Model Performance Data'!$O$6:$DY$6,0)),'Model Performance Data'!$B$8:$B$56,$C278,'Model Performance Data'!$C$8:$C$56,$D278))</f>
        <v>0</v>
      </c>
      <c r="N278" s="43">
        <f>IF(ISNA(SUMIFS(INDEX('Model Performance Data'!$O$8:$DY$56,0,MATCH(CONCATENATE($J278,N$6),'Model Performance Data'!$O$6:$DY$6,0)),'Model Performance Data'!$B$8:$B$56,$C278,'Model Performance Data'!$C$8:$C$56,$D278)),"-",SUMIFS(INDEX('Model Performance Data'!$O$8:$DY$56,0,MATCH(CONCATENATE($J278,N$6),'Model Performance Data'!$O$6:$DY$6,0)),'Model Performance Data'!$B$8:$B$56,$C278,'Model Performance Data'!$C$8:$C$56,$D278))</f>
        <v>0</v>
      </c>
      <c r="O278" s="154">
        <f>IF(ISNA(SUMIFS(INDEX('Model Performance Data'!$O$8:$DY$56,0,MATCH(CONCATENATE($J278,O$6),'Model Performance Data'!$O$6:$DY$6,0)),'Model Performance Data'!$B$8:$B$56,$C278,'Model Performance Data'!$C$8:$C$56,$D278)),"-",SUMIFS(INDEX('Model Performance Data'!$O$8:$DY$56,0,MATCH(CONCATENATE($J278,O$6),'Model Performance Data'!$O$6:$DY$6,0)),'Model Performance Data'!$B$8:$B$56,$C278,'Model Performance Data'!$C$8:$C$56,$D278))</f>
        <v>0</v>
      </c>
    </row>
    <row r="279" spans="2:15" outlineLevel="1" x14ac:dyDescent="0.35">
      <c r="B279" s="37" t="s">
        <v>80</v>
      </c>
      <c r="C279" s="38" t="str">
        <f>IF(ISBLANK('Model Performance Data'!$B$18),"-",'Model Performance Data'!$B$18)</f>
        <v>Quality</v>
      </c>
      <c r="D279" s="38" t="str">
        <f>IF(ISBLANK('Model Performance Data'!$C$18),"-",'Model Performance Data'!$C$18)</f>
        <v>Child and Adolescents' Access to Primary Care Practitioners: Ages 12-19</v>
      </c>
      <c r="E279" s="38" t="str">
        <f>IF(ISBLANK('Model Performance Data'!$D$18),"-",'Model Performance Data'!$D$18)</f>
        <v>Percentage</v>
      </c>
      <c r="F279" s="38" t="str">
        <f>IF(ISBLANK('Model Performance Data'!$E$18),"-",'Model Performance Data'!$E$18)</f>
        <v>Active</v>
      </c>
      <c r="G279" s="38" t="str">
        <f>IF(ISBLANK('Model Performance Data'!$F$18),"-",'Model Performance Data'!$F$18)</f>
        <v>-</v>
      </c>
      <c r="H279" s="38">
        <v>4</v>
      </c>
      <c r="I279" s="38">
        <v>4</v>
      </c>
      <c r="J279" s="37" t="str">
        <f t="shared" si="15"/>
        <v>44</v>
      </c>
      <c r="K279" s="38" t="str">
        <f>IF(ISBLANK('Model Performance Data'!$L$18),"-",'Model Performance Data'!$L$18)</f>
        <v>Annual</v>
      </c>
      <c r="L279" s="38" t="e">
        <f>IF(ISBLANK('Model Performance Data'!#REF!),"-",'Model Performance Data'!#REF!)</f>
        <v>#REF!</v>
      </c>
      <c r="M279" s="43">
        <f>IF(ISNA(SUMIFS(INDEX('Model Performance Data'!$O$8:$DY$56,0,MATCH(CONCATENATE($J279,M$6),'Model Performance Data'!$O$6:$DY$6,0)),'Model Performance Data'!$B$8:$B$56,$C279,'Model Performance Data'!$C$8:$C$56,$D279)),"-",SUMIFS(INDEX('Model Performance Data'!$O$8:$DY$56,0,MATCH(CONCATENATE($J279,M$6),'Model Performance Data'!$O$6:$DY$6,0)),'Model Performance Data'!$B$8:$B$56,$C279,'Model Performance Data'!$C$8:$C$56,$D279))</f>
        <v>0</v>
      </c>
      <c r="N279" s="43">
        <f>IF(ISNA(SUMIFS(INDEX('Model Performance Data'!$O$8:$DY$56,0,MATCH(CONCATENATE($J279,N$6),'Model Performance Data'!$O$6:$DY$6,0)),'Model Performance Data'!$B$8:$B$56,$C279,'Model Performance Data'!$C$8:$C$56,$D279)),"-",SUMIFS(INDEX('Model Performance Data'!$O$8:$DY$56,0,MATCH(CONCATENATE($J279,N$6),'Model Performance Data'!$O$6:$DY$6,0)),'Model Performance Data'!$B$8:$B$56,$C279,'Model Performance Data'!$C$8:$C$56,$D279))</f>
        <v>0</v>
      </c>
      <c r="O279" s="154">
        <f>IF(ISNA(SUMIFS(INDEX('Model Performance Data'!$O$8:$DY$56,0,MATCH(CONCATENATE($J279,O$6),'Model Performance Data'!$O$6:$DY$6,0)),'Model Performance Data'!$B$8:$B$56,$C279,'Model Performance Data'!$C$8:$C$56,$D279)),"-",SUMIFS(INDEX('Model Performance Data'!$O$8:$DY$56,0,MATCH(CONCATENATE($J279,O$6),'Model Performance Data'!$O$6:$DY$6,0)),'Model Performance Data'!$B$8:$B$56,$C279,'Model Performance Data'!$C$8:$C$56,$D279))</f>
        <v>0</v>
      </c>
    </row>
    <row r="280" spans="2:15" outlineLevel="1" x14ac:dyDescent="0.35">
      <c r="B280" s="37" t="s">
        <v>80</v>
      </c>
      <c r="C280" s="38" t="str">
        <f>IF(ISBLANK('Model Performance Data'!$B$18),"-",'Model Performance Data'!$B$18)</f>
        <v>Quality</v>
      </c>
      <c r="D280" s="38" t="str">
        <f>IF(ISBLANK('Model Performance Data'!$C$18),"-",'Model Performance Data'!$C$18)</f>
        <v>Child and Adolescents' Access to Primary Care Practitioners: Ages 12-19</v>
      </c>
      <c r="E280" s="38" t="str">
        <f>IF(ISBLANK('Model Performance Data'!$D$18),"-",'Model Performance Data'!$D$18)</f>
        <v>Percentage</v>
      </c>
      <c r="F280" s="38" t="str">
        <f>IF(ISBLANK('Model Performance Data'!$E$18),"-",'Model Performance Data'!$E$18)</f>
        <v>Active</v>
      </c>
      <c r="G280" s="38" t="str">
        <f>IF(ISBLANK('Model Performance Data'!$F$18),"-",'Model Performance Data'!$F$18)</f>
        <v>-</v>
      </c>
      <c r="H280" s="38">
        <v>4</v>
      </c>
      <c r="I280" s="38">
        <v>5</v>
      </c>
      <c r="J280" s="37" t="str">
        <f t="shared" si="15"/>
        <v>45</v>
      </c>
      <c r="K280" s="38" t="str">
        <f>IF(ISBLANK('Model Performance Data'!$L$18),"-",'Model Performance Data'!$L$18)</f>
        <v>Annual</v>
      </c>
      <c r="L280" s="38" t="e">
        <f>IF(ISBLANK('Model Performance Data'!#REF!),"-",'Model Performance Data'!#REF!)</f>
        <v>#REF!</v>
      </c>
      <c r="M280" s="43">
        <f>IF(ISNA(SUMIFS(INDEX('Model Performance Data'!$O$8:$DY$56,0,MATCH(CONCATENATE($J280,M$6),'Model Performance Data'!$O$6:$DY$6,0)),'Model Performance Data'!$B$8:$B$56,$C280,'Model Performance Data'!$C$8:$C$56,$D280)),"-",SUMIFS(INDEX('Model Performance Data'!$O$8:$DY$56,0,MATCH(CONCATENATE($J280,M$6),'Model Performance Data'!$O$6:$DY$6,0)),'Model Performance Data'!$B$8:$B$56,$C280,'Model Performance Data'!$C$8:$C$56,$D280))</f>
        <v>0</v>
      </c>
      <c r="N280" s="43">
        <f>IF(ISNA(SUMIFS(INDEX('Model Performance Data'!$O$8:$DY$56,0,MATCH(CONCATENATE($J280,N$6),'Model Performance Data'!$O$6:$DY$6,0)),'Model Performance Data'!$B$8:$B$56,$C280,'Model Performance Data'!$C$8:$C$56,$D280)),"-",SUMIFS(INDEX('Model Performance Data'!$O$8:$DY$56,0,MATCH(CONCATENATE($J280,N$6),'Model Performance Data'!$O$6:$DY$6,0)),'Model Performance Data'!$B$8:$B$56,$C280,'Model Performance Data'!$C$8:$C$56,$D280))</f>
        <v>0</v>
      </c>
      <c r="O280" s="154">
        <f>IF(ISNA(SUMIFS(INDEX('Model Performance Data'!$O$8:$DY$56,0,MATCH(CONCATENATE($J280,O$6),'Model Performance Data'!$O$6:$DY$6,0)),'Model Performance Data'!$B$8:$B$56,$C280,'Model Performance Data'!$C$8:$C$56,$D280)),"-",SUMIFS(INDEX('Model Performance Data'!$O$8:$DY$56,0,MATCH(CONCATENATE($J280,O$6),'Model Performance Data'!$O$6:$DY$6,0)),'Model Performance Data'!$B$8:$B$56,$C280,'Model Performance Data'!$C$8:$C$56,$D280))</f>
        <v>0</v>
      </c>
    </row>
    <row r="281" spans="2:15" outlineLevel="1" x14ac:dyDescent="0.35">
      <c r="B281" s="37" t="s">
        <v>80</v>
      </c>
      <c r="C281" s="38" t="str">
        <f>IF(ISBLANK('Model Performance Data'!$B$18),"-",'Model Performance Data'!$B$18)</f>
        <v>Quality</v>
      </c>
      <c r="D281" s="38" t="str">
        <f>IF(ISBLANK('Model Performance Data'!$C$18),"-",'Model Performance Data'!$C$18)</f>
        <v>Child and Adolescents' Access to Primary Care Practitioners: Ages 12-19</v>
      </c>
      <c r="E281" s="38" t="str">
        <f>IF(ISBLANK('Model Performance Data'!$D$18),"-",'Model Performance Data'!$D$18)</f>
        <v>Percentage</v>
      </c>
      <c r="F281" s="38" t="str">
        <f>IF(ISBLANK('Model Performance Data'!$E$18),"-",'Model Performance Data'!$E$18)</f>
        <v>Active</v>
      </c>
      <c r="G281" s="38" t="str">
        <f>IF(ISBLANK('Model Performance Data'!$F$18),"-",'Model Performance Data'!$F$18)</f>
        <v>-</v>
      </c>
      <c r="H281" s="38">
        <v>4</v>
      </c>
      <c r="I281" s="38" t="s">
        <v>65</v>
      </c>
      <c r="J281" s="37" t="str">
        <f t="shared" si="15"/>
        <v>4Goal</v>
      </c>
      <c r="K281" s="38" t="str">
        <f>IF(ISBLANK('Model Performance Data'!$L$18),"-",'Model Performance Data'!$L$18)</f>
        <v>Annual</v>
      </c>
      <c r="L281" s="38" t="e">
        <f>IF(ISBLANK('Model Performance Data'!#REF!),"-",'Model Performance Data'!#REF!)</f>
        <v>#REF!</v>
      </c>
      <c r="M281" s="43" t="str">
        <f>IF(ISNA(SUMIFS(INDEX('Model Performance Data'!$O$8:$DY$56,0,MATCH(CONCATENATE($J281,M$6),'Model Performance Data'!$O$6:$DY$6,0)),'Model Performance Data'!$B$8:$B$56,$C281,'Model Performance Data'!$C$8:$C$56,$D281)),"-",SUMIFS(INDEX('Model Performance Data'!$O$8:$DY$56,0,MATCH(CONCATENATE($J281,M$6),'Model Performance Data'!$O$6:$DY$6,0)),'Model Performance Data'!$B$8:$B$56,$C281,'Model Performance Data'!$C$8:$C$56,$D281))</f>
        <v>-</v>
      </c>
      <c r="N281" s="43" t="str">
        <f>IF(ISNA(SUMIFS(INDEX('Model Performance Data'!$O$8:$DY$56,0,MATCH(CONCATENATE($J281,N$6),'Model Performance Data'!$O$6:$DY$6,0)),'Model Performance Data'!$B$8:$B$56,$C281,'Model Performance Data'!$C$8:$C$56,$D281)),"-",SUMIFS(INDEX('Model Performance Data'!$O$8:$DY$56,0,MATCH(CONCATENATE($J281,N$6),'Model Performance Data'!$O$6:$DY$6,0)),'Model Performance Data'!$B$8:$B$56,$C281,'Model Performance Data'!$C$8:$C$56,$D281))</f>
        <v>-</v>
      </c>
      <c r="O281" s="154">
        <f>IF(ISNA(SUMIFS(INDEX('Model Performance Data'!$O$8:$DY$56,0,MATCH(CONCATENATE($J281,O$6),'Model Performance Data'!$O$6:$DY$6,0)),'Model Performance Data'!$B$8:$B$56,$C281,'Model Performance Data'!$C$8:$C$56,$D281)),"-",SUMIFS(INDEX('Model Performance Data'!$O$8:$DY$56,0,MATCH(CONCATENATE($J281,O$6),'Model Performance Data'!$O$6:$DY$6,0)),'Model Performance Data'!$B$8:$B$56,$C281,'Model Performance Data'!$C$8:$C$56,$D281))</f>
        <v>0</v>
      </c>
    </row>
    <row r="282" spans="2:15" outlineLevel="1" x14ac:dyDescent="0.35">
      <c r="B282" s="37" t="s">
        <v>80</v>
      </c>
      <c r="C282" s="38" t="str">
        <f>IF(ISBLANK('Model Performance Data'!$B$19),"-",'Model Performance Data'!$B$19)</f>
        <v>Population Health</v>
      </c>
      <c r="D282" s="38" t="str">
        <f>IF(ISBLANK('Model Performance Data'!$C$19),"-",'Model Performance Data'!$C$19)</f>
        <v>Diabetes Care: Hemoglobin A1c (HbA1c) Poor Control (&gt;9.0%)</v>
      </c>
      <c r="E282" s="38" t="str">
        <f>IF(ISBLANK('Model Performance Data'!$D$19),"-",'Model Performance Data'!$D$19)</f>
        <v>Percentage</v>
      </c>
      <c r="F282" s="38" t="str">
        <f>IF(ISBLANK('Model Performance Data'!$E$19),"-",'Model Performance Data'!$E$19)</f>
        <v>Active</v>
      </c>
      <c r="G282" s="38" t="str">
        <f>IF(ISBLANK('Model Performance Data'!$F$19),"-",'Model Performance Data'!$F$19)</f>
        <v>-</v>
      </c>
      <c r="H282" s="38" t="s">
        <v>64</v>
      </c>
      <c r="I282" s="38" t="s">
        <v>64</v>
      </c>
      <c r="J282" s="37" t="str">
        <f t="shared" si="11"/>
        <v>BaselineBaseline</v>
      </c>
      <c r="K282" s="38" t="str">
        <f>IF(ISBLANK('Model Performance Data'!$L$19),"-",'Model Performance Data'!$L$19)</f>
        <v>Annual</v>
      </c>
      <c r="L282" s="38" t="str">
        <f>IF(ISBLANK('Model Performance Data'!$K$19),"-",'Model Performance Data'!$K$19)</f>
        <v>Metric steward: http://www.qualityforum.org/QPS/0059</v>
      </c>
      <c r="M282" s="43">
        <f>IF(ISNA(SUMIFS(INDEX('Model Performance Data'!$O$8:$DY$56,0,MATCH(CONCATENATE($J282,M$6),'Model Performance Data'!$O$6:$DY$6,0)),'Model Performance Data'!$B$8:$B$56,$C282,'Model Performance Data'!$C$8:$C$56,$D282)),"-",SUMIFS(INDEX('Model Performance Data'!$O$8:$DY$56,0,MATCH(CONCATENATE($J282,M$6),'Model Performance Data'!$O$6:$DY$6,0)),'Model Performance Data'!$B$8:$B$56,$C282,'Model Performance Data'!$C$8:$C$56,$D282))</f>
        <v>88</v>
      </c>
      <c r="N282" s="43">
        <f>IF(ISNA(SUMIFS(INDEX('Model Performance Data'!$O$8:$DY$56,0,MATCH(CONCATENATE($J282,N$6),'Model Performance Data'!$O$6:$DY$6,0)),'Model Performance Data'!$B$8:$B$56,$C282,'Model Performance Data'!$C$8:$C$56,$D282)),"-",SUMIFS(INDEX('Model Performance Data'!$O$8:$DY$56,0,MATCH(CONCATENATE($J282,N$6),'Model Performance Data'!$O$6:$DY$6,0)),'Model Performance Data'!$B$8:$B$56,$C282,'Model Performance Data'!$C$8:$C$56,$D282))</f>
        <v>200</v>
      </c>
      <c r="O282" s="154">
        <f>IF(ISNA(SUMIFS(INDEX('Model Performance Data'!$O$8:$DY$56,0,MATCH(CONCATENATE($J282,O$6),'Model Performance Data'!$O$6:$DY$6,0)),'Model Performance Data'!$B$8:$B$56,$C282,'Model Performance Data'!$C$8:$C$56,$D282)),"-",SUMIFS(INDEX('Model Performance Data'!$O$8:$DY$56,0,MATCH(CONCATENATE($J282,O$6),'Model Performance Data'!$O$6:$DY$6,0)),'Model Performance Data'!$B$8:$B$56,$C282,'Model Performance Data'!$C$8:$C$56,$D282))</f>
        <v>0.88</v>
      </c>
    </row>
    <row r="283" spans="2:15" outlineLevel="1" x14ac:dyDescent="0.35">
      <c r="B283" s="37" t="s">
        <v>80</v>
      </c>
      <c r="C283" s="38" t="str">
        <f>IF(ISBLANK('Model Performance Data'!$B$19),"-",'Model Performance Data'!$B$19)</f>
        <v>Population Health</v>
      </c>
      <c r="D283" s="38" t="str">
        <f>IF(ISBLANK('Model Performance Data'!$C$19),"-",'Model Performance Data'!$C$19)</f>
        <v>Diabetes Care: Hemoglobin A1c (HbA1c) Poor Control (&gt;9.0%)</v>
      </c>
      <c r="E283" s="38" t="str">
        <f>IF(ISBLANK('Model Performance Data'!$D$19),"-",'Model Performance Data'!$D$19)</f>
        <v>Percentage</v>
      </c>
      <c r="F283" s="38" t="str">
        <f>IF(ISBLANK('Model Performance Data'!$E$19),"-",'Model Performance Data'!$E$19)</f>
        <v>Active</v>
      </c>
      <c r="G283" s="38" t="str">
        <f>IF(ISBLANK('Model Performance Data'!$F$19),"-",'Model Performance Data'!$F$19)</f>
        <v>-</v>
      </c>
      <c r="H283" s="38">
        <v>1</v>
      </c>
      <c r="I283" s="38">
        <v>1</v>
      </c>
      <c r="J283" s="37" t="str">
        <f t="shared" si="11"/>
        <v>11</v>
      </c>
      <c r="K283" s="38" t="str">
        <f>IF(ISBLANK('Model Performance Data'!$L$19),"-",'Model Performance Data'!$L$19)</f>
        <v>Annual</v>
      </c>
      <c r="L283" s="38" t="str">
        <f>IF(ISBLANK('Model Performance Data'!$K$19),"-",'Model Performance Data'!$K$19)</f>
        <v>Metric steward: http://www.qualityforum.org/QPS/0059</v>
      </c>
      <c r="M283" s="43">
        <f>IF(ISNA(SUMIFS(INDEX('Model Performance Data'!$O$8:$DY$56,0,MATCH(CONCATENATE($J283,M$6),'Model Performance Data'!$O$6:$DY$6,0)),'Model Performance Data'!$B$8:$B$56,$C283,'Model Performance Data'!$C$8:$C$56,$D283)),"-",SUMIFS(INDEX('Model Performance Data'!$O$8:$DY$56,0,MATCH(CONCATENATE($J283,M$6),'Model Performance Data'!$O$6:$DY$6,0)),'Model Performance Data'!$B$8:$B$56,$C283,'Model Performance Data'!$C$8:$C$56,$D283))</f>
        <v>0</v>
      </c>
      <c r="N283" s="43">
        <f>IF(ISNA(SUMIFS(INDEX('Model Performance Data'!$O$8:$DY$56,0,MATCH(CONCATENATE($J283,N$6),'Model Performance Data'!$O$6:$DY$6,0)),'Model Performance Data'!$B$8:$B$56,$C283,'Model Performance Data'!$C$8:$C$56,$D283)),"-",SUMIFS(INDEX('Model Performance Data'!$O$8:$DY$56,0,MATCH(CONCATENATE($J283,N$6),'Model Performance Data'!$O$6:$DY$6,0)),'Model Performance Data'!$B$8:$B$56,$C283,'Model Performance Data'!$C$8:$C$56,$D283))</f>
        <v>0</v>
      </c>
      <c r="O283" s="154">
        <f>IF(ISNA(SUMIFS(INDEX('Model Performance Data'!$O$8:$DY$56,0,MATCH(CONCATENATE($J283,O$6),'Model Performance Data'!$O$6:$DY$6,0)),'Model Performance Data'!$B$8:$B$56,$C283,'Model Performance Data'!$C$8:$C$56,$D283)),"-",SUMIFS(INDEX('Model Performance Data'!$O$8:$DY$56,0,MATCH(CONCATENATE($J283,O$6),'Model Performance Data'!$O$6:$DY$6,0)),'Model Performance Data'!$B$8:$B$56,$C283,'Model Performance Data'!$C$8:$C$56,$D283))</f>
        <v>0</v>
      </c>
    </row>
    <row r="284" spans="2:15" outlineLevel="1" x14ac:dyDescent="0.35">
      <c r="B284" s="37" t="s">
        <v>80</v>
      </c>
      <c r="C284" s="38" t="str">
        <f>IF(ISBLANK('Model Performance Data'!$B$19),"-",'Model Performance Data'!$B$19)</f>
        <v>Population Health</v>
      </c>
      <c r="D284" s="38" t="str">
        <f>IF(ISBLANK('Model Performance Data'!$C$19),"-",'Model Performance Data'!$C$19)</f>
        <v>Diabetes Care: Hemoglobin A1c (HbA1c) Poor Control (&gt;9.0%)</v>
      </c>
      <c r="E284" s="38" t="str">
        <f>IF(ISBLANK('Model Performance Data'!$D$19),"-",'Model Performance Data'!$D$19)</f>
        <v>Percentage</v>
      </c>
      <c r="F284" s="38" t="str">
        <f>IF(ISBLANK('Model Performance Data'!$E$19),"-",'Model Performance Data'!$E$19)</f>
        <v>Active</v>
      </c>
      <c r="G284" s="38" t="str">
        <f>IF(ISBLANK('Model Performance Data'!$F$19),"-",'Model Performance Data'!$F$19)</f>
        <v>-</v>
      </c>
      <c r="H284" s="38">
        <v>1</v>
      </c>
      <c r="I284" s="38">
        <v>2</v>
      </c>
      <c r="J284" s="37" t="str">
        <f t="shared" si="11"/>
        <v>12</v>
      </c>
      <c r="K284" s="38" t="str">
        <f>IF(ISBLANK('Model Performance Data'!$L$19),"-",'Model Performance Data'!$L$19)</f>
        <v>Annual</v>
      </c>
      <c r="L284" s="38" t="str">
        <f>IF(ISBLANK('Model Performance Data'!$K$19),"-",'Model Performance Data'!$K$19)</f>
        <v>Metric steward: http://www.qualityforum.org/QPS/0059</v>
      </c>
      <c r="M284" s="43">
        <f>IF(ISNA(SUMIFS(INDEX('Model Performance Data'!$O$8:$DY$56,0,MATCH(CONCATENATE($J284,M$6),'Model Performance Data'!$O$6:$DY$6,0)),'Model Performance Data'!$B$8:$B$56,$C284,'Model Performance Data'!$C$8:$C$56,$D284)),"-",SUMIFS(INDEX('Model Performance Data'!$O$8:$DY$56,0,MATCH(CONCATENATE($J284,M$6),'Model Performance Data'!$O$6:$DY$6,0)),'Model Performance Data'!$B$8:$B$56,$C284,'Model Performance Data'!$C$8:$C$56,$D284))</f>
        <v>0</v>
      </c>
      <c r="N284" s="43">
        <f>IF(ISNA(SUMIFS(INDEX('Model Performance Data'!$O$8:$DY$56,0,MATCH(CONCATENATE($J284,N$6),'Model Performance Data'!$O$6:$DY$6,0)),'Model Performance Data'!$B$8:$B$56,$C284,'Model Performance Data'!$C$8:$C$56,$D284)),"-",SUMIFS(INDEX('Model Performance Data'!$O$8:$DY$56,0,MATCH(CONCATENATE($J284,N$6),'Model Performance Data'!$O$6:$DY$6,0)),'Model Performance Data'!$B$8:$B$56,$C284,'Model Performance Data'!$C$8:$C$56,$D284))</f>
        <v>0</v>
      </c>
      <c r="O284" s="154">
        <f>IF(ISNA(SUMIFS(INDEX('Model Performance Data'!$O$8:$DY$56,0,MATCH(CONCATENATE($J284,O$6),'Model Performance Data'!$O$6:$DY$6,0)),'Model Performance Data'!$B$8:$B$56,$C284,'Model Performance Data'!$C$8:$C$56,$D284)),"-",SUMIFS(INDEX('Model Performance Data'!$O$8:$DY$56,0,MATCH(CONCATENATE($J284,O$6),'Model Performance Data'!$O$6:$DY$6,0)),'Model Performance Data'!$B$8:$B$56,$C284,'Model Performance Data'!$C$8:$C$56,$D284))</f>
        <v>0</v>
      </c>
    </row>
    <row r="285" spans="2:15" outlineLevel="1" x14ac:dyDescent="0.35">
      <c r="B285" s="37" t="s">
        <v>80</v>
      </c>
      <c r="C285" s="38" t="str">
        <f>IF(ISBLANK('Model Performance Data'!$B$19),"-",'Model Performance Data'!$B$19)</f>
        <v>Population Health</v>
      </c>
      <c r="D285" s="38" t="str">
        <f>IF(ISBLANK('Model Performance Data'!$C$19),"-",'Model Performance Data'!$C$19)</f>
        <v>Diabetes Care: Hemoglobin A1c (HbA1c) Poor Control (&gt;9.0%)</v>
      </c>
      <c r="E285" s="38" t="str">
        <f>IF(ISBLANK('Model Performance Data'!$D$19),"-",'Model Performance Data'!$D$19)</f>
        <v>Percentage</v>
      </c>
      <c r="F285" s="38" t="str">
        <f>IF(ISBLANK('Model Performance Data'!$E$19),"-",'Model Performance Data'!$E$19)</f>
        <v>Active</v>
      </c>
      <c r="G285" s="38" t="str">
        <f>IF(ISBLANK('Model Performance Data'!$F$19),"-",'Model Performance Data'!$F$19)</f>
        <v>-</v>
      </c>
      <c r="H285" s="38">
        <v>1</v>
      </c>
      <c r="I285" s="38">
        <v>3</v>
      </c>
      <c r="J285" s="37" t="str">
        <f t="shared" ref="J285:J366" si="16">CONCATENATE(H285,I285)</f>
        <v>13</v>
      </c>
      <c r="K285" s="38" t="str">
        <f>IF(ISBLANK('Model Performance Data'!$L$19),"-",'Model Performance Data'!$L$19)</f>
        <v>Annual</v>
      </c>
      <c r="L285" s="38" t="str">
        <f>IF(ISBLANK('Model Performance Data'!$K$19),"-",'Model Performance Data'!$K$19)</f>
        <v>Metric steward: http://www.qualityforum.org/QPS/0059</v>
      </c>
      <c r="M285" s="43">
        <f>IF(ISNA(SUMIFS(INDEX('Model Performance Data'!$O$8:$DY$56,0,MATCH(CONCATENATE($J285,M$6),'Model Performance Data'!$O$6:$DY$6,0)),'Model Performance Data'!$B$8:$B$56,$C285,'Model Performance Data'!$C$8:$C$56,$D285)),"-",SUMIFS(INDEX('Model Performance Data'!$O$8:$DY$56,0,MATCH(CONCATENATE($J285,M$6),'Model Performance Data'!$O$6:$DY$6,0)),'Model Performance Data'!$B$8:$B$56,$C285,'Model Performance Data'!$C$8:$C$56,$D285))</f>
        <v>0</v>
      </c>
      <c r="N285" s="43">
        <f>IF(ISNA(SUMIFS(INDEX('Model Performance Data'!$O$8:$DY$56,0,MATCH(CONCATENATE($J285,N$6),'Model Performance Data'!$O$6:$DY$6,0)),'Model Performance Data'!$B$8:$B$56,$C285,'Model Performance Data'!$C$8:$C$56,$D285)),"-",SUMIFS(INDEX('Model Performance Data'!$O$8:$DY$56,0,MATCH(CONCATENATE($J285,N$6),'Model Performance Data'!$O$6:$DY$6,0)),'Model Performance Data'!$B$8:$B$56,$C285,'Model Performance Data'!$C$8:$C$56,$D285))</f>
        <v>0</v>
      </c>
      <c r="O285" s="154">
        <f>IF(ISNA(SUMIFS(INDEX('Model Performance Data'!$O$8:$DY$56,0,MATCH(CONCATENATE($J285,O$6),'Model Performance Data'!$O$6:$DY$6,0)),'Model Performance Data'!$B$8:$B$56,$C285,'Model Performance Data'!$C$8:$C$56,$D285)),"-",SUMIFS(INDEX('Model Performance Data'!$O$8:$DY$56,0,MATCH(CONCATENATE($J285,O$6),'Model Performance Data'!$O$6:$DY$6,0)),'Model Performance Data'!$B$8:$B$56,$C285,'Model Performance Data'!$C$8:$C$56,$D285))</f>
        <v>0</v>
      </c>
    </row>
    <row r="286" spans="2:15" outlineLevel="1" x14ac:dyDescent="0.35">
      <c r="B286" s="37" t="s">
        <v>80</v>
      </c>
      <c r="C286" s="38" t="str">
        <f>IF(ISBLANK('Model Performance Data'!$B$19),"-",'Model Performance Data'!$B$19)</f>
        <v>Population Health</v>
      </c>
      <c r="D286" s="38" t="str">
        <f>IF(ISBLANK('Model Performance Data'!$C$19),"-",'Model Performance Data'!$C$19)</f>
        <v>Diabetes Care: Hemoglobin A1c (HbA1c) Poor Control (&gt;9.0%)</v>
      </c>
      <c r="E286" s="38" t="str">
        <f>IF(ISBLANK('Model Performance Data'!$D$19),"-",'Model Performance Data'!$D$19)</f>
        <v>Percentage</v>
      </c>
      <c r="F286" s="38" t="str">
        <f>IF(ISBLANK('Model Performance Data'!$E$19),"-",'Model Performance Data'!$E$19)</f>
        <v>Active</v>
      </c>
      <c r="G286" s="38" t="str">
        <f>IF(ISBLANK('Model Performance Data'!$F$19),"-",'Model Performance Data'!$F$19)</f>
        <v>-</v>
      </c>
      <c r="H286" s="38">
        <v>1</v>
      </c>
      <c r="I286" s="38">
        <v>4</v>
      </c>
      <c r="J286" s="37" t="str">
        <f>CONCATENATE(H286,I286)</f>
        <v>14</v>
      </c>
      <c r="K286" s="38" t="str">
        <f>IF(ISBLANK('Model Performance Data'!$L$19),"-",'Model Performance Data'!$L$19)</f>
        <v>Annual</v>
      </c>
      <c r="L286" s="38" t="str">
        <f>IF(ISBLANK('Model Performance Data'!$K$19),"-",'Model Performance Data'!$K$19)</f>
        <v>Metric steward: http://www.qualityforum.org/QPS/0059</v>
      </c>
      <c r="M286" s="43">
        <f>IF(ISNA(SUMIFS(INDEX('Model Performance Data'!$O$8:$DY$56,0,MATCH(CONCATENATE($J286,M$6),'Model Performance Data'!$O$6:$DY$6,0)),'Model Performance Data'!$B$8:$B$56,$C286,'Model Performance Data'!$C$8:$C$56,$D286)),"-",SUMIFS(INDEX('Model Performance Data'!$O$8:$DY$56,0,MATCH(CONCATENATE($J286,M$6),'Model Performance Data'!$O$6:$DY$6,0)),'Model Performance Data'!$B$8:$B$56,$C286,'Model Performance Data'!$C$8:$C$56,$D286))</f>
        <v>0</v>
      </c>
      <c r="N286" s="43">
        <f>IF(ISNA(SUMIFS(INDEX('Model Performance Data'!$O$8:$DY$56,0,MATCH(CONCATENATE($J286,N$6),'Model Performance Data'!$O$6:$DY$6,0)),'Model Performance Data'!$B$8:$B$56,$C286,'Model Performance Data'!$C$8:$C$56,$D286)),"-",SUMIFS(INDEX('Model Performance Data'!$O$8:$DY$56,0,MATCH(CONCATENATE($J286,N$6),'Model Performance Data'!$O$6:$DY$6,0)),'Model Performance Data'!$B$8:$B$56,$C286,'Model Performance Data'!$C$8:$C$56,$D286))</f>
        <v>0</v>
      </c>
      <c r="O286" s="154">
        <f>IF(ISNA(SUMIFS(INDEX('Model Performance Data'!$O$8:$DY$56,0,MATCH(CONCATENATE($J286,O$6),'Model Performance Data'!$O$6:$DY$6,0)),'Model Performance Data'!$B$8:$B$56,$C286,'Model Performance Data'!$C$8:$C$56,$D286)),"-",SUMIFS(INDEX('Model Performance Data'!$O$8:$DY$56,0,MATCH(CONCATENATE($J286,O$6),'Model Performance Data'!$O$6:$DY$6,0)),'Model Performance Data'!$B$8:$B$56,$C286,'Model Performance Data'!$C$8:$C$56,$D286))</f>
        <v>0</v>
      </c>
    </row>
    <row r="287" spans="2:15" outlineLevel="1" x14ac:dyDescent="0.35">
      <c r="B287" s="37" t="s">
        <v>80</v>
      </c>
      <c r="C287" s="38" t="str">
        <f>IF(ISBLANK('Model Performance Data'!$B$19),"-",'Model Performance Data'!$B$19)</f>
        <v>Population Health</v>
      </c>
      <c r="D287" s="38" t="str">
        <f>IF(ISBLANK('Model Performance Data'!$C$19),"-",'Model Performance Data'!$C$19)</f>
        <v>Diabetes Care: Hemoglobin A1c (HbA1c) Poor Control (&gt;9.0%)</v>
      </c>
      <c r="E287" s="38" t="str">
        <f>IF(ISBLANK('Model Performance Data'!$D$19),"-",'Model Performance Data'!$D$19)</f>
        <v>Percentage</v>
      </c>
      <c r="F287" s="38" t="str">
        <f>IF(ISBLANK('Model Performance Data'!$E$19),"-",'Model Performance Data'!$E$19)</f>
        <v>Active</v>
      </c>
      <c r="G287" s="38" t="str">
        <f>IF(ISBLANK('Model Performance Data'!$F$19),"-",'Model Performance Data'!$F$19)</f>
        <v>-</v>
      </c>
      <c r="H287" s="38">
        <v>1</v>
      </c>
      <c r="I287" s="38">
        <v>5</v>
      </c>
      <c r="J287" s="37" t="str">
        <f t="shared" si="16"/>
        <v>15</v>
      </c>
      <c r="K287" s="38" t="str">
        <f>IF(ISBLANK('Model Performance Data'!$L$19),"-",'Model Performance Data'!$L$19)</f>
        <v>Annual</v>
      </c>
      <c r="L287" s="38" t="str">
        <f>IF(ISBLANK('Model Performance Data'!$K$19),"-",'Model Performance Data'!$K$19)</f>
        <v>Metric steward: http://www.qualityforum.org/QPS/0059</v>
      </c>
      <c r="M287" s="43">
        <f>IF(ISNA(SUMIFS(INDEX('Model Performance Data'!$O$8:$DY$56,0,MATCH(CONCATENATE($J287,M$6),'Model Performance Data'!$O$6:$DY$6,0)),'Model Performance Data'!$B$8:$B$56,$C287,'Model Performance Data'!$C$8:$C$56,$D287)),"-",SUMIFS(INDEX('Model Performance Data'!$O$8:$DY$56,0,MATCH(CONCATENATE($J287,M$6),'Model Performance Data'!$O$6:$DY$6,0)),'Model Performance Data'!$B$8:$B$56,$C287,'Model Performance Data'!$C$8:$C$56,$D287))</f>
        <v>104</v>
      </c>
      <c r="N287" s="43">
        <f>IF(ISNA(SUMIFS(INDEX('Model Performance Data'!$O$8:$DY$56,0,MATCH(CONCATENATE($J287,N$6),'Model Performance Data'!$O$6:$DY$6,0)),'Model Performance Data'!$B$8:$B$56,$C287,'Model Performance Data'!$C$8:$C$56,$D287)),"-",SUMIFS(INDEX('Model Performance Data'!$O$8:$DY$56,0,MATCH(CONCATENATE($J287,N$6),'Model Performance Data'!$O$6:$DY$6,0)),'Model Performance Data'!$B$8:$B$56,$C287,'Model Performance Data'!$C$8:$C$56,$D287))</f>
        <v>200</v>
      </c>
      <c r="O287" s="154">
        <f>IF(ISNA(SUMIFS(INDEX('Model Performance Data'!$O$8:$DY$56,0,MATCH(CONCATENATE($J287,O$6),'Model Performance Data'!$O$6:$DY$6,0)),'Model Performance Data'!$B$8:$B$56,$C287,'Model Performance Data'!$C$8:$C$56,$D287)),"-",SUMIFS(INDEX('Model Performance Data'!$O$8:$DY$56,0,MATCH(CONCATENATE($J287,O$6),'Model Performance Data'!$O$6:$DY$6,0)),'Model Performance Data'!$B$8:$B$56,$C287,'Model Performance Data'!$C$8:$C$56,$D287))</f>
        <v>1.04</v>
      </c>
    </row>
    <row r="288" spans="2:15" outlineLevel="1" x14ac:dyDescent="0.35">
      <c r="B288" s="37" t="s">
        <v>80</v>
      </c>
      <c r="C288" s="38" t="str">
        <f>IF(ISBLANK('Model Performance Data'!$B$19),"-",'Model Performance Data'!$B$19)</f>
        <v>Population Health</v>
      </c>
      <c r="D288" s="38" t="str">
        <f>IF(ISBLANK('Model Performance Data'!$C$19),"-",'Model Performance Data'!$C$19)</f>
        <v>Diabetes Care: Hemoglobin A1c (HbA1c) Poor Control (&gt;9.0%)</v>
      </c>
      <c r="E288" s="38" t="str">
        <f>IF(ISBLANK('Model Performance Data'!$D$19),"-",'Model Performance Data'!$D$19)</f>
        <v>Percentage</v>
      </c>
      <c r="F288" s="38" t="str">
        <f>IF(ISBLANK('Model Performance Data'!$E$19),"-",'Model Performance Data'!$E$19)</f>
        <v>Active</v>
      </c>
      <c r="G288" s="38" t="str">
        <f>IF(ISBLANK('Model Performance Data'!$F$19),"-",'Model Performance Data'!$F$19)</f>
        <v>-</v>
      </c>
      <c r="H288" s="38">
        <v>1</v>
      </c>
      <c r="I288" s="38" t="s">
        <v>65</v>
      </c>
      <c r="J288" s="37" t="str">
        <f t="shared" si="16"/>
        <v>1Goal</v>
      </c>
      <c r="K288" s="38" t="str">
        <f>IF(ISBLANK('Model Performance Data'!$L$19),"-",'Model Performance Data'!$L$19)</f>
        <v>Annual</v>
      </c>
      <c r="L288" s="38" t="str">
        <f>IF(ISBLANK('Model Performance Data'!$K$19),"-",'Model Performance Data'!$K$19)</f>
        <v>Metric steward: http://www.qualityforum.org/QPS/0059</v>
      </c>
      <c r="M288" s="43" t="str">
        <f>IF(ISNA(SUMIFS(INDEX('Model Performance Data'!$O$8:$DY$56,0,MATCH(CONCATENATE($J288,M$6),'Model Performance Data'!$O$6:$DY$6,0)),'Model Performance Data'!$B$8:$B$56,$C288,'Model Performance Data'!$C$8:$C$56,$D288)),"-",SUMIFS(INDEX('Model Performance Data'!$O$8:$DY$56,0,MATCH(CONCATENATE($J288,M$6),'Model Performance Data'!$O$6:$DY$6,0)),'Model Performance Data'!$B$8:$B$56,$C288,'Model Performance Data'!$C$8:$C$56,$D288))</f>
        <v>-</v>
      </c>
      <c r="N288" s="43" t="str">
        <f>IF(ISNA(SUMIFS(INDEX('Model Performance Data'!$O$8:$DY$56,0,MATCH(CONCATENATE($J288,N$6),'Model Performance Data'!$O$6:$DY$6,0)),'Model Performance Data'!$B$8:$B$56,$C288,'Model Performance Data'!$C$8:$C$56,$D288)),"-",SUMIFS(INDEX('Model Performance Data'!$O$8:$DY$56,0,MATCH(CONCATENATE($J288,N$6),'Model Performance Data'!$O$6:$DY$6,0)),'Model Performance Data'!$B$8:$B$56,$C288,'Model Performance Data'!$C$8:$C$56,$D288))</f>
        <v>-</v>
      </c>
      <c r="O288" s="154">
        <f>IF(ISNA(SUMIFS(INDEX('Model Performance Data'!$O$8:$DY$56,0,MATCH(CONCATENATE($J288,O$6),'Model Performance Data'!$O$6:$DY$6,0)),'Model Performance Data'!$B$8:$B$56,$C288,'Model Performance Data'!$C$8:$C$56,$D288)),"-",SUMIFS(INDEX('Model Performance Data'!$O$8:$DY$56,0,MATCH(CONCATENATE($J288,O$6),'Model Performance Data'!$O$6:$DY$6,0)),'Model Performance Data'!$B$8:$B$56,$C288,'Model Performance Data'!$C$8:$C$56,$D288))</f>
        <v>0.2923</v>
      </c>
    </row>
    <row r="289" spans="2:15" outlineLevel="1" x14ac:dyDescent="0.35">
      <c r="B289" s="37" t="s">
        <v>80</v>
      </c>
      <c r="C289" s="38" t="str">
        <f>IF(ISBLANK('Model Performance Data'!$B$19),"-",'Model Performance Data'!$B$19)</f>
        <v>Population Health</v>
      </c>
      <c r="D289" s="38" t="str">
        <f>IF(ISBLANK('Model Performance Data'!$C$19),"-",'Model Performance Data'!$C$19)</f>
        <v>Diabetes Care: Hemoglobin A1c (HbA1c) Poor Control (&gt;9.0%)</v>
      </c>
      <c r="E289" s="38" t="str">
        <f>IF(ISBLANK('Model Performance Data'!$D$19),"-",'Model Performance Data'!$D$19)</f>
        <v>Percentage</v>
      </c>
      <c r="F289" s="38" t="str">
        <f>IF(ISBLANK('Model Performance Data'!$E$19),"-",'Model Performance Data'!$E$19)</f>
        <v>Active</v>
      </c>
      <c r="G289" s="38" t="str">
        <f>IF(ISBLANK('Model Performance Data'!$F$19),"-",'Model Performance Data'!$F$19)</f>
        <v>-</v>
      </c>
      <c r="H289" s="38">
        <v>2</v>
      </c>
      <c r="I289" s="38">
        <v>1</v>
      </c>
      <c r="J289" s="37" t="str">
        <f t="shared" si="16"/>
        <v>21</v>
      </c>
      <c r="K289" s="38" t="str">
        <f>IF(ISBLANK('Model Performance Data'!$L$19),"-",'Model Performance Data'!$L$19)</f>
        <v>Annual</v>
      </c>
      <c r="L289" s="38" t="str">
        <f>IF(ISBLANK('Model Performance Data'!$K$19),"-",'Model Performance Data'!$K$19)</f>
        <v>Metric steward: http://www.qualityforum.org/QPS/0059</v>
      </c>
      <c r="M289" s="43">
        <f>IF(ISNA(SUMIFS(INDEX('Model Performance Data'!$O$8:$DY$56,0,MATCH(CONCATENATE($J289,M$6),'Model Performance Data'!$O$6:$DY$6,0)),'Model Performance Data'!$B$8:$B$56,$C289,'Model Performance Data'!$C$8:$C$56,$D289)),"-",SUMIFS(INDEX('Model Performance Data'!$O$8:$DY$56,0,MATCH(CONCATENATE($J289,M$6),'Model Performance Data'!$O$6:$DY$6,0)),'Model Performance Data'!$B$8:$B$56,$C289,'Model Performance Data'!$C$8:$C$56,$D289))</f>
        <v>0</v>
      </c>
      <c r="N289" s="43">
        <f>IF(ISNA(SUMIFS(INDEX('Model Performance Data'!$O$8:$DY$56,0,MATCH(CONCATENATE($J289,N$6),'Model Performance Data'!$O$6:$DY$6,0)),'Model Performance Data'!$B$8:$B$56,$C289,'Model Performance Data'!$C$8:$C$56,$D289)),"-",SUMIFS(INDEX('Model Performance Data'!$O$8:$DY$56,0,MATCH(CONCATENATE($J289,N$6),'Model Performance Data'!$O$6:$DY$6,0)),'Model Performance Data'!$B$8:$B$56,$C289,'Model Performance Data'!$C$8:$C$56,$D289))</f>
        <v>0</v>
      </c>
      <c r="O289" s="154">
        <f>IF(ISNA(SUMIFS(INDEX('Model Performance Data'!$O$8:$DY$56,0,MATCH(CONCATENATE($J289,O$6),'Model Performance Data'!$O$6:$DY$6,0)),'Model Performance Data'!$B$8:$B$56,$C289,'Model Performance Data'!$C$8:$C$56,$D289)),"-",SUMIFS(INDEX('Model Performance Data'!$O$8:$DY$56,0,MATCH(CONCATENATE($J289,O$6),'Model Performance Data'!$O$6:$DY$6,0)),'Model Performance Data'!$B$8:$B$56,$C289,'Model Performance Data'!$C$8:$C$56,$D289))</f>
        <v>0</v>
      </c>
    </row>
    <row r="290" spans="2:15" outlineLevel="1" x14ac:dyDescent="0.35">
      <c r="B290" s="37" t="s">
        <v>80</v>
      </c>
      <c r="C290" s="38" t="str">
        <f>IF(ISBLANK('Model Performance Data'!$B$19),"-",'Model Performance Data'!$B$19)</f>
        <v>Population Health</v>
      </c>
      <c r="D290" s="38" t="str">
        <f>IF(ISBLANK('Model Performance Data'!$C$19),"-",'Model Performance Data'!$C$19)</f>
        <v>Diabetes Care: Hemoglobin A1c (HbA1c) Poor Control (&gt;9.0%)</v>
      </c>
      <c r="E290" s="38" t="str">
        <f>IF(ISBLANK('Model Performance Data'!$D$19),"-",'Model Performance Data'!$D$19)</f>
        <v>Percentage</v>
      </c>
      <c r="F290" s="38" t="str">
        <f>IF(ISBLANK('Model Performance Data'!$E$19),"-",'Model Performance Data'!$E$19)</f>
        <v>Active</v>
      </c>
      <c r="G290" s="38" t="str">
        <f>IF(ISBLANK('Model Performance Data'!$F$19),"-",'Model Performance Data'!$F$19)</f>
        <v>-</v>
      </c>
      <c r="H290" s="38">
        <v>2</v>
      </c>
      <c r="I290" s="38">
        <v>2</v>
      </c>
      <c r="J290" s="37" t="str">
        <f t="shared" si="16"/>
        <v>22</v>
      </c>
      <c r="K290" s="38" t="str">
        <f>IF(ISBLANK('Model Performance Data'!$L$19),"-",'Model Performance Data'!$L$19)</f>
        <v>Annual</v>
      </c>
      <c r="L290" s="38" t="str">
        <f>IF(ISBLANK('Model Performance Data'!$K$19),"-",'Model Performance Data'!$K$19)</f>
        <v>Metric steward: http://www.qualityforum.org/QPS/0059</v>
      </c>
      <c r="M290" s="43">
        <f>IF(ISNA(SUMIFS(INDEX('Model Performance Data'!$O$8:$DY$56,0,MATCH(CONCATENATE($J290,M$6),'Model Performance Data'!$O$6:$DY$6,0)),'Model Performance Data'!$B$8:$B$56,$C290,'Model Performance Data'!$C$8:$C$56,$D290)),"-",SUMIFS(INDEX('Model Performance Data'!$O$8:$DY$56,0,MATCH(CONCATENATE($J290,M$6),'Model Performance Data'!$O$6:$DY$6,0)),'Model Performance Data'!$B$8:$B$56,$C290,'Model Performance Data'!$C$8:$C$56,$D290))</f>
        <v>0</v>
      </c>
      <c r="N290" s="43">
        <f>IF(ISNA(SUMIFS(INDEX('Model Performance Data'!$O$8:$DY$56,0,MATCH(CONCATENATE($J290,N$6),'Model Performance Data'!$O$6:$DY$6,0)),'Model Performance Data'!$B$8:$B$56,$C290,'Model Performance Data'!$C$8:$C$56,$D290)),"-",SUMIFS(INDEX('Model Performance Data'!$O$8:$DY$56,0,MATCH(CONCATENATE($J290,N$6),'Model Performance Data'!$O$6:$DY$6,0)),'Model Performance Data'!$B$8:$B$56,$C290,'Model Performance Data'!$C$8:$C$56,$D290))</f>
        <v>0</v>
      </c>
      <c r="O290" s="154">
        <f>IF(ISNA(SUMIFS(INDEX('Model Performance Data'!$O$8:$DY$56,0,MATCH(CONCATENATE($J290,O$6),'Model Performance Data'!$O$6:$DY$6,0)),'Model Performance Data'!$B$8:$B$56,$C290,'Model Performance Data'!$C$8:$C$56,$D290)),"-",SUMIFS(INDEX('Model Performance Data'!$O$8:$DY$56,0,MATCH(CONCATENATE($J290,O$6),'Model Performance Data'!$O$6:$DY$6,0)),'Model Performance Data'!$B$8:$B$56,$C290,'Model Performance Data'!$C$8:$C$56,$D290))</f>
        <v>0</v>
      </c>
    </row>
    <row r="291" spans="2:15" outlineLevel="1" x14ac:dyDescent="0.35">
      <c r="B291" s="37" t="s">
        <v>80</v>
      </c>
      <c r="C291" s="38" t="str">
        <f>IF(ISBLANK('Model Performance Data'!$B$19),"-",'Model Performance Data'!$B$19)</f>
        <v>Population Health</v>
      </c>
      <c r="D291" s="38" t="str">
        <f>IF(ISBLANK('Model Performance Data'!$C$19),"-",'Model Performance Data'!$C$19)</f>
        <v>Diabetes Care: Hemoglobin A1c (HbA1c) Poor Control (&gt;9.0%)</v>
      </c>
      <c r="E291" s="38" t="str">
        <f>IF(ISBLANK('Model Performance Data'!$D$19),"-",'Model Performance Data'!$D$19)</f>
        <v>Percentage</v>
      </c>
      <c r="F291" s="38" t="str">
        <f>IF(ISBLANK('Model Performance Data'!$E$19),"-",'Model Performance Data'!$E$19)</f>
        <v>Active</v>
      </c>
      <c r="G291" s="38" t="str">
        <f>IF(ISBLANK('Model Performance Data'!$F$19),"-",'Model Performance Data'!$F$19)</f>
        <v>-</v>
      </c>
      <c r="H291" s="38">
        <v>2</v>
      </c>
      <c r="I291" s="38">
        <v>3</v>
      </c>
      <c r="J291" s="37" t="str">
        <f t="shared" si="16"/>
        <v>23</v>
      </c>
      <c r="K291" s="38" t="str">
        <f>IF(ISBLANK('Model Performance Data'!$L$19),"-",'Model Performance Data'!$L$19)</f>
        <v>Annual</v>
      </c>
      <c r="L291" s="38" t="str">
        <f>IF(ISBLANK('Model Performance Data'!$K$19),"-",'Model Performance Data'!$K$19)</f>
        <v>Metric steward: http://www.qualityforum.org/QPS/0059</v>
      </c>
      <c r="M291" s="43">
        <f>IF(ISNA(SUMIFS(INDEX('Model Performance Data'!$O$8:$DY$56,0,MATCH(CONCATENATE($J291,M$6),'Model Performance Data'!$O$6:$DY$6,0)),'Model Performance Data'!$B$8:$B$56,$C291,'Model Performance Data'!$C$8:$C$56,$D291)),"-",SUMIFS(INDEX('Model Performance Data'!$O$8:$DY$56,0,MATCH(CONCATENATE($J291,M$6),'Model Performance Data'!$O$6:$DY$6,0)),'Model Performance Data'!$B$8:$B$56,$C291,'Model Performance Data'!$C$8:$C$56,$D291))</f>
        <v>0</v>
      </c>
      <c r="N291" s="43">
        <f>IF(ISNA(SUMIFS(INDEX('Model Performance Data'!$O$8:$DY$56,0,MATCH(CONCATENATE($J291,N$6),'Model Performance Data'!$O$6:$DY$6,0)),'Model Performance Data'!$B$8:$B$56,$C291,'Model Performance Data'!$C$8:$C$56,$D291)),"-",SUMIFS(INDEX('Model Performance Data'!$O$8:$DY$56,0,MATCH(CONCATENATE($J291,N$6),'Model Performance Data'!$O$6:$DY$6,0)),'Model Performance Data'!$B$8:$B$56,$C291,'Model Performance Data'!$C$8:$C$56,$D291))</f>
        <v>0</v>
      </c>
      <c r="O291" s="154">
        <f>IF(ISNA(SUMIFS(INDEX('Model Performance Data'!$O$8:$DY$56,0,MATCH(CONCATENATE($J291,O$6),'Model Performance Data'!$O$6:$DY$6,0)),'Model Performance Data'!$B$8:$B$56,$C291,'Model Performance Data'!$C$8:$C$56,$D291)),"-",SUMIFS(INDEX('Model Performance Data'!$O$8:$DY$56,0,MATCH(CONCATENATE($J291,O$6),'Model Performance Data'!$O$6:$DY$6,0)),'Model Performance Data'!$B$8:$B$56,$C291,'Model Performance Data'!$C$8:$C$56,$D291))</f>
        <v>0</v>
      </c>
    </row>
    <row r="292" spans="2:15" outlineLevel="1" x14ac:dyDescent="0.35">
      <c r="B292" s="37" t="s">
        <v>80</v>
      </c>
      <c r="C292" s="38" t="str">
        <f>IF(ISBLANK('Model Performance Data'!$B$19),"-",'Model Performance Data'!$B$19)</f>
        <v>Population Health</v>
      </c>
      <c r="D292" s="38" t="str">
        <f>IF(ISBLANK('Model Performance Data'!$C$19),"-",'Model Performance Data'!$C$19)</f>
        <v>Diabetes Care: Hemoglobin A1c (HbA1c) Poor Control (&gt;9.0%)</v>
      </c>
      <c r="E292" s="38" t="str">
        <f>IF(ISBLANK('Model Performance Data'!$D$19),"-",'Model Performance Data'!$D$19)</f>
        <v>Percentage</v>
      </c>
      <c r="F292" s="38" t="str">
        <f>IF(ISBLANK('Model Performance Data'!$E$19),"-",'Model Performance Data'!$E$19)</f>
        <v>Active</v>
      </c>
      <c r="G292" s="38" t="str">
        <f>IF(ISBLANK('Model Performance Data'!$F$19),"-",'Model Performance Data'!$F$19)</f>
        <v>-</v>
      </c>
      <c r="H292" s="38">
        <v>2</v>
      </c>
      <c r="I292" s="38">
        <v>4</v>
      </c>
      <c r="J292" s="37" t="str">
        <f t="shared" si="16"/>
        <v>24</v>
      </c>
      <c r="K292" s="38" t="str">
        <f>IF(ISBLANK('Model Performance Data'!$L$19),"-",'Model Performance Data'!$L$19)</f>
        <v>Annual</v>
      </c>
      <c r="L292" s="38" t="str">
        <f>IF(ISBLANK('Model Performance Data'!$K$19),"-",'Model Performance Data'!$K$19)</f>
        <v>Metric steward: http://www.qualityforum.org/QPS/0059</v>
      </c>
      <c r="M292" s="43">
        <f>IF(ISNA(SUMIFS(INDEX('Model Performance Data'!$O$8:$DY$56,0,MATCH(CONCATENATE($J292,M$6),'Model Performance Data'!$O$6:$DY$6,0)),'Model Performance Data'!$B$8:$B$56,$C292,'Model Performance Data'!$C$8:$C$56,$D292)),"-",SUMIFS(INDEX('Model Performance Data'!$O$8:$DY$56,0,MATCH(CONCATENATE($J292,M$6),'Model Performance Data'!$O$6:$DY$6,0)),'Model Performance Data'!$B$8:$B$56,$C292,'Model Performance Data'!$C$8:$C$56,$D292))</f>
        <v>0</v>
      </c>
      <c r="N292" s="43">
        <f>IF(ISNA(SUMIFS(INDEX('Model Performance Data'!$O$8:$DY$56,0,MATCH(CONCATENATE($J292,N$6),'Model Performance Data'!$O$6:$DY$6,0)),'Model Performance Data'!$B$8:$B$56,$C292,'Model Performance Data'!$C$8:$C$56,$D292)),"-",SUMIFS(INDEX('Model Performance Data'!$O$8:$DY$56,0,MATCH(CONCATENATE($J292,N$6),'Model Performance Data'!$O$6:$DY$6,0)),'Model Performance Data'!$B$8:$B$56,$C292,'Model Performance Data'!$C$8:$C$56,$D292))</f>
        <v>0</v>
      </c>
      <c r="O292" s="154">
        <f>IF(ISNA(SUMIFS(INDEX('Model Performance Data'!$O$8:$DY$56,0,MATCH(CONCATENATE($J292,O$6),'Model Performance Data'!$O$6:$DY$6,0)),'Model Performance Data'!$B$8:$B$56,$C292,'Model Performance Data'!$C$8:$C$56,$D292)),"-",SUMIFS(INDEX('Model Performance Data'!$O$8:$DY$56,0,MATCH(CONCATENATE($J292,O$6),'Model Performance Data'!$O$6:$DY$6,0)),'Model Performance Data'!$B$8:$B$56,$C292,'Model Performance Data'!$C$8:$C$56,$D292))</f>
        <v>0</v>
      </c>
    </row>
    <row r="293" spans="2:15" outlineLevel="1" x14ac:dyDescent="0.35">
      <c r="B293" s="37" t="s">
        <v>80</v>
      </c>
      <c r="C293" s="38" t="str">
        <f>IF(ISBLANK('Model Performance Data'!$B$19),"-",'Model Performance Data'!$B$19)</f>
        <v>Population Health</v>
      </c>
      <c r="D293" s="38" t="str">
        <f>IF(ISBLANK('Model Performance Data'!$C$19),"-",'Model Performance Data'!$C$19)</f>
        <v>Diabetes Care: Hemoglobin A1c (HbA1c) Poor Control (&gt;9.0%)</v>
      </c>
      <c r="E293" s="38" t="str">
        <f>IF(ISBLANK('Model Performance Data'!$D$19),"-",'Model Performance Data'!$D$19)</f>
        <v>Percentage</v>
      </c>
      <c r="F293" s="38" t="str">
        <f>IF(ISBLANK('Model Performance Data'!$E$19),"-",'Model Performance Data'!$E$19)</f>
        <v>Active</v>
      </c>
      <c r="G293" s="38" t="str">
        <f>IF(ISBLANK('Model Performance Data'!$F$19),"-",'Model Performance Data'!$F$19)</f>
        <v>-</v>
      </c>
      <c r="H293" s="38">
        <v>2</v>
      </c>
      <c r="I293" s="38">
        <v>5</v>
      </c>
      <c r="J293" s="37" t="str">
        <f t="shared" si="16"/>
        <v>25</v>
      </c>
      <c r="K293" s="38" t="str">
        <f>IF(ISBLANK('Model Performance Data'!$L$19),"-",'Model Performance Data'!$L$19)</f>
        <v>Annual</v>
      </c>
      <c r="L293" s="38" t="str">
        <f>IF(ISBLANK('Model Performance Data'!$K$19),"-",'Model Performance Data'!$K$19)</f>
        <v>Metric steward: http://www.qualityforum.org/QPS/0059</v>
      </c>
      <c r="M293" s="43">
        <f>IF(ISNA(SUMIFS(INDEX('Model Performance Data'!$O$8:$DY$56,0,MATCH(CONCATENATE($J293,M$6),'Model Performance Data'!$O$6:$DY$6,0)),'Model Performance Data'!$B$8:$B$56,$C293,'Model Performance Data'!$C$8:$C$56,$D293)),"-",SUMIFS(INDEX('Model Performance Data'!$O$8:$DY$56,0,MATCH(CONCATENATE($J293,M$6),'Model Performance Data'!$O$6:$DY$6,0)),'Model Performance Data'!$B$8:$B$56,$C293,'Model Performance Data'!$C$8:$C$56,$D293))</f>
        <v>0</v>
      </c>
      <c r="N293" s="43">
        <f>IF(ISNA(SUMIFS(INDEX('Model Performance Data'!$O$8:$DY$56,0,MATCH(CONCATENATE($J293,N$6),'Model Performance Data'!$O$6:$DY$6,0)),'Model Performance Data'!$B$8:$B$56,$C293,'Model Performance Data'!$C$8:$C$56,$D293)),"-",SUMIFS(INDEX('Model Performance Data'!$O$8:$DY$56,0,MATCH(CONCATENATE($J293,N$6),'Model Performance Data'!$O$6:$DY$6,0)),'Model Performance Data'!$B$8:$B$56,$C293,'Model Performance Data'!$C$8:$C$56,$D293))</f>
        <v>0</v>
      </c>
      <c r="O293" s="154">
        <f>IF(ISNA(SUMIFS(INDEX('Model Performance Data'!$O$8:$DY$56,0,MATCH(CONCATENATE($J293,O$6),'Model Performance Data'!$O$6:$DY$6,0)),'Model Performance Data'!$B$8:$B$56,$C293,'Model Performance Data'!$C$8:$C$56,$D293)),"-",SUMIFS(INDEX('Model Performance Data'!$O$8:$DY$56,0,MATCH(CONCATENATE($J293,O$6),'Model Performance Data'!$O$6:$DY$6,0)),'Model Performance Data'!$B$8:$B$56,$C293,'Model Performance Data'!$C$8:$C$56,$D293))</f>
        <v>0</v>
      </c>
    </row>
    <row r="294" spans="2:15" outlineLevel="1" x14ac:dyDescent="0.35">
      <c r="B294" s="37" t="s">
        <v>80</v>
      </c>
      <c r="C294" s="38" t="str">
        <f>IF(ISBLANK('Model Performance Data'!$B$19),"-",'Model Performance Data'!$B$19)</f>
        <v>Population Health</v>
      </c>
      <c r="D294" s="38" t="str">
        <f>IF(ISBLANK('Model Performance Data'!$C$19),"-",'Model Performance Data'!$C$19)</f>
        <v>Diabetes Care: Hemoglobin A1c (HbA1c) Poor Control (&gt;9.0%)</v>
      </c>
      <c r="E294" s="38" t="str">
        <f>IF(ISBLANK('Model Performance Data'!$D$19),"-",'Model Performance Data'!$D$19)</f>
        <v>Percentage</v>
      </c>
      <c r="F294" s="38" t="str">
        <f>IF(ISBLANK('Model Performance Data'!$E$19),"-",'Model Performance Data'!$E$19)</f>
        <v>Active</v>
      </c>
      <c r="G294" s="38" t="str">
        <f>IF(ISBLANK('Model Performance Data'!$F$19),"-",'Model Performance Data'!$F$19)</f>
        <v>-</v>
      </c>
      <c r="H294" s="38">
        <v>2</v>
      </c>
      <c r="I294" s="38" t="s">
        <v>65</v>
      </c>
      <c r="J294" s="37" t="str">
        <f t="shared" si="16"/>
        <v>2Goal</v>
      </c>
      <c r="K294" s="38" t="str">
        <f>IF(ISBLANK('Model Performance Data'!$L$19),"-",'Model Performance Data'!$L$19)</f>
        <v>Annual</v>
      </c>
      <c r="L294" s="38" t="str">
        <f>IF(ISBLANK('Model Performance Data'!$K$19),"-",'Model Performance Data'!$K$19)</f>
        <v>Metric steward: http://www.qualityforum.org/QPS/0059</v>
      </c>
      <c r="M294" s="43" t="str">
        <f>IF(ISNA(SUMIFS(INDEX('Model Performance Data'!$O$8:$DY$56,0,MATCH(CONCATENATE($J294,M$6),'Model Performance Data'!$O$6:$DY$6,0)),'Model Performance Data'!$B$8:$B$56,$C294,'Model Performance Data'!$C$8:$C$56,$D294)),"-",SUMIFS(INDEX('Model Performance Data'!$O$8:$DY$56,0,MATCH(CONCATENATE($J294,M$6),'Model Performance Data'!$O$6:$DY$6,0)),'Model Performance Data'!$B$8:$B$56,$C294,'Model Performance Data'!$C$8:$C$56,$D294))</f>
        <v>-</v>
      </c>
      <c r="N294" s="43" t="str">
        <f>IF(ISNA(SUMIFS(INDEX('Model Performance Data'!$O$8:$DY$56,0,MATCH(CONCATENATE($J294,N$6),'Model Performance Data'!$O$6:$DY$6,0)),'Model Performance Data'!$B$8:$B$56,$C294,'Model Performance Data'!$C$8:$C$56,$D294)),"-",SUMIFS(INDEX('Model Performance Data'!$O$8:$DY$56,0,MATCH(CONCATENATE($J294,N$6),'Model Performance Data'!$O$6:$DY$6,0)),'Model Performance Data'!$B$8:$B$56,$C294,'Model Performance Data'!$C$8:$C$56,$D294))</f>
        <v>-</v>
      </c>
      <c r="O294" s="154">
        <f>IF(ISNA(SUMIFS(INDEX('Model Performance Data'!$O$8:$DY$56,0,MATCH(CONCATENATE($J294,O$6),'Model Performance Data'!$O$6:$DY$6,0)),'Model Performance Data'!$B$8:$B$56,$C294,'Model Performance Data'!$C$8:$C$56,$D294)),"-",SUMIFS(INDEX('Model Performance Data'!$O$8:$DY$56,0,MATCH(CONCATENATE($J294,O$6),'Model Performance Data'!$O$6:$DY$6,0)),'Model Performance Data'!$B$8:$B$56,$C294,'Model Performance Data'!$C$8:$C$56,$D294))</f>
        <v>0</v>
      </c>
    </row>
    <row r="295" spans="2:15" outlineLevel="1" x14ac:dyDescent="0.35">
      <c r="B295" s="37" t="s">
        <v>80</v>
      </c>
      <c r="C295" s="38" t="str">
        <f>IF(ISBLANK('Model Performance Data'!$B$19),"-",'Model Performance Data'!$B$19)</f>
        <v>Population Health</v>
      </c>
      <c r="D295" s="38" t="str">
        <f>IF(ISBLANK('Model Performance Data'!$C$19),"-",'Model Performance Data'!$C$19)</f>
        <v>Diabetes Care: Hemoglobin A1c (HbA1c) Poor Control (&gt;9.0%)</v>
      </c>
      <c r="E295" s="38" t="str">
        <f>IF(ISBLANK('Model Performance Data'!$D$19),"-",'Model Performance Data'!$D$19)</f>
        <v>Percentage</v>
      </c>
      <c r="F295" s="38" t="str">
        <f>IF(ISBLANK('Model Performance Data'!$E$19),"-",'Model Performance Data'!$E$19)</f>
        <v>Active</v>
      </c>
      <c r="G295" s="38" t="str">
        <f>IF(ISBLANK('Model Performance Data'!$F$19),"-",'Model Performance Data'!$F$19)</f>
        <v>-</v>
      </c>
      <c r="H295" s="38">
        <v>3</v>
      </c>
      <c r="I295" s="38">
        <v>1</v>
      </c>
      <c r="J295" s="37" t="str">
        <f t="shared" si="16"/>
        <v>31</v>
      </c>
      <c r="K295" s="38" t="str">
        <f>IF(ISBLANK('Model Performance Data'!$L$19),"-",'Model Performance Data'!$L$19)</f>
        <v>Annual</v>
      </c>
      <c r="L295" s="38" t="str">
        <f>IF(ISBLANK('Model Performance Data'!$K$19),"-",'Model Performance Data'!$K$19)</f>
        <v>Metric steward: http://www.qualityforum.org/QPS/0059</v>
      </c>
      <c r="M295" s="43">
        <f>IF(ISNA(SUMIFS(INDEX('Model Performance Data'!$O$8:$DY$56,0,MATCH(CONCATENATE($J295,M$6),'Model Performance Data'!$O$6:$DY$6,0)),'Model Performance Data'!$B$8:$B$56,$C295,'Model Performance Data'!$C$8:$C$56,$D295)),"-",SUMIFS(INDEX('Model Performance Data'!$O$8:$DY$56,0,MATCH(CONCATENATE($J295,M$6),'Model Performance Data'!$O$6:$DY$6,0)),'Model Performance Data'!$B$8:$B$56,$C295,'Model Performance Data'!$C$8:$C$56,$D295))</f>
        <v>0</v>
      </c>
      <c r="N295" s="43">
        <f>IF(ISNA(SUMIFS(INDEX('Model Performance Data'!$O$8:$DY$56,0,MATCH(CONCATENATE($J295,N$6),'Model Performance Data'!$O$6:$DY$6,0)),'Model Performance Data'!$B$8:$B$56,$C295,'Model Performance Data'!$C$8:$C$56,$D295)),"-",SUMIFS(INDEX('Model Performance Data'!$O$8:$DY$56,0,MATCH(CONCATENATE($J295,N$6),'Model Performance Data'!$O$6:$DY$6,0)),'Model Performance Data'!$B$8:$B$56,$C295,'Model Performance Data'!$C$8:$C$56,$D295))</f>
        <v>0</v>
      </c>
      <c r="O295" s="154">
        <f>IF(ISNA(SUMIFS(INDEX('Model Performance Data'!$O$8:$DY$56,0,MATCH(CONCATENATE($J295,O$6),'Model Performance Data'!$O$6:$DY$6,0)),'Model Performance Data'!$B$8:$B$56,$C295,'Model Performance Data'!$C$8:$C$56,$D295)),"-",SUMIFS(INDEX('Model Performance Data'!$O$8:$DY$56,0,MATCH(CONCATENATE($J295,O$6),'Model Performance Data'!$O$6:$DY$6,0)),'Model Performance Data'!$B$8:$B$56,$C295,'Model Performance Data'!$C$8:$C$56,$D295))</f>
        <v>0</v>
      </c>
    </row>
    <row r="296" spans="2:15" outlineLevel="1" x14ac:dyDescent="0.35">
      <c r="B296" s="37" t="s">
        <v>80</v>
      </c>
      <c r="C296" s="38" t="str">
        <f>IF(ISBLANK('Model Performance Data'!$B$19),"-",'Model Performance Data'!$B$19)</f>
        <v>Population Health</v>
      </c>
      <c r="D296" s="38" t="str">
        <f>IF(ISBLANK('Model Performance Data'!$C$19),"-",'Model Performance Data'!$C$19)</f>
        <v>Diabetes Care: Hemoglobin A1c (HbA1c) Poor Control (&gt;9.0%)</v>
      </c>
      <c r="E296" s="38" t="str">
        <f>IF(ISBLANK('Model Performance Data'!$D$19),"-",'Model Performance Data'!$D$19)</f>
        <v>Percentage</v>
      </c>
      <c r="F296" s="38" t="str">
        <f>IF(ISBLANK('Model Performance Data'!$E$19),"-",'Model Performance Data'!$E$19)</f>
        <v>Active</v>
      </c>
      <c r="G296" s="38" t="str">
        <f>IF(ISBLANK('Model Performance Data'!$F$19),"-",'Model Performance Data'!$F$19)</f>
        <v>-</v>
      </c>
      <c r="H296" s="38">
        <v>3</v>
      </c>
      <c r="I296" s="38">
        <v>2</v>
      </c>
      <c r="J296" s="37" t="str">
        <f t="shared" si="16"/>
        <v>32</v>
      </c>
      <c r="K296" s="38" t="str">
        <f>IF(ISBLANK('Model Performance Data'!$L$19),"-",'Model Performance Data'!$L$19)</f>
        <v>Annual</v>
      </c>
      <c r="L296" s="38" t="str">
        <f>IF(ISBLANK('Model Performance Data'!$K$19),"-",'Model Performance Data'!$K$19)</f>
        <v>Metric steward: http://www.qualityforum.org/QPS/0059</v>
      </c>
      <c r="M296" s="43">
        <f>IF(ISNA(SUMIFS(INDEX('Model Performance Data'!$O$8:$DY$56,0,MATCH(CONCATENATE($J296,M$6),'Model Performance Data'!$O$6:$DY$6,0)),'Model Performance Data'!$B$8:$B$56,$C296,'Model Performance Data'!$C$8:$C$56,$D296)),"-",SUMIFS(INDEX('Model Performance Data'!$O$8:$DY$56,0,MATCH(CONCATENATE($J296,M$6),'Model Performance Data'!$O$6:$DY$6,0)),'Model Performance Data'!$B$8:$B$56,$C296,'Model Performance Data'!$C$8:$C$56,$D296))</f>
        <v>0</v>
      </c>
      <c r="N296" s="43">
        <f>IF(ISNA(SUMIFS(INDEX('Model Performance Data'!$O$8:$DY$56,0,MATCH(CONCATENATE($J296,N$6),'Model Performance Data'!$O$6:$DY$6,0)),'Model Performance Data'!$B$8:$B$56,$C296,'Model Performance Data'!$C$8:$C$56,$D296)),"-",SUMIFS(INDEX('Model Performance Data'!$O$8:$DY$56,0,MATCH(CONCATENATE($J296,N$6),'Model Performance Data'!$O$6:$DY$6,0)),'Model Performance Data'!$B$8:$B$56,$C296,'Model Performance Data'!$C$8:$C$56,$D296))</f>
        <v>0</v>
      </c>
      <c r="O296" s="154">
        <f>IF(ISNA(SUMIFS(INDEX('Model Performance Data'!$O$8:$DY$56,0,MATCH(CONCATENATE($J296,O$6),'Model Performance Data'!$O$6:$DY$6,0)),'Model Performance Data'!$B$8:$B$56,$C296,'Model Performance Data'!$C$8:$C$56,$D296)),"-",SUMIFS(INDEX('Model Performance Data'!$O$8:$DY$56,0,MATCH(CONCATENATE($J296,O$6),'Model Performance Data'!$O$6:$DY$6,0)),'Model Performance Data'!$B$8:$B$56,$C296,'Model Performance Data'!$C$8:$C$56,$D296))</f>
        <v>0</v>
      </c>
    </row>
    <row r="297" spans="2:15" outlineLevel="1" x14ac:dyDescent="0.35">
      <c r="B297" s="37" t="s">
        <v>80</v>
      </c>
      <c r="C297" s="38" t="str">
        <f>IF(ISBLANK('Model Performance Data'!$B$19),"-",'Model Performance Data'!$B$19)</f>
        <v>Population Health</v>
      </c>
      <c r="D297" s="38" t="str">
        <f>IF(ISBLANK('Model Performance Data'!$C$19),"-",'Model Performance Data'!$C$19)</f>
        <v>Diabetes Care: Hemoglobin A1c (HbA1c) Poor Control (&gt;9.0%)</v>
      </c>
      <c r="E297" s="38" t="str">
        <f>IF(ISBLANK('Model Performance Data'!$D$19),"-",'Model Performance Data'!$D$19)</f>
        <v>Percentage</v>
      </c>
      <c r="F297" s="38" t="str">
        <f>IF(ISBLANK('Model Performance Data'!$E$19),"-",'Model Performance Data'!$E$19)</f>
        <v>Active</v>
      </c>
      <c r="G297" s="38" t="str">
        <f>IF(ISBLANK('Model Performance Data'!$F$19),"-",'Model Performance Data'!$F$19)</f>
        <v>-</v>
      </c>
      <c r="H297" s="38">
        <v>3</v>
      </c>
      <c r="I297" s="38">
        <v>3</v>
      </c>
      <c r="J297" s="37" t="str">
        <f t="shared" si="16"/>
        <v>33</v>
      </c>
      <c r="K297" s="38" t="str">
        <f>IF(ISBLANK('Model Performance Data'!$L$19),"-",'Model Performance Data'!$L$19)</f>
        <v>Annual</v>
      </c>
      <c r="L297" s="38" t="str">
        <f>IF(ISBLANK('Model Performance Data'!$K$19),"-",'Model Performance Data'!$K$19)</f>
        <v>Metric steward: http://www.qualityforum.org/QPS/0059</v>
      </c>
      <c r="M297" s="43">
        <f>IF(ISNA(SUMIFS(INDEX('Model Performance Data'!$O$8:$DY$56,0,MATCH(CONCATENATE($J297,M$6),'Model Performance Data'!$O$6:$DY$6,0)),'Model Performance Data'!$B$8:$B$56,$C297,'Model Performance Data'!$C$8:$C$56,$D297)),"-",SUMIFS(INDEX('Model Performance Data'!$O$8:$DY$56,0,MATCH(CONCATENATE($J297,M$6),'Model Performance Data'!$O$6:$DY$6,0)),'Model Performance Data'!$B$8:$B$56,$C297,'Model Performance Data'!$C$8:$C$56,$D297))</f>
        <v>0</v>
      </c>
      <c r="N297" s="43">
        <f>IF(ISNA(SUMIFS(INDEX('Model Performance Data'!$O$8:$DY$56,0,MATCH(CONCATENATE($J297,N$6),'Model Performance Data'!$O$6:$DY$6,0)),'Model Performance Data'!$B$8:$B$56,$C297,'Model Performance Data'!$C$8:$C$56,$D297)),"-",SUMIFS(INDEX('Model Performance Data'!$O$8:$DY$56,0,MATCH(CONCATENATE($J297,N$6),'Model Performance Data'!$O$6:$DY$6,0)),'Model Performance Data'!$B$8:$B$56,$C297,'Model Performance Data'!$C$8:$C$56,$D297))</f>
        <v>0</v>
      </c>
      <c r="O297" s="154">
        <f>IF(ISNA(SUMIFS(INDEX('Model Performance Data'!$O$8:$DY$56,0,MATCH(CONCATENATE($J297,O$6),'Model Performance Data'!$O$6:$DY$6,0)),'Model Performance Data'!$B$8:$B$56,$C297,'Model Performance Data'!$C$8:$C$56,$D297)),"-",SUMIFS(INDEX('Model Performance Data'!$O$8:$DY$56,0,MATCH(CONCATENATE($J297,O$6),'Model Performance Data'!$O$6:$DY$6,0)),'Model Performance Data'!$B$8:$B$56,$C297,'Model Performance Data'!$C$8:$C$56,$D297))</f>
        <v>0</v>
      </c>
    </row>
    <row r="298" spans="2:15" outlineLevel="1" x14ac:dyDescent="0.35">
      <c r="B298" s="37" t="s">
        <v>80</v>
      </c>
      <c r="C298" s="38" t="str">
        <f>IF(ISBLANK('Model Performance Data'!$B$19),"-",'Model Performance Data'!$B$19)</f>
        <v>Population Health</v>
      </c>
      <c r="D298" s="38" t="str">
        <f>IF(ISBLANK('Model Performance Data'!$C$19),"-",'Model Performance Data'!$C$19)</f>
        <v>Diabetes Care: Hemoglobin A1c (HbA1c) Poor Control (&gt;9.0%)</v>
      </c>
      <c r="E298" s="38" t="str">
        <f>IF(ISBLANK('Model Performance Data'!$D$19),"-",'Model Performance Data'!$D$19)</f>
        <v>Percentage</v>
      </c>
      <c r="F298" s="38" t="str">
        <f>IF(ISBLANK('Model Performance Data'!$E$19),"-",'Model Performance Data'!$E$19)</f>
        <v>Active</v>
      </c>
      <c r="G298" s="38" t="str">
        <f>IF(ISBLANK('Model Performance Data'!$F$19),"-",'Model Performance Data'!$F$19)</f>
        <v>-</v>
      </c>
      <c r="H298" s="38">
        <v>3</v>
      </c>
      <c r="I298" s="38">
        <v>4</v>
      </c>
      <c r="J298" s="37" t="str">
        <f t="shared" si="16"/>
        <v>34</v>
      </c>
      <c r="K298" s="38" t="str">
        <f>IF(ISBLANK('Model Performance Data'!$L$19),"-",'Model Performance Data'!$L$19)</f>
        <v>Annual</v>
      </c>
      <c r="L298" s="38" t="str">
        <f>IF(ISBLANK('Model Performance Data'!$K$19),"-",'Model Performance Data'!$K$19)</f>
        <v>Metric steward: http://www.qualityforum.org/QPS/0059</v>
      </c>
      <c r="M298" s="43">
        <f>IF(ISNA(SUMIFS(INDEX('Model Performance Data'!$O$8:$DY$56,0,MATCH(CONCATENATE($J298,M$6),'Model Performance Data'!$O$6:$DY$6,0)),'Model Performance Data'!$B$8:$B$56,$C298,'Model Performance Data'!$C$8:$C$56,$D298)),"-",SUMIFS(INDEX('Model Performance Data'!$O$8:$DY$56,0,MATCH(CONCATENATE($J298,M$6),'Model Performance Data'!$O$6:$DY$6,0)),'Model Performance Data'!$B$8:$B$56,$C298,'Model Performance Data'!$C$8:$C$56,$D298))</f>
        <v>0</v>
      </c>
      <c r="N298" s="43">
        <f>IF(ISNA(SUMIFS(INDEX('Model Performance Data'!$O$8:$DY$56,0,MATCH(CONCATENATE($J298,N$6),'Model Performance Data'!$O$6:$DY$6,0)),'Model Performance Data'!$B$8:$B$56,$C298,'Model Performance Data'!$C$8:$C$56,$D298)),"-",SUMIFS(INDEX('Model Performance Data'!$O$8:$DY$56,0,MATCH(CONCATENATE($J298,N$6),'Model Performance Data'!$O$6:$DY$6,0)),'Model Performance Data'!$B$8:$B$56,$C298,'Model Performance Data'!$C$8:$C$56,$D298))</f>
        <v>0</v>
      </c>
      <c r="O298" s="154">
        <f>IF(ISNA(SUMIFS(INDEX('Model Performance Data'!$O$8:$DY$56,0,MATCH(CONCATENATE($J298,O$6),'Model Performance Data'!$O$6:$DY$6,0)),'Model Performance Data'!$B$8:$B$56,$C298,'Model Performance Data'!$C$8:$C$56,$D298)),"-",SUMIFS(INDEX('Model Performance Data'!$O$8:$DY$56,0,MATCH(CONCATENATE($J298,O$6),'Model Performance Data'!$O$6:$DY$6,0)),'Model Performance Data'!$B$8:$B$56,$C298,'Model Performance Data'!$C$8:$C$56,$D298))</f>
        <v>0</v>
      </c>
    </row>
    <row r="299" spans="2:15" outlineLevel="1" x14ac:dyDescent="0.35">
      <c r="B299" s="37" t="s">
        <v>80</v>
      </c>
      <c r="C299" s="38" t="str">
        <f>IF(ISBLANK('Model Performance Data'!$B$19),"-",'Model Performance Data'!$B$19)</f>
        <v>Population Health</v>
      </c>
      <c r="D299" s="38" t="str">
        <f>IF(ISBLANK('Model Performance Data'!$C$19),"-",'Model Performance Data'!$C$19)</f>
        <v>Diabetes Care: Hemoglobin A1c (HbA1c) Poor Control (&gt;9.0%)</v>
      </c>
      <c r="E299" s="38" t="str">
        <f>IF(ISBLANK('Model Performance Data'!$D$19),"-",'Model Performance Data'!$D$19)</f>
        <v>Percentage</v>
      </c>
      <c r="F299" s="38" t="str">
        <f>IF(ISBLANK('Model Performance Data'!$E$19),"-",'Model Performance Data'!$E$19)</f>
        <v>Active</v>
      </c>
      <c r="G299" s="38" t="str">
        <f>IF(ISBLANK('Model Performance Data'!$F$19),"-",'Model Performance Data'!$F$19)</f>
        <v>-</v>
      </c>
      <c r="H299" s="38">
        <v>3</v>
      </c>
      <c r="I299" s="38">
        <v>5</v>
      </c>
      <c r="J299" s="37" t="str">
        <f t="shared" si="16"/>
        <v>35</v>
      </c>
      <c r="K299" s="38" t="str">
        <f>IF(ISBLANK('Model Performance Data'!$L$19),"-",'Model Performance Data'!$L$19)</f>
        <v>Annual</v>
      </c>
      <c r="L299" s="38" t="str">
        <f>IF(ISBLANK('Model Performance Data'!$K$19),"-",'Model Performance Data'!$K$19)</f>
        <v>Metric steward: http://www.qualityforum.org/QPS/0059</v>
      </c>
      <c r="M299" s="43">
        <f>IF(ISNA(SUMIFS(INDEX('Model Performance Data'!$O$8:$DY$56,0,MATCH(CONCATENATE($J299,M$6),'Model Performance Data'!$O$6:$DY$6,0)),'Model Performance Data'!$B$8:$B$56,$C299,'Model Performance Data'!$C$8:$C$56,$D299)),"-",SUMIFS(INDEX('Model Performance Data'!$O$8:$DY$56,0,MATCH(CONCATENATE($J299,M$6),'Model Performance Data'!$O$6:$DY$6,0)),'Model Performance Data'!$B$8:$B$56,$C299,'Model Performance Data'!$C$8:$C$56,$D299))</f>
        <v>0</v>
      </c>
      <c r="N299" s="43">
        <f>IF(ISNA(SUMIFS(INDEX('Model Performance Data'!$O$8:$DY$56,0,MATCH(CONCATENATE($J299,N$6),'Model Performance Data'!$O$6:$DY$6,0)),'Model Performance Data'!$B$8:$B$56,$C299,'Model Performance Data'!$C$8:$C$56,$D299)),"-",SUMIFS(INDEX('Model Performance Data'!$O$8:$DY$56,0,MATCH(CONCATENATE($J299,N$6),'Model Performance Data'!$O$6:$DY$6,0)),'Model Performance Data'!$B$8:$B$56,$C299,'Model Performance Data'!$C$8:$C$56,$D299))</f>
        <v>0</v>
      </c>
      <c r="O299" s="154">
        <f>IF(ISNA(SUMIFS(INDEX('Model Performance Data'!$O$8:$DY$56,0,MATCH(CONCATENATE($J299,O$6),'Model Performance Data'!$O$6:$DY$6,0)),'Model Performance Data'!$B$8:$B$56,$C299,'Model Performance Data'!$C$8:$C$56,$D299)),"-",SUMIFS(INDEX('Model Performance Data'!$O$8:$DY$56,0,MATCH(CONCATENATE($J299,O$6),'Model Performance Data'!$O$6:$DY$6,0)),'Model Performance Data'!$B$8:$B$56,$C299,'Model Performance Data'!$C$8:$C$56,$D299))</f>
        <v>0</v>
      </c>
    </row>
    <row r="300" spans="2:15" outlineLevel="1" x14ac:dyDescent="0.35">
      <c r="B300" s="37" t="s">
        <v>80</v>
      </c>
      <c r="C300" s="38" t="str">
        <f>IF(ISBLANK('Model Performance Data'!$B$19),"-",'Model Performance Data'!$B$19)</f>
        <v>Population Health</v>
      </c>
      <c r="D300" s="38" t="str">
        <f>IF(ISBLANK('Model Performance Data'!$C$19),"-",'Model Performance Data'!$C$19)</f>
        <v>Diabetes Care: Hemoglobin A1c (HbA1c) Poor Control (&gt;9.0%)</v>
      </c>
      <c r="E300" s="38" t="str">
        <f>IF(ISBLANK('Model Performance Data'!$D$19),"-",'Model Performance Data'!$D$19)</f>
        <v>Percentage</v>
      </c>
      <c r="F300" s="38" t="str">
        <f>IF(ISBLANK('Model Performance Data'!$E$19),"-",'Model Performance Data'!$E$19)</f>
        <v>Active</v>
      </c>
      <c r="G300" s="38" t="str">
        <f>IF(ISBLANK('Model Performance Data'!$F$19),"-",'Model Performance Data'!$F$19)</f>
        <v>-</v>
      </c>
      <c r="H300" s="38">
        <v>3</v>
      </c>
      <c r="I300" s="38" t="s">
        <v>65</v>
      </c>
      <c r="J300" s="37" t="str">
        <f t="shared" si="16"/>
        <v>3Goal</v>
      </c>
      <c r="K300" s="38" t="str">
        <f>IF(ISBLANK('Model Performance Data'!$L$19),"-",'Model Performance Data'!$L$19)</f>
        <v>Annual</v>
      </c>
      <c r="L300" s="38" t="str">
        <f>IF(ISBLANK('Model Performance Data'!$K$19),"-",'Model Performance Data'!$K$19)</f>
        <v>Metric steward: http://www.qualityforum.org/QPS/0059</v>
      </c>
      <c r="M300" s="43" t="str">
        <f>IF(ISNA(SUMIFS(INDEX('Model Performance Data'!$O$8:$DY$56,0,MATCH(CONCATENATE($J300,M$6),'Model Performance Data'!$O$6:$DY$6,0)),'Model Performance Data'!$B$8:$B$56,$C300,'Model Performance Data'!$C$8:$C$56,$D300)),"-",SUMIFS(INDEX('Model Performance Data'!$O$8:$DY$56,0,MATCH(CONCATENATE($J300,M$6),'Model Performance Data'!$O$6:$DY$6,0)),'Model Performance Data'!$B$8:$B$56,$C300,'Model Performance Data'!$C$8:$C$56,$D300))</f>
        <v>-</v>
      </c>
      <c r="N300" s="43" t="str">
        <f>IF(ISNA(SUMIFS(INDEX('Model Performance Data'!$O$8:$DY$56,0,MATCH(CONCATENATE($J300,N$6),'Model Performance Data'!$O$6:$DY$6,0)),'Model Performance Data'!$B$8:$B$56,$C300,'Model Performance Data'!$C$8:$C$56,$D300)),"-",SUMIFS(INDEX('Model Performance Data'!$O$8:$DY$56,0,MATCH(CONCATENATE($J300,N$6),'Model Performance Data'!$O$6:$DY$6,0)),'Model Performance Data'!$B$8:$B$56,$C300,'Model Performance Data'!$C$8:$C$56,$D300))</f>
        <v>-</v>
      </c>
      <c r="O300" s="154">
        <f>IF(ISNA(SUMIFS(INDEX('Model Performance Data'!$O$8:$DY$56,0,MATCH(CONCATENATE($J300,O$6),'Model Performance Data'!$O$6:$DY$6,0)),'Model Performance Data'!$B$8:$B$56,$C300,'Model Performance Data'!$C$8:$C$56,$D300)),"-",SUMIFS(INDEX('Model Performance Data'!$O$8:$DY$56,0,MATCH(CONCATENATE($J300,O$6),'Model Performance Data'!$O$6:$DY$6,0)),'Model Performance Data'!$B$8:$B$56,$C300,'Model Performance Data'!$C$8:$C$56,$D300))</f>
        <v>0</v>
      </c>
    </row>
    <row r="301" spans="2:15" outlineLevel="1" x14ac:dyDescent="0.35">
      <c r="B301" s="37" t="s">
        <v>80</v>
      </c>
      <c r="C301" s="38" t="str">
        <f>IF(ISBLANK('Model Performance Data'!$B$19),"-",'Model Performance Data'!$B$19)</f>
        <v>Population Health</v>
      </c>
      <c r="D301" s="38" t="str">
        <f>IF(ISBLANK('Model Performance Data'!$C$19),"-",'Model Performance Data'!$C$19)</f>
        <v>Diabetes Care: Hemoglobin A1c (HbA1c) Poor Control (&gt;9.0%)</v>
      </c>
      <c r="E301" s="38" t="str">
        <f>IF(ISBLANK('Model Performance Data'!$D$19),"-",'Model Performance Data'!$D$19)</f>
        <v>Percentage</v>
      </c>
      <c r="F301" s="38" t="str">
        <f>IF(ISBLANK('Model Performance Data'!$E$19),"-",'Model Performance Data'!$E$19)</f>
        <v>Active</v>
      </c>
      <c r="G301" s="38" t="str">
        <f>IF(ISBLANK('Model Performance Data'!$F$19),"-",'Model Performance Data'!$F$19)</f>
        <v>-</v>
      </c>
      <c r="H301" s="38">
        <v>4</v>
      </c>
      <c r="I301" s="38">
        <v>1</v>
      </c>
      <c r="J301" s="37" t="str">
        <f t="shared" ref="J301:J306" si="17">CONCATENATE(H301,I301)</f>
        <v>41</v>
      </c>
      <c r="K301" s="38" t="str">
        <f>IF(ISBLANK('Model Performance Data'!$L$19),"-",'Model Performance Data'!$L$19)</f>
        <v>Annual</v>
      </c>
      <c r="L301" s="38" t="str">
        <f>IF(ISBLANK('Model Performance Data'!$K$19),"-",'Model Performance Data'!$K$19)</f>
        <v>Metric steward: http://www.qualityforum.org/QPS/0059</v>
      </c>
      <c r="M301" s="43">
        <f>IF(ISNA(SUMIFS(INDEX('Model Performance Data'!$O$8:$DY$56,0,MATCH(CONCATENATE($J301,M$6),'Model Performance Data'!$O$6:$DY$6,0)),'Model Performance Data'!$B$8:$B$56,$C301,'Model Performance Data'!$C$8:$C$56,$D301)),"-",SUMIFS(INDEX('Model Performance Data'!$O$8:$DY$56,0,MATCH(CONCATENATE($J301,M$6),'Model Performance Data'!$O$6:$DY$6,0)),'Model Performance Data'!$B$8:$B$56,$C301,'Model Performance Data'!$C$8:$C$56,$D301))</f>
        <v>0</v>
      </c>
      <c r="N301" s="43">
        <f>IF(ISNA(SUMIFS(INDEX('Model Performance Data'!$O$8:$DY$56,0,MATCH(CONCATENATE($J301,N$6),'Model Performance Data'!$O$6:$DY$6,0)),'Model Performance Data'!$B$8:$B$56,$C301,'Model Performance Data'!$C$8:$C$56,$D301)),"-",SUMIFS(INDEX('Model Performance Data'!$O$8:$DY$56,0,MATCH(CONCATENATE($J301,N$6),'Model Performance Data'!$O$6:$DY$6,0)),'Model Performance Data'!$B$8:$B$56,$C301,'Model Performance Data'!$C$8:$C$56,$D301))</f>
        <v>0</v>
      </c>
      <c r="O301" s="154">
        <f>IF(ISNA(SUMIFS(INDEX('Model Performance Data'!$O$8:$DY$56,0,MATCH(CONCATENATE($J301,O$6),'Model Performance Data'!$O$6:$DY$6,0)),'Model Performance Data'!$B$8:$B$56,$C301,'Model Performance Data'!$C$8:$C$56,$D301)),"-",SUMIFS(INDEX('Model Performance Data'!$O$8:$DY$56,0,MATCH(CONCATENATE($J301,O$6),'Model Performance Data'!$O$6:$DY$6,0)),'Model Performance Data'!$B$8:$B$56,$C301,'Model Performance Data'!$C$8:$C$56,$D301))</f>
        <v>0</v>
      </c>
    </row>
    <row r="302" spans="2:15" outlineLevel="1" x14ac:dyDescent="0.35">
      <c r="B302" s="37" t="s">
        <v>80</v>
      </c>
      <c r="C302" s="38" t="str">
        <f>IF(ISBLANK('Model Performance Data'!$B$19),"-",'Model Performance Data'!$B$19)</f>
        <v>Population Health</v>
      </c>
      <c r="D302" s="38" t="str">
        <f>IF(ISBLANK('Model Performance Data'!$C$19),"-",'Model Performance Data'!$C$19)</f>
        <v>Diabetes Care: Hemoglobin A1c (HbA1c) Poor Control (&gt;9.0%)</v>
      </c>
      <c r="E302" s="38" t="str">
        <f>IF(ISBLANK('Model Performance Data'!$D$19),"-",'Model Performance Data'!$D$19)</f>
        <v>Percentage</v>
      </c>
      <c r="F302" s="38" t="str">
        <f>IF(ISBLANK('Model Performance Data'!$E$19),"-",'Model Performance Data'!$E$19)</f>
        <v>Active</v>
      </c>
      <c r="G302" s="38" t="str">
        <f>IF(ISBLANK('Model Performance Data'!$F$19),"-",'Model Performance Data'!$F$19)</f>
        <v>-</v>
      </c>
      <c r="H302" s="38">
        <v>4</v>
      </c>
      <c r="I302" s="38">
        <v>2</v>
      </c>
      <c r="J302" s="37" t="str">
        <f t="shared" si="17"/>
        <v>42</v>
      </c>
      <c r="K302" s="38" t="str">
        <f>IF(ISBLANK('Model Performance Data'!$L$19),"-",'Model Performance Data'!$L$19)</f>
        <v>Annual</v>
      </c>
      <c r="L302" s="38" t="str">
        <f>IF(ISBLANK('Model Performance Data'!$K$19),"-",'Model Performance Data'!$K$19)</f>
        <v>Metric steward: http://www.qualityforum.org/QPS/0059</v>
      </c>
      <c r="M302" s="43">
        <f>IF(ISNA(SUMIFS(INDEX('Model Performance Data'!$O$8:$DY$56,0,MATCH(CONCATENATE($J302,M$6),'Model Performance Data'!$O$6:$DY$6,0)),'Model Performance Data'!$B$8:$B$56,$C302,'Model Performance Data'!$C$8:$C$56,$D302)),"-",SUMIFS(INDEX('Model Performance Data'!$O$8:$DY$56,0,MATCH(CONCATENATE($J302,M$6),'Model Performance Data'!$O$6:$DY$6,0)),'Model Performance Data'!$B$8:$B$56,$C302,'Model Performance Data'!$C$8:$C$56,$D302))</f>
        <v>0</v>
      </c>
      <c r="N302" s="43">
        <f>IF(ISNA(SUMIFS(INDEX('Model Performance Data'!$O$8:$DY$56,0,MATCH(CONCATENATE($J302,N$6),'Model Performance Data'!$O$6:$DY$6,0)),'Model Performance Data'!$B$8:$B$56,$C302,'Model Performance Data'!$C$8:$C$56,$D302)),"-",SUMIFS(INDEX('Model Performance Data'!$O$8:$DY$56,0,MATCH(CONCATENATE($J302,N$6),'Model Performance Data'!$O$6:$DY$6,0)),'Model Performance Data'!$B$8:$B$56,$C302,'Model Performance Data'!$C$8:$C$56,$D302))</f>
        <v>0</v>
      </c>
      <c r="O302" s="154">
        <f>IF(ISNA(SUMIFS(INDEX('Model Performance Data'!$O$8:$DY$56,0,MATCH(CONCATENATE($J302,O$6),'Model Performance Data'!$O$6:$DY$6,0)),'Model Performance Data'!$B$8:$B$56,$C302,'Model Performance Data'!$C$8:$C$56,$D302)),"-",SUMIFS(INDEX('Model Performance Data'!$O$8:$DY$56,0,MATCH(CONCATENATE($J302,O$6),'Model Performance Data'!$O$6:$DY$6,0)),'Model Performance Data'!$B$8:$B$56,$C302,'Model Performance Data'!$C$8:$C$56,$D302))</f>
        <v>0</v>
      </c>
    </row>
    <row r="303" spans="2:15" outlineLevel="1" x14ac:dyDescent="0.35">
      <c r="B303" s="37" t="s">
        <v>80</v>
      </c>
      <c r="C303" s="38" t="str">
        <f>IF(ISBLANK('Model Performance Data'!$B$19),"-",'Model Performance Data'!$B$19)</f>
        <v>Population Health</v>
      </c>
      <c r="D303" s="38" t="str">
        <f>IF(ISBLANK('Model Performance Data'!$C$19),"-",'Model Performance Data'!$C$19)</f>
        <v>Diabetes Care: Hemoglobin A1c (HbA1c) Poor Control (&gt;9.0%)</v>
      </c>
      <c r="E303" s="38" t="str">
        <f>IF(ISBLANK('Model Performance Data'!$D$19),"-",'Model Performance Data'!$D$19)</f>
        <v>Percentage</v>
      </c>
      <c r="F303" s="38" t="str">
        <f>IF(ISBLANK('Model Performance Data'!$E$19),"-",'Model Performance Data'!$E$19)</f>
        <v>Active</v>
      </c>
      <c r="G303" s="38" t="str">
        <f>IF(ISBLANK('Model Performance Data'!$F$19),"-",'Model Performance Data'!$F$19)</f>
        <v>-</v>
      </c>
      <c r="H303" s="38">
        <v>4</v>
      </c>
      <c r="I303" s="38">
        <v>3</v>
      </c>
      <c r="J303" s="37" t="str">
        <f t="shared" si="17"/>
        <v>43</v>
      </c>
      <c r="K303" s="38" t="str">
        <f>IF(ISBLANK('Model Performance Data'!$L$19),"-",'Model Performance Data'!$L$19)</f>
        <v>Annual</v>
      </c>
      <c r="L303" s="38" t="str">
        <f>IF(ISBLANK('Model Performance Data'!$K$19),"-",'Model Performance Data'!$K$19)</f>
        <v>Metric steward: http://www.qualityforum.org/QPS/0059</v>
      </c>
      <c r="M303" s="43">
        <f>IF(ISNA(SUMIFS(INDEX('Model Performance Data'!$O$8:$DY$56,0,MATCH(CONCATENATE($J303,M$6),'Model Performance Data'!$O$6:$DY$6,0)),'Model Performance Data'!$B$8:$B$56,$C303,'Model Performance Data'!$C$8:$C$56,$D303)),"-",SUMIFS(INDEX('Model Performance Data'!$O$8:$DY$56,0,MATCH(CONCATENATE($J303,M$6),'Model Performance Data'!$O$6:$DY$6,0)),'Model Performance Data'!$B$8:$B$56,$C303,'Model Performance Data'!$C$8:$C$56,$D303))</f>
        <v>0</v>
      </c>
      <c r="N303" s="43">
        <f>IF(ISNA(SUMIFS(INDEX('Model Performance Data'!$O$8:$DY$56,0,MATCH(CONCATENATE($J303,N$6),'Model Performance Data'!$O$6:$DY$6,0)),'Model Performance Data'!$B$8:$B$56,$C303,'Model Performance Data'!$C$8:$C$56,$D303)),"-",SUMIFS(INDEX('Model Performance Data'!$O$8:$DY$56,0,MATCH(CONCATENATE($J303,N$6),'Model Performance Data'!$O$6:$DY$6,0)),'Model Performance Data'!$B$8:$B$56,$C303,'Model Performance Data'!$C$8:$C$56,$D303))</f>
        <v>0</v>
      </c>
      <c r="O303" s="154">
        <f>IF(ISNA(SUMIFS(INDEX('Model Performance Data'!$O$8:$DY$56,0,MATCH(CONCATENATE($J303,O$6),'Model Performance Data'!$O$6:$DY$6,0)),'Model Performance Data'!$B$8:$B$56,$C303,'Model Performance Data'!$C$8:$C$56,$D303)),"-",SUMIFS(INDEX('Model Performance Data'!$O$8:$DY$56,0,MATCH(CONCATENATE($J303,O$6),'Model Performance Data'!$O$6:$DY$6,0)),'Model Performance Data'!$B$8:$B$56,$C303,'Model Performance Data'!$C$8:$C$56,$D303))</f>
        <v>0</v>
      </c>
    </row>
    <row r="304" spans="2:15" outlineLevel="1" x14ac:dyDescent="0.35">
      <c r="B304" s="37" t="s">
        <v>80</v>
      </c>
      <c r="C304" s="38" t="str">
        <f>IF(ISBLANK('Model Performance Data'!$B$19),"-",'Model Performance Data'!$B$19)</f>
        <v>Population Health</v>
      </c>
      <c r="D304" s="38" t="str">
        <f>IF(ISBLANK('Model Performance Data'!$C$19),"-",'Model Performance Data'!$C$19)</f>
        <v>Diabetes Care: Hemoglobin A1c (HbA1c) Poor Control (&gt;9.0%)</v>
      </c>
      <c r="E304" s="38" t="str">
        <f>IF(ISBLANK('Model Performance Data'!$D$19),"-",'Model Performance Data'!$D$19)</f>
        <v>Percentage</v>
      </c>
      <c r="F304" s="38" t="str">
        <f>IF(ISBLANK('Model Performance Data'!$E$19),"-",'Model Performance Data'!$E$19)</f>
        <v>Active</v>
      </c>
      <c r="G304" s="38" t="str">
        <f>IF(ISBLANK('Model Performance Data'!$F$19),"-",'Model Performance Data'!$F$19)</f>
        <v>-</v>
      </c>
      <c r="H304" s="38">
        <v>4</v>
      </c>
      <c r="I304" s="38">
        <v>4</v>
      </c>
      <c r="J304" s="37" t="str">
        <f t="shared" si="17"/>
        <v>44</v>
      </c>
      <c r="K304" s="38" t="str">
        <f>IF(ISBLANK('Model Performance Data'!$L$19),"-",'Model Performance Data'!$L$19)</f>
        <v>Annual</v>
      </c>
      <c r="L304" s="38" t="str">
        <f>IF(ISBLANK('Model Performance Data'!$K$19),"-",'Model Performance Data'!$K$19)</f>
        <v>Metric steward: http://www.qualityforum.org/QPS/0059</v>
      </c>
      <c r="M304" s="43">
        <f>IF(ISNA(SUMIFS(INDEX('Model Performance Data'!$O$8:$DY$56,0,MATCH(CONCATENATE($J304,M$6),'Model Performance Data'!$O$6:$DY$6,0)),'Model Performance Data'!$B$8:$B$56,$C304,'Model Performance Data'!$C$8:$C$56,$D304)),"-",SUMIFS(INDEX('Model Performance Data'!$O$8:$DY$56,0,MATCH(CONCATENATE($J304,M$6),'Model Performance Data'!$O$6:$DY$6,0)),'Model Performance Data'!$B$8:$B$56,$C304,'Model Performance Data'!$C$8:$C$56,$D304))</f>
        <v>0</v>
      </c>
      <c r="N304" s="43">
        <f>IF(ISNA(SUMIFS(INDEX('Model Performance Data'!$O$8:$DY$56,0,MATCH(CONCATENATE($J304,N$6),'Model Performance Data'!$O$6:$DY$6,0)),'Model Performance Data'!$B$8:$B$56,$C304,'Model Performance Data'!$C$8:$C$56,$D304)),"-",SUMIFS(INDEX('Model Performance Data'!$O$8:$DY$56,0,MATCH(CONCATENATE($J304,N$6),'Model Performance Data'!$O$6:$DY$6,0)),'Model Performance Data'!$B$8:$B$56,$C304,'Model Performance Data'!$C$8:$C$56,$D304))</f>
        <v>0</v>
      </c>
      <c r="O304" s="154">
        <f>IF(ISNA(SUMIFS(INDEX('Model Performance Data'!$O$8:$DY$56,0,MATCH(CONCATENATE($J304,O$6),'Model Performance Data'!$O$6:$DY$6,0)),'Model Performance Data'!$B$8:$B$56,$C304,'Model Performance Data'!$C$8:$C$56,$D304)),"-",SUMIFS(INDEX('Model Performance Data'!$O$8:$DY$56,0,MATCH(CONCATENATE($J304,O$6),'Model Performance Data'!$O$6:$DY$6,0)),'Model Performance Data'!$B$8:$B$56,$C304,'Model Performance Data'!$C$8:$C$56,$D304))</f>
        <v>0</v>
      </c>
    </row>
    <row r="305" spans="2:15" outlineLevel="1" x14ac:dyDescent="0.35">
      <c r="B305" s="37" t="s">
        <v>80</v>
      </c>
      <c r="C305" s="38" t="str">
        <f>IF(ISBLANK('Model Performance Data'!$B$19),"-",'Model Performance Data'!$B$19)</f>
        <v>Population Health</v>
      </c>
      <c r="D305" s="38" t="str">
        <f>IF(ISBLANK('Model Performance Data'!$C$19),"-",'Model Performance Data'!$C$19)</f>
        <v>Diabetes Care: Hemoglobin A1c (HbA1c) Poor Control (&gt;9.0%)</v>
      </c>
      <c r="E305" s="38" t="str">
        <f>IF(ISBLANK('Model Performance Data'!$D$19),"-",'Model Performance Data'!$D$19)</f>
        <v>Percentage</v>
      </c>
      <c r="F305" s="38" t="str">
        <f>IF(ISBLANK('Model Performance Data'!$E$19),"-",'Model Performance Data'!$E$19)</f>
        <v>Active</v>
      </c>
      <c r="G305" s="38" t="str">
        <f>IF(ISBLANK('Model Performance Data'!$F$19),"-",'Model Performance Data'!$F$19)</f>
        <v>-</v>
      </c>
      <c r="H305" s="38">
        <v>4</v>
      </c>
      <c r="I305" s="38">
        <v>5</v>
      </c>
      <c r="J305" s="37" t="str">
        <f t="shared" si="17"/>
        <v>45</v>
      </c>
      <c r="K305" s="38" t="str">
        <f>IF(ISBLANK('Model Performance Data'!$L$19),"-",'Model Performance Data'!$L$19)</f>
        <v>Annual</v>
      </c>
      <c r="L305" s="38" t="str">
        <f>IF(ISBLANK('Model Performance Data'!$K$19),"-",'Model Performance Data'!$K$19)</f>
        <v>Metric steward: http://www.qualityforum.org/QPS/0059</v>
      </c>
      <c r="M305" s="43">
        <f>IF(ISNA(SUMIFS(INDEX('Model Performance Data'!$O$8:$DY$56,0,MATCH(CONCATENATE($J305,M$6),'Model Performance Data'!$O$6:$DY$6,0)),'Model Performance Data'!$B$8:$B$56,$C305,'Model Performance Data'!$C$8:$C$56,$D305)),"-",SUMIFS(INDEX('Model Performance Data'!$O$8:$DY$56,0,MATCH(CONCATENATE($J305,M$6),'Model Performance Data'!$O$6:$DY$6,0)),'Model Performance Data'!$B$8:$B$56,$C305,'Model Performance Data'!$C$8:$C$56,$D305))</f>
        <v>0</v>
      </c>
      <c r="N305" s="43">
        <f>IF(ISNA(SUMIFS(INDEX('Model Performance Data'!$O$8:$DY$56,0,MATCH(CONCATENATE($J305,N$6),'Model Performance Data'!$O$6:$DY$6,0)),'Model Performance Data'!$B$8:$B$56,$C305,'Model Performance Data'!$C$8:$C$56,$D305)),"-",SUMIFS(INDEX('Model Performance Data'!$O$8:$DY$56,0,MATCH(CONCATENATE($J305,N$6),'Model Performance Data'!$O$6:$DY$6,0)),'Model Performance Data'!$B$8:$B$56,$C305,'Model Performance Data'!$C$8:$C$56,$D305))</f>
        <v>0</v>
      </c>
      <c r="O305" s="154">
        <f>IF(ISNA(SUMIFS(INDEX('Model Performance Data'!$O$8:$DY$56,0,MATCH(CONCATENATE($J305,O$6),'Model Performance Data'!$O$6:$DY$6,0)),'Model Performance Data'!$B$8:$B$56,$C305,'Model Performance Data'!$C$8:$C$56,$D305)),"-",SUMIFS(INDEX('Model Performance Data'!$O$8:$DY$56,0,MATCH(CONCATENATE($J305,O$6),'Model Performance Data'!$O$6:$DY$6,0)),'Model Performance Data'!$B$8:$B$56,$C305,'Model Performance Data'!$C$8:$C$56,$D305))</f>
        <v>0</v>
      </c>
    </row>
    <row r="306" spans="2:15" outlineLevel="1" x14ac:dyDescent="0.35">
      <c r="B306" s="37" t="s">
        <v>80</v>
      </c>
      <c r="C306" s="38" t="str">
        <f>IF(ISBLANK('Model Performance Data'!$B$19),"-",'Model Performance Data'!$B$19)</f>
        <v>Population Health</v>
      </c>
      <c r="D306" s="38" t="str">
        <f>IF(ISBLANK('Model Performance Data'!$C$19),"-",'Model Performance Data'!$C$19)</f>
        <v>Diabetes Care: Hemoglobin A1c (HbA1c) Poor Control (&gt;9.0%)</v>
      </c>
      <c r="E306" s="38" t="str">
        <f>IF(ISBLANK('Model Performance Data'!$D$19),"-",'Model Performance Data'!$D$19)</f>
        <v>Percentage</v>
      </c>
      <c r="F306" s="38" t="str">
        <f>IF(ISBLANK('Model Performance Data'!$E$19),"-",'Model Performance Data'!$E$19)</f>
        <v>Active</v>
      </c>
      <c r="G306" s="38" t="str">
        <f>IF(ISBLANK('Model Performance Data'!$F$19),"-",'Model Performance Data'!$F$19)</f>
        <v>-</v>
      </c>
      <c r="H306" s="38">
        <v>4</v>
      </c>
      <c r="I306" s="38" t="s">
        <v>65</v>
      </c>
      <c r="J306" s="37" t="str">
        <f t="shared" si="17"/>
        <v>4Goal</v>
      </c>
      <c r="K306" s="38" t="str">
        <f>IF(ISBLANK('Model Performance Data'!$L$19),"-",'Model Performance Data'!$L$19)</f>
        <v>Annual</v>
      </c>
      <c r="L306" s="38" t="str">
        <f>IF(ISBLANK('Model Performance Data'!$K$19),"-",'Model Performance Data'!$K$19)</f>
        <v>Metric steward: http://www.qualityforum.org/QPS/0059</v>
      </c>
      <c r="M306" s="43" t="str">
        <f>IF(ISNA(SUMIFS(INDEX('Model Performance Data'!$O$8:$DY$56,0,MATCH(CONCATENATE($J306,M$6),'Model Performance Data'!$O$6:$DY$6,0)),'Model Performance Data'!$B$8:$B$56,$C306,'Model Performance Data'!$C$8:$C$56,$D306)),"-",SUMIFS(INDEX('Model Performance Data'!$O$8:$DY$56,0,MATCH(CONCATENATE($J306,M$6),'Model Performance Data'!$O$6:$DY$6,0)),'Model Performance Data'!$B$8:$B$56,$C306,'Model Performance Data'!$C$8:$C$56,$D306))</f>
        <v>-</v>
      </c>
      <c r="N306" s="43" t="str">
        <f>IF(ISNA(SUMIFS(INDEX('Model Performance Data'!$O$8:$DY$56,0,MATCH(CONCATENATE($J306,N$6),'Model Performance Data'!$O$6:$DY$6,0)),'Model Performance Data'!$B$8:$B$56,$C306,'Model Performance Data'!$C$8:$C$56,$D306)),"-",SUMIFS(INDEX('Model Performance Data'!$O$8:$DY$56,0,MATCH(CONCATENATE($J306,N$6),'Model Performance Data'!$O$6:$DY$6,0)),'Model Performance Data'!$B$8:$B$56,$C306,'Model Performance Data'!$C$8:$C$56,$D306))</f>
        <v>-</v>
      </c>
      <c r="O306" s="154">
        <f>IF(ISNA(SUMIFS(INDEX('Model Performance Data'!$O$8:$DY$56,0,MATCH(CONCATENATE($J306,O$6),'Model Performance Data'!$O$6:$DY$6,0)),'Model Performance Data'!$B$8:$B$56,$C306,'Model Performance Data'!$C$8:$C$56,$D306)),"-",SUMIFS(INDEX('Model Performance Data'!$O$8:$DY$56,0,MATCH(CONCATENATE($J306,O$6),'Model Performance Data'!$O$6:$DY$6,0)),'Model Performance Data'!$B$8:$B$56,$C306,'Model Performance Data'!$C$8:$C$56,$D306))</f>
        <v>0</v>
      </c>
    </row>
    <row r="307" spans="2:15" outlineLevel="1" x14ac:dyDescent="0.35">
      <c r="B307" s="37" t="s">
        <v>80</v>
      </c>
      <c r="C307" s="38" t="str">
        <f>IF(ISBLANK('Model Performance Data'!$B$20),"-",'Model Performance Data'!$B$20)</f>
        <v>Population Health</v>
      </c>
      <c r="D307" s="38" t="str">
        <f>IF(ISBLANK('Model Performance Data'!$C$20),"-",'Model Performance Data'!$C$20)</f>
        <v>Childhood Immunization Status</v>
      </c>
      <c r="E307" s="38" t="str">
        <f>IF(ISBLANK('Model Performance Data'!$D$20),"-",'Model Performance Data'!$D$20)</f>
        <v>Percentage</v>
      </c>
      <c r="F307" s="38" t="str">
        <f>IF(ISBLANK('Model Performance Data'!$E$20),"-",'Model Performance Data'!$E$20)</f>
        <v>Active</v>
      </c>
      <c r="G307" s="38" t="str">
        <f>IF(ISBLANK('Model Performance Data'!$F$20),"-",'Model Performance Data'!$F$20)</f>
        <v>-</v>
      </c>
      <c r="H307" s="38" t="s">
        <v>64</v>
      </c>
      <c r="I307" s="38" t="s">
        <v>64</v>
      </c>
      <c r="J307" s="37" t="str">
        <f t="shared" si="16"/>
        <v>BaselineBaseline</v>
      </c>
      <c r="K307" s="38" t="str">
        <f>IF(ISBLANK('Model Performance Data'!$L$20),"-",'Model Performance Data'!$L$20)</f>
        <v>Annual</v>
      </c>
      <c r="L307" s="38" t="str">
        <f>IF(ISBLANK('Model Performance Data'!$K$20),"-",'Model Performance Data'!$K$20)</f>
        <v xml:space="preserve">Data steward: http://www.qualityforum.org/QPS/0038
Source of Data: Department of
Health; may not be stratified by
payer type.
</v>
      </c>
      <c r="M307" s="43">
        <f>IF(ISNA(SUMIFS(INDEX('Model Performance Data'!$O$8:$DY$56,0,MATCH(CONCATENATE($J307,M$6),'Model Performance Data'!$O$6:$DY$6,0)),'Model Performance Data'!$B$8:$B$56,$C307,'Model Performance Data'!$C$8:$C$56,$D307)),"-",SUMIFS(INDEX('Model Performance Data'!$O$8:$DY$56,0,MATCH(CONCATENATE($J307,M$6),'Model Performance Data'!$O$6:$DY$6,0)),'Model Performance Data'!$B$8:$B$56,$C307,'Model Performance Data'!$C$8:$C$56,$D307))</f>
        <v>66</v>
      </c>
      <c r="N307" s="43">
        <f>IF(ISNA(SUMIFS(INDEX('Model Performance Data'!$O$8:$DY$56,0,MATCH(CONCATENATE($J307,N$6),'Model Performance Data'!$O$6:$DY$6,0)),'Model Performance Data'!$B$8:$B$56,$C307,'Model Performance Data'!$C$8:$C$56,$D307)),"-",SUMIFS(INDEX('Model Performance Data'!$O$8:$DY$56,0,MATCH(CONCATENATE($J307,N$6),'Model Performance Data'!$O$6:$DY$6,0)),'Model Performance Data'!$B$8:$B$56,$C307,'Model Performance Data'!$C$8:$C$56,$D307))</f>
        <v>200</v>
      </c>
      <c r="O307" s="154">
        <f>IF(ISNA(SUMIFS(INDEX('Model Performance Data'!$O$8:$DY$56,0,MATCH(CONCATENATE($J307,O$6),'Model Performance Data'!$O$6:$DY$6,0)),'Model Performance Data'!$B$8:$B$56,$C307,'Model Performance Data'!$C$8:$C$56,$D307)),"-",SUMIFS(INDEX('Model Performance Data'!$O$8:$DY$56,0,MATCH(CONCATENATE($J307,O$6),'Model Performance Data'!$O$6:$DY$6,0)),'Model Performance Data'!$B$8:$B$56,$C307,'Model Performance Data'!$C$8:$C$56,$D307))</f>
        <v>0.66</v>
      </c>
    </row>
    <row r="308" spans="2:15" outlineLevel="1" x14ac:dyDescent="0.35">
      <c r="B308" s="37" t="s">
        <v>80</v>
      </c>
      <c r="C308" s="38" t="str">
        <f>IF(ISBLANK('Model Performance Data'!$B$20),"-",'Model Performance Data'!$B$20)</f>
        <v>Population Health</v>
      </c>
      <c r="D308" s="38" t="str">
        <f>IF(ISBLANK('Model Performance Data'!$C$20),"-",'Model Performance Data'!$C$20)</f>
        <v>Childhood Immunization Status</v>
      </c>
      <c r="E308" s="38" t="str">
        <f>IF(ISBLANK('Model Performance Data'!$D$20),"-",'Model Performance Data'!$D$20)</f>
        <v>Percentage</v>
      </c>
      <c r="F308" s="38" t="str">
        <f>IF(ISBLANK('Model Performance Data'!$E$20),"-",'Model Performance Data'!$E$20)</f>
        <v>Active</v>
      </c>
      <c r="G308" s="38" t="str">
        <f>IF(ISBLANK('Model Performance Data'!$F$20),"-",'Model Performance Data'!$F$20)</f>
        <v>-</v>
      </c>
      <c r="H308" s="38">
        <v>1</v>
      </c>
      <c r="I308" s="38">
        <v>1</v>
      </c>
      <c r="J308" s="37" t="str">
        <f t="shared" si="16"/>
        <v>11</v>
      </c>
      <c r="K308" s="38" t="str">
        <f>IF(ISBLANK('Model Performance Data'!$L$20),"-",'Model Performance Data'!$L$20)</f>
        <v>Annual</v>
      </c>
      <c r="L308" s="38" t="str">
        <f>IF(ISBLANK('Model Performance Data'!$K$20),"-",'Model Performance Data'!$K$20)</f>
        <v xml:space="preserve">Data steward: http://www.qualityforum.org/QPS/0038
Source of Data: Department of
Health; may not be stratified by
payer type.
</v>
      </c>
      <c r="M308" s="43">
        <f>IF(ISNA(SUMIFS(INDEX('Model Performance Data'!$O$8:$DY$56,0,MATCH(CONCATENATE($J308,M$6),'Model Performance Data'!$O$6:$DY$6,0)),'Model Performance Data'!$B$8:$B$56,$C308,'Model Performance Data'!$C$8:$C$56,$D308)),"-",SUMIFS(INDEX('Model Performance Data'!$O$8:$DY$56,0,MATCH(CONCATENATE($J308,M$6),'Model Performance Data'!$O$6:$DY$6,0)),'Model Performance Data'!$B$8:$B$56,$C308,'Model Performance Data'!$C$8:$C$56,$D308))</f>
        <v>0</v>
      </c>
      <c r="N308" s="43">
        <f>IF(ISNA(SUMIFS(INDEX('Model Performance Data'!$O$8:$DY$56,0,MATCH(CONCATENATE($J308,N$6),'Model Performance Data'!$O$6:$DY$6,0)),'Model Performance Data'!$B$8:$B$56,$C308,'Model Performance Data'!$C$8:$C$56,$D308)),"-",SUMIFS(INDEX('Model Performance Data'!$O$8:$DY$56,0,MATCH(CONCATENATE($J308,N$6),'Model Performance Data'!$O$6:$DY$6,0)),'Model Performance Data'!$B$8:$B$56,$C308,'Model Performance Data'!$C$8:$C$56,$D308))</f>
        <v>0</v>
      </c>
      <c r="O308" s="154">
        <f>IF(ISNA(SUMIFS(INDEX('Model Performance Data'!$O$8:$DY$56,0,MATCH(CONCATENATE($J308,O$6),'Model Performance Data'!$O$6:$DY$6,0)),'Model Performance Data'!$B$8:$B$56,$C308,'Model Performance Data'!$C$8:$C$56,$D308)),"-",SUMIFS(INDEX('Model Performance Data'!$O$8:$DY$56,0,MATCH(CONCATENATE($J308,O$6),'Model Performance Data'!$O$6:$DY$6,0)),'Model Performance Data'!$B$8:$B$56,$C308,'Model Performance Data'!$C$8:$C$56,$D308))</f>
        <v>0</v>
      </c>
    </row>
    <row r="309" spans="2:15" outlineLevel="1" x14ac:dyDescent="0.35">
      <c r="B309" s="37" t="s">
        <v>80</v>
      </c>
      <c r="C309" s="38" t="str">
        <f>IF(ISBLANK('Model Performance Data'!$B$20),"-",'Model Performance Data'!$B$20)</f>
        <v>Population Health</v>
      </c>
      <c r="D309" s="38" t="str">
        <f>IF(ISBLANK('Model Performance Data'!$C$20),"-",'Model Performance Data'!$C$20)</f>
        <v>Childhood Immunization Status</v>
      </c>
      <c r="E309" s="38" t="str">
        <f>IF(ISBLANK('Model Performance Data'!$D$20),"-",'Model Performance Data'!$D$20)</f>
        <v>Percentage</v>
      </c>
      <c r="F309" s="38" t="str">
        <f>IF(ISBLANK('Model Performance Data'!$E$20),"-",'Model Performance Data'!$E$20)</f>
        <v>Active</v>
      </c>
      <c r="G309" s="38" t="str">
        <f>IF(ISBLANK('Model Performance Data'!$F$20),"-",'Model Performance Data'!$F$20)</f>
        <v>-</v>
      </c>
      <c r="H309" s="38">
        <v>1</v>
      </c>
      <c r="I309" s="38">
        <v>2</v>
      </c>
      <c r="J309" s="37" t="str">
        <f t="shared" si="16"/>
        <v>12</v>
      </c>
      <c r="K309" s="38" t="str">
        <f>IF(ISBLANK('Model Performance Data'!$L$20),"-",'Model Performance Data'!$L$20)</f>
        <v>Annual</v>
      </c>
      <c r="L309" s="38" t="str">
        <f>IF(ISBLANK('Model Performance Data'!$K$20),"-",'Model Performance Data'!$K$20)</f>
        <v xml:space="preserve">Data steward: http://www.qualityforum.org/QPS/0038
Source of Data: Department of
Health; may not be stratified by
payer type.
</v>
      </c>
      <c r="M309" s="43">
        <f>IF(ISNA(SUMIFS(INDEX('Model Performance Data'!$O$8:$DY$56,0,MATCH(CONCATENATE($J309,M$6),'Model Performance Data'!$O$6:$DY$6,0)),'Model Performance Data'!$B$8:$B$56,$C309,'Model Performance Data'!$C$8:$C$56,$D309)),"-",SUMIFS(INDEX('Model Performance Data'!$O$8:$DY$56,0,MATCH(CONCATENATE($J309,M$6),'Model Performance Data'!$O$6:$DY$6,0)),'Model Performance Data'!$B$8:$B$56,$C309,'Model Performance Data'!$C$8:$C$56,$D309))</f>
        <v>0</v>
      </c>
      <c r="N309" s="43">
        <f>IF(ISNA(SUMIFS(INDEX('Model Performance Data'!$O$8:$DY$56,0,MATCH(CONCATENATE($J309,N$6),'Model Performance Data'!$O$6:$DY$6,0)),'Model Performance Data'!$B$8:$B$56,$C309,'Model Performance Data'!$C$8:$C$56,$D309)),"-",SUMIFS(INDEX('Model Performance Data'!$O$8:$DY$56,0,MATCH(CONCATENATE($J309,N$6),'Model Performance Data'!$O$6:$DY$6,0)),'Model Performance Data'!$B$8:$B$56,$C309,'Model Performance Data'!$C$8:$C$56,$D309))</f>
        <v>0</v>
      </c>
      <c r="O309" s="154">
        <f>IF(ISNA(SUMIFS(INDEX('Model Performance Data'!$O$8:$DY$56,0,MATCH(CONCATENATE($J309,O$6),'Model Performance Data'!$O$6:$DY$6,0)),'Model Performance Data'!$B$8:$B$56,$C309,'Model Performance Data'!$C$8:$C$56,$D309)),"-",SUMIFS(INDEX('Model Performance Data'!$O$8:$DY$56,0,MATCH(CONCATENATE($J309,O$6),'Model Performance Data'!$O$6:$DY$6,0)),'Model Performance Data'!$B$8:$B$56,$C309,'Model Performance Data'!$C$8:$C$56,$D309))</f>
        <v>0</v>
      </c>
    </row>
    <row r="310" spans="2:15" outlineLevel="1" x14ac:dyDescent="0.35">
      <c r="B310" s="37" t="s">
        <v>80</v>
      </c>
      <c r="C310" s="38" t="str">
        <f>IF(ISBLANK('Model Performance Data'!$B$20),"-",'Model Performance Data'!$B$20)</f>
        <v>Population Health</v>
      </c>
      <c r="D310" s="38" t="str">
        <f>IF(ISBLANK('Model Performance Data'!$C$20),"-",'Model Performance Data'!$C$20)</f>
        <v>Childhood Immunization Status</v>
      </c>
      <c r="E310" s="38" t="str">
        <f>IF(ISBLANK('Model Performance Data'!$D$20),"-",'Model Performance Data'!$D$20)</f>
        <v>Percentage</v>
      </c>
      <c r="F310" s="38" t="str">
        <f>IF(ISBLANK('Model Performance Data'!$E$20),"-",'Model Performance Data'!$E$20)</f>
        <v>Active</v>
      </c>
      <c r="G310" s="38" t="str">
        <f>IF(ISBLANK('Model Performance Data'!$F$20),"-",'Model Performance Data'!$F$20)</f>
        <v>-</v>
      </c>
      <c r="H310" s="38">
        <v>1</v>
      </c>
      <c r="I310" s="38">
        <v>3</v>
      </c>
      <c r="J310" s="37" t="str">
        <f t="shared" si="16"/>
        <v>13</v>
      </c>
      <c r="K310" s="38" t="str">
        <f>IF(ISBLANK('Model Performance Data'!$L$20),"-",'Model Performance Data'!$L$20)</f>
        <v>Annual</v>
      </c>
      <c r="L310" s="38" t="str">
        <f>IF(ISBLANK('Model Performance Data'!$K$20),"-",'Model Performance Data'!$K$20)</f>
        <v xml:space="preserve">Data steward: http://www.qualityforum.org/QPS/0038
Source of Data: Department of
Health; may not be stratified by
payer type.
</v>
      </c>
      <c r="M310" s="43">
        <f>IF(ISNA(SUMIFS(INDEX('Model Performance Data'!$O$8:$DY$56,0,MATCH(CONCATENATE($J310,M$6),'Model Performance Data'!$O$6:$DY$6,0)),'Model Performance Data'!$B$8:$B$56,$C310,'Model Performance Data'!$C$8:$C$56,$D310)),"-",SUMIFS(INDEX('Model Performance Data'!$O$8:$DY$56,0,MATCH(CONCATENATE($J310,M$6),'Model Performance Data'!$O$6:$DY$6,0)),'Model Performance Data'!$B$8:$B$56,$C310,'Model Performance Data'!$C$8:$C$56,$D310))</f>
        <v>0</v>
      </c>
      <c r="N310" s="43">
        <f>IF(ISNA(SUMIFS(INDEX('Model Performance Data'!$O$8:$DY$56,0,MATCH(CONCATENATE($J310,N$6),'Model Performance Data'!$O$6:$DY$6,0)),'Model Performance Data'!$B$8:$B$56,$C310,'Model Performance Data'!$C$8:$C$56,$D310)),"-",SUMIFS(INDEX('Model Performance Data'!$O$8:$DY$56,0,MATCH(CONCATENATE($J310,N$6),'Model Performance Data'!$O$6:$DY$6,0)),'Model Performance Data'!$B$8:$B$56,$C310,'Model Performance Data'!$C$8:$C$56,$D310))</f>
        <v>0</v>
      </c>
      <c r="O310" s="154">
        <f>IF(ISNA(SUMIFS(INDEX('Model Performance Data'!$O$8:$DY$56,0,MATCH(CONCATENATE($J310,O$6),'Model Performance Data'!$O$6:$DY$6,0)),'Model Performance Data'!$B$8:$B$56,$C310,'Model Performance Data'!$C$8:$C$56,$D310)),"-",SUMIFS(INDEX('Model Performance Data'!$O$8:$DY$56,0,MATCH(CONCATENATE($J310,O$6),'Model Performance Data'!$O$6:$DY$6,0)),'Model Performance Data'!$B$8:$B$56,$C310,'Model Performance Data'!$C$8:$C$56,$D310))</f>
        <v>0</v>
      </c>
    </row>
    <row r="311" spans="2:15" outlineLevel="1" x14ac:dyDescent="0.35">
      <c r="B311" s="37" t="s">
        <v>80</v>
      </c>
      <c r="C311" s="38" t="str">
        <f>IF(ISBLANK('Model Performance Data'!$B$20),"-",'Model Performance Data'!$B$20)</f>
        <v>Population Health</v>
      </c>
      <c r="D311" s="38" t="str">
        <f>IF(ISBLANK('Model Performance Data'!$C$20),"-",'Model Performance Data'!$C$20)</f>
        <v>Childhood Immunization Status</v>
      </c>
      <c r="E311" s="38" t="str">
        <f>IF(ISBLANK('Model Performance Data'!$D$20),"-",'Model Performance Data'!$D$20)</f>
        <v>Percentage</v>
      </c>
      <c r="F311" s="38" t="str">
        <f>IF(ISBLANK('Model Performance Data'!$E$20),"-",'Model Performance Data'!$E$20)</f>
        <v>Active</v>
      </c>
      <c r="G311" s="38" t="str">
        <f>IF(ISBLANK('Model Performance Data'!$F$20),"-",'Model Performance Data'!$F$20)</f>
        <v>-</v>
      </c>
      <c r="H311" s="38">
        <v>1</v>
      </c>
      <c r="I311" s="38">
        <v>4</v>
      </c>
      <c r="J311" s="37" t="str">
        <f t="shared" si="16"/>
        <v>14</v>
      </c>
      <c r="K311" s="38" t="str">
        <f>IF(ISBLANK('Model Performance Data'!$L$20),"-",'Model Performance Data'!$L$20)</f>
        <v>Annual</v>
      </c>
      <c r="L311" s="38" t="str">
        <f>IF(ISBLANK('Model Performance Data'!$K$20),"-",'Model Performance Data'!$K$20)</f>
        <v xml:space="preserve">Data steward: http://www.qualityforum.org/QPS/0038
Source of Data: Department of
Health; may not be stratified by
payer type.
</v>
      </c>
      <c r="M311" s="43">
        <f>IF(ISNA(SUMIFS(INDEX('Model Performance Data'!$O$8:$DY$56,0,MATCH(CONCATENATE($J311,M$6),'Model Performance Data'!$O$6:$DY$6,0)),'Model Performance Data'!$B$8:$B$56,$C311,'Model Performance Data'!$C$8:$C$56,$D311)),"-",SUMIFS(INDEX('Model Performance Data'!$O$8:$DY$56,0,MATCH(CONCATENATE($J311,M$6),'Model Performance Data'!$O$6:$DY$6,0)),'Model Performance Data'!$B$8:$B$56,$C311,'Model Performance Data'!$C$8:$C$56,$D311))</f>
        <v>0</v>
      </c>
      <c r="N311" s="43">
        <f>IF(ISNA(SUMIFS(INDEX('Model Performance Data'!$O$8:$DY$56,0,MATCH(CONCATENATE($J311,N$6),'Model Performance Data'!$O$6:$DY$6,0)),'Model Performance Data'!$B$8:$B$56,$C311,'Model Performance Data'!$C$8:$C$56,$D311)),"-",SUMIFS(INDEX('Model Performance Data'!$O$8:$DY$56,0,MATCH(CONCATENATE($J311,N$6),'Model Performance Data'!$O$6:$DY$6,0)),'Model Performance Data'!$B$8:$B$56,$C311,'Model Performance Data'!$C$8:$C$56,$D311))</f>
        <v>0</v>
      </c>
      <c r="O311" s="154">
        <f>IF(ISNA(SUMIFS(INDEX('Model Performance Data'!$O$8:$DY$56,0,MATCH(CONCATENATE($J311,O$6),'Model Performance Data'!$O$6:$DY$6,0)),'Model Performance Data'!$B$8:$B$56,$C311,'Model Performance Data'!$C$8:$C$56,$D311)),"-",SUMIFS(INDEX('Model Performance Data'!$O$8:$DY$56,0,MATCH(CONCATENATE($J311,O$6),'Model Performance Data'!$O$6:$DY$6,0)),'Model Performance Data'!$B$8:$B$56,$C311,'Model Performance Data'!$C$8:$C$56,$D311))</f>
        <v>0</v>
      </c>
    </row>
    <row r="312" spans="2:15" outlineLevel="1" x14ac:dyDescent="0.35">
      <c r="B312" s="37" t="s">
        <v>80</v>
      </c>
      <c r="C312" s="38" t="str">
        <f>IF(ISBLANK('Model Performance Data'!$B$20),"-",'Model Performance Data'!$B$20)</f>
        <v>Population Health</v>
      </c>
      <c r="D312" s="38" t="str">
        <f>IF(ISBLANK('Model Performance Data'!$C$20),"-",'Model Performance Data'!$C$20)</f>
        <v>Childhood Immunization Status</v>
      </c>
      <c r="E312" s="38" t="str">
        <f>IF(ISBLANK('Model Performance Data'!$D$20),"-",'Model Performance Data'!$D$20)</f>
        <v>Percentage</v>
      </c>
      <c r="F312" s="38" t="str">
        <f>IF(ISBLANK('Model Performance Data'!$E$20),"-",'Model Performance Data'!$E$20)</f>
        <v>Active</v>
      </c>
      <c r="G312" s="38" t="str">
        <f>IF(ISBLANK('Model Performance Data'!$F$20),"-",'Model Performance Data'!$F$20)</f>
        <v>-</v>
      </c>
      <c r="H312" s="38">
        <v>1</v>
      </c>
      <c r="I312" s="38">
        <v>5</v>
      </c>
      <c r="J312" s="37" t="str">
        <f t="shared" si="16"/>
        <v>15</v>
      </c>
      <c r="K312" s="38" t="str">
        <f>IF(ISBLANK('Model Performance Data'!$L$20),"-",'Model Performance Data'!$L$20)</f>
        <v>Annual</v>
      </c>
      <c r="L312" s="38" t="str">
        <f>IF(ISBLANK('Model Performance Data'!$K$20),"-",'Model Performance Data'!$K$20)</f>
        <v xml:space="preserve">Data steward: http://www.qualityforum.org/QPS/0038
Source of Data: Department of
Health; may not be stratified by
payer type.
</v>
      </c>
      <c r="M312" s="43">
        <f>IF(ISNA(SUMIFS(INDEX('Model Performance Data'!$O$8:$DY$56,0,MATCH(CONCATENATE($J312,M$6),'Model Performance Data'!$O$6:$DY$6,0)),'Model Performance Data'!$B$8:$B$56,$C312,'Model Performance Data'!$C$8:$C$56,$D312)),"-",SUMIFS(INDEX('Model Performance Data'!$O$8:$DY$56,0,MATCH(CONCATENATE($J312,M$6),'Model Performance Data'!$O$6:$DY$6,0)),'Model Performance Data'!$B$8:$B$56,$C312,'Model Performance Data'!$C$8:$C$56,$D312))</f>
        <v>24</v>
      </c>
      <c r="N312" s="43">
        <f>IF(ISNA(SUMIFS(INDEX('Model Performance Data'!$O$8:$DY$56,0,MATCH(CONCATENATE($J312,N$6),'Model Performance Data'!$O$6:$DY$6,0)),'Model Performance Data'!$B$8:$B$56,$C312,'Model Performance Data'!$C$8:$C$56,$D312)),"-",SUMIFS(INDEX('Model Performance Data'!$O$8:$DY$56,0,MATCH(CONCATENATE($J312,N$6),'Model Performance Data'!$O$6:$DY$6,0)),'Model Performance Data'!$B$8:$B$56,$C312,'Model Performance Data'!$C$8:$C$56,$D312))</f>
        <v>200</v>
      </c>
      <c r="O312" s="154">
        <f>IF(ISNA(SUMIFS(INDEX('Model Performance Data'!$O$8:$DY$56,0,MATCH(CONCATENATE($J312,O$6),'Model Performance Data'!$O$6:$DY$6,0)),'Model Performance Data'!$B$8:$B$56,$C312,'Model Performance Data'!$C$8:$C$56,$D312)),"-",SUMIFS(INDEX('Model Performance Data'!$O$8:$DY$56,0,MATCH(CONCATENATE($J312,O$6),'Model Performance Data'!$O$6:$DY$6,0)),'Model Performance Data'!$B$8:$B$56,$C312,'Model Performance Data'!$C$8:$C$56,$D312))</f>
        <v>0.24</v>
      </c>
    </row>
    <row r="313" spans="2:15" outlineLevel="1" x14ac:dyDescent="0.35">
      <c r="B313" s="37" t="s">
        <v>80</v>
      </c>
      <c r="C313" s="38" t="str">
        <f>IF(ISBLANK('Model Performance Data'!$B$20),"-",'Model Performance Data'!$B$20)</f>
        <v>Population Health</v>
      </c>
      <c r="D313" s="38" t="str">
        <f>IF(ISBLANK('Model Performance Data'!$C$20),"-",'Model Performance Data'!$C$20)</f>
        <v>Childhood Immunization Status</v>
      </c>
      <c r="E313" s="38" t="str">
        <f>IF(ISBLANK('Model Performance Data'!$D$20),"-",'Model Performance Data'!$D$20)</f>
        <v>Percentage</v>
      </c>
      <c r="F313" s="38" t="str">
        <f>IF(ISBLANK('Model Performance Data'!$E$20),"-",'Model Performance Data'!$E$20)</f>
        <v>Active</v>
      </c>
      <c r="G313" s="38" t="str">
        <f>IF(ISBLANK('Model Performance Data'!$F$20),"-",'Model Performance Data'!$F$20)</f>
        <v>-</v>
      </c>
      <c r="H313" s="38">
        <v>1</v>
      </c>
      <c r="I313" s="38" t="s">
        <v>65</v>
      </c>
      <c r="J313" s="37" t="str">
        <f t="shared" si="16"/>
        <v>1Goal</v>
      </c>
      <c r="K313" s="38" t="str">
        <f>IF(ISBLANK('Model Performance Data'!$L$20),"-",'Model Performance Data'!$L$20)</f>
        <v>Annual</v>
      </c>
      <c r="L313" s="38" t="str">
        <f>IF(ISBLANK('Model Performance Data'!$K$20),"-",'Model Performance Data'!$K$20)</f>
        <v xml:space="preserve">Data steward: http://www.qualityforum.org/QPS/0038
Source of Data: Department of
Health; may not be stratified by
payer type.
</v>
      </c>
      <c r="M313" s="43" t="str">
        <f>IF(ISNA(SUMIFS(INDEX('Model Performance Data'!$O$8:$DY$56,0,MATCH(CONCATENATE($J313,M$6),'Model Performance Data'!$O$6:$DY$6,0)),'Model Performance Data'!$B$8:$B$56,$C313,'Model Performance Data'!$C$8:$C$56,$D313)),"-",SUMIFS(INDEX('Model Performance Data'!$O$8:$DY$56,0,MATCH(CONCATENATE($J313,M$6),'Model Performance Data'!$O$6:$DY$6,0)),'Model Performance Data'!$B$8:$B$56,$C313,'Model Performance Data'!$C$8:$C$56,$D313))</f>
        <v>-</v>
      </c>
      <c r="N313" s="43" t="str">
        <f>IF(ISNA(SUMIFS(INDEX('Model Performance Data'!$O$8:$DY$56,0,MATCH(CONCATENATE($J313,N$6),'Model Performance Data'!$O$6:$DY$6,0)),'Model Performance Data'!$B$8:$B$56,$C313,'Model Performance Data'!$C$8:$C$56,$D313)),"-",SUMIFS(INDEX('Model Performance Data'!$O$8:$DY$56,0,MATCH(CONCATENATE($J313,N$6),'Model Performance Data'!$O$6:$DY$6,0)),'Model Performance Data'!$B$8:$B$56,$C313,'Model Performance Data'!$C$8:$C$56,$D313))</f>
        <v>-</v>
      </c>
      <c r="O313" s="154">
        <f>IF(ISNA(SUMIFS(INDEX('Model Performance Data'!$O$8:$DY$56,0,MATCH(CONCATENATE($J313,O$6),'Model Performance Data'!$O$6:$DY$6,0)),'Model Performance Data'!$B$8:$B$56,$C313,'Model Performance Data'!$C$8:$C$56,$D313)),"-",SUMIFS(INDEX('Model Performance Data'!$O$8:$DY$56,0,MATCH(CONCATENATE($J313,O$6),'Model Performance Data'!$O$6:$DY$6,0)),'Model Performance Data'!$B$8:$B$56,$C313,'Model Performance Data'!$C$8:$C$56,$D313))</f>
        <v>0.4647</v>
      </c>
    </row>
    <row r="314" spans="2:15" outlineLevel="1" x14ac:dyDescent="0.35">
      <c r="B314" s="37" t="s">
        <v>80</v>
      </c>
      <c r="C314" s="38" t="str">
        <f>IF(ISBLANK('Model Performance Data'!$B$20),"-",'Model Performance Data'!$B$20)</f>
        <v>Population Health</v>
      </c>
      <c r="D314" s="38" t="str">
        <f>IF(ISBLANK('Model Performance Data'!$C$20),"-",'Model Performance Data'!$C$20)</f>
        <v>Childhood Immunization Status</v>
      </c>
      <c r="E314" s="38" t="str">
        <f>IF(ISBLANK('Model Performance Data'!$D$20),"-",'Model Performance Data'!$D$20)</f>
        <v>Percentage</v>
      </c>
      <c r="F314" s="38" t="str">
        <f>IF(ISBLANK('Model Performance Data'!$E$20),"-",'Model Performance Data'!$E$20)</f>
        <v>Active</v>
      </c>
      <c r="G314" s="38" t="str">
        <f>IF(ISBLANK('Model Performance Data'!$F$20),"-",'Model Performance Data'!$F$20)</f>
        <v>-</v>
      </c>
      <c r="H314" s="38">
        <v>2</v>
      </c>
      <c r="I314" s="38">
        <v>1</v>
      </c>
      <c r="J314" s="37" t="str">
        <f t="shared" si="16"/>
        <v>21</v>
      </c>
      <c r="K314" s="38" t="str">
        <f>IF(ISBLANK('Model Performance Data'!$L$20),"-",'Model Performance Data'!$L$20)</f>
        <v>Annual</v>
      </c>
      <c r="L314" s="38" t="str">
        <f>IF(ISBLANK('Model Performance Data'!$K$20),"-",'Model Performance Data'!$K$20)</f>
        <v xml:space="preserve">Data steward: http://www.qualityforum.org/QPS/0038
Source of Data: Department of
Health; may not be stratified by
payer type.
</v>
      </c>
      <c r="M314" s="43">
        <f>IF(ISNA(SUMIFS(INDEX('Model Performance Data'!$O$8:$DY$56,0,MATCH(CONCATENATE($J314,M$6),'Model Performance Data'!$O$6:$DY$6,0)),'Model Performance Data'!$B$8:$B$56,$C314,'Model Performance Data'!$C$8:$C$56,$D314)),"-",SUMIFS(INDEX('Model Performance Data'!$O$8:$DY$56,0,MATCH(CONCATENATE($J314,M$6),'Model Performance Data'!$O$6:$DY$6,0)),'Model Performance Data'!$B$8:$B$56,$C314,'Model Performance Data'!$C$8:$C$56,$D314))</f>
        <v>0</v>
      </c>
      <c r="N314" s="43">
        <f>IF(ISNA(SUMIFS(INDEX('Model Performance Data'!$O$8:$DY$56,0,MATCH(CONCATENATE($J314,N$6),'Model Performance Data'!$O$6:$DY$6,0)),'Model Performance Data'!$B$8:$B$56,$C314,'Model Performance Data'!$C$8:$C$56,$D314)),"-",SUMIFS(INDEX('Model Performance Data'!$O$8:$DY$56,0,MATCH(CONCATENATE($J314,N$6),'Model Performance Data'!$O$6:$DY$6,0)),'Model Performance Data'!$B$8:$B$56,$C314,'Model Performance Data'!$C$8:$C$56,$D314))</f>
        <v>0</v>
      </c>
      <c r="O314" s="154">
        <f>IF(ISNA(SUMIFS(INDEX('Model Performance Data'!$O$8:$DY$56,0,MATCH(CONCATENATE($J314,O$6),'Model Performance Data'!$O$6:$DY$6,0)),'Model Performance Data'!$B$8:$B$56,$C314,'Model Performance Data'!$C$8:$C$56,$D314)),"-",SUMIFS(INDEX('Model Performance Data'!$O$8:$DY$56,0,MATCH(CONCATENATE($J314,O$6),'Model Performance Data'!$O$6:$DY$6,0)),'Model Performance Data'!$B$8:$B$56,$C314,'Model Performance Data'!$C$8:$C$56,$D314))</f>
        <v>0</v>
      </c>
    </row>
    <row r="315" spans="2:15" outlineLevel="1" x14ac:dyDescent="0.35">
      <c r="B315" s="37" t="s">
        <v>80</v>
      </c>
      <c r="C315" s="38" t="str">
        <f>IF(ISBLANK('Model Performance Data'!$B$20),"-",'Model Performance Data'!$B$20)</f>
        <v>Population Health</v>
      </c>
      <c r="D315" s="38" t="str">
        <f>IF(ISBLANK('Model Performance Data'!$C$20),"-",'Model Performance Data'!$C$20)</f>
        <v>Childhood Immunization Status</v>
      </c>
      <c r="E315" s="38" t="str">
        <f>IF(ISBLANK('Model Performance Data'!$D$20),"-",'Model Performance Data'!$D$20)</f>
        <v>Percentage</v>
      </c>
      <c r="F315" s="38" t="str">
        <f>IF(ISBLANK('Model Performance Data'!$E$20),"-",'Model Performance Data'!$E$20)</f>
        <v>Active</v>
      </c>
      <c r="G315" s="38" t="str">
        <f>IF(ISBLANK('Model Performance Data'!$F$20),"-",'Model Performance Data'!$F$20)</f>
        <v>-</v>
      </c>
      <c r="H315" s="38">
        <v>2</v>
      </c>
      <c r="I315" s="38">
        <v>2</v>
      </c>
      <c r="J315" s="37" t="str">
        <f t="shared" si="16"/>
        <v>22</v>
      </c>
      <c r="K315" s="38" t="str">
        <f>IF(ISBLANK('Model Performance Data'!$L$20),"-",'Model Performance Data'!$L$20)</f>
        <v>Annual</v>
      </c>
      <c r="L315" s="38" t="str">
        <f>IF(ISBLANK('Model Performance Data'!$K$20),"-",'Model Performance Data'!$K$20)</f>
        <v xml:space="preserve">Data steward: http://www.qualityforum.org/QPS/0038
Source of Data: Department of
Health; may not be stratified by
payer type.
</v>
      </c>
      <c r="M315" s="43">
        <f>IF(ISNA(SUMIFS(INDEX('Model Performance Data'!$O$8:$DY$56,0,MATCH(CONCATENATE($J315,M$6),'Model Performance Data'!$O$6:$DY$6,0)),'Model Performance Data'!$B$8:$B$56,$C315,'Model Performance Data'!$C$8:$C$56,$D315)),"-",SUMIFS(INDEX('Model Performance Data'!$O$8:$DY$56,0,MATCH(CONCATENATE($J315,M$6),'Model Performance Data'!$O$6:$DY$6,0)),'Model Performance Data'!$B$8:$B$56,$C315,'Model Performance Data'!$C$8:$C$56,$D315))</f>
        <v>0</v>
      </c>
      <c r="N315" s="43">
        <f>IF(ISNA(SUMIFS(INDEX('Model Performance Data'!$O$8:$DY$56,0,MATCH(CONCATENATE($J315,N$6),'Model Performance Data'!$O$6:$DY$6,0)),'Model Performance Data'!$B$8:$B$56,$C315,'Model Performance Data'!$C$8:$C$56,$D315)),"-",SUMIFS(INDEX('Model Performance Data'!$O$8:$DY$56,0,MATCH(CONCATENATE($J315,N$6),'Model Performance Data'!$O$6:$DY$6,0)),'Model Performance Data'!$B$8:$B$56,$C315,'Model Performance Data'!$C$8:$C$56,$D315))</f>
        <v>0</v>
      </c>
      <c r="O315" s="154">
        <f>IF(ISNA(SUMIFS(INDEX('Model Performance Data'!$O$8:$DY$56,0,MATCH(CONCATENATE($J315,O$6),'Model Performance Data'!$O$6:$DY$6,0)),'Model Performance Data'!$B$8:$B$56,$C315,'Model Performance Data'!$C$8:$C$56,$D315)),"-",SUMIFS(INDEX('Model Performance Data'!$O$8:$DY$56,0,MATCH(CONCATENATE($J315,O$6),'Model Performance Data'!$O$6:$DY$6,0)),'Model Performance Data'!$B$8:$B$56,$C315,'Model Performance Data'!$C$8:$C$56,$D315))</f>
        <v>0</v>
      </c>
    </row>
    <row r="316" spans="2:15" outlineLevel="1" x14ac:dyDescent="0.35">
      <c r="B316" s="37" t="s">
        <v>80</v>
      </c>
      <c r="C316" s="38" t="str">
        <f>IF(ISBLANK('Model Performance Data'!$B$20),"-",'Model Performance Data'!$B$20)</f>
        <v>Population Health</v>
      </c>
      <c r="D316" s="38" t="str">
        <f>IF(ISBLANK('Model Performance Data'!$C$20),"-",'Model Performance Data'!$C$20)</f>
        <v>Childhood Immunization Status</v>
      </c>
      <c r="E316" s="38" t="str">
        <f>IF(ISBLANK('Model Performance Data'!$D$20),"-",'Model Performance Data'!$D$20)</f>
        <v>Percentage</v>
      </c>
      <c r="F316" s="38" t="str">
        <f>IF(ISBLANK('Model Performance Data'!$E$20),"-",'Model Performance Data'!$E$20)</f>
        <v>Active</v>
      </c>
      <c r="G316" s="38" t="str">
        <f>IF(ISBLANK('Model Performance Data'!$F$20),"-",'Model Performance Data'!$F$20)</f>
        <v>-</v>
      </c>
      <c r="H316" s="38">
        <v>2</v>
      </c>
      <c r="I316" s="38">
        <v>3</v>
      </c>
      <c r="J316" s="37" t="str">
        <f t="shared" si="16"/>
        <v>23</v>
      </c>
      <c r="K316" s="38" t="str">
        <f>IF(ISBLANK('Model Performance Data'!$L$20),"-",'Model Performance Data'!$L$20)</f>
        <v>Annual</v>
      </c>
      <c r="L316" s="38" t="str">
        <f>IF(ISBLANK('Model Performance Data'!$K$20),"-",'Model Performance Data'!$K$20)</f>
        <v xml:space="preserve">Data steward: http://www.qualityforum.org/QPS/0038
Source of Data: Department of
Health; may not be stratified by
payer type.
</v>
      </c>
      <c r="M316" s="43">
        <f>IF(ISNA(SUMIFS(INDEX('Model Performance Data'!$O$8:$DY$56,0,MATCH(CONCATENATE($J316,M$6),'Model Performance Data'!$O$6:$DY$6,0)),'Model Performance Data'!$B$8:$B$56,$C316,'Model Performance Data'!$C$8:$C$56,$D316)),"-",SUMIFS(INDEX('Model Performance Data'!$O$8:$DY$56,0,MATCH(CONCATENATE($J316,M$6),'Model Performance Data'!$O$6:$DY$6,0)),'Model Performance Data'!$B$8:$B$56,$C316,'Model Performance Data'!$C$8:$C$56,$D316))</f>
        <v>0</v>
      </c>
      <c r="N316" s="43">
        <f>IF(ISNA(SUMIFS(INDEX('Model Performance Data'!$O$8:$DY$56,0,MATCH(CONCATENATE($J316,N$6),'Model Performance Data'!$O$6:$DY$6,0)),'Model Performance Data'!$B$8:$B$56,$C316,'Model Performance Data'!$C$8:$C$56,$D316)),"-",SUMIFS(INDEX('Model Performance Data'!$O$8:$DY$56,0,MATCH(CONCATENATE($J316,N$6),'Model Performance Data'!$O$6:$DY$6,0)),'Model Performance Data'!$B$8:$B$56,$C316,'Model Performance Data'!$C$8:$C$56,$D316))</f>
        <v>0</v>
      </c>
      <c r="O316" s="154">
        <f>IF(ISNA(SUMIFS(INDEX('Model Performance Data'!$O$8:$DY$56,0,MATCH(CONCATENATE($J316,O$6),'Model Performance Data'!$O$6:$DY$6,0)),'Model Performance Data'!$B$8:$B$56,$C316,'Model Performance Data'!$C$8:$C$56,$D316)),"-",SUMIFS(INDEX('Model Performance Data'!$O$8:$DY$56,0,MATCH(CONCATENATE($J316,O$6),'Model Performance Data'!$O$6:$DY$6,0)),'Model Performance Data'!$B$8:$B$56,$C316,'Model Performance Data'!$C$8:$C$56,$D316))</f>
        <v>0</v>
      </c>
    </row>
    <row r="317" spans="2:15" outlineLevel="1" x14ac:dyDescent="0.35">
      <c r="B317" s="37" t="s">
        <v>80</v>
      </c>
      <c r="C317" s="38" t="str">
        <f>IF(ISBLANK('Model Performance Data'!$B$20),"-",'Model Performance Data'!$B$20)</f>
        <v>Population Health</v>
      </c>
      <c r="D317" s="38" t="str">
        <f>IF(ISBLANK('Model Performance Data'!$C$20),"-",'Model Performance Data'!$C$20)</f>
        <v>Childhood Immunization Status</v>
      </c>
      <c r="E317" s="38" t="str">
        <f>IF(ISBLANK('Model Performance Data'!$D$20),"-",'Model Performance Data'!$D$20)</f>
        <v>Percentage</v>
      </c>
      <c r="F317" s="38" t="str">
        <f>IF(ISBLANK('Model Performance Data'!$E$20),"-",'Model Performance Data'!$E$20)</f>
        <v>Active</v>
      </c>
      <c r="G317" s="38" t="str">
        <f>IF(ISBLANK('Model Performance Data'!$F$20),"-",'Model Performance Data'!$F$20)</f>
        <v>-</v>
      </c>
      <c r="H317" s="38">
        <v>2</v>
      </c>
      <c r="I317" s="38">
        <v>4</v>
      </c>
      <c r="J317" s="37" t="str">
        <f t="shared" si="16"/>
        <v>24</v>
      </c>
      <c r="K317" s="38" t="str">
        <f>IF(ISBLANK('Model Performance Data'!$L$20),"-",'Model Performance Data'!$L$20)</f>
        <v>Annual</v>
      </c>
      <c r="L317" s="38" t="str">
        <f>IF(ISBLANK('Model Performance Data'!$K$20),"-",'Model Performance Data'!$K$20)</f>
        <v xml:space="preserve">Data steward: http://www.qualityforum.org/QPS/0038
Source of Data: Department of
Health; may not be stratified by
payer type.
</v>
      </c>
      <c r="M317" s="43">
        <f>IF(ISNA(SUMIFS(INDEX('Model Performance Data'!$O$8:$DY$56,0,MATCH(CONCATENATE($J317,M$6),'Model Performance Data'!$O$6:$DY$6,0)),'Model Performance Data'!$B$8:$B$56,$C317,'Model Performance Data'!$C$8:$C$56,$D317)),"-",SUMIFS(INDEX('Model Performance Data'!$O$8:$DY$56,0,MATCH(CONCATENATE($J317,M$6),'Model Performance Data'!$O$6:$DY$6,0)),'Model Performance Data'!$B$8:$B$56,$C317,'Model Performance Data'!$C$8:$C$56,$D317))</f>
        <v>0</v>
      </c>
      <c r="N317" s="43">
        <f>IF(ISNA(SUMIFS(INDEX('Model Performance Data'!$O$8:$DY$56,0,MATCH(CONCATENATE($J317,N$6),'Model Performance Data'!$O$6:$DY$6,0)),'Model Performance Data'!$B$8:$B$56,$C317,'Model Performance Data'!$C$8:$C$56,$D317)),"-",SUMIFS(INDEX('Model Performance Data'!$O$8:$DY$56,0,MATCH(CONCATENATE($J317,N$6),'Model Performance Data'!$O$6:$DY$6,0)),'Model Performance Data'!$B$8:$B$56,$C317,'Model Performance Data'!$C$8:$C$56,$D317))</f>
        <v>0</v>
      </c>
      <c r="O317" s="154">
        <f>IF(ISNA(SUMIFS(INDEX('Model Performance Data'!$O$8:$DY$56,0,MATCH(CONCATENATE($J317,O$6),'Model Performance Data'!$O$6:$DY$6,0)),'Model Performance Data'!$B$8:$B$56,$C317,'Model Performance Data'!$C$8:$C$56,$D317)),"-",SUMIFS(INDEX('Model Performance Data'!$O$8:$DY$56,0,MATCH(CONCATENATE($J317,O$6),'Model Performance Data'!$O$6:$DY$6,0)),'Model Performance Data'!$B$8:$B$56,$C317,'Model Performance Data'!$C$8:$C$56,$D317))</f>
        <v>0</v>
      </c>
    </row>
    <row r="318" spans="2:15" outlineLevel="1" x14ac:dyDescent="0.35">
      <c r="B318" s="37" t="s">
        <v>80</v>
      </c>
      <c r="C318" s="38" t="str">
        <f>IF(ISBLANK('Model Performance Data'!$B$20),"-",'Model Performance Data'!$B$20)</f>
        <v>Population Health</v>
      </c>
      <c r="D318" s="38" t="str">
        <f>IF(ISBLANK('Model Performance Data'!$C$20),"-",'Model Performance Data'!$C$20)</f>
        <v>Childhood Immunization Status</v>
      </c>
      <c r="E318" s="38" t="str">
        <f>IF(ISBLANK('Model Performance Data'!$D$20),"-",'Model Performance Data'!$D$20)</f>
        <v>Percentage</v>
      </c>
      <c r="F318" s="38" t="str">
        <f>IF(ISBLANK('Model Performance Data'!$E$20),"-",'Model Performance Data'!$E$20)</f>
        <v>Active</v>
      </c>
      <c r="G318" s="38" t="str">
        <f>IF(ISBLANK('Model Performance Data'!$F$20),"-",'Model Performance Data'!$F$20)</f>
        <v>-</v>
      </c>
      <c r="H318" s="38">
        <v>2</v>
      </c>
      <c r="I318" s="38">
        <v>5</v>
      </c>
      <c r="J318" s="37" t="str">
        <f t="shared" si="16"/>
        <v>25</v>
      </c>
      <c r="K318" s="38" t="str">
        <f>IF(ISBLANK('Model Performance Data'!$L$20),"-",'Model Performance Data'!$L$20)</f>
        <v>Annual</v>
      </c>
      <c r="L318" s="38" t="str">
        <f>IF(ISBLANK('Model Performance Data'!$K$20),"-",'Model Performance Data'!$K$20)</f>
        <v xml:space="preserve">Data steward: http://www.qualityforum.org/QPS/0038
Source of Data: Department of
Health; may not be stratified by
payer type.
</v>
      </c>
      <c r="M318" s="43">
        <f>IF(ISNA(SUMIFS(INDEX('Model Performance Data'!$O$8:$DY$56,0,MATCH(CONCATENATE($J318,M$6),'Model Performance Data'!$O$6:$DY$6,0)),'Model Performance Data'!$B$8:$B$56,$C318,'Model Performance Data'!$C$8:$C$56,$D318)),"-",SUMIFS(INDEX('Model Performance Data'!$O$8:$DY$56,0,MATCH(CONCATENATE($J318,M$6),'Model Performance Data'!$O$6:$DY$6,0)),'Model Performance Data'!$B$8:$B$56,$C318,'Model Performance Data'!$C$8:$C$56,$D318))</f>
        <v>0</v>
      </c>
      <c r="N318" s="43">
        <f>IF(ISNA(SUMIFS(INDEX('Model Performance Data'!$O$8:$DY$56,0,MATCH(CONCATENATE($J318,N$6),'Model Performance Data'!$O$6:$DY$6,0)),'Model Performance Data'!$B$8:$B$56,$C318,'Model Performance Data'!$C$8:$C$56,$D318)),"-",SUMIFS(INDEX('Model Performance Data'!$O$8:$DY$56,0,MATCH(CONCATENATE($J318,N$6),'Model Performance Data'!$O$6:$DY$6,0)),'Model Performance Data'!$B$8:$B$56,$C318,'Model Performance Data'!$C$8:$C$56,$D318))</f>
        <v>0</v>
      </c>
      <c r="O318" s="154">
        <f>IF(ISNA(SUMIFS(INDEX('Model Performance Data'!$O$8:$DY$56,0,MATCH(CONCATENATE($J318,O$6),'Model Performance Data'!$O$6:$DY$6,0)),'Model Performance Data'!$B$8:$B$56,$C318,'Model Performance Data'!$C$8:$C$56,$D318)),"-",SUMIFS(INDEX('Model Performance Data'!$O$8:$DY$56,0,MATCH(CONCATENATE($J318,O$6),'Model Performance Data'!$O$6:$DY$6,0)),'Model Performance Data'!$B$8:$B$56,$C318,'Model Performance Data'!$C$8:$C$56,$D318))</f>
        <v>0</v>
      </c>
    </row>
    <row r="319" spans="2:15" outlineLevel="1" x14ac:dyDescent="0.35">
      <c r="B319" s="37" t="s">
        <v>80</v>
      </c>
      <c r="C319" s="38" t="str">
        <f>IF(ISBLANK('Model Performance Data'!$B$20),"-",'Model Performance Data'!$B$20)</f>
        <v>Population Health</v>
      </c>
      <c r="D319" s="38" t="str">
        <f>IF(ISBLANK('Model Performance Data'!$C$20),"-",'Model Performance Data'!$C$20)</f>
        <v>Childhood Immunization Status</v>
      </c>
      <c r="E319" s="38" t="str">
        <f>IF(ISBLANK('Model Performance Data'!$D$20),"-",'Model Performance Data'!$D$20)</f>
        <v>Percentage</v>
      </c>
      <c r="F319" s="38" t="str">
        <f>IF(ISBLANK('Model Performance Data'!$E$20),"-",'Model Performance Data'!$E$20)</f>
        <v>Active</v>
      </c>
      <c r="G319" s="38" t="str">
        <f>IF(ISBLANK('Model Performance Data'!$F$20),"-",'Model Performance Data'!$F$20)</f>
        <v>-</v>
      </c>
      <c r="H319" s="38">
        <v>2</v>
      </c>
      <c r="I319" s="38" t="s">
        <v>65</v>
      </c>
      <c r="J319" s="37" t="str">
        <f t="shared" si="16"/>
        <v>2Goal</v>
      </c>
      <c r="K319" s="38" t="str">
        <f>IF(ISBLANK('Model Performance Data'!$L$20),"-",'Model Performance Data'!$L$20)</f>
        <v>Annual</v>
      </c>
      <c r="L319" s="38" t="str">
        <f>IF(ISBLANK('Model Performance Data'!$K$20),"-",'Model Performance Data'!$K$20)</f>
        <v xml:space="preserve">Data steward: http://www.qualityforum.org/QPS/0038
Source of Data: Department of
Health; may not be stratified by
payer type.
</v>
      </c>
      <c r="M319" s="43" t="str">
        <f>IF(ISNA(SUMIFS(INDEX('Model Performance Data'!$O$8:$DY$56,0,MATCH(CONCATENATE($J319,M$6),'Model Performance Data'!$O$6:$DY$6,0)),'Model Performance Data'!$B$8:$B$56,$C319,'Model Performance Data'!$C$8:$C$56,$D319)),"-",SUMIFS(INDEX('Model Performance Data'!$O$8:$DY$56,0,MATCH(CONCATENATE($J319,M$6),'Model Performance Data'!$O$6:$DY$6,0)),'Model Performance Data'!$B$8:$B$56,$C319,'Model Performance Data'!$C$8:$C$56,$D319))</f>
        <v>-</v>
      </c>
      <c r="N319" s="43" t="str">
        <f>IF(ISNA(SUMIFS(INDEX('Model Performance Data'!$O$8:$DY$56,0,MATCH(CONCATENATE($J319,N$6),'Model Performance Data'!$O$6:$DY$6,0)),'Model Performance Data'!$B$8:$B$56,$C319,'Model Performance Data'!$C$8:$C$56,$D319)),"-",SUMIFS(INDEX('Model Performance Data'!$O$8:$DY$56,0,MATCH(CONCATENATE($J319,N$6),'Model Performance Data'!$O$6:$DY$6,0)),'Model Performance Data'!$B$8:$B$56,$C319,'Model Performance Data'!$C$8:$C$56,$D319))</f>
        <v>-</v>
      </c>
      <c r="O319" s="154">
        <f>IF(ISNA(SUMIFS(INDEX('Model Performance Data'!$O$8:$DY$56,0,MATCH(CONCATENATE($J319,O$6),'Model Performance Data'!$O$6:$DY$6,0)),'Model Performance Data'!$B$8:$B$56,$C319,'Model Performance Data'!$C$8:$C$56,$D319)),"-",SUMIFS(INDEX('Model Performance Data'!$O$8:$DY$56,0,MATCH(CONCATENATE($J319,O$6),'Model Performance Data'!$O$6:$DY$6,0)),'Model Performance Data'!$B$8:$B$56,$C319,'Model Performance Data'!$C$8:$C$56,$D319))</f>
        <v>0</v>
      </c>
    </row>
    <row r="320" spans="2:15" outlineLevel="1" x14ac:dyDescent="0.35">
      <c r="B320" s="37" t="s">
        <v>80</v>
      </c>
      <c r="C320" s="38" t="str">
        <f>IF(ISBLANK('Model Performance Data'!$B$20),"-",'Model Performance Data'!$B$20)</f>
        <v>Population Health</v>
      </c>
      <c r="D320" s="38" t="str">
        <f>IF(ISBLANK('Model Performance Data'!$C$20),"-",'Model Performance Data'!$C$20)</f>
        <v>Childhood Immunization Status</v>
      </c>
      <c r="E320" s="38" t="str">
        <f>IF(ISBLANK('Model Performance Data'!$D$20),"-",'Model Performance Data'!$D$20)</f>
        <v>Percentage</v>
      </c>
      <c r="F320" s="38" t="str">
        <f>IF(ISBLANK('Model Performance Data'!$E$20),"-",'Model Performance Data'!$E$20)</f>
        <v>Active</v>
      </c>
      <c r="G320" s="38" t="str">
        <f>IF(ISBLANK('Model Performance Data'!$F$20),"-",'Model Performance Data'!$F$20)</f>
        <v>-</v>
      </c>
      <c r="H320" s="38">
        <v>3</v>
      </c>
      <c r="I320" s="38">
        <v>1</v>
      </c>
      <c r="J320" s="37" t="str">
        <f t="shared" si="16"/>
        <v>31</v>
      </c>
      <c r="K320" s="38" t="str">
        <f>IF(ISBLANK('Model Performance Data'!$L$20),"-",'Model Performance Data'!$L$20)</f>
        <v>Annual</v>
      </c>
      <c r="L320" s="38" t="str">
        <f>IF(ISBLANK('Model Performance Data'!$K$20),"-",'Model Performance Data'!$K$20)</f>
        <v xml:space="preserve">Data steward: http://www.qualityforum.org/QPS/0038
Source of Data: Department of
Health; may not be stratified by
payer type.
</v>
      </c>
      <c r="M320" s="43">
        <f>IF(ISNA(SUMIFS(INDEX('Model Performance Data'!$O$8:$DY$56,0,MATCH(CONCATENATE($J320,M$6),'Model Performance Data'!$O$6:$DY$6,0)),'Model Performance Data'!$B$8:$B$56,$C320,'Model Performance Data'!$C$8:$C$56,$D320)),"-",SUMIFS(INDEX('Model Performance Data'!$O$8:$DY$56,0,MATCH(CONCATENATE($J320,M$6),'Model Performance Data'!$O$6:$DY$6,0)),'Model Performance Data'!$B$8:$B$56,$C320,'Model Performance Data'!$C$8:$C$56,$D320))</f>
        <v>0</v>
      </c>
      <c r="N320" s="43">
        <f>IF(ISNA(SUMIFS(INDEX('Model Performance Data'!$O$8:$DY$56,0,MATCH(CONCATENATE($J320,N$6),'Model Performance Data'!$O$6:$DY$6,0)),'Model Performance Data'!$B$8:$B$56,$C320,'Model Performance Data'!$C$8:$C$56,$D320)),"-",SUMIFS(INDEX('Model Performance Data'!$O$8:$DY$56,0,MATCH(CONCATENATE($J320,N$6),'Model Performance Data'!$O$6:$DY$6,0)),'Model Performance Data'!$B$8:$B$56,$C320,'Model Performance Data'!$C$8:$C$56,$D320))</f>
        <v>0</v>
      </c>
      <c r="O320" s="154">
        <f>IF(ISNA(SUMIFS(INDEX('Model Performance Data'!$O$8:$DY$56,0,MATCH(CONCATENATE($J320,O$6),'Model Performance Data'!$O$6:$DY$6,0)),'Model Performance Data'!$B$8:$B$56,$C320,'Model Performance Data'!$C$8:$C$56,$D320)),"-",SUMIFS(INDEX('Model Performance Data'!$O$8:$DY$56,0,MATCH(CONCATENATE($J320,O$6),'Model Performance Data'!$O$6:$DY$6,0)),'Model Performance Data'!$B$8:$B$56,$C320,'Model Performance Data'!$C$8:$C$56,$D320))</f>
        <v>0</v>
      </c>
    </row>
    <row r="321" spans="2:15" outlineLevel="1" x14ac:dyDescent="0.35">
      <c r="B321" s="37" t="s">
        <v>80</v>
      </c>
      <c r="C321" s="38" t="str">
        <f>IF(ISBLANK('Model Performance Data'!$B$20),"-",'Model Performance Data'!$B$20)</f>
        <v>Population Health</v>
      </c>
      <c r="D321" s="38" t="str">
        <f>IF(ISBLANK('Model Performance Data'!$C$20),"-",'Model Performance Data'!$C$20)</f>
        <v>Childhood Immunization Status</v>
      </c>
      <c r="E321" s="38" t="str">
        <f>IF(ISBLANK('Model Performance Data'!$D$20),"-",'Model Performance Data'!$D$20)</f>
        <v>Percentage</v>
      </c>
      <c r="F321" s="38" t="str">
        <f>IF(ISBLANK('Model Performance Data'!$E$20),"-",'Model Performance Data'!$E$20)</f>
        <v>Active</v>
      </c>
      <c r="G321" s="38" t="str">
        <f>IF(ISBLANK('Model Performance Data'!$F$20),"-",'Model Performance Data'!$F$20)</f>
        <v>-</v>
      </c>
      <c r="H321" s="38">
        <v>3</v>
      </c>
      <c r="I321" s="38">
        <v>2</v>
      </c>
      <c r="J321" s="37" t="str">
        <f t="shared" si="16"/>
        <v>32</v>
      </c>
      <c r="K321" s="38" t="str">
        <f>IF(ISBLANK('Model Performance Data'!$L$20),"-",'Model Performance Data'!$L$20)</f>
        <v>Annual</v>
      </c>
      <c r="L321" s="38" t="str">
        <f>IF(ISBLANK('Model Performance Data'!$K$20),"-",'Model Performance Data'!$K$20)</f>
        <v xml:space="preserve">Data steward: http://www.qualityforum.org/QPS/0038
Source of Data: Department of
Health; may not be stratified by
payer type.
</v>
      </c>
      <c r="M321" s="43">
        <f>IF(ISNA(SUMIFS(INDEX('Model Performance Data'!$O$8:$DY$56,0,MATCH(CONCATENATE($J321,M$6),'Model Performance Data'!$O$6:$DY$6,0)),'Model Performance Data'!$B$8:$B$56,$C321,'Model Performance Data'!$C$8:$C$56,$D321)),"-",SUMIFS(INDEX('Model Performance Data'!$O$8:$DY$56,0,MATCH(CONCATENATE($J321,M$6),'Model Performance Data'!$O$6:$DY$6,0)),'Model Performance Data'!$B$8:$B$56,$C321,'Model Performance Data'!$C$8:$C$56,$D321))</f>
        <v>0</v>
      </c>
      <c r="N321" s="43">
        <f>IF(ISNA(SUMIFS(INDEX('Model Performance Data'!$O$8:$DY$56,0,MATCH(CONCATENATE($J321,N$6),'Model Performance Data'!$O$6:$DY$6,0)),'Model Performance Data'!$B$8:$B$56,$C321,'Model Performance Data'!$C$8:$C$56,$D321)),"-",SUMIFS(INDEX('Model Performance Data'!$O$8:$DY$56,0,MATCH(CONCATENATE($J321,N$6),'Model Performance Data'!$O$6:$DY$6,0)),'Model Performance Data'!$B$8:$B$56,$C321,'Model Performance Data'!$C$8:$C$56,$D321))</f>
        <v>0</v>
      </c>
      <c r="O321" s="154">
        <f>IF(ISNA(SUMIFS(INDEX('Model Performance Data'!$O$8:$DY$56,0,MATCH(CONCATENATE($J321,O$6),'Model Performance Data'!$O$6:$DY$6,0)),'Model Performance Data'!$B$8:$B$56,$C321,'Model Performance Data'!$C$8:$C$56,$D321)),"-",SUMIFS(INDEX('Model Performance Data'!$O$8:$DY$56,0,MATCH(CONCATENATE($J321,O$6),'Model Performance Data'!$O$6:$DY$6,0)),'Model Performance Data'!$B$8:$B$56,$C321,'Model Performance Data'!$C$8:$C$56,$D321))</f>
        <v>0</v>
      </c>
    </row>
    <row r="322" spans="2:15" outlineLevel="1" x14ac:dyDescent="0.35">
      <c r="B322" s="37" t="s">
        <v>80</v>
      </c>
      <c r="C322" s="38" t="str">
        <f>IF(ISBLANK('Model Performance Data'!$B$20),"-",'Model Performance Data'!$B$20)</f>
        <v>Population Health</v>
      </c>
      <c r="D322" s="38" t="str">
        <f>IF(ISBLANK('Model Performance Data'!$C$20),"-",'Model Performance Data'!$C$20)</f>
        <v>Childhood Immunization Status</v>
      </c>
      <c r="E322" s="38" t="str">
        <f>IF(ISBLANK('Model Performance Data'!$D$20),"-",'Model Performance Data'!$D$20)</f>
        <v>Percentage</v>
      </c>
      <c r="F322" s="38" t="str">
        <f>IF(ISBLANK('Model Performance Data'!$E$20),"-",'Model Performance Data'!$E$20)</f>
        <v>Active</v>
      </c>
      <c r="G322" s="38" t="str">
        <f>IF(ISBLANK('Model Performance Data'!$F$20),"-",'Model Performance Data'!$F$20)</f>
        <v>-</v>
      </c>
      <c r="H322" s="38">
        <v>3</v>
      </c>
      <c r="I322" s="38">
        <v>3</v>
      </c>
      <c r="J322" s="37" t="str">
        <f t="shared" si="16"/>
        <v>33</v>
      </c>
      <c r="K322" s="38" t="str">
        <f>IF(ISBLANK('Model Performance Data'!$L$20),"-",'Model Performance Data'!$L$20)</f>
        <v>Annual</v>
      </c>
      <c r="L322" s="38" t="str">
        <f>IF(ISBLANK('Model Performance Data'!$K$20),"-",'Model Performance Data'!$K$20)</f>
        <v xml:space="preserve">Data steward: http://www.qualityforum.org/QPS/0038
Source of Data: Department of
Health; may not be stratified by
payer type.
</v>
      </c>
      <c r="M322" s="43">
        <f>IF(ISNA(SUMIFS(INDEX('Model Performance Data'!$O$8:$DY$56,0,MATCH(CONCATENATE($J322,M$6),'Model Performance Data'!$O$6:$DY$6,0)),'Model Performance Data'!$B$8:$B$56,$C322,'Model Performance Data'!$C$8:$C$56,$D322)),"-",SUMIFS(INDEX('Model Performance Data'!$O$8:$DY$56,0,MATCH(CONCATENATE($J322,M$6),'Model Performance Data'!$O$6:$DY$6,0)),'Model Performance Data'!$B$8:$B$56,$C322,'Model Performance Data'!$C$8:$C$56,$D322))</f>
        <v>0</v>
      </c>
      <c r="N322" s="43">
        <f>IF(ISNA(SUMIFS(INDEX('Model Performance Data'!$O$8:$DY$56,0,MATCH(CONCATENATE($J322,N$6),'Model Performance Data'!$O$6:$DY$6,0)),'Model Performance Data'!$B$8:$B$56,$C322,'Model Performance Data'!$C$8:$C$56,$D322)),"-",SUMIFS(INDEX('Model Performance Data'!$O$8:$DY$56,0,MATCH(CONCATENATE($J322,N$6),'Model Performance Data'!$O$6:$DY$6,0)),'Model Performance Data'!$B$8:$B$56,$C322,'Model Performance Data'!$C$8:$C$56,$D322))</f>
        <v>0</v>
      </c>
      <c r="O322" s="154">
        <f>IF(ISNA(SUMIFS(INDEX('Model Performance Data'!$O$8:$DY$56,0,MATCH(CONCATENATE($J322,O$6),'Model Performance Data'!$O$6:$DY$6,0)),'Model Performance Data'!$B$8:$B$56,$C322,'Model Performance Data'!$C$8:$C$56,$D322)),"-",SUMIFS(INDEX('Model Performance Data'!$O$8:$DY$56,0,MATCH(CONCATENATE($J322,O$6),'Model Performance Data'!$O$6:$DY$6,0)),'Model Performance Data'!$B$8:$B$56,$C322,'Model Performance Data'!$C$8:$C$56,$D322))</f>
        <v>0</v>
      </c>
    </row>
    <row r="323" spans="2:15" outlineLevel="1" x14ac:dyDescent="0.35">
      <c r="B323" s="37" t="s">
        <v>80</v>
      </c>
      <c r="C323" s="38" t="str">
        <f>IF(ISBLANK('Model Performance Data'!$B$20),"-",'Model Performance Data'!$B$20)</f>
        <v>Population Health</v>
      </c>
      <c r="D323" s="38" t="str">
        <f>IF(ISBLANK('Model Performance Data'!$C$20),"-",'Model Performance Data'!$C$20)</f>
        <v>Childhood Immunization Status</v>
      </c>
      <c r="E323" s="38" t="str">
        <f>IF(ISBLANK('Model Performance Data'!$D$20),"-",'Model Performance Data'!$D$20)</f>
        <v>Percentage</v>
      </c>
      <c r="F323" s="38" t="str">
        <f>IF(ISBLANK('Model Performance Data'!$E$20),"-",'Model Performance Data'!$E$20)</f>
        <v>Active</v>
      </c>
      <c r="G323" s="38" t="str">
        <f>IF(ISBLANK('Model Performance Data'!$F$20),"-",'Model Performance Data'!$F$20)</f>
        <v>-</v>
      </c>
      <c r="H323" s="38">
        <v>3</v>
      </c>
      <c r="I323" s="38">
        <v>4</v>
      </c>
      <c r="J323" s="37" t="str">
        <f t="shared" si="16"/>
        <v>34</v>
      </c>
      <c r="K323" s="38" t="str">
        <f>IF(ISBLANK('Model Performance Data'!$L$20),"-",'Model Performance Data'!$L$20)</f>
        <v>Annual</v>
      </c>
      <c r="L323" s="38" t="str">
        <f>IF(ISBLANK('Model Performance Data'!$K$20),"-",'Model Performance Data'!$K$20)</f>
        <v xml:space="preserve">Data steward: http://www.qualityforum.org/QPS/0038
Source of Data: Department of
Health; may not be stratified by
payer type.
</v>
      </c>
      <c r="M323" s="43">
        <f>IF(ISNA(SUMIFS(INDEX('Model Performance Data'!$O$8:$DY$56,0,MATCH(CONCATENATE($J323,M$6),'Model Performance Data'!$O$6:$DY$6,0)),'Model Performance Data'!$B$8:$B$56,$C323,'Model Performance Data'!$C$8:$C$56,$D323)),"-",SUMIFS(INDEX('Model Performance Data'!$O$8:$DY$56,0,MATCH(CONCATENATE($J323,M$6),'Model Performance Data'!$O$6:$DY$6,0)),'Model Performance Data'!$B$8:$B$56,$C323,'Model Performance Data'!$C$8:$C$56,$D323))</f>
        <v>0</v>
      </c>
      <c r="N323" s="43">
        <f>IF(ISNA(SUMIFS(INDEX('Model Performance Data'!$O$8:$DY$56,0,MATCH(CONCATENATE($J323,N$6),'Model Performance Data'!$O$6:$DY$6,0)),'Model Performance Data'!$B$8:$B$56,$C323,'Model Performance Data'!$C$8:$C$56,$D323)),"-",SUMIFS(INDEX('Model Performance Data'!$O$8:$DY$56,0,MATCH(CONCATENATE($J323,N$6),'Model Performance Data'!$O$6:$DY$6,0)),'Model Performance Data'!$B$8:$B$56,$C323,'Model Performance Data'!$C$8:$C$56,$D323))</f>
        <v>0</v>
      </c>
      <c r="O323" s="154">
        <f>IF(ISNA(SUMIFS(INDEX('Model Performance Data'!$O$8:$DY$56,0,MATCH(CONCATENATE($J323,O$6),'Model Performance Data'!$O$6:$DY$6,0)),'Model Performance Data'!$B$8:$B$56,$C323,'Model Performance Data'!$C$8:$C$56,$D323)),"-",SUMIFS(INDEX('Model Performance Data'!$O$8:$DY$56,0,MATCH(CONCATENATE($J323,O$6),'Model Performance Data'!$O$6:$DY$6,0)),'Model Performance Data'!$B$8:$B$56,$C323,'Model Performance Data'!$C$8:$C$56,$D323))</f>
        <v>0</v>
      </c>
    </row>
    <row r="324" spans="2:15" outlineLevel="1" x14ac:dyDescent="0.35">
      <c r="B324" s="37" t="s">
        <v>80</v>
      </c>
      <c r="C324" s="38" t="str">
        <f>IF(ISBLANK('Model Performance Data'!$B$20),"-",'Model Performance Data'!$B$20)</f>
        <v>Population Health</v>
      </c>
      <c r="D324" s="38" t="str">
        <f>IF(ISBLANK('Model Performance Data'!$C$20),"-",'Model Performance Data'!$C$20)</f>
        <v>Childhood Immunization Status</v>
      </c>
      <c r="E324" s="38" t="str">
        <f>IF(ISBLANK('Model Performance Data'!$D$20),"-",'Model Performance Data'!$D$20)</f>
        <v>Percentage</v>
      </c>
      <c r="F324" s="38" t="str">
        <f>IF(ISBLANK('Model Performance Data'!$E$20),"-",'Model Performance Data'!$E$20)</f>
        <v>Active</v>
      </c>
      <c r="G324" s="38" t="str">
        <f>IF(ISBLANK('Model Performance Data'!$F$20),"-",'Model Performance Data'!$F$20)</f>
        <v>-</v>
      </c>
      <c r="H324" s="38">
        <v>3</v>
      </c>
      <c r="I324" s="38">
        <v>5</v>
      </c>
      <c r="J324" s="37" t="str">
        <f t="shared" si="16"/>
        <v>35</v>
      </c>
      <c r="K324" s="38" t="str">
        <f>IF(ISBLANK('Model Performance Data'!$L$20),"-",'Model Performance Data'!$L$20)</f>
        <v>Annual</v>
      </c>
      <c r="L324" s="38" t="str">
        <f>IF(ISBLANK('Model Performance Data'!$K$20),"-",'Model Performance Data'!$K$20)</f>
        <v xml:space="preserve">Data steward: http://www.qualityforum.org/QPS/0038
Source of Data: Department of
Health; may not be stratified by
payer type.
</v>
      </c>
      <c r="M324" s="43">
        <f>IF(ISNA(SUMIFS(INDEX('Model Performance Data'!$O$8:$DY$56,0,MATCH(CONCATENATE($J324,M$6),'Model Performance Data'!$O$6:$DY$6,0)),'Model Performance Data'!$B$8:$B$56,$C324,'Model Performance Data'!$C$8:$C$56,$D324)),"-",SUMIFS(INDEX('Model Performance Data'!$O$8:$DY$56,0,MATCH(CONCATENATE($J324,M$6),'Model Performance Data'!$O$6:$DY$6,0)),'Model Performance Data'!$B$8:$B$56,$C324,'Model Performance Data'!$C$8:$C$56,$D324))</f>
        <v>0</v>
      </c>
      <c r="N324" s="43">
        <f>IF(ISNA(SUMIFS(INDEX('Model Performance Data'!$O$8:$DY$56,0,MATCH(CONCATENATE($J324,N$6),'Model Performance Data'!$O$6:$DY$6,0)),'Model Performance Data'!$B$8:$B$56,$C324,'Model Performance Data'!$C$8:$C$56,$D324)),"-",SUMIFS(INDEX('Model Performance Data'!$O$8:$DY$56,0,MATCH(CONCATENATE($J324,N$6),'Model Performance Data'!$O$6:$DY$6,0)),'Model Performance Data'!$B$8:$B$56,$C324,'Model Performance Data'!$C$8:$C$56,$D324))</f>
        <v>0</v>
      </c>
      <c r="O324" s="154">
        <f>IF(ISNA(SUMIFS(INDEX('Model Performance Data'!$O$8:$DY$56,0,MATCH(CONCATENATE($J324,O$6),'Model Performance Data'!$O$6:$DY$6,0)),'Model Performance Data'!$B$8:$B$56,$C324,'Model Performance Data'!$C$8:$C$56,$D324)),"-",SUMIFS(INDEX('Model Performance Data'!$O$8:$DY$56,0,MATCH(CONCATENATE($J324,O$6),'Model Performance Data'!$O$6:$DY$6,0)),'Model Performance Data'!$B$8:$B$56,$C324,'Model Performance Data'!$C$8:$C$56,$D324))</f>
        <v>0</v>
      </c>
    </row>
    <row r="325" spans="2:15" outlineLevel="1" x14ac:dyDescent="0.35">
      <c r="B325" s="37" t="s">
        <v>80</v>
      </c>
      <c r="C325" s="38" t="str">
        <f>IF(ISBLANK('Model Performance Data'!$B$20),"-",'Model Performance Data'!$B$20)</f>
        <v>Population Health</v>
      </c>
      <c r="D325" s="38" t="str">
        <f>IF(ISBLANK('Model Performance Data'!$C$20),"-",'Model Performance Data'!$C$20)</f>
        <v>Childhood Immunization Status</v>
      </c>
      <c r="E325" s="38" t="str">
        <f>IF(ISBLANK('Model Performance Data'!$D$20),"-",'Model Performance Data'!$D$20)</f>
        <v>Percentage</v>
      </c>
      <c r="F325" s="38" t="str">
        <f>IF(ISBLANK('Model Performance Data'!$E$20),"-",'Model Performance Data'!$E$20)</f>
        <v>Active</v>
      </c>
      <c r="G325" s="38" t="str">
        <f>IF(ISBLANK('Model Performance Data'!$F$20),"-",'Model Performance Data'!$F$20)</f>
        <v>-</v>
      </c>
      <c r="H325" s="38">
        <v>3</v>
      </c>
      <c r="I325" s="38" t="s">
        <v>65</v>
      </c>
      <c r="J325" s="37" t="str">
        <f t="shared" si="16"/>
        <v>3Goal</v>
      </c>
      <c r="K325" s="38" t="str">
        <f>IF(ISBLANK('Model Performance Data'!$L$20),"-",'Model Performance Data'!$L$20)</f>
        <v>Annual</v>
      </c>
      <c r="L325" s="38" t="str">
        <f>IF(ISBLANK('Model Performance Data'!$K$20),"-",'Model Performance Data'!$K$20)</f>
        <v xml:space="preserve">Data steward: http://www.qualityforum.org/QPS/0038
Source of Data: Department of
Health; may not be stratified by
payer type.
</v>
      </c>
      <c r="M325" s="43" t="str">
        <f>IF(ISNA(SUMIFS(INDEX('Model Performance Data'!$O$8:$DY$56,0,MATCH(CONCATENATE($J325,M$6),'Model Performance Data'!$O$6:$DY$6,0)),'Model Performance Data'!$B$8:$B$56,$C325,'Model Performance Data'!$C$8:$C$56,$D325)),"-",SUMIFS(INDEX('Model Performance Data'!$O$8:$DY$56,0,MATCH(CONCATENATE($J325,M$6),'Model Performance Data'!$O$6:$DY$6,0)),'Model Performance Data'!$B$8:$B$56,$C325,'Model Performance Data'!$C$8:$C$56,$D325))</f>
        <v>-</v>
      </c>
      <c r="N325" s="43" t="str">
        <f>IF(ISNA(SUMIFS(INDEX('Model Performance Data'!$O$8:$DY$56,0,MATCH(CONCATENATE($J325,N$6),'Model Performance Data'!$O$6:$DY$6,0)),'Model Performance Data'!$B$8:$B$56,$C325,'Model Performance Data'!$C$8:$C$56,$D325)),"-",SUMIFS(INDEX('Model Performance Data'!$O$8:$DY$56,0,MATCH(CONCATENATE($J325,N$6),'Model Performance Data'!$O$6:$DY$6,0)),'Model Performance Data'!$B$8:$B$56,$C325,'Model Performance Data'!$C$8:$C$56,$D325))</f>
        <v>-</v>
      </c>
      <c r="O325" s="154">
        <f>IF(ISNA(SUMIFS(INDEX('Model Performance Data'!$O$8:$DY$56,0,MATCH(CONCATENATE($J325,O$6),'Model Performance Data'!$O$6:$DY$6,0)),'Model Performance Data'!$B$8:$B$56,$C325,'Model Performance Data'!$C$8:$C$56,$D325)),"-",SUMIFS(INDEX('Model Performance Data'!$O$8:$DY$56,0,MATCH(CONCATENATE($J325,O$6),'Model Performance Data'!$O$6:$DY$6,0)),'Model Performance Data'!$B$8:$B$56,$C325,'Model Performance Data'!$C$8:$C$56,$D325))</f>
        <v>0</v>
      </c>
    </row>
    <row r="326" spans="2:15" outlineLevel="1" x14ac:dyDescent="0.35">
      <c r="B326" s="37" t="s">
        <v>80</v>
      </c>
      <c r="C326" s="38" t="str">
        <f>IF(ISBLANK('Model Performance Data'!$B$20),"-",'Model Performance Data'!$B$20)</f>
        <v>Population Health</v>
      </c>
      <c r="D326" s="38" t="str">
        <f>IF(ISBLANK('Model Performance Data'!$C$20),"-",'Model Performance Data'!$C$20)</f>
        <v>Childhood Immunization Status</v>
      </c>
      <c r="E326" s="38" t="str">
        <f>IF(ISBLANK('Model Performance Data'!$D$20),"-",'Model Performance Data'!$D$20)</f>
        <v>Percentage</v>
      </c>
      <c r="F326" s="38" t="str">
        <f>IF(ISBLANK('Model Performance Data'!$E$20),"-",'Model Performance Data'!$E$20)</f>
        <v>Active</v>
      </c>
      <c r="G326" s="38" t="str">
        <f>IF(ISBLANK('Model Performance Data'!$F$20),"-",'Model Performance Data'!$F$20)</f>
        <v>-</v>
      </c>
      <c r="H326" s="38">
        <v>4</v>
      </c>
      <c r="I326" s="38">
        <v>1</v>
      </c>
      <c r="J326" s="37" t="str">
        <f t="shared" ref="J326:J331" si="18">CONCATENATE(H326,I326)</f>
        <v>41</v>
      </c>
      <c r="K326" s="38" t="str">
        <f>IF(ISBLANK('Model Performance Data'!$L$20),"-",'Model Performance Data'!$L$20)</f>
        <v>Annual</v>
      </c>
      <c r="L326" s="38" t="str">
        <f>IF(ISBLANK('Model Performance Data'!$K$20),"-",'Model Performance Data'!$K$20)</f>
        <v xml:space="preserve">Data steward: http://www.qualityforum.org/QPS/0038
Source of Data: Department of
Health; may not be stratified by
payer type.
</v>
      </c>
      <c r="M326" s="43">
        <f>IF(ISNA(SUMIFS(INDEX('Model Performance Data'!$O$8:$DY$56,0,MATCH(CONCATENATE($J326,M$6),'Model Performance Data'!$O$6:$DY$6,0)),'Model Performance Data'!$B$8:$B$56,$C326,'Model Performance Data'!$C$8:$C$56,$D326)),"-",SUMIFS(INDEX('Model Performance Data'!$O$8:$DY$56,0,MATCH(CONCATENATE($J326,M$6),'Model Performance Data'!$O$6:$DY$6,0)),'Model Performance Data'!$B$8:$B$56,$C326,'Model Performance Data'!$C$8:$C$56,$D326))</f>
        <v>0</v>
      </c>
      <c r="N326" s="43">
        <f>IF(ISNA(SUMIFS(INDEX('Model Performance Data'!$O$8:$DY$56,0,MATCH(CONCATENATE($J326,N$6),'Model Performance Data'!$O$6:$DY$6,0)),'Model Performance Data'!$B$8:$B$56,$C326,'Model Performance Data'!$C$8:$C$56,$D326)),"-",SUMIFS(INDEX('Model Performance Data'!$O$8:$DY$56,0,MATCH(CONCATENATE($J326,N$6),'Model Performance Data'!$O$6:$DY$6,0)),'Model Performance Data'!$B$8:$B$56,$C326,'Model Performance Data'!$C$8:$C$56,$D326))</f>
        <v>0</v>
      </c>
      <c r="O326" s="154">
        <f>IF(ISNA(SUMIFS(INDEX('Model Performance Data'!$O$8:$DY$56,0,MATCH(CONCATENATE($J326,O$6),'Model Performance Data'!$O$6:$DY$6,0)),'Model Performance Data'!$B$8:$B$56,$C326,'Model Performance Data'!$C$8:$C$56,$D326)),"-",SUMIFS(INDEX('Model Performance Data'!$O$8:$DY$56,0,MATCH(CONCATENATE($J326,O$6),'Model Performance Data'!$O$6:$DY$6,0)),'Model Performance Data'!$B$8:$B$56,$C326,'Model Performance Data'!$C$8:$C$56,$D326))</f>
        <v>0</v>
      </c>
    </row>
    <row r="327" spans="2:15" outlineLevel="1" x14ac:dyDescent="0.35">
      <c r="B327" s="37" t="s">
        <v>80</v>
      </c>
      <c r="C327" s="38" t="str">
        <f>IF(ISBLANK('Model Performance Data'!$B$20),"-",'Model Performance Data'!$B$20)</f>
        <v>Population Health</v>
      </c>
      <c r="D327" s="38" t="str">
        <f>IF(ISBLANK('Model Performance Data'!$C$20),"-",'Model Performance Data'!$C$20)</f>
        <v>Childhood Immunization Status</v>
      </c>
      <c r="E327" s="38" t="str">
        <f>IF(ISBLANK('Model Performance Data'!$D$20),"-",'Model Performance Data'!$D$20)</f>
        <v>Percentage</v>
      </c>
      <c r="F327" s="38" t="str">
        <f>IF(ISBLANK('Model Performance Data'!$E$20),"-",'Model Performance Data'!$E$20)</f>
        <v>Active</v>
      </c>
      <c r="G327" s="38" t="str">
        <f>IF(ISBLANK('Model Performance Data'!$F$20),"-",'Model Performance Data'!$F$20)</f>
        <v>-</v>
      </c>
      <c r="H327" s="38">
        <v>4</v>
      </c>
      <c r="I327" s="38">
        <v>2</v>
      </c>
      <c r="J327" s="37" t="str">
        <f t="shared" si="18"/>
        <v>42</v>
      </c>
      <c r="K327" s="38" t="str">
        <f>IF(ISBLANK('Model Performance Data'!$L$20),"-",'Model Performance Data'!$L$20)</f>
        <v>Annual</v>
      </c>
      <c r="L327" s="38" t="str">
        <f>IF(ISBLANK('Model Performance Data'!$K$20),"-",'Model Performance Data'!$K$20)</f>
        <v xml:space="preserve">Data steward: http://www.qualityforum.org/QPS/0038
Source of Data: Department of
Health; may not be stratified by
payer type.
</v>
      </c>
      <c r="M327" s="43">
        <f>IF(ISNA(SUMIFS(INDEX('Model Performance Data'!$O$8:$DY$56,0,MATCH(CONCATENATE($J327,M$6),'Model Performance Data'!$O$6:$DY$6,0)),'Model Performance Data'!$B$8:$B$56,$C327,'Model Performance Data'!$C$8:$C$56,$D327)),"-",SUMIFS(INDEX('Model Performance Data'!$O$8:$DY$56,0,MATCH(CONCATENATE($J327,M$6),'Model Performance Data'!$O$6:$DY$6,0)),'Model Performance Data'!$B$8:$B$56,$C327,'Model Performance Data'!$C$8:$C$56,$D327))</f>
        <v>0</v>
      </c>
      <c r="N327" s="43">
        <f>IF(ISNA(SUMIFS(INDEX('Model Performance Data'!$O$8:$DY$56,0,MATCH(CONCATENATE($J327,N$6),'Model Performance Data'!$O$6:$DY$6,0)),'Model Performance Data'!$B$8:$B$56,$C327,'Model Performance Data'!$C$8:$C$56,$D327)),"-",SUMIFS(INDEX('Model Performance Data'!$O$8:$DY$56,0,MATCH(CONCATENATE($J327,N$6),'Model Performance Data'!$O$6:$DY$6,0)),'Model Performance Data'!$B$8:$B$56,$C327,'Model Performance Data'!$C$8:$C$56,$D327))</f>
        <v>0</v>
      </c>
      <c r="O327" s="154">
        <f>IF(ISNA(SUMIFS(INDEX('Model Performance Data'!$O$8:$DY$56,0,MATCH(CONCATENATE($J327,O$6),'Model Performance Data'!$O$6:$DY$6,0)),'Model Performance Data'!$B$8:$B$56,$C327,'Model Performance Data'!$C$8:$C$56,$D327)),"-",SUMIFS(INDEX('Model Performance Data'!$O$8:$DY$56,0,MATCH(CONCATENATE($J327,O$6),'Model Performance Data'!$O$6:$DY$6,0)),'Model Performance Data'!$B$8:$B$56,$C327,'Model Performance Data'!$C$8:$C$56,$D327))</f>
        <v>0</v>
      </c>
    </row>
    <row r="328" spans="2:15" outlineLevel="1" x14ac:dyDescent="0.35">
      <c r="B328" s="37" t="s">
        <v>80</v>
      </c>
      <c r="C328" s="38" t="str">
        <f>IF(ISBLANK('Model Performance Data'!$B$20),"-",'Model Performance Data'!$B$20)</f>
        <v>Population Health</v>
      </c>
      <c r="D328" s="38" t="str">
        <f>IF(ISBLANK('Model Performance Data'!$C$20),"-",'Model Performance Data'!$C$20)</f>
        <v>Childhood Immunization Status</v>
      </c>
      <c r="E328" s="38" t="str">
        <f>IF(ISBLANK('Model Performance Data'!$D$20),"-",'Model Performance Data'!$D$20)</f>
        <v>Percentage</v>
      </c>
      <c r="F328" s="38" t="str">
        <f>IF(ISBLANK('Model Performance Data'!$E$20),"-",'Model Performance Data'!$E$20)</f>
        <v>Active</v>
      </c>
      <c r="G328" s="38" t="str">
        <f>IF(ISBLANK('Model Performance Data'!$F$20),"-",'Model Performance Data'!$F$20)</f>
        <v>-</v>
      </c>
      <c r="H328" s="38">
        <v>4</v>
      </c>
      <c r="I328" s="38">
        <v>3</v>
      </c>
      <c r="J328" s="37" t="str">
        <f t="shared" si="18"/>
        <v>43</v>
      </c>
      <c r="K328" s="38" t="str">
        <f>IF(ISBLANK('Model Performance Data'!$L$20),"-",'Model Performance Data'!$L$20)</f>
        <v>Annual</v>
      </c>
      <c r="L328" s="38" t="str">
        <f>IF(ISBLANK('Model Performance Data'!$K$20),"-",'Model Performance Data'!$K$20)</f>
        <v xml:space="preserve">Data steward: http://www.qualityforum.org/QPS/0038
Source of Data: Department of
Health; may not be stratified by
payer type.
</v>
      </c>
      <c r="M328" s="43">
        <f>IF(ISNA(SUMIFS(INDEX('Model Performance Data'!$O$8:$DY$56,0,MATCH(CONCATENATE($J328,M$6),'Model Performance Data'!$O$6:$DY$6,0)),'Model Performance Data'!$B$8:$B$56,$C328,'Model Performance Data'!$C$8:$C$56,$D328)),"-",SUMIFS(INDEX('Model Performance Data'!$O$8:$DY$56,0,MATCH(CONCATENATE($J328,M$6),'Model Performance Data'!$O$6:$DY$6,0)),'Model Performance Data'!$B$8:$B$56,$C328,'Model Performance Data'!$C$8:$C$56,$D328))</f>
        <v>0</v>
      </c>
      <c r="N328" s="43">
        <f>IF(ISNA(SUMIFS(INDEX('Model Performance Data'!$O$8:$DY$56,0,MATCH(CONCATENATE($J328,N$6),'Model Performance Data'!$O$6:$DY$6,0)),'Model Performance Data'!$B$8:$B$56,$C328,'Model Performance Data'!$C$8:$C$56,$D328)),"-",SUMIFS(INDEX('Model Performance Data'!$O$8:$DY$56,0,MATCH(CONCATENATE($J328,N$6),'Model Performance Data'!$O$6:$DY$6,0)),'Model Performance Data'!$B$8:$B$56,$C328,'Model Performance Data'!$C$8:$C$56,$D328))</f>
        <v>0</v>
      </c>
      <c r="O328" s="154">
        <f>IF(ISNA(SUMIFS(INDEX('Model Performance Data'!$O$8:$DY$56,0,MATCH(CONCATENATE($J328,O$6),'Model Performance Data'!$O$6:$DY$6,0)),'Model Performance Data'!$B$8:$B$56,$C328,'Model Performance Data'!$C$8:$C$56,$D328)),"-",SUMIFS(INDEX('Model Performance Data'!$O$8:$DY$56,0,MATCH(CONCATENATE($J328,O$6),'Model Performance Data'!$O$6:$DY$6,0)),'Model Performance Data'!$B$8:$B$56,$C328,'Model Performance Data'!$C$8:$C$56,$D328))</f>
        <v>0</v>
      </c>
    </row>
    <row r="329" spans="2:15" outlineLevel="1" x14ac:dyDescent="0.35">
      <c r="B329" s="37" t="s">
        <v>80</v>
      </c>
      <c r="C329" s="38" t="str">
        <f>IF(ISBLANK('Model Performance Data'!$B$20),"-",'Model Performance Data'!$B$20)</f>
        <v>Population Health</v>
      </c>
      <c r="D329" s="38" t="str">
        <f>IF(ISBLANK('Model Performance Data'!$C$20),"-",'Model Performance Data'!$C$20)</f>
        <v>Childhood Immunization Status</v>
      </c>
      <c r="E329" s="38" t="str">
        <f>IF(ISBLANK('Model Performance Data'!$D$20),"-",'Model Performance Data'!$D$20)</f>
        <v>Percentage</v>
      </c>
      <c r="F329" s="38" t="str">
        <f>IF(ISBLANK('Model Performance Data'!$E$20),"-",'Model Performance Data'!$E$20)</f>
        <v>Active</v>
      </c>
      <c r="G329" s="38" t="str">
        <f>IF(ISBLANK('Model Performance Data'!$F$20),"-",'Model Performance Data'!$F$20)</f>
        <v>-</v>
      </c>
      <c r="H329" s="38">
        <v>4</v>
      </c>
      <c r="I329" s="38">
        <v>4</v>
      </c>
      <c r="J329" s="37" t="str">
        <f t="shared" si="18"/>
        <v>44</v>
      </c>
      <c r="K329" s="38" t="str">
        <f>IF(ISBLANK('Model Performance Data'!$L$20),"-",'Model Performance Data'!$L$20)</f>
        <v>Annual</v>
      </c>
      <c r="L329" s="38" t="str">
        <f>IF(ISBLANK('Model Performance Data'!$K$20),"-",'Model Performance Data'!$K$20)</f>
        <v xml:space="preserve">Data steward: http://www.qualityforum.org/QPS/0038
Source of Data: Department of
Health; may not be stratified by
payer type.
</v>
      </c>
      <c r="M329" s="43">
        <f>IF(ISNA(SUMIFS(INDEX('Model Performance Data'!$O$8:$DY$56,0,MATCH(CONCATENATE($J329,M$6),'Model Performance Data'!$O$6:$DY$6,0)),'Model Performance Data'!$B$8:$B$56,$C329,'Model Performance Data'!$C$8:$C$56,$D329)),"-",SUMIFS(INDEX('Model Performance Data'!$O$8:$DY$56,0,MATCH(CONCATENATE($J329,M$6),'Model Performance Data'!$O$6:$DY$6,0)),'Model Performance Data'!$B$8:$B$56,$C329,'Model Performance Data'!$C$8:$C$56,$D329))</f>
        <v>0</v>
      </c>
      <c r="N329" s="43">
        <f>IF(ISNA(SUMIFS(INDEX('Model Performance Data'!$O$8:$DY$56,0,MATCH(CONCATENATE($J329,N$6),'Model Performance Data'!$O$6:$DY$6,0)),'Model Performance Data'!$B$8:$B$56,$C329,'Model Performance Data'!$C$8:$C$56,$D329)),"-",SUMIFS(INDEX('Model Performance Data'!$O$8:$DY$56,0,MATCH(CONCATENATE($J329,N$6),'Model Performance Data'!$O$6:$DY$6,0)),'Model Performance Data'!$B$8:$B$56,$C329,'Model Performance Data'!$C$8:$C$56,$D329))</f>
        <v>0</v>
      </c>
      <c r="O329" s="154">
        <f>IF(ISNA(SUMIFS(INDEX('Model Performance Data'!$O$8:$DY$56,0,MATCH(CONCATENATE($J329,O$6),'Model Performance Data'!$O$6:$DY$6,0)),'Model Performance Data'!$B$8:$B$56,$C329,'Model Performance Data'!$C$8:$C$56,$D329)),"-",SUMIFS(INDEX('Model Performance Data'!$O$8:$DY$56,0,MATCH(CONCATENATE($J329,O$6),'Model Performance Data'!$O$6:$DY$6,0)),'Model Performance Data'!$B$8:$B$56,$C329,'Model Performance Data'!$C$8:$C$56,$D329))</f>
        <v>0</v>
      </c>
    </row>
    <row r="330" spans="2:15" outlineLevel="1" x14ac:dyDescent="0.35">
      <c r="B330" s="37" t="s">
        <v>80</v>
      </c>
      <c r="C330" s="38" t="str">
        <f>IF(ISBLANK('Model Performance Data'!$B$20),"-",'Model Performance Data'!$B$20)</f>
        <v>Population Health</v>
      </c>
      <c r="D330" s="38" t="str">
        <f>IF(ISBLANK('Model Performance Data'!$C$20),"-",'Model Performance Data'!$C$20)</f>
        <v>Childhood Immunization Status</v>
      </c>
      <c r="E330" s="38" t="str">
        <f>IF(ISBLANK('Model Performance Data'!$D$20),"-",'Model Performance Data'!$D$20)</f>
        <v>Percentage</v>
      </c>
      <c r="F330" s="38" t="str">
        <f>IF(ISBLANK('Model Performance Data'!$E$20),"-",'Model Performance Data'!$E$20)</f>
        <v>Active</v>
      </c>
      <c r="G330" s="38" t="str">
        <f>IF(ISBLANK('Model Performance Data'!$F$20),"-",'Model Performance Data'!$F$20)</f>
        <v>-</v>
      </c>
      <c r="H330" s="38">
        <v>4</v>
      </c>
      <c r="I330" s="38">
        <v>5</v>
      </c>
      <c r="J330" s="37" t="str">
        <f t="shared" si="18"/>
        <v>45</v>
      </c>
      <c r="K330" s="38" t="str">
        <f>IF(ISBLANK('Model Performance Data'!$L$20),"-",'Model Performance Data'!$L$20)</f>
        <v>Annual</v>
      </c>
      <c r="L330" s="38" t="str">
        <f>IF(ISBLANK('Model Performance Data'!$K$20),"-",'Model Performance Data'!$K$20)</f>
        <v xml:space="preserve">Data steward: http://www.qualityforum.org/QPS/0038
Source of Data: Department of
Health; may not be stratified by
payer type.
</v>
      </c>
      <c r="M330" s="43">
        <f>IF(ISNA(SUMIFS(INDEX('Model Performance Data'!$O$8:$DY$56,0,MATCH(CONCATENATE($J330,M$6),'Model Performance Data'!$O$6:$DY$6,0)),'Model Performance Data'!$B$8:$B$56,$C330,'Model Performance Data'!$C$8:$C$56,$D330)),"-",SUMIFS(INDEX('Model Performance Data'!$O$8:$DY$56,0,MATCH(CONCATENATE($J330,M$6),'Model Performance Data'!$O$6:$DY$6,0)),'Model Performance Data'!$B$8:$B$56,$C330,'Model Performance Data'!$C$8:$C$56,$D330))</f>
        <v>0</v>
      </c>
      <c r="N330" s="43">
        <f>IF(ISNA(SUMIFS(INDEX('Model Performance Data'!$O$8:$DY$56,0,MATCH(CONCATENATE($J330,N$6),'Model Performance Data'!$O$6:$DY$6,0)),'Model Performance Data'!$B$8:$B$56,$C330,'Model Performance Data'!$C$8:$C$56,$D330)),"-",SUMIFS(INDEX('Model Performance Data'!$O$8:$DY$56,0,MATCH(CONCATENATE($J330,N$6),'Model Performance Data'!$O$6:$DY$6,0)),'Model Performance Data'!$B$8:$B$56,$C330,'Model Performance Data'!$C$8:$C$56,$D330))</f>
        <v>0</v>
      </c>
      <c r="O330" s="154">
        <f>IF(ISNA(SUMIFS(INDEX('Model Performance Data'!$O$8:$DY$56,0,MATCH(CONCATENATE($J330,O$6),'Model Performance Data'!$O$6:$DY$6,0)),'Model Performance Data'!$B$8:$B$56,$C330,'Model Performance Data'!$C$8:$C$56,$D330)),"-",SUMIFS(INDEX('Model Performance Data'!$O$8:$DY$56,0,MATCH(CONCATENATE($J330,O$6),'Model Performance Data'!$O$6:$DY$6,0)),'Model Performance Data'!$B$8:$B$56,$C330,'Model Performance Data'!$C$8:$C$56,$D330))</f>
        <v>0</v>
      </c>
    </row>
    <row r="331" spans="2:15" outlineLevel="1" x14ac:dyDescent="0.35">
      <c r="B331" s="37" t="s">
        <v>80</v>
      </c>
      <c r="C331" s="38" t="str">
        <f>IF(ISBLANK('Model Performance Data'!$B$20),"-",'Model Performance Data'!$B$20)</f>
        <v>Population Health</v>
      </c>
      <c r="D331" s="38" t="str">
        <f>IF(ISBLANK('Model Performance Data'!$C$20),"-",'Model Performance Data'!$C$20)</f>
        <v>Childhood Immunization Status</v>
      </c>
      <c r="E331" s="38" t="str">
        <f>IF(ISBLANK('Model Performance Data'!$D$20),"-",'Model Performance Data'!$D$20)</f>
        <v>Percentage</v>
      </c>
      <c r="F331" s="38" t="str">
        <f>IF(ISBLANK('Model Performance Data'!$E$20),"-",'Model Performance Data'!$E$20)</f>
        <v>Active</v>
      </c>
      <c r="G331" s="38" t="str">
        <f>IF(ISBLANK('Model Performance Data'!$F$20),"-",'Model Performance Data'!$F$20)</f>
        <v>-</v>
      </c>
      <c r="H331" s="38">
        <v>4</v>
      </c>
      <c r="I331" s="38" t="s">
        <v>65</v>
      </c>
      <c r="J331" s="37" t="str">
        <f t="shared" si="18"/>
        <v>4Goal</v>
      </c>
      <c r="K331" s="38" t="str">
        <f>IF(ISBLANK('Model Performance Data'!$L$20),"-",'Model Performance Data'!$L$20)</f>
        <v>Annual</v>
      </c>
      <c r="L331" s="38" t="str">
        <f>IF(ISBLANK('Model Performance Data'!$K$20),"-",'Model Performance Data'!$K$20)</f>
        <v xml:space="preserve">Data steward: http://www.qualityforum.org/QPS/0038
Source of Data: Department of
Health; may not be stratified by
payer type.
</v>
      </c>
      <c r="M331" s="43" t="str">
        <f>IF(ISNA(SUMIFS(INDEX('Model Performance Data'!$O$8:$DY$56,0,MATCH(CONCATENATE($J331,M$6),'Model Performance Data'!$O$6:$DY$6,0)),'Model Performance Data'!$B$8:$B$56,$C331,'Model Performance Data'!$C$8:$C$56,$D331)),"-",SUMIFS(INDEX('Model Performance Data'!$O$8:$DY$56,0,MATCH(CONCATENATE($J331,M$6),'Model Performance Data'!$O$6:$DY$6,0)),'Model Performance Data'!$B$8:$B$56,$C331,'Model Performance Data'!$C$8:$C$56,$D331))</f>
        <v>-</v>
      </c>
      <c r="N331" s="43" t="str">
        <f>IF(ISNA(SUMIFS(INDEX('Model Performance Data'!$O$8:$DY$56,0,MATCH(CONCATENATE($J331,N$6),'Model Performance Data'!$O$6:$DY$6,0)),'Model Performance Data'!$B$8:$B$56,$C331,'Model Performance Data'!$C$8:$C$56,$D331)),"-",SUMIFS(INDEX('Model Performance Data'!$O$8:$DY$56,0,MATCH(CONCATENATE($J331,N$6),'Model Performance Data'!$O$6:$DY$6,0)),'Model Performance Data'!$B$8:$B$56,$C331,'Model Performance Data'!$C$8:$C$56,$D331))</f>
        <v>-</v>
      </c>
      <c r="O331" s="154">
        <f>IF(ISNA(SUMIFS(INDEX('Model Performance Data'!$O$8:$DY$56,0,MATCH(CONCATENATE($J331,O$6),'Model Performance Data'!$O$6:$DY$6,0)),'Model Performance Data'!$B$8:$B$56,$C331,'Model Performance Data'!$C$8:$C$56,$D331)),"-",SUMIFS(INDEX('Model Performance Data'!$O$8:$DY$56,0,MATCH(CONCATENATE($J331,O$6),'Model Performance Data'!$O$6:$DY$6,0)),'Model Performance Data'!$B$8:$B$56,$C331,'Model Performance Data'!$C$8:$C$56,$D331))</f>
        <v>0</v>
      </c>
    </row>
    <row r="332" spans="2:15" outlineLevel="1" x14ac:dyDescent="0.35">
      <c r="B332" s="37" t="s">
        <v>80</v>
      </c>
      <c r="C332" s="38" t="str">
        <f>IF(ISBLANK('Model Performance Data'!$B$21),"-",'Model Performance Data'!$B$21)</f>
        <v>Quality</v>
      </c>
      <c r="D332" s="38" t="str">
        <f>IF(ISBLANK('Model Performance Data'!$C$21),"-",'Model Performance Data'!$C$21)</f>
        <v>Patient Experience Provider Communication (CGCAHPS)</v>
      </c>
      <c r="E332" s="38" t="str">
        <f>IF(ISBLANK('Model Performance Data'!$D$21),"-",'Model Performance Data'!$D$21)</f>
        <v>Percentage</v>
      </c>
      <c r="F332" s="38" t="str">
        <f>IF(ISBLANK('Model Performance Data'!$E$21),"-",'Model Performance Data'!$E$21)</f>
        <v>Active</v>
      </c>
      <c r="G332" s="38" t="str">
        <f>IF(ISBLANK('Model Performance Data'!$F$21),"-",'Model Performance Data'!$F$21)</f>
        <v>-</v>
      </c>
      <c r="H332" s="38" t="s">
        <v>64</v>
      </c>
      <c r="I332" s="38" t="s">
        <v>64</v>
      </c>
      <c r="J332" s="37" t="str">
        <f t="shared" si="16"/>
        <v>BaselineBaseline</v>
      </c>
      <c r="K332" s="38" t="str">
        <f>IF(ISBLANK('Model Performance Data'!$L$21),"-",'Model Performance Data'!$L$21)</f>
        <v>Annual</v>
      </c>
      <c r="L332" s="38" t="str">
        <f>IF(ISBLANK('Model Performance Data'!$K$21),"-",'Model Performance Data'!$K$21)</f>
        <v xml:space="preserve">Metric Steward: http://www.qualityforum.org/QPS/0005
</v>
      </c>
      <c r="M332" s="43">
        <f>IF(ISNA(SUMIFS(INDEX('Model Performance Data'!$O$8:$DY$56,0,MATCH(CONCATENATE($J332,M$6),'Model Performance Data'!$O$6:$DY$6,0)),'Model Performance Data'!$B$8:$B$56,$C332,'Model Performance Data'!$C$8:$C$56,$D332)),"-",SUMIFS(INDEX('Model Performance Data'!$O$8:$DY$56,0,MATCH(CONCATENATE($J332,M$6),'Model Performance Data'!$O$6:$DY$6,0)),'Model Performance Data'!$B$8:$B$56,$C332,'Model Performance Data'!$C$8:$C$56,$D332))</f>
        <v>0</v>
      </c>
      <c r="N332" s="43">
        <f>IF(ISNA(SUMIFS(INDEX('Model Performance Data'!$O$8:$DY$56,0,MATCH(CONCATENATE($J332,N$6),'Model Performance Data'!$O$6:$DY$6,0)),'Model Performance Data'!$B$8:$B$56,$C332,'Model Performance Data'!$C$8:$C$56,$D332)),"-",SUMIFS(INDEX('Model Performance Data'!$O$8:$DY$56,0,MATCH(CONCATENATE($J332,N$6),'Model Performance Data'!$O$6:$DY$6,0)),'Model Performance Data'!$B$8:$B$56,$C332,'Model Performance Data'!$C$8:$C$56,$D332))</f>
        <v>0</v>
      </c>
      <c r="O332" s="154" t="e">
        <f>IF(ISNA(SUMIFS(INDEX('Model Performance Data'!$O$8:$DY$56,0,MATCH(CONCATENATE($J332,O$6),'Model Performance Data'!$O$6:$DY$6,0)),'Model Performance Data'!$B$8:$B$56,$C332,'Model Performance Data'!$C$8:$C$56,$D332)),"-",SUMIFS(INDEX('Model Performance Data'!$O$8:$DY$56,0,MATCH(CONCATENATE($J332,O$6),'Model Performance Data'!$O$6:$DY$6,0)),'Model Performance Data'!$B$8:$B$56,$C332,'Model Performance Data'!$C$8:$C$56,$D332))</f>
        <v>#VALUE!</v>
      </c>
    </row>
    <row r="333" spans="2:15" outlineLevel="1" x14ac:dyDescent="0.35">
      <c r="B333" s="37" t="s">
        <v>80</v>
      </c>
      <c r="C333" s="38" t="str">
        <f>IF(ISBLANK('Model Performance Data'!$B$21),"-",'Model Performance Data'!$B$21)</f>
        <v>Quality</v>
      </c>
      <c r="D333" s="38" t="str">
        <f>IF(ISBLANK('Model Performance Data'!$C$21),"-",'Model Performance Data'!$C$21)</f>
        <v>Patient Experience Provider Communication (CGCAHPS)</v>
      </c>
      <c r="E333" s="38" t="str">
        <f>IF(ISBLANK('Model Performance Data'!$D$21),"-",'Model Performance Data'!$D$21)</f>
        <v>Percentage</v>
      </c>
      <c r="F333" s="38" t="str">
        <f>IF(ISBLANK('Model Performance Data'!$E$21),"-",'Model Performance Data'!$E$21)</f>
        <v>Active</v>
      </c>
      <c r="G333" s="38" t="str">
        <f>IF(ISBLANK('Model Performance Data'!$F$21),"-",'Model Performance Data'!$F$21)</f>
        <v>-</v>
      </c>
      <c r="H333" s="38">
        <v>1</v>
      </c>
      <c r="I333" s="38">
        <v>1</v>
      </c>
      <c r="J333" s="37" t="str">
        <f t="shared" si="16"/>
        <v>11</v>
      </c>
      <c r="K333" s="38" t="str">
        <f>IF(ISBLANK('Model Performance Data'!$L$21),"-",'Model Performance Data'!$L$21)</f>
        <v>Annual</v>
      </c>
      <c r="L333" s="38" t="str">
        <f>IF(ISBLANK('Model Performance Data'!$K$21),"-",'Model Performance Data'!$K$21)</f>
        <v xml:space="preserve">Metric Steward: http://www.qualityforum.org/QPS/0005
</v>
      </c>
      <c r="M333" s="43">
        <f>IF(ISNA(SUMIFS(INDEX('Model Performance Data'!$O$8:$DY$56,0,MATCH(CONCATENATE($J333,M$6),'Model Performance Data'!$O$6:$DY$6,0)),'Model Performance Data'!$B$8:$B$56,$C333,'Model Performance Data'!$C$8:$C$56,$D333)),"-",SUMIFS(INDEX('Model Performance Data'!$O$8:$DY$56,0,MATCH(CONCATENATE($J333,M$6),'Model Performance Data'!$O$6:$DY$6,0)),'Model Performance Data'!$B$8:$B$56,$C333,'Model Performance Data'!$C$8:$C$56,$D333))</f>
        <v>0</v>
      </c>
      <c r="N333" s="43">
        <f>IF(ISNA(SUMIFS(INDEX('Model Performance Data'!$O$8:$DY$56,0,MATCH(CONCATENATE($J333,N$6),'Model Performance Data'!$O$6:$DY$6,0)),'Model Performance Data'!$B$8:$B$56,$C333,'Model Performance Data'!$C$8:$C$56,$D333)),"-",SUMIFS(INDEX('Model Performance Data'!$O$8:$DY$56,0,MATCH(CONCATENATE($J333,N$6),'Model Performance Data'!$O$6:$DY$6,0)),'Model Performance Data'!$B$8:$B$56,$C333,'Model Performance Data'!$C$8:$C$56,$D333))</f>
        <v>0</v>
      </c>
      <c r="O333" s="154">
        <f>IF(ISNA(SUMIFS(INDEX('Model Performance Data'!$O$8:$DY$56,0,MATCH(CONCATENATE($J333,O$6),'Model Performance Data'!$O$6:$DY$6,0)),'Model Performance Data'!$B$8:$B$56,$C333,'Model Performance Data'!$C$8:$C$56,$D333)),"-",SUMIFS(INDEX('Model Performance Data'!$O$8:$DY$56,0,MATCH(CONCATENATE($J333,O$6),'Model Performance Data'!$O$6:$DY$6,0)),'Model Performance Data'!$B$8:$B$56,$C333,'Model Performance Data'!$C$8:$C$56,$D333))</f>
        <v>0</v>
      </c>
    </row>
    <row r="334" spans="2:15" outlineLevel="1" x14ac:dyDescent="0.35">
      <c r="B334" s="37" t="s">
        <v>80</v>
      </c>
      <c r="C334" s="38" t="str">
        <f>IF(ISBLANK('Model Performance Data'!$B$21),"-",'Model Performance Data'!$B$21)</f>
        <v>Quality</v>
      </c>
      <c r="D334" s="38" t="str">
        <f>IF(ISBLANK('Model Performance Data'!$C$21),"-",'Model Performance Data'!$C$21)</f>
        <v>Patient Experience Provider Communication (CGCAHPS)</v>
      </c>
      <c r="E334" s="38" t="str">
        <f>IF(ISBLANK('Model Performance Data'!$D$21),"-",'Model Performance Data'!$D$21)</f>
        <v>Percentage</v>
      </c>
      <c r="F334" s="38" t="str">
        <f>IF(ISBLANK('Model Performance Data'!$E$21),"-",'Model Performance Data'!$E$21)</f>
        <v>Active</v>
      </c>
      <c r="G334" s="38" t="str">
        <f>IF(ISBLANK('Model Performance Data'!$F$21),"-",'Model Performance Data'!$F$21)</f>
        <v>-</v>
      </c>
      <c r="H334" s="38">
        <v>1</v>
      </c>
      <c r="I334" s="38">
        <v>2</v>
      </c>
      <c r="J334" s="37" t="str">
        <f t="shared" si="16"/>
        <v>12</v>
      </c>
      <c r="K334" s="38" t="str">
        <f>IF(ISBLANK('Model Performance Data'!$L$21),"-",'Model Performance Data'!$L$21)</f>
        <v>Annual</v>
      </c>
      <c r="L334" s="38" t="str">
        <f>IF(ISBLANK('Model Performance Data'!$K$21),"-",'Model Performance Data'!$K$21)</f>
        <v xml:space="preserve">Metric Steward: http://www.qualityforum.org/QPS/0005
</v>
      </c>
      <c r="M334" s="43">
        <f>IF(ISNA(SUMIFS(INDEX('Model Performance Data'!$O$8:$DY$56,0,MATCH(CONCATENATE($J334,M$6),'Model Performance Data'!$O$6:$DY$6,0)),'Model Performance Data'!$B$8:$B$56,$C334,'Model Performance Data'!$C$8:$C$56,$D334)),"-",SUMIFS(INDEX('Model Performance Data'!$O$8:$DY$56,0,MATCH(CONCATENATE($J334,M$6),'Model Performance Data'!$O$6:$DY$6,0)),'Model Performance Data'!$B$8:$B$56,$C334,'Model Performance Data'!$C$8:$C$56,$D334))</f>
        <v>0</v>
      </c>
      <c r="N334" s="43">
        <f>IF(ISNA(SUMIFS(INDEX('Model Performance Data'!$O$8:$DY$56,0,MATCH(CONCATENATE($J334,N$6),'Model Performance Data'!$O$6:$DY$6,0)),'Model Performance Data'!$B$8:$B$56,$C334,'Model Performance Data'!$C$8:$C$56,$D334)),"-",SUMIFS(INDEX('Model Performance Data'!$O$8:$DY$56,0,MATCH(CONCATENATE($J334,N$6),'Model Performance Data'!$O$6:$DY$6,0)),'Model Performance Data'!$B$8:$B$56,$C334,'Model Performance Data'!$C$8:$C$56,$D334))</f>
        <v>0</v>
      </c>
      <c r="O334" s="154">
        <f>IF(ISNA(SUMIFS(INDEX('Model Performance Data'!$O$8:$DY$56,0,MATCH(CONCATENATE($J334,O$6),'Model Performance Data'!$O$6:$DY$6,0)),'Model Performance Data'!$B$8:$B$56,$C334,'Model Performance Data'!$C$8:$C$56,$D334)),"-",SUMIFS(INDEX('Model Performance Data'!$O$8:$DY$56,0,MATCH(CONCATENATE($J334,O$6),'Model Performance Data'!$O$6:$DY$6,0)),'Model Performance Data'!$B$8:$B$56,$C334,'Model Performance Data'!$C$8:$C$56,$D334))</f>
        <v>0</v>
      </c>
    </row>
    <row r="335" spans="2:15" outlineLevel="1" x14ac:dyDescent="0.35">
      <c r="B335" s="37" t="s">
        <v>80</v>
      </c>
      <c r="C335" s="38" t="str">
        <f>IF(ISBLANK('Model Performance Data'!$B$21),"-",'Model Performance Data'!$B$21)</f>
        <v>Quality</v>
      </c>
      <c r="D335" s="38" t="str">
        <f>IF(ISBLANK('Model Performance Data'!$C$21),"-",'Model Performance Data'!$C$21)</f>
        <v>Patient Experience Provider Communication (CGCAHPS)</v>
      </c>
      <c r="E335" s="38" t="str">
        <f>IF(ISBLANK('Model Performance Data'!$D$21),"-",'Model Performance Data'!$D$21)</f>
        <v>Percentage</v>
      </c>
      <c r="F335" s="38" t="str">
        <f>IF(ISBLANK('Model Performance Data'!$E$21),"-",'Model Performance Data'!$E$21)</f>
        <v>Active</v>
      </c>
      <c r="G335" s="38" t="str">
        <f>IF(ISBLANK('Model Performance Data'!$F$21),"-",'Model Performance Data'!$F$21)</f>
        <v>-</v>
      </c>
      <c r="H335" s="38">
        <v>1</v>
      </c>
      <c r="I335" s="38">
        <v>3</v>
      </c>
      <c r="J335" s="37" t="str">
        <f t="shared" si="16"/>
        <v>13</v>
      </c>
      <c r="K335" s="38" t="str">
        <f>IF(ISBLANK('Model Performance Data'!$L$21),"-",'Model Performance Data'!$L$21)</f>
        <v>Annual</v>
      </c>
      <c r="L335" s="38" t="str">
        <f>IF(ISBLANK('Model Performance Data'!$K$21),"-",'Model Performance Data'!$K$21)</f>
        <v xml:space="preserve">Metric Steward: http://www.qualityforum.org/QPS/0005
</v>
      </c>
      <c r="M335" s="43">
        <f>IF(ISNA(SUMIFS(INDEX('Model Performance Data'!$O$8:$DY$56,0,MATCH(CONCATENATE($J335,M$6),'Model Performance Data'!$O$6:$DY$6,0)),'Model Performance Data'!$B$8:$B$56,$C335,'Model Performance Data'!$C$8:$C$56,$D335)),"-",SUMIFS(INDEX('Model Performance Data'!$O$8:$DY$56,0,MATCH(CONCATENATE($J335,M$6),'Model Performance Data'!$O$6:$DY$6,0)),'Model Performance Data'!$B$8:$B$56,$C335,'Model Performance Data'!$C$8:$C$56,$D335))</f>
        <v>0</v>
      </c>
      <c r="N335" s="43">
        <f>IF(ISNA(SUMIFS(INDEX('Model Performance Data'!$O$8:$DY$56,0,MATCH(CONCATENATE($J335,N$6),'Model Performance Data'!$O$6:$DY$6,0)),'Model Performance Data'!$B$8:$B$56,$C335,'Model Performance Data'!$C$8:$C$56,$D335)),"-",SUMIFS(INDEX('Model Performance Data'!$O$8:$DY$56,0,MATCH(CONCATENATE($J335,N$6),'Model Performance Data'!$O$6:$DY$6,0)),'Model Performance Data'!$B$8:$B$56,$C335,'Model Performance Data'!$C$8:$C$56,$D335))</f>
        <v>0</v>
      </c>
      <c r="O335" s="154">
        <f>IF(ISNA(SUMIFS(INDEX('Model Performance Data'!$O$8:$DY$56,0,MATCH(CONCATENATE($J335,O$6),'Model Performance Data'!$O$6:$DY$6,0)),'Model Performance Data'!$B$8:$B$56,$C335,'Model Performance Data'!$C$8:$C$56,$D335)),"-",SUMIFS(INDEX('Model Performance Data'!$O$8:$DY$56,0,MATCH(CONCATENATE($J335,O$6),'Model Performance Data'!$O$6:$DY$6,0)),'Model Performance Data'!$B$8:$B$56,$C335,'Model Performance Data'!$C$8:$C$56,$D335))</f>
        <v>0</v>
      </c>
    </row>
    <row r="336" spans="2:15" outlineLevel="1" x14ac:dyDescent="0.35">
      <c r="B336" s="37" t="s">
        <v>80</v>
      </c>
      <c r="C336" s="38" t="str">
        <f>IF(ISBLANK('Model Performance Data'!$B$21),"-",'Model Performance Data'!$B$21)</f>
        <v>Quality</v>
      </c>
      <c r="D336" s="38" t="str">
        <f>IF(ISBLANK('Model Performance Data'!$C$21),"-",'Model Performance Data'!$C$21)</f>
        <v>Patient Experience Provider Communication (CGCAHPS)</v>
      </c>
      <c r="E336" s="38" t="str">
        <f>IF(ISBLANK('Model Performance Data'!$D$21),"-",'Model Performance Data'!$D$21)</f>
        <v>Percentage</v>
      </c>
      <c r="F336" s="38" t="str">
        <f>IF(ISBLANK('Model Performance Data'!$E$21),"-",'Model Performance Data'!$E$21)</f>
        <v>Active</v>
      </c>
      <c r="G336" s="38" t="str">
        <f>IF(ISBLANK('Model Performance Data'!$F$21),"-",'Model Performance Data'!$F$21)</f>
        <v>-</v>
      </c>
      <c r="H336" s="38">
        <v>1</v>
      </c>
      <c r="I336" s="38">
        <v>4</v>
      </c>
      <c r="J336" s="37" t="str">
        <f t="shared" si="16"/>
        <v>14</v>
      </c>
      <c r="K336" s="38" t="str">
        <f>IF(ISBLANK('Model Performance Data'!$L$21),"-",'Model Performance Data'!$L$21)</f>
        <v>Annual</v>
      </c>
      <c r="L336" s="38" t="str">
        <f>IF(ISBLANK('Model Performance Data'!$K$21),"-",'Model Performance Data'!$K$21)</f>
        <v xml:space="preserve">Metric Steward: http://www.qualityforum.org/QPS/0005
</v>
      </c>
      <c r="M336" s="43">
        <f>IF(ISNA(SUMIFS(INDEX('Model Performance Data'!$O$8:$DY$56,0,MATCH(CONCATENATE($J336,M$6),'Model Performance Data'!$O$6:$DY$6,0)),'Model Performance Data'!$B$8:$B$56,$C336,'Model Performance Data'!$C$8:$C$56,$D336)),"-",SUMIFS(INDEX('Model Performance Data'!$O$8:$DY$56,0,MATCH(CONCATENATE($J336,M$6),'Model Performance Data'!$O$6:$DY$6,0)),'Model Performance Data'!$B$8:$B$56,$C336,'Model Performance Data'!$C$8:$C$56,$D336))</f>
        <v>0</v>
      </c>
      <c r="N336" s="43">
        <f>IF(ISNA(SUMIFS(INDEX('Model Performance Data'!$O$8:$DY$56,0,MATCH(CONCATENATE($J336,N$6),'Model Performance Data'!$O$6:$DY$6,0)),'Model Performance Data'!$B$8:$B$56,$C336,'Model Performance Data'!$C$8:$C$56,$D336)),"-",SUMIFS(INDEX('Model Performance Data'!$O$8:$DY$56,0,MATCH(CONCATENATE($J336,N$6),'Model Performance Data'!$O$6:$DY$6,0)),'Model Performance Data'!$B$8:$B$56,$C336,'Model Performance Data'!$C$8:$C$56,$D336))</f>
        <v>0</v>
      </c>
      <c r="O336" s="154">
        <f>IF(ISNA(SUMIFS(INDEX('Model Performance Data'!$O$8:$DY$56,0,MATCH(CONCATENATE($J336,O$6),'Model Performance Data'!$O$6:$DY$6,0)),'Model Performance Data'!$B$8:$B$56,$C336,'Model Performance Data'!$C$8:$C$56,$D336)),"-",SUMIFS(INDEX('Model Performance Data'!$O$8:$DY$56,0,MATCH(CONCATENATE($J336,O$6),'Model Performance Data'!$O$6:$DY$6,0)),'Model Performance Data'!$B$8:$B$56,$C336,'Model Performance Data'!$C$8:$C$56,$D336))</f>
        <v>0</v>
      </c>
    </row>
    <row r="337" spans="2:15" outlineLevel="1" x14ac:dyDescent="0.35">
      <c r="B337" s="37" t="s">
        <v>80</v>
      </c>
      <c r="C337" s="38" t="str">
        <f>IF(ISBLANK('Model Performance Data'!$B$21),"-",'Model Performance Data'!$B$21)</f>
        <v>Quality</v>
      </c>
      <c r="D337" s="38" t="str">
        <f>IF(ISBLANK('Model Performance Data'!$C$21),"-",'Model Performance Data'!$C$21)</f>
        <v>Patient Experience Provider Communication (CGCAHPS)</v>
      </c>
      <c r="E337" s="38" t="str">
        <f>IF(ISBLANK('Model Performance Data'!$D$21),"-",'Model Performance Data'!$D$21)</f>
        <v>Percentage</v>
      </c>
      <c r="F337" s="38" t="str">
        <f>IF(ISBLANK('Model Performance Data'!$E$21),"-",'Model Performance Data'!$E$21)</f>
        <v>Active</v>
      </c>
      <c r="G337" s="38" t="str">
        <f>IF(ISBLANK('Model Performance Data'!$F$21),"-",'Model Performance Data'!$F$21)</f>
        <v>-</v>
      </c>
      <c r="H337" s="38">
        <v>1</v>
      </c>
      <c r="I337" s="38">
        <v>5</v>
      </c>
      <c r="J337" s="37" t="str">
        <f t="shared" si="16"/>
        <v>15</v>
      </c>
      <c r="K337" s="38" t="str">
        <f>IF(ISBLANK('Model Performance Data'!$L$21),"-",'Model Performance Data'!$L$21)</f>
        <v>Annual</v>
      </c>
      <c r="L337" s="38" t="str">
        <f>IF(ISBLANK('Model Performance Data'!$K$21),"-",'Model Performance Data'!$K$21)</f>
        <v xml:space="preserve">Metric Steward: http://www.qualityforum.org/QPS/0005
</v>
      </c>
      <c r="M337" s="43">
        <f>IF(ISNA(SUMIFS(INDEX('Model Performance Data'!$O$8:$DY$56,0,MATCH(CONCATENATE($J337,M$6),'Model Performance Data'!$O$6:$DY$6,0)),'Model Performance Data'!$B$8:$B$56,$C337,'Model Performance Data'!$C$8:$C$56,$D337)),"-",SUMIFS(INDEX('Model Performance Data'!$O$8:$DY$56,0,MATCH(CONCATENATE($J337,M$6),'Model Performance Data'!$O$6:$DY$6,0)),'Model Performance Data'!$B$8:$B$56,$C337,'Model Performance Data'!$C$8:$C$56,$D337))</f>
        <v>167.7</v>
      </c>
      <c r="N337" s="43">
        <f>IF(ISNA(SUMIFS(INDEX('Model Performance Data'!$O$8:$DY$56,0,MATCH(CONCATENATE($J337,N$6),'Model Performance Data'!$O$6:$DY$6,0)),'Model Performance Data'!$B$8:$B$56,$C337,'Model Performance Data'!$C$8:$C$56,$D337)),"-",SUMIFS(INDEX('Model Performance Data'!$O$8:$DY$56,0,MATCH(CONCATENATE($J337,N$6),'Model Performance Data'!$O$6:$DY$6,0)),'Model Performance Data'!$B$8:$B$56,$C337,'Model Performance Data'!$C$8:$C$56,$D337))</f>
        <v>200</v>
      </c>
      <c r="O337" s="154">
        <f>IF(ISNA(SUMIFS(INDEX('Model Performance Data'!$O$8:$DY$56,0,MATCH(CONCATENATE($J337,O$6),'Model Performance Data'!$O$6:$DY$6,0)),'Model Performance Data'!$B$8:$B$56,$C337,'Model Performance Data'!$C$8:$C$56,$D337)),"-",SUMIFS(INDEX('Model Performance Data'!$O$8:$DY$56,0,MATCH(CONCATENATE($J337,O$6),'Model Performance Data'!$O$6:$DY$6,0)),'Model Performance Data'!$B$8:$B$56,$C337,'Model Performance Data'!$C$8:$C$56,$D337))</f>
        <v>1.677</v>
      </c>
    </row>
    <row r="338" spans="2:15" outlineLevel="1" x14ac:dyDescent="0.35">
      <c r="B338" s="37" t="s">
        <v>80</v>
      </c>
      <c r="C338" s="38" t="str">
        <f>IF(ISBLANK('Model Performance Data'!$B$21),"-",'Model Performance Data'!$B$21)</f>
        <v>Quality</v>
      </c>
      <c r="D338" s="38" t="str">
        <f>IF(ISBLANK('Model Performance Data'!$C$21),"-",'Model Performance Data'!$C$21)</f>
        <v>Patient Experience Provider Communication (CGCAHPS)</v>
      </c>
      <c r="E338" s="38" t="str">
        <f>IF(ISBLANK('Model Performance Data'!$D$21),"-",'Model Performance Data'!$D$21)</f>
        <v>Percentage</v>
      </c>
      <c r="F338" s="38" t="str">
        <f>IF(ISBLANK('Model Performance Data'!$E$21),"-",'Model Performance Data'!$E$21)</f>
        <v>Active</v>
      </c>
      <c r="G338" s="38" t="str">
        <f>IF(ISBLANK('Model Performance Data'!$F$21),"-",'Model Performance Data'!$F$21)</f>
        <v>-</v>
      </c>
      <c r="H338" s="38">
        <v>1</v>
      </c>
      <c r="I338" s="38" t="s">
        <v>65</v>
      </c>
      <c r="J338" s="37" t="str">
        <f t="shared" si="16"/>
        <v>1Goal</v>
      </c>
      <c r="K338" s="38" t="str">
        <f>IF(ISBLANK('Model Performance Data'!$L$21),"-",'Model Performance Data'!$L$21)</f>
        <v>Annual</v>
      </c>
      <c r="L338" s="38" t="str">
        <f>IF(ISBLANK('Model Performance Data'!$K$21),"-",'Model Performance Data'!$K$21)</f>
        <v xml:space="preserve">Metric Steward: http://www.qualityforum.org/QPS/0005
</v>
      </c>
      <c r="M338" s="43" t="str">
        <f>IF(ISNA(SUMIFS(INDEX('Model Performance Data'!$O$8:$DY$56,0,MATCH(CONCATENATE($J338,M$6),'Model Performance Data'!$O$6:$DY$6,0)),'Model Performance Data'!$B$8:$B$56,$C338,'Model Performance Data'!$C$8:$C$56,$D338)),"-",SUMIFS(INDEX('Model Performance Data'!$O$8:$DY$56,0,MATCH(CONCATENATE($J338,M$6),'Model Performance Data'!$O$6:$DY$6,0)),'Model Performance Data'!$B$8:$B$56,$C338,'Model Performance Data'!$C$8:$C$56,$D338))</f>
        <v>-</v>
      </c>
      <c r="N338" s="43" t="str">
        <f>IF(ISNA(SUMIFS(INDEX('Model Performance Data'!$O$8:$DY$56,0,MATCH(CONCATENATE($J338,N$6),'Model Performance Data'!$O$6:$DY$6,0)),'Model Performance Data'!$B$8:$B$56,$C338,'Model Performance Data'!$C$8:$C$56,$D338)),"-",SUMIFS(INDEX('Model Performance Data'!$O$8:$DY$56,0,MATCH(CONCATENATE($J338,N$6),'Model Performance Data'!$O$6:$DY$6,0)),'Model Performance Data'!$B$8:$B$56,$C338,'Model Performance Data'!$C$8:$C$56,$D338))</f>
        <v>-</v>
      </c>
      <c r="O338" s="154">
        <f>IF(ISNA(SUMIFS(INDEX('Model Performance Data'!$O$8:$DY$56,0,MATCH(CONCATENATE($J338,O$6),'Model Performance Data'!$O$6:$DY$6,0)),'Model Performance Data'!$B$8:$B$56,$C338,'Model Performance Data'!$C$8:$C$56,$D338)),"-",SUMIFS(INDEX('Model Performance Data'!$O$8:$DY$56,0,MATCH(CONCATENATE($J338,O$6),'Model Performance Data'!$O$6:$DY$6,0)),'Model Performance Data'!$B$8:$B$56,$C338,'Model Performance Data'!$C$8:$C$56,$D338))</f>
        <v>0.93469999999999998</v>
      </c>
    </row>
    <row r="339" spans="2:15" outlineLevel="1" x14ac:dyDescent="0.35">
      <c r="B339" s="37" t="s">
        <v>80</v>
      </c>
      <c r="C339" s="38" t="str">
        <f>IF(ISBLANK('Model Performance Data'!$B$21),"-",'Model Performance Data'!$B$21)</f>
        <v>Quality</v>
      </c>
      <c r="D339" s="38" t="str">
        <f>IF(ISBLANK('Model Performance Data'!$C$21),"-",'Model Performance Data'!$C$21)</f>
        <v>Patient Experience Provider Communication (CGCAHPS)</v>
      </c>
      <c r="E339" s="38" t="str">
        <f>IF(ISBLANK('Model Performance Data'!$D$21),"-",'Model Performance Data'!$D$21)</f>
        <v>Percentage</v>
      </c>
      <c r="F339" s="38" t="str">
        <f>IF(ISBLANK('Model Performance Data'!$E$21),"-",'Model Performance Data'!$E$21)</f>
        <v>Active</v>
      </c>
      <c r="G339" s="38" t="str">
        <f>IF(ISBLANK('Model Performance Data'!$F$21),"-",'Model Performance Data'!$F$21)</f>
        <v>-</v>
      </c>
      <c r="H339" s="38">
        <v>2</v>
      </c>
      <c r="I339" s="38">
        <v>1</v>
      </c>
      <c r="J339" s="37" t="str">
        <f t="shared" si="16"/>
        <v>21</v>
      </c>
      <c r="K339" s="38" t="str">
        <f>IF(ISBLANK('Model Performance Data'!$L$21),"-",'Model Performance Data'!$L$21)</f>
        <v>Annual</v>
      </c>
      <c r="L339" s="38" t="str">
        <f>IF(ISBLANK('Model Performance Data'!$K$21),"-",'Model Performance Data'!$K$21)</f>
        <v xml:space="preserve">Metric Steward: http://www.qualityforum.org/QPS/0005
</v>
      </c>
      <c r="M339" s="43">
        <f>IF(ISNA(SUMIFS(INDEX('Model Performance Data'!$O$8:$DY$56,0,MATCH(CONCATENATE($J339,M$6),'Model Performance Data'!$O$6:$DY$6,0)),'Model Performance Data'!$B$8:$B$56,$C339,'Model Performance Data'!$C$8:$C$56,$D339)),"-",SUMIFS(INDEX('Model Performance Data'!$O$8:$DY$56,0,MATCH(CONCATENATE($J339,M$6),'Model Performance Data'!$O$6:$DY$6,0)),'Model Performance Data'!$B$8:$B$56,$C339,'Model Performance Data'!$C$8:$C$56,$D339))</f>
        <v>0</v>
      </c>
      <c r="N339" s="43">
        <f>IF(ISNA(SUMIFS(INDEX('Model Performance Data'!$O$8:$DY$56,0,MATCH(CONCATENATE($J339,N$6),'Model Performance Data'!$O$6:$DY$6,0)),'Model Performance Data'!$B$8:$B$56,$C339,'Model Performance Data'!$C$8:$C$56,$D339)),"-",SUMIFS(INDEX('Model Performance Data'!$O$8:$DY$56,0,MATCH(CONCATENATE($J339,N$6),'Model Performance Data'!$O$6:$DY$6,0)),'Model Performance Data'!$B$8:$B$56,$C339,'Model Performance Data'!$C$8:$C$56,$D339))</f>
        <v>0</v>
      </c>
      <c r="O339" s="154">
        <f>IF(ISNA(SUMIFS(INDEX('Model Performance Data'!$O$8:$DY$56,0,MATCH(CONCATENATE($J339,O$6),'Model Performance Data'!$O$6:$DY$6,0)),'Model Performance Data'!$B$8:$B$56,$C339,'Model Performance Data'!$C$8:$C$56,$D339)),"-",SUMIFS(INDEX('Model Performance Data'!$O$8:$DY$56,0,MATCH(CONCATENATE($J339,O$6),'Model Performance Data'!$O$6:$DY$6,0)),'Model Performance Data'!$B$8:$B$56,$C339,'Model Performance Data'!$C$8:$C$56,$D339))</f>
        <v>0</v>
      </c>
    </row>
    <row r="340" spans="2:15" outlineLevel="1" x14ac:dyDescent="0.35">
      <c r="B340" s="37" t="s">
        <v>80</v>
      </c>
      <c r="C340" s="38" t="str">
        <f>IF(ISBLANK('Model Performance Data'!$B$21),"-",'Model Performance Data'!$B$21)</f>
        <v>Quality</v>
      </c>
      <c r="D340" s="38" t="str">
        <f>IF(ISBLANK('Model Performance Data'!$C$21),"-",'Model Performance Data'!$C$21)</f>
        <v>Patient Experience Provider Communication (CGCAHPS)</v>
      </c>
      <c r="E340" s="38" t="str">
        <f>IF(ISBLANK('Model Performance Data'!$D$21),"-",'Model Performance Data'!$D$21)</f>
        <v>Percentage</v>
      </c>
      <c r="F340" s="38" t="str">
        <f>IF(ISBLANK('Model Performance Data'!$E$21),"-",'Model Performance Data'!$E$21)</f>
        <v>Active</v>
      </c>
      <c r="G340" s="38" t="str">
        <f>IF(ISBLANK('Model Performance Data'!$F$21),"-",'Model Performance Data'!$F$21)</f>
        <v>-</v>
      </c>
      <c r="H340" s="38">
        <v>2</v>
      </c>
      <c r="I340" s="38">
        <v>2</v>
      </c>
      <c r="J340" s="37" t="str">
        <f t="shared" si="16"/>
        <v>22</v>
      </c>
      <c r="K340" s="38" t="str">
        <f>IF(ISBLANK('Model Performance Data'!$L$21),"-",'Model Performance Data'!$L$21)</f>
        <v>Annual</v>
      </c>
      <c r="L340" s="38" t="str">
        <f>IF(ISBLANK('Model Performance Data'!$K$21),"-",'Model Performance Data'!$K$21)</f>
        <v xml:space="preserve">Metric Steward: http://www.qualityforum.org/QPS/0005
</v>
      </c>
      <c r="M340" s="43">
        <f>IF(ISNA(SUMIFS(INDEX('Model Performance Data'!$O$8:$DY$56,0,MATCH(CONCATENATE($J340,M$6),'Model Performance Data'!$O$6:$DY$6,0)),'Model Performance Data'!$B$8:$B$56,$C340,'Model Performance Data'!$C$8:$C$56,$D340)),"-",SUMIFS(INDEX('Model Performance Data'!$O$8:$DY$56,0,MATCH(CONCATENATE($J340,M$6),'Model Performance Data'!$O$6:$DY$6,0)),'Model Performance Data'!$B$8:$B$56,$C340,'Model Performance Data'!$C$8:$C$56,$D340))</f>
        <v>0</v>
      </c>
      <c r="N340" s="43">
        <f>IF(ISNA(SUMIFS(INDEX('Model Performance Data'!$O$8:$DY$56,0,MATCH(CONCATENATE($J340,N$6),'Model Performance Data'!$O$6:$DY$6,0)),'Model Performance Data'!$B$8:$B$56,$C340,'Model Performance Data'!$C$8:$C$56,$D340)),"-",SUMIFS(INDEX('Model Performance Data'!$O$8:$DY$56,0,MATCH(CONCATENATE($J340,N$6),'Model Performance Data'!$O$6:$DY$6,0)),'Model Performance Data'!$B$8:$B$56,$C340,'Model Performance Data'!$C$8:$C$56,$D340))</f>
        <v>0</v>
      </c>
      <c r="O340" s="154">
        <f>IF(ISNA(SUMIFS(INDEX('Model Performance Data'!$O$8:$DY$56,0,MATCH(CONCATENATE($J340,O$6),'Model Performance Data'!$O$6:$DY$6,0)),'Model Performance Data'!$B$8:$B$56,$C340,'Model Performance Data'!$C$8:$C$56,$D340)),"-",SUMIFS(INDEX('Model Performance Data'!$O$8:$DY$56,0,MATCH(CONCATENATE($J340,O$6),'Model Performance Data'!$O$6:$DY$6,0)),'Model Performance Data'!$B$8:$B$56,$C340,'Model Performance Data'!$C$8:$C$56,$D340))</f>
        <v>0</v>
      </c>
    </row>
    <row r="341" spans="2:15" outlineLevel="1" x14ac:dyDescent="0.35">
      <c r="B341" s="37" t="s">
        <v>80</v>
      </c>
      <c r="C341" s="38" t="str">
        <f>IF(ISBLANK('Model Performance Data'!$B$21),"-",'Model Performance Data'!$B$21)</f>
        <v>Quality</v>
      </c>
      <c r="D341" s="38" t="str">
        <f>IF(ISBLANK('Model Performance Data'!$C$21),"-",'Model Performance Data'!$C$21)</f>
        <v>Patient Experience Provider Communication (CGCAHPS)</v>
      </c>
      <c r="E341" s="38" t="str">
        <f>IF(ISBLANK('Model Performance Data'!$D$21),"-",'Model Performance Data'!$D$21)</f>
        <v>Percentage</v>
      </c>
      <c r="F341" s="38" t="str">
        <f>IF(ISBLANK('Model Performance Data'!$E$21),"-",'Model Performance Data'!$E$21)</f>
        <v>Active</v>
      </c>
      <c r="G341" s="38" t="str">
        <f>IF(ISBLANK('Model Performance Data'!$F$21),"-",'Model Performance Data'!$F$21)</f>
        <v>-</v>
      </c>
      <c r="H341" s="38">
        <v>2</v>
      </c>
      <c r="I341" s="38">
        <v>3</v>
      </c>
      <c r="J341" s="37" t="str">
        <f t="shared" si="16"/>
        <v>23</v>
      </c>
      <c r="K341" s="38" t="str">
        <f>IF(ISBLANK('Model Performance Data'!$L$21),"-",'Model Performance Data'!$L$21)</f>
        <v>Annual</v>
      </c>
      <c r="L341" s="38" t="str">
        <f>IF(ISBLANK('Model Performance Data'!$K$21),"-",'Model Performance Data'!$K$21)</f>
        <v xml:space="preserve">Metric Steward: http://www.qualityforum.org/QPS/0005
</v>
      </c>
      <c r="M341" s="43">
        <f>IF(ISNA(SUMIFS(INDEX('Model Performance Data'!$O$8:$DY$56,0,MATCH(CONCATENATE($J341,M$6),'Model Performance Data'!$O$6:$DY$6,0)),'Model Performance Data'!$B$8:$B$56,$C341,'Model Performance Data'!$C$8:$C$56,$D341)),"-",SUMIFS(INDEX('Model Performance Data'!$O$8:$DY$56,0,MATCH(CONCATENATE($J341,M$6),'Model Performance Data'!$O$6:$DY$6,0)),'Model Performance Data'!$B$8:$B$56,$C341,'Model Performance Data'!$C$8:$C$56,$D341))</f>
        <v>0</v>
      </c>
      <c r="N341" s="43">
        <f>IF(ISNA(SUMIFS(INDEX('Model Performance Data'!$O$8:$DY$56,0,MATCH(CONCATENATE($J341,N$6),'Model Performance Data'!$O$6:$DY$6,0)),'Model Performance Data'!$B$8:$B$56,$C341,'Model Performance Data'!$C$8:$C$56,$D341)),"-",SUMIFS(INDEX('Model Performance Data'!$O$8:$DY$56,0,MATCH(CONCATENATE($J341,N$6),'Model Performance Data'!$O$6:$DY$6,0)),'Model Performance Data'!$B$8:$B$56,$C341,'Model Performance Data'!$C$8:$C$56,$D341))</f>
        <v>0</v>
      </c>
      <c r="O341" s="154">
        <f>IF(ISNA(SUMIFS(INDEX('Model Performance Data'!$O$8:$DY$56,0,MATCH(CONCATENATE($J341,O$6),'Model Performance Data'!$O$6:$DY$6,0)),'Model Performance Data'!$B$8:$B$56,$C341,'Model Performance Data'!$C$8:$C$56,$D341)),"-",SUMIFS(INDEX('Model Performance Data'!$O$8:$DY$56,0,MATCH(CONCATENATE($J341,O$6),'Model Performance Data'!$O$6:$DY$6,0)),'Model Performance Data'!$B$8:$B$56,$C341,'Model Performance Data'!$C$8:$C$56,$D341))</f>
        <v>0</v>
      </c>
    </row>
    <row r="342" spans="2:15" outlineLevel="1" x14ac:dyDescent="0.35">
      <c r="B342" s="37" t="s">
        <v>80</v>
      </c>
      <c r="C342" s="38" t="str">
        <f>IF(ISBLANK('Model Performance Data'!$B$21),"-",'Model Performance Data'!$B$21)</f>
        <v>Quality</v>
      </c>
      <c r="D342" s="38" t="str">
        <f>IF(ISBLANK('Model Performance Data'!$C$21),"-",'Model Performance Data'!$C$21)</f>
        <v>Patient Experience Provider Communication (CGCAHPS)</v>
      </c>
      <c r="E342" s="38" t="str">
        <f>IF(ISBLANK('Model Performance Data'!$D$21),"-",'Model Performance Data'!$D$21)</f>
        <v>Percentage</v>
      </c>
      <c r="F342" s="38" t="str">
        <f>IF(ISBLANK('Model Performance Data'!$E$21),"-",'Model Performance Data'!$E$21)</f>
        <v>Active</v>
      </c>
      <c r="G342" s="38" t="str">
        <f>IF(ISBLANK('Model Performance Data'!$F$21),"-",'Model Performance Data'!$F$21)</f>
        <v>-</v>
      </c>
      <c r="H342" s="38">
        <v>2</v>
      </c>
      <c r="I342" s="38">
        <v>4</v>
      </c>
      <c r="J342" s="37" t="str">
        <f t="shared" si="16"/>
        <v>24</v>
      </c>
      <c r="K342" s="38" t="str">
        <f>IF(ISBLANK('Model Performance Data'!$L$21),"-",'Model Performance Data'!$L$21)</f>
        <v>Annual</v>
      </c>
      <c r="L342" s="38" t="str">
        <f>IF(ISBLANK('Model Performance Data'!$K$21),"-",'Model Performance Data'!$K$21)</f>
        <v xml:space="preserve">Metric Steward: http://www.qualityforum.org/QPS/0005
</v>
      </c>
      <c r="M342" s="43">
        <f>IF(ISNA(SUMIFS(INDEX('Model Performance Data'!$O$8:$DY$56,0,MATCH(CONCATENATE($J342,M$6),'Model Performance Data'!$O$6:$DY$6,0)),'Model Performance Data'!$B$8:$B$56,$C342,'Model Performance Data'!$C$8:$C$56,$D342)),"-",SUMIFS(INDEX('Model Performance Data'!$O$8:$DY$56,0,MATCH(CONCATENATE($J342,M$6),'Model Performance Data'!$O$6:$DY$6,0)),'Model Performance Data'!$B$8:$B$56,$C342,'Model Performance Data'!$C$8:$C$56,$D342))</f>
        <v>0</v>
      </c>
      <c r="N342" s="43">
        <f>IF(ISNA(SUMIFS(INDEX('Model Performance Data'!$O$8:$DY$56,0,MATCH(CONCATENATE($J342,N$6),'Model Performance Data'!$O$6:$DY$6,0)),'Model Performance Data'!$B$8:$B$56,$C342,'Model Performance Data'!$C$8:$C$56,$D342)),"-",SUMIFS(INDEX('Model Performance Data'!$O$8:$DY$56,0,MATCH(CONCATENATE($J342,N$6),'Model Performance Data'!$O$6:$DY$6,0)),'Model Performance Data'!$B$8:$B$56,$C342,'Model Performance Data'!$C$8:$C$56,$D342))</f>
        <v>0</v>
      </c>
      <c r="O342" s="154">
        <f>IF(ISNA(SUMIFS(INDEX('Model Performance Data'!$O$8:$DY$56,0,MATCH(CONCATENATE($J342,O$6),'Model Performance Data'!$O$6:$DY$6,0)),'Model Performance Data'!$B$8:$B$56,$C342,'Model Performance Data'!$C$8:$C$56,$D342)),"-",SUMIFS(INDEX('Model Performance Data'!$O$8:$DY$56,0,MATCH(CONCATENATE($J342,O$6),'Model Performance Data'!$O$6:$DY$6,0)),'Model Performance Data'!$B$8:$B$56,$C342,'Model Performance Data'!$C$8:$C$56,$D342))</f>
        <v>0</v>
      </c>
    </row>
    <row r="343" spans="2:15" outlineLevel="1" x14ac:dyDescent="0.35">
      <c r="B343" s="37" t="s">
        <v>80</v>
      </c>
      <c r="C343" s="38" t="str">
        <f>IF(ISBLANK('Model Performance Data'!$B$21),"-",'Model Performance Data'!$B$21)</f>
        <v>Quality</v>
      </c>
      <c r="D343" s="38" t="str">
        <f>IF(ISBLANK('Model Performance Data'!$C$21),"-",'Model Performance Data'!$C$21)</f>
        <v>Patient Experience Provider Communication (CGCAHPS)</v>
      </c>
      <c r="E343" s="38" t="str">
        <f>IF(ISBLANK('Model Performance Data'!$D$21),"-",'Model Performance Data'!$D$21)</f>
        <v>Percentage</v>
      </c>
      <c r="F343" s="38" t="str">
        <f>IF(ISBLANK('Model Performance Data'!$E$21),"-",'Model Performance Data'!$E$21)</f>
        <v>Active</v>
      </c>
      <c r="G343" s="38" t="str">
        <f>IF(ISBLANK('Model Performance Data'!$F$21),"-",'Model Performance Data'!$F$21)</f>
        <v>-</v>
      </c>
      <c r="H343" s="38">
        <v>2</v>
      </c>
      <c r="I343" s="38">
        <v>5</v>
      </c>
      <c r="J343" s="37" t="str">
        <f t="shared" si="16"/>
        <v>25</v>
      </c>
      <c r="K343" s="38" t="str">
        <f>IF(ISBLANK('Model Performance Data'!$L$21),"-",'Model Performance Data'!$L$21)</f>
        <v>Annual</v>
      </c>
      <c r="L343" s="38" t="str">
        <f>IF(ISBLANK('Model Performance Data'!$K$21),"-",'Model Performance Data'!$K$21)</f>
        <v xml:space="preserve">Metric Steward: http://www.qualityforum.org/QPS/0005
</v>
      </c>
      <c r="M343" s="43">
        <f>IF(ISNA(SUMIFS(INDEX('Model Performance Data'!$O$8:$DY$56,0,MATCH(CONCATENATE($J343,M$6),'Model Performance Data'!$O$6:$DY$6,0)),'Model Performance Data'!$B$8:$B$56,$C343,'Model Performance Data'!$C$8:$C$56,$D343)),"-",SUMIFS(INDEX('Model Performance Data'!$O$8:$DY$56,0,MATCH(CONCATENATE($J343,M$6),'Model Performance Data'!$O$6:$DY$6,0)),'Model Performance Data'!$B$8:$B$56,$C343,'Model Performance Data'!$C$8:$C$56,$D343))</f>
        <v>0</v>
      </c>
      <c r="N343" s="43">
        <f>IF(ISNA(SUMIFS(INDEX('Model Performance Data'!$O$8:$DY$56,0,MATCH(CONCATENATE($J343,N$6),'Model Performance Data'!$O$6:$DY$6,0)),'Model Performance Data'!$B$8:$B$56,$C343,'Model Performance Data'!$C$8:$C$56,$D343)),"-",SUMIFS(INDEX('Model Performance Data'!$O$8:$DY$56,0,MATCH(CONCATENATE($J343,N$6),'Model Performance Data'!$O$6:$DY$6,0)),'Model Performance Data'!$B$8:$B$56,$C343,'Model Performance Data'!$C$8:$C$56,$D343))</f>
        <v>0</v>
      </c>
      <c r="O343" s="154">
        <f>IF(ISNA(SUMIFS(INDEX('Model Performance Data'!$O$8:$DY$56,0,MATCH(CONCATENATE($J343,O$6),'Model Performance Data'!$O$6:$DY$6,0)),'Model Performance Data'!$B$8:$B$56,$C343,'Model Performance Data'!$C$8:$C$56,$D343)),"-",SUMIFS(INDEX('Model Performance Data'!$O$8:$DY$56,0,MATCH(CONCATENATE($J343,O$6),'Model Performance Data'!$O$6:$DY$6,0)),'Model Performance Data'!$B$8:$B$56,$C343,'Model Performance Data'!$C$8:$C$56,$D343))</f>
        <v>0</v>
      </c>
    </row>
    <row r="344" spans="2:15" outlineLevel="1" x14ac:dyDescent="0.35">
      <c r="B344" s="37" t="s">
        <v>80</v>
      </c>
      <c r="C344" s="38" t="str">
        <f>IF(ISBLANK('Model Performance Data'!$B$21),"-",'Model Performance Data'!$B$21)</f>
        <v>Quality</v>
      </c>
      <c r="D344" s="38" t="str">
        <f>IF(ISBLANK('Model Performance Data'!$C$21),"-",'Model Performance Data'!$C$21)</f>
        <v>Patient Experience Provider Communication (CGCAHPS)</v>
      </c>
      <c r="E344" s="38" t="str">
        <f>IF(ISBLANK('Model Performance Data'!$D$21),"-",'Model Performance Data'!$D$21)</f>
        <v>Percentage</v>
      </c>
      <c r="F344" s="38" t="str">
        <f>IF(ISBLANK('Model Performance Data'!$E$21),"-",'Model Performance Data'!$E$21)</f>
        <v>Active</v>
      </c>
      <c r="G344" s="38" t="str">
        <f>IF(ISBLANK('Model Performance Data'!$F$21),"-",'Model Performance Data'!$F$21)</f>
        <v>-</v>
      </c>
      <c r="H344" s="38">
        <v>2</v>
      </c>
      <c r="I344" s="38" t="s">
        <v>65</v>
      </c>
      <c r="J344" s="37" t="str">
        <f t="shared" si="16"/>
        <v>2Goal</v>
      </c>
      <c r="K344" s="38" t="str">
        <f>IF(ISBLANK('Model Performance Data'!$L$21),"-",'Model Performance Data'!$L$21)</f>
        <v>Annual</v>
      </c>
      <c r="L344" s="38" t="str">
        <f>IF(ISBLANK('Model Performance Data'!$K$21),"-",'Model Performance Data'!$K$21)</f>
        <v xml:space="preserve">Metric Steward: http://www.qualityforum.org/QPS/0005
</v>
      </c>
      <c r="M344" s="43" t="str">
        <f>IF(ISNA(SUMIFS(INDEX('Model Performance Data'!$O$8:$DY$56,0,MATCH(CONCATENATE($J344,M$6),'Model Performance Data'!$O$6:$DY$6,0)),'Model Performance Data'!$B$8:$B$56,$C344,'Model Performance Data'!$C$8:$C$56,$D344)),"-",SUMIFS(INDEX('Model Performance Data'!$O$8:$DY$56,0,MATCH(CONCATENATE($J344,M$6),'Model Performance Data'!$O$6:$DY$6,0)),'Model Performance Data'!$B$8:$B$56,$C344,'Model Performance Data'!$C$8:$C$56,$D344))</f>
        <v>-</v>
      </c>
      <c r="N344" s="43" t="str">
        <f>IF(ISNA(SUMIFS(INDEX('Model Performance Data'!$O$8:$DY$56,0,MATCH(CONCATENATE($J344,N$6),'Model Performance Data'!$O$6:$DY$6,0)),'Model Performance Data'!$B$8:$B$56,$C344,'Model Performance Data'!$C$8:$C$56,$D344)),"-",SUMIFS(INDEX('Model Performance Data'!$O$8:$DY$56,0,MATCH(CONCATENATE($J344,N$6),'Model Performance Data'!$O$6:$DY$6,0)),'Model Performance Data'!$B$8:$B$56,$C344,'Model Performance Data'!$C$8:$C$56,$D344))</f>
        <v>-</v>
      </c>
      <c r="O344" s="154">
        <f>IF(ISNA(SUMIFS(INDEX('Model Performance Data'!$O$8:$DY$56,0,MATCH(CONCATENATE($J344,O$6),'Model Performance Data'!$O$6:$DY$6,0)),'Model Performance Data'!$B$8:$B$56,$C344,'Model Performance Data'!$C$8:$C$56,$D344)),"-",SUMIFS(INDEX('Model Performance Data'!$O$8:$DY$56,0,MATCH(CONCATENATE($J344,O$6),'Model Performance Data'!$O$6:$DY$6,0)),'Model Performance Data'!$B$8:$B$56,$C344,'Model Performance Data'!$C$8:$C$56,$D344))</f>
        <v>0</v>
      </c>
    </row>
    <row r="345" spans="2:15" outlineLevel="1" x14ac:dyDescent="0.35">
      <c r="B345" s="37" t="s">
        <v>80</v>
      </c>
      <c r="C345" s="38" t="str">
        <f>IF(ISBLANK('Model Performance Data'!$B$21),"-",'Model Performance Data'!$B$21)</f>
        <v>Quality</v>
      </c>
      <c r="D345" s="38" t="str">
        <f>IF(ISBLANK('Model Performance Data'!$C$21),"-",'Model Performance Data'!$C$21)</f>
        <v>Patient Experience Provider Communication (CGCAHPS)</v>
      </c>
      <c r="E345" s="38" t="str">
        <f>IF(ISBLANK('Model Performance Data'!$D$21),"-",'Model Performance Data'!$D$21)</f>
        <v>Percentage</v>
      </c>
      <c r="F345" s="38" t="str">
        <f>IF(ISBLANK('Model Performance Data'!$E$21),"-",'Model Performance Data'!$E$21)</f>
        <v>Active</v>
      </c>
      <c r="G345" s="38" t="str">
        <f>IF(ISBLANK('Model Performance Data'!$F$21),"-",'Model Performance Data'!$F$21)</f>
        <v>-</v>
      </c>
      <c r="H345" s="38">
        <v>3</v>
      </c>
      <c r="I345" s="38">
        <v>1</v>
      </c>
      <c r="J345" s="37" t="str">
        <f t="shared" si="16"/>
        <v>31</v>
      </c>
      <c r="K345" s="38" t="str">
        <f>IF(ISBLANK('Model Performance Data'!$L$21),"-",'Model Performance Data'!$L$21)</f>
        <v>Annual</v>
      </c>
      <c r="L345" s="38" t="str">
        <f>IF(ISBLANK('Model Performance Data'!$K$21),"-",'Model Performance Data'!$K$21)</f>
        <v xml:space="preserve">Metric Steward: http://www.qualityforum.org/QPS/0005
</v>
      </c>
      <c r="M345" s="43">
        <f>IF(ISNA(SUMIFS(INDEX('Model Performance Data'!$O$8:$DY$56,0,MATCH(CONCATENATE($J345,M$6),'Model Performance Data'!$O$6:$DY$6,0)),'Model Performance Data'!$B$8:$B$56,$C345,'Model Performance Data'!$C$8:$C$56,$D345)),"-",SUMIFS(INDEX('Model Performance Data'!$O$8:$DY$56,0,MATCH(CONCATENATE($J345,M$6),'Model Performance Data'!$O$6:$DY$6,0)),'Model Performance Data'!$B$8:$B$56,$C345,'Model Performance Data'!$C$8:$C$56,$D345))</f>
        <v>0</v>
      </c>
      <c r="N345" s="43">
        <f>IF(ISNA(SUMIFS(INDEX('Model Performance Data'!$O$8:$DY$56,0,MATCH(CONCATENATE($J345,N$6),'Model Performance Data'!$O$6:$DY$6,0)),'Model Performance Data'!$B$8:$B$56,$C345,'Model Performance Data'!$C$8:$C$56,$D345)),"-",SUMIFS(INDEX('Model Performance Data'!$O$8:$DY$56,0,MATCH(CONCATENATE($J345,N$6),'Model Performance Data'!$O$6:$DY$6,0)),'Model Performance Data'!$B$8:$B$56,$C345,'Model Performance Data'!$C$8:$C$56,$D345))</f>
        <v>0</v>
      </c>
      <c r="O345" s="154">
        <f>IF(ISNA(SUMIFS(INDEX('Model Performance Data'!$O$8:$DY$56,0,MATCH(CONCATENATE($J345,O$6),'Model Performance Data'!$O$6:$DY$6,0)),'Model Performance Data'!$B$8:$B$56,$C345,'Model Performance Data'!$C$8:$C$56,$D345)),"-",SUMIFS(INDEX('Model Performance Data'!$O$8:$DY$56,0,MATCH(CONCATENATE($J345,O$6),'Model Performance Data'!$O$6:$DY$6,0)),'Model Performance Data'!$B$8:$B$56,$C345,'Model Performance Data'!$C$8:$C$56,$D345))</f>
        <v>0</v>
      </c>
    </row>
    <row r="346" spans="2:15" outlineLevel="1" x14ac:dyDescent="0.35">
      <c r="B346" s="37" t="s">
        <v>80</v>
      </c>
      <c r="C346" s="38" t="str">
        <f>IF(ISBLANK('Model Performance Data'!$B$21),"-",'Model Performance Data'!$B$21)</f>
        <v>Quality</v>
      </c>
      <c r="D346" s="38" t="str">
        <f>IF(ISBLANK('Model Performance Data'!$C$21),"-",'Model Performance Data'!$C$21)</f>
        <v>Patient Experience Provider Communication (CGCAHPS)</v>
      </c>
      <c r="E346" s="38" t="str">
        <f>IF(ISBLANK('Model Performance Data'!$D$21),"-",'Model Performance Data'!$D$21)</f>
        <v>Percentage</v>
      </c>
      <c r="F346" s="38" t="str">
        <f>IF(ISBLANK('Model Performance Data'!$E$21),"-",'Model Performance Data'!$E$21)</f>
        <v>Active</v>
      </c>
      <c r="G346" s="38" t="str">
        <f>IF(ISBLANK('Model Performance Data'!$F$21),"-",'Model Performance Data'!$F$21)</f>
        <v>-</v>
      </c>
      <c r="H346" s="38">
        <v>3</v>
      </c>
      <c r="I346" s="38">
        <v>2</v>
      </c>
      <c r="J346" s="37" t="str">
        <f t="shared" si="16"/>
        <v>32</v>
      </c>
      <c r="K346" s="38" t="str">
        <f>IF(ISBLANK('Model Performance Data'!$L$21),"-",'Model Performance Data'!$L$21)</f>
        <v>Annual</v>
      </c>
      <c r="L346" s="38" t="str">
        <f>IF(ISBLANK('Model Performance Data'!$K$21),"-",'Model Performance Data'!$K$21)</f>
        <v xml:space="preserve">Metric Steward: http://www.qualityforum.org/QPS/0005
</v>
      </c>
      <c r="M346" s="43">
        <f>IF(ISNA(SUMIFS(INDEX('Model Performance Data'!$O$8:$DY$56,0,MATCH(CONCATENATE($J346,M$6),'Model Performance Data'!$O$6:$DY$6,0)),'Model Performance Data'!$B$8:$B$56,$C346,'Model Performance Data'!$C$8:$C$56,$D346)),"-",SUMIFS(INDEX('Model Performance Data'!$O$8:$DY$56,0,MATCH(CONCATENATE($J346,M$6),'Model Performance Data'!$O$6:$DY$6,0)),'Model Performance Data'!$B$8:$B$56,$C346,'Model Performance Data'!$C$8:$C$56,$D346))</f>
        <v>0</v>
      </c>
      <c r="N346" s="43">
        <f>IF(ISNA(SUMIFS(INDEX('Model Performance Data'!$O$8:$DY$56,0,MATCH(CONCATENATE($J346,N$6),'Model Performance Data'!$O$6:$DY$6,0)),'Model Performance Data'!$B$8:$B$56,$C346,'Model Performance Data'!$C$8:$C$56,$D346)),"-",SUMIFS(INDEX('Model Performance Data'!$O$8:$DY$56,0,MATCH(CONCATENATE($J346,N$6),'Model Performance Data'!$O$6:$DY$6,0)),'Model Performance Data'!$B$8:$B$56,$C346,'Model Performance Data'!$C$8:$C$56,$D346))</f>
        <v>0</v>
      </c>
      <c r="O346" s="154">
        <f>IF(ISNA(SUMIFS(INDEX('Model Performance Data'!$O$8:$DY$56,0,MATCH(CONCATENATE($J346,O$6),'Model Performance Data'!$O$6:$DY$6,0)),'Model Performance Data'!$B$8:$B$56,$C346,'Model Performance Data'!$C$8:$C$56,$D346)),"-",SUMIFS(INDEX('Model Performance Data'!$O$8:$DY$56,0,MATCH(CONCATENATE($J346,O$6),'Model Performance Data'!$O$6:$DY$6,0)),'Model Performance Data'!$B$8:$B$56,$C346,'Model Performance Data'!$C$8:$C$56,$D346))</f>
        <v>0</v>
      </c>
    </row>
    <row r="347" spans="2:15" outlineLevel="1" x14ac:dyDescent="0.35">
      <c r="B347" s="37" t="s">
        <v>80</v>
      </c>
      <c r="C347" s="38" t="str">
        <f>IF(ISBLANK('Model Performance Data'!$B$21),"-",'Model Performance Data'!$B$21)</f>
        <v>Quality</v>
      </c>
      <c r="D347" s="38" t="str">
        <f>IF(ISBLANK('Model Performance Data'!$C$21),"-",'Model Performance Data'!$C$21)</f>
        <v>Patient Experience Provider Communication (CGCAHPS)</v>
      </c>
      <c r="E347" s="38" t="str">
        <f>IF(ISBLANK('Model Performance Data'!$D$21),"-",'Model Performance Data'!$D$21)</f>
        <v>Percentage</v>
      </c>
      <c r="F347" s="38" t="str">
        <f>IF(ISBLANK('Model Performance Data'!$E$21),"-",'Model Performance Data'!$E$21)</f>
        <v>Active</v>
      </c>
      <c r="G347" s="38" t="str">
        <f>IF(ISBLANK('Model Performance Data'!$F$21),"-",'Model Performance Data'!$F$21)</f>
        <v>-</v>
      </c>
      <c r="H347" s="38">
        <v>3</v>
      </c>
      <c r="I347" s="38">
        <v>3</v>
      </c>
      <c r="J347" s="37" t="str">
        <f t="shared" si="16"/>
        <v>33</v>
      </c>
      <c r="K347" s="38" t="str">
        <f>IF(ISBLANK('Model Performance Data'!$L$21),"-",'Model Performance Data'!$L$21)</f>
        <v>Annual</v>
      </c>
      <c r="L347" s="38" t="str">
        <f>IF(ISBLANK('Model Performance Data'!$K$21),"-",'Model Performance Data'!$K$21)</f>
        <v xml:space="preserve">Metric Steward: http://www.qualityforum.org/QPS/0005
</v>
      </c>
      <c r="M347" s="43">
        <f>IF(ISNA(SUMIFS(INDEX('Model Performance Data'!$O$8:$DY$56,0,MATCH(CONCATENATE($J347,M$6),'Model Performance Data'!$O$6:$DY$6,0)),'Model Performance Data'!$B$8:$B$56,$C347,'Model Performance Data'!$C$8:$C$56,$D347)),"-",SUMIFS(INDEX('Model Performance Data'!$O$8:$DY$56,0,MATCH(CONCATENATE($J347,M$6),'Model Performance Data'!$O$6:$DY$6,0)),'Model Performance Data'!$B$8:$B$56,$C347,'Model Performance Data'!$C$8:$C$56,$D347))</f>
        <v>0</v>
      </c>
      <c r="N347" s="43">
        <f>IF(ISNA(SUMIFS(INDEX('Model Performance Data'!$O$8:$DY$56,0,MATCH(CONCATENATE($J347,N$6),'Model Performance Data'!$O$6:$DY$6,0)),'Model Performance Data'!$B$8:$B$56,$C347,'Model Performance Data'!$C$8:$C$56,$D347)),"-",SUMIFS(INDEX('Model Performance Data'!$O$8:$DY$56,0,MATCH(CONCATENATE($J347,N$6),'Model Performance Data'!$O$6:$DY$6,0)),'Model Performance Data'!$B$8:$B$56,$C347,'Model Performance Data'!$C$8:$C$56,$D347))</f>
        <v>0</v>
      </c>
      <c r="O347" s="154">
        <f>IF(ISNA(SUMIFS(INDEX('Model Performance Data'!$O$8:$DY$56,0,MATCH(CONCATENATE($J347,O$6),'Model Performance Data'!$O$6:$DY$6,0)),'Model Performance Data'!$B$8:$B$56,$C347,'Model Performance Data'!$C$8:$C$56,$D347)),"-",SUMIFS(INDEX('Model Performance Data'!$O$8:$DY$56,0,MATCH(CONCATENATE($J347,O$6),'Model Performance Data'!$O$6:$DY$6,0)),'Model Performance Data'!$B$8:$B$56,$C347,'Model Performance Data'!$C$8:$C$56,$D347))</f>
        <v>0</v>
      </c>
    </row>
    <row r="348" spans="2:15" outlineLevel="1" x14ac:dyDescent="0.35">
      <c r="B348" s="37" t="s">
        <v>80</v>
      </c>
      <c r="C348" s="38" t="str">
        <f>IF(ISBLANK('Model Performance Data'!$B$21),"-",'Model Performance Data'!$B$21)</f>
        <v>Quality</v>
      </c>
      <c r="D348" s="38" t="str">
        <f>IF(ISBLANK('Model Performance Data'!$C$21),"-",'Model Performance Data'!$C$21)</f>
        <v>Patient Experience Provider Communication (CGCAHPS)</v>
      </c>
      <c r="E348" s="38" t="str">
        <f>IF(ISBLANK('Model Performance Data'!$D$21),"-",'Model Performance Data'!$D$21)</f>
        <v>Percentage</v>
      </c>
      <c r="F348" s="38" t="str">
        <f>IF(ISBLANK('Model Performance Data'!$E$21),"-",'Model Performance Data'!$E$21)</f>
        <v>Active</v>
      </c>
      <c r="G348" s="38" t="str">
        <f>IF(ISBLANK('Model Performance Data'!$F$21),"-",'Model Performance Data'!$F$21)</f>
        <v>-</v>
      </c>
      <c r="H348" s="38">
        <v>3</v>
      </c>
      <c r="I348" s="38">
        <v>4</v>
      </c>
      <c r="J348" s="37" t="str">
        <f t="shared" si="16"/>
        <v>34</v>
      </c>
      <c r="K348" s="38" t="str">
        <f>IF(ISBLANK('Model Performance Data'!$L$21),"-",'Model Performance Data'!$L$21)</f>
        <v>Annual</v>
      </c>
      <c r="L348" s="38" t="str">
        <f>IF(ISBLANK('Model Performance Data'!$K$21),"-",'Model Performance Data'!$K$21)</f>
        <v xml:space="preserve">Metric Steward: http://www.qualityforum.org/QPS/0005
</v>
      </c>
      <c r="M348" s="43">
        <f>IF(ISNA(SUMIFS(INDEX('Model Performance Data'!$O$8:$DY$56,0,MATCH(CONCATENATE($J348,M$6),'Model Performance Data'!$O$6:$DY$6,0)),'Model Performance Data'!$B$8:$B$56,$C348,'Model Performance Data'!$C$8:$C$56,$D348)),"-",SUMIFS(INDEX('Model Performance Data'!$O$8:$DY$56,0,MATCH(CONCATENATE($J348,M$6),'Model Performance Data'!$O$6:$DY$6,0)),'Model Performance Data'!$B$8:$B$56,$C348,'Model Performance Data'!$C$8:$C$56,$D348))</f>
        <v>0</v>
      </c>
      <c r="N348" s="43">
        <f>IF(ISNA(SUMIFS(INDEX('Model Performance Data'!$O$8:$DY$56,0,MATCH(CONCATENATE($J348,N$6),'Model Performance Data'!$O$6:$DY$6,0)),'Model Performance Data'!$B$8:$B$56,$C348,'Model Performance Data'!$C$8:$C$56,$D348)),"-",SUMIFS(INDEX('Model Performance Data'!$O$8:$DY$56,0,MATCH(CONCATENATE($J348,N$6),'Model Performance Data'!$O$6:$DY$6,0)),'Model Performance Data'!$B$8:$B$56,$C348,'Model Performance Data'!$C$8:$C$56,$D348))</f>
        <v>0</v>
      </c>
      <c r="O348" s="154">
        <f>IF(ISNA(SUMIFS(INDEX('Model Performance Data'!$O$8:$DY$56,0,MATCH(CONCATENATE($J348,O$6),'Model Performance Data'!$O$6:$DY$6,0)),'Model Performance Data'!$B$8:$B$56,$C348,'Model Performance Data'!$C$8:$C$56,$D348)),"-",SUMIFS(INDEX('Model Performance Data'!$O$8:$DY$56,0,MATCH(CONCATENATE($J348,O$6),'Model Performance Data'!$O$6:$DY$6,0)),'Model Performance Data'!$B$8:$B$56,$C348,'Model Performance Data'!$C$8:$C$56,$D348))</f>
        <v>0</v>
      </c>
    </row>
    <row r="349" spans="2:15" outlineLevel="1" x14ac:dyDescent="0.35">
      <c r="B349" s="37" t="s">
        <v>80</v>
      </c>
      <c r="C349" s="38" t="str">
        <f>IF(ISBLANK('Model Performance Data'!$B$21),"-",'Model Performance Data'!$B$21)</f>
        <v>Quality</v>
      </c>
      <c r="D349" s="38" t="str">
        <f>IF(ISBLANK('Model Performance Data'!$C$21),"-",'Model Performance Data'!$C$21)</f>
        <v>Patient Experience Provider Communication (CGCAHPS)</v>
      </c>
      <c r="E349" s="38" t="str">
        <f>IF(ISBLANK('Model Performance Data'!$D$21),"-",'Model Performance Data'!$D$21)</f>
        <v>Percentage</v>
      </c>
      <c r="F349" s="38" t="str">
        <f>IF(ISBLANK('Model Performance Data'!$E$21),"-",'Model Performance Data'!$E$21)</f>
        <v>Active</v>
      </c>
      <c r="G349" s="38" t="str">
        <f>IF(ISBLANK('Model Performance Data'!$F$21),"-",'Model Performance Data'!$F$21)</f>
        <v>-</v>
      </c>
      <c r="H349" s="38">
        <v>3</v>
      </c>
      <c r="I349" s="38">
        <v>5</v>
      </c>
      <c r="J349" s="37" t="str">
        <f t="shared" si="16"/>
        <v>35</v>
      </c>
      <c r="K349" s="38" t="str">
        <f>IF(ISBLANK('Model Performance Data'!$L$21),"-",'Model Performance Data'!$L$21)</f>
        <v>Annual</v>
      </c>
      <c r="L349" s="38" t="str">
        <f>IF(ISBLANK('Model Performance Data'!$K$21),"-",'Model Performance Data'!$K$21)</f>
        <v xml:space="preserve">Metric Steward: http://www.qualityforum.org/QPS/0005
</v>
      </c>
      <c r="M349" s="43">
        <f>IF(ISNA(SUMIFS(INDEX('Model Performance Data'!$O$8:$DY$56,0,MATCH(CONCATENATE($J349,M$6),'Model Performance Data'!$O$6:$DY$6,0)),'Model Performance Data'!$B$8:$B$56,$C349,'Model Performance Data'!$C$8:$C$56,$D349)),"-",SUMIFS(INDEX('Model Performance Data'!$O$8:$DY$56,0,MATCH(CONCATENATE($J349,M$6),'Model Performance Data'!$O$6:$DY$6,0)),'Model Performance Data'!$B$8:$B$56,$C349,'Model Performance Data'!$C$8:$C$56,$D349))</f>
        <v>0</v>
      </c>
      <c r="N349" s="43">
        <f>IF(ISNA(SUMIFS(INDEX('Model Performance Data'!$O$8:$DY$56,0,MATCH(CONCATENATE($J349,N$6),'Model Performance Data'!$O$6:$DY$6,0)),'Model Performance Data'!$B$8:$B$56,$C349,'Model Performance Data'!$C$8:$C$56,$D349)),"-",SUMIFS(INDEX('Model Performance Data'!$O$8:$DY$56,0,MATCH(CONCATENATE($J349,N$6),'Model Performance Data'!$O$6:$DY$6,0)),'Model Performance Data'!$B$8:$B$56,$C349,'Model Performance Data'!$C$8:$C$56,$D349))</f>
        <v>0</v>
      </c>
      <c r="O349" s="154">
        <f>IF(ISNA(SUMIFS(INDEX('Model Performance Data'!$O$8:$DY$56,0,MATCH(CONCATENATE($J349,O$6),'Model Performance Data'!$O$6:$DY$6,0)),'Model Performance Data'!$B$8:$B$56,$C349,'Model Performance Data'!$C$8:$C$56,$D349)),"-",SUMIFS(INDEX('Model Performance Data'!$O$8:$DY$56,0,MATCH(CONCATENATE($J349,O$6),'Model Performance Data'!$O$6:$DY$6,0)),'Model Performance Data'!$B$8:$B$56,$C349,'Model Performance Data'!$C$8:$C$56,$D349))</f>
        <v>0</v>
      </c>
    </row>
    <row r="350" spans="2:15" outlineLevel="1" x14ac:dyDescent="0.35">
      <c r="B350" s="37" t="s">
        <v>80</v>
      </c>
      <c r="C350" s="38" t="str">
        <f>IF(ISBLANK('Model Performance Data'!$B$21),"-",'Model Performance Data'!$B$21)</f>
        <v>Quality</v>
      </c>
      <c r="D350" s="38" t="str">
        <f>IF(ISBLANK('Model Performance Data'!$C$21),"-",'Model Performance Data'!$C$21)</f>
        <v>Patient Experience Provider Communication (CGCAHPS)</v>
      </c>
      <c r="E350" s="38" t="str">
        <f>IF(ISBLANK('Model Performance Data'!$D$21),"-",'Model Performance Data'!$D$21)</f>
        <v>Percentage</v>
      </c>
      <c r="F350" s="38" t="str">
        <f>IF(ISBLANK('Model Performance Data'!$E$21),"-",'Model Performance Data'!$E$21)</f>
        <v>Active</v>
      </c>
      <c r="G350" s="38" t="str">
        <f>IF(ISBLANK('Model Performance Data'!$F$21),"-",'Model Performance Data'!$F$21)</f>
        <v>-</v>
      </c>
      <c r="H350" s="38">
        <v>3</v>
      </c>
      <c r="I350" s="38" t="s">
        <v>65</v>
      </c>
      <c r="J350" s="37" t="str">
        <f t="shared" si="16"/>
        <v>3Goal</v>
      </c>
      <c r="K350" s="38" t="str">
        <f>IF(ISBLANK('Model Performance Data'!$L$21),"-",'Model Performance Data'!$L$21)</f>
        <v>Annual</v>
      </c>
      <c r="L350" s="38" t="str">
        <f>IF(ISBLANK('Model Performance Data'!$K$21),"-",'Model Performance Data'!$K$21)</f>
        <v xml:space="preserve">Metric Steward: http://www.qualityforum.org/QPS/0005
</v>
      </c>
      <c r="M350" s="43" t="str">
        <f>IF(ISNA(SUMIFS(INDEX('Model Performance Data'!$O$8:$DY$56,0,MATCH(CONCATENATE($J350,M$6),'Model Performance Data'!$O$6:$DY$6,0)),'Model Performance Data'!$B$8:$B$56,$C350,'Model Performance Data'!$C$8:$C$56,$D350)),"-",SUMIFS(INDEX('Model Performance Data'!$O$8:$DY$56,0,MATCH(CONCATENATE($J350,M$6),'Model Performance Data'!$O$6:$DY$6,0)),'Model Performance Data'!$B$8:$B$56,$C350,'Model Performance Data'!$C$8:$C$56,$D350))</f>
        <v>-</v>
      </c>
      <c r="N350" s="43" t="str">
        <f>IF(ISNA(SUMIFS(INDEX('Model Performance Data'!$O$8:$DY$56,0,MATCH(CONCATENATE($J350,N$6),'Model Performance Data'!$O$6:$DY$6,0)),'Model Performance Data'!$B$8:$B$56,$C350,'Model Performance Data'!$C$8:$C$56,$D350)),"-",SUMIFS(INDEX('Model Performance Data'!$O$8:$DY$56,0,MATCH(CONCATENATE($J350,N$6),'Model Performance Data'!$O$6:$DY$6,0)),'Model Performance Data'!$B$8:$B$56,$C350,'Model Performance Data'!$C$8:$C$56,$D350))</f>
        <v>-</v>
      </c>
      <c r="O350" s="154">
        <f>IF(ISNA(SUMIFS(INDEX('Model Performance Data'!$O$8:$DY$56,0,MATCH(CONCATENATE($J350,O$6),'Model Performance Data'!$O$6:$DY$6,0)),'Model Performance Data'!$B$8:$B$56,$C350,'Model Performance Data'!$C$8:$C$56,$D350)),"-",SUMIFS(INDEX('Model Performance Data'!$O$8:$DY$56,0,MATCH(CONCATENATE($J350,O$6),'Model Performance Data'!$O$6:$DY$6,0)),'Model Performance Data'!$B$8:$B$56,$C350,'Model Performance Data'!$C$8:$C$56,$D350))</f>
        <v>0</v>
      </c>
    </row>
    <row r="351" spans="2:15" outlineLevel="1" x14ac:dyDescent="0.35">
      <c r="B351" s="37" t="s">
        <v>80</v>
      </c>
      <c r="C351" s="38" t="str">
        <f>IF(ISBLANK('Model Performance Data'!$B$21),"-",'Model Performance Data'!$B$21)</f>
        <v>Quality</v>
      </c>
      <c r="D351" s="38" t="str">
        <f>IF(ISBLANK('Model Performance Data'!$C$21),"-",'Model Performance Data'!$C$21)</f>
        <v>Patient Experience Provider Communication (CGCAHPS)</v>
      </c>
      <c r="E351" s="38" t="str">
        <f>IF(ISBLANK('Model Performance Data'!$D$21),"-",'Model Performance Data'!$D$21)</f>
        <v>Percentage</v>
      </c>
      <c r="F351" s="38" t="str">
        <f>IF(ISBLANK('Model Performance Data'!$E$21),"-",'Model Performance Data'!$E$21)</f>
        <v>Active</v>
      </c>
      <c r="G351" s="38" t="str">
        <f>IF(ISBLANK('Model Performance Data'!$F$21),"-",'Model Performance Data'!$F$21)</f>
        <v>-</v>
      </c>
      <c r="H351" s="38">
        <v>4</v>
      </c>
      <c r="I351" s="38">
        <v>1</v>
      </c>
      <c r="J351" s="37" t="str">
        <f t="shared" ref="J351:J356" si="19">CONCATENATE(H351,I351)</f>
        <v>41</v>
      </c>
      <c r="K351" s="38" t="str">
        <f>IF(ISBLANK('Model Performance Data'!$L$21),"-",'Model Performance Data'!$L$21)</f>
        <v>Annual</v>
      </c>
      <c r="L351" s="38" t="str">
        <f>IF(ISBLANK('Model Performance Data'!$K$21),"-",'Model Performance Data'!$K$21)</f>
        <v xml:space="preserve">Metric Steward: http://www.qualityforum.org/QPS/0005
</v>
      </c>
      <c r="M351" s="43">
        <f>IF(ISNA(SUMIFS(INDEX('Model Performance Data'!$O$8:$DY$56,0,MATCH(CONCATENATE($J351,M$6),'Model Performance Data'!$O$6:$DY$6,0)),'Model Performance Data'!$B$8:$B$56,$C351,'Model Performance Data'!$C$8:$C$56,$D351)),"-",SUMIFS(INDEX('Model Performance Data'!$O$8:$DY$56,0,MATCH(CONCATENATE($J351,M$6),'Model Performance Data'!$O$6:$DY$6,0)),'Model Performance Data'!$B$8:$B$56,$C351,'Model Performance Data'!$C$8:$C$56,$D351))</f>
        <v>0</v>
      </c>
      <c r="N351" s="43">
        <f>IF(ISNA(SUMIFS(INDEX('Model Performance Data'!$O$8:$DY$56,0,MATCH(CONCATENATE($J351,N$6),'Model Performance Data'!$O$6:$DY$6,0)),'Model Performance Data'!$B$8:$B$56,$C351,'Model Performance Data'!$C$8:$C$56,$D351)),"-",SUMIFS(INDEX('Model Performance Data'!$O$8:$DY$56,0,MATCH(CONCATENATE($J351,N$6),'Model Performance Data'!$O$6:$DY$6,0)),'Model Performance Data'!$B$8:$B$56,$C351,'Model Performance Data'!$C$8:$C$56,$D351))</f>
        <v>0</v>
      </c>
      <c r="O351" s="154">
        <f>IF(ISNA(SUMIFS(INDEX('Model Performance Data'!$O$8:$DY$56,0,MATCH(CONCATENATE($J351,O$6),'Model Performance Data'!$O$6:$DY$6,0)),'Model Performance Data'!$B$8:$B$56,$C351,'Model Performance Data'!$C$8:$C$56,$D351)),"-",SUMIFS(INDEX('Model Performance Data'!$O$8:$DY$56,0,MATCH(CONCATENATE($J351,O$6),'Model Performance Data'!$O$6:$DY$6,0)),'Model Performance Data'!$B$8:$B$56,$C351,'Model Performance Data'!$C$8:$C$56,$D351))</f>
        <v>0</v>
      </c>
    </row>
    <row r="352" spans="2:15" outlineLevel="1" x14ac:dyDescent="0.35">
      <c r="B352" s="37" t="s">
        <v>80</v>
      </c>
      <c r="C352" s="38" t="str">
        <f>IF(ISBLANK('Model Performance Data'!$B$21),"-",'Model Performance Data'!$B$21)</f>
        <v>Quality</v>
      </c>
      <c r="D352" s="38" t="str">
        <f>IF(ISBLANK('Model Performance Data'!$C$21),"-",'Model Performance Data'!$C$21)</f>
        <v>Patient Experience Provider Communication (CGCAHPS)</v>
      </c>
      <c r="E352" s="38" t="str">
        <f>IF(ISBLANK('Model Performance Data'!$D$21),"-",'Model Performance Data'!$D$21)</f>
        <v>Percentage</v>
      </c>
      <c r="F352" s="38" t="str">
        <f>IF(ISBLANK('Model Performance Data'!$E$21),"-",'Model Performance Data'!$E$21)</f>
        <v>Active</v>
      </c>
      <c r="G352" s="38" t="str">
        <f>IF(ISBLANK('Model Performance Data'!$F$21),"-",'Model Performance Data'!$F$21)</f>
        <v>-</v>
      </c>
      <c r="H352" s="38">
        <v>4</v>
      </c>
      <c r="I352" s="38">
        <v>2</v>
      </c>
      <c r="J352" s="37" t="str">
        <f t="shared" si="19"/>
        <v>42</v>
      </c>
      <c r="K352" s="38" t="str">
        <f>IF(ISBLANK('Model Performance Data'!$L$21),"-",'Model Performance Data'!$L$21)</f>
        <v>Annual</v>
      </c>
      <c r="L352" s="38" t="str">
        <f>IF(ISBLANK('Model Performance Data'!$K$21),"-",'Model Performance Data'!$K$21)</f>
        <v xml:space="preserve">Metric Steward: http://www.qualityforum.org/QPS/0005
</v>
      </c>
      <c r="M352" s="43">
        <f>IF(ISNA(SUMIFS(INDEX('Model Performance Data'!$O$8:$DY$56,0,MATCH(CONCATENATE($J352,M$6),'Model Performance Data'!$O$6:$DY$6,0)),'Model Performance Data'!$B$8:$B$56,$C352,'Model Performance Data'!$C$8:$C$56,$D352)),"-",SUMIFS(INDEX('Model Performance Data'!$O$8:$DY$56,0,MATCH(CONCATENATE($J352,M$6),'Model Performance Data'!$O$6:$DY$6,0)),'Model Performance Data'!$B$8:$B$56,$C352,'Model Performance Data'!$C$8:$C$56,$D352))</f>
        <v>0</v>
      </c>
      <c r="N352" s="43">
        <f>IF(ISNA(SUMIFS(INDEX('Model Performance Data'!$O$8:$DY$56,0,MATCH(CONCATENATE($J352,N$6),'Model Performance Data'!$O$6:$DY$6,0)),'Model Performance Data'!$B$8:$B$56,$C352,'Model Performance Data'!$C$8:$C$56,$D352)),"-",SUMIFS(INDEX('Model Performance Data'!$O$8:$DY$56,0,MATCH(CONCATENATE($J352,N$6),'Model Performance Data'!$O$6:$DY$6,0)),'Model Performance Data'!$B$8:$B$56,$C352,'Model Performance Data'!$C$8:$C$56,$D352))</f>
        <v>0</v>
      </c>
      <c r="O352" s="154">
        <f>IF(ISNA(SUMIFS(INDEX('Model Performance Data'!$O$8:$DY$56,0,MATCH(CONCATENATE($J352,O$6),'Model Performance Data'!$O$6:$DY$6,0)),'Model Performance Data'!$B$8:$B$56,$C352,'Model Performance Data'!$C$8:$C$56,$D352)),"-",SUMIFS(INDEX('Model Performance Data'!$O$8:$DY$56,0,MATCH(CONCATENATE($J352,O$6),'Model Performance Data'!$O$6:$DY$6,0)),'Model Performance Data'!$B$8:$B$56,$C352,'Model Performance Data'!$C$8:$C$56,$D352))</f>
        <v>0</v>
      </c>
    </row>
    <row r="353" spans="2:15" outlineLevel="1" x14ac:dyDescent="0.35">
      <c r="B353" s="37" t="s">
        <v>80</v>
      </c>
      <c r="C353" s="38" t="str">
        <f>IF(ISBLANK('Model Performance Data'!$B$21),"-",'Model Performance Data'!$B$21)</f>
        <v>Quality</v>
      </c>
      <c r="D353" s="38" t="str">
        <f>IF(ISBLANK('Model Performance Data'!$C$21),"-",'Model Performance Data'!$C$21)</f>
        <v>Patient Experience Provider Communication (CGCAHPS)</v>
      </c>
      <c r="E353" s="38" t="str">
        <f>IF(ISBLANK('Model Performance Data'!$D$21),"-",'Model Performance Data'!$D$21)</f>
        <v>Percentage</v>
      </c>
      <c r="F353" s="38" t="str">
        <f>IF(ISBLANK('Model Performance Data'!$E$21),"-",'Model Performance Data'!$E$21)</f>
        <v>Active</v>
      </c>
      <c r="G353" s="38" t="str">
        <f>IF(ISBLANK('Model Performance Data'!$F$21),"-",'Model Performance Data'!$F$21)</f>
        <v>-</v>
      </c>
      <c r="H353" s="38">
        <v>4</v>
      </c>
      <c r="I353" s="38">
        <v>3</v>
      </c>
      <c r="J353" s="37" t="str">
        <f t="shared" si="19"/>
        <v>43</v>
      </c>
      <c r="K353" s="38" t="str">
        <f>IF(ISBLANK('Model Performance Data'!$L$21),"-",'Model Performance Data'!$L$21)</f>
        <v>Annual</v>
      </c>
      <c r="L353" s="38" t="str">
        <f>IF(ISBLANK('Model Performance Data'!$K$21),"-",'Model Performance Data'!$K$21)</f>
        <v xml:space="preserve">Metric Steward: http://www.qualityforum.org/QPS/0005
</v>
      </c>
      <c r="M353" s="43">
        <f>IF(ISNA(SUMIFS(INDEX('Model Performance Data'!$O$8:$DY$56,0,MATCH(CONCATENATE($J353,M$6),'Model Performance Data'!$O$6:$DY$6,0)),'Model Performance Data'!$B$8:$B$56,$C353,'Model Performance Data'!$C$8:$C$56,$D353)),"-",SUMIFS(INDEX('Model Performance Data'!$O$8:$DY$56,0,MATCH(CONCATENATE($J353,M$6),'Model Performance Data'!$O$6:$DY$6,0)),'Model Performance Data'!$B$8:$B$56,$C353,'Model Performance Data'!$C$8:$C$56,$D353))</f>
        <v>0</v>
      </c>
      <c r="N353" s="43">
        <f>IF(ISNA(SUMIFS(INDEX('Model Performance Data'!$O$8:$DY$56,0,MATCH(CONCATENATE($J353,N$6),'Model Performance Data'!$O$6:$DY$6,0)),'Model Performance Data'!$B$8:$B$56,$C353,'Model Performance Data'!$C$8:$C$56,$D353)),"-",SUMIFS(INDEX('Model Performance Data'!$O$8:$DY$56,0,MATCH(CONCATENATE($J353,N$6),'Model Performance Data'!$O$6:$DY$6,0)),'Model Performance Data'!$B$8:$B$56,$C353,'Model Performance Data'!$C$8:$C$56,$D353))</f>
        <v>0</v>
      </c>
      <c r="O353" s="154">
        <f>IF(ISNA(SUMIFS(INDEX('Model Performance Data'!$O$8:$DY$56,0,MATCH(CONCATENATE($J353,O$6),'Model Performance Data'!$O$6:$DY$6,0)),'Model Performance Data'!$B$8:$B$56,$C353,'Model Performance Data'!$C$8:$C$56,$D353)),"-",SUMIFS(INDEX('Model Performance Data'!$O$8:$DY$56,0,MATCH(CONCATENATE($J353,O$6),'Model Performance Data'!$O$6:$DY$6,0)),'Model Performance Data'!$B$8:$B$56,$C353,'Model Performance Data'!$C$8:$C$56,$D353))</f>
        <v>0</v>
      </c>
    </row>
    <row r="354" spans="2:15" outlineLevel="1" x14ac:dyDescent="0.35">
      <c r="B354" s="37" t="s">
        <v>80</v>
      </c>
      <c r="C354" s="38" t="str">
        <f>IF(ISBLANK('Model Performance Data'!$B$21),"-",'Model Performance Data'!$B$21)</f>
        <v>Quality</v>
      </c>
      <c r="D354" s="38" t="str">
        <f>IF(ISBLANK('Model Performance Data'!$C$21),"-",'Model Performance Data'!$C$21)</f>
        <v>Patient Experience Provider Communication (CGCAHPS)</v>
      </c>
      <c r="E354" s="38" t="str">
        <f>IF(ISBLANK('Model Performance Data'!$D$21),"-",'Model Performance Data'!$D$21)</f>
        <v>Percentage</v>
      </c>
      <c r="F354" s="38" t="str">
        <f>IF(ISBLANK('Model Performance Data'!$E$21),"-",'Model Performance Data'!$E$21)</f>
        <v>Active</v>
      </c>
      <c r="G354" s="38" t="str">
        <f>IF(ISBLANK('Model Performance Data'!$F$21),"-",'Model Performance Data'!$F$21)</f>
        <v>-</v>
      </c>
      <c r="H354" s="38">
        <v>4</v>
      </c>
      <c r="I354" s="38">
        <v>4</v>
      </c>
      <c r="J354" s="37" t="str">
        <f t="shared" si="19"/>
        <v>44</v>
      </c>
      <c r="K354" s="38" t="str">
        <f>IF(ISBLANK('Model Performance Data'!$L$21),"-",'Model Performance Data'!$L$21)</f>
        <v>Annual</v>
      </c>
      <c r="L354" s="38" t="str">
        <f>IF(ISBLANK('Model Performance Data'!$K$21),"-",'Model Performance Data'!$K$21)</f>
        <v xml:space="preserve">Metric Steward: http://www.qualityforum.org/QPS/0005
</v>
      </c>
      <c r="M354" s="43">
        <f>IF(ISNA(SUMIFS(INDEX('Model Performance Data'!$O$8:$DY$56,0,MATCH(CONCATENATE($J354,M$6),'Model Performance Data'!$O$6:$DY$6,0)),'Model Performance Data'!$B$8:$B$56,$C354,'Model Performance Data'!$C$8:$C$56,$D354)),"-",SUMIFS(INDEX('Model Performance Data'!$O$8:$DY$56,0,MATCH(CONCATENATE($J354,M$6),'Model Performance Data'!$O$6:$DY$6,0)),'Model Performance Data'!$B$8:$B$56,$C354,'Model Performance Data'!$C$8:$C$56,$D354))</f>
        <v>0</v>
      </c>
      <c r="N354" s="43">
        <f>IF(ISNA(SUMIFS(INDEX('Model Performance Data'!$O$8:$DY$56,0,MATCH(CONCATENATE($J354,N$6),'Model Performance Data'!$O$6:$DY$6,0)),'Model Performance Data'!$B$8:$B$56,$C354,'Model Performance Data'!$C$8:$C$56,$D354)),"-",SUMIFS(INDEX('Model Performance Data'!$O$8:$DY$56,0,MATCH(CONCATENATE($J354,N$6),'Model Performance Data'!$O$6:$DY$6,0)),'Model Performance Data'!$B$8:$B$56,$C354,'Model Performance Data'!$C$8:$C$56,$D354))</f>
        <v>0</v>
      </c>
      <c r="O354" s="154">
        <f>IF(ISNA(SUMIFS(INDEX('Model Performance Data'!$O$8:$DY$56,0,MATCH(CONCATENATE($J354,O$6),'Model Performance Data'!$O$6:$DY$6,0)),'Model Performance Data'!$B$8:$B$56,$C354,'Model Performance Data'!$C$8:$C$56,$D354)),"-",SUMIFS(INDEX('Model Performance Data'!$O$8:$DY$56,0,MATCH(CONCATENATE($J354,O$6),'Model Performance Data'!$O$6:$DY$6,0)),'Model Performance Data'!$B$8:$B$56,$C354,'Model Performance Data'!$C$8:$C$56,$D354))</f>
        <v>0</v>
      </c>
    </row>
    <row r="355" spans="2:15" outlineLevel="1" x14ac:dyDescent="0.35">
      <c r="B355" s="37" t="s">
        <v>80</v>
      </c>
      <c r="C355" s="38" t="str">
        <f>IF(ISBLANK('Model Performance Data'!$B$21),"-",'Model Performance Data'!$B$21)</f>
        <v>Quality</v>
      </c>
      <c r="D355" s="38" t="str">
        <f>IF(ISBLANK('Model Performance Data'!$C$21),"-",'Model Performance Data'!$C$21)</f>
        <v>Patient Experience Provider Communication (CGCAHPS)</v>
      </c>
      <c r="E355" s="38" t="str">
        <f>IF(ISBLANK('Model Performance Data'!$D$21),"-",'Model Performance Data'!$D$21)</f>
        <v>Percentage</v>
      </c>
      <c r="F355" s="38" t="str">
        <f>IF(ISBLANK('Model Performance Data'!$E$21),"-",'Model Performance Data'!$E$21)</f>
        <v>Active</v>
      </c>
      <c r="G355" s="38" t="str">
        <f>IF(ISBLANK('Model Performance Data'!$F$21),"-",'Model Performance Data'!$F$21)</f>
        <v>-</v>
      </c>
      <c r="H355" s="38">
        <v>4</v>
      </c>
      <c r="I355" s="38">
        <v>5</v>
      </c>
      <c r="J355" s="37" t="str">
        <f t="shared" si="19"/>
        <v>45</v>
      </c>
      <c r="K355" s="38" t="str">
        <f>IF(ISBLANK('Model Performance Data'!$L$21),"-",'Model Performance Data'!$L$21)</f>
        <v>Annual</v>
      </c>
      <c r="L355" s="38" t="str">
        <f>IF(ISBLANK('Model Performance Data'!$K$21),"-",'Model Performance Data'!$K$21)</f>
        <v xml:space="preserve">Metric Steward: http://www.qualityforum.org/QPS/0005
</v>
      </c>
      <c r="M355" s="43">
        <f>IF(ISNA(SUMIFS(INDEX('Model Performance Data'!$O$8:$DY$56,0,MATCH(CONCATENATE($J355,M$6),'Model Performance Data'!$O$6:$DY$6,0)),'Model Performance Data'!$B$8:$B$56,$C355,'Model Performance Data'!$C$8:$C$56,$D355)),"-",SUMIFS(INDEX('Model Performance Data'!$O$8:$DY$56,0,MATCH(CONCATENATE($J355,M$6),'Model Performance Data'!$O$6:$DY$6,0)),'Model Performance Data'!$B$8:$B$56,$C355,'Model Performance Data'!$C$8:$C$56,$D355))</f>
        <v>0</v>
      </c>
      <c r="N355" s="43">
        <f>IF(ISNA(SUMIFS(INDEX('Model Performance Data'!$O$8:$DY$56,0,MATCH(CONCATENATE($J355,N$6),'Model Performance Data'!$O$6:$DY$6,0)),'Model Performance Data'!$B$8:$B$56,$C355,'Model Performance Data'!$C$8:$C$56,$D355)),"-",SUMIFS(INDEX('Model Performance Data'!$O$8:$DY$56,0,MATCH(CONCATENATE($J355,N$6),'Model Performance Data'!$O$6:$DY$6,0)),'Model Performance Data'!$B$8:$B$56,$C355,'Model Performance Data'!$C$8:$C$56,$D355))</f>
        <v>0</v>
      </c>
      <c r="O355" s="154">
        <f>IF(ISNA(SUMIFS(INDEX('Model Performance Data'!$O$8:$DY$56,0,MATCH(CONCATENATE($J355,O$6),'Model Performance Data'!$O$6:$DY$6,0)),'Model Performance Data'!$B$8:$B$56,$C355,'Model Performance Data'!$C$8:$C$56,$D355)),"-",SUMIFS(INDEX('Model Performance Data'!$O$8:$DY$56,0,MATCH(CONCATENATE($J355,O$6),'Model Performance Data'!$O$6:$DY$6,0)),'Model Performance Data'!$B$8:$B$56,$C355,'Model Performance Data'!$C$8:$C$56,$D355))</f>
        <v>0</v>
      </c>
    </row>
    <row r="356" spans="2:15" outlineLevel="1" x14ac:dyDescent="0.35">
      <c r="B356" s="37" t="s">
        <v>80</v>
      </c>
      <c r="C356" s="38" t="str">
        <f>IF(ISBLANK('Model Performance Data'!$B$21),"-",'Model Performance Data'!$B$21)</f>
        <v>Quality</v>
      </c>
      <c r="D356" s="38" t="str">
        <f>IF(ISBLANK('Model Performance Data'!$C$21),"-",'Model Performance Data'!$C$21)</f>
        <v>Patient Experience Provider Communication (CGCAHPS)</v>
      </c>
      <c r="E356" s="38" t="str">
        <f>IF(ISBLANK('Model Performance Data'!$D$21),"-",'Model Performance Data'!$D$21)</f>
        <v>Percentage</v>
      </c>
      <c r="F356" s="38" t="str">
        <f>IF(ISBLANK('Model Performance Data'!$E$21),"-",'Model Performance Data'!$E$21)</f>
        <v>Active</v>
      </c>
      <c r="G356" s="38" t="str">
        <f>IF(ISBLANK('Model Performance Data'!$F$21),"-",'Model Performance Data'!$F$21)</f>
        <v>-</v>
      </c>
      <c r="H356" s="38">
        <v>4</v>
      </c>
      <c r="I356" s="38" t="s">
        <v>65</v>
      </c>
      <c r="J356" s="37" t="str">
        <f t="shared" si="19"/>
        <v>4Goal</v>
      </c>
      <c r="K356" s="38" t="str">
        <f>IF(ISBLANK('Model Performance Data'!$L$21),"-",'Model Performance Data'!$L$21)</f>
        <v>Annual</v>
      </c>
      <c r="L356" s="38" t="str">
        <f>IF(ISBLANK('Model Performance Data'!$K$21),"-",'Model Performance Data'!$K$21)</f>
        <v xml:space="preserve">Metric Steward: http://www.qualityforum.org/QPS/0005
</v>
      </c>
      <c r="M356" s="43" t="str">
        <f>IF(ISNA(SUMIFS(INDEX('Model Performance Data'!$O$8:$DY$56,0,MATCH(CONCATENATE($J356,M$6),'Model Performance Data'!$O$6:$DY$6,0)),'Model Performance Data'!$B$8:$B$56,$C356,'Model Performance Data'!$C$8:$C$56,$D356)),"-",SUMIFS(INDEX('Model Performance Data'!$O$8:$DY$56,0,MATCH(CONCATENATE($J356,M$6),'Model Performance Data'!$O$6:$DY$6,0)),'Model Performance Data'!$B$8:$B$56,$C356,'Model Performance Data'!$C$8:$C$56,$D356))</f>
        <v>-</v>
      </c>
      <c r="N356" s="43" t="str">
        <f>IF(ISNA(SUMIFS(INDEX('Model Performance Data'!$O$8:$DY$56,0,MATCH(CONCATENATE($J356,N$6),'Model Performance Data'!$O$6:$DY$6,0)),'Model Performance Data'!$B$8:$B$56,$C356,'Model Performance Data'!$C$8:$C$56,$D356)),"-",SUMIFS(INDEX('Model Performance Data'!$O$8:$DY$56,0,MATCH(CONCATENATE($J356,N$6),'Model Performance Data'!$O$6:$DY$6,0)),'Model Performance Data'!$B$8:$B$56,$C356,'Model Performance Data'!$C$8:$C$56,$D356))</f>
        <v>-</v>
      </c>
      <c r="O356" s="154">
        <f>IF(ISNA(SUMIFS(INDEX('Model Performance Data'!$O$8:$DY$56,0,MATCH(CONCATENATE($J356,O$6),'Model Performance Data'!$O$6:$DY$6,0)),'Model Performance Data'!$B$8:$B$56,$C356,'Model Performance Data'!$C$8:$C$56,$D356)),"-",SUMIFS(INDEX('Model Performance Data'!$O$8:$DY$56,0,MATCH(CONCATENATE($J356,O$6),'Model Performance Data'!$O$6:$DY$6,0)),'Model Performance Data'!$B$8:$B$56,$C356,'Model Performance Data'!$C$8:$C$56,$D356))</f>
        <v>0</v>
      </c>
    </row>
    <row r="357" spans="2:15" outlineLevel="1" x14ac:dyDescent="0.35">
      <c r="B357" s="37" t="s">
        <v>80</v>
      </c>
      <c r="C357" s="38" t="str">
        <f>IF(ISBLANK('Model Performance Data'!$B$22),"-",'Model Performance Data'!$B$22)</f>
        <v>Quality</v>
      </c>
      <c r="D357" s="38" t="str">
        <f>IF(ISBLANK('Model Performance Data'!$C$22),"-",'Model Performance Data'!$C$22)</f>
        <v>Child and Adolescents' Access to Primary Care Practitioners</v>
      </c>
      <c r="E357" s="38" t="str">
        <f>IF(ISBLANK('Model Performance Data'!$D$22),"-",'Model Performance Data'!$D$22)</f>
        <v>Percentage</v>
      </c>
      <c r="F357" s="38" t="str">
        <f>IF(ISBLANK('Model Performance Data'!$E$22),"-",'Model Performance Data'!$E$22)</f>
        <v>Retired</v>
      </c>
      <c r="G357" s="38">
        <f>IF(ISBLANK('Model Performance Data'!$F$22),"-",'Model Performance Data'!$F$22)</f>
        <v>42977</v>
      </c>
      <c r="H357" s="38" t="s">
        <v>64</v>
      </c>
      <c r="I357" s="38" t="s">
        <v>64</v>
      </c>
      <c r="J357" s="37" t="str">
        <f t="shared" si="16"/>
        <v>BaselineBaseline</v>
      </c>
      <c r="K357" s="38" t="str">
        <f>IF(ISBLANK('Model Performance Data'!$L$22),"-",'Model Performance Data'!$L$22)</f>
        <v>Annual</v>
      </c>
      <c r="L357" s="38" t="str">
        <f>IF(ISBLANK('Model Performance Data'!$K$22),"-",'Model Performance Data'!$K$22)</f>
        <v>-</v>
      </c>
      <c r="M357" s="43">
        <f>IF(ISNA(SUMIFS(INDEX('Model Performance Data'!$O$8:$DY$56,0,MATCH(CONCATENATE($J357,M$6),'Model Performance Data'!$O$6:$DY$6,0)),'Model Performance Data'!$B$8:$B$56,$C357,'Model Performance Data'!$C$8:$C$56,$D357)),"-",SUMIFS(INDEX('Model Performance Data'!$O$8:$DY$56,0,MATCH(CONCATENATE($J357,M$6),'Model Performance Data'!$O$6:$DY$6,0)),'Model Performance Data'!$B$8:$B$56,$C357,'Model Performance Data'!$C$8:$C$56,$D357))</f>
        <v>0</v>
      </c>
      <c r="N357" s="43">
        <f>IF(ISNA(SUMIFS(INDEX('Model Performance Data'!$O$8:$DY$56,0,MATCH(CONCATENATE($J357,N$6),'Model Performance Data'!$O$6:$DY$6,0)),'Model Performance Data'!$B$8:$B$56,$C357,'Model Performance Data'!$C$8:$C$56,$D357)),"-",SUMIFS(INDEX('Model Performance Data'!$O$8:$DY$56,0,MATCH(CONCATENATE($J357,N$6),'Model Performance Data'!$O$6:$DY$6,0)),'Model Performance Data'!$B$8:$B$56,$C357,'Model Performance Data'!$C$8:$C$56,$D357))</f>
        <v>0</v>
      </c>
      <c r="O357" s="154">
        <f>IF(ISNA(SUMIFS(INDEX('Model Performance Data'!$O$8:$DY$56,0,MATCH(CONCATENATE($J357,O$6),'Model Performance Data'!$O$6:$DY$6,0)),'Model Performance Data'!$B$8:$B$56,$C357,'Model Performance Data'!$C$8:$C$56,$D357)),"-",SUMIFS(INDEX('Model Performance Data'!$O$8:$DY$56,0,MATCH(CONCATENATE($J357,O$6),'Model Performance Data'!$O$6:$DY$6,0)),'Model Performance Data'!$B$8:$B$56,$C357,'Model Performance Data'!$C$8:$C$56,$D357))</f>
        <v>0</v>
      </c>
    </row>
    <row r="358" spans="2:15" outlineLevel="1" x14ac:dyDescent="0.35">
      <c r="B358" s="37" t="s">
        <v>80</v>
      </c>
      <c r="C358" s="38" t="str">
        <f>IF(ISBLANK('Model Performance Data'!$B$22),"-",'Model Performance Data'!$B$22)</f>
        <v>Quality</v>
      </c>
      <c r="D358" s="38" t="str">
        <f>IF(ISBLANK('Model Performance Data'!$C$22),"-",'Model Performance Data'!$C$22)</f>
        <v>Child and Adolescents' Access to Primary Care Practitioners</v>
      </c>
      <c r="E358" s="38" t="str">
        <f>IF(ISBLANK('Model Performance Data'!$D$22),"-",'Model Performance Data'!$D$22)</f>
        <v>Percentage</v>
      </c>
      <c r="F358" s="38" t="str">
        <f>IF(ISBLANK('Model Performance Data'!$E$22),"-",'Model Performance Data'!$E$22)</f>
        <v>Retired</v>
      </c>
      <c r="G358" s="38">
        <f>IF(ISBLANK('Model Performance Data'!$F$22),"-",'Model Performance Data'!$F$22)</f>
        <v>42977</v>
      </c>
      <c r="H358" s="38">
        <v>1</v>
      </c>
      <c r="I358" s="38">
        <v>1</v>
      </c>
      <c r="J358" s="37" t="str">
        <f t="shared" si="16"/>
        <v>11</v>
      </c>
      <c r="K358" s="38" t="str">
        <f>IF(ISBLANK('Model Performance Data'!$L$22),"-",'Model Performance Data'!$L$22)</f>
        <v>Annual</v>
      </c>
      <c r="L358" s="38" t="str">
        <f>IF(ISBLANK('Model Performance Data'!$K$22),"-",'Model Performance Data'!$K$22)</f>
        <v>-</v>
      </c>
      <c r="M358" s="43">
        <f>IF(ISNA(SUMIFS(INDEX('Model Performance Data'!$O$8:$DY$56,0,MATCH(CONCATENATE($J358,M$6),'Model Performance Data'!$O$6:$DY$6,0)),'Model Performance Data'!$B$8:$B$56,$C358,'Model Performance Data'!$C$8:$C$56,$D358)),"-",SUMIFS(INDEX('Model Performance Data'!$O$8:$DY$56,0,MATCH(CONCATENATE($J358,M$6),'Model Performance Data'!$O$6:$DY$6,0)),'Model Performance Data'!$B$8:$B$56,$C358,'Model Performance Data'!$C$8:$C$56,$D358))</f>
        <v>0</v>
      </c>
      <c r="N358" s="43">
        <f>IF(ISNA(SUMIFS(INDEX('Model Performance Data'!$O$8:$DY$56,0,MATCH(CONCATENATE($J358,N$6),'Model Performance Data'!$O$6:$DY$6,0)),'Model Performance Data'!$B$8:$B$56,$C358,'Model Performance Data'!$C$8:$C$56,$D358)),"-",SUMIFS(INDEX('Model Performance Data'!$O$8:$DY$56,0,MATCH(CONCATENATE($J358,N$6),'Model Performance Data'!$O$6:$DY$6,0)),'Model Performance Data'!$B$8:$B$56,$C358,'Model Performance Data'!$C$8:$C$56,$D358))</f>
        <v>0</v>
      </c>
      <c r="O358" s="154">
        <f>IF(ISNA(SUMIFS(INDEX('Model Performance Data'!$O$8:$DY$56,0,MATCH(CONCATENATE($J358,O$6),'Model Performance Data'!$O$6:$DY$6,0)),'Model Performance Data'!$B$8:$B$56,$C358,'Model Performance Data'!$C$8:$C$56,$D358)),"-",SUMIFS(INDEX('Model Performance Data'!$O$8:$DY$56,0,MATCH(CONCATENATE($J358,O$6),'Model Performance Data'!$O$6:$DY$6,0)),'Model Performance Data'!$B$8:$B$56,$C358,'Model Performance Data'!$C$8:$C$56,$D358))</f>
        <v>0</v>
      </c>
    </row>
    <row r="359" spans="2:15" outlineLevel="1" x14ac:dyDescent="0.35">
      <c r="B359" s="37" t="s">
        <v>80</v>
      </c>
      <c r="C359" s="38" t="str">
        <f>IF(ISBLANK('Model Performance Data'!$B$22),"-",'Model Performance Data'!$B$22)</f>
        <v>Quality</v>
      </c>
      <c r="D359" s="38" t="str">
        <f>IF(ISBLANK('Model Performance Data'!$C$22),"-",'Model Performance Data'!$C$22)</f>
        <v>Child and Adolescents' Access to Primary Care Practitioners</v>
      </c>
      <c r="E359" s="38" t="str">
        <f>IF(ISBLANK('Model Performance Data'!$D$22),"-",'Model Performance Data'!$D$22)</f>
        <v>Percentage</v>
      </c>
      <c r="F359" s="38" t="str">
        <f>IF(ISBLANK('Model Performance Data'!$E$22),"-",'Model Performance Data'!$E$22)</f>
        <v>Retired</v>
      </c>
      <c r="G359" s="38">
        <f>IF(ISBLANK('Model Performance Data'!$F$22),"-",'Model Performance Data'!$F$22)</f>
        <v>42977</v>
      </c>
      <c r="H359" s="38">
        <v>1</v>
      </c>
      <c r="I359" s="38">
        <v>2</v>
      </c>
      <c r="J359" s="37" t="str">
        <f t="shared" si="16"/>
        <v>12</v>
      </c>
      <c r="K359" s="38" t="str">
        <f>IF(ISBLANK('Model Performance Data'!$L$22),"-",'Model Performance Data'!$L$22)</f>
        <v>Annual</v>
      </c>
      <c r="L359" s="38" t="str">
        <f>IF(ISBLANK('Model Performance Data'!$K$22),"-",'Model Performance Data'!$K$22)</f>
        <v>-</v>
      </c>
      <c r="M359" s="43">
        <f>IF(ISNA(SUMIFS(INDEX('Model Performance Data'!$O$8:$DY$56,0,MATCH(CONCATENATE($J359,M$6),'Model Performance Data'!$O$6:$DY$6,0)),'Model Performance Data'!$B$8:$B$56,$C359,'Model Performance Data'!$C$8:$C$56,$D359)),"-",SUMIFS(INDEX('Model Performance Data'!$O$8:$DY$56,0,MATCH(CONCATENATE($J359,M$6),'Model Performance Data'!$O$6:$DY$6,0)),'Model Performance Data'!$B$8:$B$56,$C359,'Model Performance Data'!$C$8:$C$56,$D359))</f>
        <v>0</v>
      </c>
      <c r="N359" s="43">
        <f>IF(ISNA(SUMIFS(INDEX('Model Performance Data'!$O$8:$DY$56,0,MATCH(CONCATENATE($J359,N$6),'Model Performance Data'!$O$6:$DY$6,0)),'Model Performance Data'!$B$8:$B$56,$C359,'Model Performance Data'!$C$8:$C$56,$D359)),"-",SUMIFS(INDEX('Model Performance Data'!$O$8:$DY$56,0,MATCH(CONCATENATE($J359,N$6),'Model Performance Data'!$O$6:$DY$6,0)),'Model Performance Data'!$B$8:$B$56,$C359,'Model Performance Data'!$C$8:$C$56,$D359))</f>
        <v>0</v>
      </c>
      <c r="O359" s="154">
        <f>IF(ISNA(SUMIFS(INDEX('Model Performance Data'!$O$8:$DY$56,0,MATCH(CONCATENATE($J359,O$6),'Model Performance Data'!$O$6:$DY$6,0)),'Model Performance Data'!$B$8:$B$56,$C359,'Model Performance Data'!$C$8:$C$56,$D359)),"-",SUMIFS(INDEX('Model Performance Data'!$O$8:$DY$56,0,MATCH(CONCATENATE($J359,O$6),'Model Performance Data'!$O$6:$DY$6,0)),'Model Performance Data'!$B$8:$B$56,$C359,'Model Performance Data'!$C$8:$C$56,$D359))</f>
        <v>0</v>
      </c>
    </row>
    <row r="360" spans="2:15" outlineLevel="1" x14ac:dyDescent="0.35">
      <c r="B360" s="37" t="s">
        <v>80</v>
      </c>
      <c r="C360" s="38" t="str">
        <f>IF(ISBLANK('Model Performance Data'!$B$22),"-",'Model Performance Data'!$B$22)</f>
        <v>Quality</v>
      </c>
      <c r="D360" s="38" t="str">
        <f>IF(ISBLANK('Model Performance Data'!$C$22),"-",'Model Performance Data'!$C$22)</f>
        <v>Child and Adolescents' Access to Primary Care Practitioners</v>
      </c>
      <c r="E360" s="38" t="str">
        <f>IF(ISBLANK('Model Performance Data'!$D$22),"-",'Model Performance Data'!$D$22)</f>
        <v>Percentage</v>
      </c>
      <c r="F360" s="38" t="str">
        <f>IF(ISBLANK('Model Performance Data'!$E$22),"-",'Model Performance Data'!$E$22)</f>
        <v>Retired</v>
      </c>
      <c r="G360" s="38">
        <f>IF(ISBLANK('Model Performance Data'!$F$22),"-",'Model Performance Data'!$F$22)</f>
        <v>42977</v>
      </c>
      <c r="H360" s="38">
        <v>1</v>
      </c>
      <c r="I360" s="38">
        <v>3</v>
      </c>
      <c r="J360" s="37" t="str">
        <f t="shared" si="16"/>
        <v>13</v>
      </c>
      <c r="K360" s="38" t="str">
        <f>IF(ISBLANK('Model Performance Data'!$L$22),"-",'Model Performance Data'!$L$22)</f>
        <v>Annual</v>
      </c>
      <c r="L360" s="38" t="str">
        <f>IF(ISBLANK('Model Performance Data'!$K$22),"-",'Model Performance Data'!$K$22)</f>
        <v>-</v>
      </c>
      <c r="M360" s="43">
        <f>IF(ISNA(SUMIFS(INDEX('Model Performance Data'!$O$8:$DY$56,0,MATCH(CONCATENATE($J360,M$6),'Model Performance Data'!$O$6:$DY$6,0)),'Model Performance Data'!$B$8:$B$56,$C360,'Model Performance Data'!$C$8:$C$56,$D360)),"-",SUMIFS(INDEX('Model Performance Data'!$O$8:$DY$56,0,MATCH(CONCATENATE($J360,M$6),'Model Performance Data'!$O$6:$DY$6,0)),'Model Performance Data'!$B$8:$B$56,$C360,'Model Performance Data'!$C$8:$C$56,$D360))</f>
        <v>0</v>
      </c>
      <c r="N360" s="43">
        <f>IF(ISNA(SUMIFS(INDEX('Model Performance Data'!$O$8:$DY$56,0,MATCH(CONCATENATE($J360,N$6),'Model Performance Data'!$O$6:$DY$6,0)),'Model Performance Data'!$B$8:$B$56,$C360,'Model Performance Data'!$C$8:$C$56,$D360)),"-",SUMIFS(INDEX('Model Performance Data'!$O$8:$DY$56,0,MATCH(CONCATENATE($J360,N$6),'Model Performance Data'!$O$6:$DY$6,0)),'Model Performance Data'!$B$8:$B$56,$C360,'Model Performance Data'!$C$8:$C$56,$D360))</f>
        <v>0</v>
      </c>
      <c r="O360" s="154">
        <f>IF(ISNA(SUMIFS(INDEX('Model Performance Data'!$O$8:$DY$56,0,MATCH(CONCATENATE($J360,O$6),'Model Performance Data'!$O$6:$DY$6,0)),'Model Performance Data'!$B$8:$B$56,$C360,'Model Performance Data'!$C$8:$C$56,$D360)),"-",SUMIFS(INDEX('Model Performance Data'!$O$8:$DY$56,0,MATCH(CONCATENATE($J360,O$6),'Model Performance Data'!$O$6:$DY$6,0)),'Model Performance Data'!$B$8:$B$56,$C360,'Model Performance Data'!$C$8:$C$56,$D360))</f>
        <v>0</v>
      </c>
    </row>
    <row r="361" spans="2:15" outlineLevel="1" x14ac:dyDescent="0.35">
      <c r="B361" s="37" t="s">
        <v>80</v>
      </c>
      <c r="C361" s="38" t="str">
        <f>IF(ISBLANK('Model Performance Data'!$B$22),"-",'Model Performance Data'!$B$22)</f>
        <v>Quality</v>
      </c>
      <c r="D361" s="38" t="str">
        <f>IF(ISBLANK('Model Performance Data'!$C$22),"-",'Model Performance Data'!$C$22)</f>
        <v>Child and Adolescents' Access to Primary Care Practitioners</v>
      </c>
      <c r="E361" s="38" t="str">
        <f>IF(ISBLANK('Model Performance Data'!$D$22),"-",'Model Performance Data'!$D$22)</f>
        <v>Percentage</v>
      </c>
      <c r="F361" s="38" t="str">
        <f>IF(ISBLANK('Model Performance Data'!$E$22),"-",'Model Performance Data'!$E$22)</f>
        <v>Retired</v>
      </c>
      <c r="G361" s="38">
        <f>IF(ISBLANK('Model Performance Data'!$F$22),"-",'Model Performance Data'!$F$22)</f>
        <v>42977</v>
      </c>
      <c r="H361" s="38">
        <v>1</v>
      </c>
      <c r="I361" s="38">
        <v>4</v>
      </c>
      <c r="J361" s="37" t="str">
        <f t="shared" si="16"/>
        <v>14</v>
      </c>
      <c r="K361" s="38" t="str">
        <f>IF(ISBLANK('Model Performance Data'!$L$22),"-",'Model Performance Data'!$L$22)</f>
        <v>Annual</v>
      </c>
      <c r="L361" s="38" t="str">
        <f>IF(ISBLANK('Model Performance Data'!$K$22),"-",'Model Performance Data'!$K$22)</f>
        <v>-</v>
      </c>
      <c r="M361" s="43">
        <f>IF(ISNA(SUMIFS(INDEX('Model Performance Data'!$O$8:$DY$56,0,MATCH(CONCATENATE($J361,M$6),'Model Performance Data'!$O$6:$DY$6,0)),'Model Performance Data'!$B$8:$B$56,$C361,'Model Performance Data'!$C$8:$C$56,$D361)),"-",SUMIFS(INDEX('Model Performance Data'!$O$8:$DY$56,0,MATCH(CONCATENATE($J361,M$6),'Model Performance Data'!$O$6:$DY$6,0)),'Model Performance Data'!$B$8:$B$56,$C361,'Model Performance Data'!$C$8:$C$56,$D361))</f>
        <v>0</v>
      </c>
      <c r="N361" s="43">
        <f>IF(ISNA(SUMIFS(INDEX('Model Performance Data'!$O$8:$DY$56,0,MATCH(CONCATENATE($J361,N$6),'Model Performance Data'!$O$6:$DY$6,0)),'Model Performance Data'!$B$8:$B$56,$C361,'Model Performance Data'!$C$8:$C$56,$D361)),"-",SUMIFS(INDEX('Model Performance Data'!$O$8:$DY$56,0,MATCH(CONCATENATE($J361,N$6),'Model Performance Data'!$O$6:$DY$6,0)),'Model Performance Data'!$B$8:$B$56,$C361,'Model Performance Data'!$C$8:$C$56,$D361))</f>
        <v>0</v>
      </c>
      <c r="O361" s="154">
        <f>IF(ISNA(SUMIFS(INDEX('Model Performance Data'!$O$8:$DY$56,0,MATCH(CONCATENATE($J361,O$6),'Model Performance Data'!$O$6:$DY$6,0)),'Model Performance Data'!$B$8:$B$56,$C361,'Model Performance Data'!$C$8:$C$56,$D361)),"-",SUMIFS(INDEX('Model Performance Data'!$O$8:$DY$56,0,MATCH(CONCATENATE($J361,O$6),'Model Performance Data'!$O$6:$DY$6,0)),'Model Performance Data'!$B$8:$B$56,$C361,'Model Performance Data'!$C$8:$C$56,$D361))</f>
        <v>0</v>
      </c>
    </row>
    <row r="362" spans="2:15" outlineLevel="1" x14ac:dyDescent="0.35">
      <c r="B362" s="37" t="s">
        <v>80</v>
      </c>
      <c r="C362" s="38" t="str">
        <f>IF(ISBLANK('Model Performance Data'!$B$22),"-",'Model Performance Data'!$B$22)</f>
        <v>Quality</v>
      </c>
      <c r="D362" s="38" t="str">
        <f>IF(ISBLANK('Model Performance Data'!$C$22),"-",'Model Performance Data'!$C$22)</f>
        <v>Child and Adolescents' Access to Primary Care Practitioners</v>
      </c>
      <c r="E362" s="38" t="str">
        <f>IF(ISBLANK('Model Performance Data'!$D$22),"-",'Model Performance Data'!$D$22)</f>
        <v>Percentage</v>
      </c>
      <c r="F362" s="38" t="str">
        <f>IF(ISBLANK('Model Performance Data'!$E$22),"-",'Model Performance Data'!$E$22)</f>
        <v>Retired</v>
      </c>
      <c r="G362" s="38">
        <f>IF(ISBLANK('Model Performance Data'!$F$22),"-",'Model Performance Data'!$F$22)</f>
        <v>42977</v>
      </c>
      <c r="H362" s="38">
        <v>1</v>
      </c>
      <c r="I362" s="38">
        <v>5</v>
      </c>
      <c r="J362" s="37" t="str">
        <f t="shared" si="16"/>
        <v>15</v>
      </c>
      <c r="K362" s="38" t="str">
        <f>IF(ISBLANK('Model Performance Data'!$L$22),"-",'Model Performance Data'!$L$22)</f>
        <v>Annual</v>
      </c>
      <c r="L362" s="38" t="str">
        <f>IF(ISBLANK('Model Performance Data'!$K$22),"-",'Model Performance Data'!$K$22)</f>
        <v>-</v>
      </c>
      <c r="M362" s="43">
        <f>IF(ISNA(SUMIFS(INDEX('Model Performance Data'!$O$8:$DY$56,0,MATCH(CONCATENATE($J362,M$6),'Model Performance Data'!$O$6:$DY$6,0)),'Model Performance Data'!$B$8:$B$56,$C362,'Model Performance Data'!$C$8:$C$56,$D362)),"-",SUMIFS(INDEX('Model Performance Data'!$O$8:$DY$56,0,MATCH(CONCATENATE($J362,M$6),'Model Performance Data'!$O$6:$DY$6,0)),'Model Performance Data'!$B$8:$B$56,$C362,'Model Performance Data'!$C$8:$C$56,$D362))</f>
        <v>0</v>
      </c>
      <c r="N362" s="43">
        <f>IF(ISNA(SUMIFS(INDEX('Model Performance Data'!$O$8:$DY$56,0,MATCH(CONCATENATE($J362,N$6),'Model Performance Data'!$O$6:$DY$6,0)),'Model Performance Data'!$B$8:$B$56,$C362,'Model Performance Data'!$C$8:$C$56,$D362)),"-",SUMIFS(INDEX('Model Performance Data'!$O$8:$DY$56,0,MATCH(CONCATENATE($J362,N$6),'Model Performance Data'!$O$6:$DY$6,0)),'Model Performance Data'!$B$8:$B$56,$C362,'Model Performance Data'!$C$8:$C$56,$D362))</f>
        <v>0</v>
      </c>
      <c r="O362" s="154">
        <f>IF(ISNA(SUMIFS(INDEX('Model Performance Data'!$O$8:$DY$56,0,MATCH(CONCATENATE($J362,O$6),'Model Performance Data'!$O$6:$DY$6,0)),'Model Performance Data'!$B$8:$B$56,$C362,'Model Performance Data'!$C$8:$C$56,$D362)),"-",SUMIFS(INDEX('Model Performance Data'!$O$8:$DY$56,0,MATCH(CONCATENATE($J362,O$6),'Model Performance Data'!$O$6:$DY$6,0)),'Model Performance Data'!$B$8:$B$56,$C362,'Model Performance Data'!$C$8:$C$56,$D362))</f>
        <v>0</v>
      </c>
    </row>
    <row r="363" spans="2:15" outlineLevel="1" x14ac:dyDescent="0.35">
      <c r="B363" s="37" t="s">
        <v>80</v>
      </c>
      <c r="C363" s="38" t="str">
        <f>IF(ISBLANK('Model Performance Data'!$B$22),"-",'Model Performance Data'!$B$22)</f>
        <v>Quality</v>
      </c>
      <c r="D363" s="38" t="str">
        <f>IF(ISBLANK('Model Performance Data'!$C$22),"-",'Model Performance Data'!$C$22)</f>
        <v>Child and Adolescents' Access to Primary Care Practitioners</v>
      </c>
      <c r="E363" s="38" t="str">
        <f>IF(ISBLANK('Model Performance Data'!$D$22),"-",'Model Performance Data'!$D$22)</f>
        <v>Percentage</v>
      </c>
      <c r="F363" s="38" t="str">
        <f>IF(ISBLANK('Model Performance Data'!$E$22),"-",'Model Performance Data'!$E$22)</f>
        <v>Retired</v>
      </c>
      <c r="G363" s="38">
        <f>IF(ISBLANK('Model Performance Data'!$F$22),"-",'Model Performance Data'!$F$22)</f>
        <v>42977</v>
      </c>
      <c r="H363" s="38">
        <v>1</v>
      </c>
      <c r="I363" s="38" t="s">
        <v>65</v>
      </c>
      <c r="J363" s="37" t="str">
        <f t="shared" si="16"/>
        <v>1Goal</v>
      </c>
      <c r="K363" s="38" t="str">
        <f>IF(ISBLANK('Model Performance Data'!$L$22),"-",'Model Performance Data'!$L$22)</f>
        <v>Annual</v>
      </c>
      <c r="L363" s="38" t="str">
        <f>IF(ISBLANK('Model Performance Data'!$K$22),"-",'Model Performance Data'!$K$22)</f>
        <v>-</v>
      </c>
      <c r="M363" s="43" t="str">
        <f>IF(ISNA(SUMIFS(INDEX('Model Performance Data'!$O$8:$DY$56,0,MATCH(CONCATENATE($J363,M$6),'Model Performance Data'!$O$6:$DY$6,0)),'Model Performance Data'!$B$8:$B$56,$C363,'Model Performance Data'!$C$8:$C$56,$D363)),"-",SUMIFS(INDEX('Model Performance Data'!$O$8:$DY$56,0,MATCH(CONCATENATE($J363,M$6),'Model Performance Data'!$O$6:$DY$6,0)),'Model Performance Data'!$B$8:$B$56,$C363,'Model Performance Data'!$C$8:$C$56,$D363))</f>
        <v>-</v>
      </c>
      <c r="N363" s="43" t="str">
        <f>IF(ISNA(SUMIFS(INDEX('Model Performance Data'!$O$8:$DY$56,0,MATCH(CONCATENATE($J363,N$6),'Model Performance Data'!$O$6:$DY$6,0)),'Model Performance Data'!$B$8:$B$56,$C363,'Model Performance Data'!$C$8:$C$56,$D363)),"-",SUMIFS(INDEX('Model Performance Data'!$O$8:$DY$56,0,MATCH(CONCATENATE($J363,N$6),'Model Performance Data'!$O$6:$DY$6,0)),'Model Performance Data'!$B$8:$B$56,$C363,'Model Performance Data'!$C$8:$C$56,$D363))</f>
        <v>-</v>
      </c>
      <c r="O363" s="154">
        <f>IF(ISNA(SUMIFS(INDEX('Model Performance Data'!$O$8:$DY$56,0,MATCH(CONCATENATE($J363,O$6),'Model Performance Data'!$O$6:$DY$6,0)),'Model Performance Data'!$B$8:$B$56,$C363,'Model Performance Data'!$C$8:$C$56,$D363)),"-",SUMIFS(INDEX('Model Performance Data'!$O$8:$DY$56,0,MATCH(CONCATENATE($J363,O$6),'Model Performance Data'!$O$6:$DY$6,0)),'Model Performance Data'!$B$8:$B$56,$C363,'Model Performance Data'!$C$8:$C$56,$D363))</f>
        <v>0</v>
      </c>
    </row>
    <row r="364" spans="2:15" outlineLevel="1" x14ac:dyDescent="0.35">
      <c r="B364" s="37" t="s">
        <v>80</v>
      </c>
      <c r="C364" s="38" t="str">
        <f>IF(ISBLANK('Model Performance Data'!$B$22),"-",'Model Performance Data'!$B$22)</f>
        <v>Quality</v>
      </c>
      <c r="D364" s="38" t="str">
        <f>IF(ISBLANK('Model Performance Data'!$C$22),"-",'Model Performance Data'!$C$22)</f>
        <v>Child and Adolescents' Access to Primary Care Practitioners</v>
      </c>
      <c r="E364" s="38" t="str">
        <f>IF(ISBLANK('Model Performance Data'!$D$22),"-",'Model Performance Data'!$D$22)</f>
        <v>Percentage</v>
      </c>
      <c r="F364" s="38" t="str">
        <f>IF(ISBLANK('Model Performance Data'!$E$22),"-",'Model Performance Data'!$E$22)</f>
        <v>Retired</v>
      </c>
      <c r="G364" s="38">
        <f>IF(ISBLANK('Model Performance Data'!$F$22),"-",'Model Performance Data'!$F$22)</f>
        <v>42977</v>
      </c>
      <c r="H364" s="38">
        <v>2</v>
      </c>
      <c r="I364" s="38">
        <v>1</v>
      </c>
      <c r="J364" s="37" t="str">
        <f t="shared" si="16"/>
        <v>21</v>
      </c>
      <c r="K364" s="38" t="str">
        <f>IF(ISBLANK('Model Performance Data'!$L$22),"-",'Model Performance Data'!$L$22)</f>
        <v>Annual</v>
      </c>
      <c r="L364" s="38" t="str">
        <f>IF(ISBLANK('Model Performance Data'!$K$22),"-",'Model Performance Data'!$K$22)</f>
        <v>-</v>
      </c>
      <c r="M364" s="43">
        <f>IF(ISNA(SUMIFS(INDEX('Model Performance Data'!$O$8:$DY$56,0,MATCH(CONCATENATE($J364,M$6),'Model Performance Data'!$O$6:$DY$6,0)),'Model Performance Data'!$B$8:$B$56,$C364,'Model Performance Data'!$C$8:$C$56,$D364)),"-",SUMIFS(INDEX('Model Performance Data'!$O$8:$DY$56,0,MATCH(CONCATENATE($J364,M$6),'Model Performance Data'!$O$6:$DY$6,0)),'Model Performance Data'!$B$8:$B$56,$C364,'Model Performance Data'!$C$8:$C$56,$D364))</f>
        <v>0</v>
      </c>
      <c r="N364" s="43">
        <f>IF(ISNA(SUMIFS(INDEX('Model Performance Data'!$O$8:$DY$56,0,MATCH(CONCATENATE($J364,N$6),'Model Performance Data'!$O$6:$DY$6,0)),'Model Performance Data'!$B$8:$B$56,$C364,'Model Performance Data'!$C$8:$C$56,$D364)),"-",SUMIFS(INDEX('Model Performance Data'!$O$8:$DY$56,0,MATCH(CONCATENATE($J364,N$6),'Model Performance Data'!$O$6:$DY$6,0)),'Model Performance Data'!$B$8:$B$56,$C364,'Model Performance Data'!$C$8:$C$56,$D364))</f>
        <v>0</v>
      </c>
      <c r="O364" s="154">
        <f>IF(ISNA(SUMIFS(INDEX('Model Performance Data'!$O$8:$DY$56,0,MATCH(CONCATENATE($J364,O$6),'Model Performance Data'!$O$6:$DY$6,0)),'Model Performance Data'!$B$8:$B$56,$C364,'Model Performance Data'!$C$8:$C$56,$D364)),"-",SUMIFS(INDEX('Model Performance Data'!$O$8:$DY$56,0,MATCH(CONCATENATE($J364,O$6),'Model Performance Data'!$O$6:$DY$6,0)),'Model Performance Data'!$B$8:$B$56,$C364,'Model Performance Data'!$C$8:$C$56,$D364))</f>
        <v>0</v>
      </c>
    </row>
    <row r="365" spans="2:15" outlineLevel="1" x14ac:dyDescent="0.35">
      <c r="B365" s="37" t="s">
        <v>80</v>
      </c>
      <c r="C365" s="38" t="str">
        <f>IF(ISBLANK('Model Performance Data'!$B$22),"-",'Model Performance Data'!$B$22)</f>
        <v>Quality</v>
      </c>
      <c r="D365" s="38" t="str">
        <f>IF(ISBLANK('Model Performance Data'!$C$22),"-",'Model Performance Data'!$C$22)</f>
        <v>Child and Adolescents' Access to Primary Care Practitioners</v>
      </c>
      <c r="E365" s="38" t="str">
        <f>IF(ISBLANK('Model Performance Data'!$D$22),"-",'Model Performance Data'!$D$22)</f>
        <v>Percentage</v>
      </c>
      <c r="F365" s="38" t="str">
        <f>IF(ISBLANK('Model Performance Data'!$E$22),"-",'Model Performance Data'!$E$22)</f>
        <v>Retired</v>
      </c>
      <c r="G365" s="38">
        <f>IF(ISBLANK('Model Performance Data'!$F$22),"-",'Model Performance Data'!$F$22)</f>
        <v>42977</v>
      </c>
      <c r="H365" s="38">
        <v>2</v>
      </c>
      <c r="I365" s="38">
        <v>2</v>
      </c>
      <c r="J365" s="37" t="str">
        <f t="shared" si="16"/>
        <v>22</v>
      </c>
      <c r="K365" s="38" t="str">
        <f>IF(ISBLANK('Model Performance Data'!$L$22),"-",'Model Performance Data'!$L$22)</f>
        <v>Annual</v>
      </c>
      <c r="L365" s="38" t="str">
        <f>IF(ISBLANK('Model Performance Data'!$K$22),"-",'Model Performance Data'!$K$22)</f>
        <v>-</v>
      </c>
      <c r="M365" s="43">
        <f>IF(ISNA(SUMIFS(INDEX('Model Performance Data'!$O$8:$DY$56,0,MATCH(CONCATENATE($J365,M$6),'Model Performance Data'!$O$6:$DY$6,0)),'Model Performance Data'!$B$8:$B$56,$C365,'Model Performance Data'!$C$8:$C$56,$D365)),"-",SUMIFS(INDEX('Model Performance Data'!$O$8:$DY$56,0,MATCH(CONCATENATE($J365,M$6),'Model Performance Data'!$O$6:$DY$6,0)),'Model Performance Data'!$B$8:$B$56,$C365,'Model Performance Data'!$C$8:$C$56,$D365))</f>
        <v>0</v>
      </c>
      <c r="N365" s="43">
        <f>IF(ISNA(SUMIFS(INDEX('Model Performance Data'!$O$8:$DY$56,0,MATCH(CONCATENATE($J365,N$6),'Model Performance Data'!$O$6:$DY$6,0)),'Model Performance Data'!$B$8:$B$56,$C365,'Model Performance Data'!$C$8:$C$56,$D365)),"-",SUMIFS(INDEX('Model Performance Data'!$O$8:$DY$56,0,MATCH(CONCATENATE($J365,N$6),'Model Performance Data'!$O$6:$DY$6,0)),'Model Performance Data'!$B$8:$B$56,$C365,'Model Performance Data'!$C$8:$C$56,$D365))</f>
        <v>0</v>
      </c>
      <c r="O365" s="154">
        <f>IF(ISNA(SUMIFS(INDEX('Model Performance Data'!$O$8:$DY$56,0,MATCH(CONCATENATE($J365,O$6),'Model Performance Data'!$O$6:$DY$6,0)),'Model Performance Data'!$B$8:$B$56,$C365,'Model Performance Data'!$C$8:$C$56,$D365)),"-",SUMIFS(INDEX('Model Performance Data'!$O$8:$DY$56,0,MATCH(CONCATENATE($J365,O$6),'Model Performance Data'!$O$6:$DY$6,0)),'Model Performance Data'!$B$8:$B$56,$C365,'Model Performance Data'!$C$8:$C$56,$D365))</f>
        <v>0</v>
      </c>
    </row>
    <row r="366" spans="2:15" outlineLevel="1" x14ac:dyDescent="0.35">
      <c r="B366" s="37" t="s">
        <v>80</v>
      </c>
      <c r="C366" s="38" t="str">
        <f>IF(ISBLANK('Model Performance Data'!$B$22),"-",'Model Performance Data'!$B$22)</f>
        <v>Quality</v>
      </c>
      <c r="D366" s="38" t="str">
        <f>IF(ISBLANK('Model Performance Data'!$C$22),"-",'Model Performance Data'!$C$22)</f>
        <v>Child and Adolescents' Access to Primary Care Practitioners</v>
      </c>
      <c r="E366" s="38" t="str">
        <f>IF(ISBLANK('Model Performance Data'!$D$22),"-",'Model Performance Data'!$D$22)</f>
        <v>Percentage</v>
      </c>
      <c r="F366" s="38" t="str">
        <f>IF(ISBLANK('Model Performance Data'!$E$22),"-",'Model Performance Data'!$E$22)</f>
        <v>Retired</v>
      </c>
      <c r="G366" s="38">
        <f>IF(ISBLANK('Model Performance Data'!$F$22),"-",'Model Performance Data'!$F$22)</f>
        <v>42977</v>
      </c>
      <c r="H366" s="38">
        <v>2</v>
      </c>
      <c r="I366" s="38">
        <v>3</v>
      </c>
      <c r="J366" s="37" t="str">
        <f t="shared" si="16"/>
        <v>23</v>
      </c>
      <c r="K366" s="38" t="str">
        <f>IF(ISBLANK('Model Performance Data'!$L$22),"-",'Model Performance Data'!$L$22)</f>
        <v>Annual</v>
      </c>
      <c r="L366" s="38" t="str">
        <f>IF(ISBLANK('Model Performance Data'!$K$22),"-",'Model Performance Data'!$K$22)</f>
        <v>-</v>
      </c>
      <c r="M366" s="43">
        <f>IF(ISNA(SUMIFS(INDEX('Model Performance Data'!$O$8:$DY$56,0,MATCH(CONCATENATE($J366,M$6),'Model Performance Data'!$O$6:$DY$6,0)),'Model Performance Data'!$B$8:$B$56,$C366,'Model Performance Data'!$C$8:$C$56,$D366)),"-",SUMIFS(INDEX('Model Performance Data'!$O$8:$DY$56,0,MATCH(CONCATENATE($J366,M$6),'Model Performance Data'!$O$6:$DY$6,0)),'Model Performance Data'!$B$8:$B$56,$C366,'Model Performance Data'!$C$8:$C$56,$D366))</f>
        <v>0</v>
      </c>
      <c r="N366" s="43">
        <f>IF(ISNA(SUMIFS(INDEX('Model Performance Data'!$O$8:$DY$56,0,MATCH(CONCATENATE($J366,N$6),'Model Performance Data'!$O$6:$DY$6,0)),'Model Performance Data'!$B$8:$B$56,$C366,'Model Performance Data'!$C$8:$C$56,$D366)),"-",SUMIFS(INDEX('Model Performance Data'!$O$8:$DY$56,0,MATCH(CONCATENATE($J366,N$6),'Model Performance Data'!$O$6:$DY$6,0)),'Model Performance Data'!$B$8:$B$56,$C366,'Model Performance Data'!$C$8:$C$56,$D366))</f>
        <v>0</v>
      </c>
      <c r="O366" s="154">
        <f>IF(ISNA(SUMIFS(INDEX('Model Performance Data'!$O$8:$DY$56,0,MATCH(CONCATENATE($J366,O$6),'Model Performance Data'!$O$6:$DY$6,0)),'Model Performance Data'!$B$8:$B$56,$C366,'Model Performance Data'!$C$8:$C$56,$D366)),"-",SUMIFS(INDEX('Model Performance Data'!$O$8:$DY$56,0,MATCH(CONCATENATE($J366,O$6),'Model Performance Data'!$O$6:$DY$6,0)),'Model Performance Data'!$B$8:$B$56,$C366,'Model Performance Data'!$C$8:$C$56,$D366))</f>
        <v>0</v>
      </c>
    </row>
    <row r="367" spans="2:15" outlineLevel="1" x14ac:dyDescent="0.35">
      <c r="B367" s="37" t="s">
        <v>80</v>
      </c>
      <c r="C367" s="38" t="str">
        <f>IF(ISBLANK('Model Performance Data'!$B$22),"-",'Model Performance Data'!$B$22)</f>
        <v>Quality</v>
      </c>
      <c r="D367" s="38" t="str">
        <f>IF(ISBLANK('Model Performance Data'!$C$22),"-",'Model Performance Data'!$C$22)</f>
        <v>Child and Adolescents' Access to Primary Care Practitioners</v>
      </c>
      <c r="E367" s="38" t="str">
        <f>IF(ISBLANK('Model Performance Data'!$D$22),"-",'Model Performance Data'!$D$22)</f>
        <v>Percentage</v>
      </c>
      <c r="F367" s="38" t="str">
        <f>IF(ISBLANK('Model Performance Data'!$E$22),"-",'Model Performance Data'!$E$22)</f>
        <v>Retired</v>
      </c>
      <c r="G367" s="38">
        <f>IF(ISBLANK('Model Performance Data'!$F$22),"-",'Model Performance Data'!$F$22)</f>
        <v>42977</v>
      </c>
      <c r="H367" s="38">
        <v>2</v>
      </c>
      <c r="I367" s="38">
        <v>4</v>
      </c>
      <c r="J367" s="37" t="str">
        <f t="shared" ref="J367:J448" si="20">CONCATENATE(H367,I367)</f>
        <v>24</v>
      </c>
      <c r="K367" s="38" t="str">
        <f>IF(ISBLANK('Model Performance Data'!$L$22),"-",'Model Performance Data'!$L$22)</f>
        <v>Annual</v>
      </c>
      <c r="L367" s="38" t="str">
        <f>IF(ISBLANK('Model Performance Data'!$K$22),"-",'Model Performance Data'!$K$22)</f>
        <v>-</v>
      </c>
      <c r="M367" s="43">
        <f>IF(ISNA(SUMIFS(INDEX('Model Performance Data'!$O$8:$DY$56,0,MATCH(CONCATENATE($J367,M$6),'Model Performance Data'!$O$6:$DY$6,0)),'Model Performance Data'!$B$8:$B$56,$C367,'Model Performance Data'!$C$8:$C$56,$D367)),"-",SUMIFS(INDEX('Model Performance Data'!$O$8:$DY$56,0,MATCH(CONCATENATE($J367,M$6),'Model Performance Data'!$O$6:$DY$6,0)),'Model Performance Data'!$B$8:$B$56,$C367,'Model Performance Data'!$C$8:$C$56,$D367))</f>
        <v>0</v>
      </c>
      <c r="N367" s="43">
        <f>IF(ISNA(SUMIFS(INDEX('Model Performance Data'!$O$8:$DY$56,0,MATCH(CONCATENATE($J367,N$6),'Model Performance Data'!$O$6:$DY$6,0)),'Model Performance Data'!$B$8:$B$56,$C367,'Model Performance Data'!$C$8:$C$56,$D367)),"-",SUMIFS(INDEX('Model Performance Data'!$O$8:$DY$56,0,MATCH(CONCATENATE($J367,N$6),'Model Performance Data'!$O$6:$DY$6,0)),'Model Performance Data'!$B$8:$B$56,$C367,'Model Performance Data'!$C$8:$C$56,$D367))</f>
        <v>0</v>
      </c>
      <c r="O367" s="154">
        <f>IF(ISNA(SUMIFS(INDEX('Model Performance Data'!$O$8:$DY$56,0,MATCH(CONCATENATE($J367,O$6),'Model Performance Data'!$O$6:$DY$6,0)),'Model Performance Data'!$B$8:$B$56,$C367,'Model Performance Data'!$C$8:$C$56,$D367)),"-",SUMIFS(INDEX('Model Performance Data'!$O$8:$DY$56,0,MATCH(CONCATENATE($J367,O$6),'Model Performance Data'!$O$6:$DY$6,0)),'Model Performance Data'!$B$8:$B$56,$C367,'Model Performance Data'!$C$8:$C$56,$D367))</f>
        <v>0</v>
      </c>
    </row>
    <row r="368" spans="2:15" outlineLevel="1" x14ac:dyDescent="0.35">
      <c r="B368" s="37" t="s">
        <v>80</v>
      </c>
      <c r="C368" s="38" t="str">
        <f>IF(ISBLANK('Model Performance Data'!$B$22),"-",'Model Performance Data'!$B$22)</f>
        <v>Quality</v>
      </c>
      <c r="D368" s="38" t="str">
        <f>IF(ISBLANK('Model Performance Data'!$C$22),"-",'Model Performance Data'!$C$22)</f>
        <v>Child and Adolescents' Access to Primary Care Practitioners</v>
      </c>
      <c r="E368" s="38" t="str">
        <f>IF(ISBLANK('Model Performance Data'!$D$22),"-",'Model Performance Data'!$D$22)</f>
        <v>Percentage</v>
      </c>
      <c r="F368" s="38" t="str">
        <f>IF(ISBLANK('Model Performance Data'!$E$22),"-",'Model Performance Data'!$E$22)</f>
        <v>Retired</v>
      </c>
      <c r="G368" s="38">
        <f>IF(ISBLANK('Model Performance Data'!$F$22),"-",'Model Performance Data'!$F$22)</f>
        <v>42977</v>
      </c>
      <c r="H368" s="38">
        <v>2</v>
      </c>
      <c r="I368" s="38">
        <v>5</v>
      </c>
      <c r="J368" s="37" t="str">
        <f t="shared" si="20"/>
        <v>25</v>
      </c>
      <c r="K368" s="38" t="str">
        <f>IF(ISBLANK('Model Performance Data'!$L$22),"-",'Model Performance Data'!$L$22)</f>
        <v>Annual</v>
      </c>
      <c r="L368" s="38" t="str">
        <f>IF(ISBLANK('Model Performance Data'!$K$22),"-",'Model Performance Data'!$K$22)</f>
        <v>-</v>
      </c>
      <c r="M368" s="43">
        <f>IF(ISNA(SUMIFS(INDEX('Model Performance Data'!$O$8:$DY$56,0,MATCH(CONCATENATE($J368,M$6),'Model Performance Data'!$O$6:$DY$6,0)),'Model Performance Data'!$B$8:$B$56,$C368,'Model Performance Data'!$C$8:$C$56,$D368)),"-",SUMIFS(INDEX('Model Performance Data'!$O$8:$DY$56,0,MATCH(CONCATENATE($J368,M$6),'Model Performance Data'!$O$6:$DY$6,0)),'Model Performance Data'!$B$8:$B$56,$C368,'Model Performance Data'!$C$8:$C$56,$D368))</f>
        <v>0</v>
      </c>
      <c r="N368" s="43">
        <f>IF(ISNA(SUMIFS(INDEX('Model Performance Data'!$O$8:$DY$56,0,MATCH(CONCATENATE($J368,N$6),'Model Performance Data'!$O$6:$DY$6,0)),'Model Performance Data'!$B$8:$B$56,$C368,'Model Performance Data'!$C$8:$C$56,$D368)),"-",SUMIFS(INDEX('Model Performance Data'!$O$8:$DY$56,0,MATCH(CONCATENATE($J368,N$6),'Model Performance Data'!$O$6:$DY$6,0)),'Model Performance Data'!$B$8:$B$56,$C368,'Model Performance Data'!$C$8:$C$56,$D368))</f>
        <v>0</v>
      </c>
      <c r="O368" s="154">
        <f>IF(ISNA(SUMIFS(INDEX('Model Performance Data'!$O$8:$DY$56,0,MATCH(CONCATENATE($J368,O$6),'Model Performance Data'!$O$6:$DY$6,0)),'Model Performance Data'!$B$8:$B$56,$C368,'Model Performance Data'!$C$8:$C$56,$D368)),"-",SUMIFS(INDEX('Model Performance Data'!$O$8:$DY$56,0,MATCH(CONCATENATE($J368,O$6),'Model Performance Data'!$O$6:$DY$6,0)),'Model Performance Data'!$B$8:$B$56,$C368,'Model Performance Data'!$C$8:$C$56,$D368))</f>
        <v>0</v>
      </c>
    </row>
    <row r="369" spans="2:15" outlineLevel="1" x14ac:dyDescent="0.35">
      <c r="B369" s="37" t="s">
        <v>80</v>
      </c>
      <c r="C369" s="38" t="str">
        <f>IF(ISBLANK('Model Performance Data'!$B$22),"-",'Model Performance Data'!$B$22)</f>
        <v>Quality</v>
      </c>
      <c r="D369" s="38" t="str">
        <f>IF(ISBLANK('Model Performance Data'!$C$22),"-",'Model Performance Data'!$C$22)</f>
        <v>Child and Adolescents' Access to Primary Care Practitioners</v>
      </c>
      <c r="E369" s="38" t="str">
        <f>IF(ISBLANK('Model Performance Data'!$D$22),"-",'Model Performance Data'!$D$22)</f>
        <v>Percentage</v>
      </c>
      <c r="F369" s="38" t="str">
        <f>IF(ISBLANK('Model Performance Data'!$E$22),"-",'Model Performance Data'!$E$22)</f>
        <v>Retired</v>
      </c>
      <c r="G369" s="38">
        <f>IF(ISBLANK('Model Performance Data'!$F$22),"-",'Model Performance Data'!$F$22)</f>
        <v>42977</v>
      </c>
      <c r="H369" s="38">
        <v>2</v>
      </c>
      <c r="I369" s="38" t="s">
        <v>65</v>
      </c>
      <c r="J369" s="37" t="str">
        <f t="shared" si="20"/>
        <v>2Goal</v>
      </c>
      <c r="K369" s="38" t="str">
        <f>IF(ISBLANK('Model Performance Data'!$L$22),"-",'Model Performance Data'!$L$22)</f>
        <v>Annual</v>
      </c>
      <c r="L369" s="38" t="str">
        <f>IF(ISBLANK('Model Performance Data'!$K$22),"-",'Model Performance Data'!$K$22)</f>
        <v>-</v>
      </c>
      <c r="M369" s="43" t="str">
        <f>IF(ISNA(SUMIFS(INDEX('Model Performance Data'!$O$8:$DY$56,0,MATCH(CONCATENATE($J369,M$6),'Model Performance Data'!$O$6:$DY$6,0)),'Model Performance Data'!$B$8:$B$56,$C369,'Model Performance Data'!$C$8:$C$56,$D369)),"-",SUMIFS(INDEX('Model Performance Data'!$O$8:$DY$56,0,MATCH(CONCATENATE($J369,M$6),'Model Performance Data'!$O$6:$DY$6,0)),'Model Performance Data'!$B$8:$B$56,$C369,'Model Performance Data'!$C$8:$C$56,$D369))</f>
        <v>-</v>
      </c>
      <c r="N369" s="43" t="str">
        <f>IF(ISNA(SUMIFS(INDEX('Model Performance Data'!$O$8:$DY$56,0,MATCH(CONCATENATE($J369,N$6),'Model Performance Data'!$O$6:$DY$6,0)),'Model Performance Data'!$B$8:$B$56,$C369,'Model Performance Data'!$C$8:$C$56,$D369)),"-",SUMIFS(INDEX('Model Performance Data'!$O$8:$DY$56,0,MATCH(CONCATENATE($J369,N$6),'Model Performance Data'!$O$6:$DY$6,0)),'Model Performance Data'!$B$8:$B$56,$C369,'Model Performance Data'!$C$8:$C$56,$D369))</f>
        <v>-</v>
      </c>
      <c r="O369" s="154">
        <f>IF(ISNA(SUMIFS(INDEX('Model Performance Data'!$O$8:$DY$56,0,MATCH(CONCATENATE($J369,O$6),'Model Performance Data'!$O$6:$DY$6,0)),'Model Performance Data'!$B$8:$B$56,$C369,'Model Performance Data'!$C$8:$C$56,$D369)),"-",SUMIFS(INDEX('Model Performance Data'!$O$8:$DY$56,0,MATCH(CONCATENATE($J369,O$6),'Model Performance Data'!$O$6:$DY$6,0)),'Model Performance Data'!$B$8:$B$56,$C369,'Model Performance Data'!$C$8:$C$56,$D369))</f>
        <v>0</v>
      </c>
    </row>
    <row r="370" spans="2:15" outlineLevel="1" x14ac:dyDescent="0.35">
      <c r="B370" s="37" t="s">
        <v>80</v>
      </c>
      <c r="C370" s="38" t="str">
        <f>IF(ISBLANK('Model Performance Data'!$B$22),"-",'Model Performance Data'!$B$22)</f>
        <v>Quality</v>
      </c>
      <c r="D370" s="38" t="str">
        <f>IF(ISBLANK('Model Performance Data'!$C$22),"-",'Model Performance Data'!$C$22)</f>
        <v>Child and Adolescents' Access to Primary Care Practitioners</v>
      </c>
      <c r="E370" s="38" t="str">
        <f>IF(ISBLANK('Model Performance Data'!$D$22),"-",'Model Performance Data'!$D$22)</f>
        <v>Percentage</v>
      </c>
      <c r="F370" s="38" t="str">
        <f>IF(ISBLANK('Model Performance Data'!$E$22),"-",'Model Performance Data'!$E$22)</f>
        <v>Retired</v>
      </c>
      <c r="G370" s="38">
        <f>IF(ISBLANK('Model Performance Data'!$F$22),"-",'Model Performance Data'!$F$22)</f>
        <v>42977</v>
      </c>
      <c r="H370" s="38">
        <v>3</v>
      </c>
      <c r="I370" s="38">
        <v>1</v>
      </c>
      <c r="J370" s="37" t="str">
        <f t="shared" si="20"/>
        <v>31</v>
      </c>
      <c r="K370" s="38" t="str">
        <f>IF(ISBLANK('Model Performance Data'!$L$22),"-",'Model Performance Data'!$L$22)</f>
        <v>Annual</v>
      </c>
      <c r="L370" s="38" t="str">
        <f>IF(ISBLANK('Model Performance Data'!$K$22),"-",'Model Performance Data'!$K$22)</f>
        <v>-</v>
      </c>
      <c r="M370" s="43">
        <f>IF(ISNA(SUMIFS(INDEX('Model Performance Data'!$O$8:$DY$56,0,MATCH(CONCATENATE($J370,M$6),'Model Performance Data'!$O$6:$DY$6,0)),'Model Performance Data'!$B$8:$B$56,$C370,'Model Performance Data'!$C$8:$C$56,$D370)),"-",SUMIFS(INDEX('Model Performance Data'!$O$8:$DY$56,0,MATCH(CONCATENATE($J370,M$6),'Model Performance Data'!$O$6:$DY$6,0)),'Model Performance Data'!$B$8:$B$56,$C370,'Model Performance Data'!$C$8:$C$56,$D370))</f>
        <v>0</v>
      </c>
      <c r="N370" s="43">
        <f>IF(ISNA(SUMIFS(INDEX('Model Performance Data'!$O$8:$DY$56,0,MATCH(CONCATENATE($J370,N$6),'Model Performance Data'!$O$6:$DY$6,0)),'Model Performance Data'!$B$8:$B$56,$C370,'Model Performance Data'!$C$8:$C$56,$D370)),"-",SUMIFS(INDEX('Model Performance Data'!$O$8:$DY$56,0,MATCH(CONCATENATE($J370,N$6),'Model Performance Data'!$O$6:$DY$6,0)),'Model Performance Data'!$B$8:$B$56,$C370,'Model Performance Data'!$C$8:$C$56,$D370))</f>
        <v>0</v>
      </c>
      <c r="O370" s="154">
        <f>IF(ISNA(SUMIFS(INDEX('Model Performance Data'!$O$8:$DY$56,0,MATCH(CONCATENATE($J370,O$6),'Model Performance Data'!$O$6:$DY$6,0)),'Model Performance Data'!$B$8:$B$56,$C370,'Model Performance Data'!$C$8:$C$56,$D370)),"-",SUMIFS(INDEX('Model Performance Data'!$O$8:$DY$56,0,MATCH(CONCATENATE($J370,O$6),'Model Performance Data'!$O$6:$DY$6,0)),'Model Performance Data'!$B$8:$B$56,$C370,'Model Performance Data'!$C$8:$C$56,$D370))</f>
        <v>0</v>
      </c>
    </row>
    <row r="371" spans="2:15" outlineLevel="1" x14ac:dyDescent="0.35">
      <c r="B371" s="37" t="s">
        <v>80</v>
      </c>
      <c r="C371" s="38" t="str">
        <f>IF(ISBLANK('Model Performance Data'!$B$22),"-",'Model Performance Data'!$B$22)</f>
        <v>Quality</v>
      </c>
      <c r="D371" s="38" t="str">
        <f>IF(ISBLANK('Model Performance Data'!$C$22),"-",'Model Performance Data'!$C$22)</f>
        <v>Child and Adolescents' Access to Primary Care Practitioners</v>
      </c>
      <c r="E371" s="38" t="str">
        <f>IF(ISBLANK('Model Performance Data'!$D$22),"-",'Model Performance Data'!$D$22)</f>
        <v>Percentage</v>
      </c>
      <c r="F371" s="38" t="str">
        <f>IF(ISBLANK('Model Performance Data'!$E$22),"-",'Model Performance Data'!$E$22)</f>
        <v>Retired</v>
      </c>
      <c r="G371" s="38">
        <f>IF(ISBLANK('Model Performance Data'!$F$22),"-",'Model Performance Data'!$F$22)</f>
        <v>42977</v>
      </c>
      <c r="H371" s="38">
        <v>3</v>
      </c>
      <c r="I371" s="38">
        <v>2</v>
      </c>
      <c r="J371" s="37" t="str">
        <f t="shared" si="20"/>
        <v>32</v>
      </c>
      <c r="K371" s="38" t="str">
        <f>IF(ISBLANK('Model Performance Data'!$L$22),"-",'Model Performance Data'!$L$22)</f>
        <v>Annual</v>
      </c>
      <c r="L371" s="38" t="str">
        <f>IF(ISBLANK('Model Performance Data'!$K$22),"-",'Model Performance Data'!$K$22)</f>
        <v>-</v>
      </c>
      <c r="M371" s="43">
        <f>IF(ISNA(SUMIFS(INDEX('Model Performance Data'!$O$8:$DY$56,0,MATCH(CONCATENATE($J371,M$6),'Model Performance Data'!$O$6:$DY$6,0)),'Model Performance Data'!$B$8:$B$56,$C371,'Model Performance Data'!$C$8:$C$56,$D371)),"-",SUMIFS(INDEX('Model Performance Data'!$O$8:$DY$56,0,MATCH(CONCATENATE($J371,M$6),'Model Performance Data'!$O$6:$DY$6,0)),'Model Performance Data'!$B$8:$B$56,$C371,'Model Performance Data'!$C$8:$C$56,$D371))</f>
        <v>0</v>
      </c>
      <c r="N371" s="43">
        <f>IF(ISNA(SUMIFS(INDEX('Model Performance Data'!$O$8:$DY$56,0,MATCH(CONCATENATE($J371,N$6),'Model Performance Data'!$O$6:$DY$6,0)),'Model Performance Data'!$B$8:$B$56,$C371,'Model Performance Data'!$C$8:$C$56,$D371)),"-",SUMIFS(INDEX('Model Performance Data'!$O$8:$DY$56,0,MATCH(CONCATENATE($J371,N$6),'Model Performance Data'!$O$6:$DY$6,0)),'Model Performance Data'!$B$8:$B$56,$C371,'Model Performance Data'!$C$8:$C$56,$D371))</f>
        <v>0</v>
      </c>
      <c r="O371" s="154">
        <f>IF(ISNA(SUMIFS(INDEX('Model Performance Data'!$O$8:$DY$56,0,MATCH(CONCATENATE($J371,O$6),'Model Performance Data'!$O$6:$DY$6,0)),'Model Performance Data'!$B$8:$B$56,$C371,'Model Performance Data'!$C$8:$C$56,$D371)),"-",SUMIFS(INDEX('Model Performance Data'!$O$8:$DY$56,0,MATCH(CONCATENATE($J371,O$6),'Model Performance Data'!$O$6:$DY$6,0)),'Model Performance Data'!$B$8:$B$56,$C371,'Model Performance Data'!$C$8:$C$56,$D371))</f>
        <v>0</v>
      </c>
    </row>
    <row r="372" spans="2:15" outlineLevel="1" x14ac:dyDescent="0.35">
      <c r="B372" s="37" t="s">
        <v>80</v>
      </c>
      <c r="C372" s="38" t="str">
        <f>IF(ISBLANK('Model Performance Data'!$B$22),"-",'Model Performance Data'!$B$22)</f>
        <v>Quality</v>
      </c>
      <c r="D372" s="38" t="str">
        <f>IF(ISBLANK('Model Performance Data'!$C$22),"-",'Model Performance Data'!$C$22)</f>
        <v>Child and Adolescents' Access to Primary Care Practitioners</v>
      </c>
      <c r="E372" s="38" t="str">
        <f>IF(ISBLANK('Model Performance Data'!$D$22),"-",'Model Performance Data'!$D$22)</f>
        <v>Percentage</v>
      </c>
      <c r="F372" s="38" t="str">
        <f>IF(ISBLANK('Model Performance Data'!$E$22),"-",'Model Performance Data'!$E$22)</f>
        <v>Retired</v>
      </c>
      <c r="G372" s="38">
        <f>IF(ISBLANK('Model Performance Data'!$F$22),"-",'Model Performance Data'!$F$22)</f>
        <v>42977</v>
      </c>
      <c r="H372" s="38">
        <v>3</v>
      </c>
      <c r="I372" s="38">
        <v>3</v>
      </c>
      <c r="J372" s="37" t="str">
        <f t="shared" si="20"/>
        <v>33</v>
      </c>
      <c r="K372" s="38" t="str">
        <f>IF(ISBLANK('Model Performance Data'!$L$22),"-",'Model Performance Data'!$L$22)</f>
        <v>Annual</v>
      </c>
      <c r="L372" s="38" t="str">
        <f>IF(ISBLANK('Model Performance Data'!$K$22),"-",'Model Performance Data'!$K$22)</f>
        <v>-</v>
      </c>
      <c r="M372" s="43">
        <f>IF(ISNA(SUMIFS(INDEX('Model Performance Data'!$O$8:$DY$56,0,MATCH(CONCATENATE($J372,M$6),'Model Performance Data'!$O$6:$DY$6,0)),'Model Performance Data'!$B$8:$B$56,$C372,'Model Performance Data'!$C$8:$C$56,$D372)),"-",SUMIFS(INDEX('Model Performance Data'!$O$8:$DY$56,0,MATCH(CONCATENATE($J372,M$6),'Model Performance Data'!$O$6:$DY$6,0)),'Model Performance Data'!$B$8:$B$56,$C372,'Model Performance Data'!$C$8:$C$56,$D372))</f>
        <v>0</v>
      </c>
      <c r="N372" s="43">
        <f>IF(ISNA(SUMIFS(INDEX('Model Performance Data'!$O$8:$DY$56,0,MATCH(CONCATENATE($J372,N$6),'Model Performance Data'!$O$6:$DY$6,0)),'Model Performance Data'!$B$8:$B$56,$C372,'Model Performance Data'!$C$8:$C$56,$D372)),"-",SUMIFS(INDEX('Model Performance Data'!$O$8:$DY$56,0,MATCH(CONCATENATE($J372,N$6),'Model Performance Data'!$O$6:$DY$6,0)),'Model Performance Data'!$B$8:$B$56,$C372,'Model Performance Data'!$C$8:$C$56,$D372))</f>
        <v>0</v>
      </c>
      <c r="O372" s="154">
        <f>IF(ISNA(SUMIFS(INDEX('Model Performance Data'!$O$8:$DY$56,0,MATCH(CONCATENATE($J372,O$6),'Model Performance Data'!$O$6:$DY$6,0)),'Model Performance Data'!$B$8:$B$56,$C372,'Model Performance Data'!$C$8:$C$56,$D372)),"-",SUMIFS(INDEX('Model Performance Data'!$O$8:$DY$56,0,MATCH(CONCATENATE($J372,O$6),'Model Performance Data'!$O$6:$DY$6,0)),'Model Performance Data'!$B$8:$B$56,$C372,'Model Performance Data'!$C$8:$C$56,$D372))</f>
        <v>0</v>
      </c>
    </row>
    <row r="373" spans="2:15" outlineLevel="1" x14ac:dyDescent="0.35">
      <c r="B373" s="37" t="s">
        <v>80</v>
      </c>
      <c r="C373" s="38" t="str">
        <f>IF(ISBLANK('Model Performance Data'!$B$22),"-",'Model Performance Data'!$B$22)</f>
        <v>Quality</v>
      </c>
      <c r="D373" s="38" t="str">
        <f>IF(ISBLANK('Model Performance Data'!$C$22),"-",'Model Performance Data'!$C$22)</f>
        <v>Child and Adolescents' Access to Primary Care Practitioners</v>
      </c>
      <c r="E373" s="38" t="str">
        <f>IF(ISBLANK('Model Performance Data'!$D$22),"-",'Model Performance Data'!$D$22)</f>
        <v>Percentage</v>
      </c>
      <c r="F373" s="38" t="str">
        <f>IF(ISBLANK('Model Performance Data'!$E$22),"-",'Model Performance Data'!$E$22)</f>
        <v>Retired</v>
      </c>
      <c r="G373" s="38">
        <f>IF(ISBLANK('Model Performance Data'!$F$22),"-",'Model Performance Data'!$F$22)</f>
        <v>42977</v>
      </c>
      <c r="H373" s="38">
        <v>3</v>
      </c>
      <c r="I373" s="38">
        <v>4</v>
      </c>
      <c r="J373" s="37" t="str">
        <f t="shared" si="20"/>
        <v>34</v>
      </c>
      <c r="K373" s="38" t="str">
        <f>IF(ISBLANK('Model Performance Data'!$L$22),"-",'Model Performance Data'!$L$22)</f>
        <v>Annual</v>
      </c>
      <c r="L373" s="38" t="str">
        <f>IF(ISBLANK('Model Performance Data'!$K$22),"-",'Model Performance Data'!$K$22)</f>
        <v>-</v>
      </c>
      <c r="M373" s="43">
        <f>IF(ISNA(SUMIFS(INDEX('Model Performance Data'!$O$8:$DY$56,0,MATCH(CONCATENATE($J373,M$6),'Model Performance Data'!$O$6:$DY$6,0)),'Model Performance Data'!$B$8:$B$56,$C373,'Model Performance Data'!$C$8:$C$56,$D373)),"-",SUMIFS(INDEX('Model Performance Data'!$O$8:$DY$56,0,MATCH(CONCATENATE($J373,M$6),'Model Performance Data'!$O$6:$DY$6,0)),'Model Performance Data'!$B$8:$B$56,$C373,'Model Performance Data'!$C$8:$C$56,$D373))</f>
        <v>0</v>
      </c>
      <c r="N373" s="43">
        <f>IF(ISNA(SUMIFS(INDEX('Model Performance Data'!$O$8:$DY$56,0,MATCH(CONCATENATE($J373,N$6),'Model Performance Data'!$O$6:$DY$6,0)),'Model Performance Data'!$B$8:$B$56,$C373,'Model Performance Data'!$C$8:$C$56,$D373)),"-",SUMIFS(INDEX('Model Performance Data'!$O$8:$DY$56,0,MATCH(CONCATENATE($J373,N$6),'Model Performance Data'!$O$6:$DY$6,0)),'Model Performance Data'!$B$8:$B$56,$C373,'Model Performance Data'!$C$8:$C$56,$D373))</f>
        <v>0</v>
      </c>
      <c r="O373" s="154">
        <f>IF(ISNA(SUMIFS(INDEX('Model Performance Data'!$O$8:$DY$56,0,MATCH(CONCATENATE($J373,O$6),'Model Performance Data'!$O$6:$DY$6,0)),'Model Performance Data'!$B$8:$B$56,$C373,'Model Performance Data'!$C$8:$C$56,$D373)),"-",SUMIFS(INDEX('Model Performance Data'!$O$8:$DY$56,0,MATCH(CONCATENATE($J373,O$6),'Model Performance Data'!$O$6:$DY$6,0)),'Model Performance Data'!$B$8:$B$56,$C373,'Model Performance Data'!$C$8:$C$56,$D373))</f>
        <v>0</v>
      </c>
    </row>
    <row r="374" spans="2:15" outlineLevel="1" x14ac:dyDescent="0.35">
      <c r="B374" s="37" t="s">
        <v>80</v>
      </c>
      <c r="C374" s="38" t="str">
        <f>IF(ISBLANK('Model Performance Data'!$B$22),"-",'Model Performance Data'!$B$22)</f>
        <v>Quality</v>
      </c>
      <c r="D374" s="38" t="str">
        <f>IF(ISBLANK('Model Performance Data'!$C$22),"-",'Model Performance Data'!$C$22)</f>
        <v>Child and Adolescents' Access to Primary Care Practitioners</v>
      </c>
      <c r="E374" s="38" t="str">
        <f>IF(ISBLANK('Model Performance Data'!$D$22),"-",'Model Performance Data'!$D$22)</f>
        <v>Percentage</v>
      </c>
      <c r="F374" s="38" t="str">
        <f>IF(ISBLANK('Model Performance Data'!$E$22),"-",'Model Performance Data'!$E$22)</f>
        <v>Retired</v>
      </c>
      <c r="G374" s="38">
        <f>IF(ISBLANK('Model Performance Data'!$F$22),"-",'Model Performance Data'!$F$22)</f>
        <v>42977</v>
      </c>
      <c r="H374" s="38">
        <v>3</v>
      </c>
      <c r="I374" s="38">
        <v>5</v>
      </c>
      <c r="J374" s="37" t="str">
        <f t="shared" si="20"/>
        <v>35</v>
      </c>
      <c r="K374" s="38" t="str">
        <f>IF(ISBLANK('Model Performance Data'!$L$22),"-",'Model Performance Data'!$L$22)</f>
        <v>Annual</v>
      </c>
      <c r="L374" s="38" t="str">
        <f>IF(ISBLANK('Model Performance Data'!$K$22),"-",'Model Performance Data'!$K$22)</f>
        <v>-</v>
      </c>
      <c r="M374" s="43">
        <f>IF(ISNA(SUMIFS(INDEX('Model Performance Data'!$O$8:$DY$56,0,MATCH(CONCATENATE($J374,M$6),'Model Performance Data'!$O$6:$DY$6,0)),'Model Performance Data'!$B$8:$B$56,$C374,'Model Performance Data'!$C$8:$C$56,$D374)),"-",SUMIFS(INDEX('Model Performance Data'!$O$8:$DY$56,0,MATCH(CONCATENATE($J374,M$6),'Model Performance Data'!$O$6:$DY$6,0)),'Model Performance Data'!$B$8:$B$56,$C374,'Model Performance Data'!$C$8:$C$56,$D374))</f>
        <v>0</v>
      </c>
      <c r="N374" s="43">
        <f>IF(ISNA(SUMIFS(INDEX('Model Performance Data'!$O$8:$DY$56,0,MATCH(CONCATENATE($J374,N$6),'Model Performance Data'!$O$6:$DY$6,0)),'Model Performance Data'!$B$8:$B$56,$C374,'Model Performance Data'!$C$8:$C$56,$D374)),"-",SUMIFS(INDEX('Model Performance Data'!$O$8:$DY$56,0,MATCH(CONCATENATE($J374,N$6),'Model Performance Data'!$O$6:$DY$6,0)),'Model Performance Data'!$B$8:$B$56,$C374,'Model Performance Data'!$C$8:$C$56,$D374))</f>
        <v>0</v>
      </c>
      <c r="O374" s="154">
        <f>IF(ISNA(SUMIFS(INDEX('Model Performance Data'!$O$8:$DY$56,0,MATCH(CONCATENATE($J374,O$6),'Model Performance Data'!$O$6:$DY$6,0)),'Model Performance Data'!$B$8:$B$56,$C374,'Model Performance Data'!$C$8:$C$56,$D374)),"-",SUMIFS(INDEX('Model Performance Data'!$O$8:$DY$56,0,MATCH(CONCATENATE($J374,O$6),'Model Performance Data'!$O$6:$DY$6,0)),'Model Performance Data'!$B$8:$B$56,$C374,'Model Performance Data'!$C$8:$C$56,$D374))</f>
        <v>0</v>
      </c>
    </row>
    <row r="375" spans="2:15" outlineLevel="1" x14ac:dyDescent="0.35">
      <c r="B375" s="37" t="s">
        <v>80</v>
      </c>
      <c r="C375" s="38" t="str">
        <f>IF(ISBLANK('Model Performance Data'!$B$22),"-",'Model Performance Data'!$B$22)</f>
        <v>Quality</v>
      </c>
      <c r="D375" s="38" t="str">
        <f>IF(ISBLANK('Model Performance Data'!$C$22),"-",'Model Performance Data'!$C$22)</f>
        <v>Child and Adolescents' Access to Primary Care Practitioners</v>
      </c>
      <c r="E375" s="38" t="str">
        <f>IF(ISBLANK('Model Performance Data'!$D$22),"-",'Model Performance Data'!$D$22)</f>
        <v>Percentage</v>
      </c>
      <c r="F375" s="38" t="str">
        <f>IF(ISBLANK('Model Performance Data'!$E$22),"-",'Model Performance Data'!$E$22)</f>
        <v>Retired</v>
      </c>
      <c r="G375" s="38">
        <f>IF(ISBLANK('Model Performance Data'!$F$22),"-",'Model Performance Data'!$F$22)</f>
        <v>42977</v>
      </c>
      <c r="H375" s="38">
        <v>3</v>
      </c>
      <c r="I375" s="38" t="s">
        <v>65</v>
      </c>
      <c r="J375" s="37" t="str">
        <f t="shared" si="20"/>
        <v>3Goal</v>
      </c>
      <c r="K375" s="38" t="str">
        <f>IF(ISBLANK('Model Performance Data'!$L$22),"-",'Model Performance Data'!$L$22)</f>
        <v>Annual</v>
      </c>
      <c r="L375" s="38" t="str">
        <f>IF(ISBLANK('Model Performance Data'!$K$22),"-",'Model Performance Data'!$K$22)</f>
        <v>-</v>
      </c>
      <c r="M375" s="43" t="str">
        <f>IF(ISNA(SUMIFS(INDEX('Model Performance Data'!$O$8:$DY$56,0,MATCH(CONCATENATE($J375,M$6),'Model Performance Data'!$O$6:$DY$6,0)),'Model Performance Data'!$B$8:$B$56,$C375,'Model Performance Data'!$C$8:$C$56,$D375)),"-",SUMIFS(INDEX('Model Performance Data'!$O$8:$DY$56,0,MATCH(CONCATENATE($J375,M$6),'Model Performance Data'!$O$6:$DY$6,0)),'Model Performance Data'!$B$8:$B$56,$C375,'Model Performance Data'!$C$8:$C$56,$D375))</f>
        <v>-</v>
      </c>
      <c r="N375" s="43" t="str">
        <f>IF(ISNA(SUMIFS(INDEX('Model Performance Data'!$O$8:$DY$56,0,MATCH(CONCATENATE($J375,N$6),'Model Performance Data'!$O$6:$DY$6,0)),'Model Performance Data'!$B$8:$B$56,$C375,'Model Performance Data'!$C$8:$C$56,$D375)),"-",SUMIFS(INDEX('Model Performance Data'!$O$8:$DY$56,0,MATCH(CONCATENATE($J375,N$6),'Model Performance Data'!$O$6:$DY$6,0)),'Model Performance Data'!$B$8:$B$56,$C375,'Model Performance Data'!$C$8:$C$56,$D375))</f>
        <v>-</v>
      </c>
      <c r="O375" s="154">
        <f>IF(ISNA(SUMIFS(INDEX('Model Performance Data'!$O$8:$DY$56,0,MATCH(CONCATENATE($J375,O$6),'Model Performance Data'!$O$6:$DY$6,0)),'Model Performance Data'!$B$8:$B$56,$C375,'Model Performance Data'!$C$8:$C$56,$D375)),"-",SUMIFS(INDEX('Model Performance Data'!$O$8:$DY$56,0,MATCH(CONCATENATE($J375,O$6),'Model Performance Data'!$O$6:$DY$6,0)),'Model Performance Data'!$B$8:$B$56,$C375,'Model Performance Data'!$C$8:$C$56,$D375))</f>
        <v>0</v>
      </c>
    </row>
    <row r="376" spans="2:15" outlineLevel="1" x14ac:dyDescent="0.35">
      <c r="B376" s="37" t="s">
        <v>80</v>
      </c>
      <c r="C376" s="38" t="str">
        <f>IF(ISBLANK('Model Performance Data'!$B$22),"-",'Model Performance Data'!$B$22)</f>
        <v>Quality</v>
      </c>
      <c r="D376" s="38" t="str">
        <f>IF(ISBLANK('Model Performance Data'!$C$22),"-",'Model Performance Data'!$C$22)</f>
        <v>Child and Adolescents' Access to Primary Care Practitioners</v>
      </c>
      <c r="E376" s="38" t="str">
        <f>IF(ISBLANK('Model Performance Data'!$D$22),"-",'Model Performance Data'!$D$22)</f>
        <v>Percentage</v>
      </c>
      <c r="F376" s="38" t="str">
        <f>IF(ISBLANK('Model Performance Data'!$E$22),"-",'Model Performance Data'!$E$22)</f>
        <v>Retired</v>
      </c>
      <c r="G376" s="38">
        <f>IF(ISBLANK('Model Performance Data'!$F$22),"-",'Model Performance Data'!$F$22)</f>
        <v>42977</v>
      </c>
      <c r="H376" s="38">
        <v>4</v>
      </c>
      <c r="I376" s="38">
        <v>1</v>
      </c>
      <c r="J376" s="37" t="str">
        <f t="shared" ref="J376:J381" si="21">CONCATENATE(H376,I376)</f>
        <v>41</v>
      </c>
      <c r="K376" s="38" t="str">
        <f>IF(ISBLANK('Model Performance Data'!$L$22),"-",'Model Performance Data'!$L$22)</f>
        <v>Annual</v>
      </c>
      <c r="L376" s="38" t="str">
        <f>IF(ISBLANK('Model Performance Data'!$K$22),"-",'Model Performance Data'!$K$22)</f>
        <v>-</v>
      </c>
      <c r="M376" s="43">
        <f>IF(ISNA(SUMIFS(INDEX('Model Performance Data'!$O$8:$DY$56,0,MATCH(CONCATENATE($J376,M$6),'Model Performance Data'!$O$6:$DY$6,0)),'Model Performance Data'!$B$8:$B$56,$C376,'Model Performance Data'!$C$8:$C$56,$D376)),"-",SUMIFS(INDEX('Model Performance Data'!$O$8:$DY$56,0,MATCH(CONCATENATE($J376,M$6),'Model Performance Data'!$O$6:$DY$6,0)),'Model Performance Data'!$B$8:$B$56,$C376,'Model Performance Data'!$C$8:$C$56,$D376))</f>
        <v>0</v>
      </c>
      <c r="N376" s="43">
        <f>IF(ISNA(SUMIFS(INDEX('Model Performance Data'!$O$8:$DY$56,0,MATCH(CONCATENATE($J376,N$6),'Model Performance Data'!$O$6:$DY$6,0)),'Model Performance Data'!$B$8:$B$56,$C376,'Model Performance Data'!$C$8:$C$56,$D376)),"-",SUMIFS(INDEX('Model Performance Data'!$O$8:$DY$56,0,MATCH(CONCATENATE($J376,N$6),'Model Performance Data'!$O$6:$DY$6,0)),'Model Performance Data'!$B$8:$B$56,$C376,'Model Performance Data'!$C$8:$C$56,$D376))</f>
        <v>0</v>
      </c>
      <c r="O376" s="154">
        <f>IF(ISNA(SUMIFS(INDEX('Model Performance Data'!$O$8:$DY$56,0,MATCH(CONCATENATE($J376,O$6),'Model Performance Data'!$O$6:$DY$6,0)),'Model Performance Data'!$B$8:$B$56,$C376,'Model Performance Data'!$C$8:$C$56,$D376)),"-",SUMIFS(INDEX('Model Performance Data'!$O$8:$DY$56,0,MATCH(CONCATENATE($J376,O$6),'Model Performance Data'!$O$6:$DY$6,0)),'Model Performance Data'!$B$8:$B$56,$C376,'Model Performance Data'!$C$8:$C$56,$D376))</f>
        <v>0</v>
      </c>
    </row>
    <row r="377" spans="2:15" outlineLevel="1" x14ac:dyDescent="0.35">
      <c r="B377" s="37" t="s">
        <v>80</v>
      </c>
      <c r="C377" s="38" t="str">
        <f>IF(ISBLANK('Model Performance Data'!$B$22),"-",'Model Performance Data'!$B$22)</f>
        <v>Quality</v>
      </c>
      <c r="D377" s="38" t="str">
        <f>IF(ISBLANK('Model Performance Data'!$C$22),"-",'Model Performance Data'!$C$22)</f>
        <v>Child and Adolescents' Access to Primary Care Practitioners</v>
      </c>
      <c r="E377" s="38" t="str">
        <f>IF(ISBLANK('Model Performance Data'!$D$22),"-",'Model Performance Data'!$D$22)</f>
        <v>Percentage</v>
      </c>
      <c r="F377" s="38" t="str">
        <f>IF(ISBLANK('Model Performance Data'!$E$22),"-",'Model Performance Data'!$E$22)</f>
        <v>Retired</v>
      </c>
      <c r="G377" s="38">
        <f>IF(ISBLANK('Model Performance Data'!$F$22),"-",'Model Performance Data'!$F$22)</f>
        <v>42977</v>
      </c>
      <c r="H377" s="38">
        <v>4</v>
      </c>
      <c r="I377" s="38">
        <v>2</v>
      </c>
      <c r="J377" s="37" t="str">
        <f t="shared" si="21"/>
        <v>42</v>
      </c>
      <c r="K377" s="38" t="str">
        <f>IF(ISBLANK('Model Performance Data'!$L$22),"-",'Model Performance Data'!$L$22)</f>
        <v>Annual</v>
      </c>
      <c r="L377" s="38" t="str">
        <f>IF(ISBLANK('Model Performance Data'!$K$22),"-",'Model Performance Data'!$K$22)</f>
        <v>-</v>
      </c>
      <c r="M377" s="43">
        <f>IF(ISNA(SUMIFS(INDEX('Model Performance Data'!$O$8:$DY$56,0,MATCH(CONCATENATE($J377,M$6),'Model Performance Data'!$O$6:$DY$6,0)),'Model Performance Data'!$B$8:$B$56,$C377,'Model Performance Data'!$C$8:$C$56,$D377)),"-",SUMIFS(INDEX('Model Performance Data'!$O$8:$DY$56,0,MATCH(CONCATENATE($J377,M$6),'Model Performance Data'!$O$6:$DY$6,0)),'Model Performance Data'!$B$8:$B$56,$C377,'Model Performance Data'!$C$8:$C$56,$D377))</f>
        <v>0</v>
      </c>
      <c r="N377" s="43">
        <f>IF(ISNA(SUMIFS(INDEX('Model Performance Data'!$O$8:$DY$56,0,MATCH(CONCATENATE($J377,N$6),'Model Performance Data'!$O$6:$DY$6,0)),'Model Performance Data'!$B$8:$B$56,$C377,'Model Performance Data'!$C$8:$C$56,$D377)),"-",SUMIFS(INDEX('Model Performance Data'!$O$8:$DY$56,0,MATCH(CONCATENATE($J377,N$6),'Model Performance Data'!$O$6:$DY$6,0)),'Model Performance Data'!$B$8:$B$56,$C377,'Model Performance Data'!$C$8:$C$56,$D377))</f>
        <v>0</v>
      </c>
      <c r="O377" s="154">
        <f>IF(ISNA(SUMIFS(INDEX('Model Performance Data'!$O$8:$DY$56,0,MATCH(CONCATENATE($J377,O$6),'Model Performance Data'!$O$6:$DY$6,0)),'Model Performance Data'!$B$8:$B$56,$C377,'Model Performance Data'!$C$8:$C$56,$D377)),"-",SUMIFS(INDEX('Model Performance Data'!$O$8:$DY$56,0,MATCH(CONCATENATE($J377,O$6),'Model Performance Data'!$O$6:$DY$6,0)),'Model Performance Data'!$B$8:$B$56,$C377,'Model Performance Data'!$C$8:$C$56,$D377))</f>
        <v>0</v>
      </c>
    </row>
    <row r="378" spans="2:15" outlineLevel="1" x14ac:dyDescent="0.35">
      <c r="B378" s="37" t="s">
        <v>80</v>
      </c>
      <c r="C378" s="38" t="str">
        <f>IF(ISBLANK('Model Performance Data'!$B$22),"-",'Model Performance Data'!$B$22)</f>
        <v>Quality</v>
      </c>
      <c r="D378" s="38" t="str">
        <f>IF(ISBLANK('Model Performance Data'!$C$22),"-",'Model Performance Data'!$C$22)</f>
        <v>Child and Adolescents' Access to Primary Care Practitioners</v>
      </c>
      <c r="E378" s="38" t="str">
        <f>IF(ISBLANK('Model Performance Data'!$D$22),"-",'Model Performance Data'!$D$22)</f>
        <v>Percentage</v>
      </c>
      <c r="F378" s="38" t="str">
        <f>IF(ISBLANK('Model Performance Data'!$E$22),"-",'Model Performance Data'!$E$22)</f>
        <v>Retired</v>
      </c>
      <c r="G378" s="38">
        <f>IF(ISBLANK('Model Performance Data'!$F$22),"-",'Model Performance Data'!$F$22)</f>
        <v>42977</v>
      </c>
      <c r="H378" s="38">
        <v>4</v>
      </c>
      <c r="I378" s="38">
        <v>3</v>
      </c>
      <c r="J378" s="37" t="str">
        <f t="shared" si="21"/>
        <v>43</v>
      </c>
      <c r="K378" s="38" t="str">
        <f>IF(ISBLANK('Model Performance Data'!$L$22),"-",'Model Performance Data'!$L$22)</f>
        <v>Annual</v>
      </c>
      <c r="L378" s="38" t="str">
        <f>IF(ISBLANK('Model Performance Data'!$K$22),"-",'Model Performance Data'!$K$22)</f>
        <v>-</v>
      </c>
      <c r="M378" s="43">
        <f>IF(ISNA(SUMIFS(INDEX('Model Performance Data'!$O$8:$DY$56,0,MATCH(CONCATENATE($J378,M$6),'Model Performance Data'!$O$6:$DY$6,0)),'Model Performance Data'!$B$8:$B$56,$C378,'Model Performance Data'!$C$8:$C$56,$D378)),"-",SUMIFS(INDEX('Model Performance Data'!$O$8:$DY$56,0,MATCH(CONCATENATE($J378,M$6),'Model Performance Data'!$O$6:$DY$6,0)),'Model Performance Data'!$B$8:$B$56,$C378,'Model Performance Data'!$C$8:$C$56,$D378))</f>
        <v>0</v>
      </c>
      <c r="N378" s="43">
        <f>IF(ISNA(SUMIFS(INDEX('Model Performance Data'!$O$8:$DY$56,0,MATCH(CONCATENATE($J378,N$6),'Model Performance Data'!$O$6:$DY$6,0)),'Model Performance Data'!$B$8:$B$56,$C378,'Model Performance Data'!$C$8:$C$56,$D378)),"-",SUMIFS(INDEX('Model Performance Data'!$O$8:$DY$56,0,MATCH(CONCATENATE($J378,N$6),'Model Performance Data'!$O$6:$DY$6,0)),'Model Performance Data'!$B$8:$B$56,$C378,'Model Performance Data'!$C$8:$C$56,$D378))</f>
        <v>0</v>
      </c>
      <c r="O378" s="154">
        <f>IF(ISNA(SUMIFS(INDEX('Model Performance Data'!$O$8:$DY$56,0,MATCH(CONCATENATE($J378,O$6),'Model Performance Data'!$O$6:$DY$6,0)),'Model Performance Data'!$B$8:$B$56,$C378,'Model Performance Data'!$C$8:$C$56,$D378)),"-",SUMIFS(INDEX('Model Performance Data'!$O$8:$DY$56,0,MATCH(CONCATENATE($J378,O$6),'Model Performance Data'!$O$6:$DY$6,0)),'Model Performance Data'!$B$8:$B$56,$C378,'Model Performance Data'!$C$8:$C$56,$D378))</f>
        <v>0</v>
      </c>
    </row>
    <row r="379" spans="2:15" outlineLevel="1" x14ac:dyDescent="0.35">
      <c r="B379" s="37" t="s">
        <v>80</v>
      </c>
      <c r="C379" s="38" t="str">
        <f>IF(ISBLANK('Model Performance Data'!$B$22),"-",'Model Performance Data'!$B$22)</f>
        <v>Quality</v>
      </c>
      <c r="D379" s="38" t="str">
        <f>IF(ISBLANK('Model Performance Data'!$C$22),"-",'Model Performance Data'!$C$22)</f>
        <v>Child and Adolescents' Access to Primary Care Practitioners</v>
      </c>
      <c r="E379" s="38" t="str">
        <f>IF(ISBLANK('Model Performance Data'!$D$22),"-",'Model Performance Data'!$D$22)</f>
        <v>Percentage</v>
      </c>
      <c r="F379" s="38" t="str">
        <f>IF(ISBLANK('Model Performance Data'!$E$22),"-",'Model Performance Data'!$E$22)</f>
        <v>Retired</v>
      </c>
      <c r="G379" s="38">
        <f>IF(ISBLANK('Model Performance Data'!$F$22),"-",'Model Performance Data'!$F$22)</f>
        <v>42977</v>
      </c>
      <c r="H379" s="38">
        <v>4</v>
      </c>
      <c r="I379" s="38">
        <v>4</v>
      </c>
      <c r="J379" s="37" t="str">
        <f t="shared" si="21"/>
        <v>44</v>
      </c>
      <c r="K379" s="38" t="str">
        <f>IF(ISBLANK('Model Performance Data'!$L$22),"-",'Model Performance Data'!$L$22)</f>
        <v>Annual</v>
      </c>
      <c r="L379" s="38" t="str">
        <f>IF(ISBLANK('Model Performance Data'!$K$22),"-",'Model Performance Data'!$K$22)</f>
        <v>-</v>
      </c>
      <c r="M379" s="43">
        <f>IF(ISNA(SUMIFS(INDEX('Model Performance Data'!$O$8:$DY$56,0,MATCH(CONCATENATE($J379,M$6),'Model Performance Data'!$O$6:$DY$6,0)),'Model Performance Data'!$B$8:$B$56,$C379,'Model Performance Data'!$C$8:$C$56,$D379)),"-",SUMIFS(INDEX('Model Performance Data'!$O$8:$DY$56,0,MATCH(CONCATENATE($J379,M$6),'Model Performance Data'!$O$6:$DY$6,0)),'Model Performance Data'!$B$8:$B$56,$C379,'Model Performance Data'!$C$8:$C$56,$D379))</f>
        <v>0</v>
      </c>
      <c r="N379" s="43">
        <f>IF(ISNA(SUMIFS(INDEX('Model Performance Data'!$O$8:$DY$56,0,MATCH(CONCATENATE($J379,N$6),'Model Performance Data'!$O$6:$DY$6,0)),'Model Performance Data'!$B$8:$B$56,$C379,'Model Performance Data'!$C$8:$C$56,$D379)),"-",SUMIFS(INDEX('Model Performance Data'!$O$8:$DY$56,0,MATCH(CONCATENATE($J379,N$6),'Model Performance Data'!$O$6:$DY$6,0)),'Model Performance Data'!$B$8:$B$56,$C379,'Model Performance Data'!$C$8:$C$56,$D379))</f>
        <v>0</v>
      </c>
      <c r="O379" s="154">
        <f>IF(ISNA(SUMIFS(INDEX('Model Performance Data'!$O$8:$DY$56,0,MATCH(CONCATENATE($J379,O$6),'Model Performance Data'!$O$6:$DY$6,0)),'Model Performance Data'!$B$8:$B$56,$C379,'Model Performance Data'!$C$8:$C$56,$D379)),"-",SUMIFS(INDEX('Model Performance Data'!$O$8:$DY$56,0,MATCH(CONCATENATE($J379,O$6),'Model Performance Data'!$O$6:$DY$6,0)),'Model Performance Data'!$B$8:$B$56,$C379,'Model Performance Data'!$C$8:$C$56,$D379))</f>
        <v>0</v>
      </c>
    </row>
    <row r="380" spans="2:15" outlineLevel="1" x14ac:dyDescent="0.35">
      <c r="B380" s="37" t="s">
        <v>80</v>
      </c>
      <c r="C380" s="38" t="str">
        <f>IF(ISBLANK('Model Performance Data'!$B$22),"-",'Model Performance Data'!$B$22)</f>
        <v>Quality</v>
      </c>
      <c r="D380" s="38" t="str">
        <f>IF(ISBLANK('Model Performance Data'!$C$22),"-",'Model Performance Data'!$C$22)</f>
        <v>Child and Adolescents' Access to Primary Care Practitioners</v>
      </c>
      <c r="E380" s="38" t="str">
        <f>IF(ISBLANK('Model Performance Data'!$D$22),"-",'Model Performance Data'!$D$22)</f>
        <v>Percentage</v>
      </c>
      <c r="F380" s="38" t="str">
        <f>IF(ISBLANK('Model Performance Data'!$E$22),"-",'Model Performance Data'!$E$22)</f>
        <v>Retired</v>
      </c>
      <c r="G380" s="38">
        <f>IF(ISBLANK('Model Performance Data'!$F$22),"-",'Model Performance Data'!$F$22)</f>
        <v>42977</v>
      </c>
      <c r="H380" s="38">
        <v>4</v>
      </c>
      <c r="I380" s="38">
        <v>5</v>
      </c>
      <c r="J380" s="37" t="str">
        <f t="shared" si="21"/>
        <v>45</v>
      </c>
      <c r="K380" s="38" t="str">
        <f>IF(ISBLANK('Model Performance Data'!$L$22),"-",'Model Performance Data'!$L$22)</f>
        <v>Annual</v>
      </c>
      <c r="L380" s="38" t="str">
        <f>IF(ISBLANK('Model Performance Data'!$K$22),"-",'Model Performance Data'!$K$22)</f>
        <v>-</v>
      </c>
      <c r="M380" s="43">
        <f>IF(ISNA(SUMIFS(INDEX('Model Performance Data'!$O$8:$DY$56,0,MATCH(CONCATENATE($J380,M$6),'Model Performance Data'!$O$6:$DY$6,0)),'Model Performance Data'!$B$8:$B$56,$C380,'Model Performance Data'!$C$8:$C$56,$D380)),"-",SUMIFS(INDEX('Model Performance Data'!$O$8:$DY$56,0,MATCH(CONCATENATE($J380,M$6),'Model Performance Data'!$O$6:$DY$6,0)),'Model Performance Data'!$B$8:$B$56,$C380,'Model Performance Data'!$C$8:$C$56,$D380))</f>
        <v>0</v>
      </c>
      <c r="N380" s="43">
        <f>IF(ISNA(SUMIFS(INDEX('Model Performance Data'!$O$8:$DY$56,0,MATCH(CONCATENATE($J380,N$6),'Model Performance Data'!$O$6:$DY$6,0)),'Model Performance Data'!$B$8:$B$56,$C380,'Model Performance Data'!$C$8:$C$56,$D380)),"-",SUMIFS(INDEX('Model Performance Data'!$O$8:$DY$56,0,MATCH(CONCATENATE($J380,N$6),'Model Performance Data'!$O$6:$DY$6,0)),'Model Performance Data'!$B$8:$B$56,$C380,'Model Performance Data'!$C$8:$C$56,$D380))</f>
        <v>0</v>
      </c>
      <c r="O380" s="154">
        <f>IF(ISNA(SUMIFS(INDEX('Model Performance Data'!$O$8:$DY$56,0,MATCH(CONCATENATE($J380,O$6),'Model Performance Data'!$O$6:$DY$6,0)),'Model Performance Data'!$B$8:$B$56,$C380,'Model Performance Data'!$C$8:$C$56,$D380)),"-",SUMIFS(INDEX('Model Performance Data'!$O$8:$DY$56,0,MATCH(CONCATENATE($J380,O$6),'Model Performance Data'!$O$6:$DY$6,0)),'Model Performance Data'!$B$8:$B$56,$C380,'Model Performance Data'!$C$8:$C$56,$D380))</f>
        <v>0</v>
      </c>
    </row>
    <row r="381" spans="2:15" outlineLevel="1" x14ac:dyDescent="0.35">
      <c r="B381" s="37" t="s">
        <v>80</v>
      </c>
      <c r="C381" s="38" t="str">
        <f>IF(ISBLANK('Model Performance Data'!$B$22),"-",'Model Performance Data'!$B$22)</f>
        <v>Quality</v>
      </c>
      <c r="D381" s="38" t="str">
        <f>IF(ISBLANK('Model Performance Data'!$C$22),"-",'Model Performance Data'!$C$22)</f>
        <v>Child and Adolescents' Access to Primary Care Practitioners</v>
      </c>
      <c r="E381" s="38" t="str">
        <f>IF(ISBLANK('Model Performance Data'!$D$22),"-",'Model Performance Data'!$D$22)</f>
        <v>Percentage</v>
      </c>
      <c r="F381" s="38" t="str">
        <f>IF(ISBLANK('Model Performance Data'!$E$22),"-",'Model Performance Data'!$E$22)</f>
        <v>Retired</v>
      </c>
      <c r="G381" s="38">
        <f>IF(ISBLANK('Model Performance Data'!$F$22),"-",'Model Performance Data'!$F$22)</f>
        <v>42977</v>
      </c>
      <c r="H381" s="38">
        <v>4</v>
      </c>
      <c r="I381" s="38" t="s">
        <v>65</v>
      </c>
      <c r="J381" s="37" t="str">
        <f t="shared" si="21"/>
        <v>4Goal</v>
      </c>
      <c r="K381" s="38" t="str">
        <f>IF(ISBLANK('Model Performance Data'!$L$22),"-",'Model Performance Data'!$L$22)</f>
        <v>Annual</v>
      </c>
      <c r="L381" s="38" t="str">
        <f>IF(ISBLANK('Model Performance Data'!$K$22),"-",'Model Performance Data'!$K$22)</f>
        <v>-</v>
      </c>
      <c r="M381" s="43" t="str">
        <f>IF(ISNA(SUMIFS(INDEX('Model Performance Data'!$O$8:$DY$56,0,MATCH(CONCATENATE($J381,M$6),'Model Performance Data'!$O$6:$DY$6,0)),'Model Performance Data'!$B$8:$B$56,$C381,'Model Performance Data'!$C$8:$C$56,$D381)),"-",SUMIFS(INDEX('Model Performance Data'!$O$8:$DY$56,0,MATCH(CONCATENATE($J381,M$6),'Model Performance Data'!$O$6:$DY$6,0)),'Model Performance Data'!$B$8:$B$56,$C381,'Model Performance Data'!$C$8:$C$56,$D381))</f>
        <v>-</v>
      </c>
      <c r="N381" s="43" t="str">
        <f>IF(ISNA(SUMIFS(INDEX('Model Performance Data'!$O$8:$DY$56,0,MATCH(CONCATENATE($J381,N$6),'Model Performance Data'!$O$6:$DY$6,0)),'Model Performance Data'!$B$8:$B$56,$C381,'Model Performance Data'!$C$8:$C$56,$D381)),"-",SUMIFS(INDEX('Model Performance Data'!$O$8:$DY$56,0,MATCH(CONCATENATE($J381,N$6),'Model Performance Data'!$O$6:$DY$6,0)),'Model Performance Data'!$B$8:$B$56,$C381,'Model Performance Data'!$C$8:$C$56,$D381))</f>
        <v>-</v>
      </c>
      <c r="O381" s="154">
        <f>IF(ISNA(SUMIFS(INDEX('Model Performance Data'!$O$8:$DY$56,0,MATCH(CONCATENATE($J381,O$6),'Model Performance Data'!$O$6:$DY$6,0)),'Model Performance Data'!$B$8:$B$56,$C381,'Model Performance Data'!$C$8:$C$56,$D381)),"-",SUMIFS(INDEX('Model Performance Data'!$O$8:$DY$56,0,MATCH(CONCATENATE($J381,O$6),'Model Performance Data'!$O$6:$DY$6,0)),'Model Performance Data'!$B$8:$B$56,$C381,'Model Performance Data'!$C$8:$C$56,$D381))</f>
        <v>0</v>
      </c>
    </row>
    <row r="382" spans="2:15" outlineLevel="1" x14ac:dyDescent="0.35">
      <c r="B382" s="37" t="s">
        <v>80</v>
      </c>
      <c r="C382" s="38" t="str">
        <f>IF(ISBLANK('Model Performance Data'!$B$23),"-",'Model Performance Data'!$B$23)</f>
        <v>Population Health</v>
      </c>
      <c r="D382" s="38" t="str">
        <f>IF(ISBLANK('Model Performance Data'!$C$23),"-",'Model Performance Data'!$C$23)</f>
        <v>Diabetes Care: Hemoglobin A1c (HbA1c) Poor Control (&gt;9.0%)</v>
      </c>
      <c r="E382" s="38" t="str">
        <f>IF(ISBLANK('Model Performance Data'!$D$23),"-",'Model Performance Data'!$D$23)</f>
        <v>Percentage</v>
      </c>
      <c r="F382" s="38" t="str">
        <f>IF(ISBLANK('Model Performance Data'!$E$23),"-",'Model Performance Data'!$E$23)</f>
        <v>Retired</v>
      </c>
      <c r="G382" s="38">
        <f>IF(ISBLANK('Model Performance Data'!$F$23),"-",'Model Performance Data'!$F$23)</f>
        <v>42977</v>
      </c>
      <c r="H382" s="38" t="s">
        <v>64</v>
      </c>
      <c r="I382" s="38" t="s">
        <v>64</v>
      </c>
      <c r="J382" s="37" t="str">
        <f t="shared" si="20"/>
        <v>BaselineBaseline</v>
      </c>
      <c r="K382" s="38" t="str">
        <f>IF(ISBLANK('Model Performance Data'!$L$23),"-",'Model Performance Data'!$L$23)</f>
        <v>Annual</v>
      </c>
      <c r="L382"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82" s="43">
        <f>IF(ISNA(SUMIFS(INDEX('Model Performance Data'!$O$8:$DY$56,0,MATCH(CONCATENATE($J382,M$6),'Model Performance Data'!$O$6:$DY$6,0)),'Model Performance Data'!$B$8:$B$56,$C382,'Model Performance Data'!$C$8:$C$56,$D382)),"-",SUMIFS(INDEX('Model Performance Data'!$O$8:$DY$56,0,MATCH(CONCATENATE($J382,M$6),'Model Performance Data'!$O$6:$DY$6,0)),'Model Performance Data'!$B$8:$B$56,$C382,'Model Performance Data'!$C$8:$C$56,$D382))</f>
        <v>88</v>
      </c>
      <c r="N382" s="43">
        <f>IF(ISNA(SUMIFS(INDEX('Model Performance Data'!$O$8:$DY$56,0,MATCH(CONCATENATE($J382,N$6),'Model Performance Data'!$O$6:$DY$6,0)),'Model Performance Data'!$B$8:$B$56,$C382,'Model Performance Data'!$C$8:$C$56,$D382)),"-",SUMIFS(INDEX('Model Performance Data'!$O$8:$DY$56,0,MATCH(CONCATENATE($J382,N$6),'Model Performance Data'!$O$6:$DY$6,0)),'Model Performance Data'!$B$8:$B$56,$C382,'Model Performance Data'!$C$8:$C$56,$D382))</f>
        <v>200</v>
      </c>
      <c r="O382" s="154">
        <f>IF(ISNA(SUMIFS(INDEX('Model Performance Data'!$O$8:$DY$56,0,MATCH(CONCATENATE($J382,O$6),'Model Performance Data'!$O$6:$DY$6,0)),'Model Performance Data'!$B$8:$B$56,$C382,'Model Performance Data'!$C$8:$C$56,$D382)),"-",SUMIFS(INDEX('Model Performance Data'!$O$8:$DY$56,0,MATCH(CONCATENATE($J382,O$6),'Model Performance Data'!$O$6:$DY$6,0)),'Model Performance Data'!$B$8:$B$56,$C382,'Model Performance Data'!$C$8:$C$56,$D382))</f>
        <v>0.88</v>
      </c>
    </row>
    <row r="383" spans="2:15" outlineLevel="1" x14ac:dyDescent="0.35">
      <c r="B383" s="37" t="s">
        <v>80</v>
      </c>
      <c r="C383" s="38" t="str">
        <f>IF(ISBLANK('Model Performance Data'!$B$23),"-",'Model Performance Data'!$B$23)</f>
        <v>Population Health</v>
      </c>
      <c r="D383" s="38" t="str">
        <f>IF(ISBLANK('Model Performance Data'!$C$23),"-",'Model Performance Data'!$C$23)</f>
        <v>Diabetes Care: Hemoglobin A1c (HbA1c) Poor Control (&gt;9.0%)</v>
      </c>
      <c r="E383" s="38" t="str">
        <f>IF(ISBLANK('Model Performance Data'!$D$23),"-",'Model Performance Data'!$D$23)</f>
        <v>Percentage</v>
      </c>
      <c r="F383" s="38" t="str">
        <f>IF(ISBLANK('Model Performance Data'!$E$23),"-",'Model Performance Data'!$E$23)</f>
        <v>Retired</v>
      </c>
      <c r="G383" s="38">
        <f>IF(ISBLANK('Model Performance Data'!$F$23),"-",'Model Performance Data'!$F$23)</f>
        <v>42977</v>
      </c>
      <c r="H383" s="38">
        <v>1</v>
      </c>
      <c r="I383" s="38">
        <v>1</v>
      </c>
      <c r="J383" s="37" t="str">
        <f t="shared" si="20"/>
        <v>11</v>
      </c>
      <c r="K383" s="38" t="str">
        <f>IF(ISBLANK('Model Performance Data'!$L$23),"-",'Model Performance Data'!$L$23)</f>
        <v>Annual</v>
      </c>
      <c r="L383"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83" s="43">
        <f>IF(ISNA(SUMIFS(INDEX('Model Performance Data'!$O$8:$DY$56,0,MATCH(CONCATENATE($J383,M$6),'Model Performance Data'!$O$6:$DY$6,0)),'Model Performance Data'!$B$8:$B$56,$C383,'Model Performance Data'!$C$8:$C$56,$D383)),"-",SUMIFS(INDEX('Model Performance Data'!$O$8:$DY$56,0,MATCH(CONCATENATE($J383,M$6),'Model Performance Data'!$O$6:$DY$6,0)),'Model Performance Data'!$B$8:$B$56,$C383,'Model Performance Data'!$C$8:$C$56,$D383))</f>
        <v>0</v>
      </c>
      <c r="N383" s="43">
        <f>IF(ISNA(SUMIFS(INDEX('Model Performance Data'!$O$8:$DY$56,0,MATCH(CONCATENATE($J383,N$6),'Model Performance Data'!$O$6:$DY$6,0)),'Model Performance Data'!$B$8:$B$56,$C383,'Model Performance Data'!$C$8:$C$56,$D383)),"-",SUMIFS(INDEX('Model Performance Data'!$O$8:$DY$56,0,MATCH(CONCATENATE($J383,N$6),'Model Performance Data'!$O$6:$DY$6,0)),'Model Performance Data'!$B$8:$B$56,$C383,'Model Performance Data'!$C$8:$C$56,$D383))</f>
        <v>0</v>
      </c>
      <c r="O383" s="154">
        <f>IF(ISNA(SUMIFS(INDEX('Model Performance Data'!$O$8:$DY$56,0,MATCH(CONCATENATE($J383,O$6),'Model Performance Data'!$O$6:$DY$6,0)),'Model Performance Data'!$B$8:$B$56,$C383,'Model Performance Data'!$C$8:$C$56,$D383)),"-",SUMIFS(INDEX('Model Performance Data'!$O$8:$DY$56,0,MATCH(CONCATENATE($J383,O$6),'Model Performance Data'!$O$6:$DY$6,0)),'Model Performance Data'!$B$8:$B$56,$C383,'Model Performance Data'!$C$8:$C$56,$D383))</f>
        <v>0</v>
      </c>
    </row>
    <row r="384" spans="2:15" outlineLevel="1" x14ac:dyDescent="0.35">
      <c r="B384" s="37" t="s">
        <v>80</v>
      </c>
      <c r="C384" s="38" t="str">
        <f>IF(ISBLANK('Model Performance Data'!$B$23),"-",'Model Performance Data'!$B$23)</f>
        <v>Population Health</v>
      </c>
      <c r="D384" s="38" t="str">
        <f>IF(ISBLANK('Model Performance Data'!$C$23),"-",'Model Performance Data'!$C$23)</f>
        <v>Diabetes Care: Hemoglobin A1c (HbA1c) Poor Control (&gt;9.0%)</v>
      </c>
      <c r="E384" s="38" t="str">
        <f>IF(ISBLANK('Model Performance Data'!$D$23),"-",'Model Performance Data'!$D$23)</f>
        <v>Percentage</v>
      </c>
      <c r="F384" s="38" t="str">
        <f>IF(ISBLANK('Model Performance Data'!$E$23),"-",'Model Performance Data'!$E$23)</f>
        <v>Retired</v>
      </c>
      <c r="G384" s="38">
        <f>IF(ISBLANK('Model Performance Data'!$F$23),"-",'Model Performance Data'!$F$23)</f>
        <v>42977</v>
      </c>
      <c r="H384" s="38">
        <v>1</v>
      </c>
      <c r="I384" s="38">
        <v>2</v>
      </c>
      <c r="J384" s="37" t="str">
        <f t="shared" si="20"/>
        <v>12</v>
      </c>
      <c r="K384" s="38" t="str">
        <f>IF(ISBLANK('Model Performance Data'!$L$23),"-",'Model Performance Data'!$L$23)</f>
        <v>Annual</v>
      </c>
      <c r="L384"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84" s="43">
        <f>IF(ISNA(SUMIFS(INDEX('Model Performance Data'!$O$8:$DY$56,0,MATCH(CONCATENATE($J384,M$6),'Model Performance Data'!$O$6:$DY$6,0)),'Model Performance Data'!$B$8:$B$56,$C384,'Model Performance Data'!$C$8:$C$56,$D384)),"-",SUMIFS(INDEX('Model Performance Data'!$O$8:$DY$56,0,MATCH(CONCATENATE($J384,M$6),'Model Performance Data'!$O$6:$DY$6,0)),'Model Performance Data'!$B$8:$B$56,$C384,'Model Performance Data'!$C$8:$C$56,$D384))</f>
        <v>0</v>
      </c>
      <c r="N384" s="43">
        <f>IF(ISNA(SUMIFS(INDEX('Model Performance Data'!$O$8:$DY$56,0,MATCH(CONCATENATE($J384,N$6),'Model Performance Data'!$O$6:$DY$6,0)),'Model Performance Data'!$B$8:$B$56,$C384,'Model Performance Data'!$C$8:$C$56,$D384)),"-",SUMIFS(INDEX('Model Performance Data'!$O$8:$DY$56,0,MATCH(CONCATENATE($J384,N$6),'Model Performance Data'!$O$6:$DY$6,0)),'Model Performance Data'!$B$8:$B$56,$C384,'Model Performance Data'!$C$8:$C$56,$D384))</f>
        <v>0</v>
      </c>
      <c r="O384" s="154">
        <f>IF(ISNA(SUMIFS(INDEX('Model Performance Data'!$O$8:$DY$56,0,MATCH(CONCATENATE($J384,O$6),'Model Performance Data'!$O$6:$DY$6,0)),'Model Performance Data'!$B$8:$B$56,$C384,'Model Performance Data'!$C$8:$C$56,$D384)),"-",SUMIFS(INDEX('Model Performance Data'!$O$8:$DY$56,0,MATCH(CONCATENATE($J384,O$6),'Model Performance Data'!$O$6:$DY$6,0)),'Model Performance Data'!$B$8:$B$56,$C384,'Model Performance Data'!$C$8:$C$56,$D384))</f>
        <v>0</v>
      </c>
    </row>
    <row r="385" spans="2:15" outlineLevel="1" x14ac:dyDescent="0.35">
      <c r="B385" s="37" t="s">
        <v>80</v>
      </c>
      <c r="C385" s="38" t="str">
        <f>IF(ISBLANK('Model Performance Data'!$B$23),"-",'Model Performance Data'!$B$23)</f>
        <v>Population Health</v>
      </c>
      <c r="D385" s="38" t="str">
        <f>IF(ISBLANK('Model Performance Data'!$C$23),"-",'Model Performance Data'!$C$23)</f>
        <v>Diabetes Care: Hemoglobin A1c (HbA1c) Poor Control (&gt;9.0%)</v>
      </c>
      <c r="E385" s="38" t="str">
        <f>IF(ISBLANK('Model Performance Data'!$D$23),"-",'Model Performance Data'!$D$23)</f>
        <v>Percentage</v>
      </c>
      <c r="F385" s="38" t="str">
        <f>IF(ISBLANK('Model Performance Data'!$E$23),"-",'Model Performance Data'!$E$23)</f>
        <v>Retired</v>
      </c>
      <c r="G385" s="38">
        <f>IF(ISBLANK('Model Performance Data'!$F$23),"-",'Model Performance Data'!$F$23)</f>
        <v>42977</v>
      </c>
      <c r="H385" s="38">
        <v>1</v>
      </c>
      <c r="I385" s="38">
        <v>3</v>
      </c>
      <c r="J385" s="37" t="str">
        <f t="shared" si="20"/>
        <v>13</v>
      </c>
      <c r="K385" s="38" t="str">
        <f>IF(ISBLANK('Model Performance Data'!$L$23),"-",'Model Performance Data'!$L$23)</f>
        <v>Annual</v>
      </c>
      <c r="L385"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85" s="43">
        <f>IF(ISNA(SUMIFS(INDEX('Model Performance Data'!$O$8:$DY$56,0,MATCH(CONCATENATE($J385,M$6),'Model Performance Data'!$O$6:$DY$6,0)),'Model Performance Data'!$B$8:$B$56,$C385,'Model Performance Data'!$C$8:$C$56,$D385)),"-",SUMIFS(INDEX('Model Performance Data'!$O$8:$DY$56,0,MATCH(CONCATENATE($J385,M$6),'Model Performance Data'!$O$6:$DY$6,0)),'Model Performance Data'!$B$8:$B$56,$C385,'Model Performance Data'!$C$8:$C$56,$D385))</f>
        <v>0</v>
      </c>
      <c r="N385" s="43">
        <f>IF(ISNA(SUMIFS(INDEX('Model Performance Data'!$O$8:$DY$56,0,MATCH(CONCATENATE($J385,N$6),'Model Performance Data'!$O$6:$DY$6,0)),'Model Performance Data'!$B$8:$B$56,$C385,'Model Performance Data'!$C$8:$C$56,$D385)),"-",SUMIFS(INDEX('Model Performance Data'!$O$8:$DY$56,0,MATCH(CONCATENATE($J385,N$6),'Model Performance Data'!$O$6:$DY$6,0)),'Model Performance Data'!$B$8:$B$56,$C385,'Model Performance Data'!$C$8:$C$56,$D385))</f>
        <v>0</v>
      </c>
      <c r="O385" s="154">
        <f>IF(ISNA(SUMIFS(INDEX('Model Performance Data'!$O$8:$DY$56,0,MATCH(CONCATENATE($J385,O$6),'Model Performance Data'!$O$6:$DY$6,0)),'Model Performance Data'!$B$8:$B$56,$C385,'Model Performance Data'!$C$8:$C$56,$D385)),"-",SUMIFS(INDEX('Model Performance Data'!$O$8:$DY$56,0,MATCH(CONCATENATE($J385,O$6),'Model Performance Data'!$O$6:$DY$6,0)),'Model Performance Data'!$B$8:$B$56,$C385,'Model Performance Data'!$C$8:$C$56,$D385))</f>
        <v>0</v>
      </c>
    </row>
    <row r="386" spans="2:15" outlineLevel="1" x14ac:dyDescent="0.35">
      <c r="B386" s="37" t="s">
        <v>80</v>
      </c>
      <c r="C386" s="38" t="str">
        <f>IF(ISBLANK('Model Performance Data'!$B$23),"-",'Model Performance Data'!$B$23)</f>
        <v>Population Health</v>
      </c>
      <c r="D386" s="38" t="str">
        <f>IF(ISBLANK('Model Performance Data'!$C$23),"-",'Model Performance Data'!$C$23)</f>
        <v>Diabetes Care: Hemoglobin A1c (HbA1c) Poor Control (&gt;9.0%)</v>
      </c>
      <c r="E386" s="38" t="str">
        <f>IF(ISBLANK('Model Performance Data'!$D$23),"-",'Model Performance Data'!$D$23)</f>
        <v>Percentage</v>
      </c>
      <c r="F386" s="38" t="str">
        <f>IF(ISBLANK('Model Performance Data'!$E$23),"-",'Model Performance Data'!$E$23)</f>
        <v>Retired</v>
      </c>
      <c r="G386" s="38">
        <f>IF(ISBLANK('Model Performance Data'!$F$23),"-",'Model Performance Data'!$F$23)</f>
        <v>42977</v>
      </c>
      <c r="H386" s="38">
        <v>1</v>
      </c>
      <c r="I386" s="38">
        <v>4</v>
      </c>
      <c r="J386" s="37" t="str">
        <f t="shared" si="20"/>
        <v>14</v>
      </c>
      <c r="K386" s="38" t="str">
        <f>IF(ISBLANK('Model Performance Data'!$L$23),"-",'Model Performance Data'!$L$23)</f>
        <v>Annual</v>
      </c>
      <c r="L386"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86" s="43">
        <f>IF(ISNA(SUMIFS(INDEX('Model Performance Data'!$O$8:$DY$56,0,MATCH(CONCATENATE($J386,M$6),'Model Performance Data'!$O$6:$DY$6,0)),'Model Performance Data'!$B$8:$B$56,$C386,'Model Performance Data'!$C$8:$C$56,$D386)),"-",SUMIFS(INDEX('Model Performance Data'!$O$8:$DY$56,0,MATCH(CONCATENATE($J386,M$6),'Model Performance Data'!$O$6:$DY$6,0)),'Model Performance Data'!$B$8:$B$56,$C386,'Model Performance Data'!$C$8:$C$56,$D386))</f>
        <v>0</v>
      </c>
      <c r="N386" s="43">
        <f>IF(ISNA(SUMIFS(INDEX('Model Performance Data'!$O$8:$DY$56,0,MATCH(CONCATENATE($J386,N$6),'Model Performance Data'!$O$6:$DY$6,0)),'Model Performance Data'!$B$8:$B$56,$C386,'Model Performance Data'!$C$8:$C$56,$D386)),"-",SUMIFS(INDEX('Model Performance Data'!$O$8:$DY$56,0,MATCH(CONCATENATE($J386,N$6),'Model Performance Data'!$O$6:$DY$6,0)),'Model Performance Data'!$B$8:$B$56,$C386,'Model Performance Data'!$C$8:$C$56,$D386))</f>
        <v>0</v>
      </c>
      <c r="O386" s="154">
        <f>IF(ISNA(SUMIFS(INDEX('Model Performance Data'!$O$8:$DY$56,0,MATCH(CONCATENATE($J386,O$6),'Model Performance Data'!$O$6:$DY$6,0)),'Model Performance Data'!$B$8:$B$56,$C386,'Model Performance Data'!$C$8:$C$56,$D386)),"-",SUMIFS(INDEX('Model Performance Data'!$O$8:$DY$56,0,MATCH(CONCATENATE($J386,O$6),'Model Performance Data'!$O$6:$DY$6,0)),'Model Performance Data'!$B$8:$B$56,$C386,'Model Performance Data'!$C$8:$C$56,$D386))</f>
        <v>0</v>
      </c>
    </row>
    <row r="387" spans="2:15" outlineLevel="1" x14ac:dyDescent="0.35">
      <c r="B387" s="37" t="s">
        <v>80</v>
      </c>
      <c r="C387" s="38" t="str">
        <f>IF(ISBLANK('Model Performance Data'!$B$23),"-",'Model Performance Data'!$B$23)</f>
        <v>Population Health</v>
      </c>
      <c r="D387" s="38" t="str">
        <f>IF(ISBLANK('Model Performance Data'!$C$23),"-",'Model Performance Data'!$C$23)</f>
        <v>Diabetes Care: Hemoglobin A1c (HbA1c) Poor Control (&gt;9.0%)</v>
      </c>
      <c r="E387" s="38" t="str">
        <f>IF(ISBLANK('Model Performance Data'!$D$23),"-",'Model Performance Data'!$D$23)</f>
        <v>Percentage</v>
      </c>
      <c r="F387" s="38" t="str">
        <f>IF(ISBLANK('Model Performance Data'!$E$23),"-",'Model Performance Data'!$E$23)</f>
        <v>Retired</v>
      </c>
      <c r="G387" s="38">
        <f>IF(ISBLANK('Model Performance Data'!$F$23),"-",'Model Performance Data'!$F$23)</f>
        <v>42977</v>
      </c>
      <c r="H387" s="38">
        <v>1</v>
      </c>
      <c r="I387" s="38">
        <v>5</v>
      </c>
      <c r="J387" s="37" t="str">
        <f t="shared" si="20"/>
        <v>15</v>
      </c>
      <c r="K387" s="38" t="str">
        <f>IF(ISBLANK('Model Performance Data'!$L$23),"-",'Model Performance Data'!$L$23)</f>
        <v>Annual</v>
      </c>
      <c r="L387"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87" s="43">
        <f>IF(ISNA(SUMIFS(INDEX('Model Performance Data'!$O$8:$DY$56,0,MATCH(CONCATENATE($J387,M$6),'Model Performance Data'!$O$6:$DY$6,0)),'Model Performance Data'!$B$8:$B$56,$C387,'Model Performance Data'!$C$8:$C$56,$D387)),"-",SUMIFS(INDEX('Model Performance Data'!$O$8:$DY$56,0,MATCH(CONCATENATE($J387,M$6),'Model Performance Data'!$O$6:$DY$6,0)),'Model Performance Data'!$B$8:$B$56,$C387,'Model Performance Data'!$C$8:$C$56,$D387))</f>
        <v>104</v>
      </c>
      <c r="N387" s="43">
        <f>IF(ISNA(SUMIFS(INDEX('Model Performance Data'!$O$8:$DY$56,0,MATCH(CONCATENATE($J387,N$6),'Model Performance Data'!$O$6:$DY$6,0)),'Model Performance Data'!$B$8:$B$56,$C387,'Model Performance Data'!$C$8:$C$56,$D387)),"-",SUMIFS(INDEX('Model Performance Data'!$O$8:$DY$56,0,MATCH(CONCATENATE($J387,N$6),'Model Performance Data'!$O$6:$DY$6,0)),'Model Performance Data'!$B$8:$B$56,$C387,'Model Performance Data'!$C$8:$C$56,$D387))</f>
        <v>200</v>
      </c>
      <c r="O387" s="154">
        <f>IF(ISNA(SUMIFS(INDEX('Model Performance Data'!$O$8:$DY$56,0,MATCH(CONCATENATE($J387,O$6),'Model Performance Data'!$O$6:$DY$6,0)),'Model Performance Data'!$B$8:$B$56,$C387,'Model Performance Data'!$C$8:$C$56,$D387)),"-",SUMIFS(INDEX('Model Performance Data'!$O$8:$DY$56,0,MATCH(CONCATENATE($J387,O$6),'Model Performance Data'!$O$6:$DY$6,0)),'Model Performance Data'!$B$8:$B$56,$C387,'Model Performance Data'!$C$8:$C$56,$D387))</f>
        <v>1.04</v>
      </c>
    </row>
    <row r="388" spans="2:15" outlineLevel="1" x14ac:dyDescent="0.35">
      <c r="B388" s="37" t="s">
        <v>80</v>
      </c>
      <c r="C388" s="38" t="str">
        <f>IF(ISBLANK('Model Performance Data'!$B$23),"-",'Model Performance Data'!$B$23)</f>
        <v>Population Health</v>
      </c>
      <c r="D388" s="38" t="str">
        <f>IF(ISBLANK('Model Performance Data'!$C$23),"-",'Model Performance Data'!$C$23)</f>
        <v>Diabetes Care: Hemoglobin A1c (HbA1c) Poor Control (&gt;9.0%)</v>
      </c>
      <c r="E388" s="38" t="str">
        <f>IF(ISBLANK('Model Performance Data'!$D$23),"-",'Model Performance Data'!$D$23)</f>
        <v>Percentage</v>
      </c>
      <c r="F388" s="38" t="str">
        <f>IF(ISBLANK('Model Performance Data'!$E$23),"-",'Model Performance Data'!$E$23)</f>
        <v>Retired</v>
      </c>
      <c r="G388" s="38">
        <f>IF(ISBLANK('Model Performance Data'!$F$23),"-",'Model Performance Data'!$F$23)</f>
        <v>42977</v>
      </c>
      <c r="H388" s="38">
        <v>1</v>
      </c>
      <c r="I388" s="38" t="s">
        <v>65</v>
      </c>
      <c r="J388" s="37" t="str">
        <f t="shared" si="20"/>
        <v>1Goal</v>
      </c>
      <c r="K388" s="38" t="str">
        <f>IF(ISBLANK('Model Performance Data'!$L$23),"-",'Model Performance Data'!$L$23)</f>
        <v>Annual</v>
      </c>
      <c r="L388"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88" s="43" t="str">
        <f>IF(ISNA(SUMIFS(INDEX('Model Performance Data'!$O$8:$DY$56,0,MATCH(CONCATENATE($J388,M$6),'Model Performance Data'!$O$6:$DY$6,0)),'Model Performance Data'!$B$8:$B$56,$C388,'Model Performance Data'!$C$8:$C$56,$D388)),"-",SUMIFS(INDEX('Model Performance Data'!$O$8:$DY$56,0,MATCH(CONCATENATE($J388,M$6),'Model Performance Data'!$O$6:$DY$6,0)),'Model Performance Data'!$B$8:$B$56,$C388,'Model Performance Data'!$C$8:$C$56,$D388))</f>
        <v>-</v>
      </c>
      <c r="N388" s="43" t="str">
        <f>IF(ISNA(SUMIFS(INDEX('Model Performance Data'!$O$8:$DY$56,0,MATCH(CONCATENATE($J388,N$6),'Model Performance Data'!$O$6:$DY$6,0)),'Model Performance Data'!$B$8:$B$56,$C388,'Model Performance Data'!$C$8:$C$56,$D388)),"-",SUMIFS(INDEX('Model Performance Data'!$O$8:$DY$56,0,MATCH(CONCATENATE($J388,N$6),'Model Performance Data'!$O$6:$DY$6,0)),'Model Performance Data'!$B$8:$B$56,$C388,'Model Performance Data'!$C$8:$C$56,$D388))</f>
        <v>-</v>
      </c>
      <c r="O388" s="154">
        <f>IF(ISNA(SUMIFS(INDEX('Model Performance Data'!$O$8:$DY$56,0,MATCH(CONCATENATE($J388,O$6),'Model Performance Data'!$O$6:$DY$6,0)),'Model Performance Data'!$B$8:$B$56,$C388,'Model Performance Data'!$C$8:$C$56,$D388)),"-",SUMIFS(INDEX('Model Performance Data'!$O$8:$DY$56,0,MATCH(CONCATENATE($J388,O$6),'Model Performance Data'!$O$6:$DY$6,0)),'Model Performance Data'!$B$8:$B$56,$C388,'Model Performance Data'!$C$8:$C$56,$D388))</f>
        <v>0.2923</v>
      </c>
    </row>
    <row r="389" spans="2:15" outlineLevel="1" x14ac:dyDescent="0.35">
      <c r="B389" s="37" t="s">
        <v>80</v>
      </c>
      <c r="C389" s="38" t="str">
        <f>IF(ISBLANK('Model Performance Data'!$B$23),"-",'Model Performance Data'!$B$23)</f>
        <v>Population Health</v>
      </c>
      <c r="D389" s="38" t="str">
        <f>IF(ISBLANK('Model Performance Data'!$C$23),"-",'Model Performance Data'!$C$23)</f>
        <v>Diabetes Care: Hemoglobin A1c (HbA1c) Poor Control (&gt;9.0%)</v>
      </c>
      <c r="E389" s="38" t="str">
        <f>IF(ISBLANK('Model Performance Data'!$D$23),"-",'Model Performance Data'!$D$23)</f>
        <v>Percentage</v>
      </c>
      <c r="F389" s="38" t="str">
        <f>IF(ISBLANK('Model Performance Data'!$E$23),"-",'Model Performance Data'!$E$23)</f>
        <v>Retired</v>
      </c>
      <c r="G389" s="38">
        <f>IF(ISBLANK('Model Performance Data'!$F$23),"-",'Model Performance Data'!$F$23)</f>
        <v>42977</v>
      </c>
      <c r="H389" s="38">
        <v>2</v>
      </c>
      <c r="I389" s="38">
        <v>1</v>
      </c>
      <c r="J389" s="37" t="str">
        <f t="shared" si="20"/>
        <v>21</v>
      </c>
      <c r="K389" s="38" t="str">
        <f>IF(ISBLANK('Model Performance Data'!$L$23),"-",'Model Performance Data'!$L$23)</f>
        <v>Annual</v>
      </c>
      <c r="L389"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89" s="43">
        <f>IF(ISNA(SUMIFS(INDEX('Model Performance Data'!$O$8:$DY$56,0,MATCH(CONCATENATE($J389,M$6),'Model Performance Data'!$O$6:$DY$6,0)),'Model Performance Data'!$B$8:$B$56,$C389,'Model Performance Data'!$C$8:$C$56,$D389)),"-",SUMIFS(INDEX('Model Performance Data'!$O$8:$DY$56,0,MATCH(CONCATENATE($J389,M$6),'Model Performance Data'!$O$6:$DY$6,0)),'Model Performance Data'!$B$8:$B$56,$C389,'Model Performance Data'!$C$8:$C$56,$D389))</f>
        <v>0</v>
      </c>
      <c r="N389" s="43">
        <f>IF(ISNA(SUMIFS(INDEX('Model Performance Data'!$O$8:$DY$56,0,MATCH(CONCATENATE($J389,N$6),'Model Performance Data'!$O$6:$DY$6,0)),'Model Performance Data'!$B$8:$B$56,$C389,'Model Performance Data'!$C$8:$C$56,$D389)),"-",SUMIFS(INDEX('Model Performance Data'!$O$8:$DY$56,0,MATCH(CONCATENATE($J389,N$6),'Model Performance Data'!$O$6:$DY$6,0)),'Model Performance Data'!$B$8:$B$56,$C389,'Model Performance Data'!$C$8:$C$56,$D389))</f>
        <v>0</v>
      </c>
      <c r="O389" s="154">
        <f>IF(ISNA(SUMIFS(INDEX('Model Performance Data'!$O$8:$DY$56,0,MATCH(CONCATENATE($J389,O$6),'Model Performance Data'!$O$6:$DY$6,0)),'Model Performance Data'!$B$8:$B$56,$C389,'Model Performance Data'!$C$8:$C$56,$D389)),"-",SUMIFS(INDEX('Model Performance Data'!$O$8:$DY$56,0,MATCH(CONCATENATE($J389,O$6),'Model Performance Data'!$O$6:$DY$6,0)),'Model Performance Data'!$B$8:$B$56,$C389,'Model Performance Data'!$C$8:$C$56,$D389))</f>
        <v>0</v>
      </c>
    </row>
    <row r="390" spans="2:15" outlineLevel="1" x14ac:dyDescent="0.35">
      <c r="B390" s="37" t="s">
        <v>80</v>
      </c>
      <c r="C390" s="38" t="str">
        <f>IF(ISBLANK('Model Performance Data'!$B$23),"-",'Model Performance Data'!$B$23)</f>
        <v>Population Health</v>
      </c>
      <c r="D390" s="38" t="str">
        <f>IF(ISBLANK('Model Performance Data'!$C$23),"-",'Model Performance Data'!$C$23)</f>
        <v>Diabetes Care: Hemoglobin A1c (HbA1c) Poor Control (&gt;9.0%)</v>
      </c>
      <c r="E390" s="38" t="str">
        <f>IF(ISBLANK('Model Performance Data'!$D$23),"-",'Model Performance Data'!$D$23)</f>
        <v>Percentage</v>
      </c>
      <c r="F390" s="38" t="str">
        <f>IF(ISBLANK('Model Performance Data'!$E$23),"-",'Model Performance Data'!$E$23)</f>
        <v>Retired</v>
      </c>
      <c r="G390" s="38">
        <f>IF(ISBLANK('Model Performance Data'!$F$23),"-",'Model Performance Data'!$F$23)</f>
        <v>42977</v>
      </c>
      <c r="H390" s="38">
        <v>2</v>
      </c>
      <c r="I390" s="38">
        <v>2</v>
      </c>
      <c r="J390" s="37" t="str">
        <f t="shared" si="20"/>
        <v>22</v>
      </c>
      <c r="K390" s="38" t="str">
        <f>IF(ISBLANK('Model Performance Data'!$L$23),"-",'Model Performance Data'!$L$23)</f>
        <v>Annual</v>
      </c>
      <c r="L390"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0" s="43">
        <f>IF(ISNA(SUMIFS(INDEX('Model Performance Data'!$O$8:$DY$56,0,MATCH(CONCATENATE($J390,M$6),'Model Performance Data'!$O$6:$DY$6,0)),'Model Performance Data'!$B$8:$B$56,$C390,'Model Performance Data'!$C$8:$C$56,$D390)),"-",SUMIFS(INDEX('Model Performance Data'!$O$8:$DY$56,0,MATCH(CONCATENATE($J390,M$6),'Model Performance Data'!$O$6:$DY$6,0)),'Model Performance Data'!$B$8:$B$56,$C390,'Model Performance Data'!$C$8:$C$56,$D390))</f>
        <v>0</v>
      </c>
      <c r="N390" s="43">
        <f>IF(ISNA(SUMIFS(INDEX('Model Performance Data'!$O$8:$DY$56,0,MATCH(CONCATENATE($J390,N$6),'Model Performance Data'!$O$6:$DY$6,0)),'Model Performance Data'!$B$8:$B$56,$C390,'Model Performance Data'!$C$8:$C$56,$D390)),"-",SUMIFS(INDEX('Model Performance Data'!$O$8:$DY$56,0,MATCH(CONCATENATE($J390,N$6),'Model Performance Data'!$O$6:$DY$6,0)),'Model Performance Data'!$B$8:$B$56,$C390,'Model Performance Data'!$C$8:$C$56,$D390))</f>
        <v>0</v>
      </c>
      <c r="O390" s="154">
        <f>IF(ISNA(SUMIFS(INDEX('Model Performance Data'!$O$8:$DY$56,0,MATCH(CONCATENATE($J390,O$6),'Model Performance Data'!$O$6:$DY$6,0)),'Model Performance Data'!$B$8:$B$56,$C390,'Model Performance Data'!$C$8:$C$56,$D390)),"-",SUMIFS(INDEX('Model Performance Data'!$O$8:$DY$56,0,MATCH(CONCATENATE($J390,O$6),'Model Performance Data'!$O$6:$DY$6,0)),'Model Performance Data'!$B$8:$B$56,$C390,'Model Performance Data'!$C$8:$C$56,$D390))</f>
        <v>0</v>
      </c>
    </row>
    <row r="391" spans="2:15" outlineLevel="1" x14ac:dyDescent="0.35">
      <c r="B391" s="37" t="s">
        <v>80</v>
      </c>
      <c r="C391" s="38" t="str">
        <f>IF(ISBLANK('Model Performance Data'!$B$23),"-",'Model Performance Data'!$B$23)</f>
        <v>Population Health</v>
      </c>
      <c r="D391" s="38" t="str">
        <f>IF(ISBLANK('Model Performance Data'!$C$23),"-",'Model Performance Data'!$C$23)</f>
        <v>Diabetes Care: Hemoglobin A1c (HbA1c) Poor Control (&gt;9.0%)</v>
      </c>
      <c r="E391" s="38" t="str">
        <f>IF(ISBLANK('Model Performance Data'!$D$23),"-",'Model Performance Data'!$D$23)</f>
        <v>Percentage</v>
      </c>
      <c r="F391" s="38" t="str">
        <f>IF(ISBLANK('Model Performance Data'!$E$23),"-",'Model Performance Data'!$E$23)</f>
        <v>Retired</v>
      </c>
      <c r="G391" s="38">
        <f>IF(ISBLANK('Model Performance Data'!$F$23),"-",'Model Performance Data'!$F$23)</f>
        <v>42977</v>
      </c>
      <c r="H391" s="38">
        <v>2</v>
      </c>
      <c r="I391" s="38">
        <v>3</v>
      </c>
      <c r="J391" s="37" t="str">
        <f t="shared" si="20"/>
        <v>23</v>
      </c>
      <c r="K391" s="38" t="str">
        <f>IF(ISBLANK('Model Performance Data'!$L$23),"-",'Model Performance Data'!$L$23)</f>
        <v>Annual</v>
      </c>
      <c r="L391"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1" s="43">
        <f>IF(ISNA(SUMIFS(INDEX('Model Performance Data'!$O$8:$DY$56,0,MATCH(CONCATENATE($J391,M$6),'Model Performance Data'!$O$6:$DY$6,0)),'Model Performance Data'!$B$8:$B$56,$C391,'Model Performance Data'!$C$8:$C$56,$D391)),"-",SUMIFS(INDEX('Model Performance Data'!$O$8:$DY$56,0,MATCH(CONCATENATE($J391,M$6),'Model Performance Data'!$O$6:$DY$6,0)),'Model Performance Data'!$B$8:$B$56,$C391,'Model Performance Data'!$C$8:$C$56,$D391))</f>
        <v>0</v>
      </c>
      <c r="N391" s="43">
        <f>IF(ISNA(SUMIFS(INDEX('Model Performance Data'!$O$8:$DY$56,0,MATCH(CONCATENATE($J391,N$6),'Model Performance Data'!$O$6:$DY$6,0)),'Model Performance Data'!$B$8:$B$56,$C391,'Model Performance Data'!$C$8:$C$56,$D391)),"-",SUMIFS(INDEX('Model Performance Data'!$O$8:$DY$56,0,MATCH(CONCATENATE($J391,N$6),'Model Performance Data'!$O$6:$DY$6,0)),'Model Performance Data'!$B$8:$B$56,$C391,'Model Performance Data'!$C$8:$C$56,$D391))</f>
        <v>0</v>
      </c>
      <c r="O391" s="154">
        <f>IF(ISNA(SUMIFS(INDEX('Model Performance Data'!$O$8:$DY$56,0,MATCH(CONCATENATE($J391,O$6),'Model Performance Data'!$O$6:$DY$6,0)),'Model Performance Data'!$B$8:$B$56,$C391,'Model Performance Data'!$C$8:$C$56,$D391)),"-",SUMIFS(INDEX('Model Performance Data'!$O$8:$DY$56,0,MATCH(CONCATENATE($J391,O$6),'Model Performance Data'!$O$6:$DY$6,0)),'Model Performance Data'!$B$8:$B$56,$C391,'Model Performance Data'!$C$8:$C$56,$D391))</f>
        <v>0</v>
      </c>
    </row>
    <row r="392" spans="2:15" outlineLevel="1" x14ac:dyDescent="0.35">
      <c r="B392" s="37" t="s">
        <v>80</v>
      </c>
      <c r="C392" s="38" t="str">
        <f>IF(ISBLANK('Model Performance Data'!$B$23),"-",'Model Performance Data'!$B$23)</f>
        <v>Population Health</v>
      </c>
      <c r="D392" s="38" t="str">
        <f>IF(ISBLANK('Model Performance Data'!$C$23),"-",'Model Performance Data'!$C$23)</f>
        <v>Diabetes Care: Hemoglobin A1c (HbA1c) Poor Control (&gt;9.0%)</v>
      </c>
      <c r="E392" s="38" t="str">
        <f>IF(ISBLANK('Model Performance Data'!$D$23),"-",'Model Performance Data'!$D$23)</f>
        <v>Percentage</v>
      </c>
      <c r="F392" s="38" t="str">
        <f>IF(ISBLANK('Model Performance Data'!$E$23),"-",'Model Performance Data'!$E$23)</f>
        <v>Retired</v>
      </c>
      <c r="G392" s="38">
        <f>IF(ISBLANK('Model Performance Data'!$F$23),"-",'Model Performance Data'!$F$23)</f>
        <v>42977</v>
      </c>
      <c r="H392" s="38">
        <v>2</v>
      </c>
      <c r="I392" s="38">
        <v>4</v>
      </c>
      <c r="J392" s="37" t="str">
        <f t="shared" si="20"/>
        <v>24</v>
      </c>
      <c r="K392" s="38" t="str">
        <f>IF(ISBLANK('Model Performance Data'!$L$23),"-",'Model Performance Data'!$L$23)</f>
        <v>Annual</v>
      </c>
      <c r="L392"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2" s="43">
        <f>IF(ISNA(SUMIFS(INDEX('Model Performance Data'!$O$8:$DY$56,0,MATCH(CONCATENATE($J392,M$6),'Model Performance Data'!$O$6:$DY$6,0)),'Model Performance Data'!$B$8:$B$56,$C392,'Model Performance Data'!$C$8:$C$56,$D392)),"-",SUMIFS(INDEX('Model Performance Data'!$O$8:$DY$56,0,MATCH(CONCATENATE($J392,M$6),'Model Performance Data'!$O$6:$DY$6,0)),'Model Performance Data'!$B$8:$B$56,$C392,'Model Performance Data'!$C$8:$C$56,$D392))</f>
        <v>0</v>
      </c>
      <c r="N392" s="43">
        <f>IF(ISNA(SUMIFS(INDEX('Model Performance Data'!$O$8:$DY$56,0,MATCH(CONCATENATE($J392,N$6),'Model Performance Data'!$O$6:$DY$6,0)),'Model Performance Data'!$B$8:$B$56,$C392,'Model Performance Data'!$C$8:$C$56,$D392)),"-",SUMIFS(INDEX('Model Performance Data'!$O$8:$DY$56,0,MATCH(CONCATENATE($J392,N$6),'Model Performance Data'!$O$6:$DY$6,0)),'Model Performance Data'!$B$8:$B$56,$C392,'Model Performance Data'!$C$8:$C$56,$D392))</f>
        <v>0</v>
      </c>
      <c r="O392" s="154">
        <f>IF(ISNA(SUMIFS(INDEX('Model Performance Data'!$O$8:$DY$56,0,MATCH(CONCATENATE($J392,O$6),'Model Performance Data'!$O$6:$DY$6,0)),'Model Performance Data'!$B$8:$B$56,$C392,'Model Performance Data'!$C$8:$C$56,$D392)),"-",SUMIFS(INDEX('Model Performance Data'!$O$8:$DY$56,0,MATCH(CONCATENATE($J392,O$6),'Model Performance Data'!$O$6:$DY$6,0)),'Model Performance Data'!$B$8:$B$56,$C392,'Model Performance Data'!$C$8:$C$56,$D392))</f>
        <v>0</v>
      </c>
    </row>
    <row r="393" spans="2:15" outlineLevel="1" x14ac:dyDescent="0.35">
      <c r="B393" s="37" t="s">
        <v>80</v>
      </c>
      <c r="C393" s="38" t="str">
        <f>IF(ISBLANK('Model Performance Data'!$B$23),"-",'Model Performance Data'!$B$23)</f>
        <v>Population Health</v>
      </c>
      <c r="D393" s="38" t="str">
        <f>IF(ISBLANK('Model Performance Data'!$C$23),"-",'Model Performance Data'!$C$23)</f>
        <v>Diabetes Care: Hemoglobin A1c (HbA1c) Poor Control (&gt;9.0%)</v>
      </c>
      <c r="E393" s="38" t="str">
        <f>IF(ISBLANK('Model Performance Data'!$D$23),"-",'Model Performance Data'!$D$23)</f>
        <v>Percentage</v>
      </c>
      <c r="F393" s="38" t="str">
        <f>IF(ISBLANK('Model Performance Data'!$E$23),"-",'Model Performance Data'!$E$23)</f>
        <v>Retired</v>
      </c>
      <c r="G393" s="38">
        <f>IF(ISBLANK('Model Performance Data'!$F$23),"-",'Model Performance Data'!$F$23)</f>
        <v>42977</v>
      </c>
      <c r="H393" s="38">
        <v>2</v>
      </c>
      <c r="I393" s="38">
        <v>5</v>
      </c>
      <c r="J393" s="37" t="str">
        <f t="shared" si="20"/>
        <v>25</v>
      </c>
      <c r="K393" s="38" t="str">
        <f>IF(ISBLANK('Model Performance Data'!$L$23),"-",'Model Performance Data'!$L$23)</f>
        <v>Annual</v>
      </c>
      <c r="L393"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3" s="43">
        <f>IF(ISNA(SUMIFS(INDEX('Model Performance Data'!$O$8:$DY$56,0,MATCH(CONCATENATE($J393,M$6),'Model Performance Data'!$O$6:$DY$6,0)),'Model Performance Data'!$B$8:$B$56,$C393,'Model Performance Data'!$C$8:$C$56,$D393)),"-",SUMIFS(INDEX('Model Performance Data'!$O$8:$DY$56,0,MATCH(CONCATENATE($J393,M$6),'Model Performance Data'!$O$6:$DY$6,0)),'Model Performance Data'!$B$8:$B$56,$C393,'Model Performance Data'!$C$8:$C$56,$D393))</f>
        <v>0</v>
      </c>
      <c r="N393" s="43">
        <f>IF(ISNA(SUMIFS(INDEX('Model Performance Data'!$O$8:$DY$56,0,MATCH(CONCATENATE($J393,N$6),'Model Performance Data'!$O$6:$DY$6,0)),'Model Performance Data'!$B$8:$B$56,$C393,'Model Performance Data'!$C$8:$C$56,$D393)),"-",SUMIFS(INDEX('Model Performance Data'!$O$8:$DY$56,0,MATCH(CONCATENATE($J393,N$6),'Model Performance Data'!$O$6:$DY$6,0)),'Model Performance Data'!$B$8:$B$56,$C393,'Model Performance Data'!$C$8:$C$56,$D393))</f>
        <v>0</v>
      </c>
      <c r="O393" s="154">
        <f>IF(ISNA(SUMIFS(INDEX('Model Performance Data'!$O$8:$DY$56,0,MATCH(CONCATENATE($J393,O$6),'Model Performance Data'!$O$6:$DY$6,0)),'Model Performance Data'!$B$8:$B$56,$C393,'Model Performance Data'!$C$8:$C$56,$D393)),"-",SUMIFS(INDEX('Model Performance Data'!$O$8:$DY$56,0,MATCH(CONCATENATE($J393,O$6),'Model Performance Data'!$O$6:$DY$6,0)),'Model Performance Data'!$B$8:$B$56,$C393,'Model Performance Data'!$C$8:$C$56,$D393))</f>
        <v>0</v>
      </c>
    </row>
    <row r="394" spans="2:15" outlineLevel="1" x14ac:dyDescent="0.35">
      <c r="B394" s="37" t="s">
        <v>80</v>
      </c>
      <c r="C394" s="38" t="str">
        <f>IF(ISBLANK('Model Performance Data'!$B$23),"-",'Model Performance Data'!$B$23)</f>
        <v>Population Health</v>
      </c>
      <c r="D394" s="38" t="str">
        <f>IF(ISBLANK('Model Performance Data'!$C$23),"-",'Model Performance Data'!$C$23)</f>
        <v>Diabetes Care: Hemoglobin A1c (HbA1c) Poor Control (&gt;9.0%)</v>
      </c>
      <c r="E394" s="38" t="str">
        <f>IF(ISBLANK('Model Performance Data'!$D$23),"-",'Model Performance Data'!$D$23)</f>
        <v>Percentage</v>
      </c>
      <c r="F394" s="38" t="str">
        <f>IF(ISBLANK('Model Performance Data'!$E$23),"-",'Model Performance Data'!$E$23)</f>
        <v>Retired</v>
      </c>
      <c r="G394" s="38">
        <f>IF(ISBLANK('Model Performance Data'!$F$23),"-",'Model Performance Data'!$F$23)</f>
        <v>42977</v>
      </c>
      <c r="H394" s="38">
        <v>2</v>
      </c>
      <c r="I394" s="38" t="s">
        <v>65</v>
      </c>
      <c r="J394" s="37" t="str">
        <f t="shared" si="20"/>
        <v>2Goal</v>
      </c>
      <c r="K394" s="38" t="str">
        <f>IF(ISBLANK('Model Performance Data'!$L$23),"-",'Model Performance Data'!$L$23)</f>
        <v>Annual</v>
      </c>
      <c r="L394"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4" s="43" t="str">
        <f>IF(ISNA(SUMIFS(INDEX('Model Performance Data'!$O$8:$DY$56,0,MATCH(CONCATENATE($J394,M$6),'Model Performance Data'!$O$6:$DY$6,0)),'Model Performance Data'!$B$8:$B$56,$C394,'Model Performance Data'!$C$8:$C$56,$D394)),"-",SUMIFS(INDEX('Model Performance Data'!$O$8:$DY$56,0,MATCH(CONCATENATE($J394,M$6),'Model Performance Data'!$O$6:$DY$6,0)),'Model Performance Data'!$B$8:$B$56,$C394,'Model Performance Data'!$C$8:$C$56,$D394))</f>
        <v>-</v>
      </c>
      <c r="N394" s="43" t="str">
        <f>IF(ISNA(SUMIFS(INDEX('Model Performance Data'!$O$8:$DY$56,0,MATCH(CONCATENATE($J394,N$6),'Model Performance Data'!$O$6:$DY$6,0)),'Model Performance Data'!$B$8:$B$56,$C394,'Model Performance Data'!$C$8:$C$56,$D394)),"-",SUMIFS(INDEX('Model Performance Data'!$O$8:$DY$56,0,MATCH(CONCATENATE($J394,N$6),'Model Performance Data'!$O$6:$DY$6,0)),'Model Performance Data'!$B$8:$B$56,$C394,'Model Performance Data'!$C$8:$C$56,$D394))</f>
        <v>-</v>
      </c>
      <c r="O394" s="154">
        <f>IF(ISNA(SUMIFS(INDEX('Model Performance Data'!$O$8:$DY$56,0,MATCH(CONCATENATE($J394,O$6),'Model Performance Data'!$O$6:$DY$6,0)),'Model Performance Data'!$B$8:$B$56,$C394,'Model Performance Data'!$C$8:$C$56,$D394)),"-",SUMIFS(INDEX('Model Performance Data'!$O$8:$DY$56,0,MATCH(CONCATENATE($J394,O$6),'Model Performance Data'!$O$6:$DY$6,0)),'Model Performance Data'!$B$8:$B$56,$C394,'Model Performance Data'!$C$8:$C$56,$D394))</f>
        <v>0</v>
      </c>
    </row>
    <row r="395" spans="2:15" outlineLevel="1" x14ac:dyDescent="0.35">
      <c r="B395" s="37" t="s">
        <v>80</v>
      </c>
      <c r="C395" s="38" t="str">
        <f>IF(ISBLANK('Model Performance Data'!$B$23),"-",'Model Performance Data'!$B$23)</f>
        <v>Population Health</v>
      </c>
      <c r="D395" s="38" t="str">
        <f>IF(ISBLANK('Model Performance Data'!$C$23),"-",'Model Performance Data'!$C$23)</f>
        <v>Diabetes Care: Hemoglobin A1c (HbA1c) Poor Control (&gt;9.0%)</v>
      </c>
      <c r="E395" s="38" t="str">
        <f>IF(ISBLANK('Model Performance Data'!$D$23),"-",'Model Performance Data'!$D$23)</f>
        <v>Percentage</v>
      </c>
      <c r="F395" s="38" t="str">
        <f>IF(ISBLANK('Model Performance Data'!$E$23),"-",'Model Performance Data'!$E$23)</f>
        <v>Retired</v>
      </c>
      <c r="G395" s="38">
        <f>IF(ISBLANK('Model Performance Data'!$F$23),"-",'Model Performance Data'!$F$23)</f>
        <v>42977</v>
      </c>
      <c r="H395" s="38">
        <v>3</v>
      </c>
      <c r="I395" s="38">
        <v>1</v>
      </c>
      <c r="J395" s="37" t="str">
        <f t="shared" si="20"/>
        <v>31</v>
      </c>
      <c r="K395" s="38" t="str">
        <f>IF(ISBLANK('Model Performance Data'!$L$23),"-",'Model Performance Data'!$L$23)</f>
        <v>Annual</v>
      </c>
      <c r="L395"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5" s="43">
        <f>IF(ISNA(SUMIFS(INDEX('Model Performance Data'!$O$8:$DY$56,0,MATCH(CONCATENATE($J395,M$6),'Model Performance Data'!$O$6:$DY$6,0)),'Model Performance Data'!$B$8:$B$56,$C395,'Model Performance Data'!$C$8:$C$56,$D395)),"-",SUMIFS(INDEX('Model Performance Data'!$O$8:$DY$56,0,MATCH(CONCATENATE($J395,M$6),'Model Performance Data'!$O$6:$DY$6,0)),'Model Performance Data'!$B$8:$B$56,$C395,'Model Performance Data'!$C$8:$C$56,$D395))</f>
        <v>0</v>
      </c>
      <c r="N395" s="43">
        <f>IF(ISNA(SUMIFS(INDEX('Model Performance Data'!$O$8:$DY$56,0,MATCH(CONCATENATE($J395,N$6),'Model Performance Data'!$O$6:$DY$6,0)),'Model Performance Data'!$B$8:$B$56,$C395,'Model Performance Data'!$C$8:$C$56,$D395)),"-",SUMIFS(INDEX('Model Performance Data'!$O$8:$DY$56,0,MATCH(CONCATENATE($J395,N$6),'Model Performance Data'!$O$6:$DY$6,0)),'Model Performance Data'!$B$8:$B$56,$C395,'Model Performance Data'!$C$8:$C$56,$D395))</f>
        <v>0</v>
      </c>
      <c r="O395" s="154">
        <f>IF(ISNA(SUMIFS(INDEX('Model Performance Data'!$O$8:$DY$56,0,MATCH(CONCATENATE($J395,O$6),'Model Performance Data'!$O$6:$DY$6,0)),'Model Performance Data'!$B$8:$B$56,$C395,'Model Performance Data'!$C$8:$C$56,$D395)),"-",SUMIFS(INDEX('Model Performance Data'!$O$8:$DY$56,0,MATCH(CONCATENATE($J395,O$6),'Model Performance Data'!$O$6:$DY$6,0)),'Model Performance Data'!$B$8:$B$56,$C395,'Model Performance Data'!$C$8:$C$56,$D395))</f>
        <v>0</v>
      </c>
    </row>
    <row r="396" spans="2:15" outlineLevel="1" x14ac:dyDescent="0.35">
      <c r="B396" s="37" t="s">
        <v>80</v>
      </c>
      <c r="C396" s="38" t="str">
        <f>IF(ISBLANK('Model Performance Data'!$B$23),"-",'Model Performance Data'!$B$23)</f>
        <v>Population Health</v>
      </c>
      <c r="D396" s="38" t="str">
        <f>IF(ISBLANK('Model Performance Data'!$C$23),"-",'Model Performance Data'!$C$23)</f>
        <v>Diabetes Care: Hemoglobin A1c (HbA1c) Poor Control (&gt;9.0%)</v>
      </c>
      <c r="E396" s="38" t="str">
        <f>IF(ISBLANK('Model Performance Data'!$D$23),"-",'Model Performance Data'!$D$23)</f>
        <v>Percentage</v>
      </c>
      <c r="F396" s="38" t="str">
        <f>IF(ISBLANK('Model Performance Data'!$E$23),"-",'Model Performance Data'!$E$23)</f>
        <v>Retired</v>
      </c>
      <c r="G396" s="38">
        <f>IF(ISBLANK('Model Performance Data'!$F$23),"-",'Model Performance Data'!$F$23)</f>
        <v>42977</v>
      </c>
      <c r="H396" s="38">
        <v>3</v>
      </c>
      <c r="I396" s="38">
        <v>2</v>
      </c>
      <c r="J396" s="37" t="str">
        <f t="shared" si="20"/>
        <v>32</v>
      </c>
      <c r="K396" s="38" t="str">
        <f>IF(ISBLANK('Model Performance Data'!$L$23),"-",'Model Performance Data'!$L$23)</f>
        <v>Annual</v>
      </c>
      <c r="L396"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6" s="43">
        <f>IF(ISNA(SUMIFS(INDEX('Model Performance Data'!$O$8:$DY$56,0,MATCH(CONCATENATE($J396,M$6),'Model Performance Data'!$O$6:$DY$6,0)),'Model Performance Data'!$B$8:$B$56,$C396,'Model Performance Data'!$C$8:$C$56,$D396)),"-",SUMIFS(INDEX('Model Performance Data'!$O$8:$DY$56,0,MATCH(CONCATENATE($J396,M$6),'Model Performance Data'!$O$6:$DY$6,0)),'Model Performance Data'!$B$8:$B$56,$C396,'Model Performance Data'!$C$8:$C$56,$D396))</f>
        <v>0</v>
      </c>
      <c r="N396" s="43">
        <f>IF(ISNA(SUMIFS(INDEX('Model Performance Data'!$O$8:$DY$56,0,MATCH(CONCATENATE($J396,N$6),'Model Performance Data'!$O$6:$DY$6,0)),'Model Performance Data'!$B$8:$B$56,$C396,'Model Performance Data'!$C$8:$C$56,$D396)),"-",SUMIFS(INDEX('Model Performance Data'!$O$8:$DY$56,0,MATCH(CONCATENATE($J396,N$6),'Model Performance Data'!$O$6:$DY$6,0)),'Model Performance Data'!$B$8:$B$56,$C396,'Model Performance Data'!$C$8:$C$56,$D396))</f>
        <v>0</v>
      </c>
      <c r="O396" s="154">
        <f>IF(ISNA(SUMIFS(INDEX('Model Performance Data'!$O$8:$DY$56,0,MATCH(CONCATENATE($J396,O$6),'Model Performance Data'!$O$6:$DY$6,0)),'Model Performance Data'!$B$8:$B$56,$C396,'Model Performance Data'!$C$8:$C$56,$D396)),"-",SUMIFS(INDEX('Model Performance Data'!$O$8:$DY$56,0,MATCH(CONCATENATE($J396,O$6),'Model Performance Data'!$O$6:$DY$6,0)),'Model Performance Data'!$B$8:$B$56,$C396,'Model Performance Data'!$C$8:$C$56,$D396))</f>
        <v>0</v>
      </c>
    </row>
    <row r="397" spans="2:15" outlineLevel="1" x14ac:dyDescent="0.35">
      <c r="B397" s="37" t="s">
        <v>80</v>
      </c>
      <c r="C397" s="38" t="str">
        <f>IF(ISBLANK('Model Performance Data'!$B$23),"-",'Model Performance Data'!$B$23)</f>
        <v>Population Health</v>
      </c>
      <c r="D397" s="38" t="str">
        <f>IF(ISBLANK('Model Performance Data'!$C$23),"-",'Model Performance Data'!$C$23)</f>
        <v>Diabetes Care: Hemoglobin A1c (HbA1c) Poor Control (&gt;9.0%)</v>
      </c>
      <c r="E397" s="38" t="str">
        <f>IF(ISBLANK('Model Performance Data'!$D$23),"-",'Model Performance Data'!$D$23)</f>
        <v>Percentage</v>
      </c>
      <c r="F397" s="38" t="str">
        <f>IF(ISBLANK('Model Performance Data'!$E$23),"-",'Model Performance Data'!$E$23)</f>
        <v>Retired</v>
      </c>
      <c r="G397" s="38">
        <f>IF(ISBLANK('Model Performance Data'!$F$23),"-",'Model Performance Data'!$F$23)</f>
        <v>42977</v>
      </c>
      <c r="H397" s="38">
        <v>3</v>
      </c>
      <c r="I397" s="38">
        <v>3</v>
      </c>
      <c r="J397" s="37" t="str">
        <f t="shared" si="20"/>
        <v>33</v>
      </c>
      <c r="K397" s="38" t="str">
        <f>IF(ISBLANK('Model Performance Data'!$L$23),"-",'Model Performance Data'!$L$23)</f>
        <v>Annual</v>
      </c>
      <c r="L397"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7" s="43">
        <f>IF(ISNA(SUMIFS(INDEX('Model Performance Data'!$O$8:$DY$56,0,MATCH(CONCATENATE($J397,M$6),'Model Performance Data'!$O$6:$DY$6,0)),'Model Performance Data'!$B$8:$B$56,$C397,'Model Performance Data'!$C$8:$C$56,$D397)),"-",SUMIFS(INDEX('Model Performance Data'!$O$8:$DY$56,0,MATCH(CONCATENATE($J397,M$6),'Model Performance Data'!$O$6:$DY$6,0)),'Model Performance Data'!$B$8:$B$56,$C397,'Model Performance Data'!$C$8:$C$56,$D397))</f>
        <v>0</v>
      </c>
      <c r="N397" s="43">
        <f>IF(ISNA(SUMIFS(INDEX('Model Performance Data'!$O$8:$DY$56,0,MATCH(CONCATENATE($J397,N$6),'Model Performance Data'!$O$6:$DY$6,0)),'Model Performance Data'!$B$8:$B$56,$C397,'Model Performance Data'!$C$8:$C$56,$D397)),"-",SUMIFS(INDEX('Model Performance Data'!$O$8:$DY$56,0,MATCH(CONCATENATE($J397,N$6),'Model Performance Data'!$O$6:$DY$6,0)),'Model Performance Data'!$B$8:$B$56,$C397,'Model Performance Data'!$C$8:$C$56,$D397))</f>
        <v>0</v>
      </c>
      <c r="O397" s="154">
        <f>IF(ISNA(SUMIFS(INDEX('Model Performance Data'!$O$8:$DY$56,0,MATCH(CONCATENATE($J397,O$6),'Model Performance Data'!$O$6:$DY$6,0)),'Model Performance Data'!$B$8:$B$56,$C397,'Model Performance Data'!$C$8:$C$56,$D397)),"-",SUMIFS(INDEX('Model Performance Data'!$O$8:$DY$56,0,MATCH(CONCATENATE($J397,O$6),'Model Performance Data'!$O$6:$DY$6,0)),'Model Performance Data'!$B$8:$B$56,$C397,'Model Performance Data'!$C$8:$C$56,$D397))</f>
        <v>0</v>
      </c>
    </row>
    <row r="398" spans="2:15" outlineLevel="1" x14ac:dyDescent="0.35">
      <c r="B398" s="37" t="s">
        <v>80</v>
      </c>
      <c r="C398" s="38" t="str">
        <f>IF(ISBLANK('Model Performance Data'!$B$23),"-",'Model Performance Data'!$B$23)</f>
        <v>Population Health</v>
      </c>
      <c r="D398" s="38" t="str">
        <f>IF(ISBLANK('Model Performance Data'!$C$23),"-",'Model Performance Data'!$C$23)</f>
        <v>Diabetes Care: Hemoglobin A1c (HbA1c) Poor Control (&gt;9.0%)</v>
      </c>
      <c r="E398" s="38" t="str">
        <f>IF(ISBLANK('Model Performance Data'!$D$23),"-",'Model Performance Data'!$D$23)</f>
        <v>Percentage</v>
      </c>
      <c r="F398" s="38" t="str">
        <f>IF(ISBLANK('Model Performance Data'!$E$23),"-",'Model Performance Data'!$E$23)</f>
        <v>Retired</v>
      </c>
      <c r="G398" s="38">
        <f>IF(ISBLANK('Model Performance Data'!$F$23),"-",'Model Performance Data'!$F$23)</f>
        <v>42977</v>
      </c>
      <c r="H398" s="38">
        <v>3</v>
      </c>
      <c r="I398" s="38">
        <v>4</v>
      </c>
      <c r="J398" s="37" t="str">
        <f t="shared" si="20"/>
        <v>34</v>
      </c>
      <c r="K398" s="38" t="str">
        <f>IF(ISBLANK('Model Performance Data'!$L$23),"-",'Model Performance Data'!$L$23)</f>
        <v>Annual</v>
      </c>
      <c r="L398"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8" s="43">
        <f>IF(ISNA(SUMIFS(INDEX('Model Performance Data'!$O$8:$DY$56,0,MATCH(CONCATENATE($J398,M$6),'Model Performance Data'!$O$6:$DY$6,0)),'Model Performance Data'!$B$8:$B$56,$C398,'Model Performance Data'!$C$8:$C$56,$D398)),"-",SUMIFS(INDEX('Model Performance Data'!$O$8:$DY$56,0,MATCH(CONCATENATE($J398,M$6),'Model Performance Data'!$O$6:$DY$6,0)),'Model Performance Data'!$B$8:$B$56,$C398,'Model Performance Data'!$C$8:$C$56,$D398))</f>
        <v>0</v>
      </c>
      <c r="N398" s="43">
        <f>IF(ISNA(SUMIFS(INDEX('Model Performance Data'!$O$8:$DY$56,0,MATCH(CONCATENATE($J398,N$6),'Model Performance Data'!$O$6:$DY$6,0)),'Model Performance Data'!$B$8:$B$56,$C398,'Model Performance Data'!$C$8:$C$56,$D398)),"-",SUMIFS(INDEX('Model Performance Data'!$O$8:$DY$56,0,MATCH(CONCATENATE($J398,N$6),'Model Performance Data'!$O$6:$DY$6,0)),'Model Performance Data'!$B$8:$B$56,$C398,'Model Performance Data'!$C$8:$C$56,$D398))</f>
        <v>0</v>
      </c>
      <c r="O398" s="154">
        <f>IF(ISNA(SUMIFS(INDEX('Model Performance Data'!$O$8:$DY$56,0,MATCH(CONCATENATE($J398,O$6),'Model Performance Data'!$O$6:$DY$6,0)),'Model Performance Data'!$B$8:$B$56,$C398,'Model Performance Data'!$C$8:$C$56,$D398)),"-",SUMIFS(INDEX('Model Performance Data'!$O$8:$DY$56,0,MATCH(CONCATENATE($J398,O$6),'Model Performance Data'!$O$6:$DY$6,0)),'Model Performance Data'!$B$8:$B$56,$C398,'Model Performance Data'!$C$8:$C$56,$D398))</f>
        <v>0</v>
      </c>
    </row>
    <row r="399" spans="2:15" outlineLevel="1" x14ac:dyDescent="0.35">
      <c r="B399" s="37" t="s">
        <v>80</v>
      </c>
      <c r="C399" s="38" t="str">
        <f>IF(ISBLANK('Model Performance Data'!$B$23),"-",'Model Performance Data'!$B$23)</f>
        <v>Population Health</v>
      </c>
      <c r="D399" s="38" t="str">
        <f>IF(ISBLANK('Model Performance Data'!$C$23),"-",'Model Performance Data'!$C$23)</f>
        <v>Diabetes Care: Hemoglobin A1c (HbA1c) Poor Control (&gt;9.0%)</v>
      </c>
      <c r="E399" s="38" t="str">
        <f>IF(ISBLANK('Model Performance Data'!$D$23),"-",'Model Performance Data'!$D$23)</f>
        <v>Percentage</v>
      </c>
      <c r="F399" s="38" t="str">
        <f>IF(ISBLANK('Model Performance Data'!$E$23),"-",'Model Performance Data'!$E$23)</f>
        <v>Retired</v>
      </c>
      <c r="G399" s="38">
        <f>IF(ISBLANK('Model Performance Data'!$F$23),"-",'Model Performance Data'!$F$23)</f>
        <v>42977</v>
      </c>
      <c r="H399" s="38">
        <v>3</v>
      </c>
      <c r="I399" s="38">
        <v>5</v>
      </c>
      <c r="J399" s="37" t="str">
        <f t="shared" si="20"/>
        <v>35</v>
      </c>
      <c r="K399" s="38" t="str">
        <f>IF(ISBLANK('Model Performance Data'!$L$23),"-",'Model Performance Data'!$L$23)</f>
        <v>Annual</v>
      </c>
      <c r="L399"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399" s="43">
        <f>IF(ISNA(SUMIFS(INDEX('Model Performance Data'!$O$8:$DY$56,0,MATCH(CONCATENATE($J399,M$6),'Model Performance Data'!$O$6:$DY$6,0)),'Model Performance Data'!$B$8:$B$56,$C399,'Model Performance Data'!$C$8:$C$56,$D399)),"-",SUMIFS(INDEX('Model Performance Data'!$O$8:$DY$56,0,MATCH(CONCATENATE($J399,M$6),'Model Performance Data'!$O$6:$DY$6,0)),'Model Performance Data'!$B$8:$B$56,$C399,'Model Performance Data'!$C$8:$C$56,$D399))</f>
        <v>0</v>
      </c>
      <c r="N399" s="43">
        <f>IF(ISNA(SUMIFS(INDEX('Model Performance Data'!$O$8:$DY$56,0,MATCH(CONCATENATE($J399,N$6),'Model Performance Data'!$O$6:$DY$6,0)),'Model Performance Data'!$B$8:$B$56,$C399,'Model Performance Data'!$C$8:$C$56,$D399)),"-",SUMIFS(INDEX('Model Performance Data'!$O$8:$DY$56,0,MATCH(CONCATENATE($J399,N$6),'Model Performance Data'!$O$6:$DY$6,0)),'Model Performance Data'!$B$8:$B$56,$C399,'Model Performance Data'!$C$8:$C$56,$D399))</f>
        <v>0</v>
      </c>
      <c r="O399" s="154">
        <f>IF(ISNA(SUMIFS(INDEX('Model Performance Data'!$O$8:$DY$56,0,MATCH(CONCATENATE($J399,O$6),'Model Performance Data'!$O$6:$DY$6,0)),'Model Performance Data'!$B$8:$B$56,$C399,'Model Performance Data'!$C$8:$C$56,$D399)),"-",SUMIFS(INDEX('Model Performance Data'!$O$8:$DY$56,0,MATCH(CONCATENATE($J399,O$6),'Model Performance Data'!$O$6:$DY$6,0)),'Model Performance Data'!$B$8:$B$56,$C399,'Model Performance Data'!$C$8:$C$56,$D399))</f>
        <v>0</v>
      </c>
    </row>
    <row r="400" spans="2:15" outlineLevel="1" x14ac:dyDescent="0.35">
      <c r="B400" s="37" t="s">
        <v>80</v>
      </c>
      <c r="C400" s="38" t="str">
        <f>IF(ISBLANK('Model Performance Data'!$B$23),"-",'Model Performance Data'!$B$23)</f>
        <v>Population Health</v>
      </c>
      <c r="D400" s="38" t="str">
        <f>IF(ISBLANK('Model Performance Data'!$C$23),"-",'Model Performance Data'!$C$23)</f>
        <v>Diabetes Care: Hemoglobin A1c (HbA1c) Poor Control (&gt;9.0%)</v>
      </c>
      <c r="E400" s="38" t="str">
        <f>IF(ISBLANK('Model Performance Data'!$D$23),"-",'Model Performance Data'!$D$23)</f>
        <v>Percentage</v>
      </c>
      <c r="F400" s="38" t="str">
        <f>IF(ISBLANK('Model Performance Data'!$E$23),"-",'Model Performance Data'!$E$23)</f>
        <v>Retired</v>
      </c>
      <c r="G400" s="38">
        <f>IF(ISBLANK('Model Performance Data'!$F$23),"-",'Model Performance Data'!$F$23)</f>
        <v>42977</v>
      </c>
      <c r="H400" s="38">
        <v>3</v>
      </c>
      <c r="I400" s="38" t="s">
        <v>65</v>
      </c>
      <c r="J400" s="37" t="str">
        <f t="shared" si="20"/>
        <v>3Goal</v>
      </c>
      <c r="K400" s="38" t="str">
        <f>IF(ISBLANK('Model Performance Data'!$L$23),"-",'Model Performance Data'!$L$23)</f>
        <v>Annual</v>
      </c>
      <c r="L400"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400" s="43" t="str">
        <f>IF(ISNA(SUMIFS(INDEX('Model Performance Data'!$O$8:$DY$56,0,MATCH(CONCATENATE($J400,M$6),'Model Performance Data'!$O$6:$DY$6,0)),'Model Performance Data'!$B$8:$B$56,$C400,'Model Performance Data'!$C$8:$C$56,$D400)),"-",SUMIFS(INDEX('Model Performance Data'!$O$8:$DY$56,0,MATCH(CONCATENATE($J400,M$6),'Model Performance Data'!$O$6:$DY$6,0)),'Model Performance Data'!$B$8:$B$56,$C400,'Model Performance Data'!$C$8:$C$56,$D400))</f>
        <v>-</v>
      </c>
      <c r="N400" s="43" t="str">
        <f>IF(ISNA(SUMIFS(INDEX('Model Performance Data'!$O$8:$DY$56,0,MATCH(CONCATENATE($J400,N$6),'Model Performance Data'!$O$6:$DY$6,0)),'Model Performance Data'!$B$8:$B$56,$C400,'Model Performance Data'!$C$8:$C$56,$D400)),"-",SUMIFS(INDEX('Model Performance Data'!$O$8:$DY$56,0,MATCH(CONCATENATE($J400,N$6),'Model Performance Data'!$O$6:$DY$6,0)),'Model Performance Data'!$B$8:$B$56,$C400,'Model Performance Data'!$C$8:$C$56,$D400))</f>
        <v>-</v>
      </c>
      <c r="O400" s="154">
        <f>IF(ISNA(SUMIFS(INDEX('Model Performance Data'!$O$8:$DY$56,0,MATCH(CONCATENATE($J400,O$6),'Model Performance Data'!$O$6:$DY$6,0)),'Model Performance Data'!$B$8:$B$56,$C400,'Model Performance Data'!$C$8:$C$56,$D400)),"-",SUMIFS(INDEX('Model Performance Data'!$O$8:$DY$56,0,MATCH(CONCATENATE($J400,O$6),'Model Performance Data'!$O$6:$DY$6,0)),'Model Performance Data'!$B$8:$B$56,$C400,'Model Performance Data'!$C$8:$C$56,$D400))</f>
        <v>0</v>
      </c>
    </row>
    <row r="401" spans="2:15" outlineLevel="1" x14ac:dyDescent="0.35">
      <c r="B401" s="37" t="s">
        <v>80</v>
      </c>
      <c r="C401" s="38" t="str">
        <f>IF(ISBLANK('Model Performance Data'!$B$23),"-",'Model Performance Data'!$B$23)</f>
        <v>Population Health</v>
      </c>
      <c r="D401" s="38" t="str">
        <f>IF(ISBLANK('Model Performance Data'!$C$23),"-",'Model Performance Data'!$C$23)</f>
        <v>Diabetes Care: Hemoglobin A1c (HbA1c) Poor Control (&gt;9.0%)</v>
      </c>
      <c r="E401" s="38" t="str">
        <f>IF(ISBLANK('Model Performance Data'!$D$23),"-",'Model Performance Data'!$D$23)</f>
        <v>Percentage</v>
      </c>
      <c r="F401" s="38" t="str">
        <f>IF(ISBLANK('Model Performance Data'!$E$23),"-",'Model Performance Data'!$E$23)</f>
        <v>Retired</v>
      </c>
      <c r="G401" s="38">
        <f>IF(ISBLANK('Model Performance Data'!$F$23),"-",'Model Performance Data'!$F$23)</f>
        <v>42977</v>
      </c>
      <c r="H401" s="38">
        <v>4</v>
      </c>
      <c r="I401" s="38">
        <v>1</v>
      </c>
      <c r="J401" s="37" t="str">
        <f t="shared" ref="J401:J406" si="22">CONCATENATE(H401,I401)</f>
        <v>41</v>
      </c>
      <c r="K401" s="38" t="str">
        <f>IF(ISBLANK('Model Performance Data'!$L$23),"-",'Model Performance Data'!$L$23)</f>
        <v>Annual</v>
      </c>
      <c r="L401"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401" s="43">
        <f>IF(ISNA(SUMIFS(INDEX('Model Performance Data'!$O$8:$DY$56,0,MATCH(CONCATENATE($J401,M$6),'Model Performance Data'!$O$6:$DY$6,0)),'Model Performance Data'!$B$8:$B$56,$C401,'Model Performance Data'!$C$8:$C$56,$D401)),"-",SUMIFS(INDEX('Model Performance Data'!$O$8:$DY$56,0,MATCH(CONCATENATE($J401,M$6),'Model Performance Data'!$O$6:$DY$6,0)),'Model Performance Data'!$B$8:$B$56,$C401,'Model Performance Data'!$C$8:$C$56,$D401))</f>
        <v>0</v>
      </c>
      <c r="N401" s="43">
        <f>IF(ISNA(SUMIFS(INDEX('Model Performance Data'!$O$8:$DY$56,0,MATCH(CONCATENATE($J401,N$6),'Model Performance Data'!$O$6:$DY$6,0)),'Model Performance Data'!$B$8:$B$56,$C401,'Model Performance Data'!$C$8:$C$56,$D401)),"-",SUMIFS(INDEX('Model Performance Data'!$O$8:$DY$56,0,MATCH(CONCATENATE($J401,N$6),'Model Performance Data'!$O$6:$DY$6,0)),'Model Performance Data'!$B$8:$B$56,$C401,'Model Performance Data'!$C$8:$C$56,$D401))</f>
        <v>0</v>
      </c>
      <c r="O401" s="154">
        <f>IF(ISNA(SUMIFS(INDEX('Model Performance Data'!$O$8:$DY$56,0,MATCH(CONCATENATE($J401,O$6),'Model Performance Data'!$O$6:$DY$6,0)),'Model Performance Data'!$B$8:$B$56,$C401,'Model Performance Data'!$C$8:$C$56,$D401)),"-",SUMIFS(INDEX('Model Performance Data'!$O$8:$DY$56,0,MATCH(CONCATENATE($J401,O$6),'Model Performance Data'!$O$6:$DY$6,0)),'Model Performance Data'!$B$8:$B$56,$C401,'Model Performance Data'!$C$8:$C$56,$D401))</f>
        <v>0</v>
      </c>
    </row>
    <row r="402" spans="2:15" outlineLevel="1" x14ac:dyDescent="0.35">
      <c r="B402" s="37" t="s">
        <v>80</v>
      </c>
      <c r="C402" s="38" t="str">
        <f>IF(ISBLANK('Model Performance Data'!$B$23),"-",'Model Performance Data'!$B$23)</f>
        <v>Population Health</v>
      </c>
      <c r="D402" s="38" t="str">
        <f>IF(ISBLANK('Model Performance Data'!$C$23),"-",'Model Performance Data'!$C$23)</f>
        <v>Diabetes Care: Hemoglobin A1c (HbA1c) Poor Control (&gt;9.0%)</v>
      </c>
      <c r="E402" s="38" t="str">
        <f>IF(ISBLANK('Model Performance Data'!$D$23),"-",'Model Performance Data'!$D$23)</f>
        <v>Percentage</v>
      </c>
      <c r="F402" s="38" t="str">
        <f>IF(ISBLANK('Model Performance Data'!$E$23),"-",'Model Performance Data'!$E$23)</f>
        <v>Retired</v>
      </c>
      <c r="G402" s="38">
        <f>IF(ISBLANK('Model Performance Data'!$F$23),"-",'Model Performance Data'!$F$23)</f>
        <v>42977</v>
      </c>
      <c r="H402" s="38">
        <v>4</v>
      </c>
      <c r="I402" s="38">
        <v>2</v>
      </c>
      <c r="J402" s="37" t="str">
        <f t="shared" si="22"/>
        <v>42</v>
      </c>
      <c r="K402" s="38" t="str">
        <f>IF(ISBLANK('Model Performance Data'!$L$23),"-",'Model Performance Data'!$L$23)</f>
        <v>Annual</v>
      </c>
      <c r="L402"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402" s="43">
        <f>IF(ISNA(SUMIFS(INDEX('Model Performance Data'!$O$8:$DY$56,0,MATCH(CONCATENATE($J402,M$6),'Model Performance Data'!$O$6:$DY$6,0)),'Model Performance Data'!$B$8:$B$56,$C402,'Model Performance Data'!$C$8:$C$56,$D402)),"-",SUMIFS(INDEX('Model Performance Data'!$O$8:$DY$56,0,MATCH(CONCATENATE($J402,M$6),'Model Performance Data'!$O$6:$DY$6,0)),'Model Performance Data'!$B$8:$B$56,$C402,'Model Performance Data'!$C$8:$C$56,$D402))</f>
        <v>0</v>
      </c>
      <c r="N402" s="43">
        <f>IF(ISNA(SUMIFS(INDEX('Model Performance Data'!$O$8:$DY$56,0,MATCH(CONCATENATE($J402,N$6),'Model Performance Data'!$O$6:$DY$6,0)),'Model Performance Data'!$B$8:$B$56,$C402,'Model Performance Data'!$C$8:$C$56,$D402)),"-",SUMIFS(INDEX('Model Performance Data'!$O$8:$DY$56,0,MATCH(CONCATENATE($J402,N$6),'Model Performance Data'!$O$6:$DY$6,0)),'Model Performance Data'!$B$8:$B$56,$C402,'Model Performance Data'!$C$8:$C$56,$D402))</f>
        <v>0</v>
      </c>
      <c r="O402" s="154">
        <f>IF(ISNA(SUMIFS(INDEX('Model Performance Data'!$O$8:$DY$56,0,MATCH(CONCATENATE($J402,O$6),'Model Performance Data'!$O$6:$DY$6,0)),'Model Performance Data'!$B$8:$B$56,$C402,'Model Performance Data'!$C$8:$C$56,$D402)),"-",SUMIFS(INDEX('Model Performance Data'!$O$8:$DY$56,0,MATCH(CONCATENATE($J402,O$6),'Model Performance Data'!$O$6:$DY$6,0)),'Model Performance Data'!$B$8:$B$56,$C402,'Model Performance Data'!$C$8:$C$56,$D402))</f>
        <v>0</v>
      </c>
    </row>
    <row r="403" spans="2:15" outlineLevel="1" x14ac:dyDescent="0.35">
      <c r="B403" s="37" t="s">
        <v>80</v>
      </c>
      <c r="C403" s="38" t="str">
        <f>IF(ISBLANK('Model Performance Data'!$B$23),"-",'Model Performance Data'!$B$23)</f>
        <v>Population Health</v>
      </c>
      <c r="D403" s="38" t="str">
        <f>IF(ISBLANK('Model Performance Data'!$C$23),"-",'Model Performance Data'!$C$23)</f>
        <v>Diabetes Care: Hemoglobin A1c (HbA1c) Poor Control (&gt;9.0%)</v>
      </c>
      <c r="E403" s="38" t="str">
        <f>IF(ISBLANK('Model Performance Data'!$D$23),"-",'Model Performance Data'!$D$23)</f>
        <v>Percentage</v>
      </c>
      <c r="F403" s="38" t="str">
        <f>IF(ISBLANK('Model Performance Data'!$E$23),"-",'Model Performance Data'!$E$23)</f>
        <v>Retired</v>
      </c>
      <c r="G403" s="38">
        <f>IF(ISBLANK('Model Performance Data'!$F$23),"-",'Model Performance Data'!$F$23)</f>
        <v>42977</v>
      </c>
      <c r="H403" s="38">
        <v>4</v>
      </c>
      <c r="I403" s="38">
        <v>3</v>
      </c>
      <c r="J403" s="37" t="str">
        <f t="shared" si="22"/>
        <v>43</v>
      </c>
      <c r="K403" s="38" t="str">
        <f>IF(ISBLANK('Model Performance Data'!$L$23),"-",'Model Performance Data'!$L$23)</f>
        <v>Annual</v>
      </c>
      <c r="L403"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403" s="43">
        <f>IF(ISNA(SUMIFS(INDEX('Model Performance Data'!$O$8:$DY$56,0,MATCH(CONCATENATE($J403,M$6),'Model Performance Data'!$O$6:$DY$6,0)),'Model Performance Data'!$B$8:$B$56,$C403,'Model Performance Data'!$C$8:$C$56,$D403)),"-",SUMIFS(INDEX('Model Performance Data'!$O$8:$DY$56,0,MATCH(CONCATENATE($J403,M$6),'Model Performance Data'!$O$6:$DY$6,0)),'Model Performance Data'!$B$8:$B$56,$C403,'Model Performance Data'!$C$8:$C$56,$D403))</f>
        <v>0</v>
      </c>
      <c r="N403" s="43">
        <f>IF(ISNA(SUMIFS(INDEX('Model Performance Data'!$O$8:$DY$56,0,MATCH(CONCATENATE($J403,N$6),'Model Performance Data'!$O$6:$DY$6,0)),'Model Performance Data'!$B$8:$B$56,$C403,'Model Performance Data'!$C$8:$C$56,$D403)),"-",SUMIFS(INDEX('Model Performance Data'!$O$8:$DY$56,0,MATCH(CONCATENATE($J403,N$6),'Model Performance Data'!$O$6:$DY$6,0)),'Model Performance Data'!$B$8:$B$56,$C403,'Model Performance Data'!$C$8:$C$56,$D403))</f>
        <v>0</v>
      </c>
      <c r="O403" s="154">
        <f>IF(ISNA(SUMIFS(INDEX('Model Performance Data'!$O$8:$DY$56,0,MATCH(CONCATENATE($J403,O$6),'Model Performance Data'!$O$6:$DY$6,0)),'Model Performance Data'!$B$8:$B$56,$C403,'Model Performance Data'!$C$8:$C$56,$D403)),"-",SUMIFS(INDEX('Model Performance Data'!$O$8:$DY$56,0,MATCH(CONCATENATE($J403,O$6),'Model Performance Data'!$O$6:$DY$6,0)),'Model Performance Data'!$B$8:$B$56,$C403,'Model Performance Data'!$C$8:$C$56,$D403))</f>
        <v>0</v>
      </c>
    </row>
    <row r="404" spans="2:15" outlineLevel="1" x14ac:dyDescent="0.35">
      <c r="B404" s="37" t="s">
        <v>80</v>
      </c>
      <c r="C404" s="38" t="str">
        <f>IF(ISBLANK('Model Performance Data'!$B$23),"-",'Model Performance Data'!$B$23)</f>
        <v>Population Health</v>
      </c>
      <c r="D404" s="38" t="str">
        <f>IF(ISBLANK('Model Performance Data'!$C$23),"-",'Model Performance Data'!$C$23)</f>
        <v>Diabetes Care: Hemoglobin A1c (HbA1c) Poor Control (&gt;9.0%)</v>
      </c>
      <c r="E404" s="38" t="str">
        <f>IF(ISBLANK('Model Performance Data'!$D$23),"-",'Model Performance Data'!$D$23)</f>
        <v>Percentage</v>
      </c>
      <c r="F404" s="38" t="str">
        <f>IF(ISBLANK('Model Performance Data'!$E$23),"-",'Model Performance Data'!$E$23)</f>
        <v>Retired</v>
      </c>
      <c r="G404" s="38">
        <f>IF(ISBLANK('Model Performance Data'!$F$23),"-",'Model Performance Data'!$F$23)</f>
        <v>42977</v>
      </c>
      <c r="H404" s="38">
        <v>4</v>
      </c>
      <c r="I404" s="38">
        <v>4</v>
      </c>
      <c r="J404" s="37" t="str">
        <f t="shared" si="22"/>
        <v>44</v>
      </c>
      <c r="K404" s="38" t="str">
        <f>IF(ISBLANK('Model Performance Data'!$L$23),"-",'Model Performance Data'!$L$23)</f>
        <v>Annual</v>
      </c>
      <c r="L404"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404" s="43">
        <f>IF(ISNA(SUMIFS(INDEX('Model Performance Data'!$O$8:$DY$56,0,MATCH(CONCATENATE($J404,M$6),'Model Performance Data'!$O$6:$DY$6,0)),'Model Performance Data'!$B$8:$B$56,$C404,'Model Performance Data'!$C$8:$C$56,$D404)),"-",SUMIFS(INDEX('Model Performance Data'!$O$8:$DY$56,0,MATCH(CONCATENATE($J404,M$6),'Model Performance Data'!$O$6:$DY$6,0)),'Model Performance Data'!$B$8:$B$56,$C404,'Model Performance Data'!$C$8:$C$56,$D404))</f>
        <v>0</v>
      </c>
      <c r="N404" s="43">
        <f>IF(ISNA(SUMIFS(INDEX('Model Performance Data'!$O$8:$DY$56,0,MATCH(CONCATENATE($J404,N$6),'Model Performance Data'!$O$6:$DY$6,0)),'Model Performance Data'!$B$8:$B$56,$C404,'Model Performance Data'!$C$8:$C$56,$D404)),"-",SUMIFS(INDEX('Model Performance Data'!$O$8:$DY$56,0,MATCH(CONCATENATE($J404,N$6),'Model Performance Data'!$O$6:$DY$6,0)),'Model Performance Data'!$B$8:$B$56,$C404,'Model Performance Data'!$C$8:$C$56,$D404))</f>
        <v>0</v>
      </c>
      <c r="O404" s="154">
        <f>IF(ISNA(SUMIFS(INDEX('Model Performance Data'!$O$8:$DY$56,0,MATCH(CONCATENATE($J404,O$6),'Model Performance Data'!$O$6:$DY$6,0)),'Model Performance Data'!$B$8:$B$56,$C404,'Model Performance Data'!$C$8:$C$56,$D404)),"-",SUMIFS(INDEX('Model Performance Data'!$O$8:$DY$56,0,MATCH(CONCATENATE($J404,O$6),'Model Performance Data'!$O$6:$DY$6,0)),'Model Performance Data'!$B$8:$B$56,$C404,'Model Performance Data'!$C$8:$C$56,$D404))</f>
        <v>0</v>
      </c>
    </row>
    <row r="405" spans="2:15" outlineLevel="1" x14ac:dyDescent="0.35">
      <c r="B405" s="37" t="s">
        <v>80</v>
      </c>
      <c r="C405" s="38" t="str">
        <f>IF(ISBLANK('Model Performance Data'!$B$23),"-",'Model Performance Data'!$B$23)</f>
        <v>Population Health</v>
      </c>
      <c r="D405" s="38" t="str">
        <f>IF(ISBLANK('Model Performance Data'!$C$23),"-",'Model Performance Data'!$C$23)</f>
        <v>Diabetes Care: Hemoglobin A1c (HbA1c) Poor Control (&gt;9.0%)</v>
      </c>
      <c r="E405" s="38" t="str">
        <f>IF(ISBLANK('Model Performance Data'!$D$23),"-",'Model Performance Data'!$D$23)</f>
        <v>Percentage</v>
      </c>
      <c r="F405" s="38" t="str">
        <f>IF(ISBLANK('Model Performance Data'!$E$23),"-",'Model Performance Data'!$E$23)</f>
        <v>Retired</v>
      </c>
      <c r="G405" s="38">
        <f>IF(ISBLANK('Model Performance Data'!$F$23),"-",'Model Performance Data'!$F$23)</f>
        <v>42977</v>
      </c>
      <c r="H405" s="38">
        <v>4</v>
      </c>
      <c r="I405" s="38">
        <v>5</v>
      </c>
      <c r="J405" s="37" t="str">
        <f t="shared" si="22"/>
        <v>45</v>
      </c>
      <c r="K405" s="38" t="str">
        <f>IF(ISBLANK('Model Performance Data'!$L$23),"-",'Model Performance Data'!$L$23)</f>
        <v>Annual</v>
      </c>
      <c r="L405"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405" s="43">
        <f>IF(ISNA(SUMIFS(INDEX('Model Performance Data'!$O$8:$DY$56,0,MATCH(CONCATENATE($J405,M$6),'Model Performance Data'!$O$6:$DY$6,0)),'Model Performance Data'!$B$8:$B$56,$C405,'Model Performance Data'!$C$8:$C$56,$D405)),"-",SUMIFS(INDEX('Model Performance Data'!$O$8:$DY$56,0,MATCH(CONCATENATE($J405,M$6),'Model Performance Data'!$O$6:$DY$6,0)),'Model Performance Data'!$B$8:$B$56,$C405,'Model Performance Data'!$C$8:$C$56,$D405))</f>
        <v>0</v>
      </c>
      <c r="N405" s="43">
        <f>IF(ISNA(SUMIFS(INDEX('Model Performance Data'!$O$8:$DY$56,0,MATCH(CONCATENATE($J405,N$6),'Model Performance Data'!$O$6:$DY$6,0)),'Model Performance Data'!$B$8:$B$56,$C405,'Model Performance Data'!$C$8:$C$56,$D405)),"-",SUMIFS(INDEX('Model Performance Data'!$O$8:$DY$56,0,MATCH(CONCATENATE($J405,N$6),'Model Performance Data'!$O$6:$DY$6,0)),'Model Performance Data'!$B$8:$B$56,$C405,'Model Performance Data'!$C$8:$C$56,$D405))</f>
        <v>0</v>
      </c>
      <c r="O405" s="154">
        <f>IF(ISNA(SUMIFS(INDEX('Model Performance Data'!$O$8:$DY$56,0,MATCH(CONCATENATE($J405,O$6),'Model Performance Data'!$O$6:$DY$6,0)),'Model Performance Data'!$B$8:$B$56,$C405,'Model Performance Data'!$C$8:$C$56,$D405)),"-",SUMIFS(INDEX('Model Performance Data'!$O$8:$DY$56,0,MATCH(CONCATENATE($J405,O$6),'Model Performance Data'!$O$6:$DY$6,0)),'Model Performance Data'!$B$8:$B$56,$C405,'Model Performance Data'!$C$8:$C$56,$D405))</f>
        <v>0</v>
      </c>
    </row>
    <row r="406" spans="2:15" outlineLevel="1" x14ac:dyDescent="0.35">
      <c r="B406" s="37" t="s">
        <v>80</v>
      </c>
      <c r="C406" s="38" t="str">
        <f>IF(ISBLANK('Model Performance Data'!$B$23),"-",'Model Performance Data'!$B$23)</f>
        <v>Population Health</v>
      </c>
      <c r="D406" s="38" t="str">
        <f>IF(ISBLANK('Model Performance Data'!$C$23),"-",'Model Performance Data'!$C$23)</f>
        <v>Diabetes Care: Hemoglobin A1c (HbA1c) Poor Control (&gt;9.0%)</v>
      </c>
      <c r="E406" s="38" t="str">
        <f>IF(ISBLANK('Model Performance Data'!$D$23),"-",'Model Performance Data'!$D$23)</f>
        <v>Percentage</v>
      </c>
      <c r="F406" s="38" t="str">
        <f>IF(ISBLANK('Model Performance Data'!$E$23),"-",'Model Performance Data'!$E$23)</f>
        <v>Retired</v>
      </c>
      <c r="G406" s="38">
        <f>IF(ISBLANK('Model Performance Data'!$F$23),"-",'Model Performance Data'!$F$23)</f>
        <v>42977</v>
      </c>
      <c r="H406" s="38">
        <v>4</v>
      </c>
      <c r="I406" s="38" t="s">
        <v>65</v>
      </c>
      <c r="J406" s="37" t="str">
        <f t="shared" si="22"/>
        <v>4Goal</v>
      </c>
      <c r="K406" s="38" t="str">
        <f>IF(ISBLANK('Model Performance Data'!$L$23),"-",'Model Performance Data'!$L$23)</f>
        <v>Annual</v>
      </c>
      <c r="L406" s="38" t="str">
        <f>IF(ISBLANK('Model Performance Data'!$K$23),"-",'Model Performance Data'!$K$23)</f>
        <v xml:space="preserve">Data steward: http://www.qualityforum.org/QPS/0059
Source of Information: NCQA Quality Compass so you may not publish their benchmark data; for commercial, the national average is 31%; for Medicaid the national average is 44%; lower is better.
</v>
      </c>
      <c r="M406" s="43" t="str">
        <f>IF(ISNA(SUMIFS(INDEX('Model Performance Data'!$O$8:$DY$56,0,MATCH(CONCATENATE($J406,M$6),'Model Performance Data'!$O$6:$DY$6,0)),'Model Performance Data'!$B$8:$B$56,$C406,'Model Performance Data'!$C$8:$C$56,$D406)),"-",SUMIFS(INDEX('Model Performance Data'!$O$8:$DY$56,0,MATCH(CONCATENATE($J406,M$6),'Model Performance Data'!$O$6:$DY$6,0)),'Model Performance Data'!$B$8:$B$56,$C406,'Model Performance Data'!$C$8:$C$56,$D406))</f>
        <v>-</v>
      </c>
      <c r="N406" s="43" t="str">
        <f>IF(ISNA(SUMIFS(INDEX('Model Performance Data'!$O$8:$DY$56,0,MATCH(CONCATENATE($J406,N$6),'Model Performance Data'!$O$6:$DY$6,0)),'Model Performance Data'!$B$8:$B$56,$C406,'Model Performance Data'!$C$8:$C$56,$D406)),"-",SUMIFS(INDEX('Model Performance Data'!$O$8:$DY$56,0,MATCH(CONCATENATE($J406,N$6),'Model Performance Data'!$O$6:$DY$6,0)),'Model Performance Data'!$B$8:$B$56,$C406,'Model Performance Data'!$C$8:$C$56,$D406))</f>
        <v>-</v>
      </c>
      <c r="O406" s="154">
        <f>IF(ISNA(SUMIFS(INDEX('Model Performance Data'!$O$8:$DY$56,0,MATCH(CONCATENATE($J406,O$6),'Model Performance Data'!$O$6:$DY$6,0)),'Model Performance Data'!$B$8:$B$56,$C406,'Model Performance Data'!$C$8:$C$56,$D406)),"-",SUMIFS(INDEX('Model Performance Data'!$O$8:$DY$56,0,MATCH(CONCATENATE($J406,O$6),'Model Performance Data'!$O$6:$DY$6,0)),'Model Performance Data'!$B$8:$B$56,$C406,'Model Performance Data'!$C$8:$C$56,$D406))</f>
        <v>0</v>
      </c>
    </row>
    <row r="407" spans="2:15" outlineLevel="1" x14ac:dyDescent="0.35">
      <c r="B407" s="37" t="s">
        <v>80</v>
      </c>
      <c r="C407" s="38" t="str">
        <f>IF(ISBLANK('Model Performance Data'!$B$24),"-",'Model Performance Data'!$B$24)</f>
        <v>Population Health</v>
      </c>
      <c r="D407" s="38" t="str">
        <f>IF(ISBLANK('Model Performance Data'!$C$24),"-",'Model Performance Data'!$C$24)</f>
        <v>Childhood Immunization Status</v>
      </c>
      <c r="E407" s="38" t="str">
        <f>IF(ISBLANK('Model Performance Data'!$D$24),"-",'Model Performance Data'!$D$24)</f>
        <v>Percentage</v>
      </c>
      <c r="F407" s="38" t="str">
        <f>IF(ISBLANK('Model Performance Data'!$E$24),"-",'Model Performance Data'!$E$24)</f>
        <v>Retired</v>
      </c>
      <c r="G407" s="38">
        <f>IF(ISBLANK('Model Performance Data'!$F$24),"-",'Model Performance Data'!$F$24)</f>
        <v>42977</v>
      </c>
      <c r="H407" s="38" t="s">
        <v>64</v>
      </c>
      <c r="I407" s="38" t="s">
        <v>64</v>
      </c>
      <c r="J407" s="37" t="str">
        <f t="shared" si="20"/>
        <v>BaselineBaseline</v>
      </c>
      <c r="K407" s="38" t="str">
        <f>IF(ISBLANK('Model Performance Data'!$L$24),"-",'Model Performance Data'!$L$24)</f>
        <v>Annual</v>
      </c>
      <c r="L407" s="38" t="str">
        <f>IF(ISBLANK('Model Performance Data'!$K$24),"-",'Model Performance Data'!$K$24)</f>
        <v xml:space="preserve">Data steward: http://www.qualityforum.org/QPS/0038
</v>
      </c>
      <c r="M407" s="43">
        <f>IF(ISNA(SUMIFS(INDEX('Model Performance Data'!$O$8:$DY$56,0,MATCH(CONCATENATE($J407,M$6),'Model Performance Data'!$O$6:$DY$6,0)),'Model Performance Data'!$B$8:$B$56,$C407,'Model Performance Data'!$C$8:$C$56,$D407)),"-",SUMIFS(INDEX('Model Performance Data'!$O$8:$DY$56,0,MATCH(CONCATENATE($J407,M$6),'Model Performance Data'!$O$6:$DY$6,0)),'Model Performance Data'!$B$8:$B$56,$C407,'Model Performance Data'!$C$8:$C$56,$D407))</f>
        <v>66</v>
      </c>
      <c r="N407" s="43">
        <f>IF(ISNA(SUMIFS(INDEX('Model Performance Data'!$O$8:$DY$56,0,MATCH(CONCATENATE($J407,N$6),'Model Performance Data'!$O$6:$DY$6,0)),'Model Performance Data'!$B$8:$B$56,$C407,'Model Performance Data'!$C$8:$C$56,$D407)),"-",SUMIFS(INDEX('Model Performance Data'!$O$8:$DY$56,0,MATCH(CONCATENATE($J407,N$6),'Model Performance Data'!$O$6:$DY$6,0)),'Model Performance Data'!$B$8:$B$56,$C407,'Model Performance Data'!$C$8:$C$56,$D407))</f>
        <v>200</v>
      </c>
      <c r="O407" s="154">
        <f>IF(ISNA(SUMIFS(INDEX('Model Performance Data'!$O$8:$DY$56,0,MATCH(CONCATENATE($J407,O$6),'Model Performance Data'!$O$6:$DY$6,0)),'Model Performance Data'!$B$8:$B$56,$C407,'Model Performance Data'!$C$8:$C$56,$D407)),"-",SUMIFS(INDEX('Model Performance Data'!$O$8:$DY$56,0,MATCH(CONCATENATE($J407,O$6),'Model Performance Data'!$O$6:$DY$6,0)),'Model Performance Data'!$B$8:$B$56,$C407,'Model Performance Data'!$C$8:$C$56,$D407))</f>
        <v>0.66</v>
      </c>
    </row>
    <row r="408" spans="2:15" outlineLevel="1" x14ac:dyDescent="0.35">
      <c r="B408" s="37" t="s">
        <v>80</v>
      </c>
      <c r="C408" s="38" t="str">
        <f>IF(ISBLANK('Model Performance Data'!$B$24),"-",'Model Performance Data'!$B$24)</f>
        <v>Population Health</v>
      </c>
      <c r="D408" s="38" t="str">
        <f>IF(ISBLANK('Model Performance Data'!$C$24),"-",'Model Performance Data'!$C$24)</f>
        <v>Childhood Immunization Status</v>
      </c>
      <c r="E408" s="38" t="str">
        <f>IF(ISBLANK('Model Performance Data'!$D$24),"-",'Model Performance Data'!$D$24)</f>
        <v>Percentage</v>
      </c>
      <c r="F408" s="38" t="str">
        <f>IF(ISBLANK('Model Performance Data'!$E$24),"-",'Model Performance Data'!$E$24)</f>
        <v>Retired</v>
      </c>
      <c r="G408" s="38">
        <f>IF(ISBLANK('Model Performance Data'!$F$24),"-",'Model Performance Data'!$F$24)</f>
        <v>42977</v>
      </c>
      <c r="H408" s="38">
        <v>1</v>
      </c>
      <c r="I408" s="38">
        <v>1</v>
      </c>
      <c r="J408" s="37" t="str">
        <f t="shared" si="20"/>
        <v>11</v>
      </c>
      <c r="K408" s="38" t="str">
        <f>IF(ISBLANK('Model Performance Data'!$L$24),"-",'Model Performance Data'!$L$24)</f>
        <v>Annual</v>
      </c>
      <c r="L408" s="38" t="str">
        <f>IF(ISBLANK('Model Performance Data'!$K$24),"-",'Model Performance Data'!$K$24)</f>
        <v xml:space="preserve">Data steward: http://www.qualityforum.org/QPS/0038
</v>
      </c>
      <c r="M408" s="43">
        <f>IF(ISNA(SUMIFS(INDEX('Model Performance Data'!$O$8:$DY$56,0,MATCH(CONCATENATE($J408,M$6),'Model Performance Data'!$O$6:$DY$6,0)),'Model Performance Data'!$B$8:$B$56,$C408,'Model Performance Data'!$C$8:$C$56,$D408)),"-",SUMIFS(INDEX('Model Performance Data'!$O$8:$DY$56,0,MATCH(CONCATENATE($J408,M$6),'Model Performance Data'!$O$6:$DY$6,0)),'Model Performance Data'!$B$8:$B$56,$C408,'Model Performance Data'!$C$8:$C$56,$D408))</f>
        <v>0</v>
      </c>
      <c r="N408" s="43">
        <f>IF(ISNA(SUMIFS(INDEX('Model Performance Data'!$O$8:$DY$56,0,MATCH(CONCATENATE($J408,N$6),'Model Performance Data'!$O$6:$DY$6,0)),'Model Performance Data'!$B$8:$B$56,$C408,'Model Performance Data'!$C$8:$C$56,$D408)),"-",SUMIFS(INDEX('Model Performance Data'!$O$8:$DY$56,0,MATCH(CONCATENATE($J408,N$6),'Model Performance Data'!$O$6:$DY$6,0)),'Model Performance Data'!$B$8:$B$56,$C408,'Model Performance Data'!$C$8:$C$56,$D408))</f>
        <v>0</v>
      </c>
      <c r="O408" s="154">
        <f>IF(ISNA(SUMIFS(INDEX('Model Performance Data'!$O$8:$DY$56,0,MATCH(CONCATENATE($J408,O$6),'Model Performance Data'!$O$6:$DY$6,0)),'Model Performance Data'!$B$8:$B$56,$C408,'Model Performance Data'!$C$8:$C$56,$D408)),"-",SUMIFS(INDEX('Model Performance Data'!$O$8:$DY$56,0,MATCH(CONCATENATE($J408,O$6),'Model Performance Data'!$O$6:$DY$6,0)),'Model Performance Data'!$B$8:$B$56,$C408,'Model Performance Data'!$C$8:$C$56,$D408))</f>
        <v>0</v>
      </c>
    </row>
    <row r="409" spans="2:15" outlineLevel="1" x14ac:dyDescent="0.35">
      <c r="B409" s="37" t="s">
        <v>80</v>
      </c>
      <c r="C409" s="38" t="str">
        <f>IF(ISBLANK('Model Performance Data'!$B$24),"-",'Model Performance Data'!$B$24)</f>
        <v>Population Health</v>
      </c>
      <c r="D409" s="38" t="str">
        <f>IF(ISBLANK('Model Performance Data'!$C$24),"-",'Model Performance Data'!$C$24)</f>
        <v>Childhood Immunization Status</v>
      </c>
      <c r="E409" s="38" t="str">
        <f>IF(ISBLANK('Model Performance Data'!$D$24),"-",'Model Performance Data'!$D$24)</f>
        <v>Percentage</v>
      </c>
      <c r="F409" s="38" t="str">
        <f>IF(ISBLANK('Model Performance Data'!$E$24),"-",'Model Performance Data'!$E$24)</f>
        <v>Retired</v>
      </c>
      <c r="G409" s="38">
        <f>IF(ISBLANK('Model Performance Data'!$F$24),"-",'Model Performance Data'!$F$24)</f>
        <v>42977</v>
      </c>
      <c r="H409" s="38">
        <v>1</v>
      </c>
      <c r="I409" s="38">
        <v>2</v>
      </c>
      <c r="J409" s="37" t="str">
        <f t="shared" si="20"/>
        <v>12</v>
      </c>
      <c r="K409" s="38" t="str">
        <f>IF(ISBLANK('Model Performance Data'!$L$24),"-",'Model Performance Data'!$L$24)</f>
        <v>Annual</v>
      </c>
      <c r="L409" s="38" t="str">
        <f>IF(ISBLANK('Model Performance Data'!$K$24),"-",'Model Performance Data'!$K$24)</f>
        <v xml:space="preserve">Data steward: http://www.qualityforum.org/QPS/0038
</v>
      </c>
      <c r="M409" s="43">
        <f>IF(ISNA(SUMIFS(INDEX('Model Performance Data'!$O$8:$DY$56,0,MATCH(CONCATENATE($J409,M$6),'Model Performance Data'!$O$6:$DY$6,0)),'Model Performance Data'!$B$8:$B$56,$C409,'Model Performance Data'!$C$8:$C$56,$D409)),"-",SUMIFS(INDEX('Model Performance Data'!$O$8:$DY$56,0,MATCH(CONCATENATE($J409,M$6),'Model Performance Data'!$O$6:$DY$6,0)),'Model Performance Data'!$B$8:$B$56,$C409,'Model Performance Data'!$C$8:$C$56,$D409))</f>
        <v>0</v>
      </c>
      <c r="N409" s="43">
        <f>IF(ISNA(SUMIFS(INDEX('Model Performance Data'!$O$8:$DY$56,0,MATCH(CONCATENATE($J409,N$6),'Model Performance Data'!$O$6:$DY$6,0)),'Model Performance Data'!$B$8:$B$56,$C409,'Model Performance Data'!$C$8:$C$56,$D409)),"-",SUMIFS(INDEX('Model Performance Data'!$O$8:$DY$56,0,MATCH(CONCATENATE($J409,N$6),'Model Performance Data'!$O$6:$DY$6,0)),'Model Performance Data'!$B$8:$B$56,$C409,'Model Performance Data'!$C$8:$C$56,$D409))</f>
        <v>0</v>
      </c>
      <c r="O409" s="154">
        <f>IF(ISNA(SUMIFS(INDEX('Model Performance Data'!$O$8:$DY$56,0,MATCH(CONCATENATE($J409,O$6),'Model Performance Data'!$O$6:$DY$6,0)),'Model Performance Data'!$B$8:$B$56,$C409,'Model Performance Data'!$C$8:$C$56,$D409)),"-",SUMIFS(INDEX('Model Performance Data'!$O$8:$DY$56,0,MATCH(CONCATENATE($J409,O$6),'Model Performance Data'!$O$6:$DY$6,0)),'Model Performance Data'!$B$8:$B$56,$C409,'Model Performance Data'!$C$8:$C$56,$D409))</f>
        <v>0</v>
      </c>
    </row>
    <row r="410" spans="2:15" outlineLevel="1" x14ac:dyDescent="0.35">
      <c r="B410" s="37" t="s">
        <v>80</v>
      </c>
      <c r="C410" s="38" t="str">
        <f>IF(ISBLANK('Model Performance Data'!$B$24),"-",'Model Performance Data'!$B$24)</f>
        <v>Population Health</v>
      </c>
      <c r="D410" s="38" t="str">
        <f>IF(ISBLANK('Model Performance Data'!$C$24),"-",'Model Performance Data'!$C$24)</f>
        <v>Childhood Immunization Status</v>
      </c>
      <c r="E410" s="38" t="str">
        <f>IF(ISBLANK('Model Performance Data'!$D$24),"-",'Model Performance Data'!$D$24)</f>
        <v>Percentage</v>
      </c>
      <c r="F410" s="38" t="str">
        <f>IF(ISBLANK('Model Performance Data'!$E$24),"-",'Model Performance Data'!$E$24)</f>
        <v>Retired</v>
      </c>
      <c r="G410" s="38">
        <f>IF(ISBLANK('Model Performance Data'!$F$24),"-",'Model Performance Data'!$F$24)</f>
        <v>42977</v>
      </c>
      <c r="H410" s="38">
        <v>1</v>
      </c>
      <c r="I410" s="38">
        <v>3</v>
      </c>
      <c r="J410" s="37" t="str">
        <f t="shared" si="20"/>
        <v>13</v>
      </c>
      <c r="K410" s="38" t="str">
        <f>IF(ISBLANK('Model Performance Data'!$L$24),"-",'Model Performance Data'!$L$24)</f>
        <v>Annual</v>
      </c>
      <c r="L410" s="38" t="str">
        <f>IF(ISBLANK('Model Performance Data'!$K$24),"-",'Model Performance Data'!$K$24)</f>
        <v xml:space="preserve">Data steward: http://www.qualityforum.org/QPS/0038
</v>
      </c>
      <c r="M410" s="43">
        <f>IF(ISNA(SUMIFS(INDEX('Model Performance Data'!$O$8:$DY$56,0,MATCH(CONCATENATE($J410,M$6),'Model Performance Data'!$O$6:$DY$6,0)),'Model Performance Data'!$B$8:$B$56,$C410,'Model Performance Data'!$C$8:$C$56,$D410)),"-",SUMIFS(INDEX('Model Performance Data'!$O$8:$DY$56,0,MATCH(CONCATENATE($J410,M$6),'Model Performance Data'!$O$6:$DY$6,0)),'Model Performance Data'!$B$8:$B$56,$C410,'Model Performance Data'!$C$8:$C$56,$D410))</f>
        <v>0</v>
      </c>
      <c r="N410" s="43">
        <f>IF(ISNA(SUMIFS(INDEX('Model Performance Data'!$O$8:$DY$56,0,MATCH(CONCATENATE($J410,N$6),'Model Performance Data'!$O$6:$DY$6,0)),'Model Performance Data'!$B$8:$B$56,$C410,'Model Performance Data'!$C$8:$C$56,$D410)),"-",SUMIFS(INDEX('Model Performance Data'!$O$8:$DY$56,0,MATCH(CONCATENATE($J410,N$6),'Model Performance Data'!$O$6:$DY$6,0)),'Model Performance Data'!$B$8:$B$56,$C410,'Model Performance Data'!$C$8:$C$56,$D410))</f>
        <v>0</v>
      </c>
      <c r="O410" s="154">
        <f>IF(ISNA(SUMIFS(INDEX('Model Performance Data'!$O$8:$DY$56,0,MATCH(CONCATENATE($J410,O$6),'Model Performance Data'!$O$6:$DY$6,0)),'Model Performance Data'!$B$8:$B$56,$C410,'Model Performance Data'!$C$8:$C$56,$D410)),"-",SUMIFS(INDEX('Model Performance Data'!$O$8:$DY$56,0,MATCH(CONCATENATE($J410,O$6),'Model Performance Data'!$O$6:$DY$6,0)),'Model Performance Data'!$B$8:$B$56,$C410,'Model Performance Data'!$C$8:$C$56,$D410))</f>
        <v>0</v>
      </c>
    </row>
    <row r="411" spans="2:15" outlineLevel="1" x14ac:dyDescent="0.35">
      <c r="B411" s="37" t="s">
        <v>80</v>
      </c>
      <c r="C411" s="38" t="str">
        <f>IF(ISBLANK('Model Performance Data'!$B$24),"-",'Model Performance Data'!$B$24)</f>
        <v>Population Health</v>
      </c>
      <c r="D411" s="38" t="str">
        <f>IF(ISBLANK('Model Performance Data'!$C$24),"-",'Model Performance Data'!$C$24)</f>
        <v>Childhood Immunization Status</v>
      </c>
      <c r="E411" s="38" t="str">
        <f>IF(ISBLANK('Model Performance Data'!$D$24),"-",'Model Performance Data'!$D$24)</f>
        <v>Percentage</v>
      </c>
      <c r="F411" s="38" t="str">
        <f>IF(ISBLANK('Model Performance Data'!$E$24),"-",'Model Performance Data'!$E$24)</f>
        <v>Retired</v>
      </c>
      <c r="G411" s="38">
        <f>IF(ISBLANK('Model Performance Data'!$F$24),"-",'Model Performance Data'!$F$24)</f>
        <v>42977</v>
      </c>
      <c r="H411" s="38">
        <v>1</v>
      </c>
      <c r="I411" s="38">
        <v>4</v>
      </c>
      <c r="J411" s="37" t="str">
        <f t="shared" si="20"/>
        <v>14</v>
      </c>
      <c r="K411" s="38" t="str">
        <f>IF(ISBLANK('Model Performance Data'!$L$24),"-",'Model Performance Data'!$L$24)</f>
        <v>Annual</v>
      </c>
      <c r="L411" s="38" t="str">
        <f>IF(ISBLANK('Model Performance Data'!$K$24),"-",'Model Performance Data'!$K$24)</f>
        <v xml:space="preserve">Data steward: http://www.qualityforum.org/QPS/0038
</v>
      </c>
      <c r="M411" s="43">
        <f>IF(ISNA(SUMIFS(INDEX('Model Performance Data'!$O$8:$DY$56,0,MATCH(CONCATENATE($J411,M$6),'Model Performance Data'!$O$6:$DY$6,0)),'Model Performance Data'!$B$8:$B$56,$C411,'Model Performance Data'!$C$8:$C$56,$D411)),"-",SUMIFS(INDEX('Model Performance Data'!$O$8:$DY$56,0,MATCH(CONCATENATE($J411,M$6),'Model Performance Data'!$O$6:$DY$6,0)),'Model Performance Data'!$B$8:$B$56,$C411,'Model Performance Data'!$C$8:$C$56,$D411))</f>
        <v>0</v>
      </c>
      <c r="N411" s="43">
        <f>IF(ISNA(SUMIFS(INDEX('Model Performance Data'!$O$8:$DY$56,0,MATCH(CONCATENATE($J411,N$6),'Model Performance Data'!$O$6:$DY$6,0)),'Model Performance Data'!$B$8:$B$56,$C411,'Model Performance Data'!$C$8:$C$56,$D411)),"-",SUMIFS(INDEX('Model Performance Data'!$O$8:$DY$56,0,MATCH(CONCATENATE($J411,N$6),'Model Performance Data'!$O$6:$DY$6,0)),'Model Performance Data'!$B$8:$B$56,$C411,'Model Performance Data'!$C$8:$C$56,$D411))</f>
        <v>0</v>
      </c>
      <c r="O411" s="154">
        <f>IF(ISNA(SUMIFS(INDEX('Model Performance Data'!$O$8:$DY$56,0,MATCH(CONCATENATE($J411,O$6),'Model Performance Data'!$O$6:$DY$6,0)),'Model Performance Data'!$B$8:$B$56,$C411,'Model Performance Data'!$C$8:$C$56,$D411)),"-",SUMIFS(INDEX('Model Performance Data'!$O$8:$DY$56,0,MATCH(CONCATENATE($J411,O$6),'Model Performance Data'!$O$6:$DY$6,0)),'Model Performance Data'!$B$8:$B$56,$C411,'Model Performance Data'!$C$8:$C$56,$D411))</f>
        <v>0</v>
      </c>
    </row>
    <row r="412" spans="2:15" outlineLevel="1" x14ac:dyDescent="0.35">
      <c r="B412" s="37" t="s">
        <v>80</v>
      </c>
      <c r="C412" s="38" t="str">
        <f>IF(ISBLANK('Model Performance Data'!$B$24),"-",'Model Performance Data'!$B$24)</f>
        <v>Population Health</v>
      </c>
      <c r="D412" s="38" t="str">
        <f>IF(ISBLANK('Model Performance Data'!$C$24),"-",'Model Performance Data'!$C$24)</f>
        <v>Childhood Immunization Status</v>
      </c>
      <c r="E412" s="38" t="str">
        <f>IF(ISBLANK('Model Performance Data'!$D$24),"-",'Model Performance Data'!$D$24)</f>
        <v>Percentage</v>
      </c>
      <c r="F412" s="38" t="str">
        <f>IF(ISBLANK('Model Performance Data'!$E$24),"-",'Model Performance Data'!$E$24)</f>
        <v>Retired</v>
      </c>
      <c r="G412" s="38">
        <f>IF(ISBLANK('Model Performance Data'!$F$24),"-",'Model Performance Data'!$F$24)</f>
        <v>42977</v>
      </c>
      <c r="H412" s="38">
        <v>1</v>
      </c>
      <c r="I412" s="38">
        <v>5</v>
      </c>
      <c r="J412" s="37" t="str">
        <f t="shared" si="20"/>
        <v>15</v>
      </c>
      <c r="K412" s="38" t="str">
        <f>IF(ISBLANK('Model Performance Data'!$L$24),"-",'Model Performance Data'!$L$24)</f>
        <v>Annual</v>
      </c>
      <c r="L412" s="38" t="str">
        <f>IF(ISBLANK('Model Performance Data'!$K$24),"-",'Model Performance Data'!$K$24)</f>
        <v xml:space="preserve">Data steward: http://www.qualityforum.org/QPS/0038
</v>
      </c>
      <c r="M412" s="43">
        <f>IF(ISNA(SUMIFS(INDEX('Model Performance Data'!$O$8:$DY$56,0,MATCH(CONCATENATE($J412,M$6),'Model Performance Data'!$O$6:$DY$6,0)),'Model Performance Data'!$B$8:$B$56,$C412,'Model Performance Data'!$C$8:$C$56,$D412)),"-",SUMIFS(INDEX('Model Performance Data'!$O$8:$DY$56,0,MATCH(CONCATENATE($J412,M$6),'Model Performance Data'!$O$6:$DY$6,0)),'Model Performance Data'!$B$8:$B$56,$C412,'Model Performance Data'!$C$8:$C$56,$D412))</f>
        <v>24</v>
      </c>
      <c r="N412" s="43">
        <f>IF(ISNA(SUMIFS(INDEX('Model Performance Data'!$O$8:$DY$56,0,MATCH(CONCATENATE($J412,N$6),'Model Performance Data'!$O$6:$DY$6,0)),'Model Performance Data'!$B$8:$B$56,$C412,'Model Performance Data'!$C$8:$C$56,$D412)),"-",SUMIFS(INDEX('Model Performance Data'!$O$8:$DY$56,0,MATCH(CONCATENATE($J412,N$6),'Model Performance Data'!$O$6:$DY$6,0)),'Model Performance Data'!$B$8:$B$56,$C412,'Model Performance Data'!$C$8:$C$56,$D412))</f>
        <v>200</v>
      </c>
      <c r="O412" s="154">
        <f>IF(ISNA(SUMIFS(INDEX('Model Performance Data'!$O$8:$DY$56,0,MATCH(CONCATENATE($J412,O$6),'Model Performance Data'!$O$6:$DY$6,0)),'Model Performance Data'!$B$8:$B$56,$C412,'Model Performance Data'!$C$8:$C$56,$D412)),"-",SUMIFS(INDEX('Model Performance Data'!$O$8:$DY$56,0,MATCH(CONCATENATE($J412,O$6),'Model Performance Data'!$O$6:$DY$6,0)),'Model Performance Data'!$B$8:$B$56,$C412,'Model Performance Data'!$C$8:$C$56,$D412))</f>
        <v>0.24</v>
      </c>
    </row>
    <row r="413" spans="2:15" outlineLevel="1" x14ac:dyDescent="0.35">
      <c r="B413" s="37" t="s">
        <v>80</v>
      </c>
      <c r="C413" s="38" t="str">
        <f>IF(ISBLANK('Model Performance Data'!$B$24),"-",'Model Performance Data'!$B$24)</f>
        <v>Population Health</v>
      </c>
      <c r="D413" s="38" t="str">
        <f>IF(ISBLANK('Model Performance Data'!$C$24),"-",'Model Performance Data'!$C$24)</f>
        <v>Childhood Immunization Status</v>
      </c>
      <c r="E413" s="38" t="str">
        <f>IF(ISBLANK('Model Performance Data'!$D$24),"-",'Model Performance Data'!$D$24)</f>
        <v>Percentage</v>
      </c>
      <c r="F413" s="38" t="str">
        <f>IF(ISBLANK('Model Performance Data'!$E$24),"-",'Model Performance Data'!$E$24)</f>
        <v>Retired</v>
      </c>
      <c r="G413" s="38">
        <f>IF(ISBLANK('Model Performance Data'!$F$24),"-",'Model Performance Data'!$F$24)</f>
        <v>42977</v>
      </c>
      <c r="H413" s="38">
        <v>1</v>
      </c>
      <c r="I413" s="38" t="s">
        <v>65</v>
      </c>
      <c r="J413" s="37" t="str">
        <f t="shared" si="20"/>
        <v>1Goal</v>
      </c>
      <c r="K413" s="38" t="str">
        <f>IF(ISBLANK('Model Performance Data'!$L$24),"-",'Model Performance Data'!$L$24)</f>
        <v>Annual</v>
      </c>
      <c r="L413" s="38" t="str">
        <f>IF(ISBLANK('Model Performance Data'!$K$24),"-",'Model Performance Data'!$K$24)</f>
        <v xml:space="preserve">Data steward: http://www.qualityforum.org/QPS/0038
</v>
      </c>
      <c r="M413" s="43" t="str">
        <f>IF(ISNA(SUMIFS(INDEX('Model Performance Data'!$O$8:$DY$56,0,MATCH(CONCATENATE($J413,M$6),'Model Performance Data'!$O$6:$DY$6,0)),'Model Performance Data'!$B$8:$B$56,$C413,'Model Performance Data'!$C$8:$C$56,$D413)),"-",SUMIFS(INDEX('Model Performance Data'!$O$8:$DY$56,0,MATCH(CONCATENATE($J413,M$6),'Model Performance Data'!$O$6:$DY$6,0)),'Model Performance Data'!$B$8:$B$56,$C413,'Model Performance Data'!$C$8:$C$56,$D413))</f>
        <v>-</v>
      </c>
      <c r="N413" s="43" t="str">
        <f>IF(ISNA(SUMIFS(INDEX('Model Performance Data'!$O$8:$DY$56,0,MATCH(CONCATENATE($J413,N$6),'Model Performance Data'!$O$6:$DY$6,0)),'Model Performance Data'!$B$8:$B$56,$C413,'Model Performance Data'!$C$8:$C$56,$D413)),"-",SUMIFS(INDEX('Model Performance Data'!$O$8:$DY$56,0,MATCH(CONCATENATE($J413,N$6),'Model Performance Data'!$O$6:$DY$6,0)),'Model Performance Data'!$B$8:$B$56,$C413,'Model Performance Data'!$C$8:$C$56,$D413))</f>
        <v>-</v>
      </c>
      <c r="O413" s="154">
        <f>IF(ISNA(SUMIFS(INDEX('Model Performance Data'!$O$8:$DY$56,0,MATCH(CONCATENATE($J413,O$6),'Model Performance Data'!$O$6:$DY$6,0)),'Model Performance Data'!$B$8:$B$56,$C413,'Model Performance Data'!$C$8:$C$56,$D413)),"-",SUMIFS(INDEX('Model Performance Data'!$O$8:$DY$56,0,MATCH(CONCATENATE($J413,O$6),'Model Performance Data'!$O$6:$DY$6,0)),'Model Performance Data'!$B$8:$B$56,$C413,'Model Performance Data'!$C$8:$C$56,$D413))</f>
        <v>0.4647</v>
      </c>
    </row>
    <row r="414" spans="2:15" outlineLevel="1" x14ac:dyDescent="0.35">
      <c r="B414" s="37" t="s">
        <v>80</v>
      </c>
      <c r="C414" s="38" t="str">
        <f>IF(ISBLANK('Model Performance Data'!$B$24),"-",'Model Performance Data'!$B$24)</f>
        <v>Population Health</v>
      </c>
      <c r="D414" s="38" t="str">
        <f>IF(ISBLANK('Model Performance Data'!$C$24),"-",'Model Performance Data'!$C$24)</f>
        <v>Childhood Immunization Status</v>
      </c>
      <c r="E414" s="38" t="str">
        <f>IF(ISBLANK('Model Performance Data'!$D$24),"-",'Model Performance Data'!$D$24)</f>
        <v>Percentage</v>
      </c>
      <c r="F414" s="38" t="str">
        <f>IF(ISBLANK('Model Performance Data'!$E$24),"-",'Model Performance Data'!$E$24)</f>
        <v>Retired</v>
      </c>
      <c r="G414" s="38">
        <f>IF(ISBLANK('Model Performance Data'!$F$24),"-",'Model Performance Data'!$F$24)</f>
        <v>42977</v>
      </c>
      <c r="H414" s="38">
        <v>2</v>
      </c>
      <c r="I414" s="38">
        <v>1</v>
      </c>
      <c r="J414" s="37" t="str">
        <f t="shared" si="20"/>
        <v>21</v>
      </c>
      <c r="K414" s="38" t="str">
        <f>IF(ISBLANK('Model Performance Data'!$L$24),"-",'Model Performance Data'!$L$24)</f>
        <v>Annual</v>
      </c>
      <c r="L414" s="38" t="str">
        <f>IF(ISBLANK('Model Performance Data'!$K$24),"-",'Model Performance Data'!$K$24)</f>
        <v xml:space="preserve">Data steward: http://www.qualityforum.org/QPS/0038
</v>
      </c>
      <c r="M414" s="43">
        <f>IF(ISNA(SUMIFS(INDEX('Model Performance Data'!$O$8:$DY$56,0,MATCH(CONCATENATE($J414,M$6),'Model Performance Data'!$O$6:$DY$6,0)),'Model Performance Data'!$B$8:$B$56,$C414,'Model Performance Data'!$C$8:$C$56,$D414)),"-",SUMIFS(INDEX('Model Performance Data'!$O$8:$DY$56,0,MATCH(CONCATENATE($J414,M$6),'Model Performance Data'!$O$6:$DY$6,0)),'Model Performance Data'!$B$8:$B$56,$C414,'Model Performance Data'!$C$8:$C$56,$D414))</f>
        <v>0</v>
      </c>
      <c r="N414" s="43">
        <f>IF(ISNA(SUMIFS(INDEX('Model Performance Data'!$O$8:$DY$56,0,MATCH(CONCATENATE($J414,N$6),'Model Performance Data'!$O$6:$DY$6,0)),'Model Performance Data'!$B$8:$B$56,$C414,'Model Performance Data'!$C$8:$C$56,$D414)),"-",SUMIFS(INDEX('Model Performance Data'!$O$8:$DY$56,0,MATCH(CONCATENATE($J414,N$6),'Model Performance Data'!$O$6:$DY$6,0)),'Model Performance Data'!$B$8:$B$56,$C414,'Model Performance Data'!$C$8:$C$56,$D414))</f>
        <v>0</v>
      </c>
      <c r="O414" s="154">
        <f>IF(ISNA(SUMIFS(INDEX('Model Performance Data'!$O$8:$DY$56,0,MATCH(CONCATENATE($J414,O$6),'Model Performance Data'!$O$6:$DY$6,0)),'Model Performance Data'!$B$8:$B$56,$C414,'Model Performance Data'!$C$8:$C$56,$D414)),"-",SUMIFS(INDEX('Model Performance Data'!$O$8:$DY$56,0,MATCH(CONCATENATE($J414,O$6),'Model Performance Data'!$O$6:$DY$6,0)),'Model Performance Data'!$B$8:$B$56,$C414,'Model Performance Data'!$C$8:$C$56,$D414))</f>
        <v>0</v>
      </c>
    </row>
    <row r="415" spans="2:15" outlineLevel="1" x14ac:dyDescent="0.35">
      <c r="B415" s="37" t="s">
        <v>80</v>
      </c>
      <c r="C415" s="38" t="str">
        <f>IF(ISBLANK('Model Performance Data'!$B$24),"-",'Model Performance Data'!$B$24)</f>
        <v>Population Health</v>
      </c>
      <c r="D415" s="38" t="str">
        <f>IF(ISBLANK('Model Performance Data'!$C$24),"-",'Model Performance Data'!$C$24)</f>
        <v>Childhood Immunization Status</v>
      </c>
      <c r="E415" s="38" t="str">
        <f>IF(ISBLANK('Model Performance Data'!$D$24),"-",'Model Performance Data'!$D$24)</f>
        <v>Percentage</v>
      </c>
      <c r="F415" s="38" t="str">
        <f>IF(ISBLANK('Model Performance Data'!$E$24),"-",'Model Performance Data'!$E$24)</f>
        <v>Retired</v>
      </c>
      <c r="G415" s="38">
        <f>IF(ISBLANK('Model Performance Data'!$F$24),"-",'Model Performance Data'!$F$24)</f>
        <v>42977</v>
      </c>
      <c r="H415" s="38">
        <v>2</v>
      </c>
      <c r="I415" s="38">
        <v>2</v>
      </c>
      <c r="J415" s="37" t="str">
        <f t="shared" si="20"/>
        <v>22</v>
      </c>
      <c r="K415" s="38" t="str">
        <f>IF(ISBLANK('Model Performance Data'!$L$24),"-",'Model Performance Data'!$L$24)</f>
        <v>Annual</v>
      </c>
      <c r="L415" s="38" t="str">
        <f>IF(ISBLANK('Model Performance Data'!$K$24),"-",'Model Performance Data'!$K$24)</f>
        <v xml:space="preserve">Data steward: http://www.qualityforum.org/QPS/0038
</v>
      </c>
      <c r="M415" s="43">
        <f>IF(ISNA(SUMIFS(INDEX('Model Performance Data'!$O$8:$DY$56,0,MATCH(CONCATENATE($J415,M$6),'Model Performance Data'!$O$6:$DY$6,0)),'Model Performance Data'!$B$8:$B$56,$C415,'Model Performance Data'!$C$8:$C$56,$D415)),"-",SUMIFS(INDEX('Model Performance Data'!$O$8:$DY$56,0,MATCH(CONCATENATE($J415,M$6),'Model Performance Data'!$O$6:$DY$6,0)),'Model Performance Data'!$B$8:$B$56,$C415,'Model Performance Data'!$C$8:$C$56,$D415))</f>
        <v>0</v>
      </c>
      <c r="N415" s="43">
        <f>IF(ISNA(SUMIFS(INDEX('Model Performance Data'!$O$8:$DY$56,0,MATCH(CONCATENATE($J415,N$6),'Model Performance Data'!$O$6:$DY$6,0)),'Model Performance Data'!$B$8:$B$56,$C415,'Model Performance Data'!$C$8:$C$56,$D415)),"-",SUMIFS(INDEX('Model Performance Data'!$O$8:$DY$56,0,MATCH(CONCATENATE($J415,N$6),'Model Performance Data'!$O$6:$DY$6,0)),'Model Performance Data'!$B$8:$B$56,$C415,'Model Performance Data'!$C$8:$C$56,$D415))</f>
        <v>0</v>
      </c>
      <c r="O415" s="154">
        <f>IF(ISNA(SUMIFS(INDEX('Model Performance Data'!$O$8:$DY$56,0,MATCH(CONCATENATE($J415,O$6),'Model Performance Data'!$O$6:$DY$6,0)),'Model Performance Data'!$B$8:$B$56,$C415,'Model Performance Data'!$C$8:$C$56,$D415)),"-",SUMIFS(INDEX('Model Performance Data'!$O$8:$DY$56,0,MATCH(CONCATENATE($J415,O$6),'Model Performance Data'!$O$6:$DY$6,0)),'Model Performance Data'!$B$8:$B$56,$C415,'Model Performance Data'!$C$8:$C$56,$D415))</f>
        <v>0</v>
      </c>
    </row>
    <row r="416" spans="2:15" outlineLevel="1" x14ac:dyDescent="0.35">
      <c r="B416" s="37" t="s">
        <v>80</v>
      </c>
      <c r="C416" s="38" t="str">
        <f>IF(ISBLANK('Model Performance Data'!$B$24),"-",'Model Performance Data'!$B$24)</f>
        <v>Population Health</v>
      </c>
      <c r="D416" s="38" t="str">
        <f>IF(ISBLANK('Model Performance Data'!$C$24),"-",'Model Performance Data'!$C$24)</f>
        <v>Childhood Immunization Status</v>
      </c>
      <c r="E416" s="38" t="str">
        <f>IF(ISBLANK('Model Performance Data'!$D$24),"-",'Model Performance Data'!$D$24)</f>
        <v>Percentage</v>
      </c>
      <c r="F416" s="38" t="str">
        <f>IF(ISBLANK('Model Performance Data'!$E$24),"-",'Model Performance Data'!$E$24)</f>
        <v>Retired</v>
      </c>
      <c r="G416" s="38">
        <f>IF(ISBLANK('Model Performance Data'!$F$24),"-",'Model Performance Data'!$F$24)</f>
        <v>42977</v>
      </c>
      <c r="H416" s="38">
        <v>2</v>
      </c>
      <c r="I416" s="38">
        <v>3</v>
      </c>
      <c r="J416" s="37" t="str">
        <f t="shared" si="20"/>
        <v>23</v>
      </c>
      <c r="K416" s="38" t="str">
        <f>IF(ISBLANK('Model Performance Data'!$L$24),"-",'Model Performance Data'!$L$24)</f>
        <v>Annual</v>
      </c>
      <c r="L416" s="38" t="str">
        <f>IF(ISBLANK('Model Performance Data'!$K$24),"-",'Model Performance Data'!$K$24)</f>
        <v xml:space="preserve">Data steward: http://www.qualityforum.org/QPS/0038
</v>
      </c>
      <c r="M416" s="43">
        <f>IF(ISNA(SUMIFS(INDEX('Model Performance Data'!$O$8:$DY$56,0,MATCH(CONCATENATE($J416,M$6),'Model Performance Data'!$O$6:$DY$6,0)),'Model Performance Data'!$B$8:$B$56,$C416,'Model Performance Data'!$C$8:$C$56,$D416)),"-",SUMIFS(INDEX('Model Performance Data'!$O$8:$DY$56,0,MATCH(CONCATENATE($J416,M$6),'Model Performance Data'!$O$6:$DY$6,0)),'Model Performance Data'!$B$8:$B$56,$C416,'Model Performance Data'!$C$8:$C$56,$D416))</f>
        <v>0</v>
      </c>
      <c r="N416" s="43">
        <f>IF(ISNA(SUMIFS(INDEX('Model Performance Data'!$O$8:$DY$56,0,MATCH(CONCATENATE($J416,N$6),'Model Performance Data'!$O$6:$DY$6,0)),'Model Performance Data'!$B$8:$B$56,$C416,'Model Performance Data'!$C$8:$C$56,$D416)),"-",SUMIFS(INDEX('Model Performance Data'!$O$8:$DY$56,0,MATCH(CONCATENATE($J416,N$6),'Model Performance Data'!$O$6:$DY$6,0)),'Model Performance Data'!$B$8:$B$56,$C416,'Model Performance Data'!$C$8:$C$56,$D416))</f>
        <v>0</v>
      </c>
      <c r="O416" s="154">
        <f>IF(ISNA(SUMIFS(INDEX('Model Performance Data'!$O$8:$DY$56,0,MATCH(CONCATENATE($J416,O$6),'Model Performance Data'!$O$6:$DY$6,0)),'Model Performance Data'!$B$8:$B$56,$C416,'Model Performance Data'!$C$8:$C$56,$D416)),"-",SUMIFS(INDEX('Model Performance Data'!$O$8:$DY$56,0,MATCH(CONCATENATE($J416,O$6),'Model Performance Data'!$O$6:$DY$6,0)),'Model Performance Data'!$B$8:$B$56,$C416,'Model Performance Data'!$C$8:$C$56,$D416))</f>
        <v>0</v>
      </c>
    </row>
    <row r="417" spans="2:15" outlineLevel="1" x14ac:dyDescent="0.35">
      <c r="B417" s="37" t="s">
        <v>80</v>
      </c>
      <c r="C417" s="38" t="str">
        <f>IF(ISBLANK('Model Performance Data'!$B$24),"-",'Model Performance Data'!$B$24)</f>
        <v>Population Health</v>
      </c>
      <c r="D417" s="38" t="str">
        <f>IF(ISBLANK('Model Performance Data'!$C$24),"-",'Model Performance Data'!$C$24)</f>
        <v>Childhood Immunization Status</v>
      </c>
      <c r="E417" s="38" t="str">
        <f>IF(ISBLANK('Model Performance Data'!$D$24),"-",'Model Performance Data'!$D$24)</f>
        <v>Percentage</v>
      </c>
      <c r="F417" s="38" t="str">
        <f>IF(ISBLANK('Model Performance Data'!$E$24),"-",'Model Performance Data'!$E$24)</f>
        <v>Retired</v>
      </c>
      <c r="G417" s="38">
        <f>IF(ISBLANK('Model Performance Data'!$F$24),"-",'Model Performance Data'!$F$24)</f>
        <v>42977</v>
      </c>
      <c r="H417" s="38">
        <v>2</v>
      </c>
      <c r="I417" s="38">
        <v>4</v>
      </c>
      <c r="J417" s="37" t="str">
        <f t="shared" si="20"/>
        <v>24</v>
      </c>
      <c r="K417" s="38" t="str">
        <f>IF(ISBLANK('Model Performance Data'!$L$24),"-",'Model Performance Data'!$L$24)</f>
        <v>Annual</v>
      </c>
      <c r="L417" s="38" t="str">
        <f>IF(ISBLANK('Model Performance Data'!$K$24),"-",'Model Performance Data'!$K$24)</f>
        <v xml:space="preserve">Data steward: http://www.qualityforum.org/QPS/0038
</v>
      </c>
      <c r="M417" s="43">
        <f>IF(ISNA(SUMIFS(INDEX('Model Performance Data'!$O$8:$DY$56,0,MATCH(CONCATENATE($J417,M$6),'Model Performance Data'!$O$6:$DY$6,0)),'Model Performance Data'!$B$8:$B$56,$C417,'Model Performance Data'!$C$8:$C$56,$D417)),"-",SUMIFS(INDEX('Model Performance Data'!$O$8:$DY$56,0,MATCH(CONCATENATE($J417,M$6),'Model Performance Data'!$O$6:$DY$6,0)),'Model Performance Data'!$B$8:$B$56,$C417,'Model Performance Data'!$C$8:$C$56,$D417))</f>
        <v>0</v>
      </c>
      <c r="N417" s="43">
        <f>IF(ISNA(SUMIFS(INDEX('Model Performance Data'!$O$8:$DY$56,0,MATCH(CONCATENATE($J417,N$6),'Model Performance Data'!$O$6:$DY$6,0)),'Model Performance Data'!$B$8:$B$56,$C417,'Model Performance Data'!$C$8:$C$56,$D417)),"-",SUMIFS(INDEX('Model Performance Data'!$O$8:$DY$56,0,MATCH(CONCATENATE($J417,N$6),'Model Performance Data'!$O$6:$DY$6,0)),'Model Performance Data'!$B$8:$B$56,$C417,'Model Performance Data'!$C$8:$C$56,$D417))</f>
        <v>0</v>
      </c>
      <c r="O417" s="154">
        <f>IF(ISNA(SUMIFS(INDEX('Model Performance Data'!$O$8:$DY$56,0,MATCH(CONCATENATE($J417,O$6),'Model Performance Data'!$O$6:$DY$6,0)),'Model Performance Data'!$B$8:$B$56,$C417,'Model Performance Data'!$C$8:$C$56,$D417)),"-",SUMIFS(INDEX('Model Performance Data'!$O$8:$DY$56,0,MATCH(CONCATENATE($J417,O$6),'Model Performance Data'!$O$6:$DY$6,0)),'Model Performance Data'!$B$8:$B$56,$C417,'Model Performance Data'!$C$8:$C$56,$D417))</f>
        <v>0</v>
      </c>
    </row>
    <row r="418" spans="2:15" outlineLevel="1" x14ac:dyDescent="0.35">
      <c r="B418" s="37" t="s">
        <v>80</v>
      </c>
      <c r="C418" s="38" t="str">
        <f>IF(ISBLANK('Model Performance Data'!$B$24),"-",'Model Performance Data'!$B$24)</f>
        <v>Population Health</v>
      </c>
      <c r="D418" s="38" t="str">
        <f>IF(ISBLANK('Model Performance Data'!$C$24),"-",'Model Performance Data'!$C$24)</f>
        <v>Childhood Immunization Status</v>
      </c>
      <c r="E418" s="38" t="str">
        <f>IF(ISBLANK('Model Performance Data'!$D$24),"-",'Model Performance Data'!$D$24)</f>
        <v>Percentage</v>
      </c>
      <c r="F418" s="38" t="str">
        <f>IF(ISBLANK('Model Performance Data'!$E$24),"-",'Model Performance Data'!$E$24)</f>
        <v>Retired</v>
      </c>
      <c r="G418" s="38">
        <f>IF(ISBLANK('Model Performance Data'!$F$24),"-",'Model Performance Data'!$F$24)</f>
        <v>42977</v>
      </c>
      <c r="H418" s="38">
        <v>2</v>
      </c>
      <c r="I418" s="38">
        <v>5</v>
      </c>
      <c r="J418" s="37" t="str">
        <f t="shared" si="20"/>
        <v>25</v>
      </c>
      <c r="K418" s="38" t="str">
        <f>IF(ISBLANK('Model Performance Data'!$L$24),"-",'Model Performance Data'!$L$24)</f>
        <v>Annual</v>
      </c>
      <c r="L418" s="38" t="str">
        <f>IF(ISBLANK('Model Performance Data'!$K$24),"-",'Model Performance Data'!$K$24)</f>
        <v xml:space="preserve">Data steward: http://www.qualityforum.org/QPS/0038
</v>
      </c>
      <c r="M418" s="43">
        <f>IF(ISNA(SUMIFS(INDEX('Model Performance Data'!$O$8:$DY$56,0,MATCH(CONCATENATE($J418,M$6),'Model Performance Data'!$O$6:$DY$6,0)),'Model Performance Data'!$B$8:$B$56,$C418,'Model Performance Data'!$C$8:$C$56,$D418)),"-",SUMIFS(INDEX('Model Performance Data'!$O$8:$DY$56,0,MATCH(CONCATENATE($J418,M$6),'Model Performance Data'!$O$6:$DY$6,0)),'Model Performance Data'!$B$8:$B$56,$C418,'Model Performance Data'!$C$8:$C$56,$D418))</f>
        <v>0</v>
      </c>
      <c r="N418" s="43">
        <f>IF(ISNA(SUMIFS(INDEX('Model Performance Data'!$O$8:$DY$56,0,MATCH(CONCATENATE($J418,N$6),'Model Performance Data'!$O$6:$DY$6,0)),'Model Performance Data'!$B$8:$B$56,$C418,'Model Performance Data'!$C$8:$C$56,$D418)),"-",SUMIFS(INDEX('Model Performance Data'!$O$8:$DY$56,0,MATCH(CONCATENATE($J418,N$6),'Model Performance Data'!$O$6:$DY$6,0)),'Model Performance Data'!$B$8:$B$56,$C418,'Model Performance Data'!$C$8:$C$56,$D418))</f>
        <v>0</v>
      </c>
      <c r="O418" s="154">
        <f>IF(ISNA(SUMIFS(INDEX('Model Performance Data'!$O$8:$DY$56,0,MATCH(CONCATENATE($J418,O$6),'Model Performance Data'!$O$6:$DY$6,0)),'Model Performance Data'!$B$8:$B$56,$C418,'Model Performance Data'!$C$8:$C$56,$D418)),"-",SUMIFS(INDEX('Model Performance Data'!$O$8:$DY$56,0,MATCH(CONCATENATE($J418,O$6),'Model Performance Data'!$O$6:$DY$6,0)),'Model Performance Data'!$B$8:$B$56,$C418,'Model Performance Data'!$C$8:$C$56,$D418))</f>
        <v>0</v>
      </c>
    </row>
    <row r="419" spans="2:15" outlineLevel="1" x14ac:dyDescent="0.35">
      <c r="B419" s="37" t="s">
        <v>80</v>
      </c>
      <c r="C419" s="38" t="str">
        <f>IF(ISBLANK('Model Performance Data'!$B$24),"-",'Model Performance Data'!$B$24)</f>
        <v>Population Health</v>
      </c>
      <c r="D419" s="38" t="str">
        <f>IF(ISBLANK('Model Performance Data'!$C$24),"-",'Model Performance Data'!$C$24)</f>
        <v>Childhood Immunization Status</v>
      </c>
      <c r="E419" s="38" t="str">
        <f>IF(ISBLANK('Model Performance Data'!$D$24),"-",'Model Performance Data'!$D$24)</f>
        <v>Percentage</v>
      </c>
      <c r="F419" s="38" t="str">
        <f>IF(ISBLANK('Model Performance Data'!$E$24),"-",'Model Performance Data'!$E$24)</f>
        <v>Retired</v>
      </c>
      <c r="G419" s="38">
        <f>IF(ISBLANK('Model Performance Data'!$F$24),"-",'Model Performance Data'!$F$24)</f>
        <v>42977</v>
      </c>
      <c r="H419" s="38">
        <v>2</v>
      </c>
      <c r="I419" s="38" t="s">
        <v>65</v>
      </c>
      <c r="J419" s="37" t="str">
        <f t="shared" si="20"/>
        <v>2Goal</v>
      </c>
      <c r="K419" s="38" t="str">
        <f>IF(ISBLANK('Model Performance Data'!$L$24),"-",'Model Performance Data'!$L$24)</f>
        <v>Annual</v>
      </c>
      <c r="L419" s="38" t="str">
        <f>IF(ISBLANK('Model Performance Data'!$K$24),"-",'Model Performance Data'!$K$24)</f>
        <v xml:space="preserve">Data steward: http://www.qualityforum.org/QPS/0038
</v>
      </c>
      <c r="M419" s="43" t="str">
        <f>IF(ISNA(SUMIFS(INDEX('Model Performance Data'!$O$8:$DY$56,0,MATCH(CONCATENATE($J419,M$6),'Model Performance Data'!$O$6:$DY$6,0)),'Model Performance Data'!$B$8:$B$56,$C419,'Model Performance Data'!$C$8:$C$56,$D419)),"-",SUMIFS(INDEX('Model Performance Data'!$O$8:$DY$56,0,MATCH(CONCATENATE($J419,M$6),'Model Performance Data'!$O$6:$DY$6,0)),'Model Performance Data'!$B$8:$B$56,$C419,'Model Performance Data'!$C$8:$C$56,$D419))</f>
        <v>-</v>
      </c>
      <c r="N419" s="43" t="str">
        <f>IF(ISNA(SUMIFS(INDEX('Model Performance Data'!$O$8:$DY$56,0,MATCH(CONCATENATE($J419,N$6),'Model Performance Data'!$O$6:$DY$6,0)),'Model Performance Data'!$B$8:$B$56,$C419,'Model Performance Data'!$C$8:$C$56,$D419)),"-",SUMIFS(INDEX('Model Performance Data'!$O$8:$DY$56,0,MATCH(CONCATENATE($J419,N$6),'Model Performance Data'!$O$6:$DY$6,0)),'Model Performance Data'!$B$8:$B$56,$C419,'Model Performance Data'!$C$8:$C$56,$D419))</f>
        <v>-</v>
      </c>
      <c r="O419" s="154">
        <f>IF(ISNA(SUMIFS(INDEX('Model Performance Data'!$O$8:$DY$56,0,MATCH(CONCATENATE($J419,O$6),'Model Performance Data'!$O$6:$DY$6,0)),'Model Performance Data'!$B$8:$B$56,$C419,'Model Performance Data'!$C$8:$C$56,$D419)),"-",SUMIFS(INDEX('Model Performance Data'!$O$8:$DY$56,0,MATCH(CONCATENATE($J419,O$6),'Model Performance Data'!$O$6:$DY$6,0)),'Model Performance Data'!$B$8:$B$56,$C419,'Model Performance Data'!$C$8:$C$56,$D419))</f>
        <v>0</v>
      </c>
    </row>
    <row r="420" spans="2:15" outlineLevel="1" x14ac:dyDescent="0.35">
      <c r="B420" s="37" t="s">
        <v>80</v>
      </c>
      <c r="C420" s="38" t="str">
        <f>IF(ISBLANK('Model Performance Data'!$B$24),"-",'Model Performance Data'!$B$24)</f>
        <v>Population Health</v>
      </c>
      <c r="D420" s="38" t="str">
        <f>IF(ISBLANK('Model Performance Data'!$C$24),"-",'Model Performance Data'!$C$24)</f>
        <v>Childhood Immunization Status</v>
      </c>
      <c r="E420" s="38" t="str">
        <f>IF(ISBLANK('Model Performance Data'!$D$24),"-",'Model Performance Data'!$D$24)</f>
        <v>Percentage</v>
      </c>
      <c r="F420" s="38" t="str">
        <f>IF(ISBLANK('Model Performance Data'!$E$24),"-",'Model Performance Data'!$E$24)</f>
        <v>Retired</v>
      </c>
      <c r="G420" s="38">
        <f>IF(ISBLANK('Model Performance Data'!$F$24),"-",'Model Performance Data'!$F$24)</f>
        <v>42977</v>
      </c>
      <c r="H420" s="38">
        <v>3</v>
      </c>
      <c r="I420" s="38">
        <v>1</v>
      </c>
      <c r="J420" s="37" t="str">
        <f t="shared" si="20"/>
        <v>31</v>
      </c>
      <c r="K420" s="38" t="str">
        <f>IF(ISBLANK('Model Performance Data'!$L$24),"-",'Model Performance Data'!$L$24)</f>
        <v>Annual</v>
      </c>
      <c r="L420" s="38" t="str">
        <f>IF(ISBLANK('Model Performance Data'!$K$24),"-",'Model Performance Data'!$K$24)</f>
        <v xml:space="preserve">Data steward: http://www.qualityforum.org/QPS/0038
</v>
      </c>
      <c r="M420" s="43">
        <f>IF(ISNA(SUMIFS(INDEX('Model Performance Data'!$O$8:$DY$56,0,MATCH(CONCATENATE($J420,M$6),'Model Performance Data'!$O$6:$DY$6,0)),'Model Performance Data'!$B$8:$B$56,$C420,'Model Performance Data'!$C$8:$C$56,$D420)),"-",SUMIFS(INDEX('Model Performance Data'!$O$8:$DY$56,0,MATCH(CONCATENATE($J420,M$6),'Model Performance Data'!$O$6:$DY$6,0)),'Model Performance Data'!$B$8:$B$56,$C420,'Model Performance Data'!$C$8:$C$56,$D420))</f>
        <v>0</v>
      </c>
      <c r="N420" s="43">
        <f>IF(ISNA(SUMIFS(INDEX('Model Performance Data'!$O$8:$DY$56,0,MATCH(CONCATENATE($J420,N$6),'Model Performance Data'!$O$6:$DY$6,0)),'Model Performance Data'!$B$8:$B$56,$C420,'Model Performance Data'!$C$8:$C$56,$D420)),"-",SUMIFS(INDEX('Model Performance Data'!$O$8:$DY$56,0,MATCH(CONCATENATE($J420,N$6),'Model Performance Data'!$O$6:$DY$6,0)),'Model Performance Data'!$B$8:$B$56,$C420,'Model Performance Data'!$C$8:$C$56,$D420))</f>
        <v>0</v>
      </c>
      <c r="O420" s="154">
        <f>IF(ISNA(SUMIFS(INDEX('Model Performance Data'!$O$8:$DY$56,0,MATCH(CONCATENATE($J420,O$6),'Model Performance Data'!$O$6:$DY$6,0)),'Model Performance Data'!$B$8:$B$56,$C420,'Model Performance Data'!$C$8:$C$56,$D420)),"-",SUMIFS(INDEX('Model Performance Data'!$O$8:$DY$56,0,MATCH(CONCATENATE($J420,O$6),'Model Performance Data'!$O$6:$DY$6,0)),'Model Performance Data'!$B$8:$B$56,$C420,'Model Performance Data'!$C$8:$C$56,$D420))</f>
        <v>0</v>
      </c>
    </row>
    <row r="421" spans="2:15" outlineLevel="1" x14ac:dyDescent="0.35">
      <c r="B421" s="37" t="s">
        <v>80</v>
      </c>
      <c r="C421" s="38" t="str">
        <f>IF(ISBLANK('Model Performance Data'!$B$24),"-",'Model Performance Data'!$B$24)</f>
        <v>Population Health</v>
      </c>
      <c r="D421" s="38" t="str">
        <f>IF(ISBLANK('Model Performance Data'!$C$24),"-",'Model Performance Data'!$C$24)</f>
        <v>Childhood Immunization Status</v>
      </c>
      <c r="E421" s="38" t="str">
        <f>IF(ISBLANK('Model Performance Data'!$D$24),"-",'Model Performance Data'!$D$24)</f>
        <v>Percentage</v>
      </c>
      <c r="F421" s="38" t="str">
        <f>IF(ISBLANK('Model Performance Data'!$E$24),"-",'Model Performance Data'!$E$24)</f>
        <v>Retired</v>
      </c>
      <c r="G421" s="38">
        <f>IF(ISBLANK('Model Performance Data'!$F$24),"-",'Model Performance Data'!$F$24)</f>
        <v>42977</v>
      </c>
      <c r="H421" s="38">
        <v>3</v>
      </c>
      <c r="I421" s="38">
        <v>2</v>
      </c>
      <c r="J421" s="37" t="str">
        <f t="shared" si="20"/>
        <v>32</v>
      </c>
      <c r="K421" s="38" t="str">
        <f>IF(ISBLANK('Model Performance Data'!$L$24),"-",'Model Performance Data'!$L$24)</f>
        <v>Annual</v>
      </c>
      <c r="L421" s="38" t="str">
        <f>IF(ISBLANK('Model Performance Data'!$K$24),"-",'Model Performance Data'!$K$24)</f>
        <v xml:space="preserve">Data steward: http://www.qualityforum.org/QPS/0038
</v>
      </c>
      <c r="M421" s="43">
        <f>IF(ISNA(SUMIFS(INDEX('Model Performance Data'!$O$8:$DY$56,0,MATCH(CONCATENATE($J421,M$6),'Model Performance Data'!$O$6:$DY$6,0)),'Model Performance Data'!$B$8:$B$56,$C421,'Model Performance Data'!$C$8:$C$56,$D421)),"-",SUMIFS(INDEX('Model Performance Data'!$O$8:$DY$56,0,MATCH(CONCATENATE($J421,M$6),'Model Performance Data'!$O$6:$DY$6,0)),'Model Performance Data'!$B$8:$B$56,$C421,'Model Performance Data'!$C$8:$C$56,$D421))</f>
        <v>0</v>
      </c>
      <c r="N421" s="43">
        <f>IF(ISNA(SUMIFS(INDEX('Model Performance Data'!$O$8:$DY$56,0,MATCH(CONCATENATE($J421,N$6),'Model Performance Data'!$O$6:$DY$6,0)),'Model Performance Data'!$B$8:$B$56,$C421,'Model Performance Data'!$C$8:$C$56,$D421)),"-",SUMIFS(INDEX('Model Performance Data'!$O$8:$DY$56,0,MATCH(CONCATENATE($J421,N$6),'Model Performance Data'!$O$6:$DY$6,0)),'Model Performance Data'!$B$8:$B$56,$C421,'Model Performance Data'!$C$8:$C$56,$D421))</f>
        <v>0</v>
      </c>
      <c r="O421" s="154">
        <f>IF(ISNA(SUMIFS(INDEX('Model Performance Data'!$O$8:$DY$56,0,MATCH(CONCATENATE($J421,O$6),'Model Performance Data'!$O$6:$DY$6,0)),'Model Performance Data'!$B$8:$B$56,$C421,'Model Performance Data'!$C$8:$C$56,$D421)),"-",SUMIFS(INDEX('Model Performance Data'!$O$8:$DY$56,0,MATCH(CONCATENATE($J421,O$6),'Model Performance Data'!$O$6:$DY$6,0)),'Model Performance Data'!$B$8:$B$56,$C421,'Model Performance Data'!$C$8:$C$56,$D421))</f>
        <v>0</v>
      </c>
    </row>
    <row r="422" spans="2:15" outlineLevel="1" x14ac:dyDescent="0.35">
      <c r="B422" s="37" t="s">
        <v>80</v>
      </c>
      <c r="C422" s="38" t="str">
        <f>IF(ISBLANK('Model Performance Data'!$B$24),"-",'Model Performance Data'!$B$24)</f>
        <v>Population Health</v>
      </c>
      <c r="D422" s="38" t="str">
        <f>IF(ISBLANK('Model Performance Data'!$C$24),"-",'Model Performance Data'!$C$24)</f>
        <v>Childhood Immunization Status</v>
      </c>
      <c r="E422" s="38" t="str">
        <f>IF(ISBLANK('Model Performance Data'!$D$24),"-",'Model Performance Data'!$D$24)</f>
        <v>Percentage</v>
      </c>
      <c r="F422" s="38" t="str">
        <f>IF(ISBLANK('Model Performance Data'!$E$24),"-",'Model Performance Data'!$E$24)</f>
        <v>Retired</v>
      </c>
      <c r="G422" s="38">
        <f>IF(ISBLANK('Model Performance Data'!$F$24),"-",'Model Performance Data'!$F$24)</f>
        <v>42977</v>
      </c>
      <c r="H422" s="38">
        <v>3</v>
      </c>
      <c r="I422" s="38">
        <v>3</v>
      </c>
      <c r="J422" s="37" t="str">
        <f t="shared" si="20"/>
        <v>33</v>
      </c>
      <c r="K422" s="38" t="str">
        <f>IF(ISBLANK('Model Performance Data'!$L$24),"-",'Model Performance Data'!$L$24)</f>
        <v>Annual</v>
      </c>
      <c r="L422" s="38" t="str">
        <f>IF(ISBLANK('Model Performance Data'!$K$24),"-",'Model Performance Data'!$K$24)</f>
        <v xml:space="preserve">Data steward: http://www.qualityforum.org/QPS/0038
</v>
      </c>
      <c r="M422" s="43">
        <f>IF(ISNA(SUMIFS(INDEX('Model Performance Data'!$O$8:$DY$56,0,MATCH(CONCATENATE($J422,M$6),'Model Performance Data'!$O$6:$DY$6,0)),'Model Performance Data'!$B$8:$B$56,$C422,'Model Performance Data'!$C$8:$C$56,$D422)),"-",SUMIFS(INDEX('Model Performance Data'!$O$8:$DY$56,0,MATCH(CONCATENATE($J422,M$6),'Model Performance Data'!$O$6:$DY$6,0)),'Model Performance Data'!$B$8:$B$56,$C422,'Model Performance Data'!$C$8:$C$56,$D422))</f>
        <v>0</v>
      </c>
      <c r="N422" s="43">
        <f>IF(ISNA(SUMIFS(INDEX('Model Performance Data'!$O$8:$DY$56,0,MATCH(CONCATENATE($J422,N$6),'Model Performance Data'!$O$6:$DY$6,0)),'Model Performance Data'!$B$8:$B$56,$C422,'Model Performance Data'!$C$8:$C$56,$D422)),"-",SUMIFS(INDEX('Model Performance Data'!$O$8:$DY$56,0,MATCH(CONCATENATE($J422,N$6),'Model Performance Data'!$O$6:$DY$6,0)),'Model Performance Data'!$B$8:$B$56,$C422,'Model Performance Data'!$C$8:$C$56,$D422))</f>
        <v>0</v>
      </c>
      <c r="O422" s="154">
        <f>IF(ISNA(SUMIFS(INDEX('Model Performance Data'!$O$8:$DY$56,0,MATCH(CONCATENATE($J422,O$6),'Model Performance Data'!$O$6:$DY$6,0)),'Model Performance Data'!$B$8:$B$56,$C422,'Model Performance Data'!$C$8:$C$56,$D422)),"-",SUMIFS(INDEX('Model Performance Data'!$O$8:$DY$56,0,MATCH(CONCATENATE($J422,O$6),'Model Performance Data'!$O$6:$DY$6,0)),'Model Performance Data'!$B$8:$B$56,$C422,'Model Performance Data'!$C$8:$C$56,$D422))</f>
        <v>0</v>
      </c>
    </row>
    <row r="423" spans="2:15" outlineLevel="1" x14ac:dyDescent="0.35">
      <c r="B423" s="37" t="s">
        <v>80</v>
      </c>
      <c r="C423" s="38" t="str">
        <f>IF(ISBLANK('Model Performance Data'!$B$24),"-",'Model Performance Data'!$B$24)</f>
        <v>Population Health</v>
      </c>
      <c r="D423" s="38" t="str">
        <f>IF(ISBLANK('Model Performance Data'!$C$24),"-",'Model Performance Data'!$C$24)</f>
        <v>Childhood Immunization Status</v>
      </c>
      <c r="E423" s="38" t="str">
        <f>IF(ISBLANK('Model Performance Data'!$D$24),"-",'Model Performance Data'!$D$24)</f>
        <v>Percentage</v>
      </c>
      <c r="F423" s="38" t="str">
        <f>IF(ISBLANK('Model Performance Data'!$E$24),"-",'Model Performance Data'!$E$24)</f>
        <v>Retired</v>
      </c>
      <c r="G423" s="38">
        <f>IF(ISBLANK('Model Performance Data'!$F$24),"-",'Model Performance Data'!$F$24)</f>
        <v>42977</v>
      </c>
      <c r="H423" s="38">
        <v>3</v>
      </c>
      <c r="I423" s="38">
        <v>4</v>
      </c>
      <c r="J423" s="37" t="str">
        <f t="shared" si="20"/>
        <v>34</v>
      </c>
      <c r="K423" s="38" t="str">
        <f>IF(ISBLANK('Model Performance Data'!$L$24),"-",'Model Performance Data'!$L$24)</f>
        <v>Annual</v>
      </c>
      <c r="L423" s="38" t="str">
        <f>IF(ISBLANK('Model Performance Data'!$K$24),"-",'Model Performance Data'!$K$24)</f>
        <v xml:space="preserve">Data steward: http://www.qualityforum.org/QPS/0038
</v>
      </c>
      <c r="M423" s="43">
        <f>IF(ISNA(SUMIFS(INDEX('Model Performance Data'!$O$8:$DY$56,0,MATCH(CONCATENATE($J423,M$6),'Model Performance Data'!$O$6:$DY$6,0)),'Model Performance Data'!$B$8:$B$56,$C423,'Model Performance Data'!$C$8:$C$56,$D423)),"-",SUMIFS(INDEX('Model Performance Data'!$O$8:$DY$56,0,MATCH(CONCATENATE($J423,M$6),'Model Performance Data'!$O$6:$DY$6,0)),'Model Performance Data'!$B$8:$B$56,$C423,'Model Performance Data'!$C$8:$C$56,$D423))</f>
        <v>0</v>
      </c>
      <c r="N423" s="43">
        <f>IF(ISNA(SUMIFS(INDEX('Model Performance Data'!$O$8:$DY$56,0,MATCH(CONCATENATE($J423,N$6),'Model Performance Data'!$O$6:$DY$6,0)),'Model Performance Data'!$B$8:$B$56,$C423,'Model Performance Data'!$C$8:$C$56,$D423)),"-",SUMIFS(INDEX('Model Performance Data'!$O$8:$DY$56,0,MATCH(CONCATENATE($J423,N$6),'Model Performance Data'!$O$6:$DY$6,0)),'Model Performance Data'!$B$8:$B$56,$C423,'Model Performance Data'!$C$8:$C$56,$D423))</f>
        <v>0</v>
      </c>
      <c r="O423" s="154">
        <f>IF(ISNA(SUMIFS(INDEX('Model Performance Data'!$O$8:$DY$56,0,MATCH(CONCATENATE($J423,O$6),'Model Performance Data'!$O$6:$DY$6,0)),'Model Performance Data'!$B$8:$B$56,$C423,'Model Performance Data'!$C$8:$C$56,$D423)),"-",SUMIFS(INDEX('Model Performance Data'!$O$8:$DY$56,0,MATCH(CONCATENATE($J423,O$6),'Model Performance Data'!$O$6:$DY$6,0)),'Model Performance Data'!$B$8:$B$56,$C423,'Model Performance Data'!$C$8:$C$56,$D423))</f>
        <v>0</v>
      </c>
    </row>
    <row r="424" spans="2:15" outlineLevel="1" x14ac:dyDescent="0.35">
      <c r="B424" s="37" t="s">
        <v>80</v>
      </c>
      <c r="C424" s="38" t="str">
        <f>IF(ISBLANK('Model Performance Data'!$B$24),"-",'Model Performance Data'!$B$24)</f>
        <v>Population Health</v>
      </c>
      <c r="D424" s="38" t="str">
        <f>IF(ISBLANK('Model Performance Data'!$C$24),"-",'Model Performance Data'!$C$24)</f>
        <v>Childhood Immunization Status</v>
      </c>
      <c r="E424" s="38" t="str">
        <f>IF(ISBLANK('Model Performance Data'!$D$24),"-",'Model Performance Data'!$D$24)</f>
        <v>Percentage</v>
      </c>
      <c r="F424" s="38" t="str">
        <f>IF(ISBLANK('Model Performance Data'!$E$24),"-",'Model Performance Data'!$E$24)</f>
        <v>Retired</v>
      </c>
      <c r="G424" s="38">
        <f>IF(ISBLANK('Model Performance Data'!$F$24),"-",'Model Performance Data'!$F$24)</f>
        <v>42977</v>
      </c>
      <c r="H424" s="38">
        <v>3</v>
      </c>
      <c r="I424" s="38">
        <v>5</v>
      </c>
      <c r="J424" s="37" t="str">
        <f t="shared" si="20"/>
        <v>35</v>
      </c>
      <c r="K424" s="38" t="str">
        <f>IF(ISBLANK('Model Performance Data'!$L$24),"-",'Model Performance Data'!$L$24)</f>
        <v>Annual</v>
      </c>
      <c r="L424" s="38" t="str">
        <f>IF(ISBLANK('Model Performance Data'!$K$24),"-",'Model Performance Data'!$K$24)</f>
        <v xml:space="preserve">Data steward: http://www.qualityforum.org/QPS/0038
</v>
      </c>
      <c r="M424" s="43">
        <f>IF(ISNA(SUMIFS(INDEX('Model Performance Data'!$O$8:$DY$56,0,MATCH(CONCATENATE($J424,M$6),'Model Performance Data'!$O$6:$DY$6,0)),'Model Performance Data'!$B$8:$B$56,$C424,'Model Performance Data'!$C$8:$C$56,$D424)),"-",SUMIFS(INDEX('Model Performance Data'!$O$8:$DY$56,0,MATCH(CONCATENATE($J424,M$6),'Model Performance Data'!$O$6:$DY$6,0)),'Model Performance Data'!$B$8:$B$56,$C424,'Model Performance Data'!$C$8:$C$56,$D424))</f>
        <v>0</v>
      </c>
      <c r="N424" s="43">
        <f>IF(ISNA(SUMIFS(INDEX('Model Performance Data'!$O$8:$DY$56,0,MATCH(CONCATENATE($J424,N$6),'Model Performance Data'!$O$6:$DY$6,0)),'Model Performance Data'!$B$8:$B$56,$C424,'Model Performance Data'!$C$8:$C$56,$D424)),"-",SUMIFS(INDEX('Model Performance Data'!$O$8:$DY$56,0,MATCH(CONCATENATE($J424,N$6),'Model Performance Data'!$O$6:$DY$6,0)),'Model Performance Data'!$B$8:$B$56,$C424,'Model Performance Data'!$C$8:$C$56,$D424))</f>
        <v>0</v>
      </c>
      <c r="O424" s="154">
        <f>IF(ISNA(SUMIFS(INDEX('Model Performance Data'!$O$8:$DY$56,0,MATCH(CONCATENATE($J424,O$6),'Model Performance Data'!$O$6:$DY$6,0)),'Model Performance Data'!$B$8:$B$56,$C424,'Model Performance Data'!$C$8:$C$56,$D424)),"-",SUMIFS(INDEX('Model Performance Data'!$O$8:$DY$56,0,MATCH(CONCATENATE($J424,O$6),'Model Performance Data'!$O$6:$DY$6,0)),'Model Performance Data'!$B$8:$B$56,$C424,'Model Performance Data'!$C$8:$C$56,$D424))</f>
        <v>0</v>
      </c>
    </row>
    <row r="425" spans="2:15" outlineLevel="1" x14ac:dyDescent="0.35">
      <c r="B425" s="37" t="s">
        <v>80</v>
      </c>
      <c r="C425" s="38" t="str">
        <f>IF(ISBLANK('Model Performance Data'!$B$24),"-",'Model Performance Data'!$B$24)</f>
        <v>Population Health</v>
      </c>
      <c r="D425" s="38" t="str">
        <f>IF(ISBLANK('Model Performance Data'!$C$24),"-",'Model Performance Data'!$C$24)</f>
        <v>Childhood Immunization Status</v>
      </c>
      <c r="E425" s="38" t="str">
        <f>IF(ISBLANK('Model Performance Data'!$D$24),"-",'Model Performance Data'!$D$24)</f>
        <v>Percentage</v>
      </c>
      <c r="F425" s="38" t="str">
        <f>IF(ISBLANK('Model Performance Data'!$E$24),"-",'Model Performance Data'!$E$24)</f>
        <v>Retired</v>
      </c>
      <c r="G425" s="38">
        <f>IF(ISBLANK('Model Performance Data'!$F$24),"-",'Model Performance Data'!$F$24)</f>
        <v>42977</v>
      </c>
      <c r="H425" s="38">
        <v>3</v>
      </c>
      <c r="I425" s="38" t="s">
        <v>65</v>
      </c>
      <c r="J425" s="37" t="str">
        <f t="shared" si="20"/>
        <v>3Goal</v>
      </c>
      <c r="K425" s="38" t="str">
        <f>IF(ISBLANK('Model Performance Data'!$L$24),"-",'Model Performance Data'!$L$24)</f>
        <v>Annual</v>
      </c>
      <c r="L425" s="38" t="str">
        <f>IF(ISBLANK('Model Performance Data'!$K$24),"-",'Model Performance Data'!$K$24)</f>
        <v xml:space="preserve">Data steward: http://www.qualityforum.org/QPS/0038
</v>
      </c>
      <c r="M425" s="43" t="str">
        <f>IF(ISNA(SUMIFS(INDEX('Model Performance Data'!$O$8:$DY$56,0,MATCH(CONCATENATE($J425,M$6),'Model Performance Data'!$O$6:$DY$6,0)),'Model Performance Data'!$B$8:$B$56,$C425,'Model Performance Data'!$C$8:$C$56,$D425)),"-",SUMIFS(INDEX('Model Performance Data'!$O$8:$DY$56,0,MATCH(CONCATENATE($J425,M$6),'Model Performance Data'!$O$6:$DY$6,0)),'Model Performance Data'!$B$8:$B$56,$C425,'Model Performance Data'!$C$8:$C$56,$D425))</f>
        <v>-</v>
      </c>
      <c r="N425" s="43" t="str">
        <f>IF(ISNA(SUMIFS(INDEX('Model Performance Data'!$O$8:$DY$56,0,MATCH(CONCATENATE($J425,N$6),'Model Performance Data'!$O$6:$DY$6,0)),'Model Performance Data'!$B$8:$B$56,$C425,'Model Performance Data'!$C$8:$C$56,$D425)),"-",SUMIFS(INDEX('Model Performance Data'!$O$8:$DY$56,0,MATCH(CONCATENATE($J425,N$6),'Model Performance Data'!$O$6:$DY$6,0)),'Model Performance Data'!$B$8:$B$56,$C425,'Model Performance Data'!$C$8:$C$56,$D425))</f>
        <v>-</v>
      </c>
      <c r="O425" s="154">
        <f>IF(ISNA(SUMIFS(INDEX('Model Performance Data'!$O$8:$DY$56,0,MATCH(CONCATENATE($J425,O$6),'Model Performance Data'!$O$6:$DY$6,0)),'Model Performance Data'!$B$8:$B$56,$C425,'Model Performance Data'!$C$8:$C$56,$D425)),"-",SUMIFS(INDEX('Model Performance Data'!$O$8:$DY$56,0,MATCH(CONCATENATE($J425,O$6),'Model Performance Data'!$O$6:$DY$6,0)),'Model Performance Data'!$B$8:$B$56,$C425,'Model Performance Data'!$C$8:$C$56,$D425))</f>
        <v>0</v>
      </c>
    </row>
    <row r="426" spans="2:15" outlineLevel="1" x14ac:dyDescent="0.35">
      <c r="B426" s="37" t="s">
        <v>80</v>
      </c>
      <c r="C426" s="38" t="str">
        <f>IF(ISBLANK('Model Performance Data'!$B$24),"-",'Model Performance Data'!$B$24)</f>
        <v>Population Health</v>
      </c>
      <c r="D426" s="38" t="str">
        <f>IF(ISBLANK('Model Performance Data'!$C$24),"-",'Model Performance Data'!$C$24)</f>
        <v>Childhood Immunization Status</v>
      </c>
      <c r="E426" s="38" t="str">
        <f>IF(ISBLANK('Model Performance Data'!$D$24),"-",'Model Performance Data'!$D$24)</f>
        <v>Percentage</v>
      </c>
      <c r="F426" s="38" t="str">
        <f>IF(ISBLANK('Model Performance Data'!$E$24),"-",'Model Performance Data'!$E$24)</f>
        <v>Retired</v>
      </c>
      <c r="G426" s="38">
        <f>IF(ISBLANK('Model Performance Data'!$F$24),"-",'Model Performance Data'!$F$24)</f>
        <v>42977</v>
      </c>
      <c r="H426" s="38">
        <v>4</v>
      </c>
      <c r="I426" s="38">
        <v>1</v>
      </c>
      <c r="J426" s="37" t="str">
        <f t="shared" ref="J426:J431" si="23">CONCATENATE(H426,I426)</f>
        <v>41</v>
      </c>
      <c r="K426" s="38" t="str">
        <f>IF(ISBLANK('Model Performance Data'!$L$24),"-",'Model Performance Data'!$L$24)</f>
        <v>Annual</v>
      </c>
      <c r="L426" s="38" t="str">
        <f>IF(ISBLANK('Model Performance Data'!$K$24),"-",'Model Performance Data'!$K$24)</f>
        <v xml:space="preserve">Data steward: http://www.qualityforum.org/QPS/0038
</v>
      </c>
      <c r="M426" s="43">
        <f>IF(ISNA(SUMIFS(INDEX('Model Performance Data'!$O$8:$DY$56,0,MATCH(CONCATENATE($J426,M$6),'Model Performance Data'!$O$6:$DY$6,0)),'Model Performance Data'!$B$8:$B$56,$C426,'Model Performance Data'!$C$8:$C$56,$D426)),"-",SUMIFS(INDEX('Model Performance Data'!$O$8:$DY$56,0,MATCH(CONCATENATE($J426,M$6),'Model Performance Data'!$O$6:$DY$6,0)),'Model Performance Data'!$B$8:$B$56,$C426,'Model Performance Data'!$C$8:$C$56,$D426))</f>
        <v>0</v>
      </c>
      <c r="N426" s="43">
        <f>IF(ISNA(SUMIFS(INDEX('Model Performance Data'!$O$8:$DY$56,0,MATCH(CONCATENATE($J426,N$6),'Model Performance Data'!$O$6:$DY$6,0)),'Model Performance Data'!$B$8:$B$56,$C426,'Model Performance Data'!$C$8:$C$56,$D426)),"-",SUMIFS(INDEX('Model Performance Data'!$O$8:$DY$56,0,MATCH(CONCATENATE($J426,N$6),'Model Performance Data'!$O$6:$DY$6,0)),'Model Performance Data'!$B$8:$B$56,$C426,'Model Performance Data'!$C$8:$C$56,$D426))</f>
        <v>0</v>
      </c>
      <c r="O426" s="154">
        <f>IF(ISNA(SUMIFS(INDEX('Model Performance Data'!$O$8:$DY$56,0,MATCH(CONCATENATE($J426,O$6),'Model Performance Data'!$O$6:$DY$6,0)),'Model Performance Data'!$B$8:$B$56,$C426,'Model Performance Data'!$C$8:$C$56,$D426)),"-",SUMIFS(INDEX('Model Performance Data'!$O$8:$DY$56,0,MATCH(CONCATENATE($J426,O$6),'Model Performance Data'!$O$6:$DY$6,0)),'Model Performance Data'!$B$8:$B$56,$C426,'Model Performance Data'!$C$8:$C$56,$D426))</f>
        <v>0</v>
      </c>
    </row>
    <row r="427" spans="2:15" outlineLevel="1" x14ac:dyDescent="0.35">
      <c r="B427" s="37" t="s">
        <v>80</v>
      </c>
      <c r="C427" s="38" t="str">
        <f>IF(ISBLANK('Model Performance Data'!$B$24),"-",'Model Performance Data'!$B$24)</f>
        <v>Population Health</v>
      </c>
      <c r="D427" s="38" t="str">
        <f>IF(ISBLANK('Model Performance Data'!$C$24),"-",'Model Performance Data'!$C$24)</f>
        <v>Childhood Immunization Status</v>
      </c>
      <c r="E427" s="38" t="str">
        <f>IF(ISBLANK('Model Performance Data'!$D$24),"-",'Model Performance Data'!$D$24)</f>
        <v>Percentage</v>
      </c>
      <c r="F427" s="38" t="str">
        <f>IF(ISBLANK('Model Performance Data'!$E$24),"-",'Model Performance Data'!$E$24)</f>
        <v>Retired</v>
      </c>
      <c r="G427" s="38">
        <f>IF(ISBLANK('Model Performance Data'!$F$24),"-",'Model Performance Data'!$F$24)</f>
        <v>42977</v>
      </c>
      <c r="H427" s="38">
        <v>4</v>
      </c>
      <c r="I427" s="38">
        <v>2</v>
      </c>
      <c r="J427" s="37" t="str">
        <f t="shared" si="23"/>
        <v>42</v>
      </c>
      <c r="K427" s="38" t="str">
        <f>IF(ISBLANK('Model Performance Data'!$L$24),"-",'Model Performance Data'!$L$24)</f>
        <v>Annual</v>
      </c>
      <c r="L427" s="38" t="str">
        <f>IF(ISBLANK('Model Performance Data'!$K$24),"-",'Model Performance Data'!$K$24)</f>
        <v xml:space="preserve">Data steward: http://www.qualityforum.org/QPS/0038
</v>
      </c>
      <c r="M427" s="43">
        <f>IF(ISNA(SUMIFS(INDEX('Model Performance Data'!$O$8:$DY$56,0,MATCH(CONCATENATE($J427,M$6),'Model Performance Data'!$O$6:$DY$6,0)),'Model Performance Data'!$B$8:$B$56,$C427,'Model Performance Data'!$C$8:$C$56,$D427)),"-",SUMIFS(INDEX('Model Performance Data'!$O$8:$DY$56,0,MATCH(CONCATENATE($J427,M$6),'Model Performance Data'!$O$6:$DY$6,0)),'Model Performance Data'!$B$8:$B$56,$C427,'Model Performance Data'!$C$8:$C$56,$D427))</f>
        <v>0</v>
      </c>
      <c r="N427" s="43">
        <f>IF(ISNA(SUMIFS(INDEX('Model Performance Data'!$O$8:$DY$56,0,MATCH(CONCATENATE($J427,N$6),'Model Performance Data'!$O$6:$DY$6,0)),'Model Performance Data'!$B$8:$B$56,$C427,'Model Performance Data'!$C$8:$C$56,$D427)),"-",SUMIFS(INDEX('Model Performance Data'!$O$8:$DY$56,0,MATCH(CONCATENATE($J427,N$6),'Model Performance Data'!$O$6:$DY$6,0)),'Model Performance Data'!$B$8:$B$56,$C427,'Model Performance Data'!$C$8:$C$56,$D427))</f>
        <v>0</v>
      </c>
      <c r="O427" s="154">
        <f>IF(ISNA(SUMIFS(INDEX('Model Performance Data'!$O$8:$DY$56,0,MATCH(CONCATENATE($J427,O$6),'Model Performance Data'!$O$6:$DY$6,0)),'Model Performance Data'!$B$8:$B$56,$C427,'Model Performance Data'!$C$8:$C$56,$D427)),"-",SUMIFS(INDEX('Model Performance Data'!$O$8:$DY$56,0,MATCH(CONCATENATE($J427,O$6),'Model Performance Data'!$O$6:$DY$6,0)),'Model Performance Data'!$B$8:$B$56,$C427,'Model Performance Data'!$C$8:$C$56,$D427))</f>
        <v>0</v>
      </c>
    </row>
    <row r="428" spans="2:15" outlineLevel="1" x14ac:dyDescent="0.35">
      <c r="B428" s="37" t="s">
        <v>80</v>
      </c>
      <c r="C428" s="38" t="str">
        <f>IF(ISBLANK('Model Performance Data'!$B$24),"-",'Model Performance Data'!$B$24)</f>
        <v>Population Health</v>
      </c>
      <c r="D428" s="38" t="str">
        <f>IF(ISBLANK('Model Performance Data'!$C$24),"-",'Model Performance Data'!$C$24)</f>
        <v>Childhood Immunization Status</v>
      </c>
      <c r="E428" s="38" t="str">
        <f>IF(ISBLANK('Model Performance Data'!$D$24),"-",'Model Performance Data'!$D$24)</f>
        <v>Percentage</v>
      </c>
      <c r="F428" s="38" t="str">
        <f>IF(ISBLANK('Model Performance Data'!$E$24),"-",'Model Performance Data'!$E$24)</f>
        <v>Retired</v>
      </c>
      <c r="G428" s="38">
        <f>IF(ISBLANK('Model Performance Data'!$F$24),"-",'Model Performance Data'!$F$24)</f>
        <v>42977</v>
      </c>
      <c r="H428" s="38">
        <v>4</v>
      </c>
      <c r="I428" s="38">
        <v>3</v>
      </c>
      <c r="J428" s="37" t="str">
        <f t="shared" si="23"/>
        <v>43</v>
      </c>
      <c r="K428" s="38" t="str">
        <f>IF(ISBLANK('Model Performance Data'!$L$24),"-",'Model Performance Data'!$L$24)</f>
        <v>Annual</v>
      </c>
      <c r="L428" s="38" t="str">
        <f>IF(ISBLANK('Model Performance Data'!$K$24),"-",'Model Performance Data'!$K$24)</f>
        <v xml:space="preserve">Data steward: http://www.qualityforum.org/QPS/0038
</v>
      </c>
      <c r="M428" s="43">
        <f>IF(ISNA(SUMIFS(INDEX('Model Performance Data'!$O$8:$DY$56,0,MATCH(CONCATENATE($J428,M$6),'Model Performance Data'!$O$6:$DY$6,0)),'Model Performance Data'!$B$8:$B$56,$C428,'Model Performance Data'!$C$8:$C$56,$D428)),"-",SUMIFS(INDEX('Model Performance Data'!$O$8:$DY$56,0,MATCH(CONCATENATE($J428,M$6),'Model Performance Data'!$O$6:$DY$6,0)),'Model Performance Data'!$B$8:$B$56,$C428,'Model Performance Data'!$C$8:$C$56,$D428))</f>
        <v>0</v>
      </c>
      <c r="N428" s="43">
        <f>IF(ISNA(SUMIFS(INDEX('Model Performance Data'!$O$8:$DY$56,0,MATCH(CONCATENATE($J428,N$6),'Model Performance Data'!$O$6:$DY$6,0)),'Model Performance Data'!$B$8:$B$56,$C428,'Model Performance Data'!$C$8:$C$56,$D428)),"-",SUMIFS(INDEX('Model Performance Data'!$O$8:$DY$56,0,MATCH(CONCATENATE($J428,N$6),'Model Performance Data'!$O$6:$DY$6,0)),'Model Performance Data'!$B$8:$B$56,$C428,'Model Performance Data'!$C$8:$C$56,$D428))</f>
        <v>0</v>
      </c>
      <c r="O428" s="154">
        <f>IF(ISNA(SUMIFS(INDEX('Model Performance Data'!$O$8:$DY$56,0,MATCH(CONCATENATE($J428,O$6),'Model Performance Data'!$O$6:$DY$6,0)),'Model Performance Data'!$B$8:$B$56,$C428,'Model Performance Data'!$C$8:$C$56,$D428)),"-",SUMIFS(INDEX('Model Performance Data'!$O$8:$DY$56,0,MATCH(CONCATENATE($J428,O$6),'Model Performance Data'!$O$6:$DY$6,0)),'Model Performance Data'!$B$8:$B$56,$C428,'Model Performance Data'!$C$8:$C$56,$D428))</f>
        <v>0</v>
      </c>
    </row>
    <row r="429" spans="2:15" outlineLevel="1" x14ac:dyDescent="0.35">
      <c r="B429" s="37" t="s">
        <v>80</v>
      </c>
      <c r="C429" s="38" t="str">
        <f>IF(ISBLANK('Model Performance Data'!$B$24),"-",'Model Performance Data'!$B$24)</f>
        <v>Population Health</v>
      </c>
      <c r="D429" s="38" t="str">
        <f>IF(ISBLANK('Model Performance Data'!$C$24),"-",'Model Performance Data'!$C$24)</f>
        <v>Childhood Immunization Status</v>
      </c>
      <c r="E429" s="38" t="str">
        <f>IF(ISBLANK('Model Performance Data'!$D$24),"-",'Model Performance Data'!$D$24)</f>
        <v>Percentage</v>
      </c>
      <c r="F429" s="38" t="str">
        <f>IF(ISBLANK('Model Performance Data'!$E$24),"-",'Model Performance Data'!$E$24)</f>
        <v>Retired</v>
      </c>
      <c r="G429" s="38">
        <f>IF(ISBLANK('Model Performance Data'!$F$24),"-",'Model Performance Data'!$F$24)</f>
        <v>42977</v>
      </c>
      <c r="H429" s="38">
        <v>4</v>
      </c>
      <c r="I429" s="38">
        <v>4</v>
      </c>
      <c r="J429" s="37" t="str">
        <f t="shared" si="23"/>
        <v>44</v>
      </c>
      <c r="K429" s="38" t="str">
        <f>IF(ISBLANK('Model Performance Data'!$L$24),"-",'Model Performance Data'!$L$24)</f>
        <v>Annual</v>
      </c>
      <c r="L429" s="38" t="str">
        <f>IF(ISBLANK('Model Performance Data'!$K$24),"-",'Model Performance Data'!$K$24)</f>
        <v xml:space="preserve">Data steward: http://www.qualityforum.org/QPS/0038
</v>
      </c>
      <c r="M429" s="43">
        <f>IF(ISNA(SUMIFS(INDEX('Model Performance Data'!$O$8:$DY$56,0,MATCH(CONCATENATE($J429,M$6),'Model Performance Data'!$O$6:$DY$6,0)),'Model Performance Data'!$B$8:$B$56,$C429,'Model Performance Data'!$C$8:$C$56,$D429)),"-",SUMIFS(INDEX('Model Performance Data'!$O$8:$DY$56,0,MATCH(CONCATENATE($J429,M$6),'Model Performance Data'!$O$6:$DY$6,0)),'Model Performance Data'!$B$8:$B$56,$C429,'Model Performance Data'!$C$8:$C$56,$D429))</f>
        <v>0</v>
      </c>
      <c r="N429" s="43">
        <f>IF(ISNA(SUMIFS(INDEX('Model Performance Data'!$O$8:$DY$56,0,MATCH(CONCATENATE($J429,N$6),'Model Performance Data'!$O$6:$DY$6,0)),'Model Performance Data'!$B$8:$B$56,$C429,'Model Performance Data'!$C$8:$C$56,$D429)),"-",SUMIFS(INDEX('Model Performance Data'!$O$8:$DY$56,0,MATCH(CONCATENATE($J429,N$6),'Model Performance Data'!$O$6:$DY$6,0)),'Model Performance Data'!$B$8:$B$56,$C429,'Model Performance Data'!$C$8:$C$56,$D429))</f>
        <v>0</v>
      </c>
      <c r="O429" s="154">
        <f>IF(ISNA(SUMIFS(INDEX('Model Performance Data'!$O$8:$DY$56,0,MATCH(CONCATENATE($J429,O$6),'Model Performance Data'!$O$6:$DY$6,0)),'Model Performance Data'!$B$8:$B$56,$C429,'Model Performance Data'!$C$8:$C$56,$D429)),"-",SUMIFS(INDEX('Model Performance Data'!$O$8:$DY$56,0,MATCH(CONCATENATE($J429,O$6),'Model Performance Data'!$O$6:$DY$6,0)),'Model Performance Data'!$B$8:$B$56,$C429,'Model Performance Data'!$C$8:$C$56,$D429))</f>
        <v>0</v>
      </c>
    </row>
    <row r="430" spans="2:15" outlineLevel="1" x14ac:dyDescent="0.35">
      <c r="B430" s="37" t="s">
        <v>80</v>
      </c>
      <c r="C430" s="38" t="str">
        <f>IF(ISBLANK('Model Performance Data'!$B$24),"-",'Model Performance Data'!$B$24)</f>
        <v>Population Health</v>
      </c>
      <c r="D430" s="38" t="str">
        <f>IF(ISBLANK('Model Performance Data'!$C$24),"-",'Model Performance Data'!$C$24)</f>
        <v>Childhood Immunization Status</v>
      </c>
      <c r="E430" s="38" t="str">
        <f>IF(ISBLANK('Model Performance Data'!$D$24),"-",'Model Performance Data'!$D$24)</f>
        <v>Percentage</v>
      </c>
      <c r="F430" s="38" t="str">
        <f>IF(ISBLANK('Model Performance Data'!$E$24),"-",'Model Performance Data'!$E$24)</f>
        <v>Retired</v>
      </c>
      <c r="G430" s="38">
        <f>IF(ISBLANK('Model Performance Data'!$F$24),"-",'Model Performance Data'!$F$24)</f>
        <v>42977</v>
      </c>
      <c r="H430" s="38">
        <v>4</v>
      </c>
      <c r="I430" s="38">
        <v>5</v>
      </c>
      <c r="J430" s="37" t="str">
        <f t="shared" si="23"/>
        <v>45</v>
      </c>
      <c r="K430" s="38" t="str">
        <f>IF(ISBLANK('Model Performance Data'!$L$24),"-",'Model Performance Data'!$L$24)</f>
        <v>Annual</v>
      </c>
      <c r="L430" s="38" t="str">
        <f>IF(ISBLANK('Model Performance Data'!$K$24),"-",'Model Performance Data'!$K$24)</f>
        <v xml:space="preserve">Data steward: http://www.qualityforum.org/QPS/0038
</v>
      </c>
      <c r="M430" s="43">
        <f>IF(ISNA(SUMIFS(INDEX('Model Performance Data'!$O$8:$DY$56,0,MATCH(CONCATENATE($J430,M$6),'Model Performance Data'!$O$6:$DY$6,0)),'Model Performance Data'!$B$8:$B$56,$C430,'Model Performance Data'!$C$8:$C$56,$D430)),"-",SUMIFS(INDEX('Model Performance Data'!$O$8:$DY$56,0,MATCH(CONCATENATE($J430,M$6),'Model Performance Data'!$O$6:$DY$6,0)),'Model Performance Data'!$B$8:$B$56,$C430,'Model Performance Data'!$C$8:$C$56,$D430))</f>
        <v>0</v>
      </c>
      <c r="N430" s="43">
        <f>IF(ISNA(SUMIFS(INDEX('Model Performance Data'!$O$8:$DY$56,0,MATCH(CONCATENATE($J430,N$6),'Model Performance Data'!$O$6:$DY$6,0)),'Model Performance Data'!$B$8:$B$56,$C430,'Model Performance Data'!$C$8:$C$56,$D430)),"-",SUMIFS(INDEX('Model Performance Data'!$O$8:$DY$56,0,MATCH(CONCATENATE($J430,N$6),'Model Performance Data'!$O$6:$DY$6,0)),'Model Performance Data'!$B$8:$B$56,$C430,'Model Performance Data'!$C$8:$C$56,$D430))</f>
        <v>0</v>
      </c>
      <c r="O430" s="154">
        <f>IF(ISNA(SUMIFS(INDEX('Model Performance Data'!$O$8:$DY$56,0,MATCH(CONCATENATE($J430,O$6),'Model Performance Data'!$O$6:$DY$6,0)),'Model Performance Data'!$B$8:$B$56,$C430,'Model Performance Data'!$C$8:$C$56,$D430)),"-",SUMIFS(INDEX('Model Performance Data'!$O$8:$DY$56,0,MATCH(CONCATENATE($J430,O$6),'Model Performance Data'!$O$6:$DY$6,0)),'Model Performance Data'!$B$8:$B$56,$C430,'Model Performance Data'!$C$8:$C$56,$D430))</f>
        <v>0</v>
      </c>
    </row>
    <row r="431" spans="2:15" outlineLevel="1" x14ac:dyDescent="0.35">
      <c r="B431" s="37" t="s">
        <v>80</v>
      </c>
      <c r="C431" s="38" t="str">
        <f>IF(ISBLANK('Model Performance Data'!$B$24),"-",'Model Performance Data'!$B$24)</f>
        <v>Population Health</v>
      </c>
      <c r="D431" s="38" t="str">
        <f>IF(ISBLANK('Model Performance Data'!$C$24),"-",'Model Performance Data'!$C$24)</f>
        <v>Childhood Immunization Status</v>
      </c>
      <c r="E431" s="38" t="str">
        <f>IF(ISBLANK('Model Performance Data'!$D$24),"-",'Model Performance Data'!$D$24)</f>
        <v>Percentage</v>
      </c>
      <c r="F431" s="38" t="str">
        <f>IF(ISBLANK('Model Performance Data'!$E$24),"-",'Model Performance Data'!$E$24)</f>
        <v>Retired</v>
      </c>
      <c r="G431" s="38">
        <f>IF(ISBLANK('Model Performance Data'!$F$24),"-",'Model Performance Data'!$F$24)</f>
        <v>42977</v>
      </c>
      <c r="H431" s="38">
        <v>4</v>
      </c>
      <c r="I431" s="38" t="s">
        <v>65</v>
      </c>
      <c r="J431" s="37" t="str">
        <f t="shared" si="23"/>
        <v>4Goal</v>
      </c>
      <c r="K431" s="38" t="str">
        <f>IF(ISBLANK('Model Performance Data'!$L$24),"-",'Model Performance Data'!$L$24)</f>
        <v>Annual</v>
      </c>
      <c r="L431" s="38" t="str">
        <f>IF(ISBLANK('Model Performance Data'!$K$24),"-",'Model Performance Data'!$K$24)</f>
        <v xml:space="preserve">Data steward: http://www.qualityforum.org/QPS/0038
</v>
      </c>
      <c r="M431" s="43" t="str">
        <f>IF(ISNA(SUMIFS(INDEX('Model Performance Data'!$O$8:$DY$56,0,MATCH(CONCATENATE($J431,M$6),'Model Performance Data'!$O$6:$DY$6,0)),'Model Performance Data'!$B$8:$B$56,$C431,'Model Performance Data'!$C$8:$C$56,$D431)),"-",SUMIFS(INDEX('Model Performance Data'!$O$8:$DY$56,0,MATCH(CONCATENATE($J431,M$6),'Model Performance Data'!$O$6:$DY$6,0)),'Model Performance Data'!$B$8:$B$56,$C431,'Model Performance Data'!$C$8:$C$56,$D431))</f>
        <v>-</v>
      </c>
      <c r="N431" s="43" t="str">
        <f>IF(ISNA(SUMIFS(INDEX('Model Performance Data'!$O$8:$DY$56,0,MATCH(CONCATENATE($J431,N$6),'Model Performance Data'!$O$6:$DY$6,0)),'Model Performance Data'!$B$8:$B$56,$C431,'Model Performance Data'!$C$8:$C$56,$D431)),"-",SUMIFS(INDEX('Model Performance Data'!$O$8:$DY$56,0,MATCH(CONCATENATE($J431,N$6),'Model Performance Data'!$O$6:$DY$6,0)),'Model Performance Data'!$B$8:$B$56,$C431,'Model Performance Data'!$C$8:$C$56,$D431))</f>
        <v>-</v>
      </c>
      <c r="O431" s="154">
        <f>IF(ISNA(SUMIFS(INDEX('Model Performance Data'!$O$8:$DY$56,0,MATCH(CONCATENATE($J431,O$6),'Model Performance Data'!$O$6:$DY$6,0)),'Model Performance Data'!$B$8:$B$56,$C431,'Model Performance Data'!$C$8:$C$56,$D431)),"-",SUMIFS(INDEX('Model Performance Data'!$O$8:$DY$56,0,MATCH(CONCATENATE($J431,O$6),'Model Performance Data'!$O$6:$DY$6,0)),'Model Performance Data'!$B$8:$B$56,$C431,'Model Performance Data'!$C$8:$C$56,$D431))</f>
        <v>0</v>
      </c>
    </row>
    <row r="432" spans="2:15" outlineLevel="1" x14ac:dyDescent="0.35">
      <c r="B432" s="37" t="s">
        <v>80</v>
      </c>
      <c r="C432" s="38" t="str">
        <f>IF(ISBLANK('Model Performance Data'!$B$25),"-",'Model Performance Data'!$B$25)</f>
        <v>Quality</v>
      </c>
      <c r="D432" s="38" t="str">
        <f>IF(ISBLANK('Model Performance Data'!$C$25),"-",'Model Performance Data'!$C$25)</f>
        <v>Patient Experience Provider Communication (CGCAHPS)</v>
      </c>
      <c r="E432" s="38" t="str">
        <f>IF(ISBLANK('Model Performance Data'!$D$25),"-",'Model Performance Data'!$D$25)</f>
        <v>Percentage</v>
      </c>
      <c r="F432" s="38" t="str">
        <f>IF(ISBLANK('Model Performance Data'!$E$25),"-",'Model Performance Data'!$E$25)</f>
        <v>Retired</v>
      </c>
      <c r="G432" s="38">
        <f>IF(ISBLANK('Model Performance Data'!$F$25),"-",'Model Performance Data'!$F$25)</f>
        <v>42977</v>
      </c>
      <c r="H432" s="38" t="s">
        <v>64</v>
      </c>
      <c r="I432" s="38" t="s">
        <v>64</v>
      </c>
      <c r="J432" s="37" t="str">
        <f t="shared" si="20"/>
        <v>BaselineBaseline</v>
      </c>
      <c r="K432" s="38" t="str">
        <f>IF(ISBLANK('Model Performance Data'!$L$25),"-",'Model Performance Data'!$L$25)</f>
        <v>Annual</v>
      </c>
      <c r="L432" s="38" t="str">
        <f>IF(ISBLANK('Model Performance Data'!$K$25),"-",'Model Performance Data'!$K$25)</f>
        <v xml:space="preserve">Metric Steward: http://www.qualityforum.org/QPS/0005
</v>
      </c>
      <c r="M432" s="43">
        <f>IF(ISNA(SUMIFS(INDEX('Model Performance Data'!$O$8:$DY$56,0,MATCH(CONCATENATE($J432,M$6),'Model Performance Data'!$O$6:$DY$6,0)),'Model Performance Data'!$B$8:$B$56,$C432,'Model Performance Data'!$C$8:$C$56,$D432)),"-",SUMIFS(INDEX('Model Performance Data'!$O$8:$DY$56,0,MATCH(CONCATENATE($J432,M$6),'Model Performance Data'!$O$6:$DY$6,0)),'Model Performance Data'!$B$8:$B$56,$C432,'Model Performance Data'!$C$8:$C$56,$D432))</f>
        <v>0</v>
      </c>
      <c r="N432" s="43">
        <f>IF(ISNA(SUMIFS(INDEX('Model Performance Data'!$O$8:$DY$56,0,MATCH(CONCATENATE($J432,N$6),'Model Performance Data'!$O$6:$DY$6,0)),'Model Performance Data'!$B$8:$B$56,$C432,'Model Performance Data'!$C$8:$C$56,$D432)),"-",SUMIFS(INDEX('Model Performance Data'!$O$8:$DY$56,0,MATCH(CONCATENATE($J432,N$6),'Model Performance Data'!$O$6:$DY$6,0)),'Model Performance Data'!$B$8:$B$56,$C432,'Model Performance Data'!$C$8:$C$56,$D432))</f>
        <v>0</v>
      </c>
      <c r="O432" s="154" t="e">
        <f>IF(ISNA(SUMIFS(INDEX('Model Performance Data'!$O$8:$DY$56,0,MATCH(CONCATENATE($J432,O$6),'Model Performance Data'!$O$6:$DY$6,0)),'Model Performance Data'!$B$8:$B$56,$C432,'Model Performance Data'!$C$8:$C$56,$D432)),"-",SUMIFS(INDEX('Model Performance Data'!$O$8:$DY$56,0,MATCH(CONCATENATE($J432,O$6),'Model Performance Data'!$O$6:$DY$6,0)),'Model Performance Data'!$B$8:$B$56,$C432,'Model Performance Data'!$C$8:$C$56,$D432))</f>
        <v>#VALUE!</v>
      </c>
    </row>
    <row r="433" spans="2:15" outlineLevel="1" x14ac:dyDescent="0.35">
      <c r="B433" s="37" t="s">
        <v>80</v>
      </c>
      <c r="C433" s="38" t="str">
        <f>IF(ISBLANK('Model Performance Data'!$B$25),"-",'Model Performance Data'!$B$25)</f>
        <v>Quality</v>
      </c>
      <c r="D433" s="38" t="str">
        <f>IF(ISBLANK('Model Performance Data'!$C$25),"-",'Model Performance Data'!$C$25)</f>
        <v>Patient Experience Provider Communication (CGCAHPS)</v>
      </c>
      <c r="E433" s="38" t="str">
        <f>IF(ISBLANK('Model Performance Data'!$D$25),"-",'Model Performance Data'!$D$25)</f>
        <v>Percentage</v>
      </c>
      <c r="F433" s="38" t="str">
        <f>IF(ISBLANK('Model Performance Data'!$E$25),"-",'Model Performance Data'!$E$25)</f>
        <v>Retired</v>
      </c>
      <c r="G433" s="38">
        <f>IF(ISBLANK('Model Performance Data'!$F$25),"-",'Model Performance Data'!$F$25)</f>
        <v>42977</v>
      </c>
      <c r="H433" s="38">
        <v>1</v>
      </c>
      <c r="I433" s="38">
        <v>1</v>
      </c>
      <c r="J433" s="37" t="str">
        <f t="shared" si="20"/>
        <v>11</v>
      </c>
      <c r="K433" s="38" t="str">
        <f>IF(ISBLANK('Model Performance Data'!$L$25),"-",'Model Performance Data'!$L$25)</f>
        <v>Annual</v>
      </c>
      <c r="L433" s="38" t="str">
        <f>IF(ISBLANK('Model Performance Data'!$K$25),"-",'Model Performance Data'!$K$25)</f>
        <v xml:space="preserve">Metric Steward: http://www.qualityforum.org/QPS/0005
</v>
      </c>
      <c r="M433" s="43">
        <f>IF(ISNA(SUMIFS(INDEX('Model Performance Data'!$O$8:$DY$56,0,MATCH(CONCATENATE($J433,M$6),'Model Performance Data'!$O$6:$DY$6,0)),'Model Performance Data'!$B$8:$B$56,$C433,'Model Performance Data'!$C$8:$C$56,$D433)),"-",SUMIFS(INDEX('Model Performance Data'!$O$8:$DY$56,0,MATCH(CONCATENATE($J433,M$6),'Model Performance Data'!$O$6:$DY$6,0)),'Model Performance Data'!$B$8:$B$56,$C433,'Model Performance Data'!$C$8:$C$56,$D433))</f>
        <v>0</v>
      </c>
      <c r="N433" s="43">
        <f>IF(ISNA(SUMIFS(INDEX('Model Performance Data'!$O$8:$DY$56,0,MATCH(CONCATENATE($J433,N$6),'Model Performance Data'!$O$6:$DY$6,0)),'Model Performance Data'!$B$8:$B$56,$C433,'Model Performance Data'!$C$8:$C$56,$D433)),"-",SUMIFS(INDEX('Model Performance Data'!$O$8:$DY$56,0,MATCH(CONCATENATE($J433,N$6),'Model Performance Data'!$O$6:$DY$6,0)),'Model Performance Data'!$B$8:$B$56,$C433,'Model Performance Data'!$C$8:$C$56,$D433))</f>
        <v>0</v>
      </c>
      <c r="O433" s="154">
        <f>IF(ISNA(SUMIFS(INDEX('Model Performance Data'!$O$8:$DY$56,0,MATCH(CONCATENATE($J433,O$6),'Model Performance Data'!$O$6:$DY$6,0)),'Model Performance Data'!$B$8:$B$56,$C433,'Model Performance Data'!$C$8:$C$56,$D433)),"-",SUMIFS(INDEX('Model Performance Data'!$O$8:$DY$56,0,MATCH(CONCATENATE($J433,O$6),'Model Performance Data'!$O$6:$DY$6,0)),'Model Performance Data'!$B$8:$B$56,$C433,'Model Performance Data'!$C$8:$C$56,$D433))</f>
        <v>0</v>
      </c>
    </row>
    <row r="434" spans="2:15" outlineLevel="1" x14ac:dyDescent="0.35">
      <c r="B434" s="37" t="s">
        <v>80</v>
      </c>
      <c r="C434" s="38" t="str">
        <f>IF(ISBLANK('Model Performance Data'!$B$25),"-",'Model Performance Data'!$B$25)</f>
        <v>Quality</v>
      </c>
      <c r="D434" s="38" t="str">
        <f>IF(ISBLANK('Model Performance Data'!$C$25),"-",'Model Performance Data'!$C$25)</f>
        <v>Patient Experience Provider Communication (CGCAHPS)</v>
      </c>
      <c r="E434" s="38" t="str">
        <f>IF(ISBLANK('Model Performance Data'!$D$25),"-",'Model Performance Data'!$D$25)</f>
        <v>Percentage</v>
      </c>
      <c r="F434" s="38" t="str">
        <f>IF(ISBLANK('Model Performance Data'!$E$25),"-",'Model Performance Data'!$E$25)</f>
        <v>Retired</v>
      </c>
      <c r="G434" s="38">
        <f>IF(ISBLANK('Model Performance Data'!$F$25),"-",'Model Performance Data'!$F$25)</f>
        <v>42977</v>
      </c>
      <c r="H434" s="38">
        <v>1</v>
      </c>
      <c r="I434" s="38">
        <v>2</v>
      </c>
      <c r="J434" s="37" t="str">
        <f t="shared" si="20"/>
        <v>12</v>
      </c>
      <c r="K434" s="38" t="str">
        <f>IF(ISBLANK('Model Performance Data'!$L$25),"-",'Model Performance Data'!$L$25)</f>
        <v>Annual</v>
      </c>
      <c r="L434" s="38" t="str">
        <f>IF(ISBLANK('Model Performance Data'!$K$25),"-",'Model Performance Data'!$K$25)</f>
        <v xml:space="preserve">Metric Steward: http://www.qualityforum.org/QPS/0005
</v>
      </c>
      <c r="M434" s="43">
        <f>IF(ISNA(SUMIFS(INDEX('Model Performance Data'!$O$8:$DY$56,0,MATCH(CONCATENATE($J434,M$6),'Model Performance Data'!$O$6:$DY$6,0)),'Model Performance Data'!$B$8:$B$56,$C434,'Model Performance Data'!$C$8:$C$56,$D434)),"-",SUMIFS(INDEX('Model Performance Data'!$O$8:$DY$56,0,MATCH(CONCATENATE($J434,M$6),'Model Performance Data'!$O$6:$DY$6,0)),'Model Performance Data'!$B$8:$B$56,$C434,'Model Performance Data'!$C$8:$C$56,$D434))</f>
        <v>0</v>
      </c>
      <c r="N434" s="43">
        <f>IF(ISNA(SUMIFS(INDEX('Model Performance Data'!$O$8:$DY$56,0,MATCH(CONCATENATE($J434,N$6),'Model Performance Data'!$O$6:$DY$6,0)),'Model Performance Data'!$B$8:$B$56,$C434,'Model Performance Data'!$C$8:$C$56,$D434)),"-",SUMIFS(INDEX('Model Performance Data'!$O$8:$DY$56,0,MATCH(CONCATENATE($J434,N$6),'Model Performance Data'!$O$6:$DY$6,0)),'Model Performance Data'!$B$8:$B$56,$C434,'Model Performance Data'!$C$8:$C$56,$D434))</f>
        <v>0</v>
      </c>
      <c r="O434" s="154">
        <f>IF(ISNA(SUMIFS(INDEX('Model Performance Data'!$O$8:$DY$56,0,MATCH(CONCATENATE($J434,O$6),'Model Performance Data'!$O$6:$DY$6,0)),'Model Performance Data'!$B$8:$B$56,$C434,'Model Performance Data'!$C$8:$C$56,$D434)),"-",SUMIFS(INDEX('Model Performance Data'!$O$8:$DY$56,0,MATCH(CONCATENATE($J434,O$6),'Model Performance Data'!$O$6:$DY$6,0)),'Model Performance Data'!$B$8:$B$56,$C434,'Model Performance Data'!$C$8:$C$56,$D434))</f>
        <v>0</v>
      </c>
    </row>
    <row r="435" spans="2:15" outlineLevel="1" x14ac:dyDescent="0.35">
      <c r="B435" s="37" t="s">
        <v>80</v>
      </c>
      <c r="C435" s="38" t="str">
        <f>IF(ISBLANK('Model Performance Data'!$B$25),"-",'Model Performance Data'!$B$25)</f>
        <v>Quality</v>
      </c>
      <c r="D435" s="38" t="str">
        <f>IF(ISBLANK('Model Performance Data'!$C$25),"-",'Model Performance Data'!$C$25)</f>
        <v>Patient Experience Provider Communication (CGCAHPS)</v>
      </c>
      <c r="E435" s="38" t="str">
        <f>IF(ISBLANK('Model Performance Data'!$D$25),"-",'Model Performance Data'!$D$25)</f>
        <v>Percentage</v>
      </c>
      <c r="F435" s="38" t="str">
        <f>IF(ISBLANK('Model Performance Data'!$E$25),"-",'Model Performance Data'!$E$25)</f>
        <v>Retired</v>
      </c>
      <c r="G435" s="38">
        <f>IF(ISBLANK('Model Performance Data'!$F$25),"-",'Model Performance Data'!$F$25)</f>
        <v>42977</v>
      </c>
      <c r="H435" s="38">
        <v>1</v>
      </c>
      <c r="I435" s="38">
        <v>3</v>
      </c>
      <c r="J435" s="37" t="str">
        <f t="shared" si="20"/>
        <v>13</v>
      </c>
      <c r="K435" s="38" t="str">
        <f>IF(ISBLANK('Model Performance Data'!$L$25),"-",'Model Performance Data'!$L$25)</f>
        <v>Annual</v>
      </c>
      <c r="L435" s="38" t="str">
        <f>IF(ISBLANK('Model Performance Data'!$K$25),"-",'Model Performance Data'!$K$25)</f>
        <v xml:space="preserve">Metric Steward: http://www.qualityforum.org/QPS/0005
</v>
      </c>
      <c r="M435" s="43">
        <f>IF(ISNA(SUMIFS(INDEX('Model Performance Data'!$O$8:$DY$56,0,MATCH(CONCATENATE($J435,M$6),'Model Performance Data'!$O$6:$DY$6,0)),'Model Performance Data'!$B$8:$B$56,$C435,'Model Performance Data'!$C$8:$C$56,$D435)),"-",SUMIFS(INDEX('Model Performance Data'!$O$8:$DY$56,0,MATCH(CONCATENATE($J435,M$6),'Model Performance Data'!$O$6:$DY$6,0)),'Model Performance Data'!$B$8:$B$56,$C435,'Model Performance Data'!$C$8:$C$56,$D435))</f>
        <v>0</v>
      </c>
      <c r="N435" s="43">
        <f>IF(ISNA(SUMIFS(INDEX('Model Performance Data'!$O$8:$DY$56,0,MATCH(CONCATENATE($J435,N$6),'Model Performance Data'!$O$6:$DY$6,0)),'Model Performance Data'!$B$8:$B$56,$C435,'Model Performance Data'!$C$8:$C$56,$D435)),"-",SUMIFS(INDEX('Model Performance Data'!$O$8:$DY$56,0,MATCH(CONCATENATE($J435,N$6),'Model Performance Data'!$O$6:$DY$6,0)),'Model Performance Data'!$B$8:$B$56,$C435,'Model Performance Data'!$C$8:$C$56,$D435))</f>
        <v>0</v>
      </c>
      <c r="O435" s="154">
        <f>IF(ISNA(SUMIFS(INDEX('Model Performance Data'!$O$8:$DY$56,0,MATCH(CONCATENATE($J435,O$6),'Model Performance Data'!$O$6:$DY$6,0)),'Model Performance Data'!$B$8:$B$56,$C435,'Model Performance Data'!$C$8:$C$56,$D435)),"-",SUMIFS(INDEX('Model Performance Data'!$O$8:$DY$56,0,MATCH(CONCATENATE($J435,O$6),'Model Performance Data'!$O$6:$DY$6,0)),'Model Performance Data'!$B$8:$B$56,$C435,'Model Performance Data'!$C$8:$C$56,$D435))</f>
        <v>0</v>
      </c>
    </row>
    <row r="436" spans="2:15" outlineLevel="1" x14ac:dyDescent="0.35">
      <c r="B436" s="37" t="s">
        <v>80</v>
      </c>
      <c r="C436" s="38" t="str">
        <f>IF(ISBLANK('Model Performance Data'!$B$25),"-",'Model Performance Data'!$B$25)</f>
        <v>Quality</v>
      </c>
      <c r="D436" s="38" t="str">
        <f>IF(ISBLANK('Model Performance Data'!$C$25),"-",'Model Performance Data'!$C$25)</f>
        <v>Patient Experience Provider Communication (CGCAHPS)</v>
      </c>
      <c r="E436" s="38" t="str">
        <f>IF(ISBLANK('Model Performance Data'!$D$25),"-",'Model Performance Data'!$D$25)</f>
        <v>Percentage</v>
      </c>
      <c r="F436" s="38" t="str">
        <f>IF(ISBLANK('Model Performance Data'!$E$25),"-",'Model Performance Data'!$E$25)</f>
        <v>Retired</v>
      </c>
      <c r="G436" s="38">
        <f>IF(ISBLANK('Model Performance Data'!$F$25),"-",'Model Performance Data'!$F$25)</f>
        <v>42977</v>
      </c>
      <c r="H436" s="38">
        <v>1</v>
      </c>
      <c r="I436" s="38">
        <v>4</v>
      </c>
      <c r="J436" s="37" t="str">
        <f t="shared" si="20"/>
        <v>14</v>
      </c>
      <c r="K436" s="38" t="str">
        <f>IF(ISBLANK('Model Performance Data'!$L$25),"-",'Model Performance Data'!$L$25)</f>
        <v>Annual</v>
      </c>
      <c r="L436" s="38" t="str">
        <f>IF(ISBLANK('Model Performance Data'!$K$25),"-",'Model Performance Data'!$K$25)</f>
        <v xml:space="preserve">Metric Steward: http://www.qualityforum.org/QPS/0005
</v>
      </c>
      <c r="M436" s="43">
        <f>IF(ISNA(SUMIFS(INDEX('Model Performance Data'!$O$8:$DY$56,0,MATCH(CONCATENATE($J436,M$6),'Model Performance Data'!$O$6:$DY$6,0)),'Model Performance Data'!$B$8:$B$56,$C436,'Model Performance Data'!$C$8:$C$56,$D436)),"-",SUMIFS(INDEX('Model Performance Data'!$O$8:$DY$56,0,MATCH(CONCATENATE($J436,M$6),'Model Performance Data'!$O$6:$DY$6,0)),'Model Performance Data'!$B$8:$B$56,$C436,'Model Performance Data'!$C$8:$C$56,$D436))</f>
        <v>0</v>
      </c>
      <c r="N436" s="43">
        <f>IF(ISNA(SUMIFS(INDEX('Model Performance Data'!$O$8:$DY$56,0,MATCH(CONCATENATE($J436,N$6),'Model Performance Data'!$O$6:$DY$6,0)),'Model Performance Data'!$B$8:$B$56,$C436,'Model Performance Data'!$C$8:$C$56,$D436)),"-",SUMIFS(INDEX('Model Performance Data'!$O$8:$DY$56,0,MATCH(CONCATENATE($J436,N$6),'Model Performance Data'!$O$6:$DY$6,0)),'Model Performance Data'!$B$8:$B$56,$C436,'Model Performance Data'!$C$8:$C$56,$D436))</f>
        <v>0</v>
      </c>
      <c r="O436" s="154">
        <f>IF(ISNA(SUMIFS(INDEX('Model Performance Data'!$O$8:$DY$56,0,MATCH(CONCATENATE($J436,O$6),'Model Performance Data'!$O$6:$DY$6,0)),'Model Performance Data'!$B$8:$B$56,$C436,'Model Performance Data'!$C$8:$C$56,$D436)),"-",SUMIFS(INDEX('Model Performance Data'!$O$8:$DY$56,0,MATCH(CONCATENATE($J436,O$6),'Model Performance Data'!$O$6:$DY$6,0)),'Model Performance Data'!$B$8:$B$56,$C436,'Model Performance Data'!$C$8:$C$56,$D436))</f>
        <v>0</v>
      </c>
    </row>
    <row r="437" spans="2:15" outlineLevel="1" x14ac:dyDescent="0.35">
      <c r="B437" s="37" t="s">
        <v>80</v>
      </c>
      <c r="C437" s="38" t="str">
        <f>IF(ISBLANK('Model Performance Data'!$B$25),"-",'Model Performance Data'!$B$25)</f>
        <v>Quality</v>
      </c>
      <c r="D437" s="38" t="str">
        <f>IF(ISBLANK('Model Performance Data'!$C$25),"-",'Model Performance Data'!$C$25)</f>
        <v>Patient Experience Provider Communication (CGCAHPS)</v>
      </c>
      <c r="E437" s="38" t="str">
        <f>IF(ISBLANK('Model Performance Data'!$D$25),"-",'Model Performance Data'!$D$25)</f>
        <v>Percentage</v>
      </c>
      <c r="F437" s="38" t="str">
        <f>IF(ISBLANK('Model Performance Data'!$E$25),"-",'Model Performance Data'!$E$25)</f>
        <v>Retired</v>
      </c>
      <c r="G437" s="38">
        <f>IF(ISBLANK('Model Performance Data'!$F$25),"-",'Model Performance Data'!$F$25)</f>
        <v>42977</v>
      </c>
      <c r="H437" s="38">
        <v>1</v>
      </c>
      <c r="I437" s="38">
        <v>5</v>
      </c>
      <c r="J437" s="37" t="str">
        <f t="shared" si="20"/>
        <v>15</v>
      </c>
      <c r="K437" s="38" t="str">
        <f>IF(ISBLANK('Model Performance Data'!$L$25),"-",'Model Performance Data'!$L$25)</f>
        <v>Annual</v>
      </c>
      <c r="L437" s="38" t="str">
        <f>IF(ISBLANK('Model Performance Data'!$K$25),"-",'Model Performance Data'!$K$25)</f>
        <v xml:space="preserve">Metric Steward: http://www.qualityforum.org/QPS/0005
</v>
      </c>
      <c r="M437" s="43">
        <f>IF(ISNA(SUMIFS(INDEX('Model Performance Data'!$O$8:$DY$56,0,MATCH(CONCATENATE($J437,M$6),'Model Performance Data'!$O$6:$DY$6,0)),'Model Performance Data'!$B$8:$B$56,$C437,'Model Performance Data'!$C$8:$C$56,$D437)),"-",SUMIFS(INDEX('Model Performance Data'!$O$8:$DY$56,0,MATCH(CONCATENATE($J437,M$6),'Model Performance Data'!$O$6:$DY$6,0)),'Model Performance Data'!$B$8:$B$56,$C437,'Model Performance Data'!$C$8:$C$56,$D437))</f>
        <v>167.7</v>
      </c>
      <c r="N437" s="43">
        <f>IF(ISNA(SUMIFS(INDEX('Model Performance Data'!$O$8:$DY$56,0,MATCH(CONCATENATE($J437,N$6),'Model Performance Data'!$O$6:$DY$6,0)),'Model Performance Data'!$B$8:$B$56,$C437,'Model Performance Data'!$C$8:$C$56,$D437)),"-",SUMIFS(INDEX('Model Performance Data'!$O$8:$DY$56,0,MATCH(CONCATENATE($J437,N$6),'Model Performance Data'!$O$6:$DY$6,0)),'Model Performance Data'!$B$8:$B$56,$C437,'Model Performance Data'!$C$8:$C$56,$D437))</f>
        <v>200</v>
      </c>
      <c r="O437" s="154">
        <f>IF(ISNA(SUMIFS(INDEX('Model Performance Data'!$O$8:$DY$56,0,MATCH(CONCATENATE($J437,O$6),'Model Performance Data'!$O$6:$DY$6,0)),'Model Performance Data'!$B$8:$B$56,$C437,'Model Performance Data'!$C$8:$C$56,$D437)),"-",SUMIFS(INDEX('Model Performance Data'!$O$8:$DY$56,0,MATCH(CONCATENATE($J437,O$6),'Model Performance Data'!$O$6:$DY$6,0)),'Model Performance Data'!$B$8:$B$56,$C437,'Model Performance Data'!$C$8:$C$56,$D437))</f>
        <v>1.677</v>
      </c>
    </row>
    <row r="438" spans="2:15" outlineLevel="1" x14ac:dyDescent="0.35">
      <c r="B438" s="37" t="s">
        <v>80</v>
      </c>
      <c r="C438" s="38" t="str">
        <f>IF(ISBLANK('Model Performance Data'!$B$25),"-",'Model Performance Data'!$B$25)</f>
        <v>Quality</v>
      </c>
      <c r="D438" s="38" t="str">
        <f>IF(ISBLANK('Model Performance Data'!$C$25),"-",'Model Performance Data'!$C$25)</f>
        <v>Patient Experience Provider Communication (CGCAHPS)</v>
      </c>
      <c r="E438" s="38" t="str">
        <f>IF(ISBLANK('Model Performance Data'!$D$25),"-",'Model Performance Data'!$D$25)</f>
        <v>Percentage</v>
      </c>
      <c r="F438" s="38" t="str">
        <f>IF(ISBLANK('Model Performance Data'!$E$25),"-",'Model Performance Data'!$E$25)</f>
        <v>Retired</v>
      </c>
      <c r="G438" s="38">
        <f>IF(ISBLANK('Model Performance Data'!$F$25),"-",'Model Performance Data'!$F$25)</f>
        <v>42977</v>
      </c>
      <c r="H438" s="38">
        <v>1</v>
      </c>
      <c r="I438" s="38" t="s">
        <v>65</v>
      </c>
      <c r="J438" s="37" t="str">
        <f t="shared" si="20"/>
        <v>1Goal</v>
      </c>
      <c r="K438" s="38" t="str">
        <f>IF(ISBLANK('Model Performance Data'!$L$25),"-",'Model Performance Data'!$L$25)</f>
        <v>Annual</v>
      </c>
      <c r="L438" s="38" t="str">
        <f>IF(ISBLANK('Model Performance Data'!$K$25),"-",'Model Performance Data'!$K$25)</f>
        <v xml:space="preserve">Metric Steward: http://www.qualityforum.org/QPS/0005
</v>
      </c>
      <c r="M438" s="43" t="str">
        <f>IF(ISNA(SUMIFS(INDEX('Model Performance Data'!$O$8:$DY$56,0,MATCH(CONCATENATE($J438,M$6),'Model Performance Data'!$O$6:$DY$6,0)),'Model Performance Data'!$B$8:$B$56,$C438,'Model Performance Data'!$C$8:$C$56,$D438)),"-",SUMIFS(INDEX('Model Performance Data'!$O$8:$DY$56,0,MATCH(CONCATENATE($J438,M$6),'Model Performance Data'!$O$6:$DY$6,0)),'Model Performance Data'!$B$8:$B$56,$C438,'Model Performance Data'!$C$8:$C$56,$D438))</f>
        <v>-</v>
      </c>
      <c r="N438" s="43" t="str">
        <f>IF(ISNA(SUMIFS(INDEX('Model Performance Data'!$O$8:$DY$56,0,MATCH(CONCATENATE($J438,N$6),'Model Performance Data'!$O$6:$DY$6,0)),'Model Performance Data'!$B$8:$B$56,$C438,'Model Performance Data'!$C$8:$C$56,$D438)),"-",SUMIFS(INDEX('Model Performance Data'!$O$8:$DY$56,0,MATCH(CONCATENATE($J438,N$6),'Model Performance Data'!$O$6:$DY$6,0)),'Model Performance Data'!$B$8:$B$56,$C438,'Model Performance Data'!$C$8:$C$56,$D438))</f>
        <v>-</v>
      </c>
      <c r="O438" s="154">
        <f>IF(ISNA(SUMIFS(INDEX('Model Performance Data'!$O$8:$DY$56,0,MATCH(CONCATENATE($J438,O$6),'Model Performance Data'!$O$6:$DY$6,0)),'Model Performance Data'!$B$8:$B$56,$C438,'Model Performance Data'!$C$8:$C$56,$D438)),"-",SUMIFS(INDEX('Model Performance Data'!$O$8:$DY$56,0,MATCH(CONCATENATE($J438,O$6),'Model Performance Data'!$O$6:$DY$6,0)),'Model Performance Data'!$B$8:$B$56,$C438,'Model Performance Data'!$C$8:$C$56,$D438))</f>
        <v>0.93469999999999998</v>
      </c>
    </row>
    <row r="439" spans="2:15" outlineLevel="1" x14ac:dyDescent="0.35">
      <c r="B439" s="37" t="s">
        <v>80</v>
      </c>
      <c r="C439" s="38" t="str">
        <f>IF(ISBLANK('Model Performance Data'!$B$25),"-",'Model Performance Data'!$B$25)</f>
        <v>Quality</v>
      </c>
      <c r="D439" s="38" t="str">
        <f>IF(ISBLANK('Model Performance Data'!$C$25),"-",'Model Performance Data'!$C$25)</f>
        <v>Patient Experience Provider Communication (CGCAHPS)</v>
      </c>
      <c r="E439" s="38" t="str">
        <f>IF(ISBLANK('Model Performance Data'!$D$25),"-",'Model Performance Data'!$D$25)</f>
        <v>Percentage</v>
      </c>
      <c r="F439" s="38" t="str">
        <f>IF(ISBLANK('Model Performance Data'!$E$25),"-",'Model Performance Data'!$E$25)</f>
        <v>Retired</v>
      </c>
      <c r="G439" s="38">
        <f>IF(ISBLANK('Model Performance Data'!$F$25),"-",'Model Performance Data'!$F$25)</f>
        <v>42977</v>
      </c>
      <c r="H439" s="38">
        <v>2</v>
      </c>
      <c r="I439" s="38">
        <v>1</v>
      </c>
      <c r="J439" s="37" t="str">
        <f t="shared" si="20"/>
        <v>21</v>
      </c>
      <c r="K439" s="38" t="str">
        <f>IF(ISBLANK('Model Performance Data'!$L$25),"-",'Model Performance Data'!$L$25)</f>
        <v>Annual</v>
      </c>
      <c r="L439" s="38" t="str">
        <f>IF(ISBLANK('Model Performance Data'!$K$25),"-",'Model Performance Data'!$K$25)</f>
        <v xml:space="preserve">Metric Steward: http://www.qualityforum.org/QPS/0005
</v>
      </c>
      <c r="M439" s="43">
        <f>IF(ISNA(SUMIFS(INDEX('Model Performance Data'!$O$8:$DY$56,0,MATCH(CONCATENATE($J439,M$6),'Model Performance Data'!$O$6:$DY$6,0)),'Model Performance Data'!$B$8:$B$56,$C439,'Model Performance Data'!$C$8:$C$56,$D439)),"-",SUMIFS(INDEX('Model Performance Data'!$O$8:$DY$56,0,MATCH(CONCATENATE($J439,M$6),'Model Performance Data'!$O$6:$DY$6,0)),'Model Performance Data'!$B$8:$B$56,$C439,'Model Performance Data'!$C$8:$C$56,$D439))</f>
        <v>0</v>
      </c>
      <c r="N439" s="43">
        <f>IF(ISNA(SUMIFS(INDEX('Model Performance Data'!$O$8:$DY$56,0,MATCH(CONCATENATE($J439,N$6),'Model Performance Data'!$O$6:$DY$6,0)),'Model Performance Data'!$B$8:$B$56,$C439,'Model Performance Data'!$C$8:$C$56,$D439)),"-",SUMIFS(INDEX('Model Performance Data'!$O$8:$DY$56,0,MATCH(CONCATENATE($J439,N$6),'Model Performance Data'!$O$6:$DY$6,0)),'Model Performance Data'!$B$8:$B$56,$C439,'Model Performance Data'!$C$8:$C$56,$D439))</f>
        <v>0</v>
      </c>
      <c r="O439" s="154">
        <f>IF(ISNA(SUMIFS(INDEX('Model Performance Data'!$O$8:$DY$56,0,MATCH(CONCATENATE($J439,O$6),'Model Performance Data'!$O$6:$DY$6,0)),'Model Performance Data'!$B$8:$B$56,$C439,'Model Performance Data'!$C$8:$C$56,$D439)),"-",SUMIFS(INDEX('Model Performance Data'!$O$8:$DY$56,0,MATCH(CONCATENATE($J439,O$6),'Model Performance Data'!$O$6:$DY$6,0)),'Model Performance Data'!$B$8:$B$56,$C439,'Model Performance Data'!$C$8:$C$56,$D439))</f>
        <v>0</v>
      </c>
    </row>
    <row r="440" spans="2:15" outlineLevel="1" x14ac:dyDescent="0.35">
      <c r="B440" s="37" t="s">
        <v>80</v>
      </c>
      <c r="C440" s="38" t="str">
        <f>IF(ISBLANK('Model Performance Data'!$B$25),"-",'Model Performance Data'!$B$25)</f>
        <v>Quality</v>
      </c>
      <c r="D440" s="38" t="str">
        <f>IF(ISBLANK('Model Performance Data'!$C$25),"-",'Model Performance Data'!$C$25)</f>
        <v>Patient Experience Provider Communication (CGCAHPS)</v>
      </c>
      <c r="E440" s="38" t="str">
        <f>IF(ISBLANK('Model Performance Data'!$D$25),"-",'Model Performance Data'!$D$25)</f>
        <v>Percentage</v>
      </c>
      <c r="F440" s="38" t="str">
        <f>IF(ISBLANK('Model Performance Data'!$E$25),"-",'Model Performance Data'!$E$25)</f>
        <v>Retired</v>
      </c>
      <c r="G440" s="38">
        <f>IF(ISBLANK('Model Performance Data'!$F$25),"-",'Model Performance Data'!$F$25)</f>
        <v>42977</v>
      </c>
      <c r="H440" s="38">
        <v>2</v>
      </c>
      <c r="I440" s="38">
        <v>2</v>
      </c>
      <c r="J440" s="37" t="str">
        <f t="shared" si="20"/>
        <v>22</v>
      </c>
      <c r="K440" s="38" t="str">
        <f>IF(ISBLANK('Model Performance Data'!$L$25),"-",'Model Performance Data'!$L$25)</f>
        <v>Annual</v>
      </c>
      <c r="L440" s="38" t="str">
        <f>IF(ISBLANK('Model Performance Data'!$K$25),"-",'Model Performance Data'!$K$25)</f>
        <v xml:space="preserve">Metric Steward: http://www.qualityforum.org/QPS/0005
</v>
      </c>
      <c r="M440" s="43">
        <f>IF(ISNA(SUMIFS(INDEX('Model Performance Data'!$O$8:$DY$56,0,MATCH(CONCATENATE($J440,M$6),'Model Performance Data'!$O$6:$DY$6,0)),'Model Performance Data'!$B$8:$B$56,$C440,'Model Performance Data'!$C$8:$C$56,$D440)),"-",SUMIFS(INDEX('Model Performance Data'!$O$8:$DY$56,0,MATCH(CONCATENATE($J440,M$6),'Model Performance Data'!$O$6:$DY$6,0)),'Model Performance Data'!$B$8:$B$56,$C440,'Model Performance Data'!$C$8:$C$56,$D440))</f>
        <v>0</v>
      </c>
      <c r="N440" s="43">
        <f>IF(ISNA(SUMIFS(INDEX('Model Performance Data'!$O$8:$DY$56,0,MATCH(CONCATENATE($J440,N$6),'Model Performance Data'!$O$6:$DY$6,0)),'Model Performance Data'!$B$8:$B$56,$C440,'Model Performance Data'!$C$8:$C$56,$D440)),"-",SUMIFS(INDEX('Model Performance Data'!$O$8:$DY$56,0,MATCH(CONCATENATE($J440,N$6),'Model Performance Data'!$O$6:$DY$6,0)),'Model Performance Data'!$B$8:$B$56,$C440,'Model Performance Data'!$C$8:$C$56,$D440))</f>
        <v>0</v>
      </c>
      <c r="O440" s="154">
        <f>IF(ISNA(SUMIFS(INDEX('Model Performance Data'!$O$8:$DY$56,0,MATCH(CONCATENATE($J440,O$6),'Model Performance Data'!$O$6:$DY$6,0)),'Model Performance Data'!$B$8:$B$56,$C440,'Model Performance Data'!$C$8:$C$56,$D440)),"-",SUMIFS(INDEX('Model Performance Data'!$O$8:$DY$56,0,MATCH(CONCATENATE($J440,O$6),'Model Performance Data'!$O$6:$DY$6,0)),'Model Performance Data'!$B$8:$B$56,$C440,'Model Performance Data'!$C$8:$C$56,$D440))</f>
        <v>0</v>
      </c>
    </row>
    <row r="441" spans="2:15" outlineLevel="1" x14ac:dyDescent="0.35">
      <c r="B441" s="37" t="s">
        <v>80</v>
      </c>
      <c r="C441" s="38" t="str">
        <f>IF(ISBLANK('Model Performance Data'!$B$25),"-",'Model Performance Data'!$B$25)</f>
        <v>Quality</v>
      </c>
      <c r="D441" s="38" t="str">
        <f>IF(ISBLANK('Model Performance Data'!$C$25),"-",'Model Performance Data'!$C$25)</f>
        <v>Patient Experience Provider Communication (CGCAHPS)</v>
      </c>
      <c r="E441" s="38" t="str">
        <f>IF(ISBLANK('Model Performance Data'!$D$25),"-",'Model Performance Data'!$D$25)</f>
        <v>Percentage</v>
      </c>
      <c r="F441" s="38" t="str">
        <f>IF(ISBLANK('Model Performance Data'!$E$25),"-",'Model Performance Data'!$E$25)</f>
        <v>Retired</v>
      </c>
      <c r="G441" s="38">
        <f>IF(ISBLANK('Model Performance Data'!$F$25),"-",'Model Performance Data'!$F$25)</f>
        <v>42977</v>
      </c>
      <c r="H441" s="38">
        <v>2</v>
      </c>
      <c r="I441" s="38">
        <v>3</v>
      </c>
      <c r="J441" s="37" t="str">
        <f t="shared" si="20"/>
        <v>23</v>
      </c>
      <c r="K441" s="38" t="str">
        <f>IF(ISBLANK('Model Performance Data'!$L$25),"-",'Model Performance Data'!$L$25)</f>
        <v>Annual</v>
      </c>
      <c r="L441" s="38" t="str">
        <f>IF(ISBLANK('Model Performance Data'!$K$25),"-",'Model Performance Data'!$K$25)</f>
        <v xml:space="preserve">Metric Steward: http://www.qualityforum.org/QPS/0005
</v>
      </c>
      <c r="M441" s="43">
        <f>IF(ISNA(SUMIFS(INDEX('Model Performance Data'!$O$8:$DY$56,0,MATCH(CONCATENATE($J441,M$6),'Model Performance Data'!$O$6:$DY$6,0)),'Model Performance Data'!$B$8:$B$56,$C441,'Model Performance Data'!$C$8:$C$56,$D441)),"-",SUMIFS(INDEX('Model Performance Data'!$O$8:$DY$56,0,MATCH(CONCATENATE($J441,M$6),'Model Performance Data'!$O$6:$DY$6,0)),'Model Performance Data'!$B$8:$B$56,$C441,'Model Performance Data'!$C$8:$C$56,$D441))</f>
        <v>0</v>
      </c>
      <c r="N441" s="43">
        <f>IF(ISNA(SUMIFS(INDEX('Model Performance Data'!$O$8:$DY$56,0,MATCH(CONCATENATE($J441,N$6),'Model Performance Data'!$O$6:$DY$6,0)),'Model Performance Data'!$B$8:$B$56,$C441,'Model Performance Data'!$C$8:$C$56,$D441)),"-",SUMIFS(INDEX('Model Performance Data'!$O$8:$DY$56,0,MATCH(CONCATENATE($J441,N$6),'Model Performance Data'!$O$6:$DY$6,0)),'Model Performance Data'!$B$8:$B$56,$C441,'Model Performance Data'!$C$8:$C$56,$D441))</f>
        <v>0</v>
      </c>
      <c r="O441" s="154">
        <f>IF(ISNA(SUMIFS(INDEX('Model Performance Data'!$O$8:$DY$56,0,MATCH(CONCATENATE($J441,O$6),'Model Performance Data'!$O$6:$DY$6,0)),'Model Performance Data'!$B$8:$B$56,$C441,'Model Performance Data'!$C$8:$C$56,$D441)),"-",SUMIFS(INDEX('Model Performance Data'!$O$8:$DY$56,0,MATCH(CONCATENATE($J441,O$6),'Model Performance Data'!$O$6:$DY$6,0)),'Model Performance Data'!$B$8:$B$56,$C441,'Model Performance Data'!$C$8:$C$56,$D441))</f>
        <v>0</v>
      </c>
    </row>
    <row r="442" spans="2:15" outlineLevel="1" x14ac:dyDescent="0.35">
      <c r="B442" s="37" t="s">
        <v>80</v>
      </c>
      <c r="C442" s="38" t="str">
        <f>IF(ISBLANK('Model Performance Data'!$B$25),"-",'Model Performance Data'!$B$25)</f>
        <v>Quality</v>
      </c>
      <c r="D442" s="38" t="str">
        <f>IF(ISBLANK('Model Performance Data'!$C$25),"-",'Model Performance Data'!$C$25)</f>
        <v>Patient Experience Provider Communication (CGCAHPS)</v>
      </c>
      <c r="E442" s="38" t="str">
        <f>IF(ISBLANK('Model Performance Data'!$D$25),"-",'Model Performance Data'!$D$25)</f>
        <v>Percentage</v>
      </c>
      <c r="F442" s="38" t="str">
        <f>IF(ISBLANK('Model Performance Data'!$E$25),"-",'Model Performance Data'!$E$25)</f>
        <v>Retired</v>
      </c>
      <c r="G442" s="38">
        <f>IF(ISBLANK('Model Performance Data'!$F$25),"-",'Model Performance Data'!$F$25)</f>
        <v>42977</v>
      </c>
      <c r="H442" s="38">
        <v>2</v>
      </c>
      <c r="I442" s="38">
        <v>4</v>
      </c>
      <c r="J442" s="37" t="str">
        <f t="shared" si="20"/>
        <v>24</v>
      </c>
      <c r="K442" s="38" t="str">
        <f>IF(ISBLANK('Model Performance Data'!$L$25),"-",'Model Performance Data'!$L$25)</f>
        <v>Annual</v>
      </c>
      <c r="L442" s="38" t="str">
        <f>IF(ISBLANK('Model Performance Data'!$K$25),"-",'Model Performance Data'!$K$25)</f>
        <v xml:space="preserve">Metric Steward: http://www.qualityforum.org/QPS/0005
</v>
      </c>
      <c r="M442" s="43">
        <f>IF(ISNA(SUMIFS(INDEX('Model Performance Data'!$O$8:$DY$56,0,MATCH(CONCATENATE($J442,M$6),'Model Performance Data'!$O$6:$DY$6,0)),'Model Performance Data'!$B$8:$B$56,$C442,'Model Performance Data'!$C$8:$C$56,$D442)),"-",SUMIFS(INDEX('Model Performance Data'!$O$8:$DY$56,0,MATCH(CONCATENATE($J442,M$6),'Model Performance Data'!$O$6:$DY$6,0)),'Model Performance Data'!$B$8:$B$56,$C442,'Model Performance Data'!$C$8:$C$56,$D442))</f>
        <v>0</v>
      </c>
      <c r="N442" s="43">
        <f>IF(ISNA(SUMIFS(INDEX('Model Performance Data'!$O$8:$DY$56,0,MATCH(CONCATENATE($J442,N$6),'Model Performance Data'!$O$6:$DY$6,0)),'Model Performance Data'!$B$8:$B$56,$C442,'Model Performance Data'!$C$8:$C$56,$D442)),"-",SUMIFS(INDEX('Model Performance Data'!$O$8:$DY$56,0,MATCH(CONCATENATE($J442,N$6),'Model Performance Data'!$O$6:$DY$6,0)),'Model Performance Data'!$B$8:$B$56,$C442,'Model Performance Data'!$C$8:$C$56,$D442))</f>
        <v>0</v>
      </c>
      <c r="O442" s="154">
        <f>IF(ISNA(SUMIFS(INDEX('Model Performance Data'!$O$8:$DY$56,0,MATCH(CONCATENATE($J442,O$6),'Model Performance Data'!$O$6:$DY$6,0)),'Model Performance Data'!$B$8:$B$56,$C442,'Model Performance Data'!$C$8:$C$56,$D442)),"-",SUMIFS(INDEX('Model Performance Data'!$O$8:$DY$56,0,MATCH(CONCATENATE($J442,O$6),'Model Performance Data'!$O$6:$DY$6,0)),'Model Performance Data'!$B$8:$B$56,$C442,'Model Performance Data'!$C$8:$C$56,$D442))</f>
        <v>0</v>
      </c>
    </row>
    <row r="443" spans="2:15" outlineLevel="1" x14ac:dyDescent="0.35">
      <c r="B443" s="37" t="s">
        <v>80</v>
      </c>
      <c r="C443" s="38" t="str">
        <f>IF(ISBLANK('Model Performance Data'!$B$25),"-",'Model Performance Data'!$B$25)</f>
        <v>Quality</v>
      </c>
      <c r="D443" s="38" t="str">
        <f>IF(ISBLANK('Model Performance Data'!$C$25),"-",'Model Performance Data'!$C$25)</f>
        <v>Patient Experience Provider Communication (CGCAHPS)</v>
      </c>
      <c r="E443" s="38" t="str">
        <f>IF(ISBLANK('Model Performance Data'!$D$25),"-",'Model Performance Data'!$D$25)</f>
        <v>Percentage</v>
      </c>
      <c r="F443" s="38" t="str">
        <f>IF(ISBLANK('Model Performance Data'!$E$25),"-",'Model Performance Data'!$E$25)</f>
        <v>Retired</v>
      </c>
      <c r="G443" s="38">
        <f>IF(ISBLANK('Model Performance Data'!$F$25),"-",'Model Performance Data'!$F$25)</f>
        <v>42977</v>
      </c>
      <c r="H443" s="38">
        <v>2</v>
      </c>
      <c r="I443" s="38">
        <v>5</v>
      </c>
      <c r="J443" s="37" t="str">
        <f t="shared" si="20"/>
        <v>25</v>
      </c>
      <c r="K443" s="38" t="str">
        <f>IF(ISBLANK('Model Performance Data'!$L$25),"-",'Model Performance Data'!$L$25)</f>
        <v>Annual</v>
      </c>
      <c r="L443" s="38" t="str">
        <f>IF(ISBLANK('Model Performance Data'!$K$25),"-",'Model Performance Data'!$K$25)</f>
        <v xml:space="preserve">Metric Steward: http://www.qualityforum.org/QPS/0005
</v>
      </c>
      <c r="M443" s="43">
        <f>IF(ISNA(SUMIFS(INDEX('Model Performance Data'!$O$8:$DY$56,0,MATCH(CONCATENATE($J443,M$6),'Model Performance Data'!$O$6:$DY$6,0)),'Model Performance Data'!$B$8:$B$56,$C443,'Model Performance Data'!$C$8:$C$56,$D443)),"-",SUMIFS(INDEX('Model Performance Data'!$O$8:$DY$56,0,MATCH(CONCATENATE($J443,M$6),'Model Performance Data'!$O$6:$DY$6,0)),'Model Performance Data'!$B$8:$B$56,$C443,'Model Performance Data'!$C$8:$C$56,$D443))</f>
        <v>0</v>
      </c>
      <c r="N443" s="43">
        <f>IF(ISNA(SUMIFS(INDEX('Model Performance Data'!$O$8:$DY$56,0,MATCH(CONCATENATE($J443,N$6),'Model Performance Data'!$O$6:$DY$6,0)),'Model Performance Data'!$B$8:$B$56,$C443,'Model Performance Data'!$C$8:$C$56,$D443)),"-",SUMIFS(INDEX('Model Performance Data'!$O$8:$DY$56,0,MATCH(CONCATENATE($J443,N$6),'Model Performance Data'!$O$6:$DY$6,0)),'Model Performance Data'!$B$8:$B$56,$C443,'Model Performance Data'!$C$8:$C$56,$D443))</f>
        <v>0</v>
      </c>
      <c r="O443" s="154">
        <f>IF(ISNA(SUMIFS(INDEX('Model Performance Data'!$O$8:$DY$56,0,MATCH(CONCATENATE($J443,O$6),'Model Performance Data'!$O$6:$DY$6,0)),'Model Performance Data'!$B$8:$B$56,$C443,'Model Performance Data'!$C$8:$C$56,$D443)),"-",SUMIFS(INDEX('Model Performance Data'!$O$8:$DY$56,0,MATCH(CONCATENATE($J443,O$6),'Model Performance Data'!$O$6:$DY$6,0)),'Model Performance Data'!$B$8:$B$56,$C443,'Model Performance Data'!$C$8:$C$56,$D443))</f>
        <v>0</v>
      </c>
    </row>
    <row r="444" spans="2:15" outlineLevel="1" x14ac:dyDescent="0.35">
      <c r="B444" s="37" t="s">
        <v>80</v>
      </c>
      <c r="C444" s="38" t="str">
        <f>IF(ISBLANK('Model Performance Data'!$B$25),"-",'Model Performance Data'!$B$25)</f>
        <v>Quality</v>
      </c>
      <c r="D444" s="38" t="str">
        <f>IF(ISBLANK('Model Performance Data'!$C$25),"-",'Model Performance Data'!$C$25)</f>
        <v>Patient Experience Provider Communication (CGCAHPS)</v>
      </c>
      <c r="E444" s="38" t="str">
        <f>IF(ISBLANK('Model Performance Data'!$D$25),"-",'Model Performance Data'!$D$25)</f>
        <v>Percentage</v>
      </c>
      <c r="F444" s="38" t="str">
        <f>IF(ISBLANK('Model Performance Data'!$E$25),"-",'Model Performance Data'!$E$25)</f>
        <v>Retired</v>
      </c>
      <c r="G444" s="38">
        <f>IF(ISBLANK('Model Performance Data'!$F$25),"-",'Model Performance Data'!$F$25)</f>
        <v>42977</v>
      </c>
      <c r="H444" s="38">
        <v>2</v>
      </c>
      <c r="I444" s="38" t="s">
        <v>65</v>
      </c>
      <c r="J444" s="37" t="str">
        <f t="shared" si="20"/>
        <v>2Goal</v>
      </c>
      <c r="K444" s="38" t="str">
        <f>IF(ISBLANK('Model Performance Data'!$L$25),"-",'Model Performance Data'!$L$25)</f>
        <v>Annual</v>
      </c>
      <c r="L444" s="38" t="str">
        <f>IF(ISBLANK('Model Performance Data'!$K$25),"-",'Model Performance Data'!$K$25)</f>
        <v xml:space="preserve">Metric Steward: http://www.qualityforum.org/QPS/0005
</v>
      </c>
      <c r="M444" s="43" t="str">
        <f>IF(ISNA(SUMIFS(INDEX('Model Performance Data'!$O$8:$DY$56,0,MATCH(CONCATENATE($J444,M$6),'Model Performance Data'!$O$6:$DY$6,0)),'Model Performance Data'!$B$8:$B$56,$C444,'Model Performance Data'!$C$8:$C$56,$D444)),"-",SUMIFS(INDEX('Model Performance Data'!$O$8:$DY$56,0,MATCH(CONCATENATE($J444,M$6),'Model Performance Data'!$O$6:$DY$6,0)),'Model Performance Data'!$B$8:$B$56,$C444,'Model Performance Data'!$C$8:$C$56,$D444))</f>
        <v>-</v>
      </c>
      <c r="N444" s="43" t="str">
        <f>IF(ISNA(SUMIFS(INDEX('Model Performance Data'!$O$8:$DY$56,0,MATCH(CONCATENATE($J444,N$6),'Model Performance Data'!$O$6:$DY$6,0)),'Model Performance Data'!$B$8:$B$56,$C444,'Model Performance Data'!$C$8:$C$56,$D444)),"-",SUMIFS(INDEX('Model Performance Data'!$O$8:$DY$56,0,MATCH(CONCATENATE($J444,N$6),'Model Performance Data'!$O$6:$DY$6,0)),'Model Performance Data'!$B$8:$B$56,$C444,'Model Performance Data'!$C$8:$C$56,$D444))</f>
        <v>-</v>
      </c>
      <c r="O444" s="154">
        <f>IF(ISNA(SUMIFS(INDEX('Model Performance Data'!$O$8:$DY$56,0,MATCH(CONCATENATE($J444,O$6),'Model Performance Data'!$O$6:$DY$6,0)),'Model Performance Data'!$B$8:$B$56,$C444,'Model Performance Data'!$C$8:$C$56,$D444)),"-",SUMIFS(INDEX('Model Performance Data'!$O$8:$DY$56,0,MATCH(CONCATENATE($J444,O$6),'Model Performance Data'!$O$6:$DY$6,0)),'Model Performance Data'!$B$8:$B$56,$C444,'Model Performance Data'!$C$8:$C$56,$D444))</f>
        <v>0</v>
      </c>
    </row>
    <row r="445" spans="2:15" outlineLevel="1" x14ac:dyDescent="0.35">
      <c r="B445" s="37" t="s">
        <v>80</v>
      </c>
      <c r="C445" s="38" t="str">
        <f>IF(ISBLANK('Model Performance Data'!$B$25),"-",'Model Performance Data'!$B$25)</f>
        <v>Quality</v>
      </c>
      <c r="D445" s="38" t="str">
        <f>IF(ISBLANK('Model Performance Data'!$C$25),"-",'Model Performance Data'!$C$25)</f>
        <v>Patient Experience Provider Communication (CGCAHPS)</v>
      </c>
      <c r="E445" s="38" t="str">
        <f>IF(ISBLANK('Model Performance Data'!$D$25),"-",'Model Performance Data'!$D$25)</f>
        <v>Percentage</v>
      </c>
      <c r="F445" s="38" t="str">
        <f>IF(ISBLANK('Model Performance Data'!$E$25),"-",'Model Performance Data'!$E$25)</f>
        <v>Retired</v>
      </c>
      <c r="G445" s="38">
        <f>IF(ISBLANK('Model Performance Data'!$F$25),"-",'Model Performance Data'!$F$25)</f>
        <v>42977</v>
      </c>
      <c r="H445" s="38">
        <v>3</v>
      </c>
      <c r="I445" s="38">
        <v>1</v>
      </c>
      <c r="J445" s="37" t="str">
        <f t="shared" si="20"/>
        <v>31</v>
      </c>
      <c r="K445" s="38" t="str">
        <f>IF(ISBLANK('Model Performance Data'!$L$25),"-",'Model Performance Data'!$L$25)</f>
        <v>Annual</v>
      </c>
      <c r="L445" s="38" t="str">
        <f>IF(ISBLANK('Model Performance Data'!$K$25),"-",'Model Performance Data'!$K$25)</f>
        <v xml:space="preserve">Metric Steward: http://www.qualityforum.org/QPS/0005
</v>
      </c>
      <c r="M445" s="43">
        <f>IF(ISNA(SUMIFS(INDEX('Model Performance Data'!$O$8:$DY$56,0,MATCH(CONCATENATE($J445,M$6),'Model Performance Data'!$O$6:$DY$6,0)),'Model Performance Data'!$B$8:$B$56,$C445,'Model Performance Data'!$C$8:$C$56,$D445)),"-",SUMIFS(INDEX('Model Performance Data'!$O$8:$DY$56,0,MATCH(CONCATENATE($J445,M$6),'Model Performance Data'!$O$6:$DY$6,0)),'Model Performance Data'!$B$8:$B$56,$C445,'Model Performance Data'!$C$8:$C$56,$D445))</f>
        <v>0</v>
      </c>
      <c r="N445" s="43">
        <f>IF(ISNA(SUMIFS(INDEX('Model Performance Data'!$O$8:$DY$56,0,MATCH(CONCATENATE($J445,N$6),'Model Performance Data'!$O$6:$DY$6,0)),'Model Performance Data'!$B$8:$B$56,$C445,'Model Performance Data'!$C$8:$C$56,$D445)),"-",SUMIFS(INDEX('Model Performance Data'!$O$8:$DY$56,0,MATCH(CONCATENATE($J445,N$6),'Model Performance Data'!$O$6:$DY$6,0)),'Model Performance Data'!$B$8:$B$56,$C445,'Model Performance Data'!$C$8:$C$56,$D445))</f>
        <v>0</v>
      </c>
      <c r="O445" s="154">
        <f>IF(ISNA(SUMIFS(INDEX('Model Performance Data'!$O$8:$DY$56,0,MATCH(CONCATENATE($J445,O$6),'Model Performance Data'!$O$6:$DY$6,0)),'Model Performance Data'!$B$8:$B$56,$C445,'Model Performance Data'!$C$8:$C$56,$D445)),"-",SUMIFS(INDEX('Model Performance Data'!$O$8:$DY$56,0,MATCH(CONCATENATE($J445,O$6),'Model Performance Data'!$O$6:$DY$6,0)),'Model Performance Data'!$B$8:$B$56,$C445,'Model Performance Data'!$C$8:$C$56,$D445))</f>
        <v>0</v>
      </c>
    </row>
    <row r="446" spans="2:15" outlineLevel="1" x14ac:dyDescent="0.35">
      <c r="B446" s="37" t="s">
        <v>80</v>
      </c>
      <c r="C446" s="38" t="str">
        <f>IF(ISBLANK('Model Performance Data'!$B$25),"-",'Model Performance Data'!$B$25)</f>
        <v>Quality</v>
      </c>
      <c r="D446" s="38" t="str">
        <f>IF(ISBLANK('Model Performance Data'!$C$25),"-",'Model Performance Data'!$C$25)</f>
        <v>Patient Experience Provider Communication (CGCAHPS)</v>
      </c>
      <c r="E446" s="38" t="str">
        <f>IF(ISBLANK('Model Performance Data'!$D$25),"-",'Model Performance Data'!$D$25)</f>
        <v>Percentage</v>
      </c>
      <c r="F446" s="38" t="str">
        <f>IF(ISBLANK('Model Performance Data'!$E$25),"-",'Model Performance Data'!$E$25)</f>
        <v>Retired</v>
      </c>
      <c r="G446" s="38">
        <f>IF(ISBLANK('Model Performance Data'!$F$25),"-",'Model Performance Data'!$F$25)</f>
        <v>42977</v>
      </c>
      <c r="H446" s="38">
        <v>3</v>
      </c>
      <c r="I446" s="38">
        <v>2</v>
      </c>
      <c r="J446" s="37" t="str">
        <f t="shared" si="20"/>
        <v>32</v>
      </c>
      <c r="K446" s="38" t="str">
        <f>IF(ISBLANK('Model Performance Data'!$L$25),"-",'Model Performance Data'!$L$25)</f>
        <v>Annual</v>
      </c>
      <c r="L446" s="38" t="str">
        <f>IF(ISBLANK('Model Performance Data'!$K$25),"-",'Model Performance Data'!$K$25)</f>
        <v xml:space="preserve">Metric Steward: http://www.qualityforum.org/QPS/0005
</v>
      </c>
      <c r="M446" s="43">
        <f>IF(ISNA(SUMIFS(INDEX('Model Performance Data'!$O$8:$DY$56,0,MATCH(CONCATENATE($J446,M$6),'Model Performance Data'!$O$6:$DY$6,0)),'Model Performance Data'!$B$8:$B$56,$C446,'Model Performance Data'!$C$8:$C$56,$D446)),"-",SUMIFS(INDEX('Model Performance Data'!$O$8:$DY$56,0,MATCH(CONCATENATE($J446,M$6),'Model Performance Data'!$O$6:$DY$6,0)),'Model Performance Data'!$B$8:$B$56,$C446,'Model Performance Data'!$C$8:$C$56,$D446))</f>
        <v>0</v>
      </c>
      <c r="N446" s="43">
        <f>IF(ISNA(SUMIFS(INDEX('Model Performance Data'!$O$8:$DY$56,0,MATCH(CONCATENATE($J446,N$6),'Model Performance Data'!$O$6:$DY$6,0)),'Model Performance Data'!$B$8:$B$56,$C446,'Model Performance Data'!$C$8:$C$56,$D446)),"-",SUMIFS(INDEX('Model Performance Data'!$O$8:$DY$56,0,MATCH(CONCATENATE($J446,N$6),'Model Performance Data'!$O$6:$DY$6,0)),'Model Performance Data'!$B$8:$B$56,$C446,'Model Performance Data'!$C$8:$C$56,$D446))</f>
        <v>0</v>
      </c>
      <c r="O446" s="154">
        <f>IF(ISNA(SUMIFS(INDEX('Model Performance Data'!$O$8:$DY$56,0,MATCH(CONCATENATE($J446,O$6),'Model Performance Data'!$O$6:$DY$6,0)),'Model Performance Data'!$B$8:$B$56,$C446,'Model Performance Data'!$C$8:$C$56,$D446)),"-",SUMIFS(INDEX('Model Performance Data'!$O$8:$DY$56,0,MATCH(CONCATENATE($J446,O$6),'Model Performance Data'!$O$6:$DY$6,0)),'Model Performance Data'!$B$8:$B$56,$C446,'Model Performance Data'!$C$8:$C$56,$D446))</f>
        <v>0</v>
      </c>
    </row>
    <row r="447" spans="2:15" outlineLevel="1" x14ac:dyDescent="0.35">
      <c r="B447" s="37" t="s">
        <v>80</v>
      </c>
      <c r="C447" s="38" t="str">
        <f>IF(ISBLANK('Model Performance Data'!$B$25),"-",'Model Performance Data'!$B$25)</f>
        <v>Quality</v>
      </c>
      <c r="D447" s="38" t="str">
        <f>IF(ISBLANK('Model Performance Data'!$C$25),"-",'Model Performance Data'!$C$25)</f>
        <v>Patient Experience Provider Communication (CGCAHPS)</v>
      </c>
      <c r="E447" s="38" t="str">
        <f>IF(ISBLANK('Model Performance Data'!$D$25),"-",'Model Performance Data'!$D$25)</f>
        <v>Percentage</v>
      </c>
      <c r="F447" s="38" t="str">
        <f>IF(ISBLANK('Model Performance Data'!$E$25),"-",'Model Performance Data'!$E$25)</f>
        <v>Retired</v>
      </c>
      <c r="G447" s="38">
        <f>IF(ISBLANK('Model Performance Data'!$F$25),"-",'Model Performance Data'!$F$25)</f>
        <v>42977</v>
      </c>
      <c r="H447" s="38">
        <v>3</v>
      </c>
      <c r="I447" s="38">
        <v>3</v>
      </c>
      <c r="J447" s="37" t="str">
        <f t="shared" si="20"/>
        <v>33</v>
      </c>
      <c r="K447" s="38" t="str">
        <f>IF(ISBLANK('Model Performance Data'!$L$25),"-",'Model Performance Data'!$L$25)</f>
        <v>Annual</v>
      </c>
      <c r="L447" s="38" t="str">
        <f>IF(ISBLANK('Model Performance Data'!$K$25),"-",'Model Performance Data'!$K$25)</f>
        <v xml:space="preserve">Metric Steward: http://www.qualityforum.org/QPS/0005
</v>
      </c>
      <c r="M447" s="43">
        <f>IF(ISNA(SUMIFS(INDEX('Model Performance Data'!$O$8:$DY$56,0,MATCH(CONCATENATE($J447,M$6),'Model Performance Data'!$O$6:$DY$6,0)),'Model Performance Data'!$B$8:$B$56,$C447,'Model Performance Data'!$C$8:$C$56,$D447)),"-",SUMIFS(INDEX('Model Performance Data'!$O$8:$DY$56,0,MATCH(CONCATENATE($J447,M$6),'Model Performance Data'!$O$6:$DY$6,0)),'Model Performance Data'!$B$8:$B$56,$C447,'Model Performance Data'!$C$8:$C$56,$D447))</f>
        <v>0</v>
      </c>
      <c r="N447" s="43">
        <f>IF(ISNA(SUMIFS(INDEX('Model Performance Data'!$O$8:$DY$56,0,MATCH(CONCATENATE($J447,N$6),'Model Performance Data'!$O$6:$DY$6,0)),'Model Performance Data'!$B$8:$B$56,$C447,'Model Performance Data'!$C$8:$C$56,$D447)),"-",SUMIFS(INDEX('Model Performance Data'!$O$8:$DY$56,0,MATCH(CONCATENATE($J447,N$6),'Model Performance Data'!$O$6:$DY$6,0)),'Model Performance Data'!$B$8:$B$56,$C447,'Model Performance Data'!$C$8:$C$56,$D447))</f>
        <v>0</v>
      </c>
      <c r="O447" s="154">
        <f>IF(ISNA(SUMIFS(INDEX('Model Performance Data'!$O$8:$DY$56,0,MATCH(CONCATENATE($J447,O$6),'Model Performance Data'!$O$6:$DY$6,0)),'Model Performance Data'!$B$8:$B$56,$C447,'Model Performance Data'!$C$8:$C$56,$D447)),"-",SUMIFS(INDEX('Model Performance Data'!$O$8:$DY$56,0,MATCH(CONCATENATE($J447,O$6),'Model Performance Data'!$O$6:$DY$6,0)),'Model Performance Data'!$B$8:$B$56,$C447,'Model Performance Data'!$C$8:$C$56,$D447))</f>
        <v>0</v>
      </c>
    </row>
    <row r="448" spans="2:15" outlineLevel="1" x14ac:dyDescent="0.35">
      <c r="B448" s="37" t="s">
        <v>80</v>
      </c>
      <c r="C448" s="38" t="str">
        <f>IF(ISBLANK('Model Performance Data'!$B$25),"-",'Model Performance Data'!$B$25)</f>
        <v>Quality</v>
      </c>
      <c r="D448" s="38" t="str">
        <f>IF(ISBLANK('Model Performance Data'!$C$25),"-",'Model Performance Data'!$C$25)</f>
        <v>Patient Experience Provider Communication (CGCAHPS)</v>
      </c>
      <c r="E448" s="38" t="str">
        <f>IF(ISBLANK('Model Performance Data'!$D$25),"-",'Model Performance Data'!$D$25)</f>
        <v>Percentage</v>
      </c>
      <c r="F448" s="38" t="str">
        <f>IF(ISBLANK('Model Performance Data'!$E$25),"-",'Model Performance Data'!$E$25)</f>
        <v>Retired</v>
      </c>
      <c r="G448" s="38">
        <f>IF(ISBLANK('Model Performance Data'!$F$25),"-",'Model Performance Data'!$F$25)</f>
        <v>42977</v>
      </c>
      <c r="H448" s="38">
        <v>3</v>
      </c>
      <c r="I448" s="38">
        <v>4</v>
      </c>
      <c r="J448" s="37" t="str">
        <f t="shared" si="20"/>
        <v>34</v>
      </c>
      <c r="K448" s="38" t="str">
        <f>IF(ISBLANK('Model Performance Data'!$L$25),"-",'Model Performance Data'!$L$25)</f>
        <v>Annual</v>
      </c>
      <c r="L448" s="38" t="str">
        <f>IF(ISBLANK('Model Performance Data'!$K$25),"-",'Model Performance Data'!$K$25)</f>
        <v xml:space="preserve">Metric Steward: http://www.qualityforum.org/QPS/0005
</v>
      </c>
      <c r="M448" s="43">
        <f>IF(ISNA(SUMIFS(INDEX('Model Performance Data'!$O$8:$DY$56,0,MATCH(CONCATENATE($J448,M$6),'Model Performance Data'!$O$6:$DY$6,0)),'Model Performance Data'!$B$8:$B$56,$C448,'Model Performance Data'!$C$8:$C$56,$D448)),"-",SUMIFS(INDEX('Model Performance Data'!$O$8:$DY$56,0,MATCH(CONCATENATE($J448,M$6),'Model Performance Data'!$O$6:$DY$6,0)),'Model Performance Data'!$B$8:$B$56,$C448,'Model Performance Data'!$C$8:$C$56,$D448))</f>
        <v>0</v>
      </c>
      <c r="N448" s="43">
        <f>IF(ISNA(SUMIFS(INDEX('Model Performance Data'!$O$8:$DY$56,0,MATCH(CONCATENATE($J448,N$6),'Model Performance Data'!$O$6:$DY$6,0)),'Model Performance Data'!$B$8:$B$56,$C448,'Model Performance Data'!$C$8:$C$56,$D448)),"-",SUMIFS(INDEX('Model Performance Data'!$O$8:$DY$56,0,MATCH(CONCATENATE($J448,N$6),'Model Performance Data'!$O$6:$DY$6,0)),'Model Performance Data'!$B$8:$B$56,$C448,'Model Performance Data'!$C$8:$C$56,$D448))</f>
        <v>0</v>
      </c>
      <c r="O448" s="154">
        <f>IF(ISNA(SUMIFS(INDEX('Model Performance Data'!$O$8:$DY$56,0,MATCH(CONCATENATE($J448,O$6),'Model Performance Data'!$O$6:$DY$6,0)),'Model Performance Data'!$B$8:$B$56,$C448,'Model Performance Data'!$C$8:$C$56,$D448)),"-",SUMIFS(INDEX('Model Performance Data'!$O$8:$DY$56,0,MATCH(CONCATENATE($J448,O$6),'Model Performance Data'!$O$6:$DY$6,0)),'Model Performance Data'!$B$8:$B$56,$C448,'Model Performance Data'!$C$8:$C$56,$D448))</f>
        <v>0</v>
      </c>
    </row>
    <row r="449" spans="2:15" outlineLevel="1" x14ac:dyDescent="0.35">
      <c r="B449" s="37" t="s">
        <v>80</v>
      </c>
      <c r="C449" s="38" t="str">
        <f>IF(ISBLANK('Model Performance Data'!$B$25),"-",'Model Performance Data'!$B$25)</f>
        <v>Quality</v>
      </c>
      <c r="D449" s="38" t="str">
        <f>IF(ISBLANK('Model Performance Data'!$C$25),"-",'Model Performance Data'!$C$25)</f>
        <v>Patient Experience Provider Communication (CGCAHPS)</v>
      </c>
      <c r="E449" s="38" t="str">
        <f>IF(ISBLANK('Model Performance Data'!$D$25),"-",'Model Performance Data'!$D$25)</f>
        <v>Percentage</v>
      </c>
      <c r="F449" s="38" t="str">
        <f>IF(ISBLANK('Model Performance Data'!$E$25),"-",'Model Performance Data'!$E$25)</f>
        <v>Retired</v>
      </c>
      <c r="G449" s="38">
        <f>IF(ISBLANK('Model Performance Data'!$F$25),"-",'Model Performance Data'!$F$25)</f>
        <v>42977</v>
      </c>
      <c r="H449" s="38">
        <v>3</v>
      </c>
      <c r="I449" s="38">
        <v>5</v>
      </c>
      <c r="J449" s="37" t="str">
        <f t="shared" ref="J449:J536" si="24">CONCATENATE(H449,I449)</f>
        <v>35</v>
      </c>
      <c r="K449" s="38" t="str">
        <f>IF(ISBLANK('Model Performance Data'!$L$25),"-",'Model Performance Data'!$L$25)</f>
        <v>Annual</v>
      </c>
      <c r="L449" s="38" t="str">
        <f>IF(ISBLANK('Model Performance Data'!$K$25),"-",'Model Performance Data'!$K$25)</f>
        <v xml:space="preserve">Metric Steward: http://www.qualityforum.org/QPS/0005
</v>
      </c>
      <c r="M449" s="43">
        <f>IF(ISNA(SUMIFS(INDEX('Model Performance Data'!$O$8:$DY$56,0,MATCH(CONCATENATE($J449,M$6),'Model Performance Data'!$O$6:$DY$6,0)),'Model Performance Data'!$B$8:$B$56,$C449,'Model Performance Data'!$C$8:$C$56,$D449)),"-",SUMIFS(INDEX('Model Performance Data'!$O$8:$DY$56,0,MATCH(CONCATENATE($J449,M$6),'Model Performance Data'!$O$6:$DY$6,0)),'Model Performance Data'!$B$8:$B$56,$C449,'Model Performance Data'!$C$8:$C$56,$D449))</f>
        <v>0</v>
      </c>
      <c r="N449" s="43">
        <f>IF(ISNA(SUMIFS(INDEX('Model Performance Data'!$O$8:$DY$56,0,MATCH(CONCATENATE($J449,N$6),'Model Performance Data'!$O$6:$DY$6,0)),'Model Performance Data'!$B$8:$B$56,$C449,'Model Performance Data'!$C$8:$C$56,$D449)),"-",SUMIFS(INDEX('Model Performance Data'!$O$8:$DY$56,0,MATCH(CONCATENATE($J449,N$6),'Model Performance Data'!$O$6:$DY$6,0)),'Model Performance Data'!$B$8:$B$56,$C449,'Model Performance Data'!$C$8:$C$56,$D449))</f>
        <v>0</v>
      </c>
      <c r="O449" s="154">
        <f>IF(ISNA(SUMIFS(INDEX('Model Performance Data'!$O$8:$DY$56,0,MATCH(CONCATENATE($J449,O$6),'Model Performance Data'!$O$6:$DY$6,0)),'Model Performance Data'!$B$8:$B$56,$C449,'Model Performance Data'!$C$8:$C$56,$D449)),"-",SUMIFS(INDEX('Model Performance Data'!$O$8:$DY$56,0,MATCH(CONCATENATE($J449,O$6),'Model Performance Data'!$O$6:$DY$6,0)),'Model Performance Data'!$B$8:$B$56,$C449,'Model Performance Data'!$C$8:$C$56,$D449))</f>
        <v>0</v>
      </c>
    </row>
    <row r="450" spans="2:15" outlineLevel="1" x14ac:dyDescent="0.35">
      <c r="B450" s="37" t="s">
        <v>80</v>
      </c>
      <c r="C450" s="38" t="str">
        <f>IF(ISBLANK('Model Performance Data'!$B$25),"-",'Model Performance Data'!$B$25)</f>
        <v>Quality</v>
      </c>
      <c r="D450" s="38" t="str">
        <f>IF(ISBLANK('Model Performance Data'!$C$25),"-",'Model Performance Data'!$C$25)</f>
        <v>Patient Experience Provider Communication (CGCAHPS)</v>
      </c>
      <c r="E450" s="38" t="str">
        <f>IF(ISBLANK('Model Performance Data'!$D$25),"-",'Model Performance Data'!$D$25)</f>
        <v>Percentage</v>
      </c>
      <c r="F450" s="38" t="str">
        <f>IF(ISBLANK('Model Performance Data'!$E$25),"-",'Model Performance Data'!$E$25)</f>
        <v>Retired</v>
      </c>
      <c r="G450" s="38">
        <f>IF(ISBLANK('Model Performance Data'!$F$25),"-",'Model Performance Data'!$F$25)</f>
        <v>42977</v>
      </c>
      <c r="H450" s="38">
        <v>3</v>
      </c>
      <c r="I450" s="38" t="s">
        <v>65</v>
      </c>
      <c r="J450" s="37" t="str">
        <f t="shared" si="24"/>
        <v>3Goal</v>
      </c>
      <c r="K450" s="38" t="str">
        <f>IF(ISBLANK('Model Performance Data'!$L$25),"-",'Model Performance Data'!$L$25)</f>
        <v>Annual</v>
      </c>
      <c r="L450" s="38" t="str">
        <f>IF(ISBLANK('Model Performance Data'!$K$25),"-",'Model Performance Data'!$K$25)</f>
        <v xml:space="preserve">Metric Steward: http://www.qualityforum.org/QPS/0005
</v>
      </c>
      <c r="M450" s="43" t="str">
        <f>IF(ISNA(SUMIFS(INDEX('Model Performance Data'!$O$8:$DY$56,0,MATCH(CONCATENATE($J450,M$6),'Model Performance Data'!$O$6:$DY$6,0)),'Model Performance Data'!$B$8:$B$56,$C450,'Model Performance Data'!$C$8:$C$56,$D450)),"-",SUMIFS(INDEX('Model Performance Data'!$O$8:$DY$56,0,MATCH(CONCATENATE($J450,M$6),'Model Performance Data'!$O$6:$DY$6,0)),'Model Performance Data'!$B$8:$B$56,$C450,'Model Performance Data'!$C$8:$C$56,$D450))</f>
        <v>-</v>
      </c>
      <c r="N450" s="43" t="str">
        <f>IF(ISNA(SUMIFS(INDEX('Model Performance Data'!$O$8:$DY$56,0,MATCH(CONCATENATE($J450,N$6),'Model Performance Data'!$O$6:$DY$6,0)),'Model Performance Data'!$B$8:$B$56,$C450,'Model Performance Data'!$C$8:$C$56,$D450)),"-",SUMIFS(INDEX('Model Performance Data'!$O$8:$DY$56,0,MATCH(CONCATENATE($J450,N$6),'Model Performance Data'!$O$6:$DY$6,0)),'Model Performance Data'!$B$8:$B$56,$C450,'Model Performance Data'!$C$8:$C$56,$D450))</f>
        <v>-</v>
      </c>
      <c r="O450" s="154">
        <f>IF(ISNA(SUMIFS(INDEX('Model Performance Data'!$O$8:$DY$56,0,MATCH(CONCATENATE($J450,O$6),'Model Performance Data'!$O$6:$DY$6,0)),'Model Performance Data'!$B$8:$B$56,$C450,'Model Performance Data'!$C$8:$C$56,$D450)),"-",SUMIFS(INDEX('Model Performance Data'!$O$8:$DY$56,0,MATCH(CONCATENATE($J450,O$6),'Model Performance Data'!$O$6:$DY$6,0)),'Model Performance Data'!$B$8:$B$56,$C450,'Model Performance Data'!$C$8:$C$56,$D450))</f>
        <v>0</v>
      </c>
    </row>
    <row r="451" spans="2:15" outlineLevel="1" x14ac:dyDescent="0.35">
      <c r="B451" s="37" t="s">
        <v>80</v>
      </c>
      <c r="C451" s="38" t="str">
        <f>IF(ISBLANK('Model Performance Data'!$B$25),"-",'Model Performance Data'!$B$25)</f>
        <v>Quality</v>
      </c>
      <c r="D451" s="38" t="str">
        <f>IF(ISBLANK('Model Performance Data'!$C$25),"-",'Model Performance Data'!$C$25)</f>
        <v>Patient Experience Provider Communication (CGCAHPS)</v>
      </c>
      <c r="E451" s="38" t="str">
        <f>IF(ISBLANK('Model Performance Data'!$D$25),"-",'Model Performance Data'!$D$25)</f>
        <v>Percentage</v>
      </c>
      <c r="F451" s="38" t="str">
        <f>IF(ISBLANK('Model Performance Data'!$E$25),"-",'Model Performance Data'!$E$25)</f>
        <v>Retired</v>
      </c>
      <c r="G451" s="38">
        <f>IF(ISBLANK('Model Performance Data'!$F$25),"-",'Model Performance Data'!$F$25)</f>
        <v>42977</v>
      </c>
      <c r="H451" s="38">
        <v>4</v>
      </c>
      <c r="I451" s="38">
        <v>1</v>
      </c>
      <c r="J451" s="37" t="str">
        <f t="shared" si="24"/>
        <v>41</v>
      </c>
      <c r="K451" s="38" t="str">
        <f>IF(ISBLANK('Model Performance Data'!$L$25),"-",'Model Performance Data'!$L$25)</f>
        <v>Annual</v>
      </c>
      <c r="L451" s="38" t="str">
        <f>IF(ISBLANK('Model Performance Data'!$K$25),"-",'Model Performance Data'!$K$25)</f>
        <v xml:space="preserve">Metric Steward: http://www.qualityforum.org/QPS/0005
</v>
      </c>
      <c r="M451" s="43">
        <f>IF(ISNA(SUMIFS(INDEX('Model Performance Data'!$O$8:$DY$56,0,MATCH(CONCATENATE($J451,M$6),'Model Performance Data'!$O$6:$DY$6,0)),'Model Performance Data'!$B$8:$B$56,$C451,'Model Performance Data'!$C$8:$C$56,$D451)),"-",SUMIFS(INDEX('Model Performance Data'!$O$8:$DY$56,0,MATCH(CONCATENATE($J451,M$6),'Model Performance Data'!$O$6:$DY$6,0)),'Model Performance Data'!$B$8:$B$56,$C451,'Model Performance Data'!$C$8:$C$56,$D451))</f>
        <v>0</v>
      </c>
      <c r="N451" s="43">
        <f>IF(ISNA(SUMIFS(INDEX('Model Performance Data'!$O$8:$DY$56,0,MATCH(CONCATENATE($J451,N$6),'Model Performance Data'!$O$6:$DY$6,0)),'Model Performance Data'!$B$8:$B$56,$C451,'Model Performance Data'!$C$8:$C$56,$D451)),"-",SUMIFS(INDEX('Model Performance Data'!$O$8:$DY$56,0,MATCH(CONCATENATE($J451,N$6),'Model Performance Data'!$O$6:$DY$6,0)),'Model Performance Data'!$B$8:$B$56,$C451,'Model Performance Data'!$C$8:$C$56,$D451))</f>
        <v>0</v>
      </c>
      <c r="O451" s="154">
        <f>IF(ISNA(SUMIFS(INDEX('Model Performance Data'!$O$8:$DY$56,0,MATCH(CONCATENATE($J451,O$6),'Model Performance Data'!$O$6:$DY$6,0)),'Model Performance Data'!$B$8:$B$56,$C451,'Model Performance Data'!$C$8:$C$56,$D451)),"-",SUMIFS(INDEX('Model Performance Data'!$O$8:$DY$56,0,MATCH(CONCATENATE($J451,O$6),'Model Performance Data'!$O$6:$DY$6,0)),'Model Performance Data'!$B$8:$B$56,$C451,'Model Performance Data'!$C$8:$C$56,$D451))</f>
        <v>0</v>
      </c>
    </row>
    <row r="452" spans="2:15" outlineLevel="1" x14ac:dyDescent="0.35">
      <c r="B452" s="37" t="s">
        <v>80</v>
      </c>
      <c r="C452" s="38" t="str">
        <f>IF(ISBLANK('Model Performance Data'!$B$25),"-",'Model Performance Data'!$B$25)</f>
        <v>Quality</v>
      </c>
      <c r="D452" s="38" t="str">
        <f>IF(ISBLANK('Model Performance Data'!$C$25),"-",'Model Performance Data'!$C$25)</f>
        <v>Patient Experience Provider Communication (CGCAHPS)</v>
      </c>
      <c r="E452" s="38" t="str">
        <f>IF(ISBLANK('Model Performance Data'!$D$25),"-",'Model Performance Data'!$D$25)</f>
        <v>Percentage</v>
      </c>
      <c r="F452" s="38" t="str">
        <f>IF(ISBLANK('Model Performance Data'!$E$25),"-",'Model Performance Data'!$E$25)</f>
        <v>Retired</v>
      </c>
      <c r="G452" s="38">
        <f>IF(ISBLANK('Model Performance Data'!$F$25),"-",'Model Performance Data'!$F$25)</f>
        <v>42977</v>
      </c>
      <c r="H452" s="38">
        <v>4</v>
      </c>
      <c r="I452" s="38">
        <v>2</v>
      </c>
      <c r="J452" s="37" t="str">
        <f t="shared" si="24"/>
        <v>42</v>
      </c>
      <c r="K452" s="38" t="str">
        <f>IF(ISBLANK('Model Performance Data'!$L$25),"-",'Model Performance Data'!$L$25)</f>
        <v>Annual</v>
      </c>
      <c r="L452" s="38" t="str">
        <f>IF(ISBLANK('Model Performance Data'!$K$25),"-",'Model Performance Data'!$K$25)</f>
        <v xml:space="preserve">Metric Steward: http://www.qualityforum.org/QPS/0005
</v>
      </c>
      <c r="M452" s="43">
        <f>IF(ISNA(SUMIFS(INDEX('Model Performance Data'!$O$8:$DY$56,0,MATCH(CONCATENATE($J452,M$6),'Model Performance Data'!$O$6:$DY$6,0)),'Model Performance Data'!$B$8:$B$56,$C452,'Model Performance Data'!$C$8:$C$56,$D452)),"-",SUMIFS(INDEX('Model Performance Data'!$O$8:$DY$56,0,MATCH(CONCATENATE($J452,M$6),'Model Performance Data'!$O$6:$DY$6,0)),'Model Performance Data'!$B$8:$B$56,$C452,'Model Performance Data'!$C$8:$C$56,$D452))</f>
        <v>0</v>
      </c>
      <c r="N452" s="43">
        <f>IF(ISNA(SUMIFS(INDEX('Model Performance Data'!$O$8:$DY$56,0,MATCH(CONCATENATE($J452,N$6),'Model Performance Data'!$O$6:$DY$6,0)),'Model Performance Data'!$B$8:$B$56,$C452,'Model Performance Data'!$C$8:$C$56,$D452)),"-",SUMIFS(INDEX('Model Performance Data'!$O$8:$DY$56,0,MATCH(CONCATENATE($J452,N$6),'Model Performance Data'!$O$6:$DY$6,0)),'Model Performance Data'!$B$8:$B$56,$C452,'Model Performance Data'!$C$8:$C$56,$D452))</f>
        <v>0</v>
      </c>
      <c r="O452" s="154">
        <f>IF(ISNA(SUMIFS(INDEX('Model Performance Data'!$O$8:$DY$56,0,MATCH(CONCATENATE($J452,O$6),'Model Performance Data'!$O$6:$DY$6,0)),'Model Performance Data'!$B$8:$B$56,$C452,'Model Performance Data'!$C$8:$C$56,$D452)),"-",SUMIFS(INDEX('Model Performance Data'!$O$8:$DY$56,0,MATCH(CONCATENATE($J452,O$6),'Model Performance Data'!$O$6:$DY$6,0)),'Model Performance Data'!$B$8:$B$56,$C452,'Model Performance Data'!$C$8:$C$56,$D452))</f>
        <v>0</v>
      </c>
    </row>
    <row r="453" spans="2:15" outlineLevel="1" x14ac:dyDescent="0.35">
      <c r="B453" s="37" t="s">
        <v>80</v>
      </c>
      <c r="C453" s="38" t="str">
        <f>IF(ISBLANK('Model Performance Data'!$B$25),"-",'Model Performance Data'!$B$25)</f>
        <v>Quality</v>
      </c>
      <c r="D453" s="38" t="str">
        <f>IF(ISBLANK('Model Performance Data'!$C$25),"-",'Model Performance Data'!$C$25)</f>
        <v>Patient Experience Provider Communication (CGCAHPS)</v>
      </c>
      <c r="E453" s="38" t="str">
        <f>IF(ISBLANK('Model Performance Data'!$D$25),"-",'Model Performance Data'!$D$25)</f>
        <v>Percentage</v>
      </c>
      <c r="F453" s="38" t="str">
        <f>IF(ISBLANK('Model Performance Data'!$E$25),"-",'Model Performance Data'!$E$25)</f>
        <v>Retired</v>
      </c>
      <c r="G453" s="38">
        <f>IF(ISBLANK('Model Performance Data'!$F$25),"-",'Model Performance Data'!$F$25)</f>
        <v>42977</v>
      </c>
      <c r="H453" s="38">
        <v>4</v>
      </c>
      <c r="I453" s="38">
        <v>3</v>
      </c>
      <c r="J453" s="37" t="str">
        <f t="shared" si="24"/>
        <v>43</v>
      </c>
      <c r="K453" s="38" t="str">
        <f>IF(ISBLANK('Model Performance Data'!$L$25),"-",'Model Performance Data'!$L$25)</f>
        <v>Annual</v>
      </c>
      <c r="L453" s="38" t="str">
        <f>IF(ISBLANK('Model Performance Data'!$K$25),"-",'Model Performance Data'!$K$25)</f>
        <v xml:space="preserve">Metric Steward: http://www.qualityforum.org/QPS/0005
</v>
      </c>
      <c r="M453" s="43">
        <f>IF(ISNA(SUMIFS(INDEX('Model Performance Data'!$O$8:$DY$56,0,MATCH(CONCATENATE($J453,M$6),'Model Performance Data'!$O$6:$DY$6,0)),'Model Performance Data'!$B$8:$B$56,$C453,'Model Performance Data'!$C$8:$C$56,$D453)),"-",SUMIFS(INDEX('Model Performance Data'!$O$8:$DY$56,0,MATCH(CONCATENATE($J453,M$6),'Model Performance Data'!$O$6:$DY$6,0)),'Model Performance Data'!$B$8:$B$56,$C453,'Model Performance Data'!$C$8:$C$56,$D453))</f>
        <v>0</v>
      </c>
      <c r="N453" s="43">
        <f>IF(ISNA(SUMIFS(INDEX('Model Performance Data'!$O$8:$DY$56,0,MATCH(CONCATENATE($J453,N$6),'Model Performance Data'!$O$6:$DY$6,0)),'Model Performance Data'!$B$8:$B$56,$C453,'Model Performance Data'!$C$8:$C$56,$D453)),"-",SUMIFS(INDEX('Model Performance Data'!$O$8:$DY$56,0,MATCH(CONCATENATE($J453,N$6),'Model Performance Data'!$O$6:$DY$6,0)),'Model Performance Data'!$B$8:$B$56,$C453,'Model Performance Data'!$C$8:$C$56,$D453))</f>
        <v>0</v>
      </c>
      <c r="O453" s="154">
        <f>IF(ISNA(SUMIFS(INDEX('Model Performance Data'!$O$8:$DY$56,0,MATCH(CONCATENATE($J453,O$6),'Model Performance Data'!$O$6:$DY$6,0)),'Model Performance Data'!$B$8:$B$56,$C453,'Model Performance Data'!$C$8:$C$56,$D453)),"-",SUMIFS(INDEX('Model Performance Data'!$O$8:$DY$56,0,MATCH(CONCATENATE($J453,O$6),'Model Performance Data'!$O$6:$DY$6,0)),'Model Performance Data'!$B$8:$B$56,$C453,'Model Performance Data'!$C$8:$C$56,$D453))</f>
        <v>0</v>
      </c>
    </row>
    <row r="454" spans="2:15" outlineLevel="1" x14ac:dyDescent="0.35">
      <c r="B454" s="37" t="s">
        <v>80</v>
      </c>
      <c r="C454" s="38" t="str">
        <f>IF(ISBLANK('Model Performance Data'!$B$25),"-",'Model Performance Data'!$B$25)</f>
        <v>Quality</v>
      </c>
      <c r="D454" s="38" t="str">
        <f>IF(ISBLANK('Model Performance Data'!$C$25),"-",'Model Performance Data'!$C$25)</f>
        <v>Patient Experience Provider Communication (CGCAHPS)</v>
      </c>
      <c r="E454" s="38" t="str">
        <f>IF(ISBLANK('Model Performance Data'!$D$25),"-",'Model Performance Data'!$D$25)</f>
        <v>Percentage</v>
      </c>
      <c r="F454" s="38" t="str">
        <f>IF(ISBLANK('Model Performance Data'!$E$25),"-",'Model Performance Data'!$E$25)</f>
        <v>Retired</v>
      </c>
      <c r="G454" s="38">
        <f>IF(ISBLANK('Model Performance Data'!$F$25),"-",'Model Performance Data'!$F$25)</f>
        <v>42977</v>
      </c>
      <c r="H454" s="38">
        <v>4</v>
      </c>
      <c r="I454" s="38">
        <v>4</v>
      </c>
      <c r="J454" s="37" t="str">
        <f t="shared" si="24"/>
        <v>44</v>
      </c>
      <c r="K454" s="38" t="str">
        <f>IF(ISBLANK('Model Performance Data'!$L$25),"-",'Model Performance Data'!$L$25)</f>
        <v>Annual</v>
      </c>
      <c r="L454" s="38" t="str">
        <f>IF(ISBLANK('Model Performance Data'!$K$25),"-",'Model Performance Data'!$K$25)</f>
        <v xml:space="preserve">Metric Steward: http://www.qualityforum.org/QPS/0005
</v>
      </c>
      <c r="M454" s="43">
        <f>IF(ISNA(SUMIFS(INDEX('Model Performance Data'!$O$8:$DY$56,0,MATCH(CONCATENATE($J454,M$6),'Model Performance Data'!$O$6:$DY$6,0)),'Model Performance Data'!$B$8:$B$56,$C454,'Model Performance Data'!$C$8:$C$56,$D454)),"-",SUMIFS(INDEX('Model Performance Data'!$O$8:$DY$56,0,MATCH(CONCATENATE($J454,M$6),'Model Performance Data'!$O$6:$DY$6,0)),'Model Performance Data'!$B$8:$B$56,$C454,'Model Performance Data'!$C$8:$C$56,$D454))</f>
        <v>0</v>
      </c>
      <c r="N454" s="43">
        <f>IF(ISNA(SUMIFS(INDEX('Model Performance Data'!$O$8:$DY$56,0,MATCH(CONCATENATE($J454,N$6),'Model Performance Data'!$O$6:$DY$6,0)),'Model Performance Data'!$B$8:$B$56,$C454,'Model Performance Data'!$C$8:$C$56,$D454)),"-",SUMIFS(INDEX('Model Performance Data'!$O$8:$DY$56,0,MATCH(CONCATENATE($J454,N$6),'Model Performance Data'!$O$6:$DY$6,0)),'Model Performance Data'!$B$8:$B$56,$C454,'Model Performance Data'!$C$8:$C$56,$D454))</f>
        <v>0</v>
      </c>
      <c r="O454" s="154">
        <f>IF(ISNA(SUMIFS(INDEX('Model Performance Data'!$O$8:$DY$56,0,MATCH(CONCATENATE($J454,O$6),'Model Performance Data'!$O$6:$DY$6,0)),'Model Performance Data'!$B$8:$B$56,$C454,'Model Performance Data'!$C$8:$C$56,$D454)),"-",SUMIFS(INDEX('Model Performance Data'!$O$8:$DY$56,0,MATCH(CONCATENATE($J454,O$6),'Model Performance Data'!$O$6:$DY$6,0)),'Model Performance Data'!$B$8:$B$56,$C454,'Model Performance Data'!$C$8:$C$56,$D454))</f>
        <v>0</v>
      </c>
    </row>
    <row r="455" spans="2:15" outlineLevel="1" x14ac:dyDescent="0.35">
      <c r="B455" s="37" t="s">
        <v>80</v>
      </c>
      <c r="C455" s="38" t="str">
        <f>IF(ISBLANK('Model Performance Data'!$B$25),"-",'Model Performance Data'!$B$25)</f>
        <v>Quality</v>
      </c>
      <c r="D455" s="38" t="str">
        <f>IF(ISBLANK('Model Performance Data'!$C$25),"-",'Model Performance Data'!$C$25)</f>
        <v>Patient Experience Provider Communication (CGCAHPS)</v>
      </c>
      <c r="E455" s="38" t="str">
        <f>IF(ISBLANK('Model Performance Data'!$D$25),"-",'Model Performance Data'!$D$25)</f>
        <v>Percentage</v>
      </c>
      <c r="F455" s="38" t="str">
        <f>IF(ISBLANK('Model Performance Data'!$E$25),"-",'Model Performance Data'!$E$25)</f>
        <v>Retired</v>
      </c>
      <c r="G455" s="38">
        <f>IF(ISBLANK('Model Performance Data'!$F$25),"-",'Model Performance Data'!$F$25)</f>
        <v>42977</v>
      </c>
      <c r="H455" s="38">
        <v>4</v>
      </c>
      <c r="I455" s="38">
        <v>5</v>
      </c>
      <c r="J455" s="37" t="str">
        <f t="shared" ref="J455:J456" si="25">CONCATENATE(H455,I455)</f>
        <v>45</v>
      </c>
      <c r="K455" s="38" t="str">
        <f>IF(ISBLANK('Model Performance Data'!$L$25),"-",'Model Performance Data'!$L$25)</f>
        <v>Annual</v>
      </c>
      <c r="L455" s="38" t="str">
        <f>IF(ISBLANK('Model Performance Data'!$K$25),"-",'Model Performance Data'!$K$25)</f>
        <v xml:space="preserve">Metric Steward: http://www.qualityforum.org/QPS/0005
</v>
      </c>
      <c r="M455" s="43">
        <f>IF(ISNA(SUMIFS(INDEX('Model Performance Data'!$O$8:$DY$56,0,MATCH(CONCATENATE($J455,M$6),'Model Performance Data'!$O$6:$DY$6,0)),'Model Performance Data'!$B$8:$B$56,$C455,'Model Performance Data'!$C$8:$C$56,$D455)),"-",SUMIFS(INDEX('Model Performance Data'!$O$8:$DY$56,0,MATCH(CONCATENATE($J455,M$6),'Model Performance Data'!$O$6:$DY$6,0)),'Model Performance Data'!$B$8:$B$56,$C455,'Model Performance Data'!$C$8:$C$56,$D455))</f>
        <v>0</v>
      </c>
      <c r="N455" s="43">
        <f>IF(ISNA(SUMIFS(INDEX('Model Performance Data'!$O$8:$DY$56,0,MATCH(CONCATENATE($J455,N$6),'Model Performance Data'!$O$6:$DY$6,0)),'Model Performance Data'!$B$8:$B$56,$C455,'Model Performance Data'!$C$8:$C$56,$D455)),"-",SUMIFS(INDEX('Model Performance Data'!$O$8:$DY$56,0,MATCH(CONCATENATE($J455,N$6),'Model Performance Data'!$O$6:$DY$6,0)),'Model Performance Data'!$B$8:$B$56,$C455,'Model Performance Data'!$C$8:$C$56,$D455))</f>
        <v>0</v>
      </c>
      <c r="O455" s="154">
        <f>IF(ISNA(SUMIFS(INDEX('Model Performance Data'!$O$8:$DY$56,0,MATCH(CONCATENATE($J455,O$6),'Model Performance Data'!$O$6:$DY$6,0)),'Model Performance Data'!$B$8:$B$56,$C455,'Model Performance Data'!$C$8:$C$56,$D455)),"-",SUMIFS(INDEX('Model Performance Data'!$O$8:$DY$56,0,MATCH(CONCATENATE($J455,O$6),'Model Performance Data'!$O$6:$DY$6,0)),'Model Performance Data'!$B$8:$B$56,$C455,'Model Performance Data'!$C$8:$C$56,$D455))</f>
        <v>0</v>
      </c>
    </row>
    <row r="456" spans="2:15" outlineLevel="1" x14ac:dyDescent="0.35">
      <c r="B456" s="37" t="s">
        <v>80</v>
      </c>
      <c r="C456" s="38" t="str">
        <f>IF(ISBLANK('Model Performance Data'!$B$25),"-",'Model Performance Data'!$B$25)</f>
        <v>Quality</v>
      </c>
      <c r="D456" s="38" t="str">
        <f>IF(ISBLANK('Model Performance Data'!$C$25),"-",'Model Performance Data'!$C$25)</f>
        <v>Patient Experience Provider Communication (CGCAHPS)</v>
      </c>
      <c r="E456" s="38" t="str">
        <f>IF(ISBLANK('Model Performance Data'!$D$25),"-",'Model Performance Data'!$D$25)</f>
        <v>Percentage</v>
      </c>
      <c r="F456" s="38" t="str">
        <f>IF(ISBLANK('Model Performance Data'!$E$25),"-",'Model Performance Data'!$E$25)</f>
        <v>Retired</v>
      </c>
      <c r="G456" s="38">
        <f>IF(ISBLANK('Model Performance Data'!$F$25),"-",'Model Performance Data'!$F$25)</f>
        <v>42977</v>
      </c>
      <c r="H456" s="38">
        <v>4</v>
      </c>
      <c r="I456" s="38" t="s">
        <v>65</v>
      </c>
      <c r="J456" s="37" t="str">
        <f t="shared" si="25"/>
        <v>4Goal</v>
      </c>
      <c r="K456" s="38" t="str">
        <f>IF(ISBLANK('Model Performance Data'!$L$25),"-",'Model Performance Data'!$L$25)</f>
        <v>Annual</v>
      </c>
      <c r="L456" s="38" t="str">
        <f>IF(ISBLANK('Model Performance Data'!$K$25),"-",'Model Performance Data'!$K$25)</f>
        <v xml:space="preserve">Metric Steward: http://www.qualityforum.org/QPS/0005
</v>
      </c>
      <c r="M456" s="43" t="str">
        <f>IF(ISNA(SUMIFS(INDEX('Model Performance Data'!$O$8:$DY$56,0,MATCH(CONCATENATE($J456,M$6),'Model Performance Data'!$O$6:$DY$6,0)),'Model Performance Data'!$B$8:$B$56,$C456,'Model Performance Data'!$C$8:$C$56,$D456)),"-",SUMIFS(INDEX('Model Performance Data'!$O$8:$DY$56,0,MATCH(CONCATENATE($J456,M$6),'Model Performance Data'!$O$6:$DY$6,0)),'Model Performance Data'!$B$8:$B$56,$C456,'Model Performance Data'!$C$8:$C$56,$D456))</f>
        <v>-</v>
      </c>
      <c r="N456" s="43" t="str">
        <f>IF(ISNA(SUMIFS(INDEX('Model Performance Data'!$O$8:$DY$56,0,MATCH(CONCATENATE($J456,N$6),'Model Performance Data'!$O$6:$DY$6,0)),'Model Performance Data'!$B$8:$B$56,$C456,'Model Performance Data'!$C$8:$C$56,$D456)),"-",SUMIFS(INDEX('Model Performance Data'!$O$8:$DY$56,0,MATCH(CONCATENATE($J456,N$6),'Model Performance Data'!$O$6:$DY$6,0)),'Model Performance Data'!$B$8:$B$56,$C456,'Model Performance Data'!$C$8:$C$56,$D456))</f>
        <v>-</v>
      </c>
      <c r="O456" s="154">
        <f>IF(ISNA(SUMIFS(INDEX('Model Performance Data'!$O$8:$DY$56,0,MATCH(CONCATENATE($J456,O$6),'Model Performance Data'!$O$6:$DY$6,0)),'Model Performance Data'!$B$8:$B$56,$C456,'Model Performance Data'!$C$8:$C$56,$D456)),"-",SUMIFS(INDEX('Model Performance Data'!$O$8:$DY$56,0,MATCH(CONCATENATE($J456,O$6),'Model Performance Data'!$O$6:$DY$6,0)),'Model Performance Data'!$B$8:$B$56,$C456,'Model Performance Data'!$C$8:$C$56,$D456))</f>
        <v>0</v>
      </c>
    </row>
    <row r="457" spans="2:15" outlineLevel="1" x14ac:dyDescent="0.35">
      <c r="B457" s="37" t="s">
        <v>80</v>
      </c>
      <c r="C457" s="38" t="str">
        <f>IF(ISBLANK('Model Performance Data'!$B$69),"-",'Model Performance Data'!$B$69)</f>
        <v>-</v>
      </c>
      <c r="D457" s="38" t="str">
        <f>IF(ISBLANK('Model Performance Data'!$C$69),"-",'Model Performance Data'!$C$69)</f>
        <v>-</v>
      </c>
      <c r="E457" s="38" t="str">
        <f>IF(ISBLANK('Model Performance Data'!$D$69),"-",'Model Performance Data'!$D$69)</f>
        <v>-</v>
      </c>
      <c r="F457" s="38" t="str">
        <f>IF(ISBLANK('Model Performance Data'!$E$69),"-",'Model Performance Data'!$E$69)</f>
        <v>-</v>
      </c>
      <c r="G457" s="38" t="str">
        <f>IF(ISBLANK('Model Performance Data'!$F$69),"-",'Model Performance Data'!$F$69)</f>
        <v>-</v>
      </c>
      <c r="H457" s="38" t="s">
        <v>64</v>
      </c>
      <c r="I457" s="38" t="s">
        <v>64</v>
      </c>
      <c r="J457" s="37" t="str">
        <f t="shared" si="24"/>
        <v>BaselineBaseline</v>
      </c>
      <c r="K457" s="38" t="str">
        <f>IF(ISBLANK('Model Performance Data'!$L$69),"-",'Model Performance Data'!$L$69)</f>
        <v>-</v>
      </c>
      <c r="L457" s="38" t="str">
        <f>IF(ISBLANK('Model Performance Data'!$K$69),"-",'Model Performance Data'!$K$69)</f>
        <v>-</v>
      </c>
      <c r="M457" s="43">
        <f>IF(ISNA(SUMIFS(INDEX('Model Performance Data'!$O$8:$DY$56,0,MATCH(CONCATENATE($J457,M$6),'Model Performance Data'!$O$6:$DY$6,0)),'Model Performance Data'!$B$8:$B$56,$C457,'Model Performance Data'!$C$8:$C$56,$D457)),"-",SUMIFS(INDEX('Model Performance Data'!$O$8:$DY$56,0,MATCH(CONCATENATE($J457,M$6),'Model Performance Data'!$O$6:$DY$6,0)),'Model Performance Data'!$B$8:$B$56,$C457,'Model Performance Data'!$C$8:$C$56,$D457))</f>
        <v>0</v>
      </c>
      <c r="N457" s="43">
        <f>IF(ISNA(SUMIFS(INDEX('Model Performance Data'!$O$8:$DY$56,0,MATCH(CONCATENATE($J457,N$6),'Model Performance Data'!$O$6:$DY$6,0)),'Model Performance Data'!$B$8:$B$56,$C457,'Model Performance Data'!$C$8:$C$56,$D457)),"-",SUMIFS(INDEX('Model Performance Data'!$O$8:$DY$56,0,MATCH(CONCATENATE($J457,N$6),'Model Performance Data'!$O$6:$DY$6,0)),'Model Performance Data'!$B$8:$B$56,$C457,'Model Performance Data'!$C$8:$C$56,$D457))</f>
        <v>0</v>
      </c>
      <c r="O457" s="154">
        <f>IF(ISNA(SUMIFS(INDEX('Model Performance Data'!$O$8:$DY$56,0,MATCH(CONCATENATE($J457,O$6),'Model Performance Data'!$O$6:$DY$6,0)),'Model Performance Data'!$B$8:$B$56,$C457,'Model Performance Data'!$C$8:$C$56,$D457)),"-",SUMIFS(INDEX('Model Performance Data'!$O$8:$DY$56,0,MATCH(CONCATENATE($J457,O$6),'Model Performance Data'!$O$6:$DY$6,0)),'Model Performance Data'!$B$8:$B$56,$C457,'Model Performance Data'!$C$8:$C$56,$D457))</f>
        <v>0</v>
      </c>
    </row>
    <row r="458" spans="2:15" outlineLevel="1" x14ac:dyDescent="0.35">
      <c r="B458" s="37" t="s">
        <v>80</v>
      </c>
      <c r="C458" s="38" t="str">
        <f>IF(ISBLANK('Model Performance Data'!$B$69),"-",'Model Performance Data'!$B$69)</f>
        <v>-</v>
      </c>
      <c r="D458" s="38" t="str">
        <f>IF(ISBLANK('Model Performance Data'!$C$69),"-",'Model Performance Data'!$C$69)</f>
        <v>-</v>
      </c>
      <c r="E458" s="38" t="str">
        <f>IF(ISBLANK('Model Performance Data'!$D$69),"-",'Model Performance Data'!$D$69)</f>
        <v>-</v>
      </c>
      <c r="F458" s="38" t="str">
        <f>IF(ISBLANK('Model Performance Data'!$E$69),"-",'Model Performance Data'!$E$69)</f>
        <v>-</v>
      </c>
      <c r="G458" s="38" t="str">
        <f>IF(ISBLANK('Model Performance Data'!$F$69),"-",'Model Performance Data'!$F$69)</f>
        <v>-</v>
      </c>
      <c r="H458" s="38">
        <v>1</v>
      </c>
      <c r="I458" s="38">
        <v>1</v>
      </c>
      <c r="J458" s="37" t="str">
        <f t="shared" si="24"/>
        <v>11</v>
      </c>
      <c r="K458" s="38" t="str">
        <f>IF(ISBLANK('Model Performance Data'!$L$69),"-",'Model Performance Data'!$L$69)</f>
        <v>-</v>
      </c>
      <c r="L458" s="38" t="str">
        <f>IF(ISBLANK('Model Performance Data'!$K$69),"-",'Model Performance Data'!$K$69)</f>
        <v>-</v>
      </c>
      <c r="M458" s="43">
        <f>IF(ISNA(SUMIFS(INDEX('Model Performance Data'!$O$8:$DY$56,0,MATCH(CONCATENATE($J458,M$6),'Model Performance Data'!$O$6:$DY$6,0)),'Model Performance Data'!$B$8:$B$56,$C458,'Model Performance Data'!$C$8:$C$56,$D458)),"-",SUMIFS(INDEX('Model Performance Data'!$O$8:$DY$56,0,MATCH(CONCATENATE($J458,M$6),'Model Performance Data'!$O$6:$DY$6,0)),'Model Performance Data'!$B$8:$B$56,$C458,'Model Performance Data'!$C$8:$C$56,$D458))</f>
        <v>0</v>
      </c>
      <c r="N458" s="43">
        <f>IF(ISNA(SUMIFS(INDEX('Model Performance Data'!$O$8:$DY$56,0,MATCH(CONCATENATE($J458,N$6),'Model Performance Data'!$O$6:$DY$6,0)),'Model Performance Data'!$B$8:$B$56,$C458,'Model Performance Data'!$C$8:$C$56,$D458)),"-",SUMIFS(INDEX('Model Performance Data'!$O$8:$DY$56,0,MATCH(CONCATENATE($J458,N$6),'Model Performance Data'!$O$6:$DY$6,0)),'Model Performance Data'!$B$8:$B$56,$C458,'Model Performance Data'!$C$8:$C$56,$D458))</f>
        <v>0</v>
      </c>
      <c r="O458" s="154">
        <f>IF(ISNA(SUMIFS(INDEX('Model Performance Data'!$O$8:$DY$56,0,MATCH(CONCATENATE($J458,O$6),'Model Performance Data'!$O$6:$DY$6,0)),'Model Performance Data'!$B$8:$B$56,$C458,'Model Performance Data'!$C$8:$C$56,$D458)),"-",SUMIFS(INDEX('Model Performance Data'!$O$8:$DY$56,0,MATCH(CONCATENATE($J458,O$6),'Model Performance Data'!$O$6:$DY$6,0)),'Model Performance Data'!$B$8:$B$56,$C458,'Model Performance Data'!$C$8:$C$56,$D458))</f>
        <v>0</v>
      </c>
    </row>
    <row r="459" spans="2:15" outlineLevel="1" x14ac:dyDescent="0.35">
      <c r="B459" s="37" t="s">
        <v>80</v>
      </c>
      <c r="C459" s="38" t="str">
        <f>IF(ISBLANK('Model Performance Data'!$B$69),"-",'Model Performance Data'!$B$69)</f>
        <v>-</v>
      </c>
      <c r="D459" s="38" t="str">
        <f>IF(ISBLANK('Model Performance Data'!$C$69),"-",'Model Performance Data'!$C$69)</f>
        <v>-</v>
      </c>
      <c r="E459" s="38" t="str">
        <f>IF(ISBLANK('Model Performance Data'!$D$69),"-",'Model Performance Data'!$D$69)</f>
        <v>-</v>
      </c>
      <c r="F459" s="38" t="str">
        <f>IF(ISBLANK('Model Performance Data'!$E$69),"-",'Model Performance Data'!$E$69)</f>
        <v>-</v>
      </c>
      <c r="G459" s="38" t="str">
        <f>IF(ISBLANK('Model Performance Data'!$F$69),"-",'Model Performance Data'!$F$69)</f>
        <v>-</v>
      </c>
      <c r="H459" s="38">
        <v>1</v>
      </c>
      <c r="I459" s="38">
        <v>2</v>
      </c>
      <c r="J459" s="37" t="str">
        <f t="shared" si="24"/>
        <v>12</v>
      </c>
      <c r="K459" s="38" t="str">
        <f>IF(ISBLANK('Model Performance Data'!$L$69),"-",'Model Performance Data'!$L$69)</f>
        <v>-</v>
      </c>
      <c r="L459" s="38" t="str">
        <f>IF(ISBLANK('Model Performance Data'!$K$69),"-",'Model Performance Data'!$K$69)</f>
        <v>-</v>
      </c>
      <c r="M459" s="43">
        <f>IF(ISNA(SUMIFS(INDEX('Model Performance Data'!$O$8:$DY$56,0,MATCH(CONCATENATE($J459,M$6),'Model Performance Data'!$O$6:$DY$6,0)),'Model Performance Data'!$B$8:$B$56,$C459,'Model Performance Data'!$C$8:$C$56,$D459)),"-",SUMIFS(INDEX('Model Performance Data'!$O$8:$DY$56,0,MATCH(CONCATENATE($J459,M$6),'Model Performance Data'!$O$6:$DY$6,0)),'Model Performance Data'!$B$8:$B$56,$C459,'Model Performance Data'!$C$8:$C$56,$D459))</f>
        <v>0</v>
      </c>
      <c r="N459" s="43">
        <f>IF(ISNA(SUMIFS(INDEX('Model Performance Data'!$O$8:$DY$56,0,MATCH(CONCATENATE($J459,N$6),'Model Performance Data'!$O$6:$DY$6,0)),'Model Performance Data'!$B$8:$B$56,$C459,'Model Performance Data'!$C$8:$C$56,$D459)),"-",SUMIFS(INDEX('Model Performance Data'!$O$8:$DY$56,0,MATCH(CONCATENATE($J459,N$6),'Model Performance Data'!$O$6:$DY$6,0)),'Model Performance Data'!$B$8:$B$56,$C459,'Model Performance Data'!$C$8:$C$56,$D459))</f>
        <v>0</v>
      </c>
      <c r="O459" s="154">
        <f>IF(ISNA(SUMIFS(INDEX('Model Performance Data'!$O$8:$DY$56,0,MATCH(CONCATENATE($J459,O$6),'Model Performance Data'!$O$6:$DY$6,0)),'Model Performance Data'!$B$8:$B$56,$C459,'Model Performance Data'!$C$8:$C$56,$D459)),"-",SUMIFS(INDEX('Model Performance Data'!$O$8:$DY$56,0,MATCH(CONCATENATE($J459,O$6),'Model Performance Data'!$O$6:$DY$6,0)),'Model Performance Data'!$B$8:$B$56,$C459,'Model Performance Data'!$C$8:$C$56,$D459))</f>
        <v>0</v>
      </c>
    </row>
    <row r="460" spans="2:15" outlineLevel="1" x14ac:dyDescent="0.35">
      <c r="B460" s="37" t="s">
        <v>80</v>
      </c>
      <c r="C460" s="38" t="str">
        <f>IF(ISBLANK('Model Performance Data'!$B$69),"-",'Model Performance Data'!$B$69)</f>
        <v>-</v>
      </c>
      <c r="D460" s="38" t="str">
        <f>IF(ISBLANK('Model Performance Data'!$C$69),"-",'Model Performance Data'!$C$69)</f>
        <v>-</v>
      </c>
      <c r="E460" s="38" t="str">
        <f>IF(ISBLANK('Model Performance Data'!$D$69),"-",'Model Performance Data'!$D$69)</f>
        <v>-</v>
      </c>
      <c r="F460" s="38" t="str">
        <f>IF(ISBLANK('Model Performance Data'!$E$69),"-",'Model Performance Data'!$E$69)</f>
        <v>-</v>
      </c>
      <c r="G460" s="38" t="str">
        <f>IF(ISBLANK('Model Performance Data'!$F$69),"-",'Model Performance Data'!$F$69)</f>
        <v>-</v>
      </c>
      <c r="H460" s="38">
        <v>1</v>
      </c>
      <c r="I460" s="38">
        <v>3</v>
      </c>
      <c r="J460" s="37" t="str">
        <f t="shared" si="24"/>
        <v>13</v>
      </c>
      <c r="K460" s="38" t="str">
        <f>IF(ISBLANK('Model Performance Data'!$L$69),"-",'Model Performance Data'!$L$69)</f>
        <v>-</v>
      </c>
      <c r="L460" s="38" t="str">
        <f>IF(ISBLANK('Model Performance Data'!$K$69),"-",'Model Performance Data'!$K$69)</f>
        <v>-</v>
      </c>
      <c r="M460" s="43">
        <f>IF(ISNA(SUMIFS(INDEX('Model Performance Data'!$O$8:$DY$56,0,MATCH(CONCATENATE($J460,M$6),'Model Performance Data'!$O$6:$DY$6,0)),'Model Performance Data'!$B$8:$B$56,$C460,'Model Performance Data'!$C$8:$C$56,$D460)),"-",SUMIFS(INDEX('Model Performance Data'!$O$8:$DY$56,0,MATCH(CONCATENATE($J460,M$6),'Model Performance Data'!$O$6:$DY$6,0)),'Model Performance Data'!$B$8:$B$56,$C460,'Model Performance Data'!$C$8:$C$56,$D460))</f>
        <v>0</v>
      </c>
      <c r="N460" s="43">
        <f>IF(ISNA(SUMIFS(INDEX('Model Performance Data'!$O$8:$DY$56,0,MATCH(CONCATENATE($J460,N$6),'Model Performance Data'!$O$6:$DY$6,0)),'Model Performance Data'!$B$8:$B$56,$C460,'Model Performance Data'!$C$8:$C$56,$D460)),"-",SUMIFS(INDEX('Model Performance Data'!$O$8:$DY$56,0,MATCH(CONCATENATE($J460,N$6),'Model Performance Data'!$O$6:$DY$6,0)),'Model Performance Data'!$B$8:$B$56,$C460,'Model Performance Data'!$C$8:$C$56,$D460))</f>
        <v>0</v>
      </c>
      <c r="O460" s="154">
        <f>IF(ISNA(SUMIFS(INDEX('Model Performance Data'!$O$8:$DY$56,0,MATCH(CONCATENATE($J460,O$6),'Model Performance Data'!$O$6:$DY$6,0)),'Model Performance Data'!$B$8:$B$56,$C460,'Model Performance Data'!$C$8:$C$56,$D460)),"-",SUMIFS(INDEX('Model Performance Data'!$O$8:$DY$56,0,MATCH(CONCATENATE($J460,O$6),'Model Performance Data'!$O$6:$DY$6,0)),'Model Performance Data'!$B$8:$B$56,$C460,'Model Performance Data'!$C$8:$C$56,$D460))</f>
        <v>0</v>
      </c>
    </row>
    <row r="461" spans="2:15" outlineLevel="1" x14ac:dyDescent="0.35">
      <c r="B461" s="37" t="s">
        <v>80</v>
      </c>
      <c r="C461" s="38" t="str">
        <f>IF(ISBLANK('Model Performance Data'!$B$69),"-",'Model Performance Data'!$B$69)</f>
        <v>-</v>
      </c>
      <c r="D461" s="38" t="str">
        <f>IF(ISBLANK('Model Performance Data'!$C$69),"-",'Model Performance Data'!$C$69)</f>
        <v>-</v>
      </c>
      <c r="E461" s="38" t="str">
        <f>IF(ISBLANK('Model Performance Data'!$D$69),"-",'Model Performance Data'!$D$69)</f>
        <v>-</v>
      </c>
      <c r="F461" s="38" t="str">
        <f>IF(ISBLANK('Model Performance Data'!$E$69),"-",'Model Performance Data'!$E$69)</f>
        <v>-</v>
      </c>
      <c r="G461" s="38" t="str">
        <f>IF(ISBLANK('Model Performance Data'!$F$69),"-",'Model Performance Data'!$F$69)</f>
        <v>-</v>
      </c>
      <c r="H461" s="38">
        <v>1</v>
      </c>
      <c r="I461" s="38">
        <v>4</v>
      </c>
      <c r="J461" s="37" t="str">
        <f t="shared" si="24"/>
        <v>14</v>
      </c>
      <c r="K461" s="38" t="str">
        <f>IF(ISBLANK('Model Performance Data'!$L$69),"-",'Model Performance Data'!$L$69)</f>
        <v>-</v>
      </c>
      <c r="L461" s="38" t="str">
        <f>IF(ISBLANK('Model Performance Data'!$K$69),"-",'Model Performance Data'!$K$69)</f>
        <v>-</v>
      </c>
      <c r="M461" s="43">
        <f>IF(ISNA(SUMIFS(INDEX('Model Performance Data'!$O$8:$DY$56,0,MATCH(CONCATENATE($J461,M$6),'Model Performance Data'!$O$6:$DY$6,0)),'Model Performance Data'!$B$8:$B$56,$C461,'Model Performance Data'!$C$8:$C$56,$D461)),"-",SUMIFS(INDEX('Model Performance Data'!$O$8:$DY$56,0,MATCH(CONCATENATE($J461,M$6),'Model Performance Data'!$O$6:$DY$6,0)),'Model Performance Data'!$B$8:$B$56,$C461,'Model Performance Data'!$C$8:$C$56,$D461))</f>
        <v>0</v>
      </c>
      <c r="N461" s="43">
        <f>IF(ISNA(SUMIFS(INDEX('Model Performance Data'!$O$8:$DY$56,0,MATCH(CONCATENATE($J461,N$6),'Model Performance Data'!$O$6:$DY$6,0)),'Model Performance Data'!$B$8:$B$56,$C461,'Model Performance Data'!$C$8:$C$56,$D461)),"-",SUMIFS(INDEX('Model Performance Data'!$O$8:$DY$56,0,MATCH(CONCATENATE($J461,N$6),'Model Performance Data'!$O$6:$DY$6,0)),'Model Performance Data'!$B$8:$B$56,$C461,'Model Performance Data'!$C$8:$C$56,$D461))</f>
        <v>0</v>
      </c>
      <c r="O461" s="154">
        <f>IF(ISNA(SUMIFS(INDEX('Model Performance Data'!$O$8:$DY$56,0,MATCH(CONCATENATE($J461,O$6),'Model Performance Data'!$O$6:$DY$6,0)),'Model Performance Data'!$B$8:$B$56,$C461,'Model Performance Data'!$C$8:$C$56,$D461)),"-",SUMIFS(INDEX('Model Performance Data'!$O$8:$DY$56,0,MATCH(CONCATENATE($J461,O$6),'Model Performance Data'!$O$6:$DY$6,0)),'Model Performance Data'!$B$8:$B$56,$C461,'Model Performance Data'!$C$8:$C$56,$D461))</f>
        <v>0</v>
      </c>
    </row>
    <row r="462" spans="2:15" outlineLevel="1" x14ac:dyDescent="0.35">
      <c r="B462" s="37" t="s">
        <v>80</v>
      </c>
      <c r="C462" s="38" t="str">
        <f>IF(ISBLANK('Model Performance Data'!$B$69),"-",'Model Performance Data'!$B$69)</f>
        <v>-</v>
      </c>
      <c r="D462" s="38" t="str">
        <f>IF(ISBLANK('Model Performance Data'!$C$69),"-",'Model Performance Data'!$C$69)</f>
        <v>-</v>
      </c>
      <c r="E462" s="38" t="str">
        <f>IF(ISBLANK('Model Performance Data'!$D$69),"-",'Model Performance Data'!$D$69)</f>
        <v>-</v>
      </c>
      <c r="F462" s="38" t="str">
        <f>IF(ISBLANK('Model Performance Data'!$E$69),"-",'Model Performance Data'!$E$69)</f>
        <v>-</v>
      </c>
      <c r="G462" s="38" t="str">
        <f>IF(ISBLANK('Model Performance Data'!$F$69),"-",'Model Performance Data'!$F$69)</f>
        <v>-</v>
      </c>
      <c r="H462" s="38">
        <v>1</v>
      </c>
      <c r="I462" s="38">
        <v>5</v>
      </c>
      <c r="J462" s="37" t="str">
        <f t="shared" si="24"/>
        <v>15</v>
      </c>
      <c r="K462" s="38" t="str">
        <f>IF(ISBLANK('Model Performance Data'!$L$69),"-",'Model Performance Data'!$L$69)</f>
        <v>-</v>
      </c>
      <c r="L462" s="38" t="str">
        <f>IF(ISBLANK('Model Performance Data'!$K$69),"-",'Model Performance Data'!$K$69)</f>
        <v>-</v>
      </c>
      <c r="M462" s="43">
        <f>IF(ISNA(SUMIFS(INDEX('Model Performance Data'!$O$8:$DY$56,0,MATCH(CONCATENATE($J462,M$6),'Model Performance Data'!$O$6:$DY$6,0)),'Model Performance Data'!$B$8:$B$56,$C462,'Model Performance Data'!$C$8:$C$56,$D462)),"-",SUMIFS(INDEX('Model Performance Data'!$O$8:$DY$56,0,MATCH(CONCATENATE($J462,M$6),'Model Performance Data'!$O$6:$DY$6,0)),'Model Performance Data'!$B$8:$B$56,$C462,'Model Performance Data'!$C$8:$C$56,$D462))</f>
        <v>0</v>
      </c>
      <c r="N462" s="43">
        <f>IF(ISNA(SUMIFS(INDEX('Model Performance Data'!$O$8:$DY$56,0,MATCH(CONCATENATE($J462,N$6),'Model Performance Data'!$O$6:$DY$6,0)),'Model Performance Data'!$B$8:$B$56,$C462,'Model Performance Data'!$C$8:$C$56,$D462)),"-",SUMIFS(INDEX('Model Performance Data'!$O$8:$DY$56,0,MATCH(CONCATENATE($J462,N$6),'Model Performance Data'!$O$6:$DY$6,0)),'Model Performance Data'!$B$8:$B$56,$C462,'Model Performance Data'!$C$8:$C$56,$D462))</f>
        <v>0</v>
      </c>
      <c r="O462" s="154">
        <f>IF(ISNA(SUMIFS(INDEX('Model Performance Data'!$O$8:$DY$56,0,MATCH(CONCATENATE($J462,O$6),'Model Performance Data'!$O$6:$DY$6,0)),'Model Performance Data'!$B$8:$B$56,$C462,'Model Performance Data'!$C$8:$C$56,$D462)),"-",SUMIFS(INDEX('Model Performance Data'!$O$8:$DY$56,0,MATCH(CONCATENATE($J462,O$6),'Model Performance Data'!$O$6:$DY$6,0)),'Model Performance Data'!$B$8:$B$56,$C462,'Model Performance Data'!$C$8:$C$56,$D462))</f>
        <v>0</v>
      </c>
    </row>
    <row r="463" spans="2:15" outlineLevel="1" x14ac:dyDescent="0.35">
      <c r="B463" s="37" t="s">
        <v>80</v>
      </c>
      <c r="C463" s="38" t="str">
        <f>IF(ISBLANK('Model Performance Data'!$B$69),"-",'Model Performance Data'!$B$69)</f>
        <v>-</v>
      </c>
      <c r="D463" s="38" t="str">
        <f>IF(ISBLANK('Model Performance Data'!$C$69),"-",'Model Performance Data'!$C$69)</f>
        <v>-</v>
      </c>
      <c r="E463" s="38" t="str">
        <f>IF(ISBLANK('Model Performance Data'!$D$69),"-",'Model Performance Data'!$D$69)</f>
        <v>-</v>
      </c>
      <c r="F463" s="38" t="str">
        <f>IF(ISBLANK('Model Performance Data'!$E$69),"-",'Model Performance Data'!$E$69)</f>
        <v>-</v>
      </c>
      <c r="G463" s="38" t="str">
        <f>IF(ISBLANK('Model Performance Data'!$F$69),"-",'Model Performance Data'!$F$69)</f>
        <v>-</v>
      </c>
      <c r="H463" s="38">
        <v>1</v>
      </c>
      <c r="I463" s="38" t="s">
        <v>65</v>
      </c>
      <c r="J463" s="37" t="str">
        <f t="shared" si="24"/>
        <v>1Goal</v>
      </c>
      <c r="K463" s="38" t="str">
        <f>IF(ISBLANK('Model Performance Data'!$L$69),"-",'Model Performance Data'!$L$69)</f>
        <v>-</v>
      </c>
      <c r="L463" s="38" t="str">
        <f>IF(ISBLANK('Model Performance Data'!$K$69),"-",'Model Performance Data'!$K$69)</f>
        <v>-</v>
      </c>
      <c r="M463" s="43" t="str">
        <f>IF(ISNA(SUMIFS(INDEX('Model Performance Data'!$O$8:$DY$56,0,MATCH(CONCATENATE($J463,M$6),'Model Performance Data'!$O$6:$DY$6,0)),'Model Performance Data'!$B$8:$B$56,$C463,'Model Performance Data'!$C$8:$C$56,$D463)),"-",SUMIFS(INDEX('Model Performance Data'!$O$8:$DY$56,0,MATCH(CONCATENATE($J463,M$6),'Model Performance Data'!$O$6:$DY$6,0)),'Model Performance Data'!$B$8:$B$56,$C463,'Model Performance Data'!$C$8:$C$56,$D463))</f>
        <v>-</v>
      </c>
      <c r="N463" s="43" t="str">
        <f>IF(ISNA(SUMIFS(INDEX('Model Performance Data'!$O$8:$DY$56,0,MATCH(CONCATENATE($J463,N$6),'Model Performance Data'!$O$6:$DY$6,0)),'Model Performance Data'!$B$8:$B$56,$C463,'Model Performance Data'!$C$8:$C$56,$D463)),"-",SUMIFS(INDEX('Model Performance Data'!$O$8:$DY$56,0,MATCH(CONCATENATE($J463,N$6),'Model Performance Data'!$O$6:$DY$6,0)),'Model Performance Data'!$B$8:$B$56,$C463,'Model Performance Data'!$C$8:$C$56,$D463))</f>
        <v>-</v>
      </c>
      <c r="O463" s="154">
        <f>IF(ISNA(SUMIFS(INDEX('Model Performance Data'!$O$8:$DY$56,0,MATCH(CONCATENATE($J463,O$6),'Model Performance Data'!$O$6:$DY$6,0)),'Model Performance Data'!$B$8:$B$56,$C463,'Model Performance Data'!$C$8:$C$56,$D463)),"-",SUMIFS(INDEX('Model Performance Data'!$O$8:$DY$56,0,MATCH(CONCATENATE($J463,O$6),'Model Performance Data'!$O$6:$DY$6,0)),'Model Performance Data'!$B$8:$B$56,$C463,'Model Performance Data'!$C$8:$C$56,$D463))</f>
        <v>0</v>
      </c>
    </row>
    <row r="464" spans="2:15" outlineLevel="1" x14ac:dyDescent="0.35">
      <c r="B464" s="37" t="s">
        <v>80</v>
      </c>
      <c r="C464" s="38" t="str">
        <f>IF(ISBLANK('Model Performance Data'!$B$69),"-",'Model Performance Data'!$B$69)</f>
        <v>-</v>
      </c>
      <c r="D464" s="38" t="str">
        <f>IF(ISBLANK('Model Performance Data'!$C$69),"-",'Model Performance Data'!$C$69)</f>
        <v>-</v>
      </c>
      <c r="E464" s="38" t="str">
        <f>IF(ISBLANK('Model Performance Data'!$D$69),"-",'Model Performance Data'!$D$69)</f>
        <v>-</v>
      </c>
      <c r="F464" s="38" t="str">
        <f>IF(ISBLANK('Model Performance Data'!$E$69),"-",'Model Performance Data'!$E$69)</f>
        <v>-</v>
      </c>
      <c r="G464" s="38" t="str">
        <f>IF(ISBLANK('Model Performance Data'!$F$69),"-",'Model Performance Data'!$F$69)</f>
        <v>-</v>
      </c>
      <c r="H464" s="38">
        <v>2</v>
      </c>
      <c r="I464" s="38">
        <v>1</v>
      </c>
      <c r="J464" s="37" t="str">
        <f t="shared" si="24"/>
        <v>21</v>
      </c>
      <c r="K464" s="38" t="str">
        <f>IF(ISBLANK('Model Performance Data'!$L$69),"-",'Model Performance Data'!$L$69)</f>
        <v>-</v>
      </c>
      <c r="L464" s="38" t="str">
        <f>IF(ISBLANK('Model Performance Data'!$K$69),"-",'Model Performance Data'!$K$69)</f>
        <v>-</v>
      </c>
      <c r="M464" s="43">
        <f>IF(ISNA(SUMIFS(INDEX('Model Performance Data'!$O$8:$DY$56,0,MATCH(CONCATENATE($J464,M$6),'Model Performance Data'!$O$6:$DY$6,0)),'Model Performance Data'!$B$8:$B$56,$C464,'Model Performance Data'!$C$8:$C$56,$D464)),"-",SUMIFS(INDEX('Model Performance Data'!$O$8:$DY$56,0,MATCH(CONCATENATE($J464,M$6),'Model Performance Data'!$O$6:$DY$6,0)),'Model Performance Data'!$B$8:$B$56,$C464,'Model Performance Data'!$C$8:$C$56,$D464))</f>
        <v>0</v>
      </c>
      <c r="N464" s="43">
        <f>IF(ISNA(SUMIFS(INDEX('Model Performance Data'!$O$8:$DY$56,0,MATCH(CONCATENATE($J464,N$6),'Model Performance Data'!$O$6:$DY$6,0)),'Model Performance Data'!$B$8:$B$56,$C464,'Model Performance Data'!$C$8:$C$56,$D464)),"-",SUMIFS(INDEX('Model Performance Data'!$O$8:$DY$56,0,MATCH(CONCATENATE($J464,N$6),'Model Performance Data'!$O$6:$DY$6,0)),'Model Performance Data'!$B$8:$B$56,$C464,'Model Performance Data'!$C$8:$C$56,$D464))</f>
        <v>0</v>
      </c>
      <c r="O464" s="154">
        <f>IF(ISNA(SUMIFS(INDEX('Model Performance Data'!$O$8:$DY$56,0,MATCH(CONCATENATE($J464,O$6),'Model Performance Data'!$O$6:$DY$6,0)),'Model Performance Data'!$B$8:$B$56,$C464,'Model Performance Data'!$C$8:$C$56,$D464)),"-",SUMIFS(INDEX('Model Performance Data'!$O$8:$DY$56,0,MATCH(CONCATENATE($J464,O$6),'Model Performance Data'!$O$6:$DY$6,0)),'Model Performance Data'!$B$8:$B$56,$C464,'Model Performance Data'!$C$8:$C$56,$D464))</f>
        <v>0</v>
      </c>
    </row>
    <row r="465" spans="2:15" outlineLevel="1" x14ac:dyDescent="0.35">
      <c r="B465" s="37" t="s">
        <v>80</v>
      </c>
      <c r="C465" s="38" t="str">
        <f>IF(ISBLANK('Model Performance Data'!$B$69),"-",'Model Performance Data'!$B$69)</f>
        <v>-</v>
      </c>
      <c r="D465" s="38" t="str">
        <f>IF(ISBLANK('Model Performance Data'!$C$69),"-",'Model Performance Data'!$C$69)</f>
        <v>-</v>
      </c>
      <c r="E465" s="38" t="str">
        <f>IF(ISBLANK('Model Performance Data'!$D$69),"-",'Model Performance Data'!$D$69)</f>
        <v>-</v>
      </c>
      <c r="F465" s="38" t="str">
        <f>IF(ISBLANK('Model Performance Data'!$E$69),"-",'Model Performance Data'!$E$69)</f>
        <v>-</v>
      </c>
      <c r="G465" s="38" t="str">
        <f>IF(ISBLANK('Model Performance Data'!$F$69),"-",'Model Performance Data'!$F$69)</f>
        <v>-</v>
      </c>
      <c r="H465" s="38">
        <v>2</v>
      </c>
      <c r="I465" s="38">
        <v>2</v>
      </c>
      <c r="J465" s="37" t="str">
        <f t="shared" si="24"/>
        <v>22</v>
      </c>
      <c r="K465" s="38" t="str">
        <f>IF(ISBLANK('Model Performance Data'!$L$69),"-",'Model Performance Data'!$L$69)</f>
        <v>-</v>
      </c>
      <c r="L465" s="38" t="str">
        <f>IF(ISBLANK('Model Performance Data'!$K$69),"-",'Model Performance Data'!$K$69)</f>
        <v>-</v>
      </c>
      <c r="M465" s="43">
        <f>IF(ISNA(SUMIFS(INDEX('Model Performance Data'!$O$8:$DY$56,0,MATCH(CONCATENATE($J465,M$6),'Model Performance Data'!$O$6:$DY$6,0)),'Model Performance Data'!$B$8:$B$56,$C465,'Model Performance Data'!$C$8:$C$56,$D465)),"-",SUMIFS(INDEX('Model Performance Data'!$O$8:$DY$56,0,MATCH(CONCATENATE($J465,M$6),'Model Performance Data'!$O$6:$DY$6,0)),'Model Performance Data'!$B$8:$B$56,$C465,'Model Performance Data'!$C$8:$C$56,$D465))</f>
        <v>0</v>
      </c>
      <c r="N465" s="43">
        <f>IF(ISNA(SUMIFS(INDEX('Model Performance Data'!$O$8:$DY$56,0,MATCH(CONCATENATE($J465,N$6),'Model Performance Data'!$O$6:$DY$6,0)),'Model Performance Data'!$B$8:$B$56,$C465,'Model Performance Data'!$C$8:$C$56,$D465)),"-",SUMIFS(INDEX('Model Performance Data'!$O$8:$DY$56,0,MATCH(CONCATENATE($J465,N$6),'Model Performance Data'!$O$6:$DY$6,0)),'Model Performance Data'!$B$8:$B$56,$C465,'Model Performance Data'!$C$8:$C$56,$D465))</f>
        <v>0</v>
      </c>
      <c r="O465" s="154">
        <f>IF(ISNA(SUMIFS(INDEX('Model Performance Data'!$O$8:$DY$56,0,MATCH(CONCATENATE($J465,O$6),'Model Performance Data'!$O$6:$DY$6,0)),'Model Performance Data'!$B$8:$B$56,$C465,'Model Performance Data'!$C$8:$C$56,$D465)),"-",SUMIFS(INDEX('Model Performance Data'!$O$8:$DY$56,0,MATCH(CONCATENATE($J465,O$6),'Model Performance Data'!$O$6:$DY$6,0)),'Model Performance Data'!$B$8:$B$56,$C465,'Model Performance Data'!$C$8:$C$56,$D465))</f>
        <v>0</v>
      </c>
    </row>
    <row r="466" spans="2:15" outlineLevel="1" x14ac:dyDescent="0.35">
      <c r="B466" s="37" t="s">
        <v>80</v>
      </c>
      <c r="C466" s="38" t="str">
        <f>IF(ISBLANK('Model Performance Data'!$B$69),"-",'Model Performance Data'!$B$69)</f>
        <v>-</v>
      </c>
      <c r="D466" s="38" t="str">
        <f>IF(ISBLANK('Model Performance Data'!$C$69),"-",'Model Performance Data'!$C$69)</f>
        <v>-</v>
      </c>
      <c r="E466" s="38" t="str">
        <f>IF(ISBLANK('Model Performance Data'!$D$69),"-",'Model Performance Data'!$D$69)</f>
        <v>-</v>
      </c>
      <c r="F466" s="38" t="str">
        <f>IF(ISBLANK('Model Performance Data'!$E$69),"-",'Model Performance Data'!$E$69)</f>
        <v>-</v>
      </c>
      <c r="G466" s="38" t="str">
        <f>IF(ISBLANK('Model Performance Data'!$F$69),"-",'Model Performance Data'!$F$69)</f>
        <v>-</v>
      </c>
      <c r="H466" s="38">
        <v>2</v>
      </c>
      <c r="I466" s="38">
        <v>3</v>
      </c>
      <c r="J466" s="37" t="str">
        <f t="shared" si="24"/>
        <v>23</v>
      </c>
      <c r="K466" s="38" t="str">
        <f>IF(ISBLANK('Model Performance Data'!$L$69),"-",'Model Performance Data'!$L$69)</f>
        <v>-</v>
      </c>
      <c r="L466" s="38" t="str">
        <f>IF(ISBLANK('Model Performance Data'!$K$69),"-",'Model Performance Data'!$K$69)</f>
        <v>-</v>
      </c>
      <c r="M466" s="43">
        <f>IF(ISNA(SUMIFS(INDEX('Model Performance Data'!$O$8:$DY$56,0,MATCH(CONCATENATE($J466,M$6),'Model Performance Data'!$O$6:$DY$6,0)),'Model Performance Data'!$B$8:$B$56,$C466,'Model Performance Data'!$C$8:$C$56,$D466)),"-",SUMIFS(INDEX('Model Performance Data'!$O$8:$DY$56,0,MATCH(CONCATENATE($J466,M$6),'Model Performance Data'!$O$6:$DY$6,0)),'Model Performance Data'!$B$8:$B$56,$C466,'Model Performance Data'!$C$8:$C$56,$D466))</f>
        <v>0</v>
      </c>
      <c r="N466" s="43">
        <f>IF(ISNA(SUMIFS(INDEX('Model Performance Data'!$O$8:$DY$56,0,MATCH(CONCATENATE($J466,N$6),'Model Performance Data'!$O$6:$DY$6,0)),'Model Performance Data'!$B$8:$B$56,$C466,'Model Performance Data'!$C$8:$C$56,$D466)),"-",SUMIFS(INDEX('Model Performance Data'!$O$8:$DY$56,0,MATCH(CONCATENATE($J466,N$6),'Model Performance Data'!$O$6:$DY$6,0)),'Model Performance Data'!$B$8:$B$56,$C466,'Model Performance Data'!$C$8:$C$56,$D466))</f>
        <v>0</v>
      </c>
      <c r="O466" s="154">
        <f>IF(ISNA(SUMIFS(INDEX('Model Performance Data'!$O$8:$DY$56,0,MATCH(CONCATENATE($J466,O$6),'Model Performance Data'!$O$6:$DY$6,0)),'Model Performance Data'!$B$8:$B$56,$C466,'Model Performance Data'!$C$8:$C$56,$D466)),"-",SUMIFS(INDEX('Model Performance Data'!$O$8:$DY$56,0,MATCH(CONCATENATE($J466,O$6),'Model Performance Data'!$O$6:$DY$6,0)),'Model Performance Data'!$B$8:$B$56,$C466,'Model Performance Data'!$C$8:$C$56,$D466))</f>
        <v>0</v>
      </c>
    </row>
    <row r="467" spans="2:15" outlineLevel="1" x14ac:dyDescent="0.35">
      <c r="B467" s="37" t="s">
        <v>80</v>
      </c>
      <c r="C467" s="38" t="str">
        <f>IF(ISBLANK('Model Performance Data'!$B$69),"-",'Model Performance Data'!$B$69)</f>
        <v>-</v>
      </c>
      <c r="D467" s="38" t="str">
        <f>IF(ISBLANK('Model Performance Data'!$C$69),"-",'Model Performance Data'!$C$69)</f>
        <v>-</v>
      </c>
      <c r="E467" s="38" t="str">
        <f>IF(ISBLANK('Model Performance Data'!$D$69),"-",'Model Performance Data'!$D$69)</f>
        <v>-</v>
      </c>
      <c r="F467" s="38" t="str">
        <f>IF(ISBLANK('Model Performance Data'!$E$69),"-",'Model Performance Data'!$E$69)</f>
        <v>-</v>
      </c>
      <c r="G467" s="38" t="str">
        <f>IF(ISBLANK('Model Performance Data'!$F$69),"-",'Model Performance Data'!$F$69)</f>
        <v>-</v>
      </c>
      <c r="H467" s="38">
        <v>2</v>
      </c>
      <c r="I467" s="38">
        <v>4</v>
      </c>
      <c r="J467" s="37" t="str">
        <f t="shared" si="24"/>
        <v>24</v>
      </c>
      <c r="K467" s="38" t="str">
        <f>IF(ISBLANK('Model Performance Data'!$L$69),"-",'Model Performance Data'!$L$69)</f>
        <v>-</v>
      </c>
      <c r="L467" s="38" t="str">
        <f>IF(ISBLANK('Model Performance Data'!$K$69),"-",'Model Performance Data'!$K$69)</f>
        <v>-</v>
      </c>
      <c r="M467" s="43">
        <f>IF(ISNA(SUMIFS(INDEX('Model Performance Data'!$O$8:$DY$56,0,MATCH(CONCATENATE($J467,M$6),'Model Performance Data'!$O$6:$DY$6,0)),'Model Performance Data'!$B$8:$B$56,$C467,'Model Performance Data'!$C$8:$C$56,$D467)),"-",SUMIFS(INDEX('Model Performance Data'!$O$8:$DY$56,0,MATCH(CONCATENATE($J467,M$6),'Model Performance Data'!$O$6:$DY$6,0)),'Model Performance Data'!$B$8:$B$56,$C467,'Model Performance Data'!$C$8:$C$56,$D467))</f>
        <v>0</v>
      </c>
      <c r="N467" s="43">
        <f>IF(ISNA(SUMIFS(INDEX('Model Performance Data'!$O$8:$DY$56,0,MATCH(CONCATENATE($J467,N$6),'Model Performance Data'!$O$6:$DY$6,0)),'Model Performance Data'!$B$8:$B$56,$C467,'Model Performance Data'!$C$8:$C$56,$D467)),"-",SUMIFS(INDEX('Model Performance Data'!$O$8:$DY$56,0,MATCH(CONCATENATE($J467,N$6),'Model Performance Data'!$O$6:$DY$6,0)),'Model Performance Data'!$B$8:$B$56,$C467,'Model Performance Data'!$C$8:$C$56,$D467))</f>
        <v>0</v>
      </c>
      <c r="O467" s="154">
        <f>IF(ISNA(SUMIFS(INDEX('Model Performance Data'!$O$8:$DY$56,0,MATCH(CONCATENATE($J467,O$6),'Model Performance Data'!$O$6:$DY$6,0)),'Model Performance Data'!$B$8:$B$56,$C467,'Model Performance Data'!$C$8:$C$56,$D467)),"-",SUMIFS(INDEX('Model Performance Data'!$O$8:$DY$56,0,MATCH(CONCATENATE($J467,O$6),'Model Performance Data'!$O$6:$DY$6,0)),'Model Performance Data'!$B$8:$B$56,$C467,'Model Performance Data'!$C$8:$C$56,$D467))</f>
        <v>0</v>
      </c>
    </row>
    <row r="468" spans="2:15" outlineLevel="1" x14ac:dyDescent="0.35">
      <c r="B468" s="37" t="s">
        <v>80</v>
      </c>
      <c r="C468" s="38" t="str">
        <f>IF(ISBLANK('Model Performance Data'!$B$69),"-",'Model Performance Data'!$B$69)</f>
        <v>-</v>
      </c>
      <c r="D468" s="38" t="str">
        <f>IF(ISBLANK('Model Performance Data'!$C$69),"-",'Model Performance Data'!$C$69)</f>
        <v>-</v>
      </c>
      <c r="E468" s="38" t="str">
        <f>IF(ISBLANK('Model Performance Data'!$D$69),"-",'Model Performance Data'!$D$69)</f>
        <v>-</v>
      </c>
      <c r="F468" s="38" t="str">
        <f>IF(ISBLANK('Model Performance Data'!$E$69),"-",'Model Performance Data'!$E$69)</f>
        <v>-</v>
      </c>
      <c r="G468" s="38" t="str">
        <f>IF(ISBLANK('Model Performance Data'!$F$69),"-",'Model Performance Data'!$F$69)</f>
        <v>-</v>
      </c>
      <c r="H468" s="38">
        <v>2</v>
      </c>
      <c r="I468" s="38">
        <v>5</v>
      </c>
      <c r="J468" s="37" t="str">
        <f t="shared" si="24"/>
        <v>25</v>
      </c>
      <c r="K468" s="38" t="str">
        <f>IF(ISBLANK('Model Performance Data'!$L$69),"-",'Model Performance Data'!$L$69)</f>
        <v>-</v>
      </c>
      <c r="L468" s="38" t="str">
        <f>IF(ISBLANK('Model Performance Data'!$K$69),"-",'Model Performance Data'!$K$69)</f>
        <v>-</v>
      </c>
      <c r="M468" s="43">
        <f>IF(ISNA(SUMIFS(INDEX('Model Performance Data'!$O$8:$DY$56,0,MATCH(CONCATENATE($J468,M$6),'Model Performance Data'!$O$6:$DY$6,0)),'Model Performance Data'!$B$8:$B$56,$C468,'Model Performance Data'!$C$8:$C$56,$D468)),"-",SUMIFS(INDEX('Model Performance Data'!$O$8:$DY$56,0,MATCH(CONCATENATE($J468,M$6),'Model Performance Data'!$O$6:$DY$6,0)),'Model Performance Data'!$B$8:$B$56,$C468,'Model Performance Data'!$C$8:$C$56,$D468))</f>
        <v>0</v>
      </c>
      <c r="N468" s="43">
        <f>IF(ISNA(SUMIFS(INDEX('Model Performance Data'!$O$8:$DY$56,0,MATCH(CONCATENATE($J468,N$6),'Model Performance Data'!$O$6:$DY$6,0)),'Model Performance Data'!$B$8:$B$56,$C468,'Model Performance Data'!$C$8:$C$56,$D468)),"-",SUMIFS(INDEX('Model Performance Data'!$O$8:$DY$56,0,MATCH(CONCATENATE($J468,N$6),'Model Performance Data'!$O$6:$DY$6,0)),'Model Performance Data'!$B$8:$B$56,$C468,'Model Performance Data'!$C$8:$C$56,$D468))</f>
        <v>0</v>
      </c>
      <c r="O468" s="154">
        <f>IF(ISNA(SUMIFS(INDEX('Model Performance Data'!$O$8:$DY$56,0,MATCH(CONCATENATE($J468,O$6),'Model Performance Data'!$O$6:$DY$6,0)),'Model Performance Data'!$B$8:$B$56,$C468,'Model Performance Data'!$C$8:$C$56,$D468)),"-",SUMIFS(INDEX('Model Performance Data'!$O$8:$DY$56,0,MATCH(CONCATENATE($J468,O$6),'Model Performance Data'!$O$6:$DY$6,0)),'Model Performance Data'!$B$8:$B$56,$C468,'Model Performance Data'!$C$8:$C$56,$D468))</f>
        <v>0</v>
      </c>
    </row>
    <row r="469" spans="2:15" outlineLevel="1" x14ac:dyDescent="0.35">
      <c r="B469" s="37" t="s">
        <v>80</v>
      </c>
      <c r="C469" s="38" t="str">
        <f>IF(ISBLANK('Model Performance Data'!$B$69),"-",'Model Performance Data'!$B$69)</f>
        <v>-</v>
      </c>
      <c r="D469" s="38" t="str">
        <f>IF(ISBLANK('Model Performance Data'!$C$69),"-",'Model Performance Data'!$C$69)</f>
        <v>-</v>
      </c>
      <c r="E469" s="38" t="str">
        <f>IF(ISBLANK('Model Performance Data'!$D$69),"-",'Model Performance Data'!$D$69)</f>
        <v>-</v>
      </c>
      <c r="F469" s="38" t="str">
        <f>IF(ISBLANK('Model Performance Data'!$E$69),"-",'Model Performance Data'!$E$69)</f>
        <v>-</v>
      </c>
      <c r="G469" s="38" t="str">
        <f>IF(ISBLANK('Model Performance Data'!$F$69),"-",'Model Performance Data'!$F$69)</f>
        <v>-</v>
      </c>
      <c r="H469" s="38">
        <v>2</v>
      </c>
      <c r="I469" s="38" t="s">
        <v>65</v>
      </c>
      <c r="J469" s="37" t="str">
        <f t="shared" si="24"/>
        <v>2Goal</v>
      </c>
      <c r="K469" s="38" t="str">
        <f>IF(ISBLANK('Model Performance Data'!$L$69),"-",'Model Performance Data'!$L$69)</f>
        <v>-</v>
      </c>
      <c r="L469" s="38" t="str">
        <f>IF(ISBLANK('Model Performance Data'!$K$69),"-",'Model Performance Data'!$K$69)</f>
        <v>-</v>
      </c>
      <c r="M469" s="43" t="str">
        <f>IF(ISNA(SUMIFS(INDEX('Model Performance Data'!$O$8:$DY$56,0,MATCH(CONCATENATE($J469,M$6),'Model Performance Data'!$O$6:$DY$6,0)),'Model Performance Data'!$B$8:$B$56,$C469,'Model Performance Data'!$C$8:$C$56,$D469)),"-",SUMIFS(INDEX('Model Performance Data'!$O$8:$DY$56,0,MATCH(CONCATENATE($J469,M$6),'Model Performance Data'!$O$6:$DY$6,0)),'Model Performance Data'!$B$8:$B$56,$C469,'Model Performance Data'!$C$8:$C$56,$D469))</f>
        <v>-</v>
      </c>
      <c r="N469" s="43" t="str">
        <f>IF(ISNA(SUMIFS(INDEX('Model Performance Data'!$O$8:$DY$56,0,MATCH(CONCATENATE($J469,N$6),'Model Performance Data'!$O$6:$DY$6,0)),'Model Performance Data'!$B$8:$B$56,$C469,'Model Performance Data'!$C$8:$C$56,$D469)),"-",SUMIFS(INDEX('Model Performance Data'!$O$8:$DY$56,0,MATCH(CONCATENATE($J469,N$6),'Model Performance Data'!$O$6:$DY$6,0)),'Model Performance Data'!$B$8:$B$56,$C469,'Model Performance Data'!$C$8:$C$56,$D469))</f>
        <v>-</v>
      </c>
      <c r="O469" s="154">
        <f>IF(ISNA(SUMIFS(INDEX('Model Performance Data'!$O$8:$DY$56,0,MATCH(CONCATENATE($J469,O$6),'Model Performance Data'!$O$6:$DY$6,0)),'Model Performance Data'!$B$8:$B$56,$C469,'Model Performance Data'!$C$8:$C$56,$D469)),"-",SUMIFS(INDEX('Model Performance Data'!$O$8:$DY$56,0,MATCH(CONCATENATE($J469,O$6),'Model Performance Data'!$O$6:$DY$6,0)),'Model Performance Data'!$B$8:$B$56,$C469,'Model Performance Data'!$C$8:$C$56,$D469))</f>
        <v>0</v>
      </c>
    </row>
    <row r="470" spans="2:15" outlineLevel="1" x14ac:dyDescent="0.35">
      <c r="B470" s="37" t="s">
        <v>80</v>
      </c>
      <c r="C470" s="38" t="str">
        <f>IF(ISBLANK('Model Performance Data'!$B$69),"-",'Model Performance Data'!$B$69)</f>
        <v>-</v>
      </c>
      <c r="D470" s="38" t="str">
        <f>IF(ISBLANK('Model Performance Data'!$C$69),"-",'Model Performance Data'!$C$69)</f>
        <v>-</v>
      </c>
      <c r="E470" s="38" t="str">
        <f>IF(ISBLANK('Model Performance Data'!$D$69),"-",'Model Performance Data'!$D$69)</f>
        <v>-</v>
      </c>
      <c r="F470" s="38" t="str">
        <f>IF(ISBLANK('Model Performance Data'!$E$69),"-",'Model Performance Data'!$E$69)</f>
        <v>-</v>
      </c>
      <c r="G470" s="38" t="str">
        <f>IF(ISBLANK('Model Performance Data'!$F$69),"-",'Model Performance Data'!$F$69)</f>
        <v>-</v>
      </c>
      <c r="H470" s="38">
        <v>3</v>
      </c>
      <c r="I470" s="38">
        <v>1</v>
      </c>
      <c r="J470" s="37" t="str">
        <f t="shared" si="24"/>
        <v>31</v>
      </c>
      <c r="K470" s="38" t="str">
        <f>IF(ISBLANK('Model Performance Data'!$L$69),"-",'Model Performance Data'!$L$69)</f>
        <v>-</v>
      </c>
      <c r="L470" s="38" t="str">
        <f>IF(ISBLANK('Model Performance Data'!$K$69),"-",'Model Performance Data'!$K$69)</f>
        <v>-</v>
      </c>
      <c r="M470" s="43">
        <f>IF(ISNA(SUMIFS(INDEX('Model Performance Data'!$O$8:$DY$56,0,MATCH(CONCATENATE($J470,M$6),'Model Performance Data'!$O$6:$DY$6,0)),'Model Performance Data'!$B$8:$B$56,$C470,'Model Performance Data'!$C$8:$C$56,$D470)),"-",SUMIFS(INDEX('Model Performance Data'!$O$8:$DY$56,0,MATCH(CONCATENATE($J470,M$6),'Model Performance Data'!$O$6:$DY$6,0)),'Model Performance Data'!$B$8:$B$56,$C470,'Model Performance Data'!$C$8:$C$56,$D470))</f>
        <v>0</v>
      </c>
      <c r="N470" s="43">
        <f>IF(ISNA(SUMIFS(INDEX('Model Performance Data'!$O$8:$DY$56,0,MATCH(CONCATENATE($J470,N$6),'Model Performance Data'!$O$6:$DY$6,0)),'Model Performance Data'!$B$8:$B$56,$C470,'Model Performance Data'!$C$8:$C$56,$D470)),"-",SUMIFS(INDEX('Model Performance Data'!$O$8:$DY$56,0,MATCH(CONCATENATE($J470,N$6),'Model Performance Data'!$O$6:$DY$6,0)),'Model Performance Data'!$B$8:$B$56,$C470,'Model Performance Data'!$C$8:$C$56,$D470))</f>
        <v>0</v>
      </c>
      <c r="O470" s="154">
        <f>IF(ISNA(SUMIFS(INDEX('Model Performance Data'!$O$8:$DY$56,0,MATCH(CONCATENATE($J470,O$6),'Model Performance Data'!$O$6:$DY$6,0)),'Model Performance Data'!$B$8:$B$56,$C470,'Model Performance Data'!$C$8:$C$56,$D470)),"-",SUMIFS(INDEX('Model Performance Data'!$O$8:$DY$56,0,MATCH(CONCATENATE($J470,O$6),'Model Performance Data'!$O$6:$DY$6,0)),'Model Performance Data'!$B$8:$B$56,$C470,'Model Performance Data'!$C$8:$C$56,$D470))</f>
        <v>0</v>
      </c>
    </row>
    <row r="471" spans="2:15" outlineLevel="1" x14ac:dyDescent="0.35">
      <c r="B471" s="37" t="s">
        <v>80</v>
      </c>
      <c r="C471" s="38" t="str">
        <f>IF(ISBLANK('Model Performance Data'!$B$69),"-",'Model Performance Data'!$B$69)</f>
        <v>-</v>
      </c>
      <c r="D471" s="38" t="str">
        <f>IF(ISBLANK('Model Performance Data'!$C$69),"-",'Model Performance Data'!$C$69)</f>
        <v>-</v>
      </c>
      <c r="E471" s="38" t="str">
        <f>IF(ISBLANK('Model Performance Data'!$D$69),"-",'Model Performance Data'!$D$69)</f>
        <v>-</v>
      </c>
      <c r="F471" s="38" t="str">
        <f>IF(ISBLANK('Model Performance Data'!$E$69),"-",'Model Performance Data'!$E$69)</f>
        <v>-</v>
      </c>
      <c r="G471" s="38" t="str">
        <f>IF(ISBLANK('Model Performance Data'!$F$69),"-",'Model Performance Data'!$F$69)</f>
        <v>-</v>
      </c>
      <c r="H471" s="38">
        <v>3</v>
      </c>
      <c r="I471" s="38">
        <v>2</v>
      </c>
      <c r="J471" s="37" t="str">
        <f t="shared" si="24"/>
        <v>32</v>
      </c>
      <c r="K471" s="38" t="str">
        <f>IF(ISBLANK('Model Performance Data'!$L$69),"-",'Model Performance Data'!$L$69)</f>
        <v>-</v>
      </c>
      <c r="L471" s="38" t="str">
        <f>IF(ISBLANK('Model Performance Data'!$K$69),"-",'Model Performance Data'!$K$69)</f>
        <v>-</v>
      </c>
      <c r="M471" s="43">
        <f>IF(ISNA(SUMIFS(INDEX('Model Performance Data'!$O$8:$DY$56,0,MATCH(CONCATENATE($J471,M$6),'Model Performance Data'!$O$6:$DY$6,0)),'Model Performance Data'!$B$8:$B$56,$C471,'Model Performance Data'!$C$8:$C$56,$D471)),"-",SUMIFS(INDEX('Model Performance Data'!$O$8:$DY$56,0,MATCH(CONCATENATE($J471,M$6),'Model Performance Data'!$O$6:$DY$6,0)),'Model Performance Data'!$B$8:$B$56,$C471,'Model Performance Data'!$C$8:$C$56,$D471))</f>
        <v>0</v>
      </c>
      <c r="N471" s="43">
        <f>IF(ISNA(SUMIFS(INDEX('Model Performance Data'!$O$8:$DY$56,0,MATCH(CONCATENATE($J471,N$6),'Model Performance Data'!$O$6:$DY$6,0)),'Model Performance Data'!$B$8:$B$56,$C471,'Model Performance Data'!$C$8:$C$56,$D471)),"-",SUMIFS(INDEX('Model Performance Data'!$O$8:$DY$56,0,MATCH(CONCATENATE($J471,N$6),'Model Performance Data'!$O$6:$DY$6,0)),'Model Performance Data'!$B$8:$B$56,$C471,'Model Performance Data'!$C$8:$C$56,$D471))</f>
        <v>0</v>
      </c>
      <c r="O471" s="154">
        <f>IF(ISNA(SUMIFS(INDEX('Model Performance Data'!$O$8:$DY$56,0,MATCH(CONCATENATE($J471,O$6),'Model Performance Data'!$O$6:$DY$6,0)),'Model Performance Data'!$B$8:$B$56,$C471,'Model Performance Data'!$C$8:$C$56,$D471)),"-",SUMIFS(INDEX('Model Performance Data'!$O$8:$DY$56,0,MATCH(CONCATENATE($J471,O$6),'Model Performance Data'!$O$6:$DY$6,0)),'Model Performance Data'!$B$8:$B$56,$C471,'Model Performance Data'!$C$8:$C$56,$D471))</f>
        <v>0</v>
      </c>
    </row>
    <row r="472" spans="2:15" outlineLevel="1" x14ac:dyDescent="0.35">
      <c r="B472" s="37" t="s">
        <v>80</v>
      </c>
      <c r="C472" s="38" t="str">
        <f>IF(ISBLANK('Model Performance Data'!$B$69),"-",'Model Performance Data'!$B$69)</f>
        <v>-</v>
      </c>
      <c r="D472" s="38" t="str">
        <f>IF(ISBLANK('Model Performance Data'!$C$69),"-",'Model Performance Data'!$C$69)</f>
        <v>-</v>
      </c>
      <c r="E472" s="38" t="str">
        <f>IF(ISBLANK('Model Performance Data'!$D$69),"-",'Model Performance Data'!$D$69)</f>
        <v>-</v>
      </c>
      <c r="F472" s="38" t="str">
        <f>IF(ISBLANK('Model Performance Data'!$E$69),"-",'Model Performance Data'!$E$69)</f>
        <v>-</v>
      </c>
      <c r="G472" s="38" t="str">
        <f>IF(ISBLANK('Model Performance Data'!$F$69),"-",'Model Performance Data'!$F$69)</f>
        <v>-</v>
      </c>
      <c r="H472" s="38">
        <v>3</v>
      </c>
      <c r="I472" s="38">
        <v>3</v>
      </c>
      <c r="J472" s="37" t="str">
        <f t="shared" si="24"/>
        <v>33</v>
      </c>
      <c r="K472" s="38" t="str">
        <f>IF(ISBLANK('Model Performance Data'!$L$69),"-",'Model Performance Data'!$L$69)</f>
        <v>-</v>
      </c>
      <c r="L472" s="38" t="str">
        <f>IF(ISBLANK('Model Performance Data'!$K$69),"-",'Model Performance Data'!$K$69)</f>
        <v>-</v>
      </c>
      <c r="M472" s="43">
        <f>IF(ISNA(SUMIFS(INDEX('Model Performance Data'!$O$8:$DY$56,0,MATCH(CONCATENATE($J472,M$6),'Model Performance Data'!$O$6:$DY$6,0)),'Model Performance Data'!$B$8:$B$56,$C472,'Model Performance Data'!$C$8:$C$56,$D472)),"-",SUMIFS(INDEX('Model Performance Data'!$O$8:$DY$56,0,MATCH(CONCATENATE($J472,M$6),'Model Performance Data'!$O$6:$DY$6,0)),'Model Performance Data'!$B$8:$B$56,$C472,'Model Performance Data'!$C$8:$C$56,$D472))</f>
        <v>0</v>
      </c>
      <c r="N472" s="43">
        <f>IF(ISNA(SUMIFS(INDEX('Model Performance Data'!$O$8:$DY$56,0,MATCH(CONCATENATE($J472,N$6),'Model Performance Data'!$O$6:$DY$6,0)),'Model Performance Data'!$B$8:$B$56,$C472,'Model Performance Data'!$C$8:$C$56,$D472)),"-",SUMIFS(INDEX('Model Performance Data'!$O$8:$DY$56,0,MATCH(CONCATENATE($J472,N$6),'Model Performance Data'!$O$6:$DY$6,0)),'Model Performance Data'!$B$8:$B$56,$C472,'Model Performance Data'!$C$8:$C$56,$D472))</f>
        <v>0</v>
      </c>
      <c r="O472" s="154">
        <f>IF(ISNA(SUMIFS(INDEX('Model Performance Data'!$O$8:$DY$56,0,MATCH(CONCATENATE($J472,O$6),'Model Performance Data'!$O$6:$DY$6,0)),'Model Performance Data'!$B$8:$B$56,$C472,'Model Performance Data'!$C$8:$C$56,$D472)),"-",SUMIFS(INDEX('Model Performance Data'!$O$8:$DY$56,0,MATCH(CONCATENATE($J472,O$6),'Model Performance Data'!$O$6:$DY$6,0)),'Model Performance Data'!$B$8:$B$56,$C472,'Model Performance Data'!$C$8:$C$56,$D472))</f>
        <v>0</v>
      </c>
    </row>
    <row r="473" spans="2:15" outlineLevel="1" x14ac:dyDescent="0.35">
      <c r="B473" s="37" t="s">
        <v>80</v>
      </c>
      <c r="C473" s="38" t="str">
        <f>IF(ISBLANK('Model Performance Data'!$B$69),"-",'Model Performance Data'!$B$69)</f>
        <v>-</v>
      </c>
      <c r="D473" s="38" t="str">
        <f>IF(ISBLANK('Model Performance Data'!$C$69),"-",'Model Performance Data'!$C$69)</f>
        <v>-</v>
      </c>
      <c r="E473" s="38" t="str">
        <f>IF(ISBLANK('Model Performance Data'!$D$69),"-",'Model Performance Data'!$D$69)</f>
        <v>-</v>
      </c>
      <c r="F473" s="38" t="str">
        <f>IF(ISBLANK('Model Performance Data'!$E$69),"-",'Model Performance Data'!$E$69)</f>
        <v>-</v>
      </c>
      <c r="G473" s="38" t="str">
        <f>IF(ISBLANK('Model Performance Data'!$F$69),"-",'Model Performance Data'!$F$69)</f>
        <v>-</v>
      </c>
      <c r="H473" s="38">
        <v>3</v>
      </c>
      <c r="I473" s="38">
        <v>4</v>
      </c>
      <c r="J473" s="37" t="str">
        <f t="shared" si="24"/>
        <v>34</v>
      </c>
      <c r="K473" s="38" t="str">
        <f>IF(ISBLANK('Model Performance Data'!$L$69),"-",'Model Performance Data'!$L$69)</f>
        <v>-</v>
      </c>
      <c r="L473" s="38" t="str">
        <f>IF(ISBLANK('Model Performance Data'!$K$69),"-",'Model Performance Data'!$K$69)</f>
        <v>-</v>
      </c>
      <c r="M473" s="43">
        <f>IF(ISNA(SUMIFS(INDEX('Model Performance Data'!$O$8:$DY$56,0,MATCH(CONCATENATE($J473,M$6),'Model Performance Data'!$O$6:$DY$6,0)),'Model Performance Data'!$B$8:$B$56,$C473,'Model Performance Data'!$C$8:$C$56,$D473)),"-",SUMIFS(INDEX('Model Performance Data'!$O$8:$DY$56,0,MATCH(CONCATENATE($J473,M$6),'Model Performance Data'!$O$6:$DY$6,0)),'Model Performance Data'!$B$8:$B$56,$C473,'Model Performance Data'!$C$8:$C$56,$D473))</f>
        <v>0</v>
      </c>
      <c r="N473" s="43">
        <f>IF(ISNA(SUMIFS(INDEX('Model Performance Data'!$O$8:$DY$56,0,MATCH(CONCATENATE($J473,N$6),'Model Performance Data'!$O$6:$DY$6,0)),'Model Performance Data'!$B$8:$B$56,$C473,'Model Performance Data'!$C$8:$C$56,$D473)),"-",SUMIFS(INDEX('Model Performance Data'!$O$8:$DY$56,0,MATCH(CONCATENATE($J473,N$6),'Model Performance Data'!$O$6:$DY$6,0)),'Model Performance Data'!$B$8:$B$56,$C473,'Model Performance Data'!$C$8:$C$56,$D473))</f>
        <v>0</v>
      </c>
      <c r="O473" s="154">
        <f>IF(ISNA(SUMIFS(INDEX('Model Performance Data'!$O$8:$DY$56,0,MATCH(CONCATENATE($J473,O$6),'Model Performance Data'!$O$6:$DY$6,0)),'Model Performance Data'!$B$8:$B$56,$C473,'Model Performance Data'!$C$8:$C$56,$D473)),"-",SUMIFS(INDEX('Model Performance Data'!$O$8:$DY$56,0,MATCH(CONCATENATE($J473,O$6),'Model Performance Data'!$O$6:$DY$6,0)),'Model Performance Data'!$B$8:$B$56,$C473,'Model Performance Data'!$C$8:$C$56,$D473))</f>
        <v>0</v>
      </c>
    </row>
    <row r="474" spans="2:15" outlineLevel="1" x14ac:dyDescent="0.35">
      <c r="B474" s="37" t="s">
        <v>80</v>
      </c>
      <c r="C474" s="38" t="str">
        <f>IF(ISBLANK('Model Performance Data'!$B$69),"-",'Model Performance Data'!$B$69)</f>
        <v>-</v>
      </c>
      <c r="D474" s="38" t="str">
        <f>IF(ISBLANK('Model Performance Data'!$C$69),"-",'Model Performance Data'!$C$69)</f>
        <v>-</v>
      </c>
      <c r="E474" s="38" t="str">
        <f>IF(ISBLANK('Model Performance Data'!$D$69),"-",'Model Performance Data'!$D$69)</f>
        <v>-</v>
      </c>
      <c r="F474" s="38" t="str">
        <f>IF(ISBLANK('Model Performance Data'!$E$69),"-",'Model Performance Data'!$E$69)</f>
        <v>-</v>
      </c>
      <c r="G474" s="38" t="str">
        <f>IF(ISBLANK('Model Performance Data'!$F$69),"-",'Model Performance Data'!$F$69)</f>
        <v>-</v>
      </c>
      <c r="H474" s="38">
        <v>3</v>
      </c>
      <c r="I474" s="38">
        <v>5</v>
      </c>
      <c r="J474" s="37" t="str">
        <f t="shared" si="24"/>
        <v>35</v>
      </c>
      <c r="K474" s="38" t="str">
        <f>IF(ISBLANK('Model Performance Data'!$L$69),"-",'Model Performance Data'!$L$69)</f>
        <v>-</v>
      </c>
      <c r="L474" s="38" t="str">
        <f>IF(ISBLANK('Model Performance Data'!$K$69),"-",'Model Performance Data'!$K$69)</f>
        <v>-</v>
      </c>
      <c r="M474" s="43">
        <f>IF(ISNA(SUMIFS(INDEX('Model Performance Data'!$O$8:$DY$56,0,MATCH(CONCATENATE($J474,M$6),'Model Performance Data'!$O$6:$DY$6,0)),'Model Performance Data'!$B$8:$B$56,$C474,'Model Performance Data'!$C$8:$C$56,$D474)),"-",SUMIFS(INDEX('Model Performance Data'!$O$8:$DY$56,0,MATCH(CONCATENATE($J474,M$6),'Model Performance Data'!$O$6:$DY$6,0)),'Model Performance Data'!$B$8:$B$56,$C474,'Model Performance Data'!$C$8:$C$56,$D474))</f>
        <v>0</v>
      </c>
      <c r="N474" s="43">
        <f>IF(ISNA(SUMIFS(INDEX('Model Performance Data'!$O$8:$DY$56,0,MATCH(CONCATENATE($J474,N$6),'Model Performance Data'!$O$6:$DY$6,0)),'Model Performance Data'!$B$8:$B$56,$C474,'Model Performance Data'!$C$8:$C$56,$D474)),"-",SUMIFS(INDEX('Model Performance Data'!$O$8:$DY$56,0,MATCH(CONCATENATE($J474,N$6),'Model Performance Data'!$O$6:$DY$6,0)),'Model Performance Data'!$B$8:$B$56,$C474,'Model Performance Data'!$C$8:$C$56,$D474))</f>
        <v>0</v>
      </c>
      <c r="O474" s="154">
        <f>IF(ISNA(SUMIFS(INDEX('Model Performance Data'!$O$8:$DY$56,0,MATCH(CONCATENATE($J474,O$6),'Model Performance Data'!$O$6:$DY$6,0)),'Model Performance Data'!$B$8:$B$56,$C474,'Model Performance Data'!$C$8:$C$56,$D474)),"-",SUMIFS(INDEX('Model Performance Data'!$O$8:$DY$56,0,MATCH(CONCATENATE($J474,O$6),'Model Performance Data'!$O$6:$DY$6,0)),'Model Performance Data'!$B$8:$B$56,$C474,'Model Performance Data'!$C$8:$C$56,$D474))</f>
        <v>0</v>
      </c>
    </row>
    <row r="475" spans="2:15" outlineLevel="1" x14ac:dyDescent="0.35">
      <c r="B475" s="37" t="s">
        <v>80</v>
      </c>
      <c r="C475" s="38" t="str">
        <f>IF(ISBLANK('Model Performance Data'!$B$69),"-",'Model Performance Data'!$B$69)</f>
        <v>-</v>
      </c>
      <c r="D475" s="38" t="str">
        <f>IF(ISBLANK('Model Performance Data'!$C$69),"-",'Model Performance Data'!$C$69)</f>
        <v>-</v>
      </c>
      <c r="E475" s="38" t="str">
        <f>IF(ISBLANK('Model Performance Data'!$D$69),"-",'Model Performance Data'!$D$69)</f>
        <v>-</v>
      </c>
      <c r="F475" s="38" t="str">
        <f>IF(ISBLANK('Model Performance Data'!$E$69),"-",'Model Performance Data'!$E$69)</f>
        <v>-</v>
      </c>
      <c r="G475" s="38" t="str">
        <f>IF(ISBLANK('Model Performance Data'!$F$69),"-",'Model Performance Data'!$F$69)</f>
        <v>-</v>
      </c>
      <c r="H475" s="38">
        <v>3</v>
      </c>
      <c r="I475" s="38" t="s">
        <v>65</v>
      </c>
      <c r="J475" s="37" t="str">
        <f t="shared" si="24"/>
        <v>3Goal</v>
      </c>
      <c r="K475" s="38" t="str">
        <f>IF(ISBLANK('Model Performance Data'!$L$69),"-",'Model Performance Data'!$L$69)</f>
        <v>-</v>
      </c>
      <c r="L475" s="38" t="str">
        <f>IF(ISBLANK('Model Performance Data'!$K$69),"-",'Model Performance Data'!$K$69)</f>
        <v>-</v>
      </c>
      <c r="M475" s="43" t="str">
        <f>IF(ISNA(SUMIFS(INDEX('Model Performance Data'!$O$8:$DY$56,0,MATCH(CONCATENATE($J475,M$6),'Model Performance Data'!$O$6:$DY$6,0)),'Model Performance Data'!$B$8:$B$56,$C475,'Model Performance Data'!$C$8:$C$56,$D475)),"-",SUMIFS(INDEX('Model Performance Data'!$O$8:$DY$56,0,MATCH(CONCATENATE($J475,M$6),'Model Performance Data'!$O$6:$DY$6,0)),'Model Performance Data'!$B$8:$B$56,$C475,'Model Performance Data'!$C$8:$C$56,$D475))</f>
        <v>-</v>
      </c>
      <c r="N475" s="43" t="str">
        <f>IF(ISNA(SUMIFS(INDEX('Model Performance Data'!$O$8:$DY$56,0,MATCH(CONCATENATE($J475,N$6),'Model Performance Data'!$O$6:$DY$6,0)),'Model Performance Data'!$B$8:$B$56,$C475,'Model Performance Data'!$C$8:$C$56,$D475)),"-",SUMIFS(INDEX('Model Performance Data'!$O$8:$DY$56,0,MATCH(CONCATENATE($J475,N$6),'Model Performance Data'!$O$6:$DY$6,0)),'Model Performance Data'!$B$8:$B$56,$C475,'Model Performance Data'!$C$8:$C$56,$D475))</f>
        <v>-</v>
      </c>
      <c r="O475" s="154">
        <f>IF(ISNA(SUMIFS(INDEX('Model Performance Data'!$O$8:$DY$56,0,MATCH(CONCATENATE($J475,O$6),'Model Performance Data'!$O$6:$DY$6,0)),'Model Performance Data'!$B$8:$B$56,$C475,'Model Performance Data'!$C$8:$C$56,$D475)),"-",SUMIFS(INDEX('Model Performance Data'!$O$8:$DY$56,0,MATCH(CONCATENATE($J475,O$6),'Model Performance Data'!$O$6:$DY$6,0)),'Model Performance Data'!$B$8:$B$56,$C475,'Model Performance Data'!$C$8:$C$56,$D475))</f>
        <v>0</v>
      </c>
    </row>
    <row r="476" spans="2:15" outlineLevel="1" x14ac:dyDescent="0.35">
      <c r="B476" s="37" t="s">
        <v>80</v>
      </c>
      <c r="C476" s="38" t="str">
        <f>IF(ISBLANK('Model Performance Data'!$B$69),"-",'Model Performance Data'!$B$69)</f>
        <v>-</v>
      </c>
      <c r="D476" s="38" t="str">
        <f>IF(ISBLANK('Model Performance Data'!$C$69),"-",'Model Performance Data'!$C$69)</f>
        <v>-</v>
      </c>
      <c r="E476" s="38" t="str">
        <f>IF(ISBLANK('Model Performance Data'!$D$69),"-",'Model Performance Data'!$D$69)</f>
        <v>-</v>
      </c>
      <c r="F476" s="38" t="str">
        <f>IF(ISBLANK('Model Performance Data'!$E$69),"-",'Model Performance Data'!$E$69)</f>
        <v>-</v>
      </c>
      <c r="G476" s="38" t="str">
        <f>IF(ISBLANK('Model Performance Data'!$F$69),"-",'Model Performance Data'!$F$69)</f>
        <v>-</v>
      </c>
      <c r="H476" s="38">
        <v>4</v>
      </c>
      <c r="I476" s="38">
        <v>1</v>
      </c>
      <c r="J476" s="37" t="str">
        <f t="shared" ref="J476:J481" si="26">CONCATENATE(H476,I476)</f>
        <v>41</v>
      </c>
      <c r="K476" s="38" t="str">
        <f>IF(ISBLANK('Model Performance Data'!$L$69),"-",'Model Performance Data'!$L$69)</f>
        <v>-</v>
      </c>
      <c r="L476" s="38" t="str">
        <f>IF(ISBLANK('Model Performance Data'!$K$69),"-",'Model Performance Data'!$K$69)</f>
        <v>-</v>
      </c>
      <c r="M476" s="43">
        <f>IF(ISNA(SUMIFS(INDEX('Model Performance Data'!$O$8:$DY$56,0,MATCH(CONCATENATE($J476,M$6),'Model Performance Data'!$O$6:$DY$6,0)),'Model Performance Data'!$B$8:$B$56,$C476,'Model Performance Data'!$C$8:$C$56,$D476)),"-",SUMIFS(INDEX('Model Performance Data'!$O$8:$DY$56,0,MATCH(CONCATENATE($J476,M$6),'Model Performance Data'!$O$6:$DY$6,0)),'Model Performance Data'!$B$8:$B$56,$C476,'Model Performance Data'!$C$8:$C$56,$D476))</f>
        <v>0</v>
      </c>
      <c r="N476" s="43">
        <f>IF(ISNA(SUMIFS(INDEX('Model Performance Data'!$O$8:$DY$56,0,MATCH(CONCATENATE($J476,N$6),'Model Performance Data'!$O$6:$DY$6,0)),'Model Performance Data'!$B$8:$B$56,$C476,'Model Performance Data'!$C$8:$C$56,$D476)),"-",SUMIFS(INDEX('Model Performance Data'!$O$8:$DY$56,0,MATCH(CONCATENATE($J476,N$6),'Model Performance Data'!$O$6:$DY$6,0)),'Model Performance Data'!$B$8:$B$56,$C476,'Model Performance Data'!$C$8:$C$56,$D476))</f>
        <v>0</v>
      </c>
      <c r="O476" s="154">
        <f>IF(ISNA(SUMIFS(INDEX('Model Performance Data'!$O$8:$DY$56,0,MATCH(CONCATENATE($J476,O$6),'Model Performance Data'!$O$6:$DY$6,0)),'Model Performance Data'!$B$8:$B$56,$C476,'Model Performance Data'!$C$8:$C$56,$D476)),"-",SUMIFS(INDEX('Model Performance Data'!$O$8:$DY$56,0,MATCH(CONCATENATE($J476,O$6),'Model Performance Data'!$O$6:$DY$6,0)),'Model Performance Data'!$B$8:$B$56,$C476,'Model Performance Data'!$C$8:$C$56,$D476))</f>
        <v>0</v>
      </c>
    </row>
    <row r="477" spans="2:15" outlineLevel="1" x14ac:dyDescent="0.35">
      <c r="B477" s="37" t="s">
        <v>80</v>
      </c>
      <c r="C477" s="38" t="str">
        <f>IF(ISBLANK('Model Performance Data'!$B$69),"-",'Model Performance Data'!$B$69)</f>
        <v>-</v>
      </c>
      <c r="D477" s="38" t="str">
        <f>IF(ISBLANK('Model Performance Data'!$C$69),"-",'Model Performance Data'!$C$69)</f>
        <v>-</v>
      </c>
      <c r="E477" s="38" t="str">
        <f>IF(ISBLANK('Model Performance Data'!$D$69),"-",'Model Performance Data'!$D$69)</f>
        <v>-</v>
      </c>
      <c r="F477" s="38" t="str">
        <f>IF(ISBLANK('Model Performance Data'!$E$69),"-",'Model Performance Data'!$E$69)</f>
        <v>-</v>
      </c>
      <c r="G477" s="38" t="str">
        <f>IF(ISBLANK('Model Performance Data'!$F$69),"-",'Model Performance Data'!$F$69)</f>
        <v>-</v>
      </c>
      <c r="H477" s="38">
        <v>4</v>
      </c>
      <c r="I477" s="38">
        <v>2</v>
      </c>
      <c r="J477" s="37" t="str">
        <f t="shared" si="26"/>
        <v>42</v>
      </c>
      <c r="K477" s="38" t="str">
        <f>IF(ISBLANK('Model Performance Data'!$L$69),"-",'Model Performance Data'!$L$69)</f>
        <v>-</v>
      </c>
      <c r="L477" s="38" t="str">
        <f>IF(ISBLANK('Model Performance Data'!$K$69),"-",'Model Performance Data'!$K$69)</f>
        <v>-</v>
      </c>
      <c r="M477" s="43">
        <f>IF(ISNA(SUMIFS(INDEX('Model Performance Data'!$O$8:$DY$56,0,MATCH(CONCATENATE($J477,M$6),'Model Performance Data'!$O$6:$DY$6,0)),'Model Performance Data'!$B$8:$B$56,$C477,'Model Performance Data'!$C$8:$C$56,$D477)),"-",SUMIFS(INDEX('Model Performance Data'!$O$8:$DY$56,0,MATCH(CONCATENATE($J477,M$6),'Model Performance Data'!$O$6:$DY$6,0)),'Model Performance Data'!$B$8:$B$56,$C477,'Model Performance Data'!$C$8:$C$56,$D477))</f>
        <v>0</v>
      </c>
      <c r="N477" s="43">
        <f>IF(ISNA(SUMIFS(INDEX('Model Performance Data'!$O$8:$DY$56,0,MATCH(CONCATENATE($J477,N$6),'Model Performance Data'!$O$6:$DY$6,0)),'Model Performance Data'!$B$8:$B$56,$C477,'Model Performance Data'!$C$8:$C$56,$D477)),"-",SUMIFS(INDEX('Model Performance Data'!$O$8:$DY$56,0,MATCH(CONCATENATE($J477,N$6),'Model Performance Data'!$O$6:$DY$6,0)),'Model Performance Data'!$B$8:$B$56,$C477,'Model Performance Data'!$C$8:$C$56,$D477))</f>
        <v>0</v>
      </c>
      <c r="O477" s="154">
        <f>IF(ISNA(SUMIFS(INDEX('Model Performance Data'!$O$8:$DY$56,0,MATCH(CONCATENATE($J477,O$6),'Model Performance Data'!$O$6:$DY$6,0)),'Model Performance Data'!$B$8:$B$56,$C477,'Model Performance Data'!$C$8:$C$56,$D477)),"-",SUMIFS(INDEX('Model Performance Data'!$O$8:$DY$56,0,MATCH(CONCATENATE($J477,O$6),'Model Performance Data'!$O$6:$DY$6,0)),'Model Performance Data'!$B$8:$B$56,$C477,'Model Performance Data'!$C$8:$C$56,$D477))</f>
        <v>0</v>
      </c>
    </row>
    <row r="478" spans="2:15" outlineLevel="1" x14ac:dyDescent="0.35">
      <c r="B478" s="37" t="s">
        <v>80</v>
      </c>
      <c r="C478" s="38" t="str">
        <f>IF(ISBLANK('Model Performance Data'!$B$69),"-",'Model Performance Data'!$B$69)</f>
        <v>-</v>
      </c>
      <c r="D478" s="38" t="str">
        <f>IF(ISBLANK('Model Performance Data'!$C$69),"-",'Model Performance Data'!$C$69)</f>
        <v>-</v>
      </c>
      <c r="E478" s="38" t="str">
        <f>IF(ISBLANK('Model Performance Data'!$D$69),"-",'Model Performance Data'!$D$69)</f>
        <v>-</v>
      </c>
      <c r="F478" s="38" t="str">
        <f>IF(ISBLANK('Model Performance Data'!$E$69),"-",'Model Performance Data'!$E$69)</f>
        <v>-</v>
      </c>
      <c r="G478" s="38" t="str">
        <f>IF(ISBLANK('Model Performance Data'!$F$69),"-",'Model Performance Data'!$F$69)</f>
        <v>-</v>
      </c>
      <c r="H478" s="38">
        <v>4</v>
      </c>
      <c r="I478" s="38">
        <v>3</v>
      </c>
      <c r="J478" s="37" t="str">
        <f t="shared" si="26"/>
        <v>43</v>
      </c>
      <c r="K478" s="38" t="str">
        <f>IF(ISBLANK('Model Performance Data'!$L$69),"-",'Model Performance Data'!$L$69)</f>
        <v>-</v>
      </c>
      <c r="L478" s="38" t="str">
        <f>IF(ISBLANK('Model Performance Data'!$K$69),"-",'Model Performance Data'!$K$69)</f>
        <v>-</v>
      </c>
      <c r="M478" s="43">
        <f>IF(ISNA(SUMIFS(INDEX('Model Performance Data'!$O$8:$DY$56,0,MATCH(CONCATENATE($J478,M$6),'Model Performance Data'!$O$6:$DY$6,0)),'Model Performance Data'!$B$8:$B$56,$C478,'Model Performance Data'!$C$8:$C$56,$D478)),"-",SUMIFS(INDEX('Model Performance Data'!$O$8:$DY$56,0,MATCH(CONCATENATE($J478,M$6),'Model Performance Data'!$O$6:$DY$6,0)),'Model Performance Data'!$B$8:$B$56,$C478,'Model Performance Data'!$C$8:$C$56,$D478))</f>
        <v>0</v>
      </c>
      <c r="N478" s="43">
        <f>IF(ISNA(SUMIFS(INDEX('Model Performance Data'!$O$8:$DY$56,0,MATCH(CONCATENATE($J478,N$6),'Model Performance Data'!$O$6:$DY$6,0)),'Model Performance Data'!$B$8:$B$56,$C478,'Model Performance Data'!$C$8:$C$56,$D478)),"-",SUMIFS(INDEX('Model Performance Data'!$O$8:$DY$56,0,MATCH(CONCATENATE($J478,N$6),'Model Performance Data'!$O$6:$DY$6,0)),'Model Performance Data'!$B$8:$B$56,$C478,'Model Performance Data'!$C$8:$C$56,$D478))</f>
        <v>0</v>
      </c>
      <c r="O478" s="154">
        <f>IF(ISNA(SUMIFS(INDEX('Model Performance Data'!$O$8:$DY$56,0,MATCH(CONCATENATE($J478,O$6),'Model Performance Data'!$O$6:$DY$6,0)),'Model Performance Data'!$B$8:$B$56,$C478,'Model Performance Data'!$C$8:$C$56,$D478)),"-",SUMIFS(INDEX('Model Performance Data'!$O$8:$DY$56,0,MATCH(CONCATENATE($J478,O$6),'Model Performance Data'!$O$6:$DY$6,0)),'Model Performance Data'!$B$8:$B$56,$C478,'Model Performance Data'!$C$8:$C$56,$D478))</f>
        <v>0</v>
      </c>
    </row>
    <row r="479" spans="2:15" outlineLevel="1" x14ac:dyDescent="0.35">
      <c r="B479" s="37" t="s">
        <v>80</v>
      </c>
      <c r="C479" s="38" t="str">
        <f>IF(ISBLANK('Model Performance Data'!$B$69),"-",'Model Performance Data'!$B$69)</f>
        <v>-</v>
      </c>
      <c r="D479" s="38" t="str">
        <f>IF(ISBLANK('Model Performance Data'!$C$69),"-",'Model Performance Data'!$C$69)</f>
        <v>-</v>
      </c>
      <c r="E479" s="38" t="str">
        <f>IF(ISBLANK('Model Performance Data'!$D$69),"-",'Model Performance Data'!$D$69)</f>
        <v>-</v>
      </c>
      <c r="F479" s="38" t="str">
        <f>IF(ISBLANK('Model Performance Data'!$E$69),"-",'Model Performance Data'!$E$69)</f>
        <v>-</v>
      </c>
      <c r="G479" s="38" t="str">
        <f>IF(ISBLANK('Model Performance Data'!$F$69),"-",'Model Performance Data'!$F$69)</f>
        <v>-</v>
      </c>
      <c r="H479" s="38">
        <v>4</v>
      </c>
      <c r="I479" s="38">
        <v>4</v>
      </c>
      <c r="J479" s="37" t="str">
        <f t="shared" si="26"/>
        <v>44</v>
      </c>
      <c r="K479" s="38" t="str">
        <f>IF(ISBLANK('Model Performance Data'!$L$69),"-",'Model Performance Data'!$L$69)</f>
        <v>-</v>
      </c>
      <c r="L479" s="38" t="str">
        <f>IF(ISBLANK('Model Performance Data'!$K$69),"-",'Model Performance Data'!$K$69)</f>
        <v>-</v>
      </c>
      <c r="M479" s="43">
        <f>IF(ISNA(SUMIFS(INDEX('Model Performance Data'!$O$8:$DY$56,0,MATCH(CONCATENATE($J479,M$6),'Model Performance Data'!$O$6:$DY$6,0)),'Model Performance Data'!$B$8:$B$56,$C479,'Model Performance Data'!$C$8:$C$56,$D479)),"-",SUMIFS(INDEX('Model Performance Data'!$O$8:$DY$56,0,MATCH(CONCATENATE($J479,M$6),'Model Performance Data'!$O$6:$DY$6,0)),'Model Performance Data'!$B$8:$B$56,$C479,'Model Performance Data'!$C$8:$C$56,$D479))</f>
        <v>0</v>
      </c>
      <c r="N479" s="43">
        <f>IF(ISNA(SUMIFS(INDEX('Model Performance Data'!$O$8:$DY$56,0,MATCH(CONCATENATE($J479,N$6),'Model Performance Data'!$O$6:$DY$6,0)),'Model Performance Data'!$B$8:$B$56,$C479,'Model Performance Data'!$C$8:$C$56,$D479)),"-",SUMIFS(INDEX('Model Performance Data'!$O$8:$DY$56,0,MATCH(CONCATENATE($J479,N$6),'Model Performance Data'!$O$6:$DY$6,0)),'Model Performance Data'!$B$8:$B$56,$C479,'Model Performance Data'!$C$8:$C$56,$D479))</f>
        <v>0</v>
      </c>
      <c r="O479" s="154">
        <f>IF(ISNA(SUMIFS(INDEX('Model Performance Data'!$O$8:$DY$56,0,MATCH(CONCATENATE($J479,O$6),'Model Performance Data'!$O$6:$DY$6,0)),'Model Performance Data'!$B$8:$B$56,$C479,'Model Performance Data'!$C$8:$C$56,$D479)),"-",SUMIFS(INDEX('Model Performance Data'!$O$8:$DY$56,0,MATCH(CONCATENATE($J479,O$6),'Model Performance Data'!$O$6:$DY$6,0)),'Model Performance Data'!$B$8:$B$56,$C479,'Model Performance Data'!$C$8:$C$56,$D479))</f>
        <v>0</v>
      </c>
    </row>
    <row r="480" spans="2:15" outlineLevel="1" x14ac:dyDescent="0.35">
      <c r="B480" s="37" t="s">
        <v>80</v>
      </c>
      <c r="C480" s="38" t="str">
        <f>IF(ISBLANK('Model Performance Data'!$B$69),"-",'Model Performance Data'!$B$69)</f>
        <v>-</v>
      </c>
      <c r="D480" s="38" t="str">
        <f>IF(ISBLANK('Model Performance Data'!$C$69),"-",'Model Performance Data'!$C$69)</f>
        <v>-</v>
      </c>
      <c r="E480" s="38" t="str">
        <f>IF(ISBLANK('Model Performance Data'!$D$69),"-",'Model Performance Data'!$D$69)</f>
        <v>-</v>
      </c>
      <c r="F480" s="38" t="str">
        <f>IF(ISBLANK('Model Performance Data'!$E$69),"-",'Model Performance Data'!$E$69)</f>
        <v>-</v>
      </c>
      <c r="G480" s="38" t="str">
        <f>IF(ISBLANK('Model Performance Data'!$F$69),"-",'Model Performance Data'!$F$69)</f>
        <v>-</v>
      </c>
      <c r="H480" s="38">
        <v>4</v>
      </c>
      <c r="I480" s="38">
        <v>5</v>
      </c>
      <c r="J480" s="37" t="str">
        <f t="shared" si="26"/>
        <v>45</v>
      </c>
      <c r="K480" s="38" t="str">
        <f>IF(ISBLANK('Model Performance Data'!$L$69),"-",'Model Performance Data'!$L$69)</f>
        <v>-</v>
      </c>
      <c r="L480" s="38" t="str">
        <f>IF(ISBLANK('Model Performance Data'!$K$69),"-",'Model Performance Data'!$K$69)</f>
        <v>-</v>
      </c>
      <c r="M480" s="43">
        <f>IF(ISNA(SUMIFS(INDEX('Model Performance Data'!$O$8:$DY$56,0,MATCH(CONCATENATE($J480,M$6),'Model Performance Data'!$O$6:$DY$6,0)),'Model Performance Data'!$B$8:$B$56,$C480,'Model Performance Data'!$C$8:$C$56,$D480)),"-",SUMIFS(INDEX('Model Performance Data'!$O$8:$DY$56,0,MATCH(CONCATENATE($J480,M$6),'Model Performance Data'!$O$6:$DY$6,0)),'Model Performance Data'!$B$8:$B$56,$C480,'Model Performance Data'!$C$8:$C$56,$D480))</f>
        <v>0</v>
      </c>
      <c r="N480" s="43">
        <f>IF(ISNA(SUMIFS(INDEX('Model Performance Data'!$O$8:$DY$56,0,MATCH(CONCATENATE($J480,N$6),'Model Performance Data'!$O$6:$DY$6,0)),'Model Performance Data'!$B$8:$B$56,$C480,'Model Performance Data'!$C$8:$C$56,$D480)),"-",SUMIFS(INDEX('Model Performance Data'!$O$8:$DY$56,0,MATCH(CONCATENATE($J480,N$6),'Model Performance Data'!$O$6:$DY$6,0)),'Model Performance Data'!$B$8:$B$56,$C480,'Model Performance Data'!$C$8:$C$56,$D480))</f>
        <v>0</v>
      </c>
      <c r="O480" s="154">
        <f>IF(ISNA(SUMIFS(INDEX('Model Performance Data'!$O$8:$DY$56,0,MATCH(CONCATENATE($J480,O$6),'Model Performance Data'!$O$6:$DY$6,0)),'Model Performance Data'!$B$8:$B$56,$C480,'Model Performance Data'!$C$8:$C$56,$D480)),"-",SUMIFS(INDEX('Model Performance Data'!$O$8:$DY$56,0,MATCH(CONCATENATE($J480,O$6),'Model Performance Data'!$O$6:$DY$6,0)),'Model Performance Data'!$B$8:$B$56,$C480,'Model Performance Data'!$C$8:$C$56,$D480))</f>
        <v>0</v>
      </c>
    </row>
    <row r="481" spans="2:15" outlineLevel="1" x14ac:dyDescent="0.35">
      <c r="B481" s="37" t="s">
        <v>80</v>
      </c>
      <c r="C481" s="38" t="str">
        <f>IF(ISBLANK('Model Performance Data'!$B$69),"-",'Model Performance Data'!$B$69)</f>
        <v>-</v>
      </c>
      <c r="D481" s="38" t="str">
        <f>IF(ISBLANK('Model Performance Data'!$C$69),"-",'Model Performance Data'!$C$69)</f>
        <v>-</v>
      </c>
      <c r="E481" s="38" t="str">
        <f>IF(ISBLANK('Model Performance Data'!$D$69),"-",'Model Performance Data'!$D$69)</f>
        <v>-</v>
      </c>
      <c r="F481" s="38" t="str">
        <f>IF(ISBLANK('Model Performance Data'!$E$69),"-",'Model Performance Data'!$E$69)</f>
        <v>-</v>
      </c>
      <c r="G481" s="38" t="str">
        <f>IF(ISBLANK('Model Performance Data'!$F$69),"-",'Model Performance Data'!$F$69)</f>
        <v>-</v>
      </c>
      <c r="H481" s="38">
        <v>4</v>
      </c>
      <c r="I481" s="38" t="s">
        <v>65</v>
      </c>
      <c r="J481" s="37" t="str">
        <f t="shared" si="26"/>
        <v>4Goal</v>
      </c>
      <c r="K481" s="38" t="str">
        <f>IF(ISBLANK('Model Performance Data'!$L$69),"-",'Model Performance Data'!$L$69)</f>
        <v>-</v>
      </c>
      <c r="L481" s="38" t="str">
        <f>IF(ISBLANK('Model Performance Data'!$K$69),"-",'Model Performance Data'!$K$69)</f>
        <v>-</v>
      </c>
      <c r="M481" s="43" t="str">
        <f>IF(ISNA(SUMIFS(INDEX('Model Performance Data'!$O$8:$DY$56,0,MATCH(CONCATENATE($J481,M$6),'Model Performance Data'!$O$6:$DY$6,0)),'Model Performance Data'!$B$8:$B$56,$C481,'Model Performance Data'!$C$8:$C$56,$D481)),"-",SUMIFS(INDEX('Model Performance Data'!$O$8:$DY$56,0,MATCH(CONCATENATE($J481,M$6),'Model Performance Data'!$O$6:$DY$6,0)),'Model Performance Data'!$B$8:$B$56,$C481,'Model Performance Data'!$C$8:$C$56,$D481))</f>
        <v>-</v>
      </c>
      <c r="N481" s="43" t="str">
        <f>IF(ISNA(SUMIFS(INDEX('Model Performance Data'!$O$8:$DY$56,0,MATCH(CONCATENATE($J481,N$6),'Model Performance Data'!$O$6:$DY$6,0)),'Model Performance Data'!$B$8:$B$56,$C481,'Model Performance Data'!$C$8:$C$56,$D481)),"-",SUMIFS(INDEX('Model Performance Data'!$O$8:$DY$56,0,MATCH(CONCATENATE($J481,N$6),'Model Performance Data'!$O$6:$DY$6,0)),'Model Performance Data'!$B$8:$B$56,$C481,'Model Performance Data'!$C$8:$C$56,$D481))</f>
        <v>-</v>
      </c>
      <c r="O481" s="154">
        <f>IF(ISNA(SUMIFS(INDEX('Model Performance Data'!$O$8:$DY$56,0,MATCH(CONCATENATE($J481,O$6),'Model Performance Data'!$O$6:$DY$6,0)),'Model Performance Data'!$B$8:$B$56,$C481,'Model Performance Data'!$C$8:$C$56,$D481)),"-",SUMIFS(INDEX('Model Performance Data'!$O$8:$DY$56,0,MATCH(CONCATENATE($J481,O$6),'Model Performance Data'!$O$6:$DY$6,0)),'Model Performance Data'!$B$8:$B$56,$C481,'Model Performance Data'!$C$8:$C$56,$D481))</f>
        <v>0</v>
      </c>
    </row>
    <row r="482" spans="2:15" outlineLevel="1" x14ac:dyDescent="0.35">
      <c r="B482" s="37" t="s">
        <v>80</v>
      </c>
      <c r="C482" s="38" t="str">
        <f>IF(ISBLANK('Model Performance Data'!$B$26),"-",'Model Performance Data'!$B$26)</f>
        <v>Quality</v>
      </c>
      <c r="D482" s="38" t="str">
        <f>IF(ISBLANK('Model Performance Data'!$C$26),"-",'Model Performance Data'!$C$26)</f>
        <v>Patient Experience: Communication about Medications and Discharge Instructions (HCAHPS): Inpatient Medicines Explained</v>
      </c>
      <c r="E482" s="38" t="str">
        <f>IF(ISBLANK('Model Performance Data'!$D$26),"-",'Model Performance Data'!$D$26)</f>
        <v>Percentage</v>
      </c>
      <c r="F482" s="38" t="str">
        <f>IF(ISBLANK('Model Performance Data'!$E$26),"-",'Model Performance Data'!$E$26)</f>
        <v>Retired</v>
      </c>
      <c r="G482" s="38">
        <f>IF(ISBLANK('Model Performance Data'!$F$26),"-",'Model Performance Data'!$F$26)</f>
        <v>42977</v>
      </c>
      <c r="H482" s="38" t="s">
        <v>64</v>
      </c>
      <c r="I482" s="38" t="s">
        <v>64</v>
      </c>
      <c r="J482" s="37" t="str">
        <f t="shared" si="24"/>
        <v>BaselineBaseline</v>
      </c>
      <c r="K482" s="38" t="str">
        <f>IF(ISBLANK('Model Performance Data'!$L$26),"-",'Model Performance Data'!$L$26)</f>
        <v>Annual</v>
      </c>
      <c r="L482" s="38" t="str">
        <f>IF(ISBLANK('Model Performance Data'!$K$26),"-",'Model Performance Data'!$K$26)</f>
        <v xml:space="preserve">Metric Steward: http://www.qualityforum.org/QPS/0166
</v>
      </c>
      <c r="M482" s="43">
        <f>IF(ISNA(SUMIFS(INDEX('Model Performance Data'!$O$8:$DY$56,0,MATCH(CONCATENATE($J482,M$6),'Model Performance Data'!$O$6:$DY$6,0)),'Model Performance Data'!$B$8:$B$56,$C482,'Model Performance Data'!$C$8:$C$56,$D482)),"-",SUMIFS(INDEX('Model Performance Data'!$O$8:$DY$56,0,MATCH(CONCATENATE($J482,M$6),'Model Performance Data'!$O$6:$DY$6,0)),'Model Performance Data'!$B$8:$B$56,$C482,'Model Performance Data'!$C$8:$C$56,$D482))</f>
        <v>64</v>
      </c>
      <c r="N482" s="43">
        <f>IF(ISNA(SUMIFS(INDEX('Model Performance Data'!$O$8:$DY$56,0,MATCH(CONCATENATE($J482,N$6),'Model Performance Data'!$O$6:$DY$6,0)),'Model Performance Data'!$B$8:$B$56,$C482,'Model Performance Data'!$C$8:$C$56,$D482)),"-",SUMIFS(INDEX('Model Performance Data'!$O$8:$DY$56,0,MATCH(CONCATENATE($J482,N$6),'Model Performance Data'!$O$6:$DY$6,0)),'Model Performance Data'!$B$8:$B$56,$C482,'Model Performance Data'!$C$8:$C$56,$D482))</f>
        <v>100</v>
      </c>
      <c r="O482" s="154">
        <f>IF(ISNA(SUMIFS(INDEX('Model Performance Data'!$O$8:$DY$56,0,MATCH(CONCATENATE($J482,O$6),'Model Performance Data'!$O$6:$DY$6,0)),'Model Performance Data'!$B$8:$B$56,$C482,'Model Performance Data'!$C$8:$C$56,$D482)),"-",SUMIFS(INDEX('Model Performance Data'!$O$8:$DY$56,0,MATCH(CONCATENATE($J482,O$6),'Model Performance Data'!$O$6:$DY$6,0)),'Model Performance Data'!$B$8:$B$56,$C482,'Model Performance Data'!$C$8:$C$56,$D482))</f>
        <v>0.64</v>
      </c>
    </row>
    <row r="483" spans="2:15" outlineLevel="1" x14ac:dyDescent="0.35">
      <c r="B483" s="37" t="s">
        <v>80</v>
      </c>
      <c r="C483" s="38" t="str">
        <f>IF(ISBLANK('Model Performance Data'!$B$26),"-",'Model Performance Data'!$B$26)</f>
        <v>Quality</v>
      </c>
      <c r="D483" s="38" t="str">
        <f>IF(ISBLANK('Model Performance Data'!$C$26),"-",'Model Performance Data'!$C$26)</f>
        <v>Patient Experience: Communication about Medications and Discharge Instructions (HCAHPS): Inpatient Medicines Explained</v>
      </c>
      <c r="E483" s="38" t="str">
        <f>IF(ISBLANK('Model Performance Data'!$D$26),"-",'Model Performance Data'!$D$26)</f>
        <v>Percentage</v>
      </c>
      <c r="F483" s="38" t="str">
        <f>IF(ISBLANK('Model Performance Data'!$E$26),"-",'Model Performance Data'!$E$26)</f>
        <v>Retired</v>
      </c>
      <c r="G483" s="38">
        <f>IF(ISBLANK('Model Performance Data'!$F$26),"-",'Model Performance Data'!$F$26)</f>
        <v>42977</v>
      </c>
      <c r="H483" s="38">
        <v>1</v>
      </c>
      <c r="I483" s="38">
        <v>1</v>
      </c>
      <c r="J483" s="37" t="str">
        <f t="shared" si="24"/>
        <v>11</v>
      </c>
      <c r="K483" s="38" t="str">
        <f>IF(ISBLANK('Model Performance Data'!$L$26),"-",'Model Performance Data'!$L$26)</f>
        <v>Annual</v>
      </c>
      <c r="L483" s="38" t="str">
        <f>IF(ISBLANK('Model Performance Data'!$K$26),"-",'Model Performance Data'!$K$26)</f>
        <v xml:space="preserve">Metric Steward: http://www.qualityforum.org/QPS/0166
</v>
      </c>
      <c r="M483" s="43">
        <f>IF(ISNA(SUMIFS(INDEX('Model Performance Data'!$O$8:$DY$56,0,MATCH(CONCATENATE($J483,M$6),'Model Performance Data'!$O$6:$DY$6,0)),'Model Performance Data'!$B$8:$B$56,$C483,'Model Performance Data'!$C$8:$C$56,$D483)),"-",SUMIFS(INDEX('Model Performance Data'!$O$8:$DY$56,0,MATCH(CONCATENATE($J483,M$6),'Model Performance Data'!$O$6:$DY$6,0)),'Model Performance Data'!$B$8:$B$56,$C483,'Model Performance Data'!$C$8:$C$56,$D483))</f>
        <v>0</v>
      </c>
      <c r="N483" s="43">
        <f>IF(ISNA(SUMIFS(INDEX('Model Performance Data'!$O$8:$DY$56,0,MATCH(CONCATENATE($J483,N$6),'Model Performance Data'!$O$6:$DY$6,0)),'Model Performance Data'!$B$8:$B$56,$C483,'Model Performance Data'!$C$8:$C$56,$D483)),"-",SUMIFS(INDEX('Model Performance Data'!$O$8:$DY$56,0,MATCH(CONCATENATE($J483,N$6),'Model Performance Data'!$O$6:$DY$6,0)),'Model Performance Data'!$B$8:$B$56,$C483,'Model Performance Data'!$C$8:$C$56,$D483))</f>
        <v>0</v>
      </c>
      <c r="O483" s="154">
        <f>IF(ISNA(SUMIFS(INDEX('Model Performance Data'!$O$8:$DY$56,0,MATCH(CONCATENATE($J483,O$6),'Model Performance Data'!$O$6:$DY$6,0)),'Model Performance Data'!$B$8:$B$56,$C483,'Model Performance Data'!$C$8:$C$56,$D483)),"-",SUMIFS(INDEX('Model Performance Data'!$O$8:$DY$56,0,MATCH(CONCATENATE($J483,O$6),'Model Performance Data'!$O$6:$DY$6,0)),'Model Performance Data'!$B$8:$B$56,$C483,'Model Performance Data'!$C$8:$C$56,$D483))</f>
        <v>0</v>
      </c>
    </row>
    <row r="484" spans="2:15" outlineLevel="1" x14ac:dyDescent="0.35">
      <c r="B484" s="37" t="s">
        <v>80</v>
      </c>
      <c r="C484" s="38" t="str">
        <f>IF(ISBLANK('Model Performance Data'!$B$26),"-",'Model Performance Data'!$B$26)</f>
        <v>Quality</v>
      </c>
      <c r="D484" s="38" t="str">
        <f>IF(ISBLANK('Model Performance Data'!$C$26),"-",'Model Performance Data'!$C$26)</f>
        <v>Patient Experience: Communication about Medications and Discharge Instructions (HCAHPS): Inpatient Medicines Explained</v>
      </c>
      <c r="E484" s="38" t="str">
        <f>IF(ISBLANK('Model Performance Data'!$D$26),"-",'Model Performance Data'!$D$26)</f>
        <v>Percentage</v>
      </c>
      <c r="F484" s="38" t="str">
        <f>IF(ISBLANK('Model Performance Data'!$E$26),"-",'Model Performance Data'!$E$26)</f>
        <v>Retired</v>
      </c>
      <c r="G484" s="38">
        <f>IF(ISBLANK('Model Performance Data'!$F$26),"-",'Model Performance Data'!$F$26)</f>
        <v>42977</v>
      </c>
      <c r="H484" s="38">
        <v>1</v>
      </c>
      <c r="I484" s="38">
        <v>2</v>
      </c>
      <c r="J484" s="37" t="str">
        <f t="shared" si="24"/>
        <v>12</v>
      </c>
      <c r="K484" s="38" t="str">
        <f>IF(ISBLANK('Model Performance Data'!$L$26),"-",'Model Performance Data'!$L$26)</f>
        <v>Annual</v>
      </c>
      <c r="L484" s="38" t="str">
        <f>IF(ISBLANK('Model Performance Data'!$K$26),"-",'Model Performance Data'!$K$26)</f>
        <v xml:space="preserve">Metric Steward: http://www.qualityforum.org/QPS/0166
</v>
      </c>
      <c r="M484" s="43">
        <f>IF(ISNA(SUMIFS(INDEX('Model Performance Data'!$O$8:$DY$56,0,MATCH(CONCATENATE($J484,M$6),'Model Performance Data'!$O$6:$DY$6,0)),'Model Performance Data'!$B$8:$B$56,$C484,'Model Performance Data'!$C$8:$C$56,$D484)),"-",SUMIFS(INDEX('Model Performance Data'!$O$8:$DY$56,0,MATCH(CONCATENATE($J484,M$6),'Model Performance Data'!$O$6:$DY$6,0)),'Model Performance Data'!$B$8:$B$56,$C484,'Model Performance Data'!$C$8:$C$56,$D484))</f>
        <v>0</v>
      </c>
      <c r="N484" s="43">
        <f>IF(ISNA(SUMIFS(INDEX('Model Performance Data'!$O$8:$DY$56,0,MATCH(CONCATENATE($J484,N$6),'Model Performance Data'!$O$6:$DY$6,0)),'Model Performance Data'!$B$8:$B$56,$C484,'Model Performance Data'!$C$8:$C$56,$D484)),"-",SUMIFS(INDEX('Model Performance Data'!$O$8:$DY$56,0,MATCH(CONCATENATE($J484,N$6),'Model Performance Data'!$O$6:$DY$6,0)),'Model Performance Data'!$B$8:$B$56,$C484,'Model Performance Data'!$C$8:$C$56,$D484))</f>
        <v>0</v>
      </c>
      <c r="O484" s="154">
        <f>IF(ISNA(SUMIFS(INDEX('Model Performance Data'!$O$8:$DY$56,0,MATCH(CONCATENATE($J484,O$6),'Model Performance Data'!$O$6:$DY$6,0)),'Model Performance Data'!$B$8:$B$56,$C484,'Model Performance Data'!$C$8:$C$56,$D484)),"-",SUMIFS(INDEX('Model Performance Data'!$O$8:$DY$56,0,MATCH(CONCATENATE($J484,O$6),'Model Performance Data'!$O$6:$DY$6,0)),'Model Performance Data'!$B$8:$B$56,$C484,'Model Performance Data'!$C$8:$C$56,$D484))</f>
        <v>0</v>
      </c>
    </row>
    <row r="485" spans="2:15" outlineLevel="1" x14ac:dyDescent="0.35">
      <c r="B485" s="37" t="s">
        <v>80</v>
      </c>
      <c r="C485" s="38" t="str">
        <f>IF(ISBLANK('Model Performance Data'!$B$26),"-",'Model Performance Data'!$B$26)</f>
        <v>Quality</v>
      </c>
      <c r="D485" s="38" t="str">
        <f>IF(ISBLANK('Model Performance Data'!$C$26),"-",'Model Performance Data'!$C$26)</f>
        <v>Patient Experience: Communication about Medications and Discharge Instructions (HCAHPS): Inpatient Medicines Explained</v>
      </c>
      <c r="E485" s="38" t="str">
        <f>IF(ISBLANK('Model Performance Data'!$D$26),"-",'Model Performance Data'!$D$26)</f>
        <v>Percentage</v>
      </c>
      <c r="F485" s="38" t="str">
        <f>IF(ISBLANK('Model Performance Data'!$E$26),"-",'Model Performance Data'!$E$26)</f>
        <v>Retired</v>
      </c>
      <c r="G485" s="38">
        <f>IF(ISBLANK('Model Performance Data'!$F$26),"-",'Model Performance Data'!$F$26)</f>
        <v>42977</v>
      </c>
      <c r="H485" s="38">
        <v>1</v>
      </c>
      <c r="I485" s="38">
        <v>3</v>
      </c>
      <c r="J485" s="37" t="str">
        <f t="shared" si="24"/>
        <v>13</v>
      </c>
      <c r="K485" s="38" t="str">
        <f>IF(ISBLANK('Model Performance Data'!$L$26),"-",'Model Performance Data'!$L$26)</f>
        <v>Annual</v>
      </c>
      <c r="L485" s="38" t="str">
        <f>IF(ISBLANK('Model Performance Data'!$K$26),"-",'Model Performance Data'!$K$26)</f>
        <v xml:space="preserve">Metric Steward: http://www.qualityforum.org/QPS/0166
</v>
      </c>
      <c r="M485" s="43">
        <f>IF(ISNA(SUMIFS(INDEX('Model Performance Data'!$O$8:$DY$56,0,MATCH(CONCATENATE($J485,M$6),'Model Performance Data'!$O$6:$DY$6,0)),'Model Performance Data'!$B$8:$B$56,$C485,'Model Performance Data'!$C$8:$C$56,$D485)),"-",SUMIFS(INDEX('Model Performance Data'!$O$8:$DY$56,0,MATCH(CONCATENATE($J485,M$6),'Model Performance Data'!$O$6:$DY$6,0)),'Model Performance Data'!$B$8:$B$56,$C485,'Model Performance Data'!$C$8:$C$56,$D485))</f>
        <v>0</v>
      </c>
      <c r="N485" s="43">
        <f>IF(ISNA(SUMIFS(INDEX('Model Performance Data'!$O$8:$DY$56,0,MATCH(CONCATENATE($J485,N$6),'Model Performance Data'!$O$6:$DY$6,0)),'Model Performance Data'!$B$8:$B$56,$C485,'Model Performance Data'!$C$8:$C$56,$D485)),"-",SUMIFS(INDEX('Model Performance Data'!$O$8:$DY$56,0,MATCH(CONCATENATE($J485,N$6),'Model Performance Data'!$O$6:$DY$6,0)),'Model Performance Data'!$B$8:$B$56,$C485,'Model Performance Data'!$C$8:$C$56,$D485))</f>
        <v>0</v>
      </c>
      <c r="O485" s="154">
        <f>IF(ISNA(SUMIFS(INDEX('Model Performance Data'!$O$8:$DY$56,0,MATCH(CONCATENATE($J485,O$6),'Model Performance Data'!$O$6:$DY$6,0)),'Model Performance Data'!$B$8:$B$56,$C485,'Model Performance Data'!$C$8:$C$56,$D485)),"-",SUMIFS(INDEX('Model Performance Data'!$O$8:$DY$56,0,MATCH(CONCATENATE($J485,O$6),'Model Performance Data'!$O$6:$DY$6,0)),'Model Performance Data'!$B$8:$B$56,$C485,'Model Performance Data'!$C$8:$C$56,$D485))</f>
        <v>0</v>
      </c>
    </row>
    <row r="486" spans="2:15" outlineLevel="1" x14ac:dyDescent="0.35">
      <c r="B486" s="37" t="s">
        <v>80</v>
      </c>
      <c r="C486" s="38" t="str">
        <f>IF(ISBLANK('Model Performance Data'!$B$26),"-",'Model Performance Data'!$B$26)</f>
        <v>Quality</v>
      </c>
      <c r="D486" s="38" t="str">
        <f>IF(ISBLANK('Model Performance Data'!$C$26),"-",'Model Performance Data'!$C$26)</f>
        <v>Patient Experience: Communication about Medications and Discharge Instructions (HCAHPS): Inpatient Medicines Explained</v>
      </c>
      <c r="E486" s="38" t="str">
        <f>IF(ISBLANK('Model Performance Data'!$D$26),"-",'Model Performance Data'!$D$26)</f>
        <v>Percentage</v>
      </c>
      <c r="F486" s="38" t="str">
        <f>IF(ISBLANK('Model Performance Data'!$E$26),"-",'Model Performance Data'!$E$26)</f>
        <v>Retired</v>
      </c>
      <c r="G486" s="38">
        <f>IF(ISBLANK('Model Performance Data'!$F$26),"-",'Model Performance Data'!$F$26)</f>
        <v>42977</v>
      </c>
      <c r="H486" s="38">
        <v>1</v>
      </c>
      <c r="I486" s="38">
        <v>4</v>
      </c>
      <c r="J486" s="37" t="str">
        <f t="shared" si="24"/>
        <v>14</v>
      </c>
      <c r="K486" s="38" t="str">
        <f>IF(ISBLANK('Model Performance Data'!$L$26),"-",'Model Performance Data'!$L$26)</f>
        <v>Annual</v>
      </c>
      <c r="L486" s="38" t="str">
        <f>IF(ISBLANK('Model Performance Data'!$K$26),"-",'Model Performance Data'!$K$26)</f>
        <v xml:space="preserve">Metric Steward: http://www.qualityforum.org/QPS/0166
</v>
      </c>
      <c r="M486" s="43">
        <f>IF(ISNA(SUMIFS(INDEX('Model Performance Data'!$O$8:$DY$56,0,MATCH(CONCATENATE($J486,M$6),'Model Performance Data'!$O$6:$DY$6,0)),'Model Performance Data'!$B$8:$B$56,$C486,'Model Performance Data'!$C$8:$C$56,$D486)),"-",SUMIFS(INDEX('Model Performance Data'!$O$8:$DY$56,0,MATCH(CONCATENATE($J486,M$6),'Model Performance Data'!$O$6:$DY$6,0)),'Model Performance Data'!$B$8:$B$56,$C486,'Model Performance Data'!$C$8:$C$56,$D486))</f>
        <v>0</v>
      </c>
      <c r="N486" s="43">
        <f>IF(ISNA(SUMIFS(INDEX('Model Performance Data'!$O$8:$DY$56,0,MATCH(CONCATENATE($J486,N$6),'Model Performance Data'!$O$6:$DY$6,0)),'Model Performance Data'!$B$8:$B$56,$C486,'Model Performance Data'!$C$8:$C$56,$D486)),"-",SUMIFS(INDEX('Model Performance Data'!$O$8:$DY$56,0,MATCH(CONCATENATE($J486,N$6),'Model Performance Data'!$O$6:$DY$6,0)),'Model Performance Data'!$B$8:$B$56,$C486,'Model Performance Data'!$C$8:$C$56,$D486))</f>
        <v>0</v>
      </c>
      <c r="O486" s="154">
        <f>IF(ISNA(SUMIFS(INDEX('Model Performance Data'!$O$8:$DY$56,0,MATCH(CONCATENATE($J486,O$6),'Model Performance Data'!$O$6:$DY$6,0)),'Model Performance Data'!$B$8:$B$56,$C486,'Model Performance Data'!$C$8:$C$56,$D486)),"-",SUMIFS(INDEX('Model Performance Data'!$O$8:$DY$56,0,MATCH(CONCATENATE($J486,O$6),'Model Performance Data'!$O$6:$DY$6,0)),'Model Performance Data'!$B$8:$B$56,$C486,'Model Performance Data'!$C$8:$C$56,$D486))</f>
        <v>0</v>
      </c>
    </row>
    <row r="487" spans="2:15" outlineLevel="1" x14ac:dyDescent="0.35">
      <c r="B487" s="37" t="s">
        <v>80</v>
      </c>
      <c r="C487" s="38" t="str">
        <f>IF(ISBLANK('Model Performance Data'!$B$26),"-",'Model Performance Data'!$B$26)</f>
        <v>Quality</v>
      </c>
      <c r="D487" s="38" t="str">
        <f>IF(ISBLANK('Model Performance Data'!$C$26),"-",'Model Performance Data'!$C$26)</f>
        <v>Patient Experience: Communication about Medications and Discharge Instructions (HCAHPS): Inpatient Medicines Explained</v>
      </c>
      <c r="E487" s="38" t="str">
        <f>IF(ISBLANK('Model Performance Data'!$D$26),"-",'Model Performance Data'!$D$26)</f>
        <v>Percentage</v>
      </c>
      <c r="F487" s="38" t="str">
        <f>IF(ISBLANK('Model Performance Data'!$E$26),"-",'Model Performance Data'!$E$26)</f>
        <v>Retired</v>
      </c>
      <c r="G487" s="38">
        <f>IF(ISBLANK('Model Performance Data'!$F$26),"-",'Model Performance Data'!$F$26)</f>
        <v>42977</v>
      </c>
      <c r="H487" s="38">
        <v>1</v>
      </c>
      <c r="I487" s="38">
        <v>5</v>
      </c>
      <c r="J487" s="37" t="str">
        <f t="shared" si="24"/>
        <v>15</v>
      </c>
      <c r="K487" s="38" t="str">
        <f>IF(ISBLANK('Model Performance Data'!$L$26),"-",'Model Performance Data'!$L$26)</f>
        <v>Annual</v>
      </c>
      <c r="L487" s="38" t="str">
        <f>IF(ISBLANK('Model Performance Data'!$K$26),"-",'Model Performance Data'!$K$26)</f>
        <v xml:space="preserve">Metric Steward: http://www.qualityforum.org/QPS/0166
</v>
      </c>
      <c r="M487" s="43">
        <f>IF(ISNA(SUMIFS(INDEX('Model Performance Data'!$O$8:$DY$56,0,MATCH(CONCATENATE($J487,M$6),'Model Performance Data'!$O$6:$DY$6,0)),'Model Performance Data'!$B$8:$B$56,$C487,'Model Performance Data'!$C$8:$C$56,$D487)),"-",SUMIFS(INDEX('Model Performance Data'!$O$8:$DY$56,0,MATCH(CONCATENATE($J487,M$6),'Model Performance Data'!$O$6:$DY$6,0)),'Model Performance Data'!$B$8:$B$56,$C487,'Model Performance Data'!$C$8:$C$56,$D487))</f>
        <v>65</v>
      </c>
      <c r="N487" s="43">
        <f>IF(ISNA(SUMIFS(INDEX('Model Performance Data'!$O$8:$DY$56,0,MATCH(CONCATENATE($J487,N$6),'Model Performance Data'!$O$6:$DY$6,0)),'Model Performance Data'!$B$8:$B$56,$C487,'Model Performance Data'!$C$8:$C$56,$D487)),"-",SUMIFS(INDEX('Model Performance Data'!$O$8:$DY$56,0,MATCH(CONCATENATE($J487,N$6),'Model Performance Data'!$O$6:$DY$6,0)),'Model Performance Data'!$B$8:$B$56,$C487,'Model Performance Data'!$C$8:$C$56,$D487))</f>
        <v>100</v>
      </c>
      <c r="O487" s="154">
        <f>IF(ISNA(SUMIFS(INDEX('Model Performance Data'!$O$8:$DY$56,0,MATCH(CONCATENATE($J487,O$6),'Model Performance Data'!$O$6:$DY$6,0)),'Model Performance Data'!$B$8:$B$56,$C487,'Model Performance Data'!$C$8:$C$56,$D487)),"-",SUMIFS(INDEX('Model Performance Data'!$O$8:$DY$56,0,MATCH(CONCATENATE($J487,O$6),'Model Performance Data'!$O$6:$DY$6,0)),'Model Performance Data'!$B$8:$B$56,$C487,'Model Performance Data'!$C$8:$C$56,$D487))</f>
        <v>0.65</v>
      </c>
    </row>
    <row r="488" spans="2:15" outlineLevel="1" x14ac:dyDescent="0.35">
      <c r="B488" s="37" t="s">
        <v>80</v>
      </c>
      <c r="C488" s="38" t="str">
        <f>IF(ISBLANK('Model Performance Data'!$B$26),"-",'Model Performance Data'!$B$26)</f>
        <v>Quality</v>
      </c>
      <c r="D488" s="38" t="str">
        <f>IF(ISBLANK('Model Performance Data'!$C$26),"-",'Model Performance Data'!$C$26)</f>
        <v>Patient Experience: Communication about Medications and Discharge Instructions (HCAHPS): Inpatient Medicines Explained</v>
      </c>
      <c r="E488" s="38" t="str">
        <f>IF(ISBLANK('Model Performance Data'!$D$26),"-",'Model Performance Data'!$D$26)</f>
        <v>Percentage</v>
      </c>
      <c r="F488" s="38" t="str">
        <f>IF(ISBLANK('Model Performance Data'!$E$26),"-",'Model Performance Data'!$E$26)</f>
        <v>Retired</v>
      </c>
      <c r="G488" s="38">
        <f>IF(ISBLANK('Model Performance Data'!$F$26),"-",'Model Performance Data'!$F$26)</f>
        <v>42977</v>
      </c>
      <c r="H488" s="38">
        <v>1</v>
      </c>
      <c r="I488" s="38" t="s">
        <v>65</v>
      </c>
      <c r="J488" s="37" t="str">
        <f t="shared" si="24"/>
        <v>1Goal</v>
      </c>
      <c r="K488" s="38" t="str">
        <f>IF(ISBLANK('Model Performance Data'!$L$26),"-",'Model Performance Data'!$L$26)</f>
        <v>Annual</v>
      </c>
      <c r="L488" s="38" t="str">
        <f>IF(ISBLANK('Model Performance Data'!$K$26),"-",'Model Performance Data'!$K$26)</f>
        <v xml:space="preserve">Metric Steward: http://www.qualityforum.org/QPS/0166
</v>
      </c>
      <c r="M488" s="43" t="str">
        <f>IF(ISNA(SUMIFS(INDEX('Model Performance Data'!$O$8:$DY$56,0,MATCH(CONCATENATE($J488,M$6),'Model Performance Data'!$O$6:$DY$6,0)),'Model Performance Data'!$B$8:$B$56,$C488,'Model Performance Data'!$C$8:$C$56,$D488)),"-",SUMIFS(INDEX('Model Performance Data'!$O$8:$DY$56,0,MATCH(CONCATENATE($J488,M$6),'Model Performance Data'!$O$6:$DY$6,0)),'Model Performance Data'!$B$8:$B$56,$C488,'Model Performance Data'!$C$8:$C$56,$D488))</f>
        <v>-</v>
      </c>
      <c r="N488" s="43" t="str">
        <f>IF(ISNA(SUMIFS(INDEX('Model Performance Data'!$O$8:$DY$56,0,MATCH(CONCATENATE($J488,N$6),'Model Performance Data'!$O$6:$DY$6,0)),'Model Performance Data'!$B$8:$B$56,$C488,'Model Performance Data'!$C$8:$C$56,$D488)),"-",SUMIFS(INDEX('Model Performance Data'!$O$8:$DY$56,0,MATCH(CONCATENATE($J488,N$6),'Model Performance Data'!$O$6:$DY$6,0)),'Model Performance Data'!$B$8:$B$56,$C488,'Model Performance Data'!$C$8:$C$56,$D488))</f>
        <v>-</v>
      </c>
      <c r="O488" s="154">
        <f>IF(ISNA(SUMIFS(INDEX('Model Performance Data'!$O$8:$DY$56,0,MATCH(CONCATENATE($J488,O$6),'Model Performance Data'!$O$6:$DY$6,0)),'Model Performance Data'!$B$8:$B$56,$C488,'Model Performance Data'!$C$8:$C$56,$D488)),"-",SUMIFS(INDEX('Model Performance Data'!$O$8:$DY$56,0,MATCH(CONCATENATE($J488,O$6),'Model Performance Data'!$O$6:$DY$6,0)),'Model Performance Data'!$B$8:$B$56,$C488,'Model Performance Data'!$C$8:$C$56,$D488))</f>
        <v>0</v>
      </c>
    </row>
    <row r="489" spans="2:15" outlineLevel="1" x14ac:dyDescent="0.35">
      <c r="B489" s="37" t="s">
        <v>80</v>
      </c>
      <c r="C489" s="38" t="str">
        <f>IF(ISBLANK('Model Performance Data'!$B$26),"-",'Model Performance Data'!$B$26)</f>
        <v>Quality</v>
      </c>
      <c r="D489" s="38" t="str">
        <f>IF(ISBLANK('Model Performance Data'!$C$26),"-",'Model Performance Data'!$C$26)</f>
        <v>Patient Experience: Communication about Medications and Discharge Instructions (HCAHPS): Inpatient Medicines Explained</v>
      </c>
      <c r="E489" s="38" t="str">
        <f>IF(ISBLANK('Model Performance Data'!$D$26),"-",'Model Performance Data'!$D$26)</f>
        <v>Percentage</v>
      </c>
      <c r="F489" s="38" t="str">
        <f>IF(ISBLANK('Model Performance Data'!$E$26),"-",'Model Performance Data'!$E$26)</f>
        <v>Retired</v>
      </c>
      <c r="G489" s="38">
        <f>IF(ISBLANK('Model Performance Data'!$F$26),"-",'Model Performance Data'!$F$26)</f>
        <v>42977</v>
      </c>
      <c r="H489" s="38">
        <v>2</v>
      </c>
      <c r="I489" s="38">
        <v>1</v>
      </c>
      <c r="J489" s="37" t="str">
        <f t="shared" si="24"/>
        <v>21</v>
      </c>
      <c r="K489" s="38" t="str">
        <f>IF(ISBLANK('Model Performance Data'!$L$26),"-",'Model Performance Data'!$L$26)</f>
        <v>Annual</v>
      </c>
      <c r="L489" s="38" t="str">
        <f>IF(ISBLANK('Model Performance Data'!$K$26),"-",'Model Performance Data'!$K$26)</f>
        <v xml:space="preserve">Metric Steward: http://www.qualityforum.org/QPS/0166
</v>
      </c>
      <c r="M489" s="43">
        <f>IF(ISNA(SUMIFS(INDEX('Model Performance Data'!$O$8:$DY$56,0,MATCH(CONCATENATE($J489,M$6),'Model Performance Data'!$O$6:$DY$6,0)),'Model Performance Data'!$B$8:$B$56,$C489,'Model Performance Data'!$C$8:$C$56,$D489)),"-",SUMIFS(INDEX('Model Performance Data'!$O$8:$DY$56,0,MATCH(CONCATENATE($J489,M$6),'Model Performance Data'!$O$6:$DY$6,0)),'Model Performance Data'!$B$8:$B$56,$C489,'Model Performance Data'!$C$8:$C$56,$D489))</f>
        <v>0</v>
      </c>
      <c r="N489" s="43">
        <f>IF(ISNA(SUMIFS(INDEX('Model Performance Data'!$O$8:$DY$56,0,MATCH(CONCATENATE($J489,N$6),'Model Performance Data'!$O$6:$DY$6,0)),'Model Performance Data'!$B$8:$B$56,$C489,'Model Performance Data'!$C$8:$C$56,$D489)),"-",SUMIFS(INDEX('Model Performance Data'!$O$8:$DY$56,0,MATCH(CONCATENATE($J489,N$6),'Model Performance Data'!$O$6:$DY$6,0)),'Model Performance Data'!$B$8:$B$56,$C489,'Model Performance Data'!$C$8:$C$56,$D489))</f>
        <v>0</v>
      </c>
      <c r="O489" s="154">
        <f>IF(ISNA(SUMIFS(INDEX('Model Performance Data'!$O$8:$DY$56,0,MATCH(CONCATENATE($J489,O$6),'Model Performance Data'!$O$6:$DY$6,0)),'Model Performance Data'!$B$8:$B$56,$C489,'Model Performance Data'!$C$8:$C$56,$D489)),"-",SUMIFS(INDEX('Model Performance Data'!$O$8:$DY$56,0,MATCH(CONCATENATE($J489,O$6),'Model Performance Data'!$O$6:$DY$6,0)),'Model Performance Data'!$B$8:$B$56,$C489,'Model Performance Data'!$C$8:$C$56,$D489))</f>
        <v>0</v>
      </c>
    </row>
    <row r="490" spans="2:15" outlineLevel="1" x14ac:dyDescent="0.35">
      <c r="B490" s="37" t="s">
        <v>80</v>
      </c>
      <c r="C490" s="38" t="str">
        <f>IF(ISBLANK('Model Performance Data'!$B$26),"-",'Model Performance Data'!$B$26)</f>
        <v>Quality</v>
      </c>
      <c r="D490" s="38" t="str">
        <f>IF(ISBLANK('Model Performance Data'!$C$26),"-",'Model Performance Data'!$C$26)</f>
        <v>Patient Experience: Communication about Medications and Discharge Instructions (HCAHPS): Inpatient Medicines Explained</v>
      </c>
      <c r="E490" s="38" t="str">
        <f>IF(ISBLANK('Model Performance Data'!$D$26),"-",'Model Performance Data'!$D$26)</f>
        <v>Percentage</v>
      </c>
      <c r="F490" s="38" t="str">
        <f>IF(ISBLANK('Model Performance Data'!$E$26),"-",'Model Performance Data'!$E$26)</f>
        <v>Retired</v>
      </c>
      <c r="G490" s="38">
        <f>IF(ISBLANK('Model Performance Data'!$F$26),"-",'Model Performance Data'!$F$26)</f>
        <v>42977</v>
      </c>
      <c r="H490" s="38">
        <v>2</v>
      </c>
      <c r="I490" s="38">
        <v>2</v>
      </c>
      <c r="J490" s="37" t="str">
        <f t="shared" si="24"/>
        <v>22</v>
      </c>
      <c r="K490" s="38" t="str">
        <f>IF(ISBLANK('Model Performance Data'!$L$26),"-",'Model Performance Data'!$L$26)</f>
        <v>Annual</v>
      </c>
      <c r="L490" s="38" t="str">
        <f>IF(ISBLANK('Model Performance Data'!$K$26),"-",'Model Performance Data'!$K$26)</f>
        <v xml:space="preserve">Metric Steward: http://www.qualityforum.org/QPS/0166
</v>
      </c>
      <c r="M490" s="43">
        <f>IF(ISNA(SUMIFS(INDEX('Model Performance Data'!$O$8:$DY$56,0,MATCH(CONCATENATE($J490,M$6),'Model Performance Data'!$O$6:$DY$6,0)),'Model Performance Data'!$B$8:$B$56,$C490,'Model Performance Data'!$C$8:$C$56,$D490)),"-",SUMIFS(INDEX('Model Performance Data'!$O$8:$DY$56,0,MATCH(CONCATENATE($J490,M$6),'Model Performance Data'!$O$6:$DY$6,0)),'Model Performance Data'!$B$8:$B$56,$C490,'Model Performance Data'!$C$8:$C$56,$D490))</f>
        <v>0</v>
      </c>
      <c r="N490" s="43">
        <f>IF(ISNA(SUMIFS(INDEX('Model Performance Data'!$O$8:$DY$56,0,MATCH(CONCATENATE($J490,N$6),'Model Performance Data'!$O$6:$DY$6,0)),'Model Performance Data'!$B$8:$B$56,$C490,'Model Performance Data'!$C$8:$C$56,$D490)),"-",SUMIFS(INDEX('Model Performance Data'!$O$8:$DY$56,0,MATCH(CONCATENATE($J490,N$6),'Model Performance Data'!$O$6:$DY$6,0)),'Model Performance Data'!$B$8:$B$56,$C490,'Model Performance Data'!$C$8:$C$56,$D490))</f>
        <v>0</v>
      </c>
      <c r="O490" s="154">
        <f>IF(ISNA(SUMIFS(INDEX('Model Performance Data'!$O$8:$DY$56,0,MATCH(CONCATENATE($J490,O$6),'Model Performance Data'!$O$6:$DY$6,0)),'Model Performance Data'!$B$8:$B$56,$C490,'Model Performance Data'!$C$8:$C$56,$D490)),"-",SUMIFS(INDEX('Model Performance Data'!$O$8:$DY$56,0,MATCH(CONCATENATE($J490,O$6),'Model Performance Data'!$O$6:$DY$6,0)),'Model Performance Data'!$B$8:$B$56,$C490,'Model Performance Data'!$C$8:$C$56,$D490))</f>
        <v>0</v>
      </c>
    </row>
    <row r="491" spans="2:15" outlineLevel="1" x14ac:dyDescent="0.35">
      <c r="B491" s="37" t="s">
        <v>80</v>
      </c>
      <c r="C491" s="38" t="str">
        <f>IF(ISBLANK('Model Performance Data'!$B$26),"-",'Model Performance Data'!$B$26)</f>
        <v>Quality</v>
      </c>
      <c r="D491" s="38" t="str">
        <f>IF(ISBLANK('Model Performance Data'!$C$26),"-",'Model Performance Data'!$C$26)</f>
        <v>Patient Experience: Communication about Medications and Discharge Instructions (HCAHPS): Inpatient Medicines Explained</v>
      </c>
      <c r="E491" s="38" t="str">
        <f>IF(ISBLANK('Model Performance Data'!$D$26),"-",'Model Performance Data'!$D$26)</f>
        <v>Percentage</v>
      </c>
      <c r="F491" s="38" t="str">
        <f>IF(ISBLANK('Model Performance Data'!$E$26),"-",'Model Performance Data'!$E$26)</f>
        <v>Retired</v>
      </c>
      <c r="G491" s="38">
        <f>IF(ISBLANK('Model Performance Data'!$F$26),"-",'Model Performance Data'!$F$26)</f>
        <v>42977</v>
      </c>
      <c r="H491" s="38">
        <v>2</v>
      </c>
      <c r="I491" s="38">
        <v>3</v>
      </c>
      <c r="J491" s="37" t="str">
        <f t="shared" si="24"/>
        <v>23</v>
      </c>
      <c r="K491" s="38" t="str">
        <f>IF(ISBLANK('Model Performance Data'!$L$26),"-",'Model Performance Data'!$L$26)</f>
        <v>Annual</v>
      </c>
      <c r="L491" s="38" t="str">
        <f>IF(ISBLANK('Model Performance Data'!$K$26),"-",'Model Performance Data'!$K$26)</f>
        <v xml:space="preserve">Metric Steward: http://www.qualityforum.org/QPS/0166
</v>
      </c>
      <c r="M491" s="43">
        <f>IF(ISNA(SUMIFS(INDEX('Model Performance Data'!$O$8:$DY$56,0,MATCH(CONCATENATE($J491,M$6),'Model Performance Data'!$O$6:$DY$6,0)),'Model Performance Data'!$B$8:$B$56,$C491,'Model Performance Data'!$C$8:$C$56,$D491)),"-",SUMIFS(INDEX('Model Performance Data'!$O$8:$DY$56,0,MATCH(CONCATENATE($J491,M$6),'Model Performance Data'!$O$6:$DY$6,0)),'Model Performance Data'!$B$8:$B$56,$C491,'Model Performance Data'!$C$8:$C$56,$D491))</f>
        <v>0</v>
      </c>
      <c r="N491" s="43">
        <f>IF(ISNA(SUMIFS(INDEX('Model Performance Data'!$O$8:$DY$56,0,MATCH(CONCATENATE($J491,N$6),'Model Performance Data'!$O$6:$DY$6,0)),'Model Performance Data'!$B$8:$B$56,$C491,'Model Performance Data'!$C$8:$C$56,$D491)),"-",SUMIFS(INDEX('Model Performance Data'!$O$8:$DY$56,0,MATCH(CONCATENATE($J491,N$6),'Model Performance Data'!$O$6:$DY$6,0)),'Model Performance Data'!$B$8:$B$56,$C491,'Model Performance Data'!$C$8:$C$56,$D491))</f>
        <v>0</v>
      </c>
      <c r="O491" s="154">
        <f>IF(ISNA(SUMIFS(INDEX('Model Performance Data'!$O$8:$DY$56,0,MATCH(CONCATENATE($J491,O$6),'Model Performance Data'!$O$6:$DY$6,0)),'Model Performance Data'!$B$8:$B$56,$C491,'Model Performance Data'!$C$8:$C$56,$D491)),"-",SUMIFS(INDEX('Model Performance Data'!$O$8:$DY$56,0,MATCH(CONCATENATE($J491,O$6),'Model Performance Data'!$O$6:$DY$6,0)),'Model Performance Data'!$B$8:$B$56,$C491,'Model Performance Data'!$C$8:$C$56,$D491))</f>
        <v>0</v>
      </c>
    </row>
    <row r="492" spans="2:15" outlineLevel="1" x14ac:dyDescent="0.35">
      <c r="B492" s="37" t="s">
        <v>80</v>
      </c>
      <c r="C492" s="38" t="str">
        <f>IF(ISBLANK('Model Performance Data'!$B$26),"-",'Model Performance Data'!$B$26)</f>
        <v>Quality</v>
      </c>
      <c r="D492" s="38" t="str">
        <f>IF(ISBLANK('Model Performance Data'!$C$26),"-",'Model Performance Data'!$C$26)</f>
        <v>Patient Experience: Communication about Medications and Discharge Instructions (HCAHPS): Inpatient Medicines Explained</v>
      </c>
      <c r="E492" s="38" t="str">
        <f>IF(ISBLANK('Model Performance Data'!$D$26),"-",'Model Performance Data'!$D$26)</f>
        <v>Percentage</v>
      </c>
      <c r="F492" s="38" t="str">
        <f>IF(ISBLANK('Model Performance Data'!$E$26),"-",'Model Performance Data'!$E$26)</f>
        <v>Retired</v>
      </c>
      <c r="G492" s="38">
        <f>IF(ISBLANK('Model Performance Data'!$F$26),"-",'Model Performance Data'!$F$26)</f>
        <v>42977</v>
      </c>
      <c r="H492" s="38">
        <v>2</v>
      </c>
      <c r="I492" s="38">
        <v>4</v>
      </c>
      <c r="J492" s="37" t="str">
        <f t="shared" si="24"/>
        <v>24</v>
      </c>
      <c r="K492" s="38" t="str">
        <f>IF(ISBLANK('Model Performance Data'!$L$26),"-",'Model Performance Data'!$L$26)</f>
        <v>Annual</v>
      </c>
      <c r="L492" s="38" t="str">
        <f>IF(ISBLANK('Model Performance Data'!$K$26),"-",'Model Performance Data'!$K$26)</f>
        <v xml:space="preserve">Metric Steward: http://www.qualityforum.org/QPS/0166
</v>
      </c>
      <c r="M492" s="43">
        <f>IF(ISNA(SUMIFS(INDEX('Model Performance Data'!$O$8:$DY$56,0,MATCH(CONCATENATE($J492,M$6),'Model Performance Data'!$O$6:$DY$6,0)),'Model Performance Data'!$B$8:$B$56,$C492,'Model Performance Data'!$C$8:$C$56,$D492)),"-",SUMIFS(INDEX('Model Performance Data'!$O$8:$DY$56,0,MATCH(CONCATENATE($J492,M$6),'Model Performance Data'!$O$6:$DY$6,0)),'Model Performance Data'!$B$8:$B$56,$C492,'Model Performance Data'!$C$8:$C$56,$D492))</f>
        <v>0</v>
      </c>
      <c r="N492" s="43">
        <f>IF(ISNA(SUMIFS(INDEX('Model Performance Data'!$O$8:$DY$56,0,MATCH(CONCATENATE($J492,N$6),'Model Performance Data'!$O$6:$DY$6,0)),'Model Performance Data'!$B$8:$B$56,$C492,'Model Performance Data'!$C$8:$C$56,$D492)),"-",SUMIFS(INDEX('Model Performance Data'!$O$8:$DY$56,0,MATCH(CONCATENATE($J492,N$6),'Model Performance Data'!$O$6:$DY$6,0)),'Model Performance Data'!$B$8:$B$56,$C492,'Model Performance Data'!$C$8:$C$56,$D492))</f>
        <v>0</v>
      </c>
      <c r="O492" s="154">
        <f>IF(ISNA(SUMIFS(INDEX('Model Performance Data'!$O$8:$DY$56,0,MATCH(CONCATENATE($J492,O$6),'Model Performance Data'!$O$6:$DY$6,0)),'Model Performance Data'!$B$8:$B$56,$C492,'Model Performance Data'!$C$8:$C$56,$D492)),"-",SUMIFS(INDEX('Model Performance Data'!$O$8:$DY$56,0,MATCH(CONCATENATE($J492,O$6),'Model Performance Data'!$O$6:$DY$6,0)),'Model Performance Data'!$B$8:$B$56,$C492,'Model Performance Data'!$C$8:$C$56,$D492))</f>
        <v>0</v>
      </c>
    </row>
    <row r="493" spans="2:15" outlineLevel="1" x14ac:dyDescent="0.35">
      <c r="B493" s="37" t="s">
        <v>80</v>
      </c>
      <c r="C493" s="38" t="str">
        <f>IF(ISBLANK('Model Performance Data'!$B$26),"-",'Model Performance Data'!$B$26)</f>
        <v>Quality</v>
      </c>
      <c r="D493" s="38" t="str">
        <f>IF(ISBLANK('Model Performance Data'!$C$26),"-",'Model Performance Data'!$C$26)</f>
        <v>Patient Experience: Communication about Medications and Discharge Instructions (HCAHPS): Inpatient Medicines Explained</v>
      </c>
      <c r="E493" s="38" t="str">
        <f>IF(ISBLANK('Model Performance Data'!$D$26),"-",'Model Performance Data'!$D$26)</f>
        <v>Percentage</v>
      </c>
      <c r="F493" s="38" t="str">
        <f>IF(ISBLANK('Model Performance Data'!$E$26),"-",'Model Performance Data'!$E$26)</f>
        <v>Retired</v>
      </c>
      <c r="G493" s="38">
        <f>IF(ISBLANK('Model Performance Data'!$F$26),"-",'Model Performance Data'!$F$26)</f>
        <v>42977</v>
      </c>
      <c r="H493" s="38">
        <v>2</v>
      </c>
      <c r="I493" s="38">
        <v>5</v>
      </c>
      <c r="J493" s="37" t="str">
        <f t="shared" si="24"/>
        <v>25</v>
      </c>
      <c r="K493" s="38" t="str">
        <f>IF(ISBLANK('Model Performance Data'!$L$26),"-",'Model Performance Data'!$L$26)</f>
        <v>Annual</v>
      </c>
      <c r="L493" s="38" t="str">
        <f>IF(ISBLANK('Model Performance Data'!$K$26),"-",'Model Performance Data'!$K$26)</f>
        <v xml:space="preserve">Metric Steward: http://www.qualityforum.org/QPS/0166
</v>
      </c>
      <c r="M493" s="43">
        <f>IF(ISNA(SUMIFS(INDEX('Model Performance Data'!$O$8:$DY$56,0,MATCH(CONCATENATE($J493,M$6),'Model Performance Data'!$O$6:$DY$6,0)),'Model Performance Data'!$B$8:$B$56,$C493,'Model Performance Data'!$C$8:$C$56,$D493)),"-",SUMIFS(INDEX('Model Performance Data'!$O$8:$DY$56,0,MATCH(CONCATENATE($J493,M$6),'Model Performance Data'!$O$6:$DY$6,0)),'Model Performance Data'!$B$8:$B$56,$C493,'Model Performance Data'!$C$8:$C$56,$D493))</f>
        <v>0</v>
      </c>
      <c r="N493" s="43">
        <f>IF(ISNA(SUMIFS(INDEX('Model Performance Data'!$O$8:$DY$56,0,MATCH(CONCATENATE($J493,N$6),'Model Performance Data'!$O$6:$DY$6,0)),'Model Performance Data'!$B$8:$B$56,$C493,'Model Performance Data'!$C$8:$C$56,$D493)),"-",SUMIFS(INDEX('Model Performance Data'!$O$8:$DY$56,0,MATCH(CONCATENATE($J493,N$6),'Model Performance Data'!$O$6:$DY$6,0)),'Model Performance Data'!$B$8:$B$56,$C493,'Model Performance Data'!$C$8:$C$56,$D493))</f>
        <v>0</v>
      </c>
      <c r="O493" s="154">
        <f>IF(ISNA(SUMIFS(INDEX('Model Performance Data'!$O$8:$DY$56,0,MATCH(CONCATENATE($J493,O$6),'Model Performance Data'!$O$6:$DY$6,0)),'Model Performance Data'!$B$8:$B$56,$C493,'Model Performance Data'!$C$8:$C$56,$D493)),"-",SUMIFS(INDEX('Model Performance Data'!$O$8:$DY$56,0,MATCH(CONCATENATE($J493,O$6),'Model Performance Data'!$O$6:$DY$6,0)),'Model Performance Data'!$B$8:$B$56,$C493,'Model Performance Data'!$C$8:$C$56,$D493))</f>
        <v>0</v>
      </c>
    </row>
    <row r="494" spans="2:15" outlineLevel="1" x14ac:dyDescent="0.35">
      <c r="B494" s="37" t="s">
        <v>80</v>
      </c>
      <c r="C494" s="38" t="str">
        <f>IF(ISBLANK('Model Performance Data'!$B$26),"-",'Model Performance Data'!$B$26)</f>
        <v>Quality</v>
      </c>
      <c r="D494" s="38" t="str">
        <f>IF(ISBLANK('Model Performance Data'!$C$26),"-",'Model Performance Data'!$C$26)</f>
        <v>Patient Experience: Communication about Medications and Discharge Instructions (HCAHPS): Inpatient Medicines Explained</v>
      </c>
      <c r="E494" s="38" t="str">
        <f>IF(ISBLANK('Model Performance Data'!$D$26),"-",'Model Performance Data'!$D$26)</f>
        <v>Percentage</v>
      </c>
      <c r="F494" s="38" t="str">
        <f>IF(ISBLANK('Model Performance Data'!$E$26),"-",'Model Performance Data'!$E$26)</f>
        <v>Retired</v>
      </c>
      <c r="G494" s="38">
        <f>IF(ISBLANK('Model Performance Data'!$F$26),"-",'Model Performance Data'!$F$26)</f>
        <v>42977</v>
      </c>
      <c r="H494" s="38">
        <v>2</v>
      </c>
      <c r="I494" s="38" t="s">
        <v>65</v>
      </c>
      <c r="J494" s="37" t="str">
        <f t="shared" si="24"/>
        <v>2Goal</v>
      </c>
      <c r="K494" s="38" t="str">
        <f>IF(ISBLANK('Model Performance Data'!$L$26),"-",'Model Performance Data'!$L$26)</f>
        <v>Annual</v>
      </c>
      <c r="L494" s="38" t="str">
        <f>IF(ISBLANK('Model Performance Data'!$K$26),"-",'Model Performance Data'!$K$26)</f>
        <v xml:space="preserve">Metric Steward: http://www.qualityforum.org/QPS/0166
</v>
      </c>
      <c r="M494" s="43" t="str">
        <f>IF(ISNA(SUMIFS(INDEX('Model Performance Data'!$O$8:$DY$56,0,MATCH(CONCATENATE($J494,M$6),'Model Performance Data'!$O$6:$DY$6,0)),'Model Performance Data'!$B$8:$B$56,$C494,'Model Performance Data'!$C$8:$C$56,$D494)),"-",SUMIFS(INDEX('Model Performance Data'!$O$8:$DY$56,0,MATCH(CONCATENATE($J494,M$6),'Model Performance Data'!$O$6:$DY$6,0)),'Model Performance Data'!$B$8:$B$56,$C494,'Model Performance Data'!$C$8:$C$56,$D494))</f>
        <v>-</v>
      </c>
      <c r="N494" s="43" t="str">
        <f>IF(ISNA(SUMIFS(INDEX('Model Performance Data'!$O$8:$DY$56,0,MATCH(CONCATENATE($J494,N$6),'Model Performance Data'!$O$6:$DY$6,0)),'Model Performance Data'!$B$8:$B$56,$C494,'Model Performance Data'!$C$8:$C$56,$D494)),"-",SUMIFS(INDEX('Model Performance Data'!$O$8:$DY$56,0,MATCH(CONCATENATE($J494,N$6),'Model Performance Data'!$O$6:$DY$6,0)),'Model Performance Data'!$B$8:$B$56,$C494,'Model Performance Data'!$C$8:$C$56,$D494))</f>
        <v>-</v>
      </c>
      <c r="O494" s="154">
        <f>IF(ISNA(SUMIFS(INDEX('Model Performance Data'!$O$8:$DY$56,0,MATCH(CONCATENATE($J494,O$6),'Model Performance Data'!$O$6:$DY$6,0)),'Model Performance Data'!$B$8:$B$56,$C494,'Model Performance Data'!$C$8:$C$56,$D494)),"-",SUMIFS(INDEX('Model Performance Data'!$O$8:$DY$56,0,MATCH(CONCATENATE($J494,O$6),'Model Performance Data'!$O$6:$DY$6,0)),'Model Performance Data'!$B$8:$B$56,$C494,'Model Performance Data'!$C$8:$C$56,$D494))</f>
        <v>0</v>
      </c>
    </row>
    <row r="495" spans="2:15" outlineLevel="1" x14ac:dyDescent="0.35">
      <c r="B495" s="37" t="s">
        <v>80</v>
      </c>
      <c r="C495" s="38" t="str">
        <f>IF(ISBLANK('Model Performance Data'!$B$26),"-",'Model Performance Data'!$B$26)</f>
        <v>Quality</v>
      </c>
      <c r="D495" s="38" t="str">
        <f>IF(ISBLANK('Model Performance Data'!$C$26),"-",'Model Performance Data'!$C$26)</f>
        <v>Patient Experience: Communication about Medications and Discharge Instructions (HCAHPS): Inpatient Medicines Explained</v>
      </c>
      <c r="E495" s="38" t="str">
        <f>IF(ISBLANK('Model Performance Data'!$D$26),"-",'Model Performance Data'!$D$26)</f>
        <v>Percentage</v>
      </c>
      <c r="F495" s="38" t="str">
        <f>IF(ISBLANK('Model Performance Data'!$E$26),"-",'Model Performance Data'!$E$26)</f>
        <v>Retired</v>
      </c>
      <c r="G495" s="38">
        <f>IF(ISBLANK('Model Performance Data'!$F$26),"-",'Model Performance Data'!$F$26)</f>
        <v>42977</v>
      </c>
      <c r="H495" s="38">
        <v>3</v>
      </c>
      <c r="I495" s="38">
        <v>1</v>
      </c>
      <c r="J495" s="37" t="str">
        <f t="shared" si="24"/>
        <v>31</v>
      </c>
      <c r="K495" s="38" t="str">
        <f>IF(ISBLANK('Model Performance Data'!$L$26),"-",'Model Performance Data'!$L$26)</f>
        <v>Annual</v>
      </c>
      <c r="L495" s="38" t="str">
        <f>IF(ISBLANK('Model Performance Data'!$K$26),"-",'Model Performance Data'!$K$26)</f>
        <v xml:space="preserve">Metric Steward: http://www.qualityforum.org/QPS/0166
</v>
      </c>
      <c r="M495" s="43">
        <f>IF(ISNA(SUMIFS(INDEX('Model Performance Data'!$O$8:$DY$56,0,MATCH(CONCATENATE($J495,M$6),'Model Performance Data'!$O$6:$DY$6,0)),'Model Performance Data'!$B$8:$B$56,$C495,'Model Performance Data'!$C$8:$C$56,$D495)),"-",SUMIFS(INDEX('Model Performance Data'!$O$8:$DY$56,0,MATCH(CONCATENATE($J495,M$6),'Model Performance Data'!$O$6:$DY$6,0)),'Model Performance Data'!$B$8:$B$56,$C495,'Model Performance Data'!$C$8:$C$56,$D495))</f>
        <v>0</v>
      </c>
      <c r="N495" s="43">
        <f>IF(ISNA(SUMIFS(INDEX('Model Performance Data'!$O$8:$DY$56,0,MATCH(CONCATENATE($J495,N$6),'Model Performance Data'!$O$6:$DY$6,0)),'Model Performance Data'!$B$8:$B$56,$C495,'Model Performance Data'!$C$8:$C$56,$D495)),"-",SUMIFS(INDEX('Model Performance Data'!$O$8:$DY$56,0,MATCH(CONCATENATE($J495,N$6),'Model Performance Data'!$O$6:$DY$6,0)),'Model Performance Data'!$B$8:$B$56,$C495,'Model Performance Data'!$C$8:$C$56,$D495))</f>
        <v>0</v>
      </c>
      <c r="O495" s="154">
        <f>IF(ISNA(SUMIFS(INDEX('Model Performance Data'!$O$8:$DY$56,0,MATCH(CONCATENATE($J495,O$6),'Model Performance Data'!$O$6:$DY$6,0)),'Model Performance Data'!$B$8:$B$56,$C495,'Model Performance Data'!$C$8:$C$56,$D495)),"-",SUMIFS(INDEX('Model Performance Data'!$O$8:$DY$56,0,MATCH(CONCATENATE($J495,O$6),'Model Performance Data'!$O$6:$DY$6,0)),'Model Performance Data'!$B$8:$B$56,$C495,'Model Performance Data'!$C$8:$C$56,$D495))</f>
        <v>0</v>
      </c>
    </row>
    <row r="496" spans="2:15" outlineLevel="1" x14ac:dyDescent="0.35">
      <c r="B496" s="37" t="s">
        <v>80</v>
      </c>
      <c r="C496" s="38" t="str">
        <f>IF(ISBLANK('Model Performance Data'!$B$26),"-",'Model Performance Data'!$B$26)</f>
        <v>Quality</v>
      </c>
      <c r="D496" s="38" t="str">
        <f>IF(ISBLANK('Model Performance Data'!$C$26),"-",'Model Performance Data'!$C$26)</f>
        <v>Patient Experience: Communication about Medications and Discharge Instructions (HCAHPS): Inpatient Medicines Explained</v>
      </c>
      <c r="E496" s="38" t="str">
        <f>IF(ISBLANK('Model Performance Data'!$D$26),"-",'Model Performance Data'!$D$26)</f>
        <v>Percentage</v>
      </c>
      <c r="F496" s="38" t="str">
        <f>IF(ISBLANK('Model Performance Data'!$E$26),"-",'Model Performance Data'!$E$26)</f>
        <v>Retired</v>
      </c>
      <c r="G496" s="38">
        <f>IF(ISBLANK('Model Performance Data'!$F$26),"-",'Model Performance Data'!$F$26)</f>
        <v>42977</v>
      </c>
      <c r="H496" s="38">
        <v>3</v>
      </c>
      <c r="I496" s="38">
        <v>2</v>
      </c>
      <c r="J496" s="37" t="str">
        <f t="shared" si="24"/>
        <v>32</v>
      </c>
      <c r="K496" s="38" t="str">
        <f>IF(ISBLANK('Model Performance Data'!$L$26),"-",'Model Performance Data'!$L$26)</f>
        <v>Annual</v>
      </c>
      <c r="L496" s="38" t="str">
        <f>IF(ISBLANK('Model Performance Data'!$K$26),"-",'Model Performance Data'!$K$26)</f>
        <v xml:space="preserve">Metric Steward: http://www.qualityforum.org/QPS/0166
</v>
      </c>
      <c r="M496" s="43">
        <f>IF(ISNA(SUMIFS(INDEX('Model Performance Data'!$O$8:$DY$56,0,MATCH(CONCATENATE($J496,M$6),'Model Performance Data'!$O$6:$DY$6,0)),'Model Performance Data'!$B$8:$B$56,$C496,'Model Performance Data'!$C$8:$C$56,$D496)),"-",SUMIFS(INDEX('Model Performance Data'!$O$8:$DY$56,0,MATCH(CONCATENATE($J496,M$6),'Model Performance Data'!$O$6:$DY$6,0)),'Model Performance Data'!$B$8:$B$56,$C496,'Model Performance Data'!$C$8:$C$56,$D496))</f>
        <v>0</v>
      </c>
      <c r="N496" s="43">
        <f>IF(ISNA(SUMIFS(INDEX('Model Performance Data'!$O$8:$DY$56,0,MATCH(CONCATENATE($J496,N$6),'Model Performance Data'!$O$6:$DY$6,0)),'Model Performance Data'!$B$8:$B$56,$C496,'Model Performance Data'!$C$8:$C$56,$D496)),"-",SUMIFS(INDEX('Model Performance Data'!$O$8:$DY$56,0,MATCH(CONCATENATE($J496,N$6),'Model Performance Data'!$O$6:$DY$6,0)),'Model Performance Data'!$B$8:$B$56,$C496,'Model Performance Data'!$C$8:$C$56,$D496))</f>
        <v>0</v>
      </c>
      <c r="O496" s="154">
        <f>IF(ISNA(SUMIFS(INDEX('Model Performance Data'!$O$8:$DY$56,0,MATCH(CONCATENATE($J496,O$6),'Model Performance Data'!$O$6:$DY$6,0)),'Model Performance Data'!$B$8:$B$56,$C496,'Model Performance Data'!$C$8:$C$56,$D496)),"-",SUMIFS(INDEX('Model Performance Data'!$O$8:$DY$56,0,MATCH(CONCATENATE($J496,O$6),'Model Performance Data'!$O$6:$DY$6,0)),'Model Performance Data'!$B$8:$B$56,$C496,'Model Performance Data'!$C$8:$C$56,$D496))</f>
        <v>0</v>
      </c>
    </row>
    <row r="497" spans="2:15" outlineLevel="1" x14ac:dyDescent="0.35">
      <c r="B497" s="37" t="s">
        <v>80</v>
      </c>
      <c r="C497" s="38" t="str">
        <f>IF(ISBLANK('Model Performance Data'!$B$26),"-",'Model Performance Data'!$B$26)</f>
        <v>Quality</v>
      </c>
      <c r="D497" s="38" t="str">
        <f>IF(ISBLANK('Model Performance Data'!$C$26),"-",'Model Performance Data'!$C$26)</f>
        <v>Patient Experience: Communication about Medications and Discharge Instructions (HCAHPS): Inpatient Medicines Explained</v>
      </c>
      <c r="E497" s="38" t="str">
        <f>IF(ISBLANK('Model Performance Data'!$D$26),"-",'Model Performance Data'!$D$26)</f>
        <v>Percentage</v>
      </c>
      <c r="F497" s="38" t="str">
        <f>IF(ISBLANK('Model Performance Data'!$E$26),"-",'Model Performance Data'!$E$26)</f>
        <v>Retired</v>
      </c>
      <c r="G497" s="38">
        <f>IF(ISBLANK('Model Performance Data'!$F$26),"-",'Model Performance Data'!$F$26)</f>
        <v>42977</v>
      </c>
      <c r="H497" s="38">
        <v>3</v>
      </c>
      <c r="I497" s="38">
        <v>3</v>
      </c>
      <c r="J497" s="37" t="str">
        <f t="shared" si="24"/>
        <v>33</v>
      </c>
      <c r="K497" s="38" t="str">
        <f>IF(ISBLANK('Model Performance Data'!$L$26),"-",'Model Performance Data'!$L$26)</f>
        <v>Annual</v>
      </c>
      <c r="L497" s="38" t="str">
        <f>IF(ISBLANK('Model Performance Data'!$K$26),"-",'Model Performance Data'!$K$26)</f>
        <v xml:space="preserve">Metric Steward: http://www.qualityforum.org/QPS/0166
</v>
      </c>
      <c r="M497" s="43">
        <f>IF(ISNA(SUMIFS(INDEX('Model Performance Data'!$O$8:$DY$56,0,MATCH(CONCATENATE($J497,M$6),'Model Performance Data'!$O$6:$DY$6,0)),'Model Performance Data'!$B$8:$B$56,$C497,'Model Performance Data'!$C$8:$C$56,$D497)),"-",SUMIFS(INDEX('Model Performance Data'!$O$8:$DY$56,0,MATCH(CONCATENATE($J497,M$6),'Model Performance Data'!$O$6:$DY$6,0)),'Model Performance Data'!$B$8:$B$56,$C497,'Model Performance Data'!$C$8:$C$56,$D497))</f>
        <v>0</v>
      </c>
      <c r="N497" s="43">
        <f>IF(ISNA(SUMIFS(INDEX('Model Performance Data'!$O$8:$DY$56,0,MATCH(CONCATENATE($J497,N$6),'Model Performance Data'!$O$6:$DY$6,0)),'Model Performance Data'!$B$8:$B$56,$C497,'Model Performance Data'!$C$8:$C$56,$D497)),"-",SUMIFS(INDEX('Model Performance Data'!$O$8:$DY$56,0,MATCH(CONCATENATE($J497,N$6),'Model Performance Data'!$O$6:$DY$6,0)),'Model Performance Data'!$B$8:$B$56,$C497,'Model Performance Data'!$C$8:$C$56,$D497))</f>
        <v>0</v>
      </c>
      <c r="O497" s="154">
        <f>IF(ISNA(SUMIFS(INDEX('Model Performance Data'!$O$8:$DY$56,0,MATCH(CONCATENATE($J497,O$6),'Model Performance Data'!$O$6:$DY$6,0)),'Model Performance Data'!$B$8:$B$56,$C497,'Model Performance Data'!$C$8:$C$56,$D497)),"-",SUMIFS(INDEX('Model Performance Data'!$O$8:$DY$56,0,MATCH(CONCATENATE($J497,O$6),'Model Performance Data'!$O$6:$DY$6,0)),'Model Performance Data'!$B$8:$B$56,$C497,'Model Performance Data'!$C$8:$C$56,$D497))</f>
        <v>0</v>
      </c>
    </row>
    <row r="498" spans="2:15" outlineLevel="1" x14ac:dyDescent="0.35">
      <c r="B498" s="37" t="s">
        <v>80</v>
      </c>
      <c r="C498" s="38" t="str">
        <f>IF(ISBLANK('Model Performance Data'!$B$26),"-",'Model Performance Data'!$B$26)</f>
        <v>Quality</v>
      </c>
      <c r="D498" s="38" t="str">
        <f>IF(ISBLANK('Model Performance Data'!$C$26),"-",'Model Performance Data'!$C$26)</f>
        <v>Patient Experience: Communication about Medications and Discharge Instructions (HCAHPS): Inpatient Medicines Explained</v>
      </c>
      <c r="E498" s="38" t="str">
        <f>IF(ISBLANK('Model Performance Data'!$D$26),"-",'Model Performance Data'!$D$26)</f>
        <v>Percentage</v>
      </c>
      <c r="F498" s="38" t="str">
        <f>IF(ISBLANK('Model Performance Data'!$E$26),"-",'Model Performance Data'!$E$26)</f>
        <v>Retired</v>
      </c>
      <c r="G498" s="38">
        <f>IF(ISBLANK('Model Performance Data'!$F$26),"-",'Model Performance Data'!$F$26)</f>
        <v>42977</v>
      </c>
      <c r="H498" s="38">
        <v>3</v>
      </c>
      <c r="I498" s="38">
        <v>4</v>
      </c>
      <c r="J498" s="37" t="str">
        <f t="shared" si="24"/>
        <v>34</v>
      </c>
      <c r="K498" s="38" t="str">
        <f>IF(ISBLANK('Model Performance Data'!$L$26),"-",'Model Performance Data'!$L$26)</f>
        <v>Annual</v>
      </c>
      <c r="L498" s="38" t="str">
        <f>IF(ISBLANK('Model Performance Data'!$K$26),"-",'Model Performance Data'!$K$26)</f>
        <v xml:space="preserve">Metric Steward: http://www.qualityforum.org/QPS/0166
</v>
      </c>
      <c r="M498" s="43">
        <f>IF(ISNA(SUMIFS(INDEX('Model Performance Data'!$O$8:$DY$56,0,MATCH(CONCATENATE($J498,M$6),'Model Performance Data'!$O$6:$DY$6,0)),'Model Performance Data'!$B$8:$B$56,$C498,'Model Performance Data'!$C$8:$C$56,$D498)),"-",SUMIFS(INDEX('Model Performance Data'!$O$8:$DY$56,0,MATCH(CONCATENATE($J498,M$6),'Model Performance Data'!$O$6:$DY$6,0)),'Model Performance Data'!$B$8:$B$56,$C498,'Model Performance Data'!$C$8:$C$56,$D498))</f>
        <v>0</v>
      </c>
      <c r="N498" s="43">
        <f>IF(ISNA(SUMIFS(INDEX('Model Performance Data'!$O$8:$DY$56,0,MATCH(CONCATENATE($J498,N$6),'Model Performance Data'!$O$6:$DY$6,0)),'Model Performance Data'!$B$8:$B$56,$C498,'Model Performance Data'!$C$8:$C$56,$D498)),"-",SUMIFS(INDEX('Model Performance Data'!$O$8:$DY$56,0,MATCH(CONCATENATE($J498,N$6),'Model Performance Data'!$O$6:$DY$6,0)),'Model Performance Data'!$B$8:$B$56,$C498,'Model Performance Data'!$C$8:$C$56,$D498))</f>
        <v>0</v>
      </c>
      <c r="O498" s="154">
        <f>IF(ISNA(SUMIFS(INDEX('Model Performance Data'!$O$8:$DY$56,0,MATCH(CONCATENATE($J498,O$6),'Model Performance Data'!$O$6:$DY$6,0)),'Model Performance Data'!$B$8:$B$56,$C498,'Model Performance Data'!$C$8:$C$56,$D498)),"-",SUMIFS(INDEX('Model Performance Data'!$O$8:$DY$56,0,MATCH(CONCATENATE($J498,O$6),'Model Performance Data'!$O$6:$DY$6,0)),'Model Performance Data'!$B$8:$B$56,$C498,'Model Performance Data'!$C$8:$C$56,$D498))</f>
        <v>0</v>
      </c>
    </row>
    <row r="499" spans="2:15" outlineLevel="1" x14ac:dyDescent="0.35">
      <c r="B499" s="37" t="s">
        <v>80</v>
      </c>
      <c r="C499" s="38" t="str">
        <f>IF(ISBLANK('Model Performance Data'!$B$26),"-",'Model Performance Data'!$B$26)</f>
        <v>Quality</v>
      </c>
      <c r="D499" s="38" t="str">
        <f>IF(ISBLANK('Model Performance Data'!$C$26),"-",'Model Performance Data'!$C$26)</f>
        <v>Patient Experience: Communication about Medications and Discharge Instructions (HCAHPS): Inpatient Medicines Explained</v>
      </c>
      <c r="E499" s="38" t="str">
        <f>IF(ISBLANK('Model Performance Data'!$D$26),"-",'Model Performance Data'!$D$26)</f>
        <v>Percentage</v>
      </c>
      <c r="F499" s="38" t="str">
        <f>IF(ISBLANK('Model Performance Data'!$E$26),"-",'Model Performance Data'!$E$26)</f>
        <v>Retired</v>
      </c>
      <c r="G499" s="38">
        <f>IF(ISBLANK('Model Performance Data'!$F$26),"-",'Model Performance Data'!$F$26)</f>
        <v>42977</v>
      </c>
      <c r="H499" s="38">
        <v>3</v>
      </c>
      <c r="I499" s="38">
        <v>5</v>
      </c>
      <c r="J499" s="37" t="str">
        <f t="shared" si="24"/>
        <v>35</v>
      </c>
      <c r="K499" s="38" t="str">
        <f>IF(ISBLANK('Model Performance Data'!$L$26),"-",'Model Performance Data'!$L$26)</f>
        <v>Annual</v>
      </c>
      <c r="L499" s="38" t="str">
        <f>IF(ISBLANK('Model Performance Data'!$K$26),"-",'Model Performance Data'!$K$26)</f>
        <v xml:space="preserve">Metric Steward: http://www.qualityforum.org/QPS/0166
</v>
      </c>
      <c r="M499" s="43">
        <f>IF(ISNA(SUMIFS(INDEX('Model Performance Data'!$O$8:$DY$56,0,MATCH(CONCATENATE($J499,M$6),'Model Performance Data'!$O$6:$DY$6,0)),'Model Performance Data'!$B$8:$B$56,$C499,'Model Performance Data'!$C$8:$C$56,$D499)),"-",SUMIFS(INDEX('Model Performance Data'!$O$8:$DY$56,0,MATCH(CONCATENATE($J499,M$6),'Model Performance Data'!$O$6:$DY$6,0)),'Model Performance Data'!$B$8:$B$56,$C499,'Model Performance Data'!$C$8:$C$56,$D499))</f>
        <v>0</v>
      </c>
      <c r="N499" s="43">
        <f>IF(ISNA(SUMIFS(INDEX('Model Performance Data'!$O$8:$DY$56,0,MATCH(CONCATENATE($J499,N$6),'Model Performance Data'!$O$6:$DY$6,0)),'Model Performance Data'!$B$8:$B$56,$C499,'Model Performance Data'!$C$8:$C$56,$D499)),"-",SUMIFS(INDEX('Model Performance Data'!$O$8:$DY$56,0,MATCH(CONCATENATE($J499,N$6),'Model Performance Data'!$O$6:$DY$6,0)),'Model Performance Data'!$B$8:$B$56,$C499,'Model Performance Data'!$C$8:$C$56,$D499))</f>
        <v>0</v>
      </c>
      <c r="O499" s="154">
        <f>IF(ISNA(SUMIFS(INDEX('Model Performance Data'!$O$8:$DY$56,0,MATCH(CONCATENATE($J499,O$6),'Model Performance Data'!$O$6:$DY$6,0)),'Model Performance Data'!$B$8:$B$56,$C499,'Model Performance Data'!$C$8:$C$56,$D499)),"-",SUMIFS(INDEX('Model Performance Data'!$O$8:$DY$56,0,MATCH(CONCATENATE($J499,O$6),'Model Performance Data'!$O$6:$DY$6,0)),'Model Performance Data'!$B$8:$B$56,$C499,'Model Performance Data'!$C$8:$C$56,$D499))</f>
        <v>0</v>
      </c>
    </row>
    <row r="500" spans="2:15" outlineLevel="1" x14ac:dyDescent="0.35">
      <c r="B500" s="37" t="s">
        <v>80</v>
      </c>
      <c r="C500" s="38" t="str">
        <f>IF(ISBLANK('Model Performance Data'!$B$26),"-",'Model Performance Data'!$B$26)</f>
        <v>Quality</v>
      </c>
      <c r="D500" s="38" t="str">
        <f>IF(ISBLANK('Model Performance Data'!$C$26),"-",'Model Performance Data'!$C$26)</f>
        <v>Patient Experience: Communication about Medications and Discharge Instructions (HCAHPS): Inpatient Medicines Explained</v>
      </c>
      <c r="E500" s="38" t="str">
        <f>IF(ISBLANK('Model Performance Data'!$D$26),"-",'Model Performance Data'!$D$26)</f>
        <v>Percentage</v>
      </c>
      <c r="F500" s="38" t="str">
        <f>IF(ISBLANK('Model Performance Data'!$E$26),"-",'Model Performance Data'!$E$26)</f>
        <v>Retired</v>
      </c>
      <c r="G500" s="38">
        <f>IF(ISBLANK('Model Performance Data'!$F$26),"-",'Model Performance Data'!$F$26)</f>
        <v>42977</v>
      </c>
      <c r="H500" s="38">
        <v>3</v>
      </c>
      <c r="I500" s="38" t="s">
        <v>65</v>
      </c>
      <c r="J500" s="37" t="str">
        <f t="shared" si="24"/>
        <v>3Goal</v>
      </c>
      <c r="K500" s="38" t="str">
        <f>IF(ISBLANK('Model Performance Data'!$L$26),"-",'Model Performance Data'!$L$26)</f>
        <v>Annual</v>
      </c>
      <c r="L500" s="38" t="str">
        <f>IF(ISBLANK('Model Performance Data'!$K$26),"-",'Model Performance Data'!$K$26)</f>
        <v xml:space="preserve">Metric Steward: http://www.qualityforum.org/QPS/0166
</v>
      </c>
      <c r="M500" s="43" t="str">
        <f>IF(ISNA(SUMIFS(INDEX('Model Performance Data'!$O$8:$DY$56,0,MATCH(CONCATENATE($J500,M$6),'Model Performance Data'!$O$6:$DY$6,0)),'Model Performance Data'!$B$8:$B$56,$C500,'Model Performance Data'!$C$8:$C$56,$D500)),"-",SUMIFS(INDEX('Model Performance Data'!$O$8:$DY$56,0,MATCH(CONCATENATE($J500,M$6),'Model Performance Data'!$O$6:$DY$6,0)),'Model Performance Data'!$B$8:$B$56,$C500,'Model Performance Data'!$C$8:$C$56,$D500))</f>
        <v>-</v>
      </c>
      <c r="N500" s="43" t="str">
        <f>IF(ISNA(SUMIFS(INDEX('Model Performance Data'!$O$8:$DY$56,0,MATCH(CONCATENATE($J500,N$6),'Model Performance Data'!$O$6:$DY$6,0)),'Model Performance Data'!$B$8:$B$56,$C500,'Model Performance Data'!$C$8:$C$56,$D500)),"-",SUMIFS(INDEX('Model Performance Data'!$O$8:$DY$56,0,MATCH(CONCATENATE($J500,N$6),'Model Performance Data'!$O$6:$DY$6,0)),'Model Performance Data'!$B$8:$B$56,$C500,'Model Performance Data'!$C$8:$C$56,$D500))</f>
        <v>-</v>
      </c>
      <c r="O500" s="154">
        <f>IF(ISNA(SUMIFS(INDEX('Model Performance Data'!$O$8:$DY$56,0,MATCH(CONCATENATE($J500,O$6),'Model Performance Data'!$O$6:$DY$6,0)),'Model Performance Data'!$B$8:$B$56,$C500,'Model Performance Data'!$C$8:$C$56,$D500)),"-",SUMIFS(INDEX('Model Performance Data'!$O$8:$DY$56,0,MATCH(CONCATENATE($J500,O$6),'Model Performance Data'!$O$6:$DY$6,0)),'Model Performance Data'!$B$8:$B$56,$C500,'Model Performance Data'!$C$8:$C$56,$D500))</f>
        <v>0</v>
      </c>
    </row>
    <row r="501" spans="2:15" outlineLevel="1" x14ac:dyDescent="0.35">
      <c r="B501" s="37" t="s">
        <v>80</v>
      </c>
      <c r="C501" s="38" t="str">
        <f>IF(ISBLANK('Model Performance Data'!$B$26),"-",'Model Performance Data'!$B$26)</f>
        <v>Quality</v>
      </c>
      <c r="D501" s="38" t="str">
        <f>IF(ISBLANK('Model Performance Data'!$C$26),"-",'Model Performance Data'!$C$26)</f>
        <v>Patient Experience: Communication about Medications and Discharge Instructions (HCAHPS): Inpatient Medicines Explained</v>
      </c>
      <c r="E501" s="38" t="str">
        <f>IF(ISBLANK('Model Performance Data'!$D$26),"-",'Model Performance Data'!$D$26)</f>
        <v>Percentage</v>
      </c>
      <c r="F501" s="38" t="str">
        <f>IF(ISBLANK('Model Performance Data'!$E$26),"-",'Model Performance Data'!$E$26)</f>
        <v>Retired</v>
      </c>
      <c r="G501" s="38">
        <f>IF(ISBLANK('Model Performance Data'!$F$26),"-",'Model Performance Data'!$F$26)</f>
        <v>42977</v>
      </c>
      <c r="H501" s="38">
        <v>4</v>
      </c>
      <c r="I501" s="38">
        <v>1</v>
      </c>
      <c r="J501" s="37" t="str">
        <f t="shared" ref="J501:J506" si="27">CONCATENATE(H501,I501)</f>
        <v>41</v>
      </c>
      <c r="K501" s="38" t="str">
        <f>IF(ISBLANK('Model Performance Data'!$L$26),"-",'Model Performance Data'!$L$26)</f>
        <v>Annual</v>
      </c>
      <c r="L501" s="38" t="str">
        <f>IF(ISBLANK('Model Performance Data'!$K$26),"-",'Model Performance Data'!$K$26)</f>
        <v xml:space="preserve">Metric Steward: http://www.qualityforum.org/QPS/0166
</v>
      </c>
      <c r="M501" s="43">
        <f>IF(ISNA(SUMIFS(INDEX('Model Performance Data'!$O$8:$DY$56,0,MATCH(CONCATENATE($J501,M$6),'Model Performance Data'!$O$6:$DY$6,0)),'Model Performance Data'!$B$8:$B$56,$C501,'Model Performance Data'!$C$8:$C$56,$D501)),"-",SUMIFS(INDEX('Model Performance Data'!$O$8:$DY$56,0,MATCH(CONCATENATE($J501,M$6),'Model Performance Data'!$O$6:$DY$6,0)),'Model Performance Data'!$B$8:$B$56,$C501,'Model Performance Data'!$C$8:$C$56,$D501))</f>
        <v>0</v>
      </c>
      <c r="N501" s="43">
        <f>IF(ISNA(SUMIFS(INDEX('Model Performance Data'!$O$8:$DY$56,0,MATCH(CONCATENATE($J501,N$6),'Model Performance Data'!$O$6:$DY$6,0)),'Model Performance Data'!$B$8:$B$56,$C501,'Model Performance Data'!$C$8:$C$56,$D501)),"-",SUMIFS(INDEX('Model Performance Data'!$O$8:$DY$56,0,MATCH(CONCATENATE($J501,N$6),'Model Performance Data'!$O$6:$DY$6,0)),'Model Performance Data'!$B$8:$B$56,$C501,'Model Performance Data'!$C$8:$C$56,$D501))</f>
        <v>0</v>
      </c>
      <c r="O501" s="154">
        <f>IF(ISNA(SUMIFS(INDEX('Model Performance Data'!$O$8:$DY$56,0,MATCH(CONCATENATE($J501,O$6),'Model Performance Data'!$O$6:$DY$6,0)),'Model Performance Data'!$B$8:$B$56,$C501,'Model Performance Data'!$C$8:$C$56,$D501)),"-",SUMIFS(INDEX('Model Performance Data'!$O$8:$DY$56,0,MATCH(CONCATENATE($J501,O$6),'Model Performance Data'!$O$6:$DY$6,0)),'Model Performance Data'!$B$8:$B$56,$C501,'Model Performance Data'!$C$8:$C$56,$D501))</f>
        <v>0</v>
      </c>
    </row>
    <row r="502" spans="2:15" outlineLevel="1" x14ac:dyDescent="0.35">
      <c r="B502" s="37" t="s">
        <v>80</v>
      </c>
      <c r="C502" s="38" t="str">
        <f>IF(ISBLANK('Model Performance Data'!$B$26),"-",'Model Performance Data'!$B$26)</f>
        <v>Quality</v>
      </c>
      <c r="D502" s="38" t="str">
        <f>IF(ISBLANK('Model Performance Data'!$C$26),"-",'Model Performance Data'!$C$26)</f>
        <v>Patient Experience: Communication about Medications and Discharge Instructions (HCAHPS): Inpatient Medicines Explained</v>
      </c>
      <c r="E502" s="38" t="str">
        <f>IF(ISBLANK('Model Performance Data'!$D$26),"-",'Model Performance Data'!$D$26)</f>
        <v>Percentage</v>
      </c>
      <c r="F502" s="38" t="str">
        <f>IF(ISBLANK('Model Performance Data'!$E$26),"-",'Model Performance Data'!$E$26)</f>
        <v>Retired</v>
      </c>
      <c r="G502" s="38">
        <f>IF(ISBLANK('Model Performance Data'!$F$26),"-",'Model Performance Data'!$F$26)</f>
        <v>42977</v>
      </c>
      <c r="H502" s="38">
        <v>4</v>
      </c>
      <c r="I502" s="38">
        <v>2</v>
      </c>
      <c r="J502" s="37" t="str">
        <f t="shared" si="27"/>
        <v>42</v>
      </c>
      <c r="K502" s="38" t="str">
        <f>IF(ISBLANK('Model Performance Data'!$L$26),"-",'Model Performance Data'!$L$26)</f>
        <v>Annual</v>
      </c>
      <c r="L502" s="38" t="str">
        <f>IF(ISBLANK('Model Performance Data'!$K$26),"-",'Model Performance Data'!$K$26)</f>
        <v xml:space="preserve">Metric Steward: http://www.qualityforum.org/QPS/0166
</v>
      </c>
      <c r="M502" s="43">
        <f>IF(ISNA(SUMIFS(INDEX('Model Performance Data'!$O$8:$DY$56,0,MATCH(CONCATENATE($J502,M$6),'Model Performance Data'!$O$6:$DY$6,0)),'Model Performance Data'!$B$8:$B$56,$C502,'Model Performance Data'!$C$8:$C$56,$D502)),"-",SUMIFS(INDEX('Model Performance Data'!$O$8:$DY$56,0,MATCH(CONCATENATE($J502,M$6),'Model Performance Data'!$O$6:$DY$6,0)),'Model Performance Data'!$B$8:$B$56,$C502,'Model Performance Data'!$C$8:$C$56,$D502))</f>
        <v>0</v>
      </c>
      <c r="N502" s="43">
        <f>IF(ISNA(SUMIFS(INDEX('Model Performance Data'!$O$8:$DY$56,0,MATCH(CONCATENATE($J502,N$6),'Model Performance Data'!$O$6:$DY$6,0)),'Model Performance Data'!$B$8:$B$56,$C502,'Model Performance Data'!$C$8:$C$56,$D502)),"-",SUMIFS(INDEX('Model Performance Data'!$O$8:$DY$56,0,MATCH(CONCATENATE($J502,N$6),'Model Performance Data'!$O$6:$DY$6,0)),'Model Performance Data'!$B$8:$B$56,$C502,'Model Performance Data'!$C$8:$C$56,$D502))</f>
        <v>0</v>
      </c>
      <c r="O502" s="154">
        <f>IF(ISNA(SUMIFS(INDEX('Model Performance Data'!$O$8:$DY$56,0,MATCH(CONCATENATE($J502,O$6),'Model Performance Data'!$O$6:$DY$6,0)),'Model Performance Data'!$B$8:$B$56,$C502,'Model Performance Data'!$C$8:$C$56,$D502)),"-",SUMIFS(INDEX('Model Performance Data'!$O$8:$DY$56,0,MATCH(CONCATENATE($J502,O$6),'Model Performance Data'!$O$6:$DY$6,0)),'Model Performance Data'!$B$8:$B$56,$C502,'Model Performance Data'!$C$8:$C$56,$D502))</f>
        <v>0</v>
      </c>
    </row>
    <row r="503" spans="2:15" outlineLevel="1" x14ac:dyDescent="0.35">
      <c r="B503" s="37" t="s">
        <v>80</v>
      </c>
      <c r="C503" s="38" t="str">
        <f>IF(ISBLANK('Model Performance Data'!$B$26),"-",'Model Performance Data'!$B$26)</f>
        <v>Quality</v>
      </c>
      <c r="D503" s="38" t="str">
        <f>IF(ISBLANK('Model Performance Data'!$C$26),"-",'Model Performance Data'!$C$26)</f>
        <v>Patient Experience: Communication about Medications and Discharge Instructions (HCAHPS): Inpatient Medicines Explained</v>
      </c>
      <c r="E503" s="38" t="str">
        <f>IF(ISBLANK('Model Performance Data'!$D$26),"-",'Model Performance Data'!$D$26)</f>
        <v>Percentage</v>
      </c>
      <c r="F503" s="38" t="str">
        <f>IF(ISBLANK('Model Performance Data'!$E$26),"-",'Model Performance Data'!$E$26)</f>
        <v>Retired</v>
      </c>
      <c r="G503" s="38">
        <f>IF(ISBLANK('Model Performance Data'!$F$26),"-",'Model Performance Data'!$F$26)</f>
        <v>42977</v>
      </c>
      <c r="H503" s="38">
        <v>4</v>
      </c>
      <c r="I503" s="38">
        <v>3</v>
      </c>
      <c r="J503" s="37" t="str">
        <f t="shared" si="27"/>
        <v>43</v>
      </c>
      <c r="K503" s="38" t="str">
        <f>IF(ISBLANK('Model Performance Data'!$L$26),"-",'Model Performance Data'!$L$26)</f>
        <v>Annual</v>
      </c>
      <c r="L503" s="38" t="str">
        <f>IF(ISBLANK('Model Performance Data'!$K$26),"-",'Model Performance Data'!$K$26)</f>
        <v xml:space="preserve">Metric Steward: http://www.qualityforum.org/QPS/0166
</v>
      </c>
      <c r="M503" s="43">
        <f>IF(ISNA(SUMIFS(INDEX('Model Performance Data'!$O$8:$DY$56,0,MATCH(CONCATENATE($J503,M$6),'Model Performance Data'!$O$6:$DY$6,0)),'Model Performance Data'!$B$8:$B$56,$C503,'Model Performance Data'!$C$8:$C$56,$D503)),"-",SUMIFS(INDEX('Model Performance Data'!$O$8:$DY$56,0,MATCH(CONCATENATE($J503,M$6),'Model Performance Data'!$O$6:$DY$6,0)),'Model Performance Data'!$B$8:$B$56,$C503,'Model Performance Data'!$C$8:$C$56,$D503))</f>
        <v>0</v>
      </c>
      <c r="N503" s="43">
        <f>IF(ISNA(SUMIFS(INDEX('Model Performance Data'!$O$8:$DY$56,0,MATCH(CONCATENATE($J503,N$6),'Model Performance Data'!$O$6:$DY$6,0)),'Model Performance Data'!$B$8:$B$56,$C503,'Model Performance Data'!$C$8:$C$56,$D503)),"-",SUMIFS(INDEX('Model Performance Data'!$O$8:$DY$56,0,MATCH(CONCATENATE($J503,N$6),'Model Performance Data'!$O$6:$DY$6,0)),'Model Performance Data'!$B$8:$B$56,$C503,'Model Performance Data'!$C$8:$C$56,$D503))</f>
        <v>0</v>
      </c>
      <c r="O503" s="154">
        <f>IF(ISNA(SUMIFS(INDEX('Model Performance Data'!$O$8:$DY$56,0,MATCH(CONCATENATE($J503,O$6),'Model Performance Data'!$O$6:$DY$6,0)),'Model Performance Data'!$B$8:$B$56,$C503,'Model Performance Data'!$C$8:$C$56,$D503)),"-",SUMIFS(INDEX('Model Performance Data'!$O$8:$DY$56,0,MATCH(CONCATENATE($J503,O$6),'Model Performance Data'!$O$6:$DY$6,0)),'Model Performance Data'!$B$8:$B$56,$C503,'Model Performance Data'!$C$8:$C$56,$D503))</f>
        <v>0</v>
      </c>
    </row>
    <row r="504" spans="2:15" outlineLevel="1" x14ac:dyDescent="0.35">
      <c r="B504" s="37" t="s">
        <v>80</v>
      </c>
      <c r="C504" s="38" t="str">
        <f>IF(ISBLANK('Model Performance Data'!$B$26),"-",'Model Performance Data'!$B$26)</f>
        <v>Quality</v>
      </c>
      <c r="D504" s="38" t="str">
        <f>IF(ISBLANK('Model Performance Data'!$C$26),"-",'Model Performance Data'!$C$26)</f>
        <v>Patient Experience: Communication about Medications and Discharge Instructions (HCAHPS): Inpatient Medicines Explained</v>
      </c>
      <c r="E504" s="38" t="str">
        <f>IF(ISBLANK('Model Performance Data'!$D$26),"-",'Model Performance Data'!$D$26)</f>
        <v>Percentage</v>
      </c>
      <c r="F504" s="38" t="str">
        <f>IF(ISBLANK('Model Performance Data'!$E$26),"-",'Model Performance Data'!$E$26)</f>
        <v>Retired</v>
      </c>
      <c r="G504" s="38">
        <f>IF(ISBLANK('Model Performance Data'!$F$26),"-",'Model Performance Data'!$F$26)</f>
        <v>42977</v>
      </c>
      <c r="H504" s="38">
        <v>4</v>
      </c>
      <c r="I504" s="38">
        <v>4</v>
      </c>
      <c r="J504" s="37" t="str">
        <f t="shared" si="27"/>
        <v>44</v>
      </c>
      <c r="K504" s="38" t="str">
        <f>IF(ISBLANK('Model Performance Data'!$L$26),"-",'Model Performance Data'!$L$26)</f>
        <v>Annual</v>
      </c>
      <c r="L504" s="38" t="str">
        <f>IF(ISBLANK('Model Performance Data'!$K$26),"-",'Model Performance Data'!$K$26)</f>
        <v xml:space="preserve">Metric Steward: http://www.qualityforum.org/QPS/0166
</v>
      </c>
      <c r="M504" s="43">
        <f>IF(ISNA(SUMIFS(INDEX('Model Performance Data'!$O$8:$DY$56,0,MATCH(CONCATENATE($J504,M$6),'Model Performance Data'!$O$6:$DY$6,0)),'Model Performance Data'!$B$8:$B$56,$C504,'Model Performance Data'!$C$8:$C$56,$D504)),"-",SUMIFS(INDEX('Model Performance Data'!$O$8:$DY$56,0,MATCH(CONCATENATE($J504,M$6),'Model Performance Data'!$O$6:$DY$6,0)),'Model Performance Data'!$B$8:$B$56,$C504,'Model Performance Data'!$C$8:$C$56,$D504))</f>
        <v>0</v>
      </c>
      <c r="N504" s="43">
        <f>IF(ISNA(SUMIFS(INDEX('Model Performance Data'!$O$8:$DY$56,0,MATCH(CONCATENATE($J504,N$6),'Model Performance Data'!$O$6:$DY$6,0)),'Model Performance Data'!$B$8:$B$56,$C504,'Model Performance Data'!$C$8:$C$56,$D504)),"-",SUMIFS(INDEX('Model Performance Data'!$O$8:$DY$56,0,MATCH(CONCATENATE($J504,N$6),'Model Performance Data'!$O$6:$DY$6,0)),'Model Performance Data'!$B$8:$B$56,$C504,'Model Performance Data'!$C$8:$C$56,$D504))</f>
        <v>0</v>
      </c>
      <c r="O504" s="154">
        <f>IF(ISNA(SUMIFS(INDEX('Model Performance Data'!$O$8:$DY$56,0,MATCH(CONCATENATE($J504,O$6),'Model Performance Data'!$O$6:$DY$6,0)),'Model Performance Data'!$B$8:$B$56,$C504,'Model Performance Data'!$C$8:$C$56,$D504)),"-",SUMIFS(INDEX('Model Performance Data'!$O$8:$DY$56,0,MATCH(CONCATENATE($J504,O$6),'Model Performance Data'!$O$6:$DY$6,0)),'Model Performance Data'!$B$8:$B$56,$C504,'Model Performance Data'!$C$8:$C$56,$D504))</f>
        <v>0</v>
      </c>
    </row>
    <row r="505" spans="2:15" outlineLevel="1" x14ac:dyDescent="0.35">
      <c r="B505" s="37" t="s">
        <v>80</v>
      </c>
      <c r="C505" s="38" t="str">
        <f>IF(ISBLANK('Model Performance Data'!$B$26),"-",'Model Performance Data'!$B$26)</f>
        <v>Quality</v>
      </c>
      <c r="D505" s="38" t="str">
        <f>IF(ISBLANK('Model Performance Data'!$C$26),"-",'Model Performance Data'!$C$26)</f>
        <v>Patient Experience: Communication about Medications and Discharge Instructions (HCAHPS): Inpatient Medicines Explained</v>
      </c>
      <c r="E505" s="38" t="str">
        <f>IF(ISBLANK('Model Performance Data'!$D$26),"-",'Model Performance Data'!$D$26)</f>
        <v>Percentage</v>
      </c>
      <c r="F505" s="38" t="str">
        <f>IF(ISBLANK('Model Performance Data'!$E$26),"-",'Model Performance Data'!$E$26)</f>
        <v>Retired</v>
      </c>
      <c r="G505" s="38">
        <f>IF(ISBLANK('Model Performance Data'!$F$26),"-",'Model Performance Data'!$F$26)</f>
        <v>42977</v>
      </c>
      <c r="H505" s="38">
        <v>4</v>
      </c>
      <c r="I505" s="38">
        <v>5</v>
      </c>
      <c r="J505" s="37" t="str">
        <f t="shared" si="27"/>
        <v>45</v>
      </c>
      <c r="K505" s="38" t="str">
        <f>IF(ISBLANK('Model Performance Data'!$L$26),"-",'Model Performance Data'!$L$26)</f>
        <v>Annual</v>
      </c>
      <c r="L505" s="38" t="str">
        <f>IF(ISBLANK('Model Performance Data'!$K$26),"-",'Model Performance Data'!$K$26)</f>
        <v xml:space="preserve">Metric Steward: http://www.qualityforum.org/QPS/0166
</v>
      </c>
      <c r="M505" s="43">
        <f>IF(ISNA(SUMIFS(INDEX('Model Performance Data'!$O$8:$DY$56,0,MATCH(CONCATENATE($J505,M$6),'Model Performance Data'!$O$6:$DY$6,0)),'Model Performance Data'!$B$8:$B$56,$C505,'Model Performance Data'!$C$8:$C$56,$D505)),"-",SUMIFS(INDEX('Model Performance Data'!$O$8:$DY$56,0,MATCH(CONCATENATE($J505,M$6),'Model Performance Data'!$O$6:$DY$6,0)),'Model Performance Data'!$B$8:$B$56,$C505,'Model Performance Data'!$C$8:$C$56,$D505))</f>
        <v>0</v>
      </c>
      <c r="N505" s="43">
        <f>IF(ISNA(SUMIFS(INDEX('Model Performance Data'!$O$8:$DY$56,0,MATCH(CONCATENATE($J505,N$6),'Model Performance Data'!$O$6:$DY$6,0)),'Model Performance Data'!$B$8:$B$56,$C505,'Model Performance Data'!$C$8:$C$56,$D505)),"-",SUMIFS(INDEX('Model Performance Data'!$O$8:$DY$56,0,MATCH(CONCATENATE($J505,N$6),'Model Performance Data'!$O$6:$DY$6,0)),'Model Performance Data'!$B$8:$B$56,$C505,'Model Performance Data'!$C$8:$C$56,$D505))</f>
        <v>0</v>
      </c>
      <c r="O505" s="154">
        <f>IF(ISNA(SUMIFS(INDEX('Model Performance Data'!$O$8:$DY$56,0,MATCH(CONCATENATE($J505,O$6),'Model Performance Data'!$O$6:$DY$6,0)),'Model Performance Data'!$B$8:$B$56,$C505,'Model Performance Data'!$C$8:$C$56,$D505)),"-",SUMIFS(INDEX('Model Performance Data'!$O$8:$DY$56,0,MATCH(CONCATENATE($J505,O$6),'Model Performance Data'!$O$6:$DY$6,0)),'Model Performance Data'!$B$8:$B$56,$C505,'Model Performance Data'!$C$8:$C$56,$D505))</f>
        <v>0</v>
      </c>
    </row>
    <row r="506" spans="2:15" outlineLevel="1" x14ac:dyDescent="0.35">
      <c r="B506" s="37" t="s">
        <v>80</v>
      </c>
      <c r="C506" s="38" t="str">
        <f>IF(ISBLANK('Model Performance Data'!$B$26),"-",'Model Performance Data'!$B$26)</f>
        <v>Quality</v>
      </c>
      <c r="D506" s="38" t="str">
        <f>IF(ISBLANK('Model Performance Data'!$C$26),"-",'Model Performance Data'!$C$26)</f>
        <v>Patient Experience: Communication about Medications and Discharge Instructions (HCAHPS): Inpatient Medicines Explained</v>
      </c>
      <c r="E506" s="38" t="str">
        <f>IF(ISBLANK('Model Performance Data'!$D$26),"-",'Model Performance Data'!$D$26)</f>
        <v>Percentage</v>
      </c>
      <c r="F506" s="38" t="str">
        <f>IF(ISBLANK('Model Performance Data'!$E$26),"-",'Model Performance Data'!$E$26)</f>
        <v>Retired</v>
      </c>
      <c r="G506" s="38">
        <f>IF(ISBLANK('Model Performance Data'!$F$26),"-",'Model Performance Data'!$F$26)</f>
        <v>42977</v>
      </c>
      <c r="H506" s="38">
        <v>4</v>
      </c>
      <c r="I506" s="38" t="s">
        <v>65</v>
      </c>
      <c r="J506" s="37" t="str">
        <f t="shared" si="27"/>
        <v>4Goal</v>
      </c>
      <c r="K506" s="38" t="str">
        <f>IF(ISBLANK('Model Performance Data'!$L$26),"-",'Model Performance Data'!$L$26)</f>
        <v>Annual</v>
      </c>
      <c r="L506" s="38" t="str">
        <f>IF(ISBLANK('Model Performance Data'!$K$26),"-",'Model Performance Data'!$K$26)</f>
        <v xml:space="preserve">Metric Steward: http://www.qualityforum.org/QPS/0166
</v>
      </c>
      <c r="M506" s="43" t="str">
        <f>IF(ISNA(SUMIFS(INDEX('Model Performance Data'!$O$8:$DY$56,0,MATCH(CONCATENATE($J506,M$6),'Model Performance Data'!$O$6:$DY$6,0)),'Model Performance Data'!$B$8:$B$56,$C506,'Model Performance Data'!$C$8:$C$56,$D506)),"-",SUMIFS(INDEX('Model Performance Data'!$O$8:$DY$56,0,MATCH(CONCATENATE($J506,M$6),'Model Performance Data'!$O$6:$DY$6,0)),'Model Performance Data'!$B$8:$B$56,$C506,'Model Performance Data'!$C$8:$C$56,$D506))</f>
        <v>-</v>
      </c>
      <c r="N506" s="43" t="str">
        <f>IF(ISNA(SUMIFS(INDEX('Model Performance Data'!$O$8:$DY$56,0,MATCH(CONCATENATE($J506,N$6),'Model Performance Data'!$O$6:$DY$6,0)),'Model Performance Data'!$B$8:$B$56,$C506,'Model Performance Data'!$C$8:$C$56,$D506)),"-",SUMIFS(INDEX('Model Performance Data'!$O$8:$DY$56,0,MATCH(CONCATENATE($J506,N$6),'Model Performance Data'!$O$6:$DY$6,0)),'Model Performance Data'!$B$8:$B$56,$C506,'Model Performance Data'!$C$8:$C$56,$D506))</f>
        <v>-</v>
      </c>
      <c r="O506" s="154">
        <f>IF(ISNA(SUMIFS(INDEX('Model Performance Data'!$O$8:$DY$56,0,MATCH(CONCATENATE($J506,O$6),'Model Performance Data'!$O$6:$DY$6,0)),'Model Performance Data'!$B$8:$B$56,$C506,'Model Performance Data'!$C$8:$C$56,$D506)),"-",SUMIFS(INDEX('Model Performance Data'!$O$8:$DY$56,0,MATCH(CONCATENATE($J506,O$6),'Model Performance Data'!$O$6:$DY$6,0)),'Model Performance Data'!$B$8:$B$56,$C506,'Model Performance Data'!$C$8:$C$56,$D506))</f>
        <v>0</v>
      </c>
    </row>
    <row r="507" spans="2:15" outlineLevel="1" x14ac:dyDescent="0.35">
      <c r="B507" s="37" t="s">
        <v>80</v>
      </c>
      <c r="C507" s="38" t="str">
        <f>IF(ISBLANK('Model Performance Data'!$B$39),"-",'Model Performance Data'!$B$39)</f>
        <v>-</v>
      </c>
      <c r="D507" s="38" t="str">
        <f>IF(ISBLANK('Model Performance Data'!$C$39),"-",'Model Performance Data'!$C$39)</f>
        <v>-</v>
      </c>
      <c r="E507" s="38" t="str">
        <f>IF(ISBLANK('Model Performance Data'!$D$39),"-",'Model Performance Data'!$D$39)</f>
        <v>-</v>
      </c>
      <c r="F507" s="38" t="str">
        <f>IF(ISBLANK('Model Performance Data'!$E$39),"-",'Model Performance Data'!$E$39)</f>
        <v>-</v>
      </c>
      <c r="G507" s="38" t="str">
        <f>IF(ISBLANK('Model Performance Data'!$F$39),"-",'Model Performance Data'!$F$39)</f>
        <v>-</v>
      </c>
      <c r="H507" s="38" t="s">
        <v>64</v>
      </c>
      <c r="I507" s="38" t="s">
        <v>64</v>
      </c>
      <c r="J507" s="37" t="str">
        <f t="shared" si="24"/>
        <v>BaselineBaseline</v>
      </c>
      <c r="K507" s="38" t="str">
        <f>IF(ISBLANK('Model Performance Data'!$L$39),"-",'Model Performance Data'!$L$39)</f>
        <v>-</v>
      </c>
      <c r="L507" s="38" t="str">
        <f>IF(ISBLANK('Model Performance Data'!$K$39),"-",'Model Performance Data'!$K$39)</f>
        <v>-</v>
      </c>
      <c r="M507" s="43">
        <f>IF(ISNA(SUMIFS(INDEX('Model Performance Data'!$O$8:$DY$56,0,MATCH(CONCATENATE($J507,M$6),'Model Performance Data'!$O$6:$DY$6,0)),'Model Performance Data'!$B$8:$B$56,$C507,'Model Performance Data'!$C$8:$C$56,$D507)),"-",SUMIFS(INDEX('Model Performance Data'!$O$8:$DY$56,0,MATCH(CONCATENATE($J507,M$6),'Model Performance Data'!$O$6:$DY$6,0)),'Model Performance Data'!$B$8:$B$56,$C507,'Model Performance Data'!$C$8:$C$56,$D507))</f>
        <v>0</v>
      </c>
      <c r="N507" s="43">
        <f>IF(ISNA(SUMIFS(INDEX('Model Performance Data'!$O$8:$DY$56,0,MATCH(CONCATENATE($J507,N$6),'Model Performance Data'!$O$6:$DY$6,0)),'Model Performance Data'!$B$8:$B$56,$C507,'Model Performance Data'!$C$8:$C$56,$D507)),"-",SUMIFS(INDEX('Model Performance Data'!$O$8:$DY$56,0,MATCH(CONCATENATE($J507,N$6),'Model Performance Data'!$O$6:$DY$6,0)),'Model Performance Data'!$B$8:$B$56,$C507,'Model Performance Data'!$C$8:$C$56,$D507))</f>
        <v>0</v>
      </c>
      <c r="O507" s="154">
        <f>IF(ISNA(SUMIFS(INDEX('Model Performance Data'!$O$8:$DY$56,0,MATCH(CONCATENATE($J507,O$6),'Model Performance Data'!$O$6:$DY$6,0)),'Model Performance Data'!$B$8:$B$56,$C507,'Model Performance Data'!$C$8:$C$56,$D507)),"-",SUMIFS(INDEX('Model Performance Data'!$O$8:$DY$56,0,MATCH(CONCATENATE($J507,O$6),'Model Performance Data'!$O$6:$DY$6,0)),'Model Performance Data'!$B$8:$B$56,$C507,'Model Performance Data'!$C$8:$C$56,$D507))</f>
        <v>0</v>
      </c>
    </row>
    <row r="508" spans="2:15" outlineLevel="1" x14ac:dyDescent="0.35">
      <c r="B508" s="37" t="s">
        <v>80</v>
      </c>
      <c r="C508" s="38" t="str">
        <f>IF(ISBLANK('Model Performance Data'!$B$39),"-",'Model Performance Data'!$B$39)</f>
        <v>-</v>
      </c>
      <c r="D508" s="38" t="str">
        <f>IF(ISBLANK('Model Performance Data'!$C$39),"-",'Model Performance Data'!$C$39)</f>
        <v>-</v>
      </c>
      <c r="E508" s="38" t="str">
        <f>IF(ISBLANK('Model Performance Data'!$D$39),"-",'Model Performance Data'!$D$39)</f>
        <v>-</v>
      </c>
      <c r="F508" s="38" t="str">
        <f>IF(ISBLANK('Model Performance Data'!$E$39),"-",'Model Performance Data'!$E$39)</f>
        <v>-</v>
      </c>
      <c r="G508" s="38" t="str">
        <f>IF(ISBLANK('Model Performance Data'!$F$39),"-",'Model Performance Data'!$F$39)</f>
        <v>-</v>
      </c>
      <c r="H508" s="38">
        <v>1</v>
      </c>
      <c r="I508" s="38">
        <v>1</v>
      </c>
      <c r="J508" s="37" t="str">
        <f t="shared" si="24"/>
        <v>11</v>
      </c>
      <c r="K508" s="38" t="str">
        <f>IF(ISBLANK('Model Performance Data'!$L$39),"-",'Model Performance Data'!$L$39)</f>
        <v>-</v>
      </c>
      <c r="L508" s="38" t="str">
        <f>IF(ISBLANK('Model Performance Data'!$K$39),"-",'Model Performance Data'!$K$39)</f>
        <v>-</v>
      </c>
      <c r="M508" s="43">
        <f>IF(ISNA(SUMIFS(INDEX('Model Performance Data'!$O$8:$DY$56,0,MATCH(CONCATENATE($J508,M$6),'Model Performance Data'!$O$6:$DY$6,0)),'Model Performance Data'!$B$8:$B$56,$C508,'Model Performance Data'!$C$8:$C$56,$D508)),"-",SUMIFS(INDEX('Model Performance Data'!$O$8:$DY$56,0,MATCH(CONCATENATE($J508,M$6),'Model Performance Data'!$O$6:$DY$6,0)),'Model Performance Data'!$B$8:$B$56,$C508,'Model Performance Data'!$C$8:$C$56,$D508))</f>
        <v>0</v>
      </c>
      <c r="N508" s="43">
        <f>IF(ISNA(SUMIFS(INDEX('Model Performance Data'!$O$8:$DY$56,0,MATCH(CONCATENATE($J508,N$6),'Model Performance Data'!$O$6:$DY$6,0)),'Model Performance Data'!$B$8:$B$56,$C508,'Model Performance Data'!$C$8:$C$56,$D508)),"-",SUMIFS(INDEX('Model Performance Data'!$O$8:$DY$56,0,MATCH(CONCATENATE($J508,N$6),'Model Performance Data'!$O$6:$DY$6,0)),'Model Performance Data'!$B$8:$B$56,$C508,'Model Performance Data'!$C$8:$C$56,$D508))</f>
        <v>0</v>
      </c>
      <c r="O508" s="154">
        <f>IF(ISNA(SUMIFS(INDEX('Model Performance Data'!$O$8:$DY$56,0,MATCH(CONCATENATE($J508,O$6),'Model Performance Data'!$O$6:$DY$6,0)),'Model Performance Data'!$B$8:$B$56,$C508,'Model Performance Data'!$C$8:$C$56,$D508)),"-",SUMIFS(INDEX('Model Performance Data'!$O$8:$DY$56,0,MATCH(CONCATENATE($J508,O$6),'Model Performance Data'!$O$6:$DY$6,0)),'Model Performance Data'!$B$8:$B$56,$C508,'Model Performance Data'!$C$8:$C$56,$D508))</f>
        <v>0</v>
      </c>
    </row>
    <row r="509" spans="2:15" outlineLevel="1" x14ac:dyDescent="0.35">
      <c r="B509" s="37" t="s">
        <v>80</v>
      </c>
      <c r="C509" s="38" t="str">
        <f>IF(ISBLANK('Model Performance Data'!$B$39),"-",'Model Performance Data'!$B$39)</f>
        <v>-</v>
      </c>
      <c r="D509" s="38" t="str">
        <f>IF(ISBLANK('Model Performance Data'!$C$39),"-",'Model Performance Data'!$C$39)</f>
        <v>-</v>
      </c>
      <c r="E509" s="38" t="str">
        <f>IF(ISBLANK('Model Performance Data'!$D$39),"-",'Model Performance Data'!$D$39)</f>
        <v>-</v>
      </c>
      <c r="F509" s="38" t="str">
        <f>IF(ISBLANK('Model Performance Data'!$E$39),"-",'Model Performance Data'!$E$39)</f>
        <v>-</v>
      </c>
      <c r="G509" s="38" t="str">
        <f>IF(ISBLANK('Model Performance Data'!$F$39),"-",'Model Performance Data'!$F$39)</f>
        <v>-</v>
      </c>
      <c r="H509" s="38">
        <v>1</v>
      </c>
      <c r="I509" s="38">
        <v>2</v>
      </c>
      <c r="J509" s="37" t="str">
        <f t="shared" si="24"/>
        <v>12</v>
      </c>
      <c r="K509" s="38" t="str">
        <f>IF(ISBLANK('Model Performance Data'!$L$39),"-",'Model Performance Data'!$L$39)</f>
        <v>-</v>
      </c>
      <c r="L509" s="38" t="str">
        <f>IF(ISBLANK('Model Performance Data'!$K$39),"-",'Model Performance Data'!$K$39)</f>
        <v>-</v>
      </c>
      <c r="M509" s="43">
        <f>IF(ISNA(SUMIFS(INDEX('Model Performance Data'!$O$8:$DY$56,0,MATCH(CONCATENATE($J509,M$6),'Model Performance Data'!$O$6:$DY$6,0)),'Model Performance Data'!$B$8:$B$56,$C509,'Model Performance Data'!$C$8:$C$56,$D509)),"-",SUMIFS(INDEX('Model Performance Data'!$O$8:$DY$56,0,MATCH(CONCATENATE($J509,M$6),'Model Performance Data'!$O$6:$DY$6,0)),'Model Performance Data'!$B$8:$B$56,$C509,'Model Performance Data'!$C$8:$C$56,$D509))</f>
        <v>0</v>
      </c>
      <c r="N509" s="43">
        <f>IF(ISNA(SUMIFS(INDEX('Model Performance Data'!$O$8:$DY$56,0,MATCH(CONCATENATE($J509,N$6),'Model Performance Data'!$O$6:$DY$6,0)),'Model Performance Data'!$B$8:$B$56,$C509,'Model Performance Data'!$C$8:$C$56,$D509)),"-",SUMIFS(INDEX('Model Performance Data'!$O$8:$DY$56,0,MATCH(CONCATENATE($J509,N$6),'Model Performance Data'!$O$6:$DY$6,0)),'Model Performance Data'!$B$8:$B$56,$C509,'Model Performance Data'!$C$8:$C$56,$D509))</f>
        <v>0</v>
      </c>
      <c r="O509" s="154">
        <f>IF(ISNA(SUMIFS(INDEX('Model Performance Data'!$O$8:$DY$56,0,MATCH(CONCATENATE($J509,O$6),'Model Performance Data'!$O$6:$DY$6,0)),'Model Performance Data'!$B$8:$B$56,$C509,'Model Performance Data'!$C$8:$C$56,$D509)),"-",SUMIFS(INDEX('Model Performance Data'!$O$8:$DY$56,0,MATCH(CONCATENATE($J509,O$6),'Model Performance Data'!$O$6:$DY$6,0)),'Model Performance Data'!$B$8:$B$56,$C509,'Model Performance Data'!$C$8:$C$56,$D509))</f>
        <v>0</v>
      </c>
    </row>
    <row r="510" spans="2:15" outlineLevel="1" x14ac:dyDescent="0.35">
      <c r="B510" s="37" t="s">
        <v>80</v>
      </c>
      <c r="C510" s="38" t="str">
        <f>IF(ISBLANK('Model Performance Data'!$B$39),"-",'Model Performance Data'!$B$39)</f>
        <v>-</v>
      </c>
      <c r="D510" s="38" t="str">
        <f>IF(ISBLANK('Model Performance Data'!$C$39),"-",'Model Performance Data'!$C$39)</f>
        <v>-</v>
      </c>
      <c r="E510" s="38" t="str">
        <f>IF(ISBLANK('Model Performance Data'!$D$39),"-",'Model Performance Data'!$D$39)</f>
        <v>-</v>
      </c>
      <c r="F510" s="38" t="str">
        <f>IF(ISBLANK('Model Performance Data'!$E$39),"-",'Model Performance Data'!$E$39)</f>
        <v>-</v>
      </c>
      <c r="G510" s="38" t="str">
        <f>IF(ISBLANK('Model Performance Data'!$F$39),"-",'Model Performance Data'!$F$39)</f>
        <v>-</v>
      </c>
      <c r="H510" s="38">
        <v>1</v>
      </c>
      <c r="I510" s="38">
        <v>3</v>
      </c>
      <c r="J510" s="37" t="str">
        <f t="shared" si="24"/>
        <v>13</v>
      </c>
      <c r="K510" s="38" t="str">
        <f>IF(ISBLANK('Model Performance Data'!$L$39),"-",'Model Performance Data'!$L$39)</f>
        <v>-</v>
      </c>
      <c r="L510" s="38" t="str">
        <f>IF(ISBLANK('Model Performance Data'!$K$39),"-",'Model Performance Data'!$K$39)</f>
        <v>-</v>
      </c>
      <c r="M510" s="43">
        <f>IF(ISNA(SUMIFS(INDEX('Model Performance Data'!$O$8:$DY$56,0,MATCH(CONCATENATE($J510,M$6),'Model Performance Data'!$O$6:$DY$6,0)),'Model Performance Data'!$B$8:$B$56,$C510,'Model Performance Data'!$C$8:$C$56,$D510)),"-",SUMIFS(INDEX('Model Performance Data'!$O$8:$DY$56,0,MATCH(CONCATENATE($J510,M$6),'Model Performance Data'!$O$6:$DY$6,0)),'Model Performance Data'!$B$8:$B$56,$C510,'Model Performance Data'!$C$8:$C$56,$D510))</f>
        <v>0</v>
      </c>
      <c r="N510" s="43">
        <f>IF(ISNA(SUMIFS(INDEX('Model Performance Data'!$O$8:$DY$56,0,MATCH(CONCATENATE($J510,N$6),'Model Performance Data'!$O$6:$DY$6,0)),'Model Performance Data'!$B$8:$B$56,$C510,'Model Performance Data'!$C$8:$C$56,$D510)),"-",SUMIFS(INDEX('Model Performance Data'!$O$8:$DY$56,0,MATCH(CONCATENATE($J510,N$6),'Model Performance Data'!$O$6:$DY$6,0)),'Model Performance Data'!$B$8:$B$56,$C510,'Model Performance Data'!$C$8:$C$56,$D510))</f>
        <v>0</v>
      </c>
      <c r="O510" s="154">
        <f>IF(ISNA(SUMIFS(INDEX('Model Performance Data'!$O$8:$DY$56,0,MATCH(CONCATENATE($J510,O$6),'Model Performance Data'!$O$6:$DY$6,0)),'Model Performance Data'!$B$8:$B$56,$C510,'Model Performance Data'!$C$8:$C$56,$D510)),"-",SUMIFS(INDEX('Model Performance Data'!$O$8:$DY$56,0,MATCH(CONCATENATE($J510,O$6),'Model Performance Data'!$O$6:$DY$6,0)),'Model Performance Data'!$B$8:$B$56,$C510,'Model Performance Data'!$C$8:$C$56,$D510))</f>
        <v>0</v>
      </c>
    </row>
    <row r="511" spans="2:15" outlineLevel="1" x14ac:dyDescent="0.35">
      <c r="B511" s="37" t="s">
        <v>80</v>
      </c>
      <c r="C511" s="38" t="str">
        <f>IF(ISBLANK('Model Performance Data'!$B$39),"-",'Model Performance Data'!$B$39)</f>
        <v>-</v>
      </c>
      <c r="D511" s="38" t="str">
        <f>IF(ISBLANK('Model Performance Data'!$C$39),"-",'Model Performance Data'!$C$39)</f>
        <v>-</v>
      </c>
      <c r="E511" s="38" t="str">
        <f>IF(ISBLANK('Model Performance Data'!$D$39),"-",'Model Performance Data'!$D$39)</f>
        <v>-</v>
      </c>
      <c r="F511" s="38" t="str">
        <f>IF(ISBLANK('Model Performance Data'!$E$39),"-",'Model Performance Data'!$E$39)</f>
        <v>-</v>
      </c>
      <c r="G511" s="38" t="str">
        <f>IF(ISBLANK('Model Performance Data'!$F$39),"-",'Model Performance Data'!$F$39)</f>
        <v>-</v>
      </c>
      <c r="H511" s="38">
        <v>1</v>
      </c>
      <c r="I511" s="38">
        <v>4</v>
      </c>
      <c r="J511" s="37" t="str">
        <f t="shared" si="24"/>
        <v>14</v>
      </c>
      <c r="K511" s="38" t="str">
        <f>IF(ISBLANK('Model Performance Data'!$L$39),"-",'Model Performance Data'!$L$39)</f>
        <v>-</v>
      </c>
      <c r="L511" s="38" t="str">
        <f>IF(ISBLANK('Model Performance Data'!$K$39),"-",'Model Performance Data'!$K$39)</f>
        <v>-</v>
      </c>
      <c r="M511" s="43">
        <f>IF(ISNA(SUMIFS(INDEX('Model Performance Data'!$O$8:$DY$56,0,MATCH(CONCATENATE($J511,M$6),'Model Performance Data'!$O$6:$DY$6,0)),'Model Performance Data'!$B$8:$B$56,$C511,'Model Performance Data'!$C$8:$C$56,$D511)),"-",SUMIFS(INDEX('Model Performance Data'!$O$8:$DY$56,0,MATCH(CONCATENATE($J511,M$6),'Model Performance Data'!$O$6:$DY$6,0)),'Model Performance Data'!$B$8:$B$56,$C511,'Model Performance Data'!$C$8:$C$56,$D511))</f>
        <v>0</v>
      </c>
      <c r="N511" s="43">
        <f>IF(ISNA(SUMIFS(INDEX('Model Performance Data'!$O$8:$DY$56,0,MATCH(CONCATENATE($J511,N$6),'Model Performance Data'!$O$6:$DY$6,0)),'Model Performance Data'!$B$8:$B$56,$C511,'Model Performance Data'!$C$8:$C$56,$D511)),"-",SUMIFS(INDEX('Model Performance Data'!$O$8:$DY$56,0,MATCH(CONCATENATE($J511,N$6),'Model Performance Data'!$O$6:$DY$6,0)),'Model Performance Data'!$B$8:$B$56,$C511,'Model Performance Data'!$C$8:$C$56,$D511))</f>
        <v>0</v>
      </c>
      <c r="O511" s="154">
        <f>IF(ISNA(SUMIFS(INDEX('Model Performance Data'!$O$8:$DY$56,0,MATCH(CONCATENATE($J511,O$6),'Model Performance Data'!$O$6:$DY$6,0)),'Model Performance Data'!$B$8:$B$56,$C511,'Model Performance Data'!$C$8:$C$56,$D511)),"-",SUMIFS(INDEX('Model Performance Data'!$O$8:$DY$56,0,MATCH(CONCATENATE($J511,O$6),'Model Performance Data'!$O$6:$DY$6,0)),'Model Performance Data'!$B$8:$B$56,$C511,'Model Performance Data'!$C$8:$C$56,$D511))</f>
        <v>0</v>
      </c>
    </row>
    <row r="512" spans="2:15" outlineLevel="1" x14ac:dyDescent="0.35">
      <c r="B512" s="37" t="s">
        <v>80</v>
      </c>
      <c r="C512" s="38" t="str">
        <f>IF(ISBLANK('Model Performance Data'!$B$39),"-",'Model Performance Data'!$B$39)</f>
        <v>-</v>
      </c>
      <c r="D512" s="38" t="str">
        <f>IF(ISBLANK('Model Performance Data'!$C$39),"-",'Model Performance Data'!$C$39)</f>
        <v>-</v>
      </c>
      <c r="E512" s="38" t="str">
        <f>IF(ISBLANK('Model Performance Data'!$D$39),"-",'Model Performance Data'!$D$39)</f>
        <v>-</v>
      </c>
      <c r="F512" s="38" t="str">
        <f>IF(ISBLANK('Model Performance Data'!$E$39),"-",'Model Performance Data'!$E$39)</f>
        <v>-</v>
      </c>
      <c r="G512" s="38" t="str">
        <f>IF(ISBLANK('Model Performance Data'!$F$39),"-",'Model Performance Data'!$F$39)</f>
        <v>-</v>
      </c>
      <c r="H512" s="38">
        <v>1</v>
      </c>
      <c r="I512" s="38">
        <v>5</v>
      </c>
      <c r="J512" s="37" t="str">
        <f t="shared" si="24"/>
        <v>15</v>
      </c>
      <c r="K512" s="38" t="str">
        <f>IF(ISBLANK('Model Performance Data'!$L$39),"-",'Model Performance Data'!$L$39)</f>
        <v>-</v>
      </c>
      <c r="L512" s="38" t="str">
        <f>IF(ISBLANK('Model Performance Data'!$K$39),"-",'Model Performance Data'!$K$39)</f>
        <v>-</v>
      </c>
      <c r="M512" s="43">
        <f>IF(ISNA(SUMIFS(INDEX('Model Performance Data'!$O$8:$DY$56,0,MATCH(CONCATENATE($J512,M$6),'Model Performance Data'!$O$6:$DY$6,0)),'Model Performance Data'!$B$8:$B$56,$C512,'Model Performance Data'!$C$8:$C$56,$D512)),"-",SUMIFS(INDEX('Model Performance Data'!$O$8:$DY$56,0,MATCH(CONCATENATE($J512,M$6),'Model Performance Data'!$O$6:$DY$6,0)),'Model Performance Data'!$B$8:$B$56,$C512,'Model Performance Data'!$C$8:$C$56,$D512))</f>
        <v>0</v>
      </c>
      <c r="N512" s="43">
        <f>IF(ISNA(SUMIFS(INDEX('Model Performance Data'!$O$8:$DY$56,0,MATCH(CONCATENATE($J512,N$6),'Model Performance Data'!$O$6:$DY$6,0)),'Model Performance Data'!$B$8:$B$56,$C512,'Model Performance Data'!$C$8:$C$56,$D512)),"-",SUMIFS(INDEX('Model Performance Data'!$O$8:$DY$56,0,MATCH(CONCATENATE($J512,N$6),'Model Performance Data'!$O$6:$DY$6,0)),'Model Performance Data'!$B$8:$B$56,$C512,'Model Performance Data'!$C$8:$C$56,$D512))</f>
        <v>0</v>
      </c>
      <c r="O512" s="154">
        <f>IF(ISNA(SUMIFS(INDEX('Model Performance Data'!$O$8:$DY$56,0,MATCH(CONCATENATE($J512,O$6),'Model Performance Data'!$O$6:$DY$6,0)),'Model Performance Data'!$B$8:$B$56,$C512,'Model Performance Data'!$C$8:$C$56,$D512)),"-",SUMIFS(INDEX('Model Performance Data'!$O$8:$DY$56,0,MATCH(CONCATENATE($J512,O$6),'Model Performance Data'!$O$6:$DY$6,0)),'Model Performance Data'!$B$8:$B$56,$C512,'Model Performance Data'!$C$8:$C$56,$D512))</f>
        <v>0</v>
      </c>
    </row>
    <row r="513" spans="2:15" outlineLevel="1" x14ac:dyDescent="0.35">
      <c r="B513" s="37" t="s">
        <v>80</v>
      </c>
      <c r="C513" s="38" t="str">
        <f>IF(ISBLANK('Model Performance Data'!$B$39),"-",'Model Performance Data'!$B$39)</f>
        <v>-</v>
      </c>
      <c r="D513" s="38" t="str">
        <f>IF(ISBLANK('Model Performance Data'!$C$39),"-",'Model Performance Data'!$C$39)</f>
        <v>-</v>
      </c>
      <c r="E513" s="38" t="str">
        <f>IF(ISBLANK('Model Performance Data'!$D$39),"-",'Model Performance Data'!$D$39)</f>
        <v>-</v>
      </c>
      <c r="F513" s="38" t="str">
        <f>IF(ISBLANK('Model Performance Data'!$E$39),"-",'Model Performance Data'!$E$39)</f>
        <v>-</v>
      </c>
      <c r="G513" s="38" t="str">
        <f>IF(ISBLANK('Model Performance Data'!$F$39),"-",'Model Performance Data'!$F$39)</f>
        <v>-</v>
      </c>
      <c r="H513" s="38">
        <v>1</v>
      </c>
      <c r="I513" s="38" t="s">
        <v>65</v>
      </c>
      <c r="J513" s="37" t="str">
        <f t="shared" si="24"/>
        <v>1Goal</v>
      </c>
      <c r="K513" s="38" t="str">
        <f>IF(ISBLANK('Model Performance Data'!$L$39),"-",'Model Performance Data'!$L$39)</f>
        <v>-</v>
      </c>
      <c r="L513" s="38" t="str">
        <f>IF(ISBLANK('Model Performance Data'!$K$39),"-",'Model Performance Data'!$K$39)</f>
        <v>-</v>
      </c>
      <c r="M513" s="43" t="str">
        <f>IF(ISNA(SUMIFS(INDEX('Model Performance Data'!$O$8:$DY$56,0,MATCH(CONCATENATE($J513,M$6),'Model Performance Data'!$O$6:$DY$6,0)),'Model Performance Data'!$B$8:$B$56,$C513,'Model Performance Data'!$C$8:$C$56,$D513)),"-",SUMIFS(INDEX('Model Performance Data'!$O$8:$DY$56,0,MATCH(CONCATENATE($J513,M$6),'Model Performance Data'!$O$6:$DY$6,0)),'Model Performance Data'!$B$8:$B$56,$C513,'Model Performance Data'!$C$8:$C$56,$D513))</f>
        <v>-</v>
      </c>
      <c r="N513" s="43" t="str">
        <f>IF(ISNA(SUMIFS(INDEX('Model Performance Data'!$O$8:$DY$56,0,MATCH(CONCATENATE($J513,N$6),'Model Performance Data'!$O$6:$DY$6,0)),'Model Performance Data'!$B$8:$B$56,$C513,'Model Performance Data'!$C$8:$C$56,$D513)),"-",SUMIFS(INDEX('Model Performance Data'!$O$8:$DY$56,0,MATCH(CONCATENATE($J513,N$6),'Model Performance Data'!$O$6:$DY$6,0)),'Model Performance Data'!$B$8:$B$56,$C513,'Model Performance Data'!$C$8:$C$56,$D513))</f>
        <v>-</v>
      </c>
      <c r="O513" s="154">
        <f>IF(ISNA(SUMIFS(INDEX('Model Performance Data'!$O$8:$DY$56,0,MATCH(CONCATENATE($J513,O$6),'Model Performance Data'!$O$6:$DY$6,0)),'Model Performance Data'!$B$8:$B$56,$C513,'Model Performance Data'!$C$8:$C$56,$D513)),"-",SUMIFS(INDEX('Model Performance Data'!$O$8:$DY$56,0,MATCH(CONCATENATE($J513,O$6),'Model Performance Data'!$O$6:$DY$6,0)),'Model Performance Data'!$B$8:$B$56,$C513,'Model Performance Data'!$C$8:$C$56,$D513))</f>
        <v>0</v>
      </c>
    </row>
    <row r="514" spans="2:15" outlineLevel="1" x14ac:dyDescent="0.35">
      <c r="B514" s="37" t="s">
        <v>80</v>
      </c>
      <c r="C514" s="38" t="str">
        <f>IF(ISBLANK('Model Performance Data'!$B$39),"-",'Model Performance Data'!$B$39)</f>
        <v>-</v>
      </c>
      <c r="D514" s="38" t="str">
        <f>IF(ISBLANK('Model Performance Data'!$C$39),"-",'Model Performance Data'!$C$39)</f>
        <v>-</v>
      </c>
      <c r="E514" s="38" t="str">
        <f>IF(ISBLANK('Model Performance Data'!$D$39),"-",'Model Performance Data'!$D$39)</f>
        <v>-</v>
      </c>
      <c r="F514" s="38" t="str">
        <f>IF(ISBLANK('Model Performance Data'!$E$39),"-",'Model Performance Data'!$E$39)</f>
        <v>-</v>
      </c>
      <c r="G514" s="38" t="str">
        <f>IF(ISBLANK('Model Performance Data'!$F$39),"-",'Model Performance Data'!$F$39)</f>
        <v>-</v>
      </c>
      <c r="H514" s="38">
        <v>2</v>
      </c>
      <c r="I514" s="38">
        <v>1</v>
      </c>
      <c r="J514" s="37" t="str">
        <f t="shared" si="24"/>
        <v>21</v>
      </c>
      <c r="K514" s="38" t="str">
        <f>IF(ISBLANK('Model Performance Data'!$L$39),"-",'Model Performance Data'!$L$39)</f>
        <v>-</v>
      </c>
      <c r="L514" s="38" t="str">
        <f>IF(ISBLANK('Model Performance Data'!$K$39),"-",'Model Performance Data'!$K$39)</f>
        <v>-</v>
      </c>
      <c r="M514" s="43">
        <f>IF(ISNA(SUMIFS(INDEX('Model Performance Data'!$O$8:$DY$56,0,MATCH(CONCATENATE($J514,M$6),'Model Performance Data'!$O$6:$DY$6,0)),'Model Performance Data'!$B$8:$B$56,$C514,'Model Performance Data'!$C$8:$C$56,$D514)),"-",SUMIFS(INDEX('Model Performance Data'!$O$8:$DY$56,0,MATCH(CONCATENATE($J514,M$6),'Model Performance Data'!$O$6:$DY$6,0)),'Model Performance Data'!$B$8:$B$56,$C514,'Model Performance Data'!$C$8:$C$56,$D514))</f>
        <v>0</v>
      </c>
      <c r="N514" s="43">
        <f>IF(ISNA(SUMIFS(INDEX('Model Performance Data'!$O$8:$DY$56,0,MATCH(CONCATENATE($J514,N$6),'Model Performance Data'!$O$6:$DY$6,0)),'Model Performance Data'!$B$8:$B$56,$C514,'Model Performance Data'!$C$8:$C$56,$D514)),"-",SUMIFS(INDEX('Model Performance Data'!$O$8:$DY$56,0,MATCH(CONCATENATE($J514,N$6),'Model Performance Data'!$O$6:$DY$6,0)),'Model Performance Data'!$B$8:$B$56,$C514,'Model Performance Data'!$C$8:$C$56,$D514))</f>
        <v>0</v>
      </c>
      <c r="O514" s="154">
        <f>IF(ISNA(SUMIFS(INDEX('Model Performance Data'!$O$8:$DY$56,0,MATCH(CONCATENATE($J514,O$6),'Model Performance Data'!$O$6:$DY$6,0)),'Model Performance Data'!$B$8:$B$56,$C514,'Model Performance Data'!$C$8:$C$56,$D514)),"-",SUMIFS(INDEX('Model Performance Data'!$O$8:$DY$56,0,MATCH(CONCATENATE($J514,O$6),'Model Performance Data'!$O$6:$DY$6,0)),'Model Performance Data'!$B$8:$B$56,$C514,'Model Performance Data'!$C$8:$C$56,$D514))</f>
        <v>0</v>
      </c>
    </row>
    <row r="515" spans="2:15" outlineLevel="1" x14ac:dyDescent="0.35">
      <c r="B515" s="37" t="s">
        <v>80</v>
      </c>
      <c r="C515" s="38" t="str">
        <f>IF(ISBLANK('Model Performance Data'!$B$39),"-",'Model Performance Data'!$B$39)</f>
        <v>-</v>
      </c>
      <c r="D515" s="38" t="str">
        <f>IF(ISBLANK('Model Performance Data'!$C$39),"-",'Model Performance Data'!$C$39)</f>
        <v>-</v>
      </c>
      <c r="E515" s="38" t="str">
        <f>IF(ISBLANK('Model Performance Data'!$D$39),"-",'Model Performance Data'!$D$39)</f>
        <v>-</v>
      </c>
      <c r="F515" s="38" t="str">
        <f>IF(ISBLANK('Model Performance Data'!$E$39),"-",'Model Performance Data'!$E$39)</f>
        <v>-</v>
      </c>
      <c r="G515" s="38" t="str">
        <f>IF(ISBLANK('Model Performance Data'!$F$39),"-",'Model Performance Data'!$F$39)</f>
        <v>-</v>
      </c>
      <c r="H515" s="38">
        <v>2</v>
      </c>
      <c r="I515" s="38">
        <v>2</v>
      </c>
      <c r="J515" s="37" t="str">
        <f t="shared" si="24"/>
        <v>22</v>
      </c>
      <c r="K515" s="38" t="str">
        <f>IF(ISBLANK('Model Performance Data'!$L$39),"-",'Model Performance Data'!$L$39)</f>
        <v>-</v>
      </c>
      <c r="L515" s="38" t="str">
        <f>IF(ISBLANK('Model Performance Data'!$K$39),"-",'Model Performance Data'!$K$39)</f>
        <v>-</v>
      </c>
      <c r="M515" s="43">
        <f>IF(ISNA(SUMIFS(INDEX('Model Performance Data'!$O$8:$DY$56,0,MATCH(CONCATENATE($J515,M$6),'Model Performance Data'!$O$6:$DY$6,0)),'Model Performance Data'!$B$8:$B$56,$C515,'Model Performance Data'!$C$8:$C$56,$D515)),"-",SUMIFS(INDEX('Model Performance Data'!$O$8:$DY$56,0,MATCH(CONCATENATE($J515,M$6),'Model Performance Data'!$O$6:$DY$6,0)),'Model Performance Data'!$B$8:$B$56,$C515,'Model Performance Data'!$C$8:$C$56,$D515))</f>
        <v>0</v>
      </c>
      <c r="N515" s="43">
        <f>IF(ISNA(SUMIFS(INDEX('Model Performance Data'!$O$8:$DY$56,0,MATCH(CONCATENATE($J515,N$6),'Model Performance Data'!$O$6:$DY$6,0)),'Model Performance Data'!$B$8:$B$56,$C515,'Model Performance Data'!$C$8:$C$56,$D515)),"-",SUMIFS(INDEX('Model Performance Data'!$O$8:$DY$56,0,MATCH(CONCATENATE($J515,N$6),'Model Performance Data'!$O$6:$DY$6,0)),'Model Performance Data'!$B$8:$B$56,$C515,'Model Performance Data'!$C$8:$C$56,$D515))</f>
        <v>0</v>
      </c>
      <c r="O515" s="154">
        <f>IF(ISNA(SUMIFS(INDEX('Model Performance Data'!$O$8:$DY$56,0,MATCH(CONCATENATE($J515,O$6),'Model Performance Data'!$O$6:$DY$6,0)),'Model Performance Data'!$B$8:$B$56,$C515,'Model Performance Data'!$C$8:$C$56,$D515)),"-",SUMIFS(INDEX('Model Performance Data'!$O$8:$DY$56,0,MATCH(CONCATENATE($J515,O$6),'Model Performance Data'!$O$6:$DY$6,0)),'Model Performance Data'!$B$8:$B$56,$C515,'Model Performance Data'!$C$8:$C$56,$D515))</f>
        <v>0</v>
      </c>
    </row>
    <row r="516" spans="2:15" outlineLevel="1" x14ac:dyDescent="0.35">
      <c r="B516" s="37" t="s">
        <v>80</v>
      </c>
      <c r="C516" s="38" t="str">
        <f>IF(ISBLANK('Model Performance Data'!$B$39),"-",'Model Performance Data'!$B$39)</f>
        <v>-</v>
      </c>
      <c r="D516" s="38" t="str">
        <f>IF(ISBLANK('Model Performance Data'!$C$39),"-",'Model Performance Data'!$C$39)</f>
        <v>-</v>
      </c>
      <c r="E516" s="38" t="str">
        <f>IF(ISBLANK('Model Performance Data'!$D$39),"-",'Model Performance Data'!$D$39)</f>
        <v>-</v>
      </c>
      <c r="F516" s="38" t="str">
        <f>IF(ISBLANK('Model Performance Data'!$E$39),"-",'Model Performance Data'!$E$39)</f>
        <v>-</v>
      </c>
      <c r="G516" s="38" t="str">
        <f>IF(ISBLANK('Model Performance Data'!$F$39),"-",'Model Performance Data'!$F$39)</f>
        <v>-</v>
      </c>
      <c r="H516" s="38">
        <v>2</v>
      </c>
      <c r="I516" s="38">
        <v>3</v>
      </c>
      <c r="J516" s="37" t="str">
        <f t="shared" si="24"/>
        <v>23</v>
      </c>
      <c r="K516" s="38" t="str">
        <f>IF(ISBLANK('Model Performance Data'!$L$39),"-",'Model Performance Data'!$L$39)</f>
        <v>-</v>
      </c>
      <c r="L516" s="38" t="str">
        <f>IF(ISBLANK('Model Performance Data'!$K$39),"-",'Model Performance Data'!$K$39)</f>
        <v>-</v>
      </c>
      <c r="M516" s="43">
        <f>IF(ISNA(SUMIFS(INDEX('Model Performance Data'!$O$8:$DY$56,0,MATCH(CONCATENATE($J516,M$6),'Model Performance Data'!$O$6:$DY$6,0)),'Model Performance Data'!$B$8:$B$56,$C516,'Model Performance Data'!$C$8:$C$56,$D516)),"-",SUMIFS(INDEX('Model Performance Data'!$O$8:$DY$56,0,MATCH(CONCATENATE($J516,M$6),'Model Performance Data'!$O$6:$DY$6,0)),'Model Performance Data'!$B$8:$B$56,$C516,'Model Performance Data'!$C$8:$C$56,$D516))</f>
        <v>0</v>
      </c>
      <c r="N516" s="43">
        <f>IF(ISNA(SUMIFS(INDEX('Model Performance Data'!$O$8:$DY$56,0,MATCH(CONCATENATE($J516,N$6),'Model Performance Data'!$O$6:$DY$6,0)),'Model Performance Data'!$B$8:$B$56,$C516,'Model Performance Data'!$C$8:$C$56,$D516)),"-",SUMIFS(INDEX('Model Performance Data'!$O$8:$DY$56,0,MATCH(CONCATENATE($J516,N$6),'Model Performance Data'!$O$6:$DY$6,0)),'Model Performance Data'!$B$8:$B$56,$C516,'Model Performance Data'!$C$8:$C$56,$D516))</f>
        <v>0</v>
      </c>
      <c r="O516" s="154">
        <f>IF(ISNA(SUMIFS(INDEX('Model Performance Data'!$O$8:$DY$56,0,MATCH(CONCATENATE($J516,O$6),'Model Performance Data'!$O$6:$DY$6,0)),'Model Performance Data'!$B$8:$B$56,$C516,'Model Performance Data'!$C$8:$C$56,$D516)),"-",SUMIFS(INDEX('Model Performance Data'!$O$8:$DY$56,0,MATCH(CONCATENATE($J516,O$6),'Model Performance Data'!$O$6:$DY$6,0)),'Model Performance Data'!$B$8:$B$56,$C516,'Model Performance Data'!$C$8:$C$56,$D516))</f>
        <v>0</v>
      </c>
    </row>
    <row r="517" spans="2:15" outlineLevel="1" x14ac:dyDescent="0.35">
      <c r="B517" s="37" t="s">
        <v>80</v>
      </c>
      <c r="C517" s="38" t="str">
        <f>IF(ISBLANK('Model Performance Data'!$B$39),"-",'Model Performance Data'!$B$39)</f>
        <v>-</v>
      </c>
      <c r="D517" s="38" t="str">
        <f>IF(ISBLANK('Model Performance Data'!$C$39),"-",'Model Performance Data'!$C$39)</f>
        <v>-</v>
      </c>
      <c r="E517" s="38" t="str">
        <f>IF(ISBLANK('Model Performance Data'!$D$39),"-",'Model Performance Data'!$D$39)</f>
        <v>-</v>
      </c>
      <c r="F517" s="38" t="str">
        <f>IF(ISBLANK('Model Performance Data'!$E$39),"-",'Model Performance Data'!$E$39)</f>
        <v>-</v>
      </c>
      <c r="G517" s="38" t="str">
        <f>IF(ISBLANK('Model Performance Data'!$F$39),"-",'Model Performance Data'!$F$39)</f>
        <v>-</v>
      </c>
      <c r="H517" s="38">
        <v>2</v>
      </c>
      <c r="I517" s="38">
        <v>4</v>
      </c>
      <c r="J517" s="37" t="str">
        <f t="shared" si="24"/>
        <v>24</v>
      </c>
      <c r="K517" s="38" t="str">
        <f>IF(ISBLANK('Model Performance Data'!$L$39),"-",'Model Performance Data'!$L$39)</f>
        <v>-</v>
      </c>
      <c r="L517" s="38" t="str">
        <f>IF(ISBLANK('Model Performance Data'!$K$39),"-",'Model Performance Data'!$K$39)</f>
        <v>-</v>
      </c>
      <c r="M517" s="43">
        <f>IF(ISNA(SUMIFS(INDEX('Model Performance Data'!$O$8:$DY$56,0,MATCH(CONCATENATE($J517,M$6),'Model Performance Data'!$O$6:$DY$6,0)),'Model Performance Data'!$B$8:$B$56,$C517,'Model Performance Data'!$C$8:$C$56,$D517)),"-",SUMIFS(INDEX('Model Performance Data'!$O$8:$DY$56,0,MATCH(CONCATENATE($J517,M$6),'Model Performance Data'!$O$6:$DY$6,0)),'Model Performance Data'!$B$8:$B$56,$C517,'Model Performance Data'!$C$8:$C$56,$D517))</f>
        <v>0</v>
      </c>
      <c r="N517" s="43">
        <f>IF(ISNA(SUMIFS(INDEX('Model Performance Data'!$O$8:$DY$56,0,MATCH(CONCATENATE($J517,N$6),'Model Performance Data'!$O$6:$DY$6,0)),'Model Performance Data'!$B$8:$B$56,$C517,'Model Performance Data'!$C$8:$C$56,$D517)),"-",SUMIFS(INDEX('Model Performance Data'!$O$8:$DY$56,0,MATCH(CONCATENATE($J517,N$6),'Model Performance Data'!$O$6:$DY$6,0)),'Model Performance Data'!$B$8:$B$56,$C517,'Model Performance Data'!$C$8:$C$56,$D517))</f>
        <v>0</v>
      </c>
      <c r="O517" s="154">
        <f>IF(ISNA(SUMIFS(INDEX('Model Performance Data'!$O$8:$DY$56,0,MATCH(CONCATENATE($J517,O$6),'Model Performance Data'!$O$6:$DY$6,0)),'Model Performance Data'!$B$8:$B$56,$C517,'Model Performance Data'!$C$8:$C$56,$D517)),"-",SUMIFS(INDEX('Model Performance Data'!$O$8:$DY$56,0,MATCH(CONCATENATE($J517,O$6),'Model Performance Data'!$O$6:$DY$6,0)),'Model Performance Data'!$B$8:$B$56,$C517,'Model Performance Data'!$C$8:$C$56,$D517))</f>
        <v>0</v>
      </c>
    </row>
    <row r="518" spans="2:15" outlineLevel="1" x14ac:dyDescent="0.35">
      <c r="B518" s="37" t="s">
        <v>80</v>
      </c>
      <c r="C518" s="38" t="str">
        <f>IF(ISBLANK('Model Performance Data'!$B$39),"-",'Model Performance Data'!$B$39)</f>
        <v>-</v>
      </c>
      <c r="D518" s="38" t="str">
        <f>IF(ISBLANK('Model Performance Data'!$C$39),"-",'Model Performance Data'!$C$39)</f>
        <v>-</v>
      </c>
      <c r="E518" s="38" t="str">
        <f>IF(ISBLANK('Model Performance Data'!$D$39),"-",'Model Performance Data'!$D$39)</f>
        <v>-</v>
      </c>
      <c r="F518" s="38" t="str">
        <f>IF(ISBLANK('Model Performance Data'!$E$39),"-",'Model Performance Data'!$E$39)</f>
        <v>-</v>
      </c>
      <c r="G518" s="38" t="str">
        <f>IF(ISBLANK('Model Performance Data'!$F$39),"-",'Model Performance Data'!$F$39)</f>
        <v>-</v>
      </c>
      <c r="H518" s="38">
        <v>2</v>
      </c>
      <c r="I518" s="38">
        <v>5</v>
      </c>
      <c r="J518" s="37" t="str">
        <f t="shared" si="24"/>
        <v>25</v>
      </c>
      <c r="K518" s="38" t="str">
        <f>IF(ISBLANK('Model Performance Data'!$L$39),"-",'Model Performance Data'!$L$39)</f>
        <v>-</v>
      </c>
      <c r="L518" s="38" t="str">
        <f>IF(ISBLANK('Model Performance Data'!$K$39),"-",'Model Performance Data'!$K$39)</f>
        <v>-</v>
      </c>
      <c r="M518" s="43">
        <f>IF(ISNA(SUMIFS(INDEX('Model Performance Data'!$O$8:$DY$56,0,MATCH(CONCATENATE($J518,M$6),'Model Performance Data'!$O$6:$DY$6,0)),'Model Performance Data'!$B$8:$B$56,$C518,'Model Performance Data'!$C$8:$C$56,$D518)),"-",SUMIFS(INDEX('Model Performance Data'!$O$8:$DY$56,0,MATCH(CONCATENATE($J518,M$6),'Model Performance Data'!$O$6:$DY$6,0)),'Model Performance Data'!$B$8:$B$56,$C518,'Model Performance Data'!$C$8:$C$56,$D518))</f>
        <v>0</v>
      </c>
      <c r="N518" s="43">
        <f>IF(ISNA(SUMIFS(INDEX('Model Performance Data'!$O$8:$DY$56,0,MATCH(CONCATENATE($J518,N$6),'Model Performance Data'!$O$6:$DY$6,0)),'Model Performance Data'!$B$8:$B$56,$C518,'Model Performance Data'!$C$8:$C$56,$D518)),"-",SUMIFS(INDEX('Model Performance Data'!$O$8:$DY$56,0,MATCH(CONCATENATE($J518,N$6),'Model Performance Data'!$O$6:$DY$6,0)),'Model Performance Data'!$B$8:$B$56,$C518,'Model Performance Data'!$C$8:$C$56,$D518))</f>
        <v>0</v>
      </c>
      <c r="O518" s="154">
        <f>IF(ISNA(SUMIFS(INDEX('Model Performance Data'!$O$8:$DY$56,0,MATCH(CONCATENATE($J518,O$6),'Model Performance Data'!$O$6:$DY$6,0)),'Model Performance Data'!$B$8:$B$56,$C518,'Model Performance Data'!$C$8:$C$56,$D518)),"-",SUMIFS(INDEX('Model Performance Data'!$O$8:$DY$56,0,MATCH(CONCATENATE($J518,O$6),'Model Performance Data'!$O$6:$DY$6,0)),'Model Performance Data'!$B$8:$B$56,$C518,'Model Performance Data'!$C$8:$C$56,$D518))</f>
        <v>0</v>
      </c>
    </row>
    <row r="519" spans="2:15" outlineLevel="1" x14ac:dyDescent="0.35">
      <c r="B519" s="37" t="s">
        <v>80</v>
      </c>
      <c r="C519" s="38" t="str">
        <f>IF(ISBLANK('Model Performance Data'!$B$39),"-",'Model Performance Data'!$B$39)</f>
        <v>-</v>
      </c>
      <c r="D519" s="38" t="str">
        <f>IF(ISBLANK('Model Performance Data'!$C$39),"-",'Model Performance Data'!$C$39)</f>
        <v>-</v>
      </c>
      <c r="E519" s="38" t="str">
        <f>IF(ISBLANK('Model Performance Data'!$D$39),"-",'Model Performance Data'!$D$39)</f>
        <v>-</v>
      </c>
      <c r="F519" s="38" t="str">
        <f>IF(ISBLANK('Model Performance Data'!$E$39),"-",'Model Performance Data'!$E$39)</f>
        <v>-</v>
      </c>
      <c r="G519" s="38" t="str">
        <f>IF(ISBLANK('Model Performance Data'!$F$39),"-",'Model Performance Data'!$F$39)</f>
        <v>-</v>
      </c>
      <c r="H519" s="38">
        <v>2</v>
      </c>
      <c r="I519" s="38" t="s">
        <v>65</v>
      </c>
      <c r="J519" s="37" t="str">
        <f t="shared" si="24"/>
        <v>2Goal</v>
      </c>
      <c r="K519" s="38" t="str">
        <f>IF(ISBLANK('Model Performance Data'!$L$39),"-",'Model Performance Data'!$L$39)</f>
        <v>-</v>
      </c>
      <c r="L519" s="38" t="str">
        <f>IF(ISBLANK('Model Performance Data'!$K$39),"-",'Model Performance Data'!$K$39)</f>
        <v>-</v>
      </c>
      <c r="M519" s="43" t="str">
        <f>IF(ISNA(SUMIFS(INDEX('Model Performance Data'!$O$8:$DY$56,0,MATCH(CONCATENATE($J519,M$6),'Model Performance Data'!$O$6:$DY$6,0)),'Model Performance Data'!$B$8:$B$56,$C519,'Model Performance Data'!$C$8:$C$56,$D519)),"-",SUMIFS(INDEX('Model Performance Data'!$O$8:$DY$56,0,MATCH(CONCATENATE($J519,M$6),'Model Performance Data'!$O$6:$DY$6,0)),'Model Performance Data'!$B$8:$B$56,$C519,'Model Performance Data'!$C$8:$C$56,$D519))</f>
        <v>-</v>
      </c>
      <c r="N519" s="43" t="str">
        <f>IF(ISNA(SUMIFS(INDEX('Model Performance Data'!$O$8:$DY$56,0,MATCH(CONCATENATE($J519,N$6),'Model Performance Data'!$O$6:$DY$6,0)),'Model Performance Data'!$B$8:$B$56,$C519,'Model Performance Data'!$C$8:$C$56,$D519)),"-",SUMIFS(INDEX('Model Performance Data'!$O$8:$DY$56,0,MATCH(CONCATENATE($J519,N$6),'Model Performance Data'!$O$6:$DY$6,0)),'Model Performance Data'!$B$8:$B$56,$C519,'Model Performance Data'!$C$8:$C$56,$D519))</f>
        <v>-</v>
      </c>
      <c r="O519" s="154">
        <f>IF(ISNA(SUMIFS(INDEX('Model Performance Data'!$O$8:$DY$56,0,MATCH(CONCATENATE($J519,O$6),'Model Performance Data'!$O$6:$DY$6,0)),'Model Performance Data'!$B$8:$B$56,$C519,'Model Performance Data'!$C$8:$C$56,$D519)),"-",SUMIFS(INDEX('Model Performance Data'!$O$8:$DY$56,0,MATCH(CONCATENATE($J519,O$6),'Model Performance Data'!$O$6:$DY$6,0)),'Model Performance Data'!$B$8:$B$56,$C519,'Model Performance Data'!$C$8:$C$56,$D519))</f>
        <v>0</v>
      </c>
    </row>
    <row r="520" spans="2:15" outlineLevel="1" x14ac:dyDescent="0.35">
      <c r="B520" s="37" t="s">
        <v>80</v>
      </c>
      <c r="C520" s="38" t="str">
        <f>IF(ISBLANK('Model Performance Data'!$B$39),"-",'Model Performance Data'!$B$39)</f>
        <v>-</v>
      </c>
      <c r="D520" s="38" t="str">
        <f>IF(ISBLANK('Model Performance Data'!$C$39),"-",'Model Performance Data'!$C$39)</f>
        <v>-</v>
      </c>
      <c r="E520" s="38" t="str">
        <f>IF(ISBLANK('Model Performance Data'!$D$39),"-",'Model Performance Data'!$D$39)</f>
        <v>-</v>
      </c>
      <c r="F520" s="38" t="str">
        <f>IF(ISBLANK('Model Performance Data'!$E$39),"-",'Model Performance Data'!$E$39)</f>
        <v>-</v>
      </c>
      <c r="G520" s="38" t="str">
        <f>IF(ISBLANK('Model Performance Data'!$F$39),"-",'Model Performance Data'!$F$39)</f>
        <v>-</v>
      </c>
      <c r="H520" s="38">
        <v>3</v>
      </c>
      <c r="I520" s="38">
        <v>1</v>
      </c>
      <c r="J520" s="37" t="str">
        <f t="shared" si="24"/>
        <v>31</v>
      </c>
      <c r="K520" s="38" t="str">
        <f>IF(ISBLANK('Model Performance Data'!$L$39),"-",'Model Performance Data'!$L$39)</f>
        <v>-</v>
      </c>
      <c r="L520" s="38" t="str">
        <f>IF(ISBLANK('Model Performance Data'!$K$39),"-",'Model Performance Data'!$K$39)</f>
        <v>-</v>
      </c>
      <c r="M520" s="43">
        <f>IF(ISNA(SUMIFS(INDEX('Model Performance Data'!$O$8:$DY$56,0,MATCH(CONCATENATE($J520,M$6),'Model Performance Data'!$O$6:$DY$6,0)),'Model Performance Data'!$B$8:$B$56,$C520,'Model Performance Data'!$C$8:$C$56,$D520)),"-",SUMIFS(INDEX('Model Performance Data'!$O$8:$DY$56,0,MATCH(CONCATENATE($J520,M$6),'Model Performance Data'!$O$6:$DY$6,0)),'Model Performance Data'!$B$8:$B$56,$C520,'Model Performance Data'!$C$8:$C$56,$D520))</f>
        <v>0</v>
      </c>
      <c r="N520" s="43">
        <f>IF(ISNA(SUMIFS(INDEX('Model Performance Data'!$O$8:$DY$56,0,MATCH(CONCATENATE($J520,N$6),'Model Performance Data'!$O$6:$DY$6,0)),'Model Performance Data'!$B$8:$B$56,$C520,'Model Performance Data'!$C$8:$C$56,$D520)),"-",SUMIFS(INDEX('Model Performance Data'!$O$8:$DY$56,0,MATCH(CONCATENATE($J520,N$6),'Model Performance Data'!$O$6:$DY$6,0)),'Model Performance Data'!$B$8:$B$56,$C520,'Model Performance Data'!$C$8:$C$56,$D520))</f>
        <v>0</v>
      </c>
      <c r="O520" s="154">
        <f>IF(ISNA(SUMIFS(INDEX('Model Performance Data'!$O$8:$DY$56,0,MATCH(CONCATENATE($J520,O$6),'Model Performance Data'!$O$6:$DY$6,0)),'Model Performance Data'!$B$8:$B$56,$C520,'Model Performance Data'!$C$8:$C$56,$D520)),"-",SUMIFS(INDEX('Model Performance Data'!$O$8:$DY$56,0,MATCH(CONCATENATE($J520,O$6),'Model Performance Data'!$O$6:$DY$6,0)),'Model Performance Data'!$B$8:$B$56,$C520,'Model Performance Data'!$C$8:$C$56,$D520))</f>
        <v>0</v>
      </c>
    </row>
    <row r="521" spans="2:15" outlineLevel="1" x14ac:dyDescent="0.35">
      <c r="B521" s="37" t="s">
        <v>80</v>
      </c>
      <c r="C521" s="38" t="str">
        <f>IF(ISBLANK('Model Performance Data'!$B$39),"-",'Model Performance Data'!$B$39)</f>
        <v>-</v>
      </c>
      <c r="D521" s="38" t="str">
        <f>IF(ISBLANK('Model Performance Data'!$C$39),"-",'Model Performance Data'!$C$39)</f>
        <v>-</v>
      </c>
      <c r="E521" s="38" t="str">
        <f>IF(ISBLANK('Model Performance Data'!$D$39),"-",'Model Performance Data'!$D$39)</f>
        <v>-</v>
      </c>
      <c r="F521" s="38" t="str">
        <f>IF(ISBLANK('Model Performance Data'!$E$39),"-",'Model Performance Data'!$E$39)</f>
        <v>-</v>
      </c>
      <c r="G521" s="38" t="str">
        <f>IF(ISBLANK('Model Performance Data'!$F$39),"-",'Model Performance Data'!$F$39)</f>
        <v>-</v>
      </c>
      <c r="H521" s="38">
        <v>3</v>
      </c>
      <c r="I521" s="38">
        <v>2</v>
      </c>
      <c r="J521" s="37" t="str">
        <f t="shared" si="24"/>
        <v>32</v>
      </c>
      <c r="K521" s="38" t="str">
        <f>IF(ISBLANK('Model Performance Data'!$L$39),"-",'Model Performance Data'!$L$39)</f>
        <v>-</v>
      </c>
      <c r="L521" s="38" t="str">
        <f>IF(ISBLANK('Model Performance Data'!$K$39),"-",'Model Performance Data'!$K$39)</f>
        <v>-</v>
      </c>
      <c r="M521" s="43">
        <f>IF(ISNA(SUMIFS(INDEX('Model Performance Data'!$O$8:$DY$56,0,MATCH(CONCATENATE($J521,M$6),'Model Performance Data'!$O$6:$DY$6,0)),'Model Performance Data'!$B$8:$B$56,$C521,'Model Performance Data'!$C$8:$C$56,$D521)),"-",SUMIFS(INDEX('Model Performance Data'!$O$8:$DY$56,0,MATCH(CONCATENATE($J521,M$6),'Model Performance Data'!$O$6:$DY$6,0)),'Model Performance Data'!$B$8:$B$56,$C521,'Model Performance Data'!$C$8:$C$56,$D521))</f>
        <v>0</v>
      </c>
      <c r="N521" s="43">
        <f>IF(ISNA(SUMIFS(INDEX('Model Performance Data'!$O$8:$DY$56,0,MATCH(CONCATENATE($J521,N$6),'Model Performance Data'!$O$6:$DY$6,0)),'Model Performance Data'!$B$8:$B$56,$C521,'Model Performance Data'!$C$8:$C$56,$D521)),"-",SUMIFS(INDEX('Model Performance Data'!$O$8:$DY$56,0,MATCH(CONCATENATE($J521,N$6),'Model Performance Data'!$O$6:$DY$6,0)),'Model Performance Data'!$B$8:$B$56,$C521,'Model Performance Data'!$C$8:$C$56,$D521))</f>
        <v>0</v>
      </c>
      <c r="O521" s="154">
        <f>IF(ISNA(SUMIFS(INDEX('Model Performance Data'!$O$8:$DY$56,0,MATCH(CONCATENATE($J521,O$6),'Model Performance Data'!$O$6:$DY$6,0)),'Model Performance Data'!$B$8:$B$56,$C521,'Model Performance Data'!$C$8:$C$56,$D521)),"-",SUMIFS(INDEX('Model Performance Data'!$O$8:$DY$56,0,MATCH(CONCATENATE($J521,O$6),'Model Performance Data'!$O$6:$DY$6,0)),'Model Performance Data'!$B$8:$B$56,$C521,'Model Performance Data'!$C$8:$C$56,$D521))</f>
        <v>0</v>
      </c>
    </row>
    <row r="522" spans="2:15" outlineLevel="1" x14ac:dyDescent="0.35">
      <c r="B522" s="37" t="s">
        <v>80</v>
      </c>
      <c r="C522" s="38" t="str">
        <f>IF(ISBLANK('Model Performance Data'!$B$39),"-",'Model Performance Data'!$B$39)</f>
        <v>-</v>
      </c>
      <c r="D522" s="38" t="str">
        <f>IF(ISBLANK('Model Performance Data'!$C$39),"-",'Model Performance Data'!$C$39)</f>
        <v>-</v>
      </c>
      <c r="E522" s="38" t="str">
        <f>IF(ISBLANK('Model Performance Data'!$D$39),"-",'Model Performance Data'!$D$39)</f>
        <v>-</v>
      </c>
      <c r="F522" s="38" t="str">
        <f>IF(ISBLANK('Model Performance Data'!$E$39),"-",'Model Performance Data'!$E$39)</f>
        <v>-</v>
      </c>
      <c r="G522" s="38" t="str">
        <f>IF(ISBLANK('Model Performance Data'!$F$39),"-",'Model Performance Data'!$F$39)</f>
        <v>-</v>
      </c>
      <c r="H522" s="38">
        <v>3</v>
      </c>
      <c r="I522" s="38">
        <v>3</v>
      </c>
      <c r="J522" s="37" t="str">
        <f t="shared" si="24"/>
        <v>33</v>
      </c>
      <c r="K522" s="38" t="str">
        <f>IF(ISBLANK('Model Performance Data'!$L$39),"-",'Model Performance Data'!$L$39)</f>
        <v>-</v>
      </c>
      <c r="L522" s="38" t="str">
        <f>IF(ISBLANK('Model Performance Data'!$K$39),"-",'Model Performance Data'!$K$39)</f>
        <v>-</v>
      </c>
      <c r="M522" s="43">
        <f>IF(ISNA(SUMIFS(INDEX('Model Performance Data'!$O$8:$DY$56,0,MATCH(CONCATENATE($J522,M$6),'Model Performance Data'!$O$6:$DY$6,0)),'Model Performance Data'!$B$8:$B$56,$C522,'Model Performance Data'!$C$8:$C$56,$D522)),"-",SUMIFS(INDEX('Model Performance Data'!$O$8:$DY$56,0,MATCH(CONCATENATE($J522,M$6),'Model Performance Data'!$O$6:$DY$6,0)),'Model Performance Data'!$B$8:$B$56,$C522,'Model Performance Data'!$C$8:$C$56,$D522))</f>
        <v>0</v>
      </c>
      <c r="N522" s="43">
        <f>IF(ISNA(SUMIFS(INDEX('Model Performance Data'!$O$8:$DY$56,0,MATCH(CONCATENATE($J522,N$6),'Model Performance Data'!$O$6:$DY$6,0)),'Model Performance Data'!$B$8:$B$56,$C522,'Model Performance Data'!$C$8:$C$56,$D522)),"-",SUMIFS(INDEX('Model Performance Data'!$O$8:$DY$56,0,MATCH(CONCATENATE($J522,N$6),'Model Performance Data'!$O$6:$DY$6,0)),'Model Performance Data'!$B$8:$B$56,$C522,'Model Performance Data'!$C$8:$C$56,$D522))</f>
        <v>0</v>
      </c>
      <c r="O522" s="154">
        <f>IF(ISNA(SUMIFS(INDEX('Model Performance Data'!$O$8:$DY$56,0,MATCH(CONCATENATE($J522,O$6),'Model Performance Data'!$O$6:$DY$6,0)),'Model Performance Data'!$B$8:$B$56,$C522,'Model Performance Data'!$C$8:$C$56,$D522)),"-",SUMIFS(INDEX('Model Performance Data'!$O$8:$DY$56,0,MATCH(CONCATENATE($J522,O$6),'Model Performance Data'!$O$6:$DY$6,0)),'Model Performance Data'!$B$8:$B$56,$C522,'Model Performance Data'!$C$8:$C$56,$D522))</f>
        <v>0</v>
      </c>
    </row>
    <row r="523" spans="2:15" outlineLevel="1" x14ac:dyDescent="0.35">
      <c r="B523" s="37" t="s">
        <v>80</v>
      </c>
      <c r="C523" s="38" t="str">
        <f>IF(ISBLANK('Model Performance Data'!$B$39),"-",'Model Performance Data'!$B$39)</f>
        <v>-</v>
      </c>
      <c r="D523" s="38" t="str">
        <f>IF(ISBLANK('Model Performance Data'!$C$39),"-",'Model Performance Data'!$C$39)</f>
        <v>-</v>
      </c>
      <c r="E523" s="38" t="str">
        <f>IF(ISBLANK('Model Performance Data'!$D$39),"-",'Model Performance Data'!$D$39)</f>
        <v>-</v>
      </c>
      <c r="F523" s="38" t="str">
        <f>IF(ISBLANK('Model Performance Data'!$E$39),"-",'Model Performance Data'!$E$39)</f>
        <v>-</v>
      </c>
      <c r="G523" s="38" t="str">
        <f>IF(ISBLANK('Model Performance Data'!$F$39),"-",'Model Performance Data'!$F$39)</f>
        <v>-</v>
      </c>
      <c r="H523" s="38">
        <v>3</v>
      </c>
      <c r="I523" s="38">
        <v>4</v>
      </c>
      <c r="J523" s="37" t="str">
        <f t="shared" si="24"/>
        <v>34</v>
      </c>
      <c r="K523" s="38" t="str">
        <f>IF(ISBLANK('Model Performance Data'!$L$39),"-",'Model Performance Data'!$L$39)</f>
        <v>-</v>
      </c>
      <c r="L523" s="38" t="str">
        <f>IF(ISBLANK('Model Performance Data'!$K$39),"-",'Model Performance Data'!$K$39)</f>
        <v>-</v>
      </c>
      <c r="M523" s="43">
        <f>IF(ISNA(SUMIFS(INDEX('Model Performance Data'!$O$8:$DY$56,0,MATCH(CONCATENATE($J523,M$6),'Model Performance Data'!$O$6:$DY$6,0)),'Model Performance Data'!$B$8:$B$56,$C523,'Model Performance Data'!$C$8:$C$56,$D523)),"-",SUMIFS(INDEX('Model Performance Data'!$O$8:$DY$56,0,MATCH(CONCATENATE($J523,M$6),'Model Performance Data'!$O$6:$DY$6,0)),'Model Performance Data'!$B$8:$B$56,$C523,'Model Performance Data'!$C$8:$C$56,$D523))</f>
        <v>0</v>
      </c>
      <c r="N523" s="43">
        <f>IF(ISNA(SUMIFS(INDEX('Model Performance Data'!$O$8:$DY$56,0,MATCH(CONCATENATE($J523,N$6),'Model Performance Data'!$O$6:$DY$6,0)),'Model Performance Data'!$B$8:$B$56,$C523,'Model Performance Data'!$C$8:$C$56,$D523)),"-",SUMIFS(INDEX('Model Performance Data'!$O$8:$DY$56,0,MATCH(CONCATENATE($J523,N$6),'Model Performance Data'!$O$6:$DY$6,0)),'Model Performance Data'!$B$8:$B$56,$C523,'Model Performance Data'!$C$8:$C$56,$D523))</f>
        <v>0</v>
      </c>
      <c r="O523" s="154">
        <f>IF(ISNA(SUMIFS(INDEX('Model Performance Data'!$O$8:$DY$56,0,MATCH(CONCATENATE($J523,O$6),'Model Performance Data'!$O$6:$DY$6,0)),'Model Performance Data'!$B$8:$B$56,$C523,'Model Performance Data'!$C$8:$C$56,$D523)),"-",SUMIFS(INDEX('Model Performance Data'!$O$8:$DY$56,0,MATCH(CONCATENATE($J523,O$6),'Model Performance Data'!$O$6:$DY$6,0)),'Model Performance Data'!$B$8:$B$56,$C523,'Model Performance Data'!$C$8:$C$56,$D523))</f>
        <v>0</v>
      </c>
    </row>
    <row r="524" spans="2:15" outlineLevel="1" x14ac:dyDescent="0.35">
      <c r="B524" s="37" t="s">
        <v>80</v>
      </c>
      <c r="C524" s="38" t="str">
        <f>IF(ISBLANK('Model Performance Data'!$B$39),"-",'Model Performance Data'!$B$39)</f>
        <v>-</v>
      </c>
      <c r="D524" s="38" t="str">
        <f>IF(ISBLANK('Model Performance Data'!$C$39),"-",'Model Performance Data'!$C$39)</f>
        <v>-</v>
      </c>
      <c r="E524" s="38" t="str">
        <f>IF(ISBLANK('Model Performance Data'!$D$39),"-",'Model Performance Data'!$D$39)</f>
        <v>-</v>
      </c>
      <c r="F524" s="38" t="str">
        <f>IF(ISBLANK('Model Performance Data'!$E$39),"-",'Model Performance Data'!$E$39)</f>
        <v>-</v>
      </c>
      <c r="G524" s="38" t="str">
        <f>IF(ISBLANK('Model Performance Data'!$F$39),"-",'Model Performance Data'!$F$39)</f>
        <v>-</v>
      </c>
      <c r="H524" s="38">
        <v>3</v>
      </c>
      <c r="I524" s="38">
        <v>5</v>
      </c>
      <c r="J524" s="37" t="str">
        <f t="shared" si="24"/>
        <v>35</v>
      </c>
      <c r="K524" s="38" t="str">
        <f>IF(ISBLANK('Model Performance Data'!$L$39),"-",'Model Performance Data'!$L$39)</f>
        <v>-</v>
      </c>
      <c r="L524" s="38" t="str">
        <f>IF(ISBLANK('Model Performance Data'!$K$39),"-",'Model Performance Data'!$K$39)</f>
        <v>-</v>
      </c>
      <c r="M524" s="43">
        <f>IF(ISNA(SUMIFS(INDEX('Model Performance Data'!$O$8:$DY$56,0,MATCH(CONCATENATE($J524,M$6),'Model Performance Data'!$O$6:$DY$6,0)),'Model Performance Data'!$B$8:$B$56,$C524,'Model Performance Data'!$C$8:$C$56,$D524)),"-",SUMIFS(INDEX('Model Performance Data'!$O$8:$DY$56,0,MATCH(CONCATENATE($J524,M$6),'Model Performance Data'!$O$6:$DY$6,0)),'Model Performance Data'!$B$8:$B$56,$C524,'Model Performance Data'!$C$8:$C$56,$D524))</f>
        <v>0</v>
      </c>
      <c r="N524" s="43">
        <f>IF(ISNA(SUMIFS(INDEX('Model Performance Data'!$O$8:$DY$56,0,MATCH(CONCATENATE($J524,N$6),'Model Performance Data'!$O$6:$DY$6,0)),'Model Performance Data'!$B$8:$B$56,$C524,'Model Performance Data'!$C$8:$C$56,$D524)),"-",SUMIFS(INDEX('Model Performance Data'!$O$8:$DY$56,0,MATCH(CONCATENATE($J524,N$6),'Model Performance Data'!$O$6:$DY$6,0)),'Model Performance Data'!$B$8:$B$56,$C524,'Model Performance Data'!$C$8:$C$56,$D524))</f>
        <v>0</v>
      </c>
      <c r="O524" s="154">
        <f>IF(ISNA(SUMIFS(INDEX('Model Performance Data'!$O$8:$DY$56,0,MATCH(CONCATENATE($J524,O$6),'Model Performance Data'!$O$6:$DY$6,0)),'Model Performance Data'!$B$8:$B$56,$C524,'Model Performance Data'!$C$8:$C$56,$D524)),"-",SUMIFS(INDEX('Model Performance Data'!$O$8:$DY$56,0,MATCH(CONCATENATE($J524,O$6),'Model Performance Data'!$O$6:$DY$6,0)),'Model Performance Data'!$B$8:$B$56,$C524,'Model Performance Data'!$C$8:$C$56,$D524))</f>
        <v>0</v>
      </c>
    </row>
    <row r="525" spans="2:15" outlineLevel="1" x14ac:dyDescent="0.35">
      <c r="B525" s="37" t="s">
        <v>80</v>
      </c>
      <c r="C525" s="38" t="str">
        <f>IF(ISBLANK('Model Performance Data'!$B$39),"-",'Model Performance Data'!$B$39)</f>
        <v>-</v>
      </c>
      <c r="D525" s="38" t="str">
        <f>IF(ISBLANK('Model Performance Data'!$C$39),"-",'Model Performance Data'!$C$39)</f>
        <v>-</v>
      </c>
      <c r="E525" s="38" t="str">
        <f>IF(ISBLANK('Model Performance Data'!$D$39),"-",'Model Performance Data'!$D$39)</f>
        <v>-</v>
      </c>
      <c r="F525" s="38" t="str">
        <f>IF(ISBLANK('Model Performance Data'!$E$39),"-",'Model Performance Data'!$E$39)</f>
        <v>-</v>
      </c>
      <c r="G525" s="38" t="str">
        <f>IF(ISBLANK('Model Performance Data'!$F$39),"-",'Model Performance Data'!$F$39)</f>
        <v>-</v>
      </c>
      <c r="H525" s="38">
        <v>3</v>
      </c>
      <c r="I525" s="38" t="s">
        <v>65</v>
      </c>
      <c r="J525" s="37" t="str">
        <f t="shared" si="24"/>
        <v>3Goal</v>
      </c>
      <c r="K525" s="38" t="str">
        <f>IF(ISBLANK('Model Performance Data'!$L$39),"-",'Model Performance Data'!$L$39)</f>
        <v>-</v>
      </c>
      <c r="L525" s="38" t="str">
        <f>IF(ISBLANK('Model Performance Data'!$K$39),"-",'Model Performance Data'!$K$39)</f>
        <v>-</v>
      </c>
      <c r="M525" s="43" t="str">
        <f>IF(ISNA(SUMIFS(INDEX('Model Performance Data'!$O$8:$DY$56,0,MATCH(CONCATENATE($J525,M$6),'Model Performance Data'!$O$6:$DY$6,0)),'Model Performance Data'!$B$8:$B$56,$C525,'Model Performance Data'!$C$8:$C$56,$D525)),"-",SUMIFS(INDEX('Model Performance Data'!$O$8:$DY$56,0,MATCH(CONCATENATE($J525,M$6),'Model Performance Data'!$O$6:$DY$6,0)),'Model Performance Data'!$B$8:$B$56,$C525,'Model Performance Data'!$C$8:$C$56,$D525))</f>
        <v>-</v>
      </c>
      <c r="N525" s="43" t="str">
        <f>IF(ISNA(SUMIFS(INDEX('Model Performance Data'!$O$8:$DY$56,0,MATCH(CONCATENATE($J525,N$6),'Model Performance Data'!$O$6:$DY$6,0)),'Model Performance Data'!$B$8:$B$56,$C525,'Model Performance Data'!$C$8:$C$56,$D525)),"-",SUMIFS(INDEX('Model Performance Data'!$O$8:$DY$56,0,MATCH(CONCATENATE($J525,N$6),'Model Performance Data'!$O$6:$DY$6,0)),'Model Performance Data'!$B$8:$B$56,$C525,'Model Performance Data'!$C$8:$C$56,$D525))</f>
        <v>-</v>
      </c>
      <c r="O525" s="154">
        <f>IF(ISNA(SUMIFS(INDEX('Model Performance Data'!$O$8:$DY$56,0,MATCH(CONCATENATE($J525,O$6),'Model Performance Data'!$O$6:$DY$6,0)),'Model Performance Data'!$B$8:$B$56,$C525,'Model Performance Data'!$C$8:$C$56,$D525)),"-",SUMIFS(INDEX('Model Performance Data'!$O$8:$DY$56,0,MATCH(CONCATENATE($J525,O$6),'Model Performance Data'!$O$6:$DY$6,0)),'Model Performance Data'!$B$8:$B$56,$C525,'Model Performance Data'!$C$8:$C$56,$D525))</f>
        <v>0</v>
      </c>
    </row>
    <row r="526" spans="2:15" outlineLevel="1" x14ac:dyDescent="0.35">
      <c r="B526" s="37" t="s">
        <v>80</v>
      </c>
      <c r="C526" s="38" t="str">
        <f>IF(ISBLANK('Model Performance Data'!$B$39),"-",'Model Performance Data'!$B$39)</f>
        <v>-</v>
      </c>
      <c r="D526" s="38" t="str">
        <f>IF(ISBLANK('Model Performance Data'!$C$39),"-",'Model Performance Data'!$C$39)</f>
        <v>-</v>
      </c>
      <c r="E526" s="38" t="str">
        <f>IF(ISBLANK('Model Performance Data'!$D$39),"-",'Model Performance Data'!$D$39)</f>
        <v>-</v>
      </c>
      <c r="F526" s="38" t="str">
        <f>IF(ISBLANK('Model Performance Data'!$E$39),"-",'Model Performance Data'!$E$39)</f>
        <v>-</v>
      </c>
      <c r="G526" s="38" t="str">
        <f>IF(ISBLANK('Model Performance Data'!$F$39),"-",'Model Performance Data'!$F$39)</f>
        <v>-</v>
      </c>
      <c r="H526" s="38">
        <v>4</v>
      </c>
      <c r="I526" s="38">
        <v>1</v>
      </c>
      <c r="J526" s="37" t="str">
        <f t="shared" ref="J526:J531" si="28">CONCATENATE(H526,I526)</f>
        <v>41</v>
      </c>
      <c r="K526" s="38" t="str">
        <f>IF(ISBLANK('Model Performance Data'!$L$39),"-",'Model Performance Data'!$L$39)</f>
        <v>-</v>
      </c>
      <c r="L526" s="38" t="str">
        <f>IF(ISBLANK('Model Performance Data'!$K$39),"-",'Model Performance Data'!$K$39)</f>
        <v>-</v>
      </c>
      <c r="M526" s="43">
        <f>IF(ISNA(SUMIFS(INDEX('Model Performance Data'!$O$8:$DY$56,0,MATCH(CONCATENATE($J526,M$6),'Model Performance Data'!$O$6:$DY$6,0)),'Model Performance Data'!$B$8:$B$56,$C526,'Model Performance Data'!$C$8:$C$56,$D526)),"-",SUMIFS(INDEX('Model Performance Data'!$O$8:$DY$56,0,MATCH(CONCATENATE($J526,M$6),'Model Performance Data'!$O$6:$DY$6,0)),'Model Performance Data'!$B$8:$B$56,$C526,'Model Performance Data'!$C$8:$C$56,$D526))</f>
        <v>0</v>
      </c>
      <c r="N526" s="43">
        <f>IF(ISNA(SUMIFS(INDEX('Model Performance Data'!$O$8:$DY$56,0,MATCH(CONCATENATE($J526,N$6),'Model Performance Data'!$O$6:$DY$6,0)),'Model Performance Data'!$B$8:$B$56,$C526,'Model Performance Data'!$C$8:$C$56,$D526)),"-",SUMIFS(INDEX('Model Performance Data'!$O$8:$DY$56,0,MATCH(CONCATENATE($J526,N$6),'Model Performance Data'!$O$6:$DY$6,0)),'Model Performance Data'!$B$8:$B$56,$C526,'Model Performance Data'!$C$8:$C$56,$D526))</f>
        <v>0</v>
      </c>
      <c r="O526" s="154">
        <f>IF(ISNA(SUMIFS(INDEX('Model Performance Data'!$O$8:$DY$56,0,MATCH(CONCATENATE($J526,O$6),'Model Performance Data'!$O$6:$DY$6,0)),'Model Performance Data'!$B$8:$B$56,$C526,'Model Performance Data'!$C$8:$C$56,$D526)),"-",SUMIFS(INDEX('Model Performance Data'!$O$8:$DY$56,0,MATCH(CONCATENATE($J526,O$6),'Model Performance Data'!$O$6:$DY$6,0)),'Model Performance Data'!$B$8:$B$56,$C526,'Model Performance Data'!$C$8:$C$56,$D526))</f>
        <v>0</v>
      </c>
    </row>
    <row r="527" spans="2:15" outlineLevel="1" x14ac:dyDescent="0.35">
      <c r="B527" s="37" t="s">
        <v>80</v>
      </c>
      <c r="C527" s="38" t="str">
        <f>IF(ISBLANK('Model Performance Data'!$B$39),"-",'Model Performance Data'!$B$39)</f>
        <v>-</v>
      </c>
      <c r="D527" s="38" t="str">
        <f>IF(ISBLANK('Model Performance Data'!$C$39),"-",'Model Performance Data'!$C$39)</f>
        <v>-</v>
      </c>
      <c r="E527" s="38" t="str">
        <f>IF(ISBLANK('Model Performance Data'!$D$39),"-",'Model Performance Data'!$D$39)</f>
        <v>-</v>
      </c>
      <c r="F527" s="38" t="str">
        <f>IF(ISBLANK('Model Performance Data'!$E$39),"-",'Model Performance Data'!$E$39)</f>
        <v>-</v>
      </c>
      <c r="G527" s="38" t="str">
        <f>IF(ISBLANK('Model Performance Data'!$F$39),"-",'Model Performance Data'!$F$39)</f>
        <v>-</v>
      </c>
      <c r="H527" s="38">
        <v>4</v>
      </c>
      <c r="I527" s="38">
        <v>2</v>
      </c>
      <c r="J527" s="37" t="str">
        <f t="shared" si="28"/>
        <v>42</v>
      </c>
      <c r="K527" s="38" t="str">
        <f>IF(ISBLANK('Model Performance Data'!$L$39),"-",'Model Performance Data'!$L$39)</f>
        <v>-</v>
      </c>
      <c r="L527" s="38" t="str">
        <f>IF(ISBLANK('Model Performance Data'!$K$39),"-",'Model Performance Data'!$K$39)</f>
        <v>-</v>
      </c>
      <c r="M527" s="43">
        <f>IF(ISNA(SUMIFS(INDEX('Model Performance Data'!$O$8:$DY$56,0,MATCH(CONCATENATE($J527,M$6),'Model Performance Data'!$O$6:$DY$6,0)),'Model Performance Data'!$B$8:$B$56,$C527,'Model Performance Data'!$C$8:$C$56,$D527)),"-",SUMIFS(INDEX('Model Performance Data'!$O$8:$DY$56,0,MATCH(CONCATENATE($J527,M$6),'Model Performance Data'!$O$6:$DY$6,0)),'Model Performance Data'!$B$8:$B$56,$C527,'Model Performance Data'!$C$8:$C$56,$D527))</f>
        <v>0</v>
      </c>
      <c r="N527" s="43">
        <f>IF(ISNA(SUMIFS(INDEX('Model Performance Data'!$O$8:$DY$56,0,MATCH(CONCATENATE($J527,N$6),'Model Performance Data'!$O$6:$DY$6,0)),'Model Performance Data'!$B$8:$B$56,$C527,'Model Performance Data'!$C$8:$C$56,$D527)),"-",SUMIFS(INDEX('Model Performance Data'!$O$8:$DY$56,0,MATCH(CONCATENATE($J527,N$6),'Model Performance Data'!$O$6:$DY$6,0)),'Model Performance Data'!$B$8:$B$56,$C527,'Model Performance Data'!$C$8:$C$56,$D527))</f>
        <v>0</v>
      </c>
      <c r="O527" s="154">
        <f>IF(ISNA(SUMIFS(INDEX('Model Performance Data'!$O$8:$DY$56,0,MATCH(CONCATENATE($J527,O$6),'Model Performance Data'!$O$6:$DY$6,0)),'Model Performance Data'!$B$8:$B$56,$C527,'Model Performance Data'!$C$8:$C$56,$D527)),"-",SUMIFS(INDEX('Model Performance Data'!$O$8:$DY$56,0,MATCH(CONCATENATE($J527,O$6),'Model Performance Data'!$O$6:$DY$6,0)),'Model Performance Data'!$B$8:$B$56,$C527,'Model Performance Data'!$C$8:$C$56,$D527))</f>
        <v>0</v>
      </c>
    </row>
    <row r="528" spans="2:15" outlineLevel="1" x14ac:dyDescent="0.35">
      <c r="B528" s="37" t="s">
        <v>80</v>
      </c>
      <c r="C528" s="38" t="str">
        <f>IF(ISBLANK('Model Performance Data'!$B$39),"-",'Model Performance Data'!$B$39)</f>
        <v>-</v>
      </c>
      <c r="D528" s="38" t="str">
        <f>IF(ISBLANK('Model Performance Data'!$C$39),"-",'Model Performance Data'!$C$39)</f>
        <v>-</v>
      </c>
      <c r="E528" s="38" t="str">
        <f>IF(ISBLANK('Model Performance Data'!$D$39),"-",'Model Performance Data'!$D$39)</f>
        <v>-</v>
      </c>
      <c r="F528" s="38" t="str">
        <f>IF(ISBLANK('Model Performance Data'!$E$39),"-",'Model Performance Data'!$E$39)</f>
        <v>-</v>
      </c>
      <c r="G528" s="38" t="str">
        <f>IF(ISBLANK('Model Performance Data'!$F$39),"-",'Model Performance Data'!$F$39)</f>
        <v>-</v>
      </c>
      <c r="H528" s="38">
        <v>4</v>
      </c>
      <c r="I528" s="38">
        <v>3</v>
      </c>
      <c r="J528" s="37" t="str">
        <f t="shared" si="28"/>
        <v>43</v>
      </c>
      <c r="K528" s="38" t="str">
        <f>IF(ISBLANK('Model Performance Data'!$L$39),"-",'Model Performance Data'!$L$39)</f>
        <v>-</v>
      </c>
      <c r="L528" s="38" t="str">
        <f>IF(ISBLANK('Model Performance Data'!$K$39),"-",'Model Performance Data'!$K$39)</f>
        <v>-</v>
      </c>
      <c r="M528" s="43">
        <f>IF(ISNA(SUMIFS(INDEX('Model Performance Data'!$O$8:$DY$56,0,MATCH(CONCATENATE($J528,M$6),'Model Performance Data'!$O$6:$DY$6,0)),'Model Performance Data'!$B$8:$B$56,$C528,'Model Performance Data'!$C$8:$C$56,$D528)),"-",SUMIFS(INDEX('Model Performance Data'!$O$8:$DY$56,0,MATCH(CONCATENATE($J528,M$6),'Model Performance Data'!$O$6:$DY$6,0)),'Model Performance Data'!$B$8:$B$56,$C528,'Model Performance Data'!$C$8:$C$56,$D528))</f>
        <v>0</v>
      </c>
      <c r="N528" s="43">
        <f>IF(ISNA(SUMIFS(INDEX('Model Performance Data'!$O$8:$DY$56,0,MATCH(CONCATENATE($J528,N$6),'Model Performance Data'!$O$6:$DY$6,0)),'Model Performance Data'!$B$8:$B$56,$C528,'Model Performance Data'!$C$8:$C$56,$D528)),"-",SUMIFS(INDEX('Model Performance Data'!$O$8:$DY$56,0,MATCH(CONCATENATE($J528,N$6),'Model Performance Data'!$O$6:$DY$6,0)),'Model Performance Data'!$B$8:$B$56,$C528,'Model Performance Data'!$C$8:$C$56,$D528))</f>
        <v>0</v>
      </c>
      <c r="O528" s="154">
        <f>IF(ISNA(SUMIFS(INDEX('Model Performance Data'!$O$8:$DY$56,0,MATCH(CONCATENATE($J528,O$6),'Model Performance Data'!$O$6:$DY$6,0)),'Model Performance Data'!$B$8:$B$56,$C528,'Model Performance Data'!$C$8:$C$56,$D528)),"-",SUMIFS(INDEX('Model Performance Data'!$O$8:$DY$56,0,MATCH(CONCATENATE($J528,O$6),'Model Performance Data'!$O$6:$DY$6,0)),'Model Performance Data'!$B$8:$B$56,$C528,'Model Performance Data'!$C$8:$C$56,$D528))</f>
        <v>0</v>
      </c>
    </row>
    <row r="529" spans="2:15" outlineLevel="1" x14ac:dyDescent="0.35">
      <c r="B529" s="37" t="s">
        <v>80</v>
      </c>
      <c r="C529" s="38" t="str">
        <f>IF(ISBLANK('Model Performance Data'!$B$39),"-",'Model Performance Data'!$B$39)</f>
        <v>-</v>
      </c>
      <c r="D529" s="38" t="str">
        <f>IF(ISBLANK('Model Performance Data'!$C$39),"-",'Model Performance Data'!$C$39)</f>
        <v>-</v>
      </c>
      <c r="E529" s="38" t="str">
        <f>IF(ISBLANK('Model Performance Data'!$D$39),"-",'Model Performance Data'!$D$39)</f>
        <v>-</v>
      </c>
      <c r="F529" s="38" t="str">
        <f>IF(ISBLANK('Model Performance Data'!$E$39),"-",'Model Performance Data'!$E$39)</f>
        <v>-</v>
      </c>
      <c r="G529" s="38" t="str">
        <f>IF(ISBLANK('Model Performance Data'!$F$39),"-",'Model Performance Data'!$F$39)</f>
        <v>-</v>
      </c>
      <c r="H529" s="38">
        <v>4</v>
      </c>
      <c r="I529" s="38">
        <v>4</v>
      </c>
      <c r="J529" s="37" t="str">
        <f t="shared" si="28"/>
        <v>44</v>
      </c>
      <c r="K529" s="38" t="str">
        <f>IF(ISBLANK('Model Performance Data'!$L$39),"-",'Model Performance Data'!$L$39)</f>
        <v>-</v>
      </c>
      <c r="L529" s="38" t="str">
        <f>IF(ISBLANK('Model Performance Data'!$K$39),"-",'Model Performance Data'!$K$39)</f>
        <v>-</v>
      </c>
      <c r="M529" s="43">
        <f>IF(ISNA(SUMIFS(INDEX('Model Performance Data'!$O$8:$DY$56,0,MATCH(CONCATENATE($J529,M$6),'Model Performance Data'!$O$6:$DY$6,0)),'Model Performance Data'!$B$8:$B$56,$C529,'Model Performance Data'!$C$8:$C$56,$D529)),"-",SUMIFS(INDEX('Model Performance Data'!$O$8:$DY$56,0,MATCH(CONCATENATE($J529,M$6),'Model Performance Data'!$O$6:$DY$6,0)),'Model Performance Data'!$B$8:$B$56,$C529,'Model Performance Data'!$C$8:$C$56,$D529))</f>
        <v>0</v>
      </c>
      <c r="N529" s="43">
        <f>IF(ISNA(SUMIFS(INDEX('Model Performance Data'!$O$8:$DY$56,0,MATCH(CONCATENATE($J529,N$6),'Model Performance Data'!$O$6:$DY$6,0)),'Model Performance Data'!$B$8:$B$56,$C529,'Model Performance Data'!$C$8:$C$56,$D529)),"-",SUMIFS(INDEX('Model Performance Data'!$O$8:$DY$56,0,MATCH(CONCATENATE($J529,N$6),'Model Performance Data'!$O$6:$DY$6,0)),'Model Performance Data'!$B$8:$B$56,$C529,'Model Performance Data'!$C$8:$C$56,$D529))</f>
        <v>0</v>
      </c>
      <c r="O529" s="154">
        <f>IF(ISNA(SUMIFS(INDEX('Model Performance Data'!$O$8:$DY$56,0,MATCH(CONCATENATE($J529,O$6),'Model Performance Data'!$O$6:$DY$6,0)),'Model Performance Data'!$B$8:$B$56,$C529,'Model Performance Data'!$C$8:$C$56,$D529)),"-",SUMIFS(INDEX('Model Performance Data'!$O$8:$DY$56,0,MATCH(CONCATENATE($J529,O$6),'Model Performance Data'!$O$6:$DY$6,0)),'Model Performance Data'!$B$8:$B$56,$C529,'Model Performance Data'!$C$8:$C$56,$D529))</f>
        <v>0</v>
      </c>
    </row>
    <row r="530" spans="2:15" outlineLevel="1" x14ac:dyDescent="0.35">
      <c r="B530" s="37" t="s">
        <v>80</v>
      </c>
      <c r="C530" s="38" t="str">
        <f>IF(ISBLANK('Model Performance Data'!$B$39),"-",'Model Performance Data'!$B$39)</f>
        <v>-</v>
      </c>
      <c r="D530" s="38" t="str">
        <f>IF(ISBLANK('Model Performance Data'!$C$39),"-",'Model Performance Data'!$C$39)</f>
        <v>-</v>
      </c>
      <c r="E530" s="38" t="str">
        <f>IF(ISBLANK('Model Performance Data'!$D$39),"-",'Model Performance Data'!$D$39)</f>
        <v>-</v>
      </c>
      <c r="F530" s="38" t="str">
        <f>IF(ISBLANK('Model Performance Data'!$E$39),"-",'Model Performance Data'!$E$39)</f>
        <v>-</v>
      </c>
      <c r="G530" s="38" t="str">
        <f>IF(ISBLANK('Model Performance Data'!$F$39),"-",'Model Performance Data'!$F$39)</f>
        <v>-</v>
      </c>
      <c r="H530" s="38">
        <v>4</v>
      </c>
      <c r="I530" s="38">
        <v>5</v>
      </c>
      <c r="J530" s="37" t="str">
        <f t="shared" si="28"/>
        <v>45</v>
      </c>
      <c r="K530" s="38" t="str">
        <f>IF(ISBLANK('Model Performance Data'!$L$39),"-",'Model Performance Data'!$L$39)</f>
        <v>-</v>
      </c>
      <c r="L530" s="38" t="str">
        <f>IF(ISBLANK('Model Performance Data'!$K$39),"-",'Model Performance Data'!$K$39)</f>
        <v>-</v>
      </c>
      <c r="M530" s="43">
        <f>IF(ISNA(SUMIFS(INDEX('Model Performance Data'!$O$8:$DY$56,0,MATCH(CONCATENATE($J530,M$6),'Model Performance Data'!$O$6:$DY$6,0)),'Model Performance Data'!$B$8:$B$56,$C530,'Model Performance Data'!$C$8:$C$56,$D530)),"-",SUMIFS(INDEX('Model Performance Data'!$O$8:$DY$56,0,MATCH(CONCATENATE($J530,M$6),'Model Performance Data'!$O$6:$DY$6,0)),'Model Performance Data'!$B$8:$B$56,$C530,'Model Performance Data'!$C$8:$C$56,$D530))</f>
        <v>0</v>
      </c>
      <c r="N530" s="43">
        <f>IF(ISNA(SUMIFS(INDEX('Model Performance Data'!$O$8:$DY$56,0,MATCH(CONCATENATE($J530,N$6),'Model Performance Data'!$O$6:$DY$6,0)),'Model Performance Data'!$B$8:$B$56,$C530,'Model Performance Data'!$C$8:$C$56,$D530)),"-",SUMIFS(INDEX('Model Performance Data'!$O$8:$DY$56,0,MATCH(CONCATENATE($J530,N$6),'Model Performance Data'!$O$6:$DY$6,0)),'Model Performance Data'!$B$8:$B$56,$C530,'Model Performance Data'!$C$8:$C$56,$D530))</f>
        <v>0</v>
      </c>
      <c r="O530" s="154">
        <f>IF(ISNA(SUMIFS(INDEX('Model Performance Data'!$O$8:$DY$56,0,MATCH(CONCATENATE($J530,O$6),'Model Performance Data'!$O$6:$DY$6,0)),'Model Performance Data'!$B$8:$B$56,$C530,'Model Performance Data'!$C$8:$C$56,$D530)),"-",SUMIFS(INDEX('Model Performance Data'!$O$8:$DY$56,0,MATCH(CONCATENATE($J530,O$6),'Model Performance Data'!$O$6:$DY$6,0)),'Model Performance Data'!$B$8:$B$56,$C530,'Model Performance Data'!$C$8:$C$56,$D530))</f>
        <v>0</v>
      </c>
    </row>
    <row r="531" spans="2:15" outlineLevel="1" x14ac:dyDescent="0.35">
      <c r="B531" s="37" t="s">
        <v>80</v>
      </c>
      <c r="C531" s="38" t="str">
        <f>IF(ISBLANK('Model Performance Data'!$B$39),"-",'Model Performance Data'!$B$39)</f>
        <v>-</v>
      </c>
      <c r="D531" s="38" t="str">
        <f>IF(ISBLANK('Model Performance Data'!$C$39),"-",'Model Performance Data'!$C$39)</f>
        <v>-</v>
      </c>
      <c r="E531" s="38" t="str">
        <f>IF(ISBLANK('Model Performance Data'!$D$39),"-",'Model Performance Data'!$D$39)</f>
        <v>-</v>
      </c>
      <c r="F531" s="38" t="str">
        <f>IF(ISBLANK('Model Performance Data'!$E$39),"-",'Model Performance Data'!$E$39)</f>
        <v>-</v>
      </c>
      <c r="G531" s="38" t="str">
        <f>IF(ISBLANK('Model Performance Data'!$F$39),"-",'Model Performance Data'!$F$39)</f>
        <v>-</v>
      </c>
      <c r="H531" s="38">
        <v>4</v>
      </c>
      <c r="I531" s="38" t="s">
        <v>65</v>
      </c>
      <c r="J531" s="37" t="str">
        <f t="shared" si="28"/>
        <v>4Goal</v>
      </c>
      <c r="K531" s="38" t="str">
        <f>IF(ISBLANK('Model Performance Data'!$L$39),"-",'Model Performance Data'!$L$39)</f>
        <v>-</v>
      </c>
      <c r="L531" s="38" t="str">
        <f>IF(ISBLANK('Model Performance Data'!$K$39),"-",'Model Performance Data'!$K$39)</f>
        <v>-</v>
      </c>
      <c r="M531" s="43" t="str">
        <f>IF(ISNA(SUMIFS(INDEX('Model Performance Data'!$O$8:$DY$56,0,MATCH(CONCATENATE($J531,M$6),'Model Performance Data'!$O$6:$DY$6,0)),'Model Performance Data'!$B$8:$B$56,$C531,'Model Performance Data'!$C$8:$C$56,$D531)),"-",SUMIFS(INDEX('Model Performance Data'!$O$8:$DY$56,0,MATCH(CONCATENATE($J531,M$6),'Model Performance Data'!$O$6:$DY$6,0)),'Model Performance Data'!$B$8:$B$56,$C531,'Model Performance Data'!$C$8:$C$56,$D531))</f>
        <v>-</v>
      </c>
      <c r="N531" s="43" t="str">
        <f>IF(ISNA(SUMIFS(INDEX('Model Performance Data'!$O$8:$DY$56,0,MATCH(CONCATENATE($J531,N$6),'Model Performance Data'!$O$6:$DY$6,0)),'Model Performance Data'!$B$8:$B$56,$C531,'Model Performance Data'!$C$8:$C$56,$D531)),"-",SUMIFS(INDEX('Model Performance Data'!$O$8:$DY$56,0,MATCH(CONCATENATE($J531,N$6),'Model Performance Data'!$O$6:$DY$6,0)),'Model Performance Data'!$B$8:$B$56,$C531,'Model Performance Data'!$C$8:$C$56,$D531))</f>
        <v>-</v>
      </c>
      <c r="O531" s="154">
        <f>IF(ISNA(SUMIFS(INDEX('Model Performance Data'!$O$8:$DY$56,0,MATCH(CONCATENATE($J531,O$6),'Model Performance Data'!$O$6:$DY$6,0)),'Model Performance Data'!$B$8:$B$56,$C531,'Model Performance Data'!$C$8:$C$56,$D531)),"-",SUMIFS(INDEX('Model Performance Data'!$O$8:$DY$56,0,MATCH(CONCATENATE($J531,O$6),'Model Performance Data'!$O$6:$DY$6,0)),'Model Performance Data'!$B$8:$B$56,$C531,'Model Performance Data'!$C$8:$C$56,$D531))</f>
        <v>0</v>
      </c>
    </row>
    <row r="532" spans="2:15" outlineLevel="1" x14ac:dyDescent="0.35">
      <c r="B532" s="37" t="s">
        <v>80</v>
      </c>
      <c r="C532" s="38" t="str">
        <f>IF(ISBLANK('Model Performance Data'!$B$27),"-",'Model Performance Data'!$B$27)</f>
        <v>Quality</v>
      </c>
      <c r="D532" s="38" t="str">
        <f>IF(ISBLANK('Model Performance Data'!$C$27),"-",'Model Performance Data'!$C$27)</f>
        <v>Patient Experience: Communication about Medications and Discharge Instructions (HCAHPS)</v>
      </c>
      <c r="E532" s="38" t="str">
        <f>IF(ISBLANK('Model Performance Data'!$D$27),"-",'Model Performance Data'!$D$27)</f>
        <v>Percentage</v>
      </c>
      <c r="F532" s="38" t="str">
        <f>IF(ISBLANK('Model Performance Data'!$E$27),"-",'Model Performance Data'!$E$27)</f>
        <v>Retired</v>
      </c>
      <c r="G532" s="38">
        <f>IF(ISBLANK('Model Performance Data'!$F$27),"-",'Model Performance Data'!$F$27)</f>
        <v>42977</v>
      </c>
      <c r="H532" s="38" t="s">
        <v>64</v>
      </c>
      <c r="I532" s="38" t="s">
        <v>64</v>
      </c>
      <c r="J532" s="37" t="str">
        <f t="shared" si="24"/>
        <v>BaselineBaseline</v>
      </c>
      <c r="K532" s="38" t="str">
        <f>IF(ISBLANK('Model Performance Data'!$L$27),"-",'Model Performance Data'!$L$27)</f>
        <v>Annual</v>
      </c>
      <c r="L532" s="38" t="str">
        <f>IF(ISBLANK('Model Performance Data'!$K$27),"-",'Model Performance Data'!$K$27)</f>
        <v xml:space="preserve">Metric Steward: http://www.qualityforum.org/QPS/0166
</v>
      </c>
      <c r="M532" s="43">
        <f>IF(ISNA(SUMIFS(INDEX('Model Performance Data'!$O$8:$DY$56,0,MATCH(CONCATENATE($J532,M$6),'Model Performance Data'!$O$6:$DY$6,0)),'Model Performance Data'!$B$8:$B$56,$C532,'Model Performance Data'!$C$8:$C$56,$D532)),"-",SUMIFS(INDEX('Model Performance Data'!$O$8:$DY$56,0,MATCH(CONCATENATE($J532,M$6),'Model Performance Data'!$O$6:$DY$6,0)),'Model Performance Data'!$B$8:$B$56,$C532,'Model Performance Data'!$C$8:$C$56,$D532))</f>
        <v>87</v>
      </c>
      <c r="N532" s="43">
        <f>IF(ISNA(SUMIFS(INDEX('Model Performance Data'!$O$8:$DY$56,0,MATCH(CONCATENATE($J532,N$6),'Model Performance Data'!$O$6:$DY$6,0)),'Model Performance Data'!$B$8:$B$56,$C532,'Model Performance Data'!$C$8:$C$56,$D532)),"-",SUMIFS(INDEX('Model Performance Data'!$O$8:$DY$56,0,MATCH(CONCATENATE($J532,N$6),'Model Performance Data'!$O$6:$DY$6,0)),'Model Performance Data'!$B$8:$B$56,$C532,'Model Performance Data'!$C$8:$C$56,$D532))</f>
        <v>100</v>
      </c>
      <c r="O532" s="154">
        <f>IF(ISNA(SUMIFS(INDEX('Model Performance Data'!$O$8:$DY$56,0,MATCH(CONCATENATE($J532,O$6),'Model Performance Data'!$O$6:$DY$6,0)),'Model Performance Data'!$B$8:$B$56,$C532,'Model Performance Data'!$C$8:$C$56,$D532)),"-",SUMIFS(INDEX('Model Performance Data'!$O$8:$DY$56,0,MATCH(CONCATENATE($J532,O$6),'Model Performance Data'!$O$6:$DY$6,0)),'Model Performance Data'!$B$8:$B$56,$C532,'Model Performance Data'!$C$8:$C$56,$D532))</f>
        <v>0.87</v>
      </c>
    </row>
    <row r="533" spans="2:15" outlineLevel="1" x14ac:dyDescent="0.35">
      <c r="B533" s="37" t="s">
        <v>80</v>
      </c>
      <c r="C533" s="38" t="str">
        <f>IF(ISBLANK('Model Performance Data'!$B$27),"-",'Model Performance Data'!$B$27)</f>
        <v>Quality</v>
      </c>
      <c r="D533" s="38" t="str">
        <f>IF(ISBLANK('Model Performance Data'!$C$27),"-",'Model Performance Data'!$C$27)</f>
        <v>Patient Experience: Communication about Medications and Discharge Instructions (HCAHPS)</v>
      </c>
      <c r="E533" s="38" t="str">
        <f>IF(ISBLANK('Model Performance Data'!$D$27),"-",'Model Performance Data'!$D$27)</f>
        <v>Percentage</v>
      </c>
      <c r="F533" s="38" t="str">
        <f>IF(ISBLANK('Model Performance Data'!$E$27),"-",'Model Performance Data'!$E$27)</f>
        <v>Retired</v>
      </c>
      <c r="G533" s="38">
        <f>IF(ISBLANK('Model Performance Data'!$F$27),"-",'Model Performance Data'!$F$27)</f>
        <v>42977</v>
      </c>
      <c r="H533" s="38">
        <v>1</v>
      </c>
      <c r="I533" s="38">
        <v>1</v>
      </c>
      <c r="J533" s="37" t="str">
        <f t="shared" si="24"/>
        <v>11</v>
      </c>
      <c r="K533" s="38" t="str">
        <f>IF(ISBLANK('Model Performance Data'!$L$27),"-",'Model Performance Data'!$L$27)</f>
        <v>Annual</v>
      </c>
      <c r="L533" s="38" t="str">
        <f>IF(ISBLANK('Model Performance Data'!$K$27),"-",'Model Performance Data'!$K$27)</f>
        <v xml:space="preserve">Metric Steward: http://www.qualityforum.org/QPS/0166
</v>
      </c>
      <c r="M533" s="43">
        <f>IF(ISNA(SUMIFS(INDEX('Model Performance Data'!$O$8:$DY$56,0,MATCH(CONCATENATE($J533,M$6),'Model Performance Data'!$O$6:$DY$6,0)),'Model Performance Data'!$B$8:$B$56,$C533,'Model Performance Data'!$C$8:$C$56,$D533)),"-",SUMIFS(INDEX('Model Performance Data'!$O$8:$DY$56,0,MATCH(CONCATENATE($J533,M$6),'Model Performance Data'!$O$6:$DY$6,0)),'Model Performance Data'!$B$8:$B$56,$C533,'Model Performance Data'!$C$8:$C$56,$D533))</f>
        <v>0</v>
      </c>
      <c r="N533" s="43">
        <f>IF(ISNA(SUMIFS(INDEX('Model Performance Data'!$O$8:$DY$56,0,MATCH(CONCATENATE($J533,N$6),'Model Performance Data'!$O$6:$DY$6,0)),'Model Performance Data'!$B$8:$B$56,$C533,'Model Performance Data'!$C$8:$C$56,$D533)),"-",SUMIFS(INDEX('Model Performance Data'!$O$8:$DY$56,0,MATCH(CONCATENATE($J533,N$6),'Model Performance Data'!$O$6:$DY$6,0)),'Model Performance Data'!$B$8:$B$56,$C533,'Model Performance Data'!$C$8:$C$56,$D533))</f>
        <v>0</v>
      </c>
      <c r="O533" s="154">
        <f>IF(ISNA(SUMIFS(INDEX('Model Performance Data'!$O$8:$DY$56,0,MATCH(CONCATENATE($J533,O$6),'Model Performance Data'!$O$6:$DY$6,0)),'Model Performance Data'!$B$8:$B$56,$C533,'Model Performance Data'!$C$8:$C$56,$D533)),"-",SUMIFS(INDEX('Model Performance Data'!$O$8:$DY$56,0,MATCH(CONCATENATE($J533,O$6),'Model Performance Data'!$O$6:$DY$6,0)),'Model Performance Data'!$B$8:$B$56,$C533,'Model Performance Data'!$C$8:$C$56,$D533))</f>
        <v>0</v>
      </c>
    </row>
    <row r="534" spans="2:15" outlineLevel="1" x14ac:dyDescent="0.35">
      <c r="B534" s="37" t="s">
        <v>80</v>
      </c>
      <c r="C534" s="38" t="str">
        <f>IF(ISBLANK('Model Performance Data'!$B$27),"-",'Model Performance Data'!$B$27)</f>
        <v>Quality</v>
      </c>
      <c r="D534" s="38" t="str">
        <f>IF(ISBLANK('Model Performance Data'!$C$27),"-",'Model Performance Data'!$C$27)</f>
        <v>Patient Experience: Communication about Medications and Discharge Instructions (HCAHPS)</v>
      </c>
      <c r="E534" s="38" t="str">
        <f>IF(ISBLANK('Model Performance Data'!$D$27),"-",'Model Performance Data'!$D$27)</f>
        <v>Percentage</v>
      </c>
      <c r="F534" s="38" t="str">
        <f>IF(ISBLANK('Model Performance Data'!$E$27),"-",'Model Performance Data'!$E$27)</f>
        <v>Retired</v>
      </c>
      <c r="G534" s="38">
        <f>IF(ISBLANK('Model Performance Data'!$F$27),"-",'Model Performance Data'!$F$27)</f>
        <v>42977</v>
      </c>
      <c r="H534" s="38">
        <v>1</v>
      </c>
      <c r="I534" s="38">
        <v>2</v>
      </c>
      <c r="J534" s="37" t="str">
        <f t="shared" si="24"/>
        <v>12</v>
      </c>
      <c r="K534" s="38" t="str">
        <f>IF(ISBLANK('Model Performance Data'!$L$27),"-",'Model Performance Data'!$L$27)</f>
        <v>Annual</v>
      </c>
      <c r="L534" s="38" t="str">
        <f>IF(ISBLANK('Model Performance Data'!$K$27),"-",'Model Performance Data'!$K$27)</f>
        <v xml:space="preserve">Metric Steward: http://www.qualityforum.org/QPS/0166
</v>
      </c>
      <c r="M534" s="43">
        <f>IF(ISNA(SUMIFS(INDEX('Model Performance Data'!$O$8:$DY$56,0,MATCH(CONCATENATE($J534,M$6),'Model Performance Data'!$O$6:$DY$6,0)),'Model Performance Data'!$B$8:$B$56,$C534,'Model Performance Data'!$C$8:$C$56,$D534)),"-",SUMIFS(INDEX('Model Performance Data'!$O$8:$DY$56,0,MATCH(CONCATENATE($J534,M$6),'Model Performance Data'!$O$6:$DY$6,0)),'Model Performance Data'!$B$8:$B$56,$C534,'Model Performance Data'!$C$8:$C$56,$D534))</f>
        <v>0</v>
      </c>
      <c r="N534" s="43">
        <f>IF(ISNA(SUMIFS(INDEX('Model Performance Data'!$O$8:$DY$56,0,MATCH(CONCATENATE($J534,N$6),'Model Performance Data'!$O$6:$DY$6,0)),'Model Performance Data'!$B$8:$B$56,$C534,'Model Performance Data'!$C$8:$C$56,$D534)),"-",SUMIFS(INDEX('Model Performance Data'!$O$8:$DY$56,0,MATCH(CONCATENATE($J534,N$6),'Model Performance Data'!$O$6:$DY$6,0)),'Model Performance Data'!$B$8:$B$56,$C534,'Model Performance Data'!$C$8:$C$56,$D534))</f>
        <v>0</v>
      </c>
      <c r="O534" s="154">
        <f>IF(ISNA(SUMIFS(INDEX('Model Performance Data'!$O$8:$DY$56,0,MATCH(CONCATENATE($J534,O$6),'Model Performance Data'!$O$6:$DY$6,0)),'Model Performance Data'!$B$8:$B$56,$C534,'Model Performance Data'!$C$8:$C$56,$D534)),"-",SUMIFS(INDEX('Model Performance Data'!$O$8:$DY$56,0,MATCH(CONCATENATE($J534,O$6),'Model Performance Data'!$O$6:$DY$6,0)),'Model Performance Data'!$B$8:$B$56,$C534,'Model Performance Data'!$C$8:$C$56,$D534))</f>
        <v>0</v>
      </c>
    </row>
    <row r="535" spans="2:15" outlineLevel="1" x14ac:dyDescent="0.35">
      <c r="B535" s="37" t="s">
        <v>80</v>
      </c>
      <c r="C535" s="38" t="str">
        <f>IF(ISBLANK('Model Performance Data'!$B$27),"-",'Model Performance Data'!$B$27)</f>
        <v>Quality</v>
      </c>
      <c r="D535" s="38" t="str">
        <f>IF(ISBLANK('Model Performance Data'!$C$27),"-",'Model Performance Data'!$C$27)</f>
        <v>Patient Experience: Communication about Medications and Discharge Instructions (HCAHPS)</v>
      </c>
      <c r="E535" s="38" t="str">
        <f>IF(ISBLANK('Model Performance Data'!$D$27),"-",'Model Performance Data'!$D$27)</f>
        <v>Percentage</v>
      </c>
      <c r="F535" s="38" t="str">
        <f>IF(ISBLANK('Model Performance Data'!$E$27),"-",'Model Performance Data'!$E$27)</f>
        <v>Retired</v>
      </c>
      <c r="G535" s="38">
        <f>IF(ISBLANK('Model Performance Data'!$F$27),"-",'Model Performance Data'!$F$27)</f>
        <v>42977</v>
      </c>
      <c r="H535" s="38">
        <v>1</v>
      </c>
      <c r="I535" s="38">
        <v>3</v>
      </c>
      <c r="J535" s="37" t="str">
        <f t="shared" si="24"/>
        <v>13</v>
      </c>
      <c r="K535" s="38" t="str">
        <f>IF(ISBLANK('Model Performance Data'!$L$27),"-",'Model Performance Data'!$L$27)</f>
        <v>Annual</v>
      </c>
      <c r="L535" s="38" t="str">
        <f>IF(ISBLANK('Model Performance Data'!$K$27),"-",'Model Performance Data'!$K$27)</f>
        <v xml:space="preserve">Metric Steward: http://www.qualityforum.org/QPS/0166
</v>
      </c>
      <c r="M535" s="43">
        <f>IF(ISNA(SUMIFS(INDEX('Model Performance Data'!$O$8:$DY$56,0,MATCH(CONCATENATE($J535,M$6),'Model Performance Data'!$O$6:$DY$6,0)),'Model Performance Data'!$B$8:$B$56,$C535,'Model Performance Data'!$C$8:$C$56,$D535)),"-",SUMIFS(INDEX('Model Performance Data'!$O$8:$DY$56,0,MATCH(CONCATENATE($J535,M$6),'Model Performance Data'!$O$6:$DY$6,0)),'Model Performance Data'!$B$8:$B$56,$C535,'Model Performance Data'!$C$8:$C$56,$D535))</f>
        <v>0</v>
      </c>
      <c r="N535" s="43">
        <f>IF(ISNA(SUMIFS(INDEX('Model Performance Data'!$O$8:$DY$56,0,MATCH(CONCATENATE($J535,N$6),'Model Performance Data'!$O$6:$DY$6,0)),'Model Performance Data'!$B$8:$B$56,$C535,'Model Performance Data'!$C$8:$C$56,$D535)),"-",SUMIFS(INDEX('Model Performance Data'!$O$8:$DY$56,0,MATCH(CONCATENATE($J535,N$6),'Model Performance Data'!$O$6:$DY$6,0)),'Model Performance Data'!$B$8:$B$56,$C535,'Model Performance Data'!$C$8:$C$56,$D535))</f>
        <v>0</v>
      </c>
      <c r="O535" s="154">
        <f>IF(ISNA(SUMIFS(INDEX('Model Performance Data'!$O$8:$DY$56,0,MATCH(CONCATENATE($J535,O$6),'Model Performance Data'!$O$6:$DY$6,0)),'Model Performance Data'!$B$8:$B$56,$C535,'Model Performance Data'!$C$8:$C$56,$D535)),"-",SUMIFS(INDEX('Model Performance Data'!$O$8:$DY$56,0,MATCH(CONCATENATE($J535,O$6),'Model Performance Data'!$O$6:$DY$6,0)),'Model Performance Data'!$B$8:$B$56,$C535,'Model Performance Data'!$C$8:$C$56,$D535))</f>
        <v>0</v>
      </c>
    </row>
    <row r="536" spans="2:15" outlineLevel="1" x14ac:dyDescent="0.35">
      <c r="B536" s="37" t="s">
        <v>80</v>
      </c>
      <c r="C536" s="38" t="str">
        <f>IF(ISBLANK('Model Performance Data'!$B$27),"-",'Model Performance Data'!$B$27)</f>
        <v>Quality</v>
      </c>
      <c r="D536" s="38" t="str">
        <f>IF(ISBLANK('Model Performance Data'!$C$27),"-",'Model Performance Data'!$C$27)</f>
        <v>Patient Experience: Communication about Medications and Discharge Instructions (HCAHPS)</v>
      </c>
      <c r="E536" s="38" t="str">
        <f>IF(ISBLANK('Model Performance Data'!$D$27),"-",'Model Performance Data'!$D$27)</f>
        <v>Percentage</v>
      </c>
      <c r="F536" s="38" t="str">
        <f>IF(ISBLANK('Model Performance Data'!$E$27),"-",'Model Performance Data'!$E$27)</f>
        <v>Retired</v>
      </c>
      <c r="G536" s="38">
        <f>IF(ISBLANK('Model Performance Data'!$F$27),"-",'Model Performance Data'!$F$27)</f>
        <v>42977</v>
      </c>
      <c r="H536" s="38">
        <v>1</v>
      </c>
      <c r="I536" s="38">
        <v>4</v>
      </c>
      <c r="J536" s="37" t="str">
        <f t="shared" si="24"/>
        <v>14</v>
      </c>
      <c r="K536" s="38" t="str">
        <f>IF(ISBLANK('Model Performance Data'!$L$27),"-",'Model Performance Data'!$L$27)</f>
        <v>Annual</v>
      </c>
      <c r="L536" s="38" t="str">
        <f>IF(ISBLANK('Model Performance Data'!$K$27),"-",'Model Performance Data'!$K$27)</f>
        <v xml:space="preserve">Metric Steward: http://www.qualityforum.org/QPS/0166
</v>
      </c>
      <c r="M536" s="43">
        <f>IF(ISNA(SUMIFS(INDEX('Model Performance Data'!$O$8:$DY$56,0,MATCH(CONCATENATE($J536,M$6),'Model Performance Data'!$O$6:$DY$6,0)),'Model Performance Data'!$B$8:$B$56,$C536,'Model Performance Data'!$C$8:$C$56,$D536)),"-",SUMIFS(INDEX('Model Performance Data'!$O$8:$DY$56,0,MATCH(CONCATENATE($J536,M$6),'Model Performance Data'!$O$6:$DY$6,0)),'Model Performance Data'!$B$8:$B$56,$C536,'Model Performance Data'!$C$8:$C$56,$D536))</f>
        <v>0</v>
      </c>
      <c r="N536" s="43">
        <f>IF(ISNA(SUMIFS(INDEX('Model Performance Data'!$O$8:$DY$56,0,MATCH(CONCATENATE($J536,N$6),'Model Performance Data'!$O$6:$DY$6,0)),'Model Performance Data'!$B$8:$B$56,$C536,'Model Performance Data'!$C$8:$C$56,$D536)),"-",SUMIFS(INDEX('Model Performance Data'!$O$8:$DY$56,0,MATCH(CONCATENATE($J536,N$6),'Model Performance Data'!$O$6:$DY$6,0)),'Model Performance Data'!$B$8:$B$56,$C536,'Model Performance Data'!$C$8:$C$56,$D536))</f>
        <v>0</v>
      </c>
      <c r="O536" s="154">
        <f>IF(ISNA(SUMIFS(INDEX('Model Performance Data'!$O$8:$DY$56,0,MATCH(CONCATENATE($J536,O$6),'Model Performance Data'!$O$6:$DY$6,0)),'Model Performance Data'!$B$8:$B$56,$C536,'Model Performance Data'!$C$8:$C$56,$D536)),"-",SUMIFS(INDEX('Model Performance Data'!$O$8:$DY$56,0,MATCH(CONCATENATE($J536,O$6),'Model Performance Data'!$O$6:$DY$6,0)),'Model Performance Data'!$B$8:$B$56,$C536,'Model Performance Data'!$C$8:$C$56,$D536))</f>
        <v>0</v>
      </c>
    </row>
    <row r="537" spans="2:15" outlineLevel="1" x14ac:dyDescent="0.35">
      <c r="B537" s="37" t="s">
        <v>80</v>
      </c>
      <c r="C537" s="38" t="str">
        <f>IF(ISBLANK('Model Performance Data'!$B$27),"-",'Model Performance Data'!$B$27)</f>
        <v>Quality</v>
      </c>
      <c r="D537" s="38" t="str">
        <f>IF(ISBLANK('Model Performance Data'!$C$27),"-",'Model Performance Data'!$C$27)</f>
        <v>Patient Experience: Communication about Medications and Discharge Instructions (HCAHPS)</v>
      </c>
      <c r="E537" s="38" t="str">
        <f>IF(ISBLANK('Model Performance Data'!$D$27),"-",'Model Performance Data'!$D$27)</f>
        <v>Percentage</v>
      </c>
      <c r="F537" s="38" t="str">
        <f>IF(ISBLANK('Model Performance Data'!$E$27),"-",'Model Performance Data'!$E$27)</f>
        <v>Retired</v>
      </c>
      <c r="G537" s="38">
        <f>IF(ISBLANK('Model Performance Data'!$F$27),"-",'Model Performance Data'!$F$27)</f>
        <v>42977</v>
      </c>
      <c r="H537" s="38">
        <v>1</v>
      </c>
      <c r="I537" s="38">
        <v>5</v>
      </c>
      <c r="J537" s="37" t="str">
        <f t="shared" ref="J537:J618" si="29">CONCATENATE(H537,I537)</f>
        <v>15</v>
      </c>
      <c r="K537" s="38" t="str">
        <f>IF(ISBLANK('Model Performance Data'!$L$27),"-",'Model Performance Data'!$L$27)</f>
        <v>Annual</v>
      </c>
      <c r="L537" s="38" t="str">
        <f>IF(ISBLANK('Model Performance Data'!$K$27),"-",'Model Performance Data'!$K$27)</f>
        <v xml:space="preserve">Metric Steward: http://www.qualityforum.org/QPS/0166
</v>
      </c>
      <c r="M537" s="43">
        <f>IF(ISNA(SUMIFS(INDEX('Model Performance Data'!$O$8:$DY$56,0,MATCH(CONCATENATE($J537,M$6),'Model Performance Data'!$O$6:$DY$6,0)),'Model Performance Data'!$B$8:$B$56,$C537,'Model Performance Data'!$C$8:$C$56,$D537)),"-",SUMIFS(INDEX('Model Performance Data'!$O$8:$DY$56,0,MATCH(CONCATENATE($J537,M$6),'Model Performance Data'!$O$6:$DY$6,0)),'Model Performance Data'!$B$8:$B$56,$C537,'Model Performance Data'!$C$8:$C$56,$D537))</f>
        <v>88</v>
      </c>
      <c r="N537" s="43">
        <f>IF(ISNA(SUMIFS(INDEX('Model Performance Data'!$O$8:$DY$56,0,MATCH(CONCATENATE($J537,N$6),'Model Performance Data'!$O$6:$DY$6,0)),'Model Performance Data'!$B$8:$B$56,$C537,'Model Performance Data'!$C$8:$C$56,$D537)),"-",SUMIFS(INDEX('Model Performance Data'!$O$8:$DY$56,0,MATCH(CONCATENATE($J537,N$6),'Model Performance Data'!$O$6:$DY$6,0)),'Model Performance Data'!$B$8:$B$56,$C537,'Model Performance Data'!$C$8:$C$56,$D537))</f>
        <v>100</v>
      </c>
      <c r="O537" s="154">
        <f>IF(ISNA(SUMIFS(INDEX('Model Performance Data'!$O$8:$DY$56,0,MATCH(CONCATENATE($J537,O$6),'Model Performance Data'!$O$6:$DY$6,0)),'Model Performance Data'!$B$8:$B$56,$C537,'Model Performance Data'!$C$8:$C$56,$D537)),"-",SUMIFS(INDEX('Model Performance Data'!$O$8:$DY$56,0,MATCH(CONCATENATE($J537,O$6),'Model Performance Data'!$O$6:$DY$6,0)),'Model Performance Data'!$B$8:$B$56,$C537,'Model Performance Data'!$C$8:$C$56,$D537))</f>
        <v>0.88</v>
      </c>
    </row>
    <row r="538" spans="2:15" outlineLevel="1" x14ac:dyDescent="0.35">
      <c r="B538" s="37" t="s">
        <v>80</v>
      </c>
      <c r="C538" s="38" t="str">
        <f>IF(ISBLANK('Model Performance Data'!$B$27),"-",'Model Performance Data'!$B$27)</f>
        <v>Quality</v>
      </c>
      <c r="D538" s="38" t="str">
        <f>IF(ISBLANK('Model Performance Data'!$C$27),"-",'Model Performance Data'!$C$27)</f>
        <v>Patient Experience: Communication about Medications and Discharge Instructions (HCAHPS)</v>
      </c>
      <c r="E538" s="38" t="str">
        <f>IF(ISBLANK('Model Performance Data'!$D$27),"-",'Model Performance Data'!$D$27)</f>
        <v>Percentage</v>
      </c>
      <c r="F538" s="38" t="str">
        <f>IF(ISBLANK('Model Performance Data'!$E$27),"-",'Model Performance Data'!$E$27)</f>
        <v>Retired</v>
      </c>
      <c r="G538" s="38">
        <f>IF(ISBLANK('Model Performance Data'!$F$27),"-",'Model Performance Data'!$F$27)</f>
        <v>42977</v>
      </c>
      <c r="H538" s="38">
        <v>1</v>
      </c>
      <c r="I538" s="38" t="s">
        <v>65</v>
      </c>
      <c r="J538" s="37" t="str">
        <f t="shared" si="29"/>
        <v>1Goal</v>
      </c>
      <c r="K538" s="38" t="str">
        <f>IF(ISBLANK('Model Performance Data'!$L$27),"-",'Model Performance Data'!$L$27)</f>
        <v>Annual</v>
      </c>
      <c r="L538" s="38" t="str">
        <f>IF(ISBLANK('Model Performance Data'!$K$27),"-",'Model Performance Data'!$K$27)</f>
        <v xml:space="preserve">Metric Steward: http://www.qualityforum.org/QPS/0166
</v>
      </c>
      <c r="M538" s="43" t="str">
        <f>IF(ISNA(SUMIFS(INDEX('Model Performance Data'!$O$8:$DY$56,0,MATCH(CONCATENATE($J538,M$6),'Model Performance Data'!$O$6:$DY$6,0)),'Model Performance Data'!$B$8:$B$56,$C538,'Model Performance Data'!$C$8:$C$56,$D538)),"-",SUMIFS(INDEX('Model Performance Data'!$O$8:$DY$56,0,MATCH(CONCATENATE($J538,M$6),'Model Performance Data'!$O$6:$DY$6,0)),'Model Performance Data'!$B$8:$B$56,$C538,'Model Performance Data'!$C$8:$C$56,$D538))</f>
        <v>-</v>
      </c>
      <c r="N538" s="43" t="str">
        <f>IF(ISNA(SUMIFS(INDEX('Model Performance Data'!$O$8:$DY$56,0,MATCH(CONCATENATE($J538,N$6),'Model Performance Data'!$O$6:$DY$6,0)),'Model Performance Data'!$B$8:$B$56,$C538,'Model Performance Data'!$C$8:$C$56,$D538)),"-",SUMIFS(INDEX('Model Performance Data'!$O$8:$DY$56,0,MATCH(CONCATENATE($J538,N$6),'Model Performance Data'!$O$6:$DY$6,0)),'Model Performance Data'!$B$8:$B$56,$C538,'Model Performance Data'!$C$8:$C$56,$D538))</f>
        <v>-</v>
      </c>
      <c r="O538" s="154">
        <f>IF(ISNA(SUMIFS(INDEX('Model Performance Data'!$O$8:$DY$56,0,MATCH(CONCATENATE($J538,O$6),'Model Performance Data'!$O$6:$DY$6,0)),'Model Performance Data'!$B$8:$B$56,$C538,'Model Performance Data'!$C$8:$C$56,$D538)),"-",SUMIFS(INDEX('Model Performance Data'!$O$8:$DY$56,0,MATCH(CONCATENATE($J538,O$6),'Model Performance Data'!$O$6:$DY$6,0)),'Model Performance Data'!$B$8:$B$56,$C538,'Model Performance Data'!$C$8:$C$56,$D538))</f>
        <v>0</v>
      </c>
    </row>
    <row r="539" spans="2:15" outlineLevel="1" x14ac:dyDescent="0.35">
      <c r="B539" s="37" t="s">
        <v>80</v>
      </c>
      <c r="C539" s="38" t="str">
        <f>IF(ISBLANK('Model Performance Data'!$B$27),"-",'Model Performance Data'!$B$27)</f>
        <v>Quality</v>
      </c>
      <c r="D539" s="38" t="str">
        <f>IF(ISBLANK('Model Performance Data'!$C$27),"-",'Model Performance Data'!$C$27)</f>
        <v>Patient Experience: Communication about Medications and Discharge Instructions (HCAHPS)</v>
      </c>
      <c r="E539" s="38" t="str">
        <f>IF(ISBLANK('Model Performance Data'!$D$27),"-",'Model Performance Data'!$D$27)</f>
        <v>Percentage</v>
      </c>
      <c r="F539" s="38" t="str">
        <f>IF(ISBLANK('Model Performance Data'!$E$27),"-",'Model Performance Data'!$E$27)</f>
        <v>Retired</v>
      </c>
      <c r="G539" s="38">
        <f>IF(ISBLANK('Model Performance Data'!$F$27),"-",'Model Performance Data'!$F$27)</f>
        <v>42977</v>
      </c>
      <c r="H539" s="38">
        <v>2</v>
      </c>
      <c r="I539" s="38">
        <v>1</v>
      </c>
      <c r="J539" s="37" t="str">
        <f t="shared" si="29"/>
        <v>21</v>
      </c>
      <c r="K539" s="38" t="str">
        <f>IF(ISBLANK('Model Performance Data'!$L$27),"-",'Model Performance Data'!$L$27)</f>
        <v>Annual</v>
      </c>
      <c r="L539" s="38" t="str">
        <f>IF(ISBLANK('Model Performance Data'!$K$27),"-",'Model Performance Data'!$K$27)</f>
        <v xml:space="preserve">Metric Steward: http://www.qualityforum.org/QPS/0166
</v>
      </c>
      <c r="M539" s="43">
        <f>IF(ISNA(SUMIFS(INDEX('Model Performance Data'!$O$8:$DY$56,0,MATCH(CONCATENATE($J539,M$6),'Model Performance Data'!$O$6:$DY$6,0)),'Model Performance Data'!$B$8:$B$56,$C539,'Model Performance Data'!$C$8:$C$56,$D539)),"-",SUMIFS(INDEX('Model Performance Data'!$O$8:$DY$56,0,MATCH(CONCATENATE($J539,M$6),'Model Performance Data'!$O$6:$DY$6,0)),'Model Performance Data'!$B$8:$B$56,$C539,'Model Performance Data'!$C$8:$C$56,$D539))</f>
        <v>0</v>
      </c>
      <c r="N539" s="43">
        <f>IF(ISNA(SUMIFS(INDEX('Model Performance Data'!$O$8:$DY$56,0,MATCH(CONCATENATE($J539,N$6),'Model Performance Data'!$O$6:$DY$6,0)),'Model Performance Data'!$B$8:$B$56,$C539,'Model Performance Data'!$C$8:$C$56,$D539)),"-",SUMIFS(INDEX('Model Performance Data'!$O$8:$DY$56,0,MATCH(CONCATENATE($J539,N$6),'Model Performance Data'!$O$6:$DY$6,0)),'Model Performance Data'!$B$8:$B$56,$C539,'Model Performance Data'!$C$8:$C$56,$D539))</f>
        <v>0</v>
      </c>
      <c r="O539" s="154">
        <f>IF(ISNA(SUMIFS(INDEX('Model Performance Data'!$O$8:$DY$56,0,MATCH(CONCATENATE($J539,O$6),'Model Performance Data'!$O$6:$DY$6,0)),'Model Performance Data'!$B$8:$B$56,$C539,'Model Performance Data'!$C$8:$C$56,$D539)),"-",SUMIFS(INDEX('Model Performance Data'!$O$8:$DY$56,0,MATCH(CONCATENATE($J539,O$6),'Model Performance Data'!$O$6:$DY$6,0)),'Model Performance Data'!$B$8:$B$56,$C539,'Model Performance Data'!$C$8:$C$56,$D539))</f>
        <v>0</v>
      </c>
    </row>
    <row r="540" spans="2:15" outlineLevel="1" x14ac:dyDescent="0.35">
      <c r="B540" s="37" t="s">
        <v>80</v>
      </c>
      <c r="C540" s="38" t="str">
        <f>IF(ISBLANK('Model Performance Data'!$B$27),"-",'Model Performance Data'!$B$27)</f>
        <v>Quality</v>
      </c>
      <c r="D540" s="38" t="str">
        <f>IF(ISBLANK('Model Performance Data'!$C$27),"-",'Model Performance Data'!$C$27)</f>
        <v>Patient Experience: Communication about Medications and Discharge Instructions (HCAHPS)</v>
      </c>
      <c r="E540" s="38" t="str">
        <f>IF(ISBLANK('Model Performance Data'!$D$27),"-",'Model Performance Data'!$D$27)</f>
        <v>Percentage</v>
      </c>
      <c r="F540" s="38" t="str">
        <f>IF(ISBLANK('Model Performance Data'!$E$27),"-",'Model Performance Data'!$E$27)</f>
        <v>Retired</v>
      </c>
      <c r="G540" s="38">
        <f>IF(ISBLANK('Model Performance Data'!$F$27),"-",'Model Performance Data'!$F$27)</f>
        <v>42977</v>
      </c>
      <c r="H540" s="38">
        <v>2</v>
      </c>
      <c r="I540" s="38">
        <v>2</v>
      </c>
      <c r="J540" s="37" t="str">
        <f t="shared" si="29"/>
        <v>22</v>
      </c>
      <c r="K540" s="38" t="str">
        <f>IF(ISBLANK('Model Performance Data'!$L$27),"-",'Model Performance Data'!$L$27)</f>
        <v>Annual</v>
      </c>
      <c r="L540" s="38" t="str">
        <f>IF(ISBLANK('Model Performance Data'!$K$27),"-",'Model Performance Data'!$K$27)</f>
        <v xml:space="preserve">Metric Steward: http://www.qualityforum.org/QPS/0166
</v>
      </c>
      <c r="M540" s="43">
        <f>IF(ISNA(SUMIFS(INDEX('Model Performance Data'!$O$8:$DY$56,0,MATCH(CONCATENATE($J540,M$6),'Model Performance Data'!$O$6:$DY$6,0)),'Model Performance Data'!$B$8:$B$56,$C540,'Model Performance Data'!$C$8:$C$56,$D540)),"-",SUMIFS(INDEX('Model Performance Data'!$O$8:$DY$56,0,MATCH(CONCATENATE($J540,M$6),'Model Performance Data'!$O$6:$DY$6,0)),'Model Performance Data'!$B$8:$B$56,$C540,'Model Performance Data'!$C$8:$C$56,$D540))</f>
        <v>0</v>
      </c>
      <c r="N540" s="43">
        <f>IF(ISNA(SUMIFS(INDEX('Model Performance Data'!$O$8:$DY$56,0,MATCH(CONCATENATE($J540,N$6),'Model Performance Data'!$O$6:$DY$6,0)),'Model Performance Data'!$B$8:$B$56,$C540,'Model Performance Data'!$C$8:$C$56,$D540)),"-",SUMIFS(INDEX('Model Performance Data'!$O$8:$DY$56,0,MATCH(CONCATENATE($J540,N$6),'Model Performance Data'!$O$6:$DY$6,0)),'Model Performance Data'!$B$8:$B$56,$C540,'Model Performance Data'!$C$8:$C$56,$D540))</f>
        <v>0</v>
      </c>
      <c r="O540" s="154">
        <f>IF(ISNA(SUMIFS(INDEX('Model Performance Data'!$O$8:$DY$56,0,MATCH(CONCATENATE($J540,O$6),'Model Performance Data'!$O$6:$DY$6,0)),'Model Performance Data'!$B$8:$B$56,$C540,'Model Performance Data'!$C$8:$C$56,$D540)),"-",SUMIFS(INDEX('Model Performance Data'!$O$8:$DY$56,0,MATCH(CONCATENATE($J540,O$6),'Model Performance Data'!$O$6:$DY$6,0)),'Model Performance Data'!$B$8:$B$56,$C540,'Model Performance Data'!$C$8:$C$56,$D540))</f>
        <v>0</v>
      </c>
    </row>
    <row r="541" spans="2:15" outlineLevel="1" x14ac:dyDescent="0.35">
      <c r="B541" s="37" t="s">
        <v>80</v>
      </c>
      <c r="C541" s="38" t="str">
        <f>IF(ISBLANK('Model Performance Data'!$B$27),"-",'Model Performance Data'!$B$27)</f>
        <v>Quality</v>
      </c>
      <c r="D541" s="38" t="str">
        <f>IF(ISBLANK('Model Performance Data'!$C$27),"-",'Model Performance Data'!$C$27)</f>
        <v>Patient Experience: Communication about Medications and Discharge Instructions (HCAHPS)</v>
      </c>
      <c r="E541" s="38" t="str">
        <f>IF(ISBLANK('Model Performance Data'!$D$27),"-",'Model Performance Data'!$D$27)</f>
        <v>Percentage</v>
      </c>
      <c r="F541" s="38" t="str">
        <f>IF(ISBLANK('Model Performance Data'!$E$27),"-",'Model Performance Data'!$E$27)</f>
        <v>Retired</v>
      </c>
      <c r="G541" s="38">
        <f>IF(ISBLANK('Model Performance Data'!$F$27),"-",'Model Performance Data'!$F$27)</f>
        <v>42977</v>
      </c>
      <c r="H541" s="38">
        <v>2</v>
      </c>
      <c r="I541" s="38">
        <v>3</v>
      </c>
      <c r="J541" s="37" t="str">
        <f t="shared" si="29"/>
        <v>23</v>
      </c>
      <c r="K541" s="38" t="str">
        <f>IF(ISBLANK('Model Performance Data'!$L$27),"-",'Model Performance Data'!$L$27)</f>
        <v>Annual</v>
      </c>
      <c r="L541" s="38" t="str">
        <f>IF(ISBLANK('Model Performance Data'!$K$27),"-",'Model Performance Data'!$K$27)</f>
        <v xml:space="preserve">Metric Steward: http://www.qualityforum.org/QPS/0166
</v>
      </c>
      <c r="M541" s="43">
        <f>IF(ISNA(SUMIFS(INDEX('Model Performance Data'!$O$8:$DY$56,0,MATCH(CONCATENATE($J541,M$6),'Model Performance Data'!$O$6:$DY$6,0)),'Model Performance Data'!$B$8:$B$56,$C541,'Model Performance Data'!$C$8:$C$56,$D541)),"-",SUMIFS(INDEX('Model Performance Data'!$O$8:$DY$56,0,MATCH(CONCATENATE($J541,M$6),'Model Performance Data'!$O$6:$DY$6,0)),'Model Performance Data'!$B$8:$B$56,$C541,'Model Performance Data'!$C$8:$C$56,$D541))</f>
        <v>0</v>
      </c>
      <c r="N541" s="43">
        <f>IF(ISNA(SUMIFS(INDEX('Model Performance Data'!$O$8:$DY$56,0,MATCH(CONCATENATE($J541,N$6),'Model Performance Data'!$O$6:$DY$6,0)),'Model Performance Data'!$B$8:$B$56,$C541,'Model Performance Data'!$C$8:$C$56,$D541)),"-",SUMIFS(INDEX('Model Performance Data'!$O$8:$DY$56,0,MATCH(CONCATENATE($J541,N$6),'Model Performance Data'!$O$6:$DY$6,0)),'Model Performance Data'!$B$8:$B$56,$C541,'Model Performance Data'!$C$8:$C$56,$D541))</f>
        <v>0</v>
      </c>
      <c r="O541" s="154">
        <f>IF(ISNA(SUMIFS(INDEX('Model Performance Data'!$O$8:$DY$56,0,MATCH(CONCATENATE($J541,O$6),'Model Performance Data'!$O$6:$DY$6,0)),'Model Performance Data'!$B$8:$B$56,$C541,'Model Performance Data'!$C$8:$C$56,$D541)),"-",SUMIFS(INDEX('Model Performance Data'!$O$8:$DY$56,0,MATCH(CONCATENATE($J541,O$6),'Model Performance Data'!$O$6:$DY$6,0)),'Model Performance Data'!$B$8:$B$56,$C541,'Model Performance Data'!$C$8:$C$56,$D541))</f>
        <v>0</v>
      </c>
    </row>
    <row r="542" spans="2:15" outlineLevel="1" x14ac:dyDescent="0.35">
      <c r="B542" s="37" t="s">
        <v>80</v>
      </c>
      <c r="C542" s="38" t="str">
        <f>IF(ISBLANK('Model Performance Data'!$B$27),"-",'Model Performance Data'!$B$27)</f>
        <v>Quality</v>
      </c>
      <c r="D542" s="38" t="str">
        <f>IF(ISBLANK('Model Performance Data'!$C$27),"-",'Model Performance Data'!$C$27)</f>
        <v>Patient Experience: Communication about Medications and Discharge Instructions (HCAHPS)</v>
      </c>
      <c r="E542" s="38" t="str">
        <f>IF(ISBLANK('Model Performance Data'!$D$27),"-",'Model Performance Data'!$D$27)</f>
        <v>Percentage</v>
      </c>
      <c r="F542" s="38" t="str">
        <f>IF(ISBLANK('Model Performance Data'!$E$27),"-",'Model Performance Data'!$E$27)</f>
        <v>Retired</v>
      </c>
      <c r="G542" s="38">
        <f>IF(ISBLANK('Model Performance Data'!$F$27),"-",'Model Performance Data'!$F$27)</f>
        <v>42977</v>
      </c>
      <c r="H542" s="38">
        <v>2</v>
      </c>
      <c r="I542" s="38">
        <v>4</v>
      </c>
      <c r="J542" s="37" t="str">
        <f t="shared" si="29"/>
        <v>24</v>
      </c>
      <c r="K542" s="38" t="str">
        <f>IF(ISBLANK('Model Performance Data'!$L$27),"-",'Model Performance Data'!$L$27)</f>
        <v>Annual</v>
      </c>
      <c r="L542" s="38" t="str">
        <f>IF(ISBLANK('Model Performance Data'!$K$27),"-",'Model Performance Data'!$K$27)</f>
        <v xml:space="preserve">Metric Steward: http://www.qualityforum.org/QPS/0166
</v>
      </c>
      <c r="M542" s="43">
        <f>IF(ISNA(SUMIFS(INDEX('Model Performance Data'!$O$8:$DY$56,0,MATCH(CONCATENATE($J542,M$6),'Model Performance Data'!$O$6:$DY$6,0)),'Model Performance Data'!$B$8:$B$56,$C542,'Model Performance Data'!$C$8:$C$56,$D542)),"-",SUMIFS(INDEX('Model Performance Data'!$O$8:$DY$56,0,MATCH(CONCATENATE($J542,M$6),'Model Performance Data'!$O$6:$DY$6,0)),'Model Performance Data'!$B$8:$B$56,$C542,'Model Performance Data'!$C$8:$C$56,$D542))</f>
        <v>0</v>
      </c>
      <c r="N542" s="43">
        <f>IF(ISNA(SUMIFS(INDEX('Model Performance Data'!$O$8:$DY$56,0,MATCH(CONCATENATE($J542,N$6),'Model Performance Data'!$O$6:$DY$6,0)),'Model Performance Data'!$B$8:$B$56,$C542,'Model Performance Data'!$C$8:$C$56,$D542)),"-",SUMIFS(INDEX('Model Performance Data'!$O$8:$DY$56,0,MATCH(CONCATENATE($J542,N$6),'Model Performance Data'!$O$6:$DY$6,0)),'Model Performance Data'!$B$8:$B$56,$C542,'Model Performance Data'!$C$8:$C$56,$D542))</f>
        <v>0</v>
      </c>
      <c r="O542" s="154">
        <f>IF(ISNA(SUMIFS(INDEX('Model Performance Data'!$O$8:$DY$56,0,MATCH(CONCATENATE($J542,O$6),'Model Performance Data'!$O$6:$DY$6,0)),'Model Performance Data'!$B$8:$B$56,$C542,'Model Performance Data'!$C$8:$C$56,$D542)),"-",SUMIFS(INDEX('Model Performance Data'!$O$8:$DY$56,0,MATCH(CONCATENATE($J542,O$6),'Model Performance Data'!$O$6:$DY$6,0)),'Model Performance Data'!$B$8:$B$56,$C542,'Model Performance Data'!$C$8:$C$56,$D542))</f>
        <v>0</v>
      </c>
    </row>
    <row r="543" spans="2:15" outlineLevel="1" x14ac:dyDescent="0.35">
      <c r="B543" s="37" t="s">
        <v>80</v>
      </c>
      <c r="C543" s="38" t="str">
        <f>IF(ISBLANK('Model Performance Data'!$B$27),"-",'Model Performance Data'!$B$27)</f>
        <v>Quality</v>
      </c>
      <c r="D543" s="38" t="str">
        <f>IF(ISBLANK('Model Performance Data'!$C$27),"-",'Model Performance Data'!$C$27)</f>
        <v>Patient Experience: Communication about Medications and Discharge Instructions (HCAHPS)</v>
      </c>
      <c r="E543" s="38" t="str">
        <f>IF(ISBLANK('Model Performance Data'!$D$27),"-",'Model Performance Data'!$D$27)</f>
        <v>Percentage</v>
      </c>
      <c r="F543" s="38" t="str">
        <f>IF(ISBLANK('Model Performance Data'!$E$27),"-",'Model Performance Data'!$E$27)</f>
        <v>Retired</v>
      </c>
      <c r="G543" s="38">
        <f>IF(ISBLANK('Model Performance Data'!$F$27),"-",'Model Performance Data'!$F$27)</f>
        <v>42977</v>
      </c>
      <c r="H543" s="38">
        <v>2</v>
      </c>
      <c r="I543" s="38">
        <v>5</v>
      </c>
      <c r="J543" s="37" t="str">
        <f t="shared" si="29"/>
        <v>25</v>
      </c>
      <c r="K543" s="38" t="str">
        <f>IF(ISBLANK('Model Performance Data'!$L$27),"-",'Model Performance Data'!$L$27)</f>
        <v>Annual</v>
      </c>
      <c r="L543" s="38" t="str">
        <f>IF(ISBLANK('Model Performance Data'!$K$27),"-",'Model Performance Data'!$K$27)</f>
        <v xml:space="preserve">Metric Steward: http://www.qualityforum.org/QPS/0166
</v>
      </c>
      <c r="M543" s="43">
        <f>IF(ISNA(SUMIFS(INDEX('Model Performance Data'!$O$8:$DY$56,0,MATCH(CONCATENATE($J543,M$6),'Model Performance Data'!$O$6:$DY$6,0)),'Model Performance Data'!$B$8:$B$56,$C543,'Model Performance Data'!$C$8:$C$56,$D543)),"-",SUMIFS(INDEX('Model Performance Data'!$O$8:$DY$56,0,MATCH(CONCATENATE($J543,M$6),'Model Performance Data'!$O$6:$DY$6,0)),'Model Performance Data'!$B$8:$B$56,$C543,'Model Performance Data'!$C$8:$C$56,$D543))</f>
        <v>0</v>
      </c>
      <c r="N543" s="43">
        <f>IF(ISNA(SUMIFS(INDEX('Model Performance Data'!$O$8:$DY$56,0,MATCH(CONCATENATE($J543,N$6),'Model Performance Data'!$O$6:$DY$6,0)),'Model Performance Data'!$B$8:$B$56,$C543,'Model Performance Data'!$C$8:$C$56,$D543)),"-",SUMIFS(INDEX('Model Performance Data'!$O$8:$DY$56,0,MATCH(CONCATENATE($J543,N$6),'Model Performance Data'!$O$6:$DY$6,0)),'Model Performance Data'!$B$8:$B$56,$C543,'Model Performance Data'!$C$8:$C$56,$D543))</f>
        <v>0</v>
      </c>
      <c r="O543" s="154">
        <f>IF(ISNA(SUMIFS(INDEX('Model Performance Data'!$O$8:$DY$56,0,MATCH(CONCATENATE($J543,O$6),'Model Performance Data'!$O$6:$DY$6,0)),'Model Performance Data'!$B$8:$B$56,$C543,'Model Performance Data'!$C$8:$C$56,$D543)),"-",SUMIFS(INDEX('Model Performance Data'!$O$8:$DY$56,0,MATCH(CONCATENATE($J543,O$6),'Model Performance Data'!$O$6:$DY$6,0)),'Model Performance Data'!$B$8:$B$56,$C543,'Model Performance Data'!$C$8:$C$56,$D543))</f>
        <v>0</v>
      </c>
    </row>
    <row r="544" spans="2:15" outlineLevel="1" x14ac:dyDescent="0.35">
      <c r="B544" s="37" t="s">
        <v>80</v>
      </c>
      <c r="C544" s="38" t="str">
        <f>IF(ISBLANK('Model Performance Data'!$B$27),"-",'Model Performance Data'!$B$27)</f>
        <v>Quality</v>
      </c>
      <c r="D544" s="38" t="str">
        <f>IF(ISBLANK('Model Performance Data'!$C$27),"-",'Model Performance Data'!$C$27)</f>
        <v>Patient Experience: Communication about Medications and Discharge Instructions (HCAHPS)</v>
      </c>
      <c r="E544" s="38" t="str">
        <f>IF(ISBLANK('Model Performance Data'!$D$27),"-",'Model Performance Data'!$D$27)</f>
        <v>Percentage</v>
      </c>
      <c r="F544" s="38" t="str">
        <f>IF(ISBLANK('Model Performance Data'!$E$27),"-",'Model Performance Data'!$E$27)</f>
        <v>Retired</v>
      </c>
      <c r="G544" s="38">
        <f>IF(ISBLANK('Model Performance Data'!$F$27),"-",'Model Performance Data'!$F$27)</f>
        <v>42977</v>
      </c>
      <c r="H544" s="38">
        <v>2</v>
      </c>
      <c r="I544" s="38" t="s">
        <v>65</v>
      </c>
      <c r="J544" s="37" t="str">
        <f t="shared" si="29"/>
        <v>2Goal</v>
      </c>
      <c r="K544" s="38" t="str">
        <f>IF(ISBLANK('Model Performance Data'!$L$27),"-",'Model Performance Data'!$L$27)</f>
        <v>Annual</v>
      </c>
      <c r="L544" s="38" t="str">
        <f>IF(ISBLANK('Model Performance Data'!$K$27),"-",'Model Performance Data'!$K$27)</f>
        <v xml:space="preserve">Metric Steward: http://www.qualityforum.org/QPS/0166
</v>
      </c>
      <c r="M544" s="43" t="str">
        <f>IF(ISNA(SUMIFS(INDEX('Model Performance Data'!$O$8:$DY$56,0,MATCH(CONCATENATE($J544,M$6),'Model Performance Data'!$O$6:$DY$6,0)),'Model Performance Data'!$B$8:$B$56,$C544,'Model Performance Data'!$C$8:$C$56,$D544)),"-",SUMIFS(INDEX('Model Performance Data'!$O$8:$DY$56,0,MATCH(CONCATENATE($J544,M$6),'Model Performance Data'!$O$6:$DY$6,0)),'Model Performance Data'!$B$8:$B$56,$C544,'Model Performance Data'!$C$8:$C$56,$D544))</f>
        <v>-</v>
      </c>
      <c r="N544" s="43" t="str">
        <f>IF(ISNA(SUMIFS(INDEX('Model Performance Data'!$O$8:$DY$56,0,MATCH(CONCATENATE($J544,N$6),'Model Performance Data'!$O$6:$DY$6,0)),'Model Performance Data'!$B$8:$B$56,$C544,'Model Performance Data'!$C$8:$C$56,$D544)),"-",SUMIFS(INDEX('Model Performance Data'!$O$8:$DY$56,0,MATCH(CONCATENATE($J544,N$6),'Model Performance Data'!$O$6:$DY$6,0)),'Model Performance Data'!$B$8:$B$56,$C544,'Model Performance Data'!$C$8:$C$56,$D544))</f>
        <v>-</v>
      </c>
      <c r="O544" s="154">
        <f>IF(ISNA(SUMIFS(INDEX('Model Performance Data'!$O$8:$DY$56,0,MATCH(CONCATENATE($J544,O$6),'Model Performance Data'!$O$6:$DY$6,0)),'Model Performance Data'!$B$8:$B$56,$C544,'Model Performance Data'!$C$8:$C$56,$D544)),"-",SUMIFS(INDEX('Model Performance Data'!$O$8:$DY$56,0,MATCH(CONCATENATE($J544,O$6),'Model Performance Data'!$O$6:$DY$6,0)),'Model Performance Data'!$B$8:$B$56,$C544,'Model Performance Data'!$C$8:$C$56,$D544))</f>
        <v>0</v>
      </c>
    </row>
    <row r="545" spans="2:15" outlineLevel="1" x14ac:dyDescent="0.35">
      <c r="B545" s="37" t="s">
        <v>80</v>
      </c>
      <c r="C545" s="38" t="str">
        <f>IF(ISBLANK('Model Performance Data'!$B$27),"-",'Model Performance Data'!$B$27)</f>
        <v>Quality</v>
      </c>
      <c r="D545" s="38" t="str">
        <f>IF(ISBLANK('Model Performance Data'!$C$27),"-",'Model Performance Data'!$C$27)</f>
        <v>Patient Experience: Communication about Medications and Discharge Instructions (HCAHPS)</v>
      </c>
      <c r="E545" s="38" t="str">
        <f>IF(ISBLANK('Model Performance Data'!$D$27),"-",'Model Performance Data'!$D$27)</f>
        <v>Percentage</v>
      </c>
      <c r="F545" s="38" t="str">
        <f>IF(ISBLANK('Model Performance Data'!$E$27),"-",'Model Performance Data'!$E$27)</f>
        <v>Retired</v>
      </c>
      <c r="G545" s="38">
        <f>IF(ISBLANK('Model Performance Data'!$F$27),"-",'Model Performance Data'!$F$27)</f>
        <v>42977</v>
      </c>
      <c r="H545" s="38">
        <v>3</v>
      </c>
      <c r="I545" s="38">
        <v>1</v>
      </c>
      <c r="J545" s="37" t="str">
        <f t="shared" si="29"/>
        <v>31</v>
      </c>
      <c r="K545" s="38" t="str">
        <f>IF(ISBLANK('Model Performance Data'!$L$27),"-",'Model Performance Data'!$L$27)</f>
        <v>Annual</v>
      </c>
      <c r="L545" s="38" t="str">
        <f>IF(ISBLANK('Model Performance Data'!$K$27),"-",'Model Performance Data'!$K$27)</f>
        <v xml:space="preserve">Metric Steward: http://www.qualityforum.org/QPS/0166
</v>
      </c>
      <c r="M545" s="43">
        <f>IF(ISNA(SUMIFS(INDEX('Model Performance Data'!$O$8:$DY$56,0,MATCH(CONCATENATE($J545,M$6),'Model Performance Data'!$O$6:$DY$6,0)),'Model Performance Data'!$B$8:$B$56,$C545,'Model Performance Data'!$C$8:$C$56,$D545)),"-",SUMIFS(INDEX('Model Performance Data'!$O$8:$DY$56,0,MATCH(CONCATENATE($J545,M$6),'Model Performance Data'!$O$6:$DY$6,0)),'Model Performance Data'!$B$8:$B$56,$C545,'Model Performance Data'!$C$8:$C$56,$D545))</f>
        <v>0</v>
      </c>
      <c r="N545" s="43">
        <f>IF(ISNA(SUMIFS(INDEX('Model Performance Data'!$O$8:$DY$56,0,MATCH(CONCATENATE($J545,N$6),'Model Performance Data'!$O$6:$DY$6,0)),'Model Performance Data'!$B$8:$B$56,$C545,'Model Performance Data'!$C$8:$C$56,$D545)),"-",SUMIFS(INDEX('Model Performance Data'!$O$8:$DY$56,0,MATCH(CONCATENATE($J545,N$6),'Model Performance Data'!$O$6:$DY$6,0)),'Model Performance Data'!$B$8:$B$56,$C545,'Model Performance Data'!$C$8:$C$56,$D545))</f>
        <v>0</v>
      </c>
      <c r="O545" s="154">
        <f>IF(ISNA(SUMIFS(INDEX('Model Performance Data'!$O$8:$DY$56,0,MATCH(CONCATENATE($J545,O$6),'Model Performance Data'!$O$6:$DY$6,0)),'Model Performance Data'!$B$8:$B$56,$C545,'Model Performance Data'!$C$8:$C$56,$D545)),"-",SUMIFS(INDEX('Model Performance Data'!$O$8:$DY$56,0,MATCH(CONCATENATE($J545,O$6),'Model Performance Data'!$O$6:$DY$6,0)),'Model Performance Data'!$B$8:$B$56,$C545,'Model Performance Data'!$C$8:$C$56,$D545))</f>
        <v>0</v>
      </c>
    </row>
    <row r="546" spans="2:15" outlineLevel="1" x14ac:dyDescent="0.35">
      <c r="B546" s="37" t="s">
        <v>80</v>
      </c>
      <c r="C546" s="38" t="str">
        <f>IF(ISBLANK('Model Performance Data'!$B$27),"-",'Model Performance Data'!$B$27)</f>
        <v>Quality</v>
      </c>
      <c r="D546" s="38" t="str">
        <f>IF(ISBLANK('Model Performance Data'!$C$27),"-",'Model Performance Data'!$C$27)</f>
        <v>Patient Experience: Communication about Medications and Discharge Instructions (HCAHPS)</v>
      </c>
      <c r="E546" s="38" t="str">
        <f>IF(ISBLANK('Model Performance Data'!$D$27),"-",'Model Performance Data'!$D$27)</f>
        <v>Percentage</v>
      </c>
      <c r="F546" s="38" t="str">
        <f>IF(ISBLANK('Model Performance Data'!$E$27),"-",'Model Performance Data'!$E$27)</f>
        <v>Retired</v>
      </c>
      <c r="G546" s="38">
        <f>IF(ISBLANK('Model Performance Data'!$F$27),"-",'Model Performance Data'!$F$27)</f>
        <v>42977</v>
      </c>
      <c r="H546" s="38">
        <v>3</v>
      </c>
      <c r="I546" s="38">
        <v>2</v>
      </c>
      <c r="J546" s="37" t="str">
        <f t="shared" si="29"/>
        <v>32</v>
      </c>
      <c r="K546" s="38" t="str">
        <f>IF(ISBLANK('Model Performance Data'!$L$27),"-",'Model Performance Data'!$L$27)</f>
        <v>Annual</v>
      </c>
      <c r="L546" s="38" t="str">
        <f>IF(ISBLANK('Model Performance Data'!$K$27),"-",'Model Performance Data'!$K$27)</f>
        <v xml:space="preserve">Metric Steward: http://www.qualityforum.org/QPS/0166
</v>
      </c>
      <c r="M546" s="43">
        <f>IF(ISNA(SUMIFS(INDEX('Model Performance Data'!$O$8:$DY$56,0,MATCH(CONCATENATE($J546,M$6),'Model Performance Data'!$O$6:$DY$6,0)),'Model Performance Data'!$B$8:$B$56,$C546,'Model Performance Data'!$C$8:$C$56,$D546)),"-",SUMIFS(INDEX('Model Performance Data'!$O$8:$DY$56,0,MATCH(CONCATENATE($J546,M$6),'Model Performance Data'!$O$6:$DY$6,0)),'Model Performance Data'!$B$8:$B$56,$C546,'Model Performance Data'!$C$8:$C$56,$D546))</f>
        <v>0</v>
      </c>
      <c r="N546" s="43">
        <f>IF(ISNA(SUMIFS(INDEX('Model Performance Data'!$O$8:$DY$56,0,MATCH(CONCATENATE($J546,N$6),'Model Performance Data'!$O$6:$DY$6,0)),'Model Performance Data'!$B$8:$B$56,$C546,'Model Performance Data'!$C$8:$C$56,$D546)),"-",SUMIFS(INDEX('Model Performance Data'!$O$8:$DY$56,0,MATCH(CONCATENATE($J546,N$6),'Model Performance Data'!$O$6:$DY$6,0)),'Model Performance Data'!$B$8:$B$56,$C546,'Model Performance Data'!$C$8:$C$56,$D546))</f>
        <v>0</v>
      </c>
      <c r="O546" s="154">
        <f>IF(ISNA(SUMIFS(INDEX('Model Performance Data'!$O$8:$DY$56,0,MATCH(CONCATENATE($J546,O$6),'Model Performance Data'!$O$6:$DY$6,0)),'Model Performance Data'!$B$8:$B$56,$C546,'Model Performance Data'!$C$8:$C$56,$D546)),"-",SUMIFS(INDEX('Model Performance Data'!$O$8:$DY$56,0,MATCH(CONCATENATE($J546,O$6),'Model Performance Data'!$O$6:$DY$6,0)),'Model Performance Data'!$B$8:$B$56,$C546,'Model Performance Data'!$C$8:$C$56,$D546))</f>
        <v>0</v>
      </c>
    </row>
    <row r="547" spans="2:15" outlineLevel="1" x14ac:dyDescent="0.35">
      <c r="B547" s="37" t="s">
        <v>80</v>
      </c>
      <c r="C547" s="38" t="str">
        <f>IF(ISBLANK('Model Performance Data'!$B$27),"-",'Model Performance Data'!$B$27)</f>
        <v>Quality</v>
      </c>
      <c r="D547" s="38" t="str">
        <f>IF(ISBLANK('Model Performance Data'!$C$27),"-",'Model Performance Data'!$C$27)</f>
        <v>Patient Experience: Communication about Medications and Discharge Instructions (HCAHPS)</v>
      </c>
      <c r="E547" s="38" t="str">
        <f>IF(ISBLANK('Model Performance Data'!$D$27),"-",'Model Performance Data'!$D$27)</f>
        <v>Percentage</v>
      </c>
      <c r="F547" s="38" t="str">
        <f>IF(ISBLANK('Model Performance Data'!$E$27),"-",'Model Performance Data'!$E$27)</f>
        <v>Retired</v>
      </c>
      <c r="G547" s="38">
        <f>IF(ISBLANK('Model Performance Data'!$F$27),"-",'Model Performance Data'!$F$27)</f>
        <v>42977</v>
      </c>
      <c r="H547" s="38">
        <v>3</v>
      </c>
      <c r="I547" s="38">
        <v>3</v>
      </c>
      <c r="J547" s="37" t="str">
        <f t="shared" si="29"/>
        <v>33</v>
      </c>
      <c r="K547" s="38" t="str">
        <f>IF(ISBLANK('Model Performance Data'!$L$27),"-",'Model Performance Data'!$L$27)</f>
        <v>Annual</v>
      </c>
      <c r="L547" s="38" t="str">
        <f>IF(ISBLANK('Model Performance Data'!$K$27),"-",'Model Performance Data'!$K$27)</f>
        <v xml:space="preserve">Metric Steward: http://www.qualityforum.org/QPS/0166
</v>
      </c>
      <c r="M547" s="43">
        <f>IF(ISNA(SUMIFS(INDEX('Model Performance Data'!$O$8:$DY$56,0,MATCH(CONCATENATE($J547,M$6),'Model Performance Data'!$O$6:$DY$6,0)),'Model Performance Data'!$B$8:$B$56,$C547,'Model Performance Data'!$C$8:$C$56,$D547)),"-",SUMIFS(INDEX('Model Performance Data'!$O$8:$DY$56,0,MATCH(CONCATENATE($J547,M$6),'Model Performance Data'!$O$6:$DY$6,0)),'Model Performance Data'!$B$8:$B$56,$C547,'Model Performance Data'!$C$8:$C$56,$D547))</f>
        <v>0</v>
      </c>
      <c r="N547" s="43">
        <f>IF(ISNA(SUMIFS(INDEX('Model Performance Data'!$O$8:$DY$56,0,MATCH(CONCATENATE($J547,N$6),'Model Performance Data'!$O$6:$DY$6,0)),'Model Performance Data'!$B$8:$B$56,$C547,'Model Performance Data'!$C$8:$C$56,$D547)),"-",SUMIFS(INDEX('Model Performance Data'!$O$8:$DY$56,0,MATCH(CONCATENATE($J547,N$6),'Model Performance Data'!$O$6:$DY$6,0)),'Model Performance Data'!$B$8:$B$56,$C547,'Model Performance Data'!$C$8:$C$56,$D547))</f>
        <v>0</v>
      </c>
      <c r="O547" s="154">
        <f>IF(ISNA(SUMIFS(INDEX('Model Performance Data'!$O$8:$DY$56,0,MATCH(CONCATENATE($J547,O$6),'Model Performance Data'!$O$6:$DY$6,0)),'Model Performance Data'!$B$8:$B$56,$C547,'Model Performance Data'!$C$8:$C$56,$D547)),"-",SUMIFS(INDEX('Model Performance Data'!$O$8:$DY$56,0,MATCH(CONCATENATE($J547,O$6),'Model Performance Data'!$O$6:$DY$6,0)),'Model Performance Data'!$B$8:$B$56,$C547,'Model Performance Data'!$C$8:$C$56,$D547))</f>
        <v>0</v>
      </c>
    </row>
    <row r="548" spans="2:15" outlineLevel="1" x14ac:dyDescent="0.35">
      <c r="B548" s="37" t="s">
        <v>80</v>
      </c>
      <c r="C548" s="38" t="str">
        <f>IF(ISBLANK('Model Performance Data'!$B$27),"-",'Model Performance Data'!$B$27)</f>
        <v>Quality</v>
      </c>
      <c r="D548" s="38" t="str">
        <f>IF(ISBLANK('Model Performance Data'!$C$27),"-",'Model Performance Data'!$C$27)</f>
        <v>Patient Experience: Communication about Medications and Discharge Instructions (HCAHPS)</v>
      </c>
      <c r="E548" s="38" t="str">
        <f>IF(ISBLANK('Model Performance Data'!$D$27),"-",'Model Performance Data'!$D$27)</f>
        <v>Percentage</v>
      </c>
      <c r="F548" s="38" t="str">
        <f>IF(ISBLANK('Model Performance Data'!$E$27),"-",'Model Performance Data'!$E$27)</f>
        <v>Retired</v>
      </c>
      <c r="G548" s="38">
        <f>IF(ISBLANK('Model Performance Data'!$F$27),"-",'Model Performance Data'!$F$27)</f>
        <v>42977</v>
      </c>
      <c r="H548" s="38">
        <v>3</v>
      </c>
      <c r="I548" s="38">
        <v>4</v>
      </c>
      <c r="J548" s="37" t="str">
        <f t="shared" si="29"/>
        <v>34</v>
      </c>
      <c r="K548" s="38" t="str">
        <f>IF(ISBLANK('Model Performance Data'!$L$27),"-",'Model Performance Data'!$L$27)</f>
        <v>Annual</v>
      </c>
      <c r="L548" s="38" t="str">
        <f>IF(ISBLANK('Model Performance Data'!$K$27),"-",'Model Performance Data'!$K$27)</f>
        <v xml:space="preserve">Metric Steward: http://www.qualityforum.org/QPS/0166
</v>
      </c>
      <c r="M548" s="43">
        <f>IF(ISNA(SUMIFS(INDEX('Model Performance Data'!$O$8:$DY$56,0,MATCH(CONCATENATE($J548,M$6),'Model Performance Data'!$O$6:$DY$6,0)),'Model Performance Data'!$B$8:$B$56,$C548,'Model Performance Data'!$C$8:$C$56,$D548)),"-",SUMIFS(INDEX('Model Performance Data'!$O$8:$DY$56,0,MATCH(CONCATENATE($J548,M$6),'Model Performance Data'!$O$6:$DY$6,0)),'Model Performance Data'!$B$8:$B$56,$C548,'Model Performance Data'!$C$8:$C$56,$D548))</f>
        <v>0</v>
      </c>
      <c r="N548" s="43">
        <f>IF(ISNA(SUMIFS(INDEX('Model Performance Data'!$O$8:$DY$56,0,MATCH(CONCATENATE($J548,N$6),'Model Performance Data'!$O$6:$DY$6,0)),'Model Performance Data'!$B$8:$B$56,$C548,'Model Performance Data'!$C$8:$C$56,$D548)),"-",SUMIFS(INDEX('Model Performance Data'!$O$8:$DY$56,0,MATCH(CONCATENATE($J548,N$6),'Model Performance Data'!$O$6:$DY$6,0)),'Model Performance Data'!$B$8:$B$56,$C548,'Model Performance Data'!$C$8:$C$56,$D548))</f>
        <v>0</v>
      </c>
      <c r="O548" s="154">
        <f>IF(ISNA(SUMIFS(INDEX('Model Performance Data'!$O$8:$DY$56,0,MATCH(CONCATENATE($J548,O$6),'Model Performance Data'!$O$6:$DY$6,0)),'Model Performance Data'!$B$8:$B$56,$C548,'Model Performance Data'!$C$8:$C$56,$D548)),"-",SUMIFS(INDEX('Model Performance Data'!$O$8:$DY$56,0,MATCH(CONCATENATE($J548,O$6),'Model Performance Data'!$O$6:$DY$6,0)),'Model Performance Data'!$B$8:$B$56,$C548,'Model Performance Data'!$C$8:$C$56,$D548))</f>
        <v>0</v>
      </c>
    </row>
    <row r="549" spans="2:15" outlineLevel="1" x14ac:dyDescent="0.35">
      <c r="B549" s="37" t="s">
        <v>80</v>
      </c>
      <c r="C549" s="38" t="str">
        <f>IF(ISBLANK('Model Performance Data'!$B$27),"-",'Model Performance Data'!$B$27)</f>
        <v>Quality</v>
      </c>
      <c r="D549" s="38" t="str">
        <f>IF(ISBLANK('Model Performance Data'!$C$27),"-",'Model Performance Data'!$C$27)</f>
        <v>Patient Experience: Communication about Medications and Discharge Instructions (HCAHPS)</v>
      </c>
      <c r="E549" s="38" t="str">
        <f>IF(ISBLANK('Model Performance Data'!$D$27),"-",'Model Performance Data'!$D$27)</f>
        <v>Percentage</v>
      </c>
      <c r="F549" s="38" t="str">
        <f>IF(ISBLANK('Model Performance Data'!$E$27),"-",'Model Performance Data'!$E$27)</f>
        <v>Retired</v>
      </c>
      <c r="G549" s="38">
        <f>IF(ISBLANK('Model Performance Data'!$F$27),"-",'Model Performance Data'!$F$27)</f>
        <v>42977</v>
      </c>
      <c r="H549" s="38">
        <v>3</v>
      </c>
      <c r="I549" s="38">
        <v>5</v>
      </c>
      <c r="J549" s="37" t="str">
        <f t="shared" si="29"/>
        <v>35</v>
      </c>
      <c r="K549" s="38" t="str">
        <f>IF(ISBLANK('Model Performance Data'!$L$27),"-",'Model Performance Data'!$L$27)</f>
        <v>Annual</v>
      </c>
      <c r="L549" s="38" t="str">
        <f>IF(ISBLANK('Model Performance Data'!$K$27),"-",'Model Performance Data'!$K$27)</f>
        <v xml:space="preserve">Metric Steward: http://www.qualityforum.org/QPS/0166
</v>
      </c>
      <c r="M549" s="43">
        <f>IF(ISNA(SUMIFS(INDEX('Model Performance Data'!$O$8:$DY$56,0,MATCH(CONCATENATE($J549,M$6),'Model Performance Data'!$O$6:$DY$6,0)),'Model Performance Data'!$B$8:$B$56,$C549,'Model Performance Data'!$C$8:$C$56,$D549)),"-",SUMIFS(INDEX('Model Performance Data'!$O$8:$DY$56,0,MATCH(CONCATENATE($J549,M$6),'Model Performance Data'!$O$6:$DY$6,0)),'Model Performance Data'!$B$8:$B$56,$C549,'Model Performance Data'!$C$8:$C$56,$D549))</f>
        <v>0</v>
      </c>
      <c r="N549" s="43">
        <f>IF(ISNA(SUMIFS(INDEX('Model Performance Data'!$O$8:$DY$56,0,MATCH(CONCATENATE($J549,N$6),'Model Performance Data'!$O$6:$DY$6,0)),'Model Performance Data'!$B$8:$B$56,$C549,'Model Performance Data'!$C$8:$C$56,$D549)),"-",SUMIFS(INDEX('Model Performance Data'!$O$8:$DY$56,0,MATCH(CONCATENATE($J549,N$6),'Model Performance Data'!$O$6:$DY$6,0)),'Model Performance Data'!$B$8:$B$56,$C549,'Model Performance Data'!$C$8:$C$56,$D549))</f>
        <v>0</v>
      </c>
      <c r="O549" s="154">
        <f>IF(ISNA(SUMIFS(INDEX('Model Performance Data'!$O$8:$DY$56,0,MATCH(CONCATENATE($J549,O$6),'Model Performance Data'!$O$6:$DY$6,0)),'Model Performance Data'!$B$8:$B$56,$C549,'Model Performance Data'!$C$8:$C$56,$D549)),"-",SUMIFS(INDEX('Model Performance Data'!$O$8:$DY$56,0,MATCH(CONCATENATE($J549,O$6),'Model Performance Data'!$O$6:$DY$6,0)),'Model Performance Data'!$B$8:$B$56,$C549,'Model Performance Data'!$C$8:$C$56,$D549))</f>
        <v>0</v>
      </c>
    </row>
    <row r="550" spans="2:15" outlineLevel="1" x14ac:dyDescent="0.35">
      <c r="B550" s="37" t="s">
        <v>80</v>
      </c>
      <c r="C550" s="38" t="str">
        <f>IF(ISBLANK('Model Performance Data'!$B$27),"-",'Model Performance Data'!$B$27)</f>
        <v>Quality</v>
      </c>
      <c r="D550" s="38" t="str">
        <f>IF(ISBLANK('Model Performance Data'!$C$27),"-",'Model Performance Data'!$C$27)</f>
        <v>Patient Experience: Communication about Medications and Discharge Instructions (HCAHPS)</v>
      </c>
      <c r="E550" s="38" t="str">
        <f>IF(ISBLANK('Model Performance Data'!$D$27),"-",'Model Performance Data'!$D$27)</f>
        <v>Percentage</v>
      </c>
      <c r="F550" s="38" t="str">
        <f>IF(ISBLANK('Model Performance Data'!$E$27),"-",'Model Performance Data'!$E$27)</f>
        <v>Retired</v>
      </c>
      <c r="G550" s="38">
        <f>IF(ISBLANK('Model Performance Data'!$F$27),"-",'Model Performance Data'!$F$27)</f>
        <v>42977</v>
      </c>
      <c r="H550" s="38">
        <v>3</v>
      </c>
      <c r="I550" s="38" t="s">
        <v>65</v>
      </c>
      <c r="J550" s="37" t="str">
        <f t="shared" si="29"/>
        <v>3Goal</v>
      </c>
      <c r="K550" s="38" t="str">
        <f>IF(ISBLANK('Model Performance Data'!$L$27),"-",'Model Performance Data'!$L$27)</f>
        <v>Annual</v>
      </c>
      <c r="L550" s="38" t="str">
        <f>IF(ISBLANK('Model Performance Data'!$K$27),"-",'Model Performance Data'!$K$27)</f>
        <v xml:space="preserve">Metric Steward: http://www.qualityforum.org/QPS/0166
</v>
      </c>
      <c r="M550" s="43" t="str">
        <f>IF(ISNA(SUMIFS(INDEX('Model Performance Data'!$O$8:$DY$56,0,MATCH(CONCATENATE($J550,M$6),'Model Performance Data'!$O$6:$DY$6,0)),'Model Performance Data'!$B$8:$B$56,$C550,'Model Performance Data'!$C$8:$C$56,$D550)),"-",SUMIFS(INDEX('Model Performance Data'!$O$8:$DY$56,0,MATCH(CONCATENATE($J550,M$6),'Model Performance Data'!$O$6:$DY$6,0)),'Model Performance Data'!$B$8:$B$56,$C550,'Model Performance Data'!$C$8:$C$56,$D550))</f>
        <v>-</v>
      </c>
      <c r="N550" s="43" t="str">
        <f>IF(ISNA(SUMIFS(INDEX('Model Performance Data'!$O$8:$DY$56,0,MATCH(CONCATENATE($J550,N$6),'Model Performance Data'!$O$6:$DY$6,0)),'Model Performance Data'!$B$8:$B$56,$C550,'Model Performance Data'!$C$8:$C$56,$D550)),"-",SUMIFS(INDEX('Model Performance Data'!$O$8:$DY$56,0,MATCH(CONCATENATE($J550,N$6),'Model Performance Data'!$O$6:$DY$6,0)),'Model Performance Data'!$B$8:$B$56,$C550,'Model Performance Data'!$C$8:$C$56,$D550))</f>
        <v>-</v>
      </c>
      <c r="O550" s="154">
        <f>IF(ISNA(SUMIFS(INDEX('Model Performance Data'!$O$8:$DY$56,0,MATCH(CONCATENATE($J550,O$6),'Model Performance Data'!$O$6:$DY$6,0)),'Model Performance Data'!$B$8:$B$56,$C550,'Model Performance Data'!$C$8:$C$56,$D550)),"-",SUMIFS(INDEX('Model Performance Data'!$O$8:$DY$56,0,MATCH(CONCATENATE($J550,O$6),'Model Performance Data'!$O$6:$DY$6,0)),'Model Performance Data'!$B$8:$B$56,$C550,'Model Performance Data'!$C$8:$C$56,$D550))</f>
        <v>0</v>
      </c>
    </row>
    <row r="551" spans="2:15" outlineLevel="1" x14ac:dyDescent="0.35">
      <c r="B551" s="37" t="s">
        <v>80</v>
      </c>
      <c r="C551" s="38" t="str">
        <f>IF(ISBLANK('Model Performance Data'!$B$27),"-",'Model Performance Data'!$B$27)</f>
        <v>Quality</v>
      </c>
      <c r="D551" s="38" t="str">
        <f>IF(ISBLANK('Model Performance Data'!$C$27),"-",'Model Performance Data'!$C$27)</f>
        <v>Patient Experience: Communication about Medications and Discharge Instructions (HCAHPS)</v>
      </c>
      <c r="E551" s="38" t="str">
        <f>IF(ISBLANK('Model Performance Data'!$D$27),"-",'Model Performance Data'!$D$27)</f>
        <v>Percentage</v>
      </c>
      <c r="F551" s="38" t="str">
        <f>IF(ISBLANK('Model Performance Data'!$E$27),"-",'Model Performance Data'!$E$27)</f>
        <v>Retired</v>
      </c>
      <c r="G551" s="38">
        <f>IF(ISBLANK('Model Performance Data'!$F$27),"-",'Model Performance Data'!$F$27)</f>
        <v>42977</v>
      </c>
      <c r="H551" s="38">
        <v>4</v>
      </c>
      <c r="I551" s="38">
        <v>1</v>
      </c>
      <c r="J551" s="37" t="str">
        <f t="shared" ref="J551:J556" si="30">CONCATENATE(H551,I551)</f>
        <v>41</v>
      </c>
      <c r="K551" s="38" t="str">
        <f>IF(ISBLANK('Model Performance Data'!$L$27),"-",'Model Performance Data'!$L$27)</f>
        <v>Annual</v>
      </c>
      <c r="L551" s="38" t="str">
        <f>IF(ISBLANK('Model Performance Data'!$K$27),"-",'Model Performance Data'!$K$27)</f>
        <v xml:space="preserve">Metric Steward: http://www.qualityforum.org/QPS/0166
</v>
      </c>
      <c r="M551" s="43">
        <f>IF(ISNA(SUMIFS(INDEX('Model Performance Data'!$O$8:$DY$56,0,MATCH(CONCATENATE($J551,M$6),'Model Performance Data'!$O$6:$DY$6,0)),'Model Performance Data'!$B$8:$B$56,$C551,'Model Performance Data'!$C$8:$C$56,$D551)),"-",SUMIFS(INDEX('Model Performance Data'!$O$8:$DY$56,0,MATCH(CONCATENATE($J551,M$6),'Model Performance Data'!$O$6:$DY$6,0)),'Model Performance Data'!$B$8:$B$56,$C551,'Model Performance Data'!$C$8:$C$56,$D551))</f>
        <v>0</v>
      </c>
      <c r="N551" s="43">
        <f>IF(ISNA(SUMIFS(INDEX('Model Performance Data'!$O$8:$DY$56,0,MATCH(CONCATENATE($J551,N$6),'Model Performance Data'!$O$6:$DY$6,0)),'Model Performance Data'!$B$8:$B$56,$C551,'Model Performance Data'!$C$8:$C$56,$D551)),"-",SUMIFS(INDEX('Model Performance Data'!$O$8:$DY$56,0,MATCH(CONCATENATE($J551,N$6),'Model Performance Data'!$O$6:$DY$6,0)),'Model Performance Data'!$B$8:$B$56,$C551,'Model Performance Data'!$C$8:$C$56,$D551))</f>
        <v>0</v>
      </c>
      <c r="O551" s="154">
        <f>IF(ISNA(SUMIFS(INDEX('Model Performance Data'!$O$8:$DY$56,0,MATCH(CONCATENATE($J551,O$6),'Model Performance Data'!$O$6:$DY$6,0)),'Model Performance Data'!$B$8:$B$56,$C551,'Model Performance Data'!$C$8:$C$56,$D551)),"-",SUMIFS(INDEX('Model Performance Data'!$O$8:$DY$56,0,MATCH(CONCATENATE($J551,O$6),'Model Performance Data'!$O$6:$DY$6,0)),'Model Performance Data'!$B$8:$B$56,$C551,'Model Performance Data'!$C$8:$C$56,$D551))</f>
        <v>0</v>
      </c>
    </row>
    <row r="552" spans="2:15" outlineLevel="1" x14ac:dyDescent="0.35">
      <c r="B552" s="37" t="s">
        <v>80</v>
      </c>
      <c r="C552" s="38" t="str">
        <f>IF(ISBLANK('Model Performance Data'!$B$27),"-",'Model Performance Data'!$B$27)</f>
        <v>Quality</v>
      </c>
      <c r="D552" s="38" t="str">
        <f>IF(ISBLANK('Model Performance Data'!$C$27),"-",'Model Performance Data'!$C$27)</f>
        <v>Patient Experience: Communication about Medications and Discharge Instructions (HCAHPS)</v>
      </c>
      <c r="E552" s="38" t="str">
        <f>IF(ISBLANK('Model Performance Data'!$D$27),"-",'Model Performance Data'!$D$27)</f>
        <v>Percentage</v>
      </c>
      <c r="F552" s="38" t="str">
        <f>IF(ISBLANK('Model Performance Data'!$E$27),"-",'Model Performance Data'!$E$27)</f>
        <v>Retired</v>
      </c>
      <c r="G552" s="38">
        <f>IF(ISBLANK('Model Performance Data'!$F$27),"-",'Model Performance Data'!$F$27)</f>
        <v>42977</v>
      </c>
      <c r="H552" s="38">
        <v>4</v>
      </c>
      <c r="I552" s="38">
        <v>2</v>
      </c>
      <c r="J552" s="37" t="str">
        <f t="shared" si="30"/>
        <v>42</v>
      </c>
      <c r="K552" s="38" t="str">
        <f>IF(ISBLANK('Model Performance Data'!$L$27),"-",'Model Performance Data'!$L$27)</f>
        <v>Annual</v>
      </c>
      <c r="L552" s="38" t="str">
        <f>IF(ISBLANK('Model Performance Data'!$K$27),"-",'Model Performance Data'!$K$27)</f>
        <v xml:space="preserve">Metric Steward: http://www.qualityforum.org/QPS/0166
</v>
      </c>
      <c r="M552" s="43">
        <f>IF(ISNA(SUMIFS(INDEX('Model Performance Data'!$O$8:$DY$56,0,MATCH(CONCATENATE($J552,M$6),'Model Performance Data'!$O$6:$DY$6,0)),'Model Performance Data'!$B$8:$B$56,$C552,'Model Performance Data'!$C$8:$C$56,$D552)),"-",SUMIFS(INDEX('Model Performance Data'!$O$8:$DY$56,0,MATCH(CONCATENATE($J552,M$6),'Model Performance Data'!$O$6:$DY$6,0)),'Model Performance Data'!$B$8:$B$56,$C552,'Model Performance Data'!$C$8:$C$56,$D552))</f>
        <v>0</v>
      </c>
      <c r="N552" s="43">
        <f>IF(ISNA(SUMIFS(INDEX('Model Performance Data'!$O$8:$DY$56,0,MATCH(CONCATENATE($J552,N$6),'Model Performance Data'!$O$6:$DY$6,0)),'Model Performance Data'!$B$8:$B$56,$C552,'Model Performance Data'!$C$8:$C$56,$D552)),"-",SUMIFS(INDEX('Model Performance Data'!$O$8:$DY$56,0,MATCH(CONCATENATE($J552,N$6),'Model Performance Data'!$O$6:$DY$6,0)),'Model Performance Data'!$B$8:$B$56,$C552,'Model Performance Data'!$C$8:$C$56,$D552))</f>
        <v>0</v>
      </c>
      <c r="O552" s="154">
        <f>IF(ISNA(SUMIFS(INDEX('Model Performance Data'!$O$8:$DY$56,0,MATCH(CONCATENATE($J552,O$6),'Model Performance Data'!$O$6:$DY$6,0)),'Model Performance Data'!$B$8:$B$56,$C552,'Model Performance Data'!$C$8:$C$56,$D552)),"-",SUMIFS(INDEX('Model Performance Data'!$O$8:$DY$56,0,MATCH(CONCATENATE($J552,O$6),'Model Performance Data'!$O$6:$DY$6,0)),'Model Performance Data'!$B$8:$B$56,$C552,'Model Performance Data'!$C$8:$C$56,$D552))</f>
        <v>0</v>
      </c>
    </row>
    <row r="553" spans="2:15" outlineLevel="1" x14ac:dyDescent="0.35">
      <c r="B553" s="37" t="s">
        <v>80</v>
      </c>
      <c r="C553" s="38" t="str">
        <f>IF(ISBLANK('Model Performance Data'!$B$27),"-",'Model Performance Data'!$B$27)</f>
        <v>Quality</v>
      </c>
      <c r="D553" s="38" t="str">
        <f>IF(ISBLANK('Model Performance Data'!$C$27),"-",'Model Performance Data'!$C$27)</f>
        <v>Patient Experience: Communication about Medications and Discharge Instructions (HCAHPS)</v>
      </c>
      <c r="E553" s="38" t="str">
        <f>IF(ISBLANK('Model Performance Data'!$D$27),"-",'Model Performance Data'!$D$27)</f>
        <v>Percentage</v>
      </c>
      <c r="F553" s="38" t="str">
        <f>IF(ISBLANK('Model Performance Data'!$E$27),"-",'Model Performance Data'!$E$27)</f>
        <v>Retired</v>
      </c>
      <c r="G553" s="38">
        <f>IF(ISBLANK('Model Performance Data'!$F$27),"-",'Model Performance Data'!$F$27)</f>
        <v>42977</v>
      </c>
      <c r="H553" s="38">
        <v>4</v>
      </c>
      <c r="I553" s="38">
        <v>3</v>
      </c>
      <c r="J553" s="37" t="str">
        <f t="shared" si="30"/>
        <v>43</v>
      </c>
      <c r="K553" s="38" t="str">
        <f>IF(ISBLANK('Model Performance Data'!$L$27),"-",'Model Performance Data'!$L$27)</f>
        <v>Annual</v>
      </c>
      <c r="L553" s="38" t="str">
        <f>IF(ISBLANK('Model Performance Data'!$K$27),"-",'Model Performance Data'!$K$27)</f>
        <v xml:space="preserve">Metric Steward: http://www.qualityforum.org/QPS/0166
</v>
      </c>
      <c r="M553" s="43">
        <f>IF(ISNA(SUMIFS(INDEX('Model Performance Data'!$O$8:$DY$56,0,MATCH(CONCATENATE($J553,M$6),'Model Performance Data'!$O$6:$DY$6,0)),'Model Performance Data'!$B$8:$B$56,$C553,'Model Performance Data'!$C$8:$C$56,$D553)),"-",SUMIFS(INDEX('Model Performance Data'!$O$8:$DY$56,0,MATCH(CONCATENATE($J553,M$6),'Model Performance Data'!$O$6:$DY$6,0)),'Model Performance Data'!$B$8:$B$56,$C553,'Model Performance Data'!$C$8:$C$56,$D553))</f>
        <v>0</v>
      </c>
      <c r="N553" s="43">
        <f>IF(ISNA(SUMIFS(INDEX('Model Performance Data'!$O$8:$DY$56,0,MATCH(CONCATENATE($J553,N$6),'Model Performance Data'!$O$6:$DY$6,0)),'Model Performance Data'!$B$8:$B$56,$C553,'Model Performance Data'!$C$8:$C$56,$D553)),"-",SUMIFS(INDEX('Model Performance Data'!$O$8:$DY$56,0,MATCH(CONCATENATE($J553,N$6),'Model Performance Data'!$O$6:$DY$6,0)),'Model Performance Data'!$B$8:$B$56,$C553,'Model Performance Data'!$C$8:$C$56,$D553))</f>
        <v>0</v>
      </c>
      <c r="O553" s="154">
        <f>IF(ISNA(SUMIFS(INDEX('Model Performance Data'!$O$8:$DY$56,0,MATCH(CONCATENATE($J553,O$6),'Model Performance Data'!$O$6:$DY$6,0)),'Model Performance Data'!$B$8:$B$56,$C553,'Model Performance Data'!$C$8:$C$56,$D553)),"-",SUMIFS(INDEX('Model Performance Data'!$O$8:$DY$56,0,MATCH(CONCATENATE($J553,O$6),'Model Performance Data'!$O$6:$DY$6,0)),'Model Performance Data'!$B$8:$B$56,$C553,'Model Performance Data'!$C$8:$C$56,$D553))</f>
        <v>0</v>
      </c>
    </row>
    <row r="554" spans="2:15" outlineLevel="1" x14ac:dyDescent="0.35">
      <c r="B554" s="37" t="s">
        <v>80</v>
      </c>
      <c r="C554" s="38" t="str">
        <f>IF(ISBLANK('Model Performance Data'!$B$27),"-",'Model Performance Data'!$B$27)</f>
        <v>Quality</v>
      </c>
      <c r="D554" s="38" t="str">
        <f>IF(ISBLANK('Model Performance Data'!$C$27),"-",'Model Performance Data'!$C$27)</f>
        <v>Patient Experience: Communication about Medications and Discharge Instructions (HCAHPS)</v>
      </c>
      <c r="E554" s="38" t="str">
        <f>IF(ISBLANK('Model Performance Data'!$D$27),"-",'Model Performance Data'!$D$27)</f>
        <v>Percentage</v>
      </c>
      <c r="F554" s="38" t="str">
        <f>IF(ISBLANK('Model Performance Data'!$E$27),"-",'Model Performance Data'!$E$27)</f>
        <v>Retired</v>
      </c>
      <c r="G554" s="38">
        <f>IF(ISBLANK('Model Performance Data'!$F$27),"-",'Model Performance Data'!$F$27)</f>
        <v>42977</v>
      </c>
      <c r="H554" s="38">
        <v>4</v>
      </c>
      <c r="I554" s="38">
        <v>4</v>
      </c>
      <c r="J554" s="37" t="str">
        <f t="shared" si="30"/>
        <v>44</v>
      </c>
      <c r="K554" s="38" t="str">
        <f>IF(ISBLANK('Model Performance Data'!$L$27),"-",'Model Performance Data'!$L$27)</f>
        <v>Annual</v>
      </c>
      <c r="L554" s="38" t="str">
        <f>IF(ISBLANK('Model Performance Data'!$K$27),"-",'Model Performance Data'!$K$27)</f>
        <v xml:space="preserve">Metric Steward: http://www.qualityforum.org/QPS/0166
</v>
      </c>
      <c r="M554" s="43">
        <f>IF(ISNA(SUMIFS(INDEX('Model Performance Data'!$O$8:$DY$56,0,MATCH(CONCATENATE($J554,M$6),'Model Performance Data'!$O$6:$DY$6,0)),'Model Performance Data'!$B$8:$B$56,$C554,'Model Performance Data'!$C$8:$C$56,$D554)),"-",SUMIFS(INDEX('Model Performance Data'!$O$8:$DY$56,0,MATCH(CONCATENATE($J554,M$6),'Model Performance Data'!$O$6:$DY$6,0)),'Model Performance Data'!$B$8:$B$56,$C554,'Model Performance Data'!$C$8:$C$56,$D554))</f>
        <v>0</v>
      </c>
      <c r="N554" s="43">
        <f>IF(ISNA(SUMIFS(INDEX('Model Performance Data'!$O$8:$DY$56,0,MATCH(CONCATENATE($J554,N$6),'Model Performance Data'!$O$6:$DY$6,0)),'Model Performance Data'!$B$8:$B$56,$C554,'Model Performance Data'!$C$8:$C$56,$D554)),"-",SUMIFS(INDEX('Model Performance Data'!$O$8:$DY$56,0,MATCH(CONCATENATE($J554,N$6),'Model Performance Data'!$O$6:$DY$6,0)),'Model Performance Data'!$B$8:$B$56,$C554,'Model Performance Data'!$C$8:$C$56,$D554))</f>
        <v>0</v>
      </c>
      <c r="O554" s="154">
        <f>IF(ISNA(SUMIFS(INDEX('Model Performance Data'!$O$8:$DY$56,0,MATCH(CONCATENATE($J554,O$6),'Model Performance Data'!$O$6:$DY$6,0)),'Model Performance Data'!$B$8:$B$56,$C554,'Model Performance Data'!$C$8:$C$56,$D554)),"-",SUMIFS(INDEX('Model Performance Data'!$O$8:$DY$56,0,MATCH(CONCATENATE($J554,O$6),'Model Performance Data'!$O$6:$DY$6,0)),'Model Performance Data'!$B$8:$B$56,$C554,'Model Performance Data'!$C$8:$C$56,$D554))</f>
        <v>0</v>
      </c>
    </row>
    <row r="555" spans="2:15" outlineLevel="1" x14ac:dyDescent="0.35">
      <c r="B555" s="37" t="s">
        <v>80</v>
      </c>
      <c r="C555" s="38" t="str">
        <f>IF(ISBLANK('Model Performance Data'!$B$27),"-",'Model Performance Data'!$B$27)</f>
        <v>Quality</v>
      </c>
      <c r="D555" s="38" t="str">
        <f>IF(ISBLANK('Model Performance Data'!$C$27),"-",'Model Performance Data'!$C$27)</f>
        <v>Patient Experience: Communication about Medications and Discharge Instructions (HCAHPS)</v>
      </c>
      <c r="E555" s="38" t="str">
        <f>IF(ISBLANK('Model Performance Data'!$D$27),"-",'Model Performance Data'!$D$27)</f>
        <v>Percentage</v>
      </c>
      <c r="F555" s="38" t="str">
        <f>IF(ISBLANK('Model Performance Data'!$E$27),"-",'Model Performance Data'!$E$27)</f>
        <v>Retired</v>
      </c>
      <c r="G555" s="38">
        <f>IF(ISBLANK('Model Performance Data'!$F$27),"-",'Model Performance Data'!$F$27)</f>
        <v>42977</v>
      </c>
      <c r="H555" s="38">
        <v>4</v>
      </c>
      <c r="I555" s="38">
        <v>5</v>
      </c>
      <c r="J555" s="37" t="str">
        <f t="shared" si="30"/>
        <v>45</v>
      </c>
      <c r="K555" s="38" t="str">
        <f>IF(ISBLANK('Model Performance Data'!$L$27),"-",'Model Performance Data'!$L$27)</f>
        <v>Annual</v>
      </c>
      <c r="L555" s="38" t="str">
        <f>IF(ISBLANK('Model Performance Data'!$K$27),"-",'Model Performance Data'!$K$27)</f>
        <v xml:space="preserve">Metric Steward: http://www.qualityforum.org/QPS/0166
</v>
      </c>
      <c r="M555" s="43">
        <f>IF(ISNA(SUMIFS(INDEX('Model Performance Data'!$O$8:$DY$56,0,MATCH(CONCATENATE($J555,M$6),'Model Performance Data'!$O$6:$DY$6,0)),'Model Performance Data'!$B$8:$B$56,$C555,'Model Performance Data'!$C$8:$C$56,$D555)),"-",SUMIFS(INDEX('Model Performance Data'!$O$8:$DY$56,0,MATCH(CONCATENATE($J555,M$6),'Model Performance Data'!$O$6:$DY$6,0)),'Model Performance Data'!$B$8:$B$56,$C555,'Model Performance Data'!$C$8:$C$56,$D555))</f>
        <v>0</v>
      </c>
      <c r="N555" s="43">
        <f>IF(ISNA(SUMIFS(INDEX('Model Performance Data'!$O$8:$DY$56,0,MATCH(CONCATENATE($J555,N$6),'Model Performance Data'!$O$6:$DY$6,0)),'Model Performance Data'!$B$8:$B$56,$C555,'Model Performance Data'!$C$8:$C$56,$D555)),"-",SUMIFS(INDEX('Model Performance Data'!$O$8:$DY$56,0,MATCH(CONCATENATE($J555,N$6),'Model Performance Data'!$O$6:$DY$6,0)),'Model Performance Data'!$B$8:$B$56,$C555,'Model Performance Data'!$C$8:$C$56,$D555))</f>
        <v>0</v>
      </c>
      <c r="O555" s="154">
        <f>IF(ISNA(SUMIFS(INDEX('Model Performance Data'!$O$8:$DY$56,0,MATCH(CONCATENATE($J555,O$6),'Model Performance Data'!$O$6:$DY$6,0)),'Model Performance Data'!$B$8:$B$56,$C555,'Model Performance Data'!$C$8:$C$56,$D555)),"-",SUMIFS(INDEX('Model Performance Data'!$O$8:$DY$56,0,MATCH(CONCATENATE($J555,O$6),'Model Performance Data'!$O$6:$DY$6,0)),'Model Performance Data'!$B$8:$B$56,$C555,'Model Performance Data'!$C$8:$C$56,$D555))</f>
        <v>0</v>
      </c>
    </row>
    <row r="556" spans="2:15" outlineLevel="1" x14ac:dyDescent="0.35">
      <c r="B556" s="37" t="s">
        <v>80</v>
      </c>
      <c r="C556" s="38" t="str">
        <f>IF(ISBLANK('Model Performance Data'!$B$27),"-",'Model Performance Data'!$B$27)</f>
        <v>Quality</v>
      </c>
      <c r="D556" s="38" t="str">
        <f>IF(ISBLANK('Model Performance Data'!$C$27),"-",'Model Performance Data'!$C$27)</f>
        <v>Patient Experience: Communication about Medications and Discharge Instructions (HCAHPS)</v>
      </c>
      <c r="E556" s="38" t="str">
        <f>IF(ISBLANK('Model Performance Data'!$D$27),"-",'Model Performance Data'!$D$27)</f>
        <v>Percentage</v>
      </c>
      <c r="F556" s="38" t="str">
        <f>IF(ISBLANK('Model Performance Data'!$E$27),"-",'Model Performance Data'!$E$27)</f>
        <v>Retired</v>
      </c>
      <c r="G556" s="38">
        <f>IF(ISBLANK('Model Performance Data'!$F$27),"-",'Model Performance Data'!$F$27)</f>
        <v>42977</v>
      </c>
      <c r="H556" s="38">
        <v>4</v>
      </c>
      <c r="I556" s="38" t="s">
        <v>65</v>
      </c>
      <c r="J556" s="37" t="str">
        <f t="shared" si="30"/>
        <v>4Goal</v>
      </c>
      <c r="K556" s="38" t="str">
        <f>IF(ISBLANK('Model Performance Data'!$L$27),"-",'Model Performance Data'!$L$27)</f>
        <v>Annual</v>
      </c>
      <c r="L556" s="38" t="str">
        <f>IF(ISBLANK('Model Performance Data'!$K$27),"-",'Model Performance Data'!$K$27)</f>
        <v xml:space="preserve">Metric Steward: http://www.qualityforum.org/QPS/0166
</v>
      </c>
      <c r="M556" s="43" t="str">
        <f>IF(ISNA(SUMIFS(INDEX('Model Performance Data'!$O$8:$DY$56,0,MATCH(CONCATENATE($J556,M$6),'Model Performance Data'!$O$6:$DY$6,0)),'Model Performance Data'!$B$8:$B$56,$C556,'Model Performance Data'!$C$8:$C$56,$D556)),"-",SUMIFS(INDEX('Model Performance Data'!$O$8:$DY$56,0,MATCH(CONCATENATE($J556,M$6),'Model Performance Data'!$O$6:$DY$6,0)),'Model Performance Data'!$B$8:$B$56,$C556,'Model Performance Data'!$C$8:$C$56,$D556))</f>
        <v>-</v>
      </c>
      <c r="N556" s="43" t="str">
        <f>IF(ISNA(SUMIFS(INDEX('Model Performance Data'!$O$8:$DY$56,0,MATCH(CONCATENATE($J556,N$6),'Model Performance Data'!$O$6:$DY$6,0)),'Model Performance Data'!$B$8:$B$56,$C556,'Model Performance Data'!$C$8:$C$56,$D556)),"-",SUMIFS(INDEX('Model Performance Data'!$O$8:$DY$56,0,MATCH(CONCATENATE($J556,N$6),'Model Performance Data'!$O$6:$DY$6,0)),'Model Performance Data'!$B$8:$B$56,$C556,'Model Performance Data'!$C$8:$C$56,$D556))</f>
        <v>-</v>
      </c>
      <c r="O556" s="154">
        <f>IF(ISNA(SUMIFS(INDEX('Model Performance Data'!$O$8:$DY$56,0,MATCH(CONCATENATE($J556,O$6),'Model Performance Data'!$O$6:$DY$6,0)),'Model Performance Data'!$B$8:$B$56,$C556,'Model Performance Data'!$C$8:$C$56,$D556)),"-",SUMIFS(INDEX('Model Performance Data'!$O$8:$DY$56,0,MATCH(CONCATENATE($J556,O$6),'Model Performance Data'!$O$6:$DY$6,0)),'Model Performance Data'!$B$8:$B$56,$C556,'Model Performance Data'!$C$8:$C$56,$D556))</f>
        <v>0</v>
      </c>
    </row>
    <row r="557" spans="2:15" outlineLevel="1" x14ac:dyDescent="0.35">
      <c r="B557" s="37" t="s">
        <v>80</v>
      </c>
      <c r="C557" s="38" t="str">
        <f>IF(ISBLANK('Model Performance Data'!$B$28),"-",'Model Performance Data'!$B$28)</f>
        <v>Population Health</v>
      </c>
      <c r="D557" s="38" t="str">
        <f>IF(ISBLANK('Model Performance Data'!$C$28),"-",'Model Performance Data'!$C$28)</f>
        <v>Well-Child Visits</v>
      </c>
      <c r="E557" s="38" t="str">
        <f>IF(ISBLANK('Model Performance Data'!$D$28),"-",'Model Performance Data'!$D$28)</f>
        <v>Percentage</v>
      </c>
      <c r="F557" s="38" t="str">
        <f>IF(ISBLANK('Model Performance Data'!$E$28),"-",'Model Performance Data'!$E$28)</f>
        <v>Active</v>
      </c>
      <c r="G557" s="38" t="str">
        <f>IF(ISBLANK('Model Performance Data'!$F$28),"-",'Model Performance Data'!$F$28)</f>
        <v>-</v>
      </c>
      <c r="H557" s="38" t="s">
        <v>64</v>
      </c>
      <c r="I557" s="38" t="s">
        <v>64</v>
      </c>
      <c r="J557" s="37" t="str">
        <f t="shared" si="29"/>
        <v>BaselineBaseline</v>
      </c>
      <c r="K557" s="38" t="str">
        <f>IF(ISBLANK('Model Performance Data'!$L$28),"-",'Model Performance Data'!$L$28)</f>
        <v>Annual</v>
      </c>
      <c r="L557" s="38" t="str">
        <f>IF(ISBLANK('Model Performance Data'!$K$28),"-",'Model Performance Data'!$K$28)</f>
        <v xml:space="preserve">Metric Steward: http://www.qualityforum.org/QPS/1516
</v>
      </c>
      <c r="M557" s="43">
        <f>IF(ISNA(SUMIFS(INDEX('Model Performance Data'!$O$8:$DY$56,0,MATCH(CONCATENATE($J557,M$6),'Model Performance Data'!$O$6:$DY$6,0)),'Model Performance Data'!$B$8:$B$56,$C557,'Model Performance Data'!$C$8:$C$56,$D557)),"-",SUMIFS(INDEX('Model Performance Data'!$O$8:$DY$56,0,MATCH(CONCATENATE($J557,M$6),'Model Performance Data'!$O$6:$DY$6,0)),'Model Performance Data'!$B$8:$B$56,$C557,'Model Performance Data'!$C$8:$C$56,$D557))</f>
        <v>57</v>
      </c>
      <c r="N557" s="43">
        <f>IF(ISNA(SUMIFS(INDEX('Model Performance Data'!$O$8:$DY$56,0,MATCH(CONCATENATE($J557,N$6),'Model Performance Data'!$O$6:$DY$6,0)),'Model Performance Data'!$B$8:$B$56,$C557,'Model Performance Data'!$C$8:$C$56,$D557)),"-",SUMIFS(INDEX('Model Performance Data'!$O$8:$DY$56,0,MATCH(CONCATENATE($J557,N$6),'Model Performance Data'!$O$6:$DY$6,0)),'Model Performance Data'!$B$8:$B$56,$C557,'Model Performance Data'!$C$8:$C$56,$D557))</f>
        <v>100</v>
      </c>
      <c r="O557" s="154">
        <f>IF(ISNA(SUMIFS(INDEX('Model Performance Data'!$O$8:$DY$56,0,MATCH(CONCATENATE($J557,O$6),'Model Performance Data'!$O$6:$DY$6,0)),'Model Performance Data'!$B$8:$B$56,$C557,'Model Performance Data'!$C$8:$C$56,$D557)),"-",SUMIFS(INDEX('Model Performance Data'!$O$8:$DY$56,0,MATCH(CONCATENATE($J557,O$6),'Model Performance Data'!$O$6:$DY$6,0)),'Model Performance Data'!$B$8:$B$56,$C557,'Model Performance Data'!$C$8:$C$56,$D557))</f>
        <v>0.56999999999999995</v>
      </c>
    </row>
    <row r="558" spans="2:15" outlineLevel="1" x14ac:dyDescent="0.35">
      <c r="B558" s="37" t="s">
        <v>80</v>
      </c>
      <c r="C558" s="38" t="str">
        <f>IF(ISBLANK('Model Performance Data'!$B$28),"-",'Model Performance Data'!$B$28)</f>
        <v>Population Health</v>
      </c>
      <c r="D558" s="38" t="str">
        <f>IF(ISBLANK('Model Performance Data'!$C$28),"-",'Model Performance Data'!$C$28)</f>
        <v>Well-Child Visits</v>
      </c>
      <c r="E558" s="38" t="str">
        <f>IF(ISBLANK('Model Performance Data'!$D$28),"-",'Model Performance Data'!$D$28)</f>
        <v>Percentage</v>
      </c>
      <c r="F558" s="38" t="str">
        <f>IF(ISBLANK('Model Performance Data'!$E$28),"-",'Model Performance Data'!$E$28)</f>
        <v>Active</v>
      </c>
      <c r="G558" s="38" t="str">
        <f>IF(ISBLANK('Model Performance Data'!$F$28),"-",'Model Performance Data'!$F$28)</f>
        <v>-</v>
      </c>
      <c r="H558" s="38">
        <v>1</v>
      </c>
      <c r="I558" s="38">
        <v>1</v>
      </c>
      <c r="J558" s="37" t="str">
        <f t="shared" si="29"/>
        <v>11</v>
      </c>
      <c r="K558" s="38" t="str">
        <f>IF(ISBLANK('Model Performance Data'!$L$28),"-",'Model Performance Data'!$L$28)</f>
        <v>Annual</v>
      </c>
      <c r="L558" s="38" t="str">
        <f>IF(ISBLANK('Model Performance Data'!$K$28),"-",'Model Performance Data'!$K$28)</f>
        <v xml:space="preserve">Metric Steward: http://www.qualityforum.org/QPS/1516
</v>
      </c>
      <c r="M558" s="43">
        <f>IF(ISNA(SUMIFS(INDEX('Model Performance Data'!$O$8:$DY$56,0,MATCH(CONCATENATE($J558,M$6),'Model Performance Data'!$O$6:$DY$6,0)),'Model Performance Data'!$B$8:$B$56,$C558,'Model Performance Data'!$C$8:$C$56,$D558)),"-",SUMIFS(INDEX('Model Performance Data'!$O$8:$DY$56,0,MATCH(CONCATENATE($J558,M$6),'Model Performance Data'!$O$6:$DY$6,0)),'Model Performance Data'!$B$8:$B$56,$C558,'Model Performance Data'!$C$8:$C$56,$D558))</f>
        <v>0</v>
      </c>
      <c r="N558" s="43">
        <f>IF(ISNA(SUMIFS(INDEX('Model Performance Data'!$O$8:$DY$56,0,MATCH(CONCATENATE($J558,N$6),'Model Performance Data'!$O$6:$DY$6,0)),'Model Performance Data'!$B$8:$B$56,$C558,'Model Performance Data'!$C$8:$C$56,$D558)),"-",SUMIFS(INDEX('Model Performance Data'!$O$8:$DY$56,0,MATCH(CONCATENATE($J558,N$6),'Model Performance Data'!$O$6:$DY$6,0)),'Model Performance Data'!$B$8:$B$56,$C558,'Model Performance Data'!$C$8:$C$56,$D558))</f>
        <v>0</v>
      </c>
      <c r="O558" s="154">
        <f>IF(ISNA(SUMIFS(INDEX('Model Performance Data'!$O$8:$DY$56,0,MATCH(CONCATENATE($J558,O$6),'Model Performance Data'!$O$6:$DY$6,0)),'Model Performance Data'!$B$8:$B$56,$C558,'Model Performance Data'!$C$8:$C$56,$D558)),"-",SUMIFS(INDEX('Model Performance Data'!$O$8:$DY$56,0,MATCH(CONCATENATE($J558,O$6),'Model Performance Data'!$O$6:$DY$6,0)),'Model Performance Data'!$B$8:$B$56,$C558,'Model Performance Data'!$C$8:$C$56,$D558))</f>
        <v>0</v>
      </c>
    </row>
    <row r="559" spans="2:15" outlineLevel="1" x14ac:dyDescent="0.35">
      <c r="B559" s="37" t="s">
        <v>80</v>
      </c>
      <c r="C559" s="38" t="str">
        <f>IF(ISBLANK('Model Performance Data'!$B$28),"-",'Model Performance Data'!$B$28)</f>
        <v>Population Health</v>
      </c>
      <c r="D559" s="38" t="str">
        <f>IF(ISBLANK('Model Performance Data'!$C$28),"-",'Model Performance Data'!$C$28)</f>
        <v>Well-Child Visits</v>
      </c>
      <c r="E559" s="38" t="str">
        <f>IF(ISBLANK('Model Performance Data'!$D$28),"-",'Model Performance Data'!$D$28)</f>
        <v>Percentage</v>
      </c>
      <c r="F559" s="38" t="str">
        <f>IF(ISBLANK('Model Performance Data'!$E$28),"-",'Model Performance Data'!$E$28)</f>
        <v>Active</v>
      </c>
      <c r="G559" s="38" t="str">
        <f>IF(ISBLANK('Model Performance Data'!$F$28),"-",'Model Performance Data'!$F$28)</f>
        <v>-</v>
      </c>
      <c r="H559" s="38">
        <v>1</v>
      </c>
      <c r="I559" s="38">
        <v>2</v>
      </c>
      <c r="J559" s="37" t="str">
        <f t="shared" si="29"/>
        <v>12</v>
      </c>
      <c r="K559" s="38" t="str">
        <f>IF(ISBLANK('Model Performance Data'!$L$28),"-",'Model Performance Data'!$L$28)</f>
        <v>Annual</v>
      </c>
      <c r="L559" s="38" t="str">
        <f>IF(ISBLANK('Model Performance Data'!$K$28),"-",'Model Performance Data'!$K$28)</f>
        <v xml:space="preserve">Metric Steward: http://www.qualityforum.org/QPS/1516
</v>
      </c>
      <c r="M559" s="43">
        <f>IF(ISNA(SUMIFS(INDEX('Model Performance Data'!$O$8:$DY$56,0,MATCH(CONCATENATE($J559,M$6),'Model Performance Data'!$O$6:$DY$6,0)),'Model Performance Data'!$B$8:$B$56,$C559,'Model Performance Data'!$C$8:$C$56,$D559)),"-",SUMIFS(INDEX('Model Performance Data'!$O$8:$DY$56,0,MATCH(CONCATENATE($J559,M$6),'Model Performance Data'!$O$6:$DY$6,0)),'Model Performance Data'!$B$8:$B$56,$C559,'Model Performance Data'!$C$8:$C$56,$D559))</f>
        <v>0</v>
      </c>
      <c r="N559" s="43">
        <f>IF(ISNA(SUMIFS(INDEX('Model Performance Data'!$O$8:$DY$56,0,MATCH(CONCATENATE($J559,N$6),'Model Performance Data'!$O$6:$DY$6,0)),'Model Performance Data'!$B$8:$B$56,$C559,'Model Performance Data'!$C$8:$C$56,$D559)),"-",SUMIFS(INDEX('Model Performance Data'!$O$8:$DY$56,0,MATCH(CONCATENATE($J559,N$6),'Model Performance Data'!$O$6:$DY$6,0)),'Model Performance Data'!$B$8:$B$56,$C559,'Model Performance Data'!$C$8:$C$56,$D559))</f>
        <v>0</v>
      </c>
      <c r="O559" s="154">
        <f>IF(ISNA(SUMIFS(INDEX('Model Performance Data'!$O$8:$DY$56,0,MATCH(CONCATENATE($J559,O$6),'Model Performance Data'!$O$6:$DY$6,0)),'Model Performance Data'!$B$8:$B$56,$C559,'Model Performance Data'!$C$8:$C$56,$D559)),"-",SUMIFS(INDEX('Model Performance Data'!$O$8:$DY$56,0,MATCH(CONCATENATE($J559,O$6),'Model Performance Data'!$O$6:$DY$6,0)),'Model Performance Data'!$B$8:$B$56,$C559,'Model Performance Data'!$C$8:$C$56,$D559))</f>
        <v>0</v>
      </c>
    </row>
    <row r="560" spans="2:15" outlineLevel="1" x14ac:dyDescent="0.35">
      <c r="B560" s="37" t="s">
        <v>80</v>
      </c>
      <c r="C560" s="38" t="str">
        <f>IF(ISBLANK('Model Performance Data'!$B$28),"-",'Model Performance Data'!$B$28)</f>
        <v>Population Health</v>
      </c>
      <c r="D560" s="38" t="str">
        <f>IF(ISBLANK('Model Performance Data'!$C$28),"-",'Model Performance Data'!$C$28)</f>
        <v>Well-Child Visits</v>
      </c>
      <c r="E560" s="38" t="str">
        <f>IF(ISBLANK('Model Performance Data'!$D$28),"-",'Model Performance Data'!$D$28)</f>
        <v>Percentage</v>
      </c>
      <c r="F560" s="38" t="str">
        <f>IF(ISBLANK('Model Performance Data'!$E$28),"-",'Model Performance Data'!$E$28)</f>
        <v>Active</v>
      </c>
      <c r="G560" s="38" t="str">
        <f>IF(ISBLANK('Model Performance Data'!$F$28),"-",'Model Performance Data'!$F$28)</f>
        <v>-</v>
      </c>
      <c r="H560" s="38">
        <v>1</v>
      </c>
      <c r="I560" s="38">
        <v>3</v>
      </c>
      <c r="J560" s="37" t="str">
        <f t="shared" si="29"/>
        <v>13</v>
      </c>
      <c r="K560" s="38" t="str">
        <f>IF(ISBLANK('Model Performance Data'!$L$28),"-",'Model Performance Data'!$L$28)</f>
        <v>Annual</v>
      </c>
      <c r="L560" s="38" t="str">
        <f>IF(ISBLANK('Model Performance Data'!$K$28),"-",'Model Performance Data'!$K$28)</f>
        <v xml:space="preserve">Metric Steward: http://www.qualityforum.org/QPS/1516
</v>
      </c>
      <c r="M560" s="43">
        <f>IF(ISNA(SUMIFS(INDEX('Model Performance Data'!$O$8:$DY$56,0,MATCH(CONCATENATE($J560,M$6),'Model Performance Data'!$O$6:$DY$6,0)),'Model Performance Data'!$B$8:$B$56,$C560,'Model Performance Data'!$C$8:$C$56,$D560)),"-",SUMIFS(INDEX('Model Performance Data'!$O$8:$DY$56,0,MATCH(CONCATENATE($J560,M$6),'Model Performance Data'!$O$6:$DY$6,0)),'Model Performance Data'!$B$8:$B$56,$C560,'Model Performance Data'!$C$8:$C$56,$D560))</f>
        <v>0</v>
      </c>
      <c r="N560" s="43">
        <f>IF(ISNA(SUMIFS(INDEX('Model Performance Data'!$O$8:$DY$56,0,MATCH(CONCATENATE($J560,N$6),'Model Performance Data'!$O$6:$DY$6,0)),'Model Performance Data'!$B$8:$B$56,$C560,'Model Performance Data'!$C$8:$C$56,$D560)),"-",SUMIFS(INDEX('Model Performance Data'!$O$8:$DY$56,0,MATCH(CONCATENATE($J560,N$6),'Model Performance Data'!$O$6:$DY$6,0)),'Model Performance Data'!$B$8:$B$56,$C560,'Model Performance Data'!$C$8:$C$56,$D560))</f>
        <v>0</v>
      </c>
      <c r="O560" s="154">
        <f>IF(ISNA(SUMIFS(INDEX('Model Performance Data'!$O$8:$DY$56,0,MATCH(CONCATENATE($J560,O$6),'Model Performance Data'!$O$6:$DY$6,0)),'Model Performance Data'!$B$8:$B$56,$C560,'Model Performance Data'!$C$8:$C$56,$D560)),"-",SUMIFS(INDEX('Model Performance Data'!$O$8:$DY$56,0,MATCH(CONCATENATE($J560,O$6),'Model Performance Data'!$O$6:$DY$6,0)),'Model Performance Data'!$B$8:$B$56,$C560,'Model Performance Data'!$C$8:$C$56,$D560))</f>
        <v>0</v>
      </c>
    </row>
    <row r="561" spans="2:15" outlineLevel="1" x14ac:dyDescent="0.35">
      <c r="B561" s="37" t="s">
        <v>80</v>
      </c>
      <c r="C561" s="38" t="str">
        <f>IF(ISBLANK('Model Performance Data'!$B$28),"-",'Model Performance Data'!$B$28)</f>
        <v>Population Health</v>
      </c>
      <c r="D561" s="38" t="str">
        <f>IF(ISBLANK('Model Performance Data'!$C$28),"-",'Model Performance Data'!$C$28)</f>
        <v>Well-Child Visits</v>
      </c>
      <c r="E561" s="38" t="str">
        <f>IF(ISBLANK('Model Performance Data'!$D$28),"-",'Model Performance Data'!$D$28)</f>
        <v>Percentage</v>
      </c>
      <c r="F561" s="38" t="str">
        <f>IF(ISBLANK('Model Performance Data'!$E$28),"-",'Model Performance Data'!$E$28)</f>
        <v>Active</v>
      </c>
      <c r="G561" s="38" t="str">
        <f>IF(ISBLANK('Model Performance Data'!$F$28),"-",'Model Performance Data'!$F$28)</f>
        <v>-</v>
      </c>
      <c r="H561" s="38">
        <v>1</v>
      </c>
      <c r="I561" s="38">
        <v>4</v>
      </c>
      <c r="J561" s="37" t="str">
        <f t="shared" si="29"/>
        <v>14</v>
      </c>
      <c r="K561" s="38" t="str">
        <f>IF(ISBLANK('Model Performance Data'!$L$28),"-",'Model Performance Data'!$L$28)</f>
        <v>Annual</v>
      </c>
      <c r="L561" s="38" t="str">
        <f>IF(ISBLANK('Model Performance Data'!$K$28),"-",'Model Performance Data'!$K$28)</f>
        <v xml:space="preserve">Metric Steward: http://www.qualityforum.org/QPS/1516
</v>
      </c>
      <c r="M561" s="43">
        <f>IF(ISNA(SUMIFS(INDEX('Model Performance Data'!$O$8:$DY$56,0,MATCH(CONCATENATE($J561,M$6),'Model Performance Data'!$O$6:$DY$6,0)),'Model Performance Data'!$B$8:$B$56,$C561,'Model Performance Data'!$C$8:$C$56,$D561)),"-",SUMIFS(INDEX('Model Performance Data'!$O$8:$DY$56,0,MATCH(CONCATENATE($J561,M$6),'Model Performance Data'!$O$6:$DY$6,0)),'Model Performance Data'!$B$8:$B$56,$C561,'Model Performance Data'!$C$8:$C$56,$D561))</f>
        <v>0</v>
      </c>
      <c r="N561" s="43">
        <f>IF(ISNA(SUMIFS(INDEX('Model Performance Data'!$O$8:$DY$56,0,MATCH(CONCATENATE($J561,N$6),'Model Performance Data'!$O$6:$DY$6,0)),'Model Performance Data'!$B$8:$B$56,$C561,'Model Performance Data'!$C$8:$C$56,$D561)),"-",SUMIFS(INDEX('Model Performance Data'!$O$8:$DY$56,0,MATCH(CONCATENATE($J561,N$6),'Model Performance Data'!$O$6:$DY$6,0)),'Model Performance Data'!$B$8:$B$56,$C561,'Model Performance Data'!$C$8:$C$56,$D561))</f>
        <v>0</v>
      </c>
      <c r="O561" s="154">
        <f>IF(ISNA(SUMIFS(INDEX('Model Performance Data'!$O$8:$DY$56,0,MATCH(CONCATENATE($J561,O$6),'Model Performance Data'!$O$6:$DY$6,0)),'Model Performance Data'!$B$8:$B$56,$C561,'Model Performance Data'!$C$8:$C$56,$D561)),"-",SUMIFS(INDEX('Model Performance Data'!$O$8:$DY$56,0,MATCH(CONCATENATE($J561,O$6),'Model Performance Data'!$O$6:$DY$6,0)),'Model Performance Data'!$B$8:$B$56,$C561,'Model Performance Data'!$C$8:$C$56,$D561))</f>
        <v>0</v>
      </c>
    </row>
    <row r="562" spans="2:15" outlineLevel="1" x14ac:dyDescent="0.35">
      <c r="B562" s="37" t="s">
        <v>80</v>
      </c>
      <c r="C562" s="38" t="str">
        <f>IF(ISBLANK('Model Performance Data'!$B$28),"-",'Model Performance Data'!$B$28)</f>
        <v>Population Health</v>
      </c>
      <c r="D562" s="38" t="str">
        <f>IF(ISBLANK('Model Performance Data'!$C$28),"-",'Model Performance Data'!$C$28)</f>
        <v>Well-Child Visits</v>
      </c>
      <c r="E562" s="38" t="str">
        <f>IF(ISBLANK('Model Performance Data'!$D$28),"-",'Model Performance Data'!$D$28)</f>
        <v>Percentage</v>
      </c>
      <c r="F562" s="38" t="str">
        <f>IF(ISBLANK('Model Performance Data'!$E$28),"-",'Model Performance Data'!$E$28)</f>
        <v>Active</v>
      </c>
      <c r="G562" s="38" t="str">
        <f>IF(ISBLANK('Model Performance Data'!$F$28),"-",'Model Performance Data'!$F$28)</f>
        <v>-</v>
      </c>
      <c r="H562" s="38">
        <v>1</v>
      </c>
      <c r="I562" s="38">
        <v>5</v>
      </c>
      <c r="J562" s="37" t="str">
        <f t="shared" si="29"/>
        <v>15</v>
      </c>
      <c r="K562" s="38" t="str">
        <f>IF(ISBLANK('Model Performance Data'!$L$28),"-",'Model Performance Data'!$L$28)</f>
        <v>Annual</v>
      </c>
      <c r="L562" s="38" t="str">
        <f>IF(ISBLANK('Model Performance Data'!$K$28),"-",'Model Performance Data'!$K$28)</f>
        <v xml:space="preserve">Metric Steward: http://www.qualityforum.org/QPS/1516
</v>
      </c>
      <c r="M562" s="43">
        <f>IF(ISNA(SUMIFS(INDEX('Model Performance Data'!$O$8:$DY$56,0,MATCH(CONCATENATE($J562,M$6),'Model Performance Data'!$O$6:$DY$6,0)),'Model Performance Data'!$B$8:$B$56,$C562,'Model Performance Data'!$C$8:$C$56,$D562)),"-",SUMIFS(INDEX('Model Performance Data'!$O$8:$DY$56,0,MATCH(CONCATENATE($J562,M$6),'Model Performance Data'!$O$6:$DY$6,0)),'Model Performance Data'!$B$8:$B$56,$C562,'Model Performance Data'!$C$8:$C$56,$D562))</f>
        <v>58</v>
      </c>
      <c r="N562" s="43">
        <f>IF(ISNA(SUMIFS(INDEX('Model Performance Data'!$O$8:$DY$56,0,MATCH(CONCATENATE($J562,N$6),'Model Performance Data'!$O$6:$DY$6,0)),'Model Performance Data'!$B$8:$B$56,$C562,'Model Performance Data'!$C$8:$C$56,$D562)),"-",SUMIFS(INDEX('Model Performance Data'!$O$8:$DY$56,0,MATCH(CONCATENATE($J562,N$6),'Model Performance Data'!$O$6:$DY$6,0)),'Model Performance Data'!$B$8:$B$56,$C562,'Model Performance Data'!$C$8:$C$56,$D562))</f>
        <v>100</v>
      </c>
      <c r="O562" s="154">
        <f>IF(ISNA(SUMIFS(INDEX('Model Performance Data'!$O$8:$DY$56,0,MATCH(CONCATENATE($J562,O$6),'Model Performance Data'!$O$6:$DY$6,0)),'Model Performance Data'!$B$8:$B$56,$C562,'Model Performance Data'!$C$8:$C$56,$D562)),"-",SUMIFS(INDEX('Model Performance Data'!$O$8:$DY$56,0,MATCH(CONCATENATE($J562,O$6),'Model Performance Data'!$O$6:$DY$6,0)),'Model Performance Data'!$B$8:$B$56,$C562,'Model Performance Data'!$C$8:$C$56,$D562))</f>
        <v>0.57999999999999996</v>
      </c>
    </row>
    <row r="563" spans="2:15" outlineLevel="1" x14ac:dyDescent="0.35">
      <c r="B563" s="37" t="s">
        <v>80</v>
      </c>
      <c r="C563" s="38" t="str">
        <f>IF(ISBLANK('Model Performance Data'!$B$28),"-",'Model Performance Data'!$B$28)</f>
        <v>Population Health</v>
      </c>
      <c r="D563" s="38" t="str">
        <f>IF(ISBLANK('Model Performance Data'!$C$28),"-",'Model Performance Data'!$C$28)</f>
        <v>Well-Child Visits</v>
      </c>
      <c r="E563" s="38" t="str">
        <f>IF(ISBLANK('Model Performance Data'!$D$28),"-",'Model Performance Data'!$D$28)</f>
        <v>Percentage</v>
      </c>
      <c r="F563" s="38" t="str">
        <f>IF(ISBLANK('Model Performance Data'!$E$28),"-",'Model Performance Data'!$E$28)</f>
        <v>Active</v>
      </c>
      <c r="G563" s="38" t="str">
        <f>IF(ISBLANK('Model Performance Data'!$F$28),"-",'Model Performance Data'!$F$28)</f>
        <v>-</v>
      </c>
      <c r="H563" s="38">
        <v>1</v>
      </c>
      <c r="I563" s="38" t="s">
        <v>65</v>
      </c>
      <c r="J563" s="37" t="str">
        <f t="shared" si="29"/>
        <v>1Goal</v>
      </c>
      <c r="K563" s="38" t="str">
        <f>IF(ISBLANK('Model Performance Data'!$L$28),"-",'Model Performance Data'!$L$28)</f>
        <v>Annual</v>
      </c>
      <c r="L563" s="38" t="str">
        <f>IF(ISBLANK('Model Performance Data'!$K$28),"-",'Model Performance Data'!$K$28)</f>
        <v xml:space="preserve">Metric Steward: http://www.qualityforum.org/QPS/1516
</v>
      </c>
      <c r="M563" s="43" t="str">
        <f>IF(ISNA(SUMIFS(INDEX('Model Performance Data'!$O$8:$DY$56,0,MATCH(CONCATENATE($J563,M$6),'Model Performance Data'!$O$6:$DY$6,0)),'Model Performance Data'!$B$8:$B$56,$C563,'Model Performance Data'!$C$8:$C$56,$D563)),"-",SUMIFS(INDEX('Model Performance Data'!$O$8:$DY$56,0,MATCH(CONCATENATE($J563,M$6),'Model Performance Data'!$O$6:$DY$6,0)),'Model Performance Data'!$B$8:$B$56,$C563,'Model Performance Data'!$C$8:$C$56,$D563))</f>
        <v>-</v>
      </c>
      <c r="N563" s="43" t="str">
        <f>IF(ISNA(SUMIFS(INDEX('Model Performance Data'!$O$8:$DY$56,0,MATCH(CONCATENATE($J563,N$6),'Model Performance Data'!$O$6:$DY$6,0)),'Model Performance Data'!$B$8:$B$56,$C563,'Model Performance Data'!$C$8:$C$56,$D563)),"-",SUMIFS(INDEX('Model Performance Data'!$O$8:$DY$56,0,MATCH(CONCATENATE($J563,N$6),'Model Performance Data'!$O$6:$DY$6,0)),'Model Performance Data'!$B$8:$B$56,$C563,'Model Performance Data'!$C$8:$C$56,$D563))</f>
        <v>-</v>
      </c>
      <c r="O563" s="154">
        <f>IF(ISNA(SUMIFS(INDEX('Model Performance Data'!$O$8:$DY$56,0,MATCH(CONCATENATE($J563,O$6),'Model Performance Data'!$O$6:$DY$6,0)),'Model Performance Data'!$B$8:$B$56,$C563,'Model Performance Data'!$C$8:$C$56,$D563)),"-",SUMIFS(INDEX('Model Performance Data'!$O$8:$DY$56,0,MATCH(CONCATENATE($J563,O$6),'Model Performance Data'!$O$6:$DY$6,0)),'Model Performance Data'!$B$8:$B$56,$C563,'Model Performance Data'!$C$8:$C$56,$D563))</f>
        <v>0.82969999999999999</v>
      </c>
    </row>
    <row r="564" spans="2:15" outlineLevel="1" x14ac:dyDescent="0.35">
      <c r="B564" s="37" t="s">
        <v>80</v>
      </c>
      <c r="C564" s="38" t="str">
        <f>IF(ISBLANK('Model Performance Data'!$B$28),"-",'Model Performance Data'!$B$28)</f>
        <v>Population Health</v>
      </c>
      <c r="D564" s="38" t="str">
        <f>IF(ISBLANK('Model Performance Data'!$C$28),"-",'Model Performance Data'!$C$28)</f>
        <v>Well-Child Visits</v>
      </c>
      <c r="E564" s="38" t="str">
        <f>IF(ISBLANK('Model Performance Data'!$D$28),"-",'Model Performance Data'!$D$28)</f>
        <v>Percentage</v>
      </c>
      <c r="F564" s="38" t="str">
        <f>IF(ISBLANK('Model Performance Data'!$E$28),"-",'Model Performance Data'!$E$28)</f>
        <v>Active</v>
      </c>
      <c r="G564" s="38" t="str">
        <f>IF(ISBLANK('Model Performance Data'!$F$28),"-",'Model Performance Data'!$F$28)</f>
        <v>-</v>
      </c>
      <c r="H564" s="38">
        <v>2</v>
      </c>
      <c r="I564" s="38">
        <v>1</v>
      </c>
      <c r="J564" s="37" t="str">
        <f t="shared" si="29"/>
        <v>21</v>
      </c>
      <c r="K564" s="38" t="str">
        <f>IF(ISBLANK('Model Performance Data'!$L$28),"-",'Model Performance Data'!$L$28)</f>
        <v>Annual</v>
      </c>
      <c r="L564" s="38" t="str">
        <f>IF(ISBLANK('Model Performance Data'!$K$28),"-",'Model Performance Data'!$K$28)</f>
        <v xml:space="preserve">Metric Steward: http://www.qualityforum.org/QPS/1516
</v>
      </c>
      <c r="M564" s="43">
        <f>IF(ISNA(SUMIFS(INDEX('Model Performance Data'!$O$8:$DY$56,0,MATCH(CONCATENATE($J564,M$6),'Model Performance Data'!$O$6:$DY$6,0)),'Model Performance Data'!$B$8:$B$56,$C564,'Model Performance Data'!$C$8:$C$56,$D564)),"-",SUMIFS(INDEX('Model Performance Data'!$O$8:$DY$56,0,MATCH(CONCATENATE($J564,M$6),'Model Performance Data'!$O$6:$DY$6,0)),'Model Performance Data'!$B$8:$B$56,$C564,'Model Performance Data'!$C$8:$C$56,$D564))</f>
        <v>0</v>
      </c>
      <c r="N564" s="43">
        <f>IF(ISNA(SUMIFS(INDEX('Model Performance Data'!$O$8:$DY$56,0,MATCH(CONCATENATE($J564,N$6),'Model Performance Data'!$O$6:$DY$6,0)),'Model Performance Data'!$B$8:$B$56,$C564,'Model Performance Data'!$C$8:$C$56,$D564)),"-",SUMIFS(INDEX('Model Performance Data'!$O$8:$DY$56,0,MATCH(CONCATENATE($J564,N$6),'Model Performance Data'!$O$6:$DY$6,0)),'Model Performance Data'!$B$8:$B$56,$C564,'Model Performance Data'!$C$8:$C$56,$D564))</f>
        <v>0</v>
      </c>
      <c r="O564" s="154">
        <f>IF(ISNA(SUMIFS(INDEX('Model Performance Data'!$O$8:$DY$56,0,MATCH(CONCATENATE($J564,O$6),'Model Performance Data'!$O$6:$DY$6,0)),'Model Performance Data'!$B$8:$B$56,$C564,'Model Performance Data'!$C$8:$C$56,$D564)),"-",SUMIFS(INDEX('Model Performance Data'!$O$8:$DY$56,0,MATCH(CONCATENATE($J564,O$6),'Model Performance Data'!$O$6:$DY$6,0)),'Model Performance Data'!$B$8:$B$56,$C564,'Model Performance Data'!$C$8:$C$56,$D564))</f>
        <v>0</v>
      </c>
    </row>
    <row r="565" spans="2:15" outlineLevel="1" x14ac:dyDescent="0.35">
      <c r="B565" s="37" t="s">
        <v>80</v>
      </c>
      <c r="C565" s="38" t="str">
        <f>IF(ISBLANK('Model Performance Data'!$B$28),"-",'Model Performance Data'!$B$28)</f>
        <v>Population Health</v>
      </c>
      <c r="D565" s="38" t="str">
        <f>IF(ISBLANK('Model Performance Data'!$C$28),"-",'Model Performance Data'!$C$28)</f>
        <v>Well-Child Visits</v>
      </c>
      <c r="E565" s="38" t="str">
        <f>IF(ISBLANK('Model Performance Data'!$D$28),"-",'Model Performance Data'!$D$28)</f>
        <v>Percentage</v>
      </c>
      <c r="F565" s="38" t="str">
        <f>IF(ISBLANK('Model Performance Data'!$E$28),"-",'Model Performance Data'!$E$28)</f>
        <v>Active</v>
      </c>
      <c r="G565" s="38" t="str">
        <f>IF(ISBLANK('Model Performance Data'!$F$28),"-",'Model Performance Data'!$F$28)</f>
        <v>-</v>
      </c>
      <c r="H565" s="38">
        <v>2</v>
      </c>
      <c r="I565" s="38">
        <v>2</v>
      </c>
      <c r="J565" s="37" t="str">
        <f t="shared" si="29"/>
        <v>22</v>
      </c>
      <c r="K565" s="38" t="str">
        <f>IF(ISBLANK('Model Performance Data'!$L$28),"-",'Model Performance Data'!$L$28)</f>
        <v>Annual</v>
      </c>
      <c r="L565" s="38" t="str">
        <f>IF(ISBLANK('Model Performance Data'!$K$28),"-",'Model Performance Data'!$K$28)</f>
        <v xml:space="preserve">Metric Steward: http://www.qualityforum.org/QPS/1516
</v>
      </c>
      <c r="M565" s="43">
        <f>IF(ISNA(SUMIFS(INDEX('Model Performance Data'!$O$8:$DY$56,0,MATCH(CONCATENATE($J565,M$6),'Model Performance Data'!$O$6:$DY$6,0)),'Model Performance Data'!$B$8:$B$56,$C565,'Model Performance Data'!$C$8:$C$56,$D565)),"-",SUMIFS(INDEX('Model Performance Data'!$O$8:$DY$56,0,MATCH(CONCATENATE($J565,M$6),'Model Performance Data'!$O$6:$DY$6,0)),'Model Performance Data'!$B$8:$B$56,$C565,'Model Performance Data'!$C$8:$C$56,$D565))</f>
        <v>0</v>
      </c>
      <c r="N565" s="43">
        <f>IF(ISNA(SUMIFS(INDEX('Model Performance Data'!$O$8:$DY$56,0,MATCH(CONCATENATE($J565,N$6),'Model Performance Data'!$O$6:$DY$6,0)),'Model Performance Data'!$B$8:$B$56,$C565,'Model Performance Data'!$C$8:$C$56,$D565)),"-",SUMIFS(INDEX('Model Performance Data'!$O$8:$DY$56,0,MATCH(CONCATENATE($J565,N$6),'Model Performance Data'!$O$6:$DY$6,0)),'Model Performance Data'!$B$8:$B$56,$C565,'Model Performance Data'!$C$8:$C$56,$D565))</f>
        <v>0</v>
      </c>
      <c r="O565" s="154">
        <f>IF(ISNA(SUMIFS(INDEX('Model Performance Data'!$O$8:$DY$56,0,MATCH(CONCATENATE($J565,O$6),'Model Performance Data'!$O$6:$DY$6,0)),'Model Performance Data'!$B$8:$B$56,$C565,'Model Performance Data'!$C$8:$C$56,$D565)),"-",SUMIFS(INDEX('Model Performance Data'!$O$8:$DY$56,0,MATCH(CONCATENATE($J565,O$6),'Model Performance Data'!$O$6:$DY$6,0)),'Model Performance Data'!$B$8:$B$56,$C565,'Model Performance Data'!$C$8:$C$56,$D565))</f>
        <v>0</v>
      </c>
    </row>
    <row r="566" spans="2:15" outlineLevel="1" x14ac:dyDescent="0.35">
      <c r="B566" s="37" t="s">
        <v>80</v>
      </c>
      <c r="C566" s="38" t="str">
        <f>IF(ISBLANK('Model Performance Data'!$B$28),"-",'Model Performance Data'!$B$28)</f>
        <v>Population Health</v>
      </c>
      <c r="D566" s="38" t="str">
        <f>IF(ISBLANK('Model Performance Data'!$C$28),"-",'Model Performance Data'!$C$28)</f>
        <v>Well-Child Visits</v>
      </c>
      <c r="E566" s="38" t="str">
        <f>IF(ISBLANK('Model Performance Data'!$D$28),"-",'Model Performance Data'!$D$28)</f>
        <v>Percentage</v>
      </c>
      <c r="F566" s="38" t="str">
        <f>IF(ISBLANK('Model Performance Data'!$E$28),"-",'Model Performance Data'!$E$28)</f>
        <v>Active</v>
      </c>
      <c r="G566" s="38" t="str">
        <f>IF(ISBLANK('Model Performance Data'!$F$28),"-",'Model Performance Data'!$F$28)</f>
        <v>-</v>
      </c>
      <c r="H566" s="38">
        <v>2</v>
      </c>
      <c r="I566" s="38">
        <v>3</v>
      </c>
      <c r="J566" s="37" t="str">
        <f t="shared" si="29"/>
        <v>23</v>
      </c>
      <c r="K566" s="38" t="str">
        <f>IF(ISBLANK('Model Performance Data'!$L$28),"-",'Model Performance Data'!$L$28)</f>
        <v>Annual</v>
      </c>
      <c r="L566" s="38" t="str">
        <f>IF(ISBLANK('Model Performance Data'!$K$28),"-",'Model Performance Data'!$K$28)</f>
        <v xml:space="preserve">Metric Steward: http://www.qualityforum.org/QPS/1516
</v>
      </c>
      <c r="M566" s="43">
        <f>IF(ISNA(SUMIFS(INDEX('Model Performance Data'!$O$8:$DY$56,0,MATCH(CONCATENATE($J566,M$6),'Model Performance Data'!$O$6:$DY$6,0)),'Model Performance Data'!$B$8:$B$56,$C566,'Model Performance Data'!$C$8:$C$56,$D566)),"-",SUMIFS(INDEX('Model Performance Data'!$O$8:$DY$56,0,MATCH(CONCATENATE($J566,M$6),'Model Performance Data'!$O$6:$DY$6,0)),'Model Performance Data'!$B$8:$B$56,$C566,'Model Performance Data'!$C$8:$C$56,$D566))</f>
        <v>0</v>
      </c>
      <c r="N566" s="43">
        <f>IF(ISNA(SUMIFS(INDEX('Model Performance Data'!$O$8:$DY$56,0,MATCH(CONCATENATE($J566,N$6),'Model Performance Data'!$O$6:$DY$6,0)),'Model Performance Data'!$B$8:$B$56,$C566,'Model Performance Data'!$C$8:$C$56,$D566)),"-",SUMIFS(INDEX('Model Performance Data'!$O$8:$DY$56,0,MATCH(CONCATENATE($J566,N$6),'Model Performance Data'!$O$6:$DY$6,0)),'Model Performance Data'!$B$8:$B$56,$C566,'Model Performance Data'!$C$8:$C$56,$D566))</f>
        <v>0</v>
      </c>
      <c r="O566" s="154">
        <f>IF(ISNA(SUMIFS(INDEX('Model Performance Data'!$O$8:$DY$56,0,MATCH(CONCATENATE($J566,O$6),'Model Performance Data'!$O$6:$DY$6,0)),'Model Performance Data'!$B$8:$B$56,$C566,'Model Performance Data'!$C$8:$C$56,$D566)),"-",SUMIFS(INDEX('Model Performance Data'!$O$8:$DY$56,0,MATCH(CONCATENATE($J566,O$6),'Model Performance Data'!$O$6:$DY$6,0)),'Model Performance Data'!$B$8:$B$56,$C566,'Model Performance Data'!$C$8:$C$56,$D566))</f>
        <v>0</v>
      </c>
    </row>
    <row r="567" spans="2:15" outlineLevel="1" x14ac:dyDescent="0.35">
      <c r="B567" s="37" t="s">
        <v>80</v>
      </c>
      <c r="C567" s="38" t="str">
        <f>IF(ISBLANK('Model Performance Data'!$B$28),"-",'Model Performance Data'!$B$28)</f>
        <v>Population Health</v>
      </c>
      <c r="D567" s="38" t="str">
        <f>IF(ISBLANK('Model Performance Data'!$C$28),"-",'Model Performance Data'!$C$28)</f>
        <v>Well-Child Visits</v>
      </c>
      <c r="E567" s="38" t="str">
        <f>IF(ISBLANK('Model Performance Data'!$D$28),"-",'Model Performance Data'!$D$28)</f>
        <v>Percentage</v>
      </c>
      <c r="F567" s="38" t="str">
        <f>IF(ISBLANK('Model Performance Data'!$E$28),"-",'Model Performance Data'!$E$28)</f>
        <v>Active</v>
      </c>
      <c r="G567" s="38" t="str">
        <f>IF(ISBLANK('Model Performance Data'!$F$28),"-",'Model Performance Data'!$F$28)</f>
        <v>-</v>
      </c>
      <c r="H567" s="38">
        <v>2</v>
      </c>
      <c r="I567" s="38">
        <v>4</v>
      </c>
      <c r="J567" s="37" t="str">
        <f t="shared" si="29"/>
        <v>24</v>
      </c>
      <c r="K567" s="38" t="str">
        <f>IF(ISBLANK('Model Performance Data'!$L$28),"-",'Model Performance Data'!$L$28)</f>
        <v>Annual</v>
      </c>
      <c r="L567" s="38" t="str">
        <f>IF(ISBLANK('Model Performance Data'!$K$28),"-",'Model Performance Data'!$K$28)</f>
        <v xml:space="preserve">Metric Steward: http://www.qualityforum.org/QPS/1516
</v>
      </c>
      <c r="M567" s="43">
        <f>IF(ISNA(SUMIFS(INDEX('Model Performance Data'!$O$8:$DY$56,0,MATCH(CONCATENATE($J567,M$6),'Model Performance Data'!$O$6:$DY$6,0)),'Model Performance Data'!$B$8:$B$56,$C567,'Model Performance Data'!$C$8:$C$56,$D567)),"-",SUMIFS(INDEX('Model Performance Data'!$O$8:$DY$56,0,MATCH(CONCATENATE($J567,M$6),'Model Performance Data'!$O$6:$DY$6,0)),'Model Performance Data'!$B$8:$B$56,$C567,'Model Performance Data'!$C$8:$C$56,$D567))</f>
        <v>0</v>
      </c>
      <c r="N567" s="43">
        <f>IF(ISNA(SUMIFS(INDEX('Model Performance Data'!$O$8:$DY$56,0,MATCH(CONCATENATE($J567,N$6),'Model Performance Data'!$O$6:$DY$6,0)),'Model Performance Data'!$B$8:$B$56,$C567,'Model Performance Data'!$C$8:$C$56,$D567)),"-",SUMIFS(INDEX('Model Performance Data'!$O$8:$DY$56,0,MATCH(CONCATENATE($J567,N$6),'Model Performance Data'!$O$6:$DY$6,0)),'Model Performance Data'!$B$8:$B$56,$C567,'Model Performance Data'!$C$8:$C$56,$D567))</f>
        <v>0</v>
      </c>
      <c r="O567" s="154">
        <f>IF(ISNA(SUMIFS(INDEX('Model Performance Data'!$O$8:$DY$56,0,MATCH(CONCATENATE($J567,O$6),'Model Performance Data'!$O$6:$DY$6,0)),'Model Performance Data'!$B$8:$B$56,$C567,'Model Performance Data'!$C$8:$C$56,$D567)),"-",SUMIFS(INDEX('Model Performance Data'!$O$8:$DY$56,0,MATCH(CONCATENATE($J567,O$6),'Model Performance Data'!$O$6:$DY$6,0)),'Model Performance Data'!$B$8:$B$56,$C567,'Model Performance Data'!$C$8:$C$56,$D567))</f>
        <v>0</v>
      </c>
    </row>
    <row r="568" spans="2:15" outlineLevel="1" x14ac:dyDescent="0.35">
      <c r="B568" s="37" t="s">
        <v>80</v>
      </c>
      <c r="C568" s="38" t="str">
        <f>IF(ISBLANK('Model Performance Data'!$B$28),"-",'Model Performance Data'!$B$28)</f>
        <v>Population Health</v>
      </c>
      <c r="D568" s="38" t="str">
        <f>IF(ISBLANK('Model Performance Data'!$C$28),"-",'Model Performance Data'!$C$28)</f>
        <v>Well-Child Visits</v>
      </c>
      <c r="E568" s="38" t="str">
        <f>IF(ISBLANK('Model Performance Data'!$D$28),"-",'Model Performance Data'!$D$28)</f>
        <v>Percentage</v>
      </c>
      <c r="F568" s="38" t="str">
        <f>IF(ISBLANK('Model Performance Data'!$E$28),"-",'Model Performance Data'!$E$28)</f>
        <v>Active</v>
      </c>
      <c r="G568" s="38" t="str">
        <f>IF(ISBLANK('Model Performance Data'!$F$28),"-",'Model Performance Data'!$F$28)</f>
        <v>-</v>
      </c>
      <c r="H568" s="38">
        <v>2</v>
      </c>
      <c r="I568" s="38">
        <v>5</v>
      </c>
      <c r="J568" s="37" t="str">
        <f t="shared" si="29"/>
        <v>25</v>
      </c>
      <c r="K568" s="38" t="str">
        <f>IF(ISBLANK('Model Performance Data'!$L$28),"-",'Model Performance Data'!$L$28)</f>
        <v>Annual</v>
      </c>
      <c r="L568" s="38" t="str">
        <f>IF(ISBLANK('Model Performance Data'!$K$28),"-",'Model Performance Data'!$K$28)</f>
        <v xml:space="preserve">Metric Steward: http://www.qualityforum.org/QPS/1516
</v>
      </c>
      <c r="M568" s="43">
        <f>IF(ISNA(SUMIFS(INDEX('Model Performance Data'!$O$8:$DY$56,0,MATCH(CONCATENATE($J568,M$6),'Model Performance Data'!$O$6:$DY$6,0)),'Model Performance Data'!$B$8:$B$56,$C568,'Model Performance Data'!$C$8:$C$56,$D568)),"-",SUMIFS(INDEX('Model Performance Data'!$O$8:$DY$56,0,MATCH(CONCATENATE($J568,M$6),'Model Performance Data'!$O$6:$DY$6,0)),'Model Performance Data'!$B$8:$B$56,$C568,'Model Performance Data'!$C$8:$C$56,$D568))</f>
        <v>0</v>
      </c>
      <c r="N568" s="43">
        <f>IF(ISNA(SUMIFS(INDEX('Model Performance Data'!$O$8:$DY$56,0,MATCH(CONCATENATE($J568,N$6),'Model Performance Data'!$O$6:$DY$6,0)),'Model Performance Data'!$B$8:$B$56,$C568,'Model Performance Data'!$C$8:$C$56,$D568)),"-",SUMIFS(INDEX('Model Performance Data'!$O$8:$DY$56,0,MATCH(CONCATENATE($J568,N$6),'Model Performance Data'!$O$6:$DY$6,0)),'Model Performance Data'!$B$8:$B$56,$C568,'Model Performance Data'!$C$8:$C$56,$D568))</f>
        <v>0</v>
      </c>
      <c r="O568" s="154">
        <f>IF(ISNA(SUMIFS(INDEX('Model Performance Data'!$O$8:$DY$56,0,MATCH(CONCATENATE($J568,O$6),'Model Performance Data'!$O$6:$DY$6,0)),'Model Performance Data'!$B$8:$B$56,$C568,'Model Performance Data'!$C$8:$C$56,$D568)),"-",SUMIFS(INDEX('Model Performance Data'!$O$8:$DY$56,0,MATCH(CONCATENATE($J568,O$6),'Model Performance Data'!$O$6:$DY$6,0)),'Model Performance Data'!$B$8:$B$56,$C568,'Model Performance Data'!$C$8:$C$56,$D568))</f>
        <v>0</v>
      </c>
    </row>
    <row r="569" spans="2:15" outlineLevel="1" x14ac:dyDescent="0.35">
      <c r="B569" s="37" t="s">
        <v>80</v>
      </c>
      <c r="C569" s="38" t="str">
        <f>IF(ISBLANK('Model Performance Data'!$B$28),"-",'Model Performance Data'!$B$28)</f>
        <v>Population Health</v>
      </c>
      <c r="D569" s="38" t="str">
        <f>IF(ISBLANK('Model Performance Data'!$C$28),"-",'Model Performance Data'!$C$28)</f>
        <v>Well-Child Visits</v>
      </c>
      <c r="E569" s="38" t="str">
        <f>IF(ISBLANK('Model Performance Data'!$D$28),"-",'Model Performance Data'!$D$28)</f>
        <v>Percentage</v>
      </c>
      <c r="F569" s="38" t="str">
        <f>IF(ISBLANK('Model Performance Data'!$E$28),"-",'Model Performance Data'!$E$28)</f>
        <v>Active</v>
      </c>
      <c r="G569" s="38" t="str">
        <f>IF(ISBLANK('Model Performance Data'!$F$28),"-",'Model Performance Data'!$F$28)</f>
        <v>-</v>
      </c>
      <c r="H569" s="38">
        <v>2</v>
      </c>
      <c r="I569" s="38" t="s">
        <v>65</v>
      </c>
      <c r="J569" s="37" t="str">
        <f t="shared" si="29"/>
        <v>2Goal</v>
      </c>
      <c r="K569" s="38" t="str">
        <f>IF(ISBLANK('Model Performance Data'!$L$28),"-",'Model Performance Data'!$L$28)</f>
        <v>Annual</v>
      </c>
      <c r="L569" s="38" t="str">
        <f>IF(ISBLANK('Model Performance Data'!$K$28),"-",'Model Performance Data'!$K$28)</f>
        <v xml:space="preserve">Metric Steward: http://www.qualityforum.org/QPS/1516
</v>
      </c>
      <c r="M569" s="43" t="str">
        <f>IF(ISNA(SUMIFS(INDEX('Model Performance Data'!$O$8:$DY$56,0,MATCH(CONCATENATE($J569,M$6),'Model Performance Data'!$O$6:$DY$6,0)),'Model Performance Data'!$B$8:$B$56,$C569,'Model Performance Data'!$C$8:$C$56,$D569)),"-",SUMIFS(INDEX('Model Performance Data'!$O$8:$DY$56,0,MATCH(CONCATENATE($J569,M$6),'Model Performance Data'!$O$6:$DY$6,0)),'Model Performance Data'!$B$8:$B$56,$C569,'Model Performance Data'!$C$8:$C$56,$D569))</f>
        <v>-</v>
      </c>
      <c r="N569" s="43" t="str">
        <f>IF(ISNA(SUMIFS(INDEX('Model Performance Data'!$O$8:$DY$56,0,MATCH(CONCATENATE($J569,N$6),'Model Performance Data'!$O$6:$DY$6,0)),'Model Performance Data'!$B$8:$B$56,$C569,'Model Performance Data'!$C$8:$C$56,$D569)),"-",SUMIFS(INDEX('Model Performance Data'!$O$8:$DY$56,0,MATCH(CONCATENATE($J569,N$6),'Model Performance Data'!$O$6:$DY$6,0)),'Model Performance Data'!$B$8:$B$56,$C569,'Model Performance Data'!$C$8:$C$56,$D569))</f>
        <v>-</v>
      </c>
      <c r="O569" s="154">
        <f>IF(ISNA(SUMIFS(INDEX('Model Performance Data'!$O$8:$DY$56,0,MATCH(CONCATENATE($J569,O$6),'Model Performance Data'!$O$6:$DY$6,0)),'Model Performance Data'!$B$8:$B$56,$C569,'Model Performance Data'!$C$8:$C$56,$D569)),"-",SUMIFS(INDEX('Model Performance Data'!$O$8:$DY$56,0,MATCH(CONCATENATE($J569,O$6),'Model Performance Data'!$O$6:$DY$6,0)),'Model Performance Data'!$B$8:$B$56,$C569,'Model Performance Data'!$C$8:$C$56,$D569))</f>
        <v>0</v>
      </c>
    </row>
    <row r="570" spans="2:15" outlineLevel="1" x14ac:dyDescent="0.35">
      <c r="B570" s="37" t="s">
        <v>80</v>
      </c>
      <c r="C570" s="38" t="str">
        <f>IF(ISBLANK('Model Performance Data'!$B$28),"-",'Model Performance Data'!$B$28)</f>
        <v>Population Health</v>
      </c>
      <c r="D570" s="38" t="str">
        <f>IF(ISBLANK('Model Performance Data'!$C$28),"-",'Model Performance Data'!$C$28)</f>
        <v>Well-Child Visits</v>
      </c>
      <c r="E570" s="38" t="str">
        <f>IF(ISBLANK('Model Performance Data'!$D$28),"-",'Model Performance Data'!$D$28)</f>
        <v>Percentage</v>
      </c>
      <c r="F570" s="38" t="str">
        <f>IF(ISBLANK('Model Performance Data'!$E$28),"-",'Model Performance Data'!$E$28)</f>
        <v>Active</v>
      </c>
      <c r="G570" s="38" t="str">
        <f>IF(ISBLANK('Model Performance Data'!$F$28),"-",'Model Performance Data'!$F$28)</f>
        <v>-</v>
      </c>
      <c r="H570" s="38">
        <v>3</v>
      </c>
      <c r="I570" s="38">
        <v>1</v>
      </c>
      <c r="J570" s="37" t="str">
        <f t="shared" si="29"/>
        <v>31</v>
      </c>
      <c r="K570" s="38" t="str">
        <f>IF(ISBLANK('Model Performance Data'!$L$28),"-",'Model Performance Data'!$L$28)</f>
        <v>Annual</v>
      </c>
      <c r="L570" s="38" t="str">
        <f>IF(ISBLANK('Model Performance Data'!$K$28),"-",'Model Performance Data'!$K$28)</f>
        <v xml:space="preserve">Metric Steward: http://www.qualityforum.org/QPS/1516
</v>
      </c>
      <c r="M570" s="43">
        <f>IF(ISNA(SUMIFS(INDEX('Model Performance Data'!$O$8:$DY$56,0,MATCH(CONCATENATE($J570,M$6),'Model Performance Data'!$O$6:$DY$6,0)),'Model Performance Data'!$B$8:$B$56,$C570,'Model Performance Data'!$C$8:$C$56,$D570)),"-",SUMIFS(INDEX('Model Performance Data'!$O$8:$DY$56,0,MATCH(CONCATENATE($J570,M$6),'Model Performance Data'!$O$6:$DY$6,0)),'Model Performance Data'!$B$8:$B$56,$C570,'Model Performance Data'!$C$8:$C$56,$D570))</f>
        <v>0</v>
      </c>
      <c r="N570" s="43">
        <f>IF(ISNA(SUMIFS(INDEX('Model Performance Data'!$O$8:$DY$56,0,MATCH(CONCATENATE($J570,N$6),'Model Performance Data'!$O$6:$DY$6,0)),'Model Performance Data'!$B$8:$B$56,$C570,'Model Performance Data'!$C$8:$C$56,$D570)),"-",SUMIFS(INDEX('Model Performance Data'!$O$8:$DY$56,0,MATCH(CONCATENATE($J570,N$6),'Model Performance Data'!$O$6:$DY$6,0)),'Model Performance Data'!$B$8:$B$56,$C570,'Model Performance Data'!$C$8:$C$56,$D570))</f>
        <v>0</v>
      </c>
      <c r="O570" s="154">
        <f>IF(ISNA(SUMIFS(INDEX('Model Performance Data'!$O$8:$DY$56,0,MATCH(CONCATENATE($J570,O$6),'Model Performance Data'!$O$6:$DY$6,0)),'Model Performance Data'!$B$8:$B$56,$C570,'Model Performance Data'!$C$8:$C$56,$D570)),"-",SUMIFS(INDEX('Model Performance Data'!$O$8:$DY$56,0,MATCH(CONCATENATE($J570,O$6),'Model Performance Data'!$O$6:$DY$6,0)),'Model Performance Data'!$B$8:$B$56,$C570,'Model Performance Data'!$C$8:$C$56,$D570))</f>
        <v>0</v>
      </c>
    </row>
    <row r="571" spans="2:15" outlineLevel="1" x14ac:dyDescent="0.35">
      <c r="B571" s="37" t="s">
        <v>80</v>
      </c>
      <c r="C571" s="38" t="str">
        <f>IF(ISBLANK('Model Performance Data'!$B$28),"-",'Model Performance Data'!$B$28)</f>
        <v>Population Health</v>
      </c>
      <c r="D571" s="38" t="str">
        <f>IF(ISBLANK('Model Performance Data'!$C$28),"-",'Model Performance Data'!$C$28)</f>
        <v>Well-Child Visits</v>
      </c>
      <c r="E571" s="38" t="str">
        <f>IF(ISBLANK('Model Performance Data'!$D$28),"-",'Model Performance Data'!$D$28)</f>
        <v>Percentage</v>
      </c>
      <c r="F571" s="38" t="str">
        <f>IF(ISBLANK('Model Performance Data'!$E$28),"-",'Model Performance Data'!$E$28)</f>
        <v>Active</v>
      </c>
      <c r="G571" s="38" t="str">
        <f>IF(ISBLANK('Model Performance Data'!$F$28),"-",'Model Performance Data'!$F$28)</f>
        <v>-</v>
      </c>
      <c r="H571" s="38">
        <v>3</v>
      </c>
      <c r="I571" s="38">
        <v>2</v>
      </c>
      <c r="J571" s="37" t="str">
        <f t="shared" si="29"/>
        <v>32</v>
      </c>
      <c r="K571" s="38" t="str">
        <f>IF(ISBLANK('Model Performance Data'!$L$28),"-",'Model Performance Data'!$L$28)</f>
        <v>Annual</v>
      </c>
      <c r="L571" s="38" t="str">
        <f>IF(ISBLANK('Model Performance Data'!$K$28),"-",'Model Performance Data'!$K$28)</f>
        <v xml:space="preserve">Metric Steward: http://www.qualityforum.org/QPS/1516
</v>
      </c>
      <c r="M571" s="43">
        <f>IF(ISNA(SUMIFS(INDEX('Model Performance Data'!$O$8:$DY$56,0,MATCH(CONCATENATE($J571,M$6),'Model Performance Data'!$O$6:$DY$6,0)),'Model Performance Data'!$B$8:$B$56,$C571,'Model Performance Data'!$C$8:$C$56,$D571)),"-",SUMIFS(INDEX('Model Performance Data'!$O$8:$DY$56,0,MATCH(CONCATENATE($J571,M$6),'Model Performance Data'!$O$6:$DY$6,0)),'Model Performance Data'!$B$8:$B$56,$C571,'Model Performance Data'!$C$8:$C$56,$D571))</f>
        <v>0</v>
      </c>
      <c r="N571" s="43">
        <f>IF(ISNA(SUMIFS(INDEX('Model Performance Data'!$O$8:$DY$56,0,MATCH(CONCATENATE($J571,N$6),'Model Performance Data'!$O$6:$DY$6,0)),'Model Performance Data'!$B$8:$B$56,$C571,'Model Performance Data'!$C$8:$C$56,$D571)),"-",SUMIFS(INDEX('Model Performance Data'!$O$8:$DY$56,0,MATCH(CONCATENATE($J571,N$6),'Model Performance Data'!$O$6:$DY$6,0)),'Model Performance Data'!$B$8:$B$56,$C571,'Model Performance Data'!$C$8:$C$56,$D571))</f>
        <v>0</v>
      </c>
      <c r="O571" s="154">
        <f>IF(ISNA(SUMIFS(INDEX('Model Performance Data'!$O$8:$DY$56,0,MATCH(CONCATENATE($J571,O$6),'Model Performance Data'!$O$6:$DY$6,0)),'Model Performance Data'!$B$8:$B$56,$C571,'Model Performance Data'!$C$8:$C$56,$D571)),"-",SUMIFS(INDEX('Model Performance Data'!$O$8:$DY$56,0,MATCH(CONCATENATE($J571,O$6),'Model Performance Data'!$O$6:$DY$6,0)),'Model Performance Data'!$B$8:$B$56,$C571,'Model Performance Data'!$C$8:$C$56,$D571))</f>
        <v>0</v>
      </c>
    </row>
    <row r="572" spans="2:15" outlineLevel="1" x14ac:dyDescent="0.35">
      <c r="B572" s="37" t="s">
        <v>80</v>
      </c>
      <c r="C572" s="38" t="str">
        <f>IF(ISBLANK('Model Performance Data'!$B$28),"-",'Model Performance Data'!$B$28)</f>
        <v>Population Health</v>
      </c>
      <c r="D572" s="38" t="str">
        <f>IF(ISBLANK('Model Performance Data'!$C$28),"-",'Model Performance Data'!$C$28)</f>
        <v>Well-Child Visits</v>
      </c>
      <c r="E572" s="38" t="str">
        <f>IF(ISBLANK('Model Performance Data'!$D$28),"-",'Model Performance Data'!$D$28)</f>
        <v>Percentage</v>
      </c>
      <c r="F572" s="38" t="str">
        <f>IF(ISBLANK('Model Performance Data'!$E$28),"-",'Model Performance Data'!$E$28)</f>
        <v>Active</v>
      </c>
      <c r="G572" s="38" t="str">
        <f>IF(ISBLANK('Model Performance Data'!$F$28),"-",'Model Performance Data'!$F$28)</f>
        <v>-</v>
      </c>
      <c r="H572" s="38">
        <v>3</v>
      </c>
      <c r="I572" s="38">
        <v>3</v>
      </c>
      <c r="J572" s="37" t="str">
        <f t="shared" si="29"/>
        <v>33</v>
      </c>
      <c r="K572" s="38" t="str">
        <f>IF(ISBLANK('Model Performance Data'!$L$28),"-",'Model Performance Data'!$L$28)</f>
        <v>Annual</v>
      </c>
      <c r="L572" s="38" t="str">
        <f>IF(ISBLANK('Model Performance Data'!$K$28),"-",'Model Performance Data'!$K$28)</f>
        <v xml:space="preserve">Metric Steward: http://www.qualityforum.org/QPS/1516
</v>
      </c>
      <c r="M572" s="43">
        <f>IF(ISNA(SUMIFS(INDEX('Model Performance Data'!$O$8:$DY$56,0,MATCH(CONCATENATE($J572,M$6),'Model Performance Data'!$O$6:$DY$6,0)),'Model Performance Data'!$B$8:$B$56,$C572,'Model Performance Data'!$C$8:$C$56,$D572)),"-",SUMIFS(INDEX('Model Performance Data'!$O$8:$DY$56,0,MATCH(CONCATENATE($J572,M$6),'Model Performance Data'!$O$6:$DY$6,0)),'Model Performance Data'!$B$8:$B$56,$C572,'Model Performance Data'!$C$8:$C$56,$D572))</f>
        <v>0</v>
      </c>
      <c r="N572" s="43">
        <f>IF(ISNA(SUMIFS(INDEX('Model Performance Data'!$O$8:$DY$56,0,MATCH(CONCATENATE($J572,N$6),'Model Performance Data'!$O$6:$DY$6,0)),'Model Performance Data'!$B$8:$B$56,$C572,'Model Performance Data'!$C$8:$C$56,$D572)),"-",SUMIFS(INDEX('Model Performance Data'!$O$8:$DY$56,0,MATCH(CONCATENATE($J572,N$6),'Model Performance Data'!$O$6:$DY$6,0)),'Model Performance Data'!$B$8:$B$56,$C572,'Model Performance Data'!$C$8:$C$56,$D572))</f>
        <v>0</v>
      </c>
      <c r="O572" s="154">
        <f>IF(ISNA(SUMIFS(INDEX('Model Performance Data'!$O$8:$DY$56,0,MATCH(CONCATENATE($J572,O$6),'Model Performance Data'!$O$6:$DY$6,0)),'Model Performance Data'!$B$8:$B$56,$C572,'Model Performance Data'!$C$8:$C$56,$D572)),"-",SUMIFS(INDEX('Model Performance Data'!$O$8:$DY$56,0,MATCH(CONCATENATE($J572,O$6),'Model Performance Data'!$O$6:$DY$6,0)),'Model Performance Data'!$B$8:$B$56,$C572,'Model Performance Data'!$C$8:$C$56,$D572))</f>
        <v>0</v>
      </c>
    </row>
    <row r="573" spans="2:15" outlineLevel="1" x14ac:dyDescent="0.35">
      <c r="B573" s="37" t="s">
        <v>80</v>
      </c>
      <c r="C573" s="38" t="str">
        <f>IF(ISBLANK('Model Performance Data'!$B$28),"-",'Model Performance Data'!$B$28)</f>
        <v>Population Health</v>
      </c>
      <c r="D573" s="38" t="str">
        <f>IF(ISBLANK('Model Performance Data'!$C$28),"-",'Model Performance Data'!$C$28)</f>
        <v>Well-Child Visits</v>
      </c>
      <c r="E573" s="38" t="str">
        <f>IF(ISBLANK('Model Performance Data'!$D$28),"-",'Model Performance Data'!$D$28)</f>
        <v>Percentage</v>
      </c>
      <c r="F573" s="38" t="str">
        <f>IF(ISBLANK('Model Performance Data'!$E$28),"-",'Model Performance Data'!$E$28)</f>
        <v>Active</v>
      </c>
      <c r="G573" s="38" t="str">
        <f>IF(ISBLANK('Model Performance Data'!$F$28),"-",'Model Performance Data'!$F$28)</f>
        <v>-</v>
      </c>
      <c r="H573" s="38">
        <v>3</v>
      </c>
      <c r="I573" s="38">
        <v>4</v>
      </c>
      <c r="J573" s="37" t="str">
        <f t="shared" si="29"/>
        <v>34</v>
      </c>
      <c r="K573" s="38" t="str">
        <f>IF(ISBLANK('Model Performance Data'!$L$28),"-",'Model Performance Data'!$L$28)</f>
        <v>Annual</v>
      </c>
      <c r="L573" s="38" t="str">
        <f>IF(ISBLANK('Model Performance Data'!$K$28),"-",'Model Performance Data'!$K$28)</f>
        <v xml:space="preserve">Metric Steward: http://www.qualityforum.org/QPS/1516
</v>
      </c>
      <c r="M573" s="43">
        <f>IF(ISNA(SUMIFS(INDEX('Model Performance Data'!$O$8:$DY$56,0,MATCH(CONCATENATE($J573,M$6),'Model Performance Data'!$O$6:$DY$6,0)),'Model Performance Data'!$B$8:$B$56,$C573,'Model Performance Data'!$C$8:$C$56,$D573)),"-",SUMIFS(INDEX('Model Performance Data'!$O$8:$DY$56,0,MATCH(CONCATENATE($J573,M$6),'Model Performance Data'!$O$6:$DY$6,0)),'Model Performance Data'!$B$8:$B$56,$C573,'Model Performance Data'!$C$8:$C$56,$D573))</f>
        <v>0</v>
      </c>
      <c r="N573" s="43">
        <f>IF(ISNA(SUMIFS(INDEX('Model Performance Data'!$O$8:$DY$56,0,MATCH(CONCATENATE($J573,N$6),'Model Performance Data'!$O$6:$DY$6,0)),'Model Performance Data'!$B$8:$B$56,$C573,'Model Performance Data'!$C$8:$C$56,$D573)),"-",SUMIFS(INDEX('Model Performance Data'!$O$8:$DY$56,0,MATCH(CONCATENATE($J573,N$6),'Model Performance Data'!$O$6:$DY$6,0)),'Model Performance Data'!$B$8:$B$56,$C573,'Model Performance Data'!$C$8:$C$56,$D573))</f>
        <v>0</v>
      </c>
      <c r="O573" s="154">
        <f>IF(ISNA(SUMIFS(INDEX('Model Performance Data'!$O$8:$DY$56,0,MATCH(CONCATENATE($J573,O$6),'Model Performance Data'!$O$6:$DY$6,0)),'Model Performance Data'!$B$8:$B$56,$C573,'Model Performance Data'!$C$8:$C$56,$D573)),"-",SUMIFS(INDEX('Model Performance Data'!$O$8:$DY$56,0,MATCH(CONCATENATE($J573,O$6),'Model Performance Data'!$O$6:$DY$6,0)),'Model Performance Data'!$B$8:$B$56,$C573,'Model Performance Data'!$C$8:$C$56,$D573))</f>
        <v>0</v>
      </c>
    </row>
    <row r="574" spans="2:15" outlineLevel="1" x14ac:dyDescent="0.35">
      <c r="B574" s="37" t="s">
        <v>80</v>
      </c>
      <c r="C574" s="38" t="str">
        <f>IF(ISBLANK('Model Performance Data'!$B$28),"-",'Model Performance Data'!$B$28)</f>
        <v>Population Health</v>
      </c>
      <c r="D574" s="38" t="str">
        <f>IF(ISBLANK('Model Performance Data'!$C$28),"-",'Model Performance Data'!$C$28)</f>
        <v>Well-Child Visits</v>
      </c>
      <c r="E574" s="38" t="str">
        <f>IF(ISBLANK('Model Performance Data'!$D$28),"-",'Model Performance Data'!$D$28)</f>
        <v>Percentage</v>
      </c>
      <c r="F574" s="38" t="str">
        <f>IF(ISBLANK('Model Performance Data'!$E$28),"-",'Model Performance Data'!$E$28)</f>
        <v>Active</v>
      </c>
      <c r="G574" s="38" t="str">
        <f>IF(ISBLANK('Model Performance Data'!$F$28),"-",'Model Performance Data'!$F$28)</f>
        <v>-</v>
      </c>
      <c r="H574" s="38">
        <v>3</v>
      </c>
      <c r="I574" s="38">
        <v>5</v>
      </c>
      <c r="J574" s="37" t="str">
        <f t="shared" si="29"/>
        <v>35</v>
      </c>
      <c r="K574" s="38" t="str">
        <f>IF(ISBLANK('Model Performance Data'!$L$28),"-",'Model Performance Data'!$L$28)</f>
        <v>Annual</v>
      </c>
      <c r="L574" s="38" t="str">
        <f>IF(ISBLANK('Model Performance Data'!$K$28),"-",'Model Performance Data'!$K$28)</f>
        <v xml:space="preserve">Metric Steward: http://www.qualityforum.org/QPS/1516
</v>
      </c>
      <c r="M574" s="43">
        <f>IF(ISNA(SUMIFS(INDEX('Model Performance Data'!$O$8:$DY$56,0,MATCH(CONCATENATE($J574,M$6),'Model Performance Data'!$O$6:$DY$6,0)),'Model Performance Data'!$B$8:$B$56,$C574,'Model Performance Data'!$C$8:$C$56,$D574)),"-",SUMIFS(INDEX('Model Performance Data'!$O$8:$DY$56,0,MATCH(CONCATENATE($J574,M$6),'Model Performance Data'!$O$6:$DY$6,0)),'Model Performance Data'!$B$8:$B$56,$C574,'Model Performance Data'!$C$8:$C$56,$D574))</f>
        <v>0</v>
      </c>
      <c r="N574" s="43">
        <f>IF(ISNA(SUMIFS(INDEX('Model Performance Data'!$O$8:$DY$56,0,MATCH(CONCATENATE($J574,N$6),'Model Performance Data'!$O$6:$DY$6,0)),'Model Performance Data'!$B$8:$B$56,$C574,'Model Performance Data'!$C$8:$C$56,$D574)),"-",SUMIFS(INDEX('Model Performance Data'!$O$8:$DY$56,0,MATCH(CONCATENATE($J574,N$6),'Model Performance Data'!$O$6:$DY$6,0)),'Model Performance Data'!$B$8:$B$56,$C574,'Model Performance Data'!$C$8:$C$56,$D574))</f>
        <v>0</v>
      </c>
      <c r="O574" s="154">
        <f>IF(ISNA(SUMIFS(INDEX('Model Performance Data'!$O$8:$DY$56,0,MATCH(CONCATENATE($J574,O$6),'Model Performance Data'!$O$6:$DY$6,0)),'Model Performance Data'!$B$8:$B$56,$C574,'Model Performance Data'!$C$8:$C$56,$D574)),"-",SUMIFS(INDEX('Model Performance Data'!$O$8:$DY$56,0,MATCH(CONCATENATE($J574,O$6),'Model Performance Data'!$O$6:$DY$6,0)),'Model Performance Data'!$B$8:$B$56,$C574,'Model Performance Data'!$C$8:$C$56,$D574))</f>
        <v>0</v>
      </c>
    </row>
    <row r="575" spans="2:15" outlineLevel="1" x14ac:dyDescent="0.35">
      <c r="B575" s="37" t="s">
        <v>80</v>
      </c>
      <c r="C575" s="38" t="str">
        <f>IF(ISBLANK('Model Performance Data'!$B$28),"-",'Model Performance Data'!$B$28)</f>
        <v>Population Health</v>
      </c>
      <c r="D575" s="38" t="str">
        <f>IF(ISBLANK('Model Performance Data'!$C$28),"-",'Model Performance Data'!$C$28)</f>
        <v>Well-Child Visits</v>
      </c>
      <c r="E575" s="38" t="str">
        <f>IF(ISBLANK('Model Performance Data'!$D$28),"-",'Model Performance Data'!$D$28)</f>
        <v>Percentage</v>
      </c>
      <c r="F575" s="38" t="str">
        <f>IF(ISBLANK('Model Performance Data'!$E$28),"-",'Model Performance Data'!$E$28)</f>
        <v>Active</v>
      </c>
      <c r="G575" s="38" t="str">
        <f>IF(ISBLANK('Model Performance Data'!$F$28),"-",'Model Performance Data'!$F$28)</f>
        <v>-</v>
      </c>
      <c r="H575" s="38">
        <v>3</v>
      </c>
      <c r="I575" s="38" t="s">
        <v>65</v>
      </c>
      <c r="J575" s="37" t="str">
        <f t="shared" si="29"/>
        <v>3Goal</v>
      </c>
      <c r="K575" s="38" t="str">
        <f>IF(ISBLANK('Model Performance Data'!$L$28),"-",'Model Performance Data'!$L$28)</f>
        <v>Annual</v>
      </c>
      <c r="L575" s="38" t="str">
        <f>IF(ISBLANK('Model Performance Data'!$K$28),"-",'Model Performance Data'!$K$28)</f>
        <v xml:space="preserve">Metric Steward: http://www.qualityforum.org/QPS/1516
</v>
      </c>
      <c r="M575" s="43" t="str">
        <f>IF(ISNA(SUMIFS(INDEX('Model Performance Data'!$O$8:$DY$56,0,MATCH(CONCATENATE($J575,M$6),'Model Performance Data'!$O$6:$DY$6,0)),'Model Performance Data'!$B$8:$B$56,$C575,'Model Performance Data'!$C$8:$C$56,$D575)),"-",SUMIFS(INDEX('Model Performance Data'!$O$8:$DY$56,0,MATCH(CONCATENATE($J575,M$6),'Model Performance Data'!$O$6:$DY$6,0)),'Model Performance Data'!$B$8:$B$56,$C575,'Model Performance Data'!$C$8:$C$56,$D575))</f>
        <v>-</v>
      </c>
      <c r="N575" s="43" t="str">
        <f>IF(ISNA(SUMIFS(INDEX('Model Performance Data'!$O$8:$DY$56,0,MATCH(CONCATENATE($J575,N$6),'Model Performance Data'!$O$6:$DY$6,0)),'Model Performance Data'!$B$8:$B$56,$C575,'Model Performance Data'!$C$8:$C$56,$D575)),"-",SUMIFS(INDEX('Model Performance Data'!$O$8:$DY$56,0,MATCH(CONCATENATE($J575,N$6),'Model Performance Data'!$O$6:$DY$6,0)),'Model Performance Data'!$B$8:$B$56,$C575,'Model Performance Data'!$C$8:$C$56,$D575))</f>
        <v>-</v>
      </c>
      <c r="O575" s="154">
        <f>IF(ISNA(SUMIFS(INDEX('Model Performance Data'!$O$8:$DY$56,0,MATCH(CONCATENATE($J575,O$6),'Model Performance Data'!$O$6:$DY$6,0)),'Model Performance Data'!$B$8:$B$56,$C575,'Model Performance Data'!$C$8:$C$56,$D575)),"-",SUMIFS(INDEX('Model Performance Data'!$O$8:$DY$56,0,MATCH(CONCATENATE($J575,O$6),'Model Performance Data'!$O$6:$DY$6,0)),'Model Performance Data'!$B$8:$B$56,$C575,'Model Performance Data'!$C$8:$C$56,$D575))</f>
        <v>0</v>
      </c>
    </row>
    <row r="576" spans="2:15" outlineLevel="1" x14ac:dyDescent="0.35">
      <c r="B576" s="37" t="s">
        <v>80</v>
      </c>
      <c r="C576" s="38" t="str">
        <f>IF(ISBLANK('Model Performance Data'!$B$28),"-",'Model Performance Data'!$B$28)</f>
        <v>Population Health</v>
      </c>
      <c r="D576" s="38" t="str">
        <f>IF(ISBLANK('Model Performance Data'!$C$28),"-",'Model Performance Data'!$C$28)</f>
        <v>Well-Child Visits</v>
      </c>
      <c r="E576" s="38" t="str">
        <f>IF(ISBLANK('Model Performance Data'!$D$28),"-",'Model Performance Data'!$D$28)</f>
        <v>Percentage</v>
      </c>
      <c r="F576" s="38" t="str">
        <f>IF(ISBLANK('Model Performance Data'!$E$28),"-",'Model Performance Data'!$E$28)</f>
        <v>Active</v>
      </c>
      <c r="G576" s="38" t="str">
        <f>IF(ISBLANK('Model Performance Data'!$F$28),"-",'Model Performance Data'!$F$28)</f>
        <v>-</v>
      </c>
      <c r="H576" s="38">
        <v>4</v>
      </c>
      <c r="I576" s="38">
        <v>1</v>
      </c>
      <c r="J576" s="37" t="str">
        <f t="shared" ref="J576:J581" si="31">CONCATENATE(H576,I576)</f>
        <v>41</v>
      </c>
      <c r="K576" s="38" t="str">
        <f>IF(ISBLANK('Model Performance Data'!$L$28),"-",'Model Performance Data'!$L$28)</f>
        <v>Annual</v>
      </c>
      <c r="L576" s="38" t="str">
        <f>IF(ISBLANK('Model Performance Data'!$K$28),"-",'Model Performance Data'!$K$28)</f>
        <v xml:space="preserve">Metric Steward: http://www.qualityforum.org/QPS/1516
</v>
      </c>
      <c r="M576" s="43">
        <f>IF(ISNA(SUMIFS(INDEX('Model Performance Data'!$O$8:$DY$56,0,MATCH(CONCATENATE($J576,M$6),'Model Performance Data'!$O$6:$DY$6,0)),'Model Performance Data'!$B$8:$B$56,$C576,'Model Performance Data'!$C$8:$C$56,$D576)),"-",SUMIFS(INDEX('Model Performance Data'!$O$8:$DY$56,0,MATCH(CONCATENATE($J576,M$6),'Model Performance Data'!$O$6:$DY$6,0)),'Model Performance Data'!$B$8:$B$56,$C576,'Model Performance Data'!$C$8:$C$56,$D576))</f>
        <v>0</v>
      </c>
      <c r="N576" s="43">
        <f>IF(ISNA(SUMIFS(INDEX('Model Performance Data'!$O$8:$DY$56,0,MATCH(CONCATENATE($J576,N$6),'Model Performance Data'!$O$6:$DY$6,0)),'Model Performance Data'!$B$8:$B$56,$C576,'Model Performance Data'!$C$8:$C$56,$D576)),"-",SUMIFS(INDEX('Model Performance Data'!$O$8:$DY$56,0,MATCH(CONCATENATE($J576,N$6),'Model Performance Data'!$O$6:$DY$6,0)),'Model Performance Data'!$B$8:$B$56,$C576,'Model Performance Data'!$C$8:$C$56,$D576))</f>
        <v>0</v>
      </c>
      <c r="O576" s="154">
        <f>IF(ISNA(SUMIFS(INDEX('Model Performance Data'!$O$8:$DY$56,0,MATCH(CONCATENATE($J576,O$6),'Model Performance Data'!$O$6:$DY$6,0)),'Model Performance Data'!$B$8:$B$56,$C576,'Model Performance Data'!$C$8:$C$56,$D576)),"-",SUMIFS(INDEX('Model Performance Data'!$O$8:$DY$56,0,MATCH(CONCATENATE($J576,O$6),'Model Performance Data'!$O$6:$DY$6,0)),'Model Performance Data'!$B$8:$B$56,$C576,'Model Performance Data'!$C$8:$C$56,$D576))</f>
        <v>0</v>
      </c>
    </row>
    <row r="577" spans="2:15" outlineLevel="1" x14ac:dyDescent="0.35">
      <c r="B577" s="37" t="s">
        <v>80</v>
      </c>
      <c r="C577" s="38" t="str">
        <f>IF(ISBLANK('Model Performance Data'!$B$28),"-",'Model Performance Data'!$B$28)</f>
        <v>Population Health</v>
      </c>
      <c r="D577" s="38" t="str">
        <f>IF(ISBLANK('Model Performance Data'!$C$28),"-",'Model Performance Data'!$C$28)</f>
        <v>Well-Child Visits</v>
      </c>
      <c r="E577" s="38" t="str">
        <f>IF(ISBLANK('Model Performance Data'!$D$28),"-",'Model Performance Data'!$D$28)</f>
        <v>Percentage</v>
      </c>
      <c r="F577" s="38" t="str">
        <f>IF(ISBLANK('Model Performance Data'!$E$28),"-",'Model Performance Data'!$E$28)</f>
        <v>Active</v>
      </c>
      <c r="G577" s="38" t="str">
        <f>IF(ISBLANK('Model Performance Data'!$F$28),"-",'Model Performance Data'!$F$28)</f>
        <v>-</v>
      </c>
      <c r="H577" s="38">
        <v>4</v>
      </c>
      <c r="I577" s="38">
        <v>2</v>
      </c>
      <c r="J577" s="37" t="str">
        <f t="shared" si="31"/>
        <v>42</v>
      </c>
      <c r="K577" s="38" t="str">
        <f>IF(ISBLANK('Model Performance Data'!$L$28),"-",'Model Performance Data'!$L$28)</f>
        <v>Annual</v>
      </c>
      <c r="L577" s="38" t="str">
        <f>IF(ISBLANK('Model Performance Data'!$K$28),"-",'Model Performance Data'!$K$28)</f>
        <v xml:space="preserve">Metric Steward: http://www.qualityforum.org/QPS/1516
</v>
      </c>
      <c r="M577" s="43">
        <f>IF(ISNA(SUMIFS(INDEX('Model Performance Data'!$O$8:$DY$56,0,MATCH(CONCATENATE($J577,M$6),'Model Performance Data'!$O$6:$DY$6,0)),'Model Performance Data'!$B$8:$B$56,$C577,'Model Performance Data'!$C$8:$C$56,$D577)),"-",SUMIFS(INDEX('Model Performance Data'!$O$8:$DY$56,0,MATCH(CONCATENATE($J577,M$6),'Model Performance Data'!$O$6:$DY$6,0)),'Model Performance Data'!$B$8:$B$56,$C577,'Model Performance Data'!$C$8:$C$56,$D577))</f>
        <v>0</v>
      </c>
      <c r="N577" s="43">
        <f>IF(ISNA(SUMIFS(INDEX('Model Performance Data'!$O$8:$DY$56,0,MATCH(CONCATENATE($J577,N$6),'Model Performance Data'!$O$6:$DY$6,0)),'Model Performance Data'!$B$8:$B$56,$C577,'Model Performance Data'!$C$8:$C$56,$D577)),"-",SUMIFS(INDEX('Model Performance Data'!$O$8:$DY$56,0,MATCH(CONCATENATE($J577,N$6),'Model Performance Data'!$O$6:$DY$6,0)),'Model Performance Data'!$B$8:$B$56,$C577,'Model Performance Data'!$C$8:$C$56,$D577))</f>
        <v>0</v>
      </c>
      <c r="O577" s="154">
        <f>IF(ISNA(SUMIFS(INDEX('Model Performance Data'!$O$8:$DY$56,0,MATCH(CONCATENATE($J577,O$6),'Model Performance Data'!$O$6:$DY$6,0)),'Model Performance Data'!$B$8:$B$56,$C577,'Model Performance Data'!$C$8:$C$56,$D577)),"-",SUMIFS(INDEX('Model Performance Data'!$O$8:$DY$56,0,MATCH(CONCATENATE($J577,O$6),'Model Performance Data'!$O$6:$DY$6,0)),'Model Performance Data'!$B$8:$B$56,$C577,'Model Performance Data'!$C$8:$C$56,$D577))</f>
        <v>0</v>
      </c>
    </row>
    <row r="578" spans="2:15" outlineLevel="1" x14ac:dyDescent="0.35">
      <c r="B578" s="37" t="s">
        <v>80</v>
      </c>
      <c r="C578" s="38" t="str">
        <f>IF(ISBLANK('Model Performance Data'!$B$28),"-",'Model Performance Data'!$B$28)</f>
        <v>Population Health</v>
      </c>
      <c r="D578" s="38" t="str">
        <f>IF(ISBLANK('Model Performance Data'!$C$28),"-",'Model Performance Data'!$C$28)</f>
        <v>Well-Child Visits</v>
      </c>
      <c r="E578" s="38" t="str">
        <f>IF(ISBLANK('Model Performance Data'!$D$28),"-",'Model Performance Data'!$D$28)</f>
        <v>Percentage</v>
      </c>
      <c r="F578" s="38" t="str">
        <f>IF(ISBLANK('Model Performance Data'!$E$28),"-",'Model Performance Data'!$E$28)</f>
        <v>Active</v>
      </c>
      <c r="G578" s="38" t="str">
        <f>IF(ISBLANK('Model Performance Data'!$F$28),"-",'Model Performance Data'!$F$28)</f>
        <v>-</v>
      </c>
      <c r="H578" s="38">
        <v>4</v>
      </c>
      <c r="I578" s="38">
        <v>3</v>
      </c>
      <c r="J578" s="37" t="str">
        <f t="shared" si="31"/>
        <v>43</v>
      </c>
      <c r="K578" s="38" t="str">
        <f>IF(ISBLANK('Model Performance Data'!$L$28),"-",'Model Performance Data'!$L$28)</f>
        <v>Annual</v>
      </c>
      <c r="L578" s="38" t="str">
        <f>IF(ISBLANK('Model Performance Data'!$K$28),"-",'Model Performance Data'!$K$28)</f>
        <v xml:space="preserve">Metric Steward: http://www.qualityforum.org/QPS/1516
</v>
      </c>
      <c r="M578" s="43">
        <f>IF(ISNA(SUMIFS(INDEX('Model Performance Data'!$O$8:$DY$56,0,MATCH(CONCATENATE($J578,M$6),'Model Performance Data'!$O$6:$DY$6,0)),'Model Performance Data'!$B$8:$B$56,$C578,'Model Performance Data'!$C$8:$C$56,$D578)),"-",SUMIFS(INDEX('Model Performance Data'!$O$8:$DY$56,0,MATCH(CONCATENATE($J578,M$6),'Model Performance Data'!$O$6:$DY$6,0)),'Model Performance Data'!$B$8:$B$56,$C578,'Model Performance Data'!$C$8:$C$56,$D578))</f>
        <v>0</v>
      </c>
      <c r="N578" s="43">
        <f>IF(ISNA(SUMIFS(INDEX('Model Performance Data'!$O$8:$DY$56,0,MATCH(CONCATENATE($J578,N$6),'Model Performance Data'!$O$6:$DY$6,0)),'Model Performance Data'!$B$8:$B$56,$C578,'Model Performance Data'!$C$8:$C$56,$D578)),"-",SUMIFS(INDEX('Model Performance Data'!$O$8:$DY$56,0,MATCH(CONCATENATE($J578,N$6),'Model Performance Data'!$O$6:$DY$6,0)),'Model Performance Data'!$B$8:$B$56,$C578,'Model Performance Data'!$C$8:$C$56,$D578))</f>
        <v>0</v>
      </c>
      <c r="O578" s="154">
        <f>IF(ISNA(SUMIFS(INDEX('Model Performance Data'!$O$8:$DY$56,0,MATCH(CONCATENATE($J578,O$6),'Model Performance Data'!$O$6:$DY$6,0)),'Model Performance Data'!$B$8:$B$56,$C578,'Model Performance Data'!$C$8:$C$56,$D578)),"-",SUMIFS(INDEX('Model Performance Data'!$O$8:$DY$56,0,MATCH(CONCATENATE($J578,O$6),'Model Performance Data'!$O$6:$DY$6,0)),'Model Performance Data'!$B$8:$B$56,$C578,'Model Performance Data'!$C$8:$C$56,$D578))</f>
        <v>0</v>
      </c>
    </row>
    <row r="579" spans="2:15" outlineLevel="1" x14ac:dyDescent="0.35">
      <c r="B579" s="37" t="s">
        <v>80</v>
      </c>
      <c r="C579" s="38" t="str">
        <f>IF(ISBLANK('Model Performance Data'!$B$28),"-",'Model Performance Data'!$B$28)</f>
        <v>Population Health</v>
      </c>
      <c r="D579" s="38" t="str">
        <f>IF(ISBLANK('Model Performance Data'!$C$28),"-",'Model Performance Data'!$C$28)</f>
        <v>Well-Child Visits</v>
      </c>
      <c r="E579" s="38" t="str">
        <f>IF(ISBLANK('Model Performance Data'!$D$28),"-",'Model Performance Data'!$D$28)</f>
        <v>Percentage</v>
      </c>
      <c r="F579" s="38" t="str">
        <f>IF(ISBLANK('Model Performance Data'!$E$28),"-",'Model Performance Data'!$E$28)</f>
        <v>Active</v>
      </c>
      <c r="G579" s="38" t="str">
        <f>IF(ISBLANK('Model Performance Data'!$F$28),"-",'Model Performance Data'!$F$28)</f>
        <v>-</v>
      </c>
      <c r="H579" s="38">
        <v>4</v>
      </c>
      <c r="I579" s="38">
        <v>4</v>
      </c>
      <c r="J579" s="37" t="str">
        <f t="shared" si="31"/>
        <v>44</v>
      </c>
      <c r="K579" s="38" t="str">
        <f>IF(ISBLANK('Model Performance Data'!$L$28),"-",'Model Performance Data'!$L$28)</f>
        <v>Annual</v>
      </c>
      <c r="L579" s="38" t="str">
        <f>IF(ISBLANK('Model Performance Data'!$K$28),"-",'Model Performance Data'!$K$28)</f>
        <v xml:space="preserve">Metric Steward: http://www.qualityforum.org/QPS/1516
</v>
      </c>
      <c r="M579" s="43">
        <f>IF(ISNA(SUMIFS(INDEX('Model Performance Data'!$O$8:$DY$56,0,MATCH(CONCATENATE($J579,M$6),'Model Performance Data'!$O$6:$DY$6,0)),'Model Performance Data'!$B$8:$B$56,$C579,'Model Performance Data'!$C$8:$C$56,$D579)),"-",SUMIFS(INDEX('Model Performance Data'!$O$8:$DY$56,0,MATCH(CONCATENATE($J579,M$6),'Model Performance Data'!$O$6:$DY$6,0)),'Model Performance Data'!$B$8:$B$56,$C579,'Model Performance Data'!$C$8:$C$56,$D579))</f>
        <v>0</v>
      </c>
      <c r="N579" s="43">
        <f>IF(ISNA(SUMIFS(INDEX('Model Performance Data'!$O$8:$DY$56,0,MATCH(CONCATENATE($J579,N$6),'Model Performance Data'!$O$6:$DY$6,0)),'Model Performance Data'!$B$8:$B$56,$C579,'Model Performance Data'!$C$8:$C$56,$D579)),"-",SUMIFS(INDEX('Model Performance Data'!$O$8:$DY$56,0,MATCH(CONCATENATE($J579,N$6),'Model Performance Data'!$O$6:$DY$6,0)),'Model Performance Data'!$B$8:$B$56,$C579,'Model Performance Data'!$C$8:$C$56,$D579))</f>
        <v>0</v>
      </c>
      <c r="O579" s="154">
        <f>IF(ISNA(SUMIFS(INDEX('Model Performance Data'!$O$8:$DY$56,0,MATCH(CONCATENATE($J579,O$6),'Model Performance Data'!$O$6:$DY$6,0)),'Model Performance Data'!$B$8:$B$56,$C579,'Model Performance Data'!$C$8:$C$56,$D579)),"-",SUMIFS(INDEX('Model Performance Data'!$O$8:$DY$56,0,MATCH(CONCATENATE($J579,O$6),'Model Performance Data'!$O$6:$DY$6,0)),'Model Performance Data'!$B$8:$B$56,$C579,'Model Performance Data'!$C$8:$C$56,$D579))</f>
        <v>0</v>
      </c>
    </row>
    <row r="580" spans="2:15" outlineLevel="1" x14ac:dyDescent="0.35">
      <c r="B580" s="37" t="s">
        <v>80</v>
      </c>
      <c r="C580" s="38" t="str">
        <f>IF(ISBLANK('Model Performance Data'!$B$28),"-",'Model Performance Data'!$B$28)</f>
        <v>Population Health</v>
      </c>
      <c r="D580" s="38" t="str">
        <f>IF(ISBLANK('Model Performance Data'!$C$28),"-",'Model Performance Data'!$C$28)</f>
        <v>Well-Child Visits</v>
      </c>
      <c r="E580" s="38" t="str">
        <f>IF(ISBLANK('Model Performance Data'!$D$28),"-",'Model Performance Data'!$D$28)</f>
        <v>Percentage</v>
      </c>
      <c r="F580" s="38" t="str">
        <f>IF(ISBLANK('Model Performance Data'!$E$28),"-",'Model Performance Data'!$E$28)</f>
        <v>Active</v>
      </c>
      <c r="G580" s="38" t="str">
        <f>IF(ISBLANK('Model Performance Data'!$F$28),"-",'Model Performance Data'!$F$28)</f>
        <v>-</v>
      </c>
      <c r="H580" s="38">
        <v>4</v>
      </c>
      <c r="I580" s="38">
        <v>5</v>
      </c>
      <c r="J580" s="37" t="str">
        <f t="shared" si="31"/>
        <v>45</v>
      </c>
      <c r="K580" s="38" t="str">
        <f>IF(ISBLANK('Model Performance Data'!$L$28),"-",'Model Performance Data'!$L$28)</f>
        <v>Annual</v>
      </c>
      <c r="L580" s="38" t="str">
        <f>IF(ISBLANK('Model Performance Data'!$K$28),"-",'Model Performance Data'!$K$28)</f>
        <v xml:space="preserve">Metric Steward: http://www.qualityforum.org/QPS/1516
</v>
      </c>
      <c r="M580" s="43">
        <f>IF(ISNA(SUMIFS(INDEX('Model Performance Data'!$O$8:$DY$56,0,MATCH(CONCATENATE($J580,M$6),'Model Performance Data'!$O$6:$DY$6,0)),'Model Performance Data'!$B$8:$B$56,$C580,'Model Performance Data'!$C$8:$C$56,$D580)),"-",SUMIFS(INDEX('Model Performance Data'!$O$8:$DY$56,0,MATCH(CONCATENATE($J580,M$6),'Model Performance Data'!$O$6:$DY$6,0)),'Model Performance Data'!$B$8:$B$56,$C580,'Model Performance Data'!$C$8:$C$56,$D580))</f>
        <v>0</v>
      </c>
      <c r="N580" s="43">
        <f>IF(ISNA(SUMIFS(INDEX('Model Performance Data'!$O$8:$DY$56,0,MATCH(CONCATENATE($J580,N$6),'Model Performance Data'!$O$6:$DY$6,0)),'Model Performance Data'!$B$8:$B$56,$C580,'Model Performance Data'!$C$8:$C$56,$D580)),"-",SUMIFS(INDEX('Model Performance Data'!$O$8:$DY$56,0,MATCH(CONCATENATE($J580,N$6),'Model Performance Data'!$O$6:$DY$6,0)),'Model Performance Data'!$B$8:$B$56,$C580,'Model Performance Data'!$C$8:$C$56,$D580))</f>
        <v>0</v>
      </c>
      <c r="O580" s="154">
        <f>IF(ISNA(SUMIFS(INDEX('Model Performance Data'!$O$8:$DY$56,0,MATCH(CONCATENATE($J580,O$6),'Model Performance Data'!$O$6:$DY$6,0)),'Model Performance Data'!$B$8:$B$56,$C580,'Model Performance Data'!$C$8:$C$56,$D580)),"-",SUMIFS(INDEX('Model Performance Data'!$O$8:$DY$56,0,MATCH(CONCATENATE($J580,O$6),'Model Performance Data'!$O$6:$DY$6,0)),'Model Performance Data'!$B$8:$B$56,$C580,'Model Performance Data'!$C$8:$C$56,$D580))</f>
        <v>0</v>
      </c>
    </row>
    <row r="581" spans="2:15" outlineLevel="1" x14ac:dyDescent="0.35">
      <c r="B581" s="37" t="s">
        <v>80</v>
      </c>
      <c r="C581" s="38" t="str">
        <f>IF(ISBLANK('Model Performance Data'!$B$28),"-",'Model Performance Data'!$B$28)</f>
        <v>Population Health</v>
      </c>
      <c r="D581" s="38" t="str">
        <f>IF(ISBLANK('Model Performance Data'!$C$28),"-",'Model Performance Data'!$C$28)</f>
        <v>Well-Child Visits</v>
      </c>
      <c r="E581" s="38" t="str">
        <f>IF(ISBLANK('Model Performance Data'!$D$28),"-",'Model Performance Data'!$D$28)</f>
        <v>Percentage</v>
      </c>
      <c r="F581" s="38" t="str">
        <f>IF(ISBLANK('Model Performance Data'!$E$28),"-",'Model Performance Data'!$E$28)</f>
        <v>Active</v>
      </c>
      <c r="G581" s="38" t="str">
        <f>IF(ISBLANK('Model Performance Data'!$F$28),"-",'Model Performance Data'!$F$28)</f>
        <v>-</v>
      </c>
      <c r="H581" s="38">
        <v>4</v>
      </c>
      <c r="I581" s="38" t="s">
        <v>65</v>
      </c>
      <c r="J581" s="37" t="str">
        <f t="shared" si="31"/>
        <v>4Goal</v>
      </c>
      <c r="K581" s="38" t="str">
        <f>IF(ISBLANK('Model Performance Data'!$L$28),"-",'Model Performance Data'!$L$28)</f>
        <v>Annual</v>
      </c>
      <c r="L581" s="38" t="str">
        <f>IF(ISBLANK('Model Performance Data'!$K$28),"-",'Model Performance Data'!$K$28)</f>
        <v xml:space="preserve">Metric Steward: http://www.qualityforum.org/QPS/1516
</v>
      </c>
      <c r="M581" s="43" t="str">
        <f>IF(ISNA(SUMIFS(INDEX('Model Performance Data'!$O$8:$DY$56,0,MATCH(CONCATENATE($J581,M$6),'Model Performance Data'!$O$6:$DY$6,0)),'Model Performance Data'!$B$8:$B$56,$C581,'Model Performance Data'!$C$8:$C$56,$D581)),"-",SUMIFS(INDEX('Model Performance Data'!$O$8:$DY$56,0,MATCH(CONCATENATE($J581,M$6),'Model Performance Data'!$O$6:$DY$6,0)),'Model Performance Data'!$B$8:$B$56,$C581,'Model Performance Data'!$C$8:$C$56,$D581))</f>
        <v>-</v>
      </c>
      <c r="N581" s="43" t="str">
        <f>IF(ISNA(SUMIFS(INDEX('Model Performance Data'!$O$8:$DY$56,0,MATCH(CONCATENATE($J581,N$6),'Model Performance Data'!$O$6:$DY$6,0)),'Model Performance Data'!$B$8:$B$56,$C581,'Model Performance Data'!$C$8:$C$56,$D581)),"-",SUMIFS(INDEX('Model Performance Data'!$O$8:$DY$56,0,MATCH(CONCATENATE($J581,N$6),'Model Performance Data'!$O$6:$DY$6,0)),'Model Performance Data'!$B$8:$B$56,$C581,'Model Performance Data'!$C$8:$C$56,$D581))</f>
        <v>-</v>
      </c>
      <c r="O581" s="154">
        <f>IF(ISNA(SUMIFS(INDEX('Model Performance Data'!$O$8:$DY$56,0,MATCH(CONCATENATE($J581,O$6),'Model Performance Data'!$O$6:$DY$6,0)),'Model Performance Data'!$B$8:$B$56,$C581,'Model Performance Data'!$C$8:$C$56,$D581)),"-",SUMIFS(INDEX('Model Performance Data'!$O$8:$DY$56,0,MATCH(CONCATENATE($J581,O$6),'Model Performance Data'!$O$6:$DY$6,0)),'Model Performance Data'!$B$8:$B$56,$C581,'Model Performance Data'!$C$8:$C$56,$D581))</f>
        <v>0</v>
      </c>
    </row>
    <row r="582" spans="2:15" outlineLevel="1" x14ac:dyDescent="0.35">
      <c r="B582" s="37" t="s">
        <v>80</v>
      </c>
      <c r="C582" s="38" t="str">
        <f>IF(ISBLANK('Model Performance Data'!$B$29),"-",'Model Performance Data'!$B$29)</f>
        <v>Cost</v>
      </c>
      <c r="D582" s="38" t="str">
        <f>IF(ISBLANK('Model Performance Data'!$C$29),"-",'Model Performance Data'!$C$29)</f>
        <v>Annual Per-Capita Health Care Spending Growth Relative to State GDP</v>
      </c>
      <c r="E582" s="38" t="str">
        <f>IF(ISBLANK('Model Performance Data'!$D$29),"-",'Model Performance Data'!$D$29)</f>
        <v>Percentage</v>
      </c>
      <c r="F582" s="38" t="str">
        <f>IF(ISBLANK('Model Performance Data'!$E$29),"-",'Model Performance Data'!$E$29)</f>
        <v>Active</v>
      </c>
      <c r="G582" s="38" t="str">
        <f>IF(ISBLANK('Model Performance Data'!$F$29),"-",'Model Performance Data'!$F$29)</f>
        <v>-</v>
      </c>
      <c r="H582" s="38" t="s">
        <v>64</v>
      </c>
      <c r="I582" s="38" t="s">
        <v>64</v>
      </c>
      <c r="J582" s="37" t="str">
        <f t="shared" si="29"/>
        <v>BaselineBaseline</v>
      </c>
      <c r="K582" s="38" t="str">
        <f>IF(ISBLANK('Model Performance Data'!$L$29),"-",'Model Performance Data'!$L$29)</f>
        <v>Annual</v>
      </c>
      <c r="L582" s="38" t="str">
        <f>IF(ISBLANK('Model Performance Data'!$K$29),"-",'Model Performance Data'!$K$29)</f>
        <v>Metric Steward: Washington State
(Homegrown)</v>
      </c>
      <c r="M582" s="43">
        <f>IF(ISNA(SUMIFS(INDEX('Model Performance Data'!$O$8:$DY$56,0,MATCH(CONCATENATE($J582,M$6),'Model Performance Data'!$O$6:$DY$6,0)),'Model Performance Data'!$B$8:$B$56,$C582,'Model Performance Data'!$C$8:$C$56,$D582)),"-",SUMIFS(INDEX('Model Performance Data'!$O$8:$DY$56,0,MATCH(CONCATENATE($J582,M$6),'Model Performance Data'!$O$6:$DY$6,0)),'Model Performance Data'!$B$8:$B$56,$C582,'Model Performance Data'!$C$8:$C$56,$D582))</f>
        <v>4</v>
      </c>
      <c r="N582" s="43">
        <f>IF(ISNA(SUMIFS(INDEX('Model Performance Data'!$O$8:$DY$56,0,MATCH(CONCATENATE($J582,N$6),'Model Performance Data'!$O$6:$DY$6,0)),'Model Performance Data'!$B$8:$B$56,$C582,'Model Performance Data'!$C$8:$C$56,$D582)),"-",SUMIFS(INDEX('Model Performance Data'!$O$8:$DY$56,0,MATCH(CONCATENATE($J582,N$6),'Model Performance Data'!$O$6:$DY$6,0)),'Model Performance Data'!$B$8:$B$56,$C582,'Model Performance Data'!$C$8:$C$56,$D582))</f>
        <v>1</v>
      </c>
      <c r="O582" s="154">
        <f>IF(ISNA(SUMIFS(INDEX('Model Performance Data'!$O$8:$DY$56,0,MATCH(CONCATENATE($J582,O$6),'Model Performance Data'!$O$6:$DY$6,0)),'Model Performance Data'!$B$8:$B$56,$C582,'Model Performance Data'!$C$8:$C$56,$D582)),"-",SUMIFS(INDEX('Model Performance Data'!$O$8:$DY$56,0,MATCH(CONCATENATE($J582,O$6),'Model Performance Data'!$O$6:$DY$6,0)),'Model Performance Data'!$B$8:$B$56,$C582,'Model Performance Data'!$C$8:$C$56,$D582))</f>
        <v>4</v>
      </c>
    </row>
    <row r="583" spans="2:15" outlineLevel="1" x14ac:dyDescent="0.35">
      <c r="B583" s="37" t="s">
        <v>80</v>
      </c>
      <c r="C583" s="38" t="str">
        <f>IF(ISBLANK('Model Performance Data'!$B$29),"-",'Model Performance Data'!$B$29)</f>
        <v>Cost</v>
      </c>
      <c r="D583" s="38" t="str">
        <f>IF(ISBLANK('Model Performance Data'!$C$29),"-",'Model Performance Data'!$C$29)</f>
        <v>Annual Per-Capita Health Care Spending Growth Relative to State GDP</v>
      </c>
      <c r="E583" s="38" t="str">
        <f>IF(ISBLANK('Model Performance Data'!$D$29),"-",'Model Performance Data'!$D$29)</f>
        <v>Percentage</v>
      </c>
      <c r="F583" s="38" t="str">
        <f>IF(ISBLANK('Model Performance Data'!$E$29),"-",'Model Performance Data'!$E$29)</f>
        <v>Active</v>
      </c>
      <c r="G583" s="38" t="str">
        <f>IF(ISBLANK('Model Performance Data'!$F$29),"-",'Model Performance Data'!$F$29)</f>
        <v>-</v>
      </c>
      <c r="H583" s="38">
        <v>1</v>
      </c>
      <c r="I583" s="38">
        <v>1</v>
      </c>
      <c r="J583" s="37" t="str">
        <f t="shared" si="29"/>
        <v>11</v>
      </c>
      <c r="K583" s="38" t="str">
        <f>IF(ISBLANK('Model Performance Data'!$L$29),"-",'Model Performance Data'!$L$29)</f>
        <v>Annual</v>
      </c>
      <c r="L583" s="38" t="str">
        <f>IF(ISBLANK('Model Performance Data'!$K$29),"-",'Model Performance Data'!$K$29)</f>
        <v>Metric Steward: Washington State
(Homegrown)</v>
      </c>
      <c r="M583" s="43">
        <f>IF(ISNA(SUMIFS(INDEX('Model Performance Data'!$O$8:$DY$56,0,MATCH(CONCATENATE($J583,M$6),'Model Performance Data'!$O$6:$DY$6,0)),'Model Performance Data'!$B$8:$B$56,$C583,'Model Performance Data'!$C$8:$C$56,$D583)),"-",SUMIFS(INDEX('Model Performance Data'!$O$8:$DY$56,0,MATCH(CONCATENATE($J583,M$6),'Model Performance Data'!$O$6:$DY$6,0)),'Model Performance Data'!$B$8:$B$56,$C583,'Model Performance Data'!$C$8:$C$56,$D583))</f>
        <v>0</v>
      </c>
      <c r="N583" s="43">
        <f>IF(ISNA(SUMIFS(INDEX('Model Performance Data'!$O$8:$DY$56,0,MATCH(CONCATENATE($J583,N$6),'Model Performance Data'!$O$6:$DY$6,0)),'Model Performance Data'!$B$8:$B$56,$C583,'Model Performance Data'!$C$8:$C$56,$D583)),"-",SUMIFS(INDEX('Model Performance Data'!$O$8:$DY$56,0,MATCH(CONCATENATE($J583,N$6),'Model Performance Data'!$O$6:$DY$6,0)),'Model Performance Data'!$B$8:$B$56,$C583,'Model Performance Data'!$C$8:$C$56,$D583))</f>
        <v>0</v>
      </c>
      <c r="O583" s="154">
        <f>IF(ISNA(SUMIFS(INDEX('Model Performance Data'!$O$8:$DY$56,0,MATCH(CONCATENATE($J583,O$6),'Model Performance Data'!$O$6:$DY$6,0)),'Model Performance Data'!$B$8:$B$56,$C583,'Model Performance Data'!$C$8:$C$56,$D583)),"-",SUMIFS(INDEX('Model Performance Data'!$O$8:$DY$56,0,MATCH(CONCATENATE($J583,O$6),'Model Performance Data'!$O$6:$DY$6,0)),'Model Performance Data'!$B$8:$B$56,$C583,'Model Performance Data'!$C$8:$C$56,$D583))</f>
        <v>0</v>
      </c>
    </row>
    <row r="584" spans="2:15" outlineLevel="1" x14ac:dyDescent="0.35">
      <c r="B584" s="37" t="s">
        <v>80</v>
      </c>
      <c r="C584" s="38" t="str">
        <f>IF(ISBLANK('Model Performance Data'!$B$29),"-",'Model Performance Data'!$B$29)</f>
        <v>Cost</v>
      </c>
      <c r="D584" s="38" t="str">
        <f>IF(ISBLANK('Model Performance Data'!$C$29),"-",'Model Performance Data'!$C$29)</f>
        <v>Annual Per-Capita Health Care Spending Growth Relative to State GDP</v>
      </c>
      <c r="E584" s="38" t="str">
        <f>IF(ISBLANK('Model Performance Data'!$D$29),"-",'Model Performance Data'!$D$29)</f>
        <v>Percentage</v>
      </c>
      <c r="F584" s="38" t="str">
        <f>IF(ISBLANK('Model Performance Data'!$E$29),"-",'Model Performance Data'!$E$29)</f>
        <v>Active</v>
      </c>
      <c r="G584" s="38" t="str">
        <f>IF(ISBLANK('Model Performance Data'!$F$29),"-",'Model Performance Data'!$F$29)</f>
        <v>-</v>
      </c>
      <c r="H584" s="38">
        <v>1</v>
      </c>
      <c r="I584" s="38">
        <v>2</v>
      </c>
      <c r="J584" s="37" t="str">
        <f t="shared" si="29"/>
        <v>12</v>
      </c>
      <c r="K584" s="38" t="str">
        <f>IF(ISBLANK('Model Performance Data'!$L$29),"-",'Model Performance Data'!$L$29)</f>
        <v>Annual</v>
      </c>
      <c r="L584" s="38" t="str">
        <f>IF(ISBLANK('Model Performance Data'!$K$29),"-",'Model Performance Data'!$K$29)</f>
        <v>Metric Steward: Washington State
(Homegrown)</v>
      </c>
      <c r="M584" s="43">
        <f>IF(ISNA(SUMIFS(INDEX('Model Performance Data'!$O$8:$DY$56,0,MATCH(CONCATENATE($J584,M$6),'Model Performance Data'!$O$6:$DY$6,0)),'Model Performance Data'!$B$8:$B$56,$C584,'Model Performance Data'!$C$8:$C$56,$D584)),"-",SUMIFS(INDEX('Model Performance Data'!$O$8:$DY$56,0,MATCH(CONCATENATE($J584,M$6),'Model Performance Data'!$O$6:$DY$6,0)),'Model Performance Data'!$B$8:$B$56,$C584,'Model Performance Data'!$C$8:$C$56,$D584))</f>
        <v>0</v>
      </c>
      <c r="N584" s="43">
        <f>IF(ISNA(SUMIFS(INDEX('Model Performance Data'!$O$8:$DY$56,0,MATCH(CONCATENATE($J584,N$6),'Model Performance Data'!$O$6:$DY$6,0)),'Model Performance Data'!$B$8:$B$56,$C584,'Model Performance Data'!$C$8:$C$56,$D584)),"-",SUMIFS(INDEX('Model Performance Data'!$O$8:$DY$56,0,MATCH(CONCATENATE($J584,N$6),'Model Performance Data'!$O$6:$DY$6,0)),'Model Performance Data'!$B$8:$B$56,$C584,'Model Performance Data'!$C$8:$C$56,$D584))</f>
        <v>0</v>
      </c>
      <c r="O584" s="154">
        <f>IF(ISNA(SUMIFS(INDEX('Model Performance Data'!$O$8:$DY$56,0,MATCH(CONCATENATE($J584,O$6),'Model Performance Data'!$O$6:$DY$6,0)),'Model Performance Data'!$B$8:$B$56,$C584,'Model Performance Data'!$C$8:$C$56,$D584)),"-",SUMIFS(INDEX('Model Performance Data'!$O$8:$DY$56,0,MATCH(CONCATENATE($J584,O$6),'Model Performance Data'!$O$6:$DY$6,0)),'Model Performance Data'!$B$8:$B$56,$C584,'Model Performance Data'!$C$8:$C$56,$D584))</f>
        <v>0</v>
      </c>
    </row>
    <row r="585" spans="2:15" outlineLevel="1" x14ac:dyDescent="0.35">
      <c r="B585" s="37" t="s">
        <v>80</v>
      </c>
      <c r="C585" s="38" t="str">
        <f>IF(ISBLANK('Model Performance Data'!$B$29),"-",'Model Performance Data'!$B$29)</f>
        <v>Cost</v>
      </c>
      <c r="D585" s="38" t="str">
        <f>IF(ISBLANK('Model Performance Data'!$C$29),"-",'Model Performance Data'!$C$29)</f>
        <v>Annual Per-Capita Health Care Spending Growth Relative to State GDP</v>
      </c>
      <c r="E585" s="38" t="str">
        <f>IF(ISBLANK('Model Performance Data'!$D$29),"-",'Model Performance Data'!$D$29)</f>
        <v>Percentage</v>
      </c>
      <c r="F585" s="38" t="str">
        <f>IF(ISBLANK('Model Performance Data'!$E$29),"-",'Model Performance Data'!$E$29)</f>
        <v>Active</v>
      </c>
      <c r="G585" s="38" t="str">
        <f>IF(ISBLANK('Model Performance Data'!$F$29),"-",'Model Performance Data'!$F$29)</f>
        <v>-</v>
      </c>
      <c r="H585" s="38">
        <v>1</v>
      </c>
      <c r="I585" s="38">
        <v>3</v>
      </c>
      <c r="J585" s="37" t="str">
        <f t="shared" si="29"/>
        <v>13</v>
      </c>
      <c r="K585" s="38" t="str">
        <f>IF(ISBLANK('Model Performance Data'!$L$29),"-",'Model Performance Data'!$L$29)</f>
        <v>Annual</v>
      </c>
      <c r="L585" s="38" t="str">
        <f>IF(ISBLANK('Model Performance Data'!$K$29),"-",'Model Performance Data'!$K$29)</f>
        <v>Metric Steward: Washington State
(Homegrown)</v>
      </c>
      <c r="M585" s="43">
        <f>IF(ISNA(SUMIFS(INDEX('Model Performance Data'!$O$8:$DY$56,0,MATCH(CONCATENATE($J585,M$6),'Model Performance Data'!$O$6:$DY$6,0)),'Model Performance Data'!$B$8:$B$56,$C585,'Model Performance Data'!$C$8:$C$56,$D585)),"-",SUMIFS(INDEX('Model Performance Data'!$O$8:$DY$56,0,MATCH(CONCATENATE($J585,M$6),'Model Performance Data'!$O$6:$DY$6,0)),'Model Performance Data'!$B$8:$B$56,$C585,'Model Performance Data'!$C$8:$C$56,$D585))</f>
        <v>0</v>
      </c>
      <c r="N585" s="43">
        <f>IF(ISNA(SUMIFS(INDEX('Model Performance Data'!$O$8:$DY$56,0,MATCH(CONCATENATE($J585,N$6),'Model Performance Data'!$O$6:$DY$6,0)),'Model Performance Data'!$B$8:$B$56,$C585,'Model Performance Data'!$C$8:$C$56,$D585)),"-",SUMIFS(INDEX('Model Performance Data'!$O$8:$DY$56,0,MATCH(CONCATENATE($J585,N$6),'Model Performance Data'!$O$6:$DY$6,0)),'Model Performance Data'!$B$8:$B$56,$C585,'Model Performance Data'!$C$8:$C$56,$D585))</f>
        <v>0</v>
      </c>
      <c r="O585" s="154">
        <f>IF(ISNA(SUMIFS(INDEX('Model Performance Data'!$O$8:$DY$56,0,MATCH(CONCATENATE($J585,O$6),'Model Performance Data'!$O$6:$DY$6,0)),'Model Performance Data'!$B$8:$B$56,$C585,'Model Performance Data'!$C$8:$C$56,$D585)),"-",SUMIFS(INDEX('Model Performance Data'!$O$8:$DY$56,0,MATCH(CONCATENATE($J585,O$6),'Model Performance Data'!$O$6:$DY$6,0)),'Model Performance Data'!$B$8:$B$56,$C585,'Model Performance Data'!$C$8:$C$56,$D585))</f>
        <v>0</v>
      </c>
    </row>
    <row r="586" spans="2:15" outlineLevel="1" x14ac:dyDescent="0.35">
      <c r="B586" s="37" t="s">
        <v>80</v>
      </c>
      <c r="C586" s="38" t="str">
        <f>IF(ISBLANK('Model Performance Data'!$B$29),"-",'Model Performance Data'!$B$29)</f>
        <v>Cost</v>
      </c>
      <c r="D586" s="38" t="str">
        <f>IF(ISBLANK('Model Performance Data'!$C$29),"-",'Model Performance Data'!$C$29)</f>
        <v>Annual Per-Capita Health Care Spending Growth Relative to State GDP</v>
      </c>
      <c r="E586" s="38" t="str">
        <f>IF(ISBLANK('Model Performance Data'!$D$29),"-",'Model Performance Data'!$D$29)</f>
        <v>Percentage</v>
      </c>
      <c r="F586" s="38" t="str">
        <f>IF(ISBLANK('Model Performance Data'!$E$29),"-",'Model Performance Data'!$E$29)</f>
        <v>Active</v>
      </c>
      <c r="G586" s="38" t="str">
        <f>IF(ISBLANK('Model Performance Data'!$F$29),"-",'Model Performance Data'!$F$29)</f>
        <v>-</v>
      </c>
      <c r="H586" s="38">
        <v>1</v>
      </c>
      <c r="I586" s="38">
        <v>4</v>
      </c>
      <c r="J586" s="37" t="str">
        <f t="shared" si="29"/>
        <v>14</v>
      </c>
      <c r="K586" s="38" t="str">
        <f>IF(ISBLANK('Model Performance Data'!$L$29),"-",'Model Performance Data'!$L$29)</f>
        <v>Annual</v>
      </c>
      <c r="L586" s="38" t="str">
        <f>IF(ISBLANK('Model Performance Data'!$K$29),"-",'Model Performance Data'!$K$29)</f>
        <v>Metric Steward: Washington State
(Homegrown)</v>
      </c>
      <c r="M586" s="43">
        <f>IF(ISNA(SUMIFS(INDEX('Model Performance Data'!$O$8:$DY$56,0,MATCH(CONCATENATE($J586,M$6),'Model Performance Data'!$O$6:$DY$6,0)),'Model Performance Data'!$B$8:$B$56,$C586,'Model Performance Data'!$C$8:$C$56,$D586)),"-",SUMIFS(INDEX('Model Performance Data'!$O$8:$DY$56,0,MATCH(CONCATENATE($J586,M$6),'Model Performance Data'!$O$6:$DY$6,0)),'Model Performance Data'!$B$8:$B$56,$C586,'Model Performance Data'!$C$8:$C$56,$D586))</f>
        <v>0</v>
      </c>
      <c r="N586" s="43">
        <f>IF(ISNA(SUMIFS(INDEX('Model Performance Data'!$O$8:$DY$56,0,MATCH(CONCATENATE($J586,N$6),'Model Performance Data'!$O$6:$DY$6,0)),'Model Performance Data'!$B$8:$B$56,$C586,'Model Performance Data'!$C$8:$C$56,$D586)),"-",SUMIFS(INDEX('Model Performance Data'!$O$8:$DY$56,0,MATCH(CONCATENATE($J586,N$6),'Model Performance Data'!$O$6:$DY$6,0)),'Model Performance Data'!$B$8:$B$56,$C586,'Model Performance Data'!$C$8:$C$56,$D586))</f>
        <v>0</v>
      </c>
      <c r="O586" s="154">
        <f>IF(ISNA(SUMIFS(INDEX('Model Performance Data'!$O$8:$DY$56,0,MATCH(CONCATENATE($J586,O$6),'Model Performance Data'!$O$6:$DY$6,0)),'Model Performance Data'!$B$8:$B$56,$C586,'Model Performance Data'!$C$8:$C$56,$D586)),"-",SUMIFS(INDEX('Model Performance Data'!$O$8:$DY$56,0,MATCH(CONCATENATE($J586,O$6),'Model Performance Data'!$O$6:$DY$6,0)),'Model Performance Data'!$B$8:$B$56,$C586,'Model Performance Data'!$C$8:$C$56,$D586))</f>
        <v>0</v>
      </c>
    </row>
    <row r="587" spans="2:15" outlineLevel="1" x14ac:dyDescent="0.35">
      <c r="B587" s="37" t="s">
        <v>80</v>
      </c>
      <c r="C587" s="38" t="str">
        <f>IF(ISBLANK('Model Performance Data'!$B$29),"-",'Model Performance Data'!$B$29)</f>
        <v>Cost</v>
      </c>
      <c r="D587" s="38" t="str">
        <f>IF(ISBLANK('Model Performance Data'!$C$29),"-",'Model Performance Data'!$C$29)</f>
        <v>Annual Per-Capita Health Care Spending Growth Relative to State GDP</v>
      </c>
      <c r="E587" s="38" t="str">
        <f>IF(ISBLANK('Model Performance Data'!$D$29),"-",'Model Performance Data'!$D$29)</f>
        <v>Percentage</v>
      </c>
      <c r="F587" s="38" t="str">
        <f>IF(ISBLANK('Model Performance Data'!$E$29),"-",'Model Performance Data'!$E$29)</f>
        <v>Active</v>
      </c>
      <c r="G587" s="38" t="str">
        <f>IF(ISBLANK('Model Performance Data'!$F$29),"-",'Model Performance Data'!$F$29)</f>
        <v>-</v>
      </c>
      <c r="H587" s="38">
        <v>1</v>
      </c>
      <c r="I587" s="38">
        <v>5</v>
      </c>
      <c r="J587" s="37" t="str">
        <f t="shared" si="29"/>
        <v>15</v>
      </c>
      <c r="K587" s="38" t="str">
        <f>IF(ISBLANK('Model Performance Data'!$L$29),"-",'Model Performance Data'!$L$29)</f>
        <v>Annual</v>
      </c>
      <c r="L587" s="38" t="str">
        <f>IF(ISBLANK('Model Performance Data'!$K$29),"-",'Model Performance Data'!$K$29)</f>
        <v>Metric Steward: Washington State
(Homegrown)</v>
      </c>
      <c r="M587" s="43">
        <f>IF(ISNA(SUMIFS(INDEX('Model Performance Data'!$O$8:$DY$56,0,MATCH(CONCATENATE($J587,M$6),'Model Performance Data'!$O$6:$DY$6,0)),'Model Performance Data'!$B$8:$B$56,$C587,'Model Performance Data'!$C$8:$C$56,$D587)),"-",SUMIFS(INDEX('Model Performance Data'!$O$8:$DY$56,0,MATCH(CONCATENATE($J587,M$6),'Model Performance Data'!$O$6:$DY$6,0)),'Model Performance Data'!$B$8:$B$56,$C587,'Model Performance Data'!$C$8:$C$56,$D587))</f>
        <v>5</v>
      </c>
      <c r="N587" s="43">
        <f>IF(ISNA(SUMIFS(INDEX('Model Performance Data'!$O$8:$DY$56,0,MATCH(CONCATENATE($J587,N$6),'Model Performance Data'!$O$6:$DY$6,0)),'Model Performance Data'!$B$8:$B$56,$C587,'Model Performance Data'!$C$8:$C$56,$D587)),"-",SUMIFS(INDEX('Model Performance Data'!$O$8:$DY$56,0,MATCH(CONCATENATE($J587,N$6),'Model Performance Data'!$O$6:$DY$6,0)),'Model Performance Data'!$B$8:$B$56,$C587,'Model Performance Data'!$C$8:$C$56,$D587))</f>
        <v>1</v>
      </c>
      <c r="O587" s="154">
        <f>IF(ISNA(SUMIFS(INDEX('Model Performance Data'!$O$8:$DY$56,0,MATCH(CONCATENATE($J587,O$6),'Model Performance Data'!$O$6:$DY$6,0)),'Model Performance Data'!$B$8:$B$56,$C587,'Model Performance Data'!$C$8:$C$56,$D587)),"-",SUMIFS(INDEX('Model Performance Data'!$O$8:$DY$56,0,MATCH(CONCATENATE($J587,O$6),'Model Performance Data'!$O$6:$DY$6,0)),'Model Performance Data'!$B$8:$B$56,$C587,'Model Performance Data'!$C$8:$C$56,$D587))</f>
        <v>5</v>
      </c>
    </row>
    <row r="588" spans="2:15" outlineLevel="1" x14ac:dyDescent="0.35">
      <c r="B588" s="37" t="s">
        <v>80</v>
      </c>
      <c r="C588" s="38" t="str">
        <f>IF(ISBLANK('Model Performance Data'!$B$29),"-",'Model Performance Data'!$B$29)</f>
        <v>Cost</v>
      </c>
      <c r="D588" s="38" t="str">
        <f>IF(ISBLANK('Model Performance Data'!$C$29),"-",'Model Performance Data'!$C$29)</f>
        <v>Annual Per-Capita Health Care Spending Growth Relative to State GDP</v>
      </c>
      <c r="E588" s="38" t="str">
        <f>IF(ISBLANK('Model Performance Data'!$D$29),"-",'Model Performance Data'!$D$29)</f>
        <v>Percentage</v>
      </c>
      <c r="F588" s="38" t="str">
        <f>IF(ISBLANK('Model Performance Data'!$E$29),"-",'Model Performance Data'!$E$29)</f>
        <v>Active</v>
      </c>
      <c r="G588" s="38" t="str">
        <f>IF(ISBLANK('Model Performance Data'!$F$29),"-",'Model Performance Data'!$F$29)</f>
        <v>-</v>
      </c>
      <c r="H588" s="38">
        <v>1</v>
      </c>
      <c r="I588" s="38" t="s">
        <v>65</v>
      </c>
      <c r="J588" s="37" t="str">
        <f t="shared" si="29"/>
        <v>1Goal</v>
      </c>
      <c r="K588" s="38" t="str">
        <f>IF(ISBLANK('Model Performance Data'!$L$29),"-",'Model Performance Data'!$L$29)</f>
        <v>Annual</v>
      </c>
      <c r="L588" s="38" t="str">
        <f>IF(ISBLANK('Model Performance Data'!$K$29),"-",'Model Performance Data'!$K$29)</f>
        <v>Metric Steward: Washington State
(Homegrown)</v>
      </c>
      <c r="M588" s="43" t="str">
        <f>IF(ISNA(SUMIFS(INDEX('Model Performance Data'!$O$8:$DY$56,0,MATCH(CONCATENATE($J588,M$6),'Model Performance Data'!$O$6:$DY$6,0)),'Model Performance Data'!$B$8:$B$56,$C588,'Model Performance Data'!$C$8:$C$56,$D588)),"-",SUMIFS(INDEX('Model Performance Data'!$O$8:$DY$56,0,MATCH(CONCATENATE($J588,M$6),'Model Performance Data'!$O$6:$DY$6,0)),'Model Performance Data'!$B$8:$B$56,$C588,'Model Performance Data'!$C$8:$C$56,$D588))</f>
        <v>-</v>
      </c>
      <c r="N588" s="43" t="str">
        <f>IF(ISNA(SUMIFS(INDEX('Model Performance Data'!$O$8:$DY$56,0,MATCH(CONCATENATE($J588,N$6),'Model Performance Data'!$O$6:$DY$6,0)),'Model Performance Data'!$B$8:$B$56,$C588,'Model Performance Data'!$C$8:$C$56,$D588)),"-",SUMIFS(INDEX('Model Performance Data'!$O$8:$DY$56,0,MATCH(CONCATENATE($J588,N$6),'Model Performance Data'!$O$6:$DY$6,0)),'Model Performance Data'!$B$8:$B$56,$C588,'Model Performance Data'!$C$8:$C$56,$D588))</f>
        <v>-</v>
      </c>
      <c r="O588" s="154">
        <f>IF(ISNA(SUMIFS(INDEX('Model Performance Data'!$O$8:$DY$56,0,MATCH(CONCATENATE($J588,O$6),'Model Performance Data'!$O$6:$DY$6,0)),'Model Performance Data'!$B$8:$B$56,$C588,'Model Performance Data'!$C$8:$C$56,$D588)),"-",SUMIFS(INDEX('Model Performance Data'!$O$8:$DY$56,0,MATCH(CONCATENATE($J588,O$6),'Model Performance Data'!$O$6:$DY$6,0)),'Model Performance Data'!$B$8:$B$56,$C588,'Model Performance Data'!$C$8:$C$56,$D588))</f>
        <v>3.6</v>
      </c>
    </row>
    <row r="589" spans="2:15" outlineLevel="1" x14ac:dyDescent="0.35">
      <c r="B589" s="37" t="s">
        <v>80</v>
      </c>
      <c r="C589" s="38" t="str">
        <f>IF(ISBLANK('Model Performance Data'!$B$29),"-",'Model Performance Data'!$B$29)</f>
        <v>Cost</v>
      </c>
      <c r="D589" s="38" t="str">
        <f>IF(ISBLANK('Model Performance Data'!$C$29),"-",'Model Performance Data'!$C$29)</f>
        <v>Annual Per-Capita Health Care Spending Growth Relative to State GDP</v>
      </c>
      <c r="E589" s="38" t="str">
        <f>IF(ISBLANK('Model Performance Data'!$D$29),"-",'Model Performance Data'!$D$29)</f>
        <v>Percentage</v>
      </c>
      <c r="F589" s="38" t="str">
        <f>IF(ISBLANK('Model Performance Data'!$E$29),"-",'Model Performance Data'!$E$29)</f>
        <v>Active</v>
      </c>
      <c r="G589" s="38" t="str">
        <f>IF(ISBLANK('Model Performance Data'!$F$29),"-",'Model Performance Data'!$F$29)</f>
        <v>-</v>
      </c>
      <c r="H589" s="38">
        <v>2</v>
      </c>
      <c r="I589" s="38">
        <v>1</v>
      </c>
      <c r="J589" s="37" t="str">
        <f t="shared" si="29"/>
        <v>21</v>
      </c>
      <c r="K589" s="38" t="str">
        <f>IF(ISBLANK('Model Performance Data'!$L$29),"-",'Model Performance Data'!$L$29)</f>
        <v>Annual</v>
      </c>
      <c r="L589" s="38" t="str">
        <f>IF(ISBLANK('Model Performance Data'!$K$29),"-",'Model Performance Data'!$K$29)</f>
        <v>Metric Steward: Washington State
(Homegrown)</v>
      </c>
      <c r="M589" s="43">
        <f>IF(ISNA(SUMIFS(INDEX('Model Performance Data'!$O$8:$DY$56,0,MATCH(CONCATENATE($J589,M$6),'Model Performance Data'!$O$6:$DY$6,0)),'Model Performance Data'!$B$8:$B$56,$C589,'Model Performance Data'!$C$8:$C$56,$D589)),"-",SUMIFS(INDEX('Model Performance Data'!$O$8:$DY$56,0,MATCH(CONCATENATE($J589,M$6),'Model Performance Data'!$O$6:$DY$6,0)),'Model Performance Data'!$B$8:$B$56,$C589,'Model Performance Data'!$C$8:$C$56,$D589))</f>
        <v>0</v>
      </c>
      <c r="N589" s="43">
        <f>IF(ISNA(SUMIFS(INDEX('Model Performance Data'!$O$8:$DY$56,0,MATCH(CONCATENATE($J589,N$6),'Model Performance Data'!$O$6:$DY$6,0)),'Model Performance Data'!$B$8:$B$56,$C589,'Model Performance Data'!$C$8:$C$56,$D589)),"-",SUMIFS(INDEX('Model Performance Data'!$O$8:$DY$56,0,MATCH(CONCATENATE($J589,N$6),'Model Performance Data'!$O$6:$DY$6,0)),'Model Performance Data'!$B$8:$B$56,$C589,'Model Performance Data'!$C$8:$C$56,$D589))</f>
        <v>0</v>
      </c>
      <c r="O589" s="154">
        <f>IF(ISNA(SUMIFS(INDEX('Model Performance Data'!$O$8:$DY$56,0,MATCH(CONCATENATE($J589,O$6),'Model Performance Data'!$O$6:$DY$6,0)),'Model Performance Data'!$B$8:$B$56,$C589,'Model Performance Data'!$C$8:$C$56,$D589)),"-",SUMIFS(INDEX('Model Performance Data'!$O$8:$DY$56,0,MATCH(CONCATENATE($J589,O$6),'Model Performance Data'!$O$6:$DY$6,0)),'Model Performance Data'!$B$8:$B$56,$C589,'Model Performance Data'!$C$8:$C$56,$D589))</f>
        <v>0</v>
      </c>
    </row>
    <row r="590" spans="2:15" outlineLevel="1" x14ac:dyDescent="0.35">
      <c r="B590" s="37" t="s">
        <v>80</v>
      </c>
      <c r="C590" s="38" t="str">
        <f>IF(ISBLANK('Model Performance Data'!$B$29),"-",'Model Performance Data'!$B$29)</f>
        <v>Cost</v>
      </c>
      <c r="D590" s="38" t="str">
        <f>IF(ISBLANK('Model Performance Data'!$C$29),"-",'Model Performance Data'!$C$29)</f>
        <v>Annual Per-Capita Health Care Spending Growth Relative to State GDP</v>
      </c>
      <c r="E590" s="38" t="str">
        <f>IF(ISBLANK('Model Performance Data'!$D$29),"-",'Model Performance Data'!$D$29)</f>
        <v>Percentage</v>
      </c>
      <c r="F590" s="38" t="str">
        <f>IF(ISBLANK('Model Performance Data'!$E$29),"-",'Model Performance Data'!$E$29)</f>
        <v>Active</v>
      </c>
      <c r="G590" s="38" t="str">
        <f>IF(ISBLANK('Model Performance Data'!$F$29),"-",'Model Performance Data'!$F$29)</f>
        <v>-</v>
      </c>
      <c r="H590" s="38">
        <v>2</v>
      </c>
      <c r="I590" s="38">
        <v>2</v>
      </c>
      <c r="J590" s="37" t="str">
        <f t="shared" si="29"/>
        <v>22</v>
      </c>
      <c r="K590" s="38" t="str">
        <f>IF(ISBLANK('Model Performance Data'!$L$29),"-",'Model Performance Data'!$L$29)</f>
        <v>Annual</v>
      </c>
      <c r="L590" s="38" t="str">
        <f>IF(ISBLANK('Model Performance Data'!$K$29),"-",'Model Performance Data'!$K$29)</f>
        <v>Metric Steward: Washington State
(Homegrown)</v>
      </c>
      <c r="M590" s="43">
        <f>IF(ISNA(SUMIFS(INDEX('Model Performance Data'!$O$8:$DY$56,0,MATCH(CONCATENATE($J590,M$6),'Model Performance Data'!$O$6:$DY$6,0)),'Model Performance Data'!$B$8:$B$56,$C590,'Model Performance Data'!$C$8:$C$56,$D590)),"-",SUMIFS(INDEX('Model Performance Data'!$O$8:$DY$56,0,MATCH(CONCATENATE($J590,M$6),'Model Performance Data'!$O$6:$DY$6,0)),'Model Performance Data'!$B$8:$B$56,$C590,'Model Performance Data'!$C$8:$C$56,$D590))</f>
        <v>0</v>
      </c>
      <c r="N590" s="43">
        <f>IF(ISNA(SUMIFS(INDEX('Model Performance Data'!$O$8:$DY$56,0,MATCH(CONCATENATE($J590,N$6),'Model Performance Data'!$O$6:$DY$6,0)),'Model Performance Data'!$B$8:$B$56,$C590,'Model Performance Data'!$C$8:$C$56,$D590)),"-",SUMIFS(INDEX('Model Performance Data'!$O$8:$DY$56,0,MATCH(CONCATENATE($J590,N$6),'Model Performance Data'!$O$6:$DY$6,0)),'Model Performance Data'!$B$8:$B$56,$C590,'Model Performance Data'!$C$8:$C$56,$D590))</f>
        <v>0</v>
      </c>
      <c r="O590" s="154">
        <f>IF(ISNA(SUMIFS(INDEX('Model Performance Data'!$O$8:$DY$56,0,MATCH(CONCATENATE($J590,O$6),'Model Performance Data'!$O$6:$DY$6,0)),'Model Performance Data'!$B$8:$B$56,$C590,'Model Performance Data'!$C$8:$C$56,$D590)),"-",SUMIFS(INDEX('Model Performance Data'!$O$8:$DY$56,0,MATCH(CONCATENATE($J590,O$6),'Model Performance Data'!$O$6:$DY$6,0)),'Model Performance Data'!$B$8:$B$56,$C590,'Model Performance Data'!$C$8:$C$56,$D590))</f>
        <v>0</v>
      </c>
    </row>
    <row r="591" spans="2:15" outlineLevel="1" x14ac:dyDescent="0.35">
      <c r="B591" s="37" t="s">
        <v>80</v>
      </c>
      <c r="C591" s="38" t="str">
        <f>IF(ISBLANK('Model Performance Data'!$B$29),"-",'Model Performance Data'!$B$29)</f>
        <v>Cost</v>
      </c>
      <c r="D591" s="38" t="str">
        <f>IF(ISBLANK('Model Performance Data'!$C$29),"-",'Model Performance Data'!$C$29)</f>
        <v>Annual Per-Capita Health Care Spending Growth Relative to State GDP</v>
      </c>
      <c r="E591" s="38" t="str">
        <f>IF(ISBLANK('Model Performance Data'!$D$29),"-",'Model Performance Data'!$D$29)</f>
        <v>Percentage</v>
      </c>
      <c r="F591" s="38" t="str">
        <f>IF(ISBLANK('Model Performance Data'!$E$29),"-",'Model Performance Data'!$E$29)</f>
        <v>Active</v>
      </c>
      <c r="G591" s="38" t="str">
        <f>IF(ISBLANK('Model Performance Data'!$F$29),"-",'Model Performance Data'!$F$29)</f>
        <v>-</v>
      </c>
      <c r="H591" s="38">
        <v>2</v>
      </c>
      <c r="I591" s="38">
        <v>3</v>
      </c>
      <c r="J591" s="37" t="str">
        <f t="shared" si="29"/>
        <v>23</v>
      </c>
      <c r="K591" s="38" t="str">
        <f>IF(ISBLANK('Model Performance Data'!$L$29),"-",'Model Performance Data'!$L$29)</f>
        <v>Annual</v>
      </c>
      <c r="L591" s="38" t="str">
        <f>IF(ISBLANK('Model Performance Data'!$K$29),"-",'Model Performance Data'!$K$29)</f>
        <v>Metric Steward: Washington State
(Homegrown)</v>
      </c>
      <c r="M591" s="43">
        <f>IF(ISNA(SUMIFS(INDEX('Model Performance Data'!$O$8:$DY$56,0,MATCH(CONCATENATE($J591,M$6),'Model Performance Data'!$O$6:$DY$6,0)),'Model Performance Data'!$B$8:$B$56,$C591,'Model Performance Data'!$C$8:$C$56,$D591)),"-",SUMIFS(INDEX('Model Performance Data'!$O$8:$DY$56,0,MATCH(CONCATENATE($J591,M$6),'Model Performance Data'!$O$6:$DY$6,0)),'Model Performance Data'!$B$8:$B$56,$C591,'Model Performance Data'!$C$8:$C$56,$D591))</f>
        <v>0</v>
      </c>
      <c r="N591" s="43">
        <f>IF(ISNA(SUMIFS(INDEX('Model Performance Data'!$O$8:$DY$56,0,MATCH(CONCATENATE($J591,N$6),'Model Performance Data'!$O$6:$DY$6,0)),'Model Performance Data'!$B$8:$B$56,$C591,'Model Performance Data'!$C$8:$C$56,$D591)),"-",SUMIFS(INDEX('Model Performance Data'!$O$8:$DY$56,0,MATCH(CONCATENATE($J591,N$6),'Model Performance Data'!$O$6:$DY$6,0)),'Model Performance Data'!$B$8:$B$56,$C591,'Model Performance Data'!$C$8:$C$56,$D591))</f>
        <v>0</v>
      </c>
      <c r="O591" s="154">
        <f>IF(ISNA(SUMIFS(INDEX('Model Performance Data'!$O$8:$DY$56,0,MATCH(CONCATENATE($J591,O$6),'Model Performance Data'!$O$6:$DY$6,0)),'Model Performance Data'!$B$8:$B$56,$C591,'Model Performance Data'!$C$8:$C$56,$D591)),"-",SUMIFS(INDEX('Model Performance Data'!$O$8:$DY$56,0,MATCH(CONCATENATE($J591,O$6),'Model Performance Data'!$O$6:$DY$6,0)),'Model Performance Data'!$B$8:$B$56,$C591,'Model Performance Data'!$C$8:$C$56,$D591))</f>
        <v>0</v>
      </c>
    </row>
    <row r="592" spans="2:15" outlineLevel="1" x14ac:dyDescent="0.35">
      <c r="B592" s="37" t="s">
        <v>80</v>
      </c>
      <c r="C592" s="38" t="str">
        <f>IF(ISBLANK('Model Performance Data'!$B$29),"-",'Model Performance Data'!$B$29)</f>
        <v>Cost</v>
      </c>
      <c r="D592" s="38" t="str">
        <f>IF(ISBLANK('Model Performance Data'!$C$29),"-",'Model Performance Data'!$C$29)</f>
        <v>Annual Per-Capita Health Care Spending Growth Relative to State GDP</v>
      </c>
      <c r="E592" s="38" t="str">
        <f>IF(ISBLANK('Model Performance Data'!$D$29),"-",'Model Performance Data'!$D$29)</f>
        <v>Percentage</v>
      </c>
      <c r="F592" s="38" t="str">
        <f>IF(ISBLANK('Model Performance Data'!$E$29),"-",'Model Performance Data'!$E$29)</f>
        <v>Active</v>
      </c>
      <c r="G592" s="38" t="str">
        <f>IF(ISBLANK('Model Performance Data'!$F$29),"-",'Model Performance Data'!$F$29)</f>
        <v>-</v>
      </c>
      <c r="H592" s="38">
        <v>2</v>
      </c>
      <c r="I592" s="38">
        <v>4</v>
      </c>
      <c r="J592" s="37" t="str">
        <f t="shared" si="29"/>
        <v>24</v>
      </c>
      <c r="K592" s="38" t="str">
        <f>IF(ISBLANK('Model Performance Data'!$L$29),"-",'Model Performance Data'!$L$29)</f>
        <v>Annual</v>
      </c>
      <c r="L592" s="38" t="str">
        <f>IF(ISBLANK('Model Performance Data'!$K$29),"-",'Model Performance Data'!$K$29)</f>
        <v>Metric Steward: Washington State
(Homegrown)</v>
      </c>
      <c r="M592" s="43">
        <f>IF(ISNA(SUMIFS(INDEX('Model Performance Data'!$O$8:$DY$56,0,MATCH(CONCATENATE($J592,M$6),'Model Performance Data'!$O$6:$DY$6,0)),'Model Performance Data'!$B$8:$B$56,$C592,'Model Performance Data'!$C$8:$C$56,$D592)),"-",SUMIFS(INDEX('Model Performance Data'!$O$8:$DY$56,0,MATCH(CONCATENATE($J592,M$6),'Model Performance Data'!$O$6:$DY$6,0)),'Model Performance Data'!$B$8:$B$56,$C592,'Model Performance Data'!$C$8:$C$56,$D592))</f>
        <v>0</v>
      </c>
      <c r="N592" s="43">
        <f>IF(ISNA(SUMIFS(INDEX('Model Performance Data'!$O$8:$DY$56,0,MATCH(CONCATENATE($J592,N$6),'Model Performance Data'!$O$6:$DY$6,0)),'Model Performance Data'!$B$8:$B$56,$C592,'Model Performance Data'!$C$8:$C$56,$D592)),"-",SUMIFS(INDEX('Model Performance Data'!$O$8:$DY$56,0,MATCH(CONCATENATE($J592,N$6),'Model Performance Data'!$O$6:$DY$6,0)),'Model Performance Data'!$B$8:$B$56,$C592,'Model Performance Data'!$C$8:$C$56,$D592))</f>
        <v>0</v>
      </c>
      <c r="O592" s="154">
        <f>IF(ISNA(SUMIFS(INDEX('Model Performance Data'!$O$8:$DY$56,0,MATCH(CONCATENATE($J592,O$6),'Model Performance Data'!$O$6:$DY$6,0)),'Model Performance Data'!$B$8:$B$56,$C592,'Model Performance Data'!$C$8:$C$56,$D592)),"-",SUMIFS(INDEX('Model Performance Data'!$O$8:$DY$56,0,MATCH(CONCATENATE($J592,O$6),'Model Performance Data'!$O$6:$DY$6,0)),'Model Performance Data'!$B$8:$B$56,$C592,'Model Performance Data'!$C$8:$C$56,$D592))</f>
        <v>0</v>
      </c>
    </row>
    <row r="593" spans="2:15" outlineLevel="1" x14ac:dyDescent="0.35">
      <c r="B593" s="37" t="s">
        <v>80</v>
      </c>
      <c r="C593" s="38" t="str">
        <f>IF(ISBLANK('Model Performance Data'!$B$29),"-",'Model Performance Data'!$B$29)</f>
        <v>Cost</v>
      </c>
      <c r="D593" s="38" t="str">
        <f>IF(ISBLANK('Model Performance Data'!$C$29),"-",'Model Performance Data'!$C$29)</f>
        <v>Annual Per-Capita Health Care Spending Growth Relative to State GDP</v>
      </c>
      <c r="E593" s="38" t="str">
        <f>IF(ISBLANK('Model Performance Data'!$D$29),"-",'Model Performance Data'!$D$29)</f>
        <v>Percentage</v>
      </c>
      <c r="F593" s="38" t="str">
        <f>IF(ISBLANK('Model Performance Data'!$E$29),"-",'Model Performance Data'!$E$29)</f>
        <v>Active</v>
      </c>
      <c r="G593" s="38" t="str">
        <f>IF(ISBLANK('Model Performance Data'!$F$29),"-",'Model Performance Data'!$F$29)</f>
        <v>-</v>
      </c>
      <c r="H593" s="38">
        <v>2</v>
      </c>
      <c r="I593" s="38">
        <v>5</v>
      </c>
      <c r="J593" s="37" t="str">
        <f t="shared" si="29"/>
        <v>25</v>
      </c>
      <c r="K593" s="38" t="str">
        <f>IF(ISBLANK('Model Performance Data'!$L$29),"-",'Model Performance Data'!$L$29)</f>
        <v>Annual</v>
      </c>
      <c r="L593" s="38" t="str">
        <f>IF(ISBLANK('Model Performance Data'!$K$29),"-",'Model Performance Data'!$K$29)</f>
        <v>Metric Steward: Washington State
(Homegrown)</v>
      </c>
      <c r="M593" s="43">
        <f>IF(ISNA(SUMIFS(INDEX('Model Performance Data'!$O$8:$DY$56,0,MATCH(CONCATENATE($J593,M$6),'Model Performance Data'!$O$6:$DY$6,0)),'Model Performance Data'!$B$8:$B$56,$C593,'Model Performance Data'!$C$8:$C$56,$D593)),"-",SUMIFS(INDEX('Model Performance Data'!$O$8:$DY$56,0,MATCH(CONCATENATE($J593,M$6),'Model Performance Data'!$O$6:$DY$6,0)),'Model Performance Data'!$B$8:$B$56,$C593,'Model Performance Data'!$C$8:$C$56,$D593))</f>
        <v>0</v>
      </c>
      <c r="N593" s="43">
        <f>IF(ISNA(SUMIFS(INDEX('Model Performance Data'!$O$8:$DY$56,0,MATCH(CONCATENATE($J593,N$6),'Model Performance Data'!$O$6:$DY$6,0)),'Model Performance Data'!$B$8:$B$56,$C593,'Model Performance Data'!$C$8:$C$56,$D593)),"-",SUMIFS(INDEX('Model Performance Data'!$O$8:$DY$56,0,MATCH(CONCATENATE($J593,N$6),'Model Performance Data'!$O$6:$DY$6,0)),'Model Performance Data'!$B$8:$B$56,$C593,'Model Performance Data'!$C$8:$C$56,$D593))</f>
        <v>0</v>
      </c>
      <c r="O593" s="154">
        <f>IF(ISNA(SUMIFS(INDEX('Model Performance Data'!$O$8:$DY$56,0,MATCH(CONCATENATE($J593,O$6),'Model Performance Data'!$O$6:$DY$6,0)),'Model Performance Data'!$B$8:$B$56,$C593,'Model Performance Data'!$C$8:$C$56,$D593)),"-",SUMIFS(INDEX('Model Performance Data'!$O$8:$DY$56,0,MATCH(CONCATENATE($J593,O$6),'Model Performance Data'!$O$6:$DY$6,0)),'Model Performance Data'!$B$8:$B$56,$C593,'Model Performance Data'!$C$8:$C$56,$D593))</f>
        <v>0</v>
      </c>
    </row>
    <row r="594" spans="2:15" outlineLevel="1" x14ac:dyDescent="0.35">
      <c r="B594" s="37" t="s">
        <v>80</v>
      </c>
      <c r="C594" s="38" t="str">
        <f>IF(ISBLANK('Model Performance Data'!$B$29),"-",'Model Performance Data'!$B$29)</f>
        <v>Cost</v>
      </c>
      <c r="D594" s="38" t="str">
        <f>IF(ISBLANK('Model Performance Data'!$C$29),"-",'Model Performance Data'!$C$29)</f>
        <v>Annual Per-Capita Health Care Spending Growth Relative to State GDP</v>
      </c>
      <c r="E594" s="38" t="str">
        <f>IF(ISBLANK('Model Performance Data'!$D$29),"-",'Model Performance Data'!$D$29)</f>
        <v>Percentage</v>
      </c>
      <c r="F594" s="38" t="str">
        <f>IF(ISBLANK('Model Performance Data'!$E$29),"-",'Model Performance Data'!$E$29)</f>
        <v>Active</v>
      </c>
      <c r="G594" s="38" t="str">
        <f>IF(ISBLANK('Model Performance Data'!$F$29),"-",'Model Performance Data'!$F$29)</f>
        <v>-</v>
      </c>
      <c r="H594" s="38">
        <v>2</v>
      </c>
      <c r="I594" s="38" t="s">
        <v>65</v>
      </c>
      <c r="J594" s="37" t="str">
        <f t="shared" si="29"/>
        <v>2Goal</v>
      </c>
      <c r="K594" s="38" t="str">
        <f>IF(ISBLANK('Model Performance Data'!$L$29),"-",'Model Performance Data'!$L$29)</f>
        <v>Annual</v>
      </c>
      <c r="L594" s="38" t="str">
        <f>IF(ISBLANK('Model Performance Data'!$K$29),"-",'Model Performance Data'!$K$29)</f>
        <v>Metric Steward: Washington State
(Homegrown)</v>
      </c>
      <c r="M594" s="43" t="str">
        <f>IF(ISNA(SUMIFS(INDEX('Model Performance Data'!$O$8:$DY$56,0,MATCH(CONCATENATE($J594,M$6),'Model Performance Data'!$O$6:$DY$6,0)),'Model Performance Data'!$B$8:$B$56,$C594,'Model Performance Data'!$C$8:$C$56,$D594)),"-",SUMIFS(INDEX('Model Performance Data'!$O$8:$DY$56,0,MATCH(CONCATENATE($J594,M$6),'Model Performance Data'!$O$6:$DY$6,0)),'Model Performance Data'!$B$8:$B$56,$C594,'Model Performance Data'!$C$8:$C$56,$D594))</f>
        <v>-</v>
      </c>
      <c r="N594" s="43" t="str">
        <f>IF(ISNA(SUMIFS(INDEX('Model Performance Data'!$O$8:$DY$56,0,MATCH(CONCATENATE($J594,N$6),'Model Performance Data'!$O$6:$DY$6,0)),'Model Performance Data'!$B$8:$B$56,$C594,'Model Performance Data'!$C$8:$C$56,$D594)),"-",SUMIFS(INDEX('Model Performance Data'!$O$8:$DY$56,0,MATCH(CONCATENATE($J594,N$6),'Model Performance Data'!$O$6:$DY$6,0)),'Model Performance Data'!$B$8:$B$56,$C594,'Model Performance Data'!$C$8:$C$56,$D594))</f>
        <v>-</v>
      </c>
      <c r="O594" s="154">
        <f>IF(ISNA(SUMIFS(INDEX('Model Performance Data'!$O$8:$DY$56,0,MATCH(CONCATENATE($J594,O$6),'Model Performance Data'!$O$6:$DY$6,0)),'Model Performance Data'!$B$8:$B$56,$C594,'Model Performance Data'!$C$8:$C$56,$D594)),"-",SUMIFS(INDEX('Model Performance Data'!$O$8:$DY$56,0,MATCH(CONCATENATE($J594,O$6),'Model Performance Data'!$O$6:$DY$6,0)),'Model Performance Data'!$B$8:$B$56,$C594,'Model Performance Data'!$C$8:$C$56,$D594))</f>
        <v>0</v>
      </c>
    </row>
    <row r="595" spans="2:15" outlineLevel="1" x14ac:dyDescent="0.35">
      <c r="B595" s="37" t="s">
        <v>80</v>
      </c>
      <c r="C595" s="38" t="str">
        <f>IF(ISBLANK('Model Performance Data'!$B$29),"-",'Model Performance Data'!$B$29)</f>
        <v>Cost</v>
      </c>
      <c r="D595" s="38" t="str">
        <f>IF(ISBLANK('Model Performance Data'!$C$29),"-",'Model Performance Data'!$C$29)</f>
        <v>Annual Per-Capita Health Care Spending Growth Relative to State GDP</v>
      </c>
      <c r="E595" s="38" t="str">
        <f>IF(ISBLANK('Model Performance Data'!$D$29),"-",'Model Performance Data'!$D$29)</f>
        <v>Percentage</v>
      </c>
      <c r="F595" s="38" t="str">
        <f>IF(ISBLANK('Model Performance Data'!$E$29),"-",'Model Performance Data'!$E$29)</f>
        <v>Active</v>
      </c>
      <c r="G595" s="38" t="str">
        <f>IF(ISBLANK('Model Performance Data'!$F$29),"-",'Model Performance Data'!$F$29)</f>
        <v>-</v>
      </c>
      <c r="H595" s="38">
        <v>3</v>
      </c>
      <c r="I595" s="38">
        <v>1</v>
      </c>
      <c r="J595" s="37" t="str">
        <f t="shared" si="29"/>
        <v>31</v>
      </c>
      <c r="K595" s="38" t="str">
        <f>IF(ISBLANK('Model Performance Data'!$L$29),"-",'Model Performance Data'!$L$29)</f>
        <v>Annual</v>
      </c>
      <c r="L595" s="38" t="str">
        <f>IF(ISBLANK('Model Performance Data'!$K$29),"-",'Model Performance Data'!$K$29)</f>
        <v>Metric Steward: Washington State
(Homegrown)</v>
      </c>
      <c r="M595" s="43">
        <f>IF(ISNA(SUMIFS(INDEX('Model Performance Data'!$O$8:$DY$56,0,MATCH(CONCATENATE($J595,M$6),'Model Performance Data'!$O$6:$DY$6,0)),'Model Performance Data'!$B$8:$B$56,$C595,'Model Performance Data'!$C$8:$C$56,$D595)),"-",SUMIFS(INDEX('Model Performance Data'!$O$8:$DY$56,0,MATCH(CONCATENATE($J595,M$6),'Model Performance Data'!$O$6:$DY$6,0)),'Model Performance Data'!$B$8:$B$56,$C595,'Model Performance Data'!$C$8:$C$56,$D595))</f>
        <v>0</v>
      </c>
      <c r="N595" s="43">
        <f>IF(ISNA(SUMIFS(INDEX('Model Performance Data'!$O$8:$DY$56,0,MATCH(CONCATENATE($J595,N$6),'Model Performance Data'!$O$6:$DY$6,0)),'Model Performance Data'!$B$8:$B$56,$C595,'Model Performance Data'!$C$8:$C$56,$D595)),"-",SUMIFS(INDEX('Model Performance Data'!$O$8:$DY$56,0,MATCH(CONCATENATE($J595,N$6),'Model Performance Data'!$O$6:$DY$6,0)),'Model Performance Data'!$B$8:$B$56,$C595,'Model Performance Data'!$C$8:$C$56,$D595))</f>
        <v>0</v>
      </c>
      <c r="O595" s="154">
        <f>IF(ISNA(SUMIFS(INDEX('Model Performance Data'!$O$8:$DY$56,0,MATCH(CONCATENATE($J595,O$6),'Model Performance Data'!$O$6:$DY$6,0)),'Model Performance Data'!$B$8:$B$56,$C595,'Model Performance Data'!$C$8:$C$56,$D595)),"-",SUMIFS(INDEX('Model Performance Data'!$O$8:$DY$56,0,MATCH(CONCATENATE($J595,O$6),'Model Performance Data'!$O$6:$DY$6,0)),'Model Performance Data'!$B$8:$B$56,$C595,'Model Performance Data'!$C$8:$C$56,$D595))</f>
        <v>0</v>
      </c>
    </row>
    <row r="596" spans="2:15" outlineLevel="1" x14ac:dyDescent="0.35">
      <c r="B596" s="37" t="s">
        <v>80</v>
      </c>
      <c r="C596" s="38" t="str">
        <f>IF(ISBLANK('Model Performance Data'!$B$29),"-",'Model Performance Data'!$B$29)</f>
        <v>Cost</v>
      </c>
      <c r="D596" s="38" t="str">
        <f>IF(ISBLANK('Model Performance Data'!$C$29),"-",'Model Performance Data'!$C$29)</f>
        <v>Annual Per-Capita Health Care Spending Growth Relative to State GDP</v>
      </c>
      <c r="E596" s="38" t="str">
        <f>IF(ISBLANK('Model Performance Data'!$D$29),"-",'Model Performance Data'!$D$29)</f>
        <v>Percentage</v>
      </c>
      <c r="F596" s="38" t="str">
        <f>IF(ISBLANK('Model Performance Data'!$E$29),"-",'Model Performance Data'!$E$29)</f>
        <v>Active</v>
      </c>
      <c r="G596" s="38" t="str">
        <f>IF(ISBLANK('Model Performance Data'!$F$29),"-",'Model Performance Data'!$F$29)</f>
        <v>-</v>
      </c>
      <c r="H596" s="38">
        <v>3</v>
      </c>
      <c r="I596" s="38">
        <v>2</v>
      </c>
      <c r="J596" s="37" t="str">
        <f t="shared" si="29"/>
        <v>32</v>
      </c>
      <c r="K596" s="38" t="str">
        <f>IF(ISBLANK('Model Performance Data'!$L$29),"-",'Model Performance Data'!$L$29)</f>
        <v>Annual</v>
      </c>
      <c r="L596" s="38" t="str">
        <f>IF(ISBLANK('Model Performance Data'!$K$29),"-",'Model Performance Data'!$K$29)</f>
        <v>Metric Steward: Washington State
(Homegrown)</v>
      </c>
      <c r="M596" s="43">
        <f>IF(ISNA(SUMIFS(INDEX('Model Performance Data'!$O$8:$DY$56,0,MATCH(CONCATENATE($J596,M$6),'Model Performance Data'!$O$6:$DY$6,0)),'Model Performance Data'!$B$8:$B$56,$C596,'Model Performance Data'!$C$8:$C$56,$D596)),"-",SUMIFS(INDEX('Model Performance Data'!$O$8:$DY$56,0,MATCH(CONCATENATE($J596,M$6),'Model Performance Data'!$O$6:$DY$6,0)),'Model Performance Data'!$B$8:$B$56,$C596,'Model Performance Data'!$C$8:$C$56,$D596))</f>
        <v>0</v>
      </c>
      <c r="N596" s="43">
        <f>IF(ISNA(SUMIFS(INDEX('Model Performance Data'!$O$8:$DY$56,0,MATCH(CONCATENATE($J596,N$6),'Model Performance Data'!$O$6:$DY$6,0)),'Model Performance Data'!$B$8:$B$56,$C596,'Model Performance Data'!$C$8:$C$56,$D596)),"-",SUMIFS(INDEX('Model Performance Data'!$O$8:$DY$56,0,MATCH(CONCATENATE($J596,N$6),'Model Performance Data'!$O$6:$DY$6,0)),'Model Performance Data'!$B$8:$B$56,$C596,'Model Performance Data'!$C$8:$C$56,$D596))</f>
        <v>0</v>
      </c>
      <c r="O596" s="154">
        <f>IF(ISNA(SUMIFS(INDEX('Model Performance Data'!$O$8:$DY$56,0,MATCH(CONCATENATE($J596,O$6),'Model Performance Data'!$O$6:$DY$6,0)),'Model Performance Data'!$B$8:$B$56,$C596,'Model Performance Data'!$C$8:$C$56,$D596)),"-",SUMIFS(INDEX('Model Performance Data'!$O$8:$DY$56,0,MATCH(CONCATENATE($J596,O$6),'Model Performance Data'!$O$6:$DY$6,0)),'Model Performance Data'!$B$8:$B$56,$C596,'Model Performance Data'!$C$8:$C$56,$D596))</f>
        <v>0</v>
      </c>
    </row>
    <row r="597" spans="2:15" outlineLevel="1" x14ac:dyDescent="0.35">
      <c r="B597" s="37" t="s">
        <v>80</v>
      </c>
      <c r="C597" s="38" t="str">
        <f>IF(ISBLANK('Model Performance Data'!$B$29),"-",'Model Performance Data'!$B$29)</f>
        <v>Cost</v>
      </c>
      <c r="D597" s="38" t="str">
        <f>IF(ISBLANK('Model Performance Data'!$C$29),"-",'Model Performance Data'!$C$29)</f>
        <v>Annual Per-Capita Health Care Spending Growth Relative to State GDP</v>
      </c>
      <c r="E597" s="38" t="str">
        <f>IF(ISBLANK('Model Performance Data'!$D$29),"-",'Model Performance Data'!$D$29)</f>
        <v>Percentage</v>
      </c>
      <c r="F597" s="38" t="str">
        <f>IF(ISBLANK('Model Performance Data'!$E$29),"-",'Model Performance Data'!$E$29)</f>
        <v>Active</v>
      </c>
      <c r="G597" s="38" t="str">
        <f>IF(ISBLANK('Model Performance Data'!$F$29),"-",'Model Performance Data'!$F$29)</f>
        <v>-</v>
      </c>
      <c r="H597" s="38">
        <v>3</v>
      </c>
      <c r="I597" s="38">
        <v>3</v>
      </c>
      <c r="J597" s="37" t="str">
        <f t="shared" si="29"/>
        <v>33</v>
      </c>
      <c r="K597" s="38" t="str">
        <f>IF(ISBLANK('Model Performance Data'!$L$29),"-",'Model Performance Data'!$L$29)</f>
        <v>Annual</v>
      </c>
      <c r="L597" s="38" t="str">
        <f>IF(ISBLANK('Model Performance Data'!$K$29),"-",'Model Performance Data'!$K$29)</f>
        <v>Metric Steward: Washington State
(Homegrown)</v>
      </c>
      <c r="M597" s="43">
        <f>IF(ISNA(SUMIFS(INDEX('Model Performance Data'!$O$8:$DY$56,0,MATCH(CONCATENATE($J597,M$6),'Model Performance Data'!$O$6:$DY$6,0)),'Model Performance Data'!$B$8:$B$56,$C597,'Model Performance Data'!$C$8:$C$56,$D597)),"-",SUMIFS(INDEX('Model Performance Data'!$O$8:$DY$56,0,MATCH(CONCATENATE($J597,M$6),'Model Performance Data'!$O$6:$DY$6,0)),'Model Performance Data'!$B$8:$B$56,$C597,'Model Performance Data'!$C$8:$C$56,$D597))</f>
        <v>0</v>
      </c>
      <c r="N597" s="43">
        <f>IF(ISNA(SUMIFS(INDEX('Model Performance Data'!$O$8:$DY$56,0,MATCH(CONCATENATE($J597,N$6),'Model Performance Data'!$O$6:$DY$6,0)),'Model Performance Data'!$B$8:$B$56,$C597,'Model Performance Data'!$C$8:$C$56,$D597)),"-",SUMIFS(INDEX('Model Performance Data'!$O$8:$DY$56,0,MATCH(CONCATENATE($J597,N$6),'Model Performance Data'!$O$6:$DY$6,0)),'Model Performance Data'!$B$8:$B$56,$C597,'Model Performance Data'!$C$8:$C$56,$D597))</f>
        <v>0</v>
      </c>
      <c r="O597" s="154">
        <f>IF(ISNA(SUMIFS(INDEX('Model Performance Data'!$O$8:$DY$56,0,MATCH(CONCATENATE($J597,O$6),'Model Performance Data'!$O$6:$DY$6,0)),'Model Performance Data'!$B$8:$B$56,$C597,'Model Performance Data'!$C$8:$C$56,$D597)),"-",SUMIFS(INDEX('Model Performance Data'!$O$8:$DY$56,0,MATCH(CONCATENATE($J597,O$6),'Model Performance Data'!$O$6:$DY$6,0)),'Model Performance Data'!$B$8:$B$56,$C597,'Model Performance Data'!$C$8:$C$56,$D597))</f>
        <v>0</v>
      </c>
    </row>
    <row r="598" spans="2:15" outlineLevel="1" x14ac:dyDescent="0.35">
      <c r="B598" s="37" t="s">
        <v>80</v>
      </c>
      <c r="C598" s="38" t="str">
        <f>IF(ISBLANK('Model Performance Data'!$B$29),"-",'Model Performance Data'!$B$29)</f>
        <v>Cost</v>
      </c>
      <c r="D598" s="38" t="str">
        <f>IF(ISBLANK('Model Performance Data'!$C$29),"-",'Model Performance Data'!$C$29)</f>
        <v>Annual Per-Capita Health Care Spending Growth Relative to State GDP</v>
      </c>
      <c r="E598" s="38" t="str">
        <f>IF(ISBLANK('Model Performance Data'!$D$29),"-",'Model Performance Data'!$D$29)</f>
        <v>Percentage</v>
      </c>
      <c r="F598" s="38" t="str">
        <f>IF(ISBLANK('Model Performance Data'!$E$29),"-",'Model Performance Data'!$E$29)</f>
        <v>Active</v>
      </c>
      <c r="G598" s="38" t="str">
        <f>IF(ISBLANK('Model Performance Data'!$F$29),"-",'Model Performance Data'!$F$29)</f>
        <v>-</v>
      </c>
      <c r="H598" s="38">
        <v>3</v>
      </c>
      <c r="I598" s="38">
        <v>4</v>
      </c>
      <c r="J598" s="37" t="str">
        <f t="shared" si="29"/>
        <v>34</v>
      </c>
      <c r="K598" s="38" t="str">
        <f>IF(ISBLANK('Model Performance Data'!$L$29),"-",'Model Performance Data'!$L$29)</f>
        <v>Annual</v>
      </c>
      <c r="L598" s="38" t="str">
        <f>IF(ISBLANK('Model Performance Data'!$K$29),"-",'Model Performance Data'!$K$29)</f>
        <v>Metric Steward: Washington State
(Homegrown)</v>
      </c>
      <c r="M598" s="43">
        <f>IF(ISNA(SUMIFS(INDEX('Model Performance Data'!$O$8:$DY$56,0,MATCH(CONCATENATE($J598,M$6),'Model Performance Data'!$O$6:$DY$6,0)),'Model Performance Data'!$B$8:$B$56,$C598,'Model Performance Data'!$C$8:$C$56,$D598)),"-",SUMIFS(INDEX('Model Performance Data'!$O$8:$DY$56,0,MATCH(CONCATENATE($J598,M$6),'Model Performance Data'!$O$6:$DY$6,0)),'Model Performance Data'!$B$8:$B$56,$C598,'Model Performance Data'!$C$8:$C$56,$D598))</f>
        <v>0</v>
      </c>
      <c r="N598" s="43">
        <f>IF(ISNA(SUMIFS(INDEX('Model Performance Data'!$O$8:$DY$56,0,MATCH(CONCATENATE($J598,N$6),'Model Performance Data'!$O$6:$DY$6,0)),'Model Performance Data'!$B$8:$B$56,$C598,'Model Performance Data'!$C$8:$C$56,$D598)),"-",SUMIFS(INDEX('Model Performance Data'!$O$8:$DY$56,0,MATCH(CONCATENATE($J598,N$6),'Model Performance Data'!$O$6:$DY$6,0)),'Model Performance Data'!$B$8:$B$56,$C598,'Model Performance Data'!$C$8:$C$56,$D598))</f>
        <v>0</v>
      </c>
      <c r="O598" s="154">
        <f>IF(ISNA(SUMIFS(INDEX('Model Performance Data'!$O$8:$DY$56,0,MATCH(CONCATENATE($J598,O$6),'Model Performance Data'!$O$6:$DY$6,0)),'Model Performance Data'!$B$8:$B$56,$C598,'Model Performance Data'!$C$8:$C$56,$D598)),"-",SUMIFS(INDEX('Model Performance Data'!$O$8:$DY$56,0,MATCH(CONCATENATE($J598,O$6),'Model Performance Data'!$O$6:$DY$6,0)),'Model Performance Data'!$B$8:$B$56,$C598,'Model Performance Data'!$C$8:$C$56,$D598))</f>
        <v>0</v>
      </c>
    </row>
    <row r="599" spans="2:15" outlineLevel="1" x14ac:dyDescent="0.35">
      <c r="B599" s="37" t="s">
        <v>80</v>
      </c>
      <c r="C599" s="38" t="str">
        <f>IF(ISBLANK('Model Performance Data'!$B$29),"-",'Model Performance Data'!$B$29)</f>
        <v>Cost</v>
      </c>
      <c r="D599" s="38" t="str">
        <f>IF(ISBLANK('Model Performance Data'!$C$29),"-",'Model Performance Data'!$C$29)</f>
        <v>Annual Per-Capita Health Care Spending Growth Relative to State GDP</v>
      </c>
      <c r="E599" s="38" t="str">
        <f>IF(ISBLANK('Model Performance Data'!$D$29),"-",'Model Performance Data'!$D$29)</f>
        <v>Percentage</v>
      </c>
      <c r="F599" s="38" t="str">
        <f>IF(ISBLANK('Model Performance Data'!$E$29),"-",'Model Performance Data'!$E$29)</f>
        <v>Active</v>
      </c>
      <c r="G599" s="38" t="str">
        <f>IF(ISBLANK('Model Performance Data'!$F$29),"-",'Model Performance Data'!$F$29)</f>
        <v>-</v>
      </c>
      <c r="H599" s="38">
        <v>3</v>
      </c>
      <c r="I599" s="38">
        <v>5</v>
      </c>
      <c r="J599" s="37" t="str">
        <f t="shared" si="29"/>
        <v>35</v>
      </c>
      <c r="K599" s="38" t="str">
        <f>IF(ISBLANK('Model Performance Data'!$L$29),"-",'Model Performance Data'!$L$29)</f>
        <v>Annual</v>
      </c>
      <c r="L599" s="38" t="str">
        <f>IF(ISBLANK('Model Performance Data'!$K$29),"-",'Model Performance Data'!$K$29)</f>
        <v>Metric Steward: Washington State
(Homegrown)</v>
      </c>
      <c r="M599" s="43">
        <f>IF(ISNA(SUMIFS(INDEX('Model Performance Data'!$O$8:$DY$56,0,MATCH(CONCATENATE($J599,M$6),'Model Performance Data'!$O$6:$DY$6,0)),'Model Performance Data'!$B$8:$B$56,$C599,'Model Performance Data'!$C$8:$C$56,$D599)),"-",SUMIFS(INDEX('Model Performance Data'!$O$8:$DY$56,0,MATCH(CONCATENATE($J599,M$6),'Model Performance Data'!$O$6:$DY$6,0)),'Model Performance Data'!$B$8:$B$56,$C599,'Model Performance Data'!$C$8:$C$56,$D599))</f>
        <v>0</v>
      </c>
      <c r="N599" s="43">
        <f>IF(ISNA(SUMIFS(INDEX('Model Performance Data'!$O$8:$DY$56,0,MATCH(CONCATENATE($J599,N$6),'Model Performance Data'!$O$6:$DY$6,0)),'Model Performance Data'!$B$8:$B$56,$C599,'Model Performance Data'!$C$8:$C$56,$D599)),"-",SUMIFS(INDEX('Model Performance Data'!$O$8:$DY$56,0,MATCH(CONCATENATE($J599,N$6),'Model Performance Data'!$O$6:$DY$6,0)),'Model Performance Data'!$B$8:$B$56,$C599,'Model Performance Data'!$C$8:$C$56,$D599))</f>
        <v>0</v>
      </c>
      <c r="O599" s="154">
        <f>IF(ISNA(SUMIFS(INDEX('Model Performance Data'!$O$8:$DY$56,0,MATCH(CONCATENATE($J599,O$6),'Model Performance Data'!$O$6:$DY$6,0)),'Model Performance Data'!$B$8:$B$56,$C599,'Model Performance Data'!$C$8:$C$56,$D599)),"-",SUMIFS(INDEX('Model Performance Data'!$O$8:$DY$56,0,MATCH(CONCATENATE($J599,O$6),'Model Performance Data'!$O$6:$DY$6,0)),'Model Performance Data'!$B$8:$B$56,$C599,'Model Performance Data'!$C$8:$C$56,$D599))</f>
        <v>0</v>
      </c>
    </row>
    <row r="600" spans="2:15" outlineLevel="1" x14ac:dyDescent="0.35">
      <c r="B600" s="37" t="s">
        <v>80</v>
      </c>
      <c r="C600" s="38" t="str">
        <f>IF(ISBLANK('Model Performance Data'!$B$29),"-",'Model Performance Data'!$B$29)</f>
        <v>Cost</v>
      </c>
      <c r="D600" s="38" t="str">
        <f>IF(ISBLANK('Model Performance Data'!$C$29),"-",'Model Performance Data'!$C$29)</f>
        <v>Annual Per-Capita Health Care Spending Growth Relative to State GDP</v>
      </c>
      <c r="E600" s="38" t="str">
        <f>IF(ISBLANK('Model Performance Data'!$D$29),"-",'Model Performance Data'!$D$29)</f>
        <v>Percentage</v>
      </c>
      <c r="F600" s="38" t="str">
        <f>IF(ISBLANK('Model Performance Data'!$E$29),"-",'Model Performance Data'!$E$29)</f>
        <v>Active</v>
      </c>
      <c r="G600" s="38" t="str">
        <f>IF(ISBLANK('Model Performance Data'!$F$29),"-",'Model Performance Data'!$F$29)</f>
        <v>-</v>
      </c>
      <c r="H600" s="38">
        <v>3</v>
      </c>
      <c r="I600" s="38" t="s">
        <v>65</v>
      </c>
      <c r="J600" s="37" t="str">
        <f t="shared" si="29"/>
        <v>3Goal</v>
      </c>
      <c r="K600" s="38" t="str">
        <f>IF(ISBLANK('Model Performance Data'!$L$29),"-",'Model Performance Data'!$L$29)</f>
        <v>Annual</v>
      </c>
      <c r="L600" s="38" t="str">
        <f>IF(ISBLANK('Model Performance Data'!$K$29),"-",'Model Performance Data'!$K$29)</f>
        <v>Metric Steward: Washington State
(Homegrown)</v>
      </c>
      <c r="M600" s="43" t="str">
        <f>IF(ISNA(SUMIFS(INDEX('Model Performance Data'!$O$8:$DY$56,0,MATCH(CONCATENATE($J600,M$6),'Model Performance Data'!$O$6:$DY$6,0)),'Model Performance Data'!$B$8:$B$56,$C600,'Model Performance Data'!$C$8:$C$56,$D600)),"-",SUMIFS(INDEX('Model Performance Data'!$O$8:$DY$56,0,MATCH(CONCATENATE($J600,M$6),'Model Performance Data'!$O$6:$DY$6,0)),'Model Performance Data'!$B$8:$B$56,$C600,'Model Performance Data'!$C$8:$C$56,$D600))</f>
        <v>-</v>
      </c>
      <c r="N600" s="43" t="str">
        <f>IF(ISNA(SUMIFS(INDEX('Model Performance Data'!$O$8:$DY$56,0,MATCH(CONCATENATE($J600,N$6),'Model Performance Data'!$O$6:$DY$6,0)),'Model Performance Data'!$B$8:$B$56,$C600,'Model Performance Data'!$C$8:$C$56,$D600)),"-",SUMIFS(INDEX('Model Performance Data'!$O$8:$DY$56,0,MATCH(CONCATENATE($J600,N$6),'Model Performance Data'!$O$6:$DY$6,0)),'Model Performance Data'!$B$8:$B$56,$C600,'Model Performance Data'!$C$8:$C$56,$D600))</f>
        <v>-</v>
      </c>
      <c r="O600" s="154">
        <f>IF(ISNA(SUMIFS(INDEX('Model Performance Data'!$O$8:$DY$56,0,MATCH(CONCATENATE($J600,O$6),'Model Performance Data'!$O$6:$DY$6,0)),'Model Performance Data'!$B$8:$B$56,$C600,'Model Performance Data'!$C$8:$C$56,$D600)),"-",SUMIFS(INDEX('Model Performance Data'!$O$8:$DY$56,0,MATCH(CONCATENATE($J600,O$6),'Model Performance Data'!$O$6:$DY$6,0)),'Model Performance Data'!$B$8:$B$56,$C600,'Model Performance Data'!$C$8:$C$56,$D600))</f>
        <v>0</v>
      </c>
    </row>
    <row r="601" spans="2:15" outlineLevel="1" x14ac:dyDescent="0.35">
      <c r="B601" s="37" t="s">
        <v>80</v>
      </c>
      <c r="C601" s="38" t="str">
        <f>IF(ISBLANK('Model Performance Data'!$B$29),"-",'Model Performance Data'!$B$29)</f>
        <v>Cost</v>
      </c>
      <c r="D601" s="38" t="str">
        <f>IF(ISBLANK('Model Performance Data'!$C$29),"-",'Model Performance Data'!$C$29)</f>
        <v>Annual Per-Capita Health Care Spending Growth Relative to State GDP</v>
      </c>
      <c r="E601" s="38" t="str">
        <f>IF(ISBLANK('Model Performance Data'!$D$29),"-",'Model Performance Data'!$D$29)</f>
        <v>Percentage</v>
      </c>
      <c r="F601" s="38" t="str">
        <f>IF(ISBLANK('Model Performance Data'!$E$29),"-",'Model Performance Data'!$E$29)</f>
        <v>Active</v>
      </c>
      <c r="G601" s="38" t="str">
        <f>IF(ISBLANK('Model Performance Data'!$F$29),"-",'Model Performance Data'!$F$29)</f>
        <v>-</v>
      </c>
      <c r="H601" s="38">
        <v>4</v>
      </c>
      <c r="I601" s="38">
        <v>1</v>
      </c>
      <c r="J601" s="37" t="str">
        <f t="shared" ref="J601:J606" si="32">CONCATENATE(H601,I601)</f>
        <v>41</v>
      </c>
      <c r="K601" s="38" t="str">
        <f>IF(ISBLANK('Model Performance Data'!$L$29),"-",'Model Performance Data'!$L$29)</f>
        <v>Annual</v>
      </c>
      <c r="L601" s="38" t="str">
        <f>IF(ISBLANK('Model Performance Data'!$K$29),"-",'Model Performance Data'!$K$29)</f>
        <v>Metric Steward: Washington State
(Homegrown)</v>
      </c>
      <c r="M601" s="43">
        <f>IF(ISNA(SUMIFS(INDEX('Model Performance Data'!$O$8:$DY$56,0,MATCH(CONCATENATE($J601,M$6),'Model Performance Data'!$O$6:$DY$6,0)),'Model Performance Data'!$B$8:$B$56,$C601,'Model Performance Data'!$C$8:$C$56,$D601)),"-",SUMIFS(INDEX('Model Performance Data'!$O$8:$DY$56,0,MATCH(CONCATENATE($J601,M$6),'Model Performance Data'!$O$6:$DY$6,0)),'Model Performance Data'!$B$8:$B$56,$C601,'Model Performance Data'!$C$8:$C$56,$D601))</f>
        <v>0</v>
      </c>
      <c r="N601" s="43">
        <f>IF(ISNA(SUMIFS(INDEX('Model Performance Data'!$O$8:$DY$56,0,MATCH(CONCATENATE($J601,N$6),'Model Performance Data'!$O$6:$DY$6,0)),'Model Performance Data'!$B$8:$B$56,$C601,'Model Performance Data'!$C$8:$C$56,$D601)),"-",SUMIFS(INDEX('Model Performance Data'!$O$8:$DY$56,0,MATCH(CONCATENATE($J601,N$6),'Model Performance Data'!$O$6:$DY$6,0)),'Model Performance Data'!$B$8:$B$56,$C601,'Model Performance Data'!$C$8:$C$56,$D601))</f>
        <v>0</v>
      </c>
      <c r="O601" s="154">
        <f>IF(ISNA(SUMIFS(INDEX('Model Performance Data'!$O$8:$DY$56,0,MATCH(CONCATENATE($J601,O$6),'Model Performance Data'!$O$6:$DY$6,0)),'Model Performance Data'!$B$8:$B$56,$C601,'Model Performance Data'!$C$8:$C$56,$D601)),"-",SUMIFS(INDEX('Model Performance Data'!$O$8:$DY$56,0,MATCH(CONCATENATE($J601,O$6),'Model Performance Data'!$O$6:$DY$6,0)),'Model Performance Data'!$B$8:$B$56,$C601,'Model Performance Data'!$C$8:$C$56,$D601))</f>
        <v>0</v>
      </c>
    </row>
    <row r="602" spans="2:15" outlineLevel="1" x14ac:dyDescent="0.35">
      <c r="B602" s="37" t="s">
        <v>80</v>
      </c>
      <c r="C602" s="38" t="str">
        <f>IF(ISBLANK('Model Performance Data'!$B$29),"-",'Model Performance Data'!$B$29)</f>
        <v>Cost</v>
      </c>
      <c r="D602" s="38" t="str">
        <f>IF(ISBLANK('Model Performance Data'!$C$29),"-",'Model Performance Data'!$C$29)</f>
        <v>Annual Per-Capita Health Care Spending Growth Relative to State GDP</v>
      </c>
      <c r="E602" s="38" t="str">
        <f>IF(ISBLANK('Model Performance Data'!$D$29),"-",'Model Performance Data'!$D$29)</f>
        <v>Percentage</v>
      </c>
      <c r="F602" s="38" t="str">
        <f>IF(ISBLANK('Model Performance Data'!$E$29),"-",'Model Performance Data'!$E$29)</f>
        <v>Active</v>
      </c>
      <c r="G602" s="38" t="str">
        <f>IF(ISBLANK('Model Performance Data'!$F$29),"-",'Model Performance Data'!$F$29)</f>
        <v>-</v>
      </c>
      <c r="H602" s="38">
        <v>4</v>
      </c>
      <c r="I602" s="38">
        <v>2</v>
      </c>
      <c r="J602" s="37" t="str">
        <f t="shared" si="32"/>
        <v>42</v>
      </c>
      <c r="K602" s="38" t="str">
        <f>IF(ISBLANK('Model Performance Data'!$L$29),"-",'Model Performance Data'!$L$29)</f>
        <v>Annual</v>
      </c>
      <c r="L602" s="38" t="str">
        <f>IF(ISBLANK('Model Performance Data'!$K$29),"-",'Model Performance Data'!$K$29)</f>
        <v>Metric Steward: Washington State
(Homegrown)</v>
      </c>
      <c r="M602" s="43">
        <f>IF(ISNA(SUMIFS(INDEX('Model Performance Data'!$O$8:$DY$56,0,MATCH(CONCATENATE($J602,M$6),'Model Performance Data'!$O$6:$DY$6,0)),'Model Performance Data'!$B$8:$B$56,$C602,'Model Performance Data'!$C$8:$C$56,$D602)),"-",SUMIFS(INDEX('Model Performance Data'!$O$8:$DY$56,0,MATCH(CONCATENATE($J602,M$6),'Model Performance Data'!$O$6:$DY$6,0)),'Model Performance Data'!$B$8:$B$56,$C602,'Model Performance Data'!$C$8:$C$56,$D602))</f>
        <v>0</v>
      </c>
      <c r="N602" s="43">
        <f>IF(ISNA(SUMIFS(INDEX('Model Performance Data'!$O$8:$DY$56,0,MATCH(CONCATENATE($J602,N$6),'Model Performance Data'!$O$6:$DY$6,0)),'Model Performance Data'!$B$8:$B$56,$C602,'Model Performance Data'!$C$8:$C$56,$D602)),"-",SUMIFS(INDEX('Model Performance Data'!$O$8:$DY$56,0,MATCH(CONCATENATE($J602,N$6),'Model Performance Data'!$O$6:$DY$6,0)),'Model Performance Data'!$B$8:$B$56,$C602,'Model Performance Data'!$C$8:$C$56,$D602))</f>
        <v>0</v>
      </c>
      <c r="O602" s="154">
        <f>IF(ISNA(SUMIFS(INDEX('Model Performance Data'!$O$8:$DY$56,0,MATCH(CONCATENATE($J602,O$6),'Model Performance Data'!$O$6:$DY$6,0)),'Model Performance Data'!$B$8:$B$56,$C602,'Model Performance Data'!$C$8:$C$56,$D602)),"-",SUMIFS(INDEX('Model Performance Data'!$O$8:$DY$56,0,MATCH(CONCATENATE($J602,O$6),'Model Performance Data'!$O$6:$DY$6,0)),'Model Performance Data'!$B$8:$B$56,$C602,'Model Performance Data'!$C$8:$C$56,$D602))</f>
        <v>0</v>
      </c>
    </row>
    <row r="603" spans="2:15" outlineLevel="1" x14ac:dyDescent="0.35">
      <c r="B603" s="37" t="s">
        <v>80</v>
      </c>
      <c r="C603" s="38" t="str">
        <f>IF(ISBLANK('Model Performance Data'!$B$29),"-",'Model Performance Data'!$B$29)</f>
        <v>Cost</v>
      </c>
      <c r="D603" s="38" t="str">
        <f>IF(ISBLANK('Model Performance Data'!$C$29),"-",'Model Performance Data'!$C$29)</f>
        <v>Annual Per-Capita Health Care Spending Growth Relative to State GDP</v>
      </c>
      <c r="E603" s="38" t="str">
        <f>IF(ISBLANK('Model Performance Data'!$D$29),"-",'Model Performance Data'!$D$29)</f>
        <v>Percentage</v>
      </c>
      <c r="F603" s="38" t="str">
        <f>IF(ISBLANK('Model Performance Data'!$E$29),"-",'Model Performance Data'!$E$29)</f>
        <v>Active</v>
      </c>
      <c r="G603" s="38" t="str">
        <f>IF(ISBLANK('Model Performance Data'!$F$29),"-",'Model Performance Data'!$F$29)</f>
        <v>-</v>
      </c>
      <c r="H603" s="38">
        <v>4</v>
      </c>
      <c r="I603" s="38">
        <v>3</v>
      </c>
      <c r="J603" s="37" t="str">
        <f t="shared" si="32"/>
        <v>43</v>
      </c>
      <c r="K603" s="38" t="str">
        <f>IF(ISBLANK('Model Performance Data'!$L$29),"-",'Model Performance Data'!$L$29)</f>
        <v>Annual</v>
      </c>
      <c r="L603" s="38" t="str">
        <f>IF(ISBLANK('Model Performance Data'!$K$29),"-",'Model Performance Data'!$K$29)</f>
        <v>Metric Steward: Washington State
(Homegrown)</v>
      </c>
      <c r="M603" s="43">
        <f>IF(ISNA(SUMIFS(INDEX('Model Performance Data'!$O$8:$DY$56,0,MATCH(CONCATENATE($J603,M$6),'Model Performance Data'!$O$6:$DY$6,0)),'Model Performance Data'!$B$8:$B$56,$C603,'Model Performance Data'!$C$8:$C$56,$D603)),"-",SUMIFS(INDEX('Model Performance Data'!$O$8:$DY$56,0,MATCH(CONCATENATE($J603,M$6),'Model Performance Data'!$O$6:$DY$6,0)),'Model Performance Data'!$B$8:$B$56,$C603,'Model Performance Data'!$C$8:$C$56,$D603))</f>
        <v>0</v>
      </c>
      <c r="N603" s="43">
        <f>IF(ISNA(SUMIFS(INDEX('Model Performance Data'!$O$8:$DY$56,0,MATCH(CONCATENATE($J603,N$6),'Model Performance Data'!$O$6:$DY$6,0)),'Model Performance Data'!$B$8:$B$56,$C603,'Model Performance Data'!$C$8:$C$56,$D603)),"-",SUMIFS(INDEX('Model Performance Data'!$O$8:$DY$56,0,MATCH(CONCATENATE($J603,N$6),'Model Performance Data'!$O$6:$DY$6,0)),'Model Performance Data'!$B$8:$B$56,$C603,'Model Performance Data'!$C$8:$C$56,$D603))</f>
        <v>0</v>
      </c>
      <c r="O603" s="154">
        <f>IF(ISNA(SUMIFS(INDEX('Model Performance Data'!$O$8:$DY$56,0,MATCH(CONCATENATE($J603,O$6),'Model Performance Data'!$O$6:$DY$6,0)),'Model Performance Data'!$B$8:$B$56,$C603,'Model Performance Data'!$C$8:$C$56,$D603)),"-",SUMIFS(INDEX('Model Performance Data'!$O$8:$DY$56,0,MATCH(CONCATENATE($J603,O$6),'Model Performance Data'!$O$6:$DY$6,0)),'Model Performance Data'!$B$8:$B$56,$C603,'Model Performance Data'!$C$8:$C$56,$D603))</f>
        <v>0</v>
      </c>
    </row>
    <row r="604" spans="2:15" outlineLevel="1" x14ac:dyDescent="0.35">
      <c r="B604" s="37" t="s">
        <v>80</v>
      </c>
      <c r="C604" s="38" t="str">
        <f>IF(ISBLANK('Model Performance Data'!$B$29),"-",'Model Performance Data'!$B$29)</f>
        <v>Cost</v>
      </c>
      <c r="D604" s="38" t="str">
        <f>IF(ISBLANK('Model Performance Data'!$C$29),"-",'Model Performance Data'!$C$29)</f>
        <v>Annual Per-Capita Health Care Spending Growth Relative to State GDP</v>
      </c>
      <c r="E604" s="38" t="str">
        <f>IF(ISBLANK('Model Performance Data'!$D$29),"-",'Model Performance Data'!$D$29)</f>
        <v>Percentage</v>
      </c>
      <c r="F604" s="38" t="str">
        <f>IF(ISBLANK('Model Performance Data'!$E$29),"-",'Model Performance Data'!$E$29)</f>
        <v>Active</v>
      </c>
      <c r="G604" s="38" t="str">
        <f>IF(ISBLANK('Model Performance Data'!$F$29),"-",'Model Performance Data'!$F$29)</f>
        <v>-</v>
      </c>
      <c r="H604" s="38">
        <v>4</v>
      </c>
      <c r="I604" s="38">
        <v>4</v>
      </c>
      <c r="J604" s="37" t="str">
        <f t="shared" si="32"/>
        <v>44</v>
      </c>
      <c r="K604" s="38" t="str">
        <f>IF(ISBLANK('Model Performance Data'!$L$29),"-",'Model Performance Data'!$L$29)</f>
        <v>Annual</v>
      </c>
      <c r="L604" s="38" t="str">
        <f>IF(ISBLANK('Model Performance Data'!$K$29),"-",'Model Performance Data'!$K$29)</f>
        <v>Metric Steward: Washington State
(Homegrown)</v>
      </c>
      <c r="M604" s="43">
        <f>IF(ISNA(SUMIFS(INDEX('Model Performance Data'!$O$8:$DY$56,0,MATCH(CONCATENATE($J604,M$6),'Model Performance Data'!$O$6:$DY$6,0)),'Model Performance Data'!$B$8:$B$56,$C604,'Model Performance Data'!$C$8:$C$56,$D604)),"-",SUMIFS(INDEX('Model Performance Data'!$O$8:$DY$56,0,MATCH(CONCATENATE($J604,M$6),'Model Performance Data'!$O$6:$DY$6,0)),'Model Performance Data'!$B$8:$B$56,$C604,'Model Performance Data'!$C$8:$C$56,$D604))</f>
        <v>0</v>
      </c>
      <c r="N604" s="43">
        <f>IF(ISNA(SUMIFS(INDEX('Model Performance Data'!$O$8:$DY$56,0,MATCH(CONCATENATE($J604,N$6),'Model Performance Data'!$O$6:$DY$6,0)),'Model Performance Data'!$B$8:$B$56,$C604,'Model Performance Data'!$C$8:$C$56,$D604)),"-",SUMIFS(INDEX('Model Performance Data'!$O$8:$DY$56,0,MATCH(CONCATENATE($J604,N$6),'Model Performance Data'!$O$6:$DY$6,0)),'Model Performance Data'!$B$8:$B$56,$C604,'Model Performance Data'!$C$8:$C$56,$D604))</f>
        <v>0</v>
      </c>
      <c r="O604" s="154">
        <f>IF(ISNA(SUMIFS(INDEX('Model Performance Data'!$O$8:$DY$56,0,MATCH(CONCATENATE($J604,O$6),'Model Performance Data'!$O$6:$DY$6,0)),'Model Performance Data'!$B$8:$B$56,$C604,'Model Performance Data'!$C$8:$C$56,$D604)),"-",SUMIFS(INDEX('Model Performance Data'!$O$8:$DY$56,0,MATCH(CONCATENATE($J604,O$6),'Model Performance Data'!$O$6:$DY$6,0)),'Model Performance Data'!$B$8:$B$56,$C604,'Model Performance Data'!$C$8:$C$56,$D604))</f>
        <v>0</v>
      </c>
    </row>
    <row r="605" spans="2:15" outlineLevel="1" x14ac:dyDescent="0.35">
      <c r="B605" s="37" t="s">
        <v>80</v>
      </c>
      <c r="C605" s="38" t="str">
        <f>IF(ISBLANK('Model Performance Data'!$B$29),"-",'Model Performance Data'!$B$29)</f>
        <v>Cost</v>
      </c>
      <c r="D605" s="38" t="str">
        <f>IF(ISBLANK('Model Performance Data'!$C$29),"-",'Model Performance Data'!$C$29)</f>
        <v>Annual Per-Capita Health Care Spending Growth Relative to State GDP</v>
      </c>
      <c r="E605" s="38" t="str">
        <f>IF(ISBLANK('Model Performance Data'!$D$29),"-",'Model Performance Data'!$D$29)</f>
        <v>Percentage</v>
      </c>
      <c r="F605" s="38" t="str">
        <f>IF(ISBLANK('Model Performance Data'!$E$29),"-",'Model Performance Data'!$E$29)</f>
        <v>Active</v>
      </c>
      <c r="G605" s="38" t="str">
        <f>IF(ISBLANK('Model Performance Data'!$F$29),"-",'Model Performance Data'!$F$29)</f>
        <v>-</v>
      </c>
      <c r="H605" s="38">
        <v>4</v>
      </c>
      <c r="I605" s="38">
        <v>5</v>
      </c>
      <c r="J605" s="37" t="str">
        <f t="shared" si="32"/>
        <v>45</v>
      </c>
      <c r="K605" s="38" t="str">
        <f>IF(ISBLANK('Model Performance Data'!$L$29),"-",'Model Performance Data'!$L$29)</f>
        <v>Annual</v>
      </c>
      <c r="L605" s="38" t="str">
        <f>IF(ISBLANK('Model Performance Data'!$K$29),"-",'Model Performance Data'!$K$29)</f>
        <v>Metric Steward: Washington State
(Homegrown)</v>
      </c>
      <c r="M605" s="43">
        <f>IF(ISNA(SUMIFS(INDEX('Model Performance Data'!$O$8:$DY$56,0,MATCH(CONCATENATE($J605,M$6),'Model Performance Data'!$O$6:$DY$6,0)),'Model Performance Data'!$B$8:$B$56,$C605,'Model Performance Data'!$C$8:$C$56,$D605)),"-",SUMIFS(INDEX('Model Performance Data'!$O$8:$DY$56,0,MATCH(CONCATENATE($J605,M$6),'Model Performance Data'!$O$6:$DY$6,0)),'Model Performance Data'!$B$8:$B$56,$C605,'Model Performance Data'!$C$8:$C$56,$D605))</f>
        <v>0</v>
      </c>
      <c r="N605" s="43">
        <f>IF(ISNA(SUMIFS(INDEX('Model Performance Data'!$O$8:$DY$56,0,MATCH(CONCATENATE($J605,N$6),'Model Performance Data'!$O$6:$DY$6,0)),'Model Performance Data'!$B$8:$B$56,$C605,'Model Performance Data'!$C$8:$C$56,$D605)),"-",SUMIFS(INDEX('Model Performance Data'!$O$8:$DY$56,0,MATCH(CONCATENATE($J605,N$6),'Model Performance Data'!$O$6:$DY$6,0)),'Model Performance Data'!$B$8:$B$56,$C605,'Model Performance Data'!$C$8:$C$56,$D605))</f>
        <v>0</v>
      </c>
      <c r="O605" s="154">
        <f>IF(ISNA(SUMIFS(INDEX('Model Performance Data'!$O$8:$DY$56,0,MATCH(CONCATENATE($J605,O$6),'Model Performance Data'!$O$6:$DY$6,0)),'Model Performance Data'!$B$8:$B$56,$C605,'Model Performance Data'!$C$8:$C$56,$D605)),"-",SUMIFS(INDEX('Model Performance Data'!$O$8:$DY$56,0,MATCH(CONCATENATE($J605,O$6),'Model Performance Data'!$O$6:$DY$6,0)),'Model Performance Data'!$B$8:$B$56,$C605,'Model Performance Data'!$C$8:$C$56,$D605))</f>
        <v>0</v>
      </c>
    </row>
    <row r="606" spans="2:15" outlineLevel="1" x14ac:dyDescent="0.35">
      <c r="B606" s="37" t="s">
        <v>80</v>
      </c>
      <c r="C606" s="38" t="str">
        <f>IF(ISBLANK('Model Performance Data'!$B$29),"-",'Model Performance Data'!$B$29)</f>
        <v>Cost</v>
      </c>
      <c r="D606" s="38" t="str">
        <f>IF(ISBLANK('Model Performance Data'!$C$29),"-",'Model Performance Data'!$C$29)</f>
        <v>Annual Per-Capita Health Care Spending Growth Relative to State GDP</v>
      </c>
      <c r="E606" s="38" t="str">
        <f>IF(ISBLANK('Model Performance Data'!$D$29),"-",'Model Performance Data'!$D$29)</f>
        <v>Percentage</v>
      </c>
      <c r="F606" s="38" t="str">
        <f>IF(ISBLANK('Model Performance Data'!$E$29),"-",'Model Performance Data'!$E$29)</f>
        <v>Active</v>
      </c>
      <c r="G606" s="38" t="str">
        <f>IF(ISBLANK('Model Performance Data'!$F$29),"-",'Model Performance Data'!$F$29)</f>
        <v>-</v>
      </c>
      <c r="H606" s="38">
        <v>4</v>
      </c>
      <c r="I606" s="38" t="s">
        <v>65</v>
      </c>
      <c r="J606" s="37" t="str">
        <f t="shared" si="32"/>
        <v>4Goal</v>
      </c>
      <c r="K606" s="38" t="str">
        <f>IF(ISBLANK('Model Performance Data'!$L$29),"-",'Model Performance Data'!$L$29)</f>
        <v>Annual</v>
      </c>
      <c r="L606" s="38" t="str">
        <f>IF(ISBLANK('Model Performance Data'!$K$29),"-",'Model Performance Data'!$K$29)</f>
        <v>Metric Steward: Washington State
(Homegrown)</v>
      </c>
      <c r="M606" s="43" t="str">
        <f>IF(ISNA(SUMIFS(INDEX('Model Performance Data'!$O$8:$DY$56,0,MATCH(CONCATENATE($J606,M$6),'Model Performance Data'!$O$6:$DY$6,0)),'Model Performance Data'!$B$8:$B$56,$C606,'Model Performance Data'!$C$8:$C$56,$D606)),"-",SUMIFS(INDEX('Model Performance Data'!$O$8:$DY$56,0,MATCH(CONCATENATE($J606,M$6),'Model Performance Data'!$O$6:$DY$6,0)),'Model Performance Data'!$B$8:$B$56,$C606,'Model Performance Data'!$C$8:$C$56,$D606))</f>
        <v>-</v>
      </c>
      <c r="N606" s="43" t="str">
        <f>IF(ISNA(SUMIFS(INDEX('Model Performance Data'!$O$8:$DY$56,0,MATCH(CONCATENATE($J606,N$6),'Model Performance Data'!$O$6:$DY$6,0)),'Model Performance Data'!$B$8:$B$56,$C606,'Model Performance Data'!$C$8:$C$56,$D606)),"-",SUMIFS(INDEX('Model Performance Data'!$O$8:$DY$56,0,MATCH(CONCATENATE($J606,N$6),'Model Performance Data'!$O$6:$DY$6,0)),'Model Performance Data'!$B$8:$B$56,$C606,'Model Performance Data'!$C$8:$C$56,$D606))</f>
        <v>-</v>
      </c>
      <c r="O606" s="154">
        <f>IF(ISNA(SUMIFS(INDEX('Model Performance Data'!$O$8:$DY$56,0,MATCH(CONCATENATE($J606,O$6),'Model Performance Data'!$O$6:$DY$6,0)),'Model Performance Data'!$B$8:$B$56,$C606,'Model Performance Data'!$C$8:$C$56,$D606)),"-",SUMIFS(INDEX('Model Performance Data'!$O$8:$DY$56,0,MATCH(CONCATENATE($J606,O$6),'Model Performance Data'!$O$6:$DY$6,0)),'Model Performance Data'!$B$8:$B$56,$C606,'Model Performance Data'!$C$8:$C$56,$D606))</f>
        <v>0</v>
      </c>
    </row>
    <row r="607" spans="2:15" outlineLevel="1" x14ac:dyDescent="0.35">
      <c r="B607" s="37" t="s">
        <v>80</v>
      </c>
      <c r="C607" s="38" t="str">
        <f>IF(ISBLANK('Model Performance Data'!$B$30),"-",'Model Performance Data'!$B$30)</f>
        <v>Cost</v>
      </c>
      <c r="D607" s="38" t="str">
        <f>IF(ISBLANK('Model Performance Data'!$C$30),"-",'Model Performance Data'!$C$30)</f>
        <v>Medicaid Spending Per Enrollee</v>
      </c>
      <c r="E607" s="38" t="str">
        <f>IF(ISBLANK('Model Performance Data'!$D$30),"-",'Model Performance Data'!$D$30)</f>
        <v>Count</v>
      </c>
      <c r="F607" s="38" t="str">
        <f>IF(ISBLANK('Model Performance Data'!$E$30),"-",'Model Performance Data'!$E$30)</f>
        <v>Active</v>
      </c>
      <c r="G607" s="38" t="str">
        <f>IF(ISBLANK('Model Performance Data'!$F$30),"-",'Model Performance Data'!$F$30)</f>
        <v>-</v>
      </c>
      <c r="H607" s="38" t="s">
        <v>64</v>
      </c>
      <c r="I607" s="38" t="s">
        <v>64</v>
      </c>
      <c r="J607" s="37" t="str">
        <f t="shared" si="29"/>
        <v>BaselineBaseline</v>
      </c>
      <c r="K607" s="38" t="str">
        <f>IF(ISBLANK('Model Performance Data'!$L$30),"-",'Model Performance Data'!$L$30)</f>
        <v>Annual</v>
      </c>
      <c r="L607" s="38" t="str">
        <f>IF(ISBLANK('Model Performance Data'!$K$30),"-",'Model Performance Data'!$K$30)</f>
        <v>Metric Steward: Washington State
(Homegrown)
Q2 2016: Numerator year 2013, Denominator year 2014</v>
      </c>
      <c r="M607" s="43">
        <f>IF(ISNA(SUMIFS(INDEX('Model Performance Data'!$O$8:$DY$56,0,MATCH(CONCATENATE($J607,M$6),'Model Performance Data'!$O$6:$DY$6,0)),'Model Performance Data'!$B$8:$B$56,$C607,'Model Performance Data'!$C$8:$C$56,$D607)),"-",SUMIFS(INDEX('Model Performance Data'!$O$8:$DY$56,0,MATCH(CONCATENATE($J607,M$6),'Model Performance Data'!$O$6:$DY$6,0)),'Model Performance Data'!$B$8:$B$56,$C607,'Model Performance Data'!$C$8:$C$56,$D607))</f>
        <v>5133</v>
      </c>
      <c r="N607" s="43">
        <f>IF(ISNA(SUMIFS(INDEX('Model Performance Data'!$O$8:$DY$56,0,MATCH(CONCATENATE($J607,N$6),'Model Performance Data'!$O$6:$DY$6,0)),'Model Performance Data'!$B$8:$B$56,$C607,'Model Performance Data'!$C$8:$C$56,$D607)),"-",SUMIFS(INDEX('Model Performance Data'!$O$8:$DY$56,0,MATCH(CONCATENATE($J607,N$6),'Model Performance Data'!$O$6:$DY$6,0)),'Model Performance Data'!$B$8:$B$56,$C607,'Model Performance Data'!$C$8:$C$56,$D607))</f>
        <v>1</v>
      </c>
      <c r="O607" s="154">
        <f>IF(ISNA(SUMIFS(INDEX('Model Performance Data'!$O$8:$DY$56,0,MATCH(CONCATENATE($J607,O$6),'Model Performance Data'!$O$6:$DY$6,0)),'Model Performance Data'!$B$8:$B$56,$C607,'Model Performance Data'!$C$8:$C$56,$D607)),"-",SUMIFS(INDEX('Model Performance Data'!$O$8:$DY$56,0,MATCH(CONCATENATE($J607,O$6),'Model Performance Data'!$O$6:$DY$6,0)),'Model Performance Data'!$B$8:$B$56,$C607,'Model Performance Data'!$C$8:$C$56,$D607))</f>
        <v>5133</v>
      </c>
    </row>
    <row r="608" spans="2:15" outlineLevel="1" x14ac:dyDescent="0.35">
      <c r="B608" s="37" t="s">
        <v>80</v>
      </c>
      <c r="C608" s="38" t="str">
        <f>IF(ISBLANK('Model Performance Data'!$B$30),"-",'Model Performance Data'!$B$30)</f>
        <v>Cost</v>
      </c>
      <c r="D608" s="38" t="str">
        <f>IF(ISBLANK('Model Performance Data'!$C$30),"-",'Model Performance Data'!$C$30)</f>
        <v>Medicaid Spending Per Enrollee</v>
      </c>
      <c r="E608" s="38" t="str">
        <f>IF(ISBLANK('Model Performance Data'!$D$30),"-",'Model Performance Data'!$D$30)</f>
        <v>Count</v>
      </c>
      <c r="F608" s="38" t="str">
        <f>IF(ISBLANK('Model Performance Data'!$E$30),"-",'Model Performance Data'!$E$30)</f>
        <v>Active</v>
      </c>
      <c r="G608" s="38" t="str">
        <f>IF(ISBLANK('Model Performance Data'!$F$30),"-",'Model Performance Data'!$F$30)</f>
        <v>-</v>
      </c>
      <c r="H608" s="38">
        <v>1</v>
      </c>
      <c r="I608" s="38">
        <v>1</v>
      </c>
      <c r="J608" s="37" t="str">
        <f t="shared" si="29"/>
        <v>11</v>
      </c>
      <c r="K608" s="38" t="str">
        <f>IF(ISBLANK('Model Performance Data'!$L$30),"-",'Model Performance Data'!$L$30)</f>
        <v>Annual</v>
      </c>
      <c r="L608" s="38" t="str">
        <f>IF(ISBLANK('Model Performance Data'!$K$30),"-",'Model Performance Data'!$K$30)</f>
        <v>Metric Steward: Washington State
(Homegrown)
Q2 2016: Numerator year 2013, Denominator year 2014</v>
      </c>
      <c r="M608" s="43">
        <f>IF(ISNA(SUMIFS(INDEX('Model Performance Data'!$O$8:$DY$56,0,MATCH(CONCATENATE($J608,M$6),'Model Performance Data'!$O$6:$DY$6,0)),'Model Performance Data'!$B$8:$B$56,$C608,'Model Performance Data'!$C$8:$C$56,$D608)),"-",SUMIFS(INDEX('Model Performance Data'!$O$8:$DY$56,0,MATCH(CONCATENATE($J608,M$6),'Model Performance Data'!$O$6:$DY$6,0)),'Model Performance Data'!$B$8:$B$56,$C608,'Model Performance Data'!$C$8:$C$56,$D608))</f>
        <v>0</v>
      </c>
      <c r="N608" s="43">
        <f>IF(ISNA(SUMIFS(INDEX('Model Performance Data'!$O$8:$DY$56,0,MATCH(CONCATENATE($J608,N$6),'Model Performance Data'!$O$6:$DY$6,0)),'Model Performance Data'!$B$8:$B$56,$C608,'Model Performance Data'!$C$8:$C$56,$D608)),"-",SUMIFS(INDEX('Model Performance Data'!$O$8:$DY$56,0,MATCH(CONCATENATE($J608,N$6),'Model Performance Data'!$O$6:$DY$6,0)),'Model Performance Data'!$B$8:$B$56,$C608,'Model Performance Data'!$C$8:$C$56,$D608))</f>
        <v>0</v>
      </c>
      <c r="O608" s="154">
        <f>IF(ISNA(SUMIFS(INDEX('Model Performance Data'!$O$8:$DY$56,0,MATCH(CONCATENATE($J608,O$6),'Model Performance Data'!$O$6:$DY$6,0)),'Model Performance Data'!$B$8:$B$56,$C608,'Model Performance Data'!$C$8:$C$56,$D608)),"-",SUMIFS(INDEX('Model Performance Data'!$O$8:$DY$56,0,MATCH(CONCATENATE($J608,O$6),'Model Performance Data'!$O$6:$DY$6,0)),'Model Performance Data'!$B$8:$B$56,$C608,'Model Performance Data'!$C$8:$C$56,$D608))</f>
        <v>0</v>
      </c>
    </row>
    <row r="609" spans="2:15" outlineLevel="1" x14ac:dyDescent="0.35">
      <c r="B609" s="37" t="s">
        <v>80</v>
      </c>
      <c r="C609" s="38" t="str">
        <f>IF(ISBLANK('Model Performance Data'!$B$30),"-",'Model Performance Data'!$B$30)</f>
        <v>Cost</v>
      </c>
      <c r="D609" s="38" t="str">
        <f>IF(ISBLANK('Model Performance Data'!$C$30),"-",'Model Performance Data'!$C$30)</f>
        <v>Medicaid Spending Per Enrollee</v>
      </c>
      <c r="E609" s="38" t="str">
        <f>IF(ISBLANK('Model Performance Data'!$D$30),"-",'Model Performance Data'!$D$30)</f>
        <v>Count</v>
      </c>
      <c r="F609" s="38" t="str">
        <f>IF(ISBLANK('Model Performance Data'!$E$30),"-",'Model Performance Data'!$E$30)</f>
        <v>Active</v>
      </c>
      <c r="G609" s="38" t="str">
        <f>IF(ISBLANK('Model Performance Data'!$F$30),"-",'Model Performance Data'!$F$30)</f>
        <v>-</v>
      </c>
      <c r="H609" s="38">
        <v>1</v>
      </c>
      <c r="I609" s="38">
        <v>2</v>
      </c>
      <c r="J609" s="37" t="str">
        <f t="shared" si="29"/>
        <v>12</v>
      </c>
      <c r="K609" s="38" t="str">
        <f>IF(ISBLANK('Model Performance Data'!$L$30),"-",'Model Performance Data'!$L$30)</f>
        <v>Annual</v>
      </c>
      <c r="L609" s="38" t="str">
        <f>IF(ISBLANK('Model Performance Data'!$K$30),"-",'Model Performance Data'!$K$30)</f>
        <v>Metric Steward: Washington State
(Homegrown)
Q2 2016: Numerator year 2013, Denominator year 2014</v>
      </c>
      <c r="M609" s="43">
        <f>IF(ISNA(SUMIFS(INDEX('Model Performance Data'!$O$8:$DY$56,0,MATCH(CONCATENATE($J609,M$6),'Model Performance Data'!$O$6:$DY$6,0)),'Model Performance Data'!$B$8:$B$56,$C609,'Model Performance Data'!$C$8:$C$56,$D609)),"-",SUMIFS(INDEX('Model Performance Data'!$O$8:$DY$56,0,MATCH(CONCATENATE($J609,M$6),'Model Performance Data'!$O$6:$DY$6,0)),'Model Performance Data'!$B$8:$B$56,$C609,'Model Performance Data'!$C$8:$C$56,$D609))</f>
        <v>0</v>
      </c>
      <c r="N609" s="43">
        <f>IF(ISNA(SUMIFS(INDEX('Model Performance Data'!$O$8:$DY$56,0,MATCH(CONCATENATE($J609,N$6),'Model Performance Data'!$O$6:$DY$6,0)),'Model Performance Data'!$B$8:$B$56,$C609,'Model Performance Data'!$C$8:$C$56,$D609)),"-",SUMIFS(INDEX('Model Performance Data'!$O$8:$DY$56,0,MATCH(CONCATENATE($J609,N$6),'Model Performance Data'!$O$6:$DY$6,0)),'Model Performance Data'!$B$8:$B$56,$C609,'Model Performance Data'!$C$8:$C$56,$D609))</f>
        <v>0</v>
      </c>
      <c r="O609" s="154">
        <f>IF(ISNA(SUMIFS(INDEX('Model Performance Data'!$O$8:$DY$56,0,MATCH(CONCATENATE($J609,O$6),'Model Performance Data'!$O$6:$DY$6,0)),'Model Performance Data'!$B$8:$B$56,$C609,'Model Performance Data'!$C$8:$C$56,$D609)),"-",SUMIFS(INDEX('Model Performance Data'!$O$8:$DY$56,0,MATCH(CONCATENATE($J609,O$6),'Model Performance Data'!$O$6:$DY$6,0)),'Model Performance Data'!$B$8:$B$56,$C609,'Model Performance Data'!$C$8:$C$56,$D609))</f>
        <v>0</v>
      </c>
    </row>
    <row r="610" spans="2:15" outlineLevel="1" x14ac:dyDescent="0.35">
      <c r="B610" s="37" t="s">
        <v>80</v>
      </c>
      <c r="C610" s="38" t="str">
        <f>IF(ISBLANK('Model Performance Data'!$B$30),"-",'Model Performance Data'!$B$30)</f>
        <v>Cost</v>
      </c>
      <c r="D610" s="38" t="str">
        <f>IF(ISBLANK('Model Performance Data'!$C$30),"-",'Model Performance Data'!$C$30)</f>
        <v>Medicaid Spending Per Enrollee</v>
      </c>
      <c r="E610" s="38" t="str">
        <f>IF(ISBLANK('Model Performance Data'!$D$30),"-",'Model Performance Data'!$D$30)</f>
        <v>Count</v>
      </c>
      <c r="F610" s="38" t="str">
        <f>IF(ISBLANK('Model Performance Data'!$E$30),"-",'Model Performance Data'!$E$30)</f>
        <v>Active</v>
      </c>
      <c r="G610" s="38" t="str">
        <f>IF(ISBLANK('Model Performance Data'!$F$30),"-",'Model Performance Data'!$F$30)</f>
        <v>-</v>
      </c>
      <c r="H610" s="38">
        <v>1</v>
      </c>
      <c r="I610" s="38">
        <v>3</v>
      </c>
      <c r="J610" s="37" t="str">
        <f t="shared" si="29"/>
        <v>13</v>
      </c>
      <c r="K610" s="38" t="str">
        <f>IF(ISBLANK('Model Performance Data'!$L$30),"-",'Model Performance Data'!$L$30)</f>
        <v>Annual</v>
      </c>
      <c r="L610" s="38" t="str">
        <f>IF(ISBLANK('Model Performance Data'!$K$30),"-",'Model Performance Data'!$K$30)</f>
        <v>Metric Steward: Washington State
(Homegrown)
Q2 2016: Numerator year 2013, Denominator year 2014</v>
      </c>
      <c r="M610" s="43">
        <f>IF(ISNA(SUMIFS(INDEX('Model Performance Data'!$O$8:$DY$56,0,MATCH(CONCATENATE($J610,M$6),'Model Performance Data'!$O$6:$DY$6,0)),'Model Performance Data'!$B$8:$B$56,$C610,'Model Performance Data'!$C$8:$C$56,$D610)),"-",SUMIFS(INDEX('Model Performance Data'!$O$8:$DY$56,0,MATCH(CONCATENATE($J610,M$6),'Model Performance Data'!$O$6:$DY$6,0)),'Model Performance Data'!$B$8:$B$56,$C610,'Model Performance Data'!$C$8:$C$56,$D610))</f>
        <v>0</v>
      </c>
      <c r="N610" s="43">
        <f>IF(ISNA(SUMIFS(INDEX('Model Performance Data'!$O$8:$DY$56,0,MATCH(CONCATENATE($J610,N$6),'Model Performance Data'!$O$6:$DY$6,0)),'Model Performance Data'!$B$8:$B$56,$C610,'Model Performance Data'!$C$8:$C$56,$D610)),"-",SUMIFS(INDEX('Model Performance Data'!$O$8:$DY$56,0,MATCH(CONCATENATE($J610,N$6),'Model Performance Data'!$O$6:$DY$6,0)),'Model Performance Data'!$B$8:$B$56,$C610,'Model Performance Data'!$C$8:$C$56,$D610))</f>
        <v>0</v>
      </c>
      <c r="O610" s="154">
        <f>IF(ISNA(SUMIFS(INDEX('Model Performance Data'!$O$8:$DY$56,0,MATCH(CONCATENATE($J610,O$6),'Model Performance Data'!$O$6:$DY$6,0)),'Model Performance Data'!$B$8:$B$56,$C610,'Model Performance Data'!$C$8:$C$56,$D610)),"-",SUMIFS(INDEX('Model Performance Data'!$O$8:$DY$56,0,MATCH(CONCATENATE($J610,O$6),'Model Performance Data'!$O$6:$DY$6,0)),'Model Performance Data'!$B$8:$B$56,$C610,'Model Performance Data'!$C$8:$C$56,$D610))</f>
        <v>0</v>
      </c>
    </row>
    <row r="611" spans="2:15" outlineLevel="1" x14ac:dyDescent="0.35">
      <c r="B611" s="37" t="s">
        <v>80</v>
      </c>
      <c r="C611" s="38" t="str">
        <f>IF(ISBLANK('Model Performance Data'!$B$30),"-",'Model Performance Data'!$B$30)</f>
        <v>Cost</v>
      </c>
      <c r="D611" s="38" t="str">
        <f>IF(ISBLANK('Model Performance Data'!$C$30),"-",'Model Performance Data'!$C$30)</f>
        <v>Medicaid Spending Per Enrollee</v>
      </c>
      <c r="E611" s="38" t="str">
        <f>IF(ISBLANK('Model Performance Data'!$D$30),"-",'Model Performance Data'!$D$30)</f>
        <v>Count</v>
      </c>
      <c r="F611" s="38" t="str">
        <f>IF(ISBLANK('Model Performance Data'!$E$30),"-",'Model Performance Data'!$E$30)</f>
        <v>Active</v>
      </c>
      <c r="G611" s="38" t="str">
        <f>IF(ISBLANK('Model Performance Data'!$F$30),"-",'Model Performance Data'!$F$30)</f>
        <v>-</v>
      </c>
      <c r="H611" s="38">
        <v>1</v>
      </c>
      <c r="I611" s="38">
        <v>4</v>
      </c>
      <c r="J611" s="37" t="str">
        <f t="shared" si="29"/>
        <v>14</v>
      </c>
      <c r="K611" s="38" t="str">
        <f>IF(ISBLANK('Model Performance Data'!$L$30),"-",'Model Performance Data'!$L$30)</f>
        <v>Annual</v>
      </c>
      <c r="L611" s="38" t="str">
        <f>IF(ISBLANK('Model Performance Data'!$K$30),"-",'Model Performance Data'!$K$30)</f>
        <v>Metric Steward: Washington State
(Homegrown)
Q2 2016: Numerator year 2013, Denominator year 2014</v>
      </c>
      <c r="M611" s="43">
        <f>IF(ISNA(SUMIFS(INDEX('Model Performance Data'!$O$8:$DY$56,0,MATCH(CONCATENATE($J611,M$6),'Model Performance Data'!$O$6:$DY$6,0)),'Model Performance Data'!$B$8:$B$56,$C611,'Model Performance Data'!$C$8:$C$56,$D611)),"-",SUMIFS(INDEX('Model Performance Data'!$O$8:$DY$56,0,MATCH(CONCATENATE($J611,M$6),'Model Performance Data'!$O$6:$DY$6,0)),'Model Performance Data'!$B$8:$B$56,$C611,'Model Performance Data'!$C$8:$C$56,$D611))</f>
        <v>0</v>
      </c>
      <c r="N611" s="43">
        <f>IF(ISNA(SUMIFS(INDEX('Model Performance Data'!$O$8:$DY$56,0,MATCH(CONCATENATE($J611,N$6),'Model Performance Data'!$O$6:$DY$6,0)),'Model Performance Data'!$B$8:$B$56,$C611,'Model Performance Data'!$C$8:$C$56,$D611)),"-",SUMIFS(INDEX('Model Performance Data'!$O$8:$DY$56,0,MATCH(CONCATENATE($J611,N$6),'Model Performance Data'!$O$6:$DY$6,0)),'Model Performance Data'!$B$8:$B$56,$C611,'Model Performance Data'!$C$8:$C$56,$D611))</f>
        <v>0</v>
      </c>
      <c r="O611" s="154">
        <f>IF(ISNA(SUMIFS(INDEX('Model Performance Data'!$O$8:$DY$56,0,MATCH(CONCATENATE($J611,O$6),'Model Performance Data'!$O$6:$DY$6,0)),'Model Performance Data'!$B$8:$B$56,$C611,'Model Performance Data'!$C$8:$C$56,$D611)),"-",SUMIFS(INDEX('Model Performance Data'!$O$8:$DY$56,0,MATCH(CONCATENATE($J611,O$6),'Model Performance Data'!$O$6:$DY$6,0)),'Model Performance Data'!$B$8:$B$56,$C611,'Model Performance Data'!$C$8:$C$56,$D611))</f>
        <v>0</v>
      </c>
    </row>
    <row r="612" spans="2:15" outlineLevel="1" x14ac:dyDescent="0.35">
      <c r="B612" s="37" t="s">
        <v>80</v>
      </c>
      <c r="C612" s="38" t="str">
        <f>IF(ISBLANK('Model Performance Data'!$B$30),"-",'Model Performance Data'!$B$30)</f>
        <v>Cost</v>
      </c>
      <c r="D612" s="38" t="str">
        <f>IF(ISBLANK('Model Performance Data'!$C$30),"-",'Model Performance Data'!$C$30)</f>
        <v>Medicaid Spending Per Enrollee</v>
      </c>
      <c r="E612" s="38" t="str">
        <f>IF(ISBLANK('Model Performance Data'!$D$30),"-",'Model Performance Data'!$D$30)</f>
        <v>Count</v>
      </c>
      <c r="F612" s="38" t="str">
        <f>IF(ISBLANK('Model Performance Data'!$E$30),"-",'Model Performance Data'!$E$30)</f>
        <v>Active</v>
      </c>
      <c r="G612" s="38" t="str">
        <f>IF(ISBLANK('Model Performance Data'!$F$30),"-",'Model Performance Data'!$F$30)</f>
        <v>-</v>
      </c>
      <c r="H612" s="38">
        <v>1</v>
      </c>
      <c r="I612" s="38">
        <v>5</v>
      </c>
      <c r="J612" s="37" t="str">
        <f t="shared" si="29"/>
        <v>15</v>
      </c>
      <c r="K612" s="38" t="str">
        <f>IF(ISBLANK('Model Performance Data'!$L$30),"-",'Model Performance Data'!$L$30)</f>
        <v>Annual</v>
      </c>
      <c r="L612" s="38" t="str">
        <f>IF(ISBLANK('Model Performance Data'!$K$30),"-",'Model Performance Data'!$K$30)</f>
        <v>Metric Steward: Washington State
(Homegrown)
Q2 2016: Numerator year 2013, Denominator year 2014</v>
      </c>
      <c r="M612" s="43">
        <f>IF(ISNA(SUMIFS(INDEX('Model Performance Data'!$O$8:$DY$56,0,MATCH(CONCATENATE($J612,M$6),'Model Performance Data'!$O$6:$DY$6,0)),'Model Performance Data'!$B$8:$B$56,$C612,'Model Performance Data'!$C$8:$C$56,$D612)),"-",SUMIFS(INDEX('Model Performance Data'!$O$8:$DY$56,0,MATCH(CONCATENATE($J612,M$6),'Model Performance Data'!$O$6:$DY$6,0)),'Model Performance Data'!$B$8:$B$56,$C612,'Model Performance Data'!$C$8:$C$56,$D612))</f>
        <v>5524</v>
      </c>
      <c r="N612" s="43">
        <f>IF(ISNA(SUMIFS(INDEX('Model Performance Data'!$O$8:$DY$56,0,MATCH(CONCATENATE($J612,N$6),'Model Performance Data'!$O$6:$DY$6,0)),'Model Performance Data'!$B$8:$B$56,$C612,'Model Performance Data'!$C$8:$C$56,$D612)),"-",SUMIFS(INDEX('Model Performance Data'!$O$8:$DY$56,0,MATCH(CONCATENATE($J612,N$6),'Model Performance Data'!$O$6:$DY$6,0)),'Model Performance Data'!$B$8:$B$56,$C612,'Model Performance Data'!$C$8:$C$56,$D612))</f>
        <v>1</v>
      </c>
      <c r="O612" s="154">
        <f>IF(ISNA(SUMIFS(INDEX('Model Performance Data'!$O$8:$DY$56,0,MATCH(CONCATENATE($J612,O$6),'Model Performance Data'!$O$6:$DY$6,0)),'Model Performance Data'!$B$8:$B$56,$C612,'Model Performance Data'!$C$8:$C$56,$D612)),"-",SUMIFS(INDEX('Model Performance Data'!$O$8:$DY$56,0,MATCH(CONCATENATE($J612,O$6),'Model Performance Data'!$O$6:$DY$6,0)),'Model Performance Data'!$B$8:$B$56,$C612,'Model Performance Data'!$C$8:$C$56,$D612))</f>
        <v>5524</v>
      </c>
    </row>
    <row r="613" spans="2:15" outlineLevel="1" x14ac:dyDescent="0.35">
      <c r="B613" s="37" t="s">
        <v>80</v>
      </c>
      <c r="C613" s="38" t="str">
        <f>IF(ISBLANK('Model Performance Data'!$B$30),"-",'Model Performance Data'!$B$30)</f>
        <v>Cost</v>
      </c>
      <c r="D613" s="38" t="str">
        <f>IF(ISBLANK('Model Performance Data'!$C$30),"-",'Model Performance Data'!$C$30)</f>
        <v>Medicaid Spending Per Enrollee</v>
      </c>
      <c r="E613" s="38" t="str">
        <f>IF(ISBLANK('Model Performance Data'!$D$30),"-",'Model Performance Data'!$D$30)</f>
        <v>Count</v>
      </c>
      <c r="F613" s="38" t="str">
        <f>IF(ISBLANK('Model Performance Data'!$E$30),"-",'Model Performance Data'!$E$30)</f>
        <v>Active</v>
      </c>
      <c r="G613" s="38" t="str">
        <f>IF(ISBLANK('Model Performance Data'!$F$30),"-",'Model Performance Data'!$F$30)</f>
        <v>-</v>
      </c>
      <c r="H613" s="38">
        <v>1</v>
      </c>
      <c r="I613" s="38" t="s">
        <v>65</v>
      </c>
      <c r="J613" s="37" t="str">
        <f t="shared" si="29"/>
        <v>1Goal</v>
      </c>
      <c r="K613" s="38" t="str">
        <f>IF(ISBLANK('Model Performance Data'!$L$30),"-",'Model Performance Data'!$L$30)</f>
        <v>Annual</v>
      </c>
      <c r="L613" s="38" t="str">
        <f>IF(ISBLANK('Model Performance Data'!$K$30),"-",'Model Performance Data'!$K$30)</f>
        <v>Metric Steward: Washington State
(Homegrown)
Q2 2016: Numerator year 2013, Denominator year 2014</v>
      </c>
      <c r="M613" s="43" t="str">
        <f>IF(ISNA(SUMIFS(INDEX('Model Performance Data'!$O$8:$DY$56,0,MATCH(CONCATENATE($J613,M$6),'Model Performance Data'!$O$6:$DY$6,0)),'Model Performance Data'!$B$8:$B$56,$C613,'Model Performance Data'!$C$8:$C$56,$D613)),"-",SUMIFS(INDEX('Model Performance Data'!$O$8:$DY$56,0,MATCH(CONCATENATE($J613,M$6),'Model Performance Data'!$O$6:$DY$6,0)),'Model Performance Data'!$B$8:$B$56,$C613,'Model Performance Data'!$C$8:$C$56,$D613))</f>
        <v>-</v>
      </c>
      <c r="N613" s="43" t="str">
        <f>IF(ISNA(SUMIFS(INDEX('Model Performance Data'!$O$8:$DY$56,0,MATCH(CONCATENATE($J613,N$6),'Model Performance Data'!$O$6:$DY$6,0)),'Model Performance Data'!$B$8:$B$56,$C613,'Model Performance Data'!$C$8:$C$56,$D613)),"-",SUMIFS(INDEX('Model Performance Data'!$O$8:$DY$56,0,MATCH(CONCATENATE($J613,N$6),'Model Performance Data'!$O$6:$DY$6,0)),'Model Performance Data'!$B$8:$B$56,$C613,'Model Performance Data'!$C$8:$C$56,$D613))</f>
        <v>-</v>
      </c>
      <c r="O613" s="154">
        <f>IF(ISNA(SUMIFS(INDEX('Model Performance Data'!$O$8:$DY$56,0,MATCH(CONCATENATE($J613,O$6),'Model Performance Data'!$O$6:$DY$6,0)),'Model Performance Data'!$B$8:$B$56,$C613,'Model Performance Data'!$C$8:$C$56,$D613)),"-",SUMIFS(INDEX('Model Performance Data'!$O$8:$DY$56,0,MATCH(CONCATENATE($J613,O$6),'Model Performance Data'!$O$6:$DY$6,0)),'Model Performance Data'!$B$8:$B$56,$C613,'Model Performance Data'!$C$8:$C$56,$D613))</f>
        <v>5133</v>
      </c>
    </row>
    <row r="614" spans="2:15" outlineLevel="1" x14ac:dyDescent="0.35">
      <c r="B614" s="37" t="s">
        <v>80</v>
      </c>
      <c r="C614" s="38" t="str">
        <f>IF(ISBLANK('Model Performance Data'!$B$30),"-",'Model Performance Data'!$B$30)</f>
        <v>Cost</v>
      </c>
      <c r="D614" s="38" t="str">
        <f>IF(ISBLANK('Model Performance Data'!$C$30),"-",'Model Performance Data'!$C$30)</f>
        <v>Medicaid Spending Per Enrollee</v>
      </c>
      <c r="E614" s="38" t="str">
        <f>IF(ISBLANK('Model Performance Data'!$D$30),"-",'Model Performance Data'!$D$30)</f>
        <v>Count</v>
      </c>
      <c r="F614" s="38" t="str">
        <f>IF(ISBLANK('Model Performance Data'!$E$30),"-",'Model Performance Data'!$E$30)</f>
        <v>Active</v>
      </c>
      <c r="G614" s="38" t="str">
        <f>IF(ISBLANK('Model Performance Data'!$F$30),"-",'Model Performance Data'!$F$30)</f>
        <v>-</v>
      </c>
      <c r="H614" s="38">
        <v>2</v>
      </c>
      <c r="I614" s="38">
        <v>1</v>
      </c>
      <c r="J614" s="37" t="str">
        <f t="shared" si="29"/>
        <v>21</v>
      </c>
      <c r="K614" s="38" t="str">
        <f>IF(ISBLANK('Model Performance Data'!$L$30),"-",'Model Performance Data'!$L$30)</f>
        <v>Annual</v>
      </c>
      <c r="L614" s="38" t="str">
        <f>IF(ISBLANK('Model Performance Data'!$K$30),"-",'Model Performance Data'!$K$30)</f>
        <v>Metric Steward: Washington State
(Homegrown)
Q2 2016: Numerator year 2013, Denominator year 2014</v>
      </c>
      <c r="M614" s="43">
        <f>IF(ISNA(SUMIFS(INDEX('Model Performance Data'!$O$8:$DY$56,0,MATCH(CONCATENATE($J614,M$6),'Model Performance Data'!$O$6:$DY$6,0)),'Model Performance Data'!$B$8:$B$56,$C614,'Model Performance Data'!$C$8:$C$56,$D614)),"-",SUMIFS(INDEX('Model Performance Data'!$O$8:$DY$56,0,MATCH(CONCATENATE($J614,M$6),'Model Performance Data'!$O$6:$DY$6,0)),'Model Performance Data'!$B$8:$B$56,$C614,'Model Performance Data'!$C$8:$C$56,$D614))</f>
        <v>0</v>
      </c>
      <c r="N614" s="43">
        <f>IF(ISNA(SUMIFS(INDEX('Model Performance Data'!$O$8:$DY$56,0,MATCH(CONCATENATE($J614,N$6),'Model Performance Data'!$O$6:$DY$6,0)),'Model Performance Data'!$B$8:$B$56,$C614,'Model Performance Data'!$C$8:$C$56,$D614)),"-",SUMIFS(INDEX('Model Performance Data'!$O$8:$DY$56,0,MATCH(CONCATENATE($J614,N$6),'Model Performance Data'!$O$6:$DY$6,0)),'Model Performance Data'!$B$8:$B$56,$C614,'Model Performance Data'!$C$8:$C$56,$D614))</f>
        <v>0</v>
      </c>
      <c r="O614" s="154">
        <f>IF(ISNA(SUMIFS(INDEX('Model Performance Data'!$O$8:$DY$56,0,MATCH(CONCATENATE($J614,O$6),'Model Performance Data'!$O$6:$DY$6,0)),'Model Performance Data'!$B$8:$B$56,$C614,'Model Performance Data'!$C$8:$C$56,$D614)),"-",SUMIFS(INDEX('Model Performance Data'!$O$8:$DY$56,0,MATCH(CONCATENATE($J614,O$6),'Model Performance Data'!$O$6:$DY$6,0)),'Model Performance Data'!$B$8:$B$56,$C614,'Model Performance Data'!$C$8:$C$56,$D614))</f>
        <v>0</v>
      </c>
    </row>
    <row r="615" spans="2:15" outlineLevel="1" x14ac:dyDescent="0.35">
      <c r="B615" s="37" t="s">
        <v>80</v>
      </c>
      <c r="C615" s="38" t="str">
        <f>IF(ISBLANK('Model Performance Data'!$B$30),"-",'Model Performance Data'!$B$30)</f>
        <v>Cost</v>
      </c>
      <c r="D615" s="38" t="str">
        <f>IF(ISBLANK('Model Performance Data'!$C$30),"-",'Model Performance Data'!$C$30)</f>
        <v>Medicaid Spending Per Enrollee</v>
      </c>
      <c r="E615" s="38" t="str">
        <f>IF(ISBLANK('Model Performance Data'!$D$30),"-",'Model Performance Data'!$D$30)</f>
        <v>Count</v>
      </c>
      <c r="F615" s="38" t="str">
        <f>IF(ISBLANK('Model Performance Data'!$E$30),"-",'Model Performance Data'!$E$30)</f>
        <v>Active</v>
      </c>
      <c r="G615" s="38" t="str">
        <f>IF(ISBLANK('Model Performance Data'!$F$30),"-",'Model Performance Data'!$F$30)</f>
        <v>-</v>
      </c>
      <c r="H615" s="38">
        <v>2</v>
      </c>
      <c r="I615" s="38">
        <v>2</v>
      </c>
      <c r="J615" s="37" t="str">
        <f t="shared" si="29"/>
        <v>22</v>
      </c>
      <c r="K615" s="38" t="str">
        <f>IF(ISBLANK('Model Performance Data'!$L$30),"-",'Model Performance Data'!$L$30)</f>
        <v>Annual</v>
      </c>
      <c r="L615" s="38" t="str">
        <f>IF(ISBLANK('Model Performance Data'!$K$30),"-",'Model Performance Data'!$K$30)</f>
        <v>Metric Steward: Washington State
(Homegrown)
Q2 2016: Numerator year 2013, Denominator year 2014</v>
      </c>
      <c r="M615" s="43">
        <f>IF(ISNA(SUMIFS(INDEX('Model Performance Data'!$O$8:$DY$56,0,MATCH(CONCATENATE($J615,M$6),'Model Performance Data'!$O$6:$DY$6,0)),'Model Performance Data'!$B$8:$B$56,$C615,'Model Performance Data'!$C$8:$C$56,$D615)),"-",SUMIFS(INDEX('Model Performance Data'!$O$8:$DY$56,0,MATCH(CONCATENATE($J615,M$6),'Model Performance Data'!$O$6:$DY$6,0)),'Model Performance Data'!$B$8:$B$56,$C615,'Model Performance Data'!$C$8:$C$56,$D615))</f>
        <v>0</v>
      </c>
      <c r="N615" s="43">
        <f>IF(ISNA(SUMIFS(INDEX('Model Performance Data'!$O$8:$DY$56,0,MATCH(CONCATENATE($J615,N$6),'Model Performance Data'!$O$6:$DY$6,0)),'Model Performance Data'!$B$8:$B$56,$C615,'Model Performance Data'!$C$8:$C$56,$D615)),"-",SUMIFS(INDEX('Model Performance Data'!$O$8:$DY$56,0,MATCH(CONCATENATE($J615,N$6),'Model Performance Data'!$O$6:$DY$6,0)),'Model Performance Data'!$B$8:$B$56,$C615,'Model Performance Data'!$C$8:$C$56,$D615))</f>
        <v>0</v>
      </c>
      <c r="O615" s="154">
        <f>IF(ISNA(SUMIFS(INDEX('Model Performance Data'!$O$8:$DY$56,0,MATCH(CONCATENATE($J615,O$6),'Model Performance Data'!$O$6:$DY$6,0)),'Model Performance Data'!$B$8:$B$56,$C615,'Model Performance Data'!$C$8:$C$56,$D615)),"-",SUMIFS(INDEX('Model Performance Data'!$O$8:$DY$56,0,MATCH(CONCATENATE($J615,O$6),'Model Performance Data'!$O$6:$DY$6,0)),'Model Performance Data'!$B$8:$B$56,$C615,'Model Performance Data'!$C$8:$C$56,$D615))</f>
        <v>0</v>
      </c>
    </row>
    <row r="616" spans="2:15" outlineLevel="1" x14ac:dyDescent="0.35">
      <c r="B616" s="37" t="s">
        <v>80</v>
      </c>
      <c r="C616" s="38" t="str">
        <f>IF(ISBLANK('Model Performance Data'!$B$30),"-",'Model Performance Data'!$B$30)</f>
        <v>Cost</v>
      </c>
      <c r="D616" s="38" t="str">
        <f>IF(ISBLANK('Model Performance Data'!$C$30),"-",'Model Performance Data'!$C$30)</f>
        <v>Medicaid Spending Per Enrollee</v>
      </c>
      <c r="E616" s="38" t="str">
        <f>IF(ISBLANK('Model Performance Data'!$D$30),"-",'Model Performance Data'!$D$30)</f>
        <v>Count</v>
      </c>
      <c r="F616" s="38" t="str">
        <f>IF(ISBLANK('Model Performance Data'!$E$30),"-",'Model Performance Data'!$E$30)</f>
        <v>Active</v>
      </c>
      <c r="G616" s="38" t="str">
        <f>IF(ISBLANK('Model Performance Data'!$F$30),"-",'Model Performance Data'!$F$30)</f>
        <v>-</v>
      </c>
      <c r="H616" s="38">
        <v>2</v>
      </c>
      <c r="I616" s="38">
        <v>3</v>
      </c>
      <c r="J616" s="37" t="str">
        <f t="shared" si="29"/>
        <v>23</v>
      </c>
      <c r="K616" s="38" t="str">
        <f>IF(ISBLANK('Model Performance Data'!$L$30),"-",'Model Performance Data'!$L$30)</f>
        <v>Annual</v>
      </c>
      <c r="L616" s="38" t="str">
        <f>IF(ISBLANK('Model Performance Data'!$K$30),"-",'Model Performance Data'!$K$30)</f>
        <v>Metric Steward: Washington State
(Homegrown)
Q2 2016: Numerator year 2013, Denominator year 2014</v>
      </c>
      <c r="M616" s="43">
        <f>IF(ISNA(SUMIFS(INDEX('Model Performance Data'!$O$8:$DY$56,0,MATCH(CONCATENATE($J616,M$6),'Model Performance Data'!$O$6:$DY$6,0)),'Model Performance Data'!$B$8:$B$56,$C616,'Model Performance Data'!$C$8:$C$56,$D616)),"-",SUMIFS(INDEX('Model Performance Data'!$O$8:$DY$56,0,MATCH(CONCATENATE($J616,M$6),'Model Performance Data'!$O$6:$DY$6,0)),'Model Performance Data'!$B$8:$B$56,$C616,'Model Performance Data'!$C$8:$C$56,$D616))</f>
        <v>0</v>
      </c>
      <c r="N616" s="43">
        <f>IF(ISNA(SUMIFS(INDEX('Model Performance Data'!$O$8:$DY$56,0,MATCH(CONCATENATE($J616,N$6),'Model Performance Data'!$O$6:$DY$6,0)),'Model Performance Data'!$B$8:$B$56,$C616,'Model Performance Data'!$C$8:$C$56,$D616)),"-",SUMIFS(INDEX('Model Performance Data'!$O$8:$DY$56,0,MATCH(CONCATENATE($J616,N$6),'Model Performance Data'!$O$6:$DY$6,0)),'Model Performance Data'!$B$8:$B$56,$C616,'Model Performance Data'!$C$8:$C$56,$D616))</f>
        <v>0</v>
      </c>
      <c r="O616" s="154">
        <f>IF(ISNA(SUMIFS(INDEX('Model Performance Data'!$O$8:$DY$56,0,MATCH(CONCATENATE($J616,O$6),'Model Performance Data'!$O$6:$DY$6,0)),'Model Performance Data'!$B$8:$B$56,$C616,'Model Performance Data'!$C$8:$C$56,$D616)),"-",SUMIFS(INDEX('Model Performance Data'!$O$8:$DY$56,0,MATCH(CONCATENATE($J616,O$6),'Model Performance Data'!$O$6:$DY$6,0)),'Model Performance Data'!$B$8:$B$56,$C616,'Model Performance Data'!$C$8:$C$56,$D616))</f>
        <v>0</v>
      </c>
    </row>
    <row r="617" spans="2:15" outlineLevel="1" x14ac:dyDescent="0.35">
      <c r="B617" s="37" t="s">
        <v>80</v>
      </c>
      <c r="C617" s="38" t="str">
        <f>IF(ISBLANK('Model Performance Data'!$B$30),"-",'Model Performance Data'!$B$30)</f>
        <v>Cost</v>
      </c>
      <c r="D617" s="38" t="str">
        <f>IF(ISBLANK('Model Performance Data'!$C$30),"-",'Model Performance Data'!$C$30)</f>
        <v>Medicaid Spending Per Enrollee</v>
      </c>
      <c r="E617" s="38" t="str">
        <f>IF(ISBLANK('Model Performance Data'!$D$30),"-",'Model Performance Data'!$D$30)</f>
        <v>Count</v>
      </c>
      <c r="F617" s="38" t="str">
        <f>IF(ISBLANK('Model Performance Data'!$E$30),"-",'Model Performance Data'!$E$30)</f>
        <v>Active</v>
      </c>
      <c r="G617" s="38" t="str">
        <f>IF(ISBLANK('Model Performance Data'!$F$30),"-",'Model Performance Data'!$F$30)</f>
        <v>-</v>
      </c>
      <c r="H617" s="38">
        <v>2</v>
      </c>
      <c r="I617" s="38">
        <v>4</v>
      </c>
      <c r="J617" s="37" t="str">
        <f t="shared" si="29"/>
        <v>24</v>
      </c>
      <c r="K617" s="38" t="str">
        <f>IF(ISBLANK('Model Performance Data'!$L$30),"-",'Model Performance Data'!$L$30)</f>
        <v>Annual</v>
      </c>
      <c r="L617" s="38" t="str">
        <f>IF(ISBLANK('Model Performance Data'!$K$30),"-",'Model Performance Data'!$K$30)</f>
        <v>Metric Steward: Washington State
(Homegrown)
Q2 2016: Numerator year 2013, Denominator year 2014</v>
      </c>
      <c r="M617" s="43">
        <f>IF(ISNA(SUMIFS(INDEX('Model Performance Data'!$O$8:$DY$56,0,MATCH(CONCATENATE($J617,M$6),'Model Performance Data'!$O$6:$DY$6,0)),'Model Performance Data'!$B$8:$B$56,$C617,'Model Performance Data'!$C$8:$C$56,$D617)),"-",SUMIFS(INDEX('Model Performance Data'!$O$8:$DY$56,0,MATCH(CONCATENATE($J617,M$6),'Model Performance Data'!$O$6:$DY$6,0)),'Model Performance Data'!$B$8:$B$56,$C617,'Model Performance Data'!$C$8:$C$56,$D617))</f>
        <v>0</v>
      </c>
      <c r="N617" s="43">
        <f>IF(ISNA(SUMIFS(INDEX('Model Performance Data'!$O$8:$DY$56,0,MATCH(CONCATENATE($J617,N$6),'Model Performance Data'!$O$6:$DY$6,0)),'Model Performance Data'!$B$8:$B$56,$C617,'Model Performance Data'!$C$8:$C$56,$D617)),"-",SUMIFS(INDEX('Model Performance Data'!$O$8:$DY$56,0,MATCH(CONCATENATE($J617,N$6),'Model Performance Data'!$O$6:$DY$6,0)),'Model Performance Data'!$B$8:$B$56,$C617,'Model Performance Data'!$C$8:$C$56,$D617))</f>
        <v>0</v>
      </c>
      <c r="O617" s="154">
        <f>IF(ISNA(SUMIFS(INDEX('Model Performance Data'!$O$8:$DY$56,0,MATCH(CONCATENATE($J617,O$6),'Model Performance Data'!$O$6:$DY$6,0)),'Model Performance Data'!$B$8:$B$56,$C617,'Model Performance Data'!$C$8:$C$56,$D617)),"-",SUMIFS(INDEX('Model Performance Data'!$O$8:$DY$56,0,MATCH(CONCATENATE($J617,O$6),'Model Performance Data'!$O$6:$DY$6,0)),'Model Performance Data'!$B$8:$B$56,$C617,'Model Performance Data'!$C$8:$C$56,$D617))</f>
        <v>0</v>
      </c>
    </row>
    <row r="618" spans="2:15" outlineLevel="1" x14ac:dyDescent="0.35">
      <c r="B618" s="37" t="s">
        <v>80</v>
      </c>
      <c r="C618" s="38" t="str">
        <f>IF(ISBLANK('Model Performance Data'!$B$30),"-",'Model Performance Data'!$B$30)</f>
        <v>Cost</v>
      </c>
      <c r="D618" s="38" t="str">
        <f>IF(ISBLANK('Model Performance Data'!$C$30),"-",'Model Performance Data'!$C$30)</f>
        <v>Medicaid Spending Per Enrollee</v>
      </c>
      <c r="E618" s="38" t="str">
        <f>IF(ISBLANK('Model Performance Data'!$D$30),"-",'Model Performance Data'!$D$30)</f>
        <v>Count</v>
      </c>
      <c r="F618" s="38" t="str">
        <f>IF(ISBLANK('Model Performance Data'!$E$30),"-",'Model Performance Data'!$E$30)</f>
        <v>Active</v>
      </c>
      <c r="G618" s="38" t="str">
        <f>IF(ISBLANK('Model Performance Data'!$F$30),"-",'Model Performance Data'!$F$30)</f>
        <v>-</v>
      </c>
      <c r="H618" s="38">
        <v>2</v>
      </c>
      <c r="I618" s="38">
        <v>5</v>
      </c>
      <c r="J618" s="37" t="str">
        <f t="shared" si="29"/>
        <v>25</v>
      </c>
      <c r="K618" s="38" t="str">
        <f>IF(ISBLANK('Model Performance Data'!$L$30),"-",'Model Performance Data'!$L$30)</f>
        <v>Annual</v>
      </c>
      <c r="L618" s="38" t="str">
        <f>IF(ISBLANK('Model Performance Data'!$K$30),"-",'Model Performance Data'!$K$30)</f>
        <v>Metric Steward: Washington State
(Homegrown)
Q2 2016: Numerator year 2013, Denominator year 2014</v>
      </c>
      <c r="M618" s="43">
        <f>IF(ISNA(SUMIFS(INDEX('Model Performance Data'!$O$8:$DY$56,0,MATCH(CONCATENATE($J618,M$6),'Model Performance Data'!$O$6:$DY$6,0)),'Model Performance Data'!$B$8:$B$56,$C618,'Model Performance Data'!$C$8:$C$56,$D618)),"-",SUMIFS(INDEX('Model Performance Data'!$O$8:$DY$56,0,MATCH(CONCATENATE($J618,M$6),'Model Performance Data'!$O$6:$DY$6,0)),'Model Performance Data'!$B$8:$B$56,$C618,'Model Performance Data'!$C$8:$C$56,$D618))</f>
        <v>0</v>
      </c>
      <c r="N618" s="43">
        <f>IF(ISNA(SUMIFS(INDEX('Model Performance Data'!$O$8:$DY$56,0,MATCH(CONCATENATE($J618,N$6),'Model Performance Data'!$O$6:$DY$6,0)),'Model Performance Data'!$B$8:$B$56,$C618,'Model Performance Data'!$C$8:$C$56,$D618)),"-",SUMIFS(INDEX('Model Performance Data'!$O$8:$DY$56,0,MATCH(CONCATENATE($J618,N$6),'Model Performance Data'!$O$6:$DY$6,0)),'Model Performance Data'!$B$8:$B$56,$C618,'Model Performance Data'!$C$8:$C$56,$D618))</f>
        <v>0</v>
      </c>
      <c r="O618" s="154">
        <f>IF(ISNA(SUMIFS(INDEX('Model Performance Data'!$O$8:$DY$56,0,MATCH(CONCATENATE($J618,O$6),'Model Performance Data'!$O$6:$DY$6,0)),'Model Performance Data'!$B$8:$B$56,$C618,'Model Performance Data'!$C$8:$C$56,$D618)),"-",SUMIFS(INDEX('Model Performance Data'!$O$8:$DY$56,0,MATCH(CONCATENATE($J618,O$6),'Model Performance Data'!$O$6:$DY$6,0)),'Model Performance Data'!$B$8:$B$56,$C618,'Model Performance Data'!$C$8:$C$56,$D618))</f>
        <v>0</v>
      </c>
    </row>
    <row r="619" spans="2:15" outlineLevel="1" x14ac:dyDescent="0.35">
      <c r="B619" s="37" t="s">
        <v>80</v>
      </c>
      <c r="C619" s="38" t="str">
        <f>IF(ISBLANK('Model Performance Data'!$B$30),"-",'Model Performance Data'!$B$30)</f>
        <v>Cost</v>
      </c>
      <c r="D619" s="38" t="str">
        <f>IF(ISBLANK('Model Performance Data'!$C$30),"-",'Model Performance Data'!$C$30)</f>
        <v>Medicaid Spending Per Enrollee</v>
      </c>
      <c r="E619" s="38" t="str">
        <f>IF(ISBLANK('Model Performance Data'!$D$30),"-",'Model Performance Data'!$D$30)</f>
        <v>Count</v>
      </c>
      <c r="F619" s="38" t="str">
        <f>IF(ISBLANK('Model Performance Data'!$E$30),"-",'Model Performance Data'!$E$30)</f>
        <v>Active</v>
      </c>
      <c r="G619" s="38" t="str">
        <f>IF(ISBLANK('Model Performance Data'!$F$30),"-",'Model Performance Data'!$F$30)</f>
        <v>-</v>
      </c>
      <c r="H619" s="38">
        <v>2</v>
      </c>
      <c r="I619" s="38" t="s">
        <v>65</v>
      </c>
      <c r="J619" s="37" t="str">
        <f t="shared" ref="J619:J700" si="33">CONCATENATE(H619,I619)</f>
        <v>2Goal</v>
      </c>
      <c r="K619" s="38" t="str">
        <f>IF(ISBLANK('Model Performance Data'!$L$30),"-",'Model Performance Data'!$L$30)</f>
        <v>Annual</v>
      </c>
      <c r="L619" s="38" t="str">
        <f>IF(ISBLANK('Model Performance Data'!$K$30),"-",'Model Performance Data'!$K$30)</f>
        <v>Metric Steward: Washington State
(Homegrown)
Q2 2016: Numerator year 2013, Denominator year 2014</v>
      </c>
      <c r="M619" s="43" t="str">
        <f>IF(ISNA(SUMIFS(INDEX('Model Performance Data'!$O$8:$DY$56,0,MATCH(CONCATENATE($J619,M$6),'Model Performance Data'!$O$6:$DY$6,0)),'Model Performance Data'!$B$8:$B$56,$C619,'Model Performance Data'!$C$8:$C$56,$D619)),"-",SUMIFS(INDEX('Model Performance Data'!$O$8:$DY$56,0,MATCH(CONCATENATE($J619,M$6),'Model Performance Data'!$O$6:$DY$6,0)),'Model Performance Data'!$B$8:$B$56,$C619,'Model Performance Data'!$C$8:$C$56,$D619))</f>
        <v>-</v>
      </c>
      <c r="N619" s="43" t="str">
        <f>IF(ISNA(SUMIFS(INDEX('Model Performance Data'!$O$8:$DY$56,0,MATCH(CONCATENATE($J619,N$6),'Model Performance Data'!$O$6:$DY$6,0)),'Model Performance Data'!$B$8:$B$56,$C619,'Model Performance Data'!$C$8:$C$56,$D619)),"-",SUMIFS(INDEX('Model Performance Data'!$O$8:$DY$56,0,MATCH(CONCATENATE($J619,N$6),'Model Performance Data'!$O$6:$DY$6,0)),'Model Performance Data'!$B$8:$B$56,$C619,'Model Performance Data'!$C$8:$C$56,$D619))</f>
        <v>-</v>
      </c>
      <c r="O619" s="154">
        <f>IF(ISNA(SUMIFS(INDEX('Model Performance Data'!$O$8:$DY$56,0,MATCH(CONCATENATE($J619,O$6),'Model Performance Data'!$O$6:$DY$6,0)),'Model Performance Data'!$B$8:$B$56,$C619,'Model Performance Data'!$C$8:$C$56,$D619)),"-",SUMIFS(INDEX('Model Performance Data'!$O$8:$DY$56,0,MATCH(CONCATENATE($J619,O$6),'Model Performance Data'!$O$6:$DY$6,0)),'Model Performance Data'!$B$8:$B$56,$C619,'Model Performance Data'!$C$8:$C$56,$D619))</f>
        <v>0</v>
      </c>
    </row>
    <row r="620" spans="2:15" outlineLevel="1" x14ac:dyDescent="0.35">
      <c r="B620" s="37" t="s">
        <v>80</v>
      </c>
      <c r="C620" s="38" t="str">
        <f>IF(ISBLANK('Model Performance Data'!$B$30),"-",'Model Performance Data'!$B$30)</f>
        <v>Cost</v>
      </c>
      <c r="D620" s="38" t="str">
        <f>IF(ISBLANK('Model Performance Data'!$C$30),"-",'Model Performance Data'!$C$30)</f>
        <v>Medicaid Spending Per Enrollee</v>
      </c>
      <c r="E620" s="38" t="str">
        <f>IF(ISBLANK('Model Performance Data'!$D$30),"-",'Model Performance Data'!$D$30)</f>
        <v>Count</v>
      </c>
      <c r="F620" s="38" t="str">
        <f>IF(ISBLANK('Model Performance Data'!$E$30),"-",'Model Performance Data'!$E$30)</f>
        <v>Active</v>
      </c>
      <c r="G620" s="38" t="str">
        <f>IF(ISBLANK('Model Performance Data'!$F$30),"-",'Model Performance Data'!$F$30)</f>
        <v>-</v>
      </c>
      <c r="H620" s="38">
        <v>3</v>
      </c>
      <c r="I620" s="38">
        <v>1</v>
      </c>
      <c r="J620" s="37" t="str">
        <f t="shared" si="33"/>
        <v>31</v>
      </c>
      <c r="K620" s="38" t="str">
        <f>IF(ISBLANK('Model Performance Data'!$L$30),"-",'Model Performance Data'!$L$30)</f>
        <v>Annual</v>
      </c>
      <c r="L620" s="38" t="str">
        <f>IF(ISBLANK('Model Performance Data'!$K$30),"-",'Model Performance Data'!$K$30)</f>
        <v>Metric Steward: Washington State
(Homegrown)
Q2 2016: Numerator year 2013, Denominator year 2014</v>
      </c>
      <c r="M620" s="43">
        <f>IF(ISNA(SUMIFS(INDEX('Model Performance Data'!$O$8:$DY$56,0,MATCH(CONCATENATE($J620,M$6),'Model Performance Data'!$O$6:$DY$6,0)),'Model Performance Data'!$B$8:$B$56,$C620,'Model Performance Data'!$C$8:$C$56,$D620)),"-",SUMIFS(INDEX('Model Performance Data'!$O$8:$DY$56,0,MATCH(CONCATENATE($J620,M$6),'Model Performance Data'!$O$6:$DY$6,0)),'Model Performance Data'!$B$8:$B$56,$C620,'Model Performance Data'!$C$8:$C$56,$D620))</f>
        <v>0</v>
      </c>
      <c r="N620" s="43">
        <f>IF(ISNA(SUMIFS(INDEX('Model Performance Data'!$O$8:$DY$56,0,MATCH(CONCATENATE($J620,N$6),'Model Performance Data'!$O$6:$DY$6,0)),'Model Performance Data'!$B$8:$B$56,$C620,'Model Performance Data'!$C$8:$C$56,$D620)),"-",SUMIFS(INDEX('Model Performance Data'!$O$8:$DY$56,0,MATCH(CONCATENATE($J620,N$6),'Model Performance Data'!$O$6:$DY$6,0)),'Model Performance Data'!$B$8:$B$56,$C620,'Model Performance Data'!$C$8:$C$56,$D620))</f>
        <v>0</v>
      </c>
      <c r="O620" s="154">
        <f>IF(ISNA(SUMIFS(INDEX('Model Performance Data'!$O$8:$DY$56,0,MATCH(CONCATENATE($J620,O$6),'Model Performance Data'!$O$6:$DY$6,0)),'Model Performance Data'!$B$8:$B$56,$C620,'Model Performance Data'!$C$8:$C$56,$D620)),"-",SUMIFS(INDEX('Model Performance Data'!$O$8:$DY$56,0,MATCH(CONCATENATE($J620,O$6),'Model Performance Data'!$O$6:$DY$6,0)),'Model Performance Data'!$B$8:$B$56,$C620,'Model Performance Data'!$C$8:$C$56,$D620))</f>
        <v>0</v>
      </c>
    </row>
    <row r="621" spans="2:15" outlineLevel="1" x14ac:dyDescent="0.35">
      <c r="B621" s="37" t="s">
        <v>80</v>
      </c>
      <c r="C621" s="38" t="str">
        <f>IF(ISBLANK('Model Performance Data'!$B$30),"-",'Model Performance Data'!$B$30)</f>
        <v>Cost</v>
      </c>
      <c r="D621" s="38" t="str">
        <f>IF(ISBLANK('Model Performance Data'!$C$30),"-",'Model Performance Data'!$C$30)</f>
        <v>Medicaid Spending Per Enrollee</v>
      </c>
      <c r="E621" s="38" t="str">
        <f>IF(ISBLANK('Model Performance Data'!$D$30),"-",'Model Performance Data'!$D$30)</f>
        <v>Count</v>
      </c>
      <c r="F621" s="38" t="str">
        <f>IF(ISBLANK('Model Performance Data'!$E$30),"-",'Model Performance Data'!$E$30)</f>
        <v>Active</v>
      </c>
      <c r="G621" s="38" t="str">
        <f>IF(ISBLANK('Model Performance Data'!$F$30),"-",'Model Performance Data'!$F$30)</f>
        <v>-</v>
      </c>
      <c r="H621" s="38">
        <v>3</v>
      </c>
      <c r="I621" s="38">
        <v>2</v>
      </c>
      <c r="J621" s="37" t="str">
        <f t="shared" si="33"/>
        <v>32</v>
      </c>
      <c r="K621" s="38" t="str">
        <f>IF(ISBLANK('Model Performance Data'!$L$30),"-",'Model Performance Data'!$L$30)</f>
        <v>Annual</v>
      </c>
      <c r="L621" s="38" t="str">
        <f>IF(ISBLANK('Model Performance Data'!$K$30),"-",'Model Performance Data'!$K$30)</f>
        <v>Metric Steward: Washington State
(Homegrown)
Q2 2016: Numerator year 2013, Denominator year 2014</v>
      </c>
      <c r="M621" s="43">
        <f>IF(ISNA(SUMIFS(INDEX('Model Performance Data'!$O$8:$DY$56,0,MATCH(CONCATENATE($J621,M$6),'Model Performance Data'!$O$6:$DY$6,0)),'Model Performance Data'!$B$8:$B$56,$C621,'Model Performance Data'!$C$8:$C$56,$D621)),"-",SUMIFS(INDEX('Model Performance Data'!$O$8:$DY$56,0,MATCH(CONCATENATE($J621,M$6),'Model Performance Data'!$O$6:$DY$6,0)),'Model Performance Data'!$B$8:$B$56,$C621,'Model Performance Data'!$C$8:$C$56,$D621))</f>
        <v>0</v>
      </c>
      <c r="N621" s="43">
        <f>IF(ISNA(SUMIFS(INDEX('Model Performance Data'!$O$8:$DY$56,0,MATCH(CONCATENATE($J621,N$6),'Model Performance Data'!$O$6:$DY$6,0)),'Model Performance Data'!$B$8:$B$56,$C621,'Model Performance Data'!$C$8:$C$56,$D621)),"-",SUMIFS(INDEX('Model Performance Data'!$O$8:$DY$56,0,MATCH(CONCATENATE($J621,N$6),'Model Performance Data'!$O$6:$DY$6,0)),'Model Performance Data'!$B$8:$B$56,$C621,'Model Performance Data'!$C$8:$C$56,$D621))</f>
        <v>0</v>
      </c>
      <c r="O621" s="154">
        <f>IF(ISNA(SUMIFS(INDEX('Model Performance Data'!$O$8:$DY$56,0,MATCH(CONCATENATE($J621,O$6),'Model Performance Data'!$O$6:$DY$6,0)),'Model Performance Data'!$B$8:$B$56,$C621,'Model Performance Data'!$C$8:$C$56,$D621)),"-",SUMIFS(INDEX('Model Performance Data'!$O$8:$DY$56,0,MATCH(CONCATENATE($J621,O$6),'Model Performance Data'!$O$6:$DY$6,0)),'Model Performance Data'!$B$8:$B$56,$C621,'Model Performance Data'!$C$8:$C$56,$D621))</f>
        <v>0</v>
      </c>
    </row>
    <row r="622" spans="2:15" outlineLevel="1" x14ac:dyDescent="0.35">
      <c r="B622" s="37" t="s">
        <v>80</v>
      </c>
      <c r="C622" s="38" t="str">
        <f>IF(ISBLANK('Model Performance Data'!$B$30),"-",'Model Performance Data'!$B$30)</f>
        <v>Cost</v>
      </c>
      <c r="D622" s="38" t="str">
        <f>IF(ISBLANK('Model Performance Data'!$C$30),"-",'Model Performance Data'!$C$30)</f>
        <v>Medicaid Spending Per Enrollee</v>
      </c>
      <c r="E622" s="38" t="str">
        <f>IF(ISBLANK('Model Performance Data'!$D$30),"-",'Model Performance Data'!$D$30)</f>
        <v>Count</v>
      </c>
      <c r="F622" s="38" t="str">
        <f>IF(ISBLANK('Model Performance Data'!$E$30),"-",'Model Performance Data'!$E$30)</f>
        <v>Active</v>
      </c>
      <c r="G622" s="38" t="str">
        <f>IF(ISBLANK('Model Performance Data'!$F$30),"-",'Model Performance Data'!$F$30)</f>
        <v>-</v>
      </c>
      <c r="H622" s="38">
        <v>3</v>
      </c>
      <c r="I622" s="38">
        <v>3</v>
      </c>
      <c r="J622" s="37" t="str">
        <f t="shared" si="33"/>
        <v>33</v>
      </c>
      <c r="K622" s="38" t="str">
        <f>IF(ISBLANK('Model Performance Data'!$L$30),"-",'Model Performance Data'!$L$30)</f>
        <v>Annual</v>
      </c>
      <c r="L622" s="38" t="str">
        <f>IF(ISBLANK('Model Performance Data'!$K$30),"-",'Model Performance Data'!$K$30)</f>
        <v>Metric Steward: Washington State
(Homegrown)
Q2 2016: Numerator year 2013, Denominator year 2014</v>
      </c>
      <c r="M622" s="43">
        <f>IF(ISNA(SUMIFS(INDEX('Model Performance Data'!$O$8:$DY$56,0,MATCH(CONCATENATE($J622,M$6),'Model Performance Data'!$O$6:$DY$6,0)),'Model Performance Data'!$B$8:$B$56,$C622,'Model Performance Data'!$C$8:$C$56,$D622)),"-",SUMIFS(INDEX('Model Performance Data'!$O$8:$DY$56,0,MATCH(CONCATENATE($J622,M$6),'Model Performance Data'!$O$6:$DY$6,0)),'Model Performance Data'!$B$8:$B$56,$C622,'Model Performance Data'!$C$8:$C$56,$D622))</f>
        <v>0</v>
      </c>
      <c r="N622" s="43">
        <f>IF(ISNA(SUMIFS(INDEX('Model Performance Data'!$O$8:$DY$56,0,MATCH(CONCATENATE($J622,N$6),'Model Performance Data'!$O$6:$DY$6,0)),'Model Performance Data'!$B$8:$B$56,$C622,'Model Performance Data'!$C$8:$C$56,$D622)),"-",SUMIFS(INDEX('Model Performance Data'!$O$8:$DY$56,0,MATCH(CONCATENATE($J622,N$6),'Model Performance Data'!$O$6:$DY$6,0)),'Model Performance Data'!$B$8:$B$56,$C622,'Model Performance Data'!$C$8:$C$56,$D622))</f>
        <v>0</v>
      </c>
      <c r="O622" s="154">
        <f>IF(ISNA(SUMIFS(INDEX('Model Performance Data'!$O$8:$DY$56,0,MATCH(CONCATENATE($J622,O$6),'Model Performance Data'!$O$6:$DY$6,0)),'Model Performance Data'!$B$8:$B$56,$C622,'Model Performance Data'!$C$8:$C$56,$D622)),"-",SUMIFS(INDEX('Model Performance Data'!$O$8:$DY$56,0,MATCH(CONCATENATE($J622,O$6),'Model Performance Data'!$O$6:$DY$6,0)),'Model Performance Data'!$B$8:$B$56,$C622,'Model Performance Data'!$C$8:$C$56,$D622))</f>
        <v>0</v>
      </c>
    </row>
    <row r="623" spans="2:15" outlineLevel="1" x14ac:dyDescent="0.35">
      <c r="B623" s="37" t="s">
        <v>80</v>
      </c>
      <c r="C623" s="38" t="str">
        <f>IF(ISBLANK('Model Performance Data'!$B$30),"-",'Model Performance Data'!$B$30)</f>
        <v>Cost</v>
      </c>
      <c r="D623" s="38" t="str">
        <f>IF(ISBLANK('Model Performance Data'!$C$30),"-",'Model Performance Data'!$C$30)</f>
        <v>Medicaid Spending Per Enrollee</v>
      </c>
      <c r="E623" s="38" t="str">
        <f>IF(ISBLANK('Model Performance Data'!$D$30),"-",'Model Performance Data'!$D$30)</f>
        <v>Count</v>
      </c>
      <c r="F623" s="38" t="str">
        <f>IF(ISBLANK('Model Performance Data'!$E$30),"-",'Model Performance Data'!$E$30)</f>
        <v>Active</v>
      </c>
      <c r="G623" s="38" t="str">
        <f>IF(ISBLANK('Model Performance Data'!$F$30),"-",'Model Performance Data'!$F$30)</f>
        <v>-</v>
      </c>
      <c r="H623" s="38">
        <v>3</v>
      </c>
      <c r="I623" s="38">
        <v>4</v>
      </c>
      <c r="J623" s="37" t="str">
        <f t="shared" si="33"/>
        <v>34</v>
      </c>
      <c r="K623" s="38" t="str">
        <f>IF(ISBLANK('Model Performance Data'!$L$30),"-",'Model Performance Data'!$L$30)</f>
        <v>Annual</v>
      </c>
      <c r="L623" s="38" t="str">
        <f>IF(ISBLANK('Model Performance Data'!$K$30),"-",'Model Performance Data'!$K$30)</f>
        <v>Metric Steward: Washington State
(Homegrown)
Q2 2016: Numerator year 2013, Denominator year 2014</v>
      </c>
      <c r="M623" s="43">
        <f>IF(ISNA(SUMIFS(INDEX('Model Performance Data'!$O$8:$DY$56,0,MATCH(CONCATENATE($J623,M$6),'Model Performance Data'!$O$6:$DY$6,0)),'Model Performance Data'!$B$8:$B$56,$C623,'Model Performance Data'!$C$8:$C$56,$D623)),"-",SUMIFS(INDEX('Model Performance Data'!$O$8:$DY$56,0,MATCH(CONCATENATE($J623,M$6),'Model Performance Data'!$O$6:$DY$6,0)),'Model Performance Data'!$B$8:$B$56,$C623,'Model Performance Data'!$C$8:$C$56,$D623))</f>
        <v>0</v>
      </c>
      <c r="N623" s="43">
        <f>IF(ISNA(SUMIFS(INDEX('Model Performance Data'!$O$8:$DY$56,0,MATCH(CONCATENATE($J623,N$6),'Model Performance Data'!$O$6:$DY$6,0)),'Model Performance Data'!$B$8:$B$56,$C623,'Model Performance Data'!$C$8:$C$56,$D623)),"-",SUMIFS(INDEX('Model Performance Data'!$O$8:$DY$56,0,MATCH(CONCATENATE($J623,N$6),'Model Performance Data'!$O$6:$DY$6,0)),'Model Performance Data'!$B$8:$B$56,$C623,'Model Performance Data'!$C$8:$C$56,$D623))</f>
        <v>0</v>
      </c>
      <c r="O623" s="154">
        <f>IF(ISNA(SUMIFS(INDEX('Model Performance Data'!$O$8:$DY$56,0,MATCH(CONCATENATE($J623,O$6),'Model Performance Data'!$O$6:$DY$6,0)),'Model Performance Data'!$B$8:$B$56,$C623,'Model Performance Data'!$C$8:$C$56,$D623)),"-",SUMIFS(INDEX('Model Performance Data'!$O$8:$DY$56,0,MATCH(CONCATENATE($J623,O$6),'Model Performance Data'!$O$6:$DY$6,0)),'Model Performance Data'!$B$8:$B$56,$C623,'Model Performance Data'!$C$8:$C$56,$D623))</f>
        <v>0</v>
      </c>
    </row>
    <row r="624" spans="2:15" outlineLevel="1" x14ac:dyDescent="0.35">
      <c r="B624" s="37" t="s">
        <v>80</v>
      </c>
      <c r="C624" s="38" t="str">
        <f>IF(ISBLANK('Model Performance Data'!$B$30),"-",'Model Performance Data'!$B$30)</f>
        <v>Cost</v>
      </c>
      <c r="D624" s="38" t="str">
        <f>IF(ISBLANK('Model Performance Data'!$C$30),"-",'Model Performance Data'!$C$30)</f>
        <v>Medicaid Spending Per Enrollee</v>
      </c>
      <c r="E624" s="38" t="str">
        <f>IF(ISBLANK('Model Performance Data'!$D$30),"-",'Model Performance Data'!$D$30)</f>
        <v>Count</v>
      </c>
      <c r="F624" s="38" t="str">
        <f>IF(ISBLANK('Model Performance Data'!$E$30),"-",'Model Performance Data'!$E$30)</f>
        <v>Active</v>
      </c>
      <c r="G624" s="38" t="str">
        <f>IF(ISBLANK('Model Performance Data'!$F$30),"-",'Model Performance Data'!$F$30)</f>
        <v>-</v>
      </c>
      <c r="H624" s="38">
        <v>3</v>
      </c>
      <c r="I624" s="38">
        <v>5</v>
      </c>
      <c r="J624" s="37" t="str">
        <f t="shared" si="33"/>
        <v>35</v>
      </c>
      <c r="K624" s="38" t="str">
        <f>IF(ISBLANK('Model Performance Data'!$L$30),"-",'Model Performance Data'!$L$30)</f>
        <v>Annual</v>
      </c>
      <c r="L624" s="38" t="str">
        <f>IF(ISBLANK('Model Performance Data'!$K$30),"-",'Model Performance Data'!$K$30)</f>
        <v>Metric Steward: Washington State
(Homegrown)
Q2 2016: Numerator year 2013, Denominator year 2014</v>
      </c>
      <c r="M624" s="43">
        <f>IF(ISNA(SUMIFS(INDEX('Model Performance Data'!$O$8:$DY$56,0,MATCH(CONCATENATE($J624,M$6),'Model Performance Data'!$O$6:$DY$6,0)),'Model Performance Data'!$B$8:$B$56,$C624,'Model Performance Data'!$C$8:$C$56,$D624)),"-",SUMIFS(INDEX('Model Performance Data'!$O$8:$DY$56,0,MATCH(CONCATENATE($J624,M$6),'Model Performance Data'!$O$6:$DY$6,0)),'Model Performance Data'!$B$8:$B$56,$C624,'Model Performance Data'!$C$8:$C$56,$D624))</f>
        <v>0</v>
      </c>
      <c r="N624" s="43">
        <f>IF(ISNA(SUMIFS(INDEX('Model Performance Data'!$O$8:$DY$56,0,MATCH(CONCATENATE($J624,N$6),'Model Performance Data'!$O$6:$DY$6,0)),'Model Performance Data'!$B$8:$B$56,$C624,'Model Performance Data'!$C$8:$C$56,$D624)),"-",SUMIFS(INDEX('Model Performance Data'!$O$8:$DY$56,0,MATCH(CONCATENATE($J624,N$6),'Model Performance Data'!$O$6:$DY$6,0)),'Model Performance Data'!$B$8:$B$56,$C624,'Model Performance Data'!$C$8:$C$56,$D624))</f>
        <v>0</v>
      </c>
      <c r="O624" s="154">
        <f>IF(ISNA(SUMIFS(INDEX('Model Performance Data'!$O$8:$DY$56,0,MATCH(CONCATENATE($J624,O$6),'Model Performance Data'!$O$6:$DY$6,0)),'Model Performance Data'!$B$8:$B$56,$C624,'Model Performance Data'!$C$8:$C$56,$D624)),"-",SUMIFS(INDEX('Model Performance Data'!$O$8:$DY$56,0,MATCH(CONCATENATE($J624,O$6),'Model Performance Data'!$O$6:$DY$6,0)),'Model Performance Data'!$B$8:$B$56,$C624,'Model Performance Data'!$C$8:$C$56,$D624))</f>
        <v>0</v>
      </c>
    </row>
    <row r="625" spans="2:15" outlineLevel="1" x14ac:dyDescent="0.35">
      <c r="B625" s="37" t="s">
        <v>80</v>
      </c>
      <c r="C625" s="38" t="str">
        <f>IF(ISBLANK('Model Performance Data'!$B$30),"-",'Model Performance Data'!$B$30)</f>
        <v>Cost</v>
      </c>
      <c r="D625" s="38" t="str">
        <f>IF(ISBLANK('Model Performance Data'!$C$30),"-",'Model Performance Data'!$C$30)</f>
        <v>Medicaid Spending Per Enrollee</v>
      </c>
      <c r="E625" s="38" t="str">
        <f>IF(ISBLANK('Model Performance Data'!$D$30),"-",'Model Performance Data'!$D$30)</f>
        <v>Count</v>
      </c>
      <c r="F625" s="38" t="str">
        <f>IF(ISBLANK('Model Performance Data'!$E$30),"-",'Model Performance Data'!$E$30)</f>
        <v>Active</v>
      </c>
      <c r="G625" s="38" t="str">
        <f>IF(ISBLANK('Model Performance Data'!$F$30),"-",'Model Performance Data'!$F$30)</f>
        <v>-</v>
      </c>
      <c r="H625" s="38">
        <v>3</v>
      </c>
      <c r="I625" s="38" t="s">
        <v>65</v>
      </c>
      <c r="J625" s="37" t="str">
        <f t="shared" si="33"/>
        <v>3Goal</v>
      </c>
      <c r="K625" s="38" t="str">
        <f>IF(ISBLANK('Model Performance Data'!$L$30),"-",'Model Performance Data'!$L$30)</f>
        <v>Annual</v>
      </c>
      <c r="L625" s="38" t="str">
        <f>IF(ISBLANK('Model Performance Data'!$K$30),"-",'Model Performance Data'!$K$30)</f>
        <v>Metric Steward: Washington State
(Homegrown)
Q2 2016: Numerator year 2013, Denominator year 2014</v>
      </c>
      <c r="M625" s="43" t="str">
        <f>IF(ISNA(SUMIFS(INDEX('Model Performance Data'!$O$8:$DY$56,0,MATCH(CONCATENATE($J625,M$6),'Model Performance Data'!$O$6:$DY$6,0)),'Model Performance Data'!$B$8:$B$56,$C625,'Model Performance Data'!$C$8:$C$56,$D625)),"-",SUMIFS(INDEX('Model Performance Data'!$O$8:$DY$56,0,MATCH(CONCATENATE($J625,M$6),'Model Performance Data'!$O$6:$DY$6,0)),'Model Performance Data'!$B$8:$B$56,$C625,'Model Performance Data'!$C$8:$C$56,$D625))</f>
        <v>-</v>
      </c>
      <c r="N625" s="43" t="str">
        <f>IF(ISNA(SUMIFS(INDEX('Model Performance Data'!$O$8:$DY$56,0,MATCH(CONCATENATE($J625,N$6),'Model Performance Data'!$O$6:$DY$6,0)),'Model Performance Data'!$B$8:$B$56,$C625,'Model Performance Data'!$C$8:$C$56,$D625)),"-",SUMIFS(INDEX('Model Performance Data'!$O$8:$DY$56,0,MATCH(CONCATENATE($J625,N$6),'Model Performance Data'!$O$6:$DY$6,0)),'Model Performance Data'!$B$8:$B$56,$C625,'Model Performance Data'!$C$8:$C$56,$D625))</f>
        <v>-</v>
      </c>
      <c r="O625" s="154">
        <f>IF(ISNA(SUMIFS(INDEX('Model Performance Data'!$O$8:$DY$56,0,MATCH(CONCATENATE($J625,O$6),'Model Performance Data'!$O$6:$DY$6,0)),'Model Performance Data'!$B$8:$B$56,$C625,'Model Performance Data'!$C$8:$C$56,$D625)),"-",SUMIFS(INDEX('Model Performance Data'!$O$8:$DY$56,0,MATCH(CONCATENATE($J625,O$6),'Model Performance Data'!$O$6:$DY$6,0)),'Model Performance Data'!$B$8:$B$56,$C625,'Model Performance Data'!$C$8:$C$56,$D625))</f>
        <v>0</v>
      </c>
    </row>
    <row r="626" spans="2:15" outlineLevel="1" x14ac:dyDescent="0.35">
      <c r="B626" s="37" t="s">
        <v>80</v>
      </c>
      <c r="C626" s="38" t="str">
        <f>IF(ISBLANK('Model Performance Data'!$B$30),"-",'Model Performance Data'!$B$30)</f>
        <v>Cost</v>
      </c>
      <c r="D626" s="38" t="str">
        <f>IF(ISBLANK('Model Performance Data'!$C$30),"-",'Model Performance Data'!$C$30)</f>
        <v>Medicaid Spending Per Enrollee</v>
      </c>
      <c r="E626" s="38" t="str">
        <f>IF(ISBLANK('Model Performance Data'!$D$30),"-",'Model Performance Data'!$D$30)</f>
        <v>Count</v>
      </c>
      <c r="F626" s="38" t="str">
        <f>IF(ISBLANK('Model Performance Data'!$E$30),"-",'Model Performance Data'!$E$30)</f>
        <v>Active</v>
      </c>
      <c r="G626" s="38" t="str">
        <f>IF(ISBLANK('Model Performance Data'!$F$30),"-",'Model Performance Data'!$F$30)</f>
        <v>-</v>
      </c>
      <c r="H626" s="38">
        <v>4</v>
      </c>
      <c r="I626" s="38">
        <v>1</v>
      </c>
      <c r="J626" s="37" t="str">
        <f t="shared" ref="J626:J631" si="34">CONCATENATE(H626,I626)</f>
        <v>41</v>
      </c>
      <c r="K626" s="38" t="str">
        <f>IF(ISBLANK('Model Performance Data'!$L$30),"-",'Model Performance Data'!$L$30)</f>
        <v>Annual</v>
      </c>
      <c r="L626" s="38" t="str">
        <f>IF(ISBLANK('Model Performance Data'!$K$30),"-",'Model Performance Data'!$K$30)</f>
        <v>Metric Steward: Washington State
(Homegrown)
Q2 2016: Numerator year 2013, Denominator year 2014</v>
      </c>
      <c r="M626" s="43">
        <f>IF(ISNA(SUMIFS(INDEX('Model Performance Data'!$O$8:$DY$56,0,MATCH(CONCATENATE($J626,M$6),'Model Performance Data'!$O$6:$DY$6,0)),'Model Performance Data'!$B$8:$B$56,$C626,'Model Performance Data'!$C$8:$C$56,$D626)),"-",SUMIFS(INDEX('Model Performance Data'!$O$8:$DY$56,0,MATCH(CONCATENATE($J626,M$6),'Model Performance Data'!$O$6:$DY$6,0)),'Model Performance Data'!$B$8:$B$56,$C626,'Model Performance Data'!$C$8:$C$56,$D626))</f>
        <v>0</v>
      </c>
      <c r="N626" s="43">
        <f>IF(ISNA(SUMIFS(INDEX('Model Performance Data'!$O$8:$DY$56,0,MATCH(CONCATENATE($J626,N$6),'Model Performance Data'!$O$6:$DY$6,0)),'Model Performance Data'!$B$8:$B$56,$C626,'Model Performance Data'!$C$8:$C$56,$D626)),"-",SUMIFS(INDEX('Model Performance Data'!$O$8:$DY$56,0,MATCH(CONCATENATE($J626,N$6),'Model Performance Data'!$O$6:$DY$6,0)),'Model Performance Data'!$B$8:$B$56,$C626,'Model Performance Data'!$C$8:$C$56,$D626))</f>
        <v>0</v>
      </c>
      <c r="O626" s="154">
        <f>IF(ISNA(SUMIFS(INDEX('Model Performance Data'!$O$8:$DY$56,0,MATCH(CONCATENATE($J626,O$6),'Model Performance Data'!$O$6:$DY$6,0)),'Model Performance Data'!$B$8:$B$56,$C626,'Model Performance Data'!$C$8:$C$56,$D626)),"-",SUMIFS(INDEX('Model Performance Data'!$O$8:$DY$56,0,MATCH(CONCATENATE($J626,O$6),'Model Performance Data'!$O$6:$DY$6,0)),'Model Performance Data'!$B$8:$B$56,$C626,'Model Performance Data'!$C$8:$C$56,$D626))</f>
        <v>0</v>
      </c>
    </row>
    <row r="627" spans="2:15" outlineLevel="1" x14ac:dyDescent="0.35">
      <c r="B627" s="37" t="s">
        <v>80</v>
      </c>
      <c r="C627" s="38" t="str">
        <f>IF(ISBLANK('Model Performance Data'!$B$30),"-",'Model Performance Data'!$B$30)</f>
        <v>Cost</v>
      </c>
      <c r="D627" s="38" t="str">
        <f>IF(ISBLANK('Model Performance Data'!$C$30),"-",'Model Performance Data'!$C$30)</f>
        <v>Medicaid Spending Per Enrollee</v>
      </c>
      <c r="E627" s="38" t="str">
        <f>IF(ISBLANK('Model Performance Data'!$D$30),"-",'Model Performance Data'!$D$30)</f>
        <v>Count</v>
      </c>
      <c r="F627" s="38" t="str">
        <f>IF(ISBLANK('Model Performance Data'!$E$30),"-",'Model Performance Data'!$E$30)</f>
        <v>Active</v>
      </c>
      <c r="G627" s="38" t="str">
        <f>IF(ISBLANK('Model Performance Data'!$F$30),"-",'Model Performance Data'!$F$30)</f>
        <v>-</v>
      </c>
      <c r="H627" s="38">
        <v>4</v>
      </c>
      <c r="I627" s="38">
        <v>2</v>
      </c>
      <c r="J627" s="37" t="str">
        <f t="shared" si="34"/>
        <v>42</v>
      </c>
      <c r="K627" s="38" t="str">
        <f>IF(ISBLANK('Model Performance Data'!$L$30),"-",'Model Performance Data'!$L$30)</f>
        <v>Annual</v>
      </c>
      <c r="L627" s="38" t="str">
        <f>IF(ISBLANK('Model Performance Data'!$K$30),"-",'Model Performance Data'!$K$30)</f>
        <v>Metric Steward: Washington State
(Homegrown)
Q2 2016: Numerator year 2013, Denominator year 2014</v>
      </c>
      <c r="M627" s="43">
        <f>IF(ISNA(SUMIFS(INDEX('Model Performance Data'!$O$8:$DY$56,0,MATCH(CONCATENATE($J627,M$6),'Model Performance Data'!$O$6:$DY$6,0)),'Model Performance Data'!$B$8:$B$56,$C627,'Model Performance Data'!$C$8:$C$56,$D627)),"-",SUMIFS(INDEX('Model Performance Data'!$O$8:$DY$56,0,MATCH(CONCATENATE($J627,M$6),'Model Performance Data'!$O$6:$DY$6,0)),'Model Performance Data'!$B$8:$B$56,$C627,'Model Performance Data'!$C$8:$C$56,$D627))</f>
        <v>0</v>
      </c>
      <c r="N627" s="43">
        <f>IF(ISNA(SUMIFS(INDEX('Model Performance Data'!$O$8:$DY$56,0,MATCH(CONCATENATE($J627,N$6),'Model Performance Data'!$O$6:$DY$6,0)),'Model Performance Data'!$B$8:$B$56,$C627,'Model Performance Data'!$C$8:$C$56,$D627)),"-",SUMIFS(INDEX('Model Performance Data'!$O$8:$DY$56,0,MATCH(CONCATENATE($J627,N$6),'Model Performance Data'!$O$6:$DY$6,0)),'Model Performance Data'!$B$8:$B$56,$C627,'Model Performance Data'!$C$8:$C$56,$D627))</f>
        <v>0</v>
      </c>
      <c r="O627" s="154">
        <f>IF(ISNA(SUMIFS(INDEX('Model Performance Data'!$O$8:$DY$56,0,MATCH(CONCATENATE($J627,O$6),'Model Performance Data'!$O$6:$DY$6,0)),'Model Performance Data'!$B$8:$B$56,$C627,'Model Performance Data'!$C$8:$C$56,$D627)),"-",SUMIFS(INDEX('Model Performance Data'!$O$8:$DY$56,0,MATCH(CONCATENATE($J627,O$6),'Model Performance Data'!$O$6:$DY$6,0)),'Model Performance Data'!$B$8:$B$56,$C627,'Model Performance Data'!$C$8:$C$56,$D627))</f>
        <v>0</v>
      </c>
    </row>
    <row r="628" spans="2:15" outlineLevel="1" x14ac:dyDescent="0.35">
      <c r="B628" s="37" t="s">
        <v>80</v>
      </c>
      <c r="C628" s="38" t="str">
        <f>IF(ISBLANK('Model Performance Data'!$B$30),"-",'Model Performance Data'!$B$30)</f>
        <v>Cost</v>
      </c>
      <c r="D628" s="38" t="str">
        <f>IF(ISBLANK('Model Performance Data'!$C$30),"-",'Model Performance Data'!$C$30)</f>
        <v>Medicaid Spending Per Enrollee</v>
      </c>
      <c r="E628" s="38" t="str">
        <f>IF(ISBLANK('Model Performance Data'!$D$30),"-",'Model Performance Data'!$D$30)</f>
        <v>Count</v>
      </c>
      <c r="F628" s="38" t="str">
        <f>IF(ISBLANK('Model Performance Data'!$E$30),"-",'Model Performance Data'!$E$30)</f>
        <v>Active</v>
      </c>
      <c r="G628" s="38" t="str">
        <f>IF(ISBLANK('Model Performance Data'!$F$30),"-",'Model Performance Data'!$F$30)</f>
        <v>-</v>
      </c>
      <c r="H628" s="38">
        <v>4</v>
      </c>
      <c r="I628" s="38">
        <v>3</v>
      </c>
      <c r="J628" s="37" t="str">
        <f t="shared" si="34"/>
        <v>43</v>
      </c>
      <c r="K628" s="38" t="str">
        <f>IF(ISBLANK('Model Performance Data'!$L$30),"-",'Model Performance Data'!$L$30)</f>
        <v>Annual</v>
      </c>
      <c r="L628" s="38" t="str">
        <f>IF(ISBLANK('Model Performance Data'!$K$30),"-",'Model Performance Data'!$K$30)</f>
        <v>Metric Steward: Washington State
(Homegrown)
Q2 2016: Numerator year 2013, Denominator year 2014</v>
      </c>
      <c r="M628" s="43">
        <f>IF(ISNA(SUMIFS(INDEX('Model Performance Data'!$O$8:$DY$56,0,MATCH(CONCATENATE($J628,M$6),'Model Performance Data'!$O$6:$DY$6,0)),'Model Performance Data'!$B$8:$B$56,$C628,'Model Performance Data'!$C$8:$C$56,$D628)),"-",SUMIFS(INDEX('Model Performance Data'!$O$8:$DY$56,0,MATCH(CONCATENATE($J628,M$6),'Model Performance Data'!$O$6:$DY$6,0)),'Model Performance Data'!$B$8:$B$56,$C628,'Model Performance Data'!$C$8:$C$56,$D628))</f>
        <v>0</v>
      </c>
      <c r="N628" s="43">
        <f>IF(ISNA(SUMIFS(INDEX('Model Performance Data'!$O$8:$DY$56,0,MATCH(CONCATENATE($J628,N$6),'Model Performance Data'!$O$6:$DY$6,0)),'Model Performance Data'!$B$8:$B$56,$C628,'Model Performance Data'!$C$8:$C$56,$D628)),"-",SUMIFS(INDEX('Model Performance Data'!$O$8:$DY$56,0,MATCH(CONCATENATE($J628,N$6),'Model Performance Data'!$O$6:$DY$6,0)),'Model Performance Data'!$B$8:$B$56,$C628,'Model Performance Data'!$C$8:$C$56,$D628))</f>
        <v>0</v>
      </c>
      <c r="O628" s="154">
        <f>IF(ISNA(SUMIFS(INDEX('Model Performance Data'!$O$8:$DY$56,0,MATCH(CONCATENATE($J628,O$6),'Model Performance Data'!$O$6:$DY$6,0)),'Model Performance Data'!$B$8:$B$56,$C628,'Model Performance Data'!$C$8:$C$56,$D628)),"-",SUMIFS(INDEX('Model Performance Data'!$O$8:$DY$56,0,MATCH(CONCATENATE($J628,O$6),'Model Performance Data'!$O$6:$DY$6,0)),'Model Performance Data'!$B$8:$B$56,$C628,'Model Performance Data'!$C$8:$C$56,$D628))</f>
        <v>0</v>
      </c>
    </row>
    <row r="629" spans="2:15" outlineLevel="1" x14ac:dyDescent="0.35">
      <c r="B629" s="37" t="s">
        <v>80</v>
      </c>
      <c r="C629" s="38" t="str">
        <f>IF(ISBLANK('Model Performance Data'!$B$30),"-",'Model Performance Data'!$B$30)</f>
        <v>Cost</v>
      </c>
      <c r="D629" s="38" t="str">
        <f>IF(ISBLANK('Model Performance Data'!$C$30),"-",'Model Performance Data'!$C$30)</f>
        <v>Medicaid Spending Per Enrollee</v>
      </c>
      <c r="E629" s="38" t="str">
        <f>IF(ISBLANK('Model Performance Data'!$D$30),"-",'Model Performance Data'!$D$30)</f>
        <v>Count</v>
      </c>
      <c r="F629" s="38" t="str">
        <f>IF(ISBLANK('Model Performance Data'!$E$30),"-",'Model Performance Data'!$E$30)</f>
        <v>Active</v>
      </c>
      <c r="G629" s="38" t="str">
        <f>IF(ISBLANK('Model Performance Data'!$F$30),"-",'Model Performance Data'!$F$30)</f>
        <v>-</v>
      </c>
      <c r="H629" s="38">
        <v>4</v>
      </c>
      <c r="I629" s="38">
        <v>4</v>
      </c>
      <c r="J629" s="37" t="str">
        <f t="shared" si="34"/>
        <v>44</v>
      </c>
      <c r="K629" s="38" t="str">
        <f>IF(ISBLANK('Model Performance Data'!$L$30),"-",'Model Performance Data'!$L$30)</f>
        <v>Annual</v>
      </c>
      <c r="L629" s="38" t="str">
        <f>IF(ISBLANK('Model Performance Data'!$K$30),"-",'Model Performance Data'!$K$30)</f>
        <v>Metric Steward: Washington State
(Homegrown)
Q2 2016: Numerator year 2013, Denominator year 2014</v>
      </c>
      <c r="M629" s="43">
        <f>IF(ISNA(SUMIFS(INDEX('Model Performance Data'!$O$8:$DY$56,0,MATCH(CONCATENATE($J629,M$6),'Model Performance Data'!$O$6:$DY$6,0)),'Model Performance Data'!$B$8:$B$56,$C629,'Model Performance Data'!$C$8:$C$56,$D629)),"-",SUMIFS(INDEX('Model Performance Data'!$O$8:$DY$56,0,MATCH(CONCATENATE($J629,M$6),'Model Performance Data'!$O$6:$DY$6,0)),'Model Performance Data'!$B$8:$B$56,$C629,'Model Performance Data'!$C$8:$C$56,$D629))</f>
        <v>0</v>
      </c>
      <c r="N629" s="43">
        <f>IF(ISNA(SUMIFS(INDEX('Model Performance Data'!$O$8:$DY$56,0,MATCH(CONCATENATE($J629,N$6),'Model Performance Data'!$O$6:$DY$6,0)),'Model Performance Data'!$B$8:$B$56,$C629,'Model Performance Data'!$C$8:$C$56,$D629)),"-",SUMIFS(INDEX('Model Performance Data'!$O$8:$DY$56,0,MATCH(CONCATENATE($J629,N$6),'Model Performance Data'!$O$6:$DY$6,0)),'Model Performance Data'!$B$8:$B$56,$C629,'Model Performance Data'!$C$8:$C$56,$D629))</f>
        <v>0</v>
      </c>
      <c r="O629" s="154">
        <f>IF(ISNA(SUMIFS(INDEX('Model Performance Data'!$O$8:$DY$56,0,MATCH(CONCATENATE($J629,O$6),'Model Performance Data'!$O$6:$DY$6,0)),'Model Performance Data'!$B$8:$B$56,$C629,'Model Performance Data'!$C$8:$C$56,$D629)),"-",SUMIFS(INDEX('Model Performance Data'!$O$8:$DY$56,0,MATCH(CONCATENATE($J629,O$6),'Model Performance Data'!$O$6:$DY$6,0)),'Model Performance Data'!$B$8:$B$56,$C629,'Model Performance Data'!$C$8:$C$56,$D629))</f>
        <v>0</v>
      </c>
    </row>
    <row r="630" spans="2:15" outlineLevel="1" x14ac:dyDescent="0.35">
      <c r="B630" s="37" t="s">
        <v>80</v>
      </c>
      <c r="C630" s="38" t="str">
        <f>IF(ISBLANK('Model Performance Data'!$B$30),"-",'Model Performance Data'!$B$30)</f>
        <v>Cost</v>
      </c>
      <c r="D630" s="38" t="str">
        <f>IF(ISBLANK('Model Performance Data'!$C$30),"-",'Model Performance Data'!$C$30)</f>
        <v>Medicaid Spending Per Enrollee</v>
      </c>
      <c r="E630" s="38" t="str">
        <f>IF(ISBLANK('Model Performance Data'!$D$30),"-",'Model Performance Data'!$D$30)</f>
        <v>Count</v>
      </c>
      <c r="F630" s="38" t="str">
        <f>IF(ISBLANK('Model Performance Data'!$E$30),"-",'Model Performance Data'!$E$30)</f>
        <v>Active</v>
      </c>
      <c r="G630" s="38" t="str">
        <f>IF(ISBLANK('Model Performance Data'!$F$30),"-",'Model Performance Data'!$F$30)</f>
        <v>-</v>
      </c>
      <c r="H630" s="38">
        <v>4</v>
      </c>
      <c r="I630" s="38">
        <v>5</v>
      </c>
      <c r="J630" s="37" t="str">
        <f t="shared" si="34"/>
        <v>45</v>
      </c>
      <c r="K630" s="38" t="str">
        <f>IF(ISBLANK('Model Performance Data'!$L$30),"-",'Model Performance Data'!$L$30)</f>
        <v>Annual</v>
      </c>
      <c r="L630" s="38" t="str">
        <f>IF(ISBLANK('Model Performance Data'!$K$30),"-",'Model Performance Data'!$K$30)</f>
        <v>Metric Steward: Washington State
(Homegrown)
Q2 2016: Numerator year 2013, Denominator year 2014</v>
      </c>
      <c r="M630" s="43">
        <f>IF(ISNA(SUMIFS(INDEX('Model Performance Data'!$O$8:$DY$56,0,MATCH(CONCATENATE($J630,M$6),'Model Performance Data'!$O$6:$DY$6,0)),'Model Performance Data'!$B$8:$B$56,$C630,'Model Performance Data'!$C$8:$C$56,$D630)),"-",SUMIFS(INDEX('Model Performance Data'!$O$8:$DY$56,0,MATCH(CONCATENATE($J630,M$6),'Model Performance Data'!$O$6:$DY$6,0)),'Model Performance Data'!$B$8:$B$56,$C630,'Model Performance Data'!$C$8:$C$56,$D630))</f>
        <v>0</v>
      </c>
      <c r="N630" s="43">
        <f>IF(ISNA(SUMIFS(INDEX('Model Performance Data'!$O$8:$DY$56,0,MATCH(CONCATENATE($J630,N$6),'Model Performance Data'!$O$6:$DY$6,0)),'Model Performance Data'!$B$8:$B$56,$C630,'Model Performance Data'!$C$8:$C$56,$D630)),"-",SUMIFS(INDEX('Model Performance Data'!$O$8:$DY$56,0,MATCH(CONCATENATE($J630,N$6),'Model Performance Data'!$O$6:$DY$6,0)),'Model Performance Data'!$B$8:$B$56,$C630,'Model Performance Data'!$C$8:$C$56,$D630))</f>
        <v>0</v>
      </c>
      <c r="O630" s="154">
        <f>IF(ISNA(SUMIFS(INDEX('Model Performance Data'!$O$8:$DY$56,0,MATCH(CONCATENATE($J630,O$6),'Model Performance Data'!$O$6:$DY$6,0)),'Model Performance Data'!$B$8:$B$56,$C630,'Model Performance Data'!$C$8:$C$56,$D630)),"-",SUMIFS(INDEX('Model Performance Data'!$O$8:$DY$56,0,MATCH(CONCATENATE($J630,O$6),'Model Performance Data'!$O$6:$DY$6,0)),'Model Performance Data'!$B$8:$B$56,$C630,'Model Performance Data'!$C$8:$C$56,$D630))</f>
        <v>0</v>
      </c>
    </row>
    <row r="631" spans="2:15" outlineLevel="1" x14ac:dyDescent="0.35">
      <c r="B631" s="37" t="s">
        <v>80</v>
      </c>
      <c r="C631" s="38" t="str">
        <f>IF(ISBLANK('Model Performance Data'!$B$30),"-",'Model Performance Data'!$B$30)</f>
        <v>Cost</v>
      </c>
      <c r="D631" s="38" t="str">
        <f>IF(ISBLANK('Model Performance Data'!$C$30),"-",'Model Performance Data'!$C$30)</f>
        <v>Medicaid Spending Per Enrollee</v>
      </c>
      <c r="E631" s="38" t="str">
        <f>IF(ISBLANK('Model Performance Data'!$D$30),"-",'Model Performance Data'!$D$30)</f>
        <v>Count</v>
      </c>
      <c r="F631" s="38" t="str">
        <f>IF(ISBLANK('Model Performance Data'!$E$30),"-",'Model Performance Data'!$E$30)</f>
        <v>Active</v>
      </c>
      <c r="G631" s="38" t="str">
        <f>IF(ISBLANK('Model Performance Data'!$F$30),"-",'Model Performance Data'!$F$30)</f>
        <v>-</v>
      </c>
      <c r="H631" s="38">
        <v>4</v>
      </c>
      <c r="I631" s="38" t="s">
        <v>65</v>
      </c>
      <c r="J631" s="37" t="str">
        <f t="shared" si="34"/>
        <v>4Goal</v>
      </c>
      <c r="K631" s="38" t="str">
        <f>IF(ISBLANK('Model Performance Data'!$L$30),"-",'Model Performance Data'!$L$30)</f>
        <v>Annual</v>
      </c>
      <c r="L631" s="38" t="str">
        <f>IF(ISBLANK('Model Performance Data'!$K$30),"-",'Model Performance Data'!$K$30)</f>
        <v>Metric Steward: Washington State
(Homegrown)
Q2 2016: Numerator year 2013, Denominator year 2014</v>
      </c>
      <c r="M631" s="43" t="str">
        <f>IF(ISNA(SUMIFS(INDEX('Model Performance Data'!$O$8:$DY$56,0,MATCH(CONCATENATE($J631,M$6),'Model Performance Data'!$O$6:$DY$6,0)),'Model Performance Data'!$B$8:$B$56,$C631,'Model Performance Data'!$C$8:$C$56,$D631)),"-",SUMIFS(INDEX('Model Performance Data'!$O$8:$DY$56,0,MATCH(CONCATENATE($J631,M$6),'Model Performance Data'!$O$6:$DY$6,0)),'Model Performance Data'!$B$8:$B$56,$C631,'Model Performance Data'!$C$8:$C$56,$D631))</f>
        <v>-</v>
      </c>
      <c r="N631" s="43" t="str">
        <f>IF(ISNA(SUMIFS(INDEX('Model Performance Data'!$O$8:$DY$56,0,MATCH(CONCATENATE($J631,N$6),'Model Performance Data'!$O$6:$DY$6,0)),'Model Performance Data'!$B$8:$B$56,$C631,'Model Performance Data'!$C$8:$C$56,$D631)),"-",SUMIFS(INDEX('Model Performance Data'!$O$8:$DY$56,0,MATCH(CONCATENATE($J631,N$6),'Model Performance Data'!$O$6:$DY$6,0)),'Model Performance Data'!$B$8:$B$56,$C631,'Model Performance Data'!$C$8:$C$56,$D631))</f>
        <v>-</v>
      </c>
      <c r="O631" s="154">
        <f>IF(ISNA(SUMIFS(INDEX('Model Performance Data'!$O$8:$DY$56,0,MATCH(CONCATENATE($J631,O$6),'Model Performance Data'!$O$6:$DY$6,0)),'Model Performance Data'!$B$8:$B$56,$C631,'Model Performance Data'!$C$8:$C$56,$D631)),"-",SUMIFS(INDEX('Model Performance Data'!$O$8:$DY$56,0,MATCH(CONCATENATE($J631,O$6),'Model Performance Data'!$O$6:$DY$6,0)),'Model Performance Data'!$B$8:$B$56,$C631,'Model Performance Data'!$C$8:$C$56,$D631))</f>
        <v>0</v>
      </c>
    </row>
    <row r="632" spans="2:15" ht="13.5" customHeight="1" outlineLevel="1" x14ac:dyDescent="0.35">
      <c r="B632" s="37" t="s">
        <v>80</v>
      </c>
      <c r="C632" s="38" t="str">
        <f>IF(ISBLANK('Model Performance Data'!$B$31),"-",'Model Performance Data'!$B$31)</f>
        <v>Population Health</v>
      </c>
      <c r="D632" s="38" t="str">
        <f>IF(ISBLANK('Model Performance Data'!$C$31),"-",'Model Performance Data'!$C$31)</f>
        <v>Timeliness of Prenatal Care</v>
      </c>
      <c r="E632" s="38" t="str">
        <f>IF(ISBLANK('Model Performance Data'!$D$31),"-",'Model Performance Data'!$D$31)</f>
        <v>Percentage</v>
      </c>
      <c r="F632" s="38" t="str">
        <f>IF(ISBLANK('Model Performance Data'!$E$31),"-",'Model Performance Data'!$E$31)</f>
        <v>Active</v>
      </c>
      <c r="G632" s="38" t="str">
        <f>IF(ISBLANK('Model Performance Data'!$F$31),"-",'Model Performance Data'!$F$31)</f>
        <v>-</v>
      </c>
      <c r="H632" s="38" t="s">
        <v>64</v>
      </c>
      <c r="I632" s="38" t="s">
        <v>64</v>
      </c>
      <c r="J632" s="37" t="str">
        <f t="shared" si="33"/>
        <v>BaselineBaseline</v>
      </c>
      <c r="K632" s="38" t="str">
        <f>IF(ISBLANK('Model Performance Data'!$L$31),"-",'Model Performance Data'!$L$31)</f>
        <v>Annual</v>
      </c>
      <c r="L632" s="38" t="str">
        <f>IF(ISBLANK('Model Performance Data'!$K$31),"-",'Model Performance Data'!$K$31)</f>
        <v>-</v>
      </c>
      <c r="M632" s="43">
        <f>IF(ISNA(SUMIFS(INDEX('Model Performance Data'!$O$8:$DY$56,0,MATCH(CONCATENATE($J632,M$6),'Model Performance Data'!$O$6:$DY$6,0)),'Model Performance Data'!$B$8:$B$56,$C632,'Model Performance Data'!$C$8:$C$56,$D632)),"-",SUMIFS(INDEX('Model Performance Data'!$O$8:$DY$56,0,MATCH(CONCATENATE($J632,M$6),'Model Performance Data'!$O$6:$DY$6,0)),'Model Performance Data'!$B$8:$B$56,$C632,'Model Performance Data'!$C$8:$C$56,$D632))</f>
        <v>73.7</v>
      </c>
      <c r="N632" s="43">
        <f>IF(ISNA(SUMIFS(INDEX('Model Performance Data'!$O$8:$DY$56,0,MATCH(CONCATENATE($J632,N$6),'Model Performance Data'!$O$6:$DY$6,0)),'Model Performance Data'!$B$8:$B$56,$C632,'Model Performance Data'!$C$8:$C$56,$D632)),"-",SUMIFS(INDEX('Model Performance Data'!$O$8:$DY$56,0,MATCH(CONCATENATE($J632,N$6),'Model Performance Data'!$O$6:$DY$6,0)),'Model Performance Data'!$B$8:$B$56,$C632,'Model Performance Data'!$C$8:$C$56,$D632))</f>
        <v>75.5</v>
      </c>
      <c r="O632" s="154">
        <f>IF(ISNA(SUMIFS(INDEX('Model Performance Data'!$O$8:$DY$56,0,MATCH(CONCATENATE($J632,O$6),'Model Performance Data'!$O$6:$DY$6,0)),'Model Performance Data'!$B$8:$B$56,$C632,'Model Performance Data'!$C$8:$C$56,$D632)),"-",SUMIFS(INDEX('Model Performance Data'!$O$8:$DY$56,0,MATCH(CONCATENATE($J632,O$6),'Model Performance Data'!$O$6:$DY$6,0)),'Model Performance Data'!$B$8:$B$56,$C632,'Model Performance Data'!$C$8:$C$56,$D632))</f>
        <v>0.97615894039735107</v>
      </c>
    </row>
    <row r="633" spans="2:15" outlineLevel="1" x14ac:dyDescent="0.35">
      <c r="B633" s="37" t="s">
        <v>80</v>
      </c>
      <c r="C633" s="38" t="str">
        <f>IF(ISBLANK('Model Performance Data'!$B$31),"-",'Model Performance Data'!$B$31)</f>
        <v>Population Health</v>
      </c>
      <c r="D633" s="38" t="str">
        <f>IF(ISBLANK('Model Performance Data'!$C$31),"-",'Model Performance Data'!$C$31)</f>
        <v>Timeliness of Prenatal Care</v>
      </c>
      <c r="E633" s="38" t="str">
        <f>IF(ISBLANK('Model Performance Data'!$D$31),"-",'Model Performance Data'!$D$31)</f>
        <v>Percentage</v>
      </c>
      <c r="F633" s="38" t="str">
        <f>IF(ISBLANK('Model Performance Data'!$E$31),"-",'Model Performance Data'!$E$31)</f>
        <v>Active</v>
      </c>
      <c r="G633" s="38" t="str">
        <f>IF(ISBLANK('Model Performance Data'!$F$31),"-",'Model Performance Data'!$F$31)</f>
        <v>-</v>
      </c>
      <c r="H633" s="38">
        <v>1</v>
      </c>
      <c r="I633" s="38">
        <v>1</v>
      </c>
      <c r="J633" s="37" t="str">
        <f t="shared" si="33"/>
        <v>11</v>
      </c>
      <c r="K633" s="38" t="str">
        <f>IF(ISBLANK('Model Performance Data'!$L$31),"-",'Model Performance Data'!$L$31)</f>
        <v>Annual</v>
      </c>
      <c r="L633" s="38" t="str">
        <f>IF(ISBLANK('Model Performance Data'!$K$31),"-",'Model Performance Data'!$K$31)</f>
        <v>-</v>
      </c>
      <c r="M633" s="43">
        <f>IF(ISNA(SUMIFS(INDEX('Model Performance Data'!$O$8:$DY$56,0,MATCH(CONCATENATE($J633,M$6),'Model Performance Data'!$O$6:$DY$6,0)),'Model Performance Data'!$B$8:$B$56,$C633,'Model Performance Data'!$C$8:$C$56,$D633)),"-",SUMIFS(INDEX('Model Performance Data'!$O$8:$DY$56,0,MATCH(CONCATENATE($J633,M$6),'Model Performance Data'!$O$6:$DY$6,0)),'Model Performance Data'!$B$8:$B$56,$C633,'Model Performance Data'!$C$8:$C$56,$D633))</f>
        <v>0</v>
      </c>
      <c r="N633" s="43">
        <f>IF(ISNA(SUMIFS(INDEX('Model Performance Data'!$O$8:$DY$56,0,MATCH(CONCATENATE($J633,N$6),'Model Performance Data'!$O$6:$DY$6,0)),'Model Performance Data'!$B$8:$B$56,$C633,'Model Performance Data'!$C$8:$C$56,$D633)),"-",SUMIFS(INDEX('Model Performance Data'!$O$8:$DY$56,0,MATCH(CONCATENATE($J633,N$6),'Model Performance Data'!$O$6:$DY$6,0)),'Model Performance Data'!$B$8:$B$56,$C633,'Model Performance Data'!$C$8:$C$56,$D633))</f>
        <v>0</v>
      </c>
      <c r="O633" s="154">
        <f>IF(ISNA(SUMIFS(INDEX('Model Performance Data'!$O$8:$DY$56,0,MATCH(CONCATENATE($J633,O$6),'Model Performance Data'!$O$6:$DY$6,0)),'Model Performance Data'!$B$8:$B$56,$C633,'Model Performance Data'!$C$8:$C$56,$D633)),"-",SUMIFS(INDEX('Model Performance Data'!$O$8:$DY$56,0,MATCH(CONCATENATE($J633,O$6),'Model Performance Data'!$O$6:$DY$6,0)),'Model Performance Data'!$B$8:$B$56,$C633,'Model Performance Data'!$C$8:$C$56,$D633))</f>
        <v>0</v>
      </c>
    </row>
    <row r="634" spans="2:15" outlineLevel="1" x14ac:dyDescent="0.35">
      <c r="B634" s="37" t="s">
        <v>80</v>
      </c>
      <c r="C634" s="38" t="str">
        <f>IF(ISBLANK('Model Performance Data'!$B$31),"-",'Model Performance Data'!$B$31)</f>
        <v>Population Health</v>
      </c>
      <c r="D634" s="38" t="str">
        <f>IF(ISBLANK('Model Performance Data'!$C$31),"-",'Model Performance Data'!$C$31)</f>
        <v>Timeliness of Prenatal Care</v>
      </c>
      <c r="E634" s="38" t="str">
        <f>IF(ISBLANK('Model Performance Data'!$D$31),"-",'Model Performance Data'!$D$31)</f>
        <v>Percentage</v>
      </c>
      <c r="F634" s="38" t="str">
        <f>IF(ISBLANK('Model Performance Data'!$E$31),"-",'Model Performance Data'!$E$31)</f>
        <v>Active</v>
      </c>
      <c r="G634" s="38" t="str">
        <f>IF(ISBLANK('Model Performance Data'!$F$31),"-",'Model Performance Data'!$F$31)</f>
        <v>-</v>
      </c>
      <c r="H634" s="38">
        <v>1</v>
      </c>
      <c r="I634" s="38">
        <v>2</v>
      </c>
      <c r="J634" s="37" t="str">
        <f t="shared" si="33"/>
        <v>12</v>
      </c>
      <c r="K634" s="38" t="str">
        <f>IF(ISBLANK('Model Performance Data'!$L$31),"-",'Model Performance Data'!$L$31)</f>
        <v>Annual</v>
      </c>
      <c r="L634" s="38" t="str">
        <f>IF(ISBLANK('Model Performance Data'!$K$31),"-",'Model Performance Data'!$K$31)</f>
        <v>-</v>
      </c>
      <c r="M634" s="43">
        <f>IF(ISNA(SUMIFS(INDEX('Model Performance Data'!$O$8:$DY$56,0,MATCH(CONCATENATE($J634,M$6),'Model Performance Data'!$O$6:$DY$6,0)),'Model Performance Data'!$B$8:$B$56,$C634,'Model Performance Data'!$C$8:$C$56,$D634)),"-",SUMIFS(INDEX('Model Performance Data'!$O$8:$DY$56,0,MATCH(CONCATENATE($J634,M$6),'Model Performance Data'!$O$6:$DY$6,0)),'Model Performance Data'!$B$8:$B$56,$C634,'Model Performance Data'!$C$8:$C$56,$D634))</f>
        <v>0</v>
      </c>
      <c r="N634" s="43">
        <f>IF(ISNA(SUMIFS(INDEX('Model Performance Data'!$O$8:$DY$56,0,MATCH(CONCATENATE($J634,N$6),'Model Performance Data'!$O$6:$DY$6,0)),'Model Performance Data'!$B$8:$B$56,$C634,'Model Performance Data'!$C$8:$C$56,$D634)),"-",SUMIFS(INDEX('Model Performance Data'!$O$8:$DY$56,0,MATCH(CONCATENATE($J634,N$6),'Model Performance Data'!$O$6:$DY$6,0)),'Model Performance Data'!$B$8:$B$56,$C634,'Model Performance Data'!$C$8:$C$56,$D634))</f>
        <v>0</v>
      </c>
      <c r="O634" s="154">
        <f>IF(ISNA(SUMIFS(INDEX('Model Performance Data'!$O$8:$DY$56,0,MATCH(CONCATENATE($J634,O$6),'Model Performance Data'!$O$6:$DY$6,0)),'Model Performance Data'!$B$8:$B$56,$C634,'Model Performance Data'!$C$8:$C$56,$D634)),"-",SUMIFS(INDEX('Model Performance Data'!$O$8:$DY$56,0,MATCH(CONCATENATE($J634,O$6),'Model Performance Data'!$O$6:$DY$6,0)),'Model Performance Data'!$B$8:$B$56,$C634,'Model Performance Data'!$C$8:$C$56,$D634))</f>
        <v>0</v>
      </c>
    </row>
    <row r="635" spans="2:15" outlineLevel="1" x14ac:dyDescent="0.35">
      <c r="B635" s="37" t="s">
        <v>80</v>
      </c>
      <c r="C635" s="38" t="str">
        <f>IF(ISBLANK('Model Performance Data'!$B$31),"-",'Model Performance Data'!$B$31)</f>
        <v>Population Health</v>
      </c>
      <c r="D635" s="38" t="str">
        <f>IF(ISBLANK('Model Performance Data'!$C$31),"-",'Model Performance Data'!$C$31)</f>
        <v>Timeliness of Prenatal Care</v>
      </c>
      <c r="E635" s="38" t="str">
        <f>IF(ISBLANK('Model Performance Data'!$D$31),"-",'Model Performance Data'!$D$31)</f>
        <v>Percentage</v>
      </c>
      <c r="F635" s="38" t="str">
        <f>IF(ISBLANK('Model Performance Data'!$E$31),"-",'Model Performance Data'!$E$31)</f>
        <v>Active</v>
      </c>
      <c r="G635" s="38" t="str">
        <f>IF(ISBLANK('Model Performance Data'!$F$31),"-",'Model Performance Data'!$F$31)</f>
        <v>-</v>
      </c>
      <c r="H635" s="38">
        <v>1</v>
      </c>
      <c r="I635" s="38">
        <v>3</v>
      </c>
      <c r="J635" s="37" t="str">
        <f t="shared" si="33"/>
        <v>13</v>
      </c>
      <c r="K635" s="38" t="str">
        <f>IF(ISBLANK('Model Performance Data'!$L$31),"-",'Model Performance Data'!$L$31)</f>
        <v>Annual</v>
      </c>
      <c r="L635" s="38" t="str">
        <f>IF(ISBLANK('Model Performance Data'!$K$31),"-",'Model Performance Data'!$K$31)</f>
        <v>-</v>
      </c>
      <c r="M635" s="43">
        <f>IF(ISNA(SUMIFS(INDEX('Model Performance Data'!$O$8:$DY$56,0,MATCH(CONCATENATE($J635,M$6),'Model Performance Data'!$O$6:$DY$6,0)),'Model Performance Data'!$B$8:$B$56,$C635,'Model Performance Data'!$C$8:$C$56,$D635)),"-",SUMIFS(INDEX('Model Performance Data'!$O$8:$DY$56,0,MATCH(CONCATENATE($J635,M$6),'Model Performance Data'!$O$6:$DY$6,0)),'Model Performance Data'!$B$8:$B$56,$C635,'Model Performance Data'!$C$8:$C$56,$D635))</f>
        <v>0</v>
      </c>
      <c r="N635" s="43">
        <f>IF(ISNA(SUMIFS(INDEX('Model Performance Data'!$O$8:$DY$56,0,MATCH(CONCATENATE($J635,N$6),'Model Performance Data'!$O$6:$DY$6,0)),'Model Performance Data'!$B$8:$B$56,$C635,'Model Performance Data'!$C$8:$C$56,$D635)),"-",SUMIFS(INDEX('Model Performance Data'!$O$8:$DY$56,0,MATCH(CONCATENATE($J635,N$6),'Model Performance Data'!$O$6:$DY$6,0)),'Model Performance Data'!$B$8:$B$56,$C635,'Model Performance Data'!$C$8:$C$56,$D635))</f>
        <v>0</v>
      </c>
      <c r="O635" s="154">
        <f>IF(ISNA(SUMIFS(INDEX('Model Performance Data'!$O$8:$DY$56,0,MATCH(CONCATENATE($J635,O$6),'Model Performance Data'!$O$6:$DY$6,0)),'Model Performance Data'!$B$8:$B$56,$C635,'Model Performance Data'!$C$8:$C$56,$D635)),"-",SUMIFS(INDEX('Model Performance Data'!$O$8:$DY$56,0,MATCH(CONCATENATE($J635,O$6),'Model Performance Data'!$O$6:$DY$6,0)),'Model Performance Data'!$B$8:$B$56,$C635,'Model Performance Data'!$C$8:$C$56,$D635))</f>
        <v>0</v>
      </c>
    </row>
    <row r="636" spans="2:15" outlineLevel="1" x14ac:dyDescent="0.35">
      <c r="B636" s="37" t="s">
        <v>80</v>
      </c>
      <c r="C636" s="38" t="str">
        <f>IF(ISBLANK('Model Performance Data'!$B$31),"-",'Model Performance Data'!$B$31)</f>
        <v>Population Health</v>
      </c>
      <c r="D636" s="38" t="str">
        <f>IF(ISBLANK('Model Performance Data'!$C$31),"-",'Model Performance Data'!$C$31)</f>
        <v>Timeliness of Prenatal Care</v>
      </c>
      <c r="E636" s="38" t="str">
        <f>IF(ISBLANK('Model Performance Data'!$D$31),"-",'Model Performance Data'!$D$31)</f>
        <v>Percentage</v>
      </c>
      <c r="F636" s="38" t="str">
        <f>IF(ISBLANK('Model Performance Data'!$E$31),"-",'Model Performance Data'!$E$31)</f>
        <v>Active</v>
      </c>
      <c r="G636" s="38" t="str">
        <f>IF(ISBLANK('Model Performance Data'!$F$31),"-",'Model Performance Data'!$F$31)</f>
        <v>-</v>
      </c>
      <c r="H636" s="38">
        <v>1</v>
      </c>
      <c r="I636" s="38">
        <v>4</v>
      </c>
      <c r="J636" s="37" t="str">
        <f t="shared" si="33"/>
        <v>14</v>
      </c>
      <c r="K636" s="38" t="str">
        <f>IF(ISBLANK('Model Performance Data'!$L$31),"-",'Model Performance Data'!$L$31)</f>
        <v>Annual</v>
      </c>
      <c r="L636" s="38" t="str">
        <f>IF(ISBLANK('Model Performance Data'!$K$31),"-",'Model Performance Data'!$K$31)</f>
        <v>-</v>
      </c>
      <c r="M636" s="43">
        <f>IF(ISNA(SUMIFS(INDEX('Model Performance Data'!$O$8:$DY$56,0,MATCH(CONCATENATE($J636,M$6),'Model Performance Data'!$O$6:$DY$6,0)),'Model Performance Data'!$B$8:$B$56,$C636,'Model Performance Data'!$C$8:$C$56,$D636)),"-",SUMIFS(INDEX('Model Performance Data'!$O$8:$DY$56,0,MATCH(CONCATENATE($J636,M$6),'Model Performance Data'!$O$6:$DY$6,0)),'Model Performance Data'!$B$8:$B$56,$C636,'Model Performance Data'!$C$8:$C$56,$D636))</f>
        <v>0</v>
      </c>
      <c r="N636" s="43">
        <f>IF(ISNA(SUMIFS(INDEX('Model Performance Data'!$O$8:$DY$56,0,MATCH(CONCATENATE($J636,N$6),'Model Performance Data'!$O$6:$DY$6,0)),'Model Performance Data'!$B$8:$B$56,$C636,'Model Performance Data'!$C$8:$C$56,$D636)),"-",SUMIFS(INDEX('Model Performance Data'!$O$8:$DY$56,0,MATCH(CONCATENATE($J636,N$6),'Model Performance Data'!$O$6:$DY$6,0)),'Model Performance Data'!$B$8:$B$56,$C636,'Model Performance Data'!$C$8:$C$56,$D636))</f>
        <v>0</v>
      </c>
      <c r="O636" s="154">
        <f>IF(ISNA(SUMIFS(INDEX('Model Performance Data'!$O$8:$DY$56,0,MATCH(CONCATENATE($J636,O$6),'Model Performance Data'!$O$6:$DY$6,0)),'Model Performance Data'!$B$8:$B$56,$C636,'Model Performance Data'!$C$8:$C$56,$D636)),"-",SUMIFS(INDEX('Model Performance Data'!$O$8:$DY$56,0,MATCH(CONCATENATE($J636,O$6),'Model Performance Data'!$O$6:$DY$6,0)),'Model Performance Data'!$B$8:$B$56,$C636,'Model Performance Data'!$C$8:$C$56,$D636))</f>
        <v>0</v>
      </c>
    </row>
    <row r="637" spans="2:15" outlineLevel="1" x14ac:dyDescent="0.35">
      <c r="B637" s="37" t="s">
        <v>80</v>
      </c>
      <c r="C637" s="38" t="str">
        <f>IF(ISBLANK('Model Performance Data'!$B$31),"-",'Model Performance Data'!$B$31)</f>
        <v>Population Health</v>
      </c>
      <c r="D637" s="38" t="str">
        <f>IF(ISBLANK('Model Performance Data'!$C$31),"-",'Model Performance Data'!$C$31)</f>
        <v>Timeliness of Prenatal Care</v>
      </c>
      <c r="E637" s="38" t="str">
        <f>IF(ISBLANK('Model Performance Data'!$D$31),"-",'Model Performance Data'!$D$31)</f>
        <v>Percentage</v>
      </c>
      <c r="F637" s="38" t="str">
        <f>IF(ISBLANK('Model Performance Data'!$E$31),"-",'Model Performance Data'!$E$31)</f>
        <v>Active</v>
      </c>
      <c r="G637" s="38" t="str">
        <f>IF(ISBLANK('Model Performance Data'!$F$31),"-",'Model Performance Data'!$F$31)</f>
        <v>-</v>
      </c>
      <c r="H637" s="38">
        <v>1</v>
      </c>
      <c r="I637" s="38">
        <v>5</v>
      </c>
      <c r="J637" s="37" t="str">
        <f t="shared" si="33"/>
        <v>15</v>
      </c>
      <c r="K637" s="38" t="str">
        <f>IF(ISBLANK('Model Performance Data'!$L$31),"-",'Model Performance Data'!$L$31)</f>
        <v>Annual</v>
      </c>
      <c r="L637" s="38" t="str">
        <f>IF(ISBLANK('Model Performance Data'!$K$31),"-",'Model Performance Data'!$K$31)</f>
        <v>-</v>
      </c>
      <c r="M637" s="43">
        <f>IF(ISNA(SUMIFS(INDEX('Model Performance Data'!$O$8:$DY$56,0,MATCH(CONCATENATE($J637,M$6),'Model Performance Data'!$O$6:$DY$6,0)),'Model Performance Data'!$B$8:$B$56,$C637,'Model Performance Data'!$C$8:$C$56,$D637)),"-",SUMIFS(INDEX('Model Performance Data'!$O$8:$DY$56,0,MATCH(CONCATENATE($J637,M$6),'Model Performance Data'!$O$6:$DY$6,0)),'Model Performance Data'!$B$8:$B$56,$C637,'Model Performance Data'!$C$8:$C$56,$D637))</f>
        <v>26183.016</v>
      </c>
      <c r="N637" s="43">
        <f>IF(ISNA(SUMIFS(INDEX('Model Performance Data'!$O$8:$DY$56,0,MATCH(CONCATENATE($J637,N$6),'Model Performance Data'!$O$6:$DY$6,0)),'Model Performance Data'!$B$8:$B$56,$C637,'Model Performance Data'!$C$8:$C$56,$D637)),"-",SUMIFS(INDEX('Model Performance Data'!$O$8:$DY$56,0,MATCH(CONCATENATE($J637,N$6),'Model Performance Data'!$O$6:$DY$6,0)),'Model Performance Data'!$B$8:$B$56,$C637,'Model Performance Data'!$C$8:$C$56,$D637))</f>
        <v>40158</v>
      </c>
      <c r="O637" s="154">
        <f>IF(ISNA(SUMIFS(INDEX('Model Performance Data'!$O$8:$DY$56,0,MATCH(CONCATENATE($J637,O$6),'Model Performance Data'!$O$6:$DY$6,0)),'Model Performance Data'!$B$8:$B$56,$C637,'Model Performance Data'!$C$8:$C$56,$D637)),"-",SUMIFS(INDEX('Model Performance Data'!$O$8:$DY$56,0,MATCH(CONCATENATE($J637,O$6),'Model Performance Data'!$O$6:$DY$6,0)),'Model Performance Data'!$B$8:$B$56,$C637,'Model Performance Data'!$C$8:$C$56,$D637))</f>
        <v>0.65200000000000002</v>
      </c>
    </row>
    <row r="638" spans="2:15" outlineLevel="1" x14ac:dyDescent="0.35">
      <c r="B638" s="37" t="s">
        <v>80</v>
      </c>
      <c r="C638" s="38" t="str">
        <f>IF(ISBLANK('Model Performance Data'!$B$31),"-",'Model Performance Data'!$B$31)</f>
        <v>Population Health</v>
      </c>
      <c r="D638" s="38" t="str">
        <f>IF(ISBLANK('Model Performance Data'!$C$31),"-",'Model Performance Data'!$C$31)</f>
        <v>Timeliness of Prenatal Care</v>
      </c>
      <c r="E638" s="38" t="str">
        <f>IF(ISBLANK('Model Performance Data'!$D$31),"-",'Model Performance Data'!$D$31)</f>
        <v>Percentage</v>
      </c>
      <c r="F638" s="38" t="str">
        <f>IF(ISBLANK('Model Performance Data'!$E$31),"-",'Model Performance Data'!$E$31)</f>
        <v>Active</v>
      </c>
      <c r="G638" s="38" t="str">
        <f>IF(ISBLANK('Model Performance Data'!$F$31),"-",'Model Performance Data'!$F$31)</f>
        <v>-</v>
      </c>
      <c r="H638" s="38">
        <v>1</v>
      </c>
      <c r="I638" s="38" t="s">
        <v>65</v>
      </c>
      <c r="J638" s="37" t="str">
        <f t="shared" si="33"/>
        <v>1Goal</v>
      </c>
      <c r="K638" s="38" t="str">
        <f>IF(ISBLANK('Model Performance Data'!$L$31),"-",'Model Performance Data'!$L$31)</f>
        <v>Annual</v>
      </c>
      <c r="L638" s="38" t="str">
        <f>IF(ISBLANK('Model Performance Data'!$K$31),"-",'Model Performance Data'!$K$31)</f>
        <v>-</v>
      </c>
      <c r="M638" s="43" t="str">
        <f>IF(ISNA(SUMIFS(INDEX('Model Performance Data'!$O$8:$DY$56,0,MATCH(CONCATENATE($J638,M$6),'Model Performance Data'!$O$6:$DY$6,0)),'Model Performance Data'!$B$8:$B$56,$C638,'Model Performance Data'!$C$8:$C$56,$D638)),"-",SUMIFS(INDEX('Model Performance Data'!$O$8:$DY$56,0,MATCH(CONCATENATE($J638,M$6),'Model Performance Data'!$O$6:$DY$6,0)),'Model Performance Data'!$B$8:$B$56,$C638,'Model Performance Data'!$C$8:$C$56,$D638))</f>
        <v>-</v>
      </c>
      <c r="N638" s="43" t="str">
        <f>IF(ISNA(SUMIFS(INDEX('Model Performance Data'!$O$8:$DY$56,0,MATCH(CONCATENATE($J638,N$6),'Model Performance Data'!$O$6:$DY$6,0)),'Model Performance Data'!$B$8:$B$56,$C638,'Model Performance Data'!$C$8:$C$56,$D638)),"-",SUMIFS(INDEX('Model Performance Data'!$O$8:$DY$56,0,MATCH(CONCATENATE($J638,N$6),'Model Performance Data'!$O$6:$DY$6,0)),'Model Performance Data'!$B$8:$B$56,$C638,'Model Performance Data'!$C$8:$C$56,$D638))</f>
        <v>-</v>
      </c>
      <c r="O638" s="154">
        <f>IF(ISNA(SUMIFS(INDEX('Model Performance Data'!$O$8:$DY$56,0,MATCH(CONCATENATE($J638,O$6),'Model Performance Data'!$O$6:$DY$6,0)),'Model Performance Data'!$B$8:$B$56,$C638,'Model Performance Data'!$C$8:$C$56,$D638)),"-",SUMIFS(INDEX('Model Performance Data'!$O$8:$DY$56,0,MATCH(CONCATENATE($J638,O$6),'Model Performance Data'!$O$6:$DY$6,0)),'Model Performance Data'!$B$8:$B$56,$C638,'Model Performance Data'!$C$8:$C$56,$D638))</f>
        <v>0.82969999999999999</v>
      </c>
    </row>
    <row r="639" spans="2:15" outlineLevel="1" x14ac:dyDescent="0.35">
      <c r="B639" s="37" t="s">
        <v>80</v>
      </c>
      <c r="C639" s="38" t="str">
        <f>IF(ISBLANK('Model Performance Data'!$B$31),"-",'Model Performance Data'!$B$31)</f>
        <v>Population Health</v>
      </c>
      <c r="D639" s="38" t="str">
        <f>IF(ISBLANK('Model Performance Data'!$C$31),"-",'Model Performance Data'!$C$31)</f>
        <v>Timeliness of Prenatal Care</v>
      </c>
      <c r="E639" s="38" t="str">
        <f>IF(ISBLANK('Model Performance Data'!$D$31),"-",'Model Performance Data'!$D$31)</f>
        <v>Percentage</v>
      </c>
      <c r="F639" s="38" t="str">
        <f>IF(ISBLANK('Model Performance Data'!$E$31),"-",'Model Performance Data'!$E$31)</f>
        <v>Active</v>
      </c>
      <c r="G639" s="38" t="str">
        <f>IF(ISBLANK('Model Performance Data'!$F$31),"-",'Model Performance Data'!$F$31)</f>
        <v>-</v>
      </c>
      <c r="H639" s="38">
        <v>2</v>
      </c>
      <c r="I639" s="38">
        <v>1</v>
      </c>
      <c r="J639" s="37" t="str">
        <f t="shared" si="33"/>
        <v>21</v>
      </c>
      <c r="K639" s="38" t="str">
        <f>IF(ISBLANK('Model Performance Data'!$L$31),"-",'Model Performance Data'!$L$31)</f>
        <v>Annual</v>
      </c>
      <c r="L639" s="38" t="str">
        <f>IF(ISBLANK('Model Performance Data'!$K$31),"-",'Model Performance Data'!$K$31)</f>
        <v>-</v>
      </c>
      <c r="M639" s="43">
        <f>IF(ISNA(SUMIFS(INDEX('Model Performance Data'!$O$8:$DY$56,0,MATCH(CONCATENATE($J639,M$6),'Model Performance Data'!$O$6:$DY$6,0)),'Model Performance Data'!$B$8:$B$56,$C639,'Model Performance Data'!$C$8:$C$56,$D639)),"-",SUMIFS(INDEX('Model Performance Data'!$O$8:$DY$56,0,MATCH(CONCATENATE($J639,M$6),'Model Performance Data'!$O$6:$DY$6,0)),'Model Performance Data'!$B$8:$B$56,$C639,'Model Performance Data'!$C$8:$C$56,$D639))</f>
        <v>0</v>
      </c>
      <c r="N639" s="43">
        <f>IF(ISNA(SUMIFS(INDEX('Model Performance Data'!$O$8:$DY$56,0,MATCH(CONCATENATE($J639,N$6),'Model Performance Data'!$O$6:$DY$6,0)),'Model Performance Data'!$B$8:$B$56,$C639,'Model Performance Data'!$C$8:$C$56,$D639)),"-",SUMIFS(INDEX('Model Performance Data'!$O$8:$DY$56,0,MATCH(CONCATENATE($J639,N$6),'Model Performance Data'!$O$6:$DY$6,0)),'Model Performance Data'!$B$8:$B$56,$C639,'Model Performance Data'!$C$8:$C$56,$D639))</f>
        <v>0</v>
      </c>
      <c r="O639" s="154">
        <f>IF(ISNA(SUMIFS(INDEX('Model Performance Data'!$O$8:$DY$56,0,MATCH(CONCATENATE($J639,O$6),'Model Performance Data'!$O$6:$DY$6,0)),'Model Performance Data'!$B$8:$B$56,$C639,'Model Performance Data'!$C$8:$C$56,$D639)),"-",SUMIFS(INDEX('Model Performance Data'!$O$8:$DY$56,0,MATCH(CONCATENATE($J639,O$6),'Model Performance Data'!$O$6:$DY$6,0)),'Model Performance Data'!$B$8:$B$56,$C639,'Model Performance Data'!$C$8:$C$56,$D639))</f>
        <v>0</v>
      </c>
    </row>
    <row r="640" spans="2:15" outlineLevel="1" x14ac:dyDescent="0.35">
      <c r="B640" s="37" t="s">
        <v>80</v>
      </c>
      <c r="C640" s="38" t="str">
        <f>IF(ISBLANK('Model Performance Data'!$B$31),"-",'Model Performance Data'!$B$31)</f>
        <v>Population Health</v>
      </c>
      <c r="D640" s="38" t="str">
        <f>IF(ISBLANK('Model Performance Data'!$C$31),"-",'Model Performance Data'!$C$31)</f>
        <v>Timeliness of Prenatal Care</v>
      </c>
      <c r="E640" s="38" t="str">
        <f>IF(ISBLANK('Model Performance Data'!$D$31),"-",'Model Performance Data'!$D$31)</f>
        <v>Percentage</v>
      </c>
      <c r="F640" s="38" t="str">
        <f>IF(ISBLANK('Model Performance Data'!$E$31),"-",'Model Performance Data'!$E$31)</f>
        <v>Active</v>
      </c>
      <c r="G640" s="38" t="str">
        <f>IF(ISBLANK('Model Performance Data'!$F$31),"-",'Model Performance Data'!$F$31)</f>
        <v>-</v>
      </c>
      <c r="H640" s="38">
        <v>2</v>
      </c>
      <c r="I640" s="38">
        <v>2</v>
      </c>
      <c r="J640" s="37" t="str">
        <f t="shared" si="33"/>
        <v>22</v>
      </c>
      <c r="K640" s="38" t="str">
        <f>IF(ISBLANK('Model Performance Data'!$L$31),"-",'Model Performance Data'!$L$31)</f>
        <v>Annual</v>
      </c>
      <c r="L640" s="38" t="str">
        <f>IF(ISBLANK('Model Performance Data'!$K$31),"-",'Model Performance Data'!$K$31)</f>
        <v>-</v>
      </c>
      <c r="M640" s="43">
        <f>IF(ISNA(SUMIFS(INDEX('Model Performance Data'!$O$8:$DY$56,0,MATCH(CONCATENATE($J640,M$6),'Model Performance Data'!$O$6:$DY$6,0)),'Model Performance Data'!$B$8:$B$56,$C640,'Model Performance Data'!$C$8:$C$56,$D640)),"-",SUMIFS(INDEX('Model Performance Data'!$O$8:$DY$56,0,MATCH(CONCATENATE($J640,M$6),'Model Performance Data'!$O$6:$DY$6,0)),'Model Performance Data'!$B$8:$B$56,$C640,'Model Performance Data'!$C$8:$C$56,$D640))</f>
        <v>0</v>
      </c>
      <c r="N640" s="43">
        <f>IF(ISNA(SUMIFS(INDEX('Model Performance Data'!$O$8:$DY$56,0,MATCH(CONCATENATE($J640,N$6),'Model Performance Data'!$O$6:$DY$6,0)),'Model Performance Data'!$B$8:$B$56,$C640,'Model Performance Data'!$C$8:$C$56,$D640)),"-",SUMIFS(INDEX('Model Performance Data'!$O$8:$DY$56,0,MATCH(CONCATENATE($J640,N$6),'Model Performance Data'!$O$6:$DY$6,0)),'Model Performance Data'!$B$8:$B$56,$C640,'Model Performance Data'!$C$8:$C$56,$D640))</f>
        <v>0</v>
      </c>
      <c r="O640" s="154">
        <f>IF(ISNA(SUMIFS(INDEX('Model Performance Data'!$O$8:$DY$56,0,MATCH(CONCATENATE($J640,O$6),'Model Performance Data'!$O$6:$DY$6,0)),'Model Performance Data'!$B$8:$B$56,$C640,'Model Performance Data'!$C$8:$C$56,$D640)),"-",SUMIFS(INDEX('Model Performance Data'!$O$8:$DY$56,0,MATCH(CONCATENATE($J640,O$6),'Model Performance Data'!$O$6:$DY$6,0)),'Model Performance Data'!$B$8:$B$56,$C640,'Model Performance Data'!$C$8:$C$56,$D640))</f>
        <v>0</v>
      </c>
    </row>
    <row r="641" spans="2:15" outlineLevel="1" x14ac:dyDescent="0.35">
      <c r="B641" s="37" t="s">
        <v>80</v>
      </c>
      <c r="C641" s="38" t="str">
        <f>IF(ISBLANK('Model Performance Data'!$B$31),"-",'Model Performance Data'!$B$31)</f>
        <v>Population Health</v>
      </c>
      <c r="D641" s="38" t="str">
        <f>IF(ISBLANK('Model Performance Data'!$C$31),"-",'Model Performance Data'!$C$31)</f>
        <v>Timeliness of Prenatal Care</v>
      </c>
      <c r="E641" s="38" t="str">
        <f>IF(ISBLANK('Model Performance Data'!$D$31),"-",'Model Performance Data'!$D$31)</f>
        <v>Percentage</v>
      </c>
      <c r="F641" s="38" t="str">
        <f>IF(ISBLANK('Model Performance Data'!$E$31),"-",'Model Performance Data'!$E$31)</f>
        <v>Active</v>
      </c>
      <c r="G641" s="38" t="str">
        <f>IF(ISBLANK('Model Performance Data'!$F$31),"-",'Model Performance Data'!$F$31)</f>
        <v>-</v>
      </c>
      <c r="H641" s="38">
        <v>2</v>
      </c>
      <c r="I641" s="38">
        <v>3</v>
      </c>
      <c r="J641" s="37" t="str">
        <f t="shared" si="33"/>
        <v>23</v>
      </c>
      <c r="K641" s="38" t="str">
        <f>IF(ISBLANK('Model Performance Data'!$L$31),"-",'Model Performance Data'!$L$31)</f>
        <v>Annual</v>
      </c>
      <c r="L641" s="38" t="str">
        <f>IF(ISBLANK('Model Performance Data'!$K$31),"-",'Model Performance Data'!$K$31)</f>
        <v>-</v>
      </c>
      <c r="M641" s="43">
        <f>IF(ISNA(SUMIFS(INDEX('Model Performance Data'!$O$8:$DY$56,0,MATCH(CONCATENATE($J641,M$6),'Model Performance Data'!$O$6:$DY$6,0)),'Model Performance Data'!$B$8:$B$56,$C641,'Model Performance Data'!$C$8:$C$56,$D641)),"-",SUMIFS(INDEX('Model Performance Data'!$O$8:$DY$56,0,MATCH(CONCATENATE($J641,M$6),'Model Performance Data'!$O$6:$DY$6,0)),'Model Performance Data'!$B$8:$B$56,$C641,'Model Performance Data'!$C$8:$C$56,$D641))</f>
        <v>0</v>
      </c>
      <c r="N641" s="43">
        <f>IF(ISNA(SUMIFS(INDEX('Model Performance Data'!$O$8:$DY$56,0,MATCH(CONCATENATE($J641,N$6),'Model Performance Data'!$O$6:$DY$6,0)),'Model Performance Data'!$B$8:$B$56,$C641,'Model Performance Data'!$C$8:$C$56,$D641)),"-",SUMIFS(INDEX('Model Performance Data'!$O$8:$DY$56,0,MATCH(CONCATENATE($J641,N$6),'Model Performance Data'!$O$6:$DY$6,0)),'Model Performance Data'!$B$8:$B$56,$C641,'Model Performance Data'!$C$8:$C$56,$D641))</f>
        <v>0</v>
      </c>
      <c r="O641" s="154">
        <f>IF(ISNA(SUMIFS(INDEX('Model Performance Data'!$O$8:$DY$56,0,MATCH(CONCATENATE($J641,O$6),'Model Performance Data'!$O$6:$DY$6,0)),'Model Performance Data'!$B$8:$B$56,$C641,'Model Performance Data'!$C$8:$C$56,$D641)),"-",SUMIFS(INDEX('Model Performance Data'!$O$8:$DY$56,0,MATCH(CONCATENATE($J641,O$6),'Model Performance Data'!$O$6:$DY$6,0)),'Model Performance Data'!$B$8:$B$56,$C641,'Model Performance Data'!$C$8:$C$56,$D641))</f>
        <v>0</v>
      </c>
    </row>
    <row r="642" spans="2:15" outlineLevel="1" x14ac:dyDescent="0.35">
      <c r="B642" s="37" t="s">
        <v>80</v>
      </c>
      <c r="C642" s="38" t="str">
        <f>IF(ISBLANK('Model Performance Data'!$B$31),"-",'Model Performance Data'!$B$31)</f>
        <v>Population Health</v>
      </c>
      <c r="D642" s="38" t="str">
        <f>IF(ISBLANK('Model Performance Data'!$C$31),"-",'Model Performance Data'!$C$31)</f>
        <v>Timeliness of Prenatal Care</v>
      </c>
      <c r="E642" s="38" t="str">
        <f>IF(ISBLANK('Model Performance Data'!$D$31),"-",'Model Performance Data'!$D$31)</f>
        <v>Percentage</v>
      </c>
      <c r="F642" s="38" t="str">
        <f>IF(ISBLANK('Model Performance Data'!$E$31),"-",'Model Performance Data'!$E$31)</f>
        <v>Active</v>
      </c>
      <c r="G642" s="38" t="str">
        <f>IF(ISBLANK('Model Performance Data'!$F$31),"-",'Model Performance Data'!$F$31)</f>
        <v>-</v>
      </c>
      <c r="H642" s="38">
        <v>2</v>
      </c>
      <c r="I642" s="38">
        <v>4</v>
      </c>
      <c r="J642" s="37" t="str">
        <f t="shared" si="33"/>
        <v>24</v>
      </c>
      <c r="K642" s="38" t="str">
        <f>IF(ISBLANK('Model Performance Data'!$L$31),"-",'Model Performance Data'!$L$31)</f>
        <v>Annual</v>
      </c>
      <c r="L642" s="38" t="str">
        <f>IF(ISBLANK('Model Performance Data'!$K$31),"-",'Model Performance Data'!$K$31)</f>
        <v>-</v>
      </c>
      <c r="M642" s="43">
        <f>IF(ISNA(SUMIFS(INDEX('Model Performance Data'!$O$8:$DY$56,0,MATCH(CONCATENATE($J642,M$6),'Model Performance Data'!$O$6:$DY$6,0)),'Model Performance Data'!$B$8:$B$56,$C642,'Model Performance Data'!$C$8:$C$56,$D642)),"-",SUMIFS(INDEX('Model Performance Data'!$O$8:$DY$56,0,MATCH(CONCATENATE($J642,M$6),'Model Performance Data'!$O$6:$DY$6,0)),'Model Performance Data'!$B$8:$B$56,$C642,'Model Performance Data'!$C$8:$C$56,$D642))</f>
        <v>0</v>
      </c>
      <c r="N642" s="43">
        <f>IF(ISNA(SUMIFS(INDEX('Model Performance Data'!$O$8:$DY$56,0,MATCH(CONCATENATE($J642,N$6),'Model Performance Data'!$O$6:$DY$6,0)),'Model Performance Data'!$B$8:$B$56,$C642,'Model Performance Data'!$C$8:$C$56,$D642)),"-",SUMIFS(INDEX('Model Performance Data'!$O$8:$DY$56,0,MATCH(CONCATENATE($J642,N$6),'Model Performance Data'!$O$6:$DY$6,0)),'Model Performance Data'!$B$8:$B$56,$C642,'Model Performance Data'!$C$8:$C$56,$D642))</f>
        <v>0</v>
      </c>
      <c r="O642" s="154">
        <f>IF(ISNA(SUMIFS(INDEX('Model Performance Data'!$O$8:$DY$56,0,MATCH(CONCATENATE($J642,O$6),'Model Performance Data'!$O$6:$DY$6,0)),'Model Performance Data'!$B$8:$B$56,$C642,'Model Performance Data'!$C$8:$C$56,$D642)),"-",SUMIFS(INDEX('Model Performance Data'!$O$8:$DY$56,0,MATCH(CONCATENATE($J642,O$6),'Model Performance Data'!$O$6:$DY$6,0)),'Model Performance Data'!$B$8:$B$56,$C642,'Model Performance Data'!$C$8:$C$56,$D642))</f>
        <v>0</v>
      </c>
    </row>
    <row r="643" spans="2:15" outlineLevel="1" x14ac:dyDescent="0.35">
      <c r="B643" s="37" t="s">
        <v>80</v>
      </c>
      <c r="C643" s="38" t="str">
        <f>IF(ISBLANK('Model Performance Data'!$B$31),"-",'Model Performance Data'!$B$31)</f>
        <v>Population Health</v>
      </c>
      <c r="D643" s="38" t="str">
        <f>IF(ISBLANK('Model Performance Data'!$C$31),"-",'Model Performance Data'!$C$31)</f>
        <v>Timeliness of Prenatal Care</v>
      </c>
      <c r="E643" s="38" t="str">
        <f>IF(ISBLANK('Model Performance Data'!$D$31),"-",'Model Performance Data'!$D$31)</f>
        <v>Percentage</v>
      </c>
      <c r="F643" s="38" t="str">
        <f>IF(ISBLANK('Model Performance Data'!$E$31),"-",'Model Performance Data'!$E$31)</f>
        <v>Active</v>
      </c>
      <c r="G643" s="38" t="str">
        <f>IF(ISBLANK('Model Performance Data'!$F$31),"-",'Model Performance Data'!$F$31)</f>
        <v>-</v>
      </c>
      <c r="H643" s="38">
        <v>2</v>
      </c>
      <c r="I643" s="38">
        <v>5</v>
      </c>
      <c r="J643" s="37" t="str">
        <f t="shared" si="33"/>
        <v>25</v>
      </c>
      <c r="K643" s="38" t="str">
        <f>IF(ISBLANK('Model Performance Data'!$L$31),"-",'Model Performance Data'!$L$31)</f>
        <v>Annual</v>
      </c>
      <c r="L643" s="38" t="str">
        <f>IF(ISBLANK('Model Performance Data'!$K$31),"-",'Model Performance Data'!$K$31)</f>
        <v>-</v>
      </c>
      <c r="M643" s="43">
        <f>IF(ISNA(SUMIFS(INDEX('Model Performance Data'!$O$8:$DY$56,0,MATCH(CONCATENATE($J643,M$6),'Model Performance Data'!$O$6:$DY$6,0)),'Model Performance Data'!$B$8:$B$56,$C643,'Model Performance Data'!$C$8:$C$56,$D643)),"-",SUMIFS(INDEX('Model Performance Data'!$O$8:$DY$56,0,MATCH(CONCATENATE($J643,M$6),'Model Performance Data'!$O$6:$DY$6,0)),'Model Performance Data'!$B$8:$B$56,$C643,'Model Performance Data'!$C$8:$C$56,$D643))</f>
        <v>0</v>
      </c>
      <c r="N643" s="43">
        <f>IF(ISNA(SUMIFS(INDEX('Model Performance Data'!$O$8:$DY$56,0,MATCH(CONCATENATE($J643,N$6),'Model Performance Data'!$O$6:$DY$6,0)),'Model Performance Data'!$B$8:$B$56,$C643,'Model Performance Data'!$C$8:$C$56,$D643)),"-",SUMIFS(INDEX('Model Performance Data'!$O$8:$DY$56,0,MATCH(CONCATENATE($J643,N$6),'Model Performance Data'!$O$6:$DY$6,0)),'Model Performance Data'!$B$8:$B$56,$C643,'Model Performance Data'!$C$8:$C$56,$D643))</f>
        <v>0</v>
      </c>
      <c r="O643" s="154">
        <f>IF(ISNA(SUMIFS(INDEX('Model Performance Data'!$O$8:$DY$56,0,MATCH(CONCATENATE($J643,O$6),'Model Performance Data'!$O$6:$DY$6,0)),'Model Performance Data'!$B$8:$B$56,$C643,'Model Performance Data'!$C$8:$C$56,$D643)),"-",SUMIFS(INDEX('Model Performance Data'!$O$8:$DY$56,0,MATCH(CONCATENATE($J643,O$6),'Model Performance Data'!$O$6:$DY$6,0)),'Model Performance Data'!$B$8:$B$56,$C643,'Model Performance Data'!$C$8:$C$56,$D643))</f>
        <v>0</v>
      </c>
    </row>
    <row r="644" spans="2:15" outlineLevel="1" x14ac:dyDescent="0.35">
      <c r="B644" s="37" t="s">
        <v>80</v>
      </c>
      <c r="C644" s="38" t="str">
        <f>IF(ISBLANK('Model Performance Data'!$B$31),"-",'Model Performance Data'!$B$31)</f>
        <v>Population Health</v>
      </c>
      <c r="D644" s="38" t="str">
        <f>IF(ISBLANK('Model Performance Data'!$C$31),"-",'Model Performance Data'!$C$31)</f>
        <v>Timeliness of Prenatal Care</v>
      </c>
      <c r="E644" s="38" t="str">
        <f>IF(ISBLANK('Model Performance Data'!$D$31),"-",'Model Performance Data'!$D$31)</f>
        <v>Percentage</v>
      </c>
      <c r="F644" s="38" t="str">
        <f>IF(ISBLANK('Model Performance Data'!$E$31),"-",'Model Performance Data'!$E$31)</f>
        <v>Active</v>
      </c>
      <c r="G644" s="38" t="str">
        <f>IF(ISBLANK('Model Performance Data'!$F$31),"-",'Model Performance Data'!$F$31)</f>
        <v>-</v>
      </c>
      <c r="H644" s="38">
        <v>2</v>
      </c>
      <c r="I644" s="38" t="s">
        <v>65</v>
      </c>
      <c r="J644" s="37" t="str">
        <f t="shared" si="33"/>
        <v>2Goal</v>
      </c>
      <c r="K644" s="38" t="str">
        <f>IF(ISBLANK('Model Performance Data'!$L$31),"-",'Model Performance Data'!$L$31)</f>
        <v>Annual</v>
      </c>
      <c r="L644" s="38" t="str">
        <f>IF(ISBLANK('Model Performance Data'!$K$31),"-",'Model Performance Data'!$K$31)</f>
        <v>-</v>
      </c>
      <c r="M644" s="43" t="str">
        <f>IF(ISNA(SUMIFS(INDEX('Model Performance Data'!$O$8:$DY$56,0,MATCH(CONCATENATE($J644,M$6),'Model Performance Data'!$O$6:$DY$6,0)),'Model Performance Data'!$B$8:$B$56,$C644,'Model Performance Data'!$C$8:$C$56,$D644)),"-",SUMIFS(INDEX('Model Performance Data'!$O$8:$DY$56,0,MATCH(CONCATENATE($J644,M$6),'Model Performance Data'!$O$6:$DY$6,0)),'Model Performance Data'!$B$8:$B$56,$C644,'Model Performance Data'!$C$8:$C$56,$D644))</f>
        <v>-</v>
      </c>
      <c r="N644" s="43" t="str">
        <f>IF(ISNA(SUMIFS(INDEX('Model Performance Data'!$O$8:$DY$56,0,MATCH(CONCATENATE($J644,N$6),'Model Performance Data'!$O$6:$DY$6,0)),'Model Performance Data'!$B$8:$B$56,$C644,'Model Performance Data'!$C$8:$C$56,$D644)),"-",SUMIFS(INDEX('Model Performance Data'!$O$8:$DY$56,0,MATCH(CONCATENATE($J644,N$6),'Model Performance Data'!$O$6:$DY$6,0)),'Model Performance Data'!$B$8:$B$56,$C644,'Model Performance Data'!$C$8:$C$56,$D644))</f>
        <v>-</v>
      </c>
      <c r="O644" s="154">
        <f>IF(ISNA(SUMIFS(INDEX('Model Performance Data'!$O$8:$DY$56,0,MATCH(CONCATENATE($J644,O$6),'Model Performance Data'!$O$6:$DY$6,0)),'Model Performance Data'!$B$8:$B$56,$C644,'Model Performance Data'!$C$8:$C$56,$D644)),"-",SUMIFS(INDEX('Model Performance Data'!$O$8:$DY$56,0,MATCH(CONCATENATE($J644,O$6),'Model Performance Data'!$O$6:$DY$6,0)),'Model Performance Data'!$B$8:$B$56,$C644,'Model Performance Data'!$C$8:$C$56,$D644))</f>
        <v>0</v>
      </c>
    </row>
    <row r="645" spans="2:15" outlineLevel="1" x14ac:dyDescent="0.35">
      <c r="B645" s="37" t="s">
        <v>80</v>
      </c>
      <c r="C645" s="38" t="str">
        <f>IF(ISBLANK('Model Performance Data'!$B$31),"-",'Model Performance Data'!$B$31)</f>
        <v>Population Health</v>
      </c>
      <c r="D645" s="38" t="str">
        <f>IF(ISBLANK('Model Performance Data'!$C$31),"-",'Model Performance Data'!$C$31)</f>
        <v>Timeliness of Prenatal Care</v>
      </c>
      <c r="E645" s="38" t="str">
        <f>IF(ISBLANK('Model Performance Data'!$D$31),"-",'Model Performance Data'!$D$31)</f>
        <v>Percentage</v>
      </c>
      <c r="F645" s="38" t="str">
        <f>IF(ISBLANK('Model Performance Data'!$E$31),"-",'Model Performance Data'!$E$31)</f>
        <v>Active</v>
      </c>
      <c r="G645" s="38" t="str">
        <f>IF(ISBLANK('Model Performance Data'!$F$31),"-",'Model Performance Data'!$F$31)</f>
        <v>-</v>
      </c>
      <c r="H645" s="38">
        <v>3</v>
      </c>
      <c r="I645" s="38">
        <v>1</v>
      </c>
      <c r="J645" s="37" t="str">
        <f t="shared" si="33"/>
        <v>31</v>
      </c>
      <c r="K645" s="38" t="str">
        <f>IF(ISBLANK('Model Performance Data'!$L$31),"-",'Model Performance Data'!$L$31)</f>
        <v>Annual</v>
      </c>
      <c r="L645" s="38" t="str">
        <f>IF(ISBLANK('Model Performance Data'!$K$31),"-",'Model Performance Data'!$K$31)</f>
        <v>-</v>
      </c>
      <c r="M645" s="43">
        <f>IF(ISNA(SUMIFS(INDEX('Model Performance Data'!$O$8:$DY$56,0,MATCH(CONCATENATE($J645,M$6),'Model Performance Data'!$O$6:$DY$6,0)),'Model Performance Data'!$B$8:$B$56,$C645,'Model Performance Data'!$C$8:$C$56,$D645)),"-",SUMIFS(INDEX('Model Performance Data'!$O$8:$DY$56,0,MATCH(CONCATENATE($J645,M$6),'Model Performance Data'!$O$6:$DY$6,0)),'Model Performance Data'!$B$8:$B$56,$C645,'Model Performance Data'!$C$8:$C$56,$D645))</f>
        <v>0</v>
      </c>
      <c r="N645" s="43">
        <f>IF(ISNA(SUMIFS(INDEX('Model Performance Data'!$O$8:$DY$56,0,MATCH(CONCATENATE($J645,N$6),'Model Performance Data'!$O$6:$DY$6,0)),'Model Performance Data'!$B$8:$B$56,$C645,'Model Performance Data'!$C$8:$C$56,$D645)),"-",SUMIFS(INDEX('Model Performance Data'!$O$8:$DY$56,0,MATCH(CONCATENATE($J645,N$6),'Model Performance Data'!$O$6:$DY$6,0)),'Model Performance Data'!$B$8:$B$56,$C645,'Model Performance Data'!$C$8:$C$56,$D645))</f>
        <v>0</v>
      </c>
      <c r="O645" s="154">
        <f>IF(ISNA(SUMIFS(INDEX('Model Performance Data'!$O$8:$DY$56,0,MATCH(CONCATENATE($J645,O$6),'Model Performance Data'!$O$6:$DY$6,0)),'Model Performance Data'!$B$8:$B$56,$C645,'Model Performance Data'!$C$8:$C$56,$D645)),"-",SUMIFS(INDEX('Model Performance Data'!$O$8:$DY$56,0,MATCH(CONCATENATE($J645,O$6),'Model Performance Data'!$O$6:$DY$6,0)),'Model Performance Data'!$B$8:$B$56,$C645,'Model Performance Data'!$C$8:$C$56,$D645))</f>
        <v>0</v>
      </c>
    </row>
    <row r="646" spans="2:15" outlineLevel="1" x14ac:dyDescent="0.35">
      <c r="B646" s="37" t="s">
        <v>80</v>
      </c>
      <c r="C646" s="38" t="str">
        <f>IF(ISBLANK('Model Performance Data'!$B$31),"-",'Model Performance Data'!$B$31)</f>
        <v>Population Health</v>
      </c>
      <c r="D646" s="38" t="str">
        <f>IF(ISBLANK('Model Performance Data'!$C$31),"-",'Model Performance Data'!$C$31)</f>
        <v>Timeliness of Prenatal Care</v>
      </c>
      <c r="E646" s="38" t="str">
        <f>IF(ISBLANK('Model Performance Data'!$D$31),"-",'Model Performance Data'!$D$31)</f>
        <v>Percentage</v>
      </c>
      <c r="F646" s="38" t="str">
        <f>IF(ISBLANK('Model Performance Data'!$E$31),"-",'Model Performance Data'!$E$31)</f>
        <v>Active</v>
      </c>
      <c r="G646" s="38" t="str">
        <f>IF(ISBLANK('Model Performance Data'!$F$31),"-",'Model Performance Data'!$F$31)</f>
        <v>-</v>
      </c>
      <c r="H646" s="38">
        <v>3</v>
      </c>
      <c r="I646" s="38">
        <v>2</v>
      </c>
      <c r="J646" s="37" t="str">
        <f t="shared" si="33"/>
        <v>32</v>
      </c>
      <c r="K646" s="38" t="str">
        <f>IF(ISBLANK('Model Performance Data'!$L$31),"-",'Model Performance Data'!$L$31)</f>
        <v>Annual</v>
      </c>
      <c r="L646" s="38" t="str">
        <f>IF(ISBLANK('Model Performance Data'!$K$31),"-",'Model Performance Data'!$K$31)</f>
        <v>-</v>
      </c>
      <c r="M646" s="43">
        <f>IF(ISNA(SUMIFS(INDEX('Model Performance Data'!$O$8:$DY$56,0,MATCH(CONCATENATE($J646,M$6),'Model Performance Data'!$O$6:$DY$6,0)),'Model Performance Data'!$B$8:$B$56,$C646,'Model Performance Data'!$C$8:$C$56,$D646)),"-",SUMIFS(INDEX('Model Performance Data'!$O$8:$DY$56,0,MATCH(CONCATENATE($J646,M$6),'Model Performance Data'!$O$6:$DY$6,0)),'Model Performance Data'!$B$8:$B$56,$C646,'Model Performance Data'!$C$8:$C$56,$D646))</f>
        <v>0</v>
      </c>
      <c r="N646" s="43">
        <f>IF(ISNA(SUMIFS(INDEX('Model Performance Data'!$O$8:$DY$56,0,MATCH(CONCATENATE($J646,N$6),'Model Performance Data'!$O$6:$DY$6,0)),'Model Performance Data'!$B$8:$B$56,$C646,'Model Performance Data'!$C$8:$C$56,$D646)),"-",SUMIFS(INDEX('Model Performance Data'!$O$8:$DY$56,0,MATCH(CONCATENATE($J646,N$6),'Model Performance Data'!$O$6:$DY$6,0)),'Model Performance Data'!$B$8:$B$56,$C646,'Model Performance Data'!$C$8:$C$56,$D646))</f>
        <v>0</v>
      </c>
      <c r="O646" s="154">
        <f>IF(ISNA(SUMIFS(INDEX('Model Performance Data'!$O$8:$DY$56,0,MATCH(CONCATENATE($J646,O$6),'Model Performance Data'!$O$6:$DY$6,0)),'Model Performance Data'!$B$8:$B$56,$C646,'Model Performance Data'!$C$8:$C$56,$D646)),"-",SUMIFS(INDEX('Model Performance Data'!$O$8:$DY$56,0,MATCH(CONCATENATE($J646,O$6),'Model Performance Data'!$O$6:$DY$6,0)),'Model Performance Data'!$B$8:$B$56,$C646,'Model Performance Data'!$C$8:$C$56,$D646))</f>
        <v>0</v>
      </c>
    </row>
    <row r="647" spans="2:15" outlineLevel="1" x14ac:dyDescent="0.35">
      <c r="B647" s="37" t="s">
        <v>80</v>
      </c>
      <c r="C647" s="38" t="str">
        <f>IF(ISBLANK('Model Performance Data'!$B$31),"-",'Model Performance Data'!$B$31)</f>
        <v>Population Health</v>
      </c>
      <c r="D647" s="38" t="str">
        <f>IF(ISBLANK('Model Performance Data'!$C$31),"-",'Model Performance Data'!$C$31)</f>
        <v>Timeliness of Prenatal Care</v>
      </c>
      <c r="E647" s="38" t="str">
        <f>IF(ISBLANK('Model Performance Data'!$D$31),"-",'Model Performance Data'!$D$31)</f>
        <v>Percentage</v>
      </c>
      <c r="F647" s="38" t="str">
        <f>IF(ISBLANK('Model Performance Data'!$E$31),"-",'Model Performance Data'!$E$31)</f>
        <v>Active</v>
      </c>
      <c r="G647" s="38" t="str">
        <f>IF(ISBLANK('Model Performance Data'!$F$31),"-",'Model Performance Data'!$F$31)</f>
        <v>-</v>
      </c>
      <c r="H647" s="38">
        <v>3</v>
      </c>
      <c r="I647" s="38">
        <v>3</v>
      </c>
      <c r="J647" s="37" t="str">
        <f t="shared" si="33"/>
        <v>33</v>
      </c>
      <c r="K647" s="38" t="str">
        <f>IF(ISBLANK('Model Performance Data'!$L$31),"-",'Model Performance Data'!$L$31)</f>
        <v>Annual</v>
      </c>
      <c r="L647" s="38" t="str">
        <f>IF(ISBLANK('Model Performance Data'!$K$31),"-",'Model Performance Data'!$K$31)</f>
        <v>-</v>
      </c>
      <c r="M647" s="43">
        <f>IF(ISNA(SUMIFS(INDEX('Model Performance Data'!$O$8:$DY$56,0,MATCH(CONCATENATE($J647,M$6),'Model Performance Data'!$O$6:$DY$6,0)),'Model Performance Data'!$B$8:$B$56,$C647,'Model Performance Data'!$C$8:$C$56,$D647)),"-",SUMIFS(INDEX('Model Performance Data'!$O$8:$DY$56,0,MATCH(CONCATENATE($J647,M$6),'Model Performance Data'!$O$6:$DY$6,0)),'Model Performance Data'!$B$8:$B$56,$C647,'Model Performance Data'!$C$8:$C$56,$D647))</f>
        <v>0</v>
      </c>
      <c r="N647" s="43">
        <f>IF(ISNA(SUMIFS(INDEX('Model Performance Data'!$O$8:$DY$56,0,MATCH(CONCATENATE($J647,N$6),'Model Performance Data'!$O$6:$DY$6,0)),'Model Performance Data'!$B$8:$B$56,$C647,'Model Performance Data'!$C$8:$C$56,$D647)),"-",SUMIFS(INDEX('Model Performance Data'!$O$8:$DY$56,0,MATCH(CONCATENATE($J647,N$6),'Model Performance Data'!$O$6:$DY$6,0)),'Model Performance Data'!$B$8:$B$56,$C647,'Model Performance Data'!$C$8:$C$56,$D647))</f>
        <v>0</v>
      </c>
      <c r="O647" s="154">
        <f>IF(ISNA(SUMIFS(INDEX('Model Performance Data'!$O$8:$DY$56,0,MATCH(CONCATENATE($J647,O$6),'Model Performance Data'!$O$6:$DY$6,0)),'Model Performance Data'!$B$8:$B$56,$C647,'Model Performance Data'!$C$8:$C$56,$D647)),"-",SUMIFS(INDEX('Model Performance Data'!$O$8:$DY$56,0,MATCH(CONCATENATE($J647,O$6),'Model Performance Data'!$O$6:$DY$6,0)),'Model Performance Data'!$B$8:$B$56,$C647,'Model Performance Data'!$C$8:$C$56,$D647))</f>
        <v>0</v>
      </c>
    </row>
    <row r="648" spans="2:15" outlineLevel="1" x14ac:dyDescent="0.35">
      <c r="B648" s="37" t="s">
        <v>80</v>
      </c>
      <c r="C648" s="38" t="str">
        <f>IF(ISBLANK('Model Performance Data'!$B$31),"-",'Model Performance Data'!$B$31)</f>
        <v>Population Health</v>
      </c>
      <c r="D648" s="38" t="str">
        <f>IF(ISBLANK('Model Performance Data'!$C$31),"-",'Model Performance Data'!$C$31)</f>
        <v>Timeliness of Prenatal Care</v>
      </c>
      <c r="E648" s="38" t="str">
        <f>IF(ISBLANK('Model Performance Data'!$D$31),"-",'Model Performance Data'!$D$31)</f>
        <v>Percentage</v>
      </c>
      <c r="F648" s="38" t="str">
        <f>IF(ISBLANK('Model Performance Data'!$E$31),"-",'Model Performance Data'!$E$31)</f>
        <v>Active</v>
      </c>
      <c r="G648" s="38" t="str">
        <f>IF(ISBLANK('Model Performance Data'!$F$31),"-",'Model Performance Data'!$F$31)</f>
        <v>-</v>
      </c>
      <c r="H648" s="38">
        <v>3</v>
      </c>
      <c r="I648" s="38">
        <v>4</v>
      </c>
      <c r="J648" s="37" t="str">
        <f t="shared" si="33"/>
        <v>34</v>
      </c>
      <c r="K648" s="38" t="str">
        <f>IF(ISBLANK('Model Performance Data'!$L$31),"-",'Model Performance Data'!$L$31)</f>
        <v>Annual</v>
      </c>
      <c r="L648" s="38" t="str">
        <f>IF(ISBLANK('Model Performance Data'!$K$31),"-",'Model Performance Data'!$K$31)</f>
        <v>-</v>
      </c>
      <c r="M648" s="43">
        <f>IF(ISNA(SUMIFS(INDEX('Model Performance Data'!$O$8:$DY$56,0,MATCH(CONCATENATE($J648,M$6),'Model Performance Data'!$O$6:$DY$6,0)),'Model Performance Data'!$B$8:$B$56,$C648,'Model Performance Data'!$C$8:$C$56,$D648)),"-",SUMIFS(INDEX('Model Performance Data'!$O$8:$DY$56,0,MATCH(CONCATENATE($J648,M$6),'Model Performance Data'!$O$6:$DY$6,0)),'Model Performance Data'!$B$8:$B$56,$C648,'Model Performance Data'!$C$8:$C$56,$D648))</f>
        <v>0</v>
      </c>
      <c r="N648" s="43">
        <f>IF(ISNA(SUMIFS(INDEX('Model Performance Data'!$O$8:$DY$56,0,MATCH(CONCATENATE($J648,N$6),'Model Performance Data'!$O$6:$DY$6,0)),'Model Performance Data'!$B$8:$B$56,$C648,'Model Performance Data'!$C$8:$C$56,$D648)),"-",SUMIFS(INDEX('Model Performance Data'!$O$8:$DY$56,0,MATCH(CONCATENATE($J648,N$6),'Model Performance Data'!$O$6:$DY$6,0)),'Model Performance Data'!$B$8:$B$56,$C648,'Model Performance Data'!$C$8:$C$56,$D648))</f>
        <v>0</v>
      </c>
      <c r="O648" s="154">
        <f>IF(ISNA(SUMIFS(INDEX('Model Performance Data'!$O$8:$DY$56,0,MATCH(CONCATENATE($J648,O$6),'Model Performance Data'!$O$6:$DY$6,0)),'Model Performance Data'!$B$8:$B$56,$C648,'Model Performance Data'!$C$8:$C$56,$D648)),"-",SUMIFS(INDEX('Model Performance Data'!$O$8:$DY$56,0,MATCH(CONCATENATE($J648,O$6),'Model Performance Data'!$O$6:$DY$6,0)),'Model Performance Data'!$B$8:$B$56,$C648,'Model Performance Data'!$C$8:$C$56,$D648))</f>
        <v>0</v>
      </c>
    </row>
    <row r="649" spans="2:15" outlineLevel="1" x14ac:dyDescent="0.35">
      <c r="B649" s="37" t="s">
        <v>80</v>
      </c>
      <c r="C649" s="38" t="str">
        <f>IF(ISBLANK('Model Performance Data'!$B$31),"-",'Model Performance Data'!$B$31)</f>
        <v>Population Health</v>
      </c>
      <c r="D649" s="38" t="str">
        <f>IF(ISBLANK('Model Performance Data'!$C$31),"-",'Model Performance Data'!$C$31)</f>
        <v>Timeliness of Prenatal Care</v>
      </c>
      <c r="E649" s="38" t="str">
        <f>IF(ISBLANK('Model Performance Data'!$D$31),"-",'Model Performance Data'!$D$31)</f>
        <v>Percentage</v>
      </c>
      <c r="F649" s="38" t="str">
        <f>IF(ISBLANK('Model Performance Data'!$E$31),"-",'Model Performance Data'!$E$31)</f>
        <v>Active</v>
      </c>
      <c r="G649" s="38" t="str">
        <f>IF(ISBLANK('Model Performance Data'!$F$31),"-",'Model Performance Data'!$F$31)</f>
        <v>-</v>
      </c>
      <c r="H649" s="38">
        <v>3</v>
      </c>
      <c r="I649" s="38">
        <v>5</v>
      </c>
      <c r="J649" s="37" t="str">
        <f t="shared" si="33"/>
        <v>35</v>
      </c>
      <c r="K649" s="38" t="str">
        <f>IF(ISBLANK('Model Performance Data'!$L$31),"-",'Model Performance Data'!$L$31)</f>
        <v>Annual</v>
      </c>
      <c r="L649" s="38" t="str">
        <f>IF(ISBLANK('Model Performance Data'!$K$31),"-",'Model Performance Data'!$K$31)</f>
        <v>-</v>
      </c>
      <c r="M649" s="43">
        <f>IF(ISNA(SUMIFS(INDEX('Model Performance Data'!$O$8:$DY$56,0,MATCH(CONCATENATE($J649,M$6),'Model Performance Data'!$O$6:$DY$6,0)),'Model Performance Data'!$B$8:$B$56,$C649,'Model Performance Data'!$C$8:$C$56,$D649)),"-",SUMIFS(INDEX('Model Performance Data'!$O$8:$DY$56,0,MATCH(CONCATENATE($J649,M$6),'Model Performance Data'!$O$6:$DY$6,0)),'Model Performance Data'!$B$8:$B$56,$C649,'Model Performance Data'!$C$8:$C$56,$D649))</f>
        <v>0</v>
      </c>
      <c r="N649" s="43">
        <f>IF(ISNA(SUMIFS(INDEX('Model Performance Data'!$O$8:$DY$56,0,MATCH(CONCATENATE($J649,N$6),'Model Performance Data'!$O$6:$DY$6,0)),'Model Performance Data'!$B$8:$B$56,$C649,'Model Performance Data'!$C$8:$C$56,$D649)),"-",SUMIFS(INDEX('Model Performance Data'!$O$8:$DY$56,0,MATCH(CONCATENATE($J649,N$6),'Model Performance Data'!$O$6:$DY$6,0)),'Model Performance Data'!$B$8:$B$56,$C649,'Model Performance Data'!$C$8:$C$56,$D649))</f>
        <v>0</v>
      </c>
      <c r="O649" s="154">
        <f>IF(ISNA(SUMIFS(INDEX('Model Performance Data'!$O$8:$DY$56,0,MATCH(CONCATENATE($J649,O$6),'Model Performance Data'!$O$6:$DY$6,0)),'Model Performance Data'!$B$8:$B$56,$C649,'Model Performance Data'!$C$8:$C$56,$D649)),"-",SUMIFS(INDEX('Model Performance Data'!$O$8:$DY$56,0,MATCH(CONCATENATE($J649,O$6),'Model Performance Data'!$O$6:$DY$6,0)),'Model Performance Data'!$B$8:$B$56,$C649,'Model Performance Data'!$C$8:$C$56,$D649))</f>
        <v>0</v>
      </c>
    </row>
    <row r="650" spans="2:15" outlineLevel="1" x14ac:dyDescent="0.35">
      <c r="B650" s="37" t="s">
        <v>80</v>
      </c>
      <c r="C650" s="38" t="str">
        <f>IF(ISBLANK('Model Performance Data'!$B$31),"-",'Model Performance Data'!$B$31)</f>
        <v>Population Health</v>
      </c>
      <c r="D650" s="38" t="str">
        <f>IF(ISBLANK('Model Performance Data'!$C$31),"-",'Model Performance Data'!$C$31)</f>
        <v>Timeliness of Prenatal Care</v>
      </c>
      <c r="E650" s="38" t="str">
        <f>IF(ISBLANK('Model Performance Data'!$D$31),"-",'Model Performance Data'!$D$31)</f>
        <v>Percentage</v>
      </c>
      <c r="F650" s="38" t="str">
        <f>IF(ISBLANK('Model Performance Data'!$E$31),"-",'Model Performance Data'!$E$31)</f>
        <v>Active</v>
      </c>
      <c r="G650" s="38" t="str">
        <f>IF(ISBLANK('Model Performance Data'!$F$31),"-",'Model Performance Data'!$F$31)</f>
        <v>-</v>
      </c>
      <c r="H650" s="38">
        <v>3</v>
      </c>
      <c r="I650" s="38" t="s">
        <v>65</v>
      </c>
      <c r="J650" s="37" t="str">
        <f t="shared" si="33"/>
        <v>3Goal</v>
      </c>
      <c r="K650" s="38" t="str">
        <f>IF(ISBLANK('Model Performance Data'!$L$31),"-",'Model Performance Data'!$L$31)</f>
        <v>Annual</v>
      </c>
      <c r="L650" s="38" t="str">
        <f>IF(ISBLANK('Model Performance Data'!$K$31),"-",'Model Performance Data'!$K$31)</f>
        <v>-</v>
      </c>
      <c r="M650" s="43" t="str">
        <f>IF(ISNA(SUMIFS(INDEX('Model Performance Data'!$O$8:$DY$56,0,MATCH(CONCATENATE($J650,M$6),'Model Performance Data'!$O$6:$DY$6,0)),'Model Performance Data'!$B$8:$B$56,$C650,'Model Performance Data'!$C$8:$C$56,$D650)),"-",SUMIFS(INDEX('Model Performance Data'!$O$8:$DY$56,0,MATCH(CONCATENATE($J650,M$6),'Model Performance Data'!$O$6:$DY$6,0)),'Model Performance Data'!$B$8:$B$56,$C650,'Model Performance Data'!$C$8:$C$56,$D650))</f>
        <v>-</v>
      </c>
      <c r="N650" s="43" t="str">
        <f>IF(ISNA(SUMIFS(INDEX('Model Performance Data'!$O$8:$DY$56,0,MATCH(CONCATENATE($J650,N$6),'Model Performance Data'!$O$6:$DY$6,0)),'Model Performance Data'!$B$8:$B$56,$C650,'Model Performance Data'!$C$8:$C$56,$D650)),"-",SUMIFS(INDEX('Model Performance Data'!$O$8:$DY$56,0,MATCH(CONCATENATE($J650,N$6),'Model Performance Data'!$O$6:$DY$6,0)),'Model Performance Data'!$B$8:$B$56,$C650,'Model Performance Data'!$C$8:$C$56,$D650))</f>
        <v>-</v>
      </c>
      <c r="O650" s="154">
        <f>IF(ISNA(SUMIFS(INDEX('Model Performance Data'!$O$8:$DY$56,0,MATCH(CONCATENATE($J650,O$6),'Model Performance Data'!$O$6:$DY$6,0)),'Model Performance Data'!$B$8:$B$56,$C650,'Model Performance Data'!$C$8:$C$56,$D650)),"-",SUMIFS(INDEX('Model Performance Data'!$O$8:$DY$56,0,MATCH(CONCATENATE($J650,O$6),'Model Performance Data'!$O$6:$DY$6,0)),'Model Performance Data'!$B$8:$B$56,$C650,'Model Performance Data'!$C$8:$C$56,$D650))</f>
        <v>0</v>
      </c>
    </row>
    <row r="651" spans="2:15" outlineLevel="1" x14ac:dyDescent="0.35">
      <c r="B651" s="37" t="s">
        <v>80</v>
      </c>
      <c r="C651" s="38" t="str">
        <f>IF(ISBLANK('Model Performance Data'!$B$31),"-",'Model Performance Data'!$B$31)</f>
        <v>Population Health</v>
      </c>
      <c r="D651" s="38" t="str">
        <f>IF(ISBLANK('Model Performance Data'!$C$31),"-",'Model Performance Data'!$C$31)</f>
        <v>Timeliness of Prenatal Care</v>
      </c>
      <c r="E651" s="38" t="str">
        <f>IF(ISBLANK('Model Performance Data'!$D$31),"-",'Model Performance Data'!$D$31)</f>
        <v>Percentage</v>
      </c>
      <c r="F651" s="38" t="str">
        <f>IF(ISBLANK('Model Performance Data'!$E$31),"-",'Model Performance Data'!$E$31)</f>
        <v>Active</v>
      </c>
      <c r="G651" s="38" t="str">
        <f>IF(ISBLANK('Model Performance Data'!$F$31),"-",'Model Performance Data'!$F$31)</f>
        <v>-</v>
      </c>
      <c r="H651" s="38">
        <v>4</v>
      </c>
      <c r="I651" s="38">
        <v>1</v>
      </c>
      <c r="J651" s="37" t="str">
        <f t="shared" ref="J651:J656" si="35">CONCATENATE(H651,I651)</f>
        <v>41</v>
      </c>
      <c r="K651" s="38" t="str">
        <f>IF(ISBLANK('Model Performance Data'!$L$31),"-",'Model Performance Data'!$L$31)</f>
        <v>Annual</v>
      </c>
      <c r="L651" s="38" t="str">
        <f>IF(ISBLANK('Model Performance Data'!$K$31),"-",'Model Performance Data'!$K$31)</f>
        <v>-</v>
      </c>
      <c r="M651" s="43">
        <f>IF(ISNA(SUMIFS(INDEX('Model Performance Data'!$O$8:$DY$56,0,MATCH(CONCATENATE($J651,M$6),'Model Performance Data'!$O$6:$DY$6,0)),'Model Performance Data'!$B$8:$B$56,$C651,'Model Performance Data'!$C$8:$C$56,$D651)),"-",SUMIFS(INDEX('Model Performance Data'!$O$8:$DY$56,0,MATCH(CONCATENATE($J651,M$6),'Model Performance Data'!$O$6:$DY$6,0)),'Model Performance Data'!$B$8:$B$56,$C651,'Model Performance Data'!$C$8:$C$56,$D651))</f>
        <v>0</v>
      </c>
      <c r="N651" s="43">
        <f>IF(ISNA(SUMIFS(INDEX('Model Performance Data'!$O$8:$DY$56,0,MATCH(CONCATENATE($J651,N$6),'Model Performance Data'!$O$6:$DY$6,0)),'Model Performance Data'!$B$8:$B$56,$C651,'Model Performance Data'!$C$8:$C$56,$D651)),"-",SUMIFS(INDEX('Model Performance Data'!$O$8:$DY$56,0,MATCH(CONCATENATE($J651,N$6),'Model Performance Data'!$O$6:$DY$6,0)),'Model Performance Data'!$B$8:$B$56,$C651,'Model Performance Data'!$C$8:$C$56,$D651))</f>
        <v>0</v>
      </c>
      <c r="O651" s="154">
        <f>IF(ISNA(SUMIFS(INDEX('Model Performance Data'!$O$8:$DY$56,0,MATCH(CONCATENATE($J651,O$6),'Model Performance Data'!$O$6:$DY$6,0)),'Model Performance Data'!$B$8:$B$56,$C651,'Model Performance Data'!$C$8:$C$56,$D651)),"-",SUMIFS(INDEX('Model Performance Data'!$O$8:$DY$56,0,MATCH(CONCATENATE($J651,O$6),'Model Performance Data'!$O$6:$DY$6,0)),'Model Performance Data'!$B$8:$B$56,$C651,'Model Performance Data'!$C$8:$C$56,$D651))</f>
        <v>0</v>
      </c>
    </row>
    <row r="652" spans="2:15" outlineLevel="1" x14ac:dyDescent="0.35">
      <c r="B652" s="37" t="s">
        <v>80</v>
      </c>
      <c r="C652" s="38" t="str">
        <f>IF(ISBLANK('Model Performance Data'!$B$31),"-",'Model Performance Data'!$B$31)</f>
        <v>Population Health</v>
      </c>
      <c r="D652" s="38" t="str">
        <f>IF(ISBLANK('Model Performance Data'!$C$31),"-",'Model Performance Data'!$C$31)</f>
        <v>Timeliness of Prenatal Care</v>
      </c>
      <c r="E652" s="38" t="str">
        <f>IF(ISBLANK('Model Performance Data'!$D$31),"-",'Model Performance Data'!$D$31)</f>
        <v>Percentage</v>
      </c>
      <c r="F652" s="38" t="str">
        <f>IF(ISBLANK('Model Performance Data'!$E$31),"-",'Model Performance Data'!$E$31)</f>
        <v>Active</v>
      </c>
      <c r="G652" s="38" t="str">
        <f>IF(ISBLANK('Model Performance Data'!$F$31),"-",'Model Performance Data'!$F$31)</f>
        <v>-</v>
      </c>
      <c r="H652" s="38">
        <v>4</v>
      </c>
      <c r="I652" s="38">
        <v>2</v>
      </c>
      <c r="J652" s="37" t="str">
        <f t="shared" si="35"/>
        <v>42</v>
      </c>
      <c r="K652" s="38" t="str">
        <f>IF(ISBLANK('Model Performance Data'!$L$31),"-",'Model Performance Data'!$L$31)</f>
        <v>Annual</v>
      </c>
      <c r="L652" s="38" t="str">
        <f>IF(ISBLANK('Model Performance Data'!$K$31),"-",'Model Performance Data'!$K$31)</f>
        <v>-</v>
      </c>
      <c r="M652" s="43">
        <f>IF(ISNA(SUMIFS(INDEX('Model Performance Data'!$O$8:$DY$56,0,MATCH(CONCATENATE($J652,M$6),'Model Performance Data'!$O$6:$DY$6,0)),'Model Performance Data'!$B$8:$B$56,$C652,'Model Performance Data'!$C$8:$C$56,$D652)),"-",SUMIFS(INDEX('Model Performance Data'!$O$8:$DY$56,0,MATCH(CONCATENATE($J652,M$6),'Model Performance Data'!$O$6:$DY$6,0)),'Model Performance Data'!$B$8:$B$56,$C652,'Model Performance Data'!$C$8:$C$56,$D652))</f>
        <v>0</v>
      </c>
      <c r="N652" s="43">
        <f>IF(ISNA(SUMIFS(INDEX('Model Performance Data'!$O$8:$DY$56,0,MATCH(CONCATENATE($J652,N$6),'Model Performance Data'!$O$6:$DY$6,0)),'Model Performance Data'!$B$8:$B$56,$C652,'Model Performance Data'!$C$8:$C$56,$D652)),"-",SUMIFS(INDEX('Model Performance Data'!$O$8:$DY$56,0,MATCH(CONCATENATE($J652,N$6),'Model Performance Data'!$O$6:$DY$6,0)),'Model Performance Data'!$B$8:$B$56,$C652,'Model Performance Data'!$C$8:$C$56,$D652))</f>
        <v>0</v>
      </c>
      <c r="O652" s="154">
        <f>IF(ISNA(SUMIFS(INDEX('Model Performance Data'!$O$8:$DY$56,0,MATCH(CONCATENATE($J652,O$6),'Model Performance Data'!$O$6:$DY$6,0)),'Model Performance Data'!$B$8:$B$56,$C652,'Model Performance Data'!$C$8:$C$56,$D652)),"-",SUMIFS(INDEX('Model Performance Data'!$O$8:$DY$56,0,MATCH(CONCATENATE($J652,O$6),'Model Performance Data'!$O$6:$DY$6,0)),'Model Performance Data'!$B$8:$B$56,$C652,'Model Performance Data'!$C$8:$C$56,$D652))</f>
        <v>0</v>
      </c>
    </row>
    <row r="653" spans="2:15" outlineLevel="1" x14ac:dyDescent="0.35">
      <c r="B653" s="37" t="s">
        <v>80</v>
      </c>
      <c r="C653" s="38" t="str">
        <f>IF(ISBLANK('Model Performance Data'!$B$31),"-",'Model Performance Data'!$B$31)</f>
        <v>Population Health</v>
      </c>
      <c r="D653" s="38" t="str">
        <f>IF(ISBLANK('Model Performance Data'!$C$31),"-",'Model Performance Data'!$C$31)</f>
        <v>Timeliness of Prenatal Care</v>
      </c>
      <c r="E653" s="38" t="str">
        <f>IF(ISBLANK('Model Performance Data'!$D$31),"-",'Model Performance Data'!$D$31)</f>
        <v>Percentage</v>
      </c>
      <c r="F653" s="38" t="str">
        <f>IF(ISBLANK('Model Performance Data'!$E$31),"-",'Model Performance Data'!$E$31)</f>
        <v>Active</v>
      </c>
      <c r="G653" s="38" t="str">
        <f>IF(ISBLANK('Model Performance Data'!$F$31),"-",'Model Performance Data'!$F$31)</f>
        <v>-</v>
      </c>
      <c r="H653" s="38">
        <v>4</v>
      </c>
      <c r="I653" s="38">
        <v>3</v>
      </c>
      <c r="J653" s="37" t="str">
        <f t="shared" si="35"/>
        <v>43</v>
      </c>
      <c r="K653" s="38" t="str">
        <f>IF(ISBLANK('Model Performance Data'!$L$31),"-",'Model Performance Data'!$L$31)</f>
        <v>Annual</v>
      </c>
      <c r="L653" s="38" t="str">
        <f>IF(ISBLANK('Model Performance Data'!$K$31),"-",'Model Performance Data'!$K$31)</f>
        <v>-</v>
      </c>
      <c r="M653" s="43">
        <f>IF(ISNA(SUMIFS(INDEX('Model Performance Data'!$O$8:$DY$56,0,MATCH(CONCATENATE($J653,M$6),'Model Performance Data'!$O$6:$DY$6,0)),'Model Performance Data'!$B$8:$B$56,$C653,'Model Performance Data'!$C$8:$C$56,$D653)),"-",SUMIFS(INDEX('Model Performance Data'!$O$8:$DY$56,0,MATCH(CONCATENATE($J653,M$6),'Model Performance Data'!$O$6:$DY$6,0)),'Model Performance Data'!$B$8:$B$56,$C653,'Model Performance Data'!$C$8:$C$56,$D653))</f>
        <v>0</v>
      </c>
      <c r="N653" s="43">
        <f>IF(ISNA(SUMIFS(INDEX('Model Performance Data'!$O$8:$DY$56,0,MATCH(CONCATENATE($J653,N$6),'Model Performance Data'!$O$6:$DY$6,0)),'Model Performance Data'!$B$8:$B$56,$C653,'Model Performance Data'!$C$8:$C$56,$D653)),"-",SUMIFS(INDEX('Model Performance Data'!$O$8:$DY$56,0,MATCH(CONCATENATE($J653,N$6),'Model Performance Data'!$O$6:$DY$6,0)),'Model Performance Data'!$B$8:$B$56,$C653,'Model Performance Data'!$C$8:$C$56,$D653))</f>
        <v>0</v>
      </c>
      <c r="O653" s="154">
        <f>IF(ISNA(SUMIFS(INDEX('Model Performance Data'!$O$8:$DY$56,0,MATCH(CONCATENATE($J653,O$6),'Model Performance Data'!$O$6:$DY$6,0)),'Model Performance Data'!$B$8:$B$56,$C653,'Model Performance Data'!$C$8:$C$56,$D653)),"-",SUMIFS(INDEX('Model Performance Data'!$O$8:$DY$56,0,MATCH(CONCATENATE($J653,O$6),'Model Performance Data'!$O$6:$DY$6,0)),'Model Performance Data'!$B$8:$B$56,$C653,'Model Performance Data'!$C$8:$C$56,$D653))</f>
        <v>0</v>
      </c>
    </row>
    <row r="654" spans="2:15" outlineLevel="1" x14ac:dyDescent="0.35">
      <c r="B654" s="37" t="s">
        <v>80</v>
      </c>
      <c r="C654" s="38" t="str">
        <f>IF(ISBLANK('Model Performance Data'!$B$31),"-",'Model Performance Data'!$B$31)</f>
        <v>Population Health</v>
      </c>
      <c r="D654" s="38" t="str">
        <f>IF(ISBLANK('Model Performance Data'!$C$31),"-",'Model Performance Data'!$C$31)</f>
        <v>Timeliness of Prenatal Care</v>
      </c>
      <c r="E654" s="38" t="str">
        <f>IF(ISBLANK('Model Performance Data'!$D$31),"-",'Model Performance Data'!$D$31)</f>
        <v>Percentage</v>
      </c>
      <c r="F654" s="38" t="str">
        <f>IF(ISBLANK('Model Performance Data'!$E$31),"-",'Model Performance Data'!$E$31)</f>
        <v>Active</v>
      </c>
      <c r="G654" s="38" t="str">
        <f>IF(ISBLANK('Model Performance Data'!$F$31),"-",'Model Performance Data'!$F$31)</f>
        <v>-</v>
      </c>
      <c r="H654" s="38">
        <v>4</v>
      </c>
      <c r="I654" s="38">
        <v>4</v>
      </c>
      <c r="J654" s="37" t="str">
        <f t="shared" si="35"/>
        <v>44</v>
      </c>
      <c r="K654" s="38" t="str">
        <f>IF(ISBLANK('Model Performance Data'!$L$31),"-",'Model Performance Data'!$L$31)</f>
        <v>Annual</v>
      </c>
      <c r="L654" s="38" t="str">
        <f>IF(ISBLANK('Model Performance Data'!$K$31),"-",'Model Performance Data'!$K$31)</f>
        <v>-</v>
      </c>
      <c r="M654" s="43">
        <f>IF(ISNA(SUMIFS(INDEX('Model Performance Data'!$O$8:$DY$56,0,MATCH(CONCATENATE($J654,M$6),'Model Performance Data'!$O$6:$DY$6,0)),'Model Performance Data'!$B$8:$B$56,$C654,'Model Performance Data'!$C$8:$C$56,$D654)),"-",SUMIFS(INDEX('Model Performance Data'!$O$8:$DY$56,0,MATCH(CONCATENATE($J654,M$6),'Model Performance Data'!$O$6:$DY$6,0)),'Model Performance Data'!$B$8:$B$56,$C654,'Model Performance Data'!$C$8:$C$56,$D654))</f>
        <v>0</v>
      </c>
      <c r="N654" s="43">
        <f>IF(ISNA(SUMIFS(INDEX('Model Performance Data'!$O$8:$DY$56,0,MATCH(CONCATENATE($J654,N$6),'Model Performance Data'!$O$6:$DY$6,0)),'Model Performance Data'!$B$8:$B$56,$C654,'Model Performance Data'!$C$8:$C$56,$D654)),"-",SUMIFS(INDEX('Model Performance Data'!$O$8:$DY$56,0,MATCH(CONCATENATE($J654,N$6),'Model Performance Data'!$O$6:$DY$6,0)),'Model Performance Data'!$B$8:$B$56,$C654,'Model Performance Data'!$C$8:$C$56,$D654))</f>
        <v>0</v>
      </c>
      <c r="O654" s="154">
        <f>IF(ISNA(SUMIFS(INDEX('Model Performance Data'!$O$8:$DY$56,0,MATCH(CONCATENATE($J654,O$6),'Model Performance Data'!$O$6:$DY$6,0)),'Model Performance Data'!$B$8:$B$56,$C654,'Model Performance Data'!$C$8:$C$56,$D654)),"-",SUMIFS(INDEX('Model Performance Data'!$O$8:$DY$56,0,MATCH(CONCATENATE($J654,O$6),'Model Performance Data'!$O$6:$DY$6,0)),'Model Performance Data'!$B$8:$B$56,$C654,'Model Performance Data'!$C$8:$C$56,$D654))</f>
        <v>0</v>
      </c>
    </row>
    <row r="655" spans="2:15" outlineLevel="1" x14ac:dyDescent="0.35">
      <c r="B655" s="37" t="s">
        <v>80</v>
      </c>
      <c r="C655" s="38" t="str">
        <f>IF(ISBLANK('Model Performance Data'!$B$31),"-",'Model Performance Data'!$B$31)</f>
        <v>Population Health</v>
      </c>
      <c r="D655" s="38" t="str">
        <f>IF(ISBLANK('Model Performance Data'!$C$31),"-",'Model Performance Data'!$C$31)</f>
        <v>Timeliness of Prenatal Care</v>
      </c>
      <c r="E655" s="38" t="str">
        <f>IF(ISBLANK('Model Performance Data'!$D$31),"-",'Model Performance Data'!$D$31)</f>
        <v>Percentage</v>
      </c>
      <c r="F655" s="38" t="str">
        <f>IF(ISBLANK('Model Performance Data'!$E$31),"-",'Model Performance Data'!$E$31)</f>
        <v>Active</v>
      </c>
      <c r="G655" s="38" t="str">
        <f>IF(ISBLANK('Model Performance Data'!$F$31),"-",'Model Performance Data'!$F$31)</f>
        <v>-</v>
      </c>
      <c r="H655" s="38">
        <v>4</v>
      </c>
      <c r="I655" s="38">
        <v>5</v>
      </c>
      <c r="J655" s="37" t="str">
        <f t="shared" si="35"/>
        <v>45</v>
      </c>
      <c r="K655" s="38" t="str">
        <f>IF(ISBLANK('Model Performance Data'!$L$31),"-",'Model Performance Data'!$L$31)</f>
        <v>Annual</v>
      </c>
      <c r="L655" s="38" t="str">
        <f>IF(ISBLANK('Model Performance Data'!$K$31),"-",'Model Performance Data'!$K$31)</f>
        <v>-</v>
      </c>
      <c r="M655" s="43">
        <f>IF(ISNA(SUMIFS(INDEX('Model Performance Data'!$O$8:$DY$56,0,MATCH(CONCATENATE($J655,M$6),'Model Performance Data'!$O$6:$DY$6,0)),'Model Performance Data'!$B$8:$B$56,$C655,'Model Performance Data'!$C$8:$C$56,$D655)),"-",SUMIFS(INDEX('Model Performance Data'!$O$8:$DY$56,0,MATCH(CONCATENATE($J655,M$6),'Model Performance Data'!$O$6:$DY$6,0)),'Model Performance Data'!$B$8:$B$56,$C655,'Model Performance Data'!$C$8:$C$56,$D655))</f>
        <v>0</v>
      </c>
      <c r="N655" s="43">
        <f>IF(ISNA(SUMIFS(INDEX('Model Performance Data'!$O$8:$DY$56,0,MATCH(CONCATENATE($J655,N$6),'Model Performance Data'!$O$6:$DY$6,0)),'Model Performance Data'!$B$8:$B$56,$C655,'Model Performance Data'!$C$8:$C$56,$D655)),"-",SUMIFS(INDEX('Model Performance Data'!$O$8:$DY$56,0,MATCH(CONCATENATE($J655,N$6),'Model Performance Data'!$O$6:$DY$6,0)),'Model Performance Data'!$B$8:$B$56,$C655,'Model Performance Data'!$C$8:$C$56,$D655))</f>
        <v>0</v>
      </c>
      <c r="O655" s="154">
        <f>IF(ISNA(SUMIFS(INDEX('Model Performance Data'!$O$8:$DY$56,0,MATCH(CONCATENATE($J655,O$6),'Model Performance Data'!$O$6:$DY$6,0)),'Model Performance Data'!$B$8:$B$56,$C655,'Model Performance Data'!$C$8:$C$56,$D655)),"-",SUMIFS(INDEX('Model Performance Data'!$O$8:$DY$56,0,MATCH(CONCATENATE($J655,O$6),'Model Performance Data'!$O$6:$DY$6,0)),'Model Performance Data'!$B$8:$B$56,$C655,'Model Performance Data'!$C$8:$C$56,$D655))</f>
        <v>0</v>
      </c>
    </row>
    <row r="656" spans="2:15" outlineLevel="1" x14ac:dyDescent="0.35">
      <c r="B656" s="37" t="s">
        <v>80</v>
      </c>
      <c r="C656" s="38" t="str">
        <f>IF(ISBLANK('Model Performance Data'!$B$31),"-",'Model Performance Data'!$B$31)</f>
        <v>Population Health</v>
      </c>
      <c r="D656" s="38" t="str">
        <f>IF(ISBLANK('Model Performance Data'!$C$31),"-",'Model Performance Data'!$C$31)</f>
        <v>Timeliness of Prenatal Care</v>
      </c>
      <c r="E656" s="38" t="str">
        <f>IF(ISBLANK('Model Performance Data'!$D$31),"-",'Model Performance Data'!$D$31)</f>
        <v>Percentage</v>
      </c>
      <c r="F656" s="38" t="str">
        <f>IF(ISBLANK('Model Performance Data'!$E$31),"-",'Model Performance Data'!$E$31)</f>
        <v>Active</v>
      </c>
      <c r="G656" s="38" t="str">
        <f>IF(ISBLANK('Model Performance Data'!$F$31),"-",'Model Performance Data'!$F$31)</f>
        <v>-</v>
      </c>
      <c r="H656" s="38">
        <v>4</v>
      </c>
      <c r="I656" s="38" t="s">
        <v>65</v>
      </c>
      <c r="J656" s="37" t="str">
        <f t="shared" si="35"/>
        <v>4Goal</v>
      </c>
      <c r="K656" s="38" t="str">
        <f>IF(ISBLANK('Model Performance Data'!$L$31),"-",'Model Performance Data'!$L$31)</f>
        <v>Annual</v>
      </c>
      <c r="L656" s="38" t="str">
        <f>IF(ISBLANK('Model Performance Data'!$K$31),"-",'Model Performance Data'!$K$31)</f>
        <v>-</v>
      </c>
      <c r="M656" s="43" t="str">
        <f>IF(ISNA(SUMIFS(INDEX('Model Performance Data'!$O$8:$DY$56,0,MATCH(CONCATENATE($J656,M$6),'Model Performance Data'!$O$6:$DY$6,0)),'Model Performance Data'!$B$8:$B$56,$C656,'Model Performance Data'!$C$8:$C$56,$D656)),"-",SUMIFS(INDEX('Model Performance Data'!$O$8:$DY$56,0,MATCH(CONCATENATE($J656,M$6),'Model Performance Data'!$O$6:$DY$6,0)),'Model Performance Data'!$B$8:$B$56,$C656,'Model Performance Data'!$C$8:$C$56,$D656))</f>
        <v>-</v>
      </c>
      <c r="N656" s="43" t="str">
        <f>IF(ISNA(SUMIFS(INDEX('Model Performance Data'!$O$8:$DY$56,0,MATCH(CONCATENATE($J656,N$6),'Model Performance Data'!$O$6:$DY$6,0)),'Model Performance Data'!$B$8:$B$56,$C656,'Model Performance Data'!$C$8:$C$56,$D656)),"-",SUMIFS(INDEX('Model Performance Data'!$O$8:$DY$56,0,MATCH(CONCATENATE($J656,N$6),'Model Performance Data'!$O$6:$DY$6,0)),'Model Performance Data'!$B$8:$B$56,$C656,'Model Performance Data'!$C$8:$C$56,$D656))</f>
        <v>-</v>
      </c>
      <c r="O656" s="154">
        <f>IF(ISNA(SUMIFS(INDEX('Model Performance Data'!$O$8:$DY$56,0,MATCH(CONCATENATE($J656,O$6),'Model Performance Data'!$O$6:$DY$6,0)),'Model Performance Data'!$B$8:$B$56,$C656,'Model Performance Data'!$C$8:$C$56,$D656)),"-",SUMIFS(INDEX('Model Performance Data'!$O$8:$DY$56,0,MATCH(CONCATENATE($J656,O$6),'Model Performance Data'!$O$6:$DY$6,0)),'Model Performance Data'!$B$8:$B$56,$C656,'Model Performance Data'!$C$8:$C$56,$D656))</f>
        <v>0</v>
      </c>
    </row>
    <row r="657" spans="2:15" outlineLevel="1" x14ac:dyDescent="0.35">
      <c r="B657" s="37" t="s">
        <v>80</v>
      </c>
      <c r="C657" s="38" t="str">
        <f>IF(ISBLANK('Model Performance Data'!$B$32),"-",'Model Performance Data'!$B$32)</f>
        <v>Population Health</v>
      </c>
      <c r="D657" s="38" t="str">
        <f>IF(ISBLANK('Model Performance Data'!$C$32),"-",'Model Performance Data'!$C$32)</f>
        <v>Tobacco: % of Adults who smoke Cigarettes</v>
      </c>
      <c r="E657" s="38" t="str">
        <f>IF(ISBLANK('Model Performance Data'!$D$32),"-",'Model Performance Data'!$D$32)</f>
        <v>Percentage</v>
      </c>
      <c r="F657" s="38" t="str">
        <f>IF(ISBLANK('Model Performance Data'!$E$32),"-",'Model Performance Data'!$E$32)</f>
        <v>Active</v>
      </c>
      <c r="G657" s="38" t="str">
        <f>IF(ISBLANK('Model Performance Data'!$F$32),"-",'Model Performance Data'!$F$32)</f>
        <v>-</v>
      </c>
      <c r="H657" s="38" t="s">
        <v>64</v>
      </c>
      <c r="I657" s="38" t="s">
        <v>64</v>
      </c>
      <c r="J657" s="37" t="str">
        <f t="shared" si="33"/>
        <v>BaselineBaseline</v>
      </c>
      <c r="K657" s="38" t="str">
        <f>IF(ISBLANK('Model Performance Data'!$L$32),"-",'Model Performance Data'!$L$32)</f>
        <v>Annual</v>
      </c>
      <c r="L657" s="38" t="str">
        <f>IF(ISBLANK('Model Performance Data'!$K$32),"-",'Model Performance Data'!$K$32)</f>
        <v>Metric Steward: BRFSS; may not be
stratified by payer type.</v>
      </c>
      <c r="M657" s="43">
        <f>IF(ISNA(SUMIFS(INDEX('Model Performance Data'!$O$8:$DY$56,0,MATCH(CONCATENATE($J657,M$6),'Model Performance Data'!$O$6:$DY$6,0)),'Model Performance Data'!$B$8:$B$56,$C657,'Model Performance Data'!$C$8:$C$56,$D657)),"-",SUMIFS(INDEX('Model Performance Data'!$O$8:$DY$56,0,MATCH(CONCATENATE($J657,M$6),'Model Performance Data'!$O$6:$DY$6,0)),'Model Performance Data'!$B$8:$B$56,$C657,'Model Performance Data'!$C$8:$C$56,$D657))</f>
        <v>17</v>
      </c>
      <c r="N657" s="43">
        <f>IF(ISNA(SUMIFS(INDEX('Model Performance Data'!$O$8:$DY$56,0,MATCH(CONCATENATE($J657,N$6),'Model Performance Data'!$O$6:$DY$6,0)),'Model Performance Data'!$B$8:$B$56,$C657,'Model Performance Data'!$C$8:$C$56,$D657)),"-",SUMIFS(INDEX('Model Performance Data'!$O$8:$DY$56,0,MATCH(CONCATENATE($J657,N$6),'Model Performance Data'!$O$6:$DY$6,0)),'Model Performance Data'!$B$8:$B$56,$C657,'Model Performance Data'!$C$8:$C$56,$D657))</f>
        <v>100</v>
      </c>
      <c r="O657" s="154">
        <f>IF(ISNA(SUMIFS(INDEX('Model Performance Data'!$O$8:$DY$56,0,MATCH(CONCATENATE($J657,O$6),'Model Performance Data'!$O$6:$DY$6,0)),'Model Performance Data'!$B$8:$B$56,$C657,'Model Performance Data'!$C$8:$C$56,$D657)),"-",SUMIFS(INDEX('Model Performance Data'!$O$8:$DY$56,0,MATCH(CONCATENATE($J657,O$6),'Model Performance Data'!$O$6:$DY$6,0)),'Model Performance Data'!$B$8:$B$56,$C657,'Model Performance Data'!$C$8:$C$56,$D657))</f>
        <v>0.17</v>
      </c>
    </row>
    <row r="658" spans="2:15" outlineLevel="1" x14ac:dyDescent="0.35">
      <c r="B658" s="37" t="s">
        <v>80</v>
      </c>
      <c r="C658" s="38" t="str">
        <f>IF(ISBLANK('Model Performance Data'!$B$32),"-",'Model Performance Data'!$B$32)</f>
        <v>Population Health</v>
      </c>
      <c r="D658" s="38" t="str">
        <f>IF(ISBLANK('Model Performance Data'!$C$32),"-",'Model Performance Data'!$C$32)</f>
        <v>Tobacco: % of Adults who smoke Cigarettes</v>
      </c>
      <c r="E658" s="38" t="str">
        <f>IF(ISBLANK('Model Performance Data'!$D$32),"-",'Model Performance Data'!$D$32)</f>
        <v>Percentage</v>
      </c>
      <c r="F658" s="38" t="str">
        <f>IF(ISBLANK('Model Performance Data'!$E$32),"-",'Model Performance Data'!$E$32)</f>
        <v>Active</v>
      </c>
      <c r="G658" s="38" t="str">
        <f>IF(ISBLANK('Model Performance Data'!$F$32),"-",'Model Performance Data'!$F$32)</f>
        <v>-</v>
      </c>
      <c r="H658" s="38">
        <v>1</v>
      </c>
      <c r="I658" s="38">
        <v>1</v>
      </c>
      <c r="J658" s="37" t="str">
        <f t="shared" si="33"/>
        <v>11</v>
      </c>
      <c r="K658" s="38" t="str">
        <f>IF(ISBLANK('Model Performance Data'!$L$32),"-",'Model Performance Data'!$L$32)</f>
        <v>Annual</v>
      </c>
      <c r="L658" s="38" t="str">
        <f>IF(ISBLANK('Model Performance Data'!$K$32),"-",'Model Performance Data'!$K$32)</f>
        <v>Metric Steward: BRFSS; may not be
stratified by payer type.</v>
      </c>
      <c r="M658" s="43">
        <f>IF(ISNA(SUMIFS(INDEX('Model Performance Data'!$O$8:$DY$56,0,MATCH(CONCATENATE($J658,M$6),'Model Performance Data'!$O$6:$DY$6,0)),'Model Performance Data'!$B$8:$B$56,$C658,'Model Performance Data'!$C$8:$C$56,$D658)),"-",SUMIFS(INDEX('Model Performance Data'!$O$8:$DY$56,0,MATCH(CONCATENATE($J658,M$6),'Model Performance Data'!$O$6:$DY$6,0)),'Model Performance Data'!$B$8:$B$56,$C658,'Model Performance Data'!$C$8:$C$56,$D658))</f>
        <v>0</v>
      </c>
      <c r="N658" s="43">
        <f>IF(ISNA(SUMIFS(INDEX('Model Performance Data'!$O$8:$DY$56,0,MATCH(CONCATENATE($J658,N$6),'Model Performance Data'!$O$6:$DY$6,0)),'Model Performance Data'!$B$8:$B$56,$C658,'Model Performance Data'!$C$8:$C$56,$D658)),"-",SUMIFS(INDEX('Model Performance Data'!$O$8:$DY$56,0,MATCH(CONCATENATE($J658,N$6),'Model Performance Data'!$O$6:$DY$6,0)),'Model Performance Data'!$B$8:$B$56,$C658,'Model Performance Data'!$C$8:$C$56,$D658))</f>
        <v>0</v>
      </c>
      <c r="O658" s="154">
        <f>IF(ISNA(SUMIFS(INDEX('Model Performance Data'!$O$8:$DY$56,0,MATCH(CONCATENATE($J658,O$6),'Model Performance Data'!$O$6:$DY$6,0)),'Model Performance Data'!$B$8:$B$56,$C658,'Model Performance Data'!$C$8:$C$56,$D658)),"-",SUMIFS(INDEX('Model Performance Data'!$O$8:$DY$56,0,MATCH(CONCATENATE($J658,O$6),'Model Performance Data'!$O$6:$DY$6,0)),'Model Performance Data'!$B$8:$B$56,$C658,'Model Performance Data'!$C$8:$C$56,$D658))</f>
        <v>0</v>
      </c>
    </row>
    <row r="659" spans="2:15" outlineLevel="1" x14ac:dyDescent="0.35">
      <c r="B659" s="37" t="s">
        <v>80</v>
      </c>
      <c r="C659" s="38" t="str">
        <f>IF(ISBLANK('Model Performance Data'!$B$32),"-",'Model Performance Data'!$B$32)</f>
        <v>Population Health</v>
      </c>
      <c r="D659" s="38" t="str">
        <f>IF(ISBLANK('Model Performance Data'!$C$32),"-",'Model Performance Data'!$C$32)</f>
        <v>Tobacco: % of Adults who smoke Cigarettes</v>
      </c>
      <c r="E659" s="38" t="str">
        <f>IF(ISBLANK('Model Performance Data'!$D$32),"-",'Model Performance Data'!$D$32)</f>
        <v>Percentage</v>
      </c>
      <c r="F659" s="38" t="str">
        <f>IF(ISBLANK('Model Performance Data'!$E$32),"-",'Model Performance Data'!$E$32)</f>
        <v>Active</v>
      </c>
      <c r="G659" s="38" t="str">
        <f>IF(ISBLANK('Model Performance Data'!$F$32),"-",'Model Performance Data'!$F$32)</f>
        <v>-</v>
      </c>
      <c r="H659" s="38">
        <v>1</v>
      </c>
      <c r="I659" s="38">
        <v>2</v>
      </c>
      <c r="J659" s="37" t="str">
        <f t="shared" si="33"/>
        <v>12</v>
      </c>
      <c r="K659" s="38" t="str">
        <f>IF(ISBLANK('Model Performance Data'!$L$32),"-",'Model Performance Data'!$L$32)</f>
        <v>Annual</v>
      </c>
      <c r="L659" s="38" t="str">
        <f>IF(ISBLANK('Model Performance Data'!$K$32),"-",'Model Performance Data'!$K$32)</f>
        <v>Metric Steward: BRFSS; may not be
stratified by payer type.</v>
      </c>
      <c r="M659" s="43">
        <f>IF(ISNA(SUMIFS(INDEX('Model Performance Data'!$O$8:$DY$56,0,MATCH(CONCATENATE($J659,M$6),'Model Performance Data'!$O$6:$DY$6,0)),'Model Performance Data'!$B$8:$B$56,$C659,'Model Performance Data'!$C$8:$C$56,$D659)),"-",SUMIFS(INDEX('Model Performance Data'!$O$8:$DY$56,0,MATCH(CONCATENATE($J659,M$6),'Model Performance Data'!$O$6:$DY$6,0)),'Model Performance Data'!$B$8:$B$56,$C659,'Model Performance Data'!$C$8:$C$56,$D659))</f>
        <v>0</v>
      </c>
      <c r="N659" s="43">
        <f>IF(ISNA(SUMIFS(INDEX('Model Performance Data'!$O$8:$DY$56,0,MATCH(CONCATENATE($J659,N$6),'Model Performance Data'!$O$6:$DY$6,0)),'Model Performance Data'!$B$8:$B$56,$C659,'Model Performance Data'!$C$8:$C$56,$D659)),"-",SUMIFS(INDEX('Model Performance Data'!$O$8:$DY$56,0,MATCH(CONCATENATE($J659,N$6),'Model Performance Data'!$O$6:$DY$6,0)),'Model Performance Data'!$B$8:$B$56,$C659,'Model Performance Data'!$C$8:$C$56,$D659))</f>
        <v>0</v>
      </c>
      <c r="O659" s="154">
        <f>IF(ISNA(SUMIFS(INDEX('Model Performance Data'!$O$8:$DY$56,0,MATCH(CONCATENATE($J659,O$6),'Model Performance Data'!$O$6:$DY$6,0)),'Model Performance Data'!$B$8:$B$56,$C659,'Model Performance Data'!$C$8:$C$56,$D659)),"-",SUMIFS(INDEX('Model Performance Data'!$O$8:$DY$56,0,MATCH(CONCATENATE($J659,O$6),'Model Performance Data'!$O$6:$DY$6,0)),'Model Performance Data'!$B$8:$B$56,$C659,'Model Performance Data'!$C$8:$C$56,$D659))</f>
        <v>0</v>
      </c>
    </row>
    <row r="660" spans="2:15" outlineLevel="1" x14ac:dyDescent="0.35">
      <c r="B660" s="37" t="s">
        <v>80</v>
      </c>
      <c r="C660" s="38" t="str">
        <f>IF(ISBLANK('Model Performance Data'!$B$32),"-",'Model Performance Data'!$B$32)</f>
        <v>Population Health</v>
      </c>
      <c r="D660" s="38" t="str">
        <f>IF(ISBLANK('Model Performance Data'!$C$32),"-",'Model Performance Data'!$C$32)</f>
        <v>Tobacco: % of Adults who smoke Cigarettes</v>
      </c>
      <c r="E660" s="38" t="str">
        <f>IF(ISBLANK('Model Performance Data'!$D$32),"-",'Model Performance Data'!$D$32)</f>
        <v>Percentage</v>
      </c>
      <c r="F660" s="38" t="str">
        <f>IF(ISBLANK('Model Performance Data'!$E$32),"-",'Model Performance Data'!$E$32)</f>
        <v>Active</v>
      </c>
      <c r="G660" s="38" t="str">
        <f>IF(ISBLANK('Model Performance Data'!$F$32),"-",'Model Performance Data'!$F$32)</f>
        <v>-</v>
      </c>
      <c r="H660" s="38">
        <v>1</v>
      </c>
      <c r="I660" s="38">
        <v>3</v>
      </c>
      <c r="J660" s="37" t="str">
        <f t="shared" si="33"/>
        <v>13</v>
      </c>
      <c r="K660" s="38" t="str">
        <f>IF(ISBLANK('Model Performance Data'!$L$32),"-",'Model Performance Data'!$L$32)</f>
        <v>Annual</v>
      </c>
      <c r="L660" s="38" t="str">
        <f>IF(ISBLANK('Model Performance Data'!$K$32),"-",'Model Performance Data'!$K$32)</f>
        <v>Metric Steward: BRFSS; may not be
stratified by payer type.</v>
      </c>
      <c r="M660" s="43">
        <f>IF(ISNA(SUMIFS(INDEX('Model Performance Data'!$O$8:$DY$56,0,MATCH(CONCATENATE($J660,M$6),'Model Performance Data'!$O$6:$DY$6,0)),'Model Performance Data'!$B$8:$B$56,$C660,'Model Performance Data'!$C$8:$C$56,$D660)),"-",SUMIFS(INDEX('Model Performance Data'!$O$8:$DY$56,0,MATCH(CONCATENATE($J660,M$6),'Model Performance Data'!$O$6:$DY$6,0)),'Model Performance Data'!$B$8:$B$56,$C660,'Model Performance Data'!$C$8:$C$56,$D660))</f>
        <v>0</v>
      </c>
      <c r="N660" s="43">
        <f>IF(ISNA(SUMIFS(INDEX('Model Performance Data'!$O$8:$DY$56,0,MATCH(CONCATENATE($J660,N$6),'Model Performance Data'!$O$6:$DY$6,0)),'Model Performance Data'!$B$8:$B$56,$C660,'Model Performance Data'!$C$8:$C$56,$D660)),"-",SUMIFS(INDEX('Model Performance Data'!$O$8:$DY$56,0,MATCH(CONCATENATE($J660,N$6),'Model Performance Data'!$O$6:$DY$6,0)),'Model Performance Data'!$B$8:$B$56,$C660,'Model Performance Data'!$C$8:$C$56,$D660))</f>
        <v>0</v>
      </c>
      <c r="O660" s="154">
        <f>IF(ISNA(SUMIFS(INDEX('Model Performance Data'!$O$8:$DY$56,0,MATCH(CONCATENATE($J660,O$6),'Model Performance Data'!$O$6:$DY$6,0)),'Model Performance Data'!$B$8:$B$56,$C660,'Model Performance Data'!$C$8:$C$56,$D660)),"-",SUMIFS(INDEX('Model Performance Data'!$O$8:$DY$56,0,MATCH(CONCATENATE($J660,O$6),'Model Performance Data'!$O$6:$DY$6,0)),'Model Performance Data'!$B$8:$B$56,$C660,'Model Performance Data'!$C$8:$C$56,$D660))</f>
        <v>0</v>
      </c>
    </row>
    <row r="661" spans="2:15" outlineLevel="1" x14ac:dyDescent="0.35">
      <c r="B661" s="37" t="s">
        <v>80</v>
      </c>
      <c r="C661" s="38" t="str">
        <f>IF(ISBLANK('Model Performance Data'!$B$32),"-",'Model Performance Data'!$B$32)</f>
        <v>Population Health</v>
      </c>
      <c r="D661" s="38" t="str">
        <f>IF(ISBLANK('Model Performance Data'!$C$32),"-",'Model Performance Data'!$C$32)</f>
        <v>Tobacco: % of Adults who smoke Cigarettes</v>
      </c>
      <c r="E661" s="38" t="str">
        <f>IF(ISBLANK('Model Performance Data'!$D$32),"-",'Model Performance Data'!$D$32)</f>
        <v>Percentage</v>
      </c>
      <c r="F661" s="38" t="str">
        <f>IF(ISBLANK('Model Performance Data'!$E$32),"-",'Model Performance Data'!$E$32)</f>
        <v>Active</v>
      </c>
      <c r="G661" s="38" t="str">
        <f>IF(ISBLANK('Model Performance Data'!$F$32),"-",'Model Performance Data'!$F$32)</f>
        <v>-</v>
      </c>
      <c r="H661" s="38">
        <v>1</v>
      </c>
      <c r="I661" s="38">
        <v>4</v>
      </c>
      <c r="J661" s="37" t="str">
        <f t="shared" si="33"/>
        <v>14</v>
      </c>
      <c r="K661" s="38" t="str">
        <f>IF(ISBLANK('Model Performance Data'!$L$32),"-",'Model Performance Data'!$L$32)</f>
        <v>Annual</v>
      </c>
      <c r="L661" s="38" t="str">
        <f>IF(ISBLANK('Model Performance Data'!$K$32),"-",'Model Performance Data'!$K$32)</f>
        <v>Metric Steward: BRFSS; may not be
stratified by payer type.</v>
      </c>
      <c r="M661" s="43">
        <f>IF(ISNA(SUMIFS(INDEX('Model Performance Data'!$O$8:$DY$56,0,MATCH(CONCATENATE($J661,M$6),'Model Performance Data'!$O$6:$DY$6,0)),'Model Performance Data'!$B$8:$B$56,$C661,'Model Performance Data'!$C$8:$C$56,$D661)),"-",SUMIFS(INDEX('Model Performance Data'!$O$8:$DY$56,0,MATCH(CONCATENATE($J661,M$6),'Model Performance Data'!$O$6:$DY$6,0)),'Model Performance Data'!$B$8:$B$56,$C661,'Model Performance Data'!$C$8:$C$56,$D661))</f>
        <v>0</v>
      </c>
      <c r="N661" s="43">
        <f>IF(ISNA(SUMIFS(INDEX('Model Performance Data'!$O$8:$DY$56,0,MATCH(CONCATENATE($J661,N$6),'Model Performance Data'!$O$6:$DY$6,0)),'Model Performance Data'!$B$8:$B$56,$C661,'Model Performance Data'!$C$8:$C$56,$D661)),"-",SUMIFS(INDEX('Model Performance Data'!$O$8:$DY$56,0,MATCH(CONCATENATE($J661,N$6),'Model Performance Data'!$O$6:$DY$6,0)),'Model Performance Data'!$B$8:$B$56,$C661,'Model Performance Data'!$C$8:$C$56,$D661))</f>
        <v>0</v>
      </c>
      <c r="O661" s="154">
        <f>IF(ISNA(SUMIFS(INDEX('Model Performance Data'!$O$8:$DY$56,0,MATCH(CONCATENATE($J661,O$6),'Model Performance Data'!$O$6:$DY$6,0)),'Model Performance Data'!$B$8:$B$56,$C661,'Model Performance Data'!$C$8:$C$56,$D661)),"-",SUMIFS(INDEX('Model Performance Data'!$O$8:$DY$56,0,MATCH(CONCATENATE($J661,O$6),'Model Performance Data'!$O$6:$DY$6,0)),'Model Performance Data'!$B$8:$B$56,$C661,'Model Performance Data'!$C$8:$C$56,$D661))</f>
        <v>0</v>
      </c>
    </row>
    <row r="662" spans="2:15" outlineLevel="1" x14ac:dyDescent="0.35">
      <c r="B662" s="37" t="s">
        <v>80</v>
      </c>
      <c r="C662" s="38" t="str">
        <f>IF(ISBLANK('Model Performance Data'!$B$32),"-",'Model Performance Data'!$B$32)</f>
        <v>Population Health</v>
      </c>
      <c r="D662" s="38" t="str">
        <f>IF(ISBLANK('Model Performance Data'!$C$32),"-",'Model Performance Data'!$C$32)</f>
        <v>Tobacco: % of Adults who smoke Cigarettes</v>
      </c>
      <c r="E662" s="38" t="str">
        <f>IF(ISBLANK('Model Performance Data'!$D$32),"-",'Model Performance Data'!$D$32)</f>
        <v>Percentage</v>
      </c>
      <c r="F662" s="38" t="str">
        <f>IF(ISBLANK('Model Performance Data'!$E$32),"-",'Model Performance Data'!$E$32)</f>
        <v>Active</v>
      </c>
      <c r="G662" s="38" t="str">
        <f>IF(ISBLANK('Model Performance Data'!$F$32),"-",'Model Performance Data'!$F$32)</f>
        <v>-</v>
      </c>
      <c r="H662" s="38">
        <v>1</v>
      </c>
      <c r="I662" s="38">
        <v>5</v>
      </c>
      <c r="J662" s="37" t="str">
        <f t="shared" si="33"/>
        <v>15</v>
      </c>
      <c r="K662" s="38" t="str">
        <f>IF(ISBLANK('Model Performance Data'!$L$32),"-",'Model Performance Data'!$L$32)</f>
        <v>Annual</v>
      </c>
      <c r="L662" s="38" t="str">
        <f>IF(ISBLANK('Model Performance Data'!$K$32),"-",'Model Performance Data'!$K$32)</f>
        <v>Metric Steward: BRFSS; may not be
stratified by payer type.</v>
      </c>
      <c r="M662" s="43">
        <f>IF(ISNA(SUMIFS(INDEX('Model Performance Data'!$O$8:$DY$56,0,MATCH(CONCATENATE($J662,M$6),'Model Performance Data'!$O$6:$DY$6,0)),'Model Performance Data'!$B$8:$B$56,$C662,'Model Performance Data'!$C$8:$C$56,$D662)),"-",SUMIFS(INDEX('Model Performance Data'!$O$8:$DY$56,0,MATCH(CONCATENATE($J662,M$6),'Model Performance Data'!$O$6:$DY$6,0)),'Model Performance Data'!$B$8:$B$56,$C662,'Model Performance Data'!$C$8:$C$56,$D662))</f>
        <v>15.22</v>
      </c>
      <c r="N662" s="43">
        <f>IF(ISNA(SUMIFS(INDEX('Model Performance Data'!$O$8:$DY$56,0,MATCH(CONCATENATE($J662,N$6),'Model Performance Data'!$O$6:$DY$6,0)),'Model Performance Data'!$B$8:$B$56,$C662,'Model Performance Data'!$C$8:$C$56,$D662)),"-",SUMIFS(INDEX('Model Performance Data'!$O$8:$DY$56,0,MATCH(CONCATENATE($J662,N$6),'Model Performance Data'!$O$6:$DY$6,0)),'Model Performance Data'!$B$8:$B$56,$C662,'Model Performance Data'!$C$8:$C$56,$D662))</f>
        <v>100</v>
      </c>
      <c r="O662" s="154">
        <f>IF(ISNA(SUMIFS(INDEX('Model Performance Data'!$O$8:$DY$56,0,MATCH(CONCATENATE($J662,O$6),'Model Performance Data'!$O$6:$DY$6,0)),'Model Performance Data'!$B$8:$B$56,$C662,'Model Performance Data'!$C$8:$C$56,$D662)),"-",SUMIFS(INDEX('Model Performance Data'!$O$8:$DY$56,0,MATCH(CONCATENATE($J662,O$6),'Model Performance Data'!$O$6:$DY$6,0)),'Model Performance Data'!$B$8:$B$56,$C662,'Model Performance Data'!$C$8:$C$56,$D662))</f>
        <v>0.1522</v>
      </c>
    </row>
    <row r="663" spans="2:15" outlineLevel="1" x14ac:dyDescent="0.35">
      <c r="B663" s="37" t="s">
        <v>80</v>
      </c>
      <c r="C663" s="38" t="str">
        <f>IF(ISBLANK('Model Performance Data'!$B$32),"-",'Model Performance Data'!$B$32)</f>
        <v>Population Health</v>
      </c>
      <c r="D663" s="38" t="str">
        <f>IF(ISBLANK('Model Performance Data'!$C$32),"-",'Model Performance Data'!$C$32)</f>
        <v>Tobacco: % of Adults who smoke Cigarettes</v>
      </c>
      <c r="E663" s="38" t="str">
        <f>IF(ISBLANK('Model Performance Data'!$D$32),"-",'Model Performance Data'!$D$32)</f>
        <v>Percentage</v>
      </c>
      <c r="F663" s="38" t="str">
        <f>IF(ISBLANK('Model Performance Data'!$E$32),"-",'Model Performance Data'!$E$32)</f>
        <v>Active</v>
      </c>
      <c r="G663" s="38" t="str">
        <f>IF(ISBLANK('Model Performance Data'!$F$32),"-",'Model Performance Data'!$F$32)</f>
        <v>-</v>
      </c>
      <c r="H663" s="38">
        <v>1</v>
      </c>
      <c r="I663" s="38" t="s">
        <v>65</v>
      </c>
      <c r="J663" s="37" t="str">
        <f t="shared" si="33"/>
        <v>1Goal</v>
      </c>
      <c r="K663" s="38" t="str">
        <f>IF(ISBLANK('Model Performance Data'!$L$32),"-",'Model Performance Data'!$L$32)</f>
        <v>Annual</v>
      </c>
      <c r="L663" s="38" t="str">
        <f>IF(ISBLANK('Model Performance Data'!$K$32),"-",'Model Performance Data'!$K$32)</f>
        <v>Metric Steward: BRFSS; may not be
stratified by payer type.</v>
      </c>
      <c r="M663" s="43" t="str">
        <f>IF(ISNA(SUMIFS(INDEX('Model Performance Data'!$O$8:$DY$56,0,MATCH(CONCATENATE($J663,M$6),'Model Performance Data'!$O$6:$DY$6,0)),'Model Performance Data'!$B$8:$B$56,$C663,'Model Performance Data'!$C$8:$C$56,$D663)),"-",SUMIFS(INDEX('Model Performance Data'!$O$8:$DY$56,0,MATCH(CONCATENATE($J663,M$6),'Model Performance Data'!$O$6:$DY$6,0)),'Model Performance Data'!$B$8:$B$56,$C663,'Model Performance Data'!$C$8:$C$56,$D663))</f>
        <v>-</v>
      </c>
      <c r="N663" s="43" t="str">
        <f>IF(ISNA(SUMIFS(INDEX('Model Performance Data'!$O$8:$DY$56,0,MATCH(CONCATENATE($J663,N$6),'Model Performance Data'!$O$6:$DY$6,0)),'Model Performance Data'!$B$8:$B$56,$C663,'Model Performance Data'!$C$8:$C$56,$D663)),"-",SUMIFS(INDEX('Model Performance Data'!$O$8:$DY$56,0,MATCH(CONCATENATE($J663,N$6),'Model Performance Data'!$O$6:$DY$6,0)),'Model Performance Data'!$B$8:$B$56,$C663,'Model Performance Data'!$C$8:$C$56,$D663))</f>
        <v>-</v>
      </c>
      <c r="O663" s="154">
        <f>IF(ISNA(SUMIFS(INDEX('Model Performance Data'!$O$8:$DY$56,0,MATCH(CONCATENATE($J663,O$6),'Model Performance Data'!$O$6:$DY$6,0)),'Model Performance Data'!$B$8:$B$56,$C663,'Model Performance Data'!$C$8:$C$56,$D663)),"-",SUMIFS(INDEX('Model Performance Data'!$O$8:$DY$56,0,MATCH(CONCATENATE($J663,O$6),'Model Performance Data'!$O$6:$DY$6,0)),'Model Performance Data'!$B$8:$B$56,$C663,'Model Performance Data'!$C$8:$C$56,$D663))</f>
        <v>0.15</v>
      </c>
    </row>
    <row r="664" spans="2:15" outlineLevel="1" x14ac:dyDescent="0.35">
      <c r="B664" s="37" t="s">
        <v>80</v>
      </c>
      <c r="C664" s="38" t="str">
        <f>IF(ISBLANK('Model Performance Data'!$B$32),"-",'Model Performance Data'!$B$32)</f>
        <v>Population Health</v>
      </c>
      <c r="D664" s="38" t="str">
        <f>IF(ISBLANK('Model Performance Data'!$C$32),"-",'Model Performance Data'!$C$32)</f>
        <v>Tobacco: % of Adults who smoke Cigarettes</v>
      </c>
      <c r="E664" s="38" t="str">
        <f>IF(ISBLANK('Model Performance Data'!$D$32),"-",'Model Performance Data'!$D$32)</f>
        <v>Percentage</v>
      </c>
      <c r="F664" s="38" t="str">
        <f>IF(ISBLANK('Model Performance Data'!$E$32),"-",'Model Performance Data'!$E$32)</f>
        <v>Active</v>
      </c>
      <c r="G664" s="38" t="str">
        <f>IF(ISBLANK('Model Performance Data'!$F$32),"-",'Model Performance Data'!$F$32)</f>
        <v>-</v>
      </c>
      <c r="H664" s="38">
        <v>2</v>
      </c>
      <c r="I664" s="38">
        <v>1</v>
      </c>
      <c r="J664" s="37" t="str">
        <f t="shared" si="33"/>
        <v>21</v>
      </c>
      <c r="K664" s="38" t="str">
        <f>IF(ISBLANK('Model Performance Data'!$L$32),"-",'Model Performance Data'!$L$32)</f>
        <v>Annual</v>
      </c>
      <c r="L664" s="38" t="str">
        <f>IF(ISBLANK('Model Performance Data'!$K$32),"-",'Model Performance Data'!$K$32)</f>
        <v>Metric Steward: BRFSS; may not be
stratified by payer type.</v>
      </c>
      <c r="M664" s="43">
        <f>IF(ISNA(SUMIFS(INDEX('Model Performance Data'!$O$8:$DY$56,0,MATCH(CONCATENATE($J664,M$6),'Model Performance Data'!$O$6:$DY$6,0)),'Model Performance Data'!$B$8:$B$56,$C664,'Model Performance Data'!$C$8:$C$56,$D664)),"-",SUMIFS(INDEX('Model Performance Data'!$O$8:$DY$56,0,MATCH(CONCATENATE($J664,M$6),'Model Performance Data'!$O$6:$DY$6,0)),'Model Performance Data'!$B$8:$B$56,$C664,'Model Performance Data'!$C$8:$C$56,$D664))</f>
        <v>0</v>
      </c>
      <c r="N664" s="43">
        <f>IF(ISNA(SUMIFS(INDEX('Model Performance Data'!$O$8:$DY$56,0,MATCH(CONCATENATE($J664,N$6),'Model Performance Data'!$O$6:$DY$6,0)),'Model Performance Data'!$B$8:$B$56,$C664,'Model Performance Data'!$C$8:$C$56,$D664)),"-",SUMIFS(INDEX('Model Performance Data'!$O$8:$DY$56,0,MATCH(CONCATENATE($J664,N$6),'Model Performance Data'!$O$6:$DY$6,0)),'Model Performance Data'!$B$8:$B$56,$C664,'Model Performance Data'!$C$8:$C$56,$D664))</f>
        <v>0</v>
      </c>
      <c r="O664" s="154">
        <f>IF(ISNA(SUMIFS(INDEX('Model Performance Data'!$O$8:$DY$56,0,MATCH(CONCATENATE($J664,O$6),'Model Performance Data'!$O$6:$DY$6,0)),'Model Performance Data'!$B$8:$B$56,$C664,'Model Performance Data'!$C$8:$C$56,$D664)),"-",SUMIFS(INDEX('Model Performance Data'!$O$8:$DY$56,0,MATCH(CONCATENATE($J664,O$6),'Model Performance Data'!$O$6:$DY$6,0)),'Model Performance Data'!$B$8:$B$56,$C664,'Model Performance Data'!$C$8:$C$56,$D664))</f>
        <v>0</v>
      </c>
    </row>
    <row r="665" spans="2:15" outlineLevel="1" x14ac:dyDescent="0.35">
      <c r="B665" s="37" t="s">
        <v>80</v>
      </c>
      <c r="C665" s="38" t="str">
        <f>IF(ISBLANK('Model Performance Data'!$B$32),"-",'Model Performance Data'!$B$32)</f>
        <v>Population Health</v>
      </c>
      <c r="D665" s="38" t="str">
        <f>IF(ISBLANK('Model Performance Data'!$C$32),"-",'Model Performance Data'!$C$32)</f>
        <v>Tobacco: % of Adults who smoke Cigarettes</v>
      </c>
      <c r="E665" s="38" t="str">
        <f>IF(ISBLANK('Model Performance Data'!$D$32),"-",'Model Performance Data'!$D$32)</f>
        <v>Percentage</v>
      </c>
      <c r="F665" s="38" t="str">
        <f>IF(ISBLANK('Model Performance Data'!$E$32),"-",'Model Performance Data'!$E$32)</f>
        <v>Active</v>
      </c>
      <c r="G665" s="38" t="str">
        <f>IF(ISBLANK('Model Performance Data'!$F$32),"-",'Model Performance Data'!$F$32)</f>
        <v>-</v>
      </c>
      <c r="H665" s="38">
        <v>2</v>
      </c>
      <c r="I665" s="38">
        <v>2</v>
      </c>
      <c r="J665" s="37" t="str">
        <f t="shared" si="33"/>
        <v>22</v>
      </c>
      <c r="K665" s="38" t="str">
        <f>IF(ISBLANK('Model Performance Data'!$L$32),"-",'Model Performance Data'!$L$32)</f>
        <v>Annual</v>
      </c>
      <c r="L665" s="38" t="str">
        <f>IF(ISBLANK('Model Performance Data'!$K$32),"-",'Model Performance Data'!$K$32)</f>
        <v>Metric Steward: BRFSS; may not be
stratified by payer type.</v>
      </c>
      <c r="M665" s="43">
        <f>IF(ISNA(SUMIFS(INDEX('Model Performance Data'!$O$8:$DY$56,0,MATCH(CONCATENATE($J665,M$6),'Model Performance Data'!$O$6:$DY$6,0)),'Model Performance Data'!$B$8:$B$56,$C665,'Model Performance Data'!$C$8:$C$56,$D665)),"-",SUMIFS(INDEX('Model Performance Data'!$O$8:$DY$56,0,MATCH(CONCATENATE($J665,M$6),'Model Performance Data'!$O$6:$DY$6,0)),'Model Performance Data'!$B$8:$B$56,$C665,'Model Performance Data'!$C$8:$C$56,$D665))</f>
        <v>0</v>
      </c>
      <c r="N665" s="43">
        <f>IF(ISNA(SUMIFS(INDEX('Model Performance Data'!$O$8:$DY$56,0,MATCH(CONCATENATE($J665,N$6),'Model Performance Data'!$O$6:$DY$6,0)),'Model Performance Data'!$B$8:$B$56,$C665,'Model Performance Data'!$C$8:$C$56,$D665)),"-",SUMIFS(INDEX('Model Performance Data'!$O$8:$DY$56,0,MATCH(CONCATENATE($J665,N$6),'Model Performance Data'!$O$6:$DY$6,0)),'Model Performance Data'!$B$8:$B$56,$C665,'Model Performance Data'!$C$8:$C$56,$D665))</f>
        <v>0</v>
      </c>
      <c r="O665" s="154">
        <f>IF(ISNA(SUMIFS(INDEX('Model Performance Data'!$O$8:$DY$56,0,MATCH(CONCATENATE($J665,O$6),'Model Performance Data'!$O$6:$DY$6,0)),'Model Performance Data'!$B$8:$B$56,$C665,'Model Performance Data'!$C$8:$C$56,$D665)),"-",SUMIFS(INDEX('Model Performance Data'!$O$8:$DY$56,0,MATCH(CONCATENATE($J665,O$6),'Model Performance Data'!$O$6:$DY$6,0)),'Model Performance Data'!$B$8:$B$56,$C665,'Model Performance Data'!$C$8:$C$56,$D665))</f>
        <v>0</v>
      </c>
    </row>
    <row r="666" spans="2:15" outlineLevel="1" x14ac:dyDescent="0.35">
      <c r="B666" s="37" t="s">
        <v>80</v>
      </c>
      <c r="C666" s="38" t="str">
        <f>IF(ISBLANK('Model Performance Data'!$B$32),"-",'Model Performance Data'!$B$32)</f>
        <v>Population Health</v>
      </c>
      <c r="D666" s="38" t="str">
        <f>IF(ISBLANK('Model Performance Data'!$C$32),"-",'Model Performance Data'!$C$32)</f>
        <v>Tobacco: % of Adults who smoke Cigarettes</v>
      </c>
      <c r="E666" s="38" t="str">
        <f>IF(ISBLANK('Model Performance Data'!$D$32),"-",'Model Performance Data'!$D$32)</f>
        <v>Percentage</v>
      </c>
      <c r="F666" s="38" t="str">
        <f>IF(ISBLANK('Model Performance Data'!$E$32),"-",'Model Performance Data'!$E$32)</f>
        <v>Active</v>
      </c>
      <c r="G666" s="38" t="str">
        <f>IF(ISBLANK('Model Performance Data'!$F$32),"-",'Model Performance Data'!$F$32)</f>
        <v>-</v>
      </c>
      <c r="H666" s="38">
        <v>2</v>
      </c>
      <c r="I666" s="38">
        <v>3</v>
      </c>
      <c r="J666" s="37" t="str">
        <f t="shared" si="33"/>
        <v>23</v>
      </c>
      <c r="K666" s="38" t="str">
        <f>IF(ISBLANK('Model Performance Data'!$L$32),"-",'Model Performance Data'!$L$32)</f>
        <v>Annual</v>
      </c>
      <c r="L666" s="38" t="str">
        <f>IF(ISBLANK('Model Performance Data'!$K$32),"-",'Model Performance Data'!$K$32)</f>
        <v>Metric Steward: BRFSS; may not be
stratified by payer type.</v>
      </c>
      <c r="M666" s="43">
        <f>IF(ISNA(SUMIFS(INDEX('Model Performance Data'!$O$8:$DY$56,0,MATCH(CONCATENATE($J666,M$6),'Model Performance Data'!$O$6:$DY$6,0)),'Model Performance Data'!$B$8:$B$56,$C666,'Model Performance Data'!$C$8:$C$56,$D666)),"-",SUMIFS(INDEX('Model Performance Data'!$O$8:$DY$56,0,MATCH(CONCATENATE($J666,M$6),'Model Performance Data'!$O$6:$DY$6,0)),'Model Performance Data'!$B$8:$B$56,$C666,'Model Performance Data'!$C$8:$C$56,$D666))</f>
        <v>0</v>
      </c>
      <c r="N666" s="43">
        <f>IF(ISNA(SUMIFS(INDEX('Model Performance Data'!$O$8:$DY$56,0,MATCH(CONCATENATE($J666,N$6),'Model Performance Data'!$O$6:$DY$6,0)),'Model Performance Data'!$B$8:$B$56,$C666,'Model Performance Data'!$C$8:$C$56,$D666)),"-",SUMIFS(INDEX('Model Performance Data'!$O$8:$DY$56,0,MATCH(CONCATENATE($J666,N$6),'Model Performance Data'!$O$6:$DY$6,0)),'Model Performance Data'!$B$8:$B$56,$C666,'Model Performance Data'!$C$8:$C$56,$D666))</f>
        <v>0</v>
      </c>
      <c r="O666" s="154">
        <f>IF(ISNA(SUMIFS(INDEX('Model Performance Data'!$O$8:$DY$56,0,MATCH(CONCATENATE($J666,O$6),'Model Performance Data'!$O$6:$DY$6,0)),'Model Performance Data'!$B$8:$B$56,$C666,'Model Performance Data'!$C$8:$C$56,$D666)),"-",SUMIFS(INDEX('Model Performance Data'!$O$8:$DY$56,0,MATCH(CONCATENATE($J666,O$6),'Model Performance Data'!$O$6:$DY$6,0)),'Model Performance Data'!$B$8:$B$56,$C666,'Model Performance Data'!$C$8:$C$56,$D666))</f>
        <v>0</v>
      </c>
    </row>
    <row r="667" spans="2:15" outlineLevel="1" x14ac:dyDescent="0.35">
      <c r="B667" s="37" t="s">
        <v>80</v>
      </c>
      <c r="C667" s="38" t="str">
        <f>IF(ISBLANK('Model Performance Data'!$B$32),"-",'Model Performance Data'!$B$32)</f>
        <v>Population Health</v>
      </c>
      <c r="D667" s="38" t="str">
        <f>IF(ISBLANK('Model Performance Data'!$C$32),"-",'Model Performance Data'!$C$32)</f>
        <v>Tobacco: % of Adults who smoke Cigarettes</v>
      </c>
      <c r="E667" s="38" t="str">
        <f>IF(ISBLANK('Model Performance Data'!$D$32),"-",'Model Performance Data'!$D$32)</f>
        <v>Percentage</v>
      </c>
      <c r="F667" s="38" t="str">
        <f>IF(ISBLANK('Model Performance Data'!$E$32),"-",'Model Performance Data'!$E$32)</f>
        <v>Active</v>
      </c>
      <c r="G667" s="38" t="str">
        <f>IF(ISBLANK('Model Performance Data'!$F$32),"-",'Model Performance Data'!$F$32)</f>
        <v>-</v>
      </c>
      <c r="H667" s="38">
        <v>2</v>
      </c>
      <c r="I667" s="38">
        <v>4</v>
      </c>
      <c r="J667" s="37" t="str">
        <f t="shared" si="33"/>
        <v>24</v>
      </c>
      <c r="K667" s="38" t="str">
        <f>IF(ISBLANK('Model Performance Data'!$L$32),"-",'Model Performance Data'!$L$32)</f>
        <v>Annual</v>
      </c>
      <c r="L667" s="38" t="str">
        <f>IF(ISBLANK('Model Performance Data'!$K$32),"-",'Model Performance Data'!$K$32)</f>
        <v>Metric Steward: BRFSS; may not be
stratified by payer type.</v>
      </c>
      <c r="M667" s="43">
        <f>IF(ISNA(SUMIFS(INDEX('Model Performance Data'!$O$8:$DY$56,0,MATCH(CONCATENATE($J667,M$6),'Model Performance Data'!$O$6:$DY$6,0)),'Model Performance Data'!$B$8:$B$56,$C667,'Model Performance Data'!$C$8:$C$56,$D667)),"-",SUMIFS(INDEX('Model Performance Data'!$O$8:$DY$56,0,MATCH(CONCATENATE($J667,M$6),'Model Performance Data'!$O$6:$DY$6,0)),'Model Performance Data'!$B$8:$B$56,$C667,'Model Performance Data'!$C$8:$C$56,$D667))</f>
        <v>0</v>
      </c>
      <c r="N667" s="43">
        <f>IF(ISNA(SUMIFS(INDEX('Model Performance Data'!$O$8:$DY$56,0,MATCH(CONCATENATE($J667,N$6),'Model Performance Data'!$O$6:$DY$6,0)),'Model Performance Data'!$B$8:$B$56,$C667,'Model Performance Data'!$C$8:$C$56,$D667)),"-",SUMIFS(INDEX('Model Performance Data'!$O$8:$DY$56,0,MATCH(CONCATENATE($J667,N$6),'Model Performance Data'!$O$6:$DY$6,0)),'Model Performance Data'!$B$8:$B$56,$C667,'Model Performance Data'!$C$8:$C$56,$D667))</f>
        <v>0</v>
      </c>
      <c r="O667" s="154">
        <f>IF(ISNA(SUMIFS(INDEX('Model Performance Data'!$O$8:$DY$56,0,MATCH(CONCATENATE($J667,O$6),'Model Performance Data'!$O$6:$DY$6,0)),'Model Performance Data'!$B$8:$B$56,$C667,'Model Performance Data'!$C$8:$C$56,$D667)),"-",SUMIFS(INDEX('Model Performance Data'!$O$8:$DY$56,0,MATCH(CONCATENATE($J667,O$6),'Model Performance Data'!$O$6:$DY$6,0)),'Model Performance Data'!$B$8:$B$56,$C667,'Model Performance Data'!$C$8:$C$56,$D667))</f>
        <v>0</v>
      </c>
    </row>
    <row r="668" spans="2:15" outlineLevel="1" x14ac:dyDescent="0.35">
      <c r="B668" s="37" t="s">
        <v>80</v>
      </c>
      <c r="C668" s="38" t="str">
        <f>IF(ISBLANK('Model Performance Data'!$B$32),"-",'Model Performance Data'!$B$32)</f>
        <v>Population Health</v>
      </c>
      <c r="D668" s="38" t="str">
        <f>IF(ISBLANK('Model Performance Data'!$C$32),"-",'Model Performance Data'!$C$32)</f>
        <v>Tobacco: % of Adults who smoke Cigarettes</v>
      </c>
      <c r="E668" s="38" t="str">
        <f>IF(ISBLANK('Model Performance Data'!$D$32),"-",'Model Performance Data'!$D$32)</f>
        <v>Percentage</v>
      </c>
      <c r="F668" s="38" t="str">
        <f>IF(ISBLANK('Model Performance Data'!$E$32),"-",'Model Performance Data'!$E$32)</f>
        <v>Active</v>
      </c>
      <c r="G668" s="38" t="str">
        <f>IF(ISBLANK('Model Performance Data'!$F$32),"-",'Model Performance Data'!$F$32)</f>
        <v>-</v>
      </c>
      <c r="H668" s="38">
        <v>2</v>
      </c>
      <c r="I668" s="38">
        <v>5</v>
      </c>
      <c r="J668" s="37" t="str">
        <f t="shared" si="33"/>
        <v>25</v>
      </c>
      <c r="K668" s="38" t="str">
        <f>IF(ISBLANK('Model Performance Data'!$L$32),"-",'Model Performance Data'!$L$32)</f>
        <v>Annual</v>
      </c>
      <c r="L668" s="38" t="str">
        <f>IF(ISBLANK('Model Performance Data'!$K$32),"-",'Model Performance Data'!$K$32)</f>
        <v>Metric Steward: BRFSS; may not be
stratified by payer type.</v>
      </c>
      <c r="M668" s="43">
        <f>IF(ISNA(SUMIFS(INDEX('Model Performance Data'!$O$8:$DY$56,0,MATCH(CONCATENATE($J668,M$6),'Model Performance Data'!$O$6:$DY$6,0)),'Model Performance Data'!$B$8:$B$56,$C668,'Model Performance Data'!$C$8:$C$56,$D668)),"-",SUMIFS(INDEX('Model Performance Data'!$O$8:$DY$56,0,MATCH(CONCATENATE($J668,M$6),'Model Performance Data'!$O$6:$DY$6,0)),'Model Performance Data'!$B$8:$B$56,$C668,'Model Performance Data'!$C$8:$C$56,$D668))</f>
        <v>0</v>
      </c>
      <c r="N668" s="43">
        <f>IF(ISNA(SUMIFS(INDEX('Model Performance Data'!$O$8:$DY$56,0,MATCH(CONCATENATE($J668,N$6),'Model Performance Data'!$O$6:$DY$6,0)),'Model Performance Data'!$B$8:$B$56,$C668,'Model Performance Data'!$C$8:$C$56,$D668)),"-",SUMIFS(INDEX('Model Performance Data'!$O$8:$DY$56,0,MATCH(CONCATENATE($J668,N$6),'Model Performance Data'!$O$6:$DY$6,0)),'Model Performance Data'!$B$8:$B$56,$C668,'Model Performance Data'!$C$8:$C$56,$D668))</f>
        <v>0</v>
      </c>
      <c r="O668" s="154">
        <f>IF(ISNA(SUMIFS(INDEX('Model Performance Data'!$O$8:$DY$56,0,MATCH(CONCATENATE($J668,O$6),'Model Performance Data'!$O$6:$DY$6,0)),'Model Performance Data'!$B$8:$B$56,$C668,'Model Performance Data'!$C$8:$C$56,$D668)),"-",SUMIFS(INDEX('Model Performance Data'!$O$8:$DY$56,0,MATCH(CONCATENATE($J668,O$6),'Model Performance Data'!$O$6:$DY$6,0)),'Model Performance Data'!$B$8:$B$56,$C668,'Model Performance Data'!$C$8:$C$56,$D668))</f>
        <v>0</v>
      </c>
    </row>
    <row r="669" spans="2:15" outlineLevel="1" x14ac:dyDescent="0.35">
      <c r="B669" s="37" t="s">
        <v>80</v>
      </c>
      <c r="C669" s="38" t="str">
        <f>IF(ISBLANK('Model Performance Data'!$B$32),"-",'Model Performance Data'!$B$32)</f>
        <v>Population Health</v>
      </c>
      <c r="D669" s="38" t="str">
        <f>IF(ISBLANK('Model Performance Data'!$C$32),"-",'Model Performance Data'!$C$32)</f>
        <v>Tobacco: % of Adults who smoke Cigarettes</v>
      </c>
      <c r="E669" s="38" t="str">
        <f>IF(ISBLANK('Model Performance Data'!$D$32),"-",'Model Performance Data'!$D$32)</f>
        <v>Percentage</v>
      </c>
      <c r="F669" s="38" t="str">
        <f>IF(ISBLANK('Model Performance Data'!$E$32),"-",'Model Performance Data'!$E$32)</f>
        <v>Active</v>
      </c>
      <c r="G669" s="38" t="str">
        <f>IF(ISBLANK('Model Performance Data'!$F$32),"-",'Model Performance Data'!$F$32)</f>
        <v>-</v>
      </c>
      <c r="H669" s="38">
        <v>2</v>
      </c>
      <c r="I669" s="38" t="s">
        <v>65</v>
      </c>
      <c r="J669" s="37" t="str">
        <f t="shared" si="33"/>
        <v>2Goal</v>
      </c>
      <c r="K669" s="38" t="str">
        <f>IF(ISBLANK('Model Performance Data'!$L$32),"-",'Model Performance Data'!$L$32)</f>
        <v>Annual</v>
      </c>
      <c r="L669" s="38" t="str">
        <f>IF(ISBLANK('Model Performance Data'!$K$32),"-",'Model Performance Data'!$K$32)</f>
        <v>Metric Steward: BRFSS; may not be
stratified by payer type.</v>
      </c>
      <c r="M669" s="43" t="str">
        <f>IF(ISNA(SUMIFS(INDEX('Model Performance Data'!$O$8:$DY$56,0,MATCH(CONCATENATE($J669,M$6),'Model Performance Data'!$O$6:$DY$6,0)),'Model Performance Data'!$B$8:$B$56,$C669,'Model Performance Data'!$C$8:$C$56,$D669)),"-",SUMIFS(INDEX('Model Performance Data'!$O$8:$DY$56,0,MATCH(CONCATENATE($J669,M$6),'Model Performance Data'!$O$6:$DY$6,0)),'Model Performance Data'!$B$8:$B$56,$C669,'Model Performance Data'!$C$8:$C$56,$D669))</f>
        <v>-</v>
      </c>
      <c r="N669" s="43" t="str">
        <f>IF(ISNA(SUMIFS(INDEX('Model Performance Data'!$O$8:$DY$56,0,MATCH(CONCATENATE($J669,N$6),'Model Performance Data'!$O$6:$DY$6,0)),'Model Performance Data'!$B$8:$B$56,$C669,'Model Performance Data'!$C$8:$C$56,$D669)),"-",SUMIFS(INDEX('Model Performance Data'!$O$8:$DY$56,0,MATCH(CONCATENATE($J669,N$6),'Model Performance Data'!$O$6:$DY$6,0)),'Model Performance Data'!$B$8:$B$56,$C669,'Model Performance Data'!$C$8:$C$56,$D669))</f>
        <v>-</v>
      </c>
      <c r="O669" s="154">
        <f>IF(ISNA(SUMIFS(INDEX('Model Performance Data'!$O$8:$DY$56,0,MATCH(CONCATENATE($J669,O$6),'Model Performance Data'!$O$6:$DY$6,0)),'Model Performance Data'!$B$8:$B$56,$C669,'Model Performance Data'!$C$8:$C$56,$D669)),"-",SUMIFS(INDEX('Model Performance Data'!$O$8:$DY$56,0,MATCH(CONCATENATE($J669,O$6),'Model Performance Data'!$O$6:$DY$6,0)),'Model Performance Data'!$B$8:$B$56,$C669,'Model Performance Data'!$C$8:$C$56,$D669))</f>
        <v>0</v>
      </c>
    </row>
    <row r="670" spans="2:15" outlineLevel="1" x14ac:dyDescent="0.35">
      <c r="B670" s="37" t="s">
        <v>80</v>
      </c>
      <c r="C670" s="38" t="str">
        <f>IF(ISBLANK('Model Performance Data'!$B$32),"-",'Model Performance Data'!$B$32)</f>
        <v>Population Health</v>
      </c>
      <c r="D670" s="38" t="str">
        <f>IF(ISBLANK('Model Performance Data'!$C$32),"-",'Model Performance Data'!$C$32)</f>
        <v>Tobacco: % of Adults who smoke Cigarettes</v>
      </c>
      <c r="E670" s="38" t="str">
        <f>IF(ISBLANK('Model Performance Data'!$D$32),"-",'Model Performance Data'!$D$32)</f>
        <v>Percentage</v>
      </c>
      <c r="F670" s="38" t="str">
        <f>IF(ISBLANK('Model Performance Data'!$E$32),"-",'Model Performance Data'!$E$32)</f>
        <v>Active</v>
      </c>
      <c r="G670" s="38" t="str">
        <f>IF(ISBLANK('Model Performance Data'!$F$32),"-",'Model Performance Data'!$F$32)</f>
        <v>-</v>
      </c>
      <c r="H670" s="38">
        <v>3</v>
      </c>
      <c r="I670" s="38">
        <v>1</v>
      </c>
      <c r="J670" s="37" t="str">
        <f t="shared" si="33"/>
        <v>31</v>
      </c>
      <c r="K670" s="38" t="str">
        <f>IF(ISBLANK('Model Performance Data'!$L$32),"-",'Model Performance Data'!$L$32)</f>
        <v>Annual</v>
      </c>
      <c r="L670" s="38" t="str">
        <f>IF(ISBLANK('Model Performance Data'!$K$32),"-",'Model Performance Data'!$K$32)</f>
        <v>Metric Steward: BRFSS; may not be
stratified by payer type.</v>
      </c>
      <c r="M670" s="43">
        <f>IF(ISNA(SUMIFS(INDEX('Model Performance Data'!$O$8:$DY$56,0,MATCH(CONCATENATE($J670,M$6),'Model Performance Data'!$O$6:$DY$6,0)),'Model Performance Data'!$B$8:$B$56,$C670,'Model Performance Data'!$C$8:$C$56,$D670)),"-",SUMIFS(INDEX('Model Performance Data'!$O$8:$DY$56,0,MATCH(CONCATENATE($J670,M$6),'Model Performance Data'!$O$6:$DY$6,0)),'Model Performance Data'!$B$8:$B$56,$C670,'Model Performance Data'!$C$8:$C$56,$D670))</f>
        <v>0</v>
      </c>
      <c r="N670" s="43">
        <f>IF(ISNA(SUMIFS(INDEX('Model Performance Data'!$O$8:$DY$56,0,MATCH(CONCATENATE($J670,N$6),'Model Performance Data'!$O$6:$DY$6,0)),'Model Performance Data'!$B$8:$B$56,$C670,'Model Performance Data'!$C$8:$C$56,$D670)),"-",SUMIFS(INDEX('Model Performance Data'!$O$8:$DY$56,0,MATCH(CONCATENATE($J670,N$6),'Model Performance Data'!$O$6:$DY$6,0)),'Model Performance Data'!$B$8:$B$56,$C670,'Model Performance Data'!$C$8:$C$56,$D670))</f>
        <v>0</v>
      </c>
      <c r="O670" s="154">
        <f>IF(ISNA(SUMIFS(INDEX('Model Performance Data'!$O$8:$DY$56,0,MATCH(CONCATENATE($J670,O$6),'Model Performance Data'!$O$6:$DY$6,0)),'Model Performance Data'!$B$8:$B$56,$C670,'Model Performance Data'!$C$8:$C$56,$D670)),"-",SUMIFS(INDEX('Model Performance Data'!$O$8:$DY$56,0,MATCH(CONCATENATE($J670,O$6),'Model Performance Data'!$O$6:$DY$6,0)),'Model Performance Data'!$B$8:$B$56,$C670,'Model Performance Data'!$C$8:$C$56,$D670))</f>
        <v>0</v>
      </c>
    </row>
    <row r="671" spans="2:15" outlineLevel="1" x14ac:dyDescent="0.35">
      <c r="B671" s="37" t="s">
        <v>80</v>
      </c>
      <c r="C671" s="38" t="str">
        <f>IF(ISBLANK('Model Performance Data'!$B$32),"-",'Model Performance Data'!$B$32)</f>
        <v>Population Health</v>
      </c>
      <c r="D671" s="38" t="str">
        <f>IF(ISBLANK('Model Performance Data'!$C$32),"-",'Model Performance Data'!$C$32)</f>
        <v>Tobacco: % of Adults who smoke Cigarettes</v>
      </c>
      <c r="E671" s="38" t="str">
        <f>IF(ISBLANK('Model Performance Data'!$D$32),"-",'Model Performance Data'!$D$32)</f>
        <v>Percentage</v>
      </c>
      <c r="F671" s="38" t="str">
        <f>IF(ISBLANK('Model Performance Data'!$E$32),"-",'Model Performance Data'!$E$32)</f>
        <v>Active</v>
      </c>
      <c r="G671" s="38" t="str">
        <f>IF(ISBLANK('Model Performance Data'!$F$32),"-",'Model Performance Data'!$F$32)</f>
        <v>-</v>
      </c>
      <c r="H671" s="38">
        <v>3</v>
      </c>
      <c r="I671" s="38">
        <v>2</v>
      </c>
      <c r="J671" s="37" t="str">
        <f t="shared" si="33"/>
        <v>32</v>
      </c>
      <c r="K671" s="38" t="str">
        <f>IF(ISBLANK('Model Performance Data'!$L$32),"-",'Model Performance Data'!$L$32)</f>
        <v>Annual</v>
      </c>
      <c r="L671" s="38" t="str">
        <f>IF(ISBLANK('Model Performance Data'!$K$32),"-",'Model Performance Data'!$K$32)</f>
        <v>Metric Steward: BRFSS; may not be
stratified by payer type.</v>
      </c>
      <c r="M671" s="43">
        <f>IF(ISNA(SUMIFS(INDEX('Model Performance Data'!$O$8:$DY$56,0,MATCH(CONCATENATE($J671,M$6),'Model Performance Data'!$O$6:$DY$6,0)),'Model Performance Data'!$B$8:$B$56,$C671,'Model Performance Data'!$C$8:$C$56,$D671)),"-",SUMIFS(INDEX('Model Performance Data'!$O$8:$DY$56,0,MATCH(CONCATENATE($J671,M$6),'Model Performance Data'!$O$6:$DY$6,0)),'Model Performance Data'!$B$8:$B$56,$C671,'Model Performance Data'!$C$8:$C$56,$D671))</f>
        <v>0</v>
      </c>
      <c r="N671" s="43">
        <f>IF(ISNA(SUMIFS(INDEX('Model Performance Data'!$O$8:$DY$56,0,MATCH(CONCATENATE($J671,N$6),'Model Performance Data'!$O$6:$DY$6,0)),'Model Performance Data'!$B$8:$B$56,$C671,'Model Performance Data'!$C$8:$C$56,$D671)),"-",SUMIFS(INDEX('Model Performance Data'!$O$8:$DY$56,0,MATCH(CONCATENATE($J671,N$6),'Model Performance Data'!$O$6:$DY$6,0)),'Model Performance Data'!$B$8:$B$56,$C671,'Model Performance Data'!$C$8:$C$56,$D671))</f>
        <v>0</v>
      </c>
      <c r="O671" s="154">
        <f>IF(ISNA(SUMIFS(INDEX('Model Performance Data'!$O$8:$DY$56,0,MATCH(CONCATENATE($J671,O$6),'Model Performance Data'!$O$6:$DY$6,0)),'Model Performance Data'!$B$8:$B$56,$C671,'Model Performance Data'!$C$8:$C$56,$D671)),"-",SUMIFS(INDEX('Model Performance Data'!$O$8:$DY$56,0,MATCH(CONCATENATE($J671,O$6),'Model Performance Data'!$O$6:$DY$6,0)),'Model Performance Data'!$B$8:$B$56,$C671,'Model Performance Data'!$C$8:$C$56,$D671))</f>
        <v>0</v>
      </c>
    </row>
    <row r="672" spans="2:15" outlineLevel="1" x14ac:dyDescent="0.35">
      <c r="B672" s="37" t="s">
        <v>80</v>
      </c>
      <c r="C672" s="38" t="str">
        <f>IF(ISBLANK('Model Performance Data'!$B$32),"-",'Model Performance Data'!$B$32)</f>
        <v>Population Health</v>
      </c>
      <c r="D672" s="38" t="str">
        <f>IF(ISBLANK('Model Performance Data'!$C$32),"-",'Model Performance Data'!$C$32)</f>
        <v>Tobacco: % of Adults who smoke Cigarettes</v>
      </c>
      <c r="E672" s="38" t="str">
        <f>IF(ISBLANK('Model Performance Data'!$D$32),"-",'Model Performance Data'!$D$32)</f>
        <v>Percentage</v>
      </c>
      <c r="F672" s="38" t="str">
        <f>IF(ISBLANK('Model Performance Data'!$E$32),"-",'Model Performance Data'!$E$32)</f>
        <v>Active</v>
      </c>
      <c r="G672" s="38" t="str">
        <f>IF(ISBLANK('Model Performance Data'!$F$32),"-",'Model Performance Data'!$F$32)</f>
        <v>-</v>
      </c>
      <c r="H672" s="38">
        <v>3</v>
      </c>
      <c r="I672" s="38">
        <v>3</v>
      </c>
      <c r="J672" s="37" t="str">
        <f t="shared" si="33"/>
        <v>33</v>
      </c>
      <c r="K672" s="38" t="str">
        <f>IF(ISBLANK('Model Performance Data'!$L$32),"-",'Model Performance Data'!$L$32)</f>
        <v>Annual</v>
      </c>
      <c r="L672" s="38" t="str">
        <f>IF(ISBLANK('Model Performance Data'!$K$32),"-",'Model Performance Data'!$K$32)</f>
        <v>Metric Steward: BRFSS; may not be
stratified by payer type.</v>
      </c>
      <c r="M672" s="43">
        <f>IF(ISNA(SUMIFS(INDEX('Model Performance Data'!$O$8:$DY$56,0,MATCH(CONCATENATE($J672,M$6),'Model Performance Data'!$O$6:$DY$6,0)),'Model Performance Data'!$B$8:$B$56,$C672,'Model Performance Data'!$C$8:$C$56,$D672)),"-",SUMIFS(INDEX('Model Performance Data'!$O$8:$DY$56,0,MATCH(CONCATENATE($J672,M$6),'Model Performance Data'!$O$6:$DY$6,0)),'Model Performance Data'!$B$8:$B$56,$C672,'Model Performance Data'!$C$8:$C$56,$D672))</f>
        <v>0</v>
      </c>
      <c r="N672" s="43">
        <f>IF(ISNA(SUMIFS(INDEX('Model Performance Data'!$O$8:$DY$56,0,MATCH(CONCATENATE($J672,N$6),'Model Performance Data'!$O$6:$DY$6,0)),'Model Performance Data'!$B$8:$B$56,$C672,'Model Performance Data'!$C$8:$C$56,$D672)),"-",SUMIFS(INDEX('Model Performance Data'!$O$8:$DY$56,0,MATCH(CONCATENATE($J672,N$6),'Model Performance Data'!$O$6:$DY$6,0)),'Model Performance Data'!$B$8:$B$56,$C672,'Model Performance Data'!$C$8:$C$56,$D672))</f>
        <v>0</v>
      </c>
      <c r="O672" s="154">
        <f>IF(ISNA(SUMIFS(INDEX('Model Performance Data'!$O$8:$DY$56,0,MATCH(CONCATENATE($J672,O$6),'Model Performance Data'!$O$6:$DY$6,0)),'Model Performance Data'!$B$8:$B$56,$C672,'Model Performance Data'!$C$8:$C$56,$D672)),"-",SUMIFS(INDEX('Model Performance Data'!$O$8:$DY$56,0,MATCH(CONCATENATE($J672,O$6),'Model Performance Data'!$O$6:$DY$6,0)),'Model Performance Data'!$B$8:$B$56,$C672,'Model Performance Data'!$C$8:$C$56,$D672))</f>
        <v>0</v>
      </c>
    </row>
    <row r="673" spans="2:15" outlineLevel="1" x14ac:dyDescent="0.35">
      <c r="B673" s="37" t="s">
        <v>80</v>
      </c>
      <c r="C673" s="38" t="str">
        <f>IF(ISBLANK('Model Performance Data'!$B$32),"-",'Model Performance Data'!$B$32)</f>
        <v>Population Health</v>
      </c>
      <c r="D673" s="38" t="str">
        <f>IF(ISBLANK('Model Performance Data'!$C$32),"-",'Model Performance Data'!$C$32)</f>
        <v>Tobacco: % of Adults who smoke Cigarettes</v>
      </c>
      <c r="E673" s="38" t="str">
        <f>IF(ISBLANK('Model Performance Data'!$D$32),"-",'Model Performance Data'!$D$32)</f>
        <v>Percentage</v>
      </c>
      <c r="F673" s="38" t="str">
        <f>IF(ISBLANK('Model Performance Data'!$E$32),"-",'Model Performance Data'!$E$32)</f>
        <v>Active</v>
      </c>
      <c r="G673" s="38" t="str">
        <f>IF(ISBLANK('Model Performance Data'!$F$32),"-",'Model Performance Data'!$F$32)</f>
        <v>-</v>
      </c>
      <c r="H673" s="38">
        <v>3</v>
      </c>
      <c r="I673" s="38">
        <v>4</v>
      </c>
      <c r="J673" s="37" t="str">
        <f t="shared" si="33"/>
        <v>34</v>
      </c>
      <c r="K673" s="38" t="str">
        <f>IF(ISBLANK('Model Performance Data'!$L$32),"-",'Model Performance Data'!$L$32)</f>
        <v>Annual</v>
      </c>
      <c r="L673" s="38" t="str">
        <f>IF(ISBLANK('Model Performance Data'!$K$32),"-",'Model Performance Data'!$K$32)</f>
        <v>Metric Steward: BRFSS; may not be
stratified by payer type.</v>
      </c>
      <c r="M673" s="43">
        <f>IF(ISNA(SUMIFS(INDEX('Model Performance Data'!$O$8:$DY$56,0,MATCH(CONCATENATE($J673,M$6),'Model Performance Data'!$O$6:$DY$6,0)),'Model Performance Data'!$B$8:$B$56,$C673,'Model Performance Data'!$C$8:$C$56,$D673)),"-",SUMIFS(INDEX('Model Performance Data'!$O$8:$DY$56,0,MATCH(CONCATENATE($J673,M$6),'Model Performance Data'!$O$6:$DY$6,0)),'Model Performance Data'!$B$8:$B$56,$C673,'Model Performance Data'!$C$8:$C$56,$D673))</f>
        <v>0</v>
      </c>
      <c r="N673" s="43">
        <f>IF(ISNA(SUMIFS(INDEX('Model Performance Data'!$O$8:$DY$56,0,MATCH(CONCATENATE($J673,N$6),'Model Performance Data'!$O$6:$DY$6,0)),'Model Performance Data'!$B$8:$B$56,$C673,'Model Performance Data'!$C$8:$C$56,$D673)),"-",SUMIFS(INDEX('Model Performance Data'!$O$8:$DY$56,0,MATCH(CONCATENATE($J673,N$6),'Model Performance Data'!$O$6:$DY$6,0)),'Model Performance Data'!$B$8:$B$56,$C673,'Model Performance Data'!$C$8:$C$56,$D673))</f>
        <v>0</v>
      </c>
      <c r="O673" s="154">
        <f>IF(ISNA(SUMIFS(INDEX('Model Performance Data'!$O$8:$DY$56,0,MATCH(CONCATENATE($J673,O$6),'Model Performance Data'!$O$6:$DY$6,0)),'Model Performance Data'!$B$8:$B$56,$C673,'Model Performance Data'!$C$8:$C$56,$D673)),"-",SUMIFS(INDEX('Model Performance Data'!$O$8:$DY$56,0,MATCH(CONCATENATE($J673,O$6),'Model Performance Data'!$O$6:$DY$6,0)),'Model Performance Data'!$B$8:$B$56,$C673,'Model Performance Data'!$C$8:$C$56,$D673))</f>
        <v>0</v>
      </c>
    </row>
    <row r="674" spans="2:15" outlineLevel="1" x14ac:dyDescent="0.35">
      <c r="B674" s="37" t="s">
        <v>80</v>
      </c>
      <c r="C674" s="38" t="str">
        <f>IF(ISBLANK('Model Performance Data'!$B$32),"-",'Model Performance Data'!$B$32)</f>
        <v>Population Health</v>
      </c>
      <c r="D674" s="38" t="str">
        <f>IF(ISBLANK('Model Performance Data'!$C$32),"-",'Model Performance Data'!$C$32)</f>
        <v>Tobacco: % of Adults who smoke Cigarettes</v>
      </c>
      <c r="E674" s="38" t="str">
        <f>IF(ISBLANK('Model Performance Data'!$D$32),"-",'Model Performance Data'!$D$32)</f>
        <v>Percentage</v>
      </c>
      <c r="F674" s="38" t="str">
        <f>IF(ISBLANK('Model Performance Data'!$E$32),"-",'Model Performance Data'!$E$32)</f>
        <v>Active</v>
      </c>
      <c r="G674" s="38" t="str">
        <f>IF(ISBLANK('Model Performance Data'!$F$32),"-",'Model Performance Data'!$F$32)</f>
        <v>-</v>
      </c>
      <c r="H674" s="38">
        <v>3</v>
      </c>
      <c r="I674" s="38">
        <v>5</v>
      </c>
      <c r="J674" s="37" t="str">
        <f t="shared" si="33"/>
        <v>35</v>
      </c>
      <c r="K674" s="38" t="str">
        <f>IF(ISBLANK('Model Performance Data'!$L$32),"-",'Model Performance Data'!$L$32)</f>
        <v>Annual</v>
      </c>
      <c r="L674" s="38" t="str">
        <f>IF(ISBLANK('Model Performance Data'!$K$32),"-",'Model Performance Data'!$K$32)</f>
        <v>Metric Steward: BRFSS; may not be
stratified by payer type.</v>
      </c>
      <c r="M674" s="43">
        <f>IF(ISNA(SUMIFS(INDEX('Model Performance Data'!$O$8:$DY$56,0,MATCH(CONCATENATE($J674,M$6),'Model Performance Data'!$O$6:$DY$6,0)),'Model Performance Data'!$B$8:$B$56,$C674,'Model Performance Data'!$C$8:$C$56,$D674)),"-",SUMIFS(INDEX('Model Performance Data'!$O$8:$DY$56,0,MATCH(CONCATENATE($J674,M$6),'Model Performance Data'!$O$6:$DY$6,0)),'Model Performance Data'!$B$8:$B$56,$C674,'Model Performance Data'!$C$8:$C$56,$D674))</f>
        <v>0</v>
      </c>
      <c r="N674" s="43">
        <f>IF(ISNA(SUMIFS(INDEX('Model Performance Data'!$O$8:$DY$56,0,MATCH(CONCATENATE($J674,N$6),'Model Performance Data'!$O$6:$DY$6,0)),'Model Performance Data'!$B$8:$B$56,$C674,'Model Performance Data'!$C$8:$C$56,$D674)),"-",SUMIFS(INDEX('Model Performance Data'!$O$8:$DY$56,0,MATCH(CONCATENATE($J674,N$6),'Model Performance Data'!$O$6:$DY$6,0)),'Model Performance Data'!$B$8:$B$56,$C674,'Model Performance Data'!$C$8:$C$56,$D674))</f>
        <v>0</v>
      </c>
      <c r="O674" s="154">
        <f>IF(ISNA(SUMIFS(INDEX('Model Performance Data'!$O$8:$DY$56,0,MATCH(CONCATENATE($J674,O$6),'Model Performance Data'!$O$6:$DY$6,0)),'Model Performance Data'!$B$8:$B$56,$C674,'Model Performance Data'!$C$8:$C$56,$D674)),"-",SUMIFS(INDEX('Model Performance Data'!$O$8:$DY$56,0,MATCH(CONCATENATE($J674,O$6),'Model Performance Data'!$O$6:$DY$6,0)),'Model Performance Data'!$B$8:$B$56,$C674,'Model Performance Data'!$C$8:$C$56,$D674))</f>
        <v>0</v>
      </c>
    </row>
    <row r="675" spans="2:15" outlineLevel="1" x14ac:dyDescent="0.35">
      <c r="B675" s="37" t="s">
        <v>80</v>
      </c>
      <c r="C675" s="38" t="str">
        <f>IF(ISBLANK('Model Performance Data'!$B$32),"-",'Model Performance Data'!$B$32)</f>
        <v>Population Health</v>
      </c>
      <c r="D675" s="38" t="str">
        <f>IF(ISBLANK('Model Performance Data'!$C$32),"-",'Model Performance Data'!$C$32)</f>
        <v>Tobacco: % of Adults who smoke Cigarettes</v>
      </c>
      <c r="E675" s="38" t="str">
        <f>IF(ISBLANK('Model Performance Data'!$D$32),"-",'Model Performance Data'!$D$32)</f>
        <v>Percentage</v>
      </c>
      <c r="F675" s="38" t="str">
        <f>IF(ISBLANK('Model Performance Data'!$E$32),"-",'Model Performance Data'!$E$32)</f>
        <v>Active</v>
      </c>
      <c r="G675" s="38" t="str">
        <f>IF(ISBLANK('Model Performance Data'!$F$32),"-",'Model Performance Data'!$F$32)</f>
        <v>-</v>
      </c>
      <c r="H675" s="38">
        <v>3</v>
      </c>
      <c r="I675" s="38" t="s">
        <v>65</v>
      </c>
      <c r="J675" s="37" t="str">
        <f t="shared" si="33"/>
        <v>3Goal</v>
      </c>
      <c r="K675" s="38" t="str">
        <f>IF(ISBLANK('Model Performance Data'!$L$32),"-",'Model Performance Data'!$L$32)</f>
        <v>Annual</v>
      </c>
      <c r="L675" s="38" t="str">
        <f>IF(ISBLANK('Model Performance Data'!$K$32),"-",'Model Performance Data'!$K$32)</f>
        <v>Metric Steward: BRFSS; may not be
stratified by payer type.</v>
      </c>
      <c r="M675" s="43" t="str">
        <f>IF(ISNA(SUMIFS(INDEX('Model Performance Data'!$O$8:$DY$56,0,MATCH(CONCATENATE($J675,M$6),'Model Performance Data'!$O$6:$DY$6,0)),'Model Performance Data'!$B$8:$B$56,$C675,'Model Performance Data'!$C$8:$C$56,$D675)),"-",SUMIFS(INDEX('Model Performance Data'!$O$8:$DY$56,0,MATCH(CONCATENATE($J675,M$6),'Model Performance Data'!$O$6:$DY$6,0)),'Model Performance Data'!$B$8:$B$56,$C675,'Model Performance Data'!$C$8:$C$56,$D675))</f>
        <v>-</v>
      </c>
      <c r="N675" s="43" t="str">
        <f>IF(ISNA(SUMIFS(INDEX('Model Performance Data'!$O$8:$DY$56,0,MATCH(CONCATENATE($J675,N$6),'Model Performance Data'!$O$6:$DY$6,0)),'Model Performance Data'!$B$8:$B$56,$C675,'Model Performance Data'!$C$8:$C$56,$D675)),"-",SUMIFS(INDEX('Model Performance Data'!$O$8:$DY$56,0,MATCH(CONCATENATE($J675,N$6),'Model Performance Data'!$O$6:$DY$6,0)),'Model Performance Data'!$B$8:$B$56,$C675,'Model Performance Data'!$C$8:$C$56,$D675))</f>
        <v>-</v>
      </c>
      <c r="O675" s="154">
        <f>IF(ISNA(SUMIFS(INDEX('Model Performance Data'!$O$8:$DY$56,0,MATCH(CONCATENATE($J675,O$6),'Model Performance Data'!$O$6:$DY$6,0)),'Model Performance Data'!$B$8:$B$56,$C675,'Model Performance Data'!$C$8:$C$56,$D675)),"-",SUMIFS(INDEX('Model Performance Data'!$O$8:$DY$56,0,MATCH(CONCATENATE($J675,O$6),'Model Performance Data'!$O$6:$DY$6,0)),'Model Performance Data'!$B$8:$B$56,$C675,'Model Performance Data'!$C$8:$C$56,$D675))</f>
        <v>0</v>
      </c>
    </row>
    <row r="676" spans="2:15" outlineLevel="1" x14ac:dyDescent="0.35">
      <c r="B676" s="37" t="s">
        <v>80</v>
      </c>
      <c r="C676" s="38" t="str">
        <f>IF(ISBLANK('Model Performance Data'!$B$32),"-",'Model Performance Data'!$B$32)</f>
        <v>Population Health</v>
      </c>
      <c r="D676" s="38" t="str">
        <f>IF(ISBLANK('Model Performance Data'!$C$32),"-",'Model Performance Data'!$C$32)</f>
        <v>Tobacco: % of Adults who smoke Cigarettes</v>
      </c>
      <c r="E676" s="38" t="str">
        <f>IF(ISBLANK('Model Performance Data'!$D$32),"-",'Model Performance Data'!$D$32)</f>
        <v>Percentage</v>
      </c>
      <c r="F676" s="38" t="str">
        <f>IF(ISBLANK('Model Performance Data'!$E$32),"-",'Model Performance Data'!$E$32)</f>
        <v>Active</v>
      </c>
      <c r="G676" s="38" t="str">
        <f>IF(ISBLANK('Model Performance Data'!$F$32),"-",'Model Performance Data'!$F$32)</f>
        <v>-</v>
      </c>
      <c r="H676" s="38">
        <v>4</v>
      </c>
      <c r="I676" s="38">
        <v>1</v>
      </c>
      <c r="J676" s="37" t="str">
        <f t="shared" ref="J676:J681" si="36">CONCATENATE(H676,I676)</f>
        <v>41</v>
      </c>
      <c r="K676" s="38" t="str">
        <f>IF(ISBLANK('Model Performance Data'!$L$32),"-",'Model Performance Data'!$L$32)</f>
        <v>Annual</v>
      </c>
      <c r="L676" s="38" t="str">
        <f>IF(ISBLANK('Model Performance Data'!$K$32),"-",'Model Performance Data'!$K$32)</f>
        <v>Metric Steward: BRFSS; may not be
stratified by payer type.</v>
      </c>
      <c r="M676" s="43">
        <f>IF(ISNA(SUMIFS(INDEX('Model Performance Data'!$O$8:$DY$56,0,MATCH(CONCATENATE($J676,M$6),'Model Performance Data'!$O$6:$DY$6,0)),'Model Performance Data'!$B$8:$B$56,$C676,'Model Performance Data'!$C$8:$C$56,$D676)),"-",SUMIFS(INDEX('Model Performance Data'!$O$8:$DY$56,0,MATCH(CONCATENATE($J676,M$6),'Model Performance Data'!$O$6:$DY$6,0)),'Model Performance Data'!$B$8:$B$56,$C676,'Model Performance Data'!$C$8:$C$56,$D676))</f>
        <v>0</v>
      </c>
      <c r="N676" s="43">
        <f>IF(ISNA(SUMIFS(INDEX('Model Performance Data'!$O$8:$DY$56,0,MATCH(CONCATENATE($J676,N$6),'Model Performance Data'!$O$6:$DY$6,0)),'Model Performance Data'!$B$8:$B$56,$C676,'Model Performance Data'!$C$8:$C$56,$D676)),"-",SUMIFS(INDEX('Model Performance Data'!$O$8:$DY$56,0,MATCH(CONCATENATE($J676,N$6),'Model Performance Data'!$O$6:$DY$6,0)),'Model Performance Data'!$B$8:$B$56,$C676,'Model Performance Data'!$C$8:$C$56,$D676))</f>
        <v>0</v>
      </c>
      <c r="O676" s="154">
        <f>IF(ISNA(SUMIFS(INDEX('Model Performance Data'!$O$8:$DY$56,0,MATCH(CONCATENATE($J676,O$6),'Model Performance Data'!$O$6:$DY$6,0)),'Model Performance Data'!$B$8:$B$56,$C676,'Model Performance Data'!$C$8:$C$56,$D676)),"-",SUMIFS(INDEX('Model Performance Data'!$O$8:$DY$56,0,MATCH(CONCATENATE($J676,O$6),'Model Performance Data'!$O$6:$DY$6,0)),'Model Performance Data'!$B$8:$B$56,$C676,'Model Performance Data'!$C$8:$C$56,$D676))</f>
        <v>0</v>
      </c>
    </row>
    <row r="677" spans="2:15" outlineLevel="1" x14ac:dyDescent="0.35">
      <c r="B677" s="37" t="s">
        <v>80</v>
      </c>
      <c r="C677" s="38" t="str">
        <f>IF(ISBLANK('Model Performance Data'!$B$32),"-",'Model Performance Data'!$B$32)</f>
        <v>Population Health</v>
      </c>
      <c r="D677" s="38" t="str">
        <f>IF(ISBLANK('Model Performance Data'!$C$32),"-",'Model Performance Data'!$C$32)</f>
        <v>Tobacco: % of Adults who smoke Cigarettes</v>
      </c>
      <c r="E677" s="38" t="str">
        <f>IF(ISBLANK('Model Performance Data'!$D$32),"-",'Model Performance Data'!$D$32)</f>
        <v>Percentage</v>
      </c>
      <c r="F677" s="38" t="str">
        <f>IF(ISBLANK('Model Performance Data'!$E$32),"-",'Model Performance Data'!$E$32)</f>
        <v>Active</v>
      </c>
      <c r="G677" s="38" t="str">
        <f>IF(ISBLANK('Model Performance Data'!$F$32),"-",'Model Performance Data'!$F$32)</f>
        <v>-</v>
      </c>
      <c r="H677" s="38">
        <v>4</v>
      </c>
      <c r="I677" s="38">
        <v>2</v>
      </c>
      <c r="J677" s="37" t="str">
        <f t="shared" si="36"/>
        <v>42</v>
      </c>
      <c r="K677" s="38" t="str">
        <f>IF(ISBLANK('Model Performance Data'!$L$32),"-",'Model Performance Data'!$L$32)</f>
        <v>Annual</v>
      </c>
      <c r="L677" s="38" t="str">
        <f>IF(ISBLANK('Model Performance Data'!$K$32),"-",'Model Performance Data'!$K$32)</f>
        <v>Metric Steward: BRFSS; may not be
stratified by payer type.</v>
      </c>
      <c r="M677" s="43">
        <f>IF(ISNA(SUMIFS(INDEX('Model Performance Data'!$O$8:$DY$56,0,MATCH(CONCATENATE($J677,M$6),'Model Performance Data'!$O$6:$DY$6,0)),'Model Performance Data'!$B$8:$B$56,$C677,'Model Performance Data'!$C$8:$C$56,$D677)),"-",SUMIFS(INDEX('Model Performance Data'!$O$8:$DY$56,0,MATCH(CONCATENATE($J677,M$6),'Model Performance Data'!$O$6:$DY$6,0)),'Model Performance Data'!$B$8:$B$56,$C677,'Model Performance Data'!$C$8:$C$56,$D677))</f>
        <v>0</v>
      </c>
      <c r="N677" s="43">
        <f>IF(ISNA(SUMIFS(INDEX('Model Performance Data'!$O$8:$DY$56,0,MATCH(CONCATENATE($J677,N$6),'Model Performance Data'!$O$6:$DY$6,0)),'Model Performance Data'!$B$8:$B$56,$C677,'Model Performance Data'!$C$8:$C$56,$D677)),"-",SUMIFS(INDEX('Model Performance Data'!$O$8:$DY$56,0,MATCH(CONCATENATE($J677,N$6),'Model Performance Data'!$O$6:$DY$6,0)),'Model Performance Data'!$B$8:$B$56,$C677,'Model Performance Data'!$C$8:$C$56,$D677))</f>
        <v>0</v>
      </c>
      <c r="O677" s="154">
        <f>IF(ISNA(SUMIFS(INDEX('Model Performance Data'!$O$8:$DY$56,0,MATCH(CONCATENATE($J677,O$6),'Model Performance Data'!$O$6:$DY$6,0)),'Model Performance Data'!$B$8:$B$56,$C677,'Model Performance Data'!$C$8:$C$56,$D677)),"-",SUMIFS(INDEX('Model Performance Data'!$O$8:$DY$56,0,MATCH(CONCATENATE($J677,O$6),'Model Performance Data'!$O$6:$DY$6,0)),'Model Performance Data'!$B$8:$B$56,$C677,'Model Performance Data'!$C$8:$C$56,$D677))</f>
        <v>0</v>
      </c>
    </row>
    <row r="678" spans="2:15" outlineLevel="1" x14ac:dyDescent="0.35">
      <c r="B678" s="37" t="s">
        <v>80</v>
      </c>
      <c r="C678" s="38" t="str">
        <f>IF(ISBLANK('Model Performance Data'!$B$32),"-",'Model Performance Data'!$B$32)</f>
        <v>Population Health</v>
      </c>
      <c r="D678" s="38" t="str">
        <f>IF(ISBLANK('Model Performance Data'!$C$32),"-",'Model Performance Data'!$C$32)</f>
        <v>Tobacco: % of Adults who smoke Cigarettes</v>
      </c>
      <c r="E678" s="38" t="str">
        <f>IF(ISBLANK('Model Performance Data'!$D$32),"-",'Model Performance Data'!$D$32)</f>
        <v>Percentage</v>
      </c>
      <c r="F678" s="38" t="str">
        <f>IF(ISBLANK('Model Performance Data'!$E$32),"-",'Model Performance Data'!$E$32)</f>
        <v>Active</v>
      </c>
      <c r="G678" s="38" t="str">
        <f>IF(ISBLANK('Model Performance Data'!$F$32),"-",'Model Performance Data'!$F$32)</f>
        <v>-</v>
      </c>
      <c r="H678" s="38">
        <v>4</v>
      </c>
      <c r="I678" s="38">
        <v>3</v>
      </c>
      <c r="J678" s="37" t="str">
        <f t="shared" si="36"/>
        <v>43</v>
      </c>
      <c r="K678" s="38" t="str">
        <f>IF(ISBLANK('Model Performance Data'!$L$32),"-",'Model Performance Data'!$L$32)</f>
        <v>Annual</v>
      </c>
      <c r="L678" s="38" t="str">
        <f>IF(ISBLANK('Model Performance Data'!$K$32),"-",'Model Performance Data'!$K$32)</f>
        <v>Metric Steward: BRFSS; may not be
stratified by payer type.</v>
      </c>
      <c r="M678" s="43">
        <f>IF(ISNA(SUMIFS(INDEX('Model Performance Data'!$O$8:$DY$56,0,MATCH(CONCATENATE($J678,M$6),'Model Performance Data'!$O$6:$DY$6,0)),'Model Performance Data'!$B$8:$B$56,$C678,'Model Performance Data'!$C$8:$C$56,$D678)),"-",SUMIFS(INDEX('Model Performance Data'!$O$8:$DY$56,0,MATCH(CONCATENATE($J678,M$6),'Model Performance Data'!$O$6:$DY$6,0)),'Model Performance Data'!$B$8:$B$56,$C678,'Model Performance Data'!$C$8:$C$56,$D678))</f>
        <v>0</v>
      </c>
      <c r="N678" s="43">
        <f>IF(ISNA(SUMIFS(INDEX('Model Performance Data'!$O$8:$DY$56,0,MATCH(CONCATENATE($J678,N$6),'Model Performance Data'!$O$6:$DY$6,0)),'Model Performance Data'!$B$8:$B$56,$C678,'Model Performance Data'!$C$8:$C$56,$D678)),"-",SUMIFS(INDEX('Model Performance Data'!$O$8:$DY$56,0,MATCH(CONCATENATE($J678,N$6),'Model Performance Data'!$O$6:$DY$6,0)),'Model Performance Data'!$B$8:$B$56,$C678,'Model Performance Data'!$C$8:$C$56,$D678))</f>
        <v>0</v>
      </c>
      <c r="O678" s="154">
        <f>IF(ISNA(SUMIFS(INDEX('Model Performance Data'!$O$8:$DY$56,0,MATCH(CONCATENATE($J678,O$6),'Model Performance Data'!$O$6:$DY$6,0)),'Model Performance Data'!$B$8:$B$56,$C678,'Model Performance Data'!$C$8:$C$56,$D678)),"-",SUMIFS(INDEX('Model Performance Data'!$O$8:$DY$56,0,MATCH(CONCATENATE($J678,O$6),'Model Performance Data'!$O$6:$DY$6,0)),'Model Performance Data'!$B$8:$B$56,$C678,'Model Performance Data'!$C$8:$C$56,$D678))</f>
        <v>0</v>
      </c>
    </row>
    <row r="679" spans="2:15" outlineLevel="1" x14ac:dyDescent="0.35">
      <c r="B679" s="37" t="s">
        <v>80</v>
      </c>
      <c r="C679" s="38" t="str">
        <f>IF(ISBLANK('Model Performance Data'!$B$32),"-",'Model Performance Data'!$B$32)</f>
        <v>Population Health</v>
      </c>
      <c r="D679" s="38" t="str">
        <f>IF(ISBLANK('Model Performance Data'!$C$32),"-",'Model Performance Data'!$C$32)</f>
        <v>Tobacco: % of Adults who smoke Cigarettes</v>
      </c>
      <c r="E679" s="38" t="str">
        <f>IF(ISBLANK('Model Performance Data'!$D$32),"-",'Model Performance Data'!$D$32)</f>
        <v>Percentage</v>
      </c>
      <c r="F679" s="38" t="str">
        <f>IF(ISBLANK('Model Performance Data'!$E$32),"-",'Model Performance Data'!$E$32)</f>
        <v>Active</v>
      </c>
      <c r="G679" s="38" t="str">
        <f>IF(ISBLANK('Model Performance Data'!$F$32),"-",'Model Performance Data'!$F$32)</f>
        <v>-</v>
      </c>
      <c r="H679" s="38">
        <v>4</v>
      </c>
      <c r="I679" s="38">
        <v>4</v>
      </c>
      <c r="J679" s="37" t="str">
        <f t="shared" si="36"/>
        <v>44</v>
      </c>
      <c r="K679" s="38" t="str">
        <f>IF(ISBLANK('Model Performance Data'!$L$32),"-",'Model Performance Data'!$L$32)</f>
        <v>Annual</v>
      </c>
      <c r="L679" s="38" t="str">
        <f>IF(ISBLANK('Model Performance Data'!$K$32),"-",'Model Performance Data'!$K$32)</f>
        <v>Metric Steward: BRFSS; may not be
stratified by payer type.</v>
      </c>
      <c r="M679" s="43">
        <f>IF(ISNA(SUMIFS(INDEX('Model Performance Data'!$O$8:$DY$56,0,MATCH(CONCATENATE($J679,M$6),'Model Performance Data'!$O$6:$DY$6,0)),'Model Performance Data'!$B$8:$B$56,$C679,'Model Performance Data'!$C$8:$C$56,$D679)),"-",SUMIFS(INDEX('Model Performance Data'!$O$8:$DY$56,0,MATCH(CONCATENATE($J679,M$6),'Model Performance Data'!$O$6:$DY$6,0)),'Model Performance Data'!$B$8:$B$56,$C679,'Model Performance Data'!$C$8:$C$56,$D679))</f>
        <v>0</v>
      </c>
      <c r="N679" s="43">
        <f>IF(ISNA(SUMIFS(INDEX('Model Performance Data'!$O$8:$DY$56,0,MATCH(CONCATENATE($J679,N$6),'Model Performance Data'!$O$6:$DY$6,0)),'Model Performance Data'!$B$8:$B$56,$C679,'Model Performance Data'!$C$8:$C$56,$D679)),"-",SUMIFS(INDEX('Model Performance Data'!$O$8:$DY$56,0,MATCH(CONCATENATE($J679,N$6),'Model Performance Data'!$O$6:$DY$6,0)),'Model Performance Data'!$B$8:$B$56,$C679,'Model Performance Data'!$C$8:$C$56,$D679))</f>
        <v>0</v>
      </c>
      <c r="O679" s="154">
        <f>IF(ISNA(SUMIFS(INDEX('Model Performance Data'!$O$8:$DY$56,0,MATCH(CONCATENATE($J679,O$6),'Model Performance Data'!$O$6:$DY$6,0)),'Model Performance Data'!$B$8:$B$56,$C679,'Model Performance Data'!$C$8:$C$56,$D679)),"-",SUMIFS(INDEX('Model Performance Data'!$O$8:$DY$56,0,MATCH(CONCATENATE($J679,O$6),'Model Performance Data'!$O$6:$DY$6,0)),'Model Performance Data'!$B$8:$B$56,$C679,'Model Performance Data'!$C$8:$C$56,$D679))</f>
        <v>0</v>
      </c>
    </row>
    <row r="680" spans="2:15" outlineLevel="1" x14ac:dyDescent="0.35">
      <c r="B680" s="37" t="s">
        <v>80</v>
      </c>
      <c r="C680" s="38" t="str">
        <f>IF(ISBLANK('Model Performance Data'!$B$32),"-",'Model Performance Data'!$B$32)</f>
        <v>Population Health</v>
      </c>
      <c r="D680" s="38" t="str">
        <f>IF(ISBLANK('Model Performance Data'!$C$32),"-",'Model Performance Data'!$C$32)</f>
        <v>Tobacco: % of Adults who smoke Cigarettes</v>
      </c>
      <c r="E680" s="38" t="str">
        <f>IF(ISBLANK('Model Performance Data'!$D$32),"-",'Model Performance Data'!$D$32)</f>
        <v>Percentage</v>
      </c>
      <c r="F680" s="38" t="str">
        <f>IF(ISBLANK('Model Performance Data'!$E$32),"-",'Model Performance Data'!$E$32)</f>
        <v>Active</v>
      </c>
      <c r="G680" s="38" t="str">
        <f>IF(ISBLANK('Model Performance Data'!$F$32),"-",'Model Performance Data'!$F$32)</f>
        <v>-</v>
      </c>
      <c r="H680" s="38">
        <v>4</v>
      </c>
      <c r="I680" s="38">
        <v>5</v>
      </c>
      <c r="J680" s="37" t="str">
        <f t="shared" si="36"/>
        <v>45</v>
      </c>
      <c r="K680" s="38" t="str">
        <f>IF(ISBLANK('Model Performance Data'!$L$32),"-",'Model Performance Data'!$L$32)</f>
        <v>Annual</v>
      </c>
      <c r="L680" s="38" t="str">
        <f>IF(ISBLANK('Model Performance Data'!$K$32),"-",'Model Performance Data'!$K$32)</f>
        <v>Metric Steward: BRFSS; may not be
stratified by payer type.</v>
      </c>
      <c r="M680" s="43">
        <f>IF(ISNA(SUMIFS(INDEX('Model Performance Data'!$O$8:$DY$56,0,MATCH(CONCATENATE($J680,M$6),'Model Performance Data'!$O$6:$DY$6,0)),'Model Performance Data'!$B$8:$B$56,$C680,'Model Performance Data'!$C$8:$C$56,$D680)),"-",SUMIFS(INDEX('Model Performance Data'!$O$8:$DY$56,0,MATCH(CONCATENATE($J680,M$6),'Model Performance Data'!$O$6:$DY$6,0)),'Model Performance Data'!$B$8:$B$56,$C680,'Model Performance Data'!$C$8:$C$56,$D680))</f>
        <v>0</v>
      </c>
      <c r="N680" s="43">
        <f>IF(ISNA(SUMIFS(INDEX('Model Performance Data'!$O$8:$DY$56,0,MATCH(CONCATENATE($J680,N$6),'Model Performance Data'!$O$6:$DY$6,0)),'Model Performance Data'!$B$8:$B$56,$C680,'Model Performance Data'!$C$8:$C$56,$D680)),"-",SUMIFS(INDEX('Model Performance Data'!$O$8:$DY$56,0,MATCH(CONCATENATE($J680,N$6),'Model Performance Data'!$O$6:$DY$6,0)),'Model Performance Data'!$B$8:$B$56,$C680,'Model Performance Data'!$C$8:$C$56,$D680))</f>
        <v>0</v>
      </c>
      <c r="O680" s="154">
        <f>IF(ISNA(SUMIFS(INDEX('Model Performance Data'!$O$8:$DY$56,0,MATCH(CONCATENATE($J680,O$6),'Model Performance Data'!$O$6:$DY$6,0)),'Model Performance Data'!$B$8:$B$56,$C680,'Model Performance Data'!$C$8:$C$56,$D680)),"-",SUMIFS(INDEX('Model Performance Data'!$O$8:$DY$56,0,MATCH(CONCATENATE($J680,O$6),'Model Performance Data'!$O$6:$DY$6,0)),'Model Performance Data'!$B$8:$B$56,$C680,'Model Performance Data'!$C$8:$C$56,$D680))</f>
        <v>0</v>
      </c>
    </row>
    <row r="681" spans="2:15" outlineLevel="1" x14ac:dyDescent="0.35">
      <c r="B681" s="37" t="s">
        <v>80</v>
      </c>
      <c r="C681" s="38" t="str">
        <f>IF(ISBLANK('Model Performance Data'!$B$32),"-",'Model Performance Data'!$B$32)</f>
        <v>Population Health</v>
      </c>
      <c r="D681" s="38" t="str">
        <f>IF(ISBLANK('Model Performance Data'!$C$32),"-",'Model Performance Data'!$C$32)</f>
        <v>Tobacco: % of Adults who smoke Cigarettes</v>
      </c>
      <c r="E681" s="38" t="str">
        <f>IF(ISBLANK('Model Performance Data'!$D$32),"-",'Model Performance Data'!$D$32)</f>
        <v>Percentage</v>
      </c>
      <c r="F681" s="38" t="str">
        <f>IF(ISBLANK('Model Performance Data'!$E$32),"-",'Model Performance Data'!$E$32)</f>
        <v>Active</v>
      </c>
      <c r="G681" s="38" t="str">
        <f>IF(ISBLANK('Model Performance Data'!$F$32),"-",'Model Performance Data'!$F$32)</f>
        <v>-</v>
      </c>
      <c r="H681" s="38">
        <v>4</v>
      </c>
      <c r="I681" s="38" t="s">
        <v>65</v>
      </c>
      <c r="J681" s="37" t="str">
        <f t="shared" si="36"/>
        <v>4Goal</v>
      </c>
      <c r="K681" s="38" t="str">
        <f>IF(ISBLANK('Model Performance Data'!$L$32),"-",'Model Performance Data'!$L$32)</f>
        <v>Annual</v>
      </c>
      <c r="L681" s="38" t="str">
        <f>IF(ISBLANK('Model Performance Data'!$K$32),"-",'Model Performance Data'!$K$32)</f>
        <v>Metric Steward: BRFSS; may not be
stratified by payer type.</v>
      </c>
      <c r="M681" s="43" t="str">
        <f>IF(ISNA(SUMIFS(INDEX('Model Performance Data'!$O$8:$DY$56,0,MATCH(CONCATENATE($J681,M$6),'Model Performance Data'!$O$6:$DY$6,0)),'Model Performance Data'!$B$8:$B$56,$C681,'Model Performance Data'!$C$8:$C$56,$D681)),"-",SUMIFS(INDEX('Model Performance Data'!$O$8:$DY$56,0,MATCH(CONCATENATE($J681,M$6),'Model Performance Data'!$O$6:$DY$6,0)),'Model Performance Data'!$B$8:$B$56,$C681,'Model Performance Data'!$C$8:$C$56,$D681))</f>
        <v>-</v>
      </c>
      <c r="N681" s="43" t="str">
        <f>IF(ISNA(SUMIFS(INDEX('Model Performance Data'!$O$8:$DY$56,0,MATCH(CONCATENATE($J681,N$6),'Model Performance Data'!$O$6:$DY$6,0)),'Model Performance Data'!$B$8:$B$56,$C681,'Model Performance Data'!$C$8:$C$56,$D681)),"-",SUMIFS(INDEX('Model Performance Data'!$O$8:$DY$56,0,MATCH(CONCATENATE($J681,N$6),'Model Performance Data'!$O$6:$DY$6,0)),'Model Performance Data'!$B$8:$B$56,$C681,'Model Performance Data'!$C$8:$C$56,$D681))</f>
        <v>-</v>
      </c>
      <c r="O681" s="154">
        <f>IF(ISNA(SUMIFS(INDEX('Model Performance Data'!$O$8:$DY$56,0,MATCH(CONCATENATE($J681,O$6),'Model Performance Data'!$O$6:$DY$6,0)),'Model Performance Data'!$B$8:$B$56,$C681,'Model Performance Data'!$C$8:$C$56,$D681)),"-",SUMIFS(INDEX('Model Performance Data'!$O$8:$DY$56,0,MATCH(CONCATENATE($J681,O$6),'Model Performance Data'!$O$6:$DY$6,0)),'Model Performance Data'!$B$8:$B$56,$C681,'Model Performance Data'!$C$8:$C$56,$D681))</f>
        <v>0</v>
      </c>
    </row>
    <row r="682" spans="2:15" outlineLevel="1" x14ac:dyDescent="0.35">
      <c r="B682" s="37" t="s">
        <v>80</v>
      </c>
      <c r="C682" s="38" t="str">
        <f>IF(ISBLANK('Model Performance Data'!$B$33),"-",'Model Performance Data'!$B$33)</f>
        <v>Population Health</v>
      </c>
      <c r="D682" s="38" t="str">
        <f>IF(ISBLANK('Model Performance Data'!$C$33),"-",'Model Performance Data'!$C$33)</f>
        <v>Personal Care Provider</v>
      </c>
      <c r="E682" s="38" t="str">
        <f>IF(ISBLANK('Model Performance Data'!$D$33),"-",'Model Performance Data'!$D$33)</f>
        <v>Percentage</v>
      </c>
      <c r="F682" s="38" t="str">
        <f>IF(ISBLANK('Model Performance Data'!$E$33),"-",'Model Performance Data'!$E$33)</f>
        <v>Active</v>
      </c>
      <c r="G682" s="38" t="str">
        <f>IF(ISBLANK('Model Performance Data'!$F$33),"-",'Model Performance Data'!$F$33)</f>
        <v>-</v>
      </c>
      <c r="H682" s="38" t="s">
        <v>64</v>
      </c>
      <c r="I682" s="38" t="s">
        <v>64</v>
      </c>
      <c r="J682" s="37" t="str">
        <f t="shared" si="33"/>
        <v>BaselineBaseline</v>
      </c>
      <c r="K682" s="38" t="str">
        <f>IF(ISBLANK('Model Performance Data'!$L$33),"-",'Model Performance Data'!$L$33)</f>
        <v>Annual</v>
      </c>
      <c r="L682" s="38" t="str">
        <f>IF(ISBLANK('Model Performance Data'!$K$33),"-",'Model Performance Data'!$K$33)</f>
        <v>Metric Steward: ResultsHCA</v>
      </c>
      <c r="M682" s="43">
        <f>IF(ISNA(SUMIFS(INDEX('Model Performance Data'!$O$8:$DY$56,0,MATCH(CONCATENATE($J682,M$6),'Model Performance Data'!$O$6:$DY$6,0)),'Model Performance Data'!$B$8:$B$56,$C682,'Model Performance Data'!$C$8:$C$56,$D682)),"-",SUMIFS(INDEX('Model Performance Data'!$O$8:$DY$56,0,MATCH(CONCATENATE($J682,M$6),'Model Performance Data'!$O$6:$DY$6,0)),'Model Performance Data'!$B$8:$B$56,$C682,'Model Performance Data'!$C$8:$C$56,$D682))</f>
        <v>71.599999999999994</v>
      </c>
      <c r="N682" s="43">
        <f>IF(ISNA(SUMIFS(INDEX('Model Performance Data'!$O$8:$DY$56,0,MATCH(CONCATENATE($J682,N$6),'Model Performance Data'!$O$6:$DY$6,0)),'Model Performance Data'!$B$8:$B$56,$C682,'Model Performance Data'!$C$8:$C$56,$D682)),"-",SUMIFS(INDEX('Model Performance Data'!$O$8:$DY$56,0,MATCH(CONCATENATE($J682,N$6),'Model Performance Data'!$O$6:$DY$6,0)),'Model Performance Data'!$B$8:$B$56,$C682,'Model Performance Data'!$C$8:$C$56,$D682))</f>
        <v>82</v>
      </c>
      <c r="O682" s="154">
        <f>IF(ISNA(SUMIFS(INDEX('Model Performance Data'!$O$8:$DY$56,0,MATCH(CONCATENATE($J682,O$6),'Model Performance Data'!$O$6:$DY$6,0)),'Model Performance Data'!$B$8:$B$56,$C682,'Model Performance Data'!$C$8:$C$56,$D682)),"-",SUMIFS(INDEX('Model Performance Data'!$O$8:$DY$56,0,MATCH(CONCATENATE($J682,O$6),'Model Performance Data'!$O$6:$DY$6,0)),'Model Performance Data'!$B$8:$B$56,$C682,'Model Performance Data'!$C$8:$C$56,$D682))</f>
        <v>0.87317073170731696</v>
      </c>
    </row>
    <row r="683" spans="2:15" outlineLevel="1" x14ac:dyDescent="0.35">
      <c r="B683" s="37" t="s">
        <v>80</v>
      </c>
      <c r="C683" s="38" t="str">
        <f>IF(ISBLANK('Model Performance Data'!$B$33),"-",'Model Performance Data'!$B$33)</f>
        <v>Population Health</v>
      </c>
      <c r="D683" s="38" t="str">
        <f>IF(ISBLANK('Model Performance Data'!$C$33),"-",'Model Performance Data'!$C$33)</f>
        <v>Personal Care Provider</v>
      </c>
      <c r="E683" s="38" t="str">
        <f>IF(ISBLANK('Model Performance Data'!$D$33),"-",'Model Performance Data'!$D$33)</f>
        <v>Percentage</v>
      </c>
      <c r="F683" s="38" t="str">
        <f>IF(ISBLANK('Model Performance Data'!$E$33),"-",'Model Performance Data'!$E$33)</f>
        <v>Active</v>
      </c>
      <c r="G683" s="38" t="str">
        <f>IF(ISBLANK('Model Performance Data'!$F$33),"-",'Model Performance Data'!$F$33)</f>
        <v>-</v>
      </c>
      <c r="H683" s="38">
        <v>1</v>
      </c>
      <c r="I683" s="38">
        <v>1</v>
      </c>
      <c r="J683" s="37" t="str">
        <f t="shared" si="33"/>
        <v>11</v>
      </c>
      <c r="K683" s="38" t="str">
        <f>IF(ISBLANK('Model Performance Data'!$L$33),"-",'Model Performance Data'!$L$33)</f>
        <v>Annual</v>
      </c>
      <c r="L683" s="38" t="str">
        <f>IF(ISBLANK('Model Performance Data'!$K$33),"-",'Model Performance Data'!$K$33)</f>
        <v>Metric Steward: ResultsHCA</v>
      </c>
      <c r="M683" s="43">
        <f>IF(ISNA(SUMIFS(INDEX('Model Performance Data'!$O$8:$DY$56,0,MATCH(CONCATENATE($J683,M$6),'Model Performance Data'!$O$6:$DY$6,0)),'Model Performance Data'!$B$8:$B$56,$C683,'Model Performance Data'!$C$8:$C$56,$D683)),"-",SUMIFS(INDEX('Model Performance Data'!$O$8:$DY$56,0,MATCH(CONCATENATE($J683,M$6),'Model Performance Data'!$O$6:$DY$6,0)),'Model Performance Data'!$B$8:$B$56,$C683,'Model Performance Data'!$C$8:$C$56,$D683))</f>
        <v>0</v>
      </c>
      <c r="N683" s="43">
        <f>IF(ISNA(SUMIFS(INDEX('Model Performance Data'!$O$8:$DY$56,0,MATCH(CONCATENATE($J683,N$6),'Model Performance Data'!$O$6:$DY$6,0)),'Model Performance Data'!$B$8:$B$56,$C683,'Model Performance Data'!$C$8:$C$56,$D683)),"-",SUMIFS(INDEX('Model Performance Data'!$O$8:$DY$56,0,MATCH(CONCATENATE($J683,N$6),'Model Performance Data'!$O$6:$DY$6,0)),'Model Performance Data'!$B$8:$B$56,$C683,'Model Performance Data'!$C$8:$C$56,$D683))</f>
        <v>0</v>
      </c>
      <c r="O683" s="154">
        <f>IF(ISNA(SUMIFS(INDEX('Model Performance Data'!$O$8:$DY$56,0,MATCH(CONCATENATE($J683,O$6),'Model Performance Data'!$O$6:$DY$6,0)),'Model Performance Data'!$B$8:$B$56,$C683,'Model Performance Data'!$C$8:$C$56,$D683)),"-",SUMIFS(INDEX('Model Performance Data'!$O$8:$DY$56,0,MATCH(CONCATENATE($J683,O$6),'Model Performance Data'!$O$6:$DY$6,0)),'Model Performance Data'!$B$8:$B$56,$C683,'Model Performance Data'!$C$8:$C$56,$D683))</f>
        <v>0</v>
      </c>
    </row>
    <row r="684" spans="2:15" outlineLevel="1" x14ac:dyDescent="0.35">
      <c r="B684" s="37" t="s">
        <v>80</v>
      </c>
      <c r="C684" s="38" t="str">
        <f>IF(ISBLANK('Model Performance Data'!$B$33),"-",'Model Performance Data'!$B$33)</f>
        <v>Population Health</v>
      </c>
      <c r="D684" s="38" t="str">
        <f>IF(ISBLANK('Model Performance Data'!$C$33),"-",'Model Performance Data'!$C$33)</f>
        <v>Personal Care Provider</v>
      </c>
      <c r="E684" s="38" t="str">
        <f>IF(ISBLANK('Model Performance Data'!$D$33),"-",'Model Performance Data'!$D$33)</f>
        <v>Percentage</v>
      </c>
      <c r="F684" s="38" t="str">
        <f>IF(ISBLANK('Model Performance Data'!$E$33),"-",'Model Performance Data'!$E$33)</f>
        <v>Active</v>
      </c>
      <c r="G684" s="38" t="str">
        <f>IF(ISBLANK('Model Performance Data'!$F$33),"-",'Model Performance Data'!$F$33)</f>
        <v>-</v>
      </c>
      <c r="H684" s="38">
        <v>1</v>
      </c>
      <c r="I684" s="38">
        <v>2</v>
      </c>
      <c r="J684" s="37" t="str">
        <f t="shared" si="33"/>
        <v>12</v>
      </c>
      <c r="K684" s="38" t="str">
        <f>IF(ISBLANK('Model Performance Data'!$L$33),"-",'Model Performance Data'!$L$33)</f>
        <v>Annual</v>
      </c>
      <c r="L684" s="38" t="str">
        <f>IF(ISBLANK('Model Performance Data'!$K$33),"-",'Model Performance Data'!$K$33)</f>
        <v>Metric Steward: ResultsHCA</v>
      </c>
      <c r="M684" s="43">
        <f>IF(ISNA(SUMIFS(INDEX('Model Performance Data'!$O$8:$DY$56,0,MATCH(CONCATENATE($J684,M$6),'Model Performance Data'!$O$6:$DY$6,0)),'Model Performance Data'!$B$8:$B$56,$C684,'Model Performance Data'!$C$8:$C$56,$D684)),"-",SUMIFS(INDEX('Model Performance Data'!$O$8:$DY$56,0,MATCH(CONCATENATE($J684,M$6),'Model Performance Data'!$O$6:$DY$6,0)),'Model Performance Data'!$B$8:$B$56,$C684,'Model Performance Data'!$C$8:$C$56,$D684))</f>
        <v>0</v>
      </c>
      <c r="N684" s="43">
        <f>IF(ISNA(SUMIFS(INDEX('Model Performance Data'!$O$8:$DY$56,0,MATCH(CONCATENATE($J684,N$6),'Model Performance Data'!$O$6:$DY$6,0)),'Model Performance Data'!$B$8:$B$56,$C684,'Model Performance Data'!$C$8:$C$56,$D684)),"-",SUMIFS(INDEX('Model Performance Data'!$O$8:$DY$56,0,MATCH(CONCATENATE($J684,N$6),'Model Performance Data'!$O$6:$DY$6,0)),'Model Performance Data'!$B$8:$B$56,$C684,'Model Performance Data'!$C$8:$C$56,$D684))</f>
        <v>0</v>
      </c>
      <c r="O684" s="154">
        <f>IF(ISNA(SUMIFS(INDEX('Model Performance Data'!$O$8:$DY$56,0,MATCH(CONCATENATE($J684,O$6),'Model Performance Data'!$O$6:$DY$6,0)),'Model Performance Data'!$B$8:$B$56,$C684,'Model Performance Data'!$C$8:$C$56,$D684)),"-",SUMIFS(INDEX('Model Performance Data'!$O$8:$DY$56,0,MATCH(CONCATENATE($J684,O$6),'Model Performance Data'!$O$6:$DY$6,0)),'Model Performance Data'!$B$8:$B$56,$C684,'Model Performance Data'!$C$8:$C$56,$D684))</f>
        <v>0</v>
      </c>
    </row>
    <row r="685" spans="2:15" outlineLevel="1" x14ac:dyDescent="0.35">
      <c r="B685" s="37" t="s">
        <v>80</v>
      </c>
      <c r="C685" s="38" t="str">
        <f>IF(ISBLANK('Model Performance Data'!$B$33),"-",'Model Performance Data'!$B$33)</f>
        <v>Population Health</v>
      </c>
      <c r="D685" s="38" t="str">
        <f>IF(ISBLANK('Model Performance Data'!$C$33),"-",'Model Performance Data'!$C$33)</f>
        <v>Personal Care Provider</v>
      </c>
      <c r="E685" s="38" t="str">
        <f>IF(ISBLANK('Model Performance Data'!$D$33),"-",'Model Performance Data'!$D$33)</f>
        <v>Percentage</v>
      </c>
      <c r="F685" s="38" t="str">
        <f>IF(ISBLANK('Model Performance Data'!$E$33),"-",'Model Performance Data'!$E$33)</f>
        <v>Active</v>
      </c>
      <c r="G685" s="38" t="str">
        <f>IF(ISBLANK('Model Performance Data'!$F$33),"-",'Model Performance Data'!$F$33)</f>
        <v>-</v>
      </c>
      <c r="H685" s="38">
        <v>1</v>
      </c>
      <c r="I685" s="38">
        <v>3</v>
      </c>
      <c r="J685" s="37" t="str">
        <f t="shared" si="33"/>
        <v>13</v>
      </c>
      <c r="K685" s="38" t="str">
        <f>IF(ISBLANK('Model Performance Data'!$L$33),"-",'Model Performance Data'!$L$33)</f>
        <v>Annual</v>
      </c>
      <c r="L685" s="38" t="str">
        <f>IF(ISBLANK('Model Performance Data'!$K$33),"-",'Model Performance Data'!$K$33)</f>
        <v>Metric Steward: ResultsHCA</v>
      </c>
      <c r="M685" s="43">
        <f>IF(ISNA(SUMIFS(INDEX('Model Performance Data'!$O$8:$DY$56,0,MATCH(CONCATENATE($J685,M$6),'Model Performance Data'!$O$6:$DY$6,0)),'Model Performance Data'!$B$8:$B$56,$C685,'Model Performance Data'!$C$8:$C$56,$D685)),"-",SUMIFS(INDEX('Model Performance Data'!$O$8:$DY$56,0,MATCH(CONCATENATE($J685,M$6),'Model Performance Data'!$O$6:$DY$6,0)),'Model Performance Data'!$B$8:$B$56,$C685,'Model Performance Data'!$C$8:$C$56,$D685))</f>
        <v>0</v>
      </c>
      <c r="N685" s="43">
        <f>IF(ISNA(SUMIFS(INDEX('Model Performance Data'!$O$8:$DY$56,0,MATCH(CONCATENATE($J685,N$6),'Model Performance Data'!$O$6:$DY$6,0)),'Model Performance Data'!$B$8:$B$56,$C685,'Model Performance Data'!$C$8:$C$56,$D685)),"-",SUMIFS(INDEX('Model Performance Data'!$O$8:$DY$56,0,MATCH(CONCATENATE($J685,N$6),'Model Performance Data'!$O$6:$DY$6,0)),'Model Performance Data'!$B$8:$B$56,$C685,'Model Performance Data'!$C$8:$C$56,$D685))</f>
        <v>0</v>
      </c>
      <c r="O685" s="154">
        <f>IF(ISNA(SUMIFS(INDEX('Model Performance Data'!$O$8:$DY$56,0,MATCH(CONCATENATE($J685,O$6),'Model Performance Data'!$O$6:$DY$6,0)),'Model Performance Data'!$B$8:$B$56,$C685,'Model Performance Data'!$C$8:$C$56,$D685)),"-",SUMIFS(INDEX('Model Performance Data'!$O$8:$DY$56,0,MATCH(CONCATENATE($J685,O$6),'Model Performance Data'!$O$6:$DY$6,0)),'Model Performance Data'!$B$8:$B$56,$C685,'Model Performance Data'!$C$8:$C$56,$D685))</f>
        <v>0</v>
      </c>
    </row>
    <row r="686" spans="2:15" outlineLevel="1" x14ac:dyDescent="0.35">
      <c r="B686" s="37" t="s">
        <v>80</v>
      </c>
      <c r="C686" s="38" t="str">
        <f>IF(ISBLANK('Model Performance Data'!$B$33),"-",'Model Performance Data'!$B$33)</f>
        <v>Population Health</v>
      </c>
      <c r="D686" s="38" t="str">
        <f>IF(ISBLANK('Model Performance Data'!$C$33),"-",'Model Performance Data'!$C$33)</f>
        <v>Personal Care Provider</v>
      </c>
      <c r="E686" s="38" t="str">
        <f>IF(ISBLANK('Model Performance Data'!$D$33),"-",'Model Performance Data'!$D$33)</f>
        <v>Percentage</v>
      </c>
      <c r="F686" s="38" t="str">
        <f>IF(ISBLANK('Model Performance Data'!$E$33),"-",'Model Performance Data'!$E$33)</f>
        <v>Active</v>
      </c>
      <c r="G686" s="38" t="str">
        <f>IF(ISBLANK('Model Performance Data'!$F$33),"-",'Model Performance Data'!$F$33)</f>
        <v>-</v>
      </c>
      <c r="H686" s="38">
        <v>1</v>
      </c>
      <c r="I686" s="38">
        <v>4</v>
      </c>
      <c r="J686" s="37" t="str">
        <f t="shared" si="33"/>
        <v>14</v>
      </c>
      <c r="K686" s="38" t="str">
        <f>IF(ISBLANK('Model Performance Data'!$L$33),"-",'Model Performance Data'!$L$33)</f>
        <v>Annual</v>
      </c>
      <c r="L686" s="38" t="str">
        <f>IF(ISBLANK('Model Performance Data'!$K$33),"-",'Model Performance Data'!$K$33)</f>
        <v>Metric Steward: ResultsHCA</v>
      </c>
      <c r="M686" s="43">
        <f>IF(ISNA(SUMIFS(INDEX('Model Performance Data'!$O$8:$DY$56,0,MATCH(CONCATENATE($J686,M$6),'Model Performance Data'!$O$6:$DY$6,0)),'Model Performance Data'!$B$8:$B$56,$C686,'Model Performance Data'!$C$8:$C$56,$D686)),"-",SUMIFS(INDEX('Model Performance Data'!$O$8:$DY$56,0,MATCH(CONCATENATE($J686,M$6),'Model Performance Data'!$O$6:$DY$6,0)),'Model Performance Data'!$B$8:$B$56,$C686,'Model Performance Data'!$C$8:$C$56,$D686))</f>
        <v>0</v>
      </c>
      <c r="N686" s="43">
        <f>IF(ISNA(SUMIFS(INDEX('Model Performance Data'!$O$8:$DY$56,0,MATCH(CONCATENATE($J686,N$6),'Model Performance Data'!$O$6:$DY$6,0)),'Model Performance Data'!$B$8:$B$56,$C686,'Model Performance Data'!$C$8:$C$56,$D686)),"-",SUMIFS(INDEX('Model Performance Data'!$O$8:$DY$56,0,MATCH(CONCATENATE($J686,N$6),'Model Performance Data'!$O$6:$DY$6,0)),'Model Performance Data'!$B$8:$B$56,$C686,'Model Performance Data'!$C$8:$C$56,$D686))</f>
        <v>0</v>
      </c>
      <c r="O686" s="154">
        <f>IF(ISNA(SUMIFS(INDEX('Model Performance Data'!$O$8:$DY$56,0,MATCH(CONCATENATE($J686,O$6),'Model Performance Data'!$O$6:$DY$6,0)),'Model Performance Data'!$B$8:$B$56,$C686,'Model Performance Data'!$C$8:$C$56,$D686)),"-",SUMIFS(INDEX('Model Performance Data'!$O$8:$DY$56,0,MATCH(CONCATENATE($J686,O$6),'Model Performance Data'!$O$6:$DY$6,0)),'Model Performance Data'!$B$8:$B$56,$C686,'Model Performance Data'!$C$8:$C$56,$D686))</f>
        <v>0</v>
      </c>
    </row>
    <row r="687" spans="2:15" outlineLevel="1" x14ac:dyDescent="0.35">
      <c r="B687" s="37" t="s">
        <v>80</v>
      </c>
      <c r="C687" s="38" t="str">
        <f>IF(ISBLANK('Model Performance Data'!$B$33),"-",'Model Performance Data'!$B$33)</f>
        <v>Population Health</v>
      </c>
      <c r="D687" s="38" t="str">
        <f>IF(ISBLANK('Model Performance Data'!$C$33),"-",'Model Performance Data'!$C$33)</f>
        <v>Personal Care Provider</v>
      </c>
      <c r="E687" s="38" t="str">
        <f>IF(ISBLANK('Model Performance Data'!$D$33),"-",'Model Performance Data'!$D$33)</f>
        <v>Percentage</v>
      </c>
      <c r="F687" s="38" t="str">
        <f>IF(ISBLANK('Model Performance Data'!$E$33),"-",'Model Performance Data'!$E$33)</f>
        <v>Active</v>
      </c>
      <c r="G687" s="38" t="str">
        <f>IF(ISBLANK('Model Performance Data'!$F$33),"-",'Model Performance Data'!$F$33)</f>
        <v>-</v>
      </c>
      <c r="H687" s="38">
        <v>1</v>
      </c>
      <c r="I687" s="38">
        <v>5</v>
      </c>
      <c r="J687" s="37" t="str">
        <f t="shared" si="33"/>
        <v>15</v>
      </c>
      <c r="K687" s="38" t="str">
        <f>IF(ISBLANK('Model Performance Data'!$L$33),"-",'Model Performance Data'!$L$33)</f>
        <v>Annual</v>
      </c>
      <c r="L687" s="38" t="str">
        <f>IF(ISBLANK('Model Performance Data'!$K$33),"-",'Model Performance Data'!$K$33)</f>
        <v>Metric Steward: ResultsHCA</v>
      </c>
      <c r="M687" s="43">
        <f>IF(ISNA(SUMIFS(INDEX('Model Performance Data'!$O$8:$DY$56,0,MATCH(CONCATENATE($J687,M$6),'Model Performance Data'!$O$6:$DY$6,0)),'Model Performance Data'!$B$8:$B$56,$C687,'Model Performance Data'!$C$8:$C$56,$D687)),"-",SUMIFS(INDEX('Model Performance Data'!$O$8:$DY$56,0,MATCH(CONCATENATE($J687,M$6),'Model Performance Data'!$O$6:$DY$6,0)),'Model Performance Data'!$B$8:$B$56,$C687,'Model Performance Data'!$C$8:$C$56,$D687))</f>
        <v>76.040000000000006</v>
      </c>
      <c r="N687" s="43">
        <f>IF(ISNA(SUMIFS(INDEX('Model Performance Data'!$O$8:$DY$56,0,MATCH(CONCATENATE($J687,N$6),'Model Performance Data'!$O$6:$DY$6,0)),'Model Performance Data'!$B$8:$B$56,$C687,'Model Performance Data'!$C$8:$C$56,$D687)),"-",SUMIFS(INDEX('Model Performance Data'!$O$8:$DY$56,0,MATCH(CONCATENATE($J687,N$6),'Model Performance Data'!$O$6:$DY$6,0)),'Model Performance Data'!$B$8:$B$56,$C687,'Model Performance Data'!$C$8:$C$56,$D687))</f>
        <v>100</v>
      </c>
      <c r="O687" s="154">
        <f>IF(ISNA(SUMIFS(INDEX('Model Performance Data'!$O$8:$DY$56,0,MATCH(CONCATENATE($J687,O$6),'Model Performance Data'!$O$6:$DY$6,0)),'Model Performance Data'!$B$8:$B$56,$C687,'Model Performance Data'!$C$8:$C$56,$D687)),"-",SUMIFS(INDEX('Model Performance Data'!$O$8:$DY$56,0,MATCH(CONCATENATE($J687,O$6),'Model Performance Data'!$O$6:$DY$6,0)),'Model Performance Data'!$B$8:$B$56,$C687,'Model Performance Data'!$C$8:$C$56,$D687))</f>
        <v>0.76040000000000008</v>
      </c>
    </row>
    <row r="688" spans="2:15" outlineLevel="1" x14ac:dyDescent="0.35">
      <c r="B688" s="37" t="s">
        <v>80</v>
      </c>
      <c r="C688" s="38" t="str">
        <f>IF(ISBLANK('Model Performance Data'!$B$33),"-",'Model Performance Data'!$B$33)</f>
        <v>Population Health</v>
      </c>
      <c r="D688" s="38" t="str">
        <f>IF(ISBLANK('Model Performance Data'!$C$33),"-",'Model Performance Data'!$C$33)</f>
        <v>Personal Care Provider</v>
      </c>
      <c r="E688" s="38" t="str">
        <f>IF(ISBLANK('Model Performance Data'!$D$33),"-",'Model Performance Data'!$D$33)</f>
        <v>Percentage</v>
      </c>
      <c r="F688" s="38" t="str">
        <f>IF(ISBLANK('Model Performance Data'!$E$33),"-",'Model Performance Data'!$E$33)</f>
        <v>Active</v>
      </c>
      <c r="G688" s="38" t="str">
        <f>IF(ISBLANK('Model Performance Data'!$F$33),"-",'Model Performance Data'!$F$33)</f>
        <v>-</v>
      </c>
      <c r="H688" s="38">
        <v>1</v>
      </c>
      <c r="I688" s="38" t="s">
        <v>65</v>
      </c>
      <c r="J688" s="37" t="str">
        <f t="shared" si="33"/>
        <v>1Goal</v>
      </c>
      <c r="K688" s="38" t="str">
        <f>IF(ISBLANK('Model Performance Data'!$L$33),"-",'Model Performance Data'!$L$33)</f>
        <v>Annual</v>
      </c>
      <c r="L688" s="38" t="str">
        <f>IF(ISBLANK('Model Performance Data'!$K$33),"-",'Model Performance Data'!$K$33)</f>
        <v>Metric Steward: ResultsHCA</v>
      </c>
      <c r="M688" s="43" t="str">
        <f>IF(ISNA(SUMIFS(INDEX('Model Performance Data'!$O$8:$DY$56,0,MATCH(CONCATENATE($J688,M$6),'Model Performance Data'!$O$6:$DY$6,0)),'Model Performance Data'!$B$8:$B$56,$C688,'Model Performance Data'!$C$8:$C$56,$D688)),"-",SUMIFS(INDEX('Model Performance Data'!$O$8:$DY$56,0,MATCH(CONCATENATE($J688,M$6),'Model Performance Data'!$O$6:$DY$6,0)),'Model Performance Data'!$B$8:$B$56,$C688,'Model Performance Data'!$C$8:$C$56,$D688))</f>
        <v>-</v>
      </c>
      <c r="N688" s="43" t="str">
        <f>IF(ISNA(SUMIFS(INDEX('Model Performance Data'!$O$8:$DY$56,0,MATCH(CONCATENATE($J688,N$6),'Model Performance Data'!$O$6:$DY$6,0)),'Model Performance Data'!$B$8:$B$56,$C688,'Model Performance Data'!$C$8:$C$56,$D688)),"-",SUMIFS(INDEX('Model Performance Data'!$O$8:$DY$56,0,MATCH(CONCATENATE($J688,N$6),'Model Performance Data'!$O$6:$DY$6,0)),'Model Performance Data'!$B$8:$B$56,$C688,'Model Performance Data'!$C$8:$C$56,$D688))</f>
        <v>-</v>
      </c>
      <c r="O688" s="154">
        <f>IF(ISNA(SUMIFS(INDEX('Model Performance Data'!$O$8:$DY$56,0,MATCH(CONCATENATE($J688,O$6),'Model Performance Data'!$O$6:$DY$6,0)),'Model Performance Data'!$B$8:$B$56,$C688,'Model Performance Data'!$C$8:$C$56,$D688)),"-",SUMIFS(INDEX('Model Performance Data'!$O$8:$DY$56,0,MATCH(CONCATENATE($J688,O$6),'Model Performance Data'!$O$6:$DY$6,0)),'Model Performance Data'!$B$8:$B$56,$C688,'Model Performance Data'!$C$8:$C$56,$D688))</f>
        <v>0.96048780487804875</v>
      </c>
    </row>
    <row r="689" spans="2:15" outlineLevel="1" x14ac:dyDescent="0.35">
      <c r="B689" s="37" t="s">
        <v>80</v>
      </c>
      <c r="C689" s="38" t="str">
        <f>IF(ISBLANK('Model Performance Data'!$B$33),"-",'Model Performance Data'!$B$33)</f>
        <v>Population Health</v>
      </c>
      <c r="D689" s="38" t="str">
        <f>IF(ISBLANK('Model Performance Data'!$C$33),"-",'Model Performance Data'!$C$33)</f>
        <v>Personal Care Provider</v>
      </c>
      <c r="E689" s="38" t="str">
        <f>IF(ISBLANK('Model Performance Data'!$D$33),"-",'Model Performance Data'!$D$33)</f>
        <v>Percentage</v>
      </c>
      <c r="F689" s="38" t="str">
        <f>IF(ISBLANK('Model Performance Data'!$E$33),"-",'Model Performance Data'!$E$33)</f>
        <v>Active</v>
      </c>
      <c r="G689" s="38" t="str">
        <f>IF(ISBLANK('Model Performance Data'!$F$33),"-",'Model Performance Data'!$F$33)</f>
        <v>-</v>
      </c>
      <c r="H689" s="38">
        <v>2</v>
      </c>
      <c r="I689" s="38">
        <v>1</v>
      </c>
      <c r="J689" s="37" t="str">
        <f t="shared" si="33"/>
        <v>21</v>
      </c>
      <c r="K689" s="38" t="str">
        <f>IF(ISBLANK('Model Performance Data'!$L$33),"-",'Model Performance Data'!$L$33)</f>
        <v>Annual</v>
      </c>
      <c r="L689" s="38" t="str">
        <f>IF(ISBLANK('Model Performance Data'!$K$33),"-",'Model Performance Data'!$K$33)</f>
        <v>Metric Steward: ResultsHCA</v>
      </c>
      <c r="M689" s="43">
        <f>IF(ISNA(SUMIFS(INDEX('Model Performance Data'!$O$8:$DY$56,0,MATCH(CONCATENATE($J689,M$6),'Model Performance Data'!$O$6:$DY$6,0)),'Model Performance Data'!$B$8:$B$56,$C689,'Model Performance Data'!$C$8:$C$56,$D689)),"-",SUMIFS(INDEX('Model Performance Data'!$O$8:$DY$56,0,MATCH(CONCATENATE($J689,M$6),'Model Performance Data'!$O$6:$DY$6,0)),'Model Performance Data'!$B$8:$B$56,$C689,'Model Performance Data'!$C$8:$C$56,$D689))</f>
        <v>0</v>
      </c>
      <c r="N689" s="43">
        <f>IF(ISNA(SUMIFS(INDEX('Model Performance Data'!$O$8:$DY$56,0,MATCH(CONCATENATE($J689,N$6),'Model Performance Data'!$O$6:$DY$6,0)),'Model Performance Data'!$B$8:$B$56,$C689,'Model Performance Data'!$C$8:$C$56,$D689)),"-",SUMIFS(INDEX('Model Performance Data'!$O$8:$DY$56,0,MATCH(CONCATENATE($J689,N$6),'Model Performance Data'!$O$6:$DY$6,0)),'Model Performance Data'!$B$8:$B$56,$C689,'Model Performance Data'!$C$8:$C$56,$D689))</f>
        <v>0</v>
      </c>
      <c r="O689" s="154">
        <f>IF(ISNA(SUMIFS(INDEX('Model Performance Data'!$O$8:$DY$56,0,MATCH(CONCATENATE($J689,O$6),'Model Performance Data'!$O$6:$DY$6,0)),'Model Performance Data'!$B$8:$B$56,$C689,'Model Performance Data'!$C$8:$C$56,$D689)),"-",SUMIFS(INDEX('Model Performance Data'!$O$8:$DY$56,0,MATCH(CONCATENATE($J689,O$6),'Model Performance Data'!$O$6:$DY$6,0)),'Model Performance Data'!$B$8:$B$56,$C689,'Model Performance Data'!$C$8:$C$56,$D689))</f>
        <v>0</v>
      </c>
    </row>
    <row r="690" spans="2:15" outlineLevel="1" x14ac:dyDescent="0.35">
      <c r="B690" s="37" t="s">
        <v>80</v>
      </c>
      <c r="C690" s="38" t="str">
        <f>IF(ISBLANK('Model Performance Data'!$B$33),"-",'Model Performance Data'!$B$33)</f>
        <v>Population Health</v>
      </c>
      <c r="D690" s="38" t="str">
        <f>IF(ISBLANK('Model Performance Data'!$C$33),"-",'Model Performance Data'!$C$33)</f>
        <v>Personal Care Provider</v>
      </c>
      <c r="E690" s="38" t="str">
        <f>IF(ISBLANK('Model Performance Data'!$D$33),"-",'Model Performance Data'!$D$33)</f>
        <v>Percentage</v>
      </c>
      <c r="F690" s="38" t="str">
        <f>IF(ISBLANK('Model Performance Data'!$E$33),"-",'Model Performance Data'!$E$33)</f>
        <v>Active</v>
      </c>
      <c r="G690" s="38" t="str">
        <f>IF(ISBLANK('Model Performance Data'!$F$33),"-",'Model Performance Data'!$F$33)</f>
        <v>-</v>
      </c>
      <c r="H690" s="38">
        <v>2</v>
      </c>
      <c r="I690" s="38">
        <v>2</v>
      </c>
      <c r="J690" s="37" t="str">
        <f t="shared" si="33"/>
        <v>22</v>
      </c>
      <c r="K690" s="38" t="str">
        <f>IF(ISBLANK('Model Performance Data'!$L$33),"-",'Model Performance Data'!$L$33)</f>
        <v>Annual</v>
      </c>
      <c r="L690" s="38" t="str">
        <f>IF(ISBLANK('Model Performance Data'!$K$33),"-",'Model Performance Data'!$K$33)</f>
        <v>Metric Steward: ResultsHCA</v>
      </c>
      <c r="M690" s="43">
        <f>IF(ISNA(SUMIFS(INDEX('Model Performance Data'!$O$8:$DY$56,0,MATCH(CONCATENATE($J690,M$6),'Model Performance Data'!$O$6:$DY$6,0)),'Model Performance Data'!$B$8:$B$56,$C690,'Model Performance Data'!$C$8:$C$56,$D690)),"-",SUMIFS(INDEX('Model Performance Data'!$O$8:$DY$56,0,MATCH(CONCATENATE($J690,M$6),'Model Performance Data'!$O$6:$DY$6,0)),'Model Performance Data'!$B$8:$B$56,$C690,'Model Performance Data'!$C$8:$C$56,$D690))</f>
        <v>0</v>
      </c>
      <c r="N690" s="43">
        <f>IF(ISNA(SUMIFS(INDEX('Model Performance Data'!$O$8:$DY$56,0,MATCH(CONCATENATE($J690,N$6),'Model Performance Data'!$O$6:$DY$6,0)),'Model Performance Data'!$B$8:$B$56,$C690,'Model Performance Data'!$C$8:$C$56,$D690)),"-",SUMIFS(INDEX('Model Performance Data'!$O$8:$DY$56,0,MATCH(CONCATENATE($J690,N$6),'Model Performance Data'!$O$6:$DY$6,0)),'Model Performance Data'!$B$8:$B$56,$C690,'Model Performance Data'!$C$8:$C$56,$D690))</f>
        <v>0</v>
      </c>
      <c r="O690" s="154">
        <f>IF(ISNA(SUMIFS(INDEX('Model Performance Data'!$O$8:$DY$56,0,MATCH(CONCATENATE($J690,O$6),'Model Performance Data'!$O$6:$DY$6,0)),'Model Performance Data'!$B$8:$B$56,$C690,'Model Performance Data'!$C$8:$C$56,$D690)),"-",SUMIFS(INDEX('Model Performance Data'!$O$8:$DY$56,0,MATCH(CONCATENATE($J690,O$6),'Model Performance Data'!$O$6:$DY$6,0)),'Model Performance Data'!$B$8:$B$56,$C690,'Model Performance Data'!$C$8:$C$56,$D690))</f>
        <v>0</v>
      </c>
    </row>
    <row r="691" spans="2:15" outlineLevel="1" x14ac:dyDescent="0.35">
      <c r="B691" s="37" t="s">
        <v>80</v>
      </c>
      <c r="C691" s="38" t="str">
        <f>IF(ISBLANK('Model Performance Data'!$B$33),"-",'Model Performance Data'!$B$33)</f>
        <v>Population Health</v>
      </c>
      <c r="D691" s="38" t="str">
        <f>IF(ISBLANK('Model Performance Data'!$C$33),"-",'Model Performance Data'!$C$33)</f>
        <v>Personal Care Provider</v>
      </c>
      <c r="E691" s="38" t="str">
        <f>IF(ISBLANK('Model Performance Data'!$D$33),"-",'Model Performance Data'!$D$33)</f>
        <v>Percentage</v>
      </c>
      <c r="F691" s="38" t="str">
        <f>IF(ISBLANK('Model Performance Data'!$E$33),"-",'Model Performance Data'!$E$33)</f>
        <v>Active</v>
      </c>
      <c r="G691" s="38" t="str">
        <f>IF(ISBLANK('Model Performance Data'!$F$33),"-",'Model Performance Data'!$F$33)</f>
        <v>-</v>
      </c>
      <c r="H691" s="38">
        <v>2</v>
      </c>
      <c r="I691" s="38">
        <v>3</v>
      </c>
      <c r="J691" s="37" t="str">
        <f t="shared" si="33"/>
        <v>23</v>
      </c>
      <c r="K691" s="38" t="str">
        <f>IF(ISBLANK('Model Performance Data'!$L$33),"-",'Model Performance Data'!$L$33)</f>
        <v>Annual</v>
      </c>
      <c r="L691" s="38" t="str">
        <f>IF(ISBLANK('Model Performance Data'!$K$33),"-",'Model Performance Data'!$K$33)</f>
        <v>Metric Steward: ResultsHCA</v>
      </c>
      <c r="M691" s="43">
        <f>IF(ISNA(SUMIFS(INDEX('Model Performance Data'!$O$8:$DY$56,0,MATCH(CONCATENATE($J691,M$6),'Model Performance Data'!$O$6:$DY$6,0)),'Model Performance Data'!$B$8:$B$56,$C691,'Model Performance Data'!$C$8:$C$56,$D691)),"-",SUMIFS(INDEX('Model Performance Data'!$O$8:$DY$56,0,MATCH(CONCATENATE($J691,M$6),'Model Performance Data'!$O$6:$DY$6,0)),'Model Performance Data'!$B$8:$B$56,$C691,'Model Performance Data'!$C$8:$C$56,$D691))</f>
        <v>0</v>
      </c>
      <c r="N691" s="43">
        <f>IF(ISNA(SUMIFS(INDEX('Model Performance Data'!$O$8:$DY$56,0,MATCH(CONCATENATE($J691,N$6),'Model Performance Data'!$O$6:$DY$6,0)),'Model Performance Data'!$B$8:$B$56,$C691,'Model Performance Data'!$C$8:$C$56,$D691)),"-",SUMIFS(INDEX('Model Performance Data'!$O$8:$DY$56,0,MATCH(CONCATENATE($J691,N$6),'Model Performance Data'!$O$6:$DY$6,0)),'Model Performance Data'!$B$8:$B$56,$C691,'Model Performance Data'!$C$8:$C$56,$D691))</f>
        <v>0</v>
      </c>
      <c r="O691" s="154">
        <f>IF(ISNA(SUMIFS(INDEX('Model Performance Data'!$O$8:$DY$56,0,MATCH(CONCATENATE($J691,O$6),'Model Performance Data'!$O$6:$DY$6,0)),'Model Performance Data'!$B$8:$B$56,$C691,'Model Performance Data'!$C$8:$C$56,$D691)),"-",SUMIFS(INDEX('Model Performance Data'!$O$8:$DY$56,0,MATCH(CONCATENATE($J691,O$6),'Model Performance Data'!$O$6:$DY$6,0)),'Model Performance Data'!$B$8:$B$56,$C691,'Model Performance Data'!$C$8:$C$56,$D691))</f>
        <v>0</v>
      </c>
    </row>
    <row r="692" spans="2:15" outlineLevel="1" x14ac:dyDescent="0.35">
      <c r="B692" s="37" t="s">
        <v>80</v>
      </c>
      <c r="C692" s="38" t="str">
        <f>IF(ISBLANK('Model Performance Data'!$B$33),"-",'Model Performance Data'!$B$33)</f>
        <v>Population Health</v>
      </c>
      <c r="D692" s="38" t="str">
        <f>IF(ISBLANK('Model Performance Data'!$C$33),"-",'Model Performance Data'!$C$33)</f>
        <v>Personal Care Provider</v>
      </c>
      <c r="E692" s="38" t="str">
        <f>IF(ISBLANK('Model Performance Data'!$D$33),"-",'Model Performance Data'!$D$33)</f>
        <v>Percentage</v>
      </c>
      <c r="F692" s="38" t="str">
        <f>IF(ISBLANK('Model Performance Data'!$E$33),"-",'Model Performance Data'!$E$33)</f>
        <v>Active</v>
      </c>
      <c r="G692" s="38" t="str">
        <f>IF(ISBLANK('Model Performance Data'!$F$33),"-",'Model Performance Data'!$F$33)</f>
        <v>-</v>
      </c>
      <c r="H692" s="38">
        <v>2</v>
      </c>
      <c r="I692" s="38">
        <v>4</v>
      </c>
      <c r="J692" s="37" t="str">
        <f t="shared" si="33"/>
        <v>24</v>
      </c>
      <c r="K692" s="38" t="str">
        <f>IF(ISBLANK('Model Performance Data'!$L$33),"-",'Model Performance Data'!$L$33)</f>
        <v>Annual</v>
      </c>
      <c r="L692" s="38" t="str">
        <f>IF(ISBLANK('Model Performance Data'!$K$33),"-",'Model Performance Data'!$K$33)</f>
        <v>Metric Steward: ResultsHCA</v>
      </c>
      <c r="M692" s="43">
        <f>IF(ISNA(SUMIFS(INDEX('Model Performance Data'!$O$8:$DY$56,0,MATCH(CONCATENATE($J692,M$6),'Model Performance Data'!$O$6:$DY$6,0)),'Model Performance Data'!$B$8:$B$56,$C692,'Model Performance Data'!$C$8:$C$56,$D692)),"-",SUMIFS(INDEX('Model Performance Data'!$O$8:$DY$56,0,MATCH(CONCATENATE($J692,M$6),'Model Performance Data'!$O$6:$DY$6,0)),'Model Performance Data'!$B$8:$B$56,$C692,'Model Performance Data'!$C$8:$C$56,$D692))</f>
        <v>0</v>
      </c>
      <c r="N692" s="43">
        <f>IF(ISNA(SUMIFS(INDEX('Model Performance Data'!$O$8:$DY$56,0,MATCH(CONCATENATE($J692,N$6),'Model Performance Data'!$O$6:$DY$6,0)),'Model Performance Data'!$B$8:$B$56,$C692,'Model Performance Data'!$C$8:$C$56,$D692)),"-",SUMIFS(INDEX('Model Performance Data'!$O$8:$DY$56,0,MATCH(CONCATENATE($J692,N$6),'Model Performance Data'!$O$6:$DY$6,0)),'Model Performance Data'!$B$8:$B$56,$C692,'Model Performance Data'!$C$8:$C$56,$D692))</f>
        <v>0</v>
      </c>
      <c r="O692" s="154">
        <f>IF(ISNA(SUMIFS(INDEX('Model Performance Data'!$O$8:$DY$56,0,MATCH(CONCATENATE($J692,O$6),'Model Performance Data'!$O$6:$DY$6,0)),'Model Performance Data'!$B$8:$B$56,$C692,'Model Performance Data'!$C$8:$C$56,$D692)),"-",SUMIFS(INDEX('Model Performance Data'!$O$8:$DY$56,0,MATCH(CONCATENATE($J692,O$6),'Model Performance Data'!$O$6:$DY$6,0)),'Model Performance Data'!$B$8:$B$56,$C692,'Model Performance Data'!$C$8:$C$56,$D692))</f>
        <v>0</v>
      </c>
    </row>
    <row r="693" spans="2:15" outlineLevel="1" x14ac:dyDescent="0.35">
      <c r="B693" s="37" t="s">
        <v>80</v>
      </c>
      <c r="C693" s="38" t="str">
        <f>IF(ISBLANK('Model Performance Data'!$B$33),"-",'Model Performance Data'!$B$33)</f>
        <v>Population Health</v>
      </c>
      <c r="D693" s="38" t="str">
        <f>IF(ISBLANK('Model Performance Data'!$C$33),"-",'Model Performance Data'!$C$33)</f>
        <v>Personal Care Provider</v>
      </c>
      <c r="E693" s="38" t="str">
        <f>IF(ISBLANK('Model Performance Data'!$D$33),"-",'Model Performance Data'!$D$33)</f>
        <v>Percentage</v>
      </c>
      <c r="F693" s="38" t="str">
        <f>IF(ISBLANK('Model Performance Data'!$E$33),"-",'Model Performance Data'!$E$33)</f>
        <v>Active</v>
      </c>
      <c r="G693" s="38" t="str">
        <f>IF(ISBLANK('Model Performance Data'!$F$33),"-",'Model Performance Data'!$F$33)</f>
        <v>-</v>
      </c>
      <c r="H693" s="38">
        <v>2</v>
      </c>
      <c r="I693" s="38">
        <v>5</v>
      </c>
      <c r="J693" s="37" t="str">
        <f t="shared" si="33"/>
        <v>25</v>
      </c>
      <c r="K693" s="38" t="str">
        <f>IF(ISBLANK('Model Performance Data'!$L$33),"-",'Model Performance Data'!$L$33)</f>
        <v>Annual</v>
      </c>
      <c r="L693" s="38" t="str">
        <f>IF(ISBLANK('Model Performance Data'!$K$33),"-",'Model Performance Data'!$K$33)</f>
        <v>Metric Steward: ResultsHCA</v>
      </c>
      <c r="M693" s="43">
        <f>IF(ISNA(SUMIFS(INDEX('Model Performance Data'!$O$8:$DY$56,0,MATCH(CONCATENATE($J693,M$6),'Model Performance Data'!$O$6:$DY$6,0)),'Model Performance Data'!$B$8:$B$56,$C693,'Model Performance Data'!$C$8:$C$56,$D693)),"-",SUMIFS(INDEX('Model Performance Data'!$O$8:$DY$56,0,MATCH(CONCATENATE($J693,M$6),'Model Performance Data'!$O$6:$DY$6,0)),'Model Performance Data'!$B$8:$B$56,$C693,'Model Performance Data'!$C$8:$C$56,$D693))</f>
        <v>0</v>
      </c>
      <c r="N693" s="43">
        <f>IF(ISNA(SUMIFS(INDEX('Model Performance Data'!$O$8:$DY$56,0,MATCH(CONCATENATE($J693,N$6),'Model Performance Data'!$O$6:$DY$6,0)),'Model Performance Data'!$B$8:$B$56,$C693,'Model Performance Data'!$C$8:$C$56,$D693)),"-",SUMIFS(INDEX('Model Performance Data'!$O$8:$DY$56,0,MATCH(CONCATENATE($J693,N$6),'Model Performance Data'!$O$6:$DY$6,0)),'Model Performance Data'!$B$8:$B$56,$C693,'Model Performance Data'!$C$8:$C$56,$D693))</f>
        <v>0</v>
      </c>
      <c r="O693" s="154">
        <f>IF(ISNA(SUMIFS(INDEX('Model Performance Data'!$O$8:$DY$56,0,MATCH(CONCATENATE($J693,O$6),'Model Performance Data'!$O$6:$DY$6,0)),'Model Performance Data'!$B$8:$B$56,$C693,'Model Performance Data'!$C$8:$C$56,$D693)),"-",SUMIFS(INDEX('Model Performance Data'!$O$8:$DY$56,0,MATCH(CONCATENATE($J693,O$6),'Model Performance Data'!$O$6:$DY$6,0)),'Model Performance Data'!$B$8:$B$56,$C693,'Model Performance Data'!$C$8:$C$56,$D693))</f>
        <v>0</v>
      </c>
    </row>
    <row r="694" spans="2:15" outlineLevel="1" x14ac:dyDescent="0.35">
      <c r="B694" s="37" t="s">
        <v>80</v>
      </c>
      <c r="C694" s="38" t="str">
        <f>IF(ISBLANK('Model Performance Data'!$B$33),"-",'Model Performance Data'!$B$33)</f>
        <v>Population Health</v>
      </c>
      <c r="D694" s="38" t="str">
        <f>IF(ISBLANK('Model Performance Data'!$C$33),"-",'Model Performance Data'!$C$33)</f>
        <v>Personal Care Provider</v>
      </c>
      <c r="E694" s="38" t="str">
        <f>IF(ISBLANK('Model Performance Data'!$D$33),"-",'Model Performance Data'!$D$33)</f>
        <v>Percentage</v>
      </c>
      <c r="F694" s="38" t="str">
        <f>IF(ISBLANK('Model Performance Data'!$E$33),"-",'Model Performance Data'!$E$33)</f>
        <v>Active</v>
      </c>
      <c r="G694" s="38" t="str">
        <f>IF(ISBLANK('Model Performance Data'!$F$33),"-",'Model Performance Data'!$F$33)</f>
        <v>-</v>
      </c>
      <c r="H694" s="38">
        <v>2</v>
      </c>
      <c r="I694" s="38" t="s">
        <v>65</v>
      </c>
      <c r="J694" s="37" t="str">
        <f t="shared" si="33"/>
        <v>2Goal</v>
      </c>
      <c r="K694" s="38" t="str">
        <f>IF(ISBLANK('Model Performance Data'!$L$33),"-",'Model Performance Data'!$L$33)</f>
        <v>Annual</v>
      </c>
      <c r="L694" s="38" t="str">
        <f>IF(ISBLANK('Model Performance Data'!$K$33),"-",'Model Performance Data'!$K$33)</f>
        <v>Metric Steward: ResultsHCA</v>
      </c>
      <c r="M694" s="43" t="str">
        <f>IF(ISNA(SUMIFS(INDEX('Model Performance Data'!$O$8:$DY$56,0,MATCH(CONCATENATE($J694,M$6),'Model Performance Data'!$O$6:$DY$6,0)),'Model Performance Data'!$B$8:$B$56,$C694,'Model Performance Data'!$C$8:$C$56,$D694)),"-",SUMIFS(INDEX('Model Performance Data'!$O$8:$DY$56,0,MATCH(CONCATENATE($J694,M$6),'Model Performance Data'!$O$6:$DY$6,0)),'Model Performance Data'!$B$8:$B$56,$C694,'Model Performance Data'!$C$8:$C$56,$D694))</f>
        <v>-</v>
      </c>
      <c r="N694" s="43" t="str">
        <f>IF(ISNA(SUMIFS(INDEX('Model Performance Data'!$O$8:$DY$56,0,MATCH(CONCATENATE($J694,N$6),'Model Performance Data'!$O$6:$DY$6,0)),'Model Performance Data'!$B$8:$B$56,$C694,'Model Performance Data'!$C$8:$C$56,$D694)),"-",SUMIFS(INDEX('Model Performance Data'!$O$8:$DY$56,0,MATCH(CONCATENATE($J694,N$6),'Model Performance Data'!$O$6:$DY$6,0)),'Model Performance Data'!$B$8:$B$56,$C694,'Model Performance Data'!$C$8:$C$56,$D694))</f>
        <v>-</v>
      </c>
      <c r="O694" s="154">
        <f>IF(ISNA(SUMIFS(INDEX('Model Performance Data'!$O$8:$DY$56,0,MATCH(CONCATENATE($J694,O$6),'Model Performance Data'!$O$6:$DY$6,0)),'Model Performance Data'!$B$8:$B$56,$C694,'Model Performance Data'!$C$8:$C$56,$D694)),"-",SUMIFS(INDEX('Model Performance Data'!$O$8:$DY$56,0,MATCH(CONCATENATE($J694,O$6),'Model Performance Data'!$O$6:$DY$6,0)),'Model Performance Data'!$B$8:$B$56,$C694,'Model Performance Data'!$C$8:$C$56,$D694))</f>
        <v>0</v>
      </c>
    </row>
    <row r="695" spans="2:15" outlineLevel="1" x14ac:dyDescent="0.35">
      <c r="B695" s="37" t="s">
        <v>80</v>
      </c>
      <c r="C695" s="38" t="str">
        <f>IF(ISBLANK('Model Performance Data'!$B$33),"-",'Model Performance Data'!$B$33)</f>
        <v>Population Health</v>
      </c>
      <c r="D695" s="38" t="str">
        <f>IF(ISBLANK('Model Performance Data'!$C$33),"-",'Model Performance Data'!$C$33)</f>
        <v>Personal Care Provider</v>
      </c>
      <c r="E695" s="38" t="str">
        <f>IF(ISBLANK('Model Performance Data'!$D$33),"-",'Model Performance Data'!$D$33)</f>
        <v>Percentage</v>
      </c>
      <c r="F695" s="38" t="str">
        <f>IF(ISBLANK('Model Performance Data'!$E$33),"-",'Model Performance Data'!$E$33)</f>
        <v>Active</v>
      </c>
      <c r="G695" s="38" t="str">
        <f>IF(ISBLANK('Model Performance Data'!$F$33),"-",'Model Performance Data'!$F$33)</f>
        <v>-</v>
      </c>
      <c r="H695" s="38">
        <v>3</v>
      </c>
      <c r="I695" s="38">
        <v>1</v>
      </c>
      <c r="J695" s="37" t="str">
        <f t="shared" si="33"/>
        <v>31</v>
      </c>
      <c r="K695" s="38" t="str">
        <f>IF(ISBLANK('Model Performance Data'!$L$33),"-",'Model Performance Data'!$L$33)</f>
        <v>Annual</v>
      </c>
      <c r="L695" s="38" t="str">
        <f>IF(ISBLANK('Model Performance Data'!$K$33),"-",'Model Performance Data'!$K$33)</f>
        <v>Metric Steward: ResultsHCA</v>
      </c>
      <c r="M695" s="43">
        <f>IF(ISNA(SUMIFS(INDEX('Model Performance Data'!$O$8:$DY$56,0,MATCH(CONCATENATE($J695,M$6),'Model Performance Data'!$O$6:$DY$6,0)),'Model Performance Data'!$B$8:$B$56,$C695,'Model Performance Data'!$C$8:$C$56,$D695)),"-",SUMIFS(INDEX('Model Performance Data'!$O$8:$DY$56,0,MATCH(CONCATENATE($J695,M$6),'Model Performance Data'!$O$6:$DY$6,0)),'Model Performance Data'!$B$8:$B$56,$C695,'Model Performance Data'!$C$8:$C$56,$D695))</f>
        <v>0</v>
      </c>
      <c r="N695" s="43">
        <f>IF(ISNA(SUMIFS(INDEX('Model Performance Data'!$O$8:$DY$56,0,MATCH(CONCATENATE($J695,N$6),'Model Performance Data'!$O$6:$DY$6,0)),'Model Performance Data'!$B$8:$B$56,$C695,'Model Performance Data'!$C$8:$C$56,$D695)),"-",SUMIFS(INDEX('Model Performance Data'!$O$8:$DY$56,0,MATCH(CONCATENATE($J695,N$6),'Model Performance Data'!$O$6:$DY$6,0)),'Model Performance Data'!$B$8:$B$56,$C695,'Model Performance Data'!$C$8:$C$56,$D695))</f>
        <v>0</v>
      </c>
      <c r="O695" s="154">
        <f>IF(ISNA(SUMIFS(INDEX('Model Performance Data'!$O$8:$DY$56,0,MATCH(CONCATENATE($J695,O$6),'Model Performance Data'!$O$6:$DY$6,0)),'Model Performance Data'!$B$8:$B$56,$C695,'Model Performance Data'!$C$8:$C$56,$D695)),"-",SUMIFS(INDEX('Model Performance Data'!$O$8:$DY$56,0,MATCH(CONCATENATE($J695,O$6),'Model Performance Data'!$O$6:$DY$6,0)),'Model Performance Data'!$B$8:$B$56,$C695,'Model Performance Data'!$C$8:$C$56,$D695))</f>
        <v>0</v>
      </c>
    </row>
    <row r="696" spans="2:15" outlineLevel="1" x14ac:dyDescent="0.35">
      <c r="B696" s="37" t="s">
        <v>80</v>
      </c>
      <c r="C696" s="38" t="str">
        <f>IF(ISBLANK('Model Performance Data'!$B$33),"-",'Model Performance Data'!$B$33)</f>
        <v>Population Health</v>
      </c>
      <c r="D696" s="38" t="str">
        <f>IF(ISBLANK('Model Performance Data'!$C$33),"-",'Model Performance Data'!$C$33)</f>
        <v>Personal Care Provider</v>
      </c>
      <c r="E696" s="38" t="str">
        <f>IF(ISBLANK('Model Performance Data'!$D$33),"-",'Model Performance Data'!$D$33)</f>
        <v>Percentage</v>
      </c>
      <c r="F696" s="38" t="str">
        <f>IF(ISBLANK('Model Performance Data'!$E$33),"-",'Model Performance Data'!$E$33)</f>
        <v>Active</v>
      </c>
      <c r="G696" s="38" t="str">
        <f>IF(ISBLANK('Model Performance Data'!$F$33),"-",'Model Performance Data'!$F$33)</f>
        <v>-</v>
      </c>
      <c r="H696" s="38">
        <v>3</v>
      </c>
      <c r="I696" s="38">
        <v>2</v>
      </c>
      <c r="J696" s="37" t="str">
        <f t="shared" si="33"/>
        <v>32</v>
      </c>
      <c r="K696" s="38" t="str">
        <f>IF(ISBLANK('Model Performance Data'!$L$33),"-",'Model Performance Data'!$L$33)</f>
        <v>Annual</v>
      </c>
      <c r="L696" s="38" t="str">
        <f>IF(ISBLANK('Model Performance Data'!$K$33),"-",'Model Performance Data'!$K$33)</f>
        <v>Metric Steward: ResultsHCA</v>
      </c>
      <c r="M696" s="43">
        <f>IF(ISNA(SUMIFS(INDEX('Model Performance Data'!$O$8:$DY$56,0,MATCH(CONCATENATE($J696,M$6),'Model Performance Data'!$O$6:$DY$6,0)),'Model Performance Data'!$B$8:$B$56,$C696,'Model Performance Data'!$C$8:$C$56,$D696)),"-",SUMIFS(INDEX('Model Performance Data'!$O$8:$DY$56,0,MATCH(CONCATENATE($J696,M$6),'Model Performance Data'!$O$6:$DY$6,0)),'Model Performance Data'!$B$8:$B$56,$C696,'Model Performance Data'!$C$8:$C$56,$D696))</f>
        <v>0</v>
      </c>
      <c r="N696" s="43">
        <f>IF(ISNA(SUMIFS(INDEX('Model Performance Data'!$O$8:$DY$56,0,MATCH(CONCATENATE($J696,N$6),'Model Performance Data'!$O$6:$DY$6,0)),'Model Performance Data'!$B$8:$B$56,$C696,'Model Performance Data'!$C$8:$C$56,$D696)),"-",SUMIFS(INDEX('Model Performance Data'!$O$8:$DY$56,0,MATCH(CONCATENATE($J696,N$6),'Model Performance Data'!$O$6:$DY$6,0)),'Model Performance Data'!$B$8:$B$56,$C696,'Model Performance Data'!$C$8:$C$56,$D696))</f>
        <v>0</v>
      </c>
      <c r="O696" s="154">
        <f>IF(ISNA(SUMIFS(INDEX('Model Performance Data'!$O$8:$DY$56,0,MATCH(CONCATENATE($J696,O$6),'Model Performance Data'!$O$6:$DY$6,0)),'Model Performance Data'!$B$8:$B$56,$C696,'Model Performance Data'!$C$8:$C$56,$D696)),"-",SUMIFS(INDEX('Model Performance Data'!$O$8:$DY$56,0,MATCH(CONCATENATE($J696,O$6),'Model Performance Data'!$O$6:$DY$6,0)),'Model Performance Data'!$B$8:$B$56,$C696,'Model Performance Data'!$C$8:$C$56,$D696))</f>
        <v>0</v>
      </c>
    </row>
    <row r="697" spans="2:15" outlineLevel="1" x14ac:dyDescent="0.35">
      <c r="B697" s="37" t="s">
        <v>80</v>
      </c>
      <c r="C697" s="38" t="str">
        <f>IF(ISBLANK('Model Performance Data'!$B$33),"-",'Model Performance Data'!$B$33)</f>
        <v>Population Health</v>
      </c>
      <c r="D697" s="38" t="str">
        <f>IF(ISBLANK('Model Performance Data'!$C$33),"-",'Model Performance Data'!$C$33)</f>
        <v>Personal Care Provider</v>
      </c>
      <c r="E697" s="38" t="str">
        <f>IF(ISBLANK('Model Performance Data'!$D$33),"-",'Model Performance Data'!$D$33)</f>
        <v>Percentage</v>
      </c>
      <c r="F697" s="38" t="str">
        <f>IF(ISBLANK('Model Performance Data'!$E$33),"-",'Model Performance Data'!$E$33)</f>
        <v>Active</v>
      </c>
      <c r="G697" s="38" t="str">
        <f>IF(ISBLANK('Model Performance Data'!$F$33),"-",'Model Performance Data'!$F$33)</f>
        <v>-</v>
      </c>
      <c r="H697" s="38">
        <v>3</v>
      </c>
      <c r="I697" s="38">
        <v>3</v>
      </c>
      <c r="J697" s="37" t="str">
        <f t="shared" si="33"/>
        <v>33</v>
      </c>
      <c r="K697" s="38" t="str">
        <f>IF(ISBLANK('Model Performance Data'!$L$33),"-",'Model Performance Data'!$L$33)</f>
        <v>Annual</v>
      </c>
      <c r="L697" s="38" t="str">
        <f>IF(ISBLANK('Model Performance Data'!$K$33),"-",'Model Performance Data'!$K$33)</f>
        <v>Metric Steward: ResultsHCA</v>
      </c>
      <c r="M697" s="43">
        <f>IF(ISNA(SUMIFS(INDEX('Model Performance Data'!$O$8:$DY$56,0,MATCH(CONCATENATE($J697,M$6),'Model Performance Data'!$O$6:$DY$6,0)),'Model Performance Data'!$B$8:$B$56,$C697,'Model Performance Data'!$C$8:$C$56,$D697)),"-",SUMIFS(INDEX('Model Performance Data'!$O$8:$DY$56,0,MATCH(CONCATENATE($J697,M$6),'Model Performance Data'!$O$6:$DY$6,0)),'Model Performance Data'!$B$8:$B$56,$C697,'Model Performance Data'!$C$8:$C$56,$D697))</f>
        <v>0</v>
      </c>
      <c r="N697" s="43">
        <f>IF(ISNA(SUMIFS(INDEX('Model Performance Data'!$O$8:$DY$56,0,MATCH(CONCATENATE($J697,N$6),'Model Performance Data'!$O$6:$DY$6,0)),'Model Performance Data'!$B$8:$B$56,$C697,'Model Performance Data'!$C$8:$C$56,$D697)),"-",SUMIFS(INDEX('Model Performance Data'!$O$8:$DY$56,0,MATCH(CONCATENATE($J697,N$6),'Model Performance Data'!$O$6:$DY$6,0)),'Model Performance Data'!$B$8:$B$56,$C697,'Model Performance Data'!$C$8:$C$56,$D697))</f>
        <v>0</v>
      </c>
      <c r="O697" s="154">
        <f>IF(ISNA(SUMIFS(INDEX('Model Performance Data'!$O$8:$DY$56,0,MATCH(CONCATENATE($J697,O$6),'Model Performance Data'!$O$6:$DY$6,0)),'Model Performance Data'!$B$8:$B$56,$C697,'Model Performance Data'!$C$8:$C$56,$D697)),"-",SUMIFS(INDEX('Model Performance Data'!$O$8:$DY$56,0,MATCH(CONCATENATE($J697,O$6),'Model Performance Data'!$O$6:$DY$6,0)),'Model Performance Data'!$B$8:$B$56,$C697,'Model Performance Data'!$C$8:$C$56,$D697))</f>
        <v>0</v>
      </c>
    </row>
    <row r="698" spans="2:15" outlineLevel="1" x14ac:dyDescent="0.35">
      <c r="B698" s="37" t="s">
        <v>80</v>
      </c>
      <c r="C698" s="38" t="str">
        <f>IF(ISBLANK('Model Performance Data'!$B$33),"-",'Model Performance Data'!$B$33)</f>
        <v>Population Health</v>
      </c>
      <c r="D698" s="38" t="str">
        <f>IF(ISBLANK('Model Performance Data'!$C$33),"-",'Model Performance Data'!$C$33)</f>
        <v>Personal Care Provider</v>
      </c>
      <c r="E698" s="38" t="str">
        <f>IF(ISBLANK('Model Performance Data'!$D$33),"-",'Model Performance Data'!$D$33)</f>
        <v>Percentage</v>
      </c>
      <c r="F698" s="38" t="str">
        <f>IF(ISBLANK('Model Performance Data'!$E$33),"-",'Model Performance Data'!$E$33)</f>
        <v>Active</v>
      </c>
      <c r="G698" s="38" t="str">
        <f>IF(ISBLANK('Model Performance Data'!$F$33),"-",'Model Performance Data'!$F$33)</f>
        <v>-</v>
      </c>
      <c r="H698" s="38">
        <v>3</v>
      </c>
      <c r="I698" s="38">
        <v>4</v>
      </c>
      <c r="J698" s="37" t="str">
        <f t="shared" si="33"/>
        <v>34</v>
      </c>
      <c r="K698" s="38" t="str">
        <f>IF(ISBLANK('Model Performance Data'!$L$33),"-",'Model Performance Data'!$L$33)</f>
        <v>Annual</v>
      </c>
      <c r="L698" s="38" t="str">
        <f>IF(ISBLANK('Model Performance Data'!$K$33),"-",'Model Performance Data'!$K$33)</f>
        <v>Metric Steward: ResultsHCA</v>
      </c>
      <c r="M698" s="43">
        <f>IF(ISNA(SUMIFS(INDEX('Model Performance Data'!$O$8:$DY$56,0,MATCH(CONCATENATE($J698,M$6),'Model Performance Data'!$O$6:$DY$6,0)),'Model Performance Data'!$B$8:$B$56,$C698,'Model Performance Data'!$C$8:$C$56,$D698)),"-",SUMIFS(INDEX('Model Performance Data'!$O$8:$DY$56,0,MATCH(CONCATENATE($J698,M$6),'Model Performance Data'!$O$6:$DY$6,0)),'Model Performance Data'!$B$8:$B$56,$C698,'Model Performance Data'!$C$8:$C$56,$D698))</f>
        <v>0</v>
      </c>
      <c r="N698" s="43">
        <f>IF(ISNA(SUMIFS(INDEX('Model Performance Data'!$O$8:$DY$56,0,MATCH(CONCATENATE($J698,N$6),'Model Performance Data'!$O$6:$DY$6,0)),'Model Performance Data'!$B$8:$B$56,$C698,'Model Performance Data'!$C$8:$C$56,$D698)),"-",SUMIFS(INDEX('Model Performance Data'!$O$8:$DY$56,0,MATCH(CONCATENATE($J698,N$6),'Model Performance Data'!$O$6:$DY$6,0)),'Model Performance Data'!$B$8:$B$56,$C698,'Model Performance Data'!$C$8:$C$56,$D698))</f>
        <v>0</v>
      </c>
      <c r="O698" s="154">
        <f>IF(ISNA(SUMIFS(INDEX('Model Performance Data'!$O$8:$DY$56,0,MATCH(CONCATENATE($J698,O$6),'Model Performance Data'!$O$6:$DY$6,0)),'Model Performance Data'!$B$8:$B$56,$C698,'Model Performance Data'!$C$8:$C$56,$D698)),"-",SUMIFS(INDEX('Model Performance Data'!$O$8:$DY$56,0,MATCH(CONCATENATE($J698,O$6),'Model Performance Data'!$O$6:$DY$6,0)),'Model Performance Data'!$B$8:$B$56,$C698,'Model Performance Data'!$C$8:$C$56,$D698))</f>
        <v>0</v>
      </c>
    </row>
    <row r="699" spans="2:15" outlineLevel="1" x14ac:dyDescent="0.35">
      <c r="B699" s="37" t="s">
        <v>80</v>
      </c>
      <c r="C699" s="38" t="str">
        <f>IF(ISBLANK('Model Performance Data'!$B$33),"-",'Model Performance Data'!$B$33)</f>
        <v>Population Health</v>
      </c>
      <c r="D699" s="38" t="str">
        <f>IF(ISBLANK('Model Performance Data'!$C$33),"-",'Model Performance Data'!$C$33)</f>
        <v>Personal Care Provider</v>
      </c>
      <c r="E699" s="38" t="str">
        <f>IF(ISBLANK('Model Performance Data'!$D$33),"-",'Model Performance Data'!$D$33)</f>
        <v>Percentage</v>
      </c>
      <c r="F699" s="38" t="str">
        <f>IF(ISBLANK('Model Performance Data'!$E$33),"-",'Model Performance Data'!$E$33)</f>
        <v>Active</v>
      </c>
      <c r="G699" s="38" t="str">
        <f>IF(ISBLANK('Model Performance Data'!$F$33),"-",'Model Performance Data'!$F$33)</f>
        <v>-</v>
      </c>
      <c r="H699" s="38">
        <v>3</v>
      </c>
      <c r="I699" s="38">
        <v>5</v>
      </c>
      <c r="J699" s="37" t="str">
        <f t="shared" si="33"/>
        <v>35</v>
      </c>
      <c r="K699" s="38" t="str">
        <f>IF(ISBLANK('Model Performance Data'!$L$33),"-",'Model Performance Data'!$L$33)</f>
        <v>Annual</v>
      </c>
      <c r="L699" s="38" t="str">
        <f>IF(ISBLANK('Model Performance Data'!$K$33),"-",'Model Performance Data'!$K$33)</f>
        <v>Metric Steward: ResultsHCA</v>
      </c>
      <c r="M699" s="43">
        <f>IF(ISNA(SUMIFS(INDEX('Model Performance Data'!$O$8:$DY$56,0,MATCH(CONCATENATE($J699,M$6),'Model Performance Data'!$O$6:$DY$6,0)),'Model Performance Data'!$B$8:$B$56,$C699,'Model Performance Data'!$C$8:$C$56,$D699)),"-",SUMIFS(INDEX('Model Performance Data'!$O$8:$DY$56,0,MATCH(CONCATENATE($J699,M$6),'Model Performance Data'!$O$6:$DY$6,0)),'Model Performance Data'!$B$8:$B$56,$C699,'Model Performance Data'!$C$8:$C$56,$D699))</f>
        <v>0</v>
      </c>
      <c r="N699" s="43">
        <f>IF(ISNA(SUMIFS(INDEX('Model Performance Data'!$O$8:$DY$56,0,MATCH(CONCATENATE($J699,N$6),'Model Performance Data'!$O$6:$DY$6,0)),'Model Performance Data'!$B$8:$B$56,$C699,'Model Performance Data'!$C$8:$C$56,$D699)),"-",SUMIFS(INDEX('Model Performance Data'!$O$8:$DY$56,0,MATCH(CONCATENATE($J699,N$6),'Model Performance Data'!$O$6:$DY$6,0)),'Model Performance Data'!$B$8:$B$56,$C699,'Model Performance Data'!$C$8:$C$56,$D699))</f>
        <v>0</v>
      </c>
      <c r="O699" s="154">
        <f>IF(ISNA(SUMIFS(INDEX('Model Performance Data'!$O$8:$DY$56,0,MATCH(CONCATENATE($J699,O$6),'Model Performance Data'!$O$6:$DY$6,0)),'Model Performance Data'!$B$8:$B$56,$C699,'Model Performance Data'!$C$8:$C$56,$D699)),"-",SUMIFS(INDEX('Model Performance Data'!$O$8:$DY$56,0,MATCH(CONCATENATE($J699,O$6),'Model Performance Data'!$O$6:$DY$6,0)),'Model Performance Data'!$B$8:$B$56,$C699,'Model Performance Data'!$C$8:$C$56,$D699))</f>
        <v>0</v>
      </c>
    </row>
    <row r="700" spans="2:15" outlineLevel="1" x14ac:dyDescent="0.35">
      <c r="B700" s="37" t="s">
        <v>80</v>
      </c>
      <c r="C700" s="38" t="str">
        <f>IF(ISBLANK('Model Performance Data'!$B$33),"-",'Model Performance Data'!$B$33)</f>
        <v>Population Health</v>
      </c>
      <c r="D700" s="38" t="str">
        <f>IF(ISBLANK('Model Performance Data'!$C$33),"-",'Model Performance Data'!$C$33)</f>
        <v>Personal Care Provider</v>
      </c>
      <c r="E700" s="38" t="str">
        <f>IF(ISBLANK('Model Performance Data'!$D$33),"-",'Model Performance Data'!$D$33)</f>
        <v>Percentage</v>
      </c>
      <c r="F700" s="38" t="str">
        <f>IF(ISBLANK('Model Performance Data'!$E$33),"-",'Model Performance Data'!$E$33)</f>
        <v>Active</v>
      </c>
      <c r="G700" s="38" t="str">
        <f>IF(ISBLANK('Model Performance Data'!$F$33),"-",'Model Performance Data'!$F$33)</f>
        <v>-</v>
      </c>
      <c r="H700" s="38">
        <v>3</v>
      </c>
      <c r="I700" s="38" t="s">
        <v>65</v>
      </c>
      <c r="J700" s="37" t="str">
        <f t="shared" si="33"/>
        <v>3Goal</v>
      </c>
      <c r="K700" s="38" t="str">
        <f>IF(ISBLANK('Model Performance Data'!$L$33),"-",'Model Performance Data'!$L$33)</f>
        <v>Annual</v>
      </c>
      <c r="L700" s="38" t="str">
        <f>IF(ISBLANK('Model Performance Data'!$K$33),"-",'Model Performance Data'!$K$33)</f>
        <v>Metric Steward: ResultsHCA</v>
      </c>
      <c r="M700" s="43" t="str">
        <f>IF(ISNA(SUMIFS(INDEX('Model Performance Data'!$O$8:$DY$56,0,MATCH(CONCATENATE($J700,M$6),'Model Performance Data'!$O$6:$DY$6,0)),'Model Performance Data'!$B$8:$B$56,$C700,'Model Performance Data'!$C$8:$C$56,$D700)),"-",SUMIFS(INDEX('Model Performance Data'!$O$8:$DY$56,0,MATCH(CONCATENATE($J700,M$6),'Model Performance Data'!$O$6:$DY$6,0)),'Model Performance Data'!$B$8:$B$56,$C700,'Model Performance Data'!$C$8:$C$56,$D700))</f>
        <v>-</v>
      </c>
      <c r="N700" s="43" t="str">
        <f>IF(ISNA(SUMIFS(INDEX('Model Performance Data'!$O$8:$DY$56,0,MATCH(CONCATENATE($J700,N$6),'Model Performance Data'!$O$6:$DY$6,0)),'Model Performance Data'!$B$8:$B$56,$C700,'Model Performance Data'!$C$8:$C$56,$D700)),"-",SUMIFS(INDEX('Model Performance Data'!$O$8:$DY$56,0,MATCH(CONCATENATE($J700,N$6),'Model Performance Data'!$O$6:$DY$6,0)),'Model Performance Data'!$B$8:$B$56,$C700,'Model Performance Data'!$C$8:$C$56,$D700))</f>
        <v>-</v>
      </c>
      <c r="O700" s="154">
        <f>IF(ISNA(SUMIFS(INDEX('Model Performance Data'!$O$8:$DY$56,0,MATCH(CONCATENATE($J700,O$6),'Model Performance Data'!$O$6:$DY$6,0)),'Model Performance Data'!$B$8:$B$56,$C700,'Model Performance Data'!$C$8:$C$56,$D700)),"-",SUMIFS(INDEX('Model Performance Data'!$O$8:$DY$56,0,MATCH(CONCATENATE($J700,O$6),'Model Performance Data'!$O$6:$DY$6,0)),'Model Performance Data'!$B$8:$B$56,$C700,'Model Performance Data'!$C$8:$C$56,$D700))</f>
        <v>0</v>
      </c>
    </row>
    <row r="701" spans="2:15" outlineLevel="1" x14ac:dyDescent="0.35">
      <c r="B701" s="37" t="s">
        <v>80</v>
      </c>
      <c r="C701" s="38" t="str">
        <f>IF(ISBLANK('Model Performance Data'!$B$33),"-",'Model Performance Data'!$B$33)</f>
        <v>Population Health</v>
      </c>
      <c r="D701" s="38" t="str">
        <f>IF(ISBLANK('Model Performance Data'!$C$33),"-",'Model Performance Data'!$C$33)</f>
        <v>Personal Care Provider</v>
      </c>
      <c r="E701" s="38" t="str">
        <f>IF(ISBLANK('Model Performance Data'!$D$33),"-",'Model Performance Data'!$D$33)</f>
        <v>Percentage</v>
      </c>
      <c r="F701" s="38" t="str">
        <f>IF(ISBLANK('Model Performance Data'!$E$33),"-",'Model Performance Data'!$E$33)</f>
        <v>Active</v>
      </c>
      <c r="G701" s="38" t="str">
        <f>IF(ISBLANK('Model Performance Data'!$F$33),"-",'Model Performance Data'!$F$33)</f>
        <v>-</v>
      </c>
      <c r="H701" s="38">
        <v>4</v>
      </c>
      <c r="I701" s="38">
        <v>1</v>
      </c>
      <c r="J701" s="37" t="str">
        <f t="shared" ref="J701:J706" si="37">CONCATENATE(H701,I701)</f>
        <v>41</v>
      </c>
      <c r="K701" s="38" t="str">
        <f>IF(ISBLANK('Model Performance Data'!$L$33),"-",'Model Performance Data'!$L$33)</f>
        <v>Annual</v>
      </c>
      <c r="L701" s="38" t="str">
        <f>IF(ISBLANK('Model Performance Data'!$K$33),"-",'Model Performance Data'!$K$33)</f>
        <v>Metric Steward: ResultsHCA</v>
      </c>
      <c r="M701" s="43">
        <f>IF(ISNA(SUMIFS(INDEX('Model Performance Data'!$O$8:$DY$56,0,MATCH(CONCATENATE($J701,M$6),'Model Performance Data'!$O$6:$DY$6,0)),'Model Performance Data'!$B$8:$B$56,$C701,'Model Performance Data'!$C$8:$C$56,$D701)),"-",SUMIFS(INDEX('Model Performance Data'!$O$8:$DY$56,0,MATCH(CONCATENATE($J701,M$6),'Model Performance Data'!$O$6:$DY$6,0)),'Model Performance Data'!$B$8:$B$56,$C701,'Model Performance Data'!$C$8:$C$56,$D701))</f>
        <v>0</v>
      </c>
      <c r="N701" s="43">
        <f>IF(ISNA(SUMIFS(INDEX('Model Performance Data'!$O$8:$DY$56,0,MATCH(CONCATENATE($J701,N$6),'Model Performance Data'!$O$6:$DY$6,0)),'Model Performance Data'!$B$8:$B$56,$C701,'Model Performance Data'!$C$8:$C$56,$D701)),"-",SUMIFS(INDEX('Model Performance Data'!$O$8:$DY$56,0,MATCH(CONCATENATE($J701,N$6),'Model Performance Data'!$O$6:$DY$6,0)),'Model Performance Data'!$B$8:$B$56,$C701,'Model Performance Data'!$C$8:$C$56,$D701))</f>
        <v>0</v>
      </c>
      <c r="O701" s="154">
        <f>IF(ISNA(SUMIFS(INDEX('Model Performance Data'!$O$8:$DY$56,0,MATCH(CONCATENATE($J701,O$6),'Model Performance Data'!$O$6:$DY$6,0)),'Model Performance Data'!$B$8:$B$56,$C701,'Model Performance Data'!$C$8:$C$56,$D701)),"-",SUMIFS(INDEX('Model Performance Data'!$O$8:$DY$56,0,MATCH(CONCATENATE($J701,O$6),'Model Performance Data'!$O$6:$DY$6,0)),'Model Performance Data'!$B$8:$B$56,$C701,'Model Performance Data'!$C$8:$C$56,$D701))</f>
        <v>0</v>
      </c>
    </row>
    <row r="702" spans="2:15" outlineLevel="1" x14ac:dyDescent="0.35">
      <c r="B702" s="37" t="s">
        <v>80</v>
      </c>
      <c r="C702" s="38" t="str">
        <f>IF(ISBLANK('Model Performance Data'!$B$33),"-",'Model Performance Data'!$B$33)</f>
        <v>Population Health</v>
      </c>
      <c r="D702" s="38" t="str">
        <f>IF(ISBLANK('Model Performance Data'!$C$33),"-",'Model Performance Data'!$C$33)</f>
        <v>Personal Care Provider</v>
      </c>
      <c r="E702" s="38" t="str">
        <f>IF(ISBLANK('Model Performance Data'!$D$33),"-",'Model Performance Data'!$D$33)</f>
        <v>Percentage</v>
      </c>
      <c r="F702" s="38" t="str">
        <f>IF(ISBLANK('Model Performance Data'!$E$33),"-",'Model Performance Data'!$E$33)</f>
        <v>Active</v>
      </c>
      <c r="G702" s="38" t="str">
        <f>IF(ISBLANK('Model Performance Data'!$F$33),"-",'Model Performance Data'!$F$33)</f>
        <v>-</v>
      </c>
      <c r="H702" s="38">
        <v>4</v>
      </c>
      <c r="I702" s="38">
        <v>2</v>
      </c>
      <c r="J702" s="37" t="str">
        <f t="shared" si="37"/>
        <v>42</v>
      </c>
      <c r="K702" s="38" t="str">
        <f>IF(ISBLANK('Model Performance Data'!$L$33),"-",'Model Performance Data'!$L$33)</f>
        <v>Annual</v>
      </c>
      <c r="L702" s="38" t="str">
        <f>IF(ISBLANK('Model Performance Data'!$K$33),"-",'Model Performance Data'!$K$33)</f>
        <v>Metric Steward: ResultsHCA</v>
      </c>
      <c r="M702" s="43">
        <f>IF(ISNA(SUMIFS(INDEX('Model Performance Data'!$O$8:$DY$56,0,MATCH(CONCATENATE($J702,M$6),'Model Performance Data'!$O$6:$DY$6,0)),'Model Performance Data'!$B$8:$B$56,$C702,'Model Performance Data'!$C$8:$C$56,$D702)),"-",SUMIFS(INDEX('Model Performance Data'!$O$8:$DY$56,0,MATCH(CONCATENATE($J702,M$6),'Model Performance Data'!$O$6:$DY$6,0)),'Model Performance Data'!$B$8:$B$56,$C702,'Model Performance Data'!$C$8:$C$56,$D702))</f>
        <v>0</v>
      </c>
      <c r="N702" s="43">
        <f>IF(ISNA(SUMIFS(INDEX('Model Performance Data'!$O$8:$DY$56,0,MATCH(CONCATENATE($J702,N$6),'Model Performance Data'!$O$6:$DY$6,0)),'Model Performance Data'!$B$8:$B$56,$C702,'Model Performance Data'!$C$8:$C$56,$D702)),"-",SUMIFS(INDEX('Model Performance Data'!$O$8:$DY$56,0,MATCH(CONCATENATE($J702,N$6),'Model Performance Data'!$O$6:$DY$6,0)),'Model Performance Data'!$B$8:$B$56,$C702,'Model Performance Data'!$C$8:$C$56,$D702))</f>
        <v>0</v>
      </c>
      <c r="O702" s="154">
        <f>IF(ISNA(SUMIFS(INDEX('Model Performance Data'!$O$8:$DY$56,0,MATCH(CONCATENATE($J702,O$6),'Model Performance Data'!$O$6:$DY$6,0)),'Model Performance Data'!$B$8:$B$56,$C702,'Model Performance Data'!$C$8:$C$56,$D702)),"-",SUMIFS(INDEX('Model Performance Data'!$O$8:$DY$56,0,MATCH(CONCATENATE($J702,O$6),'Model Performance Data'!$O$6:$DY$6,0)),'Model Performance Data'!$B$8:$B$56,$C702,'Model Performance Data'!$C$8:$C$56,$D702))</f>
        <v>0</v>
      </c>
    </row>
    <row r="703" spans="2:15" outlineLevel="1" x14ac:dyDescent="0.35">
      <c r="B703" s="37" t="s">
        <v>80</v>
      </c>
      <c r="C703" s="38" t="str">
        <f>IF(ISBLANK('Model Performance Data'!$B$33),"-",'Model Performance Data'!$B$33)</f>
        <v>Population Health</v>
      </c>
      <c r="D703" s="38" t="str">
        <f>IF(ISBLANK('Model Performance Data'!$C$33),"-",'Model Performance Data'!$C$33)</f>
        <v>Personal Care Provider</v>
      </c>
      <c r="E703" s="38" t="str">
        <f>IF(ISBLANK('Model Performance Data'!$D$33),"-",'Model Performance Data'!$D$33)</f>
        <v>Percentage</v>
      </c>
      <c r="F703" s="38" t="str">
        <f>IF(ISBLANK('Model Performance Data'!$E$33),"-",'Model Performance Data'!$E$33)</f>
        <v>Active</v>
      </c>
      <c r="G703" s="38" t="str">
        <f>IF(ISBLANK('Model Performance Data'!$F$33),"-",'Model Performance Data'!$F$33)</f>
        <v>-</v>
      </c>
      <c r="H703" s="38">
        <v>4</v>
      </c>
      <c r="I703" s="38">
        <v>3</v>
      </c>
      <c r="J703" s="37" t="str">
        <f t="shared" si="37"/>
        <v>43</v>
      </c>
      <c r="K703" s="38" t="str">
        <f>IF(ISBLANK('Model Performance Data'!$L$33),"-",'Model Performance Data'!$L$33)</f>
        <v>Annual</v>
      </c>
      <c r="L703" s="38" t="str">
        <f>IF(ISBLANK('Model Performance Data'!$K$33),"-",'Model Performance Data'!$K$33)</f>
        <v>Metric Steward: ResultsHCA</v>
      </c>
      <c r="M703" s="43">
        <f>IF(ISNA(SUMIFS(INDEX('Model Performance Data'!$O$8:$DY$56,0,MATCH(CONCATENATE($J703,M$6),'Model Performance Data'!$O$6:$DY$6,0)),'Model Performance Data'!$B$8:$B$56,$C703,'Model Performance Data'!$C$8:$C$56,$D703)),"-",SUMIFS(INDEX('Model Performance Data'!$O$8:$DY$56,0,MATCH(CONCATENATE($J703,M$6),'Model Performance Data'!$O$6:$DY$6,0)),'Model Performance Data'!$B$8:$B$56,$C703,'Model Performance Data'!$C$8:$C$56,$D703))</f>
        <v>0</v>
      </c>
      <c r="N703" s="43">
        <f>IF(ISNA(SUMIFS(INDEX('Model Performance Data'!$O$8:$DY$56,0,MATCH(CONCATENATE($J703,N$6),'Model Performance Data'!$O$6:$DY$6,0)),'Model Performance Data'!$B$8:$B$56,$C703,'Model Performance Data'!$C$8:$C$56,$D703)),"-",SUMIFS(INDEX('Model Performance Data'!$O$8:$DY$56,0,MATCH(CONCATENATE($J703,N$6),'Model Performance Data'!$O$6:$DY$6,0)),'Model Performance Data'!$B$8:$B$56,$C703,'Model Performance Data'!$C$8:$C$56,$D703))</f>
        <v>0</v>
      </c>
      <c r="O703" s="154">
        <f>IF(ISNA(SUMIFS(INDEX('Model Performance Data'!$O$8:$DY$56,0,MATCH(CONCATENATE($J703,O$6),'Model Performance Data'!$O$6:$DY$6,0)),'Model Performance Data'!$B$8:$B$56,$C703,'Model Performance Data'!$C$8:$C$56,$D703)),"-",SUMIFS(INDEX('Model Performance Data'!$O$8:$DY$56,0,MATCH(CONCATENATE($J703,O$6),'Model Performance Data'!$O$6:$DY$6,0)),'Model Performance Data'!$B$8:$B$56,$C703,'Model Performance Data'!$C$8:$C$56,$D703))</f>
        <v>0</v>
      </c>
    </row>
    <row r="704" spans="2:15" outlineLevel="1" x14ac:dyDescent="0.35">
      <c r="B704" s="37" t="s">
        <v>80</v>
      </c>
      <c r="C704" s="38" t="str">
        <f>IF(ISBLANK('Model Performance Data'!$B$33),"-",'Model Performance Data'!$B$33)</f>
        <v>Population Health</v>
      </c>
      <c r="D704" s="38" t="str">
        <f>IF(ISBLANK('Model Performance Data'!$C$33),"-",'Model Performance Data'!$C$33)</f>
        <v>Personal Care Provider</v>
      </c>
      <c r="E704" s="38" t="str">
        <f>IF(ISBLANK('Model Performance Data'!$D$33),"-",'Model Performance Data'!$D$33)</f>
        <v>Percentage</v>
      </c>
      <c r="F704" s="38" t="str">
        <f>IF(ISBLANK('Model Performance Data'!$E$33),"-",'Model Performance Data'!$E$33)</f>
        <v>Active</v>
      </c>
      <c r="G704" s="38" t="str">
        <f>IF(ISBLANK('Model Performance Data'!$F$33),"-",'Model Performance Data'!$F$33)</f>
        <v>-</v>
      </c>
      <c r="H704" s="38">
        <v>4</v>
      </c>
      <c r="I704" s="38">
        <v>4</v>
      </c>
      <c r="J704" s="37" t="str">
        <f t="shared" si="37"/>
        <v>44</v>
      </c>
      <c r="K704" s="38" t="str">
        <f>IF(ISBLANK('Model Performance Data'!$L$33),"-",'Model Performance Data'!$L$33)</f>
        <v>Annual</v>
      </c>
      <c r="L704" s="38" t="str">
        <f>IF(ISBLANK('Model Performance Data'!$K$33),"-",'Model Performance Data'!$K$33)</f>
        <v>Metric Steward: ResultsHCA</v>
      </c>
      <c r="M704" s="43">
        <f>IF(ISNA(SUMIFS(INDEX('Model Performance Data'!$O$8:$DY$56,0,MATCH(CONCATENATE($J704,M$6),'Model Performance Data'!$O$6:$DY$6,0)),'Model Performance Data'!$B$8:$B$56,$C704,'Model Performance Data'!$C$8:$C$56,$D704)),"-",SUMIFS(INDEX('Model Performance Data'!$O$8:$DY$56,0,MATCH(CONCATENATE($J704,M$6),'Model Performance Data'!$O$6:$DY$6,0)),'Model Performance Data'!$B$8:$B$56,$C704,'Model Performance Data'!$C$8:$C$56,$D704))</f>
        <v>0</v>
      </c>
      <c r="N704" s="43">
        <f>IF(ISNA(SUMIFS(INDEX('Model Performance Data'!$O$8:$DY$56,0,MATCH(CONCATENATE($J704,N$6),'Model Performance Data'!$O$6:$DY$6,0)),'Model Performance Data'!$B$8:$B$56,$C704,'Model Performance Data'!$C$8:$C$56,$D704)),"-",SUMIFS(INDEX('Model Performance Data'!$O$8:$DY$56,0,MATCH(CONCATENATE($J704,N$6),'Model Performance Data'!$O$6:$DY$6,0)),'Model Performance Data'!$B$8:$B$56,$C704,'Model Performance Data'!$C$8:$C$56,$D704))</f>
        <v>0</v>
      </c>
      <c r="O704" s="154">
        <f>IF(ISNA(SUMIFS(INDEX('Model Performance Data'!$O$8:$DY$56,0,MATCH(CONCATENATE($J704,O$6),'Model Performance Data'!$O$6:$DY$6,0)),'Model Performance Data'!$B$8:$B$56,$C704,'Model Performance Data'!$C$8:$C$56,$D704)),"-",SUMIFS(INDEX('Model Performance Data'!$O$8:$DY$56,0,MATCH(CONCATENATE($J704,O$6),'Model Performance Data'!$O$6:$DY$6,0)),'Model Performance Data'!$B$8:$B$56,$C704,'Model Performance Data'!$C$8:$C$56,$D704))</f>
        <v>0</v>
      </c>
    </row>
    <row r="705" spans="2:15" outlineLevel="1" x14ac:dyDescent="0.35">
      <c r="B705" s="37" t="s">
        <v>80</v>
      </c>
      <c r="C705" s="38" t="str">
        <f>IF(ISBLANK('Model Performance Data'!$B$33),"-",'Model Performance Data'!$B$33)</f>
        <v>Population Health</v>
      </c>
      <c r="D705" s="38" t="str">
        <f>IF(ISBLANK('Model Performance Data'!$C$33),"-",'Model Performance Data'!$C$33)</f>
        <v>Personal Care Provider</v>
      </c>
      <c r="E705" s="38" t="str">
        <f>IF(ISBLANK('Model Performance Data'!$D$33),"-",'Model Performance Data'!$D$33)</f>
        <v>Percentage</v>
      </c>
      <c r="F705" s="38" t="str">
        <f>IF(ISBLANK('Model Performance Data'!$E$33),"-",'Model Performance Data'!$E$33)</f>
        <v>Active</v>
      </c>
      <c r="G705" s="38" t="str">
        <f>IF(ISBLANK('Model Performance Data'!$F$33),"-",'Model Performance Data'!$F$33)</f>
        <v>-</v>
      </c>
      <c r="H705" s="38">
        <v>4</v>
      </c>
      <c r="I705" s="38">
        <v>5</v>
      </c>
      <c r="J705" s="37" t="str">
        <f t="shared" si="37"/>
        <v>45</v>
      </c>
      <c r="K705" s="38" t="str">
        <f>IF(ISBLANK('Model Performance Data'!$L$33),"-",'Model Performance Data'!$L$33)</f>
        <v>Annual</v>
      </c>
      <c r="L705" s="38" t="str">
        <f>IF(ISBLANK('Model Performance Data'!$K$33),"-",'Model Performance Data'!$K$33)</f>
        <v>Metric Steward: ResultsHCA</v>
      </c>
      <c r="M705" s="43">
        <f>IF(ISNA(SUMIFS(INDEX('Model Performance Data'!$O$8:$DY$56,0,MATCH(CONCATENATE($J705,M$6),'Model Performance Data'!$O$6:$DY$6,0)),'Model Performance Data'!$B$8:$B$56,$C705,'Model Performance Data'!$C$8:$C$56,$D705)),"-",SUMIFS(INDEX('Model Performance Data'!$O$8:$DY$56,0,MATCH(CONCATENATE($J705,M$6),'Model Performance Data'!$O$6:$DY$6,0)),'Model Performance Data'!$B$8:$B$56,$C705,'Model Performance Data'!$C$8:$C$56,$D705))</f>
        <v>0</v>
      </c>
      <c r="N705" s="43">
        <f>IF(ISNA(SUMIFS(INDEX('Model Performance Data'!$O$8:$DY$56,0,MATCH(CONCATENATE($J705,N$6),'Model Performance Data'!$O$6:$DY$6,0)),'Model Performance Data'!$B$8:$B$56,$C705,'Model Performance Data'!$C$8:$C$56,$D705)),"-",SUMIFS(INDEX('Model Performance Data'!$O$8:$DY$56,0,MATCH(CONCATENATE($J705,N$6),'Model Performance Data'!$O$6:$DY$6,0)),'Model Performance Data'!$B$8:$B$56,$C705,'Model Performance Data'!$C$8:$C$56,$D705))</f>
        <v>0</v>
      </c>
      <c r="O705" s="154">
        <f>IF(ISNA(SUMIFS(INDEX('Model Performance Data'!$O$8:$DY$56,0,MATCH(CONCATENATE($J705,O$6),'Model Performance Data'!$O$6:$DY$6,0)),'Model Performance Data'!$B$8:$B$56,$C705,'Model Performance Data'!$C$8:$C$56,$D705)),"-",SUMIFS(INDEX('Model Performance Data'!$O$8:$DY$56,0,MATCH(CONCATENATE($J705,O$6),'Model Performance Data'!$O$6:$DY$6,0)),'Model Performance Data'!$B$8:$B$56,$C705,'Model Performance Data'!$C$8:$C$56,$D705))</f>
        <v>0</v>
      </c>
    </row>
    <row r="706" spans="2:15" outlineLevel="1" x14ac:dyDescent="0.35">
      <c r="B706" s="37" t="s">
        <v>80</v>
      </c>
      <c r="C706" s="38" t="str">
        <f>IF(ISBLANK('Model Performance Data'!$B$33),"-",'Model Performance Data'!$B$33)</f>
        <v>Population Health</v>
      </c>
      <c r="D706" s="38" t="str">
        <f>IF(ISBLANK('Model Performance Data'!$C$33),"-",'Model Performance Data'!$C$33)</f>
        <v>Personal Care Provider</v>
      </c>
      <c r="E706" s="38" t="str">
        <f>IF(ISBLANK('Model Performance Data'!$D$33),"-",'Model Performance Data'!$D$33)</f>
        <v>Percentage</v>
      </c>
      <c r="F706" s="38" t="str">
        <f>IF(ISBLANK('Model Performance Data'!$E$33),"-",'Model Performance Data'!$E$33)</f>
        <v>Active</v>
      </c>
      <c r="G706" s="38" t="str">
        <f>IF(ISBLANK('Model Performance Data'!$F$33),"-",'Model Performance Data'!$F$33)</f>
        <v>-</v>
      </c>
      <c r="H706" s="38">
        <v>4</v>
      </c>
      <c r="I706" s="38" t="s">
        <v>65</v>
      </c>
      <c r="J706" s="37" t="str">
        <f t="shared" si="37"/>
        <v>4Goal</v>
      </c>
      <c r="K706" s="38" t="str">
        <f>IF(ISBLANK('Model Performance Data'!$L$33),"-",'Model Performance Data'!$L$33)</f>
        <v>Annual</v>
      </c>
      <c r="L706" s="38" t="str">
        <f>IF(ISBLANK('Model Performance Data'!$K$33),"-",'Model Performance Data'!$K$33)</f>
        <v>Metric Steward: ResultsHCA</v>
      </c>
      <c r="M706" s="43" t="str">
        <f>IF(ISNA(SUMIFS(INDEX('Model Performance Data'!$O$8:$DY$56,0,MATCH(CONCATENATE($J706,M$6),'Model Performance Data'!$O$6:$DY$6,0)),'Model Performance Data'!$B$8:$B$56,$C706,'Model Performance Data'!$C$8:$C$56,$D706)),"-",SUMIFS(INDEX('Model Performance Data'!$O$8:$DY$56,0,MATCH(CONCATENATE($J706,M$6),'Model Performance Data'!$O$6:$DY$6,0)),'Model Performance Data'!$B$8:$B$56,$C706,'Model Performance Data'!$C$8:$C$56,$D706))</f>
        <v>-</v>
      </c>
      <c r="N706" s="43" t="str">
        <f>IF(ISNA(SUMIFS(INDEX('Model Performance Data'!$O$8:$DY$56,0,MATCH(CONCATENATE($J706,N$6),'Model Performance Data'!$O$6:$DY$6,0)),'Model Performance Data'!$B$8:$B$56,$C706,'Model Performance Data'!$C$8:$C$56,$D706)),"-",SUMIFS(INDEX('Model Performance Data'!$O$8:$DY$56,0,MATCH(CONCATENATE($J706,N$6),'Model Performance Data'!$O$6:$DY$6,0)),'Model Performance Data'!$B$8:$B$56,$C706,'Model Performance Data'!$C$8:$C$56,$D706))</f>
        <v>-</v>
      </c>
      <c r="O706" s="154">
        <f>IF(ISNA(SUMIFS(INDEX('Model Performance Data'!$O$8:$DY$56,0,MATCH(CONCATENATE($J706,O$6),'Model Performance Data'!$O$6:$DY$6,0)),'Model Performance Data'!$B$8:$B$56,$C706,'Model Performance Data'!$C$8:$C$56,$D706)),"-",SUMIFS(INDEX('Model Performance Data'!$O$8:$DY$56,0,MATCH(CONCATENATE($J706,O$6),'Model Performance Data'!$O$6:$DY$6,0)),'Model Performance Data'!$B$8:$B$56,$C706,'Model Performance Data'!$C$8:$C$56,$D706))</f>
        <v>0</v>
      </c>
    </row>
    <row r="707" spans="2:15" outlineLevel="1" x14ac:dyDescent="0.35">
      <c r="B707" s="37" t="s">
        <v>80</v>
      </c>
      <c r="C707" s="38" t="str">
        <f>IF(ISBLANK('Model Performance Data'!$B$34),"-",'Model Performance Data'!$B$34)</f>
        <v>Population Health</v>
      </c>
      <c r="D707" s="38" t="str">
        <f>IF(ISBLANK('Model Performance Data'!$C$34),"-",'Model Performance Data'!$C$34)</f>
        <v>Chronic Care Engagement</v>
      </c>
      <c r="E707" s="38" t="str">
        <f>IF(ISBLANK('Model Performance Data'!$D$34),"-",'Model Performance Data'!$D$34)</f>
        <v>Percentage</v>
      </c>
      <c r="F707" s="38" t="str">
        <f>IF(ISBLANK('Model Performance Data'!$E$34),"-",'Model Performance Data'!$E$34)</f>
        <v>Retired</v>
      </c>
      <c r="G707" s="38">
        <f>IF(ISBLANK('Model Performance Data'!$F$34),"-",'Model Performance Data'!$F$34)</f>
        <v>42977</v>
      </c>
      <c r="H707" s="38" t="s">
        <v>64</v>
      </c>
      <c r="I707" s="38" t="s">
        <v>64</v>
      </c>
      <c r="J707" s="37" t="str">
        <f t="shared" ref="J707:J788" si="38">CONCATENATE(H707,I707)</f>
        <v>BaselineBaseline</v>
      </c>
      <c r="K707" s="38" t="str">
        <f>IF(ISBLANK('Model Performance Data'!$L$34),"-",'Model Performance Data'!$L$34)</f>
        <v>Annual</v>
      </c>
      <c r="L707" s="38" t="str">
        <f>IF(ISBLANK('Model Performance Data'!$K$34),"-",'Model Performance Data'!$K$34)</f>
        <v>Metric Steward: ResultsHCA</v>
      </c>
      <c r="M707" s="43">
        <f>IF(ISNA(SUMIFS(INDEX('Model Performance Data'!$O$8:$DY$56,0,MATCH(CONCATENATE($J707,M$6),'Model Performance Data'!$O$6:$DY$6,0)),'Model Performance Data'!$B$8:$B$56,$C707,'Model Performance Data'!$C$8:$C$56,$D707)),"-",SUMIFS(INDEX('Model Performance Data'!$O$8:$DY$56,0,MATCH(CONCATENATE($J707,M$6),'Model Performance Data'!$O$6:$DY$6,0)),'Model Performance Data'!$B$8:$B$56,$C707,'Model Performance Data'!$C$8:$C$56,$D707))</f>
        <v>0</v>
      </c>
      <c r="N707" s="43">
        <f>IF(ISNA(SUMIFS(INDEX('Model Performance Data'!$O$8:$DY$56,0,MATCH(CONCATENATE($J707,N$6),'Model Performance Data'!$O$6:$DY$6,0)),'Model Performance Data'!$B$8:$B$56,$C707,'Model Performance Data'!$C$8:$C$56,$D707)),"-",SUMIFS(INDEX('Model Performance Data'!$O$8:$DY$56,0,MATCH(CONCATENATE($J707,N$6),'Model Performance Data'!$O$6:$DY$6,0)),'Model Performance Data'!$B$8:$B$56,$C707,'Model Performance Data'!$C$8:$C$56,$D707))</f>
        <v>0</v>
      </c>
      <c r="O707" s="154">
        <f>IF(ISNA(SUMIFS(INDEX('Model Performance Data'!$O$8:$DY$56,0,MATCH(CONCATENATE($J707,O$6),'Model Performance Data'!$O$6:$DY$6,0)),'Model Performance Data'!$B$8:$B$56,$C707,'Model Performance Data'!$C$8:$C$56,$D707)),"-",SUMIFS(INDEX('Model Performance Data'!$O$8:$DY$56,0,MATCH(CONCATENATE($J707,O$6),'Model Performance Data'!$O$6:$DY$6,0)),'Model Performance Data'!$B$8:$B$56,$C707,'Model Performance Data'!$C$8:$C$56,$D707))</f>
        <v>0</v>
      </c>
    </row>
    <row r="708" spans="2:15" outlineLevel="1" x14ac:dyDescent="0.35">
      <c r="B708" s="37" t="s">
        <v>80</v>
      </c>
      <c r="C708" s="38" t="str">
        <f>IF(ISBLANK('Model Performance Data'!$B$34),"-",'Model Performance Data'!$B$34)</f>
        <v>Population Health</v>
      </c>
      <c r="D708" s="38" t="str">
        <f>IF(ISBLANK('Model Performance Data'!$C$34),"-",'Model Performance Data'!$C$34)</f>
        <v>Chronic Care Engagement</v>
      </c>
      <c r="E708" s="38" t="str">
        <f>IF(ISBLANK('Model Performance Data'!$D$34),"-",'Model Performance Data'!$D$34)</f>
        <v>Percentage</v>
      </c>
      <c r="F708" s="38" t="str">
        <f>IF(ISBLANK('Model Performance Data'!$E$34),"-",'Model Performance Data'!$E$34)</f>
        <v>Retired</v>
      </c>
      <c r="G708" s="38">
        <f>IF(ISBLANK('Model Performance Data'!$F$34),"-",'Model Performance Data'!$F$34)</f>
        <v>42977</v>
      </c>
      <c r="H708" s="38">
        <v>1</v>
      </c>
      <c r="I708" s="38">
        <v>1</v>
      </c>
      <c r="J708" s="37" t="str">
        <f t="shared" si="38"/>
        <v>11</v>
      </c>
      <c r="K708" s="38" t="str">
        <f>IF(ISBLANK('Model Performance Data'!$L$34),"-",'Model Performance Data'!$L$34)</f>
        <v>Annual</v>
      </c>
      <c r="L708" s="38" t="str">
        <f>IF(ISBLANK('Model Performance Data'!$K$34),"-",'Model Performance Data'!$K$34)</f>
        <v>Metric Steward: ResultsHCA</v>
      </c>
      <c r="M708" s="43">
        <f>IF(ISNA(SUMIFS(INDEX('Model Performance Data'!$O$8:$DY$56,0,MATCH(CONCATENATE($J708,M$6),'Model Performance Data'!$O$6:$DY$6,0)),'Model Performance Data'!$B$8:$B$56,$C708,'Model Performance Data'!$C$8:$C$56,$D708)),"-",SUMIFS(INDEX('Model Performance Data'!$O$8:$DY$56,0,MATCH(CONCATENATE($J708,M$6),'Model Performance Data'!$O$6:$DY$6,0)),'Model Performance Data'!$B$8:$B$56,$C708,'Model Performance Data'!$C$8:$C$56,$D708))</f>
        <v>0</v>
      </c>
      <c r="N708" s="43">
        <f>IF(ISNA(SUMIFS(INDEX('Model Performance Data'!$O$8:$DY$56,0,MATCH(CONCATENATE($J708,N$6),'Model Performance Data'!$O$6:$DY$6,0)),'Model Performance Data'!$B$8:$B$56,$C708,'Model Performance Data'!$C$8:$C$56,$D708)),"-",SUMIFS(INDEX('Model Performance Data'!$O$8:$DY$56,0,MATCH(CONCATENATE($J708,N$6),'Model Performance Data'!$O$6:$DY$6,0)),'Model Performance Data'!$B$8:$B$56,$C708,'Model Performance Data'!$C$8:$C$56,$D708))</f>
        <v>0</v>
      </c>
      <c r="O708" s="154">
        <f>IF(ISNA(SUMIFS(INDEX('Model Performance Data'!$O$8:$DY$56,0,MATCH(CONCATENATE($J708,O$6),'Model Performance Data'!$O$6:$DY$6,0)),'Model Performance Data'!$B$8:$B$56,$C708,'Model Performance Data'!$C$8:$C$56,$D708)),"-",SUMIFS(INDEX('Model Performance Data'!$O$8:$DY$56,0,MATCH(CONCATENATE($J708,O$6),'Model Performance Data'!$O$6:$DY$6,0)),'Model Performance Data'!$B$8:$B$56,$C708,'Model Performance Data'!$C$8:$C$56,$D708))</f>
        <v>0</v>
      </c>
    </row>
    <row r="709" spans="2:15" outlineLevel="1" x14ac:dyDescent="0.35">
      <c r="B709" s="37" t="s">
        <v>80</v>
      </c>
      <c r="C709" s="38" t="str">
        <f>IF(ISBLANK('Model Performance Data'!$B$34),"-",'Model Performance Data'!$B$34)</f>
        <v>Population Health</v>
      </c>
      <c r="D709" s="38" t="str">
        <f>IF(ISBLANK('Model Performance Data'!$C$34),"-",'Model Performance Data'!$C$34)</f>
        <v>Chronic Care Engagement</v>
      </c>
      <c r="E709" s="38" t="str">
        <f>IF(ISBLANK('Model Performance Data'!$D$34),"-",'Model Performance Data'!$D$34)</f>
        <v>Percentage</v>
      </c>
      <c r="F709" s="38" t="str">
        <f>IF(ISBLANK('Model Performance Data'!$E$34),"-",'Model Performance Data'!$E$34)</f>
        <v>Retired</v>
      </c>
      <c r="G709" s="38">
        <f>IF(ISBLANK('Model Performance Data'!$F$34),"-",'Model Performance Data'!$F$34)</f>
        <v>42977</v>
      </c>
      <c r="H709" s="38">
        <v>1</v>
      </c>
      <c r="I709" s="38">
        <v>2</v>
      </c>
      <c r="J709" s="37" t="str">
        <f t="shared" si="38"/>
        <v>12</v>
      </c>
      <c r="K709" s="38" t="str">
        <f>IF(ISBLANK('Model Performance Data'!$L$34),"-",'Model Performance Data'!$L$34)</f>
        <v>Annual</v>
      </c>
      <c r="L709" s="38" t="str">
        <f>IF(ISBLANK('Model Performance Data'!$K$34),"-",'Model Performance Data'!$K$34)</f>
        <v>Metric Steward: ResultsHCA</v>
      </c>
      <c r="M709" s="43">
        <f>IF(ISNA(SUMIFS(INDEX('Model Performance Data'!$O$8:$DY$56,0,MATCH(CONCATENATE($J709,M$6),'Model Performance Data'!$O$6:$DY$6,0)),'Model Performance Data'!$B$8:$B$56,$C709,'Model Performance Data'!$C$8:$C$56,$D709)),"-",SUMIFS(INDEX('Model Performance Data'!$O$8:$DY$56,0,MATCH(CONCATENATE($J709,M$6),'Model Performance Data'!$O$6:$DY$6,0)),'Model Performance Data'!$B$8:$B$56,$C709,'Model Performance Data'!$C$8:$C$56,$D709))</f>
        <v>0</v>
      </c>
      <c r="N709" s="43">
        <f>IF(ISNA(SUMIFS(INDEX('Model Performance Data'!$O$8:$DY$56,0,MATCH(CONCATENATE($J709,N$6),'Model Performance Data'!$O$6:$DY$6,0)),'Model Performance Data'!$B$8:$B$56,$C709,'Model Performance Data'!$C$8:$C$56,$D709)),"-",SUMIFS(INDEX('Model Performance Data'!$O$8:$DY$56,0,MATCH(CONCATENATE($J709,N$6),'Model Performance Data'!$O$6:$DY$6,0)),'Model Performance Data'!$B$8:$B$56,$C709,'Model Performance Data'!$C$8:$C$56,$D709))</f>
        <v>0</v>
      </c>
      <c r="O709" s="154">
        <f>IF(ISNA(SUMIFS(INDEX('Model Performance Data'!$O$8:$DY$56,0,MATCH(CONCATENATE($J709,O$6),'Model Performance Data'!$O$6:$DY$6,0)),'Model Performance Data'!$B$8:$B$56,$C709,'Model Performance Data'!$C$8:$C$56,$D709)),"-",SUMIFS(INDEX('Model Performance Data'!$O$8:$DY$56,0,MATCH(CONCATENATE($J709,O$6),'Model Performance Data'!$O$6:$DY$6,0)),'Model Performance Data'!$B$8:$B$56,$C709,'Model Performance Data'!$C$8:$C$56,$D709))</f>
        <v>0</v>
      </c>
    </row>
    <row r="710" spans="2:15" outlineLevel="1" x14ac:dyDescent="0.35">
      <c r="B710" s="37" t="s">
        <v>80</v>
      </c>
      <c r="C710" s="38" t="str">
        <f>IF(ISBLANK('Model Performance Data'!$B$34),"-",'Model Performance Data'!$B$34)</f>
        <v>Population Health</v>
      </c>
      <c r="D710" s="38" t="str">
        <f>IF(ISBLANK('Model Performance Data'!$C$34),"-",'Model Performance Data'!$C$34)</f>
        <v>Chronic Care Engagement</v>
      </c>
      <c r="E710" s="38" t="str">
        <f>IF(ISBLANK('Model Performance Data'!$D$34),"-",'Model Performance Data'!$D$34)</f>
        <v>Percentage</v>
      </c>
      <c r="F710" s="38" t="str">
        <f>IF(ISBLANK('Model Performance Data'!$E$34),"-",'Model Performance Data'!$E$34)</f>
        <v>Retired</v>
      </c>
      <c r="G710" s="38">
        <f>IF(ISBLANK('Model Performance Data'!$F$34),"-",'Model Performance Data'!$F$34)</f>
        <v>42977</v>
      </c>
      <c r="H710" s="38">
        <v>1</v>
      </c>
      <c r="I710" s="38">
        <v>3</v>
      </c>
      <c r="J710" s="37" t="str">
        <f t="shared" si="38"/>
        <v>13</v>
      </c>
      <c r="K710" s="38" t="str">
        <f>IF(ISBLANK('Model Performance Data'!$L$34),"-",'Model Performance Data'!$L$34)</f>
        <v>Annual</v>
      </c>
      <c r="L710" s="38" t="str">
        <f>IF(ISBLANK('Model Performance Data'!$K$34),"-",'Model Performance Data'!$K$34)</f>
        <v>Metric Steward: ResultsHCA</v>
      </c>
      <c r="M710" s="43">
        <f>IF(ISNA(SUMIFS(INDEX('Model Performance Data'!$O$8:$DY$56,0,MATCH(CONCATENATE($J710,M$6),'Model Performance Data'!$O$6:$DY$6,0)),'Model Performance Data'!$B$8:$B$56,$C710,'Model Performance Data'!$C$8:$C$56,$D710)),"-",SUMIFS(INDEX('Model Performance Data'!$O$8:$DY$56,0,MATCH(CONCATENATE($J710,M$6),'Model Performance Data'!$O$6:$DY$6,0)),'Model Performance Data'!$B$8:$B$56,$C710,'Model Performance Data'!$C$8:$C$56,$D710))</f>
        <v>0</v>
      </c>
      <c r="N710" s="43">
        <f>IF(ISNA(SUMIFS(INDEX('Model Performance Data'!$O$8:$DY$56,0,MATCH(CONCATENATE($J710,N$6),'Model Performance Data'!$O$6:$DY$6,0)),'Model Performance Data'!$B$8:$B$56,$C710,'Model Performance Data'!$C$8:$C$56,$D710)),"-",SUMIFS(INDEX('Model Performance Data'!$O$8:$DY$56,0,MATCH(CONCATENATE($J710,N$6),'Model Performance Data'!$O$6:$DY$6,0)),'Model Performance Data'!$B$8:$B$56,$C710,'Model Performance Data'!$C$8:$C$56,$D710))</f>
        <v>0</v>
      </c>
      <c r="O710" s="154">
        <f>IF(ISNA(SUMIFS(INDEX('Model Performance Data'!$O$8:$DY$56,0,MATCH(CONCATENATE($J710,O$6),'Model Performance Data'!$O$6:$DY$6,0)),'Model Performance Data'!$B$8:$B$56,$C710,'Model Performance Data'!$C$8:$C$56,$D710)),"-",SUMIFS(INDEX('Model Performance Data'!$O$8:$DY$56,0,MATCH(CONCATENATE($J710,O$6),'Model Performance Data'!$O$6:$DY$6,0)),'Model Performance Data'!$B$8:$B$56,$C710,'Model Performance Data'!$C$8:$C$56,$D710))</f>
        <v>0</v>
      </c>
    </row>
    <row r="711" spans="2:15" outlineLevel="1" x14ac:dyDescent="0.35">
      <c r="B711" s="37" t="s">
        <v>80</v>
      </c>
      <c r="C711" s="38" t="str">
        <f>IF(ISBLANK('Model Performance Data'!$B$34),"-",'Model Performance Data'!$B$34)</f>
        <v>Population Health</v>
      </c>
      <c r="D711" s="38" t="str">
        <f>IF(ISBLANK('Model Performance Data'!$C$34),"-",'Model Performance Data'!$C$34)</f>
        <v>Chronic Care Engagement</v>
      </c>
      <c r="E711" s="38" t="str">
        <f>IF(ISBLANK('Model Performance Data'!$D$34),"-",'Model Performance Data'!$D$34)</f>
        <v>Percentage</v>
      </c>
      <c r="F711" s="38" t="str">
        <f>IF(ISBLANK('Model Performance Data'!$E$34),"-",'Model Performance Data'!$E$34)</f>
        <v>Retired</v>
      </c>
      <c r="G711" s="38">
        <f>IF(ISBLANK('Model Performance Data'!$F$34),"-",'Model Performance Data'!$F$34)</f>
        <v>42977</v>
      </c>
      <c r="H711" s="38">
        <v>1</v>
      </c>
      <c r="I711" s="38">
        <v>4</v>
      </c>
      <c r="J711" s="37" t="str">
        <f t="shared" si="38"/>
        <v>14</v>
      </c>
      <c r="K711" s="38" t="str">
        <f>IF(ISBLANK('Model Performance Data'!$L$34),"-",'Model Performance Data'!$L$34)</f>
        <v>Annual</v>
      </c>
      <c r="L711" s="38" t="str">
        <f>IF(ISBLANK('Model Performance Data'!$K$34),"-",'Model Performance Data'!$K$34)</f>
        <v>Metric Steward: ResultsHCA</v>
      </c>
      <c r="M711" s="43">
        <f>IF(ISNA(SUMIFS(INDEX('Model Performance Data'!$O$8:$DY$56,0,MATCH(CONCATENATE($J711,M$6),'Model Performance Data'!$O$6:$DY$6,0)),'Model Performance Data'!$B$8:$B$56,$C711,'Model Performance Data'!$C$8:$C$56,$D711)),"-",SUMIFS(INDEX('Model Performance Data'!$O$8:$DY$56,0,MATCH(CONCATENATE($J711,M$6),'Model Performance Data'!$O$6:$DY$6,0)),'Model Performance Data'!$B$8:$B$56,$C711,'Model Performance Data'!$C$8:$C$56,$D711))</f>
        <v>0</v>
      </c>
      <c r="N711" s="43">
        <f>IF(ISNA(SUMIFS(INDEX('Model Performance Data'!$O$8:$DY$56,0,MATCH(CONCATENATE($J711,N$6),'Model Performance Data'!$O$6:$DY$6,0)),'Model Performance Data'!$B$8:$B$56,$C711,'Model Performance Data'!$C$8:$C$56,$D711)),"-",SUMIFS(INDEX('Model Performance Data'!$O$8:$DY$56,0,MATCH(CONCATENATE($J711,N$6),'Model Performance Data'!$O$6:$DY$6,0)),'Model Performance Data'!$B$8:$B$56,$C711,'Model Performance Data'!$C$8:$C$56,$D711))</f>
        <v>0</v>
      </c>
      <c r="O711" s="154">
        <f>IF(ISNA(SUMIFS(INDEX('Model Performance Data'!$O$8:$DY$56,0,MATCH(CONCATENATE($J711,O$6),'Model Performance Data'!$O$6:$DY$6,0)),'Model Performance Data'!$B$8:$B$56,$C711,'Model Performance Data'!$C$8:$C$56,$D711)),"-",SUMIFS(INDEX('Model Performance Data'!$O$8:$DY$56,0,MATCH(CONCATENATE($J711,O$6),'Model Performance Data'!$O$6:$DY$6,0)),'Model Performance Data'!$B$8:$B$56,$C711,'Model Performance Data'!$C$8:$C$56,$D711))</f>
        <v>0</v>
      </c>
    </row>
    <row r="712" spans="2:15" outlineLevel="1" x14ac:dyDescent="0.35">
      <c r="B712" s="37" t="s">
        <v>80</v>
      </c>
      <c r="C712" s="38" t="str">
        <f>IF(ISBLANK('Model Performance Data'!$B$34),"-",'Model Performance Data'!$B$34)</f>
        <v>Population Health</v>
      </c>
      <c r="D712" s="38" t="str">
        <f>IF(ISBLANK('Model Performance Data'!$C$34),"-",'Model Performance Data'!$C$34)</f>
        <v>Chronic Care Engagement</v>
      </c>
      <c r="E712" s="38" t="str">
        <f>IF(ISBLANK('Model Performance Data'!$D$34),"-",'Model Performance Data'!$D$34)</f>
        <v>Percentage</v>
      </c>
      <c r="F712" s="38" t="str">
        <f>IF(ISBLANK('Model Performance Data'!$E$34),"-",'Model Performance Data'!$E$34)</f>
        <v>Retired</v>
      </c>
      <c r="G712" s="38">
        <f>IF(ISBLANK('Model Performance Data'!$F$34),"-",'Model Performance Data'!$F$34)</f>
        <v>42977</v>
      </c>
      <c r="H712" s="38">
        <v>1</v>
      </c>
      <c r="I712" s="38">
        <v>5</v>
      </c>
      <c r="J712" s="37" t="str">
        <f t="shared" si="38"/>
        <v>15</v>
      </c>
      <c r="K712" s="38" t="str">
        <f>IF(ISBLANK('Model Performance Data'!$L$34),"-",'Model Performance Data'!$L$34)</f>
        <v>Annual</v>
      </c>
      <c r="L712" s="38" t="str">
        <f>IF(ISBLANK('Model Performance Data'!$K$34),"-",'Model Performance Data'!$K$34)</f>
        <v>Metric Steward: ResultsHCA</v>
      </c>
      <c r="M712" s="43">
        <f>IF(ISNA(SUMIFS(INDEX('Model Performance Data'!$O$8:$DY$56,0,MATCH(CONCATENATE($J712,M$6),'Model Performance Data'!$O$6:$DY$6,0)),'Model Performance Data'!$B$8:$B$56,$C712,'Model Performance Data'!$C$8:$C$56,$D712)),"-",SUMIFS(INDEX('Model Performance Data'!$O$8:$DY$56,0,MATCH(CONCATENATE($J712,M$6),'Model Performance Data'!$O$6:$DY$6,0)),'Model Performance Data'!$B$8:$B$56,$C712,'Model Performance Data'!$C$8:$C$56,$D712))</f>
        <v>0</v>
      </c>
      <c r="N712" s="43">
        <f>IF(ISNA(SUMIFS(INDEX('Model Performance Data'!$O$8:$DY$56,0,MATCH(CONCATENATE($J712,N$6),'Model Performance Data'!$O$6:$DY$6,0)),'Model Performance Data'!$B$8:$B$56,$C712,'Model Performance Data'!$C$8:$C$56,$D712)),"-",SUMIFS(INDEX('Model Performance Data'!$O$8:$DY$56,0,MATCH(CONCATENATE($J712,N$6),'Model Performance Data'!$O$6:$DY$6,0)),'Model Performance Data'!$B$8:$B$56,$C712,'Model Performance Data'!$C$8:$C$56,$D712))</f>
        <v>0</v>
      </c>
      <c r="O712" s="154">
        <f>IF(ISNA(SUMIFS(INDEX('Model Performance Data'!$O$8:$DY$56,0,MATCH(CONCATENATE($J712,O$6),'Model Performance Data'!$O$6:$DY$6,0)),'Model Performance Data'!$B$8:$B$56,$C712,'Model Performance Data'!$C$8:$C$56,$D712)),"-",SUMIFS(INDEX('Model Performance Data'!$O$8:$DY$56,0,MATCH(CONCATENATE($J712,O$6),'Model Performance Data'!$O$6:$DY$6,0)),'Model Performance Data'!$B$8:$B$56,$C712,'Model Performance Data'!$C$8:$C$56,$D712))</f>
        <v>0</v>
      </c>
    </row>
    <row r="713" spans="2:15" outlineLevel="1" x14ac:dyDescent="0.35">
      <c r="B713" s="37" t="s">
        <v>80</v>
      </c>
      <c r="C713" s="38" t="str">
        <f>IF(ISBLANK('Model Performance Data'!$B$34),"-",'Model Performance Data'!$B$34)</f>
        <v>Population Health</v>
      </c>
      <c r="D713" s="38" t="str">
        <f>IF(ISBLANK('Model Performance Data'!$C$34),"-",'Model Performance Data'!$C$34)</f>
        <v>Chronic Care Engagement</v>
      </c>
      <c r="E713" s="38" t="str">
        <f>IF(ISBLANK('Model Performance Data'!$D$34),"-",'Model Performance Data'!$D$34)</f>
        <v>Percentage</v>
      </c>
      <c r="F713" s="38" t="str">
        <f>IF(ISBLANK('Model Performance Data'!$E$34),"-",'Model Performance Data'!$E$34)</f>
        <v>Retired</v>
      </c>
      <c r="G713" s="38">
        <f>IF(ISBLANK('Model Performance Data'!$F$34),"-",'Model Performance Data'!$F$34)</f>
        <v>42977</v>
      </c>
      <c r="H713" s="38">
        <v>1</v>
      </c>
      <c r="I713" s="38" t="s">
        <v>65</v>
      </c>
      <c r="J713" s="37" t="str">
        <f t="shared" si="38"/>
        <v>1Goal</v>
      </c>
      <c r="K713" s="38" t="str">
        <f>IF(ISBLANK('Model Performance Data'!$L$34),"-",'Model Performance Data'!$L$34)</f>
        <v>Annual</v>
      </c>
      <c r="L713" s="38" t="str">
        <f>IF(ISBLANK('Model Performance Data'!$K$34),"-",'Model Performance Data'!$K$34)</f>
        <v>Metric Steward: ResultsHCA</v>
      </c>
      <c r="M713" s="43" t="str">
        <f>IF(ISNA(SUMIFS(INDEX('Model Performance Data'!$O$8:$DY$56,0,MATCH(CONCATENATE($J713,M$6),'Model Performance Data'!$O$6:$DY$6,0)),'Model Performance Data'!$B$8:$B$56,$C713,'Model Performance Data'!$C$8:$C$56,$D713)),"-",SUMIFS(INDEX('Model Performance Data'!$O$8:$DY$56,0,MATCH(CONCATENATE($J713,M$6),'Model Performance Data'!$O$6:$DY$6,0)),'Model Performance Data'!$B$8:$B$56,$C713,'Model Performance Data'!$C$8:$C$56,$D713))</f>
        <v>-</v>
      </c>
      <c r="N713" s="43" t="str">
        <f>IF(ISNA(SUMIFS(INDEX('Model Performance Data'!$O$8:$DY$56,0,MATCH(CONCATENATE($J713,N$6),'Model Performance Data'!$O$6:$DY$6,0)),'Model Performance Data'!$B$8:$B$56,$C713,'Model Performance Data'!$C$8:$C$56,$D713)),"-",SUMIFS(INDEX('Model Performance Data'!$O$8:$DY$56,0,MATCH(CONCATENATE($J713,N$6),'Model Performance Data'!$O$6:$DY$6,0)),'Model Performance Data'!$B$8:$B$56,$C713,'Model Performance Data'!$C$8:$C$56,$D713))</f>
        <v>-</v>
      </c>
      <c r="O713" s="154">
        <f>IF(ISNA(SUMIFS(INDEX('Model Performance Data'!$O$8:$DY$56,0,MATCH(CONCATENATE($J713,O$6),'Model Performance Data'!$O$6:$DY$6,0)),'Model Performance Data'!$B$8:$B$56,$C713,'Model Performance Data'!$C$8:$C$56,$D713)),"-",SUMIFS(INDEX('Model Performance Data'!$O$8:$DY$56,0,MATCH(CONCATENATE($J713,O$6),'Model Performance Data'!$O$6:$DY$6,0)),'Model Performance Data'!$B$8:$B$56,$C713,'Model Performance Data'!$C$8:$C$56,$D713))</f>
        <v>0</v>
      </c>
    </row>
    <row r="714" spans="2:15" outlineLevel="1" x14ac:dyDescent="0.35">
      <c r="B714" s="37" t="s">
        <v>80</v>
      </c>
      <c r="C714" s="38" t="str">
        <f>IF(ISBLANK('Model Performance Data'!$B$34),"-",'Model Performance Data'!$B$34)</f>
        <v>Population Health</v>
      </c>
      <c r="D714" s="38" t="str">
        <f>IF(ISBLANK('Model Performance Data'!$C$34),"-",'Model Performance Data'!$C$34)</f>
        <v>Chronic Care Engagement</v>
      </c>
      <c r="E714" s="38" t="str">
        <f>IF(ISBLANK('Model Performance Data'!$D$34),"-",'Model Performance Data'!$D$34)</f>
        <v>Percentage</v>
      </c>
      <c r="F714" s="38" t="str">
        <f>IF(ISBLANK('Model Performance Data'!$E$34),"-",'Model Performance Data'!$E$34)</f>
        <v>Retired</v>
      </c>
      <c r="G714" s="38">
        <f>IF(ISBLANK('Model Performance Data'!$F$34),"-",'Model Performance Data'!$F$34)</f>
        <v>42977</v>
      </c>
      <c r="H714" s="38">
        <v>2</v>
      </c>
      <c r="I714" s="38">
        <v>1</v>
      </c>
      <c r="J714" s="37" t="str">
        <f t="shared" si="38"/>
        <v>21</v>
      </c>
      <c r="K714" s="38" t="str">
        <f>IF(ISBLANK('Model Performance Data'!$L$34),"-",'Model Performance Data'!$L$34)</f>
        <v>Annual</v>
      </c>
      <c r="L714" s="38" t="str">
        <f>IF(ISBLANK('Model Performance Data'!$K$34),"-",'Model Performance Data'!$K$34)</f>
        <v>Metric Steward: ResultsHCA</v>
      </c>
      <c r="M714" s="43">
        <f>IF(ISNA(SUMIFS(INDEX('Model Performance Data'!$O$8:$DY$56,0,MATCH(CONCATENATE($J714,M$6),'Model Performance Data'!$O$6:$DY$6,0)),'Model Performance Data'!$B$8:$B$56,$C714,'Model Performance Data'!$C$8:$C$56,$D714)),"-",SUMIFS(INDEX('Model Performance Data'!$O$8:$DY$56,0,MATCH(CONCATENATE($J714,M$6),'Model Performance Data'!$O$6:$DY$6,0)),'Model Performance Data'!$B$8:$B$56,$C714,'Model Performance Data'!$C$8:$C$56,$D714))</f>
        <v>0</v>
      </c>
      <c r="N714" s="43">
        <f>IF(ISNA(SUMIFS(INDEX('Model Performance Data'!$O$8:$DY$56,0,MATCH(CONCATENATE($J714,N$6),'Model Performance Data'!$O$6:$DY$6,0)),'Model Performance Data'!$B$8:$B$56,$C714,'Model Performance Data'!$C$8:$C$56,$D714)),"-",SUMIFS(INDEX('Model Performance Data'!$O$8:$DY$56,0,MATCH(CONCATENATE($J714,N$6),'Model Performance Data'!$O$6:$DY$6,0)),'Model Performance Data'!$B$8:$B$56,$C714,'Model Performance Data'!$C$8:$C$56,$D714))</f>
        <v>0</v>
      </c>
      <c r="O714" s="154">
        <f>IF(ISNA(SUMIFS(INDEX('Model Performance Data'!$O$8:$DY$56,0,MATCH(CONCATENATE($J714,O$6),'Model Performance Data'!$O$6:$DY$6,0)),'Model Performance Data'!$B$8:$B$56,$C714,'Model Performance Data'!$C$8:$C$56,$D714)),"-",SUMIFS(INDEX('Model Performance Data'!$O$8:$DY$56,0,MATCH(CONCATENATE($J714,O$6),'Model Performance Data'!$O$6:$DY$6,0)),'Model Performance Data'!$B$8:$B$56,$C714,'Model Performance Data'!$C$8:$C$56,$D714))</f>
        <v>0</v>
      </c>
    </row>
    <row r="715" spans="2:15" outlineLevel="1" x14ac:dyDescent="0.35">
      <c r="B715" s="37" t="s">
        <v>80</v>
      </c>
      <c r="C715" s="38" t="str">
        <f>IF(ISBLANK('Model Performance Data'!$B$34),"-",'Model Performance Data'!$B$34)</f>
        <v>Population Health</v>
      </c>
      <c r="D715" s="38" t="str">
        <f>IF(ISBLANK('Model Performance Data'!$C$34),"-",'Model Performance Data'!$C$34)</f>
        <v>Chronic Care Engagement</v>
      </c>
      <c r="E715" s="38" t="str">
        <f>IF(ISBLANK('Model Performance Data'!$D$34),"-",'Model Performance Data'!$D$34)</f>
        <v>Percentage</v>
      </c>
      <c r="F715" s="38" t="str">
        <f>IF(ISBLANK('Model Performance Data'!$E$34),"-",'Model Performance Data'!$E$34)</f>
        <v>Retired</v>
      </c>
      <c r="G715" s="38">
        <f>IF(ISBLANK('Model Performance Data'!$F$34),"-",'Model Performance Data'!$F$34)</f>
        <v>42977</v>
      </c>
      <c r="H715" s="38">
        <v>2</v>
      </c>
      <c r="I715" s="38">
        <v>2</v>
      </c>
      <c r="J715" s="37" t="str">
        <f t="shared" si="38"/>
        <v>22</v>
      </c>
      <c r="K715" s="38" t="str">
        <f>IF(ISBLANK('Model Performance Data'!$L$34),"-",'Model Performance Data'!$L$34)</f>
        <v>Annual</v>
      </c>
      <c r="L715" s="38" t="str">
        <f>IF(ISBLANK('Model Performance Data'!$K$34),"-",'Model Performance Data'!$K$34)</f>
        <v>Metric Steward: ResultsHCA</v>
      </c>
      <c r="M715" s="43">
        <f>IF(ISNA(SUMIFS(INDEX('Model Performance Data'!$O$8:$DY$56,0,MATCH(CONCATENATE($J715,M$6),'Model Performance Data'!$O$6:$DY$6,0)),'Model Performance Data'!$B$8:$B$56,$C715,'Model Performance Data'!$C$8:$C$56,$D715)),"-",SUMIFS(INDEX('Model Performance Data'!$O$8:$DY$56,0,MATCH(CONCATENATE($J715,M$6),'Model Performance Data'!$O$6:$DY$6,0)),'Model Performance Data'!$B$8:$B$56,$C715,'Model Performance Data'!$C$8:$C$56,$D715))</f>
        <v>0</v>
      </c>
      <c r="N715" s="43">
        <f>IF(ISNA(SUMIFS(INDEX('Model Performance Data'!$O$8:$DY$56,0,MATCH(CONCATENATE($J715,N$6),'Model Performance Data'!$O$6:$DY$6,0)),'Model Performance Data'!$B$8:$B$56,$C715,'Model Performance Data'!$C$8:$C$56,$D715)),"-",SUMIFS(INDEX('Model Performance Data'!$O$8:$DY$56,0,MATCH(CONCATENATE($J715,N$6),'Model Performance Data'!$O$6:$DY$6,0)),'Model Performance Data'!$B$8:$B$56,$C715,'Model Performance Data'!$C$8:$C$56,$D715))</f>
        <v>0</v>
      </c>
      <c r="O715" s="154">
        <f>IF(ISNA(SUMIFS(INDEX('Model Performance Data'!$O$8:$DY$56,0,MATCH(CONCATENATE($J715,O$6),'Model Performance Data'!$O$6:$DY$6,0)),'Model Performance Data'!$B$8:$B$56,$C715,'Model Performance Data'!$C$8:$C$56,$D715)),"-",SUMIFS(INDEX('Model Performance Data'!$O$8:$DY$56,0,MATCH(CONCATENATE($J715,O$6),'Model Performance Data'!$O$6:$DY$6,0)),'Model Performance Data'!$B$8:$B$56,$C715,'Model Performance Data'!$C$8:$C$56,$D715))</f>
        <v>0</v>
      </c>
    </row>
    <row r="716" spans="2:15" outlineLevel="1" x14ac:dyDescent="0.35">
      <c r="B716" s="37" t="s">
        <v>80</v>
      </c>
      <c r="C716" s="38" t="str">
        <f>IF(ISBLANK('Model Performance Data'!$B$34),"-",'Model Performance Data'!$B$34)</f>
        <v>Population Health</v>
      </c>
      <c r="D716" s="38" t="str">
        <f>IF(ISBLANK('Model Performance Data'!$C$34),"-",'Model Performance Data'!$C$34)</f>
        <v>Chronic Care Engagement</v>
      </c>
      <c r="E716" s="38" t="str">
        <f>IF(ISBLANK('Model Performance Data'!$D$34),"-",'Model Performance Data'!$D$34)</f>
        <v>Percentage</v>
      </c>
      <c r="F716" s="38" t="str">
        <f>IF(ISBLANK('Model Performance Data'!$E$34),"-",'Model Performance Data'!$E$34)</f>
        <v>Retired</v>
      </c>
      <c r="G716" s="38">
        <f>IF(ISBLANK('Model Performance Data'!$F$34),"-",'Model Performance Data'!$F$34)</f>
        <v>42977</v>
      </c>
      <c r="H716" s="38">
        <v>2</v>
      </c>
      <c r="I716" s="38">
        <v>3</v>
      </c>
      <c r="J716" s="37" t="str">
        <f t="shared" si="38"/>
        <v>23</v>
      </c>
      <c r="K716" s="38" t="str">
        <f>IF(ISBLANK('Model Performance Data'!$L$34),"-",'Model Performance Data'!$L$34)</f>
        <v>Annual</v>
      </c>
      <c r="L716" s="38" t="str">
        <f>IF(ISBLANK('Model Performance Data'!$K$34),"-",'Model Performance Data'!$K$34)</f>
        <v>Metric Steward: ResultsHCA</v>
      </c>
      <c r="M716" s="43">
        <f>IF(ISNA(SUMIFS(INDEX('Model Performance Data'!$O$8:$DY$56,0,MATCH(CONCATENATE($J716,M$6),'Model Performance Data'!$O$6:$DY$6,0)),'Model Performance Data'!$B$8:$B$56,$C716,'Model Performance Data'!$C$8:$C$56,$D716)),"-",SUMIFS(INDEX('Model Performance Data'!$O$8:$DY$56,0,MATCH(CONCATENATE($J716,M$6),'Model Performance Data'!$O$6:$DY$6,0)),'Model Performance Data'!$B$8:$B$56,$C716,'Model Performance Data'!$C$8:$C$56,$D716))</f>
        <v>0</v>
      </c>
      <c r="N716" s="43">
        <f>IF(ISNA(SUMIFS(INDEX('Model Performance Data'!$O$8:$DY$56,0,MATCH(CONCATENATE($J716,N$6),'Model Performance Data'!$O$6:$DY$6,0)),'Model Performance Data'!$B$8:$B$56,$C716,'Model Performance Data'!$C$8:$C$56,$D716)),"-",SUMIFS(INDEX('Model Performance Data'!$O$8:$DY$56,0,MATCH(CONCATENATE($J716,N$6),'Model Performance Data'!$O$6:$DY$6,0)),'Model Performance Data'!$B$8:$B$56,$C716,'Model Performance Data'!$C$8:$C$56,$D716))</f>
        <v>0</v>
      </c>
      <c r="O716" s="154">
        <f>IF(ISNA(SUMIFS(INDEX('Model Performance Data'!$O$8:$DY$56,0,MATCH(CONCATENATE($J716,O$6),'Model Performance Data'!$O$6:$DY$6,0)),'Model Performance Data'!$B$8:$B$56,$C716,'Model Performance Data'!$C$8:$C$56,$D716)),"-",SUMIFS(INDEX('Model Performance Data'!$O$8:$DY$56,0,MATCH(CONCATENATE($J716,O$6),'Model Performance Data'!$O$6:$DY$6,0)),'Model Performance Data'!$B$8:$B$56,$C716,'Model Performance Data'!$C$8:$C$56,$D716))</f>
        <v>0</v>
      </c>
    </row>
    <row r="717" spans="2:15" outlineLevel="1" x14ac:dyDescent="0.35">
      <c r="B717" s="37" t="s">
        <v>80</v>
      </c>
      <c r="C717" s="38" t="str">
        <f>IF(ISBLANK('Model Performance Data'!$B$34),"-",'Model Performance Data'!$B$34)</f>
        <v>Population Health</v>
      </c>
      <c r="D717" s="38" t="str">
        <f>IF(ISBLANK('Model Performance Data'!$C$34),"-",'Model Performance Data'!$C$34)</f>
        <v>Chronic Care Engagement</v>
      </c>
      <c r="E717" s="38" t="str">
        <f>IF(ISBLANK('Model Performance Data'!$D$34),"-",'Model Performance Data'!$D$34)</f>
        <v>Percentage</v>
      </c>
      <c r="F717" s="38" t="str">
        <f>IF(ISBLANK('Model Performance Data'!$E$34),"-",'Model Performance Data'!$E$34)</f>
        <v>Retired</v>
      </c>
      <c r="G717" s="38">
        <f>IF(ISBLANK('Model Performance Data'!$F$34),"-",'Model Performance Data'!$F$34)</f>
        <v>42977</v>
      </c>
      <c r="H717" s="38">
        <v>2</v>
      </c>
      <c r="I717" s="38">
        <v>4</v>
      </c>
      <c r="J717" s="37" t="str">
        <f t="shared" si="38"/>
        <v>24</v>
      </c>
      <c r="K717" s="38" t="str">
        <f>IF(ISBLANK('Model Performance Data'!$L$34),"-",'Model Performance Data'!$L$34)</f>
        <v>Annual</v>
      </c>
      <c r="L717" s="38" t="str">
        <f>IF(ISBLANK('Model Performance Data'!$K$34),"-",'Model Performance Data'!$K$34)</f>
        <v>Metric Steward: ResultsHCA</v>
      </c>
      <c r="M717" s="43">
        <f>IF(ISNA(SUMIFS(INDEX('Model Performance Data'!$O$8:$DY$56,0,MATCH(CONCATENATE($J717,M$6),'Model Performance Data'!$O$6:$DY$6,0)),'Model Performance Data'!$B$8:$B$56,$C717,'Model Performance Data'!$C$8:$C$56,$D717)),"-",SUMIFS(INDEX('Model Performance Data'!$O$8:$DY$56,0,MATCH(CONCATENATE($J717,M$6),'Model Performance Data'!$O$6:$DY$6,0)),'Model Performance Data'!$B$8:$B$56,$C717,'Model Performance Data'!$C$8:$C$56,$D717))</f>
        <v>0</v>
      </c>
      <c r="N717" s="43">
        <f>IF(ISNA(SUMIFS(INDEX('Model Performance Data'!$O$8:$DY$56,0,MATCH(CONCATENATE($J717,N$6),'Model Performance Data'!$O$6:$DY$6,0)),'Model Performance Data'!$B$8:$B$56,$C717,'Model Performance Data'!$C$8:$C$56,$D717)),"-",SUMIFS(INDEX('Model Performance Data'!$O$8:$DY$56,0,MATCH(CONCATENATE($J717,N$6),'Model Performance Data'!$O$6:$DY$6,0)),'Model Performance Data'!$B$8:$B$56,$C717,'Model Performance Data'!$C$8:$C$56,$D717))</f>
        <v>0</v>
      </c>
      <c r="O717" s="154">
        <f>IF(ISNA(SUMIFS(INDEX('Model Performance Data'!$O$8:$DY$56,0,MATCH(CONCATENATE($J717,O$6),'Model Performance Data'!$O$6:$DY$6,0)),'Model Performance Data'!$B$8:$B$56,$C717,'Model Performance Data'!$C$8:$C$56,$D717)),"-",SUMIFS(INDEX('Model Performance Data'!$O$8:$DY$56,0,MATCH(CONCATENATE($J717,O$6),'Model Performance Data'!$O$6:$DY$6,0)),'Model Performance Data'!$B$8:$B$56,$C717,'Model Performance Data'!$C$8:$C$56,$D717))</f>
        <v>0</v>
      </c>
    </row>
    <row r="718" spans="2:15" outlineLevel="1" x14ac:dyDescent="0.35">
      <c r="B718" s="37" t="s">
        <v>80</v>
      </c>
      <c r="C718" s="38" t="str">
        <f>IF(ISBLANK('Model Performance Data'!$B$34),"-",'Model Performance Data'!$B$34)</f>
        <v>Population Health</v>
      </c>
      <c r="D718" s="38" t="str">
        <f>IF(ISBLANK('Model Performance Data'!$C$34),"-",'Model Performance Data'!$C$34)</f>
        <v>Chronic Care Engagement</v>
      </c>
      <c r="E718" s="38" t="str">
        <f>IF(ISBLANK('Model Performance Data'!$D$34),"-",'Model Performance Data'!$D$34)</f>
        <v>Percentage</v>
      </c>
      <c r="F718" s="38" t="str">
        <f>IF(ISBLANK('Model Performance Data'!$E$34),"-",'Model Performance Data'!$E$34)</f>
        <v>Retired</v>
      </c>
      <c r="G718" s="38">
        <f>IF(ISBLANK('Model Performance Data'!$F$34),"-",'Model Performance Data'!$F$34)</f>
        <v>42977</v>
      </c>
      <c r="H718" s="38">
        <v>2</v>
      </c>
      <c r="I718" s="38">
        <v>5</v>
      </c>
      <c r="J718" s="37" t="str">
        <f t="shared" si="38"/>
        <v>25</v>
      </c>
      <c r="K718" s="38" t="str">
        <f>IF(ISBLANK('Model Performance Data'!$L$34),"-",'Model Performance Data'!$L$34)</f>
        <v>Annual</v>
      </c>
      <c r="L718" s="38" t="str">
        <f>IF(ISBLANK('Model Performance Data'!$K$34),"-",'Model Performance Data'!$K$34)</f>
        <v>Metric Steward: ResultsHCA</v>
      </c>
      <c r="M718" s="43">
        <f>IF(ISNA(SUMIFS(INDEX('Model Performance Data'!$O$8:$DY$56,0,MATCH(CONCATENATE($J718,M$6),'Model Performance Data'!$O$6:$DY$6,0)),'Model Performance Data'!$B$8:$B$56,$C718,'Model Performance Data'!$C$8:$C$56,$D718)),"-",SUMIFS(INDEX('Model Performance Data'!$O$8:$DY$56,0,MATCH(CONCATENATE($J718,M$6),'Model Performance Data'!$O$6:$DY$6,0)),'Model Performance Data'!$B$8:$B$56,$C718,'Model Performance Data'!$C$8:$C$56,$D718))</f>
        <v>0</v>
      </c>
      <c r="N718" s="43">
        <f>IF(ISNA(SUMIFS(INDEX('Model Performance Data'!$O$8:$DY$56,0,MATCH(CONCATENATE($J718,N$6),'Model Performance Data'!$O$6:$DY$6,0)),'Model Performance Data'!$B$8:$B$56,$C718,'Model Performance Data'!$C$8:$C$56,$D718)),"-",SUMIFS(INDEX('Model Performance Data'!$O$8:$DY$56,0,MATCH(CONCATENATE($J718,N$6),'Model Performance Data'!$O$6:$DY$6,0)),'Model Performance Data'!$B$8:$B$56,$C718,'Model Performance Data'!$C$8:$C$56,$D718))</f>
        <v>0</v>
      </c>
      <c r="O718" s="154">
        <f>IF(ISNA(SUMIFS(INDEX('Model Performance Data'!$O$8:$DY$56,0,MATCH(CONCATENATE($J718,O$6),'Model Performance Data'!$O$6:$DY$6,0)),'Model Performance Data'!$B$8:$B$56,$C718,'Model Performance Data'!$C$8:$C$56,$D718)),"-",SUMIFS(INDEX('Model Performance Data'!$O$8:$DY$56,0,MATCH(CONCATENATE($J718,O$6),'Model Performance Data'!$O$6:$DY$6,0)),'Model Performance Data'!$B$8:$B$56,$C718,'Model Performance Data'!$C$8:$C$56,$D718))</f>
        <v>0</v>
      </c>
    </row>
    <row r="719" spans="2:15" outlineLevel="1" x14ac:dyDescent="0.35">
      <c r="B719" s="37" t="s">
        <v>80</v>
      </c>
      <c r="C719" s="38" t="str">
        <f>IF(ISBLANK('Model Performance Data'!$B$34),"-",'Model Performance Data'!$B$34)</f>
        <v>Population Health</v>
      </c>
      <c r="D719" s="38" t="str">
        <f>IF(ISBLANK('Model Performance Data'!$C$34),"-",'Model Performance Data'!$C$34)</f>
        <v>Chronic Care Engagement</v>
      </c>
      <c r="E719" s="38" t="str">
        <f>IF(ISBLANK('Model Performance Data'!$D$34),"-",'Model Performance Data'!$D$34)</f>
        <v>Percentage</v>
      </c>
      <c r="F719" s="38" t="str">
        <f>IF(ISBLANK('Model Performance Data'!$E$34),"-",'Model Performance Data'!$E$34)</f>
        <v>Retired</v>
      </c>
      <c r="G719" s="38">
        <f>IF(ISBLANK('Model Performance Data'!$F$34),"-",'Model Performance Data'!$F$34)</f>
        <v>42977</v>
      </c>
      <c r="H719" s="38">
        <v>2</v>
      </c>
      <c r="I719" s="38" t="s">
        <v>65</v>
      </c>
      <c r="J719" s="37" t="str">
        <f t="shared" si="38"/>
        <v>2Goal</v>
      </c>
      <c r="K719" s="38" t="str">
        <f>IF(ISBLANK('Model Performance Data'!$L$34),"-",'Model Performance Data'!$L$34)</f>
        <v>Annual</v>
      </c>
      <c r="L719" s="38" t="str">
        <f>IF(ISBLANK('Model Performance Data'!$K$34),"-",'Model Performance Data'!$K$34)</f>
        <v>Metric Steward: ResultsHCA</v>
      </c>
      <c r="M719" s="43" t="str">
        <f>IF(ISNA(SUMIFS(INDEX('Model Performance Data'!$O$8:$DY$56,0,MATCH(CONCATENATE($J719,M$6),'Model Performance Data'!$O$6:$DY$6,0)),'Model Performance Data'!$B$8:$B$56,$C719,'Model Performance Data'!$C$8:$C$56,$D719)),"-",SUMIFS(INDEX('Model Performance Data'!$O$8:$DY$56,0,MATCH(CONCATENATE($J719,M$6),'Model Performance Data'!$O$6:$DY$6,0)),'Model Performance Data'!$B$8:$B$56,$C719,'Model Performance Data'!$C$8:$C$56,$D719))</f>
        <v>-</v>
      </c>
      <c r="N719" s="43" t="str">
        <f>IF(ISNA(SUMIFS(INDEX('Model Performance Data'!$O$8:$DY$56,0,MATCH(CONCATENATE($J719,N$6),'Model Performance Data'!$O$6:$DY$6,0)),'Model Performance Data'!$B$8:$B$56,$C719,'Model Performance Data'!$C$8:$C$56,$D719)),"-",SUMIFS(INDEX('Model Performance Data'!$O$8:$DY$56,0,MATCH(CONCATENATE($J719,N$6),'Model Performance Data'!$O$6:$DY$6,0)),'Model Performance Data'!$B$8:$B$56,$C719,'Model Performance Data'!$C$8:$C$56,$D719))</f>
        <v>-</v>
      </c>
      <c r="O719" s="154">
        <f>IF(ISNA(SUMIFS(INDEX('Model Performance Data'!$O$8:$DY$56,0,MATCH(CONCATENATE($J719,O$6),'Model Performance Data'!$O$6:$DY$6,0)),'Model Performance Data'!$B$8:$B$56,$C719,'Model Performance Data'!$C$8:$C$56,$D719)),"-",SUMIFS(INDEX('Model Performance Data'!$O$8:$DY$56,0,MATCH(CONCATENATE($J719,O$6),'Model Performance Data'!$O$6:$DY$6,0)),'Model Performance Data'!$B$8:$B$56,$C719,'Model Performance Data'!$C$8:$C$56,$D719))</f>
        <v>0</v>
      </c>
    </row>
    <row r="720" spans="2:15" outlineLevel="1" x14ac:dyDescent="0.35">
      <c r="B720" s="37" t="s">
        <v>80</v>
      </c>
      <c r="C720" s="38" t="str">
        <f>IF(ISBLANK('Model Performance Data'!$B$34),"-",'Model Performance Data'!$B$34)</f>
        <v>Population Health</v>
      </c>
      <c r="D720" s="38" t="str">
        <f>IF(ISBLANK('Model Performance Data'!$C$34),"-",'Model Performance Data'!$C$34)</f>
        <v>Chronic Care Engagement</v>
      </c>
      <c r="E720" s="38" t="str">
        <f>IF(ISBLANK('Model Performance Data'!$D$34),"-",'Model Performance Data'!$D$34)</f>
        <v>Percentage</v>
      </c>
      <c r="F720" s="38" t="str">
        <f>IF(ISBLANK('Model Performance Data'!$E$34),"-",'Model Performance Data'!$E$34)</f>
        <v>Retired</v>
      </c>
      <c r="G720" s="38">
        <f>IF(ISBLANK('Model Performance Data'!$F$34),"-",'Model Performance Data'!$F$34)</f>
        <v>42977</v>
      </c>
      <c r="H720" s="38">
        <v>3</v>
      </c>
      <c r="I720" s="38">
        <v>1</v>
      </c>
      <c r="J720" s="37" t="str">
        <f t="shared" si="38"/>
        <v>31</v>
      </c>
      <c r="K720" s="38" t="str">
        <f>IF(ISBLANK('Model Performance Data'!$L$34),"-",'Model Performance Data'!$L$34)</f>
        <v>Annual</v>
      </c>
      <c r="L720" s="38" t="str">
        <f>IF(ISBLANK('Model Performance Data'!$K$34),"-",'Model Performance Data'!$K$34)</f>
        <v>Metric Steward: ResultsHCA</v>
      </c>
      <c r="M720" s="43">
        <f>IF(ISNA(SUMIFS(INDEX('Model Performance Data'!$O$8:$DY$56,0,MATCH(CONCATENATE($J720,M$6),'Model Performance Data'!$O$6:$DY$6,0)),'Model Performance Data'!$B$8:$B$56,$C720,'Model Performance Data'!$C$8:$C$56,$D720)),"-",SUMIFS(INDEX('Model Performance Data'!$O$8:$DY$56,0,MATCH(CONCATENATE($J720,M$6),'Model Performance Data'!$O$6:$DY$6,0)),'Model Performance Data'!$B$8:$B$56,$C720,'Model Performance Data'!$C$8:$C$56,$D720))</f>
        <v>0</v>
      </c>
      <c r="N720" s="43">
        <f>IF(ISNA(SUMIFS(INDEX('Model Performance Data'!$O$8:$DY$56,0,MATCH(CONCATENATE($J720,N$6),'Model Performance Data'!$O$6:$DY$6,0)),'Model Performance Data'!$B$8:$B$56,$C720,'Model Performance Data'!$C$8:$C$56,$D720)),"-",SUMIFS(INDEX('Model Performance Data'!$O$8:$DY$56,0,MATCH(CONCATENATE($J720,N$6),'Model Performance Data'!$O$6:$DY$6,0)),'Model Performance Data'!$B$8:$B$56,$C720,'Model Performance Data'!$C$8:$C$56,$D720))</f>
        <v>0</v>
      </c>
      <c r="O720" s="154">
        <f>IF(ISNA(SUMIFS(INDEX('Model Performance Data'!$O$8:$DY$56,0,MATCH(CONCATENATE($J720,O$6),'Model Performance Data'!$O$6:$DY$6,0)),'Model Performance Data'!$B$8:$B$56,$C720,'Model Performance Data'!$C$8:$C$56,$D720)),"-",SUMIFS(INDEX('Model Performance Data'!$O$8:$DY$56,0,MATCH(CONCATENATE($J720,O$6),'Model Performance Data'!$O$6:$DY$6,0)),'Model Performance Data'!$B$8:$B$56,$C720,'Model Performance Data'!$C$8:$C$56,$D720))</f>
        <v>0</v>
      </c>
    </row>
    <row r="721" spans="2:15" outlineLevel="1" x14ac:dyDescent="0.35">
      <c r="B721" s="37" t="s">
        <v>80</v>
      </c>
      <c r="C721" s="38" t="str">
        <f>IF(ISBLANK('Model Performance Data'!$B$34),"-",'Model Performance Data'!$B$34)</f>
        <v>Population Health</v>
      </c>
      <c r="D721" s="38" t="str">
        <f>IF(ISBLANK('Model Performance Data'!$C$34),"-",'Model Performance Data'!$C$34)</f>
        <v>Chronic Care Engagement</v>
      </c>
      <c r="E721" s="38" t="str">
        <f>IF(ISBLANK('Model Performance Data'!$D$34),"-",'Model Performance Data'!$D$34)</f>
        <v>Percentage</v>
      </c>
      <c r="F721" s="38" t="str">
        <f>IF(ISBLANK('Model Performance Data'!$E$34),"-",'Model Performance Data'!$E$34)</f>
        <v>Retired</v>
      </c>
      <c r="G721" s="38">
        <f>IF(ISBLANK('Model Performance Data'!$F$34),"-",'Model Performance Data'!$F$34)</f>
        <v>42977</v>
      </c>
      <c r="H721" s="38">
        <v>3</v>
      </c>
      <c r="I721" s="38">
        <v>2</v>
      </c>
      <c r="J721" s="37" t="str">
        <f t="shared" si="38"/>
        <v>32</v>
      </c>
      <c r="K721" s="38" t="str">
        <f>IF(ISBLANK('Model Performance Data'!$L$34),"-",'Model Performance Data'!$L$34)</f>
        <v>Annual</v>
      </c>
      <c r="L721" s="38" t="str">
        <f>IF(ISBLANK('Model Performance Data'!$K$34),"-",'Model Performance Data'!$K$34)</f>
        <v>Metric Steward: ResultsHCA</v>
      </c>
      <c r="M721" s="43">
        <f>IF(ISNA(SUMIFS(INDEX('Model Performance Data'!$O$8:$DY$56,0,MATCH(CONCATENATE($J721,M$6),'Model Performance Data'!$O$6:$DY$6,0)),'Model Performance Data'!$B$8:$B$56,$C721,'Model Performance Data'!$C$8:$C$56,$D721)),"-",SUMIFS(INDEX('Model Performance Data'!$O$8:$DY$56,0,MATCH(CONCATENATE($J721,M$6),'Model Performance Data'!$O$6:$DY$6,0)),'Model Performance Data'!$B$8:$B$56,$C721,'Model Performance Data'!$C$8:$C$56,$D721))</f>
        <v>0</v>
      </c>
      <c r="N721" s="43">
        <f>IF(ISNA(SUMIFS(INDEX('Model Performance Data'!$O$8:$DY$56,0,MATCH(CONCATENATE($J721,N$6),'Model Performance Data'!$O$6:$DY$6,0)),'Model Performance Data'!$B$8:$B$56,$C721,'Model Performance Data'!$C$8:$C$56,$D721)),"-",SUMIFS(INDEX('Model Performance Data'!$O$8:$DY$56,0,MATCH(CONCATENATE($J721,N$6),'Model Performance Data'!$O$6:$DY$6,0)),'Model Performance Data'!$B$8:$B$56,$C721,'Model Performance Data'!$C$8:$C$56,$D721))</f>
        <v>0</v>
      </c>
      <c r="O721" s="154">
        <f>IF(ISNA(SUMIFS(INDEX('Model Performance Data'!$O$8:$DY$56,0,MATCH(CONCATENATE($J721,O$6),'Model Performance Data'!$O$6:$DY$6,0)),'Model Performance Data'!$B$8:$B$56,$C721,'Model Performance Data'!$C$8:$C$56,$D721)),"-",SUMIFS(INDEX('Model Performance Data'!$O$8:$DY$56,0,MATCH(CONCATENATE($J721,O$6),'Model Performance Data'!$O$6:$DY$6,0)),'Model Performance Data'!$B$8:$B$56,$C721,'Model Performance Data'!$C$8:$C$56,$D721))</f>
        <v>0</v>
      </c>
    </row>
    <row r="722" spans="2:15" outlineLevel="1" x14ac:dyDescent="0.35">
      <c r="B722" s="37" t="s">
        <v>80</v>
      </c>
      <c r="C722" s="38" t="str">
        <f>IF(ISBLANK('Model Performance Data'!$B$34),"-",'Model Performance Data'!$B$34)</f>
        <v>Population Health</v>
      </c>
      <c r="D722" s="38" t="str">
        <f>IF(ISBLANK('Model Performance Data'!$C$34),"-",'Model Performance Data'!$C$34)</f>
        <v>Chronic Care Engagement</v>
      </c>
      <c r="E722" s="38" t="str">
        <f>IF(ISBLANK('Model Performance Data'!$D$34),"-",'Model Performance Data'!$D$34)</f>
        <v>Percentage</v>
      </c>
      <c r="F722" s="38" t="str">
        <f>IF(ISBLANK('Model Performance Data'!$E$34),"-",'Model Performance Data'!$E$34)</f>
        <v>Retired</v>
      </c>
      <c r="G722" s="38">
        <f>IF(ISBLANK('Model Performance Data'!$F$34),"-",'Model Performance Data'!$F$34)</f>
        <v>42977</v>
      </c>
      <c r="H722" s="38">
        <v>3</v>
      </c>
      <c r="I722" s="38">
        <v>3</v>
      </c>
      <c r="J722" s="37" t="str">
        <f t="shared" si="38"/>
        <v>33</v>
      </c>
      <c r="K722" s="38" t="str">
        <f>IF(ISBLANK('Model Performance Data'!$L$34),"-",'Model Performance Data'!$L$34)</f>
        <v>Annual</v>
      </c>
      <c r="L722" s="38" t="str">
        <f>IF(ISBLANK('Model Performance Data'!$K$34),"-",'Model Performance Data'!$K$34)</f>
        <v>Metric Steward: ResultsHCA</v>
      </c>
      <c r="M722" s="43">
        <f>IF(ISNA(SUMIFS(INDEX('Model Performance Data'!$O$8:$DY$56,0,MATCH(CONCATENATE($J722,M$6),'Model Performance Data'!$O$6:$DY$6,0)),'Model Performance Data'!$B$8:$B$56,$C722,'Model Performance Data'!$C$8:$C$56,$D722)),"-",SUMIFS(INDEX('Model Performance Data'!$O$8:$DY$56,0,MATCH(CONCATENATE($J722,M$6),'Model Performance Data'!$O$6:$DY$6,0)),'Model Performance Data'!$B$8:$B$56,$C722,'Model Performance Data'!$C$8:$C$56,$D722))</f>
        <v>0</v>
      </c>
      <c r="N722" s="43">
        <f>IF(ISNA(SUMIFS(INDEX('Model Performance Data'!$O$8:$DY$56,0,MATCH(CONCATENATE($J722,N$6),'Model Performance Data'!$O$6:$DY$6,0)),'Model Performance Data'!$B$8:$B$56,$C722,'Model Performance Data'!$C$8:$C$56,$D722)),"-",SUMIFS(INDEX('Model Performance Data'!$O$8:$DY$56,0,MATCH(CONCATENATE($J722,N$6),'Model Performance Data'!$O$6:$DY$6,0)),'Model Performance Data'!$B$8:$B$56,$C722,'Model Performance Data'!$C$8:$C$56,$D722))</f>
        <v>0</v>
      </c>
      <c r="O722" s="154">
        <f>IF(ISNA(SUMIFS(INDEX('Model Performance Data'!$O$8:$DY$56,0,MATCH(CONCATENATE($J722,O$6),'Model Performance Data'!$O$6:$DY$6,0)),'Model Performance Data'!$B$8:$B$56,$C722,'Model Performance Data'!$C$8:$C$56,$D722)),"-",SUMIFS(INDEX('Model Performance Data'!$O$8:$DY$56,0,MATCH(CONCATENATE($J722,O$6),'Model Performance Data'!$O$6:$DY$6,0)),'Model Performance Data'!$B$8:$B$56,$C722,'Model Performance Data'!$C$8:$C$56,$D722))</f>
        <v>0</v>
      </c>
    </row>
    <row r="723" spans="2:15" outlineLevel="1" x14ac:dyDescent="0.35">
      <c r="B723" s="37" t="s">
        <v>80</v>
      </c>
      <c r="C723" s="38" t="str">
        <f>IF(ISBLANK('Model Performance Data'!$B$34),"-",'Model Performance Data'!$B$34)</f>
        <v>Population Health</v>
      </c>
      <c r="D723" s="38" t="str">
        <f>IF(ISBLANK('Model Performance Data'!$C$34),"-",'Model Performance Data'!$C$34)</f>
        <v>Chronic Care Engagement</v>
      </c>
      <c r="E723" s="38" t="str">
        <f>IF(ISBLANK('Model Performance Data'!$D$34),"-",'Model Performance Data'!$D$34)</f>
        <v>Percentage</v>
      </c>
      <c r="F723" s="38" t="str">
        <f>IF(ISBLANK('Model Performance Data'!$E$34),"-",'Model Performance Data'!$E$34)</f>
        <v>Retired</v>
      </c>
      <c r="G723" s="38">
        <f>IF(ISBLANK('Model Performance Data'!$F$34),"-",'Model Performance Data'!$F$34)</f>
        <v>42977</v>
      </c>
      <c r="H723" s="38">
        <v>3</v>
      </c>
      <c r="I723" s="38">
        <v>4</v>
      </c>
      <c r="J723" s="37" t="str">
        <f t="shared" si="38"/>
        <v>34</v>
      </c>
      <c r="K723" s="38" t="str">
        <f>IF(ISBLANK('Model Performance Data'!$L$34),"-",'Model Performance Data'!$L$34)</f>
        <v>Annual</v>
      </c>
      <c r="L723" s="38" t="str">
        <f>IF(ISBLANK('Model Performance Data'!$K$34),"-",'Model Performance Data'!$K$34)</f>
        <v>Metric Steward: ResultsHCA</v>
      </c>
      <c r="M723" s="43">
        <f>IF(ISNA(SUMIFS(INDEX('Model Performance Data'!$O$8:$DY$56,0,MATCH(CONCATENATE($J723,M$6),'Model Performance Data'!$O$6:$DY$6,0)),'Model Performance Data'!$B$8:$B$56,$C723,'Model Performance Data'!$C$8:$C$56,$D723)),"-",SUMIFS(INDEX('Model Performance Data'!$O$8:$DY$56,0,MATCH(CONCATENATE($J723,M$6),'Model Performance Data'!$O$6:$DY$6,0)),'Model Performance Data'!$B$8:$B$56,$C723,'Model Performance Data'!$C$8:$C$56,$D723))</f>
        <v>0</v>
      </c>
      <c r="N723" s="43">
        <f>IF(ISNA(SUMIFS(INDEX('Model Performance Data'!$O$8:$DY$56,0,MATCH(CONCATENATE($J723,N$6),'Model Performance Data'!$O$6:$DY$6,0)),'Model Performance Data'!$B$8:$B$56,$C723,'Model Performance Data'!$C$8:$C$56,$D723)),"-",SUMIFS(INDEX('Model Performance Data'!$O$8:$DY$56,0,MATCH(CONCATENATE($J723,N$6),'Model Performance Data'!$O$6:$DY$6,0)),'Model Performance Data'!$B$8:$B$56,$C723,'Model Performance Data'!$C$8:$C$56,$D723))</f>
        <v>0</v>
      </c>
      <c r="O723" s="154">
        <f>IF(ISNA(SUMIFS(INDEX('Model Performance Data'!$O$8:$DY$56,0,MATCH(CONCATENATE($J723,O$6),'Model Performance Data'!$O$6:$DY$6,0)),'Model Performance Data'!$B$8:$B$56,$C723,'Model Performance Data'!$C$8:$C$56,$D723)),"-",SUMIFS(INDEX('Model Performance Data'!$O$8:$DY$56,0,MATCH(CONCATENATE($J723,O$6),'Model Performance Data'!$O$6:$DY$6,0)),'Model Performance Data'!$B$8:$B$56,$C723,'Model Performance Data'!$C$8:$C$56,$D723))</f>
        <v>0</v>
      </c>
    </row>
    <row r="724" spans="2:15" outlineLevel="1" x14ac:dyDescent="0.35">
      <c r="B724" s="37" t="s">
        <v>80</v>
      </c>
      <c r="C724" s="38" t="str">
        <f>IF(ISBLANK('Model Performance Data'!$B$34),"-",'Model Performance Data'!$B$34)</f>
        <v>Population Health</v>
      </c>
      <c r="D724" s="38" t="str">
        <f>IF(ISBLANK('Model Performance Data'!$C$34),"-",'Model Performance Data'!$C$34)</f>
        <v>Chronic Care Engagement</v>
      </c>
      <c r="E724" s="38" t="str">
        <f>IF(ISBLANK('Model Performance Data'!$D$34),"-",'Model Performance Data'!$D$34)</f>
        <v>Percentage</v>
      </c>
      <c r="F724" s="38" t="str">
        <f>IF(ISBLANK('Model Performance Data'!$E$34),"-",'Model Performance Data'!$E$34)</f>
        <v>Retired</v>
      </c>
      <c r="G724" s="38">
        <f>IF(ISBLANK('Model Performance Data'!$F$34),"-",'Model Performance Data'!$F$34)</f>
        <v>42977</v>
      </c>
      <c r="H724" s="38">
        <v>3</v>
      </c>
      <c r="I724" s="38">
        <v>5</v>
      </c>
      <c r="J724" s="37" t="str">
        <f t="shared" si="38"/>
        <v>35</v>
      </c>
      <c r="K724" s="38" t="str">
        <f>IF(ISBLANK('Model Performance Data'!$L$34),"-",'Model Performance Data'!$L$34)</f>
        <v>Annual</v>
      </c>
      <c r="L724" s="38" t="str">
        <f>IF(ISBLANK('Model Performance Data'!$K$34),"-",'Model Performance Data'!$K$34)</f>
        <v>Metric Steward: ResultsHCA</v>
      </c>
      <c r="M724" s="43">
        <f>IF(ISNA(SUMIFS(INDEX('Model Performance Data'!$O$8:$DY$56,0,MATCH(CONCATENATE($J724,M$6),'Model Performance Data'!$O$6:$DY$6,0)),'Model Performance Data'!$B$8:$B$56,$C724,'Model Performance Data'!$C$8:$C$56,$D724)),"-",SUMIFS(INDEX('Model Performance Data'!$O$8:$DY$56,0,MATCH(CONCATENATE($J724,M$6),'Model Performance Data'!$O$6:$DY$6,0)),'Model Performance Data'!$B$8:$B$56,$C724,'Model Performance Data'!$C$8:$C$56,$D724))</f>
        <v>0</v>
      </c>
      <c r="N724" s="43">
        <f>IF(ISNA(SUMIFS(INDEX('Model Performance Data'!$O$8:$DY$56,0,MATCH(CONCATENATE($J724,N$6),'Model Performance Data'!$O$6:$DY$6,0)),'Model Performance Data'!$B$8:$B$56,$C724,'Model Performance Data'!$C$8:$C$56,$D724)),"-",SUMIFS(INDEX('Model Performance Data'!$O$8:$DY$56,0,MATCH(CONCATENATE($J724,N$6),'Model Performance Data'!$O$6:$DY$6,0)),'Model Performance Data'!$B$8:$B$56,$C724,'Model Performance Data'!$C$8:$C$56,$D724))</f>
        <v>0</v>
      </c>
      <c r="O724" s="154">
        <f>IF(ISNA(SUMIFS(INDEX('Model Performance Data'!$O$8:$DY$56,0,MATCH(CONCATENATE($J724,O$6),'Model Performance Data'!$O$6:$DY$6,0)),'Model Performance Data'!$B$8:$B$56,$C724,'Model Performance Data'!$C$8:$C$56,$D724)),"-",SUMIFS(INDEX('Model Performance Data'!$O$8:$DY$56,0,MATCH(CONCATENATE($J724,O$6),'Model Performance Data'!$O$6:$DY$6,0)),'Model Performance Data'!$B$8:$B$56,$C724,'Model Performance Data'!$C$8:$C$56,$D724))</f>
        <v>0</v>
      </c>
    </row>
    <row r="725" spans="2:15" outlineLevel="1" x14ac:dyDescent="0.35">
      <c r="B725" s="37" t="s">
        <v>80</v>
      </c>
      <c r="C725" s="38" t="str">
        <f>IF(ISBLANK('Model Performance Data'!$B$34),"-",'Model Performance Data'!$B$34)</f>
        <v>Population Health</v>
      </c>
      <c r="D725" s="38" t="str">
        <f>IF(ISBLANK('Model Performance Data'!$C$34),"-",'Model Performance Data'!$C$34)</f>
        <v>Chronic Care Engagement</v>
      </c>
      <c r="E725" s="38" t="str">
        <f>IF(ISBLANK('Model Performance Data'!$D$34),"-",'Model Performance Data'!$D$34)</f>
        <v>Percentage</v>
      </c>
      <c r="F725" s="38" t="str">
        <f>IF(ISBLANK('Model Performance Data'!$E$34),"-",'Model Performance Data'!$E$34)</f>
        <v>Retired</v>
      </c>
      <c r="G725" s="38">
        <f>IF(ISBLANK('Model Performance Data'!$F$34),"-",'Model Performance Data'!$F$34)</f>
        <v>42977</v>
      </c>
      <c r="H725" s="38">
        <v>3</v>
      </c>
      <c r="I725" s="38" t="s">
        <v>65</v>
      </c>
      <c r="J725" s="37" t="str">
        <f t="shared" si="38"/>
        <v>3Goal</v>
      </c>
      <c r="K725" s="38" t="str">
        <f>IF(ISBLANK('Model Performance Data'!$L$34),"-",'Model Performance Data'!$L$34)</f>
        <v>Annual</v>
      </c>
      <c r="L725" s="38" t="str">
        <f>IF(ISBLANK('Model Performance Data'!$K$34),"-",'Model Performance Data'!$K$34)</f>
        <v>Metric Steward: ResultsHCA</v>
      </c>
      <c r="M725" s="43" t="str">
        <f>IF(ISNA(SUMIFS(INDEX('Model Performance Data'!$O$8:$DY$56,0,MATCH(CONCATENATE($J725,M$6),'Model Performance Data'!$O$6:$DY$6,0)),'Model Performance Data'!$B$8:$B$56,$C725,'Model Performance Data'!$C$8:$C$56,$D725)),"-",SUMIFS(INDEX('Model Performance Data'!$O$8:$DY$56,0,MATCH(CONCATENATE($J725,M$6),'Model Performance Data'!$O$6:$DY$6,0)),'Model Performance Data'!$B$8:$B$56,$C725,'Model Performance Data'!$C$8:$C$56,$D725))</f>
        <v>-</v>
      </c>
      <c r="N725" s="43" t="str">
        <f>IF(ISNA(SUMIFS(INDEX('Model Performance Data'!$O$8:$DY$56,0,MATCH(CONCATENATE($J725,N$6),'Model Performance Data'!$O$6:$DY$6,0)),'Model Performance Data'!$B$8:$B$56,$C725,'Model Performance Data'!$C$8:$C$56,$D725)),"-",SUMIFS(INDEX('Model Performance Data'!$O$8:$DY$56,0,MATCH(CONCATENATE($J725,N$6),'Model Performance Data'!$O$6:$DY$6,0)),'Model Performance Data'!$B$8:$B$56,$C725,'Model Performance Data'!$C$8:$C$56,$D725))</f>
        <v>-</v>
      </c>
      <c r="O725" s="154">
        <f>IF(ISNA(SUMIFS(INDEX('Model Performance Data'!$O$8:$DY$56,0,MATCH(CONCATENATE($J725,O$6),'Model Performance Data'!$O$6:$DY$6,0)),'Model Performance Data'!$B$8:$B$56,$C725,'Model Performance Data'!$C$8:$C$56,$D725)),"-",SUMIFS(INDEX('Model Performance Data'!$O$8:$DY$56,0,MATCH(CONCATENATE($J725,O$6),'Model Performance Data'!$O$6:$DY$6,0)),'Model Performance Data'!$B$8:$B$56,$C725,'Model Performance Data'!$C$8:$C$56,$D725))</f>
        <v>0</v>
      </c>
    </row>
    <row r="726" spans="2:15" outlineLevel="1" x14ac:dyDescent="0.35">
      <c r="B726" s="37" t="s">
        <v>80</v>
      </c>
      <c r="C726" s="38" t="str">
        <f>IF(ISBLANK('Model Performance Data'!$B$34),"-",'Model Performance Data'!$B$34)</f>
        <v>Population Health</v>
      </c>
      <c r="D726" s="38" t="str">
        <f>IF(ISBLANK('Model Performance Data'!$C$34),"-",'Model Performance Data'!$C$34)</f>
        <v>Chronic Care Engagement</v>
      </c>
      <c r="E726" s="38" t="str">
        <f>IF(ISBLANK('Model Performance Data'!$D$34),"-",'Model Performance Data'!$D$34)</f>
        <v>Percentage</v>
      </c>
      <c r="F726" s="38" t="str">
        <f>IF(ISBLANK('Model Performance Data'!$E$34),"-",'Model Performance Data'!$E$34)</f>
        <v>Retired</v>
      </c>
      <c r="G726" s="38">
        <f>IF(ISBLANK('Model Performance Data'!$F$34),"-",'Model Performance Data'!$F$34)</f>
        <v>42977</v>
      </c>
      <c r="H726" s="38">
        <v>4</v>
      </c>
      <c r="I726" s="38">
        <v>1</v>
      </c>
      <c r="J726" s="37" t="str">
        <f t="shared" ref="J726:J731" si="39">CONCATENATE(H726,I726)</f>
        <v>41</v>
      </c>
      <c r="K726" s="38" t="str">
        <f>IF(ISBLANK('Model Performance Data'!$L$34),"-",'Model Performance Data'!$L$34)</f>
        <v>Annual</v>
      </c>
      <c r="L726" s="38" t="str">
        <f>IF(ISBLANK('Model Performance Data'!$K$34),"-",'Model Performance Data'!$K$34)</f>
        <v>Metric Steward: ResultsHCA</v>
      </c>
      <c r="M726" s="43">
        <f>IF(ISNA(SUMIFS(INDEX('Model Performance Data'!$O$8:$DY$56,0,MATCH(CONCATENATE($J726,M$6),'Model Performance Data'!$O$6:$DY$6,0)),'Model Performance Data'!$B$8:$B$56,$C726,'Model Performance Data'!$C$8:$C$56,$D726)),"-",SUMIFS(INDEX('Model Performance Data'!$O$8:$DY$56,0,MATCH(CONCATENATE($J726,M$6),'Model Performance Data'!$O$6:$DY$6,0)),'Model Performance Data'!$B$8:$B$56,$C726,'Model Performance Data'!$C$8:$C$56,$D726))</f>
        <v>0</v>
      </c>
      <c r="N726" s="43">
        <f>IF(ISNA(SUMIFS(INDEX('Model Performance Data'!$O$8:$DY$56,0,MATCH(CONCATENATE($J726,N$6),'Model Performance Data'!$O$6:$DY$6,0)),'Model Performance Data'!$B$8:$B$56,$C726,'Model Performance Data'!$C$8:$C$56,$D726)),"-",SUMIFS(INDEX('Model Performance Data'!$O$8:$DY$56,0,MATCH(CONCATENATE($J726,N$6),'Model Performance Data'!$O$6:$DY$6,0)),'Model Performance Data'!$B$8:$B$56,$C726,'Model Performance Data'!$C$8:$C$56,$D726))</f>
        <v>0</v>
      </c>
      <c r="O726" s="154">
        <f>IF(ISNA(SUMIFS(INDEX('Model Performance Data'!$O$8:$DY$56,0,MATCH(CONCATENATE($J726,O$6),'Model Performance Data'!$O$6:$DY$6,0)),'Model Performance Data'!$B$8:$B$56,$C726,'Model Performance Data'!$C$8:$C$56,$D726)),"-",SUMIFS(INDEX('Model Performance Data'!$O$8:$DY$56,0,MATCH(CONCATENATE($J726,O$6),'Model Performance Data'!$O$6:$DY$6,0)),'Model Performance Data'!$B$8:$B$56,$C726,'Model Performance Data'!$C$8:$C$56,$D726))</f>
        <v>0</v>
      </c>
    </row>
    <row r="727" spans="2:15" outlineLevel="1" x14ac:dyDescent="0.35">
      <c r="B727" s="37" t="s">
        <v>80</v>
      </c>
      <c r="C727" s="38" t="str">
        <f>IF(ISBLANK('Model Performance Data'!$B$34),"-",'Model Performance Data'!$B$34)</f>
        <v>Population Health</v>
      </c>
      <c r="D727" s="38" t="str">
        <f>IF(ISBLANK('Model Performance Data'!$C$34),"-",'Model Performance Data'!$C$34)</f>
        <v>Chronic Care Engagement</v>
      </c>
      <c r="E727" s="38" t="str">
        <f>IF(ISBLANK('Model Performance Data'!$D$34),"-",'Model Performance Data'!$D$34)</f>
        <v>Percentage</v>
      </c>
      <c r="F727" s="38" t="str">
        <f>IF(ISBLANK('Model Performance Data'!$E$34),"-",'Model Performance Data'!$E$34)</f>
        <v>Retired</v>
      </c>
      <c r="G727" s="38">
        <f>IF(ISBLANK('Model Performance Data'!$F$34),"-",'Model Performance Data'!$F$34)</f>
        <v>42977</v>
      </c>
      <c r="H727" s="38">
        <v>4</v>
      </c>
      <c r="I727" s="38">
        <v>2</v>
      </c>
      <c r="J727" s="37" t="str">
        <f t="shared" si="39"/>
        <v>42</v>
      </c>
      <c r="K727" s="38" t="str">
        <f>IF(ISBLANK('Model Performance Data'!$L$34),"-",'Model Performance Data'!$L$34)</f>
        <v>Annual</v>
      </c>
      <c r="L727" s="38" t="str">
        <f>IF(ISBLANK('Model Performance Data'!$K$34),"-",'Model Performance Data'!$K$34)</f>
        <v>Metric Steward: ResultsHCA</v>
      </c>
      <c r="M727" s="43">
        <f>IF(ISNA(SUMIFS(INDEX('Model Performance Data'!$O$8:$DY$56,0,MATCH(CONCATENATE($J727,M$6),'Model Performance Data'!$O$6:$DY$6,0)),'Model Performance Data'!$B$8:$B$56,$C727,'Model Performance Data'!$C$8:$C$56,$D727)),"-",SUMIFS(INDEX('Model Performance Data'!$O$8:$DY$56,0,MATCH(CONCATENATE($J727,M$6),'Model Performance Data'!$O$6:$DY$6,0)),'Model Performance Data'!$B$8:$B$56,$C727,'Model Performance Data'!$C$8:$C$56,$D727))</f>
        <v>0</v>
      </c>
      <c r="N727" s="43">
        <f>IF(ISNA(SUMIFS(INDEX('Model Performance Data'!$O$8:$DY$56,0,MATCH(CONCATENATE($J727,N$6),'Model Performance Data'!$O$6:$DY$6,0)),'Model Performance Data'!$B$8:$B$56,$C727,'Model Performance Data'!$C$8:$C$56,$D727)),"-",SUMIFS(INDEX('Model Performance Data'!$O$8:$DY$56,0,MATCH(CONCATENATE($J727,N$6),'Model Performance Data'!$O$6:$DY$6,0)),'Model Performance Data'!$B$8:$B$56,$C727,'Model Performance Data'!$C$8:$C$56,$D727))</f>
        <v>0</v>
      </c>
      <c r="O727" s="154">
        <f>IF(ISNA(SUMIFS(INDEX('Model Performance Data'!$O$8:$DY$56,0,MATCH(CONCATENATE($J727,O$6),'Model Performance Data'!$O$6:$DY$6,0)),'Model Performance Data'!$B$8:$B$56,$C727,'Model Performance Data'!$C$8:$C$56,$D727)),"-",SUMIFS(INDEX('Model Performance Data'!$O$8:$DY$56,0,MATCH(CONCATENATE($J727,O$6),'Model Performance Data'!$O$6:$DY$6,0)),'Model Performance Data'!$B$8:$B$56,$C727,'Model Performance Data'!$C$8:$C$56,$D727))</f>
        <v>0</v>
      </c>
    </row>
    <row r="728" spans="2:15" outlineLevel="1" x14ac:dyDescent="0.35">
      <c r="B728" s="37" t="s">
        <v>80</v>
      </c>
      <c r="C728" s="38" t="str">
        <f>IF(ISBLANK('Model Performance Data'!$B$34),"-",'Model Performance Data'!$B$34)</f>
        <v>Population Health</v>
      </c>
      <c r="D728" s="38" t="str">
        <f>IF(ISBLANK('Model Performance Data'!$C$34),"-",'Model Performance Data'!$C$34)</f>
        <v>Chronic Care Engagement</v>
      </c>
      <c r="E728" s="38" t="str">
        <f>IF(ISBLANK('Model Performance Data'!$D$34),"-",'Model Performance Data'!$D$34)</f>
        <v>Percentage</v>
      </c>
      <c r="F728" s="38" t="str">
        <f>IF(ISBLANK('Model Performance Data'!$E$34),"-",'Model Performance Data'!$E$34)</f>
        <v>Retired</v>
      </c>
      <c r="G728" s="38">
        <f>IF(ISBLANK('Model Performance Data'!$F$34),"-",'Model Performance Data'!$F$34)</f>
        <v>42977</v>
      </c>
      <c r="H728" s="38">
        <v>4</v>
      </c>
      <c r="I728" s="38">
        <v>3</v>
      </c>
      <c r="J728" s="37" t="str">
        <f t="shared" si="39"/>
        <v>43</v>
      </c>
      <c r="K728" s="38" t="str">
        <f>IF(ISBLANK('Model Performance Data'!$L$34),"-",'Model Performance Data'!$L$34)</f>
        <v>Annual</v>
      </c>
      <c r="L728" s="38" t="str">
        <f>IF(ISBLANK('Model Performance Data'!$K$34),"-",'Model Performance Data'!$K$34)</f>
        <v>Metric Steward: ResultsHCA</v>
      </c>
      <c r="M728" s="43">
        <f>IF(ISNA(SUMIFS(INDEX('Model Performance Data'!$O$8:$DY$56,0,MATCH(CONCATENATE($J728,M$6),'Model Performance Data'!$O$6:$DY$6,0)),'Model Performance Data'!$B$8:$B$56,$C728,'Model Performance Data'!$C$8:$C$56,$D728)),"-",SUMIFS(INDEX('Model Performance Data'!$O$8:$DY$56,0,MATCH(CONCATENATE($J728,M$6),'Model Performance Data'!$O$6:$DY$6,0)),'Model Performance Data'!$B$8:$B$56,$C728,'Model Performance Data'!$C$8:$C$56,$D728))</f>
        <v>0</v>
      </c>
      <c r="N728" s="43">
        <f>IF(ISNA(SUMIFS(INDEX('Model Performance Data'!$O$8:$DY$56,0,MATCH(CONCATENATE($J728,N$6),'Model Performance Data'!$O$6:$DY$6,0)),'Model Performance Data'!$B$8:$B$56,$C728,'Model Performance Data'!$C$8:$C$56,$D728)),"-",SUMIFS(INDEX('Model Performance Data'!$O$8:$DY$56,0,MATCH(CONCATENATE($J728,N$6),'Model Performance Data'!$O$6:$DY$6,0)),'Model Performance Data'!$B$8:$B$56,$C728,'Model Performance Data'!$C$8:$C$56,$D728))</f>
        <v>0</v>
      </c>
      <c r="O728" s="154">
        <f>IF(ISNA(SUMIFS(INDEX('Model Performance Data'!$O$8:$DY$56,0,MATCH(CONCATENATE($J728,O$6),'Model Performance Data'!$O$6:$DY$6,0)),'Model Performance Data'!$B$8:$B$56,$C728,'Model Performance Data'!$C$8:$C$56,$D728)),"-",SUMIFS(INDEX('Model Performance Data'!$O$8:$DY$56,0,MATCH(CONCATENATE($J728,O$6),'Model Performance Data'!$O$6:$DY$6,0)),'Model Performance Data'!$B$8:$B$56,$C728,'Model Performance Data'!$C$8:$C$56,$D728))</f>
        <v>0</v>
      </c>
    </row>
    <row r="729" spans="2:15" outlineLevel="1" x14ac:dyDescent="0.35">
      <c r="B729" s="37" t="s">
        <v>80</v>
      </c>
      <c r="C729" s="38" t="str">
        <f>IF(ISBLANK('Model Performance Data'!$B$34),"-",'Model Performance Data'!$B$34)</f>
        <v>Population Health</v>
      </c>
      <c r="D729" s="38" t="str">
        <f>IF(ISBLANK('Model Performance Data'!$C$34),"-",'Model Performance Data'!$C$34)</f>
        <v>Chronic Care Engagement</v>
      </c>
      <c r="E729" s="38" t="str">
        <f>IF(ISBLANK('Model Performance Data'!$D$34),"-",'Model Performance Data'!$D$34)</f>
        <v>Percentage</v>
      </c>
      <c r="F729" s="38" t="str">
        <f>IF(ISBLANK('Model Performance Data'!$E$34),"-",'Model Performance Data'!$E$34)</f>
        <v>Retired</v>
      </c>
      <c r="G729" s="38">
        <f>IF(ISBLANK('Model Performance Data'!$F$34),"-",'Model Performance Data'!$F$34)</f>
        <v>42977</v>
      </c>
      <c r="H729" s="38">
        <v>4</v>
      </c>
      <c r="I729" s="38">
        <v>4</v>
      </c>
      <c r="J729" s="37" t="str">
        <f t="shared" si="39"/>
        <v>44</v>
      </c>
      <c r="K729" s="38" t="str">
        <f>IF(ISBLANK('Model Performance Data'!$L$34),"-",'Model Performance Data'!$L$34)</f>
        <v>Annual</v>
      </c>
      <c r="L729" s="38" t="str">
        <f>IF(ISBLANK('Model Performance Data'!$K$34),"-",'Model Performance Data'!$K$34)</f>
        <v>Metric Steward: ResultsHCA</v>
      </c>
      <c r="M729" s="43">
        <f>IF(ISNA(SUMIFS(INDEX('Model Performance Data'!$O$8:$DY$56,0,MATCH(CONCATENATE($J729,M$6),'Model Performance Data'!$O$6:$DY$6,0)),'Model Performance Data'!$B$8:$B$56,$C729,'Model Performance Data'!$C$8:$C$56,$D729)),"-",SUMIFS(INDEX('Model Performance Data'!$O$8:$DY$56,0,MATCH(CONCATENATE($J729,M$6),'Model Performance Data'!$O$6:$DY$6,0)),'Model Performance Data'!$B$8:$B$56,$C729,'Model Performance Data'!$C$8:$C$56,$D729))</f>
        <v>0</v>
      </c>
      <c r="N729" s="43">
        <f>IF(ISNA(SUMIFS(INDEX('Model Performance Data'!$O$8:$DY$56,0,MATCH(CONCATENATE($J729,N$6),'Model Performance Data'!$O$6:$DY$6,0)),'Model Performance Data'!$B$8:$B$56,$C729,'Model Performance Data'!$C$8:$C$56,$D729)),"-",SUMIFS(INDEX('Model Performance Data'!$O$8:$DY$56,0,MATCH(CONCATENATE($J729,N$6),'Model Performance Data'!$O$6:$DY$6,0)),'Model Performance Data'!$B$8:$B$56,$C729,'Model Performance Data'!$C$8:$C$56,$D729))</f>
        <v>0</v>
      </c>
      <c r="O729" s="154">
        <f>IF(ISNA(SUMIFS(INDEX('Model Performance Data'!$O$8:$DY$56,0,MATCH(CONCATENATE($J729,O$6),'Model Performance Data'!$O$6:$DY$6,0)),'Model Performance Data'!$B$8:$B$56,$C729,'Model Performance Data'!$C$8:$C$56,$D729)),"-",SUMIFS(INDEX('Model Performance Data'!$O$8:$DY$56,0,MATCH(CONCATENATE($J729,O$6),'Model Performance Data'!$O$6:$DY$6,0)),'Model Performance Data'!$B$8:$B$56,$C729,'Model Performance Data'!$C$8:$C$56,$D729))</f>
        <v>0</v>
      </c>
    </row>
    <row r="730" spans="2:15" outlineLevel="1" x14ac:dyDescent="0.35">
      <c r="B730" s="37" t="s">
        <v>80</v>
      </c>
      <c r="C730" s="38" t="str">
        <f>IF(ISBLANK('Model Performance Data'!$B$34),"-",'Model Performance Data'!$B$34)</f>
        <v>Population Health</v>
      </c>
      <c r="D730" s="38" t="str">
        <f>IF(ISBLANK('Model Performance Data'!$C$34),"-",'Model Performance Data'!$C$34)</f>
        <v>Chronic Care Engagement</v>
      </c>
      <c r="E730" s="38" t="str">
        <f>IF(ISBLANK('Model Performance Data'!$D$34),"-",'Model Performance Data'!$D$34)</f>
        <v>Percentage</v>
      </c>
      <c r="F730" s="38" t="str">
        <f>IF(ISBLANK('Model Performance Data'!$E$34),"-",'Model Performance Data'!$E$34)</f>
        <v>Retired</v>
      </c>
      <c r="G730" s="38">
        <f>IF(ISBLANK('Model Performance Data'!$F$34),"-",'Model Performance Data'!$F$34)</f>
        <v>42977</v>
      </c>
      <c r="H730" s="38">
        <v>4</v>
      </c>
      <c r="I730" s="38">
        <v>5</v>
      </c>
      <c r="J730" s="37" t="str">
        <f t="shared" si="39"/>
        <v>45</v>
      </c>
      <c r="K730" s="38" t="str">
        <f>IF(ISBLANK('Model Performance Data'!$L$34),"-",'Model Performance Data'!$L$34)</f>
        <v>Annual</v>
      </c>
      <c r="L730" s="38" t="str">
        <f>IF(ISBLANK('Model Performance Data'!$K$34),"-",'Model Performance Data'!$K$34)</f>
        <v>Metric Steward: ResultsHCA</v>
      </c>
      <c r="M730" s="43">
        <f>IF(ISNA(SUMIFS(INDEX('Model Performance Data'!$O$8:$DY$56,0,MATCH(CONCATENATE($J730,M$6),'Model Performance Data'!$O$6:$DY$6,0)),'Model Performance Data'!$B$8:$B$56,$C730,'Model Performance Data'!$C$8:$C$56,$D730)),"-",SUMIFS(INDEX('Model Performance Data'!$O$8:$DY$56,0,MATCH(CONCATENATE($J730,M$6),'Model Performance Data'!$O$6:$DY$6,0)),'Model Performance Data'!$B$8:$B$56,$C730,'Model Performance Data'!$C$8:$C$56,$D730))</f>
        <v>0</v>
      </c>
      <c r="N730" s="43">
        <f>IF(ISNA(SUMIFS(INDEX('Model Performance Data'!$O$8:$DY$56,0,MATCH(CONCATENATE($J730,N$6),'Model Performance Data'!$O$6:$DY$6,0)),'Model Performance Data'!$B$8:$B$56,$C730,'Model Performance Data'!$C$8:$C$56,$D730)),"-",SUMIFS(INDEX('Model Performance Data'!$O$8:$DY$56,0,MATCH(CONCATENATE($J730,N$6),'Model Performance Data'!$O$6:$DY$6,0)),'Model Performance Data'!$B$8:$B$56,$C730,'Model Performance Data'!$C$8:$C$56,$D730))</f>
        <v>0</v>
      </c>
      <c r="O730" s="154">
        <f>IF(ISNA(SUMIFS(INDEX('Model Performance Data'!$O$8:$DY$56,0,MATCH(CONCATENATE($J730,O$6),'Model Performance Data'!$O$6:$DY$6,0)),'Model Performance Data'!$B$8:$B$56,$C730,'Model Performance Data'!$C$8:$C$56,$D730)),"-",SUMIFS(INDEX('Model Performance Data'!$O$8:$DY$56,0,MATCH(CONCATENATE($J730,O$6),'Model Performance Data'!$O$6:$DY$6,0)),'Model Performance Data'!$B$8:$B$56,$C730,'Model Performance Data'!$C$8:$C$56,$D730))</f>
        <v>0</v>
      </c>
    </row>
    <row r="731" spans="2:15" outlineLevel="1" x14ac:dyDescent="0.35">
      <c r="B731" s="37" t="s">
        <v>80</v>
      </c>
      <c r="C731" s="38" t="str">
        <f>IF(ISBLANK('Model Performance Data'!$B$34),"-",'Model Performance Data'!$B$34)</f>
        <v>Population Health</v>
      </c>
      <c r="D731" s="38" t="str">
        <f>IF(ISBLANK('Model Performance Data'!$C$34),"-",'Model Performance Data'!$C$34)</f>
        <v>Chronic Care Engagement</v>
      </c>
      <c r="E731" s="38" t="str">
        <f>IF(ISBLANK('Model Performance Data'!$D$34),"-",'Model Performance Data'!$D$34)</f>
        <v>Percentage</v>
      </c>
      <c r="F731" s="38" t="str">
        <f>IF(ISBLANK('Model Performance Data'!$E$34),"-",'Model Performance Data'!$E$34)</f>
        <v>Retired</v>
      </c>
      <c r="G731" s="38">
        <f>IF(ISBLANK('Model Performance Data'!$F$34),"-",'Model Performance Data'!$F$34)</f>
        <v>42977</v>
      </c>
      <c r="H731" s="38">
        <v>4</v>
      </c>
      <c r="I731" s="38" t="s">
        <v>65</v>
      </c>
      <c r="J731" s="37" t="str">
        <f t="shared" si="39"/>
        <v>4Goal</v>
      </c>
      <c r="K731" s="38" t="str">
        <f>IF(ISBLANK('Model Performance Data'!$L$34),"-",'Model Performance Data'!$L$34)</f>
        <v>Annual</v>
      </c>
      <c r="L731" s="38" t="str">
        <f>IF(ISBLANK('Model Performance Data'!$K$34),"-",'Model Performance Data'!$K$34)</f>
        <v>Metric Steward: ResultsHCA</v>
      </c>
      <c r="M731" s="43" t="str">
        <f>IF(ISNA(SUMIFS(INDEX('Model Performance Data'!$O$8:$DY$56,0,MATCH(CONCATENATE($J731,M$6),'Model Performance Data'!$O$6:$DY$6,0)),'Model Performance Data'!$B$8:$B$56,$C731,'Model Performance Data'!$C$8:$C$56,$D731)),"-",SUMIFS(INDEX('Model Performance Data'!$O$8:$DY$56,0,MATCH(CONCATENATE($J731,M$6),'Model Performance Data'!$O$6:$DY$6,0)),'Model Performance Data'!$B$8:$B$56,$C731,'Model Performance Data'!$C$8:$C$56,$D731))</f>
        <v>-</v>
      </c>
      <c r="N731" s="43" t="str">
        <f>IF(ISNA(SUMIFS(INDEX('Model Performance Data'!$O$8:$DY$56,0,MATCH(CONCATENATE($J731,N$6),'Model Performance Data'!$O$6:$DY$6,0)),'Model Performance Data'!$B$8:$B$56,$C731,'Model Performance Data'!$C$8:$C$56,$D731)),"-",SUMIFS(INDEX('Model Performance Data'!$O$8:$DY$56,0,MATCH(CONCATENATE($J731,N$6),'Model Performance Data'!$O$6:$DY$6,0)),'Model Performance Data'!$B$8:$B$56,$C731,'Model Performance Data'!$C$8:$C$56,$D731))</f>
        <v>-</v>
      </c>
      <c r="O731" s="154">
        <f>IF(ISNA(SUMIFS(INDEX('Model Performance Data'!$O$8:$DY$56,0,MATCH(CONCATENATE($J731,O$6),'Model Performance Data'!$O$6:$DY$6,0)),'Model Performance Data'!$B$8:$B$56,$C731,'Model Performance Data'!$C$8:$C$56,$D731)),"-",SUMIFS(INDEX('Model Performance Data'!$O$8:$DY$56,0,MATCH(CONCATENATE($J731,O$6),'Model Performance Data'!$O$6:$DY$6,0)),'Model Performance Data'!$B$8:$B$56,$C731,'Model Performance Data'!$C$8:$C$56,$D731))</f>
        <v>0</v>
      </c>
    </row>
    <row r="732" spans="2:15" outlineLevel="1" x14ac:dyDescent="0.35">
      <c r="B732" s="37" t="s">
        <v>80</v>
      </c>
      <c r="C732" s="38" t="str">
        <f>IF(ISBLANK('Model Performance Data'!$B$35),"-",'Model Performance Data'!$B$35)</f>
        <v>Population Health</v>
      </c>
      <c r="D732" s="38" t="str">
        <f>IF(ISBLANK('Model Performance Data'!$C$35),"-",'Model Performance Data'!$C$35)</f>
        <v>Chronic Care Engagement</v>
      </c>
      <c r="E732" s="38" t="str">
        <f>IF(ISBLANK('Model Performance Data'!$D$35),"-",'Model Performance Data'!$D$35)</f>
        <v>Percentage</v>
      </c>
      <c r="F732" s="38" t="str">
        <f>IF(ISBLANK('Model Performance Data'!$E$35),"-",'Model Performance Data'!$E$35)</f>
        <v>Retired</v>
      </c>
      <c r="G732" s="38">
        <f>IF(ISBLANK('Model Performance Data'!$F$35),"-",'Model Performance Data'!$F$35)</f>
        <v>42977</v>
      </c>
      <c r="H732" s="38" t="s">
        <v>64</v>
      </c>
      <c r="I732" s="38" t="s">
        <v>64</v>
      </c>
      <c r="J732" s="37" t="str">
        <f t="shared" si="38"/>
        <v>BaselineBaseline</v>
      </c>
      <c r="K732" s="38" t="str">
        <f>IF(ISBLANK('Model Performance Data'!$L$35),"-",'Model Performance Data'!$L$35)</f>
        <v>Annual</v>
      </c>
      <c r="L732" s="38" t="str">
        <f>IF(ISBLANK('Model Performance Data'!$K$35),"-",'Model Performance Data'!$K$35)</f>
        <v>Metric Steward: ResultsHCA</v>
      </c>
      <c r="M732" s="43">
        <f>IF(ISNA(SUMIFS(INDEX('Model Performance Data'!$O$8:$DY$56,0,MATCH(CONCATENATE($J732,M$6),'Model Performance Data'!$O$6:$DY$6,0)),'Model Performance Data'!$B$8:$B$56,$C732,'Model Performance Data'!$C$8:$C$56,$D732)),"-",SUMIFS(INDEX('Model Performance Data'!$O$8:$DY$56,0,MATCH(CONCATENATE($J732,M$6),'Model Performance Data'!$O$6:$DY$6,0)),'Model Performance Data'!$B$8:$B$56,$C732,'Model Performance Data'!$C$8:$C$56,$D732))</f>
        <v>0</v>
      </c>
      <c r="N732" s="43">
        <f>IF(ISNA(SUMIFS(INDEX('Model Performance Data'!$O$8:$DY$56,0,MATCH(CONCATENATE($J732,N$6),'Model Performance Data'!$O$6:$DY$6,0)),'Model Performance Data'!$B$8:$B$56,$C732,'Model Performance Data'!$C$8:$C$56,$D732)),"-",SUMIFS(INDEX('Model Performance Data'!$O$8:$DY$56,0,MATCH(CONCATENATE($J732,N$6),'Model Performance Data'!$O$6:$DY$6,0)),'Model Performance Data'!$B$8:$B$56,$C732,'Model Performance Data'!$C$8:$C$56,$D732))</f>
        <v>0</v>
      </c>
      <c r="O732" s="154">
        <f>IF(ISNA(SUMIFS(INDEX('Model Performance Data'!$O$8:$DY$56,0,MATCH(CONCATENATE($J732,O$6),'Model Performance Data'!$O$6:$DY$6,0)),'Model Performance Data'!$B$8:$B$56,$C732,'Model Performance Data'!$C$8:$C$56,$D732)),"-",SUMIFS(INDEX('Model Performance Data'!$O$8:$DY$56,0,MATCH(CONCATENATE($J732,O$6),'Model Performance Data'!$O$6:$DY$6,0)),'Model Performance Data'!$B$8:$B$56,$C732,'Model Performance Data'!$C$8:$C$56,$D732))</f>
        <v>0</v>
      </c>
    </row>
    <row r="733" spans="2:15" outlineLevel="1" x14ac:dyDescent="0.35">
      <c r="B733" s="37" t="s">
        <v>80</v>
      </c>
      <c r="C733" s="38" t="str">
        <f>IF(ISBLANK('Model Performance Data'!$B$35),"-",'Model Performance Data'!$B$35)</f>
        <v>Population Health</v>
      </c>
      <c r="D733" s="38" t="str">
        <f>IF(ISBLANK('Model Performance Data'!$C$35),"-",'Model Performance Data'!$C$35)</f>
        <v>Chronic Care Engagement</v>
      </c>
      <c r="E733" s="38" t="str">
        <f>IF(ISBLANK('Model Performance Data'!$D$35),"-",'Model Performance Data'!$D$35)</f>
        <v>Percentage</v>
      </c>
      <c r="F733" s="38" t="str">
        <f>IF(ISBLANK('Model Performance Data'!$E$35),"-",'Model Performance Data'!$E$35)</f>
        <v>Retired</v>
      </c>
      <c r="G733" s="38">
        <f>IF(ISBLANK('Model Performance Data'!$F$35),"-",'Model Performance Data'!$F$35)</f>
        <v>42977</v>
      </c>
      <c r="H733" s="38">
        <v>1</v>
      </c>
      <c r="I733" s="38">
        <v>1</v>
      </c>
      <c r="J733" s="37" t="str">
        <f t="shared" si="38"/>
        <v>11</v>
      </c>
      <c r="K733" s="38" t="str">
        <f>IF(ISBLANK('Model Performance Data'!$L$35),"-",'Model Performance Data'!$L$35)</f>
        <v>Annual</v>
      </c>
      <c r="L733" s="38" t="str">
        <f>IF(ISBLANK('Model Performance Data'!$K$35),"-",'Model Performance Data'!$K$35)</f>
        <v>Metric Steward: ResultsHCA</v>
      </c>
      <c r="M733" s="43">
        <f>IF(ISNA(SUMIFS(INDEX('Model Performance Data'!$O$8:$DY$56,0,MATCH(CONCATENATE($J733,M$6),'Model Performance Data'!$O$6:$DY$6,0)),'Model Performance Data'!$B$8:$B$56,$C733,'Model Performance Data'!$C$8:$C$56,$D733)),"-",SUMIFS(INDEX('Model Performance Data'!$O$8:$DY$56,0,MATCH(CONCATENATE($J733,M$6),'Model Performance Data'!$O$6:$DY$6,0)),'Model Performance Data'!$B$8:$B$56,$C733,'Model Performance Data'!$C$8:$C$56,$D733))</f>
        <v>0</v>
      </c>
      <c r="N733" s="43">
        <f>IF(ISNA(SUMIFS(INDEX('Model Performance Data'!$O$8:$DY$56,0,MATCH(CONCATENATE($J733,N$6),'Model Performance Data'!$O$6:$DY$6,0)),'Model Performance Data'!$B$8:$B$56,$C733,'Model Performance Data'!$C$8:$C$56,$D733)),"-",SUMIFS(INDEX('Model Performance Data'!$O$8:$DY$56,0,MATCH(CONCATENATE($J733,N$6),'Model Performance Data'!$O$6:$DY$6,0)),'Model Performance Data'!$B$8:$B$56,$C733,'Model Performance Data'!$C$8:$C$56,$D733))</f>
        <v>0</v>
      </c>
      <c r="O733" s="154">
        <f>IF(ISNA(SUMIFS(INDEX('Model Performance Data'!$O$8:$DY$56,0,MATCH(CONCATENATE($J733,O$6),'Model Performance Data'!$O$6:$DY$6,0)),'Model Performance Data'!$B$8:$B$56,$C733,'Model Performance Data'!$C$8:$C$56,$D733)),"-",SUMIFS(INDEX('Model Performance Data'!$O$8:$DY$56,0,MATCH(CONCATENATE($J733,O$6),'Model Performance Data'!$O$6:$DY$6,0)),'Model Performance Data'!$B$8:$B$56,$C733,'Model Performance Data'!$C$8:$C$56,$D733))</f>
        <v>0</v>
      </c>
    </row>
    <row r="734" spans="2:15" outlineLevel="1" x14ac:dyDescent="0.35">
      <c r="B734" s="37" t="s">
        <v>80</v>
      </c>
      <c r="C734" s="38" t="str">
        <f>IF(ISBLANK('Model Performance Data'!$B$35),"-",'Model Performance Data'!$B$35)</f>
        <v>Population Health</v>
      </c>
      <c r="D734" s="38" t="str">
        <f>IF(ISBLANK('Model Performance Data'!$C$35),"-",'Model Performance Data'!$C$35)</f>
        <v>Chronic Care Engagement</v>
      </c>
      <c r="E734" s="38" t="str">
        <f>IF(ISBLANK('Model Performance Data'!$D$35),"-",'Model Performance Data'!$D$35)</f>
        <v>Percentage</v>
      </c>
      <c r="F734" s="38" t="str">
        <f>IF(ISBLANK('Model Performance Data'!$E$35),"-",'Model Performance Data'!$E$35)</f>
        <v>Retired</v>
      </c>
      <c r="G734" s="38">
        <f>IF(ISBLANK('Model Performance Data'!$F$35),"-",'Model Performance Data'!$F$35)</f>
        <v>42977</v>
      </c>
      <c r="H734" s="38">
        <v>1</v>
      </c>
      <c r="I734" s="38">
        <v>2</v>
      </c>
      <c r="J734" s="37" t="str">
        <f t="shared" si="38"/>
        <v>12</v>
      </c>
      <c r="K734" s="38" t="str">
        <f>IF(ISBLANK('Model Performance Data'!$L$35),"-",'Model Performance Data'!$L$35)</f>
        <v>Annual</v>
      </c>
      <c r="L734" s="38" t="str">
        <f>IF(ISBLANK('Model Performance Data'!$K$35),"-",'Model Performance Data'!$K$35)</f>
        <v>Metric Steward: ResultsHCA</v>
      </c>
      <c r="M734" s="43">
        <f>IF(ISNA(SUMIFS(INDEX('Model Performance Data'!$O$8:$DY$56,0,MATCH(CONCATENATE($J734,M$6),'Model Performance Data'!$O$6:$DY$6,0)),'Model Performance Data'!$B$8:$B$56,$C734,'Model Performance Data'!$C$8:$C$56,$D734)),"-",SUMIFS(INDEX('Model Performance Data'!$O$8:$DY$56,0,MATCH(CONCATENATE($J734,M$6),'Model Performance Data'!$O$6:$DY$6,0)),'Model Performance Data'!$B$8:$B$56,$C734,'Model Performance Data'!$C$8:$C$56,$D734))</f>
        <v>0</v>
      </c>
      <c r="N734" s="43">
        <f>IF(ISNA(SUMIFS(INDEX('Model Performance Data'!$O$8:$DY$56,0,MATCH(CONCATENATE($J734,N$6),'Model Performance Data'!$O$6:$DY$6,0)),'Model Performance Data'!$B$8:$B$56,$C734,'Model Performance Data'!$C$8:$C$56,$D734)),"-",SUMIFS(INDEX('Model Performance Data'!$O$8:$DY$56,0,MATCH(CONCATENATE($J734,N$6),'Model Performance Data'!$O$6:$DY$6,0)),'Model Performance Data'!$B$8:$B$56,$C734,'Model Performance Data'!$C$8:$C$56,$D734))</f>
        <v>0</v>
      </c>
      <c r="O734" s="154">
        <f>IF(ISNA(SUMIFS(INDEX('Model Performance Data'!$O$8:$DY$56,0,MATCH(CONCATENATE($J734,O$6),'Model Performance Data'!$O$6:$DY$6,0)),'Model Performance Data'!$B$8:$B$56,$C734,'Model Performance Data'!$C$8:$C$56,$D734)),"-",SUMIFS(INDEX('Model Performance Data'!$O$8:$DY$56,0,MATCH(CONCATENATE($J734,O$6),'Model Performance Data'!$O$6:$DY$6,0)),'Model Performance Data'!$B$8:$B$56,$C734,'Model Performance Data'!$C$8:$C$56,$D734))</f>
        <v>0</v>
      </c>
    </row>
    <row r="735" spans="2:15" outlineLevel="1" x14ac:dyDescent="0.35">
      <c r="B735" s="37" t="s">
        <v>80</v>
      </c>
      <c r="C735" s="38" t="str">
        <f>IF(ISBLANK('Model Performance Data'!$B$35),"-",'Model Performance Data'!$B$35)</f>
        <v>Population Health</v>
      </c>
      <c r="D735" s="38" t="str">
        <f>IF(ISBLANK('Model Performance Data'!$C$35),"-",'Model Performance Data'!$C$35)</f>
        <v>Chronic Care Engagement</v>
      </c>
      <c r="E735" s="38" t="str">
        <f>IF(ISBLANK('Model Performance Data'!$D$35),"-",'Model Performance Data'!$D$35)</f>
        <v>Percentage</v>
      </c>
      <c r="F735" s="38" t="str">
        <f>IF(ISBLANK('Model Performance Data'!$E$35),"-",'Model Performance Data'!$E$35)</f>
        <v>Retired</v>
      </c>
      <c r="G735" s="38">
        <f>IF(ISBLANK('Model Performance Data'!$F$35),"-",'Model Performance Data'!$F$35)</f>
        <v>42977</v>
      </c>
      <c r="H735" s="38">
        <v>1</v>
      </c>
      <c r="I735" s="38">
        <v>3</v>
      </c>
      <c r="J735" s="37" t="str">
        <f t="shared" si="38"/>
        <v>13</v>
      </c>
      <c r="K735" s="38" t="str">
        <f>IF(ISBLANK('Model Performance Data'!$L$35),"-",'Model Performance Data'!$L$35)</f>
        <v>Annual</v>
      </c>
      <c r="L735" s="38" t="str">
        <f>IF(ISBLANK('Model Performance Data'!$K$35),"-",'Model Performance Data'!$K$35)</f>
        <v>Metric Steward: ResultsHCA</v>
      </c>
      <c r="M735" s="43">
        <f>IF(ISNA(SUMIFS(INDEX('Model Performance Data'!$O$8:$DY$56,0,MATCH(CONCATENATE($J735,M$6),'Model Performance Data'!$O$6:$DY$6,0)),'Model Performance Data'!$B$8:$B$56,$C735,'Model Performance Data'!$C$8:$C$56,$D735)),"-",SUMIFS(INDEX('Model Performance Data'!$O$8:$DY$56,0,MATCH(CONCATENATE($J735,M$6),'Model Performance Data'!$O$6:$DY$6,0)),'Model Performance Data'!$B$8:$B$56,$C735,'Model Performance Data'!$C$8:$C$56,$D735))</f>
        <v>0</v>
      </c>
      <c r="N735" s="43">
        <f>IF(ISNA(SUMIFS(INDEX('Model Performance Data'!$O$8:$DY$56,0,MATCH(CONCATENATE($J735,N$6),'Model Performance Data'!$O$6:$DY$6,0)),'Model Performance Data'!$B$8:$B$56,$C735,'Model Performance Data'!$C$8:$C$56,$D735)),"-",SUMIFS(INDEX('Model Performance Data'!$O$8:$DY$56,0,MATCH(CONCATENATE($J735,N$6),'Model Performance Data'!$O$6:$DY$6,0)),'Model Performance Data'!$B$8:$B$56,$C735,'Model Performance Data'!$C$8:$C$56,$D735))</f>
        <v>0</v>
      </c>
      <c r="O735" s="154">
        <f>IF(ISNA(SUMIFS(INDEX('Model Performance Data'!$O$8:$DY$56,0,MATCH(CONCATENATE($J735,O$6),'Model Performance Data'!$O$6:$DY$6,0)),'Model Performance Data'!$B$8:$B$56,$C735,'Model Performance Data'!$C$8:$C$56,$D735)),"-",SUMIFS(INDEX('Model Performance Data'!$O$8:$DY$56,0,MATCH(CONCATENATE($J735,O$6),'Model Performance Data'!$O$6:$DY$6,0)),'Model Performance Data'!$B$8:$B$56,$C735,'Model Performance Data'!$C$8:$C$56,$D735))</f>
        <v>0</v>
      </c>
    </row>
    <row r="736" spans="2:15" outlineLevel="1" x14ac:dyDescent="0.35">
      <c r="B736" s="37" t="s">
        <v>80</v>
      </c>
      <c r="C736" s="38" t="str">
        <f>IF(ISBLANK('Model Performance Data'!$B$35),"-",'Model Performance Data'!$B$35)</f>
        <v>Population Health</v>
      </c>
      <c r="D736" s="38" t="str">
        <f>IF(ISBLANK('Model Performance Data'!$C$35),"-",'Model Performance Data'!$C$35)</f>
        <v>Chronic Care Engagement</v>
      </c>
      <c r="E736" s="38" t="str">
        <f>IF(ISBLANK('Model Performance Data'!$D$35),"-",'Model Performance Data'!$D$35)</f>
        <v>Percentage</v>
      </c>
      <c r="F736" s="38" t="str">
        <f>IF(ISBLANK('Model Performance Data'!$E$35),"-",'Model Performance Data'!$E$35)</f>
        <v>Retired</v>
      </c>
      <c r="G736" s="38">
        <f>IF(ISBLANK('Model Performance Data'!$F$35),"-",'Model Performance Data'!$F$35)</f>
        <v>42977</v>
      </c>
      <c r="H736" s="38">
        <v>1</v>
      </c>
      <c r="I736" s="38">
        <v>4</v>
      </c>
      <c r="J736" s="37" t="str">
        <f t="shared" si="38"/>
        <v>14</v>
      </c>
      <c r="K736" s="38" t="str">
        <f>IF(ISBLANK('Model Performance Data'!$L$35),"-",'Model Performance Data'!$L$35)</f>
        <v>Annual</v>
      </c>
      <c r="L736" s="38" t="str">
        <f>IF(ISBLANK('Model Performance Data'!$K$35),"-",'Model Performance Data'!$K$35)</f>
        <v>Metric Steward: ResultsHCA</v>
      </c>
      <c r="M736" s="43">
        <f>IF(ISNA(SUMIFS(INDEX('Model Performance Data'!$O$8:$DY$56,0,MATCH(CONCATENATE($J736,M$6),'Model Performance Data'!$O$6:$DY$6,0)),'Model Performance Data'!$B$8:$B$56,$C736,'Model Performance Data'!$C$8:$C$56,$D736)),"-",SUMIFS(INDEX('Model Performance Data'!$O$8:$DY$56,0,MATCH(CONCATENATE($J736,M$6),'Model Performance Data'!$O$6:$DY$6,0)),'Model Performance Data'!$B$8:$B$56,$C736,'Model Performance Data'!$C$8:$C$56,$D736))</f>
        <v>0</v>
      </c>
      <c r="N736" s="43">
        <f>IF(ISNA(SUMIFS(INDEX('Model Performance Data'!$O$8:$DY$56,0,MATCH(CONCATENATE($J736,N$6),'Model Performance Data'!$O$6:$DY$6,0)),'Model Performance Data'!$B$8:$B$56,$C736,'Model Performance Data'!$C$8:$C$56,$D736)),"-",SUMIFS(INDEX('Model Performance Data'!$O$8:$DY$56,0,MATCH(CONCATENATE($J736,N$6),'Model Performance Data'!$O$6:$DY$6,0)),'Model Performance Data'!$B$8:$B$56,$C736,'Model Performance Data'!$C$8:$C$56,$D736))</f>
        <v>0</v>
      </c>
      <c r="O736" s="154">
        <f>IF(ISNA(SUMIFS(INDEX('Model Performance Data'!$O$8:$DY$56,0,MATCH(CONCATENATE($J736,O$6),'Model Performance Data'!$O$6:$DY$6,0)),'Model Performance Data'!$B$8:$B$56,$C736,'Model Performance Data'!$C$8:$C$56,$D736)),"-",SUMIFS(INDEX('Model Performance Data'!$O$8:$DY$56,0,MATCH(CONCATENATE($J736,O$6),'Model Performance Data'!$O$6:$DY$6,0)),'Model Performance Data'!$B$8:$B$56,$C736,'Model Performance Data'!$C$8:$C$56,$D736))</f>
        <v>0</v>
      </c>
    </row>
    <row r="737" spans="2:15" outlineLevel="1" x14ac:dyDescent="0.35">
      <c r="B737" s="37" t="s">
        <v>80</v>
      </c>
      <c r="C737" s="38" t="str">
        <f>IF(ISBLANK('Model Performance Data'!$B$35),"-",'Model Performance Data'!$B$35)</f>
        <v>Population Health</v>
      </c>
      <c r="D737" s="38" t="str">
        <f>IF(ISBLANK('Model Performance Data'!$C$35),"-",'Model Performance Data'!$C$35)</f>
        <v>Chronic Care Engagement</v>
      </c>
      <c r="E737" s="38" t="str">
        <f>IF(ISBLANK('Model Performance Data'!$D$35),"-",'Model Performance Data'!$D$35)</f>
        <v>Percentage</v>
      </c>
      <c r="F737" s="38" t="str">
        <f>IF(ISBLANK('Model Performance Data'!$E$35),"-",'Model Performance Data'!$E$35)</f>
        <v>Retired</v>
      </c>
      <c r="G737" s="38">
        <f>IF(ISBLANK('Model Performance Data'!$F$35),"-",'Model Performance Data'!$F$35)</f>
        <v>42977</v>
      </c>
      <c r="H737" s="38">
        <v>1</v>
      </c>
      <c r="I737" s="38">
        <v>5</v>
      </c>
      <c r="J737" s="37" t="str">
        <f t="shared" si="38"/>
        <v>15</v>
      </c>
      <c r="K737" s="38" t="str">
        <f>IF(ISBLANK('Model Performance Data'!$L$35),"-",'Model Performance Data'!$L$35)</f>
        <v>Annual</v>
      </c>
      <c r="L737" s="38" t="str">
        <f>IF(ISBLANK('Model Performance Data'!$K$35),"-",'Model Performance Data'!$K$35)</f>
        <v>Metric Steward: ResultsHCA</v>
      </c>
      <c r="M737" s="43">
        <f>IF(ISNA(SUMIFS(INDEX('Model Performance Data'!$O$8:$DY$56,0,MATCH(CONCATENATE($J737,M$6),'Model Performance Data'!$O$6:$DY$6,0)),'Model Performance Data'!$B$8:$B$56,$C737,'Model Performance Data'!$C$8:$C$56,$D737)),"-",SUMIFS(INDEX('Model Performance Data'!$O$8:$DY$56,0,MATCH(CONCATENATE($J737,M$6),'Model Performance Data'!$O$6:$DY$6,0)),'Model Performance Data'!$B$8:$B$56,$C737,'Model Performance Data'!$C$8:$C$56,$D737))</f>
        <v>0</v>
      </c>
      <c r="N737" s="43">
        <f>IF(ISNA(SUMIFS(INDEX('Model Performance Data'!$O$8:$DY$56,0,MATCH(CONCATENATE($J737,N$6),'Model Performance Data'!$O$6:$DY$6,0)),'Model Performance Data'!$B$8:$B$56,$C737,'Model Performance Data'!$C$8:$C$56,$D737)),"-",SUMIFS(INDEX('Model Performance Data'!$O$8:$DY$56,0,MATCH(CONCATENATE($J737,N$6),'Model Performance Data'!$O$6:$DY$6,0)),'Model Performance Data'!$B$8:$B$56,$C737,'Model Performance Data'!$C$8:$C$56,$D737))</f>
        <v>0</v>
      </c>
      <c r="O737" s="154">
        <f>IF(ISNA(SUMIFS(INDEX('Model Performance Data'!$O$8:$DY$56,0,MATCH(CONCATENATE($J737,O$6),'Model Performance Data'!$O$6:$DY$6,0)),'Model Performance Data'!$B$8:$B$56,$C737,'Model Performance Data'!$C$8:$C$56,$D737)),"-",SUMIFS(INDEX('Model Performance Data'!$O$8:$DY$56,0,MATCH(CONCATENATE($J737,O$6),'Model Performance Data'!$O$6:$DY$6,0)),'Model Performance Data'!$B$8:$B$56,$C737,'Model Performance Data'!$C$8:$C$56,$D737))</f>
        <v>0</v>
      </c>
    </row>
    <row r="738" spans="2:15" outlineLevel="1" x14ac:dyDescent="0.35">
      <c r="B738" s="37" t="s">
        <v>80</v>
      </c>
      <c r="C738" s="38" t="str">
        <f>IF(ISBLANK('Model Performance Data'!$B$35),"-",'Model Performance Data'!$B$35)</f>
        <v>Population Health</v>
      </c>
      <c r="D738" s="38" t="str">
        <f>IF(ISBLANK('Model Performance Data'!$C$35),"-",'Model Performance Data'!$C$35)</f>
        <v>Chronic Care Engagement</v>
      </c>
      <c r="E738" s="38" t="str">
        <f>IF(ISBLANK('Model Performance Data'!$D$35),"-",'Model Performance Data'!$D$35)</f>
        <v>Percentage</v>
      </c>
      <c r="F738" s="38" t="str">
        <f>IF(ISBLANK('Model Performance Data'!$E$35),"-",'Model Performance Data'!$E$35)</f>
        <v>Retired</v>
      </c>
      <c r="G738" s="38">
        <f>IF(ISBLANK('Model Performance Data'!$F$35),"-",'Model Performance Data'!$F$35)</f>
        <v>42977</v>
      </c>
      <c r="H738" s="38">
        <v>1</v>
      </c>
      <c r="I738" s="38" t="s">
        <v>65</v>
      </c>
      <c r="J738" s="37" t="str">
        <f t="shared" si="38"/>
        <v>1Goal</v>
      </c>
      <c r="K738" s="38" t="str">
        <f>IF(ISBLANK('Model Performance Data'!$L$35),"-",'Model Performance Data'!$L$35)</f>
        <v>Annual</v>
      </c>
      <c r="L738" s="38" t="str">
        <f>IF(ISBLANK('Model Performance Data'!$K$35),"-",'Model Performance Data'!$K$35)</f>
        <v>Metric Steward: ResultsHCA</v>
      </c>
      <c r="M738" s="43" t="str">
        <f>IF(ISNA(SUMIFS(INDEX('Model Performance Data'!$O$8:$DY$56,0,MATCH(CONCATENATE($J738,M$6),'Model Performance Data'!$O$6:$DY$6,0)),'Model Performance Data'!$B$8:$B$56,$C738,'Model Performance Data'!$C$8:$C$56,$D738)),"-",SUMIFS(INDEX('Model Performance Data'!$O$8:$DY$56,0,MATCH(CONCATENATE($J738,M$6),'Model Performance Data'!$O$6:$DY$6,0)),'Model Performance Data'!$B$8:$B$56,$C738,'Model Performance Data'!$C$8:$C$56,$D738))</f>
        <v>-</v>
      </c>
      <c r="N738" s="43" t="str">
        <f>IF(ISNA(SUMIFS(INDEX('Model Performance Data'!$O$8:$DY$56,0,MATCH(CONCATENATE($J738,N$6),'Model Performance Data'!$O$6:$DY$6,0)),'Model Performance Data'!$B$8:$B$56,$C738,'Model Performance Data'!$C$8:$C$56,$D738)),"-",SUMIFS(INDEX('Model Performance Data'!$O$8:$DY$56,0,MATCH(CONCATENATE($J738,N$6),'Model Performance Data'!$O$6:$DY$6,0)),'Model Performance Data'!$B$8:$B$56,$C738,'Model Performance Data'!$C$8:$C$56,$D738))</f>
        <v>-</v>
      </c>
      <c r="O738" s="154">
        <f>IF(ISNA(SUMIFS(INDEX('Model Performance Data'!$O$8:$DY$56,0,MATCH(CONCATENATE($J738,O$6),'Model Performance Data'!$O$6:$DY$6,0)),'Model Performance Data'!$B$8:$B$56,$C738,'Model Performance Data'!$C$8:$C$56,$D738)),"-",SUMIFS(INDEX('Model Performance Data'!$O$8:$DY$56,0,MATCH(CONCATENATE($J738,O$6),'Model Performance Data'!$O$6:$DY$6,0)),'Model Performance Data'!$B$8:$B$56,$C738,'Model Performance Data'!$C$8:$C$56,$D738))</f>
        <v>0</v>
      </c>
    </row>
    <row r="739" spans="2:15" outlineLevel="1" x14ac:dyDescent="0.35">
      <c r="B739" s="37" t="s">
        <v>80</v>
      </c>
      <c r="C739" s="38" t="str">
        <f>IF(ISBLANK('Model Performance Data'!$B$35),"-",'Model Performance Data'!$B$35)</f>
        <v>Population Health</v>
      </c>
      <c r="D739" s="38" t="str">
        <f>IF(ISBLANK('Model Performance Data'!$C$35),"-",'Model Performance Data'!$C$35)</f>
        <v>Chronic Care Engagement</v>
      </c>
      <c r="E739" s="38" t="str">
        <f>IF(ISBLANK('Model Performance Data'!$D$35),"-",'Model Performance Data'!$D$35)</f>
        <v>Percentage</v>
      </c>
      <c r="F739" s="38" t="str">
        <f>IF(ISBLANK('Model Performance Data'!$E$35),"-",'Model Performance Data'!$E$35)</f>
        <v>Retired</v>
      </c>
      <c r="G739" s="38">
        <f>IF(ISBLANK('Model Performance Data'!$F$35),"-",'Model Performance Data'!$F$35)</f>
        <v>42977</v>
      </c>
      <c r="H739" s="38">
        <v>2</v>
      </c>
      <c r="I739" s="38">
        <v>1</v>
      </c>
      <c r="J739" s="37" t="str">
        <f t="shared" si="38"/>
        <v>21</v>
      </c>
      <c r="K739" s="38" t="str">
        <f>IF(ISBLANK('Model Performance Data'!$L$35),"-",'Model Performance Data'!$L$35)</f>
        <v>Annual</v>
      </c>
      <c r="L739" s="38" t="str">
        <f>IF(ISBLANK('Model Performance Data'!$K$35),"-",'Model Performance Data'!$K$35)</f>
        <v>Metric Steward: ResultsHCA</v>
      </c>
      <c r="M739" s="43">
        <f>IF(ISNA(SUMIFS(INDEX('Model Performance Data'!$O$8:$DY$56,0,MATCH(CONCATENATE($J739,M$6),'Model Performance Data'!$O$6:$DY$6,0)),'Model Performance Data'!$B$8:$B$56,$C739,'Model Performance Data'!$C$8:$C$56,$D739)),"-",SUMIFS(INDEX('Model Performance Data'!$O$8:$DY$56,0,MATCH(CONCATENATE($J739,M$6),'Model Performance Data'!$O$6:$DY$6,0)),'Model Performance Data'!$B$8:$B$56,$C739,'Model Performance Data'!$C$8:$C$56,$D739))</f>
        <v>0</v>
      </c>
      <c r="N739" s="43">
        <f>IF(ISNA(SUMIFS(INDEX('Model Performance Data'!$O$8:$DY$56,0,MATCH(CONCATENATE($J739,N$6),'Model Performance Data'!$O$6:$DY$6,0)),'Model Performance Data'!$B$8:$B$56,$C739,'Model Performance Data'!$C$8:$C$56,$D739)),"-",SUMIFS(INDEX('Model Performance Data'!$O$8:$DY$56,0,MATCH(CONCATENATE($J739,N$6),'Model Performance Data'!$O$6:$DY$6,0)),'Model Performance Data'!$B$8:$B$56,$C739,'Model Performance Data'!$C$8:$C$56,$D739))</f>
        <v>0</v>
      </c>
      <c r="O739" s="154">
        <f>IF(ISNA(SUMIFS(INDEX('Model Performance Data'!$O$8:$DY$56,0,MATCH(CONCATENATE($J739,O$6),'Model Performance Data'!$O$6:$DY$6,0)),'Model Performance Data'!$B$8:$B$56,$C739,'Model Performance Data'!$C$8:$C$56,$D739)),"-",SUMIFS(INDEX('Model Performance Data'!$O$8:$DY$56,0,MATCH(CONCATENATE($J739,O$6),'Model Performance Data'!$O$6:$DY$6,0)),'Model Performance Data'!$B$8:$B$56,$C739,'Model Performance Data'!$C$8:$C$56,$D739))</f>
        <v>0</v>
      </c>
    </row>
    <row r="740" spans="2:15" outlineLevel="1" x14ac:dyDescent="0.35">
      <c r="B740" s="37" t="s">
        <v>80</v>
      </c>
      <c r="C740" s="38" t="str">
        <f>IF(ISBLANK('Model Performance Data'!$B$35),"-",'Model Performance Data'!$B$35)</f>
        <v>Population Health</v>
      </c>
      <c r="D740" s="38" t="str">
        <f>IF(ISBLANK('Model Performance Data'!$C$35),"-",'Model Performance Data'!$C$35)</f>
        <v>Chronic Care Engagement</v>
      </c>
      <c r="E740" s="38" t="str">
        <f>IF(ISBLANK('Model Performance Data'!$D$35),"-",'Model Performance Data'!$D$35)</f>
        <v>Percentage</v>
      </c>
      <c r="F740" s="38" t="str">
        <f>IF(ISBLANK('Model Performance Data'!$E$35),"-",'Model Performance Data'!$E$35)</f>
        <v>Retired</v>
      </c>
      <c r="G740" s="38">
        <f>IF(ISBLANK('Model Performance Data'!$F$35),"-",'Model Performance Data'!$F$35)</f>
        <v>42977</v>
      </c>
      <c r="H740" s="38">
        <v>2</v>
      </c>
      <c r="I740" s="38">
        <v>2</v>
      </c>
      <c r="J740" s="37" t="str">
        <f t="shared" si="38"/>
        <v>22</v>
      </c>
      <c r="K740" s="38" t="str">
        <f>IF(ISBLANK('Model Performance Data'!$L$35),"-",'Model Performance Data'!$L$35)</f>
        <v>Annual</v>
      </c>
      <c r="L740" s="38" t="str">
        <f>IF(ISBLANK('Model Performance Data'!$K$35),"-",'Model Performance Data'!$K$35)</f>
        <v>Metric Steward: ResultsHCA</v>
      </c>
      <c r="M740" s="43">
        <f>IF(ISNA(SUMIFS(INDEX('Model Performance Data'!$O$8:$DY$56,0,MATCH(CONCATENATE($J740,M$6),'Model Performance Data'!$O$6:$DY$6,0)),'Model Performance Data'!$B$8:$B$56,$C740,'Model Performance Data'!$C$8:$C$56,$D740)),"-",SUMIFS(INDEX('Model Performance Data'!$O$8:$DY$56,0,MATCH(CONCATENATE($J740,M$6),'Model Performance Data'!$O$6:$DY$6,0)),'Model Performance Data'!$B$8:$B$56,$C740,'Model Performance Data'!$C$8:$C$56,$D740))</f>
        <v>0</v>
      </c>
      <c r="N740" s="43">
        <f>IF(ISNA(SUMIFS(INDEX('Model Performance Data'!$O$8:$DY$56,0,MATCH(CONCATENATE($J740,N$6),'Model Performance Data'!$O$6:$DY$6,0)),'Model Performance Data'!$B$8:$B$56,$C740,'Model Performance Data'!$C$8:$C$56,$D740)),"-",SUMIFS(INDEX('Model Performance Data'!$O$8:$DY$56,0,MATCH(CONCATENATE($J740,N$6),'Model Performance Data'!$O$6:$DY$6,0)),'Model Performance Data'!$B$8:$B$56,$C740,'Model Performance Data'!$C$8:$C$56,$D740))</f>
        <v>0</v>
      </c>
      <c r="O740" s="154">
        <f>IF(ISNA(SUMIFS(INDEX('Model Performance Data'!$O$8:$DY$56,0,MATCH(CONCATENATE($J740,O$6),'Model Performance Data'!$O$6:$DY$6,0)),'Model Performance Data'!$B$8:$B$56,$C740,'Model Performance Data'!$C$8:$C$56,$D740)),"-",SUMIFS(INDEX('Model Performance Data'!$O$8:$DY$56,0,MATCH(CONCATENATE($J740,O$6),'Model Performance Data'!$O$6:$DY$6,0)),'Model Performance Data'!$B$8:$B$56,$C740,'Model Performance Data'!$C$8:$C$56,$D740))</f>
        <v>0</v>
      </c>
    </row>
    <row r="741" spans="2:15" outlineLevel="1" x14ac:dyDescent="0.35">
      <c r="B741" s="37" t="s">
        <v>80</v>
      </c>
      <c r="C741" s="38" t="str">
        <f>IF(ISBLANK('Model Performance Data'!$B$35),"-",'Model Performance Data'!$B$35)</f>
        <v>Population Health</v>
      </c>
      <c r="D741" s="38" t="str">
        <f>IF(ISBLANK('Model Performance Data'!$C$35),"-",'Model Performance Data'!$C$35)</f>
        <v>Chronic Care Engagement</v>
      </c>
      <c r="E741" s="38" t="str">
        <f>IF(ISBLANK('Model Performance Data'!$D$35),"-",'Model Performance Data'!$D$35)</f>
        <v>Percentage</v>
      </c>
      <c r="F741" s="38" t="str">
        <f>IF(ISBLANK('Model Performance Data'!$E$35),"-",'Model Performance Data'!$E$35)</f>
        <v>Retired</v>
      </c>
      <c r="G741" s="38">
        <f>IF(ISBLANK('Model Performance Data'!$F$35),"-",'Model Performance Data'!$F$35)</f>
        <v>42977</v>
      </c>
      <c r="H741" s="38">
        <v>2</v>
      </c>
      <c r="I741" s="38">
        <v>3</v>
      </c>
      <c r="J741" s="37" t="str">
        <f t="shared" si="38"/>
        <v>23</v>
      </c>
      <c r="K741" s="38" t="str">
        <f>IF(ISBLANK('Model Performance Data'!$L$35),"-",'Model Performance Data'!$L$35)</f>
        <v>Annual</v>
      </c>
      <c r="L741" s="38" t="str">
        <f>IF(ISBLANK('Model Performance Data'!$K$35),"-",'Model Performance Data'!$K$35)</f>
        <v>Metric Steward: ResultsHCA</v>
      </c>
      <c r="M741" s="43">
        <f>IF(ISNA(SUMIFS(INDEX('Model Performance Data'!$O$8:$DY$56,0,MATCH(CONCATENATE($J741,M$6),'Model Performance Data'!$O$6:$DY$6,0)),'Model Performance Data'!$B$8:$B$56,$C741,'Model Performance Data'!$C$8:$C$56,$D741)),"-",SUMIFS(INDEX('Model Performance Data'!$O$8:$DY$56,0,MATCH(CONCATENATE($J741,M$6),'Model Performance Data'!$O$6:$DY$6,0)),'Model Performance Data'!$B$8:$B$56,$C741,'Model Performance Data'!$C$8:$C$56,$D741))</f>
        <v>0</v>
      </c>
      <c r="N741" s="43">
        <f>IF(ISNA(SUMIFS(INDEX('Model Performance Data'!$O$8:$DY$56,0,MATCH(CONCATENATE($J741,N$6),'Model Performance Data'!$O$6:$DY$6,0)),'Model Performance Data'!$B$8:$B$56,$C741,'Model Performance Data'!$C$8:$C$56,$D741)),"-",SUMIFS(INDEX('Model Performance Data'!$O$8:$DY$56,0,MATCH(CONCATENATE($J741,N$6),'Model Performance Data'!$O$6:$DY$6,0)),'Model Performance Data'!$B$8:$B$56,$C741,'Model Performance Data'!$C$8:$C$56,$D741))</f>
        <v>0</v>
      </c>
      <c r="O741" s="154">
        <f>IF(ISNA(SUMIFS(INDEX('Model Performance Data'!$O$8:$DY$56,0,MATCH(CONCATENATE($J741,O$6),'Model Performance Data'!$O$6:$DY$6,0)),'Model Performance Data'!$B$8:$B$56,$C741,'Model Performance Data'!$C$8:$C$56,$D741)),"-",SUMIFS(INDEX('Model Performance Data'!$O$8:$DY$56,0,MATCH(CONCATENATE($J741,O$6),'Model Performance Data'!$O$6:$DY$6,0)),'Model Performance Data'!$B$8:$B$56,$C741,'Model Performance Data'!$C$8:$C$56,$D741))</f>
        <v>0</v>
      </c>
    </row>
    <row r="742" spans="2:15" outlineLevel="1" x14ac:dyDescent="0.35">
      <c r="B742" s="37" t="s">
        <v>80</v>
      </c>
      <c r="C742" s="38" t="str">
        <f>IF(ISBLANK('Model Performance Data'!$B$35),"-",'Model Performance Data'!$B$35)</f>
        <v>Population Health</v>
      </c>
      <c r="D742" s="38" t="str">
        <f>IF(ISBLANK('Model Performance Data'!$C$35),"-",'Model Performance Data'!$C$35)</f>
        <v>Chronic Care Engagement</v>
      </c>
      <c r="E742" s="38" t="str">
        <f>IF(ISBLANK('Model Performance Data'!$D$35),"-",'Model Performance Data'!$D$35)</f>
        <v>Percentage</v>
      </c>
      <c r="F742" s="38" t="str">
        <f>IF(ISBLANK('Model Performance Data'!$E$35),"-",'Model Performance Data'!$E$35)</f>
        <v>Retired</v>
      </c>
      <c r="G742" s="38">
        <f>IF(ISBLANK('Model Performance Data'!$F$35),"-",'Model Performance Data'!$F$35)</f>
        <v>42977</v>
      </c>
      <c r="H742" s="38">
        <v>2</v>
      </c>
      <c r="I742" s="38">
        <v>4</v>
      </c>
      <c r="J742" s="37" t="str">
        <f t="shared" si="38"/>
        <v>24</v>
      </c>
      <c r="K742" s="38" t="str">
        <f>IF(ISBLANK('Model Performance Data'!$L$35),"-",'Model Performance Data'!$L$35)</f>
        <v>Annual</v>
      </c>
      <c r="L742" s="38" t="str">
        <f>IF(ISBLANK('Model Performance Data'!$K$35),"-",'Model Performance Data'!$K$35)</f>
        <v>Metric Steward: ResultsHCA</v>
      </c>
      <c r="M742" s="43">
        <f>IF(ISNA(SUMIFS(INDEX('Model Performance Data'!$O$8:$DY$56,0,MATCH(CONCATENATE($J742,M$6),'Model Performance Data'!$O$6:$DY$6,0)),'Model Performance Data'!$B$8:$B$56,$C742,'Model Performance Data'!$C$8:$C$56,$D742)),"-",SUMIFS(INDEX('Model Performance Data'!$O$8:$DY$56,0,MATCH(CONCATENATE($J742,M$6),'Model Performance Data'!$O$6:$DY$6,0)),'Model Performance Data'!$B$8:$B$56,$C742,'Model Performance Data'!$C$8:$C$56,$D742))</f>
        <v>0</v>
      </c>
      <c r="N742" s="43">
        <f>IF(ISNA(SUMIFS(INDEX('Model Performance Data'!$O$8:$DY$56,0,MATCH(CONCATENATE($J742,N$6),'Model Performance Data'!$O$6:$DY$6,0)),'Model Performance Data'!$B$8:$B$56,$C742,'Model Performance Data'!$C$8:$C$56,$D742)),"-",SUMIFS(INDEX('Model Performance Data'!$O$8:$DY$56,0,MATCH(CONCATENATE($J742,N$6),'Model Performance Data'!$O$6:$DY$6,0)),'Model Performance Data'!$B$8:$B$56,$C742,'Model Performance Data'!$C$8:$C$56,$D742))</f>
        <v>0</v>
      </c>
      <c r="O742" s="154">
        <f>IF(ISNA(SUMIFS(INDEX('Model Performance Data'!$O$8:$DY$56,0,MATCH(CONCATENATE($J742,O$6),'Model Performance Data'!$O$6:$DY$6,0)),'Model Performance Data'!$B$8:$B$56,$C742,'Model Performance Data'!$C$8:$C$56,$D742)),"-",SUMIFS(INDEX('Model Performance Data'!$O$8:$DY$56,0,MATCH(CONCATENATE($J742,O$6),'Model Performance Data'!$O$6:$DY$6,0)),'Model Performance Data'!$B$8:$B$56,$C742,'Model Performance Data'!$C$8:$C$56,$D742))</f>
        <v>0</v>
      </c>
    </row>
    <row r="743" spans="2:15" outlineLevel="1" x14ac:dyDescent="0.35">
      <c r="B743" s="37" t="s">
        <v>80</v>
      </c>
      <c r="C743" s="38" t="str">
        <f>IF(ISBLANK('Model Performance Data'!$B$35),"-",'Model Performance Data'!$B$35)</f>
        <v>Population Health</v>
      </c>
      <c r="D743" s="38" t="str">
        <f>IF(ISBLANK('Model Performance Data'!$C$35),"-",'Model Performance Data'!$C$35)</f>
        <v>Chronic Care Engagement</v>
      </c>
      <c r="E743" s="38" t="str">
        <f>IF(ISBLANK('Model Performance Data'!$D$35),"-",'Model Performance Data'!$D$35)</f>
        <v>Percentage</v>
      </c>
      <c r="F743" s="38" t="str">
        <f>IF(ISBLANK('Model Performance Data'!$E$35),"-",'Model Performance Data'!$E$35)</f>
        <v>Retired</v>
      </c>
      <c r="G743" s="38">
        <f>IF(ISBLANK('Model Performance Data'!$F$35),"-",'Model Performance Data'!$F$35)</f>
        <v>42977</v>
      </c>
      <c r="H743" s="38">
        <v>2</v>
      </c>
      <c r="I743" s="38">
        <v>5</v>
      </c>
      <c r="J743" s="37" t="str">
        <f t="shared" si="38"/>
        <v>25</v>
      </c>
      <c r="K743" s="38" t="str">
        <f>IF(ISBLANK('Model Performance Data'!$L$35),"-",'Model Performance Data'!$L$35)</f>
        <v>Annual</v>
      </c>
      <c r="L743" s="38" t="str">
        <f>IF(ISBLANK('Model Performance Data'!$K$35),"-",'Model Performance Data'!$K$35)</f>
        <v>Metric Steward: ResultsHCA</v>
      </c>
      <c r="M743" s="43">
        <f>IF(ISNA(SUMIFS(INDEX('Model Performance Data'!$O$8:$DY$56,0,MATCH(CONCATENATE($J743,M$6),'Model Performance Data'!$O$6:$DY$6,0)),'Model Performance Data'!$B$8:$B$56,$C743,'Model Performance Data'!$C$8:$C$56,$D743)),"-",SUMIFS(INDEX('Model Performance Data'!$O$8:$DY$56,0,MATCH(CONCATENATE($J743,M$6),'Model Performance Data'!$O$6:$DY$6,0)),'Model Performance Data'!$B$8:$B$56,$C743,'Model Performance Data'!$C$8:$C$56,$D743))</f>
        <v>0</v>
      </c>
      <c r="N743" s="43">
        <f>IF(ISNA(SUMIFS(INDEX('Model Performance Data'!$O$8:$DY$56,0,MATCH(CONCATENATE($J743,N$6),'Model Performance Data'!$O$6:$DY$6,0)),'Model Performance Data'!$B$8:$B$56,$C743,'Model Performance Data'!$C$8:$C$56,$D743)),"-",SUMIFS(INDEX('Model Performance Data'!$O$8:$DY$56,0,MATCH(CONCATENATE($J743,N$6),'Model Performance Data'!$O$6:$DY$6,0)),'Model Performance Data'!$B$8:$B$56,$C743,'Model Performance Data'!$C$8:$C$56,$D743))</f>
        <v>0</v>
      </c>
      <c r="O743" s="154">
        <f>IF(ISNA(SUMIFS(INDEX('Model Performance Data'!$O$8:$DY$56,0,MATCH(CONCATENATE($J743,O$6),'Model Performance Data'!$O$6:$DY$6,0)),'Model Performance Data'!$B$8:$B$56,$C743,'Model Performance Data'!$C$8:$C$56,$D743)),"-",SUMIFS(INDEX('Model Performance Data'!$O$8:$DY$56,0,MATCH(CONCATENATE($J743,O$6),'Model Performance Data'!$O$6:$DY$6,0)),'Model Performance Data'!$B$8:$B$56,$C743,'Model Performance Data'!$C$8:$C$56,$D743))</f>
        <v>0</v>
      </c>
    </row>
    <row r="744" spans="2:15" outlineLevel="1" x14ac:dyDescent="0.35">
      <c r="B744" s="37" t="s">
        <v>80</v>
      </c>
      <c r="C744" s="38" t="str">
        <f>IF(ISBLANK('Model Performance Data'!$B$35),"-",'Model Performance Data'!$B$35)</f>
        <v>Population Health</v>
      </c>
      <c r="D744" s="38" t="str">
        <f>IF(ISBLANK('Model Performance Data'!$C$35),"-",'Model Performance Data'!$C$35)</f>
        <v>Chronic Care Engagement</v>
      </c>
      <c r="E744" s="38" t="str">
        <f>IF(ISBLANK('Model Performance Data'!$D$35),"-",'Model Performance Data'!$D$35)</f>
        <v>Percentage</v>
      </c>
      <c r="F744" s="38" t="str">
        <f>IF(ISBLANK('Model Performance Data'!$E$35),"-",'Model Performance Data'!$E$35)</f>
        <v>Retired</v>
      </c>
      <c r="G744" s="38">
        <f>IF(ISBLANK('Model Performance Data'!$F$35),"-",'Model Performance Data'!$F$35)</f>
        <v>42977</v>
      </c>
      <c r="H744" s="38">
        <v>2</v>
      </c>
      <c r="I744" s="38" t="s">
        <v>65</v>
      </c>
      <c r="J744" s="37" t="str">
        <f t="shared" si="38"/>
        <v>2Goal</v>
      </c>
      <c r="K744" s="38" t="str">
        <f>IF(ISBLANK('Model Performance Data'!$L$35),"-",'Model Performance Data'!$L$35)</f>
        <v>Annual</v>
      </c>
      <c r="L744" s="38" t="str">
        <f>IF(ISBLANK('Model Performance Data'!$K$35),"-",'Model Performance Data'!$K$35)</f>
        <v>Metric Steward: ResultsHCA</v>
      </c>
      <c r="M744" s="43" t="str">
        <f>IF(ISNA(SUMIFS(INDEX('Model Performance Data'!$O$8:$DY$56,0,MATCH(CONCATENATE($J744,M$6),'Model Performance Data'!$O$6:$DY$6,0)),'Model Performance Data'!$B$8:$B$56,$C744,'Model Performance Data'!$C$8:$C$56,$D744)),"-",SUMIFS(INDEX('Model Performance Data'!$O$8:$DY$56,0,MATCH(CONCATENATE($J744,M$6),'Model Performance Data'!$O$6:$DY$6,0)),'Model Performance Data'!$B$8:$B$56,$C744,'Model Performance Data'!$C$8:$C$56,$D744))</f>
        <v>-</v>
      </c>
      <c r="N744" s="43" t="str">
        <f>IF(ISNA(SUMIFS(INDEX('Model Performance Data'!$O$8:$DY$56,0,MATCH(CONCATENATE($J744,N$6),'Model Performance Data'!$O$6:$DY$6,0)),'Model Performance Data'!$B$8:$B$56,$C744,'Model Performance Data'!$C$8:$C$56,$D744)),"-",SUMIFS(INDEX('Model Performance Data'!$O$8:$DY$56,0,MATCH(CONCATENATE($J744,N$6),'Model Performance Data'!$O$6:$DY$6,0)),'Model Performance Data'!$B$8:$B$56,$C744,'Model Performance Data'!$C$8:$C$56,$D744))</f>
        <v>-</v>
      </c>
      <c r="O744" s="154">
        <f>IF(ISNA(SUMIFS(INDEX('Model Performance Data'!$O$8:$DY$56,0,MATCH(CONCATENATE($J744,O$6),'Model Performance Data'!$O$6:$DY$6,0)),'Model Performance Data'!$B$8:$B$56,$C744,'Model Performance Data'!$C$8:$C$56,$D744)),"-",SUMIFS(INDEX('Model Performance Data'!$O$8:$DY$56,0,MATCH(CONCATENATE($J744,O$6),'Model Performance Data'!$O$6:$DY$6,0)),'Model Performance Data'!$B$8:$B$56,$C744,'Model Performance Data'!$C$8:$C$56,$D744))</f>
        <v>0</v>
      </c>
    </row>
    <row r="745" spans="2:15" outlineLevel="1" x14ac:dyDescent="0.35">
      <c r="B745" s="37" t="s">
        <v>80</v>
      </c>
      <c r="C745" s="38" t="str">
        <f>IF(ISBLANK('Model Performance Data'!$B$35),"-",'Model Performance Data'!$B$35)</f>
        <v>Population Health</v>
      </c>
      <c r="D745" s="38" t="str">
        <f>IF(ISBLANK('Model Performance Data'!$C$35),"-",'Model Performance Data'!$C$35)</f>
        <v>Chronic Care Engagement</v>
      </c>
      <c r="E745" s="38" t="str">
        <f>IF(ISBLANK('Model Performance Data'!$D$35),"-",'Model Performance Data'!$D$35)</f>
        <v>Percentage</v>
      </c>
      <c r="F745" s="38" t="str">
        <f>IF(ISBLANK('Model Performance Data'!$E$35),"-",'Model Performance Data'!$E$35)</f>
        <v>Retired</v>
      </c>
      <c r="G745" s="38">
        <f>IF(ISBLANK('Model Performance Data'!$F$35),"-",'Model Performance Data'!$F$35)</f>
        <v>42977</v>
      </c>
      <c r="H745" s="38">
        <v>3</v>
      </c>
      <c r="I745" s="38">
        <v>1</v>
      </c>
      <c r="J745" s="37" t="str">
        <f t="shared" si="38"/>
        <v>31</v>
      </c>
      <c r="K745" s="38" t="str">
        <f>IF(ISBLANK('Model Performance Data'!$L$35),"-",'Model Performance Data'!$L$35)</f>
        <v>Annual</v>
      </c>
      <c r="L745" s="38" t="str">
        <f>IF(ISBLANK('Model Performance Data'!$K$35),"-",'Model Performance Data'!$K$35)</f>
        <v>Metric Steward: ResultsHCA</v>
      </c>
      <c r="M745" s="43">
        <f>IF(ISNA(SUMIFS(INDEX('Model Performance Data'!$O$8:$DY$56,0,MATCH(CONCATENATE($J745,M$6),'Model Performance Data'!$O$6:$DY$6,0)),'Model Performance Data'!$B$8:$B$56,$C745,'Model Performance Data'!$C$8:$C$56,$D745)),"-",SUMIFS(INDEX('Model Performance Data'!$O$8:$DY$56,0,MATCH(CONCATENATE($J745,M$6),'Model Performance Data'!$O$6:$DY$6,0)),'Model Performance Data'!$B$8:$B$56,$C745,'Model Performance Data'!$C$8:$C$56,$D745))</f>
        <v>0</v>
      </c>
      <c r="N745" s="43">
        <f>IF(ISNA(SUMIFS(INDEX('Model Performance Data'!$O$8:$DY$56,0,MATCH(CONCATENATE($J745,N$6),'Model Performance Data'!$O$6:$DY$6,0)),'Model Performance Data'!$B$8:$B$56,$C745,'Model Performance Data'!$C$8:$C$56,$D745)),"-",SUMIFS(INDEX('Model Performance Data'!$O$8:$DY$56,0,MATCH(CONCATENATE($J745,N$6),'Model Performance Data'!$O$6:$DY$6,0)),'Model Performance Data'!$B$8:$B$56,$C745,'Model Performance Data'!$C$8:$C$56,$D745))</f>
        <v>0</v>
      </c>
      <c r="O745" s="154">
        <f>IF(ISNA(SUMIFS(INDEX('Model Performance Data'!$O$8:$DY$56,0,MATCH(CONCATENATE($J745,O$6),'Model Performance Data'!$O$6:$DY$6,0)),'Model Performance Data'!$B$8:$B$56,$C745,'Model Performance Data'!$C$8:$C$56,$D745)),"-",SUMIFS(INDEX('Model Performance Data'!$O$8:$DY$56,0,MATCH(CONCATENATE($J745,O$6),'Model Performance Data'!$O$6:$DY$6,0)),'Model Performance Data'!$B$8:$B$56,$C745,'Model Performance Data'!$C$8:$C$56,$D745))</f>
        <v>0</v>
      </c>
    </row>
    <row r="746" spans="2:15" outlineLevel="1" x14ac:dyDescent="0.35">
      <c r="B746" s="37" t="s">
        <v>80</v>
      </c>
      <c r="C746" s="38" t="str">
        <f>IF(ISBLANK('Model Performance Data'!$B$35),"-",'Model Performance Data'!$B$35)</f>
        <v>Population Health</v>
      </c>
      <c r="D746" s="38" t="str">
        <f>IF(ISBLANK('Model Performance Data'!$C$35),"-",'Model Performance Data'!$C$35)</f>
        <v>Chronic Care Engagement</v>
      </c>
      <c r="E746" s="38" t="str">
        <f>IF(ISBLANK('Model Performance Data'!$D$35),"-",'Model Performance Data'!$D$35)</f>
        <v>Percentage</v>
      </c>
      <c r="F746" s="38" t="str">
        <f>IF(ISBLANK('Model Performance Data'!$E$35),"-",'Model Performance Data'!$E$35)</f>
        <v>Retired</v>
      </c>
      <c r="G746" s="38">
        <f>IF(ISBLANK('Model Performance Data'!$F$35),"-",'Model Performance Data'!$F$35)</f>
        <v>42977</v>
      </c>
      <c r="H746" s="38">
        <v>3</v>
      </c>
      <c r="I746" s="38">
        <v>2</v>
      </c>
      <c r="J746" s="37" t="str">
        <f t="shared" si="38"/>
        <v>32</v>
      </c>
      <c r="K746" s="38" t="str">
        <f>IF(ISBLANK('Model Performance Data'!$L$35),"-",'Model Performance Data'!$L$35)</f>
        <v>Annual</v>
      </c>
      <c r="L746" s="38" t="str">
        <f>IF(ISBLANK('Model Performance Data'!$K$35),"-",'Model Performance Data'!$K$35)</f>
        <v>Metric Steward: ResultsHCA</v>
      </c>
      <c r="M746" s="43">
        <f>IF(ISNA(SUMIFS(INDEX('Model Performance Data'!$O$8:$DY$56,0,MATCH(CONCATENATE($J746,M$6),'Model Performance Data'!$O$6:$DY$6,0)),'Model Performance Data'!$B$8:$B$56,$C746,'Model Performance Data'!$C$8:$C$56,$D746)),"-",SUMIFS(INDEX('Model Performance Data'!$O$8:$DY$56,0,MATCH(CONCATENATE($J746,M$6),'Model Performance Data'!$O$6:$DY$6,0)),'Model Performance Data'!$B$8:$B$56,$C746,'Model Performance Data'!$C$8:$C$56,$D746))</f>
        <v>0</v>
      </c>
      <c r="N746" s="43">
        <f>IF(ISNA(SUMIFS(INDEX('Model Performance Data'!$O$8:$DY$56,0,MATCH(CONCATENATE($J746,N$6),'Model Performance Data'!$O$6:$DY$6,0)),'Model Performance Data'!$B$8:$B$56,$C746,'Model Performance Data'!$C$8:$C$56,$D746)),"-",SUMIFS(INDEX('Model Performance Data'!$O$8:$DY$56,0,MATCH(CONCATENATE($J746,N$6),'Model Performance Data'!$O$6:$DY$6,0)),'Model Performance Data'!$B$8:$B$56,$C746,'Model Performance Data'!$C$8:$C$56,$D746))</f>
        <v>0</v>
      </c>
      <c r="O746" s="154">
        <f>IF(ISNA(SUMIFS(INDEX('Model Performance Data'!$O$8:$DY$56,0,MATCH(CONCATENATE($J746,O$6),'Model Performance Data'!$O$6:$DY$6,0)),'Model Performance Data'!$B$8:$B$56,$C746,'Model Performance Data'!$C$8:$C$56,$D746)),"-",SUMIFS(INDEX('Model Performance Data'!$O$8:$DY$56,0,MATCH(CONCATENATE($J746,O$6),'Model Performance Data'!$O$6:$DY$6,0)),'Model Performance Data'!$B$8:$B$56,$C746,'Model Performance Data'!$C$8:$C$56,$D746))</f>
        <v>0</v>
      </c>
    </row>
    <row r="747" spans="2:15" outlineLevel="1" x14ac:dyDescent="0.35">
      <c r="B747" s="37" t="s">
        <v>80</v>
      </c>
      <c r="C747" s="38" t="str">
        <f>IF(ISBLANK('Model Performance Data'!$B$35),"-",'Model Performance Data'!$B$35)</f>
        <v>Population Health</v>
      </c>
      <c r="D747" s="38" t="str">
        <f>IF(ISBLANK('Model Performance Data'!$C$35),"-",'Model Performance Data'!$C$35)</f>
        <v>Chronic Care Engagement</v>
      </c>
      <c r="E747" s="38" t="str">
        <f>IF(ISBLANK('Model Performance Data'!$D$35),"-",'Model Performance Data'!$D$35)</f>
        <v>Percentage</v>
      </c>
      <c r="F747" s="38" t="str">
        <f>IF(ISBLANK('Model Performance Data'!$E$35),"-",'Model Performance Data'!$E$35)</f>
        <v>Retired</v>
      </c>
      <c r="G747" s="38">
        <f>IF(ISBLANK('Model Performance Data'!$F$35),"-",'Model Performance Data'!$F$35)</f>
        <v>42977</v>
      </c>
      <c r="H747" s="38">
        <v>3</v>
      </c>
      <c r="I747" s="38">
        <v>3</v>
      </c>
      <c r="J747" s="37" t="str">
        <f t="shared" si="38"/>
        <v>33</v>
      </c>
      <c r="K747" s="38" t="str">
        <f>IF(ISBLANK('Model Performance Data'!$L$35),"-",'Model Performance Data'!$L$35)</f>
        <v>Annual</v>
      </c>
      <c r="L747" s="38" t="str">
        <f>IF(ISBLANK('Model Performance Data'!$K$35),"-",'Model Performance Data'!$K$35)</f>
        <v>Metric Steward: ResultsHCA</v>
      </c>
      <c r="M747" s="43">
        <f>IF(ISNA(SUMIFS(INDEX('Model Performance Data'!$O$8:$DY$56,0,MATCH(CONCATENATE($J747,M$6),'Model Performance Data'!$O$6:$DY$6,0)),'Model Performance Data'!$B$8:$B$56,$C747,'Model Performance Data'!$C$8:$C$56,$D747)),"-",SUMIFS(INDEX('Model Performance Data'!$O$8:$DY$56,0,MATCH(CONCATENATE($J747,M$6),'Model Performance Data'!$O$6:$DY$6,0)),'Model Performance Data'!$B$8:$B$56,$C747,'Model Performance Data'!$C$8:$C$56,$D747))</f>
        <v>0</v>
      </c>
      <c r="N747" s="43">
        <f>IF(ISNA(SUMIFS(INDEX('Model Performance Data'!$O$8:$DY$56,0,MATCH(CONCATENATE($J747,N$6),'Model Performance Data'!$O$6:$DY$6,0)),'Model Performance Data'!$B$8:$B$56,$C747,'Model Performance Data'!$C$8:$C$56,$D747)),"-",SUMIFS(INDEX('Model Performance Data'!$O$8:$DY$56,0,MATCH(CONCATENATE($J747,N$6),'Model Performance Data'!$O$6:$DY$6,0)),'Model Performance Data'!$B$8:$B$56,$C747,'Model Performance Data'!$C$8:$C$56,$D747))</f>
        <v>0</v>
      </c>
      <c r="O747" s="154">
        <f>IF(ISNA(SUMIFS(INDEX('Model Performance Data'!$O$8:$DY$56,0,MATCH(CONCATENATE($J747,O$6),'Model Performance Data'!$O$6:$DY$6,0)),'Model Performance Data'!$B$8:$B$56,$C747,'Model Performance Data'!$C$8:$C$56,$D747)),"-",SUMIFS(INDEX('Model Performance Data'!$O$8:$DY$56,0,MATCH(CONCATENATE($J747,O$6),'Model Performance Data'!$O$6:$DY$6,0)),'Model Performance Data'!$B$8:$B$56,$C747,'Model Performance Data'!$C$8:$C$56,$D747))</f>
        <v>0</v>
      </c>
    </row>
    <row r="748" spans="2:15" outlineLevel="1" x14ac:dyDescent="0.35">
      <c r="B748" s="37" t="s">
        <v>80</v>
      </c>
      <c r="C748" s="38" t="str">
        <f>IF(ISBLANK('Model Performance Data'!$B$35),"-",'Model Performance Data'!$B$35)</f>
        <v>Population Health</v>
      </c>
      <c r="D748" s="38" t="str">
        <f>IF(ISBLANK('Model Performance Data'!$C$35),"-",'Model Performance Data'!$C$35)</f>
        <v>Chronic Care Engagement</v>
      </c>
      <c r="E748" s="38" t="str">
        <f>IF(ISBLANK('Model Performance Data'!$D$35),"-",'Model Performance Data'!$D$35)</f>
        <v>Percentage</v>
      </c>
      <c r="F748" s="38" t="str">
        <f>IF(ISBLANK('Model Performance Data'!$E$35),"-",'Model Performance Data'!$E$35)</f>
        <v>Retired</v>
      </c>
      <c r="G748" s="38">
        <f>IF(ISBLANK('Model Performance Data'!$F$35),"-",'Model Performance Data'!$F$35)</f>
        <v>42977</v>
      </c>
      <c r="H748" s="38">
        <v>3</v>
      </c>
      <c r="I748" s="38">
        <v>4</v>
      </c>
      <c r="J748" s="37" t="str">
        <f t="shared" si="38"/>
        <v>34</v>
      </c>
      <c r="K748" s="38" t="str">
        <f>IF(ISBLANK('Model Performance Data'!$L$35),"-",'Model Performance Data'!$L$35)</f>
        <v>Annual</v>
      </c>
      <c r="L748" s="38" t="str">
        <f>IF(ISBLANK('Model Performance Data'!$K$35),"-",'Model Performance Data'!$K$35)</f>
        <v>Metric Steward: ResultsHCA</v>
      </c>
      <c r="M748" s="43">
        <f>IF(ISNA(SUMIFS(INDEX('Model Performance Data'!$O$8:$DY$56,0,MATCH(CONCATENATE($J748,M$6),'Model Performance Data'!$O$6:$DY$6,0)),'Model Performance Data'!$B$8:$B$56,$C748,'Model Performance Data'!$C$8:$C$56,$D748)),"-",SUMIFS(INDEX('Model Performance Data'!$O$8:$DY$56,0,MATCH(CONCATENATE($J748,M$6),'Model Performance Data'!$O$6:$DY$6,0)),'Model Performance Data'!$B$8:$B$56,$C748,'Model Performance Data'!$C$8:$C$56,$D748))</f>
        <v>0</v>
      </c>
      <c r="N748" s="43">
        <f>IF(ISNA(SUMIFS(INDEX('Model Performance Data'!$O$8:$DY$56,0,MATCH(CONCATENATE($J748,N$6),'Model Performance Data'!$O$6:$DY$6,0)),'Model Performance Data'!$B$8:$B$56,$C748,'Model Performance Data'!$C$8:$C$56,$D748)),"-",SUMIFS(INDEX('Model Performance Data'!$O$8:$DY$56,0,MATCH(CONCATENATE($J748,N$6),'Model Performance Data'!$O$6:$DY$6,0)),'Model Performance Data'!$B$8:$B$56,$C748,'Model Performance Data'!$C$8:$C$56,$D748))</f>
        <v>0</v>
      </c>
      <c r="O748" s="154">
        <f>IF(ISNA(SUMIFS(INDEX('Model Performance Data'!$O$8:$DY$56,0,MATCH(CONCATENATE($J748,O$6),'Model Performance Data'!$O$6:$DY$6,0)),'Model Performance Data'!$B$8:$B$56,$C748,'Model Performance Data'!$C$8:$C$56,$D748)),"-",SUMIFS(INDEX('Model Performance Data'!$O$8:$DY$56,0,MATCH(CONCATENATE($J748,O$6),'Model Performance Data'!$O$6:$DY$6,0)),'Model Performance Data'!$B$8:$B$56,$C748,'Model Performance Data'!$C$8:$C$56,$D748))</f>
        <v>0</v>
      </c>
    </row>
    <row r="749" spans="2:15" outlineLevel="1" x14ac:dyDescent="0.35">
      <c r="B749" s="37" t="s">
        <v>80</v>
      </c>
      <c r="C749" s="38" t="str">
        <f>IF(ISBLANK('Model Performance Data'!$B$35),"-",'Model Performance Data'!$B$35)</f>
        <v>Population Health</v>
      </c>
      <c r="D749" s="38" t="str">
        <f>IF(ISBLANK('Model Performance Data'!$C$35),"-",'Model Performance Data'!$C$35)</f>
        <v>Chronic Care Engagement</v>
      </c>
      <c r="E749" s="38" t="str">
        <f>IF(ISBLANK('Model Performance Data'!$D$35),"-",'Model Performance Data'!$D$35)</f>
        <v>Percentage</v>
      </c>
      <c r="F749" s="38" t="str">
        <f>IF(ISBLANK('Model Performance Data'!$E$35),"-",'Model Performance Data'!$E$35)</f>
        <v>Retired</v>
      </c>
      <c r="G749" s="38">
        <f>IF(ISBLANK('Model Performance Data'!$F$35),"-",'Model Performance Data'!$F$35)</f>
        <v>42977</v>
      </c>
      <c r="H749" s="38">
        <v>3</v>
      </c>
      <c r="I749" s="38">
        <v>5</v>
      </c>
      <c r="J749" s="37" t="str">
        <f t="shared" si="38"/>
        <v>35</v>
      </c>
      <c r="K749" s="38" t="str">
        <f>IF(ISBLANK('Model Performance Data'!$L$35),"-",'Model Performance Data'!$L$35)</f>
        <v>Annual</v>
      </c>
      <c r="L749" s="38" t="str">
        <f>IF(ISBLANK('Model Performance Data'!$K$35),"-",'Model Performance Data'!$K$35)</f>
        <v>Metric Steward: ResultsHCA</v>
      </c>
      <c r="M749" s="43">
        <f>IF(ISNA(SUMIFS(INDEX('Model Performance Data'!$O$8:$DY$56,0,MATCH(CONCATENATE($J749,M$6),'Model Performance Data'!$O$6:$DY$6,0)),'Model Performance Data'!$B$8:$B$56,$C749,'Model Performance Data'!$C$8:$C$56,$D749)),"-",SUMIFS(INDEX('Model Performance Data'!$O$8:$DY$56,0,MATCH(CONCATENATE($J749,M$6),'Model Performance Data'!$O$6:$DY$6,0)),'Model Performance Data'!$B$8:$B$56,$C749,'Model Performance Data'!$C$8:$C$56,$D749))</f>
        <v>0</v>
      </c>
      <c r="N749" s="43">
        <f>IF(ISNA(SUMIFS(INDEX('Model Performance Data'!$O$8:$DY$56,0,MATCH(CONCATENATE($J749,N$6),'Model Performance Data'!$O$6:$DY$6,0)),'Model Performance Data'!$B$8:$B$56,$C749,'Model Performance Data'!$C$8:$C$56,$D749)),"-",SUMIFS(INDEX('Model Performance Data'!$O$8:$DY$56,0,MATCH(CONCATENATE($J749,N$6),'Model Performance Data'!$O$6:$DY$6,0)),'Model Performance Data'!$B$8:$B$56,$C749,'Model Performance Data'!$C$8:$C$56,$D749))</f>
        <v>0</v>
      </c>
      <c r="O749" s="154">
        <f>IF(ISNA(SUMIFS(INDEX('Model Performance Data'!$O$8:$DY$56,0,MATCH(CONCATENATE($J749,O$6),'Model Performance Data'!$O$6:$DY$6,0)),'Model Performance Data'!$B$8:$B$56,$C749,'Model Performance Data'!$C$8:$C$56,$D749)),"-",SUMIFS(INDEX('Model Performance Data'!$O$8:$DY$56,0,MATCH(CONCATENATE($J749,O$6),'Model Performance Data'!$O$6:$DY$6,0)),'Model Performance Data'!$B$8:$B$56,$C749,'Model Performance Data'!$C$8:$C$56,$D749))</f>
        <v>0</v>
      </c>
    </row>
    <row r="750" spans="2:15" outlineLevel="1" x14ac:dyDescent="0.35">
      <c r="B750" s="37" t="s">
        <v>80</v>
      </c>
      <c r="C750" s="38" t="str">
        <f>IF(ISBLANK('Model Performance Data'!$B$35),"-",'Model Performance Data'!$B$35)</f>
        <v>Population Health</v>
      </c>
      <c r="D750" s="38" t="str">
        <f>IF(ISBLANK('Model Performance Data'!$C$35),"-",'Model Performance Data'!$C$35)</f>
        <v>Chronic Care Engagement</v>
      </c>
      <c r="E750" s="38" t="str">
        <f>IF(ISBLANK('Model Performance Data'!$D$35),"-",'Model Performance Data'!$D$35)</f>
        <v>Percentage</v>
      </c>
      <c r="F750" s="38" t="str">
        <f>IF(ISBLANK('Model Performance Data'!$E$35),"-",'Model Performance Data'!$E$35)</f>
        <v>Retired</v>
      </c>
      <c r="G750" s="38">
        <f>IF(ISBLANK('Model Performance Data'!$F$35),"-",'Model Performance Data'!$F$35)</f>
        <v>42977</v>
      </c>
      <c r="H750" s="38">
        <v>3</v>
      </c>
      <c r="I750" s="38" t="s">
        <v>65</v>
      </c>
      <c r="J750" s="37" t="str">
        <f t="shared" si="38"/>
        <v>3Goal</v>
      </c>
      <c r="K750" s="38" t="str">
        <f>IF(ISBLANK('Model Performance Data'!$L$35),"-",'Model Performance Data'!$L$35)</f>
        <v>Annual</v>
      </c>
      <c r="L750" s="38" t="str">
        <f>IF(ISBLANK('Model Performance Data'!$K$35),"-",'Model Performance Data'!$K$35)</f>
        <v>Metric Steward: ResultsHCA</v>
      </c>
      <c r="M750" s="43" t="str">
        <f>IF(ISNA(SUMIFS(INDEX('Model Performance Data'!$O$8:$DY$56,0,MATCH(CONCATENATE($J750,M$6),'Model Performance Data'!$O$6:$DY$6,0)),'Model Performance Data'!$B$8:$B$56,$C750,'Model Performance Data'!$C$8:$C$56,$D750)),"-",SUMIFS(INDEX('Model Performance Data'!$O$8:$DY$56,0,MATCH(CONCATENATE($J750,M$6),'Model Performance Data'!$O$6:$DY$6,0)),'Model Performance Data'!$B$8:$B$56,$C750,'Model Performance Data'!$C$8:$C$56,$D750))</f>
        <v>-</v>
      </c>
      <c r="N750" s="43" t="str">
        <f>IF(ISNA(SUMIFS(INDEX('Model Performance Data'!$O$8:$DY$56,0,MATCH(CONCATENATE($J750,N$6),'Model Performance Data'!$O$6:$DY$6,0)),'Model Performance Data'!$B$8:$B$56,$C750,'Model Performance Data'!$C$8:$C$56,$D750)),"-",SUMIFS(INDEX('Model Performance Data'!$O$8:$DY$56,0,MATCH(CONCATENATE($J750,N$6),'Model Performance Data'!$O$6:$DY$6,0)),'Model Performance Data'!$B$8:$B$56,$C750,'Model Performance Data'!$C$8:$C$56,$D750))</f>
        <v>-</v>
      </c>
      <c r="O750" s="154">
        <f>IF(ISNA(SUMIFS(INDEX('Model Performance Data'!$O$8:$DY$56,0,MATCH(CONCATENATE($J750,O$6),'Model Performance Data'!$O$6:$DY$6,0)),'Model Performance Data'!$B$8:$B$56,$C750,'Model Performance Data'!$C$8:$C$56,$D750)),"-",SUMIFS(INDEX('Model Performance Data'!$O$8:$DY$56,0,MATCH(CONCATENATE($J750,O$6),'Model Performance Data'!$O$6:$DY$6,0)),'Model Performance Data'!$B$8:$B$56,$C750,'Model Performance Data'!$C$8:$C$56,$D750))</f>
        <v>0</v>
      </c>
    </row>
    <row r="751" spans="2:15" outlineLevel="1" x14ac:dyDescent="0.35">
      <c r="B751" s="37" t="s">
        <v>80</v>
      </c>
      <c r="C751" s="38" t="str">
        <f>IF(ISBLANK('Model Performance Data'!$B$35),"-",'Model Performance Data'!$B$35)</f>
        <v>Population Health</v>
      </c>
      <c r="D751" s="38" t="str">
        <f>IF(ISBLANK('Model Performance Data'!$C$35),"-",'Model Performance Data'!$C$35)</f>
        <v>Chronic Care Engagement</v>
      </c>
      <c r="E751" s="38" t="str">
        <f>IF(ISBLANK('Model Performance Data'!$D$35),"-",'Model Performance Data'!$D$35)</f>
        <v>Percentage</v>
      </c>
      <c r="F751" s="38" t="str">
        <f>IF(ISBLANK('Model Performance Data'!$E$35),"-",'Model Performance Data'!$E$35)</f>
        <v>Retired</v>
      </c>
      <c r="G751" s="38">
        <f>IF(ISBLANK('Model Performance Data'!$F$35),"-",'Model Performance Data'!$F$35)</f>
        <v>42977</v>
      </c>
      <c r="H751" s="38">
        <v>4</v>
      </c>
      <c r="I751" s="38">
        <v>1</v>
      </c>
      <c r="J751" s="37" t="str">
        <f t="shared" ref="J751:J756" si="40">CONCATENATE(H751,I751)</f>
        <v>41</v>
      </c>
      <c r="K751" s="38" t="str">
        <f>IF(ISBLANK('Model Performance Data'!$L$35),"-",'Model Performance Data'!$L$35)</f>
        <v>Annual</v>
      </c>
      <c r="L751" s="38" t="str">
        <f>IF(ISBLANK('Model Performance Data'!$K$35),"-",'Model Performance Data'!$K$35)</f>
        <v>Metric Steward: ResultsHCA</v>
      </c>
      <c r="M751" s="43">
        <f>IF(ISNA(SUMIFS(INDEX('Model Performance Data'!$O$8:$DY$56,0,MATCH(CONCATENATE($J751,M$6),'Model Performance Data'!$O$6:$DY$6,0)),'Model Performance Data'!$B$8:$B$56,$C751,'Model Performance Data'!$C$8:$C$56,$D751)),"-",SUMIFS(INDEX('Model Performance Data'!$O$8:$DY$56,0,MATCH(CONCATENATE($J751,M$6),'Model Performance Data'!$O$6:$DY$6,0)),'Model Performance Data'!$B$8:$B$56,$C751,'Model Performance Data'!$C$8:$C$56,$D751))</f>
        <v>0</v>
      </c>
      <c r="N751" s="43">
        <f>IF(ISNA(SUMIFS(INDEX('Model Performance Data'!$O$8:$DY$56,0,MATCH(CONCATENATE($J751,N$6),'Model Performance Data'!$O$6:$DY$6,0)),'Model Performance Data'!$B$8:$B$56,$C751,'Model Performance Data'!$C$8:$C$56,$D751)),"-",SUMIFS(INDEX('Model Performance Data'!$O$8:$DY$56,0,MATCH(CONCATENATE($J751,N$6),'Model Performance Data'!$O$6:$DY$6,0)),'Model Performance Data'!$B$8:$B$56,$C751,'Model Performance Data'!$C$8:$C$56,$D751))</f>
        <v>0</v>
      </c>
      <c r="O751" s="154">
        <f>IF(ISNA(SUMIFS(INDEX('Model Performance Data'!$O$8:$DY$56,0,MATCH(CONCATENATE($J751,O$6),'Model Performance Data'!$O$6:$DY$6,0)),'Model Performance Data'!$B$8:$B$56,$C751,'Model Performance Data'!$C$8:$C$56,$D751)),"-",SUMIFS(INDEX('Model Performance Data'!$O$8:$DY$56,0,MATCH(CONCATENATE($J751,O$6),'Model Performance Data'!$O$6:$DY$6,0)),'Model Performance Data'!$B$8:$B$56,$C751,'Model Performance Data'!$C$8:$C$56,$D751))</f>
        <v>0</v>
      </c>
    </row>
    <row r="752" spans="2:15" outlineLevel="1" x14ac:dyDescent="0.35">
      <c r="B752" s="37" t="s">
        <v>80</v>
      </c>
      <c r="C752" s="38" t="str">
        <f>IF(ISBLANK('Model Performance Data'!$B$35),"-",'Model Performance Data'!$B$35)</f>
        <v>Population Health</v>
      </c>
      <c r="D752" s="38" t="str">
        <f>IF(ISBLANK('Model Performance Data'!$C$35),"-",'Model Performance Data'!$C$35)</f>
        <v>Chronic Care Engagement</v>
      </c>
      <c r="E752" s="38" t="str">
        <f>IF(ISBLANK('Model Performance Data'!$D$35),"-",'Model Performance Data'!$D$35)</f>
        <v>Percentage</v>
      </c>
      <c r="F752" s="38" t="str">
        <f>IF(ISBLANK('Model Performance Data'!$E$35),"-",'Model Performance Data'!$E$35)</f>
        <v>Retired</v>
      </c>
      <c r="G752" s="38">
        <f>IF(ISBLANK('Model Performance Data'!$F$35),"-",'Model Performance Data'!$F$35)</f>
        <v>42977</v>
      </c>
      <c r="H752" s="38">
        <v>4</v>
      </c>
      <c r="I752" s="38">
        <v>2</v>
      </c>
      <c r="J752" s="37" t="str">
        <f t="shared" si="40"/>
        <v>42</v>
      </c>
      <c r="K752" s="38" t="str">
        <f>IF(ISBLANK('Model Performance Data'!$L$35),"-",'Model Performance Data'!$L$35)</f>
        <v>Annual</v>
      </c>
      <c r="L752" s="38" t="str">
        <f>IF(ISBLANK('Model Performance Data'!$K$35),"-",'Model Performance Data'!$K$35)</f>
        <v>Metric Steward: ResultsHCA</v>
      </c>
      <c r="M752" s="43">
        <f>IF(ISNA(SUMIFS(INDEX('Model Performance Data'!$O$8:$DY$56,0,MATCH(CONCATENATE($J752,M$6),'Model Performance Data'!$O$6:$DY$6,0)),'Model Performance Data'!$B$8:$B$56,$C752,'Model Performance Data'!$C$8:$C$56,$D752)),"-",SUMIFS(INDEX('Model Performance Data'!$O$8:$DY$56,0,MATCH(CONCATENATE($J752,M$6),'Model Performance Data'!$O$6:$DY$6,0)),'Model Performance Data'!$B$8:$B$56,$C752,'Model Performance Data'!$C$8:$C$56,$D752))</f>
        <v>0</v>
      </c>
      <c r="N752" s="43">
        <f>IF(ISNA(SUMIFS(INDEX('Model Performance Data'!$O$8:$DY$56,0,MATCH(CONCATENATE($J752,N$6),'Model Performance Data'!$O$6:$DY$6,0)),'Model Performance Data'!$B$8:$B$56,$C752,'Model Performance Data'!$C$8:$C$56,$D752)),"-",SUMIFS(INDEX('Model Performance Data'!$O$8:$DY$56,0,MATCH(CONCATENATE($J752,N$6),'Model Performance Data'!$O$6:$DY$6,0)),'Model Performance Data'!$B$8:$B$56,$C752,'Model Performance Data'!$C$8:$C$56,$D752))</f>
        <v>0</v>
      </c>
      <c r="O752" s="154">
        <f>IF(ISNA(SUMIFS(INDEX('Model Performance Data'!$O$8:$DY$56,0,MATCH(CONCATENATE($J752,O$6),'Model Performance Data'!$O$6:$DY$6,0)),'Model Performance Data'!$B$8:$B$56,$C752,'Model Performance Data'!$C$8:$C$56,$D752)),"-",SUMIFS(INDEX('Model Performance Data'!$O$8:$DY$56,0,MATCH(CONCATENATE($J752,O$6),'Model Performance Data'!$O$6:$DY$6,0)),'Model Performance Data'!$B$8:$B$56,$C752,'Model Performance Data'!$C$8:$C$56,$D752))</f>
        <v>0</v>
      </c>
    </row>
    <row r="753" spans="2:15" outlineLevel="1" x14ac:dyDescent="0.35">
      <c r="B753" s="37" t="s">
        <v>80</v>
      </c>
      <c r="C753" s="38" t="str">
        <f>IF(ISBLANK('Model Performance Data'!$B$35),"-",'Model Performance Data'!$B$35)</f>
        <v>Population Health</v>
      </c>
      <c r="D753" s="38" t="str">
        <f>IF(ISBLANK('Model Performance Data'!$C$35),"-",'Model Performance Data'!$C$35)</f>
        <v>Chronic Care Engagement</v>
      </c>
      <c r="E753" s="38" t="str">
        <f>IF(ISBLANK('Model Performance Data'!$D$35),"-",'Model Performance Data'!$D$35)</f>
        <v>Percentage</v>
      </c>
      <c r="F753" s="38" t="str">
        <f>IF(ISBLANK('Model Performance Data'!$E$35),"-",'Model Performance Data'!$E$35)</f>
        <v>Retired</v>
      </c>
      <c r="G753" s="38">
        <f>IF(ISBLANK('Model Performance Data'!$F$35),"-",'Model Performance Data'!$F$35)</f>
        <v>42977</v>
      </c>
      <c r="H753" s="38">
        <v>4</v>
      </c>
      <c r="I753" s="38">
        <v>3</v>
      </c>
      <c r="J753" s="37" t="str">
        <f t="shared" si="40"/>
        <v>43</v>
      </c>
      <c r="K753" s="38" t="str">
        <f>IF(ISBLANK('Model Performance Data'!$L$35),"-",'Model Performance Data'!$L$35)</f>
        <v>Annual</v>
      </c>
      <c r="L753" s="38" t="str">
        <f>IF(ISBLANK('Model Performance Data'!$K$35),"-",'Model Performance Data'!$K$35)</f>
        <v>Metric Steward: ResultsHCA</v>
      </c>
      <c r="M753" s="43">
        <f>IF(ISNA(SUMIFS(INDEX('Model Performance Data'!$O$8:$DY$56,0,MATCH(CONCATENATE($J753,M$6),'Model Performance Data'!$O$6:$DY$6,0)),'Model Performance Data'!$B$8:$B$56,$C753,'Model Performance Data'!$C$8:$C$56,$D753)),"-",SUMIFS(INDEX('Model Performance Data'!$O$8:$DY$56,0,MATCH(CONCATENATE($J753,M$6),'Model Performance Data'!$O$6:$DY$6,0)),'Model Performance Data'!$B$8:$B$56,$C753,'Model Performance Data'!$C$8:$C$56,$D753))</f>
        <v>0</v>
      </c>
      <c r="N753" s="43">
        <f>IF(ISNA(SUMIFS(INDEX('Model Performance Data'!$O$8:$DY$56,0,MATCH(CONCATENATE($J753,N$6),'Model Performance Data'!$O$6:$DY$6,0)),'Model Performance Data'!$B$8:$B$56,$C753,'Model Performance Data'!$C$8:$C$56,$D753)),"-",SUMIFS(INDEX('Model Performance Data'!$O$8:$DY$56,0,MATCH(CONCATENATE($J753,N$6),'Model Performance Data'!$O$6:$DY$6,0)),'Model Performance Data'!$B$8:$B$56,$C753,'Model Performance Data'!$C$8:$C$56,$D753))</f>
        <v>0</v>
      </c>
      <c r="O753" s="154">
        <f>IF(ISNA(SUMIFS(INDEX('Model Performance Data'!$O$8:$DY$56,0,MATCH(CONCATENATE($J753,O$6),'Model Performance Data'!$O$6:$DY$6,0)),'Model Performance Data'!$B$8:$B$56,$C753,'Model Performance Data'!$C$8:$C$56,$D753)),"-",SUMIFS(INDEX('Model Performance Data'!$O$8:$DY$56,0,MATCH(CONCATENATE($J753,O$6),'Model Performance Data'!$O$6:$DY$6,0)),'Model Performance Data'!$B$8:$B$56,$C753,'Model Performance Data'!$C$8:$C$56,$D753))</f>
        <v>0</v>
      </c>
    </row>
    <row r="754" spans="2:15" outlineLevel="1" x14ac:dyDescent="0.35">
      <c r="B754" s="37" t="s">
        <v>80</v>
      </c>
      <c r="C754" s="38" t="str">
        <f>IF(ISBLANK('Model Performance Data'!$B$35),"-",'Model Performance Data'!$B$35)</f>
        <v>Population Health</v>
      </c>
      <c r="D754" s="38" t="str">
        <f>IF(ISBLANK('Model Performance Data'!$C$35),"-",'Model Performance Data'!$C$35)</f>
        <v>Chronic Care Engagement</v>
      </c>
      <c r="E754" s="38" t="str">
        <f>IF(ISBLANK('Model Performance Data'!$D$35),"-",'Model Performance Data'!$D$35)</f>
        <v>Percentage</v>
      </c>
      <c r="F754" s="38" t="str">
        <f>IF(ISBLANK('Model Performance Data'!$E$35),"-",'Model Performance Data'!$E$35)</f>
        <v>Retired</v>
      </c>
      <c r="G754" s="38">
        <f>IF(ISBLANK('Model Performance Data'!$F$35),"-",'Model Performance Data'!$F$35)</f>
        <v>42977</v>
      </c>
      <c r="H754" s="38">
        <v>4</v>
      </c>
      <c r="I754" s="38">
        <v>4</v>
      </c>
      <c r="J754" s="37" t="str">
        <f t="shared" si="40"/>
        <v>44</v>
      </c>
      <c r="K754" s="38" t="str">
        <f>IF(ISBLANK('Model Performance Data'!$L$35),"-",'Model Performance Data'!$L$35)</f>
        <v>Annual</v>
      </c>
      <c r="L754" s="38" t="str">
        <f>IF(ISBLANK('Model Performance Data'!$K$35),"-",'Model Performance Data'!$K$35)</f>
        <v>Metric Steward: ResultsHCA</v>
      </c>
      <c r="M754" s="43">
        <f>IF(ISNA(SUMIFS(INDEX('Model Performance Data'!$O$8:$DY$56,0,MATCH(CONCATENATE($J754,M$6),'Model Performance Data'!$O$6:$DY$6,0)),'Model Performance Data'!$B$8:$B$56,$C754,'Model Performance Data'!$C$8:$C$56,$D754)),"-",SUMIFS(INDEX('Model Performance Data'!$O$8:$DY$56,0,MATCH(CONCATENATE($J754,M$6),'Model Performance Data'!$O$6:$DY$6,0)),'Model Performance Data'!$B$8:$B$56,$C754,'Model Performance Data'!$C$8:$C$56,$D754))</f>
        <v>0</v>
      </c>
      <c r="N754" s="43">
        <f>IF(ISNA(SUMIFS(INDEX('Model Performance Data'!$O$8:$DY$56,0,MATCH(CONCATENATE($J754,N$6),'Model Performance Data'!$O$6:$DY$6,0)),'Model Performance Data'!$B$8:$B$56,$C754,'Model Performance Data'!$C$8:$C$56,$D754)),"-",SUMIFS(INDEX('Model Performance Data'!$O$8:$DY$56,0,MATCH(CONCATENATE($J754,N$6),'Model Performance Data'!$O$6:$DY$6,0)),'Model Performance Data'!$B$8:$B$56,$C754,'Model Performance Data'!$C$8:$C$56,$D754))</f>
        <v>0</v>
      </c>
      <c r="O754" s="154">
        <f>IF(ISNA(SUMIFS(INDEX('Model Performance Data'!$O$8:$DY$56,0,MATCH(CONCATENATE($J754,O$6),'Model Performance Data'!$O$6:$DY$6,0)),'Model Performance Data'!$B$8:$B$56,$C754,'Model Performance Data'!$C$8:$C$56,$D754)),"-",SUMIFS(INDEX('Model Performance Data'!$O$8:$DY$56,0,MATCH(CONCATENATE($J754,O$6),'Model Performance Data'!$O$6:$DY$6,0)),'Model Performance Data'!$B$8:$B$56,$C754,'Model Performance Data'!$C$8:$C$56,$D754))</f>
        <v>0</v>
      </c>
    </row>
    <row r="755" spans="2:15" outlineLevel="1" x14ac:dyDescent="0.35">
      <c r="B755" s="37" t="s">
        <v>80</v>
      </c>
      <c r="C755" s="38" t="str">
        <f>IF(ISBLANK('Model Performance Data'!$B$35),"-",'Model Performance Data'!$B$35)</f>
        <v>Population Health</v>
      </c>
      <c r="D755" s="38" t="str">
        <f>IF(ISBLANK('Model Performance Data'!$C$35),"-",'Model Performance Data'!$C$35)</f>
        <v>Chronic Care Engagement</v>
      </c>
      <c r="E755" s="38" t="str">
        <f>IF(ISBLANK('Model Performance Data'!$D$35),"-",'Model Performance Data'!$D$35)</f>
        <v>Percentage</v>
      </c>
      <c r="F755" s="38" t="str">
        <f>IF(ISBLANK('Model Performance Data'!$E$35),"-",'Model Performance Data'!$E$35)</f>
        <v>Retired</v>
      </c>
      <c r="G755" s="38">
        <f>IF(ISBLANK('Model Performance Data'!$F$35),"-",'Model Performance Data'!$F$35)</f>
        <v>42977</v>
      </c>
      <c r="H755" s="38">
        <v>4</v>
      </c>
      <c r="I755" s="38">
        <v>5</v>
      </c>
      <c r="J755" s="37" t="str">
        <f t="shared" si="40"/>
        <v>45</v>
      </c>
      <c r="K755" s="38" t="str">
        <f>IF(ISBLANK('Model Performance Data'!$L$35),"-",'Model Performance Data'!$L$35)</f>
        <v>Annual</v>
      </c>
      <c r="L755" s="38" t="str">
        <f>IF(ISBLANK('Model Performance Data'!$K$35),"-",'Model Performance Data'!$K$35)</f>
        <v>Metric Steward: ResultsHCA</v>
      </c>
      <c r="M755" s="43">
        <f>IF(ISNA(SUMIFS(INDEX('Model Performance Data'!$O$8:$DY$56,0,MATCH(CONCATENATE($J755,M$6),'Model Performance Data'!$O$6:$DY$6,0)),'Model Performance Data'!$B$8:$B$56,$C755,'Model Performance Data'!$C$8:$C$56,$D755)),"-",SUMIFS(INDEX('Model Performance Data'!$O$8:$DY$56,0,MATCH(CONCATENATE($J755,M$6),'Model Performance Data'!$O$6:$DY$6,0)),'Model Performance Data'!$B$8:$B$56,$C755,'Model Performance Data'!$C$8:$C$56,$D755))</f>
        <v>0</v>
      </c>
      <c r="N755" s="43">
        <f>IF(ISNA(SUMIFS(INDEX('Model Performance Data'!$O$8:$DY$56,0,MATCH(CONCATENATE($J755,N$6),'Model Performance Data'!$O$6:$DY$6,0)),'Model Performance Data'!$B$8:$B$56,$C755,'Model Performance Data'!$C$8:$C$56,$D755)),"-",SUMIFS(INDEX('Model Performance Data'!$O$8:$DY$56,0,MATCH(CONCATENATE($J755,N$6),'Model Performance Data'!$O$6:$DY$6,0)),'Model Performance Data'!$B$8:$B$56,$C755,'Model Performance Data'!$C$8:$C$56,$D755))</f>
        <v>0</v>
      </c>
      <c r="O755" s="154">
        <f>IF(ISNA(SUMIFS(INDEX('Model Performance Data'!$O$8:$DY$56,0,MATCH(CONCATENATE($J755,O$6),'Model Performance Data'!$O$6:$DY$6,0)),'Model Performance Data'!$B$8:$B$56,$C755,'Model Performance Data'!$C$8:$C$56,$D755)),"-",SUMIFS(INDEX('Model Performance Data'!$O$8:$DY$56,0,MATCH(CONCATENATE($J755,O$6),'Model Performance Data'!$O$6:$DY$6,0)),'Model Performance Data'!$B$8:$B$56,$C755,'Model Performance Data'!$C$8:$C$56,$D755))</f>
        <v>0</v>
      </c>
    </row>
    <row r="756" spans="2:15" outlineLevel="1" x14ac:dyDescent="0.35">
      <c r="B756" s="37" t="s">
        <v>80</v>
      </c>
      <c r="C756" s="38" t="str">
        <f>IF(ISBLANK('Model Performance Data'!$B$35),"-",'Model Performance Data'!$B$35)</f>
        <v>Population Health</v>
      </c>
      <c r="D756" s="38" t="str">
        <f>IF(ISBLANK('Model Performance Data'!$C$35),"-",'Model Performance Data'!$C$35)</f>
        <v>Chronic Care Engagement</v>
      </c>
      <c r="E756" s="38" t="str">
        <f>IF(ISBLANK('Model Performance Data'!$D$35),"-",'Model Performance Data'!$D$35)</f>
        <v>Percentage</v>
      </c>
      <c r="F756" s="38" t="str">
        <f>IF(ISBLANK('Model Performance Data'!$E$35),"-",'Model Performance Data'!$E$35)</f>
        <v>Retired</v>
      </c>
      <c r="G756" s="38">
        <f>IF(ISBLANK('Model Performance Data'!$F$35),"-",'Model Performance Data'!$F$35)</f>
        <v>42977</v>
      </c>
      <c r="H756" s="38">
        <v>4</v>
      </c>
      <c r="I756" s="38" t="s">
        <v>65</v>
      </c>
      <c r="J756" s="37" t="str">
        <f t="shared" si="40"/>
        <v>4Goal</v>
      </c>
      <c r="K756" s="38" t="str">
        <f>IF(ISBLANK('Model Performance Data'!$L$35),"-",'Model Performance Data'!$L$35)</f>
        <v>Annual</v>
      </c>
      <c r="L756" s="38" t="str">
        <f>IF(ISBLANK('Model Performance Data'!$K$35),"-",'Model Performance Data'!$K$35)</f>
        <v>Metric Steward: ResultsHCA</v>
      </c>
      <c r="M756" s="43" t="str">
        <f>IF(ISNA(SUMIFS(INDEX('Model Performance Data'!$O$8:$DY$56,0,MATCH(CONCATENATE($J756,M$6),'Model Performance Data'!$O$6:$DY$6,0)),'Model Performance Data'!$B$8:$B$56,$C756,'Model Performance Data'!$C$8:$C$56,$D756)),"-",SUMIFS(INDEX('Model Performance Data'!$O$8:$DY$56,0,MATCH(CONCATENATE($J756,M$6),'Model Performance Data'!$O$6:$DY$6,0)),'Model Performance Data'!$B$8:$B$56,$C756,'Model Performance Data'!$C$8:$C$56,$D756))</f>
        <v>-</v>
      </c>
      <c r="N756" s="43" t="str">
        <f>IF(ISNA(SUMIFS(INDEX('Model Performance Data'!$O$8:$DY$56,0,MATCH(CONCATENATE($J756,N$6),'Model Performance Data'!$O$6:$DY$6,0)),'Model Performance Data'!$B$8:$B$56,$C756,'Model Performance Data'!$C$8:$C$56,$D756)),"-",SUMIFS(INDEX('Model Performance Data'!$O$8:$DY$56,0,MATCH(CONCATENATE($J756,N$6),'Model Performance Data'!$O$6:$DY$6,0)),'Model Performance Data'!$B$8:$B$56,$C756,'Model Performance Data'!$C$8:$C$56,$D756))</f>
        <v>-</v>
      </c>
      <c r="O756" s="154">
        <f>IF(ISNA(SUMIFS(INDEX('Model Performance Data'!$O$8:$DY$56,0,MATCH(CONCATENATE($J756,O$6),'Model Performance Data'!$O$6:$DY$6,0)),'Model Performance Data'!$B$8:$B$56,$C756,'Model Performance Data'!$C$8:$C$56,$D756)),"-",SUMIFS(INDEX('Model Performance Data'!$O$8:$DY$56,0,MATCH(CONCATENATE($J756,O$6),'Model Performance Data'!$O$6:$DY$6,0)),'Model Performance Data'!$B$8:$B$56,$C756,'Model Performance Data'!$C$8:$C$56,$D756))</f>
        <v>0</v>
      </c>
    </row>
    <row r="757" spans="2:15" outlineLevel="1" x14ac:dyDescent="0.35">
      <c r="B757" s="37" t="s">
        <v>80</v>
      </c>
      <c r="C757" s="38" t="str">
        <f>IF(ISBLANK('Model Performance Data'!$B$36),"-",'Model Performance Data'!$B$36)</f>
        <v>Population Health</v>
      </c>
      <c r="D757" s="38" t="str">
        <f>IF(ISBLANK('Model Performance Data'!$C$36),"-",'Model Performance Data'!$C$36)</f>
        <v>Chronic Care Engagement</v>
      </c>
      <c r="E757" s="38" t="str">
        <f>IF(ISBLANK('Model Performance Data'!$D$36),"-",'Model Performance Data'!$D$36)</f>
        <v>Percentage</v>
      </c>
      <c r="F757" s="38" t="str">
        <f>IF(ISBLANK('Model Performance Data'!$E$36),"-",'Model Performance Data'!$E$36)</f>
        <v>Retired</v>
      </c>
      <c r="G757" s="38">
        <f>IF(ISBLANK('Model Performance Data'!$F$36),"-",'Model Performance Data'!$F$36)</f>
        <v>42977</v>
      </c>
      <c r="H757" s="38" t="s">
        <v>64</v>
      </c>
      <c r="I757" s="38" t="s">
        <v>64</v>
      </c>
      <c r="J757" s="37" t="str">
        <f t="shared" si="38"/>
        <v>BaselineBaseline</v>
      </c>
      <c r="K757" s="38" t="str">
        <f>IF(ISBLANK('Model Performance Data'!$L$36),"-",'Model Performance Data'!$L$36)</f>
        <v>Annual</v>
      </c>
      <c r="L757" s="38" t="str">
        <f>IF(ISBLANK('Model Performance Data'!$K$36),"-",'Model Performance Data'!$K$36)</f>
        <v>Metric Steward: ResultsHCA</v>
      </c>
      <c r="M757" s="43">
        <f>IF(ISNA(SUMIFS(INDEX('Model Performance Data'!$O$8:$DY$56,0,MATCH(CONCATENATE($J757,M$6),'Model Performance Data'!$O$6:$DY$6,0)),'Model Performance Data'!$B$8:$B$56,$C757,'Model Performance Data'!$C$8:$C$56,$D757)),"-",SUMIFS(INDEX('Model Performance Data'!$O$8:$DY$56,0,MATCH(CONCATENATE($J757,M$6),'Model Performance Data'!$O$6:$DY$6,0)),'Model Performance Data'!$B$8:$B$56,$C757,'Model Performance Data'!$C$8:$C$56,$D757))</f>
        <v>0</v>
      </c>
      <c r="N757" s="43">
        <f>IF(ISNA(SUMIFS(INDEX('Model Performance Data'!$O$8:$DY$56,0,MATCH(CONCATENATE($J757,N$6),'Model Performance Data'!$O$6:$DY$6,0)),'Model Performance Data'!$B$8:$B$56,$C757,'Model Performance Data'!$C$8:$C$56,$D757)),"-",SUMIFS(INDEX('Model Performance Data'!$O$8:$DY$56,0,MATCH(CONCATENATE($J757,N$6),'Model Performance Data'!$O$6:$DY$6,0)),'Model Performance Data'!$B$8:$B$56,$C757,'Model Performance Data'!$C$8:$C$56,$D757))</f>
        <v>0</v>
      </c>
      <c r="O757" s="154">
        <f>IF(ISNA(SUMIFS(INDEX('Model Performance Data'!$O$8:$DY$56,0,MATCH(CONCATENATE($J757,O$6),'Model Performance Data'!$O$6:$DY$6,0)),'Model Performance Data'!$B$8:$B$56,$C757,'Model Performance Data'!$C$8:$C$56,$D757)),"-",SUMIFS(INDEX('Model Performance Data'!$O$8:$DY$56,0,MATCH(CONCATENATE($J757,O$6),'Model Performance Data'!$O$6:$DY$6,0)),'Model Performance Data'!$B$8:$B$56,$C757,'Model Performance Data'!$C$8:$C$56,$D757))</f>
        <v>0</v>
      </c>
    </row>
    <row r="758" spans="2:15" outlineLevel="1" x14ac:dyDescent="0.35">
      <c r="B758" s="37" t="s">
        <v>80</v>
      </c>
      <c r="C758" s="38" t="str">
        <f>IF(ISBLANK('Model Performance Data'!$B$36),"-",'Model Performance Data'!$B$36)</f>
        <v>Population Health</v>
      </c>
      <c r="D758" s="38" t="str">
        <f>IF(ISBLANK('Model Performance Data'!$C$36),"-",'Model Performance Data'!$C$36)</f>
        <v>Chronic Care Engagement</v>
      </c>
      <c r="E758" s="38" t="str">
        <f>IF(ISBLANK('Model Performance Data'!$D$36),"-",'Model Performance Data'!$D$36)</f>
        <v>Percentage</v>
      </c>
      <c r="F758" s="38" t="str">
        <f>IF(ISBLANK('Model Performance Data'!$E$36),"-",'Model Performance Data'!$E$36)</f>
        <v>Retired</v>
      </c>
      <c r="G758" s="38">
        <f>IF(ISBLANK('Model Performance Data'!$F$36),"-",'Model Performance Data'!$F$36)</f>
        <v>42977</v>
      </c>
      <c r="H758" s="38">
        <v>1</v>
      </c>
      <c r="I758" s="38">
        <v>1</v>
      </c>
      <c r="J758" s="37" t="str">
        <f t="shared" si="38"/>
        <v>11</v>
      </c>
      <c r="K758" s="38" t="str">
        <f>IF(ISBLANK('Model Performance Data'!$L$36),"-",'Model Performance Data'!$L$36)</f>
        <v>Annual</v>
      </c>
      <c r="L758" s="38" t="str">
        <f>IF(ISBLANK('Model Performance Data'!$K$36),"-",'Model Performance Data'!$K$36)</f>
        <v>Metric Steward: ResultsHCA</v>
      </c>
      <c r="M758" s="43">
        <f>IF(ISNA(SUMIFS(INDEX('Model Performance Data'!$O$8:$DY$56,0,MATCH(CONCATENATE($J758,M$6),'Model Performance Data'!$O$6:$DY$6,0)),'Model Performance Data'!$B$8:$B$56,$C758,'Model Performance Data'!$C$8:$C$56,$D758)),"-",SUMIFS(INDEX('Model Performance Data'!$O$8:$DY$56,0,MATCH(CONCATENATE($J758,M$6),'Model Performance Data'!$O$6:$DY$6,0)),'Model Performance Data'!$B$8:$B$56,$C758,'Model Performance Data'!$C$8:$C$56,$D758))</f>
        <v>0</v>
      </c>
      <c r="N758" s="43">
        <f>IF(ISNA(SUMIFS(INDEX('Model Performance Data'!$O$8:$DY$56,0,MATCH(CONCATENATE($J758,N$6),'Model Performance Data'!$O$6:$DY$6,0)),'Model Performance Data'!$B$8:$B$56,$C758,'Model Performance Data'!$C$8:$C$56,$D758)),"-",SUMIFS(INDEX('Model Performance Data'!$O$8:$DY$56,0,MATCH(CONCATENATE($J758,N$6),'Model Performance Data'!$O$6:$DY$6,0)),'Model Performance Data'!$B$8:$B$56,$C758,'Model Performance Data'!$C$8:$C$56,$D758))</f>
        <v>0</v>
      </c>
      <c r="O758" s="154">
        <f>IF(ISNA(SUMIFS(INDEX('Model Performance Data'!$O$8:$DY$56,0,MATCH(CONCATENATE($J758,O$6),'Model Performance Data'!$O$6:$DY$6,0)),'Model Performance Data'!$B$8:$B$56,$C758,'Model Performance Data'!$C$8:$C$56,$D758)),"-",SUMIFS(INDEX('Model Performance Data'!$O$8:$DY$56,0,MATCH(CONCATENATE($J758,O$6),'Model Performance Data'!$O$6:$DY$6,0)),'Model Performance Data'!$B$8:$B$56,$C758,'Model Performance Data'!$C$8:$C$56,$D758))</f>
        <v>0</v>
      </c>
    </row>
    <row r="759" spans="2:15" outlineLevel="1" x14ac:dyDescent="0.35">
      <c r="B759" s="37" t="s">
        <v>80</v>
      </c>
      <c r="C759" s="38" t="str">
        <f>IF(ISBLANK('Model Performance Data'!$B$36),"-",'Model Performance Data'!$B$36)</f>
        <v>Population Health</v>
      </c>
      <c r="D759" s="38" t="str">
        <f>IF(ISBLANK('Model Performance Data'!$C$36),"-",'Model Performance Data'!$C$36)</f>
        <v>Chronic Care Engagement</v>
      </c>
      <c r="E759" s="38" t="str">
        <f>IF(ISBLANK('Model Performance Data'!$D$36),"-",'Model Performance Data'!$D$36)</f>
        <v>Percentage</v>
      </c>
      <c r="F759" s="38" t="str">
        <f>IF(ISBLANK('Model Performance Data'!$E$36),"-",'Model Performance Data'!$E$36)</f>
        <v>Retired</v>
      </c>
      <c r="G759" s="38">
        <f>IF(ISBLANK('Model Performance Data'!$F$36),"-",'Model Performance Data'!$F$36)</f>
        <v>42977</v>
      </c>
      <c r="H759" s="38">
        <v>1</v>
      </c>
      <c r="I759" s="38">
        <v>2</v>
      </c>
      <c r="J759" s="37" t="str">
        <f t="shared" si="38"/>
        <v>12</v>
      </c>
      <c r="K759" s="38" t="str">
        <f>IF(ISBLANK('Model Performance Data'!$L$36),"-",'Model Performance Data'!$L$36)</f>
        <v>Annual</v>
      </c>
      <c r="L759" s="38" t="str">
        <f>IF(ISBLANK('Model Performance Data'!$K$36),"-",'Model Performance Data'!$K$36)</f>
        <v>Metric Steward: ResultsHCA</v>
      </c>
      <c r="M759" s="43">
        <f>IF(ISNA(SUMIFS(INDEX('Model Performance Data'!$O$8:$DY$56,0,MATCH(CONCATENATE($J759,M$6),'Model Performance Data'!$O$6:$DY$6,0)),'Model Performance Data'!$B$8:$B$56,$C759,'Model Performance Data'!$C$8:$C$56,$D759)),"-",SUMIFS(INDEX('Model Performance Data'!$O$8:$DY$56,0,MATCH(CONCATENATE($J759,M$6),'Model Performance Data'!$O$6:$DY$6,0)),'Model Performance Data'!$B$8:$B$56,$C759,'Model Performance Data'!$C$8:$C$56,$D759))</f>
        <v>0</v>
      </c>
      <c r="N759" s="43">
        <f>IF(ISNA(SUMIFS(INDEX('Model Performance Data'!$O$8:$DY$56,0,MATCH(CONCATENATE($J759,N$6),'Model Performance Data'!$O$6:$DY$6,0)),'Model Performance Data'!$B$8:$B$56,$C759,'Model Performance Data'!$C$8:$C$56,$D759)),"-",SUMIFS(INDEX('Model Performance Data'!$O$8:$DY$56,0,MATCH(CONCATENATE($J759,N$6),'Model Performance Data'!$O$6:$DY$6,0)),'Model Performance Data'!$B$8:$B$56,$C759,'Model Performance Data'!$C$8:$C$56,$D759))</f>
        <v>0</v>
      </c>
      <c r="O759" s="154">
        <f>IF(ISNA(SUMIFS(INDEX('Model Performance Data'!$O$8:$DY$56,0,MATCH(CONCATENATE($J759,O$6),'Model Performance Data'!$O$6:$DY$6,0)),'Model Performance Data'!$B$8:$B$56,$C759,'Model Performance Data'!$C$8:$C$56,$D759)),"-",SUMIFS(INDEX('Model Performance Data'!$O$8:$DY$56,0,MATCH(CONCATENATE($J759,O$6),'Model Performance Data'!$O$6:$DY$6,0)),'Model Performance Data'!$B$8:$B$56,$C759,'Model Performance Data'!$C$8:$C$56,$D759))</f>
        <v>0</v>
      </c>
    </row>
    <row r="760" spans="2:15" outlineLevel="1" x14ac:dyDescent="0.35">
      <c r="B760" s="37" t="s">
        <v>80</v>
      </c>
      <c r="C760" s="38" t="str">
        <f>IF(ISBLANK('Model Performance Data'!$B$36),"-",'Model Performance Data'!$B$36)</f>
        <v>Population Health</v>
      </c>
      <c r="D760" s="38" t="str">
        <f>IF(ISBLANK('Model Performance Data'!$C$36),"-",'Model Performance Data'!$C$36)</f>
        <v>Chronic Care Engagement</v>
      </c>
      <c r="E760" s="38" t="str">
        <f>IF(ISBLANK('Model Performance Data'!$D$36),"-",'Model Performance Data'!$D$36)</f>
        <v>Percentage</v>
      </c>
      <c r="F760" s="38" t="str">
        <f>IF(ISBLANK('Model Performance Data'!$E$36),"-",'Model Performance Data'!$E$36)</f>
        <v>Retired</v>
      </c>
      <c r="G760" s="38">
        <f>IF(ISBLANK('Model Performance Data'!$F$36),"-",'Model Performance Data'!$F$36)</f>
        <v>42977</v>
      </c>
      <c r="H760" s="38">
        <v>1</v>
      </c>
      <c r="I760" s="38">
        <v>3</v>
      </c>
      <c r="J760" s="37" t="str">
        <f t="shared" si="38"/>
        <v>13</v>
      </c>
      <c r="K760" s="38" t="str">
        <f>IF(ISBLANK('Model Performance Data'!$L$36),"-",'Model Performance Data'!$L$36)</f>
        <v>Annual</v>
      </c>
      <c r="L760" s="38" t="str">
        <f>IF(ISBLANK('Model Performance Data'!$K$36),"-",'Model Performance Data'!$K$36)</f>
        <v>Metric Steward: ResultsHCA</v>
      </c>
      <c r="M760" s="43">
        <f>IF(ISNA(SUMIFS(INDEX('Model Performance Data'!$O$8:$DY$56,0,MATCH(CONCATENATE($J760,M$6),'Model Performance Data'!$O$6:$DY$6,0)),'Model Performance Data'!$B$8:$B$56,$C760,'Model Performance Data'!$C$8:$C$56,$D760)),"-",SUMIFS(INDEX('Model Performance Data'!$O$8:$DY$56,0,MATCH(CONCATENATE($J760,M$6),'Model Performance Data'!$O$6:$DY$6,0)),'Model Performance Data'!$B$8:$B$56,$C760,'Model Performance Data'!$C$8:$C$56,$D760))</f>
        <v>0</v>
      </c>
      <c r="N760" s="43">
        <f>IF(ISNA(SUMIFS(INDEX('Model Performance Data'!$O$8:$DY$56,0,MATCH(CONCATENATE($J760,N$6),'Model Performance Data'!$O$6:$DY$6,0)),'Model Performance Data'!$B$8:$B$56,$C760,'Model Performance Data'!$C$8:$C$56,$D760)),"-",SUMIFS(INDEX('Model Performance Data'!$O$8:$DY$56,0,MATCH(CONCATENATE($J760,N$6),'Model Performance Data'!$O$6:$DY$6,0)),'Model Performance Data'!$B$8:$B$56,$C760,'Model Performance Data'!$C$8:$C$56,$D760))</f>
        <v>0</v>
      </c>
      <c r="O760" s="154">
        <f>IF(ISNA(SUMIFS(INDEX('Model Performance Data'!$O$8:$DY$56,0,MATCH(CONCATENATE($J760,O$6),'Model Performance Data'!$O$6:$DY$6,0)),'Model Performance Data'!$B$8:$B$56,$C760,'Model Performance Data'!$C$8:$C$56,$D760)),"-",SUMIFS(INDEX('Model Performance Data'!$O$8:$DY$56,0,MATCH(CONCATENATE($J760,O$6),'Model Performance Data'!$O$6:$DY$6,0)),'Model Performance Data'!$B$8:$B$56,$C760,'Model Performance Data'!$C$8:$C$56,$D760))</f>
        <v>0</v>
      </c>
    </row>
    <row r="761" spans="2:15" outlineLevel="1" x14ac:dyDescent="0.35">
      <c r="B761" s="37" t="s">
        <v>80</v>
      </c>
      <c r="C761" s="38" t="str">
        <f>IF(ISBLANK('Model Performance Data'!$B$36),"-",'Model Performance Data'!$B$36)</f>
        <v>Population Health</v>
      </c>
      <c r="D761" s="38" t="str">
        <f>IF(ISBLANK('Model Performance Data'!$C$36),"-",'Model Performance Data'!$C$36)</f>
        <v>Chronic Care Engagement</v>
      </c>
      <c r="E761" s="38" t="str">
        <f>IF(ISBLANK('Model Performance Data'!$D$36),"-",'Model Performance Data'!$D$36)</f>
        <v>Percentage</v>
      </c>
      <c r="F761" s="38" t="str">
        <f>IF(ISBLANK('Model Performance Data'!$E$36),"-",'Model Performance Data'!$E$36)</f>
        <v>Retired</v>
      </c>
      <c r="G761" s="38">
        <f>IF(ISBLANK('Model Performance Data'!$F$36),"-",'Model Performance Data'!$F$36)</f>
        <v>42977</v>
      </c>
      <c r="H761" s="38">
        <v>1</v>
      </c>
      <c r="I761" s="38">
        <v>4</v>
      </c>
      <c r="J761" s="37" t="str">
        <f t="shared" si="38"/>
        <v>14</v>
      </c>
      <c r="K761" s="38" t="str">
        <f>IF(ISBLANK('Model Performance Data'!$L$36),"-",'Model Performance Data'!$L$36)</f>
        <v>Annual</v>
      </c>
      <c r="L761" s="38" t="str">
        <f>IF(ISBLANK('Model Performance Data'!$K$36),"-",'Model Performance Data'!$K$36)</f>
        <v>Metric Steward: ResultsHCA</v>
      </c>
      <c r="M761" s="43">
        <f>IF(ISNA(SUMIFS(INDEX('Model Performance Data'!$O$8:$DY$56,0,MATCH(CONCATENATE($J761,M$6),'Model Performance Data'!$O$6:$DY$6,0)),'Model Performance Data'!$B$8:$B$56,$C761,'Model Performance Data'!$C$8:$C$56,$D761)),"-",SUMIFS(INDEX('Model Performance Data'!$O$8:$DY$56,0,MATCH(CONCATENATE($J761,M$6),'Model Performance Data'!$O$6:$DY$6,0)),'Model Performance Data'!$B$8:$B$56,$C761,'Model Performance Data'!$C$8:$C$56,$D761))</f>
        <v>0</v>
      </c>
      <c r="N761" s="43">
        <f>IF(ISNA(SUMIFS(INDEX('Model Performance Data'!$O$8:$DY$56,0,MATCH(CONCATENATE($J761,N$6),'Model Performance Data'!$O$6:$DY$6,0)),'Model Performance Data'!$B$8:$B$56,$C761,'Model Performance Data'!$C$8:$C$56,$D761)),"-",SUMIFS(INDEX('Model Performance Data'!$O$8:$DY$56,0,MATCH(CONCATENATE($J761,N$6),'Model Performance Data'!$O$6:$DY$6,0)),'Model Performance Data'!$B$8:$B$56,$C761,'Model Performance Data'!$C$8:$C$56,$D761))</f>
        <v>0</v>
      </c>
      <c r="O761" s="154">
        <f>IF(ISNA(SUMIFS(INDEX('Model Performance Data'!$O$8:$DY$56,0,MATCH(CONCATENATE($J761,O$6),'Model Performance Data'!$O$6:$DY$6,0)),'Model Performance Data'!$B$8:$B$56,$C761,'Model Performance Data'!$C$8:$C$56,$D761)),"-",SUMIFS(INDEX('Model Performance Data'!$O$8:$DY$56,0,MATCH(CONCATENATE($J761,O$6),'Model Performance Data'!$O$6:$DY$6,0)),'Model Performance Data'!$B$8:$B$56,$C761,'Model Performance Data'!$C$8:$C$56,$D761))</f>
        <v>0</v>
      </c>
    </row>
    <row r="762" spans="2:15" outlineLevel="1" x14ac:dyDescent="0.35">
      <c r="B762" s="37" t="s">
        <v>80</v>
      </c>
      <c r="C762" s="38" t="str">
        <f>IF(ISBLANK('Model Performance Data'!$B$36),"-",'Model Performance Data'!$B$36)</f>
        <v>Population Health</v>
      </c>
      <c r="D762" s="38" t="str">
        <f>IF(ISBLANK('Model Performance Data'!$C$36),"-",'Model Performance Data'!$C$36)</f>
        <v>Chronic Care Engagement</v>
      </c>
      <c r="E762" s="38" t="str">
        <f>IF(ISBLANK('Model Performance Data'!$D$36),"-",'Model Performance Data'!$D$36)</f>
        <v>Percentage</v>
      </c>
      <c r="F762" s="38" t="str">
        <f>IF(ISBLANK('Model Performance Data'!$E$36),"-",'Model Performance Data'!$E$36)</f>
        <v>Retired</v>
      </c>
      <c r="G762" s="38">
        <f>IF(ISBLANK('Model Performance Data'!$F$36),"-",'Model Performance Data'!$F$36)</f>
        <v>42977</v>
      </c>
      <c r="H762" s="38">
        <v>1</v>
      </c>
      <c r="I762" s="38">
        <v>5</v>
      </c>
      <c r="J762" s="37" t="str">
        <f t="shared" si="38"/>
        <v>15</v>
      </c>
      <c r="K762" s="38" t="str">
        <f>IF(ISBLANK('Model Performance Data'!$L$36),"-",'Model Performance Data'!$L$36)</f>
        <v>Annual</v>
      </c>
      <c r="L762" s="38" t="str">
        <f>IF(ISBLANK('Model Performance Data'!$K$36),"-",'Model Performance Data'!$K$36)</f>
        <v>Metric Steward: ResultsHCA</v>
      </c>
      <c r="M762" s="43">
        <f>IF(ISNA(SUMIFS(INDEX('Model Performance Data'!$O$8:$DY$56,0,MATCH(CONCATENATE($J762,M$6),'Model Performance Data'!$O$6:$DY$6,0)),'Model Performance Data'!$B$8:$B$56,$C762,'Model Performance Data'!$C$8:$C$56,$D762)),"-",SUMIFS(INDEX('Model Performance Data'!$O$8:$DY$56,0,MATCH(CONCATENATE($J762,M$6),'Model Performance Data'!$O$6:$DY$6,0)),'Model Performance Data'!$B$8:$B$56,$C762,'Model Performance Data'!$C$8:$C$56,$D762))</f>
        <v>0</v>
      </c>
      <c r="N762" s="43">
        <f>IF(ISNA(SUMIFS(INDEX('Model Performance Data'!$O$8:$DY$56,0,MATCH(CONCATENATE($J762,N$6),'Model Performance Data'!$O$6:$DY$6,0)),'Model Performance Data'!$B$8:$B$56,$C762,'Model Performance Data'!$C$8:$C$56,$D762)),"-",SUMIFS(INDEX('Model Performance Data'!$O$8:$DY$56,0,MATCH(CONCATENATE($J762,N$6),'Model Performance Data'!$O$6:$DY$6,0)),'Model Performance Data'!$B$8:$B$56,$C762,'Model Performance Data'!$C$8:$C$56,$D762))</f>
        <v>0</v>
      </c>
      <c r="O762" s="154">
        <f>IF(ISNA(SUMIFS(INDEX('Model Performance Data'!$O$8:$DY$56,0,MATCH(CONCATENATE($J762,O$6),'Model Performance Data'!$O$6:$DY$6,0)),'Model Performance Data'!$B$8:$B$56,$C762,'Model Performance Data'!$C$8:$C$56,$D762)),"-",SUMIFS(INDEX('Model Performance Data'!$O$8:$DY$56,0,MATCH(CONCATENATE($J762,O$6),'Model Performance Data'!$O$6:$DY$6,0)),'Model Performance Data'!$B$8:$B$56,$C762,'Model Performance Data'!$C$8:$C$56,$D762))</f>
        <v>0</v>
      </c>
    </row>
    <row r="763" spans="2:15" outlineLevel="1" x14ac:dyDescent="0.35">
      <c r="B763" s="37" t="s">
        <v>80</v>
      </c>
      <c r="C763" s="38" t="str">
        <f>IF(ISBLANK('Model Performance Data'!$B$36),"-",'Model Performance Data'!$B$36)</f>
        <v>Population Health</v>
      </c>
      <c r="D763" s="38" t="str">
        <f>IF(ISBLANK('Model Performance Data'!$C$36),"-",'Model Performance Data'!$C$36)</f>
        <v>Chronic Care Engagement</v>
      </c>
      <c r="E763" s="38" t="str">
        <f>IF(ISBLANK('Model Performance Data'!$D$36),"-",'Model Performance Data'!$D$36)</f>
        <v>Percentage</v>
      </c>
      <c r="F763" s="38" t="str">
        <f>IF(ISBLANK('Model Performance Data'!$E$36),"-",'Model Performance Data'!$E$36)</f>
        <v>Retired</v>
      </c>
      <c r="G763" s="38">
        <f>IF(ISBLANK('Model Performance Data'!$F$36),"-",'Model Performance Data'!$F$36)</f>
        <v>42977</v>
      </c>
      <c r="H763" s="38">
        <v>1</v>
      </c>
      <c r="I763" s="38" t="s">
        <v>65</v>
      </c>
      <c r="J763" s="37" t="str">
        <f t="shared" si="38"/>
        <v>1Goal</v>
      </c>
      <c r="K763" s="38" t="str">
        <f>IF(ISBLANK('Model Performance Data'!$L$36),"-",'Model Performance Data'!$L$36)</f>
        <v>Annual</v>
      </c>
      <c r="L763" s="38" t="str">
        <f>IF(ISBLANK('Model Performance Data'!$K$36),"-",'Model Performance Data'!$K$36)</f>
        <v>Metric Steward: ResultsHCA</v>
      </c>
      <c r="M763" s="43" t="str">
        <f>IF(ISNA(SUMIFS(INDEX('Model Performance Data'!$O$8:$DY$56,0,MATCH(CONCATENATE($J763,M$6),'Model Performance Data'!$O$6:$DY$6,0)),'Model Performance Data'!$B$8:$B$56,$C763,'Model Performance Data'!$C$8:$C$56,$D763)),"-",SUMIFS(INDEX('Model Performance Data'!$O$8:$DY$56,0,MATCH(CONCATENATE($J763,M$6),'Model Performance Data'!$O$6:$DY$6,0)),'Model Performance Data'!$B$8:$B$56,$C763,'Model Performance Data'!$C$8:$C$56,$D763))</f>
        <v>-</v>
      </c>
      <c r="N763" s="43" t="str">
        <f>IF(ISNA(SUMIFS(INDEX('Model Performance Data'!$O$8:$DY$56,0,MATCH(CONCATENATE($J763,N$6),'Model Performance Data'!$O$6:$DY$6,0)),'Model Performance Data'!$B$8:$B$56,$C763,'Model Performance Data'!$C$8:$C$56,$D763)),"-",SUMIFS(INDEX('Model Performance Data'!$O$8:$DY$56,0,MATCH(CONCATENATE($J763,N$6),'Model Performance Data'!$O$6:$DY$6,0)),'Model Performance Data'!$B$8:$B$56,$C763,'Model Performance Data'!$C$8:$C$56,$D763))</f>
        <v>-</v>
      </c>
      <c r="O763" s="154">
        <f>IF(ISNA(SUMIFS(INDEX('Model Performance Data'!$O$8:$DY$56,0,MATCH(CONCATENATE($J763,O$6),'Model Performance Data'!$O$6:$DY$6,0)),'Model Performance Data'!$B$8:$B$56,$C763,'Model Performance Data'!$C$8:$C$56,$D763)),"-",SUMIFS(INDEX('Model Performance Data'!$O$8:$DY$56,0,MATCH(CONCATENATE($J763,O$6),'Model Performance Data'!$O$6:$DY$6,0)),'Model Performance Data'!$B$8:$B$56,$C763,'Model Performance Data'!$C$8:$C$56,$D763))</f>
        <v>0</v>
      </c>
    </row>
    <row r="764" spans="2:15" outlineLevel="1" x14ac:dyDescent="0.35">
      <c r="B764" s="37" t="s">
        <v>80</v>
      </c>
      <c r="C764" s="38" t="str">
        <f>IF(ISBLANK('Model Performance Data'!$B$36),"-",'Model Performance Data'!$B$36)</f>
        <v>Population Health</v>
      </c>
      <c r="D764" s="38" t="str">
        <f>IF(ISBLANK('Model Performance Data'!$C$36),"-",'Model Performance Data'!$C$36)</f>
        <v>Chronic Care Engagement</v>
      </c>
      <c r="E764" s="38" t="str">
        <f>IF(ISBLANK('Model Performance Data'!$D$36),"-",'Model Performance Data'!$D$36)</f>
        <v>Percentage</v>
      </c>
      <c r="F764" s="38" t="str">
        <f>IF(ISBLANK('Model Performance Data'!$E$36),"-",'Model Performance Data'!$E$36)</f>
        <v>Retired</v>
      </c>
      <c r="G764" s="38">
        <f>IF(ISBLANK('Model Performance Data'!$F$36),"-",'Model Performance Data'!$F$36)</f>
        <v>42977</v>
      </c>
      <c r="H764" s="38">
        <v>2</v>
      </c>
      <c r="I764" s="38">
        <v>1</v>
      </c>
      <c r="J764" s="37" t="str">
        <f t="shared" si="38"/>
        <v>21</v>
      </c>
      <c r="K764" s="38" t="str">
        <f>IF(ISBLANK('Model Performance Data'!$L$36),"-",'Model Performance Data'!$L$36)</f>
        <v>Annual</v>
      </c>
      <c r="L764" s="38" t="str">
        <f>IF(ISBLANK('Model Performance Data'!$K$36),"-",'Model Performance Data'!$K$36)</f>
        <v>Metric Steward: ResultsHCA</v>
      </c>
      <c r="M764" s="43">
        <f>IF(ISNA(SUMIFS(INDEX('Model Performance Data'!$O$8:$DY$56,0,MATCH(CONCATENATE($J764,M$6),'Model Performance Data'!$O$6:$DY$6,0)),'Model Performance Data'!$B$8:$B$56,$C764,'Model Performance Data'!$C$8:$C$56,$D764)),"-",SUMIFS(INDEX('Model Performance Data'!$O$8:$DY$56,0,MATCH(CONCATENATE($J764,M$6),'Model Performance Data'!$O$6:$DY$6,0)),'Model Performance Data'!$B$8:$B$56,$C764,'Model Performance Data'!$C$8:$C$56,$D764))</f>
        <v>0</v>
      </c>
      <c r="N764" s="43">
        <f>IF(ISNA(SUMIFS(INDEX('Model Performance Data'!$O$8:$DY$56,0,MATCH(CONCATENATE($J764,N$6),'Model Performance Data'!$O$6:$DY$6,0)),'Model Performance Data'!$B$8:$B$56,$C764,'Model Performance Data'!$C$8:$C$56,$D764)),"-",SUMIFS(INDEX('Model Performance Data'!$O$8:$DY$56,0,MATCH(CONCATENATE($J764,N$6),'Model Performance Data'!$O$6:$DY$6,0)),'Model Performance Data'!$B$8:$B$56,$C764,'Model Performance Data'!$C$8:$C$56,$D764))</f>
        <v>0</v>
      </c>
      <c r="O764" s="154">
        <f>IF(ISNA(SUMIFS(INDEX('Model Performance Data'!$O$8:$DY$56,0,MATCH(CONCATENATE($J764,O$6),'Model Performance Data'!$O$6:$DY$6,0)),'Model Performance Data'!$B$8:$B$56,$C764,'Model Performance Data'!$C$8:$C$56,$D764)),"-",SUMIFS(INDEX('Model Performance Data'!$O$8:$DY$56,0,MATCH(CONCATENATE($J764,O$6),'Model Performance Data'!$O$6:$DY$6,0)),'Model Performance Data'!$B$8:$B$56,$C764,'Model Performance Data'!$C$8:$C$56,$D764))</f>
        <v>0</v>
      </c>
    </row>
    <row r="765" spans="2:15" outlineLevel="1" x14ac:dyDescent="0.35">
      <c r="B765" s="37" t="s">
        <v>80</v>
      </c>
      <c r="C765" s="38" t="str">
        <f>IF(ISBLANK('Model Performance Data'!$B$36),"-",'Model Performance Data'!$B$36)</f>
        <v>Population Health</v>
      </c>
      <c r="D765" s="38" t="str">
        <f>IF(ISBLANK('Model Performance Data'!$C$36),"-",'Model Performance Data'!$C$36)</f>
        <v>Chronic Care Engagement</v>
      </c>
      <c r="E765" s="38" t="str">
        <f>IF(ISBLANK('Model Performance Data'!$D$36),"-",'Model Performance Data'!$D$36)</f>
        <v>Percentage</v>
      </c>
      <c r="F765" s="38" t="str">
        <f>IF(ISBLANK('Model Performance Data'!$E$36),"-",'Model Performance Data'!$E$36)</f>
        <v>Retired</v>
      </c>
      <c r="G765" s="38">
        <f>IF(ISBLANK('Model Performance Data'!$F$36),"-",'Model Performance Data'!$F$36)</f>
        <v>42977</v>
      </c>
      <c r="H765" s="38">
        <v>2</v>
      </c>
      <c r="I765" s="38">
        <v>2</v>
      </c>
      <c r="J765" s="37" t="str">
        <f t="shared" si="38"/>
        <v>22</v>
      </c>
      <c r="K765" s="38" t="str">
        <f>IF(ISBLANK('Model Performance Data'!$L$36),"-",'Model Performance Data'!$L$36)</f>
        <v>Annual</v>
      </c>
      <c r="L765" s="38" t="str">
        <f>IF(ISBLANK('Model Performance Data'!$K$36),"-",'Model Performance Data'!$K$36)</f>
        <v>Metric Steward: ResultsHCA</v>
      </c>
      <c r="M765" s="43">
        <f>IF(ISNA(SUMIFS(INDEX('Model Performance Data'!$O$8:$DY$56,0,MATCH(CONCATENATE($J765,M$6),'Model Performance Data'!$O$6:$DY$6,0)),'Model Performance Data'!$B$8:$B$56,$C765,'Model Performance Data'!$C$8:$C$56,$D765)),"-",SUMIFS(INDEX('Model Performance Data'!$O$8:$DY$56,0,MATCH(CONCATENATE($J765,M$6),'Model Performance Data'!$O$6:$DY$6,0)),'Model Performance Data'!$B$8:$B$56,$C765,'Model Performance Data'!$C$8:$C$56,$D765))</f>
        <v>0</v>
      </c>
      <c r="N765" s="43">
        <f>IF(ISNA(SUMIFS(INDEX('Model Performance Data'!$O$8:$DY$56,0,MATCH(CONCATENATE($J765,N$6),'Model Performance Data'!$O$6:$DY$6,0)),'Model Performance Data'!$B$8:$B$56,$C765,'Model Performance Data'!$C$8:$C$56,$D765)),"-",SUMIFS(INDEX('Model Performance Data'!$O$8:$DY$56,0,MATCH(CONCATENATE($J765,N$6),'Model Performance Data'!$O$6:$DY$6,0)),'Model Performance Data'!$B$8:$B$56,$C765,'Model Performance Data'!$C$8:$C$56,$D765))</f>
        <v>0</v>
      </c>
      <c r="O765" s="154">
        <f>IF(ISNA(SUMIFS(INDEX('Model Performance Data'!$O$8:$DY$56,0,MATCH(CONCATENATE($J765,O$6),'Model Performance Data'!$O$6:$DY$6,0)),'Model Performance Data'!$B$8:$B$56,$C765,'Model Performance Data'!$C$8:$C$56,$D765)),"-",SUMIFS(INDEX('Model Performance Data'!$O$8:$DY$56,0,MATCH(CONCATENATE($J765,O$6),'Model Performance Data'!$O$6:$DY$6,0)),'Model Performance Data'!$B$8:$B$56,$C765,'Model Performance Data'!$C$8:$C$56,$D765))</f>
        <v>0</v>
      </c>
    </row>
    <row r="766" spans="2:15" outlineLevel="1" x14ac:dyDescent="0.35">
      <c r="B766" s="37" t="s">
        <v>80</v>
      </c>
      <c r="C766" s="38" t="str">
        <f>IF(ISBLANK('Model Performance Data'!$B$36),"-",'Model Performance Data'!$B$36)</f>
        <v>Population Health</v>
      </c>
      <c r="D766" s="38" t="str">
        <f>IF(ISBLANK('Model Performance Data'!$C$36),"-",'Model Performance Data'!$C$36)</f>
        <v>Chronic Care Engagement</v>
      </c>
      <c r="E766" s="38" t="str">
        <f>IF(ISBLANK('Model Performance Data'!$D$36),"-",'Model Performance Data'!$D$36)</f>
        <v>Percentage</v>
      </c>
      <c r="F766" s="38" t="str">
        <f>IF(ISBLANK('Model Performance Data'!$E$36),"-",'Model Performance Data'!$E$36)</f>
        <v>Retired</v>
      </c>
      <c r="G766" s="38">
        <f>IF(ISBLANK('Model Performance Data'!$F$36),"-",'Model Performance Data'!$F$36)</f>
        <v>42977</v>
      </c>
      <c r="H766" s="38">
        <v>2</v>
      </c>
      <c r="I766" s="38">
        <v>3</v>
      </c>
      <c r="J766" s="37" t="str">
        <f t="shared" si="38"/>
        <v>23</v>
      </c>
      <c r="K766" s="38" t="str">
        <f>IF(ISBLANK('Model Performance Data'!$L$36),"-",'Model Performance Data'!$L$36)</f>
        <v>Annual</v>
      </c>
      <c r="L766" s="38" t="str">
        <f>IF(ISBLANK('Model Performance Data'!$K$36),"-",'Model Performance Data'!$K$36)</f>
        <v>Metric Steward: ResultsHCA</v>
      </c>
      <c r="M766" s="43">
        <f>IF(ISNA(SUMIFS(INDEX('Model Performance Data'!$O$8:$DY$56,0,MATCH(CONCATENATE($J766,M$6),'Model Performance Data'!$O$6:$DY$6,0)),'Model Performance Data'!$B$8:$B$56,$C766,'Model Performance Data'!$C$8:$C$56,$D766)),"-",SUMIFS(INDEX('Model Performance Data'!$O$8:$DY$56,0,MATCH(CONCATENATE($J766,M$6),'Model Performance Data'!$O$6:$DY$6,0)),'Model Performance Data'!$B$8:$B$56,$C766,'Model Performance Data'!$C$8:$C$56,$D766))</f>
        <v>0</v>
      </c>
      <c r="N766" s="43">
        <f>IF(ISNA(SUMIFS(INDEX('Model Performance Data'!$O$8:$DY$56,0,MATCH(CONCATENATE($J766,N$6),'Model Performance Data'!$O$6:$DY$6,0)),'Model Performance Data'!$B$8:$B$56,$C766,'Model Performance Data'!$C$8:$C$56,$D766)),"-",SUMIFS(INDEX('Model Performance Data'!$O$8:$DY$56,0,MATCH(CONCATENATE($J766,N$6),'Model Performance Data'!$O$6:$DY$6,0)),'Model Performance Data'!$B$8:$B$56,$C766,'Model Performance Data'!$C$8:$C$56,$D766))</f>
        <v>0</v>
      </c>
      <c r="O766" s="154">
        <f>IF(ISNA(SUMIFS(INDEX('Model Performance Data'!$O$8:$DY$56,0,MATCH(CONCATENATE($J766,O$6),'Model Performance Data'!$O$6:$DY$6,0)),'Model Performance Data'!$B$8:$B$56,$C766,'Model Performance Data'!$C$8:$C$56,$D766)),"-",SUMIFS(INDEX('Model Performance Data'!$O$8:$DY$56,0,MATCH(CONCATENATE($J766,O$6),'Model Performance Data'!$O$6:$DY$6,0)),'Model Performance Data'!$B$8:$B$56,$C766,'Model Performance Data'!$C$8:$C$56,$D766))</f>
        <v>0</v>
      </c>
    </row>
    <row r="767" spans="2:15" outlineLevel="1" x14ac:dyDescent="0.35">
      <c r="B767" s="37" t="s">
        <v>80</v>
      </c>
      <c r="C767" s="38" t="str">
        <f>IF(ISBLANK('Model Performance Data'!$B$36),"-",'Model Performance Data'!$B$36)</f>
        <v>Population Health</v>
      </c>
      <c r="D767" s="38" t="str">
        <f>IF(ISBLANK('Model Performance Data'!$C$36),"-",'Model Performance Data'!$C$36)</f>
        <v>Chronic Care Engagement</v>
      </c>
      <c r="E767" s="38" t="str">
        <f>IF(ISBLANK('Model Performance Data'!$D$36),"-",'Model Performance Data'!$D$36)</f>
        <v>Percentage</v>
      </c>
      <c r="F767" s="38" t="str">
        <f>IF(ISBLANK('Model Performance Data'!$E$36),"-",'Model Performance Data'!$E$36)</f>
        <v>Retired</v>
      </c>
      <c r="G767" s="38">
        <f>IF(ISBLANK('Model Performance Data'!$F$36),"-",'Model Performance Data'!$F$36)</f>
        <v>42977</v>
      </c>
      <c r="H767" s="38">
        <v>2</v>
      </c>
      <c r="I767" s="38">
        <v>4</v>
      </c>
      <c r="J767" s="37" t="str">
        <f t="shared" si="38"/>
        <v>24</v>
      </c>
      <c r="K767" s="38" t="str">
        <f>IF(ISBLANK('Model Performance Data'!$L$36),"-",'Model Performance Data'!$L$36)</f>
        <v>Annual</v>
      </c>
      <c r="L767" s="38" t="str">
        <f>IF(ISBLANK('Model Performance Data'!$K$36),"-",'Model Performance Data'!$K$36)</f>
        <v>Metric Steward: ResultsHCA</v>
      </c>
      <c r="M767" s="43">
        <f>IF(ISNA(SUMIFS(INDEX('Model Performance Data'!$O$8:$DY$56,0,MATCH(CONCATENATE($J767,M$6),'Model Performance Data'!$O$6:$DY$6,0)),'Model Performance Data'!$B$8:$B$56,$C767,'Model Performance Data'!$C$8:$C$56,$D767)),"-",SUMIFS(INDEX('Model Performance Data'!$O$8:$DY$56,0,MATCH(CONCATENATE($J767,M$6),'Model Performance Data'!$O$6:$DY$6,0)),'Model Performance Data'!$B$8:$B$56,$C767,'Model Performance Data'!$C$8:$C$56,$D767))</f>
        <v>0</v>
      </c>
      <c r="N767" s="43">
        <f>IF(ISNA(SUMIFS(INDEX('Model Performance Data'!$O$8:$DY$56,0,MATCH(CONCATENATE($J767,N$6),'Model Performance Data'!$O$6:$DY$6,0)),'Model Performance Data'!$B$8:$B$56,$C767,'Model Performance Data'!$C$8:$C$56,$D767)),"-",SUMIFS(INDEX('Model Performance Data'!$O$8:$DY$56,0,MATCH(CONCATENATE($J767,N$6),'Model Performance Data'!$O$6:$DY$6,0)),'Model Performance Data'!$B$8:$B$56,$C767,'Model Performance Data'!$C$8:$C$56,$D767))</f>
        <v>0</v>
      </c>
      <c r="O767" s="154">
        <f>IF(ISNA(SUMIFS(INDEX('Model Performance Data'!$O$8:$DY$56,0,MATCH(CONCATENATE($J767,O$6),'Model Performance Data'!$O$6:$DY$6,0)),'Model Performance Data'!$B$8:$B$56,$C767,'Model Performance Data'!$C$8:$C$56,$D767)),"-",SUMIFS(INDEX('Model Performance Data'!$O$8:$DY$56,0,MATCH(CONCATENATE($J767,O$6),'Model Performance Data'!$O$6:$DY$6,0)),'Model Performance Data'!$B$8:$B$56,$C767,'Model Performance Data'!$C$8:$C$56,$D767))</f>
        <v>0</v>
      </c>
    </row>
    <row r="768" spans="2:15" outlineLevel="1" x14ac:dyDescent="0.35">
      <c r="B768" s="37" t="s">
        <v>80</v>
      </c>
      <c r="C768" s="38" t="str">
        <f>IF(ISBLANK('Model Performance Data'!$B$36),"-",'Model Performance Data'!$B$36)</f>
        <v>Population Health</v>
      </c>
      <c r="D768" s="38" t="str">
        <f>IF(ISBLANK('Model Performance Data'!$C$36),"-",'Model Performance Data'!$C$36)</f>
        <v>Chronic Care Engagement</v>
      </c>
      <c r="E768" s="38" t="str">
        <f>IF(ISBLANK('Model Performance Data'!$D$36),"-",'Model Performance Data'!$D$36)</f>
        <v>Percentage</v>
      </c>
      <c r="F768" s="38" t="str">
        <f>IF(ISBLANK('Model Performance Data'!$E$36),"-",'Model Performance Data'!$E$36)</f>
        <v>Retired</v>
      </c>
      <c r="G768" s="38">
        <f>IF(ISBLANK('Model Performance Data'!$F$36),"-",'Model Performance Data'!$F$36)</f>
        <v>42977</v>
      </c>
      <c r="H768" s="38">
        <v>2</v>
      </c>
      <c r="I768" s="38">
        <v>5</v>
      </c>
      <c r="J768" s="37" t="str">
        <f t="shared" si="38"/>
        <v>25</v>
      </c>
      <c r="K768" s="38" t="str">
        <f>IF(ISBLANK('Model Performance Data'!$L$36),"-",'Model Performance Data'!$L$36)</f>
        <v>Annual</v>
      </c>
      <c r="L768" s="38" t="str">
        <f>IF(ISBLANK('Model Performance Data'!$K$36),"-",'Model Performance Data'!$K$36)</f>
        <v>Metric Steward: ResultsHCA</v>
      </c>
      <c r="M768" s="43">
        <f>IF(ISNA(SUMIFS(INDEX('Model Performance Data'!$O$8:$DY$56,0,MATCH(CONCATENATE($J768,M$6),'Model Performance Data'!$O$6:$DY$6,0)),'Model Performance Data'!$B$8:$B$56,$C768,'Model Performance Data'!$C$8:$C$56,$D768)),"-",SUMIFS(INDEX('Model Performance Data'!$O$8:$DY$56,0,MATCH(CONCATENATE($J768,M$6),'Model Performance Data'!$O$6:$DY$6,0)),'Model Performance Data'!$B$8:$B$56,$C768,'Model Performance Data'!$C$8:$C$56,$D768))</f>
        <v>0</v>
      </c>
      <c r="N768" s="43">
        <f>IF(ISNA(SUMIFS(INDEX('Model Performance Data'!$O$8:$DY$56,0,MATCH(CONCATENATE($J768,N$6),'Model Performance Data'!$O$6:$DY$6,0)),'Model Performance Data'!$B$8:$B$56,$C768,'Model Performance Data'!$C$8:$C$56,$D768)),"-",SUMIFS(INDEX('Model Performance Data'!$O$8:$DY$56,0,MATCH(CONCATENATE($J768,N$6),'Model Performance Data'!$O$6:$DY$6,0)),'Model Performance Data'!$B$8:$B$56,$C768,'Model Performance Data'!$C$8:$C$56,$D768))</f>
        <v>0</v>
      </c>
      <c r="O768" s="154">
        <f>IF(ISNA(SUMIFS(INDEX('Model Performance Data'!$O$8:$DY$56,0,MATCH(CONCATENATE($J768,O$6),'Model Performance Data'!$O$6:$DY$6,0)),'Model Performance Data'!$B$8:$B$56,$C768,'Model Performance Data'!$C$8:$C$56,$D768)),"-",SUMIFS(INDEX('Model Performance Data'!$O$8:$DY$56,0,MATCH(CONCATENATE($J768,O$6),'Model Performance Data'!$O$6:$DY$6,0)),'Model Performance Data'!$B$8:$B$56,$C768,'Model Performance Data'!$C$8:$C$56,$D768))</f>
        <v>0</v>
      </c>
    </row>
    <row r="769" spans="2:15" outlineLevel="1" x14ac:dyDescent="0.35">
      <c r="B769" s="37" t="s">
        <v>80</v>
      </c>
      <c r="C769" s="38" t="str">
        <f>IF(ISBLANK('Model Performance Data'!$B$36),"-",'Model Performance Data'!$B$36)</f>
        <v>Population Health</v>
      </c>
      <c r="D769" s="38" t="str">
        <f>IF(ISBLANK('Model Performance Data'!$C$36),"-",'Model Performance Data'!$C$36)</f>
        <v>Chronic Care Engagement</v>
      </c>
      <c r="E769" s="38" t="str">
        <f>IF(ISBLANK('Model Performance Data'!$D$36),"-",'Model Performance Data'!$D$36)</f>
        <v>Percentage</v>
      </c>
      <c r="F769" s="38" t="str">
        <f>IF(ISBLANK('Model Performance Data'!$E$36),"-",'Model Performance Data'!$E$36)</f>
        <v>Retired</v>
      </c>
      <c r="G769" s="38">
        <f>IF(ISBLANK('Model Performance Data'!$F$36),"-",'Model Performance Data'!$F$36)</f>
        <v>42977</v>
      </c>
      <c r="H769" s="38">
        <v>2</v>
      </c>
      <c r="I769" s="38" t="s">
        <v>65</v>
      </c>
      <c r="J769" s="37" t="str">
        <f t="shared" si="38"/>
        <v>2Goal</v>
      </c>
      <c r="K769" s="38" t="str">
        <f>IF(ISBLANK('Model Performance Data'!$L$36),"-",'Model Performance Data'!$L$36)</f>
        <v>Annual</v>
      </c>
      <c r="L769" s="38" t="str">
        <f>IF(ISBLANK('Model Performance Data'!$K$36),"-",'Model Performance Data'!$K$36)</f>
        <v>Metric Steward: ResultsHCA</v>
      </c>
      <c r="M769" s="43" t="str">
        <f>IF(ISNA(SUMIFS(INDEX('Model Performance Data'!$O$8:$DY$56,0,MATCH(CONCATENATE($J769,M$6),'Model Performance Data'!$O$6:$DY$6,0)),'Model Performance Data'!$B$8:$B$56,$C769,'Model Performance Data'!$C$8:$C$56,$D769)),"-",SUMIFS(INDEX('Model Performance Data'!$O$8:$DY$56,0,MATCH(CONCATENATE($J769,M$6),'Model Performance Data'!$O$6:$DY$6,0)),'Model Performance Data'!$B$8:$B$56,$C769,'Model Performance Data'!$C$8:$C$56,$D769))</f>
        <v>-</v>
      </c>
      <c r="N769" s="43" t="str">
        <f>IF(ISNA(SUMIFS(INDEX('Model Performance Data'!$O$8:$DY$56,0,MATCH(CONCATENATE($J769,N$6),'Model Performance Data'!$O$6:$DY$6,0)),'Model Performance Data'!$B$8:$B$56,$C769,'Model Performance Data'!$C$8:$C$56,$D769)),"-",SUMIFS(INDEX('Model Performance Data'!$O$8:$DY$56,0,MATCH(CONCATENATE($J769,N$6),'Model Performance Data'!$O$6:$DY$6,0)),'Model Performance Data'!$B$8:$B$56,$C769,'Model Performance Data'!$C$8:$C$56,$D769))</f>
        <v>-</v>
      </c>
      <c r="O769" s="154">
        <f>IF(ISNA(SUMIFS(INDEX('Model Performance Data'!$O$8:$DY$56,0,MATCH(CONCATENATE($J769,O$6),'Model Performance Data'!$O$6:$DY$6,0)),'Model Performance Data'!$B$8:$B$56,$C769,'Model Performance Data'!$C$8:$C$56,$D769)),"-",SUMIFS(INDEX('Model Performance Data'!$O$8:$DY$56,0,MATCH(CONCATENATE($J769,O$6),'Model Performance Data'!$O$6:$DY$6,0)),'Model Performance Data'!$B$8:$B$56,$C769,'Model Performance Data'!$C$8:$C$56,$D769))</f>
        <v>0</v>
      </c>
    </row>
    <row r="770" spans="2:15" outlineLevel="1" x14ac:dyDescent="0.35">
      <c r="B770" s="37" t="s">
        <v>80</v>
      </c>
      <c r="C770" s="38" t="str">
        <f>IF(ISBLANK('Model Performance Data'!$B$36),"-",'Model Performance Data'!$B$36)</f>
        <v>Population Health</v>
      </c>
      <c r="D770" s="38" t="str">
        <f>IF(ISBLANK('Model Performance Data'!$C$36),"-",'Model Performance Data'!$C$36)</f>
        <v>Chronic Care Engagement</v>
      </c>
      <c r="E770" s="38" t="str">
        <f>IF(ISBLANK('Model Performance Data'!$D$36),"-",'Model Performance Data'!$D$36)</f>
        <v>Percentage</v>
      </c>
      <c r="F770" s="38" t="str">
        <f>IF(ISBLANK('Model Performance Data'!$E$36),"-",'Model Performance Data'!$E$36)</f>
        <v>Retired</v>
      </c>
      <c r="G770" s="38">
        <f>IF(ISBLANK('Model Performance Data'!$F$36),"-",'Model Performance Data'!$F$36)</f>
        <v>42977</v>
      </c>
      <c r="H770" s="38">
        <v>3</v>
      </c>
      <c r="I770" s="38">
        <v>1</v>
      </c>
      <c r="J770" s="37" t="str">
        <f t="shared" si="38"/>
        <v>31</v>
      </c>
      <c r="K770" s="38" t="str">
        <f>IF(ISBLANK('Model Performance Data'!$L$36),"-",'Model Performance Data'!$L$36)</f>
        <v>Annual</v>
      </c>
      <c r="L770" s="38" t="str">
        <f>IF(ISBLANK('Model Performance Data'!$K$36),"-",'Model Performance Data'!$K$36)</f>
        <v>Metric Steward: ResultsHCA</v>
      </c>
      <c r="M770" s="43">
        <f>IF(ISNA(SUMIFS(INDEX('Model Performance Data'!$O$8:$DY$56,0,MATCH(CONCATENATE($J770,M$6),'Model Performance Data'!$O$6:$DY$6,0)),'Model Performance Data'!$B$8:$B$56,$C770,'Model Performance Data'!$C$8:$C$56,$D770)),"-",SUMIFS(INDEX('Model Performance Data'!$O$8:$DY$56,0,MATCH(CONCATENATE($J770,M$6),'Model Performance Data'!$O$6:$DY$6,0)),'Model Performance Data'!$B$8:$B$56,$C770,'Model Performance Data'!$C$8:$C$56,$D770))</f>
        <v>0</v>
      </c>
      <c r="N770" s="43">
        <f>IF(ISNA(SUMIFS(INDEX('Model Performance Data'!$O$8:$DY$56,0,MATCH(CONCATENATE($J770,N$6),'Model Performance Data'!$O$6:$DY$6,0)),'Model Performance Data'!$B$8:$B$56,$C770,'Model Performance Data'!$C$8:$C$56,$D770)),"-",SUMIFS(INDEX('Model Performance Data'!$O$8:$DY$56,0,MATCH(CONCATENATE($J770,N$6),'Model Performance Data'!$O$6:$DY$6,0)),'Model Performance Data'!$B$8:$B$56,$C770,'Model Performance Data'!$C$8:$C$56,$D770))</f>
        <v>0</v>
      </c>
      <c r="O770" s="154">
        <f>IF(ISNA(SUMIFS(INDEX('Model Performance Data'!$O$8:$DY$56,0,MATCH(CONCATENATE($J770,O$6),'Model Performance Data'!$O$6:$DY$6,0)),'Model Performance Data'!$B$8:$B$56,$C770,'Model Performance Data'!$C$8:$C$56,$D770)),"-",SUMIFS(INDEX('Model Performance Data'!$O$8:$DY$56,0,MATCH(CONCATENATE($J770,O$6),'Model Performance Data'!$O$6:$DY$6,0)),'Model Performance Data'!$B$8:$B$56,$C770,'Model Performance Data'!$C$8:$C$56,$D770))</f>
        <v>0</v>
      </c>
    </row>
    <row r="771" spans="2:15" outlineLevel="1" x14ac:dyDescent="0.35">
      <c r="B771" s="37" t="s">
        <v>80</v>
      </c>
      <c r="C771" s="38" t="str">
        <f>IF(ISBLANK('Model Performance Data'!$B$36),"-",'Model Performance Data'!$B$36)</f>
        <v>Population Health</v>
      </c>
      <c r="D771" s="38" t="str">
        <f>IF(ISBLANK('Model Performance Data'!$C$36),"-",'Model Performance Data'!$C$36)</f>
        <v>Chronic Care Engagement</v>
      </c>
      <c r="E771" s="38" t="str">
        <f>IF(ISBLANK('Model Performance Data'!$D$36),"-",'Model Performance Data'!$D$36)</f>
        <v>Percentage</v>
      </c>
      <c r="F771" s="38" t="str">
        <f>IF(ISBLANK('Model Performance Data'!$E$36),"-",'Model Performance Data'!$E$36)</f>
        <v>Retired</v>
      </c>
      <c r="G771" s="38">
        <f>IF(ISBLANK('Model Performance Data'!$F$36),"-",'Model Performance Data'!$F$36)</f>
        <v>42977</v>
      </c>
      <c r="H771" s="38">
        <v>3</v>
      </c>
      <c r="I771" s="38">
        <v>2</v>
      </c>
      <c r="J771" s="37" t="str">
        <f t="shared" si="38"/>
        <v>32</v>
      </c>
      <c r="K771" s="38" t="str">
        <f>IF(ISBLANK('Model Performance Data'!$L$36),"-",'Model Performance Data'!$L$36)</f>
        <v>Annual</v>
      </c>
      <c r="L771" s="38" t="str">
        <f>IF(ISBLANK('Model Performance Data'!$K$36),"-",'Model Performance Data'!$K$36)</f>
        <v>Metric Steward: ResultsHCA</v>
      </c>
      <c r="M771" s="43">
        <f>IF(ISNA(SUMIFS(INDEX('Model Performance Data'!$O$8:$DY$56,0,MATCH(CONCATENATE($J771,M$6),'Model Performance Data'!$O$6:$DY$6,0)),'Model Performance Data'!$B$8:$B$56,$C771,'Model Performance Data'!$C$8:$C$56,$D771)),"-",SUMIFS(INDEX('Model Performance Data'!$O$8:$DY$56,0,MATCH(CONCATENATE($J771,M$6),'Model Performance Data'!$O$6:$DY$6,0)),'Model Performance Data'!$B$8:$B$56,$C771,'Model Performance Data'!$C$8:$C$56,$D771))</f>
        <v>0</v>
      </c>
      <c r="N771" s="43">
        <f>IF(ISNA(SUMIFS(INDEX('Model Performance Data'!$O$8:$DY$56,0,MATCH(CONCATENATE($J771,N$6),'Model Performance Data'!$O$6:$DY$6,0)),'Model Performance Data'!$B$8:$B$56,$C771,'Model Performance Data'!$C$8:$C$56,$D771)),"-",SUMIFS(INDEX('Model Performance Data'!$O$8:$DY$56,0,MATCH(CONCATENATE($J771,N$6),'Model Performance Data'!$O$6:$DY$6,0)),'Model Performance Data'!$B$8:$B$56,$C771,'Model Performance Data'!$C$8:$C$56,$D771))</f>
        <v>0</v>
      </c>
      <c r="O771" s="154">
        <f>IF(ISNA(SUMIFS(INDEX('Model Performance Data'!$O$8:$DY$56,0,MATCH(CONCATENATE($J771,O$6),'Model Performance Data'!$O$6:$DY$6,0)),'Model Performance Data'!$B$8:$B$56,$C771,'Model Performance Data'!$C$8:$C$56,$D771)),"-",SUMIFS(INDEX('Model Performance Data'!$O$8:$DY$56,0,MATCH(CONCATENATE($J771,O$6),'Model Performance Data'!$O$6:$DY$6,0)),'Model Performance Data'!$B$8:$B$56,$C771,'Model Performance Data'!$C$8:$C$56,$D771))</f>
        <v>0</v>
      </c>
    </row>
    <row r="772" spans="2:15" outlineLevel="1" x14ac:dyDescent="0.35">
      <c r="B772" s="37" t="s">
        <v>80</v>
      </c>
      <c r="C772" s="38" t="str">
        <f>IF(ISBLANK('Model Performance Data'!$B$36),"-",'Model Performance Data'!$B$36)</f>
        <v>Population Health</v>
      </c>
      <c r="D772" s="38" t="str">
        <f>IF(ISBLANK('Model Performance Data'!$C$36),"-",'Model Performance Data'!$C$36)</f>
        <v>Chronic Care Engagement</v>
      </c>
      <c r="E772" s="38" t="str">
        <f>IF(ISBLANK('Model Performance Data'!$D$36),"-",'Model Performance Data'!$D$36)</f>
        <v>Percentage</v>
      </c>
      <c r="F772" s="38" t="str">
        <f>IF(ISBLANK('Model Performance Data'!$E$36),"-",'Model Performance Data'!$E$36)</f>
        <v>Retired</v>
      </c>
      <c r="G772" s="38">
        <f>IF(ISBLANK('Model Performance Data'!$F$36),"-",'Model Performance Data'!$F$36)</f>
        <v>42977</v>
      </c>
      <c r="H772" s="38">
        <v>3</v>
      </c>
      <c r="I772" s="38">
        <v>3</v>
      </c>
      <c r="J772" s="37" t="str">
        <f t="shared" si="38"/>
        <v>33</v>
      </c>
      <c r="K772" s="38" t="str">
        <f>IF(ISBLANK('Model Performance Data'!$L$36),"-",'Model Performance Data'!$L$36)</f>
        <v>Annual</v>
      </c>
      <c r="L772" s="38" t="str">
        <f>IF(ISBLANK('Model Performance Data'!$K$36),"-",'Model Performance Data'!$K$36)</f>
        <v>Metric Steward: ResultsHCA</v>
      </c>
      <c r="M772" s="43">
        <f>IF(ISNA(SUMIFS(INDEX('Model Performance Data'!$O$8:$DY$56,0,MATCH(CONCATENATE($J772,M$6),'Model Performance Data'!$O$6:$DY$6,0)),'Model Performance Data'!$B$8:$B$56,$C772,'Model Performance Data'!$C$8:$C$56,$D772)),"-",SUMIFS(INDEX('Model Performance Data'!$O$8:$DY$56,0,MATCH(CONCATENATE($J772,M$6),'Model Performance Data'!$O$6:$DY$6,0)),'Model Performance Data'!$B$8:$B$56,$C772,'Model Performance Data'!$C$8:$C$56,$D772))</f>
        <v>0</v>
      </c>
      <c r="N772" s="43">
        <f>IF(ISNA(SUMIFS(INDEX('Model Performance Data'!$O$8:$DY$56,0,MATCH(CONCATENATE($J772,N$6),'Model Performance Data'!$O$6:$DY$6,0)),'Model Performance Data'!$B$8:$B$56,$C772,'Model Performance Data'!$C$8:$C$56,$D772)),"-",SUMIFS(INDEX('Model Performance Data'!$O$8:$DY$56,0,MATCH(CONCATENATE($J772,N$6),'Model Performance Data'!$O$6:$DY$6,0)),'Model Performance Data'!$B$8:$B$56,$C772,'Model Performance Data'!$C$8:$C$56,$D772))</f>
        <v>0</v>
      </c>
      <c r="O772" s="154">
        <f>IF(ISNA(SUMIFS(INDEX('Model Performance Data'!$O$8:$DY$56,0,MATCH(CONCATENATE($J772,O$6),'Model Performance Data'!$O$6:$DY$6,0)),'Model Performance Data'!$B$8:$B$56,$C772,'Model Performance Data'!$C$8:$C$56,$D772)),"-",SUMIFS(INDEX('Model Performance Data'!$O$8:$DY$56,0,MATCH(CONCATENATE($J772,O$6),'Model Performance Data'!$O$6:$DY$6,0)),'Model Performance Data'!$B$8:$B$56,$C772,'Model Performance Data'!$C$8:$C$56,$D772))</f>
        <v>0</v>
      </c>
    </row>
    <row r="773" spans="2:15" outlineLevel="1" x14ac:dyDescent="0.35">
      <c r="B773" s="37" t="s">
        <v>80</v>
      </c>
      <c r="C773" s="38" t="str">
        <f>IF(ISBLANK('Model Performance Data'!$B$36),"-",'Model Performance Data'!$B$36)</f>
        <v>Population Health</v>
      </c>
      <c r="D773" s="38" t="str">
        <f>IF(ISBLANK('Model Performance Data'!$C$36),"-",'Model Performance Data'!$C$36)</f>
        <v>Chronic Care Engagement</v>
      </c>
      <c r="E773" s="38" t="str">
        <f>IF(ISBLANK('Model Performance Data'!$D$36),"-",'Model Performance Data'!$D$36)</f>
        <v>Percentage</v>
      </c>
      <c r="F773" s="38" t="str">
        <f>IF(ISBLANK('Model Performance Data'!$E$36),"-",'Model Performance Data'!$E$36)</f>
        <v>Retired</v>
      </c>
      <c r="G773" s="38">
        <f>IF(ISBLANK('Model Performance Data'!$F$36),"-",'Model Performance Data'!$F$36)</f>
        <v>42977</v>
      </c>
      <c r="H773" s="38">
        <v>3</v>
      </c>
      <c r="I773" s="38">
        <v>4</v>
      </c>
      <c r="J773" s="37" t="str">
        <f t="shared" si="38"/>
        <v>34</v>
      </c>
      <c r="K773" s="38" t="str">
        <f>IF(ISBLANK('Model Performance Data'!$L$36),"-",'Model Performance Data'!$L$36)</f>
        <v>Annual</v>
      </c>
      <c r="L773" s="38" t="str">
        <f>IF(ISBLANK('Model Performance Data'!$K$36),"-",'Model Performance Data'!$K$36)</f>
        <v>Metric Steward: ResultsHCA</v>
      </c>
      <c r="M773" s="43">
        <f>IF(ISNA(SUMIFS(INDEX('Model Performance Data'!$O$8:$DY$56,0,MATCH(CONCATENATE($J773,M$6),'Model Performance Data'!$O$6:$DY$6,0)),'Model Performance Data'!$B$8:$B$56,$C773,'Model Performance Data'!$C$8:$C$56,$D773)),"-",SUMIFS(INDEX('Model Performance Data'!$O$8:$DY$56,0,MATCH(CONCATENATE($J773,M$6),'Model Performance Data'!$O$6:$DY$6,0)),'Model Performance Data'!$B$8:$B$56,$C773,'Model Performance Data'!$C$8:$C$56,$D773))</f>
        <v>0</v>
      </c>
      <c r="N773" s="43">
        <f>IF(ISNA(SUMIFS(INDEX('Model Performance Data'!$O$8:$DY$56,0,MATCH(CONCATENATE($J773,N$6),'Model Performance Data'!$O$6:$DY$6,0)),'Model Performance Data'!$B$8:$B$56,$C773,'Model Performance Data'!$C$8:$C$56,$D773)),"-",SUMIFS(INDEX('Model Performance Data'!$O$8:$DY$56,0,MATCH(CONCATENATE($J773,N$6),'Model Performance Data'!$O$6:$DY$6,0)),'Model Performance Data'!$B$8:$B$56,$C773,'Model Performance Data'!$C$8:$C$56,$D773))</f>
        <v>0</v>
      </c>
      <c r="O773" s="154">
        <f>IF(ISNA(SUMIFS(INDEX('Model Performance Data'!$O$8:$DY$56,0,MATCH(CONCATENATE($J773,O$6),'Model Performance Data'!$O$6:$DY$6,0)),'Model Performance Data'!$B$8:$B$56,$C773,'Model Performance Data'!$C$8:$C$56,$D773)),"-",SUMIFS(INDEX('Model Performance Data'!$O$8:$DY$56,0,MATCH(CONCATENATE($J773,O$6),'Model Performance Data'!$O$6:$DY$6,0)),'Model Performance Data'!$B$8:$B$56,$C773,'Model Performance Data'!$C$8:$C$56,$D773))</f>
        <v>0</v>
      </c>
    </row>
    <row r="774" spans="2:15" outlineLevel="1" x14ac:dyDescent="0.35">
      <c r="B774" s="37" t="s">
        <v>80</v>
      </c>
      <c r="C774" s="38" t="str">
        <f>IF(ISBLANK('Model Performance Data'!$B$36),"-",'Model Performance Data'!$B$36)</f>
        <v>Population Health</v>
      </c>
      <c r="D774" s="38" t="str">
        <f>IF(ISBLANK('Model Performance Data'!$C$36),"-",'Model Performance Data'!$C$36)</f>
        <v>Chronic Care Engagement</v>
      </c>
      <c r="E774" s="38" t="str">
        <f>IF(ISBLANK('Model Performance Data'!$D$36),"-",'Model Performance Data'!$D$36)</f>
        <v>Percentage</v>
      </c>
      <c r="F774" s="38" t="str">
        <f>IF(ISBLANK('Model Performance Data'!$E$36),"-",'Model Performance Data'!$E$36)</f>
        <v>Retired</v>
      </c>
      <c r="G774" s="38">
        <f>IF(ISBLANK('Model Performance Data'!$F$36),"-",'Model Performance Data'!$F$36)</f>
        <v>42977</v>
      </c>
      <c r="H774" s="38">
        <v>3</v>
      </c>
      <c r="I774" s="38">
        <v>5</v>
      </c>
      <c r="J774" s="37" t="str">
        <f t="shared" si="38"/>
        <v>35</v>
      </c>
      <c r="K774" s="38" t="str">
        <f>IF(ISBLANK('Model Performance Data'!$L$36),"-",'Model Performance Data'!$L$36)</f>
        <v>Annual</v>
      </c>
      <c r="L774" s="38" t="str">
        <f>IF(ISBLANK('Model Performance Data'!$K$36),"-",'Model Performance Data'!$K$36)</f>
        <v>Metric Steward: ResultsHCA</v>
      </c>
      <c r="M774" s="43">
        <f>IF(ISNA(SUMIFS(INDEX('Model Performance Data'!$O$8:$DY$56,0,MATCH(CONCATENATE($J774,M$6),'Model Performance Data'!$O$6:$DY$6,0)),'Model Performance Data'!$B$8:$B$56,$C774,'Model Performance Data'!$C$8:$C$56,$D774)),"-",SUMIFS(INDEX('Model Performance Data'!$O$8:$DY$56,0,MATCH(CONCATENATE($J774,M$6),'Model Performance Data'!$O$6:$DY$6,0)),'Model Performance Data'!$B$8:$B$56,$C774,'Model Performance Data'!$C$8:$C$56,$D774))</f>
        <v>0</v>
      </c>
      <c r="N774" s="43">
        <f>IF(ISNA(SUMIFS(INDEX('Model Performance Data'!$O$8:$DY$56,0,MATCH(CONCATENATE($J774,N$6),'Model Performance Data'!$O$6:$DY$6,0)),'Model Performance Data'!$B$8:$B$56,$C774,'Model Performance Data'!$C$8:$C$56,$D774)),"-",SUMIFS(INDEX('Model Performance Data'!$O$8:$DY$56,0,MATCH(CONCATENATE($J774,N$6),'Model Performance Data'!$O$6:$DY$6,0)),'Model Performance Data'!$B$8:$B$56,$C774,'Model Performance Data'!$C$8:$C$56,$D774))</f>
        <v>0</v>
      </c>
      <c r="O774" s="154">
        <f>IF(ISNA(SUMIFS(INDEX('Model Performance Data'!$O$8:$DY$56,0,MATCH(CONCATENATE($J774,O$6),'Model Performance Data'!$O$6:$DY$6,0)),'Model Performance Data'!$B$8:$B$56,$C774,'Model Performance Data'!$C$8:$C$56,$D774)),"-",SUMIFS(INDEX('Model Performance Data'!$O$8:$DY$56,0,MATCH(CONCATENATE($J774,O$6),'Model Performance Data'!$O$6:$DY$6,0)),'Model Performance Data'!$B$8:$B$56,$C774,'Model Performance Data'!$C$8:$C$56,$D774))</f>
        <v>0</v>
      </c>
    </row>
    <row r="775" spans="2:15" outlineLevel="1" x14ac:dyDescent="0.35">
      <c r="B775" s="37" t="s">
        <v>80</v>
      </c>
      <c r="C775" s="38" t="str">
        <f>IF(ISBLANK('Model Performance Data'!$B$36),"-",'Model Performance Data'!$B$36)</f>
        <v>Population Health</v>
      </c>
      <c r="D775" s="38" t="str">
        <f>IF(ISBLANK('Model Performance Data'!$C$36),"-",'Model Performance Data'!$C$36)</f>
        <v>Chronic Care Engagement</v>
      </c>
      <c r="E775" s="38" t="str">
        <f>IF(ISBLANK('Model Performance Data'!$D$36),"-",'Model Performance Data'!$D$36)</f>
        <v>Percentage</v>
      </c>
      <c r="F775" s="38" t="str">
        <f>IF(ISBLANK('Model Performance Data'!$E$36),"-",'Model Performance Data'!$E$36)</f>
        <v>Retired</v>
      </c>
      <c r="G775" s="38">
        <f>IF(ISBLANK('Model Performance Data'!$F$36),"-",'Model Performance Data'!$F$36)</f>
        <v>42977</v>
      </c>
      <c r="H775" s="38">
        <v>3</v>
      </c>
      <c r="I775" s="38" t="s">
        <v>65</v>
      </c>
      <c r="J775" s="37" t="str">
        <f t="shared" si="38"/>
        <v>3Goal</v>
      </c>
      <c r="K775" s="38" t="str">
        <f>IF(ISBLANK('Model Performance Data'!$L$36),"-",'Model Performance Data'!$L$36)</f>
        <v>Annual</v>
      </c>
      <c r="L775" s="38" t="str">
        <f>IF(ISBLANK('Model Performance Data'!$K$36),"-",'Model Performance Data'!$K$36)</f>
        <v>Metric Steward: ResultsHCA</v>
      </c>
      <c r="M775" s="43" t="str">
        <f>IF(ISNA(SUMIFS(INDEX('Model Performance Data'!$O$8:$DY$56,0,MATCH(CONCATENATE($J775,M$6),'Model Performance Data'!$O$6:$DY$6,0)),'Model Performance Data'!$B$8:$B$56,$C775,'Model Performance Data'!$C$8:$C$56,$D775)),"-",SUMIFS(INDEX('Model Performance Data'!$O$8:$DY$56,0,MATCH(CONCATENATE($J775,M$6),'Model Performance Data'!$O$6:$DY$6,0)),'Model Performance Data'!$B$8:$B$56,$C775,'Model Performance Data'!$C$8:$C$56,$D775))</f>
        <v>-</v>
      </c>
      <c r="N775" s="43" t="str">
        <f>IF(ISNA(SUMIFS(INDEX('Model Performance Data'!$O$8:$DY$56,0,MATCH(CONCATENATE($J775,N$6),'Model Performance Data'!$O$6:$DY$6,0)),'Model Performance Data'!$B$8:$B$56,$C775,'Model Performance Data'!$C$8:$C$56,$D775)),"-",SUMIFS(INDEX('Model Performance Data'!$O$8:$DY$56,0,MATCH(CONCATENATE($J775,N$6),'Model Performance Data'!$O$6:$DY$6,0)),'Model Performance Data'!$B$8:$B$56,$C775,'Model Performance Data'!$C$8:$C$56,$D775))</f>
        <v>-</v>
      </c>
      <c r="O775" s="154">
        <f>IF(ISNA(SUMIFS(INDEX('Model Performance Data'!$O$8:$DY$56,0,MATCH(CONCATENATE($J775,O$6),'Model Performance Data'!$O$6:$DY$6,0)),'Model Performance Data'!$B$8:$B$56,$C775,'Model Performance Data'!$C$8:$C$56,$D775)),"-",SUMIFS(INDEX('Model Performance Data'!$O$8:$DY$56,0,MATCH(CONCATENATE($J775,O$6),'Model Performance Data'!$O$6:$DY$6,0)),'Model Performance Data'!$B$8:$B$56,$C775,'Model Performance Data'!$C$8:$C$56,$D775))</f>
        <v>0</v>
      </c>
    </row>
    <row r="776" spans="2:15" outlineLevel="1" x14ac:dyDescent="0.35">
      <c r="B776" s="37" t="s">
        <v>80</v>
      </c>
      <c r="C776" s="38" t="str">
        <f>IF(ISBLANK('Model Performance Data'!$B$36),"-",'Model Performance Data'!$B$36)</f>
        <v>Population Health</v>
      </c>
      <c r="D776" s="38" t="str">
        <f>IF(ISBLANK('Model Performance Data'!$C$36),"-",'Model Performance Data'!$C$36)</f>
        <v>Chronic Care Engagement</v>
      </c>
      <c r="E776" s="38" t="str">
        <f>IF(ISBLANK('Model Performance Data'!$D$36),"-",'Model Performance Data'!$D$36)</f>
        <v>Percentage</v>
      </c>
      <c r="F776" s="38" t="str">
        <f>IF(ISBLANK('Model Performance Data'!$E$36),"-",'Model Performance Data'!$E$36)</f>
        <v>Retired</v>
      </c>
      <c r="G776" s="38">
        <f>IF(ISBLANK('Model Performance Data'!$F$36),"-",'Model Performance Data'!$F$36)</f>
        <v>42977</v>
      </c>
      <c r="H776" s="38">
        <v>4</v>
      </c>
      <c r="I776" s="38">
        <v>1</v>
      </c>
      <c r="J776" s="37" t="str">
        <f t="shared" ref="J776:J781" si="41">CONCATENATE(H776,I776)</f>
        <v>41</v>
      </c>
      <c r="K776" s="38" t="str">
        <f>IF(ISBLANK('Model Performance Data'!$L$36),"-",'Model Performance Data'!$L$36)</f>
        <v>Annual</v>
      </c>
      <c r="L776" s="38" t="str">
        <f>IF(ISBLANK('Model Performance Data'!$K$36),"-",'Model Performance Data'!$K$36)</f>
        <v>Metric Steward: ResultsHCA</v>
      </c>
      <c r="M776" s="43">
        <f>IF(ISNA(SUMIFS(INDEX('Model Performance Data'!$O$8:$DY$56,0,MATCH(CONCATENATE($J776,M$6),'Model Performance Data'!$O$6:$DY$6,0)),'Model Performance Data'!$B$8:$B$56,$C776,'Model Performance Data'!$C$8:$C$56,$D776)),"-",SUMIFS(INDEX('Model Performance Data'!$O$8:$DY$56,0,MATCH(CONCATENATE($J776,M$6),'Model Performance Data'!$O$6:$DY$6,0)),'Model Performance Data'!$B$8:$B$56,$C776,'Model Performance Data'!$C$8:$C$56,$D776))</f>
        <v>0</v>
      </c>
      <c r="N776" s="43">
        <f>IF(ISNA(SUMIFS(INDEX('Model Performance Data'!$O$8:$DY$56,0,MATCH(CONCATENATE($J776,N$6),'Model Performance Data'!$O$6:$DY$6,0)),'Model Performance Data'!$B$8:$B$56,$C776,'Model Performance Data'!$C$8:$C$56,$D776)),"-",SUMIFS(INDEX('Model Performance Data'!$O$8:$DY$56,0,MATCH(CONCATENATE($J776,N$6),'Model Performance Data'!$O$6:$DY$6,0)),'Model Performance Data'!$B$8:$B$56,$C776,'Model Performance Data'!$C$8:$C$56,$D776))</f>
        <v>0</v>
      </c>
      <c r="O776" s="154">
        <f>IF(ISNA(SUMIFS(INDEX('Model Performance Data'!$O$8:$DY$56,0,MATCH(CONCATENATE($J776,O$6),'Model Performance Data'!$O$6:$DY$6,0)),'Model Performance Data'!$B$8:$B$56,$C776,'Model Performance Data'!$C$8:$C$56,$D776)),"-",SUMIFS(INDEX('Model Performance Data'!$O$8:$DY$56,0,MATCH(CONCATENATE($J776,O$6),'Model Performance Data'!$O$6:$DY$6,0)),'Model Performance Data'!$B$8:$B$56,$C776,'Model Performance Data'!$C$8:$C$56,$D776))</f>
        <v>0</v>
      </c>
    </row>
    <row r="777" spans="2:15" outlineLevel="1" x14ac:dyDescent="0.35">
      <c r="B777" s="37" t="s">
        <v>80</v>
      </c>
      <c r="C777" s="38" t="str">
        <f>IF(ISBLANK('Model Performance Data'!$B$36),"-",'Model Performance Data'!$B$36)</f>
        <v>Population Health</v>
      </c>
      <c r="D777" s="38" t="str">
        <f>IF(ISBLANK('Model Performance Data'!$C$36),"-",'Model Performance Data'!$C$36)</f>
        <v>Chronic Care Engagement</v>
      </c>
      <c r="E777" s="38" t="str">
        <f>IF(ISBLANK('Model Performance Data'!$D$36),"-",'Model Performance Data'!$D$36)</f>
        <v>Percentage</v>
      </c>
      <c r="F777" s="38" t="str">
        <f>IF(ISBLANK('Model Performance Data'!$E$36),"-",'Model Performance Data'!$E$36)</f>
        <v>Retired</v>
      </c>
      <c r="G777" s="38">
        <f>IF(ISBLANK('Model Performance Data'!$F$36),"-",'Model Performance Data'!$F$36)</f>
        <v>42977</v>
      </c>
      <c r="H777" s="38">
        <v>4</v>
      </c>
      <c r="I777" s="38">
        <v>2</v>
      </c>
      <c r="J777" s="37" t="str">
        <f t="shared" si="41"/>
        <v>42</v>
      </c>
      <c r="K777" s="38" t="str">
        <f>IF(ISBLANK('Model Performance Data'!$L$36),"-",'Model Performance Data'!$L$36)</f>
        <v>Annual</v>
      </c>
      <c r="L777" s="38" t="str">
        <f>IF(ISBLANK('Model Performance Data'!$K$36),"-",'Model Performance Data'!$K$36)</f>
        <v>Metric Steward: ResultsHCA</v>
      </c>
      <c r="M777" s="43">
        <f>IF(ISNA(SUMIFS(INDEX('Model Performance Data'!$O$8:$DY$56,0,MATCH(CONCATENATE($J777,M$6),'Model Performance Data'!$O$6:$DY$6,0)),'Model Performance Data'!$B$8:$B$56,$C777,'Model Performance Data'!$C$8:$C$56,$D777)),"-",SUMIFS(INDEX('Model Performance Data'!$O$8:$DY$56,0,MATCH(CONCATENATE($J777,M$6),'Model Performance Data'!$O$6:$DY$6,0)),'Model Performance Data'!$B$8:$B$56,$C777,'Model Performance Data'!$C$8:$C$56,$D777))</f>
        <v>0</v>
      </c>
      <c r="N777" s="43">
        <f>IF(ISNA(SUMIFS(INDEX('Model Performance Data'!$O$8:$DY$56,0,MATCH(CONCATENATE($J777,N$6),'Model Performance Data'!$O$6:$DY$6,0)),'Model Performance Data'!$B$8:$B$56,$C777,'Model Performance Data'!$C$8:$C$56,$D777)),"-",SUMIFS(INDEX('Model Performance Data'!$O$8:$DY$56,0,MATCH(CONCATENATE($J777,N$6),'Model Performance Data'!$O$6:$DY$6,0)),'Model Performance Data'!$B$8:$B$56,$C777,'Model Performance Data'!$C$8:$C$56,$D777))</f>
        <v>0</v>
      </c>
      <c r="O777" s="154">
        <f>IF(ISNA(SUMIFS(INDEX('Model Performance Data'!$O$8:$DY$56,0,MATCH(CONCATENATE($J777,O$6),'Model Performance Data'!$O$6:$DY$6,0)),'Model Performance Data'!$B$8:$B$56,$C777,'Model Performance Data'!$C$8:$C$56,$D777)),"-",SUMIFS(INDEX('Model Performance Data'!$O$8:$DY$56,0,MATCH(CONCATENATE($J777,O$6),'Model Performance Data'!$O$6:$DY$6,0)),'Model Performance Data'!$B$8:$B$56,$C777,'Model Performance Data'!$C$8:$C$56,$D777))</f>
        <v>0</v>
      </c>
    </row>
    <row r="778" spans="2:15" outlineLevel="1" x14ac:dyDescent="0.35">
      <c r="B778" s="37" t="s">
        <v>80</v>
      </c>
      <c r="C778" s="38" t="str">
        <f>IF(ISBLANK('Model Performance Data'!$B$36),"-",'Model Performance Data'!$B$36)</f>
        <v>Population Health</v>
      </c>
      <c r="D778" s="38" t="str">
        <f>IF(ISBLANK('Model Performance Data'!$C$36),"-",'Model Performance Data'!$C$36)</f>
        <v>Chronic Care Engagement</v>
      </c>
      <c r="E778" s="38" t="str">
        <f>IF(ISBLANK('Model Performance Data'!$D$36),"-",'Model Performance Data'!$D$36)</f>
        <v>Percentage</v>
      </c>
      <c r="F778" s="38" t="str">
        <f>IF(ISBLANK('Model Performance Data'!$E$36),"-",'Model Performance Data'!$E$36)</f>
        <v>Retired</v>
      </c>
      <c r="G778" s="38">
        <f>IF(ISBLANK('Model Performance Data'!$F$36),"-",'Model Performance Data'!$F$36)</f>
        <v>42977</v>
      </c>
      <c r="H778" s="38">
        <v>4</v>
      </c>
      <c r="I778" s="38">
        <v>3</v>
      </c>
      <c r="J778" s="37" t="str">
        <f t="shared" si="41"/>
        <v>43</v>
      </c>
      <c r="K778" s="38" t="str">
        <f>IF(ISBLANK('Model Performance Data'!$L$36),"-",'Model Performance Data'!$L$36)</f>
        <v>Annual</v>
      </c>
      <c r="L778" s="38" t="str">
        <f>IF(ISBLANK('Model Performance Data'!$K$36),"-",'Model Performance Data'!$K$36)</f>
        <v>Metric Steward: ResultsHCA</v>
      </c>
      <c r="M778" s="43">
        <f>IF(ISNA(SUMIFS(INDEX('Model Performance Data'!$O$8:$DY$56,0,MATCH(CONCATENATE($J778,M$6),'Model Performance Data'!$O$6:$DY$6,0)),'Model Performance Data'!$B$8:$B$56,$C778,'Model Performance Data'!$C$8:$C$56,$D778)),"-",SUMIFS(INDEX('Model Performance Data'!$O$8:$DY$56,0,MATCH(CONCATENATE($J778,M$6),'Model Performance Data'!$O$6:$DY$6,0)),'Model Performance Data'!$B$8:$B$56,$C778,'Model Performance Data'!$C$8:$C$56,$D778))</f>
        <v>0</v>
      </c>
      <c r="N778" s="43">
        <f>IF(ISNA(SUMIFS(INDEX('Model Performance Data'!$O$8:$DY$56,0,MATCH(CONCATENATE($J778,N$6),'Model Performance Data'!$O$6:$DY$6,0)),'Model Performance Data'!$B$8:$B$56,$C778,'Model Performance Data'!$C$8:$C$56,$D778)),"-",SUMIFS(INDEX('Model Performance Data'!$O$8:$DY$56,0,MATCH(CONCATENATE($J778,N$6),'Model Performance Data'!$O$6:$DY$6,0)),'Model Performance Data'!$B$8:$B$56,$C778,'Model Performance Data'!$C$8:$C$56,$D778))</f>
        <v>0</v>
      </c>
      <c r="O778" s="154">
        <f>IF(ISNA(SUMIFS(INDEX('Model Performance Data'!$O$8:$DY$56,0,MATCH(CONCATENATE($J778,O$6),'Model Performance Data'!$O$6:$DY$6,0)),'Model Performance Data'!$B$8:$B$56,$C778,'Model Performance Data'!$C$8:$C$56,$D778)),"-",SUMIFS(INDEX('Model Performance Data'!$O$8:$DY$56,0,MATCH(CONCATENATE($J778,O$6),'Model Performance Data'!$O$6:$DY$6,0)),'Model Performance Data'!$B$8:$B$56,$C778,'Model Performance Data'!$C$8:$C$56,$D778))</f>
        <v>0</v>
      </c>
    </row>
    <row r="779" spans="2:15" outlineLevel="1" x14ac:dyDescent="0.35">
      <c r="B779" s="37" t="s">
        <v>80</v>
      </c>
      <c r="C779" s="38" t="str">
        <f>IF(ISBLANK('Model Performance Data'!$B$36),"-",'Model Performance Data'!$B$36)</f>
        <v>Population Health</v>
      </c>
      <c r="D779" s="38" t="str">
        <f>IF(ISBLANK('Model Performance Data'!$C$36),"-",'Model Performance Data'!$C$36)</f>
        <v>Chronic Care Engagement</v>
      </c>
      <c r="E779" s="38" t="str">
        <f>IF(ISBLANK('Model Performance Data'!$D$36),"-",'Model Performance Data'!$D$36)</f>
        <v>Percentage</v>
      </c>
      <c r="F779" s="38" t="str">
        <f>IF(ISBLANK('Model Performance Data'!$E$36),"-",'Model Performance Data'!$E$36)</f>
        <v>Retired</v>
      </c>
      <c r="G779" s="38">
        <f>IF(ISBLANK('Model Performance Data'!$F$36),"-",'Model Performance Data'!$F$36)</f>
        <v>42977</v>
      </c>
      <c r="H779" s="38">
        <v>4</v>
      </c>
      <c r="I779" s="38">
        <v>4</v>
      </c>
      <c r="J779" s="37" t="str">
        <f t="shared" si="41"/>
        <v>44</v>
      </c>
      <c r="K779" s="38" t="str">
        <f>IF(ISBLANK('Model Performance Data'!$L$36),"-",'Model Performance Data'!$L$36)</f>
        <v>Annual</v>
      </c>
      <c r="L779" s="38" t="str">
        <f>IF(ISBLANK('Model Performance Data'!$K$36),"-",'Model Performance Data'!$K$36)</f>
        <v>Metric Steward: ResultsHCA</v>
      </c>
      <c r="M779" s="43">
        <f>IF(ISNA(SUMIFS(INDEX('Model Performance Data'!$O$8:$DY$56,0,MATCH(CONCATENATE($J779,M$6),'Model Performance Data'!$O$6:$DY$6,0)),'Model Performance Data'!$B$8:$B$56,$C779,'Model Performance Data'!$C$8:$C$56,$D779)),"-",SUMIFS(INDEX('Model Performance Data'!$O$8:$DY$56,0,MATCH(CONCATENATE($J779,M$6),'Model Performance Data'!$O$6:$DY$6,0)),'Model Performance Data'!$B$8:$B$56,$C779,'Model Performance Data'!$C$8:$C$56,$D779))</f>
        <v>0</v>
      </c>
      <c r="N779" s="43">
        <f>IF(ISNA(SUMIFS(INDEX('Model Performance Data'!$O$8:$DY$56,0,MATCH(CONCATENATE($J779,N$6),'Model Performance Data'!$O$6:$DY$6,0)),'Model Performance Data'!$B$8:$B$56,$C779,'Model Performance Data'!$C$8:$C$56,$D779)),"-",SUMIFS(INDEX('Model Performance Data'!$O$8:$DY$56,0,MATCH(CONCATENATE($J779,N$6),'Model Performance Data'!$O$6:$DY$6,0)),'Model Performance Data'!$B$8:$B$56,$C779,'Model Performance Data'!$C$8:$C$56,$D779))</f>
        <v>0</v>
      </c>
      <c r="O779" s="154">
        <f>IF(ISNA(SUMIFS(INDEX('Model Performance Data'!$O$8:$DY$56,0,MATCH(CONCATENATE($J779,O$6),'Model Performance Data'!$O$6:$DY$6,0)),'Model Performance Data'!$B$8:$B$56,$C779,'Model Performance Data'!$C$8:$C$56,$D779)),"-",SUMIFS(INDEX('Model Performance Data'!$O$8:$DY$56,0,MATCH(CONCATENATE($J779,O$6),'Model Performance Data'!$O$6:$DY$6,0)),'Model Performance Data'!$B$8:$B$56,$C779,'Model Performance Data'!$C$8:$C$56,$D779))</f>
        <v>0</v>
      </c>
    </row>
    <row r="780" spans="2:15" outlineLevel="1" x14ac:dyDescent="0.35">
      <c r="B780" s="37" t="s">
        <v>80</v>
      </c>
      <c r="C780" s="38" t="str">
        <f>IF(ISBLANK('Model Performance Data'!$B$36),"-",'Model Performance Data'!$B$36)</f>
        <v>Population Health</v>
      </c>
      <c r="D780" s="38" t="str">
        <f>IF(ISBLANK('Model Performance Data'!$C$36),"-",'Model Performance Data'!$C$36)</f>
        <v>Chronic Care Engagement</v>
      </c>
      <c r="E780" s="38" t="str">
        <f>IF(ISBLANK('Model Performance Data'!$D$36),"-",'Model Performance Data'!$D$36)</f>
        <v>Percentage</v>
      </c>
      <c r="F780" s="38" t="str">
        <f>IF(ISBLANK('Model Performance Data'!$E$36),"-",'Model Performance Data'!$E$36)</f>
        <v>Retired</v>
      </c>
      <c r="G780" s="38">
        <f>IF(ISBLANK('Model Performance Data'!$F$36),"-",'Model Performance Data'!$F$36)</f>
        <v>42977</v>
      </c>
      <c r="H780" s="38">
        <v>4</v>
      </c>
      <c r="I780" s="38">
        <v>5</v>
      </c>
      <c r="J780" s="37" t="str">
        <f t="shared" si="41"/>
        <v>45</v>
      </c>
      <c r="K780" s="38" t="str">
        <f>IF(ISBLANK('Model Performance Data'!$L$36),"-",'Model Performance Data'!$L$36)</f>
        <v>Annual</v>
      </c>
      <c r="L780" s="38" t="str">
        <f>IF(ISBLANK('Model Performance Data'!$K$36),"-",'Model Performance Data'!$K$36)</f>
        <v>Metric Steward: ResultsHCA</v>
      </c>
      <c r="M780" s="43">
        <f>IF(ISNA(SUMIFS(INDEX('Model Performance Data'!$O$8:$DY$56,0,MATCH(CONCATENATE($J780,M$6),'Model Performance Data'!$O$6:$DY$6,0)),'Model Performance Data'!$B$8:$B$56,$C780,'Model Performance Data'!$C$8:$C$56,$D780)),"-",SUMIFS(INDEX('Model Performance Data'!$O$8:$DY$56,0,MATCH(CONCATENATE($J780,M$6),'Model Performance Data'!$O$6:$DY$6,0)),'Model Performance Data'!$B$8:$B$56,$C780,'Model Performance Data'!$C$8:$C$56,$D780))</f>
        <v>0</v>
      </c>
      <c r="N780" s="43">
        <f>IF(ISNA(SUMIFS(INDEX('Model Performance Data'!$O$8:$DY$56,0,MATCH(CONCATENATE($J780,N$6),'Model Performance Data'!$O$6:$DY$6,0)),'Model Performance Data'!$B$8:$B$56,$C780,'Model Performance Data'!$C$8:$C$56,$D780)),"-",SUMIFS(INDEX('Model Performance Data'!$O$8:$DY$56,0,MATCH(CONCATENATE($J780,N$6),'Model Performance Data'!$O$6:$DY$6,0)),'Model Performance Data'!$B$8:$B$56,$C780,'Model Performance Data'!$C$8:$C$56,$D780))</f>
        <v>0</v>
      </c>
      <c r="O780" s="154">
        <f>IF(ISNA(SUMIFS(INDEX('Model Performance Data'!$O$8:$DY$56,0,MATCH(CONCATENATE($J780,O$6),'Model Performance Data'!$O$6:$DY$6,0)),'Model Performance Data'!$B$8:$B$56,$C780,'Model Performance Data'!$C$8:$C$56,$D780)),"-",SUMIFS(INDEX('Model Performance Data'!$O$8:$DY$56,0,MATCH(CONCATENATE($J780,O$6),'Model Performance Data'!$O$6:$DY$6,0)),'Model Performance Data'!$B$8:$B$56,$C780,'Model Performance Data'!$C$8:$C$56,$D780))</f>
        <v>0</v>
      </c>
    </row>
    <row r="781" spans="2:15" outlineLevel="1" x14ac:dyDescent="0.35">
      <c r="B781" s="37" t="s">
        <v>80</v>
      </c>
      <c r="C781" s="38" t="str">
        <f>IF(ISBLANK('Model Performance Data'!$B$36),"-",'Model Performance Data'!$B$36)</f>
        <v>Population Health</v>
      </c>
      <c r="D781" s="38" t="str">
        <f>IF(ISBLANK('Model Performance Data'!$C$36),"-",'Model Performance Data'!$C$36)</f>
        <v>Chronic Care Engagement</v>
      </c>
      <c r="E781" s="38" t="str">
        <f>IF(ISBLANK('Model Performance Data'!$D$36),"-",'Model Performance Data'!$D$36)</f>
        <v>Percentage</v>
      </c>
      <c r="F781" s="38" t="str">
        <f>IF(ISBLANK('Model Performance Data'!$E$36),"-",'Model Performance Data'!$E$36)</f>
        <v>Retired</v>
      </c>
      <c r="G781" s="38">
        <f>IF(ISBLANK('Model Performance Data'!$F$36),"-",'Model Performance Data'!$F$36)</f>
        <v>42977</v>
      </c>
      <c r="H781" s="38">
        <v>4</v>
      </c>
      <c r="I781" s="38" t="s">
        <v>65</v>
      </c>
      <c r="J781" s="37" t="str">
        <f t="shared" si="41"/>
        <v>4Goal</v>
      </c>
      <c r="K781" s="38" t="str">
        <f>IF(ISBLANK('Model Performance Data'!$L$36),"-",'Model Performance Data'!$L$36)</f>
        <v>Annual</v>
      </c>
      <c r="L781" s="38" t="str">
        <f>IF(ISBLANK('Model Performance Data'!$K$36),"-",'Model Performance Data'!$K$36)</f>
        <v>Metric Steward: ResultsHCA</v>
      </c>
      <c r="M781" s="43" t="str">
        <f>IF(ISNA(SUMIFS(INDEX('Model Performance Data'!$O$8:$DY$56,0,MATCH(CONCATENATE($J781,M$6),'Model Performance Data'!$O$6:$DY$6,0)),'Model Performance Data'!$B$8:$B$56,$C781,'Model Performance Data'!$C$8:$C$56,$D781)),"-",SUMIFS(INDEX('Model Performance Data'!$O$8:$DY$56,0,MATCH(CONCATENATE($J781,M$6),'Model Performance Data'!$O$6:$DY$6,0)),'Model Performance Data'!$B$8:$B$56,$C781,'Model Performance Data'!$C$8:$C$56,$D781))</f>
        <v>-</v>
      </c>
      <c r="N781" s="43" t="str">
        <f>IF(ISNA(SUMIFS(INDEX('Model Performance Data'!$O$8:$DY$56,0,MATCH(CONCATENATE($J781,N$6),'Model Performance Data'!$O$6:$DY$6,0)),'Model Performance Data'!$B$8:$B$56,$C781,'Model Performance Data'!$C$8:$C$56,$D781)),"-",SUMIFS(INDEX('Model Performance Data'!$O$8:$DY$56,0,MATCH(CONCATENATE($J781,N$6),'Model Performance Data'!$O$6:$DY$6,0)),'Model Performance Data'!$B$8:$B$56,$C781,'Model Performance Data'!$C$8:$C$56,$D781))</f>
        <v>-</v>
      </c>
      <c r="O781" s="154">
        <f>IF(ISNA(SUMIFS(INDEX('Model Performance Data'!$O$8:$DY$56,0,MATCH(CONCATENATE($J781,O$6),'Model Performance Data'!$O$6:$DY$6,0)),'Model Performance Data'!$B$8:$B$56,$C781,'Model Performance Data'!$C$8:$C$56,$D781)),"-",SUMIFS(INDEX('Model Performance Data'!$O$8:$DY$56,0,MATCH(CONCATENATE($J781,O$6),'Model Performance Data'!$O$6:$DY$6,0)),'Model Performance Data'!$B$8:$B$56,$C781,'Model Performance Data'!$C$8:$C$56,$D781))</f>
        <v>0</v>
      </c>
    </row>
    <row r="782" spans="2:15" outlineLevel="1" x14ac:dyDescent="0.35">
      <c r="B782" s="37" t="s">
        <v>80</v>
      </c>
      <c r="C782" s="38" t="str">
        <f>IF(ISBLANK('Model Performance Data'!$B$37),"-",'Model Performance Data'!$B$37)</f>
        <v>-</v>
      </c>
      <c r="D782" s="38" t="str">
        <f>IF(ISBLANK('Model Performance Data'!$C$37),"-",'Model Performance Data'!$C$37)</f>
        <v>-</v>
      </c>
      <c r="E782" s="38" t="str">
        <f>IF(ISBLANK('Model Performance Data'!$D$37),"-",'Model Performance Data'!$D$37)</f>
        <v>-</v>
      </c>
      <c r="F782" s="38" t="str">
        <f>IF(ISBLANK('Model Performance Data'!$E$37),"-",'Model Performance Data'!$E$37)</f>
        <v>-</v>
      </c>
      <c r="G782" s="38" t="str">
        <f>IF(ISBLANK('Model Performance Data'!$F$37),"-",'Model Performance Data'!$F$37)</f>
        <v>-</v>
      </c>
      <c r="H782" s="38" t="s">
        <v>64</v>
      </c>
      <c r="I782" s="38" t="s">
        <v>64</v>
      </c>
      <c r="J782" s="37" t="str">
        <f t="shared" si="38"/>
        <v>BaselineBaseline</v>
      </c>
      <c r="K782" s="38" t="str">
        <f>IF(ISBLANK('Model Performance Data'!$L$37),"-",'Model Performance Data'!$L$37)</f>
        <v>-</v>
      </c>
      <c r="L782" s="38" t="str">
        <f>IF(ISBLANK('Model Performance Data'!$K$37),"-",'Model Performance Data'!$K$37)</f>
        <v>-</v>
      </c>
      <c r="M782" s="43">
        <f>IF(ISNA(SUMIFS(INDEX('Model Performance Data'!$O$8:$DY$56,0,MATCH(CONCATENATE($J782,M$6),'Model Performance Data'!$O$6:$DY$6,0)),'Model Performance Data'!$B$8:$B$56,$C782,'Model Performance Data'!$C$8:$C$56,$D782)),"-",SUMIFS(INDEX('Model Performance Data'!$O$8:$DY$56,0,MATCH(CONCATENATE($J782,M$6),'Model Performance Data'!$O$6:$DY$6,0)),'Model Performance Data'!$B$8:$B$56,$C782,'Model Performance Data'!$C$8:$C$56,$D782))</f>
        <v>0</v>
      </c>
      <c r="N782" s="43">
        <f>IF(ISNA(SUMIFS(INDEX('Model Performance Data'!$O$8:$DY$56,0,MATCH(CONCATENATE($J782,N$6),'Model Performance Data'!$O$6:$DY$6,0)),'Model Performance Data'!$B$8:$B$56,$C782,'Model Performance Data'!$C$8:$C$56,$D782)),"-",SUMIFS(INDEX('Model Performance Data'!$O$8:$DY$56,0,MATCH(CONCATENATE($J782,N$6),'Model Performance Data'!$O$6:$DY$6,0)),'Model Performance Data'!$B$8:$B$56,$C782,'Model Performance Data'!$C$8:$C$56,$D782))</f>
        <v>0</v>
      </c>
      <c r="O782" s="154">
        <f>IF(ISNA(SUMIFS(INDEX('Model Performance Data'!$O$8:$DY$56,0,MATCH(CONCATENATE($J782,O$6),'Model Performance Data'!$O$6:$DY$6,0)),'Model Performance Data'!$B$8:$B$56,$C782,'Model Performance Data'!$C$8:$C$56,$D782)),"-",SUMIFS(INDEX('Model Performance Data'!$O$8:$DY$56,0,MATCH(CONCATENATE($J782,O$6),'Model Performance Data'!$O$6:$DY$6,0)),'Model Performance Data'!$B$8:$B$56,$C782,'Model Performance Data'!$C$8:$C$56,$D782))</f>
        <v>0</v>
      </c>
    </row>
    <row r="783" spans="2:15" outlineLevel="1" x14ac:dyDescent="0.35">
      <c r="B783" s="37" t="s">
        <v>80</v>
      </c>
      <c r="C783" s="38" t="str">
        <f>IF(ISBLANK('Model Performance Data'!$B$37),"-",'Model Performance Data'!$B$37)</f>
        <v>-</v>
      </c>
      <c r="D783" s="38" t="str">
        <f>IF(ISBLANK('Model Performance Data'!$C$37),"-",'Model Performance Data'!$C$37)</f>
        <v>-</v>
      </c>
      <c r="E783" s="38" t="str">
        <f>IF(ISBLANK('Model Performance Data'!$D$37),"-",'Model Performance Data'!$D$37)</f>
        <v>-</v>
      </c>
      <c r="F783" s="38" t="str">
        <f>IF(ISBLANK('Model Performance Data'!$E$37),"-",'Model Performance Data'!$E$37)</f>
        <v>-</v>
      </c>
      <c r="G783" s="38" t="str">
        <f>IF(ISBLANK('Model Performance Data'!$F$37),"-",'Model Performance Data'!$F$37)</f>
        <v>-</v>
      </c>
      <c r="H783" s="38">
        <v>1</v>
      </c>
      <c r="I783" s="38">
        <v>1</v>
      </c>
      <c r="J783" s="37" t="str">
        <f t="shared" si="38"/>
        <v>11</v>
      </c>
      <c r="K783" s="38" t="str">
        <f>IF(ISBLANK('Model Performance Data'!$L$37),"-",'Model Performance Data'!$L$37)</f>
        <v>-</v>
      </c>
      <c r="L783" s="38" t="str">
        <f>IF(ISBLANK('Model Performance Data'!$K$37),"-",'Model Performance Data'!$K$37)</f>
        <v>-</v>
      </c>
      <c r="M783" s="43">
        <f>IF(ISNA(SUMIFS(INDEX('Model Performance Data'!$O$8:$DY$56,0,MATCH(CONCATENATE($J783,M$6),'Model Performance Data'!$O$6:$DY$6,0)),'Model Performance Data'!$B$8:$B$56,$C783,'Model Performance Data'!$C$8:$C$56,$D783)),"-",SUMIFS(INDEX('Model Performance Data'!$O$8:$DY$56,0,MATCH(CONCATENATE($J783,M$6),'Model Performance Data'!$O$6:$DY$6,0)),'Model Performance Data'!$B$8:$B$56,$C783,'Model Performance Data'!$C$8:$C$56,$D783))</f>
        <v>0</v>
      </c>
      <c r="N783" s="43">
        <f>IF(ISNA(SUMIFS(INDEX('Model Performance Data'!$O$8:$DY$56,0,MATCH(CONCATENATE($J783,N$6),'Model Performance Data'!$O$6:$DY$6,0)),'Model Performance Data'!$B$8:$B$56,$C783,'Model Performance Data'!$C$8:$C$56,$D783)),"-",SUMIFS(INDEX('Model Performance Data'!$O$8:$DY$56,0,MATCH(CONCATENATE($J783,N$6),'Model Performance Data'!$O$6:$DY$6,0)),'Model Performance Data'!$B$8:$B$56,$C783,'Model Performance Data'!$C$8:$C$56,$D783))</f>
        <v>0</v>
      </c>
      <c r="O783" s="154">
        <f>IF(ISNA(SUMIFS(INDEX('Model Performance Data'!$O$8:$DY$56,0,MATCH(CONCATENATE($J783,O$6),'Model Performance Data'!$O$6:$DY$6,0)),'Model Performance Data'!$B$8:$B$56,$C783,'Model Performance Data'!$C$8:$C$56,$D783)),"-",SUMIFS(INDEX('Model Performance Data'!$O$8:$DY$56,0,MATCH(CONCATENATE($J783,O$6),'Model Performance Data'!$O$6:$DY$6,0)),'Model Performance Data'!$B$8:$B$56,$C783,'Model Performance Data'!$C$8:$C$56,$D783))</f>
        <v>0</v>
      </c>
    </row>
    <row r="784" spans="2:15" outlineLevel="1" x14ac:dyDescent="0.35">
      <c r="B784" s="37" t="s">
        <v>80</v>
      </c>
      <c r="C784" s="38" t="str">
        <f>IF(ISBLANK('Model Performance Data'!$B$37),"-",'Model Performance Data'!$B$37)</f>
        <v>-</v>
      </c>
      <c r="D784" s="38" t="str">
        <f>IF(ISBLANK('Model Performance Data'!$C$37),"-",'Model Performance Data'!$C$37)</f>
        <v>-</v>
      </c>
      <c r="E784" s="38" t="str">
        <f>IF(ISBLANK('Model Performance Data'!$D$37),"-",'Model Performance Data'!$D$37)</f>
        <v>-</v>
      </c>
      <c r="F784" s="38" t="str">
        <f>IF(ISBLANK('Model Performance Data'!$E$37),"-",'Model Performance Data'!$E$37)</f>
        <v>-</v>
      </c>
      <c r="G784" s="38" t="str">
        <f>IF(ISBLANK('Model Performance Data'!$F$37),"-",'Model Performance Data'!$F$37)</f>
        <v>-</v>
      </c>
      <c r="H784" s="38">
        <v>1</v>
      </c>
      <c r="I784" s="38">
        <v>2</v>
      </c>
      <c r="J784" s="37" t="str">
        <f t="shared" si="38"/>
        <v>12</v>
      </c>
      <c r="K784" s="38" t="str">
        <f>IF(ISBLANK('Model Performance Data'!$L$37),"-",'Model Performance Data'!$L$37)</f>
        <v>-</v>
      </c>
      <c r="L784" s="38" t="str">
        <f>IF(ISBLANK('Model Performance Data'!$K$37),"-",'Model Performance Data'!$K$37)</f>
        <v>-</v>
      </c>
      <c r="M784" s="43">
        <f>IF(ISNA(SUMIFS(INDEX('Model Performance Data'!$O$8:$DY$56,0,MATCH(CONCATENATE($J784,M$6),'Model Performance Data'!$O$6:$DY$6,0)),'Model Performance Data'!$B$8:$B$56,$C784,'Model Performance Data'!$C$8:$C$56,$D784)),"-",SUMIFS(INDEX('Model Performance Data'!$O$8:$DY$56,0,MATCH(CONCATENATE($J784,M$6),'Model Performance Data'!$O$6:$DY$6,0)),'Model Performance Data'!$B$8:$B$56,$C784,'Model Performance Data'!$C$8:$C$56,$D784))</f>
        <v>0</v>
      </c>
      <c r="N784" s="43">
        <f>IF(ISNA(SUMIFS(INDEX('Model Performance Data'!$O$8:$DY$56,0,MATCH(CONCATENATE($J784,N$6),'Model Performance Data'!$O$6:$DY$6,0)),'Model Performance Data'!$B$8:$B$56,$C784,'Model Performance Data'!$C$8:$C$56,$D784)),"-",SUMIFS(INDEX('Model Performance Data'!$O$8:$DY$56,0,MATCH(CONCATENATE($J784,N$6),'Model Performance Data'!$O$6:$DY$6,0)),'Model Performance Data'!$B$8:$B$56,$C784,'Model Performance Data'!$C$8:$C$56,$D784))</f>
        <v>0</v>
      </c>
      <c r="O784" s="154">
        <f>IF(ISNA(SUMIFS(INDEX('Model Performance Data'!$O$8:$DY$56,0,MATCH(CONCATENATE($J784,O$6),'Model Performance Data'!$O$6:$DY$6,0)),'Model Performance Data'!$B$8:$B$56,$C784,'Model Performance Data'!$C$8:$C$56,$D784)),"-",SUMIFS(INDEX('Model Performance Data'!$O$8:$DY$56,0,MATCH(CONCATENATE($J784,O$6),'Model Performance Data'!$O$6:$DY$6,0)),'Model Performance Data'!$B$8:$B$56,$C784,'Model Performance Data'!$C$8:$C$56,$D784))</f>
        <v>0</v>
      </c>
    </row>
    <row r="785" spans="2:15" outlineLevel="1" x14ac:dyDescent="0.35">
      <c r="B785" s="37" t="s">
        <v>80</v>
      </c>
      <c r="C785" s="38" t="str">
        <f>IF(ISBLANK('Model Performance Data'!$B$37),"-",'Model Performance Data'!$B$37)</f>
        <v>-</v>
      </c>
      <c r="D785" s="38" t="str">
        <f>IF(ISBLANK('Model Performance Data'!$C$37),"-",'Model Performance Data'!$C$37)</f>
        <v>-</v>
      </c>
      <c r="E785" s="38" t="str">
        <f>IF(ISBLANK('Model Performance Data'!$D$37),"-",'Model Performance Data'!$D$37)</f>
        <v>-</v>
      </c>
      <c r="F785" s="38" t="str">
        <f>IF(ISBLANK('Model Performance Data'!$E$37),"-",'Model Performance Data'!$E$37)</f>
        <v>-</v>
      </c>
      <c r="G785" s="38" t="str">
        <f>IF(ISBLANK('Model Performance Data'!$F$37),"-",'Model Performance Data'!$F$37)</f>
        <v>-</v>
      </c>
      <c r="H785" s="38">
        <v>1</v>
      </c>
      <c r="I785" s="38">
        <v>3</v>
      </c>
      <c r="J785" s="37" t="str">
        <f t="shared" si="38"/>
        <v>13</v>
      </c>
      <c r="K785" s="38" t="str">
        <f>IF(ISBLANK('Model Performance Data'!$L$37),"-",'Model Performance Data'!$L$37)</f>
        <v>-</v>
      </c>
      <c r="L785" s="38" t="str">
        <f>IF(ISBLANK('Model Performance Data'!$K$37),"-",'Model Performance Data'!$K$37)</f>
        <v>-</v>
      </c>
      <c r="M785" s="43">
        <f>IF(ISNA(SUMIFS(INDEX('Model Performance Data'!$O$8:$DY$56,0,MATCH(CONCATENATE($J785,M$6),'Model Performance Data'!$O$6:$DY$6,0)),'Model Performance Data'!$B$8:$B$56,$C785,'Model Performance Data'!$C$8:$C$56,$D785)),"-",SUMIFS(INDEX('Model Performance Data'!$O$8:$DY$56,0,MATCH(CONCATENATE($J785,M$6),'Model Performance Data'!$O$6:$DY$6,0)),'Model Performance Data'!$B$8:$B$56,$C785,'Model Performance Data'!$C$8:$C$56,$D785))</f>
        <v>0</v>
      </c>
      <c r="N785" s="43">
        <f>IF(ISNA(SUMIFS(INDEX('Model Performance Data'!$O$8:$DY$56,0,MATCH(CONCATENATE($J785,N$6),'Model Performance Data'!$O$6:$DY$6,0)),'Model Performance Data'!$B$8:$B$56,$C785,'Model Performance Data'!$C$8:$C$56,$D785)),"-",SUMIFS(INDEX('Model Performance Data'!$O$8:$DY$56,0,MATCH(CONCATENATE($J785,N$6),'Model Performance Data'!$O$6:$DY$6,0)),'Model Performance Data'!$B$8:$B$56,$C785,'Model Performance Data'!$C$8:$C$56,$D785))</f>
        <v>0</v>
      </c>
      <c r="O785" s="154">
        <f>IF(ISNA(SUMIFS(INDEX('Model Performance Data'!$O$8:$DY$56,0,MATCH(CONCATENATE($J785,O$6),'Model Performance Data'!$O$6:$DY$6,0)),'Model Performance Data'!$B$8:$B$56,$C785,'Model Performance Data'!$C$8:$C$56,$D785)),"-",SUMIFS(INDEX('Model Performance Data'!$O$8:$DY$56,0,MATCH(CONCATENATE($J785,O$6),'Model Performance Data'!$O$6:$DY$6,0)),'Model Performance Data'!$B$8:$B$56,$C785,'Model Performance Data'!$C$8:$C$56,$D785))</f>
        <v>0</v>
      </c>
    </row>
    <row r="786" spans="2:15" outlineLevel="1" x14ac:dyDescent="0.35">
      <c r="B786" s="37" t="s">
        <v>80</v>
      </c>
      <c r="C786" s="38" t="str">
        <f>IF(ISBLANK('Model Performance Data'!$B$37),"-",'Model Performance Data'!$B$37)</f>
        <v>-</v>
      </c>
      <c r="D786" s="38" t="str">
        <f>IF(ISBLANK('Model Performance Data'!$C$37),"-",'Model Performance Data'!$C$37)</f>
        <v>-</v>
      </c>
      <c r="E786" s="38" t="str">
        <f>IF(ISBLANK('Model Performance Data'!$D$37),"-",'Model Performance Data'!$D$37)</f>
        <v>-</v>
      </c>
      <c r="F786" s="38" t="str">
        <f>IF(ISBLANK('Model Performance Data'!$E$37),"-",'Model Performance Data'!$E$37)</f>
        <v>-</v>
      </c>
      <c r="G786" s="38" t="str">
        <f>IF(ISBLANK('Model Performance Data'!$F$37),"-",'Model Performance Data'!$F$37)</f>
        <v>-</v>
      </c>
      <c r="H786" s="38">
        <v>1</v>
      </c>
      <c r="I786" s="38">
        <v>4</v>
      </c>
      <c r="J786" s="37" t="str">
        <f t="shared" si="38"/>
        <v>14</v>
      </c>
      <c r="K786" s="38" t="str">
        <f>IF(ISBLANK('Model Performance Data'!$L$37),"-",'Model Performance Data'!$L$37)</f>
        <v>-</v>
      </c>
      <c r="L786" s="38" t="str">
        <f>IF(ISBLANK('Model Performance Data'!$K$37),"-",'Model Performance Data'!$K$37)</f>
        <v>-</v>
      </c>
      <c r="M786" s="43">
        <f>IF(ISNA(SUMIFS(INDEX('Model Performance Data'!$O$8:$DY$56,0,MATCH(CONCATENATE($J786,M$6),'Model Performance Data'!$O$6:$DY$6,0)),'Model Performance Data'!$B$8:$B$56,$C786,'Model Performance Data'!$C$8:$C$56,$D786)),"-",SUMIFS(INDEX('Model Performance Data'!$O$8:$DY$56,0,MATCH(CONCATENATE($J786,M$6),'Model Performance Data'!$O$6:$DY$6,0)),'Model Performance Data'!$B$8:$B$56,$C786,'Model Performance Data'!$C$8:$C$56,$D786))</f>
        <v>0</v>
      </c>
      <c r="N786" s="43">
        <f>IF(ISNA(SUMIFS(INDEX('Model Performance Data'!$O$8:$DY$56,0,MATCH(CONCATENATE($J786,N$6),'Model Performance Data'!$O$6:$DY$6,0)),'Model Performance Data'!$B$8:$B$56,$C786,'Model Performance Data'!$C$8:$C$56,$D786)),"-",SUMIFS(INDEX('Model Performance Data'!$O$8:$DY$56,0,MATCH(CONCATENATE($J786,N$6),'Model Performance Data'!$O$6:$DY$6,0)),'Model Performance Data'!$B$8:$B$56,$C786,'Model Performance Data'!$C$8:$C$56,$D786))</f>
        <v>0</v>
      </c>
      <c r="O786" s="154">
        <f>IF(ISNA(SUMIFS(INDEX('Model Performance Data'!$O$8:$DY$56,0,MATCH(CONCATENATE($J786,O$6),'Model Performance Data'!$O$6:$DY$6,0)),'Model Performance Data'!$B$8:$B$56,$C786,'Model Performance Data'!$C$8:$C$56,$D786)),"-",SUMIFS(INDEX('Model Performance Data'!$O$8:$DY$56,0,MATCH(CONCATENATE($J786,O$6),'Model Performance Data'!$O$6:$DY$6,0)),'Model Performance Data'!$B$8:$B$56,$C786,'Model Performance Data'!$C$8:$C$56,$D786))</f>
        <v>0</v>
      </c>
    </row>
    <row r="787" spans="2:15" outlineLevel="1" x14ac:dyDescent="0.35">
      <c r="B787" s="37" t="s">
        <v>80</v>
      </c>
      <c r="C787" s="38" t="str">
        <f>IF(ISBLANK('Model Performance Data'!$B$37),"-",'Model Performance Data'!$B$37)</f>
        <v>-</v>
      </c>
      <c r="D787" s="38" t="str">
        <f>IF(ISBLANK('Model Performance Data'!$C$37),"-",'Model Performance Data'!$C$37)</f>
        <v>-</v>
      </c>
      <c r="E787" s="38" t="str">
        <f>IF(ISBLANK('Model Performance Data'!$D$37),"-",'Model Performance Data'!$D$37)</f>
        <v>-</v>
      </c>
      <c r="F787" s="38" t="str">
        <f>IF(ISBLANK('Model Performance Data'!$E$37),"-",'Model Performance Data'!$E$37)</f>
        <v>-</v>
      </c>
      <c r="G787" s="38" t="str">
        <f>IF(ISBLANK('Model Performance Data'!$F$37),"-",'Model Performance Data'!$F$37)</f>
        <v>-</v>
      </c>
      <c r="H787" s="38">
        <v>1</v>
      </c>
      <c r="I787" s="38">
        <v>5</v>
      </c>
      <c r="J787" s="37" t="str">
        <f t="shared" si="38"/>
        <v>15</v>
      </c>
      <c r="K787" s="38" t="str">
        <f>IF(ISBLANK('Model Performance Data'!$L$37),"-",'Model Performance Data'!$L$37)</f>
        <v>-</v>
      </c>
      <c r="L787" s="38" t="str">
        <f>IF(ISBLANK('Model Performance Data'!$K$37),"-",'Model Performance Data'!$K$37)</f>
        <v>-</v>
      </c>
      <c r="M787" s="43">
        <f>IF(ISNA(SUMIFS(INDEX('Model Performance Data'!$O$8:$DY$56,0,MATCH(CONCATENATE($J787,M$6),'Model Performance Data'!$O$6:$DY$6,0)),'Model Performance Data'!$B$8:$B$56,$C787,'Model Performance Data'!$C$8:$C$56,$D787)),"-",SUMIFS(INDEX('Model Performance Data'!$O$8:$DY$56,0,MATCH(CONCATENATE($J787,M$6),'Model Performance Data'!$O$6:$DY$6,0)),'Model Performance Data'!$B$8:$B$56,$C787,'Model Performance Data'!$C$8:$C$56,$D787))</f>
        <v>0</v>
      </c>
      <c r="N787" s="43">
        <f>IF(ISNA(SUMIFS(INDEX('Model Performance Data'!$O$8:$DY$56,0,MATCH(CONCATENATE($J787,N$6),'Model Performance Data'!$O$6:$DY$6,0)),'Model Performance Data'!$B$8:$B$56,$C787,'Model Performance Data'!$C$8:$C$56,$D787)),"-",SUMIFS(INDEX('Model Performance Data'!$O$8:$DY$56,0,MATCH(CONCATENATE($J787,N$6),'Model Performance Data'!$O$6:$DY$6,0)),'Model Performance Data'!$B$8:$B$56,$C787,'Model Performance Data'!$C$8:$C$56,$D787))</f>
        <v>0</v>
      </c>
      <c r="O787" s="154">
        <f>IF(ISNA(SUMIFS(INDEX('Model Performance Data'!$O$8:$DY$56,0,MATCH(CONCATENATE($J787,O$6),'Model Performance Data'!$O$6:$DY$6,0)),'Model Performance Data'!$B$8:$B$56,$C787,'Model Performance Data'!$C$8:$C$56,$D787)),"-",SUMIFS(INDEX('Model Performance Data'!$O$8:$DY$56,0,MATCH(CONCATENATE($J787,O$6),'Model Performance Data'!$O$6:$DY$6,0)),'Model Performance Data'!$B$8:$B$56,$C787,'Model Performance Data'!$C$8:$C$56,$D787))</f>
        <v>0</v>
      </c>
    </row>
    <row r="788" spans="2:15" outlineLevel="1" x14ac:dyDescent="0.35">
      <c r="B788" s="37" t="s">
        <v>80</v>
      </c>
      <c r="C788" s="38" t="str">
        <f>IF(ISBLANK('Model Performance Data'!$B$37),"-",'Model Performance Data'!$B$37)</f>
        <v>-</v>
      </c>
      <c r="D788" s="38" t="str">
        <f>IF(ISBLANK('Model Performance Data'!$C$37),"-",'Model Performance Data'!$C$37)</f>
        <v>-</v>
      </c>
      <c r="E788" s="38" t="str">
        <f>IF(ISBLANK('Model Performance Data'!$D$37),"-",'Model Performance Data'!$D$37)</f>
        <v>-</v>
      </c>
      <c r="F788" s="38" t="str">
        <f>IF(ISBLANK('Model Performance Data'!$E$37),"-",'Model Performance Data'!$E$37)</f>
        <v>-</v>
      </c>
      <c r="G788" s="38" t="str">
        <f>IF(ISBLANK('Model Performance Data'!$F$37),"-",'Model Performance Data'!$F$37)</f>
        <v>-</v>
      </c>
      <c r="H788" s="38">
        <v>1</v>
      </c>
      <c r="I788" s="38" t="s">
        <v>65</v>
      </c>
      <c r="J788" s="37" t="str">
        <f t="shared" si="38"/>
        <v>1Goal</v>
      </c>
      <c r="K788" s="38" t="str">
        <f>IF(ISBLANK('Model Performance Data'!$L$37),"-",'Model Performance Data'!$L$37)</f>
        <v>-</v>
      </c>
      <c r="L788" s="38" t="str">
        <f>IF(ISBLANK('Model Performance Data'!$K$37),"-",'Model Performance Data'!$K$37)</f>
        <v>-</v>
      </c>
      <c r="M788" s="43" t="str">
        <f>IF(ISNA(SUMIFS(INDEX('Model Performance Data'!$O$8:$DY$56,0,MATCH(CONCATENATE($J788,M$6),'Model Performance Data'!$O$6:$DY$6,0)),'Model Performance Data'!$B$8:$B$56,$C788,'Model Performance Data'!$C$8:$C$56,$D788)),"-",SUMIFS(INDEX('Model Performance Data'!$O$8:$DY$56,0,MATCH(CONCATENATE($J788,M$6),'Model Performance Data'!$O$6:$DY$6,0)),'Model Performance Data'!$B$8:$B$56,$C788,'Model Performance Data'!$C$8:$C$56,$D788))</f>
        <v>-</v>
      </c>
      <c r="N788" s="43" t="str">
        <f>IF(ISNA(SUMIFS(INDEX('Model Performance Data'!$O$8:$DY$56,0,MATCH(CONCATENATE($J788,N$6),'Model Performance Data'!$O$6:$DY$6,0)),'Model Performance Data'!$B$8:$B$56,$C788,'Model Performance Data'!$C$8:$C$56,$D788)),"-",SUMIFS(INDEX('Model Performance Data'!$O$8:$DY$56,0,MATCH(CONCATENATE($J788,N$6),'Model Performance Data'!$O$6:$DY$6,0)),'Model Performance Data'!$B$8:$B$56,$C788,'Model Performance Data'!$C$8:$C$56,$D788))</f>
        <v>-</v>
      </c>
      <c r="O788" s="154">
        <f>IF(ISNA(SUMIFS(INDEX('Model Performance Data'!$O$8:$DY$56,0,MATCH(CONCATENATE($J788,O$6),'Model Performance Data'!$O$6:$DY$6,0)),'Model Performance Data'!$B$8:$B$56,$C788,'Model Performance Data'!$C$8:$C$56,$D788)),"-",SUMIFS(INDEX('Model Performance Data'!$O$8:$DY$56,0,MATCH(CONCATENATE($J788,O$6),'Model Performance Data'!$O$6:$DY$6,0)),'Model Performance Data'!$B$8:$B$56,$C788,'Model Performance Data'!$C$8:$C$56,$D788))</f>
        <v>0</v>
      </c>
    </row>
    <row r="789" spans="2:15" outlineLevel="1" x14ac:dyDescent="0.35">
      <c r="B789" s="37" t="s">
        <v>80</v>
      </c>
      <c r="C789" s="38" t="str">
        <f>IF(ISBLANK('Model Performance Data'!$B$37),"-",'Model Performance Data'!$B$37)</f>
        <v>-</v>
      </c>
      <c r="D789" s="38" t="str">
        <f>IF(ISBLANK('Model Performance Data'!$C$37),"-",'Model Performance Data'!$C$37)</f>
        <v>-</v>
      </c>
      <c r="E789" s="38" t="str">
        <f>IF(ISBLANK('Model Performance Data'!$D$37),"-",'Model Performance Data'!$D$37)</f>
        <v>-</v>
      </c>
      <c r="F789" s="38" t="str">
        <f>IF(ISBLANK('Model Performance Data'!$E$37),"-",'Model Performance Data'!$E$37)</f>
        <v>-</v>
      </c>
      <c r="G789" s="38" t="str">
        <f>IF(ISBLANK('Model Performance Data'!$F$37),"-",'Model Performance Data'!$F$37)</f>
        <v>-</v>
      </c>
      <c r="H789" s="38">
        <v>2</v>
      </c>
      <c r="I789" s="38">
        <v>1</v>
      </c>
      <c r="J789" s="37" t="str">
        <f t="shared" ref="J789:J870" si="42">CONCATENATE(H789,I789)</f>
        <v>21</v>
      </c>
      <c r="K789" s="38" t="str">
        <f>IF(ISBLANK('Model Performance Data'!$L$37),"-",'Model Performance Data'!$L$37)</f>
        <v>-</v>
      </c>
      <c r="L789" s="38" t="str">
        <f>IF(ISBLANK('Model Performance Data'!$K$37),"-",'Model Performance Data'!$K$37)</f>
        <v>-</v>
      </c>
      <c r="M789" s="43">
        <f>IF(ISNA(SUMIFS(INDEX('Model Performance Data'!$O$8:$DY$56,0,MATCH(CONCATENATE($J789,M$6),'Model Performance Data'!$O$6:$DY$6,0)),'Model Performance Data'!$B$8:$B$56,$C789,'Model Performance Data'!$C$8:$C$56,$D789)),"-",SUMIFS(INDEX('Model Performance Data'!$O$8:$DY$56,0,MATCH(CONCATENATE($J789,M$6),'Model Performance Data'!$O$6:$DY$6,0)),'Model Performance Data'!$B$8:$B$56,$C789,'Model Performance Data'!$C$8:$C$56,$D789))</f>
        <v>0</v>
      </c>
      <c r="N789" s="43">
        <f>IF(ISNA(SUMIFS(INDEX('Model Performance Data'!$O$8:$DY$56,0,MATCH(CONCATENATE($J789,N$6),'Model Performance Data'!$O$6:$DY$6,0)),'Model Performance Data'!$B$8:$B$56,$C789,'Model Performance Data'!$C$8:$C$56,$D789)),"-",SUMIFS(INDEX('Model Performance Data'!$O$8:$DY$56,0,MATCH(CONCATENATE($J789,N$6),'Model Performance Data'!$O$6:$DY$6,0)),'Model Performance Data'!$B$8:$B$56,$C789,'Model Performance Data'!$C$8:$C$56,$D789))</f>
        <v>0</v>
      </c>
      <c r="O789" s="154">
        <f>IF(ISNA(SUMIFS(INDEX('Model Performance Data'!$O$8:$DY$56,0,MATCH(CONCATENATE($J789,O$6),'Model Performance Data'!$O$6:$DY$6,0)),'Model Performance Data'!$B$8:$B$56,$C789,'Model Performance Data'!$C$8:$C$56,$D789)),"-",SUMIFS(INDEX('Model Performance Data'!$O$8:$DY$56,0,MATCH(CONCATENATE($J789,O$6),'Model Performance Data'!$O$6:$DY$6,0)),'Model Performance Data'!$B$8:$B$56,$C789,'Model Performance Data'!$C$8:$C$56,$D789))</f>
        <v>0</v>
      </c>
    </row>
    <row r="790" spans="2:15" outlineLevel="1" x14ac:dyDescent="0.35">
      <c r="B790" s="37" t="s">
        <v>80</v>
      </c>
      <c r="C790" s="38" t="str">
        <f>IF(ISBLANK('Model Performance Data'!$B$37),"-",'Model Performance Data'!$B$37)</f>
        <v>-</v>
      </c>
      <c r="D790" s="38" t="str">
        <f>IF(ISBLANK('Model Performance Data'!$C$37),"-",'Model Performance Data'!$C$37)</f>
        <v>-</v>
      </c>
      <c r="E790" s="38" t="str">
        <f>IF(ISBLANK('Model Performance Data'!$D$37),"-",'Model Performance Data'!$D$37)</f>
        <v>-</v>
      </c>
      <c r="F790" s="38" t="str">
        <f>IF(ISBLANK('Model Performance Data'!$E$37),"-",'Model Performance Data'!$E$37)</f>
        <v>-</v>
      </c>
      <c r="G790" s="38" t="str">
        <f>IF(ISBLANK('Model Performance Data'!$F$37),"-",'Model Performance Data'!$F$37)</f>
        <v>-</v>
      </c>
      <c r="H790" s="38">
        <v>2</v>
      </c>
      <c r="I790" s="38">
        <v>2</v>
      </c>
      <c r="J790" s="37" t="str">
        <f t="shared" si="42"/>
        <v>22</v>
      </c>
      <c r="K790" s="38" t="str">
        <f>IF(ISBLANK('Model Performance Data'!$L$37),"-",'Model Performance Data'!$L$37)</f>
        <v>-</v>
      </c>
      <c r="L790" s="38" t="str">
        <f>IF(ISBLANK('Model Performance Data'!$K$37),"-",'Model Performance Data'!$K$37)</f>
        <v>-</v>
      </c>
      <c r="M790" s="43">
        <f>IF(ISNA(SUMIFS(INDEX('Model Performance Data'!$O$8:$DY$56,0,MATCH(CONCATENATE($J790,M$6),'Model Performance Data'!$O$6:$DY$6,0)),'Model Performance Data'!$B$8:$B$56,$C790,'Model Performance Data'!$C$8:$C$56,$D790)),"-",SUMIFS(INDEX('Model Performance Data'!$O$8:$DY$56,0,MATCH(CONCATENATE($J790,M$6),'Model Performance Data'!$O$6:$DY$6,0)),'Model Performance Data'!$B$8:$B$56,$C790,'Model Performance Data'!$C$8:$C$56,$D790))</f>
        <v>0</v>
      </c>
      <c r="N790" s="43">
        <f>IF(ISNA(SUMIFS(INDEX('Model Performance Data'!$O$8:$DY$56,0,MATCH(CONCATENATE($J790,N$6),'Model Performance Data'!$O$6:$DY$6,0)),'Model Performance Data'!$B$8:$B$56,$C790,'Model Performance Data'!$C$8:$C$56,$D790)),"-",SUMIFS(INDEX('Model Performance Data'!$O$8:$DY$56,0,MATCH(CONCATENATE($J790,N$6),'Model Performance Data'!$O$6:$DY$6,0)),'Model Performance Data'!$B$8:$B$56,$C790,'Model Performance Data'!$C$8:$C$56,$D790))</f>
        <v>0</v>
      </c>
      <c r="O790" s="154">
        <f>IF(ISNA(SUMIFS(INDEX('Model Performance Data'!$O$8:$DY$56,0,MATCH(CONCATENATE($J790,O$6),'Model Performance Data'!$O$6:$DY$6,0)),'Model Performance Data'!$B$8:$B$56,$C790,'Model Performance Data'!$C$8:$C$56,$D790)),"-",SUMIFS(INDEX('Model Performance Data'!$O$8:$DY$56,0,MATCH(CONCATENATE($J790,O$6),'Model Performance Data'!$O$6:$DY$6,0)),'Model Performance Data'!$B$8:$B$56,$C790,'Model Performance Data'!$C$8:$C$56,$D790))</f>
        <v>0</v>
      </c>
    </row>
    <row r="791" spans="2:15" outlineLevel="1" x14ac:dyDescent="0.35">
      <c r="B791" s="37" t="s">
        <v>80</v>
      </c>
      <c r="C791" s="38" t="str">
        <f>IF(ISBLANK('Model Performance Data'!$B$37),"-",'Model Performance Data'!$B$37)</f>
        <v>-</v>
      </c>
      <c r="D791" s="38" t="str">
        <f>IF(ISBLANK('Model Performance Data'!$C$37),"-",'Model Performance Data'!$C$37)</f>
        <v>-</v>
      </c>
      <c r="E791" s="38" t="str">
        <f>IF(ISBLANK('Model Performance Data'!$D$37),"-",'Model Performance Data'!$D$37)</f>
        <v>-</v>
      </c>
      <c r="F791" s="38" t="str">
        <f>IF(ISBLANK('Model Performance Data'!$E$37),"-",'Model Performance Data'!$E$37)</f>
        <v>-</v>
      </c>
      <c r="G791" s="38" t="str">
        <f>IF(ISBLANK('Model Performance Data'!$F$37),"-",'Model Performance Data'!$F$37)</f>
        <v>-</v>
      </c>
      <c r="H791" s="38">
        <v>2</v>
      </c>
      <c r="I791" s="38">
        <v>3</v>
      </c>
      <c r="J791" s="37" t="str">
        <f t="shared" si="42"/>
        <v>23</v>
      </c>
      <c r="K791" s="38" t="str">
        <f>IF(ISBLANK('Model Performance Data'!$L$37),"-",'Model Performance Data'!$L$37)</f>
        <v>-</v>
      </c>
      <c r="L791" s="38" t="str">
        <f>IF(ISBLANK('Model Performance Data'!$K$37),"-",'Model Performance Data'!$K$37)</f>
        <v>-</v>
      </c>
      <c r="M791" s="43">
        <f>IF(ISNA(SUMIFS(INDEX('Model Performance Data'!$O$8:$DY$56,0,MATCH(CONCATENATE($J791,M$6),'Model Performance Data'!$O$6:$DY$6,0)),'Model Performance Data'!$B$8:$B$56,$C791,'Model Performance Data'!$C$8:$C$56,$D791)),"-",SUMIFS(INDEX('Model Performance Data'!$O$8:$DY$56,0,MATCH(CONCATENATE($J791,M$6),'Model Performance Data'!$O$6:$DY$6,0)),'Model Performance Data'!$B$8:$B$56,$C791,'Model Performance Data'!$C$8:$C$56,$D791))</f>
        <v>0</v>
      </c>
      <c r="N791" s="43">
        <f>IF(ISNA(SUMIFS(INDEX('Model Performance Data'!$O$8:$DY$56,0,MATCH(CONCATENATE($J791,N$6),'Model Performance Data'!$O$6:$DY$6,0)),'Model Performance Data'!$B$8:$B$56,$C791,'Model Performance Data'!$C$8:$C$56,$D791)),"-",SUMIFS(INDEX('Model Performance Data'!$O$8:$DY$56,0,MATCH(CONCATENATE($J791,N$6),'Model Performance Data'!$O$6:$DY$6,0)),'Model Performance Data'!$B$8:$B$56,$C791,'Model Performance Data'!$C$8:$C$56,$D791))</f>
        <v>0</v>
      </c>
      <c r="O791" s="154">
        <f>IF(ISNA(SUMIFS(INDEX('Model Performance Data'!$O$8:$DY$56,0,MATCH(CONCATENATE($J791,O$6),'Model Performance Data'!$O$6:$DY$6,0)),'Model Performance Data'!$B$8:$B$56,$C791,'Model Performance Data'!$C$8:$C$56,$D791)),"-",SUMIFS(INDEX('Model Performance Data'!$O$8:$DY$56,0,MATCH(CONCATENATE($J791,O$6),'Model Performance Data'!$O$6:$DY$6,0)),'Model Performance Data'!$B$8:$B$56,$C791,'Model Performance Data'!$C$8:$C$56,$D791))</f>
        <v>0</v>
      </c>
    </row>
    <row r="792" spans="2:15" outlineLevel="1" x14ac:dyDescent="0.35">
      <c r="B792" s="37" t="s">
        <v>80</v>
      </c>
      <c r="C792" s="38" t="str">
        <f>IF(ISBLANK('Model Performance Data'!$B$37),"-",'Model Performance Data'!$B$37)</f>
        <v>-</v>
      </c>
      <c r="D792" s="38" t="str">
        <f>IF(ISBLANK('Model Performance Data'!$C$37),"-",'Model Performance Data'!$C$37)</f>
        <v>-</v>
      </c>
      <c r="E792" s="38" t="str">
        <f>IF(ISBLANK('Model Performance Data'!$D$37),"-",'Model Performance Data'!$D$37)</f>
        <v>-</v>
      </c>
      <c r="F792" s="38" t="str">
        <f>IF(ISBLANK('Model Performance Data'!$E$37),"-",'Model Performance Data'!$E$37)</f>
        <v>-</v>
      </c>
      <c r="G792" s="38" t="str">
        <f>IF(ISBLANK('Model Performance Data'!$F$37),"-",'Model Performance Data'!$F$37)</f>
        <v>-</v>
      </c>
      <c r="H792" s="38">
        <v>2</v>
      </c>
      <c r="I792" s="38">
        <v>4</v>
      </c>
      <c r="J792" s="37" t="str">
        <f t="shared" si="42"/>
        <v>24</v>
      </c>
      <c r="K792" s="38" t="str">
        <f>IF(ISBLANK('Model Performance Data'!$L$37),"-",'Model Performance Data'!$L$37)</f>
        <v>-</v>
      </c>
      <c r="L792" s="38" t="str">
        <f>IF(ISBLANK('Model Performance Data'!$K$37),"-",'Model Performance Data'!$K$37)</f>
        <v>-</v>
      </c>
      <c r="M792" s="43">
        <f>IF(ISNA(SUMIFS(INDEX('Model Performance Data'!$O$8:$DY$56,0,MATCH(CONCATENATE($J792,M$6),'Model Performance Data'!$O$6:$DY$6,0)),'Model Performance Data'!$B$8:$B$56,$C792,'Model Performance Data'!$C$8:$C$56,$D792)),"-",SUMIFS(INDEX('Model Performance Data'!$O$8:$DY$56,0,MATCH(CONCATENATE($J792,M$6),'Model Performance Data'!$O$6:$DY$6,0)),'Model Performance Data'!$B$8:$B$56,$C792,'Model Performance Data'!$C$8:$C$56,$D792))</f>
        <v>0</v>
      </c>
      <c r="N792" s="43">
        <f>IF(ISNA(SUMIFS(INDEX('Model Performance Data'!$O$8:$DY$56,0,MATCH(CONCATENATE($J792,N$6),'Model Performance Data'!$O$6:$DY$6,0)),'Model Performance Data'!$B$8:$B$56,$C792,'Model Performance Data'!$C$8:$C$56,$D792)),"-",SUMIFS(INDEX('Model Performance Data'!$O$8:$DY$56,0,MATCH(CONCATENATE($J792,N$6),'Model Performance Data'!$O$6:$DY$6,0)),'Model Performance Data'!$B$8:$B$56,$C792,'Model Performance Data'!$C$8:$C$56,$D792))</f>
        <v>0</v>
      </c>
      <c r="O792" s="154">
        <f>IF(ISNA(SUMIFS(INDEX('Model Performance Data'!$O$8:$DY$56,0,MATCH(CONCATENATE($J792,O$6),'Model Performance Data'!$O$6:$DY$6,0)),'Model Performance Data'!$B$8:$B$56,$C792,'Model Performance Data'!$C$8:$C$56,$D792)),"-",SUMIFS(INDEX('Model Performance Data'!$O$8:$DY$56,0,MATCH(CONCATENATE($J792,O$6),'Model Performance Data'!$O$6:$DY$6,0)),'Model Performance Data'!$B$8:$B$56,$C792,'Model Performance Data'!$C$8:$C$56,$D792))</f>
        <v>0</v>
      </c>
    </row>
    <row r="793" spans="2:15" outlineLevel="1" x14ac:dyDescent="0.35">
      <c r="B793" s="37" t="s">
        <v>80</v>
      </c>
      <c r="C793" s="38" t="str">
        <f>IF(ISBLANK('Model Performance Data'!$B$37),"-",'Model Performance Data'!$B$37)</f>
        <v>-</v>
      </c>
      <c r="D793" s="38" t="str">
        <f>IF(ISBLANK('Model Performance Data'!$C$37),"-",'Model Performance Data'!$C$37)</f>
        <v>-</v>
      </c>
      <c r="E793" s="38" t="str">
        <f>IF(ISBLANK('Model Performance Data'!$D$37),"-",'Model Performance Data'!$D$37)</f>
        <v>-</v>
      </c>
      <c r="F793" s="38" t="str">
        <f>IF(ISBLANK('Model Performance Data'!$E$37),"-",'Model Performance Data'!$E$37)</f>
        <v>-</v>
      </c>
      <c r="G793" s="38" t="str">
        <f>IF(ISBLANK('Model Performance Data'!$F$37),"-",'Model Performance Data'!$F$37)</f>
        <v>-</v>
      </c>
      <c r="H793" s="38">
        <v>2</v>
      </c>
      <c r="I793" s="38">
        <v>5</v>
      </c>
      <c r="J793" s="37" t="str">
        <f t="shared" si="42"/>
        <v>25</v>
      </c>
      <c r="K793" s="38" t="str">
        <f>IF(ISBLANK('Model Performance Data'!$L$37),"-",'Model Performance Data'!$L$37)</f>
        <v>-</v>
      </c>
      <c r="L793" s="38" t="str">
        <f>IF(ISBLANK('Model Performance Data'!$K$37),"-",'Model Performance Data'!$K$37)</f>
        <v>-</v>
      </c>
      <c r="M793" s="43">
        <f>IF(ISNA(SUMIFS(INDEX('Model Performance Data'!$O$8:$DY$56,0,MATCH(CONCATENATE($J793,M$6),'Model Performance Data'!$O$6:$DY$6,0)),'Model Performance Data'!$B$8:$B$56,$C793,'Model Performance Data'!$C$8:$C$56,$D793)),"-",SUMIFS(INDEX('Model Performance Data'!$O$8:$DY$56,0,MATCH(CONCATENATE($J793,M$6),'Model Performance Data'!$O$6:$DY$6,0)),'Model Performance Data'!$B$8:$B$56,$C793,'Model Performance Data'!$C$8:$C$56,$D793))</f>
        <v>0</v>
      </c>
      <c r="N793" s="43">
        <f>IF(ISNA(SUMIFS(INDEX('Model Performance Data'!$O$8:$DY$56,0,MATCH(CONCATENATE($J793,N$6),'Model Performance Data'!$O$6:$DY$6,0)),'Model Performance Data'!$B$8:$B$56,$C793,'Model Performance Data'!$C$8:$C$56,$D793)),"-",SUMIFS(INDEX('Model Performance Data'!$O$8:$DY$56,0,MATCH(CONCATENATE($J793,N$6),'Model Performance Data'!$O$6:$DY$6,0)),'Model Performance Data'!$B$8:$B$56,$C793,'Model Performance Data'!$C$8:$C$56,$D793))</f>
        <v>0</v>
      </c>
      <c r="O793" s="154">
        <f>IF(ISNA(SUMIFS(INDEX('Model Performance Data'!$O$8:$DY$56,0,MATCH(CONCATENATE($J793,O$6),'Model Performance Data'!$O$6:$DY$6,0)),'Model Performance Data'!$B$8:$B$56,$C793,'Model Performance Data'!$C$8:$C$56,$D793)),"-",SUMIFS(INDEX('Model Performance Data'!$O$8:$DY$56,0,MATCH(CONCATENATE($J793,O$6),'Model Performance Data'!$O$6:$DY$6,0)),'Model Performance Data'!$B$8:$B$56,$C793,'Model Performance Data'!$C$8:$C$56,$D793))</f>
        <v>0</v>
      </c>
    </row>
    <row r="794" spans="2:15" outlineLevel="1" x14ac:dyDescent="0.35">
      <c r="B794" s="37" t="s">
        <v>80</v>
      </c>
      <c r="C794" s="38" t="str">
        <f>IF(ISBLANK('Model Performance Data'!$B$37),"-",'Model Performance Data'!$B$37)</f>
        <v>-</v>
      </c>
      <c r="D794" s="38" t="str">
        <f>IF(ISBLANK('Model Performance Data'!$C$37),"-",'Model Performance Data'!$C$37)</f>
        <v>-</v>
      </c>
      <c r="E794" s="38" t="str">
        <f>IF(ISBLANK('Model Performance Data'!$D$37),"-",'Model Performance Data'!$D$37)</f>
        <v>-</v>
      </c>
      <c r="F794" s="38" t="str">
        <f>IF(ISBLANK('Model Performance Data'!$E$37),"-",'Model Performance Data'!$E$37)</f>
        <v>-</v>
      </c>
      <c r="G794" s="38" t="str">
        <f>IF(ISBLANK('Model Performance Data'!$F$37),"-",'Model Performance Data'!$F$37)</f>
        <v>-</v>
      </c>
      <c r="H794" s="38">
        <v>2</v>
      </c>
      <c r="I794" s="38" t="s">
        <v>65</v>
      </c>
      <c r="J794" s="37" t="str">
        <f t="shared" si="42"/>
        <v>2Goal</v>
      </c>
      <c r="K794" s="38" t="str">
        <f>IF(ISBLANK('Model Performance Data'!$L$37),"-",'Model Performance Data'!$L$37)</f>
        <v>-</v>
      </c>
      <c r="L794" s="38" t="str">
        <f>IF(ISBLANK('Model Performance Data'!$K$37),"-",'Model Performance Data'!$K$37)</f>
        <v>-</v>
      </c>
      <c r="M794" s="43" t="str">
        <f>IF(ISNA(SUMIFS(INDEX('Model Performance Data'!$O$8:$DY$56,0,MATCH(CONCATENATE($J794,M$6),'Model Performance Data'!$O$6:$DY$6,0)),'Model Performance Data'!$B$8:$B$56,$C794,'Model Performance Data'!$C$8:$C$56,$D794)),"-",SUMIFS(INDEX('Model Performance Data'!$O$8:$DY$56,0,MATCH(CONCATENATE($J794,M$6),'Model Performance Data'!$O$6:$DY$6,0)),'Model Performance Data'!$B$8:$B$56,$C794,'Model Performance Data'!$C$8:$C$56,$D794))</f>
        <v>-</v>
      </c>
      <c r="N794" s="43" t="str">
        <f>IF(ISNA(SUMIFS(INDEX('Model Performance Data'!$O$8:$DY$56,0,MATCH(CONCATENATE($J794,N$6),'Model Performance Data'!$O$6:$DY$6,0)),'Model Performance Data'!$B$8:$B$56,$C794,'Model Performance Data'!$C$8:$C$56,$D794)),"-",SUMIFS(INDEX('Model Performance Data'!$O$8:$DY$56,0,MATCH(CONCATENATE($J794,N$6),'Model Performance Data'!$O$6:$DY$6,0)),'Model Performance Data'!$B$8:$B$56,$C794,'Model Performance Data'!$C$8:$C$56,$D794))</f>
        <v>-</v>
      </c>
      <c r="O794" s="154">
        <f>IF(ISNA(SUMIFS(INDEX('Model Performance Data'!$O$8:$DY$56,0,MATCH(CONCATENATE($J794,O$6),'Model Performance Data'!$O$6:$DY$6,0)),'Model Performance Data'!$B$8:$B$56,$C794,'Model Performance Data'!$C$8:$C$56,$D794)),"-",SUMIFS(INDEX('Model Performance Data'!$O$8:$DY$56,0,MATCH(CONCATENATE($J794,O$6),'Model Performance Data'!$O$6:$DY$6,0)),'Model Performance Data'!$B$8:$B$56,$C794,'Model Performance Data'!$C$8:$C$56,$D794))</f>
        <v>0</v>
      </c>
    </row>
    <row r="795" spans="2:15" outlineLevel="1" x14ac:dyDescent="0.35">
      <c r="B795" s="37" t="s">
        <v>80</v>
      </c>
      <c r="C795" s="38" t="str">
        <f>IF(ISBLANK('Model Performance Data'!$B$37),"-",'Model Performance Data'!$B$37)</f>
        <v>-</v>
      </c>
      <c r="D795" s="38" t="str">
        <f>IF(ISBLANK('Model Performance Data'!$C$37),"-",'Model Performance Data'!$C$37)</f>
        <v>-</v>
      </c>
      <c r="E795" s="38" t="str">
        <f>IF(ISBLANK('Model Performance Data'!$D$37),"-",'Model Performance Data'!$D$37)</f>
        <v>-</v>
      </c>
      <c r="F795" s="38" t="str">
        <f>IF(ISBLANK('Model Performance Data'!$E$37),"-",'Model Performance Data'!$E$37)</f>
        <v>-</v>
      </c>
      <c r="G795" s="38" t="str">
        <f>IF(ISBLANK('Model Performance Data'!$F$37),"-",'Model Performance Data'!$F$37)</f>
        <v>-</v>
      </c>
      <c r="H795" s="38">
        <v>3</v>
      </c>
      <c r="I795" s="38">
        <v>1</v>
      </c>
      <c r="J795" s="37" t="str">
        <f t="shared" si="42"/>
        <v>31</v>
      </c>
      <c r="K795" s="38" t="str">
        <f>IF(ISBLANK('Model Performance Data'!$L$37),"-",'Model Performance Data'!$L$37)</f>
        <v>-</v>
      </c>
      <c r="L795" s="38" t="str">
        <f>IF(ISBLANK('Model Performance Data'!$K$37),"-",'Model Performance Data'!$K$37)</f>
        <v>-</v>
      </c>
      <c r="M795" s="43">
        <f>IF(ISNA(SUMIFS(INDEX('Model Performance Data'!$O$8:$DY$56,0,MATCH(CONCATENATE($J795,M$6),'Model Performance Data'!$O$6:$DY$6,0)),'Model Performance Data'!$B$8:$B$56,$C795,'Model Performance Data'!$C$8:$C$56,$D795)),"-",SUMIFS(INDEX('Model Performance Data'!$O$8:$DY$56,0,MATCH(CONCATENATE($J795,M$6),'Model Performance Data'!$O$6:$DY$6,0)),'Model Performance Data'!$B$8:$B$56,$C795,'Model Performance Data'!$C$8:$C$56,$D795))</f>
        <v>0</v>
      </c>
      <c r="N795" s="43">
        <f>IF(ISNA(SUMIFS(INDEX('Model Performance Data'!$O$8:$DY$56,0,MATCH(CONCATENATE($J795,N$6),'Model Performance Data'!$O$6:$DY$6,0)),'Model Performance Data'!$B$8:$B$56,$C795,'Model Performance Data'!$C$8:$C$56,$D795)),"-",SUMIFS(INDEX('Model Performance Data'!$O$8:$DY$56,0,MATCH(CONCATENATE($J795,N$6),'Model Performance Data'!$O$6:$DY$6,0)),'Model Performance Data'!$B$8:$B$56,$C795,'Model Performance Data'!$C$8:$C$56,$D795))</f>
        <v>0</v>
      </c>
      <c r="O795" s="154">
        <f>IF(ISNA(SUMIFS(INDEX('Model Performance Data'!$O$8:$DY$56,0,MATCH(CONCATENATE($J795,O$6),'Model Performance Data'!$O$6:$DY$6,0)),'Model Performance Data'!$B$8:$B$56,$C795,'Model Performance Data'!$C$8:$C$56,$D795)),"-",SUMIFS(INDEX('Model Performance Data'!$O$8:$DY$56,0,MATCH(CONCATENATE($J795,O$6),'Model Performance Data'!$O$6:$DY$6,0)),'Model Performance Data'!$B$8:$B$56,$C795,'Model Performance Data'!$C$8:$C$56,$D795))</f>
        <v>0</v>
      </c>
    </row>
    <row r="796" spans="2:15" outlineLevel="1" x14ac:dyDescent="0.35">
      <c r="B796" s="37" t="s">
        <v>80</v>
      </c>
      <c r="C796" s="38" t="str">
        <f>IF(ISBLANK('Model Performance Data'!$B$37),"-",'Model Performance Data'!$B$37)</f>
        <v>-</v>
      </c>
      <c r="D796" s="38" t="str">
        <f>IF(ISBLANK('Model Performance Data'!$C$37),"-",'Model Performance Data'!$C$37)</f>
        <v>-</v>
      </c>
      <c r="E796" s="38" t="str">
        <f>IF(ISBLANK('Model Performance Data'!$D$37),"-",'Model Performance Data'!$D$37)</f>
        <v>-</v>
      </c>
      <c r="F796" s="38" t="str">
        <f>IF(ISBLANK('Model Performance Data'!$E$37),"-",'Model Performance Data'!$E$37)</f>
        <v>-</v>
      </c>
      <c r="G796" s="38" t="str">
        <f>IF(ISBLANK('Model Performance Data'!$F$37),"-",'Model Performance Data'!$F$37)</f>
        <v>-</v>
      </c>
      <c r="H796" s="38">
        <v>3</v>
      </c>
      <c r="I796" s="38">
        <v>2</v>
      </c>
      <c r="J796" s="37" t="str">
        <f t="shared" si="42"/>
        <v>32</v>
      </c>
      <c r="K796" s="38" t="str">
        <f>IF(ISBLANK('Model Performance Data'!$L$37),"-",'Model Performance Data'!$L$37)</f>
        <v>-</v>
      </c>
      <c r="L796" s="38" t="str">
        <f>IF(ISBLANK('Model Performance Data'!$K$37),"-",'Model Performance Data'!$K$37)</f>
        <v>-</v>
      </c>
      <c r="M796" s="43">
        <f>IF(ISNA(SUMIFS(INDEX('Model Performance Data'!$O$8:$DY$56,0,MATCH(CONCATENATE($J796,M$6),'Model Performance Data'!$O$6:$DY$6,0)),'Model Performance Data'!$B$8:$B$56,$C796,'Model Performance Data'!$C$8:$C$56,$D796)),"-",SUMIFS(INDEX('Model Performance Data'!$O$8:$DY$56,0,MATCH(CONCATENATE($J796,M$6),'Model Performance Data'!$O$6:$DY$6,0)),'Model Performance Data'!$B$8:$B$56,$C796,'Model Performance Data'!$C$8:$C$56,$D796))</f>
        <v>0</v>
      </c>
      <c r="N796" s="43">
        <f>IF(ISNA(SUMIFS(INDEX('Model Performance Data'!$O$8:$DY$56,0,MATCH(CONCATENATE($J796,N$6),'Model Performance Data'!$O$6:$DY$6,0)),'Model Performance Data'!$B$8:$B$56,$C796,'Model Performance Data'!$C$8:$C$56,$D796)),"-",SUMIFS(INDEX('Model Performance Data'!$O$8:$DY$56,0,MATCH(CONCATENATE($J796,N$6),'Model Performance Data'!$O$6:$DY$6,0)),'Model Performance Data'!$B$8:$B$56,$C796,'Model Performance Data'!$C$8:$C$56,$D796))</f>
        <v>0</v>
      </c>
      <c r="O796" s="154">
        <f>IF(ISNA(SUMIFS(INDEX('Model Performance Data'!$O$8:$DY$56,0,MATCH(CONCATENATE($J796,O$6),'Model Performance Data'!$O$6:$DY$6,0)),'Model Performance Data'!$B$8:$B$56,$C796,'Model Performance Data'!$C$8:$C$56,$D796)),"-",SUMIFS(INDEX('Model Performance Data'!$O$8:$DY$56,0,MATCH(CONCATENATE($J796,O$6),'Model Performance Data'!$O$6:$DY$6,0)),'Model Performance Data'!$B$8:$B$56,$C796,'Model Performance Data'!$C$8:$C$56,$D796))</f>
        <v>0</v>
      </c>
    </row>
    <row r="797" spans="2:15" outlineLevel="1" x14ac:dyDescent="0.35">
      <c r="B797" s="37" t="s">
        <v>80</v>
      </c>
      <c r="C797" s="38" t="str">
        <f>IF(ISBLANK('Model Performance Data'!$B$37),"-",'Model Performance Data'!$B$37)</f>
        <v>-</v>
      </c>
      <c r="D797" s="38" t="str">
        <f>IF(ISBLANK('Model Performance Data'!$C$37),"-",'Model Performance Data'!$C$37)</f>
        <v>-</v>
      </c>
      <c r="E797" s="38" t="str">
        <f>IF(ISBLANK('Model Performance Data'!$D$37),"-",'Model Performance Data'!$D$37)</f>
        <v>-</v>
      </c>
      <c r="F797" s="38" t="str">
        <f>IF(ISBLANK('Model Performance Data'!$E$37),"-",'Model Performance Data'!$E$37)</f>
        <v>-</v>
      </c>
      <c r="G797" s="38" t="str">
        <f>IF(ISBLANK('Model Performance Data'!$F$37),"-",'Model Performance Data'!$F$37)</f>
        <v>-</v>
      </c>
      <c r="H797" s="38">
        <v>3</v>
      </c>
      <c r="I797" s="38">
        <v>3</v>
      </c>
      <c r="J797" s="37" t="str">
        <f t="shared" si="42"/>
        <v>33</v>
      </c>
      <c r="K797" s="38" t="str">
        <f>IF(ISBLANK('Model Performance Data'!$L$37),"-",'Model Performance Data'!$L$37)</f>
        <v>-</v>
      </c>
      <c r="L797" s="38" t="str">
        <f>IF(ISBLANK('Model Performance Data'!$K$37),"-",'Model Performance Data'!$K$37)</f>
        <v>-</v>
      </c>
      <c r="M797" s="43">
        <f>IF(ISNA(SUMIFS(INDEX('Model Performance Data'!$O$8:$DY$56,0,MATCH(CONCATENATE($J797,M$6),'Model Performance Data'!$O$6:$DY$6,0)),'Model Performance Data'!$B$8:$B$56,$C797,'Model Performance Data'!$C$8:$C$56,$D797)),"-",SUMIFS(INDEX('Model Performance Data'!$O$8:$DY$56,0,MATCH(CONCATENATE($J797,M$6),'Model Performance Data'!$O$6:$DY$6,0)),'Model Performance Data'!$B$8:$B$56,$C797,'Model Performance Data'!$C$8:$C$56,$D797))</f>
        <v>0</v>
      </c>
      <c r="N797" s="43">
        <f>IF(ISNA(SUMIFS(INDEX('Model Performance Data'!$O$8:$DY$56,0,MATCH(CONCATENATE($J797,N$6),'Model Performance Data'!$O$6:$DY$6,0)),'Model Performance Data'!$B$8:$B$56,$C797,'Model Performance Data'!$C$8:$C$56,$D797)),"-",SUMIFS(INDEX('Model Performance Data'!$O$8:$DY$56,0,MATCH(CONCATENATE($J797,N$6),'Model Performance Data'!$O$6:$DY$6,0)),'Model Performance Data'!$B$8:$B$56,$C797,'Model Performance Data'!$C$8:$C$56,$D797))</f>
        <v>0</v>
      </c>
      <c r="O797" s="154">
        <f>IF(ISNA(SUMIFS(INDEX('Model Performance Data'!$O$8:$DY$56,0,MATCH(CONCATENATE($J797,O$6),'Model Performance Data'!$O$6:$DY$6,0)),'Model Performance Data'!$B$8:$B$56,$C797,'Model Performance Data'!$C$8:$C$56,$D797)),"-",SUMIFS(INDEX('Model Performance Data'!$O$8:$DY$56,0,MATCH(CONCATENATE($J797,O$6),'Model Performance Data'!$O$6:$DY$6,0)),'Model Performance Data'!$B$8:$B$56,$C797,'Model Performance Data'!$C$8:$C$56,$D797))</f>
        <v>0</v>
      </c>
    </row>
    <row r="798" spans="2:15" outlineLevel="1" x14ac:dyDescent="0.35">
      <c r="B798" s="37" t="s">
        <v>80</v>
      </c>
      <c r="C798" s="38" t="str">
        <f>IF(ISBLANK('Model Performance Data'!$B$37),"-",'Model Performance Data'!$B$37)</f>
        <v>-</v>
      </c>
      <c r="D798" s="38" t="str">
        <f>IF(ISBLANK('Model Performance Data'!$C$37),"-",'Model Performance Data'!$C$37)</f>
        <v>-</v>
      </c>
      <c r="E798" s="38" t="str">
        <f>IF(ISBLANK('Model Performance Data'!$D$37),"-",'Model Performance Data'!$D$37)</f>
        <v>-</v>
      </c>
      <c r="F798" s="38" t="str">
        <f>IF(ISBLANK('Model Performance Data'!$E$37),"-",'Model Performance Data'!$E$37)</f>
        <v>-</v>
      </c>
      <c r="G798" s="38" t="str">
        <f>IF(ISBLANK('Model Performance Data'!$F$37),"-",'Model Performance Data'!$F$37)</f>
        <v>-</v>
      </c>
      <c r="H798" s="38">
        <v>3</v>
      </c>
      <c r="I798" s="38">
        <v>4</v>
      </c>
      <c r="J798" s="37" t="str">
        <f t="shared" si="42"/>
        <v>34</v>
      </c>
      <c r="K798" s="38" t="str">
        <f>IF(ISBLANK('Model Performance Data'!$L$37),"-",'Model Performance Data'!$L$37)</f>
        <v>-</v>
      </c>
      <c r="L798" s="38" t="str">
        <f>IF(ISBLANK('Model Performance Data'!$K$37),"-",'Model Performance Data'!$K$37)</f>
        <v>-</v>
      </c>
      <c r="M798" s="43">
        <f>IF(ISNA(SUMIFS(INDEX('Model Performance Data'!$O$8:$DY$56,0,MATCH(CONCATENATE($J798,M$6),'Model Performance Data'!$O$6:$DY$6,0)),'Model Performance Data'!$B$8:$B$56,$C798,'Model Performance Data'!$C$8:$C$56,$D798)),"-",SUMIFS(INDEX('Model Performance Data'!$O$8:$DY$56,0,MATCH(CONCATENATE($J798,M$6),'Model Performance Data'!$O$6:$DY$6,0)),'Model Performance Data'!$B$8:$B$56,$C798,'Model Performance Data'!$C$8:$C$56,$D798))</f>
        <v>0</v>
      </c>
      <c r="N798" s="43">
        <f>IF(ISNA(SUMIFS(INDEX('Model Performance Data'!$O$8:$DY$56,0,MATCH(CONCATENATE($J798,N$6),'Model Performance Data'!$O$6:$DY$6,0)),'Model Performance Data'!$B$8:$B$56,$C798,'Model Performance Data'!$C$8:$C$56,$D798)),"-",SUMIFS(INDEX('Model Performance Data'!$O$8:$DY$56,0,MATCH(CONCATENATE($J798,N$6),'Model Performance Data'!$O$6:$DY$6,0)),'Model Performance Data'!$B$8:$B$56,$C798,'Model Performance Data'!$C$8:$C$56,$D798))</f>
        <v>0</v>
      </c>
      <c r="O798" s="154">
        <f>IF(ISNA(SUMIFS(INDEX('Model Performance Data'!$O$8:$DY$56,0,MATCH(CONCATENATE($J798,O$6),'Model Performance Data'!$O$6:$DY$6,0)),'Model Performance Data'!$B$8:$B$56,$C798,'Model Performance Data'!$C$8:$C$56,$D798)),"-",SUMIFS(INDEX('Model Performance Data'!$O$8:$DY$56,0,MATCH(CONCATENATE($J798,O$6),'Model Performance Data'!$O$6:$DY$6,0)),'Model Performance Data'!$B$8:$B$56,$C798,'Model Performance Data'!$C$8:$C$56,$D798))</f>
        <v>0</v>
      </c>
    </row>
    <row r="799" spans="2:15" outlineLevel="1" x14ac:dyDescent="0.35">
      <c r="B799" s="37" t="s">
        <v>80</v>
      </c>
      <c r="C799" s="38" t="str">
        <f>IF(ISBLANK('Model Performance Data'!$B$37),"-",'Model Performance Data'!$B$37)</f>
        <v>-</v>
      </c>
      <c r="D799" s="38" t="str">
        <f>IF(ISBLANK('Model Performance Data'!$C$37),"-",'Model Performance Data'!$C$37)</f>
        <v>-</v>
      </c>
      <c r="E799" s="38" t="str">
        <f>IF(ISBLANK('Model Performance Data'!$D$37),"-",'Model Performance Data'!$D$37)</f>
        <v>-</v>
      </c>
      <c r="F799" s="38" t="str">
        <f>IF(ISBLANK('Model Performance Data'!$E$37),"-",'Model Performance Data'!$E$37)</f>
        <v>-</v>
      </c>
      <c r="G799" s="38" t="str">
        <f>IF(ISBLANK('Model Performance Data'!$F$37),"-",'Model Performance Data'!$F$37)</f>
        <v>-</v>
      </c>
      <c r="H799" s="38">
        <v>3</v>
      </c>
      <c r="I799" s="38">
        <v>5</v>
      </c>
      <c r="J799" s="37" t="str">
        <f t="shared" si="42"/>
        <v>35</v>
      </c>
      <c r="K799" s="38" t="str">
        <f>IF(ISBLANK('Model Performance Data'!$L$37),"-",'Model Performance Data'!$L$37)</f>
        <v>-</v>
      </c>
      <c r="L799" s="38" t="str">
        <f>IF(ISBLANK('Model Performance Data'!$K$37),"-",'Model Performance Data'!$K$37)</f>
        <v>-</v>
      </c>
      <c r="M799" s="43">
        <f>IF(ISNA(SUMIFS(INDEX('Model Performance Data'!$O$8:$DY$56,0,MATCH(CONCATENATE($J799,M$6),'Model Performance Data'!$O$6:$DY$6,0)),'Model Performance Data'!$B$8:$B$56,$C799,'Model Performance Data'!$C$8:$C$56,$D799)),"-",SUMIFS(INDEX('Model Performance Data'!$O$8:$DY$56,0,MATCH(CONCATENATE($J799,M$6),'Model Performance Data'!$O$6:$DY$6,0)),'Model Performance Data'!$B$8:$B$56,$C799,'Model Performance Data'!$C$8:$C$56,$D799))</f>
        <v>0</v>
      </c>
      <c r="N799" s="43">
        <f>IF(ISNA(SUMIFS(INDEX('Model Performance Data'!$O$8:$DY$56,0,MATCH(CONCATENATE($J799,N$6),'Model Performance Data'!$O$6:$DY$6,0)),'Model Performance Data'!$B$8:$B$56,$C799,'Model Performance Data'!$C$8:$C$56,$D799)),"-",SUMIFS(INDEX('Model Performance Data'!$O$8:$DY$56,0,MATCH(CONCATENATE($J799,N$6),'Model Performance Data'!$O$6:$DY$6,0)),'Model Performance Data'!$B$8:$B$56,$C799,'Model Performance Data'!$C$8:$C$56,$D799))</f>
        <v>0</v>
      </c>
      <c r="O799" s="154">
        <f>IF(ISNA(SUMIFS(INDEX('Model Performance Data'!$O$8:$DY$56,0,MATCH(CONCATENATE($J799,O$6),'Model Performance Data'!$O$6:$DY$6,0)),'Model Performance Data'!$B$8:$B$56,$C799,'Model Performance Data'!$C$8:$C$56,$D799)),"-",SUMIFS(INDEX('Model Performance Data'!$O$8:$DY$56,0,MATCH(CONCATENATE($J799,O$6),'Model Performance Data'!$O$6:$DY$6,0)),'Model Performance Data'!$B$8:$B$56,$C799,'Model Performance Data'!$C$8:$C$56,$D799))</f>
        <v>0</v>
      </c>
    </row>
    <row r="800" spans="2:15" outlineLevel="1" x14ac:dyDescent="0.35">
      <c r="B800" s="37" t="s">
        <v>80</v>
      </c>
      <c r="C800" s="38" t="str">
        <f>IF(ISBLANK('Model Performance Data'!$B$37),"-",'Model Performance Data'!$B$37)</f>
        <v>-</v>
      </c>
      <c r="D800" s="38" t="str">
        <f>IF(ISBLANK('Model Performance Data'!$C$37),"-",'Model Performance Data'!$C$37)</f>
        <v>-</v>
      </c>
      <c r="E800" s="38" t="str">
        <f>IF(ISBLANK('Model Performance Data'!$D$37),"-",'Model Performance Data'!$D$37)</f>
        <v>-</v>
      </c>
      <c r="F800" s="38" t="str">
        <f>IF(ISBLANK('Model Performance Data'!$E$37),"-",'Model Performance Data'!$E$37)</f>
        <v>-</v>
      </c>
      <c r="G800" s="38" t="str">
        <f>IF(ISBLANK('Model Performance Data'!$F$37),"-",'Model Performance Data'!$F$37)</f>
        <v>-</v>
      </c>
      <c r="H800" s="38">
        <v>3</v>
      </c>
      <c r="I800" s="38" t="s">
        <v>65</v>
      </c>
      <c r="J800" s="37" t="str">
        <f t="shared" si="42"/>
        <v>3Goal</v>
      </c>
      <c r="K800" s="38" t="str">
        <f>IF(ISBLANK('Model Performance Data'!$L$37),"-",'Model Performance Data'!$L$37)</f>
        <v>-</v>
      </c>
      <c r="L800" s="38" t="str">
        <f>IF(ISBLANK('Model Performance Data'!$K$37),"-",'Model Performance Data'!$K$37)</f>
        <v>-</v>
      </c>
      <c r="M800" s="43" t="str">
        <f>IF(ISNA(SUMIFS(INDEX('Model Performance Data'!$O$8:$DY$56,0,MATCH(CONCATENATE($J800,M$6),'Model Performance Data'!$O$6:$DY$6,0)),'Model Performance Data'!$B$8:$B$56,$C800,'Model Performance Data'!$C$8:$C$56,$D800)),"-",SUMIFS(INDEX('Model Performance Data'!$O$8:$DY$56,0,MATCH(CONCATENATE($J800,M$6),'Model Performance Data'!$O$6:$DY$6,0)),'Model Performance Data'!$B$8:$B$56,$C800,'Model Performance Data'!$C$8:$C$56,$D800))</f>
        <v>-</v>
      </c>
      <c r="N800" s="43" t="str">
        <f>IF(ISNA(SUMIFS(INDEX('Model Performance Data'!$O$8:$DY$56,0,MATCH(CONCATENATE($J800,N$6),'Model Performance Data'!$O$6:$DY$6,0)),'Model Performance Data'!$B$8:$B$56,$C800,'Model Performance Data'!$C$8:$C$56,$D800)),"-",SUMIFS(INDEX('Model Performance Data'!$O$8:$DY$56,0,MATCH(CONCATENATE($J800,N$6),'Model Performance Data'!$O$6:$DY$6,0)),'Model Performance Data'!$B$8:$B$56,$C800,'Model Performance Data'!$C$8:$C$56,$D800))</f>
        <v>-</v>
      </c>
      <c r="O800" s="154">
        <f>IF(ISNA(SUMIFS(INDEX('Model Performance Data'!$O$8:$DY$56,0,MATCH(CONCATENATE($J800,O$6),'Model Performance Data'!$O$6:$DY$6,0)),'Model Performance Data'!$B$8:$B$56,$C800,'Model Performance Data'!$C$8:$C$56,$D800)),"-",SUMIFS(INDEX('Model Performance Data'!$O$8:$DY$56,0,MATCH(CONCATENATE($J800,O$6),'Model Performance Data'!$O$6:$DY$6,0)),'Model Performance Data'!$B$8:$B$56,$C800,'Model Performance Data'!$C$8:$C$56,$D800))</f>
        <v>0</v>
      </c>
    </row>
    <row r="801" spans="2:15" outlineLevel="1" x14ac:dyDescent="0.35">
      <c r="B801" s="37" t="s">
        <v>80</v>
      </c>
      <c r="C801" s="38" t="str">
        <f>IF(ISBLANK('Model Performance Data'!$B$37),"-",'Model Performance Data'!$B$37)</f>
        <v>-</v>
      </c>
      <c r="D801" s="38" t="str">
        <f>IF(ISBLANK('Model Performance Data'!$C$37),"-",'Model Performance Data'!$C$37)</f>
        <v>-</v>
      </c>
      <c r="E801" s="38" t="str">
        <f>IF(ISBLANK('Model Performance Data'!$D$37),"-",'Model Performance Data'!$D$37)</f>
        <v>-</v>
      </c>
      <c r="F801" s="38" t="str">
        <f>IF(ISBLANK('Model Performance Data'!$E$37),"-",'Model Performance Data'!$E$37)</f>
        <v>-</v>
      </c>
      <c r="G801" s="38" t="str">
        <f>IF(ISBLANK('Model Performance Data'!$F$37),"-",'Model Performance Data'!$F$37)</f>
        <v>-</v>
      </c>
      <c r="H801" s="38">
        <v>4</v>
      </c>
      <c r="I801" s="38">
        <v>1</v>
      </c>
      <c r="J801" s="37" t="str">
        <f t="shared" ref="J801:J806" si="43">CONCATENATE(H801,I801)</f>
        <v>41</v>
      </c>
      <c r="K801" s="38" t="str">
        <f>IF(ISBLANK('Model Performance Data'!$L$37),"-",'Model Performance Data'!$L$37)</f>
        <v>-</v>
      </c>
      <c r="L801" s="38" t="str">
        <f>IF(ISBLANK('Model Performance Data'!$K$37),"-",'Model Performance Data'!$K$37)</f>
        <v>-</v>
      </c>
      <c r="M801" s="43">
        <f>IF(ISNA(SUMIFS(INDEX('Model Performance Data'!$O$8:$DY$56,0,MATCH(CONCATENATE($J801,M$6),'Model Performance Data'!$O$6:$DY$6,0)),'Model Performance Data'!$B$8:$B$56,$C801,'Model Performance Data'!$C$8:$C$56,$D801)),"-",SUMIFS(INDEX('Model Performance Data'!$O$8:$DY$56,0,MATCH(CONCATENATE($J801,M$6),'Model Performance Data'!$O$6:$DY$6,0)),'Model Performance Data'!$B$8:$B$56,$C801,'Model Performance Data'!$C$8:$C$56,$D801))</f>
        <v>0</v>
      </c>
      <c r="N801" s="43">
        <f>IF(ISNA(SUMIFS(INDEX('Model Performance Data'!$O$8:$DY$56,0,MATCH(CONCATENATE($J801,N$6),'Model Performance Data'!$O$6:$DY$6,0)),'Model Performance Data'!$B$8:$B$56,$C801,'Model Performance Data'!$C$8:$C$56,$D801)),"-",SUMIFS(INDEX('Model Performance Data'!$O$8:$DY$56,0,MATCH(CONCATENATE($J801,N$6),'Model Performance Data'!$O$6:$DY$6,0)),'Model Performance Data'!$B$8:$B$56,$C801,'Model Performance Data'!$C$8:$C$56,$D801))</f>
        <v>0</v>
      </c>
      <c r="O801" s="154">
        <f>IF(ISNA(SUMIFS(INDEX('Model Performance Data'!$O$8:$DY$56,0,MATCH(CONCATENATE($J801,O$6),'Model Performance Data'!$O$6:$DY$6,0)),'Model Performance Data'!$B$8:$B$56,$C801,'Model Performance Data'!$C$8:$C$56,$D801)),"-",SUMIFS(INDEX('Model Performance Data'!$O$8:$DY$56,0,MATCH(CONCATENATE($J801,O$6),'Model Performance Data'!$O$6:$DY$6,0)),'Model Performance Data'!$B$8:$B$56,$C801,'Model Performance Data'!$C$8:$C$56,$D801))</f>
        <v>0</v>
      </c>
    </row>
    <row r="802" spans="2:15" outlineLevel="1" x14ac:dyDescent="0.35">
      <c r="B802" s="37" t="s">
        <v>80</v>
      </c>
      <c r="C802" s="38" t="str">
        <f>IF(ISBLANK('Model Performance Data'!$B$37),"-",'Model Performance Data'!$B$37)</f>
        <v>-</v>
      </c>
      <c r="D802" s="38" t="str">
        <f>IF(ISBLANK('Model Performance Data'!$C$37),"-",'Model Performance Data'!$C$37)</f>
        <v>-</v>
      </c>
      <c r="E802" s="38" t="str">
        <f>IF(ISBLANK('Model Performance Data'!$D$37),"-",'Model Performance Data'!$D$37)</f>
        <v>-</v>
      </c>
      <c r="F802" s="38" t="str">
        <f>IF(ISBLANK('Model Performance Data'!$E$37),"-",'Model Performance Data'!$E$37)</f>
        <v>-</v>
      </c>
      <c r="G802" s="38" t="str">
        <f>IF(ISBLANK('Model Performance Data'!$F$37),"-",'Model Performance Data'!$F$37)</f>
        <v>-</v>
      </c>
      <c r="H802" s="38">
        <v>4</v>
      </c>
      <c r="I802" s="38">
        <v>2</v>
      </c>
      <c r="J802" s="37" t="str">
        <f t="shared" si="43"/>
        <v>42</v>
      </c>
      <c r="K802" s="38" t="str">
        <f>IF(ISBLANK('Model Performance Data'!$L$37),"-",'Model Performance Data'!$L$37)</f>
        <v>-</v>
      </c>
      <c r="L802" s="38" t="str">
        <f>IF(ISBLANK('Model Performance Data'!$K$37),"-",'Model Performance Data'!$K$37)</f>
        <v>-</v>
      </c>
      <c r="M802" s="43">
        <f>IF(ISNA(SUMIFS(INDEX('Model Performance Data'!$O$8:$DY$56,0,MATCH(CONCATENATE($J802,M$6),'Model Performance Data'!$O$6:$DY$6,0)),'Model Performance Data'!$B$8:$B$56,$C802,'Model Performance Data'!$C$8:$C$56,$D802)),"-",SUMIFS(INDEX('Model Performance Data'!$O$8:$DY$56,0,MATCH(CONCATENATE($J802,M$6),'Model Performance Data'!$O$6:$DY$6,0)),'Model Performance Data'!$B$8:$B$56,$C802,'Model Performance Data'!$C$8:$C$56,$D802))</f>
        <v>0</v>
      </c>
      <c r="N802" s="43">
        <f>IF(ISNA(SUMIFS(INDEX('Model Performance Data'!$O$8:$DY$56,0,MATCH(CONCATENATE($J802,N$6),'Model Performance Data'!$O$6:$DY$6,0)),'Model Performance Data'!$B$8:$B$56,$C802,'Model Performance Data'!$C$8:$C$56,$D802)),"-",SUMIFS(INDEX('Model Performance Data'!$O$8:$DY$56,0,MATCH(CONCATENATE($J802,N$6),'Model Performance Data'!$O$6:$DY$6,0)),'Model Performance Data'!$B$8:$B$56,$C802,'Model Performance Data'!$C$8:$C$56,$D802))</f>
        <v>0</v>
      </c>
      <c r="O802" s="154">
        <f>IF(ISNA(SUMIFS(INDEX('Model Performance Data'!$O$8:$DY$56,0,MATCH(CONCATENATE($J802,O$6),'Model Performance Data'!$O$6:$DY$6,0)),'Model Performance Data'!$B$8:$B$56,$C802,'Model Performance Data'!$C$8:$C$56,$D802)),"-",SUMIFS(INDEX('Model Performance Data'!$O$8:$DY$56,0,MATCH(CONCATENATE($J802,O$6),'Model Performance Data'!$O$6:$DY$6,0)),'Model Performance Data'!$B$8:$B$56,$C802,'Model Performance Data'!$C$8:$C$56,$D802))</f>
        <v>0</v>
      </c>
    </row>
    <row r="803" spans="2:15" outlineLevel="1" x14ac:dyDescent="0.35">
      <c r="B803" s="37" t="s">
        <v>80</v>
      </c>
      <c r="C803" s="38" t="str">
        <f>IF(ISBLANK('Model Performance Data'!$B$37),"-",'Model Performance Data'!$B$37)</f>
        <v>-</v>
      </c>
      <c r="D803" s="38" t="str">
        <f>IF(ISBLANK('Model Performance Data'!$C$37),"-",'Model Performance Data'!$C$37)</f>
        <v>-</v>
      </c>
      <c r="E803" s="38" t="str">
        <f>IF(ISBLANK('Model Performance Data'!$D$37),"-",'Model Performance Data'!$D$37)</f>
        <v>-</v>
      </c>
      <c r="F803" s="38" t="str">
        <f>IF(ISBLANK('Model Performance Data'!$E$37),"-",'Model Performance Data'!$E$37)</f>
        <v>-</v>
      </c>
      <c r="G803" s="38" t="str">
        <f>IF(ISBLANK('Model Performance Data'!$F$37),"-",'Model Performance Data'!$F$37)</f>
        <v>-</v>
      </c>
      <c r="H803" s="38">
        <v>4</v>
      </c>
      <c r="I803" s="38">
        <v>3</v>
      </c>
      <c r="J803" s="37" t="str">
        <f t="shared" si="43"/>
        <v>43</v>
      </c>
      <c r="K803" s="38" t="str">
        <f>IF(ISBLANK('Model Performance Data'!$L$37),"-",'Model Performance Data'!$L$37)</f>
        <v>-</v>
      </c>
      <c r="L803" s="38" t="str">
        <f>IF(ISBLANK('Model Performance Data'!$K$37),"-",'Model Performance Data'!$K$37)</f>
        <v>-</v>
      </c>
      <c r="M803" s="43">
        <f>IF(ISNA(SUMIFS(INDEX('Model Performance Data'!$O$8:$DY$56,0,MATCH(CONCATENATE($J803,M$6),'Model Performance Data'!$O$6:$DY$6,0)),'Model Performance Data'!$B$8:$B$56,$C803,'Model Performance Data'!$C$8:$C$56,$D803)),"-",SUMIFS(INDEX('Model Performance Data'!$O$8:$DY$56,0,MATCH(CONCATENATE($J803,M$6),'Model Performance Data'!$O$6:$DY$6,0)),'Model Performance Data'!$B$8:$B$56,$C803,'Model Performance Data'!$C$8:$C$56,$D803))</f>
        <v>0</v>
      </c>
      <c r="N803" s="43">
        <f>IF(ISNA(SUMIFS(INDEX('Model Performance Data'!$O$8:$DY$56,0,MATCH(CONCATENATE($J803,N$6),'Model Performance Data'!$O$6:$DY$6,0)),'Model Performance Data'!$B$8:$B$56,$C803,'Model Performance Data'!$C$8:$C$56,$D803)),"-",SUMIFS(INDEX('Model Performance Data'!$O$8:$DY$56,0,MATCH(CONCATENATE($J803,N$6),'Model Performance Data'!$O$6:$DY$6,0)),'Model Performance Data'!$B$8:$B$56,$C803,'Model Performance Data'!$C$8:$C$56,$D803))</f>
        <v>0</v>
      </c>
      <c r="O803" s="154">
        <f>IF(ISNA(SUMIFS(INDEX('Model Performance Data'!$O$8:$DY$56,0,MATCH(CONCATENATE($J803,O$6),'Model Performance Data'!$O$6:$DY$6,0)),'Model Performance Data'!$B$8:$B$56,$C803,'Model Performance Data'!$C$8:$C$56,$D803)),"-",SUMIFS(INDEX('Model Performance Data'!$O$8:$DY$56,0,MATCH(CONCATENATE($J803,O$6),'Model Performance Data'!$O$6:$DY$6,0)),'Model Performance Data'!$B$8:$B$56,$C803,'Model Performance Data'!$C$8:$C$56,$D803))</f>
        <v>0</v>
      </c>
    </row>
    <row r="804" spans="2:15" outlineLevel="1" x14ac:dyDescent="0.35">
      <c r="B804" s="37" t="s">
        <v>80</v>
      </c>
      <c r="C804" s="38" t="str">
        <f>IF(ISBLANK('Model Performance Data'!$B$37),"-",'Model Performance Data'!$B$37)</f>
        <v>-</v>
      </c>
      <c r="D804" s="38" t="str">
        <f>IF(ISBLANK('Model Performance Data'!$C$37),"-",'Model Performance Data'!$C$37)</f>
        <v>-</v>
      </c>
      <c r="E804" s="38" t="str">
        <f>IF(ISBLANK('Model Performance Data'!$D$37),"-",'Model Performance Data'!$D$37)</f>
        <v>-</v>
      </c>
      <c r="F804" s="38" t="str">
        <f>IF(ISBLANK('Model Performance Data'!$E$37),"-",'Model Performance Data'!$E$37)</f>
        <v>-</v>
      </c>
      <c r="G804" s="38" t="str">
        <f>IF(ISBLANK('Model Performance Data'!$F$37),"-",'Model Performance Data'!$F$37)</f>
        <v>-</v>
      </c>
      <c r="H804" s="38">
        <v>4</v>
      </c>
      <c r="I804" s="38">
        <v>4</v>
      </c>
      <c r="J804" s="37" t="str">
        <f t="shared" si="43"/>
        <v>44</v>
      </c>
      <c r="K804" s="38" t="str">
        <f>IF(ISBLANK('Model Performance Data'!$L$37),"-",'Model Performance Data'!$L$37)</f>
        <v>-</v>
      </c>
      <c r="L804" s="38" t="str">
        <f>IF(ISBLANK('Model Performance Data'!$K$37),"-",'Model Performance Data'!$K$37)</f>
        <v>-</v>
      </c>
      <c r="M804" s="43">
        <f>IF(ISNA(SUMIFS(INDEX('Model Performance Data'!$O$8:$DY$56,0,MATCH(CONCATENATE($J804,M$6),'Model Performance Data'!$O$6:$DY$6,0)),'Model Performance Data'!$B$8:$B$56,$C804,'Model Performance Data'!$C$8:$C$56,$D804)),"-",SUMIFS(INDEX('Model Performance Data'!$O$8:$DY$56,0,MATCH(CONCATENATE($J804,M$6),'Model Performance Data'!$O$6:$DY$6,0)),'Model Performance Data'!$B$8:$B$56,$C804,'Model Performance Data'!$C$8:$C$56,$D804))</f>
        <v>0</v>
      </c>
      <c r="N804" s="43">
        <f>IF(ISNA(SUMIFS(INDEX('Model Performance Data'!$O$8:$DY$56,0,MATCH(CONCATENATE($J804,N$6),'Model Performance Data'!$O$6:$DY$6,0)),'Model Performance Data'!$B$8:$B$56,$C804,'Model Performance Data'!$C$8:$C$56,$D804)),"-",SUMIFS(INDEX('Model Performance Data'!$O$8:$DY$56,0,MATCH(CONCATENATE($J804,N$6),'Model Performance Data'!$O$6:$DY$6,0)),'Model Performance Data'!$B$8:$B$56,$C804,'Model Performance Data'!$C$8:$C$56,$D804))</f>
        <v>0</v>
      </c>
      <c r="O804" s="154">
        <f>IF(ISNA(SUMIFS(INDEX('Model Performance Data'!$O$8:$DY$56,0,MATCH(CONCATENATE($J804,O$6),'Model Performance Data'!$O$6:$DY$6,0)),'Model Performance Data'!$B$8:$B$56,$C804,'Model Performance Data'!$C$8:$C$56,$D804)),"-",SUMIFS(INDEX('Model Performance Data'!$O$8:$DY$56,0,MATCH(CONCATENATE($J804,O$6),'Model Performance Data'!$O$6:$DY$6,0)),'Model Performance Data'!$B$8:$B$56,$C804,'Model Performance Data'!$C$8:$C$56,$D804))</f>
        <v>0</v>
      </c>
    </row>
    <row r="805" spans="2:15" outlineLevel="1" x14ac:dyDescent="0.35">
      <c r="B805" s="37" t="s">
        <v>80</v>
      </c>
      <c r="C805" s="38" t="str">
        <f>IF(ISBLANK('Model Performance Data'!$B$37),"-",'Model Performance Data'!$B$37)</f>
        <v>-</v>
      </c>
      <c r="D805" s="38" t="str">
        <f>IF(ISBLANK('Model Performance Data'!$C$37),"-",'Model Performance Data'!$C$37)</f>
        <v>-</v>
      </c>
      <c r="E805" s="38" t="str">
        <f>IF(ISBLANK('Model Performance Data'!$D$37),"-",'Model Performance Data'!$D$37)</f>
        <v>-</v>
      </c>
      <c r="F805" s="38" t="str">
        <f>IF(ISBLANK('Model Performance Data'!$E$37),"-",'Model Performance Data'!$E$37)</f>
        <v>-</v>
      </c>
      <c r="G805" s="38" t="str">
        <f>IF(ISBLANK('Model Performance Data'!$F$37),"-",'Model Performance Data'!$F$37)</f>
        <v>-</v>
      </c>
      <c r="H805" s="38">
        <v>4</v>
      </c>
      <c r="I805" s="38">
        <v>5</v>
      </c>
      <c r="J805" s="37" t="str">
        <f t="shared" si="43"/>
        <v>45</v>
      </c>
      <c r="K805" s="38" t="str">
        <f>IF(ISBLANK('Model Performance Data'!$L$37),"-",'Model Performance Data'!$L$37)</f>
        <v>-</v>
      </c>
      <c r="L805" s="38" t="str">
        <f>IF(ISBLANK('Model Performance Data'!$K$37),"-",'Model Performance Data'!$K$37)</f>
        <v>-</v>
      </c>
      <c r="M805" s="43">
        <f>IF(ISNA(SUMIFS(INDEX('Model Performance Data'!$O$8:$DY$56,0,MATCH(CONCATENATE($J805,M$6),'Model Performance Data'!$O$6:$DY$6,0)),'Model Performance Data'!$B$8:$B$56,$C805,'Model Performance Data'!$C$8:$C$56,$D805)),"-",SUMIFS(INDEX('Model Performance Data'!$O$8:$DY$56,0,MATCH(CONCATENATE($J805,M$6),'Model Performance Data'!$O$6:$DY$6,0)),'Model Performance Data'!$B$8:$B$56,$C805,'Model Performance Data'!$C$8:$C$56,$D805))</f>
        <v>0</v>
      </c>
      <c r="N805" s="43">
        <f>IF(ISNA(SUMIFS(INDEX('Model Performance Data'!$O$8:$DY$56,0,MATCH(CONCATENATE($J805,N$6),'Model Performance Data'!$O$6:$DY$6,0)),'Model Performance Data'!$B$8:$B$56,$C805,'Model Performance Data'!$C$8:$C$56,$D805)),"-",SUMIFS(INDEX('Model Performance Data'!$O$8:$DY$56,0,MATCH(CONCATENATE($J805,N$6),'Model Performance Data'!$O$6:$DY$6,0)),'Model Performance Data'!$B$8:$B$56,$C805,'Model Performance Data'!$C$8:$C$56,$D805))</f>
        <v>0</v>
      </c>
      <c r="O805" s="154">
        <f>IF(ISNA(SUMIFS(INDEX('Model Performance Data'!$O$8:$DY$56,0,MATCH(CONCATENATE($J805,O$6),'Model Performance Data'!$O$6:$DY$6,0)),'Model Performance Data'!$B$8:$B$56,$C805,'Model Performance Data'!$C$8:$C$56,$D805)),"-",SUMIFS(INDEX('Model Performance Data'!$O$8:$DY$56,0,MATCH(CONCATENATE($J805,O$6),'Model Performance Data'!$O$6:$DY$6,0)),'Model Performance Data'!$B$8:$B$56,$C805,'Model Performance Data'!$C$8:$C$56,$D805))</f>
        <v>0</v>
      </c>
    </row>
    <row r="806" spans="2:15" outlineLevel="1" x14ac:dyDescent="0.35">
      <c r="B806" s="37" t="s">
        <v>80</v>
      </c>
      <c r="C806" s="38" t="str">
        <f>IF(ISBLANK('Model Performance Data'!$B$37),"-",'Model Performance Data'!$B$37)</f>
        <v>-</v>
      </c>
      <c r="D806" s="38" t="str">
        <f>IF(ISBLANK('Model Performance Data'!$C$37),"-",'Model Performance Data'!$C$37)</f>
        <v>-</v>
      </c>
      <c r="E806" s="38" t="str">
        <f>IF(ISBLANK('Model Performance Data'!$D$37),"-",'Model Performance Data'!$D$37)</f>
        <v>-</v>
      </c>
      <c r="F806" s="38" t="str">
        <f>IF(ISBLANK('Model Performance Data'!$E$37),"-",'Model Performance Data'!$E$37)</f>
        <v>-</v>
      </c>
      <c r="G806" s="38" t="str">
        <f>IF(ISBLANK('Model Performance Data'!$F$37),"-",'Model Performance Data'!$F$37)</f>
        <v>-</v>
      </c>
      <c r="H806" s="38">
        <v>4</v>
      </c>
      <c r="I806" s="38" t="s">
        <v>65</v>
      </c>
      <c r="J806" s="37" t="str">
        <f t="shared" si="43"/>
        <v>4Goal</v>
      </c>
      <c r="K806" s="38" t="str">
        <f>IF(ISBLANK('Model Performance Data'!$L$37),"-",'Model Performance Data'!$L$37)</f>
        <v>-</v>
      </c>
      <c r="L806" s="38" t="str">
        <f>IF(ISBLANK('Model Performance Data'!$K$37),"-",'Model Performance Data'!$K$37)</f>
        <v>-</v>
      </c>
      <c r="M806" s="43" t="str">
        <f>IF(ISNA(SUMIFS(INDEX('Model Performance Data'!$O$8:$DY$56,0,MATCH(CONCATENATE($J806,M$6),'Model Performance Data'!$O$6:$DY$6,0)),'Model Performance Data'!$B$8:$B$56,$C806,'Model Performance Data'!$C$8:$C$56,$D806)),"-",SUMIFS(INDEX('Model Performance Data'!$O$8:$DY$56,0,MATCH(CONCATENATE($J806,M$6),'Model Performance Data'!$O$6:$DY$6,0)),'Model Performance Data'!$B$8:$B$56,$C806,'Model Performance Data'!$C$8:$C$56,$D806))</f>
        <v>-</v>
      </c>
      <c r="N806" s="43" t="str">
        <f>IF(ISNA(SUMIFS(INDEX('Model Performance Data'!$O$8:$DY$56,0,MATCH(CONCATENATE($J806,N$6),'Model Performance Data'!$O$6:$DY$6,0)),'Model Performance Data'!$B$8:$B$56,$C806,'Model Performance Data'!$C$8:$C$56,$D806)),"-",SUMIFS(INDEX('Model Performance Data'!$O$8:$DY$56,0,MATCH(CONCATENATE($J806,N$6),'Model Performance Data'!$O$6:$DY$6,0)),'Model Performance Data'!$B$8:$B$56,$C806,'Model Performance Data'!$C$8:$C$56,$D806))</f>
        <v>-</v>
      </c>
      <c r="O806" s="154">
        <f>IF(ISNA(SUMIFS(INDEX('Model Performance Data'!$O$8:$DY$56,0,MATCH(CONCATENATE($J806,O$6),'Model Performance Data'!$O$6:$DY$6,0)),'Model Performance Data'!$B$8:$B$56,$C806,'Model Performance Data'!$C$8:$C$56,$D806)),"-",SUMIFS(INDEX('Model Performance Data'!$O$8:$DY$56,0,MATCH(CONCATENATE($J806,O$6),'Model Performance Data'!$O$6:$DY$6,0)),'Model Performance Data'!$B$8:$B$56,$C806,'Model Performance Data'!$C$8:$C$56,$D806))</f>
        <v>0</v>
      </c>
    </row>
    <row r="807" spans="2:15" outlineLevel="1" x14ac:dyDescent="0.35">
      <c r="B807" s="37" t="s">
        <v>80</v>
      </c>
      <c r="C807" s="38" t="str">
        <f>IF(ISBLANK('Model Performance Data'!$B$38),"-",'Model Performance Data'!$B$38)</f>
        <v>-</v>
      </c>
      <c r="D807" s="38" t="str">
        <f>IF(ISBLANK('Model Performance Data'!$C$38),"-",'Model Performance Data'!$C$38)</f>
        <v>-</v>
      </c>
      <c r="E807" s="38" t="str">
        <f>IF(ISBLANK('Model Performance Data'!$D$38),"-",'Model Performance Data'!$D$38)</f>
        <v>-</v>
      </c>
      <c r="F807" s="38" t="str">
        <f>IF(ISBLANK('Model Performance Data'!$E$38),"-",'Model Performance Data'!$E$38)</f>
        <v>-</v>
      </c>
      <c r="G807" s="38" t="str">
        <f>IF(ISBLANK('Model Performance Data'!$F$38),"-",'Model Performance Data'!$F$38)</f>
        <v>-</v>
      </c>
      <c r="H807" s="38" t="s">
        <v>64</v>
      </c>
      <c r="I807" s="38" t="s">
        <v>64</v>
      </c>
      <c r="J807" s="37" t="str">
        <f t="shared" si="42"/>
        <v>BaselineBaseline</v>
      </c>
      <c r="K807" s="38" t="str">
        <f>IF(ISBLANK('Model Performance Data'!$L$38),"-",'Model Performance Data'!$L$38)</f>
        <v>-</v>
      </c>
      <c r="L807" s="38" t="str">
        <f>IF(ISBLANK('Model Performance Data'!$K$38),"-",'Model Performance Data'!$K$38)</f>
        <v>-</v>
      </c>
      <c r="M807" s="43">
        <f>IF(ISNA(SUMIFS(INDEX('Model Performance Data'!$O$8:$DY$56,0,MATCH(CONCATENATE($J807,M$6),'Model Performance Data'!$O$6:$DY$6,0)),'Model Performance Data'!$B$8:$B$56,$C807,'Model Performance Data'!$C$8:$C$56,$D807)),"-",SUMIFS(INDEX('Model Performance Data'!$O$8:$DY$56,0,MATCH(CONCATENATE($J807,M$6),'Model Performance Data'!$O$6:$DY$6,0)),'Model Performance Data'!$B$8:$B$56,$C807,'Model Performance Data'!$C$8:$C$56,$D807))</f>
        <v>0</v>
      </c>
      <c r="N807" s="43">
        <f>IF(ISNA(SUMIFS(INDEX('Model Performance Data'!$O$8:$DY$56,0,MATCH(CONCATENATE($J807,N$6),'Model Performance Data'!$O$6:$DY$6,0)),'Model Performance Data'!$B$8:$B$56,$C807,'Model Performance Data'!$C$8:$C$56,$D807)),"-",SUMIFS(INDEX('Model Performance Data'!$O$8:$DY$56,0,MATCH(CONCATENATE($J807,N$6),'Model Performance Data'!$O$6:$DY$6,0)),'Model Performance Data'!$B$8:$B$56,$C807,'Model Performance Data'!$C$8:$C$56,$D807))</f>
        <v>0</v>
      </c>
      <c r="O807" s="154">
        <f>IF(ISNA(SUMIFS(INDEX('Model Performance Data'!$O$8:$DY$56,0,MATCH(CONCATENATE($J807,O$6),'Model Performance Data'!$O$6:$DY$6,0)),'Model Performance Data'!$B$8:$B$56,$C807,'Model Performance Data'!$C$8:$C$56,$D807)),"-",SUMIFS(INDEX('Model Performance Data'!$O$8:$DY$56,0,MATCH(CONCATENATE($J807,O$6),'Model Performance Data'!$O$6:$DY$6,0)),'Model Performance Data'!$B$8:$B$56,$C807,'Model Performance Data'!$C$8:$C$56,$D807))</f>
        <v>0</v>
      </c>
    </row>
    <row r="808" spans="2:15" outlineLevel="1" x14ac:dyDescent="0.35">
      <c r="B808" s="37" t="s">
        <v>80</v>
      </c>
      <c r="C808" s="38" t="str">
        <f>IF(ISBLANK('Model Performance Data'!$B$38),"-",'Model Performance Data'!$B$38)</f>
        <v>-</v>
      </c>
      <c r="D808" s="38" t="str">
        <f>IF(ISBLANK('Model Performance Data'!$C$38),"-",'Model Performance Data'!$C$38)</f>
        <v>-</v>
      </c>
      <c r="E808" s="38" t="str">
        <f>IF(ISBLANK('Model Performance Data'!$D$38),"-",'Model Performance Data'!$D$38)</f>
        <v>-</v>
      </c>
      <c r="F808" s="38" t="str">
        <f>IF(ISBLANK('Model Performance Data'!$E$38),"-",'Model Performance Data'!$E$38)</f>
        <v>-</v>
      </c>
      <c r="G808" s="38" t="str">
        <f>IF(ISBLANK('Model Performance Data'!$F$38),"-",'Model Performance Data'!$F$38)</f>
        <v>-</v>
      </c>
      <c r="H808" s="38">
        <v>1</v>
      </c>
      <c r="I808" s="38">
        <v>1</v>
      </c>
      <c r="J808" s="37" t="str">
        <f t="shared" si="42"/>
        <v>11</v>
      </c>
      <c r="K808" s="38" t="str">
        <f>IF(ISBLANK('Model Performance Data'!$L$38),"-",'Model Performance Data'!$L$38)</f>
        <v>-</v>
      </c>
      <c r="L808" s="38" t="str">
        <f>IF(ISBLANK('Model Performance Data'!$K$38),"-",'Model Performance Data'!$K$38)</f>
        <v>-</v>
      </c>
      <c r="M808" s="43">
        <f>IF(ISNA(SUMIFS(INDEX('Model Performance Data'!$O$8:$DY$56,0,MATCH(CONCATENATE($J808,M$6),'Model Performance Data'!$O$6:$DY$6,0)),'Model Performance Data'!$B$8:$B$56,$C808,'Model Performance Data'!$C$8:$C$56,$D808)),"-",SUMIFS(INDEX('Model Performance Data'!$O$8:$DY$56,0,MATCH(CONCATENATE($J808,M$6),'Model Performance Data'!$O$6:$DY$6,0)),'Model Performance Data'!$B$8:$B$56,$C808,'Model Performance Data'!$C$8:$C$56,$D808))</f>
        <v>0</v>
      </c>
      <c r="N808" s="43">
        <f>IF(ISNA(SUMIFS(INDEX('Model Performance Data'!$O$8:$DY$56,0,MATCH(CONCATENATE($J808,N$6),'Model Performance Data'!$O$6:$DY$6,0)),'Model Performance Data'!$B$8:$B$56,$C808,'Model Performance Data'!$C$8:$C$56,$D808)),"-",SUMIFS(INDEX('Model Performance Data'!$O$8:$DY$56,0,MATCH(CONCATENATE($J808,N$6),'Model Performance Data'!$O$6:$DY$6,0)),'Model Performance Data'!$B$8:$B$56,$C808,'Model Performance Data'!$C$8:$C$56,$D808))</f>
        <v>0</v>
      </c>
      <c r="O808" s="154">
        <f>IF(ISNA(SUMIFS(INDEX('Model Performance Data'!$O$8:$DY$56,0,MATCH(CONCATENATE($J808,O$6),'Model Performance Data'!$O$6:$DY$6,0)),'Model Performance Data'!$B$8:$B$56,$C808,'Model Performance Data'!$C$8:$C$56,$D808)),"-",SUMIFS(INDEX('Model Performance Data'!$O$8:$DY$56,0,MATCH(CONCATENATE($J808,O$6),'Model Performance Data'!$O$6:$DY$6,0)),'Model Performance Data'!$B$8:$B$56,$C808,'Model Performance Data'!$C$8:$C$56,$D808))</f>
        <v>0</v>
      </c>
    </row>
    <row r="809" spans="2:15" outlineLevel="1" x14ac:dyDescent="0.35">
      <c r="B809" s="37" t="s">
        <v>80</v>
      </c>
      <c r="C809" s="38" t="str">
        <f>IF(ISBLANK('Model Performance Data'!$B$38),"-",'Model Performance Data'!$B$38)</f>
        <v>-</v>
      </c>
      <c r="D809" s="38" t="str">
        <f>IF(ISBLANK('Model Performance Data'!$C$38),"-",'Model Performance Data'!$C$38)</f>
        <v>-</v>
      </c>
      <c r="E809" s="38" t="str">
        <f>IF(ISBLANK('Model Performance Data'!$D$38),"-",'Model Performance Data'!$D$38)</f>
        <v>-</v>
      </c>
      <c r="F809" s="38" t="str">
        <f>IF(ISBLANK('Model Performance Data'!$E$38),"-",'Model Performance Data'!$E$38)</f>
        <v>-</v>
      </c>
      <c r="G809" s="38" t="str">
        <f>IF(ISBLANK('Model Performance Data'!$F$38),"-",'Model Performance Data'!$F$38)</f>
        <v>-</v>
      </c>
      <c r="H809" s="38">
        <v>1</v>
      </c>
      <c r="I809" s="38">
        <v>2</v>
      </c>
      <c r="J809" s="37" t="str">
        <f t="shared" si="42"/>
        <v>12</v>
      </c>
      <c r="K809" s="38" t="str">
        <f>IF(ISBLANK('Model Performance Data'!$L$38),"-",'Model Performance Data'!$L$38)</f>
        <v>-</v>
      </c>
      <c r="L809" s="38" t="str">
        <f>IF(ISBLANK('Model Performance Data'!$K$38),"-",'Model Performance Data'!$K$38)</f>
        <v>-</v>
      </c>
      <c r="M809" s="43">
        <f>IF(ISNA(SUMIFS(INDEX('Model Performance Data'!$O$8:$DY$56,0,MATCH(CONCATENATE($J809,M$6),'Model Performance Data'!$O$6:$DY$6,0)),'Model Performance Data'!$B$8:$B$56,$C809,'Model Performance Data'!$C$8:$C$56,$D809)),"-",SUMIFS(INDEX('Model Performance Data'!$O$8:$DY$56,0,MATCH(CONCATENATE($J809,M$6),'Model Performance Data'!$O$6:$DY$6,0)),'Model Performance Data'!$B$8:$B$56,$C809,'Model Performance Data'!$C$8:$C$56,$D809))</f>
        <v>0</v>
      </c>
      <c r="N809" s="43">
        <f>IF(ISNA(SUMIFS(INDEX('Model Performance Data'!$O$8:$DY$56,0,MATCH(CONCATENATE($J809,N$6),'Model Performance Data'!$O$6:$DY$6,0)),'Model Performance Data'!$B$8:$B$56,$C809,'Model Performance Data'!$C$8:$C$56,$D809)),"-",SUMIFS(INDEX('Model Performance Data'!$O$8:$DY$56,0,MATCH(CONCATENATE($J809,N$6),'Model Performance Data'!$O$6:$DY$6,0)),'Model Performance Data'!$B$8:$B$56,$C809,'Model Performance Data'!$C$8:$C$56,$D809))</f>
        <v>0</v>
      </c>
      <c r="O809" s="154">
        <f>IF(ISNA(SUMIFS(INDEX('Model Performance Data'!$O$8:$DY$56,0,MATCH(CONCATENATE($J809,O$6),'Model Performance Data'!$O$6:$DY$6,0)),'Model Performance Data'!$B$8:$B$56,$C809,'Model Performance Data'!$C$8:$C$56,$D809)),"-",SUMIFS(INDEX('Model Performance Data'!$O$8:$DY$56,0,MATCH(CONCATENATE($J809,O$6),'Model Performance Data'!$O$6:$DY$6,0)),'Model Performance Data'!$B$8:$B$56,$C809,'Model Performance Data'!$C$8:$C$56,$D809))</f>
        <v>0</v>
      </c>
    </row>
    <row r="810" spans="2:15" outlineLevel="1" x14ac:dyDescent="0.35">
      <c r="B810" s="37" t="s">
        <v>80</v>
      </c>
      <c r="C810" s="38" t="str">
        <f>IF(ISBLANK('Model Performance Data'!$B$38),"-",'Model Performance Data'!$B$38)</f>
        <v>-</v>
      </c>
      <c r="D810" s="38" t="str">
        <f>IF(ISBLANK('Model Performance Data'!$C$38),"-",'Model Performance Data'!$C$38)</f>
        <v>-</v>
      </c>
      <c r="E810" s="38" t="str">
        <f>IF(ISBLANK('Model Performance Data'!$D$38),"-",'Model Performance Data'!$D$38)</f>
        <v>-</v>
      </c>
      <c r="F810" s="38" t="str">
        <f>IF(ISBLANK('Model Performance Data'!$E$38),"-",'Model Performance Data'!$E$38)</f>
        <v>-</v>
      </c>
      <c r="G810" s="38" t="str">
        <f>IF(ISBLANK('Model Performance Data'!$F$38),"-",'Model Performance Data'!$F$38)</f>
        <v>-</v>
      </c>
      <c r="H810" s="38">
        <v>1</v>
      </c>
      <c r="I810" s="38">
        <v>3</v>
      </c>
      <c r="J810" s="37" t="str">
        <f t="shared" si="42"/>
        <v>13</v>
      </c>
      <c r="K810" s="38" t="str">
        <f>IF(ISBLANK('Model Performance Data'!$L$38),"-",'Model Performance Data'!$L$38)</f>
        <v>-</v>
      </c>
      <c r="L810" s="38" t="str">
        <f>IF(ISBLANK('Model Performance Data'!$K$38),"-",'Model Performance Data'!$K$38)</f>
        <v>-</v>
      </c>
      <c r="M810" s="43">
        <f>IF(ISNA(SUMIFS(INDEX('Model Performance Data'!$O$8:$DY$56,0,MATCH(CONCATENATE($J810,M$6),'Model Performance Data'!$O$6:$DY$6,0)),'Model Performance Data'!$B$8:$B$56,$C810,'Model Performance Data'!$C$8:$C$56,$D810)),"-",SUMIFS(INDEX('Model Performance Data'!$O$8:$DY$56,0,MATCH(CONCATENATE($J810,M$6),'Model Performance Data'!$O$6:$DY$6,0)),'Model Performance Data'!$B$8:$B$56,$C810,'Model Performance Data'!$C$8:$C$56,$D810))</f>
        <v>0</v>
      </c>
      <c r="N810" s="43">
        <f>IF(ISNA(SUMIFS(INDEX('Model Performance Data'!$O$8:$DY$56,0,MATCH(CONCATENATE($J810,N$6),'Model Performance Data'!$O$6:$DY$6,0)),'Model Performance Data'!$B$8:$B$56,$C810,'Model Performance Data'!$C$8:$C$56,$D810)),"-",SUMIFS(INDEX('Model Performance Data'!$O$8:$DY$56,0,MATCH(CONCATENATE($J810,N$6),'Model Performance Data'!$O$6:$DY$6,0)),'Model Performance Data'!$B$8:$B$56,$C810,'Model Performance Data'!$C$8:$C$56,$D810))</f>
        <v>0</v>
      </c>
      <c r="O810" s="154">
        <f>IF(ISNA(SUMIFS(INDEX('Model Performance Data'!$O$8:$DY$56,0,MATCH(CONCATENATE($J810,O$6),'Model Performance Data'!$O$6:$DY$6,0)),'Model Performance Data'!$B$8:$B$56,$C810,'Model Performance Data'!$C$8:$C$56,$D810)),"-",SUMIFS(INDEX('Model Performance Data'!$O$8:$DY$56,0,MATCH(CONCATENATE($J810,O$6),'Model Performance Data'!$O$6:$DY$6,0)),'Model Performance Data'!$B$8:$B$56,$C810,'Model Performance Data'!$C$8:$C$56,$D810))</f>
        <v>0</v>
      </c>
    </row>
    <row r="811" spans="2:15" outlineLevel="1" x14ac:dyDescent="0.35">
      <c r="B811" s="37" t="s">
        <v>80</v>
      </c>
      <c r="C811" s="38" t="str">
        <f>IF(ISBLANK('Model Performance Data'!$B$38),"-",'Model Performance Data'!$B$38)</f>
        <v>-</v>
      </c>
      <c r="D811" s="38" t="str">
        <f>IF(ISBLANK('Model Performance Data'!$C$38),"-",'Model Performance Data'!$C$38)</f>
        <v>-</v>
      </c>
      <c r="E811" s="38" t="str">
        <f>IF(ISBLANK('Model Performance Data'!$D$38),"-",'Model Performance Data'!$D$38)</f>
        <v>-</v>
      </c>
      <c r="F811" s="38" t="str">
        <f>IF(ISBLANK('Model Performance Data'!$E$38),"-",'Model Performance Data'!$E$38)</f>
        <v>-</v>
      </c>
      <c r="G811" s="38" t="str">
        <f>IF(ISBLANK('Model Performance Data'!$F$38),"-",'Model Performance Data'!$F$38)</f>
        <v>-</v>
      </c>
      <c r="H811" s="38">
        <v>1</v>
      </c>
      <c r="I811" s="38">
        <v>4</v>
      </c>
      <c r="J811" s="37" t="str">
        <f t="shared" si="42"/>
        <v>14</v>
      </c>
      <c r="K811" s="38" t="str">
        <f>IF(ISBLANK('Model Performance Data'!$L$38),"-",'Model Performance Data'!$L$38)</f>
        <v>-</v>
      </c>
      <c r="L811" s="38" t="str">
        <f>IF(ISBLANK('Model Performance Data'!$K$38),"-",'Model Performance Data'!$K$38)</f>
        <v>-</v>
      </c>
      <c r="M811" s="43">
        <f>IF(ISNA(SUMIFS(INDEX('Model Performance Data'!$O$8:$DY$56,0,MATCH(CONCATENATE($J811,M$6),'Model Performance Data'!$O$6:$DY$6,0)),'Model Performance Data'!$B$8:$B$56,$C811,'Model Performance Data'!$C$8:$C$56,$D811)),"-",SUMIFS(INDEX('Model Performance Data'!$O$8:$DY$56,0,MATCH(CONCATENATE($J811,M$6),'Model Performance Data'!$O$6:$DY$6,0)),'Model Performance Data'!$B$8:$B$56,$C811,'Model Performance Data'!$C$8:$C$56,$D811))</f>
        <v>0</v>
      </c>
      <c r="N811" s="43">
        <f>IF(ISNA(SUMIFS(INDEX('Model Performance Data'!$O$8:$DY$56,0,MATCH(CONCATENATE($J811,N$6),'Model Performance Data'!$O$6:$DY$6,0)),'Model Performance Data'!$B$8:$B$56,$C811,'Model Performance Data'!$C$8:$C$56,$D811)),"-",SUMIFS(INDEX('Model Performance Data'!$O$8:$DY$56,0,MATCH(CONCATENATE($J811,N$6),'Model Performance Data'!$O$6:$DY$6,0)),'Model Performance Data'!$B$8:$B$56,$C811,'Model Performance Data'!$C$8:$C$56,$D811))</f>
        <v>0</v>
      </c>
      <c r="O811" s="154">
        <f>IF(ISNA(SUMIFS(INDEX('Model Performance Data'!$O$8:$DY$56,0,MATCH(CONCATENATE($J811,O$6),'Model Performance Data'!$O$6:$DY$6,0)),'Model Performance Data'!$B$8:$B$56,$C811,'Model Performance Data'!$C$8:$C$56,$D811)),"-",SUMIFS(INDEX('Model Performance Data'!$O$8:$DY$56,0,MATCH(CONCATENATE($J811,O$6),'Model Performance Data'!$O$6:$DY$6,0)),'Model Performance Data'!$B$8:$B$56,$C811,'Model Performance Data'!$C$8:$C$56,$D811))</f>
        <v>0</v>
      </c>
    </row>
    <row r="812" spans="2:15" outlineLevel="1" x14ac:dyDescent="0.35">
      <c r="B812" s="37" t="s">
        <v>80</v>
      </c>
      <c r="C812" s="38" t="str">
        <f>IF(ISBLANK('Model Performance Data'!$B$38),"-",'Model Performance Data'!$B$38)</f>
        <v>-</v>
      </c>
      <c r="D812" s="38" t="str">
        <f>IF(ISBLANK('Model Performance Data'!$C$38),"-",'Model Performance Data'!$C$38)</f>
        <v>-</v>
      </c>
      <c r="E812" s="38" t="str">
        <f>IF(ISBLANK('Model Performance Data'!$D$38),"-",'Model Performance Data'!$D$38)</f>
        <v>-</v>
      </c>
      <c r="F812" s="38" t="str">
        <f>IF(ISBLANK('Model Performance Data'!$E$38),"-",'Model Performance Data'!$E$38)</f>
        <v>-</v>
      </c>
      <c r="G812" s="38" t="str">
        <f>IF(ISBLANK('Model Performance Data'!$F$38),"-",'Model Performance Data'!$F$38)</f>
        <v>-</v>
      </c>
      <c r="H812" s="38">
        <v>1</v>
      </c>
      <c r="I812" s="38">
        <v>5</v>
      </c>
      <c r="J812" s="37" t="str">
        <f t="shared" si="42"/>
        <v>15</v>
      </c>
      <c r="K812" s="38" t="str">
        <f>IF(ISBLANK('Model Performance Data'!$L$38),"-",'Model Performance Data'!$L$38)</f>
        <v>-</v>
      </c>
      <c r="L812" s="38" t="str">
        <f>IF(ISBLANK('Model Performance Data'!$K$38),"-",'Model Performance Data'!$K$38)</f>
        <v>-</v>
      </c>
      <c r="M812" s="43">
        <f>IF(ISNA(SUMIFS(INDEX('Model Performance Data'!$O$8:$DY$56,0,MATCH(CONCATENATE($J812,M$6),'Model Performance Data'!$O$6:$DY$6,0)),'Model Performance Data'!$B$8:$B$56,$C812,'Model Performance Data'!$C$8:$C$56,$D812)),"-",SUMIFS(INDEX('Model Performance Data'!$O$8:$DY$56,0,MATCH(CONCATENATE($J812,M$6),'Model Performance Data'!$O$6:$DY$6,0)),'Model Performance Data'!$B$8:$B$56,$C812,'Model Performance Data'!$C$8:$C$56,$D812))</f>
        <v>0</v>
      </c>
      <c r="N812" s="43">
        <f>IF(ISNA(SUMIFS(INDEX('Model Performance Data'!$O$8:$DY$56,0,MATCH(CONCATENATE($J812,N$6),'Model Performance Data'!$O$6:$DY$6,0)),'Model Performance Data'!$B$8:$B$56,$C812,'Model Performance Data'!$C$8:$C$56,$D812)),"-",SUMIFS(INDEX('Model Performance Data'!$O$8:$DY$56,0,MATCH(CONCATENATE($J812,N$6),'Model Performance Data'!$O$6:$DY$6,0)),'Model Performance Data'!$B$8:$B$56,$C812,'Model Performance Data'!$C$8:$C$56,$D812))</f>
        <v>0</v>
      </c>
      <c r="O812" s="154">
        <f>IF(ISNA(SUMIFS(INDEX('Model Performance Data'!$O$8:$DY$56,0,MATCH(CONCATENATE($J812,O$6),'Model Performance Data'!$O$6:$DY$6,0)),'Model Performance Data'!$B$8:$B$56,$C812,'Model Performance Data'!$C$8:$C$56,$D812)),"-",SUMIFS(INDEX('Model Performance Data'!$O$8:$DY$56,0,MATCH(CONCATENATE($J812,O$6),'Model Performance Data'!$O$6:$DY$6,0)),'Model Performance Data'!$B$8:$B$56,$C812,'Model Performance Data'!$C$8:$C$56,$D812))</f>
        <v>0</v>
      </c>
    </row>
    <row r="813" spans="2:15" outlineLevel="1" x14ac:dyDescent="0.35">
      <c r="B813" s="37" t="s">
        <v>80</v>
      </c>
      <c r="C813" s="38" t="str">
        <f>IF(ISBLANK('Model Performance Data'!$B$38),"-",'Model Performance Data'!$B$38)</f>
        <v>-</v>
      </c>
      <c r="D813" s="38" t="str">
        <f>IF(ISBLANK('Model Performance Data'!$C$38),"-",'Model Performance Data'!$C$38)</f>
        <v>-</v>
      </c>
      <c r="E813" s="38" t="str">
        <f>IF(ISBLANK('Model Performance Data'!$D$38),"-",'Model Performance Data'!$D$38)</f>
        <v>-</v>
      </c>
      <c r="F813" s="38" t="str">
        <f>IF(ISBLANK('Model Performance Data'!$E$38),"-",'Model Performance Data'!$E$38)</f>
        <v>-</v>
      </c>
      <c r="G813" s="38" t="str">
        <f>IF(ISBLANK('Model Performance Data'!$F$38),"-",'Model Performance Data'!$F$38)</f>
        <v>-</v>
      </c>
      <c r="H813" s="38">
        <v>1</v>
      </c>
      <c r="I813" s="38" t="s">
        <v>65</v>
      </c>
      <c r="J813" s="37" t="str">
        <f t="shared" si="42"/>
        <v>1Goal</v>
      </c>
      <c r="K813" s="38" t="str">
        <f>IF(ISBLANK('Model Performance Data'!$L$38),"-",'Model Performance Data'!$L$38)</f>
        <v>-</v>
      </c>
      <c r="L813" s="38" t="str">
        <f>IF(ISBLANK('Model Performance Data'!$K$38),"-",'Model Performance Data'!$K$38)</f>
        <v>-</v>
      </c>
      <c r="M813" s="43" t="str">
        <f>IF(ISNA(SUMIFS(INDEX('Model Performance Data'!$O$8:$DY$56,0,MATCH(CONCATENATE($J813,M$6),'Model Performance Data'!$O$6:$DY$6,0)),'Model Performance Data'!$B$8:$B$56,$C813,'Model Performance Data'!$C$8:$C$56,$D813)),"-",SUMIFS(INDEX('Model Performance Data'!$O$8:$DY$56,0,MATCH(CONCATENATE($J813,M$6),'Model Performance Data'!$O$6:$DY$6,0)),'Model Performance Data'!$B$8:$B$56,$C813,'Model Performance Data'!$C$8:$C$56,$D813))</f>
        <v>-</v>
      </c>
      <c r="N813" s="43" t="str">
        <f>IF(ISNA(SUMIFS(INDEX('Model Performance Data'!$O$8:$DY$56,0,MATCH(CONCATENATE($J813,N$6),'Model Performance Data'!$O$6:$DY$6,0)),'Model Performance Data'!$B$8:$B$56,$C813,'Model Performance Data'!$C$8:$C$56,$D813)),"-",SUMIFS(INDEX('Model Performance Data'!$O$8:$DY$56,0,MATCH(CONCATENATE($J813,N$6),'Model Performance Data'!$O$6:$DY$6,0)),'Model Performance Data'!$B$8:$B$56,$C813,'Model Performance Data'!$C$8:$C$56,$D813))</f>
        <v>-</v>
      </c>
      <c r="O813" s="154">
        <f>IF(ISNA(SUMIFS(INDEX('Model Performance Data'!$O$8:$DY$56,0,MATCH(CONCATENATE($J813,O$6),'Model Performance Data'!$O$6:$DY$6,0)),'Model Performance Data'!$B$8:$B$56,$C813,'Model Performance Data'!$C$8:$C$56,$D813)),"-",SUMIFS(INDEX('Model Performance Data'!$O$8:$DY$56,0,MATCH(CONCATENATE($J813,O$6),'Model Performance Data'!$O$6:$DY$6,0)),'Model Performance Data'!$B$8:$B$56,$C813,'Model Performance Data'!$C$8:$C$56,$D813))</f>
        <v>0</v>
      </c>
    </row>
    <row r="814" spans="2:15" outlineLevel="1" x14ac:dyDescent="0.35">
      <c r="B814" s="37" t="s">
        <v>80</v>
      </c>
      <c r="C814" s="38" t="str">
        <f>IF(ISBLANK('Model Performance Data'!$B$38),"-",'Model Performance Data'!$B$38)</f>
        <v>-</v>
      </c>
      <c r="D814" s="38" t="str">
        <f>IF(ISBLANK('Model Performance Data'!$C$38),"-",'Model Performance Data'!$C$38)</f>
        <v>-</v>
      </c>
      <c r="E814" s="38" t="str">
        <f>IF(ISBLANK('Model Performance Data'!$D$38),"-",'Model Performance Data'!$D$38)</f>
        <v>-</v>
      </c>
      <c r="F814" s="38" t="str">
        <f>IF(ISBLANK('Model Performance Data'!$E$38),"-",'Model Performance Data'!$E$38)</f>
        <v>-</v>
      </c>
      <c r="G814" s="38" t="str">
        <f>IF(ISBLANK('Model Performance Data'!$F$38),"-",'Model Performance Data'!$F$38)</f>
        <v>-</v>
      </c>
      <c r="H814" s="38">
        <v>2</v>
      </c>
      <c r="I814" s="38">
        <v>1</v>
      </c>
      <c r="J814" s="37" t="str">
        <f t="shared" si="42"/>
        <v>21</v>
      </c>
      <c r="K814" s="38" t="str">
        <f>IF(ISBLANK('Model Performance Data'!$L$38),"-",'Model Performance Data'!$L$38)</f>
        <v>-</v>
      </c>
      <c r="L814" s="38" t="str">
        <f>IF(ISBLANK('Model Performance Data'!$K$38),"-",'Model Performance Data'!$K$38)</f>
        <v>-</v>
      </c>
      <c r="M814" s="43">
        <f>IF(ISNA(SUMIFS(INDEX('Model Performance Data'!$O$8:$DY$56,0,MATCH(CONCATENATE($J814,M$6),'Model Performance Data'!$O$6:$DY$6,0)),'Model Performance Data'!$B$8:$B$56,$C814,'Model Performance Data'!$C$8:$C$56,$D814)),"-",SUMIFS(INDEX('Model Performance Data'!$O$8:$DY$56,0,MATCH(CONCATENATE($J814,M$6),'Model Performance Data'!$O$6:$DY$6,0)),'Model Performance Data'!$B$8:$B$56,$C814,'Model Performance Data'!$C$8:$C$56,$D814))</f>
        <v>0</v>
      </c>
      <c r="N814" s="43">
        <f>IF(ISNA(SUMIFS(INDEX('Model Performance Data'!$O$8:$DY$56,0,MATCH(CONCATENATE($J814,N$6),'Model Performance Data'!$O$6:$DY$6,0)),'Model Performance Data'!$B$8:$B$56,$C814,'Model Performance Data'!$C$8:$C$56,$D814)),"-",SUMIFS(INDEX('Model Performance Data'!$O$8:$DY$56,0,MATCH(CONCATENATE($J814,N$6),'Model Performance Data'!$O$6:$DY$6,0)),'Model Performance Data'!$B$8:$B$56,$C814,'Model Performance Data'!$C$8:$C$56,$D814))</f>
        <v>0</v>
      </c>
      <c r="O814" s="154">
        <f>IF(ISNA(SUMIFS(INDEX('Model Performance Data'!$O$8:$DY$56,0,MATCH(CONCATENATE($J814,O$6),'Model Performance Data'!$O$6:$DY$6,0)),'Model Performance Data'!$B$8:$B$56,$C814,'Model Performance Data'!$C$8:$C$56,$D814)),"-",SUMIFS(INDEX('Model Performance Data'!$O$8:$DY$56,0,MATCH(CONCATENATE($J814,O$6),'Model Performance Data'!$O$6:$DY$6,0)),'Model Performance Data'!$B$8:$B$56,$C814,'Model Performance Data'!$C$8:$C$56,$D814))</f>
        <v>0</v>
      </c>
    </row>
    <row r="815" spans="2:15" outlineLevel="1" x14ac:dyDescent="0.35">
      <c r="B815" s="37" t="s">
        <v>80</v>
      </c>
      <c r="C815" s="38" t="str">
        <f>IF(ISBLANK('Model Performance Data'!$B$38),"-",'Model Performance Data'!$B$38)</f>
        <v>-</v>
      </c>
      <c r="D815" s="38" t="str">
        <f>IF(ISBLANK('Model Performance Data'!$C$38),"-",'Model Performance Data'!$C$38)</f>
        <v>-</v>
      </c>
      <c r="E815" s="38" t="str">
        <f>IF(ISBLANK('Model Performance Data'!$D$38),"-",'Model Performance Data'!$D$38)</f>
        <v>-</v>
      </c>
      <c r="F815" s="38" t="str">
        <f>IF(ISBLANK('Model Performance Data'!$E$38),"-",'Model Performance Data'!$E$38)</f>
        <v>-</v>
      </c>
      <c r="G815" s="38" t="str">
        <f>IF(ISBLANK('Model Performance Data'!$F$38),"-",'Model Performance Data'!$F$38)</f>
        <v>-</v>
      </c>
      <c r="H815" s="38">
        <v>2</v>
      </c>
      <c r="I815" s="38">
        <v>2</v>
      </c>
      <c r="J815" s="37" t="str">
        <f t="shared" si="42"/>
        <v>22</v>
      </c>
      <c r="K815" s="38" t="str">
        <f>IF(ISBLANK('Model Performance Data'!$L$38),"-",'Model Performance Data'!$L$38)</f>
        <v>-</v>
      </c>
      <c r="L815" s="38" t="str">
        <f>IF(ISBLANK('Model Performance Data'!$K$38),"-",'Model Performance Data'!$K$38)</f>
        <v>-</v>
      </c>
      <c r="M815" s="43">
        <f>IF(ISNA(SUMIFS(INDEX('Model Performance Data'!$O$8:$DY$56,0,MATCH(CONCATENATE($J815,M$6),'Model Performance Data'!$O$6:$DY$6,0)),'Model Performance Data'!$B$8:$B$56,$C815,'Model Performance Data'!$C$8:$C$56,$D815)),"-",SUMIFS(INDEX('Model Performance Data'!$O$8:$DY$56,0,MATCH(CONCATENATE($J815,M$6),'Model Performance Data'!$O$6:$DY$6,0)),'Model Performance Data'!$B$8:$B$56,$C815,'Model Performance Data'!$C$8:$C$56,$D815))</f>
        <v>0</v>
      </c>
      <c r="N815" s="43">
        <f>IF(ISNA(SUMIFS(INDEX('Model Performance Data'!$O$8:$DY$56,0,MATCH(CONCATENATE($J815,N$6),'Model Performance Data'!$O$6:$DY$6,0)),'Model Performance Data'!$B$8:$B$56,$C815,'Model Performance Data'!$C$8:$C$56,$D815)),"-",SUMIFS(INDEX('Model Performance Data'!$O$8:$DY$56,0,MATCH(CONCATENATE($J815,N$6),'Model Performance Data'!$O$6:$DY$6,0)),'Model Performance Data'!$B$8:$B$56,$C815,'Model Performance Data'!$C$8:$C$56,$D815))</f>
        <v>0</v>
      </c>
      <c r="O815" s="154">
        <f>IF(ISNA(SUMIFS(INDEX('Model Performance Data'!$O$8:$DY$56,0,MATCH(CONCATENATE($J815,O$6),'Model Performance Data'!$O$6:$DY$6,0)),'Model Performance Data'!$B$8:$B$56,$C815,'Model Performance Data'!$C$8:$C$56,$D815)),"-",SUMIFS(INDEX('Model Performance Data'!$O$8:$DY$56,0,MATCH(CONCATENATE($J815,O$6),'Model Performance Data'!$O$6:$DY$6,0)),'Model Performance Data'!$B$8:$B$56,$C815,'Model Performance Data'!$C$8:$C$56,$D815))</f>
        <v>0</v>
      </c>
    </row>
    <row r="816" spans="2:15" outlineLevel="1" x14ac:dyDescent="0.35">
      <c r="B816" s="37" t="s">
        <v>80</v>
      </c>
      <c r="C816" s="38" t="str">
        <f>IF(ISBLANK('Model Performance Data'!$B$38),"-",'Model Performance Data'!$B$38)</f>
        <v>-</v>
      </c>
      <c r="D816" s="38" t="str">
        <f>IF(ISBLANK('Model Performance Data'!$C$38),"-",'Model Performance Data'!$C$38)</f>
        <v>-</v>
      </c>
      <c r="E816" s="38" t="str">
        <f>IF(ISBLANK('Model Performance Data'!$D$38),"-",'Model Performance Data'!$D$38)</f>
        <v>-</v>
      </c>
      <c r="F816" s="38" t="str">
        <f>IF(ISBLANK('Model Performance Data'!$E$38),"-",'Model Performance Data'!$E$38)</f>
        <v>-</v>
      </c>
      <c r="G816" s="38" t="str">
        <f>IF(ISBLANK('Model Performance Data'!$F$38),"-",'Model Performance Data'!$F$38)</f>
        <v>-</v>
      </c>
      <c r="H816" s="38">
        <v>2</v>
      </c>
      <c r="I816" s="38">
        <v>3</v>
      </c>
      <c r="J816" s="37" t="str">
        <f t="shared" si="42"/>
        <v>23</v>
      </c>
      <c r="K816" s="38" t="str">
        <f>IF(ISBLANK('Model Performance Data'!$L$38),"-",'Model Performance Data'!$L$38)</f>
        <v>-</v>
      </c>
      <c r="L816" s="38" t="str">
        <f>IF(ISBLANK('Model Performance Data'!$K$38),"-",'Model Performance Data'!$K$38)</f>
        <v>-</v>
      </c>
      <c r="M816" s="43">
        <f>IF(ISNA(SUMIFS(INDEX('Model Performance Data'!$O$8:$DY$56,0,MATCH(CONCATENATE($J816,M$6),'Model Performance Data'!$O$6:$DY$6,0)),'Model Performance Data'!$B$8:$B$56,$C816,'Model Performance Data'!$C$8:$C$56,$D816)),"-",SUMIFS(INDEX('Model Performance Data'!$O$8:$DY$56,0,MATCH(CONCATENATE($J816,M$6),'Model Performance Data'!$O$6:$DY$6,0)),'Model Performance Data'!$B$8:$B$56,$C816,'Model Performance Data'!$C$8:$C$56,$D816))</f>
        <v>0</v>
      </c>
      <c r="N816" s="43">
        <f>IF(ISNA(SUMIFS(INDEX('Model Performance Data'!$O$8:$DY$56,0,MATCH(CONCATENATE($J816,N$6),'Model Performance Data'!$O$6:$DY$6,0)),'Model Performance Data'!$B$8:$B$56,$C816,'Model Performance Data'!$C$8:$C$56,$D816)),"-",SUMIFS(INDEX('Model Performance Data'!$O$8:$DY$56,0,MATCH(CONCATENATE($J816,N$6),'Model Performance Data'!$O$6:$DY$6,0)),'Model Performance Data'!$B$8:$B$56,$C816,'Model Performance Data'!$C$8:$C$56,$D816))</f>
        <v>0</v>
      </c>
      <c r="O816" s="154">
        <f>IF(ISNA(SUMIFS(INDEX('Model Performance Data'!$O$8:$DY$56,0,MATCH(CONCATENATE($J816,O$6),'Model Performance Data'!$O$6:$DY$6,0)),'Model Performance Data'!$B$8:$B$56,$C816,'Model Performance Data'!$C$8:$C$56,$D816)),"-",SUMIFS(INDEX('Model Performance Data'!$O$8:$DY$56,0,MATCH(CONCATENATE($J816,O$6),'Model Performance Data'!$O$6:$DY$6,0)),'Model Performance Data'!$B$8:$B$56,$C816,'Model Performance Data'!$C$8:$C$56,$D816))</f>
        <v>0</v>
      </c>
    </row>
    <row r="817" spans="2:15" outlineLevel="1" x14ac:dyDescent="0.35">
      <c r="B817" s="37" t="s">
        <v>80</v>
      </c>
      <c r="C817" s="38" t="str">
        <f>IF(ISBLANK('Model Performance Data'!$B$38),"-",'Model Performance Data'!$B$38)</f>
        <v>-</v>
      </c>
      <c r="D817" s="38" t="str">
        <f>IF(ISBLANK('Model Performance Data'!$C$38),"-",'Model Performance Data'!$C$38)</f>
        <v>-</v>
      </c>
      <c r="E817" s="38" t="str">
        <f>IF(ISBLANK('Model Performance Data'!$D$38),"-",'Model Performance Data'!$D$38)</f>
        <v>-</v>
      </c>
      <c r="F817" s="38" t="str">
        <f>IF(ISBLANK('Model Performance Data'!$E$38),"-",'Model Performance Data'!$E$38)</f>
        <v>-</v>
      </c>
      <c r="G817" s="38" t="str">
        <f>IF(ISBLANK('Model Performance Data'!$F$38),"-",'Model Performance Data'!$F$38)</f>
        <v>-</v>
      </c>
      <c r="H817" s="38">
        <v>2</v>
      </c>
      <c r="I817" s="38">
        <v>4</v>
      </c>
      <c r="J817" s="37" t="str">
        <f t="shared" si="42"/>
        <v>24</v>
      </c>
      <c r="K817" s="38" t="str">
        <f>IF(ISBLANK('Model Performance Data'!$L$38),"-",'Model Performance Data'!$L$38)</f>
        <v>-</v>
      </c>
      <c r="L817" s="38" t="str">
        <f>IF(ISBLANK('Model Performance Data'!$K$38),"-",'Model Performance Data'!$K$38)</f>
        <v>-</v>
      </c>
      <c r="M817" s="43">
        <f>IF(ISNA(SUMIFS(INDEX('Model Performance Data'!$O$8:$DY$56,0,MATCH(CONCATENATE($J817,M$6),'Model Performance Data'!$O$6:$DY$6,0)),'Model Performance Data'!$B$8:$B$56,$C817,'Model Performance Data'!$C$8:$C$56,$D817)),"-",SUMIFS(INDEX('Model Performance Data'!$O$8:$DY$56,0,MATCH(CONCATENATE($J817,M$6),'Model Performance Data'!$O$6:$DY$6,0)),'Model Performance Data'!$B$8:$B$56,$C817,'Model Performance Data'!$C$8:$C$56,$D817))</f>
        <v>0</v>
      </c>
      <c r="N817" s="43">
        <f>IF(ISNA(SUMIFS(INDEX('Model Performance Data'!$O$8:$DY$56,0,MATCH(CONCATENATE($J817,N$6),'Model Performance Data'!$O$6:$DY$6,0)),'Model Performance Data'!$B$8:$B$56,$C817,'Model Performance Data'!$C$8:$C$56,$D817)),"-",SUMIFS(INDEX('Model Performance Data'!$O$8:$DY$56,0,MATCH(CONCATENATE($J817,N$6),'Model Performance Data'!$O$6:$DY$6,0)),'Model Performance Data'!$B$8:$B$56,$C817,'Model Performance Data'!$C$8:$C$56,$D817))</f>
        <v>0</v>
      </c>
      <c r="O817" s="154">
        <f>IF(ISNA(SUMIFS(INDEX('Model Performance Data'!$O$8:$DY$56,0,MATCH(CONCATENATE($J817,O$6),'Model Performance Data'!$O$6:$DY$6,0)),'Model Performance Data'!$B$8:$B$56,$C817,'Model Performance Data'!$C$8:$C$56,$D817)),"-",SUMIFS(INDEX('Model Performance Data'!$O$8:$DY$56,0,MATCH(CONCATENATE($J817,O$6),'Model Performance Data'!$O$6:$DY$6,0)),'Model Performance Data'!$B$8:$B$56,$C817,'Model Performance Data'!$C$8:$C$56,$D817))</f>
        <v>0</v>
      </c>
    </row>
    <row r="818" spans="2:15" outlineLevel="1" x14ac:dyDescent="0.35">
      <c r="B818" s="37" t="s">
        <v>80</v>
      </c>
      <c r="C818" s="38" t="str">
        <f>IF(ISBLANK('Model Performance Data'!$B$38),"-",'Model Performance Data'!$B$38)</f>
        <v>-</v>
      </c>
      <c r="D818" s="38" t="str">
        <f>IF(ISBLANK('Model Performance Data'!$C$38),"-",'Model Performance Data'!$C$38)</f>
        <v>-</v>
      </c>
      <c r="E818" s="38" t="str">
        <f>IF(ISBLANK('Model Performance Data'!$D$38),"-",'Model Performance Data'!$D$38)</f>
        <v>-</v>
      </c>
      <c r="F818" s="38" t="str">
        <f>IF(ISBLANK('Model Performance Data'!$E$38),"-",'Model Performance Data'!$E$38)</f>
        <v>-</v>
      </c>
      <c r="G818" s="38" t="str">
        <f>IF(ISBLANK('Model Performance Data'!$F$38),"-",'Model Performance Data'!$F$38)</f>
        <v>-</v>
      </c>
      <c r="H818" s="38">
        <v>2</v>
      </c>
      <c r="I818" s="38">
        <v>5</v>
      </c>
      <c r="J818" s="37" t="str">
        <f t="shared" si="42"/>
        <v>25</v>
      </c>
      <c r="K818" s="38" t="str">
        <f>IF(ISBLANK('Model Performance Data'!$L$38),"-",'Model Performance Data'!$L$38)</f>
        <v>-</v>
      </c>
      <c r="L818" s="38" t="str">
        <f>IF(ISBLANK('Model Performance Data'!$K$38),"-",'Model Performance Data'!$K$38)</f>
        <v>-</v>
      </c>
      <c r="M818" s="43">
        <f>IF(ISNA(SUMIFS(INDEX('Model Performance Data'!$O$8:$DY$56,0,MATCH(CONCATENATE($J818,M$6),'Model Performance Data'!$O$6:$DY$6,0)),'Model Performance Data'!$B$8:$B$56,$C818,'Model Performance Data'!$C$8:$C$56,$D818)),"-",SUMIFS(INDEX('Model Performance Data'!$O$8:$DY$56,0,MATCH(CONCATENATE($J818,M$6),'Model Performance Data'!$O$6:$DY$6,0)),'Model Performance Data'!$B$8:$B$56,$C818,'Model Performance Data'!$C$8:$C$56,$D818))</f>
        <v>0</v>
      </c>
      <c r="N818" s="43">
        <f>IF(ISNA(SUMIFS(INDEX('Model Performance Data'!$O$8:$DY$56,0,MATCH(CONCATENATE($J818,N$6),'Model Performance Data'!$O$6:$DY$6,0)),'Model Performance Data'!$B$8:$B$56,$C818,'Model Performance Data'!$C$8:$C$56,$D818)),"-",SUMIFS(INDEX('Model Performance Data'!$O$8:$DY$56,0,MATCH(CONCATENATE($J818,N$6),'Model Performance Data'!$O$6:$DY$6,0)),'Model Performance Data'!$B$8:$B$56,$C818,'Model Performance Data'!$C$8:$C$56,$D818))</f>
        <v>0</v>
      </c>
      <c r="O818" s="154">
        <f>IF(ISNA(SUMIFS(INDEX('Model Performance Data'!$O$8:$DY$56,0,MATCH(CONCATENATE($J818,O$6),'Model Performance Data'!$O$6:$DY$6,0)),'Model Performance Data'!$B$8:$B$56,$C818,'Model Performance Data'!$C$8:$C$56,$D818)),"-",SUMIFS(INDEX('Model Performance Data'!$O$8:$DY$56,0,MATCH(CONCATENATE($J818,O$6),'Model Performance Data'!$O$6:$DY$6,0)),'Model Performance Data'!$B$8:$B$56,$C818,'Model Performance Data'!$C$8:$C$56,$D818))</f>
        <v>0</v>
      </c>
    </row>
    <row r="819" spans="2:15" outlineLevel="1" x14ac:dyDescent="0.35">
      <c r="B819" s="37" t="s">
        <v>80</v>
      </c>
      <c r="C819" s="38" t="str">
        <f>IF(ISBLANK('Model Performance Data'!$B$38),"-",'Model Performance Data'!$B$38)</f>
        <v>-</v>
      </c>
      <c r="D819" s="38" t="str">
        <f>IF(ISBLANK('Model Performance Data'!$C$38),"-",'Model Performance Data'!$C$38)</f>
        <v>-</v>
      </c>
      <c r="E819" s="38" t="str">
        <f>IF(ISBLANK('Model Performance Data'!$D$38),"-",'Model Performance Data'!$D$38)</f>
        <v>-</v>
      </c>
      <c r="F819" s="38" t="str">
        <f>IF(ISBLANK('Model Performance Data'!$E$38),"-",'Model Performance Data'!$E$38)</f>
        <v>-</v>
      </c>
      <c r="G819" s="38" t="str">
        <f>IF(ISBLANK('Model Performance Data'!$F$38),"-",'Model Performance Data'!$F$38)</f>
        <v>-</v>
      </c>
      <c r="H819" s="38">
        <v>2</v>
      </c>
      <c r="I819" s="38" t="s">
        <v>65</v>
      </c>
      <c r="J819" s="37" t="str">
        <f t="shared" si="42"/>
        <v>2Goal</v>
      </c>
      <c r="K819" s="38" t="str">
        <f>IF(ISBLANK('Model Performance Data'!$L$38),"-",'Model Performance Data'!$L$38)</f>
        <v>-</v>
      </c>
      <c r="L819" s="38" t="str">
        <f>IF(ISBLANK('Model Performance Data'!$K$38),"-",'Model Performance Data'!$K$38)</f>
        <v>-</v>
      </c>
      <c r="M819" s="43" t="str">
        <f>IF(ISNA(SUMIFS(INDEX('Model Performance Data'!$O$8:$DY$56,0,MATCH(CONCATENATE($J819,M$6),'Model Performance Data'!$O$6:$DY$6,0)),'Model Performance Data'!$B$8:$B$56,$C819,'Model Performance Data'!$C$8:$C$56,$D819)),"-",SUMIFS(INDEX('Model Performance Data'!$O$8:$DY$56,0,MATCH(CONCATENATE($J819,M$6),'Model Performance Data'!$O$6:$DY$6,0)),'Model Performance Data'!$B$8:$B$56,$C819,'Model Performance Data'!$C$8:$C$56,$D819))</f>
        <v>-</v>
      </c>
      <c r="N819" s="43" t="str">
        <f>IF(ISNA(SUMIFS(INDEX('Model Performance Data'!$O$8:$DY$56,0,MATCH(CONCATENATE($J819,N$6),'Model Performance Data'!$O$6:$DY$6,0)),'Model Performance Data'!$B$8:$B$56,$C819,'Model Performance Data'!$C$8:$C$56,$D819)),"-",SUMIFS(INDEX('Model Performance Data'!$O$8:$DY$56,0,MATCH(CONCATENATE($J819,N$6),'Model Performance Data'!$O$6:$DY$6,0)),'Model Performance Data'!$B$8:$B$56,$C819,'Model Performance Data'!$C$8:$C$56,$D819))</f>
        <v>-</v>
      </c>
      <c r="O819" s="154">
        <f>IF(ISNA(SUMIFS(INDEX('Model Performance Data'!$O$8:$DY$56,0,MATCH(CONCATENATE($J819,O$6),'Model Performance Data'!$O$6:$DY$6,0)),'Model Performance Data'!$B$8:$B$56,$C819,'Model Performance Data'!$C$8:$C$56,$D819)),"-",SUMIFS(INDEX('Model Performance Data'!$O$8:$DY$56,0,MATCH(CONCATENATE($J819,O$6),'Model Performance Data'!$O$6:$DY$6,0)),'Model Performance Data'!$B$8:$B$56,$C819,'Model Performance Data'!$C$8:$C$56,$D819))</f>
        <v>0</v>
      </c>
    </row>
    <row r="820" spans="2:15" outlineLevel="1" x14ac:dyDescent="0.35">
      <c r="B820" s="37" t="s">
        <v>80</v>
      </c>
      <c r="C820" s="38" t="str">
        <f>IF(ISBLANK('Model Performance Data'!$B$38),"-",'Model Performance Data'!$B$38)</f>
        <v>-</v>
      </c>
      <c r="D820" s="38" t="str">
        <f>IF(ISBLANK('Model Performance Data'!$C$38),"-",'Model Performance Data'!$C$38)</f>
        <v>-</v>
      </c>
      <c r="E820" s="38" t="str">
        <f>IF(ISBLANK('Model Performance Data'!$D$38),"-",'Model Performance Data'!$D$38)</f>
        <v>-</v>
      </c>
      <c r="F820" s="38" t="str">
        <f>IF(ISBLANK('Model Performance Data'!$E$38),"-",'Model Performance Data'!$E$38)</f>
        <v>-</v>
      </c>
      <c r="G820" s="38" t="str">
        <f>IF(ISBLANK('Model Performance Data'!$F$38),"-",'Model Performance Data'!$F$38)</f>
        <v>-</v>
      </c>
      <c r="H820" s="38">
        <v>3</v>
      </c>
      <c r="I820" s="38">
        <v>1</v>
      </c>
      <c r="J820" s="37" t="str">
        <f t="shared" si="42"/>
        <v>31</v>
      </c>
      <c r="K820" s="38" t="str">
        <f>IF(ISBLANK('Model Performance Data'!$L$38),"-",'Model Performance Data'!$L$38)</f>
        <v>-</v>
      </c>
      <c r="L820" s="38" t="str">
        <f>IF(ISBLANK('Model Performance Data'!$K$38),"-",'Model Performance Data'!$K$38)</f>
        <v>-</v>
      </c>
      <c r="M820" s="43">
        <f>IF(ISNA(SUMIFS(INDEX('Model Performance Data'!$O$8:$DY$56,0,MATCH(CONCATENATE($J820,M$6),'Model Performance Data'!$O$6:$DY$6,0)),'Model Performance Data'!$B$8:$B$56,$C820,'Model Performance Data'!$C$8:$C$56,$D820)),"-",SUMIFS(INDEX('Model Performance Data'!$O$8:$DY$56,0,MATCH(CONCATENATE($J820,M$6),'Model Performance Data'!$O$6:$DY$6,0)),'Model Performance Data'!$B$8:$B$56,$C820,'Model Performance Data'!$C$8:$C$56,$D820))</f>
        <v>0</v>
      </c>
      <c r="N820" s="43">
        <f>IF(ISNA(SUMIFS(INDEX('Model Performance Data'!$O$8:$DY$56,0,MATCH(CONCATENATE($J820,N$6),'Model Performance Data'!$O$6:$DY$6,0)),'Model Performance Data'!$B$8:$B$56,$C820,'Model Performance Data'!$C$8:$C$56,$D820)),"-",SUMIFS(INDEX('Model Performance Data'!$O$8:$DY$56,0,MATCH(CONCATENATE($J820,N$6),'Model Performance Data'!$O$6:$DY$6,0)),'Model Performance Data'!$B$8:$B$56,$C820,'Model Performance Data'!$C$8:$C$56,$D820))</f>
        <v>0</v>
      </c>
      <c r="O820" s="154">
        <f>IF(ISNA(SUMIFS(INDEX('Model Performance Data'!$O$8:$DY$56,0,MATCH(CONCATENATE($J820,O$6),'Model Performance Data'!$O$6:$DY$6,0)),'Model Performance Data'!$B$8:$B$56,$C820,'Model Performance Data'!$C$8:$C$56,$D820)),"-",SUMIFS(INDEX('Model Performance Data'!$O$8:$DY$56,0,MATCH(CONCATENATE($J820,O$6),'Model Performance Data'!$O$6:$DY$6,0)),'Model Performance Data'!$B$8:$B$56,$C820,'Model Performance Data'!$C$8:$C$56,$D820))</f>
        <v>0</v>
      </c>
    </row>
    <row r="821" spans="2:15" outlineLevel="1" x14ac:dyDescent="0.35">
      <c r="B821" s="37" t="s">
        <v>80</v>
      </c>
      <c r="C821" s="38" t="str">
        <f>IF(ISBLANK('Model Performance Data'!$B$38),"-",'Model Performance Data'!$B$38)</f>
        <v>-</v>
      </c>
      <c r="D821" s="38" t="str">
        <f>IF(ISBLANK('Model Performance Data'!$C$38),"-",'Model Performance Data'!$C$38)</f>
        <v>-</v>
      </c>
      <c r="E821" s="38" t="str">
        <f>IF(ISBLANK('Model Performance Data'!$D$38),"-",'Model Performance Data'!$D$38)</f>
        <v>-</v>
      </c>
      <c r="F821" s="38" t="str">
        <f>IF(ISBLANK('Model Performance Data'!$E$38),"-",'Model Performance Data'!$E$38)</f>
        <v>-</v>
      </c>
      <c r="G821" s="38" t="str">
        <f>IF(ISBLANK('Model Performance Data'!$F$38),"-",'Model Performance Data'!$F$38)</f>
        <v>-</v>
      </c>
      <c r="H821" s="38">
        <v>3</v>
      </c>
      <c r="I821" s="38">
        <v>2</v>
      </c>
      <c r="J821" s="37" t="str">
        <f t="shared" si="42"/>
        <v>32</v>
      </c>
      <c r="K821" s="38" t="str">
        <f>IF(ISBLANK('Model Performance Data'!$L$38),"-",'Model Performance Data'!$L$38)</f>
        <v>-</v>
      </c>
      <c r="L821" s="38" t="str">
        <f>IF(ISBLANK('Model Performance Data'!$K$38),"-",'Model Performance Data'!$K$38)</f>
        <v>-</v>
      </c>
      <c r="M821" s="43">
        <f>IF(ISNA(SUMIFS(INDEX('Model Performance Data'!$O$8:$DY$56,0,MATCH(CONCATENATE($J821,M$6),'Model Performance Data'!$O$6:$DY$6,0)),'Model Performance Data'!$B$8:$B$56,$C821,'Model Performance Data'!$C$8:$C$56,$D821)),"-",SUMIFS(INDEX('Model Performance Data'!$O$8:$DY$56,0,MATCH(CONCATENATE($J821,M$6),'Model Performance Data'!$O$6:$DY$6,0)),'Model Performance Data'!$B$8:$B$56,$C821,'Model Performance Data'!$C$8:$C$56,$D821))</f>
        <v>0</v>
      </c>
      <c r="N821" s="43">
        <f>IF(ISNA(SUMIFS(INDEX('Model Performance Data'!$O$8:$DY$56,0,MATCH(CONCATENATE($J821,N$6),'Model Performance Data'!$O$6:$DY$6,0)),'Model Performance Data'!$B$8:$B$56,$C821,'Model Performance Data'!$C$8:$C$56,$D821)),"-",SUMIFS(INDEX('Model Performance Data'!$O$8:$DY$56,0,MATCH(CONCATENATE($J821,N$6),'Model Performance Data'!$O$6:$DY$6,0)),'Model Performance Data'!$B$8:$B$56,$C821,'Model Performance Data'!$C$8:$C$56,$D821))</f>
        <v>0</v>
      </c>
      <c r="O821" s="154">
        <f>IF(ISNA(SUMIFS(INDEX('Model Performance Data'!$O$8:$DY$56,0,MATCH(CONCATENATE($J821,O$6),'Model Performance Data'!$O$6:$DY$6,0)),'Model Performance Data'!$B$8:$B$56,$C821,'Model Performance Data'!$C$8:$C$56,$D821)),"-",SUMIFS(INDEX('Model Performance Data'!$O$8:$DY$56,0,MATCH(CONCATENATE($J821,O$6),'Model Performance Data'!$O$6:$DY$6,0)),'Model Performance Data'!$B$8:$B$56,$C821,'Model Performance Data'!$C$8:$C$56,$D821))</f>
        <v>0</v>
      </c>
    </row>
    <row r="822" spans="2:15" outlineLevel="1" x14ac:dyDescent="0.35">
      <c r="B822" s="37" t="s">
        <v>80</v>
      </c>
      <c r="C822" s="38" t="str">
        <f>IF(ISBLANK('Model Performance Data'!$B$38),"-",'Model Performance Data'!$B$38)</f>
        <v>-</v>
      </c>
      <c r="D822" s="38" t="str">
        <f>IF(ISBLANK('Model Performance Data'!$C$38),"-",'Model Performance Data'!$C$38)</f>
        <v>-</v>
      </c>
      <c r="E822" s="38" t="str">
        <f>IF(ISBLANK('Model Performance Data'!$D$38),"-",'Model Performance Data'!$D$38)</f>
        <v>-</v>
      </c>
      <c r="F822" s="38" t="str">
        <f>IF(ISBLANK('Model Performance Data'!$E$38),"-",'Model Performance Data'!$E$38)</f>
        <v>-</v>
      </c>
      <c r="G822" s="38" t="str">
        <f>IF(ISBLANK('Model Performance Data'!$F$38),"-",'Model Performance Data'!$F$38)</f>
        <v>-</v>
      </c>
      <c r="H822" s="38">
        <v>3</v>
      </c>
      <c r="I822" s="38">
        <v>3</v>
      </c>
      <c r="J822" s="37" t="str">
        <f t="shared" si="42"/>
        <v>33</v>
      </c>
      <c r="K822" s="38" t="str">
        <f>IF(ISBLANK('Model Performance Data'!$L$38),"-",'Model Performance Data'!$L$38)</f>
        <v>-</v>
      </c>
      <c r="L822" s="38" t="str">
        <f>IF(ISBLANK('Model Performance Data'!$K$38),"-",'Model Performance Data'!$K$38)</f>
        <v>-</v>
      </c>
      <c r="M822" s="43">
        <f>IF(ISNA(SUMIFS(INDEX('Model Performance Data'!$O$8:$DY$56,0,MATCH(CONCATENATE($J822,M$6),'Model Performance Data'!$O$6:$DY$6,0)),'Model Performance Data'!$B$8:$B$56,$C822,'Model Performance Data'!$C$8:$C$56,$D822)),"-",SUMIFS(INDEX('Model Performance Data'!$O$8:$DY$56,0,MATCH(CONCATENATE($J822,M$6),'Model Performance Data'!$O$6:$DY$6,0)),'Model Performance Data'!$B$8:$B$56,$C822,'Model Performance Data'!$C$8:$C$56,$D822))</f>
        <v>0</v>
      </c>
      <c r="N822" s="43">
        <f>IF(ISNA(SUMIFS(INDEX('Model Performance Data'!$O$8:$DY$56,0,MATCH(CONCATENATE($J822,N$6),'Model Performance Data'!$O$6:$DY$6,0)),'Model Performance Data'!$B$8:$B$56,$C822,'Model Performance Data'!$C$8:$C$56,$D822)),"-",SUMIFS(INDEX('Model Performance Data'!$O$8:$DY$56,0,MATCH(CONCATENATE($J822,N$6),'Model Performance Data'!$O$6:$DY$6,0)),'Model Performance Data'!$B$8:$B$56,$C822,'Model Performance Data'!$C$8:$C$56,$D822))</f>
        <v>0</v>
      </c>
      <c r="O822" s="154">
        <f>IF(ISNA(SUMIFS(INDEX('Model Performance Data'!$O$8:$DY$56,0,MATCH(CONCATENATE($J822,O$6),'Model Performance Data'!$O$6:$DY$6,0)),'Model Performance Data'!$B$8:$B$56,$C822,'Model Performance Data'!$C$8:$C$56,$D822)),"-",SUMIFS(INDEX('Model Performance Data'!$O$8:$DY$56,0,MATCH(CONCATENATE($J822,O$6),'Model Performance Data'!$O$6:$DY$6,0)),'Model Performance Data'!$B$8:$B$56,$C822,'Model Performance Data'!$C$8:$C$56,$D822))</f>
        <v>0</v>
      </c>
    </row>
    <row r="823" spans="2:15" outlineLevel="1" x14ac:dyDescent="0.35">
      <c r="B823" s="37" t="s">
        <v>80</v>
      </c>
      <c r="C823" s="38" t="str">
        <f>IF(ISBLANK('Model Performance Data'!$B$38),"-",'Model Performance Data'!$B$38)</f>
        <v>-</v>
      </c>
      <c r="D823" s="38" t="str">
        <f>IF(ISBLANK('Model Performance Data'!$C$38),"-",'Model Performance Data'!$C$38)</f>
        <v>-</v>
      </c>
      <c r="E823" s="38" t="str">
        <f>IF(ISBLANK('Model Performance Data'!$D$38),"-",'Model Performance Data'!$D$38)</f>
        <v>-</v>
      </c>
      <c r="F823" s="38" t="str">
        <f>IF(ISBLANK('Model Performance Data'!$E$38),"-",'Model Performance Data'!$E$38)</f>
        <v>-</v>
      </c>
      <c r="G823" s="38" t="str">
        <f>IF(ISBLANK('Model Performance Data'!$F$38),"-",'Model Performance Data'!$F$38)</f>
        <v>-</v>
      </c>
      <c r="H823" s="38">
        <v>3</v>
      </c>
      <c r="I823" s="38">
        <v>4</v>
      </c>
      <c r="J823" s="37" t="str">
        <f t="shared" si="42"/>
        <v>34</v>
      </c>
      <c r="K823" s="38" t="str">
        <f>IF(ISBLANK('Model Performance Data'!$L$38),"-",'Model Performance Data'!$L$38)</f>
        <v>-</v>
      </c>
      <c r="L823" s="38" t="str">
        <f>IF(ISBLANK('Model Performance Data'!$K$38),"-",'Model Performance Data'!$K$38)</f>
        <v>-</v>
      </c>
      <c r="M823" s="43">
        <f>IF(ISNA(SUMIFS(INDEX('Model Performance Data'!$O$8:$DY$56,0,MATCH(CONCATENATE($J823,M$6),'Model Performance Data'!$O$6:$DY$6,0)),'Model Performance Data'!$B$8:$B$56,$C823,'Model Performance Data'!$C$8:$C$56,$D823)),"-",SUMIFS(INDEX('Model Performance Data'!$O$8:$DY$56,0,MATCH(CONCATENATE($J823,M$6),'Model Performance Data'!$O$6:$DY$6,0)),'Model Performance Data'!$B$8:$B$56,$C823,'Model Performance Data'!$C$8:$C$56,$D823))</f>
        <v>0</v>
      </c>
      <c r="N823" s="43">
        <f>IF(ISNA(SUMIFS(INDEX('Model Performance Data'!$O$8:$DY$56,0,MATCH(CONCATENATE($J823,N$6),'Model Performance Data'!$O$6:$DY$6,0)),'Model Performance Data'!$B$8:$B$56,$C823,'Model Performance Data'!$C$8:$C$56,$D823)),"-",SUMIFS(INDEX('Model Performance Data'!$O$8:$DY$56,0,MATCH(CONCATENATE($J823,N$6),'Model Performance Data'!$O$6:$DY$6,0)),'Model Performance Data'!$B$8:$B$56,$C823,'Model Performance Data'!$C$8:$C$56,$D823))</f>
        <v>0</v>
      </c>
      <c r="O823" s="154">
        <f>IF(ISNA(SUMIFS(INDEX('Model Performance Data'!$O$8:$DY$56,0,MATCH(CONCATENATE($J823,O$6),'Model Performance Data'!$O$6:$DY$6,0)),'Model Performance Data'!$B$8:$B$56,$C823,'Model Performance Data'!$C$8:$C$56,$D823)),"-",SUMIFS(INDEX('Model Performance Data'!$O$8:$DY$56,0,MATCH(CONCATENATE($J823,O$6),'Model Performance Data'!$O$6:$DY$6,0)),'Model Performance Data'!$B$8:$B$56,$C823,'Model Performance Data'!$C$8:$C$56,$D823))</f>
        <v>0</v>
      </c>
    </row>
    <row r="824" spans="2:15" outlineLevel="1" x14ac:dyDescent="0.35">
      <c r="B824" s="37" t="s">
        <v>80</v>
      </c>
      <c r="C824" s="38" t="str">
        <f>IF(ISBLANK('Model Performance Data'!$B$38),"-",'Model Performance Data'!$B$38)</f>
        <v>-</v>
      </c>
      <c r="D824" s="38" t="str">
        <f>IF(ISBLANK('Model Performance Data'!$C$38),"-",'Model Performance Data'!$C$38)</f>
        <v>-</v>
      </c>
      <c r="E824" s="38" t="str">
        <f>IF(ISBLANK('Model Performance Data'!$D$38),"-",'Model Performance Data'!$D$38)</f>
        <v>-</v>
      </c>
      <c r="F824" s="38" t="str">
        <f>IF(ISBLANK('Model Performance Data'!$E$38),"-",'Model Performance Data'!$E$38)</f>
        <v>-</v>
      </c>
      <c r="G824" s="38" t="str">
        <f>IF(ISBLANK('Model Performance Data'!$F$38),"-",'Model Performance Data'!$F$38)</f>
        <v>-</v>
      </c>
      <c r="H824" s="38">
        <v>3</v>
      </c>
      <c r="I824" s="38">
        <v>5</v>
      </c>
      <c r="J824" s="37" t="str">
        <f t="shared" si="42"/>
        <v>35</v>
      </c>
      <c r="K824" s="38" t="str">
        <f>IF(ISBLANK('Model Performance Data'!$L$38),"-",'Model Performance Data'!$L$38)</f>
        <v>-</v>
      </c>
      <c r="L824" s="38" t="str">
        <f>IF(ISBLANK('Model Performance Data'!$K$38),"-",'Model Performance Data'!$K$38)</f>
        <v>-</v>
      </c>
      <c r="M824" s="43">
        <f>IF(ISNA(SUMIFS(INDEX('Model Performance Data'!$O$8:$DY$56,0,MATCH(CONCATENATE($J824,M$6),'Model Performance Data'!$O$6:$DY$6,0)),'Model Performance Data'!$B$8:$B$56,$C824,'Model Performance Data'!$C$8:$C$56,$D824)),"-",SUMIFS(INDEX('Model Performance Data'!$O$8:$DY$56,0,MATCH(CONCATENATE($J824,M$6),'Model Performance Data'!$O$6:$DY$6,0)),'Model Performance Data'!$B$8:$B$56,$C824,'Model Performance Data'!$C$8:$C$56,$D824))</f>
        <v>0</v>
      </c>
      <c r="N824" s="43">
        <f>IF(ISNA(SUMIFS(INDEX('Model Performance Data'!$O$8:$DY$56,0,MATCH(CONCATENATE($J824,N$6),'Model Performance Data'!$O$6:$DY$6,0)),'Model Performance Data'!$B$8:$B$56,$C824,'Model Performance Data'!$C$8:$C$56,$D824)),"-",SUMIFS(INDEX('Model Performance Data'!$O$8:$DY$56,0,MATCH(CONCATENATE($J824,N$6),'Model Performance Data'!$O$6:$DY$6,0)),'Model Performance Data'!$B$8:$B$56,$C824,'Model Performance Data'!$C$8:$C$56,$D824))</f>
        <v>0</v>
      </c>
      <c r="O824" s="154">
        <f>IF(ISNA(SUMIFS(INDEX('Model Performance Data'!$O$8:$DY$56,0,MATCH(CONCATENATE($J824,O$6),'Model Performance Data'!$O$6:$DY$6,0)),'Model Performance Data'!$B$8:$B$56,$C824,'Model Performance Data'!$C$8:$C$56,$D824)),"-",SUMIFS(INDEX('Model Performance Data'!$O$8:$DY$56,0,MATCH(CONCATENATE($J824,O$6),'Model Performance Data'!$O$6:$DY$6,0)),'Model Performance Data'!$B$8:$B$56,$C824,'Model Performance Data'!$C$8:$C$56,$D824))</f>
        <v>0</v>
      </c>
    </row>
    <row r="825" spans="2:15" outlineLevel="1" x14ac:dyDescent="0.35">
      <c r="B825" s="37" t="s">
        <v>80</v>
      </c>
      <c r="C825" s="38" t="str">
        <f>IF(ISBLANK('Model Performance Data'!$B$38),"-",'Model Performance Data'!$B$38)</f>
        <v>-</v>
      </c>
      <c r="D825" s="38" t="str">
        <f>IF(ISBLANK('Model Performance Data'!$C$38),"-",'Model Performance Data'!$C$38)</f>
        <v>-</v>
      </c>
      <c r="E825" s="38" t="str">
        <f>IF(ISBLANK('Model Performance Data'!$D$38),"-",'Model Performance Data'!$D$38)</f>
        <v>-</v>
      </c>
      <c r="F825" s="38" t="str">
        <f>IF(ISBLANK('Model Performance Data'!$E$38),"-",'Model Performance Data'!$E$38)</f>
        <v>-</v>
      </c>
      <c r="G825" s="38" t="str">
        <f>IF(ISBLANK('Model Performance Data'!$F$38),"-",'Model Performance Data'!$F$38)</f>
        <v>-</v>
      </c>
      <c r="H825" s="38">
        <v>3</v>
      </c>
      <c r="I825" s="38" t="s">
        <v>65</v>
      </c>
      <c r="J825" s="37" t="str">
        <f t="shared" si="42"/>
        <v>3Goal</v>
      </c>
      <c r="K825" s="38" t="str">
        <f>IF(ISBLANK('Model Performance Data'!$L$38),"-",'Model Performance Data'!$L$38)</f>
        <v>-</v>
      </c>
      <c r="L825" s="38" t="str">
        <f>IF(ISBLANK('Model Performance Data'!$K$38),"-",'Model Performance Data'!$K$38)</f>
        <v>-</v>
      </c>
      <c r="M825" s="43" t="str">
        <f>IF(ISNA(SUMIFS(INDEX('Model Performance Data'!$O$8:$DY$56,0,MATCH(CONCATENATE($J825,M$6),'Model Performance Data'!$O$6:$DY$6,0)),'Model Performance Data'!$B$8:$B$56,$C825,'Model Performance Data'!$C$8:$C$56,$D825)),"-",SUMIFS(INDEX('Model Performance Data'!$O$8:$DY$56,0,MATCH(CONCATENATE($J825,M$6),'Model Performance Data'!$O$6:$DY$6,0)),'Model Performance Data'!$B$8:$B$56,$C825,'Model Performance Data'!$C$8:$C$56,$D825))</f>
        <v>-</v>
      </c>
      <c r="N825" s="43" t="str">
        <f>IF(ISNA(SUMIFS(INDEX('Model Performance Data'!$O$8:$DY$56,0,MATCH(CONCATENATE($J825,N$6),'Model Performance Data'!$O$6:$DY$6,0)),'Model Performance Data'!$B$8:$B$56,$C825,'Model Performance Data'!$C$8:$C$56,$D825)),"-",SUMIFS(INDEX('Model Performance Data'!$O$8:$DY$56,0,MATCH(CONCATENATE($J825,N$6),'Model Performance Data'!$O$6:$DY$6,0)),'Model Performance Data'!$B$8:$B$56,$C825,'Model Performance Data'!$C$8:$C$56,$D825))</f>
        <v>-</v>
      </c>
      <c r="O825" s="154">
        <f>IF(ISNA(SUMIFS(INDEX('Model Performance Data'!$O$8:$DY$56,0,MATCH(CONCATENATE($J825,O$6),'Model Performance Data'!$O$6:$DY$6,0)),'Model Performance Data'!$B$8:$B$56,$C825,'Model Performance Data'!$C$8:$C$56,$D825)),"-",SUMIFS(INDEX('Model Performance Data'!$O$8:$DY$56,0,MATCH(CONCATENATE($J825,O$6),'Model Performance Data'!$O$6:$DY$6,0)),'Model Performance Data'!$B$8:$B$56,$C825,'Model Performance Data'!$C$8:$C$56,$D825))</f>
        <v>0</v>
      </c>
    </row>
    <row r="826" spans="2:15" outlineLevel="1" x14ac:dyDescent="0.35">
      <c r="B826" s="37" t="s">
        <v>80</v>
      </c>
      <c r="C826" s="38" t="str">
        <f>IF(ISBLANK('Model Performance Data'!$B$38),"-",'Model Performance Data'!$B$38)</f>
        <v>-</v>
      </c>
      <c r="D826" s="38" t="str">
        <f>IF(ISBLANK('Model Performance Data'!$C$38),"-",'Model Performance Data'!$C$38)</f>
        <v>-</v>
      </c>
      <c r="E826" s="38" t="str">
        <f>IF(ISBLANK('Model Performance Data'!$D$38),"-",'Model Performance Data'!$D$38)</f>
        <v>-</v>
      </c>
      <c r="F826" s="38" t="str">
        <f>IF(ISBLANK('Model Performance Data'!$E$38),"-",'Model Performance Data'!$E$38)</f>
        <v>-</v>
      </c>
      <c r="G826" s="38" t="str">
        <f>IF(ISBLANK('Model Performance Data'!$F$38),"-",'Model Performance Data'!$F$38)</f>
        <v>-</v>
      </c>
      <c r="H826" s="38">
        <v>4</v>
      </c>
      <c r="I826" s="38">
        <v>1</v>
      </c>
      <c r="J826" s="37" t="str">
        <f t="shared" ref="J826:J831" si="44">CONCATENATE(H826,I826)</f>
        <v>41</v>
      </c>
      <c r="K826" s="38" t="str">
        <f>IF(ISBLANK('Model Performance Data'!$L$38),"-",'Model Performance Data'!$L$38)</f>
        <v>-</v>
      </c>
      <c r="L826" s="38" t="str">
        <f>IF(ISBLANK('Model Performance Data'!$K$38),"-",'Model Performance Data'!$K$38)</f>
        <v>-</v>
      </c>
      <c r="M826" s="43">
        <f>IF(ISNA(SUMIFS(INDEX('Model Performance Data'!$O$8:$DY$56,0,MATCH(CONCATENATE($J826,M$6),'Model Performance Data'!$O$6:$DY$6,0)),'Model Performance Data'!$B$8:$B$56,$C826,'Model Performance Data'!$C$8:$C$56,$D826)),"-",SUMIFS(INDEX('Model Performance Data'!$O$8:$DY$56,0,MATCH(CONCATENATE($J826,M$6),'Model Performance Data'!$O$6:$DY$6,0)),'Model Performance Data'!$B$8:$B$56,$C826,'Model Performance Data'!$C$8:$C$56,$D826))</f>
        <v>0</v>
      </c>
      <c r="N826" s="43">
        <f>IF(ISNA(SUMIFS(INDEX('Model Performance Data'!$O$8:$DY$56,0,MATCH(CONCATENATE($J826,N$6),'Model Performance Data'!$O$6:$DY$6,0)),'Model Performance Data'!$B$8:$B$56,$C826,'Model Performance Data'!$C$8:$C$56,$D826)),"-",SUMIFS(INDEX('Model Performance Data'!$O$8:$DY$56,0,MATCH(CONCATENATE($J826,N$6),'Model Performance Data'!$O$6:$DY$6,0)),'Model Performance Data'!$B$8:$B$56,$C826,'Model Performance Data'!$C$8:$C$56,$D826))</f>
        <v>0</v>
      </c>
      <c r="O826" s="154">
        <f>IF(ISNA(SUMIFS(INDEX('Model Performance Data'!$O$8:$DY$56,0,MATCH(CONCATENATE($J826,O$6),'Model Performance Data'!$O$6:$DY$6,0)),'Model Performance Data'!$B$8:$B$56,$C826,'Model Performance Data'!$C$8:$C$56,$D826)),"-",SUMIFS(INDEX('Model Performance Data'!$O$8:$DY$56,0,MATCH(CONCATENATE($J826,O$6),'Model Performance Data'!$O$6:$DY$6,0)),'Model Performance Data'!$B$8:$B$56,$C826,'Model Performance Data'!$C$8:$C$56,$D826))</f>
        <v>0</v>
      </c>
    </row>
    <row r="827" spans="2:15" outlineLevel="1" x14ac:dyDescent="0.35">
      <c r="B827" s="37" t="s">
        <v>80</v>
      </c>
      <c r="C827" s="38" t="str">
        <f>IF(ISBLANK('Model Performance Data'!$B$38),"-",'Model Performance Data'!$B$38)</f>
        <v>-</v>
      </c>
      <c r="D827" s="38" t="str">
        <f>IF(ISBLANK('Model Performance Data'!$C$38),"-",'Model Performance Data'!$C$38)</f>
        <v>-</v>
      </c>
      <c r="E827" s="38" t="str">
        <f>IF(ISBLANK('Model Performance Data'!$D$38),"-",'Model Performance Data'!$D$38)</f>
        <v>-</v>
      </c>
      <c r="F827" s="38" t="str">
        <f>IF(ISBLANK('Model Performance Data'!$E$38),"-",'Model Performance Data'!$E$38)</f>
        <v>-</v>
      </c>
      <c r="G827" s="38" t="str">
        <f>IF(ISBLANK('Model Performance Data'!$F$38),"-",'Model Performance Data'!$F$38)</f>
        <v>-</v>
      </c>
      <c r="H827" s="38">
        <v>4</v>
      </c>
      <c r="I827" s="38">
        <v>2</v>
      </c>
      <c r="J827" s="37" t="str">
        <f t="shared" si="44"/>
        <v>42</v>
      </c>
      <c r="K827" s="38" t="str">
        <f>IF(ISBLANK('Model Performance Data'!$L$38),"-",'Model Performance Data'!$L$38)</f>
        <v>-</v>
      </c>
      <c r="L827" s="38" t="str">
        <f>IF(ISBLANK('Model Performance Data'!$K$38),"-",'Model Performance Data'!$K$38)</f>
        <v>-</v>
      </c>
      <c r="M827" s="43">
        <f>IF(ISNA(SUMIFS(INDEX('Model Performance Data'!$O$8:$DY$56,0,MATCH(CONCATENATE($J827,M$6),'Model Performance Data'!$O$6:$DY$6,0)),'Model Performance Data'!$B$8:$B$56,$C827,'Model Performance Data'!$C$8:$C$56,$D827)),"-",SUMIFS(INDEX('Model Performance Data'!$O$8:$DY$56,0,MATCH(CONCATENATE($J827,M$6),'Model Performance Data'!$O$6:$DY$6,0)),'Model Performance Data'!$B$8:$B$56,$C827,'Model Performance Data'!$C$8:$C$56,$D827))</f>
        <v>0</v>
      </c>
      <c r="N827" s="43">
        <f>IF(ISNA(SUMIFS(INDEX('Model Performance Data'!$O$8:$DY$56,0,MATCH(CONCATENATE($J827,N$6),'Model Performance Data'!$O$6:$DY$6,0)),'Model Performance Data'!$B$8:$B$56,$C827,'Model Performance Data'!$C$8:$C$56,$D827)),"-",SUMIFS(INDEX('Model Performance Data'!$O$8:$DY$56,0,MATCH(CONCATENATE($J827,N$6),'Model Performance Data'!$O$6:$DY$6,0)),'Model Performance Data'!$B$8:$B$56,$C827,'Model Performance Data'!$C$8:$C$56,$D827))</f>
        <v>0</v>
      </c>
      <c r="O827" s="154">
        <f>IF(ISNA(SUMIFS(INDEX('Model Performance Data'!$O$8:$DY$56,0,MATCH(CONCATENATE($J827,O$6),'Model Performance Data'!$O$6:$DY$6,0)),'Model Performance Data'!$B$8:$B$56,$C827,'Model Performance Data'!$C$8:$C$56,$D827)),"-",SUMIFS(INDEX('Model Performance Data'!$O$8:$DY$56,0,MATCH(CONCATENATE($J827,O$6),'Model Performance Data'!$O$6:$DY$6,0)),'Model Performance Data'!$B$8:$B$56,$C827,'Model Performance Data'!$C$8:$C$56,$D827))</f>
        <v>0</v>
      </c>
    </row>
    <row r="828" spans="2:15" outlineLevel="1" x14ac:dyDescent="0.35">
      <c r="B828" s="37" t="s">
        <v>80</v>
      </c>
      <c r="C828" s="38" t="str">
        <f>IF(ISBLANK('Model Performance Data'!$B$38),"-",'Model Performance Data'!$B$38)</f>
        <v>-</v>
      </c>
      <c r="D828" s="38" t="str">
        <f>IF(ISBLANK('Model Performance Data'!$C$38),"-",'Model Performance Data'!$C$38)</f>
        <v>-</v>
      </c>
      <c r="E828" s="38" t="str">
        <f>IF(ISBLANK('Model Performance Data'!$D$38),"-",'Model Performance Data'!$D$38)</f>
        <v>-</v>
      </c>
      <c r="F828" s="38" t="str">
        <f>IF(ISBLANK('Model Performance Data'!$E$38),"-",'Model Performance Data'!$E$38)</f>
        <v>-</v>
      </c>
      <c r="G828" s="38" t="str">
        <f>IF(ISBLANK('Model Performance Data'!$F$38),"-",'Model Performance Data'!$F$38)</f>
        <v>-</v>
      </c>
      <c r="H828" s="38">
        <v>4</v>
      </c>
      <c r="I828" s="38">
        <v>3</v>
      </c>
      <c r="J828" s="37" t="str">
        <f t="shared" si="44"/>
        <v>43</v>
      </c>
      <c r="K828" s="38" t="str">
        <f>IF(ISBLANK('Model Performance Data'!$L$38),"-",'Model Performance Data'!$L$38)</f>
        <v>-</v>
      </c>
      <c r="L828" s="38" t="str">
        <f>IF(ISBLANK('Model Performance Data'!$K$38),"-",'Model Performance Data'!$K$38)</f>
        <v>-</v>
      </c>
      <c r="M828" s="43">
        <f>IF(ISNA(SUMIFS(INDEX('Model Performance Data'!$O$8:$DY$56,0,MATCH(CONCATENATE($J828,M$6),'Model Performance Data'!$O$6:$DY$6,0)),'Model Performance Data'!$B$8:$B$56,$C828,'Model Performance Data'!$C$8:$C$56,$D828)),"-",SUMIFS(INDEX('Model Performance Data'!$O$8:$DY$56,0,MATCH(CONCATENATE($J828,M$6),'Model Performance Data'!$O$6:$DY$6,0)),'Model Performance Data'!$B$8:$B$56,$C828,'Model Performance Data'!$C$8:$C$56,$D828))</f>
        <v>0</v>
      </c>
      <c r="N828" s="43">
        <f>IF(ISNA(SUMIFS(INDEX('Model Performance Data'!$O$8:$DY$56,0,MATCH(CONCATENATE($J828,N$6),'Model Performance Data'!$O$6:$DY$6,0)),'Model Performance Data'!$B$8:$B$56,$C828,'Model Performance Data'!$C$8:$C$56,$D828)),"-",SUMIFS(INDEX('Model Performance Data'!$O$8:$DY$56,0,MATCH(CONCATENATE($J828,N$6),'Model Performance Data'!$O$6:$DY$6,0)),'Model Performance Data'!$B$8:$B$56,$C828,'Model Performance Data'!$C$8:$C$56,$D828))</f>
        <v>0</v>
      </c>
      <c r="O828" s="154">
        <f>IF(ISNA(SUMIFS(INDEX('Model Performance Data'!$O$8:$DY$56,0,MATCH(CONCATENATE($J828,O$6),'Model Performance Data'!$O$6:$DY$6,0)),'Model Performance Data'!$B$8:$B$56,$C828,'Model Performance Data'!$C$8:$C$56,$D828)),"-",SUMIFS(INDEX('Model Performance Data'!$O$8:$DY$56,0,MATCH(CONCATENATE($J828,O$6),'Model Performance Data'!$O$6:$DY$6,0)),'Model Performance Data'!$B$8:$B$56,$C828,'Model Performance Data'!$C$8:$C$56,$D828))</f>
        <v>0</v>
      </c>
    </row>
    <row r="829" spans="2:15" outlineLevel="1" x14ac:dyDescent="0.35">
      <c r="B829" s="37" t="s">
        <v>80</v>
      </c>
      <c r="C829" s="38" t="str">
        <f>IF(ISBLANK('Model Performance Data'!$B$38),"-",'Model Performance Data'!$B$38)</f>
        <v>-</v>
      </c>
      <c r="D829" s="38" t="str">
        <f>IF(ISBLANK('Model Performance Data'!$C$38),"-",'Model Performance Data'!$C$38)</f>
        <v>-</v>
      </c>
      <c r="E829" s="38" t="str">
        <f>IF(ISBLANK('Model Performance Data'!$D$38),"-",'Model Performance Data'!$D$38)</f>
        <v>-</v>
      </c>
      <c r="F829" s="38" t="str">
        <f>IF(ISBLANK('Model Performance Data'!$E$38),"-",'Model Performance Data'!$E$38)</f>
        <v>-</v>
      </c>
      <c r="G829" s="38" t="str">
        <f>IF(ISBLANK('Model Performance Data'!$F$38),"-",'Model Performance Data'!$F$38)</f>
        <v>-</v>
      </c>
      <c r="H829" s="38">
        <v>4</v>
      </c>
      <c r="I829" s="38">
        <v>4</v>
      </c>
      <c r="J829" s="37" t="str">
        <f t="shared" si="44"/>
        <v>44</v>
      </c>
      <c r="K829" s="38" t="str">
        <f>IF(ISBLANK('Model Performance Data'!$L$38),"-",'Model Performance Data'!$L$38)</f>
        <v>-</v>
      </c>
      <c r="L829" s="38" t="str">
        <f>IF(ISBLANK('Model Performance Data'!$K$38),"-",'Model Performance Data'!$K$38)</f>
        <v>-</v>
      </c>
      <c r="M829" s="43">
        <f>IF(ISNA(SUMIFS(INDEX('Model Performance Data'!$O$8:$DY$56,0,MATCH(CONCATENATE($J829,M$6),'Model Performance Data'!$O$6:$DY$6,0)),'Model Performance Data'!$B$8:$B$56,$C829,'Model Performance Data'!$C$8:$C$56,$D829)),"-",SUMIFS(INDEX('Model Performance Data'!$O$8:$DY$56,0,MATCH(CONCATENATE($J829,M$6),'Model Performance Data'!$O$6:$DY$6,0)),'Model Performance Data'!$B$8:$B$56,$C829,'Model Performance Data'!$C$8:$C$56,$D829))</f>
        <v>0</v>
      </c>
      <c r="N829" s="43">
        <f>IF(ISNA(SUMIFS(INDEX('Model Performance Data'!$O$8:$DY$56,0,MATCH(CONCATENATE($J829,N$6),'Model Performance Data'!$O$6:$DY$6,0)),'Model Performance Data'!$B$8:$B$56,$C829,'Model Performance Data'!$C$8:$C$56,$D829)),"-",SUMIFS(INDEX('Model Performance Data'!$O$8:$DY$56,0,MATCH(CONCATENATE($J829,N$6),'Model Performance Data'!$O$6:$DY$6,0)),'Model Performance Data'!$B$8:$B$56,$C829,'Model Performance Data'!$C$8:$C$56,$D829))</f>
        <v>0</v>
      </c>
      <c r="O829" s="154">
        <f>IF(ISNA(SUMIFS(INDEX('Model Performance Data'!$O$8:$DY$56,0,MATCH(CONCATENATE($J829,O$6),'Model Performance Data'!$O$6:$DY$6,0)),'Model Performance Data'!$B$8:$B$56,$C829,'Model Performance Data'!$C$8:$C$56,$D829)),"-",SUMIFS(INDEX('Model Performance Data'!$O$8:$DY$56,0,MATCH(CONCATENATE($J829,O$6),'Model Performance Data'!$O$6:$DY$6,0)),'Model Performance Data'!$B$8:$B$56,$C829,'Model Performance Data'!$C$8:$C$56,$D829))</f>
        <v>0</v>
      </c>
    </row>
    <row r="830" spans="2:15" outlineLevel="1" x14ac:dyDescent="0.35">
      <c r="B830" s="37" t="s">
        <v>80</v>
      </c>
      <c r="C830" s="38" t="str">
        <f>IF(ISBLANK('Model Performance Data'!$B$38),"-",'Model Performance Data'!$B$38)</f>
        <v>-</v>
      </c>
      <c r="D830" s="38" t="str">
        <f>IF(ISBLANK('Model Performance Data'!$C$38),"-",'Model Performance Data'!$C$38)</f>
        <v>-</v>
      </c>
      <c r="E830" s="38" t="str">
        <f>IF(ISBLANK('Model Performance Data'!$D$38),"-",'Model Performance Data'!$D$38)</f>
        <v>-</v>
      </c>
      <c r="F830" s="38" t="str">
        <f>IF(ISBLANK('Model Performance Data'!$E$38),"-",'Model Performance Data'!$E$38)</f>
        <v>-</v>
      </c>
      <c r="G830" s="38" t="str">
        <f>IF(ISBLANK('Model Performance Data'!$F$38),"-",'Model Performance Data'!$F$38)</f>
        <v>-</v>
      </c>
      <c r="H830" s="38">
        <v>4</v>
      </c>
      <c r="I830" s="38">
        <v>5</v>
      </c>
      <c r="J830" s="37" t="str">
        <f t="shared" si="44"/>
        <v>45</v>
      </c>
      <c r="K830" s="38" t="str">
        <f>IF(ISBLANK('Model Performance Data'!$L$38),"-",'Model Performance Data'!$L$38)</f>
        <v>-</v>
      </c>
      <c r="L830" s="38" t="str">
        <f>IF(ISBLANK('Model Performance Data'!$K$38),"-",'Model Performance Data'!$K$38)</f>
        <v>-</v>
      </c>
      <c r="M830" s="43">
        <f>IF(ISNA(SUMIFS(INDEX('Model Performance Data'!$O$8:$DY$56,0,MATCH(CONCATENATE($J830,M$6),'Model Performance Data'!$O$6:$DY$6,0)),'Model Performance Data'!$B$8:$B$56,$C830,'Model Performance Data'!$C$8:$C$56,$D830)),"-",SUMIFS(INDEX('Model Performance Data'!$O$8:$DY$56,0,MATCH(CONCATENATE($J830,M$6),'Model Performance Data'!$O$6:$DY$6,0)),'Model Performance Data'!$B$8:$B$56,$C830,'Model Performance Data'!$C$8:$C$56,$D830))</f>
        <v>0</v>
      </c>
      <c r="N830" s="43">
        <f>IF(ISNA(SUMIFS(INDEX('Model Performance Data'!$O$8:$DY$56,0,MATCH(CONCATENATE($J830,N$6),'Model Performance Data'!$O$6:$DY$6,0)),'Model Performance Data'!$B$8:$B$56,$C830,'Model Performance Data'!$C$8:$C$56,$D830)),"-",SUMIFS(INDEX('Model Performance Data'!$O$8:$DY$56,0,MATCH(CONCATENATE($J830,N$6),'Model Performance Data'!$O$6:$DY$6,0)),'Model Performance Data'!$B$8:$B$56,$C830,'Model Performance Data'!$C$8:$C$56,$D830))</f>
        <v>0</v>
      </c>
      <c r="O830" s="154">
        <f>IF(ISNA(SUMIFS(INDEX('Model Performance Data'!$O$8:$DY$56,0,MATCH(CONCATENATE($J830,O$6),'Model Performance Data'!$O$6:$DY$6,0)),'Model Performance Data'!$B$8:$B$56,$C830,'Model Performance Data'!$C$8:$C$56,$D830)),"-",SUMIFS(INDEX('Model Performance Data'!$O$8:$DY$56,0,MATCH(CONCATENATE($J830,O$6),'Model Performance Data'!$O$6:$DY$6,0)),'Model Performance Data'!$B$8:$B$56,$C830,'Model Performance Data'!$C$8:$C$56,$D830))</f>
        <v>0</v>
      </c>
    </row>
    <row r="831" spans="2:15" outlineLevel="1" x14ac:dyDescent="0.35">
      <c r="B831" s="37" t="s">
        <v>80</v>
      </c>
      <c r="C831" s="38" t="str">
        <f>IF(ISBLANK('Model Performance Data'!$B$38),"-",'Model Performance Data'!$B$38)</f>
        <v>-</v>
      </c>
      <c r="D831" s="38" t="str">
        <f>IF(ISBLANK('Model Performance Data'!$C$38),"-",'Model Performance Data'!$C$38)</f>
        <v>-</v>
      </c>
      <c r="E831" s="38" t="str">
        <f>IF(ISBLANK('Model Performance Data'!$D$38),"-",'Model Performance Data'!$D$38)</f>
        <v>-</v>
      </c>
      <c r="F831" s="38" t="str">
        <f>IF(ISBLANK('Model Performance Data'!$E$38),"-",'Model Performance Data'!$E$38)</f>
        <v>-</v>
      </c>
      <c r="G831" s="38" t="str">
        <f>IF(ISBLANK('Model Performance Data'!$F$38),"-",'Model Performance Data'!$F$38)</f>
        <v>-</v>
      </c>
      <c r="H831" s="38">
        <v>4</v>
      </c>
      <c r="I831" s="38" t="s">
        <v>65</v>
      </c>
      <c r="J831" s="37" t="str">
        <f t="shared" si="44"/>
        <v>4Goal</v>
      </c>
      <c r="K831" s="38" t="str">
        <f>IF(ISBLANK('Model Performance Data'!$L$38),"-",'Model Performance Data'!$L$38)</f>
        <v>-</v>
      </c>
      <c r="L831" s="38" t="str">
        <f>IF(ISBLANK('Model Performance Data'!$K$38),"-",'Model Performance Data'!$K$38)</f>
        <v>-</v>
      </c>
      <c r="M831" s="43" t="str">
        <f>IF(ISNA(SUMIFS(INDEX('Model Performance Data'!$O$8:$DY$56,0,MATCH(CONCATENATE($J831,M$6),'Model Performance Data'!$O$6:$DY$6,0)),'Model Performance Data'!$B$8:$B$56,$C831,'Model Performance Data'!$C$8:$C$56,$D831)),"-",SUMIFS(INDEX('Model Performance Data'!$O$8:$DY$56,0,MATCH(CONCATENATE($J831,M$6),'Model Performance Data'!$O$6:$DY$6,0)),'Model Performance Data'!$B$8:$B$56,$C831,'Model Performance Data'!$C$8:$C$56,$D831))</f>
        <v>-</v>
      </c>
      <c r="N831" s="43" t="str">
        <f>IF(ISNA(SUMIFS(INDEX('Model Performance Data'!$O$8:$DY$56,0,MATCH(CONCATENATE($J831,N$6),'Model Performance Data'!$O$6:$DY$6,0)),'Model Performance Data'!$B$8:$B$56,$C831,'Model Performance Data'!$C$8:$C$56,$D831)),"-",SUMIFS(INDEX('Model Performance Data'!$O$8:$DY$56,0,MATCH(CONCATENATE($J831,N$6),'Model Performance Data'!$O$6:$DY$6,0)),'Model Performance Data'!$B$8:$B$56,$C831,'Model Performance Data'!$C$8:$C$56,$D831))</f>
        <v>-</v>
      </c>
      <c r="O831" s="154">
        <f>IF(ISNA(SUMIFS(INDEX('Model Performance Data'!$O$8:$DY$56,0,MATCH(CONCATENATE($J831,O$6),'Model Performance Data'!$O$6:$DY$6,0)),'Model Performance Data'!$B$8:$B$56,$C831,'Model Performance Data'!$C$8:$C$56,$D831)),"-",SUMIFS(INDEX('Model Performance Data'!$O$8:$DY$56,0,MATCH(CONCATENATE($J831,O$6),'Model Performance Data'!$O$6:$DY$6,0)),'Model Performance Data'!$B$8:$B$56,$C831,'Model Performance Data'!$C$8:$C$56,$D831))</f>
        <v>0</v>
      </c>
    </row>
    <row r="832" spans="2:15" outlineLevel="1" x14ac:dyDescent="0.35">
      <c r="B832" s="37" t="s">
        <v>80</v>
      </c>
      <c r="C832" s="38" t="str">
        <f>IF(ISBLANK('Model Performance Data'!$B$40),"-",'Model Performance Data'!$B$40)</f>
        <v>-</v>
      </c>
      <c r="D832" s="38" t="str">
        <f>IF(ISBLANK('Model Performance Data'!$C$40),"-",'Model Performance Data'!$C$40)</f>
        <v>-</v>
      </c>
      <c r="E832" s="38" t="str">
        <f>IF(ISBLANK('Model Performance Data'!$D$40),"-",'Model Performance Data'!$D$40)</f>
        <v>-</v>
      </c>
      <c r="F832" s="38" t="str">
        <f>IF(ISBLANK('Model Performance Data'!$E$40),"-",'Model Performance Data'!$E$40)</f>
        <v>-</v>
      </c>
      <c r="G832" s="38" t="str">
        <f>IF(ISBLANK('Model Performance Data'!$F$40),"-",'Model Performance Data'!$F$40)</f>
        <v>-</v>
      </c>
      <c r="H832" s="38" t="s">
        <v>64</v>
      </c>
      <c r="I832" s="38" t="s">
        <v>64</v>
      </c>
      <c r="J832" s="37" t="str">
        <f t="shared" si="42"/>
        <v>BaselineBaseline</v>
      </c>
      <c r="K832" s="38" t="str">
        <f>IF(ISBLANK('Model Performance Data'!$L$40),"-",'Model Performance Data'!$L$40)</f>
        <v>-</v>
      </c>
      <c r="L832" s="38" t="str">
        <f>IF(ISBLANK('Model Performance Data'!$K$40),"-",'Model Performance Data'!$K$40)</f>
        <v>-</v>
      </c>
      <c r="M832" s="43">
        <f>IF(ISNA(SUMIFS(INDEX('Model Performance Data'!$O$8:$DY$56,0,MATCH(CONCATENATE($J832,M$6),'Model Performance Data'!$O$6:$DY$6,0)),'Model Performance Data'!$B$8:$B$56,$C832,'Model Performance Data'!$C$8:$C$56,$D832)),"-",SUMIFS(INDEX('Model Performance Data'!$O$8:$DY$56,0,MATCH(CONCATENATE($J832,M$6),'Model Performance Data'!$O$6:$DY$6,0)),'Model Performance Data'!$B$8:$B$56,$C832,'Model Performance Data'!$C$8:$C$56,$D832))</f>
        <v>0</v>
      </c>
      <c r="N832" s="43">
        <f>IF(ISNA(SUMIFS(INDEX('Model Performance Data'!$O$8:$DY$56,0,MATCH(CONCATENATE($J832,N$6),'Model Performance Data'!$O$6:$DY$6,0)),'Model Performance Data'!$B$8:$B$56,$C832,'Model Performance Data'!$C$8:$C$56,$D832)),"-",SUMIFS(INDEX('Model Performance Data'!$O$8:$DY$56,0,MATCH(CONCATENATE($J832,N$6),'Model Performance Data'!$O$6:$DY$6,0)),'Model Performance Data'!$B$8:$B$56,$C832,'Model Performance Data'!$C$8:$C$56,$D832))</f>
        <v>0</v>
      </c>
      <c r="O832" s="154">
        <f>IF(ISNA(SUMIFS(INDEX('Model Performance Data'!$O$8:$DY$56,0,MATCH(CONCATENATE($J832,O$6),'Model Performance Data'!$O$6:$DY$6,0)),'Model Performance Data'!$B$8:$B$56,$C832,'Model Performance Data'!$C$8:$C$56,$D832)),"-",SUMIFS(INDEX('Model Performance Data'!$O$8:$DY$56,0,MATCH(CONCATENATE($J832,O$6),'Model Performance Data'!$O$6:$DY$6,0)),'Model Performance Data'!$B$8:$B$56,$C832,'Model Performance Data'!$C$8:$C$56,$D832))</f>
        <v>0</v>
      </c>
    </row>
    <row r="833" spans="2:15" outlineLevel="1" x14ac:dyDescent="0.35">
      <c r="B833" s="37" t="s">
        <v>80</v>
      </c>
      <c r="C833" s="38" t="str">
        <f>IF(ISBLANK('Model Performance Data'!$B$40),"-",'Model Performance Data'!$B$40)</f>
        <v>-</v>
      </c>
      <c r="D833" s="38" t="str">
        <f>IF(ISBLANK('Model Performance Data'!$C$40),"-",'Model Performance Data'!$C$40)</f>
        <v>-</v>
      </c>
      <c r="E833" s="38" t="str">
        <f>IF(ISBLANK('Model Performance Data'!$D$40),"-",'Model Performance Data'!$D$40)</f>
        <v>-</v>
      </c>
      <c r="F833" s="38" t="str">
        <f>IF(ISBLANK('Model Performance Data'!$E$40),"-",'Model Performance Data'!$E$40)</f>
        <v>-</v>
      </c>
      <c r="G833" s="38" t="str">
        <f>IF(ISBLANK('Model Performance Data'!$F$40),"-",'Model Performance Data'!$F$40)</f>
        <v>-</v>
      </c>
      <c r="H833" s="38">
        <v>1</v>
      </c>
      <c r="I833" s="38">
        <v>1</v>
      </c>
      <c r="J833" s="37" t="str">
        <f t="shared" si="42"/>
        <v>11</v>
      </c>
      <c r="K833" s="38" t="str">
        <f>IF(ISBLANK('Model Performance Data'!$L$40),"-",'Model Performance Data'!$L$40)</f>
        <v>-</v>
      </c>
      <c r="L833" s="38" t="str">
        <f>IF(ISBLANK('Model Performance Data'!$K$40),"-",'Model Performance Data'!$K$40)</f>
        <v>-</v>
      </c>
      <c r="M833" s="43">
        <f>IF(ISNA(SUMIFS(INDEX('Model Performance Data'!$O$8:$DY$56,0,MATCH(CONCATENATE($J833,M$6),'Model Performance Data'!$O$6:$DY$6,0)),'Model Performance Data'!$B$8:$B$56,$C833,'Model Performance Data'!$C$8:$C$56,$D833)),"-",SUMIFS(INDEX('Model Performance Data'!$O$8:$DY$56,0,MATCH(CONCATENATE($J833,M$6),'Model Performance Data'!$O$6:$DY$6,0)),'Model Performance Data'!$B$8:$B$56,$C833,'Model Performance Data'!$C$8:$C$56,$D833))</f>
        <v>0</v>
      </c>
      <c r="N833" s="43">
        <f>IF(ISNA(SUMIFS(INDEX('Model Performance Data'!$O$8:$DY$56,0,MATCH(CONCATENATE($J833,N$6),'Model Performance Data'!$O$6:$DY$6,0)),'Model Performance Data'!$B$8:$B$56,$C833,'Model Performance Data'!$C$8:$C$56,$D833)),"-",SUMIFS(INDEX('Model Performance Data'!$O$8:$DY$56,0,MATCH(CONCATENATE($J833,N$6),'Model Performance Data'!$O$6:$DY$6,0)),'Model Performance Data'!$B$8:$B$56,$C833,'Model Performance Data'!$C$8:$C$56,$D833))</f>
        <v>0</v>
      </c>
      <c r="O833" s="154">
        <f>IF(ISNA(SUMIFS(INDEX('Model Performance Data'!$O$8:$DY$56,0,MATCH(CONCATENATE($J833,O$6),'Model Performance Data'!$O$6:$DY$6,0)),'Model Performance Data'!$B$8:$B$56,$C833,'Model Performance Data'!$C$8:$C$56,$D833)),"-",SUMIFS(INDEX('Model Performance Data'!$O$8:$DY$56,0,MATCH(CONCATENATE($J833,O$6),'Model Performance Data'!$O$6:$DY$6,0)),'Model Performance Data'!$B$8:$B$56,$C833,'Model Performance Data'!$C$8:$C$56,$D833))</f>
        <v>0</v>
      </c>
    </row>
    <row r="834" spans="2:15" outlineLevel="1" x14ac:dyDescent="0.35">
      <c r="B834" s="37" t="s">
        <v>80</v>
      </c>
      <c r="C834" s="38" t="str">
        <f>IF(ISBLANK('Model Performance Data'!$B$40),"-",'Model Performance Data'!$B$40)</f>
        <v>-</v>
      </c>
      <c r="D834" s="38" t="str">
        <f>IF(ISBLANK('Model Performance Data'!$C$40),"-",'Model Performance Data'!$C$40)</f>
        <v>-</v>
      </c>
      <c r="E834" s="38" t="str">
        <f>IF(ISBLANK('Model Performance Data'!$D$40),"-",'Model Performance Data'!$D$40)</f>
        <v>-</v>
      </c>
      <c r="F834" s="38" t="str">
        <f>IF(ISBLANK('Model Performance Data'!$E$40),"-",'Model Performance Data'!$E$40)</f>
        <v>-</v>
      </c>
      <c r="G834" s="38" t="str">
        <f>IF(ISBLANK('Model Performance Data'!$F$40),"-",'Model Performance Data'!$F$40)</f>
        <v>-</v>
      </c>
      <c r="H834" s="38">
        <v>1</v>
      </c>
      <c r="I834" s="38">
        <v>2</v>
      </c>
      <c r="J834" s="37" t="str">
        <f t="shared" si="42"/>
        <v>12</v>
      </c>
      <c r="K834" s="38" t="str">
        <f>IF(ISBLANK('Model Performance Data'!$L$40),"-",'Model Performance Data'!$L$40)</f>
        <v>-</v>
      </c>
      <c r="L834" s="38" t="str">
        <f>IF(ISBLANK('Model Performance Data'!$K$40),"-",'Model Performance Data'!$K$40)</f>
        <v>-</v>
      </c>
      <c r="M834" s="43">
        <f>IF(ISNA(SUMIFS(INDEX('Model Performance Data'!$O$8:$DY$56,0,MATCH(CONCATENATE($J834,M$6),'Model Performance Data'!$O$6:$DY$6,0)),'Model Performance Data'!$B$8:$B$56,$C834,'Model Performance Data'!$C$8:$C$56,$D834)),"-",SUMIFS(INDEX('Model Performance Data'!$O$8:$DY$56,0,MATCH(CONCATENATE($J834,M$6),'Model Performance Data'!$O$6:$DY$6,0)),'Model Performance Data'!$B$8:$B$56,$C834,'Model Performance Data'!$C$8:$C$56,$D834))</f>
        <v>0</v>
      </c>
      <c r="N834" s="43">
        <f>IF(ISNA(SUMIFS(INDEX('Model Performance Data'!$O$8:$DY$56,0,MATCH(CONCATENATE($J834,N$6),'Model Performance Data'!$O$6:$DY$6,0)),'Model Performance Data'!$B$8:$B$56,$C834,'Model Performance Data'!$C$8:$C$56,$D834)),"-",SUMIFS(INDEX('Model Performance Data'!$O$8:$DY$56,0,MATCH(CONCATENATE($J834,N$6),'Model Performance Data'!$O$6:$DY$6,0)),'Model Performance Data'!$B$8:$B$56,$C834,'Model Performance Data'!$C$8:$C$56,$D834))</f>
        <v>0</v>
      </c>
      <c r="O834" s="154">
        <f>IF(ISNA(SUMIFS(INDEX('Model Performance Data'!$O$8:$DY$56,0,MATCH(CONCATENATE($J834,O$6),'Model Performance Data'!$O$6:$DY$6,0)),'Model Performance Data'!$B$8:$B$56,$C834,'Model Performance Data'!$C$8:$C$56,$D834)),"-",SUMIFS(INDEX('Model Performance Data'!$O$8:$DY$56,0,MATCH(CONCATENATE($J834,O$6),'Model Performance Data'!$O$6:$DY$6,0)),'Model Performance Data'!$B$8:$B$56,$C834,'Model Performance Data'!$C$8:$C$56,$D834))</f>
        <v>0</v>
      </c>
    </row>
    <row r="835" spans="2:15" outlineLevel="1" x14ac:dyDescent="0.35">
      <c r="B835" s="37" t="s">
        <v>80</v>
      </c>
      <c r="C835" s="38" t="str">
        <f>IF(ISBLANK('Model Performance Data'!$B$40),"-",'Model Performance Data'!$B$40)</f>
        <v>-</v>
      </c>
      <c r="D835" s="38" t="str">
        <f>IF(ISBLANK('Model Performance Data'!$C$40),"-",'Model Performance Data'!$C$40)</f>
        <v>-</v>
      </c>
      <c r="E835" s="38" t="str">
        <f>IF(ISBLANK('Model Performance Data'!$D$40),"-",'Model Performance Data'!$D$40)</f>
        <v>-</v>
      </c>
      <c r="F835" s="38" t="str">
        <f>IF(ISBLANK('Model Performance Data'!$E$40),"-",'Model Performance Data'!$E$40)</f>
        <v>-</v>
      </c>
      <c r="G835" s="38" t="str">
        <f>IF(ISBLANK('Model Performance Data'!$F$40),"-",'Model Performance Data'!$F$40)</f>
        <v>-</v>
      </c>
      <c r="H835" s="38">
        <v>1</v>
      </c>
      <c r="I835" s="38">
        <v>3</v>
      </c>
      <c r="J835" s="37" t="str">
        <f t="shared" si="42"/>
        <v>13</v>
      </c>
      <c r="K835" s="38" t="str">
        <f>IF(ISBLANK('Model Performance Data'!$L$40),"-",'Model Performance Data'!$L$40)</f>
        <v>-</v>
      </c>
      <c r="L835" s="38" t="str">
        <f>IF(ISBLANK('Model Performance Data'!$K$40),"-",'Model Performance Data'!$K$40)</f>
        <v>-</v>
      </c>
      <c r="M835" s="43">
        <f>IF(ISNA(SUMIFS(INDEX('Model Performance Data'!$O$8:$DY$56,0,MATCH(CONCATENATE($J835,M$6),'Model Performance Data'!$O$6:$DY$6,0)),'Model Performance Data'!$B$8:$B$56,$C835,'Model Performance Data'!$C$8:$C$56,$D835)),"-",SUMIFS(INDEX('Model Performance Data'!$O$8:$DY$56,0,MATCH(CONCATENATE($J835,M$6),'Model Performance Data'!$O$6:$DY$6,0)),'Model Performance Data'!$B$8:$B$56,$C835,'Model Performance Data'!$C$8:$C$56,$D835))</f>
        <v>0</v>
      </c>
      <c r="N835" s="43">
        <f>IF(ISNA(SUMIFS(INDEX('Model Performance Data'!$O$8:$DY$56,0,MATCH(CONCATENATE($J835,N$6),'Model Performance Data'!$O$6:$DY$6,0)),'Model Performance Data'!$B$8:$B$56,$C835,'Model Performance Data'!$C$8:$C$56,$D835)),"-",SUMIFS(INDEX('Model Performance Data'!$O$8:$DY$56,0,MATCH(CONCATENATE($J835,N$6),'Model Performance Data'!$O$6:$DY$6,0)),'Model Performance Data'!$B$8:$B$56,$C835,'Model Performance Data'!$C$8:$C$56,$D835))</f>
        <v>0</v>
      </c>
      <c r="O835" s="154">
        <f>IF(ISNA(SUMIFS(INDEX('Model Performance Data'!$O$8:$DY$56,0,MATCH(CONCATENATE($J835,O$6),'Model Performance Data'!$O$6:$DY$6,0)),'Model Performance Data'!$B$8:$B$56,$C835,'Model Performance Data'!$C$8:$C$56,$D835)),"-",SUMIFS(INDEX('Model Performance Data'!$O$8:$DY$56,0,MATCH(CONCATENATE($J835,O$6),'Model Performance Data'!$O$6:$DY$6,0)),'Model Performance Data'!$B$8:$B$56,$C835,'Model Performance Data'!$C$8:$C$56,$D835))</f>
        <v>0</v>
      </c>
    </row>
    <row r="836" spans="2:15" outlineLevel="1" x14ac:dyDescent="0.35">
      <c r="B836" s="37" t="s">
        <v>80</v>
      </c>
      <c r="C836" s="38" t="str">
        <f>IF(ISBLANK('Model Performance Data'!$B$40),"-",'Model Performance Data'!$B$40)</f>
        <v>-</v>
      </c>
      <c r="D836" s="38" t="str">
        <f>IF(ISBLANK('Model Performance Data'!$C$40),"-",'Model Performance Data'!$C$40)</f>
        <v>-</v>
      </c>
      <c r="E836" s="38" t="str">
        <f>IF(ISBLANK('Model Performance Data'!$D$40),"-",'Model Performance Data'!$D$40)</f>
        <v>-</v>
      </c>
      <c r="F836" s="38" t="str">
        <f>IF(ISBLANK('Model Performance Data'!$E$40),"-",'Model Performance Data'!$E$40)</f>
        <v>-</v>
      </c>
      <c r="G836" s="38" t="str">
        <f>IF(ISBLANK('Model Performance Data'!$F$40),"-",'Model Performance Data'!$F$40)</f>
        <v>-</v>
      </c>
      <c r="H836" s="38">
        <v>1</v>
      </c>
      <c r="I836" s="38">
        <v>4</v>
      </c>
      <c r="J836" s="37" t="str">
        <f t="shared" si="42"/>
        <v>14</v>
      </c>
      <c r="K836" s="38" t="str">
        <f>IF(ISBLANK('Model Performance Data'!$L$40),"-",'Model Performance Data'!$L$40)</f>
        <v>-</v>
      </c>
      <c r="L836" s="38" t="str">
        <f>IF(ISBLANK('Model Performance Data'!$K$40),"-",'Model Performance Data'!$K$40)</f>
        <v>-</v>
      </c>
      <c r="M836" s="43">
        <f>IF(ISNA(SUMIFS(INDEX('Model Performance Data'!$O$8:$DY$56,0,MATCH(CONCATENATE($J836,M$6),'Model Performance Data'!$O$6:$DY$6,0)),'Model Performance Data'!$B$8:$B$56,$C836,'Model Performance Data'!$C$8:$C$56,$D836)),"-",SUMIFS(INDEX('Model Performance Data'!$O$8:$DY$56,0,MATCH(CONCATENATE($J836,M$6),'Model Performance Data'!$O$6:$DY$6,0)),'Model Performance Data'!$B$8:$B$56,$C836,'Model Performance Data'!$C$8:$C$56,$D836))</f>
        <v>0</v>
      </c>
      <c r="N836" s="43">
        <f>IF(ISNA(SUMIFS(INDEX('Model Performance Data'!$O$8:$DY$56,0,MATCH(CONCATENATE($J836,N$6),'Model Performance Data'!$O$6:$DY$6,0)),'Model Performance Data'!$B$8:$B$56,$C836,'Model Performance Data'!$C$8:$C$56,$D836)),"-",SUMIFS(INDEX('Model Performance Data'!$O$8:$DY$56,0,MATCH(CONCATENATE($J836,N$6),'Model Performance Data'!$O$6:$DY$6,0)),'Model Performance Data'!$B$8:$B$56,$C836,'Model Performance Data'!$C$8:$C$56,$D836))</f>
        <v>0</v>
      </c>
      <c r="O836" s="154">
        <f>IF(ISNA(SUMIFS(INDEX('Model Performance Data'!$O$8:$DY$56,0,MATCH(CONCATENATE($J836,O$6),'Model Performance Data'!$O$6:$DY$6,0)),'Model Performance Data'!$B$8:$B$56,$C836,'Model Performance Data'!$C$8:$C$56,$D836)),"-",SUMIFS(INDEX('Model Performance Data'!$O$8:$DY$56,0,MATCH(CONCATENATE($J836,O$6),'Model Performance Data'!$O$6:$DY$6,0)),'Model Performance Data'!$B$8:$B$56,$C836,'Model Performance Data'!$C$8:$C$56,$D836))</f>
        <v>0</v>
      </c>
    </row>
    <row r="837" spans="2:15" outlineLevel="1" x14ac:dyDescent="0.35">
      <c r="B837" s="37" t="s">
        <v>80</v>
      </c>
      <c r="C837" s="38" t="str">
        <f>IF(ISBLANK('Model Performance Data'!$B$40),"-",'Model Performance Data'!$B$40)</f>
        <v>-</v>
      </c>
      <c r="D837" s="38" t="str">
        <f>IF(ISBLANK('Model Performance Data'!$C$40),"-",'Model Performance Data'!$C$40)</f>
        <v>-</v>
      </c>
      <c r="E837" s="38" t="str">
        <f>IF(ISBLANK('Model Performance Data'!$D$40),"-",'Model Performance Data'!$D$40)</f>
        <v>-</v>
      </c>
      <c r="F837" s="38" t="str">
        <f>IF(ISBLANK('Model Performance Data'!$E$40),"-",'Model Performance Data'!$E$40)</f>
        <v>-</v>
      </c>
      <c r="G837" s="38" t="str">
        <f>IF(ISBLANK('Model Performance Data'!$F$40),"-",'Model Performance Data'!$F$40)</f>
        <v>-</v>
      </c>
      <c r="H837" s="38">
        <v>1</v>
      </c>
      <c r="I837" s="38">
        <v>5</v>
      </c>
      <c r="J837" s="37" t="str">
        <f t="shared" si="42"/>
        <v>15</v>
      </c>
      <c r="K837" s="38" t="str">
        <f>IF(ISBLANK('Model Performance Data'!$L$40),"-",'Model Performance Data'!$L$40)</f>
        <v>-</v>
      </c>
      <c r="L837" s="38" t="str">
        <f>IF(ISBLANK('Model Performance Data'!$K$40),"-",'Model Performance Data'!$K$40)</f>
        <v>-</v>
      </c>
      <c r="M837" s="43">
        <f>IF(ISNA(SUMIFS(INDEX('Model Performance Data'!$O$8:$DY$56,0,MATCH(CONCATENATE($J837,M$6),'Model Performance Data'!$O$6:$DY$6,0)),'Model Performance Data'!$B$8:$B$56,$C837,'Model Performance Data'!$C$8:$C$56,$D837)),"-",SUMIFS(INDEX('Model Performance Data'!$O$8:$DY$56,0,MATCH(CONCATENATE($J837,M$6),'Model Performance Data'!$O$6:$DY$6,0)),'Model Performance Data'!$B$8:$B$56,$C837,'Model Performance Data'!$C$8:$C$56,$D837))</f>
        <v>0</v>
      </c>
      <c r="N837" s="43">
        <f>IF(ISNA(SUMIFS(INDEX('Model Performance Data'!$O$8:$DY$56,0,MATCH(CONCATENATE($J837,N$6),'Model Performance Data'!$O$6:$DY$6,0)),'Model Performance Data'!$B$8:$B$56,$C837,'Model Performance Data'!$C$8:$C$56,$D837)),"-",SUMIFS(INDEX('Model Performance Data'!$O$8:$DY$56,0,MATCH(CONCATENATE($J837,N$6),'Model Performance Data'!$O$6:$DY$6,0)),'Model Performance Data'!$B$8:$B$56,$C837,'Model Performance Data'!$C$8:$C$56,$D837))</f>
        <v>0</v>
      </c>
      <c r="O837" s="154">
        <f>IF(ISNA(SUMIFS(INDEX('Model Performance Data'!$O$8:$DY$56,0,MATCH(CONCATENATE($J837,O$6),'Model Performance Data'!$O$6:$DY$6,0)),'Model Performance Data'!$B$8:$B$56,$C837,'Model Performance Data'!$C$8:$C$56,$D837)),"-",SUMIFS(INDEX('Model Performance Data'!$O$8:$DY$56,0,MATCH(CONCATENATE($J837,O$6),'Model Performance Data'!$O$6:$DY$6,0)),'Model Performance Data'!$B$8:$B$56,$C837,'Model Performance Data'!$C$8:$C$56,$D837))</f>
        <v>0</v>
      </c>
    </row>
    <row r="838" spans="2:15" outlineLevel="1" x14ac:dyDescent="0.35">
      <c r="B838" s="37" t="s">
        <v>80</v>
      </c>
      <c r="C838" s="38" t="str">
        <f>IF(ISBLANK('Model Performance Data'!$B$40),"-",'Model Performance Data'!$B$40)</f>
        <v>-</v>
      </c>
      <c r="D838" s="38" t="str">
        <f>IF(ISBLANK('Model Performance Data'!$C$40),"-",'Model Performance Data'!$C$40)</f>
        <v>-</v>
      </c>
      <c r="E838" s="38" t="str">
        <f>IF(ISBLANK('Model Performance Data'!$D$40),"-",'Model Performance Data'!$D$40)</f>
        <v>-</v>
      </c>
      <c r="F838" s="38" t="str">
        <f>IF(ISBLANK('Model Performance Data'!$E$40),"-",'Model Performance Data'!$E$40)</f>
        <v>-</v>
      </c>
      <c r="G838" s="38" t="str">
        <f>IF(ISBLANK('Model Performance Data'!$F$40),"-",'Model Performance Data'!$F$40)</f>
        <v>-</v>
      </c>
      <c r="H838" s="38">
        <v>1</v>
      </c>
      <c r="I838" s="38" t="s">
        <v>65</v>
      </c>
      <c r="J838" s="37" t="str">
        <f t="shared" si="42"/>
        <v>1Goal</v>
      </c>
      <c r="K838" s="38" t="str">
        <f>IF(ISBLANK('Model Performance Data'!$L$40),"-",'Model Performance Data'!$L$40)</f>
        <v>-</v>
      </c>
      <c r="L838" s="38" t="str">
        <f>IF(ISBLANK('Model Performance Data'!$K$40),"-",'Model Performance Data'!$K$40)</f>
        <v>-</v>
      </c>
      <c r="M838" s="43" t="str">
        <f>IF(ISNA(SUMIFS(INDEX('Model Performance Data'!$O$8:$DY$56,0,MATCH(CONCATENATE($J838,M$6),'Model Performance Data'!$O$6:$DY$6,0)),'Model Performance Data'!$B$8:$B$56,$C838,'Model Performance Data'!$C$8:$C$56,$D838)),"-",SUMIFS(INDEX('Model Performance Data'!$O$8:$DY$56,0,MATCH(CONCATENATE($J838,M$6),'Model Performance Data'!$O$6:$DY$6,0)),'Model Performance Data'!$B$8:$B$56,$C838,'Model Performance Data'!$C$8:$C$56,$D838))</f>
        <v>-</v>
      </c>
      <c r="N838" s="43" t="str">
        <f>IF(ISNA(SUMIFS(INDEX('Model Performance Data'!$O$8:$DY$56,0,MATCH(CONCATENATE($J838,N$6),'Model Performance Data'!$O$6:$DY$6,0)),'Model Performance Data'!$B$8:$B$56,$C838,'Model Performance Data'!$C$8:$C$56,$D838)),"-",SUMIFS(INDEX('Model Performance Data'!$O$8:$DY$56,0,MATCH(CONCATENATE($J838,N$6),'Model Performance Data'!$O$6:$DY$6,0)),'Model Performance Data'!$B$8:$B$56,$C838,'Model Performance Data'!$C$8:$C$56,$D838))</f>
        <v>-</v>
      </c>
      <c r="O838" s="154">
        <f>IF(ISNA(SUMIFS(INDEX('Model Performance Data'!$O$8:$DY$56,0,MATCH(CONCATENATE($J838,O$6),'Model Performance Data'!$O$6:$DY$6,0)),'Model Performance Data'!$B$8:$B$56,$C838,'Model Performance Data'!$C$8:$C$56,$D838)),"-",SUMIFS(INDEX('Model Performance Data'!$O$8:$DY$56,0,MATCH(CONCATENATE($J838,O$6),'Model Performance Data'!$O$6:$DY$6,0)),'Model Performance Data'!$B$8:$B$56,$C838,'Model Performance Data'!$C$8:$C$56,$D838))</f>
        <v>0</v>
      </c>
    </row>
    <row r="839" spans="2:15" outlineLevel="1" x14ac:dyDescent="0.35">
      <c r="B839" s="37" t="s">
        <v>80</v>
      </c>
      <c r="C839" s="38" t="str">
        <f>IF(ISBLANK('Model Performance Data'!$B$40),"-",'Model Performance Data'!$B$40)</f>
        <v>-</v>
      </c>
      <c r="D839" s="38" t="str">
        <f>IF(ISBLANK('Model Performance Data'!$C$40),"-",'Model Performance Data'!$C$40)</f>
        <v>-</v>
      </c>
      <c r="E839" s="38" t="str">
        <f>IF(ISBLANK('Model Performance Data'!$D$40),"-",'Model Performance Data'!$D$40)</f>
        <v>-</v>
      </c>
      <c r="F839" s="38" t="str">
        <f>IF(ISBLANK('Model Performance Data'!$E$40),"-",'Model Performance Data'!$E$40)</f>
        <v>-</v>
      </c>
      <c r="G839" s="38" t="str">
        <f>IF(ISBLANK('Model Performance Data'!$F$40),"-",'Model Performance Data'!$F$40)</f>
        <v>-</v>
      </c>
      <c r="H839" s="38">
        <v>2</v>
      </c>
      <c r="I839" s="38">
        <v>1</v>
      </c>
      <c r="J839" s="37" t="str">
        <f t="shared" si="42"/>
        <v>21</v>
      </c>
      <c r="K839" s="38" t="str">
        <f>IF(ISBLANK('Model Performance Data'!$L$40),"-",'Model Performance Data'!$L$40)</f>
        <v>-</v>
      </c>
      <c r="L839" s="38" t="str">
        <f>IF(ISBLANK('Model Performance Data'!$K$40),"-",'Model Performance Data'!$K$40)</f>
        <v>-</v>
      </c>
      <c r="M839" s="43">
        <f>IF(ISNA(SUMIFS(INDEX('Model Performance Data'!$O$8:$DY$56,0,MATCH(CONCATENATE($J839,M$6),'Model Performance Data'!$O$6:$DY$6,0)),'Model Performance Data'!$B$8:$B$56,$C839,'Model Performance Data'!$C$8:$C$56,$D839)),"-",SUMIFS(INDEX('Model Performance Data'!$O$8:$DY$56,0,MATCH(CONCATENATE($J839,M$6),'Model Performance Data'!$O$6:$DY$6,0)),'Model Performance Data'!$B$8:$B$56,$C839,'Model Performance Data'!$C$8:$C$56,$D839))</f>
        <v>0</v>
      </c>
      <c r="N839" s="43">
        <f>IF(ISNA(SUMIFS(INDEX('Model Performance Data'!$O$8:$DY$56,0,MATCH(CONCATENATE($J839,N$6),'Model Performance Data'!$O$6:$DY$6,0)),'Model Performance Data'!$B$8:$B$56,$C839,'Model Performance Data'!$C$8:$C$56,$D839)),"-",SUMIFS(INDEX('Model Performance Data'!$O$8:$DY$56,0,MATCH(CONCATENATE($J839,N$6),'Model Performance Data'!$O$6:$DY$6,0)),'Model Performance Data'!$B$8:$B$56,$C839,'Model Performance Data'!$C$8:$C$56,$D839))</f>
        <v>0</v>
      </c>
      <c r="O839" s="154">
        <f>IF(ISNA(SUMIFS(INDEX('Model Performance Data'!$O$8:$DY$56,0,MATCH(CONCATENATE($J839,O$6),'Model Performance Data'!$O$6:$DY$6,0)),'Model Performance Data'!$B$8:$B$56,$C839,'Model Performance Data'!$C$8:$C$56,$D839)),"-",SUMIFS(INDEX('Model Performance Data'!$O$8:$DY$56,0,MATCH(CONCATENATE($J839,O$6),'Model Performance Data'!$O$6:$DY$6,0)),'Model Performance Data'!$B$8:$B$56,$C839,'Model Performance Data'!$C$8:$C$56,$D839))</f>
        <v>0</v>
      </c>
    </row>
    <row r="840" spans="2:15" outlineLevel="1" x14ac:dyDescent="0.35">
      <c r="B840" s="37" t="s">
        <v>80</v>
      </c>
      <c r="C840" s="38" t="str">
        <f>IF(ISBLANK('Model Performance Data'!$B$40),"-",'Model Performance Data'!$B$40)</f>
        <v>-</v>
      </c>
      <c r="D840" s="38" t="str">
        <f>IF(ISBLANK('Model Performance Data'!$C$40),"-",'Model Performance Data'!$C$40)</f>
        <v>-</v>
      </c>
      <c r="E840" s="38" t="str">
        <f>IF(ISBLANK('Model Performance Data'!$D$40),"-",'Model Performance Data'!$D$40)</f>
        <v>-</v>
      </c>
      <c r="F840" s="38" t="str">
        <f>IF(ISBLANK('Model Performance Data'!$E$40),"-",'Model Performance Data'!$E$40)</f>
        <v>-</v>
      </c>
      <c r="G840" s="38" t="str">
        <f>IF(ISBLANK('Model Performance Data'!$F$40),"-",'Model Performance Data'!$F$40)</f>
        <v>-</v>
      </c>
      <c r="H840" s="38">
        <v>2</v>
      </c>
      <c r="I840" s="38">
        <v>2</v>
      </c>
      <c r="J840" s="37" t="str">
        <f t="shared" si="42"/>
        <v>22</v>
      </c>
      <c r="K840" s="38" t="str">
        <f>IF(ISBLANK('Model Performance Data'!$L$40),"-",'Model Performance Data'!$L$40)</f>
        <v>-</v>
      </c>
      <c r="L840" s="38" t="str">
        <f>IF(ISBLANK('Model Performance Data'!$K$40),"-",'Model Performance Data'!$K$40)</f>
        <v>-</v>
      </c>
      <c r="M840" s="43">
        <f>IF(ISNA(SUMIFS(INDEX('Model Performance Data'!$O$8:$DY$56,0,MATCH(CONCATENATE($J840,M$6),'Model Performance Data'!$O$6:$DY$6,0)),'Model Performance Data'!$B$8:$B$56,$C840,'Model Performance Data'!$C$8:$C$56,$D840)),"-",SUMIFS(INDEX('Model Performance Data'!$O$8:$DY$56,0,MATCH(CONCATENATE($J840,M$6),'Model Performance Data'!$O$6:$DY$6,0)),'Model Performance Data'!$B$8:$B$56,$C840,'Model Performance Data'!$C$8:$C$56,$D840))</f>
        <v>0</v>
      </c>
      <c r="N840" s="43">
        <f>IF(ISNA(SUMIFS(INDEX('Model Performance Data'!$O$8:$DY$56,0,MATCH(CONCATENATE($J840,N$6),'Model Performance Data'!$O$6:$DY$6,0)),'Model Performance Data'!$B$8:$B$56,$C840,'Model Performance Data'!$C$8:$C$56,$D840)),"-",SUMIFS(INDEX('Model Performance Data'!$O$8:$DY$56,0,MATCH(CONCATENATE($J840,N$6),'Model Performance Data'!$O$6:$DY$6,0)),'Model Performance Data'!$B$8:$B$56,$C840,'Model Performance Data'!$C$8:$C$56,$D840))</f>
        <v>0</v>
      </c>
      <c r="O840" s="154">
        <f>IF(ISNA(SUMIFS(INDEX('Model Performance Data'!$O$8:$DY$56,0,MATCH(CONCATENATE($J840,O$6),'Model Performance Data'!$O$6:$DY$6,0)),'Model Performance Data'!$B$8:$B$56,$C840,'Model Performance Data'!$C$8:$C$56,$D840)),"-",SUMIFS(INDEX('Model Performance Data'!$O$8:$DY$56,0,MATCH(CONCATENATE($J840,O$6),'Model Performance Data'!$O$6:$DY$6,0)),'Model Performance Data'!$B$8:$B$56,$C840,'Model Performance Data'!$C$8:$C$56,$D840))</f>
        <v>0</v>
      </c>
    </row>
    <row r="841" spans="2:15" outlineLevel="1" x14ac:dyDescent="0.35">
      <c r="B841" s="37" t="s">
        <v>80</v>
      </c>
      <c r="C841" s="38" t="str">
        <f>IF(ISBLANK('Model Performance Data'!$B$40),"-",'Model Performance Data'!$B$40)</f>
        <v>-</v>
      </c>
      <c r="D841" s="38" t="str">
        <f>IF(ISBLANK('Model Performance Data'!$C$40),"-",'Model Performance Data'!$C$40)</f>
        <v>-</v>
      </c>
      <c r="E841" s="38" t="str">
        <f>IF(ISBLANK('Model Performance Data'!$D$40),"-",'Model Performance Data'!$D$40)</f>
        <v>-</v>
      </c>
      <c r="F841" s="38" t="str">
        <f>IF(ISBLANK('Model Performance Data'!$E$40),"-",'Model Performance Data'!$E$40)</f>
        <v>-</v>
      </c>
      <c r="G841" s="38" t="str">
        <f>IF(ISBLANK('Model Performance Data'!$F$40),"-",'Model Performance Data'!$F$40)</f>
        <v>-</v>
      </c>
      <c r="H841" s="38">
        <v>2</v>
      </c>
      <c r="I841" s="38">
        <v>3</v>
      </c>
      <c r="J841" s="37" t="str">
        <f t="shared" si="42"/>
        <v>23</v>
      </c>
      <c r="K841" s="38" t="str">
        <f>IF(ISBLANK('Model Performance Data'!$L$40),"-",'Model Performance Data'!$L$40)</f>
        <v>-</v>
      </c>
      <c r="L841" s="38" t="str">
        <f>IF(ISBLANK('Model Performance Data'!$K$40),"-",'Model Performance Data'!$K$40)</f>
        <v>-</v>
      </c>
      <c r="M841" s="43">
        <f>IF(ISNA(SUMIFS(INDEX('Model Performance Data'!$O$8:$DY$56,0,MATCH(CONCATENATE($J841,M$6),'Model Performance Data'!$O$6:$DY$6,0)),'Model Performance Data'!$B$8:$B$56,$C841,'Model Performance Data'!$C$8:$C$56,$D841)),"-",SUMIFS(INDEX('Model Performance Data'!$O$8:$DY$56,0,MATCH(CONCATENATE($J841,M$6),'Model Performance Data'!$O$6:$DY$6,0)),'Model Performance Data'!$B$8:$B$56,$C841,'Model Performance Data'!$C$8:$C$56,$D841))</f>
        <v>0</v>
      </c>
      <c r="N841" s="43">
        <f>IF(ISNA(SUMIFS(INDEX('Model Performance Data'!$O$8:$DY$56,0,MATCH(CONCATENATE($J841,N$6),'Model Performance Data'!$O$6:$DY$6,0)),'Model Performance Data'!$B$8:$B$56,$C841,'Model Performance Data'!$C$8:$C$56,$D841)),"-",SUMIFS(INDEX('Model Performance Data'!$O$8:$DY$56,0,MATCH(CONCATENATE($J841,N$6),'Model Performance Data'!$O$6:$DY$6,0)),'Model Performance Data'!$B$8:$B$56,$C841,'Model Performance Data'!$C$8:$C$56,$D841))</f>
        <v>0</v>
      </c>
      <c r="O841" s="154">
        <f>IF(ISNA(SUMIFS(INDEX('Model Performance Data'!$O$8:$DY$56,0,MATCH(CONCATENATE($J841,O$6),'Model Performance Data'!$O$6:$DY$6,0)),'Model Performance Data'!$B$8:$B$56,$C841,'Model Performance Data'!$C$8:$C$56,$D841)),"-",SUMIFS(INDEX('Model Performance Data'!$O$8:$DY$56,0,MATCH(CONCATENATE($J841,O$6),'Model Performance Data'!$O$6:$DY$6,0)),'Model Performance Data'!$B$8:$B$56,$C841,'Model Performance Data'!$C$8:$C$56,$D841))</f>
        <v>0</v>
      </c>
    </row>
    <row r="842" spans="2:15" outlineLevel="1" x14ac:dyDescent="0.35">
      <c r="B842" s="37" t="s">
        <v>80</v>
      </c>
      <c r="C842" s="38" t="str">
        <f>IF(ISBLANK('Model Performance Data'!$B$40),"-",'Model Performance Data'!$B$40)</f>
        <v>-</v>
      </c>
      <c r="D842" s="38" t="str">
        <f>IF(ISBLANK('Model Performance Data'!$C$40),"-",'Model Performance Data'!$C$40)</f>
        <v>-</v>
      </c>
      <c r="E842" s="38" t="str">
        <f>IF(ISBLANK('Model Performance Data'!$D$40),"-",'Model Performance Data'!$D$40)</f>
        <v>-</v>
      </c>
      <c r="F842" s="38" t="str">
        <f>IF(ISBLANK('Model Performance Data'!$E$40),"-",'Model Performance Data'!$E$40)</f>
        <v>-</v>
      </c>
      <c r="G842" s="38" t="str">
        <f>IF(ISBLANK('Model Performance Data'!$F$40),"-",'Model Performance Data'!$F$40)</f>
        <v>-</v>
      </c>
      <c r="H842" s="38">
        <v>2</v>
      </c>
      <c r="I842" s="38">
        <v>4</v>
      </c>
      <c r="J842" s="37" t="str">
        <f t="shared" si="42"/>
        <v>24</v>
      </c>
      <c r="K842" s="38" t="str">
        <f>IF(ISBLANK('Model Performance Data'!$L$40),"-",'Model Performance Data'!$L$40)</f>
        <v>-</v>
      </c>
      <c r="L842" s="38" t="str">
        <f>IF(ISBLANK('Model Performance Data'!$K$40),"-",'Model Performance Data'!$K$40)</f>
        <v>-</v>
      </c>
      <c r="M842" s="43">
        <f>IF(ISNA(SUMIFS(INDEX('Model Performance Data'!$O$8:$DY$56,0,MATCH(CONCATENATE($J842,M$6),'Model Performance Data'!$O$6:$DY$6,0)),'Model Performance Data'!$B$8:$B$56,$C842,'Model Performance Data'!$C$8:$C$56,$D842)),"-",SUMIFS(INDEX('Model Performance Data'!$O$8:$DY$56,0,MATCH(CONCATENATE($J842,M$6),'Model Performance Data'!$O$6:$DY$6,0)),'Model Performance Data'!$B$8:$B$56,$C842,'Model Performance Data'!$C$8:$C$56,$D842))</f>
        <v>0</v>
      </c>
      <c r="N842" s="43">
        <f>IF(ISNA(SUMIFS(INDEX('Model Performance Data'!$O$8:$DY$56,0,MATCH(CONCATENATE($J842,N$6),'Model Performance Data'!$O$6:$DY$6,0)),'Model Performance Data'!$B$8:$B$56,$C842,'Model Performance Data'!$C$8:$C$56,$D842)),"-",SUMIFS(INDEX('Model Performance Data'!$O$8:$DY$56,0,MATCH(CONCATENATE($J842,N$6),'Model Performance Data'!$O$6:$DY$6,0)),'Model Performance Data'!$B$8:$B$56,$C842,'Model Performance Data'!$C$8:$C$56,$D842))</f>
        <v>0</v>
      </c>
      <c r="O842" s="154">
        <f>IF(ISNA(SUMIFS(INDEX('Model Performance Data'!$O$8:$DY$56,0,MATCH(CONCATENATE($J842,O$6),'Model Performance Data'!$O$6:$DY$6,0)),'Model Performance Data'!$B$8:$B$56,$C842,'Model Performance Data'!$C$8:$C$56,$D842)),"-",SUMIFS(INDEX('Model Performance Data'!$O$8:$DY$56,0,MATCH(CONCATENATE($J842,O$6),'Model Performance Data'!$O$6:$DY$6,0)),'Model Performance Data'!$B$8:$B$56,$C842,'Model Performance Data'!$C$8:$C$56,$D842))</f>
        <v>0</v>
      </c>
    </row>
    <row r="843" spans="2:15" outlineLevel="1" x14ac:dyDescent="0.35">
      <c r="B843" s="37" t="s">
        <v>80</v>
      </c>
      <c r="C843" s="38" t="str">
        <f>IF(ISBLANK('Model Performance Data'!$B$40),"-",'Model Performance Data'!$B$40)</f>
        <v>-</v>
      </c>
      <c r="D843" s="38" t="str">
        <f>IF(ISBLANK('Model Performance Data'!$C$40),"-",'Model Performance Data'!$C$40)</f>
        <v>-</v>
      </c>
      <c r="E843" s="38" t="str">
        <f>IF(ISBLANK('Model Performance Data'!$D$40),"-",'Model Performance Data'!$D$40)</f>
        <v>-</v>
      </c>
      <c r="F843" s="38" t="str">
        <f>IF(ISBLANK('Model Performance Data'!$E$40),"-",'Model Performance Data'!$E$40)</f>
        <v>-</v>
      </c>
      <c r="G843" s="38" t="str">
        <f>IF(ISBLANK('Model Performance Data'!$F$40),"-",'Model Performance Data'!$F$40)</f>
        <v>-</v>
      </c>
      <c r="H843" s="38">
        <v>2</v>
      </c>
      <c r="I843" s="38">
        <v>5</v>
      </c>
      <c r="J843" s="37" t="str">
        <f t="shared" si="42"/>
        <v>25</v>
      </c>
      <c r="K843" s="38" t="str">
        <f>IF(ISBLANK('Model Performance Data'!$L$40),"-",'Model Performance Data'!$L$40)</f>
        <v>-</v>
      </c>
      <c r="L843" s="38" t="str">
        <f>IF(ISBLANK('Model Performance Data'!$K$40),"-",'Model Performance Data'!$K$40)</f>
        <v>-</v>
      </c>
      <c r="M843" s="43">
        <f>IF(ISNA(SUMIFS(INDEX('Model Performance Data'!$O$8:$DY$56,0,MATCH(CONCATENATE($J843,M$6),'Model Performance Data'!$O$6:$DY$6,0)),'Model Performance Data'!$B$8:$B$56,$C843,'Model Performance Data'!$C$8:$C$56,$D843)),"-",SUMIFS(INDEX('Model Performance Data'!$O$8:$DY$56,0,MATCH(CONCATENATE($J843,M$6),'Model Performance Data'!$O$6:$DY$6,0)),'Model Performance Data'!$B$8:$B$56,$C843,'Model Performance Data'!$C$8:$C$56,$D843))</f>
        <v>0</v>
      </c>
      <c r="N843" s="43">
        <f>IF(ISNA(SUMIFS(INDEX('Model Performance Data'!$O$8:$DY$56,0,MATCH(CONCATENATE($J843,N$6),'Model Performance Data'!$O$6:$DY$6,0)),'Model Performance Data'!$B$8:$B$56,$C843,'Model Performance Data'!$C$8:$C$56,$D843)),"-",SUMIFS(INDEX('Model Performance Data'!$O$8:$DY$56,0,MATCH(CONCATENATE($J843,N$6),'Model Performance Data'!$O$6:$DY$6,0)),'Model Performance Data'!$B$8:$B$56,$C843,'Model Performance Data'!$C$8:$C$56,$D843))</f>
        <v>0</v>
      </c>
      <c r="O843" s="154">
        <f>IF(ISNA(SUMIFS(INDEX('Model Performance Data'!$O$8:$DY$56,0,MATCH(CONCATENATE($J843,O$6),'Model Performance Data'!$O$6:$DY$6,0)),'Model Performance Data'!$B$8:$B$56,$C843,'Model Performance Data'!$C$8:$C$56,$D843)),"-",SUMIFS(INDEX('Model Performance Data'!$O$8:$DY$56,0,MATCH(CONCATENATE($J843,O$6),'Model Performance Data'!$O$6:$DY$6,0)),'Model Performance Data'!$B$8:$B$56,$C843,'Model Performance Data'!$C$8:$C$56,$D843))</f>
        <v>0</v>
      </c>
    </row>
    <row r="844" spans="2:15" outlineLevel="1" x14ac:dyDescent="0.35">
      <c r="B844" s="37" t="s">
        <v>80</v>
      </c>
      <c r="C844" s="38" t="str">
        <f>IF(ISBLANK('Model Performance Data'!$B$40),"-",'Model Performance Data'!$B$40)</f>
        <v>-</v>
      </c>
      <c r="D844" s="38" t="str">
        <f>IF(ISBLANK('Model Performance Data'!$C$40),"-",'Model Performance Data'!$C$40)</f>
        <v>-</v>
      </c>
      <c r="E844" s="38" t="str">
        <f>IF(ISBLANK('Model Performance Data'!$D$40),"-",'Model Performance Data'!$D$40)</f>
        <v>-</v>
      </c>
      <c r="F844" s="38" t="str">
        <f>IF(ISBLANK('Model Performance Data'!$E$40),"-",'Model Performance Data'!$E$40)</f>
        <v>-</v>
      </c>
      <c r="G844" s="38" t="str">
        <f>IF(ISBLANK('Model Performance Data'!$F$40),"-",'Model Performance Data'!$F$40)</f>
        <v>-</v>
      </c>
      <c r="H844" s="38">
        <v>2</v>
      </c>
      <c r="I844" s="38" t="s">
        <v>65</v>
      </c>
      <c r="J844" s="37" t="str">
        <f t="shared" si="42"/>
        <v>2Goal</v>
      </c>
      <c r="K844" s="38" t="str">
        <f>IF(ISBLANK('Model Performance Data'!$L$40),"-",'Model Performance Data'!$L$40)</f>
        <v>-</v>
      </c>
      <c r="L844" s="38" t="str">
        <f>IF(ISBLANK('Model Performance Data'!$K$40),"-",'Model Performance Data'!$K$40)</f>
        <v>-</v>
      </c>
      <c r="M844" s="43" t="str">
        <f>IF(ISNA(SUMIFS(INDEX('Model Performance Data'!$O$8:$DY$56,0,MATCH(CONCATENATE($J844,M$6),'Model Performance Data'!$O$6:$DY$6,0)),'Model Performance Data'!$B$8:$B$56,$C844,'Model Performance Data'!$C$8:$C$56,$D844)),"-",SUMIFS(INDEX('Model Performance Data'!$O$8:$DY$56,0,MATCH(CONCATENATE($J844,M$6),'Model Performance Data'!$O$6:$DY$6,0)),'Model Performance Data'!$B$8:$B$56,$C844,'Model Performance Data'!$C$8:$C$56,$D844))</f>
        <v>-</v>
      </c>
      <c r="N844" s="43" t="str">
        <f>IF(ISNA(SUMIFS(INDEX('Model Performance Data'!$O$8:$DY$56,0,MATCH(CONCATENATE($J844,N$6),'Model Performance Data'!$O$6:$DY$6,0)),'Model Performance Data'!$B$8:$B$56,$C844,'Model Performance Data'!$C$8:$C$56,$D844)),"-",SUMIFS(INDEX('Model Performance Data'!$O$8:$DY$56,0,MATCH(CONCATENATE($J844,N$6),'Model Performance Data'!$O$6:$DY$6,0)),'Model Performance Data'!$B$8:$B$56,$C844,'Model Performance Data'!$C$8:$C$56,$D844))</f>
        <v>-</v>
      </c>
      <c r="O844" s="154">
        <f>IF(ISNA(SUMIFS(INDEX('Model Performance Data'!$O$8:$DY$56,0,MATCH(CONCATENATE($J844,O$6),'Model Performance Data'!$O$6:$DY$6,0)),'Model Performance Data'!$B$8:$B$56,$C844,'Model Performance Data'!$C$8:$C$56,$D844)),"-",SUMIFS(INDEX('Model Performance Data'!$O$8:$DY$56,0,MATCH(CONCATENATE($J844,O$6),'Model Performance Data'!$O$6:$DY$6,0)),'Model Performance Data'!$B$8:$B$56,$C844,'Model Performance Data'!$C$8:$C$56,$D844))</f>
        <v>0</v>
      </c>
    </row>
    <row r="845" spans="2:15" outlineLevel="1" x14ac:dyDescent="0.35">
      <c r="B845" s="37" t="s">
        <v>80</v>
      </c>
      <c r="C845" s="38" t="str">
        <f>IF(ISBLANK('Model Performance Data'!$B$40),"-",'Model Performance Data'!$B$40)</f>
        <v>-</v>
      </c>
      <c r="D845" s="38" t="str">
        <f>IF(ISBLANK('Model Performance Data'!$C$40),"-",'Model Performance Data'!$C$40)</f>
        <v>-</v>
      </c>
      <c r="E845" s="38" t="str">
        <f>IF(ISBLANK('Model Performance Data'!$D$40),"-",'Model Performance Data'!$D$40)</f>
        <v>-</v>
      </c>
      <c r="F845" s="38" t="str">
        <f>IF(ISBLANK('Model Performance Data'!$E$40),"-",'Model Performance Data'!$E$40)</f>
        <v>-</v>
      </c>
      <c r="G845" s="38" t="str">
        <f>IF(ISBLANK('Model Performance Data'!$F$40),"-",'Model Performance Data'!$F$40)</f>
        <v>-</v>
      </c>
      <c r="H845" s="38">
        <v>3</v>
      </c>
      <c r="I845" s="38">
        <v>1</v>
      </c>
      <c r="J845" s="37" t="str">
        <f t="shared" si="42"/>
        <v>31</v>
      </c>
      <c r="K845" s="38" t="str">
        <f>IF(ISBLANK('Model Performance Data'!$L$40),"-",'Model Performance Data'!$L$40)</f>
        <v>-</v>
      </c>
      <c r="L845" s="38" t="str">
        <f>IF(ISBLANK('Model Performance Data'!$K$40),"-",'Model Performance Data'!$K$40)</f>
        <v>-</v>
      </c>
      <c r="M845" s="43">
        <f>IF(ISNA(SUMIFS(INDEX('Model Performance Data'!$O$8:$DY$56,0,MATCH(CONCATENATE($J845,M$6),'Model Performance Data'!$O$6:$DY$6,0)),'Model Performance Data'!$B$8:$B$56,$C845,'Model Performance Data'!$C$8:$C$56,$D845)),"-",SUMIFS(INDEX('Model Performance Data'!$O$8:$DY$56,0,MATCH(CONCATENATE($J845,M$6),'Model Performance Data'!$O$6:$DY$6,0)),'Model Performance Data'!$B$8:$B$56,$C845,'Model Performance Data'!$C$8:$C$56,$D845))</f>
        <v>0</v>
      </c>
      <c r="N845" s="43">
        <f>IF(ISNA(SUMIFS(INDEX('Model Performance Data'!$O$8:$DY$56,0,MATCH(CONCATENATE($J845,N$6),'Model Performance Data'!$O$6:$DY$6,0)),'Model Performance Data'!$B$8:$B$56,$C845,'Model Performance Data'!$C$8:$C$56,$D845)),"-",SUMIFS(INDEX('Model Performance Data'!$O$8:$DY$56,0,MATCH(CONCATENATE($J845,N$6),'Model Performance Data'!$O$6:$DY$6,0)),'Model Performance Data'!$B$8:$B$56,$C845,'Model Performance Data'!$C$8:$C$56,$D845))</f>
        <v>0</v>
      </c>
      <c r="O845" s="154">
        <f>IF(ISNA(SUMIFS(INDEX('Model Performance Data'!$O$8:$DY$56,0,MATCH(CONCATENATE($J845,O$6),'Model Performance Data'!$O$6:$DY$6,0)),'Model Performance Data'!$B$8:$B$56,$C845,'Model Performance Data'!$C$8:$C$56,$D845)),"-",SUMIFS(INDEX('Model Performance Data'!$O$8:$DY$56,0,MATCH(CONCATENATE($J845,O$6),'Model Performance Data'!$O$6:$DY$6,0)),'Model Performance Data'!$B$8:$B$56,$C845,'Model Performance Data'!$C$8:$C$56,$D845))</f>
        <v>0</v>
      </c>
    </row>
    <row r="846" spans="2:15" outlineLevel="1" x14ac:dyDescent="0.35">
      <c r="B846" s="37" t="s">
        <v>80</v>
      </c>
      <c r="C846" s="38" t="str">
        <f>IF(ISBLANK('Model Performance Data'!$B$40),"-",'Model Performance Data'!$B$40)</f>
        <v>-</v>
      </c>
      <c r="D846" s="38" t="str">
        <f>IF(ISBLANK('Model Performance Data'!$C$40),"-",'Model Performance Data'!$C$40)</f>
        <v>-</v>
      </c>
      <c r="E846" s="38" t="str">
        <f>IF(ISBLANK('Model Performance Data'!$D$40),"-",'Model Performance Data'!$D$40)</f>
        <v>-</v>
      </c>
      <c r="F846" s="38" t="str">
        <f>IF(ISBLANK('Model Performance Data'!$E$40),"-",'Model Performance Data'!$E$40)</f>
        <v>-</v>
      </c>
      <c r="G846" s="38" t="str">
        <f>IF(ISBLANK('Model Performance Data'!$F$40),"-",'Model Performance Data'!$F$40)</f>
        <v>-</v>
      </c>
      <c r="H846" s="38">
        <v>3</v>
      </c>
      <c r="I846" s="38">
        <v>2</v>
      </c>
      <c r="J846" s="37" t="str">
        <f t="shared" si="42"/>
        <v>32</v>
      </c>
      <c r="K846" s="38" t="str">
        <f>IF(ISBLANK('Model Performance Data'!$L$40),"-",'Model Performance Data'!$L$40)</f>
        <v>-</v>
      </c>
      <c r="L846" s="38" t="str">
        <f>IF(ISBLANK('Model Performance Data'!$K$40),"-",'Model Performance Data'!$K$40)</f>
        <v>-</v>
      </c>
      <c r="M846" s="43">
        <f>IF(ISNA(SUMIFS(INDEX('Model Performance Data'!$O$8:$DY$56,0,MATCH(CONCATENATE($J846,M$6),'Model Performance Data'!$O$6:$DY$6,0)),'Model Performance Data'!$B$8:$B$56,$C846,'Model Performance Data'!$C$8:$C$56,$D846)),"-",SUMIFS(INDEX('Model Performance Data'!$O$8:$DY$56,0,MATCH(CONCATENATE($J846,M$6),'Model Performance Data'!$O$6:$DY$6,0)),'Model Performance Data'!$B$8:$B$56,$C846,'Model Performance Data'!$C$8:$C$56,$D846))</f>
        <v>0</v>
      </c>
      <c r="N846" s="43">
        <f>IF(ISNA(SUMIFS(INDEX('Model Performance Data'!$O$8:$DY$56,0,MATCH(CONCATENATE($J846,N$6),'Model Performance Data'!$O$6:$DY$6,0)),'Model Performance Data'!$B$8:$B$56,$C846,'Model Performance Data'!$C$8:$C$56,$D846)),"-",SUMIFS(INDEX('Model Performance Data'!$O$8:$DY$56,0,MATCH(CONCATENATE($J846,N$6),'Model Performance Data'!$O$6:$DY$6,0)),'Model Performance Data'!$B$8:$B$56,$C846,'Model Performance Data'!$C$8:$C$56,$D846))</f>
        <v>0</v>
      </c>
      <c r="O846" s="154">
        <f>IF(ISNA(SUMIFS(INDEX('Model Performance Data'!$O$8:$DY$56,0,MATCH(CONCATENATE($J846,O$6),'Model Performance Data'!$O$6:$DY$6,0)),'Model Performance Data'!$B$8:$B$56,$C846,'Model Performance Data'!$C$8:$C$56,$D846)),"-",SUMIFS(INDEX('Model Performance Data'!$O$8:$DY$56,0,MATCH(CONCATENATE($J846,O$6),'Model Performance Data'!$O$6:$DY$6,0)),'Model Performance Data'!$B$8:$B$56,$C846,'Model Performance Data'!$C$8:$C$56,$D846))</f>
        <v>0</v>
      </c>
    </row>
    <row r="847" spans="2:15" outlineLevel="1" x14ac:dyDescent="0.35">
      <c r="B847" s="37" t="s">
        <v>80</v>
      </c>
      <c r="C847" s="38" t="str">
        <f>IF(ISBLANK('Model Performance Data'!$B$40),"-",'Model Performance Data'!$B$40)</f>
        <v>-</v>
      </c>
      <c r="D847" s="38" t="str">
        <f>IF(ISBLANK('Model Performance Data'!$C$40),"-",'Model Performance Data'!$C$40)</f>
        <v>-</v>
      </c>
      <c r="E847" s="38" t="str">
        <f>IF(ISBLANK('Model Performance Data'!$D$40),"-",'Model Performance Data'!$D$40)</f>
        <v>-</v>
      </c>
      <c r="F847" s="38" t="str">
        <f>IF(ISBLANK('Model Performance Data'!$E$40),"-",'Model Performance Data'!$E$40)</f>
        <v>-</v>
      </c>
      <c r="G847" s="38" t="str">
        <f>IF(ISBLANK('Model Performance Data'!$F$40),"-",'Model Performance Data'!$F$40)</f>
        <v>-</v>
      </c>
      <c r="H847" s="38">
        <v>3</v>
      </c>
      <c r="I847" s="38">
        <v>3</v>
      </c>
      <c r="J847" s="37" t="str">
        <f t="shared" si="42"/>
        <v>33</v>
      </c>
      <c r="K847" s="38" t="str">
        <f>IF(ISBLANK('Model Performance Data'!$L$40),"-",'Model Performance Data'!$L$40)</f>
        <v>-</v>
      </c>
      <c r="L847" s="38" t="str">
        <f>IF(ISBLANK('Model Performance Data'!$K$40),"-",'Model Performance Data'!$K$40)</f>
        <v>-</v>
      </c>
      <c r="M847" s="43">
        <f>IF(ISNA(SUMIFS(INDEX('Model Performance Data'!$O$8:$DY$56,0,MATCH(CONCATENATE($J847,M$6),'Model Performance Data'!$O$6:$DY$6,0)),'Model Performance Data'!$B$8:$B$56,$C847,'Model Performance Data'!$C$8:$C$56,$D847)),"-",SUMIFS(INDEX('Model Performance Data'!$O$8:$DY$56,0,MATCH(CONCATENATE($J847,M$6),'Model Performance Data'!$O$6:$DY$6,0)),'Model Performance Data'!$B$8:$B$56,$C847,'Model Performance Data'!$C$8:$C$56,$D847))</f>
        <v>0</v>
      </c>
      <c r="N847" s="43">
        <f>IF(ISNA(SUMIFS(INDEX('Model Performance Data'!$O$8:$DY$56,0,MATCH(CONCATENATE($J847,N$6),'Model Performance Data'!$O$6:$DY$6,0)),'Model Performance Data'!$B$8:$B$56,$C847,'Model Performance Data'!$C$8:$C$56,$D847)),"-",SUMIFS(INDEX('Model Performance Data'!$O$8:$DY$56,0,MATCH(CONCATENATE($J847,N$6),'Model Performance Data'!$O$6:$DY$6,0)),'Model Performance Data'!$B$8:$B$56,$C847,'Model Performance Data'!$C$8:$C$56,$D847))</f>
        <v>0</v>
      </c>
      <c r="O847" s="154">
        <f>IF(ISNA(SUMIFS(INDEX('Model Performance Data'!$O$8:$DY$56,0,MATCH(CONCATENATE($J847,O$6),'Model Performance Data'!$O$6:$DY$6,0)),'Model Performance Data'!$B$8:$B$56,$C847,'Model Performance Data'!$C$8:$C$56,$D847)),"-",SUMIFS(INDEX('Model Performance Data'!$O$8:$DY$56,0,MATCH(CONCATENATE($J847,O$6),'Model Performance Data'!$O$6:$DY$6,0)),'Model Performance Data'!$B$8:$B$56,$C847,'Model Performance Data'!$C$8:$C$56,$D847))</f>
        <v>0</v>
      </c>
    </row>
    <row r="848" spans="2:15" outlineLevel="1" x14ac:dyDescent="0.35">
      <c r="B848" s="37" t="s">
        <v>80</v>
      </c>
      <c r="C848" s="38" t="str">
        <f>IF(ISBLANK('Model Performance Data'!$B$40),"-",'Model Performance Data'!$B$40)</f>
        <v>-</v>
      </c>
      <c r="D848" s="38" t="str">
        <f>IF(ISBLANK('Model Performance Data'!$C$40),"-",'Model Performance Data'!$C$40)</f>
        <v>-</v>
      </c>
      <c r="E848" s="38" t="str">
        <f>IF(ISBLANK('Model Performance Data'!$D$40),"-",'Model Performance Data'!$D$40)</f>
        <v>-</v>
      </c>
      <c r="F848" s="38" t="str">
        <f>IF(ISBLANK('Model Performance Data'!$E$40),"-",'Model Performance Data'!$E$40)</f>
        <v>-</v>
      </c>
      <c r="G848" s="38" t="str">
        <f>IF(ISBLANK('Model Performance Data'!$F$40),"-",'Model Performance Data'!$F$40)</f>
        <v>-</v>
      </c>
      <c r="H848" s="38">
        <v>3</v>
      </c>
      <c r="I848" s="38">
        <v>4</v>
      </c>
      <c r="J848" s="37" t="str">
        <f t="shared" si="42"/>
        <v>34</v>
      </c>
      <c r="K848" s="38" t="str">
        <f>IF(ISBLANK('Model Performance Data'!$L$40),"-",'Model Performance Data'!$L$40)</f>
        <v>-</v>
      </c>
      <c r="L848" s="38" t="str">
        <f>IF(ISBLANK('Model Performance Data'!$K$40),"-",'Model Performance Data'!$K$40)</f>
        <v>-</v>
      </c>
      <c r="M848" s="43">
        <f>IF(ISNA(SUMIFS(INDEX('Model Performance Data'!$O$8:$DY$56,0,MATCH(CONCATENATE($J848,M$6),'Model Performance Data'!$O$6:$DY$6,0)),'Model Performance Data'!$B$8:$B$56,$C848,'Model Performance Data'!$C$8:$C$56,$D848)),"-",SUMIFS(INDEX('Model Performance Data'!$O$8:$DY$56,0,MATCH(CONCATENATE($J848,M$6),'Model Performance Data'!$O$6:$DY$6,0)),'Model Performance Data'!$B$8:$B$56,$C848,'Model Performance Data'!$C$8:$C$56,$D848))</f>
        <v>0</v>
      </c>
      <c r="N848" s="43">
        <f>IF(ISNA(SUMIFS(INDEX('Model Performance Data'!$O$8:$DY$56,0,MATCH(CONCATENATE($J848,N$6),'Model Performance Data'!$O$6:$DY$6,0)),'Model Performance Data'!$B$8:$B$56,$C848,'Model Performance Data'!$C$8:$C$56,$D848)),"-",SUMIFS(INDEX('Model Performance Data'!$O$8:$DY$56,0,MATCH(CONCATENATE($J848,N$6),'Model Performance Data'!$O$6:$DY$6,0)),'Model Performance Data'!$B$8:$B$56,$C848,'Model Performance Data'!$C$8:$C$56,$D848))</f>
        <v>0</v>
      </c>
      <c r="O848" s="154">
        <f>IF(ISNA(SUMIFS(INDEX('Model Performance Data'!$O$8:$DY$56,0,MATCH(CONCATENATE($J848,O$6),'Model Performance Data'!$O$6:$DY$6,0)),'Model Performance Data'!$B$8:$B$56,$C848,'Model Performance Data'!$C$8:$C$56,$D848)),"-",SUMIFS(INDEX('Model Performance Data'!$O$8:$DY$56,0,MATCH(CONCATENATE($J848,O$6),'Model Performance Data'!$O$6:$DY$6,0)),'Model Performance Data'!$B$8:$B$56,$C848,'Model Performance Data'!$C$8:$C$56,$D848))</f>
        <v>0</v>
      </c>
    </row>
    <row r="849" spans="2:15" outlineLevel="1" x14ac:dyDescent="0.35">
      <c r="B849" s="37" t="s">
        <v>80</v>
      </c>
      <c r="C849" s="38" t="str">
        <f>IF(ISBLANK('Model Performance Data'!$B$40),"-",'Model Performance Data'!$B$40)</f>
        <v>-</v>
      </c>
      <c r="D849" s="38" t="str">
        <f>IF(ISBLANK('Model Performance Data'!$C$40),"-",'Model Performance Data'!$C$40)</f>
        <v>-</v>
      </c>
      <c r="E849" s="38" t="str">
        <f>IF(ISBLANK('Model Performance Data'!$D$40),"-",'Model Performance Data'!$D$40)</f>
        <v>-</v>
      </c>
      <c r="F849" s="38" t="str">
        <f>IF(ISBLANK('Model Performance Data'!$E$40),"-",'Model Performance Data'!$E$40)</f>
        <v>-</v>
      </c>
      <c r="G849" s="38" t="str">
        <f>IF(ISBLANK('Model Performance Data'!$F$40),"-",'Model Performance Data'!$F$40)</f>
        <v>-</v>
      </c>
      <c r="H849" s="38">
        <v>3</v>
      </c>
      <c r="I849" s="38">
        <v>5</v>
      </c>
      <c r="J849" s="37" t="str">
        <f t="shared" si="42"/>
        <v>35</v>
      </c>
      <c r="K849" s="38" t="str">
        <f>IF(ISBLANK('Model Performance Data'!$L$40),"-",'Model Performance Data'!$L$40)</f>
        <v>-</v>
      </c>
      <c r="L849" s="38" t="str">
        <f>IF(ISBLANK('Model Performance Data'!$K$40),"-",'Model Performance Data'!$K$40)</f>
        <v>-</v>
      </c>
      <c r="M849" s="43">
        <f>IF(ISNA(SUMIFS(INDEX('Model Performance Data'!$O$8:$DY$56,0,MATCH(CONCATENATE($J849,M$6),'Model Performance Data'!$O$6:$DY$6,0)),'Model Performance Data'!$B$8:$B$56,$C849,'Model Performance Data'!$C$8:$C$56,$D849)),"-",SUMIFS(INDEX('Model Performance Data'!$O$8:$DY$56,0,MATCH(CONCATENATE($J849,M$6),'Model Performance Data'!$O$6:$DY$6,0)),'Model Performance Data'!$B$8:$B$56,$C849,'Model Performance Data'!$C$8:$C$56,$D849))</f>
        <v>0</v>
      </c>
      <c r="N849" s="43">
        <f>IF(ISNA(SUMIFS(INDEX('Model Performance Data'!$O$8:$DY$56,0,MATCH(CONCATENATE($J849,N$6),'Model Performance Data'!$O$6:$DY$6,0)),'Model Performance Data'!$B$8:$B$56,$C849,'Model Performance Data'!$C$8:$C$56,$D849)),"-",SUMIFS(INDEX('Model Performance Data'!$O$8:$DY$56,0,MATCH(CONCATENATE($J849,N$6),'Model Performance Data'!$O$6:$DY$6,0)),'Model Performance Data'!$B$8:$B$56,$C849,'Model Performance Data'!$C$8:$C$56,$D849))</f>
        <v>0</v>
      </c>
      <c r="O849" s="154">
        <f>IF(ISNA(SUMIFS(INDEX('Model Performance Data'!$O$8:$DY$56,0,MATCH(CONCATENATE($J849,O$6),'Model Performance Data'!$O$6:$DY$6,0)),'Model Performance Data'!$B$8:$B$56,$C849,'Model Performance Data'!$C$8:$C$56,$D849)),"-",SUMIFS(INDEX('Model Performance Data'!$O$8:$DY$56,0,MATCH(CONCATENATE($J849,O$6),'Model Performance Data'!$O$6:$DY$6,0)),'Model Performance Data'!$B$8:$B$56,$C849,'Model Performance Data'!$C$8:$C$56,$D849))</f>
        <v>0</v>
      </c>
    </row>
    <row r="850" spans="2:15" outlineLevel="1" x14ac:dyDescent="0.35">
      <c r="B850" s="37" t="s">
        <v>80</v>
      </c>
      <c r="C850" s="38" t="str">
        <f>IF(ISBLANK('Model Performance Data'!$B$40),"-",'Model Performance Data'!$B$40)</f>
        <v>-</v>
      </c>
      <c r="D850" s="38" t="str">
        <f>IF(ISBLANK('Model Performance Data'!$C$40),"-",'Model Performance Data'!$C$40)</f>
        <v>-</v>
      </c>
      <c r="E850" s="38" t="str">
        <f>IF(ISBLANK('Model Performance Data'!$D$40),"-",'Model Performance Data'!$D$40)</f>
        <v>-</v>
      </c>
      <c r="F850" s="38" t="str">
        <f>IF(ISBLANK('Model Performance Data'!$E$40),"-",'Model Performance Data'!$E$40)</f>
        <v>-</v>
      </c>
      <c r="G850" s="38" t="str">
        <f>IF(ISBLANK('Model Performance Data'!$F$40),"-",'Model Performance Data'!$F$40)</f>
        <v>-</v>
      </c>
      <c r="H850" s="38">
        <v>3</v>
      </c>
      <c r="I850" s="38" t="s">
        <v>65</v>
      </c>
      <c r="J850" s="37" t="str">
        <f t="shared" si="42"/>
        <v>3Goal</v>
      </c>
      <c r="K850" s="38" t="str">
        <f>IF(ISBLANK('Model Performance Data'!$L$40),"-",'Model Performance Data'!$L$40)</f>
        <v>-</v>
      </c>
      <c r="L850" s="38" t="str">
        <f>IF(ISBLANK('Model Performance Data'!$K$40),"-",'Model Performance Data'!$K$40)</f>
        <v>-</v>
      </c>
      <c r="M850" s="43" t="str">
        <f>IF(ISNA(SUMIFS(INDEX('Model Performance Data'!$O$8:$DY$56,0,MATCH(CONCATENATE($J850,M$6),'Model Performance Data'!$O$6:$DY$6,0)),'Model Performance Data'!$B$8:$B$56,$C850,'Model Performance Data'!$C$8:$C$56,$D850)),"-",SUMIFS(INDEX('Model Performance Data'!$O$8:$DY$56,0,MATCH(CONCATENATE($J850,M$6),'Model Performance Data'!$O$6:$DY$6,0)),'Model Performance Data'!$B$8:$B$56,$C850,'Model Performance Data'!$C$8:$C$56,$D850))</f>
        <v>-</v>
      </c>
      <c r="N850" s="43" t="str">
        <f>IF(ISNA(SUMIFS(INDEX('Model Performance Data'!$O$8:$DY$56,0,MATCH(CONCATENATE($J850,N$6),'Model Performance Data'!$O$6:$DY$6,0)),'Model Performance Data'!$B$8:$B$56,$C850,'Model Performance Data'!$C$8:$C$56,$D850)),"-",SUMIFS(INDEX('Model Performance Data'!$O$8:$DY$56,0,MATCH(CONCATENATE($J850,N$6),'Model Performance Data'!$O$6:$DY$6,0)),'Model Performance Data'!$B$8:$B$56,$C850,'Model Performance Data'!$C$8:$C$56,$D850))</f>
        <v>-</v>
      </c>
      <c r="O850" s="154">
        <f>IF(ISNA(SUMIFS(INDEX('Model Performance Data'!$O$8:$DY$56,0,MATCH(CONCATENATE($J850,O$6),'Model Performance Data'!$O$6:$DY$6,0)),'Model Performance Data'!$B$8:$B$56,$C850,'Model Performance Data'!$C$8:$C$56,$D850)),"-",SUMIFS(INDEX('Model Performance Data'!$O$8:$DY$56,0,MATCH(CONCATENATE($J850,O$6),'Model Performance Data'!$O$6:$DY$6,0)),'Model Performance Data'!$B$8:$B$56,$C850,'Model Performance Data'!$C$8:$C$56,$D850))</f>
        <v>0</v>
      </c>
    </row>
    <row r="851" spans="2:15" outlineLevel="1" x14ac:dyDescent="0.35">
      <c r="B851" s="37" t="s">
        <v>80</v>
      </c>
      <c r="C851" s="38" t="str">
        <f>IF(ISBLANK('Model Performance Data'!$B$40),"-",'Model Performance Data'!$B$40)</f>
        <v>-</v>
      </c>
      <c r="D851" s="38" t="str">
        <f>IF(ISBLANK('Model Performance Data'!$C$40),"-",'Model Performance Data'!$C$40)</f>
        <v>-</v>
      </c>
      <c r="E851" s="38" t="str">
        <f>IF(ISBLANK('Model Performance Data'!$D$40),"-",'Model Performance Data'!$D$40)</f>
        <v>-</v>
      </c>
      <c r="F851" s="38" t="str">
        <f>IF(ISBLANK('Model Performance Data'!$E$40),"-",'Model Performance Data'!$E$40)</f>
        <v>-</v>
      </c>
      <c r="G851" s="38" t="str">
        <f>IF(ISBLANK('Model Performance Data'!$F$40),"-",'Model Performance Data'!$F$40)</f>
        <v>-</v>
      </c>
      <c r="H851" s="38">
        <v>4</v>
      </c>
      <c r="I851" s="38">
        <v>1</v>
      </c>
      <c r="J851" s="37" t="str">
        <f t="shared" ref="J851:J856" si="45">CONCATENATE(H851,I851)</f>
        <v>41</v>
      </c>
      <c r="K851" s="38" t="str">
        <f>IF(ISBLANK('Model Performance Data'!$L$40),"-",'Model Performance Data'!$L$40)</f>
        <v>-</v>
      </c>
      <c r="L851" s="38" t="str">
        <f>IF(ISBLANK('Model Performance Data'!$K$40),"-",'Model Performance Data'!$K$40)</f>
        <v>-</v>
      </c>
      <c r="M851" s="43">
        <f>IF(ISNA(SUMIFS(INDEX('Model Performance Data'!$O$8:$DY$56,0,MATCH(CONCATENATE($J851,M$6),'Model Performance Data'!$O$6:$DY$6,0)),'Model Performance Data'!$B$8:$B$56,$C851,'Model Performance Data'!$C$8:$C$56,$D851)),"-",SUMIFS(INDEX('Model Performance Data'!$O$8:$DY$56,0,MATCH(CONCATENATE($J851,M$6),'Model Performance Data'!$O$6:$DY$6,0)),'Model Performance Data'!$B$8:$B$56,$C851,'Model Performance Data'!$C$8:$C$56,$D851))</f>
        <v>0</v>
      </c>
      <c r="N851" s="43">
        <f>IF(ISNA(SUMIFS(INDEX('Model Performance Data'!$O$8:$DY$56,0,MATCH(CONCATENATE($J851,N$6),'Model Performance Data'!$O$6:$DY$6,0)),'Model Performance Data'!$B$8:$B$56,$C851,'Model Performance Data'!$C$8:$C$56,$D851)),"-",SUMIFS(INDEX('Model Performance Data'!$O$8:$DY$56,0,MATCH(CONCATENATE($J851,N$6),'Model Performance Data'!$O$6:$DY$6,0)),'Model Performance Data'!$B$8:$B$56,$C851,'Model Performance Data'!$C$8:$C$56,$D851))</f>
        <v>0</v>
      </c>
      <c r="O851" s="154">
        <f>IF(ISNA(SUMIFS(INDEX('Model Performance Data'!$O$8:$DY$56,0,MATCH(CONCATENATE($J851,O$6),'Model Performance Data'!$O$6:$DY$6,0)),'Model Performance Data'!$B$8:$B$56,$C851,'Model Performance Data'!$C$8:$C$56,$D851)),"-",SUMIFS(INDEX('Model Performance Data'!$O$8:$DY$56,0,MATCH(CONCATENATE($J851,O$6),'Model Performance Data'!$O$6:$DY$6,0)),'Model Performance Data'!$B$8:$B$56,$C851,'Model Performance Data'!$C$8:$C$56,$D851))</f>
        <v>0</v>
      </c>
    </row>
    <row r="852" spans="2:15" outlineLevel="1" x14ac:dyDescent="0.35">
      <c r="B852" s="37" t="s">
        <v>80</v>
      </c>
      <c r="C852" s="38" t="str">
        <f>IF(ISBLANK('Model Performance Data'!$B$40),"-",'Model Performance Data'!$B$40)</f>
        <v>-</v>
      </c>
      <c r="D852" s="38" t="str">
        <f>IF(ISBLANK('Model Performance Data'!$C$40),"-",'Model Performance Data'!$C$40)</f>
        <v>-</v>
      </c>
      <c r="E852" s="38" t="str">
        <f>IF(ISBLANK('Model Performance Data'!$D$40),"-",'Model Performance Data'!$D$40)</f>
        <v>-</v>
      </c>
      <c r="F852" s="38" t="str">
        <f>IF(ISBLANK('Model Performance Data'!$E$40),"-",'Model Performance Data'!$E$40)</f>
        <v>-</v>
      </c>
      <c r="G852" s="38" t="str">
        <f>IF(ISBLANK('Model Performance Data'!$F$40),"-",'Model Performance Data'!$F$40)</f>
        <v>-</v>
      </c>
      <c r="H852" s="38">
        <v>4</v>
      </c>
      <c r="I852" s="38">
        <v>2</v>
      </c>
      <c r="J852" s="37" t="str">
        <f t="shared" si="45"/>
        <v>42</v>
      </c>
      <c r="K852" s="38" t="str">
        <f>IF(ISBLANK('Model Performance Data'!$L$40),"-",'Model Performance Data'!$L$40)</f>
        <v>-</v>
      </c>
      <c r="L852" s="38" t="str">
        <f>IF(ISBLANK('Model Performance Data'!$K$40),"-",'Model Performance Data'!$K$40)</f>
        <v>-</v>
      </c>
      <c r="M852" s="43">
        <f>IF(ISNA(SUMIFS(INDEX('Model Performance Data'!$O$8:$DY$56,0,MATCH(CONCATENATE($J852,M$6),'Model Performance Data'!$O$6:$DY$6,0)),'Model Performance Data'!$B$8:$B$56,$C852,'Model Performance Data'!$C$8:$C$56,$D852)),"-",SUMIFS(INDEX('Model Performance Data'!$O$8:$DY$56,0,MATCH(CONCATENATE($J852,M$6),'Model Performance Data'!$O$6:$DY$6,0)),'Model Performance Data'!$B$8:$B$56,$C852,'Model Performance Data'!$C$8:$C$56,$D852))</f>
        <v>0</v>
      </c>
      <c r="N852" s="43">
        <f>IF(ISNA(SUMIFS(INDEX('Model Performance Data'!$O$8:$DY$56,0,MATCH(CONCATENATE($J852,N$6),'Model Performance Data'!$O$6:$DY$6,0)),'Model Performance Data'!$B$8:$B$56,$C852,'Model Performance Data'!$C$8:$C$56,$D852)),"-",SUMIFS(INDEX('Model Performance Data'!$O$8:$DY$56,0,MATCH(CONCATENATE($J852,N$6),'Model Performance Data'!$O$6:$DY$6,0)),'Model Performance Data'!$B$8:$B$56,$C852,'Model Performance Data'!$C$8:$C$56,$D852))</f>
        <v>0</v>
      </c>
      <c r="O852" s="154">
        <f>IF(ISNA(SUMIFS(INDEX('Model Performance Data'!$O$8:$DY$56,0,MATCH(CONCATENATE($J852,O$6),'Model Performance Data'!$O$6:$DY$6,0)),'Model Performance Data'!$B$8:$B$56,$C852,'Model Performance Data'!$C$8:$C$56,$D852)),"-",SUMIFS(INDEX('Model Performance Data'!$O$8:$DY$56,0,MATCH(CONCATENATE($J852,O$6),'Model Performance Data'!$O$6:$DY$6,0)),'Model Performance Data'!$B$8:$B$56,$C852,'Model Performance Data'!$C$8:$C$56,$D852))</f>
        <v>0</v>
      </c>
    </row>
    <row r="853" spans="2:15" outlineLevel="1" x14ac:dyDescent="0.35">
      <c r="B853" s="37" t="s">
        <v>80</v>
      </c>
      <c r="C853" s="38" t="str">
        <f>IF(ISBLANK('Model Performance Data'!$B$40),"-",'Model Performance Data'!$B$40)</f>
        <v>-</v>
      </c>
      <c r="D853" s="38" t="str">
        <f>IF(ISBLANK('Model Performance Data'!$C$40),"-",'Model Performance Data'!$C$40)</f>
        <v>-</v>
      </c>
      <c r="E853" s="38" t="str">
        <f>IF(ISBLANK('Model Performance Data'!$D$40),"-",'Model Performance Data'!$D$40)</f>
        <v>-</v>
      </c>
      <c r="F853" s="38" t="str">
        <f>IF(ISBLANK('Model Performance Data'!$E$40),"-",'Model Performance Data'!$E$40)</f>
        <v>-</v>
      </c>
      <c r="G853" s="38" t="str">
        <f>IF(ISBLANK('Model Performance Data'!$F$40),"-",'Model Performance Data'!$F$40)</f>
        <v>-</v>
      </c>
      <c r="H853" s="38">
        <v>4</v>
      </c>
      <c r="I853" s="38">
        <v>3</v>
      </c>
      <c r="J853" s="37" t="str">
        <f t="shared" si="45"/>
        <v>43</v>
      </c>
      <c r="K853" s="38" t="str">
        <f>IF(ISBLANK('Model Performance Data'!$L$40),"-",'Model Performance Data'!$L$40)</f>
        <v>-</v>
      </c>
      <c r="L853" s="38" t="str">
        <f>IF(ISBLANK('Model Performance Data'!$K$40),"-",'Model Performance Data'!$K$40)</f>
        <v>-</v>
      </c>
      <c r="M853" s="43">
        <f>IF(ISNA(SUMIFS(INDEX('Model Performance Data'!$O$8:$DY$56,0,MATCH(CONCATENATE($J853,M$6),'Model Performance Data'!$O$6:$DY$6,0)),'Model Performance Data'!$B$8:$B$56,$C853,'Model Performance Data'!$C$8:$C$56,$D853)),"-",SUMIFS(INDEX('Model Performance Data'!$O$8:$DY$56,0,MATCH(CONCATENATE($J853,M$6),'Model Performance Data'!$O$6:$DY$6,0)),'Model Performance Data'!$B$8:$B$56,$C853,'Model Performance Data'!$C$8:$C$56,$D853))</f>
        <v>0</v>
      </c>
      <c r="N853" s="43">
        <f>IF(ISNA(SUMIFS(INDEX('Model Performance Data'!$O$8:$DY$56,0,MATCH(CONCATENATE($J853,N$6),'Model Performance Data'!$O$6:$DY$6,0)),'Model Performance Data'!$B$8:$B$56,$C853,'Model Performance Data'!$C$8:$C$56,$D853)),"-",SUMIFS(INDEX('Model Performance Data'!$O$8:$DY$56,0,MATCH(CONCATENATE($J853,N$6),'Model Performance Data'!$O$6:$DY$6,0)),'Model Performance Data'!$B$8:$B$56,$C853,'Model Performance Data'!$C$8:$C$56,$D853))</f>
        <v>0</v>
      </c>
      <c r="O853" s="154">
        <f>IF(ISNA(SUMIFS(INDEX('Model Performance Data'!$O$8:$DY$56,0,MATCH(CONCATENATE($J853,O$6),'Model Performance Data'!$O$6:$DY$6,0)),'Model Performance Data'!$B$8:$B$56,$C853,'Model Performance Data'!$C$8:$C$56,$D853)),"-",SUMIFS(INDEX('Model Performance Data'!$O$8:$DY$56,0,MATCH(CONCATENATE($J853,O$6),'Model Performance Data'!$O$6:$DY$6,0)),'Model Performance Data'!$B$8:$B$56,$C853,'Model Performance Data'!$C$8:$C$56,$D853))</f>
        <v>0</v>
      </c>
    </row>
    <row r="854" spans="2:15" outlineLevel="1" x14ac:dyDescent="0.35">
      <c r="B854" s="37" t="s">
        <v>80</v>
      </c>
      <c r="C854" s="38" t="str">
        <f>IF(ISBLANK('Model Performance Data'!$B$40),"-",'Model Performance Data'!$B$40)</f>
        <v>-</v>
      </c>
      <c r="D854" s="38" t="str">
        <f>IF(ISBLANK('Model Performance Data'!$C$40),"-",'Model Performance Data'!$C$40)</f>
        <v>-</v>
      </c>
      <c r="E854" s="38" t="str">
        <f>IF(ISBLANK('Model Performance Data'!$D$40),"-",'Model Performance Data'!$D$40)</f>
        <v>-</v>
      </c>
      <c r="F854" s="38" t="str">
        <f>IF(ISBLANK('Model Performance Data'!$E$40),"-",'Model Performance Data'!$E$40)</f>
        <v>-</v>
      </c>
      <c r="G854" s="38" t="str">
        <f>IF(ISBLANK('Model Performance Data'!$F$40),"-",'Model Performance Data'!$F$40)</f>
        <v>-</v>
      </c>
      <c r="H854" s="38">
        <v>4</v>
      </c>
      <c r="I854" s="38">
        <v>4</v>
      </c>
      <c r="J854" s="37" t="str">
        <f t="shared" si="45"/>
        <v>44</v>
      </c>
      <c r="K854" s="38" t="str">
        <f>IF(ISBLANK('Model Performance Data'!$L$40),"-",'Model Performance Data'!$L$40)</f>
        <v>-</v>
      </c>
      <c r="L854" s="38" t="str">
        <f>IF(ISBLANK('Model Performance Data'!$K$40),"-",'Model Performance Data'!$K$40)</f>
        <v>-</v>
      </c>
      <c r="M854" s="43">
        <f>IF(ISNA(SUMIFS(INDEX('Model Performance Data'!$O$8:$DY$56,0,MATCH(CONCATENATE($J854,M$6),'Model Performance Data'!$O$6:$DY$6,0)),'Model Performance Data'!$B$8:$B$56,$C854,'Model Performance Data'!$C$8:$C$56,$D854)),"-",SUMIFS(INDEX('Model Performance Data'!$O$8:$DY$56,0,MATCH(CONCATENATE($J854,M$6),'Model Performance Data'!$O$6:$DY$6,0)),'Model Performance Data'!$B$8:$B$56,$C854,'Model Performance Data'!$C$8:$C$56,$D854))</f>
        <v>0</v>
      </c>
      <c r="N854" s="43">
        <f>IF(ISNA(SUMIFS(INDEX('Model Performance Data'!$O$8:$DY$56,0,MATCH(CONCATENATE($J854,N$6),'Model Performance Data'!$O$6:$DY$6,0)),'Model Performance Data'!$B$8:$B$56,$C854,'Model Performance Data'!$C$8:$C$56,$D854)),"-",SUMIFS(INDEX('Model Performance Data'!$O$8:$DY$56,0,MATCH(CONCATENATE($J854,N$6),'Model Performance Data'!$O$6:$DY$6,0)),'Model Performance Data'!$B$8:$B$56,$C854,'Model Performance Data'!$C$8:$C$56,$D854))</f>
        <v>0</v>
      </c>
      <c r="O854" s="154">
        <f>IF(ISNA(SUMIFS(INDEX('Model Performance Data'!$O$8:$DY$56,0,MATCH(CONCATENATE($J854,O$6),'Model Performance Data'!$O$6:$DY$6,0)),'Model Performance Data'!$B$8:$B$56,$C854,'Model Performance Data'!$C$8:$C$56,$D854)),"-",SUMIFS(INDEX('Model Performance Data'!$O$8:$DY$56,0,MATCH(CONCATENATE($J854,O$6),'Model Performance Data'!$O$6:$DY$6,0)),'Model Performance Data'!$B$8:$B$56,$C854,'Model Performance Data'!$C$8:$C$56,$D854))</f>
        <v>0</v>
      </c>
    </row>
    <row r="855" spans="2:15" outlineLevel="1" x14ac:dyDescent="0.35">
      <c r="B855" s="37" t="s">
        <v>80</v>
      </c>
      <c r="C855" s="38" t="str">
        <f>IF(ISBLANK('Model Performance Data'!$B$40),"-",'Model Performance Data'!$B$40)</f>
        <v>-</v>
      </c>
      <c r="D855" s="38" t="str">
        <f>IF(ISBLANK('Model Performance Data'!$C$40),"-",'Model Performance Data'!$C$40)</f>
        <v>-</v>
      </c>
      <c r="E855" s="38" t="str">
        <f>IF(ISBLANK('Model Performance Data'!$D$40),"-",'Model Performance Data'!$D$40)</f>
        <v>-</v>
      </c>
      <c r="F855" s="38" t="str">
        <f>IF(ISBLANK('Model Performance Data'!$E$40),"-",'Model Performance Data'!$E$40)</f>
        <v>-</v>
      </c>
      <c r="G855" s="38" t="str">
        <f>IF(ISBLANK('Model Performance Data'!$F$40),"-",'Model Performance Data'!$F$40)</f>
        <v>-</v>
      </c>
      <c r="H855" s="38">
        <v>4</v>
      </c>
      <c r="I855" s="38">
        <v>5</v>
      </c>
      <c r="J855" s="37" t="str">
        <f t="shared" si="45"/>
        <v>45</v>
      </c>
      <c r="K855" s="38" t="str">
        <f>IF(ISBLANK('Model Performance Data'!$L$40),"-",'Model Performance Data'!$L$40)</f>
        <v>-</v>
      </c>
      <c r="L855" s="38" t="str">
        <f>IF(ISBLANK('Model Performance Data'!$K$40),"-",'Model Performance Data'!$K$40)</f>
        <v>-</v>
      </c>
      <c r="M855" s="43">
        <f>IF(ISNA(SUMIFS(INDEX('Model Performance Data'!$O$8:$DY$56,0,MATCH(CONCATENATE($J855,M$6),'Model Performance Data'!$O$6:$DY$6,0)),'Model Performance Data'!$B$8:$B$56,$C855,'Model Performance Data'!$C$8:$C$56,$D855)),"-",SUMIFS(INDEX('Model Performance Data'!$O$8:$DY$56,0,MATCH(CONCATENATE($J855,M$6),'Model Performance Data'!$O$6:$DY$6,0)),'Model Performance Data'!$B$8:$B$56,$C855,'Model Performance Data'!$C$8:$C$56,$D855))</f>
        <v>0</v>
      </c>
      <c r="N855" s="43">
        <f>IF(ISNA(SUMIFS(INDEX('Model Performance Data'!$O$8:$DY$56,0,MATCH(CONCATENATE($J855,N$6),'Model Performance Data'!$O$6:$DY$6,0)),'Model Performance Data'!$B$8:$B$56,$C855,'Model Performance Data'!$C$8:$C$56,$D855)),"-",SUMIFS(INDEX('Model Performance Data'!$O$8:$DY$56,0,MATCH(CONCATENATE($J855,N$6),'Model Performance Data'!$O$6:$DY$6,0)),'Model Performance Data'!$B$8:$B$56,$C855,'Model Performance Data'!$C$8:$C$56,$D855))</f>
        <v>0</v>
      </c>
      <c r="O855" s="154">
        <f>IF(ISNA(SUMIFS(INDEX('Model Performance Data'!$O$8:$DY$56,0,MATCH(CONCATENATE($J855,O$6),'Model Performance Data'!$O$6:$DY$6,0)),'Model Performance Data'!$B$8:$B$56,$C855,'Model Performance Data'!$C$8:$C$56,$D855)),"-",SUMIFS(INDEX('Model Performance Data'!$O$8:$DY$56,0,MATCH(CONCATENATE($J855,O$6),'Model Performance Data'!$O$6:$DY$6,0)),'Model Performance Data'!$B$8:$B$56,$C855,'Model Performance Data'!$C$8:$C$56,$D855))</f>
        <v>0</v>
      </c>
    </row>
    <row r="856" spans="2:15" outlineLevel="1" x14ac:dyDescent="0.35">
      <c r="B856" s="37" t="s">
        <v>80</v>
      </c>
      <c r="C856" s="38" t="str">
        <f>IF(ISBLANK('Model Performance Data'!$B$40),"-",'Model Performance Data'!$B$40)</f>
        <v>-</v>
      </c>
      <c r="D856" s="38" t="str">
        <f>IF(ISBLANK('Model Performance Data'!$C$40),"-",'Model Performance Data'!$C$40)</f>
        <v>-</v>
      </c>
      <c r="E856" s="38" t="str">
        <f>IF(ISBLANK('Model Performance Data'!$D$40),"-",'Model Performance Data'!$D$40)</f>
        <v>-</v>
      </c>
      <c r="F856" s="38" t="str">
        <f>IF(ISBLANK('Model Performance Data'!$E$40),"-",'Model Performance Data'!$E$40)</f>
        <v>-</v>
      </c>
      <c r="G856" s="38" t="str">
        <f>IF(ISBLANK('Model Performance Data'!$F$40),"-",'Model Performance Data'!$F$40)</f>
        <v>-</v>
      </c>
      <c r="H856" s="38">
        <v>4</v>
      </c>
      <c r="I856" s="38" t="s">
        <v>65</v>
      </c>
      <c r="J856" s="37" t="str">
        <f t="shared" si="45"/>
        <v>4Goal</v>
      </c>
      <c r="K856" s="38" t="str">
        <f>IF(ISBLANK('Model Performance Data'!$L$40),"-",'Model Performance Data'!$L$40)</f>
        <v>-</v>
      </c>
      <c r="L856" s="38" t="str">
        <f>IF(ISBLANK('Model Performance Data'!$K$40),"-",'Model Performance Data'!$K$40)</f>
        <v>-</v>
      </c>
      <c r="M856" s="43" t="str">
        <f>IF(ISNA(SUMIFS(INDEX('Model Performance Data'!$O$8:$DY$56,0,MATCH(CONCATENATE($J856,M$6),'Model Performance Data'!$O$6:$DY$6,0)),'Model Performance Data'!$B$8:$B$56,$C856,'Model Performance Data'!$C$8:$C$56,$D856)),"-",SUMIFS(INDEX('Model Performance Data'!$O$8:$DY$56,0,MATCH(CONCATENATE($J856,M$6),'Model Performance Data'!$O$6:$DY$6,0)),'Model Performance Data'!$B$8:$B$56,$C856,'Model Performance Data'!$C$8:$C$56,$D856))</f>
        <v>-</v>
      </c>
      <c r="N856" s="43" t="str">
        <f>IF(ISNA(SUMIFS(INDEX('Model Performance Data'!$O$8:$DY$56,0,MATCH(CONCATENATE($J856,N$6),'Model Performance Data'!$O$6:$DY$6,0)),'Model Performance Data'!$B$8:$B$56,$C856,'Model Performance Data'!$C$8:$C$56,$D856)),"-",SUMIFS(INDEX('Model Performance Data'!$O$8:$DY$56,0,MATCH(CONCATENATE($J856,N$6),'Model Performance Data'!$O$6:$DY$6,0)),'Model Performance Data'!$B$8:$B$56,$C856,'Model Performance Data'!$C$8:$C$56,$D856))</f>
        <v>-</v>
      </c>
      <c r="O856" s="154">
        <f>IF(ISNA(SUMIFS(INDEX('Model Performance Data'!$O$8:$DY$56,0,MATCH(CONCATENATE($J856,O$6),'Model Performance Data'!$O$6:$DY$6,0)),'Model Performance Data'!$B$8:$B$56,$C856,'Model Performance Data'!$C$8:$C$56,$D856)),"-",SUMIFS(INDEX('Model Performance Data'!$O$8:$DY$56,0,MATCH(CONCATENATE($J856,O$6),'Model Performance Data'!$O$6:$DY$6,0)),'Model Performance Data'!$B$8:$B$56,$C856,'Model Performance Data'!$C$8:$C$56,$D856))</f>
        <v>0</v>
      </c>
    </row>
    <row r="857" spans="2:15" outlineLevel="1" x14ac:dyDescent="0.35">
      <c r="B857" s="37" t="s">
        <v>80</v>
      </c>
      <c r="C857" s="38" t="str">
        <f>IF(ISBLANK('Model Performance Data'!$B$41),"-",'Model Performance Data'!$B$41)</f>
        <v>-</v>
      </c>
      <c r="D857" s="38" t="str">
        <f>IF(ISBLANK('Model Performance Data'!$C$41),"-",'Model Performance Data'!$C$41)</f>
        <v>-</v>
      </c>
      <c r="E857" s="38" t="str">
        <f>IF(ISBLANK('Model Performance Data'!$D$41),"-",'Model Performance Data'!$D$41)</f>
        <v>-</v>
      </c>
      <c r="F857" s="38" t="str">
        <f>IF(ISBLANK('Model Performance Data'!$E$41),"-",'Model Performance Data'!$E$41)</f>
        <v>-</v>
      </c>
      <c r="G857" s="38" t="str">
        <f>IF(ISBLANK('Model Performance Data'!$F$41),"-",'Model Performance Data'!$F$41)</f>
        <v>-</v>
      </c>
      <c r="H857" s="38" t="s">
        <v>64</v>
      </c>
      <c r="I857" s="38" t="s">
        <v>64</v>
      </c>
      <c r="J857" s="37" t="str">
        <f t="shared" si="42"/>
        <v>BaselineBaseline</v>
      </c>
      <c r="K857" s="38" t="str">
        <f>IF(ISBLANK('Model Performance Data'!$L$41),"-",'Model Performance Data'!$L$41)</f>
        <v>-</v>
      </c>
      <c r="L857" s="38" t="str">
        <f>IF(ISBLANK('Model Performance Data'!$K$41),"-",'Model Performance Data'!$K$41)</f>
        <v>-</v>
      </c>
      <c r="M857" s="43">
        <f>IF(ISNA(SUMIFS(INDEX('Model Performance Data'!$O$8:$DY$56,0,MATCH(CONCATENATE($J857,M$6),'Model Performance Data'!$O$6:$DY$6,0)),'Model Performance Data'!$B$8:$B$56,$C857,'Model Performance Data'!$C$8:$C$56,$D857)),"-",SUMIFS(INDEX('Model Performance Data'!$O$8:$DY$56,0,MATCH(CONCATENATE($J857,M$6),'Model Performance Data'!$O$6:$DY$6,0)),'Model Performance Data'!$B$8:$B$56,$C857,'Model Performance Data'!$C$8:$C$56,$D857))</f>
        <v>0</v>
      </c>
      <c r="N857" s="43">
        <f>IF(ISNA(SUMIFS(INDEX('Model Performance Data'!$O$8:$DY$56,0,MATCH(CONCATENATE($J857,N$6),'Model Performance Data'!$O$6:$DY$6,0)),'Model Performance Data'!$B$8:$B$56,$C857,'Model Performance Data'!$C$8:$C$56,$D857)),"-",SUMIFS(INDEX('Model Performance Data'!$O$8:$DY$56,0,MATCH(CONCATENATE($J857,N$6),'Model Performance Data'!$O$6:$DY$6,0)),'Model Performance Data'!$B$8:$B$56,$C857,'Model Performance Data'!$C$8:$C$56,$D857))</f>
        <v>0</v>
      </c>
      <c r="O857" s="154">
        <f>IF(ISNA(SUMIFS(INDEX('Model Performance Data'!$O$8:$DY$56,0,MATCH(CONCATENATE($J857,O$6),'Model Performance Data'!$O$6:$DY$6,0)),'Model Performance Data'!$B$8:$B$56,$C857,'Model Performance Data'!$C$8:$C$56,$D857)),"-",SUMIFS(INDEX('Model Performance Data'!$O$8:$DY$56,0,MATCH(CONCATENATE($J857,O$6),'Model Performance Data'!$O$6:$DY$6,0)),'Model Performance Data'!$B$8:$B$56,$C857,'Model Performance Data'!$C$8:$C$56,$D857))</f>
        <v>0</v>
      </c>
    </row>
    <row r="858" spans="2:15" outlineLevel="1" x14ac:dyDescent="0.35">
      <c r="B858" s="37" t="s">
        <v>80</v>
      </c>
      <c r="C858" s="38" t="str">
        <f>IF(ISBLANK('Model Performance Data'!$B$41),"-",'Model Performance Data'!$B$41)</f>
        <v>-</v>
      </c>
      <c r="D858" s="38" t="str">
        <f>IF(ISBLANK('Model Performance Data'!$C$41),"-",'Model Performance Data'!$C$41)</f>
        <v>-</v>
      </c>
      <c r="E858" s="38" t="str">
        <f>IF(ISBLANK('Model Performance Data'!$D$41),"-",'Model Performance Data'!$D$41)</f>
        <v>-</v>
      </c>
      <c r="F858" s="38" t="str">
        <f>IF(ISBLANK('Model Performance Data'!$E$41),"-",'Model Performance Data'!$E$41)</f>
        <v>-</v>
      </c>
      <c r="G858" s="38" t="str">
        <f>IF(ISBLANK('Model Performance Data'!$F$41),"-",'Model Performance Data'!$F$41)</f>
        <v>-</v>
      </c>
      <c r="H858" s="38">
        <v>1</v>
      </c>
      <c r="I858" s="38">
        <v>1</v>
      </c>
      <c r="J858" s="37" t="str">
        <f t="shared" si="42"/>
        <v>11</v>
      </c>
      <c r="K858" s="38" t="str">
        <f>IF(ISBLANK('Model Performance Data'!$L$41),"-",'Model Performance Data'!$L$41)</f>
        <v>-</v>
      </c>
      <c r="L858" s="38" t="str">
        <f>IF(ISBLANK('Model Performance Data'!$K$41),"-",'Model Performance Data'!$K$41)</f>
        <v>-</v>
      </c>
      <c r="M858" s="43">
        <f>IF(ISNA(SUMIFS(INDEX('Model Performance Data'!$O$8:$DY$56,0,MATCH(CONCATENATE($J858,M$6),'Model Performance Data'!$O$6:$DY$6,0)),'Model Performance Data'!$B$8:$B$56,$C858,'Model Performance Data'!$C$8:$C$56,$D858)),"-",SUMIFS(INDEX('Model Performance Data'!$O$8:$DY$56,0,MATCH(CONCATENATE($J858,M$6),'Model Performance Data'!$O$6:$DY$6,0)),'Model Performance Data'!$B$8:$B$56,$C858,'Model Performance Data'!$C$8:$C$56,$D858))</f>
        <v>0</v>
      </c>
      <c r="N858" s="43">
        <f>IF(ISNA(SUMIFS(INDEX('Model Performance Data'!$O$8:$DY$56,0,MATCH(CONCATENATE($J858,N$6),'Model Performance Data'!$O$6:$DY$6,0)),'Model Performance Data'!$B$8:$B$56,$C858,'Model Performance Data'!$C$8:$C$56,$D858)),"-",SUMIFS(INDEX('Model Performance Data'!$O$8:$DY$56,0,MATCH(CONCATENATE($J858,N$6),'Model Performance Data'!$O$6:$DY$6,0)),'Model Performance Data'!$B$8:$B$56,$C858,'Model Performance Data'!$C$8:$C$56,$D858))</f>
        <v>0</v>
      </c>
      <c r="O858" s="154">
        <f>IF(ISNA(SUMIFS(INDEX('Model Performance Data'!$O$8:$DY$56,0,MATCH(CONCATENATE($J858,O$6),'Model Performance Data'!$O$6:$DY$6,0)),'Model Performance Data'!$B$8:$B$56,$C858,'Model Performance Data'!$C$8:$C$56,$D858)),"-",SUMIFS(INDEX('Model Performance Data'!$O$8:$DY$56,0,MATCH(CONCATENATE($J858,O$6),'Model Performance Data'!$O$6:$DY$6,0)),'Model Performance Data'!$B$8:$B$56,$C858,'Model Performance Data'!$C$8:$C$56,$D858))</f>
        <v>0</v>
      </c>
    </row>
    <row r="859" spans="2:15" outlineLevel="1" x14ac:dyDescent="0.35">
      <c r="B859" s="37" t="s">
        <v>80</v>
      </c>
      <c r="C859" s="38" t="str">
        <f>IF(ISBLANK('Model Performance Data'!$B$41),"-",'Model Performance Data'!$B$41)</f>
        <v>-</v>
      </c>
      <c r="D859" s="38" t="str">
        <f>IF(ISBLANK('Model Performance Data'!$C$41),"-",'Model Performance Data'!$C$41)</f>
        <v>-</v>
      </c>
      <c r="E859" s="38" t="str">
        <f>IF(ISBLANK('Model Performance Data'!$D$41),"-",'Model Performance Data'!$D$41)</f>
        <v>-</v>
      </c>
      <c r="F859" s="38" t="str">
        <f>IF(ISBLANK('Model Performance Data'!$E$41),"-",'Model Performance Data'!$E$41)</f>
        <v>-</v>
      </c>
      <c r="G859" s="38" t="str">
        <f>IF(ISBLANK('Model Performance Data'!$F$41),"-",'Model Performance Data'!$F$41)</f>
        <v>-</v>
      </c>
      <c r="H859" s="38">
        <v>1</v>
      </c>
      <c r="I859" s="38">
        <v>2</v>
      </c>
      <c r="J859" s="37" t="str">
        <f t="shared" si="42"/>
        <v>12</v>
      </c>
      <c r="K859" s="38" t="str">
        <f>IF(ISBLANK('Model Performance Data'!$L$41),"-",'Model Performance Data'!$L$41)</f>
        <v>-</v>
      </c>
      <c r="L859" s="38" t="str">
        <f>IF(ISBLANK('Model Performance Data'!$K$41),"-",'Model Performance Data'!$K$41)</f>
        <v>-</v>
      </c>
      <c r="M859" s="43">
        <f>IF(ISNA(SUMIFS(INDEX('Model Performance Data'!$O$8:$DY$56,0,MATCH(CONCATENATE($J859,M$6),'Model Performance Data'!$O$6:$DY$6,0)),'Model Performance Data'!$B$8:$B$56,$C859,'Model Performance Data'!$C$8:$C$56,$D859)),"-",SUMIFS(INDEX('Model Performance Data'!$O$8:$DY$56,0,MATCH(CONCATENATE($J859,M$6),'Model Performance Data'!$O$6:$DY$6,0)),'Model Performance Data'!$B$8:$B$56,$C859,'Model Performance Data'!$C$8:$C$56,$D859))</f>
        <v>0</v>
      </c>
      <c r="N859" s="43">
        <f>IF(ISNA(SUMIFS(INDEX('Model Performance Data'!$O$8:$DY$56,0,MATCH(CONCATENATE($J859,N$6),'Model Performance Data'!$O$6:$DY$6,0)),'Model Performance Data'!$B$8:$B$56,$C859,'Model Performance Data'!$C$8:$C$56,$D859)),"-",SUMIFS(INDEX('Model Performance Data'!$O$8:$DY$56,0,MATCH(CONCATENATE($J859,N$6),'Model Performance Data'!$O$6:$DY$6,0)),'Model Performance Data'!$B$8:$B$56,$C859,'Model Performance Data'!$C$8:$C$56,$D859))</f>
        <v>0</v>
      </c>
      <c r="O859" s="154">
        <f>IF(ISNA(SUMIFS(INDEX('Model Performance Data'!$O$8:$DY$56,0,MATCH(CONCATENATE($J859,O$6),'Model Performance Data'!$O$6:$DY$6,0)),'Model Performance Data'!$B$8:$B$56,$C859,'Model Performance Data'!$C$8:$C$56,$D859)),"-",SUMIFS(INDEX('Model Performance Data'!$O$8:$DY$56,0,MATCH(CONCATENATE($J859,O$6),'Model Performance Data'!$O$6:$DY$6,0)),'Model Performance Data'!$B$8:$B$56,$C859,'Model Performance Data'!$C$8:$C$56,$D859))</f>
        <v>0</v>
      </c>
    </row>
    <row r="860" spans="2:15" outlineLevel="1" x14ac:dyDescent="0.35">
      <c r="B860" s="37" t="s">
        <v>80</v>
      </c>
      <c r="C860" s="38" t="str">
        <f>IF(ISBLANK('Model Performance Data'!$B$41),"-",'Model Performance Data'!$B$41)</f>
        <v>-</v>
      </c>
      <c r="D860" s="38" t="str">
        <f>IF(ISBLANK('Model Performance Data'!$C$41),"-",'Model Performance Data'!$C$41)</f>
        <v>-</v>
      </c>
      <c r="E860" s="38" t="str">
        <f>IF(ISBLANK('Model Performance Data'!$D$41),"-",'Model Performance Data'!$D$41)</f>
        <v>-</v>
      </c>
      <c r="F860" s="38" t="str">
        <f>IF(ISBLANK('Model Performance Data'!$E$41),"-",'Model Performance Data'!$E$41)</f>
        <v>-</v>
      </c>
      <c r="G860" s="38" t="str">
        <f>IF(ISBLANK('Model Performance Data'!$F$41),"-",'Model Performance Data'!$F$41)</f>
        <v>-</v>
      </c>
      <c r="H860" s="38">
        <v>1</v>
      </c>
      <c r="I860" s="38">
        <v>3</v>
      </c>
      <c r="J860" s="37" t="str">
        <f t="shared" si="42"/>
        <v>13</v>
      </c>
      <c r="K860" s="38" t="str">
        <f>IF(ISBLANK('Model Performance Data'!$L$41),"-",'Model Performance Data'!$L$41)</f>
        <v>-</v>
      </c>
      <c r="L860" s="38" t="str">
        <f>IF(ISBLANK('Model Performance Data'!$K$41),"-",'Model Performance Data'!$K$41)</f>
        <v>-</v>
      </c>
      <c r="M860" s="43">
        <f>IF(ISNA(SUMIFS(INDEX('Model Performance Data'!$O$8:$DY$56,0,MATCH(CONCATENATE($J860,M$6),'Model Performance Data'!$O$6:$DY$6,0)),'Model Performance Data'!$B$8:$B$56,$C860,'Model Performance Data'!$C$8:$C$56,$D860)),"-",SUMIFS(INDEX('Model Performance Data'!$O$8:$DY$56,0,MATCH(CONCATENATE($J860,M$6),'Model Performance Data'!$O$6:$DY$6,0)),'Model Performance Data'!$B$8:$B$56,$C860,'Model Performance Data'!$C$8:$C$56,$D860))</f>
        <v>0</v>
      </c>
      <c r="N860" s="43">
        <f>IF(ISNA(SUMIFS(INDEX('Model Performance Data'!$O$8:$DY$56,0,MATCH(CONCATENATE($J860,N$6),'Model Performance Data'!$O$6:$DY$6,0)),'Model Performance Data'!$B$8:$B$56,$C860,'Model Performance Data'!$C$8:$C$56,$D860)),"-",SUMIFS(INDEX('Model Performance Data'!$O$8:$DY$56,0,MATCH(CONCATENATE($J860,N$6),'Model Performance Data'!$O$6:$DY$6,0)),'Model Performance Data'!$B$8:$B$56,$C860,'Model Performance Data'!$C$8:$C$56,$D860))</f>
        <v>0</v>
      </c>
      <c r="O860" s="154">
        <f>IF(ISNA(SUMIFS(INDEX('Model Performance Data'!$O$8:$DY$56,0,MATCH(CONCATENATE($J860,O$6),'Model Performance Data'!$O$6:$DY$6,0)),'Model Performance Data'!$B$8:$B$56,$C860,'Model Performance Data'!$C$8:$C$56,$D860)),"-",SUMIFS(INDEX('Model Performance Data'!$O$8:$DY$56,0,MATCH(CONCATENATE($J860,O$6),'Model Performance Data'!$O$6:$DY$6,0)),'Model Performance Data'!$B$8:$B$56,$C860,'Model Performance Data'!$C$8:$C$56,$D860))</f>
        <v>0</v>
      </c>
    </row>
    <row r="861" spans="2:15" outlineLevel="1" x14ac:dyDescent="0.35">
      <c r="B861" s="37" t="s">
        <v>80</v>
      </c>
      <c r="C861" s="38" t="str">
        <f>IF(ISBLANK('Model Performance Data'!$B$41),"-",'Model Performance Data'!$B$41)</f>
        <v>-</v>
      </c>
      <c r="D861" s="38" t="str">
        <f>IF(ISBLANK('Model Performance Data'!$C$41),"-",'Model Performance Data'!$C$41)</f>
        <v>-</v>
      </c>
      <c r="E861" s="38" t="str">
        <f>IF(ISBLANK('Model Performance Data'!$D$41),"-",'Model Performance Data'!$D$41)</f>
        <v>-</v>
      </c>
      <c r="F861" s="38" t="str">
        <f>IF(ISBLANK('Model Performance Data'!$E$41),"-",'Model Performance Data'!$E$41)</f>
        <v>-</v>
      </c>
      <c r="G861" s="38" t="str">
        <f>IF(ISBLANK('Model Performance Data'!$F$41),"-",'Model Performance Data'!$F$41)</f>
        <v>-</v>
      </c>
      <c r="H861" s="38">
        <v>1</v>
      </c>
      <c r="I861" s="38">
        <v>4</v>
      </c>
      <c r="J861" s="37" t="str">
        <f t="shared" si="42"/>
        <v>14</v>
      </c>
      <c r="K861" s="38" t="str">
        <f>IF(ISBLANK('Model Performance Data'!$L$41),"-",'Model Performance Data'!$L$41)</f>
        <v>-</v>
      </c>
      <c r="L861" s="38" t="str">
        <f>IF(ISBLANK('Model Performance Data'!$K$41),"-",'Model Performance Data'!$K$41)</f>
        <v>-</v>
      </c>
      <c r="M861" s="43">
        <f>IF(ISNA(SUMIFS(INDEX('Model Performance Data'!$O$8:$DY$56,0,MATCH(CONCATENATE($J861,M$6),'Model Performance Data'!$O$6:$DY$6,0)),'Model Performance Data'!$B$8:$B$56,$C861,'Model Performance Data'!$C$8:$C$56,$D861)),"-",SUMIFS(INDEX('Model Performance Data'!$O$8:$DY$56,0,MATCH(CONCATENATE($J861,M$6),'Model Performance Data'!$O$6:$DY$6,0)),'Model Performance Data'!$B$8:$B$56,$C861,'Model Performance Data'!$C$8:$C$56,$D861))</f>
        <v>0</v>
      </c>
      <c r="N861" s="43">
        <f>IF(ISNA(SUMIFS(INDEX('Model Performance Data'!$O$8:$DY$56,0,MATCH(CONCATENATE($J861,N$6),'Model Performance Data'!$O$6:$DY$6,0)),'Model Performance Data'!$B$8:$B$56,$C861,'Model Performance Data'!$C$8:$C$56,$D861)),"-",SUMIFS(INDEX('Model Performance Data'!$O$8:$DY$56,0,MATCH(CONCATENATE($J861,N$6),'Model Performance Data'!$O$6:$DY$6,0)),'Model Performance Data'!$B$8:$B$56,$C861,'Model Performance Data'!$C$8:$C$56,$D861))</f>
        <v>0</v>
      </c>
      <c r="O861" s="154">
        <f>IF(ISNA(SUMIFS(INDEX('Model Performance Data'!$O$8:$DY$56,0,MATCH(CONCATENATE($J861,O$6),'Model Performance Data'!$O$6:$DY$6,0)),'Model Performance Data'!$B$8:$B$56,$C861,'Model Performance Data'!$C$8:$C$56,$D861)),"-",SUMIFS(INDEX('Model Performance Data'!$O$8:$DY$56,0,MATCH(CONCATENATE($J861,O$6),'Model Performance Data'!$O$6:$DY$6,0)),'Model Performance Data'!$B$8:$B$56,$C861,'Model Performance Data'!$C$8:$C$56,$D861))</f>
        <v>0</v>
      </c>
    </row>
    <row r="862" spans="2:15" outlineLevel="1" x14ac:dyDescent="0.35">
      <c r="B862" s="37" t="s">
        <v>80</v>
      </c>
      <c r="C862" s="38" t="str">
        <f>IF(ISBLANK('Model Performance Data'!$B$41),"-",'Model Performance Data'!$B$41)</f>
        <v>-</v>
      </c>
      <c r="D862" s="38" t="str">
        <f>IF(ISBLANK('Model Performance Data'!$C$41),"-",'Model Performance Data'!$C$41)</f>
        <v>-</v>
      </c>
      <c r="E862" s="38" t="str">
        <f>IF(ISBLANK('Model Performance Data'!$D$41),"-",'Model Performance Data'!$D$41)</f>
        <v>-</v>
      </c>
      <c r="F862" s="38" t="str">
        <f>IF(ISBLANK('Model Performance Data'!$E$41),"-",'Model Performance Data'!$E$41)</f>
        <v>-</v>
      </c>
      <c r="G862" s="38" t="str">
        <f>IF(ISBLANK('Model Performance Data'!$F$41),"-",'Model Performance Data'!$F$41)</f>
        <v>-</v>
      </c>
      <c r="H862" s="38">
        <v>1</v>
      </c>
      <c r="I862" s="38">
        <v>5</v>
      </c>
      <c r="J862" s="37" t="str">
        <f t="shared" si="42"/>
        <v>15</v>
      </c>
      <c r="K862" s="38" t="str">
        <f>IF(ISBLANK('Model Performance Data'!$L$41),"-",'Model Performance Data'!$L$41)</f>
        <v>-</v>
      </c>
      <c r="L862" s="38" t="str">
        <f>IF(ISBLANK('Model Performance Data'!$K$41),"-",'Model Performance Data'!$K$41)</f>
        <v>-</v>
      </c>
      <c r="M862" s="43">
        <f>IF(ISNA(SUMIFS(INDEX('Model Performance Data'!$O$8:$DY$56,0,MATCH(CONCATENATE($J862,M$6),'Model Performance Data'!$O$6:$DY$6,0)),'Model Performance Data'!$B$8:$B$56,$C862,'Model Performance Data'!$C$8:$C$56,$D862)),"-",SUMIFS(INDEX('Model Performance Data'!$O$8:$DY$56,0,MATCH(CONCATENATE($J862,M$6),'Model Performance Data'!$O$6:$DY$6,0)),'Model Performance Data'!$B$8:$B$56,$C862,'Model Performance Data'!$C$8:$C$56,$D862))</f>
        <v>0</v>
      </c>
      <c r="N862" s="43">
        <f>IF(ISNA(SUMIFS(INDEX('Model Performance Data'!$O$8:$DY$56,0,MATCH(CONCATENATE($J862,N$6),'Model Performance Data'!$O$6:$DY$6,0)),'Model Performance Data'!$B$8:$B$56,$C862,'Model Performance Data'!$C$8:$C$56,$D862)),"-",SUMIFS(INDEX('Model Performance Data'!$O$8:$DY$56,0,MATCH(CONCATENATE($J862,N$6),'Model Performance Data'!$O$6:$DY$6,0)),'Model Performance Data'!$B$8:$B$56,$C862,'Model Performance Data'!$C$8:$C$56,$D862))</f>
        <v>0</v>
      </c>
      <c r="O862" s="154">
        <f>IF(ISNA(SUMIFS(INDEX('Model Performance Data'!$O$8:$DY$56,0,MATCH(CONCATENATE($J862,O$6),'Model Performance Data'!$O$6:$DY$6,0)),'Model Performance Data'!$B$8:$B$56,$C862,'Model Performance Data'!$C$8:$C$56,$D862)),"-",SUMIFS(INDEX('Model Performance Data'!$O$8:$DY$56,0,MATCH(CONCATENATE($J862,O$6),'Model Performance Data'!$O$6:$DY$6,0)),'Model Performance Data'!$B$8:$B$56,$C862,'Model Performance Data'!$C$8:$C$56,$D862))</f>
        <v>0</v>
      </c>
    </row>
    <row r="863" spans="2:15" outlineLevel="1" x14ac:dyDescent="0.35">
      <c r="B863" s="37" t="s">
        <v>80</v>
      </c>
      <c r="C863" s="38" t="str">
        <f>IF(ISBLANK('Model Performance Data'!$B$41),"-",'Model Performance Data'!$B$41)</f>
        <v>-</v>
      </c>
      <c r="D863" s="38" t="str">
        <f>IF(ISBLANK('Model Performance Data'!$C$41),"-",'Model Performance Data'!$C$41)</f>
        <v>-</v>
      </c>
      <c r="E863" s="38" t="str">
        <f>IF(ISBLANK('Model Performance Data'!$D$41),"-",'Model Performance Data'!$D$41)</f>
        <v>-</v>
      </c>
      <c r="F863" s="38" t="str">
        <f>IF(ISBLANK('Model Performance Data'!$E$41),"-",'Model Performance Data'!$E$41)</f>
        <v>-</v>
      </c>
      <c r="G863" s="38" t="str">
        <f>IF(ISBLANK('Model Performance Data'!$F$41),"-",'Model Performance Data'!$F$41)</f>
        <v>-</v>
      </c>
      <c r="H863" s="38">
        <v>1</v>
      </c>
      <c r="I863" s="38" t="s">
        <v>65</v>
      </c>
      <c r="J863" s="37" t="str">
        <f t="shared" si="42"/>
        <v>1Goal</v>
      </c>
      <c r="K863" s="38" t="str">
        <f>IF(ISBLANK('Model Performance Data'!$L$41),"-",'Model Performance Data'!$L$41)</f>
        <v>-</v>
      </c>
      <c r="L863" s="38" t="str">
        <f>IF(ISBLANK('Model Performance Data'!$K$41),"-",'Model Performance Data'!$K$41)</f>
        <v>-</v>
      </c>
      <c r="M863" s="43" t="str">
        <f>IF(ISNA(SUMIFS(INDEX('Model Performance Data'!$O$8:$DY$56,0,MATCH(CONCATENATE($J863,M$6),'Model Performance Data'!$O$6:$DY$6,0)),'Model Performance Data'!$B$8:$B$56,$C863,'Model Performance Data'!$C$8:$C$56,$D863)),"-",SUMIFS(INDEX('Model Performance Data'!$O$8:$DY$56,0,MATCH(CONCATENATE($J863,M$6),'Model Performance Data'!$O$6:$DY$6,0)),'Model Performance Data'!$B$8:$B$56,$C863,'Model Performance Data'!$C$8:$C$56,$D863))</f>
        <v>-</v>
      </c>
      <c r="N863" s="43" t="str">
        <f>IF(ISNA(SUMIFS(INDEX('Model Performance Data'!$O$8:$DY$56,0,MATCH(CONCATENATE($J863,N$6),'Model Performance Data'!$O$6:$DY$6,0)),'Model Performance Data'!$B$8:$B$56,$C863,'Model Performance Data'!$C$8:$C$56,$D863)),"-",SUMIFS(INDEX('Model Performance Data'!$O$8:$DY$56,0,MATCH(CONCATENATE($J863,N$6),'Model Performance Data'!$O$6:$DY$6,0)),'Model Performance Data'!$B$8:$B$56,$C863,'Model Performance Data'!$C$8:$C$56,$D863))</f>
        <v>-</v>
      </c>
      <c r="O863" s="154">
        <f>IF(ISNA(SUMIFS(INDEX('Model Performance Data'!$O$8:$DY$56,0,MATCH(CONCATENATE($J863,O$6),'Model Performance Data'!$O$6:$DY$6,0)),'Model Performance Data'!$B$8:$B$56,$C863,'Model Performance Data'!$C$8:$C$56,$D863)),"-",SUMIFS(INDEX('Model Performance Data'!$O$8:$DY$56,0,MATCH(CONCATENATE($J863,O$6),'Model Performance Data'!$O$6:$DY$6,0)),'Model Performance Data'!$B$8:$B$56,$C863,'Model Performance Data'!$C$8:$C$56,$D863))</f>
        <v>0</v>
      </c>
    </row>
    <row r="864" spans="2:15" outlineLevel="1" x14ac:dyDescent="0.35">
      <c r="B864" s="37" t="s">
        <v>80</v>
      </c>
      <c r="C864" s="38" t="str">
        <f>IF(ISBLANK('Model Performance Data'!$B$41),"-",'Model Performance Data'!$B$41)</f>
        <v>-</v>
      </c>
      <c r="D864" s="38" t="str">
        <f>IF(ISBLANK('Model Performance Data'!$C$41),"-",'Model Performance Data'!$C$41)</f>
        <v>-</v>
      </c>
      <c r="E864" s="38" t="str">
        <f>IF(ISBLANK('Model Performance Data'!$D$41),"-",'Model Performance Data'!$D$41)</f>
        <v>-</v>
      </c>
      <c r="F864" s="38" t="str">
        <f>IF(ISBLANK('Model Performance Data'!$E$41),"-",'Model Performance Data'!$E$41)</f>
        <v>-</v>
      </c>
      <c r="G864" s="38" t="str">
        <f>IF(ISBLANK('Model Performance Data'!$F$41),"-",'Model Performance Data'!$F$41)</f>
        <v>-</v>
      </c>
      <c r="H864" s="38">
        <v>2</v>
      </c>
      <c r="I864" s="38">
        <v>1</v>
      </c>
      <c r="J864" s="37" t="str">
        <f t="shared" si="42"/>
        <v>21</v>
      </c>
      <c r="K864" s="38" t="str">
        <f>IF(ISBLANK('Model Performance Data'!$L$41),"-",'Model Performance Data'!$L$41)</f>
        <v>-</v>
      </c>
      <c r="L864" s="38" t="str">
        <f>IF(ISBLANK('Model Performance Data'!$K$41),"-",'Model Performance Data'!$K$41)</f>
        <v>-</v>
      </c>
      <c r="M864" s="43">
        <f>IF(ISNA(SUMIFS(INDEX('Model Performance Data'!$O$8:$DY$56,0,MATCH(CONCATENATE($J864,M$6),'Model Performance Data'!$O$6:$DY$6,0)),'Model Performance Data'!$B$8:$B$56,$C864,'Model Performance Data'!$C$8:$C$56,$D864)),"-",SUMIFS(INDEX('Model Performance Data'!$O$8:$DY$56,0,MATCH(CONCATENATE($J864,M$6),'Model Performance Data'!$O$6:$DY$6,0)),'Model Performance Data'!$B$8:$B$56,$C864,'Model Performance Data'!$C$8:$C$56,$D864))</f>
        <v>0</v>
      </c>
      <c r="N864" s="43">
        <f>IF(ISNA(SUMIFS(INDEX('Model Performance Data'!$O$8:$DY$56,0,MATCH(CONCATENATE($J864,N$6),'Model Performance Data'!$O$6:$DY$6,0)),'Model Performance Data'!$B$8:$B$56,$C864,'Model Performance Data'!$C$8:$C$56,$D864)),"-",SUMIFS(INDEX('Model Performance Data'!$O$8:$DY$56,0,MATCH(CONCATENATE($J864,N$6),'Model Performance Data'!$O$6:$DY$6,0)),'Model Performance Data'!$B$8:$B$56,$C864,'Model Performance Data'!$C$8:$C$56,$D864))</f>
        <v>0</v>
      </c>
      <c r="O864" s="154">
        <f>IF(ISNA(SUMIFS(INDEX('Model Performance Data'!$O$8:$DY$56,0,MATCH(CONCATENATE($J864,O$6),'Model Performance Data'!$O$6:$DY$6,0)),'Model Performance Data'!$B$8:$B$56,$C864,'Model Performance Data'!$C$8:$C$56,$D864)),"-",SUMIFS(INDEX('Model Performance Data'!$O$8:$DY$56,0,MATCH(CONCATENATE($J864,O$6),'Model Performance Data'!$O$6:$DY$6,0)),'Model Performance Data'!$B$8:$B$56,$C864,'Model Performance Data'!$C$8:$C$56,$D864))</f>
        <v>0</v>
      </c>
    </row>
    <row r="865" spans="2:15" outlineLevel="1" x14ac:dyDescent="0.35">
      <c r="B865" s="37" t="s">
        <v>80</v>
      </c>
      <c r="C865" s="38" t="str">
        <f>IF(ISBLANK('Model Performance Data'!$B$41),"-",'Model Performance Data'!$B$41)</f>
        <v>-</v>
      </c>
      <c r="D865" s="38" t="str">
        <f>IF(ISBLANK('Model Performance Data'!$C$41),"-",'Model Performance Data'!$C$41)</f>
        <v>-</v>
      </c>
      <c r="E865" s="38" t="str">
        <f>IF(ISBLANK('Model Performance Data'!$D$41),"-",'Model Performance Data'!$D$41)</f>
        <v>-</v>
      </c>
      <c r="F865" s="38" t="str">
        <f>IF(ISBLANK('Model Performance Data'!$E$41),"-",'Model Performance Data'!$E$41)</f>
        <v>-</v>
      </c>
      <c r="G865" s="38" t="str">
        <f>IF(ISBLANK('Model Performance Data'!$F$41),"-",'Model Performance Data'!$F$41)</f>
        <v>-</v>
      </c>
      <c r="H865" s="38">
        <v>2</v>
      </c>
      <c r="I865" s="38">
        <v>2</v>
      </c>
      <c r="J865" s="37" t="str">
        <f t="shared" si="42"/>
        <v>22</v>
      </c>
      <c r="K865" s="38" t="str">
        <f>IF(ISBLANK('Model Performance Data'!$L$41),"-",'Model Performance Data'!$L$41)</f>
        <v>-</v>
      </c>
      <c r="L865" s="38" t="str">
        <f>IF(ISBLANK('Model Performance Data'!$K$41),"-",'Model Performance Data'!$K$41)</f>
        <v>-</v>
      </c>
      <c r="M865" s="43">
        <f>IF(ISNA(SUMIFS(INDEX('Model Performance Data'!$O$8:$DY$56,0,MATCH(CONCATENATE($J865,M$6),'Model Performance Data'!$O$6:$DY$6,0)),'Model Performance Data'!$B$8:$B$56,$C865,'Model Performance Data'!$C$8:$C$56,$D865)),"-",SUMIFS(INDEX('Model Performance Data'!$O$8:$DY$56,0,MATCH(CONCATENATE($J865,M$6),'Model Performance Data'!$O$6:$DY$6,0)),'Model Performance Data'!$B$8:$B$56,$C865,'Model Performance Data'!$C$8:$C$56,$D865))</f>
        <v>0</v>
      </c>
      <c r="N865" s="43">
        <f>IF(ISNA(SUMIFS(INDEX('Model Performance Data'!$O$8:$DY$56,0,MATCH(CONCATENATE($J865,N$6),'Model Performance Data'!$O$6:$DY$6,0)),'Model Performance Data'!$B$8:$B$56,$C865,'Model Performance Data'!$C$8:$C$56,$D865)),"-",SUMIFS(INDEX('Model Performance Data'!$O$8:$DY$56,0,MATCH(CONCATENATE($J865,N$6),'Model Performance Data'!$O$6:$DY$6,0)),'Model Performance Data'!$B$8:$B$56,$C865,'Model Performance Data'!$C$8:$C$56,$D865))</f>
        <v>0</v>
      </c>
      <c r="O865" s="154">
        <f>IF(ISNA(SUMIFS(INDEX('Model Performance Data'!$O$8:$DY$56,0,MATCH(CONCATENATE($J865,O$6),'Model Performance Data'!$O$6:$DY$6,0)),'Model Performance Data'!$B$8:$B$56,$C865,'Model Performance Data'!$C$8:$C$56,$D865)),"-",SUMIFS(INDEX('Model Performance Data'!$O$8:$DY$56,0,MATCH(CONCATENATE($J865,O$6),'Model Performance Data'!$O$6:$DY$6,0)),'Model Performance Data'!$B$8:$B$56,$C865,'Model Performance Data'!$C$8:$C$56,$D865))</f>
        <v>0</v>
      </c>
    </row>
    <row r="866" spans="2:15" outlineLevel="1" x14ac:dyDescent="0.35">
      <c r="B866" s="37" t="s">
        <v>80</v>
      </c>
      <c r="C866" s="38" t="str">
        <f>IF(ISBLANK('Model Performance Data'!$B$41),"-",'Model Performance Data'!$B$41)</f>
        <v>-</v>
      </c>
      <c r="D866" s="38" t="str">
        <f>IF(ISBLANK('Model Performance Data'!$C$41),"-",'Model Performance Data'!$C$41)</f>
        <v>-</v>
      </c>
      <c r="E866" s="38" t="str">
        <f>IF(ISBLANK('Model Performance Data'!$D$41),"-",'Model Performance Data'!$D$41)</f>
        <v>-</v>
      </c>
      <c r="F866" s="38" t="str">
        <f>IF(ISBLANK('Model Performance Data'!$E$41),"-",'Model Performance Data'!$E$41)</f>
        <v>-</v>
      </c>
      <c r="G866" s="38" t="str">
        <f>IF(ISBLANK('Model Performance Data'!$F$41),"-",'Model Performance Data'!$F$41)</f>
        <v>-</v>
      </c>
      <c r="H866" s="38">
        <v>2</v>
      </c>
      <c r="I866" s="38">
        <v>3</v>
      </c>
      <c r="J866" s="37" t="str">
        <f t="shared" si="42"/>
        <v>23</v>
      </c>
      <c r="K866" s="38" t="str">
        <f>IF(ISBLANK('Model Performance Data'!$L$41),"-",'Model Performance Data'!$L$41)</f>
        <v>-</v>
      </c>
      <c r="L866" s="38" t="str">
        <f>IF(ISBLANK('Model Performance Data'!$K$41),"-",'Model Performance Data'!$K$41)</f>
        <v>-</v>
      </c>
      <c r="M866" s="43">
        <f>IF(ISNA(SUMIFS(INDEX('Model Performance Data'!$O$8:$DY$56,0,MATCH(CONCATENATE($J866,M$6),'Model Performance Data'!$O$6:$DY$6,0)),'Model Performance Data'!$B$8:$B$56,$C866,'Model Performance Data'!$C$8:$C$56,$D866)),"-",SUMIFS(INDEX('Model Performance Data'!$O$8:$DY$56,0,MATCH(CONCATENATE($J866,M$6),'Model Performance Data'!$O$6:$DY$6,0)),'Model Performance Data'!$B$8:$B$56,$C866,'Model Performance Data'!$C$8:$C$56,$D866))</f>
        <v>0</v>
      </c>
      <c r="N866" s="43">
        <f>IF(ISNA(SUMIFS(INDEX('Model Performance Data'!$O$8:$DY$56,0,MATCH(CONCATENATE($J866,N$6),'Model Performance Data'!$O$6:$DY$6,0)),'Model Performance Data'!$B$8:$B$56,$C866,'Model Performance Data'!$C$8:$C$56,$D866)),"-",SUMIFS(INDEX('Model Performance Data'!$O$8:$DY$56,0,MATCH(CONCATENATE($J866,N$6),'Model Performance Data'!$O$6:$DY$6,0)),'Model Performance Data'!$B$8:$B$56,$C866,'Model Performance Data'!$C$8:$C$56,$D866))</f>
        <v>0</v>
      </c>
      <c r="O866" s="154">
        <f>IF(ISNA(SUMIFS(INDEX('Model Performance Data'!$O$8:$DY$56,0,MATCH(CONCATENATE($J866,O$6),'Model Performance Data'!$O$6:$DY$6,0)),'Model Performance Data'!$B$8:$B$56,$C866,'Model Performance Data'!$C$8:$C$56,$D866)),"-",SUMIFS(INDEX('Model Performance Data'!$O$8:$DY$56,0,MATCH(CONCATENATE($J866,O$6),'Model Performance Data'!$O$6:$DY$6,0)),'Model Performance Data'!$B$8:$B$56,$C866,'Model Performance Data'!$C$8:$C$56,$D866))</f>
        <v>0</v>
      </c>
    </row>
    <row r="867" spans="2:15" outlineLevel="1" x14ac:dyDescent="0.35">
      <c r="B867" s="37" t="s">
        <v>80</v>
      </c>
      <c r="C867" s="38" t="str">
        <f>IF(ISBLANK('Model Performance Data'!$B$41),"-",'Model Performance Data'!$B$41)</f>
        <v>-</v>
      </c>
      <c r="D867" s="38" t="str">
        <f>IF(ISBLANK('Model Performance Data'!$C$41),"-",'Model Performance Data'!$C$41)</f>
        <v>-</v>
      </c>
      <c r="E867" s="38" t="str">
        <f>IF(ISBLANK('Model Performance Data'!$D$41),"-",'Model Performance Data'!$D$41)</f>
        <v>-</v>
      </c>
      <c r="F867" s="38" t="str">
        <f>IF(ISBLANK('Model Performance Data'!$E$41),"-",'Model Performance Data'!$E$41)</f>
        <v>-</v>
      </c>
      <c r="G867" s="38" t="str">
        <f>IF(ISBLANK('Model Performance Data'!$F$41),"-",'Model Performance Data'!$F$41)</f>
        <v>-</v>
      </c>
      <c r="H867" s="38">
        <v>2</v>
      </c>
      <c r="I867" s="38">
        <v>4</v>
      </c>
      <c r="J867" s="37" t="str">
        <f t="shared" si="42"/>
        <v>24</v>
      </c>
      <c r="K867" s="38" t="str">
        <f>IF(ISBLANK('Model Performance Data'!$L$41),"-",'Model Performance Data'!$L$41)</f>
        <v>-</v>
      </c>
      <c r="L867" s="38" t="str">
        <f>IF(ISBLANK('Model Performance Data'!$K$41),"-",'Model Performance Data'!$K$41)</f>
        <v>-</v>
      </c>
      <c r="M867" s="43">
        <f>IF(ISNA(SUMIFS(INDEX('Model Performance Data'!$O$8:$DY$56,0,MATCH(CONCATENATE($J867,M$6),'Model Performance Data'!$O$6:$DY$6,0)),'Model Performance Data'!$B$8:$B$56,$C867,'Model Performance Data'!$C$8:$C$56,$D867)),"-",SUMIFS(INDEX('Model Performance Data'!$O$8:$DY$56,0,MATCH(CONCATENATE($J867,M$6),'Model Performance Data'!$O$6:$DY$6,0)),'Model Performance Data'!$B$8:$B$56,$C867,'Model Performance Data'!$C$8:$C$56,$D867))</f>
        <v>0</v>
      </c>
      <c r="N867" s="43">
        <f>IF(ISNA(SUMIFS(INDEX('Model Performance Data'!$O$8:$DY$56,0,MATCH(CONCATENATE($J867,N$6),'Model Performance Data'!$O$6:$DY$6,0)),'Model Performance Data'!$B$8:$B$56,$C867,'Model Performance Data'!$C$8:$C$56,$D867)),"-",SUMIFS(INDEX('Model Performance Data'!$O$8:$DY$56,0,MATCH(CONCATENATE($J867,N$6),'Model Performance Data'!$O$6:$DY$6,0)),'Model Performance Data'!$B$8:$B$56,$C867,'Model Performance Data'!$C$8:$C$56,$D867))</f>
        <v>0</v>
      </c>
      <c r="O867" s="154">
        <f>IF(ISNA(SUMIFS(INDEX('Model Performance Data'!$O$8:$DY$56,0,MATCH(CONCATENATE($J867,O$6),'Model Performance Data'!$O$6:$DY$6,0)),'Model Performance Data'!$B$8:$B$56,$C867,'Model Performance Data'!$C$8:$C$56,$D867)),"-",SUMIFS(INDEX('Model Performance Data'!$O$8:$DY$56,0,MATCH(CONCATENATE($J867,O$6),'Model Performance Data'!$O$6:$DY$6,0)),'Model Performance Data'!$B$8:$B$56,$C867,'Model Performance Data'!$C$8:$C$56,$D867))</f>
        <v>0</v>
      </c>
    </row>
    <row r="868" spans="2:15" outlineLevel="1" x14ac:dyDescent="0.35">
      <c r="B868" s="37" t="s">
        <v>80</v>
      </c>
      <c r="C868" s="38" t="str">
        <f>IF(ISBLANK('Model Performance Data'!$B$41),"-",'Model Performance Data'!$B$41)</f>
        <v>-</v>
      </c>
      <c r="D868" s="38" t="str">
        <f>IF(ISBLANK('Model Performance Data'!$C$41),"-",'Model Performance Data'!$C$41)</f>
        <v>-</v>
      </c>
      <c r="E868" s="38" t="str">
        <f>IF(ISBLANK('Model Performance Data'!$D$41),"-",'Model Performance Data'!$D$41)</f>
        <v>-</v>
      </c>
      <c r="F868" s="38" t="str">
        <f>IF(ISBLANK('Model Performance Data'!$E$41),"-",'Model Performance Data'!$E$41)</f>
        <v>-</v>
      </c>
      <c r="G868" s="38" t="str">
        <f>IF(ISBLANK('Model Performance Data'!$F$41),"-",'Model Performance Data'!$F$41)</f>
        <v>-</v>
      </c>
      <c r="H868" s="38">
        <v>2</v>
      </c>
      <c r="I868" s="38">
        <v>5</v>
      </c>
      <c r="J868" s="37" t="str">
        <f t="shared" si="42"/>
        <v>25</v>
      </c>
      <c r="K868" s="38" t="str">
        <f>IF(ISBLANK('Model Performance Data'!$L$41),"-",'Model Performance Data'!$L$41)</f>
        <v>-</v>
      </c>
      <c r="L868" s="38" t="str">
        <f>IF(ISBLANK('Model Performance Data'!$K$41),"-",'Model Performance Data'!$K$41)</f>
        <v>-</v>
      </c>
      <c r="M868" s="43">
        <f>IF(ISNA(SUMIFS(INDEX('Model Performance Data'!$O$8:$DY$56,0,MATCH(CONCATENATE($J868,M$6),'Model Performance Data'!$O$6:$DY$6,0)),'Model Performance Data'!$B$8:$B$56,$C868,'Model Performance Data'!$C$8:$C$56,$D868)),"-",SUMIFS(INDEX('Model Performance Data'!$O$8:$DY$56,0,MATCH(CONCATENATE($J868,M$6),'Model Performance Data'!$O$6:$DY$6,0)),'Model Performance Data'!$B$8:$B$56,$C868,'Model Performance Data'!$C$8:$C$56,$D868))</f>
        <v>0</v>
      </c>
      <c r="N868" s="43">
        <f>IF(ISNA(SUMIFS(INDEX('Model Performance Data'!$O$8:$DY$56,0,MATCH(CONCATENATE($J868,N$6),'Model Performance Data'!$O$6:$DY$6,0)),'Model Performance Data'!$B$8:$B$56,$C868,'Model Performance Data'!$C$8:$C$56,$D868)),"-",SUMIFS(INDEX('Model Performance Data'!$O$8:$DY$56,0,MATCH(CONCATENATE($J868,N$6),'Model Performance Data'!$O$6:$DY$6,0)),'Model Performance Data'!$B$8:$B$56,$C868,'Model Performance Data'!$C$8:$C$56,$D868))</f>
        <v>0</v>
      </c>
      <c r="O868" s="154">
        <f>IF(ISNA(SUMIFS(INDEX('Model Performance Data'!$O$8:$DY$56,0,MATCH(CONCATENATE($J868,O$6),'Model Performance Data'!$O$6:$DY$6,0)),'Model Performance Data'!$B$8:$B$56,$C868,'Model Performance Data'!$C$8:$C$56,$D868)),"-",SUMIFS(INDEX('Model Performance Data'!$O$8:$DY$56,0,MATCH(CONCATENATE($J868,O$6),'Model Performance Data'!$O$6:$DY$6,0)),'Model Performance Data'!$B$8:$B$56,$C868,'Model Performance Data'!$C$8:$C$56,$D868))</f>
        <v>0</v>
      </c>
    </row>
    <row r="869" spans="2:15" outlineLevel="1" x14ac:dyDescent="0.35">
      <c r="B869" s="37" t="s">
        <v>80</v>
      </c>
      <c r="C869" s="38" t="str">
        <f>IF(ISBLANK('Model Performance Data'!$B$41),"-",'Model Performance Data'!$B$41)</f>
        <v>-</v>
      </c>
      <c r="D869" s="38" t="str">
        <f>IF(ISBLANK('Model Performance Data'!$C$41),"-",'Model Performance Data'!$C$41)</f>
        <v>-</v>
      </c>
      <c r="E869" s="38" t="str">
        <f>IF(ISBLANK('Model Performance Data'!$D$41),"-",'Model Performance Data'!$D$41)</f>
        <v>-</v>
      </c>
      <c r="F869" s="38" t="str">
        <f>IF(ISBLANK('Model Performance Data'!$E$41),"-",'Model Performance Data'!$E$41)</f>
        <v>-</v>
      </c>
      <c r="G869" s="38" t="str">
        <f>IF(ISBLANK('Model Performance Data'!$F$41),"-",'Model Performance Data'!$F$41)</f>
        <v>-</v>
      </c>
      <c r="H869" s="38">
        <v>2</v>
      </c>
      <c r="I869" s="38" t="s">
        <v>65</v>
      </c>
      <c r="J869" s="37" t="str">
        <f t="shared" si="42"/>
        <v>2Goal</v>
      </c>
      <c r="K869" s="38" t="str">
        <f>IF(ISBLANK('Model Performance Data'!$L$41),"-",'Model Performance Data'!$L$41)</f>
        <v>-</v>
      </c>
      <c r="L869" s="38" t="str">
        <f>IF(ISBLANK('Model Performance Data'!$K$41),"-",'Model Performance Data'!$K$41)</f>
        <v>-</v>
      </c>
      <c r="M869" s="43" t="str">
        <f>IF(ISNA(SUMIFS(INDEX('Model Performance Data'!$O$8:$DY$56,0,MATCH(CONCATENATE($J869,M$6),'Model Performance Data'!$O$6:$DY$6,0)),'Model Performance Data'!$B$8:$B$56,$C869,'Model Performance Data'!$C$8:$C$56,$D869)),"-",SUMIFS(INDEX('Model Performance Data'!$O$8:$DY$56,0,MATCH(CONCATENATE($J869,M$6),'Model Performance Data'!$O$6:$DY$6,0)),'Model Performance Data'!$B$8:$B$56,$C869,'Model Performance Data'!$C$8:$C$56,$D869))</f>
        <v>-</v>
      </c>
      <c r="N869" s="43" t="str">
        <f>IF(ISNA(SUMIFS(INDEX('Model Performance Data'!$O$8:$DY$56,0,MATCH(CONCATENATE($J869,N$6),'Model Performance Data'!$O$6:$DY$6,0)),'Model Performance Data'!$B$8:$B$56,$C869,'Model Performance Data'!$C$8:$C$56,$D869)),"-",SUMIFS(INDEX('Model Performance Data'!$O$8:$DY$56,0,MATCH(CONCATENATE($J869,N$6),'Model Performance Data'!$O$6:$DY$6,0)),'Model Performance Data'!$B$8:$B$56,$C869,'Model Performance Data'!$C$8:$C$56,$D869))</f>
        <v>-</v>
      </c>
      <c r="O869" s="154">
        <f>IF(ISNA(SUMIFS(INDEX('Model Performance Data'!$O$8:$DY$56,0,MATCH(CONCATENATE($J869,O$6),'Model Performance Data'!$O$6:$DY$6,0)),'Model Performance Data'!$B$8:$B$56,$C869,'Model Performance Data'!$C$8:$C$56,$D869)),"-",SUMIFS(INDEX('Model Performance Data'!$O$8:$DY$56,0,MATCH(CONCATENATE($J869,O$6),'Model Performance Data'!$O$6:$DY$6,0)),'Model Performance Data'!$B$8:$B$56,$C869,'Model Performance Data'!$C$8:$C$56,$D869))</f>
        <v>0</v>
      </c>
    </row>
    <row r="870" spans="2:15" outlineLevel="1" x14ac:dyDescent="0.35">
      <c r="B870" s="37" t="s">
        <v>80</v>
      </c>
      <c r="C870" s="38" t="str">
        <f>IF(ISBLANK('Model Performance Data'!$B$41),"-",'Model Performance Data'!$B$41)</f>
        <v>-</v>
      </c>
      <c r="D870" s="38" t="str">
        <f>IF(ISBLANK('Model Performance Data'!$C$41),"-",'Model Performance Data'!$C$41)</f>
        <v>-</v>
      </c>
      <c r="E870" s="38" t="str">
        <f>IF(ISBLANK('Model Performance Data'!$D$41),"-",'Model Performance Data'!$D$41)</f>
        <v>-</v>
      </c>
      <c r="F870" s="38" t="str">
        <f>IF(ISBLANK('Model Performance Data'!$E$41),"-",'Model Performance Data'!$E$41)</f>
        <v>-</v>
      </c>
      <c r="G870" s="38" t="str">
        <f>IF(ISBLANK('Model Performance Data'!$F$41),"-",'Model Performance Data'!$F$41)</f>
        <v>-</v>
      </c>
      <c r="H870" s="38">
        <v>3</v>
      </c>
      <c r="I870" s="38">
        <v>1</v>
      </c>
      <c r="J870" s="37" t="str">
        <f t="shared" si="42"/>
        <v>31</v>
      </c>
      <c r="K870" s="38" t="str">
        <f>IF(ISBLANK('Model Performance Data'!$L$41),"-",'Model Performance Data'!$L$41)</f>
        <v>-</v>
      </c>
      <c r="L870" s="38" t="str">
        <f>IF(ISBLANK('Model Performance Data'!$K$41),"-",'Model Performance Data'!$K$41)</f>
        <v>-</v>
      </c>
      <c r="M870" s="43">
        <f>IF(ISNA(SUMIFS(INDEX('Model Performance Data'!$O$8:$DY$56,0,MATCH(CONCATENATE($J870,M$6),'Model Performance Data'!$O$6:$DY$6,0)),'Model Performance Data'!$B$8:$B$56,$C870,'Model Performance Data'!$C$8:$C$56,$D870)),"-",SUMIFS(INDEX('Model Performance Data'!$O$8:$DY$56,0,MATCH(CONCATENATE($J870,M$6),'Model Performance Data'!$O$6:$DY$6,0)),'Model Performance Data'!$B$8:$B$56,$C870,'Model Performance Data'!$C$8:$C$56,$D870))</f>
        <v>0</v>
      </c>
      <c r="N870" s="43">
        <f>IF(ISNA(SUMIFS(INDEX('Model Performance Data'!$O$8:$DY$56,0,MATCH(CONCATENATE($J870,N$6),'Model Performance Data'!$O$6:$DY$6,0)),'Model Performance Data'!$B$8:$B$56,$C870,'Model Performance Data'!$C$8:$C$56,$D870)),"-",SUMIFS(INDEX('Model Performance Data'!$O$8:$DY$56,0,MATCH(CONCATENATE($J870,N$6),'Model Performance Data'!$O$6:$DY$6,0)),'Model Performance Data'!$B$8:$B$56,$C870,'Model Performance Data'!$C$8:$C$56,$D870))</f>
        <v>0</v>
      </c>
      <c r="O870" s="154">
        <f>IF(ISNA(SUMIFS(INDEX('Model Performance Data'!$O$8:$DY$56,0,MATCH(CONCATENATE($J870,O$6),'Model Performance Data'!$O$6:$DY$6,0)),'Model Performance Data'!$B$8:$B$56,$C870,'Model Performance Data'!$C$8:$C$56,$D870)),"-",SUMIFS(INDEX('Model Performance Data'!$O$8:$DY$56,0,MATCH(CONCATENATE($J870,O$6),'Model Performance Data'!$O$6:$DY$6,0)),'Model Performance Data'!$B$8:$B$56,$C870,'Model Performance Data'!$C$8:$C$56,$D870))</f>
        <v>0</v>
      </c>
    </row>
    <row r="871" spans="2:15" outlineLevel="1" x14ac:dyDescent="0.35">
      <c r="B871" s="37" t="s">
        <v>80</v>
      </c>
      <c r="C871" s="38" t="str">
        <f>IF(ISBLANK('Model Performance Data'!$B$41),"-",'Model Performance Data'!$B$41)</f>
        <v>-</v>
      </c>
      <c r="D871" s="38" t="str">
        <f>IF(ISBLANK('Model Performance Data'!$C$41),"-",'Model Performance Data'!$C$41)</f>
        <v>-</v>
      </c>
      <c r="E871" s="38" t="str">
        <f>IF(ISBLANK('Model Performance Data'!$D$41),"-",'Model Performance Data'!$D$41)</f>
        <v>-</v>
      </c>
      <c r="F871" s="38" t="str">
        <f>IF(ISBLANK('Model Performance Data'!$E$41),"-",'Model Performance Data'!$E$41)</f>
        <v>-</v>
      </c>
      <c r="G871" s="38" t="str">
        <f>IF(ISBLANK('Model Performance Data'!$F$41),"-",'Model Performance Data'!$F$41)</f>
        <v>-</v>
      </c>
      <c r="H871" s="38">
        <v>3</v>
      </c>
      <c r="I871" s="38">
        <v>2</v>
      </c>
      <c r="J871" s="37" t="str">
        <f t="shared" ref="J871:J958" si="46">CONCATENATE(H871,I871)</f>
        <v>32</v>
      </c>
      <c r="K871" s="38" t="str">
        <f>IF(ISBLANK('Model Performance Data'!$L$41),"-",'Model Performance Data'!$L$41)</f>
        <v>-</v>
      </c>
      <c r="L871" s="38" t="str">
        <f>IF(ISBLANK('Model Performance Data'!$K$41),"-",'Model Performance Data'!$K$41)</f>
        <v>-</v>
      </c>
      <c r="M871" s="43">
        <f>IF(ISNA(SUMIFS(INDEX('Model Performance Data'!$O$8:$DY$56,0,MATCH(CONCATENATE($J871,M$6),'Model Performance Data'!$O$6:$DY$6,0)),'Model Performance Data'!$B$8:$B$56,$C871,'Model Performance Data'!$C$8:$C$56,$D871)),"-",SUMIFS(INDEX('Model Performance Data'!$O$8:$DY$56,0,MATCH(CONCATENATE($J871,M$6),'Model Performance Data'!$O$6:$DY$6,0)),'Model Performance Data'!$B$8:$B$56,$C871,'Model Performance Data'!$C$8:$C$56,$D871))</f>
        <v>0</v>
      </c>
      <c r="N871" s="43">
        <f>IF(ISNA(SUMIFS(INDEX('Model Performance Data'!$O$8:$DY$56,0,MATCH(CONCATENATE($J871,N$6),'Model Performance Data'!$O$6:$DY$6,0)),'Model Performance Data'!$B$8:$B$56,$C871,'Model Performance Data'!$C$8:$C$56,$D871)),"-",SUMIFS(INDEX('Model Performance Data'!$O$8:$DY$56,0,MATCH(CONCATENATE($J871,N$6),'Model Performance Data'!$O$6:$DY$6,0)),'Model Performance Data'!$B$8:$B$56,$C871,'Model Performance Data'!$C$8:$C$56,$D871))</f>
        <v>0</v>
      </c>
      <c r="O871" s="154">
        <f>IF(ISNA(SUMIFS(INDEX('Model Performance Data'!$O$8:$DY$56,0,MATCH(CONCATENATE($J871,O$6),'Model Performance Data'!$O$6:$DY$6,0)),'Model Performance Data'!$B$8:$B$56,$C871,'Model Performance Data'!$C$8:$C$56,$D871)),"-",SUMIFS(INDEX('Model Performance Data'!$O$8:$DY$56,0,MATCH(CONCATENATE($J871,O$6),'Model Performance Data'!$O$6:$DY$6,0)),'Model Performance Data'!$B$8:$B$56,$C871,'Model Performance Data'!$C$8:$C$56,$D871))</f>
        <v>0</v>
      </c>
    </row>
    <row r="872" spans="2:15" outlineLevel="1" x14ac:dyDescent="0.35">
      <c r="B872" s="37" t="s">
        <v>80</v>
      </c>
      <c r="C872" s="38" t="str">
        <f>IF(ISBLANK('Model Performance Data'!$B$41),"-",'Model Performance Data'!$B$41)</f>
        <v>-</v>
      </c>
      <c r="D872" s="38" t="str">
        <f>IF(ISBLANK('Model Performance Data'!$C$41),"-",'Model Performance Data'!$C$41)</f>
        <v>-</v>
      </c>
      <c r="E872" s="38" t="str">
        <f>IF(ISBLANK('Model Performance Data'!$D$41),"-",'Model Performance Data'!$D$41)</f>
        <v>-</v>
      </c>
      <c r="F872" s="38" t="str">
        <f>IF(ISBLANK('Model Performance Data'!$E$41),"-",'Model Performance Data'!$E$41)</f>
        <v>-</v>
      </c>
      <c r="G872" s="38" t="str">
        <f>IF(ISBLANK('Model Performance Data'!$F$41),"-",'Model Performance Data'!$F$41)</f>
        <v>-</v>
      </c>
      <c r="H872" s="38">
        <v>3</v>
      </c>
      <c r="I872" s="38">
        <v>3</v>
      </c>
      <c r="J872" s="37" t="str">
        <f t="shared" si="46"/>
        <v>33</v>
      </c>
      <c r="K872" s="38" t="str">
        <f>IF(ISBLANK('Model Performance Data'!$L$41),"-",'Model Performance Data'!$L$41)</f>
        <v>-</v>
      </c>
      <c r="L872" s="38" t="str">
        <f>IF(ISBLANK('Model Performance Data'!$K$41),"-",'Model Performance Data'!$K$41)</f>
        <v>-</v>
      </c>
      <c r="M872" s="43">
        <f>IF(ISNA(SUMIFS(INDEX('Model Performance Data'!$O$8:$DY$56,0,MATCH(CONCATENATE($J872,M$6),'Model Performance Data'!$O$6:$DY$6,0)),'Model Performance Data'!$B$8:$B$56,$C872,'Model Performance Data'!$C$8:$C$56,$D872)),"-",SUMIFS(INDEX('Model Performance Data'!$O$8:$DY$56,0,MATCH(CONCATENATE($J872,M$6),'Model Performance Data'!$O$6:$DY$6,0)),'Model Performance Data'!$B$8:$B$56,$C872,'Model Performance Data'!$C$8:$C$56,$D872))</f>
        <v>0</v>
      </c>
      <c r="N872" s="43">
        <f>IF(ISNA(SUMIFS(INDEX('Model Performance Data'!$O$8:$DY$56,0,MATCH(CONCATENATE($J872,N$6),'Model Performance Data'!$O$6:$DY$6,0)),'Model Performance Data'!$B$8:$B$56,$C872,'Model Performance Data'!$C$8:$C$56,$D872)),"-",SUMIFS(INDEX('Model Performance Data'!$O$8:$DY$56,0,MATCH(CONCATENATE($J872,N$6),'Model Performance Data'!$O$6:$DY$6,0)),'Model Performance Data'!$B$8:$B$56,$C872,'Model Performance Data'!$C$8:$C$56,$D872))</f>
        <v>0</v>
      </c>
      <c r="O872" s="154">
        <f>IF(ISNA(SUMIFS(INDEX('Model Performance Data'!$O$8:$DY$56,0,MATCH(CONCATENATE($J872,O$6),'Model Performance Data'!$O$6:$DY$6,0)),'Model Performance Data'!$B$8:$B$56,$C872,'Model Performance Data'!$C$8:$C$56,$D872)),"-",SUMIFS(INDEX('Model Performance Data'!$O$8:$DY$56,0,MATCH(CONCATENATE($J872,O$6),'Model Performance Data'!$O$6:$DY$6,0)),'Model Performance Data'!$B$8:$B$56,$C872,'Model Performance Data'!$C$8:$C$56,$D872))</f>
        <v>0</v>
      </c>
    </row>
    <row r="873" spans="2:15" outlineLevel="1" x14ac:dyDescent="0.35">
      <c r="B873" s="37" t="s">
        <v>80</v>
      </c>
      <c r="C873" s="38" t="str">
        <f>IF(ISBLANK('Model Performance Data'!$B$41),"-",'Model Performance Data'!$B$41)</f>
        <v>-</v>
      </c>
      <c r="D873" s="38" t="str">
        <f>IF(ISBLANK('Model Performance Data'!$C$41),"-",'Model Performance Data'!$C$41)</f>
        <v>-</v>
      </c>
      <c r="E873" s="38" t="str">
        <f>IF(ISBLANK('Model Performance Data'!$D$41),"-",'Model Performance Data'!$D$41)</f>
        <v>-</v>
      </c>
      <c r="F873" s="38" t="str">
        <f>IF(ISBLANK('Model Performance Data'!$E$41),"-",'Model Performance Data'!$E$41)</f>
        <v>-</v>
      </c>
      <c r="G873" s="38" t="str">
        <f>IF(ISBLANK('Model Performance Data'!$F$41),"-",'Model Performance Data'!$F$41)</f>
        <v>-</v>
      </c>
      <c r="H873" s="38">
        <v>3</v>
      </c>
      <c r="I873" s="38">
        <v>4</v>
      </c>
      <c r="J873" s="37" t="str">
        <f t="shared" si="46"/>
        <v>34</v>
      </c>
      <c r="K873" s="38" t="str">
        <f>IF(ISBLANK('Model Performance Data'!$L$41),"-",'Model Performance Data'!$L$41)</f>
        <v>-</v>
      </c>
      <c r="L873" s="38" t="str">
        <f>IF(ISBLANK('Model Performance Data'!$K$41),"-",'Model Performance Data'!$K$41)</f>
        <v>-</v>
      </c>
      <c r="M873" s="43">
        <f>IF(ISNA(SUMIFS(INDEX('Model Performance Data'!$O$8:$DY$56,0,MATCH(CONCATENATE($J873,M$6),'Model Performance Data'!$O$6:$DY$6,0)),'Model Performance Data'!$B$8:$B$56,$C873,'Model Performance Data'!$C$8:$C$56,$D873)),"-",SUMIFS(INDEX('Model Performance Data'!$O$8:$DY$56,0,MATCH(CONCATENATE($J873,M$6),'Model Performance Data'!$O$6:$DY$6,0)),'Model Performance Data'!$B$8:$B$56,$C873,'Model Performance Data'!$C$8:$C$56,$D873))</f>
        <v>0</v>
      </c>
      <c r="N873" s="43">
        <f>IF(ISNA(SUMIFS(INDEX('Model Performance Data'!$O$8:$DY$56,0,MATCH(CONCATENATE($J873,N$6),'Model Performance Data'!$O$6:$DY$6,0)),'Model Performance Data'!$B$8:$B$56,$C873,'Model Performance Data'!$C$8:$C$56,$D873)),"-",SUMIFS(INDEX('Model Performance Data'!$O$8:$DY$56,0,MATCH(CONCATENATE($J873,N$6),'Model Performance Data'!$O$6:$DY$6,0)),'Model Performance Data'!$B$8:$B$56,$C873,'Model Performance Data'!$C$8:$C$56,$D873))</f>
        <v>0</v>
      </c>
      <c r="O873" s="154">
        <f>IF(ISNA(SUMIFS(INDEX('Model Performance Data'!$O$8:$DY$56,0,MATCH(CONCATENATE($J873,O$6),'Model Performance Data'!$O$6:$DY$6,0)),'Model Performance Data'!$B$8:$B$56,$C873,'Model Performance Data'!$C$8:$C$56,$D873)),"-",SUMIFS(INDEX('Model Performance Data'!$O$8:$DY$56,0,MATCH(CONCATENATE($J873,O$6),'Model Performance Data'!$O$6:$DY$6,0)),'Model Performance Data'!$B$8:$B$56,$C873,'Model Performance Data'!$C$8:$C$56,$D873))</f>
        <v>0</v>
      </c>
    </row>
    <row r="874" spans="2:15" outlineLevel="1" x14ac:dyDescent="0.35">
      <c r="B874" s="37" t="s">
        <v>80</v>
      </c>
      <c r="C874" s="38" t="str">
        <f>IF(ISBLANK('Model Performance Data'!$B$41),"-",'Model Performance Data'!$B$41)</f>
        <v>-</v>
      </c>
      <c r="D874" s="38" t="str">
        <f>IF(ISBLANK('Model Performance Data'!$C$41),"-",'Model Performance Data'!$C$41)</f>
        <v>-</v>
      </c>
      <c r="E874" s="38" t="str">
        <f>IF(ISBLANK('Model Performance Data'!$D$41),"-",'Model Performance Data'!$D$41)</f>
        <v>-</v>
      </c>
      <c r="F874" s="38" t="str">
        <f>IF(ISBLANK('Model Performance Data'!$E$41),"-",'Model Performance Data'!$E$41)</f>
        <v>-</v>
      </c>
      <c r="G874" s="38" t="str">
        <f>IF(ISBLANK('Model Performance Data'!$F$41),"-",'Model Performance Data'!$F$41)</f>
        <v>-</v>
      </c>
      <c r="H874" s="38">
        <v>3</v>
      </c>
      <c r="I874" s="38">
        <v>5</v>
      </c>
      <c r="J874" s="37" t="str">
        <f t="shared" si="46"/>
        <v>35</v>
      </c>
      <c r="K874" s="38" t="str">
        <f>IF(ISBLANK('Model Performance Data'!$L$41),"-",'Model Performance Data'!$L$41)</f>
        <v>-</v>
      </c>
      <c r="L874" s="38" t="str">
        <f>IF(ISBLANK('Model Performance Data'!$K$41),"-",'Model Performance Data'!$K$41)</f>
        <v>-</v>
      </c>
      <c r="M874" s="43">
        <f>IF(ISNA(SUMIFS(INDEX('Model Performance Data'!$O$8:$DY$56,0,MATCH(CONCATENATE($J874,M$6),'Model Performance Data'!$O$6:$DY$6,0)),'Model Performance Data'!$B$8:$B$56,$C874,'Model Performance Data'!$C$8:$C$56,$D874)),"-",SUMIFS(INDEX('Model Performance Data'!$O$8:$DY$56,0,MATCH(CONCATENATE($J874,M$6),'Model Performance Data'!$O$6:$DY$6,0)),'Model Performance Data'!$B$8:$B$56,$C874,'Model Performance Data'!$C$8:$C$56,$D874))</f>
        <v>0</v>
      </c>
      <c r="N874" s="43">
        <f>IF(ISNA(SUMIFS(INDEX('Model Performance Data'!$O$8:$DY$56,0,MATCH(CONCATENATE($J874,N$6),'Model Performance Data'!$O$6:$DY$6,0)),'Model Performance Data'!$B$8:$B$56,$C874,'Model Performance Data'!$C$8:$C$56,$D874)),"-",SUMIFS(INDEX('Model Performance Data'!$O$8:$DY$56,0,MATCH(CONCATENATE($J874,N$6),'Model Performance Data'!$O$6:$DY$6,0)),'Model Performance Data'!$B$8:$B$56,$C874,'Model Performance Data'!$C$8:$C$56,$D874))</f>
        <v>0</v>
      </c>
      <c r="O874" s="154">
        <f>IF(ISNA(SUMIFS(INDEX('Model Performance Data'!$O$8:$DY$56,0,MATCH(CONCATENATE($J874,O$6),'Model Performance Data'!$O$6:$DY$6,0)),'Model Performance Data'!$B$8:$B$56,$C874,'Model Performance Data'!$C$8:$C$56,$D874)),"-",SUMIFS(INDEX('Model Performance Data'!$O$8:$DY$56,0,MATCH(CONCATENATE($J874,O$6),'Model Performance Data'!$O$6:$DY$6,0)),'Model Performance Data'!$B$8:$B$56,$C874,'Model Performance Data'!$C$8:$C$56,$D874))</f>
        <v>0</v>
      </c>
    </row>
    <row r="875" spans="2:15" outlineLevel="1" x14ac:dyDescent="0.35">
      <c r="B875" s="37" t="s">
        <v>80</v>
      </c>
      <c r="C875" s="38" t="str">
        <f>IF(ISBLANK('Model Performance Data'!$B$41),"-",'Model Performance Data'!$B$41)</f>
        <v>-</v>
      </c>
      <c r="D875" s="38" t="str">
        <f>IF(ISBLANK('Model Performance Data'!$C$41),"-",'Model Performance Data'!$C$41)</f>
        <v>-</v>
      </c>
      <c r="E875" s="38" t="str">
        <f>IF(ISBLANK('Model Performance Data'!$D$41),"-",'Model Performance Data'!$D$41)</f>
        <v>-</v>
      </c>
      <c r="F875" s="38" t="str">
        <f>IF(ISBLANK('Model Performance Data'!$E$41),"-",'Model Performance Data'!$E$41)</f>
        <v>-</v>
      </c>
      <c r="G875" s="38" t="str">
        <f>IF(ISBLANK('Model Performance Data'!$F$41),"-",'Model Performance Data'!$F$41)</f>
        <v>-</v>
      </c>
      <c r="H875" s="38">
        <v>3</v>
      </c>
      <c r="I875" s="38" t="s">
        <v>65</v>
      </c>
      <c r="J875" s="37" t="str">
        <f t="shared" si="46"/>
        <v>3Goal</v>
      </c>
      <c r="K875" s="38" t="str">
        <f>IF(ISBLANK('Model Performance Data'!$L$41),"-",'Model Performance Data'!$L$41)</f>
        <v>-</v>
      </c>
      <c r="L875" s="38" t="str">
        <f>IF(ISBLANK('Model Performance Data'!$K$41),"-",'Model Performance Data'!$K$41)</f>
        <v>-</v>
      </c>
      <c r="M875" s="43" t="str">
        <f>IF(ISNA(SUMIFS(INDEX('Model Performance Data'!$O$8:$DY$56,0,MATCH(CONCATENATE($J875,M$6),'Model Performance Data'!$O$6:$DY$6,0)),'Model Performance Data'!$B$8:$B$56,$C875,'Model Performance Data'!$C$8:$C$56,$D875)),"-",SUMIFS(INDEX('Model Performance Data'!$O$8:$DY$56,0,MATCH(CONCATENATE($J875,M$6),'Model Performance Data'!$O$6:$DY$6,0)),'Model Performance Data'!$B$8:$B$56,$C875,'Model Performance Data'!$C$8:$C$56,$D875))</f>
        <v>-</v>
      </c>
      <c r="N875" s="43" t="str">
        <f>IF(ISNA(SUMIFS(INDEX('Model Performance Data'!$O$8:$DY$56,0,MATCH(CONCATENATE($J875,N$6),'Model Performance Data'!$O$6:$DY$6,0)),'Model Performance Data'!$B$8:$B$56,$C875,'Model Performance Data'!$C$8:$C$56,$D875)),"-",SUMIFS(INDEX('Model Performance Data'!$O$8:$DY$56,0,MATCH(CONCATENATE($J875,N$6),'Model Performance Data'!$O$6:$DY$6,0)),'Model Performance Data'!$B$8:$B$56,$C875,'Model Performance Data'!$C$8:$C$56,$D875))</f>
        <v>-</v>
      </c>
      <c r="O875" s="154">
        <f>IF(ISNA(SUMIFS(INDEX('Model Performance Data'!$O$8:$DY$56,0,MATCH(CONCATENATE($J875,O$6),'Model Performance Data'!$O$6:$DY$6,0)),'Model Performance Data'!$B$8:$B$56,$C875,'Model Performance Data'!$C$8:$C$56,$D875)),"-",SUMIFS(INDEX('Model Performance Data'!$O$8:$DY$56,0,MATCH(CONCATENATE($J875,O$6),'Model Performance Data'!$O$6:$DY$6,0)),'Model Performance Data'!$B$8:$B$56,$C875,'Model Performance Data'!$C$8:$C$56,$D875))</f>
        <v>0</v>
      </c>
    </row>
    <row r="876" spans="2:15" outlineLevel="1" x14ac:dyDescent="0.35">
      <c r="B876" s="37" t="s">
        <v>80</v>
      </c>
      <c r="C876" s="38" t="str">
        <f>IF(ISBLANK('Model Performance Data'!$B$41),"-",'Model Performance Data'!$B$41)</f>
        <v>-</v>
      </c>
      <c r="D876" s="38" t="str">
        <f>IF(ISBLANK('Model Performance Data'!$C$41),"-",'Model Performance Data'!$C$41)</f>
        <v>-</v>
      </c>
      <c r="E876" s="38" t="str">
        <f>IF(ISBLANK('Model Performance Data'!$D$41),"-",'Model Performance Data'!$D$41)</f>
        <v>-</v>
      </c>
      <c r="F876" s="38" t="str">
        <f>IF(ISBLANK('Model Performance Data'!$E$41),"-",'Model Performance Data'!$E$41)</f>
        <v>-</v>
      </c>
      <c r="G876" s="38" t="str">
        <f>IF(ISBLANK('Model Performance Data'!$F$41),"-",'Model Performance Data'!$F$41)</f>
        <v>-</v>
      </c>
      <c r="H876" s="38">
        <v>4</v>
      </c>
      <c r="I876" s="38">
        <v>1</v>
      </c>
      <c r="J876" s="37" t="str">
        <f t="shared" si="46"/>
        <v>41</v>
      </c>
      <c r="K876" s="38" t="str">
        <f>IF(ISBLANK('Model Performance Data'!$L$41),"-",'Model Performance Data'!$L$41)</f>
        <v>-</v>
      </c>
      <c r="L876" s="38" t="str">
        <f>IF(ISBLANK('Model Performance Data'!$K$41),"-",'Model Performance Data'!$K$41)</f>
        <v>-</v>
      </c>
      <c r="M876" s="43">
        <f>IF(ISNA(SUMIFS(INDEX('Model Performance Data'!$O$8:$DY$56,0,MATCH(CONCATENATE($J876,M$6),'Model Performance Data'!$O$6:$DY$6,0)),'Model Performance Data'!$B$8:$B$56,$C876,'Model Performance Data'!$C$8:$C$56,$D876)),"-",SUMIFS(INDEX('Model Performance Data'!$O$8:$DY$56,0,MATCH(CONCATENATE($J876,M$6),'Model Performance Data'!$O$6:$DY$6,0)),'Model Performance Data'!$B$8:$B$56,$C876,'Model Performance Data'!$C$8:$C$56,$D876))</f>
        <v>0</v>
      </c>
      <c r="N876" s="43">
        <f>IF(ISNA(SUMIFS(INDEX('Model Performance Data'!$O$8:$DY$56,0,MATCH(CONCATENATE($J876,N$6),'Model Performance Data'!$O$6:$DY$6,0)),'Model Performance Data'!$B$8:$B$56,$C876,'Model Performance Data'!$C$8:$C$56,$D876)),"-",SUMIFS(INDEX('Model Performance Data'!$O$8:$DY$56,0,MATCH(CONCATENATE($J876,N$6),'Model Performance Data'!$O$6:$DY$6,0)),'Model Performance Data'!$B$8:$B$56,$C876,'Model Performance Data'!$C$8:$C$56,$D876))</f>
        <v>0</v>
      </c>
      <c r="O876" s="154">
        <f>IF(ISNA(SUMIFS(INDEX('Model Performance Data'!$O$8:$DY$56,0,MATCH(CONCATENATE($J876,O$6),'Model Performance Data'!$O$6:$DY$6,0)),'Model Performance Data'!$B$8:$B$56,$C876,'Model Performance Data'!$C$8:$C$56,$D876)),"-",SUMIFS(INDEX('Model Performance Data'!$O$8:$DY$56,0,MATCH(CONCATENATE($J876,O$6),'Model Performance Data'!$O$6:$DY$6,0)),'Model Performance Data'!$B$8:$B$56,$C876,'Model Performance Data'!$C$8:$C$56,$D876))</f>
        <v>0</v>
      </c>
    </row>
    <row r="877" spans="2:15" outlineLevel="1" x14ac:dyDescent="0.35">
      <c r="B877" s="37" t="s">
        <v>80</v>
      </c>
      <c r="C877" s="38" t="str">
        <f>IF(ISBLANK('Model Performance Data'!$B$41),"-",'Model Performance Data'!$B$41)</f>
        <v>-</v>
      </c>
      <c r="D877" s="38" t="str">
        <f>IF(ISBLANK('Model Performance Data'!$C$41),"-",'Model Performance Data'!$C$41)</f>
        <v>-</v>
      </c>
      <c r="E877" s="38" t="str">
        <f>IF(ISBLANK('Model Performance Data'!$D$41),"-",'Model Performance Data'!$D$41)</f>
        <v>-</v>
      </c>
      <c r="F877" s="38" t="str">
        <f>IF(ISBLANK('Model Performance Data'!$E$41),"-",'Model Performance Data'!$E$41)</f>
        <v>-</v>
      </c>
      <c r="G877" s="38" t="str">
        <f>IF(ISBLANK('Model Performance Data'!$F$41),"-",'Model Performance Data'!$F$41)</f>
        <v>-</v>
      </c>
      <c r="H877" s="38">
        <v>4</v>
      </c>
      <c r="I877" s="38">
        <v>2</v>
      </c>
      <c r="J877" s="37" t="str">
        <f t="shared" ref="J877:J881" si="47">CONCATENATE(H877,I877)</f>
        <v>42</v>
      </c>
      <c r="K877" s="38" t="str">
        <f>IF(ISBLANK('Model Performance Data'!$L$41),"-",'Model Performance Data'!$L$41)</f>
        <v>-</v>
      </c>
      <c r="L877" s="38" t="str">
        <f>IF(ISBLANK('Model Performance Data'!$K$41),"-",'Model Performance Data'!$K$41)</f>
        <v>-</v>
      </c>
      <c r="M877" s="43">
        <f>IF(ISNA(SUMIFS(INDEX('Model Performance Data'!$O$8:$DY$56,0,MATCH(CONCATENATE($J877,M$6),'Model Performance Data'!$O$6:$DY$6,0)),'Model Performance Data'!$B$8:$B$56,$C877,'Model Performance Data'!$C$8:$C$56,$D877)),"-",SUMIFS(INDEX('Model Performance Data'!$O$8:$DY$56,0,MATCH(CONCATENATE($J877,M$6),'Model Performance Data'!$O$6:$DY$6,0)),'Model Performance Data'!$B$8:$B$56,$C877,'Model Performance Data'!$C$8:$C$56,$D877))</f>
        <v>0</v>
      </c>
      <c r="N877" s="43">
        <f>IF(ISNA(SUMIFS(INDEX('Model Performance Data'!$O$8:$DY$56,0,MATCH(CONCATENATE($J877,N$6),'Model Performance Data'!$O$6:$DY$6,0)),'Model Performance Data'!$B$8:$B$56,$C877,'Model Performance Data'!$C$8:$C$56,$D877)),"-",SUMIFS(INDEX('Model Performance Data'!$O$8:$DY$56,0,MATCH(CONCATENATE($J877,N$6),'Model Performance Data'!$O$6:$DY$6,0)),'Model Performance Data'!$B$8:$B$56,$C877,'Model Performance Data'!$C$8:$C$56,$D877))</f>
        <v>0</v>
      </c>
      <c r="O877" s="154">
        <f>IF(ISNA(SUMIFS(INDEX('Model Performance Data'!$O$8:$DY$56,0,MATCH(CONCATENATE($J877,O$6),'Model Performance Data'!$O$6:$DY$6,0)),'Model Performance Data'!$B$8:$B$56,$C877,'Model Performance Data'!$C$8:$C$56,$D877)),"-",SUMIFS(INDEX('Model Performance Data'!$O$8:$DY$56,0,MATCH(CONCATENATE($J877,O$6),'Model Performance Data'!$O$6:$DY$6,0)),'Model Performance Data'!$B$8:$B$56,$C877,'Model Performance Data'!$C$8:$C$56,$D877))</f>
        <v>0</v>
      </c>
    </row>
    <row r="878" spans="2:15" outlineLevel="1" x14ac:dyDescent="0.35">
      <c r="B878" s="37" t="s">
        <v>80</v>
      </c>
      <c r="C878" s="38" t="str">
        <f>IF(ISBLANK('Model Performance Data'!$B$41),"-",'Model Performance Data'!$B$41)</f>
        <v>-</v>
      </c>
      <c r="D878" s="38" t="str">
        <f>IF(ISBLANK('Model Performance Data'!$C$41),"-",'Model Performance Data'!$C$41)</f>
        <v>-</v>
      </c>
      <c r="E878" s="38" t="str">
        <f>IF(ISBLANK('Model Performance Data'!$D$41),"-",'Model Performance Data'!$D$41)</f>
        <v>-</v>
      </c>
      <c r="F878" s="38" t="str">
        <f>IF(ISBLANK('Model Performance Data'!$E$41),"-",'Model Performance Data'!$E$41)</f>
        <v>-</v>
      </c>
      <c r="G878" s="38" t="str">
        <f>IF(ISBLANK('Model Performance Data'!$F$41),"-",'Model Performance Data'!$F$41)</f>
        <v>-</v>
      </c>
      <c r="H878" s="38">
        <v>4</v>
      </c>
      <c r="I878" s="38">
        <v>3</v>
      </c>
      <c r="J878" s="37" t="str">
        <f t="shared" si="47"/>
        <v>43</v>
      </c>
      <c r="K878" s="38" t="str">
        <f>IF(ISBLANK('Model Performance Data'!$L$41),"-",'Model Performance Data'!$L$41)</f>
        <v>-</v>
      </c>
      <c r="L878" s="38" t="str">
        <f>IF(ISBLANK('Model Performance Data'!$K$41),"-",'Model Performance Data'!$K$41)</f>
        <v>-</v>
      </c>
      <c r="M878" s="43">
        <f>IF(ISNA(SUMIFS(INDEX('Model Performance Data'!$O$8:$DY$56,0,MATCH(CONCATENATE($J878,M$6),'Model Performance Data'!$O$6:$DY$6,0)),'Model Performance Data'!$B$8:$B$56,$C878,'Model Performance Data'!$C$8:$C$56,$D878)),"-",SUMIFS(INDEX('Model Performance Data'!$O$8:$DY$56,0,MATCH(CONCATENATE($J878,M$6),'Model Performance Data'!$O$6:$DY$6,0)),'Model Performance Data'!$B$8:$B$56,$C878,'Model Performance Data'!$C$8:$C$56,$D878))</f>
        <v>0</v>
      </c>
      <c r="N878" s="43">
        <f>IF(ISNA(SUMIFS(INDEX('Model Performance Data'!$O$8:$DY$56,0,MATCH(CONCATENATE($J878,N$6),'Model Performance Data'!$O$6:$DY$6,0)),'Model Performance Data'!$B$8:$B$56,$C878,'Model Performance Data'!$C$8:$C$56,$D878)),"-",SUMIFS(INDEX('Model Performance Data'!$O$8:$DY$56,0,MATCH(CONCATENATE($J878,N$6),'Model Performance Data'!$O$6:$DY$6,0)),'Model Performance Data'!$B$8:$B$56,$C878,'Model Performance Data'!$C$8:$C$56,$D878))</f>
        <v>0</v>
      </c>
      <c r="O878" s="154">
        <f>IF(ISNA(SUMIFS(INDEX('Model Performance Data'!$O$8:$DY$56,0,MATCH(CONCATENATE($J878,O$6),'Model Performance Data'!$O$6:$DY$6,0)),'Model Performance Data'!$B$8:$B$56,$C878,'Model Performance Data'!$C$8:$C$56,$D878)),"-",SUMIFS(INDEX('Model Performance Data'!$O$8:$DY$56,0,MATCH(CONCATENATE($J878,O$6),'Model Performance Data'!$O$6:$DY$6,0)),'Model Performance Data'!$B$8:$B$56,$C878,'Model Performance Data'!$C$8:$C$56,$D878))</f>
        <v>0</v>
      </c>
    </row>
    <row r="879" spans="2:15" outlineLevel="1" x14ac:dyDescent="0.35">
      <c r="B879" s="37" t="s">
        <v>80</v>
      </c>
      <c r="C879" s="38" t="str">
        <f>IF(ISBLANK('Model Performance Data'!$B$41),"-",'Model Performance Data'!$B$41)</f>
        <v>-</v>
      </c>
      <c r="D879" s="38" t="str">
        <f>IF(ISBLANK('Model Performance Data'!$C$41),"-",'Model Performance Data'!$C$41)</f>
        <v>-</v>
      </c>
      <c r="E879" s="38" t="str">
        <f>IF(ISBLANK('Model Performance Data'!$D$41),"-",'Model Performance Data'!$D$41)</f>
        <v>-</v>
      </c>
      <c r="F879" s="38" t="str">
        <f>IF(ISBLANK('Model Performance Data'!$E$41),"-",'Model Performance Data'!$E$41)</f>
        <v>-</v>
      </c>
      <c r="G879" s="38" t="str">
        <f>IF(ISBLANK('Model Performance Data'!$F$41),"-",'Model Performance Data'!$F$41)</f>
        <v>-</v>
      </c>
      <c r="H879" s="38">
        <v>4</v>
      </c>
      <c r="I879" s="38">
        <v>4</v>
      </c>
      <c r="J879" s="37" t="str">
        <f t="shared" si="47"/>
        <v>44</v>
      </c>
      <c r="K879" s="38" t="str">
        <f>IF(ISBLANK('Model Performance Data'!$L$41),"-",'Model Performance Data'!$L$41)</f>
        <v>-</v>
      </c>
      <c r="L879" s="38" t="str">
        <f>IF(ISBLANK('Model Performance Data'!$K$41),"-",'Model Performance Data'!$K$41)</f>
        <v>-</v>
      </c>
      <c r="M879" s="43">
        <f>IF(ISNA(SUMIFS(INDEX('Model Performance Data'!$O$8:$DY$56,0,MATCH(CONCATENATE($J879,M$6),'Model Performance Data'!$O$6:$DY$6,0)),'Model Performance Data'!$B$8:$B$56,$C879,'Model Performance Data'!$C$8:$C$56,$D879)),"-",SUMIFS(INDEX('Model Performance Data'!$O$8:$DY$56,0,MATCH(CONCATENATE($J879,M$6),'Model Performance Data'!$O$6:$DY$6,0)),'Model Performance Data'!$B$8:$B$56,$C879,'Model Performance Data'!$C$8:$C$56,$D879))</f>
        <v>0</v>
      </c>
      <c r="N879" s="43">
        <f>IF(ISNA(SUMIFS(INDEX('Model Performance Data'!$O$8:$DY$56,0,MATCH(CONCATENATE($J879,N$6),'Model Performance Data'!$O$6:$DY$6,0)),'Model Performance Data'!$B$8:$B$56,$C879,'Model Performance Data'!$C$8:$C$56,$D879)),"-",SUMIFS(INDEX('Model Performance Data'!$O$8:$DY$56,0,MATCH(CONCATENATE($J879,N$6),'Model Performance Data'!$O$6:$DY$6,0)),'Model Performance Data'!$B$8:$B$56,$C879,'Model Performance Data'!$C$8:$C$56,$D879))</f>
        <v>0</v>
      </c>
      <c r="O879" s="154">
        <f>IF(ISNA(SUMIFS(INDEX('Model Performance Data'!$O$8:$DY$56,0,MATCH(CONCATENATE($J879,O$6),'Model Performance Data'!$O$6:$DY$6,0)),'Model Performance Data'!$B$8:$B$56,$C879,'Model Performance Data'!$C$8:$C$56,$D879)),"-",SUMIFS(INDEX('Model Performance Data'!$O$8:$DY$56,0,MATCH(CONCATENATE($J879,O$6),'Model Performance Data'!$O$6:$DY$6,0)),'Model Performance Data'!$B$8:$B$56,$C879,'Model Performance Data'!$C$8:$C$56,$D879))</f>
        <v>0</v>
      </c>
    </row>
    <row r="880" spans="2:15" outlineLevel="1" x14ac:dyDescent="0.35">
      <c r="B880" s="37" t="s">
        <v>80</v>
      </c>
      <c r="C880" s="38" t="str">
        <f>IF(ISBLANK('Model Performance Data'!$B$41),"-",'Model Performance Data'!$B$41)</f>
        <v>-</v>
      </c>
      <c r="D880" s="38" t="str">
        <f>IF(ISBLANK('Model Performance Data'!$C$41),"-",'Model Performance Data'!$C$41)</f>
        <v>-</v>
      </c>
      <c r="E880" s="38" t="str">
        <f>IF(ISBLANK('Model Performance Data'!$D$41),"-",'Model Performance Data'!$D$41)</f>
        <v>-</v>
      </c>
      <c r="F880" s="38" t="str">
        <f>IF(ISBLANK('Model Performance Data'!$E$41),"-",'Model Performance Data'!$E$41)</f>
        <v>-</v>
      </c>
      <c r="G880" s="38" t="str">
        <f>IF(ISBLANK('Model Performance Data'!$F$41),"-",'Model Performance Data'!$F$41)</f>
        <v>-</v>
      </c>
      <c r="H880" s="38">
        <v>4</v>
      </c>
      <c r="I880" s="38">
        <v>5</v>
      </c>
      <c r="J880" s="37" t="str">
        <f t="shared" si="47"/>
        <v>45</v>
      </c>
      <c r="K880" s="38" t="str">
        <f>IF(ISBLANK('Model Performance Data'!$L$41),"-",'Model Performance Data'!$L$41)</f>
        <v>-</v>
      </c>
      <c r="L880" s="38" t="str">
        <f>IF(ISBLANK('Model Performance Data'!$K$41),"-",'Model Performance Data'!$K$41)</f>
        <v>-</v>
      </c>
      <c r="M880" s="43">
        <f>IF(ISNA(SUMIFS(INDEX('Model Performance Data'!$O$8:$DY$56,0,MATCH(CONCATENATE($J880,M$6),'Model Performance Data'!$O$6:$DY$6,0)),'Model Performance Data'!$B$8:$B$56,$C880,'Model Performance Data'!$C$8:$C$56,$D880)),"-",SUMIFS(INDEX('Model Performance Data'!$O$8:$DY$56,0,MATCH(CONCATENATE($J880,M$6),'Model Performance Data'!$O$6:$DY$6,0)),'Model Performance Data'!$B$8:$B$56,$C880,'Model Performance Data'!$C$8:$C$56,$D880))</f>
        <v>0</v>
      </c>
      <c r="N880" s="43">
        <f>IF(ISNA(SUMIFS(INDEX('Model Performance Data'!$O$8:$DY$56,0,MATCH(CONCATENATE($J880,N$6),'Model Performance Data'!$O$6:$DY$6,0)),'Model Performance Data'!$B$8:$B$56,$C880,'Model Performance Data'!$C$8:$C$56,$D880)),"-",SUMIFS(INDEX('Model Performance Data'!$O$8:$DY$56,0,MATCH(CONCATENATE($J880,N$6),'Model Performance Data'!$O$6:$DY$6,0)),'Model Performance Data'!$B$8:$B$56,$C880,'Model Performance Data'!$C$8:$C$56,$D880))</f>
        <v>0</v>
      </c>
      <c r="O880" s="154">
        <f>IF(ISNA(SUMIFS(INDEX('Model Performance Data'!$O$8:$DY$56,0,MATCH(CONCATENATE($J880,O$6),'Model Performance Data'!$O$6:$DY$6,0)),'Model Performance Data'!$B$8:$B$56,$C880,'Model Performance Data'!$C$8:$C$56,$D880)),"-",SUMIFS(INDEX('Model Performance Data'!$O$8:$DY$56,0,MATCH(CONCATENATE($J880,O$6),'Model Performance Data'!$O$6:$DY$6,0)),'Model Performance Data'!$B$8:$B$56,$C880,'Model Performance Data'!$C$8:$C$56,$D880))</f>
        <v>0</v>
      </c>
    </row>
    <row r="881" spans="2:15" outlineLevel="1" x14ac:dyDescent="0.35">
      <c r="B881" s="37" t="s">
        <v>80</v>
      </c>
      <c r="C881" s="38" t="str">
        <f>IF(ISBLANK('Model Performance Data'!$B$41),"-",'Model Performance Data'!$B$41)</f>
        <v>-</v>
      </c>
      <c r="D881" s="38" t="str">
        <f>IF(ISBLANK('Model Performance Data'!$C$41),"-",'Model Performance Data'!$C$41)</f>
        <v>-</v>
      </c>
      <c r="E881" s="38" t="str">
        <f>IF(ISBLANK('Model Performance Data'!$D$41),"-",'Model Performance Data'!$D$41)</f>
        <v>-</v>
      </c>
      <c r="F881" s="38" t="str">
        <f>IF(ISBLANK('Model Performance Data'!$E$41),"-",'Model Performance Data'!$E$41)</f>
        <v>-</v>
      </c>
      <c r="G881" s="38" t="str">
        <f>IF(ISBLANK('Model Performance Data'!$F$41),"-",'Model Performance Data'!$F$41)</f>
        <v>-</v>
      </c>
      <c r="H881" s="38">
        <v>4</v>
      </c>
      <c r="I881" s="38" t="s">
        <v>65</v>
      </c>
      <c r="J881" s="37" t="str">
        <f t="shared" si="47"/>
        <v>4Goal</v>
      </c>
      <c r="K881" s="38" t="str">
        <f>IF(ISBLANK('Model Performance Data'!$L$41),"-",'Model Performance Data'!$L$41)</f>
        <v>-</v>
      </c>
      <c r="L881" s="38" t="str">
        <f>IF(ISBLANK('Model Performance Data'!$K$41),"-",'Model Performance Data'!$K$41)</f>
        <v>-</v>
      </c>
      <c r="M881" s="43" t="str">
        <f>IF(ISNA(SUMIFS(INDEX('Model Performance Data'!$O$8:$DY$56,0,MATCH(CONCATENATE($J881,M$6),'Model Performance Data'!$O$6:$DY$6,0)),'Model Performance Data'!$B$8:$B$56,$C881,'Model Performance Data'!$C$8:$C$56,$D881)),"-",SUMIFS(INDEX('Model Performance Data'!$O$8:$DY$56,0,MATCH(CONCATENATE($J881,M$6),'Model Performance Data'!$O$6:$DY$6,0)),'Model Performance Data'!$B$8:$B$56,$C881,'Model Performance Data'!$C$8:$C$56,$D881))</f>
        <v>-</v>
      </c>
      <c r="N881" s="43" t="str">
        <f>IF(ISNA(SUMIFS(INDEX('Model Performance Data'!$O$8:$DY$56,0,MATCH(CONCATENATE($J881,N$6),'Model Performance Data'!$O$6:$DY$6,0)),'Model Performance Data'!$B$8:$B$56,$C881,'Model Performance Data'!$C$8:$C$56,$D881)),"-",SUMIFS(INDEX('Model Performance Data'!$O$8:$DY$56,0,MATCH(CONCATENATE($J881,N$6),'Model Performance Data'!$O$6:$DY$6,0)),'Model Performance Data'!$B$8:$B$56,$C881,'Model Performance Data'!$C$8:$C$56,$D881))</f>
        <v>-</v>
      </c>
      <c r="O881" s="154">
        <f>IF(ISNA(SUMIFS(INDEX('Model Performance Data'!$O$8:$DY$56,0,MATCH(CONCATENATE($J881,O$6),'Model Performance Data'!$O$6:$DY$6,0)),'Model Performance Data'!$B$8:$B$56,$C881,'Model Performance Data'!$C$8:$C$56,$D881)),"-",SUMIFS(INDEX('Model Performance Data'!$O$8:$DY$56,0,MATCH(CONCATENATE($J881,O$6),'Model Performance Data'!$O$6:$DY$6,0)),'Model Performance Data'!$B$8:$B$56,$C881,'Model Performance Data'!$C$8:$C$56,$D881))</f>
        <v>0</v>
      </c>
    </row>
    <row r="882" spans="2:15" outlineLevel="1" x14ac:dyDescent="0.35">
      <c r="B882" s="37" t="s">
        <v>80</v>
      </c>
      <c r="C882" s="38" t="str">
        <f>IF(ISBLANK('Model Performance Data'!$B$42),"-",'Model Performance Data'!$B$42)</f>
        <v>-</v>
      </c>
      <c r="D882" s="38" t="str">
        <f>IF(ISBLANK('Model Performance Data'!$C$42),"-",'Model Performance Data'!$C$42)</f>
        <v>-</v>
      </c>
      <c r="E882" s="38" t="str">
        <f>IF(ISBLANK('Model Performance Data'!$D$42),"-",'Model Performance Data'!$D$42)</f>
        <v>-</v>
      </c>
      <c r="F882" s="38" t="str">
        <f>IF(ISBLANK('Model Performance Data'!$E$42),"-",'Model Performance Data'!$E$42)</f>
        <v>-</v>
      </c>
      <c r="G882" s="38" t="str">
        <f>IF(ISBLANK('Model Performance Data'!$F$42),"-",'Model Performance Data'!$F$42)</f>
        <v>-</v>
      </c>
      <c r="H882" s="38" t="s">
        <v>64</v>
      </c>
      <c r="I882" s="38" t="s">
        <v>64</v>
      </c>
      <c r="J882" s="37" t="str">
        <f t="shared" si="46"/>
        <v>BaselineBaseline</v>
      </c>
      <c r="K882" s="38" t="str">
        <f>IF(ISBLANK('Model Performance Data'!$L$42),"-",'Model Performance Data'!$L$42)</f>
        <v>-</v>
      </c>
      <c r="L882" s="38" t="str">
        <f>IF(ISBLANK('Model Performance Data'!$K$42),"-",'Model Performance Data'!$K$42)</f>
        <v>-</v>
      </c>
      <c r="M882" s="43">
        <f>IF(ISNA(SUMIFS(INDEX('Model Performance Data'!$O$8:$DY$56,0,MATCH(CONCATENATE($J882,M$6),'Model Performance Data'!$O$6:$DY$6,0)),'Model Performance Data'!$B$8:$B$56,$C882,'Model Performance Data'!$C$8:$C$56,$D882)),"-",SUMIFS(INDEX('Model Performance Data'!$O$8:$DY$56,0,MATCH(CONCATENATE($J882,M$6),'Model Performance Data'!$O$6:$DY$6,0)),'Model Performance Data'!$B$8:$B$56,$C882,'Model Performance Data'!$C$8:$C$56,$D882))</f>
        <v>0</v>
      </c>
      <c r="N882" s="43">
        <f>IF(ISNA(SUMIFS(INDEX('Model Performance Data'!$O$8:$DY$56,0,MATCH(CONCATENATE($J882,N$6),'Model Performance Data'!$O$6:$DY$6,0)),'Model Performance Data'!$B$8:$B$56,$C882,'Model Performance Data'!$C$8:$C$56,$D882)),"-",SUMIFS(INDEX('Model Performance Data'!$O$8:$DY$56,0,MATCH(CONCATENATE($J882,N$6),'Model Performance Data'!$O$6:$DY$6,0)),'Model Performance Data'!$B$8:$B$56,$C882,'Model Performance Data'!$C$8:$C$56,$D882))</f>
        <v>0</v>
      </c>
      <c r="O882" s="154">
        <f>IF(ISNA(SUMIFS(INDEX('Model Performance Data'!$O$8:$DY$56,0,MATCH(CONCATENATE($J882,O$6),'Model Performance Data'!$O$6:$DY$6,0)),'Model Performance Data'!$B$8:$B$56,$C882,'Model Performance Data'!$C$8:$C$56,$D882)),"-",SUMIFS(INDEX('Model Performance Data'!$O$8:$DY$56,0,MATCH(CONCATENATE($J882,O$6),'Model Performance Data'!$O$6:$DY$6,0)),'Model Performance Data'!$B$8:$B$56,$C882,'Model Performance Data'!$C$8:$C$56,$D882))</f>
        <v>0</v>
      </c>
    </row>
    <row r="883" spans="2:15" outlineLevel="1" x14ac:dyDescent="0.35">
      <c r="B883" s="37" t="s">
        <v>80</v>
      </c>
      <c r="C883" s="38" t="str">
        <f>IF(ISBLANK('Model Performance Data'!$B$42),"-",'Model Performance Data'!$B$42)</f>
        <v>-</v>
      </c>
      <c r="D883" s="38" t="str">
        <f>IF(ISBLANK('Model Performance Data'!$C$42),"-",'Model Performance Data'!$C$42)</f>
        <v>-</v>
      </c>
      <c r="E883" s="38" t="str">
        <f>IF(ISBLANK('Model Performance Data'!$D$42),"-",'Model Performance Data'!$D$42)</f>
        <v>-</v>
      </c>
      <c r="F883" s="38" t="str">
        <f>IF(ISBLANK('Model Performance Data'!$E$42),"-",'Model Performance Data'!$E$42)</f>
        <v>-</v>
      </c>
      <c r="G883" s="38" t="str">
        <f>IF(ISBLANK('Model Performance Data'!$F$42),"-",'Model Performance Data'!$F$42)</f>
        <v>-</v>
      </c>
      <c r="H883" s="38">
        <v>1</v>
      </c>
      <c r="I883" s="38">
        <v>1</v>
      </c>
      <c r="J883" s="37" t="str">
        <f t="shared" si="46"/>
        <v>11</v>
      </c>
      <c r="K883" s="38" t="str">
        <f>IF(ISBLANK('Model Performance Data'!$L$42),"-",'Model Performance Data'!$L$42)</f>
        <v>-</v>
      </c>
      <c r="L883" s="38" t="str">
        <f>IF(ISBLANK('Model Performance Data'!$K$42),"-",'Model Performance Data'!$K$42)</f>
        <v>-</v>
      </c>
      <c r="M883" s="43">
        <f>IF(ISNA(SUMIFS(INDEX('Model Performance Data'!$O$8:$DY$56,0,MATCH(CONCATENATE($J883,M$6),'Model Performance Data'!$O$6:$DY$6,0)),'Model Performance Data'!$B$8:$B$56,$C883,'Model Performance Data'!$C$8:$C$56,$D883)),"-",SUMIFS(INDEX('Model Performance Data'!$O$8:$DY$56,0,MATCH(CONCATENATE($J883,M$6),'Model Performance Data'!$O$6:$DY$6,0)),'Model Performance Data'!$B$8:$B$56,$C883,'Model Performance Data'!$C$8:$C$56,$D883))</f>
        <v>0</v>
      </c>
      <c r="N883" s="43">
        <f>IF(ISNA(SUMIFS(INDEX('Model Performance Data'!$O$8:$DY$56,0,MATCH(CONCATENATE($J883,N$6),'Model Performance Data'!$O$6:$DY$6,0)),'Model Performance Data'!$B$8:$B$56,$C883,'Model Performance Data'!$C$8:$C$56,$D883)),"-",SUMIFS(INDEX('Model Performance Data'!$O$8:$DY$56,0,MATCH(CONCATENATE($J883,N$6),'Model Performance Data'!$O$6:$DY$6,0)),'Model Performance Data'!$B$8:$B$56,$C883,'Model Performance Data'!$C$8:$C$56,$D883))</f>
        <v>0</v>
      </c>
      <c r="O883" s="154">
        <f>IF(ISNA(SUMIFS(INDEX('Model Performance Data'!$O$8:$DY$56,0,MATCH(CONCATENATE($J883,O$6),'Model Performance Data'!$O$6:$DY$6,0)),'Model Performance Data'!$B$8:$B$56,$C883,'Model Performance Data'!$C$8:$C$56,$D883)),"-",SUMIFS(INDEX('Model Performance Data'!$O$8:$DY$56,0,MATCH(CONCATENATE($J883,O$6),'Model Performance Data'!$O$6:$DY$6,0)),'Model Performance Data'!$B$8:$B$56,$C883,'Model Performance Data'!$C$8:$C$56,$D883))</f>
        <v>0</v>
      </c>
    </row>
    <row r="884" spans="2:15" outlineLevel="1" x14ac:dyDescent="0.35">
      <c r="B884" s="37" t="s">
        <v>80</v>
      </c>
      <c r="C884" s="38" t="str">
        <f>IF(ISBLANK('Model Performance Data'!$B$42),"-",'Model Performance Data'!$B$42)</f>
        <v>-</v>
      </c>
      <c r="D884" s="38" t="str">
        <f>IF(ISBLANK('Model Performance Data'!$C$42),"-",'Model Performance Data'!$C$42)</f>
        <v>-</v>
      </c>
      <c r="E884" s="38" t="str">
        <f>IF(ISBLANK('Model Performance Data'!$D$42),"-",'Model Performance Data'!$D$42)</f>
        <v>-</v>
      </c>
      <c r="F884" s="38" t="str">
        <f>IF(ISBLANK('Model Performance Data'!$E$42),"-",'Model Performance Data'!$E$42)</f>
        <v>-</v>
      </c>
      <c r="G884" s="38" t="str">
        <f>IF(ISBLANK('Model Performance Data'!$F$42),"-",'Model Performance Data'!$F$42)</f>
        <v>-</v>
      </c>
      <c r="H884" s="38">
        <v>1</v>
      </c>
      <c r="I884" s="38">
        <v>2</v>
      </c>
      <c r="J884" s="37" t="str">
        <f t="shared" si="46"/>
        <v>12</v>
      </c>
      <c r="K884" s="38" t="str">
        <f>IF(ISBLANK('Model Performance Data'!$L$42),"-",'Model Performance Data'!$L$42)</f>
        <v>-</v>
      </c>
      <c r="L884" s="38" t="str">
        <f>IF(ISBLANK('Model Performance Data'!$K$42),"-",'Model Performance Data'!$K$42)</f>
        <v>-</v>
      </c>
      <c r="M884" s="43">
        <f>IF(ISNA(SUMIFS(INDEX('Model Performance Data'!$O$8:$DY$56,0,MATCH(CONCATENATE($J884,M$6),'Model Performance Data'!$O$6:$DY$6,0)),'Model Performance Data'!$B$8:$B$56,$C884,'Model Performance Data'!$C$8:$C$56,$D884)),"-",SUMIFS(INDEX('Model Performance Data'!$O$8:$DY$56,0,MATCH(CONCATENATE($J884,M$6),'Model Performance Data'!$O$6:$DY$6,0)),'Model Performance Data'!$B$8:$B$56,$C884,'Model Performance Data'!$C$8:$C$56,$D884))</f>
        <v>0</v>
      </c>
      <c r="N884" s="43">
        <f>IF(ISNA(SUMIFS(INDEX('Model Performance Data'!$O$8:$DY$56,0,MATCH(CONCATENATE($J884,N$6),'Model Performance Data'!$O$6:$DY$6,0)),'Model Performance Data'!$B$8:$B$56,$C884,'Model Performance Data'!$C$8:$C$56,$D884)),"-",SUMIFS(INDEX('Model Performance Data'!$O$8:$DY$56,0,MATCH(CONCATENATE($J884,N$6),'Model Performance Data'!$O$6:$DY$6,0)),'Model Performance Data'!$B$8:$B$56,$C884,'Model Performance Data'!$C$8:$C$56,$D884))</f>
        <v>0</v>
      </c>
      <c r="O884" s="154">
        <f>IF(ISNA(SUMIFS(INDEX('Model Performance Data'!$O$8:$DY$56,0,MATCH(CONCATENATE($J884,O$6),'Model Performance Data'!$O$6:$DY$6,0)),'Model Performance Data'!$B$8:$B$56,$C884,'Model Performance Data'!$C$8:$C$56,$D884)),"-",SUMIFS(INDEX('Model Performance Data'!$O$8:$DY$56,0,MATCH(CONCATENATE($J884,O$6),'Model Performance Data'!$O$6:$DY$6,0)),'Model Performance Data'!$B$8:$B$56,$C884,'Model Performance Data'!$C$8:$C$56,$D884))</f>
        <v>0</v>
      </c>
    </row>
    <row r="885" spans="2:15" outlineLevel="1" x14ac:dyDescent="0.35">
      <c r="B885" s="37" t="s">
        <v>80</v>
      </c>
      <c r="C885" s="38" t="str">
        <f>IF(ISBLANK('Model Performance Data'!$B$42),"-",'Model Performance Data'!$B$42)</f>
        <v>-</v>
      </c>
      <c r="D885" s="38" t="str">
        <f>IF(ISBLANK('Model Performance Data'!$C$42),"-",'Model Performance Data'!$C$42)</f>
        <v>-</v>
      </c>
      <c r="E885" s="38" t="str">
        <f>IF(ISBLANK('Model Performance Data'!$D$42),"-",'Model Performance Data'!$D$42)</f>
        <v>-</v>
      </c>
      <c r="F885" s="38" t="str">
        <f>IF(ISBLANK('Model Performance Data'!$E$42),"-",'Model Performance Data'!$E$42)</f>
        <v>-</v>
      </c>
      <c r="G885" s="38" t="str">
        <f>IF(ISBLANK('Model Performance Data'!$F$42),"-",'Model Performance Data'!$F$42)</f>
        <v>-</v>
      </c>
      <c r="H885" s="38">
        <v>1</v>
      </c>
      <c r="I885" s="38">
        <v>3</v>
      </c>
      <c r="J885" s="37" t="str">
        <f t="shared" si="46"/>
        <v>13</v>
      </c>
      <c r="K885" s="38" t="str">
        <f>IF(ISBLANK('Model Performance Data'!$L$42),"-",'Model Performance Data'!$L$42)</f>
        <v>-</v>
      </c>
      <c r="L885" s="38" t="str">
        <f>IF(ISBLANK('Model Performance Data'!$K$42),"-",'Model Performance Data'!$K$42)</f>
        <v>-</v>
      </c>
      <c r="M885" s="43">
        <f>IF(ISNA(SUMIFS(INDEX('Model Performance Data'!$O$8:$DY$56,0,MATCH(CONCATENATE($J885,M$6),'Model Performance Data'!$O$6:$DY$6,0)),'Model Performance Data'!$B$8:$B$56,$C885,'Model Performance Data'!$C$8:$C$56,$D885)),"-",SUMIFS(INDEX('Model Performance Data'!$O$8:$DY$56,0,MATCH(CONCATENATE($J885,M$6),'Model Performance Data'!$O$6:$DY$6,0)),'Model Performance Data'!$B$8:$B$56,$C885,'Model Performance Data'!$C$8:$C$56,$D885))</f>
        <v>0</v>
      </c>
      <c r="N885" s="43">
        <f>IF(ISNA(SUMIFS(INDEX('Model Performance Data'!$O$8:$DY$56,0,MATCH(CONCATENATE($J885,N$6),'Model Performance Data'!$O$6:$DY$6,0)),'Model Performance Data'!$B$8:$B$56,$C885,'Model Performance Data'!$C$8:$C$56,$D885)),"-",SUMIFS(INDEX('Model Performance Data'!$O$8:$DY$56,0,MATCH(CONCATENATE($J885,N$6),'Model Performance Data'!$O$6:$DY$6,0)),'Model Performance Data'!$B$8:$B$56,$C885,'Model Performance Data'!$C$8:$C$56,$D885))</f>
        <v>0</v>
      </c>
      <c r="O885" s="154">
        <f>IF(ISNA(SUMIFS(INDEX('Model Performance Data'!$O$8:$DY$56,0,MATCH(CONCATENATE($J885,O$6),'Model Performance Data'!$O$6:$DY$6,0)),'Model Performance Data'!$B$8:$B$56,$C885,'Model Performance Data'!$C$8:$C$56,$D885)),"-",SUMIFS(INDEX('Model Performance Data'!$O$8:$DY$56,0,MATCH(CONCATENATE($J885,O$6),'Model Performance Data'!$O$6:$DY$6,0)),'Model Performance Data'!$B$8:$B$56,$C885,'Model Performance Data'!$C$8:$C$56,$D885))</f>
        <v>0</v>
      </c>
    </row>
    <row r="886" spans="2:15" outlineLevel="1" x14ac:dyDescent="0.35">
      <c r="B886" s="37" t="s">
        <v>80</v>
      </c>
      <c r="C886" s="38" t="str">
        <f>IF(ISBLANK('Model Performance Data'!$B$42),"-",'Model Performance Data'!$B$42)</f>
        <v>-</v>
      </c>
      <c r="D886" s="38" t="str">
        <f>IF(ISBLANK('Model Performance Data'!$C$42),"-",'Model Performance Data'!$C$42)</f>
        <v>-</v>
      </c>
      <c r="E886" s="38" t="str">
        <f>IF(ISBLANK('Model Performance Data'!$D$42),"-",'Model Performance Data'!$D$42)</f>
        <v>-</v>
      </c>
      <c r="F886" s="38" t="str">
        <f>IF(ISBLANK('Model Performance Data'!$E$42),"-",'Model Performance Data'!$E$42)</f>
        <v>-</v>
      </c>
      <c r="G886" s="38" t="str">
        <f>IF(ISBLANK('Model Performance Data'!$F$42),"-",'Model Performance Data'!$F$42)</f>
        <v>-</v>
      </c>
      <c r="H886" s="38">
        <v>1</v>
      </c>
      <c r="I886" s="38">
        <v>4</v>
      </c>
      <c r="J886" s="37" t="str">
        <f t="shared" si="46"/>
        <v>14</v>
      </c>
      <c r="K886" s="38" t="str">
        <f>IF(ISBLANK('Model Performance Data'!$L$42),"-",'Model Performance Data'!$L$42)</f>
        <v>-</v>
      </c>
      <c r="L886" s="38" t="str">
        <f>IF(ISBLANK('Model Performance Data'!$K$42),"-",'Model Performance Data'!$K$42)</f>
        <v>-</v>
      </c>
      <c r="M886" s="43">
        <f>IF(ISNA(SUMIFS(INDEX('Model Performance Data'!$O$8:$DY$56,0,MATCH(CONCATENATE($J886,M$6),'Model Performance Data'!$O$6:$DY$6,0)),'Model Performance Data'!$B$8:$B$56,$C886,'Model Performance Data'!$C$8:$C$56,$D886)),"-",SUMIFS(INDEX('Model Performance Data'!$O$8:$DY$56,0,MATCH(CONCATENATE($J886,M$6),'Model Performance Data'!$O$6:$DY$6,0)),'Model Performance Data'!$B$8:$B$56,$C886,'Model Performance Data'!$C$8:$C$56,$D886))</f>
        <v>0</v>
      </c>
      <c r="N886" s="43">
        <f>IF(ISNA(SUMIFS(INDEX('Model Performance Data'!$O$8:$DY$56,0,MATCH(CONCATENATE($J886,N$6),'Model Performance Data'!$O$6:$DY$6,0)),'Model Performance Data'!$B$8:$B$56,$C886,'Model Performance Data'!$C$8:$C$56,$D886)),"-",SUMIFS(INDEX('Model Performance Data'!$O$8:$DY$56,0,MATCH(CONCATENATE($J886,N$6),'Model Performance Data'!$O$6:$DY$6,0)),'Model Performance Data'!$B$8:$B$56,$C886,'Model Performance Data'!$C$8:$C$56,$D886))</f>
        <v>0</v>
      </c>
      <c r="O886" s="154">
        <f>IF(ISNA(SUMIFS(INDEX('Model Performance Data'!$O$8:$DY$56,0,MATCH(CONCATENATE($J886,O$6),'Model Performance Data'!$O$6:$DY$6,0)),'Model Performance Data'!$B$8:$B$56,$C886,'Model Performance Data'!$C$8:$C$56,$D886)),"-",SUMIFS(INDEX('Model Performance Data'!$O$8:$DY$56,0,MATCH(CONCATENATE($J886,O$6),'Model Performance Data'!$O$6:$DY$6,0)),'Model Performance Data'!$B$8:$B$56,$C886,'Model Performance Data'!$C$8:$C$56,$D886))</f>
        <v>0</v>
      </c>
    </row>
    <row r="887" spans="2:15" outlineLevel="1" x14ac:dyDescent="0.35">
      <c r="B887" s="37" t="s">
        <v>80</v>
      </c>
      <c r="C887" s="38" t="str">
        <f>IF(ISBLANK('Model Performance Data'!$B$42),"-",'Model Performance Data'!$B$42)</f>
        <v>-</v>
      </c>
      <c r="D887" s="38" t="str">
        <f>IF(ISBLANK('Model Performance Data'!$C$42),"-",'Model Performance Data'!$C$42)</f>
        <v>-</v>
      </c>
      <c r="E887" s="38" t="str">
        <f>IF(ISBLANK('Model Performance Data'!$D$42),"-",'Model Performance Data'!$D$42)</f>
        <v>-</v>
      </c>
      <c r="F887" s="38" t="str">
        <f>IF(ISBLANK('Model Performance Data'!$E$42),"-",'Model Performance Data'!$E$42)</f>
        <v>-</v>
      </c>
      <c r="G887" s="38" t="str">
        <f>IF(ISBLANK('Model Performance Data'!$F$42),"-",'Model Performance Data'!$F$42)</f>
        <v>-</v>
      </c>
      <c r="H887" s="38">
        <v>1</v>
      </c>
      <c r="I887" s="38">
        <v>5</v>
      </c>
      <c r="J887" s="37" t="str">
        <f t="shared" si="46"/>
        <v>15</v>
      </c>
      <c r="K887" s="38" t="str">
        <f>IF(ISBLANK('Model Performance Data'!$L$42),"-",'Model Performance Data'!$L$42)</f>
        <v>-</v>
      </c>
      <c r="L887" s="38" t="str">
        <f>IF(ISBLANK('Model Performance Data'!$K$42),"-",'Model Performance Data'!$K$42)</f>
        <v>-</v>
      </c>
      <c r="M887" s="43">
        <f>IF(ISNA(SUMIFS(INDEX('Model Performance Data'!$O$8:$DY$56,0,MATCH(CONCATENATE($J887,M$6),'Model Performance Data'!$O$6:$DY$6,0)),'Model Performance Data'!$B$8:$B$56,$C887,'Model Performance Data'!$C$8:$C$56,$D887)),"-",SUMIFS(INDEX('Model Performance Data'!$O$8:$DY$56,0,MATCH(CONCATENATE($J887,M$6),'Model Performance Data'!$O$6:$DY$6,0)),'Model Performance Data'!$B$8:$B$56,$C887,'Model Performance Data'!$C$8:$C$56,$D887))</f>
        <v>0</v>
      </c>
      <c r="N887" s="43">
        <f>IF(ISNA(SUMIFS(INDEX('Model Performance Data'!$O$8:$DY$56,0,MATCH(CONCATENATE($J887,N$6),'Model Performance Data'!$O$6:$DY$6,0)),'Model Performance Data'!$B$8:$B$56,$C887,'Model Performance Data'!$C$8:$C$56,$D887)),"-",SUMIFS(INDEX('Model Performance Data'!$O$8:$DY$56,0,MATCH(CONCATENATE($J887,N$6),'Model Performance Data'!$O$6:$DY$6,0)),'Model Performance Data'!$B$8:$B$56,$C887,'Model Performance Data'!$C$8:$C$56,$D887))</f>
        <v>0</v>
      </c>
      <c r="O887" s="154">
        <f>IF(ISNA(SUMIFS(INDEX('Model Performance Data'!$O$8:$DY$56,0,MATCH(CONCATENATE($J887,O$6),'Model Performance Data'!$O$6:$DY$6,0)),'Model Performance Data'!$B$8:$B$56,$C887,'Model Performance Data'!$C$8:$C$56,$D887)),"-",SUMIFS(INDEX('Model Performance Data'!$O$8:$DY$56,0,MATCH(CONCATENATE($J887,O$6),'Model Performance Data'!$O$6:$DY$6,0)),'Model Performance Data'!$B$8:$B$56,$C887,'Model Performance Data'!$C$8:$C$56,$D887))</f>
        <v>0</v>
      </c>
    </row>
    <row r="888" spans="2:15" outlineLevel="1" x14ac:dyDescent="0.35">
      <c r="B888" s="37" t="s">
        <v>80</v>
      </c>
      <c r="C888" s="38" t="str">
        <f>IF(ISBLANK('Model Performance Data'!$B$42),"-",'Model Performance Data'!$B$42)</f>
        <v>-</v>
      </c>
      <c r="D888" s="38" t="str">
        <f>IF(ISBLANK('Model Performance Data'!$C$42),"-",'Model Performance Data'!$C$42)</f>
        <v>-</v>
      </c>
      <c r="E888" s="38" t="str">
        <f>IF(ISBLANK('Model Performance Data'!$D$42),"-",'Model Performance Data'!$D$42)</f>
        <v>-</v>
      </c>
      <c r="F888" s="38" t="str">
        <f>IF(ISBLANK('Model Performance Data'!$E$42),"-",'Model Performance Data'!$E$42)</f>
        <v>-</v>
      </c>
      <c r="G888" s="38" t="str">
        <f>IF(ISBLANK('Model Performance Data'!$F$42),"-",'Model Performance Data'!$F$42)</f>
        <v>-</v>
      </c>
      <c r="H888" s="38">
        <v>1</v>
      </c>
      <c r="I888" s="38" t="s">
        <v>65</v>
      </c>
      <c r="J888" s="37" t="str">
        <f t="shared" si="46"/>
        <v>1Goal</v>
      </c>
      <c r="K888" s="38" t="str">
        <f>IF(ISBLANK('Model Performance Data'!$L$42),"-",'Model Performance Data'!$L$42)</f>
        <v>-</v>
      </c>
      <c r="L888" s="38" t="str">
        <f>IF(ISBLANK('Model Performance Data'!$K$42),"-",'Model Performance Data'!$K$42)</f>
        <v>-</v>
      </c>
      <c r="M888" s="43" t="str">
        <f>IF(ISNA(SUMIFS(INDEX('Model Performance Data'!$O$8:$DY$56,0,MATCH(CONCATENATE($J888,M$6),'Model Performance Data'!$O$6:$DY$6,0)),'Model Performance Data'!$B$8:$B$56,$C888,'Model Performance Data'!$C$8:$C$56,$D888)),"-",SUMIFS(INDEX('Model Performance Data'!$O$8:$DY$56,0,MATCH(CONCATENATE($J888,M$6),'Model Performance Data'!$O$6:$DY$6,0)),'Model Performance Data'!$B$8:$B$56,$C888,'Model Performance Data'!$C$8:$C$56,$D888))</f>
        <v>-</v>
      </c>
      <c r="N888" s="43" t="str">
        <f>IF(ISNA(SUMIFS(INDEX('Model Performance Data'!$O$8:$DY$56,0,MATCH(CONCATENATE($J888,N$6),'Model Performance Data'!$O$6:$DY$6,0)),'Model Performance Data'!$B$8:$B$56,$C888,'Model Performance Data'!$C$8:$C$56,$D888)),"-",SUMIFS(INDEX('Model Performance Data'!$O$8:$DY$56,0,MATCH(CONCATENATE($J888,N$6),'Model Performance Data'!$O$6:$DY$6,0)),'Model Performance Data'!$B$8:$B$56,$C888,'Model Performance Data'!$C$8:$C$56,$D888))</f>
        <v>-</v>
      </c>
      <c r="O888" s="154">
        <f>IF(ISNA(SUMIFS(INDEX('Model Performance Data'!$O$8:$DY$56,0,MATCH(CONCATENATE($J888,O$6),'Model Performance Data'!$O$6:$DY$6,0)),'Model Performance Data'!$B$8:$B$56,$C888,'Model Performance Data'!$C$8:$C$56,$D888)),"-",SUMIFS(INDEX('Model Performance Data'!$O$8:$DY$56,0,MATCH(CONCATENATE($J888,O$6),'Model Performance Data'!$O$6:$DY$6,0)),'Model Performance Data'!$B$8:$B$56,$C888,'Model Performance Data'!$C$8:$C$56,$D888))</f>
        <v>0</v>
      </c>
    </row>
    <row r="889" spans="2:15" outlineLevel="1" x14ac:dyDescent="0.35">
      <c r="B889" s="37" t="s">
        <v>80</v>
      </c>
      <c r="C889" s="38" t="str">
        <f>IF(ISBLANK('Model Performance Data'!$B$42),"-",'Model Performance Data'!$B$42)</f>
        <v>-</v>
      </c>
      <c r="D889" s="38" t="str">
        <f>IF(ISBLANK('Model Performance Data'!$C$42),"-",'Model Performance Data'!$C$42)</f>
        <v>-</v>
      </c>
      <c r="E889" s="38" t="str">
        <f>IF(ISBLANK('Model Performance Data'!$D$42),"-",'Model Performance Data'!$D$42)</f>
        <v>-</v>
      </c>
      <c r="F889" s="38" t="str">
        <f>IF(ISBLANK('Model Performance Data'!$E$42),"-",'Model Performance Data'!$E$42)</f>
        <v>-</v>
      </c>
      <c r="G889" s="38" t="str">
        <f>IF(ISBLANK('Model Performance Data'!$F$42),"-",'Model Performance Data'!$F$42)</f>
        <v>-</v>
      </c>
      <c r="H889" s="38">
        <v>2</v>
      </c>
      <c r="I889" s="38">
        <v>1</v>
      </c>
      <c r="J889" s="37" t="str">
        <f t="shared" si="46"/>
        <v>21</v>
      </c>
      <c r="K889" s="38" t="str">
        <f>IF(ISBLANK('Model Performance Data'!$L$42),"-",'Model Performance Data'!$L$42)</f>
        <v>-</v>
      </c>
      <c r="L889" s="38" t="str">
        <f>IF(ISBLANK('Model Performance Data'!$K$42),"-",'Model Performance Data'!$K$42)</f>
        <v>-</v>
      </c>
      <c r="M889" s="43">
        <f>IF(ISNA(SUMIFS(INDEX('Model Performance Data'!$O$8:$DY$56,0,MATCH(CONCATENATE($J889,M$6),'Model Performance Data'!$O$6:$DY$6,0)),'Model Performance Data'!$B$8:$B$56,$C889,'Model Performance Data'!$C$8:$C$56,$D889)),"-",SUMIFS(INDEX('Model Performance Data'!$O$8:$DY$56,0,MATCH(CONCATENATE($J889,M$6),'Model Performance Data'!$O$6:$DY$6,0)),'Model Performance Data'!$B$8:$B$56,$C889,'Model Performance Data'!$C$8:$C$56,$D889))</f>
        <v>0</v>
      </c>
      <c r="N889" s="43">
        <f>IF(ISNA(SUMIFS(INDEX('Model Performance Data'!$O$8:$DY$56,0,MATCH(CONCATENATE($J889,N$6),'Model Performance Data'!$O$6:$DY$6,0)),'Model Performance Data'!$B$8:$B$56,$C889,'Model Performance Data'!$C$8:$C$56,$D889)),"-",SUMIFS(INDEX('Model Performance Data'!$O$8:$DY$56,0,MATCH(CONCATENATE($J889,N$6),'Model Performance Data'!$O$6:$DY$6,0)),'Model Performance Data'!$B$8:$B$56,$C889,'Model Performance Data'!$C$8:$C$56,$D889))</f>
        <v>0</v>
      </c>
      <c r="O889" s="154">
        <f>IF(ISNA(SUMIFS(INDEX('Model Performance Data'!$O$8:$DY$56,0,MATCH(CONCATENATE($J889,O$6),'Model Performance Data'!$O$6:$DY$6,0)),'Model Performance Data'!$B$8:$B$56,$C889,'Model Performance Data'!$C$8:$C$56,$D889)),"-",SUMIFS(INDEX('Model Performance Data'!$O$8:$DY$56,0,MATCH(CONCATENATE($J889,O$6),'Model Performance Data'!$O$6:$DY$6,0)),'Model Performance Data'!$B$8:$B$56,$C889,'Model Performance Data'!$C$8:$C$56,$D889))</f>
        <v>0</v>
      </c>
    </row>
    <row r="890" spans="2:15" outlineLevel="1" x14ac:dyDescent="0.35">
      <c r="B890" s="37" t="s">
        <v>80</v>
      </c>
      <c r="C890" s="38" t="str">
        <f>IF(ISBLANK('Model Performance Data'!$B$42),"-",'Model Performance Data'!$B$42)</f>
        <v>-</v>
      </c>
      <c r="D890" s="38" t="str">
        <f>IF(ISBLANK('Model Performance Data'!$C$42),"-",'Model Performance Data'!$C$42)</f>
        <v>-</v>
      </c>
      <c r="E890" s="38" t="str">
        <f>IF(ISBLANK('Model Performance Data'!$D$42),"-",'Model Performance Data'!$D$42)</f>
        <v>-</v>
      </c>
      <c r="F890" s="38" t="str">
        <f>IF(ISBLANK('Model Performance Data'!$E$42),"-",'Model Performance Data'!$E$42)</f>
        <v>-</v>
      </c>
      <c r="G890" s="38" t="str">
        <f>IF(ISBLANK('Model Performance Data'!$F$42),"-",'Model Performance Data'!$F$42)</f>
        <v>-</v>
      </c>
      <c r="H890" s="38">
        <v>2</v>
      </c>
      <c r="I890" s="38">
        <v>2</v>
      </c>
      <c r="J890" s="37" t="str">
        <f t="shared" si="46"/>
        <v>22</v>
      </c>
      <c r="K890" s="38" t="str">
        <f>IF(ISBLANK('Model Performance Data'!$L$42),"-",'Model Performance Data'!$L$42)</f>
        <v>-</v>
      </c>
      <c r="L890" s="38" t="str">
        <f>IF(ISBLANK('Model Performance Data'!$K$42),"-",'Model Performance Data'!$K$42)</f>
        <v>-</v>
      </c>
      <c r="M890" s="43">
        <f>IF(ISNA(SUMIFS(INDEX('Model Performance Data'!$O$8:$DY$56,0,MATCH(CONCATENATE($J890,M$6),'Model Performance Data'!$O$6:$DY$6,0)),'Model Performance Data'!$B$8:$B$56,$C890,'Model Performance Data'!$C$8:$C$56,$D890)),"-",SUMIFS(INDEX('Model Performance Data'!$O$8:$DY$56,0,MATCH(CONCATENATE($J890,M$6),'Model Performance Data'!$O$6:$DY$6,0)),'Model Performance Data'!$B$8:$B$56,$C890,'Model Performance Data'!$C$8:$C$56,$D890))</f>
        <v>0</v>
      </c>
      <c r="N890" s="43">
        <f>IF(ISNA(SUMIFS(INDEX('Model Performance Data'!$O$8:$DY$56,0,MATCH(CONCATENATE($J890,N$6),'Model Performance Data'!$O$6:$DY$6,0)),'Model Performance Data'!$B$8:$B$56,$C890,'Model Performance Data'!$C$8:$C$56,$D890)),"-",SUMIFS(INDEX('Model Performance Data'!$O$8:$DY$56,0,MATCH(CONCATENATE($J890,N$6),'Model Performance Data'!$O$6:$DY$6,0)),'Model Performance Data'!$B$8:$B$56,$C890,'Model Performance Data'!$C$8:$C$56,$D890))</f>
        <v>0</v>
      </c>
      <c r="O890" s="154">
        <f>IF(ISNA(SUMIFS(INDEX('Model Performance Data'!$O$8:$DY$56,0,MATCH(CONCATENATE($J890,O$6),'Model Performance Data'!$O$6:$DY$6,0)),'Model Performance Data'!$B$8:$B$56,$C890,'Model Performance Data'!$C$8:$C$56,$D890)),"-",SUMIFS(INDEX('Model Performance Data'!$O$8:$DY$56,0,MATCH(CONCATENATE($J890,O$6),'Model Performance Data'!$O$6:$DY$6,0)),'Model Performance Data'!$B$8:$B$56,$C890,'Model Performance Data'!$C$8:$C$56,$D890))</f>
        <v>0</v>
      </c>
    </row>
    <row r="891" spans="2:15" outlineLevel="1" x14ac:dyDescent="0.35">
      <c r="B891" s="37" t="s">
        <v>80</v>
      </c>
      <c r="C891" s="38" t="str">
        <f>IF(ISBLANK('Model Performance Data'!$B$42),"-",'Model Performance Data'!$B$42)</f>
        <v>-</v>
      </c>
      <c r="D891" s="38" t="str">
        <f>IF(ISBLANK('Model Performance Data'!$C$42),"-",'Model Performance Data'!$C$42)</f>
        <v>-</v>
      </c>
      <c r="E891" s="38" t="str">
        <f>IF(ISBLANK('Model Performance Data'!$D$42),"-",'Model Performance Data'!$D$42)</f>
        <v>-</v>
      </c>
      <c r="F891" s="38" t="str">
        <f>IF(ISBLANK('Model Performance Data'!$E$42),"-",'Model Performance Data'!$E$42)</f>
        <v>-</v>
      </c>
      <c r="G891" s="38" t="str">
        <f>IF(ISBLANK('Model Performance Data'!$F$42),"-",'Model Performance Data'!$F$42)</f>
        <v>-</v>
      </c>
      <c r="H891" s="38">
        <v>2</v>
      </c>
      <c r="I891" s="38">
        <v>3</v>
      </c>
      <c r="J891" s="37" t="str">
        <f t="shared" si="46"/>
        <v>23</v>
      </c>
      <c r="K891" s="38" t="str">
        <f>IF(ISBLANK('Model Performance Data'!$L$42),"-",'Model Performance Data'!$L$42)</f>
        <v>-</v>
      </c>
      <c r="L891" s="38" t="str">
        <f>IF(ISBLANK('Model Performance Data'!$K$42),"-",'Model Performance Data'!$K$42)</f>
        <v>-</v>
      </c>
      <c r="M891" s="43">
        <f>IF(ISNA(SUMIFS(INDEX('Model Performance Data'!$O$8:$DY$56,0,MATCH(CONCATENATE($J891,M$6),'Model Performance Data'!$O$6:$DY$6,0)),'Model Performance Data'!$B$8:$B$56,$C891,'Model Performance Data'!$C$8:$C$56,$D891)),"-",SUMIFS(INDEX('Model Performance Data'!$O$8:$DY$56,0,MATCH(CONCATENATE($J891,M$6),'Model Performance Data'!$O$6:$DY$6,0)),'Model Performance Data'!$B$8:$B$56,$C891,'Model Performance Data'!$C$8:$C$56,$D891))</f>
        <v>0</v>
      </c>
      <c r="N891" s="43">
        <f>IF(ISNA(SUMIFS(INDEX('Model Performance Data'!$O$8:$DY$56,0,MATCH(CONCATENATE($J891,N$6),'Model Performance Data'!$O$6:$DY$6,0)),'Model Performance Data'!$B$8:$B$56,$C891,'Model Performance Data'!$C$8:$C$56,$D891)),"-",SUMIFS(INDEX('Model Performance Data'!$O$8:$DY$56,0,MATCH(CONCATENATE($J891,N$6),'Model Performance Data'!$O$6:$DY$6,0)),'Model Performance Data'!$B$8:$B$56,$C891,'Model Performance Data'!$C$8:$C$56,$D891))</f>
        <v>0</v>
      </c>
      <c r="O891" s="154">
        <f>IF(ISNA(SUMIFS(INDEX('Model Performance Data'!$O$8:$DY$56,0,MATCH(CONCATENATE($J891,O$6),'Model Performance Data'!$O$6:$DY$6,0)),'Model Performance Data'!$B$8:$B$56,$C891,'Model Performance Data'!$C$8:$C$56,$D891)),"-",SUMIFS(INDEX('Model Performance Data'!$O$8:$DY$56,0,MATCH(CONCATENATE($J891,O$6),'Model Performance Data'!$O$6:$DY$6,0)),'Model Performance Data'!$B$8:$B$56,$C891,'Model Performance Data'!$C$8:$C$56,$D891))</f>
        <v>0</v>
      </c>
    </row>
    <row r="892" spans="2:15" outlineLevel="1" x14ac:dyDescent="0.35">
      <c r="B892" s="37" t="s">
        <v>80</v>
      </c>
      <c r="C892" s="38" t="str">
        <f>IF(ISBLANK('Model Performance Data'!$B$42),"-",'Model Performance Data'!$B$42)</f>
        <v>-</v>
      </c>
      <c r="D892" s="38" t="str">
        <f>IF(ISBLANK('Model Performance Data'!$C$42),"-",'Model Performance Data'!$C$42)</f>
        <v>-</v>
      </c>
      <c r="E892" s="38" t="str">
        <f>IF(ISBLANK('Model Performance Data'!$D$42),"-",'Model Performance Data'!$D$42)</f>
        <v>-</v>
      </c>
      <c r="F892" s="38" t="str">
        <f>IF(ISBLANK('Model Performance Data'!$E$42),"-",'Model Performance Data'!$E$42)</f>
        <v>-</v>
      </c>
      <c r="G892" s="38" t="str">
        <f>IF(ISBLANK('Model Performance Data'!$F$42),"-",'Model Performance Data'!$F$42)</f>
        <v>-</v>
      </c>
      <c r="H892" s="38">
        <v>2</v>
      </c>
      <c r="I892" s="38">
        <v>4</v>
      </c>
      <c r="J892" s="37" t="str">
        <f t="shared" si="46"/>
        <v>24</v>
      </c>
      <c r="K892" s="38" t="str">
        <f>IF(ISBLANK('Model Performance Data'!$L$42),"-",'Model Performance Data'!$L$42)</f>
        <v>-</v>
      </c>
      <c r="L892" s="38" t="str">
        <f>IF(ISBLANK('Model Performance Data'!$K$42),"-",'Model Performance Data'!$K$42)</f>
        <v>-</v>
      </c>
      <c r="M892" s="43">
        <f>IF(ISNA(SUMIFS(INDEX('Model Performance Data'!$O$8:$DY$56,0,MATCH(CONCATENATE($J892,M$6),'Model Performance Data'!$O$6:$DY$6,0)),'Model Performance Data'!$B$8:$B$56,$C892,'Model Performance Data'!$C$8:$C$56,$D892)),"-",SUMIFS(INDEX('Model Performance Data'!$O$8:$DY$56,0,MATCH(CONCATENATE($J892,M$6),'Model Performance Data'!$O$6:$DY$6,0)),'Model Performance Data'!$B$8:$B$56,$C892,'Model Performance Data'!$C$8:$C$56,$D892))</f>
        <v>0</v>
      </c>
      <c r="N892" s="43">
        <f>IF(ISNA(SUMIFS(INDEX('Model Performance Data'!$O$8:$DY$56,0,MATCH(CONCATENATE($J892,N$6),'Model Performance Data'!$O$6:$DY$6,0)),'Model Performance Data'!$B$8:$B$56,$C892,'Model Performance Data'!$C$8:$C$56,$D892)),"-",SUMIFS(INDEX('Model Performance Data'!$O$8:$DY$56,0,MATCH(CONCATENATE($J892,N$6),'Model Performance Data'!$O$6:$DY$6,0)),'Model Performance Data'!$B$8:$B$56,$C892,'Model Performance Data'!$C$8:$C$56,$D892))</f>
        <v>0</v>
      </c>
      <c r="O892" s="154">
        <f>IF(ISNA(SUMIFS(INDEX('Model Performance Data'!$O$8:$DY$56,0,MATCH(CONCATENATE($J892,O$6),'Model Performance Data'!$O$6:$DY$6,0)),'Model Performance Data'!$B$8:$B$56,$C892,'Model Performance Data'!$C$8:$C$56,$D892)),"-",SUMIFS(INDEX('Model Performance Data'!$O$8:$DY$56,0,MATCH(CONCATENATE($J892,O$6),'Model Performance Data'!$O$6:$DY$6,0)),'Model Performance Data'!$B$8:$B$56,$C892,'Model Performance Data'!$C$8:$C$56,$D892))</f>
        <v>0</v>
      </c>
    </row>
    <row r="893" spans="2:15" outlineLevel="1" x14ac:dyDescent="0.35">
      <c r="B893" s="37" t="s">
        <v>80</v>
      </c>
      <c r="C893" s="38" t="str">
        <f>IF(ISBLANK('Model Performance Data'!$B$42),"-",'Model Performance Data'!$B$42)</f>
        <v>-</v>
      </c>
      <c r="D893" s="38" t="str">
        <f>IF(ISBLANK('Model Performance Data'!$C$42),"-",'Model Performance Data'!$C$42)</f>
        <v>-</v>
      </c>
      <c r="E893" s="38" t="str">
        <f>IF(ISBLANK('Model Performance Data'!$D$42),"-",'Model Performance Data'!$D$42)</f>
        <v>-</v>
      </c>
      <c r="F893" s="38" t="str">
        <f>IF(ISBLANK('Model Performance Data'!$E$42),"-",'Model Performance Data'!$E$42)</f>
        <v>-</v>
      </c>
      <c r="G893" s="38" t="str">
        <f>IF(ISBLANK('Model Performance Data'!$F$42),"-",'Model Performance Data'!$F$42)</f>
        <v>-</v>
      </c>
      <c r="H893" s="38">
        <v>2</v>
      </c>
      <c r="I893" s="38">
        <v>5</v>
      </c>
      <c r="J893" s="37" t="str">
        <f t="shared" si="46"/>
        <v>25</v>
      </c>
      <c r="K893" s="38" t="str">
        <f>IF(ISBLANK('Model Performance Data'!$L$42),"-",'Model Performance Data'!$L$42)</f>
        <v>-</v>
      </c>
      <c r="L893" s="38" t="str">
        <f>IF(ISBLANK('Model Performance Data'!$K$42),"-",'Model Performance Data'!$K$42)</f>
        <v>-</v>
      </c>
      <c r="M893" s="43">
        <f>IF(ISNA(SUMIFS(INDEX('Model Performance Data'!$O$8:$DY$56,0,MATCH(CONCATENATE($J893,M$6),'Model Performance Data'!$O$6:$DY$6,0)),'Model Performance Data'!$B$8:$B$56,$C893,'Model Performance Data'!$C$8:$C$56,$D893)),"-",SUMIFS(INDEX('Model Performance Data'!$O$8:$DY$56,0,MATCH(CONCATENATE($J893,M$6),'Model Performance Data'!$O$6:$DY$6,0)),'Model Performance Data'!$B$8:$B$56,$C893,'Model Performance Data'!$C$8:$C$56,$D893))</f>
        <v>0</v>
      </c>
      <c r="N893" s="43">
        <f>IF(ISNA(SUMIFS(INDEX('Model Performance Data'!$O$8:$DY$56,0,MATCH(CONCATENATE($J893,N$6),'Model Performance Data'!$O$6:$DY$6,0)),'Model Performance Data'!$B$8:$B$56,$C893,'Model Performance Data'!$C$8:$C$56,$D893)),"-",SUMIFS(INDEX('Model Performance Data'!$O$8:$DY$56,0,MATCH(CONCATENATE($J893,N$6),'Model Performance Data'!$O$6:$DY$6,0)),'Model Performance Data'!$B$8:$B$56,$C893,'Model Performance Data'!$C$8:$C$56,$D893))</f>
        <v>0</v>
      </c>
      <c r="O893" s="154">
        <f>IF(ISNA(SUMIFS(INDEX('Model Performance Data'!$O$8:$DY$56,0,MATCH(CONCATENATE($J893,O$6),'Model Performance Data'!$O$6:$DY$6,0)),'Model Performance Data'!$B$8:$B$56,$C893,'Model Performance Data'!$C$8:$C$56,$D893)),"-",SUMIFS(INDEX('Model Performance Data'!$O$8:$DY$56,0,MATCH(CONCATENATE($J893,O$6),'Model Performance Data'!$O$6:$DY$6,0)),'Model Performance Data'!$B$8:$B$56,$C893,'Model Performance Data'!$C$8:$C$56,$D893))</f>
        <v>0</v>
      </c>
    </row>
    <row r="894" spans="2:15" outlineLevel="1" x14ac:dyDescent="0.35">
      <c r="B894" s="37" t="s">
        <v>80</v>
      </c>
      <c r="C894" s="38" t="str">
        <f>IF(ISBLANK('Model Performance Data'!$B$42),"-",'Model Performance Data'!$B$42)</f>
        <v>-</v>
      </c>
      <c r="D894" s="38" t="str">
        <f>IF(ISBLANK('Model Performance Data'!$C$42),"-",'Model Performance Data'!$C$42)</f>
        <v>-</v>
      </c>
      <c r="E894" s="38" t="str">
        <f>IF(ISBLANK('Model Performance Data'!$D$42),"-",'Model Performance Data'!$D$42)</f>
        <v>-</v>
      </c>
      <c r="F894" s="38" t="str">
        <f>IF(ISBLANK('Model Performance Data'!$E$42),"-",'Model Performance Data'!$E$42)</f>
        <v>-</v>
      </c>
      <c r="G894" s="38" t="str">
        <f>IF(ISBLANK('Model Performance Data'!$F$42),"-",'Model Performance Data'!$F$42)</f>
        <v>-</v>
      </c>
      <c r="H894" s="38">
        <v>2</v>
      </c>
      <c r="I894" s="38" t="s">
        <v>65</v>
      </c>
      <c r="J894" s="37" t="str">
        <f t="shared" si="46"/>
        <v>2Goal</v>
      </c>
      <c r="K894" s="38" t="str">
        <f>IF(ISBLANK('Model Performance Data'!$L$42),"-",'Model Performance Data'!$L$42)</f>
        <v>-</v>
      </c>
      <c r="L894" s="38" t="str">
        <f>IF(ISBLANK('Model Performance Data'!$K$42),"-",'Model Performance Data'!$K$42)</f>
        <v>-</v>
      </c>
      <c r="M894" s="43" t="str">
        <f>IF(ISNA(SUMIFS(INDEX('Model Performance Data'!$O$8:$DY$56,0,MATCH(CONCATENATE($J894,M$6),'Model Performance Data'!$O$6:$DY$6,0)),'Model Performance Data'!$B$8:$B$56,$C894,'Model Performance Data'!$C$8:$C$56,$D894)),"-",SUMIFS(INDEX('Model Performance Data'!$O$8:$DY$56,0,MATCH(CONCATENATE($J894,M$6),'Model Performance Data'!$O$6:$DY$6,0)),'Model Performance Data'!$B$8:$B$56,$C894,'Model Performance Data'!$C$8:$C$56,$D894))</f>
        <v>-</v>
      </c>
      <c r="N894" s="43" t="str">
        <f>IF(ISNA(SUMIFS(INDEX('Model Performance Data'!$O$8:$DY$56,0,MATCH(CONCATENATE($J894,N$6),'Model Performance Data'!$O$6:$DY$6,0)),'Model Performance Data'!$B$8:$B$56,$C894,'Model Performance Data'!$C$8:$C$56,$D894)),"-",SUMIFS(INDEX('Model Performance Data'!$O$8:$DY$56,0,MATCH(CONCATENATE($J894,N$6),'Model Performance Data'!$O$6:$DY$6,0)),'Model Performance Data'!$B$8:$B$56,$C894,'Model Performance Data'!$C$8:$C$56,$D894))</f>
        <v>-</v>
      </c>
      <c r="O894" s="154">
        <f>IF(ISNA(SUMIFS(INDEX('Model Performance Data'!$O$8:$DY$56,0,MATCH(CONCATENATE($J894,O$6),'Model Performance Data'!$O$6:$DY$6,0)),'Model Performance Data'!$B$8:$B$56,$C894,'Model Performance Data'!$C$8:$C$56,$D894)),"-",SUMIFS(INDEX('Model Performance Data'!$O$8:$DY$56,0,MATCH(CONCATENATE($J894,O$6),'Model Performance Data'!$O$6:$DY$6,0)),'Model Performance Data'!$B$8:$B$56,$C894,'Model Performance Data'!$C$8:$C$56,$D894))</f>
        <v>0</v>
      </c>
    </row>
    <row r="895" spans="2:15" outlineLevel="1" x14ac:dyDescent="0.35">
      <c r="B895" s="37" t="s">
        <v>80</v>
      </c>
      <c r="C895" s="38" t="str">
        <f>IF(ISBLANK('Model Performance Data'!$B$42),"-",'Model Performance Data'!$B$42)</f>
        <v>-</v>
      </c>
      <c r="D895" s="38" t="str">
        <f>IF(ISBLANK('Model Performance Data'!$C$42),"-",'Model Performance Data'!$C$42)</f>
        <v>-</v>
      </c>
      <c r="E895" s="38" t="str">
        <f>IF(ISBLANK('Model Performance Data'!$D$42),"-",'Model Performance Data'!$D$42)</f>
        <v>-</v>
      </c>
      <c r="F895" s="38" t="str">
        <f>IF(ISBLANK('Model Performance Data'!$E$42),"-",'Model Performance Data'!$E$42)</f>
        <v>-</v>
      </c>
      <c r="G895" s="38" t="str">
        <f>IF(ISBLANK('Model Performance Data'!$F$42),"-",'Model Performance Data'!$F$42)</f>
        <v>-</v>
      </c>
      <c r="H895" s="38">
        <v>3</v>
      </c>
      <c r="I895" s="38">
        <v>1</v>
      </c>
      <c r="J895" s="37" t="str">
        <f t="shared" si="46"/>
        <v>31</v>
      </c>
      <c r="K895" s="38" t="str">
        <f>IF(ISBLANK('Model Performance Data'!$L$42),"-",'Model Performance Data'!$L$42)</f>
        <v>-</v>
      </c>
      <c r="L895" s="38" t="str">
        <f>IF(ISBLANK('Model Performance Data'!$K$42),"-",'Model Performance Data'!$K$42)</f>
        <v>-</v>
      </c>
      <c r="M895" s="43">
        <f>IF(ISNA(SUMIFS(INDEX('Model Performance Data'!$O$8:$DY$56,0,MATCH(CONCATENATE($J895,M$6),'Model Performance Data'!$O$6:$DY$6,0)),'Model Performance Data'!$B$8:$B$56,$C895,'Model Performance Data'!$C$8:$C$56,$D895)),"-",SUMIFS(INDEX('Model Performance Data'!$O$8:$DY$56,0,MATCH(CONCATENATE($J895,M$6),'Model Performance Data'!$O$6:$DY$6,0)),'Model Performance Data'!$B$8:$B$56,$C895,'Model Performance Data'!$C$8:$C$56,$D895))</f>
        <v>0</v>
      </c>
      <c r="N895" s="43">
        <f>IF(ISNA(SUMIFS(INDEX('Model Performance Data'!$O$8:$DY$56,0,MATCH(CONCATENATE($J895,N$6),'Model Performance Data'!$O$6:$DY$6,0)),'Model Performance Data'!$B$8:$B$56,$C895,'Model Performance Data'!$C$8:$C$56,$D895)),"-",SUMIFS(INDEX('Model Performance Data'!$O$8:$DY$56,0,MATCH(CONCATENATE($J895,N$6),'Model Performance Data'!$O$6:$DY$6,0)),'Model Performance Data'!$B$8:$B$56,$C895,'Model Performance Data'!$C$8:$C$56,$D895))</f>
        <v>0</v>
      </c>
      <c r="O895" s="154">
        <f>IF(ISNA(SUMIFS(INDEX('Model Performance Data'!$O$8:$DY$56,0,MATCH(CONCATENATE($J895,O$6),'Model Performance Data'!$O$6:$DY$6,0)),'Model Performance Data'!$B$8:$B$56,$C895,'Model Performance Data'!$C$8:$C$56,$D895)),"-",SUMIFS(INDEX('Model Performance Data'!$O$8:$DY$56,0,MATCH(CONCATENATE($J895,O$6),'Model Performance Data'!$O$6:$DY$6,0)),'Model Performance Data'!$B$8:$B$56,$C895,'Model Performance Data'!$C$8:$C$56,$D895))</f>
        <v>0</v>
      </c>
    </row>
    <row r="896" spans="2:15" outlineLevel="1" x14ac:dyDescent="0.35">
      <c r="B896" s="37" t="s">
        <v>80</v>
      </c>
      <c r="C896" s="38" t="str">
        <f>IF(ISBLANK('Model Performance Data'!$B$42),"-",'Model Performance Data'!$B$42)</f>
        <v>-</v>
      </c>
      <c r="D896" s="38" t="str">
        <f>IF(ISBLANK('Model Performance Data'!$C$42),"-",'Model Performance Data'!$C$42)</f>
        <v>-</v>
      </c>
      <c r="E896" s="38" t="str">
        <f>IF(ISBLANK('Model Performance Data'!$D$42),"-",'Model Performance Data'!$D$42)</f>
        <v>-</v>
      </c>
      <c r="F896" s="38" t="str">
        <f>IF(ISBLANK('Model Performance Data'!$E$42),"-",'Model Performance Data'!$E$42)</f>
        <v>-</v>
      </c>
      <c r="G896" s="38" t="str">
        <f>IF(ISBLANK('Model Performance Data'!$F$42),"-",'Model Performance Data'!$F$42)</f>
        <v>-</v>
      </c>
      <c r="H896" s="38">
        <v>3</v>
      </c>
      <c r="I896" s="38">
        <v>2</v>
      </c>
      <c r="J896" s="37" t="str">
        <f t="shared" si="46"/>
        <v>32</v>
      </c>
      <c r="K896" s="38" t="str">
        <f>IF(ISBLANK('Model Performance Data'!$L$42),"-",'Model Performance Data'!$L$42)</f>
        <v>-</v>
      </c>
      <c r="L896" s="38" t="str">
        <f>IF(ISBLANK('Model Performance Data'!$K$42),"-",'Model Performance Data'!$K$42)</f>
        <v>-</v>
      </c>
      <c r="M896" s="43">
        <f>IF(ISNA(SUMIFS(INDEX('Model Performance Data'!$O$8:$DY$56,0,MATCH(CONCATENATE($J896,M$6),'Model Performance Data'!$O$6:$DY$6,0)),'Model Performance Data'!$B$8:$B$56,$C896,'Model Performance Data'!$C$8:$C$56,$D896)),"-",SUMIFS(INDEX('Model Performance Data'!$O$8:$DY$56,0,MATCH(CONCATENATE($J896,M$6),'Model Performance Data'!$O$6:$DY$6,0)),'Model Performance Data'!$B$8:$B$56,$C896,'Model Performance Data'!$C$8:$C$56,$D896))</f>
        <v>0</v>
      </c>
      <c r="N896" s="43">
        <f>IF(ISNA(SUMIFS(INDEX('Model Performance Data'!$O$8:$DY$56,0,MATCH(CONCATENATE($J896,N$6),'Model Performance Data'!$O$6:$DY$6,0)),'Model Performance Data'!$B$8:$B$56,$C896,'Model Performance Data'!$C$8:$C$56,$D896)),"-",SUMIFS(INDEX('Model Performance Data'!$O$8:$DY$56,0,MATCH(CONCATENATE($J896,N$6),'Model Performance Data'!$O$6:$DY$6,0)),'Model Performance Data'!$B$8:$B$56,$C896,'Model Performance Data'!$C$8:$C$56,$D896))</f>
        <v>0</v>
      </c>
      <c r="O896" s="154">
        <f>IF(ISNA(SUMIFS(INDEX('Model Performance Data'!$O$8:$DY$56,0,MATCH(CONCATENATE($J896,O$6),'Model Performance Data'!$O$6:$DY$6,0)),'Model Performance Data'!$B$8:$B$56,$C896,'Model Performance Data'!$C$8:$C$56,$D896)),"-",SUMIFS(INDEX('Model Performance Data'!$O$8:$DY$56,0,MATCH(CONCATENATE($J896,O$6),'Model Performance Data'!$O$6:$DY$6,0)),'Model Performance Data'!$B$8:$B$56,$C896,'Model Performance Data'!$C$8:$C$56,$D896))</f>
        <v>0</v>
      </c>
    </row>
    <row r="897" spans="2:15" outlineLevel="1" x14ac:dyDescent="0.35">
      <c r="B897" s="37" t="s">
        <v>80</v>
      </c>
      <c r="C897" s="38" t="str">
        <f>IF(ISBLANK('Model Performance Data'!$B$42),"-",'Model Performance Data'!$B$42)</f>
        <v>-</v>
      </c>
      <c r="D897" s="38" t="str">
        <f>IF(ISBLANK('Model Performance Data'!$C$42),"-",'Model Performance Data'!$C$42)</f>
        <v>-</v>
      </c>
      <c r="E897" s="38" t="str">
        <f>IF(ISBLANK('Model Performance Data'!$D$42),"-",'Model Performance Data'!$D$42)</f>
        <v>-</v>
      </c>
      <c r="F897" s="38" t="str">
        <f>IF(ISBLANK('Model Performance Data'!$E$42),"-",'Model Performance Data'!$E$42)</f>
        <v>-</v>
      </c>
      <c r="G897" s="38" t="str">
        <f>IF(ISBLANK('Model Performance Data'!$F$42),"-",'Model Performance Data'!$F$42)</f>
        <v>-</v>
      </c>
      <c r="H897" s="38">
        <v>3</v>
      </c>
      <c r="I897" s="38">
        <v>3</v>
      </c>
      <c r="J897" s="37" t="str">
        <f t="shared" si="46"/>
        <v>33</v>
      </c>
      <c r="K897" s="38" t="str">
        <f>IF(ISBLANK('Model Performance Data'!$L$42),"-",'Model Performance Data'!$L$42)</f>
        <v>-</v>
      </c>
      <c r="L897" s="38" t="str">
        <f>IF(ISBLANK('Model Performance Data'!$K$42),"-",'Model Performance Data'!$K$42)</f>
        <v>-</v>
      </c>
      <c r="M897" s="43">
        <f>IF(ISNA(SUMIFS(INDEX('Model Performance Data'!$O$8:$DY$56,0,MATCH(CONCATENATE($J897,M$6),'Model Performance Data'!$O$6:$DY$6,0)),'Model Performance Data'!$B$8:$B$56,$C897,'Model Performance Data'!$C$8:$C$56,$D897)),"-",SUMIFS(INDEX('Model Performance Data'!$O$8:$DY$56,0,MATCH(CONCATENATE($J897,M$6),'Model Performance Data'!$O$6:$DY$6,0)),'Model Performance Data'!$B$8:$B$56,$C897,'Model Performance Data'!$C$8:$C$56,$D897))</f>
        <v>0</v>
      </c>
      <c r="N897" s="43">
        <f>IF(ISNA(SUMIFS(INDEX('Model Performance Data'!$O$8:$DY$56,0,MATCH(CONCATENATE($J897,N$6),'Model Performance Data'!$O$6:$DY$6,0)),'Model Performance Data'!$B$8:$B$56,$C897,'Model Performance Data'!$C$8:$C$56,$D897)),"-",SUMIFS(INDEX('Model Performance Data'!$O$8:$DY$56,0,MATCH(CONCATENATE($J897,N$6),'Model Performance Data'!$O$6:$DY$6,0)),'Model Performance Data'!$B$8:$B$56,$C897,'Model Performance Data'!$C$8:$C$56,$D897))</f>
        <v>0</v>
      </c>
      <c r="O897" s="154">
        <f>IF(ISNA(SUMIFS(INDEX('Model Performance Data'!$O$8:$DY$56,0,MATCH(CONCATENATE($J897,O$6),'Model Performance Data'!$O$6:$DY$6,0)),'Model Performance Data'!$B$8:$B$56,$C897,'Model Performance Data'!$C$8:$C$56,$D897)),"-",SUMIFS(INDEX('Model Performance Data'!$O$8:$DY$56,0,MATCH(CONCATENATE($J897,O$6),'Model Performance Data'!$O$6:$DY$6,0)),'Model Performance Data'!$B$8:$B$56,$C897,'Model Performance Data'!$C$8:$C$56,$D897))</f>
        <v>0</v>
      </c>
    </row>
    <row r="898" spans="2:15" outlineLevel="1" x14ac:dyDescent="0.35">
      <c r="B898" s="37" t="s">
        <v>80</v>
      </c>
      <c r="C898" s="38" t="str">
        <f>IF(ISBLANK('Model Performance Data'!$B$42),"-",'Model Performance Data'!$B$42)</f>
        <v>-</v>
      </c>
      <c r="D898" s="38" t="str">
        <f>IF(ISBLANK('Model Performance Data'!$C$42),"-",'Model Performance Data'!$C$42)</f>
        <v>-</v>
      </c>
      <c r="E898" s="38" t="str">
        <f>IF(ISBLANK('Model Performance Data'!$D$42),"-",'Model Performance Data'!$D$42)</f>
        <v>-</v>
      </c>
      <c r="F898" s="38" t="str">
        <f>IF(ISBLANK('Model Performance Data'!$E$42),"-",'Model Performance Data'!$E$42)</f>
        <v>-</v>
      </c>
      <c r="G898" s="38" t="str">
        <f>IF(ISBLANK('Model Performance Data'!$F$42),"-",'Model Performance Data'!$F$42)</f>
        <v>-</v>
      </c>
      <c r="H898" s="38">
        <v>3</v>
      </c>
      <c r="I898" s="38">
        <v>4</v>
      </c>
      <c r="J898" s="37" t="str">
        <f t="shared" si="46"/>
        <v>34</v>
      </c>
      <c r="K898" s="38" t="str">
        <f>IF(ISBLANK('Model Performance Data'!$L$42),"-",'Model Performance Data'!$L$42)</f>
        <v>-</v>
      </c>
      <c r="L898" s="38" t="str">
        <f>IF(ISBLANK('Model Performance Data'!$K$42),"-",'Model Performance Data'!$K$42)</f>
        <v>-</v>
      </c>
      <c r="M898" s="43">
        <f>IF(ISNA(SUMIFS(INDEX('Model Performance Data'!$O$8:$DY$56,0,MATCH(CONCATENATE($J898,M$6),'Model Performance Data'!$O$6:$DY$6,0)),'Model Performance Data'!$B$8:$B$56,$C898,'Model Performance Data'!$C$8:$C$56,$D898)),"-",SUMIFS(INDEX('Model Performance Data'!$O$8:$DY$56,0,MATCH(CONCATENATE($J898,M$6),'Model Performance Data'!$O$6:$DY$6,0)),'Model Performance Data'!$B$8:$B$56,$C898,'Model Performance Data'!$C$8:$C$56,$D898))</f>
        <v>0</v>
      </c>
      <c r="N898" s="43">
        <f>IF(ISNA(SUMIFS(INDEX('Model Performance Data'!$O$8:$DY$56,0,MATCH(CONCATENATE($J898,N$6),'Model Performance Data'!$O$6:$DY$6,0)),'Model Performance Data'!$B$8:$B$56,$C898,'Model Performance Data'!$C$8:$C$56,$D898)),"-",SUMIFS(INDEX('Model Performance Data'!$O$8:$DY$56,0,MATCH(CONCATENATE($J898,N$6),'Model Performance Data'!$O$6:$DY$6,0)),'Model Performance Data'!$B$8:$B$56,$C898,'Model Performance Data'!$C$8:$C$56,$D898))</f>
        <v>0</v>
      </c>
      <c r="O898" s="154">
        <f>IF(ISNA(SUMIFS(INDEX('Model Performance Data'!$O$8:$DY$56,0,MATCH(CONCATENATE($J898,O$6),'Model Performance Data'!$O$6:$DY$6,0)),'Model Performance Data'!$B$8:$B$56,$C898,'Model Performance Data'!$C$8:$C$56,$D898)),"-",SUMIFS(INDEX('Model Performance Data'!$O$8:$DY$56,0,MATCH(CONCATENATE($J898,O$6),'Model Performance Data'!$O$6:$DY$6,0)),'Model Performance Data'!$B$8:$B$56,$C898,'Model Performance Data'!$C$8:$C$56,$D898))</f>
        <v>0</v>
      </c>
    </row>
    <row r="899" spans="2:15" outlineLevel="1" x14ac:dyDescent="0.35">
      <c r="B899" s="37" t="s">
        <v>80</v>
      </c>
      <c r="C899" s="38" t="str">
        <f>IF(ISBLANK('Model Performance Data'!$B$42),"-",'Model Performance Data'!$B$42)</f>
        <v>-</v>
      </c>
      <c r="D899" s="38" t="str">
        <f>IF(ISBLANK('Model Performance Data'!$C$42),"-",'Model Performance Data'!$C$42)</f>
        <v>-</v>
      </c>
      <c r="E899" s="38" t="str">
        <f>IF(ISBLANK('Model Performance Data'!$D$42),"-",'Model Performance Data'!$D$42)</f>
        <v>-</v>
      </c>
      <c r="F899" s="38" t="str">
        <f>IF(ISBLANK('Model Performance Data'!$E$42),"-",'Model Performance Data'!$E$42)</f>
        <v>-</v>
      </c>
      <c r="G899" s="38" t="str">
        <f>IF(ISBLANK('Model Performance Data'!$F$42),"-",'Model Performance Data'!$F$42)</f>
        <v>-</v>
      </c>
      <c r="H899" s="38">
        <v>3</v>
      </c>
      <c r="I899" s="38">
        <v>5</v>
      </c>
      <c r="J899" s="37" t="str">
        <f t="shared" si="46"/>
        <v>35</v>
      </c>
      <c r="K899" s="38" t="str">
        <f>IF(ISBLANK('Model Performance Data'!$L$42),"-",'Model Performance Data'!$L$42)</f>
        <v>-</v>
      </c>
      <c r="L899" s="38" t="str">
        <f>IF(ISBLANK('Model Performance Data'!$K$42),"-",'Model Performance Data'!$K$42)</f>
        <v>-</v>
      </c>
      <c r="M899" s="43">
        <f>IF(ISNA(SUMIFS(INDEX('Model Performance Data'!$O$8:$DY$56,0,MATCH(CONCATENATE($J899,M$6),'Model Performance Data'!$O$6:$DY$6,0)),'Model Performance Data'!$B$8:$B$56,$C899,'Model Performance Data'!$C$8:$C$56,$D899)),"-",SUMIFS(INDEX('Model Performance Data'!$O$8:$DY$56,0,MATCH(CONCATENATE($J899,M$6),'Model Performance Data'!$O$6:$DY$6,0)),'Model Performance Data'!$B$8:$B$56,$C899,'Model Performance Data'!$C$8:$C$56,$D899))</f>
        <v>0</v>
      </c>
      <c r="N899" s="43">
        <f>IF(ISNA(SUMIFS(INDEX('Model Performance Data'!$O$8:$DY$56,0,MATCH(CONCATENATE($J899,N$6),'Model Performance Data'!$O$6:$DY$6,0)),'Model Performance Data'!$B$8:$B$56,$C899,'Model Performance Data'!$C$8:$C$56,$D899)),"-",SUMIFS(INDEX('Model Performance Data'!$O$8:$DY$56,0,MATCH(CONCATENATE($J899,N$6),'Model Performance Data'!$O$6:$DY$6,0)),'Model Performance Data'!$B$8:$B$56,$C899,'Model Performance Data'!$C$8:$C$56,$D899))</f>
        <v>0</v>
      </c>
      <c r="O899" s="154">
        <f>IF(ISNA(SUMIFS(INDEX('Model Performance Data'!$O$8:$DY$56,0,MATCH(CONCATENATE($J899,O$6),'Model Performance Data'!$O$6:$DY$6,0)),'Model Performance Data'!$B$8:$B$56,$C899,'Model Performance Data'!$C$8:$C$56,$D899)),"-",SUMIFS(INDEX('Model Performance Data'!$O$8:$DY$56,0,MATCH(CONCATENATE($J899,O$6),'Model Performance Data'!$O$6:$DY$6,0)),'Model Performance Data'!$B$8:$B$56,$C899,'Model Performance Data'!$C$8:$C$56,$D899))</f>
        <v>0</v>
      </c>
    </row>
    <row r="900" spans="2:15" outlineLevel="1" x14ac:dyDescent="0.35">
      <c r="B900" s="37" t="s">
        <v>80</v>
      </c>
      <c r="C900" s="38" t="str">
        <f>IF(ISBLANK('Model Performance Data'!$B$42),"-",'Model Performance Data'!$B$42)</f>
        <v>-</v>
      </c>
      <c r="D900" s="38" t="str">
        <f>IF(ISBLANK('Model Performance Data'!$C$42),"-",'Model Performance Data'!$C$42)</f>
        <v>-</v>
      </c>
      <c r="E900" s="38" t="str">
        <f>IF(ISBLANK('Model Performance Data'!$D$42),"-",'Model Performance Data'!$D$42)</f>
        <v>-</v>
      </c>
      <c r="F900" s="38" t="str">
        <f>IF(ISBLANK('Model Performance Data'!$E$42),"-",'Model Performance Data'!$E$42)</f>
        <v>-</v>
      </c>
      <c r="G900" s="38" t="str">
        <f>IF(ISBLANK('Model Performance Data'!$F$42),"-",'Model Performance Data'!$F$42)</f>
        <v>-</v>
      </c>
      <c r="H900" s="38">
        <v>3</v>
      </c>
      <c r="I900" s="38" t="s">
        <v>65</v>
      </c>
      <c r="J900" s="37" t="str">
        <f t="shared" si="46"/>
        <v>3Goal</v>
      </c>
      <c r="K900" s="38" t="str">
        <f>IF(ISBLANK('Model Performance Data'!$L$42),"-",'Model Performance Data'!$L$42)</f>
        <v>-</v>
      </c>
      <c r="L900" s="38" t="str">
        <f>IF(ISBLANK('Model Performance Data'!$K$42),"-",'Model Performance Data'!$K$42)</f>
        <v>-</v>
      </c>
      <c r="M900" s="43" t="str">
        <f>IF(ISNA(SUMIFS(INDEX('Model Performance Data'!$O$8:$DY$56,0,MATCH(CONCATENATE($J900,M$6),'Model Performance Data'!$O$6:$DY$6,0)),'Model Performance Data'!$B$8:$B$56,$C900,'Model Performance Data'!$C$8:$C$56,$D900)),"-",SUMIFS(INDEX('Model Performance Data'!$O$8:$DY$56,0,MATCH(CONCATENATE($J900,M$6),'Model Performance Data'!$O$6:$DY$6,0)),'Model Performance Data'!$B$8:$B$56,$C900,'Model Performance Data'!$C$8:$C$56,$D900))</f>
        <v>-</v>
      </c>
      <c r="N900" s="43" t="str">
        <f>IF(ISNA(SUMIFS(INDEX('Model Performance Data'!$O$8:$DY$56,0,MATCH(CONCATENATE($J900,N$6),'Model Performance Data'!$O$6:$DY$6,0)),'Model Performance Data'!$B$8:$B$56,$C900,'Model Performance Data'!$C$8:$C$56,$D900)),"-",SUMIFS(INDEX('Model Performance Data'!$O$8:$DY$56,0,MATCH(CONCATENATE($J900,N$6),'Model Performance Data'!$O$6:$DY$6,0)),'Model Performance Data'!$B$8:$B$56,$C900,'Model Performance Data'!$C$8:$C$56,$D900))</f>
        <v>-</v>
      </c>
      <c r="O900" s="154">
        <f>IF(ISNA(SUMIFS(INDEX('Model Performance Data'!$O$8:$DY$56,0,MATCH(CONCATENATE($J900,O$6),'Model Performance Data'!$O$6:$DY$6,0)),'Model Performance Data'!$B$8:$B$56,$C900,'Model Performance Data'!$C$8:$C$56,$D900)),"-",SUMIFS(INDEX('Model Performance Data'!$O$8:$DY$56,0,MATCH(CONCATENATE($J900,O$6),'Model Performance Data'!$O$6:$DY$6,0)),'Model Performance Data'!$B$8:$B$56,$C900,'Model Performance Data'!$C$8:$C$56,$D900))</f>
        <v>0</v>
      </c>
    </row>
    <row r="901" spans="2:15" outlineLevel="1" x14ac:dyDescent="0.35">
      <c r="B901" s="37" t="s">
        <v>80</v>
      </c>
      <c r="C901" s="38" t="str">
        <f>IF(ISBLANK('Model Performance Data'!$B$42),"-",'Model Performance Data'!$B$42)</f>
        <v>-</v>
      </c>
      <c r="D901" s="38" t="str">
        <f>IF(ISBLANK('Model Performance Data'!$C$42),"-",'Model Performance Data'!$C$42)</f>
        <v>-</v>
      </c>
      <c r="E901" s="38" t="str">
        <f>IF(ISBLANK('Model Performance Data'!$D$42),"-",'Model Performance Data'!$D$42)</f>
        <v>-</v>
      </c>
      <c r="F901" s="38" t="str">
        <f>IF(ISBLANK('Model Performance Data'!$E$42),"-",'Model Performance Data'!$E$42)</f>
        <v>-</v>
      </c>
      <c r="G901" s="38" t="str">
        <f>IF(ISBLANK('Model Performance Data'!$F$42),"-",'Model Performance Data'!$F$42)</f>
        <v>-</v>
      </c>
      <c r="H901" s="38">
        <v>4</v>
      </c>
      <c r="I901" s="38">
        <v>1</v>
      </c>
      <c r="J901" s="37" t="str">
        <f t="shared" ref="J901:J906" si="48">CONCATENATE(H901,I901)</f>
        <v>41</v>
      </c>
      <c r="K901" s="38" t="str">
        <f>IF(ISBLANK('Model Performance Data'!$L$42),"-",'Model Performance Data'!$L$42)</f>
        <v>-</v>
      </c>
      <c r="L901" s="38" t="str">
        <f>IF(ISBLANK('Model Performance Data'!$K$42),"-",'Model Performance Data'!$K$42)</f>
        <v>-</v>
      </c>
      <c r="M901" s="43">
        <f>IF(ISNA(SUMIFS(INDEX('Model Performance Data'!$O$8:$DY$56,0,MATCH(CONCATENATE($J901,M$6),'Model Performance Data'!$O$6:$DY$6,0)),'Model Performance Data'!$B$8:$B$56,$C901,'Model Performance Data'!$C$8:$C$56,$D901)),"-",SUMIFS(INDEX('Model Performance Data'!$O$8:$DY$56,0,MATCH(CONCATENATE($J901,M$6),'Model Performance Data'!$O$6:$DY$6,0)),'Model Performance Data'!$B$8:$B$56,$C901,'Model Performance Data'!$C$8:$C$56,$D901))</f>
        <v>0</v>
      </c>
      <c r="N901" s="43">
        <f>IF(ISNA(SUMIFS(INDEX('Model Performance Data'!$O$8:$DY$56,0,MATCH(CONCATENATE($J901,N$6),'Model Performance Data'!$O$6:$DY$6,0)),'Model Performance Data'!$B$8:$B$56,$C901,'Model Performance Data'!$C$8:$C$56,$D901)),"-",SUMIFS(INDEX('Model Performance Data'!$O$8:$DY$56,0,MATCH(CONCATENATE($J901,N$6),'Model Performance Data'!$O$6:$DY$6,0)),'Model Performance Data'!$B$8:$B$56,$C901,'Model Performance Data'!$C$8:$C$56,$D901))</f>
        <v>0</v>
      </c>
      <c r="O901" s="154">
        <f>IF(ISNA(SUMIFS(INDEX('Model Performance Data'!$O$8:$DY$56,0,MATCH(CONCATENATE($J901,O$6),'Model Performance Data'!$O$6:$DY$6,0)),'Model Performance Data'!$B$8:$B$56,$C901,'Model Performance Data'!$C$8:$C$56,$D901)),"-",SUMIFS(INDEX('Model Performance Data'!$O$8:$DY$56,0,MATCH(CONCATENATE($J901,O$6),'Model Performance Data'!$O$6:$DY$6,0)),'Model Performance Data'!$B$8:$B$56,$C901,'Model Performance Data'!$C$8:$C$56,$D901))</f>
        <v>0</v>
      </c>
    </row>
    <row r="902" spans="2:15" outlineLevel="1" x14ac:dyDescent="0.35">
      <c r="B902" s="37" t="s">
        <v>80</v>
      </c>
      <c r="C902" s="38" t="str">
        <f>IF(ISBLANK('Model Performance Data'!$B$42),"-",'Model Performance Data'!$B$42)</f>
        <v>-</v>
      </c>
      <c r="D902" s="38" t="str">
        <f>IF(ISBLANK('Model Performance Data'!$C$42),"-",'Model Performance Data'!$C$42)</f>
        <v>-</v>
      </c>
      <c r="E902" s="38" t="str">
        <f>IF(ISBLANK('Model Performance Data'!$D$42),"-",'Model Performance Data'!$D$42)</f>
        <v>-</v>
      </c>
      <c r="F902" s="38" t="str">
        <f>IF(ISBLANK('Model Performance Data'!$E$42),"-",'Model Performance Data'!$E$42)</f>
        <v>-</v>
      </c>
      <c r="G902" s="38" t="str">
        <f>IF(ISBLANK('Model Performance Data'!$F$42),"-",'Model Performance Data'!$F$42)</f>
        <v>-</v>
      </c>
      <c r="H902" s="38">
        <v>4</v>
      </c>
      <c r="I902" s="38">
        <v>2</v>
      </c>
      <c r="J902" s="37" t="str">
        <f t="shared" si="48"/>
        <v>42</v>
      </c>
      <c r="K902" s="38" t="str">
        <f>IF(ISBLANK('Model Performance Data'!$L$42),"-",'Model Performance Data'!$L$42)</f>
        <v>-</v>
      </c>
      <c r="L902" s="38" t="str">
        <f>IF(ISBLANK('Model Performance Data'!$K$42),"-",'Model Performance Data'!$K$42)</f>
        <v>-</v>
      </c>
      <c r="M902" s="43">
        <f>IF(ISNA(SUMIFS(INDEX('Model Performance Data'!$O$8:$DY$56,0,MATCH(CONCATENATE($J902,M$6),'Model Performance Data'!$O$6:$DY$6,0)),'Model Performance Data'!$B$8:$B$56,$C902,'Model Performance Data'!$C$8:$C$56,$D902)),"-",SUMIFS(INDEX('Model Performance Data'!$O$8:$DY$56,0,MATCH(CONCATENATE($J902,M$6),'Model Performance Data'!$O$6:$DY$6,0)),'Model Performance Data'!$B$8:$B$56,$C902,'Model Performance Data'!$C$8:$C$56,$D902))</f>
        <v>0</v>
      </c>
      <c r="N902" s="43">
        <f>IF(ISNA(SUMIFS(INDEX('Model Performance Data'!$O$8:$DY$56,0,MATCH(CONCATENATE($J902,N$6),'Model Performance Data'!$O$6:$DY$6,0)),'Model Performance Data'!$B$8:$B$56,$C902,'Model Performance Data'!$C$8:$C$56,$D902)),"-",SUMIFS(INDEX('Model Performance Data'!$O$8:$DY$56,0,MATCH(CONCATENATE($J902,N$6),'Model Performance Data'!$O$6:$DY$6,0)),'Model Performance Data'!$B$8:$B$56,$C902,'Model Performance Data'!$C$8:$C$56,$D902))</f>
        <v>0</v>
      </c>
      <c r="O902" s="154">
        <f>IF(ISNA(SUMIFS(INDEX('Model Performance Data'!$O$8:$DY$56,0,MATCH(CONCATENATE($J902,O$6),'Model Performance Data'!$O$6:$DY$6,0)),'Model Performance Data'!$B$8:$B$56,$C902,'Model Performance Data'!$C$8:$C$56,$D902)),"-",SUMIFS(INDEX('Model Performance Data'!$O$8:$DY$56,0,MATCH(CONCATENATE($J902,O$6),'Model Performance Data'!$O$6:$DY$6,0)),'Model Performance Data'!$B$8:$B$56,$C902,'Model Performance Data'!$C$8:$C$56,$D902))</f>
        <v>0</v>
      </c>
    </row>
    <row r="903" spans="2:15" outlineLevel="1" x14ac:dyDescent="0.35">
      <c r="B903" s="37" t="s">
        <v>80</v>
      </c>
      <c r="C903" s="38" t="str">
        <f>IF(ISBLANK('Model Performance Data'!$B$42),"-",'Model Performance Data'!$B$42)</f>
        <v>-</v>
      </c>
      <c r="D903" s="38" t="str">
        <f>IF(ISBLANK('Model Performance Data'!$C$42),"-",'Model Performance Data'!$C$42)</f>
        <v>-</v>
      </c>
      <c r="E903" s="38" t="str">
        <f>IF(ISBLANK('Model Performance Data'!$D$42),"-",'Model Performance Data'!$D$42)</f>
        <v>-</v>
      </c>
      <c r="F903" s="38" t="str">
        <f>IF(ISBLANK('Model Performance Data'!$E$42),"-",'Model Performance Data'!$E$42)</f>
        <v>-</v>
      </c>
      <c r="G903" s="38" t="str">
        <f>IF(ISBLANK('Model Performance Data'!$F$42),"-",'Model Performance Data'!$F$42)</f>
        <v>-</v>
      </c>
      <c r="H903" s="38">
        <v>4</v>
      </c>
      <c r="I903" s="38">
        <v>3</v>
      </c>
      <c r="J903" s="37" t="str">
        <f t="shared" si="48"/>
        <v>43</v>
      </c>
      <c r="K903" s="38" t="str">
        <f>IF(ISBLANK('Model Performance Data'!$L$42),"-",'Model Performance Data'!$L$42)</f>
        <v>-</v>
      </c>
      <c r="L903" s="38" t="str">
        <f>IF(ISBLANK('Model Performance Data'!$K$42),"-",'Model Performance Data'!$K$42)</f>
        <v>-</v>
      </c>
      <c r="M903" s="43">
        <f>IF(ISNA(SUMIFS(INDEX('Model Performance Data'!$O$8:$DY$56,0,MATCH(CONCATENATE($J903,M$6),'Model Performance Data'!$O$6:$DY$6,0)),'Model Performance Data'!$B$8:$B$56,$C903,'Model Performance Data'!$C$8:$C$56,$D903)),"-",SUMIFS(INDEX('Model Performance Data'!$O$8:$DY$56,0,MATCH(CONCATENATE($J903,M$6),'Model Performance Data'!$O$6:$DY$6,0)),'Model Performance Data'!$B$8:$B$56,$C903,'Model Performance Data'!$C$8:$C$56,$D903))</f>
        <v>0</v>
      </c>
      <c r="N903" s="43">
        <f>IF(ISNA(SUMIFS(INDEX('Model Performance Data'!$O$8:$DY$56,0,MATCH(CONCATENATE($J903,N$6),'Model Performance Data'!$O$6:$DY$6,0)),'Model Performance Data'!$B$8:$B$56,$C903,'Model Performance Data'!$C$8:$C$56,$D903)),"-",SUMIFS(INDEX('Model Performance Data'!$O$8:$DY$56,0,MATCH(CONCATENATE($J903,N$6),'Model Performance Data'!$O$6:$DY$6,0)),'Model Performance Data'!$B$8:$B$56,$C903,'Model Performance Data'!$C$8:$C$56,$D903))</f>
        <v>0</v>
      </c>
      <c r="O903" s="154">
        <f>IF(ISNA(SUMIFS(INDEX('Model Performance Data'!$O$8:$DY$56,0,MATCH(CONCATENATE($J903,O$6),'Model Performance Data'!$O$6:$DY$6,0)),'Model Performance Data'!$B$8:$B$56,$C903,'Model Performance Data'!$C$8:$C$56,$D903)),"-",SUMIFS(INDEX('Model Performance Data'!$O$8:$DY$56,0,MATCH(CONCATENATE($J903,O$6),'Model Performance Data'!$O$6:$DY$6,0)),'Model Performance Data'!$B$8:$B$56,$C903,'Model Performance Data'!$C$8:$C$56,$D903))</f>
        <v>0</v>
      </c>
    </row>
    <row r="904" spans="2:15" outlineLevel="1" x14ac:dyDescent="0.35">
      <c r="B904" s="37" t="s">
        <v>80</v>
      </c>
      <c r="C904" s="38" t="str">
        <f>IF(ISBLANK('Model Performance Data'!$B$42),"-",'Model Performance Data'!$B$42)</f>
        <v>-</v>
      </c>
      <c r="D904" s="38" t="str">
        <f>IF(ISBLANK('Model Performance Data'!$C$42),"-",'Model Performance Data'!$C$42)</f>
        <v>-</v>
      </c>
      <c r="E904" s="38" t="str">
        <f>IF(ISBLANK('Model Performance Data'!$D$42),"-",'Model Performance Data'!$D$42)</f>
        <v>-</v>
      </c>
      <c r="F904" s="38" t="str">
        <f>IF(ISBLANK('Model Performance Data'!$E$42),"-",'Model Performance Data'!$E$42)</f>
        <v>-</v>
      </c>
      <c r="G904" s="38" t="str">
        <f>IF(ISBLANK('Model Performance Data'!$F$42),"-",'Model Performance Data'!$F$42)</f>
        <v>-</v>
      </c>
      <c r="H904" s="38">
        <v>4</v>
      </c>
      <c r="I904" s="38">
        <v>4</v>
      </c>
      <c r="J904" s="37" t="str">
        <f t="shared" si="48"/>
        <v>44</v>
      </c>
      <c r="K904" s="38" t="str">
        <f>IF(ISBLANK('Model Performance Data'!$L$42),"-",'Model Performance Data'!$L$42)</f>
        <v>-</v>
      </c>
      <c r="L904" s="38" t="str">
        <f>IF(ISBLANK('Model Performance Data'!$K$42),"-",'Model Performance Data'!$K$42)</f>
        <v>-</v>
      </c>
      <c r="M904" s="43">
        <f>IF(ISNA(SUMIFS(INDEX('Model Performance Data'!$O$8:$DY$56,0,MATCH(CONCATENATE($J904,M$6),'Model Performance Data'!$O$6:$DY$6,0)),'Model Performance Data'!$B$8:$B$56,$C904,'Model Performance Data'!$C$8:$C$56,$D904)),"-",SUMIFS(INDEX('Model Performance Data'!$O$8:$DY$56,0,MATCH(CONCATENATE($J904,M$6),'Model Performance Data'!$O$6:$DY$6,0)),'Model Performance Data'!$B$8:$B$56,$C904,'Model Performance Data'!$C$8:$C$56,$D904))</f>
        <v>0</v>
      </c>
      <c r="N904" s="43">
        <f>IF(ISNA(SUMIFS(INDEX('Model Performance Data'!$O$8:$DY$56,0,MATCH(CONCATENATE($J904,N$6),'Model Performance Data'!$O$6:$DY$6,0)),'Model Performance Data'!$B$8:$B$56,$C904,'Model Performance Data'!$C$8:$C$56,$D904)),"-",SUMIFS(INDEX('Model Performance Data'!$O$8:$DY$56,0,MATCH(CONCATENATE($J904,N$6),'Model Performance Data'!$O$6:$DY$6,0)),'Model Performance Data'!$B$8:$B$56,$C904,'Model Performance Data'!$C$8:$C$56,$D904))</f>
        <v>0</v>
      </c>
      <c r="O904" s="154">
        <f>IF(ISNA(SUMIFS(INDEX('Model Performance Data'!$O$8:$DY$56,0,MATCH(CONCATENATE($J904,O$6),'Model Performance Data'!$O$6:$DY$6,0)),'Model Performance Data'!$B$8:$B$56,$C904,'Model Performance Data'!$C$8:$C$56,$D904)),"-",SUMIFS(INDEX('Model Performance Data'!$O$8:$DY$56,0,MATCH(CONCATENATE($J904,O$6),'Model Performance Data'!$O$6:$DY$6,0)),'Model Performance Data'!$B$8:$B$56,$C904,'Model Performance Data'!$C$8:$C$56,$D904))</f>
        <v>0</v>
      </c>
    </row>
    <row r="905" spans="2:15" outlineLevel="1" x14ac:dyDescent="0.35">
      <c r="B905" s="37" t="s">
        <v>80</v>
      </c>
      <c r="C905" s="38" t="str">
        <f>IF(ISBLANK('Model Performance Data'!$B$42),"-",'Model Performance Data'!$B$42)</f>
        <v>-</v>
      </c>
      <c r="D905" s="38" t="str">
        <f>IF(ISBLANK('Model Performance Data'!$C$42),"-",'Model Performance Data'!$C$42)</f>
        <v>-</v>
      </c>
      <c r="E905" s="38" t="str">
        <f>IF(ISBLANK('Model Performance Data'!$D$42),"-",'Model Performance Data'!$D$42)</f>
        <v>-</v>
      </c>
      <c r="F905" s="38" t="str">
        <f>IF(ISBLANK('Model Performance Data'!$E$42),"-",'Model Performance Data'!$E$42)</f>
        <v>-</v>
      </c>
      <c r="G905" s="38" t="str">
        <f>IF(ISBLANK('Model Performance Data'!$F$42),"-",'Model Performance Data'!$F$42)</f>
        <v>-</v>
      </c>
      <c r="H905" s="38">
        <v>4</v>
      </c>
      <c r="I905" s="38">
        <v>5</v>
      </c>
      <c r="J905" s="37" t="str">
        <f t="shared" si="48"/>
        <v>45</v>
      </c>
      <c r="K905" s="38" t="str">
        <f>IF(ISBLANK('Model Performance Data'!$L$42),"-",'Model Performance Data'!$L$42)</f>
        <v>-</v>
      </c>
      <c r="L905" s="38" t="str">
        <f>IF(ISBLANK('Model Performance Data'!$K$42),"-",'Model Performance Data'!$K$42)</f>
        <v>-</v>
      </c>
      <c r="M905" s="43">
        <f>IF(ISNA(SUMIFS(INDEX('Model Performance Data'!$O$8:$DY$56,0,MATCH(CONCATENATE($J905,M$6),'Model Performance Data'!$O$6:$DY$6,0)),'Model Performance Data'!$B$8:$B$56,$C905,'Model Performance Data'!$C$8:$C$56,$D905)),"-",SUMIFS(INDEX('Model Performance Data'!$O$8:$DY$56,0,MATCH(CONCATENATE($J905,M$6),'Model Performance Data'!$O$6:$DY$6,0)),'Model Performance Data'!$B$8:$B$56,$C905,'Model Performance Data'!$C$8:$C$56,$D905))</f>
        <v>0</v>
      </c>
      <c r="N905" s="43">
        <f>IF(ISNA(SUMIFS(INDEX('Model Performance Data'!$O$8:$DY$56,0,MATCH(CONCATENATE($J905,N$6),'Model Performance Data'!$O$6:$DY$6,0)),'Model Performance Data'!$B$8:$B$56,$C905,'Model Performance Data'!$C$8:$C$56,$D905)),"-",SUMIFS(INDEX('Model Performance Data'!$O$8:$DY$56,0,MATCH(CONCATENATE($J905,N$6),'Model Performance Data'!$O$6:$DY$6,0)),'Model Performance Data'!$B$8:$B$56,$C905,'Model Performance Data'!$C$8:$C$56,$D905))</f>
        <v>0</v>
      </c>
      <c r="O905" s="154">
        <f>IF(ISNA(SUMIFS(INDEX('Model Performance Data'!$O$8:$DY$56,0,MATCH(CONCATENATE($J905,O$6),'Model Performance Data'!$O$6:$DY$6,0)),'Model Performance Data'!$B$8:$B$56,$C905,'Model Performance Data'!$C$8:$C$56,$D905)),"-",SUMIFS(INDEX('Model Performance Data'!$O$8:$DY$56,0,MATCH(CONCATENATE($J905,O$6),'Model Performance Data'!$O$6:$DY$6,0)),'Model Performance Data'!$B$8:$B$56,$C905,'Model Performance Data'!$C$8:$C$56,$D905))</f>
        <v>0</v>
      </c>
    </row>
    <row r="906" spans="2:15" outlineLevel="1" x14ac:dyDescent="0.35">
      <c r="B906" s="37" t="s">
        <v>80</v>
      </c>
      <c r="C906" s="38" t="str">
        <f>IF(ISBLANK('Model Performance Data'!$B$42),"-",'Model Performance Data'!$B$42)</f>
        <v>-</v>
      </c>
      <c r="D906" s="38" t="str">
        <f>IF(ISBLANK('Model Performance Data'!$C$42),"-",'Model Performance Data'!$C$42)</f>
        <v>-</v>
      </c>
      <c r="E906" s="38" t="str">
        <f>IF(ISBLANK('Model Performance Data'!$D$42),"-",'Model Performance Data'!$D$42)</f>
        <v>-</v>
      </c>
      <c r="F906" s="38" t="str">
        <f>IF(ISBLANK('Model Performance Data'!$E$42),"-",'Model Performance Data'!$E$42)</f>
        <v>-</v>
      </c>
      <c r="G906" s="38" t="str">
        <f>IF(ISBLANK('Model Performance Data'!$F$42),"-",'Model Performance Data'!$F$42)</f>
        <v>-</v>
      </c>
      <c r="H906" s="38">
        <v>4</v>
      </c>
      <c r="I906" s="38" t="s">
        <v>65</v>
      </c>
      <c r="J906" s="37" t="str">
        <f t="shared" si="48"/>
        <v>4Goal</v>
      </c>
      <c r="K906" s="38" t="str">
        <f>IF(ISBLANK('Model Performance Data'!$L$42),"-",'Model Performance Data'!$L$42)</f>
        <v>-</v>
      </c>
      <c r="L906" s="38" t="str">
        <f>IF(ISBLANK('Model Performance Data'!$K$42),"-",'Model Performance Data'!$K$42)</f>
        <v>-</v>
      </c>
      <c r="M906" s="43" t="str">
        <f>IF(ISNA(SUMIFS(INDEX('Model Performance Data'!$O$8:$DY$56,0,MATCH(CONCATENATE($J906,M$6),'Model Performance Data'!$O$6:$DY$6,0)),'Model Performance Data'!$B$8:$B$56,$C906,'Model Performance Data'!$C$8:$C$56,$D906)),"-",SUMIFS(INDEX('Model Performance Data'!$O$8:$DY$56,0,MATCH(CONCATENATE($J906,M$6),'Model Performance Data'!$O$6:$DY$6,0)),'Model Performance Data'!$B$8:$B$56,$C906,'Model Performance Data'!$C$8:$C$56,$D906))</f>
        <v>-</v>
      </c>
      <c r="N906" s="43" t="str">
        <f>IF(ISNA(SUMIFS(INDEX('Model Performance Data'!$O$8:$DY$56,0,MATCH(CONCATENATE($J906,N$6),'Model Performance Data'!$O$6:$DY$6,0)),'Model Performance Data'!$B$8:$B$56,$C906,'Model Performance Data'!$C$8:$C$56,$D906)),"-",SUMIFS(INDEX('Model Performance Data'!$O$8:$DY$56,0,MATCH(CONCATENATE($J906,N$6),'Model Performance Data'!$O$6:$DY$6,0)),'Model Performance Data'!$B$8:$B$56,$C906,'Model Performance Data'!$C$8:$C$56,$D906))</f>
        <v>-</v>
      </c>
      <c r="O906" s="154">
        <f>IF(ISNA(SUMIFS(INDEX('Model Performance Data'!$O$8:$DY$56,0,MATCH(CONCATENATE($J906,O$6),'Model Performance Data'!$O$6:$DY$6,0)),'Model Performance Data'!$B$8:$B$56,$C906,'Model Performance Data'!$C$8:$C$56,$D906)),"-",SUMIFS(INDEX('Model Performance Data'!$O$8:$DY$56,0,MATCH(CONCATENATE($J906,O$6),'Model Performance Data'!$O$6:$DY$6,0)),'Model Performance Data'!$B$8:$B$56,$C906,'Model Performance Data'!$C$8:$C$56,$D906))</f>
        <v>0</v>
      </c>
    </row>
    <row r="907" spans="2:15" outlineLevel="1" x14ac:dyDescent="0.35">
      <c r="B907" s="37" t="s">
        <v>80</v>
      </c>
      <c r="C907" s="38" t="str">
        <f>IF(ISBLANK('Model Performance Data'!$B$43),"-",'Model Performance Data'!$B$43)</f>
        <v>-</v>
      </c>
      <c r="D907" s="38" t="str">
        <f>IF(ISBLANK('Model Performance Data'!$C$43),"-",'Model Performance Data'!$C$43)</f>
        <v>-</v>
      </c>
      <c r="E907" s="38" t="str">
        <f>IF(ISBLANK('Model Performance Data'!$D$43),"-",'Model Performance Data'!$D$43)</f>
        <v>-</v>
      </c>
      <c r="F907" s="38" t="str">
        <f>IF(ISBLANK('Model Performance Data'!$E$43),"-",'Model Performance Data'!$E$43)</f>
        <v>-</v>
      </c>
      <c r="G907" s="38" t="str">
        <f>IF(ISBLANK('Model Performance Data'!$F$43),"-",'Model Performance Data'!$F$43)</f>
        <v>-</v>
      </c>
      <c r="H907" s="38" t="s">
        <v>64</v>
      </c>
      <c r="I907" s="38" t="s">
        <v>64</v>
      </c>
      <c r="J907" s="37" t="str">
        <f t="shared" si="46"/>
        <v>BaselineBaseline</v>
      </c>
      <c r="K907" s="38" t="str">
        <f>IF(ISBLANK('Model Performance Data'!$L$43),"-",'Model Performance Data'!$L$43)</f>
        <v>-</v>
      </c>
      <c r="L907" s="38" t="str">
        <f>IF(ISBLANK('Model Performance Data'!$K$43),"-",'Model Performance Data'!$K$43)</f>
        <v>-</v>
      </c>
      <c r="M907" s="43">
        <f>IF(ISNA(SUMIFS(INDEX('Model Performance Data'!$O$8:$DY$56,0,MATCH(CONCATENATE($J907,M$6),'Model Performance Data'!$O$6:$DY$6,0)),'Model Performance Data'!$B$8:$B$56,$C907,'Model Performance Data'!$C$8:$C$56,$D907)),"-",SUMIFS(INDEX('Model Performance Data'!$O$8:$DY$56,0,MATCH(CONCATENATE($J907,M$6),'Model Performance Data'!$O$6:$DY$6,0)),'Model Performance Data'!$B$8:$B$56,$C907,'Model Performance Data'!$C$8:$C$56,$D907))</f>
        <v>0</v>
      </c>
      <c r="N907" s="43">
        <f>IF(ISNA(SUMIFS(INDEX('Model Performance Data'!$O$8:$DY$56,0,MATCH(CONCATENATE($J907,N$6),'Model Performance Data'!$O$6:$DY$6,0)),'Model Performance Data'!$B$8:$B$56,$C907,'Model Performance Data'!$C$8:$C$56,$D907)),"-",SUMIFS(INDEX('Model Performance Data'!$O$8:$DY$56,0,MATCH(CONCATENATE($J907,N$6),'Model Performance Data'!$O$6:$DY$6,0)),'Model Performance Data'!$B$8:$B$56,$C907,'Model Performance Data'!$C$8:$C$56,$D907))</f>
        <v>0</v>
      </c>
      <c r="O907" s="154">
        <f>IF(ISNA(SUMIFS(INDEX('Model Performance Data'!$O$8:$DY$56,0,MATCH(CONCATENATE($J907,O$6),'Model Performance Data'!$O$6:$DY$6,0)),'Model Performance Data'!$B$8:$B$56,$C907,'Model Performance Data'!$C$8:$C$56,$D907)),"-",SUMIFS(INDEX('Model Performance Data'!$O$8:$DY$56,0,MATCH(CONCATENATE($J907,O$6),'Model Performance Data'!$O$6:$DY$6,0)),'Model Performance Data'!$B$8:$B$56,$C907,'Model Performance Data'!$C$8:$C$56,$D907))</f>
        <v>0</v>
      </c>
    </row>
    <row r="908" spans="2:15" outlineLevel="1" x14ac:dyDescent="0.35">
      <c r="B908" s="37" t="s">
        <v>80</v>
      </c>
      <c r="C908" s="38" t="str">
        <f>IF(ISBLANK('Model Performance Data'!$B$43),"-",'Model Performance Data'!$B$43)</f>
        <v>-</v>
      </c>
      <c r="D908" s="38" t="str">
        <f>IF(ISBLANK('Model Performance Data'!$C$43),"-",'Model Performance Data'!$C$43)</f>
        <v>-</v>
      </c>
      <c r="E908" s="38" t="str">
        <f>IF(ISBLANK('Model Performance Data'!$D$43),"-",'Model Performance Data'!$D$43)</f>
        <v>-</v>
      </c>
      <c r="F908" s="38" t="str">
        <f>IF(ISBLANK('Model Performance Data'!$E$43),"-",'Model Performance Data'!$E$43)</f>
        <v>-</v>
      </c>
      <c r="G908" s="38" t="str">
        <f>IF(ISBLANK('Model Performance Data'!$F$43),"-",'Model Performance Data'!$F$43)</f>
        <v>-</v>
      </c>
      <c r="H908" s="38">
        <v>1</v>
      </c>
      <c r="I908" s="38">
        <v>1</v>
      </c>
      <c r="J908" s="37" t="str">
        <f t="shared" si="46"/>
        <v>11</v>
      </c>
      <c r="K908" s="38" t="str">
        <f>IF(ISBLANK('Model Performance Data'!$L$43),"-",'Model Performance Data'!$L$43)</f>
        <v>-</v>
      </c>
      <c r="L908" s="38" t="str">
        <f>IF(ISBLANK('Model Performance Data'!$K$43),"-",'Model Performance Data'!$K$43)</f>
        <v>-</v>
      </c>
      <c r="M908" s="43">
        <f>IF(ISNA(SUMIFS(INDEX('Model Performance Data'!$O$8:$DY$56,0,MATCH(CONCATENATE($J908,M$6),'Model Performance Data'!$O$6:$DY$6,0)),'Model Performance Data'!$B$8:$B$56,$C908,'Model Performance Data'!$C$8:$C$56,$D908)),"-",SUMIFS(INDEX('Model Performance Data'!$O$8:$DY$56,0,MATCH(CONCATENATE($J908,M$6),'Model Performance Data'!$O$6:$DY$6,0)),'Model Performance Data'!$B$8:$B$56,$C908,'Model Performance Data'!$C$8:$C$56,$D908))</f>
        <v>0</v>
      </c>
      <c r="N908" s="43">
        <f>IF(ISNA(SUMIFS(INDEX('Model Performance Data'!$O$8:$DY$56,0,MATCH(CONCATENATE($J908,N$6),'Model Performance Data'!$O$6:$DY$6,0)),'Model Performance Data'!$B$8:$B$56,$C908,'Model Performance Data'!$C$8:$C$56,$D908)),"-",SUMIFS(INDEX('Model Performance Data'!$O$8:$DY$56,0,MATCH(CONCATENATE($J908,N$6),'Model Performance Data'!$O$6:$DY$6,0)),'Model Performance Data'!$B$8:$B$56,$C908,'Model Performance Data'!$C$8:$C$56,$D908))</f>
        <v>0</v>
      </c>
      <c r="O908" s="154">
        <f>IF(ISNA(SUMIFS(INDEX('Model Performance Data'!$O$8:$DY$56,0,MATCH(CONCATENATE($J908,O$6),'Model Performance Data'!$O$6:$DY$6,0)),'Model Performance Data'!$B$8:$B$56,$C908,'Model Performance Data'!$C$8:$C$56,$D908)),"-",SUMIFS(INDEX('Model Performance Data'!$O$8:$DY$56,0,MATCH(CONCATENATE($J908,O$6),'Model Performance Data'!$O$6:$DY$6,0)),'Model Performance Data'!$B$8:$B$56,$C908,'Model Performance Data'!$C$8:$C$56,$D908))</f>
        <v>0</v>
      </c>
    </row>
    <row r="909" spans="2:15" outlineLevel="1" x14ac:dyDescent="0.35">
      <c r="B909" s="37" t="s">
        <v>80</v>
      </c>
      <c r="C909" s="38" t="str">
        <f>IF(ISBLANK('Model Performance Data'!$B$43),"-",'Model Performance Data'!$B$43)</f>
        <v>-</v>
      </c>
      <c r="D909" s="38" t="str">
        <f>IF(ISBLANK('Model Performance Data'!$C$43),"-",'Model Performance Data'!$C$43)</f>
        <v>-</v>
      </c>
      <c r="E909" s="38" t="str">
        <f>IF(ISBLANK('Model Performance Data'!$D$43),"-",'Model Performance Data'!$D$43)</f>
        <v>-</v>
      </c>
      <c r="F909" s="38" t="str">
        <f>IF(ISBLANK('Model Performance Data'!$E$43),"-",'Model Performance Data'!$E$43)</f>
        <v>-</v>
      </c>
      <c r="G909" s="38" t="str">
        <f>IF(ISBLANK('Model Performance Data'!$F$43),"-",'Model Performance Data'!$F$43)</f>
        <v>-</v>
      </c>
      <c r="H909" s="38">
        <v>1</v>
      </c>
      <c r="I909" s="38">
        <v>2</v>
      </c>
      <c r="J909" s="37" t="str">
        <f t="shared" si="46"/>
        <v>12</v>
      </c>
      <c r="K909" s="38" t="str">
        <f>IF(ISBLANK('Model Performance Data'!$L$43),"-",'Model Performance Data'!$L$43)</f>
        <v>-</v>
      </c>
      <c r="L909" s="38" t="str">
        <f>IF(ISBLANK('Model Performance Data'!$K$43),"-",'Model Performance Data'!$K$43)</f>
        <v>-</v>
      </c>
      <c r="M909" s="43">
        <f>IF(ISNA(SUMIFS(INDEX('Model Performance Data'!$O$8:$DY$56,0,MATCH(CONCATENATE($J909,M$6),'Model Performance Data'!$O$6:$DY$6,0)),'Model Performance Data'!$B$8:$B$56,$C909,'Model Performance Data'!$C$8:$C$56,$D909)),"-",SUMIFS(INDEX('Model Performance Data'!$O$8:$DY$56,0,MATCH(CONCATENATE($J909,M$6),'Model Performance Data'!$O$6:$DY$6,0)),'Model Performance Data'!$B$8:$B$56,$C909,'Model Performance Data'!$C$8:$C$56,$D909))</f>
        <v>0</v>
      </c>
      <c r="N909" s="43">
        <f>IF(ISNA(SUMIFS(INDEX('Model Performance Data'!$O$8:$DY$56,0,MATCH(CONCATENATE($J909,N$6),'Model Performance Data'!$O$6:$DY$6,0)),'Model Performance Data'!$B$8:$B$56,$C909,'Model Performance Data'!$C$8:$C$56,$D909)),"-",SUMIFS(INDEX('Model Performance Data'!$O$8:$DY$56,0,MATCH(CONCATENATE($J909,N$6),'Model Performance Data'!$O$6:$DY$6,0)),'Model Performance Data'!$B$8:$B$56,$C909,'Model Performance Data'!$C$8:$C$56,$D909))</f>
        <v>0</v>
      </c>
      <c r="O909" s="154">
        <f>IF(ISNA(SUMIFS(INDEX('Model Performance Data'!$O$8:$DY$56,0,MATCH(CONCATENATE($J909,O$6),'Model Performance Data'!$O$6:$DY$6,0)),'Model Performance Data'!$B$8:$B$56,$C909,'Model Performance Data'!$C$8:$C$56,$D909)),"-",SUMIFS(INDEX('Model Performance Data'!$O$8:$DY$56,0,MATCH(CONCATENATE($J909,O$6),'Model Performance Data'!$O$6:$DY$6,0)),'Model Performance Data'!$B$8:$B$56,$C909,'Model Performance Data'!$C$8:$C$56,$D909))</f>
        <v>0</v>
      </c>
    </row>
    <row r="910" spans="2:15" outlineLevel="1" x14ac:dyDescent="0.35">
      <c r="B910" s="37" t="s">
        <v>80</v>
      </c>
      <c r="C910" s="38" t="str">
        <f>IF(ISBLANK('Model Performance Data'!$B$43),"-",'Model Performance Data'!$B$43)</f>
        <v>-</v>
      </c>
      <c r="D910" s="38" t="str">
        <f>IF(ISBLANK('Model Performance Data'!$C$43),"-",'Model Performance Data'!$C$43)</f>
        <v>-</v>
      </c>
      <c r="E910" s="38" t="str">
        <f>IF(ISBLANK('Model Performance Data'!$D$43),"-",'Model Performance Data'!$D$43)</f>
        <v>-</v>
      </c>
      <c r="F910" s="38" t="str">
        <f>IF(ISBLANK('Model Performance Data'!$E$43),"-",'Model Performance Data'!$E$43)</f>
        <v>-</v>
      </c>
      <c r="G910" s="38" t="str">
        <f>IF(ISBLANK('Model Performance Data'!$F$43),"-",'Model Performance Data'!$F$43)</f>
        <v>-</v>
      </c>
      <c r="H910" s="38">
        <v>1</v>
      </c>
      <c r="I910" s="38">
        <v>3</v>
      </c>
      <c r="J910" s="37" t="str">
        <f t="shared" si="46"/>
        <v>13</v>
      </c>
      <c r="K910" s="38" t="str">
        <f>IF(ISBLANK('Model Performance Data'!$L$43),"-",'Model Performance Data'!$L$43)</f>
        <v>-</v>
      </c>
      <c r="L910" s="38" t="str">
        <f>IF(ISBLANK('Model Performance Data'!$K$43),"-",'Model Performance Data'!$K$43)</f>
        <v>-</v>
      </c>
      <c r="M910" s="43">
        <f>IF(ISNA(SUMIFS(INDEX('Model Performance Data'!$O$8:$DY$56,0,MATCH(CONCATENATE($J910,M$6),'Model Performance Data'!$O$6:$DY$6,0)),'Model Performance Data'!$B$8:$B$56,$C910,'Model Performance Data'!$C$8:$C$56,$D910)),"-",SUMIFS(INDEX('Model Performance Data'!$O$8:$DY$56,0,MATCH(CONCATENATE($J910,M$6),'Model Performance Data'!$O$6:$DY$6,0)),'Model Performance Data'!$B$8:$B$56,$C910,'Model Performance Data'!$C$8:$C$56,$D910))</f>
        <v>0</v>
      </c>
      <c r="N910" s="43">
        <f>IF(ISNA(SUMIFS(INDEX('Model Performance Data'!$O$8:$DY$56,0,MATCH(CONCATENATE($J910,N$6),'Model Performance Data'!$O$6:$DY$6,0)),'Model Performance Data'!$B$8:$B$56,$C910,'Model Performance Data'!$C$8:$C$56,$D910)),"-",SUMIFS(INDEX('Model Performance Data'!$O$8:$DY$56,0,MATCH(CONCATENATE($J910,N$6),'Model Performance Data'!$O$6:$DY$6,0)),'Model Performance Data'!$B$8:$B$56,$C910,'Model Performance Data'!$C$8:$C$56,$D910))</f>
        <v>0</v>
      </c>
      <c r="O910" s="154">
        <f>IF(ISNA(SUMIFS(INDEX('Model Performance Data'!$O$8:$DY$56,0,MATCH(CONCATENATE($J910,O$6),'Model Performance Data'!$O$6:$DY$6,0)),'Model Performance Data'!$B$8:$B$56,$C910,'Model Performance Data'!$C$8:$C$56,$D910)),"-",SUMIFS(INDEX('Model Performance Data'!$O$8:$DY$56,0,MATCH(CONCATENATE($J910,O$6),'Model Performance Data'!$O$6:$DY$6,0)),'Model Performance Data'!$B$8:$B$56,$C910,'Model Performance Data'!$C$8:$C$56,$D910))</f>
        <v>0</v>
      </c>
    </row>
    <row r="911" spans="2:15" outlineLevel="1" x14ac:dyDescent="0.35">
      <c r="B911" s="37" t="s">
        <v>80</v>
      </c>
      <c r="C911" s="38" t="str">
        <f>IF(ISBLANK('Model Performance Data'!$B$43),"-",'Model Performance Data'!$B$43)</f>
        <v>-</v>
      </c>
      <c r="D911" s="38" t="str">
        <f>IF(ISBLANK('Model Performance Data'!$C$43),"-",'Model Performance Data'!$C$43)</f>
        <v>-</v>
      </c>
      <c r="E911" s="38" t="str">
        <f>IF(ISBLANK('Model Performance Data'!$D$43),"-",'Model Performance Data'!$D$43)</f>
        <v>-</v>
      </c>
      <c r="F911" s="38" t="str">
        <f>IF(ISBLANK('Model Performance Data'!$E$43),"-",'Model Performance Data'!$E$43)</f>
        <v>-</v>
      </c>
      <c r="G911" s="38" t="str">
        <f>IF(ISBLANK('Model Performance Data'!$F$43),"-",'Model Performance Data'!$F$43)</f>
        <v>-</v>
      </c>
      <c r="H911" s="38">
        <v>1</v>
      </c>
      <c r="I911" s="38">
        <v>4</v>
      </c>
      <c r="J911" s="37" t="str">
        <f t="shared" si="46"/>
        <v>14</v>
      </c>
      <c r="K911" s="38" t="str">
        <f>IF(ISBLANK('Model Performance Data'!$L$43),"-",'Model Performance Data'!$L$43)</f>
        <v>-</v>
      </c>
      <c r="L911" s="38" t="str">
        <f>IF(ISBLANK('Model Performance Data'!$K$43),"-",'Model Performance Data'!$K$43)</f>
        <v>-</v>
      </c>
      <c r="M911" s="43">
        <f>IF(ISNA(SUMIFS(INDEX('Model Performance Data'!$O$8:$DY$56,0,MATCH(CONCATENATE($J911,M$6),'Model Performance Data'!$O$6:$DY$6,0)),'Model Performance Data'!$B$8:$B$56,$C911,'Model Performance Data'!$C$8:$C$56,$D911)),"-",SUMIFS(INDEX('Model Performance Data'!$O$8:$DY$56,0,MATCH(CONCATENATE($J911,M$6),'Model Performance Data'!$O$6:$DY$6,0)),'Model Performance Data'!$B$8:$B$56,$C911,'Model Performance Data'!$C$8:$C$56,$D911))</f>
        <v>0</v>
      </c>
      <c r="N911" s="43">
        <f>IF(ISNA(SUMIFS(INDEX('Model Performance Data'!$O$8:$DY$56,0,MATCH(CONCATENATE($J911,N$6),'Model Performance Data'!$O$6:$DY$6,0)),'Model Performance Data'!$B$8:$B$56,$C911,'Model Performance Data'!$C$8:$C$56,$D911)),"-",SUMIFS(INDEX('Model Performance Data'!$O$8:$DY$56,0,MATCH(CONCATENATE($J911,N$6),'Model Performance Data'!$O$6:$DY$6,0)),'Model Performance Data'!$B$8:$B$56,$C911,'Model Performance Data'!$C$8:$C$56,$D911))</f>
        <v>0</v>
      </c>
      <c r="O911" s="154">
        <f>IF(ISNA(SUMIFS(INDEX('Model Performance Data'!$O$8:$DY$56,0,MATCH(CONCATENATE($J911,O$6),'Model Performance Data'!$O$6:$DY$6,0)),'Model Performance Data'!$B$8:$B$56,$C911,'Model Performance Data'!$C$8:$C$56,$D911)),"-",SUMIFS(INDEX('Model Performance Data'!$O$8:$DY$56,0,MATCH(CONCATENATE($J911,O$6),'Model Performance Data'!$O$6:$DY$6,0)),'Model Performance Data'!$B$8:$B$56,$C911,'Model Performance Data'!$C$8:$C$56,$D911))</f>
        <v>0</v>
      </c>
    </row>
    <row r="912" spans="2:15" outlineLevel="1" x14ac:dyDescent="0.35">
      <c r="B912" s="37" t="s">
        <v>80</v>
      </c>
      <c r="C912" s="38" t="str">
        <f>IF(ISBLANK('Model Performance Data'!$B$43),"-",'Model Performance Data'!$B$43)</f>
        <v>-</v>
      </c>
      <c r="D912" s="38" t="str">
        <f>IF(ISBLANK('Model Performance Data'!$C$43),"-",'Model Performance Data'!$C$43)</f>
        <v>-</v>
      </c>
      <c r="E912" s="38" t="str">
        <f>IF(ISBLANK('Model Performance Data'!$D$43),"-",'Model Performance Data'!$D$43)</f>
        <v>-</v>
      </c>
      <c r="F912" s="38" t="str">
        <f>IF(ISBLANK('Model Performance Data'!$E$43),"-",'Model Performance Data'!$E$43)</f>
        <v>-</v>
      </c>
      <c r="G912" s="38" t="str">
        <f>IF(ISBLANK('Model Performance Data'!$F$43),"-",'Model Performance Data'!$F$43)</f>
        <v>-</v>
      </c>
      <c r="H912" s="38">
        <v>1</v>
      </c>
      <c r="I912" s="38">
        <v>5</v>
      </c>
      <c r="J912" s="37" t="str">
        <f t="shared" si="46"/>
        <v>15</v>
      </c>
      <c r="K912" s="38" t="str">
        <f>IF(ISBLANK('Model Performance Data'!$L$43),"-",'Model Performance Data'!$L$43)</f>
        <v>-</v>
      </c>
      <c r="L912" s="38" t="str">
        <f>IF(ISBLANK('Model Performance Data'!$K$43),"-",'Model Performance Data'!$K$43)</f>
        <v>-</v>
      </c>
      <c r="M912" s="43">
        <f>IF(ISNA(SUMIFS(INDEX('Model Performance Data'!$O$8:$DY$56,0,MATCH(CONCATENATE($J912,M$6),'Model Performance Data'!$O$6:$DY$6,0)),'Model Performance Data'!$B$8:$B$56,$C912,'Model Performance Data'!$C$8:$C$56,$D912)),"-",SUMIFS(INDEX('Model Performance Data'!$O$8:$DY$56,0,MATCH(CONCATENATE($J912,M$6),'Model Performance Data'!$O$6:$DY$6,0)),'Model Performance Data'!$B$8:$B$56,$C912,'Model Performance Data'!$C$8:$C$56,$D912))</f>
        <v>0</v>
      </c>
      <c r="N912" s="43">
        <f>IF(ISNA(SUMIFS(INDEX('Model Performance Data'!$O$8:$DY$56,0,MATCH(CONCATENATE($J912,N$6),'Model Performance Data'!$O$6:$DY$6,0)),'Model Performance Data'!$B$8:$B$56,$C912,'Model Performance Data'!$C$8:$C$56,$D912)),"-",SUMIFS(INDEX('Model Performance Data'!$O$8:$DY$56,0,MATCH(CONCATENATE($J912,N$6),'Model Performance Data'!$O$6:$DY$6,0)),'Model Performance Data'!$B$8:$B$56,$C912,'Model Performance Data'!$C$8:$C$56,$D912))</f>
        <v>0</v>
      </c>
      <c r="O912" s="154">
        <f>IF(ISNA(SUMIFS(INDEX('Model Performance Data'!$O$8:$DY$56,0,MATCH(CONCATENATE($J912,O$6),'Model Performance Data'!$O$6:$DY$6,0)),'Model Performance Data'!$B$8:$B$56,$C912,'Model Performance Data'!$C$8:$C$56,$D912)),"-",SUMIFS(INDEX('Model Performance Data'!$O$8:$DY$56,0,MATCH(CONCATENATE($J912,O$6),'Model Performance Data'!$O$6:$DY$6,0)),'Model Performance Data'!$B$8:$B$56,$C912,'Model Performance Data'!$C$8:$C$56,$D912))</f>
        <v>0</v>
      </c>
    </row>
    <row r="913" spans="2:15" outlineLevel="1" x14ac:dyDescent="0.35">
      <c r="B913" s="37" t="s">
        <v>80</v>
      </c>
      <c r="C913" s="38" t="str">
        <f>IF(ISBLANK('Model Performance Data'!$B$43),"-",'Model Performance Data'!$B$43)</f>
        <v>-</v>
      </c>
      <c r="D913" s="38" t="str">
        <f>IF(ISBLANK('Model Performance Data'!$C$43),"-",'Model Performance Data'!$C$43)</f>
        <v>-</v>
      </c>
      <c r="E913" s="38" t="str">
        <f>IF(ISBLANK('Model Performance Data'!$D$43),"-",'Model Performance Data'!$D$43)</f>
        <v>-</v>
      </c>
      <c r="F913" s="38" t="str">
        <f>IF(ISBLANK('Model Performance Data'!$E$43),"-",'Model Performance Data'!$E$43)</f>
        <v>-</v>
      </c>
      <c r="G913" s="38" t="str">
        <f>IF(ISBLANK('Model Performance Data'!$F$43),"-",'Model Performance Data'!$F$43)</f>
        <v>-</v>
      </c>
      <c r="H913" s="38">
        <v>1</v>
      </c>
      <c r="I913" s="38" t="s">
        <v>65</v>
      </c>
      <c r="J913" s="37" t="str">
        <f t="shared" si="46"/>
        <v>1Goal</v>
      </c>
      <c r="K913" s="38" t="str">
        <f>IF(ISBLANK('Model Performance Data'!$L$43),"-",'Model Performance Data'!$L$43)</f>
        <v>-</v>
      </c>
      <c r="L913" s="38" t="str">
        <f>IF(ISBLANK('Model Performance Data'!$K$43),"-",'Model Performance Data'!$K$43)</f>
        <v>-</v>
      </c>
      <c r="M913" s="43" t="str">
        <f>IF(ISNA(SUMIFS(INDEX('Model Performance Data'!$O$8:$DY$56,0,MATCH(CONCATENATE($J913,M$6),'Model Performance Data'!$O$6:$DY$6,0)),'Model Performance Data'!$B$8:$B$56,$C913,'Model Performance Data'!$C$8:$C$56,$D913)),"-",SUMIFS(INDEX('Model Performance Data'!$O$8:$DY$56,0,MATCH(CONCATENATE($J913,M$6),'Model Performance Data'!$O$6:$DY$6,0)),'Model Performance Data'!$B$8:$B$56,$C913,'Model Performance Data'!$C$8:$C$56,$D913))</f>
        <v>-</v>
      </c>
      <c r="N913" s="43" t="str">
        <f>IF(ISNA(SUMIFS(INDEX('Model Performance Data'!$O$8:$DY$56,0,MATCH(CONCATENATE($J913,N$6),'Model Performance Data'!$O$6:$DY$6,0)),'Model Performance Data'!$B$8:$B$56,$C913,'Model Performance Data'!$C$8:$C$56,$D913)),"-",SUMIFS(INDEX('Model Performance Data'!$O$8:$DY$56,0,MATCH(CONCATENATE($J913,N$6),'Model Performance Data'!$O$6:$DY$6,0)),'Model Performance Data'!$B$8:$B$56,$C913,'Model Performance Data'!$C$8:$C$56,$D913))</f>
        <v>-</v>
      </c>
      <c r="O913" s="154">
        <f>IF(ISNA(SUMIFS(INDEX('Model Performance Data'!$O$8:$DY$56,0,MATCH(CONCATENATE($J913,O$6),'Model Performance Data'!$O$6:$DY$6,0)),'Model Performance Data'!$B$8:$B$56,$C913,'Model Performance Data'!$C$8:$C$56,$D913)),"-",SUMIFS(INDEX('Model Performance Data'!$O$8:$DY$56,0,MATCH(CONCATENATE($J913,O$6),'Model Performance Data'!$O$6:$DY$6,0)),'Model Performance Data'!$B$8:$B$56,$C913,'Model Performance Data'!$C$8:$C$56,$D913))</f>
        <v>0</v>
      </c>
    </row>
    <row r="914" spans="2:15" outlineLevel="1" x14ac:dyDescent="0.35">
      <c r="B914" s="37" t="s">
        <v>80</v>
      </c>
      <c r="C914" s="38" t="str">
        <f>IF(ISBLANK('Model Performance Data'!$B$43),"-",'Model Performance Data'!$B$43)</f>
        <v>-</v>
      </c>
      <c r="D914" s="38" t="str">
        <f>IF(ISBLANK('Model Performance Data'!$C$43),"-",'Model Performance Data'!$C$43)</f>
        <v>-</v>
      </c>
      <c r="E914" s="38" t="str">
        <f>IF(ISBLANK('Model Performance Data'!$D$43),"-",'Model Performance Data'!$D$43)</f>
        <v>-</v>
      </c>
      <c r="F914" s="38" t="str">
        <f>IF(ISBLANK('Model Performance Data'!$E$43),"-",'Model Performance Data'!$E$43)</f>
        <v>-</v>
      </c>
      <c r="G914" s="38" t="str">
        <f>IF(ISBLANK('Model Performance Data'!$F$43),"-",'Model Performance Data'!$F$43)</f>
        <v>-</v>
      </c>
      <c r="H914" s="38">
        <v>2</v>
      </c>
      <c r="I914" s="38">
        <v>1</v>
      </c>
      <c r="J914" s="37" t="str">
        <f t="shared" si="46"/>
        <v>21</v>
      </c>
      <c r="K914" s="38" t="str">
        <f>IF(ISBLANK('Model Performance Data'!$L$43),"-",'Model Performance Data'!$L$43)</f>
        <v>-</v>
      </c>
      <c r="L914" s="38" t="str">
        <f>IF(ISBLANK('Model Performance Data'!$K$43),"-",'Model Performance Data'!$K$43)</f>
        <v>-</v>
      </c>
      <c r="M914" s="43">
        <f>IF(ISNA(SUMIFS(INDEX('Model Performance Data'!$O$8:$DY$56,0,MATCH(CONCATENATE($J914,M$6),'Model Performance Data'!$O$6:$DY$6,0)),'Model Performance Data'!$B$8:$B$56,$C914,'Model Performance Data'!$C$8:$C$56,$D914)),"-",SUMIFS(INDEX('Model Performance Data'!$O$8:$DY$56,0,MATCH(CONCATENATE($J914,M$6),'Model Performance Data'!$O$6:$DY$6,0)),'Model Performance Data'!$B$8:$B$56,$C914,'Model Performance Data'!$C$8:$C$56,$D914))</f>
        <v>0</v>
      </c>
      <c r="N914" s="43">
        <f>IF(ISNA(SUMIFS(INDEX('Model Performance Data'!$O$8:$DY$56,0,MATCH(CONCATENATE($J914,N$6),'Model Performance Data'!$O$6:$DY$6,0)),'Model Performance Data'!$B$8:$B$56,$C914,'Model Performance Data'!$C$8:$C$56,$D914)),"-",SUMIFS(INDEX('Model Performance Data'!$O$8:$DY$56,0,MATCH(CONCATENATE($J914,N$6),'Model Performance Data'!$O$6:$DY$6,0)),'Model Performance Data'!$B$8:$B$56,$C914,'Model Performance Data'!$C$8:$C$56,$D914))</f>
        <v>0</v>
      </c>
      <c r="O914" s="154">
        <f>IF(ISNA(SUMIFS(INDEX('Model Performance Data'!$O$8:$DY$56,0,MATCH(CONCATENATE($J914,O$6),'Model Performance Data'!$O$6:$DY$6,0)),'Model Performance Data'!$B$8:$B$56,$C914,'Model Performance Data'!$C$8:$C$56,$D914)),"-",SUMIFS(INDEX('Model Performance Data'!$O$8:$DY$56,0,MATCH(CONCATENATE($J914,O$6),'Model Performance Data'!$O$6:$DY$6,0)),'Model Performance Data'!$B$8:$B$56,$C914,'Model Performance Data'!$C$8:$C$56,$D914))</f>
        <v>0</v>
      </c>
    </row>
    <row r="915" spans="2:15" outlineLevel="1" x14ac:dyDescent="0.35">
      <c r="B915" s="37" t="s">
        <v>80</v>
      </c>
      <c r="C915" s="38" t="str">
        <f>IF(ISBLANK('Model Performance Data'!$B$43),"-",'Model Performance Data'!$B$43)</f>
        <v>-</v>
      </c>
      <c r="D915" s="38" t="str">
        <f>IF(ISBLANK('Model Performance Data'!$C$43),"-",'Model Performance Data'!$C$43)</f>
        <v>-</v>
      </c>
      <c r="E915" s="38" t="str">
        <f>IF(ISBLANK('Model Performance Data'!$D$43),"-",'Model Performance Data'!$D$43)</f>
        <v>-</v>
      </c>
      <c r="F915" s="38" t="str">
        <f>IF(ISBLANK('Model Performance Data'!$E$43),"-",'Model Performance Data'!$E$43)</f>
        <v>-</v>
      </c>
      <c r="G915" s="38" t="str">
        <f>IF(ISBLANK('Model Performance Data'!$F$43),"-",'Model Performance Data'!$F$43)</f>
        <v>-</v>
      </c>
      <c r="H915" s="38">
        <v>2</v>
      </c>
      <c r="I915" s="38">
        <v>2</v>
      </c>
      <c r="J915" s="37" t="str">
        <f t="shared" si="46"/>
        <v>22</v>
      </c>
      <c r="K915" s="38" t="str">
        <f>IF(ISBLANK('Model Performance Data'!$L$43),"-",'Model Performance Data'!$L$43)</f>
        <v>-</v>
      </c>
      <c r="L915" s="38" t="str">
        <f>IF(ISBLANK('Model Performance Data'!$K$43),"-",'Model Performance Data'!$K$43)</f>
        <v>-</v>
      </c>
      <c r="M915" s="43">
        <f>IF(ISNA(SUMIFS(INDEX('Model Performance Data'!$O$8:$DY$56,0,MATCH(CONCATENATE($J915,M$6),'Model Performance Data'!$O$6:$DY$6,0)),'Model Performance Data'!$B$8:$B$56,$C915,'Model Performance Data'!$C$8:$C$56,$D915)),"-",SUMIFS(INDEX('Model Performance Data'!$O$8:$DY$56,0,MATCH(CONCATENATE($J915,M$6),'Model Performance Data'!$O$6:$DY$6,0)),'Model Performance Data'!$B$8:$B$56,$C915,'Model Performance Data'!$C$8:$C$56,$D915))</f>
        <v>0</v>
      </c>
      <c r="N915" s="43">
        <f>IF(ISNA(SUMIFS(INDEX('Model Performance Data'!$O$8:$DY$56,0,MATCH(CONCATENATE($J915,N$6),'Model Performance Data'!$O$6:$DY$6,0)),'Model Performance Data'!$B$8:$B$56,$C915,'Model Performance Data'!$C$8:$C$56,$D915)),"-",SUMIFS(INDEX('Model Performance Data'!$O$8:$DY$56,0,MATCH(CONCATENATE($J915,N$6),'Model Performance Data'!$O$6:$DY$6,0)),'Model Performance Data'!$B$8:$B$56,$C915,'Model Performance Data'!$C$8:$C$56,$D915))</f>
        <v>0</v>
      </c>
      <c r="O915" s="154">
        <f>IF(ISNA(SUMIFS(INDEX('Model Performance Data'!$O$8:$DY$56,0,MATCH(CONCATENATE($J915,O$6),'Model Performance Data'!$O$6:$DY$6,0)),'Model Performance Data'!$B$8:$B$56,$C915,'Model Performance Data'!$C$8:$C$56,$D915)),"-",SUMIFS(INDEX('Model Performance Data'!$O$8:$DY$56,0,MATCH(CONCATENATE($J915,O$6),'Model Performance Data'!$O$6:$DY$6,0)),'Model Performance Data'!$B$8:$B$56,$C915,'Model Performance Data'!$C$8:$C$56,$D915))</f>
        <v>0</v>
      </c>
    </row>
    <row r="916" spans="2:15" outlineLevel="1" x14ac:dyDescent="0.35">
      <c r="B916" s="37" t="s">
        <v>80</v>
      </c>
      <c r="C916" s="38" t="str">
        <f>IF(ISBLANK('Model Performance Data'!$B$43),"-",'Model Performance Data'!$B$43)</f>
        <v>-</v>
      </c>
      <c r="D916" s="38" t="str">
        <f>IF(ISBLANK('Model Performance Data'!$C$43),"-",'Model Performance Data'!$C$43)</f>
        <v>-</v>
      </c>
      <c r="E916" s="38" t="str">
        <f>IF(ISBLANK('Model Performance Data'!$D$43),"-",'Model Performance Data'!$D$43)</f>
        <v>-</v>
      </c>
      <c r="F916" s="38" t="str">
        <f>IF(ISBLANK('Model Performance Data'!$E$43),"-",'Model Performance Data'!$E$43)</f>
        <v>-</v>
      </c>
      <c r="G916" s="38" t="str">
        <f>IF(ISBLANK('Model Performance Data'!$F$43),"-",'Model Performance Data'!$F$43)</f>
        <v>-</v>
      </c>
      <c r="H916" s="38">
        <v>2</v>
      </c>
      <c r="I916" s="38">
        <v>3</v>
      </c>
      <c r="J916" s="37" t="str">
        <f t="shared" si="46"/>
        <v>23</v>
      </c>
      <c r="K916" s="38" t="str">
        <f>IF(ISBLANK('Model Performance Data'!$L$43),"-",'Model Performance Data'!$L$43)</f>
        <v>-</v>
      </c>
      <c r="L916" s="38" t="str">
        <f>IF(ISBLANK('Model Performance Data'!$K$43),"-",'Model Performance Data'!$K$43)</f>
        <v>-</v>
      </c>
      <c r="M916" s="43">
        <f>IF(ISNA(SUMIFS(INDEX('Model Performance Data'!$O$8:$DY$56,0,MATCH(CONCATENATE($J916,M$6),'Model Performance Data'!$O$6:$DY$6,0)),'Model Performance Data'!$B$8:$B$56,$C916,'Model Performance Data'!$C$8:$C$56,$D916)),"-",SUMIFS(INDEX('Model Performance Data'!$O$8:$DY$56,0,MATCH(CONCATENATE($J916,M$6),'Model Performance Data'!$O$6:$DY$6,0)),'Model Performance Data'!$B$8:$B$56,$C916,'Model Performance Data'!$C$8:$C$56,$D916))</f>
        <v>0</v>
      </c>
      <c r="N916" s="43">
        <f>IF(ISNA(SUMIFS(INDEX('Model Performance Data'!$O$8:$DY$56,0,MATCH(CONCATENATE($J916,N$6),'Model Performance Data'!$O$6:$DY$6,0)),'Model Performance Data'!$B$8:$B$56,$C916,'Model Performance Data'!$C$8:$C$56,$D916)),"-",SUMIFS(INDEX('Model Performance Data'!$O$8:$DY$56,0,MATCH(CONCATENATE($J916,N$6),'Model Performance Data'!$O$6:$DY$6,0)),'Model Performance Data'!$B$8:$B$56,$C916,'Model Performance Data'!$C$8:$C$56,$D916))</f>
        <v>0</v>
      </c>
      <c r="O916" s="154">
        <f>IF(ISNA(SUMIFS(INDEX('Model Performance Data'!$O$8:$DY$56,0,MATCH(CONCATENATE($J916,O$6),'Model Performance Data'!$O$6:$DY$6,0)),'Model Performance Data'!$B$8:$B$56,$C916,'Model Performance Data'!$C$8:$C$56,$D916)),"-",SUMIFS(INDEX('Model Performance Data'!$O$8:$DY$56,0,MATCH(CONCATENATE($J916,O$6),'Model Performance Data'!$O$6:$DY$6,0)),'Model Performance Data'!$B$8:$B$56,$C916,'Model Performance Data'!$C$8:$C$56,$D916))</f>
        <v>0</v>
      </c>
    </row>
    <row r="917" spans="2:15" outlineLevel="1" x14ac:dyDescent="0.35">
      <c r="B917" s="37" t="s">
        <v>80</v>
      </c>
      <c r="C917" s="38" t="str">
        <f>IF(ISBLANK('Model Performance Data'!$B$43),"-",'Model Performance Data'!$B$43)</f>
        <v>-</v>
      </c>
      <c r="D917" s="38" t="str">
        <f>IF(ISBLANK('Model Performance Data'!$C$43),"-",'Model Performance Data'!$C$43)</f>
        <v>-</v>
      </c>
      <c r="E917" s="38" t="str">
        <f>IF(ISBLANK('Model Performance Data'!$D$43),"-",'Model Performance Data'!$D$43)</f>
        <v>-</v>
      </c>
      <c r="F917" s="38" t="str">
        <f>IF(ISBLANK('Model Performance Data'!$E$43),"-",'Model Performance Data'!$E$43)</f>
        <v>-</v>
      </c>
      <c r="G917" s="38" t="str">
        <f>IF(ISBLANK('Model Performance Data'!$F$43),"-",'Model Performance Data'!$F$43)</f>
        <v>-</v>
      </c>
      <c r="H917" s="38">
        <v>2</v>
      </c>
      <c r="I917" s="38">
        <v>4</v>
      </c>
      <c r="J917" s="37" t="str">
        <f t="shared" si="46"/>
        <v>24</v>
      </c>
      <c r="K917" s="38" t="str">
        <f>IF(ISBLANK('Model Performance Data'!$L$43),"-",'Model Performance Data'!$L$43)</f>
        <v>-</v>
      </c>
      <c r="L917" s="38" t="str">
        <f>IF(ISBLANK('Model Performance Data'!$K$43),"-",'Model Performance Data'!$K$43)</f>
        <v>-</v>
      </c>
      <c r="M917" s="43">
        <f>IF(ISNA(SUMIFS(INDEX('Model Performance Data'!$O$8:$DY$56,0,MATCH(CONCATENATE($J917,M$6),'Model Performance Data'!$O$6:$DY$6,0)),'Model Performance Data'!$B$8:$B$56,$C917,'Model Performance Data'!$C$8:$C$56,$D917)),"-",SUMIFS(INDEX('Model Performance Data'!$O$8:$DY$56,0,MATCH(CONCATENATE($J917,M$6),'Model Performance Data'!$O$6:$DY$6,0)),'Model Performance Data'!$B$8:$B$56,$C917,'Model Performance Data'!$C$8:$C$56,$D917))</f>
        <v>0</v>
      </c>
      <c r="N917" s="43">
        <f>IF(ISNA(SUMIFS(INDEX('Model Performance Data'!$O$8:$DY$56,0,MATCH(CONCATENATE($J917,N$6),'Model Performance Data'!$O$6:$DY$6,0)),'Model Performance Data'!$B$8:$B$56,$C917,'Model Performance Data'!$C$8:$C$56,$D917)),"-",SUMIFS(INDEX('Model Performance Data'!$O$8:$DY$56,0,MATCH(CONCATENATE($J917,N$6),'Model Performance Data'!$O$6:$DY$6,0)),'Model Performance Data'!$B$8:$B$56,$C917,'Model Performance Data'!$C$8:$C$56,$D917))</f>
        <v>0</v>
      </c>
      <c r="O917" s="154">
        <f>IF(ISNA(SUMIFS(INDEX('Model Performance Data'!$O$8:$DY$56,0,MATCH(CONCATENATE($J917,O$6),'Model Performance Data'!$O$6:$DY$6,0)),'Model Performance Data'!$B$8:$B$56,$C917,'Model Performance Data'!$C$8:$C$56,$D917)),"-",SUMIFS(INDEX('Model Performance Data'!$O$8:$DY$56,0,MATCH(CONCATENATE($J917,O$6),'Model Performance Data'!$O$6:$DY$6,0)),'Model Performance Data'!$B$8:$B$56,$C917,'Model Performance Data'!$C$8:$C$56,$D917))</f>
        <v>0</v>
      </c>
    </row>
    <row r="918" spans="2:15" outlineLevel="1" x14ac:dyDescent="0.35">
      <c r="B918" s="37" t="s">
        <v>80</v>
      </c>
      <c r="C918" s="38" t="str">
        <f>IF(ISBLANK('Model Performance Data'!$B$43),"-",'Model Performance Data'!$B$43)</f>
        <v>-</v>
      </c>
      <c r="D918" s="38" t="str">
        <f>IF(ISBLANK('Model Performance Data'!$C$43),"-",'Model Performance Data'!$C$43)</f>
        <v>-</v>
      </c>
      <c r="E918" s="38" t="str">
        <f>IF(ISBLANK('Model Performance Data'!$D$43),"-",'Model Performance Data'!$D$43)</f>
        <v>-</v>
      </c>
      <c r="F918" s="38" t="str">
        <f>IF(ISBLANK('Model Performance Data'!$E$43),"-",'Model Performance Data'!$E$43)</f>
        <v>-</v>
      </c>
      <c r="G918" s="38" t="str">
        <f>IF(ISBLANK('Model Performance Data'!$F$43),"-",'Model Performance Data'!$F$43)</f>
        <v>-</v>
      </c>
      <c r="H918" s="38">
        <v>2</v>
      </c>
      <c r="I918" s="38">
        <v>5</v>
      </c>
      <c r="J918" s="37" t="str">
        <f t="shared" si="46"/>
        <v>25</v>
      </c>
      <c r="K918" s="38" t="str">
        <f>IF(ISBLANK('Model Performance Data'!$L$43),"-",'Model Performance Data'!$L$43)</f>
        <v>-</v>
      </c>
      <c r="L918" s="38" t="str">
        <f>IF(ISBLANK('Model Performance Data'!$K$43),"-",'Model Performance Data'!$K$43)</f>
        <v>-</v>
      </c>
      <c r="M918" s="43">
        <f>IF(ISNA(SUMIFS(INDEX('Model Performance Data'!$O$8:$DY$56,0,MATCH(CONCATENATE($J918,M$6),'Model Performance Data'!$O$6:$DY$6,0)),'Model Performance Data'!$B$8:$B$56,$C918,'Model Performance Data'!$C$8:$C$56,$D918)),"-",SUMIFS(INDEX('Model Performance Data'!$O$8:$DY$56,0,MATCH(CONCATENATE($J918,M$6),'Model Performance Data'!$O$6:$DY$6,0)),'Model Performance Data'!$B$8:$B$56,$C918,'Model Performance Data'!$C$8:$C$56,$D918))</f>
        <v>0</v>
      </c>
      <c r="N918" s="43">
        <f>IF(ISNA(SUMIFS(INDEX('Model Performance Data'!$O$8:$DY$56,0,MATCH(CONCATENATE($J918,N$6),'Model Performance Data'!$O$6:$DY$6,0)),'Model Performance Data'!$B$8:$B$56,$C918,'Model Performance Data'!$C$8:$C$56,$D918)),"-",SUMIFS(INDEX('Model Performance Data'!$O$8:$DY$56,0,MATCH(CONCATENATE($J918,N$6),'Model Performance Data'!$O$6:$DY$6,0)),'Model Performance Data'!$B$8:$B$56,$C918,'Model Performance Data'!$C$8:$C$56,$D918))</f>
        <v>0</v>
      </c>
      <c r="O918" s="154">
        <f>IF(ISNA(SUMIFS(INDEX('Model Performance Data'!$O$8:$DY$56,0,MATCH(CONCATENATE($J918,O$6),'Model Performance Data'!$O$6:$DY$6,0)),'Model Performance Data'!$B$8:$B$56,$C918,'Model Performance Data'!$C$8:$C$56,$D918)),"-",SUMIFS(INDEX('Model Performance Data'!$O$8:$DY$56,0,MATCH(CONCATENATE($J918,O$6),'Model Performance Data'!$O$6:$DY$6,0)),'Model Performance Data'!$B$8:$B$56,$C918,'Model Performance Data'!$C$8:$C$56,$D918))</f>
        <v>0</v>
      </c>
    </row>
    <row r="919" spans="2:15" outlineLevel="1" x14ac:dyDescent="0.35">
      <c r="B919" s="37" t="s">
        <v>80</v>
      </c>
      <c r="C919" s="38" t="str">
        <f>IF(ISBLANK('Model Performance Data'!$B$43),"-",'Model Performance Data'!$B$43)</f>
        <v>-</v>
      </c>
      <c r="D919" s="38" t="str">
        <f>IF(ISBLANK('Model Performance Data'!$C$43),"-",'Model Performance Data'!$C$43)</f>
        <v>-</v>
      </c>
      <c r="E919" s="38" t="str">
        <f>IF(ISBLANK('Model Performance Data'!$D$43),"-",'Model Performance Data'!$D$43)</f>
        <v>-</v>
      </c>
      <c r="F919" s="38" t="str">
        <f>IF(ISBLANK('Model Performance Data'!$E$43),"-",'Model Performance Data'!$E$43)</f>
        <v>-</v>
      </c>
      <c r="G919" s="38" t="str">
        <f>IF(ISBLANK('Model Performance Data'!$F$43),"-",'Model Performance Data'!$F$43)</f>
        <v>-</v>
      </c>
      <c r="H919" s="38">
        <v>2</v>
      </c>
      <c r="I919" s="38" t="s">
        <v>65</v>
      </c>
      <c r="J919" s="37" t="str">
        <f t="shared" si="46"/>
        <v>2Goal</v>
      </c>
      <c r="K919" s="38" t="str">
        <f>IF(ISBLANK('Model Performance Data'!$L$43),"-",'Model Performance Data'!$L$43)</f>
        <v>-</v>
      </c>
      <c r="L919" s="38" t="str">
        <f>IF(ISBLANK('Model Performance Data'!$K$43),"-",'Model Performance Data'!$K$43)</f>
        <v>-</v>
      </c>
      <c r="M919" s="43" t="str">
        <f>IF(ISNA(SUMIFS(INDEX('Model Performance Data'!$O$8:$DY$56,0,MATCH(CONCATENATE($J919,M$6),'Model Performance Data'!$O$6:$DY$6,0)),'Model Performance Data'!$B$8:$B$56,$C919,'Model Performance Data'!$C$8:$C$56,$D919)),"-",SUMIFS(INDEX('Model Performance Data'!$O$8:$DY$56,0,MATCH(CONCATENATE($J919,M$6),'Model Performance Data'!$O$6:$DY$6,0)),'Model Performance Data'!$B$8:$B$56,$C919,'Model Performance Data'!$C$8:$C$56,$D919))</f>
        <v>-</v>
      </c>
      <c r="N919" s="43" t="str">
        <f>IF(ISNA(SUMIFS(INDEX('Model Performance Data'!$O$8:$DY$56,0,MATCH(CONCATENATE($J919,N$6),'Model Performance Data'!$O$6:$DY$6,0)),'Model Performance Data'!$B$8:$B$56,$C919,'Model Performance Data'!$C$8:$C$56,$D919)),"-",SUMIFS(INDEX('Model Performance Data'!$O$8:$DY$56,0,MATCH(CONCATENATE($J919,N$6),'Model Performance Data'!$O$6:$DY$6,0)),'Model Performance Data'!$B$8:$B$56,$C919,'Model Performance Data'!$C$8:$C$56,$D919))</f>
        <v>-</v>
      </c>
      <c r="O919" s="154">
        <f>IF(ISNA(SUMIFS(INDEX('Model Performance Data'!$O$8:$DY$56,0,MATCH(CONCATENATE($J919,O$6),'Model Performance Data'!$O$6:$DY$6,0)),'Model Performance Data'!$B$8:$B$56,$C919,'Model Performance Data'!$C$8:$C$56,$D919)),"-",SUMIFS(INDEX('Model Performance Data'!$O$8:$DY$56,0,MATCH(CONCATENATE($J919,O$6),'Model Performance Data'!$O$6:$DY$6,0)),'Model Performance Data'!$B$8:$B$56,$C919,'Model Performance Data'!$C$8:$C$56,$D919))</f>
        <v>0</v>
      </c>
    </row>
    <row r="920" spans="2:15" outlineLevel="1" x14ac:dyDescent="0.35">
      <c r="B920" s="37" t="s">
        <v>80</v>
      </c>
      <c r="C920" s="38" t="str">
        <f>IF(ISBLANK('Model Performance Data'!$B$43),"-",'Model Performance Data'!$B$43)</f>
        <v>-</v>
      </c>
      <c r="D920" s="38" t="str">
        <f>IF(ISBLANK('Model Performance Data'!$C$43),"-",'Model Performance Data'!$C$43)</f>
        <v>-</v>
      </c>
      <c r="E920" s="38" t="str">
        <f>IF(ISBLANK('Model Performance Data'!$D$43),"-",'Model Performance Data'!$D$43)</f>
        <v>-</v>
      </c>
      <c r="F920" s="38" t="str">
        <f>IF(ISBLANK('Model Performance Data'!$E$43),"-",'Model Performance Data'!$E$43)</f>
        <v>-</v>
      </c>
      <c r="G920" s="38" t="str">
        <f>IF(ISBLANK('Model Performance Data'!$F$43),"-",'Model Performance Data'!$F$43)</f>
        <v>-</v>
      </c>
      <c r="H920" s="38">
        <v>3</v>
      </c>
      <c r="I920" s="38">
        <v>1</v>
      </c>
      <c r="J920" s="37" t="str">
        <f t="shared" si="46"/>
        <v>31</v>
      </c>
      <c r="K920" s="38" t="str">
        <f>IF(ISBLANK('Model Performance Data'!$L$43),"-",'Model Performance Data'!$L$43)</f>
        <v>-</v>
      </c>
      <c r="L920" s="38" t="str">
        <f>IF(ISBLANK('Model Performance Data'!$K$43),"-",'Model Performance Data'!$K$43)</f>
        <v>-</v>
      </c>
      <c r="M920" s="43">
        <f>IF(ISNA(SUMIFS(INDEX('Model Performance Data'!$O$8:$DY$56,0,MATCH(CONCATENATE($J920,M$6),'Model Performance Data'!$O$6:$DY$6,0)),'Model Performance Data'!$B$8:$B$56,$C920,'Model Performance Data'!$C$8:$C$56,$D920)),"-",SUMIFS(INDEX('Model Performance Data'!$O$8:$DY$56,0,MATCH(CONCATENATE($J920,M$6),'Model Performance Data'!$O$6:$DY$6,0)),'Model Performance Data'!$B$8:$B$56,$C920,'Model Performance Data'!$C$8:$C$56,$D920))</f>
        <v>0</v>
      </c>
      <c r="N920" s="43">
        <f>IF(ISNA(SUMIFS(INDEX('Model Performance Data'!$O$8:$DY$56,0,MATCH(CONCATENATE($J920,N$6),'Model Performance Data'!$O$6:$DY$6,0)),'Model Performance Data'!$B$8:$B$56,$C920,'Model Performance Data'!$C$8:$C$56,$D920)),"-",SUMIFS(INDEX('Model Performance Data'!$O$8:$DY$56,0,MATCH(CONCATENATE($J920,N$6),'Model Performance Data'!$O$6:$DY$6,0)),'Model Performance Data'!$B$8:$B$56,$C920,'Model Performance Data'!$C$8:$C$56,$D920))</f>
        <v>0</v>
      </c>
      <c r="O920" s="154">
        <f>IF(ISNA(SUMIFS(INDEX('Model Performance Data'!$O$8:$DY$56,0,MATCH(CONCATENATE($J920,O$6),'Model Performance Data'!$O$6:$DY$6,0)),'Model Performance Data'!$B$8:$B$56,$C920,'Model Performance Data'!$C$8:$C$56,$D920)),"-",SUMIFS(INDEX('Model Performance Data'!$O$8:$DY$56,0,MATCH(CONCATENATE($J920,O$6),'Model Performance Data'!$O$6:$DY$6,0)),'Model Performance Data'!$B$8:$B$56,$C920,'Model Performance Data'!$C$8:$C$56,$D920))</f>
        <v>0</v>
      </c>
    </row>
    <row r="921" spans="2:15" outlineLevel="1" x14ac:dyDescent="0.35">
      <c r="B921" s="37" t="s">
        <v>80</v>
      </c>
      <c r="C921" s="38" t="str">
        <f>IF(ISBLANK('Model Performance Data'!$B$43),"-",'Model Performance Data'!$B$43)</f>
        <v>-</v>
      </c>
      <c r="D921" s="38" t="str">
        <f>IF(ISBLANK('Model Performance Data'!$C$43),"-",'Model Performance Data'!$C$43)</f>
        <v>-</v>
      </c>
      <c r="E921" s="38" t="str">
        <f>IF(ISBLANK('Model Performance Data'!$D$43),"-",'Model Performance Data'!$D$43)</f>
        <v>-</v>
      </c>
      <c r="F921" s="38" t="str">
        <f>IF(ISBLANK('Model Performance Data'!$E$43),"-",'Model Performance Data'!$E$43)</f>
        <v>-</v>
      </c>
      <c r="G921" s="38" t="str">
        <f>IF(ISBLANK('Model Performance Data'!$F$43),"-",'Model Performance Data'!$F$43)</f>
        <v>-</v>
      </c>
      <c r="H921" s="38">
        <v>3</v>
      </c>
      <c r="I921" s="38">
        <v>2</v>
      </c>
      <c r="J921" s="37" t="str">
        <f t="shared" si="46"/>
        <v>32</v>
      </c>
      <c r="K921" s="38" t="str">
        <f>IF(ISBLANK('Model Performance Data'!$L$43),"-",'Model Performance Data'!$L$43)</f>
        <v>-</v>
      </c>
      <c r="L921" s="38" t="str">
        <f>IF(ISBLANK('Model Performance Data'!$K$43),"-",'Model Performance Data'!$K$43)</f>
        <v>-</v>
      </c>
      <c r="M921" s="43">
        <f>IF(ISNA(SUMIFS(INDEX('Model Performance Data'!$O$8:$DY$56,0,MATCH(CONCATENATE($J921,M$6),'Model Performance Data'!$O$6:$DY$6,0)),'Model Performance Data'!$B$8:$B$56,$C921,'Model Performance Data'!$C$8:$C$56,$D921)),"-",SUMIFS(INDEX('Model Performance Data'!$O$8:$DY$56,0,MATCH(CONCATENATE($J921,M$6),'Model Performance Data'!$O$6:$DY$6,0)),'Model Performance Data'!$B$8:$B$56,$C921,'Model Performance Data'!$C$8:$C$56,$D921))</f>
        <v>0</v>
      </c>
      <c r="N921" s="43">
        <f>IF(ISNA(SUMIFS(INDEX('Model Performance Data'!$O$8:$DY$56,0,MATCH(CONCATENATE($J921,N$6),'Model Performance Data'!$O$6:$DY$6,0)),'Model Performance Data'!$B$8:$B$56,$C921,'Model Performance Data'!$C$8:$C$56,$D921)),"-",SUMIFS(INDEX('Model Performance Data'!$O$8:$DY$56,0,MATCH(CONCATENATE($J921,N$6),'Model Performance Data'!$O$6:$DY$6,0)),'Model Performance Data'!$B$8:$B$56,$C921,'Model Performance Data'!$C$8:$C$56,$D921))</f>
        <v>0</v>
      </c>
      <c r="O921" s="154">
        <f>IF(ISNA(SUMIFS(INDEX('Model Performance Data'!$O$8:$DY$56,0,MATCH(CONCATENATE($J921,O$6),'Model Performance Data'!$O$6:$DY$6,0)),'Model Performance Data'!$B$8:$B$56,$C921,'Model Performance Data'!$C$8:$C$56,$D921)),"-",SUMIFS(INDEX('Model Performance Data'!$O$8:$DY$56,0,MATCH(CONCATENATE($J921,O$6),'Model Performance Data'!$O$6:$DY$6,0)),'Model Performance Data'!$B$8:$B$56,$C921,'Model Performance Data'!$C$8:$C$56,$D921))</f>
        <v>0</v>
      </c>
    </row>
    <row r="922" spans="2:15" outlineLevel="1" x14ac:dyDescent="0.35">
      <c r="B922" s="37" t="s">
        <v>80</v>
      </c>
      <c r="C922" s="38" t="str">
        <f>IF(ISBLANK('Model Performance Data'!$B$43),"-",'Model Performance Data'!$B$43)</f>
        <v>-</v>
      </c>
      <c r="D922" s="38" t="str">
        <f>IF(ISBLANK('Model Performance Data'!$C$43),"-",'Model Performance Data'!$C$43)</f>
        <v>-</v>
      </c>
      <c r="E922" s="38" t="str">
        <f>IF(ISBLANK('Model Performance Data'!$D$43),"-",'Model Performance Data'!$D$43)</f>
        <v>-</v>
      </c>
      <c r="F922" s="38" t="str">
        <f>IF(ISBLANK('Model Performance Data'!$E$43),"-",'Model Performance Data'!$E$43)</f>
        <v>-</v>
      </c>
      <c r="G922" s="38" t="str">
        <f>IF(ISBLANK('Model Performance Data'!$F$43),"-",'Model Performance Data'!$F$43)</f>
        <v>-</v>
      </c>
      <c r="H922" s="38">
        <v>3</v>
      </c>
      <c r="I922" s="38">
        <v>3</v>
      </c>
      <c r="J922" s="37" t="str">
        <f t="shared" si="46"/>
        <v>33</v>
      </c>
      <c r="K922" s="38" t="str">
        <f>IF(ISBLANK('Model Performance Data'!$L$43),"-",'Model Performance Data'!$L$43)</f>
        <v>-</v>
      </c>
      <c r="L922" s="38" t="str">
        <f>IF(ISBLANK('Model Performance Data'!$K$43),"-",'Model Performance Data'!$K$43)</f>
        <v>-</v>
      </c>
      <c r="M922" s="43">
        <f>IF(ISNA(SUMIFS(INDEX('Model Performance Data'!$O$8:$DY$56,0,MATCH(CONCATENATE($J922,M$6),'Model Performance Data'!$O$6:$DY$6,0)),'Model Performance Data'!$B$8:$B$56,$C922,'Model Performance Data'!$C$8:$C$56,$D922)),"-",SUMIFS(INDEX('Model Performance Data'!$O$8:$DY$56,0,MATCH(CONCATENATE($J922,M$6),'Model Performance Data'!$O$6:$DY$6,0)),'Model Performance Data'!$B$8:$B$56,$C922,'Model Performance Data'!$C$8:$C$56,$D922))</f>
        <v>0</v>
      </c>
      <c r="N922" s="43">
        <f>IF(ISNA(SUMIFS(INDEX('Model Performance Data'!$O$8:$DY$56,0,MATCH(CONCATENATE($J922,N$6),'Model Performance Data'!$O$6:$DY$6,0)),'Model Performance Data'!$B$8:$B$56,$C922,'Model Performance Data'!$C$8:$C$56,$D922)),"-",SUMIFS(INDEX('Model Performance Data'!$O$8:$DY$56,0,MATCH(CONCATENATE($J922,N$6),'Model Performance Data'!$O$6:$DY$6,0)),'Model Performance Data'!$B$8:$B$56,$C922,'Model Performance Data'!$C$8:$C$56,$D922))</f>
        <v>0</v>
      </c>
      <c r="O922" s="154">
        <f>IF(ISNA(SUMIFS(INDEX('Model Performance Data'!$O$8:$DY$56,0,MATCH(CONCATENATE($J922,O$6),'Model Performance Data'!$O$6:$DY$6,0)),'Model Performance Data'!$B$8:$B$56,$C922,'Model Performance Data'!$C$8:$C$56,$D922)),"-",SUMIFS(INDEX('Model Performance Data'!$O$8:$DY$56,0,MATCH(CONCATENATE($J922,O$6),'Model Performance Data'!$O$6:$DY$6,0)),'Model Performance Data'!$B$8:$B$56,$C922,'Model Performance Data'!$C$8:$C$56,$D922))</f>
        <v>0</v>
      </c>
    </row>
    <row r="923" spans="2:15" outlineLevel="1" x14ac:dyDescent="0.35">
      <c r="B923" s="37" t="s">
        <v>80</v>
      </c>
      <c r="C923" s="38" t="str">
        <f>IF(ISBLANK('Model Performance Data'!$B$43),"-",'Model Performance Data'!$B$43)</f>
        <v>-</v>
      </c>
      <c r="D923" s="38" t="str">
        <f>IF(ISBLANK('Model Performance Data'!$C$43),"-",'Model Performance Data'!$C$43)</f>
        <v>-</v>
      </c>
      <c r="E923" s="38" t="str">
        <f>IF(ISBLANK('Model Performance Data'!$D$43),"-",'Model Performance Data'!$D$43)</f>
        <v>-</v>
      </c>
      <c r="F923" s="38" t="str">
        <f>IF(ISBLANK('Model Performance Data'!$E$43),"-",'Model Performance Data'!$E$43)</f>
        <v>-</v>
      </c>
      <c r="G923" s="38" t="str">
        <f>IF(ISBLANK('Model Performance Data'!$F$43),"-",'Model Performance Data'!$F$43)</f>
        <v>-</v>
      </c>
      <c r="H923" s="38">
        <v>3</v>
      </c>
      <c r="I923" s="38">
        <v>4</v>
      </c>
      <c r="J923" s="37" t="str">
        <f t="shared" si="46"/>
        <v>34</v>
      </c>
      <c r="K923" s="38" t="str">
        <f>IF(ISBLANK('Model Performance Data'!$L$43),"-",'Model Performance Data'!$L$43)</f>
        <v>-</v>
      </c>
      <c r="L923" s="38" t="str">
        <f>IF(ISBLANK('Model Performance Data'!$K$43),"-",'Model Performance Data'!$K$43)</f>
        <v>-</v>
      </c>
      <c r="M923" s="43">
        <f>IF(ISNA(SUMIFS(INDEX('Model Performance Data'!$O$8:$DY$56,0,MATCH(CONCATENATE($J923,M$6),'Model Performance Data'!$O$6:$DY$6,0)),'Model Performance Data'!$B$8:$B$56,$C923,'Model Performance Data'!$C$8:$C$56,$D923)),"-",SUMIFS(INDEX('Model Performance Data'!$O$8:$DY$56,0,MATCH(CONCATENATE($J923,M$6),'Model Performance Data'!$O$6:$DY$6,0)),'Model Performance Data'!$B$8:$B$56,$C923,'Model Performance Data'!$C$8:$C$56,$D923))</f>
        <v>0</v>
      </c>
      <c r="N923" s="43">
        <f>IF(ISNA(SUMIFS(INDEX('Model Performance Data'!$O$8:$DY$56,0,MATCH(CONCATENATE($J923,N$6),'Model Performance Data'!$O$6:$DY$6,0)),'Model Performance Data'!$B$8:$B$56,$C923,'Model Performance Data'!$C$8:$C$56,$D923)),"-",SUMIFS(INDEX('Model Performance Data'!$O$8:$DY$56,0,MATCH(CONCATENATE($J923,N$6),'Model Performance Data'!$O$6:$DY$6,0)),'Model Performance Data'!$B$8:$B$56,$C923,'Model Performance Data'!$C$8:$C$56,$D923))</f>
        <v>0</v>
      </c>
      <c r="O923" s="154">
        <f>IF(ISNA(SUMIFS(INDEX('Model Performance Data'!$O$8:$DY$56,0,MATCH(CONCATENATE($J923,O$6),'Model Performance Data'!$O$6:$DY$6,0)),'Model Performance Data'!$B$8:$B$56,$C923,'Model Performance Data'!$C$8:$C$56,$D923)),"-",SUMIFS(INDEX('Model Performance Data'!$O$8:$DY$56,0,MATCH(CONCATENATE($J923,O$6),'Model Performance Data'!$O$6:$DY$6,0)),'Model Performance Data'!$B$8:$B$56,$C923,'Model Performance Data'!$C$8:$C$56,$D923))</f>
        <v>0</v>
      </c>
    </row>
    <row r="924" spans="2:15" outlineLevel="1" x14ac:dyDescent="0.35">
      <c r="B924" s="37" t="s">
        <v>80</v>
      </c>
      <c r="C924" s="38" t="str">
        <f>IF(ISBLANK('Model Performance Data'!$B$43),"-",'Model Performance Data'!$B$43)</f>
        <v>-</v>
      </c>
      <c r="D924" s="38" t="str">
        <f>IF(ISBLANK('Model Performance Data'!$C$43),"-",'Model Performance Data'!$C$43)</f>
        <v>-</v>
      </c>
      <c r="E924" s="38" t="str">
        <f>IF(ISBLANK('Model Performance Data'!$D$43),"-",'Model Performance Data'!$D$43)</f>
        <v>-</v>
      </c>
      <c r="F924" s="38" t="str">
        <f>IF(ISBLANK('Model Performance Data'!$E$43),"-",'Model Performance Data'!$E$43)</f>
        <v>-</v>
      </c>
      <c r="G924" s="38" t="str">
        <f>IF(ISBLANK('Model Performance Data'!$F$43),"-",'Model Performance Data'!$F$43)</f>
        <v>-</v>
      </c>
      <c r="H924" s="38">
        <v>3</v>
      </c>
      <c r="I924" s="38">
        <v>5</v>
      </c>
      <c r="J924" s="37" t="str">
        <f t="shared" si="46"/>
        <v>35</v>
      </c>
      <c r="K924" s="38" t="str">
        <f>IF(ISBLANK('Model Performance Data'!$L$43),"-",'Model Performance Data'!$L$43)</f>
        <v>-</v>
      </c>
      <c r="L924" s="38" t="str">
        <f>IF(ISBLANK('Model Performance Data'!$K$43),"-",'Model Performance Data'!$K$43)</f>
        <v>-</v>
      </c>
      <c r="M924" s="43">
        <f>IF(ISNA(SUMIFS(INDEX('Model Performance Data'!$O$8:$DY$56,0,MATCH(CONCATENATE($J924,M$6),'Model Performance Data'!$O$6:$DY$6,0)),'Model Performance Data'!$B$8:$B$56,$C924,'Model Performance Data'!$C$8:$C$56,$D924)),"-",SUMIFS(INDEX('Model Performance Data'!$O$8:$DY$56,0,MATCH(CONCATENATE($J924,M$6),'Model Performance Data'!$O$6:$DY$6,0)),'Model Performance Data'!$B$8:$B$56,$C924,'Model Performance Data'!$C$8:$C$56,$D924))</f>
        <v>0</v>
      </c>
      <c r="N924" s="43">
        <f>IF(ISNA(SUMIFS(INDEX('Model Performance Data'!$O$8:$DY$56,0,MATCH(CONCATENATE($J924,N$6),'Model Performance Data'!$O$6:$DY$6,0)),'Model Performance Data'!$B$8:$B$56,$C924,'Model Performance Data'!$C$8:$C$56,$D924)),"-",SUMIFS(INDEX('Model Performance Data'!$O$8:$DY$56,0,MATCH(CONCATENATE($J924,N$6),'Model Performance Data'!$O$6:$DY$6,0)),'Model Performance Data'!$B$8:$B$56,$C924,'Model Performance Data'!$C$8:$C$56,$D924))</f>
        <v>0</v>
      </c>
      <c r="O924" s="154">
        <f>IF(ISNA(SUMIFS(INDEX('Model Performance Data'!$O$8:$DY$56,0,MATCH(CONCATENATE($J924,O$6),'Model Performance Data'!$O$6:$DY$6,0)),'Model Performance Data'!$B$8:$B$56,$C924,'Model Performance Data'!$C$8:$C$56,$D924)),"-",SUMIFS(INDEX('Model Performance Data'!$O$8:$DY$56,0,MATCH(CONCATENATE($J924,O$6),'Model Performance Data'!$O$6:$DY$6,0)),'Model Performance Data'!$B$8:$B$56,$C924,'Model Performance Data'!$C$8:$C$56,$D924))</f>
        <v>0</v>
      </c>
    </row>
    <row r="925" spans="2:15" outlineLevel="1" x14ac:dyDescent="0.35">
      <c r="B925" s="37" t="s">
        <v>80</v>
      </c>
      <c r="C925" s="38" t="str">
        <f>IF(ISBLANK('Model Performance Data'!$B$43),"-",'Model Performance Data'!$B$43)</f>
        <v>-</v>
      </c>
      <c r="D925" s="38" t="str">
        <f>IF(ISBLANK('Model Performance Data'!$C$43),"-",'Model Performance Data'!$C$43)</f>
        <v>-</v>
      </c>
      <c r="E925" s="38" t="str">
        <f>IF(ISBLANK('Model Performance Data'!$D$43),"-",'Model Performance Data'!$D$43)</f>
        <v>-</v>
      </c>
      <c r="F925" s="38" t="str">
        <f>IF(ISBLANK('Model Performance Data'!$E$43),"-",'Model Performance Data'!$E$43)</f>
        <v>-</v>
      </c>
      <c r="G925" s="38" t="str">
        <f>IF(ISBLANK('Model Performance Data'!$F$43),"-",'Model Performance Data'!$F$43)</f>
        <v>-</v>
      </c>
      <c r="H925" s="38">
        <v>3</v>
      </c>
      <c r="I925" s="38" t="s">
        <v>65</v>
      </c>
      <c r="J925" s="37" t="str">
        <f t="shared" si="46"/>
        <v>3Goal</v>
      </c>
      <c r="K925" s="38" t="str">
        <f>IF(ISBLANK('Model Performance Data'!$L$43),"-",'Model Performance Data'!$L$43)</f>
        <v>-</v>
      </c>
      <c r="L925" s="38" t="str">
        <f>IF(ISBLANK('Model Performance Data'!$K$43),"-",'Model Performance Data'!$K$43)</f>
        <v>-</v>
      </c>
      <c r="M925" s="43" t="str">
        <f>IF(ISNA(SUMIFS(INDEX('Model Performance Data'!$O$8:$DY$56,0,MATCH(CONCATENATE($J925,M$6),'Model Performance Data'!$O$6:$DY$6,0)),'Model Performance Data'!$B$8:$B$56,$C925,'Model Performance Data'!$C$8:$C$56,$D925)),"-",SUMIFS(INDEX('Model Performance Data'!$O$8:$DY$56,0,MATCH(CONCATENATE($J925,M$6),'Model Performance Data'!$O$6:$DY$6,0)),'Model Performance Data'!$B$8:$B$56,$C925,'Model Performance Data'!$C$8:$C$56,$D925))</f>
        <v>-</v>
      </c>
      <c r="N925" s="43" t="str">
        <f>IF(ISNA(SUMIFS(INDEX('Model Performance Data'!$O$8:$DY$56,0,MATCH(CONCATENATE($J925,N$6),'Model Performance Data'!$O$6:$DY$6,0)),'Model Performance Data'!$B$8:$B$56,$C925,'Model Performance Data'!$C$8:$C$56,$D925)),"-",SUMIFS(INDEX('Model Performance Data'!$O$8:$DY$56,0,MATCH(CONCATENATE($J925,N$6),'Model Performance Data'!$O$6:$DY$6,0)),'Model Performance Data'!$B$8:$B$56,$C925,'Model Performance Data'!$C$8:$C$56,$D925))</f>
        <v>-</v>
      </c>
      <c r="O925" s="154">
        <f>IF(ISNA(SUMIFS(INDEX('Model Performance Data'!$O$8:$DY$56,0,MATCH(CONCATENATE($J925,O$6),'Model Performance Data'!$O$6:$DY$6,0)),'Model Performance Data'!$B$8:$B$56,$C925,'Model Performance Data'!$C$8:$C$56,$D925)),"-",SUMIFS(INDEX('Model Performance Data'!$O$8:$DY$56,0,MATCH(CONCATENATE($J925,O$6),'Model Performance Data'!$O$6:$DY$6,0)),'Model Performance Data'!$B$8:$B$56,$C925,'Model Performance Data'!$C$8:$C$56,$D925))</f>
        <v>0</v>
      </c>
    </row>
    <row r="926" spans="2:15" outlineLevel="1" x14ac:dyDescent="0.35">
      <c r="B926" s="37" t="s">
        <v>80</v>
      </c>
      <c r="C926" s="38" t="str">
        <f>IF(ISBLANK('Model Performance Data'!$B$43),"-",'Model Performance Data'!$B$43)</f>
        <v>-</v>
      </c>
      <c r="D926" s="38" t="str">
        <f>IF(ISBLANK('Model Performance Data'!$C$43),"-",'Model Performance Data'!$C$43)</f>
        <v>-</v>
      </c>
      <c r="E926" s="38" t="str">
        <f>IF(ISBLANK('Model Performance Data'!$D$43),"-",'Model Performance Data'!$D$43)</f>
        <v>-</v>
      </c>
      <c r="F926" s="38" t="str">
        <f>IF(ISBLANK('Model Performance Data'!$E$43),"-",'Model Performance Data'!$E$43)</f>
        <v>-</v>
      </c>
      <c r="G926" s="38" t="str">
        <f>IF(ISBLANK('Model Performance Data'!$F$43),"-",'Model Performance Data'!$F$43)</f>
        <v>-</v>
      </c>
      <c r="H926" s="38">
        <v>4</v>
      </c>
      <c r="I926" s="38">
        <v>1</v>
      </c>
      <c r="J926" s="37" t="str">
        <f t="shared" ref="J926:J931" si="49">CONCATENATE(H926,I926)</f>
        <v>41</v>
      </c>
      <c r="K926" s="38" t="str">
        <f>IF(ISBLANK('Model Performance Data'!$L$43),"-",'Model Performance Data'!$L$43)</f>
        <v>-</v>
      </c>
      <c r="L926" s="38" t="str">
        <f>IF(ISBLANK('Model Performance Data'!$K$43),"-",'Model Performance Data'!$K$43)</f>
        <v>-</v>
      </c>
      <c r="M926" s="43">
        <f>IF(ISNA(SUMIFS(INDEX('Model Performance Data'!$O$8:$DY$56,0,MATCH(CONCATENATE($J926,M$6),'Model Performance Data'!$O$6:$DY$6,0)),'Model Performance Data'!$B$8:$B$56,$C926,'Model Performance Data'!$C$8:$C$56,$D926)),"-",SUMIFS(INDEX('Model Performance Data'!$O$8:$DY$56,0,MATCH(CONCATENATE($J926,M$6),'Model Performance Data'!$O$6:$DY$6,0)),'Model Performance Data'!$B$8:$B$56,$C926,'Model Performance Data'!$C$8:$C$56,$D926))</f>
        <v>0</v>
      </c>
      <c r="N926" s="43">
        <f>IF(ISNA(SUMIFS(INDEX('Model Performance Data'!$O$8:$DY$56,0,MATCH(CONCATENATE($J926,N$6),'Model Performance Data'!$O$6:$DY$6,0)),'Model Performance Data'!$B$8:$B$56,$C926,'Model Performance Data'!$C$8:$C$56,$D926)),"-",SUMIFS(INDEX('Model Performance Data'!$O$8:$DY$56,0,MATCH(CONCATENATE($J926,N$6),'Model Performance Data'!$O$6:$DY$6,0)),'Model Performance Data'!$B$8:$B$56,$C926,'Model Performance Data'!$C$8:$C$56,$D926))</f>
        <v>0</v>
      </c>
      <c r="O926" s="154">
        <f>IF(ISNA(SUMIFS(INDEX('Model Performance Data'!$O$8:$DY$56,0,MATCH(CONCATENATE($J926,O$6),'Model Performance Data'!$O$6:$DY$6,0)),'Model Performance Data'!$B$8:$B$56,$C926,'Model Performance Data'!$C$8:$C$56,$D926)),"-",SUMIFS(INDEX('Model Performance Data'!$O$8:$DY$56,0,MATCH(CONCATENATE($J926,O$6),'Model Performance Data'!$O$6:$DY$6,0)),'Model Performance Data'!$B$8:$B$56,$C926,'Model Performance Data'!$C$8:$C$56,$D926))</f>
        <v>0</v>
      </c>
    </row>
    <row r="927" spans="2:15" outlineLevel="1" x14ac:dyDescent="0.35">
      <c r="B927" s="37" t="s">
        <v>80</v>
      </c>
      <c r="C927" s="38" t="str">
        <f>IF(ISBLANK('Model Performance Data'!$B$43),"-",'Model Performance Data'!$B$43)</f>
        <v>-</v>
      </c>
      <c r="D927" s="38" t="str">
        <f>IF(ISBLANK('Model Performance Data'!$C$43),"-",'Model Performance Data'!$C$43)</f>
        <v>-</v>
      </c>
      <c r="E927" s="38" t="str">
        <f>IF(ISBLANK('Model Performance Data'!$D$43),"-",'Model Performance Data'!$D$43)</f>
        <v>-</v>
      </c>
      <c r="F927" s="38" t="str">
        <f>IF(ISBLANK('Model Performance Data'!$E$43),"-",'Model Performance Data'!$E$43)</f>
        <v>-</v>
      </c>
      <c r="G927" s="38" t="str">
        <f>IF(ISBLANK('Model Performance Data'!$F$43),"-",'Model Performance Data'!$F$43)</f>
        <v>-</v>
      </c>
      <c r="H927" s="38">
        <v>4</v>
      </c>
      <c r="I927" s="38">
        <v>2</v>
      </c>
      <c r="J927" s="37" t="str">
        <f t="shared" si="49"/>
        <v>42</v>
      </c>
      <c r="K927" s="38" t="str">
        <f>IF(ISBLANK('Model Performance Data'!$L$43),"-",'Model Performance Data'!$L$43)</f>
        <v>-</v>
      </c>
      <c r="L927" s="38" t="str">
        <f>IF(ISBLANK('Model Performance Data'!$K$43),"-",'Model Performance Data'!$K$43)</f>
        <v>-</v>
      </c>
      <c r="M927" s="43">
        <f>IF(ISNA(SUMIFS(INDEX('Model Performance Data'!$O$8:$DY$56,0,MATCH(CONCATENATE($J927,M$6),'Model Performance Data'!$O$6:$DY$6,0)),'Model Performance Data'!$B$8:$B$56,$C927,'Model Performance Data'!$C$8:$C$56,$D927)),"-",SUMIFS(INDEX('Model Performance Data'!$O$8:$DY$56,0,MATCH(CONCATENATE($J927,M$6),'Model Performance Data'!$O$6:$DY$6,0)),'Model Performance Data'!$B$8:$B$56,$C927,'Model Performance Data'!$C$8:$C$56,$D927))</f>
        <v>0</v>
      </c>
      <c r="N927" s="43">
        <f>IF(ISNA(SUMIFS(INDEX('Model Performance Data'!$O$8:$DY$56,0,MATCH(CONCATENATE($J927,N$6),'Model Performance Data'!$O$6:$DY$6,0)),'Model Performance Data'!$B$8:$B$56,$C927,'Model Performance Data'!$C$8:$C$56,$D927)),"-",SUMIFS(INDEX('Model Performance Data'!$O$8:$DY$56,0,MATCH(CONCATENATE($J927,N$6),'Model Performance Data'!$O$6:$DY$6,0)),'Model Performance Data'!$B$8:$B$56,$C927,'Model Performance Data'!$C$8:$C$56,$D927))</f>
        <v>0</v>
      </c>
      <c r="O927" s="154">
        <f>IF(ISNA(SUMIFS(INDEX('Model Performance Data'!$O$8:$DY$56,0,MATCH(CONCATENATE($J927,O$6),'Model Performance Data'!$O$6:$DY$6,0)),'Model Performance Data'!$B$8:$B$56,$C927,'Model Performance Data'!$C$8:$C$56,$D927)),"-",SUMIFS(INDEX('Model Performance Data'!$O$8:$DY$56,0,MATCH(CONCATENATE($J927,O$6),'Model Performance Data'!$O$6:$DY$6,0)),'Model Performance Data'!$B$8:$B$56,$C927,'Model Performance Data'!$C$8:$C$56,$D927))</f>
        <v>0</v>
      </c>
    </row>
    <row r="928" spans="2:15" outlineLevel="1" x14ac:dyDescent="0.35">
      <c r="B928" s="37" t="s">
        <v>80</v>
      </c>
      <c r="C928" s="38" t="str">
        <f>IF(ISBLANK('Model Performance Data'!$B$43),"-",'Model Performance Data'!$B$43)</f>
        <v>-</v>
      </c>
      <c r="D928" s="38" t="str">
        <f>IF(ISBLANK('Model Performance Data'!$C$43),"-",'Model Performance Data'!$C$43)</f>
        <v>-</v>
      </c>
      <c r="E928" s="38" t="str">
        <f>IF(ISBLANK('Model Performance Data'!$D$43),"-",'Model Performance Data'!$D$43)</f>
        <v>-</v>
      </c>
      <c r="F928" s="38" t="str">
        <f>IF(ISBLANK('Model Performance Data'!$E$43),"-",'Model Performance Data'!$E$43)</f>
        <v>-</v>
      </c>
      <c r="G928" s="38" t="str">
        <f>IF(ISBLANK('Model Performance Data'!$F$43),"-",'Model Performance Data'!$F$43)</f>
        <v>-</v>
      </c>
      <c r="H928" s="38">
        <v>4</v>
      </c>
      <c r="I928" s="38">
        <v>3</v>
      </c>
      <c r="J928" s="37" t="str">
        <f t="shared" si="49"/>
        <v>43</v>
      </c>
      <c r="K928" s="38" t="str">
        <f>IF(ISBLANK('Model Performance Data'!$L$43),"-",'Model Performance Data'!$L$43)</f>
        <v>-</v>
      </c>
      <c r="L928" s="38" t="str">
        <f>IF(ISBLANK('Model Performance Data'!$K$43),"-",'Model Performance Data'!$K$43)</f>
        <v>-</v>
      </c>
      <c r="M928" s="43">
        <f>IF(ISNA(SUMIFS(INDEX('Model Performance Data'!$O$8:$DY$56,0,MATCH(CONCATENATE($J928,M$6),'Model Performance Data'!$O$6:$DY$6,0)),'Model Performance Data'!$B$8:$B$56,$C928,'Model Performance Data'!$C$8:$C$56,$D928)),"-",SUMIFS(INDEX('Model Performance Data'!$O$8:$DY$56,0,MATCH(CONCATENATE($J928,M$6),'Model Performance Data'!$O$6:$DY$6,0)),'Model Performance Data'!$B$8:$B$56,$C928,'Model Performance Data'!$C$8:$C$56,$D928))</f>
        <v>0</v>
      </c>
      <c r="N928" s="43">
        <f>IF(ISNA(SUMIFS(INDEX('Model Performance Data'!$O$8:$DY$56,0,MATCH(CONCATENATE($J928,N$6),'Model Performance Data'!$O$6:$DY$6,0)),'Model Performance Data'!$B$8:$B$56,$C928,'Model Performance Data'!$C$8:$C$56,$D928)),"-",SUMIFS(INDEX('Model Performance Data'!$O$8:$DY$56,0,MATCH(CONCATENATE($J928,N$6),'Model Performance Data'!$O$6:$DY$6,0)),'Model Performance Data'!$B$8:$B$56,$C928,'Model Performance Data'!$C$8:$C$56,$D928))</f>
        <v>0</v>
      </c>
      <c r="O928" s="154">
        <f>IF(ISNA(SUMIFS(INDEX('Model Performance Data'!$O$8:$DY$56,0,MATCH(CONCATENATE($J928,O$6),'Model Performance Data'!$O$6:$DY$6,0)),'Model Performance Data'!$B$8:$B$56,$C928,'Model Performance Data'!$C$8:$C$56,$D928)),"-",SUMIFS(INDEX('Model Performance Data'!$O$8:$DY$56,0,MATCH(CONCATENATE($J928,O$6),'Model Performance Data'!$O$6:$DY$6,0)),'Model Performance Data'!$B$8:$B$56,$C928,'Model Performance Data'!$C$8:$C$56,$D928))</f>
        <v>0</v>
      </c>
    </row>
    <row r="929" spans="2:15" outlineLevel="1" x14ac:dyDescent="0.35">
      <c r="B929" s="37" t="s">
        <v>80</v>
      </c>
      <c r="C929" s="38" t="str">
        <f>IF(ISBLANK('Model Performance Data'!$B$43),"-",'Model Performance Data'!$B$43)</f>
        <v>-</v>
      </c>
      <c r="D929" s="38" t="str">
        <f>IF(ISBLANK('Model Performance Data'!$C$43),"-",'Model Performance Data'!$C$43)</f>
        <v>-</v>
      </c>
      <c r="E929" s="38" t="str">
        <f>IF(ISBLANK('Model Performance Data'!$D$43),"-",'Model Performance Data'!$D$43)</f>
        <v>-</v>
      </c>
      <c r="F929" s="38" t="str">
        <f>IF(ISBLANK('Model Performance Data'!$E$43),"-",'Model Performance Data'!$E$43)</f>
        <v>-</v>
      </c>
      <c r="G929" s="38" t="str">
        <f>IF(ISBLANK('Model Performance Data'!$F$43),"-",'Model Performance Data'!$F$43)</f>
        <v>-</v>
      </c>
      <c r="H929" s="38">
        <v>4</v>
      </c>
      <c r="I929" s="38">
        <v>4</v>
      </c>
      <c r="J929" s="37" t="str">
        <f t="shared" si="49"/>
        <v>44</v>
      </c>
      <c r="K929" s="38" t="str">
        <f>IF(ISBLANK('Model Performance Data'!$L$43),"-",'Model Performance Data'!$L$43)</f>
        <v>-</v>
      </c>
      <c r="L929" s="38" t="str">
        <f>IF(ISBLANK('Model Performance Data'!$K$43),"-",'Model Performance Data'!$K$43)</f>
        <v>-</v>
      </c>
      <c r="M929" s="43">
        <f>IF(ISNA(SUMIFS(INDEX('Model Performance Data'!$O$8:$DY$56,0,MATCH(CONCATENATE($J929,M$6),'Model Performance Data'!$O$6:$DY$6,0)),'Model Performance Data'!$B$8:$B$56,$C929,'Model Performance Data'!$C$8:$C$56,$D929)),"-",SUMIFS(INDEX('Model Performance Data'!$O$8:$DY$56,0,MATCH(CONCATENATE($J929,M$6),'Model Performance Data'!$O$6:$DY$6,0)),'Model Performance Data'!$B$8:$B$56,$C929,'Model Performance Data'!$C$8:$C$56,$D929))</f>
        <v>0</v>
      </c>
      <c r="N929" s="43">
        <f>IF(ISNA(SUMIFS(INDEX('Model Performance Data'!$O$8:$DY$56,0,MATCH(CONCATENATE($J929,N$6),'Model Performance Data'!$O$6:$DY$6,0)),'Model Performance Data'!$B$8:$B$56,$C929,'Model Performance Data'!$C$8:$C$56,$D929)),"-",SUMIFS(INDEX('Model Performance Data'!$O$8:$DY$56,0,MATCH(CONCATENATE($J929,N$6),'Model Performance Data'!$O$6:$DY$6,0)),'Model Performance Data'!$B$8:$B$56,$C929,'Model Performance Data'!$C$8:$C$56,$D929))</f>
        <v>0</v>
      </c>
      <c r="O929" s="154">
        <f>IF(ISNA(SUMIFS(INDEX('Model Performance Data'!$O$8:$DY$56,0,MATCH(CONCATENATE($J929,O$6),'Model Performance Data'!$O$6:$DY$6,0)),'Model Performance Data'!$B$8:$B$56,$C929,'Model Performance Data'!$C$8:$C$56,$D929)),"-",SUMIFS(INDEX('Model Performance Data'!$O$8:$DY$56,0,MATCH(CONCATENATE($J929,O$6),'Model Performance Data'!$O$6:$DY$6,0)),'Model Performance Data'!$B$8:$B$56,$C929,'Model Performance Data'!$C$8:$C$56,$D929))</f>
        <v>0</v>
      </c>
    </row>
    <row r="930" spans="2:15" outlineLevel="1" x14ac:dyDescent="0.35">
      <c r="B930" s="37" t="s">
        <v>80</v>
      </c>
      <c r="C930" s="38" t="str">
        <f>IF(ISBLANK('Model Performance Data'!$B$43),"-",'Model Performance Data'!$B$43)</f>
        <v>-</v>
      </c>
      <c r="D930" s="38" t="str">
        <f>IF(ISBLANK('Model Performance Data'!$C$43),"-",'Model Performance Data'!$C$43)</f>
        <v>-</v>
      </c>
      <c r="E930" s="38" t="str">
        <f>IF(ISBLANK('Model Performance Data'!$D$43),"-",'Model Performance Data'!$D$43)</f>
        <v>-</v>
      </c>
      <c r="F930" s="38" t="str">
        <f>IF(ISBLANK('Model Performance Data'!$E$43),"-",'Model Performance Data'!$E$43)</f>
        <v>-</v>
      </c>
      <c r="G930" s="38" t="str">
        <f>IF(ISBLANK('Model Performance Data'!$F$43),"-",'Model Performance Data'!$F$43)</f>
        <v>-</v>
      </c>
      <c r="H930" s="38">
        <v>4</v>
      </c>
      <c r="I930" s="38">
        <v>5</v>
      </c>
      <c r="J930" s="37" t="str">
        <f t="shared" si="49"/>
        <v>45</v>
      </c>
      <c r="K930" s="38" t="str">
        <f>IF(ISBLANK('Model Performance Data'!$L$43),"-",'Model Performance Data'!$L$43)</f>
        <v>-</v>
      </c>
      <c r="L930" s="38" t="str">
        <f>IF(ISBLANK('Model Performance Data'!$K$43),"-",'Model Performance Data'!$K$43)</f>
        <v>-</v>
      </c>
      <c r="M930" s="43">
        <f>IF(ISNA(SUMIFS(INDEX('Model Performance Data'!$O$8:$DY$56,0,MATCH(CONCATENATE($J930,M$6),'Model Performance Data'!$O$6:$DY$6,0)),'Model Performance Data'!$B$8:$B$56,$C930,'Model Performance Data'!$C$8:$C$56,$D930)),"-",SUMIFS(INDEX('Model Performance Data'!$O$8:$DY$56,0,MATCH(CONCATENATE($J930,M$6),'Model Performance Data'!$O$6:$DY$6,0)),'Model Performance Data'!$B$8:$B$56,$C930,'Model Performance Data'!$C$8:$C$56,$D930))</f>
        <v>0</v>
      </c>
      <c r="N930" s="43">
        <f>IF(ISNA(SUMIFS(INDEX('Model Performance Data'!$O$8:$DY$56,0,MATCH(CONCATENATE($J930,N$6),'Model Performance Data'!$O$6:$DY$6,0)),'Model Performance Data'!$B$8:$B$56,$C930,'Model Performance Data'!$C$8:$C$56,$D930)),"-",SUMIFS(INDEX('Model Performance Data'!$O$8:$DY$56,0,MATCH(CONCATENATE($J930,N$6),'Model Performance Data'!$O$6:$DY$6,0)),'Model Performance Data'!$B$8:$B$56,$C930,'Model Performance Data'!$C$8:$C$56,$D930))</f>
        <v>0</v>
      </c>
      <c r="O930" s="154">
        <f>IF(ISNA(SUMIFS(INDEX('Model Performance Data'!$O$8:$DY$56,0,MATCH(CONCATENATE($J930,O$6),'Model Performance Data'!$O$6:$DY$6,0)),'Model Performance Data'!$B$8:$B$56,$C930,'Model Performance Data'!$C$8:$C$56,$D930)),"-",SUMIFS(INDEX('Model Performance Data'!$O$8:$DY$56,0,MATCH(CONCATENATE($J930,O$6),'Model Performance Data'!$O$6:$DY$6,0)),'Model Performance Data'!$B$8:$B$56,$C930,'Model Performance Data'!$C$8:$C$56,$D930))</f>
        <v>0</v>
      </c>
    </row>
    <row r="931" spans="2:15" outlineLevel="1" x14ac:dyDescent="0.35">
      <c r="B931" s="37" t="s">
        <v>80</v>
      </c>
      <c r="C931" s="38" t="str">
        <f>IF(ISBLANK('Model Performance Data'!$B$43),"-",'Model Performance Data'!$B$43)</f>
        <v>-</v>
      </c>
      <c r="D931" s="38" t="str">
        <f>IF(ISBLANK('Model Performance Data'!$C$43),"-",'Model Performance Data'!$C$43)</f>
        <v>-</v>
      </c>
      <c r="E931" s="38" t="str">
        <f>IF(ISBLANK('Model Performance Data'!$D$43),"-",'Model Performance Data'!$D$43)</f>
        <v>-</v>
      </c>
      <c r="F931" s="38" t="str">
        <f>IF(ISBLANK('Model Performance Data'!$E$43),"-",'Model Performance Data'!$E$43)</f>
        <v>-</v>
      </c>
      <c r="G931" s="38" t="str">
        <f>IF(ISBLANK('Model Performance Data'!$F$43),"-",'Model Performance Data'!$F$43)</f>
        <v>-</v>
      </c>
      <c r="H931" s="38">
        <v>4</v>
      </c>
      <c r="I931" s="38" t="s">
        <v>65</v>
      </c>
      <c r="J931" s="37" t="str">
        <f t="shared" si="49"/>
        <v>4Goal</v>
      </c>
      <c r="K931" s="38" t="str">
        <f>IF(ISBLANK('Model Performance Data'!$L$43),"-",'Model Performance Data'!$L$43)</f>
        <v>-</v>
      </c>
      <c r="L931" s="38" t="str">
        <f>IF(ISBLANK('Model Performance Data'!$K$43),"-",'Model Performance Data'!$K$43)</f>
        <v>-</v>
      </c>
      <c r="M931" s="43" t="str">
        <f>IF(ISNA(SUMIFS(INDEX('Model Performance Data'!$O$8:$DY$56,0,MATCH(CONCATENATE($J931,M$6),'Model Performance Data'!$O$6:$DY$6,0)),'Model Performance Data'!$B$8:$B$56,$C931,'Model Performance Data'!$C$8:$C$56,$D931)),"-",SUMIFS(INDEX('Model Performance Data'!$O$8:$DY$56,0,MATCH(CONCATENATE($J931,M$6),'Model Performance Data'!$O$6:$DY$6,0)),'Model Performance Data'!$B$8:$B$56,$C931,'Model Performance Data'!$C$8:$C$56,$D931))</f>
        <v>-</v>
      </c>
      <c r="N931" s="43" t="str">
        <f>IF(ISNA(SUMIFS(INDEX('Model Performance Data'!$O$8:$DY$56,0,MATCH(CONCATENATE($J931,N$6),'Model Performance Data'!$O$6:$DY$6,0)),'Model Performance Data'!$B$8:$B$56,$C931,'Model Performance Data'!$C$8:$C$56,$D931)),"-",SUMIFS(INDEX('Model Performance Data'!$O$8:$DY$56,0,MATCH(CONCATENATE($J931,N$6),'Model Performance Data'!$O$6:$DY$6,0)),'Model Performance Data'!$B$8:$B$56,$C931,'Model Performance Data'!$C$8:$C$56,$D931))</f>
        <v>-</v>
      </c>
      <c r="O931" s="154">
        <f>IF(ISNA(SUMIFS(INDEX('Model Performance Data'!$O$8:$DY$56,0,MATCH(CONCATENATE($J931,O$6),'Model Performance Data'!$O$6:$DY$6,0)),'Model Performance Data'!$B$8:$B$56,$C931,'Model Performance Data'!$C$8:$C$56,$D931)),"-",SUMIFS(INDEX('Model Performance Data'!$O$8:$DY$56,0,MATCH(CONCATENATE($J931,O$6),'Model Performance Data'!$O$6:$DY$6,0)),'Model Performance Data'!$B$8:$B$56,$C931,'Model Performance Data'!$C$8:$C$56,$D931))</f>
        <v>0</v>
      </c>
    </row>
    <row r="932" spans="2:15" outlineLevel="1" x14ac:dyDescent="0.35">
      <c r="B932" s="37" t="s">
        <v>80</v>
      </c>
      <c r="C932" s="38" t="str">
        <f>IF(ISBLANK('Model Performance Data'!$B$44),"-",'Model Performance Data'!$B$44)</f>
        <v>-</v>
      </c>
      <c r="D932" s="38" t="str">
        <f>IF(ISBLANK('Model Performance Data'!$C$44),"-",'Model Performance Data'!$C$44)</f>
        <v>-</v>
      </c>
      <c r="E932" s="38" t="str">
        <f>IF(ISBLANK('Model Performance Data'!$D$44),"-",'Model Performance Data'!$D$44)</f>
        <v>-</v>
      </c>
      <c r="F932" s="38" t="str">
        <f>IF(ISBLANK('Model Performance Data'!$E$44),"-",'Model Performance Data'!$E$44)</f>
        <v>-</v>
      </c>
      <c r="G932" s="38" t="str">
        <f>IF(ISBLANK('Model Performance Data'!$F$44),"-",'Model Performance Data'!$F$44)</f>
        <v>-</v>
      </c>
      <c r="H932" s="38" t="s">
        <v>64</v>
      </c>
      <c r="I932" s="38" t="s">
        <v>64</v>
      </c>
      <c r="J932" s="37" t="str">
        <f t="shared" si="46"/>
        <v>BaselineBaseline</v>
      </c>
      <c r="K932" s="38" t="str">
        <f>IF(ISBLANK('Model Performance Data'!$L$44),"-",'Model Performance Data'!$L$44)</f>
        <v>-</v>
      </c>
      <c r="L932" s="38" t="str">
        <f>IF(ISBLANK('Model Performance Data'!$K$44),"-",'Model Performance Data'!$K$44)</f>
        <v>-</v>
      </c>
      <c r="M932" s="43">
        <f>IF(ISNA(SUMIFS(INDEX('Model Performance Data'!$O$8:$DY$56,0,MATCH(CONCATENATE($J932,M$6),'Model Performance Data'!$O$6:$DY$6,0)),'Model Performance Data'!$B$8:$B$56,$C932,'Model Performance Data'!$C$8:$C$56,$D932)),"-",SUMIFS(INDEX('Model Performance Data'!$O$8:$DY$56,0,MATCH(CONCATENATE($J932,M$6),'Model Performance Data'!$O$6:$DY$6,0)),'Model Performance Data'!$B$8:$B$56,$C932,'Model Performance Data'!$C$8:$C$56,$D932))</f>
        <v>0</v>
      </c>
      <c r="N932" s="43">
        <f>IF(ISNA(SUMIFS(INDEX('Model Performance Data'!$O$8:$DY$56,0,MATCH(CONCATENATE($J932,N$6),'Model Performance Data'!$O$6:$DY$6,0)),'Model Performance Data'!$B$8:$B$56,$C932,'Model Performance Data'!$C$8:$C$56,$D932)),"-",SUMIFS(INDEX('Model Performance Data'!$O$8:$DY$56,0,MATCH(CONCATENATE($J932,N$6),'Model Performance Data'!$O$6:$DY$6,0)),'Model Performance Data'!$B$8:$B$56,$C932,'Model Performance Data'!$C$8:$C$56,$D932))</f>
        <v>0</v>
      </c>
      <c r="O932" s="154">
        <f>IF(ISNA(SUMIFS(INDEX('Model Performance Data'!$O$8:$DY$56,0,MATCH(CONCATENATE($J932,O$6),'Model Performance Data'!$O$6:$DY$6,0)),'Model Performance Data'!$B$8:$B$56,$C932,'Model Performance Data'!$C$8:$C$56,$D932)),"-",SUMIFS(INDEX('Model Performance Data'!$O$8:$DY$56,0,MATCH(CONCATENATE($J932,O$6),'Model Performance Data'!$O$6:$DY$6,0)),'Model Performance Data'!$B$8:$B$56,$C932,'Model Performance Data'!$C$8:$C$56,$D932))</f>
        <v>0</v>
      </c>
    </row>
    <row r="933" spans="2:15" outlineLevel="1" x14ac:dyDescent="0.35">
      <c r="B933" s="37" t="s">
        <v>80</v>
      </c>
      <c r="C933" s="38" t="str">
        <f>IF(ISBLANK('Model Performance Data'!$B$44),"-",'Model Performance Data'!$B$44)</f>
        <v>-</v>
      </c>
      <c r="D933" s="38" t="str">
        <f>IF(ISBLANK('Model Performance Data'!$C$44),"-",'Model Performance Data'!$C$44)</f>
        <v>-</v>
      </c>
      <c r="E933" s="38" t="str">
        <f>IF(ISBLANK('Model Performance Data'!$D$44),"-",'Model Performance Data'!$D$44)</f>
        <v>-</v>
      </c>
      <c r="F933" s="38" t="str">
        <f>IF(ISBLANK('Model Performance Data'!$E$44),"-",'Model Performance Data'!$E$44)</f>
        <v>-</v>
      </c>
      <c r="G933" s="38" t="str">
        <f>IF(ISBLANK('Model Performance Data'!$F$44),"-",'Model Performance Data'!$F$44)</f>
        <v>-</v>
      </c>
      <c r="H933" s="38">
        <v>1</v>
      </c>
      <c r="I933" s="38">
        <v>1</v>
      </c>
      <c r="J933" s="37" t="str">
        <f t="shared" si="46"/>
        <v>11</v>
      </c>
      <c r="K933" s="38" t="str">
        <f>IF(ISBLANK('Model Performance Data'!$L$44),"-",'Model Performance Data'!$L$44)</f>
        <v>-</v>
      </c>
      <c r="L933" s="38" t="str">
        <f>IF(ISBLANK('Model Performance Data'!$K$44),"-",'Model Performance Data'!$K$44)</f>
        <v>-</v>
      </c>
      <c r="M933" s="43">
        <f>IF(ISNA(SUMIFS(INDEX('Model Performance Data'!$O$8:$DY$56,0,MATCH(CONCATENATE($J933,M$6),'Model Performance Data'!$O$6:$DY$6,0)),'Model Performance Data'!$B$8:$B$56,$C933,'Model Performance Data'!$C$8:$C$56,$D933)),"-",SUMIFS(INDEX('Model Performance Data'!$O$8:$DY$56,0,MATCH(CONCATENATE($J933,M$6),'Model Performance Data'!$O$6:$DY$6,0)),'Model Performance Data'!$B$8:$B$56,$C933,'Model Performance Data'!$C$8:$C$56,$D933))</f>
        <v>0</v>
      </c>
      <c r="N933" s="43">
        <f>IF(ISNA(SUMIFS(INDEX('Model Performance Data'!$O$8:$DY$56,0,MATCH(CONCATENATE($J933,N$6),'Model Performance Data'!$O$6:$DY$6,0)),'Model Performance Data'!$B$8:$B$56,$C933,'Model Performance Data'!$C$8:$C$56,$D933)),"-",SUMIFS(INDEX('Model Performance Data'!$O$8:$DY$56,0,MATCH(CONCATENATE($J933,N$6),'Model Performance Data'!$O$6:$DY$6,0)),'Model Performance Data'!$B$8:$B$56,$C933,'Model Performance Data'!$C$8:$C$56,$D933))</f>
        <v>0</v>
      </c>
      <c r="O933" s="154">
        <f>IF(ISNA(SUMIFS(INDEX('Model Performance Data'!$O$8:$DY$56,0,MATCH(CONCATENATE($J933,O$6),'Model Performance Data'!$O$6:$DY$6,0)),'Model Performance Data'!$B$8:$B$56,$C933,'Model Performance Data'!$C$8:$C$56,$D933)),"-",SUMIFS(INDEX('Model Performance Data'!$O$8:$DY$56,0,MATCH(CONCATENATE($J933,O$6),'Model Performance Data'!$O$6:$DY$6,0)),'Model Performance Data'!$B$8:$B$56,$C933,'Model Performance Data'!$C$8:$C$56,$D933))</f>
        <v>0</v>
      </c>
    </row>
    <row r="934" spans="2:15" outlineLevel="1" x14ac:dyDescent="0.35">
      <c r="B934" s="37" t="s">
        <v>80</v>
      </c>
      <c r="C934" s="38" t="str">
        <f>IF(ISBLANK('Model Performance Data'!$B$44),"-",'Model Performance Data'!$B$44)</f>
        <v>-</v>
      </c>
      <c r="D934" s="38" t="str">
        <f>IF(ISBLANK('Model Performance Data'!$C$44),"-",'Model Performance Data'!$C$44)</f>
        <v>-</v>
      </c>
      <c r="E934" s="38" t="str">
        <f>IF(ISBLANK('Model Performance Data'!$D$44),"-",'Model Performance Data'!$D$44)</f>
        <v>-</v>
      </c>
      <c r="F934" s="38" t="str">
        <f>IF(ISBLANK('Model Performance Data'!$E$44),"-",'Model Performance Data'!$E$44)</f>
        <v>-</v>
      </c>
      <c r="G934" s="38" t="str">
        <f>IF(ISBLANK('Model Performance Data'!$F$44),"-",'Model Performance Data'!$F$44)</f>
        <v>-</v>
      </c>
      <c r="H934" s="38">
        <v>1</v>
      </c>
      <c r="I934" s="38">
        <v>2</v>
      </c>
      <c r="J934" s="37" t="str">
        <f t="shared" si="46"/>
        <v>12</v>
      </c>
      <c r="K934" s="38" t="str">
        <f>IF(ISBLANK('Model Performance Data'!$L$44),"-",'Model Performance Data'!$L$44)</f>
        <v>-</v>
      </c>
      <c r="L934" s="38" t="str">
        <f>IF(ISBLANK('Model Performance Data'!$K$44),"-",'Model Performance Data'!$K$44)</f>
        <v>-</v>
      </c>
      <c r="M934" s="43">
        <f>IF(ISNA(SUMIFS(INDEX('Model Performance Data'!$O$8:$DY$56,0,MATCH(CONCATENATE($J934,M$6),'Model Performance Data'!$O$6:$DY$6,0)),'Model Performance Data'!$B$8:$B$56,$C934,'Model Performance Data'!$C$8:$C$56,$D934)),"-",SUMIFS(INDEX('Model Performance Data'!$O$8:$DY$56,0,MATCH(CONCATENATE($J934,M$6),'Model Performance Data'!$O$6:$DY$6,0)),'Model Performance Data'!$B$8:$B$56,$C934,'Model Performance Data'!$C$8:$C$56,$D934))</f>
        <v>0</v>
      </c>
      <c r="N934" s="43">
        <f>IF(ISNA(SUMIFS(INDEX('Model Performance Data'!$O$8:$DY$56,0,MATCH(CONCATENATE($J934,N$6),'Model Performance Data'!$O$6:$DY$6,0)),'Model Performance Data'!$B$8:$B$56,$C934,'Model Performance Data'!$C$8:$C$56,$D934)),"-",SUMIFS(INDEX('Model Performance Data'!$O$8:$DY$56,0,MATCH(CONCATENATE($J934,N$6),'Model Performance Data'!$O$6:$DY$6,0)),'Model Performance Data'!$B$8:$B$56,$C934,'Model Performance Data'!$C$8:$C$56,$D934))</f>
        <v>0</v>
      </c>
      <c r="O934" s="154">
        <f>IF(ISNA(SUMIFS(INDEX('Model Performance Data'!$O$8:$DY$56,0,MATCH(CONCATENATE($J934,O$6),'Model Performance Data'!$O$6:$DY$6,0)),'Model Performance Data'!$B$8:$B$56,$C934,'Model Performance Data'!$C$8:$C$56,$D934)),"-",SUMIFS(INDEX('Model Performance Data'!$O$8:$DY$56,0,MATCH(CONCATENATE($J934,O$6),'Model Performance Data'!$O$6:$DY$6,0)),'Model Performance Data'!$B$8:$B$56,$C934,'Model Performance Data'!$C$8:$C$56,$D934))</f>
        <v>0</v>
      </c>
    </row>
    <row r="935" spans="2:15" outlineLevel="1" x14ac:dyDescent="0.35">
      <c r="B935" s="37" t="s">
        <v>80</v>
      </c>
      <c r="C935" s="38" t="str">
        <f>IF(ISBLANK('Model Performance Data'!$B$44),"-",'Model Performance Data'!$B$44)</f>
        <v>-</v>
      </c>
      <c r="D935" s="38" t="str">
        <f>IF(ISBLANK('Model Performance Data'!$C$44),"-",'Model Performance Data'!$C$44)</f>
        <v>-</v>
      </c>
      <c r="E935" s="38" t="str">
        <f>IF(ISBLANK('Model Performance Data'!$D$44),"-",'Model Performance Data'!$D$44)</f>
        <v>-</v>
      </c>
      <c r="F935" s="38" t="str">
        <f>IF(ISBLANK('Model Performance Data'!$E$44),"-",'Model Performance Data'!$E$44)</f>
        <v>-</v>
      </c>
      <c r="G935" s="38" t="str">
        <f>IF(ISBLANK('Model Performance Data'!$F$44),"-",'Model Performance Data'!$F$44)</f>
        <v>-</v>
      </c>
      <c r="H935" s="38">
        <v>1</v>
      </c>
      <c r="I935" s="38">
        <v>3</v>
      </c>
      <c r="J935" s="37" t="str">
        <f t="shared" si="46"/>
        <v>13</v>
      </c>
      <c r="K935" s="38" t="str">
        <f>IF(ISBLANK('Model Performance Data'!$L$44),"-",'Model Performance Data'!$L$44)</f>
        <v>-</v>
      </c>
      <c r="L935" s="38" t="str">
        <f>IF(ISBLANK('Model Performance Data'!$K$44),"-",'Model Performance Data'!$K$44)</f>
        <v>-</v>
      </c>
      <c r="M935" s="43">
        <f>IF(ISNA(SUMIFS(INDEX('Model Performance Data'!$O$8:$DY$56,0,MATCH(CONCATENATE($J935,M$6),'Model Performance Data'!$O$6:$DY$6,0)),'Model Performance Data'!$B$8:$B$56,$C935,'Model Performance Data'!$C$8:$C$56,$D935)),"-",SUMIFS(INDEX('Model Performance Data'!$O$8:$DY$56,0,MATCH(CONCATENATE($J935,M$6),'Model Performance Data'!$O$6:$DY$6,0)),'Model Performance Data'!$B$8:$B$56,$C935,'Model Performance Data'!$C$8:$C$56,$D935))</f>
        <v>0</v>
      </c>
      <c r="N935" s="43">
        <f>IF(ISNA(SUMIFS(INDEX('Model Performance Data'!$O$8:$DY$56,0,MATCH(CONCATENATE($J935,N$6),'Model Performance Data'!$O$6:$DY$6,0)),'Model Performance Data'!$B$8:$B$56,$C935,'Model Performance Data'!$C$8:$C$56,$D935)),"-",SUMIFS(INDEX('Model Performance Data'!$O$8:$DY$56,0,MATCH(CONCATENATE($J935,N$6),'Model Performance Data'!$O$6:$DY$6,0)),'Model Performance Data'!$B$8:$B$56,$C935,'Model Performance Data'!$C$8:$C$56,$D935))</f>
        <v>0</v>
      </c>
      <c r="O935" s="154">
        <f>IF(ISNA(SUMIFS(INDEX('Model Performance Data'!$O$8:$DY$56,0,MATCH(CONCATENATE($J935,O$6),'Model Performance Data'!$O$6:$DY$6,0)),'Model Performance Data'!$B$8:$B$56,$C935,'Model Performance Data'!$C$8:$C$56,$D935)),"-",SUMIFS(INDEX('Model Performance Data'!$O$8:$DY$56,0,MATCH(CONCATENATE($J935,O$6),'Model Performance Data'!$O$6:$DY$6,0)),'Model Performance Data'!$B$8:$B$56,$C935,'Model Performance Data'!$C$8:$C$56,$D935))</f>
        <v>0</v>
      </c>
    </row>
    <row r="936" spans="2:15" outlineLevel="1" x14ac:dyDescent="0.35">
      <c r="B936" s="37" t="s">
        <v>80</v>
      </c>
      <c r="C936" s="38" t="str">
        <f>IF(ISBLANK('Model Performance Data'!$B$44),"-",'Model Performance Data'!$B$44)</f>
        <v>-</v>
      </c>
      <c r="D936" s="38" t="str">
        <f>IF(ISBLANK('Model Performance Data'!$C$44),"-",'Model Performance Data'!$C$44)</f>
        <v>-</v>
      </c>
      <c r="E936" s="38" t="str">
        <f>IF(ISBLANK('Model Performance Data'!$D$44),"-",'Model Performance Data'!$D$44)</f>
        <v>-</v>
      </c>
      <c r="F936" s="38" t="str">
        <f>IF(ISBLANK('Model Performance Data'!$E$44),"-",'Model Performance Data'!$E$44)</f>
        <v>-</v>
      </c>
      <c r="G936" s="38" t="str">
        <f>IF(ISBLANK('Model Performance Data'!$F$44),"-",'Model Performance Data'!$F$44)</f>
        <v>-</v>
      </c>
      <c r="H936" s="38">
        <v>1</v>
      </c>
      <c r="I936" s="38">
        <v>4</v>
      </c>
      <c r="J936" s="37" t="str">
        <f t="shared" si="46"/>
        <v>14</v>
      </c>
      <c r="K936" s="38" t="str">
        <f>IF(ISBLANK('Model Performance Data'!$L$44),"-",'Model Performance Data'!$L$44)</f>
        <v>-</v>
      </c>
      <c r="L936" s="38" t="str">
        <f>IF(ISBLANK('Model Performance Data'!$K$44),"-",'Model Performance Data'!$K$44)</f>
        <v>-</v>
      </c>
      <c r="M936" s="43">
        <f>IF(ISNA(SUMIFS(INDEX('Model Performance Data'!$O$8:$DY$56,0,MATCH(CONCATENATE($J936,M$6),'Model Performance Data'!$O$6:$DY$6,0)),'Model Performance Data'!$B$8:$B$56,$C936,'Model Performance Data'!$C$8:$C$56,$D936)),"-",SUMIFS(INDEX('Model Performance Data'!$O$8:$DY$56,0,MATCH(CONCATENATE($J936,M$6),'Model Performance Data'!$O$6:$DY$6,0)),'Model Performance Data'!$B$8:$B$56,$C936,'Model Performance Data'!$C$8:$C$56,$D936))</f>
        <v>0</v>
      </c>
      <c r="N936" s="43">
        <f>IF(ISNA(SUMIFS(INDEX('Model Performance Data'!$O$8:$DY$56,0,MATCH(CONCATENATE($J936,N$6),'Model Performance Data'!$O$6:$DY$6,0)),'Model Performance Data'!$B$8:$B$56,$C936,'Model Performance Data'!$C$8:$C$56,$D936)),"-",SUMIFS(INDEX('Model Performance Data'!$O$8:$DY$56,0,MATCH(CONCATENATE($J936,N$6),'Model Performance Data'!$O$6:$DY$6,0)),'Model Performance Data'!$B$8:$B$56,$C936,'Model Performance Data'!$C$8:$C$56,$D936))</f>
        <v>0</v>
      </c>
      <c r="O936" s="154">
        <f>IF(ISNA(SUMIFS(INDEX('Model Performance Data'!$O$8:$DY$56,0,MATCH(CONCATENATE($J936,O$6),'Model Performance Data'!$O$6:$DY$6,0)),'Model Performance Data'!$B$8:$B$56,$C936,'Model Performance Data'!$C$8:$C$56,$D936)),"-",SUMIFS(INDEX('Model Performance Data'!$O$8:$DY$56,0,MATCH(CONCATENATE($J936,O$6),'Model Performance Data'!$O$6:$DY$6,0)),'Model Performance Data'!$B$8:$B$56,$C936,'Model Performance Data'!$C$8:$C$56,$D936))</f>
        <v>0</v>
      </c>
    </row>
    <row r="937" spans="2:15" outlineLevel="1" x14ac:dyDescent="0.35">
      <c r="B937" s="37" t="s">
        <v>80</v>
      </c>
      <c r="C937" s="38" t="str">
        <f>IF(ISBLANK('Model Performance Data'!$B$44),"-",'Model Performance Data'!$B$44)</f>
        <v>-</v>
      </c>
      <c r="D937" s="38" t="str">
        <f>IF(ISBLANK('Model Performance Data'!$C$44),"-",'Model Performance Data'!$C$44)</f>
        <v>-</v>
      </c>
      <c r="E937" s="38" t="str">
        <f>IF(ISBLANK('Model Performance Data'!$D$44),"-",'Model Performance Data'!$D$44)</f>
        <v>-</v>
      </c>
      <c r="F937" s="38" t="str">
        <f>IF(ISBLANK('Model Performance Data'!$E$44),"-",'Model Performance Data'!$E$44)</f>
        <v>-</v>
      </c>
      <c r="G937" s="38" t="str">
        <f>IF(ISBLANK('Model Performance Data'!$F$44),"-",'Model Performance Data'!$F$44)</f>
        <v>-</v>
      </c>
      <c r="H937" s="38">
        <v>1</v>
      </c>
      <c r="I937" s="38">
        <v>5</v>
      </c>
      <c r="J937" s="37" t="str">
        <f t="shared" si="46"/>
        <v>15</v>
      </c>
      <c r="K937" s="38" t="str">
        <f>IF(ISBLANK('Model Performance Data'!$L$44),"-",'Model Performance Data'!$L$44)</f>
        <v>-</v>
      </c>
      <c r="L937" s="38" t="str">
        <f>IF(ISBLANK('Model Performance Data'!$K$44),"-",'Model Performance Data'!$K$44)</f>
        <v>-</v>
      </c>
      <c r="M937" s="43">
        <f>IF(ISNA(SUMIFS(INDEX('Model Performance Data'!$O$8:$DY$56,0,MATCH(CONCATENATE($J937,M$6),'Model Performance Data'!$O$6:$DY$6,0)),'Model Performance Data'!$B$8:$B$56,$C937,'Model Performance Data'!$C$8:$C$56,$D937)),"-",SUMIFS(INDEX('Model Performance Data'!$O$8:$DY$56,0,MATCH(CONCATENATE($J937,M$6),'Model Performance Data'!$O$6:$DY$6,0)),'Model Performance Data'!$B$8:$B$56,$C937,'Model Performance Data'!$C$8:$C$56,$D937))</f>
        <v>0</v>
      </c>
      <c r="N937" s="43">
        <f>IF(ISNA(SUMIFS(INDEX('Model Performance Data'!$O$8:$DY$56,0,MATCH(CONCATENATE($J937,N$6),'Model Performance Data'!$O$6:$DY$6,0)),'Model Performance Data'!$B$8:$B$56,$C937,'Model Performance Data'!$C$8:$C$56,$D937)),"-",SUMIFS(INDEX('Model Performance Data'!$O$8:$DY$56,0,MATCH(CONCATENATE($J937,N$6),'Model Performance Data'!$O$6:$DY$6,0)),'Model Performance Data'!$B$8:$B$56,$C937,'Model Performance Data'!$C$8:$C$56,$D937))</f>
        <v>0</v>
      </c>
      <c r="O937" s="154">
        <f>IF(ISNA(SUMIFS(INDEX('Model Performance Data'!$O$8:$DY$56,0,MATCH(CONCATENATE($J937,O$6),'Model Performance Data'!$O$6:$DY$6,0)),'Model Performance Data'!$B$8:$B$56,$C937,'Model Performance Data'!$C$8:$C$56,$D937)),"-",SUMIFS(INDEX('Model Performance Data'!$O$8:$DY$56,0,MATCH(CONCATENATE($J937,O$6),'Model Performance Data'!$O$6:$DY$6,0)),'Model Performance Data'!$B$8:$B$56,$C937,'Model Performance Data'!$C$8:$C$56,$D937))</f>
        <v>0</v>
      </c>
    </row>
    <row r="938" spans="2:15" outlineLevel="1" x14ac:dyDescent="0.35">
      <c r="B938" s="37" t="s">
        <v>80</v>
      </c>
      <c r="C938" s="38" t="str">
        <f>IF(ISBLANK('Model Performance Data'!$B$44),"-",'Model Performance Data'!$B$44)</f>
        <v>-</v>
      </c>
      <c r="D938" s="38" t="str">
        <f>IF(ISBLANK('Model Performance Data'!$C$44),"-",'Model Performance Data'!$C$44)</f>
        <v>-</v>
      </c>
      <c r="E938" s="38" t="str">
        <f>IF(ISBLANK('Model Performance Data'!$D$44),"-",'Model Performance Data'!$D$44)</f>
        <v>-</v>
      </c>
      <c r="F938" s="38" t="str">
        <f>IF(ISBLANK('Model Performance Data'!$E$44),"-",'Model Performance Data'!$E$44)</f>
        <v>-</v>
      </c>
      <c r="G938" s="38" t="str">
        <f>IF(ISBLANK('Model Performance Data'!$F$44),"-",'Model Performance Data'!$F$44)</f>
        <v>-</v>
      </c>
      <c r="H938" s="38">
        <v>1</v>
      </c>
      <c r="I938" s="38" t="s">
        <v>65</v>
      </c>
      <c r="J938" s="37" t="str">
        <f t="shared" si="46"/>
        <v>1Goal</v>
      </c>
      <c r="K938" s="38" t="str">
        <f>IF(ISBLANK('Model Performance Data'!$L$44),"-",'Model Performance Data'!$L$44)</f>
        <v>-</v>
      </c>
      <c r="L938" s="38" t="str">
        <f>IF(ISBLANK('Model Performance Data'!$K$44),"-",'Model Performance Data'!$K$44)</f>
        <v>-</v>
      </c>
      <c r="M938" s="43" t="str">
        <f>IF(ISNA(SUMIFS(INDEX('Model Performance Data'!$O$8:$DY$56,0,MATCH(CONCATENATE($J938,M$6),'Model Performance Data'!$O$6:$DY$6,0)),'Model Performance Data'!$B$8:$B$56,$C938,'Model Performance Data'!$C$8:$C$56,$D938)),"-",SUMIFS(INDEX('Model Performance Data'!$O$8:$DY$56,0,MATCH(CONCATENATE($J938,M$6),'Model Performance Data'!$O$6:$DY$6,0)),'Model Performance Data'!$B$8:$B$56,$C938,'Model Performance Data'!$C$8:$C$56,$D938))</f>
        <v>-</v>
      </c>
      <c r="N938" s="43" t="str">
        <f>IF(ISNA(SUMIFS(INDEX('Model Performance Data'!$O$8:$DY$56,0,MATCH(CONCATENATE($J938,N$6),'Model Performance Data'!$O$6:$DY$6,0)),'Model Performance Data'!$B$8:$B$56,$C938,'Model Performance Data'!$C$8:$C$56,$D938)),"-",SUMIFS(INDEX('Model Performance Data'!$O$8:$DY$56,0,MATCH(CONCATENATE($J938,N$6),'Model Performance Data'!$O$6:$DY$6,0)),'Model Performance Data'!$B$8:$B$56,$C938,'Model Performance Data'!$C$8:$C$56,$D938))</f>
        <v>-</v>
      </c>
      <c r="O938" s="154">
        <f>IF(ISNA(SUMIFS(INDEX('Model Performance Data'!$O$8:$DY$56,0,MATCH(CONCATENATE($J938,O$6),'Model Performance Data'!$O$6:$DY$6,0)),'Model Performance Data'!$B$8:$B$56,$C938,'Model Performance Data'!$C$8:$C$56,$D938)),"-",SUMIFS(INDEX('Model Performance Data'!$O$8:$DY$56,0,MATCH(CONCATENATE($J938,O$6),'Model Performance Data'!$O$6:$DY$6,0)),'Model Performance Data'!$B$8:$B$56,$C938,'Model Performance Data'!$C$8:$C$56,$D938))</f>
        <v>0</v>
      </c>
    </row>
    <row r="939" spans="2:15" outlineLevel="1" x14ac:dyDescent="0.35">
      <c r="B939" s="37" t="s">
        <v>80</v>
      </c>
      <c r="C939" s="38" t="str">
        <f>IF(ISBLANK('Model Performance Data'!$B$44),"-",'Model Performance Data'!$B$44)</f>
        <v>-</v>
      </c>
      <c r="D939" s="38" t="str">
        <f>IF(ISBLANK('Model Performance Data'!$C$44),"-",'Model Performance Data'!$C$44)</f>
        <v>-</v>
      </c>
      <c r="E939" s="38" t="str">
        <f>IF(ISBLANK('Model Performance Data'!$D$44),"-",'Model Performance Data'!$D$44)</f>
        <v>-</v>
      </c>
      <c r="F939" s="38" t="str">
        <f>IF(ISBLANK('Model Performance Data'!$E$44),"-",'Model Performance Data'!$E$44)</f>
        <v>-</v>
      </c>
      <c r="G939" s="38" t="str">
        <f>IF(ISBLANK('Model Performance Data'!$F$44),"-",'Model Performance Data'!$F$44)</f>
        <v>-</v>
      </c>
      <c r="H939" s="38">
        <v>2</v>
      </c>
      <c r="I939" s="38">
        <v>1</v>
      </c>
      <c r="J939" s="37" t="str">
        <f t="shared" si="46"/>
        <v>21</v>
      </c>
      <c r="K939" s="38" t="str">
        <f>IF(ISBLANK('Model Performance Data'!$L$44),"-",'Model Performance Data'!$L$44)</f>
        <v>-</v>
      </c>
      <c r="L939" s="38" t="str">
        <f>IF(ISBLANK('Model Performance Data'!$K$44),"-",'Model Performance Data'!$K$44)</f>
        <v>-</v>
      </c>
      <c r="M939" s="43">
        <f>IF(ISNA(SUMIFS(INDEX('Model Performance Data'!$O$8:$DY$56,0,MATCH(CONCATENATE($J939,M$6),'Model Performance Data'!$O$6:$DY$6,0)),'Model Performance Data'!$B$8:$B$56,$C939,'Model Performance Data'!$C$8:$C$56,$D939)),"-",SUMIFS(INDEX('Model Performance Data'!$O$8:$DY$56,0,MATCH(CONCATENATE($J939,M$6),'Model Performance Data'!$O$6:$DY$6,0)),'Model Performance Data'!$B$8:$B$56,$C939,'Model Performance Data'!$C$8:$C$56,$D939))</f>
        <v>0</v>
      </c>
      <c r="N939" s="43">
        <f>IF(ISNA(SUMIFS(INDEX('Model Performance Data'!$O$8:$DY$56,0,MATCH(CONCATENATE($J939,N$6),'Model Performance Data'!$O$6:$DY$6,0)),'Model Performance Data'!$B$8:$B$56,$C939,'Model Performance Data'!$C$8:$C$56,$D939)),"-",SUMIFS(INDEX('Model Performance Data'!$O$8:$DY$56,0,MATCH(CONCATENATE($J939,N$6),'Model Performance Data'!$O$6:$DY$6,0)),'Model Performance Data'!$B$8:$B$56,$C939,'Model Performance Data'!$C$8:$C$56,$D939))</f>
        <v>0</v>
      </c>
      <c r="O939" s="154">
        <f>IF(ISNA(SUMIFS(INDEX('Model Performance Data'!$O$8:$DY$56,0,MATCH(CONCATENATE($J939,O$6),'Model Performance Data'!$O$6:$DY$6,0)),'Model Performance Data'!$B$8:$B$56,$C939,'Model Performance Data'!$C$8:$C$56,$D939)),"-",SUMIFS(INDEX('Model Performance Data'!$O$8:$DY$56,0,MATCH(CONCATENATE($J939,O$6),'Model Performance Data'!$O$6:$DY$6,0)),'Model Performance Data'!$B$8:$B$56,$C939,'Model Performance Data'!$C$8:$C$56,$D939))</f>
        <v>0</v>
      </c>
    </row>
    <row r="940" spans="2:15" outlineLevel="1" x14ac:dyDescent="0.35">
      <c r="B940" s="37" t="s">
        <v>80</v>
      </c>
      <c r="C940" s="38" t="str">
        <f>IF(ISBLANK('Model Performance Data'!$B$44),"-",'Model Performance Data'!$B$44)</f>
        <v>-</v>
      </c>
      <c r="D940" s="38" t="str">
        <f>IF(ISBLANK('Model Performance Data'!$C$44),"-",'Model Performance Data'!$C$44)</f>
        <v>-</v>
      </c>
      <c r="E940" s="38" t="str">
        <f>IF(ISBLANK('Model Performance Data'!$D$44),"-",'Model Performance Data'!$D$44)</f>
        <v>-</v>
      </c>
      <c r="F940" s="38" t="str">
        <f>IF(ISBLANK('Model Performance Data'!$E$44),"-",'Model Performance Data'!$E$44)</f>
        <v>-</v>
      </c>
      <c r="G940" s="38" t="str">
        <f>IF(ISBLANK('Model Performance Data'!$F$44),"-",'Model Performance Data'!$F$44)</f>
        <v>-</v>
      </c>
      <c r="H940" s="38">
        <v>2</v>
      </c>
      <c r="I940" s="38">
        <v>2</v>
      </c>
      <c r="J940" s="37" t="str">
        <f t="shared" si="46"/>
        <v>22</v>
      </c>
      <c r="K940" s="38" t="str">
        <f>IF(ISBLANK('Model Performance Data'!$L$44),"-",'Model Performance Data'!$L$44)</f>
        <v>-</v>
      </c>
      <c r="L940" s="38" t="str">
        <f>IF(ISBLANK('Model Performance Data'!$K$44),"-",'Model Performance Data'!$K$44)</f>
        <v>-</v>
      </c>
      <c r="M940" s="43">
        <f>IF(ISNA(SUMIFS(INDEX('Model Performance Data'!$O$8:$DY$56,0,MATCH(CONCATENATE($J940,M$6),'Model Performance Data'!$O$6:$DY$6,0)),'Model Performance Data'!$B$8:$B$56,$C940,'Model Performance Data'!$C$8:$C$56,$D940)),"-",SUMIFS(INDEX('Model Performance Data'!$O$8:$DY$56,0,MATCH(CONCATENATE($J940,M$6),'Model Performance Data'!$O$6:$DY$6,0)),'Model Performance Data'!$B$8:$B$56,$C940,'Model Performance Data'!$C$8:$C$56,$D940))</f>
        <v>0</v>
      </c>
      <c r="N940" s="43">
        <f>IF(ISNA(SUMIFS(INDEX('Model Performance Data'!$O$8:$DY$56,0,MATCH(CONCATENATE($J940,N$6),'Model Performance Data'!$O$6:$DY$6,0)),'Model Performance Data'!$B$8:$B$56,$C940,'Model Performance Data'!$C$8:$C$56,$D940)),"-",SUMIFS(INDEX('Model Performance Data'!$O$8:$DY$56,0,MATCH(CONCATENATE($J940,N$6),'Model Performance Data'!$O$6:$DY$6,0)),'Model Performance Data'!$B$8:$B$56,$C940,'Model Performance Data'!$C$8:$C$56,$D940))</f>
        <v>0</v>
      </c>
      <c r="O940" s="154">
        <f>IF(ISNA(SUMIFS(INDEX('Model Performance Data'!$O$8:$DY$56,0,MATCH(CONCATENATE($J940,O$6),'Model Performance Data'!$O$6:$DY$6,0)),'Model Performance Data'!$B$8:$B$56,$C940,'Model Performance Data'!$C$8:$C$56,$D940)),"-",SUMIFS(INDEX('Model Performance Data'!$O$8:$DY$56,0,MATCH(CONCATENATE($J940,O$6),'Model Performance Data'!$O$6:$DY$6,0)),'Model Performance Data'!$B$8:$B$56,$C940,'Model Performance Data'!$C$8:$C$56,$D940))</f>
        <v>0</v>
      </c>
    </row>
    <row r="941" spans="2:15" outlineLevel="1" x14ac:dyDescent="0.35">
      <c r="B941" s="37" t="s">
        <v>80</v>
      </c>
      <c r="C941" s="38" t="str">
        <f>IF(ISBLANK('Model Performance Data'!$B$44),"-",'Model Performance Data'!$B$44)</f>
        <v>-</v>
      </c>
      <c r="D941" s="38" t="str">
        <f>IF(ISBLANK('Model Performance Data'!$C$44),"-",'Model Performance Data'!$C$44)</f>
        <v>-</v>
      </c>
      <c r="E941" s="38" t="str">
        <f>IF(ISBLANK('Model Performance Data'!$D$44),"-",'Model Performance Data'!$D$44)</f>
        <v>-</v>
      </c>
      <c r="F941" s="38" t="str">
        <f>IF(ISBLANK('Model Performance Data'!$E$44),"-",'Model Performance Data'!$E$44)</f>
        <v>-</v>
      </c>
      <c r="G941" s="38" t="str">
        <f>IF(ISBLANK('Model Performance Data'!$F$44),"-",'Model Performance Data'!$F$44)</f>
        <v>-</v>
      </c>
      <c r="H941" s="38">
        <v>2</v>
      </c>
      <c r="I941" s="38">
        <v>3</v>
      </c>
      <c r="J941" s="37" t="str">
        <f t="shared" si="46"/>
        <v>23</v>
      </c>
      <c r="K941" s="38" t="str">
        <f>IF(ISBLANK('Model Performance Data'!$L$44),"-",'Model Performance Data'!$L$44)</f>
        <v>-</v>
      </c>
      <c r="L941" s="38" t="str">
        <f>IF(ISBLANK('Model Performance Data'!$K$44),"-",'Model Performance Data'!$K$44)</f>
        <v>-</v>
      </c>
      <c r="M941" s="43">
        <f>IF(ISNA(SUMIFS(INDEX('Model Performance Data'!$O$8:$DY$56,0,MATCH(CONCATENATE($J941,M$6),'Model Performance Data'!$O$6:$DY$6,0)),'Model Performance Data'!$B$8:$B$56,$C941,'Model Performance Data'!$C$8:$C$56,$D941)),"-",SUMIFS(INDEX('Model Performance Data'!$O$8:$DY$56,0,MATCH(CONCATENATE($J941,M$6),'Model Performance Data'!$O$6:$DY$6,0)),'Model Performance Data'!$B$8:$B$56,$C941,'Model Performance Data'!$C$8:$C$56,$D941))</f>
        <v>0</v>
      </c>
      <c r="N941" s="43">
        <f>IF(ISNA(SUMIFS(INDEX('Model Performance Data'!$O$8:$DY$56,0,MATCH(CONCATENATE($J941,N$6),'Model Performance Data'!$O$6:$DY$6,0)),'Model Performance Data'!$B$8:$B$56,$C941,'Model Performance Data'!$C$8:$C$56,$D941)),"-",SUMIFS(INDEX('Model Performance Data'!$O$8:$DY$56,0,MATCH(CONCATENATE($J941,N$6),'Model Performance Data'!$O$6:$DY$6,0)),'Model Performance Data'!$B$8:$B$56,$C941,'Model Performance Data'!$C$8:$C$56,$D941))</f>
        <v>0</v>
      </c>
      <c r="O941" s="154">
        <f>IF(ISNA(SUMIFS(INDEX('Model Performance Data'!$O$8:$DY$56,0,MATCH(CONCATENATE($J941,O$6),'Model Performance Data'!$O$6:$DY$6,0)),'Model Performance Data'!$B$8:$B$56,$C941,'Model Performance Data'!$C$8:$C$56,$D941)),"-",SUMIFS(INDEX('Model Performance Data'!$O$8:$DY$56,0,MATCH(CONCATENATE($J941,O$6),'Model Performance Data'!$O$6:$DY$6,0)),'Model Performance Data'!$B$8:$B$56,$C941,'Model Performance Data'!$C$8:$C$56,$D941))</f>
        <v>0</v>
      </c>
    </row>
    <row r="942" spans="2:15" outlineLevel="1" x14ac:dyDescent="0.35">
      <c r="B942" s="37" t="s">
        <v>80</v>
      </c>
      <c r="C942" s="38" t="str">
        <f>IF(ISBLANK('Model Performance Data'!$B$44),"-",'Model Performance Data'!$B$44)</f>
        <v>-</v>
      </c>
      <c r="D942" s="38" t="str">
        <f>IF(ISBLANK('Model Performance Data'!$C$44),"-",'Model Performance Data'!$C$44)</f>
        <v>-</v>
      </c>
      <c r="E942" s="38" t="str">
        <f>IF(ISBLANK('Model Performance Data'!$D$44),"-",'Model Performance Data'!$D$44)</f>
        <v>-</v>
      </c>
      <c r="F942" s="38" t="str">
        <f>IF(ISBLANK('Model Performance Data'!$E$44),"-",'Model Performance Data'!$E$44)</f>
        <v>-</v>
      </c>
      <c r="G942" s="38" t="str">
        <f>IF(ISBLANK('Model Performance Data'!$F$44),"-",'Model Performance Data'!$F$44)</f>
        <v>-</v>
      </c>
      <c r="H942" s="38">
        <v>2</v>
      </c>
      <c r="I942" s="38">
        <v>4</v>
      </c>
      <c r="J942" s="37" t="str">
        <f t="shared" si="46"/>
        <v>24</v>
      </c>
      <c r="K942" s="38" t="str">
        <f>IF(ISBLANK('Model Performance Data'!$L$44),"-",'Model Performance Data'!$L$44)</f>
        <v>-</v>
      </c>
      <c r="L942" s="38" t="str">
        <f>IF(ISBLANK('Model Performance Data'!$K$44),"-",'Model Performance Data'!$K$44)</f>
        <v>-</v>
      </c>
      <c r="M942" s="43">
        <f>IF(ISNA(SUMIFS(INDEX('Model Performance Data'!$O$8:$DY$56,0,MATCH(CONCATENATE($J942,M$6),'Model Performance Data'!$O$6:$DY$6,0)),'Model Performance Data'!$B$8:$B$56,$C942,'Model Performance Data'!$C$8:$C$56,$D942)),"-",SUMIFS(INDEX('Model Performance Data'!$O$8:$DY$56,0,MATCH(CONCATENATE($J942,M$6),'Model Performance Data'!$O$6:$DY$6,0)),'Model Performance Data'!$B$8:$B$56,$C942,'Model Performance Data'!$C$8:$C$56,$D942))</f>
        <v>0</v>
      </c>
      <c r="N942" s="43">
        <f>IF(ISNA(SUMIFS(INDEX('Model Performance Data'!$O$8:$DY$56,0,MATCH(CONCATENATE($J942,N$6),'Model Performance Data'!$O$6:$DY$6,0)),'Model Performance Data'!$B$8:$B$56,$C942,'Model Performance Data'!$C$8:$C$56,$D942)),"-",SUMIFS(INDEX('Model Performance Data'!$O$8:$DY$56,0,MATCH(CONCATENATE($J942,N$6),'Model Performance Data'!$O$6:$DY$6,0)),'Model Performance Data'!$B$8:$B$56,$C942,'Model Performance Data'!$C$8:$C$56,$D942))</f>
        <v>0</v>
      </c>
      <c r="O942" s="154">
        <f>IF(ISNA(SUMIFS(INDEX('Model Performance Data'!$O$8:$DY$56,0,MATCH(CONCATENATE($J942,O$6),'Model Performance Data'!$O$6:$DY$6,0)),'Model Performance Data'!$B$8:$B$56,$C942,'Model Performance Data'!$C$8:$C$56,$D942)),"-",SUMIFS(INDEX('Model Performance Data'!$O$8:$DY$56,0,MATCH(CONCATENATE($J942,O$6),'Model Performance Data'!$O$6:$DY$6,0)),'Model Performance Data'!$B$8:$B$56,$C942,'Model Performance Data'!$C$8:$C$56,$D942))</f>
        <v>0</v>
      </c>
    </row>
    <row r="943" spans="2:15" outlineLevel="1" x14ac:dyDescent="0.35">
      <c r="B943" s="37" t="s">
        <v>80</v>
      </c>
      <c r="C943" s="38" t="str">
        <f>IF(ISBLANK('Model Performance Data'!$B$44),"-",'Model Performance Data'!$B$44)</f>
        <v>-</v>
      </c>
      <c r="D943" s="38" t="str">
        <f>IF(ISBLANK('Model Performance Data'!$C$44),"-",'Model Performance Data'!$C$44)</f>
        <v>-</v>
      </c>
      <c r="E943" s="38" t="str">
        <f>IF(ISBLANK('Model Performance Data'!$D$44),"-",'Model Performance Data'!$D$44)</f>
        <v>-</v>
      </c>
      <c r="F943" s="38" t="str">
        <f>IF(ISBLANK('Model Performance Data'!$E$44),"-",'Model Performance Data'!$E$44)</f>
        <v>-</v>
      </c>
      <c r="G943" s="38" t="str">
        <f>IF(ISBLANK('Model Performance Data'!$F$44),"-",'Model Performance Data'!$F$44)</f>
        <v>-</v>
      </c>
      <c r="H943" s="38">
        <v>2</v>
      </c>
      <c r="I943" s="38">
        <v>5</v>
      </c>
      <c r="J943" s="37" t="str">
        <f t="shared" si="46"/>
        <v>25</v>
      </c>
      <c r="K943" s="38" t="str">
        <f>IF(ISBLANK('Model Performance Data'!$L$44),"-",'Model Performance Data'!$L$44)</f>
        <v>-</v>
      </c>
      <c r="L943" s="38" t="str">
        <f>IF(ISBLANK('Model Performance Data'!$K$44),"-",'Model Performance Data'!$K$44)</f>
        <v>-</v>
      </c>
      <c r="M943" s="43">
        <f>IF(ISNA(SUMIFS(INDEX('Model Performance Data'!$O$8:$DY$56,0,MATCH(CONCATENATE($J943,M$6),'Model Performance Data'!$O$6:$DY$6,0)),'Model Performance Data'!$B$8:$B$56,$C943,'Model Performance Data'!$C$8:$C$56,$D943)),"-",SUMIFS(INDEX('Model Performance Data'!$O$8:$DY$56,0,MATCH(CONCATENATE($J943,M$6),'Model Performance Data'!$O$6:$DY$6,0)),'Model Performance Data'!$B$8:$B$56,$C943,'Model Performance Data'!$C$8:$C$56,$D943))</f>
        <v>0</v>
      </c>
      <c r="N943" s="43">
        <f>IF(ISNA(SUMIFS(INDEX('Model Performance Data'!$O$8:$DY$56,0,MATCH(CONCATENATE($J943,N$6),'Model Performance Data'!$O$6:$DY$6,0)),'Model Performance Data'!$B$8:$B$56,$C943,'Model Performance Data'!$C$8:$C$56,$D943)),"-",SUMIFS(INDEX('Model Performance Data'!$O$8:$DY$56,0,MATCH(CONCATENATE($J943,N$6),'Model Performance Data'!$O$6:$DY$6,0)),'Model Performance Data'!$B$8:$B$56,$C943,'Model Performance Data'!$C$8:$C$56,$D943))</f>
        <v>0</v>
      </c>
      <c r="O943" s="154">
        <f>IF(ISNA(SUMIFS(INDEX('Model Performance Data'!$O$8:$DY$56,0,MATCH(CONCATENATE($J943,O$6),'Model Performance Data'!$O$6:$DY$6,0)),'Model Performance Data'!$B$8:$B$56,$C943,'Model Performance Data'!$C$8:$C$56,$D943)),"-",SUMIFS(INDEX('Model Performance Data'!$O$8:$DY$56,0,MATCH(CONCATENATE($J943,O$6),'Model Performance Data'!$O$6:$DY$6,0)),'Model Performance Data'!$B$8:$B$56,$C943,'Model Performance Data'!$C$8:$C$56,$D943))</f>
        <v>0</v>
      </c>
    </row>
    <row r="944" spans="2:15" outlineLevel="1" x14ac:dyDescent="0.35">
      <c r="B944" s="37" t="s">
        <v>80</v>
      </c>
      <c r="C944" s="38" t="str">
        <f>IF(ISBLANK('Model Performance Data'!$B$44),"-",'Model Performance Data'!$B$44)</f>
        <v>-</v>
      </c>
      <c r="D944" s="38" t="str">
        <f>IF(ISBLANK('Model Performance Data'!$C$44),"-",'Model Performance Data'!$C$44)</f>
        <v>-</v>
      </c>
      <c r="E944" s="38" t="str">
        <f>IF(ISBLANK('Model Performance Data'!$D$44),"-",'Model Performance Data'!$D$44)</f>
        <v>-</v>
      </c>
      <c r="F944" s="38" t="str">
        <f>IF(ISBLANK('Model Performance Data'!$E$44),"-",'Model Performance Data'!$E$44)</f>
        <v>-</v>
      </c>
      <c r="G944" s="38" t="str">
        <f>IF(ISBLANK('Model Performance Data'!$F$44),"-",'Model Performance Data'!$F$44)</f>
        <v>-</v>
      </c>
      <c r="H944" s="38">
        <v>2</v>
      </c>
      <c r="I944" s="38" t="s">
        <v>65</v>
      </c>
      <c r="J944" s="37" t="str">
        <f t="shared" si="46"/>
        <v>2Goal</v>
      </c>
      <c r="K944" s="38" t="str">
        <f>IF(ISBLANK('Model Performance Data'!$L$44),"-",'Model Performance Data'!$L$44)</f>
        <v>-</v>
      </c>
      <c r="L944" s="38" t="str">
        <f>IF(ISBLANK('Model Performance Data'!$K$44),"-",'Model Performance Data'!$K$44)</f>
        <v>-</v>
      </c>
      <c r="M944" s="43" t="str">
        <f>IF(ISNA(SUMIFS(INDEX('Model Performance Data'!$O$8:$DY$56,0,MATCH(CONCATENATE($J944,M$6),'Model Performance Data'!$O$6:$DY$6,0)),'Model Performance Data'!$B$8:$B$56,$C944,'Model Performance Data'!$C$8:$C$56,$D944)),"-",SUMIFS(INDEX('Model Performance Data'!$O$8:$DY$56,0,MATCH(CONCATENATE($J944,M$6),'Model Performance Data'!$O$6:$DY$6,0)),'Model Performance Data'!$B$8:$B$56,$C944,'Model Performance Data'!$C$8:$C$56,$D944))</f>
        <v>-</v>
      </c>
      <c r="N944" s="43" t="str">
        <f>IF(ISNA(SUMIFS(INDEX('Model Performance Data'!$O$8:$DY$56,0,MATCH(CONCATENATE($J944,N$6),'Model Performance Data'!$O$6:$DY$6,0)),'Model Performance Data'!$B$8:$B$56,$C944,'Model Performance Data'!$C$8:$C$56,$D944)),"-",SUMIFS(INDEX('Model Performance Data'!$O$8:$DY$56,0,MATCH(CONCATENATE($J944,N$6),'Model Performance Data'!$O$6:$DY$6,0)),'Model Performance Data'!$B$8:$B$56,$C944,'Model Performance Data'!$C$8:$C$56,$D944))</f>
        <v>-</v>
      </c>
      <c r="O944" s="154">
        <f>IF(ISNA(SUMIFS(INDEX('Model Performance Data'!$O$8:$DY$56,0,MATCH(CONCATENATE($J944,O$6),'Model Performance Data'!$O$6:$DY$6,0)),'Model Performance Data'!$B$8:$B$56,$C944,'Model Performance Data'!$C$8:$C$56,$D944)),"-",SUMIFS(INDEX('Model Performance Data'!$O$8:$DY$56,0,MATCH(CONCATENATE($J944,O$6),'Model Performance Data'!$O$6:$DY$6,0)),'Model Performance Data'!$B$8:$B$56,$C944,'Model Performance Data'!$C$8:$C$56,$D944))</f>
        <v>0</v>
      </c>
    </row>
    <row r="945" spans="2:15" outlineLevel="1" x14ac:dyDescent="0.35">
      <c r="B945" s="37" t="s">
        <v>80</v>
      </c>
      <c r="C945" s="38" t="str">
        <f>IF(ISBLANK('Model Performance Data'!$B$44),"-",'Model Performance Data'!$B$44)</f>
        <v>-</v>
      </c>
      <c r="D945" s="38" t="str">
        <f>IF(ISBLANK('Model Performance Data'!$C$44),"-",'Model Performance Data'!$C$44)</f>
        <v>-</v>
      </c>
      <c r="E945" s="38" t="str">
        <f>IF(ISBLANK('Model Performance Data'!$D$44),"-",'Model Performance Data'!$D$44)</f>
        <v>-</v>
      </c>
      <c r="F945" s="38" t="str">
        <f>IF(ISBLANK('Model Performance Data'!$E$44),"-",'Model Performance Data'!$E$44)</f>
        <v>-</v>
      </c>
      <c r="G945" s="38" t="str">
        <f>IF(ISBLANK('Model Performance Data'!$F$44),"-",'Model Performance Data'!$F$44)</f>
        <v>-</v>
      </c>
      <c r="H945" s="38">
        <v>3</v>
      </c>
      <c r="I945" s="38">
        <v>1</v>
      </c>
      <c r="J945" s="37" t="str">
        <f t="shared" si="46"/>
        <v>31</v>
      </c>
      <c r="K945" s="38" t="str">
        <f>IF(ISBLANK('Model Performance Data'!$L$44),"-",'Model Performance Data'!$L$44)</f>
        <v>-</v>
      </c>
      <c r="L945" s="38" t="str">
        <f>IF(ISBLANK('Model Performance Data'!$K$44),"-",'Model Performance Data'!$K$44)</f>
        <v>-</v>
      </c>
      <c r="M945" s="43">
        <f>IF(ISNA(SUMIFS(INDEX('Model Performance Data'!$O$8:$DY$56,0,MATCH(CONCATENATE($J945,M$6),'Model Performance Data'!$O$6:$DY$6,0)),'Model Performance Data'!$B$8:$B$56,$C945,'Model Performance Data'!$C$8:$C$56,$D945)),"-",SUMIFS(INDEX('Model Performance Data'!$O$8:$DY$56,0,MATCH(CONCATENATE($J945,M$6),'Model Performance Data'!$O$6:$DY$6,0)),'Model Performance Data'!$B$8:$B$56,$C945,'Model Performance Data'!$C$8:$C$56,$D945))</f>
        <v>0</v>
      </c>
      <c r="N945" s="43">
        <f>IF(ISNA(SUMIFS(INDEX('Model Performance Data'!$O$8:$DY$56,0,MATCH(CONCATENATE($J945,N$6),'Model Performance Data'!$O$6:$DY$6,0)),'Model Performance Data'!$B$8:$B$56,$C945,'Model Performance Data'!$C$8:$C$56,$D945)),"-",SUMIFS(INDEX('Model Performance Data'!$O$8:$DY$56,0,MATCH(CONCATENATE($J945,N$6),'Model Performance Data'!$O$6:$DY$6,0)),'Model Performance Data'!$B$8:$B$56,$C945,'Model Performance Data'!$C$8:$C$56,$D945))</f>
        <v>0</v>
      </c>
      <c r="O945" s="154">
        <f>IF(ISNA(SUMIFS(INDEX('Model Performance Data'!$O$8:$DY$56,0,MATCH(CONCATENATE($J945,O$6),'Model Performance Data'!$O$6:$DY$6,0)),'Model Performance Data'!$B$8:$B$56,$C945,'Model Performance Data'!$C$8:$C$56,$D945)),"-",SUMIFS(INDEX('Model Performance Data'!$O$8:$DY$56,0,MATCH(CONCATENATE($J945,O$6),'Model Performance Data'!$O$6:$DY$6,0)),'Model Performance Data'!$B$8:$B$56,$C945,'Model Performance Data'!$C$8:$C$56,$D945))</f>
        <v>0</v>
      </c>
    </row>
    <row r="946" spans="2:15" outlineLevel="1" x14ac:dyDescent="0.35">
      <c r="B946" s="37" t="s">
        <v>80</v>
      </c>
      <c r="C946" s="38" t="str">
        <f>IF(ISBLANK('Model Performance Data'!$B$44),"-",'Model Performance Data'!$B$44)</f>
        <v>-</v>
      </c>
      <c r="D946" s="38" t="str">
        <f>IF(ISBLANK('Model Performance Data'!$C$44),"-",'Model Performance Data'!$C$44)</f>
        <v>-</v>
      </c>
      <c r="E946" s="38" t="str">
        <f>IF(ISBLANK('Model Performance Data'!$D$44),"-",'Model Performance Data'!$D$44)</f>
        <v>-</v>
      </c>
      <c r="F946" s="38" t="str">
        <f>IF(ISBLANK('Model Performance Data'!$E$44),"-",'Model Performance Data'!$E$44)</f>
        <v>-</v>
      </c>
      <c r="G946" s="38" t="str">
        <f>IF(ISBLANK('Model Performance Data'!$F$44),"-",'Model Performance Data'!$F$44)</f>
        <v>-</v>
      </c>
      <c r="H946" s="38">
        <v>3</v>
      </c>
      <c r="I946" s="38">
        <v>2</v>
      </c>
      <c r="J946" s="37" t="str">
        <f t="shared" si="46"/>
        <v>32</v>
      </c>
      <c r="K946" s="38" t="str">
        <f>IF(ISBLANK('Model Performance Data'!$L$44),"-",'Model Performance Data'!$L$44)</f>
        <v>-</v>
      </c>
      <c r="L946" s="38" t="str">
        <f>IF(ISBLANK('Model Performance Data'!$K$44),"-",'Model Performance Data'!$K$44)</f>
        <v>-</v>
      </c>
      <c r="M946" s="43">
        <f>IF(ISNA(SUMIFS(INDEX('Model Performance Data'!$O$8:$DY$56,0,MATCH(CONCATENATE($J946,M$6),'Model Performance Data'!$O$6:$DY$6,0)),'Model Performance Data'!$B$8:$B$56,$C946,'Model Performance Data'!$C$8:$C$56,$D946)),"-",SUMIFS(INDEX('Model Performance Data'!$O$8:$DY$56,0,MATCH(CONCATENATE($J946,M$6),'Model Performance Data'!$O$6:$DY$6,0)),'Model Performance Data'!$B$8:$B$56,$C946,'Model Performance Data'!$C$8:$C$56,$D946))</f>
        <v>0</v>
      </c>
      <c r="N946" s="43">
        <f>IF(ISNA(SUMIFS(INDEX('Model Performance Data'!$O$8:$DY$56,0,MATCH(CONCATENATE($J946,N$6),'Model Performance Data'!$O$6:$DY$6,0)),'Model Performance Data'!$B$8:$B$56,$C946,'Model Performance Data'!$C$8:$C$56,$D946)),"-",SUMIFS(INDEX('Model Performance Data'!$O$8:$DY$56,0,MATCH(CONCATENATE($J946,N$6),'Model Performance Data'!$O$6:$DY$6,0)),'Model Performance Data'!$B$8:$B$56,$C946,'Model Performance Data'!$C$8:$C$56,$D946))</f>
        <v>0</v>
      </c>
      <c r="O946" s="154">
        <f>IF(ISNA(SUMIFS(INDEX('Model Performance Data'!$O$8:$DY$56,0,MATCH(CONCATENATE($J946,O$6),'Model Performance Data'!$O$6:$DY$6,0)),'Model Performance Data'!$B$8:$B$56,$C946,'Model Performance Data'!$C$8:$C$56,$D946)),"-",SUMIFS(INDEX('Model Performance Data'!$O$8:$DY$56,0,MATCH(CONCATENATE($J946,O$6),'Model Performance Data'!$O$6:$DY$6,0)),'Model Performance Data'!$B$8:$B$56,$C946,'Model Performance Data'!$C$8:$C$56,$D946))</f>
        <v>0</v>
      </c>
    </row>
    <row r="947" spans="2:15" outlineLevel="1" x14ac:dyDescent="0.35">
      <c r="B947" s="37" t="s">
        <v>80</v>
      </c>
      <c r="C947" s="38" t="str">
        <f>IF(ISBLANK('Model Performance Data'!$B$44),"-",'Model Performance Data'!$B$44)</f>
        <v>-</v>
      </c>
      <c r="D947" s="38" t="str">
        <f>IF(ISBLANK('Model Performance Data'!$C$44),"-",'Model Performance Data'!$C$44)</f>
        <v>-</v>
      </c>
      <c r="E947" s="38" t="str">
        <f>IF(ISBLANK('Model Performance Data'!$D$44),"-",'Model Performance Data'!$D$44)</f>
        <v>-</v>
      </c>
      <c r="F947" s="38" t="str">
        <f>IF(ISBLANK('Model Performance Data'!$E$44),"-",'Model Performance Data'!$E$44)</f>
        <v>-</v>
      </c>
      <c r="G947" s="38" t="str">
        <f>IF(ISBLANK('Model Performance Data'!$F$44),"-",'Model Performance Data'!$F$44)</f>
        <v>-</v>
      </c>
      <c r="H947" s="38">
        <v>3</v>
      </c>
      <c r="I947" s="38">
        <v>3</v>
      </c>
      <c r="J947" s="37" t="str">
        <f t="shared" si="46"/>
        <v>33</v>
      </c>
      <c r="K947" s="38" t="str">
        <f>IF(ISBLANK('Model Performance Data'!$L$44),"-",'Model Performance Data'!$L$44)</f>
        <v>-</v>
      </c>
      <c r="L947" s="38" t="str">
        <f>IF(ISBLANK('Model Performance Data'!$K$44),"-",'Model Performance Data'!$K$44)</f>
        <v>-</v>
      </c>
      <c r="M947" s="43">
        <f>IF(ISNA(SUMIFS(INDEX('Model Performance Data'!$O$8:$DY$56,0,MATCH(CONCATENATE($J947,M$6),'Model Performance Data'!$O$6:$DY$6,0)),'Model Performance Data'!$B$8:$B$56,$C947,'Model Performance Data'!$C$8:$C$56,$D947)),"-",SUMIFS(INDEX('Model Performance Data'!$O$8:$DY$56,0,MATCH(CONCATENATE($J947,M$6),'Model Performance Data'!$O$6:$DY$6,0)),'Model Performance Data'!$B$8:$B$56,$C947,'Model Performance Data'!$C$8:$C$56,$D947))</f>
        <v>0</v>
      </c>
      <c r="N947" s="43">
        <f>IF(ISNA(SUMIFS(INDEX('Model Performance Data'!$O$8:$DY$56,0,MATCH(CONCATENATE($J947,N$6),'Model Performance Data'!$O$6:$DY$6,0)),'Model Performance Data'!$B$8:$B$56,$C947,'Model Performance Data'!$C$8:$C$56,$D947)),"-",SUMIFS(INDEX('Model Performance Data'!$O$8:$DY$56,0,MATCH(CONCATENATE($J947,N$6),'Model Performance Data'!$O$6:$DY$6,0)),'Model Performance Data'!$B$8:$B$56,$C947,'Model Performance Data'!$C$8:$C$56,$D947))</f>
        <v>0</v>
      </c>
      <c r="O947" s="154">
        <f>IF(ISNA(SUMIFS(INDEX('Model Performance Data'!$O$8:$DY$56,0,MATCH(CONCATENATE($J947,O$6),'Model Performance Data'!$O$6:$DY$6,0)),'Model Performance Data'!$B$8:$B$56,$C947,'Model Performance Data'!$C$8:$C$56,$D947)),"-",SUMIFS(INDEX('Model Performance Data'!$O$8:$DY$56,0,MATCH(CONCATENATE($J947,O$6),'Model Performance Data'!$O$6:$DY$6,0)),'Model Performance Data'!$B$8:$B$56,$C947,'Model Performance Data'!$C$8:$C$56,$D947))</f>
        <v>0</v>
      </c>
    </row>
    <row r="948" spans="2:15" outlineLevel="1" x14ac:dyDescent="0.35">
      <c r="B948" s="37" t="s">
        <v>80</v>
      </c>
      <c r="C948" s="38" t="str">
        <f>IF(ISBLANK('Model Performance Data'!$B$44),"-",'Model Performance Data'!$B$44)</f>
        <v>-</v>
      </c>
      <c r="D948" s="38" t="str">
        <f>IF(ISBLANK('Model Performance Data'!$C$44),"-",'Model Performance Data'!$C$44)</f>
        <v>-</v>
      </c>
      <c r="E948" s="38" t="str">
        <f>IF(ISBLANK('Model Performance Data'!$D$44),"-",'Model Performance Data'!$D$44)</f>
        <v>-</v>
      </c>
      <c r="F948" s="38" t="str">
        <f>IF(ISBLANK('Model Performance Data'!$E$44),"-",'Model Performance Data'!$E$44)</f>
        <v>-</v>
      </c>
      <c r="G948" s="38" t="str">
        <f>IF(ISBLANK('Model Performance Data'!$F$44),"-",'Model Performance Data'!$F$44)</f>
        <v>-</v>
      </c>
      <c r="H948" s="38">
        <v>3</v>
      </c>
      <c r="I948" s="38">
        <v>4</v>
      </c>
      <c r="J948" s="37" t="str">
        <f t="shared" si="46"/>
        <v>34</v>
      </c>
      <c r="K948" s="38" t="str">
        <f>IF(ISBLANK('Model Performance Data'!$L$44),"-",'Model Performance Data'!$L$44)</f>
        <v>-</v>
      </c>
      <c r="L948" s="38" t="str">
        <f>IF(ISBLANK('Model Performance Data'!$K$44),"-",'Model Performance Data'!$K$44)</f>
        <v>-</v>
      </c>
      <c r="M948" s="43">
        <f>IF(ISNA(SUMIFS(INDEX('Model Performance Data'!$O$8:$DY$56,0,MATCH(CONCATENATE($J948,M$6),'Model Performance Data'!$O$6:$DY$6,0)),'Model Performance Data'!$B$8:$B$56,$C948,'Model Performance Data'!$C$8:$C$56,$D948)),"-",SUMIFS(INDEX('Model Performance Data'!$O$8:$DY$56,0,MATCH(CONCATENATE($J948,M$6),'Model Performance Data'!$O$6:$DY$6,0)),'Model Performance Data'!$B$8:$B$56,$C948,'Model Performance Data'!$C$8:$C$56,$D948))</f>
        <v>0</v>
      </c>
      <c r="N948" s="43">
        <f>IF(ISNA(SUMIFS(INDEX('Model Performance Data'!$O$8:$DY$56,0,MATCH(CONCATENATE($J948,N$6),'Model Performance Data'!$O$6:$DY$6,0)),'Model Performance Data'!$B$8:$B$56,$C948,'Model Performance Data'!$C$8:$C$56,$D948)),"-",SUMIFS(INDEX('Model Performance Data'!$O$8:$DY$56,0,MATCH(CONCATENATE($J948,N$6),'Model Performance Data'!$O$6:$DY$6,0)),'Model Performance Data'!$B$8:$B$56,$C948,'Model Performance Data'!$C$8:$C$56,$D948))</f>
        <v>0</v>
      </c>
      <c r="O948" s="154">
        <f>IF(ISNA(SUMIFS(INDEX('Model Performance Data'!$O$8:$DY$56,0,MATCH(CONCATENATE($J948,O$6),'Model Performance Data'!$O$6:$DY$6,0)),'Model Performance Data'!$B$8:$B$56,$C948,'Model Performance Data'!$C$8:$C$56,$D948)),"-",SUMIFS(INDEX('Model Performance Data'!$O$8:$DY$56,0,MATCH(CONCATENATE($J948,O$6),'Model Performance Data'!$O$6:$DY$6,0)),'Model Performance Data'!$B$8:$B$56,$C948,'Model Performance Data'!$C$8:$C$56,$D948))</f>
        <v>0</v>
      </c>
    </row>
    <row r="949" spans="2:15" outlineLevel="1" x14ac:dyDescent="0.35">
      <c r="B949" s="37" t="s">
        <v>80</v>
      </c>
      <c r="C949" s="38" t="str">
        <f>IF(ISBLANK('Model Performance Data'!$B$44),"-",'Model Performance Data'!$B$44)</f>
        <v>-</v>
      </c>
      <c r="D949" s="38" t="str">
        <f>IF(ISBLANK('Model Performance Data'!$C$44),"-",'Model Performance Data'!$C$44)</f>
        <v>-</v>
      </c>
      <c r="E949" s="38" t="str">
        <f>IF(ISBLANK('Model Performance Data'!$D$44),"-",'Model Performance Data'!$D$44)</f>
        <v>-</v>
      </c>
      <c r="F949" s="38" t="str">
        <f>IF(ISBLANK('Model Performance Data'!$E$44),"-",'Model Performance Data'!$E$44)</f>
        <v>-</v>
      </c>
      <c r="G949" s="38" t="str">
        <f>IF(ISBLANK('Model Performance Data'!$F$44),"-",'Model Performance Data'!$F$44)</f>
        <v>-</v>
      </c>
      <c r="H949" s="38">
        <v>3</v>
      </c>
      <c r="I949" s="38">
        <v>5</v>
      </c>
      <c r="J949" s="37" t="str">
        <f t="shared" si="46"/>
        <v>35</v>
      </c>
      <c r="K949" s="38" t="str">
        <f>IF(ISBLANK('Model Performance Data'!$L$44),"-",'Model Performance Data'!$L$44)</f>
        <v>-</v>
      </c>
      <c r="L949" s="38" t="str">
        <f>IF(ISBLANK('Model Performance Data'!$K$44),"-",'Model Performance Data'!$K$44)</f>
        <v>-</v>
      </c>
      <c r="M949" s="43">
        <f>IF(ISNA(SUMIFS(INDEX('Model Performance Data'!$O$8:$DY$56,0,MATCH(CONCATENATE($J949,M$6),'Model Performance Data'!$O$6:$DY$6,0)),'Model Performance Data'!$B$8:$B$56,$C949,'Model Performance Data'!$C$8:$C$56,$D949)),"-",SUMIFS(INDEX('Model Performance Data'!$O$8:$DY$56,0,MATCH(CONCATENATE($J949,M$6),'Model Performance Data'!$O$6:$DY$6,0)),'Model Performance Data'!$B$8:$B$56,$C949,'Model Performance Data'!$C$8:$C$56,$D949))</f>
        <v>0</v>
      </c>
      <c r="N949" s="43">
        <f>IF(ISNA(SUMIFS(INDEX('Model Performance Data'!$O$8:$DY$56,0,MATCH(CONCATENATE($J949,N$6),'Model Performance Data'!$O$6:$DY$6,0)),'Model Performance Data'!$B$8:$B$56,$C949,'Model Performance Data'!$C$8:$C$56,$D949)),"-",SUMIFS(INDEX('Model Performance Data'!$O$8:$DY$56,0,MATCH(CONCATENATE($J949,N$6),'Model Performance Data'!$O$6:$DY$6,0)),'Model Performance Data'!$B$8:$B$56,$C949,'Model Performance Data'!$C$8:$C$56,$D949))</f>
        <v>0</v>
      </c>
      <c r="O949" s="154">
        <f>IF(ISNA(SUMIFS(INDEX('Model Performance Data'!$O$8:$DY$56,0,MATCH(CONCATENATE($J949,O$6),'Model Performance Data'!$O$6:$DY$6,0)),'Model Performance Data'!$B$8:$B$56,$C949,'Model Performance Data'!$C$8:$C$56,$D949)),"-",SUMIFS(INDEX('Model Performance Data'!$O$8:$DY$56,0,MATCH(CONCATENATE($J949,O$6),'Model Performance Data'!$O$6:$DY$6,0)),'Model Performance Data'!$B$8:$B$56,$C949,'Model Performance Data'!$C$8:$C$56,$D949))</f>
        <v>0</v>
      </c>
    </row>
    <row r="950" spans="2:15" outlineLevel="1" x14ac:dyDescent="0.35">
      <c r="B950" s="37" t="s">
        <v>80</v>
      </c>
      <c r="C950" s="38" t="str">
        <f>IF(ISBLANK('Model Performance Data'!$B$44),"-",'Model Performance Data'!$B$44)</f>
        <v>-</v>
      </c>
      <c r="D950" s="38" t="str">
        <f>IF(ISBLANK('Model Performance Data'!$C$44),"-",'Model Performance Data'!$C$44)</f>
        <v>-</v>
      </c>
      <c r="E950" s="38" t="str">
        <f>IF(ISBLANK('Model Performance Data'!$D$44),"-",'Model Performance Data'!$D$44)</f>
        <v>-</v>
      </c>
      <c r="F950" s="38" t="str">
        <f>IF(ISBLANK('Model Performance Data'!$E$44),"-",'Model Performance Data'!$E$44)</f>
        <v>-</v>
      </c>
      <c r="G950" s="38" t="str">
        <f>IF(ISBLANK('Model Performance Data'!$F$44),"-",'Model Performance Data'!$F$44)</f>
        <v>-</v>
      </c>
      <c r="H950" s="38">
        <v>3</v>
      </c>
      <c r="I950" s="38" t="s">
        <v>65</v>
      </c>
      <c r="J950" s="37" t="str">
        <f t="shared" si="46"/>
        <v>3Goal</v>
      </c>
      <c r="K950" s="38" t="str">
        <f>IF(ISBLANK('Model Performance Data'!$L$44),"-",'Model Performance Data'!$L$44)</f>
        <v>-</v>
      </c>
      <c r="L950" s="38" t="str">
        <f>IF(ISBLANK('Model Performance Data'!$K$44),"-",'Model Performance Data'!$K$44)</f>
        <v>-</v>
      </c>
      <c r="M950" s="43" t="str">
        <f>IF(ISNA(SUMIFS(INDEX('Model Performance Data'!$O$8:$DY$56,0,MATCH(CONCATENATE($J950,M$6),'Model Performance Data'!$O$6:$DY$6,0)),'Model Performance Data'!$B$8:$B$56,$C950,'Model Performance Data'!$C$8:$C$56,$D950)),"-",SUMIFS(INDEX('Model Performance Data'!$O$8:$DY$56,0,MATCH(CONCATENATE($J950,M$6),'Model Performance Data'!$O$6:$DY$6,0)),'Model Performance Data'!$B$8:$B$56,$C950,'Model Performance Data'!$C$8:$C$56,$D950))</f>
        <v>-</v>
      </c>
      <c r="N950" s="43" t="str">
        <f>IF(ISNA(SUMIFS(INDEX('Model Performance Data'!$O$8:$DY$56,0,MATCH(CONCATENATE($J950,N$6),'Model Performance Data'!$O$6:$DY$6,0)),'Model Performance Data'!$B$8:$B$56,$C950,'Model Performance Data'!$C$8:$C$56,$D950)),"-",SUMIFS(INDEX('Model Performance Data'!$O$8:$DY$56,0,MATCH(CONCATENATE($J950,N$6),'Model Performance Data'!$O$6:$DY$6,0)),'Model Performance Data'!$B$8:$B$56,$C950,'Model Performance Data'!$C$8:$C$56,$D950))</f>
        <v>-</v>
      </c>
      <c r="O950" s="154">
        <f>IF(ISNA(SUMIFS(INDEX('Model Performance Data'!$O$8:$DY$56,0,MATCH(CONCATENATE($J950,O$6),'Model Performance Data'!$O$6:$DY$6,0)),'Model Performance Data'!$B$8:$B$56,$C950,'Model Performance Data'!$C$8:$C$56,$D950)),"-",SUMIFS(INDEX('Model Performance Data'!$O$8:$DY$56,0,MATCH(CONCATENATE($J950,O$6),'Model Performance Data'!$O$6:$DY$6,0)),'Model Performance Data'!$B$8:$B$56,$C950,'Model Performance Data'!$C$8:$C$56,$D950))</f>
        <v>0</v>
      </c>
    </row>
    <row r="951" spans="2:15" outlineLevel="1" x14ac:dyDescent="0.35">
      <c r="B951" s="37" t="s">
        <v>80</v>
      </c>
      <c r="C951" s="38" t="str">
        <f>IF(ISBLANK('Model Performance Data'!$B$44),"-",'Model Performance Data'!$B$44)</f>
        <v>-</v>
      </c>
      <c r="D951" s="38" t="str">
        <f>IF(ISBLANK('Model Performance Data'!$C$44),"-",'Model Performance Data'!$C$44)</f>
        <v>-</v>
      </c>
      <c r="E951" s="38" t="str">
        <f>IF(ISBLANK('Model Performance Data'!$D$44),"-",'Model Performance Data'!$D$44)</f>
        <v>-</v>
      </c>
      <c r="F951" s="38" t="str">
        <f>IF(ISBLANK('Model Performance Data'!$E$44),"-",'Model Performance Data'!$E$44)</f>
        <v>-</v>
      </c>
      <c r="G951" s="38" t="str">
        <f>IF(ISBLANK('Model Performance Data'!$F$44),"-",'Model Performance Data'!$F$44)</f>
        <v>-</v>
      </c>
      <c r="H951" s="38" t="s">
        <v>64</v>
      </c>
      <c r="I951" s="38" t="s">
        <v>64</v>
      </c>
      <c r="J951" s="37" t="str">
        <f t="shared" si="46"/>
        <v>BaselineBaseline</v>
      </c>
      <c r="K951" s="38" t="str">
        <f>IF(ISBLANK('Model Performance Data'!$L$44),"-",'Model Performance Data'!$L$44)</f>
        <v>-</v>
      </c>
      <c r="L951" s="38" t="str">
        <f>IF(ISBLANK('Model Performance Data'!$K$44),"-",'Model Performance Data'!$K$44)</f>
        <v>-</v>
      </c>
      <c r="M951" s="43">
        <f>IF(ISNA(SUMIFS(INDEX('Model Performance Data'!$O$8:$DY$56,0,MATCH(CONCATENATE($J951,M$6),'Model Performance Data'!$O$6:$DY$6,0)),'Model Performance Data'!$B$8:$B$56,$C951,'Model Performance Data'!$C$8:$C$56,$D951)),"-",SUMIFS(INDEX('Model Performance Data'!$O$8:$DY$56,0,MATCH(CONCATENATE($J951,M$6),'Model Performance Data'!$O$6:$DY$6,0)),'Model Performance Data'!$B$8:$B$56,$C951,'Model Performance Data'!$C$8:$C$56,$D951))</f>
        <v>0</v>
      </c>
      <c r="N951" s="43">
        <f>IF(ISNA(SUMIFS(INDEX('Model Performance Data'!$O$8:$DY$56,0,MATCH(CONCATENATE($J951,N$6),'Model Performance Data'!$O$6:$DY$6,0)),'Model Performance Data'!$B$8:$B$56,$C951,'Model Performance Data'!$C$8:$C$56,$D951)),"-",SUMIFS(INDEX('Model Performance Data'!$O$8:$DY$56,0,MATCH(CONCATENATE($J951,N$6),'Model Performance Data'!$O$6:$DY$6,0)),'Model Performance Data'!$B$8:$B$56,$C951,'Model Performance Data'!$C$8:$C$56,$D951))</f>
        <v>0</v>
      </c>
      <c r="O951" s="154">
        <f>IF(ISNA(SUMIFS(INDEX('Model Performance Data'!$O$8:$DY$56,0,MATCH(CONCATENATE($J951,O$6),'Model Performance Data'!$O$6:$DY$6,0)),'Model Performance Data'!$B$8:$B$56,$C951,'Model Performance Data'!$C$8:$C$56,$D951)),"-",SUMIFS(INDEX('Model Performance Data'!$O$8:$DY$56,0,MATCH(CONCATENATE($J951,O$6),'Model Performance Data'!$O$6:$DY$6,0)),'Model Performance Data'!$B$8:$B$56,$C951,'Model Performance Data'!$C$8:$C$56,$D951))</f>
        <v>0</v>
      </c>
    </row>
    <row r="952" spans="2:15" outlineLevel="1" x14ac:dyDescent="0.35">
      <c r="B952" s="37" t="s">
        <v>80</v>
      </c>
      <c r="C952" s="38" t="str">
        <f>IF(ISBLANK('Model Performance Data'!$B$44),"-",'Model Performance Data'!$B$44)</f>
        <v>-</v>
      </c>
      <c r="D952" s="38" t="str">
        <f>IF(ISBLANK('Model Performance Data'!$C$44),"-",'Model Performance Data'!$C$44)</f>
        <v>-</v>
      </c>
      <c r="E952" s="38" t="str">
        <f>IF(ISBLANK('Model Performance Data'!$D$44),"-",'Model Performance Data'!$D$44)</f>
        <v>-</v>
      </c>
      <c r="F952" s="38" t="str">
        <f>IF(ISBLANK('Model Performance Data'!$E$44),"-",'Model Performance Data'!$E$44)</f>
        <v>-</v>
      </c>
      <c r="G952" s="38" t="str">
        <f>IF(ISBLANK('Model Performance Data'!$F$44),"-",'Model Performance Data'!$F$44)</f>
        <v>-</v>
      </c>
      <c r="H952" s="38">
        <v>4</v>
      </c>
      <c r="I952" s="38">
        <v>2</v>
      </c>
      <c r="J952" s="37" t="str">
        <f t="shared" ref="J952:J957" si="50">CONCATENATE(H952,I952)</f>
        <v>42</v>
      </c>
      <c r="K952" s="38" t="str">
        <f>IF(ISBLANK('Model Performance Data'!$L$44),"-",'Model Performance Data'!$L$44)</f>
        <v>-</v>
      </c>
      <c r="L952" s="38" t="str">
        <f>IF(ISBLANK('Model Performance Data'!$K$44),"-",'Model Performance Data'!$K$44)</f>
        <v>-</v>
      </c>
      <c r="M952" s="43">
        <f>IF(ISNA(SUMIFS(INDEX('Model Performance Data'!$O$8:$DY$56,0,MATCH(CONCATENATE($J952,M$6),'Model Performance Data'!$O$6:$DY$6,0)),'Model Performance Data'!$B$8:$B$56,$C952,'Model Performance Data'!$C$8:$C$56,$D952)),"-",SUMIFS(INDEX('Model Performance Data'!$O$8:$DY$56,0,MATCH(CONCATENATE($J952,M$6),'Model Performance Data'!$O$6:$DY$6,0)),'Model Performance Data'!$B$8:$B$56,$C952,'Model Performance Data'!$C$8:$C$56,$D952))</f>
        <v>0</v>
      </c>
      <c r="N952" s="43">
        <f>IF(ISNA(SUMIFS(INDEX('Model Performance Data'!$O$8:$DY$56,0,MATCH(CONCATENATE($J952,N$6),'Model Performance Data'!$O$6:$DY$6,0)),'Model Performance Data'!$B$8:$B$56,$C952,'Model Performance Data'!$C$8:$C$56,$D952)),"-",SUMIFS(INDEX('Model Performance Data'!$O$8:$DY$56,0,MATCH(CONCATENATE($J952,N$6),'Model Performance Data'!$O$6:$DY$6,0)),'Model Performance Data'!$B$8:$B$56,$C952,'Model Performance Data'!$C$8:$C$56,$D952))</f>
        <v>0</v>
      </c>
      <c r="O952" s="154">
        <f>IF(ISNA(SUMIFS(INDEX('Model Performance Data'!$O$8:$DY$56,0,MATCH(CONCATENATE($J952,O$6),'Model Performance Data'!$O$6:$DY$6,0)),'Model Performance Data'!$B$8:$B$56,$C952,'Model Performance Data'!$C$8:$C$56,$D952)),"-",SUMIFS(INDEX('Model Performance Data'!$O$8:$DY$56,0,MATCH(CONCATENATE($J952,O$6),'Model Performance Data'!$O$6:$DY$6,0)),'Model Performance Data'!$B$8:$B$56,$C952,'Model Performance Data'!$C$8:$C$56,$D952))</f>
        <v>0</v>
      </c>
    </row>
    <row r="953" spans="2:15" outlineLevel="1" x14ac:dyDescent="0.35">
      <c r="B953" s="37" t="s">
        <v>80</v>
      </c>
      <c r="C953" s="38" t="str">
        <f>IF(ISBLANK('Model Performance Data'!$B$44),"-",'Model Performance Data'!$B$44)</f>
        <v>-</v>
      </c>
      <c r="D953" s="38" t="str">
        <f>IF(ISBLANK('Model Performance Data'!$C$44),"-",'Model Performance Data'!$C$44)</f>
        <v>-</v>
      </c>
      <c r="E953" s="38" t="str">
        <f>IF(ISBLANK('Model Performance Data'!$D$44),"-",'Model Performance Data'!$D$44)</f>
        <v>-</v>
      </c>
      <c r="F953" s="38" t="str">
        <f>IF(ISBLANK('Model Performance Data'!$E$44),"-",'Model Performance Data'!$E$44)</f>
        <v>-</v>
      </c>
      <c r="G953" s="38" t="str">
        <f>IF(ISBLANK('Model Performance Data'!$F$44),"-",'Model Performance Data'!$F$44)</f>
        <v>-</v>
      </c>
      <c r="H953" s="38">
        <v>4</v>
      </c>
      <c r="I953" s="38">
        <v>3</v>
      </c>
      <c r="J953" s="37" t="str">
        <f t="shared" si="50"/>
        <v>43</v>
      </c>
      <c r="K953" s="38" t="str">
        <f>IF(ISBLANK('Model Performance Data'!$L$44),"-",'Model Performance Data'!$L$44)</f>
        <v>-</v>
      </c>
      <c r="L953" s="38" t="str">
        <f>IF(ISBLANK('Model Performance Data'!$K$44),"-",'Model Performance Data'!$K$44)</f>
        <v>-</v>
      </c>
      <c r="M953" s="43">
        <f>IF(ISNA(SUMIFS(INDEX('Model Performance Data'!$O$8:$DY$56,0,MATCH(CONCATENATE($J953,M$6),'Model Performance Data'!$O$6:$DY$6,0)),'Model Performance Data'!$B$8:$B$56,$C953,'Model Performance Data'!$C$8:$C$56,$D953)),"-",SUMIFS(INDEX('Model Performance Data'!$O$8:$DY$56,0,MATCH(CONCATENATE($J953,M$6),'Model Performance Data'!$O$6:$DY$6,0)),'Model Performance Data'!$B$8:$B$56,$C953,'Model Performance Data'!$C$8:$C$56,$D953))</f>
        <v>0</v>
      </c>
      <c r="N953" s="43">
        <f>IF(ISNA(SUMIFS(INDEX('Model Performance Data'!$O$8:$DY$56,0,MATCH(CONCATENATE($J953,N$6),'Model Performance Data'!$O$6:$DY$6,0)),'Model Performance Data'!$B$8:$B$56,$C953,'Model Performance Data'!$C$8:$C$56,$D953)),"-",SUMIFS(INDEX('Model Performance Data'!$O$8:$DY$56,0,MATCH(CONCATENATE($J953,N$6),'Model Performance Data'!$O$6:$DY$6,0)),'Model Performance Data'!$B$8:$B$56,$C953,'Model Performance Data'!$C$8:$C$56,$D953))</f>
        <v>0</v>
      </c>
      <c r="O953" s="154">
        <f>IF(ISNA(SUMIFS(INDEX('Model Performance Data'!$O$8:$DY$56,0,MATCH(CONCATENATE($J953,O$6),'Model Performance Data'!$O$6:$DY$6,0)),'Model Performance Data'!$B$8:$B$56,$C953,'Model Performance Data'!$C$8:$C$56,$D953)),"-",SUMIFS(INDEX('Model Performance Data'!$O$8:$DY$56,0,MATCH(CONCATENATE($J953,O$6),'Model Performance Data'!$O$6:$DY$6,0)),'Model Performance Data'!$B$8:$B$56,$C953,'Model Performance Data'!$C$8:$C$56,$D953))</f>
        <v>0</v>
      </c>
    </row>
    <row r="954" spans="2:15" outlineLevel="1" x14ac:dyDescent="0.35">
      <c r="B954" s="37" t="s">
        <v>80</v>
      </c>
      <c r="C954" s="38" t="str">
        <f>IF(ISBLANK('Model Performance Data'!$B$44),"-",'Model Performance Data'!$B$44)</f>
        <v>-</v>
      </c>
      <c r="D954" s="38" t="str">
        <f>IF(ISBLANK('Model Performance Data'!$C$44),"-",'Model Performance Data'!$C$44)</f>
        <v>-</v>
      </c>
      <c r="E954" s="38" t="str">
        <f>IF(ISBLANK('Model Performance Data'!$D$44),"-",'Model Performance Data'!$D$44)</f>
        <v>-</v>
      </c>
      <c r="F954" s="38" t="str">
        <f>IF(ISBLANK('Model Performance Data'!$E$44),"-",'Model Performance Data'!$E$44)</f>
        <v>-</v>
      </c>
      <c r="G954" s="38" t="str">
        <f>IF(ISBLANK('Model Performance Data'!$F$44),"-",'Model Performance Data'!$F$44)</f>
        <v>-</v>
      </c>
      <c r="H954" s="38">
        <v>4</v>
      </c>
      <c r="I954" s="38">
        <v>4</v>
      </c>
      <c r="J954" s="37" t="str">
        <f t="shared" si="50"/>
        <v>44</v>
      </c>
      <c r="K954" s="38" t="str">
        <f>IF(ISBLANK('Model Performance Data'!$L$44),"-",'Model Performance Data'!$L$44)</f>
        <v>-</v>
      </c>
      <c r="L954" s="38" t="str">
        <f>IF(ISBLANK('Model Performance Data'!$K$44),"-",'Model Performance Data'!$K$44)</f>
        <v>-</v>
      </c>
      <c r="M954" s="43">
        <f>IF(ISNA(SUMIFS(INDEX('Model Performance Data'!$O$8:$DY$56,0,MATCH(CONCATENATE($J954,M$6),'Model Performance Data'!$O$6:$DY$6,0)),'Model Performance Data'!$B$8:$B$56,$C954,'Model Performance Data'!$C$8:$C$56,$D954)),"-",SUMIFS(INDEX('Model Performance Data'!$O$8:$DY$56,0,MATCH(CONCATENATE($J954,M$6),'Model Performance Data'!$O$6:$DY$6,0)),'Model Performance Data'!$B$8:$B$56,$C954,'Model Performance Data'!$C$8:$C$56,$D954))</f>
        <v>0</v>
      </c>
      <c r="N954" s="43">
        <f>IF(ISNA(SUMIFS(INDEX('Model Performance Data'!$O$8:$DY$56,0,MATCH(CONCATENATE($J954,N$6),'Model Performance Data'!$O$6:$DY$6,0)),'Model Performance Data'!$B$8:$B$56,$C954,'Model Performance Data'!$C$8:$C$56,$D954)),"-",SUMIFS(INDEX('Model Performance Data'!$O$8:$DY$56,0,MATCH(CONCATENATE($J954,N$6),'Model Performance Data'!$O$6:$DY$6,0)),'Model Performance Data'!$B$8:$B$56,$C954,'Model Performance Data'!$C$8:$C$56,$D954))</f>
        <v>0</v>
      </c>
      <c r="O954" s="154">
        <f>IF(ISNA(SUMIFS(INDEX('Model Performance Data'!$O$8:$DY$56,0,MATCH(CONCATENATE($J954,O$6),'Model Performance Data'!$O$6:$DY$6,0)),'Model Performance Data'!$B$8:$B$56,$C954,'Model Performance Data'!$C$8:$C$56,$D954)),"-",SUMIFS(INDEX('Model Performance Data'!$O$8:$DY$56,0,MATCH(CONCATENATE($J954,O$6),'Model Performance Data'!$O$6:$DY$6,0)),'Model Performance Data'!$B$8:$B$56,$C954,'Model Performance Data'!$C$8:$C$56,$D954))</f>
        <v>0</v>
      </c>
    </row>
    <row r="955" spans="2:15" outlineLevel="1" x14ac:dyDescent="0.35">
      <c r="B955" s="37" t="s">
        <v>80</v>
      </c>
      <c r="C955" s="38" t="str">
        <f>IF(ISBLANK('Model Performance Data'!$B$44),"-",'Model Performance Data'!$B$44)</f>
        <v>-</v>
      </c>
      <c r="D955" s="38" t="str">
        <f>IF(ISBLANK('Model Performance Data'!$C$44),"-",'Model Performance Data'!$C$44)</f>
        <v>-</v>
      </c>
      <c r="E955" s="38" t="str">
        <f>IF(ISBLANK('Model Performance Data'!$D$44),"-",'Model Performance Data'!$D$44)</f>
        <v>-</v>
      </c>
      <c r="F955" s="38" t="str">
        <f>IF(ISBLANK('Model Performance Data'!$E$44),"-",'Model Performance Data'!$E$44)</f>
        <v>-</v>
      </c>
      <c r="G955" s="38" t="str">
        <f>IF(ISBLANK('Model Performance Data'!$F$44),"-",'Model Performance Data'!$F$44)</f>
        <v>-</v>
      </c>
      <c r="H955" s="38">
        <v>4</v>
      </c>
      <c r="I955" s="38">
        <v>5</v>
      </c>
      <c r="J955" s="37" t="str">
        <f t="shared" si="50"/>
        <v>45</v>
      </c>
      <c r="K955" s="38" t="str">
        <f>IF(ISBLANK('Model Performance Data'!$L$44),"-",'Model Performance Data'!$L$44)</f>
        <v>-</v>
      </c>
      <c r="L955" s="38" t="str">
        <f>IF(ISBLANK('Model Performance Data'!$K$44),"-",'Model Performance Data'!$K$44)</f>
        <v>-</v>
      </c>
      <c r="M955" s="43">
        <f>IF(ISNA(SUMIFS(INDEX('Model Performance Data'!$O$8:$DY$56,0,MATCH(CONCATENATE($J955,M$6),'Model Performance Data'!$O$6:$DY$6,0)),'Model Performance Data'!$B$8:$B$56,$C955,'Model Performance Data'!$C$8:$C$56,$D955)),"-",SUMIFS(INDEX('Model Performance Data'!$O$8:$DY$56,0,MATCH(CONCATENATE($J955,M$6),'Model Performance Data'!$O$6:$DY$6,0)),'Model Performance Data'!$B$8:$B$56,$C955,'Model Performance Data'!$C$8:$C$56,$D955))</f>
        <v>0</v>
      </c>
      <c r="N955" s="43">
        <f>IF(ISNA(SUMIFS(INDEX('Model Performance Data'!$O$8:$DY$56,0,MATCH(CONCATENATE($J955,N$6),'Model Performance Data'!$O$6:$DY$6,0)),'Model Performance Data'!$B$8:$B$56,$C955,'Model Performance Data'!$C$8:$C$56,$D955)),"-",SUMIFS(INDEX('Model Performance Data'!$O$8:$DY$56,0,MATCH(CONCATENATE($J955,N$6),'Model Performance Data'!$O$6:$DY$6,0)),'Model Performance Data'!$B$8:$B$56,$C955,'Model Performance Data'!$C$8:$C$56,$D955))</f>
        <v>0</v>
      </c>
      <c r="O955" s="154">
        <f>IF(ISNA(SUMIFS(INDEX('Model Performance Data'!$O$8:$DY$56,0,MATCH(CONCATENATE($J955,O$6),'Model Performance Data'!$O$6:$DY$6,0)),'Model Performance Data'!$B$8:$B$56,$C955,'Model Performance Data'!$C$8:$C$56,$D955)),"-",SUMIFS(INDEX('Model Performance Data'!$O$8:$DY$56,0,MATCH(CONCATENATE($J955,O$6),'Model Performance Data'!$O$6:$DY$6,0)),'Model Performance Data'!$B$8:$B$56,$C955,'Model Performance Data'!$C$8:$C$56,$D955))</f>
        <v>0</v>
      </c>
    </row>
    <row r="956" spans="2:15" outlineLevel="1" x14ac:dyDescent="0.35">
      <c r="B956" s="37" t="s">
        <v>80</v>
      </c>
      <c r="C956" s="38" t="str">
        <f>IF(ISBLANK('Model Performance Data'!$B$44),"-",'Model Performance Data'!$B$44)</f>
        <v>-</v>
      </c>
      <c r="D956" s="38" t="str">
        <f>IF(ISBLANK('Model Performance Data'!$C$44),"-",'Model Performance Data'!$C$44)</f>
        <v>-</v>
      </c>
      <c r="E956" s="38" t="str">
        <f>IF(ISBLANK('Model Performance Data'!$D$44),"-",'Model Performance Data'!$D$44)</f>
        <v>-</v>
      </c>
      <c r="F956" s="38" t="str">
        <f>IF(ISBLANK('Model Performance Data'!$E$44),"-",'Model Performance Data'!$E$44)</f>
        <v>-</v>
      </c>
      <c r="G956" s="38" t="str">
        <f>IF(ISBLANK('Model Performance Data'!$F$44),"-",'Model Performance Data'!$F$44)</f>
        <v>-</v>
      </c>
      <c r="H956" s="38">
        <v>4</v>
      </c>
      <c r="I956" s="38" t="s">
        <v>65</v>
      </c>
      <c r="J956" s="37" t="str">
        <f t="shared" si="50"/>
        <v>4Goal</v>
      </c>
      <c r="K956" s="38" t="str">
        <f>IF(ISBLANK('Model Performance Data'!$L$44),"-",'Model Performance Data'!$L$44)</f>
        <v>-</v>
      </c>
      <c r="L956" s="38" t="str">
        <f>IF(ISBLANK('Model Performance Data'!$K$44),"-",'Model Performance Data'!$K$44)</f>
        <v>-</v>
      </c>
      <c r="M956" s="43" t="str">
        <f>IF(ISNA(SUMIFS(INDEX('Model Performance Data'!$O$8:$DY$56,0,MATCH(CONCATENATE($J956,M$6),'Model Performance Data'!$O$6:$DY$6,0)),'Model Performance Data'!$B$8:$B$56,$C956,'Model Performance Data'!$C$8:$C$56,$D956)),"-",SUMIFS(INDEX('Model Performance Data'!$O$8:$DY$56,0,MATCH(CONCATENATE($J956,M$6),'Model Performance Data'!$O$6:$DY$6,0)),'Model Performance Data'!$B$8:$B$56,$C956,'Model Performance Data'!$C$8:$C$56,$D956))</f>
        <v>-</v>
      </c>
      <c r="N956" s="43" t="str">
        <f>IF(ISNA(SUMIFS(INDEX('Model Performance Data'!$O$8:$DY$56,0,MATCH(CONCATENATE($J956,N$6),'Model Performance Data'!$O$6:$DY$6,0)),'Model Performance Data'!$B$8:$B$56,$C956,'Model Performance Data'!$C$8:$C$56,$D956)),"-",SUMIFS(INDEX('Model Performance Data'!$O$8:$DY$56,0,MATCH(CONCATENATE($J956,N$6),'Model Performance Data'!$O$6:$DY$6,0)),'Model Performance Data'!$B$8:$B$56,$C956,'Model Performance Data'!$C$8:$C$56,$D956))</f>
        <v>-</v>
      </c>
      <c r="O956" s="154">
        <f>IF(ISNA(SUMIFS(INDEX('Model Performance Data'!$O$8:$DY$56,0,MATCH(CONCATENATE($J956,O$6),'Model Performance Data'!$O$6:$DY$6,0)),'Model Performance Data'!$B$8:$B$56,$C956,'Model Performance Data'!$C$8:$C$56,$D956)),"-",SUMIFS(INDEX('Model Performance Data'!$O$8:$DY$56,0,MATCH(CONCATENATE($J956,O$6),'Model Performance Data'!$O$6:$DY$6,0)),'Model Performance Data'!$B$8:$B$56,$C956,'Model Performance Data'!$C$8:$C$56,$D956))</f>
        <v>0</v>
      </c>
    </row>
    <row r="957" spans="2:15" outlineLevel="1" x14ac:dyDescent="0.35">
      <c r="B957" s="37" t="s">
        <v>80</v>
      </c>
      <c r="C957" s="38" t="str">
        <f>IF(ISBLANK('Model Performance Data'!$B$45),"-",'Model Performance Data'!$B$45)</f>
        <v>-</v>
      </c>
      <c r="D957" s="38" t="str">
        <f>IF(ISBLANK('Model Performance Data'!$C$45),"-",'Model Performance Data'!$C$45)</f>
        <v>-</v>
      </c>
      <c r="E957" s="38" t="str">
        <f>IF(ISBLANK('Model Performance Data'!$D$45),"-",'Model Performance Data'!$D$45)</f>
        <v>-</v>
      </c>
      <c r="F957" s="38" t="str">
        <f>IF(ISBLANK('Model Performance Data'!$E$45),"-",'Model Performance Data'!$E$45)</f>
        <v>-</v>
      </c>
      <c r="G957" s="38" t="str">
        <f>IF(ISBLANK('Model Performance Data'!$F$45),"-",'Model Performance Data'!$F$45)</f>
        <v>-</v>
      </c>
      <c r="H957" s="38">
        <v>4</v>
      </c>
      <c r="I957" s="38" t="s">
        <v>64</v>
      </c>
      <c r="J957" s="37" t="str">
        <f t="shared" si="50"/>
        <v>4Baseline</v>
      </c>
      <c r="K957" s="38" t="str">
        <f>IF(ISBLANK('Model Performance Data'!$L$45),"-",'Model Performance Data'!$L$45)</f>
        <v>-</v>
      </c>
      <c r="L957" s="38" t="str">
        <f>IF(ISBLANK('Model Performance Data'!$K$45),"-",'Model Performance Data'!$K$45)</f>
        <v>-</v>
      </c>
      <c r="M957" s="43" t="str">
        <f>IF(ISNA(SUMIFS(INDEX('Model Performance Data'!$O$8:$DY$56,0,MATCH(CONCATENATE($J957,M$6),'Model Performance Data'!$O$6:$DY$6,0)),'Model Performance Data'!$B$8:$B$56,$C957,'Model Performance Data'!$C$8:$C$56,$D957)),"-",SUMIFS(INDEX('Model Performance Data'!$O$8:$DY$56,0,MATCH(CONCATENATE($J957,M$6),'Model Performance Data'!$O$6:$DY$6,0)),'Model Performance Data'!$B$8:$B$56,$C957,'Model Performance Data'!$C$8:$C$56,$D957))</f>
        <v>-</v>
      </c>
      <c r="N957" s="43" t="str">
        <f>IF(ISNA(SUMIFS(INDEX('Model Performance Data'!$O$8:$DY$56,0,MATCH(CONCATENATE($J957,N$6),'Model Performance Data'!$O$6:$DY$6,0)),'Model Performance Data'!$B$8:$B$56,$C957,'Model Performance Data'!$C$8:$C$56,$D957)),"-",SUMIFS(INDEX('Model Performance Data'!$O$8:$DY$56,0,MATCH(CONCATENATE($J957,N$6),'Model Performance Data'!$O$6:$DY$6,0)),'Model Performance Data'!$B$8:$B$56,$C957,'Model Performance Data'!$C$8:$C$56,$D957))</f>
        <v>-</v>
      </c>
      <c r="O957" s="154" t="str">
        <f>IF(ISNA(SUMIFS(INDEX('Model Performance Data'!$O$8:$DY$56,0,MATCH(CONCATENATE($J957,O$6),'Model Performance Data'!$O$6:$DY$6,0)),'Model Performance Data'!$B$8:$B$56,$C957,'Model Performance Data'!$C$8:$C$56,$D957)),"-",SUMIFS(INDEX('Model Performance Data'!$O$8:$DY$56,0,MATCH(CONCATENATE($J957,O$6),'Model Performance Data'!$O$6:$DY$6,0)),'Model Performance Data'!$B$8:$B$56,$C957,'Model Performance Data'!$C$8:$C$56,$D957))</f>
        <v>-</v>
      </c>
    </row>
    <row r="958" spans="2:15" outlineLevel="1" x14ac:dyDescent="0.35">
      <c r="B958" s="37" t="s">
        <v>80</v>
      </c>
      <c r="C958" s="38" t="str">
        <f>IF(ISBLANK('Model Performance Data'!$B$45),"-",'Model Performance Data'!$B$45)</f>
        <v>-</v>
      </c>
      <c r="D958" s="38" t="str">
        <f>IF(ISBLANK('Model Performance Data'!$C$45),"-",'Model Performance Data'!$C$45)</f>
        <v>-</v>
      </c>
      <c r="E958" s="38" t="str">
        <f>IF(ISBLANK('Model Performance Data'!$D$45),"-",'Model Performance Data'!$D$45)</f>
        <v>-</v>
      </c>
      <c r="F958" s="38" t="str">
        <f>IF(ISBLANK('Model Performance Data'!$E$45),"-",'Model Performance Data'!$E$45)</f>
        <v>-</v>
      </c>
      <c r="G958" s="38" t="str">
        <f>IF(ISBLANK('Model Performance Data'!$F$45),"-",'Model Performance Data'!$F$45)</f>
        <v>-</v>
      </c>
      <c r="H958" s="38">
        <v>1</v>
      </c>
      <c r="I958" s="38">
        <v>1</v>
      </c>
      <c r="J958" s="37" t="str">
        <f t="shared" si="46"/>
        <v>11</v>
      </c>
      <c r="K958" s="38" t="str">
        <f>IF(ISBLANK('Model Performance Data'!$L$45),"-",'Model Performance Data'!$L$45)</f>
        <v>-</v>
      </c>
      <c r="L958" s="38" t="str">
        <f>IF(ISBLANK('Model Performance Data'!$K$45),"-",'Model Performance Data'!$K$45)</f>
        <v>-</v>
      </c>
      <c r="M958" s="43">
        <f>IF(ISNA(SUMIFS(INDEX('Model Performance Data'!$O$8:$DY$56,0,MATCH(CONCATENATE($J958,M$6),'Model Performance Data'!$O$6:$DY$6,0)),'Model Performance Data'!$B$8:$B$56,$C958,'Model Performance Data'!$C$8:$C$56,$D958)),"-",SUMIFS(INDEX('Model Performance Data'!$O$8:$DY$56,0,MATCH(CONCATENATE($J958,M$6),'Model Performance Data'!$O$6:$DY$6,0)),'Model Performance Data'!$B$8:$B$56,$C958,'Model Performance Data'!$C$8:$C$56,$D958))</f>
        <v>0</v>
      </c>
      <c r="N958" s="43">
        <f>IF(ISNA(SUMIFS(INDEX('Model Performance Data'!$O$8:$DY$56,0,MATCH(CONCATENATE($J958,N$6),'Model Performance Data'!$O$6:$DY$6,0)),'Model Performance Data'!$B$8:$B$56,$C958,'Model Performance Data'!$C$8:$C$56,$D958)),"-",SUMIFS(INDEX('Model Performance Data'!$O$8:$DY$56,0,MATCH(CONCATENATE($J958,N$6),'Model Performance Data'!$O$6:$DY$6,0)),'Model Performance Data'!$B$8:$B$56,$C958,'Model Performance Data'!$C$8:$C$56,$D958))</f>
        <v>0</v>
      </c>
      <c r="O958" s="154">
        <f>IF(ISNA(SUMIFS(INDEX('Model Performance Data'!$O$8:$DY$56,0,MATCH(CONCATENATE($J958,O$6),'Model Performance Data'!$O$6:$DY$6,0)),'Model Performance Data'!$B$8:$B$56,$C958,'Model Performance Data'!$C$8:$C$56,$D958)),"-",SUMIFS(INDEX('Model Performance Data'!$O$8:$DY$56,0,MATCH(CONCATENATE($J958,O$6),'Model Performance Data'!$O$6:$DY$6,0)),'Model Performance Data'!$B$8:$B$56,$C958,'Model Performance Data'!$C$8:$C$56,$D958))</f>
        <v>0</v>
      </c>
    </row>
    <row r="959" spans="2:15" outlineLevel="1" x14ac:dyDescent="0.35">
      <c r="B959" s="37" t="s">
        <v>80</v>
      </c>
      <c r="C959" s="38" t="str">
        <f>IF(ISBLANK('Model Performance Data'!$B$45),"-",'Model Performance Data'!$B$45)</f>
        <v>-</v>
      </c>
      <c r="D959" s="38" t="str">
        <f>IF(ISBLANK('Model Performance Data'!$C$45),"-",'Model Performance Data'!$C$45)</f>
        <v>-</v>
      </c>
      <c r="E959" s="38" t="str">
        <f>IF(ISBLANK('Model Performance Data'!$D$45),"-",'Model Performance Data'!$D$45)</f>
        <v>-</v>
      </c>
      <c r="F959" s="38" t="str">
        <f>IF(ISBLANK('Model Performance Data'!$E$45),"-",'Model Performance Data'!$E$45)</f>
        <v>-</v>
      </c>
      <c r="G959" s="38" t="str">
        <f>IF(ISBLANK('Model Performance Data'!$F$45),"-",'Model Performance Data'!$F$45)</f>
        <v>-</v>
      </c>
      <c r="H959" s="38">
        <v>1</v>
      </c>
      <c r="I959" s="38">
        <v>2</v>
      </c>
      <c r="J959" s="37" t="str">
        <f t="shared" ref="J959:J1040" si="51">CONCATENATE(H959,I959)</f>
        <v>12</v>
      </c>
      <c r="K959" s="38" t="str">
        <f>IF(ISBLANK('Model Performance Data'!$L$45),"-",'Model Performance Data'!$L$45)</f>
        <v>-</v>
      </c>
      <c r="L959" s="38" t="str">
        <f>IF(ISBLANK('Model Performance Data'!$K$45),"-",'Model Performance Data'!$K$45)</f>
        <v>-</v>
      </c>
      <c r="M959" s="43">
        <f>IF(ISNA(SUMIFS(INDEX('Model Performance Data'!$O$8:$DY$56,0,MATCH(CONCATENATE($J959,M$6),'Model Performance Data'!$O$6:$DY$6,0)),'Model Performance Data'!$B$8:$B$56,$C959,'Model Performance Data'!$C$8:$C$56,$D959)),"-",SUMIFS(INDEX('Model Performance Data'!$O$8:$DY$56,0,MATCH(CONCATENATE($J959,M$6),'Model Performance Data'!$O$6:$DY$6,0)),'Model Performance Data'!$B$8:$B$56,$C959,'Model Performance Data'!$C$8:$C$56,$D959))</f>
        <v>0</v>
      </c>
      <c r="N959" s="43">
        <f>IF(ISNA(SUMIFS(INDEX('Model Performance Data'!$O$8:$DY$56,0,MATCH(CONCATENATE($J959,N$6),'Model Performance Data'!$O$6:$DY$6,0)),'Model Performance Data'!$B$8:$B$56,$C959,'Model Performance Data'!$C$8:$C$56,$D959)),"-",SUMIFS(INDEX('Model Performance Data'!$O$8:$DY$56,0,MATCH(CONCATENATE($J959,N$6),'Model Performance Data'!$O$6:$DY$6,0)),'Model Performance Data'!$B$8:$B$56,$C959,'Model Performance Data'!$C$8:$C$56,$D959))</f>
        <v>0</v>
      </c>
      <c r="O959" s="154">
        <f>IF(ISNA(SUMIFS(INDEX('Model Performance Data'!$O$8:$DY$56,0,MATCH(CONCATENATE($J959,O$6),'Model Performance Data'!$O$6:$DY$6,0)),'Model Performance Data'!$B$8:$B$56,$C959,'Model Performance Data'!$C$8:$C$56,$D959)),"-",SUMIFS(INDEX('Model Performance Data'!$O$8:$DY$56,0,MATCH(CONCATENATE($J959,O$6),'Model Performance Data'!$O$6:$DY$6,0)),'Model Performance Data'!$B$8:$B$56,$C959,'Model Performance Data'!$C$8:$C$56,$D959))</f>
        <v>0</v>
      </c>
    </row>
    <row r="960" spans="2:15" outlineLevel="1" x14ac:dyDescent="0.35">
      <c r="B960" s="37" t="s">
        <v>80</v>
      </c>
      <c r="C960" s="38" t="str">
        <f>IF(ISBLANK('Model Performance Data'!$B$45),"-",'Model Performance Data'!$B$45)</f>
        <v>-</v>
      </c>
      <c r="D960" s="38" t="str">
        <f>IF(ISBLANK('Model Performance Data'!$C$45),"-",'Model Performance Data'!$C$45)</f>
        <v>-</v>
      </c>
      <c r="E960" s="38" t="str">
        <f>IF(ISBLANK('Model Performance Data'!$D$45),"-",'Model Performance Data'!$D$45)</f>
        <v>-</v>
      </c>
      <c r="F960" s="38" t="str">
        <f>IF(ISBLANK('Model Performance Data'!$E$45),"-",'Model Performance Data'!$E$45)</f>
        <v>-</v>
      </c>
      <c r="G960" s="38" t="str">
        <f>IF(ISBLANK('Model Performance Data'!$F$45),"-",'Model Performance Data'!$F$45)</f>
        <v>-</v>
      </c>
      <c r="H960" s="38">
        <v>1</v>
      </c>
      <c r="I960" s="38">
        <v>3</v>
      </c>
      <c r="J960" s="37" t="str">
        <f t="shared" si="51"/>
        <v>13</v>
      </c>
      <c r="K960" s="38" t="str">
        <f>IF(ISBLANK('Model Performance Data'!$L$45),"-",'Model Performance Data'!$L$45)</f>
        <v>-</v>
      </c>
      <c r="L960" s="38" t="str">
        <f>IF(ISBLANK('Model Performance Data'!$K$45),"-",'Model Performance Data'!$K$45)</f>
        <v>-</v>
      </c>
      <c r="M960" s="43">
        <f>IF(ISNA(SUMIFS(INDEX('Model Performance Data'!$O$8:$DY$56,0,MATCH(CONCATENATE($J960,M$6),'Model Performance Data'!$O$6:$DY$6,0)),'Model Performance Data'!$B$8:$B$56,$C960,'Model Performance Data'!$C$8:$C$56,$D960)),"-",SUMIFS(INDEX('Model Performance Data'!$O$8:$DY$56,0,MATCH(CONCATENATE($J960,M$6),'Model Performance Data'!$O$6:$DY$6,0)),'Model Performance Data'!$B$8:$B$56,$C960,'Model Performance Data'!$C$8:$C$56,$D960))</f>
        <v>0</v>
      </c>
      <c r="N960" s="43">
        <f>IF(ISNA(SUMIFS(INDEX('Model Performance Data'!$O$8:$DY$56,0,MATCH(CONCATENATE($J960,N$6),'Model Performance Data'!$O$6:$DY$6,0)),'Model Performance Data'!$B$8:$B$56,$C960,'Model Performance Data'!$C$8:$C$56,$D960)),"-",SUMIFS(INDEX('Model Performance Data'!$O$8:$DY$56,0,MATCH(CONCATENATE($J960,N$6),'Model Performance Data'!$O$6:$DY$6,0)),'Model Performance Data'!$B$8:$B$56,$C960,'Model Performance Data'!$C$8:$C$56,$D960))</f>
        <v>0</v>
      </c>
      <c r="O960" s="154">
        <f>IF(ISNA(SUMIFS(INDEX('Model Performance Data'!$O$8:$DY$56,0,MATCH(CONCATENATE($J960,O$6),'Model Performance Data'!$O$6:$DY$6,0)),'Model Performance Data'!$B$8:$B$56,$C960,'Model Performance Data'!$C$8:$C$56,$D960)),"-",SUMIFS(INDEX('Model Performance Data'!$O$8:$DY$56,0,MATCH(CONCATENATE($J960,O$6),'Model Performance Data'!$O$6:$DY$6,0)),'Model Performance Data'!$B$8:$B$56,$C960,'Model Performance Data'!$C$8:$C$56,$D960))</f>
        <v>0</v>
      </c>
    </row>
    <row r="961" spans="2:15" outlineLevel="1" x14ac:dyDescent="0.35">
      <c r="B961" s="37" t="s">
        <v>80</v>
      </c>
      <c r="C961" s="38" t="str">
        <f>IF(ISBLANK('Model Performance Data'!$B$45),"-",'Model Performance Data'!$B$45)</f>
        <v>-</v>
      </c>
      <c r="D961" s="38" t="str">
        <f>IF(ISBLANK('Model Performance Data'!$C$45),"-",'Model Performance Data'!$C$45)</f>
        <v>-</v>
      </c>
      <c r="E961" s="38" t="str">
        <f>IF(ISBLANK('Model Performance Data'!$D$45),"-",'Model Performance Data'!$D$45)</f>
        <v>-</v>
      </c>
      <c r="F961" s="38" t="str">
        <f>IF(ISBLANK('Model Performance Data'!$E$45),"-",'Model Performance Data'!$E$45)</f>
        <v>-</v>
      </c>
      <c r="G961" s="38" t="str">
        <f>IF(ISBLANK('Model Performance Data'!$F$45),"-",'Model Performance Data'!$F$45)</f>
        <v>-</v>
      </c>
      <c r="H961" s="38">
        <v>1</v>
      </c>
      <c r="I961" s="38">
        <v>4</v>
      </c>
      <c r="J961" s="37" t="str">
        <f t="shared" si="51"/>
        <v>14</v>
      </c>
      <c r="K961" s="38" t="str">
        <f>IF(ISBLANK('Model Performance Data'!$L$45),"-",'Model Performance Data'!$L$45)</f>
        <v>-</v>
      </c>
      <c r="L961" s="38" t="str">
        <f>IF(ISBLANK('Model Performance Data'!$K$45),"-",'Model Performance Data'!$K$45)</f>
        <v>-</v>
      </c>
      <c r="M961" s="43">
        <f>IF(ISNA(SUMIFS(INDEX('Model Performance Data'!$O$8:$DY$56,0,MATCH(CONCATENATE($J961,M$6),'Model Performance Data'!$O$6:$DY$6,0)),'Model Performance Data'!$B$8:$B$56,$C961,'Model Performance Data'!$C$8:$C$56,$D961)),"-",SUMIFS(INDEX('Model Performance Data'!$O$8:$DY$56,0,MATCH(CONCATENATE($J961,M$6),'Model Performance Data'!$O$6:$DY$6,0)),'Model Performance Data'!$B$8:$B$56,$C961,'Model Performance Data'!$C$8:$C$56,$D961))</f>
        <v>0</v>
      </c>
      <c r="N961" s="43">
        <f>IF(ISNA(SUMIFS(INDEX('Model Performance Data'!$O$8:$DY$56,0,MATCH(CONCATENATE($J961,N$6),'Model Performance Data'!$O$6:$DY$6,0)),'Model Performance Data'!$B$8:$B$56,$C961,'Model Performance Data'!$C$8:$C$56,$D961)),"-",SUMIFS(INDEX('Model Performance Data'!$O$8:$DY$56,0,MATCH(CONCATENATE($J961,N$6),'Model Performance Data'!$O$6:$DY$6,0)),'Model Performance Data'!$B$8:$B$56,$C961,'Model Performance Data'!$C$8:$C$56,$D961))</f>
        <v>0</v>
      </c>
      <c r="O961" s="154">
        <f>IF(ISNA(SUMIFS(INDEX('Model Performance Data'!$O$8:$DY$56,0,MATCH(CONCATENATE($J961,O$6),'Model Performance Data'!$O$6:$DY$6,0)),'Model Performance Data'!$B$8:$B$56,$C961,'Model Performance Data'!$C$8:$C$56,$D961)),"-",SUMIFS(INDEX('Model Performance Data'!$O$8:$DY$56,0,MATCH(CONCATENATE($J961,O$6),'Model Performance Data'!$O$6:$DY$6,0)),'Model Performance Data'!$B$8:$B$56,$C961,'Model Performance Data'!$C$8:$C$56,$D961))</f>
        <v>0</v>
      </c>
    </row>
    <row r="962" spans="2:15" outlineLevel="1" x14ac:dyDescent="0.35">
      <c r="B962" s="37" t="s">
        <v>80</v>
      </c>
      <c r="C962" s="38" t="str">
        <f>IF(ISBLANK('Model Performance Data'!$B$45),"-",'Model Performance Data'!$B$45)</f>
        <v>-</v>
      </c>
      <c r="D962" s="38" t="str">
        <f>IF(ISBLANK('Model Performance Data'!$C$45),"-",'Model Performance Data'!$C$45)</f>
        <v>-</v>
      </c>
      <c r="E962" s="38" t="str">
        <f>IF(ISBLANK('Model Performance Data'!$D$45),"-",'Model Performance Data'!$D$45)</f>
        <v>-</v>
      </c>
      <c r="F962" s="38" t="str">
        <f>IF(ISBLANK('Model Performance Data'!$E$45),"-",'Model Performance Data'!$E$45)</f>
        <v>-</v>
      </c>
      <c r="G962" s="38" t="str">
        <f>IF(ISBLANK('Model Performance Data'!$F$45),"-",'Model Performance Data'!$F$45)</f>
        <v>-</v>
      </c>
      <c r="H962" s="38">
        <v>1</v>
      </c>
      <c r="I962" s="38">
        <v>5</v>
      </c>
      <c r="J962" s="37" t="str">
        <f t="shared" si="51"/>
        <v>15</v>
      </c>
      <c r="K962" s="38" t="str">
        <f>IF(ISBLANK('Model Performance Data'!$L$45),"-",'Model Performance Data'!$L$45)</f>
        <v>-</v>
      </c>
      <c r="L962" s="38" t="str">
        <f>IF(ISBLANK('Model Performance Data'!$K$45),"-",'Model Performance Data'!$K$45)</f>
        <v>-</v>
      </c>
      <c r="M962" s="43">
        <f>IF(ISNA(SUMIFS(INDEX('Model Performance Data'!$O$8:$DY$56,0,MATCH(CONCATENATE($J962,M$6),'Model Performance Data'!$O$6:$DY$6,0)),'Model Performance Data'!$B$8:$B$56,$C962,'Model Performance Data'!$C$8:$C$56,$D962)),"-",SUMIFS(INDEX('Model Performance Data'!$O$8:$DY$56,0,MATCH(CONCATENATE($J962,M$6),'Model Performance Data'!$O$6:$DY$6,0)),'Model Performance Data'!$B$8:$B$56,$C962,'Model Performance Data'!$C$8:$C$56,$D962))</f>
        <v>0</v>
      </c>
      <c r="N962" s="43">
        <f>IF(ISNA(SUMIFS(INDEX('Model Performance Data'!$O$8:$DY$56,0,MATCH(CONCATENATE($J962,N$6),'Model Performance Data'!$O$6:$DY$6,0)),'Model Performance Data'!$B$8:$B$56,$C962,'Model Performance Data'!$C$8:$C$56,$D962)),"-",SUMIFS(INDEX('Model Performance Data'!$O$8:$DY$56,0,MATCH(CONCATENATE($J962,N$6),'Model Performance Data'!$O$6:$DY$6,0)),'Model Performance Data'!$B$8:$B$56,$C962,'Model Performance Data'!$C$8:$C$56,$D962))</f>
        <v>0</v>
      </c>
      <c r="O962" s="154">
        <f>IF(ISNA(SUMIFS(INDEX('Model Performance Data'!$O$8:$DY$56,0,MATCH(CONCATENATE($J962,O$6),'Model Performance Data'!$O$6:$DY$6,0)),'Model Performance Data'!$B$8:$B$56,$C962,'Model Performance Data'!$C$8:$C$56,$D962)),"-",SUMIFS(INDEX('Model Performance Data'!$O$8:$DY$56,0,MATCH(CONCATENATE($J962,O$6),'Model Performance Data'!$O$6:$DY$6,0)),'Model Performance Data'!$B$8:$B$56,$C962,'Model Performance Data'!$C$8:$C$56,$D962))</f>
        <v>0</v>
      </c>
    </row>
    <row r="963" spans="2:15" outlineLevel="1" x14ac:dyDescent="0.35">
      <c r="B963" s="37" t="s">
        <v>80</v>
      </c>
      <c r="C963" s="38" t="str">
        <f>IF(ISBLANK('Model Performance Data'!$B$45),"-",'Model Performance Data'!$B$45)</f>
        <v>-</v>
      </c>
      <c r="D963" s="38" t="str">
        <f>IF(ISBLANK('Model Performance Data'!$C$45),"-",'Model Performance Data'!$C$45)</f>
        <v>-</v>
      </c>
      <c r="E963" s="38" t="str">
        <f>IF(ISBLANK('Model Performance Data'!$D$45),"-",'Model Performance Data'!$D$45)</f>
        <v>-</v>
      </c>
      <c r="F963" s="38" t="str">
        <f>IF(ISBLANK('Model Performance Data'!$E$45),"-",'Model Performance Data'!$E$45)</f>
        <v>-</v>
      </c>
      <c r="G963" s="38" t="str">
        <f>IF(ISBLANK('Model Performance Data'!$F$45),"-",'Model Performance Data'!$F$45)</f>
        <v>-</v>
      </c>
      <c r="H963" s="38">
        <v>1</v>
      </c>
      <c r="I963" s="38" t="s">
        <v>65</v>
      </c>
      <c r="J963" s="37" t="str">
        <f t="shared" si="51"/>
        <v>1Goal</v>
      </c>
      <c r="K963" s="38" t="str">
        <f>IF(ISBLANK('Model Performance Data'!$L$45),"-",'Model Performance Data'!$L$45)</f>
        <v>-</v>
      </c>
      <c r="L963" s="38" t="str">
        <f>IF(ISBLANK('Model Performance Data'!$K$45),"-",'Model Performance Data'!$K$45)</f>
        <v>-</v>
      </c>
      <c r="M963" s="43" t="str">
        <f>IF(ISNA(SUMIFS(INDEX('Model Performance Data'!$O$8:$DY$56,0,MATCH(CONCATENATE($J963,M$6),'Model Performance Data'!$O$6:$DY$6,0)),'Model Performance Data'!$B$8:$B$56,$C963,'Model Performance Data'!$C$8:$C$56,$D963)),"-",SUMIFS(INDEX('Model Performance Data'!$O$8:$DY$56,0,MATCH(CONCATENATE($J963,M$6),'Model Performance Data'!$O$6:$DY$6,0)),'Model Performance Data'!$B$8:$B$56,$C963,'Model Performance Data'!$C$8:$C$56,$D963))</f>
        <v>-</v>
      </c>
      <c r="N963" s="43" t="str">
        <f>IF(ISNA(SUMIFS(INDEX('Model Performance Data'!$O$8:$DY$56,0,MATCH(CONCATENATE($J963,N$6),'Model Performance Data'!$O$6:$DY$6,0)),'Model Performance Data'!$B$8:$B$56,$C963,'Model Performance Data'!$C$8:$C$56,$D963)),"-",SUMIFS(INDEX('Model Performance Data'!$O$8:$DY$56,0,MATCH(CONCATENATE($J963,N$6),'Model Performance Data'!$O$6:$DY$6,0)),'Model Performance Data'!$B$8:$B$56,$C963,'Model Performance Data'!$C$8:$C$56,$D963))</f>
        <v>-</v>
      </c>
      <c r="O963" s="154">
        <f>IF(ISNA(SUMIFS(INDEX('Model Performance Data'!$O$8:$DY$56,0,MATCH(CONCATENATE($J963,O$6),'Model Performance Data'!$O$6:$DY$6,0)),'Model Performance Data'!$B$8:$B$56,$C963,'Model Performance Data'!$C$8:$C$56,$D963)),"-",SUMIFS(INDEX('Model Performance Data'!$O$8:$DY$56,0,MATCH(CONCATENATE($J963,O$6),'Model Performance Data'!$O$6:$DY$6,0)),'Model Performance Data'!$B$8:$B$56,$C963,'Model Performance Data'!$C$8:$C$56,$D963))</f>
        <v>0</v>
      </c>
    </row>
    <row r="964" spans="2:15" outlineLevel="1" x14ac:dyDescent="0.35">
      <c r="B964" s="37" t="s">
        <v>80</v>
      </c>
      <c r="C964" s="38" t="str">
        <f>IF(ISBLANK('Model Performance Data'!$B$45),"-",'Model Performance Data'!$B$45)</f>
        <v>-</v>
      </c>
      <c r="D964" s="38" t="str">
        <f>IF(ISBLANK('Model Performance Data'!$C$45),"-",'Model Performance Data'!$C$45)</f>
        <v>-</v>
      </c>
      <c r="E964" s="38" t="str">
        <f>IF(ISBLANK('Model Performance Data'!$D$45),"-",'Model Performance Data'!$D$45)</f>
        <v>-</v>
      </c>
      <c r="F964" s="38" t="str">
        <f>IF(ISBLANK('Model Performance Data'!$E$45),"-",'Model Performance Data'!$E$45)</f>
        <v>-</v>
      </c>
      <c r="G964" s="38" t="str">
        <f>IF(ISBLANK('Model Performance Data'!$F$45),"-",'Model Performance Data'!$F$45)</f>
        <v>-</v>
      </c>
      <c r="H964" s="38">
        <v>2</v>
      </c>
      <c r="I964" s="38">
        <v>1</v>
      </c>
      <c r="J964" s="37" t="str">
        <f t="shared" si="51"/>
        <v>21</v>
      </c>
      <c r="K964" s="38" t="str">
        <f>IF(ISBLANK('Model Performance Data'!$L$45),"-",'Model Performance Data'!$L$45)</f>
        <v>-</v>
      </c>
      <c r="L964" s="38" t="str">
        <f>IF(ISBLANK('Model Performance Data'!$K$45),"-",'Model Performance Data'!$K$45)</f>
        <v>-</v>
      </c>
      <c r="M964" s="43">
        <f>IF(ISNA(SUMIFS(INDEX('Model Performance Data'!$O$8:$DY$56,0,MATCH(CONCATENATE($J964,M$6),'Model Performance Data'!$O$6:$DY$6,0)),'Model Performance Data'!$B$8:$B$56,$C964,'Model Performance Data'!$C$8:$C$56,$D964)),"-",SUMIFS(INDEX('Model Performance Data'!$O$8:$DY$56,0,MATCH(CONCATENATE($J964,M$6),'Model Performance Data'!$O$6:$DY$6,0)),'Model Performance Data'!$B$8:$B$56,$C964,'Model Performance Data'!$C$8:$C$56,$D964))</f>
        <v>0</v>
      </c>
      <c r="N964" s="43">
        <f>IF(ISNA(SUMIFS(INDEX('Model Performance Data'!$O$8:$DY$56,0,MATCH(CONCATENATE($J964,N$6),'Model Performance Data'!$O$6:$DY$6,0)),'Model Performance Data'!$B$8:$B$56,$C964,'Model Performance Data'!$C$8:$C$56,$D964)),"-",SUMIFS(INDEX('Model Performance Data'!$O$8:$DY$56,0,MATCH(CONCATENATE($J964,N$6),'Model Performance Data'!$O$6:$DY$6,0)),'Model Performance Data'!$B$8:$B$56,$C964,'Model Performance Data'!$C$8:$C$56,$D964))</f>
        <v>0</v>
      </c>
      <c r="O964" s="154">
        <f>IF(ISNA(SUMIFS(INDEX('Model Performance Data'!$O$8:$DY$56,0,MATCH(CONCATENATE($J964,O$6),'Model Performance Data'!$O$6:$DY$6,0)),'Model Performance Data'!$B$8:$B$56,$C964,'Model Performance Data'!$C$8:$C$56,$D964)),"-",SUMIFS(INDEX('Model Performance Data'!$O$8:$DY$56,0,MATCH(CONCATENATE($J964,O$6),'Model Performance Data'!$O$6:$DY$6,0)),'Model Performance Data'!$B$8:$B$56,$C964,'Model Performance Data'!$C$8:$C$56,$D964))</f>
        <v>0</v>
      </c>
    </row>
    <row r="965" spans="2:15" outlineLevel="1" x14ac:dyDescent="0.35">
      <c r="B965" s="37" t="s">
        <v>80</v>
      </c>
      <c r="C965" s="38" t="str">
        <f>IF(ISBLANK('Model Performance Data'!$B$45),"-",'Model Performance Data'!$B$45)</f>
        <v>-</v>
      </c>
      <c r="D965" s="38" t="str">
        <f>IF(ISBLANK('Model Performance Data'!$C$45),"-",'Model Performance Data'!$C$45)</f>
        <v>-</v>
      </c>
      <c r="E965" s="38" t="str">
        <f>IF(ISBLANK('Model Performance Data'!$D$45),"-",'Model Performance Data'!$D$45)</f>
        <v>-</v>
      </c>
      <c r="F965" s="38" t="str">
        <f>IF(ISBLANK('Model Performance Data'!$E$45),"-",'Model Performance Data'!$E$45)</f>
        <v>-</v>
      </c>
      <c r="G965" s="38" t="str">
        <f>IF(ISBLANK('Model Performance Data'!$F$45),"-",'Model Performance Data'!$F$45)</f>
        <v>-</v>
      </c>
      <c r="H965" s="38">
        <v>2</v>
      </c>
      <c r="I965" s="38">
        <v>2</v>
      </c>
      <c r="J965" s="37" t="str">
        <f t="shared" si="51"/>
        <v>22</v>
      </c>
      <c r="K965" s="38" t="str">
        <f>IF(ISBLANK('Model Performance Data'!$L$45),"-",'Model Performance Data'!$L$45)</f>
        <v>-</v>
      </c>
      <c r="L965" s="38" t="str">
        <f>IF(ISBLANK('Model Performance Data'!$K$45),"-",'Model Performance Data'!$K$45)</f>
        <v>-</v>
      </c>
      <c r="M965" s="43">
        <f>IF(ISNA(SUMIFS(INDEX('Model Performance Data'!$O$8:$DY$56,0,MATCH(CONCATENATE($J965,M$6),'Model Performance Data'!$O$6:$DY$6,0)),'Model Performance Data'!$B$8:$B$56,$C965,'Model Performance Data'!$C$8:$C$56,$D965)),"-",SUMIFS(INDEX('Model Performance Data'!$O$8:$DY$56,0,MATCH(CONCATENATE($J965,M$6),'Model Performance Data'!$O$6:$DY$6,0)),'Model Performance Data'!$B$8:$B$56,$C965,'Model Performance Data'!$C$8:$C$56,$D965))</f>
        <v>0</v>
      </c>
      <c r="N965" s="43">
        <f>IF(ISNA(SUMIFS(INDEX('Model Performance Data'!$O$8:$DY$56,0,MATCH(CONCATENATE($J965,N$6),'Model Performance Data'!$O$6:$DY$6,0)),'Model Performance Data'!$B$8:$B$56,$C965,'Model Performance Data'!$C$8:$C$56,$D965)),"-",SUMIFS(INDEX('Model Performance Data'!$O$8:$DY$56,0,MATCH(CONCATENATE($J965,N$6),'Model Performance Data'!$O$6:$DY$6,0)),'Model Performance Data'!$B$8:$B$56,$C965,'Model Performance Data'!$C$8:$C$56,$D965))</f>
        <v>0</v>
      </c>
      <c r="O965" s="154">
        <f>IF(ISNA(SUMIFS(INDEX('Model Performance Data'!$O$8:$DY$56,0,MATCH(CONCATENATE($J965,O$6),'Model Performance Data'!$O$6:$DY$6,0)),'Model Performance Data'!$B$8:$B$56,$C965,'Model Performance Data'!$C$8:$C$56,$D965)),"-",SUMIFS(INDEX('Model Performance Data'!$O$8:$DY$56,0,MATCH(CONCATENATE($J965,O$6),'Model Performance Data'!$O$6:$DY$6,0)),'Model Performance Data'!$B$8:$B$56,$C965,'Model Performance Data'!$C$8:$C$56,$D965))</f>
        <v>0</v>
      </c>
    </row>
    <row r="966" spans="2:15" outlineLevel="1" x14ac:dyDescent="0.35">
      <c r="B966" s="37" t="s">
        <v>80</v>
      </c>
      <c r="C966" s="38" t="str">
        <f>IF(ISBLANK('Model Performance Data'!$B$45),"-",'Model Performance Data'!$B$45)</f>
        <v>-</v>
      </c>
      <c r="D966" s="38" t="str">
        <f>IF(ISBLANK('Model Performance Data'!$C$45),"-",'Model Performance Data'!$C$45)</f>
        <v>-</v>
      </c>
      <c r="E966" s="38" t="str">
        <f>IF(ISBLANK('Model Performance Data'!$D$45),"-",'Model Performance Data'!$D$45)</f>
        <v>-</v>
      </c>
      <c r="F966" s="38" t="str">
        <f>IF(ISBLANK('Model Performance Data'!$E$45),"-",'Model Performance Data'!$E$45)</f>
        <v>-</v>
      </c>
      <c r="G966" s="38" t="str">
        <f>IF(ISBLANK('Model Performance Data'!$F$45),"-",'Model Performance Data'!$F$45)</f>
        <v>-</v>
      </c>
      <c r="H966" s="38">
        <v>2</v>
      </c>
      <c r="I966" s="38">
        <v>3</v>
      </c>
      <c r="J966" s="37" t="str">
        <f t="shared" si="51"/>
        <v>23</v>
      </c>
      <c r="K966" s="38" t="str">
        <f>IF(ISBLANK('Model Performance Data'!$L$45),"-",'Model Performance Data'!$L$45)</f>
        <v>-</v>
      </c>
      <c r="L966" s="38" t="str">
        <f>IF(ISBLANK('Model Performance Data'!$K$45),"-",'Model Performance Data'!$K$45)</f>
        <v>-</v>
      </c>
      <c r="M966" s="43">
        <f>IF(ISNA(SUMIFS(INDEX('Model Performance Data'!$O$8:$DY$56,0,MATCH(CONCATENATE($J966,M$6),'Model Performance Data'!$O$6:$DY$6,0)),'Model Performance Data'!$B$8:$B$56,$C966,'Model Performance Data'!$C$8:$C$56,$D966)),"-",SUMIFS(INDEX('Model Performance Data'!$O$8:$DY$56,0,MATCH(CONCATENATE($J966,M$6),'Model Performance Data'!$O$6:$DY$6,0)),'Model Performance Data'!$B$8:$B$56,$C966,'Model Performance Data'!$C$8:$C$56,$D966))</f>
        <v>0</v>
      </c>
      <c r="N966" s="43">
        <f>IF(ISNA(SUMIFS(INDEX('Model Performance Data'!$O$8:$DY$56,0,MATCH(CONCATENATE($J966,N$6),'Model Performance Data'!$O$6:$DY$6,0)),'Model Performance Data'!$B$8:$B$56,$C966,'Model Performance Data'!$C$8:$C$56,$D966)),"-",SUMIFS(INDEX('Model Performance Data'!$O$8:$DY$56,0,MATCH(CONCATENATE($J966,N$6),'Model Performance Data'!$O$6:$DY$6,0)),'Model Performance Data'!$B$8:$B$56,$C966,'Model Performance Data'!$C$8:$C$56,$D966))</f>
        <v>0</v>
      </c>
      <c r="O966" s="154">
        <f>IF(ISNA(SUMIFS(INDEX('Model Performance Data'!$O$8:$DY$56,0,MATCH(CONCATENATE($J966,O$6),'Model Performance Data'!$O$6:$DY$6,0)),'Model Performance Data'!$B$8:$B$56,$C966,'Model Performance Data'!$C$8:$C$56,$D966)),"-",SUMIFS(INDEX('Model Performance Data'!$O$8:$DY$56,0,MATCH(CONCATENATE($J966,O$6),'Model Performance Data'!$O$6:$DY$6,0)),'Model Performance Data'!$B$8:$B$56,$C966,'Model Performance Data'!$C$8:$C$56,$D966))</f>
        <v>0</v>
      </c>
    </row>
    <row r="967" spans="2:15" outlineLevel="1" x14ac:dyDescent="0.35">
      <c r="B967" s="37" t="s">
        <v>80</v>
      </c>
      <c r="C967" s="38" t="str">
        <f>IF(ISBLANK('Model Performance Data'!$B$45),"-",'Model Performance Data'!$B$45)</f>
        <v>-</v>
      </c>
      <c r="D967" s="38" t="str">
        <f>IF(ISBLANK('Model Performance Data'!$C$45),"-",'Model Performance Data'!$C$45)</f>
        <v>-</v>
      </c>
      <c r="E967" s="38" t="str">
        <f>IF(ISBLANK('Model Performance Data'!$D$45),"-",'Model Performance Data'!$D$45)</f>
        <v>-</v>
      </c>
      <c r="F967" s="38" t="str">
        <f>IF(ISBLANK('Model Performance Data'!$E$45),"-",'Model Performance Data'!$E$45)</f>
        <v>-</v>
      </c>
      <c r="G967" s="38" t="str">
        <f>IF(ISBLANK('Model Performance Data'!$F$45),"-",'Model Performance Data'!$F$45)</f>
        <v>-</v>
      </c>
      <c r="H967" s="38">
        <v>2</v>
      </c>
      <c r="I967" s="38">
        <v>4</v>
      </c>
      <c r="J967" s="37" t="str">
        <f t="shared" si="51"/>
        <v>24</v>
      </c>
      <c r="K967" s="38" t="str">
        <f>IF(ISBLANK('Model Performance Data'!$L$45),"-",'Model Performance Data'!$L$45)</f>
        <v>-</v>
      </c>
      <c r="L967" s="38" t="str">
        <f>IF(ISBLANK('Model Performance Data'!$K$45),"-",'Model Performance Data'!$K$45)</f>
        <v>-</v>
      </c>
      <c r="M967" s="43">
        <f>IF(ISNA(SUMIFS(INDEX('Model Performance Data'!$O$8:$DY$56,0,MATCH(CONCATENATE($J967,M$6),'Model Performance Data'!$O$6:$DY$6,0)),'Model Performance Data'!$B$8:$B$56,$C967,'Model Performance Data'!$C$8:$C$56,$D967)),"-",SUMIFS(INDEX('Model Performance Data'!$O$8:$DY$56,0,MATCH(CONCATENATE($J967,M$6),'Model Performance Data'!$O$6:$DY$6,0)),'Model Performance Data'!$B$8:$B$56,$C967,'Model Performance Data'!$C$8:$C$56,$D967))</f>
        <v>0</v>
      </c>
      <c r="N967" s="43">
        <f>IF(ISNA(SUMIFS(INDEX('Model Performance Data'!$O$8:$DY$56,0,MATCH(CONCATENATE($J967,N$6),'Model Performance Data'!$O$6:$DY$6,0)),'Model Performance Data'!$B$8:$B$56,$C967,'Model Performance Data'!$C$8:$C$56,$D967)),"-",SUMIFS(INDEX('Model Performance Data'!$O$8:$DY$56,0,MATCH(CONCATENATE($J967,N$6),'Model Performance Data'!$O$6:$DY$6,0)),'Model Performance Data'!$B$8:$B$56,$C967,'Model Performance Data'!$C$8:$C$56,$D967))</f>
        <v>0</v>
      </c>
      <c r="O967" s="154">
        <f>IF(ISNA(SUMIFS(INDEX('Model Performance Data'!$O$8:$DY$56,0,MATCH(CONCATENATE($J967,O$6),'Model Performance Data'!$O$6:$DY$6,0)),'Model Performance Data'!$B$8:$B$56,$C967,'Model Performance Data'!$C$8:$C$56,$D967)),"-",SUMIFS(INDEX('Model Performance Data'!$O$8:$DY$56,0,MATCH(CONCATENATE($J967,O$6),'Model Performance Data'!$O$6:$DY$6,0)),'Model Performance Data'!$B$8:$B$56,$C967,'Model Performance Data'!$C$8:$C$56,$D967))</f>
        <v>0</v>
      </c>
    </row>
    <row r="968" spans="2:15" outlineLevel="1" x14ac:dyDescent="0.35">
      <c r="B968" s="37" t="s">
        <v>80</v>
      </c>
      <c r="C968" s="38" t="str">
        <f>IF(ISBLANK('Model Performance Data'!$B$45),"-",'Model Performance Data'!$B$45)</f>
        <v>-</v>
      </c>
      <c r="D968" s="38" t="str">
        <f>IF(ISBLANK('Model Performance Data'!$C$45),"-",'Model Performance Data'!$C$45)</f>
        <v>-</v>
      </c>
      <c r="E968" s="38" t="str">
        <f>IF(ISBLANK('Model Performance Data'!$D$45),"-",'Model Performance Data'!$D$45)</f>
        <v>-</v>
      </c>
      <c r="F968" s="38" t="str">
        <f>IF(ISBLANK('Model Performance Data'!$E$45),"-",'Model Performance Data'!$E$45)</f>
        <v>-</v>
      </c>
      <c r="G968" s="38" t="str">
        <f>IF(ISBLANK('Model Performance Data'!$F$45),"-",'Model Performance Data'!$F$45)</f>
        <v>-</v>
      </c>
      <c r="H968" s="38">
        <v>2</v>
      </c>
      <c r="I968" s="38">
        <v>5</v>
      </c>
      <c r="J968" s="37" t="str">
        <f t="shared" si="51"/>
        <v>25</v>
      </c>
      <c r="K968" s="38" t="str">
        <f>IF(ISBLANK('Model Performance Data'!$L$45),"-",'Model Performance Data'!$L$45)</f>
        <v>-</v>
      </c>
      <c r="L968" s="38" t="str">
        <f>IF(ISBLANK('Model Performance Data'!$K$45),"-",'Model Performance Data'!$K$45)</f>
        <v>-</v>
      </c>
      <c r="M968" s="43">
        <f>IF(ISNA(SUMIFS(INDEX('Model Performance Data'!$O$8:$DY$56,0,MATCH(CONCATENATE($J968,M$6),'Model Performance Data'!$O$6:$DY$6,0)),'Model Performance Data'!$B$8:$B$56,$C968,'Model Performance Data'!$C$8:$C$56,$D968)),"-",SUMIFS(INDEX('Model Performance Data'!$O$8:$DY$56,0,MATCH(CONCATENATE($J968,M$6),'Model Performance Data'!$O$6:$DY$6,0)),'Model Performance Data'!$B$8:$B$56,$C968,'Model Performance Data'!$C$8:$C$56,$D968))</f>
        <v>0</v>
      </c>
      <c r="N968" s="43">
        <f>IF(ISNA(SUMIFS(INDEX('Model Performance Data'!$O$8:$DY$56,0,MATCH(CONCATENATE($J968,N$6),'Model Performance Data'!$O$6:$DY$6,0)),'Model Performance Data'!$B$8:$B$56,$C968,'Model Performance Data'!$C$8:$C$56,$D968)),"-",SUMIFS(INDEX('Model Performance Data'!$O$8:$DY$56,0,MATCH(CONCATENATE($J968,N$6),'Model Performance Data'!$O$6:$DY$6,0)),'Model Performance Data'!$B$8:$B$56,$C968,'Model Performance Data'!$C$8:$C$56,$D968))</f>
        <v>0</v>
      </c>
      <c r="O968" s="154">
        <f>IF(ISNA(SUMIFS(INDEX('Model Performance Data'!$O$8:$DY$56,0,MATCH(CONCATENATE($J968,O$6),'Model Performance Data'!$O$6:$DY$6,0)),'Model Performance Data'!$B$8:$B$56,$C968,'Model Performance Data'!$C$8:$C$56,$D968)),"-",SUMIFS(INDEX('Model Performance Data'!$O$8:$DY$56,0,MATCH(CONCATENATE($J968,O$6),'Model Performance Data'!$O$6:$DY$6,0)),'Model Performance Data'!$B$8:$B$56,$C968,'Model Performance Data'!$C$8:$C$56,$D968))</f>
        <v>0</v>
      </c>
    </row>
    <row r="969" spans="2:15" outlineLevel="1" x14ac:dyDescent="0.35">
      <c r="B969" s="37" t="s">
        <v>80</v>
      </c>
      <c r="C969" s="38" t="str">
        <f>IF(ISBLANK('Model Performance Data'!$B$45),"-",'Model Performance Data'!$B$45)</f>
        <v>-</v>
      </c>
      <c r="D969" s="38" t="str">
        <f>IF(ISBLANK('Model Performance Data'!$C$45),"-",'Model Performance Data'!$C$45)</f>
        <v>-</v>
      </c>
      <c r="E969" s="38" t="str">
        <f>IF(ISBLANK('Model Performance Data'!$D$45),"-",'Model Performance Data'!$D$45)</f>
        <v>-</v>
      </c>
      <c r="F969" s="38" t="str">
        <f>IF(ISBLANK('Model Performance Data'!$E$45),"-",'Model Performance Data'!$E$45)</f>
        <v>-</v>
      </c>
      <c r="G969" s="38" t="str">
        <f>IF(ISBLANK('Model Performance Data'!$F$45),"-",'Model Performance Data'!$F$45)</f>
        <v>-</v>
      </c>
      <c r="H969" s="38">
        <v>2</v>
      </c>
      <c r="I969" s="38" t="s">
        <v>65</v>
      </c>
      <c r="J969" s="37" t="str">
        <f t="shared" si="51"/>
        <v>2Goal</v>
      </c>
      <c r="K969" s="38" t="str">
        <f>IF(ISBLANK('Model Performance Data'!$L$45),"-",'Model Performance Data'!$L$45)</f>
        <v>-</v>
      </c>
      <c r="L969" s="38" t="str">
        <f>IF(ISBLANK('Model Performance Data'!$K$45),"-",'Model Performance Data'!$K$45)</f>
        <v>-</v>
      </c>
      <c r="M969" s="43" t="str">
        <f>IF(ISNA(SUMIFS(INDEX('Model Performance Data'!$O$8:$DY$56,0,MATCH(CONCATENATE($J969,M$6),'Model Performance Data'!$O$6:$DY$6,0)),'Model Performance Data'!$B$8:$B$56,$C969,'Model Performance Data'!$C$8:$C$56,$D969)),"-",SUMIFS(INDEX('Model Performance Data'!$O$8:$DY$56,0,MATCH(CONCATENATE($J969,M$6),'Model Performance Data'!$O$6:$DY$6,0)),'Model Performance Data'!$B$8:$B$56,$C969,'Model Performance Data'!$C$8:$C$56,$D969))</f>
        <v>-</v>
      </c>
      <c r="N969" s="43" t="str">
        <f>IF(ISNA(SUMIFS(INDEX('Model Performance Data'!$O$8:$DY$56,0,MATCH(CONCATENATE($J969,N$6),'Model Performance Data'!$O$6:$DY$6,0)),'Model Performance Data'!$B$8:$B$56,$C969,'Model Performance Data'!$C$8:$C$56,$D969)),"-",SUMIFS(INDEX('Model Performance Data'!$O$8:$DY$56,0,MATCH(CONCATENATE($J969,N$6),'Model Performance Data'!$O$6:$DY$6,0)),'Model Performance Data'!$B$8:$B$56,$C969,'Model Performance Data'!$C$8:$C$56,$D969))</f>
        <v>-</v>
      </c>
      <c r="O969" s="154">
        <f>IF(ISNA(SUMIFS(INDEX('Model Performance Data'!$O$8:$DY$56,0,MATCH(CONCATENATE($J969,O$6),'Model Performance Data'!$O$6:$DY$6,0)),'Model Performance Data'!$B$8:$B$56,$C969,'Model Performance Data'!$C$8:$C$56,$D969)),"-",SUMIFS(INDEX('Model Performance Data'!$O$8:$DY$56,0,MATCH(CONCATENATE($J969,O$6),'Model Performance Data'!$O$6:$DY$6,0)),'Model Performance Data'!$B$8:$B$56,$C969,'Model Performance Data'!$C$8:$C$56,$D969))</f>
        <v>0</v>
      </c>
    </row>
    <row r="970" spans="2:15" outlineLevel="1" x14ac:dyDescent="0.35">
      <c r="B970" s="37" t="s">
        <v>80</v>
      </c>
      <c r="C970" s="38" t="str">
        <f>IF(ISBLANK('Model Performance Data'!$B$45),"-",'Model Performance Data'!$B$45)</f>
        <v>-</v>
      </c>
      <c r="D970" s="38" t="str">
        <f>IF(ISBLANK('Model Performance Data'!$C$45),"-",'Model Performance Data'!$C$45)</f>
        <v>-</v>
      </c>
      <c r="E970" s="38" t="str">
        <f>IF(ISBLANK('Model Performance Data'!$D$45),"-",'Model Performance Data'!$D$45)</f>
        <v>-</v>
      </c>
      <c r="F970" s="38" t="str">
        <f>IF(ISBLANK('Model Performance Data'!$E$45),"-",'Model Performance Data'!$E$45)</f>
        <v>-</v>
      </c>
      <c r="G970" s="38" t="str">
        <f>IF(ISBLANK('Model Performance Data'!$F$45),"-",'Model Performance Data'!$F$45)</f>
        <v>-</v>
      </c>
      <c r="H970" s="38">
        <v>3</v>
      </c>
      <c r="I970" s="38">
        <v>1</v>
      </c>
      <c r="J970" s="37" t="str">
        <f t="shared" si="51"/>
        <v>31</v>
      </c>
      <c r="K970" s="38" t="str">
        <f>IF(ISBLANK('Model Performance Data'!$L$45),"-",'Model Performance Data'!$L$45)</f>
        <v>-</v>
      </c>
      <c r="L970" s="38" t="str">
        <f>IF(ISBLANK('Model Performance Data'!$K$45),"-",'Model Performance Data'!$K$45)</f>
        <v>-</v>
      </c>
      <c r="M970" s="43">
        <f>IF(ISNA(SUMIFS(INDEX('Model Performance Data'!$O$8:$DY$56,0,MATCH(CONCATENATE($J970,M$6),'Model Performance Data'!$O$6:$DY$6,0)),'Model Performance Data'!$B$8:$B$56,$C970,'Model Performance Data'!$C$8:$C$56,$D970)),"-",SUMIFS(INDEX('Model Performance Data'!$O$8:$DY$56,0,MATCH(CONCATENATE($J970,M$6),'Model Performance Data'!$O$6:$DY$6,0)),'Model Performance Data'!$B$8:$B$56,$C970,'Model Performance Data'!$C$8:$C$56,$D970))</f>
        <v>0</v>
      </c>
      <c r="N970" s="43">
        <f>IF(ISNA(SUMIFS(INDEX('Model Performance Data'!$O$8:$DY$56,0,MATCH(CONCATENATE($J970,N$6),'Model Performance Data'!$O$6:$DY$6,0)),'Model Performance Data'!$B$8:$B$56,$C970,'Model Performance Data'!$C$8:$C$56,$D970)),"-",SUMIFS(INDEX('Model Performance Data'!$O$8:$DY$56,0,MATCH(CONCATENATE($J970,N$6),'Model Performance Data'!$O$6:$DY$6,0)),'Model Performance Data'!$B$8:$B$56,$C970,'Model Performance Data'!$C$8:$C$56,$D970))</f>
        <v>0</v>
      </c>
      <c r="O970" s="154">
        <f>IF(ISNA(SUMIFS(INDEX('Model Performance Data'!$O$8:$DY$56,0,MATCH(CONCATENATE($J970,O$6),'Model Performance Data'!$O$6:$DY$6,0)),'Model Performance Data'!$B$8:$B$56,$C970,'Model Performance Data'!$C$8:$C$56,$D970)),"-",SUMIFS(INDEX('Model Performance Data'!$O$8:$DY$56,0,MATCH(CONCATENATE($J970,O$6),'Model Performance Data'!$O$6:$DY$6,0)),'Model Performance Data'!$B$8:$B$56,$C970,'Model Performance Data'!$C$8:$C$56,$D970))</f>
        <v>0</v>
      </c>
    </row>
    <row r="971" spans="2:15" outlineLevel="1" x14ac:dyDescent="0.35">
      <c r="B971" s="37" t="s">
        <v>80</v>
      </c>
      <c r="C971" s="38" t="str">
        <f>IF(ISBLANK('Model Performance Data'!$B$45),"-",'Model Performance Data'!$B$45)</f>
        <v>-</v>
      </c>
      <c r="D971" s="38" t="str">
        <f>IF(ISBLANK('Model Performance Data'!$C$45),"-",'Model Performance Data'!$C$45)</f>
        <v>-</v>
      </c>
      <c r="E971" s="38" t="str">
        <f>IF(ISBLANK('Model Performance Data'!$D$45),"-",'Model Performance Data'!$D$45)</f>
        <v>-</v>
      </c>
      <c r="F971" s="38" t="str">
        <f>IF(ISBLANK('Model Performance Data'!$E$45),"-",'Model Performance Data'!$E$45)</f>
        <v>-</v>
      </c>
      <c r="G971" s="38" t="str">
        <f>IF(ISBLANK('Model Performance Data'!$F$45),"-",'Model Performance Data'!$F$45)</f>
        <v>-</v>
      </c>
      <c r="H971" s="38">
        <v>3</v>
      </c>
      <c r="I971" s="38">
        <v>2</v>
      </c>
      <c r="J971" s="37" t="str">
        <f t="shared" si="51"/>
        <v>32</v>
      </c>
      <c r="K971" s="38" t="str">
        <f>IF(ISBLANK('Model Performance Data'!$L$45),"-",'Model Performance Data'!$L$45)</f>
        <v>-</v>
      </c>
      <c r="L971" s="38" t="str">
        <f>IF(ISBLANK('Model Performance Data'!$K$45),"-",'Model Performance Data'!$K$45)</f>
        <v>-</v>
      </c>
      <c r="M971" s="43">
        <f>IF(ISNA(SUMIFS(INDEX('Model Performance Data'!$O$8:$DY$56,0,MATCH(CONCATENATE($J971,M$6),'Model Performance Data'!$O$6:$DY$6,0)),'Model Performance Data'!$B$8:$B$56,$C971,'Model Performance Data'!$C$8:$C$56,$D971)),"-",SUMIFS(INDEX('Model Performance Data'!$O$8:$DY$56,0,MATCH(CONCATENATE($J971,M$6),'Model Performance Data'!$O$6:$DY$6,0)),'Model Performance Data'!$B$8:$B$56,$C971,'Model Performance Data'!$C$8:$C$56,$D971))</f>
        <v>0</v>
      </c>
      <c r="N971" s="43">
        <f>IF(ISNA(SUMIFS(INDEX('Model Performance Data'!$O$8:$DY$56,0,MATCH(CONCATENATE($J971,N$6),'Model Performance Data'!$O$6:$DY$6,0)),'Model Performance Data'!$B$8:$B$56,$C971,'Model Performance Data'!$C$8:$C$56,$D971)),"-",SUMIFS(INDEX('Model Performance Data'!$O$8:$DY$56,0,MATCH(CONCATENATE($J971,N$6),'Model Performance Data'!$O$6:$DY$6,0)),'Model Performance Data'!$B$8:$B$56,$C971,'Model Performance Data'!$C$8:$C$56,$D971))</f>
        <v>0</v>
      </c>
      <c r="O971" s="154">
        <f>IF(ISNA(SUMIFS(INDEX('Model Performance Data'!$O$8:$DY$56,0,MATCH(CONCATENATE($J971,O$6),'Model Performance Data'!$O$6:$DY$6,0)),'Model Performance Data'!$B$8:$B$56,$C971,'Model Performance Data'!$C$8:$C$56,$D971)),"-",SUMIFS(INDEX('Model Performance Data'!$O$8:$DY$56,0,MATCH(CONCATENATE($J971,O$6),'Model Performance Data'!$O$6:$DY$6,0)),'Model Performance Data'!$B$8:$B$56,$C971,'Model Performance Data'!$C$8:$C$56,$D971))</f>
        <v>0</v>
      </c>
    </row>
    <row r="972" spans="2:15" outlineLevel="1" x14ac:dyDescent="0.35">
      <c r="B972" s="37" t="s">
        <v>80</v>
      </c>
      <c r="C972" s="38" t="str">
        <f>IF(ISBLANK('Model Performance Data'!$B$45),"-",'Model Performance Data'!$B$45)</f>
        <v>-</v>
      </c>
      <c r="D972" s="38" t="str">
        <f>IF(ISBLANK('Model Performance Data'!$C$45),"-",'Model Performance Data'!$C$45)</f>
        <v>-</v>
      </c>
      <c r="E972" s="38" t="str">
        <f>IF(ISBLANK('Model Performance Data'!$D$45),"-",'Model Performance Data'!$D$45)</f>
        <v>-</v>
      </c>
      <c r="F972" s="38" t="str">
        <f>IF(ISBLANK('Model Performance Data'!$E$45),"-",'Model Performance Data'!$E$45)</f>
        <v>-</v>
      </c>
      <c r="G972" s="38" t="str">
        <f>IF(ISBLANK('Model Performance Data'!$F$45),"-",'Model Performance Data'!$F$45)</f>
        <v>-</v>
      </c>
      <c r="H972" s="38">
        <v>3</v>
      </c>
      <c r="I972" s="38">
        <v>3</v>
      </c>
      <c r="J972" s="37" t="str">
        <f t="shared" si="51"/>
        <v>33</v>
      </c>
      <c r="K972" s="38" t="str">
        <f>IF(ISBLANK('Model Performance Data'!$L$45),"-",'Model Performance Data'!$L$45)</f>
        <v>-</v>
      </c>
      <c r="L972" s="38" t="str">
        <f>IF(ISBLANK('Model Performance Data'!$K$45),"-",'Model Performance Data'!$K$45)</f>
        <v>-</v>
      </c>
      <c r="M972" s="43">
        <f>IF(ISNA(SUMIFS(INDEX('Model Performance Data'!$O$8:$DY$56,0,MATCH(CONCATENATE($J972,M$6),'Model Performance Data'!$O$6:$DY$6,0)),'Model Performance Data'!$B$8:$B$56,$C972,'Model Performance Data'!$C$8:$C$56,$D972)),"-",SUMIFS(INDEX('Model Performance Data'!$O$8:$DY$56,0,MATCH(CONCATENATE($J972,M$6),'Model Performance Data'!$O$6:$DY$6,0)),'Model Performance Data'!$B$8:$B$56,$C972,'Model Performance Data'!$C$8:$C$56,$D972))</f>
        <v>0</v>
      </c>
      <c r="N972" s="43">
        <f>IF(ISNA(SUMIFS(INDEX('Model Performance Data'!$O$8:$DY$56,0,MATCH(CONCATENATE($J972,N$6),'Model Performance Data'!$O$6:$DY$6,0)),'Model Performance Data'!$B$8:$B$56,$C972,'Model Performance Data'!$C$8:$C$56,$D972)),"-",SUMIFS(INDEX('Model Performance Data'!$O$8:$DY$56,0,MATCH(CONCATENATE($J972,N$6),'Model Performance Data'!$O$6:$DY$6,0)),'Model Performance Data'!$B$8:$B$56,$C972,'Model Performance Data'!$C$8:$C$56,$D972))</f>
        <v>0</v>
      </c>
      <c r="O972" s="154">
        <f>IF(ISNA(SUMIFS(INDEX('Model Performance Data'!$O$8:$DY$56,0,MATCH(CONCATENATE($J972,O$6),'Model Performance Data'!$O$6:$DY$6,0)),'Model Performance Data'!$B$8:$B$56,$C972,'Model Performance Data'!$C$8:$C$56,$D972)),"-",SUMIFS(INDEX('Model Performance Data'!$O$8:$DY$56,0,MATCH(CONCATENATE($J972,O$6),'Model Performance Data'!$O$6:$DY$6,0)),'Model Performance Data'!$B$8:$B$56,$C972,'Model Performance Data'!$C$8:$C$56,$D972))</f>
        <v>0</v>
      </c>
    </row>
    <row r="973" spans="2:15" outlineLevel="1" x14ac:dyDescent="0.35">
      <c r="B973" s="37" t="s">
        <v>80</v>
      </c>
      <c r="C973" s="38" t="str">
        <f>IF(ISBLANK('Model Performance Data'!$B$45),"-",'Model Performance Data'!$B$45)</f>
        <v>-</v>
      </c>
      <c r="D973" s="38" t="str">
        <f>IF(ISBLANK('Model Performance Data'!$C$45),"-",'Model Performance Data'!$C$45)</f>
        <v>-</v>
      </c>
      <c r="E973" s="38" t="str">
        <f>IF(ISBLANK('Model Performance Data'!$D$45),"-",'Model Performance Data'!$D$45)</f>
        <v>-</v>
      </c>
      <c r="F973" s="38" t="str">
        <f>IF(ISBLANK('Model Performance Data'!$E$45),"-",'Model Performance Data'!$E$45)</f>
        <v>-</v>
      </c>
      <c r="G973" s="38" t="str">
        <f>IF(ISBLANK('Model Performance Data'!$F$45),"-",'Model Performance Data'!$F$45)</f>
        <v>-</v>
      </c>
      <c r="H973" s="38">
        <v>3</v>
      </c>
      <c r="I973" s="38">
        <v>4</v>
      </c>
      <c r="J973" s="37" t="str">
        <f t="shared" si="51"/>
        <v>34</v>
      </c>
      <c r="K973" s="38" t="str">
        <f>IF(ISBLANK('Model Performance Data'!$L$45),"-",'Model Performance Data'!$L$45)</f>
        <v>-</v>
      </c>
      <c r="L973" s="38" t="str">
        <f>IF(ISBLANK('Model Performance Data'!$K$45),"-",'Model Performance Data'!$K$45)</f>
        <v>-</v>
      </c>
      <c r="M973" s="43">
        <f>IF(ISNA(SUMIFS(INDEX('Model Performance Data'!$O$8:$DY$56,0,MATCH(CONCATENATE($J973,M$6),'Model Performance Data'!$O$6:$DY$6,0)),'Model Performance Data'!$B$8:$B$56,$C973,'Model Performance Data'!$C$8:$C$56,$D973)),"-",SUMIFS(INDEX('Model Performance Data'!$O$8:$DY$56,0,MATCH(CONCATENATE($J973,M$6),'Model Performance Data'!$O$6:$DY$6,0)),'Model Performance Data'!$B$8:$B$56,$C973,'Model Performance Data'!$C$8:$C$56,$D973))</f>
        <v>0</v>
      </c>
      <c r="N973" s="43">
        <f>IF(ISNA(SUMIFS(INDEX('Model Performance Data'!$O$8:$DY$56,0,MATCH(CONCATENATE($J973,N$6),'Model Performance Data'!$O$6:$DY$6,0)),'Model Performance Data'!$B$8:$B$56,$C973,'Model Performance Data'!$C$8:$C$56,$D973)),"-",SUMIFS(INDEX('Model Performance Data'!$O$8:$DY$56,0,MATCH(CONCATENATE($J973,N$6),'Model Performance Data'!$O$6:$DY$6,0)),'Model Performance Data'!$B$8:$B$56,$C973,'Model Performance Data'!$C$8:$C$56,$D973))</f>
        <v>0</v>
      </c>
      <c r="O973" s="154">
        <f>IF(ISNA(SUMIFS(INDEX('Model Performance Data'!$O$8:$DY$56,0,MATCH(CONCATENATE($J973,O$6),'Model Performance Data'!$O$6:$DY$6,0)),'Model Performance Data'!$B$8:$B$56,$C973,'Model Performance Data'!$C$8:$C$56,$D973)),"-",SUMIFS(INDEX('Model Performance Data'!$O$8:$DY$56,0,MATCH(CONCATENATE($J973,O$6),'Model Performance Data'!$O$6:$DY$6,0)),'Model Performance Data'!$B$8:$B$56,$C973,'Model Performance Data'!$C$8:$C$56,$D973))</f>
        <v>0</v>
      </c>
    </row>
    <row r="974" spans="2:15" outlineLevel="1" x14ac:dyDescent="0.35">
      <c r="B974" s="37" t="s">
        <v>80</v>
      </c>
      <c r="C974" s="38" t="str">
        <f>IF(ISBLANK('Model Performance Data'!$B$45),"-",'Model Performance Data'!$B$45)</f>
        <v>-</v>
      </c>
      <c r="D974" s="38" t="str">
        <f>IF(ISBLANK('Model Performance Data'!$C$45),"-",'Model Performance Data'!$C$45)</f>
        <v>-</v>
      </c>
      <c r="E974" s="38" t="str">
        <f>IF(ISBLANK('Model Performance Data'!$D$45),"-",'Model Performance Data'!$D$45)</f>
        <v>-</v>
      </c>
      <c r="F974" s="38" t="str">
        <f>IF(ISBLANK('Model Performance Data'!$E$45),"-",'Model Performance Data'!$E$45)</f>
        <v>-</v>
      </c>
      <c r="G974" s="38" t="str">
        <f>IF(ISBLANK('Model Performance Data'!$F$45),"-",'Model Performance Data'!$F$45)</f>
        <v>-</v>
      </c>
      <c r="H974" s="38">
        <v>3</v>
      </c>
      <c r="I974" s="38">
        <v>5</v>
      </c>
      <c r="J974" s="37" t="str">
        <f t="shared" si="51"/>
        <v>35</v>
      </c>
      <c r="K974" s="38" t="str">
        <f>IF(ISBLANK('Model Performance Data'!$L$45),"-",'Model Performance Data'!$L$45)</f>
        <v>-</v>
      </c>
      <c r="L974" s="38" t="str">
        <f>IF(ISBLANK('Model Performance Data'!$K$45),"-",'Model Performance Data'!$K$45)</f>
        <v>-</v>
      </c>
      <c r="M974" s="43">
        <f>IF(ISNA(SUMIFS(INDEX('Model Performance Data'!$O$8:$DY$56,0,MATCH(CONCATENATE($J974,M$6),'Model Performance Data'!$O$6:$DY$6,0)),'Model Performance Data'!$B$8:$B$56,$C974,'Model Performance Data'!$C$8:$C$56,$D974)),"-",SUMIFS(INDEX('Model Performance Data'!$O$8:$DY$56,0,MATCH(CONCATENATE($J974,M$6),'Model Performance Data'!$O$6:$DY$6,0)),'Model Performance Data'!$B$8:$B$56,$C974,'Model Performance Data'!$C$8:$C$56,$D974))</f>
        <v>0</v>
      </c>
      <c r="N974" s="43">
        <f>IF(ISNA(SUMIFS(INDEX('Model Performance Data'!$O$8:$DY$56,0,MATCH(CONCATENATE($J974,N$6),'Model Performance Data'!$O$6:$DY$6,0)),'Model Performance Data'!$B$8:$B$56,$C974,'Model Performance Data'!$C$8:$C$56,$D974)),"-",SUMIFS(INDEX('Model Performance Data'!$O$8:$DY$56,0,MATCH(CONCATENATE($J974,N$6),'Model Performance Data'!$O$6:$DY$6,0)),'Model Performance Data'!$B$8:$B$56,$C974,'Model Performance Data'!$C$8:$C$56,$D974))</f>
        <v>0</v>
      </c>
      <c r="O974" s="154">
        <f>IF(ISNA(SUMIFS(INDEX('Model Performance Data'!$O$8:$DY$56,0,MATCH(CONCATENATE($J974,O$6),'Model Performance Data'!$O$6:$DY$6,0)),'Model Performance Data'!$B$8:$B$56,$C974,'Model Performance Data'!$C$8:$C$56,$D974)),"-",SUMIFS(INDEX('Model Performance Data'!$O$8:$DY$56,0,MATCH(CONCATENATE($J974,O$6),'Model Performance Data'!$O$6:$DY$6,0)),'Model Performance Data'!$B$8:$B$56,$C974,'Model Performance Data'!$C$8:$C$56,$D974))</f>
        <v>0</v>
      </c>
    </row>
    <row r="975" spans="2:15" outlineLevel="1" x14ac:dyDescent="0.35">
      <c r="B975" s="37" t="s">
        <v>80</v>
      </c>
      <c r="C975" s="38" t="str">
        <f>IF(ISBLANK('Model Performance Data'!$B$45),"-",'Model Performance Data'!$B$45)</f>
        <v>-</v>
      </c>
      <c r="D975" s="38" t="str">
        <f>IF(ISBLANK('Model Performance Data'!$C$45),"-",'Model Performance Data'!$C$45)</f>
        <v>-</v>
      </c>
      <c r="E975" s="38" t="str">
        <f>IF(ISBLANK('Model Performance Data'!$D$45),"-",'Model Performance Data'!$D$45)</f>
        <v>-</v>
      </c>
      <c r="F975" s="38" t="str">
        <f>IF(ISBLANK('Model Performance Data'!$E$45),"-",'Model Performance Data'!$E$45)</f>
        <v>-</v>
      </c>
      <c r="G975" s="38" t="str">
        <f>IF(ISBLANK('Model Performance Data'!$F$45),"-",'Model Performance Data'!$F$45)</f>
        <v>-</v>
      </c>
      <c r="H975" s="38">
        <v>3</v>
      </c>
      <c r="I975" s="38" t="s">
        <v>65</v>
      </c>
      <c r="J975" s="37" t="str">
        <f t="shared" si="51"/>
        <v>3Goal</v>
      </c>
      <c r="K975" s="38" t="str">
        <f>IF(ISBLANK('Model Performance Data'!$L$45),"-",'Model Performance Data'!$L$45)</f>
        <v>-</v>
      </c>
      <c r="L975" s="38" t="str">
        <f>IF(ISBLANK('Model Performance Data'!$K$45),"-",'Model Performance Data'!$K$45)</f>
        <v>-</v>
      </c>
      <c r="M975" s="43" t="str">
        <f>IF(ISNA(SUMIFS(INDEX('Model Performance Data'!$O$8:$DY$56,0,MATCH(CONCATENATE($J975,M$6),'Model Performance Data'!$O$6:$DY$6,0)),'Model Performance Data'!$B$8:$B$56,$C975,'Model Performance Data'!$C$8:$C$56,$D975)),"-",SUMIFS(INDEX('Model Performance Data'!$O$8:$DY$56,0,MATCH(CONCATENATE($J975,M$6),'Model Performance Data'!$O$6:$DY$6,0)),'Model Performance Data'!$B$8:$B$56,$C975,'Model Performance Data'!$C$8:$C$56,$D975))</f>
        <v>-</v>
      </c>
      <c r="N975" s="43" t="str">
        <f>IF(ISNA(SUMIFS(INDEX('Model Performance Data'!$O$8:$DY$56,0,MATCH(CONCATENATE($J975,N$6),'Model Performance Data'!$O$6:$DY$6,0)),'Model Performance Data'!$B$8:$B$56,$C975,'Model Performance Data'!$C$8:$C$56,$D975)),"-",SUMIFS(INDEX('Model Performance Data'!$O$8:$DY$56,0,MATCH(CONCATENATE($J975,N$6),'Model Performance Data'!$O$6:$DY$6,0)),'Model Performance Data'!$B$8:$B$56,$C975,'Model Performance Data'!$C$8:$C$56,$D975))</f>
        <v>-</v>
      </c>
      <c r="O975" s="154">
        <f>IF(ISNA(SUMIFS(INDEX('Model Performance Data'!$O$8:$DY$56,0,MATCH(CONCATENATE($J975,O$6),'Model Performance Data'!$O$6:$DY$6,0)),'Model Performance Data'!$B$8:$B$56,$C975,'Model Performance Data'!$C$8:$C$56,$D975)),"-",SUMIFS(INDEX('Model Performance Data'!$O$8:$DY$56,0,MATCH(CONCATENATE($J975,O$6),'Model Performance Data'!$O$6:$DY$6,0)),'Model Performance Data'!$B$8:$B$56,$C975,'Model Performance Data'!$C$8:$C$56,$D975))</f>
        <v>0</v>
      </c>
    </row>
    <row r="976" spans="2:15" outlineLevel="1" x14ac:dyDescent="0.35">
      <c r="B976" s="37" t="s">
        <v>80</v>
      </c>
      <c r="C976" s="38" t="str">
        <f>IF(ISBLANK('Model Performance Data'!$B$45),"-",'Model Performance Data'!$B$45)</f>
        <v>-</v>
      </c>
      <c r="D976" s="38" t="str">
        <f>IF(ISBLANK('Model Performance Data'!$C$45),"-",'Model Performance Data'!$C$45)</f>
        <v>-</v>
      </c>
      <c r="E976" s="38" t="str">
        <f>IF(ISBLANK('Model Performance Data'!$D$45),"-",'Model Performance Data'!$D$45)</f>
        <v>-</v>
      </c>
      <c r="F976" s="38" t="str">
        <f>IF(ISBLANK('Model Performance Data'!$E$45),"-",'Model Performance Data'!$E$45)</f>
        <v>-</v>
      </c>
      <c r="G976" s="38" t="str">
        <f>IF(ISBLANK('Model Performance Data'!$F$45),"-",'Model Performance Data'!$F$45)</f>
        <v>-</v>
      </c>
      <c r="H976" s="38">
        <v>4</v>
      </c>
      <c r="I976" s="38">
        <v>1</v>
      </c>
      <c r="J976" s="37" t="str">
        <f t="shared" ref="J976:J981" si="52">CONCATENATE(H976,I976)</f>
        <v>41</v>
      </c>
      <c r="K976" s="38" t="str">
        <f>IF(ISBLANK('Model Performance Data'!$L$45),"-",'Model Performance Data'!$L$45)</f>
        <v>-</v>
      </c>
      <c r="L976" s="38" t="str">
        <f>IF(ISBLANK('Model Performance Data'!$K$45),"-",'Model Performance Data'!$K$45)</f>
        <v>-</v>
      </c>
      <c r="M976" s="43">
        <f>IF(ISNA(SUMIFS(INDEX('Model Performance Data'!$O$8:$DY$56,0,MATCH(CONCATENATE($J976,M$6),'Model Performance Data'!$O$6:$DY$6,0)),'Model Performance Data'!$B$8:$B$56,$C976,'Model Performance Data'!$C$8:$C$56,$D976)),"-",SUMIFS(INDEX('Model Performance Data'!$O$8:$DY$56,0,MATCH(CONCATENATE($J976,M$6),'Model Performance Data'!$O$6:$DY$6,0)),'Model Performance Data'!$B$8:$B$56,$C976,'Model Performance Data'!$C$8:$C$56,$D976))</f>
        <v>0</v>
      </c>
      <c r="N976" s="43">
        <f>IF(ISNA(SUMIFS(INDEX('Model Performance Data'!$O$8:$DY$56,0,MATCH(CONCATENATE($J976,N$6),'Model Performance Data'!$O$6:$DY$6,0)),'Model Performance Data'!$B$8:$B$56,$C976,'Model Performance Data'!$C$8:$C$56,$D976)),"-",SUMIFS(INDEX('Model Performance Data'!$O$8:$DY$56,0,MATCH(CONCATENATE($J976,N$6),'Model Performance Data'!$O$6:$DY$6,0)),'Model Performance Data'!$B$8:$B$56,$C976,'Model Performance Data'!$C$8:$C$56,$D976))</f>
        <v>0</v>
      </c>
      <c r="O976" s="154">
        <f>IF(ISNA(SUMIFS(INDEX('Model Performance Data'!$O$8:$DY$56,0,MATCH(CONCATENATE($J976,O$6),'Model Performance Data'!$O$6:$DY$6,0)),'Model Performance Data'!$B$8:$B$56,$C976,'Model Performance Data'!$C$8:$C$56,$D976)),"-",SUMIFS(INDEX('Model Performance Data'!$O$8:$DY$56,0,MATCH(CONCATENATE($J976,O$6),'Model Performance Data'!$O$6:$DY$6,0)),'Model Performance Data'!$B$8:$B$56,$C976,'Model Performance Data'!$C$8:$C$56,$D976))</f>
        <v>0</v>
      </c>
    </row>
    <row r="977" spans="2:15" outlineLevel="1" x14ac:dyDescent="0.35">
      <c r="B977" s="37" t="s">
        <v>80</v>
      </c>
      <c r="C977" s="38" t="str">
        <f>IF(ISBLANK('Model Performance Data'!$B$45),"-",'Model Performance Data'!$B$45)</f>
        <v>-</v>
      </c>
      <c r="D977" s="38" t="str">
        <f>IF(ISBLANK('Model Performance Data'!$C$45),"-",'Model Performance Data'!$C$45)</f>
        <v>-</v>
      </c>
      <c r="E977" s="38" t="str">
        <f>IF(ISBLANK('Model Performance Data'!$D$45),"-",'Model Performance Data'!$D$45)</f>
        <v>-</v>
      </c>
      <c r="F977" s="38" t="str">
        <f>IF(ISBLANK('Model Performance Data'!$E$45),"-",'Model Performance Data'!$E$45)</f>
        <v>-</v>
      </c>
      <c r="G977" s="38" t="str">
        <f>IF(ISBLANK('Model Performance Data'!$F$45),"-",'Model Performance Data'!$F$45)</f>
        <v>-</v>
      </c>
      <c r="H977" s="38">
        <v>4</v>
      </c>
      <c r="I977" s="38">
        <v>2</v>
      </c>
      <c r="J977" s="37" t="str">
        <f t="shared" si="52"/>
        <v>42</v>
      </c>
      <c r="K977" s="38" t="str">
        <f>IF(ISBLANK('Model Performance Data'!$L$45),"-",'Model Performance Data'!$L$45)</f>
        <v>-</v>
      </c>
      <c r="L977" s="38" t="str">
        <f>IF(ISBLANK('Model Performance Data'!$K$45),"-",'Model Performance Data'!$K$45)</f>
        <v>-</v>
      </c>
      <c r="M977" s="43">
        <f>IF(ISNA(SUMIFS(INDEX('Model Performance Data'!$O$8:$DY$56,0,MATCH(CONCATENATE($J977,M$6),'Model Performance Data'!$O$6:$DY$6,0)),'Model Performance Data'!$B$8:$B$56,$C977,'Model Performance Data'!$C$8:$C$56,$D977)),"-",SUMIFS(INDEX('Model Performance Data'!$O$8:$DY$56,0,MATCH(CONCATENATE($J977,M$6),'Model Performance Data'!$O$6:$DY$6,0)),'Model Performance Data'!$B$8:$B$56,$C977,'Model Performance Data'!$C$8:$C$56,$D977))</f>
        <v>0</v>
      </c>
      <c r="N977" s="43">
        <f>IF(ISNA(SUMIFS(INDEX('Model Performance Data'!$O$8:$DY$56,0,MATCH(CONCATENATE($J977,N$6),'Model Performance Data'!$O$6:$DY$6,0)),'Model Performance Data'!$B$8:$B$56,$C977,'Model Performance Data'!$C$8:$C$56,$D977)),"-",SUMIFS(INDEX('Model Performance Data'!$O$8:$DY$56,0,MATCH(CONCATENATE($J977,N$6),'Model Performance Data'!$O$6:$DY$6,0)),'Model Performance Data'!$B$8:$B$56,$C977,'Model Performance Data'!$C$8:$C$56,$D977))</f>
        <v>0</v>
      </c>
      <c r="O977" s="154">
        <f>IF(ISNA(SUMIFS(INDEX('Model Performance Data'!$O$8:$DY$56,0,MATCH(CONCATENATE($J977,O$6),'Model Performance Data'!$O$6:$DY$6,0)),'Model Performance Data'!$B$8:$B$56,$C977,'Model Performance Data'!$C$8:$C$56,$D977)),"-",SUMIFS(INDEX('Model Performance Data'!$O$8:$DY$56,0,MATCH(CONCATENATE($J977,O$6),'Model Performance Data'!$O$6:$DY$6,0)),'Model Performance Data'!$B$8:$B$56,$C977,'Model Performance Data'!$C$8:$C$56,$D977))</f>
        <v>0</v>
      </c>
    </row>
    <row r="978" spans="2:15" outlineLevel="1" x14ac:dyDescent="0.35">
      <c r="B978" s="37" t="s">
        <v>80</v>
      </c>
      <c r="C978" s="38" t="str">
        <f>IF(ISBLANK('Model Performance Data'!$B$45),"-",'Model Performance Data'!$B$45)</f>
        <v>-</v>
      </c>
      <c r="D978" s="38" t="str">
        <f>IF(ISBLANK('Model Performance Data'!$C$45),"-",'Model Performance Data'!$C$45)</f>
        <v>-</v>
      </c>
      <c r="E978" s="38" t="str">
        <f>IF(ISBLANK('Model Performance Data'!$D$45),"-",'Model Performance Data'!$D$45)</f>
        <v>-</v>
      </c>
      <c r="F978" s="38" t="str">
        <f>IF(ISBLANK('Model Performance Data'!$E$45),"-",'Model Performance Data'!$E$45)</f>
        <v>-</v>
      </c>
      <c r="G978" s="38" t="str">
        <f>IF(ISBLANK('Model Performance Data'!$F$45),"-",'Model Performance Data'!$F$45)</f>
        <v>-</v>
      </c>
      <c r="H978" s="38">
        <v>4</v>
      </c>
      <c r="I978" s="38">
        <v>3</v>
      </c>
      <c r="J978" s="37" t="str">
        <f t="shared" si="52"/>
        <v>43</v>
      </c>
      <c r="K978" s="38" t="str">
        <f>IF(ISBLANK('Model Performance Data'!$L$45),"-",'Model Performance Data'!$L$45)</f>
        <v>-</v>
      </c>
      <c r="L978" s="38" t="str">
        <f>IF(ISBLANK('Model Performance Data'!$K$45),"-",'Model Performance Data'!$K$45)</f>
        <v>-</v>
      </c>
      <c r="M978" s="43">
        <f>IF(ISNA(SUMIFS(INDEX('Model Performance Data'!$O$8:$DY$56,0,MATCH(CONCATENATE($J978,M$6),'Model Performance Data'!$O$6:$DY$6,0)),'Model Performance Data'!$B$8:$B$56,$C978,'Model Performance Data'!$C$8:$C$56,$D978)),"-",SUMIFS(INDEX('Model Performance Data'!$O$8:$DY$56,0,MATCH(CONCATENATE($J978,M$6),'Model Performance Data'!$O$6:$DY$6,0)),'Model Performance Data'!$B$8:$B$56,$C978,'Model Performance Data'!$C$8:$C$56,$D978))</f>
        <v>0</v>
      </c>
      <c r="N978" s="43">
        <f>IF(ISNA(SUMIFS(INDEX('Model Performance Data'!$O$8:$DY$56,0,MATCH(CONCATENATE($J978,N$6),'Model Performance Data'!$O$6:$DY$6,0)),'Model Performance Data'!$B$8:$B$56,$C978,'Model Performance Data'!$C$8:$C$56,$D978)),"-",SUMIFS(INDEX('Model Performance Data'!$O$8:$DY$56,0,MATCH(CONCATENATE($J978,N$6),'Model Performance Data'!$O$6:$DY$6,0)),'Model Performance Data'!$B$8:$B$56,$C978,'Model Performance Data'!$C$8:$C$56,$D978))</f>
        <v>0</v>
      </c>
      <c r="O978" s="154">
        <f>IF(ISNA(SUMIFS(INDEX('Model Performance Data'!$O$8:$DY$56,0,MATCH(CONCATENATE($J978,O$6),'Model Performance Data'!$O$6:$DY$6,0)),'Model Performance Data'!$B$8:$B$56,$C978,'Model Performance Data'!$C$8:$C$56,$D978)),"-",SUMIFS(INDEX('Model Performance Data'!$O$8:$DY$56,0,MATCH(CONCATENATE($J978,O$6),'Model Performance Data'!$O$6:$DY$6,0)),'Model Performance Data'!$B$8:$B$56,$C978,'Model Performance Data'!$C$8:$C$56,$D978))</f>
        <v>0</v>
      </c>
    </row>
    <row r="979" spans="2:15" outlineLevel="1" x14ac:dyDescent="0.35">
      <c r="B979" s="37" t="s">
        <v>80</v>
      </c>
      <c r="C979" s="38" t="str">
        <f>IF(ISBLANK('Model Performance Data'!$B$45),"-",'Model Performance Data'!$B$45)</f>
        <v>-</v>
      </c>
      <c r="D979" s="38" t="str">
        <f>IF(ISBLANK('Model Performance Data'!$C$45),"-",'Model Performance Data'!$C$45)</f>
        <v>-</v>
      </c>
      <c r="E979" s="38" t="str">
        <f>IF(ISBLANK('Model Performance Data'!$D$45),"-",'Model Performance Data'!$D$45)</f>
        <v>-</v>
      </c>
      <c r="F979" s="38" t="str">
        <f>IF(ISBLANK('Model Performance Data'!$E$45),"-",'Model Performance Data'!$E$45)</f>
        <v>-</v>
      </c>
      <c r="G979" s="38" t="str">
        <f>IF(ISBLANK('Model Performance Data'!$F$45),"-",'Model Performance Data'!$F$45)</f>
        <v>-</v>
      </c>
      <c r="H979" s="38">
        <v>4</v>
      </c>
      <c r="I979" s="38">
        <v>4</v>
      </c>
      <c r="J979" s="37" t="str">
        <f t="shared" si="52"/>
        <v>44</v>
      </c>
      <c r="K979" s="38" t="str">
        <f>IF(ISBLANK('Model Performance Data'!$L$45),"-",'Model Performance Data'!$L$45)</f>
        <v>-</v>
      </c>
      <c r="L979" s="38" t="str">
        <f>IF(ISBLANK('Model Performance Data'!$K$45),"-",'Model Performance Data'!$K$45)</f>
        <v>-</v>
      </c>
      <c r="M979" s="43">
        <f>IF(ISNA(SUMIFS(INDEX('Model Performance Data'!$O$8:$DY$56,0,MATCH(CONCATENATE($J979,M$6),'Model Performance Data'!$O$6:$DY$6,0)),'Model Performance Data'!$B$8:$B$56,$C979,'Model Performance Data'!$C$8:$C$56,$D979)),"-",SUMIFS(INDEX('Model Performance Data'!$O$8:$DY$56,0,MATCH(CONCATENATE($J979,M$6),'Model Performance Data'!$O$6:$DY$6,0)),'Model Performance Data'!$B$8:$B$56,$C979,'Model Performance Data'!$C$8:$C$56,$D979))</f>
        <v>0</v>
      </c>
      <c r="N979" s="43">
        <f>IF(ISNA(SUMIFS(INDEX('Model Performance Data'!$O$8:$DY$56,0,MATCH(CONCATENATE($J979,N$6),'Model Performance Data'!$O$6:$DY$6,0)),'Model Performance Data'!$B$8:$B$56,$C979,'Model Performance Data'!$C$8:$C$56,$D979)),"-",SUMIFS(INDEX('Model Performance Data'!$O$8:$DY$56,0,MATCH(CONCATENATE($J979,N$6),'Model Performance Data'!$O$6:$DY$6,0)),'Model Performance Data'!$B$8:$B$56,$C979,'Model Performance Data'!$C$8:$C$56,$D979))</f>
        <v>0</v>
      </c>
      <c r="O979" s="154">
        <f>IF(ISNA(SUMIFS(INDEX('Model Performance Data'!$O$8:$DY$56,0,MATCH(CONCATENATE($J979,O$6),'Model Performance Data'!$O$6:$DY$6,0)),'Model Performance Data'!$B$8:$B$56,$C979,'Model Performance Data'!$C$8:$C$56,$D979)),"-",SUMIFS(INDEX('Model Performance Data'!$O$8:$DY$56,0,MATCH(CONCATENATE($J979,O$6),'Model Performance Data'!$O$6:$DY$6,0)),'Model Performance Data'!$B$8:$B$56,$C979,'Model Performance Data'!$C$8:$C$56,$D979))</f>
        <v>0</v>
      </c>
    </row>
    <row r="980" spans="2:15" outlineLevel="1" x14ac:dyDescent="0.35">
      <c r="B980" s="37" t="s">
        <v>80</v>
      </c>
      <c r="C980" s="38" t="str">
        <f>IF(ISBLANK('Model Performance Data'!$B$45),"-",'Model Performance Data'!$B$45)</f>
        <v>-</v>
      </c>
      <c r="D980" s="38" t="str">
        <f>IF(ISBLANK('Model Performance Data'!$C$45),"-",'Model Performance Data'!$C$45)</f>
        <v>-</v>
      </c>
      <c r="E980" s="38" t="str">
        <f>IF(ISBLANK('Model Performance Data'!$D$45),"-",'Model Performance Data'!$D$45)</f>
        <v>-</v>
      </c>
      <c r="F980" s="38" t="str">
        <f>IF(ISBLANK('Model Performance Data'!$E$45),"-",'Model Performance Data'!$E$45)</f>
        <v>-</v>
      </c>
      <c r="G980" s="38" t="str">
        <f>IF(ISBLANK('Model Performance Data'!$F$45),"-",'Model Performance Data'!$F$45)</f>
        <v>-</v>
      </c>
      <c r="H980" s="38">
        <v>4</v>
      </c>
      <c r="I980" s="38">
        <v>5</v>
      </c>
      <c r="J980" s="37" t="str">
        <f t="shared" si="52"/>
        <v>45</v>
      </c>
      <c r="K980" s="38" t="str">
        <f>IF(ISBLANK('Model Performance Data'!$L$45),"-",'Model Performance Data'!$L$45)</f>
        <v>-</v>
      </c>
      <c r="L980" s="38" t="str">
        <f>IF(ISBLANK('Model Performance Data'!$K$45),"-",'Model Performance Data'!$K$45)</f>
        <v>-</v>
      </c>
      <c r="M980" s="43">
        <f>IF(ISNA(SUMIFS(INDEX('Model Performance Data'!$O$8:$DY$56,0,MATCH(CONCATENATE($J980,M$6),'Model Performance Data'!$O$6:$DY$6,0)),'Model Performance Data'!$B$8:$B$56,$C980,'Model Performance Data'!$C$8:$C$56,$D980)),"-",SUMIFS(INDEX('Model Performance Data'!$O$8:$DY$56,0,MATCH(CONCATENATE($J980,M$6),'Model Performance Data'!$O$6:$DY$6,0)),'Model Performance Data'!$B$8:$B$56,$C980,'Model Performance Data'!$C$8:$C$56,$D980))</f>
        <v>0</v>
      </c>
      <c r="N980" s="43">
        <f>IF(ISNA(SUMIFS(INDEX('Model Performance Data'!$O$8:$DY$56,0,MATCH(CONCATENATE($J980,N$6),'Model Performance Data'!$O$6:$DY$6,0)),'Model Performance Data'!$B$8:$B$56,$C980,'Model Performance Data'!$C$8:$C$56,$D980)),"-",SUMIFS(INDEX('Model Performance Data'!$O$8:$DY$56,0,MATCH(CONCATENATE($J980,N$6),'Model Performance Data'!$O$6:$DY$6,0)),'Model Performance Data'!$B$8:$B$56,$C980,'Model Performance Data'!$C$8:$C$56,$D980))</f>
        <v>0</v>
      </c>
      <c r="O980" s="154">
        <f>IF(ISNA(SUMIFS(INDEX('Model Performance Data'!$O$8:$DY$56,0,MATCH(CONCATENATE($J980,O$6),'Model Performance Data'!$O$6:$DY$6,0)),'Model Performance Data'!$B$8:$B$56,$C980,'Model Performance Data'!$C$8:$C$56,$D980)),"-",SUMIFS(INDEX('Model Performance Data'!$O$8:$DY$56,0,MATCH(CONCATENATE($J980,O$6),'Model Performance Data'!$O$6:$DY$6,0)),'Model Performance Data'!$B$8:$B$56,$C980,'Model Performance Data'!$C$8:$C$56,$D980))</f>
        <v>0</v>
      </c>
    </row>
    <row r="981" spans="2:15" outlineLevel="1" x14ac:dyDescent="0.35">
      <c r="B981" s="37" t="s">
        <v>80</v>
      </c>
      <c r="C981" s="38" t="str">
        <f>IF(ISBLANK('Model Performance Data'!$B$45),"-",'Model Performance Data'!$B$45)</f>
        <v>-</v>
      </c>
      <c r="D981" s="38" t="str">
        <f>IF(ISBLANK('Model Performance Data'!$C$45),"-",'Model Performance Data'!$C$45)</f>
        <v>-</v>
      </c>
      <c r="E981" s="38" t="str">
        <f>IF(ISBLANK('Model Performance Data'!$D$45),"-",'Model Performance Data'!$D$45)</f>
        <v>-</v>
      </c>
      <c r="F981" s="38" t="str">
        <f>IF(ISBLANK('Model Performance Data'!$E$45),"-",'Model Performance Data'!$E$45)</f>
        <v>-</v>
      </c>
      <c r="G981" s="38" t="str">
        <f>IF(ISBLANK('Model Performance Data'!$F$45),"-",'Model Performance Data'!$F$45)</f>
        <v>-</v>
      </c>
      <c r="H981" s="38">
        <v>4</v>
      </c>
      <c r="I981" s="38" t="s">
        <v>65</v>
      </c>
      <c r="J981" s="37" t="str">
        <f t="shared" si="52"/>
        <v>4Goal</v>
      </c>
      <c r="K981" s="38" t="str">
        <f>IF(ISBLANK('Model Performance Data'!$L$45),"-",'Model Performance Data'!$L$45)</f>
        <v>-</v>
      </c>
      <c r="L981" s="38" t="str">
        <f>IF(ISBLANK('Model Performance Data'!$K$45),"-",'Model Performance Data'!$K$45)</f>
        <v>-</v>
      </c>
      <c r="M981" s="43" t="str">
        <f>IF(ISNA(SUMIFS(INDEX('Model Performance Data'!$O$8:$DY$56,0,MATCH(CONCATENATE($J981,M$6),'Model Performance Data'!$O$6:$DY$6,0)),'Model Performance Data'!$B$8:$B$56,$C981,'Model Performance Data'!$C$8:$C$56,$D981)),"-",SUMIFS(INDEX('Model Performance Data'!$O$8:$DY$56,0,MATCH(CONCATENATE($J981,M$6),'Model Performance Data'!$O$6:$DY$6,0)),'Model Performance Data'!$B$8:$B$56,$C981,'Model Performance Data'!$C$8:$C$56,$D981))</f>
        <v>-</v>
      </c>
      <c r="N981" s="43" t="str">
        <f>IF(ISNA(SUMIFS(INDEX('Model Performance Data'!$O$8:$DY$56,0,MATCH(CONCATENATE($J981,N$6),'Model Performance Data'!$O$6:$DY$6,0)),'Model Performance Data'!$B$8:$B$56,$C981,'Model Performance Data'!$C$8:$C$56,$D981)),"-",SUMIFS(INDEX('Model Performance Data'!$O$8:$DY$56,0,MATCH(CONCATENATE($J981,N$6),'Model Performance Data'!$O$6:$DY$6,0)),'Model Performance Data'!$B$8:$B$56,$C981,'Model Performance Data'!$C$8:$C$56,$D981))</f>
        <v>-</v>
      </c>
      <c r="O981" s="154">
        <f>IF(ISNA(SUMIFS(INDEX('Model Performance Data'!$O$8:$DY$56,0,MATCH(CONCATENATE($J981,O$6),'Model Performance Data'!$O$6:$DY$6,0)),'Model Performance Data'!$B$8:$B$56,$C981,'Model Performance Data'!$C$8:$C$56,$D981)),"-",SUMIFS(INDEX('Model Performance Data'!$O$8:$DY$56,0,MATCH(CONCATENATE($J981,O$6),'Model Performance Data'!$O$6:$DY$6,0)),'Model Performance Data'!$B$8:$B$56,$C981,'Model Performance Data'!$C$8:$C$56,$D981))</f>
        <v>0</v>
      </c>
    </row>
    <row r="982" spans="2:15" outlineLevel="1" x14ac:dyDescent="0.35">
      <c r="B982" s="37" t="s">
        <v>80</v>
      </c>
      <c r="C982" s="38" t="str">
        <f>IF(ISBLANK('Model Performance Data'!$B$46),"-",'Model Performance Data'!$B$46)</f>
        <v>-</v>
      </c>
      <c r="D982" s="38" t="str">
        <f>IF(ISBLANK('Model Performance Data'!$C$46),"-",'Model Performance Data'!$C$46)</f>
        <v>-</v>
      </c>
      <c r="E982" s="38" t="str">
        <f>IF(ISBLANK('Model Performance Data'!$D$46),"-",'Model Performance Data'!$D$46)</f>
        <v>-</v>
      </c>
      <c r="F982" s="38" t="str">
        <f>IF(ISBLANK('Model Performance Data'!$E$46),"-",'Model Performance Data'!$E$46)</f>
        <v>-</v>
      </c>
      <c r="G982" s="38" t="str">
        <f>IF(ISBLANK('Model Performance Data'!$F$46),"-",'Model Performance Data'!$F$46)</f>
        <v>-</v>
      </c>
      <c r="H982" s="38" t="s">
        <v>64</v>
      </c>
      <c r="I982" s="38" t="s">
        <v>64</v>
      </c>
      <c r="J982" s="37" t="str">
        <f t="shared" si="51"/>
        <v>BaselineBaseline</v>
      </c>
      <c r="K982" s="38" t="str">
        <f>IF(ISBLANK('Model Performance Data'!$L$46),"-",'Model Performance Data'!$L$46)</f>
        <v>-</v>
      </c>
      <c r="L982" s="38" t="str">
        <f>IF(ISBLANK('Model Performance Data'!$K$46),"-",'Model Performance Data'!$K$46)</f>
        <v>-</v>
      </c>
      <c r="M982" s="43">
        <f>IF(ISNA(SUMIFS(INDEX('Model Performance Data'!$O$8:$DY$56,0,MATCH(CONCATENATE($J982,M$6),'Model Performance Data'!$O$6:$DY$6,0)),'Model Performance Data'!$B$8:$B$56,$C982,'Model Performance Data'!$C$8:$C$56,$D982)),"-",SUMIFS(INDEX('Model Performance Data'!$O$8:$DY$56,0,MATCH(CONCATENATE($J982,M$6),'Model Performance Data'!$O$6:$DY$6,0)),'Model Performance Data'!$B$8:$B$56,$C982,'Model Performance Data'!$C$8:$C$56,$D982))</f>
        <v>0</v>
      </c>
      <c r="N982" s="43">
        <f>IF(ISNA(SUMIFS(INDEX('Model Performance Data'!$O$8:$DY$56,0,MATCH(CONCATENATE($J982,N$6),'Model Performance Data'!$O$6:$DY$6,0)),'Model Performance Data'!$B$8:$B$56,$C982,'Model Performance Data'!$C$8:$C$56,$D982)),"-",SUMIFS(INDEX('Model Performance Data'!$O$8:$DY$56,0,MATCH(CONCATENATE($J982,N$6),'Model Performance Data'!$O$6:$DY$6,0)),'Model Performance Data'!$B$8:$B$56,$C982,'Model Performance Data'!$C$8:$C$56,$D982))</f>
        <v>0</v>
      </c>
      <c r="O982" s="154">
        <f>IF(ISNA(SUMIFS(INDEX('Model Performance Data'!$O$8:$DY$56,0,MATCH(CONCATENATE($J982,O$6),'Model Performance Data'!$O$6:$DY$6,0)),'Model Performance Data'!$B$8:$B$56,$C982,'Model Performance Data'!$C$8:$C$56,$D982)),"-",SUMIFS(INDEX('Model Performance Data'!$O$8:$DY$56,0,MATCH(CONCATENATE($J982,O$6),'Model Performance Data'!$O$6:$DY$6,0)),'Model Performance Data'!$B$8:$B$56,$C982,'Model Performance Data'!$C$8:$C$56,$D982))</f>
        <v>0</v>
      </c>
    </row>
    <row r="983" spans="2:15" outlineLevel="1" x14ac:dyDescent="0.35">
      <c r="B983" s="37" t="s">
        <v>80</v>
      </c>
      <c r="C983" s="38" t="str">
        <f>IF(ISBLANK('Model Performance Data'!$B$46),"-",'Model Performance Data'!$B$46)</f>
        <v>-</v>
      </c>
      <c r="D983" s="38" t="str">
        <f>IF(ISBLANK('Model Performance Data'!$C$46),"-",'Model Performance Data'!$C$46)</f>
        <v>-</v>
      </c>
      <c r="E983" s="38" t="str">
        <f>IF(ISBLANK('Model Performance Data'!$D$46),"-",'Model Performance Data'!$D$46)</f>
        <v>-</v>
      </c>
      <c r="F983" s="38" t="str">
        <f>IF(ISBLANK('Model Performance Data'!$E$46),"-",'Model Performance Data'!$E$46)</f>
        <v>-</v>
      </c>
      <c r="G983" s="38" t="str">
        <f>IF(ISBLANK('Model Performance Data'!$F$46),"-",'Model Performance Data'!$F$46)</f>
        <v>-</v>
      </c>
      <c r="H983" s="38">
        <v>1</v>
      </c>
      <c r="I983" s="38">
        <v>1</v>
      </c>
      <c r="J983" s="37" t="str">
        <f t="shared" si="51"/>
        <v>11</v>
      </c>
      <c r="K983" s="38" t="str">
        <f>IF(ISBLANK('Model Performance Data'!$L$46),"-",'Model Performance Data'!$L$46)</f>
        <v>-</v>
      </c>
      <c r="L983" s="38" t="str">
        <f>IF(ISBLANK('Model Performance Data'!$K$46),"-",'Model Performance Data'!$K$46)</f>
        <v>-</v>
      </c>
      <c r="M983" s="43">
        <f>IF(ISNA(SUMIFS(INDEX('Model Performance Data'!$O$8:$DY$56,0,MATCH(CONCATENATE($J983,M$6),'Model Performance Data'!$O$6:$DY$6,0)),'Model Performance Data'!$B$8:$B$56,$C983,'Model Performance Data'!$C$8:$C$56,$D983)),"-",SUMIFS(INDEX('Model Performance Data'!$O$8:$DY$56,0,MATCH(CONCATENATE($J983,M$6),'Model Performance Data'!$O$6:$DY$6,0)),'Model Performance Data'!$B$8:$B$56,$C983,'Model Performance Data'!$C$8:$C$56,$D983))</f>
        <v>0</v>
      </c>
      <c r="N983" s="43">
        <f>IF(ISNA(SUMIFS(INDEX('Model Performance Data'!$O$8:$DY$56,0,MATCH(CONCATENATE($J983,N$6),'Model Performance Data'!$O$6:$DY$6,0)),'Model Performance Data'!$B$8:$B$56,$C983,'Model Performance Data'!$C$8:$C$56,$D983)),"-",SUMIFS(INDEX('Model Performance Data'!$O$8:$DY$56,0,MATCH(CONCATENATE($J983,N$6),'Model Performance Data'!$O$6:$DY$6,0)),'Model Performance Data'!$B$8:$B$56,$C983,'Model Performance Data'!$C$8:$C$56,$D983))</f>
        <v>0</v>
      </c>
      <c r="O983" s="154">
        <f>IF(ISNA(SUMIFS(INDEX('Model Performance Data'!$O$8:$DY$56,0,MATCH(CONCATENATE($J983,O$6),'Model Performance Data'!$O$6:$DY$6,0)),'Model Performance Data'!$B$8:$B$56,$C983,'Model Performance Data'!$C$8:$C$56,$D983)),"-",SUMIFS(INDEX('Model Performance Data'!$O$8:$DY$56,0,MATCH(CONCATENATE($J983,O$6),'Model Performance Data'!$O$6:$DY$6,0)),'Model Performance Data'!$B$8:$B$56,$C983,'Model Performance Data'!$C$8:$C$56,$D983))</f>
        <v>0</v>
      </c>
    </row>
    <row r="984" spans="2:15" outlineLevel="1" x14ac:dyDescent="0.35">
      <c r="B984" s="37" t="s">
        <v>80</v>
      </c>
      <c r="C984" s="38" t="str">
        <f>IF(ISBLANK('Model Performance Data'!$B$46),"-",'Model Performance Data'!$B$46)</f>
        <v>-</v>
      </c>
      <c r="D984" s="38" t="str">
        <f>IF(ISBLANK('Model Performance Data'!$C$46),"-",'Model Performance Data'!$C$46)</f>
        <v>-</v>
      </c>
      <c r="E984" s="38" t="str">
        <f>IF(ISBLANK('Model Performance Data'!$D$46),"-",'Model Performance Data'!$D$46)</f>
        <v>-</v>
      </c>
      <c r="F984" s="38" t="str">
        <f>IF(ISBLANK('Model Performance Data'!$E$46),"-",'Model Performance Data'!$E$46)</f>
        <v>-</v>
      </c>
      <c r="G984" s="38" t="str">
        <f>IF(ISBLANK('Model Performance Data'!$F$46),"-",'Model Performance Data'!$F$46)</f>
        <v>-</v>
      </c>
      <c r="H984" s="38">
        <v>1</v>
      </c>
      <c r="I984" s="38">
        <v>2</v>
      </c>
      <c r="J984" s="37" t="str">
        <f t="shared" si="51"/>
        <v>12</v>
      </c>
      <c r="K984" s="38" t="str">
        <f>IF(ISBLANK('Model Performance Data'!$L$46),"-",'Model Performance Data'!$L$46)</f>
        <v>-</v>
      </c>
      <c r="L984" s="38" t="str">
        <f>IF(ISBLANK('Model Performance Data'!$K$46),"-",'Model Performance Data'!$K$46)</f>
        <v>-</v>
      </c>
      <c r="M984" s="43">
        <f>IF(ISNA(SUMIFS(INDEX('Model Performance Data'!$O$8:$DY$56,0,MATCH(CONCATENATE($J984,M$6),'Model Performance Data'!$O$6:$DY$6,0)),'Model Performance Data'!$B$8:$B$56,$C984,'Model Performance Data'!$C$8:$C$56,$D984)),"-",SUMIFS(INDEX('Model Performance Data'!$O$8:$DY$56,0,MATCH(CONCATENATE($J984,M$6),'Model Performance Data'!$O$6:$DY$6,0)),'Model Performance Data'!$B$8:$B$56,$C984,'Model Performance Data'!$C$8:$C$56,$D984))</f>
        <v>0</v>
      </c>
      <c r="N984" s="43">
        <f>IF(ISNA(SUMIFS(INDEX('Model Performance Data'!$O$8:$DY$56,0,MATCH(CONCATENATE($J984,N$6),'Model Performance Data'!$O$6:$DY$6,0)),'Model Performance Data'!$B$8:$B$56,$C984,'Model Performance Data'!$C$8:$C$56,$D984)),"-",SUMIFS(INDEX('Model Performance Data'!$O$8:$DY$56,0,MATCH(CONCATENATE($J984,N$6),'Model Performance Data'!$O$6:$DY$6,0)),'Model Performance Data'!$B$8:$B$56,$C984,'Model Performance Data'!$C$8:$C$56,$D984))</f>
        <v>0</v>
      </c>
      <c r="O984" s="154">
        <f>IF(ISNA(SUMIFS(INDEX('Model Performance Data'!$O$8:$DY$56,0,MATCH(CONCATENATE($J984,O$6),'Model Performance Data'!$O$6:$DY$6,0)),'Model Performance Data'!$B$8:$B$56,$C984,'Model Performance Data'!$C$8:$C$56,$D984)),"-",SUMIFS(INDEX('Model Performance Data'!$O$8:$DY$56,0,MATCH(CONCATENATE($J984,O$6),'Model Performance Data'!$O$6:$DY$6,0)),'Model Performance Data'!$B$8:$B$56,$C984,'Model Performance Data'!$C$8:$C$56,$D984))</f>
        <v>0</v>
      </c>
    </row>
    <row r="985" spans="2:15" outlineLevel="1" x14ac:dyDescent="0.35">
      <c r="B985" s="37" t="s">
        <v>80</v>
      </c>
      <c r="C985" s="38" t="str">
        <f>IF(ISBLANK('Model Performance Data'!$B$46),"-",'Model Performance Data'!$B$46)</f>
        <v>-</v>
      </c>
      <c r="D985" s="38" t="str">
        <f>IF(ISBLANK('Model Performance Data'!$C$46),"-",'Model Performance Data'!$C$46)</f>
        <v>-</v>
      </c>
      <c r="E985" s="38" t="str">
        <f>IF(ISBLANK('Model Performance Data'!$D$46),"-",'Model Performance Data'!$D$46)</f>
        <v>-</v>
      </c>
      <c r="F985" s="38" t="str">
        <f>IF(ISBLANK('Model Performance Data'!$E$46),"-",'Model Performance Data'!$E$46)</f>
        <v>-</v>
      </c>
      <c r="G985" s="38" t="str">
        <f>IF(ISBLANK('Model Performance Data'!$F$46),"-",'Model Performance Data'!$F$46)</f>
        <v>-</v>
      </c>
      <c r="H985" s="38">
        <v>1</v>
      </c>
      <c r="I985" s="38">
        <v>3</v>
      </c>
      <c r="J985" s="37" t="str">
        <f t="shared" si="51"/>
        <v>13</v>
      </c>
      <c r="K985" s="38" t="str">
        <f>IF(ISBLANK('Model Performance Data'!$L$46),"-",'Model Performance Data'!$L$46)</f>
        <v>-</v>
      </c>
      <c r="L985" s="38" t="str">
        <f>IF(ISBLANK('Model Performance Data'!$K$46),"-",'Model Performance Data'!$K$46)</f>
        <v>-</v>
      </c>
      <c r="M985" s="43">
        <f>IF(ISNA(SUMIFS(INDEX('Model Performance Data'!$O$8:$DY$56,0,MATCH(CONCATENATE($J985,M$6),'Model Performance Data'!$O$6:$DY$6,0)),'Model Performance Data'!$B$8:$B$56,$C985,'Model Performance Data'!$C$8:$C$56,$D985)),"-",SUMIFS(INDEX('Model Performance Data'!$O$8:$DY$56,0,MATCH(CONCATENATE($J985,M$6),'Model Performance Data'!$O$6:$DY$6,0)),'Model Performance Data'!$B$8:$B$56,$C985,'Model Performance Data'!$C$8:$C$56,$D985))</f>
        <v>0</v>
      </c>
      <c r="N985" s="43">
        <f>IF(ISNA(SUMIFS(INDEX('Model Performance Data'!$O$8:$DY$56,0,MATCH(CONCATENATE($J985,N$6),'Model Performance Data'!$O$6:$DY$6,0)),'Model Performance Data'!$B$8:$B$56,$C985,'Model Performance Data'!$C$8:$C$56,$D985)),"-",SUMIFS(INDEX('Model Performance Data'!$O$8:$DY$56,0,MATCH(CONCATENATE($J985,N$6),'Model Performance Data'!$O$6:$DY$6,0)),'Model Performance Data'!$B$8:$B$56,$C985,'Model Performance Data'!$C$8:$C$56,$D985))</f>
        <v>0</v>
      </c>
      <c r="O985" s="154">
        <f>IF(ISNA(SUMIFS(INDEX('Model Performance Data'!$O$8:$DY$56,0,MATCH(CONCATENATE($J985,O$6),'Model Performance Data'!$O$6:$DY$6,0)),'Model Performance Data'!$B$8:$B$56,$C985,'Model Performance Data'!$C$8:$C$56,$D985)),"-",SUMIFS(INDEX('Model Performance Data'!$O$8:$DY$56,0,MATCH(CONCATENATE($J985,O$6),'Model Performance Data'!$O$6:$DY$6,0)),'Model Performance Data'!$B$8:$B$56,$C985,'Model Performance Data'!$C$8:$C$56,$D985))</f>
        <v>0</v>
      </c>
    </row>
    <row r="986" spans="2:15" outlineLevel="1" x14ac:dyDescent="0.35">
      <c r="B986" s="37" t="s">
        <v>80</v>
      </c>
      <c r="C986" s="38" t="str">
        <f>IF(ISBLANK('Model Performance Data'!$B$46),"-",'Model Performance Data'!$B$46)</f>
        <v>-</v>
      </c>
      <c r="D986" s="38" t="str">
        <f>IF(ISBLANK('Model Performance Data'!$C$46),"-",'Model Performance Data'!$C$46)</f>
        <v>-</v>
      </c>
      <c r="E986" s="38" t="str">
        <f>IF(ISBLANK('Model Performance Data'!$D$46),"-",'Model Performance Data'!$D$46)</f>
        <v>-</v>
      </c>
      <c r="F986" s="38" t="str">
        <f>IF(ISBLANK('Model Performance Data'!$E$46),"-",'Model Performance Data'!$E$46)</f>
        <v>-</v>
      </c>
      <c r="G986" s="38" t="str">
        <f>IF(ISBLANK('Model Performance Data'!$F$46),"-",'Model Performance Data'!$F$46)</f>
        <v>-</v>
      </c>
      <c r="H986" s="38">
        <v>1</v>
      </c>
      <c r="I986" s="38">
        <v>4</v>
      </c>
      <c r="J986" s="37" t="str">
        <f t="shared" si="51"/>
        <v>14</v>
      </c>
      <c r="K986" s="38" t="str">
        <f>IF(ISBLANK('Model Performance Data'!$L$46),"-",'Model Performance Data'!$L$46)</f>
        <v>-</v>
      </c>
      <c r="L986" s="38" t="str">
        <f>IF(ISBLANK('Model Performance Data'!$K$46),"-",'Model Performance Data'!$K$46)</f>
        <v>-</v>
      </c>
      <c r="M986" s="43">
        <f>IF(ISNA(SUMIFS(INDEX('Model Performance Data'!$O$8:$DY$56,0,MATCH(CONCATENATE($J986,M$6),'Model Performance Data'!$O$6:$DY$6,0)),'Model Performance Data'!$B$8:$B$56,$C986,'Model Performance Data'!$C$8:$C$56,$D986)),"-",SUMIFS(INDEX('Model Performance Data'!$O$8:$DY$56,0,MATCH(CONCATENATE($J986,M$6),'Model Performance Data'!$O$6:$DY$6,0)),'Model Performance Data'!$B$8:$B$56,$C986,'Model Performance Data'!$C$8:$C$56,$D986))</f>
        <v>0</v>
      </c>
      <c r="N986" s="43">
        <f>IF(ISNA(SUMIFS(INDEX('Model Performance Data'!$O$8:$DY$56,0,MATCH(CONCATENATE($J986,N$6),'Model Performance Data'!$O$6:$DY$6,0)),'Model Performance Data'!$B$8:$B$56,$C986,'Model Performance Data'!$C$8:$C$56,$D986)),"-",SUMIFS(INDEX('Model Performance Data'!$O$8:$DY$56,0,MATCH(CONCATENATE($J986,N$6),'Model Performance Data'!$O$6:$DY$6,0)),'Model Performance Data'!$B$8:$B$56,$C986,'Model Performance Data'!$C$8:$C$56,$D986))</f>
        <v>0</v>
      </c>
      <c r="O986" s="154">
        <f>IF(ISNA(SUMIFS(INDEX('Model Performance Data'!$O$8:$DY$56,0,MATCH(CONCATENATE($J986,O$6),'Model Performance Data'!$O$6:$DY$6,0)),'Model Performance Data'!$B$8:$B$56,$C986,'Model Performance Data'!$C$8:$C$56,$D986)),"-",SUMIFS(INDEX('Model Performance Data'!$O$8:$DY$56,0,MATCH(CONCATENATE($J986,O$6),'Model Performance Data'!$O$6:$DY$6,0)),'Model Performance Data'!$B$8:$B$56,$C986,'Model Performance Data'!$C$8:$C$56,$D986))</f>
        <v>0</v>
      </c>
    </row>
    <row r="987" spans="2:15" outlineLevel="1" x14ac:dyDescent="0.35">
      <c r="B987" s="37" t="s">
        <v>80</v>
      </c>
      <c r="C987" s="38" t="str">
        <f>IF(ISBLANK('Model Performance Data'!$B$46),"-",'Model Performance Data'!$B$46)</f>
        <v>-</v>
      </c>
      <c r="D987" s="38" t="str">
        <f>IF(ISBLANK('Model Performance Data'!$C$46),"-",'Model Performance Data'!$C$46)</f>
        <v>-</v>
      </c>
      <c r="E987" s="38" t="str">
        <f>IF(ISBLANK('Model Performance Data'!$D$46),"-",'Model Performance Data'!$D$46)</f>
        <v>-</v>
      </c>
      <c r="F987" s="38" t="str">
        <f>IF(ISBLANK('Model Performance Data'!$E$46),"-",'Model Performance Data'!$E$46)</f>
        <v>-</v>
      </c>
      <c r="G987" s="38" t="str">
        <f>IF(ISBLANK('Model Performance Data'!$F$46),"-",'Model Performance Data'!$F$46)</f>
        <v>-</v>
      </c>
      <c r="H987" s="38">
        <v>1</v>
      </c>
      <c r="I987" s="38">
        <v>5</v>
      </c>
      <c r="J987" s="37" t="str">
        <f t="shared" si="51"/>
        <v>15</v>
      </c>
      <c r="K987" s="38" t="str">
        <f>IF(ISBLANK('Model Performance Data'!$L$46),"-",'Model Performance Data'!$L$46)</f>
        <v>-</v>
      </c>
      <c r="L987" s="38" t="str">
        <f>IF(ISBLANK('Model Performance Data'!$K$46),"-",'Model Performance Data'!$K$46)</f>
        <v>-</v>
      </c>
      <c r="M987" s="43">
        <f>IF(ISNA(SUMIFS(INDEX('Model Performance Data'!$O$8:$DY$56,0,MATCH(CONCATENATE($J987,M$6),'Model Performance Data'!$O$6:$DY$6,0)),'Model Performance Data'!$B$8:$B$56,$C987,'Model Performance Data'!$C$8:$C$56,$D987)),"-",SUMIFS(INDEX('Model Performance Data'!$O$8:$DY$56,0,MATCH(CONCATENATE($J987,M$6),'Model Performance Data'!$O$6:$DY$6,0)),'Model Performance Data'!$B$8:$B$56,$C987,'Model Performance Data'!$C$8:$C$56,$D987))</f>
        <v>0</v>
      </c>
      <c r="N987" s="43">
        <f>IF(ISNA(SUMIFS(INDEX('Model Performance Data'!$O$8:$DY$56,0,MATCH(CONCATENATE($J987,N$6),'Model Performance Data'!$O$6:$DY$6,0)),'Model Performance Data'!$B$8:$B$56,$C987,'Model Performance Data'!$C$8:$C$56,$D987)),"-",SUMIFS(INDEX('Model Performance Data'!$O$8:$DY$56,0,MATCH(CONCATENATE($J987,N$6),'Model Performance Data'!$O$6:$DY$6,0)),'Model Performance Data'!$B$8:$B$56,$C987,'Model Performance Data'!$C$8:$C$56,$D987))</f>
        <v>0</v>
      </c>
      <c r="O987" s="154">
        <f>IF(ISNA(SUMIFS(INDEX('Model Performance Data'!$O$8:$DY$56,0,MATCH(CONCATENATE($J987,O$6),'Model Performance Data'!$O$6:$DY$6,0)),'Model Performance Data'!$B$8:$B$56,$C987,'Model Performance Data'!$C$8:$C$56,$D987)),"-",SUMIFS(INDEX('Model Performance Data'!$O$8:$DY$56,0,MATCH(CONCATENATE($J987,O$6),'Model Performance Data'!$O$6:$DY$6,0)),'Model Performance Data'!$B$8:$B$56,$C987,'Model Performance Data'!$C$8:$C$56,$D987))</f>
        <v>0</v>
      </c>
    </row>
    <row r="988" spans="2:15" outlineLevel="1" x14ac:dyDescent="0.35">
      <c r="B988" s="37" t="s">
        <v>80</v>
      </c>
      <c r="C988" s="38" t="str">
        <f>IF(ISBLANK('Model Performance Data'!$B$46),"-",'Model Performance Data'!$B$46)</f>
        <v>-</v>
      </c>
      <c r="D988" s="38" t="str">
        <f>IF(ISBLANK('Model Performance Data'!$C$46),"-",'Model Performance Data'!$C$46)</f>
        <v>-</v>
      </c>
      <c r="E988" s="38" t="str">
        <f>IF(ISBLANK('Model Performance Data'!$D$46),"-",'Model Performance Data'!$D$46)</f>
        <v>-</v>
      </c>
      <c r="F988" s="38" t="str">
        <f>IF(ISBLANK('Model Performance Data'!$E$46),"-",'Model Performance Data'!$E$46)</f>
        <v>-</v>
      </c>
      <c r="G988" s="38" t="str">
        <f>IF(ISBLANK('Model Performance Data'!$F$46),"-",'Model Performance Data'!$F$46)</f>
        <v>-</v>
      </c>
      <c r="H988" s="38">
        <v>1</v>
      </c>
      <c r="I988" s="38" t="s">
        <v>65</v>
      </c>
      <c r="J988" s="37" t="str">
        <f t="shared" si="51"/>
        <v>1Goal</v>
      </c>
      <c r="K988" s="38" t="str">
        <f>IF(ISBLANK('Model Performance Data'!$L$46),"-",'Model Performance Data'!$L$46)</f>
        <v>-</v>
      </c>
      <c r="L988" s="38" t="str">
        <f>IF(ISBLANK('Model Performance Data'!$K$46),"-",'Model Performance Data'!$K$46)</f>
        <v>-</v>
      </c>
      <c r="M988" s="43" t="str">
        <f>IF(ISNA(SUMIFS(INDEX('Model Performance Data'!$O$8:$DY$56,0,MATCH(CONCATENATE($J988,M$6),'Model Performance Data'!$O$6:$DY$6,0)),'Model Performance Data'!$B$8:$B$56,$C988,'Model Performance Data'!$C$8:$C$56,$D988)),"-",SUMIFS(INDEX('Model Performance Data'!$O$8:$DY$56,0,MATCH(CONCATENATE($J988,M$6),'Model Performance Data'!$O$6:$DY$6,0)),'Model Performance Data'!$B$8:$B$56,$C988,'Model Performance Data'!$C$8:$C$56,$D988))</f>
        <v>-</v>
      </c>
      <c r="N988" s="43" t="str">
        <f>IF(ISNA(SUMIFS(INDEX('Model Performance Data'!$O$8:$DY$56,0,MATCH(CONCATENATE($J988,N$6),'Model Performance Data'!$O$6:$DY$6,0)),'Model Performance Data'!$B$8:$B$56,$C988,'Model Performance Data'!$C$8:$C$56,$D988)),"-",SUMIFS(INDEX('Model Performance Data'!$O$8:$DY$56,0,MATCH(CONCATENATE($J988,N$6),'Model Performance Data'!$O$6:$DY$6,0)),'Model Performance Data'!$B$8:$B$56,$C988,'Model Performance Data'!$C$8:$C$56,$D988))</f>
        <v>-</v>
      </c>
      <c r="O988" s="154">
        <f>IF(ISNA(SUMIFS(INDEX('Model Performance Data'!$O$8:$DY$56,0,MATCH(CONCATENATE($J988,O$6),'Model Performance Data'!$O$6:$DY$6,0)),'Model Performance Data'!$B$8:$B$56,$C988,'Model Performance Data'!$C$8:$C$56,$D988)),"-",SUMIFS(INDEX('Model Performance Data'!$O$8:$DY$56,0,MATCH(CONCATENATE($J988,O$6),'Model Performance Data'!$O$6:$DY$6,0)),'Model Performance Data'!$B$8:$B$56,$C988,'Model Performance Data'!$C$8:$C$56,$D988))</f>
        <v>0</v>
      </c>
    </row>
    <row r="989" spans="2:15" outlineLevel="1" x14ac:dyDescent="0.35">
      <c r="B989" s="37" t="s">
        <v>80</v>
      </c>
      <c r="C989" s="38" t="str">
        <f>IF(ISBLANK('Model Performance Data'!$B$46),"-",'Model Performance Data'!$B$46)</f>
        <v>-</v>
      </c>
      <c r="D989" s="38" t="str">
        <f>IF(ISBLANK('Model Performance Data'!$C$46),"-",'Model Performance Data'!$C$46)</f>
        <v>-</v>
      </c>
      <c r="E989" s="38" t="str">
        <f>IF(ISBLANK('Model Performance Data'!$D$46),"-",'Model Performance Data'!$D$46)</f>
        <v>-</v>
      </c>
      <c r="F989" s="38" t="str">
        <f>IF(ISBLANK('Model Performance Data'!$E$46),"-",'Model Performance Data'!$E$46)</f>
        <v>-</v>
      </c>
      <c r="G989" s="38" t="str">
        <f>IF(ISBLANK('Model Performance Data'!$F$46),"-",'Model Performance Data'!$F$46)</f>
        <v>-</v>
      </c>
      <c r="H989" s="38">
        <v>2</v>
      </c>
      <c r="I989" s="38">
        <v>1</v>
      </c>
      <c r="J989" s="37" t="str">
        <f t="shared" si="51"/>
        <v>21</v>
      </c>
      <c r="K989" s="38" t="str">
        <f>IF(ISBLANK('Model Performance Data'!$L$46),"-",'Model Performance Data'!$L$46)</f>
        <v>-</v>
      </c>
      <c r="L989" s="38" t="str">
        <f>IF(ISBLANK('Model Performance Data'!$K$46),"-",'Model Performance Data'!$K$46)</f>
        <v>-</v>
      </c>
      <c r="M989" s="43">
        <f>IF(ISNA(SUMIFS(INDEX('Model Performance Data'!$O$8:$DY$56,0,MATCH(CONCATENATE($J989,M$6),'Model Performance Data'!$O$6:$DY$6,0)),'Model Performance Data'!$B$8:$B$56,$C989,'Model Performance Data'!$C$8:$C$56,$D989)),"-",SUMIFS(INDEX('Model Performance Data'!$O$8:$DY$56,0,MATCH(CONCATENATE($J989,M$6),'Model Performance Data'!$O$6:$DY$6,0)),'Model Performance Data'!$B$8:$B$56,$C989,'Model Performance Data'!$C$8:$C$56,$D989))</f>
        <v>0</v>
      </c>
      <c r="N989" s="43">
        <f>IF(ISNA(SUMIFS(INDEX('Model Performance Data'!$O$8:$DY$56,0,MATCH(CONCATENATE($J989,N$6),'Model Performance Data'!$O$6:$DY$6,0)),'Model Performance Data'!$B$8:$B$56,$C989,'Model Performance Data'!$C$8:$C$56,$D989)),"-",SUMIFS(INDEX('Model Performance Data'!$O$8:$DY$56,0,MATCH(CONCATENATE($J989,N$6),'Model Performance Data'!$O$6:$DY$6,0)),'Model Performance Data'!$B$8:$B$56,$C989,'Model Performance Data'!$C$8:$C$56,$D989))</f>
        <v>0</v>
      </c>
      <c r="O989" s="154">
        <f>IF(ISNA(SUMIFS(INDEX('Model Performance Data'!$O$8:$DY$56,0,MATCH(CONCATENATE($J989,O$6),'Model Performance Data'!$O$6:$DY$6,0)),'Model Performance Data'!$B$8:$B$56,$C989,'Model Performance Data'!$C$8:$C$56,$D989)),"-",SUMIFS(INDEX('Model Performance Data'!$O$8:$DY$56,0,MATCH(CONCATENATE($J989,O$6),'Model Performance Data'!$O$6:$DY$6,0)),'Model Performance Data'!$B$8:$B$56,$C989,'Model Performance Data'!$C$8:$C$56,$D989))</f>
        <v>0</v>
      </c>
    </row>
    <row r="990" spans="2:15" outlineLevel="1" x14ac:dyDescent="0.35">
      <c r="B990" s="37" t="s">
        <v>80</v>
      </c>
      <c r="C990" s="38" t="str">
        <f>IF(ISBLANK('Model Performance Data'!$B$46),"-",'Model Performance Data'!$B$46)</f>
        <v>-</v>
      </c>
      <c r="D990" s="38" t="str">
        <f>IF(ISBLANK('Model Performance Data'!$C$46),"-",'Model Performance Data'!$C$46)</f>
        <v>-</v>
      </c>
      <c r="E990" s="38" t="str">
        <f>IF(ISBLANK('Model Performance Data'!$D$46),"-",'Model Performance Data'!$D$46)</f>
        <v>-</v>
      </c>
      <c r="F990" s="38" t="str">
        <f>IF(ISBLANK('Model Performance Data'!$E$46),"-",'Model Performance Data'!$E$46)</f>
        <v>-</v>
      </c>
      <c r="G990" s="38" t="str">
        <f>IF(ISBLANK('Model Performance Data'!$F$46),"-",'Model Performance Data'!$F$46)</f>
        <v>-</v>
      </c>
      <c r="H990" s="38">
        <v>2</v>
      </c>
      <c r="I990" s="38">
        <v>2</v>
      </c>
      <c r="J990" s="37" t="str">
        <f t="shared" si="51"/>
        <v>22</v>
      </c>
      <c r="K990" s="38" t="str">
        <f>IF(ISBLANK('Model Performance Data'!$L$46),"-",'Model Performance Data'!$L$46)</f>
        <v>-</v>
      </c>
      <c r="L990" s="38" t="str">
        <f>IF(ISBLANK('Model Performance Data'!$K$46),"-",'Model Performance Data'!$K$46)</f>
        <v>-</v>
      </c>
      <c r="M990" s="43">
        <f>IF(ISNA(SUMIFS(INDEX('Model Performance Data'!$O$8:$DY$56,0,MATCH(CONCATENATE($J990,M$6),'Model Performance Data'!$O$6:$DY$6,0)),'Model Performance Data'!$B$8:$B$56,$C990,'Model Performance Data'!$C$8:$C$56,$D990)),"-",SUMIFS(INDEX('Model Performance Data'!$O$8:$DY$56,0,MATCH(CONCATENATE($J990,M$6),'Model Performance Data'!$O$6:$DY$6,0)),'Model Performance Data'!$B$8:$B$56,$C990,'Model Performance Data'!$C$8:$C$56,$D990))</f>
        <v>0</v>
      </c>
      <c r="N990" s="43">
        <f>IF(ISNA(SUMIFS(INDEX('Model Performance Data'!$O$8:$DY$56,0,MATCH(CONCATENATE($J990,N$6),'Model Performance Data'!$O$6:$DY$6,0)),'Model Performance Data'!$B$8:$B$56,$C990,'Model Performance Data'!$C$8:$C$56,$D990)),"-",SUMIFS(INDEX('Model Performance Data'!$O$8:$DY$56,0,MATCH(CONCATENATE($J990,N$6),'Model Performance Data'!$O$6:$DY$6,0)),'Model Performance Data'!$B$8:$B$56,$C990,'Model Performance Data'!$C$8:$C$56,$D990))</f>
        <v>0</v>
      </c>
      <c r="O990" s="154">
        <f>IF(ISNA(SUMIFS(INDEX('Model Performance Data'!$O$8:$DY$56,0,MATCH(CONCATENATE($J990,O$6),'Model Performance Data'!$O$6:$DY$6,0)),'Model Performance Data'!$B$8:$B$56,$C990,'Model Performance Data'!$C$8:$C$56,$D990)),"-",SUMIFS(INDEX('Model Performance Data'!$O$8:$DY$56,0,MATCH(CONCATENATE($J990,O$6),'Model Performance Data'!$O$6:$DY$6,0)),'Model Performance Data'!$B$8:$B$56,$C990,'Model Performance Data'!$C$8:$C$56,$D990))</f>
        <v>0</v>
      </c>
    </row>
    <row r="991" spans="2:15" outlineLevel="1" x14ac:dyDescent="0.35">
      <c r="B991" s="37" t="s">
        <v>80</v>
      </c>
      <c r="C991" s="38" t="str">
        <f>IF(ISBLANK('Model Performance Data'!$B$46),"-",'Model Performance Data'!$B$46)</f>
        <v>-</v>
      </c>
      <c r="D991" s="38" t="str">
        <f>IF(ISBLANK('Model Performance Data'!$C$46),"-",'Model Performance Data'!$C$46)</f>
        <v>-</v>
      </c>
      <c r="E991" s="38" t="str">
        <f>IF(ISBLANK('Model Performance Data'!$D$46),"-",'Model Performance Data'!$D$46)</f>
        <v>-</v>
      </c>
      <c r="F991" s="38" t="str">
        <f>IF(ISBLANK('Model Performance Data'!$E$46),"-",'Model Performance Data'!$E$46)</f>
        <v>-</v>
      </c>
      <c r="G991" s="38" t="str">
        <f>IF(ISBLANK('Model Performance Data'!$F$46),"-",'Model Performance Data'!$F$46)</f>
        <v>-</v>
      </c>
      <c r="H991" s="38">
        <v>2</v>
      </c>
      <c r="I991" s="38">
        <v>3</v>
      </c>
      <c r="J991" s="37" t="str">
        <f t="shared" si="51"/>
        <v>23</v>
      </c>
      <c r="K991" s="38" t="str">
        <f>IF(ISBLANK('Model Performance Data'!$L$46),"-",'Model Performance Data'!$L$46)</f>
        <v>-</v>
      </c>
      <c r="L991" s="38" t="str">
        <f>IF(ISBLANK('Model Performance Data'!$K$46),"-",'Model Performance Data'!$K$46)</f>
        <v>-</v>
      </c>
      <c r="M991" s="43">
        <f>IF(ISNA(SUMIFS(INDEX('Model Performance Data'!$O$8:$DY$56,0,MATCH(CONCATENATE($J991,M$6),'Model Performance Data'!$O$6:$DY$6,0)),'Model Performance Data'!$B$8:$B$56,$C991,'Model Performance Data'!$C$8:$C$56,$D991)),"-",SUMIFS(INDEX('Model Performance Data'!$O$8:$DY$56,0,MATCH(CONCATENATE($J991,M$6),'Model Performance Data'!$O$6:$DY$6,0)),'Model Performance Data'!$B$8:$B$56,$C991,'Model Performance Data'!$C$8:$C$56,$D991))</f>
        <v>0</v>
      </c>
      <c r="N991" s="43">
        <f>IF(ISNA(SUMIFS(INDEX('Model Performance Data'!$O$8:$DY$56,0,MATCH(CONCATENATE($J991,N$6),'Model Performance Data'!$O$6:$DY$6,0)),'Model Performance Data'!$B$8:$B$56,$C991,'Model Performance Data'!$C$8:$C$56,$D991)),"-",SUMIFS(INDEX('Model Performance Data'!$O$8:$DY$56,0,MATCH(CONCATENATE($J991,N$6),'Model Performance Data'!$O$6:$DY$6,0)),'Model Performance Data'!$B$8:$B$56,$C991,'Model Performance Data'!$C$8:$C$56,$D991))</f>
        <v>0</v>
      </c>
      <c r="O991" s="154">
        <f>IF(ISNA(SUMIFS(INDEX('Model Performance Data'!$O$8:$DY$56,0,MATCH(CONCATENATE($J991,O$6),'Model Performance Data'!$O$6:$DY$6,0)),'Model Performance Data'!$B$8:$B$56,$C991,'Model Performance Data'!$C$8:$C$56,$D991)),"-",SUMIFS(INDEX('Model Performance Data'!$O$8:$DY$56,0,MATCH(CONCATENATE($J991,O$6),'Model Performance Data'!$O$6:$DY$6,0)),'Model Performance Data'!$B$8:$B$56,$C991,'Model Performance Data'!$C$8:$C$56,$D991))</f>
        <v>0</v>
      </c>
    </row>
    <row r="992" spans="2:15" outlineLevel="1" x14ac:dyDescent="0.35">
      <c r="B992" s="37" t="s">
        <v>80</v>
      </c>
      <c r="C992" s="38" t="str">
        <f>IF(ISBLANK('Model Performance Data'!$B$46),"-",'Model Performance Data'!$B$46)</f>
        <v>-</v>
      </c>
      <c r="D992" s="38" t="str">
        <f>IF(ISBLANK('Model Performance Data'!$C$46),"-",'Model Performance Data'!$C$46)</f>
        <v>-</v>
      </c>
      <c r="E992" s="38" t="str">
        <f>IF(ISBLANK('Model Performance Data'!$D$46),"-",'Model Performance Data'!$D$46)</f>
        <v>-</v>
      </c>
      <c r="F992" s="38" t="str">
        <f>IF(ISBLANK('Model Performance Data'!$E$46),"-",'Model Performance Data'!$E$46)</f>
        <v>-</v>
      </c>
      <c r="G992" s="38" t="str">
        <f>IF(ISBLANK('Model Performance Data'!$F$46),"-",'Model Performance Data'!$F$46)</f>
        <v>-</v>
      </c>
      <c r="H992" s="38">
        <v>2</v>
      </c>
      <c r="I992" s="38">
        <v>4</v>
      </c>
      <c r="J992" s="37" t="str">
        <f t="shared" si="51"/>
        <v>24</v>
      </c>
      <c r="K992" s="38" t="str">
        <f>IF(ISBLANK('Model Performance Data'!$L$46),"-",'Model Performance Data'!$L$46)</f>
        <v>-</v>
      </c>
      <c r="L992" s="38" t="str">
        <f>IF(ISBLANK('Model Performance Data'!$K$46),"-",'Model Performance Data'!$K$46)</f>
        <v>-</v>
      </c>
      <c r="M992" s="43">
        <f>IF(ISNA(SUMIFS(INDEX('Model Performance Data'!$O$8:$DY$56,0,MATCH(CONCATENATE($J992,M$6),'Model Performance Data'!$O$6:$DY$6,0)),'Model Performance Data'!$B$8:$B$56,$C992,'Model Performance Data'!$C$8:$C$56,$D992)),"-",SUMIFS(INDEX('Model Performance Data'!$O$8:$DY$56,0,MATCH(CONCATENATE($J992,M$6),'Model Performance Data'!$O$6:$DY$6,0)),'Model Performance Data'!$B$8:$B$56,$C992,'Model Performance Data'!$C$8:$C$56,$D992))</f>
        <v>0</v>
      </c>
      <c r="N992" s="43">
        <f>IF(ISNA(SUMIFS(INDEX('Model Performance Data'!$O$8:$DY$56,0,MATCH(CONCATENATE($J992,N$6),'Model Performance Data'!$O$6:$DY$6,0)),'Model Performance Data'!$B$8:$B$56,$C992,'Model Performance Data'!$C$8:$C$56,$D992)),"-",SUMIFS(INDEX('Model Performance Data'!$O$8:$DY$56,0,MATCH(CONCATENATE($J992,N$6),'Model Performance Data'!$O$6:$DY$6,0)),'Model Performance Data'!$B$8:$B$56,$C992,'Model Performance Data'!$C$8:$C$56,$D992))</f>
        <v>0</v>
      </c>
      <c r="O992" s="154">
        <f>IF(ISNA(SUMIFS(INDEX('Model Performance Data'!$O$8:$DY$56,0,MATCH(CONCATENATE($J992,O$6),'Model Performance Data'!$O$6:$DY$6,0)),'Model Performance Data'!$B$8:$B$56,$C992,'Model Performance Data'!$C$8:$C$56,$D992)),"-",SUMIFS(INDEX('Model Performance Data'!$O$8:$DY$56,0,MATCH(CONCATENATE($J992,O$6),'Model Performance Data'!$O$6:$DY$6,0)),'Model Performance Data'!$B$8:$B$56,$C992,'Model Performance Data'!$C$8:$C$56,$D992))</f>
        <v>0</v>
      </c>
    </row>
    <row r="993" spans="2:15" outlineLevel="1" x14ac:dyDescent="0.35">
      <c r="B993" s="37" t="s">
        <v>80</v>
      </c>
      <c r="C993" s="38" t="str">
        <f>IF(ISBLANK('Model Performance Data'!$B$46),"-",'Model Performance Data'!$B$46)</f>
        <v>-</v>
      </c>
      <c r="D993" s="38" t="str">
        <f>IF(ISBLANK('Model Performance Data'!$C$46),"-",'Model Performance Data'!$C$46)</f>
        <v>-</v>
      </c>
      <c r="E993" s="38" t="str">
        <f>IF(ISBLANK('Model Performance Data'!$D$46),"-",'Model Performance Data'!$D$46)</f>
        <v>-</v>
      </c>
      <c r="F993" s="38" t="str">
        <f>IF(ISBLANK('Model Performance Data'!$E$46),"-",'Model Performance Data'!$E$46)</f>
        <v>-</v>
      </c>
      <c r="G993" s="38" t="str">
        <f>IF(ISBLANK('Model Performance Data'!$F$46),"-",'Model Performance Data'!$F$46)</f>
        <v>-</v>
      </c>
      <c r="H993" s="38">
        <v>2</v>
      </c>
      <c r="I993" s="38">
        <v>5</v>
      </c>
      <c r="J993" s="37" t="str">
        <f t="shared" si="51"/>
        <v>25</v>
      </c>
      <c r="K993" s="38" t="str">
        <f>IF(ISBLANK('Model Performance Data'!$L$46),"-",'Model Performance Data'!$L$46)</f>
        <v>-</v>
      </c>
      <c r="L993" s="38" t="str">
        <f>IF(ISBLANK('Model Performance Data'!$K$46),"-",'Model Performance Data'!$K$46)</f>
        <v>-</v>
      </c>
      <c r="M993" s="43">
        <f>IF(ISNA(SUMIFS(INDEX('Model Performance Data'!$O$8:$DY$56,0,MATCH(CONCATENATE($J993,M$6),'Model Performance Data'!$O$6:$DY$6,0)),'Model Performance Data'!$B$8:$B$56,$C993,'Model Performance Data'!$C$8:$C$56,$D993)),"-",SUMIFS(INDEX('Model Performance Data'!$O$8:$DY$56,0,MATCH(CONCATENATE($J993,M$6),'Model Performance Data'!$O$6:$DY$6,0)),'Model Performance Data'!$B$8:$B$56,$C993,'Model Performance Data'!$C$8:$C$56,$D993))</f>
        <v>0</v>
      </c>
      <c r="N993" s="43">
        <f>IF(ISNA(SUMIFS(INDEX('Model Performance Data'!$O$8:$DY$56,0,MATCH(CONCATENATE($J993,N$6),'Model Performance Data'!$O$6:$DY$6,0)),'Model Performance Data'!$B$8:$B$56,$C993,'Model Performance Data'!$C$8:$C$56,$D993)),"-",SUMIFS(INDEX('Model Performance Data'!$O$8:$DY$56,0,MATCH(CONCATENATE($J993,N$6),'Model Performance Data'!$O$6:$DY$6,0)),'Model Performance Data'!$B$8:$B$56,$C993,'Model Performance Data'!$C$8:$C$56,$D993))</f>
        <v>0</v>
      </c>
      <c r="O993" s="154">
        <f>IF(ISNA(SUMIFS(INDEX('Model Performance Data'!$O$8:$DY$56,0,MATCH(CONCATENATE($J993,O$6),'Model Performance Data'!$O$6:$DY$6,0)),'Model Performance Data'!$B$8:$B$56,$C993,'Model Performance Data'!$C$8:$C$56,$D993)),"-",SUMIFS(INDEX('Model Performance Data'!$O$8:$DY$56,0,MATCH(CONCATENATE($J993,O$6),'Model Performance Data'!$O$6:$DY$6,0)),'Model Performance Data'!$B$8:$B$56,$C993,'Model Performance Data'!$C$8:$C$56,$D993))</f>
        <v>0</v>
      </c>
    </row>
    <row r="994" spans="2:15" outlineLevel="1" x14ac:dyDescent="0.35">
      <c r="B994" s="37" t="s">
        <v>80</v>
      </c>
      <c r="C994" s="38" t="str">
        <f>IF(ISBLANK('Model Performance Data'!$B$46),"-",'Model Performance Data'!$B$46)</f>
        <v>-</v>
      </c>
      <c r="D994" s="38" t="str">
        <f>IF(ISBLANK('Model Performance Data'!$C$46),"-",'Model Performance Data'!$C$46)</f>
        <v>-</v>
      </c>
      <c r="E994" s="38" t="str">
        <f>IF(ISBLANK('Model Performance Data'!$D$46),"-",'Model Performance Data'!$D$46)</f>
        <v>-</v>
      </c>
      <c r="F994" s="38" t="str">
        <f>IF(ISBLANK('Model Performance Data'!$E$46),"-",'Model Performance Data'!$E$46)</f>
        <v>-</v>
      </c>
      <c r="G994" s="38" t="str">
        <f>IF(ISBLANK('Model Performance Data'!$F$46),"-",'Model Performance Data'!$F$46)</f>
        <v>-</v>
      </c>
      <c r="H994" s="38">
        <v>2</v>
      </c>
      <c r="I994" s="38" t="s">
        <v>65</v>
      </c>
      <c r="J994" s="37" t="str">
        <f t="shared" si="51"/>
        <v>2Goal</v>
      </c>
      <c r="K994" s="38" t="str">
        <f>IF(ISBLANK('Model Performance Data'!$L$46),"-",'Model Performance Data'!$L$46)</f>
        <v>-</v>
      </c>
      <c r="L994" s="38" t="str">
        <f>IF(ISBLANK('Model Performance Data'!$K$46),"-",'Model Performance Data'!$K$46)</f>
        <v>-</v>
      </c>
      <c r="M994" s="43" t="str">
        <f>IF(ISNA(SUMIFS(INDEX('Model Performance Data'!$O$8:$DY$56,0,MATCH(CONCATENATE($J994,M$6),'Model Performance Data'!$O$6:$DY$6,0)),'Model Performance Data'!$B$8:$B$56,$C994,'Model Performance Data'!$C$8:$C$56,$D994)),"-",SUMIFS(INDEX('Model Performance Data'!$O$8:$DY$56,0,MATCH(CONCATENATE($J994,M$6),'Model Performance Data'!$O$6:$DY$6,0)),'Model Performance Data'!$B$8:$B$56,$C994,'Model Performance Data'!$C$8:$C$56,$D994))</f>
        <v>-</v>
      </c>
      <c r="N994" s="43" t="str">
        <f>IF(ISNA(SUMIFS(INDEX('Model Performance Data'!$O$8:$DY$56,0,MATCH(CONCATENATE($J994,N$6),'Model Performance Data'!$O$6:$DY$6,0)),'Model Performance Data'!$B$8:$B$56,$C994,'Model Performance Data'!$C$8:$C$56,$D994)),"-",SUMIFS(INDEX('Model Performance Data'!$O$8:$DY$56,0,MATCH(CONCATENATE($J994,N$6),'Model Performance Data'!$O$6:$DY$6,0)),'Model Performance Data'!$B$8:$B$56,$C994,'Model Performance Data'!$C$8:$C$56,$D994))</f>
        <v>-</v>
      </c>
      <c r="O994" s="154">
        <f>IF(ISNA(SUMIFS(INDEX('Model Performance Data'!$O$8:$DY$56,0,MATCH(CONCATENATE($J994,O$6),'Model Performance Data'!$O$6:$DY$6,0)),'Model Performance Data'!$B$8:$B$56,$C994,'Model Performance Data'!$C$8:$C$56,$D994)),"-",SUMIFS(INDEX('Model Performance Data'!$O$8:$DY$56,0,MATCH(CONCATENATE($J994,O$6),'Model Performance Data'!$O$6:$DY$6,0)),'Model Performance Data'!$B$8:$B$56,$C994,'Model Performance Data'!$C$8:$C$56,$D994))</f>
        <v>0</v>
      </c>
    </row>
    <row r="995" spans="2:15" outlineLevel="1" x14ac:dyDescent="0.35">
      <c r="B995" s="37" t="s">
        <v>80</v>
      </c>
      <c r="C995" s="38" t="str">
        <f>IF(ISBLANK('Model Performance Data'!$B$46),"-",'Model Performance Data'!$B$46)</f>
        <v>-</v>
      </c>
      <c r="D995" s="38" t="str">
        <f>IF(ISBLANK('Model Performance Data'!$C$46),"-",'Model Performance Data'!$C$46)</f>
        <v>-</v>
      </c>
      <c r="E995" s="38" t="str">
        <f>IF(ISBLANK('Model Performance Data'!$D$46),"-",'Model Performance Data'!$D$46)</f>
        <v>-</v>
      </c>
      <c r="F995" s="38" t="str">
        <f>IF(ISBLANK('Model Performance Data'!$E$46),"-",'Model Performance Data'!$E$46)</f>
        <v>-</v>
      </c>
      <c r="G995" s="38" t="str">
        <f>IF(ISBLANK('Model Performance Data'!$F$46),"-",'Model Performance Data'!$F$46)</f>
        <v>-</v>
      </c>
      <c r="H995" s="38">
        <v>3</v>
      </c>
      <c r="I995" s="38">
        <v>1</v>
      </c>
      <c r="J995" s="37" t="str">
        <f t="shared" si="51"/>
        <v>31</v>
      </c>
      <c r="K995" s="38" t="str">
        <f>IF(ISBLANK('Model Performance Data'!$L$46),"-",'Model Performance Data'!$L$46)</f>
        <v>-</v>
      </c>
      <c r="L995" s="38" t="str">
        <f>IF(ISBLANK('Model Performance Data'!$K$46),"-",'Model Performance Data'!$K$46)</f>
        <v>-</v>
      </c>
      <c r="M995" s="43">
        <f>IF(ISNA(SUMIFS(INDEX('Model Performance Data'!$O$8:$DY$56,0,MATCH(CONCATENATE($J995,M$6),'Model Performance Data'!$O$6:$DY$6,0)),'Model Performance Data'!$B$8:$B$56,$C995,'Model Performance Data'!$C$8:$C$56,$D995)),"-",SUMIFS(INDEX('Model Performance Data'!$O$8:$DY$56,0,MATCH(CONCATENATE($J995,M$6),'Model Performance Data'!$O$6:$DY$6,0)),'Model Performance Data'!$B$8:$B$56,$C995,'Model Performance Data'!$C$8:$C$56,$D995))</f>
        <v>0</v>
      </c>
      <c r="N995" s="43">
        <f>IF(ISNA(SUMIFS(INDEX('Model Performance Data'!$O$8:$DY$56,0,MATCH(CONCATENATE($J995,N$6),'Model Performance Data'!$O$6:$DY$6,0)),'Model Performance Data'!$B$8:$B$56,$C995,'Model Performance Data'!$C$8:$C$56,$D995)),"-",SUMIFS(INDEX('Model Performance Data'!$O$8:$DY$56,0,MATCH(CONCATENATE($J995,N$6),'Model Performance Data'!$O$6:$DY$6,0)),'Model Performance Data'!$B$8:$B$56,$C995,'Model Performance Data'!$C$8:$C$56,$D995))</f>
        <v>0</v>
      </c>
      <c r="O995" s="154">
        <f>IF(ISNA(SUMIFS(INDEX('Model Performance Data'!$O$8:$DY$56,0,MATCH(CONCATENATE($J995,O$6),'Model Performance Data'!$O$6:$DY$6,0)),'Model Performance Data'!$B$8:$B$56,$C995,'Model Performance Data'!$C$8:$C$56,$D995)),"-",SUMIFS(INDEX('Model Performance Data'!$O$8:$DY$56,0,MATCH(CONCATENATE($J995,O$6),'Model Performance Data'!$O$6:$DY$6,0)),'Model Performance Data'!$B$8:$B$56,$C995,'Model Performance Data'!$C$8:$C$56,$D995))</f>
        <v>0</v>
      </c>
    </row>
    <row r="996" spans="2:15" outlineLevel="1" x14ac:dyDescent="0.35">
      <c r="B996" s="37" t="s">
        <v>80</v>
      </c>
      <c r="C996" s="38" t="str">
        <f>IF(ISBLANK('Model Performance Data'!$B$46),"-",'Model Performance Data'!$B$46)</f>
        <v>-</v>
      </c>
      <c r="D996" s="38" t="str">
        <f>IF(ISBLANK('Model Performance Data'!$C$46),"-",'Model Performance Data'!$C$46)</f>
        <v>-</v>
      </c>
      <c r="E996" s="38" t="str">
        <f>IF(ISBLANK('Model Performance Data'!$D$46),"-",'Model Performance Data'!$D$46)</f>
        <v>-</v>
      </c>
      <c r="F996" s="38" t="str">
        <f>IF(ISBLANK('Model Performance Data'!$E$46),"-",'Model Performance Data'!$E$46)</f>
        <v>-</v>
      </c>
      <c r="G996" s="38" t="str">
        <f>IF(ISBLANK('Model Performance Data'!$F$46),"-",'Model Performance Data'!$F$46)</f>
        <v>-</v>
      </c>
      <c r="H996" s="38">
        <v>3</v>
      </c>
      <c r="I996" s="38">
        <v>2</v>
      </c>
      <c r="J996" s="37" t="str">
        <f t="shared" si="51"/>
        <v>32</v>
      </c>
      <c r="K996" s="38" t="str">
        <f>IF(ISBLANK('Model Performance Data'!$L$46),"-",'Model Performance Data'!$L$46)</f>
        <v>-</v>
      </c>
      <c r="L996" s="38" t="str">
        <f>IF(ISBLANK('Model Performance Data'!$K$46),"-",'Model Performance Data'!$K$46)</f>
        <v>-</v>
      </c>
      <c r="M996" s="43">
        <f>IF(ISNA(SUMIFS(INDEX('Model Performance Data'!$O$8:$DY$56,0,MATCH(CONCATENATE($J996,M$6),'Model Performance Data'!$O$6:$DY$6,0)),'Model Performance Data'!$B$8:$B$56,$C996,'Model Performance Data'!$C$8:$C$56,$D996)),"-",SUMIFS(INDEX('Model Performance Data'!$O$8:$DY$56,0,MATCH(CONCATENATE($J996,M$6),'Model Performance Data'!$O$6:$DY$6,0)),'Model Performance Data'!$B$8:$B$56,$C996,'Model Performance Data'!$C$8:$C$56,$D996))</f>
        <v>0</v>
      </c>
      <c r="N996" s="43">
        <f>IF(ISNA(SUMIFS(INDEX('Model Performance Data'!$O$8:$DY$56,0,MATCH(CONCATENATE($J996,N$6),'Model Performance Data'!$O$6:$DY$6,0)),'Model Performance Data'!$B$8:$B$56,$C996,'Model Performance Data'!$C$8:$C$56,$D996)),"-",SUMIFS(INDEX('Model Performance Data'!$O$8:$DY$56,0,MATCH(CONCATENATE($J996,N$6),'Model Performance Data'!$O$6:$DY$6,0)),'Model Performance Data'!$B$8:$B$56,$C996,'Model Performance Data'!$C$8:$C$56,$D996))</f>
        <v>0</v>
      </c>
      <c r="O996" s="154">
        <f>IF(ISNA(SUMIFS(INDEX('Model Performance Data'!$O$8:$DY$56,0,MATCH(CONCATENATE($J996,O$6),'Model Performance Data'!$O$6:$DY$6,0)),'Model Performance Data'!$B$8:$B$56,$C996,'Model Performance Data'!$C$8:$C$56,$D996)),"-",SUMIFS(INDEX('Model Performance Data'!$O$8:$DY$56,0,MATCH(CONCATENATE($J996,O$6),'Model Performance Data'!$O$6:$DY$6,0)),'Model Performance Data'!$B$8:$B$56,$C996,'Model Performance Data'!$C$8:$C$56,$D996))</f>
        <v>0</v>
      </c>
    </row>
    <row r="997" spans="2:15" outlineLevel="1" x14ac:dyDescent="0.35">
      <c r="B997" s="37" t="s">
        <v>80</v>
      </c>
      <c r="C997" s="38" t="str">
        <f>IF(ISBLANK('Model Performance Data'!$B$46),"-",'Model Performance Data'!$B$46)</f>
        <v>-</v>
      </c>
      <c r="D997" s="38" t="str">
        <f>IF(ISBLANK('Model Performance Data'!$C$46),"-",'Model Performance Data'!$C$46)</f>
        <v>-</v>
      </c>
      <c r="E997" s="38" t="str">
        <f>IF(ISBLANK('Model Performance Data'!$D$46),"-",'Model Performance Data'!$D$46)</f>
        <v>-</v>
      </c>
      <c r="F997" s="38" t="str">
        <f>IF(ISBLANK('Model Performance Data'!$E$46),"-",'Model Performance Data'!$E$46)</f>
        <v>-</v>
      </c>
      <c r="G997" s="38" t="str">
        <f>IF(ISBLANK('Model Performance Data'!$F$46),"-",'Model Performance Data'!$F$46)</f>
        <v>-</v>
      </c>
      <c r="H997" s="38">
        <v>3</v>
      </c>
      <c r="I997" s="38">
        <v>3</v>
      </c>
      <c r="J997" s="37" t="str">
        <f t="shared" si="51"/>
        <v>33</v>
      </c>
      <c r="K997" s="38" t="str">
        <f>IF(ISBLANK('Model Performance Data'!$L$46),"-",'Model Performance Data'!$L$46)</f>
        <v>-</v>
      </c>
      <c r="L997" s="38" t="str">
        <f>IF(ISBLANK('Model Performance Data'!$K$46),"-",'Model Performance Data'!$K$46)</f>
        <v>-</v>
      </c>
      <c r="M997" s="43">
        <f>IF(ISNA(SUMIFS(INDEX('Model Performance Data'!$O$8:$DY$56,0,MATCH(CONCATENATE($J997,M$6),'Model Performance Data'!$O$6:$DY$6,0)),'Model Performance Data'!$B$8:$B$56,$C997,'Model Performance Data'!$C$8:$C$56,$D997)),"-",SUMIFS(INDEX('Model Performance Data'!$O$8:$DY$56,0,MATCH(CONCATENATE($J997,M$6),'Model Performance Data'!$O$6:$DY$6,0)),'Model Performance Data'!$B$8:$B$56,$C997,'Model Performance Data'!$C$8:$C$56,$D997))</f>
        <v>0</v>
      </c>
      <c r="N997" s="43">
        <f>IF(ISNA(SUMIFS(INDEX('Model Performance Data'!$O$8:$DY$56,0,MATCH(CONCATENATE($J997,N$6),'Model Performance Data'!$O$6:$DY$6,0)),'Model Performance Data'!$B$8:$B$56,$C997,'Model Performance Data'!$C$8:$C$56,$D997)),"-",SUMIFS(INDEX('Model Performance Data'!$O$8:$DY$56,0,MATCH(CONCATENATE($J997,N$6),'Model Performance Data'!$O$6:$DY$6,0)),'Model Performance Data'!$B$8:$B$56,$C997,'Model Performance Data'!$C$8:$C$56,$D997))</f>
        <v>0</v>
      </c>
      <c r="O997" s="154">
        <f>IF(ISNA(SUMIFS(INDEX('Model Performance Data'!$O$8:$DY$56,0,MATCH(CONCATENATE($J997,O$6),'Model Performance Data'!$O$6:$DY$6,0)),'Model Performance Data'!$B$8:$B$56,$C997,'Model Performance Data'!$C$8:$C$56,$D997)),"-",SUMIFS(INDEX('Model Performance Data'!$O$8:$DY$56,0,MATCH(CONCATENATE($J997,O$6),'Model Performance Data'!$O$6:$DY$6,0)),'Model Performance Data'!$B$8:$B$56,$C997,'Model Performance Data'!$C$8:$C$56,$D997))</f>
        <v>0</v>
      </c>
    </row>
    <row r="998" spans="2:15" outlineLevel="1" x14ac:dyDescent="0.35">
      <c r="B998" s="37" t="s">
        <v>80</v>
      </c>
      <c r="C998" s="38" t="str">
        <f>IF(ISBLANK('Model Performance Data'!$B$46),"-",'Model Performance Data'!$B$46)</f>
        <v>-</v>
      </c>
      <c r="D998" s="38" t="str">
        <f>IF(ISBLANK('Model Performance Data'!$C$46),"-",'Model Performance Data'!$C$46)</f>
        <v>-</v>
      </c>
      <c r="E998" s="38" t="str">
        <f>IF(ISBLANK('Model Performance Data'!$D$46),"-",'Model Performance Data'!$D$46)</f>
        <v>-</v>
      </c>
      <c r="F998" s="38" t="str">
        <f>IF(ISBLANK('Model Performance Data'!$E$46),"-",'Model Performance Data'!$E$46)</f>
        <v>-</v>
      </c>
      <c r="G998" s="38" t="str">
        <f>IF(ISBLANK('Model Performance Data'!$F$46),"-",'Model Performance Data'!$F$46)</f>
        <v>-</v>
      </c>
      <c r="H998" s="38">
        <v>3</v>
      </c>
      <c r="I998" s="38">
        <v>4</v>
      </c>
      <c r="J998" s="37" t="str">
        <f t="shared" si="51"/>
        <v>34</v>
      </c>
      <c r="K998" s="38" t="str">
        <f>IF(ISBLANK('Model Performance Data'!$L$46),"-",'Model Performance Data'!$L$46)</f>
        <v>-</v>
      </c>
      <c r="L998" s="38" t="str">
        <f>IF(ISBLANK('Model Performance Data'!$K$46),"-",'Model Performance Data'!$K$46)</f>
        <v>-</v>
      </c>
      <c r="M998" s="43">
        <f>IF(ISNA(SUMIFS(INDEX('Model Performance Data'!$O$8:$DY$56,0,MATCH(CONCATENATE($J998,M$6),'Model Performance Data'!$O$6:$DY$6,0)),'Model Performance Data'!$B$8:$B$56,$C998,'Model Performance Data'!$C$8:$C$56,$D998)),"-",SUMIFS(INDEX('Model Performance Data'!$O$8:$DY$56,0,MATCH(CONCATENATE($J998,M$6),'Model Performance Data'!$O$6:$DY$6,0)),'Model Performance Data'!$B$8:$B$56,$C998,'Model Performance Data'!$C$8:$C$56,$D998))</f>
        <v>0</v>
      </c>
      <c r="N998" s="43">
        <f>IF(ISNA(SUMIFS(INDEX('Model Performance Data'!$O$8:$DY$56,0,MATCH(CONCATENATE($J998,N$6),'Model Performance Data'!$O$6:$DY$6,0)),'Model Performance Data'!$B$8:$B$56,$C998,'Model Performance Data'!$C$8:$C$56,$D998)),"-",SUMIFS(INDEX('Model Performance Data'!$O$8:$DY$56,0,MATCH(CONCATENATE($J998,N$6),'Model Performance Data'!$O$6:$DY$6,0)),'Model Performance Data'!$B$8:$B$56,$C998,'Model Performance Data'!$C$8:$C$56,$D998))</f>
        <v>0</v>
      </c>
      <c r="O998" s="154">
        <f>IF(ISNA(SUMIFS(INDEX('Model Performance Data'!$O$8:$DY$56,0,MATCH(CONCATENATE($J998,O$6),'Model Performance Data'!$O$6:$DY$6,0)),'Model Performance Data'!$B$8:$B$56,$C998,'Model Performance Data'!$C$8:$C$56,$D998)),"-",SUMIFS(INDEX('Model Performance Data'!$O$8:$DY$56,0,MATCH(CONCATENATE($J998,O$6),'Model Performance Data'!$O$6:$DY$6,0)),'Model Performance Data'!$B$8:$B$56,$C998,'Model Performance Data'!$C$8:$C$56,$D998))</f>
        <v>0</v>
      </c>
    </row>
    <row r="999" spans="2:15" outlineLevel="1" x14ac:dyDescent="0.35">
      <c r="B999" s="37" t="s">
        <v>80</v>
      </c>
      <c r="C999" s="38" t="str">
        <f>IF(ISBLANK('Model Performance Data'!$B$46),"-",'Model Performance Data'!$B$46)</f>
        <v>-</v>
      </c>
      <c r="D999" s="38" t="str">
        <f>IF(ISBLANK('Model Performance Data'!$C$46),"-",'Model Performance Data'!$C$46)</f>
        <v>-</v>
      </c>
      <c r="E999" s="38" t="str">
        <f>IF(ISBLANK('Model Performance Data'!$D$46),"-",'Model Performance Data'!$D$46)</f>
        <v>-</v>
      </c>
      <c r="F999" s="38" t="str">
        <f>IF(ISBLANK('Model Performance Data'!$E$46),"-",'Model Performance Data'!$E$46)</f>
        <v>-</v>
      </c>
      <c r="G999" s="38" t="str">
        <f>IF(ISBLANK('Model Performance Data'!$F$46),"-",'Model Performance Data'!$F$46)</f>
        <v>-</v>
      </c>
      <c r="H999" s="38">
        <v>3</v>
      </c>
      <c r="I999" s="38">
        <v>5</v>
      </c>
      <c r="J999" s="37" t="str">
        <f t="shared" si="51"/>
        <v>35</v>
      </c>
      <c r="K999" s="38" t="str">
        <f>IF(ISBLANK('Model Performance Data'!$L$46),"-",'Model Performance Data'!$L$46)</f>
        <v>-</v>
      </c>
      <c r="L999" s="38" t="str">
        <f>IF(ISBLANK('Model Performance Data'!$K$46),"-",'Model Performance Data'!$K$46)</f>
        <v>-</v>
      </c>
      <c r="M999" s="43">
        <f>IF(ISNA(SUMIFS(INDEX('Model Performance Data'!$O$8:$DY$56,0,MATCH(CONCATENATE($J999,M$6),'Model Performance Data'!$O$6:$DY$6,0)),'Model Performance Data'!$B$8:$B$56,$C999,'Model Performance Data'!$C$8:$C$56,$D999)),"-",SUMIFS(INDEX('Model Performance Data'!$O$8:$DY$56,0,MATCH(CONCATENATE($J999,M$6),'Model Performance Data'!$O$6:$DY$6,0)),'Model Performance Data'!$B$8:$B$56,$C999,'Model Performance Data'!$C$8:$C$56,$D999))</f>
        <v>0</v>
      </c>
      <c r="N999" s="43">
        <f>IF(ISNA(SUMIFS(INDEX('Model Performance Data'!$O$8:$DY$56,0,MATCH(CONCATENATE($J999,N$6),'Model Performance Data'!$O$6:$DY$6,0)),'Model Performance Data'!$B$8:$B$56,$C999,'Model Performance Data'!$C$8:$C$56,$D999)),"-",SUMIFS(INDEX('Model Performance Data'!$O$8:$DY$56,0,MATCH(CONCATENATE($J999,N$6),'Model Performance Data'!$O$6:$DY$6,0)),'Model Performance Data'!$B$8:$B$56,$C999,'Model Performance Data'!$C$8:$C$56,$D999))</f>
        <v>0</v>
      </c>
      <c r="O999" s="154">
        <f>IF(ISNA(SUMIFS(INDEX('Model Performance Data'!$O$8:$DY$56,0,MATCH(CONCATENATE($J999,O$6),'Model Performance Data'!$O$6:$DY$6,0)),'Model Performance Data'!$B$8:$B$56,$C999,'Model Performance Data'!$C$8:$C$56,$D999)),"-",SUMIFS(INDEX('Model Performance Data'!$O$8:$DY$56,0,MATCH(CONCATENATE($J999,O$6),'Model Performance Data'!$O$6:$DY$6,0)),'Model Performance Data'!$B$8:$B$56,$C999,'Model Performance Data'!$C$8:$C$56,$D999))</f>
        <v>0</v>
      </c>
    </row>
    <row r="1000" spans="2:15" outlineLevel="1" x14ac:dyDescent="0.35">
      <c r="B1000" s="37" t="s">
        <v>80</v>
      </c>
      <c r="C1000" s="38" t="str">
        <f>IF(ISBLANK('Model Performance Data'!$B$46),"-",'Model Performance Data'!$B$46)</f>
        <v>-</v>
      </c>
      <c r="D1000" s="38" t="str">
        <f>IF(ISBLANK('Model Performance Data'!$C$46),"-",'Model Performance Data'!$C$46)</f>
        <v>-</v>
      </c>
      <c r="E1000" s="38" t="str">
        <f>IF(ISBLANK('Model Performance Data'!$D$46),"-",'Model Performance Data'!$D$46)</f>
        <v>-</v>
      </c>
      <c r="F1000" s="38" t="str">
        <f>IF(ISBLANK('Model Performance Data'!$E$46),"-",'Model Performance Data'!$E$46)</f>
        <v>-</v>
      </c>
      <c r="G1000" s="38" t="str">
        <f>IF(ISBLANK('Model Performance Data'!$F$46),"-",'Model Performance Data'!$F$46)</f>
        <v>-</v>
      </c>
      <c r="H1000" s="38">
        <v>3</v>
      </c>
      <c r="I1000" s="38" t="s">
        <v>65</v>
      </c>
      <c r="J1000" s="37" t="str">
        <f t="shared" si="51"/>
        <v>3Goal</v>
      </c>
      <c r="K1000" s="38" t="str">
        <f>IF(ISBLANK('Model Performance Data'!$L$46),"-",'Model Performance Data'!$L$46)</f>
        <v>-</v>
      </c>
      <c r="L1000" s="38" t="str">
        <f>IF(ISBLANK('Model Performance Data'!$K$46),"-",'Model Performance Data'!$K$46)</f>
        <v>-</v>
      </c>
      <c r="M1000" s="43" t="str">
        <f>IF(ISNA(SUMIFS(INDEX('Model Performance Data'!$O$8:$DY$56,0,MATCH(CONCATENATE($J1000,M$6),'Model Performance Data'!$O$6:$DY$6,0)),'Model Performance Data'!$B$8:$B$56,$C1000,'Model Performance Data'!$C$8:$C$56,$D1000)),"-",SUMIFS(INDEX('Model Performance Data'!$O$8:$DY$56,0,MATCH(CONCATENATE($J1000,M$6),'Model Performance Data'!$O$6:$DY$6,0)),'Model Performance Data'!$B$8:$B$56,$C1000,'Model Performance Data'!$C$8:$C$56,$D1000))</f>
        <v>-</v>
      </c>
      <c r="N1000" s="43" t="str">
        <f>IF(ISNA(SUMIFS(INDEX('Model Performance Data'!$O$8:$DY$56,0,MATCH(CONCATENATE($J1000,N$6),'Model Performance Data'!$O$6:$DY$6,0)),'Model Performance Data'!$B$8:$B$56,$C1000,'Model Performance Data'!$C$8:$C$56,$D1000)),"-",SUMIFS(INDEX('Model Performance Data'!$O$8:$DY$56,0,MATCH(CONCATENATE($J1000,N$6),'Model Performance Data'!$O$6:$DY$6,0)),'Model Performance Data'!$B$8:$B$56,$C1000,'Model Performance Data'!$C$8:$C$56,$D1000))</f>
        <v>-</v>
      </c>
      <c r="O1000" s="154">
        <f>IF(ISNA(SUMIFS(INDEX('Model Performance Data'!$O$8:$DY$56,0,MATCH(CONCATENATE($J1000,O$6),'Model Performance Data'!$O$6:$DY$6,0)),'Model Performance Data'!$B$8:$B$56,$C1000,'Model Performance Data'!$C$8:$C$56,$D1000)),"-",SUMIFS(INDEX('Model Performance Data'!$O$8:$DY$56,0,MATCH(CONCATENATE($J1000,O$6),'Model Performance Data'!$O$6:$DY$6,0)),'Model Performance Data'!$B$8:$B$56,$C1000,'Model Performance Data'!$C$8:$C$56,$D1000))</f>
        <v>0</v>
      </c>
    </row>
    <row r="1001" spans="2:15" outlineLevel="1" x14ac:dyDescent="0.35">
      <c r="B1001" s="37" t="s">
        <v>80</v>
      </c>
      <c r="C1001" s="38" t="str">
        <f>IF(ISBLANK('Model Performance Data'!$B$46),"-",'Model Performance Data'!$B$46)</f>
        <v>-</v>
      </c>
      <c r="D1001" s="38" t="str">
        <f>IF(ISBLANK('Model Performance Data'!$C$46),"-",'Model Performance Data'!$C$46)</f>
        <v>-</v>
      </c>
      <c r="E1001" s="38" t="str">
        <f>IF(ISBLANK('Model Performance Data'!$D$46),"-",'Model Performance Data'!$D$46)</f>
        <v>-</v>
      </c>
      <c r="F1001" s="38" t="str">
        <f>IF(ISBLANK('Model Performance Data'!$E$46),"-",'Model Performance Data'!$E$46)</f>
        <v>-</v>
      </c>
      <c r="G1001" s="38" t="str">
        <f>IF(ISBLANK('Model Performance Data'!$F$46),"-",'Model Performance Data'!$F$46)</f>
        <v>-</v>
      </c>
      <c r="H1001" s="38">
        <v>4</v>
      </c>
      <c r="I1001" s="38">
        <v>1</v>
      </c>
      <c r="J1001" s="37" t="str">
        <f t="shared" ref="J1001:J1006" si="53">CONCATENATE(H1001,I1001)</f>
        <v>41</v>
      </c>
      <c r="K1001" s="38" t="str">
        <f>IF(ISBLANK('Model Performance Data'!$L$46),"-",'Model Performance Data'!$L$46)</f>
        <v>-</v>
      </c>
      <c r="L1001" s="38" t="str">
        <f>IF(ISBLANK('Model Performance Data'!$K$46),"-",'Model Performance Data'!$K$46)</f>
        <v>-</v>
      </c>
      <c r="M1001" s="43">
        <f>IF(ISNA(SUMIFS(INDEX('Model Performance Data'!$O$8:$DY$56,0,MATCH(CONCATENATE($J1001,M$6),'Model Performance Data'!$O$6:$DY$6,0)),'Model Performance Data'!$B$8:$B$56,$C1001,'Model Performance Data'!$C$8:$C$56,$D1001)),"-",SUMIFS(INDEX('Model Performance Data'!$O$8:$DY$56,0,MATCH(CONCATENATE($J1001,M$6),'Model Performance Data'!$O$6:$DY$6,0)),'Model Performance Data'!$B$8:$B$56,$C1001,'Model Performance Data'!$C$8:$C$56,$D1001))</f>
        <v>0</v>
      </c>
      <c r="N1001" s="43">
        <f>IF(ISNA(SUMIFS(INDEX('Model Performance Data'!$O$8:$DY$56,0,MATCH(CONCATENATE($J1001,N$6),'Model Performance Data'!$O$6:$DY$6,0)),'Model Performance Data'!$B$8:$B$56,$C1001,'Model Performance Data'!$C$8:$C$56,$D1001)),"-",SUMIFS(INDEX('Model Performance Data'!$O$8:$DY$56,0,MATCH(CONCATENATE($J1001,N$6),'Model Performance Data'!$O$6:$DY$6,0)),'Model Performance Data'!$B$8:$B$56,$C1001,'Model Performance Data'!$C$8:$C$56,$D1001))</f>
        <v>0</v>
      </c>
      <c r="O1001" s="154">
        <f>IF(ISNA(SUMIFS(INDEX('Model Performance Data'!$O$8:$DY$56,0,MATCH(CONCATENATE($J1001,O$6),'Model Performance Data'!$O$6:$DY$6,0)),'Model Performance Data'!$B$8:$B$56,$C1001,'Model Performance Data'!$C$8:$C$56,$D1001)),"-",SUMIFS(INDEX('Model Performance Data'!$O$8:$DY$56,0,MATCH(CONCATENATE($J1001,O$6),'Model Performance Data'!$O$6:$DY$6,0)),'Model Performance Data'!$B$8:$B$56,$C1001,'Model Performance Data'!$C$8:$C$56,$D1001))</f>
        <v>0</v>
      </c>
    </row>
    <row r="1002" spans="2:15" outlineLevel="1" x14ac:dyDescent="0.35">
      <c r="B1002" s="37" t="s">
        <v>80</v>
      </c>
      <c r="C1002" s="38" t="str">
        <f>IF(ISBLANK('Model Performance Data'!$B$46),"-",'Model Performance Data'!$B$46)</f>
        <v>-</v>
      </c>
      <c r="D1002" s="38" t="str">
        <f>IF(ISBLANK('Model Performance Data'!$C$46),"-",'Model Performance Data'!$C$46)</f>
        <v>-</v>
      </c>
      <c r="E1002" s="38" t="str">
        <f>IF(ISBLANK('Model Performance Data'!$D$46),"-",'Model Performance Data'!$D$46)</f>
        <v>-</v>
      </c>
      <c r="F1002" s="38" t="str">
        <f>IF(ISBLANK('Model Performance Data'!$E$46),"-",'Model Performance Data'!$E$46)</f>
        <v>-</v>
      </c>
      <c r="G1002" s="38" t="str">
        <f>IF(ISBLANK('Model Performance Data'!$F$46),"-",'Model Performance Data'!$F$46)</f>
        <v>-</v>
      </c>
      <c r="H1002" s="38">
        <v>4</v>
      </c>
      <c r="I1002" s="38">
        <v>2</v>
      </c>
      <c r="J1002" s="37" t="str">
        <f t="shared" si="53"/>
        <v>42</v>
      </c>
      <c r="K1002" s="38" t="str">
        <f>IF(ISBLANK('Model Performance Data'!$L$46),"-",'Model Performance Data'!$L$46)</f>
        <v>-</v>
      </c>
      <c r="L1002" s="38" t="str">
        <f>IF(ISBLANK('Model Performance Data'!$K$46),"-",'Model Performance Data'!$K$46)</f>
        <v>-</v>
      </c>
      <c r="M1002" s="43">
        <f>IF(ISNA(SUMIFS(INDEX('Model Performance Data'!$O$8:$DY$56,0,MATCH(CONCATENATE($J1002,M$6),'Model Performance Data'!$O$6:$DY$6,0)),'Model Performance Data'!$B$8:$B$56,$C1002,'Model Performance Data'!$C$8:$C$56,$D1002)),"-",SUMIFS(INDEX('Model Performance Data'!$O$8:$DY$56,0,MATCH(CONCATENATE($J1002,M$6),'Model Performance Data'!$O$6:$DY$6,0)),'Model Performance Data'!$B$8:$B$56,$C1002,'Model Performance Data'!$C$8:$C$56,$D1002))</f>
        <v>0</v>
      </c>
      <c r="N1002" s="43">
        <f>IF(ISNA(SUMIFS(INDEX('Model Performance Data'!$O$8:$DY$56,0,MATCH(CONCATENATE($J1002,N$6),'Model Performance Data'!$O$6:$DY$6,0)),'Model Performance Data'!$B$8:$B$56,$C1002,'Model Performance Data'!$C$8:$C$56,$D1002)),"-",SUMIFS(INDEX('Model Performance Data'!$O$8:$DY$56,0,MATCH(CONCATENATE($J1002,N$6),'Model Performance Data'!$O$6:$DY$6,0)),'Model Performance Data'!$B$8:$B$56,$C1002,'Model Performance Data'!$C$8:$C$56,$D1002))</f>
        <v>0</v>
      </c>
      <c r="O1002" s="154">
        <f>IF(ISNA(SUMIFS(INDEX('Model Performance Data'!$O$8:$DY$56,0,MATCH(CONCATENATE($J1002,O$6),'Model Performance Data'!$O$6:$DY$6,0)),'Model Performance Data'!$B$8:$B$56,$C1002,'Model Performance Data'!$C$8:$C$56,$D1002)),"-",SUMIFS(INDEX('Model Performance Data'!$O$8:$DY$56,0,MATCH(CONCATENATE($J1002,O$6),'Model Performance Data'!$O$6:$DY$6,0)),'Model Performance Data'!$B$8:$B$56,$C1002,'Model Performance Data'!$C$8:$C$56,$D1002))</f>
        <v>0</v>
      </c>
    </row>
    <row r="1003" spans="2:15" outlineLevel="1" x14ac:dyDescent="0.35">
      <c r="B1003" s="37" t="s">
        <v>80</v>
      </c>
      <c r="C1003" s="38" t="str">
        <f>IF(ISBLANK('Model Performance Data'!$B$46),"-",'Model Performance Data'!$B$46)</f>
        <v>-</v>
      </c>
      <c r="D1003" s="38" t="str">
        <f>IF(ISBLANK('Model Performance Data'!$C$46),"-",'Model Performance Data'!$C$46)</f>
        <v>-</v>
      </c>
      <c r="E1003" s="38" t="str">
        <f>IF(ISBLANK('Model Performance Data'!$D$46),"-",'Model Performance Data'!$D$46)</f>
        <v>-</v>
      </c>
      <c r="F1003" s="38" t="str">
        <f>IF(ISBLANK('Model Performance Data'!$E$46),"-",'Model Performance Data'!$E$46)</f>
        <v>-</v>
      </c>
      <c r="G1003" s="38" t="str">
        <f>IF(ISBLANK('Model Performance Data'!$F$46),"-",'Model Performance Data'!$F$46)</f>
        <v>-</v>
      </c>
      <c r="H1003" s="38">
        <v>4</v>
      </c>
      <c r="I1003" s="38">
        <v>3</v>
      </c>
      <c r="J1003" s="37" t="str">
        <f t="shared" si="53"/>
        <v>43</v>
      </c>
      <c r="K1003" s="38" t="str">
        <f>IF(ISBLANK('Model Performance Data'!$L$46),"-",'Model Performance Data'!$L$46)</f>
        <v>-</v>
      </c>
      <c r="L1003" s="38" t="str">
        <f>IF(ISBLANK('Model Performance Data'!$K$46),"-",'Model Performance Data'!$K$46)</f>
        <v>-</v>
      </c>
      <c r="M1003" s="43">
        <f>IF(ISNA(SUMIFS(INDEX('Model Performance Data'!$O$8:$DY$56,0,MATCH(CONCATENATE($J1003,M$6),'Model Performance Data'!$O$6:$DY$6,0)),'Model Performance Data'!$B$8:$B$56,$C1003,'Model Performance Data'!$C$8:$C$56,$D1003)),"-",SUMIFS(INDEX('Model Performance Data'!$O$8:$DY$56,0,MATCH(CONCATENATE($J1003,M$6),'Model Performance Data'!$O$6:$DY$6,0)),'Model Performance Data'!$B$8:$B$56,$C1003,'Model Performance Data'!$C$8:$C$56,$D1003))</f>
        <v>0</v>
      </c>
      <c r="N1003" s="43">
        <f>IF(ISNA(SUMIFS(INDEX('Model Performance Data'!$O$8:$DY$56,0,MATCH(CONCATENATE($J1003,N$6),'Model Performance Data'!$O$6:$DY$6,0)),'Model Performance Data'!$B$8:$B$56,$C1003,'Model Performance Data'!$C$8:$C$56,$D1003)),"-",SUMIFS(INDEX('Model Performance Data'!$O$8:$DY$56,0,MATCH(CONCATENATE($J1003,N$6),'Model Performance Data'!$O$6:$DY$6,0)),'Model Performance Data'!$B$8:$B$56,$C1003,'Model Performance Data'!$C$8:$C$56,$D1003))</f>
        <v>0</v>
      </c>
      <c r="O1003" s="154">
        <f>IF(ISNA(SUMIFS(INDEX('Model Performance Data'!$O$8:$DY$56,0,MATCH(CONCATENATE($J1003,O$6),'Model Performance Data'!$O$6:$DY$6,0)),'Model Performance Data'!$B$8:$B$56,$C1003,'Model Performance Data'!$C$8:$C$56,$D1003)),"-",SUMIFS(INDEX('Model Performance Data'!$O$8:$DY$56,0,MATCH(CONCATENATE($J1003,O$6),'Model Performance Data'!$O$6:$DY$6,0)),'Model Performance Data'!$B$8:$B$56,$C1003,'Model Performance Data'!$C$8:$C$56,$D1003))</f>
        <v>0</v>
      </c>
    </row>
    <row r="1004" spans="2:15" outlineLevel="1" x14ac:dyDescent="0.35">
      <c r="B1004" s="37" t="s">
        <v>80</v>
      </c>
      <c r="C1004" s="38" t="str">
        <f>IF(ISBLANK('Model Performance Data'!$B$46),"-",'Model Performance Data'!$B$46)</f>
        <v>-</v>
      </c>
      <c r="D1004" s="38" t="str">
        <f>IF(ISBLANK('Model Performance Data'!$C$46),"-",'Model Performance Data'!$C$46)</f>
        <v>-</v>
      </c>
      <c r="E1004" s="38" t="str">
        <f>IF(ISBLANK('Model Performance Data'!$D$46),"-",'Model Performance Data'!$D$46)</f>
        <v>-</v>
      </c>
      <c r="F1004" s="38" t="str">
        <f>IF(ISBLANK('Model Performance Data'!$E$46),"-",'Model Performance Data'!$E$46)</f>
        <v>-</v>
      </c>
      <c r="G1004" s="38" t="str">
        <f>IF(ISBLANK('Model Performance Data'!$F$46),"-",'Model Performance Data'!$F$46)</f>
        <v>-</v>
      </c>
      <c r="H1004" s="38">
        <v>4</v>
      </c>
      <c r="I1004" s="38">
        <v>4</v>
      </c>
      <c r="J1004" s="37" t="str">
        <f t="shared" si="53"/>
        <v>44</v>
      </c>
      <c r="K1004" s="38" t="str">
        <f>IF(ISBLANK('Model Performance Data'!$L$46),"-",'Model Performance Data'!$L$46)</f>
        <v>-</v>
      </c>
      <c r="L1004" s="38" t="str">
        <f>IF(ISBLANK('Model Performance Data'!$K$46),"-",'Model Performance Data'!$K$46)</f>
        <v>-</v>
      </c>
      <c r="M1004" s="43">
        <f>IF(ISNA(SUMIFS(INDEX('Model Performance Data'!$O$8:$DY$56,0,MATCH(CONCATENATE($J1004,M$6),'Model Performance Data'!$O$6:$DY$6,0)),'Model Performance Data'!$B$8:$B$56,$C1004,'Model Performance Data'!$C$8:$C$56,$D1004)),"-",SUMIFS(INDEX('Model Performance Data'!$O$8:$DY$56,0,MATCH(CONCATENATE($J1004,M$6),'Model Performance Data'!$O$6:$DY$6,0)),'Model Performance Data'!$B$8:$B$56,$C1004,'Model Performance Data'!$C$8:$C$56,$D1004))</f>
        <v>0</v>
      </c>
      <c r="N1004" s="43">
        <f>IF(ISNA(SUMIFS(INDEX('Model Performance Data'!$O$8:$DY$56,0,MATCH(CONCATENATE($J1004,N$6),'Model Performance Data'!$O$6:$DY$6,0)),'Model Performance Data'!$B$8:$B$56,$C1004,'Model Performance Data'!$C$8:$C$56,$D1004)),"-",SUMIFS(INDEX('Model Performance Data'!$O$8:$DY$56,0,MATCH(CONCATENATE($J1004,N$6),'Model Performance Data'!$O$6:$DY$6,0)),'Model Performance Data'!$B$8:$B$56,$C1004,'Model Performance Data'!$C$8:$C$56,$D1004))</f>
        <v>0</v>
      </c>
      <c r="O1004" s="154">
        <f>IF(ISNA(SUMIFS(INDEX('Model Performance Data'!$O$8:$DY$56,0,MATCH(CONCATENATE($J1004,O$6),'Model Performance Data'!$O$6:$DY$6,0)),'Model Performance Data'!$B$8:$B$56,$C1004,'Model Performance Data'!$C$8:$C$56,$D1004)),"-",SUMIFS(INDEX('Model Performance Data'!$O$8:$DY$56,0,MATCH(CONCATENATE($J1004,O$6),'Model Performance Data'!$O$6:$DY$6,0)),'Model Performance Data'!$B$8:$B$56,$C1004,'Model Performance Data'!$C$8:$C$56,$D1004))</f>
        <v>0</v>
      </c>
    </row>
    <row r="1005" spans="2:15" outlineLevel="1" x14ac:dyDescent="0.35">
      <c r="B1005" s="37" t="s">
        <v>80</v>
      </c>
      <c r="C1005" s="38" t="str">
        <f>IF(ISBLANK('Model Performance Data'!$B$46),"-",'Model Performance Data'!$B$46)</f>
        <v>-</v>
      </c>
      <c r="D1005" s="38" t="str">
        <f>IF(ISBLANK('Model Performance Data'!$C$46),"-",'Model Performance Data'!$C$46)</f>
        <v>-</v>
      </c>
      <c r="E1005" s="38" t="str">
        <f>IF(ISBLANK('Model Performance Data'!$D$46),"-",'Model Performance Data'!$D$46)</f>
        <v>-</v>
      </c>
      <c r="F1005" s="38" t="str">
        <f>IF(ISBLANK('Model Performance Data'!$E$46),"-",'Model Performance Data'!$E$46)</f>
        <v>-</v>
      </c>
      <c r="G1005" s="38" t="str">
        <f>IF(ISBLANK('Model Performance Data'!$F$46),"-",'Model Performance Data'!$F$46)</f>
        <v>-</v>
      </c>
      <c r="H1005" s="38">
        <v>4</v>
      </c>
      <c r="I1005" s="38">
        <v>5</v>
      </c>
      <c r="J1005" s="37" t="str">
        <f t="shared" si="53"/>
        <v>45</v>
      </c>
      <c r="K1005" s="38" t="str">
        <f>IF(ISBLANK('Model Performance Data'!$L$46),"-",'Model Performance Data'!$L$46)</f>
        <v>-</v>
      </c>
      <c r="L1005" s="38" t="str">
        <f>IF(ISBLANK('Model Performance Data'!$K$46),"-",'Model Performance Data'!$K$46)</f>
        <v>-</v>
      </c>
      <c r="M1005" s="43">
        <f>IF(ISNA(SUMIFS(INDEX('Model Performance Data'!$O$8:$DY$56,0,MATCH(CONCATENATE($J1005,M$6),'Model Performance Data'!$O$6:$DY$6,0)),'Model Performance Data'!$B$8:$B$56,$C1005,'Model Performance Data'!$C$8:$C$56,$D1005)),"-",SUMIFS(INDEX('Model Performance Data'!$O$8:$DY$56,0,MATCH(CONCATENATE($J1005,M$6),'Model Performance Data'!$O$6:$DY$6,0)),'Model Performance Data'!$B$8:$B$56,$C1005,'Model Performance Data'!$C$8:$C$56,$D1005))</f>
        <v>0</v>
      </c>
      <c r="N1005" s="43">
        <f>IF(ISNA(SUMIFS(INDEX('Model Performance Data'!$O$8:$DY$56,0,MATCH(CONCATENATE($J1005,N$6),'Model Performance Data'!$O$6:$DY$6,0)),'Model Performance Data'!$B$8:$B$56,$C1005,'Model Performance Data'!$C$8:$C$56,$D1005)),"-",SUMIFS(INDEX('Model Performance Data'!$O$8:$DY$56,0,MATCH(CONCATENATE($J1005,N$6),'Model Performance Data'!$O$6:$DY$6,0)),'Model Performance Data'!$B$8:$B$56,$C1005,'Model Performance Data'!$C$8:$C$56,$D1005))</f>
        <v>0</v>
      </c>
      <c r="O1005" s="154">
        <f>IF(ISNA(SUMIFS(INDEX('Model Performance Data'!$O$8:$DY$56,0,MATCH(CONCATENATE($J1005,O$6),'Model Performance Data'!$O$6:$DY$6,0)),'Model Performance Data'!$B$8:$B$56,$C1005,'Model Performance Data'!$C$8:$C$56,$D1005)),"-",SUMIFS(INDEX('Model Performance Data'!$O$8:$DY$56,0,MATCH(CONCATENATE($J1005,O$6),'Model Performance Data'!$O$6:$DY$6,0)),'Model Performance Data'!$B$8:$B$56,$C1005,'Model Performance Data'!$C$8:$C$56,$D1005))</f>
        <v>0</v>
      </c>
    </row>
    <row r="1006" spans="2:15" outlineLevel="1" x14ac:dyDescent="0.35">
      <c r="B1006" s="37" t="s">
        <v>80</v>
      </c>
      <c r="C1006" s="38" t="str">
        <f>IF(ISBLANK('Model Performance Data'!$B$46),"-",'Model Performance Data'!$B$46)</f>
        <v>-</v>
      </c>
      <c r="D1006" s="38" t="str">
        <f>IF(ISBLANK('Model Performance Data'!$C$46),"-",'Model Performance Data'!$C$46)</f>
        <v>-</v>
      </c>
      <c r="E1006" s="38" t="str">
        <f>IF(ISBLANK('Model Performance Data'!$D$46),"-",'Model Performance Data'!$D$46)</f>
        <v>-</v>
      </c>
      <c r="F1006" s="38" t="str">
        <f>IF(ISBLANK('Model Performance Data'!$E$46),"-",'Model Performance Data'!$E$46)</f>
        <v>-</v>
      </c>
      <c r="G1006" s="38" t="str">
        <f>IF(ISBLANK('Model Performance Data'!$F$46),"-",'Model Performance Data'!$F$46)</f>
        <v>-</v>
      </c>
      <c r="H1006" s="38">
        <v>4</v>
      </c>
      <c r="I1006" s="38" t="s">
        <v>65</v>
      </c>
      <c r="J1006" s="37" t="str">
        <f t="shared" si="53"/>
        <v>4Goal</v>
      </c>
      <c r="K1006" s="38" t="str">
        <f>IF(ISBLANK('Model Performance Data'!$L$46),"-",'Model Performance Data'!$L$46)</f>
        <v>-</v>
      </c>
      <c r="L1006" s="38" t="str">
        <f>IF(ISBLANK('Model Performance Data'!$K$46),"-",'Model Performance Data'!$K$46)</f>
        <v>-</v>
      </c>
      <c r="M1006" s="43" t="str">
        <f>IF(ISNA(SUMIFS(INDEX('Model Performance Data'!$O$8:$DY$56,0,MATCH(CONCATENATE($J1006,M$6),'Model Performance Data'!$O$6:$DY$6,0)),'Model Performance Data'!$B$8:$B$56,$C1006,'Model Performance Data'!$C$8:$C$56,$D1006)),"-",SUMIFS(INDEX('Model Performance Data'!$O$8:$DY$56,0,MATCH(CONCATENATE($J1006,M$6),'Model Performance Data'!$O$6:$DY$6,0)),'Model Performance Data'!$B$8:$B$56,$C1006,'Model Performance Data'!$C$8:$C$56,$D1006))</f>
        <v>-</v>
      </c>
      <c r="N1006" s="43" t="str">
        <f>IF(ISNA(SUMIFS(INDEX('Model Performance Data'!$O$8:$DY$56,0,MATCH(CONCATENATE($J1006,N$6),'Model Performance Data'!$O$6:$DY$6,0)),'Model Performance Data'!$B$8:$B$56,$C1006,'Model Performance Data'!$C$8:$C$56,$D1006)),"-",SUMIFS(INDEX('Model Performance Data'!$O$8:$DY$56,0,MATCH(CONCATENATE($J1006,N$6),'Model Performance Data'!$O$6:$DY$6,0)),'Model Performance Data'!$B$8:$B$56,$C1006,'Model Performance Data'!$C$8:$C$56,$D1006))</f>
        <v>-</v>
      </c>
      <c r="O1006" s="154">
        <f>IF(ISNA(SUMIFS(INDEX('Model Performance Data'!$O$8:$DY$56,0,MATCH(CONCATENATE($J1006,O$6),'Model Performance Data'!$O$6:$DY$6,0)),'Model Performance Data'!$B$8:$B$56,$C1006,'Model Performance Data'!$C$8:$C$56,$D1006)),"-",SUMIFS(INDEX('Model Performance Data'!$O$8:$DY$56,0,MATCH(CONCATENATE($J1006,O$6),'Model Performance Data'!$O$6:$DY$6,0)),'Model Performance Data'!$B$8:$B$56,$C1006,'Model Performance Data'!$C$8:$C$56,$D1006))</f>
        <v>0</v>
      </c>
    </row>
    <row r="1007" spans="2:15" outlineLevel="1" x14ac:dyDescent="0.35">
      <c r="B1007" s="37" t="s">
        <v>80</v>
      </c>
      <c r="C1007" s="38" t="str">
        <f>IF(ISBLANK('Model Performance Data'!$B$47),"-",'Model Performance Data'!$B$47)</f>
        <v>-</v>
      </c>
      <c r="D1007" s="38" t="str">
        <f>IF(ISBLANK('Model Performance Data'!$C$47),"-",'Model Performance Data'!$C$47)</f>
        <v>-</v>
      </c>
      <c r="E1007" s="38" t="str">
        <f>IF(ISBLANK('Model Performance Data'!$D$47),"-",'Model Performance Data'!$D$47)</f>
        <v>-</v>
      </c>
      <c r="F1007" s="38" t="str">
        <f>IF(ISBLANK('Model Performance Data'!$E$47),"-",'Model Performance Data'!$E$47)</f>
        <v>-</v>
      </c>
      <c r="G1007" s="38" t="str">
        <f>IF(ISBLANK('Model Performance Data'!$F$47),"-",'Model Performance Data'!$F$47)</f>
        <v>-</v>
      </c>
      <c r="H1007" s="38" t="s">
        <v>64</v>
      </c>
      <c r="I1007" s="38" t="s">
        <v>64</v>
      </c>
      <c r="J1007" s="37" t="str">
        <f t="shared" si="51"/>
        <v>BaselineBaseline</v>
      </c>
      <c r="K1007" s="38" t="str">
        <f>IF(ISBLANK('Model Performance Data'!$L$47),"-",'Model Performance Data'!$L$47)</f>
        <v>-</v>
      </c>
      <c r="L1007" s="38" t="str">
        <f>IF(ISBLANK('Model Performance Data'!$K$47),"-",'Model Performance Data'!$K$47)</f>
        <v>-</v>
      </c>
      <c r="M1007" s="43">
        <f>IF(ISNA(SUMIFS(INDEX('Model Performance Data'!$O$8:$DY$56,0,MATCH(CONCATENATE($J1007,M$6),'Model Performance Data'!$O$6:$DY$6,0)),'Model Performance Data'!$B$8:$B$56,$C1007,'Model Performance Data'!$C$8:$C$56,$D1007)),"-",SUMIFS(INDEX('Model Performance Data'!$O$8:$DY$56,0,MATCH(CONCATENATE($J1007,M$6),'Model Performance Data'!$O$6:$DY$6,0)),'Model Performance Data'!$B$8:$B$56,$C1007,'Model Performance Data'!$C$8:$C$56,$D1007))</f>
        <v>0</v>
      </c>
      <c r="N1007" s="43">
        <f>IF(ISNA(SUMIFS(INDEX('Model Performance Data'!$O$8:$DY$56,0,MATCH(CONCATENATE($J1007,N$6),'Model Performance Data'!$O$6:$DY$6,0)),'Model Performance Data'!$B$8:$B$56,$C1007,'Model Performance Data'!$C$8:$C$56,$D1007)),"-",SUMIFS(INDEX('Model Performance Data'!$O$8:$DY$56,0,MATCH(CONCATENATE($J1007,N$6),'Model Performance Data'!$O$6:$DY$6,0)),'Model Performance Data'!$B$8:$B$56,$C1007,'Model Performance Data'!$C$8:$C$56,$D1007))</f>
        <v>0</v>
      </c>
      <c r="O1007" s="154">
        <f>IF(ISNA(SUMIFS(INDEX('Model Performance Data'!$O$8:$DY$56,0,MATCH(CONCATENATE($J1007,O$6),'Model Performance Data'!$O$6:$DY$6,0)),'Model Performance Data'!$B$8:$B$56,$C1007,'Model Performance Data'!$C$8:$C$56,$D1007)),"-",SUMIFS(INDEX('Model Performance Data'!$O$8:$DY$56,0,MATCH(CONCATENATE($J1007,O$6),'Model Performance Data'!$O$6:$DY$6,0)),'Model Performance Data'!$B$8:$B$56,$C1007,'Model Performance Data'!$C$8:$C$56,$D1007))</f>
        <v>0</v>
      </c>
    </row>
    <row r="1008" spans="2:15" outlineLevel="1" x14ac:dyDescent="0.35">
      <c r="B1008" s="37" t="s">
        <v>80</v>
      </c>
      <c r="C1008" s="38" t="str">
        <f>IF(ISBLANK('Model Performance Data'!$B$47),"-",'Model Performance Data'!$B$47)</f>
        <v>-</v>
      </c>
      <c r="D1008" s="38" t="str">
        <f>IF(ISBLANK('Model Performance Data'!$C$47),"-",'Model Performance Data'!$C$47)</f>
        <v>-</v>
      </c>
      <c r="E1008" s="38" t="str">
        <f>IF(ISBLANK('Model Performance Data'!$D$47),"-",'Model Performance Data'!$D$47)</f>
        <v>-</v>
      </c>
      <c r="F1008" s="38" t="str">
        <f>IF(ISBLANK('Model Performance Data'!$E$47),"-",'Model Performance Data'!$E$47)</f>
        <v>-</v>
      </c>
      <c r="G1008" s="38" t="str">
        <f>IF(ISBLANK('Model Performance Data'!$F$47),"-",'Model Performance Data'!$F$47)</f>
        <v>-</v>
      </c>
      <c r="H1008" s="38">
        <v>1</v>
      </c>
      <c r="I1008" s="38">
        <v>1</v>
      </c>
      <c r="J1008" s="37" t="str">
        <f t="shared" si="51"/>
        <v>11</v>
      </c>
      <c r="K1008" s="38" t="str">
        <f>IF(ISBLANK('Model Performance Data'!$L$47),"-",'Model Performance Data'!$L$47)</f>
        <v>-</v>
      </c>
      <c r="L1008" s="38" t="str">
        <f>IF(ISBLANK('Model Performance Data'!$K$47),"-",'Model Performance Data'!$K$47)</f>
        <v>-</v>
      </c>
      <c r="M1008" s="43">
        <f>IF(ISNA(SUMIFS(INDEX('Model Performance Data'!$O$8:$DY$56,0,MATCH(CONCATENATE($J1008,M$6),'Model Performance Data'!$O$6:$DY$6,0)),'Model Performance Data'!$B$8:$B$56,$C1008,'Model Performance Data'!$C$8:$C$56,$D1008)),"-",SUMIFS(INDEX('Model Performance Data'!$O$8:$DY$56,0,MATCH(CONCATENATE($J1008,M$6),'Model Performance Data'!$O$6:$DY$6,0)),'Model Performance Data'!$B$8:$B$56,$C1008,'Model Performance Data'!$C$8:$C$56,$D1008))</f>
        <v>0</v>
      </c>
      <c r="N1008" s="43">
        <f>IF(ISNA(SUMIFS(INDEX('Model Performance Data'!$O$8:$DY$56,0,MATCH(CONCATENATE($J1008,N$6),'Model Performance Data'!$O$6:$DY$6,0)),'Model Performance Data'!$B$8:$B$56,$C1008,'Model Performance Data'!$C$8:$C$56,$D1008)),"-",SUMIFS(INDEX('Model Performance Data'!$O$8:$DY$56,0,MATCH(CONCATENATE($J1008,N$6),'Model Performance Data'!$O$6:$DY$6,0)),'Model Performance Data'!$B$8:$B$56,$C1008,'Model Performance Data'!$C$8:$C$56,$D1008))</f>
        <v>0</v>
      </c>
      <c r="O1008" s="154">
        <f>IF(ISNA(SUMIFS(INDEX('Model Performance Data'!$O$8:$DY$56,0,MATCH(CONCATENATE($J1008,O$6),'Model Performance Data'!$O$6:$DY$6,0)),'Model Performance Data'!$B$8:$B$56,$C1008,'Model Performance Data'!$C$8:$C$56,$D1008)),"-",SUMIFS(INDEX('Model Performance Data'!$O$8:$DY$56,0,MATCH(CONCATENATE($J1008,O$6),'Model Performance Data'!$O$6:$DY$6,0)),'Model Performance Data'!$B$8:$B$56,$C1008,'Model Performance Data'!$C$8:$C$56,$D1008))</f>
        <v>0</v>
      </c>
    </row>
    <row r="1009" spans="2:15" outlineLevel="1" x14ac:dyDescent="0.35">
      <c r="B1009" s="37" t="s">
        <v>80</v>
      </c>
      <c r="C1009" s="38" t="str">
        <f>IF(ISBLANK('Model Performance Data'!$B$47),"-",'Model Performance Data'!$B$47)</f>
        <v>-</v>
      </c>
      <c r="D1009" s="38" t="str">
        <f>IF(ISBLANK('Model Performance Data'!$C$47),"-",'Model Performance Data'!$C$47)</f>
        <v>-</v>
      </c>
      <c r="E1009" s="38" t="str">
        <f>IF(ISBLANK('Model Performance Data'!$D$47),"-",'Model Performance Data'!$D$47)</f>
        <v>-</v>
      </c>
      <c r="F1009" s="38" t="str">
        <f>IF(ISBLANK('Model Performance Data'!$E$47),"-",'Model Performance Data'!$E$47)</f>
        <v>-</v>
      </c>
      <c r="G1009" s="38" t="str">
        <f>IF(ISBLANK('Model Performance Data'!$F$47),"-",'Model Performance Data'!$F$47)</f>
        <v>-</v>
      </c>
      <c r="H1009" s="38">
        <v>1</v>
      </c>
      <c r="I1009" s="38">
        <v>2</v>
      </c>
      <c r="J1009" s="37" t="str">
        <f t="shared" si="51"/>
        <v>12</v>
      </c>
      <c r="K1009" s="38" t="str">
        <f>IF(ISBLANK('Model Performance Data'!$L$47),"-",'Model Performance Data'!$L$47)</f>
        <v>-</v>
      </c>
      <c r="L1009" s="38" t="str">
        <f>IF(ISBLANK('Model Performance Data'!$K$47),"-",'Model Performance Data'!$K$47)</f>
        <v>-</v>
      </c>
      <c r="M1009" s="43">
        <f>IF(ISNA(SUMIFS(INDEX('Model Performance Data'!$O$8:$DY$56,0,MATCH(CONCATENATE($J1009,M$6),'Model Performance Data'!$O$6:$DY$6,0)),'Model Performance Data'!$B$8:$B$56,$C1009,'Model Performance Data'!$C$8:$C$56,$D1009)),"-",SUMIFS(INDEX('Model Performance Data'!$O$8:$DY$56,0,MATCH(CONCATENATE($J1009,M$6),'Model Performance Data'!$O$6:$DY$6,0)),'Model Performance Data'!$B$8:$B$56,$C1009,'Model Performance Data'!$C$8:$C$56,$D1009))</f>
        <v>0</v>
      </c>
      <c r="N1009" s="43">
        <f>IF(ISNA(SUMIFS(INDEX('Model Performance Data'!$O$8:$DY$56,0,MATCH(CONCATENATE($J1009,N$6),'Model Performance Data'!$O$6:$DY$6,0)),'Model Performance Data'!$B$8:$B$56,$C1009,'Model Performance Data'!$C$8:$C$56,$D1009)),"-",SUMIFS(INDEX('Model Performance Data'!$O$8:$DY$56,0,MATCH(CONCATENATE($J1009,N$6),'Model Performance Data'!$O$6:$DY$6,0)),'Model Performance Data'!$B$8:$B$56,$C1009,'Model Performance Data'!$C$8:$C$56,$D1009))</f>
        <v>0</v>
      </c>
      <c r="O1009" s="154">
        <f>IF(ISNA(SUMIFS(INDEX('Model Performance Data'!$O$8:$DY$56,0,MATCH(CONCATENATE($J1009,O$6),'Model Performance Data'!$O$6:$DY$6,0)),'Model Performance Data'!$B$8:$B$56,$C1009,'Model Performance Data'!$C$8:$C$56,$D1009)),"-",SUMIFS(INDEX('Model Performance Data'!$O$8:$DY$56,0,MATCH(CONCATENATE($J1009,O$6),'Model Performance Data'!$O$6:$DY$6,0)),'Model Performance Data'!$B$8:$B$56,$C1009,'Model Performance Data'!$C$8:$C$56,$D1009))</f>
        <v>0</v>
      </c>
    </row>
    <row r="1010" spans="2:15" outlineLevel="1" x14ac:dyDescent="0.35">
      <c r="B1010" s="37" t="s">
        <v>80</v>
      </c>
      <c r="C1010" s="38" t="str">
        <f>IF(ISBLANK('Model Performance Data'!$B$47),"-",'Model Performance Data'!$B$47)</f>
        <v>-</v>
      </c>
      <c r="D1010" s="38" t="str">
        <f>IF(ISBLANK('Model Performance Data'!$C$47),"-",'Model Performance Data'!$C$47)</f>
        <v>-</v>
      </c>
      <c r="E1010" s="38" t="str">
        <f>IF(ISBLANK('Model Performance Data'!$D$47),"-",'Model Performance Data'!$D$47)</f>
        <v>-</v>
      </c>
      <c r="F1010" s="38" t="str">
        <f>IF(ISBLANK('Model Performance Data'!$E$47),"-",'Model Performance Data'!$E$47)</f>
        <v>-</v>
      </c>
      <c r="G1010" s="38" t="str">
        <f>IF(ISBLANK('Model Performance Data'!$F$47),"-",'Model Performance Data'!$F$47)</f>
        <v>-</v>
      </c>
      <c r="H1010" s="38">
        <v>1</v>
      </c>
      <c r="I1010" s="38">
        <v>3</v>
      </c>
      <c r="J1010" s="37" t="str">
        <f t="shared" si="51"/>
        <v>13</v>
      </c>
      <c r="K1010" s="38" t="str">
        <f>IF(ISBLANK('Model Performance Data'!$L$47),"-",'Model Performance Data'!$L$47)</f>
        <v>-</v>
      </c>
      <c r="L1010" s="38" t="str">
        <f>IF(ISBLANK('Model Performance Data'!$K$47),"-",'Model Performance Data'!$K$47)</f>
        <v>-</v>
      </c>
      <c r="M1010" s="43">
        <f>IF(ISNA(SUMIFS(INDEX('Model Performance Data'!$O$8:$DY$56,0,MATCH(CONCATENATE($J1010,M$6),'Model Performance Data'!$O$6:$DY$6,0)),'Model Performance Data'!$B$8:$B$56,$C1010,'Model Performance Data'!$C$8:$C$56,$D1010)),"-",SUMIFS(INDEX('Model Performance Data'!$O$8:$DY$56,0,MATCH(CONCATENATE($J1010,M$6),'Model Performance Data'!$O$6:$DY$6,0)),'Model Performance Data'!$B$8:$B$56,$C1010,'Model Performance Data'!$C$8:$C$56,$D1010))</f>
        <v>0</v>
      </c>
      <c r="N1010" s="43">
        <f>IF(ISNA(SUMIFS(INDEX('Model Performance Data'!$O$8:$DY$56,0,MATCH(CONCATENATE($J1010,N$6),'Model Performance Data'!$O$6:$DY$6,0)),'Model Performance Data'!$B$8:$B$56,$C1010,'Model Performance Data'!$C$8:$C$56,$D1010)),"-",SUMIFS(INDEX('Model Performance Data'!$O$8:$DY$56,0,MATCH(CONCATENATE($J1010,N$6),'Model Performance Data'!$O$6:$DY$6,0)),'Model Performance Data'!$B$8:$B$56,$C1010,'Model Performance Data'!$C$8:$C$56,$D1010))</f>
        <v>0</v>
      </c>
      <c r="O1010" s="154">
        <f>IF(ISNA(SUMIFS(INDEX('Model Performance Data'!$O$8:$DY$56,0,MATCH(CONCATENATE($J1010,O$6),'Model Performance Data'!$O$6:$DY$6,0)),'Model Performance Data'!$B$8:$B$56,$C1010,'Model Performance Data'!$C$8:$C$56,$D1010)),"-",SUMIFS(INDEX('Model Performance Data'!$O$8:$DY$56,0,MATCH(CONCATENATE($J1010,O$6),'Model Performance Data'!$O$6:$DY$6,0)),'Model Performance Data'!$B$8:$B$56,$C1010,'Model Performance Data'!$C$8:$C$56,$D1010))</f>
        <v>0</v>
      </c>
    </row>
    <row r="1011" spans="2:15" outlineLevel="1" x14ac:dyDescent="0.35">
      <c r="B1011" s="37" t="s">
        <v>80</v>
      </c>
      <c r="C1011" s="38" t="str">
        <f>IF(ISBLANK('Model Performance Data'!$B$47),"-",'Model Performance Data'!$B$47)</f>
        <v>-</v>
      </c>
      <c r="D1011" s="38" t="str">
        <f>IF(ISBLANK('Model Performance Data'!$C$47),"-",'Model Performance Data'!$C$47)</f>
        <v>-</v>
      </c>
      <c r="E1011" s="38" t="str">
        <f>IF(ISBLANK('Model Performance Data'!$D$47),"-",'Model Performance Data'!$D$47)</f>
        <v>-</v>
      </c>
      <c r="F1011" s="38" t="str">
        <f>IF(ISBLANK('Model Performance Data'!$E$47),"-",'Model Performance Data'!$E$47)</f>
        <v>-</v>
      </c>
      <c r="G1011" s="38" t="str">
        <f>IF(ISBLANK('Model Performance Data'!$F$47),"-",'Model Performance Data'!$F$47)</f>
        <v>-</v>
      </c>
      <c r="H1011" s="38">
        <v>1</v>
      </c>
      <c r="I1011" s="38">
        <v>4</v>
      </c>
      <c r="J1011" s="37" t="str">
        <f t="shared" si="51"/>
        <v>14</v>
      </c>
      <c r="K1011" s="38" t="str">
        <f>IF(ISBLANK('Model Performance Data'!$L$47),"-",'Model Performance Data'!$L$47)</f>
        <v>-</v>
      </c>
      <c r="L1011" s="38" t="str">
        <f>IF(ISBLANK('Model Performance Data'!$K$47),"-",'Model Performance Data'!$K$47)</f>
        <v>-</v>
      </c>
      <c r="M1011" s="43">
        <f>IF(ISNA(SUMIFS(INDEX('Model Performance Data'!$O$8:$DY$56,0,MATCH(CONCATENATE($J1011,M$6),'Model Performance Data'!$O$6:$DY$6,0)),'Model Performance Data'!$B$8:$B$56,$C1011,'Model Performance Data'!$C$8:$C$56,$D1011)),"-",SUMIFS(INDEX('Model Performance Data'!$O$8:$DY$56,0,MATCH(CONCATENATE($J1011,M$6),'Model Performance Data'!$O$6:$DY$6,0)),'Model Performance Data'!$B$8:$B$56,$C1011,'Model Performance Data'!$C$8:$C$56,$D1011))</f>
        <v>0</v>
      </c>
      <c r="N1011" s="43">
        <f>IF(ISNA(SUMIFS(INDEX('Model Performance Data'!$O$8:$DY$56,0,MATCH(CONCATENATE($J1011,N$6),'Model Performance Data'!$O$6:$DY$6,0)),'Model Performance Data'!$B$8:$B$56,$C1011,'Model Performance Data'!$C$8:$C$56,$D1011)),"-",SUMIFS(INDEX('Model Performance Data'!$O$8:$DY$56,0,MATCH(CONCATENATE($J1011,N$6),'Model Performance Data'!$O$6:$DY$6,0)),'Model Performance Data'!$B$8:$B$56,$C1011,'Model Performance Data'!$C$8:$C$56,$D1011))</f>
        <v>0</v>
      </c>
      <c r="O1011" s="154">
        <f>IF(ISNA(SUMIFS(INDEX('Model Performance Data'!$O$8:$DY$56,0,MATCH(CONCATENATE($J1011,O$6),'Model Performance Data'!$O$6:$DY$6,0)),'Model Performance Data'!$B$8:$B$56,$C1011,'Model Performance Data'!$C$8:$C$56,$D1011)),"-",SUMIFS(INDEX('Model Performance Data'!$O$8:$DY$56,0,MATCH(CONCATENATE($J1011,O$6),'Model Performance Data'!$O$6:$DY$6,0)),'Model Performance Data'!$B$8:$B$56,$C1011,'Model Performance Data'!$C$8:$C$56,$D1011))</f>
        <v>0</v>
      </c>
    </row>
    <row r="1012" spans="2:15" outlineLevel="1" x14ac:dyDescent="0.35">
      <c r="B1012" s="37" t="s">
        <v>80</v>
      </c>
      <c r="C1012" s="38" t="str">
        <f>IF(ISBLANK('Model Performance Data'!$B$47),"-",'Model Performance Data'!$B$47)</f>
        <v>-</v>
      </c>
      <c r="D1012" s="38" t="str">
        <f>IF(ISBLANK('Model Performance Data'!$C$47),"-",'Model Performance Data'!$C$47)</f>
        <v>-</v>
      </c>
      <c r="E1012" s="38" t="str">
        <f>IF(ISBLANK('Model Performance Data'!$D$47),"-",'Model Performance Data'!$D$47)</f>
        <v>-</v>
      </c>
      <c r="F1012" s="38" t="str">
        <f>IF(ISBLANK('Model Performance Data'!$E$47),"-",'Model Performance Data'!$E$47)</f>
        <v>-</v>
      </c>
      <c r="G1012" s="38" t="str">
        <f>IF(ISBLANK('Model Performance Data'!$F$47),"-",'Model Performance Data'!$F$47)</f>
        <v>-</v>
      </c>
      <c r="H1012" s="38">
        <v>1</v>
      </c>
      <c r="I1012" s="38">
        <v>5</v>
      </c>
      <c r="J1012" s="37" t="str">
        <f t="shared" si="51"/>
        <v>15</v>
      </c>
      <c r="K1012" s="38" t="str">
        <f>IF(ISBLANK('Model Performance Data'!$L$47),"-",'Model Performance Data'!$L$47)</f>
        <v>-</v>
      </c>
      <c r="L1012" s="38" t="str">
        <f>IF(ISBLANK('Model Performance Data'!$K$47),"-",'Model Performance Data'!$K$47)</f>
        <v>-</v>
      </c>
      <c r="M1012" s="43">
        <f>IF(ISNA(SUMIFS(INDEX('Model Performance Data'!$O$8:$DY$56,0,MATCH(CONCATENATE($J1012,M$6),'Model Performance Data'!$O$6:$DY$6,0)),'Model Performance Data'!$B$8:$B$56,$C1012,'Model Performance Data'!$C$8:$C$56,$D1012)),"-",SUMIFS(INDEX('Model Performance Data'!$O$8:$DY$56,0,MATCH(CONCATENATE($J1012,M$6),'Model Performance Data'!$O$6:$DY$6,0)),'Model Performance Data'!$B$8:$B$56,$C1012,'Model Performance Data'!$C$8:$C$56,$D1012))</f>
        <v>0</v>
      </c>
      <c r="N1012" s="43">
        <f>IF(ISNA(SUMIFS(INDEX('Model Performance Data'!$O$8:$DY$56,0,MATCH(CONCATENATE($J1012,N$6),'Model Performance Data'!$O$6:$DY$6,0)),'Model Performance Data'!$B$8:$B$56,$C1012,'Model Performance Data'!$C$8:$C$56,$D1012)),"-",SUMIFS(INDEX('Model Performance Data'!$O$8:$DY$56,0,MATCH(CONCATENATE($J1012,N$6),'Model Performance Data'!$O$6:$DY$6,0)),'Model Performance Data'!$B$8:$B$56,$C1012,'Model Performance Data'!$C$8:$C$56,$D1012))</f>
        <v>0</v>
      </c>
      <c r="O1012" s="154">
        <f>IF(ISNA(SUMIFS(INDEX('Model Performance Data'!$O$8:$DY$56,0,MATCH(CONCATENATE($J1012,O$6),'Model Performance Data'!$O$6:$DY$6,0)),'Model Performance Data'!$B$8:$B$56,$C1012,'Model Performance Data'!$C$8:$C$56,$D1012)),"-",SUMIFS(INDEX('Model Performance Data'!$O$8:$DY$56,0,MATCH(CONCATENATE($J1012,O$6),'Model Performance Data'!$O$6:$DY$6,0)),'Model Performance Data'!$B$8:$B$56,$C1012,'Model Performance Data'!$C$8:$C$56,$D1012))</f>
        <v>0</v>
      </c>
    </row>
    <row r="1013" spans="2:15" outlineLevel="1" x14ac:dyDescent="0.35">
      <c r="B1013" s="37" t="s">
        <v>80</v>
      </c>
      <c r="C1013" s="38" t="str">
        <f>IF(ISBLANK('Model Performance Data'!$B$47),"-",'Model Performance Data'!$B$47)</f>
        <v>-</v>
      </c>
      <c r="D1013" s="38" t="str">
        <f>IF(ISBLANK('Model Performance Data'!$C$47),"-",'Model Performance Data'!$C$47)</f>
        <v>-</v>
      </c>
      <c r="E1013" s="38" t="str">
        <f>IF(ISBLANK('Model Performance Data'!$D$47),"-",'Model Performance Data'!$D$47)</f>
        <v>-</v>
      </c>
      <c r="F1013" s="38" t="str">
        <f>IF(ISBLANK('Model Performance Data'!$E$47),"-",'Model Performance Data'!$E$47)</f>
        <v>-</v>
      </c>
      <c r="G1013" s="38" t="str">
        <f>IF(ISBLANK('Model Performance Data'!$F$47),"-",'Model Performance Data'!$F$47)</f>
        <v>-</v>
      </c>
      <c r="H1013" s="38">
        <v>1</v>
      </c>
      <c r="I1013" s="38" t="s">
        <v>65</v>
      </c>
      <c r="J1013" s="37" t="str">
        <f t="shared" si="51"/>
        <v>1Goal</v>
      </c>
      <c r="K1013" s="38" t="str">
        <f>IF(ISBLANK('Model Performance Data'!$L$47),"-",'Model Performance Data'!$L$47)</f>
        <v>-</v>
      </c>
      <c r="L1013" s="38" t="str">
        <f>IF(ISBLANK('Model Performance Data'!$K$47),"-",'Model Performance Data'!$K$47)</f>
        <v>-</v>
      </c>
      <c r="M1013" s="43" t="str">
        <f>IF(ISNA(SUMIFS(INDEX('Model Performance Data'!$O$8:$DY$56,0,MATCH(CONCATENATE($J1013,M$6),'Model Performance Data'!$O$6:$DY$6,0)),'Model Performance Data'!$B$8:$B$56,$C1013,'Model Performance Data'!$C$8:$C$56,$D1013)),"-",SUMIFS(INDEX('Model Performance Data'!$O$8:$DY$56,0,MATCH(CONCATENATE($J1013,M$6),'Model Performance Data'!$O$6:$DY$6,0)),'Model Performance Data'!$B$8:$B$56,$C1013,'Model Performance Data'!$C$8:$C$56,$D1013))</f>
        <v>-</v>
      </c>
      <c r="N1013" s="43" t="str">
        <f>IF(ISNA(SUMIFS(INDEX('Model Performance Data'!$O$8:$DY$56,0,MATCH(CONCATENATE($J1013,N$6),'Model Performance Data'!$O$6:$DY$6,0)),'Model Performance Data'!$B$8:$B$56,$C1013,'Model Performance Data'!$C$8:$C$56,$D1013)),"-",SUMIFS(INDEX('Model Performance Data'!$O$8:$DY$56,0,MATCH(CONCATENATE($J1013,N$6),'Model Performance Data'!$O$6:$DY$6,0)),'Model Performance Data'!$B$8:$B$56,$C1013,'Model Performance Data'!$C$8:$C$56,$D1013))</f>
        <v>-</v>
      </c>
      <c r="O1013" s="154">
        <f>IF(ISNA(SUMIFS(INDEX('Model Performance Data'!$O$8:$DY$56,0,MATCH(CONCATENATE($J1013,O$6),'Model Performance Data'!$O$6:$DY$6,0)),'Model Performance Data'!$B$8:$B$56,$C1013,'Model Performance Data'!$C$8:$C$56,$D1013)),"-",SUMIFS(INDEX('Model Performance Data'!$O$8:$DY$56,0,MATCH(CONCATENATE($J1013,O$6),'Model Performance Data'!$O$6:$DY$6,0)),'Model Performance Data'!$B$8:$B$56,$C1013,'Model Performance Data'!$C$8:$C$56,$D1013))</f>
        <v>0</v>
      </c>
    </row>
    <row r="1014" spans="2:15" outlineLevel="1" x14ac:dyDescent="0.35">
      <c r="B1014" s="37" t="s">
        <v>80</v>
      </c>
      <c r="C1014" s="38" t="str">
        <f>IF(ISBLANK('Model Performance Data'!$B$47),"-",'Model Performance Data'!$B$47)</f>
        <v>-</v>
      </c>
      <c r="D1014" s="38" t="str">
        <f>IF(ISBLANK('Model Performance Data'!$C$47),"-",'Model Performance Data'!$C$47)</f>
        <v>-</v>
      </c>
      <c r="E1014" s="38" t="str">
        <f>IF(ISBLANK('Model Performance Data'!$D$47),"-",'Model Performance Data'!$D$47)</f>
        <v>-</v>
      </c>
      <c r="F1014" s="38" t="str">
        <f>IF(ISBLANK('Model Performance Data'!$E$47),"-",'Model Performance Data'!$E$47)</f>
        <v>-</v>
      </c>
      <c r="G1014" s="38" t="str">
        <f>IF(ISBLANK('Model Performance Data'!$F$47),"-",'Model Performance Data'!$F$47)</f>
        <v>-</v>
      </c>
      <c r="H1014" s="38">
        <v>2</v>
      </c>
      <c r="I1014" s="38">
        <v>1</v>
      </c>
      <c r="J1014" s="37" t="str">
        <f t="shared" si="51"/>
        <v>21</v>
      </c>
      <c r="K1014" s="38" t="str">
        <f>IF(ISBLANK('Model Performance Data'!$L$47),"-",'Model Performance Data'!$L$47)</f>
        <v>-</v>
      </c>
      <c r="L1014" s="38" t="str">
        <f>IF(ISBLANK('Model Performance Data'!$K$47),"-",'Model Performance Data'!$K$47)</f>
        <v>-</v>
      </c>
      <c r="M1014" s="43">
        <f>IF(ISNA(SUMIFS(INDEX('Model Performance Data'!$O$8:$DY$56,0,MATCH(CONCATENATE($J1014,M$6),'Model Performance Data'!$O$6:$DY$6,0)),'Model Performance Data'!$B$8:$B$56,$C1014,'Model Performance Data'!$C$8:$C$56,$D1014)),"-",SUMIFS(INDEX('Model Performance Data'!$O$8:$DY$56,0,MATCH(CONCATENATE($J1014,M$6),'Model Performance Data'!$O$6:$DY$6,0)),'Model Performance Data'!$B$8:$B$56,$C1014,'Model Performance Data'!$C$8:$C$56,$D1014))</f>
        <v>0</v>
      </c>
      <c r="N1014" s="43">
        <f>IF(ISNA(SUMIFS(INDEX('Model Performance Data'!$O$8:$DY$56,0,MATCH(CONCATENATE($J1014,N$6),'Model Performance Data'!$O$6:$DY$6,0)),'Model Performance Data'!$B$8:$B$56,$C1014,'Model Performance Data'!$C$8:$C$56,$D1014)),"-",SUMIFS(INDEX('Model Performance Data'!$O$8:$DY$56,0,MATCH(CONCATENATE($J1014,N$6),'Model Performance Data'!$O$6:$DY$6,0)),'Model Performance Data'!$B$8:$B$56,$C1014,'Model Performance Data'!$C$8:$C$56,$D1014))</f>
        <v>0</v>
      </c>
      <c r="O1014" s="154">
        <f>IF(ISNA(SUMIFS(INDEX('Model Performance Data'!$O$8:$DY$56,0,MATCH(CONCATENATE($J1014,O$6),'Model Performance Data'!$O$6:$DY$6,0)),'Model Performance Data'!$B$8:$B$56,$C1014,'Model Performance Data'!$C$8:$C$56,$D1014)),"-",SUMIFS(INDEX('Model Performance Data'!$O$8:$DY$56,0,MATCH(CONCATENATE($J1014,O$6),'Model Performance Data'!$O$6:$DY$6,0)),'Model Performance Data'!$B$8:$B$56,$C1014,'Model Performance Data'!$C$8:$C$56,$D1014))</f>
        <v>0</v>
      </c>
    </row>
    <row r="1015" spans="2:15" outlineLevel="1" x14ac:dyDescent="0.35">
      <c r="B1015" s="37" t="s">
        <v>80</v>
      </c>
      <c r="C1015" s="38" t="str">
        <f>IF(ISBLANK('Model Performance Data'!$B$47),"-",'Model Performance Data'!$B$47)</f>
        <v>-</v>
      </c>
      <c r="D1015" s="38" t="str">
        <f>IF(ISBLANK('Model Performance Data'!$C$47),"-",'Model Performance Data'!$C$47)</f>
        <v>-</v>
      </c>
      <c r="E1015" s="38" t="str">
        <f>IF(ISBLANK('Model Performance Data'!$D$47),"-",'Model Performance Data'!$D$47)</f>
        <v>-</v>
      </c>
      <c r="F1015" s="38" t="str">
        <f>IF(ISBLANK('Model Performance Data'!$E$47),"-",'Model Performance Data'!$E$47)</f>
        <v>-</v>
      </c>
      <c r="G1015" s="38" t="str">
        <f>IF(ISBLANK('Model Performance Data'!$F$47),"-",'Model Performance Data'!$F$47)</f>
        <v>-</v>
      </c>
      <c r="H1015" s="38">
        <v>2</v>
      </c>
      <c r="I1015" s="38">
        <v>2</v>
      </c>
      <c r="J1015" s="37" t="str">
        <f t="shared" si="51"/>
        <v>22</v>
      </c>
      <c r="K1015" s="38" t="str">
        <f>IF(ISBLANK('Model Performance Data'!$L$47),"-",'Model Performance Data'!$L$47)</f>
        <v>-</v>
      </c>
      <c r="L1015" s="38" t="str">
        <f>IF(ISBLANK('Model Performance Data'!$K$47),"-",'Model Performance Data'!$K$47)</f>
        <v>-</v>
      </c>
      <c r="M1015" s="43">
        <f>IF(ISNA(SUMIFS(INDEX('Model Performance Data'!$O$8:$DY$56,0,MATCH(CONCATENATE($J1015,M$6),'Model Performance Data'!$O$6:$DY$6,0)),'Model Performance Data'!$B$8:$B$56,$C1015,'Model Performance Data'!$C$8:$C$56,$D1015)),"-",SUMIFS(INDEX('Model Performance Data'!$O$8:$DY$56,0,MATCH(CONCATENATE($J1015,M$6),'Model Performance Data'!$O$6:$DY$6,0)),'Model Performance Data'!$B$8:$B$56,$C1015,'Model Performance Data'!$C$8:$C$56,$D1015))</f>
        <v>0</v>
      </c>
      <c r="N1015" s="43">
        <f>IF(ISNA(SUMIFS(INDEX('Model Performance Data'!$O$8:$DY$56,0,MATCH(CONCATENATE($J1015,N$6),'Model Performance Data'!$O$6:$DY$6,0)),'Model Performance Data'!$B$8:$B$56,$C1015,'Model Performance Data'!$C$8:$C$56,$D1015)),"-",SUMIFS(INDEX('Model Performance Data'!$O$8:$DY$56,0,MATCH(CONCATENATE($J1015,N$6),'Model Performance Data'!$O$6:$DY$6,0)),'Model Performance Data'!$B$8:$B$56,$C1015,'Model Performance Data'!$C$8:$C$56,$D1015))</f>
        <v>0</v>
      </c>
      <c r="O1015" s="154">
        <f>IF(ISNA(SUMIFS(INDEX('Model Performance Data'!$O$8:$DY$56,0,MATCH(CONCATENATE($J1015,O$6),'Model Performance Data'!$O$6:$DY$6,0)),'Model Performance Data'!$B$8:$B$56,$C1015,'Model Performance Data'!$C$8:$C$56,$D1015)),"-",SUMIFS(INDEX('Model Performance Data'!$O$8:$DY$56,0,MATCH(CONCATENATE($J1015,O$6),'Model Performance Data'!$O$6:$DY$6,0)),'Model Performance Data'!$B$8:$B$56,$C1015,'Model Performance Data'!$C$8:$C$56,$D1015))</f>
        <v>0</v>
      </c>
    </row>
    <row r="1016" spans="2:15" outlineLevel="1" x14ac:dyDescent="0.35">
      <c r="B1016" s="37" t="s">
        <v>80</v>
      </c>
      <c r="C1016" s="38" t="str">
        <f>IF(ISBLANK('Model Performance Data'!$B$47),"-",'Model Performance Data'!$B$47)</f>
        <v>-</v>
      </c>
      <c r="D1016" s="38" t="str">
        <f>IF(ISBLANK('Model Performance Data'!$C$47),"-",'Model Performance Data'!$C$47)</f>
        <v>-</v>
      </c>
      <c r="E1016" s="38" t="str">
        <f>IF(ISBLANK('Model Performance Data'!$D$47),"-",'Model Performance Data'!$D$47)</f>
        <v>-</v>
      </c>
      <c r="F1016" s="38" t="str">
        <f>IF(ISBLANK('Model Performance Data'!$E$47),"-",'Model Performance Data'!$E$47)</f>
        <v>-</v>
      </c>
      <c r="G1016" s="38" t="str">
        <f>IF(ISBLANK('Model Performance Data'!$F$47),"-",'Model Performance Data'!$F$47)</f>
        <v>-</v>
      </c>
      <c r="H1016" s="38">
        <v>2</v>
      </c>
      <c r="I1016" s="38">
        <v>3</v>
      </c>
      <c r="J1016" s="37" t="str">
        <f t="shared" si="51"/>
        <v>23</v>
      </c>
      <c r="K1016" s="38" t="str">
        <f>IF(ISBLANK('Model Performance Data'!$L$47),"-",'Model Performance Data'!$L$47)</f>
        <v>-</v>
      </c>
      <c r="L1016" s="38" t="str">
        <f>IF(ISBLANK('Model Performance Data'!$K$47),"-",'Model Performance Data'!$K$47)</f>
        <v>-</v>
      </c>
      <c r="M1016" s="43">
        <f>IF(ISNA(SUMIFS(INDEX('Model Performance Data'!$O$8:$DY$56,0,MATCH(CONCATENATE($J1016,M$6),'Model Performance Data'!$O$6:$DY$6,0)),'Model Performance Data'!$B$8:$B$56,$C1016,'Model Performance Data'!$C$8:$C$56,$D1016)),"-",SUMIFS(INDEX('Model Performance Data'!$O$8:$DY$56,0,MATCH(CONCATENATE($J1016,M$6),'Model Performance Data'!$O$6:$DY$6,0)),'Model Performance Data'!$B$8:$B$56,$C1016,'Model Performance Data'!$C$8:$C$56,$D1016))</f>
        <v>0</v>
      </c>
      <c r="N1016" s="43">
        <f>IF(ISNA(SUMIFS(INDEX('Model Performance Data'!$O$8:$DY$56,0,MATCH(CONCATENATE($J1016,N$6),'Model Performance Data'!$O$6:$DY$6,0)),'Model Performance Data'!$B$8:$B$56,$C1016,'Model Performance Data'!$C$8:$C$56,$D1016)),"-",SUMIFS(INDEX('Model Performance Data'!$O$8:$DY$56,0,MATCH(CONCATENATE($J1016,N$6),'Model Performance Data'!$O$6:$DY$6,0)),'Model Performance Data'!$B$8:$B$56,$C1016,'Model Performance Data'!$C$8:$C$56,$D1016))</f>
        <v>0</v>
      </c>
      <c r="O1016" s="154">
        <f>IF(ISNA(SUMIFS(INDEX('Model Performance Data'!$O$8:$DY$56,0,MATCH(CONCATENATE($J1016,O$6),'Model Performance Data'!$O$6:$DY$6,0)),'Model Performance Data'!$B$8:$B$56,$C1016,'Model Performance Data'!$C$8:$C$56,$D1016)),"-",SUMIFS(INDEX('Model Performance Data'!$O$8:$DY$56,0,MATCH(CONCATENATE($J1016,O$6),'Model Performance Data'!$O$6:$DY$6,0)),'Model Performance Data'!$B$8:$B$56,$C1016,'Model Performance Data'!$C$8:$C$56,$D1016))</f>
        <v>0</v>
      </c>
    </row>
    <row r="1017" spans="2:15" outlineLevel="1" x14ac:dyDescent="0.35">
      <c r="B1017" s="37" t="s">
        <v>80</v>
      </c>
      <c r="C1017" s="38" t="str">
        <f>IF(ISBLANK('Model Performance Data'!$B$47),"-",'Model Performance Data'!$B$47)</f>
        <v>-</v>
      </c>
      <c r="D1017" s="38" t="str">
        <f>IF(ISBLANK('Model Performance Data'!$C$47),"-",'Model Performance Data'!$C$47)</f>
        <v>-</v>
      </c>
      <c r="E1017" s="38" t="str">
        <f>IF(ISBLANK('Model Performance Data'!$D$47),"-",'Model Performance Data'!$D$47)</f>
        <v>-</v>
      </c>
      <c r="F1017" s="38" t="str">
        <f>IF(ISBLANK('Model Performance Data'!$E$47),"-",'Model Performance Data'!$E$47)</f>
        <v>-</v>
      </c>
      <c r="G1017" s="38" t="str">
        <f>IF(ISBLANK('Model Performance Data'!$F$47),"-",'Model Performance Data'!$F$47)</f>
        <v>-</v>
      </c>
      <c r="H1017" s="38">
        <v>2</v>
      </c>
      <c r="I1017" s="38">
        <v>4</v>
      </c>
      <c r="J1017" s="37" t="str">
        <f t="shared" si="51"/>
        <v>24</v>
      </c>
      <c r="K1017" s="38" t="str">
        <f>IF(ISBLANK('Model Performance Data'!$L$47),"-",'Model Performance Data'!$L$47)</f>
        <v>-</v>
      </c>
      <c r="L1017" s="38" t="str">
        <f>IF(ISBLANK('Model Performance Data'!$K$47),"-",'Model Performance Data'!$K$47)</f>
        <v>-</v>
      </c>
      <c r="M1017" s="43">
        <f>IF(ISNA(SUMIFS(INDEX('Model Performance Data'!$O$8:$DY$56,0,MATCH(CONCATENATE($J1017,M$6),'Model Performance Data'!$O$6:$DY$6,0)),'Model Performance Data'!$B$8:$B$56,$C1017,'Model Performance Data'!$C$8:$C$56,$D1017)),"-",SUMIFS(INDEX('Model Performance Data'!$O$8:$DY$56,0,MATCH(CONCATENATE($J1017,M$6),'Model Performance Data'!$O$6:$DY$6,0)),'Model Performance Data'!$B$8:$B$56,$C1017,'Model Performance Data'!$C$8:$C$56,$D1017))</f>
        <v>0</v>
      </c>
      <c r="N1017" s="43">
        <f>IF(ISNA(SUMIFS(INDEX('Model Performance Data'!$O$8:$DY$56,0,MATCH(CONCATENATE($J1017,N$6),'Model Performance Data'!$O$6:$DY$6,0)),'Model Performance Data'!$B$8:$B$56,$C1017,'Model Performance Data'!$C$8:$C$56,$D1017)),"-",SUMIFS(INDEX('Model Performance Data'!$O$8:$DY$56,0,MATCH(CONCATENATE($J1017,N$6),'Model Performance Data'!$O$6:$DY$6,0)),'Model Performance Data'!$B$8:$B$56,$C1017,'Model Performance Data'!$C$8:$C$56,$D1017))</f>
        <v>0</v>
      </c>
      <c r="O1017" s="154">
        <f>IF(ISNA(SUMIFS(INDEX('Model Performance Data'!$O$8:$DY$56,0,MATCH(CONCATENATE($J1017,O$6),'Model Performance Data'!$O$6:$DY$6,0)),'Model Performance Data'!$B$8:$B$56,$C1017,'Model Performance Data'!$C$8:$C$56,$D1017)),"-",SUMIFS(INDEX('Model Performance Data'!$O$8:$DY$56,0,MATCH(CONCATENATE($J1017,O$6),'Model Performance Data'!$O$6:$DY$6,0)),'Model Performance Data'!$B$8:$B$56,$C1017,'Model Performance Data'!$C$8:$C$56,$D1017))</f>
        <v>0</v>
      </c>
    </row>
    <row r="1018" spans="2:15" outlineLevel="1" x14ac:dyDescent="0.35">
      <c r="B1018" s="37" t="s">
        <v>80</v>
      </c>
      <c r="C1018" s="38" t="str">
        <f>IF(ISBLANK('Model Performance Data'!$B$47),"-",'Model Performance Data'!$B$47)</f>
        <v>-</v>
      </c>
      <c r="D1018" s="38" t="str">
        <f>IF(ISBLANK('Model Performance Data'!$C$47),"-",'Model Performance Data'!$C$47)</f>
        <v>-</v>
      </c>
      <c r="E1018" s="38" t="str">
        <f>IF(ISBLANK('Model Performance Data'!$D$47),"-",'Model Performance Data'!$D$47)</f>
        <v>-</v>
      </c>
      <c r="F1018" s="38" t="str">
        <f>IF(ISBLANK('Model Performance Data'!$E$47),"-",'Model Performance Data'!$E$47)</f>
        <v>-</v>
      </c>
      <c r="G1018" s="38" t="str">
        <f>IF(ISBLANK('Model Performance Data'!$F$47),"-",'Model Performance Data'!$F$47)</f>
        <v>-</v>
      </c>
      <c r="H1018" s="38">
        <v>2</v>
      </c>
      <c r="I1018" s="38">
        <v>5</v>
      </c>
      <c r="J1018" s="37" t="str">
        <f t="shared" si="51"/>
        <v>25</v>
      </c>
      <c r="K1018" s="38" t="str">
        <f>IF(ISBLANK('Model Performance Data'!$L$47),"-",'Model Performance Data'!$L$47)</f>
        <v>-</v>
      </c>
      <c r="L1018" s="38" t="str">
        <f>IF(ISBLANK('Model Performance Data'!$K$47),"-",'Model Performance Data'!$K$47)</f>
        <v>-</v>
      </c>
      <c r="M1018" s="43">
        <f>IF(ISNA(SUMIFS(INDEX('Model Performance Data'!$O$8:$DY$56,0,MATCH(CONCATENATE($J1018,M$6),'Model Performance Data'!$O$6:$DY$6,0)),'Model Performance Data'!$B$8:$B$56,$C1018,'Model Performance Data'!$C$8:$C$56,$D1018)),"-",SUMIFS(INDEX('Model Performance Data'!$O$8:$DY$56,0,MATCH(CONCATENATE($J1018,M$6),'Model Performance Data'!$O$6:$DY$6,0)),'Model Performance Data'!$B$8:$B$56,$C1018,'Model Performance Data'!$C$8:$C$56,$D1018))</f>
        <v>0</v>
      </c>
      <c r="N1018" s="43">
        <f>IF(ISNA(SUMIFS(INDEX('Model Performance Data'!$O$8:$DY$56,0,MATCH(CONCATENATE($J1018,N$6),'Model Performance Data'!$O$6:$DY$6,0)),'Model Performance Data'!$B$8:$B$56,$C1018,'Model Performance Data'!$C$8:$C$56,$D1018)),"-",SUMIFS(INDEX('Model Performance Data'!$O$8:$DY$56,0,MATCH(CONCATENATE($J1018,N$6),'Model Performance Data'!$O$6:$DY$6,0)),'Model Performance Data'!$B$8:$B$56,$C1018,'Model Performance Data'!$C$8:$C$56,$D1018))</f>
        <v>0</v>
      </c>
      <c r="O1018" s="154">
        <f>IF(ISNA(SUMIFS(INDEX('Model Performance Data'!$O$8:$DY$56,0,MATCH(CONCATENATE($J1018,O$6),'Model Performance Data'!$O$6:$DY$6,0)),'Model Performance Data'!$B$8:$B$56,$C1018,'Model Performance Data'!$C$8:$C$56,$D1018)),"-",SUMIFS(INDEX('Model Performance Data'!$O$8:$DY$56,0,MATCH(CONCATENATE($J1018,O$6),'Model Performance Data'!$O$6:$DY$6,0)),'Model Performance Data'!$B$8:$B$56,$C1018,'Model Performance Data'!$C$8:$C$56,$D1018))</f>
        <v>0</v>
      </c>
    </row>
    <row r="1019" spans="2:15" outlineLevel="1" x14ac:dyDescent="0.35">
      <c r="B1019" s="37" t="s">
        <v>80</v>
      </c>
      <c r="C1019" s="38" t="str">
        <f>IF(ISBLANK('Model Performance Data'!$B$47),"-",'Model Performance Data'!$B$47)</f>
        <v>-</v>
      </c>
      <c r="D1019" s="38" t="str">
        <f>IF(ISBLANK('Model Performance Data'!$C$47),"-",'Model Performance Data'!$C$47)</f>
        <v>-</v>
      </c>
      <c r="E1019" s="38" t="str">
        <f>IF(ISBLANK('Model Performance Data'!$D$47),"-",'Model Performance Data'!$D$47)</f>
        <v>-</v>
      </c>
      <c r="F1019" s="38" t="str">
        <f>IF(ISBLANK('Model Performance Data'!$E$47),"-",'Model Performance Data'!$E$47)</f>
        <v>-</v>
      </c>
      <c r="G1019" s="38" t="str">
        <f>IF(ISBLANK('Model Performance Data'!$F$47),"-",'Model Performance Data'!$F$47)</f>
        <v>-</v>
      </c>
      <c r="H1019" s="38">
        <v>2</v>
      </c>
      <c r="I1019" s="38" t="s">
        <v>65</v>
      </c>
      <c r="J1019" s="37" t="str">
        <f t="shared" si="51"/>
        <v>2Goal</v>
      </c>
      <c r="K1019" s="38" t="str">
        <f>IF(ISBLANK('Model Performance Data'!$L$47),"-",'Model Performance Data'!$L$47)</f>
        <v>-</v>
      </c>
      <c r="L1019" s="38" t="str">
        <f>IF(ISBLANK('Model Performance Data'!$K$47),"-",'Model Performance Data'!$K$47)</f>
        <v>-</v>
      </c>
      <c r="M1019" s="43" t="str">
        <f>IF(ISNA(SUMIFS(INDEX('Model Performance Data'!$O$8:$DY$56,0,MATCH(CONCATENATE($J1019,M$6),'Model Performance Data'!$O$6:$DY$6,0)),'Model Performance Data'!$B$8:$B$56,$C1019,'Model Performance Data'!$C$8:$C$56,$D1019)),"-",SUMIFS(INDEX('Model Performance Data'!$O$8:$DY$56,0,MATCH(CONCATENATE($J1019,M$6),'Model Performance Data'!$O$6:$DY$6,0)),'Model Performance Data'!$B$8:$B$56,$C1019,'Model Performance Data'!$C$8:$C$56,$D1019))</f>
        <v>-</v>
      </c>
      <c r="N1019" s="43" t="str">
        <f>IF(ISNA(SUMIFS(INDEX('Model Performance Data'!$O$8:$DY$56,0,MATCH(CONCATENATE($J1019,N$6),'Model Performance Data'!$O$6:$DY$6,0)),'Model Performance Data'!$B$8:$B$56,$C1019,'Model Performance Data'!$C$8:$C$56,$D1019)),"-",SUMIFS(INDEX('Model Performance Data'!$O$8:$DY$56,0,MATCH(CONCATENATE($J1019,N$6),'Model Performance Data'!$O$6:$DY$6,0)),'Model Performance Data'!$B$8:$B$56,$C1019,'Model Performance Data'!$C$8:$C$56,$D1019))</f>
        <v>-</v>
      </c>
      <c r="O1019" s="154">
        <f>IF(ISNA(SUMIFS(INDEX('Model Performance Data'!$O$8:$DY$56,0,MATCH(CONCATENATE($J1019,O$6),'Model Performance Data'!$O$6:$DY$6,0)),'Model Performance Data'!$B$8:$B$56,$C1019,'Model Performance Data'!$C$8:$C$56,$D1019)),"-",SUMIFS(INDEX('Model Performance Data'!$O$8:$DY$56,0,MATCH(CONCATENATE($J1019,O$6),'Model Performance Data'!$O$6:$DY$6,0)),'Model Performance Data'!$B$8:$B$56,$C1019,'Model Performance Data'!$C$8:$C$56,$D1019))</f>
        <v>0</v>
      </c>
    </row>
    <row r="1020" spans="2:15" outlineLevel="1" x14ac:dyDescent="0.35">
      <c r="B1020" s="37" t="s">
        <v>80</v>
      </c>
      <c r="C1020" s="38" t="str">
        <f>IF(ISBLANK('Model Performance Data'!$B$47),"-",'Model Performance Data'!$B$47)</f>
        <v>-</v>
      </c>
      <c r="D1020" s="38" t="str">
        <f>IF(ISBLANK('Model Performance Data'!$C$47),"-",'Model Performance Data'!$C$47)</f>
        <v>-</v>
      </c>
      <c r="E1020" s="38" t="str">
        <f>IF(ISBLANK('Model Performance Data'!$D$47),"-",'Model Performance Data'!$D$47)</f>
        <v>-</v>
      </c>
      <c r="F1020" s="38" t="str">
        <f>IF(ISBLANK('Model Performance Data'!$E$47),"-",'Model Performance Data'!$E$47)</f>
        <v>-</v>
      </c>
      <c r="G1020" s="38" t="str">
        <f>IF(ISBLANK('Model Performance Data'!$F$47),"-",'Model Performance Data'!$F$47)</f>
        <v>-</v>
      </c>
      <c r="H1020" s="38">
        <v>3</v>
      </c>
      <c r="I1020" s="38">
        <v>1</v>
      </c>
      <c r="J1020" s="37" t="str">
        <f t="shared" si="51"/>
        <v>31</v>
      </c>
      <c r="K1020" s="38" t="str">
        <f>IF(ISBLANK('Model Performance Data'!$L$47),"-",'Model Performance Data'!$L$47)</f>
        <v>-</v>
      </c>
      <c r="L1020" s="38" t="str">
        <f>IF(ISBLANK('Model Performance Data'!$K$47),"-",'Model Performance Data'!$K$47)</f>
        <v>-</v>
      </c>
      <c r="M1020" s="43">
        <f>IF(ISNA(SUMIFS(INDEX('Model Performance Data'!$O$8:$DY$56,0,MATCH(CONCATENATE($J1020,M$6),'Model Performance Data'!$O$6:$DY$6,0)),'Model Performance Data'!$B$8:$B$56,$C1020,'Model Performance Data'!$C$8:$C$56,$D1020)),"-",SUMIFS(INDEX('Model Performance Data'!$O$8:$DY$56,0,MATCH(CONCATENATE($J1020,M$6),'Model Performance Data'!$O$6:$DY$6,0)),'Model Performance Data'!$B$8:$B$56,$C1020,'Model Performance Data'!$C$8:$C$56,$D1020))</f>
        <v>0</v>
      </c>
      <c r="N1020" s="43">
        <f>IF(ISNA(SUMIFS(INDEX('Model Performance Data'!$O$8:$DY$56,0,MATCH(CONCATENATE($J1020,N$6),'Model Performance Data'!$O$6:$DY$6,0)),'Model Performance Data'!$B$8:$B$56,$C1020,'Model Performance Data'!$C$8:$C$56,$D1020)),"-",SUMIFS(INDEX('Model Performance Data'!$O$8:$DY$56,0,MATCH(CONCATENATE($J1020,N$6),'Model Performance Data'!$O$6:$DY$6,0)),'Model Performance Data'!$B$8:$B$56,$C1020,'Model Performance Data'!$C$8:$C$56,$D1020))</f>
        <v>0</v>
      </c>
      <c r="O1020" s="154">
        <f>IF(ISNA(SUMIFS(INDEX('Model Performance Data'!$O$8:$DY$56,0,MATCH(CONCATENATE($J1020,O$6),'Model Performance Data'!$O$6:$DY$6,0)),'Model Performance Data'!$B$8:$B$56,$C1020,'Model Performance Data'!$C$8:$C$56,$D1020)),"-",SUMIFS(INDEX('Model Performance Data'!$O$8:$DY$56,0,MATCH(CONCATENATE($J1020,O$6),'Model Performance Data'!$O$6:$DY$6,0)),'Model Performance Data'!$B$8:$B$56,$C1020,'Model Performance Data'!$C$8:$C$56,$D1020))</f>
        <v>0</v>
      </c>
    </row>
    <row r="1021" spans="2:15" outlineLevel="1" x14ac:dyDescent="0.35">
      <c r="B1021" s="37" t="s">
        <v>80</v>
      </c>
      <c r="C1021" s="38" t="str">
        <f>IF(ISBLANK('Model Performance Data'!$B$47),"-",'Model Performance Data'!$B$47)</f>
        <v>-</v>
      </c>
      <c r="D1021" s="38" t="str">
        <f>IF(ISBLANK('Model Performance Data'!$C$47),"-",'Model Performance Data'!$C$47)</f>
        <v>-</v>
      </c>
      <c r="E1021" s="38" t="str">
        <f>IF(ISBLANK('Model Performance Data'!$D$47),"-",'Model Performance Data'!$D$47)</f>
        <v>-</v>
      </c>
      <c r="F1021" s="38" t="str">
        <f>IF(ISBLANK('Model Performance Data'!$E$47),"-",'Model Performance Data'!$E$47)</f>
        <v>-</v>
      </c>
      <c r="G1021" s="38" t="str">
        <f>IF(ISBLANK('Model Performance Data'!$F$47),"-",'Model Performance Data'!$F$47)</f>
        <v>-</v>
      </c>
      <c r="H1021" s="38">
        <v>3</v>
      </c>
      <c r="I1021" s="38">
        <v>2</v>
      </c>
      <c r="J1021" s="37" t="str">
        <f t="shared" si="51"/>
        <v>32</v>
      </c>
      <c r="K1021" s="38" t="str">
        <f>IF(ISBLANK('Model Performance Data'!$L$47),"-",'Model Performance Data'!$L$47)</f>
        <v>-</v>
      </c>
      <c r="L1021" s="38" t="str">
        <f>IF(ISBLANK('Model Performance Data'!$K$47),"-",'Model Performance Data'!$K$47)</f>
        <v>-</v>
      </c>
      <c r="M1021" s="43">
        <f>IF(ISNA(SUMIFS(INDEX('Model Performance Data'!$O$8:$DY$56,0,MATCH(CONCATENATE($J1021,M$6),'Model Performance Data'!$O$6:$DY$6,0)),'Model Performance Data'!$B$8:$B$56,$C1021,'Model Performance Data'!$C$8:$C$56,$D1021)),"-",SUMIFS(INDEX('Model Performance Data'!$O$8:$DY$56,0,MATCH(CONCATENATE($J1021,M$6),'Model Performance Data'!$O$6:$DY$6,0)),'Model Performance Data'!$B$8:$B$56,$C1021,'Model Performance Data'!$C$8:$C$56,$D1021))</f>
        <v>0</v>
      </c>
      <c r="N1021" s="43">
        <f>IF(ISNA(SUMIFS(INDEX('Model Performance Data'!$O$8:$DY$56,0,MATCH(CONCATENATE($J1021,N$6),'Model Performance Data'!$O$6:$DY$6,0)),'Model Performance Data'!$B$8:$B$56,$C1021,'Model Performance Data'!$C$8:$C$56,$D1021)),"-",SUMIFS(INDEX('Model Performance Data'!$O$8:$DY$56,0,MATCH(CONCATENATE($J1021,N$6),'Model Performance Data'!$O$6:$DY$6,0)),'Model Performance Data'!$B$8:$B$56,$C1021,'Model Performance Data'!$C$8:$C$56,$D1021))</f>
        <v>0</v>
      </c>
      <c r="O1021" s="154">
        <f>IF(ISNA(SUMIFS(INDEX('Model Performance Data'!$O$8:$DY$56,0,MATCH(CONCATENATE($J1021,O$6),'Model Performance Data'!$O$6:$DY$6,0)),'Model Performance Data'!$B$8:$B$56,$C1021,'Model Performance Data'!$C$8:$C$56,$D1021)),"-",SUMIFS(INDEX('Model Performance Data'!$O$8:$DY$56,0,MATCH(CONCATENATE($J1021,O$6),'Model Performance Data'!$O$6:$DY$6,0)),'Model Performance Data'!$B$8:$B$56,$C1021,'Model Performance Data'!$C$8:$C$56,$D1021))</f>
        <v>0</v>
      </c>
    </row>
    <row r="1022" spans="2:15" outlineLevel="1" x14ac:dyDescent="0.35">
      <c r="B1022" s="37" t="s">
        <v>80</v>
      </c>
      <c r="C1022" s="38" t="str">
        <f>IF(ISBLANK('Model Performance Data'!$B$47),"-",'Model Performance Data'!$B$47)</f>
        <v>-</v>
      </c>
      <c r="D1022" s="38" t="str">
        <f>IF(ISBLANK('Model Performance Data'!$C$47),"-",'Model Performance Data'!$C$47)</f>
        <v>-</v>
      </c>
      <c r="E1022" s="38" t="str">
        <f>IF(ISBLANK('Model Performance Data'!$D$47),"-",'Model Performance Data'!$D$47)</f>
        <v>-</v>
      </c>
      <c r="F1022" s="38" t="str">
        <f>IF(ISBLANK('Model Performance Data'!$E$47),"-",'Model Performance Data'!$E$47)</f>
        <v>-</v>
      </c>
      <c r="G1022" s="38" t="str">
        <f>IF(ISBLANK('Model Performance Data'!$F$47),"-",'Model Performance Data'!$F$47)</f>
        <v>-</v>
      </c>
      <c r="H1022" s="38">
        <v>3</v>
      </c>
      <c r="I1022" s="38">
        <v>3</v>
      </c>
      <c r="J1022" s="37" t="str">
        <f t="shared" si="51"/>
        <v>33</v>
      </c>
      <c r="K1022" s="38" t="str">
        <f>IF(ISBLANK('Model Performance Data'!$L$47),"-",'Model Performance Data'!$L$47)</f>
        <v>-</v>
      </c>
      <c r="L1022" s="38" t="str">
        <f>IF(ISBLANK('Model Performance Data'!$K$47),"-",'Model Performance Data'!$K$47)</f>
        <v>-</v>
      </c>
      <c r="M1022" s="43">
        <f>IF(ISNA(SUMIFS(INDEX('Model Performance Data'!$O$8:$DY$56,0,MATCH(CONCATENATE($J1022,M$6),'Model Performance Data'!$O$6:$DY$6,0)),'Model Performance Data'!$B$8:$B$56,$C1022,'Model Performance Data'!$C$8:$C$56,$D1022)),"-",SUMIFS(INDEX('Model Performance Data'!$O$8:$DY$56,0,MATCH(CONCATENATE($J1022,M$6),'Model Performance Data'!$O$6:$DY$6,0)),'Model Performance Data'!$B$8:$B$56,$C1022,'Model Performance Data'!$C$8:$C$56,$D1022))</f>
        <v>0</v>
      </c>
      <c r="N1022" s="43">
        <f>IF(ISNA(SUMIFS(INDEX('Model Performance Data'!$O$8:$DY$56,0,MATCH(CONCATENATE($J1022,N$6),'Model Performance Data'!$O$6:$DY$6,0)),'Model Performance Data'!$B$8:$B$56,$C1022,'Model Performance Data'!$C$8:$C$56,$D1022)),"-",SUMIFS(INDEX('Model Performance Data'!$O$8:$DY$56,0,MATCH(CONCATENATE($J1022,N$6),'Model Performance Data'!$O$6:$DY$6,0)),'Model Performance Data'!$B$8:$B$56,$C1022,'Model Performance Data'!$C$8:$C$56,$D1022))</f>
        <v>0</v>
      </c>
      <c r="O1022" s="154">
        <f>IF(ISNA(SUMIFS(INDEX('Model Performance Data'!$O$8:$DY$56,0,MATCH(CONCATENATE($J1022,O$6),'Model Performance Data'!$O$6:$DY$6,0)),'Model Performance Data'!$B$8:$B$56,$C1022,'Model Performance Data'!$C$8:$C$56,$D1022)),"-",SUMIFS(INDEX('Model Performance Data'!$O$8:$DY$56,0,MATCH(CONCATENATE($J1022,O$6),'Model Performance Data'!$O$6:$DY$6,0)),'Model Performance Data'!$B$8:$B$56,$C1022,'Model Performance Data'!$C$8:$C$56,$D1022))</f>
        <v>0</v>
      </c>
    </row>
    <row r="1023" spans="2:15" outlineLevel="1" x14ac:dyDescent="0.35">
      <c r="B1023" s="37" t="s">
        <v>80</v>
      </c>
      <c r="C1023" s="38" t="str">
        <f>IF(ISBLANK('Model Performance Data'!$B$47),"-",'Model Performance Data'!$B$47)</f>
        <v>-</v>
      </c>
      <c r="D1023" s="38" t="str">
        <f>IF(ISBLANK('Model Performance Data'!$C$47),"-",'Model Performance Data'!$C$47)</f>
        <v>-</v>
      </c>
      <c r="E1023" s="38" t="str">
        <f>IF(ISBLANK('Model Performance Data'!$D$47),"-",'Model Performance Data'!$D$47)</f>
        <v>-</v>
      </c>
      <c r="F1023" s="38" t="str">
        <f>IF(ISBLANK('Model Performance Data'!$E$47),"-",'Model Performance Data'!$E$47)</f>
        <v>-</v>
      </c>
      <c r="G1023" s="38" t="str">
        <f>IF(ISBLANK('Model Performance Data'!$F$47),"-",'Model Performance Data'!$F$47)</f>
        <v>-</v>
      </c>
      <c r="H1023" s="38">
        <v>3</v>
      </c>
      <c r="I1023" s="38">
        <v>4</v>
      </c>
      <c r="J1023" s="37" t="str">
        <f t="shared" si="51"/>
        <v>34</v>
      </c>
      <c r="K1023" s="38" t="str">
        <f>IF(ISBLANK('Model Performance Data'!$L$47),"-",'Model Performance Data'!$L$47)</f>
        <v>-</v>
      </c>
      <c r="L1023" s="38" t="str">
        <f>IF(ISBLANK('Model Performance Data'!$K$47),"-",'Model Performance Data'!$K$47)</f>
        <v>-</v>
      </c>
      <c r="M1023" s="43">
        <f>IF(ISNA(SUMIFS(INDEX('Model Performance Data'!$O$8:$DY$56,0,MATCH(CONCATENATE($J1023,M$6),'Model Performance Data'!$O$6:$DY$6,0)),'Model Performance Data'!$B$8:$B$56,$C1023,'Model Performance Data'!$C$8:$C$56,$D1023)),"-",SUMIFS(INDEX('Model Performance Data'!$O$8:$DY$56,0,MATCH(CONCATENATE($J1023,M$6),'Model Performance Data'!$O$6:$DY$6,0)),'Model Performance Data'!$B$8:$B$56,$C1023,'Model Performance Data'!$C$8:$C$56,$D1023))</f>
        <v>0</v>
      </c>
      <c r="N1023" s="43">
        <f>IF(ISNA(SUMIFS(INDEX('Model Performance Data'!$O$8:$DY$56,0,MATCH(CONCATENATE($J1023,N$6),'Model Performance Data'!$O$6:$DY$6,0)),'Model Performance Data'!$B$8:$B$56,$C1023,'Model Performance Data'!$C$8:$C$56,$D1023)),"-",SUMIFS(INDEX('Model Performance Data'!$O$8:$DY$56,0,MATCH(CONCATENATE($J1023,N$6),'Model Performance Data'!$O$6:$DY$6,0)),'Model Performance Data'!$B$8:$B$56,$C1023,'Model Performance Data'!$C$8:$C$56,$D1023))</f>
        <v>0</v>
      </c>
      <c r="O1023" s="154">
        <f>IF(ISNA(SUMIFS(INDEX('Model Performance Data'!$O$8:$DY$56,0,MATCH(CONCATENATE($J1023,O$6),'Model Performance Data'!$O$6:$DY$6,0)),'Model Performance Data'!$B$8:$B$56,$C1023,'Model Performance Data'!$C$8:$C$56,$D1023)),"-",SUMIFS(INDEX('Model Performance Data'!$O$8:$DY$56,0,MATCH(CONCATENATE($J1023,O$6),'Model Performance Data'!$O$6:$DY$6,0)),'Model Performance Data'!$B$8:$B$56,$C1023,'Model Performance Data'!$C$8:$C$56,$D1023))</f>
        <v>0</v>
      </c>
    </row>
    <row r="1024" spans="2:15" outlineLevel="1" x14ac:dyDescent="0.35">
      <c r="B1024" s="37" t="s">
        <v>80</v>
      </c>
      <c r="C1024" s="38" t="str">
        <f>IF(ISBLANK('Model Performance Data'!$B$47),"-",'Model Performance Data'!$B$47)</f>
        <v>-</v>
      </c>
      <c r="D1024" s="38" t="str">
        <f>IF(ISBLANK('Model Performance Data'!$C$47),"-",'Model Performance Data'!$C$47)</f>
        <v>-</v>
      </c>
      <c r="E1024" s="38" t="str">
        <f>IF(ISBLANK('Model Performance Data'!$D$47),"-",'Model Performance Data'!$D$47)</f>
        <v>-</v>
      </c>
      <c r="F1024" s="38" t="str">
        <f>IF(ISBLANK('Model Performance Data'!$E$47),"-",'Model Performance Data'!$E$47)</f>
        <v>-</v>
      </c>
      <c r="G1024" s="38" t="str">
        <f>IF(ISBLANK('Model Performance Data'!$F$47),"-",'Model Performance Data'!$F$47)</f>
        <v>-</v>
      </c>
      <c r="H1024" s="38">
        <v>3</v>
      </c>
      <c r="I1024" s="38">
        <v>5</v>
      </c>
      <c r="J1024" s="37" t="str">
        <f t="shared" si="51"/>
        <v>35</v>
      </c>
      <c r="K1024" s="38" t="str">
        <f>IF(ISBLANK('Model Performance Data'!$L$47),"-",'Model Performance Data'!$L$47)</f>
        <v>-</v>
      </c>
      <c r="L1024" s="38" t="str">
        <f>IF(ISBLANK('Model Performance Data'!$K$47),"-",'Model Performance Data'!$K$47)</f>
        <v>-</v>
      </c>
      <c r="M1024" s="43">
        <f>IF(ISNA(SUMIFS(INDEX('Model Performance Data'!$O$8:$DY$56,0,MATCH(CONCATENATE($J1024,M$6),'Model Performance Data'!$O$6:$DY$6,0)),'Model Performance Data'!$B$8:$B$56,$C1024,'Model Performance Data'!$C$8:$C$56,$D1024)),"-",SUMIFS(INDEX('Model Performance Data'!$O$8:$DY$56,0,MATCH(CONCATENATE($J1024,M$6),'Model Performance Data'!$O$6:$DY$6,0)),'Model Performance Data'!$B$8:$B$56,$C1024,'Model Performance Data'!$C$8:$C$56,$D1024))</f>
        <v>0</v>
      </c>
      <c r="N1024" s="43">
        <f>IF(ISNA(SUMIFS(INDEX('Model Performance Data'!$O$8:$DY$56,0,MATCH(CONCATENATE($J1024,N$6),'Model Performance Data'!$O$6:$DY$6,0)),'Model Performance Data'!$B$8:$B$56,$C1024,'Model Performance Data'!$C$8:$C$56,$D1024)),"-",SUMIFS(INDEX('Model Performance Data'!$O$8:$DY$56,0,MATCH(CONCATENATE($J1024,N$6),'Model Performance Data'!$O$6:$DY$6,0)),'Model Performance Data'!$B$8:$B$56,$C1024,'Model Performance Data'!$C$8:$C$56,$D1024))</f>
        <v>0</v>
      </c>
      <c r="O1024" s="154">
        <f>IF(ISNA(SUMIFS(INDEX('Model Performance Data'!$O$8:$DY$56,0,MATCH(CONCATENATE($J1024,O$6),'Model Performance Data'!$O$6:$DY$6,0)),'Model Performance Data'!$B$8:$B$56,$C1024,'Model Performance Data'!$C$8:$C$56,$D1024)),"-",SUMIFS(INDEX('Model Performance Data'!$O$8:$DY$56,0,MATCH(CONCATENATE($J1024,O$6),'Model Performance Data'!$O$6:$DY$6,0)),'Model Performance Data'!$B$8:$B$56,$C1024,'Model Performance Data'!$C$8:$C$56,$D1024))</f>
        <v>0</v>
      </c>
    </row>
    <row r="1025" spans="2:15" outlineLevel="1" x14ac:dyDescent="0.35">
      <c r="B1025" s="37" t="s">
        <v>80</v>
      </c>
      <c r="C1025" s="38" t="str">
        <f>IF(ISBLANK('Model Performance Data'!$B$47),"-",'Model Performance Data'!$B$47)</f>
        <v>-</v>
      </c>
      <c r="D1025" s="38" t="str">
        <f>IF(ISBLANK('Model Performance Data'!$C$47),"-",'Model Performance Data'!$C$47)</f>
        <v>-</v>
      </c>
      <c r="E1025" s="38" t="str">
        <f>IF(ISBLANK('Model Performance Data'!$D$47),"-",'Model Performance Data'!$D$47)</f>
        <v>-</v>
      </c>
      <c r="F1025" s="38" t="str">
        <f>IF(ISBLANK('Model Performance Data'!$E$47),"-",'Model Performance Data'!$E$47)</f>
        <v>-</v>
      </c>
      <c r="G1025" s="38" t="str">
        <f>IF(ISBLANK('Model Performance Data'!$F$47),"-",'Model Performance Data'!$F$47)</f>
        <v>-</v>
      </c>
      <c r="H1025" s="38">
        <v>3</v>
      </c>
      <c r="I1025" s="38" t="s">
        <v>65</v>
      </c>
      <c r="J1025" s="37" t="str">
        <f t="shared" si="51"/>
        <v>3Goal</v>
      </c>
      <c r="K1025" s="38" t="str">
        <f>IF(ISBLANK('Model Performance Data'!$L$47),"-",'Model Performance Data'!$L$47)</f>
        <v>-</v>
      </c>
      <c r="L1025" s="38" t="str">
        <f>IF(ISBLANK('Model Performance Data'!$K$47),"-",'Model Performance Data'!$K$47)</f>
        <v>-</v>
      </c>
      <c r="M1025" s="43" t="str">
        <f>IF(ISNA(SUMIFS(INDEX('Model Performance Data'!$O$8:$DY$56,0,MATCH(CONCATENATE($J1025,M$6),'Model Performance Data'!$O$6:$DY$6,0)),'Model Performance Data'!$B$8:$B$56,$C1025,'Model Performance Data'!$C$8:$C$56,$D1025)),"-",SUMIFS(INDEX('Model Performance Data'!$O$8:$DY$56,0,MATCH(CONCATENATE($J1025,M$6),'Model Performance Data'!$O$6:$DY$6,0)),'Model Performance Data'!$B$8:$B$56,$C1025,'Model Performance Data'!$C$8:$C$56,$D1025))</f>
        <v>-</v>
      </c>
      <c r="N1025" s="43" t="str">
        <f>IF(ISNA(SUMIFS(INDEX('Model Performance Data'!$O$8:$DY$56,0,MATCH(CONCATENATE($J1025,N$6),'Model Performance Data'!$O$6:$DY$6,0)),'Model Performance Data'!$B$8:$B$56,$C1025,'Model Performance Data'!$C$8:$C$56,$D1025)),"-",SUMIFS(INDEX('Model Performance Data'!$O$8:$DY$56,0,MATCH(CONCATENATE($J1025,N$6),'Model Performance Data'!$O$6:$DY$6,0)),'Model Performance Data'!$B$8:$B$56,$C1025,'Model Performance Data'!$C$8:$C$56,$D1025))</f>
        <v>-</v>
      </c>
      <c r="O1025" s="154">
        <f>IF(ISNA(SUMIFS(INDEX('Model Performance Data'!$O$8:$DY$56,0,MATCH(CONCATENATE($J1025,O$6),'Model Performance Data'!$O$6:$DY$6,0)),'Model Performance Data'!$B$8:$B$56,$C1025,'Model Performance Data'!$C$8:$C$56,$D1025)),"-",SUMIFS(INDEX('Model Performance Data'!$O$8:$DY$56,0,MATCH(CONCATENATE($J1025,O$6),'Model Performance Data'!$O$6:$DY$6,0)),'Model Performance Data'!$B$8:$B$56,$C1025,'Model Performance Data'!$C$8:$C$56,$D1025))</f>
        <v>0</v>
      </c>
    </row>
    <row r="1026" spans="2:15" outlineLevel="1" x14ac:dyDescent="0.35">
      <c r="B1026" s="37" t="s">
        <v>80</v>
      </c>
      <c r="C1026" s="38" t="str">
        <f>IF(ISBLANK('Model Performance Data'!$B$47),"-",'Model Performance Data'!$B$47)</f>
        <v>-</v>
      </c>
      <c r="D1026" s="38" t="str">
        <f>IF(ISBLANK('Model Performance Data'!$C$47),"-",'Model Performance Data'!$C$47)</f>
        <v>-</v>
      </c>
      <c r="E1026" s="38" t="str">
        <f>IF(ISBLANK('Model Performance Data'!$D$47),"-",'Model Performance Data'!$D$47)</f>
        <v>-</v>
      </c>
      <c r="F1026" s="38" t="str">
        <f>IF(ISBLANK('Model Performance Data'!$E$47),"-",'Model Performance Data'!$E$47)</f>
        <v>-</v>
      </c>
      <c r="G1026" s="38" t="str">
        <f>IF(ISBLANK('Model Performance Data'!$F$47),"-",'Model Performance Data'!$F$47)</f>
        <v>-</v>
      </c>
      <c r="H1026" s="38">
        <v>4</v>
      </c>
      <c r="I1026" s="38">
        <v>1</v>
      </c>
      <c r="J1026" s="37" t="str">
        <f t="shared" ref="J1026:J1031" si="54">CONCATENATE(H1026,I1026)</f>
        <v>41</v>
      </c>
      <c r="K1026" s="38" t="str">
        <f>IF(ISBLANK('Model Performance Data'!$L$47),"-",'Model Performance Data'!$L$47)</f>
        <v>-</v>
      </c>
      <c r="L1026" s="38" t="str">
        <f>IF(ISBLANK('Model Performance Data'!$K$47),"-",'Model Performance Data'!$K$47)</f>
        <v>-</v>
      </c>
      <c r="M1026" s="43">
        <f>IF(ISNA(SUMIFS(INDEX('Model Performance Data'!$O$8:$DY$56,0,MATCH(CONCATENATE($J1026,M$6),'Model Performance Data'!$O$6:$DY$6,0)),'Model Performance Data'!$B$8:$B$56,$C1026,'Model Performance Data'!$C$8:$C$56,$D1026)),"-",SUMIFS(INDEX('Model Performance Data'!$O$8:$DY$56,0,MATCH(CONCATENATE($J1026,M$6),'Model Performance Data'!$O$6:$DY$6,0)),'Model Performance Data'!$B$8:$B$56,$C1026,'Model Performance Data'!$C$8:$C$56,$D1026))</f>
        <v>0</v>
      </c>
      <c r="N1026" s="43">
        <f>IF(ISNA(SUMIFS(INDEX('Model Performance Data'!$O$8:$DY$56,0,MATCH(CONCATENATE($J1026,N$6),'Model Performance Data'!$O$6:$DY$6,0)),'Model Performance Data'!$B$8:$B$56,$C1026,'Model Performance Data'!$C$8:$C$56,$D1026)),"-",SUMIFS(INDEX('Model Performance Data'!$O$8:$DY$56,0,MATCH(CONCATENATE($J1026,N$6),'Model Performance Data'!$O$6:$DY$6,0)),'Model Performance Data'!$B$8:$B$56,$C1026,'Model Performance Data'!$C$8:$C$56,$D1026))</f>
        <v>0</v>
      </c>
      <c r="O1026" s="154">
        <f>IF(ISNA(SUMIFS(INDEX('Model Performance Data'!$O$8:$DY$56,0,MATCH(CONCATENATE($J1026,O$6),'Model Performance Data'!$O$6:$DY$6,0)),'Model Performance Data'!$B$8:$B$56,$C1026,'Model Performance Data'!$C$8:$C$56,$D1026)),"-",SUMIFS(INDEX('Model Performance Data'!$O$8:$DY$56,0,MATCH(CONCATENATE($J1026,O$6),'Model Performance Data'!$O$6:$DY$6,0)),'Model Performance Data'!$B$8:$B$56,$C1026,'Model Performance Data'!$C$8:$C$56,$D1026))</f>
        <v>0</v>
      </c>
    </row>
    <row r="1027" spans="2:15" outlineLevel="1" x14ac:dyDescent="0.35">
      <c r="B1027" s="37" t="s">
        <v>80</v>
      </c>
      <c r="C1027" s="38" t="str">
        <f>IF(ISBLANK('Model Performance Data'!$B$47),"-",'Model Performance Data'!$B$47)</f>
        <v>-</v>
      </c>
      <c r="D1027" s="38" t="str">
        <f>IF(ISBLANK('Model Performance Data'!$C$47),"-",'Model Performance Data'!$C$47)</f>
        <v>-</v>
      </c>
      <c r="E1027" s="38" t="str">
        <f>IF(ISBLANK('Model Performance Data'!$D$47),"-",'Model Performance Data'!$D$47)</f>
        <v>-</v>
      </c>
      <c r="F1027" s="38" t="str">
        <f>IF(ISBLANK('Model Performance Data'!$E$47),"-",'Model Performance Data'!$E$47)</f>
        <v>-</v>
      </c>
      <c r="G1027" s="38" t="str">
        <f>IF(ISBLANK('Model Performance Data'!$F$47),"-",'Model Performance Data'!$F$47)</f>
        <v>-</v>
      </c>
      <c r="H1027" s="38">
        <v>4</v>
      </c>
      <c r="I1027" s="38">
        <v>2</v>
      </c>
      <c r="J1027" s="37" t="str">
        <f t="shared" si="54"/>
        <v>42</v>
      </c>
      <c r="K1027" s="38" t="str">
        <f>IF(ISBLANK('Model Performance Data'!$L$47),"-",'Model Performance Data'!$L$47)</f>
        <v>-</v>
      </c>
      <c r="L1027" s="38" t="str">
        <f>IF(ISBLANK('Model Performance Data'!$K$47),"-",'Model Performance Data'!$K$47)</f>
        <v>-</v>
      </c>
      <c r="M1027" s="43">
        <f>IF(ISNA(SUMIFS(INDEX('Model Performance Data'!$O$8:$DY$56,0,MATCH(CONCATENATE($J1027,M$6),'Model Performance Data'!$O$6:$DY$6,0)),'Model Performance Data'!$B$8:$B$56,$C1027,'Model Performance Data'!$C$8:$C$56,$D1027)),"-",SUMIFS(INDEX('Model Performance Data'!$O$8:$DY$56,0,MATCH(CONCATENATE($J1027,M$6),'Model Performance Data'!$O$6:$DY$6,0)),'Model Performance Data'!$B$8:$B$56,$C1027,'Model Performance Data'!$C$8:$C$56,$D1027))</f>
        <v>0</v>
      </c>
      <c r="N1027" s="43">
        <f>IF(ISNA(SUMIFS(INDEX('Model Performance Data'!$O$8:$DY$56,0,MATCH(CONCATENATE($J1027,N$6),'Model Performance Data'!$O$6:$DY$6,0)),'Model Performance Data'!$B$8:$B$56,$C1027,'Model Performance Data'!$C$8:$C$56,$D1027)),"-",SUMIFS(INDEX('Model Performance Data'!$O$8:$DY$56,0,MATCH(CONCATENATE($J1027,N$6),'Model Performance Data'!$O$6:$DY$6,0)),'Model Performance Data'!$B$8:$B$56,$C1027,'Model Performance Data'!$C$8:$C$56,$D1027))</f>
        <v>0</v>
      </c>
      <c r="O1027" s="154">
        <f>IF(ISNA(SUMIFS(INDEX('Model Performance Data'!$O$8:$DY$56,0,MATCH(CONCATENATE($J1027,O$6),'Model Performance Data'!$O$6:$DY$6,0)),'Model Performance Data'!$B$8:$B$56,$C1027,'Model Performance Data'!$C$8:$C$56,$D1027)),"-",SUMIFS(INDEX('Model Performance Data'!$O$8:$DY$56,0,MATCH(CONCATENATE($J1027,O$6),'Model Performance Data'!$O$6:$DY$6,0)),'Model Performance Data'!$B$8:$B$56,$C1027,'Model Performance Data'!$C$8:$C$56,$D1027))</f>
        <v>0</v>
      </c>
    </row>
    <row r="1028" spans="2:15" outlineLevel="1" x14ac:dyDescent="0.35">
      <c r="B1028" s="37" t="s">
        <v>80</v>
      </c>
      <c r="C1028" s="38" t="str">
        <f>IF(ISBLANK('Model Performance Data'!$B$47),"-",'Model Performance Data'!$B$47)</f>
        <v>-</v>
      </c>
      <c r="D1028" s="38" t="str">
        <f>IF(ISBLANK('Model Performance Data'!$C$47),"-",'Model Performance Data'!$C$47)</f>
        <v>-</v>
      </c>
      <c r="E1028" s="38" t="str">
        <f>IF(ISBLANK('Model Performance Data'!$D$47),"-",'Model Performance Data'!$D$47)</f>
        <v>-</v>
      </c>
      <c r="F1028" s="38" t="str">
        <f>IF(ISBLANK('Model Performance Data'!$E$47),"-",'Model Performance Data'!$E$47)</f>
        <v>-</v>
      </c>
      <c r="G1028" s="38" t="str">
        <f>IF(ISBLANK('Model Performance Data'!$F$47),"-",'Model Performance Data'!$F$47)</f>
        <v>-</v>
      </c>
      <c r="H1028" s="38">
        <v>4</v>
      </c>
      <c r="I1028" s="38">
        <v>3</v>
      </c>
      <c r="J1028" s="37" t="str">
        <f t="shared" si="54"/>
        <v>43</v>
      </c>
      <c r="K1028" s="38" t="str">
        <f>IF(ISBLANK('Model Performance Data'!$L$47),"-",'Model Performance Data'!$L$47)</f>
        <v>-</v>
      </c>
      <c r="L1028" s="38" t="str">
        <f>IF(ISBLANK('Model Performance Data'!$K$47),"-",'Model Performance Data'!$K$47)</f>
        <v>-</v>
      </c>
      <c r="M1028" s="43">
        <f>IF(ISNA(SUMIFS(INDEX('Model Performance Data'!$O$8:$DY$56,0,MATCH(CONCATENATE($J1028,M$6),'Model Performance Data'!$O$6:$DY$6,0)),'Model Performance Data'!$B$8:$B$56,$C1028,'Model Performance Data'!$C$8:$C$56,$D1028)),"-",SUMIFS(INDEX('Model Performance Data'!$O$8:$DY$56,0,MATCH(CONCATENATE($J1028,M$6),'Model Performance Data'!$O$6:$DY$6,0)),'Model Performance Data'!$B$8:$B$56,$C1028,'Model Performance Data'!$C$8:$C$56,$D1028))</f>
        <v>0</v>
      </c>
      <c r="N1028" s="43">
        <f>IF(ISNA(SUMIFS(INDEX('Model Performance Data'!$O$8:$DY$56,0,MATCH(CONCATENATE($J1028,N$6),'Model Performance Data'!$O$6:$DY$6,0)),'Model Performance Data'!$B$8:$B$56,$C1028,'Model Performance Data'!$C$8:$C$56,$D1028)),"-",SUMIFS(INDEX('Model Performance Data'!$O$8:$DY$56,0,MATCH(CONCATENATE($J1028,N$6),'Model Performance Data'!$O$6:$DY$6,0)),'Model Performance Data'!$B$8:$B$56,$C1028,'Model Performance Data'!$C$8:$C$56,$D1028))</f>
        <v>0</v>
      </c>
      <c r="O1028" s="154">
        <f>IF(ISNA(SUMIFS(INDEX('Model Performance Data'!$O$8:$DY$56,0,MATCH(CONCATENATE($J1028,O$6),'Model Performance Data'!$O$6:$DY$6,0)),'Model Performance Data'!$B$8:$B$56,$C1028,'Model Performance Data'!$C$8:$C$56,$D1028)),"-",SUMIFS(INDEX('Model Performance Data'!$O$8:$DY$56,0,MATCH(CONCATENATE($J1028,O$6),'Model Performance Data'!$O$6:$DY$6,0)),'Model Performance Data'!$B$8:$B$56,$C1028,'Model Performance Data'!$C$8:$C$56,$D1028))</f>
        <v>0</v>
      </c>
    </row>
    <row r="1029" spans="2:15" outlineLevel="1" x14ac:dyDescent="0.35">
      <c r="B1029" s="37" t="s">
        <v>80</v>
      </c>
      <c r="C1029" s="38" t="str">
        <f>IF(ISBLANK('Model Performance Data'!$B$47),"-",'Model Performance Data'!$B$47)</f>
        <v>-</v>
      </c>
      <c r="D1029" s="38" t="str">
        <f>IF(ISBLANK('Model Performance Data'!$C$47),"-",'Model Performance Data'!$C$47)</f>
        <v>-</v>
      </c>
      <c r="E1029" s="38" t="str">
        <f>IF(ISBLANK('Model Performance Data'!$D$47),"-",'Model Performance Data'!$D$47)</f>
        <v>-</v>
      </c>
      <c r="F1029" s="38" t="str">
        <f>IF(ISBLANK('Model Performance Data'!$E$47),"-",'Model Performance Data'!$E$47)</f>
        <v>-</v>
      </c>
      <c r="G1029" s="38" t="str">
        <f>IF(ISBLANK('Model Performance Data'!$F$47),"-",'Model Performance Data'!$F$47)</f>
        <v>-</v>
      </c>
      <c r="H1029" s="38">
        <v>4</v>
      </c>
      <c r="I1029" s="38">
        <v>4</v>
      </c>
      <c r="J1029" s="37" t="str">
        <f t="shared" si="54"/>
        <v>44</v>
      </c>
      <c r="K1029" s="38" t="str">
        <f>IF(ISBLANK('Model Performance Data'!$L$47),"-",'Model Performance Data'!$L$47)</f>
        <v>-</v>
      </c>
      <c r="L1029" s="38" t="str">
        <f>IF(ISBLANK('Model Performance Data'!$K$47),"-",'Model Performance Data'!$K$47)</f>
        <v>-</v>
      </c>
      <c r="M1029" s="43">
        <f>IF(ISNA(SUMIFS(INDEX('Model Performance Data'!$O$8:$DY$56,0,MATCH(CONCATENATE($J1029,M$6),'Model Performance Data'!$O$6:$DY$6,0)),'Model Performance Data'!$B$8:$B$56,$C1029,'Model Performance Data'!$C$8:$C$56,$D1029)),"-",SUMIFS(INDEX('Model Performance Data'!$O$8:$DY$56,0,MATCH(CONCATENATE($J1029,M$6),'Model Performance Data'!$O$6:$DY$6,0)),'Model Performance Data'!$B$8:$B$56,$C1029,'Model Performance Data'!$C$8:$C$56,$D1029))</f>
        <v>0</v>
      </c>
      <c r="N1029" s="43">
        <f>IF(ISNA(SUMIFS(INDEX('Model Performance Data'!$O$8:$DY$56,0,MATCH(CONCATENATE($J1029,N$6),'Model Performance Data'!$O$6:$DY$6,0)),'Model Performance Data'!$B$8:$B$56,$C1029,'Model Performance Data'!$C$8:$C$56,$D1029)),"-",SUMIFS(INDEX('Model Performance Data'!$O$8:$DY$56,0,MATCH(CONCATENATE($J1029,N$6),'Model Performance Data'!$O$6:$DY$6,0)),'Model Performance Data'!$B$8:$B$56,$C1029,'Model Performance Data'!$C$8:$C$56,$D1029))</f>
        <v>0</v>
      </c>
      <c r="O1029" s="154">
        <f>IF(ISNA(SUMIFS(INDEX('Model Performance Data'!$O$8:$DY$56,0,MATCH(CONCATENATE($J1029,O$6),'Model Performance Data'!$O$6:$DY$6,0)),'Model Performance Data'!$B$8:$B$56,$C1029,'Model Performance Data'!$C$8:$C$56,$D1029)),"-",SUMIFS(INDEX('Model Performance Data'!$O$8:$DY$56,0,MATCH(CONCATENATE($J1029,O$6),'Model Performance Data'!$O$6:$DY$6,0)),'Model Performance Data'!$B$8:$B$56,$C1029,'Model Performance Data'!$C$8:$C$56,$D1029))</f>
        <v>0</v>
      </c>
    </row>
    <row r="1030" spans="2:15" outlineLevel="1" x14ac:dyDescent="0.35">
      <c r="B1030" s="37" t="s">
        <v>80</v>
      </c>
      <c r="C1030" s="38" t="str">
        <f>IF(ISBLANK('Model Performance Data'!$B$47),"-",'Model Performance Data'!$B$47)</f>
        <v>-</v>
      </c>
      <c r="D1030" s="38" t="str">
        <f>IF(ISBLANK('Model Performance Data'!$C$47),"-",'Model Performance Data'!$C$47)</f>
        <v>-</v>
      </c>
      <c r="E1030" s="38" t="str">
        <f>IF(ISBLANK('Model Performance Data'!$D$47),"-",'Model Performance Data'!$D$47)</f>
        <v>-</v>
      </c>
      <c r="F1030" s="38" t="str">
        <f>IF(ISBLANK('Model Performance Data'!$E$47),"-",'Model Performance Data'!$E$47)</f>
        <v>-</v>
      </c>
      <c r="G1030" s="38" t="str">
        <f>IF(ISBLANK('Model Performance Data'!$F$47),"-",'Model Performance Data'!$F$47)</f>
        <v>-</v>
      </c>
      <c r="H1030" s="38">
        <v>4</v>
      </c>
      <c r="I1030" s="38">
        <v>5</v>
      </c>
      <c r="J1030" s="37" t="str">
        <f t="shared" si="54"/>
        <v>45</v>
      </c>
      <c r="K1030" s="38" t="str">
        <f>IF(ISBLANK('Model Performance Data'!$L$47),"-",'Model Performance Data'!$L$47)</f>
        <v>-</v>
      </c>
      <c r="L1030" s="38" t="str">
        <f>IF(ISBLANK('Model Performance Data'!$K$47),"-",'Model Performance Data'!$K$47)</f>
        <v>-</v>
      </c>
      <c r="M1030" s="43">
        <f>IF(ISNA(SUMIFS(INDEX('Model Performance Data'!$O$8:$DY$56,0,MATCH(CONCATENATE($J1030,M$6),'Model Performance Data'!$O$6:$DY$6,0)),'Model Performance Data'!$B$8:$B$56,$C1030,'Model Performance Data'!$C$8:$C$56,$D1030)),"-",SUMIFS(INDEX('Model Performance Data'!$O$8:$DY$56,0,MATCH(CONCATENATE($J1030,M$6),'Model Performance Data'!$O$6:$DY$6,0)),'Model Performance Data'!$B$8:$B$56,$C1030,'Model Performance Data'!$C$8:$C$56,$D1030))</f>
        <v>0</v>
      </c>
      <c r="N1030" s="43">
        <f>IF(ISNA(SUMIFS(INDEX('Model Performance Data'!$O$8:$DY$56,0,MATCH(CONCATENATE($J1030,N$6),'Model Performance Data'!$O$6:$DY$6,0)),'Model Performance Data'!$B$8:$B$56,$C1030,'Model Performance Data'!$C$8:$C$56,$D1030)),"-",SUMIFS(INDEX('Model Performance Data'!$O$8:$DY$56,0,MATCH(CONCATENATE($J1030,N$6),'Model Performance Data'!$O$6:$DY$6,0)),'Model Performance Data'!$B$8:$B$56,$C1030,'Model Performance Data'!$C$8:$C$56,$D1030))</f>
        <v>0</v>
      </c>
      <c r="O1030" s="154">
        <f>IF(ISNA(SUMIFS(INDEX('Model Performance Data'!$O$8:$DY$56,0,MATCH(CONCATENATE($J1030,O$6),'Model Performance Data'!$O$6:$DY$6,0)),'Model Performance Data'!$B$8:$B$56,$C1030,'Model Performance Data'!$C$8:$C$56,$D1030)),"-",SUMIFS(INDEX('Model Performance Data'!$O$8:$DY$56,0,MATCH(CONCATENATE($J1030,O$6),'Model Performance Data'!$O$6:$DY$6,0)),'Model Performance Data'!$B$8:$B$56,$C1030,'Model Performance Data'!$C$8:$C$56,$D1030))</f>
        <v>0</v>
      </c>
    </row>
    <row r="1031" spans="2:15" outlineLevel="1" x14ac:dyDescent="0.35">
      <c r="B1031" s="37" t="s">
        <v>80</v>
      </c>
      <c r="C1031" s="38" t="str">
        <f>IF(ISBLANK('Model Performance Data'!$B$47),"-",'Model Performance Data'!$B$47)</f>
        <v>-</v>
      </c>
      <c r="D1031" s="38" t="str">
        <f>IF(ISBLANK('Model Performance Data'!$C$47),"-",'Model Performance Data'!$C$47)</f>
        <v>-</v>
      </c>
      <c r="E1031" s="38" t="str">
        <f>IF(ISBLANK('Model Performance Data'!$D$47),"-",'Model Performance Data'!$D$47)</f>
        <v>-</v>
      </c>
      <c r="F1031" s="38" t="str">
        <f>IF(ISBLANK('Model Performance Data'!$E$47),"-",'Model Performance Data'!$E$47)</f>
        <v>-</v>
      </c>
      <c r="G1031" s="38" t="str">
        <f>IF(ISBLANK('Model Performance Data'!$F$47),"-",'Model Performance Data'!$F$47)</f>
        <v>-</v>
      </c>
      <c r="H1031" s="38">
        <v>4</v>
      </c>
      <c r="I1031" s="38" t="s">
        <v>65</v>
      </c>
      <c r="J1031" s="37" t="str">
        <f t="shared" si="54"/>
        <v>4Goal</v>
      </c>
      <c r="K1031" s="38" t="str">
        <f>IF(ISBLANK('Model Performance Data'!$L$47),"-",'Model Performance Data'!$L$47)</f>
        <v>-</v>
      </c>
      <c r="L1031" s="38" t="str">
        <f>IF(ISBLANK('Model Performance Data'!$K$47),"-",'Model Performance Data'!$K$47)</f>
        <v>-</v>
      </c>
      <c r="M1031" s="43" t="str">
        <f>IF(ISNA(SUMIFS(INDEX('Model Performance Data'!$O$8:$DY$56,0,MATCH(CONCATENATE($J1031,M$6),'Model Performance Data'!$O$6:$DY$6,0)),'Model Performance Data'!$B$8:$B$56,$C1031,'Model Performance Data'!$C$8:$C$56,$D1031)),"-",SUMIFS(INDEX('Model Performance Data'!$O$8:$DY$56,0,MATCH(CONCATENATE($J1031,M$6),'Model Performance Data'!$O$6:$DY$6,0)),'Model Performance Data'!$B$8:$B$56,$C1031,'Model Performance Data'!$C$8:$C$56,$D1031))</f>
        <v>-</v>
      </c>
      <c r="N1031" s="43" t="str">
        <f>IF(ISNA(SUMIFS(INDEX('Model Performance Data'!$O$8:$DY$56,0,MATCH(CONCATENATE($J1031,N$6),'Model Performance Data'!$O$6:$DY$6,0)),'Model Performance Data'!$B$8:$B$56,$C1031,'Model Performance Data'!$C$8:$C$56,$D1031)),"-",SUMIFS(INDEX('Model Performance Data'!$O$8:$DY$56,0,MATCH(CONCATENATE($J1031,N$6),'Model Performance Data'!$O$6:$DY$6,0)),'Model Performance Data'!$B$8:$B$56,$C1031,'Model Performance Data'!$C$8:$C$56,$D1031))</f>
        <v>-</v>
      </c>
      <c r="O1031" s="154">
        <f>IF(ISNA(SUMIFS(INDEX('Model Performance Data'!$O$8:$DY$56,0,MATCH(CONCATENATE($J1031,O$6),'Model Performance Data'!$O$6:$DY$6,0)),'Model Performance Data'!$B$8:$B$56,$C1031,'Model Performance Data'!$C$8:$C$56,$D1031)),"-",SUMIFS(INDEX('Model Performance Data'!$O$8:$DY$56,0,MATCH(CONCATENATE($J1031,O$6),'Model Performance Data'!$O$6:$DY$6,0)),'Model Performance Data'!$B$8:$B$56,$C1031,'Model Performance Data'!$C$8:$C$56,$D1031))</f>
        <v>0</v>
      </c>
    </row>
    <row r="1032" spans="2:15" outlineLevel="1" x14ac:dyDescent="0.35">
      <c r="B1032" s="37" t="s">
        <v>80</v>
      </c>
      <c r="C1032" s="38" t="str">
        <f>IF(ISBLANK('Model Performance Data'!$B$48),"-",'Model Performance Data'!$B$48)</f>
        <v>-</v>
      </c>
      <c r="D1032" s="38" t="str">
        <f>IF(ISBLANK('Model Performance Data'!$C$48),"-",'Model Performance Data'!$C$48)</f>
        <v>-</v>
      </c>
      <c r="E1032" s="38" t="str">
        <f>IF(ISBLANK('Model Performance Data'!$D$48),"-",'Model Performance Data'!$D$48)</f>
        <v>-</v>
      </c>
      <c r="F1032" s="38" t="str">
        <f>IF(ISBLANK('Model Performance Data'!$E$48),"-",'Model Performance Data'!$E$48)</f>
        <v>-</v>
      </c>
      <c r="G1032" s="38" t="str">
        <f>IF(ISBLANK('Model Performance Data'!$F$48),"-",'Model Performance Data'!$F$48)</f>
        <v>-</v>
      </c>
      <c r="H1032" s="38" t="s">
        <v>64</v>
      </c>
      <c r="I1032" s="38" t="s">
        <v>64</v>
      </c>
      <c r="J1032" s="37" t="str">
        <f t="shared" si="51"/>
        <v>BaselineBaseline</v>
      </c>
      <c r="K1032" s="38" t="str">
        <f>IF(ISBLANK('Model Performance Data'!$L$48),"-",'Model Performance Data'!$L$48)</f>
        <v>-</v>
      </c>
      <c r="L1032" s="38" t="str">
        <f>IF(ISBLANK('Model Performance Data'!$K$48),"-",'Model Performance Data'!$K$48)</f>
        <v>-</v>
      </c>
      <c r="M1032" s="43">
        <f>IF(ISNA(SUMIFS(INDEX('Model Performance Data'!$O$8:$DY$56,0,MATCH(CONCATENATE($J1032,M$6),'Model Performance Data'!$O$6:$DY$6,0)),'Model Performance Data'!$B$8:$B$56,$C1032,'Model Performance Data'!$C$8:$C$56,$D1032)),"-",SUMIFS(INDEX('Model Performance Data'!$O$8:$DY$56,0,MATCH(CONCATENATE($J1032,M$6),'Model Performance Data'!$O$6:$DY$6,0)),'Model Performance Data'!$B$8:$B$56,$C1032,'Model Performance Data'!$C$8:$C$56,$D1032))</f>
        <v>0</v>
      </c>
      <c r="N1032" s="43">
        <f>IF(ISNA(SUMIFS(INDEX('Model Performance Data'!$O$8:$DY$56,0,MATCH(CONCATENATE($J1032,N$6),'Model Performance Data'!$O$6:$DY$6,0)),'Model Performance Data'!$B$8:$B$56,$C1032,'Model Performance Data'!$C$8:$C$56,$D1032)),"-",SUMIFS(INDEX('Model Performance Data'!$O$8:$DY$56,0,MATCH(CONCATENATE($J1032,N$6),'Model Performance Data'!$O$6:$DY$6,0)),'Model Performance Data'!$B$8:$B$56,$C1032,'Model Performance Data'!$C$8:$C$56,$D1032))</f>
        <v>0</v>
      </c>
      <c r="O1032" s="154">
        <f>IF(ISNA(SUMIFS(INDEX('Model Performance Data'!$O$8:$DY$56,0,MATCH(CONCATENATE($J1032,O$6),'Model Performance Data'!$O$6:$DY$6,0)),'Model Performance Data'!$B$8:$B$56,$C1032,'Model Performance Data'!$C$8:$C$56,$D1032)),"-",SUMIFS(INDEX('Model Performance Data'!$O$8:$DY$56,0,MATCH(CONCATENATE($J1032,O$6),'Model Performance Data'!$O$6:$DY$6,0)),'Model Performance Data'!$B$8:$B$56,$C1032,'Model Performance Data'!$C$8:$C$56,$D1032))</f>
        <v>0</v>
      </c>
    </row>
    <row r="1033" spans="2:15" outlineLevel="1" x14ac:dyDescent="0.35">
      <c r="B1033" s="37" t="s">
        <v>80</v>
      </c>
      <c r="C1033" s="38" t="str">
        <f>IF(ISBLANK('Model Performance Data'!$B$48),"-",'Model Performance Data'!$B$48)</f>
        <v>-</v>
      </c>
      <c r="D1033" s="38" t="str">
        <f>IF(ISBLANK('Model Performance Data'!$C$48),"-",'Model Performance Data'!$C$48)</f>
        <v>-</v>
      </c>
      <c r="E1033" s="38" t="str">
        <f>IF(ISBLANK('Model Performance Data'!$D$48),"-",'Model Performance Data'!$D$48)</f>
        <v>-</v>
      </c>
      <c r="F1033" s="38" t="str">
        <f>IF(ISBLANK('Model Performance Data'!$E$48),"-",'Model Performance Data'!$E$48)</f>
        <v>-</v>
      </c>
      <c r="G1033" s="38" t="str">
        <f>IF(ISBLANK('Model Performance Data'!$F$48),"-",'Model Performance Data'!$F$48)</f>
        <v>-</v>
      </c>
      <c r="H1033" s="38">
        <v>1</v>
      </c>
      <c r="I1033" s="38">
        <v>1</v>
      </c>
      <c r="J1033" s="37" t="str">
        <f t="shared" si="51"/>
        <v>11</v>
      </c>
      <c r="K1033" s="38" t="str">
        <f>IF(ISBLANK('Model Performance Data'!$L$48),"-",'Model Performance Data'!$L$48)</f>
        <v>-</v>
      </c>
      <c r="L1033" s="38" t="str">
        <f>IF(ISBLANK('Model Performance Data'!$K$48),"-",'Model Performance Data'!$K$48)</f>
        <v>-</v>
      </c>
      <c r="M1033" s="43">
        <f>IF(ISNA(SUMIFS(INDEX('Model Performance Data'!$O$8:$DY$56,0,MATCH(CONCATENATE($J1033,M$6),'Model Performance Data'!$O$6:$DY$6,0)),'Model Performance Data'!$B$8:$B$56,$C1033,'Model Performance Data'!$C$8:$C$56,$D1033)),"-",SUMIFS(INDEX('Model Performance Data'!$O$8:$DY$56,0,MATCH(CONCATENATE($J1033,M$6),'Model Performance Data'!$O$6:$DY$6,0)),'Model Performance Data'!$B$8:$B$56,$C1033,'Model Performance Data'!$C$8:$C$56,$D1033))</f>
        <v>0</v>
      </c>
      <c r="N1033" s="43">
        <f>IF(ISNA(SUMIFS(INDEX('Model Performance Data'!$O$8:$DY$56,0,MATCH(CONCATENATE($J1033,N$6),'Model Performance Data'!$O$6:$DY$6,0)),'Model Performance Data'!$B$8:$B$56,$C1033,'Model Performance Data'!$C$8:$C$56,$D1033)),"-",SUMIFS(INDEX('Model Performance Data'!$O$8:$DY$56,0,MATCH(CONCATENATE($J1033,N$6),'Model Performance Data'!$O$6:$DY$6,0)),'Model Performance Data'!$B$8:$B$56,$C1033,'Model Performance Data'!$C$8:$C$56,$D1033))</f>
        <v>0</v>
      </c>
      <c r="O1033" s="154">
        <f>IF(ISNA(SUMIFS(INDEX('Model Performance Data'!$O$8:$DY$56,0,MATCH(CONCATENATE($J1033,O$6),'Model Performance Data'!$O$6:$DY$6,0)),'Model Performance Data'!$B$8:$B$56,$C1033,'Model Performance Data'!$C$8:$C$56,$D1033)),"-",SUMIFS(INDEX('Model Performance Data'!$O$8:$DY$56,0,MATCH(CONCATENATE($J1033,O$6),'Model Performance Data'!$O$6:$DY$6,0)),'Model Performance Data'!$B$8:$B$56,$C1033,'Model Performance Data'!$C$8:$C$56,$D1033))</f>
        <v>0</v>
      </c>
    </row>
    <row r="1034" spans="2:15" outlineLevel="1" x14ac:dyDescent="0.35">
      <c r="B1034" s="37" t="s">
        <v>80</v>
      </c>
      <c r="C1034" s="38" t="str">
        <f>IF(ISBLANK('Model Performance Data'!$B$48),"-",'Model Performance Data'!$B$48)</f>
        <v>-</v>
      </c>
      <c r="D1034" s="38" t="str">
        <f>IF(ISBLANK('Model Performance Data'!$C$48),"-",'Model Performance Data'!$C$48)</f>
        <v>-</v>
      </c>
      <c r="E1034" s="38" t="str">
        <f>IF(ISBLANK('Model Performance Data'!$D$48),"-",'Model Performance Data'!$D$48)</f>
        <v>-</v>
      </c>
      <c r="F1034" s="38" t="str">
        <f>IF(ISBLANK('Model Performance Data'!$E$48),"-",'Model Performance Data'!$E$48)</f>
        <v>-</v>
      </c>
      <c r="G1034" s="38" t="str">
        <f>IF(ISBLANK('Model Performance Data'!$F$48),"-",'Model Performance Data'!$F$48)</f>
        <v>-</v>
      </c>
      <c r="H1034" s="38">
        <v>1</v>
      </c>
      <c r="I1034" s="38">
        <v>2</v>
      </c>
      <c r="J1034" s="37" t="str">
        <f t="shared" si="51"/>
        <v>12</v>
      </c>
      <c r="K1034" s="38" t="str">
        <f>IF(ISBLANK('Model Performance Data'!$L$48),"-",'Model Performance Data'!$L$48)</f>
        <v>-</v>
      </c>
      <c r="L1034" s="38" t="str">
        <f>IF(ISBLANK('Model Performance Data'!$K$48),"-",'Model Performance Data'!$K$48)</f>
        <v>-</v>
      </c>
      <c r="M1034" s="43">
        <f>IF(ISNA(SUMIFS(INDEX('Model Performance Data'!$O$8:$DY$56,0,MATCH(CONCATENATE($J1034,M$6),'Model Performance Data'!$O$6:$DY$6,0)),'Model Performance Data'!$B$8:$B$56,$C1034,'Model Performance Data'!$C$8:$C$56,$D1034)),"-",SUMIFS(INDEX('Model Performance Data'!$O$8:$DY$56,0,MATCH(CONCATENATE($J1034,M$6),'Model Performance Data'!$O$6:$DY$6,0)),'Model Performance Data'!$B$8:$B$56,$C1034,'Model Performance Data'!$C$8:$C$56,$D1034))</f>
        <v>0</v>
      </c>
      <c r="N1034" s="43">
        <f>IF(ISNA(SUMIFS(INDEX('Model Performance Data'!$O$8:$DY$56,0,MATCH(CONCATENATE($J1034,N$6),'Model Performance Data'!$O$6:$DY$6,0)),'Model Performance Data'!$B$8:$B$56,$C1034,'Model Performance Data'!$C$8:$C$56,$D1034)),"-",SUMIFS(INDEX('Model Performance Data'!$O$8:$DY$56,0,MATCH(CONCATENATE($J1034,N$6),'Model Performance Data'!$O$6:$DY$6,0)),'Model Performance Data'!$B$8:$B$56,$C1034,'Model Performance Data'!$C$8:$C$56,$D1034))</f>
        <v>0</v>
      </c>
      <c r="O1034" s="154">
        <f>IF(ISNA(SUMIFS(INDEX('Model Performance Data'!$O$8:$DY$56,0,MATCH(CONCATENATE($J1034,O$6),'Model Performance Data'!$O$6:$DY$6,0)),'Model Performance Data'!$B$8:$B$56,$C1034,'Model Performance Data'!$C$8:$C$56,$D1034)),"-",SUMIFS(INDEX('Model Performance Data'!$O$8:$DY$56,0,MATCH(CONCATENATE($J1034,O$6),'Model Performance Data'!$O$6:$DY$6,0)),'Model Performance Data'!$B$8:$B$56,$C1034,'Model Performance Data'!$C$8:$C$56,$D1034))</f>
        <v>0</v>
      </c>
    </row>
    <row r="1035" spans="2:15" outlineLevel="1" x14ac:dyDescent="0.35">
      <c r="B1035" s="37" t="s">
        <v>80</v>
      </c>
      <c r="C1035" s="38" t="str">
        <f>IF(ISBLANK('Model Performance Data'!$B$48),"-",'Model Performance Data'!$B$48)</f>
        <v>-</v>
      </c>
      <c r="D1035" s="38" t="str">
        <f>IF(ISBLANK('Model Performance Data'!$C$48),"-",'Model Performance Data'!$C$48)</f>
        <v>-</v>
      </c>
      <c r="E1035" s="38" t="str">
        <f>IF(ISBLANK('Model Performance Data'!$D$48),"-",'Model Performance Data'!$D$48)</f>
        <v>-</v>
      </c>
      <c r="F1035" s="38" t="str">
        <f>IF(ISBLANK('Model Performance Data'!$E$48),"-",'Model Performance Data'!$E$48)</f>
        <v>-</v>
      </c>
      <c r="G1035" s="38" t="str">
        <f>IF(ISBLANK('Model Performance Data'!$F$48),"-",'Model Performance Data'!$F$48)</f>
        <v>-</v>
      </c>
      <c r="H1035" s="38">
        <v>1</v>
      </c>
      <c r="I1035" s="38">
        <v>3</v>
      </c>
      <c r="J1035" s="37" t="str">
        <f t="shared" si="51"/>
        <v>13</v>
      </c>
      <c r="K1035" s="38" t="str">
        <f>IF(ISBLANK('Model Performance Data'!$L$48),"-",'Model Performance Data'!$L$48)</f>
        <v>-</v>
      </c>
      <c r="L1035" s="38" t="str">
        <f>IF(ISBLANK('Model Performance Data'!$K$48),"-",'Model Performance Data'!$K$48)</f>
        <v>-</v>
      </c>
      <c r="M1035" s="43">
        <f>IF(ISNA(SUMIFS(INDEX('Model Performance Data'!$O$8:$DY$56,0,MATCH(CONCATENATE($J1035,M$6),'Model Performance Data'!$O$6:$DY$6,0)),'Model Performance Data'!$B$8:$B$56,$C1035,'Model Performance Data'!$C$8:$C$56,$D1035)),"-",SUMIFS(INDEX('Model Performance Data'!$O$8:$DY$56,0,MATCH(CONCATENATE($J1035,M$6),'Model Performance Data'!$O$6:$DY$6,0)),'Model Performance Data'!$B$8:$B$56,$C1035,'Model Performance Data'!$C$8:$C$56,$D1035))</f>
        <v>0</v>
      </c>
      <c r="N1035" s="43">
        <f>IF(ISNA(SUMIFS(INDEX('Model Performance Data'!$O$8:$DY$56,0,MATCH(CONCATENATE($J1035,N$6),'Model Performance Data'!$O$6:$DY$6,0)),'Model Performance Data'!$B$8:$B$56,$C1035,'Model Performance Data'!$C$8:$C$56,$D1035)),"-",SUMIFS(INDEX('Model Performance Data'!$O$8:$DY$56,0,MATCH(CONCATENATE($J1035,N$6),'Model Performance Data'!$O$6:$DY$6,0)),'Model Performance Data'!$B$8:$B$56,$C1035,'Model Performance Data'!$C$8:$C$56,$D1035))</f>
        <v>0</v>
      </c>
      <c r="O1035" s="154">
        <f>IF(ISNA(SUMIFS(INDEX('Model Performance Data'!$O$8:$DY$56,0,MATCH(CONCATENATE($J1035,O$6),'Model Performance Data'!$O$6:$DY$6,0)),'Model Performance Data'!$B$8:$B$56,$C1035,'Model Performance Data'!$C$8:$C$56,$D1035)),"-",SUMIFS(INDEX('Model Performance Data'!$O$8:$DY$56,0,MATCH(CONCATENATE($J1035,O$6),'Model Performance Data'!$O$6:$DY$6,0)),'Model Performance Data'!$B$8:$B$56,$C1035,'Model Performance Data'!$C$8:$C$56,$D1035))</f>
        <v>0</v>
      </c>
    </row>
    <row r="1036" spans="2:15" outlineLevel="1" x14ac:dyDescent="0.35">
      <c r="B1036" s="37" t="s">
        <v>80</v>
      </c>
      <c r="C1036" s="38" t="str">
        <f>IF(ISBLANK('Model Performance Data'!$B$48),"-",'Model Performance Data'!$B$48)</f>
        <v>-</v>
      </c>
      <c r="D1036" s="38" t="str">
        <f>IF(ISBLANK('Model Performance Data'!$C$48),"-",'Model Performance Data'!$C$48)</f>
        <v>-</v>
      </c>
      <c r="E1036" s="38" t="str">
        <f>IF(ISBLANK('Model Performance Data'!$D$48),"-",'Model Performance Data'!$D$48)</f>
        <v>-</v>
      </c>
      <c r="F1036" s="38" t="str">
        <f>IF(ISBLANK('Model Performance Data'!$E$48),"-",'Model Performance Data'!$E$48)</f>
        <v>-</v>
      </c>
      <c r="G1036" s="38" t="str">
        <f>IF(ISBLANK('Model Performance Data'!$F$48),"-",'Model Performance Data'!$F$48)</f>
        <v>-</v>
      </c>
      <c r="H1036" s="38">
        <v>1</v>
      </c>
      <c r="I1036" s="38">
        <v>4</v>
      </c>
      <c r="J1036" s="37" t="str">
        <f t="shared" si="51"/>
        <v>14</v>
      </c>
      <c r="K1036" s="38" t="str">
        <f>IF(ISBLANK('Model Performance Data'!$L$48),"-",'Model Performance Data'!$L$48)</f>
        <v>-</v>
      </c>
      <c r="L1036" s="38" t="str">
        <f>IF(ISBLANK('Model Performance Data'!$K$48),"-",'Model Performance Data'!$K$48)</f>
        <v>-</v>
      </c>
      <c r="M1036" s="43">
        <f>IF(ISNA(SUMIFS(INDEX('Model Performance Data'!$O$8:$DY$56,0,MATCH(CONCATENATE($J1036,M$6),'Model Performance Data'!$O$6:$DY$6,0)),'Model Performance Data'!$B$8:$B$56,$C1036,'Model Performance Data'!$C$8:$C$56,$D1036)),"-",SUMIFS(INDEX('Model Performance Data'!$O$8:$DY$56,0,MATCH(CONCATENATE($J1036,M$6),'Model Performance Data'!$O$6:$DY$6,0)),'Model Performance Data'!$B$8:$B$56,$C1036,'Model Performance Data'!$C$8:$C$56,$D1036))</f>
        <v>0</v>
      </c>
      <c r="N1036" s="43">
        <f>IF(ISNA(SUMIFS(INDEX('Model Performance Data'!$O$8:$DY$56,0,MATCH(CONCATENATE($J1036,N$6),'Model Performance Data'!$O$6:$DY$6,0)),'Model Performance Data'!$B$8:$B$56,$C1036,'Model Performance Data'!$C$8:$C$56,$D1036)),"-",SUMIFS(INDEX('Model Performance Data'!$O$8:$DY$56,0,MATCH(CONCATENATE($J1036,N$6),'Model Performance Data'!$O$6:$DY$6,0)),'Model Performance Data'!$B$8:$B$56,$C1036,'Model Performance Data'!$C$8:$C$56,$D1036))</f>
        <v>0</v>
      </c>
      <c r="O1036" s="154">
        <f>IF(ISNA(SUMIFS(INDEX('Model Performance Data'!$O$8:$DY$56,0,MATCH(CONCATENATE($J1036,O$6),'Model Performance Data'!$O$6:$DY$6,0)),'Model Performance Data'!$B$8:$B$56,$C1036,'Model Performance Data'!$C$8:$C$56,$D1036)),"-",SUMIFS(INDEX('Model Performance Data'!$O$8:$DY$56,0,MATCH(CONCATENATE($J1036,O$6),'Model Performance Data'!$O$6:$DY$6,0)),'Model Performance Data'!$B$8:$B$56,$C1036,'Model Performance Data'!$C$8:$C$56,$D1036))</f>
        <v>0</v>
      </c>
    </row>
    <row r="1037" spans="2:15" outlineLevel="1" x14ac:dyDescent="0.35">
      <c r="B1037" s="37" t="s">
        <v>80</v>
      </c>
      <c r="C1037" s="38" t="str">
        <f>IF(ISBLANK('Model Performance Data'!$B$48),"-",'Model Performance Data'!$B$48)</f>
        <v>-</v>
      </c>
      <c r="D1037" s="38" t="str">
        <f>IF(ISBLANK('Model Performance Data'!$C$48),"-",'Model Performance Data'!$C$48)</f>
        <v>-</v>
      </c>
      <c r="E1037" s="38" t="str">
        <f>IF(ISBLANK('Model Performance Data'!$D$48),"-",'Model Performance Data'!$D$48)</f>
        <v>-</v>
      </c>
      <c r="F1037" s="38" t="str">
        <f>IF(ISBLANK('Model Performance Data'!$E$48),"-",'Model Performance Data'!$E$48)</f>
        <v>-</v>
      </c>
      <c r="G1037" s="38" t="str">
        <f>IF(ISBLANK('Model Performance Data'!$F$48),"-",'Model Performance Data'!$F$48)</f>
        <v>-</v>
      </c>
      <c r="H1037" s="38">
        <v>1</v>
      </c>
      <c r="I1037" s="38">
        <v>5</v>
      </c>
      <c r="J1037" s="37" t="str">
        <f t="shared" si="51"/>
        <v>15</v>
      </c>
      <c r="K1037" s="38" t="str">
        <f>IF(ISBLANK('Model Performance Data'!$L$48),"-",'Model Performance Data'!$L$48)</f>
        <v>-</v>
      </c>
      <c r="L1037" s="38" t="str">
        <f>IF(ISBLANK('Model Performance Data'!$K$48),"-",'Model Performance Data'!$K$48)</f>
        <v>-</v>
      </c>
      <c r="M1037" s="43">
        <f>IF(ISNA(SUMIFS(INDEX('Model Performance Data'!$O$8:$DY$56,0,MATCH(CONCATENATE($J1037,M$6),'Model Performance Data'!$O$6:$DY$6,0)),'Model Performance Data'!$B$8:$B$56,$C1037,'Model Performance Data'!$C$8:$C$56,$D1037)),"-",SUMIFS(INDEX('Model Performance Data'!$O$8:$DY$56,0,MATCH(CONCATENATE($J1037,M$6),'Model Performance Data'!$O$6:$DY$6,0)),'Model Performance Data'!$B$8:$B$56,$C1037,'Model Performance Data'!$C$8:$C$56,$D1037))</f>
        <v>0</v>
      </c>
      <c r="N1037" s="43">
        <f>IF(ISNA(SUMIFS(INDEX('Model Performance Data'!$O$8:$DY$56,0,MATCH(CONCATENATE($J1037,N$6),'Model Performance Data'!$O$6:$DY$6,0)),'Model Performance Data'!$B$8:$B$56,$C1037,'Model Performance Data'!$C$8:$C$56,$D1037)),"-",SUMIFS(INDEX('Model Performance Data'!$O$8:$DY$56,0,MATCH(CONCATENATE($J1037,N$6),'Model Performance Data'!$O$6:$DY$6,0)),'Model Performance Data'!$B$8:$B$56,$C1037,'Model Performance Data'!$C$8:$C$56,$D1037))</f>
        <v>0</v>
      </c>
      <c r="O1037" s="154">
        <f>IF(ISNA(SUMIFS(INDEX('Model Performance Data'!$O$8:$DY$56,0,MATCH(CONCATENATE($J1037,O$6),'Model Performance Data'!$O$6:$DY$6,0)),'Model Performance Data'!$B$8:$B$56,$C1037,'Model Performance Data'!$C$8:$C$56,$D1037)),"-",SUMIFS(INDEX('Model Performance Data'!$O$8:$DY$56,0,MATCH(CONCATENATE($J1037,O$6),'Model Performance Data'!$O$6:$DY$6,0)),'Model Performance Data'!$B$8:$B$56,$C1037,'Model Performance Data'!$C$8:$C$56,$D1037))</f>
        <v>0</v>
      </c>
    </row>
    <row r="1038" spans="2:15" outlineLevel="1" x14ac:dyDescent="0.35">
      <c r="B1038" s="37" t="s">
        <v>80</v>
      </c>
      <c r="C1038" s="38" t="str">
        <f>IF(ISBLANK('Model Performance Data'!$B$48),"-",'Model Performance Data'!$B$48)</f>
        <v>-</v>
      </c>
      <c r="D1038" s="38" t="str">
        <f>IF(ISBLANK('Model Performance Data'!$C$48),"-",'Model Performance Data'!$C$48)</f>
        <v>-</v>
      </c>
      <c r="E1038" s="38" t="str">
        <f>IF(ISBLANK('Model Performance Data'!$D$48),"-",'Model Performance Data'!$D$48)</f>
        <v>-</v>
      </c>
      <c r="F1038" s="38" t="str">
        <f>IF(ISBLANK('Model Performance Data'!$E$48),"-",'Model Performance Data'!$E$48)</f>
        <v>-</v>
      </c>
      <c r="G1038" s="38" t="str">
        <f>IF(ISBLANK('Model Performance Data'!$F$48),"-",'Model Performance Data'!$F$48)</f>
        <v>-</v>
      </c>
      <c r="H1038" s="38">
        <v>1</v>
      </c>
      <c r="I1038" s="38" t="s">
        <v>65</v>
      </c>
      <c r="J1038" s="37" t="str">
        <f t="shared" si="51"/>
        <v>1Goal</v>
      </c>
      <c r="K1038" s="38" t="str">
        <f>IF(ISBLANK('Model Performance Data'!$L$48),"-",'Model Performance Data'!$L$48)</f>
        <v>-</v>
      </c>
      <c r="L1038" s="38" t="str">
        <f>IF(ISBLANK('Model Performance Data'!$K$48),"-",'Model Performance Data'!$K$48)</f>
        <v>-</v>
      </c>
      <c r="M1038" s="43" t="str">
        <f>IF(ISNA(SUMIFS(INDEX('Model Performance Data'!$O$8:$DY$56,0,MATCH(CONCATENATE($J1038,M$6),'Model Performance Data'!$O$6:$DY$6,0)),'Model Performance Data'!$B$8:$B$56,$C1038,'Model Performance Data'!$C$8:$C$56,$D1038)),"-",SUMIFS(INDEX('Model Performance Data'!$O$8:$DY$56,0,MATCH(CONCATENATE($J1038,M$6),'Model Performance Data'!$O$6:$DY$6,0)),'Model Performance Data'!$B$8:$B$56,$C1038,'Model Performance Data'!$C$8:$C$56,$D1038))</f>
        <v>-</v>
      </c>
      <c r="N1038" s="43" t="str">
        <f>IF(ISNA(SUMIFS(INDEX('Model Performance Data'!$O$8:$DY$56,0,MATCH(CONCATENATE($J1038,N$6),'Model Performance Data'!$O$6:$DY$6,0)),'Model Performance Data'!$B$8:$B$56,$C1038,'Model Performance Data'!$C$8:$C$56,$D1038)),"-",SUMIFS(INDEX('Model Performance Data'!$O$8:$DY$56,0,MATCH(CONCATENATE($J1038,N$6),'Model Performance Data'!$O$6:$DY$6,0)),'Model Performance Data'!$B$8:$B$56,$C1038,'Model Performance Data'!$C$8:$C$56,$D1038))</f>
        <v>-</v>
      </c>
      <c r="O1038" s="154">
        <f>IF(ISNA(SUMIFS(INDEX('Model Performance Data'!$O$8:$DY$56,0,MATCH(CONCATENATE($J1038,O$6),'Model Performance Data'!$O$6:$DY$6,0)),'Model Performance Data'!$B$8:$B$56,$C1038,'Model Performance Data'!$C$8:$C$56,$D1038)),"-",SUMIFS(INDEX('Model Performance Data'!$O$8:$DY$56,0,MATCH(CONCATENATE($J1038,O$6),'Model Performance Data'!$O$6:$DY$6,0)),'Model Performance Data'!$B$8:$B$56,$C1038,'Model Performance Data'!$C$8:$C$56,$D1038))</f>
        <v>0</v>
      </c>
    </row>
    <row r="1039" spans="2:15" outlineLevel="1" x14ac:dyDescent="0.35">
      <c r="B1039" s="37" t="s">
        <v>80</v>
      </c>
      <c r="C1039" s="38" t="str">
        <f>IF(ISBLANK('Model Performance Data'!$B$48),"-",'Model Performance Data'!$B$48)</f>
        <v>-</v>
      </c>
      <c r="D1039" s="38" t="str">
        <f>IF(ISBLANK('Model Performance Data'!$C$48),"-",'Model Performance Data'!$C$48)</f>
        <v>-</v>
      </c>
      <c r="E1039" s="38" t="str">
        <f>IF(ISBLANK('Model Performance Data'!$D$48),"-",'Model Performance Data'!$D$48)</f>
        <v>-</v>
      </c>
      <c r="F1039" s="38" t="str">
        <f>IF(ISBLANK('Model Performance Data'!$E$48),"-",'Model Performance Data'!$E$48)</f>
        <v>-</v>
      </c>
      <c r="G1039" s="38" t="str">
        <f>IF(ISBLANK('Model Performance Data'!$F$48),"-",'Model Performance Data'!$F$48)</f>
        <v>-</v>
      </c>
      <c r="H1039" s="38">
        <v>2</v>
      </c>
      <c r="I1039" s="38">
        <v>1</v>
      </c>
      <c r="J1039" s="37" t="str">
        <f t="shared" si="51"/>
        <v>21</v>
      </c>
      <c r="K1039" s="38" t="str">
        <f>IF(ISBLANK('Model Performance Data'!$L$48),"-",'Model Performance Data'!$L$48)</f>
        <v>-</v>
      </c>
      <c r="L1039" s="38" t="str">
        <f>IF(ISBLANK('Model Performance Data'!$K$48),"-",'Model Performance Data'!$K$48)</f>
        <v>-</v>
      </c>
      <c r="M1039" s="43">
        <f>IF(ISNA(SUMIFS(INDEX('Model Performance Data'!$O$8:$DY$56,0,MATCH(CONCATENATE($J1039,M$6),'Model Performance Data'!$O$6:$DY$6,0)),'Model Performance Data'!$B$8:$B$56,$C1039,'Model Performance Data'!$C$8:$C$56,$D1039)),"-",SUMIFS(INDEX('Model Performance Data'!$O$8:$DY$56,0,MATCH(CONCATENATE($J1039,M$6),'Model Performance Data'!$O$6:$DY$6,0)),'Model Performance Data'!$B$8:$B$56,$C1039,'Model Performance Data'!$C$8:$C$56,$D1039))</f>
        <v>0</v>
      </c>
      <c r="N1039" s="43">
        <f>IF(ISNA(SUMIFS(INDEX('Model Performance Data'!$O$8:$DY$56,0,MATCH(CONCATENATE($J1039,N$6),'Model Performance Data'!$O$6:$DY$6,0)),'Model Performance Data'!$B$8:$B$56,$C1039,'Model Performance Data'!$C$8:$C$56,$D1039)),"-",SUMIFS(INDEX('Model Performance Data'!$O$8:$DY$56,0,MATCH(CONCATENATE($J1039,N$6),'Model Performance Data'!$O$6:$DY$6,0)),'Model Performance Data'!$B$8:$B$56,$C1039,'Model Performance Data'!$C$8:$C$56,$D1039))</f>
        <v>0</v>
      </c>
      <c r="O1039" s="154">
        <f>IF(ISNA(SUMIFS(INDEX('Model Performance Data'!$O$8:$DY$56,0,MATCH(CONCATENATE($J1039,O$6),'Model Performance Data'!$O$6:$DY$6,0)),'Model Performance Data'!$B$8:$B$56,$C1039,'Model Performance Data'!$C$8:$C$56,$D1039)),"-",SUMIFS(INDEX('Model Performance Data'!$O$8:$DY$56,0,MATCH(CONCATENATE($J1039,O$6),'Model Performance Data'!$O$6:$DY$6,0)),'Model Performance Data'!$B$8:$B$56,$C1039,'Model Performance Data'!$C$8:$C$56,$D1039))</f>
        <v>0</v>
      </c>
    </row>
    <row r="1040" spans="2:15" outlineLevel="1" x14ac:dyDescent="0.35">
      <c r="B1040" s="37" t="s">
        <v>80</v>
      </c>
      <c r="C1040" s="38" t="str">
        <f>IF(ISBLANK('Model Performance Data'!$B$48),"-",'Model Performance Data'!$B$48)</f>
        <v>-</v>
      </c>
      <c r="D1040" s="38" t="str">
        <f>IF(ISBLANK('Model Performance Data'!$C$48),"-",'Model Performance Data'!$C$48)</f>
        <v>-</v>
      </c>
      <c r="E1040" s="38" t="str">
        <f>IF(ISBLANK('Model Performance Data'!$D$48),"-",'Model Performance Data'!$D$48)</f>
        <v>-</v>
      </c>
      <c r="F1040" s="38" t="str">
        <f>IF(ISBLANK('Model Performance Data'!$E$48),"-",'Model Performance Data'!$E$48)</f>
        <v>-</v>
      </c>
      <c r="G1040" s="38" t="str">
        <f>IF(ISBLANK('Model Performance Data'!$F$48),"-",'Model Performance Data'!$F$48)</f>
        <v>-</v>
      </c>
      <c r="H1040" s="38">
        <v>2</v>
      </c>
      <c r="I1040" s="38">
        <v>2</v>
      </c>
      <c r="J1040" s="37" t="str">
        <f t="shared" si="51"/>
        <v>22</v>
      </c>
      <c r="K1040" s="38" t="str">
        <f>IF(ISBLANK('Model Performance Data'!$L$48),"-",'Model Performance Data'!$L$48)</f>
        <v>-</v>
      </c>
      <c r="L1040" s="38" t="str">
        <f>IF(ISBLANK('Model Performance Data'!$K$48),"-",'Model Performance Data'!$K$48)</f>
        <v>-</v>
      </c>
      <c r="M1040" s="43">
        <f>IF(ISNA(SUMIFS(INDEX('Model Performance Data'!$O$8:$DY$56,0,MATCH(CONCATENATE($J1040,M$6),'Model Performance Data'!$O$6:$DY$6,0)),'Model Performance Data'!$B$8:$B$56,$C1040,'Model Performance Data'!$C$8:$C$56,$D1040)),"-",SUMIFS(INDEX('Model Performance Data'!$O$8:$DY$56,0,MATCH(CONCATENATE($J1040,M$6),'Model Performance Data'!$O$6:$DY$6,0)),'Model Performance Data'!$B$8:$B$56,$C1040,'Model Performance Data'!$C$8:$C$56,$D1040))</f>
        <v>0</v>
      </c>
      <c r="N1040" s="43">
        <f>IF(ISNA(SUMIFS(INDEX('Model Performance Data'!$O$8:$DY$56,0,MATCH(CONCATENATE($J1040,N$6),'Model Performance Data'!$O$6:$DY$6,0)),'Model Performance Data'!$B$8:$B$56,$C1040,'Model Performance Data'!$C$8:$C$56,$D1040)),"-",SUMIFS(INDEX('Model Performance Data'!$O$8:$DY$56,0,MATCH(CONCATENATE($J1040,N$6),'Model Performance Data'!$O$6:$DY$6,0)),'Model Performance Data'!$B$8:$B$56,$C1040,'Model Performance Data'!$C$8:$C$56,$D1040))</f>
        <v>0</v>
      </c>
      <c r="O1040" s="154">
        <f>IF(ISNA(SUMIFS(INDEX('Model Performance Data'!$O$8:$DY$56,0,MATCH(CONCATENATE($J1040,O$6),'Model Performance Data'!$O$6:$DY$6,0)),'Model Performance Data'!$B$8:$B$56,$C1040,'Model Performance Data'!$C$8:$C$56,$D1040)),"-",SUMIFS(INDEX('Model Performance Data'!$O$8:$DY$56,0,MATCH(CONCATENATE($J1040,O$6),'Model Performance Data'!$O$6:$DY$6,0)),'Model Performance Data'!$B$8:$B$56,$C1040,'Model Performance Data'!$C$8:$C$56,$D1040))</f>
        <v>0</v>
      </c>
    </row>
    <row r="1041" spans="2:15" outlineLevel="1" x14ac:dyDescent="0.35">
      <c r="B1041" s="37" t="s">
        <v>80</v>
      </c>
      <c r="C1041" s="38" t="str">
        <f>IF(ISBLANK('Model Performance Data'!$B$48),"-",'Model Performance Data'!$B$48)</f>
        <v>-</v>
      </c>
      <c r="D1041" s="38" t="str">
        <f>IF(ISBLANK('Model Performance Data'!$C$48),"-",'Model Performance Data'!$C$48)</f>
        <v>-</v>
      </c>
      <c r="E1041" s="38" t="str">
        <f>IF(ISBLANK('Model Performance Data'!$D$48),"-",'Model Performance Data'!$D$48)</f>
        <v>-</v>
      </c>
      <c r="F1041" s="38" t="str">
        <f>IF(ISBLANK('Model Performance Data'!$E$48),"-",'Model Performance Data'!$E$48)</f>
        <v>-</v>
      </c>
      <c r="G1041" s="38" t="str">
        <f>IF(ISBLANK('Model Performance Data'!$F$48),"-",'Model Performance Data'!$F$48)</f>
        <v>-</v>
      </c>
      <c r="H1041" s="38">
        <v>2</v>
      </c>
      <c r="I1041" s="38">
        <v>3</v>
      </c>
      <c r="J1041" s="37" t="str">
        <f t="shared" ref="J1041:J1122" si="55">CONCATENATE(H1041,I1041)</f>
        <v>23</v>
      </c>
      <c r="K1041" s="38" t="str">
        <f>IF(ISBLANK('Model Performance Data'!$L$48),"-",'Model Performance Data'!$L$48)</f>
        <v>-</v>
      </c>
      <c r="L1041" s="38" t="str">
        <f>IF(ISBLANK('Model Performance Data'!$K$48),"-",'Model Performance Data'!$K$48)</f>
        <v>-</v>
      </c>
      <c r="M1041" s="43">
        <f>IF(ISNA(SUMIFS(INDEX('Model Performance Data'!$O$8:$DY$56,0,MATCH(CONCATENATE($J1041,M$6),'Model Performance Data'!$O$6:$DY$6,0)),'Model Performance Data'!$B$8:$B$56,$C1041,'Model Performance Data'!$C$8:$C$56,$D1041)),"-",SUMIFS(INDEX('Model Performance Data'!$O$8:$DY$56,0,MATCH(CONCATENATE($J1041,M$6),'Model Performance Data'!$O$6:$DY$6,0)),'Model Performance Data'!$B$8:$B$56,$C1041,'Model Performance Data'!$C$8:$C$56,$D1041))</f>
        <v>0</v>
      </c>
      <c r="N1041" s="43">
        <f>IF(ISNA(SUMIFS(INDEX('Model Performance Data'!$O$8:$DY$56,0,MATCH(CONCATENATE($J1041,N$6),'Model Performance Data'!$O$6:$DY$6,0)),'Model Performance Data'!$B$8:$B$56,$C1041,'Model Performance Data'!$C$8:$C$56,$D1041)),"-",SUMIFS(INDEX('Model Performance Data'!$O$8:$DY$56,0,MATCH(CONCATENATE($J1041,N$6),'Model Performance Data'!$O$6:$DY$6,0)),'Model Performance Data'!$B$8:$B$56,$C1041,'Model Performance Data'!$C$8:$C$56,$D1041))</f>
        <v>0</v>
      </c>
      <c r="O1041" s="154">
        <f>IF(ISNA(SUMIFS(INDEX('Model Performance Data'!$O$8:$DY$56,0,MATCH(CONCATENATE($J1041,O$6),'Model Performance Data'!$O$6:$DY$6,0)),'Model Performance Data'!$B$8:$B$56,$C1041,'Model Performance Data'!$C$8:$C$56,$D1041)),"-",SUMIFS(INDEX('Model Performance Data'!$O$8:$DY$56,0,MATCH(CONCATENATE($J1041,O$6),'Model Performance Data'!$O$6:$DY$6,0)),'Model Performance Data'!$B$8:$B$56,$C1041,'Model Performance Data'!$C$8:$C$56,$D1041))</f>
        <v>0</v>
      </c>
    </row>
    <row r="1042" spans="2:15" outlineLevel="1" x14ac:dyDescent="0.35">
      <c r="B1042" s="37" t="s">
        <v>80</v>
      </c>
      <c r="C1042" s="38" t="str">
        <f>IF(ISBLANK('Model Performance Data'!$B$48),"-",'Model Performance Data'!$B$48)</f>
        <v>-</v>
      </c>
      <c r="D1042" s="38" t="str">
        <f>IF(ISBLANK('Model Performance Data'!$C$48),"-",'Model Performance Data'!$C$48)</f>
        <v>-</v>
      </c>
      <c r="E1042" s="38" t="str">
        <f>IF(ISBLANK('Model Performance Data'!$D$48),"-",'Model Performance Data'!$D$48)</f>
        <v>-</v>
      </c>
      <c r="F1042" s="38" t="str">
        <f>IF(ISBLANK('Model Performance Data'!$E$48),"-",'Model Performance Data'!$E$48)</f>
        <v>-</v>
      </c>
      <c r="G1042" s="38" t="str">
        <f>IF(ISBLANK('Model Performance Data'!$F$48),"-",'Model Performance Data'!$F$48)</f>
        <v>-</v>
      </c>
      <c r="H1042" s="38">
        <v>2</v>
      </c>
      <c r="I1042" s="38">
        <v>4</v>
      </c>
      <c r="J1042" s="37" t="str">
        <f t="shared" si="55"/>
        <v>24</v>
      </c>
      <c r="K1042" s="38" t="str">
        <f>IF(ISBLANK('Model Performance Data'!$L$48),"-",'Model Performance Data'!$L$48)</f>
        <v>-</v>
      </c>
      <c r="L1042" s="38" t="str">
        <f>IF(ISBLANK('Model Performance Data'!$K$48),"-",'Model Performance Data'!$K$48)</f>
        <v>-</v>
      </c>
      <c r="M1042" s="43">
        <f>IF(ISNA(SUMIFS(INDEX('Model Performance Data'!$O$8:$DY$56,0,MATCH(CONCATENATE($J1042,M$6),'Model Performance Data'!$O$6:$DY$6,0)),'Model Performance Data'!$B$8:$B$56,$C1042,'Model Performance Data'!$C$8:$C$56,$D1042)),"-",SUMIFS(INDEX('Model Performance Data'!$O$8:$DY$56,0,MATCH(CONCATENATE($J1042,M$6),'Model Performance Data'!$O$6:$DY$6,0)),'Model Performance Data'!$B$8:$B$56,$C1042,'Model Performance Data'!$C$8:$C$56,$D1042))</f>
        <v>0</v>
      </c>
      <c r="N1042" s="43">
        <f>IF(ISNA(SUMIFS(INDEX('Model Performance Data'!$O$8:$DY$56,0,MATCH(CONCATENATE($J1042,N$6),'Model Performance Data'!$O$6:$DY$6,0)),'Model Performance Data'!$B$8:$B$56,$C1042,'Model Performance Data'!$C$8:$C$56,$D1042)),"-",SUMIFS(INDEX('Model Performance Data'!$O$8:$DY$56,0,MATCH(CONCATENATE($J1042,N$6),'Model Performance Data'!$O$6:$DY$6,0)),'Model Performance Data'!$B$8:$B$56,$C1042,'Model Performance Data'!$C$8:$C$56,$D1042))</f>
        <v>0</v>
      </c>
      <c r="O1042" s="154">
        <f>IF(ISNA(SUMIFS(INDEX('Model Performance Data'!$O$8:$DY$56,0,MATCH(CONCATENATE($J1042,O$6),'Model Performance Data'!$O$6:$DY$6,0)),'Model Performance Data'!$B$8:$B$56,$C1042,'Model Performance Data'!$C$8:$C$56,$D1042)),"-",SUMIFS(INDEX('Model Performance Data'!$O$8:$DY$56,0,MATCH(CONCATENATE($J1042,O$6),'Model Performance Data'!$O$6:$DY$6,0)),'Model Performance Data'!$B$8:$B$56,$C1042,'Model Performance Data'!$C$8:$C$56,$D1042))</f>
        <v>0</v>
      </c>
    </row>
    <row r="1043" spans="2:15" outlineLevel="1" x14ac:dyDescent="0.35">
      <c r="B1043" s="37" t="s">
        <v>80</v>
      </c>
      <c r="C1043" s="38" t="str">
        <f>IF(ISBLANK('Model Performance Data'!$B$48),"-",'Model Performance Data'!$B$48)</f>
        <v>-</v>
      </c>
      <c r="D1043" s="38" t="str">
        <f>IF(ISBLANK('Model Performance Data'!$C$48),"-",'Model Performance Data'!$C$48)</f>
        <v>-</v>
      </c>
      <c r="E1043" s="38" t="str">
        <f>IF(ISBLANK('Model Performance Data'!$D$48),"-",'Model Performance Data'!$D$48)</f>
        <v>-</v>
      </c>
      <c r="F1043" s="38" t="str">
        <f>IF(ISBLANK('Model Performance Data'!$E$48),"-",'Model Performance Data'!$E$48)</f>
        <v>-</v>
      </c>
      <c r="G1043" s="38" t="str">
        <f>IF(ISBLANK('Model Performance Data'!$F$48),"-",'Model Performance Data'!$F$48)</f>
        <v>-</v>
      </c>
      <c r="H1043" s="38">
        <v>2</v>
      </c>
      <c r="I1043" s="38">
        <v>5</v>
      </c>
      <c r="J1043" s="37" t="str">
        <f t="shared" si="55"/>
        <v>25</v>
      </c>
      <c r="K1043" s="38" t="str">
        <f>IF(ISBLANK('Model Performance Data'!$L$48),"-",'Model Performance Data'!$L$48)</f>
        <v>-</v>
      </c>
      <c r="L1043" s="38" t="str">
        <f>IF(ISBLANK('Model Performance Data'!$K$48),"-",'Model Performance Data'!$K$48)</f>
        <v>-</v>
      </c>
      <c r="M1043" s="43">
        <f>IF(ISNA(SUMIFS(INDEX('Model Performance Data'!$O$8:$DY$56,0,MATCH(CONCATENATE($J1043,M$6),'Model Performance Data'!$O$6:$DY$6,0)),'Model Performance Data'!$B$8:$B$56,$C1043,'Model Performance Data'!$C$8:$C$56,$D1043)),"-",SUMIFS(INDEX('Model Performance Data'!$O$8:$DY$56,0,MATCH(CONCATENATE($J1043,M$6),'Model Performance Data'!$O$6:$DY$6,0)),'Model Performance Data'!$B$8:$B$56,$C1043,'Model Performance Data'!$C$8:$C$56,$D1043))</f>
        <v>0</v>
      </c>
      <c r="N1043" s="43">
        <f>IF(ISNA(SUMIFS(INDEX('Model Performance Data'!$O$8:$DY$56,0,MATCH(CONCATENATE($J1043,N$6),'Model Performance Data'!$O$6:$DY$6,0)),'Model Performance Data'!$B$8:$B$56,$C1043,'Model Performance Data'!$C$8:$C$56,$D1043)),"-",SUMIFS(INDEX('Model Performance Data'!$O$8:$DY$56,0,MATCH(CONCATENATE($J1043,N$6),'Model Performance Data'!$O$6:$DY$6,0)),'Model Performance Data'!$B$8:$B$56,$C1043,'Model Performance Data'!$C$8:$C$56,$D1043))</f>
        <v>0</v>
      </c>
      <c r="O1043" s="154">
        <f>IF(ISNA(SUMIFS(INDEX('Model Performance Data'!$O$8:$DY$56,0,MATCH(CONCATENATE($J1043,O$6),'Model Performance Data'!$O$6:$DY$6,0)),'Model Performance Data'!$B$8:$B$56,$C1043,'Model Performance Data'!$C$8:$C$56,$D1043)),"-",SUMIFS(INDEX('Model Performance Data'!$O$8:$DY$56,0,MATCH(CONCATENATE($J1043,O$6),'Model Performance Data'!$O$6:$DY$6,0)),'Model Performance Data'!$B$8:$B$56,$C1043,'Model Performance Data'!$C$8:$C$56,$D1043))</f>
        <v>0</v>
      </c>
    </row>
    <row r="1044" spans="2:15" outlineLevel="1" x14ac:dyDescent="0.35">
      <c r="B1044" s="37" t="s">
        <v>80</v>
      </c>
      <c r="C1044" s="38" t="str">
        <f>IF(ISBLANK('Model Performance Data'!$B$48),"-",'Model Performance Data'!$B$48)</f>
        <v>-</v>
      </c>
      <c r="D1044" s="38" t="str">
        <f>IF(ISBLANK('Model Performance Data'!$C$48),"-",'Model Performance Data'!$C$48)</f>
        <v>-</v>
      </c>
      <c r="E1044" s="38" t="str">
        <f>IF(ISBLANK('Model Performance Data'!$D$48),"-",'Model Performance Data'!$D$48)</f>
        <v>-</v>
      </c>
      <c r="F1044" s="38" t="str">
        <f>IF(ISBLANK('Model Performance Data'!$E$48),"-",'Model Performance Data'!$E$48)</f>
        <v>-</v>
      </c>
      <c r="G1044" s="38" t="str">
        <f>IF(ISBLANK('Model Performance Data'!$F$48),"-",'Model Performance Data'!$F$48)</f>
        <v>-</v>
      </c>
      <c r="H1044" s="38">
        <v>2</v>
      </c>
      <c r="I1044" s="38" t="s">
        <v>65</v>
      </c>
      <c r="J1044" s="37" t="str">
        <f t="shared" si="55"/>
        <v>2Goal</v>
      </c>
      <c r="K1044" s="38" t="str">
        <f>IF(ISBLANK('Model Performance Data'!$L$48),"-",'Model Performance Data'!$L$48)</f>
        <v>-</v>
      </c>
      <c r="L1044" s="38" t="str">
        <f>IF(ISBLANK('Model Performance Data'!$K$48),"-",'Model Performance Data'!$K$48)</f>
        <v>-</v>
      </c>
      <c r="M1044" s="43" t="str">
        <f>IF(ISNA(SUMIFS(INDEX('Model Performance Data'!$O$8:$DY$56,0,MATCH(CONCATENATE($J1044,M$6),'Model Performance Data'!$O$6:$DY$6,0)),'Model Performance Data'!$B$8:$B$56,$C1044,'Model Performance Data'!$C$8:$C$56,$D1044)),"-",SUMIFS(INDEX('Model Performance Data'!$O$8:$DY$56,0,MATCH(CONCATENATE($J1044,M$6),'Model Performance Data'!$O$6:$DY$6,0)),'Model Performance Data'!$B$8:$B$56,$C1044,'Model Performance Data'!$C$8:$C$56,$D1044))</f>
        <v>-</v>
      </c>
      <c r="N1044" s="43" t="str">
        <f>IF(ISNA(SUMIFS(INDEX('Model Performance Data'!$O$8:$DY$56,0,MATCH(CONCATENATE($J1044,N$6),'Model Performance Data'!$O$6:$DY$6,0)),'Model Performance Data'!$B$8:$B$56,$C1044,'Model Performance Data'!$C$8:$C$56,$D1044)),"-",SUMIFS(INDEX('Model Performance Data'!$O$8:$DY$56,0,MATCH(CONCATENATE($J1044,N$6),'Model Performance Data'!$O$6:$DY$6,0)),'Model Performance Data'!$B$8:$B$56,$C1044,'Model Performance Data'!$C$8:$C$56,$D1044))</f>
        <v>-</v>
      </c>
      <c r="O1044" s="154">
        <f>IF(ISNA(SUMIFS(INDEX('Model Performance Data'!$O$8:$DY$56,0,MATCH(CONCATENATE($J1044,O$6),'Model Performance Data'!$O$6:$DY$6,0)),'Model Performance Data'!$B$8:$B$56,$C1044,'Model Performance Data'!$C$8:$C$56,$D1044)),"-",SUMIFS(INDEX('Model Performance Data'!$O$8:$DY$56,0,MATCH(CONCATENATE($J1044,O$6),'Model Performance Data'!$O$6:$DY$6,0)),'Model Performance Data'!$B$8:$B$56,$C1044,'Model Performance Data'!$C$8:$C$56,$D1044))</f>
        <v>0</v>
      </c>
    </row>
    <row r="1045" spans="2:15" outlineLevel="1" x14ac:dyDescent="0.35">
      <c r="B1045" s="37" t="s">
        <v>80</v>
      </c>
      <c r="C1045" s="38" t="str">
        <f>IF(ISBLANK('Model Performance Data'!$B$48),"-",'Model Performance Data'!$B$48)</f>
        <v>-</v>
      </c>
      <c r="D1045" s="38" t="str">
        <f>IF(ISBLANK('Model Performance Data'!$C$48),"-",'Model Performance Data'!$C$48)</f>
        <v>-</v>
      </c>
      <c r="E1045" s="38" t="str">
        <f>IF(ISBLANK('Model Performance Data'!$D$48),"-",'Model Performance Data'!$D$48)</f>
        <v>-</v>
      </c>
      <c r="F1045" s="38" t="str">
        <f>IF(ISBLANK('Model Performance Data'!$E$48),"-",'Model Performance Data'!$E$48)</f>
        <v>-</v>
      </c>
      <c r="G1045" s="38" t="str">
        <f>IF(ISBLANK('Model Performance Data'!$F$48),"-",'Model Performance Data'!$F$48)</f>
        <v>-</v>
      </c>
      <c r="H1045" s="38">
        <v>3</v>
      </c>
      <c r="I1045" s="38">
        <v>1</v>
      </c>
      <c r="J1045" s="37" t="str">
        <f t="shared" si="55"/>
        <v>31</v>
      </c>
      <c r="K1045" s="38" t="str">
        <f>IF(ISBLANK('Model Performance Data'!$L$48),"-",'Model Performance Data'!$L$48)</f>
        <v>-</v>
      </c>
      <c r="L1045" s="38" t="str">
        <f>IF(ISBLANK('Model Performance Data'!$K$48),"-",'Model Performance Data'!$K$48)</f>
        <v>-</v>
      </c>
      <c r="M1045" s="43">
        <f>IF(ISNA(SUMIFS(INDEX('Model Performance Data'!$O$8:$DY$56,0,MATCH(CONCATENATE($J1045,M$6),'Model Performance Data'!$O$6:$DY$6,0)),'Model Performance Data'!$B$8:$B$56,$C1045,'Model Performance Data'!$C$8:$C$56,$D1045)),"-",SUMIFS(INDEX('Model Performance Data'!$O$8:$DY$56,0,MATCH(CONCATENATE($J1045,M$6),'Model Performance Data'!$O$6:$DY$6,0)),'Model Performance Data'!$B$8:$B$56,$C1045,'Model Performance Data'!$C$8:$C$56,$D1045))</f>
        <v>0</v>
      </c>
      <c r="N1045" s="43">
        <f>IF(ISNA(SUMIFS(INDEX('Model Performance Data'!$O$8:$DY$56,0,MATCH(CONCATENATE($J1045,N$6),'Model Performance Data'!$O$6:$DY$6,0)),'Model Performance Data'!$B$8:$B$56,$C1045,'Model Performance Data'!$C$8:$C$56,$D1045)),"-",SUMIFS(INDEX('Model Performance Data'!$O$8:$DY$56,0,MATCH(CONCATENATE($J1045,N$6),'Model Performance Data'!$O$6:$DY$6,0)),'Model Performance Data'!$B$8:$B$56,$C1045,'Model Performance Data'!$C$8:$C$56,$D1045))</f>
        <v>0</v>
      </c>
      <c r="O1045" s="154">
        <f>IF(ISNA(SUMIFS(INDEX('Model Performance Data'!$O$8:$DY$56,0,MATCH(CONCATENATE($J1045,O$6),'Model Performance Data'!$O$6:$DY$6,0)),'Model Performance Data'!$B$8:$B$56,$C1045,'Model Performance Data'!$C$8:$C$56,$D1045)),"-",SUMIFS(INDEX('Model Performance Data'!$O$8:$DY$56,0,MATCH(CONCATENATE($J1045,O$6),'Model Performance Data'!$O$6:$DY$6,0)),'Model Performance Data'!$B$8:$B$56,$C1045,'Model Performance Data'!$C$8:$C$56,$D1045))</f>
        <v>0</v>
      </c>
    </row>
    <row r="1046" spans="2:15" outlineLevel="1" x14ac:dyDescent="0.35">
      <c r="B1046" s="37" t="s">
        <v>80</v>
      </c>
      <c r="C1046" s="38" t="str">
        <f>IF(ISBLANK('Model Performance Data'!$B$48),"-",'Model Performance Data'!$B$48)</f>
        <v>-</v>
      </c>
      <c r="D1046" s="38" t="str">
        <f>IF(ISBLANK('Model Performance Data'!$C$48),"-",'Model Performance Data'!$C$48)</f>
        <v>-</v>
      </c>
      <c r="E1046" s="38" t="str">
        <f>IF(ISBLANK('Model Performance Data'!$D$48),"-",'Model Performance Data'!$D$48)</f>
        <v>-</v>
      </c>
      <c r="F1046" s="38" t="str">
        <f>IF(ISBLANK('Model Performance Data'!$E$48),"-",'Model Performance Data'!$E$48)</f>
        <v>-</v>
      </c>
      <c r="G1046" s="38" t="str">
        <f>IF(ISBLANK('Model Performance Data'!$F$48),"-",'Model Performance Data'!$F$48)</f>
        <v>-</v>
      </c>
      <c r="H1046" s="38">
        <v>3</v>
      </c>
      <c r="I1046" s="38">
        <v>2</v>
      </c>
      <c r="J1046" s="37" t="str">
        <f t="shared" si="55"/>
        <v>32</v>
      </c>
      <c r="K1046" s="38" t="str">
        <f>IF(ISBLANK('Model Performance Data'!$L$48),"-",'Model Performance Data'!$L$48)</f>
        <v>-</v>
      </c>
      <c r="L1046" s="38" t="str">
        <f>IF(ISBLANK('Model Performance Data'!$K$48),"-",'Model Performance Data'!$K$48)</f>
        <v>-</v>
      </c>
      <c r="M1046" s="43">
        <f>IF(ISNA(SUMIFS(INDEX('Model Performance Data'!$O$8:$DY$56,0,MATCH(CONCATENATE($J1046,M$6),'Model Performance Data'!$O$6:$DY$6,0)),'Model Performance Data'!$B$8:$B$56,$C1046,'Model Performance Data'!$C$8:$C$56,$D1046)),"-",SUMIFS(INDEX('Model Performance Data'!$O$8:$DY$56,0,MATCH(CONCATENATE($J1046,M$6),'Model Performance Data'!$O$6:$DY$6,0)),'Model Performance Data'!$B$8:$B$56,$C1046,'Model Performance Data'!$C$8:$C$56,$D1046))</f>
        <v>0</v>
      </c>
      <c r="N1046" s="43">
        <f>IF(ISNA(SUMIFS(INDEX('Model Performance Data'!$O$8:$DY$56,0,MATCH(CONCATENATE($J1046,N$6),'Model Performance Data'!$O$6:$DY$6,0)),'Model Performance Data'!$B$8:$B$56,$C1046,'Model Performance Data'!$C$8:$C$56,$D1046)),"-",SUMIFS(INDEX('Model Performance Data'!$O$8:$DY$56,0,MATCH(CONCATENATE($J1046,N$6),'Model Performance Data'!$O$6:$DY$6,0)),'Model Performance Data'!$B$8:$B$56,$C1046,'Model Performance Data'!$C$8:$C$56,$D1046))</f>
        <v>0</v>
      </c>
      <c r="O1046" s="154">
        <f>IF(ISNA(SUMIFS(INDEX('Model Performance Data'!$O$8:$DY$56,0,MATCH(CONCATENATE($J1046,O$6),'Model Performance Data'!$O$6:$DY$6,0)),'Model Performance Data'!$B$8:$B$56,$C1046,'Model Performance Data'!$C$8:$C$56,$D1046)),"-",SUMIFS(INDEX('Model Performance Data'!$O$8:$DY$56,0,MATCH(CONCATENATE($J1046,O$6),'Model Performance Data'!$O$6:$DY$6,0)),'Model Performance Data'!$B$8:$B$56,$C1046,'Model Performance Data'!$C$8:$C$56,$D1046))</f>
        <v>0</v>
      </c>
    </row>
    <row r="1047" spans="2:15" outlineLevel="1" x14ac:dyDescent="0.35">
      <c r="B1047" s="37" t="s">
        <v>80</v>
      </c>
      <c r="C1047" s="38" t="str">
        <f>IF(ISBLANK('Model Performance Data'!$B$48),"-",'Model Performance Data'!$B$48)</f>
        <v>-</v>
      </c>
      <c r="D1047" s="38" t="str">
        <f>IF(ISBLANK('Model Performance Data'!$C$48),"-",'Model Performance Data'!$C$48)</f>
        <v>-</v>
      </c>
      <c r="E1047" s="38" t="str">
        <f>IF(ISBLANK('Model Performance Data'!$D$48),"-",'Model Performance Data'!$D$48)</f>
        <v>-</v>
      </c>
      <c r="F1047" s="38" t="str">
        <f>IF(ISBLANK('Model Performance Data'!$E$48),"-",'Model Performance Data'!$E$48)</f>
        <v>-</v>
      </c>
      <c r="G1047" s="38" t="str">
        <f>IF(ISBLANK('Model Performance Data'!$F$48),"-",'Model Performance Data'!$F$48)</f>
        <v>-</v>
      </c>
      <c r="H1047" s="38">
        <v>3</v>
      </c>
      <c r="I1047" s="38">
        <v>3</v>
      </c>
      <c r="J1047" s="37" t="str">
        <f t="shared" si="55"/>
        <v>33</v>
      </c>
      <c r="K1047" s="38" t="str">
        <f>IF(ISBLANK('Model Performance Data'!$L$48),"-",'Model Performance Data'!$L$48)</f>
        <v>-</v>
      </c>
      <c r="L1047" s="38" t="str">
        <f>IF(ISBLANK('Model Performance Data'!$K$48),"-",'Model Performance Data'!$K$48)</f>
        <v>-</v>
      </c>
      <c r="M1047" s="43">
        <f>IF(ISNA(SUMIFS(INDEX('Model Performance Data'!$O$8:$DY$56,0,MATCH(CONCATENATE($J1047,M$6),'Model Performance Data'!$O$6:$DY$6,0)),'Model Performance Data'!$B$8:$B$56,$C1047,'Model Performance Data'!$C$8:$C$56,$D1047)),"-",SUMIFS(INDEX('Model Performance Data'!$O$8:$DY$56,0,MATCH(CONCATENATE($J1047,M$6),'Model Performance Data'!$O$6:$DY$6,0)),'Model Performance Data'!$B$8:$B$56,$C1047,'Model Performance Data'!$C$8:$C$56,$D1047))</f>
        <v>0</v>
      </c>
      <c r="N1047" s="43">
        <f>IF(ISNA(SUMIFS(INDEX('Model Performance Data'!$O$8:$DY$56,0,MATCH(CONCATENATE($J1047,N$6),'Model Performance Data'!$O$6:$DY$6,0)),'Model Performance Data'!$B$8:$B$56,$C1047,'Model Performance Data'!$C$8:$C$56,$D1047)),"-",SUMIFS(INDEX('Model Performance Data'!$O$8:$DY$56,0,MATCH(CONCATENATE($J1047,N$6),'Model Performance Data'!$O$6:$DY$6,0)),'Model Performance Data'!$B$8:$B$56,$C1047,'Model Performance Data'!$C$8:$C$56,$D1047))</f>
        <v>0</v>
      </c>
      <c r="O1047" s="154">
        <f>IF(ISNA(SUMIFS(INDEX('Model Performance Data'!$O$8:$DY$56,0,MATCH(CONCATENATE($J1047,O$6),'Model Performance Data'!$O$6:$DY$6,0)),'Model Performance Data'!$B$8:$B$56,$C1047,'Model Performance Data'!$C$8:$C$56,$D1047)),"-",SUMIFS(INDEX('Model Performance Data'!$O$8:$DY$56,0,MATCH(CONCATENATE($J1047,O$6),'Model Performance Data'!$O$6:$DY$6,0)),'Model Performance Data'!$B$8:$B$56,$C1047,'Model Performance Data'!$C$8:$C$56,$D1047))</f>
        <v>0</v>
      </c>
    </row>
    <row r="1048" spans="2:15" outlineLevel="1" x14ac:dyDescent="0.35">
      <c r="B1048" s="37" t="s">
        <v>80</v>
      </c>
      <c r="C1048" s="38" t="str">
        <f>IF(ISBLANK('Model Performance Data'!$B$48),"-",'Model Performance Data'!$B$48)</f>
        <v>-</v>
      </c>
      <c r="D1048" s="38" t="str">
        <f>IF(ISBLANK('Model Performance Data'!$C$48),"-",'Model Performance Data'!$C$48)</f>
        <v>-</v>
      </c>
      <c r="E1048" s="38" t="str">
        <f>IF(ISBLANK('Model Performance Data'!$D$48),"-",'Model Performance Data'!$D$48)</f>
        <v>-</v>
      </c>
      <c r="F1048" s="38" t="str">
        <f>IF(ISBLANK('Model Performance Data'!$E$48),"-",'Model Performance Data'!$E$48)</f>
        <v>-</v>
      </c>
      <c r="G1048" s="38" t="str">
        <f>IF(ISBLANK('Model Performance Data'!$F$48),"-",'Model Performance Data'!$F$48)</f>
        <v>-</v>
      </c>
      <c r="H1048" s="38">
        <v>3</v>
      </c>
      <c r="I1048" s="38">
        <v>4</v>
      </c>
      <c r="J1048" s="37" t="str">
        <f t="shared" si="55"/>
        <v>34</v>
      </c>
      <c r="K1048" s="38" t="str">
        <f>IF(ISBLANK('Model Performance Data'!$L$48),"-",'Model Performance Data'!$L$48)</f>
        <v>-</v>
      </c>
      <c r="L1048" s="38" t="str">
        <f>IF(ISBLANK('Model Performance Data'!$K$48),"-",'Model Performance Data'!$K$48)</f>
        <v>-</v>
      </c>
      <c r="M1048" s="43">
        <f>IF(ISNA(SUMIFS(INDEX('Model Performance Data'!$O$8:$DY$56,0,MATCH(CONCATENATE($J1048,M$6),'Model Performance Data'!$O$6:$DY$6,0)),'Model Performance Data'!$B$8:$B$56,$C1048,'Model Performance Data'!$C$8:$C$56,$D1048)),"-",SUMIFS(INDEX('Model Performance Data'!$O$8:$DY$56,0,MATCH(CONCATENATE($J1048,M$6),'Model Performance Data'!$O$6:$DY$6,0)),'Model Performance Data'!$B$8:$B$56,$C1048,'Model Performance Data'!$C$8:$C$56,$D1048))</f>
        <v>0</v>
      </c>
      <c r="N1048" s="43">
        <f>IF(ISNA(SUMIFS(INDEX('Model Performance Data'!$O$8:$DY$56,0,MATCH(CONCATENATE($J1048,N$6),'Model Performance Data'!$O$6:$DY$6,0)),'Model Performance Data'!$B$8:$B$56,$C1048,'Model Performance Data'!$C$8:$C$56,$D1048)),"-",SUMIFS(INDEX('Model Performance Data'!$O$8:$DY$56,0,MATCH(CONCATENATE($J1048,N$6),'Model Performance Data'!$O$6:$DY$6,0)),'Model Performance Data'!$B$8:$B$56,$C1048,'Model Performance Data'!$C$8:$C$56,$D1048))</f>
        <v>0</v>
      </c>
      <c r="O1048" s="154">
        <f>IF(ISNA(SUMIFS(INDEX('Model Performance Data'!$O$8:$DY$56,0,MATCH(CONCATENATE($J1048,O$6),'Model Performance Data'!$O$6:$DY$6,0)),'Model Performance Data'!$B$8:$B$56,$C1048,'Model Performance Data'!$C$8:$C$56,$D1048)),"-",SUMIFS(INDEX('Model Performance Data'!$O$8:$DY$56,0,MATCH(CONCATENATE($J1048,O$6),'Model Performance Data'!$O$6:$DY$6,0)),'Model Performance Data'!$B$8:$B$56,$C1048,'Model Performance Data'!$C$8:$C$56,$D1048))</f>
        <v>0</v>
      </c>
    </row>
    <row r="1049" spans="2:15" outlineLevel="1" x14ac:dyDescent="0.35">
      <c r="B1049" s="37" t="s">
        <v>80</v>
      </c>
      <c r="C1049" s="38" t="str">
        <f>IF(ISBLANK('Model Performance Data'!$B$48),"-",'Model Performance Data'!$B$48)</f>
        <v>-</v>
      </c>
      <c r="D1049" s="38" t="str">
        <f>IF(ISBLANK('Model Performance Data'!$C$48),"-",'Model Performance Data'!$C$48)</f>
        <v>-</v>
      </c>
      <c r="E1049" s="38" t="str">
        <f>IF(ISBLANK('Model Performance Data'!$D$48),"-",'Model Performance Data'!$D$48)</f>
        <v>-</v>
      </c>
      <c r="F1049" s="38" t="str">
        <f>IF(ISBLANK('Model Performance Data'!$E$48),"-",'Model Performance Data'!$E$48)</f>
        <v>-</v>
      </c>
      <c r="G1049" s="38" t="str">
        <f>IF(ISBLANK('Model Performance Data'!$F$48),"-",'Model Performance Data'!$F$48)</f>
        <v>-</v>
      </c>
      <c r="H1049" s="38">
        <v>3</v>
      </c>
      <c r="I1049" s="38">
        <v>5</v>
      </c>
      <c r="J1049" s="37" t="str">
        <f t="shared" si="55"/>
        <v>35</v>
      </c>
      <c r="K1049" s="38" t="str">
        <f>IF(ISBLANK('Model Performance Data'!$L$48),"-",'Model Performance Data'!$L$48)</f>
        <v>-</v>
      </c>
      <c r="L1049" s="38" t="str">
        <f>IF(ISBLANK('Model Performance Data'!$K$48),"-",'Model Performance Data'!$K$48)</f>
        <v>-</v>
      </c>
      <c r="M1049" s="43">
        <f>IF(ISNA(SUMIFS(INDEX('Model Performance Data'!$O$8:$DY$56,0,MATCH(CONCATENATE($J1049,M$6),'Model Performance Data'!$O$6:$DY$6,0)),'Model Performance Data'!$B$8:$B$56,$C1049,'Model Performance Data'!$C$8:$C$56,$D1049)),"-",SUMIFS(INDEX('Model Performance Data'!$O$8:$DY$56,0,MATCH(CONCATENATE($J1049,M$6),'Model Performance Data'!$O$6:$DY$6,0)),'Model Performance Data'!$B$8:$B$56,$C1049,'Model Performance Data'!$C$8:$C$56,$D1049))</f>
        <v>0</v>
      </c>
      <c r="N1049" s="43">
        <f>IF(ISNA(SUMIFS(INDEX('Model Performance Data'!$O$8:$DY$56,0,MATCH(CONCATENATE($J1049,N$6),'Model Performance Data'!$O$6:$DY$6,0)),'Model Performance Data'!$B$8:$B$56,$C1049,'Model Performance Data'!$C$8:$C$56,$D1049)),"-",SUMIFS(INDEX('Model Performance Data'!$O$8:$DY$56,0,MATCH(CONCATENATE($J1049,N$6),'Model Performance Data'!$O$6:$DY$6,0)),'Model Performance Data'!$B$8:$B$56,$C1049,'Model Performance Data'!$C$8:$C$56,$D1049))</f>
        <v>0</v>
      </c>
      <c r="O1049" s="154">
        <f>IF(ISNA(SUMIFS(INDEX('Model Performance Data'!$O$8:$DY$56,0,MATCH(CONCATENATE($J1049,O$6),'Model Performance Data'!$O$6:$DY$6,0)),'Model Performance Data'!$B$8:$B$56,$C1049,'Model Performance Data'!$C$8:$C$56,$D1049)),"-",SUMIFS(INDEX('Model Performance Data'!$O$8:$DY$56,0,MATCH(CONCATENATE($J1049,O$6),'Model Performance Data'!$O$6:$DY$6,0)),'Model Performance Data'!$B$8:$B$56,$C1049,'Model Performance Data'!$C$8:$C$56,$D1049))</f>
        <v>0</v>
      </c>
    </row>
    <row r="1050" spans="2:15" outlineLevel="1" x14ac:dyDescent="0.35">
      <c r="B1050" s="37" t="s">
        <v>80</v>
      </c>
      <c r="C1050" s="38" t="str">
        <f>IF(ISBLANK('Model Performance Data'!$B$48),"-",'Model Performance Data'!$B$48)</f>
        <v>-</v>
      </c>
      <c r="D1050" s="38" t="str">
        <f>IF(ISBLANK('Model Performance Data'!$C$48),"-",'Model Performance Data'!$C$48)</f>
        <v>-</v>
      </c>
      <c r="E1050" s="38" t="str">
        <f>IF(ISBLANK('Model Performance Data'!$D$48),"-",'Model Performance Data'!$D$48)</f>
        <v>-</v>
      </c>
      <c r="F1050" s="38" t="str">
        <f>IF(ISBLANK('Model Performance Data'!$E$48),"-",'Model Performance Data'!$E$48)</f>
        <v>-</v>
      </c>
      <c r="G1050" s="38" t="str">
        <f>IF(ISBLANK('Model Performance Data'!$F$48),"-",'Model Performance Data'!$F$48)</f>
        <v>-</v>
      </c>
      <c r="H1050" s="38">
        <v>3</v>
      </c>
      <c r="I1050" s="38" t="s">
        <v>65</v>
      </c>
      <c r="J1050" s="37" t="str">
        <f t="shared" si="55"/>
        <v>3Goal</v>
      </c>
      <c r="K1050" s="38" t="str">
        <f>IF(ISBLANK('Model Performance Data'!$L$48),"-",'Model Performance Data'!$L$48)</f>
        <v>-</v>
      </c>
      <c r="L1050" s="38" t="str">
        <f>IF(ISBLANK('Model Performance Data'!$K$48),"-",'Model Performance Data'!$K$48)</f>
        <v>-</v>
      </c>
      <c r="M1050" s="43" t="str">
        <f>IF(ISNA(SUMIFS(INDEX('Model Performance Data'!$O$8:$DY$56,0,MATCH(CONCATENATE($J1050,M$6),'Model Performance Data'!$O$6:$DY$6,0)),'Model Performance Data'!$B$8:$B$56,$C1050,'Model Performance Data'!$C$8:$C$56,$D1050)),"-",SUMIFS(INDEX('Model Performance Data'!$O$8:$DY$56,0,MATCH(CONCATENATE($J1050,M$6),'Model Performance Data'!$O$6:$DY$6,0)),'Model Performance Data'!$B$8:$B$56,$C1050,'Model Performance Data'!$C$8:$C$56,$D1050))</f>
        <v>-</v>
      </c>
      <c r="N1050" s="43" t="str">
        <f>IF(ISNA(SUMIFS(INDEX('Model Performance Data'!$O$8:$DY$56,0,MATCH(CONCATENATE($J1050,N$6),'Model Performance Data'!$O$6:$DY$6,0)),'Model Performance Data'!$B$8:$B$56,$C1050,'Model Performance Data'!$C$8:$C$56,$D1050)),"-",SUMIFS(INDEX('Model Performance Data'!$O$8:$DY$56,0,MATCH(CONCATENATE($J1050,N$6),'Model Performance Data'!$O$6:$DY$6,0)),'Model Performance Data'!$B$8:$B$56,$C1050,'Model Performance Data'!$C$8:$C$56,$D1050))</f>
        <v>-</v>
      </c>
      <c r="O1050" s="154">
        <f>IF(ISNA(SUMIFS(INDEX('Model Performance Data'!$O$8:$DY$56,0,MATCH(CONCATENATE($J1050,O$6),'Model Performance Data'!$O$6:$DY$6,0)),'Model Performance Data'!$B$8:$B$56,$C1050,'Model Performance Data'!$C$8:$C$56,$D1050)),"-",SUMIFS(INDEX('Model Performance Data'!$O$8:$DY$56,0,MATCH(CONCATENATE($J1050,O$6),'Model Performance Data'!$O$6:$DY$6,0)),'Model Performance Data'!$B$8:$B$56,$C1050,'Model Performance Data'!$C$8:$C$56,$D1050))</f>
        <v>0</v>
      </c>
    </row>
    <row r="1051" spans="2:15" outlineLevel="1" x14ac:dyDescent="0.35">
      <c r="B1051" s="37" t="s">
        <v>80</v>
      </c>
      <c r="C1051" s="38" t="str">
        <f>IF(ISBLANK('Model Performance Data'!$B$48),"-",'Model Performance Data'!$B$48)</f>
        <v>-</v>
      </c>
      <c r="D1051" s="38" t="str">
        <f>IF(ISBLANK('Model Performance Data'!$C$48),"-",'Model Performance Data'!$C$48)</f>
        <v>-</v>
      </c>
      <c r="E1051" s="38" t="str">
        <f>IF(ISBLANK('Model Performance Data'!$D$48),"-",'Model Performance Data'!$D$48)</f>
        <v>-</v>
      </c>
      <c r="F1051" s="38" t="str">
        <f>IF(ISBLANK('Model Performance Data'!$E$48),"-",'Model Performance Data'!$E$48)</f>
        <v>-</v>
      </c>
      <c r="G1051" s="38" t="str">
        <f>IF(ISBLANK('Model Performance Data'!$F$48),"-",'Model Performance Data'!$F$48)</f>
        <v>-</v>
      </c>
      <c r="H1051" s="38">
        <v>4</v>
      </c>
      <c r="I1051" s="38">
        <v>1</v>
      </c>
      <c r="J1051" s="37" t="str">
        <f t="shared" ref="J1051:J1056" si="56">CONCATENATE(H1051,I1051)</f>
        <v>41</v>
      </c>
      <c r="K1051" s="38" t="str">
        <f>IF(ISBLANK('Model Performance Data'!$L$48),"-",'Model Performance Data'!$L$48)</f>
        <v>-</v>
      </c>
      <c r="L1051" s="38" t="str">
        <f>IF(ISBLANK('Model Performance Data'!$K$48),"-",'Model Performance Data'!$K$48)</f>
        <v>-</v>
      </c>
      <c r="M1051" s="43">
        <f>IF(ISNA(SUMIFS(INDEX('Model Performance Data'!$O$8:$DY$56,0,MATCH(CONCATENATE($J1051,M$6),'Model Performance Data'!$O$6:$DY$6,0)),'Model Performance Data'!$B$8:$B$56,$C1051,'Model Performance Data'!$C$8:$C$56,$D1051)),"-",SUMIFS(INDEX('Model Performance Data'!$O$8:$DY$56,0,MATCH(CONCATENATE($J1051,M$6),'Model Performance Data'!$O$6:$DY$6,0)),'Model Performance Data'!$B$8:$B$56,$C1051,'Model Performance Data'!$C$8:$C$56,$D1051))</f>
        <v>0</v>
      </c>
      <c r="N1051" s="43">
        <f>IF(ISNA(SUMIFS(INDEX('Model Performance Data'!$O$8:$DY$56,0,MATCH(CONCATENATE($J1051,N$6),'Model Performance Data'!$O$6:$DY$6,0)),'Model Performance Data'!$B$8:$B$56,$C1051,'Model Performance Data'!$C$8:$C$56,$D1051)),"-",SUMIFS(INDEX('Model Performance Data'!$O$8:$DY$56,0,MATCH(CONCATENATE($J1051,N$6),'Model Performance Data'!$O$6:$DY$6,0)),'Model Performance Data'!$B$8:$B$56,$C1051,'Model Performance Data'!$C$8:$C$56,$D1051))</f>
        <v>0</v>
      </c>
      <c r="O1051" s="154">
        <f>IF(ISNA(SUMIFS(INDEX('Model Performance Data'!$O$8:$DY$56,0,MATCH(CONCATENATE($J1051,O$6),'Model Performance Data'!$O$6:$DY$6,0)),'Model Performance Data'!$B$8:$B$56,$C1051,'Model Performance Data'!$C$8:$C$56,$D1051)),"-",SUMIFS(INDEX('Model Performance Data'!$O$8:$DY$56,0,MATCH(CONCATENATE($J1051,O$6),'Model Performance Data'!$O$6:$DY$6,0)),'Model Performance Data'!$B$8:$B$56,$C1051,'Model Performance Data'!$C$8:$C$56,$D1051))</f>
        <v>0</v>
      </c>
    </row>
    <row r="1052" spans="2:15" outlineLevel="1" x14ac:dyDescent="0.35">
      <c r="B1052" s="37" t="s">
        <v>80</v>
      </c>
      <c r="C1052" s="38" t="str">
        <f>IF(ISBLANK('Model Performance Data'!$B$48),"-",'Model Performance Data'!$B$48)</f>
        <v>-</v>
      </c>
      <c r="D1052" s="38" t="str">
        <f>IF(ISBLANK('Model Performance Data'!$C$48),"-",'Model Performance Data'!$C$48)</f>
        <v>-</v>
      </c>
      <c r="E1052" s="38" t="str">
        <f>IF(ISBLANK('Model Performance Data'!$D$48),"-",'Model Performance Data'!$D$48)</f>
        <v>-</v>
      </c>
      <c r="F1052" s="38" t="str">
        <f>IF(ISBLANK('Model Performance Data'!$E$48),"-",'Model Performance Data'!$E$48)</f>
        <v>-</v>
      </c>
      <c r="G1052" s="38" t="str">
        <f>IF(ISBLANK('Model Performance Data'!$F$48),"-",'Model Performance Data'!$F$48)</f>
        <v>-</v>
      </c>
      <c r="H1052" s="38">
        <v>4</v>
      </c>
      <c r="I1052" s="38">
        <v>2</v>
      </c>
      <c r="J1052" s="37" t="str">
        <f t="shared" si="56"/>
        <v>42</v>
      </c>
      <c r="K1052" s="38" t="str">
        <f>IF(ISBLANK('Model Performance Data'!$L$48),"-",'Model Performance Data'!$L$48)</f>
        <v>-</v>
      </c>
      <c r="L1052" s="38" t="str">
        <f>IF(ISBLANK('Model Performance Data'!$K$48),"-",'Model Performance Data'!$K$48)</f>
        <v>-</v>
      </c>
      <c r="M1052" s="43">
        <f>IF(ISNA(SUMIFS(INDEX('Model Performance Data'!$O$8:$DY$56,0,MATCH(CONCATENATE($J1052,M$6),'Model Performance Data'!$O$6:$DY$6,0)),'Model Performance Data'!$B$8:$B$56,$C1052,'Model Performance Data'!$C$8:$C$56,$D1052)),"-",SUMIFS(INDEX('Model Performance Data'!$O$8:$DY$56,0,MATCH(CONCATENATE($J1052,M$6),'Model Performance Data'!$O$6:$DY$6,0)),'Model Performance Data'!$B$8:$B$56,$C1052,'Model Performance Data'!$C$8:$C$56,$D1052))</f>
        <v>0</v>
      </c>
      <c r="N1052" s="43">
        <f>IF(ISNA(SUMIFS(INDEX('Model Performance Data'!$O$8:$DY$56,0,MATCH(CONCATENATE($J1052,N$6),'Model Performance Data'!$O$6:$DY$6,0)),'Model Performance Data'!$B$8:$B$56,$C1052,'Model Performance Data'!$C$8:$C$56,$D1052)),"-",SUMIFS(INDEX('Model Performance Data'!$O$8:$DY$56,0,MATCH(CONCATENATE($J1052,N$6),'Model Performance Data'!$O$6:$DY$6,0)),'Model Performance Data'!$B$8:$B$56,$C1052,'Model Performance Data'!$C$8:$C$56,$D1052))</f>
        <v>0</v>
      </c>
      <c r="O1052" s="154">
        <f>IF(ISNA(SUMIFS(INDEX('Model Performance Data'!$O$8:$DY$56,0,MATCH(CONCATENATE($J1052,O$6),'Model Performance Data'!$O$6:$DY$6,0)),'Model Performance Data'!$B$8:$B$56,$C1052,'Model Performance Data'!$C$8:$C$56,$D1052)),"-",SUMIFS(INDEX('Model Performance Data'!$O$8:$DY$56,0,MATCH(CONCATENATE($J1052,O$6),'Model Performance Data'!$O$6:$DY$6,0)),'Model Performance Data'!$B$8:$B$56,$C1052,'Model Performance Data'!$C$8:$C$56,$D1052))</f>
        <v>0</v>
      </c>
    </row>
    <row r="1053" spans="2:15" outlineLevel="1" x14ac:dyDescent="0.35">
      <c r="B1053" s="37" t="s">
        <v>80</v>
      </c>
      <c r="C1053" s="38" t="str">
        <f>IF(ISBLANK('Model Performance Data'!$B$48),"-",'Model Performance Data'!$B$48)</f>
        <v>-</v>
      </c>
      <c r="D1053" s="38" t="str">
        <f>IF(ISBLANK('Model Performance Data'!$C$48),"-",'Model Performance Data'!$C$48)</f>
        <v>-</v>
      </c>
      <c r="E1053" s="38" t="str">
        <f>IF(ISBLANK('Model Performance Data'!$D$48),"-",'Model Performance Data'!$D$48)</f>
        <v>-</v>
      </c>
      <c r="F1053" s="38" t="str">
        <f>IF(ISBLANK('Model Performance Data'!$E$48),"-",'Model Performance Data'!$E$48)</f>
        <v>-</v>
      </c>
      <c r="G1053" s="38" t="str">
        <f>IF(ISBLANK('Model Performance Data'!$F$48),"-",'Model Performance Data'!$F$48)</f>
        <v>-</v>
      </c>
      <c r="H1053" s="38">
        <v>4</v>
      </c>
      <c r="I1053" s="38">
        <v>3</v>
      </c>
      <c r="J1053" s="37" t="str">
        <f t="shared" si="56"/>
        <v>43</v>
      </c>
      <c r="K1053" s="38" t="str">
        <f>IF(ISBLANK('Model Performance Data'!$L$48),"-",'Model Performance Data'!$L$48)</f>
        <v>-</v>
      </c>
      <c r="L1053" s="38" t="str">
        <f>IF(ISBLANK('Model Performance Data'!$K$48),"-",'Model Performance Data'!$K$48)</f>
        <v>-</v>
      </c>
      <c r="M1053" s="43">
        <f>IF(ISNA(SUMIFS(INDEX('Model Performance Data'!$O$8:$DY$56,0,MATCH(CONCATENATE($J1053,M$6),'Model Performance Data'!$O$6:$DY$6,0)),'Model Performance Data'!$B$8:$B$56,$C1053,'Model Performance Data'!$C$8:$C$56,$D1053)),"-",SUMIFS(INDEX('Model Performance Data'!$O$8:$DY$56,0,MATCH(CONCATENATE($J1053,M$6),'Model Performance Data'!$O$6:$DY$6,0)),'Model Performance Data'!$B$8:$B$56,$C1053,'Model Performance Data'!$C$8:$C$56,$D1053))</f>
        <v>0</v>
      </c>
      <c r="N1053" s="43">
        <f>IF(ISNA(SUMIFS(INDEX('Model Performance Data'!$O$8:$DY$56,0,MATCH(CONCATENATE($J1053,N$6),'Model Performance Data'!$O$6:$DY$6,0)),'Model Performance Data'!$B$8:$B$56,$C1053,'Model Performance Data'!$C$8:$C$56,$D1053)),"-",SUMIFS(INDEX('Model Performance Data'!$O$8:$DY$56,0,MATCH(CONCATENATE($J1053,N$6),'Model Performance Data'!$O$6:$DY$6,0)),'Model Performance Data'!$B$8:$B$56,$C1053,'Model Performance Data'!$C$8:$C$56,$D1053))</f>
        <v>0</v>
      </c>
      <c r="O1053" s="154">
        <f>IF(ISNA(SUMIFS(INDEX('Model Performance Data'!$O$8:$DY$56,0,MATCH(CONCATENATE($J1053,O$6),'Model Performance Data'!$O$6:$DY$6,0)),'Model Performance Data'!$B$8:$B$56,$C1053,'Model Performance Data'!$C$8:$C$56,$D1053)),"-",SUMIFS(INDEX('Model Performance Data'!$O$8:$DY$56,0,MATCH(CONCATENATE($J1053,O$6),'Model Performance Data'!$O$6:$DY$6,0)),'Model Performance Data'!$B$8:$B$56,$C1053,'Model Performance Data'!$C$8:$C$56,$D1053))</f>
        <v>0</v>
      </c>
    </row>
    <row r="1054" spans="2:15" outlineLevel="1" x14ac:dyDescent="0.35">
      <c r="B1054" s="37" t="s">
        <v>80</v>
      </c>
      <c r="C1054" s="38" t="str">
        <f>IF(ISBLANK('Model Performance Data'!$B$48),"-",'Model Performance Data'!$B$48)</f>
        <v>-</v>
      </c>
      <c r="D1054" s="38" t="str">
        <f>IF(ISBLANK('Model Performance Data'!$C$48),"-",'Model Performance Data'!$C$48)</f>
        <v>-</v>
      </c>
      <c r="E1054" s="38" t="str">
        <f>IF(ISBLANK('Model Performance Data'!$D$48),"-",'Model Performance Data'!$D$48)</f>
        <v>-</v>
      </c>
      <c r="F1054" s="38" t="str">
        <f>IF(ISBLANK('Model Performance Data'!$E$48),"-",'Model Performance Data'!$E$48)</f>
        <v>-</v>
      </c>
      <c r="G1054" s="38" t="str">
        <f>IF(ISBLANK('Model Performance Data'!$F$48),"-",'Model Performance Data'!$F$48)</f>
        <v>-</v>
      </c>
      <c r="H1054" s="38">
        <v>4</v>
      </c>
      <c r="I1054" s="38">
        <v>4</v>
      </c>
      <c r="J1054" s="37" t="str">
        <f t="shared" si="56"/>
        <v>44</v>
      </c>
      <c r="K1054" s="38" t="str">
        <f>IF(ISBLANK('Model Performance Data'!$L$48),"-",'Model Performance Data'!$L$48)</f>
        <v>-</v>
      </c>
      <c r="L1054" s="38" t="str">
        <f>IF(ISBLANK('Model Performance Data'!$K$48),"-",'Model Performance Data'!$K$48)</f>
        <v>-</v>
      </c>
      <c r="M1054" s="43">
        <f>IF(ISNA(SUMIFS(INDEX('Model Performance Data'!$O$8:$DY$56,0,MATCH(CONCATENATE($J1054,M$6),'Model Performance Data'!$O$6:$DY$6,0)),'Model Performance Data'!$B$8:$B$56,$C1054,'Model Performance Data'!$C$8:$C$56,$D1054)),"-",SUMIFS(INDEX('Model Performance Data'!$O$8:$DY$56,0,MATCH(CONCATENATE($J1054,M$6),'Model Performance Data'!$O$6:$DY$6,0)),'Model Performance Data'!$B$8:$B$56,$C1054,'Model Performance Data'!$C$8:$C$56,$D1054))</f>
        <v>0</v>
      </c>
      <c r="N1054" s="43">
        <f>IF(ISNA(SUMIFS(INDEX('Model Performance Data'!$O$8:$DY$56,0,MATCH(CONCATENATE($J1054,N$6),'Model Performance Data'!$O$6:$DY$6,0)),'Model Performance Data'!$B$8:$B$56,$C1054,'Model Performance Data'!$C$8:$C$56,$D1054)),"-",SUMIFS(INDEX('Model Performance Data'!$O$8:$DY$56,0,MATCH(CONCATENATE($J1054,N$6),'Model Performance Data'!$O$6:$DY$6,0)),'Model Performance Data'!$B$8:$B$56,$C1054,'Model Performance Data'!$C$8:$C$56,$D1054))</f>
        <v>0</v>
      </c>
      <c r="O1054" s="154">
        <f>IF(ISNA(SUMIFS(INDEX('Model Performance Data'!$O$8:$DY$56,0,MATCH(CONCATENATE($J1054,O$6),'Model Performance Data'!$O$6:$DY$6,0)),'Model Performance Data'!$B$8:$B$56,$C1054,'Model Performance Data'!$C$8:$C$56,$D1054)),"-",SUMIFS(INDEX('Model Performance Data'!$O$8:$DY$56,0,MATCH(CONCATENATE($J1054,O$6),'Model Performance Data'!$O$6:$DY$6,0)),'Model Performance Data'!$B$8:$B$56,$C1054,'Model Performance Data'!$C$8:$C$56,$D1054))</f>
        <v>0</v>
      </c>
    </row>
    <row r="1055" spans="2:15" outlineLevel="1" x14ac:dyDescent="0.35">
      <c r="B1055" s="37" t="s">
        <v>80</v>
      </c>
      <c r="C1055" s="38" t="str">
        <f>IF(ISBLANK('Model Performance Data'!$B$48),"-",'Model Performance Data'!$B$48)</f>
        <v>-</v>
      </c>
      <c r="D1055" s="38" t="str">
        <f>IF(ISBLANK('Model Performance Data'!$C$48),"-",'Model Performance Data'!$C$48)</f>
        <v>-</v>
      </c>
      <c r="E1055" s="38" t="str">
        <f>IF(ISBLANK('Model Performance Data'!$D$48),"-",'Model Performance Data'!$D$48)</f>
        <v>-</v>
      </c>
      <c r="F1055" s="38" t="str">
        <f>IF(ISBLANK('Model Performance Data'!$E$48),"-",'Model Performance Data'!$E$48)</f>
        <v>-</v>
      </c>
      <c r="G1055" s="38" t="str">
        <f>IF(ISBLANK('Model Performance Data'!$F$48),"-",'Model Performance Data'!$F$48)</f>
        <v>-</v>
      </c>
      <c r="H1055" s="38">
        <v>4</v>
      </c>
      <c r="I1055" s="38">
        <v>5</v>
      </c>
      <c r="J1055" s="37" t="str">
        <f t="shared" si="56"/>
        <v>45</v>
      </c>
      <c r="K1055" s="38" t="str">
        <f>IF(ISBLANK('Model Performance Data'!$L$48),"-",'Model Performance Data'!$L$48)</f>
        <v>-</v>
      </c>
      <c r="L1055" s="38" t="str">
        <f>IF(ISBLANK('Model Performance Data'!$K$48),"-",'Model Performance Data'!$K$48)</f>
        <v>-</v>
      </c>
      <c r="M1055" s="43">
        <f>IF(ISNA(SUMIFS(INDEX('Model Performance Data'!$O$8:$DY$56,0,MATCH(CONCATENATE($J1055,M$6),'Model Performance Data'!$O$6:$DY$6,0)),'Model Performance Data'!$B$8:$B$56,$C1055,'Model Performance Data'!$C$8:$C$56,$D1055)),"-",SUMIFS(INDEX('Model Performance Data'!$O$8:$DY$56,0,MATCH(CONCATENATE($J1055,M$6),'Model Performance Data'!$O$6:$DY$6,0)),'Model Performance Data'!$B$8:$B$56,$C1055,'Model Performance Data'!$C$8:$C$56,$D1055))</f>
        <v>0</v>
      </c>
      <c r="N1055" s="43">
        <f>IF(ISNA(SUMIFS(INDEX('Model Performance Data'!$O$8:$DY$56,0,MATCH(CONCATENATE($J1055,N$6),'Model Performance Data'!$O$6:$DY$6,0)),'Model Performance Data'!$B$8:$B$56,$C1055,'Model Performance Data'!$C$8:$C$56,$D1055)),"-",SUMIFS(INDEX('Model Performance Data'!$O$8:$DY$56,0,MATCH(CONCATENATE($J1055,N$6),'Model Performance Data'!$O$6:$DY$6,0)),'Model Performance Data'!$B$8:$B$56,$C1055,'Model Performance Data'!$C$8:$C$56,$D1055))</f>
        <v>0</v>
      </c>
      <c r="O1055" s="154">
        <f>IF(ISNA(SUMIFS(INDEX('Model Performance Data'!$O$8:$DY$56,0,MATCH(CONCATENATE($J1055,O$6),'Model Performance Data'!$O$6:$DY$6,0)),'Model Performance Data'!$B$8:$B$56,$C1055,'Model Performance Data'!$C$8:$C$56,$D1055)),"-",SUMIFS(INDEX('Model Performance Data'!$O$8:$DY$56,0,MATCH(CONCATENATE($J1055,O$6),'Model Performance Data'!$O$6:$DY$6,0)),'Model Performance Data'!$B$8:$B$56,$C1055,'Model Performance Data'!$C$8:$C$56,$D1055))</f>
        <v>0</v>
      </c>
    </row>
    <row r="1056" spans="2:15" outlineLevel="1" x14ac:dyDescent="0.35">
      <c r="B1056" s="37" t="s">
        <v>80</v>
      </c>
      <c r="C1056" s="38" t="str">
        <f>IF(ISBLANK('Model Performance Data'!$B$48),"-",'Model Performance Data'!$B$48)</f>
        <v>-</v>
      </c>
      <c r="D1056" s="38" t="str">
        <f>IF(ISBLANK('Model Performance Data'!$C$48),"-",'Model Performance Data'!$C$48)</f>
        <v>-</v>
      </c>
      <c r="E1056" s="38" t="str">
        <f>IF(ISBLANK('Model Performance Data'!$D$48),"-",'Model Performance Data'!$D$48)</f>
        <v>-</v>
      </c>
      <c r="F1056" s="38" t="str">
        <f>IF(ISBLANK('Model Performance Data'!$E$48),"-",'Model Performance Data'!$E$48)</f>
        <v>-</v>
      </c>
      <c r="G1056" s="38" t="str">
        <f>IF(ISBLANK('Model Performance Data'!$F$48),"-",'Model Performance Data'!$F$48)</f>
        <v>-</v>
      </c>
      <c r="H1056" s="38">
        <v>4</v>
      </c>
      <c r="I1056" s="38" t="s">
        <v>65</v>
      </c>
      <c r="J1056" s="37" t="str">
        <f t="shared" si="56"/>
        <v>4Goal</v>
      </c>
      <c r="K1056" s="38" t="str">
        <f>IF(ISBLANK('Model Performance Data'!$L$48),"-",'Model Performance Data'!$L$48)</f>
        <v>-</v>
      </c>
      <c r="L1056" s="38" t="str">
        <f>IF(ISBLANK('Model Performance Data'!$K$48),"-",'Model Performance Data'!$K$48)</f>
        <v>-</v>
      </c>
      <c r="M1056" s="43" t="str">
        <f>IF(ISNA(SUMIFS(INDEX('Model Performance Data'!$O$8:$DY$56,0,MATCH(CONCATENATE($J1056,M$6),'Model Performance Data'!$O$6:$DY$6,0)),'Model Performance Data'!$B$8:$B$56,$C1056,'Model Performance Data'!$C$8:$C$56,$D1056)),"-",SUMIFS(INDEX('Model Performance Data'!$O$8:$DY$56,0,MATCH(CONCATENATE($J1056,M$6),'Model Performance Data'!$O$6:$DY$6,0)),'Model Performance Data'!$B$8:$B$56,$C1056,'Model Performance Data'!$C$8:$C$56,$D1056))</f>
        <v>-</v>
      </c>
      <c r="N1056" s="43" t="str">
        <f>IF(ISNA(SUMIFS(INDEX('Model Performance Data'!$O$8:$DY$56,0,MATCH(CONCATENATE($J1056,N$6),'Model Performance Data'!$O$6:$DY$6,0)),'Model Performance Data'!$B$8:$B$56,$C1056,'Model Performance Data'!$C$8:$C$56,$D1056)),"-",SUMIFS(INDEX('Model Performance Data'!$O$8:$DY$56,0,MATCH(CONCATENATE($J1056,N$6),'Model Performance Data'!$O$6:$DY$6,0)),'Model Performance Data'!$B$8:$B$56,$C1056,'Model Performance Data'!$C$8:$C$56,$D1056))</f>
        <v>-</v>
      </c>
      <c r="O1056" s="154">
        <f>IF(ISNA(SUMIFS(INDEX('Model Performance Data'!$O$8:$DY$56,0,MATCH(CONCATENATE($J1056,O$6),'Model Performance Data'!$O$6:$DY$6,0)),'Model Performance Data'!$B$8:$B$56,$C1056,'Model Performance Data'!$C$8:$C$56,$D1056)),"-",SUMIFS(INDEX('Model Performance Data'!$O$8:$DY$56,0,MATCH(CONCATENATE($J1056,O$6),'Model Performance Data'!$O$6:$DY$6,0)),'Model Performance Data'!$B$8:$B$56,$C1056,'Model Performance Data'!$C$8:$C$56,$D1056))</f>
        <v>0</v>
      </c>
    </row>
    <row r="1057" spans="2:15" outlineLevel="1" x14ac:dyDescent="0.35">
      <c r="B1057" s="37" t="s">
        <v>80</v>
      </c>
      <c r="C1057" s="38" t="str">
        <f>IF(ISBLANK('Model Performance Data'!$B$49),"-",'Model Performance Data'!$B$49)</f>
        <v>-</v>
      </c>
      <c r="D1057" s="38" t="str">
        <f>IF(ISBLANK('Model Performance Data'!$C$49),"-",'Model Performance Data'!$C$49)</f>
        <v>-</v>
      </c>
      <c r="E1057" s="38" t="str">
        <f>IF(ISBLANK('Model Performance Data'!$D$49),"-",'Model Performance Data'!$D$49)</f>
        <v>-</v>
      </c>
      <c r="F1057" s="38" t="str">
        <f>IF(ISBLANK('Model Performance Data'!$E$49),"-",'Model Performance Data'!$E$49)</f>
        <v>-</v>
      </c>
      <c r="G1057" s="38" t="str">
        <f>IF(ISBLANK('Model Performance Data'!$F$49),"-",'Model Performance Data'!$F$49)</f>
        <v>-</v>
      </c>
      <c r="H1057" s="38" t="s">
        <v>64</v>
      </c>
      <c r="I1057" s="38" t="s">
        <v>64</v>
      </c>
      <c r="J1057" s="37" t="str">
        <f t="shared" si="55"/>
        <v>BaselineBaseline</v>
      </c>
      <c r="K1057" s="38" t="str">
        <f>IF(ISBLANK('Model Performance Data'!$L$49),"-",'Model Performance Data'!$L$49)</f>
        <v>-</v>
      </c>
      <c r="L1057" s="38" t="str">
        <f>IF(ISBLANK('Model Performance Data'!$K$49),"-",'Model Performance Data'!$K$49)</f>
        <v>-</v>
      </c>
      <c r="M1057" s="43">
        <f>IF(ISNA(SUMIFS(INDEX('Model Performance Data'!$O$8:$DY$56,0,MATCH(CONCATENATE($J1057,M$6),'Model Performance Data'!$O$6:$DY$6,0)),'Model Performance Data'!$B$8:$B$56,$C1057,'Model Performance Data'!$C$8:$C$56,$D1057)),"-",SUMIFS(INDEX('Model Performance Data'!$O$8:$DY$56,0,MATCH(CONCATENATE($J1057,M$6),'Model Performance Data'!$O$6:$DY$6,0)),'Model Performance Data'!$B$8:$B$56,$C1057,'Model Performance Data'!$C$8:$C$56,$D1057))</f>
        <v>0</v>
      </c>
      <c r="N1057" s="43">
        <f>IF(ISNA(SUMIFS(INDEX('Model Performance Data'!$O$8:$DY$56,0,MATCH(CONCATENATE($J1057,N$6),'Model Performance Data'!$O$6:$DY$6,0)),'Model Performance Data'!$B$8:$B$56,$C1057,'Model Performance Data'!$C$8:$C$56,$D1057)),"-",SUMIFS(INDEX('Model Performance Data'!$O$8:$DY$56,0,MATCH(CONCATENATE($J1057,N$6),'Model Performance Data'!$O$6:$DY$6,0)),'Model Performance Data'!$B$8:$B$56,$C1057,'Model Performance Data'!$C$8:$C$56,$D1057))</f>
        <v>0</v>
      </c>
      <c r="O1057" s="154">
        <f>IF(ISNA(SUMIFS(INDEX('Model Performance Data'!$O$8:$DY$56,0,MATCH(CONCATENATE($J1057,O$6),'Model Performance Data'!$O$6:$DY$6,0)),'Model Performance Data'!$B$8:$B$56,$C1057,'Model Performance Data'!$C$8:$C$56,$D1057)),"-",SUMIFS(INDEX('Model Performance Data'!$O$8:$DY$56,0,MATCH(CONCATENATE($J1057,O$6),'Model Performance Data'!$O$6:$DY$6,0)),'Model Performance Data'!$B$8:$B$56,$C1057,'Model Performance Data'!$C$8:$C$56,$D1057))</f>
        <v>0</v>
      </c>
    </row>
    <row r="1058" spans="2:15" outlineLevel="1" x14ac:dyDescent="0.35">
      <c r="B1058" s="37" t="s">
        <v>80</v>
      </c>
      <c r="C1058" s="38" t="str">
        <f>IF(ISBLANK('Model Performance Data'!$B$49),"-",'Model Performance Data'!$B$49)</f>
        <v>-</v>
      </c>
      <c r="D1058" s="38" t="str">
        <f>IF(ISBLANK('Model Performance Data'!$C$49),"-",'Model Performance Data'!$C$49)</f>
        <v>-</v>
      </c>
      <c r="E1058" s="38" t="str">
        <f>IF(ISBLANK('Model Performance Data'!$D$49),"-",'Model Performance Data'!$D$49)</f>
        <v>-</v>
      </c>
      <c r="F1058" s="38" t="str">
        <f>IF(ISBLANK('Model Performance Data'!$E$49),"-",'Model Performance Data'!$E$49)</f>
        <v>-</v>
      </c>
      <c r="G1058" s="38" t="str">
        <f>IF(ISBLANK('Model Performance Data'!$F$49),"-",'Model Performance Data'!$F$49)</f>
        <v>-</v>
      </c>
      <c r="H1058" s="38">
        <v>1</v>
      </c>
      <c r="I1058" s="38">
        <v>1</v>
      </c>
      <c r="J1058" s="37" t="str">
        <f t="shared" si="55"/>
        <v>11</v>
      </c>
      <c r="K1058" s="38" t="str">
        <f>IF(ISBLANK('Model Performance Data'!$L$49),"-",'Model Performance Data'!$L$49)</f>
        <v>-</v>
      </c>
      <c r="L1058" s="38" t="str">
        <f>IF(ISBLANK('Model Performance Data'!$K$49),"-",'Model Performance Data'!$K$49)</f>
        <v>-</v>
      </c>
      <c r="M1058" s="43">
        <f>IF(ISNA(SUMIFS(INDEX('Model Performance Data'!$O$8:$DY$56,0,MATCH(CONCATENATE($J1058,M$6),'Model Performance Data'!$O$6:$DY$6,0)),'Model Performance Data'!$B$8:$B$56,$C1058,'Model Performance Data'!$C$8:$C$56,$D1058)),"-",SUMIFS(INDEX('Model Performance Data'!$O$8:$DY$56,0,MATCH(CONCATENATE($J1058,M$6),'Model Performance Data'!$O$6:$DY$6,0)),'Model Performance Data'!$B$8:$B$56,$C1058,'Model Performance Data'!$C$8:$C$56,$D1058))</f>
        <v>0</v>
      </c>
      <c r="N1058" s="43">
        <f>IF(ISNA(SUMIFS(INDEX('Model Performance Data'!$O$8:$DY$56,0,MATCH(CONCATENATE($J1058,N$6),'Model Performance Data'!$O$6:$DY$6,0)),'Model Performance Data'!$B$8:$B$56,$C1058,'Model Performance Data'!$C$8:$C$56,$D1058)),"-",SUMIFS(INDEX('Model Performance Data'!$O$8:$DY$56,0,MATCH(CONCATENATE($J1058,N$6),'Model Performance Data'!$O$6:$DY$6,0)),'Model Performance Data'!$B$8:$B$56,$C1058,'Model Performance Data'!$C$8:$C$56,$D1058))</f>
        <v>0</v>
      </c>
      <c r="O1058" s="154">
        <f>IF(ISNA(SUMIFS(INDEX('Model Performance Data'!$O$8:$DY$56,0,MATCH(CONCATENATE($J1058,O$6),'Model Performance Data'!$O$6:$DY$6,0)),'Model Performance Data'!$B$8:$B$56,$C1058,'Model Performance Data'!$C$8:$C$56,$D1058)),"-",SUMIFS(INDEX('Model Performance Data'!$O$8:$DY$56,0,MATCH(CONCATENATE($J1058,O$6),'Model Performance Data'!$O$6:$DY$6,0)),'Model Performance Data'!$B$8:$B$56,$C1058,'Model Performance Data'!$C$8:$C$56,$D1058))</f>
        <v>0</v>
      </c>
    </row>
    <row r="1059" spans="2:15" outlineLevel="1" x14ac:dyDescent="0.35">
      <c r="B1059" s="37" t="s">
        <v>80</v>
      </c>
      <c r="C1059" s="38" t="str">
        <f>IF(ISBLANK('Model Performance Data'!$B$49),"-",'Model Performance Data'!$B$49)</f>
        <v>-</v>
      </c>
      <c r="D1059" s="38" t="str">
        <f>IF(ISBLANK('Model Performance Data'!$C$49),"-",'Model Performance Data'!$C$49)</f>
        <v>-</v>
      </c>
      <c r="E1059" s="38" t="str">
        <f>IF(ISBLANK('Model Performance Data'!$D$49),"-",'Model Performance Data'!$D$49)</f>
        <v>-</v>
      </c>
      <c r="F1059" s="38" t="str">
        <f>IF(ISBLANK('Model Performance Data'!$E$49),"-",'Model Performance Data'!$E$49)</f>
        <v>-</v>
      </c>
      <c r="G1059" s="38" t="str">
        <f>IF(ISBLANK('Model Performance Data'!$F$49),"-",'Model Performance Data'!$F$49)</f>
        <v>-</v>
      </c>
      <c r="H1059" s="38">
        <v>1</v>
      </c>
      <c r="I1059" s="38">
        <v>2</v>
      </c>
      <c r="J1059" s="37" t="str">
        <f t="shared" si="55"/>
        <v>12</v>
      </c>
      <c r="K1059" s="38" t="str">
        <f>IF(ISBLANK('Model Performance Data'!$L$49),"-",'Model Performance Data'!$L$49)</f>
        <v>-</v>
      </c>
      <c r="L1059" s="38" t="str">
        <f>IF(ISBLANK('Model Performance Data'!$K$49),"-",'Model Performance Data'!$K$49)</f>
        <v>-</v>
      </c>
      <c r="M1059" s="43">
        <f>IF(ISNA(SUMIFS(INDEX('Model Performance Data'!$O$8:$DY$56,0,MATCH(CONCATENATE($J1059,M$6),'Model Performance Data'!$O$6:$DY$6,0)),'Model Performance Data'!$B$8:$B$56,$C1059,'Model Performance Data'!$C$8:$C$56,$D1059)),"-",SUMIFS(INDEX('Model Performance Data'!$O$8:$DY$56,0,MATCH(CONCATENATE($J1059,M$6),'Model Performance Data'!$O$6:$DY$6,0)),'Model Performance Data'!$B$8:$B$56,$C1059,'Model Performance Data'!$C$8:$C$56,$D1059))</f>
        <v>0</v>
      </c>
      <c r="N1059" s="43">
        <f>IF(ISNA(SUMIFS(INDEX('Model Performance Data'!$O$8:$DY$56,0,MATCH(CONCATENATE($J1059,N$6),'Model Performance Data'!$O$6:$DY$6,0)),'Model Performance Data'!$B$8:$B$56,$C1059,'Model Performance Data'!$C$8:$C$56,$D1059)),"-",SUMIFS(INDEX('Model Performance Data'!$O$8:$DY$56,0,MATCH(CONCATENATE($J1059,N$6),'Model Performance Data'!$O$6:$DY$6,0)),'Model Performance Data'!$B$8:$B$56,$C1059,'Model Performance Data'!$C$8:$C$56,$D1059))</f>
        <v>0</v>
      </c>
      <c r="O1059" s="154">
        <f>IF(ISNA(SUMIFS(INDEX('Model Performance Data'!$O$8:$DY$56,0,MATCH(CONCATENATE($J1059,O$6),'Model Performance Data'!$O$6:$DY$6,0)),'Model Performance Data'!$B$8:$B$56,$C1059,'Model Performance Data'!$C$8:$C$56,$D1059)),"-",SUMIFS(INDEX('Model Performance Data'!$O$8:$DY$56,0,MATCH(CONCATENATE($J1059,O$6),'Model Performance Data'!$O$6:$DY$6,0)),'Model Performance Data'!$B$8:$B$56,$C1059,'Model Performance Data'!$C$8:$C$56,$D1059))</f>
        <v>0</v>
      </c>
    </row>
    <row r="1060" spans="2:15" outlineLevel="1" x14ac:dyDescent="0.35">
      <c r="B1060" s="37" t="s">
        <v>80</v>
      </c>
      <c r="C1060" s="38" t="str">
        <f>IF(ISBLANK('Model Performance Data'!$B$49),"-",'Model Performance Data'!$B$49)</f>
        <v>-</v>
      </c>
      <c r="D1060" s="38" t="str">
        <f>IF(ISBLANK('Model Performance Data'!$C$49),"-",'Model Performance Data'!$C$49)</f>
        <v>-</v>
      </c>
      <c r="E1060" s="38" t="str">
        <f>IF(ISBLANK('Model Performance Data'!$D$49),"-",'Model Performance Data'!$D$49)</f>
        <v>-</v>
      </c>
      <c r="F1060" s="38" t="str">
        <f>IF(ISBLANK('Model Performance Data'!$E$49),"-",'Model Performance Data'!$E$49)</f>
        <v>-</v>
      </c>
      <c r="G1060" s="38" t="str">
        <f>IF(ISBLANK('Model Performance Data'!$F$49),"-",'Model Performance Data'!$F$49)</f>
        <v>-</v>
      </c>
      <c r="H1060" s="38">
        <v>1</v>
      </c>
      <c r="I1060" s="38">
        <v>3</v>
      </c>
      <c r="J1060" s="37" t="str">
        <f t="shared" si="55"/>
        <v>13</v>
      </c>
      <c r="K1060" s="38" t="str">
        <f>IF(ISBLANK('Model Performance Data'!$L$49),"-",'Model Performance Data'!$L$49)</f>
        <v>-</v>
      </c>
      <c r="L1060" s="38" t="str">
        <f>IF(ISBLANK('Model Performance Data'!$K$49),"-",'Model Performance Data'!$K$49)</f>
        <v>-</v>
      </c>
      <c r="M1060" s="43">
        <f>IF(ISNA(SUMIFS(INDEX('Model Performance Data'!$O$8:$DY$56,0,MATCH(CONCATENATE($J1060,M$6),'Model Performance Data'!$O$6:$DY$6,0)),'Model Performance Data'!$B$8:$B$56,$C1060,'Model Performance Data'!$C$8:$C$56,$D1060)),"-",SUMIFS(INDEX('Model Performance Data'!$O$8:$DY$56,0,MATCH(CONCATENATE($J1060,M$6),'Model Performance Data'!$O$6:$DY$6,0)),'Model Performance Data'!$B$8:$B$56,$C1060,'Model Performance Data'!$C$8:$C$56,$D1060))</f>
        <v>0</v>
      </c>
      <c r="N1060" s="43">
        <f>IF(ISNA(SUMIFS(INDEX('Model Performance Data'!$O$8:$DY$56,0,MATCH(CONCATENATE($J1060,N$6),'Model Performance Data'!$O$6:$DY$6,0)),'Model Performance Data'!$B$8:$B$56,$C1060,'Model Performance Data'!$C$8:$C$56,$D1060)),"-",SUMIFS(INDEX('Model Performance Data'!$O$8:$DY$56,0,MATCH(CONCATENATE($J1060,N$6),'Model Performance Data'!$O$6:$DY$6,0)),'Model Performance Data'!$B$8:$B$56,$C1060,'Model Performance Data'!$C$8:$C$56,$D1060))</f>
        <v>0</v>
      </c>
      <c r="O1060" s="154">
        <f>IF(ISNA(SUMIFS(INDEX('Model Performance Data'!$O$8:$DY$56,0,MATCH(CONCATENATE($J1060,O$6),'Model Performance Data'!$O$6:$DY$6,0)),'Model Performance Data'!$B$8:$B$56,$C1060,'Model Performance Data'!$C$8:$C$56,$D1060)),"-",SUMIFS(INDEX('Model Performance Data'!$O$8:$DY$56,0,MATCH(CONCATENATE($J1060,O$6),'Model Performance Data'!$O$6:$DY$6,0)),'Model Performance Data'!$B$8:$B$56,$C1060,'Model Performance Data'!$C$8:$C$56,$D1060))</f>
        <v>0</v>
      </c>
    </row>
    <row r="1061" spans="2:15" outlineLevel="1" x14ac:dyDescent="0.35">
      <c r="B1061" s="37" t="s">
        <v>80</v>
      </c>
      <c r="C1061" s="38" t="str">
        <f>IF(ISBLANK('Model Performance Data'!$B$49),"-",'Model Performance Data'!$B$49)</f>
        <v>-</v>
      </c>
      <c r="D1061" s="38" t="str">
        <f>IF(ISBLANK('Model Performance Data'!$C$49),"-",'Model Performance Data'!$C$49)</f>
        <v>-</v>
      </c>
      <c r="E1061" s="38" t="str">
        <f>IF(ISBLANK('Model Performance Data'!$D$49),"-",'Model Performance Data'!$D$49)</f>
        <v>-</v>
      </c>
      <c r="F1061" s="38" t="str">
        <f>IF(ISBLANK('Model Performance Data'!$E$49),"-",'Model Performance Data'!$E$49)</f>
        <v>-</v>
      </c>
      <c r="G1061" s="38" t="str">
        <f>IF(ISBLANK('Model Performance Data'!$F$49),"-",'Model Performance Data'!$F$49)</f>
        <v>-</v>
      </c>
      <c r="H1061" s="38">
        <v>1</v>
      </c>
      <c r="I1061" s="38">
        <v>4</v>
      </c>
      <c r="J1061" s="37" t="str">
        <f t="shared" si="55"/>
        <v>14</v>
      </c>
      <c r="K1061" s="38" t="str">
        <f>IF(ISBLANK('Model Performance Data'!$L$49),"-",'Model Performance Data'!$L$49)</f>
        <v>-</v>
      </c>
      <c r="L1061" s="38" t="str">
        <f>IF(ISBLANK('Model Performance Data'!$K$49),"-",'Model Performance Data'!$K$49)</f>
        <v>-</v>
      </c>
      <c r="M1061" s="43">
        <f>IF(ISNA(SUMIFS(INDEX('Model Performance Data'!$O$8:$DY$56,0,MATCH(CONCATENATE($J1061,M$6),'Model Performance Data'!$O$6:$DY$6,0)),'Model Performance Data'!$B$8:$B$56,$C1061,'Model Performance Data'!$C$8:$C$56,$D1061)),"-",SUMIFS(INDEX('Model Performance Data'!$O$8:$DY$56,0,MATCH(CONCATENATE($J1061,M$6),'Model Performance Data'!$O$6:$DY$6,0)),'Model Performance Data'!$B$8:$B$56,$C1061,'Model Performance Data'!$C$8:$C$56,$D1061))</f>
        <v>0</v>
      </c>
      <c r="N1061" s="43">
        <f>IF(ISNA(SUMIFS(INDEX('Model Performance Data'!$O$8:$DY$56,0,MATCH(CONCATENATE($J1061,N$6),'Model Performance Data'!$O$6:$DY$6,0)),'Model Performance Data'!$B$8:$B$56,$C1061,'Model Performance Data'!$C$8:$C$56,$D1061)),"-",SUMIFS(INDEX('Model Performance Data'!$O$8:$DY$56,0,MATCH(CONCATENATE($J1061,N$6),'Model Performance Data'!$O$6:$DY$6,0)),'Model Performance Data'!$B$8:$B$56,$C1061,'Model Performance Data'!$C$8:$C$56,$D1061))</f>
        <v>0</v>
      </c>
      <c r="O1061" s="154">
        <f>IF(ISNA(SUMIFS(INDEX('Model Performance Data'!$O$8:$DY$56,0,MATCH(CONCATENATE($J1061,O$6),'Model Performance Data'!$O$6:$DY$6,0)),'Model Performance Data'!$B$8:$B$56,$C1061,'Model Performance Data'!$C$8:$C$56,$D1061)),"-",SUMIFS(INDEX('Model Performance Data'!$O$8:$DY$56,0,MATCH(CONCATENATE($J1061,O$6),'Model Performance Data'!$O$6:$DY$6,0)),'Model Performance Data'!$B$8:$B$56,$C1061,'Model Performance Data'!$C$8:$C$56,$D1061))</f>
        <v>0</v>
      </c>
    </row>
    <row r="1062" spans="2:15" outlineLevel="1" x14ac:dyDescent="0.35">
      <c r="B1062" s="37" t="s">
        <v>80</v>
      </c>
      <c r="C1062" s="38" t="str">
        <f>IF(ISBLANK('Model Performance Data'!$B$49),"-",'Model Performance Data'!$B$49)</f>
        <v>-</v>
      </c>
      <c r="D1062" s="38" t="str">
        <f>IF(ISBLANK('Model Performance Data'!$C$49),"-",'Model Performance Data'!$C$49)</f>
        <v>-</v>
      </c>
      <c r="E1062" s="38" t="str">
        <f>IF(ISBLANK('Model Performance Data'!$D$49),"-",'Model Performance Data'!$D$49)</f>
        <v>-</v>
      </c>
      <c r="F1062" s="38" t="str">
        <f>IF(ISBLANK('Model Performance Data'!$E$49),"-",'Model Performance Data'!$E$49)</f>
        <v>-</v>
      </c>
      <c r="G1062" s="38" t="str">
        <f>IF(ISBLANK('Model Performance Data'!$F$49),"-",'Model Performance Data'!$F$49)</f>
        <v>-</v>
      </c>
      <c r="H1062" s="38">
        <v>1</v>
      </c>
      <c r="I1062" s="38">
        <v>5</v>
      </c>
      <c r="J1062" s="37" t="str">
        <f t="shared" si="55"/>
        <v>15</v>
      </c>
      <c r="K1062" s="38" t="str">
        <f>IF(ISBLANK('Model Performance Data'!$L$49),"-",'Model Performance Data'!$L$49)</f>
        <v>-</v>
      </c>
      <c r="L1062" s="38" t="str">
        <f>IF(ISBLANK('Model Performance Data'!$K$49),"-",'Model Performance Data'!$K$49)</f>
        <v>-</v>
      </c>
      <c r="M1062" s="43">
        <f>IF(ISNA(SUMIFS(INDEX('Model Performance Data'!$O$8:$DY$56,0,MATCH(CONCATENATE($J1062,M$6),'Model Performance Data'!$O$6:$DY$6,0)),'Model Performance Data'!$B$8:$B$56,$C1062,'Model Performance Data'!$C$8:$C$56,$D1062)),"-",SUMIFS(INDEX('Model Performance Data'!$O$8:$DY$56,0,MATCH(CONCATENATE($J1062,M$6),'Model Performance Data'!$O$6:$DY$6,0)),'Model Performance Data'!$B$8:$B$56,$C1062,'Model Performance Data'!$C$8:$C$56,$D1062))</f>
        <v>0</v>
      </c>
      <c r="N1062" s="43">
        <f>IF(ISNA(SUMIFS(INDEX('Model Performance Data'!$O$8:$DY$56,0,MATCH(CONCATENATE($J1062,N$6),'Model Performance Data'!$O$6:$DY$6,0)),'Model Performance Data'!$B$8:$B$56,$C1062,'Model Performance Data'!$C$8:$C$56,$D1062)),"-",SUMIFS(INDEX('Model Performance Data'!$O$8:$DY$56,0,MATCH(CONCATENATE($J1062,N$6),'Model Performance Data'!$O$6:$DY$6,0)),'Model Performance Data'!$B$8:$B$56,$C1062,'Model Performance Data'!$C$8:$C$56,$D1062))</f>
        <v>0</v>
      </c>
      <c r="O1062" s="154">
        <f>IF(ISNA(SUMIFS(INDEX('Model Performance Data'!$O$8:$DY$56,0,MATCH(CONCATENATE($J1062,O$6),'Model Performance Data'!$O$6:$DY$6,0)),'Model Performance Data'!$B$8:$B$56,$C1062,'Model Performance Data'!$C$8:$C$56,$D1062)),"-",SUMIFS(INDEX('Model Performance Data'!$O$8:$DY$56,0,MATCH(CONCATENATE($J1062,O$6),'Model Performance Data'!$O$6:$DY$6,0)),'Model Performance Data'!$B$8:$B$56,$C1062,'Model Performance Data'!$C$8:$C$56,$D1062))</f>
        <v>0</v>
      </c>
    </row>
    <row r="1063" spans="2:15" outlineLevel="1" x14ac:dyDescent="0.35">
      <c r="B1063" s="37" t="s">
        <v>80</v>
      </c>
      <c r="C1063" s="38" t="str">
        <f>IF(ISBLANK('Model Performance Data'!$B$49),"-",'Model Performance Data'!$B$49)</f>
        <v>-</v>
      </c>
      <c r="D1063" s="38" t="str">
        <f>IF(ISBLANK('Model Performance Data'!$C$49),"-",'Model Performance Data'!$C$49)</f>
        <v>-</v>
      </c>
      <c r="E1063" s="38" t="str">
        <f>IF(ISBLANK('Model Performance Data'!$D$49),"-",'Model Performance Data'!$D$49)</f>
        <v>-</v>
      </c>
      <c r="F1063" s="38" t="str">
        <f>IF(ISBLANK('Model Performance Data'!$E$49),"-",'Model Performance Data'!$E$49)</f>
        <v>-</v>
      </c>
      <c r="G1063" s="38" t="str">
        <f>IF(ISBLANK('Model Performance Data'!$F$49),"-",'Model Performance Data'!$F$49)</f>
        <v>-</v>
      </c>
      <c r="H1063" s="38">
        <v>1</v>
      </c>
      <c r="I1063" s="38" t="s">
        <v>65</v>
      </c>
      <c r="J1063" s="37" t="str">
        <f t="shared" si="55"/>
        <v>1Goal</v>
      </c>
      <c r="K1063" s="38" t="str">
        <f>IF(ISBLANK('Model Performance Data'!$L$49),"-",'Model Performance Data'!$L$49)</f>
        <v>-</v>
      </c>
      <c r="L1063" s="38" t="str">
        <f>IF(ISBLANK('Model Performance Data'!$K$49),"-",'Model Performance Data'!$K$49)</f>
        <v>-</v>
      </c>
      <c r="M1063" s="43" t="str">
        <f>IF(ISNA(SUMIFS(INDEX('Model Performance Data'!$O$8:$DY$56,0,MATCH(CONCATENATE($J1063,M$6),'Model Performance Data'!$O$6:$DY$6,0)),'Model Performance Data'!$B$8:$B$56,$C1063,'Model Performance Data'!$C$8:$C$56,$D1063)),"-",SUMIFS(INDEX('Model Performance Data'!$O$8:$DY$56,0,MATCH(CONCATENATE($J1063,M$6),'Model Performance Data'!$O$6:$DY$6,0)),'Model Performance Data'!$B$8:$B$56,$C1063,'Model Performance Data'!$C$8:$C$56,$D1063))</f>
        <v>-</v>
      </c>
      <c r="N1063" s="43" t="str">
        <f>IF(ISNA(SUMIFS(INDEX('Model Performance Data'!$O$8:$DY$56,0,MATCH(CONCATENATE($J1063,N$6),'Model Performance Data'!$O$6:$DY$6,0)),'Model Performance Data'!$B$8:$B$56,$C1063,'Model Performance Data'!$C$8:$C$56,$D1063)),"-",SUMIFS(INDEX('Model Performance Data'!$O$8:$DY$56,0,MATCH(CONCATENATE($J1063,N$6),'Model Performance Data'!$O$6:$DY$6,0)),'Model Performance Data'!$B$8:$B$56,$C1063,'Model Performance Data'!$C$8:$C$56,$D1063))</f>
        <v>-</v>
      </c>
      <c r="O1063" s="154">
        <f>IF(ISNA(SUMIFS(INDEX('Model Performance Data'!$O$8:$DY$56,0,MATCH(CONCATENATE($J1063,O$6),'Model Performance Data'!$O$6:$DY$6,0)),'Model Performance Data'!$B$8:$B$56,$C1063,'Model Performance Data'!$C$8:$C$56,$D1063)),"-",SUMIFS(INDEX('Model Performance Data'!$O$8:$DY$56,0,MATCH(CONCATENATE($J1063,O$6),'Model Performance Data'!$O$6:$DY$6,0)),'Model Performance Data'!$B$8:$B$56,$C1063,'Model Performance Data'!$C$8:$C$56,$D1063))</f>
        <v>0</v>
      </c>
    </row>
    <row r="1064" spans="2:15" outlineLevel="1" x14ac:dyDescent="0.35">
      <c r="B1064" s="37" t="s">
        <v>80</v>
      </c>
      <c r="C1064" s="38" t="str">
        <f>IF(ISBLANK('Model Performance Data'!$B$49),"-",'Model Performance Data'!$B$49)</f>
        <v>-</v>
      </c>
      <c r="D1064" s="38" t="str">
        <f>IF(ISBLANK('Model Performance Data'!$C$49),"-",'Model Performance Data'!$C$49)</f>
        <v>-</v>
      </c>
      <c r="E1064" s="38" t="str">
        <f>IF(ISBLANK('Model Performance Data'!$D$49),"-",'Model Performance Data'!$D$49)</f>
        <v>-</v>
      </c>
      <c r="F1064" s="38" t="str">
        <f>IF(ISBLANK('Model Performance Data'!$E$49),"-",'Model Performance Data'!$E$49)</f>
        <v>-</v>
      </c>
      <c r="G1064" s="38" t="str">
        <f>IF(ISBLANK('Model Performance Data'!$F$49),"-",'Model Performance Data'!$F$49)</f>
        <v>-</v>
      </c>
      <c r="H1064" s="38">
        <v>2</v>
      </c>
      <c r="I1064" s="38">
        <v>1</v>
      </c>
      <c r="J1064" s="37" t="str">
        <f t="shared" si="55"/>
        <v>21</v>
      </c>
      <c r="K1064" s="38" t="str">
        <f>IF(ISBLANK('Model Performance Data'!$L$49),"-",'Model Performance Data'!$L$49)</f>
        <v>-</v>
      </c>
      <c r="L1064" s="38" t="str">
        <f>IF(ISBLANK('Model Performance Data'!$K$49),"-",'Model Performance Data'!$K$49)</f>
        <v>-</v>
      </c>
      <c r="M1064" s="43">
        <f>IF(ISNA(SUMIFS(INDEX('Model Performance Data'!$O$8:$DY$56,0,MATCH(CONCATENATE($J1064,M$6),'Model Performance Data'!$O$6:$DY$6,0)),'Model Performance Data'!$B$8:$B$56,$C1064,'Model Performance Data'!$C$8:$C$56,$D1064)),"-",SUMIFS(INDEX('Model Performance Data'!$O$8:$DY$56,0,MATCH(CONCATENATE($J1064,M$6),'Model Performance Data'!$O$6:$DY$6,0)),'Model Performance Data'!$B$8:$B$56,$C1064,'Model Performance Data'!$C$8:$C$56,$D1064))</f>
        <v>0</v>
      </c>
      <c r="N1064" s="43">
        <f>IF(ISNA(SUMIFS(INDEX('Model Performance Data'!$O$8:$DY$56,0,MATCH(CONCATENATE($J1064,N$6),'Model Performance Data'!$O$6:$DY$6,0)),'Model Performance Data'!$B$8:$B$56,$C1064,'Model Performance Data'!$C$8:$C$56,$D1064)),"-",SUMIFS(INDEX('Model Performance Data'!$O$8:$DY$56,0,MATCH(CONCATENATE($J1064,N$6),'Model Performance Data'!$O$6:$DY$6,0)),'Model Performance Data'!$B$8:$B$56,$C1064,'Model Performance Data'!$C$8:$C$56,$D1064))</f>
        <v>0</v>
      </c>
      <c r="O1064" s="154">
        <f>IF(ISNA(SUMIFS(INDEX('Model Performance Data'!$O$8:$DY$56,0,MATCH(CONCATENATE($J1064,O$6),'Model Performance Data'!$O$6:$DY$6,0)),'Model Performance Data'!$B$8:$B$56,$C1064,'Model Performance Data'!$C$8:$C$56,$D1064)),"-",SUMIFS(INDEX('Model Performance Data'!$O$8:$DY$56,0,MATCH(CONCATENATE($J1064,O$6),'Model Performance Data'!$O$6:$DY$6,0)),'Model Performance Data'!$B$8:$B$56,$C1064,'Model Performance Data'!$C$8:$C$56,$D1064))</f>
        <v>0</v>
      </c>
    </row>
    <row r="1065" spans="2:15" outlineLevel="1" x14ac:dyDescent="0.35">
      <c r="B1065" s="37" t="s">
        <v>80</v>
      </c>
      <c r="C1065" s="38" t="str">
        <f>IF(ISBLANK('Model Performance Data'!$B$49),"-",'Model Performance Data'!$B$49)</f>
        <v>-</v>
      </c>
      <c r="D1065" s="38" t="str">
        <f>IF(ISBLANK('Model Performance Data'!$C$49),"-",'Model Performance Data'!$C$49)</f>
        <v>-</v>
      </c>
      <c r="E1065" s="38" t="str">
        <f>IF(ISBLANK('Model Performance Data'!$D$49),"-",'Model Performance Data'!$D$49)</f>
        <v>-</v>
      </c>
      <c r="F1065" s="38" t="str">
        <f>IF(ISBLANK('Model Performance Data'!$E$49),"-",'Model Performance Data'!$E$49)</f>
        <v>-</v>
      </c>
      <c r="G1065" s="38" t="str">
        <f>IF(ISBLANK('Model Performance Data'!$F$49),"-",'Model Performance Data'!$F$49)</f>
        <v>-</v>
      </c>
      <c r="H1065" s="38">
        <v>2</v>
      </c>
      <c r="I1065" s="38">
        <v>2</v>
      </c>
      <c r="J1065" s="37" t="str">
        <f t="shared" si="55"/>
        <v>22</v>
      </c>
      <c r="K1065" s="38" t="str">
        <f>IF(ISBLANK('Model Performance Data'!$L$49),"-",'Model Performance Data'!$L$49)</f>
        <v>-</v>
      </c>
      <c r="L1065" s="38" t="str">
        <f>IF(ISBLANK('Model Performance Data'!$K$49),"-",'Model Performance Data'!$K$49)</f>
        <v>-</v>
      </c>
      <c r="M1065" s="43">
        <f>IF(ISNA(SUMIFS(INDEX('Model Performance Data'!$O$8:$DY$56,0,MATCH(CONCATENATE($J1065,M$6),'Model Performance Data'!$O$6:$DY$6,0)),'Model Performance Data'!$B$8:$B$56,$C1065,'Model Performance Data'!$C$8:$C$56,$D1065)),"-",SUMIFS(INDEX('Model Performance Data'!$O$8:$DY$56,0,MATCH(CONCATENATE($J1065,M$6),'Model Performance Data'!$O$6:$DY$6,0)),'Model Performance Data'!$B$8:$B$56,$C1065,'Model Performance Data'!$C$8:$C$56,$D1065))</f>
        <v>0</v>
      </c>
      <c r="N1065" s="43">
        <f>IF(ISNA(SUMIFS(INDEX('Model Performance Data'!$O$8:$DY$56,0,MATCH(CONCATENATE($J1065,N$6),'Model Performance Data'!$O$6:$DY$6,0)),'Model Performance Data'!$B$8:$B$56,$C1065,'Model Performance Data'!$C$8:$C$56,$D1065)),"-",SUMIFS(INDEX('Model Performance Data'!$O$8:$DY$56,0,MATCH(CONCATENATE($J1065,N$6),'Model Performance Data'!$O$6:$DY$6,0)),'Model Performance Data'!$B$8:$B$56,$C1065,'Model Performance Data'!$C$8:$C$56,$D1065))</f>
        <v>0</v>
      </c>
      <c r="O1065" s="154">
        <f>IF(ISNA(SUMIFS(INDEX('Model Performance Data'!$O$8:$DY$56,0,MATCH(CONCATENATE($J1065,O$6),'Model Performance Data'!$O$6:$DY$6,0)),'Model Performance Data'!$B$8:$B$56,$C1065,'Model Performance Data'!$C$8:$C$56,$D1065)),"-",SUMIFS(INDEX('Model Performance Data'!$O$8:$DY$56,0,MATCH(CONCATENATE($J1065,O$6),'Model Performance Data'!$O$6:$DY$6,0)),'Model Performance Data'!$B$8:$B$56,$C1065,'Model Performance Data'!$C$8:$C$56,$D1065))</f>
        <v>0</v>
      </c>
    </row>
    <row r="1066" spans="2:15" outlineLevel="1" x14ac:dyDescent="0.35">
      <c r="B1066" s="37" t="s">
        <v>80</v>
      </c>
      <c r="C1066" s="38" t="str">
        <f>IF(ISBLANK('Model Performance Data'!$B$49),"-",'Model Performance Data'!$B$49)</f>
        <v>-</v>
      </c>
      <c r="D1066" s="38" t="str">
        <f>IF(ISBLANK('Model Performance Data'!$C$49),"-",'Model Performance Data'!$C$49)</f>
        <v>-</v>
      </c>
      <c r="E1066" s="38" t="str">
        <f>IF(ISBLANK('Model Performance Data'!$D$49),"-",'Model Performance Data'!$D$49)</f>
        <v>-</v>
      </c>
      <c r="F1066" s="38" t="str">
        <f>IF(ISBLANK('Model Performance Data'!$E$49),"-",'Model Performance Data'!$E$49)</f>
        <v>-</v>
      </c>
      <c r="G1066" s="38" t="str">
        <f>IF(ISBLANK('Model Performance Data'!$F$49),"-",'Model Performance Data'!$F$49)</f>
        <v>-</v>
      </c>
      <c r="H1066" s="38">
        <v>2</v>
      </c>
      <c r="I1066" s="38">
        <v>3</v>
      </c>
      <c r="J1066" s="37" t="str">
        <f t="shared" si="55"/>
        <v>23</v>
      </c>
      <c r="K1066" s="38" t="str">
        <f>IF(ISBLANK('Model Performance Data'!$L$49),"-",'Model Performance Data'!$L$49)</f>
        <v>-</v>
      </c>
      <c r="L1066" s="38" t="str">
        <f>IF(ISBLANK('Model Performance Data'!$K$49),"-",'Model Performance Data'!$K$49)</f>
        <v>-</v>
      </c>
      <c r="M1066" s="43">
        <f>IF(ISNA(SUMIFS(INDEX('Model Performance Data'!$O$8:$DY$56,0,MATCH(CONCATENATE($J1066,M$6),'Model Performance Data'!$O$6:$DY$6,0)),'Model Performance Data'!$B$8:$B$56,$C1066,'Model Performance Data'!$C$8:$C$56,$D1066)),"-",SUMIFS(INDEX('Model Performance Data'!$O$8:$DY$56,0,MATCH(CONCATENATE($J1066,M$6),'Model Performance Data'!$O$6:$DY$6,0)),'Model Performance Data'!$B$8:$B$56,$C1066,'Model Performance Data'!$C$8:$C$56,$D1066))</f>
        <v>0</v>
      </c>
      <c r="N1066" s="43">
        <f>IF(ISNA(SUMIFS(INDEX('Model Performance Data'!$O$8:$DY$56,0,MATCH(CONCATENATE($J1066,N$6),'Model Performance Data'!$O$6:$DY$6,0)),'Model Performance Data'!$B$8:$B$56,$C1066,'Model Performance Data'!$C$8:$C$56,$D1066)),"-",SUMIFS(INDEX('Model Performance Data'!$O$8:$DY$56,0,MATCH(CONCATENATE($J1066,N$6),'Model Performance Data'!$O$6:$DY$6,0)),'Model Performance Data'!$B$8:$B$56,$C1066,'Model Performance Data'!$C$8:$C$56,$D1066))</f>
        <v>0</v>
      </c>
      <c r="O1066" s="154">
        <f>IF(ISNA(SUMIFS(INDEX('Model Performance Data'!$O$8:$DY$56,0,MATCH(CONCATENATE($J1066,O$6),'Model Performance Data'!$O$6:$DY$6,0)),'Model Performance Data'!$B$8:$B$56,$C1066,'Model Performance Data'!$C$8:$C$56,$D1066)),"-",SUMIFS(INDEX('Model Performance Data'!$O$8:$DY$56,0,MATCH(CONCATENATE($J1066,O$6),'Model Performance Data'!$O$6:$DY$6,0)),'Model Performance Data'!$B$8:$B$56,$C1066,'Model Performance Data'!$C$8:$C$56,$D1066))</f>
        <v>0</v>
      </c>
    </row>
    <row r="1067" spans="2:15" outlineLevel="1" x14ac:dyDescent="0.35">
      <c r="B1067" s="37" t="s">
        <v>80</v>
      </c>
      <c r="C1067" s="38" t="str">
        <f>IF(ISBLANK('Model Performance Data'!$B$49),"-",'Model Performance Data'!$B$49)</f>
        <v>-</v>
      </c>
      <c r="D1067" s="38" t="str">
        <f>IF(ISBLANK('Model Performance Data'!$C$49),"-",'Model Performance Data'!$C$49)</f>
        <v>-</v>
      </c>
      <c r="E1067" s="38" t="str">
        <f>IF(ISBLANK('Model Performance Data'!$D$49),"-",'Model Performance Data'!$D$49)</f>
        <v>-</v>
      </c>
      <c r="F1067" s="38" t="str">
        <f>IF(ISBLANK('Model Performance Data'!$E$49),"-",'Model Performance Data'!$E$49)</f>
        <v>-</v>
      </c>
      <c r="G1067" s="38" t="str">
        <f>IF(ISBLANK('Model Performance Data'!$F$49),"-",'Model Performance Data'!$F$49)</f>
        <v>-</v>
      </c>
      <c r="H1067" s="38">
        <v>2</v>
      </c>
      <c r="I1067" s="38">
        <v>4</v>
      </c>
      <c r="J1067" s="37" t="str">
        <f t="shared" si="55"/>
        <v>24</v>
      </c>
      <c r="K1067" s="38" t="str">
        <f>IF(ISBLANK('Model Performance Data'!$L$49),"-",'Model Performance Data'!$L$49)</f>
        <v>-</v>
      </c>
      <c r="L1067" s="38" t="str">
        <f>IF(ISBLANK('Model Performance Data'!$K$49),"-",'Model Performance Data'!$K$49)</f>
        <v>-</v>
      </c>
      <c r="M1067" s="43">
        <f>IF(ISNA(SUMIFS(INDEX('Model Performance Data'!$O$8:$DY$56,0,MATCH(CONCATENATE($J1067,M$6),'Model Performance Data'!$O$6:$DY$6,0)),'Model Performance Data'!$B$8:$B$56,$C1067,'Model Performance Data'!$C$8:$C$56,$D1067)),"-",SUMIFS(INDEX('Model Performance Data'!$O$8:$DY$56,0,MATCH(CONCATENATE($J1067,M$6),'Model Performance Data'!$O$6:$DY$6,0)),'Model Performance Data'!$B$8:$B$56,$C1067,'Model Performance Data'!$C$8:$C$56,$D1067))</f>
        <v>0</v>
      </c>
      <c r="N1067" s="43">
        <f>IF(ISNA(SUMIFS(INDEX('Model Performance Data'!$O$8:$DY$56,0,MATCH(CONCATENATE($J1067,N$6),'Model Performance Data'!$O$6:$DY$6,0)),'Model Performance Data'!$B$8:$B$56,$C1067,'Model Performance Data'!$C$8:$C$56,$D1067)),"-",SUMIFS(INDEX('Model Performance Data'!$O$8:$DY$56,0,MATCH(CONCATENATE($J1067,N$6),'Model Performance Data'!$O$6:$DY$6,0)),'Model Performance Data'!$B$8:$B$56,$C1067,'Model Performance Data'!$C$8:$C$56,$D1067))</f>
        <v>0</v>
      </c>
      <c r="O1067" s="154">
        <f>IF(ISNA(SUMIFS(INDEX('Model Performance Data'!$O$8:$DY$56,0,MATCH(CONCATENATE($J1067,O$6),'Model Performance Data'!$O$6:$DY$6,0)),'Model Performance Data'!$B$8:$B$56,$C1067,'Model Performance Data'!$C$8:$C$56,$D1067)),"-",SUMIFS(INDEX('Model Performance Data'!$O$8:$DY$56,0,MATCH(CONCATENATE($J1067,O$6),'Model Performance Data'!$O$6:$DY$6,0)),'Model Performance Data'!$B$8:$B$56,$C1067,'Model Performance Data'!$C$8:$C$56,$D1067))</f>
        <v>0</v>
      </c>
    </row>
    <row r="1068" spans="2:15" outlineLevel="1" x14ac:dyDescent="0.35">
      <c r="B1068" s="37" t="s">
        <v>80</v>
      </c>
      <c r="C1068" s="38" t="str">
        <f>IF(ISBLANK('Model Performance Data'!$B$49),"-",'Model Performance Data'!$B$49)</f>
        <v>-</v>
      </c>
      <c r="D1068" s="38" t="str">
        <f>IF(ISBLANK('Model Performance Data'!$C$49),"-",'Model Performance Data'!$C$49)</f>
        <v>-</v>
      </c>
      <c r="E1068" s="38" t="str">
        <f>IF(ISBLANK('Model Performance Data'!$D$49),"-",'Model Performance Data'!$D$49)</f>
        <v>-</v>
      </c>
      <c r="F1068" s="38" t="str">
        <f>IF(ISBLANK('Model Performance Data'!$E$49),"-",'Model Performance Data'!$E$49)</f>
        <v>-</v>
      </c>
      <c r="G1068" s="38" t="str">
        <f>IF(ISBLANK('Model Performance Data'!$F$49),"-",'Model Performance Data'!$F$49)</f>
        <v>-</v>
      </c>
      <c r="H1068" s="38">
        <v>2</v>
      </c>
      <c r="I1068" s="38">
        <v>5</v>
      </c>
      <c r="J1068" s="37" t="str">
        <f t="shared" si="55"/>
        <v>25</v>
      </c>
      <c r="K1068" s="38" t="str">
        <f>IF(ISBLANK('Model Performance Data'!$L$49),"-",'Model Performance Data'!$L$49)</f>
        <v>-</v>
      </c>
      <c r="L1068" s="38" t="str">
        <f>IF(ISBLANK('Model Performance Data'!$K$49),"-",'Model Performance Data'!$K$49)</f>
        <v>-</v>
      </c>
      <c r="M1068" s="43">
        <f>IF(ISNA(SUMIFS(INDEX('Model Performance Data'!$O$8:$DY$56,0,MATCH(CONCATENATE($J1068,M$6),'Model Performance Data'!$O$6:$DY$6,0)),'Model Performance Data'!$B$8:$B$56,$C1068,'Model Performance Data'!$C$8:$C$56,$D1068)),"-",SUMIFS(INDEX('Model Performance Data'!$O$8:$DY$56,0,MATCH(CONCATENATE($J1068,M$6),'Model Performance Data'!$O$6:$DY$6,0)),'Model Performance Data'!$B$8:$B$56,$C1068,'Model Performance Data'!$C$8:$C$56,$D1068))</f>
        <v>0</v>
      </c>
      <c r="N1068" s="43">
        <f>IF(ISNA(SUMIFS(INDEX('Model Performance Data'!$O$8:$DY$56,0,MATCH(CONCATENATE($J1068,N$6),'Model Performance Data'!$O$6:$DY$6,0)),'Model Performance Data'!$B$8:$B$56,$C1068,'Model Performance Data'!$C$8:$C$56,$D1068)),"-",SUMIFS(INDEX('Model Performance Data'!$O$8:$DY$56,0,MATCH(CONCATENATE($J1068,N$6),'Model Performance Data'!$O$6:$DY$6,0)),'Model Performance Data'!$B$8:$B$56,$C1068,'Model Performance Data'!$C$8:$C$56,$D1068))</f>
        <v>0</v>
      </c>
      <c r="O1068" s="154">
        <f>IF(ISNA(SUMIFS(INDEX('Model Performance Data'!$O$8:$DY$56,0,MATCH(CONCATENATE($J1068,O$6),'Model Performance Data'!$O$6:$DY$6,0)),'Model Performance Data'!$B$8:$B$56,$C1068,'Model Performance Data'!$C$8:$C$56,$D1068)),"-",SUMIFS(INDEX('Model Performance Data'!$O$8:$DY$56,0,MATCH(CONCATENATE($J1068,O$6),'Model Performance Data'!$O$6:$DY$6,0)),'Model Performance Data'!$B$8:$B$56,$C1068,'Model Performance Data'!$C$8:$C$56,$D1068))</f>
        <v>0</v>
      </c>
    </row>
    <row r="1069" spans="2:15" outlineLevel="1" x14ac:dyDescent="0.35">
      <c r="B1069" s="37" t="s">
        <v>80</v>
      </c>
      <c r="C1069" s="38" t="str">
        <f>IF(ISBLANK('Model Performance Data'!$B$49),"-",'Model Performance Data'!$B$49)</f>
        <v>-</v>
      </c>
      <c r="D1069" s="38" t="str">
        <f>IF(ISBLANK('Model Performance Data'!$C$49),"-",'Model Performance Data'!$C$49)</f>
        <v>-</v>
      </c>
      <c r="E1069" s="38" t="str">
        <f>IF(ISBLANK('Model Performance Data'!$D$49),"-",'Model Performance Data'!$D$49)</f>
        <v>-</v>
      </c>
      <c r="F1069" s="38" t="str">
        <f>IF(ISBLANK('Model Performance Data'!$E$49),"-",'Model Performance Data'!$E$49)</f>
        <v>-</v>
      </c>
      <c r="G1069" s="38" t="str">
        <f>IF(ISBLANK('Model Performance Data'!$F$49),"-",'Model Performance Data'!$F$49)</f>
        <v>-</v>
      </c>
      <c r="H1069" s="38">
        <v>2</v>
      </c>
      <c r="I1069" s="38" t="s">
        <v>65</v>
      </c>
      <c r="J1069" s="37" t="str">
        <f t="shared" si="55"/>
        <v>2Goal</v>
      </c>
      <c r="K1069" s="38" t="str">
        <f>IF(ISBLANK('Model Performance Data'!$L$49),"-",'Model Performance Data'!$L$49)</f>
        <v>-</v>
      </c>
      <c r="L1069" s="38" t="str">
        <f>IF(ISBLANK('Model Performance Data'!$K$49),"-",'Model Performance Data'!$K$49)</f>
        <v>-</v>
      </c>
      <c r="M1069" s="43" t="str">
        <f>IF(ISNA(SUMIFS(INDEX('Model Performance Data'!$O$8:$DY$56,0,MATCH(CONCATENATE($J1069,M$6),'Model Performance Data'!$O$6:$DY$6,0)),'Model Performance Data'!$B$8:$B$56,$C1069,'Model Performance Data'!$C$8:$C$56,$D1069)),"-",SUMIFS(INDEX('Model Performance Data'!$O$8:$DY$56,0,MATCH(CONCATENATE($J1069,M$6),'Model Performance Data'!$O$6:$DY$6,0)),'Model Performance Data'!$B$8:$B$56,$C1069,'Model Performance Data'!$C$8:$C$56,$D1069))</f>
        <v>-</v>
      </c>
      <c r="N1069" s="43" t="str">
        <f>IF(ISNA(SUMIFS(INDEX('Model Performance Data'!$O$8:$DY$56,0,MATCH(CONCATENATE($J1069,N$6),'Model Performance Data'!$O$6:$DY$6,0)),'Model Performance Data'!$B$8:$B$56,$C1069,'Model Performance Data'!$C$8:$C$56,$D1069)),"-",SUMIFS(INDEX('Model Performance Data'!$O$8:$DY$56,0,MATCH(CONCATENATE($J1069,N$6),'Model Performance Data'!$O$6:$DY$6,0)),'Model Performance Data'!$B$8:$B$56,$C1069,'Model Performance Data'!$C$8:$C$56,$D1069))</f>
        <v>-</v>
      </c>
      <c r="O1069" s="154">
        <f>IF(ISNA(SUMIFS(INDEX('Model Performance Data'!$O$8:$DY$56,0,MATCH(CONCATENATE($J1069,O$6),'Model Performance Data'!$O$6:$DY$6,0)),'Model Performance Data'!$B$8:$B$56,$C1069,'Model Performance Data'!$C$8:$C$56,$D1069)),"-",SUMIFS(INDEX('Model Performance Data'!$O$8:$DY$56,0,MATCH(CONCATENATE($J1069,O$6),'Model Performance Data'!$O$6:$DY$6,0)),'Model Performance Data'!$B$8:$B$56,$C1069,'Model Performance Data'!$C$8:$C$56,$D1069))</f>
        <v>0</v>
      </c>
    </row>
    <row r="1070" spans="2:15" outlineLevel="1" x14ac:dyDescent="0.35">
      <c r="B1070" s="37" t="s">
        <v>80</v>
      </c>
      <c r="C1070" s="38" t="str">
        <f>IF(ISBLANK('Model Performance Data'!$B$49),"-",'Model Performance Data'!$B$49)</f>
        <v>-</v>
      </c>
      <c r="D1070" s="38" t="str">
        <f>IF(ISBLANK('Model Performance Data'!$C$49),"-",'Model Performance Data'!$C$49)</f>
        <v>-</v>
      </c>
      <c r="E1070" s="38" t="str">
        <f>IF(ISBLANK('Model Performance Data'!$D$49),"-",'Model Performance Data'!$D$49)</f>
        <v>-</v>
      </c>
      <c r="F1070" s="38" t="str">
        <f>IF(ISBLANK('Model Performance Data'!$E$49),"-",'Model Performance Data'!$E$49)</f>
        <v>-</v>
      </c>
      <c r="G1070" s="38" t="str">
        <f>IF(ISBLANK('Model Performance Data'!$F$49),"-",'Model Performance Data'!$F$49)</f>
        <v>-</v>
      </c>
      <c r="H1070" s="38">
        <v>3</v>
      </c>
      <c r="I1070" s="38">
        <v>1</v>
      </c>
      <c r="J1070" s="37" t="str">
        <f t="shared" si="55"/>
        <v>31</v>
      </c>
      <c r="K1070" s="38" t="str">
        <f>IF(ISBLANK('Model Performance Data'!$L$49),"-",'Model Performance Data'!$L$49)</f>
        <v>-</v>
      </c>
      <c r="L1070" s="38" t="str">
        <f>IF(ISBLANK('Model Performance Data'!$K$49),"-",'Model Performance Data'!$K$49)</f>
        <v>-</v>
      </c>
      <c r="M1070" s="43">
        <f>IF(ISNA(SUMIFS(INDEX('Model Performance Data'!$O$8:$DY$56,0,MATCH(CONCATENATE($J1070,M$6),'Model Performance Data'!$O$6:$DY$6,0)),'Model Performance Data'!$B$8:$B$56,$C1070,'Model Performance Data'!$C$8:$C$56,$D1070)),"-",SUMIFS(INDEX('Model Performance Data'!$O$8:$DY$56,0,MATCH(CONCATENATE($J1070,M$6),'Model Performance Data'!$O$6:$DY$6,0)),'Model Performance Data'!$B$8:$B$56,$C1070,'Model Performance Data'!$C$8:$C$56,$D1070))</f>
        <v>0</v>
      </c>
      <c r="N1070" s="43">
        <f>IF(ISNA(SUMIFS(INDEX('Model Performance Data'!$O$8:$DY$56,0,MATCH(CONCATENATE($J1070,N$6),'Model Performance Data'!$O$6:$DY$6,0)),'Model Performance Data'!$B$8:$B$56,$C1070,'Model Performance Data'!$C$8:$C$56,$D1070)),"-",SUMIFS(INDEX('Model Performance Data'!$O$8:$DY$56,0,MATCH(CONCATENATE($J1070,N$6),'Model Performance Data'!$O$6:$DY$6,0)),'Model Performance Data'!$B$8:$B$56,$C1070,'Model Performance Data'!$C$8:$C$56,$D1070))</f>
        <v>0</v>
      </c>
      <c r="O1070" s="154">
        <f>IF(ISNA(SUMIFS(INDEX('Model Performance Data'!$O$8:$DY$56,0,MATCH(CONCATENATE($J1070,O$6),'Model Performance Data'!$O$6:$DY$6,0)),'Model Performance Data'!$B$8:$B$56,$C1070,'Model Performance Data'!$C$8:$C$56,$D1070)),"-",SUMIFS(INDEX('Model Performance Data'!$O$8:$DY$56,0,MATCH(CONCATENATE($J1070,O$6),'Model Performance Data'!$O$6:$DY$6,0)),'Model Performance Data'!$B$8:$B$56,$C1070,'Model Performance Data'!$C$8:$C$56,$D1070))</f>
        <v>0</v>
      </c>
    </row>
    <row r="1071" spans="2:15" outlineLevel="1" x14ac:dyDescent="0.35">
      <c r="B1071" s="37" t="s">
        <v>80</v>
      </c>
      <c r="C1071" s="38" t="str">
        <f>IF(ISBLANK('Model Performance Data'!$B$49),"-",'Model Performance Data'!$B$49)</f>
        <v>-</v>
      </c>
      <c r="D1071" s="38" t="str">
        <f>IF(ISBLANK('Model Performance Data'!$C$49),"-",'Model Performance Data'!$C$49)</f>
        <v>-</v>
      </c>
      <c r="E1071" s="38" t="str">
        <f>IF(ISBLANK('Model Performance Data'!$D$49),"-",'Model Performance Data'!$D$49)</f>
        <v>-</v>
      </c>
      <c r="F1071" s="38" t="str">
        <f>IF(ISBLANK('Model Performance Data'!$E$49),"-",'Model Performance Data'!$E$49)</f>
        <v>-</v>
      </c>
      <c r="G1071" s="38" t="str">
        <f>IF(ISBLANK('Model Performance Data'!$F$49),"-",'Model Performance Data'!$F$49)</f>
        <v>-</v>
      </c>
      <c r="H1071" s="38">
        <v>3</v>
      </c>
      <c r="I1071" s="38">
        <v>2</v>
      </c>
      <c r="J1071" s="37" t="str">
        <f t="shared" si="55"/>
        <v>32</v>
      </c>
      <c r="K1071" s="38" t="str">
        <f>IF(ISBLANK('Model Performance Data'!$L$49),"-",'Model Performance Data'!$L$49)</f>
        <v>-</v>
      </c>
      <c r="L1071" s="38" t="str">
        <f>IF(ISBLANK('Model Performance Data'!$K$49),"-",'Model Performance Data'!$K$49)</f>
        <v>-</v>
      </c>
      <c r="M1071" s="43">
        <f>IF(ISNA(SUMIFS(INDEX('Model Performance Data'!$O$8:$DY$56,0,MATCH(CONCATENATE($J1071,M$6),'Model Performance Data'!$O$6:$DY$6,0)),'Model Performance Data'!$B$8:$B$56,$C1071,'Model Performance Data'!$C$8:$C$56,$D1071)),"-",SUMIFS(INDEX('Model Performance Data'!$O$8:$DY$56,0,MATCH(CONCATENATE($J1071,M$6),'Model Performance Data'!$O$6:$DY$6,0)),'Model Performance Data'!$B$8:$B$56,$C1071,'Model Performance Data'!$C$8:$C$56,$D1071))</f>
        <v>0</v>
      </c>
      <c r="N1071" s="43">
        <f>IF(ISNA(SUMIFS(INDEX('Model Performance Data'!$O$8:$DY$56,0,MATCH(CONCATENATE($J1071,N$6),'Model Performance Data'!$O$6:$DY$6,0)),'Model Performance Data'!$B$8:$B$56,$C1071,'Model Performance Data'!$C$8:$C$56,$D1071)),"-",SUMIFS(INDEX('Model Performance Data'!$O$8:$DY$56,0,MATCH(CONCATENATE($J1071,N$6),'Model Performance Data'!$O$6:$DY$6,0)),'Model Performance Data'!$B$8:$B$56,$C1071,'Model Performance Data'!$C$8:$C$56,$D1071))</f>
        <v>0</v>
      </c>
      <c r="O1071" s="154">
        <f>IF(ISNA(SUMIFS(INDEX('Model Performance Data'!$O$8:$DY$56,0,MATCH(CONCATENATE($J1071,O$6),'Model Performance Data'!$O$6:$DY$6,0)),'Model Performance Data'!$B$8:$B$56,$C1071,'Model Performance Data'!$C$8:$C$56,$D1071)),"-",SUMIFS(INDEX('Model Performance Data'!$O$8:$DY$56,0,MATCH(CONCATENATE($J1071,O$6),'Model Performance Data'!$O$6:$DY$6,0)),'Model Performance Data'!$B$8:$B$56,$C1071,'Model Performance Data'!$C$8:$C$56,$D1071))</f>
        <v>0</v>
      </c>
    </row>
    <row r="1072" spans="2:15" outlineLevel="1" x14ac:dyDescent="0.35">
      <c r="B1072" s="37" t="s">
        <v>80</v>
      </c>
      <c r="C1072" s="38" t="str">
        <f>IF(ISBLANK('Model Performance Data'!$B$49),"-",'Model Performance Data'!$B$49)</f>
        <v>-</v>
      </c>
      <c r="D1072" s="38" t="str">
        <f>IF(ISBLANK('Model Performance Data'!$C$49),"-",'Model Performance Data'!$C$49)</f>
        <v>-</v>
      </c>
      <c r="E1072" s="38" t="str">
        <f>IF(ISBLANK('Model Performance Data'!$D$49),"-",'Model Performance Data'!$D$49)</f>
        <v>-</v>
      </c>
      <c r="F1072" s="38" t="str">
        <f>IF(ISBLANK('Model Performance Data'!$E$49),"-",'Model Performance Data'!$E$49)</f>
        <v>-</v>
      </c>
      <c r="G1072" s="38" t="str">
        <f>IF(ISBLANK('Model Performance Data'!$F$49),"-",'Model Performance Data'!$F$49)</f>
        <v>-</v>
      </c>
      <c r="H1072" s="38">
        <v>3</v>
      </c>
      <c r="I1072" s="38">
        <v>3</v>
      </c>
      <c r="J1072" s="37" t="str">
        <f t="shared" si="55"/>
        <v>33</v>
      </c>
      <c r="K1072" s="38" t="str">
        <f>IF(ISBLANK('Model Performance Data'!$L$49),"-",'Model Performance Data'!$L$49)</f>
        <v>-</v>
      </c>
      <c r="L1072" s="38" t="str">
        <f>IF(ISBLANK('Model Performance Data'!$K$49),"-",'Model Performance Data'!$K$49)</f>
        <v>-</v>
      </c>
      <c r="M1072" s="43">
        <f>IF(ISNA(SUMIFS(INDEX('Model Performance Data'!$O$8:$DY$56,0,MATCH(CONCATENATE($J1072,M$6),'Model Performance Data'!$O$6:$DY$6,0)),'Model Performance Data'!$B$8:$B$56,$C1072,'Model Performance Data'!$C$8:$C$56,$D1072)),"-",SUMIFS(INDEX('Model Performance Data'!$O$8:$DY$56,0,MATCH(CONCATENATE($J1072,M$6),'Model Performance Data'!$O$6:$DY$6,0)),'Model Performance Data'!$B$8:$B$56,$C1072,'Model Performance Data'!$C$8:$C$56,$D1072))</f>
        <v>0</v>
      </c>
      <c r="N1072" s="43">
        <f>IF(ISNA(SUMIFS(INDEX('Model Performance Data'!$O$8:$DY$56,0,MATCH(CONCATENATE($J1072,N$6),'Model Performance Data'!$O$6:$DY$6,0)),'Model Performance Data'!$B$8:$B$56,$C1072,'Model Performance Data'!$C$8:$C$56,$D1072)),"-",SUMIFS(INDEX('Model Performance Data'!$O$8:$DY$56,0,MATCH(CONCATENATE($J1072,N$6),'Model Performance Data'!$O$6:$DY$6,0)),'Model Performance Data'!$B$8:$B$56,$C1072,'Model Performance Data'!$C$8:$C$56,$D1072))</f>
        <v>0</v>
      </c>
      <c r="O1072" s="154">
        <f>IF(ISNA(SUMIFS(INDEX('Model Performance Data'!$O$8:$DY$56,0,MATCH(CONCATENATE($J1072,O$6),'Model Performance Data'!$O$6:$DY$6,0)),'Model Performance Data'!$B$8:$B$56,$C1072,'Model Performance Data'!$C$8:$C$56,$D1072)),"-",SUMIFS(INDEX('Model Performance Data'!$O$8:$DY$56,0,MATCH(CONCATENATE($J1072,O$6),'Model Performance Data'!$O$6:$DY$6,0)),'Model Performance Data'!$B$8:$B$56,$C1072,'Model Performance Data'!$C$8:$C$56,$D1072))</f>
        <v>0</v>
      </c>
    </row>
    <row r="1073" spans="2:15" outlineLevel="1" x14ac:dyDescent="0.35">
      <c r="B1073" s="37" t="s">
        <v>80</v>
      </c>
      <c r="C1073" s="38" t="str">
        <f>IF(ISBLANK('Model Performance Data'!$B$49),"-",'Model Performance Data'!$B$49)</f>
        <v>-</v>
      </c>
      <c r="D1073" s="38" t="str">
        <f>IF(ISBLANK('Model Performance Data'!$C$49),"-",'Model Performance Data'!$C$49)</f>
        <v>-</v>
      </c>
      <c r="E1073" s="38" t="str">
        <f>IF(ISBLANK('Model Performance Data'!$D$49),"-",'Model Performance Data'!$D$49)</f>
        <v>-</v>
      </c>
      <c r="F1073" s="38" t="str">
        <f>IF(ISBLANK('Model Performance Data'!$E$49),"-",'Model Performance Data'!$E$49)</f>
        <v>-</v>
      </c>
      <c r="G1073" s="38" t="str">
        <f>IF(ISBLANK('Model Performance Data'!$F$49),"-",'Model Performance Data'!$F$49)</f>
        <v>-</v>
      </c>
      <c r="H1073" s="38">
        <v>3</v>
      </c>
      <c r="I1073" s="38">
        <v>4</v>
      </c>
      <c r="J1073" s="37" t="str">
        <f t="shared" si="55"/>
        <v>34</v>
      </c>
      <c r="K1073" s="38" t="str">
        <f>IF(ISBLANK('Model Performance Data'!$L$49),"-",'Model Performance Data'!$L$49)</f>
        <v>-</v>
      </c>
      <c r="L1073" s="38" t="str">
        <f>IF(ISBLANK('Model Performance Data'!$K$49),"-",'Model Performance Data'!$K$49)</f>
        <v>-</v>
      </c>
      <c r="M1073" s="43">
        <f>IF(ISNA(SUMIFS(INDEX('Model Performance Data'!$O$8:$DY$56,0,MATCH(CONCATENATE($J1073,M$6),'Model Performance Data'!$O$6:$DY$6,0)),'Model Performance Data'!$B$8:$B$56,$C1073,'Model Performance Data'!$C$8:$C$56,$D1073)),"-",SUMIFS(INDEX('Model Performance Data'!$O$8:$DY$56,0,MATCH(CONCATENATE($J1073,M$6),'Model Performance Data'!$O$6:$DY$6,0)),'Model Performance Data'!$B$8:$B$56,$C1073,'Model Performance Data'!$C$8:$C$56,$D1073))</f>
        <v>0</v>
      </c>
      <c r="N1073" s="43">
        <f>IF(ISNA(SUMIFS(INDEX('Model Performance Data'!$O$8:$DY$56,0,MATCH(CONCATENATE($J1073,N$6),'Model Performance Data'!$O$6:$DY$6,0)),'Model Performance Data'!$B$8:$B$56,$C1073,'Model Performance Data'!$C$8:$C$56,$D1073)),"-",SUMIFS(INDEX('Model Performance Data'!$O$8:$DY$56,0,MATCH(CONCATENATE($J1073,N$6),'Model Performance Data'!$O$6:$DY$6,0)),'Model Performance Data'!$B$8:$B$56,$C1073,'Model Performance Data'!$C$8:$C$56,$D1073))</f>
        <v>0</v>
      </c>
      <c r="O1073" s="154">
        <f>IF(ISNA(SUMIFS(INDEX('Model Performance Data'!$O$8:$DY$56,0,MATCH(CONCATENATE($J1073,O$6),'Model Performance Data'!$O$6:$DY$6,0)),'Model Performance Data'!$B$8:$B$56,$C1073,'Model Performance Data'!$C$8:$C$56,$D1073)),"-",SUMIFS(INDEX('Model Performance Data'!$O$8:$DY$56,0,MATCH(CONCATENATE($J1073,O$6),'Model Performance Data'!$O$6:$DY$6,0)),'Model Performance Data'!$B$8:$B$56,$C1073,'Model Performance Data'!$C$8:$C$56,$D1073))</f>
        <v>0</v>
      </c>
    </row>
    <row r="1074" spans="2:15" outlineLevel="1" x14ac:dyDescent="0.35">
      <c r="B1074" s="37" t="s">
        <v>80</v>
      </c>
      <c r="C1074" s="38" t="str">
        <f>IF(ISBLANK('Model Performance Data'!$B$49),"-",'Model Performance Data'!$B$49)</f>
        <v>-</v>
      </c>
      <c r="D1074" s="38" t="str">
        <f>IF(ISBLANK('Model Performance Data'!$C$49),"-",'Model Performance Data'!$C$49)</f>
        <v>-</v>
      </c>
      <c r="E1074" s="38" t="str">
        <f>IF(ISBLANK('Model Performance Data'!$D$49),"-",'Model Performance Data'!$D$49)</f>
        <v>-</v>
      </c>
      <c r="F1074" s="38" t="str">
        <f>IF(ISBLANK('Model Performance Data'!$E$49),"-",'Model Performance Data'!$E$49)</f>
        <v>-</v>
      </c>
      <c r="G1074" s="38" t="str">
        <f>IF(ISBLANK('Model Performance Data'!$F$49),"-",'Model Performance Data'!$F$49)</f>
        <v>-</v>
      </c>
      <c r="H1074" s="38">
        <v>3</v>
      </c>
      <c r="I1074" s="38">
        <v>5</v>
      </c>
      <c r="J1074" s="37" t="str">
        <f t="shared" si="55"/>
        <v>35</v>
      </c>
      <c r="K1074" s="38" t="str">
        <f>IF(ISBLANK('Model Performance Data'!$L$49),"-",'Model Performance Data'!$L$49)</f>
        <v>-</v>
      </c>
      <c r="L1074" s="38" t="str">
        <f>IF(ISBLANK('Model Performance Data'!$K$49),"-",'Model Performance Data'!$K$49)</f>
        <v>-</v>
      </c>
      <c r="M1074" s="43">
        <f>IF(ISNA(SUMIFS(INDEX('Model Performance Data'!$O$8:$DY$56,0,MATCH(CONCATENATE($J1074,M$6),'Model Performance Data'!$O$6:$DY$6,0)),'Model Performance Data'!$B$8:$B$56,$C1074,'Model Performance Data'!$C$8:$C$56,$D1074)),"-",SUMIFS(INDEX('Model Performance Data'!$O$8:$DY$56,0,MATCH(CONCATENATE($J1074,M$6),'Model Performance Data'!$O$6:$DY$6,0)),'Model Performance Data'!$B$8:$B$56,$C1074,'Model Performance Data'!$C$8:$C$56,$D1074))</f>
        <v>0</v>
      </c>
      <c r="N1074" s="43">
        <f>IF(ISNA(SUMIFS(INDEX('Model Performance Data'!$O$8:$DY$56,0,MATCH(CONCATENATE($J1074,N$6),'Model Performance Data'!$O$6:$DY$6,0)),'Model Performance Data'!$B$8:$B$56,$C1074,'Model Performance Data'!$C$8:$C$56,$D1074)),"-",SUMIFS(INDEX('Model Performance Data'!$O$8:$DY$56,0,MATCH(CONCATENATE($J1074,N$6),'Model Performance Data'!$O$6:$DY$6,0)),'Model Performance Data'!$B$8:$B$56,$C1074,'Model Performance Data'!$C$8:$C$56,$D1074))</f>
        <v>0</v>
      </c>
      <c r="O1074" s="154">
        <f>IF(ISNA(SUMIFS(INDEX('Model Performance Data'!$O$8:$DY$56,0,MATCH(CONCATENATE($J1074,O$6),'Model Performance Data'!$O$6:$DY$6,0)),'Model Performance Data'!$B$8:$B$56,$C1074,'Model Performance Data'!$C$8:$C$56,$D1074)),"-",SUMIFS(INDEX('Model Performance Data'!$O$8:$DY$56,0,MATCH(CONCATENATE($J1074,O$6),'Model Performance Data'!$O$6:$DY$6,0)),'Model Performance Data'!$B$8:$B$56,$C1074,'Model Performance Data'!$C$8:$C$56,$D1074))</f>
        <v>0</v>
      </c>
    </row>
    <row r="1075" spans="2:15" outlineLevel="1" x14ac:dyDescent="0.35">
      <c r="B1075" s="37" t="s">
        <v>80</v>
      </c>
      <c r="C1075" s="38" t="str">
        <f>IF(ISBLANK('Model Performance Data'!$B$49),"-",'Model Performance Data'!$B$49)</f>
        <v>-</v>
      </c>
      <c r="D1075" s="38" t="str">
        <f>IF(ISBLANK('Model Performance Data'!$C$49),"-",'Model Performance Data'!$C$49)</f>
        <v>-</v>
      </c>
      <c r="E1075" s="38" t="str">
        <f>IF(ISBLANK('Model Performance Data'!$D$49),"-",'Model Performance Data'!$D$49)</f>
        <v>-</v>
      </c>
      <c r="F1075" s="38" t="str">
        <f>IF(ISBLANK('Model Performance Data'!$E$49),"-",'Model Performance Data'!$E$49)</f>
        <v>-</v>
      </c>
      <c r="G1075" s="38" t="str">
        <f>IF(ISBLANK('Model Performance Data'!$F$49),"-",'Model Performance Data'!$F$49)</f>
        <v>-</v>
      </c>
      <c r="H1075" s="38">
        <v>3</v>
      </c>
      <c r="I1075" s="38" t="s">
        <v>65</v>
      </c>
      <c r="J1075" s="37" t="str">
        <f t="shared" si="55"/>
        <v>3Goal</v>
      </c>
      <c r="K1075" s="38" t="str">
        <f>IF(ISBLANK('Model Performance Data'!$L$49),"-",'Model Performance Data'!$L$49)</f>
        <v>-</v>
      </c>
      <c r="L1075" s="38" t="str">
        <f>IF(ISBLANK('Model Performance Data'!$K$49),"-",'Model Performance Data'!$K$49)</f>
        <v>-</v>
      </c>
      <c r="M1075" s="43" t="str">
        <f>IF(ISNA(SUMIFS(INDEX('Model Performance Data'!$O$8:$DY$56,0,MATCH(CONCATENATE($J1075,M$6),'Model Performance Data'!$O$6:$DY$6,0)),'Model Performance Data'!$B$8:$B$56,$C1075,'Model Performance Data'!$C$8:$C$56,$D1075)),"-",SUMIFS(INDEX('Model Performance Data'!$O$8:$DY$56,0,MATCH(CONCATENATE($J1075,M$6),'Model Performance Data'!$O$6:$DY$6,0)),'Model Performance Data'!$B$8:$B$56,$C1075,'Model Performance Data'!$C$8:$C$56,$D1075))</f>
        <v>-</v>
      </c>
      <c r="N1075" s="43" t="str">
        <f>IF(ISNA(SUMIFS(INDEX('Model Performance Data'!$O$8:$DY$56,0,MATCH(CONCATENATE($J1075,N$6),'Model Performance Data'!$O$6:$DY$6,0)),'Model Performance Data'!$B$8:$B$56,$C1075,'Model Performance Data'!$C$8:$C$56,$D1075)),"-",SUMIFS(INDEX('Model Performance Data'!$O$8:$DY$56,0,MATCH(CONCATENATE($J1075,N$6),'Model Performance Data'!$O$6:$DY$6,0)),'Model Performance Data'!$B$8:$B$56,$C1075,'Model Performance Data'!$C$8:$C$56,$D1075))</f>
        <v>-</v>
      </c>
      <c r="O1075" s="154">
        <f>IF(ISNA(SUMIFS(INDEX('Model Performance Data'!$O$8:$DY$56,0,MATCH(CONCATENATE($J1075,O$6),'Model Performance Data'!$O$6:$DY$6,0)),'Model Performance Data'!$B$8:$B$56,$C1075,'Model Performance Data'!$C$8:$C$56,$D1075)),"-",SUMIFS(INDEX('Model Performance Data'!$O$8:$DY$56,0,MATCH(CONCATENATE($J1075,O$6),'Model Performance Data'!$O$6:$DY$6,0)),'Model Performance Data'!$B$8:$B$56,$C1075,'Model Performance Data'!$C$8:$C$56,$D1075))</f>
        <v>0</v>
      </c>
    </row>
    <row r="1076" spans="2:15" outlineLevel="1" x14ac:dyDescent="0.35">
      <c r="B1076" s="37" t="s">
        <v>80</v>
      </c>
      <c r="C1076" s="38" t="str">
        <f>IF(ISBLANK('Model Performance Data'!$B$49),"-",'Model Performance Data'!$B$49)</f>
        <v>-</v>
      </c>
      <c r="D1076" s="38" t="str">
        <f>IF(ISBLANK('Model Performance Data'!$C$49),"-",'Model Performance Data'!$C$49)</f>
        <v>-</v>
      </c>
      <c r="E1076" s="38" t="str">
        <f>IF(ISBLANK('Model Performance Data'!$D$49),"-",'Model Performance Data'!$D$49)</f>
        <v>-</v>
      </c>
      <c r="F1076" s="38" t="str">
        <f>IF(ISBLANK('Model Performance Data'!$E$49),"-",'Model Performance Data'!$E$49)</f>
        <v>-</v>
      </c>
      <c r="G1076" s="38" t="str">
        <f>IF(ISBLANK('Model Performance Data'!$F$49),"-",'Model Performance Data'!$F$49)</f>
        <v>-</v>
      </c>
      <c r="H1076" s="38">
        <v>4</v>
      </c>
      <c r="I1076" s="38">
        <v>1</v>
      </c>
      <c r="J1076" s="37" t="str">
        <f t="shared" ref="J1076:J1081" si="57">CONCATENATE(H1076,I1076)</f>
        <v>41</v>
      </c>
      <c r="K1076" s="38" t="str">
        <f>IF(ISBLANK('Model Performance Data'!$L$49),"-",'Model Performance Data'!$L$49)</f>
        <v>-</v>
      </c>
      <c r="L1076" s="38" t="str">
        <f>IF(ISBLANK('Model Performance Data'!$K$49),"-",'Model Performance Data'!$K$49)</f>
        <v>-</v>
      </c>
      <c r="M1076" s="43">
        <f>IF(ISNA(SUMIFS(INDEX('Model Performance Data'!$O$8:$DY$56,0,MATCH(CONCATENATE($J1076,M$6),'Model Performance Data'!$O$6:$DY$6,0)),'Model Performance Data'!$B$8:$B$56,$C1076,'Model Performance Data'!$C$8:$C$56,$D1076)),"-",SUMIFS(INDEX('Model Performance Data'!$O$8:$DY$56,0,MATCH(CONCATENATE($J1076,M$6),'Model Performance Data'!$O$6:$DY$6,0)),'Model Performance Data'!$B$8:$B$56,$C1076,'Model Performance Data'!$C$8:$C$56,$D1076))</f>
        <v>0</v>
      </c>
      <c r="N1076" s="43">
        <f>IF(ISNA(SUMIFS(INDEX('Model Performance Data'!$O$8:$DY$56,0,MATCH(CONCATENATE($J1076,N$6),'Model Performance Data'!$O$6:$DY$6,0)),'Model Performance Data'!$B$8:$B$56,$C1076,'Model Performance Data'!$C$8:$C$56,$D1076)),"-",SUMIFS(INDEX('Model Performance Data'!$O$8:$DY$56,0,MATCH(CONCATENATE($J1076,N$6),'Model Performance Data'!$O$6:$DY$6,0)),'Model Performance Data'!$B$8:$B$56,$C1076,'Model Performance Data'!$C$8:$C$56,$D1076))</f>
        <v>0</v>
      </c>
      <c r="O1076" s="154">
        <f>IF(ISNA(SUMIFS(INDEX('Model Performance Data'!$O$8:$DY$56,0,MATCH(CONCATENATE($J1076,O$6),'Model Performance Data'!$O$6:$DY$6,0)),'Model Performance Data'!$B$8:$B$56,$C1076,'Model Performance Data'!$C$8:$C$56,$D1076)),"-",SUMIFS(INDEX('Model Performance Data'!$O$8:$DY$56,0,MATCH(CONCATENATE($J1076,O$6),'Model Performance Data'!$O$6:$DY$6,0)),'Model Performance Data'!$B$8:$B$56,$C1076,'Model Performance Data'!$C$8:$C$56,$D1076))</f>
        <v>0</v>
      </c>
    </row>
    <row r="1077" spans="2:15" outlineLevel="1" x14ac:dyDescent="0.35">
      <c r="B1077" s="37" t="s">
        <v>80</v>
      </c>
      <c r="C1077" s="38" t="str">
        <f>IF(ISBLANK('Model Performance Data'!$B$49),"-",'Model Performance Data'!$B$49)</f>
        <v>-</v>
      </c>
      <c r="D1077" s="38" t="str">
        <f>IF(ISBLANK('Model Performance Data'!$C$49),"-",'Model Performance Data'!$C$49)</f>
        <v>-</v>
      </c>
      <c r="E1077" s="38" t="str">
        <f>IF(ISBLANK('Model Performance Data'!$D$49),"-",'Model Performance Data'!$D$49)</f>
        <v>-</v>
      </c>
      <c r="F1077" s="38" t="str">
        <f>IF(ISBLANK('Model Performance Data'!$E$49),"-",'Model Performance Data'!$E$49)</f>
        <v>-</v>
      </c>
      <c r="G1077" s="38" t="str">
        <f>IF(ISBLANK('Model Performance Data'!$F$49),"-",'Model Performance Data'!$F$49)</f>
        <v>-</v>
      </c>
      <c r="H1077" s="38">
        <v>4</v>
      </c>
      <c r="I1077" s="38">
        <v>2</v>
      </c>
      <c r="J1077" s="37" t="str">
        <f t="shared" si="57"/>
        <v>42</v>
      </c>
      <c r="K1077" s="38" t="str">
        <f>IF(ISBLANK('Model Performance Data'!$L$49),"-",'Model Performance Data'!$L$49)</f>
        <v>-</v>
      </c>
      <c r="L1077" s="38" t="str">
        <f>IF(ISBLANK('Model Performance Data'!$K$49),"-",'Model Performance Data'!$K$49)</f>
        <v>-</v>
      </c>
      <c r="M1077" s="43">
        <f>IF(ISNA(SUMIFS(INDEX('Model Performance Data'!$O$8:$DY$56,0,MATCH(CONCATENATE($J1077,M$6),'Model Performance Data'!$O$6:$DY$6,0)),'Model Performance Data'!$B$8:$B$56,$C1077,'Model Performance Data'!$C$8:$C$56,$D1077)),"-",SUMIFS(INDEX('Model Performance Data'!$O$8:$DY$56,0,MATCH(CONCATENATE($J1077,M$6),'Model Performance Data'!$O$6:$DY$6,0)),'Model Performance Data'!$B$8:$B$56,$C1077,'Model Performance Data'!$C$8:$C$56,$D1077))</f>
        <v>0</v>
      </c>
      <c r="N1077" s="43">
        <f>IF(ISNA(SUMIFS(INDEX('Model Performance Data'!$O$8:$DY$56,0,MATCH(CONCATENATE($J1077,N$6),'Model Performance Data'!$O$6:$DY$6,0)),'Model Performance Data'!$B$8:$B$56,$C1077,'Model Performance Data'!$C$8:$C$56,$D1077)),"-",SUMIFS(INDEX('Model Performance Data'!$O$8:$DY$56,0,MATCH(CONCATENATE($J1077,N$6),'Model Performance Data'!$O$6:$DY$6,0)),'Model Performance Data'!$B$8:$B$56,$C1077,'Model Performance Data'!$C$8:$C$56,$D1077))</f>
        <v>0</v>
      </c>
      <c r="O1077" s="154">
        <f>IF(ISNA(SUMIFS(INDEX('Model Performance Data'!$O$8:$DY$56,0,MATCH(CONCATENATE($J1077,O$6),'Model Performance Data'!$O$6:$DY$6,0)),'Model Performance Data'!$B$8:$B$56,$C1077,'Model Performance Data'!$C$8:$C$56,$D1077)),"-",SUMIFS(INDEX('Model Performance Data'!$O$8:$DY$56,0,MATCH(CONCATENATE($J1077,O$6),'Model Performance Data'!$O$6:$DY$6,0)),'Model Performance Data'!$B$8:$B$56,$C1077,'Model Performance Data'!$C$8:$C$56,$D1077))</f>
        <v>0</v>
      </c>
    </row>
    <row r="1078" spans="2:15" outlineLevel="1" x14ac:dyDescent="0.35">
      <c r="B1078" s="37" t="s">
        <v>80</v>
      </c>
      <c r="C1078" s="38" t="str">
        <f>IF(ISBLANK('Model Performance Data'!$B$49),"-",'Model Performance Data'!$B$49)</f>
        <v>-</v>
      </c>
      <c r="D1078" s="38" t="str">
        <f>IF(ISBLANK('Model Performance Data'!$C$49),"-",'Model Performance Data'!$C$49)</f>
        <v>-</v>
      </c>
      <c r="E1078" s="38" t="str">
        <f>IF(ISBLANK('Model Performance Data'!$D$49),"-",'Model Performance Data'!$D$49)</f>
        <v>-</v>
      </c>
      <c r="F1078" s="38" t="str">
        <f>IF(ISBLANK('Model Performance Data'!$E$49),"-",'Model Performance Data'!$E$49)</f>
        <v>-</v>
      </c>
      <c r="G1078" s="38" t="str">
        <f>IF(ISBLANK('Model Performance Data'!$F$49),"-",'Model Performance Data'!$F$49)</f>
        <v>-</v>
      </c>
      <c r="H1078" s="38">
        <v>4</v>
      </c>
      <c r="I1078" s="38">
        <v>3</v>
      </c>
      <c r="J1078" s="37" t="str">
        <f t="shared" si="57"/>
        <v>43</v>
      </c>
      <c r="K1078" s="38" t="str">
        <f>IF(ISBLANK('Model Performance Data'!$L$49),"-",'Model Performance Data'!$L$49)</f>
        <v>-</v>
      </c>
      <c r="L1078" s="38" t="str">
        <f>IF(ISBLANK('Model Performance Data'!$K$49),"-",'Model Performance Data'!$K$49)</f>
        <v>-</v>
      </c>
      <c r="M1078" s="43">
        <f>IF(ISNA(SUMIFS(INDEX('Model Performance Data'!$O$8:$DY$56,0,MATCH(CONCATENATE($J1078,M$6),'Model Performance Data'!$O$6:$DY$6,0)),'Model Performance Data'!$B$8:$B$56,$C1078,'Model Performance Data'!$C$8:$C$56,$D1078)),"-",SUMIFS(INDEX('Model Performance Data'!$O$8:$DY$56,0,MATCH(CONCATENATE($J1078,M$6),'Model Performance Data'!$O$6:$DY$6,0)),'Model Performance Data'!$B$8:$B$56,$C1078,'Model Performance Data'!$C$8:$C$56,$D1078))</f>
        <v>0</v>
      </c>
      <c r="N1078" s="43">
        <f>IF(ISNA(SUMIFS(INDEX('Model Performance Data'!$O$8:$DY$56,0,MATCH(CONCATENATE($J1078,N$6),'Model Performance Data'!$O$6:$DY$6,0)),'Model Performance Data'!$B$8:$B$56,$C1078,'Model Performance Data'!$C$8:$C$56,$D1078)),"-",SUMIFS(INDEX('Model Performance Data'!$O$8:$DY$56,0,MATCH(CONCATENATE($J1078,N$6),'Model Performance Data'!$O$6:$DY$6,0)),'Model Performance Data'!$B$8:$B$56,$C1078,'Model Performance Data'!$C$8:$C$56,$D1078))</f>
        <v>0</v>
      </c>
      <c r="O1078" s="154">
        <f>IF(ISNA(SUMIFS(INDEX('Model Performance Data'!$O$8:$DY$56,0,MATCH(CONCATENATE($J1078,O$6),'Model Performance Data'!$O$6:$DY$6,0)),'Model Performance Data'!$B$8:$B$56,$C1078,'Model Performance Data'!$C$8:$C$56,$D1078)),"-",SUMIFS(INDEX('Model Performance Data'!$O$8:$DY$56,0,MATCH(CONCATENATE($J1078,O$6),'Model Performance Data'!$O$6:$DY$6,0)),'Model Performance Data'!$B$8:$B$56,$C1078,'Model Performance Data'!$C$8:$C$56,$D1078))</f>
        <v>0</v>
      </c>
    </row>
    <row r="1079" spans="2:15" outlineLevel="1" x14ac:dyDescent="0.35">
      <c r="B1079" s="37" t="s">
        <v>80</v>
      </c>
      <c r="C1079" s="38" t="str">
        <f>IF(ISBLANK('Model Performance Data'!$B$49),"-",'Model Performance Data'!$B$49)</f>
        <v>-</v>
      </c>
      <c r="D1079" s="38" t="str">
        <f>IF(ISBLANK('Model Performance Data'!$C$49),"-",'Model Performance Data'!$C$49)</f>
        <v>-</v>
      </c>
      <c r="E1079" s="38" t="str">
        <f>IF(ISBLANK('Model Performance Data'!$D$49),"-",'Model Performance Data'!$D$49)</f>
        <v>-</v>
      </c>
      <c r="F1079" s="38" t="str">
        <f>IF(ISBLANK('Model Performance Data'!$E$49),"-",'Model Performance Data'!$E$49)</f>
        <v>-</v>
      </c>
      <c r="G1079" s="38" t="str">
        <f>IF(ISBLANK('Model Performance Data'!$F$49),"-",'Model Performance Data'!$F$49)</f>
        <v>-</v>
      </c>
      <c r="H1079" s="38">
        <v>4</v>
      </c>
      <c r="I1079" s="38">
        <v>4</v>
      </c>
      <c r="J1079" s="37" t="str">
        <f t="shared" si="57"/>
        <v>44</v>
      </c>
      <c r="K1079" s="38" t="str">
        <f>IF(ISBLANK('Model Performance Data'!$L$49),"-",'Model Performance Data'!$L$49)</f>
        <v>-</v>
      </c>
      <c r="L1079" s="38" t="str">
        <f>IF(ISBLANK('Model Performance Data'!$K$49),"-",'Model Performance Data'!$K$49)</f>
        <v>-</v>
      </c>
      <c r="M1079" s="43">
        <f>IF(ISNA(SUMIFS(INDEX('Model Performance Data'!$O$8:$DY$56,0,MATCH(CONCATENATE($J1079,M$6),'Model Performance Data'!$O$6:$DY$6,0)),'Model Performance Data'!$B$8:$B$56,$C1079,'Model Performance Data'!$C$8:$C$56,$D1079)),"-",SUMIFS(INDEX('Model Performance Data'!$O$8:$DY$56,0,MATCH(CONCATENATE($J1079,M$6),'Model Performance Data'!$O$6:$DY$6,0)),'Model Performance Data'!$B$8:$B$56,$C1079,'Model Performance Data'!$C$8:$C$56,$D1079))</f>
        <v>0</v>
      </c>
      <c r="N1079" s="43">
        <f>IF(ISNA(SUMIFS(INDEX('Model Performance Data'!$O$8:$DY$56,0,MATCH(CONCATENATE($J1079,N$6),'Model Performance Data'!$O$6:$DY$6,0)),'Model Performance Data'!$B$8:$B$56,$C1079,'Model Performance Data'!$C$8:$C$56,$D1079)),"-",SUMIFS(INDEX('Model Performance Data'!$O$8:$DY$56,0,MATCH(CONCATENATE($J1079,N$6),'Model Performance Data'!$O$6:$DY$6,0)),'Model Performance Data'!$B$8:$B$56,$C1079,'Model Performance Data'!$C$8:$C$56,$D1079))</f>
        <v>0</v>
      </c>
      <c r="O1079" s="154">
        <f>IF(ISNA(SUMIFS(INDEX('Model Performance Data'!$O$8:$DY$56,0,MATCH(CONCATENATE($J1079,O$6),'Model Performance Data'!$O$6:$DY$6,0)),'Model Performance Data'!$B$8:$B$56,$C1079,'Model Performance Data'!$C$8:$C$56,$D1079)),"-",SUMIFS(INDEX('Model Performance Data'!$O$8:$DY$56,0,MATCH(CONCATENATE($J1079,O$6),'Model Performance Data'!$O$6:$DY$6,0)),'Model Performance Data'!$B$8:$B$56,$C1079,'Model Performance Data'!$C$8:$C$56,$D1079))</f>
        <v>0</v>
      </c>
    </row>
    <row r="1080" spans="2:15" outlineLevel="1" x14ac:dyDescent="0.35">
      <c r="B1080" s="37" t="s">
        <v>80</v>
      </c>
      <c r="C1080" s="38" t="str">
        <f>IF(ISBLANK('Model Performance Data'!$B$49),"-",'Model Performance Data'!$B$49)</f>
        <v>-</v>
      </c>
      <c r="D1080" s="38" t="str">
        <f>IF(ISBLANK('Model Performance Data'!$C$49),"-",'Model Performance Data'!$C$49)</f>
        <v>-</v>
      </c>
      <c r="E1080" s="38" t="str">
        <f>IF(ISBLANK('Model Performance Data'!$D$49),"-",'Model Performance Data'!$D$49)</f>
        <v>-</v>
      </c>
      <c r="F1080" s="38" t="str">
        <f>IF(ISBLANK('Model Performance Data'!$E$49),"-",'Model Performance Data'!$E$49)</f>
        <v>-</v>
      </c>
      <c r="G1080" s="38" t="str">
        <f>IF(ISBLANK('Model Performance Data'!$F$49),"-",'Model Performance Data'!$F$49)</f>
        <v>-</v>
      </c>
      <c r="H1080" s="38">
        <v>4</v>
      </c>
      <c r="I1080" s="38">
        <v>5</v>
      </c>
      <c r="J1080" s="37" t="str">
        <f t="shared" si="57"/>
        <v>45</v>
      </c>
      <c r="K1080" s="38" t="str">
        <f>IF(ISBLANK('Model Performance Data'!$L$49),"-",'Model Performance Data'!$L$49)</f>
        <v>-</v>
      </c>
      <c r="L1080" s="38" t="str">
        <f>IF(ISBLANK('Model Performance Data'!$K$49),"-",'Model Performance Data'!$K$49)</f>
        <v>-</v>
      </c>
      <c r="M1080" s="43">
        <f>IF(ISNA(SUMIFS(INDEX('Model Performance Data'!$O$8:$DY$56,0,MATCH(CONCATENATE($J1080,M$6),'Model Performance Data'!$O$6:$DY$6,0)),'Model Performance Data'!$B$8:$B$56,$C1080,'Model Performance Data'!$C$8:$C$56,$D1080)),"-",SUMIFS(INDEX('Model Performance Data'!$O$8:$DY$56,0,MATCH(CONCATENATE($J1080,M$6),'Model Performance Data'!$O$6:$DY$6,0)),'Model Performance Data'!$B$8:$B$56,$C1080,'Model Performance Data'!$C$8:$C$56,$D1080))</f>
        <v>0</v>
      </c>
      <c r="N1080" s="43">
        <f>IF(ISNA(SUMIFS(INDEX('Model Performance Data'!$O$8:$DY$56,0,MATCH(CONCATENATE($J1080,N$6),'Model Performance Data'!$O$6:$DY$6,0)),'Model Performance Data'!$B$8:$B$56,$C1080,'Model Performance Data'!$C$8:$C$56,$D1080)),"-",SUMIFS(INDEX('Model Performance Data'!$O$8:$DY$56,0,MATCH(CONCATENATE($J1080,N$6),'Model Performance Data'!$O$6:$DY$6,0)),'Model Performance Data'!$B$8:$B$56,$C1080,'Model Performance Data'!$C$8:$C$56,$D1080))</f>
        <v>0</v>
      </c>
      <c r="O1080" s="154">
        <f>IF(ISNA(SUMIFS(INDEX('Model Performance Data'!$O$8:$DY$56,0,MATCH(CONCATENATE($J1080,O$6),'Model Performance Data'!$O$6:$DY$6,0)),'Model Performance Data'!$B$8:$B$56,$C1080,'Model Performance Data'!$C$8:$C$56,$D1080)),"-",SUMIFS(INDEX('Model Performance Data'!$O$8:$DY$56,0,MATCH(CONCATENATE($J1080,O$6),'Model Performance Data'!$O$6:$DY$6,0)),'Model Performance Data'!$B$8:$B$56,$C1080,'Model Performance Data'!$C$8:$C$56,$D1080))</f>
        <v>0</v>
      </c>
    </row>
    <row r="1081" spans="2:15" outlineLevel="1" x14ac:dyDescent="0.35">
      <c r="B1081" s="37" t="s">
        <v>80</v>
      </c>
      <c r="C1081" s="38" t="str">
        <f>IF(ISBLANK('Model Performance Data'!$B$49),"-",'Model Performance Data'!$B$49)</f>
        <v>-</v>
      </c>
      <c r="D1081" s="38" t="str">
        <f>IF(ISBLANK('Model Performance Data'!$C$49),"-",'Model Performance Data'!$C$49)</f>
        <v>-</v>
      </c>
      <c r="E1081" s="38" t="str">
        <f>IF(ISBLANK('Model Performance Data'!$D$49),"-",'Model Performance Data'!$D$49)</f>
        <v>-</v>
      </c>
      <c r="F1081" s="38" t="str">
        <f>IF(ISBLANK('Model Performance Data'!$E$49),"-",'Model Performance Data'!$E$49)</f>
        <v>-</v>
      </c>
      <c r="G1081" s="38" t="str">
        <f>IF(ISBLANK('Model Performance Data'!$F$49),"-",'Model Performance Data'!$F$49)</f>
        <v>-</v>
      </c>
      <c r="H1081" s="38">
        <v>4</v>
      </c>
      <c r="I1081" s="38" t="s">
        <v>65</v>
      </c>
      <c r="J1081" s="37" t="str">
        <f t="shared" si="57"/>
        <v>4Goal</v>
      </c>
      <c r="K1081" s="38" t="str">
        <f>IF(ISBLANK('Model Performance Data'!$L$49),"-",'Model Performance Data'!$L$49)</f>
        <v>-</v>
      </c>
      <c r="L1081" s="38" t="str">
        <f>IF(ISBLANK('Model Performance Data'!$K$49),"-",'Model Performance Data'!$K$49)</f>
        <v>-</v>
      </c>
      <c r="M1081" s="43" t="str">
        <f>IF(ISNA(SUMIFS(INDEX('Model Performance Data'!$O$8:$DY$56,0,MATCH(CONCATENATE($J1081,M$6),'Model Performance Data'!$O$6:$DY$6,0)),'Model Performance Data'!$B$8:$B$56,$C1081,'Model Performance Data'!$C$8:$C$56,$D1081)),"-",SUMIFS(INDEX('Model Performance Data'!$O$8:$DY$56,0,MATCH(CONCATENATE($J1081,M$6),'Model Performance Data'!$O$6:$DY$6,0)),'Model Performance Data'!$B$8:$B$56,$C1081,'Model Performance Data'!$C$8:$C$56,$D1081))</f>
        <v>-</v>
      </c>
      <c r="N1081" s="43" t="str">
        <f>IF(ISNA(SUMIFS(INDEX('Model Performance Data'!$O$8:$DY$56,0,MATCH(CONCATENATE($J1081,N$6),'Model Performance Data'!$O$6:$DY$6,0)),'Model Performance Data'!$B$8:$B$56,$C1081,'Model Performance Data'!$C$8:$C$56,$D1081)),"-",SUMIFS(INDEX('Model Performance Data'!$O$8:$DY$56,0,MATCH(CONCATENATE($J1081,N$6),'Model Performance Data'!$O$6:$DY$6,0)),'Model Performance Data'!$B$8:$B$56,$C1081,'Model Performance Data'!$C$8:$C$56,$D1081))</f>
        <v>-</v>
      </c>
      <c r="O1081" s="154">
        <f>IF(ISNA(SUMIFS(INDEX('Model Performance Data'!$O$8:$DY$56,0,MATCH(CONCATENATE($J1081,O$6),'Model Performance Data'!$O$6:$DY$6,0)),'Model Performance Data'!$B$8:$B$56,$C1081,'Model Performance Data'!$C$8:$C$56,$D1081)),"-",SUMIFS(INDEX('Model Performance Data'!$O$8:$DY$56,0,MATCH(CONCATENATE($J1081,O$6),'Model Performance Data'!$O$6:$DY$6,0)),'Model Performance Data'!$B$8:$B$56,$C1081,'Model Performance Data'!$C$8:$C$56,$D1081))</f>
        <v>0</v>
      </c>
    </row>
    <row r="1082" spans="2:15" outlineLevel="1" x14ac:dyDescent="0.35">
      <c r="B1082" s="37" t="s">
        <v>80</v>
      </c>
      <c r="C1082" s="38" t="str">
        <f>IF(ISBLANK('Model Performance Data'!$B$50),"-",'Model Performance Data'!$B$50)</f>
        <v>-</v>
      </c>
      <c r="D1082" s="38" t="str">
        <f>IF(ISBLANK('Model Performance Data'!$C$50),"-",'Model Performance Data'!$C$50)</f>
        <v>-</v>
      </c>
      <c r="E1082" s="38" t="str">
        <f>IF(ISBLANK('Model Performance Data'!$D$50),"-",'Model Performance Data'!$D$50)</f>
        <v>-</v>
      </c>
      <c r="F1082" s="38" t="str">
        <f>IF(ISBLANK('Model Performance Data'!$E$50),"-",'Model Performance Data'!$E$50)</f>
        <v>-</v>
      </c>
      <c r="G1082" s="38" t="str">
        <f>IF(ISBLANK('Model Performance Data'!$F$50),"-",'Model Performance Data'!$F$50)</f>
        <v>-</v>
      </c>
      <c r="H1082" s="38" t="s">
        <v>64</v>
      </c>
      <c r="I1082" s="38" t="s">
        <v>64</v>
      </c>
      <c r="J1082" s="37" t="str">
        <f t="shared" si="55"/>
        <v>BaselineBaseline</v>
      </c>
      <c r="K1082" s="38" t="str">
        <f>IF(ISBLANK('Model Performance Data'!$L$50),"-",'Model Performance Data'!$L$50)</f>
        <v>-</v>
      </c>
      <c r="L1082" s="38" t="str">
        <f>IF(ISBLANK('Model Performance Data'!$K$50),"-",'Model Performance Data'!$K$50)</f>
        <v>-</v>
      </c>
      <c r="M1082" s="43">
        <f>IF(ISNA(SUMIFS(INDEX('Model Performance Data'!$O$8:$DY$56,0,MATCH(CONCATENATE($J1082,M$6),'Model Performance Data'!$O$6:$DY$6,0)),'Model Performance Data'!$B$8:$B$56,$C1082,'Model Performance Data'!$C$8:$C$56,$D1082)),"-",SUMIFS(INDEX('Model Performance Data'!$O$8:$DY$56,0,MATCH(CONCATENATE($J1082,M$6),'Model Performance Data'!$O$6:$DY$6,0)),'Model Performance Data'!$B$8:$B$56,$C1082,'Model Performance Data'!$C$8:$C$56,$D1082))</f>
        <v>0</v>
      </c>
      <c r="N1082" s="43">
        <f>IF(ISNA(SUMIFS(INDEX('Model Performance Data'!$O$8:$DY$56,0,MATCH(CONCATENATE($J1082,N$6),'Model Performance Data'!$O$6:$DY$6,0)),'Model Performance Data'!$B$8:$B$56,$C1082,'Model Performance Data'!$C$8:$C$56,$D1082)),"-",SUMIFS(INDEX('Model Performance Data'!$O$8:$DY$56,0,MATCH(CONCATENATE($J1082,N$6),'Model Performance Data'!$O$6:$DY$6,0)),'Model Performance Data'!$B$8:$B$56,$C1082,'Model Performance Data'!$C$8:$C$56,$D1082))</f>
        <v>0</v>
      </c>
      <c r="O1082" s="154">
        <f>IF(ISNA(SUMIFS(INDEX('Model Performance Data'!$O$8:$DY$56,0,MATCH(CONCATENATE($J1082,O$6),'Model Performance Data'!$O$6:$DY$6,0)),'Model Performance Data'!$B$8:$B$56,$C1082,'Model Performance Data'!$C$8:$C$56,$D1082)),"-",SUMIFS(INDEX('Model Performance Data'!$O$8:$DY$56,0,MATCH(CONCATENATE($J1082,O$6),'Model Performance Data'!$O$6:$DY$6,0)),'Model Performance Data'!$B$8:$B$56,$C1082,'Model Performance Data'!$C$8:$C$56,$D1082))</f>
        <v>0</v>
      </c>
    </row>
    <row r="1083" spans="2:15" outlineLevel="1" x14ac:dyDescent="0.35">
      <c r="B1083" s="37" t="s">
        <v>80</v>
      </c>
      <c r="C1083" s="38" t="str">
        <f>IF(ISBLANK('Model Performance Data'!$B$50),"-",'Model Performance Data'!$B$50)</f>
        <v>-</v>
      </c>
      <c r="D1083" s="38" t="str">
        <f>IF(ISBLANK('Model Performance Data'!$C$50),"-",'Model Performance Data'!$C$50)</f>
        <v>-</v>
      </c>
      <c r="E1083" s="38" t="str">
        <f>IF(ISBLANK('Model Performance Data'!$D$50),"-",'Model Performance Data'!$D$50)</f>
        <v>-</v>
      </c>
      <c r="F1083" s="38" t="str">
        <f>IF(ISBLANK('Model Performance Data'!$E$50),"-",'Model Performance Data'!$E$50)</f>
        <v>-</v>
      </c>
      <c r="G1083" s="38" t="str">
        <f>IF(ISBLANK('Model Performance Data'!$F$50),"-",'Model Performance Data'!$F$50)</f>
        <v>-</v>
      </c>
      <c r="H1083" s="38">
        <v>1</v>
      </c>
      <c r="I1083" s="38">
        <v>1</v>
      </c>
      <c r="J1083" s="37" t="str">
        <f t="shared" si="55"/>
        <v>11</v>
      </c>
      <c r="K1083" s="38" t="str">
        <f>IF(ISBLANK('Model Performance Data'!$L$50),"-",'Model Performance Data'!$L$50)</f>
        <v>-</v>
      </c>
      <c r="L1083" s="38" t="str">
        <f>IF(ISBLANK('Model Performance Data'!$K$50),"-",'Model Performance Data'!$K$50)</f>
        <v>-</v>
      </c>
      <c r="M1083" s="43">
        <f>IF(ISNA(SUMIFS(INDEX('Model Performance Data'!$O$8:$DY$56,0,MATCH(CONCATENATE($J1083,M$6),'Model Performance Data'!$O$6:$DY$6,0)),'Model Performance Data'!$B$8:$B$56,$C1083,'Model Performance Data'!$C$8:$C$56,$D1083)),"-",SUMIFS(INDEX('Model Performance Data'!$O$8:$DY$56,0,MATCH(CONCATENATE($J1083,M$6),'Model Performance Data'!$O$6:$DY$6,0)),'Model Performance Data'!$B$8:$B$56,$C1083,'Model Performance Data'!$C$8:$C$56,$D1083))</f>
        <v>0</v>
      </c>
      <c r="N1083" s="43">
        <f>IF(ISNA(SUMIFS(INDEX('Model Performance Data'!$O$8:$DY$56,0,MATCH(CONCATENATE($J1083,N$6),'Model Performance Data'!$O$6:$DY$6,0)),'Model Performance Data'!$B$8:$B$56,$C1083,'Model Performance Data'!$C$8:$C$56,$D1083)),"-",SUMIFS(INDEX('Model Performance Data'!$O$8:$DY$56,0,MATCH(CONCATENATE($J1083,N$6),'Model Performance Data'!$O$6:$DY$6,0)),'Model Performance Data'!$B$8:$B$56,$C1083,'Model Performance Data'!$C$8:$C$56,$D1083))</f>
        <v>0</v>
      </c>
      <c r="O1083" s="154">
        <f>IF(ISNA(SUMIFS(INDEX('Model Performance Data'!$O$8:$DY$56,0,MATCH(CONCATENATE($J1083,O$6),'Model Performance Data'!$O$6:$DY$6,0)),'Model Performance Data'!$B$8:$B$56,$C1083,'Model Performance Data'!$C$8:$C$56,$D1083)),"-",SUMIFS(INDEX('Model Performance Data'!$O$8:$DY$56,0,MATCH(CONCATENATE($J1083,O$6),'Model Performance Data'!$O$6:$DY$6,0)),'Model Performance Data'!$B$8:$B$56,$C1083,'Model Performance Data'!$C$8:$C$56,$D1083))</f>
        <v>0</v>
      </c>
    </row>
    <row r="1084" spans="2:15" outlineLevel="1" x14ac:dyDescent="0.35">
      <c r="B1084" s="37" t="s">
        <v>80</v>
      </c>
      <c r="C1084" s="38" t="str">
        <f>IF(ISBLANK('Model Performance Data'!$B$50),"-",'Model Performance Data'!$B$50)</f>
        <v>-</v>
      </c>
      <c r="D1084" s="38" t="str">
        <f>IF(ISBLANK('Model Performance Data'!$C$50),"-",'Model Performance Data'!$C$50)</f>
        <v>-</v>
      </c>
      <c r="E1084" s="38" t="str">
        <f>IF(ISBLANK('Model Performance Data'!$D$50),"-",'Model Performance Data'!$D$50)</f>
        <v>-</v>
      </c>
      <c r="F1084" s="38" t="str">
        <f>IF(ISBLANK('Model Performance Data'!$E$50),"-",'Model Performance Data'!$E$50)</f>
        <v>-</v>
      </c>
      <c r="G1084" s="38" t="str">
        <f>IF(ISBLANK('Model Performance Data'!$F$50),"-",'Model Performance Data'!$F$50)</f>
        <v>-</v>
      </c>
      <c r="H1084" s="38">
        <v>1</v>
      </c>
      <c r="I1084" s="38">
        <v>2</v>
      </c>
      <c r="J1084" s="37" t="str">
        <f t="shared" si="55"/>
        <v>12</v>
      </c>
      <c r="K1084" s="38" t="str">
        <f>IF(ISBLANK('Model Performance Data'!$L$50),"-",'Model Performance Data'!$L$50)</f>
        <v>-</v>
      </c>
      <c r="L1084" s="38" t="str">
        <f>IF(ISBLANK('Model Performance Data'!$K$50),"-",'Model Performance Data'!$K$50)</f>
        <v>-</v>
      </c>
      <c r="M1084" s="43">
        <f>IF(ISNA(SUMIFS(INDEX('Model Performance Data'!$O$8:$DY$56,0,MATCH(CONCATENATE($J1084,M$6),'Model Performance Data'!$O$6:$DY$6,0)),'Model Performance Data'!$B$8:$B$56,$C1084,'Model Performance Data'!$C$8:$C$56,$D1084)),"-",SUMIFS(INDEX('Model Performance Data'!$O$8:$DY$56,0,MATCH(CONCATENATE($J1084,M$6),'Model Performance Data'!$O$6:$DY$6,0)),'Model Performance Data'!$B$8:$B$56,$C1084,'Model Performance Data'!$C$8:$C$56,$D1084))</f>
        <v>0</v>
      </c>
      <c r="N1084" s="43">
        <f>IF(ISNA(SUMIFS(INDEX('Model Performance Data'!$O$8:$DY$56,0,MATCH(CONCATENATE($J1084,N$6),'Model Performance Data'!$O$6:$DY$6,0)),'Model Performance Data'!$B$8:$B$56,$C1084,'Model Performance Data'!$C$8:$C$56,$D1084)),"-",SUMIFS(INDEX('Model Performance Data'!$O$8:$DY$56,0,MATCH(CONCATENATE($J1084,N$6),'Model Performance Data'!$O$6:$DY$6,0)),'Model Performance Data'!$B$8:$B$56,$C1084,'Model Performance Data'!$C$8:$C$56,$D1084))</f>
        <v>0</v>
      </c>
      <c r="O1084" s="154">
        <f>IF(ISNA(SUMIFS(INDEX('Model Performance Data'!$O$8:$DY$56,0,MATCH(CONCATENATE($J1084,O$6),'Model Performance Data'!$O$6:$DY$6,0)),'Model Performance Data'!$B$8:$B$56,$C1084,'Model Performance Data'!$C$8:$C$56,$D1084)),"-",SUMIFS(INDEX('Model Performance Data'!$O$8:$DY$56,0,MATCH(CONCATENATE($J1084,O$6),'Model Performance Data'!$O$6:$DY$6,0)),'Model Performance Data'!$B$8:$B$56,$C1084,'Model Performance Data'!$C$8:$C$56,$D1084))</f>
        <v>0</v>
      </c>
    </row>
    <row r="1085" spans="2:15" outlineLevel="1" x14ac:dyDescent="0.35">
      <c r="B1085" s="37" t="s">
        <v>80</v>
      </c>
      <c r="C1085" s="38" t="str">
        <f>IF(ISBLANK('Model Performance Data'!$B$50),"-",'Model Performance Data'!$B$50)</f>
        <v>-</v>
      </c>
      <c r="D1085" s="38" t="str">
        <f>IF(ISBLANK('Model Performance Data'!$C$50),"-",'Model Performance Data'!$C$50)</f>
        <v>-</v>
      </c>
      <c r="E1085" s="38" t="str">
        <f>IF(ISBLANK('Model Performance Data'!$D$50),"-",'Model Performance Data'!$D$50)</f>
        <v>-</v>
      </c>
      <c r="F1085" s="38" t="str">
        <f>IF(ISBLANK('Model Performance Data'!$E$50),"-",'Model Performance Data'!$E$50)</f>
        <v>-</v>
      </c>
      <c r="G1085" s="38" t="str">
        <f>IF(ISBLANK('Model Performance Data'!$F$50),"-",'Model Performance Data'!$F$50)</f>
        <v>-</v>
      </c>
      <c r="H1085" s="38">
        <v>1</v>
      </c>
      <c r="I1085" s="38">
        <v>3</v>
      </c>
      <c r="J1085" s="37" t="str">
        <f t="shared" si="55"/>
        <v>13</v>
      </c>
      <c r="K1085" s="38" t="str">
        <f>IF(ISBLANK('Model Performance Data'!$L$50),"-",'Model Performance Data'!$L$50)</f>
        <v>-</v>
      </c>
      <c r="L1085" s="38" t="str">
        <f>IF(ISBLANK('Model Performance Data'!$K$50),"-",'Model Performance Data'!$K$50)</f>
        <v>-</v>
      </c>
      <c r="M1085" s="43">
        <f>IF(ISNA(SUMIFS(INDEX('Model Performance Data'!$O$8:$DY$56,0,MATCH(CONCATENATE($J1085,M$6),'Model Performance Data'!$O$6:$DY$6,0)),'Model Performance Data'!$B$8:$B$56,$C1085,'Model Performance Data'!$C$8:$C$56,$D1085)),"-",SUMIFS(INDEX('Model Performance Data'!$O$8:$DY$56,0,MATCH(CONCATENATE($J1085,M$6),'Model Performance Data'!$O$6:$DY$6,0)),'Model Performance Data'!$B$8:$B$56,$C1085,'Model Performance Data'!$C$8:$C$56,$D1085))</f>
        <v>0</v>
      </c>
      <c r="N1085" s="43">
        <f>IF(ISNA(SUMIFS(INDEX('Model Performance Data'!$O$8:$DY$56,0,MATCH(CONCATENATE($J1085,N$6),'Model Performance Data'!$O$6:$DY$6,0)),'Model Performance Data'!$B$8:$B$56,$C1085,'Model Performance Data'!$C$8:$C$56,$D1085)),"-",SUMIFS(INDEX('Model Performance Data'!$O$8:$DY$56,0,MATCH(CONCATENATE($J1085,N$6),'Model Performance Data'!$O$6:$DY$6,0)),'Model Performance Data'!$B$8:$B$56,$C1085,'Model Performance Data'!$C$8:$C$56,$D1085))</f>
        <v>0</v>
      </c>
      <c r="O1085" s="154">
        <f>IF(ISNA(SUMIFS(INDEX('Model Performance Data'!$O$8:$DY$56,0,MATCH(CONCATENATE($J1085,O$6),'Model Performance Data'!$O$6:$DY$6,0)),'Model Performance Data'!$B$8:$B$56,$C1085,'Model Performance Data'!$C$8:$C$56,$D1085)),"-",SUMIFS(INDEX('Model Performance Data'!$O$8:$DY$56,0,MATCH(CONCATENATE($J1085,O$6),'Model Performance Data'!$O$6:$DY$6,0)),'Model Performance Data'!$B$8:$B$56,$C1085,'Model Performance Data'!$C$8:$C$56,$D1085))</f>
        <v>0</v>
      </c>
    </row>
    <row r="1086" spans="2:15" outlineLevel="1" x14ac:dyDescent="0.35">
      <c r="B1086" s="37" t="s">
        <v>80</v>
      </c>
      <c r="C1086" s="38" t="str">
        <f>IF(ISBLANK('Model Performance Data'!$B$50),"-",'Model Performance Data'!$B$50)</f>
        <v>-</v>
      </c>
      <c r="D1086" s="38" t="str">
        <f>IF(ISBLANK('Model Performance Data'!$C$50),"-",'Model Performance Data'!$C$50)</f>
        <v>-</v>
      </c>
      <c r="E1086" s="38" t="str">
        <f>IF(ISBLANK('Model Performance Data'!$D$50),"-",'Model Performance Data'!$D$50)</f>
        <v>-</v>
      </c>
      <c r="F1086" s="38" t="str">
        <f>IF(ISBLANK('Model Performance Data'!$E$50),"-",'Model Performance Data'!$E$50)</f>
        <v>-</v>
      </c>
      <c r="G1086" s="38" t="str">
        <f>IF(ISBLANK('Model Performance Data'!$F$50),"-",'Model Performance Data'!$F$50)</f>
        <v>-</v>
      </c>
      <c r="H1086" s="38">
        <v>1</v>
      </c>
      <c r="I1086" s="38">
        <v>4</v>
      </c>
      <c r="J1086" s="37" t="str">
        <f t="shared" si="55"/>
        <v>14</v>
      </c>
      <c r="K1086" s="38" t="str">
        <f>IF(ISBLANK('Model Performance Data'!$L$50),"-",'Model Performance Data'!$L$50)</f>
        <v>-</v>
      </c>
      <c r="L1086" s="38" t="str">
        <f>IF(ISBLANK('Model Performance Data'!$K$50),"-",'Model Performance Data'!$K$50)</f>
        <v>-</v>
      </c>
      <c r="M1086" s="43">
        <f>IF(ISNA(SUMIFS(INDEX('Model Performance Data'!$O$8:$DY$56,0,MATCH(CONCATENATE($J1086,M$6),'Model Performance Data'!$O$6:$DY$6,0)),'Model Performance Data'!$B$8:$B$56,$C1086,'Model Performance Data'!$C$8:$C$56,$D1086)),"-",SUMIFS(INDEX('Model Performance Data'!$O$8:$DY$56,0,MATCH(CONCATENATE($J1086,M$6),'Model Performance Data'!$O$6:$DY$6,0)),'Model Performance Data'!$B$8:$B$56,$C1086,'Model Performance Data'!$C$8:$C$56,$D1086))</f>
        <v>0</v>
      </c>
      <c r="N1086" s="43">
        <f>IF(ISNA(SUMIFS(INDEX('Model Performance Data'!$O$8:$DY$56,0,MATCH(CONCATENATE($J1086,N$6),'Model Performance Data'!$O$6:$DY$6,0)),'Model Performance Data'!$B$8:$B$56,$C1086,'Model Performance Data'!$C$8:$C$56,$D1086)),"-",SUMIFS(INDEX('Model Performance Data'!$O$8:$DY$56,0,MATCH(CONCATENATE($J1086,N$6),'Model Performance Data'!$O$6:$DY$6,0)),'Model Performance Data'!$B$8:$B$56,$C1086,'Model Performance Data'!$C$8:$C$56,$D1086))</f>
        <v>0</v>
      </c>
      <c r="O1086" s="154">
        <f>IF(ISNA(SUMIFS(INDEX('Model Performance Data'!$O$8:$DY$56,0,MATCH(CONCATENATE($J1086,O$6),'Model Performance Data'!$O$6:$DY$6,0)),'Model Performance Data'!$B$8:$B$56,$C1086,'Model Performance Data'!$C$8:$C$56,$D1086)),"-",SUMIFS(INDEX('Model Performance Data'!$O$8:$DY$56,0,MATCH(CONCATENATE($J1086,O$6),'Model Performance Data'!$O$6:$DY$6,0)),'Model Performance Data'!$B$8:$B$56,$C1086,'Model Performance Data'!$C$8:$C$56,$D1086))</f>
        <v>0</v>
      </c>
    </row>
    <row r="1087" spans="2:15" outlineLevel="1" x14ac:dyDescent="0.35">
      <c r="B1087" s="37" t="s">
        <v>80</v>
      </c>
      <c r="C1087" s="38" t="str">
        <f>IF(ISBLANK('Model Performance Data'!$B$50),"-",'Model Performance Data'!$B$50)</f>
        <v>-</v>
      </c>
      <c r="D1087" s="38" t="str">
        <f>IF(ISBLANK('Model Performance Data'!$C$50),"-",'Model Performance Data'!$C$50)</f>
        <v>-</v>
      </c>
      <c r="E1087" s="38" t="str">
        <f>IF(ISBLANK('Model Performance Data'!$D$50),"-",'Model Performance Data'!$D$50)</f>
        <v>-</v>
      </c>
      <c r="F1087" s="38" t="str">
        <f>IF(ISBLANK('Model Performance Data'!$E$50),"-",'Model Performance Data'!$E$50)</f>
        <v>-</v>
      </c>
      <c r="G1087" s="38" t="str">
        <f>IF(ISBLANK('Model Performance Data'!$F$50),"-",'Model Performance Data'!$F$50)</f>
        <v>-</v>
      </c>
      <c r="H1087" s="38">
        <v>1</v>
      </c>
      <c r="I1087" s="38">
        <v>5</v>
      </c>
      <c r="J1087" s="37" t="str">
        <f t="shared" si="55"/>
        <v>15</v>
      </c>
      <c r="K1087" s="38" t="str">
        <f>IF(ISBLANK('Model Performance Data'!$L$50),"-",'Model Performance Data'!$L$50)</f>
        <v>-</v>
      </c>
      <c r="L1087" s="38" t="str">
        <f>IF(ISBLANK('Model Performance Data'!$K$50),"-",'Model Performance Data'!$K$50)</f>
        <v>-</v>
      </c>
      <c r="M1087" s="43">
        <f>IF(ISNA(SUMIFS(INDEX('Model Performance Data'!$O$8:$DY$56,0,MATCH(CONCATENATE($J1087,M$6),'Model Performance Data'!$O$6:$DY$6,0)),'Model Performance Data'!$B$8:$B$56,$C1087,'Model Performance Data'!$C$8:$C$56,$D1087)),"-",SUMIFS(INDEX('Model Performance Data'!$O$8:$DY$56,0,MATCH(CONCATENATE($J1087,M$6),'Model Performance Data'!$O$6:$DY$6,0)),'Model Performance Data'!$B$8:$B$56,$C1087,'Model Performance Data'!$C$8:$C$56,$D1087))</f>
        <v>0</v>
      </c>
      <c r="N1087" s="43">
        <f>IF(ISNA(SUMIFS(INDEX('Model Performance Data'!$O$8:$DY$56,0,MATCH(CONCATENATE($J1087,N$6),'Model Performance Data'!$O$6:$DY$6,0)),'Model Performance Data'!$B$8:$B$56,$C1087,'Model Performance Data'!$C$8:$C$56,$D1087)),"-",SUMIFS(INDEX('Model Performance Data'!$O$8:$DY$56,0,MATCH(CONCATENATE($J1087,N$6),'Model Performance Data'!$O$6:$DY$6,0)),'Model Performance Data'!$B$8:$B$56,$C1087,'Model Performance Data'!$C$8:$C$56,$D1087))</f>
        <v>0</v>
      </c>
      <c r="O1087" s="154">
        <f>IF(ISNA(SUMIFS(INDEX('Model Performance Data'!$O$8:$DY$56,0,MATCH(CONCATENATE($J1087,O$6),'Model Performance Data'!$O$6:$DY$6,0)),'Model Performance Data'!$B$8:$B$56,$C1087,'Model Performance Data'!$C$8:$C$56,$D1087)),"-",SUMIFS(INDEX('Model Performance Data'!$O$8:$DY$56,0,MATCH(CONCATENATE($J1087,O$6),'Model Performance Data'!$O$6:$DY$6,0)),'Model Performance Data'!$B$8:$B$56,$C1087,'Model Performance Data'!$C$8:$C$56,$D1087))</f>
        <v>0</v>
      </c>
    </row>
    <row r="1088" spans="2:15" outlineLevel="1" x14ac:dyDescent="0.35">
      <c r="B1088" s="37" t="s">
        <v>80</v>
      </c>
      <c r="C1088" s="38" t="str">
        <f>IF(ISBLANK('Model Performance Data'!$B$50),"-",'Model Performance Data'!$B$50)</f>
        <v>-</v>
      </c>
      <c r="D1088" s="38" t="str">
        <f>IF(ISBLANK('Model Performance Data'!$C$50),"-",'Model Performance Data'!$C$50)</f>
        <v>-</v>
      </c>
      <c r="E1088" s="38" t="str">
        <f>IF(ISBLANK('Model Performance Data'!$D$50),"-",'Model Performance Data'!$D$50)</f>
        <v>-</v>
      </c>
      <c r="F1088" s="38" t="str">
        <f>IF(ISBLANK('Model Performance Data'!$E$50),"-",'Model Performance Data'!$E$50)</f>
        <v>-</v>
      </c>
      <c r="G1088" s="38" t="str">
        <f>IF(ISBLANK('Model Performance Data'!$F$50),"-",'Model Performance Data'!$F$50)</f>
        <v>-</v>
      </c>
      <c r="H1088" s="38">
        <v>1</v>
      </c>
      <c r="I1088" s="38" t="s">
        <v>65</v>
      </c>
      <c r="J1088" s="37" t="str">
        <f t="shared" si="55"/>
        <v>1Goal</v>
      </c>
      <c r="K1088" s="38" t="str">
        <f>IF(ISBLANK('Model Performance Data'!$L$50),"-",'Model Performance Data'!$L$50)</f>
        <v>-</v>
      </c>
      <c r="L1088" s="38" t="str">
        <f>IF(ISBLANK('Model Performance Data'!$K$50),"-",'Model Performance Data'!$K$50)</f>
        <v>-</v>
      </c>
      <c r="M1088" s="43" t="str">
        <f>IF(ISNA(SUMIFS(INDEX('Model Performance Data'!$O$8:$DY$56,0,MATCH(CONCATENATE($J1088,M$6),'Model Performance Data'!$O$6:$DY$6,0)),'Model Performance Data'!$B$8:$B$56,$C1088,'Model Performance Data'!$C$8:$C$56,$D1088)),"-",SUMIFS(INDEX('Model Performance Data'!$O$8:$DY$56,0,MATCH(CONCATENATE($J1088,M$6),'Model Performance Data'!$O$6:$DY$6,0)),'Model Performance Data'!$B$8:$B$56,$C1088,'Model Performance Data'!$C$8:$C$56,$D1088))</f>
        <v>-</v>
      </c>
      <c r="N1088" s="43" t="str">
        <f>IF(ISNA(SUMIFS(INDEX('Model Performance Data'!$O$8:$DY$56,0,MATCH(CONCATENATE($J1088,N$6),'Model Performance Data'!$O$6:$DY$6,0)),'Model Performance Data'!$B$8:$B$56,$C1088,'Model Performance Data'!$C$8:$C$56,$D1088)),"-",SUMIFS(INDEX('Model Performance Data'!$O$8:$DY$56,0,MATCH(CONCATENATE($J1088,N$6),'Model Performance Data'!$O$6:$DY$6,0)),'Model Performance Data'!$B$8:$B$56,$C1088,'Model Performance Data'!$C$8:$C$56,$D1088))</f>
        <v>-</v>
      </c>
      <c r="O1088" s="154">
        <f>IF(ISNA(SUMIFS(INDEX('Model Performance Data'!$O$8:$DY$56,0,MATCH(CONCATENATE($J1088,O$6),'Model Performance Data'!$O$6:$DY$6,0)),'Model Performance Data'!$B$8:$B$56,$C1088,'Model Performance Data'!$C$8:$C$56,$D1088)),"-",SUMIFS(INDEX('Model Performance Data'!$O$8:$DY$56,0,MATCH(CONCATENATE($J1088,O$6),'Model Performance Data'!$O$6:$DY$6,0)),'Model Performance Data'!$B$8:$B$56,$C1088,'Model Performance Data'!$C$8:$C$56,$D1088))</f>
        <v>0</v>
      </c>
    </row>
    <row r="1089" spans="2:15" outlineLevel="1" x14ac:dyDescent="0.35">
      <c r="B1089" s="37" t="s">
        <v>80</v>
      </c>
      <c r="C1089" s="38" t="str">
        <f>IF(ISBLANK('Model Performance Data'!$B$50),"-",'Model Performance Data'!$B$50)</f>
        <v>-</v>
      </c>
      <c r="D1089" s="38" t="str">
        <f>IF(ISBLANK('Model Performance Data'!$C$50),"-",'Model Performance Data'!$C$50)</f>
        <v>-</v>
      </c>
      <c r="E1089" s="38" t="str">
        <f>IF(ISBLANK('Model Performance Data'!$D$50),"-",'Model Performance Data'!$D$50)</f>
        <v>-</v>
      </c>
      <c r="F1089" s="38" t="str">
        <f>IF(ISBLANK('Model Performance Data'!$E$50),"-",'Model Performance Data'!$E$50)</f>
        <v>-</v>
      </c>
      <c r="G1089" s="38" t="str">
        <f>IF(ISBLANK('Model Performance Data'!$F$50),"-",'Model Performance Data'!$F$50)</f>
        <v>-</v>
      </c>
      <c r="H1089" s="38">
        <v>2</v>
      </c>
      <c r="I1089" s="38">
        <v>1</v>
      </c>
      <c r="J1089" s="37" t="str">
        <f t="shared" si="55"/>
        <v>21</v>
      </c>
      <c r="K1089" s="38" t="str">
        <f>IF(ISBLANK('Model Performance Data'!$L$50),"-",'Model Performance Data'!$L$50)</f>
        <v>-</v>
      </c>
      <c r="L1089" s="38" t="str">
        <f>IF(ISBLANK('Model Performance Data'!$K$50),"-",'Model Performance Data'!$K$50)</f>
        <v>-</v>
      </c>
      <c r="M1089" s="43">
        <f>IF(ISNA(SUMIFS(INDEX('Model Performance Data'!$O$8:$DY$56,0,MATCH(CONCATENATE($J1089,M$6),'Model Performance Data'!$O$6:$DY$6,0)),'Model Performance Data'!$B$8:$B$56,$C1089,'Model Performance Data'!$C$8:$C$56,$D1089)),"-",SUMIFS(INDEX('Model Performance Data'!$O$8:$DY$56,0,MATCH(CONCATENATE($J1089,M$6),'Model Performance Data'!$O$6:$DY$6,0)),'Model Performance Data'!$B$8:$B$56,$C1089,'Model Performance Data'!$C$8:$C$56,$D1089))</f>
        <v>0</v>
      </c>
      <c r="N1089" s="43">
        <f>IF(ISNA(SUMIFS(INDEX('Model Performance Data'!$O$8:$DY$56,0,MATCH(CONCATENATE($J1089,N$6),'Model Performance Data'!$O$6:$DY$6,0)),'Model Performance Data'!$B$8:$B$56,$C1089,'Model Performance Data'!$C$8:$C$56,$D1089)),"-",SUMIFS(INDEX('Model Performance Data'!$O$8:$DY$56,0,MATCH(CONCATENATE($J1089,N$6),'Model Performance Data'!$O$6:$DY$6,0)),'Model Performance Data'!$B$8:$B$56,$C1089,'Model Performance Data'!$C$8:$C$56,$D1089))</f>
        <v>0</v>
      </c>
      <c r="O1089" s="154">
        <f>IF(ISNA(SUMIFS(INDEX('Model Performance Data'!$O$8:$DY$56,0,MATCH(CONCATENATE($J1089,O$6),'Model Performance Data'!$O$6:$DY$6,0)),'Model Performance Data'!$B$8:$B$56,$C1089,'Model Performance Data'!$C$8:$C$56,$D1089)),"-",SUMIFS(INDEX('Model Performance Data'!$O$8:$DY$56,0,MATCH(CONCATENATE($J1089,O$6),'Model Performance Data'!$O$6:$DY$6,0)),'Model Performance Data'!$B$8:$B$56,$C1089,'Model Performance Data'!$C$8:$C$56,$D1089))</f>
        <v>0</v>
      </c>
    </row>
    <row r="1090" spans="2:15" outlineLevel="1" x14ac:dyDescent="0.35">
      <c r="B1090" s="37" t="s">
        <v>80</v>
      </c>
      <c r="C1090" s="38" t="str">
        <f>IF(ISBLANK('Model Performance Data'!$B$50),"-",'Model Performance Data'!$B$50)</f>
        <v>-</v>
      </c>
      <c r="D1090" s="38" t="str">
        <f>IF(ISBLANK('Model Performance Data'!$C$50),"-",'Model Performance Data'!$C$50)</f>
        <v>-</v>
      </c>
      <c r="E1090" s="38" t="str">
        <f>IF(ISBLANK('Model Performance Data'!$D$50),"-",'Model Performance Data'!$D$50)</f>
        <v>-</v>
      </c>
      <c r="F1090" s="38" t="str">
        <f>IF(ISBLANK('Model Performance Data'!$E$50),"-",'Model Performance Data'!$E$50)</f>
        <v>-</v>
      </c>
      <c r="G1090" s="38" t="str">
        <f>IF(ISBLANK('Model Performance Data'!$F$50),"-",'Model Performance Data'!$F$50)</f>
        <v>-</v>
      </c>
      <c r="H1090" s="38">
        <v>2</v>
      </c>
      <c r="I1090" s="38">
        <v>2</v>
      </c>
      <c r="J1090" s="37" t="str">
        <f t="shared" si="55"/>
        <v>22</v>
      </c>
      <c r="K1090" s="38" t="str">
        <f>IF(ISBLANK('Model Performance Data'!$L$50),"-",'Model Performance Data'!$L$50)</f>
        <v>-</v>
      </c>
      <c r="L1090" s="38" t="str">
        <f>IF(ISBLANK('Model Performance Data'!$K$50),"-",'Model Performance Data'!$K$50)</f>
        <v>-</v>
      </c>
      <c r="M1090" s="43">
        <f>IF(ISNA(SUMIFS(INDEX('Model Performance Data'!$O$8:$DY$56,0,MATCH(CONCATENATE($J1090,M$6),'Model Performance Data'!$O$6:$DY$6,0)),'Model Performance Data'!$B$8:$B$56,$C1090,'Model Performance Data'!$C$8:$C$56,$D1090)),"-",SUMIFS(INDEX('Model Performance Data'!$O$8:$DY$56,0,MATCH(CONCATENATE($J1090,M$6),'Model Performance Data'!$O$6:$DY$6,0)),'Model Performance Data'!$B$8:$B$56,$C1090,'Model Performance Data'!$C$8:$C$56,$D1090))</f>
        <v>0</v>
      </c>
      <c r="N1090" s="43">
        <f>IF(ISNA(SUMIFS(INDEX('Model Performance Data'!$O$8:$DY$56,0,MATCH(CONCATENATE($J1090,N$6),'Model Performance Data'!$O$6:$DY$6,0)),'Model Performance Data'!$B$8:$B$56,$C1090,'Model Performance Data'!$C$8:$C$56,$D1090)),"-",SUMIFS(INDEX('Model Performance Data'!$O$8:$DY$56,0,MATCH(CONCATENATE($J1090,N$6),'Model Performance Data'!$O$6:$DY$6,0)),'Model Performance Data'!$B$8:$B$56,$C1090,'Model Performance Data'!$C$8:$C$56,$D1090))</f>
        <v>0</v>
      </c>
      <c r="O1090" s="154">
        <f>IF(ISNA(SUMIFS(INDEX('Model Performance Data'!$O$8:$DY$56,0,MATCH(CONCATENATE($J1090,O$6),'Model Performance Data'!$O$6:$DY$6,0)),'Model Performance Data'!$B$8:$B$56,$C1090,'Model Performance Data'!$C$8:$C$56,$D1090)),"-",SUMIFS(INDEX('Model Performance Data'!$O$8:$DY$56,0,MATCH(CONCATENATE($J1090,O$6),'Model Performance Data'!$O$6:$DY$6,0)),'Model Performance Data'!$B$8:$B$56,$C1090,'Model Performance Data'!$C$8:$C$56,$D1090))</f>
        <v>0</v>
      </c>
    </row>
    <row r="1091" spans="2:15" outlineLevel="1" x14ac:dyDescent="0.35">
      <c r="B1091" s="37" t="s">
        <v>80</v>
      </c>
      <c r="C1091" s="38" t="str">
        <f>IF(ISBLANK('Model Performance Data'!$B$50),"-",'Model Performance Data'!$B$50)</f>
        <v>-</v>
      </c>
      <c r="D1091" s="38" t="str">
        <f>IF(ISBLANK('Model Performance Data'!$C$50),"-",'Model Performance Data'!$C$50)</f>
        <v>-</v>
      </c>
      <c r="E1091" s="38" t="str">
        <f>IF(ISBLANK('Model Performance Data'!$D$50),"-",'Model Performance Data'!$D$50)</f>
        <v>-</v>
      </c>
      <c r="F1091" s="38" t="str">
        <f>IF(ISBLANK('Model Performance Data'!$E$50),"-",'Model Performance Data'!$E$50)</f>
        <v>-</v>
      </c>
      <c r="G1091" s="38" t="str">
        <f>IF(ISBLANK('Model Performance Data'!$F$50),"-",'Model Performance Data'!$F$50)</f>
        <v>-</v>
      </c>
      <c r="H1091" s="38">
        <v>2</v>
      </c>
      <c r="I1091" s="38">
        <v>3</v>
      </c>
      <c r="J1091" s="37" t="str">
        <f t="shared" si="55"/>
        <v>23</v>
      </c>
      <c r="K1091" s="38" t="str">
        <f>IF(ISBLANK('Model Performance Data'!$L$50),"-",'Model Performance Data'!$L$50)</f>
        <v>-</v>
      </c>
      <c r="L1091" s="38" t="str">
        <f>IF(ISBLANK('Model Performance Data'!$K$50),"-",'Model Performance Data'!$K$50)</f>
        <v>-</v>
      </c>
      <c r="M1091" s="43">
        <f>IF(ISNA(SUMIFS(INDEX('Model Performance Data'!$O$8:$DY$56,0,MATCH(CONCATENATE($J1091,M$6),'Model Performance Data'!$O$6:$DY$6,0)),'Model Performance Data'!$B$8:$B$56,$C1091,'Model Performance Data'!$C$8:$C$56,$D1091)),"-",SUMIFS(INDEX('Model Performance Data'!$O$8:$DY$56,0,MATCH(CONCATENATE($J1091,M$6),'Model Performance Data'!$O$6:$DY$6,0)),'Model Performance Data'!$B$8:$B$56,$C1091,'Model Performance Data'!$C$8:$C$56,$D1091))</f>
        <v>0</v>
      </c>
      <c r="N1091" s="43">
        <f>IF(ISNA(SUMIFS(INDEX('Model Performance Data'!$O$8:$DY$56,0,MATCH(CONCATENATE($J1091,N$6),'Model Performance Data'!$O$6:$DY$6,0)),'Model Performance Data'!$B$8:$B$56,$C1091,'Model Performance Data'!$C$8:$C$56,$D1091)),"-",SUMIFS(INDEX('Model Performance Data'!$O$8:$DY$56,0,MATCH(CONCATENATE($J1091,N$6),'Model Performance Data'!$O$6:$DY$6,0)),'Model Performance Data'!$B$8:$B$56,$C1091,'Model Performance Data'!$C$8:$C$56,$D1091))</f>
        <v>0</v>
      </c>
      <c r="O1091" s="154">
        <f>IF(ISNA(SUMIFS(INDEX('Model Performance Data'!$O$8:$DY$56,0,MATCH(CONCATENATE($J1091,O$6),'Model Performance Data'!$O$6:$DY$6,0)),'Model Performance Data'!$B$8:$B$56,$C1091,'Model Performance Data'!$C$8:$C$56,$D1091)),"-",SUMIFS(INDEX('Model Performance Data'!$O$8:$DY$56,0,MATCH(CONCATENATE($J1091,O$6),'Model Performance Data'!$O$6:$DY$6,0)),'Model Performance Data'!$B$8:$B$56,$C1091,'Model Performance Data'!$C$8:$C$56,$D1091))</f>
        <v>0</v>
      </c>
    </row>
    <row r="1092" spans="2:15" outlineLevel="1" x14ac:dyDescent="0.35">
      <c r="B1092" s="37" t="s">
        <v>80</v>
      </c>
      <c r="C1092" s="38" t="str">
        <f>IF(ISBLANK('Model Performance Data'!$B$50),"-",'Model Performance Data'!$B$50)</f>
        <v>-</v>
      </c>
      <c r="D1092" s="38" t="str">
        <f>IF(ISBLANK('Model Performance Data'!$C$50),"-",'Model Performance Data'!$C$50)</f>
        <v>-</v>
      </c>
      <c r="E1092" s="38" t="str">
        <f>IF(ISBLANK('Model Performance Data'!$D$50),"-",'Model Performance Data'!$D$50)</f>
        <v>-</v>
      </c>
      <c r="F1092" s="38" t="str">
        <f>IF(ISBLANK('Model Performance Data'!$E$50),"-",'Model Performance Data'!$E$50)</f>
        <v>-</v>
      </c>
      <c r="G1092" s="38" t="str">
        <f>IF(ISBLANK('Model Performance Data'!$F$50),"-",'Model Performance Data'!$F$50)</f>
        <v>-</v>
      </c>
      <c r="H1092" s="38">
        <v>2</v>
      </c>
      <c r="I1092" s="38">
        <v>4</v>
      </c>
      <c r="J1092" s="37" t="str">
        <f t="shared" si="55"/>
        <v>24</v>
      </c>
      <c r="K1092" s="38" t="str">
        <f>IF(ISBLANK('Model Performance Data'!$L$50),"-",'Model Performance Data'!$L$50)</f>
        <v>-</v>
      </c>
      <c r="L1092" s="38" t="str">
        <f>IF(ISBLANK('Model Performance Data'!$K$50),"-",'Model Performance Data'!$K$50)</f>
        <v>-</v>
      </c>
      <c r="M1092" s="43">
        <f>IF(ISNA(SUMIFS(INDEX('Model Performance Data'!$O$8:$DY$56,0,MATCH(CONCATENATE($J1092,M$6),'Model Performance Data'!$O$6:$DY$6,0)),'Model Performance Data'!$B$8:$B$56,$C1092,'Model Performance Data'!$C$8:$C$56,$D1092)),"-",SUMIFS(INDEX('Model Performance Data'!$O$8:$DY$56,0,MATCH(CONCATENATE($J1092,M$6),'Model Performance Data'!$O$6:$DY$6,0)),'Model Performance Data'!$B$8:$B$56,$C1092,'Model Performance Data'!$C$8:$C$56,$D1092))</f>
        <v>0</v>
      </c>
      <c r="N1092" s="43">
        <f>IF(ISNA(SUMIFS(INDEX('Model Performance Data'!$O$8:$DY$56,0,MATCH(CONCATENATE($J1092,N$6),'Model Performance Data'!$O$6:$DY$6,0)),'Model Performance Data'!$B$8:$B$56,$C1092,'Model Performance Data'!$C$8:$C$56,$D1092)),"-",SUMIFS(INDEX('Model Performance Data'!$O$8:$DY$56,0,MATCH(CONCATENATE($J1092,N$6),'Model Performance Data'!$O$6:$DY$6,0)),'Model Performance Data'!$B$8:$B$56,$C1092,'Model Performance Data'!$C$8:$C$56,$D1092))</f>
        <v>0</v>
      </c>
      <c r="O1092" s="154">
        <f>IF(ISNA(SUMIFS(INDEX('Model Performance Data'!$O$8:$DY$56,0,MATCH(CONCATENATE($J1092,O$6),'Model Performance Data'!$O$6:$DY$6,0)),'Model Performance Data'!$B$8:$B$56,$C1092,'Model Performance Data'!$C$8:$C$56,$D1092)),"-",SUMIFS(INDEX('Model Performance Data'!$O$8:$DY$56,0,MATCH(CONCATENATE($J1092,O$6),'Model Performance Data'!$O$6:$DY$6,0)),'Model Performance Data'!$B$8:$B$56,$C1092,'Model Performance Data'!$C$8:$C$56,$D1092))</f>
        <v>0</v>
      </c>
    </row>
    <row r="1093" spans="2:15" outlineLevel="1" x14ac:dyDescent="0.35">
      <c r="B1093" s="37" t="s">
        <v>80</v>
      </c>
      <c r="C1093" s="38" t="str">
        <f>IF(ISBLANK('Model Performance Data'!$B$50),"-",'Model Performance Data'!$B$50)</f>
        <v>-</v>
      </c>
      <c r="D1093" s="38" t="str">
        <f>IF(ISBLANK('Model Performance Data'!$C$50),"-",'Model Performance Data'!$C$50)</f>
        <v>-</v>
      </c>
      <c r="E1093" s="38" t="str">
        <f>IF(ISBLANK('Model Performance Data'!$D$50),"-",'Model Performance Data'!$D$50)</f>
        <v>-</v>
      </c>
      <c r="F1093" s="38" t="str">
        <f>IF(ISBLANK('Model Performance Data'!$E$50),"-",'Model Performance Data'!$E$50)</f>
        <v>-</v>
      </c>
      <c r="G1093" s="38" t="str">
        <f>IF(ISBLANK('Model Performance Data'!$F$50),"-",'Model Performance Data'!$F$50)</f>
        <v>-</v>
      </c>
      <c r="H1093" s="38">
        <v>2</v>
      </c>
      <c r="I1093" s="38">
        <v>5</v>
      </c>
      <c r="J1093" s="37" t="str">
        <f t="shared" si="55"/>
        <v>25</v>
      </c>
      <c r="K1093" s="38" t="str">
        <f>IF(ISBLANK('Model Performance Data'!$L$50),"-",'Model Performance Data'!$L$50)</f>
        <v>-</v>
      </c>
      <c r="L1093" s="38" t="str">
        <f>IF(ISBLANK('Model Performance Data'!$K$50),"-",'Model Performance Data'!$K$50)</f>
        <v>-</v>
      </c>
      <c r="M1093" s="43">
        <f>IF(ISNA(SUMIFS(INDEX('Model Performance Data'!$O$8:$DY$56,0,MATCH(CONCATENATE($J1093,M$6),'Model Performance Data'!$O$6:$DY$6,0)),'Model Performance Data'!$B$8:$B$56,$C1093,'Model Performance Data'!$C$8:$C$56,$D1093)),"-",SUMIFS(INDEX('Model Performance Data'!$O$8:$DY$56,0,MATCH(CONCATENATE($J1093,M$6),'Model Performance Data'!$O$6:$DY$6,0)),'Model Performance Data'!$B$8:$B$56,$C1093,'Model Performance Data'!$C$8:$C$56,$D1093))</f>
        <v>0</v>
      </c>
      <c r="N1093" s="43">
        <f>IF(ISNA(SUMIFS(INDEX('Model Performance Data'!$O$8:$DY$56,0,MATCH(CONCATENATE($J1093,N$6),'Model Performance Data'!$O$6:$DY$6,0)),'Model Performance Data'!$B$8:$B$56,$C1093,'Model Performance Data'!$C$8:$C$56,$D1093)),"-",SUMIFS(INDEX('Model Performance Data'!$O$8:$DY$56,0,MATCH(CONCATENATE($J1093,N$6),'Model Performance Data'!$O$6:$DY$6,0)),'Model Performance Data'!$B$8:$B$56,$C1093,'Model Performance Data'!$C$8:$C$56,$D1093))</f>
        <v>0</v>
      </c>
      <c r="O1093" s="154">
        <f>IF(ISNA(SUMIFS(INDEX('Model Performance Data'!$O$8:$DY$56,0,MATCH(CONCATENATE($J1093,O$6),'Model Performance Data'!$O$6:$DY$6,0)),'Model Performance Data'!$B$8:$B$56,$C1093,'Model Performance Data'!$C$8:$C$56,$D1093)),"-",SUMIFS(INDEX('Model Performance Data'!$O$8:$DY$56,0,MATCH(CONCATENATE($J1093,O$6),'Model Performance Data'!$O$6:$DY$6,0)),'Model Performance Data'!$B$8:$B$56,$C1093,'Model Performance Data'!$C$8:$C$56,$D1093))</f>
        <v>0</v>
      </c>
    </row>
    <row r="1094" spans="2:15" outlineLevel="1" x14ac:dyDescent="0.35">
      <c r="B1094" s="37" t="s">
        <v>80</v>
      </c>
      <c r="C1094" s="38" t="str">
        <f>IF(ISBLANK('Model Performance Data'!$B$50),"-",'Model Performance Data'!$B$50)</f>
        <v>-</v>
      </c>
      <c r="D1094" s="38" t="str">
        <f>IF(ISBLANK('Model Performance Data'!$C$50),"-",'Model Performance Data'!$C$50)</f>
        <v>-</v>
      </c>
      <c r="E1094" s="38" t="str">
        <f>IF(ISBLANK('Model Performance Data'!$D$50),"-",'Model Performance Data'!$D$50)</f>
        <v>-</v>
      </c>
      <c r="F1094" s="38" t="str">
        <f>IF(ISBLANK('Model Performance Data'!$E$50),"-",'Model Performance Data'!$E$50)</f>
        <v>-</v>
      </c>
      <c r="G1094" s="38" t="str">
        <f>IF(ISBLANK('Model Performance Data'!$F$50),"-",'Model Performance Data'!$F$50)</f>
        <v>-</v>
      </c>
      <c r="H1094" s="38">
        <v>2</v>
      </c>
      <c r="I1094" s="38" t="s">
        <v>65</v>
      </c>
      <c r="J1094" s="37" t="str">
        <f t="shared" si="55"/>
        <v>2Goal</v>
      </c>
      <c r="K1094" s="38" t="str">
        <f>IF(ISBLANK('Model Performance Data'!$L$50),"-",'Model Performance Data'!$L$50)</f>
        <v>-</v>
      </c>
      <c r="L1094" s="38" t="str">
        <f>IF(ISBLANK('Model Performance Data'!$K$50),"-",'Model Performance Data'!$K$50)</f>
        <v>-</v>
      </c>
      <c r="M1094" s="43" t="str">
        <f>IF(ISNA(SUMIFS(INDEX('Model Performance Data'!$O$8:$DY$56,0,MATCH(CONCATENATE($J1094,M$6),'Model Performance Data'!$O$6:$DY$6,0)),'Model Performance Data'!$B$8:$B$56,$C1094,'Model Performance Data'!$C$8:$C$56,$D1094)),"-",SUMIFS(INDEX('Model Performance Data'!$O$8:$DY$56,0,MATCH(CONCATENATE($J1094,M$6),'Model Performance Data'!$O$6:$DY$6,0)),'Model Performance Data'!$B$8:$B$56,$C1094,'Model Performance Data'!$C$8:$C$56,$D1094))</f>
        <v>-</v>
      </c>
      <c r="N1094" s="43" t="str">
        <f>IF(ISNA(SUMIFS(INDEX('Model Performance Data'!$O$8:$DY$56,0,MATCH(CONCATENATE($J1094,N$6),'Model Performance Data'!$O$6:$DY$6,0)),'Model Performance Data'!$B$8:$B$56,$C1094,'Model Performance Data'!$C$8:$C$56,$D1094)),"-",SUMIFS(INDEX('Model Performance Data'!$O$8:$DY$56,0,MATCH(CONCATENATE($J1094,N$6),'Model Performance Data'!$O$6:$DY$6,0)),'Model Performance Data'!$B$8:$B$56,$C1094,'Model Performance Data'!$C$8:$C$56,$D1094))</f>
        <v>-</v>
      </c>
      <c r="O1094" s="154">
        <f>IF(ISNA(SUMIFS(INDEX('Model Performance Data'!$O$8:$DY$56,0,MATCH(CONCATENATE($J1094,O$6),'Model Performance Data'!$O$6:$DY$6,0)),'Model Performance Data'!$B$8:$B$56,$C1094,'Model Performance Data'!$C$8:$C$56,$D1094)),"-",SUMIFS(INDEX('Model Performance Data'!$O$8:$DY$56,0,MATCH(CONCATENATE($J1094,O$6),'Model Performance Data'!$O$6:$DY$6,0)),'Model Performance Data'!$B$8:$B$56,$C1094,'Model Performance Data'!$C$8:$C$56,$D1094))</f>
        <v>0</v>
      </c>
    </row>
    <row r="1095" spans="2:15" outlineLevel="1" x14ac:dyDescent="0.35">
      <c r="B1095" s="37" t="s">
        <v>80</v>
      </c>
      <c r="C1095" s="38" t="str">
        <f>IF(ISBLANK('Model Performance Data'!$B$50),"-",'Model Performance Data'!$B$50)</f>
        <v>-</v>
      </c>
      <c r="D1095" s="38" t="str">
        <f>IF(ISBLANK('Model Performance Data'!$C$50),"-",'Model Performance Data'!$C$50)</f>
        <v>-</v>
      </c>
      <c r="E1095" s="38" t="str">
        <f>IF(ISBLANK('Model Performance Data'!$D$50),"-",'Model Performance Data'!$D$50)</f>
        <v>-</v>
      </c>
      <c r="F1095" s="38" t="str">
        <f>IF(ISBLANK('Model Performance Data'!$E$50),"-",'Model Performance Data'!$E$50)</f>
        <v>-</v>
      </c>
      <c r="G1095" s="38" t="str">
        <f>IF(ISBLANK('Model Performance Data'!$F$50),"-",'Model Performance Data'!$F$50)</f>
        <v>-</v>
      </c>
      <c r="H1095" s="38">
        <v>3</v>
      </c>
      <c r="I1095" s="38">
        <v>1</v>
      </c>
      <c r="J1095" s="37" t="str">
        <f t="shared" si="55"/>
        <v>31</v>
      </c>
      <c r="K1095" s="38" t="str">
        <f>IF(ISBLANK('Model Performance Data'!$L$50),"-",'Model Performance Data'!$L$50)</f>
        <v>-</v>
      </c>
      <c r="L1095" s="38" t="str">
        <f>IF(ISBLANK('Model Performance Data'!$K$50),"-",'Model Performance Data'!$K$50)</f>
        <v>-</v>
      </c>
      <c r="M1095" s="43">
        <f>IF(ISNA(SUMIFS(INDEX('Model Performance Data'!$O$8:$DY$56,0,MATCH(CONCATENATE($J1095,M$6),'Model Performance Data'!$O$6:$DY$6,0)),'Model Performance Data'!$B$8:$B$56,$C1095,'Model Performance Data'!$C$8:$C$56,$D1095)),"-",SUMIFS(INDEX('Model Performance Data'!$O$8:$DY$56,0,MATCH(CONCATENATE($J1095,M$6),'Model Performance Data'!$O$6:$DY$6,0)),'Model Performance Data'!$B$8:$B$56,$C1095,'Model Performance Data'!$C$8:$C$56,$D1095))</f>
        <v>0</v>
      </c>
      <c r="N1095" s="43">
        <f>IF(ISNA(SUMIFS(INDEX('Model Performance Data'!$O$8:$DY$56,0,MATCH(CONCATENATE($J1095,N$6),'Model Performance Data'!$O$6:$DY$6,0)),'Model Performance Data'!$B$8:$B$56,$C1095,'Model Performance Data'!$C$8:$C$56,$D1095)),"-",SUMIFS(INDEX('Model Performance Data'!$O$8:$DY$56,0,MATCH(CONCATENATE($J1095,N$6),'Model Performance Data'!$O$6:$DY$6,0)),'Model Performance Data'!$B$8:$B$56,$C1095,'Model Performance Data'!$C$8:$C$56,$D1095))</f>
        <v>0</v>
      </c>
      <c r="O1095" s="154">
        <f>IF(ISNA(SUMIFS(INDEX('Model Performance Data'!$O$8:$DY$56,0,MATCH(CONCATENATE($J1095,O$6),'Model Performance Data'!$O$6:$DY$6,0)),'Model Performance Data'!$B$8:$B$56,$C1095,'Model Performance Data'!$C$8:$C$56,$D1095)),"-",SUMIFS(INDEX('Model Performance Data'!$O$8:$DY$56,0,MATCH(CONCATENATE($J1095,O$6),'Model Performance Data'!$O$6:$DY$6,0)),'Model Performance Data'!$B$8:$B$56,$C1095,'Model Performance Data'!$C$8:$C$56,$D1095))</f>
        <v>0</v>
      </c>
    </row>
    <row r="1096" spans="2:15" outlineLevel="1" x14ac:dyDescent="0.35">
      <c r="B1096" s="37" t="s">
        <v>80</v>
      </c>
      <c r="C1096" s="38" t="str">
        <f>IF(ISBLANK('Model Performance Data'!$B$50),"-",'Model Performance Data'!$B$50)</f>
        <v>-</v>
      </c>
      <c r="D1096" s="38" t="str">
        <f>IF(ISBLANK('Model Performance Data'!$C$50),"-",'Model Performance Data'!$C$50)</f>
        <v>-</v>
      </c>
      <c r="E1096" s="38" t="str">
        <f>IF(ISBLANK('Model Performance Data'!$D$50),"-",'Model Performance Data'!$D$50)</f>
        <v>-</v>
      </c>
      <c r="F1096" s="38" t="str">
        <f>IF(ISBLANK('Model Performance Data'!$E$50),"-",'Model Performance Data'!$E$50)</f>
        <v>-</v>
      </c>
      <c r="G1096" s="38" t="str">
        <f>IF(ISBLANK('Model Performance Data'!$F$50),"-",'Model Performance Data'!$F$50)</f>
        <v>-</v>
      </c>
      <c r="H1096" s="38">
        <v>3</v>
      </c>
      <c r="I1096" s="38">
        <v>2</v>
      </c>
      <c r="J1096" s="37" t="str">
        <f t="shared" si="55"/>
        <v>32</v>
      </c>
      <c r="K1096" s="38" t="str">
        <f>IF(ISBLANK('Model Performance Data'!$L$50),"-",'Model Performance Data'!$L$50)</f>
        <v>-</v>
      </c>
      <c r="L1096" s="38" t="str">
        <f>IF(ISBLANK('Model Performance Data'!$K$50),"-",'Model Performance Data'!$K$50)</f>
        <v>-</v>
      </c>
      <c r="M1096" s="43">
        <f>IF(ISNA(SUMIFS(INDEX('Model Performance Data'!$O$8:$DY$56,0,MATCH(CONCATENATE($J1096,M$6),'Model Performance Data'!$O$6:$DY$6,0)),'Model Performance Data'!$B$8:$B$56,$C1096,'Model Performance Data'!$C$8:$C$56,$D1096)),"-",SUMIFS(INDEX('Model Performance Data'!$O$8:$DY$56,0,MATCH(CONCATENATE($J1096,M$6),'Model Performance Data'!$O$6:$DY$6,0)),'Model Performance Data'!$B$8:$B$56,$C1096,'Model Performance Data'!$C$8:$C$56,$D1096))</f>
        <v>0</v>
      </c>
      <c r="N1096" s="43">
        <f>IF(ISNA(SUMIFS(INDEX('Model Performance Data'!$O$8:$DY$56,0,MATCH(CONCATENATE($J1096,N$6),'Model Performance Data'!$O$6:$DY$6,0)),'Model Performance Data'!$B$8:$B$56,$C1096,'Model Performance Data'!$C$8:$C$56,$D1096)),"-",SUMIFS(INDEX('Model Performance Data'!$O$8:$DY$56,0,MATCH(CONCATENATE($J1096,N$6),'Model Performance Data'!$O$6:$DY$6,0)),'Model Performance Data'!$B$8:$B$56,$C1096,'Model Performance Data'!$C$8:$C$56,$D1096))</f>
        <v>0</v>
      </c>
      <c r="O1096" s="154">
        <f>IF(ISNA(SUMIFS(INDEX('Model Performance Data'!$O$8:$DY$56,0,MATCH(CONCATENATE($J1096,O$6),'Model Performance Data'!$O$6:$DY$6,0)),'Model Performance Data'!$B$8:$B$56,$C1096,'Model Performance Data'!$C$8:$C$56,$D1096)),"-",SUMIFS(INDEX('Model Performance Data'!$O$8:$DY$56,0,MATCH(CONCATENATE($J1096,O$6),'Model Performance Data'!$O$6:$DY$6,0)),'Model Performance Data'!$B$8:$B$56,$C1096,'Model Performance Data'!$C$8:$C$56,$D1096))</f>
        <v>0</v>
      </c>
    </row>
    <row r="1097" spans="2:15" outlineLevel="1" x14ac:dyDescent="0.35">
      <c r="B1097" s="37" t="s">
        <v>80</v>
      </c>
      <c r="C1097" s="38" t="str">
        <f>IF(ISBLANK('Model Performance Data'!$B$50),"-",'Model Performance Data'!$B$50)</f>
        <v>-</v>
      </c>
      <c r="D1097" s="38" t="str">
        <f>IF(ISBLANK('Model Performance Data'!$C$50),"-",'Model Performance Data'!$C$50)</f>
        <v>-</v>
      </c>
      <c r="E1097" s="38" t="str">
        <f>IF(ISBLANK('Model Performance Data'!$D$50),"-",'Model Performance Data'!$D$50)</f>
        <v>-</v>
      </c>
      <c r="F1097" s="38" t="str">
        <f>IF(ISBLANK('Model Performance Data'!$E$50),"-",'Model Performance Data'!$E$50)</f>
        <v>-</v>
      </c>
      <c r="G1097" s="38" t="str">
        <f>IF(ISBLANK('Model Performance Data'!$F$50),"-",'Model Performance Data'!$F$50)</f>
        <v>-</v>
      </c>
      <c r="H1097" s="38">
        <v>3</v>
      </c>
      <c r="I1097" s="38">
        <v>3</v>
      </c>
      <c r="J1097" s="37" t="str">
        <f t="shared" si="55"/>
        <v>33</v>
      </c>
      <c r="K1097" s="38" t="str">
        <f>IF(ISBLANK('Model Performance Data'!$L$50),"-",'Model Performance Data'!$L$50)</f>
        <v>-</v>
      </c>
      <c r="L1097" s="38" t="str">
        <f>IF(ISBLANK('Model Performance Data'!$K$50),"-",'Model Performance Data'!$K$50)</f>
        <v>-</v>
      </c>
      <c r="M1097" s="43">
        <f>IF(ISNA(SUMIFS(INDEX('Model Performance Data'!$O$8:$DY$56,0,MATCH(CONCATENATE($J1097,M$6),'Model Performance Data'!$O$6:$DY$6,0)),'Model Performance Data'!$B$8:$B$56,$C1097,'Model Performance Data'!$C$8:$C$56,$D1097)),"-",SUMIFS(INDEX('Model Performance Data'!$O$8:$DY$56,0,MATCH(CONCATENATE($J1097,M$6),'Model Performance Data'!$O$6:$DY$6,0)),'Model Performance Data'!$B$8:$B$56,$C1097,'Model Performance Data'!$C$8:$C$56,$D1097))</f>
        <v>0</v>
      </c>
      <c r="N1097" s="43">
        <f>IF(ISNA(SUMIFS(INDEX('Model Performance Data'!$O$8:$DY$56,0,MATCH(CONCATENATE($J1097,N$6),'Model Performance Data'!$O$6:$DY$6,0)),'Model Performance Data'!$B$8:$B$56,$C1097,'Model Performance Data'!$C$8:$C$56,$D1097)),"-",SUMIFS(INDEX('Model Performance Data'!$O$8:$DY$56,0,MATCH(CONCATENATE($J1097,N$6),'Model Performance Data'!$O$6:$DY$6,0)),'Model Performance Data'!$B$8:$B$56,$C1097,'Model Performance Data'!$C$8:$C$56,$D1097))</f>
        <v>0</v>
      </c>
      <c r="O1097" s="154">
        <f>IF(ISNA(SUMIFS(INDEX('Model Performance Data'!$O$8:$DY$56,0,MATCH(CONCATENATE($J1097,O$6),'Model Performance Data'!$O$6:$DY$6,0)),'Model Performance Data'!$B$8:$B$56,$C1097,'Model Performance Data'!$C$8:$C$56,$D1097)),"-",SUMIFS(INDEX('Model Performance Data'!$O$8:$DY$56,0,MATCH(CONCATENATE($J1097,O$6),'Model Performance Data'!$O$6:$DY$6,0)),'Model Performance Data'!$B$8:$B$56,$C1097,'Model Performance Data'!$C$8:$C$56,$D1097))</f>
        <v>0</v>
      </c>
    </row>
    <row r="1098" spans="2:15" outlineLevel="1" x14ac:dyDescent="0.35">
      <c r="B1098" s="37" t="s">
        <v>80</v>
      </c>
      <c r="C1098" s="38" t="str">
        <f>IF(ISBLANK('Model Performance Data'!$B$50),"-",'Model Performance Data'!$B$50)</f>
        <v>-</v>
      </c>
      <c r="D1098" s="38" t="str">
        <f>IF(ISBLANK('Model Performance Data'!$C$50),"-",'Model Performance Data'!$C$50)</f>
        <v>-</v>
      </c>
      <c r="E1098" s="38" t="str">
        <f>IF(ISBLANK('Model Performance Data'!$D$50),"-",'Model Performance Data'!$D$50)</f>
        <v>-</v>
      </c>
      <c r="F1098" s="38" t="str">
        <f>IF(ISBLANK('Model Performance Data'!$E$50),"-",'Model Performance Data'!$E$50)</f>
        <v>-</v>
      </c>
      <c r="G1098" s="38" t="str">
        <f>IF(ISBLANK('Model Performance Data'!$F$50),"-",'Model Performance Data'!$F$50)</f>
        <v>-</v>
      </c>
      <c r="H1098" s="38">
        <v>3</v>
      </c>
      <c r="I1098" s="38">
        <v>4</v>
      </c>
      <c r="J1098" s="37" t="str">
        <f t="shared" si="55"/>
        <v>34</v>
      </c>
      <c r="K1098" s="38" t="str">
        <f>IF(ISBLANK('Model Performance Data'!$L$50),"-",'Model Performance Data'!$L$50)</f>
        <v>-</v>
      </c>
      <c r="L1098" s="38" t="str">
        <f>IF(ISBLANK('Model Performance Data'!$K$50),"-",'Model Performance Data'!$K$50)</f>
        <v>-</v>
      </c>
      <c r="M1098" s="43">
        <f>IF(ISNA(SUMIFS(INDEX('Model Performance Data'!$O$8:$DY$56,0,MATCH(CONCATENATE($J1098,M$6),'Model Performance Data'!$O$6:$DY$6,0)),'Model Performance Data'!$B$8:$B$56,$C1098,'Model Performance Data'!$C$8:$C$56,$D1098)),"-",SUMIFS(INDEX('Model Performance Data'!$O$8:$DY$56,0,MATCH(CONCATENATE($J1098,M$6),'Model Performance Data'!$O$6:$DY$6,0)),'Model Performance Data'!$B$8:$B$56,$C1098,'Model Performance Data'!$C$8:$C$56,$D1098))</f>
        <v>0</v>
      </c>
      <c r="N1098" s="43">
        <f>IF(ISNA(SUMIFS(INDEX('Model Performance Data'!$O$8:$DY$56,0,MATCH(CONCATENATE($J1098,N$6),'Model Performance Data'!$O$6:$DY$6,0)),'Model Performance Data'!$B$8:$B$56,$C1098,'Model Performance Data'!$C$8:$C$56,$D1098)),"-",SUMIFS(INDEX('Model Performance Data'!$O$8:$DY$56,0,MATCH(CONCATENATE($J1098,N$6),'Model Performance Data'!$O$6:$DY$6,0)),'Model Performance Data'!$B$8:$B$56,$C1098,'Model Performance Data'!$C$8:$C$56,$D1098))</f>
        <v>0</v>
      </c>
      <c r="O1098" s="154">
        <f>IF(ISNA(SUMIFS(INDEX('Model Performance Data'!$O$8:$DY$56,0,MATCH(CONCATENATE($J1098,O$6),'Model Performance Data'!$O$6:$DY$6,0)),'Model Performance Data'!$B$8:$B$56,$C1098,'Model Performance Data'!$C$8:$C$56,$D1098)),"-",SUMIFS(INDEX('Model Performance Data'!$O$8:$DY$56,0,MATCH(CONCATENATE($J1098,O$6),'Model Performance Data'!$O$6:$DY$6,0)),'Model Performance Data'!$B$8:$B$56,$C1098,'Model Performance Data'!$C$8:$C$56,$D1098))</f>
        <v>0</v>
      </c>
    </row>
    <row r="1099" spans="2:15" outlineLevel="1" x14ac:dyDescent="0.35">
      <c r="B1099" s="37" t="s">
        <v>80</v>
      </c>
      <c r="C1099" s="38" t="str">
        <f>IF(ISBLANK('Model Performance Data'!$B$50),"-",'Model Performance Data'!$B$50)</f>
        <v>-</v>
      </c>
      <c r="D1099" s="38" t="str">
        <f>IF(ISBLANK('Model Performance Data'!$C$50),"-",'Model Performance Data'!$C$50)</f>
        <v>-</v>
      </c>
      <c r="E1099" s="38" t="str">
        <f>IF(ISBLANK('Model Performance Data'!$D$50),"-",'Model Performance Data'!$D$50)</f>
        <v>-</v>
      </c>
      <c r="F1099" s="38" t="str">
        <f>IF(ISBLANK('Model Performance Data'!$E$50),"-",'Model Performance Data'!$E$50)</f>
        <v>-</v>
      </c>
      <c r="G1099" s="38" t="str">
        <f>IF(ISBLANK('Model Performance Data'!$F$50),"-",'Model Performance Data'!$F$50)</f>
        <v>-</v>
      </c>
      <c r="H1099" s="38">
        <v>3</v>
      </c>
      <c r="I1099" s="38">
        <v>5</v>
      </c>
      <c r="J1099" s="37" t="str">
        <f t="shared" si="55"/>
        <v>35</v>
      </c>
      <c r="K1099" s="38" t="str">
        <f>IF(ISBLANK('Model Performance Data'!$L$50),"-",'Model Performance Data'!$L$50)</f>
        <v>-</v>
      </c>
      <c r="L1099" s="38" t="str">
        <f>IF(ISBLANK('Model Performance Data'!$K$50),"-",'Model Performance Data'!$K$50)</f>
        <v>-</v>
      </c>
      <c r="M1099" s="43">
        <f>IF(ISNA(SUMIFS(INDEX('Model Performance Data'!$O$8:$DY$56,0,MATCH(CONCATENATE($J1099,M$6),'Model Performance Data'!$O$6:$DY$6,0)),'Model Performance Data'!$B$8:$B$56,$C1099,'Model Performance Data'!$C$8:$C$56,$D1099)),"-",SUMIFS(INDEX('Model Performance Data'!$O$8:$DY$56,0,MATCH(CONCATENATE($J1099,M$6),'Model Performance Data'!$O$6:$DY$6,0)),'Model Performance Data'!$B$8:$B$56,$C1099,'Model Performance Data'!$C$8:$C$56,$D1099))</f>
        <v>0</v>
      </c>
      <c r="N1099" s="43">
        <f>IF(ISNA(SUMIFS(INDEX('Model Performance Data'!$O$8:$DY$56,0,MATCH(CONCATENATE($J1099,N$6),'Model Performance Data'!$O$6:$DY$6,0)),'Model Performance Data'!$B$8:$B$56,$C1099,'Model Performance Data'!$C$8:$C$56,$D1099)),"-",SUMIFS(INDEX('Model Performance Data'!$O$8:$DY$56,0,MATCH(CONCATENATE($J1099,N$6),'Model Performance Data'!$O$6:$DY$6,0)),'Model Performance Data'!$B$8:$B$56,$C1099,'Model Performance Data'!$C$8:$C$56,$D1099))</f>
        <v>0</v>
      </c>
      <c r="O1099" s="154">
        <f>IF(ISNA(SUMIFS(INDEX('Model Performance Data'!$O$8:$DY$56,0,MATCH(CONCATENATE($J1099,O$6),'Model Performance Data'!$O$6:$DY$6,0)),'Model Performance Data'!$B$8:$B$56,$C1099,'Model Performance Data'!$C$8:$C$56,$D1099)),"-",SUMIFS(INDEX('Model Performance Data'!$O$8:$DY$56,0,MATCH(CONCATENATE($J1099,O$6),'Model Performance Data'!$O$6:$DY$6,0)),'Model Performance Data'!$B$8:$B$56,$C1099,'Model Performance Data'!$C$8:$C$56,$D1099))</f>
        <v>0</v>
      </c>
    </row>
    <row r="1100" spans="2:15" outlineLevel="1" x14ac:dyDescent="0.35">
      <c r="B1100" s="37" t="s">
        <v>80</v>
      </c>
      <c r="C1100" s="38" t="str">
        <f>IF(ISBLANK('Model Performance Data'!$B$50),"-",'Model Performance Data'!$B$50)</f>
        <v>-</v>
      </c>
      <c r="D1100" s="38" t="str">
        <f>IF(ISBLANK('Model Performance Data'!$C$50),"-",'Model Performance Data'!$C$50)</f>
        <v>-</v>
      </c>
      <c r="E1100" s="38" t="str">
        <f>IF(ISBLANK('Model Performance Data'!$D$50),"-",'Model Performance Data'!$D$50)</f>
        <v>-</v>
      </c>
      <c r="F1100" s="38" t="str">
        <f>IF(ISBLANK('Model Performance Data'!$E$50),"-",'Model Performance Data'!$E$50)</f>
        <v>-</v>
      </c>
      <c r="G1100" s="38" t="str">
        <f>IF(ISBLANK('Model Performance Data'!$F$50),"-",'Model Performance Data'!$F$50)</f>
        <v>-</v>
      </c>
      <c r="H1100" s="38">
        <v>3</v>
      </c>
      <c r="I1100" s="38" t="s">
        <v>65</v>
      </c>
      <c r="J1100" s="37" t="str">
        <f t="shared" si="55"/>
        <v>3Goal</v>
      </c>
      <c r="K1100" s="38" t="str">
        <f>IF(ISBLANK('Model Performance Data'!$L$50),"-",'Model Performance Data'!$L$50)</f>
        <v>-</v>
      </c>
      <c r="L1100" s="38" t="str">
        <f>IF(ISBLANK('Model Performance Data'!$K$50),"-",'Model Performance Data'!$K$50)</f>
        <v>-</v>
      </c>
      <c r="M1100" s="43" t="str">
        <f>IF(ISNA(SUMIFS(INDEX('Model Performance Data'!$O$8:$DY$56,0,MATCH(CONCATENATE($J1100,M$6),'Model Performance Data'!$O$6:$DY$6,0)),'Model Performance Data'!$B$8:$B$56,$C1100,'Model Performance Data'!$C$8:$C$56,$D1100)),"-",SUMIFS(INDEX('Model Performance Data'!$O$8:$DY$56,0,MATCH(CONCATENATE($J1100,M$6),'Model Performance Data'!$O$6:$DY$6,0)),'Model Performance Data'!$B$8:$B$56,$C1100,'Model Performance Data'!$C$8:$C$56,$D1100))</f>
        <v>-</v>
      </c>
      <c r="N1100" s="43" t="str">
        <f>IF(ISNA(SUMIFS(INDEX('Model Performance Data'!$O$8:$DY$56,0,MATCH(CONCATENATE($J1100,N$6),'Model Performance Data'!$O$6:$DY$6,0)),'Model Performance Data'!$B$8:$B$56,$C1100,'Model Performance Data'!$C$8:$C$56,$D1100)),"-",SUMIFS(INDEX('Model Performance Data'!$O$8:$DY$56,0,MATCH(CONCATENATE($J1100,N$6),'Model Performance Data'!$O$6:$DY$6,0)),'Model Performance Data'!$B$8:$B$56,$C1100,'Model Performance Data'!$C$8:$C$56,$D1100))</f>
        <v>-</v>
      </c>
      <c r="O1100" s="154">
        <f>IF(ISNA(SUMIFS(INDEX('Model Performance Data'!$O$8:$DY$56,0,MATCH(CONCATENATE($J1100,O$6),'Model Performance Data'!$O$6:$DY$6,0)),'Model Performance Data'!$B$8:$B$56,$C1100,'Model Performance Data'!$C$8:$C$56,$D1100)),"-",SUMIFS(INDEX('Model Performance Data'!$O$8:$DY$56,0,MATCH(CONCATENATE($J1100,O$6),'Model Performance Data'!$O$6:$DY$6,0)),'Model Performance Data'!$B$8:$B$56,$C1100,'Model Performance Data'!$C$8:$C$56,$D1100))</f>
        <v>0</v>
      </c>
    </row>
    <row r="1101" spans="2:15" outlineLevel="1" x14ac:dyDescent="0.35">
      <c r="B1101" s="37" t="s">
        <v>80</v>
      </c>
      <c r="C1101" s="38" t="str">
        <f>IF(ISBLANK('Model Performance Data'!$B$50),"-",'Model Performance Data'!$B$50)</f>
        <v>-</v>
      </c>
      <c r="D1101" s="38" t="str">
        <f>IF(ISBLANK('Model Performance Data'!$C$50),"-",'Model Performance Data'!$C$50)</f>
        <v>-</v>
      </c>
      <c r="E1101" s="38" t="str">
        <f>IF(ISBLANK('Model Performance Data'!$D$50),"-",'Model Performance Data'!$D$50)</f>
        <v>-</v>
      </c>
      <c r="F1101" s="38" t="str">
        <f>IF(ISBLANK('Model Performance Data'!$E$50),"-",'Model Performance Data'!$E$50)</f>
        <v>-</v>
      </c>
      <c r="G1101" s="38" t="str">
        <f>IF(ISBLANK('Model Performance Data'!$F$50),"-",'Model Performance Data'!$F$50)</f>
        <v>-</v>
      </c>
      <c r="H1101" s="38">
        <v>4</v>
      </c>
      <c r="I1101" s="38">
        <v>1</v>
      </c>
      <c r="J1101" s="37" t="str">
        <f t="shared" ref="J1101:J1106" si="58">CONCATENATE(H1101,I1101)</f>
        <v>41</v>
      </c>
      <c r="K1101" s="38" t="str">
        <f>IF(ISBLANK('Model Performance Data'!$L$50),"-",'Model Performance Data'!$L$50)</f>
        <v>-</v>
      </c>
      <c r="L1101" s="38" t="str">
        <f>IF(ISBLANK('Model Performance Data'!$K$50),"-",'Model Performance Data'!$K$50)</f>
        <v>-</v>
      </c>
      <c r="M1101" s="43">
        <f>IF(ISNA(SUMIFS(INDEX('Model Performance Data'!$O$8:$DY$56,0,MATCH(CONCATENATE($J1101,M$6),'Model Performance Data'!$O$6:$DY$6,0)),'Model Performance Data'!$B$8:$B$56,$C1101,'Model Performance Data'!$C$8:$C$56,$D1101)),"-",SUMIFS(INDEX('Model Performance Data'!$O$8:$DY$56,0,MATCH(CONCATENATE($J1101,M$6),'Model Performance Data'!$O$6:$DY$6,0)),'Model Performance Data'!$B$8:$B$56,$C1101,'Model Performance Data'!$C$8:$C$56,$D1101))</f>
        <v>0</v>
      </c>
      <c r="N1101" s="43">
        <f>IF(ISNA(SUMIFS(INDEX('Model Performance Data'!$O$8:$DY$56,0,MATCH(CONCATENATE($J1101,N$6),'Model Performance Data'!$O$6:$DY$6,0)),'Model Performance Data'!$B$8:$B$56,$C1101,'Model Performance Data'!$C$8:$C$56,$D1101)),"-",SUMIFS(INDEX('Model Performance Data'!$O$8:$DY$56,0,MATCH(CONCATENATE($J1101,N$6),'Model Performance Data'!$O$6:$DY$6,0)),'Model Performance Data'!$B$8:$B$56,$C1101,'Model Performance Data'!$C$8:$C$56,$D1101))</f>
        <v>0</v>
      </c>
      <c r="O1101" s="154">
        <f>IF(ISNA(SUMIFS(INDEX('Model Performance Data'!$O$8:$DY$56,0,MATCH(CONCATENATE($J1101,O$6),'Model Performance Data'!$O$6:$DY$6,0)),'Model Performance Data'!$B$8:$B$56,$C1101,'Model Performance Data'!$C$8:$C$56,$D1101)),"-",SUMIFS(INDEX('Model Performance Data'!$O$8:$DY$56,0,MATCH(CONCATENATE($J1101,O$6),'Model Performance Data'!$O$6:$DY$6,0)),'Model Performance Data'!$B$8:$B$56,$C1101,'Model Performance Data'!$C$8:$C$56,$D1101))</f>
        <v>0</v>
      </c>
    </row>
    <row r="1102" spans="2:15" outlineLevel="1" x14ac:dyDescent="0.35">
      <c r="B1102" s="37" t="s">
        <v>80</v>
      </c>
      <c r="C1102" s="38" t="str">
        <f>IF(ISBLANK('Model Performance Data'!$B$50),"-",'Model Performance Data'!$B$50)</f>
        <v>-</v>
      </c>
      <c r="D1102" s="38" t="str">
        <f>IF(ISBLANK('Model Performance Data'!$C$50),"-",'Model Performance Data'!$C$50)</f>
        <v>-</v>
      </c>
      <c r="E1102" s="38" t="str">
        <f>IF(ISBLANK('Model Performance Data'!$D$50),"-",'Model Performance Data'!$D$50)</f>
        <v>-</v>
      </c>
      <c r="F1102" s="38" t="str">
        <f>IF(ISBLANK('Model Performance Data'!$E$50),"-",'Model Performance Data'!$E$50)</f>
        <v>-</v>
      </c>
      <c r="G1102" s="38" t="str">
        <f>IF(ISBLANK('Model Performance Data'!$F$50),"-",'Model Performance Data'!$F$50)</f>
        <v>-</v>
      </c>
      <c r="H1102" s="38">
        <v>4</v>
      </c>
      <c r="I1102" s="38">
        <v>2</v>
      </c>
      <c r="J1102" s="37" t="str">
        <f t="shared" si="58"/>
        <v>42</v>
      </c>
      <c r="K1102" s="38" t="str">
        <f>IF(ISBLANK('Model Performance Data'!$L$50),"-",'Model Performance Data'!$L$50)</f>
        <v>-</v>
      </c>
      <c r="L1102" s="38" t="str">
        <f>IF(ISBLANK('Model Performance Data'!$K$50),"-",'Model Performance Data'!$K$50)</f>
        <v>-</v>
      </c>
      <c r="M1102" s="43">
        <f>IF(ISNA(SUMIFS(INDEX('Model Performance Data'!$O$8:$DY$56,0,MATCH(CONCATENATE($J1102,M$6),'Model Performance Data'!$O$6:$DY$6,0)),'Model Performance Data'!$B$8:$B$56,$C1102,'Model Performance Data'!$C$8:$C$56,$D1102)),"-",SUMIFS(INDEX('Model Performance Data'!$O$8:$DY$56,0,MATCH(CONCATENATE($J1102,M$6),'Model Performance Data'!$O$6:$DY$6,0)),'Model Performance Data'!$B$8:$B$56,$C1102,'Model Performance Data'!$C$8:$C$56,$D1102))</f>
        <v>0</v>
      </c>
      <c r="N1102" s="43">
        <f>IF(ISNA(SUMIFS(INDEX('Model Performance Data'!$O$8:$DY$56,0,MATCH(CONCATENATE($J1102,N$6),'Model Performance Data'!$O$6:$DY$6,0)),'Model Performance Data'!$B$8:$B$56,$C1102,'Model Performance Data'!$C$8:$C$56,$D1102)),"-",SUMIFS(INDEX('Model Performance Data'!$O$8:$DY$56,0,MATCH(CONCATENATE($J1102,N$6),'Model Performance Data'!$O$6:$DY$6,0)),'Model Performance Data'!$B$8:$B$56,$C1102,'Model Performance Data'!$C$8:$C$56,$D1102))</f>
        <v>0</v>
      </c>
      <c r="O1102" s="154">
        <f>IF(ISNA(SUMIFS(INDEX('Model Performance Data'!$O$8:$DY$56,0,MATCH(CONCATENATE($J1102,O$6),'Model Performance Data'!$O$6:$DY$6,0)),'Model Performance Data'!$B$8:$B$56,$C1102,'Model Performance Data'!$C$8:$C$56,$D1102)),"-",SUMIFS(INDEX('Model Performance Data'!$O$8:$DY$56,0,MATCH(CONCATENATE($J1102,O$6),'Model Performance Data'!$O$6:$DY$6,0)),'Model Performance Data'!$B$8:$B$56,$C1102,'Model Performance Data'!$C$8:$C$56,$D1102))</f>
        <v>0</v>
      </c>
    </row>
    <row r="1103" spans="2:15" outlineLevel="1" x14ac:dyDescent="0.35">
      <c r="B1103" s="37" t="s">
        <v>80</v>
      </c>
      <c r="C1103" s="38" t="str">
        <f>IF(ISBLANK('Model Performance Data'!$B$50),"-",'Model Performance Data'!$B$50)</f>
        <v>-</v>
      </c>
      <c r="D1103" s="38" t="str">
        <f>IF(ISBLANK('Model Performance Data'!$C$50),"-",'Model Performance Data'!$C$50)</f>
        <v>-</v>
      </c>
      <c r="E1103" s="38" t="str">
        <f>IF(ISBLANK('Model Performance Data'!$D$50),"-",'Model Performance Data'!$D$50)</f>
        <v>-</v>
      </c>
      <c r="F1103" s="38" t="str">
        <f>IF(ISBLANK('Model Performance Data'!$E$50),"-",'Model Performance Data'!$E$50)</f>
        <v>-</v>
      </c>
      <c r="G1103" s="38" t="str">
        <f>IF(ISBLANK('Model Performance Data'!$F$50),"-",'Model Performance Data'!$F$50)</f>
        <v>-</v>
      </c>
      <c r="H1103" s="38">
        <v>4</v>
      </c>
      <c r="I1103" s="38">
        <v>3</v>
      </c>
      <c r="J1103" s="37" t="str">
        <f t="shared" si="58"/>
        <v>43</v>
      </c>
      <c r="K1103" s="38" t="str">
        <f>IF(ISBLANK('Model Performance Data'!$L$50),"-",'Model Performance Data'!$L$50)</f>
        <v>-</v>
      </c>
      <c r="L1103" s="38" t="str">
        <f>IF(ISBLANK('Model Performance Data'!$K$50),"-",'Model Performance Data'!$K$50)</f>
        <v>-</v>
      </c>
      <c r="M1103" s="43">
        <f>IF(ISNA(SUMIFS(INDEX('Model Performance Data'!$O$8:$DY$56,0,MATCH(CONCATENATE($J1103,M$6),'Model Performance Data'!$O$6:$DY$6,0)),'Model Performance Data'!$B$8:$B$56,$C1103,'Model Performance Data'!$C$8:$C$56,$D1103)),"-",SUMIFS(INDEX('Model Performance Data'!$O$8:$DY$56,0,MATCH(CONCATENATE($J1103,M$6),'Model Performance Data'!$O$6:$DY$6,0)),'Model Performance Data'!$B$8:$B$56,$C1103,'Model Performance Data'!$C$8:$C$56,$D1103))</f>
        <v>0</v>
      </c>
      <c r="N1103" s="43">
        <f>IF(ISNA(SUMIFS(INDEX('Model Performance Data'!$O$8:$DY$56,0,MATCH(CONCATENATE($J1103,N$6),'Model Performance Data'!$O$6:$DY$6,0)),'Model Performance Data'!$B$8:$B$56,$C1103,'Model Performance Data'!$C$8:$C$56,$D1103)),"-",SUMIFS(INDEX('Model Performance Data'!$O$8:$DY$56,0,MATCH(CONCATENATE($J1103,N$6),'Model Performance Data'!$O$6:$DY$6,0)),'Model Performance Data'!$B$8:$B$56,$C1103,'Model Performance Data'!$C$8:$C$56,$D1103))</f>
        <v>0</v>
      </c>
      <c r="O1103" s="154">
        <f>IF(ISNA(SUMIFS(INDEX('Model Performance Data'!$O$8:$DY$56,0,MATCH(CONCATENATE($J1103,O$6),'Model Performance Data'!$O$6:$DY$6,0)),'Model Performance Data'!$B$8:$B$56,$C1103,'Model Performance Data'!$C$8:$C$56,$D1103)),"-",SUMIFS(INDEX('Model Performance Data'!$O$8:$DY$56,0,MATCH(CONCATENATE($J1103,O$6),'Model Performance Data'!$O$6:$DY$6,0)),'Model Performance Data'!$B$8:$B$56,$C1103,'Model Performance Data'!$C$8:$C$56,$D1103))</f>
        <v>0</v>
      </c>
    </row>
    <row r="1104" spans="2:15" outlineLevel="1" x14ac:dyDescent="0.35">
      <c r="B1104" s="37" t="s">
        <v>80</v>
      </c>
      <c r="C1104" s="38" t="str">
        <f>IF(ISBLANK('Model Performance Data'!$B$50),"-",'Model Performance Data'!$B$50)</f>
        <v>-</v>
      </c>
      <c r="D1104" s="38" t="str">
        <f>IF(ISBLANK('Model Performance Data'!$C$50),"-",'Model Performance Data'!$C$50)</f>
        <v>-</v>
      </c>
      <c r="E1104" s="38" t="str">
        <f>IF(ISBLANK('Model Performance Data'!$D$50),"-",'Model Performance Data'!$D$50)</f>
        <v>-</v>
      </c>
      <c r="F1104" s="38" t="str">
        <f>IF(ISBLANK('Model Performance Data'!$E$50),"-",'Model Performance Data'!$E$50)</f>
        <v>-</v>
      </c>
      <c r="G1104" s="38" t="str">
        <f>IF(ISBLANK('Model Performance Data'!$F$50),"-",'Model Performance Data'!$F$50)</f>
        <v>-</v>
      </c>
      <c r="H1104" s="38">
        <v>4</v>
      </c>
      <c r="I1104" s="38">
        <v>4</v>
      </c>
      <c r="J1104" s="37" t="str">
        <f t="shared" si="58"/>
        <v>44</v>
      </c>
      <c r="K1104" s="38" t="str">
        <f>IF(ISBLANK('Model Performance Data'!$L$50),"-",'Model Performance Data'!$L$50)</f>
        <v>-</v>
      </c>
      <c r="L1104" s="38" t="str">
        <f>IF(ISBLANK('Model Performance Data'!$K$50),"-",'Model Performance Data'!$K$50)</f>
        <v>-</v>
      </c>
      <c r="M1104" s="43">
        <f>IF(ISNA(SUMIFS(INDEX('Model Performance Data'!$O$8:$DY$56,0,MATCH(CONCATENATE($J1104,M$6),'Model Performance Data'!$O$6:$DY$6,0)),'Model Performance Data'!$B$8:$B$56,$C1104,'Model Performance Data'!$C$8:$C$56,$D1104)),"-",SUMIFS(INDEX('Model Performance Data'!$O$8:$DY$56,0,MATCH(CONCATENATE($J1104,M$6),'Model Performance Data'!$O$6:$DY$6,0)),'Model Performance Data'!$B$8:$B$56,$C1104,'Model Performance Data'!$C$8:$C$56,$D1104))</f>
        <v>0</v>
      </c>
      <c r="N1104" s="43">
        <f>IF(ISNA(SUMIFS(INDEX('Model Performance Data'!$O$8:$DY$56,0,MATCH(CONCATENATE($J1104,N$6),'Model Performance Data'!$O$6:$DY$6,0)),'Model Performance Data'!$B$8:$B$56,$C1104,'Model Performance Data'!$C$8:$C$56,$D1104)),"-",SUMIFS(INDEX('Model Performance Data'!$O$8:$DY$56,0,MATCH(CONCATENATE($J1104,N$6),'Model Performance Data'!$O$6:$DY$6,0)),'Model Performance Data'!$B$8:$B$56,$C1104,'Model Performance Data'!$C$8:$C$56,$D1104))</f>
        <v>0</v>
      </c>
      <c r="O1104" s="154">
        <f>IF(ISNA(SUMIFS(INDEX('Model Performance Data'!$O$8:$DY$56,0,MATCH(CONCATENATE($J1104,O$6),'Model Performance Data'!$O$6:$DY$6,0)),'Model Performance Data'!$B$8:$B$56,$C1104,'Model Performance Data'!$C$8:$C$56,$D1104)),"-",SUMIFS(INDEX('Model Performance Data'!$O$8:$DY$56,0,MATCH(CONCATENATE($J1104,O$6),'Model Performance Data'!$O$6:$DY$6,0)),'Model Performance Data'!$B$8:$B$56,$C1104,'Model Performance Data'!$C$8:$C$56,$D1104))</f>
        <v>0</v>
      </c>
    </row>
    <row r="1105" spans="2:15" outlineLevel="1" x14ac:dyDescent="0.35">
      <c r="B1105" s="37" t="s">
        <v>80</v>
      </c>
      <c r="C1105" s="38" t="str">
        <f>IF(ISBLANK('Model Performance Data'!$B$50),"-",'Model Performance Data'!$B$50)</f>
        <v>-</v>
      </c>
      <c r="D1105" s="38" t="str">
        <f>IF(ISBLANK('Model Performance Data'!$C$50),"-",'Model Performance Data'!$C$50)</f>
        <v>-</v>
      </c>
      <c r="E1105" s="38" t="str">
        <f>IF(ISBLANK('Model Performance Data'!$D$50),"-",'Model Performance Data'!$D$50)</f>
        <v>-</v>
      </c>
      <c r="F1105" s="38" t="str">
        <f>IF(ISBLANK('Model Performance Data'!$E$50),"-",'Model Performance Data'!$E$50)</f>
        <v>-</v>
      </c>
      <c r="G1105" s="38" t="str">
        <f>IF(ISBLANK('Model Performance Data'!$F$50),"-",'Model Performance Data'!$F$50)</f>
        <v>-</v>
      </c>
      <c r="H1105" s="38">
        <v>4</v>
      </c>
      <c r="I1105" s="38">
        <v>5</v>
      </c>
      <c r="J1105" s="37" t="str">
        <f t="shared" si="58"/>
        <v>45</v>
      </c>
      <c r="K1105" s="38" t="str">
        <f>IF(ISBLANK('Model Performance Data'!$L$50),"-",'Model Performance Data'!$L$50)</f>
        <v>-</v>
      </c>
      <c r="L1105" s="38" t="str">
        <f>IF(ISBLANK('Model Performance Data'!$K$50),"-",'Model Performance Data'!$K$50)</f>
        <v>-</v>
      </c>
      <c r="M1105" s="43">
        <f>IF(ISNA(SUMIFS(INDEX('Model Performance Data'!$O$8:$DY$56,0,MATCH(CONCATENATE($J1105,M$6),'Model Performance Data'!$O$6:$DY$6,0)),'Model Performance Data'!$B$8:$B$56,$C1105,'Model Performance Data'!$C$8:$C$56,$D1105)),"-",SUMIFS(INDEX('Model Performance Data'!$O$8:$DY$56,0,MATCH(CONCATENATE($J1105,M$6),'Model Performance Data'!$O$6:$DY$6,0)),'Model Performance Data'!$B$8:$B$56,$C1105,'Model Performance Data'!$C$8:$C$56,$D1105))</f>
        <v>0</v>
      </c>
      <c r="N1105" s="43">
        <f>IF(ISNA(SUMIFS(INDEX('Model Performance Data'!$O$8:$DY$56,0,MATCH(CONCATENATE($J1105,N$6),'Model Performance Data'!$O$6:$DY$6,0)),'Model Performance Data'!$B$8:$B$56,$C1105,'Model Performance Data'!$C$8:$C$56,$D1105)),"-",SUMIFS(INDEX('Model Performance Data'!$O$8:$DY$56,0,MATCH(CONCATENATE($J1105,N$6),'Model Performance Data'!$O$6:$DY$6,0)),'Model Performance Data'!$B$8:$B$56,$C1105,'Model Performance Data'!$C$8:$C$56,$D1105))</f>
        <v>0</v>
      </c>
      <c r="O1105" s="154">
        <f>IF(ISNA(SUMIFS(INDEX('Model Performance Data'!$O$8:$DY$56,0,MATCH(CONCATENATE($J1105,O$6),'Model Performance Data'!$O$6:$DY$6,0)),'Model Performance Data'!$B$8:$B$56,$C1105,'Model Performance Data'!$C$8:$C$56,$D1105)),"-",SUMIFS(INDEX('Model Performance Data'!$O$8:$DY$56,0,MATCH(CONCATENATE($J1105,O$6),'Model Performance Data'!$O$6:$DY$6,0)),'Model Performance Data'!$B$8:$B$56,$C1105,'Model Performance Data'!$C$8:$C$56,$D1105))</f>
        <v>0</v>
      </c>
    </row>
    <row r="1106" spans="2:15" outlineLevel="1" x14ac:dyDescent="0.35">
      <c r="B1106" s="37" t="s">
        <v>80</v>
      </c>
      <c r="C1106" s="38" t="str">
        <f>IF(ISBLANK('Model Performance Data'!$B$50),"-",'Model Performance Data'!$B$50)</f>
        <v>-</v>
      </c>
      <c r="D1106" s="38" t="str">
        <f>IF(ISBLANK('Model Performance Data'!$C$50),"-",'Model Performance Data'!$C$50)</f>
        <v>-</v>
      </c>
      <c r="E1106" s="38" t="str">
        <f>IF(ISBLANK('Model Performance Data'!$D$50),"-",'Model Performance Data'!$D$50)</f>
        <v>-</v>
      </c>
      <c r="F1106" s="38" t="str">
        <f>IF(ISBLANK('Model Performance Data'!$E$50),"-",'Model Performance Data'!$E$50)</f>
        <v>-</v>
      </c>
      <c r="G1106" s="38" t="str">
        <f>IF(ISBLANK('Model Performance Data'!$F$50),"-",'Model Performance Data'!$F$50)</f>
        <v>-</v>
      </c>
      <c r="H1106" s="38">
        <v>4</v>
      </c>
      <c r="I1106" s="38" t="s">
        <v>65</v>
      </c>
      <c r="J1106" s="37" t="str">
        <f t="shared" si="58"/>
        <v>4Goal</v>
      </c>
      <c r="K1106" s="38" t="str">
        <f>IF(ISBLANK('Model Performance Data'!$L$50),"-",'Model Performance Data'!$L$50)</f>
        <v>-</v>
      </c>
      <c r="L1106" s="38" t="str">
        <f>IF(ISBLANK('Model Performance Data'!$K$50),"-",'Model Performance Data'!$K$50)</f>
        <v>-</v>
      </c>
      <c r="M1106" s="43" t="str">
        <f>IF(ISNA(SUMIFS(INDEX('Model Performance Data'!$O$8:$DY$56,0,MATCH(CONCATENATE($J1106,M$6),'Model Performance Data'!$O$6:$DY$6,0)),'Model Performance Data'!$B$8:$B$56,$C1106,'Model Performance Data'!$C$8:$C$56,$D1106)),"-",SUMIFS(INDEX('Model Performance Data'!$O$8:$DY$56,0,MATCH(CONCATENATE($J1106,M$6),'Model Performance Data'!$O$6:$DY$6,0)),'Model Performance Data'!$B$8:$B$56,$C1106,'Model Performance Data'!$C$8:$C$56,$D1106))</f>
        <v>-</v>
      </c>
      <c r="N1106" s="43" t="str">
        <f>IF(ISNA(SUMIFS(INDEX('Model Performance Data'!$O$8:$DY$56,0,MATCH(CONCATENATE($J1106,N$6),'Model Performance Data'!$O$6:$DY$6,0)),'Model Performance Data'!$B$8:$B$56,$C1106,'Model Performance Data'!$C$8:$C$56,$D1106)),"-",SUMIFS(INDEX('Model Performance Data'!$O$8:$DY$56,0,MATCH(CONCATENATE($J1106,N$6),'Model Performance Data'!$O$6:$DY$6,0)),'Model Performance Data'!$B$8:$B$56,$C1106,'Model Performance Data'!$C$8:$C$56,$D1106))</f>
        <v>-</v>
      </c>
      <c r="O1106" s="154">
        <f>IF(ISNA(SUMIFS(INDEX('Model Performance Data'!$O$8:$DY$56,0,MATCH(CONCATENATE($J1106,O$6),'Model Performance Data'!$O$6:$DY$6,0)),'Model Performance Data'!$B$8:$B$56,$C1106,'Model Performance Data'!$C$8:$C$56,$D1106)),"-",SUMIFS(INDEX('Model Performance Data'!$O$8:$DY$56,0,MATCH(CONCATENATE($J1106,O$6),'Model Performance Data'!$O$6:$DY$6,0)),'Model Performance Data'!$B$8:$B$56,$C1106,'Model Performance Data'!$C$8:$C$56,$D1106))</f>
        <v>0</v>
      </c>
    </row>
    <row r="1107" spans="2:15" outlineLevel="1" x14ac:dyDescent="0.35">
      <c r="B1107" s="37" t="s">
        <v>80</v>
      </c>
      <c r="C1107" s="38" t="str">
        <f>IF(ISBLANK('Model Performance Data'!$B$51),"-",'Model Performance Data'!$B$51)</f>
        <v>-</v>
      </c>
      <c r="D1107" s="38" t="str">
        <f>IF(ISBLANK('Model Performance Data'!$C$51),"-",'Model Performance Data'!$C$51)</f>
        <v>-</v>
      </c>
      <c r="E1107" s="38" t="str">
        <f>IF(ISBLANK('Model Performance Data'!$D$51),"-",'Model Performance Data'!$D$51)</f>
        <v>-</v>
      </c>
      <c r="F1107" s="38" t="str">
        <f>IF(ISBLANK('Model Performance Data'!$E$51),"-",'Model Performance Data'!$E$51)</f>
        <v>-</v>
      </c>
      <c r="G1107" s="38" t="str">
        <f>IF(ISBLANK('Model Performance Data'!$F$51),"-",'Model Performance Data'!$F$51)</f>
        <v>-</v>
      </c>
      <c r="H1107" s="38" t="s">
        <v>64</v>
      </c>
      <c r="I1107" s="38" t="s">
        <v>64</v>
      </c>
      <c r="J1107" s="37" t="str">
        <f t="shared" si="55"/>
        <v>BaselineBaseline</v>
      </c>
      <c r="K1107" s="38" t="str">
        <f>IF(ISBLANK('Model Performance Data'!$L$51),"-",'Model Performance Data'!$L$51)</f>
        <v>-</v>
      </c>
      <c r="L1107" s="38" t="str">
        <f>IF(ISBLANK('Model Performance Data'!$K$51),"-",'Model Performance Data'!$K$51)</f>
        <v>-</v>
      </c>
      <c r="M1107" s="43">
        <f>IF(ISNA(SUMIFS(INDEX('Model Performance Data'!$O$8:$DY$56,0,MATCH(CONCATENATE($J1107,M$6),'Model Performance Data'!$O$6:$DY$6,0)),'Model Performance Data'!$B$8:$B$56,$C1107,'Model Performance Data'!$C$8:$C$56,$D1107)),"-",SUMIFS(INDEX('Model Performance Data'!$O$8:$DY$56,0,MATCH(CONCATENATE($J1107,M$6),'Model Performance Data'!$O$6:$DY$6,0)),'Model Performance Data'!$B$8:$B$56,$C1107,'Model Performance Data'!$C$8:$C$56,$D1107))</f>
        <v>0</v>
      </c>
      <c r="N1107" s="43">
        <f>IF(ISNA(SUMIFS(INDEX('Model Performance Data'!$O$8:$DY$56,0,MATCH(CONCATENATE($J1107,N$6),'Model Performance Data'!$O$6:$DY$6,0)),'Model Performance Data'!$B$8:$B$56,$C1107,'Model Performance Data'!$C$8:$C$56,$D1107)),"-",SUMIFS(INDEX('Model Performance Data'!$O$8:$DY$56,0,MATCH(CONCATENATE($J1107,N$6),'Model Performance Data'!$O$6:$DY$6,0)),'Model Performance Data'!$B$8:$B$56,$C1107,'Model Performance Data'!$C$8:$C$56,$D1107))</f>
        <v>0</v>
      </c>
      <c r="O1107" s="154">
        <f>IF(ISNA(SUMIFS(INDEX('Model Performance Data'!$O$8:$DY$56,0,MATCH(CONCATENATE($J1107,O$6),'Model Performance Data'!$O$6:$DY$6,0)),'Model Performance Data'!$B$8:$B$56,$C1107,'Model Performance Data'!$C$8:$C$56,$D1107)),"-",SUMIFS(INDEX('Model Performance Data'!$O$8:$DY$56,0,MATCH(CONCATENATE($J1107,O$6),'Model Performance Data'!$O$6:$DY$6,0)),'Model Performance Data'!$B$8:$B$56,$C1107,'Model Performance Data'!$C$8:$C$56,$D1107))</f>
        <v>0</v>
      </c>
    </row>
    <row r="1108" spans="2:15" outlineLevel="1" x14ac:dyDescent="0.35">
      <c r="B1108" s="37" t="s">
        <v>80</v>
      </c>
      <c r="C1108" s="38" t="str">
        <f>IF(ISBLANK('Model Performance Data'!$B$51),"-",'Model Performance Data'!$B$51)</f>
        <v>-</v>
      </c>
      <c r="D1108" s="38" t="str">
        <f>IF(ISBLANK('Model Performance Data'!$C$51),"-",'Model Performance Data'!$C$51)</f>
        <v>-</v>
      </c>
      <c r="E1108" s="38" t="str">
        <f>IF(ISBLANK('Model Performance Data'!$D$51),"-",'Model Performance Data'!$D$51)</f>
        <v>-</v>
      </c>
      <c r="F1108" s="38" t="str">
        <f>IF(ISBLANK('Model Performance Data'!$E$51),"-",'Model Performance Data'!$E$51)</f>
        <v>-</v>
      </c>
      <c r="G1108" s="38" t="str">
        <f>IF(ISBLANK('Model Performance Data'!$F$51),"-",'Model Performance Data'!$F$51)</f>
        <v>-</v>
      </c>
      <c r="H1108" s="38">
        <v>1</v>
      </c>
      <c r="I1108" s="38">
        <v>1</v>
      </c>
      <c r="J1108" s="37" t="str">
        <f t="shared" si="55"/>
        <v>11</v>
      </c>
      <c r="K1108" s="38" t="str">
        <f>IF(ISBLANK('Model Performance Data'!$L$51),"-",'Model Performance Data'!$L$51)</f>
        <v>-</v>
      </c>
      <c r="L1108" s="38" t="str">
        <f>IF(ISBLANK('Model Performance Data'!$K$51),"-",'Model Performance Data'!$K$51)</f>
        <v>-</v>
      </c>
      <c r="M1108" s="43">
        <f>IF(ISNA(SUMIFS(INDEX('Model Performance Data'!$O$8:$DY$56,0,MATCH(CONCATENATE($J1108,M$6),'Model Performance Data'!$O$6:$DY$6,0)),'Model Performance Data'!$B$8:$B$56,$C1108,'Model Performance Data'!$C$8:$C$56,$D1108)),"-",SUMIFS(INDEX('Model Performance Data'!$O$8:$DY$56,0,MATCH(CONCATENATE($J1108,M$6),'Model Performance Data'!$O$6:$DY$6,0)),'Model Performance Data'!$B$8:$B$56,$C1108,'Model Performance Data'!$C$8:$C$56,$D1108))</f>
        <v>0</v>
      </c>
      <c r="N1108" s="43">
        <f>IF(ISNA(SUMIFS(INDEX('Model Performance Data'!$O$8:$DY$56,0,MATCH(CONCATENATE($J1108,N$6),'Model Performance Data'!$O$6:$DY$6,0)),'Model Performance Data'!$B$8:$B$56,$C1108,'Model Performance Data'!$C$8:$C$56,$D1108)),"-",SUMIFS(INDEX('Model Performance Data'!$O$8:$DY$56,0,MATCH(CONCATENATE($J1108,N$6),'Model Performance Data'!$O$6:$DY$6,0)),'Model Performance Data'!$B$8:$B$56,$C1108,'Model Performance Data'!$C$8:$C$56,$D1108))</f>
        <v>0</v>
      </c>
      <c r="O1108" s="154">
        <f>IF(ISNA(SUMIFS(INDEX('Model Performance Data'!$O$8:$DY$56,0,MATCH(CONCATENATE($J1108,O$6),'Model Performance Data'!$O$6:$DY$6,0)),'Model Performance Data'!$B$8:$B$56,$C1108,'Model Performance Data'!$C$8:$C$56,$D1108)),"-",SUMIFS(INDEX('Model Performance Data'!$O$8:$DY$56,0,MATCH(CONCATENATE($J1108,O$6),'Model Performance Data'!$O$6:$DY$6,0)),'Model Performance Data'!$B$8:$B$56,$C1108,'Model Performance Data'!$C$8:$C$56,$D1108))</f>
        <v>0</v>
      </c>
    </row>
    <row r="1109" spans="2:15" outlineLevel="1" x14ac:dyDescent="0.35">
      <c r="B1109" s="37" t="s">
        <v>80</v>
      </c>
      <c r="C1109" s="38" t="str">
        <f>IF(ISBLANK('Model Performance Data'!$B$51),"-",'Model Performance Data'!$B$51)</f>
        <v>-</v>
      </c>
      <c r="D1109" s="38" t="str">
        <f>IF(ISBLANK('Model Performance Data'!$C$51),"-",'Model Performance Data'!$C$51)</f>
        <v>-</v>
      </c>
      <c r="E1109" s="38" t="str">
        <f>IF(ISBLANK('Model Performance Data'!$D$51),"-",'Model Performance Data'!$D$51)</f>
        <v>-</v>
      </c>
      <c r="F1109" s="38" t="str">
        <f>IF(ISBLANK('Model Performance Data'!$E$51),"-",'Model Performance Data'!$E$51)</f>
        <v>-</v>
      </c>
      <c r="G1109" s="38" t="str">
        <f>IF(ISBLANK('Model Performance Data'!$F$51),"-",'Model Performance Data'!$F$51)</f>
        <v>-</v>
      </c>
      <c r="H1109" s="38">
        <v>1</v>
      </c>
      <c r="I1109" s="38">
        <v>2</v>
      </c>
      <c r="J1109" s="37" t="str">
        <f t="shared" si="55"/>
        <v>12</v>
      </c>
      <c r="K1109" s="38" t="str">
        <f>IF(ISBLANK('Model Performance Data'!$L$51),"-",'Model Performance Data'!$L$51)</f>
        <v>-</v>
      </c>
      <c r="L1109" s="38" t="str">
        <f>IF(ISBLANK('Model Performance Data'!$K$51),"-",'Model Performance Data'!$K$51)</f>
        <v>-</v>
      </c>
      <c r="M1109" s="43">
        <f>IF(ISNA(SUMIFS(INDEX('Model Performance Data'!$O$8:$DY$56,0,MATCH(CONCATENATE($J1109,M$6),'Model Performance Data'!$O$6:$DY$6,0)),'Model Performance Data'!$B$8:$B$56,$C1109,'Model Performance Data'!$C$8:$C$56,$D1109)),"-",SUMIFS(INDEX('Model Performance Data'!$O$8:$DY$56,0,MATCH(CONCATENATE($J1109,M$6),'Model Performance Data'!$O$6:$DY$6,0)),'Model Performance Data'!$B$8:$B$56,$C1109,'Model Performance Data'!$C$8:$C$56,$D1109))</f>
        <v>0</v>
      </c>
      <c r="N1109" s="43">
        <f>IF(ISNA(SUMIFS(INDEX('Model Performance Data'!$O$8:$DY$56,0,MATCH(CONCATENATE($J1109,N$6),'Model Performance Data'!$O$6:$DY$6,0)),'Model Performance Data'!$B$8:$B$56,$C1109,'Model Performance Data'!$C$8:$C$56,$D1109)),"-",SUMIFS(INDEX('Model Performance Data'!$O$8:$DY$56,0,MATCH(CONCATENATE($J1109,N$6),'Model Performance Data'!$O$6:$DY$6,0)),'Model Performance Data'!$B$8:$B$56,$C1109,'Model Performance Data'!$C$8:$C$56,$D1109))</f>
        <v>0</v>
      </c>
      <c r="O1109" s="154">
        <f>IF(ISNA(SUMIFS(INDEX('Model Performance Data'!$O$8:$DY$56,0,MATCH(CONCATENATE($J1109,O$6),'Model Performance Data'!$O$6:$DY$6,0)),'Model Performance Data'!$B$8:$B$56,$C1109,'Model Performance Data'!$C$8:$C$56,$D1109)),"-",SUMIFS(INDEX('Model Performance Data'!$O$8:$DY$56,0,MATCH(CONCATENATE($J1109,O$6),'Model Performance Data'!$O$6:$DY$6,0)),'Model Performance Data'!$B$8:$B$56,$C1109,'Model Performance Data'!$C$8:$C$56,$D1109))</f>
        <v>0</v>
      </c>
    </row>
    <row r="1110" spans="2:15" outlineLevel="1" x14ac:dyDescent="0.35">
      <c r="B1110" s="37" t="s">
        <v>80</v>
      </c>
      <c r="C1110" s="38" t="str">
        <f>IF(ISBLANK('Model Performance Data'!$B$51),"-",'Model Performance Data'!$B$51)</f>
        <v>-</v>
      </c>
      <c r="D1110" s="38" t="str">
        <f>IF(ISBLANK('Model Performance Data'!$C$51),"-",'Model Performance Data'!$C$51)</f>
        <v>-</v>
      </c>
      <c r="E1110" s="38" t="str">
        <f>IF(ISBLANK('Model Performance Data'!$D$51),"-",'Model Performance Data'!$D$51)</f>
        <v>-</v>
      </c>
      <c r="F1110" s="38" t="str">
        <f>IF(ISBLANK('Model Performance Data'!$E$51),"-",'Model Performance Data'!$E$51)</f>
        <v>-</v>
      </c>
      <c r="G1110" s="38" t="str">
        <f>IF(ISBLANK('Model Performance Data'!$F$51),"-",'Model Performance Data'!$F$51)</f>
        <v>-</v>
      </c>
      <c r="H1110" s="38">
        <v>1</v>
      </c>
      <c r="I1110" s="38">
        <v>3</v>
      </c>
      <c r="J1110" s="37" t="str">
        <f t="shared" si="55"/>
        <v>13</v>
      </c>
      <c r="K1110" s="38" t="str">
        <f>IF(ISBLANK('Model Performance Data'!$L$51),"-",'Model Performance Data'!$L$51)</f>
        <v>-</v>
      </c>
      <c r="L1110" s="38" t="str">
        <f>IF(ISBLANK('Model Performance Data'!$K$51),"-",'Model Performance Data'!$K$51)</f>
        <v>-</v>
      </c>
      <c r="M1110" s="43">
        <f>IF(ISNA(SUMIFS(INDEX('Model Performance Data'!$O$8:$DY$56,0,MATCH(CONCATENATE($J1110,M$6),'Model Performance Data'!$O$6:$DY$6,0)),'Model Performance Data'!$B$8:$B$56,$C1110,'Model Performance Data'!$C$8:$C$56,$D1110)),"-",SUMIFS(INDEX('Model Performance Data'!$O$8:$DY$56,0,MATCH(CONCATENATE($J1110,M$6),'Model Performance Data'!$O$6:$DY$6,0)),'Model Performance Data'!$B$8:$B$56,$C1110,'Model Performance Data'!$C$8:$C$56,$D1110))</f>
        <v>0</v>
      </c>
      <c r="N1110" s="43">
        <f>IF(ISNA(SUMIFS(INDEX('Model Performance Data'!$O$8:$DY$56,0,MATCH(CONCATENATE($J1110,N$6),'Model Performance Data'!$O$6:$DY$6,0)),'Model Performance Data'!$B$8:$B$56,$C1110,'Model Performance Data'!$C$8:$C$56,$D1110)),"-",SUMIFS(INDEX('Model Performance Data'!$O$8:$DY$56,0,MATCH(CONCATENATE($J1110,N$6),'Model Performance Data'!$O$6:$DY$6,0)),'Model Performance Data'!$B$8:$B$56,$C1110,'Model Performance Data'!$C$8:$C$56,$D1110))</f>
        <v>0</v>
      </c>
      <c r="O1110" s="154">
        <f>IF(ISNA(SUMIFS(INDEX('Model Performance Data'!$O$8:$DY$56,0,MATCH(CONCATENATE($J1110,O$6),'Model Performance Data'!$O$6:$DY$6,0)),'Model Performance Data'!$B$8:$B$56,$C1110,'Model Performance Data'!$C$8:$C$56,$D1110)),"-",SUMIFS(INDEX('Model Performance Data'!$O$8:$DY$56,0,MATCH(CONCATENATE($J1110,O$6),'Model Performance Data'!$O$6:$DY$6,0)),'Model Performance Data'!$B$8:$B$56,$C1110,'Model Performance Data'!$C$8:$C$56,$D1110))</f>
        <v>0</v>
      </c>
    </row>
    <row r="1111" spans="2:15" outlineLevel="1" x14ac:dyDescent="0.35">
      <c r="B1111" s="37" t="s">
        <v>80</v>
      </c>
      <c r="C1111" s="38" t="str">
        <f>IF(ISBLANK('Model Performance Data'!$B$51),"-",'Model Performance Data'!$B$51)</f>
        <v>-</v>
      </c>
      <c r="D1111" s="38" t="str">
        <f>IF(ISBLANK('Model Performance Data'!$C$51),"-",'Model Performance Data'!$C$51)</f>
        <v>-</v>
      </c>
      <c r="E1111" s="38" t="str">
        <f>IF(ISBLANK('Model Performance Data'!$D$51),"-",'Model Performance Data'!$D$51)</f>
        <v>-</v>
      </c>
      <c r="F1111" s="38" t="str">
        <f>IF(ISBLANK('Model Performance Data'!$E$51),"-",'Model Performance Data'!$E$51)</f>
        <v>-</v>
      </c>
      <c r="G1111" s="38" t="str">
        <f>IF(ISBLANK('Model Performance Data'!$F$51),"-",'Model Performance Data'!$F$51)</f>
        <v>-</v>
      </c>
      <c r="H1111" s="38">
        <v>1</v>
      </c>
      <c r="I1111" s="38">
        <v>4</v>
      </c>
      <c r="J1111" s="37" t="str">
        <f t="shared" si="55"/>
        <v>14</v>
      </c>
      <c r="K1111" s="38" t="str">
        <f>IF(ISBLANK('Model Performance Data'!$L$51),"-",'Model Performance Data'!$L$51)</f>
        <v>-</v>
      </c>
      <c r="L1111" s="38" t="str">
        <f>IF(ISBLANK('Model Performance Data'!$K$51),"-",'Model Performance Data'!$K$51)</f>
        <v>-</v>
      </c>
      <c r="M1111" s="43">
        <f>IF(ISNA(SUMIFS(INDEX('Model Performance Data'!$O$8:$DY$56,0,MATCH(CONCATENATE($J1111,M$6),'Model Performance Data'!$O$6:$DY$6,0)),'Model Performance Data'!$B$8:$B$56,$C1111,'Model Performance Data'!$C$8:$C$56,$D1111)),"-",SUMIFS(INDEX('Model Performance Data'!$O$8:$DY$56,0,MATCH(CONCATENATE($J1111,M$6),'Model Performance Data'!$O$6:$DY$6,0)),'Model Performance Data'!$B$8:$B$56,$C1111,'Model Performance Data'!$C$8:$C$56,$D1111))</f>
        <v>0</v>
      </c>
      <c r="N1111" s="43">
        <f>IF(ISNA(SUMIFS(INDEX('Model Performance Data'!$O$8:$DY$56,0,MATCH(CONCATENATE($J1111,N$6),'Model Performance Data'!$O$6:$DY$6,0)),'Model Performance Data'!$B$8:$B$56,$C1111,'Model Performance Data'!$C$8:$C$56,$D1111)),"-",SUMIFS(INDEX('Model Performance Data'!$O$8:$DY$56,0,MATCH(CONCATENATE($J1111,N$6),'Model Performance Data'!$O$6:$DY$6,0)),'Model Performance Data'!$B$8:$B$56,$C1111,'Model Performance Data'!$C$8:$C$56,$D1111))</f>
        <v>0</v>
      </c>
      <c r="O1111" s="154">
        <f>IF(ISNA(SUMIFS(INDEX('Model Performance Data'!$O$8:$DY$56,0,MATCH(CONCATENATE($J1111,O$6),'Model Performance Data'!$O$6:$DY$6,0)),'Model Performance Data'!$B$8:$B$56,$C1111,'Model Performance Data'!$C$8:$C$56,$D1111)),"-",SUMIFS(INDEX('Model Performance Data'!$O$8:$DY$56,0,MATCH(CONCATENATE($J1111,O$6),'Model Performance Data'!$O$6:$DY$6,0)),'Model Performance Data'!$B$8:$B$56,$C1111,'Model Performance Data'!$C$8:$C$56,$D1111))</f>
        <v>0</v>
      </c>
    </row>
    <row r="1112" spans="2:15" outlineLevel="1" x14ac:dyDescent="0.35">
      <c r="B1112" s="37" t="s">
        <v>80</v>
      </c>
      <c r="C1112" s="38" t="str">
        <f>IF(ISBLANK('Model Performance Data'!$B$51),"-",'Model Performance Data'!$B$51)</f>
        <v>-</v>
      </c>
      <c r="D1112" s="38" t="str">
        <f>IF(ISBLANK('Model Performance Data'!$C$51),"-",'Model Performance Data'!$C$51)</f>
        <v>-</v>
      </c>
      <c r="E1112" s="38" t="str">
        <f>IF(ISBLANK('Model Performance Data'!$D$51),"-",'Model Performance Data'!$D$51)</f>
        <v>-</v>
      </c>
      <c r="F1112" s="38" t="str">
        <f>IF(ISBLANK('Model Performance Data'!$E$51),"-",'Model Performance Data'!$E$51)</f>
        <v>-</v>
      </c>
      <c r="G1112" s="38" t="str">
        <f>IF(ISBLANK('Model Performance Data'!$F$51),"-",'Model Performance Data'!$F$51)</f>
        <v>-</v>
      </c>
      <c r="H1112" s="38">
        <v>1</v>
      </c>
      <c r="I1112" s="38">
        <v>5</v>
      </c>
      <c r="J1112" s="37" t="str">
        <f t="shared" si="55"/>
        <v>15</v>
      </c>
      <c r="K1112" s="38" t="str">
        <f>IF(ISBLANK('Model Performance Data'!$L$51),"-",'Model Performance Data'!$L$51)</f>
        <v>-</v>
      </c>
      <c r="L1112" s="38" t="str">
        <f>IF(ISBLANK('Model Performance Data'!$K$51),"-",'Model Performance Data'!$K$51)</f>
        <v>-</v>
      </c>
      <c r="M1112" s="43">
        <f>IF(ISNA(SUMIFS(INDEX('Model Performance Data'!$O$8:$DY$56,0,MATCH(CONCATENATE($J1112,M$6),'Model Performance Data'!$O$6:$DY$6,0)),'Model Performance Data'!$B$8:$B$56,$C1112,'Model Performance Data'!$C$8:$C$56,$D1112)),"-",SUMIFS(INDEX('Model Performance Data'!$O$8:$DY$56,0,MATCH(CONCATENATE($J1112,M$6),'Model Performance Data'!$O$6:$DY$6,0)),'Model Performance Data'!$B$8:$B$56,$C1112,'Model Performance Data'!$C$8:$C$56,$D1112))</f>
        <v>0</v>
      </c>
      <c r="N1112" s="43">
        <f>IF(ISNA(SUMIFS(INDEX('Model Performance Data'!$O$8:$DY$56,0,MATCH(CONCATENATE($J1112,N$6),'Model Performance Data'!$O$6:$DY$6,0)),'Model Performance Data'!$B$8:$B$56,$C1112,'Model Performance Data'!$C$8:$C$56,$D1112)),"-",SUMIFS(INDEX('Model Performance Data'!$O$8:$DY$56,0,MATCH(CONCATENATE($J1112,N$6),'Model Performance Data'!$O$6:$DY$6,0)),'Model Performance Data'!$B$8:$B$56,$C1112,'Model Performance Data'!$C$8:$C$56,$D1112))</f>
        <v>0</v>
      </c>
      <c r="O1112" s="154">
        <f>IF(ISNA(SUMIFS(INDEX('Model Performance Data'!$O$8:$DY$56,0,MATCH(CONCATENATE($J1112,O$6),'Model Performance Data'!$O$6:$DY$6,0)),'Model Performance Data'!$B$8:$B$56,$C1112,'Model Performance Data'!$C$8:$C$56,$D1112)),"-",SUMIFS(INDEX('Model Performance Data'!$O$8:$DY$56,0,MATCH(CONCATENATE($J1112,O$6),'Model Performance Data'!$O$6:$DY$6,0)),'Model Performance Data'!$B$8:$B$56,$C1112,'Model Performance Data'!$C$8:$C$56,$D1112))</f>
        <v>0</v>
      </c>
    </row>
    <row r="1113" spans="2:15" outlineLevel="1" x14ac:dyDescent="0.35">
      <c r="B1113" s="37" t="s">
        <v>80</v>
      </c>
      <c r="C1113" s="38" t="str">
        <f>IF(ISBLANK('Model Performance Data'!$B$51),"-",'Model Performance Data'!$B$51)</f>
        <v>-</v>
      </c>
      <c r="D1113" s="38" t="str">
        <f>IF(ISBLANK('Model Performance Data'!$C$51),"-",'Model Performance Data'!$C$51)</f>
        <v>-</v>
      </c>
      <c r="E1113" s="38" t="str">
        <f>IF(ISBLANK('Model Performance Data'!$D$51),"-",'Model Performance Data'!$D$51)</f>
        <v>-</v>
      </c>
      <c r="F1113" s="38" t="str">
        <f>IF(ISBLANK('Model Performance Data'!$E$51),"-",'Model Performance Data'!$E$51)</f>
        <v>-</v>
      </c>
      <c r="G1113" s="38" t="str">
        <f>IF(ISBLANK('Model Performance Data'!$F$51),"-",'Model Performance Data'!$F$51)</f>
        <v>-</v>
      </c>
      <c r="H1113" s="38">
        <v>1</v>
      </c>
      <c r="I1113" s="38" t="s">
        <v>65</v>
      </c>
      <c r="J1113" s="37" t="str">
        <f t="shared" si="55"/>
        <v>1Goal</v>
      </c>
      <c r="K1113" s="38" t="str">
        <f>IF(ISBLANK('Model Performance Data'!$L$51),"-",'Model Performance Data'!$L$51)</f>
        <v>-</v>
      </c>
      <c r="L1113" s="38" t="str">
        <f>IF(ISBLANK('Model Performance Data'!$K$51),"-",'Model Performance Data'!$K$51)</f>
        <v>-</v>
      </c>
      <c r="M1113" s="43" t="str">
        <f>IF(ISNA(SUMIFS(INDEX('Model Performance Data'!$O$8:$DY$56,0,MATCH(CONCATENATE($J1113,M$6),'Model Performance Data'!$O$6:$DY$6,0)),'Model Performance Data'!$B$8:$B$56,$C1113,'Model Performance Data'!$C$8:$C$56,$D1113)),"-",SUMIFS(INDEX('Model Performance Data'!$O$8:$DY$56,0,MATCH(CONCATENATE($J1113,M$6),'Model Performance Data'!$O$6:$DY$6,0)),'Model Performance Data'!$B$8:$B$56,$C1113,'Model Performance Data'!$C$8:$C$56,$D1113))</f>
        <v>-</v>
      </c>
      <c r="N1113" s="43" t="str">
        <f>IF(ISNA(SUMIFS(INDEX('Model Performance Data'!$O$8:$DY$56,0,MATCH(CONCATENATE($J1113,N$6),'Model Performance Data'!$O$6:$DY$6,0)),'Model Performance Data'!$B$8:$B$56,$C1113,'Model Performance Data'!$C$8:$C$56,$D1113)),"-",SUMIFS(INDEX('Model Performance Data'!$O$8:$DY$56,0,MATCH(CONCATENATE($J1113,N$6),'Model Performance Data'!$O$6:$DY$6,0)),'Model Performance Data'!$B$8:$B$56,$C1113,'Model Performance Data'!$C$8:$C$56,$D1113))</f>
        <v>-</v>
      </c>
      <c r="O1113" s="154">
        <f>IF(ISNA(SUMIFS(INDEX('Model Performance Data'!$O$8:$DY$56,0,MATCH(CONCATENATE($J1113,O$6),'Model Performance Data'!$O$6:$DY$6,0)),'Model Performance Data'!$B$8:$B$56,$C1113,'Model Performance Data'!$C$8:$C$56,$D1113)),"-",SUMIFS(INDEX('Model Performance Data'!$O$8:$DY$56,0,MATCH(CONCATENATE($J1113,O$6),'Model Performance Data'!$O$6:$DY$6,0)),'Model Performance Data'!$B$8:$B$56,$C1113,'Model Performance Data'!$C$8:$C$56,$D1113))</f>
        <v>0</v>
      </c>
    </row>
    <row r="1114" spans="2:15" outlineLevel="1" x14ac:dyDescent="0.35">
      <c r="B1114" s="37" t="s">
        <v>80</v>
      </c>
      <c r="C1114" s="38" t="str">
        <f>IF(ISBLANK('Model Performance Data'!$B$51),"-",'Model Performance Data'!$B$51)</f>
        <v>-</v>
      </c>
      <c r="D1114" s="38" t="str">
        <f>IF(ISBLANK('Model Performance Data'!$C$51),"-",'Model Performance Data'!$C$51)</f>
        <v>-</v>
      </c>
      <c r="E1114" s="38" t="str">
        <f>IF(ISBLANK('Model Performance Data'!$D$51),"-",'Model Performance Data'!$D$51)</f>
        <v>-</v>
      </c>
      <c r="F1114" s="38" t="str">
        <f>IF(ISBLANK('Model Performance Data'!$E$51),"-",'Model Performance Data'!$E$51)</f>
        <v>-</v>
      </c>
      <c r="G1114" s="38" t="str">
        <f>IF(ISBLANK('Model Performance Data'!$F$51),"-",'Model Performance Data'!$F$51)</f>
        <v>-</v>
      </c>
      <c r="H1114" s="38">
        <v>2</v>
      </c>
      <c r="I1114" s="38">
        <v>1</v>
      </c>
      <c r="J1114" s="37" t="str">
        <f t="shared" si="55"/>
        <v>21</v>
      </c>
      <c r="K1114" s="38" t="str">
        <f>IF(ISBLANK('Model Performance Data'!$L$51),"-",'Model Performance Data'!$L$51)</f>
        <v>-</v>
      </c>
      <c r="L1114" s="38" t="str">
        <f>IF(ISBLANK('Model Performance Data'!$K$51),"-",'Model Performance Data'!$K$51)</f>
        <v>-</v>
      </c>
      <c r="M1114" s="43">
        <f>IF(ISNA(SUMIFS(INDEX('Model Performance Data'!$O$8:$DY$56,0,MATCH(CONCATENATE($J1114,M$6),'Model Performance Data'!$O$6:$DY$6,0)),'Model Performance Data'!$B$8:$B$56,$C1114,'Model Performance Data'!$C$8:$C$56,$D1114)),"-",SUMIFS(INDEX('Model Performance Data'!$O$8:$DY$56,0,MATCH(CONCATENATE($J1114,M$6),'Model Performance Data'!$O$6:$DY$6,0)),'Model Performance Data'!$B$8:$B$56,$C1114,'Model Performance Data'!$C$8:$C$56,$D1114))</f>
        <v>0</v>
      </c>
      <c r="N1114" s="43">
        <f>IF(ISNA(SUMIFS(INDEX('Model Performance Data'!$O$8:$DY$56,0,MATCH(CONCATENATE($J1114,N$6),'Model Performance Data'!$O$6:$DY$6,0)),'Model Performance Data'!$B$8:$B$56,$C1114,'Model Performance Data'!$C$8:$C$56,$D1114)),"-",SUMIFS(INDEX('Model Performance Data'!$O$8:$DY$56,0,MATCH(CONCATENATE($J1114,N$6),'Model Performance Data'!$O$6:$DY$6,0)),'Model Performance Data'!$B$8:$B$56,$C1114,'Model Performance Data'!$C$8:$C$56,$D1114))</f>
        <v>0</v>
      </c>
      <c r="O1114" s="154">
        <f>IF(ISNA(SUMIFS(INDEX('Model Performance Data'!$O$8:$DY$56,0,MATCH(CONCATENATE($J1114,O$6),'Model Performance Data'!$O$6:$DY$6,0)),'Model Performance Data'!$B$8:$B$56,$C1114,'Model Performance Data'!$C$8:$C$56,$D1114)),"-",SUMIFS(INDEX('Model Performance Data'!$O$8:$DY$56,0,MATCH(CONCATENATE($J1114,O$6),'Model Performance Data'!$O$6:$DY$6,0)),'Model Performance Data'!$B$8:$B$56,$C1114,'Model Performance Data'!$C$8:$C$56,$D1114))</f>
        <v>0</v>
      </c>
    </row>
    <row r="1115" spans="2:15" outlineLevel="1" x14ac:dyDescent="0.35">
      <c r="B1115" s="37" t="s">
        <v>80</v>
      </c>
      <c r="C1115" s="38" t="str">
        <f>IF(ISBLANK('Model Performance Data'!$B$51),"-",'Model Performance Data'!$B$51)</f>
        <v>-</v>
      </c>
      <c r="D1115" s="38" t="str">
        <f>IF(ISBLANK('Model Performance Data'!$C$51),"-",'Model Performance Data'!$C$51)</f>
        <v>-</v>
      </c>
      <c r="E1115" s="38" t="str">
        <f>IF(ISBLANK('Model Performance Data'!$D$51),"-",'Model Performance Data'!$D$51)</f>
        <v>-</v>
      </c>
      <c r="F1115" s="38" t="str">
        <f>IF(ISBLANK('Model Performance Data'!$E$51),"-",'Model Performance Data'!$E$51)</f>
        <v>-</v>
      </c>
      <c r="G1115" s="38" t="str">
        <f>IF(ISBLANK('Model Performance Data'!$F$51),"-",'Model Performance Data'!$F$51)</f>
        <v>-</v>
      </c>
      <c r="H1115" s="38">
        <v>2</v>
      </c>
      <c r="I1115" s="38">
        <v>2</v>
      </c>
      <c r="J1115" s="37" t="str">
        <f t="shared" si="55"/>
        <v>22</v>
      </c>
      <c r="K1115" s="38" t="str">
        <f>IF(ISBLANK('Model Performance Data'!$L$51),"-",'Model Performance Data'!$L$51)</f>
        <v>-</v>
      </c>
      <c r="L1115" s="38" t="str">
        <f>IF(ISBLANK('Model Performance Data'!$K$51),"-",'Model Performance Data'!$K$51)</f>
        <v>-</v>
      </c>
      <c r="M1115" s="43">
        <f>IF(ISNA(SUMIFS(INDEX('Model Performance Data'!$O$8:$DY$56,0,MATCH(CONCATENATE($J1115,M$6),'Model Performance Data'!$O$6:$DY$6,0)),'Model Performance Data'!$B$8:$B$56,$C1115,'Model Performance Data'!$C$8:$C$56,$D1115)),"-",SUMIFS(INDEX('Model Performance Data'!$O$8:$DY$56,0,MATCH(CONCATENATE($J1115,M$6),'Model Performance Data'!$O$6:$DY$6,0)),'Model Performance Data'!$B$8:$B$56,$C1115,'Model Performance Data'!$C$8:$C$56,$D1115))</f>
        <v>0</v>
      </c>
      <c r="N1115" s="43">
        <f>IF(ISNA(SUMIFS(INDEX('Model Performance Data'!$O$8:$DY$56,0,MATCH(CONCATENATE($J1115,N$6),'Model Performance Data'!$O$6:$DY$6,0)),'Model Performance Data'!$B$8:$B$56,$C1115,'Model Performance Data'!$C$8:$C$56,$D1115)),"-",SUMIFS(INDEX('Model Performance Data'!$O$8:$DY$56,0,MATCH(CONCATENATE($J1115,N$6),'Model Performance Data'!$O$6:$DY$6,0)),'Model Performance Data'!$B$8:$B$56,$C1115,'Model Performance Data'!$C$8:$C$56,$D1115))</f>
        <v>0</v>
      </c>
      <c r="O1115" s="154">
        <f>IF(ISNA(SUMIFS(INDEX('Model Performance Data'!$O$8:$DY$56,0,MATCH(CONCATENATE($J1115,O$6),'Model Performance Data'!$O$6:$DY$6,0)),'Model Performance Data'!$B$8:$B$56,$C1115,'Model Performance Data'!$C$8:$C$56,$D1115)),"-",SUMIFS(INDEX('Model Performance Data'!$O$8:$DY$56,0,MATCH(CONCATENATE($J1115,O$6),'Model Performance Data'!$O$6:$DY$6,0)),'Model Performance Data'!$B$8:$B$56,$C1115,'Model Performance Data'!$C$8:$C$56,$D1115))</f>
        <v>0</v>
      </c>
    </row>
    <row r="1116" spans="2:15" outlineLevel="1" x14ac:dyDescent="0.35">
      <c r="B1116" s="37" t="s">
        <v>80</v>
      </c>
      <c r="C1116" s="38" t="str">
        <f>IF(ISBLANK('Model Performance Data'!$B$51),"-",'Model Performance Data'!$B$51)</f>
        <v>-</v>
      </c>
      <c r="D1116" s="38" t="str">
        <f>IF(ISBLANK('Model Performance Data'!$C$51),"-",'Model Performance Data'!$C$51)</f>
        <v>-</v>
      </c>
      <c r="E1116" s="38" t="str">
        <f>IF(ISBLANK('Model Performance Data'!$D$51),"-",'Model Performance Data'!$D$51)</f>
        <v>-</v>
      </c>
      <c r="F1116" s="38" t="str">
        <f>IF(ISBLANK('Model Performance Data'!$E$51),"-",'Model Performance Data'!$E$51)</f>
        <v>-</v>
      </c>
      <c r="G1116" s="38" t="str">
        <f>IF(ISBLANK('Model Performance Data'!$F$51),"-",'Model Performance Data'!$F$51)</f>
        <v>-</v>
      </c>
      <c r="H1116" s="38">
        <v>2</v>
      </c>
      <c r="I1116" s="38">
        <v>3</v>
      </c>
      <c r="J1116" s="37" t="str">
        <f t="shared" si="55"/>
        <v>23</v>
      </c>
      <c r="K1116" s="38" t="str">
        <f>IF(ISBLANK('Model Performance Data'!$L$51),"-",'Model Performance Data'!$L$51)</f>
        <v>-</v>
      </c>
      <c r="L1116" s="38" t="str">
        <f>IF(ISBLANK('Model Performance Data'!$K$51),"-",'Model Performance Data'!$K$51)</f>
        <v>-</v>
      </c>
      <c r="M1116" s="43">
        <f>IF(ISNA(SUMIFS(INDEX('Model Performance Data'!$O$8:$DY$56,0,MATCH(CONCATENATE($J1116,M$6),'Model Performance Data'!$O$6:$DY$6,0)),'Model Performance Data'!$B$8:$B$56,$C1116,'Model Performance Data'!$C$8:$C$56,$D1116)),"-",SUMIFS(INDEX('Model Performance Data'!$O$8:$DY$56,0,MATCH(CONCATENATE($J1116,M$6),'Model Performance Data'!$O$6:$DY$6,0)),'Model Performance Data'!$B$8:$B$56,$C1116,'Model Performance Data'!$C$8:$C$56,$D1116))</f>
        <v>0</v>
      </c>
      <c r="N1116" s="43">
        <f>IF(ISNA(SUMIFS(INDEX('Model Performance Data'!$O$8:$DY$56,0,MATCH(CONCATENATE($J1116,N$6),'Model Performance Data'!$O$6:$DY$6,0)),'Model Performance Data'!$B$8:$B$56,$C1116,'Model Performance Data'!$C$8:$C$56,$D1116)),"-",SUMIFS(INDEX('Model Performance Data'!$O$8:$DY$56,0,MATCH(CONCATENATE($J1116,N$6),'Model Performance Data'!$O$6:$DY$6,0)),'Model Performance Data'!$B$8:$B$56,$C1116,'Model Performance Data'!$C$8:$C$56,$D1116))</f>
        <v>0</v>
      </c>
      <c r="O1116" s="154">
        <f>IF(ISNA(SUMIFS(INDEX('Model Performance Data'!$O$8:$DY$56,0,MATCH(CONCATENATE($J1116,O$6),'Model Performance Data'!$O$6:$DY$6,0)),'Model Performance Data'!$B$8:$B$56,$C1116,'Model Performance Data'!$C$8:$C$56,$D1116)),"-",SUMIFS(INDEX('Model Performance Data'!$O$8:$DY$56,0,MATCH(CONCATENATE($J1116,O$6),'Model Performance Data'!$O$6:$DY$6,0)),'Model Performance Data'!$B$8:$B$56,$C1116,'Model Performance Data'!$C$8:$C$56,$D1116))</f>
        <v>0</v>
      </c>
    </row>
    <row r="1117" spans="2:15" outlineLevel="1" x14ac:dyDescent="0.35">
      <c r="B1117" s="37" t="s">
        <v>80</v>
      </c>
      <c r="C1117" s="38" t="str">
        <f>IF(ISBLANK('Model Performance Data'!$B$51),"-",'Model Performance Data'!$B$51)</f>
        <v>-</v>
      </c>
      <c r="D1117" s="38" t="str">
        <f>IF(ISBLANK('Model Performance Data'!$C$51),"-",'Model Performance Data'!$C$51)</f>
        <v>-</v>
      </c>
      <c r="E1117" s="38" t="str">
        <f>IF(ISBLANK('Model Performance Data'!$D$51),"-",'Model Performance Data'!$D$51)</f>
        <v>-</v>
      </c>
      <c r="F1117" s="38" t="str">
        <f>IF(ISBLANK('Model Performance Data'!$E$51),"-",'Model Performance Data'!$E$51)</f>
        <v>-</v>
      </c>
      <c r="G1117" s="38" t="str">
        <f>IF(ISBLANK('Model Performance Data'!$F$51),"-",'Model Performance Data'!$F$51)</f>
        <v>-</v>
      </c>
      <c r="H1117" s="38">
        <v>2</v>
      </c>
      <c r="I1117" s="38">
        <v>4</v>
      </c>
      <c r="J1117" s="37" t="str">
        <f t="shared" si="55"/>
        <v>24</v>
      </c>
      <c r="K1117" s="38" t="str">
        <f>IF(ISBLANK('Model Performance Data'!$L$51),"-",'Model Performance Data'!$L$51)</f>
        <v>-</v>
      </c>
      <c r="L1117" s="38" t="str">
        <f>IF(ISBLANK('Model Performance Data'!$K$51),"-",'Model Performance Data'!$K$51)</f>
        <v>-</v>
      </c>
      <c r="M1117" s="43">
        <f>IF(ISNA(SUMIFS(INDEX('Model Performance Data'!$O$8:$DY$56,0,MATCH(CONCATENATE($J1117,M$6),'Model Performance Data'!$O$6:$DY$6,0)),'Model Performance Data'!$B$8:$B$56,$C1117,'Model Performance Data'!$C$8:$C$56,$D1117)),"-",SUMIFS(INDEX('Model Performance Data'!$O$8:$DY$56,0,MATCH(CONCATENATE($J1117,M$6),'Model Performance Data'!$O$6:$DY$6,0)),'Model Performance Data'!$B$8:$B$56,$C1117,'Model Performance Data'!$C$8:$C$56,$D1117))</f>
        <v>0</v>
      </c>
      <c r="N1117" s="43">
        <f>IF(ISNA(SUMIFS(INDEX('Model Performance Data'!$O$8:$DY$56,0,MATCH(CONCATENATE($J1117,N$6),'Model Performance Data'!$O$6:$DY$6,0)),'Model Performance Data'!$B$8:$B$56,$C1117,'Model Performance Data'!$C$8:$C$56,$D1117)),"-",SUMIFS(INDEX('Model Performance Data'!$O$8:$DY$56,0,MATCH(CONCATENATE($J1117,N$6),'Model Performance Data'!$O$6:$DY$6,0)),'Model Performance Data'!$B$8:$B$56,$C1117,'Model Performance Data'!$C$8:$C$56,$D1117))</f>
        <v>0</v>
      </c>
      <c r="O1117" s="154">
        <f>IF(ISNA(SUMIFS(INDEX('Model Performance Data'!$O$8:$DY$56,0,MATCH(CONCATENATE($J1117,O$6),'Model Performance Data'!$O$6:$DY$6,0)),'Model Performance Data'!$B$8:$B$56,$C1117,'Model Performance Data'!$C$8:$C$56,$D1117)),"-",SUMIFS(INDEX('Model Performance Data'!$O$8:$DY$56,0,MATCH(CONCATENATE($J1117,O$6),'Model Performance Data'!$O$6:$DY$6,0)),'Model Performance Data'!$B$8:$B$56,$C1117,'Model Performance Data'!$C$8:$C$56,$D1117))</f>
        <v>0</v>
      </c>
    </row>
    <row r="1118" spans="2:15" outlineLevel="1" x14ac:dyDescent="0.35">
      <c r="B1118" s="37" t="s">
        <v>80</v>
      </c>
      <c r="C1118" s="38" t="str">
        <f>IF(ISBLANK('Model Performance Data'!$B$51),"-",'Model Performance Data'!$B$51)</f>
        <v>-</v>
      </c>
      <c r="D1118" s="38" t="str">
        <f>IF(ISBLANK('Model Performance Data'!$C$51),"-",'Model Performance Data'!$C$51)</f>
        <v>-</v>
      </c>
      <c r="E1118" s="38" t="str">
        <f>IF(ISBLANK('Model Performance Data'!$D$51),"-",'Model Performance Data'!$D$51)</f>
        <v>-</v>
      </c>
      <c r="F1118" s="38" t="str">
        <f>IF(ISBLANK('Model Performance Data'!$E$51),"-",'Model Performance Data'!$E$51)</f>
        <v>-</v>
      </c>
      <c r="G1118" s="38" t="str">
        <f>IF(ISBLANK('Model Performance Data'!$F$51),"-",'Model Performance Data'!$F$51)</f>
        <v>-</v>
      </c>
      <c r="H1118" s="38">
        <v>2</v>
      </c>
      <c r="I1118" s="38">
        <v>5</v>
      </c>
      <c r="J1118" s="37" t="str">
        <f t="shared" si="55"/>
        <v>25</v>
      </c>
      <c r="K1118" s="38" t="str">
        <f>IF(ISBLANK('Model Performance Data'!$L$51),"-",'Model Performance Data'!$L$51)</f>
        <v>-</v>
      </c>
      <c r="L1118" s="38" t="str">
        <f>IF(ISBLANK('Model Performance Data'!$K$51),"-",'Model Performance Data'!$K$51)</f>
        <v>-</v>
      </c>
      <c r="M1118" s="43">
        <f>IF(ISNA(SUMIFS(INDEX('Model Performance Data'!$O$8:$DY$56,0,MATCH(CONCATENATE($J1118,M$6),'Model Performance Data'!$O$6:$DY$6,0)),'Model Performance Data'!$B$8:$B$56,$C1118,'Model Performance Data'!$C$8:$C$56,$D1118)),"-",SUMIFS(INDEX('Model Performance Data'!$O$8:$DY$56,0,MATCH(CONCATENATE($J1118,M$6),'Model Performance Data'!$O$6:$DY$6,0)),'Model Performance Data'!$B$8:$B$56,$C1118,'Model Performance Data'!$C$8:$C$56,$D1118))</f>
        <v>0</v>
      </c>
      <c r="N1118" s="43">
        <f>IF(ISNA(SUMIFS(INDEX('Model Performance Data'!$O$8:$DY$56,0,MATCH(CONCATENATE($J1118,N$6),'Model Performance Data'!$O$6:$DY$6,0)),'Model Performance Data'!$B$8:$B$56,$C1118,'Model Performance Data'!$C$8:$C$56,$D1118)),"-",SUMIFS(INDEX('Model Performance Data'!$O$8:$DY$56,0,MATCH(CONCATENATE($J1118,N$6),'Model Performance Data'!$O$6:$DY$6,0)),'Model Performance Data'!$B$8:$B$56,$C1118,'Model Performance Data'!$C$8:$C$56,$D1118))</f>
        <v>0</v>
      </c>
      <c r="O1118" s="154">
        <f>IF(ISNA(SUMIFS(INDEX('Model Performance Data'!$O$8:$DY$56,0,MATCH(CONCATENATE($J1118,O$6),'Model Performance Data'!$O$6:$DY$6,0)),'Model Performance Data'!$B$8:$B$56,$C1118,'Model Performance Data'!$C$8:$C$56,$D1118)),"-",SUMIFS(INDEX('Model Performance Data'!$O$8:$DY$56,0,MATCH(CONCATENATE($J1118,O$6),'Model Performance Data'!$O$6:$DY$6,0)),'Model Performance Data'!$B$8:$B$56,$C1118,'Model Performance Data'!$C$8:$C$56,$D1118))</f>
        <v>0</v>
      </c>
    </row>
    <row r="1119" spans="2:15" outlineLevel="1" x14ac:dyDescent="0.35">
      <c r="B1119" s="37" t="s">
        <v>80</v>
      </c>
      <c r="C1119" s="38" t="str">
        <f>IF(ISBLANK('Model Performance Data'!$B$51),"-",'Model Performance Data'!$B$51)</f>
        <v>-</v>
      </c>
      <c r="D1119" s="38" t="str">
        <f>IF(ISBLANK('Model Performance Data'!$C$51),"-",'Model Performance Data'!$C$51)</f>
        <v>-</v>
      </c>
      <c r="E1119" s="38" t="str">
        <f>IF(ISBLANK('Model Performance Data'!$D$51),"-",'Model Performance Data'!$D$51)</f>
        <v>-</v>
      </c>
      <c r="F1119" s="38" t="str">
        <f>IF(ISBLANK('Model Performance Data'!$E$51),"-",'Model Performance Data'!$E$51)</f>
        <v>-</v>
      </c>
      <c r="G1119" s="38" t="str">
        <f>IF(ISBLANK('Model Performance Data'!$F$51),"-",'Model Performance Data'!$F$51)</f>
        <v>-</v>
      </c>
      <c r="H1119" s="38">
        <v>2</v>
      </c>
      <c r="I1119" s="38" t="s">
        <v>65</v>
      </c>
      <c r="J1119" s="37" t="str">
        <f t="shared" si="55"/>
        <v>2Goal</v>
      </c>
      <c r="K1119" s="38" t="str">
        <f>IF(ISBLANK('Model Performance Data'!$L$51),"-",'Model Performance Data'!$L$51)</f>
        <v>-</v>
      </c>
      <c r="L1119" s="38" t="str">
        <f>IF(ISBLANK('Model Performance Data'!$K$51),"-",'Model Performance Data'!$K$51)</f>
        <v>-</v>
      </c>
      <c r="M1119" s="43" t="str">
        <f>IF(ISNA(SUMIFS(INDEX('Model Performance Data'!$O$8:$DY$56,0,MATCH(CONCATENATE($J1119,M$6),'Model Performance Data'!$O$6:$DY$6,0)),'Model Performance Data'!$B$8:$B$56,$C1119,'Model Performance Data'!$C$8:$C$56,$D1119)),"-",SUMIFS(INDEX('Model Performance Data'!$O$8:$DY$56,0,MATCH(CONCATENATE($J1119,M$6),'Model Performance Data'!$O$6:$DY$6,0)),'Model Performance Data'!$B$8:$B$56,$C1119,'Model Performance Data'!$C$8:$C$56,$D1119))</f>
        <v>-</v>
      </c>
      <c r="N1119" s="43" t="str">
        <f>IF(ISNA(SUMIFS(INDEX('Model Performance Data'!$O$8:$DY$56,0,MATCH(CONCATENATE($J1119,N$6),'Model Performance Data'!$O$6:$DY$6,0)),'Model Performance Data'!$B$8:$B$56,$C1119,'Model Performance Data'!$C$8:$C$56,$D1119)),"-",SUMIFS(INDEX('Model Performance Data'!$O$8:$DY$56,0,MATCH(CONCATENATE($J1119,N$6),'Model Performance Data'!$O$6:$DY$6,0)),'Model Performance Data'!$B$8:$B$56,$C1119,'Model Performance Data'!$C$8:$C$56,$D1119))</f>
        <v>-</v>
      </c>
      <c r="O1119" s="154">
        <f>IF(ISNA(SUMIFS(INDEX('Model Performance Data'!$O$8:$DY$56,0,MATCH(CONCATENATE($J1119,O$6),'Model Performance Data'!$O$6:$DY$6,0)),'Model Performance Data'!$B$8:$B$56,$C1119,'Model Performance Data'!$C$8:$C$56,$D1119)),"-",SUMIFS(INDEX('Model Performance Data'!$O$8:$DY$56,0,MATCH(CONCATENATE($J1119,O$6),'Model Performance Data'!$O$6:$DY$6,0)),'Model Performance Data'!$B$8:$B$56,$C1119,'Model Performance Data'!$C$8:$C$56,$D1119))</f>
        <v>0</v>
      </c>
    </row>
    <row r="1120" spans="2:15" outlineLevel="1" x14ac:dyDescent="0.35">
      <c r="B1120" s="37" t="s">
        <v>80</v>
      </c>
      <c r="C1120" s="38" t="str">
        <f>IF(ISBLANK('Model Performance Data'!$B$51),"-",'Model Performance Data'!$B$51)</f>
        <v>-</v>
      </c>
      <c r="D1120" s="38" t="str">
        <f>IF(ISBLANK('Model Performance Data'!$C$51),"-",'Model Performance Data'!$C$51)</f>
        <v>-</v>
      </c>
      <c r="E1120" s="38" t="str">
        <f>IF(ISBLANK('Model Performance Data'!$D$51),"-",'Model Performance Data'!$D$51)</f>
        <v>-</v>
      </c>
      <c r="F1120" s="38" t="str">
        <f>IF(ISBLANK('Model Performance Data'!$E$51),"-",'Model Performance Data'!$E$51)</f>
        <v>-</v>
      </c>
      <c r="G1120" s="38" t="str">
        <f>IF(ISBLANK('Model Performance Data'!$F$51),"-",'Model Performance Data'!$F$51)</f>
        <v>-</v>
      </c>
      <c r="H1120" s="38">
        <v>3</v>
      </c>
      <c r="I1120" s="38">
        <v>1</v>
      </c>
      <c r="J1120" s="37" t="str">
        <f t="shared" si="55"/>
        <v>31</v>
      </c>
      <c r="K1120" s="38" t="str">
        <f>IF(ISBLANK('Model Performance Data'!$L$51),"-",'Model Performance Data'!$L$51)</f>
        <v>-</v>
      </c>
      <c r="L1120" s="38" t="str">
        <f>IF(ISBLANK('Model Performance Data'!$K$51),"-",'Model Performance Data'!$K$51)</f>
        <v>-</v>
      </c>
      <c r="M1120" s="43">
        <f>IF(ISNA(SUMIFS(INDEX('Model Performance Data'!$O$8:$DY$56,0,MATCH(CONCATENATE($J1120,M$6),'Model Performance Data'!$O$6:$DY$6,0)),'Model Performance Data'!$B$8:$B$56,$C1120,'Model Performance Data'!$C$8:$C$56,$D1120)),"-",SUMIFS(INDEX('Model Performance Data'!$O$8:$DY$56,0,MATCH(CONCATENATE($J1120,M$6),'Model Performance Data'!$O$6:$DY$6,0)),'Model Performance Data'!$B$8:$B$56,$C1120,'Model Performance Data'!$C$8:$C$56,$D1120))</f>
        <v>0</v>
      </c>
      <c r="N1120" s="43">
        <f>IF(ISNA(SUMIFS(INDEX('Model Performance Data'!$O$8:$DY$56,0,MATCH(CONCATENATE($J1120,N$6),'Model Performance Data'!$O$6:$DY$6,0)),'Model Performance Data'!$B$8:$B$56,$C1120,'Model Performance Data'!$C$8:$C$56,$D1120)),"-",SUMIFS(INDEX('Model Performance Data'!$O$8:$DY$56,0,MATCH(CONCATENATE($J1120,N$6),'Model Performance Data'!$O$6:$DY$6,0)),'Model Performance Data'!$B$8:$B$56,$C1120,'Model Performance Data'!$C$8:$C$56,$D1120))</f>
        <v>0</v>
      </c>
      <c r="O1120" s="154">
        <f>IF(ISNA(SUMIFS(INDEX('Model Performance Data'!$O$8:$DY$56,0,MATCH(CONCATENATE($J1120,O$6),'Model Performance Data'!$O$6:$DY$6,0)),'Model Performance Data'!$B$8:$B$56,$C1120,'Model Performance Data'!$C$8:$C$56,$D1120)),"-",SUMIFS(INDEX('Model Performance Data'!$O$8:$DY$56,0,MATCH(CONCATENATE($J1120,O$6),'Model Performance Data'!$O$6:$DY$6,0)),'Model Performance Data'!$B$8:$B$56,$C1120,'Model Performance Data'!$C$8:$C$56,$D1120))</f>
        <v>0</v>
      </c>
    </row>
    <row r="1121" spans="2:15" outlineLevel="1" x14ac:dyDescent="0.35">
      <c r="B1121" s="37" t="s">
        <v>80</v>
      </c>
      <c r="C1121" s="38" t="str">
        <f>IF(ISBLANK('Model Performance Data'!$B$51),"-",'Model Performance Data'!$B$51)</f>
        <v>-</v>
      </c>
      <c r="D1121" s="38" t="str">
        <f>IF(ISBLANK('Model Performance Data'!$C$51),"-",'Model Performance Data'!$C$51)</f>
        <v>-</v>
      </c>
      <c r="E1121" s="38" t="str">
        <f>IF(ISBLANK('Model Performance Data'!$D$51),"-",'Model Performance Data'!$D$51)</f>
        <v>-</v>
      </c>
      <c r="F1121" s="38" t="str">
        <f>IF(ISBLANK('Model Performance Data'!$E$51),"-",'Model Performance Data'!$E$51)</f>
        <v>-</v>
      </c>
      <c r="G1121" s="38" t="str">
        <f>IF(ISBLANK('Model Performance Data'!$F$51),"-",'Model Performance Data'!$F$51)</f>
        <v>-</v>
      </c>
      <c r="H1121" s="38">
        <v>3</v>
      </c>
      <c r="I1121" s="38">
        <v>2</v>
      </c>
      <c r="J1121" s="37" t="str">
        <f t="shared" si="55"/>
        <v>32</v>
      </c>
      <c r="K1121" s="38" t="str">
        <f>IF(ISBLANK('Model Performance Data'!$L$51),"-",'Model Performance Data'!$L$51)</f>
        <v>-</v>
      </c>
      <c r="L1121" s="38" t="str">
        <f>IF(ISBLANK('Model Performance Data'!$K$51),"-",'Model Performance Data'!$K$51)</f>
        <v>-</v>
      </c>
      <c r="M1121" s="43">
        <f>IF(ISNA(SUMIFS(INDEX('Model Performance Data'!$O$8:$DY$56,0,MATCH(CONCATENATE($J1121,M$6),'Model Performance Data'!$O$6:$DY$6,0)),'Model Performance Data'!$B$8:$B$56,$C1121,'Model Performance Data'!$C$8:$C$56,$D1121)),"-",SUMIFS(INDEX('Model Performance Data'!$O$8:$DY$56,0,MATCH(CONCATENATE($J1121,M$6),'Model Performance Data'!$O$6:$DY$6,0)),'Model Performance Data'!$B$8:$B$56,$C1121,'Model Performance Data'!$C$8:$C$56,$D1121))</f>
        <v>0</v>
      </c>
      <c r="N1121" s="43">
        <f>IF(ISNA(SUMIFS(INDEX('Model Performance Data'!$O$8:$DY$56,0,MATCH(CONCATENATE($J1121,N$6),'Model Performance Data'!$O$6:$DY$6,0)),'Model Performance Data'!$B$8:$B$56,$C1121,'Model Performance Data'!$C$8:$C$56,$D1121)),"-",SUMIFS(INDEX('Model Performance Data'!$O$8:$DY$56,0,MATCH(CONCATENATE($J1121,N$6),'Model Performance Data'!$O$6:$DY$6,0)),'Model Performance Data'!$B$8:$B$56,$C1121,'Model Performance Data'!$C$8:$C$56,$D1121))</f>
        <v>0</v>
      </c>
      <c r="O1121" s="154">
        <f>IF(ISNA(SUMIFS(INDEX('Model Performance Data'!$O$8:$DY$56,0,MATCH(CONCATENATE($J1121,O$6),'Model Performance Data'!$O$6:$DY$6,0)),'Model Performance Data'!$B$8:$B$56,$C1121,'Model Performance Data'!$C$8:$C$56,$D1121)),"-",SUMIFS(INDEX('Model Performance Data'!$O$8:$DY$56,0,MATCH(CONCATENATE($J1121,O$6),'Model Performance Data'!$O$6:$DY$6,0)),'Model Performance Data'!$B$8:$B$56,$C1121,'Model Performance Data'!$C$8:$C$56,$D1121))</f>
        <v>0</v>
      </c>
    </row>
    <row r="1122" spans="2:15" outlineLevel="1" x14ac:dyDescent="0.35">
      <c r="B1122" s="37" t="s">
        <v>80</v>
      </c>
      <c r="C1122" s="38" t="str">
        <f>IF(ISBLANK('Model Performance Data'!$B$51),"-",'Model Performance Data'!$B$51)</f>
        <v>-</v>
      </c>
      <c r="D1122" s="38" t="str">
        <f>IF(ISBLANK('Model Performance Data'!$C$51),"-",'Model Performance Data'!$C$51)</f>
        <v>-</v>
      </c>
      <c r="E1122" s="38" t="str">
        <f>IF(ISBLANK('Model Performance Data'!$D$51),"-",'Model Performance Data'!$D$51)</f>
        <v>-</v>
      </c>
      <c r="F1122" s="38" t="str">
        <f>IF(ISBLANK('Model Performance Data'!$E$51),"-",'Model Performance Data'!$E$51)</f>
        <v>-</v>
      </c>
      <c r="G1122" s="38" t="str">
        <f>IF(ISBLANK('Model Performance Data'!$F$51),"-",'Model Performance Data'!$F$51)</f>
        <v>-</v>
      </c>
      <c r="H1122" s="38">
        <v>3</v>
      </c>
      <c r="I1122" s="38">
        <v>3</v>
      </c>
      <c r="J1122" s="37" t="str">
        <f t="shared" si="55"/>
        <v>33</v>
      </c>
      <c r="K1122" s="38" t="str">
        <f>IF(ISBLANK('Model Performance Data'!$L$51),"-",'Model Performance Data'!$L$51)</f>
        <v>-</v>
      </c>
      <c r="L1122" s="38" t="str">
        <f>IF(ISBLANK('Model Performance Data'!$K$51),"-",'Model Performance Data'!$K$51)</f>
        <v>-</v>
      </c>
      <c r="M1122" s="43">
        <f>IF(ISNA(SUMIFS(INDEX('Model Performance Data'!$O$8:$DY$56,0,MATCH(CONCATENATE($J1122,M$6),'Model Performance Data'!$O$6:$DY$6,0)),'Model Performance Data'!$B$8:$B$56,$C1122,'Model Performance Data'!$C$8:$C$56,$D1122)),"-",SUMIFS(INDEX('Model Performance Data'!$O$8:$DY$56,0,MATCH(CONCATENATE($J1122,M$6),'Model Performance Data'!$O$6:$DY$6,0)),'Model Performance Data'!$B$8:$B$56,$C1122,'Model Performance Data'!$C$8:$C$56,$D1122))</f>
        <v>0</v>
      </c>
      <c r="N1122" s="43">
        <f>IF(ISNA(SUMIFS(INDEX('Model Performance Data'!$O$8:$DY$56,0,MATCH(CONCATENATE($J1122,N$6),'Model Performance Data'!$O$6:$DY$6,0)),'Model Performance Data'!$B$8:$B$56,$C1122,'Model Performance Data'!$C$8:$C$56,$D1122)),"-",SUMIFS(INDEX('Model Performance Data'!$O$8:$DY$56,0,MATCH(CONCATENATE($J1122,N$6),'Model Performance Data'!$O$6:$DY$6,0)),'Model Performance Data'!$B$8:$B$56,$C1122,'Model Performance Data'!$C$8:$C$56,$D1122))</f>
        <v>0</v>
      </c>
      <c r="O1122" s="154">
        <f>IF(ISNA(SUMIFS(INDEX('Model Performance Data'!$O$8:$DY$56,0,MATCH(CONCATENATE($J1122,O$6),'Model Performance Data'!$O$6:$DY$6,0)),'Model Performance Data'!$B$8:$B$56,$C1122,'Model Performance Data'!$C$8:$C$56,$D1122)),"-",SUMIFS(INDEX('Model Performance Data'!$O$8:$DY$56,0,MATCH(CONCATENATE($J1122,O$6),'Model Performance Data'!$O$6:$DY$6,0)),'Model Performance Data'!$B$8:$B$56,$C1122,'Model Performance Data'!$C$8:$C$56,$D1122))</f>
        <v>0</v>
      </c>
    </row>
    <row r="1123" spans="2:15" outlineLevel="1" x14ac:dyDescent="0.35">
      <c r="B1123" s="37" t="s">
        <v>80</v>
      </c>
      <c r="C1123" s="38" t="str">
        <f>IF(ISBLANK('Model Performance Data'!$B$51),"-",'Model Performance Data'!$B$51)</f>
        <v>-</v>
      </c>
      <c r="D1123" s="38" t="str">
        <f>IF(ISBLANK('Model Performance Data'!$C$51),"-",'Model Performance Data'!$C$51)</f>
        <v>-</v>
      </c>
      <c r="E1123" s="38" t="str">
        <f>IF(ISBLANK('Model Performance Data'!$D$51),"-",'Model Performance Data'!$D$51)</f>
        <v>-</v>
      </c>
      <c r="F1123" s="38" t="str">
        <f>IF(ISBLANK('Model Performance Data'!$E$51),"-",'Model Performance Data'!$E$51)</f>
        <v>-</v>
      </c>
      <c r="G1123" s="38" t="str">
        <f>IF(ISBLANK('Model Performance Data'!$F$51),"-",'Model Performance Data'!$F$51)</f>
        <v>-</v>
      </c>
      <c r="H1123" s="38">
        <v>3</v>
      </c>
      <c r="I1123" s="38">
        <v>4</v>
      </c>
      <c r="J1123" s="37" t="str">
        <f t="shared" ref="J1123:J1210" si="59">CONCATENATE(H1123,I1123)</f>
        <v>34</v>
      </c>
      <c r="K1123" s="38" t="str">
        <f>IF(ISBLANK('Model Performance Data'!$L$51),"-",'Model Performance Data'!$L$51)</f>
        <v>-</v>
      </c>
      <c r="L1123" s="38" t="str">
        <f>IF(ISBLANK('Model Performance Data'!$K$51),"-",'Model Performance Data'!$K$51)</f>
        <v>-</v>
      </c>
      <c r="M1123" s="43">
        <f>IF(ISNA(SUMIFS(INDEX('Model Performance Data'!$O$8:$DY$56,0,MATCH(CONCATENATE($J1123,M$6),'Model Performance Data'!$O$6:$DY$6,0)),'Model Performance Data'!$B$8:$B$56,$C1123,'Model Performance Data'!$C$8:$C$56,$D1123)),"-",SUMIFS(INDEX('Model Performance Data'!$O$8:$DY$56,0,MATCH(CONCATENATE($J1123,M$6),'Model Performance Data'!$O$6:$DY$6,0)),'Model Performance Data'!$B$8:$B$56,$C1123,'Model Performance Data'!$C$8:$C$56,$D1123))</f>
        <v>0</v>
      </c>
      <c r="N1123" s="43">
        <f>IF(ISNA(SUMIFS(INDEX('Model Performance Data'!$O$8:$DY$56,0,MATCH(CONCATENATE($J1123,N$6),'Model Performance Data'!$O$6:$DY$6,0)),'Model Performance Data'!$B$8:$B$56,$C1123,'Model Performance Data'!$C$8:$C$56,$D1123)),"-",SUMIFS(INDEX('Model Performance Data'!$O$8:$DY$56,0,MATCH(CONCATENATE($J1123,N$6),'Model Performance Data'!$O$6:$DY$6,0)),'Model Performance Data'!$B$8:$B$56,$C1123,'Model Performance Data'!$C$8:$C$56,$D1123))</f>
        <v>0</v>
      </c>
      <c r="O1123" s="154">
        <f>IF(ISNA(SUMIFS(INDEX('Model Performance Data'!$O$8:$DY$56,0,MATCH(CONCATENATE($J1123,O$6),'Model Performance Data'!$O$6:$DY$6,0)),'Model Performance Data'!$B$8:$B$56,$C1123,'Model Performance Data'!$C$8:$C$56,$D1123)),"-",SUMIFS(INDEX('Model Performance Data'!$O$8:$DY$56,0,MATCH(CONCATENATE($J1123,O$6),'Model Performance Data'!$O$6:$DY$6,0)),'Model Performance Data'!$B$8:$B$56,$C1123,'Model Performance Data'!$C$8:$C$56,$D1123))</f>
        <v>0</v>
      </c>
    </row>
    <row r="1124" spans="2:15" outlineLevel="1" x14ac:dyDescent="0.35">
      <c r="B1124" s="37" t="s">
        <v>80</v>
      </c>
      <c r="C1124" s="38" t="str">
        <f>IF(ISBLANK('Model Performance Data'!$B$51),"-",'Model Performance Data'!$B$51)</f>
        <v>-</v>
      </c>
      <c r="D1124" s="38" t="str">
        <f>IF(ISBLANK('Model Performance Data'!$C$51),"-",'Model Performance Data'!$C$51)</f>
        <v>-</v>
      </c>
      <c r="E1124" s="38" t="str">
        <f>IF(ISBLANK('Model Performance Data'!$D$51),"-",'Model Performance Data'!$D$51)</f>
        <v>-</v>
      </c>
      <c r="F1124" s="38" t="str">
        <f>IF(ISBLANK('Model Performance Data'!$E$51),"-",'Model Performance Data'!$E$51)</f>
        <v>-</v>
      </c>
      <c r="G1124" s="38" t="str">
        <f>IF(ISBLANK('Model Performance Data'!$F$51),"-",'Model Performance Data'!$F$51)</f>
        <v>-</v>
      </c>
      <c r="H1124" s="38">
        <v>3</v>
      </c>
      <c r="I1124" s="38">
        <v>5</v>
      </c>
      <c r="J1124" s="37" t="str">
        <f t="shared" si="59"/>
        <v>35</v>
      </c>
      <c r="K1124" s="38" t="str">
        <f>IF(ISBLANK('Model Performance Data'!$L$51),"-",'Model Performance Data'!$L$51)</f>
        <v>-</v>
      </c>
      <c r="L1124" s="38" t="str">
        <f>IF(ISBLANK('Model Performance Data'!$K$51),"-",'Model Performance Data'!$K$51)</f>
        <v>-</v>
      </c>
      <c r="M1124" s="43">
        <f>IF(ISNA(SUMIFS(INDEX('Model Performance Data'!$O$8:$DY$56,0,MATCH(CONCATENATE($J1124,M$6),'Model Performance Data'!$O$6:$DY$6,0)),'Model Performance Data'!$B$8:$B$56,$C1124,'Model Performance Data'!$C$8:$C$56,$D1124)),"-",SUMIFS(INDEX('Model Performance Data'!$O$8:$DY$56,0,MATCH(CONCATENATE($J1124,M$6),'Model Performance Data'!$O$6:$DY$6,0)),'Model Performance Data'!$B$8:$B$56,$C1124,'Model Performance Data'!$C$8:$C$56,$D1124))</f>
        <v>0</v>
      </c>
      <c r="N1124" s="43">
        <f>IF(ISNA(SUMIFS(INDEX('Model Performance Data'!$O$8:$DY$56,0,MATCH(CONCATENATE($J1124,N$6),'Model Performance Data'!$O$6:$DY$6,0)),'Model Performance Data'!$B$8:$B$56,$C1124,'Model Performance Data'!$C$8:$C$56,$D1124)),"-",SUMIFS(INDEX('Model Performance Data'!$O$8:$DY$56,0,MATCH(CONCATENATE($J1124,N$6),'Model Performance Data'!$O$6:$DY$6,0)),'Model Performance Data'!$B$8:$B$56,$C1124,'Model Performance Data'!$C$8:$C$56,$D1124))</f>
        <v>0</v>
      </c>
      <c r="O1124" s="154">
        <f>IF(ISNA(SUMIFS(INDEX('Model Performance Data'!$O$8:$DY$56,0,MATCH(CONCATENATE($J1124,O$6),'Model Performance Data'!$O$6:$DY$6,0)),'Model Performance Data'!$B$8:$B$56,$C1124,'Model Performance Data'!$C$8:$C$56,$D1124)),"-",SUMIFS(INDEX('Model Performance Data'!$O$8:$DY$56,0,MATCH(CONCATENATE($J1124,O$6),'Model Performance Data'!$O$6:$DY$6,0)),'Model Performance Data'!$B$8:$B$56,$C1124,'Model Performance Data'!$C$8:$C$56,$D1124))</f>
        <v>0</v>
      </c>
    </row>
    <row r="1125" spans="2:15" outlineLevel="1" x14ac:dyDescent="0.35">
      <c r="B1125" s="37" t="s">
        <v>80</v>
      </c>
      <c r="C1125" s="38" t="str">
        <f>IF(ISBLANK('Model Performance Data'!$B$51),"-",'Model Performance Data'!$B$51)</f>
        <v>-</v>
      </c>
      <c r="D1125" s="38" t="str">
        <f>IF(ISBLANK('Model Performance Data'!$C$51),"-",'Model Performance Data'!$C$51)</f>
        <v>-</v>
      </c>
      <c r="E1125" s="38" t="str">
        <f>IF(ISBLANK('Model Performance Data'!$D$51),"-",'Model Performance Data'!$D$51)</f>
        <v>-</v>
      </c>
      <c r="F1125" s="38" t="str">
        <f>IF(ISBLANK('Model Performance Data'!$E$51),"-",'Model Performance Data'!$E$51)</f>
        <v>-</v>
      </c>
      <c r="G1125" s="38" t="str">
        <f>IF(ISBLANK('Model Performance Data'!$F$51),"-",'Model Performance Data'!$F$51)</f>
        <v>-</v>
      </c>
      <c r="H1125" s="38">
        <v>3</v>
      </c>
      <c r="I1125" s="38" t="s">
        <v>65</v>
      </c>
      <c r="J1125" s="37" t="str">
        <f t="shared" si="59"/>
        <v>3Goal</v>
      </c>
      <c r="K1125" s="38" t="str">
        <f>IF(ISBLANK('Model Performance Data'!$L$51),"-",'Model Performance Data'!$L$51)</f>
        <v>-</v>
      </c>
      <c r="L1125" s="38" t="str">
        <f>IF(ISBLANK('Model Performance Data'!$K$51),"-",'Model Performance Data'!$K$51)</f>
        <v>-</v>
      </c>
      <c r="M1125" s="43" t="str">
        <f>IF(ISNA(SUMIFS(INDEX('Model Performance Data'!$O$8:$DY$56,0,MATCH(CONCATENATE($J1125,M$6),'Model Performance Data'!$O$6:$DY$6,0)),'Model Performance Data'!$B$8:$B$56,$C1125,'Model Performance Data'!$C$8:$C$56,$D1125)),"-",SUMIFS(INDEX('Model Performance Data'!$O$8:$DY$56,0,MATCH(CONCATENATE($J1125,M$6),'Model Performance Data'!$O$6:$DY$6,0)),'Model Performance Data'!$B$8:$B$56,$C1125,'Model Performance Data'!$C$8:$C$56,$D1125))</f>
        <v>-</v>
      </c>
      <c r="N1125" s="43" t="str">
        <f>IF(ISNA(SUMIFS(INDEX('Model Performance Data'!$O$8:$DY$56,0,MATCH(CONCATENATE($J1125,N$6),'Model Performance Data'!$O$6:$DY$6,0)),'Model Performance Data'!$B$8:$B$56,$C1125,'Model Performance Data'!$C$8:$C$56,$D1125)),"-",SUMIFS(INDEX('Model Performance Data'!$O$8:$DY$56,0,MATCH(CONCATENATE($J1125,N$6),'Model Performance Data'!$O$6:$DY$6,0)),'Model Performance Data'!$B$8:$B$56,$C1125,'Model Performance Data'!$C$8:$C$56,$D1125))</f>
        <v>-</v>
      </c>
      <c r="O1125" s="154">
        <f>IF(ISNA(SUMIFS(INDEX('Model Performance Data'!$O$8:$DY$56,0,MATCH(CONCATENATE($J1125,O$6),'Model Performance Data'!$O$6:$DY$6,0)),'Model Performance Data'!$B$8:$B$56,$C1125,'Model Performance Data'!$C$8:$C$56,$D1125)),"-",SUMIFS(INDEX('Model Performance Data'!$O$8:$DY$56,0,MATCH(CONCATENATE($J1125,O$6),'Model Performance Data'!$O$6:$DY$6,0)),'Model Performance Data'!$B$8:$B$56,$C1125,'Model Performance Data'!$C$8:$C$56,$D1125))</f>
        <v>0</v>
      </c>
    </row>
    <row r="1126" spans="2:15" outlineLevel="1" x14ac:dyDescent="0.35">
      <c r="B1126" s="37" t="s">
        <v>80</v>
      </c>
      <c r="C1126" s="38" t="str">
        <f>IF(ISBLANK('Model Performance Data'!$B$51),"-",'Model Performance Data'!$B$51)</f>
        <v>-</v>
      </c>
      <c r="D1126" s="38" t="str">
        <f>IF(ISBLANK('Model Performance Data'!$C$51),"-",'Model Performance Data'!$C$51)</f>
        <v>-</v>
      </c>
      <c r="E1126" s="38" t="str">
        <f>IF(ISBLANK('Model Performance Data'!$D$51),"-",'Model Performance Data'!$D$51)</f>
        <v>-</v>
      </c>
      <c r="F1126" s="38" t="str">
        <f>IF(ISBLANK('Model Performance Data'!$E$51),"-",'Model Performance Data'!$E$51)</f>
        <v>-</v>
      </c>
      <c r="G1126" s="38" t="str">
        <f>IF(ISBLANK('Model Performance Data'!$F$51),"-",'Model Performance Data'!$F$51)</f>
        <v>-</v>
      </c>
      <c r="H1126" s="38">
        <v>4</v>
      </c>
      <c r="I1126" s="38">
        <v>1</v>
      </c>
      <c r="J1126" s="37" t="str">
        <f t="shared" si="59"/>
        <v>41</v>
      </c>
      <c r="K1126" s="38" t="str">
        <f>IF(ISBLANK('Model Performance Data'!$L$51),"-",'Model Performance Data'!$L$51)</f>
        <v>-</v>
      </c>
      <c r="L1126" s="38" t="str">
        <f>IF(ISBLANK('Model Performance Data'!$K$51),"-",'Model Performance Data'!$K$51)</f>
        <v>-</v>
      </c>
      <c r="M1126" s="43">
        <f>IF(ISNA(SUMIFS(INDEX('Model Performance Data'!$O$8:$DY$56,0,MATCH(CONCATENATE($J1126,M$6),'Model Performance Data'!$O$6:$DY$6,0)),'Model Performance Data'!$B$8:$B$56,$C1126,'Model Performance Data'!$C$8:$C$56,$D1126)),"-",SUMIFS(INDEX('Model Performance Data'!$O$8:$DY$56,0,MATCH(CONCATENATE($J1126,M$6),'Model Performance Data'!$O$6:$DY$6,0)),'Model Performance Data'!$B$8:$B$56,$C1126,'Model Performance Data'!$C$8:$C$56,$D1126))</f>
        <v>0</v>
      </c>
      <c r="N1126" s="43">
        <f>IF(ISNA(SUMIFS(INDEX('Model Performance Data'!$O$8:$DY$56,0,MATCH(CONCATENATE($J1126,N$6),'Model Performance Data'!$O$6:$DY$6,0)),'Model Performance Data'!$B$8:$B$56,$C1126,'Model Performance Data'!$C$8:$C$56,$D1126)),"-",SUMIFS(INDEX('Model Performance Data'!$O$8:$DY$56,0,MATCH(CONCATENATE($J1126,N$6),'Model Performance Data'!$O$6:$DY$6,0)),'Model Performance Data'!$B$8:$B$56,$C1126,'Model Performance Data'!$C$8:$C$56,$D1126))</f>
        <v>0</v>
      </c>
      <c r="O1126" s="154">
        <f>IF(ISNA(SUMIFS(INDEX('Model Performance Data'!$O$8:$DY$56,0,MATCH(CONCATENATE($J1126,O$6),'Model Performance Data'!$O$6:$DY$6,0)),'Model Performance Data'!$B$8:$B$56,$C1126,'Model Performance Data'!$C$8:$C$56,$D1126)),"-",SUMIFS(INDEX('Model Performance Data'!$O$8:$DY$56,0,MATCH(CONCATENATE($J1126,O$6),'Model Performance Data'!$O$6:$DY$6,0)),'Model Performance Data'!$B$8:$B$56,$C1126,'Model Performance Data'!$C$8:$C$56,$D1126))</f>
        <v>0</v>
      </c>
    </row>
    <row r="1127" spans="2:15" outlineLevel="1" x14ac:dyDescent="0.35">
      <c r="B1127" s="37" t="s">
        <v>80</v>
      </c>
      <c r="C1127" s="38" t="str">
        <f>IF(ISBLANK('Model Performance Data'!$B$51),"-",'Model Performance Data'!$B$51)</f>
        <v>-</v>
      </c>
      <c r="D1127" s="38" t="str">
        <f>IF(ISBLANK('Model Performance Data'!$C$51),"-",'Model Performance Data'!$C$51)</f>
        <v>-</v>
      </c>
      <c r="E1127" s="38" t="str">
        <f>IF(ISBLANK('Model Performance Data'!$D$51),"-",'Model Performance Data'!$D$51)</f>
        <v>-</v>
      </c>
      <c r="F1127" s="38" t="str">
        <f>IF(ISBLANK('Model Performance Data'!$E$51),"-",'Model Performance Data'!$E$51)</f>
        <v>-</v>
      </c>
      <c r="G1127" s="38" t="str">
        <f>IF(ISBLANK('Model Performance Data'!$F$51),"-",'Model Performance Data'!$F$51)</f>
        <v>-</v>
      </c>
      <c r="H1127" s="38">
        <v>4</v>
      </c>
      <c r="I1127" s="38">
        <v>2</v>
      </c>
      <c r="J1127" s="37" t="str">
        <f t="shared" si="59"/>
        <v>42</v>
      </c>
      <c r="K1127" s="38" t="str">
        <f>IF(ISBLANK('Model Performance Data'!$L$51),"-",'Model Performance Data'!$L$51)</f>
        <v>-</v>
      </c>
      <c r="L1127" s="38" t="str">
        <f>IF(ISBLANK('Model Performance Data'!$K$51),"-",'Model Performance Data'!$K$51)</f>
        <v>-</v>
      </c>
      <c r="M1127" s="43">
        <f>IF(ISNA(SUMIFS(INDEX('Model Performance Data'!$O$8:$DY$56,0,MATCH(CONCATENATE($J1127,M$6),'Model Performance Data'!$O$6:$DY$6,0)),'Model Performance Data'!$B$8:$B$56,$C1127,'Model Performance Data'!$C$8:$C$56,$D1127)),"-",SUMIFS(INDEX('Model Performance Data'!$O$8:$DY$56,0,MATCH(CONCATENATE($J1127,M$6),'Model Performance Data'!$O$6:$DY$6,0)),'Model Performance Data'!$B$8:$B$56,$C1127,'Model Performance Data'!$C$8:$C$56,$D1127))</f>
        <v>0</v>
      </c>
      <c r="N1127" s="43">
        <f>IF(ISNA(SUMIFS(INDEX('Model Performance Data'!$O$8:$DY$56,0,MATCH(CONCATENATE($J1127,N$6),'Model Performance Data'!$O$6:$DY$6,0)),'Model Performance Data'!$B$8:$B$56,$C1127,'Model Performance Data'!$C$8:$C$56,$D1127)),"-",SUMIFS(INDEX('Model Performance Data'!$O$8:$DY$56,0,MATCH(CONCATENATE($J1127,N$6),'Model Performance Data'!$O$6:$DY$6,0)),'Model Performance Data'!$B$8:$B$56,$C1127,'Model Performance Data'!$C$8:$C$56,$D1127))</f>
        <v>0</v>
      </c>
      <c r="O1127" s="154">
        <f>IF(ISNA(SUMIFS(INDEX('Model Performance Data'!$O$8:$DY$56,0,MATCH(CONCATENATE($J1127,O$6),'Model Performance Data'!$O$6:$DY$6,0)),'Model Performance Data'!$B$8:$B$56,$C1127,'Model Performance Data'!$C$8:$C$56,$D1127)),"-",SUMIFS(INDEX('Model Performance Data'!$O$8:$DY$56,0,MATCH(CONCATENATE($J1127,O$6),'Model Performance Data'!$O$6:$DY$6,0)),'Model Performance Data'!$B$8:$B$56,$C1127,'Model Performance Data'!$C$8:$C$56,$D1127))</f>
        <v>0</v>
      </c>
    </row>
    <row r="1128" spans="2:15" outlineLevel="1" x14ac:dyDescent="0.35">
      <c r="B1128" s="37" t="s">
        <v>80</v>
      </c>
      <c r="C1128" s="38" t="str">
        <f>IF(ISBLANK('Model Performance Data'!$B$51),"-",'Model Performance Data'!$B$51)</f>
        <v>-</v>
      </c>
      <c r="D1128" s="38" t="str">
        <f>IF(ISBLANK('Model Performance Data'!$C$51),"-",'Model Performance Data'!$C$51)</f>
        <v>-</v>
      </c>
      <c r="E1128" s="38" t="str">
        <f>IF(ISBLANK('Model Performance Data'!$D$51),"-",'Model Performance Data'!$D$51)</f>
        <v>-</v>
      </c>
      <c r="F1128" s="38" t="str">
        <f>IF(ISBLANK('Model Performance Data'!$E$51),"-",'Model Performance Data'!$E$51)</f>
        <v>-</v>
      </c>
      <c r="G1128" s="38" t="str">
        <f>IF(ISBLANK('Model Performance Data'!$F$51),"-",'Model Performance Data'!$F$51)</f>
        <v>-</v>
      </c>
      <c r="H1128" s="38">
        <v>4</v>
      </c>
      <c r="I1128" s="38">
        <v>3</v>
      </c>
      <c r="J1128" s="37" t="str">
        <f t="shared" si="59"/>
        <v>43</v>
      </c>
      <c r="K1128" s="38" t="str">
        <f>IF(ISBLANK('Model Performance Data'!$L$51),"-",'Model Performance Data'!$L$51)</f>
        <v>-</v>
      </c>
      <c r="L1128" s="38" t="str">
        <f>IF(ISBLANK('Model Performance Data'!$K$51),"-",'Model Performance Data'!$K$51)</f>
        <v>-</v>
      </c>
      <c r="M1128" s="43">
        <f>IF(ISNA(SUMIFS(INDEX('Model Performance Data'!$O$8:$DY$56,0,MATCH(CONCATENATE($J1128,M$6),'Model Performance Data'!$O$6:$DY$6,0)),'Model Performance Data'!$B$8:$B$56,$C1128,'Model Performance Data'!$C$8:$C$56,$D1128)),"-",SUMIFS(INDEX('Model Performance Data'!$O$8:$DY$56,0,MATCH(CONCATENATE($J1128,M$6),'Model Performance Data'!$O$6:$DY$6,0)),'Model Performance Data'!$B$8:$B$56,$C1128,'Model Performance Data'!$C$8:$C$56,$D1128))</f>
        <v>0</v>
      </c>
      <c r="N1128" s="43">
        <f>IF(ISNA(SUMIFS(INDEX('Model Performance Data'!$O$8:$DY$56,0,MATCH(CONCATENATE($J1128,N$6),'Model Performance Data'!$O$6:$DY$6,0)),'Model Performance Data'!$B$8:$B$56,$C1128,'Model Performance Data'!$C$8:$C$56,$D1128)),"-",SUMIFS(INDEX('Model Performance Data'!$O$8:$DY$56,0,MATCH(CONCATENATE($J1128,N$6),'Model Performance Data'!$O$6:$DY$6,0)),'Model Performance Data'!$B$8:$B$56,$C1128,'Model Performance Data'!$C$8:$C$56,$D1128))</f>
        <v>0</v>
      </c>
      <c r="O1128" s="154">
        <f>IF(ISNA(SUMIFS(INDEX('Model Performance Data'!$O$8:$DY$56,0,MATCH(CONCATENATE($J1128,O$6),'Model Performance Data'!$O$6:$DY$6,0)),'Model Performance Data'!$B$8:$B$56,$C1128,'Model Performance Data'!$C$8:$C$56,$D1128)),"-",SUMIFS(INDEX('Model Performance Data'!$O$8:$DY$56,0,MATCH(CONCATENATE($J1128,O$6),'Model Performance Data'!$O$6:$DY$6,0)),'Model Performance Data'!$B$8:$B$56,$C1128,'Model Performance Data'!$C$8:$C$56,$D1128))</f>
        <v>0</v>
      </c>
    </row>
    <row r="1129" spans="2:15" outlineLevel="1" x14ac:dyDescent="0.35">
      <c r="B1129" s="37" t="s">
        <v>80</v>
      </c>
      <c r="C1129" s="38" t="str">
        <f>IF(ISBLANK('Model Performance Data'!$B$51),"-",'Model Performance Data'!$B$51)</f>
        <v>-</v>
      </c>
      <c r="D1129" s="38" t="str">
        <f>IF(ISBLANK('Model Performance Data'!$C$51),"-",'Model Performance Data'!$C$51)</f>
        <v>-</v>
      </c>
      <c r="E1129" s="38" t="str">
        <f>IF(ISBLANK('Model Performance Data'!$D$51),"-",'Model Performance Data'!$D$51)</f>
        <v>-</v>
      </c>
      <c r="F1129" s="38" t="str">
        <f>IF(ISBLANK('Model Performance Data'!$E$51),"-",'Model Performance Data'!$E$51)</f>
        <v>-</v>
      </c>
      <c r="G1129" s="38" t="str">
        <f>IF(ISBLANK('Model Performance Data'!$F$51),"-",'Model Performance Data'!$F$51)</f>
        <v>-</v>
      </c>
      <c r="H1129" s="38">
        <v>4</v>
      </c>
      <c r="I1129" s="38">
        <v>4</v>
      </c>
      <c r="J1129" s="37" t="str">
        <f t="shared" ref="J1129:J1131" si="60">CONCATENATE(H1129,I1129)</f>
        <v>44</v>
      </c>
      <c r="K1129" s="38" t="str">
        <f>IF(ISBLANK('Model Performance Data'!$L$51),"-",'Model Performance Data'!$L$51)</f>
        <v>-</v>
      </c>
      <c r="L1129" s="38" t="str">
        <f>IF(ISBLANK('Model Performance Data'!$K$51),"-",'Model Performance Data'!$K$51)</f>
        <v>-</v>
      </c>
      <c r="M1129" s="43">
        <f>IF(ISNA(SUMIFS(INDEX('Model Performance Data'!$O$8:$DY$56,0,MATCH(CONCATENATE($J1129,M$6),'Model Performance Data'!$O$6:$DY$6,0)),'Model Performance Data'!$B$8:$B$56,$C1129,'Model Performance Data'!$C$8:$C$56,$D1129)),"-",SUMIFS(INDEX('Model Performance Data'!$O$8:$DY$56,0,MATCH(CONCATENATE($J1129,M$6),'Model Performance Data'!$O$6:$DY$6,0)),'Model Performance Data'!$B$8:$B$56,$C1129,'Model Performance Data'!$C$8:$C$56,$D1129))</f>
        <v>0</v>
      </c>
      <c r="N1129" s="43">
        <f>IF(ISNA(SUMIFS(INDEX('Model Performance Data'!$O$8:$DY$56,0,MATCH(CONCATENATE($J1129,N$6),'Model Performance Data'!$O$6:$DY$6,0)),'Model Performance Data'!$B$8:$B$56,$C1129,'Model Performance Data'!$C$8:$C$56,$D1129)),"-",SUMIFS(INDEX('Model Performance Data'!$O$8:$DY$56,0,MATCH(CONCATENATE($J1129,N$6),'Model Performance Data'!$O$6:$DY$6,0)),'Model Performance Data'!$B$8:$B$56,$C1129,'Model Performance Data'!$C$8:$C$56,$D1129))</f>
        <v>0</v>
      </c>
      <c r="O1129" s="154">
        <f>IF(ISNA(SUMIFS(INDEX('Model Performance Data'!$O$8:$DY$56,0,MATCH(CONCATENATE($J1129,O$6),'Model Performance Data'!$O$6:$DY$6,0)),'Model Performance Data'!$B$8:$B$56,$C1129,'Model Performance Data'!$C$8:$C$56,$D1129)),"-",SUMIFS(INDEX('Model Performance Data'!$O$8:$DY$56,0,MATCH(CONCATENATE($J1129,O$6),'Model Performance Data'!$O$6:$DY$6,0)),'Model Performance Data'!$B$8:$B$56,$C1129,'Model Performance Data'!$C$8:$C$56,$D1129))</f>
        <v>0</v>
      </c>
    </row>
    <row r="1130" spans="2:15" outlineLevel="1" x14ac:dyDescent="0.35">
      <c r="B1130" s="37" t="s">
        <v>80</v>
      </c>
      <c r="C1130" s="38" t="str">
        <f>IF(ISBLANK('Model Performance Data'!$B$51),"-",'Model Performance Data'!$B$51)</f>
        <v>-</v>
      </c>
      <c r="D1130" s="38" t="str">
        <f>IF(ISBLANK('Model Performance Data'!$C$51),"-",'Model Performance Data'!$C$51)</f>
        <v>-</v>
      </c>
      <c r="E1130" s="38" t="str">
        <f>IF(ISBLANK('Model Performance Data'!$D$51),"-",'Model Performance Data'!$D$51)</f>
        <v>-</v>
      </c>
      <c r="F1130" s="38" t="str">
        <f>IF(ISBLANK('Model Performance Data'!$E$51),"-",'Model Performance Data'!$E$51)</f>
        <v>-</v>
      </c>
      <c r="G1130" s="38" t="str">
        <f>IF(ISBLANK('Model Performance Data'!$F$51),"-",'Model Performance Data'!$F$51)</f>
        <v>-</v>
      </c>
      <c r="H1130" s="38">
        <v>4</v>
      </c>
      <c r="I1130" s="38">
        <v>5</v>
      </c>
      <c r="J1130" s="37" t="str">
        <f t="shared" si="60"/>
        <v>45</v>
      </c>
      <c r="K1130" s="38" t="str">
        <f>IF(ISBLANK('Model Performance Data'!$L$51),"-",'Model Performance Data'!$L$51)</f>
        <v>-</v>
      </c>
      <c r="L1130" s="38" t="str">
        <f>IF(ISBLANK('Model Performance Data'!$K$51),"-",'Model Performance Data'!$K$51)</f>
        <v>-</v>
      </c>
      <c r="M1130" s="43">
        <f>IF(ISNA(SUMIFS(INDEX('Model Performance Data'!$O$8:$DY$56,0,MATCH(CONCATENATE($J1130,M$6),'Model Performance Data'!$O$6:$DY$6,0)),'Model Performance Data'!$B$8:$B$56,$C1130,'Model Performance Data'!$C$8:$C$56,$D1130)),"-",SUMIFS(INDEX('Model Performance Data'!$O$8:$DY$56,0,MATCH(CONCATENATE($J1130,M$6),'Model Performance Data'!$O$6:$DY$6,0)),'Model Performance Data'!$B$8:$B$56,$C1130,'Model Performance Data'!$C$8:$C$56,$D1130))</f>
        <v>0</v>
      </c>
      <c r="N1130" s="43">
        <f>IF(ISNA(SUMIFS(INDEX('Model Performance Data'!$O$8:$DY$56,0,MATCH(CONCATENATE($J1130,N$6),'Model Performance Data'!$O$6:$DY$6,0)),'Model Performance Data'!$B$8:$B$56,$C1130,'Model Performance Data'!$C$8:$C$56,$D1130)),"-",SUMIFS(INDEX('Model Performance Data'!$O$8:$DY$56,0,MATCH(CONCATENATE($J1130,N$6),'Model Performance Data'!$O$6:$DY$6,0)),'Model Performance Data'!$B$8:$B$56,$C1130,'Model Performance Data'!$C$8:$C$56,$D1130))</f>
        <v>0</v>
      </c>
      <c r="O1130" s="154">
        <f>IF(ISNA(SUMIFS(INDEX('Model Performance Data'!$O$8:$DY$56,0,MATCH(CONCATENATE($J1130,O$6),'Model Performance Data'!$O$6:$DY$6,0)),'Model Performance Data'!$B$8:$B$56,$C1130,'Model Performance Data'!$C$8:$C$56,$D1130)),"-",SUMIFS(INDEX('Model Performance Data'!$O$8:$DY$56,0,MATCH(CONCATENATE($J1130,O$6),'Model Performance Data'!$O$6:$DY$6,0)),'Model Performance Data'!$B$8:$B$56,$C1130,'Model Performance Data'!$C$8:$C$56,$D1130))</f>
        <v>0</v>
      </c>
    </row>
    <row r="1131" spans="2:15" outlineLevel="1" x14ac:dyDescent="0.35">
      <c r="B1131" s="37" t="s">
        <v>80</v>
      </c>
      <c r="C1131" s="38" t="str">
        <f>IF(ISBLANK('Model Performance Data'!$B$51),"-",'Model Performance Data'!$B$51)</f>
        <v>-</v>
      </c>
      <c r="D1131" s="38" t="str">
        <f>IF(ISBLANK('Model Performance Data'!$C$51),"-",'Model Performance Data'!$C$51)</f>
        <v>-</v>
      </c>
      <c r="E1131" s="38" t="str">
        <f>IF(ISBLANK('Model Performance Data'!$D$51),"-",'Model Performance Data'!$D$51)</f>
        <v>-</v>
      </c>
      <c r="F1131" s="38" t="str">
        <f>IF(ISBLANK('Model Performance Data'!$E$51),"-",'Model Performance Data'!$E$51)</f>
        <v>-</v>
      </c>
      <c r="G1131" s="38" t="str">
        <f>IF(ISBLANK('Model Performance Data'!$F$51),"-",'Model Performance Data'!$F$51)</f>
        <v>-</v>
      </c>
      <c r="H1131" s="38">
        <v>4</v>
      </c>
      <c r="I1131" s="38" t="s">
        <v>65</v>
      </c>
      <c r="J1131" s="37" t="str">
        <f t="shared" si="60"/>
        <v>4Goal</v>
      </c>
      <c r="K1131" s="38" t="str">
        <f>IF(ISBLANK('Model Performance Data'!$L$51),"-",'Model Performance Data'!$L$51)</f>
        <v>-</v>
      </c>
      <c r="L1131" s="38" t="str">
        <f>IF(ISBLANK('Model Performance Data'!$K$51),"-",'Model Performance Data'!$K$51)</f>
        <v>-</v>
      </c>
      <c r="M1131" s="43" t="str">
        <f>IF(ISNA(SUMIFS(INDEX('Model Performance Data'!$O$8:$DY$56,0,MATCH(CONCATENATE($J1131,M$6),'Model Performance Data'!$O$6:$DY$6,0)),'Model Performance Data'!$B$8:$B$56,$C1131,'Model Performance Data'!$C$8:$C$56,$D1131)),"-",SUMIFS(INDEX('Model Performance Data'!$O$8:$DY$56,0,MATCH(CONCATENATE($J1131,M$6),'Model Performance Data'!$O$6:$DY$6,0)),'Model Performance Data'!$B$8:$B$56,$C1131,'Model Performance Data'!$C$8:$C$56,$D1131))</f>
        <v>-</v>
      </c>
      <c r="N1131" s="43" t="str">
        <f>IF(ISNA(SUMIFS(INDEX('Model Performance Data'!$O$8:$DY$56,0,MATCH(CONCATENATE($J1131,N$6),'Model Performance Data'!$O$6:$DY$6,0)),'Model Performance Data'!$B$8:$B$56,$C1131,'Model Performance Data'!$C$8:$C$56,$D1131)),"-",SUMIFS(INDEX('Model Performance Data'!$O$8:$DY$56,0,MATCH(CONCATENATE($J1131,N$6),'Model Performance Data'!$O$6:$DY$6,0)),'Model Performance Data'!$B$8:$B$56,$C1131,'Model Performance Data'!$C$8:$C$56,$D1131))</f>
        <v>-</v>
      </c>
      <c r="O1131" s="154">
        <f>IF(ISNA(SUMIFS(INDEX('Model Performance Data'!$O$8:$DY$56,0,MATCH(CONCATENATE($J1131,O$6),'Model Performance Data'!$O$6:$DY$6,0)),'Model Performance Data'!$B$8:$B$56,$C1131,'Model Performance Data'!$C$8:$C$56,$D1131)),"-",SUMIFS(INDEX('Model Performance Data'!$O$8:$DY$56,0,MATCH(CONCATENATE($J1131,O$6),'Model Performance Data'!$O$6:$DY$6,0)),'Model Performance Data'!$B$8:$B$56,$C1131,'Model Performance Data'!$C$8:$C$56,$D1131))</f>
        <v>0</v>
      </c>
    </row>
    <row r="1132" spans="2:15" outlineLevel="1" x14ac:dyDescent="0.35">
      <c r="B1132" s="37" t="s">
        <v>80</v>
      </c>
      <c r="C1132" s="38" t="str">
        <f>IF(ISBLANK('Model Performance Data'!$B$52),"-",'Model Performance Data'!$B$52)</f>
        <v>-</v>
      </c>
      <c r="D1132" s="38" t="str">
        <f>IF(ISBLANK('Model Performance Data'!$C$52),"-",'Model Performance Data'!$C$52)</f>
        <v>-</v>
      </c>
      <c r="E1132" s="38" t="str">
        <f>IF(ISBLANK('Model Performance Data'!$D$52),"-",'Model Performance Data'!$D$52)</f>
        <v>-</v>
      </c>
      <c r="F1132" s="38" t="str">
        <f>IF(ISBLANK('Model Performance Data'!$E$52),"-",'Model Performance Data'!$E$52)</f>
        <v>-</v>
      </c>
      <c r="G1132" s="38" t="str">
        <f>IF(ISBLANK('Model Performance Data'!$F$52),"-",'Model Performance Data'!$F$52)</f>
        <v>-</v>
      </c>
      <c r="H1132" s="38" t="s">
        <v>64</v>
      </c>
      <c r="I1132" s="38" t="s">
        <v>64</v>
      </c>
      <c r="J1132" s="37" t="str">
        <f t="shared" si="59"/>
        <v>BaselineBaseline</v>
      </c>
      <c r="K1132" s="38" t="str">
        <f>IF(ISBLANK('Model Performance Data'!$L$52),"-",'Model Performance Data'!$L$52)</f>
        <v>-</v>
      </c>
      <c r="L1132" s="38" t="str">
        <f>IF(ISBLANK('Model Performance Data'!$K$52),"-",'Model Performance Data'!$K$52)</f>
        <v>-</v>
      </c>
      <c r="M1132" s="43">
        <f>IF(ISNA(SUMIFS(INDEX('Model Performance Data'!$O$8:$DY$56,0,MATCH(CONCATENATE($J1132,M$6),'Model Performance Data'!$O$6:$DY$6,0)),'Model Performance Data'!$B$8:$B$56,$C1132,'Model Performance Data'!$C$8:$C$56,$D1132)),"-",SUMIFS(INDEX('Model Performance Data'!$O$8:$DY$56,0,MATCH(CONCATENATE($J1132,M$6),'Model Performance Data'!$O$6:$DY$6,0)),'Model Performance Data'!$B$8:$B$56,$C1132,'Model Performance Data'!$C$8:$C$56,$D1132))</f>
        <v>0</v>
      </c>
      <c r="N1132" s="43">
        <f>IF(ISNA(SUMIFS(INDEX('Model Performance Data'!$O$8:$DY$56,0,MATCH(CONCATENATE($J1132,N$6),'Model Performance Data'!$O$6:$DY$6,0)),'Model Performance Data'!$B$8:$B$56,$C1132,'Model Performance Data'!$C$8:$C$56,$D1132)),"-",SUMIFS(INDEX('Model Performance Data'!$O$8:$DY$56,0,MATCH(CONCATENATE($J1132,N$6),'Model Performance Data'!$O$6:$DY$6,0)),'Model Performance Data'!$B$8:$B$56,$C1132,'Model Performance Data'!$C$8:$C$56,$D1132))</f>
        <v>0</v>
      </c>
      <c r="O1132" s="154">
        <f>IF(ISNA(SUMIFS(INDEX('Model Performance Data'!$O$8:$DY$56,0,MATCH(CONCATENATE($J1132,O$6),'Model Performance Data'!$O$6:$DY$6,0)),'Model Performance Data'!$B$8:$B$56,$C1132,'Model Performance Data'!$C$8:$C$56,$D1132)),"-",SUMIFS(INDEX('Model Performance Data'!$O$8:$DY$56,0,MATCH(CONCATENATE($J1132,O$6),'Model Performance Data'!$O$6:$DY$6,0)),'Model Performance Data'!$B$8:$B$56,$C1132,'Model Performance Data'!$C$8:$C$56,$D1132))</f>
        <v>0</v>
      </c>
    </row>
    <row r="1133" spans="2:15" outlineLevel="1" x14ac:dyDescent="0.35">
      <c r="B1133" s="37" t="s">
        <v>80</v>
      </c>
      <c r="C1133" s="38" t="str">
        <f>IF(ISBLANK('Model Performance Data'!$B$52),"-",'Model Performance Data'!$B$52)</f>
        <v>-</v>
      </c>
      <c r="D1133" s="38" t="str">
        <f>IF(ISBLANK('Model Performance Data'!$C$52),"-",'Model Performance Data'!$C$52)</f>
        <v>-</v>
      </c>
      <c r="E1133" s="38" t="str">
        <f>IF(ISBLANK('Model Performance Data'!$D$52),"-",'Model Performance Data'!$D$52)</f>
        <v>-</v>
      </c>
      <c r="F1133" s="38" t="str">
        <f>IF(ISBLANK('Model Performance Data'!$E$52),"-",'Model Performance Data'!$E$52)</f>
        <v>-</v>
      </c>
      <c r="G1133" s="38" t="str">
        <f>IF(ISBLANK('Model Performance Data'!$F$52),"-",'Model Performance Data'!$F$52)</f>
        <v>-</v>
      </c>
      <c r="H1133" s="38">
        <v>1</v>
      </c>
      <c r="I1133" s="38">
        <v>1</v>
      </c>
      <c r="J1133" s="37" t="str">
        <f t="shared" si="59"/>
        <v>11</v>
      </c>
      <c r="K1133" s="38" t="str">
        <f>IF(ISBLANK('Model Performance Data'!$L$52),"-",'Model Performance Data'!$L$52)</f>
        <v>-</v>
      </c>
      <c r="L1133" s="38" t="str">
        <f>IF(ISBLANK('Model Performance Data'!$K$52),"-",'Model Performance Data'!$K$52)</f>
        <v>-</v>
      </c>
      <c r="M1133" s="43">
        <f>IF(ISNA(SUMIFS(INDEX('Model Performance Data'!$O$8:$DY$56,0,MATCH(CONCATENATE($J1133,M$6),'Model Performance Data'!$O$6:$DY$6,0)),'Model Performance Data'!$B$8:$B$56,$C1133,'Model Performance Data'!$C$8:$C$56,$D1133)),"-",SUMIFS(INDEX('Model Performance Data'!$O$8:$DY$56,0,MATCH(CONCATENATE($J1133,M$6),'Model Performance Data'!$O$6:$DY$6,0)),'Model Performance Data'!$B$8:$B$56,$C1133,'Model Performance Data'!$C$8:$C$56,$D1133))</f>
        <v>0</v>
      </c>
      <c r="N1133" s="43">
        <f>IF(ISNA(SUMIFS(INDEX('Model Performance Data'!$O$8:$DY$56,0,MATCH(CONCATENATE($J1133,N$6),'Model Performance Data'!$O$6:$DY$6,0)),'Model Performance Data'!$B$8:$B$56,$C1133,'Model Performance Data'!$C$8:$C$56,$D1133)),"-",SUMIFS(INDEX('Model Performance Data'!$O$8:$DY$56,0,MATCH(CONCATENATE($J1133,N$6),'Model Performance Data'!$O$6:$DY$6,0)),'Model Performance Data'!$B$8:$B$56,$C1133,'Model Performance Data'!$C$8:$C$56,$D1133))</f>
        <v>0</v>
      </c>
      <c r="O1133" s="154">
        <f>IF(ISNA(SUMIFS(INDEX('Model Performance Data'!$O$8:$DY$56,0,MATCH(CONCATENATE($J1133,O$6),'Model Performance Data'!$O$6:$DY$6,0)),'Model Performance Data'!$B$8:$B$56,$C1133,'Model Performance Data'!$C$8:$C$56,$D1133)),"-",SUMIFS(INDEX('Model Performance Data'!$O$8:$DY$56,0,MATCH(CONCATENATE($J1133,O$6),'Model Performance Data'!$O$6:$DY$6,0)),'Model Performance Data'!$B$8:$B$56,$C1133,'Model Performance Data'!$C$8:$C$56,$D1133))</f>
        <v>0</v>
      </c>
    </row>
    <row r="1134" spans="2:15" outlineLevel="1" x14ac:dyDescent="0.35">
      <c r="B1134" s="37" t="s">
        <v>80</v>
      </c>
      <c r="C1134" s="38" t="str">
        <f>IF(ISBLANK('Model Performance Data'!$B$52),"-",'Model Performance Data'!$B$52)</f>
        <v>-</v>
      </c>
      <c r="D1134" s="38" t="str">
        <f>IF(ISBLANK('Model Performance Data'!$C$52),"-",'Model Performance Data'!$C$52)</f>
        <v>-</v>
      </c>
      <c r="E1134" s="38" t="str">
        <f>IF(ISBLANK('Model Performance Data'!$D$52),"-",'Model Performance Data'!$D$52)</f>
        <v>-</v>
      </c>
      <c r="F1134" s="38" t="str">
        <f>IF(ISBLANK('Model Performance Data'!$E$52),"-",'Model Performance Data'!$E$52)</f>
        <v>-</v>
      </c>
      <c r="G1134" s="38" t="str">
        <f>IF(ISBLANK('Model Performance Data'!$F$52),"-",'Model Performance Data'!$F$52)</f>
        <v>-</v>
      </c>
      <c r="H1134" s="38">
        <v>1</v>
      </c>
      <c r="I1134" s="38">
        <v>2</v>
      </c>
      <c r="J1134" s="37" t="str">
        <f t="shared" si="59"/>
        <v>12</v>
      </c>
      <c r="K1134" s="38" t="str">
        <f>IF(ISBLANK('Model Performance Data'!$L$52),"-",'Model Performance Data'!$L$52)</f>
        <v>-</v>
      </c>
      <c r="L1134" s="38" t="str">
        <f>IF(ISBLANK('Model Performance Data'!$K$52),"-",'Model Performance Data'!$K$52)</f>
        <v>-</v>
      </c>
      <c r="M1134" s="43">
        <f>IF(ISNA(SUMIFS(INDEX('Model Performance Data'!$O$8:$DY$56,0,MATCH(CONCATENATE($J1134,M$6),'Model Performance Data'!$O$6:$DY$6,0)),'Model Performance Data'!$B$8:$B$56,$C1134,'Model Performance Data'!$C$8:$C$56,$D1134)),"-",SUMIFS(INDEX('Model Performance Data'!$O$8:$DY$56,0,MATCH(CONCATENATE($J1134,M$6),'Model Performance Data'!$O$6:$DY$6,0)),'Model Performance Data'!$B$8:$B$56,$C1134,'Model Performance Data'!$C$8:$C$56,$D1134))</f>
        <v>0</v>
      </c>
      <c r="N1134" s="43">
        <f>IF(ISNA(SUMIFS(INDEX('Model Performance Data'!$O$8:$DY$56,0,MATCH(CONCATENATE($J1134,N$6),'Model Performance Data'!$O$6:$DY$6,0)),'Model Performance Data'!$B$8:$B$56,$C1134,'Model Performance Data'!$C$8:$C$56,$D1134)),"-",SUMIFS(INDEX('Model Performance Data'!$O$8:$DY$56,0,MATCH(CONCATENATE($J1134,N$6),'Model Performance Data'!$O$6:$DY$6,0)),'Model Performance Data'!$B$8:$B$56,$C1134,'Model Performance Data'!$C$8:$C$56,$D1134))</f>
        <v>0</v>
      </c>
      <c r="O1134" s="154">
        <f>IF(ISNA(SUMIFS(INDEX('Model Performance Data'!$O$8:$DY$56,0,MATCH(CONCATENATE($J1134,O$6),'Model Performance Data'!$O$6:$DY$6,0)),'Model Performance Data'!$B$8:$B$56,$C1134,'Model Performance Data'!$C$8:$C$56,$D1134)),"-",SUMIFS(INDEX('Model Performance Data'!$O$8:$DY$56,0,MATCH(CONCATENATE($J1134,O$6),'Model Performance Data'!$O$6:$DY$6,0)),'Model Performance Data'!$B$8:$B$56,$C1134,'Model Performance Data'!$C$8:$C$56,$D1134))</f>
        <v>0</v>
      </c>
    </row>
    <row r="1135" spans="2:15" outlineLevel="1" x14ac:dyDescent="0.35">
      <c r="B1135" s="37" t="s">
        <v>80</v>
      </c>
      <c r="C1135" s="38" t="str">
        <f>IF(ISBLANK('Model Performance Data'!$B$52),"-",'Model Performance Data'!$B$52)</f>
        <v>-</v>
      </c>
      <c r="D1135" s="38" t="str">
        <f>IF(ISBLANK('Model Performance Data'!$C$52),"-",'Model Performance Data'!$C$52)</f>
        <v>-</v>
      </c>
      <c r="E1135" s="38" t="str">
        <f>IF(ISBLANK('Model Performance Data'!$D$52),"-",'Model Performance Data'!$D$52)</f>
        <v>-</v>
      </c>
      <c r="F1135" s="38" t="str">
        <f>IF(ISBLANK('Model Performance Data'!$E$52),"-",'Model Performance Data'!$E$52)</f>
        <v>-</v>
      </c>
      <c r="G1135" s="38" t="str">
        <f>IF(ISBLANK('Model Performance Data'!$F$52),"-",'Model Performance Data'!$F$52)</f>
        <v>-</v>
      </c>
      <c r="H1135" s="38">
        <v>1</v>
      </c>
      <c r="I1135" s="38">
        <v>3</v>
      </c>
      <c r="J1135" s="37" t="str">
        <f t="shared" si="59"/>
        <v>13</v>
      </c>
      <c r="K1135" s="38" t="str">
        <f>IF(ISBLANK('Model Performance Data'!$L$52),"-",'Model Performance Data'!$L$52)</f>
        <v>-</v>
      </c>
      <c r="L1135" s="38" t="str">
        <f>IF(ISBLANK('Model Performance Data'!$K$52),"-",'Model Performance Data'!$K$52)</f>
        <v>-</v>
      </c>
      <c r="M1135" s="43">
        <f>IF(ISNA(SUMIFS(INDEX('Model Performance Data'!$O$8:$DY$56,0,MATCH(CONCATENATE($J1135,M$6),'Model Performance Data'!$O$6:$DY$6,0)),'Model Performance Data'!$B$8:$B$56,$C1135,'Model Performance Data'!$C$8:$C$56,$D1135)),"-",SUMIFS(INDEX('Model Performance Data'!$O$8:$DY$56,0,MATCH(CONCATENATE($J1135,M$6),'Model Performance Data'!$O$6:$DY$6,0)),'Model Performance Data'!$B$8:$B$56,$C1135,'Model Performance Data'!$C$8:$C$56,$D1135))</f>
        <v>0</v>
      </c>
      <c r="N1135" s="43">
        <f>IF(ISNA(SUMIFS(INDEX('Model Performance Data'!$O$8:$DY$56,0,MATCH(CONCATENATE($J1135,N$6),'Model Performance Data'!$O$6:$DY$6,0)),'Model Performance Data'!$B$8:$B$56,$C1135,'Model Performance Data'!$C$8:$C$56,$D1135)),"-",SUMIFS(INDEX('Model Performance Data'!$O$8:$DY$56,0,MATCH(CONCATENATE($J1135,N$6),'Model Performance Data'!$O$6:$DY$6,0)),'Model Performance Data'!$B$8:$B$56,$C1135,'Model Performance Data'!$C$8:$C$56,$D1135))</f>
        <v>0</v>
      </c>
      <c r="O1135" s="154">
        <f>IF(ISNA(SUMIFS(INDEX('Model Performance Data'!$O$8:$DY$56,0,MATCH(CONCATENATE($J1135,O$6),'Model Performance Data'!$O$6:$DY$6,0)),'Model Performance Data'!$B$8:$B$56,$C1135,'Model Performance Data'!$C$8:$C$56,$D1135)),"-",SUMIFS(INDEX('Model Performance Data'!$O$8:$DY$56,0,MATCH(CONCATENATE($J1135,O$6),'Model Performance Data'!$O$6:$DY$6,0)),'Model Performance Data'!$B$8:$B$56,$C1135,'Model Performance Data'!$C$8:$C$56,$D1135))</f>
        <v>0</v>
      </c>
    </row>
    <row r="1136" spans="2:15" outlineLevel="1" x14ac:dyDescent="0.35">
      <c r="B1136" s="37" t="s">
        <v>80</v>
      </c>
      <c r="C1136" s="38" t="str">
        <f>IF(ISBLANK('Model Performance Data'!$B$52),"-",'Model Performance Data'!$B$52)</f>
        <v>-</v>
      </c>
      <c r="D1136" s="38" t="str">
        <f>IF(ISBLANK('Model Performance Data'!$C$52),"-",'Model Performance Data'!$C$52)</f>
        <v>-</v>
      </c>
      <c r="E1136" s="38" t="str">
        <f>IF(ISBLANK('Model Performance Data'!$D$52),"-",'Model Performance Data'!$D$52)</f>
        <v>-</v>
      </c>
      <c r="F1136" s="38" t="str">
        <f>IF(ISBLANK('Model Performance Data'!$E$52),"-",'Model Performance Data'!$E$52)</f>
        <v>-</v>
      </c>
      <c r="G1136" s="38" t="str">
        <f>IF(ISBLANK('Model Performance Data'!$F$52),"-",'Model Performance Data'!$F$52)</f>
        <v>-</v>
      </c>
      <c r="H1136" s="38">
        <v>1</v>
      </c>
      <c r="I1136" s="38">
        <v>4</v>
      </c>
      <c r="J1136" s="37" t="str">
        <f t="shared" si="59"/>
        <v>14</v>
      </c>
      <c r="K1136" s="38" t="str">
        <f>IF(ISBLANK('Model Performance Data'!$L$52),"-",'Model Performance Data'!$L$52)</f>
        <v>-</v>
      </c>
      <c r="L1136" s="38" t="str">
        <f>IF(ISBLANK('Model Performance Data'!$K$52),"-",'Model Performance Data'!$K$52)</f>
        <v>-</v>
      </c>
      <c r="M1136" s="43">
        <f>IF(ISNA(SUMIFS(INDEX('Model Performance Data'!$O$8:$DY$56,0,MATCH(CONCATENATE($J1136,M$6),'Model Performance Data'!$O$6:$DY$6,0)),'Model Performance Data'!$B$8:$B$56,$C1136,'Model Performance Data'!$C$8:$C$56,$D1136)),"-",SUMIFS(INDEX('Model Performance Data'!$O$8:$DY$56,0,MATCH(CONCATENATE($J1136,M$6),'Model Performance Data'!$O$6:$DY$6,0)),'Model Performance Data'!$B$8:$B$56,$C1136,'Model Performance Data'!$C$8:$C$56,$D1136))</f>
        <v>0</v>
      </c>
      <c r="N1136" s="43">
        <f>IF(ISNA(SUMIFS(INDEX('Model Performance Data'!$O$8:$DY$56,0,MATCH(CONCATENATE($J1136,N$6),'Model Performance Data'!$O$6:$DY$6,0)),'Model Performance Data'!$B$8:$B$56,$C1136,'Model Performance Data'!$C$8:$C$56,$D1136)),"-",SUMIFS(INDEX('Model Performance Data'!$O$8:$DY$56,0,MATCH(CONCATENATE($J1136,N$6),'Model Performance Data'!$O$6:$DY$6,0)),'Model Performance Data'!$B$8:$B$56,$C1136,'Model Performance Data'!$C$8:$C$56,$D1136))</f>
        <v>0</v>
      </c>
      <c r="O1136" s="154">
        <f>IF(ISNA(SUMIFS(INDEX('Model Performance Data'!$O$8:$DY$56,0,MATCH(CONCATENATE($J1136,O$6),'Model Performance Data'!$O$6:$DY$6,0)),'Model Performance Data'!$B$8:$B$56,$C1136,'Model Performance Data'!$C$8:$C$56,$D1136)),"-",SUMIFS(INDEX('Model Performance Data'!$O$8:$DY$56,0,MATCH(CONCATENATE($J1136,O$6),'Model Performance Data'!$O$6:$DY$6,0)),'Model Performance Data'!$B$8:$B$56,$C1136,'Model Performance Data'!$C$8:$C$56,$D1136))</f>
        <v>0</v>
      </c>
    </row>
    <row r="1137" spans="2:15" outlineLevel="1" x14ac:dyDescent="0.35">
      <c r="B1137" s="37" t="s">
        <v>80</v>
      </c>
      <c r="C1137" s="38" t="str">
        <f>IF(ISBLANK('Model Performance Data'!$B$52),"-",'Model Performance Data'!$B$52)</f>
        <v>-</v>
      </c>
      <c r="D1137" s="38" t="str">
        <f>IF(ISBLANK('Model Performance Data'!$C$52),"-",'Model Performance Data'!$C$52)</f>
        <v>-</v>
      </c>
      <c r="E1137" s="38" t="str">
        <f>IF(ISBLANK('Model Performance Data'!$D$52),"-",'Model Performance Data'!$D$52)</f>
        <v>-</v>
      </c>
      <c r="F1137" s="38" t="str">
        <f>IF(ISBLANK('Model Performance Data'!$E$52),"-",'Model Performance Data'!$E$52)</f>
        <v>-</v>
      </c>
      <c r="G1137" s="38" t="str">
        <f>IF(ISBLANK('Model Performance Data'!$F$52),"-",'Model Performance Data'!$F$52)</f>
        <v>-</v>
      </c>
      <c r="H1137" s="38">
        <v>1</v>
      </c>
      <c r="I1137" s="38">
        <v>5</v>
      </c>
      <c r="J1137" s="37" t="str">
        <f t="shared" si="59"/>
        <v>15</v>
      </c>
      <c r="K1137" s="38" t="str">
        <f>IF(ISBLANK('Model Performance Data'!$L$52),"-",'Model Performance Data'!$L$52)</f>
        <v>-</v>
      </c>
      <c r="L1137" s="38" t="str">
        <f>IF(ISBLANK('Model Performance Data'!$K$52),"-",'Model Performance Data'!$K$52)</f>
        <v>-</v>
      </c>
      <c r="M1137" s="43">
        <f>IF(ISNA(SUMIFS(INDEX('Model Performance Data'!$O$8:$DY$56,0,MATCH(CONCATENATE($J1137,M$6),'Model Performance Data'!$O$6:$DY$6,0)),'Model Performance Data'!$B$8:$B$56,$C1137,'Model Performance Data'!$C$8:$C$56,$D1137)),"-",SUMIFS(INDEX('Model Performance Data'!$O$8:$DY$56,0,MATCH(CONCATENATE($J1137,M$6),'Model Performance Data'!$O$6:$DY$6,0)),'Model Performance Data'!$B$8:$B$56,$C1137,'Model Performance Data'!$C$8:$C$56,$D1137))</f>
        <v>0</v>
      </c>
      <c r="N1137" s="43">
        <f>IF(ISNA(SUMIFS(INDEX('Model Performance Data'!$O$8:$DY$56,0,MATCH(CONCATENATE($J1137,N$6),'Model Performance Data'!$O$6:$DY$6,0)),'Model Performance Data'!$B$8:$B$56,$C1137,'Model Performance Data'!$C$8:$C$56,$D1137)),"-",SUMIFS(INDEX('Model Performance Data'!$O$8:$DY$56,0,MATCH(CONCATENATE($J1137,N$6),'Model Performance Data'!$O$6:$DY$6,0)),'Model Performance Data'!$B$8:$B$56,$C1137,'Model Performance Data'!$C$8:$C$56,$D1137))</f>
        <v>0</v>
      </c>
      <c r="O1137" s="154">
        <f>IF(ISNA(SUMIFS(INDEX('Model Performance Data'!$O$8:$DY$56,0,MATCH(CONCATENATE($J1137,O$6),'Model Performance Data'!$O$6:$DY$6,0)),'Model Performance Data'!$B$8:$B$56,$C1137,'Model Performance Data'!$C$8:$C$56,$D1137)),"-",SUMIFS(INDEX('Model Performance Data'!$O$8:$DY$56,0,MATCH(CONCATENATE($J1137,O$6),'Model Performance Data'!$O$6:$DY$6,0)),'Model Performance Data'!$B$8:$B$56,$C1137,'Model Performance Data'!$C$8:$C$56,$D1137))</f>
        <v>0</v>
      </c>
    </row>
    <row r="1138" spans="2:15" outlineLevel="1" x14ac:dyDescent="0.35">
      <c r="B1138" s="37" t="s">
        <v>80</v>
      </c>
      <c r="C1138" s="38" t="str">
        <f>IF(ISBLANK('Model Performance Data'!$B$52),"-",'Model Performance Data'!$B$52)</f>
        <v>-</v>
      </c>
      <c r="D1138" s="38" t="str">
        <f>IF(ISBLANK('Model Performance Data'!$C$52),"-",'Model Performance Data'!$C$52)</f>
        <v>-</v>
      </c>
      <c r="E1138" s="38" t="str">
        <f>IF(ISBLANK('Model Performance Data'!$D$52),"-",'Model Performance Data'!$D$52)</f>
        <v>-</v>
      </c>
      <c r="F1138" s="38" t="str">
        <f>IF(ISBLANK('Model Performance Data'!$E$52),"-",'Model Performance Data'!$E$52)</f>
        <v>-</v>
      </c>
      <c r="G1138" s="38" t="str">
        <f>IF(ISBLANK('Model Performance Data'!$F$52),"-",'Model Performance Data'!$F$52)</f>
        <v>-</v>
      </c>
      <c r="H1138" s="38">
        <v>1</v>
      </c>
      <c r="I1138" s="38" t="s">
        <v>65</v>
      </c>
      <c r="J1138" s="37" t="str">
        <f t="shared" si="59"/>
        <v>1Goal</v>
      </c>
      <c r="K1138" s="38" t="str">
        <f>IF(ISBLANK('Model Performance Data'!$L$52),"-",'Model Performance Data'!$L$52)</f>
        <v>-</v>
      </c>
      <c r="L1138" s="38" t="str">
        <f>IF(ISBLANK('Model Performance Data'!$K$52),"-",'Model Performance Data'!$K$52)</f>
        <v>-</v>
      </c>
      <c r="M1138" s="43" t="str">
        <f>IF(ISNA(SUMIFS(INDEX('Model Performance Data'!$O$8:$DY$56,0,MATCH(CONCATENATE($J1138,M$6),'Model Performance Data'!$O$6:$DY$6,0)),'Model Performance Data'!$B$8:$B$56,$C1138,'Model Performance Data'!$C$8:$C$56,$D1138)),"-",SUMIFS(INDEX('Model Performance Data'!$O$8:$DY$56,0,MATCH(CONCATENATE($J1138,M$6),'Model Performance Data'!$O$6:$DY$6,0)),'Model Performance Data'!$B$8:$B$56,$C1138,'Model Performance Data'!$C$8:$C$56,$D1138))</f>
        <v>-</v>
      </c>
      <c r="N1138" s="43" t="str">
        <f>IF(ISNA(SUMIFS(INDEX('Model Performance Data'!$O$8:$DY$56,0,MATCH(CONCATENATE($J1138,N$6),'Model Performance Data'!$O$6:$DY$6,0)),'Model Performance Data'!$B$8:$B$56,$C1138,'Model Performance Data'!$C$8:$C$56,$D1138)),"-",SUMIFS(INDEX('Model Performance Data'!$O$8:$DY$56,0,MATCH(CONCATENATE($J1138,N$6),'Model Performance Data'!$O$6:$DY$6,0)),'Model Performance Data'!$B$8:$B$56,$C1138,'Model Performance Data'!$C$8:$C$56,$D1138))</f>
        <v>-</v>
      </c>
      <c r="O1138" s="154">
        <f>IF(ISNA(SUMIFS(INDEX('Model Performance Data'!$O$8:$DY$56,0,MATCH(CONCATENATE($J1138,O$6),'Model Performance Data'!$O$6:$DY$6,0)),'Model Performance Data'!$B$8:$B$56,$C1138,'Model Performance Data'!$C$8:$C$56,$D1138)),"-",SUMIFS(INDEX('Model Performance Data'!$O$8:$DY$56,0,MATCH(CONCATENATE($J1138,O$6),'Model Performance Data'!$O$6:$DY$6,0)),'Model Performance Data'!$B$8:$B$56,$C1138,'Model Performance Data'!$C$8:$C$56,$D1138))</f>
        <v>0</v>
      </c>
    </row>
    <row r="1139" spans="2:15" outlineLevel="1" x14ac:dyDescent="0.35">
      <c r="B1139" s="37" t="s">
        <v>80</v>
      </c>
      <c r="C1139" s="38" t="str">
        <f>IF(ISBLANK('Model Performance Data'!$B$52),"-",'Model Performance Data'!$B$52)</f>
        <v>-</v>
      </c>
      <c r="D1139" s="38" t="str">
        <f>IF(ISBLANK('Model Performance Data'!$C$52),"-",'Model Performance Data'!$C$52)</f>
        <v>-</v>
      </c>
      <c r="E1139" s="38" t="str">
        <f>IF(ISBLANK('Model Performance Data'!$D$52),"-",'Model Performance Data'!$D$52)</f>
        <v>-</v>
      </c>
      <c r="F1139" s="38" t="str">
        <f>IF(ISBLANK('Model Performance Data'!$E$52),"-",'Model Performance Data'!$E$52)</f>
        <v>-</v>
      </c>
      <c r="G1139" s="38" t="str">
        <f>IF(ISBLANK('Model Performance Data'!$F$52),"-",'Model Performance Data'!$F$52)</f>
        <v>-</v>
      </c>
      <c r="H1139" s="38">
        <v>2</v>
      </c>
      <c r="I1139" s="38">
        <v>1</v>
      </c>
      <c r="J1139" s="37" t="str">
        <f t="shared" si="59"/>
        <v>21</v>
      </c>
      <c r="K1139" s="38" t="str">
        <f>IF(ISBLANK('Model Performance Data'!$L$52),"-",'Model Performance Data'!$L$52)</f>
        <v>-</v>
      </c>
      <c r="L1139" s="38" t="str">
        <f>IF(ISBLANK('Model Performance Data'!$K$52),"-",'Model Performance Data'!$K$52)</f>
        <v>-</v>
      </c>
      <c r="M1139" s="43">
        <f>IF(ISNA(SUMIFS(INDEX('Model Performance Data'!$O$8:$DY$56,0,MATCH(CONCATENATE($J1139,M$6),'Model Performance Data'!$O$6:$DY$6,0)),'Model Performance Data'!$B$8:$B$56,$C1139,'Model Performance Data'!$C$8:$C$56,$D1139)),"-",SUMIFS(INDEX('Model Performance Data'!$O$8:$DY$56,0,MATCH(CONCATENATE($J1139,M$6),'Model Performance Data'!$O$6:$DY$6,0)),'Model Performance Data'!$B$8:$B$56,$C1139,'Model Performance Data'!$C$8:$C$56,$D1139))</f>
        <v>0</v>
      </c>
      <c r="N1139" s="43">
        <f>IF(ISNA(SUMIFS(INDEX('Model Performance Data'!$O$8:$DY$56,0,MATCH(CONCATENATE($J1139,N$6),'Model Performance Data'!$O$6:$DY$6,0)),'Model Performance Data'!$B$8:$B$56,$C1139,'Model Performance Data'!$C$8:$C$56,$D1139)),"-",SUMIFS(INDEX('Model Performance Data'!$O$8:$DY$56,0,MATCH(CONCATENATE($J1139,N$6),'Model Performance Data'!$O$6:$DY$6,0)),'Model Performance Data'!$B$8:$B$56,$C1139,'Model Performance Data'!$C$8:$C$56,$D1139))</f>
        <v>0</v>
      </c>
      <c r="O1139" s="154">
        <f>IF(ISNA(SUMIFS(INDEX('Model Performance Data'!$O$8:$DY$56,0,MATCH(CONCATENATE($J1139,O$6),'Model Performance Data'!$O$6:$DY$6,0)),'Model Performance Data'!$B$8:$B$56,$C1139,'Model Performance Data'!$C$8:$C$56,$D1139)),"-",SUMIFS(INDEX('Model Performance Data'!$O$8:$DY$56,0,MATCH(CONCATENATE($J1139,O$6),'Model Performance Data'!$O$6:$DY$6,0)),'Model Performance Data'!$B$8:$B$56,$C1139,'Model Performance Data'!$C$8:$C$56,$D1139))</f>
        <v>0</v>
      </c>
    </row>
    <row r="1140" spans="2:15" outlineLevel="1" x14ac:dyDescent="0.35">
      <c r="B1140" s="37" t="s">
        <v>80</v>
      </c>
      <c r="C1140" s="38" t="str">
        <f>IF(ISBLANK('Model Performance Data'!$B$52),"-",'Model Performance Data'!$B$52)</f>
        <v>-</v>
      </c>
      <c r="D1140" s="38" t="str">
        <f>IF(ISBLANK('Model Performance Data'!$C$52),"-",'Model Performance Data'!$C$52)</f>
        <v>-</v>
      </c>
      <c r="E1140" s="38" t="str">
        <f>IF(ISBLANK('Model Performance Data'!$D$52),"-",'Model Performance Data'!$D$52)</f>
        <v>-</v>
      </c>
      <c r="F1140" s="38" t="str">
        <f>IF(ISBLANK('Model Performance Data'!$E$52),"-",'Model Performance Data'!$E$52)</f>
        <v>-</v>
      </c>
      <c r="G1140" s="38" t="str">
        <f>IF(ISBLANK('Model Performance Data'!$F$52),"-",'Model Performance Data'!$F$52)</f>
        <v>-</v>
      </c>
      <c r="H1140" s="38">
        <v>2</v>
      </c>
      <c r="I1140" s="38">
        <v>2</v>
      </c>
      <c r="J1140" s="37" t="str">
        <f t="shared" si="59"/>
        <v>22</v>
      </c>
      <c r="K1140" s="38" t="str">
        <f>IF(ISBLANK('Model Performance Data'!$L$52),"-",'Model Performance Data'!$L$52)</f>
        <v>-</v>
      </c>
      <c r="L1140" s="38" t="str">
        <f>IF(ISBLANK('Model Performance Data'!$K$52),"-",'Model Performance Data'!$K$52)</f>
        <v>-</v>
      </c>
      <c r="M1140" s="43">
        <f>IF(ISNA(SUMIFS(INDEX('Model Performance Data'!$O$8:$DY$56,0,MATCH(CONCATENATE($J1140,M$6),'Model Performance Data'!$O$6:$DY$6,0)),'Model Performance Data'!$B$8:$B$56,$C1140,'Model Performance Data'!$C$8:$C$56,$D1140)),"-",SUMIFS(INDEX('Model Performance Data'!$O$8:$DY$56,0,MATCH(CONCATENATE($J1140,M$6),'Model Performance Data'!$O$6:$DY$6,0)),'Model Performance Data'!$B$8:$B$56,$C1140,'Model Performance Data'!$C$8:$C$56,$D1140))</f>
        <v>0</v>
      </c>
      <c r="N1140" s="43">
        <f>IF(ISNA(SUMIFS(INDEX('Model Performance Data'!$O$8:$DY$56,0,MATCH(CONCATENATE($J1140,N$6),'Model Performance Data'!$O$6:$DY$6,0)),'Model Performance Data'!$B$8:$B$56,$C1140,'Model Performance Data'!$C$8:$C$56,$D1140)),"-",SUMIFS(INDEX('Model Performance Data'!$O$8:$DY$56,0,MATCH(CONCATENATE($J1140,N$6),'Model Performance Data'!$O$6:$DY$6,0)),'Model Performance Data'!$B$8:$B$56,$C1140,'Model Performance Data'!$C$8:$C$56,$D1140))</f>
        <v>0</v>
      </c>
      <c r="O1140" s="154">
        <f>IF(ISNA(SUMIFS(INDEX('Model Performance Data'!$O$8:$DY$56,0,MATCH(CONCATENATE($J1140,O$6),'Model Performance Data'!$O$6:$DY$6,0)),'Model Performance Data'!$B$8:$B$56,$C1140,'Model Performance Data'!$C$8:$C$56,$D1140)),"-",SUMIFS(INDEX('Model Performance Data'!$O$8:$DY$56,0,MATCH(CONCATENATE($J1140,O$6),'Model Performance Data'!$O$6:$DY$6,0)),'Model Performance Data'!$B$8:$B$56,$C1140,'Model Performance Data'!$C$8:$C$56,$D1140))</f>
        <v>0</v>
      </c>
    </row>
    <row r="1141" spans="2:15" outlineLevel="1" x14ac:dyDescent="0.35">
      <c r="B1141" s="37" t="s">
        <v>80</v>
      </c>
      <c r="C1141" s="38" t="str">
        <f>IF(ISBLANK('Model Performance Data'!$B$52),"-",'Model Performance Data'!$B$52)</f>
        <v>-</v>
      </c>
      <c r="D1141" s="38" t="str">
        <f>IF(ISBLANK('Model Performance Data'!$C$52),"-",'Model Performance Data'!$C$52)</f>
        <v>-</v>
      </c>
      <c r="E1141" s="38" t="str">
        <f>IF(ISBLANK('Model Performance Data'!$D$52),"-",'Model Performance Data'!$D$52)</f>
        <v>-</v>
      </c>
      <c r="F1141" s="38" t="str">
        <f>IF(ISBLANK('Model Performance Data'!$E$52),"-",'Model Performance Data'!$E$52)</f>
        <v>-</v>
      </c>
      <c r="G1141" s="38" t="str">
        <f>IF(ISBLANK('Model Performance Data'!$F$52),"-",'Model Performance Data'!$F$52)</f>
        <v>-</v>
      </c>
      <c r="H1141" s="38">
        <v>2</v>
      </c>
      <c r="I1141" s="38">
        <v>3</v>
      </c>
      <c r="J1141" s="37" t="str">
        <f t="shared" si="59"/>
        <v>23</v>
      </c>
      <c r="K1141" s="38" t="str">
        <f>IF(ISBLANK('Model Performance Data'!$L$52),"-",'Model Performance Data'!$L$52)</f>
        <v>-</v>
      </c>
      <c r="L1141" s="38" t="str">
        <f>IF(ISBLANK('Model Performance Data'!$K$52),"-",'Model Performance Data'!$K$52)</f>
        <v>-</v>
      </c>
      <c r="M1141" s="43">
        <f>IF(ISNA(SUMIFS(INDEX('Model Performance Data'!$O$8:$DY$56,0,MATCH(CONCATENATE($J1141,M$6),'Model Performance Data'!$O$6:$DY$6,0)),'Model Performance Data'!$B$8:$B$56,$C1141,'Model Performance Data'!$C$8:$C$56,$D1141)),"-",SUMIFS(INDEX('Model Performance Data'!$O$8:$DY$56,0,MATCH(CONCATENATE($J1141,M$6),'Model Performance Data'!$O$6:$DY$6,0)),'Model Performance Data'!$B$8:$B$56,$C1141,'Model Performance Data'!$C$8:$C$56,$D1141))</f>
        <v>0</v>
      </c>
      <c r="N1141" s="43">
        <f>IF(ISNA(SUMIFS(INDEX('Model Performance Data'!$O$8:$DY$56,0,MATCH(CONCATENATE($J1141,N$6),'Model Performance Data'!$O$6:$DY$6,0)),'Model Performance Data'!$B$8:$B$56,$C1141,'Model Performance Data'!$C$8:$C$56,$D1141)),"-",SUMIFS(INDEX('Model Performance Data'!$O$8:$DY$56,0,MATCH(CONCATENATE($J1141,N$6),'Model Performance Data'!$O$6:$DY$6,0)),'Model Performance Data'!$B$8:$B$56,$C1141,'Model Performance Data'!$C$8:$C$56,$D1141))</f>
        <v>0</v>
      </c>
      <c r="O1141" s="154">
        <f>IF(ISNA(SUMIFS(INDEX('Model Performance Data'!$O$8:$DY$56,0,MATCH(CONCATENATE($J1141,O$6),'Model Performance Data'!$O$6:$DY$6,0)),'Model Performance Data'!$B$8:$B$56,$C1141,'Model Performance Data'!$C$8:$C$56,$D1141)),"-",SUMIFS(INDEX('Model Performance Data'!$O$8:$DY$56,0,MATCH(CONCATENATE($J1141,O$6),'Model Performance Data'!$O$6:$DY$6,0)),'Model Performance Data'!$B$8:$B$56,$C1141,'Model Performance Data'!$C$8:$C$56,$D1141))</f>
        <v>0</v>
      </c>
    </row>
    <row r="1142" spans="2:15" outlineLevel="1" x14ac:dyDescent="0.35">
      <c r="B1142" s="37" t="s">
        <v>80</v>
      </c>
      <c r="C1142" s="38" t="str">
        <f>IF(ISBLANK('Model Performance Data'!$B$52),"-",'Model Performance Data'!$B$52)</f>
        <v>-</v>
      </c>
      <c r="D1142" s="38" t="str">
        <f>IF(ISBLANK('Model Performance Data'!$C$52),"-",'Model Performance Data'!$C$52)</f>
        <v>-</v>
      </c>
      <c r="E1142" s="38" t="str">
        <f>IF(ISBLANK('Model Performance Data'!$D$52),"-",'Model Performance Data'!$D$52)</f>
        <v>-</v>
      </c>
      <c r="F1142" s="38" t="str">
        <f>IF(ISBLANK('Model Performance Data'!$E$52),"-",'Model Performance Data'!$E$52)</f>
        <v>-</v>
      </c>
      <c r="G1142" s="38" t="str">
        <f>IF(ISBLANK('Model Performance Data'!$F$52),"-",'Model Performance Data'!$F$52)</f>
        <v>-</v>
      </c>
      <c r="H1142" s="38">
        <v>2</v>
      </c>
      <c r="I1142" s="38">
        <v>4</v>
      </c>
      <c r="J1142" s="37" t="str">
        <f t="shared" si="59"/>
        <v>24</v>
      </c>
      <c r="K1142" s="38" t="str">
        <f>IF(ISBLANK('Model Performance Data'!$L$52),"-",'Model Performance Data'!$L$52)</f>
        <v>-</v>
      </c>
      <c r="L1142" s="38" t="str">
        <f>IF(ISBLANK('Model Performance Data'!$K$52),"-",'Model Performance Data'!$K$52)</f>
        <v>-</v>
      </c>
      <c r="M1142" s="43">
        <f>IF(ISNA(SUMIFS(INDEX('Model Performance Data'!$O$8:$DY$56,0,MATCH(CONCATENATE($J1142,M$6),'Model Performance Data'!$O$6:$DY$6,0)),'Model Performance Data'!$B$8:$B$56,$C1142,'Model Performance Data'!$C$8:$C$56,$D1142)),"-",SUMIFS(INDEX('Model Performance Data'!$O$8:$DY$56,0,MATCH(CONCATENATE($J1142,M$6),'Model Performance Data'!$O$6:$DY$6,0)),'Model Performance Data'!$B$8:$B$56,$C1142,'Model Performance Data'!$C$8:$C$56,$D1142))</f>
        <v>0</v>
      </c>
      <c r="N1142" s="43">
        <f>IF(ISNA(SUMIFS(INDEX('Model Performance Data'!$O$8:$DY$56,0,MATCH(CONCATENATE($J1142,N$6),'Model Performance Data'!$O$6:$DY$6,0)),'Model Performance Data'!$B$8:$B$56,$C1142,'Model Performance Data'!$C$8:$C$56,$D1142)),"-",SUMIFS(INDEX('Model Performance Data'!$O$8:$DY$56,0,MATCH(CONCATENATE($J1142,N$6),'Model Performance Data'!$O$6:$DY$6,0)),'Model Performance Data'!$B$8:$B$56,$C1142,'Model Performance Data'!$C$8:$C$56,$D1142))</f>
        <v>0</v>
      </c>
      <c r="O1142" s="154">
        <f>IF(ISNA(SUMIFS(INDEX('Model Performance Data'!$O$8:$DY$56,0,MATCH(CONCATENATE($J1142,O$6),'Model Performance Data'!$O$6:$DY$6,0)),'Model Performance Data'!$B$8:$B$56,$C1142,'Model Performance Data'!$C$8:$C$56,$D1142)),"-",SUMIFS(INDEX('Model Performance Data'!$O$8:$DY$56,0,MATCH(CONCATENATE($J1142,O$6),'Model Performance Data'!$O$6:$DY$6,0)),'Model Performance Data'!$B$8:$B$56,$C1142,'Model Performance Data'!$C$8:$C$56,$D1142))</f>
        <v>0</v>
      </c>
    </row>
    <row r="1143" spans="2:15" outlineLevel="1" x14ac:dyDescent="0.35">
      <c r="B1143" s="37" t="s">
        <v>80</v>
      </c>
      <c r="C1143" s="38" t="str">
        <f>IF(ISBLANK('Model Performance Data'!$B$52),"-",'Model Performance Data'!$B$52)</f>
        <v>-</v>
      </c>
      <c r="D1143" s="38" t="str">
        <f>IF(ISBLANK('Model Performance Data'!$C$52),"-",'Model Performance Data'!$C$52)</f>
        <v>-</v>
      </c>
      <c r="E1143" s="38" t="str">
        <f>IF(ISBLANK('Model Performance Data'!$D$52),"-",'Model Performance Data'!$D$52)</f>
        <v>-</v>
      </c>
      <c r="F1143" s="38" t="str">
        <f>IF(ISBLANK('Model Performance Data'!$E$52),"-",'Model Performance Data'!$E$52)</f>
        <v>-</v>
      </c>
      <c r="G1143" s="38" t="str">
        <f>IF(ISBLANK('Model Performance Data'!$F$52),"-",'Model Performance Data'!$F$52)</f>
        <v>-</v>
      </c>
      <c r="H1143" s="38">
        <v>2</v>
      </c>
      <c r="I1143" s="38">
        <v>5</v>
      </c>
      <c r="J1143" s="37" t="str">
        <f t="shared" si="59"/>
        <v>25</v>
      </c>
      <c r="K1143" s="38" t="str">
        <f>IF(ISBLANK('Model Performance Data'!$L$52),"-",'Model Performance Data'!$L$52)</f>
        <v>-</v>
      </c>
      <c r="L1143" s="38" t="str">
        <f>IF(ISBLANK('Model Performance Data'!$K$52),"-",'Model Performance Data'!$K$52)</f>
        <v>-</v>
      </c>
      <c r="M1143" s="43">
        <f>IF(ISNA(SUMIFS(INDEX('Model Performance Data'!$O$8:$DY$56,0,MATCH(CONCATENATE($J1143,M$6),'Model Performance Data'!$O$6:$DY$6,0)),'Model Performance Data'!$B$8:$B$56,$C1143,'Model Performance Data'!$C$8:$C$56,$D1143)),"-",SUMIFS(INDEX('Model Performance Data'!$O$8:$DY$56,0,MATCH(CONCATENATE($J1143,M$6),'Model Performance Data'!$O$6:$DY$6,0)),'Model Performance Data'!$B$8:$B$56,$C1143,'Model Performance Data'!$C$8:$C$56,$D1143))</f>
        <v>0</v>
      </c>
      <c r="N1143" s="43">
        <f>IF(ISNA(SUMIFS(INDEX('Model Performance Data'!$O$8:$DY$56,0,MATCH(CONCATENATE($J1143,N$6),'Model Performance Data'!$O$6:$DY$6,0)),'Model Performance Data'!$B$8:$B$56,$C1143,'Model Performance Data'!$C$8:$C$56,$D1143)),"-",SUMIFS(INDEX('Model Performance Data'!$O$8:$DY$56,0,MATCH(CONCATENATE($J1143,N$6),'Model Performance Data'!$O$6:$DY$6,0)),'Model Performance Data'!$B$8:$B$56,$C1143,'Model Performance Data'!$C$8:$C$56,$D1143))</f>
        <v>0</v>
      </c>
      <c r="O1143" s="154">
        <f>IF(ISNA(SUMIFS(INDEX('Model Performance Data'!$O$8:$DY$56,0,MATCH(CONCATENATE($J1143,O$6),'Model Performance Data'!$O$6:$DY$6,0)),'Model Performance Data'!$B$8:$B$56,$C1143,'Model Performance Data'!$C$8:$C$56,$D1143)),"-",SUMIFS(INDEX('Model Performance Data'!$O$8:$DY$56,0,MATCH(CONCATENATE($J1143,O$6),'Model Performance Data'!$O$6:$DY$6,0)),'Model Performance Data'!$B$8:$B$56,$C1143,'Model Performance Data'!$C$8:$C$56,$D1143))</f>
        <v>0</v>
      </c>
    </row>
    <row r="1144" spans="2:15" outlineLevel="1" x14ac:dyDescent="0.35">
      <c r="B1144" s="37" t="s">
        <v>80</v>
      </c>
      <c r="C1144" s="38" t="str">
        <f>IF(ISBLANK('Model Performance Data'!$B$52),"-",'Model Performance Data'!$B$52)</f>
        <v>-</v>
      </c>
      <c r="D1144" s="38" t="str">
        <f>IF(ISBLANK('Model Performance Data'!$C$52),"-",'Model Performance Data'!$C$52)</f>
        <v>-</v>
      </c>
      <c r="E1144" s="38" t="str">
        <f>IF(ISBLANK('Model Performance Data'!$D$52),"-",'Model Performance Data'!$D$52)</f>
        <v>-</v>
      </c>
      <c r="F1144" s="38" t="str">
        <f>IF(ISBLANK('Model Performance Data'!$E$52),"-",'Model Performance Data'!$E$52)</f>
        <v>-</v>
      </c>
      <c r="G1144" s="38" t="str">
        <f>IF(ISBLANK('Model Performance Data'!$F$52),"-",'Model Performance Data'!$F$52)</f>
        <v>-</v>
      </c>
      <c r="H1144" s="38">
        <v>2</v>
      </c>
      <c r="I1144" s="38" t="s">
        <v>65</v>
      </c>
      <c r="J1144" s="37" t="str">
        <f t="shared" si="59"/>
        <v>2Goal</v>
      </c>
      <c r="K1144" s="38" t="str">
        <f>IF(ISBLANK('Model Performance Data'!$L$52),"-",'Model Performance Data'!$L$52)</f>
        <v>-</v>
      </c>
      <c r="L1144" s="38" t="str">
        <f>IF(ISBLANK('Model Performance Data'!$K$52),"-",'Model Performance Data'!$K$52)</f>
        <v>-</v>
      </c>
      <c r="M1144" s="43" t="str">
        <f>IF(ISNA(SUMIFS(INDEX('Model Performance Data'!$O$8:$DY$56,0,MATCH(CONCATENATE($J1144,M$6),'Model Performance Data'!$O$6:$DY$6,0)),'Model Performance Data'!$B$8:$B$56,$C1144,'Model Performance Data'!$C$8:$C$56,$D1144)),"-",SUMIFS(INDEX('Model Performance Data'!$O$8:$DY$56,0,MATCH(CONCATENATE($J1144,M$6),'Model Performance Data'!$O$6:$DY$6,0)),'Model Performance Data'!$B$8:$B$56,$C1144,'Model Performance Data'!$C$8:$C$56,$D1144))</f>
        <v>-</v>
      </c>
      <c r="N1144" s="43" t="str">
        <f>IF(ISNA(SUMIFS(INDEX('Model Performance Data'!$O$8:$DY$56,0,MATCH(CONCATENATE($J1144,N$6),'Model Performance Data'!$O$6:$DY$6,0)),'Model Performance Data'!$B$8:$B$56,$C1144,'Model Performance Data'!$C$8:$C$56,$D1144)),"-",SUMIFS(INDEX('Model Performance Data'!$O$8:$DY$56,0,MATCH(CONCATENATE($J1144,N$6),'Model Performance Data'!$O$6:$DY$6,0)),'Model Performance Data'!$B$8:$B$56,$C1144,'Model Performance Data'!$C$8:$C$56,$D1144))</f>
        <v>-</v>
      </c>
      <c r="O1144" s="154">
        <f>IF(ISNA(SUMIFS(INDEX('Model Performance Data'!$O$8:$DY$56,0,MATCH(CONCATENATE($J1144,O$6),'Model Performance Data'!$O$6:$DY$6,0)),'Model Performance Data'!$B$8:$B$56,$C1144,'Model Performance Data'!$C$8:$C$56,$D1144)),"-",SUMIFS(INDEX('Model Performance Data'!$O$8:$DY$56,0,MATCH(CONCATENATE($J1144,O$6),'Model Performance Data'!$O$6:$DY$6,0)),'Model Performance Data'!$B$8:$B$56,$C1144,'Model Performance Data'!$C$8:$C$56,$D1144))</f>
        <v>0</v>
      </c>
    </row>
    <row r="1145" spans="2:15" outlineLevel="1" x14ac:dyDescent="0.35">
      <c r="B1145" s="37" t="s">
        <v>80</v>
      </c>
      <c r="C1145" s="38" t="str">
        <f>IF(ISBLANK('Model Performance Data'!$B$52),"-",'Model Performance Data'!$B$52)</f>
        <v>-</v>
      </c>
      <c r="D1145" s="38" t="str">
        <f>IF(ISBLANK('Model Performance Data'!$C$52),"-",'Model Performance Data'!$C$52)</f>
        <v>-</v>
      </c>
      <c r="E1145" s="38" t="str">
        <f>IF(ISBLANK('Model Performance Data'!$D$52),"-",'Model Performance Data'!$D$52)</f>
        <v>-</v>
      </c>
      <c r="F1145" s="38" t="str">
        <f>IF(ISBLANK('Model Performance Data'!$E$52),"-",'Model Performance Data'!$E$52)</f>
        <v>-</v>
      </c>
      <c r="G1145" s="38" t="str">
        <f>IF(ISBLANK('Model Performance Data'!$F$52),"-",'Model Performance Data'!$F$52)</f>
        <v>-</v>
      </c>
      <c r="H1145" s="38">
        <v>3</v>
      </c>
      <c r="I1145" s="38">
        <v>1</v>
      </c>
      <c r="J1145" s="37" t="str">
        <f t="shared" si="59"/>
        <v>31</v>
      </c>
      <c r="K1145" s="38" t="str">
        <f>IF(ISBLANK('Model Performance Data'!$L$52),"-",'Model Performance Data'!$L$52)</f>
        <v>-</v>
      </c>
      <c r="L1145" s="38" t="str">
        <f>IF(ISBLANK('Model Performance Data'!$K$52),"-",'Model Performance Data'!$K$52)</f>
        <v>-</v>
      </c>
      <c r="M1145" s="43">
        <f>IF(ISNA(SUMIFS(INDEX('Model Performance Data'!$O$8:$DY$56,0,MATCH(CONCATENATE($J1145,M$6),'Model Performance Data'!$O$6:$DY$6,0)),'Model Performance Data'!$B$8:$B$56,$C1145,'Model Performance Data'!$C$8:$C$56,$D1145)),"-",SUMIFS(INDEX('Model Performance Data'!$O$8:$DY$56,0,MATCH(CONCATENATE($J1145,M$6),'Model Performance Data'!$O$6:$DY$6,0)),'Model Performance Data'!$B$8:$B$56,$C1145,'Model Performance Data'!$C$8:$C$56,$D1145))</f>
        <v>0</v>
      </c>
      <c r="N1145" s="43">
        <f>IF(ISNA(SUMIFS(INDEX('Model Performance Data'!$O$8:$DY$56,0,MATCH(CONCATENATE($J1145,N$6),'Model Performance Data'!$O$6:$DY$6,0)),'Model Performance Data'!$B$8:$B$56,$C1145,'Model Performance Data'!$C$8:$C$56,$D1145)),"-",SUMIFS(INDEX('Model Performance Data'!$O$8:$DY$56,0,MATCH(CONCATENATE($J1145,N$6),'Model Performance Data'!$O$6:$DY$6,0)),'Model Performance Data'!$B$8:$B$56,$C1145,'Model Performance Data'!$C$8:$C$56,$D1145))</f>
        <v>0</v>
      </c>
      <c r="O1145" s="154">
        <f>IF(ISNA(SUMIFS(INDEX('Model Performance Data'!$O$8:$DY$56,0,MATCH(CONCATENATE($J1145,O$6),'Model Performance Data'!$O$6:$DY$6,0)),'Model Performance Data'!$B$8:$B$56,$C1145,'Model Performance Data'!$C$8:$C$56,$D1145)),"-",SUMIFS(INDEX('Model Performance Data'!$O$8:$DY$56,0,MATCH(CONCATENATE($J1145,O$6),'Model Performance Data'!$O$6:$DY$6,0)),'Model Performance Data'!$B$8:$B$56,$C1145,'Model Performance Data'!$C$8:$C$56,$D1145))</f>
        <v>0</v>
      </c>
    </row>
    <row r="1146" spans="2:15" outlineLevel="1" x14ac:dyDescent="0.35">
      <c r="B1146" s="37" t="s">
        <v>80</v>
      </c>
      <c r="C1146" s="38" t="str">
        <f>IF(ISBLANK('Model Performance Data'!$B$52),"-",'Model Performance Data'!$B$52)</f>
        <v>-</v>
      </c>
      <c r="D1146" s="38" t="str">
        <f>IF(ISBLANK('Model Performance Data'!$C$52),"-",'Model Performance Data'!$C$52)</f>
        <v>-</v>
      </c>
      <c r="E1146" s="38" t="str">
        <f>IF(ISBLANK('Model Performance Data'!$D$52),"-",'Model Performance Data'!$D$52)</f>
        <v>-</v>
      </c>
      <c r="F1146" s="38" t="str">
        <f>IF(ISBLANK('Model Performance Data'!$E$52),"-",'Model Performance Data'!$E$52)</f>
        <v>-</v>
      </c>
      <c r="G1146" s="38" t="str">
        <f>IF(ISBLANK('Model Performance Data'!$F$52),"-",'Model Performance Data'!$F$52)</f>
        <v>-</v>
      </c>
      <c r="H1146" s="38">
        <v>3</v>
      </c>
      <c r="I1146" s="38">
        <v>2</v>
      </c>
      <c r="J1146" s="37" t="str">
        <f t="shared" si="59"/>
        <v>32</v>
      </c>
      <c r="K1146" s="38" t="str">
        <f>IF(ISBLANK('Model Performance Data'!$L$52),"-",'Model Performance Data'!$L$52)</f>
        <v>-</v>
      </c>
      <c r="L1146" s="38" t="str">
        <f>IF(ISBLANK('Model Performance Data'!$K$52),"-",'Model Performance Data'!$K$52)</f>
        <v>-</v>
      </c>
      <c r="M1146" s="43">
        <f>IF(ISNA(SUMIFS(INDEX('Model Performance Data'!$O$8:$DY$56,0,MATCH(CONCATENATE($J1146,M$6),'Model Performance Data'!$O$6:$DY$6,0)),'Model Performance Data'!$B$8:$B$56,$C1146,'Model Performance Data'!$C$8:$C$56,$D1146)),"-",SUMIFS(INDEX('Model Performance Data'!$O$8:$DY$56,0,MATCH(CONCATENATE($J1146,M$6),'Model Performance Data'!$O$6:$DY$6,0)),'Model Performance Data'!$B$8:$B$56,$C1146,'Model Performance Data'!$C$8:$C$56,$D1146))</f>
        <v>0</v>
      </c>
      <c r="N1146" s="43">
        <f>IF(ISNA(SUMIFS(INDEX('Model Performance Data'!$O$8:$DY$56,0,MATCH(CONCATENATE($J1146,N$6),'Model Performance Data'!$O$6:$DY$6,0)),'Model Performance Data'!$B$8:$B$56,$C1146,'Model Performance Data'!$C$8:$C$56,$D1146)),"-",SUMIFS(INDEX('Model Performance Data'!$O$8:$DY$56,0,MATCH(CONCATENATE($J1146,N$6),'Model Performance Data'!$O$6:$DY$6,0)),'Model Performance Data'!$B$8:$B$56,$C1146,'Model Performance Data'!$C$8:$C$56,$D1146))</f>
        <v>0</v>
      </c>
      <c r="O1146" s="154">
        <f>IF(ISNA(SUMIFS(INDEX('Model Performance Data'!$O$8:$DY$56,0,MATCH(CONCATENATE($J1146,O$6),'Model Performance Data'!$O$6:$DY$6,0)),'Model Performance Data'!$B$8:$B$56,$C1146,'Model Performance Data'!$C$8:$C$56,$D1146)),"-",SUMIFS(INDEX('Model Performance Data'!$O$8:$DY$56,0,MATCH(CONCATENATE($J1146,O$6),'Model Performance Data'!$O$6:$DY$6,0)),'Model Performance Data'!$B$8:$B$56,$C1146,'Model Performance Data'!$C$8:$C$56,$D1146))</f>
        <v>0</v>
      </c>
    </row>
    <row r="1147" spans="2:15" outlineLevel="1" x14ac:dyDescent="0.35">
      <c r="B1147" s="37" t="s">
        <v>80</v>
      </c>
      <c r="C1147" s="38" t="str">
        <f>IF(ISBLANK('Model Performance Data'!$B$52),"-",'Model Performance Data'!$B$52)</f>
        <v>-</v>
      </c>
      <c r="D1147" s="38" t="str">
        <f>IF(ISBLANK('Model Performance Data'!$C$52),"-",'Model Performance Data'!$C$52)</f>
        <v>-</v>
      </c>
      <c r="E1147" s="38" t="str">
        <f>IF(ISBLANK('Model Performance Data'!$D$52),"-",'Model Performance Data'!$D$52)</f>
        <v>-</v>
      </c>
      <c r="F1147" s="38" t="str">
        <f>IF(ISBLANK('Model Performance Data'!$E$52),"-",'Model Performance Data'!$E$52)</f>
        <v>-</v>
      </c>
      <c r="G1147" s="38" t="str">
        <f>IF(ISBLANK('Model Performance Data'!$F$52),"-",'Model Performance Data'!$F$52)</f>
        <v>-</v>
      </c>
      <c r="H1147" s="38">
        <v>3</v>
      </c>
      <c r="I1147" s="38">
        <v>3</v>
      </c>
      <c r="J1147" s="37" t="str">
        <f t="shared" si="59"/>
        <v>33</v>
      </c>
      <c r="K1147" s="38" t="str">
        <f>IF(ISBLANK('Model Performance Data'!$L$52),"-",'Model Performance Data'!$L$52)</f>
        <v>-</v>
      </c>
      <c r="L1147" s="38" t="str">
        <f>IF(ISBLANK('Model Performance Data'!$K$52),"-",'Model Performance Data'!$K$52)</f>
        <v>-</v>
      </c>
      <c r="M1147" s="43">
        <f>IF(ISNA(SUMIFS(INDEX('Model Performance Data'!$O$8:$DY$56,0,MATCH(CONCATENATE($J1147,M$6),'Model Performance Data'!$O$6:$DY$6,0)),'Model Performance Data'!$B$8:$B$56,$C1147,'Model Performance Data'!$C$8:$C$56,$D1147)),"-",SUMIFS(INDEX('Model Performance Data'!$O$8:$DY$56,0,MATCH(CONCATENATE($J1147,M$6),'Model Performance Data'!$O$6:$DY$6,0)),'Model Performance Data'!$B$8:$B$56,$C1147,'Model Performance Data'!$C$8:$C$56,$D1147))</f>
        <v>0</v>
      </c>
      <c r="N1147" s="43">
        <f>IF(ISNA(SUMIFS(INDEX('Model Performance Data'!$O$8:$DY$56,0,MATCH(CONCATENATE($J1147,N$6),'Model Performance Data'!$O$6:$DY$6,0)),'Model Performance Data'!$B$8:$B$56,$C1147,'Model Performance Data'!$C$8:$C$56,$D1147)),"-",SUMIFS(INDEX('Model Performance Data'!$O$8:$DY$56,0,MATCH(CONCATENATE($J1147,N$6),'Model Performance Data'!$O$6:$DY$6,0)),'Model Performance Data'!$B$8:$B$56,$C1147,'Model Performance Data'!$C$8:$C$56,$D1147))</f>
        <v>0</v>
      </c>
      <c r="O1147" s="154">
        <f>IF(ISNA(SUMIFS(INDEX('Model Performance Data'!$O$8:$DY$56,0,MATCH(CONCATENATE($J1147,O$6),'Model Performance Data'!$O$6:$DY$6,0)),'Model Performance Data'!$B$8:$B$56,$C1147,'Model Performance Data'!$C$8:$C$56,$D1147)),"-",SUMIFS(INDEX('Model Performance Data'!$O$8:$DY$56,0,MATCH(CONCATENATE($J1147,O$6),'Model Performance Data'!$O$6:$DY$6,0)),'Model Performance Data'!$B$8:$B$56,$C1147,'Model Performance Data'!$C$8:$C$56,$D1147))</f>
        <v>0</v>
      </c>
    </row>
    <row r="1148" spans="2:15" outlineLevel="1" x14ac:dyDescent="0.35">
      <c r="B1148" s="37" t="s">
        <v>80</v>
      </c>
      <c r="C1148" s="38" t="str">
        <f>IF(ISBLANK('Model Performance Data'!$B$52),"-",'Model Performance Data'!$B$52)</f>
        <v>-</v>
      </c>
      <c r="D1148" s="38" t="str">
        <f>IF(ISBLANK('Model Performance Data'!$C$52),"-",'Model Performance Data'!$C$52)</f>
        <v>-</v>
      </c>
      <c r="E1148" s="38" t="str">
        <f>IF(ISBLANK('Model Performance Data'!$D$52),"-",'Model Performance Data'!$D$52)</f>
        <v>-</v>
      </c>
      <c r="F1148" s="38" t="str">
        <f>IF(ISBLANK('Model Performance Data'!$E$52),"-",'Model Performance Data'!$E$52)</f>
        <v>-</v>
      </c>
      <c r="G1148" s="38" t="str">
        <f>IF(ISBLANK('Model Performance Data'!$F$52),"-",'Model Performance Data'!$F$52)</f>
        <v>-</v>
      </c>
      <c r="H1148" s="38">
        <v>3</v>
      </c>
      <c r="I1148" s="38">
        <v>4</v>
      </c>
      <c r="J1148" s="37" t="str">
        <f t="shared" si="59"/>
        <v>34</v>
      </c>
      <c r="K1148" s="38" t="str">
        <f>IF(ISBLANK('Model Performance Data'!$L$52),"-",'Model Performance Data'!$L$52)</f>
        <v>-</v>
      </c>
      <c r="L1148" s="38" t="str">
        <f>IF(ISBLANK('Model Performance Data'!$K$52),"-",'Model Performance Data'!$K$52)</f>
        <v>-</v>
      </c>
      <c r="M1148" s="43">
        <f>IF(ISNA(SUMIFS(INDEX('Model Performance Data'!$O$8:$DY$56,0,MATCH(CONCATENATE($J1148,M$6),'Model Performance Data'!$O$6:$DY$6,0)),'Model Performance Data'!$B$8:$B$56,$C1148,'Model Performance Data'!$C$8:$C$56,$D1148)),"-",SUMIFS(INDEX('Model Performance Data'!$O$8:$DY$56,0,MATCH(CONCATENATE($J1148,M$6),'Model Performance Data'!$O$6:$DY$6,0)),'Model Performance Data'!$B$8:$B$56,$C1148,'Model Performance Data'!$C$8:$C$56,$D1148))</f>
        <v>0</v>
      </c>
      <c r="N1148" s="43">
        <f>IF(ISNA(SUMIFS(INDEX('Model Performance Data'!$O$8:$DY$56,0,MATCH(CONCATENATE($J1148,N$6),'Model Performance Data'!$O$6:$DY$6,0)),'Model Performance Data'!$B$8:$B$56,$C1148,'Model Performance Data'!$C$8:$C$56,$D1148)),"-",SUMIFS(INDEX('Model Performance Data'!$O$8:$DY$56,0,MATCH(CONCATENATE($J1148,N$6),'Model Performance Data'!$O$6:$DY$6,0)),'Model Performance Data'!$B$8:$B$56,$C1148,'Model Performance Data'!$C$8:$C$56,$D1148))</f>
        <v>0</v>
      </c>
      <c r="O1148" s="154">
        <f>IF(ISNA(SUMIFS(INDEX('Model Performance Data'!$O$8:$DY$56,0,MATCH(CONCATENATE($J1148,O$6),'Model Performance Data'!$O$6:$DY$6,0)),'Model Performance Data'!$B$8:$B$56,$C1148,'Model Performance Data'!$C$8:$C$56,$D1148)),"-",SUMIFS(INDEX('Model Performance Data'!$O$8:$DY$56,0,MATCH(CONCATENATE($J1148,O$6),'Model Performance Data'!$O$6:$DY$6,0)),'Model Performance Data'!$B$8:$B$56,$C1148,'Model Performance Data'!$C$8:$C$56,$D1148))</f>
        <v>0</v>
      </c>
    </row>
    <row r="1149" spans="2:15" outlineLevel="1" x14ac:dyDescent="0.35">
      <c r="B1149" s="37" t="s">
        <v>80</v>
      </c>
      <c r="C1149" s="38" t="str">
        <f>IF(ISBLANK('Model Performance Data'!$B$52),"-",'Model Performance Data'!$B$52)</f>
        <v>-</v>
      </c>
      <c r="D1149" s="38" t="str">
        <f>IF(ISBLANK('Model Performance Data'!$C$52),"-",'Model Performance Data'!$C$52)</f>
        <v>-</v>
      </c>
      <c r="E1149" s="38" t="str">
        <f>IF(ISBLANK('Model Performance Data'!$D$52),"-",'Model Performance Data'!$D$52)</f>
        <v>-</v>
      </c>
      <c r="F1149" s="38" t="str">
        <f>IF(ISBLANK('Model Performance Data'!$E$52),"-",'Model Performance Data'!$E$52)</f>
        <v>-</v>
      </c>
      <c r="G1149" s="38" t="str">
        <f>IF(ISBLANK('Model Performance Data'!$F$52),"-",'Model Performance Data'!$F$52)</f>
        <v>-</v>
      </c>
      <c r="H1149" s="38">
        <v>3</v>
      </c>
      <c r="I1149" s="38">
        <v>5</v>
      </c>
      <c r="J1149" s="37" t="str">
        <f t="shared" si="59"/>
        <v>35</v>
      </c>
      <c r="K1149" s="38" t="str">
        <f>IF(ISBLANK('Model Performance Data'!$L$52),"-",'Model Performance Data'!$L$52)</f>
        <v>-</v>
      </c>
      <c r="L1149" s="38" t="str">
        <f>IF(ISBLANK('Model Performance Data'!$K$52),"-",'Model Performance Data'!$K$52)</f>
        <v>-</v>
      </c>
      <c r="M1149" s="43">
        <f>IF(ISNA(SUMIFS(INDEX('Model Performance Data'!$O$8:$DY$56,0,MATCH(CONCATENATE($J1149,M$6),'Model Performance Data'!$O$6:$DY$6,0)),'Model Performance Data'!$B$8:$B$56,$C1149,'Model Performance Data'!$C$8:$C$56,$D1149)),"-",SUMIFS(INDEX('Model Performance Data'!$O$8:$DY$56,0,MATCH(CONCATENATE($J1149,M$6),'Model Performance Data'!$O$6:$DY$6,0)),'Model Performance Data'!$B$8:$B$56,$C1149,'Model Performance Data'!$C$8:$C$56,$D1149))</f>
        <v>0</v>
      </c>
      <c r="N1149" s="43">
        <f>IF(ISNA(SUMIFS(INDEX('Model Performance Data'!$O$8:$DY$56,0,MATCH(CONCATENATE($J1149,N$6),'Model Performance Data'!$O$6:$DY$6,0)),'Model Performance Data'!$B$8:$B$56,$C1149,'Model Performance Data'!$C$8:$C$56,$D1149)),"-",SUMIFS(INDEX('Model Performance Data'!$O$8:$DY$56,0,MATCH(CONCATENATE($J1149,N$6),'Model Performance Data'!$O$6:$DY$6,0)),'Model Performance Data'!$B$8:$B$56,$C1149,'Model Performance Data'!$C$8:$C$56,$D1149))</f>
        <v>0</v>
      </c>
      <c r="O1149" s="154">
        <f>IF(ISNA(SUMIFS(INDEX('Model Performance Data'!$O$8:$DY$56,0,MATCH(CONCATENATE($J1149,O$6),'Model Performance Data'!$O$6:$DY$6,0)),'Model Performance Data'!$B$8:$B$56,$C1149,'Model Performance Data'!$C$8:$C$56,$D1149)),"-",SUMIFS(INDEX('Model Performance Data'!$O$8:$DY$56,0,MATCH(CONCATENATE($J1149,O$6),'Model Performance Data'!$O$6:$DY$6,0)),'Model Performance Data'!$B$8:$B$56,$C1149,'Model Performance Data'!$C$8:$C$56,$D1149))</f>
        <v>0</v>
      </c>
    </row>
    <row r="1150" spans="2:15" outlineLevel="1" x14ac:dyDescent="0.35">
      <c r="B1150" s="37" t="s">
        <v>80</v>
      </c>
      <c r="C1150" s="38" t="str">
        <f>IF(ISBLANK('Model Performance Data'!$B$52),"-",'Model Performance Data'!$B$52)</f>
        <v>-</v>
      </c>
      <c r="D1150" s="38" t="str">
        <f>IF(ISBLANK('Model Performance Data'!$C$52),"-",'Model Performance Data'!$C$52)</f>
        <v>-</v>
      </c>
      <c r="E1150" s="38" t="str">
        <f>IF(ISBLANK('Model Performance Data'!$D$52),"-",'Model Performance Data'!$D$52)</f>
        <v>-</v>
      </c>
      <c r="F1150" s="38" t="str">
        <f>IF(ISBLANK('Model Performance Data'!$E$52),"-",'Model Performance Data'!$E$52)</f>
        <v>-</v>
      </c>
      <c r="G1150" s="38" t="str">
        <f>IF(ISBLANK('Model Performance Data'!$F$52),"-",'Model Performance Data'!$F$52)</f>
        <v>-</v>
      </c>
      <c r="H1150" s="38">
        <v>3</v>
      </c>
      <c r="I1150" s="38" t="s">
        <v>65</v>
      </c>
      <c r="J1150" s="37" t="str">
        <f t="shared" si="59"/>
        <v>3Goal</v>
      </c>
      <c r="K1150" s="38" t="str">
        <f>IF(ISBLANK('Model Performance Data'!$L$52),"-",'Model Performance Data'!$L$52)</f>
        <v>-</v>
      </c>
      <c r="L1150" s="38" t="str">
        <f>IF(ISBLANK('Model Performance Data'!$K$52),"-",'Model Performance Data'!$K$52)</f>
        <v>-</v>
      </c>
      <c r="M1150" s="43" t="str">
        <f>IF(ISNA(SUMIFS(INDEX('Model Performance Data'!$O$8:$DY$56,0,MATCH(CONCATENATE($J1150,M$6),'Model Performance Data'!$O$6:$DY$6,0)),'Model Performance Data'!$B$8:$B$56,$C1150,'Model Performance Data'!$C$8:$C$56,$D1150)),"-",SUMIFS(INDEX('Model Performance Data'!$O$8:$DY$56,0,MATCH(CONCATENATE($J1150,M$6),'Model Performance Data'!$O$6:$DY$6,0)),'Model Performance Data'!$B$8:$B$56,$C1150,'Model Performance Data'!$C$8:$C$56,$D1150))</f>
        <v>-</v>
      </c>
      <c r="N1150" s="43" t="str">
        <f>IF(ISNA(SUMIFS(INDEX('Model Performance Data'!$O$8:$DY$56,0,MATCH(CONCATENATE($J1150,N$6),'Model Performance Data'!$O$6:$DY$6,0)),'Model Performance Data'!$B$8:$B$56,$C1150,'Model Performance Data'!$C$8:$C$56,$D1150)),"-",SUMIFS(INDEX('Model Performance Data'!$O$8:$DY$56,0,MATCH(CONCATENATE($J1150,N$6),'Model Performance Data'!$O$6:$DY$6,0)),'Model Performance Data'!$B$8:$B$56,$C1150,'Model Performance Data'!$C$8:$C$56,$D1150))</f>
        <v>-</v>
      </c>
      <c r="O1150" s="154">
        <f>IF(ISNA(SUMIFS(INDEX('Model Performance Data'!$O$8:$DY$56,0,MATCH(CONCATENATE($J1150,O$6),'Model Performance Data'!$O$6:$DY$6,0)),'Model Performance Data'!$B$8:$B$56,$C1150,'Model Performance Data'!$C$8:$C$56,$D1150)),"-",SUMIFS(INDEX('Model Performance Data'!$O$8:$DY$56,0,MATCH(CONCATENATE($J1150,O$6),'Model Performance Data'!$O$6:$DY$6,0)),'Model Performance Data'!$B$8:$B$56,$C1150,'Model Performance Data'!$C$8:$C$56,$D1150))</f>
        <v>0</v>
      </c>
    </row>
    <row r="1151" spans="2:15" outlineLevel="1" x14ac:dyDescent="0.35">
      <c r="B1151" s="37" t="s">
        <v>80</v>
      </c>
      <c r="C1151" s="38" t="str">
        <f>IF(ISBLANK('Model Performance Data'!$B$52),"-",'Model Performance Data'!$B$52)</f>
        <v>-</v>
      </c>
      <c r="D1151" s="38" t="str">
        <f>IF(ISBLANK('Model Performance Data'!$C$52),"-",'Model Performance Data'!$C$52)</f>
        <v>-</v>
      </c>
      <c r="E1151" s="38" t="str">
        <f>IF(ISBLANK('Model Performance Data'!$D$52),"-",'Model Performance Data'!$D$52)</f>
        <v>-</v>
      </c>
      <c r="F1151" s="38" t="str">
        <f>IF(ISBLANK('Model Performance Data'!$E$52),"-",'Model Performance Data'!$E$52)</f>
        <v>-</v>
      </c>
      <c r="G1151" s="38" t="str">
        <f>IF(ISBLANK('Model Performance Data'!$F$52),"-",'Model Performance Data'!$F$52)</f>
        <v>-</v>
      </c>
      <c r="H1151" s="38">
        <v>4</v>
      </c>
      <c r="I1151" s="38">
        <v>1</v>
      </c>
      <c r="J1151" s="37" t="str">
        <f t="shared" ref="J1151:J1156" si="61">CONCATENATE(H1151,I1151)</f>
        <v>41</v>
      </c>
      <c r="K1151" s="38" t="str">
        <f>IF(ISBLANK('Model Performance Data'!$L$52),"-",'Model Performance Data'!$L$52)</f>
        <v>-</v>
      </c>
      <c r="L1151" s="38" t="str">
        <f>IF(ISBLANK('Model Performance Data'!$K$52),"-",'Model Performance Data'!$K$52)</f>
        <v>-</v>
      </c>
      <c r="M1151" s="43">
        <f>IF(ISNA(SUMIFS(INDEX('Model Performance Data'!$O$8:$DY$56,0,MATCH(CONCATENATE($J1151,M$6),'Model Performance Data'!$O$6:$DY$6,0)),'Model Performance Data'!$B$8:$B$56,$C1151,'Model Performance Data'!$C$8:$C$56,$D1151)),"-",SUMIFS(INDEX('Model Performance Data'!$O$8:$DY$56,0,MATCH(CONCATENATE($J1151,M$6),'Model Performance Data'!$O$6:$DY$6,0)),'Model Performance Data'!$B$8:$B$56,$C1151,'Model Performance Data'!$C$8:$C$56,$D1151))</f>
        <v>0</v>
      </c>
      <c r="N1151" s="43">
        <f>IF(ISNA(SUMIFS(INDEX('Model Performance Data'!$O$8:$DY$56,0,MATCH(CONCATENATE($J1151,N$6),'Model Performance Data'!$O$6:$DY$6,0)),'Model Performance Data'!$B$8:$B$56,$C1151,'Model Performance Data'!$C$8:$C$56,$D1151)),"-",SUMIFS(INDEX('Model Performance Data'!$O$8:$DY$56,0,MATCH(CONCATENATE($J1151,N$6),'Model Performance Data'!$O$6:$DY$6,0)),'Model Performance Data'!$B$8:$B$56,$C1151,'Model Performance Data'!$C$8:$C$56,$D1151))</f>
        <v>0</v>
      </c>
      <c r="O1151" s="154">
        <f>IF(ISNA(SUMIFS(INDEX('Model Performance Data'!$O$8:$DY$56,0,MATCH(CONCATENATE($J1151,O$6),'Model Performance Data'!$O$6:$DY$6,0)),'Model Performance Data'!$B$8:$B$56,$C1151,'Model Performance Data'!$C$8:$C$56,$D1151)),"-",SUMIFS(INDEX('Model Performance Data'!$O$8:$DY$56,0,MATCH(CONCATENATE($J1151,O$6),'Model Performance Data'!$O$6:$DY$6,0)),'Model Performance Data'!$B$8:$B$56,$C1151,'Model Performance Data'!$C$8:$C$56,$D1151))</f>
        <v>0</v>
      </c>
    </row>
    <row r="1152" spans="2:15" outlineLevel="1" x14ac:dyDescent="0.35">
      <c r="B1152" s="37" t="s">
        <v>80</v>
      </c>
      <c r="C1152" s="38" t="str">
        <f>IF(ISBLANK('Model Performance Data'!$B$52),"-",'Model Performance Data'!$B$52)</f>
        <v>-</v>
      </c>
      <c r="D1152" s="38" t="str">
        <f>IF(ISBLANK('Model Performance Data'!$C$52),"-",'Model Performance Data'!$C$52)</f>
        <v>-</v>
      </c>
      <c r="E1152" s="38" t="str">
        <f>IF(ISBLANK('Model Performance Data'!$D$52),"-",'Model Performance Data'!$D$52)</f>
        <v>-</v>
      </c>
      <c r="F1152" s="38" t="str">
        <f>IF(ISBLANK('Model Performance Data'!$E$52),"-",'Model Performance Data'!$E$52)</f>
        <v>-</v>
      </c>
      <c r="G1152" s="38" t="str">
        <f>IF(ISBLANK('Model Performance Data'!$F$52),"-",'Model Performance Data'!$F$52)</f>
        <v>-</v>
      </c>
      <c r="H1152" s="38">
        <v>4</v>
      </c>
      <c r="I1152" s="38">
        <v>2</v>
      </c>
      <c r="J1152" s="37" t="str">
        <f t="shared" si="61"/>
        <v>42</v>
      </c>
      <c r="K1152" s="38" t="str">
        <f>IF(ISBLANK('Model Performance Data'!$L$52),"-",'Model Performance Data'!$L$52)</f>
        <v>-</v>
      </c>
      <c r="L1152" s="38" t="str">
        <f>IF(ISBLANK('Model Performance Data'!$K$52),"-",'Model Performance Data'!$K$52)</f>
        <v>-</v>
      </c>
      <c r="M1152" s="43">
        <f>IF(ISNA(SUMIFS(INDEX('Model Performance Data'!$O$8:$DY$56,0,MATCH(CONCATENATE($J1152,M$6),'Model Performance Data'!$O$6:$DY$6,0)),'Model Performance Data'!$B$8:$B$56,$C1152,'Model Performance Data'!$C$8:$C$56,$D1152)),"-",SUMIFS(INDEX('Model Performance Data'!$O$8:$DY$56,0,MATCH(CONCATENATE($J1152,M$6),'Model Performance Data'!$O$6:$DY$6,0)),'Model Performance Data'!$B$8:$B$56,$C1152,'Model Performance Data'!$C$8:$C$56,$D1152))</f>
        <v>0</v>
      </c>
      <c r="N1152" s="43">
        <f>IF(ISNA(SUMIFS(INDEX('Model Performance Data'!$O$8:$DY$56,0,MATCH(CONCATENATE($J1152,N$6),'Model Performance Data'!$O$6:$DY$6,0)),'Model Performance Data'!$B$8:$B$56,$C1152,'Model Performance Data'!$C$8:$C$56,$D1152)),"-",SUMIFS(INDEX('Model Performance Data'!$O$8:$DY$56,0,MATCH(CONCATENATE($J1152,N$6),'Model Performance Data'!$O$6:$DY$6,0)),'Model Performance Data'!$B$8:$B$56,$C1152,'Model Performance Data'!$C$8:$C$56,$D1152))</f>
        <v>0</v>
      </c>
      <c r="O1152" s="154">
        <f>IF(ISNA(SUMIFS(INDEX('Model Performance Data'!$O$8:$DY$56,0,MATCH(CONCATENATE($J1152,O$6),'Model Performance Data'!$O$6:$DY$6,0)),'Model Performance Data'!$B$8:$B$56,$C1152,'Model Performance Data'!$C$8:$C$56,$D1152)),"-",SUMIFS(INDEX('Model Performance Data'!$O$8:$DY$56,0,MATCH(CONCATENATE($J1152,O$6),'Model Performance Data'!$O$6:$DY$6,0)),'Model Performance Data'!$B$8:$B$56,$C1152,'Model Performance Data'!$C$8:$C$56,$D1152))</f>
        <v>0</v>
      </c>
    </row>
    <row r="1153" spans="2:15" outlineLevel="1" x14ac:dyDescent="0.35">
      <c r="B1153" s="37" t="s">
        <v>80</v>
      </c>
      <c r="C1153" s="38" t="str">
        <f>IF(ISBLANK('Model Performance Data'!$B$52),"-",'Model Performance Data'!$B$52)</f>
        <v>-</v>
      </c>
      <c r="D1153" s="38" t="str">
        <f>IF(ISBLANK('Model Performance Data'!$C$52),"-",'Model Performance Data'!$C$52)</f>
        <v>-</v>
      </c>
      <c r="E1153" s="38" t="str">
        <f>IF(ISBLANK('Model Performance Data'!$D$52),"-",'Model Performance Data'!$D$52)</f>
        <v>-</v>
      </c>
      <c r="F1153" s="38" t="str">
        <f>IF(ISBLANK('Model Performance Data'!$E$52),"-",'Model Performance Data'!$E$52)</f>
        <v>-</v>
      </c>
      <c r="G1153" s="38" t="str">
        <f>IF(ISBLANK('Model Performance Data'!$F$52),"-",'Model Performance Data'!$F$52)</f>
        <v>-</v>
      </c>
      <c r="H1153" s="38">
        <v>4</v>
      </c>
      <c r="I1153" s="38">
        <v>3</v>
      </c>
      <c r="J1153" s="37" t="str">
        <f t="shared" si="61"/>
        <v>43</v>
      </c>
      <c r="K1153" s="38" t="str">
        <f>IF(ISBLANK('Model Performance Data'!$L$52),"-",'Model Performance Data'!$L$52)</f>
        <v>-</v>
      </c>
      <c r="L1153" s="38" t="str">
        <f>IF(ISBLANK('Model Performance Data'!$K$52),"-",'Model Performance Data'!$K$52)</f>
        <v>-</v>
      </c>
      <c r="M1153" s="43">
        <f>IF(ISNA(SUMIFS(INDEX('Model Performance Data'!$O$8:$DY$56,0,MATCH(CONCATENATE($J1153,M$6),'Model Performance Data'!$O$6:$DY$6,0)),'Model Performance Data'!$B$8:$B$56,$C1153,'Model Performance Data'!$C$8:$C$56,$D1153)),"-",SUMIFS(INDEX('Model Performance Data'!$O$8:$DY$56,0,MATCH(CONCATENATE($J1153,M$6),'Model Performance Data'!$O$6:$DY$6,0)),'Model Performance Data'!$B$8:$B$56,$C1153,'Model Performance Data'!$C$8:$C$56,$D1153))</f>
        <v>0</v>
      </c>
      <c r="N1153" s="43">
        <f>IF(ISNA(SUMIFS(INDEX('Model Performance Data'!$O$8:$DY$56,0,MATCH(CONCATENATE($J1153,N$6),'Model Performance Data'!$O$6:$DY$6,0)),'Model Performance Data'!$B$8:$B$56,$C1153,'Model Performance Data'!$C$8:$C$56,$D1153)),"-",SUMIFS(INDEX('Model Performance Data'!$O$8:$DY$56,0,MATCH(CONCATENATE($J1153,N$6),'Model Performance Data'!$O$6:$DY$6,0)),'Model Performance Data'!$B$8:$B$56,$C1153,'Model Performance Data'!$C$8:$C$56,$D1153))</f>
        <v>0</v>
      </c>
      <c r="O1153" s="154">
        <f>IF(ISNA(SUMIFS(INDEX('Model Performance Data'!$O$8:$DY$56,0,MATCH(CONCATENATE($J1153,O$6),'Model Performance Data'!$O$6:$DY$6,0)),'Model Performance Data'!$B$8:$B$56,$C1153,'Model Performance Data'!$C$8:$C$56,$D1153)),"-",SUMIFS(INDEX('Model Performance Data'!$O$8:$DY$56,0,MATCH(CONCATENATE($J1153,O$6),'Model Performance Data'!$O$6:$DY$6,0)),'Model Performance Data'!$B$8:$B$56,$C1153,'Model Performance Data'!$C$8:$C$56,$D1153))</f>
        <v>0</v>
      </c>
    </row>
    <row r="1154" spans="2:15" outlineLevel="1" x14ac:dyDescent="0.35">
      <c r="B1154" s="37" t="s">
        <v>80</v>
      </c>
      <c r="C1154" s="38" t="str">
        <f>IF(ISBLANK('Model Performance Data'!$B$52),"-",'Model Performance Data'!$B$52)</f>
        <v>-</v>
      </c>
      <c r="D1154" s="38" t="str">
        <f>IF(ISBLANK('Model Performance Data'!$C$52),"-",'Model Performance Data'!$C$52)</f>
        <v>-</v>
      </c>
      <c r="E1154" s="38" t="str">
        <f>IF(ISBLANK('Model Performance Data'!$D$52),"-",'Model Performance Data'!$D$52)</f>
        <v>-</v>
      </c>
      <c r="F1154" s="38" t="str">
        <f>IF(ISBLANK('Model Performance Data'!$E$52),"-",'Model Performance Data'!$E$52)</f>
        <v>-</v>
      </c>
      <c r="G1154" s="38" t="str">
        <f>IF(ISBLANK('Model Performance Data'!$F$52),"-",'Model Performance Data'!$F$52)</f>
        <v>-</v>
      </c>
      <c r="H1154" s="38">
        <v>4</v>
      </c>
      <c r="I1154" s="38">
        <v>4</v>
      </c>
      <c r="J1154" s="37" t="str">
        <f t="shared" si="61"/>
        <v>44</v>
      </c>
      <c r="K1154" s="38" t="str">
        <f>IF(ISBLANK('Model Performance Data'!$L$52),"-",'Model Performance Data'!$L$52)</f>
        <v>-</v>
      </c>
      <c r="L1154" s="38" t="str">
        <f>IF(ISBLANK('Model Performance Data'!$K$52),"-",'Model Performance Data'!$K$52)</f>
        <v>-</v>
      </c>
      <c r="M1154" s="43">
        <f>IF(ISNA(SUMIFS(INDEX('Model Performance Data'!$O$8:$DY$56,0,MATCH(CONCATENATE($J1154,M$6),'Model Performance Data'!$O$6:$DY$6,0)),'Model Performance Data'!$B$8:$B$56,$C1154,'Model Performance Data'!$C$8:$C$56,$D1154)),"-",SUMIFS(INDEX('Model Performance Data'!$O$8:$DY$56,0,MATCH(CONCATENATE($J1154,M$6),'Model Performance Data'!$O$6:$DY$6,0)),'Model Performance Data'!$B$8:$B$56,$C1154,'Model Performance Data'!$C$8:$C$56,$D1154))</f>
        <v>0</v>
      </c>
      <c r="N1154" s="43">
        <f>IF(ISNA(SUMIFS(INDEX('Model Performance Data'!$O$8:$DY$56,0,MATCH(CONCATENATE($J1154,N$6),'Model Performance Data'!$O$6:$DY$6,0)),'Model Performance Data'!$B$8:$B$56,$C1154,'Model Performance Data'!$C$8:$C$56,$D1154)),"-",SUMIFS(INDEX('Model Performance Data'!$O$8:$DY$56,0,MATCH(CONCATENATE($J1154,N$6),'Model Performance Data'!$O$6:$DY$6,0)),'Model Performance Data'!$B$8:$B$56,$C1154,'Model Performance Data'!$C$8:$C$56,$D1154))</f>
        <v>0</v>
      </c>
      <c r="O1154" s="154">
        <f>IF(ISNA(SUMIFS(INDEX('Model Performance Data'!$O$8:$DY$56,0,MATCH(CONCATENATE($J1154,O$6),'Model Performance Data'!$O$6:$DY$6,0)),'Model Performance Data'!$B$8:$B$56,$C1154,'Model Performance Data'!$C$8:$C$56,$D1154)),"-",SUMIFS(INDEX('Model Performance Data'!$O$8:$DY$56,0,MATCH(CONCATENATE($J1154,O$6),'Model Performance Data'!$O$6:$DY$6,0)),'Model Performance Data'!$B$8:$B$56,$C1154,'Model Performance Data'!$C$8:$C$56,$D1154))</f>
        <v>0</v>
      </c>
    </row>
    <row r="1155" spans="2:15" outlineLevel="1" x14ac:dyDescent="0.35">
      <c r="B1155" s="37" t="s">
        <v>80</v>
      </c>
      <c r="C1155" s="38" t="str">
        <f>IF(ISBLANK('Model Performance Data'!$B$52),"-",'Model Performance Data'!$B$52)</f>
        <v>-</v>
      </c>
      <c r="D1155" s="38" t="str">
        <f>IF(ISBLANK('Model Performance Data'!$C$52),"-",'Model Performance Data'!$C$52)</f>
        <v>-</v>
      </c>
      <c r="E1155" s="38" t="str">
        <f>IF(ISBLANK('Model Performance Data'!$D$52),"-",'Model Performance Data'!$D$52)</f>
        <v>-</v>
      </c>
      <c r="F1155" s="38" t="str">
        <f>IF(ISBLANK('Model Performance Data'!$E$52),"-",'Model Performance Data'!$E$52)</f>
        <v>-</v>
      </c>
      <c r="G1155" s="38" t="str">
        <f>IF(ISBLANK('Model Performance Data'!$F$52),"-",'Model Performance Data'!$F$52)</f>
        <v>-</v>
      </c>
      <c r="H1155" s="38">
        <v>4</v>
      </c>
      <c r="I1155" s="38">
        <v>5</v>
      </c>
      <c r="J1155" s="37" t="str">
        <f t="shared" si="61"/>
        <v>45</v>
      </c>
      <c r="K1155" s="38" t="str">
        <f>IF(ISBLANK('Model Performance Data'!$L$52),"-",'Model Performance Data'!$L$52)</f>
        <v>-</v>
      </c>
      <c r="L1155" s="38" t="str">
        <f>IF(ISBLANK('Model Performance Data'!$K$52),"-",'Model Performance Data'!$K$52)</f>
        <v>-</v>
      </c>
      <c r="M1155" s="43">
        <f>IF(ISNA(SUMIFS(INDEX('Model Performance Data'!$O$8:$DY$56,0,MATCH(CONCATENATE($J1155,M$6),'Model Performance Data'!$O$6:$DY$6,0)),'Model Performance Data'!$B$8:$B$56,$C1155,'Model Performance Data'!$C$8:$C$56,$D1155)),"-",SUMIFS(INDEX('Model Performance Data'!$O$8:$DY$56,0,MATCH(CONCATENATE($J1155,M$6),'Model Performance Data'!$O$6:$DY$6,0)),'Model Performance Data'!$B$8:$B$56,$C1155,'Model Performance Data'!$C$8:$C$56,$D1155))</f>
        <v>0</v>
      </c>
      <c r="N1155" s="43">
        <f>IF(ISNA(SUMIFS(INDEX('Model Performance Data'!$O$8:$DY$56,0,MATCH(CONCATENATE($J1155,N$6),'Model Performance Data'!$O$6:$DY$6,0)),'Model Performance Data'!$B$8:$B$56,$C1155,'Model Performance Data'!$C$8:$C$56,$D1155)),"-",SUMIFS(INDEX('Model Performance Data'!$O$8:$DY$56,0,MATCH(CONCATENATE($J1155,N$6),'Model Performance Data'!$O$6:$DY$6,0)),'Model Performance Data'!$B$8:$B$56,$C1155,'Model Performance Data'!$C$8:$C$56,$D1155))</f>
        <v>0</v>
      </c>
      <c r="O1155" s="154">
        <f>IF(ISNA(SUMIFS(INDEX('Model Performance Data'!$O$8:$DY$56,0,MATCH(CONCATENATE($J1155,O$6),'Model Performance Data'!$O$6:$DY$6,0)),'Model Performance Data'!$B$8:$B$56,$C1155,'Model Performance Data'!$C$8:$C$56,$D1155)),"-",SUMIFS(INDEX('Model Performance Data'!$O$8:$DY$56,0,MATCH(CONCATENATE($J1155,O$6),'Model Performance Data'!$O$6:$DY$6,0)),'Model Performance Data'!$B$8:$B$56,$C1155,'Model Performance Data'!$C$8:$C$56,$D1155))</f>
        <v>0</v>
      </c>
    </row>
    <row r="1156" spans="2:15" outlineLevel="1" x14ac:dyDescent="0.35">
      <c r="B1156" s="37" t="s">
        <v>80</v>
      </c>
      <c r="C1156" s="38" t="str">
        <f>IF(ISBLANK('Model Performance Data'!$B$52),"-",'Model Performance Data'!$B$52)</f>
        <v>-</v>
      </c>
      <c r="D1156" s="38" t="str">
        <f>IF(ISBLANK('Model Performance Data'!$C$52),"-",'Model Performance Data'!$C$52)</f>
        <v>-</v>
      </c>
      <c r="E1156" s="38" t="str">
        <f>IF(ISBLANK('Model Performance Data'!$D$52),"-",'Model Performance Data'!$D$52)</f>
        <v>-</v>
      </c>
      <c r="F1156" s="38" t="str">
        <f>IF(ISBLANK('Model Performance Data'!$E$52),"-",'Model Performance Data'!$E$52)</f>
        <v>-</v>
      </c>
      <c r="G1156" s="38" t="str">
        <f>IF(ISBLANK('Model Performance Data'!$F$52),"-",'Model Performance Data'!$F$52)</f>
        <v>-</v>
      </c>
      <c r="H1156" s="38">
        <v>4</v>
      </c>
      <c r="I1156" s="38" t="s">
        <v>65</v>
      </c>
      <c r="J1156" s="37" t="str">
        <f t="shared" si="61"/>
        <v>4Goal</v>
      </c>
      <c r="K1156" s="38" t="str">
        <f>IF(ISBLANK('Model Performance Data'!$L$52),"-",'Model Performance Data'!$L$52)</f>
        <v>-</v>
      </c>
      <c r="L1156" s="38" t="str">
        <f>IF(ISBLANK('Model Performance Data'!$K$52),"-",'Model Performance Data'!$K$52)</f>
        <v>-</v>
      </c>
      <c r="M1156" s="43" t="str">
        <f>IF(ISNA(SUMIFS(INDEX('Model Performance Data'!$O$8:$DY$56,0,MATCH(CONCATENATE($J1156,M$6),'Model Performance Data'!$O$6:$DY$6,0)),'Model Performance Data'!$B$8:$B$56,$C1156,'Model Performance Data'!$C$8:$C$56,$D1156)),"-",SUMIFS(INDEX('Model Performance Data'!$O$8:$DY$56,0,MATCH(CONCATENATE($J1156,M$6),'Model Performance Data'!$O$6:$DY$6,0)),'Model Performance Data'!$B$8:$B$56,$C1156,'Model Performance Data'!$C$8:$C$56,$D1156))</f>
        <v>-</v>
      </c>
      <c r="N1156" s="43" t="str">
        <f>IF(ISNA(SUMIFS(INDEX('Model Performance Data'!$O$8:$DY$56,0,MATCH(CONCATENATE($J1156,N$6),'Model Performance Data'!$O$6:$DY$6,0)),'Model Performance Data'!$B$8:$B$56,$C1156,'Model Performance Data'!$C$8:$C$56,$D1156)),"-",SUMIFS(INDEX('Model Performance Data'!$O$8:$DY$56,0,MATCH(CONCATENATE($J1156,N$6),'Model Performance Data'!$O$6:$DY$6,0)),'Model Performance Data'!$B$8:$B$56,$C1156,'Model Performance Data'!$C$8:$C$56,$D1156))</f>
        <v>-</v>
      </c>
      <c r="O1156" s="154">
        <f>IF(ISNA(SUMIFS(INDEX('Model Performance Data'!$O$8:$DY$56,0,MATCH(CONCATENATE($J1156,O$6),'Model Performance Data'!$O$6:$DY$6,0)),'Model Performance Data'!$B$8:$B$56,$C1156,'Model Performance Data'!$C$8:$C$56,$D1156)),"-",SUMIFS(INDEX('Model Performance Data'!$O$8:$DY$56,0,MATCH(CONCATENATE($J1156,O$6),'Model Performance Data'!$O$6:$DY$6,0)),'Model Performance Data'!$B$8:$B$56,$C1156,'Model Performance Data'!$C$8:$C$56,$D1156))</f>
        <v>0</v>
      </c>
    </row>
    <row r="1157" spans="2:15" outlineLevel="1" x14ac:dyDescent="0.35">
      <c r="B1157" s="37" t="s">
        <v>80</v>
      </c>
      <c r="C1157" s="38" t="str">
        <f>IF(ISBLANK('Model Performance Data'!$B$53),"-",'Model Performance Data'!$B$53)</f>
        <v>-</v>
      </c>
      <c r="D1157" s="38" t="str">
        <f>IF(ISBLANK('Model Performance Data'!$C$53),"-",'Model Performance Data'!$C$53)</f>
        <v>-</v>
      </c>
      <c r="E1157" s="38" t="str">
        <f>IF(ISBLANK('Model Performance Data'!$D$53),"-",'Model Performance Data'!$D$53)</f>
        <v>-</v>
      </c>
      <c r="F1157" s="38" t="str">
        <f>IF(ISBLANK('Model Performance Data'!$E$53),"-",'Model Performance Data'!$E$53)</f>
        <v>-</v>
      </c>
      <c r="G1157" s="38" t="str">
        <f>IF(ISBLANK('Model Performance Data'!$F$53),"-",'Model Performance Data'!$F$53)</f>
        <v>-</v>
      </c>
      <c r="H1157" s="38" t="s">
        <v>64</v>
      </c>
      <c r="I1157" s="38" t="s">
        <v>64</v>
      </c>
      <c r="J1157" s="37" t="str">
        <f t="shared" si="59"/>
        <v>BaselineBaseline</v>
      </c>
      <c r="K1157" s="38" t="str">
        <f>IF(ISBLANK('Model Performance Data'!$L$53),"-",'Model Performance Data'!$L$53)</f>
        <v>-</v>
      </c>
      <c r="L1157" s="38" t="str">
        <f>IF(ISBLANK('Model Performance Data'!$K$53),"-",'Model Performance Data'!$K$53)</f>
        <v>-</v>
      </c>
      <c r="M1157" s="43">
        <f>IF(ISNA(SUMIFS(INDEX('Model Performance Data'!$O$8:$DY$56,0,MATCH(CONCATENATE($J1157,M$6),'Model Performance Data'!$O$6:$DY$6,0)),'Model Performance Data'!$B$8:$B$56,$C1157,'Model Performance Data'!$C$8:$C$56,$D1157)),"-",SUMIFS(INDEX('Model Performance Data'!$O$8:$DY$56,0,MATCH(CONCATENATE($J1157,M$6),'Model Performance Data'!$O$6:$DY$6,0)),'Model Performance Data'!$B$8:$B$56,$C1157,'Model Performance Data'!$C$8:$C$56,$D1157))</f>
        <v>0</v>
      </c>
      <c r="N1157" s="43">
        <f>IF(ISNA(SUMIFS(INDEX('Model Performance Data'!$O$8:$DY$56,0,MATCH(CONCATENATE($J1157,N$6),'Model Performance Data'!$O$6:$DY$6,0)),'Model Performance Data'!$B$8:$B$56,$C1157,'Model Performance Data'!$C$8:$C$56,$D1157)),"-",SUMIFS(INDEX('Model Performance Data'!$O$8:$DY$56,0,MATCH(CONCATENATE($J1157,N$6),'Model Performance Data'!$O$6:$DY$6,0)),'Model Performance Data'!$B$8:$B$56,$C1157,'Model Performance Data'!$C$8:$C$56,$D1157))</f>
        <v>0</v>
      </c>
      <c r="O1157" s="154">
        <f>IF(ISNA(SUMIFS(INDEX('Model Performance Data'!$O$8:$DY$56,0,MATCH(CONCATENATE($J1157,O$6),'Model Performance Data'!$O$6:$DY$6,0)),'Model Performance Data'!$B$8:$B$56,$C1157,'Model Performance Data'!$C$8:$C$56,$D1157)),"-",SUMIFS(INDEX('Model Performance Data'!$O$8:$DY$56,0,MATCH(CONCATENATE($J1157,O$6),'Model Performance Data'!$O$6:$DY$6,0)),'Model Performance Data'!$B$8:$B$56,$C1157,'Model Performance Data'!$C$8:$C$56,$D1157))</f>
        <v>0</v>
      </c>
    </row>
    <row r="1158" spans="2:15" outlineLevel="1" x14ac:dyDescent="0.35">
      <c r="B1158" s="37" t="s">
        <v>80</v>
      </c>
      <c r="C1158" s="38" t="str">
        <f>IF(ISBLANK('Model Performance Data'!$B$53),"-",'Model Performance Data'!$B$53)</f>
        <v>-</v>
      </c>
      <c r="D1158" s="38" t="str">
        <f>IF(ISBLANK('Model Performance Data'!$C$53),"-",'Model Performance Data'!$C$53)</f>
        <v>-</v>
      </c>
      <c r="E1158" s="38" t="str">
        <f>IF(ISBLANK('Model Performance Data'!$D$53),"-",'Model Performance Data'!$D$53)</f>
        <v>-</v>
      </c>
      <c r="F1158" s="38" t="str">
        <f>IF(ISBLANK('Model Performance Data'!$E$53),"-",'Model Performance Data'!$E$53)</f>
        <v>-</v>
      </c>
      <c r="G1158" s="38" t="str">
        <f>IF(ISBLANK('Model Performance Data'!$F$53),"-",'Model Performance Data'!$F$53)</f>
        <v>-</v>
      </c>
      <c r="H1158" s="38">
        <v>1</v>
      </c>
      <c r="I1158" s="38">
        <v>1</v>
      </c>
      <c r="J1158" s="37" t="str">
        <f t="shared" si="59"/>
        <v>11</v>
      </c>
      <c r="K1158" s="38" t="str">
        <f>IF(ISBLANK('Model Performance Data'!$L$53),"-",'Model Performance Data'!$L$53)</f>
        <v>-</v>
      </c>
      <c r="L1158" s="38" t="str">
        <f>IF(ISBLANK('Model Performance Data'!$K$53),"-",'Model Performance Data'!$K$53)</f>
        <v>-</v>
      </c>
      <c r="M1158" s="43">
        <f>IF(ISNA(SUMIFS(INDEX('Model Performance Data'!$O$8:$DY$56,0,MATCH(CONCATENATE($J1158,M$6),'Model Performance Data'!$O$6:$DY$6,0)),'Model Performance Data'!$B$8:$B$56,$C1158,'Model Performance Data'!$C$8:$C$56,$D1158)),"-",SUMIFS(INDEX('Model Performance Data'!$O$8:$DY$56,0,MATCH(CONCATENATE($J1158,M$6),'Model Performance Data'!$O$6:$DY$6,0)),'Model Performance Data'!$B$8:$B$56,$C1158,'Model Performance Data'!$C$8:$C$56,$D1158))</f>
        <v>0</v>
      </c>
      <c r="N1158" s="43">
        <f>IF(ISNA(SUMIFS(INDEX('Model Performance Data'!$O$8:$DY$56,0,MATCH(CONCATENATE($J1158,N$6),'Model Performance Data'!$O$6:$DY$6,0)),'Model Performance Data'!$B$8:$B$56,$C1158,'Model Performance Data'!$C$8:$C$56,$D1158)),"-",SUMIFS(INDEX('Model Performance Data'!$O$8:$DY$56,0,MATCH(CONCATENATE($J1158,N$6),'Model Performance Data'!$O$6:$DY$6,0)),'Model Performance Data'!$B$8:$B$56,$C1158,'Model Performance Data'!$C$8:$C$56,$D1158))</f>
        <v>0</v>
      </c>
      <c r="O1158" s="154">
        <f>IF(ISNA(SUMIFS(INDEX('Model Performance Data'!$O$8:$DY$56,0,MATCH(CONCATENATE($J1158,O$6),'Model Performance Data'!$O$6:$DY$6,0)),'Model Performance Data'!$B$8:$B$56,$C1158,'Model Performance Data'!$C$8:$C$56,$D1158)),"-",SUMIFS(INDEX('Model Performance Data'!$O$8:$DY$56,0,MATCH(CONCATENATE($J1158,O$6),'Model Performance Data'!$O$6:$DY$6,0)),'Model Performance Data'!$B$8:$B$56,$C1158,'Model Performance Data'!$C$8:$C$56,$D1158))</f>
        <v>0</v>
      </c>
    </row>
    <row r="1159" spans="2:15" outlineLevel="1" x14ac:dyDescent="0.35">
      <c r="B1159" s="37" t="s">
        <v>80</v>
      </c>
      <c r="C1159" s="38" t="str">
        <f>IF(ISBLANK('Model Performance Data'!$B$53),"-",'Model Performance Data'!$B$53)</f>
        <v>-</v>
      </c>
      <c r="D1159" s="38" t="str">
        <f>IF(ISBLANK('Model Performance Data'!$C$53),"-",'Model Performance Data'!$C$53)</f>
        <v>-</v>
      </c>
      <c r="E1159" s="38" t="str">
        <f>IF(ISBLANK('Model Performance Data'!$D$53),"-",'Model Performance Data'!$D$53)</f>
        <v>-</v>
      </c>
      <c r="F1159" s="38" t="str">
        <f>IF(ISBLANK('Model Performance Data'!$E$53),"-",'Model Performance Data'!$E$53)</f>
        <v>-</v>
      </c>
      <c r="G1159" s="38" t="str">
        <f>IF(ISBLANK('Model Performance Data'!$F$53),"-",'Model Performance Data'!$F$53)</f>
        <v>-</v>
      </c>
      <c r="H1159" s="38">
        <v>1</v>
      </c>
      <c r="I1159" s="38">
        <v>2</v>
      </c>
      <c r="J1159" s="37" t="str">
        <f t="shared" si="59"/>
        <v>12</v>
      </c>
      <c r="K1159" s="38" t="str">
        <f>IF(ISBLANK('Model Performance Data'!$L$53),"-",'Model Performance Data'!$L$53)</f>
        <v>-</v>
      </c>
      <c r="L1159" s="38" t="str">
        <f>IF(ISBLANK('Model Performance Data'!$K$53),"-",'Model Performance Data'!$K$53)</f>
        <v>-</v>
      </c>
      <c r="M1159" s="43">
        <f>IF(ISNA(SUMIFS(INDEX('Model Performance Data'!$O$8:$DY$56,0,MATCH(CONCATENATE($J1159,M$6),'Model Performance Data'!$O$6:$DY$6,0)),'Model Performance Data'!$B$8:$B$56,$C1159,'Model Performance Data'!$C$8:$C$56,$D1159)),"-",SUMIFS(INDEX('Model Performance Data'!$O$8:$DY$56,0,MATCH(CONCATENATE($J1159,M$6),'Model Performance Data'!$O$6:$DY$6,0)),'Model Performance Data'!$B$8:$B$56,$C1159,'Model Performance Data'!$C$8:$C$56,$D1159))</f>
        <v>0</v>
      </c>
      <c r="N1159" s="43">
        <f>IF(ISNA(SUMIFS(INDEX('Model Performance Data'!$O$8:$DY$56,0,MATCH(CONCATENATE($J1159,N$6),'Model Performance Data'!$O$6:$DY$6,0)),'Model Performance Data'!$B$8:$B$56,$C1159,'Model Performance Data'!$C$8:$C$56,$D1159)),"-",SUMIFS(INDEX('Model Performance Data'!$O$8:$DY$56,0,MATCH(CONCATENATE($J1159,N$6),'Model Performance Data'!$O$6:$DY$6,0)),'Model Performance Data'!$B$8:$B$56,$C1159,'Model Performance Data'!$C$8:$C$56,$D1159))</f>
        <v>0</v>
      </c>
      <c r="O1159" s="154">
        <f>IF(ISNA(SUMIFS(INDEX('Model Performance Data'!$O$8:$DY$56,0,MATCH(CONCATENATE($J1159,O$6),'Model Performance Data'!$O$6:$DY$6,0)),'Model Performance Data'!$B$8:$B$56,$C1159,'Model Performance Data'!$C$8:$C$56,$D1159)),"-",SUMIFS(INDEX('Model Performance Data'!$O$8:$DY$56,0,MATCH(CONCATENATE($J1159,O$6),'Model Performance Data'!$O$6:$DY$6,0)),'Model Performance Data'!$B$8:$B$56,$C1159,'Model Performance Data'!$C$8:$C$56,$D1159))</f>
        <v>0</v>
      </c>
    </row>
    <row r="1160" spans="2:15" outlineLevel="1" x14ac:dyDescent="0.35">
      <c r="B1160" s="37" t="s">
        <v>80</v>
      </c>
      <c r="C1160" s="38" t="str">
        <f>IF(ISBLANK('Model Performance Data'!$B$53),"-",'Model Performance Data'!$B$53)</f>
        <v>-</v>
      </c>
      <c r="D1160" s="38" t="str">
        <f>IF(ISBLANK('Model Performance Data'!$C$53),"-",'Model Performance Data'!$C$53)</f>
        <v>-</v>
      </c>
      <c r="E1160" s="38" t="str">
        <f>IF(ISBLANK('Model Performance Data'!$D$53),"-",'Model Performance Data'!$D$53)</f>
        <v>-</v>
      </c>
      <c r="F1160" s="38" t="str">
        <f>IF(ISBLANK('Model Performance Data'!$E$53),"-",'Model Performance Data'!$E$53)</f>
        <v>-</v>
      </c>
      <c r="G1160" s="38" t="str">
        <f>IF(ISBLANK('Model Performance Data'!$F$53),"-",'Model Performance Data'!$F$53)</f>
        <v>-</v>
      </c>
      <c r="H1160" s="38">
        <v>1</v>
      </c>
      <c r="I1160" s="38">
        <v>3</v>
      </c>
      <c r="J1160" s="37" t="str">
        <f t="shared" si="59"/>
        <v>13</v>
      </c>
      <c r="K1160" s="38" t="str">
        <f>IF(ISBLANK('Model Performance Data'!$L$53),"-",'Model Performance Data'!$L$53)</f>
        <v>-</v>
      </c>
      <c r="L1160" s="38" t="str">
        <f>IF(ISBLANK('Model Performance Data'!$K$53),"-",'Model Performance Data'!$K$53)</f>
        <v>-</v>
      </c>
      <c r="M1160" s="43">
        <f>IF(ISNA(SUMIFS(INDEX('Model Performance Data'!$O$8:$DY$56,0,MATCH(CONCATENATE($J1160,M$6),'Model Performance Data'!$O$6:$DY$6,0)),'Model Performance Data'!$B$8:$B$56,$C1160,'Model Performance Data'!$C$8:$C$56,$D1160)),"-",SUMIFS(INDEX('Model Performance Data'!$O$8:$DY$56,0,MATCH(CONCATENATE($J1160,M$6),'Model Performance Data'!$O$6:$DY$6,0)),'Model Performance Data'!$B$8:$B$56,$C1160,'Model Performance Data'!$C$8:$C$56,$D1160))</f>
        <v>0</v>
      </c>
      <c r="N1160" s="43">
        <f>IF(ISNA(SUMIFS(INDEX('Model Performance Data'!$O$8:$DY$56,0,MATCH(CONCATENATE($J1160,N$6),'Model Performance Data'!$O$6:$DY$6,0)),'Model Performance Data'!$B$8:$B$56,$C1160,'Model Performance Data'!$C$8:$C$56,$D1160)),"-",SUMIFS(INDEX('Model Performance Data'!$O$8:$DY$56,0,MATCH(CONCATENATE($J1160,N$6),'Model Performance Data'!$O$6:$DY$6,0)),'Model Performance Data'!$B$8:$B$56,$C1160,'Model Performance Data'!$C$8:$C$56,$D1160))</f>
        <v>0</v>
      </c>
      <c r="O1160" s="154">
        <f>IF(ISNA(SUMIFS(INDEX('Model Performance Data'!$O$8:$DY$56,0,MATCH(CONCATENATE($J1160,O$6),'Model Performance Data'!$O$6:$DY$6,0)),'Model Performance Data'!$B$8:$B$56,$C1160,'Model Performance Data'!$C$8:$C$56,$D1160)),"-",SUMIFS(INDEX('Model Performance Data'!$O$8:$DY$56,0,MATCH(CONCATENATE($J1160,O$6),'Model Performance Data'!$O$6:$DY$6,0)),'Model Performance Data'!$B$8:$B$56,$C1160,'Model Performance Data'!$C$8:$C$56,$D1160))</f>
        <v>0</v>
      </c>
    </row>
    <row r="1161" spans="2:15" outlineLevel="1" x14ac:dyDescent="0.35">
      <c r="B1161" s="37" t="s">
        <v>80</v>
      </c>
      <c r="C1161" s="38" t="str">
        <f>IF(ISBLANK('Model Performance Data'!$B$53),"-",'Model Performance Data'!$B$53)</f>
        <v>-</v>
      </c>
      <c r="D1161" s="38" t="str">
        <f>IF(ISBLANK('Model Performance Data'!$C$53),"-",'Model Performance Data'!$C$53)</f>
        <v>-</v>
      </c>
      <c r="E1161" s="38" t="str">
        <f>IF(ISBLANK('Model Performance Data'!$D$53),"-",'Model Performance Data'!$D$53)</f>
        <v>-</v>
      </c>
      <c r="F1161" s="38" t="str">
        <f>IF(ISBLANK('Model Performance Data'!$E$53),"-",'Model Performance Data'!$E$53)</f>
        <v>-</v>
      </c>
      <c r="G1161" s="38" t="str">
        <f>IF(ISBLANK('Model Performance Data'!$F$53),"-",'Model Performance Data'!$F$53)</f>
        <v>-</v>
      </c>
      <c r="H1161" s="38">
        <v>1</v>
      </c>
      <c r="I1161" s="38">
        <v>4</v>
      </c>
      <c r="J1161" s="37" t="str">
        <f t="shared" si="59"/>
        <v>14</v>
      </c>
      <c r="K1161" s="38" t="str">
        <f>IF(ISBLANK('Model Performance Data'!$L$53),"-",'Model Performance Data'!$L$53)</f>
        <v>-</v>
      </c>
      <c r="L1161" s="38" t="str">
        <f>IF(ISBLANK('Model Performance Data'!$K$53),"-",'Model Performance Data'!$K$53)</f>
        <v>-</v>
      </c>
      <c r="M1161" s="43">
        <f>IF(ISNA(SUMIFS(INDEX('Model Performance Data'!$O$8:$DY$56,0,MATCH(CONCATENATE($J1161,M$6),'Model Performance Data'!$O$6:$DY$6,0)),'Model Performance Data'!$B$8:$B$56,$C1161,'Model Performance Data'!$C$8:$C$56,$D1161)),"-",SUMIFS(INDEX('Model Performance Data'!$O$8:$DY$56,0,MATCH(CONCATENATE($J1161,M$6),'Model Performance Data'!$O$6:$DY$6,0)),'Model Performance Data'!$B$8:$B$56,$C1161,'Model Performance Data'!$C$8:$C$56,$D1161))</f>
        <v>0</v>
      </c>
      <c r="N1161" s="43">
        <f>IF(ISNA(SUMIFS(INDEX('Model Performance Data'!$O$8:$DY$56,0,MATCH(CONCATENATE($J1161,N$6),'Model Performance Data'!$O$6:$DY$6,0)),'Model Performance Data'!$B$8:$B$56,$C1161,'Model Performance Data'!$C$8:$C$56,$D1161)),"-",SUMIFS(INDEX('Model Performance Data'!$O$8:$DY$56,0,MATCH(CONCATENATE($J1161,N$6),'Model Performance Data'!$O$6:$DY$6,0)),'Model Performance Data'!$B$8:$B$56,$C1161,'Model Performance Data'!$C$8:$C$56,$D1161))</f>
        <v>0</v>
      </c>
      <c r="O1161" s="154">
        <f>IF(ISNA(SUMIFS(INDEX('Model Performance Data'!$O$8:$DY$56,0,MATCH(CONCATENATE($J1161,O$6),'Model Performance Data'!$O$6:$DY$6,0)),'Model Performance Data'!$B$8:$B$56,$C1161,'Model Performance Data'!$C$8:$C$56,$D1161)),"-",SUMIFS(INDEX('Model Performance Data'!$O$8:$DY$56,0,MATCH(CONCATENATE($J1161,O$6),'Model Performance Data'!$O$6:$DY$6,0)),'Model Performance Data'!$B$8:$B$56,$C1161,'Model Performance Data'!$C$8:$C$56,$D1161))</f>
        <v>0</v>
      </c>
    </row>
    <row r="1162" spans="2:15" outlineLevel="1" x14ac:dyDescent="0.35">
      <c r="B1162" s="37" t="s">
        <v>80</v>
      </c>
      <c r="C1162" s="38" t="str">
        <f>IF(ISBLANK('Model Performance Data'!$B$53),"-",'Model Performance Data'!$B$53)</f>
        <v>-</v>
      </c>
      <c r="D1162" s="38" t="str">
        <f>IF(ISBLANK('Model Performance Data'!$C$53),"-",'Model Performance Data'!$C$53)</f>
        <v>-</v>
      </c>
      <c r="E1162" s="38" t="str">
        <f>IF(ISBLANK('Model Performance Data'!$D$53),"-",'Model Performance Data'!$D$53)</f>
        <v>-</v>
      </c>
      <c r="F1162" s="38" t="str">
        <f>IF(ISBLANK('Model Performance Data'!$E$53),"-",'Model Performance Data'!$E$53)</f>
        <v>-</v>
      </c>
      <c r="G1162" s="38" t="str">
        <f>IF(ISBLANK('Model Performance Data'!$F$53),"-",'Model Performance Data'!$F$53)</f>
        <v>-</v>
      </c>
      <c r="H1162" s="38">
        <v>1</v>
      </c>
      <c r="I1162" s="38">
        <v>5</v>
      </c>
      <c r="J1162" s="37" t="str">
        <f t="shared" si="59"/>
        <v>15</v>
      </c>
      <c r="K1162" s="38" t="str">
        <f>IF(ISBLANK('Model Performance Data'!$L$53),"-",'Model Performance Data'!$L$53)</f>
        <v>-</v>
      </c>
      <c r="L1162" s="38" t="str">
        <f>IF(ISBLANK('Model Performance Data'!$K$53),"-",'Model Performance Data'!$K$53)</f>
        <v>-</v>
      </c>
      <c r="M1162" s="43">
        <f>IF(ISNA(SUMIFS(INDEX('Model Performance Data'!$O$8:$DY$56,0,MATCH(CONCATENATE($J1162,M$6),'Model Performance Data'!$O$6:$DY$6,0)),'Model Performance Data'!$B$8:$B$56,$C1162,'Model Performance Data'!$C$8:$C$56,$D1162)),"-",SUMIFS(INDEX('Model Performance Data'!$O$8:$DY$56,0,MATCH(CONCATENATE($J1162,M$6),'Model Performance Data'!$O$6:$DY$6,0)),'Model Performance Data'!$B$8:$B$56,$C1162,'Model Performance Data'!$C$8:$C$56,$D1162))</f>
        <v>0</v>
      </c>
      <c r="N1162" s="43">
        <f>IF(ISNA(SUMIFS(INDEX('Model Performance Data'!$O$8:$DY$56,0,MATCH(CONCATENATE($J1162,N$6),'Model Performance Data'!$O$6:$DY$6,0)),'Model Performance Data'!$B$8:$B$56,$C1162,'Model Performance Data'!$C$8:$C$56,$D1162)),"-",SUMIFS(INDEX('Model Performance Data'!$O$8:$DY$56,0,MATCH(CONCATENATE($J1162,N$6),'Model Performance Data'!$O$6:$DY$6,0)),'Model Performance Data'!$B$8:$B$56,$C1162,'Model Performance Data'!$C$8:$C$56,$D1162))</f>
        <v>0</v>
      </c>
      <c r="O1162" s="154">
        <f>IF(ISNA(SUMIFS(INDEX('Model Performance Data'!$O$8:$DY$56,0,MATCH(CONCATENATE($J1162,O$6),'Model Performance Data'!$O$6:$DY$6,0)),'Model Performance Data'!$B$8:$B$56,$C1162,'Model Performance Data'!$C$8:$C$56,$D1162)),"-",SUMIFS(INDEX('Model Performance Data'!$O$8:$DY$56,0,MATCH(CONCATENATE($J1162,O$6),'Model Performance Data'!$O$6:$DY$6,0)),'Model Performance Data'!$B$8:$B$56,$C1162,'Model Performance Data'!$C$8:$C$56,$D1162))</f>
        <v>0</v>
      </c>
    </row>
    <row r="1163" spans="2:15" outlineLevel="1" x14ac:dyDescent="0.35">
      <c r="B1163" s="37" t="s">
        <v>80</v>
      </c>
      <c r="C1163" s="38" t="str">
        <f>IF(ISBLANK('Model Performance Data'!$B$53),"-",'Model Performance Data'!$B$53)</f>
        <v>-</v>
      </c>
      <c r="D1163" s="38" t="str">
        <f>IF(ISBLANK('Model Performance Data'!$C$53),"-",'Model Performance Data'!$C$53)</f>
        <v>-</v>
      </c>
      <c r="E1163" s="38" t="str">
        <f>IF(ISBLANK('Model Performance Data'!$D$53),"-",'Model Performance Data'!$D$53)</f>
        <v>-</v>
      </c>
      <c r="F1163" s="38" t="str">
        <f>IF(ISBLANK('Model Performance Data'!$E$53),"-",'Model Performance Data'!$E$53)</f>
        <v>-</v>
      </c>
      <c r="G1163" s="38" t="str">
        <f>IF(ISBLANK('Model Performance Data'!$F$53),"-",'Model Performance Data'!$F$53)</f>
        <v>-</v>
      </c>
      <c r="H1163" s="38">
        <v>1</v>
      </c>
      <c r="I1163" s="38" t="s">
        <v>65</v>
      </c>
      <c r="J1163" s="37" t="str">
        <f t="shared" si="59"/>
        <v>1Goal</v>
      </c>
      <c r="K1163" s="38" t="str">
        <f>IF(ISBLANK('Model Performance Data'!$L$53),"-",'Model Performance Data'!$L$53)</f>
        <v>-</v>
      </c>
      <c r="L1163" s="38" t="str">
        <f>IF(ISBLANK('Model Performance Data'!$K$53),"-",'Model Performance Data'!$K$53)</f>
        <v>-</v>
      </c>
      <c r="M1163" s="43" t="str">
        <f>IF(ISNA(SUMIFS(INDEX('Model Performance Data'!$O$8:$DY$56,0,MATCH(CONCATENATE($J1163,M$6),'Model Performance Data'!$O$6:$DY$6,0)),'Model Performance Data'!$B$8:$B$56,$C1163,'Model Performance Data'!$C$8:$C$56,$D1163)),"-",SUMIFS(INDEX('Model Performance Data'!$O$8:$DY$56,0,MATCH(CONCATENATE($J1163,M$6),'Model Performance Data'!$O$6:$DY$6,0)),'Model Performance Data'!$B$8:$B$56,$C1163,'Model Performance Data'!$C$8:$C$56,$D1163))</f>
        <v>-</v>
      </c>
      <c r="N1163" s="43" t="str">
        <f>IF(ISNA(SUMIFS(INDEX('Model Performance Data'!$O$8:$DY$56,0,MATCH(CONCATENATE($J1163,N$6),'Model Performance Data'!$O$6:$DY$6,0)),'Model Performance Data'!$B$8:$B$56,$C1163,'Model Performance Data'!$C$8:$C$56,$D1163)),"-",SUMIFS(INDEX('Model Performance Data'!$O$8:$DY$56,0,MATCH(CONCATENATE($J1163,N$6),'Model Performance Data'!$O$6:$DY$6,0)),'Model Performance Data'!$B$8:$B$56,$C1163,'Model Performance Data'!$C$8:$C$56,$D1163))</f>
        <v>-</v>
      </c>
      <c r="O1163" s="154">
        <f>IF(ISNA(SUMIFS(INDEX('Model Performance Data'!$O$8:$DY$56,0,MATCH(CONCATENATE($J1163,O$6),'Model Performance Data'!$O$6:$DY$6,0)),'Model Performance Data'!$B$8:$B$56,$C1163,'Model Performance Data'!$C$8:$C$56,$D1163)),"-",SUMIFS(INDEX('Model Performance Data'!$O$8:$DY$56,0,MATCH(CONCATENATE($J1163,O$6),'Model Performance Data'!$O$6:$DY$6,0)),'Model Performance Data'!$B$8:$B$56,$C1163,'Model Performance Data'!$C$8:$C$56,$D1163))</f>
        <v>0</v>
      </c>
    </row>
    <row r="1164" spans="2:15" outlineLevel="1" x14ac:dyDescent="0.35">
      <c r="B1164" s="37" t="s">
        <v>80</v>
      </c>
      <c r="C1164" s="38" t="str">
        <f>IF(ISBLANK('Model Performance Data'!$B$53),"-",'Model Performance Data'!$B$53)</f>
        <v>-</v>
      </c>
      <c r="D1164" s="38" t="str">
        <f>IF(ISBLANK('Model Performance Data'!$C$53),"-",'Model Performance Data'!$C$53)</f>
        <v>-</v>
      </c>
      <c r="E1164" s="38" t="str">
        <f>IF(ISBLANK('Model Performance Data'!$D$53),"-",'Model Performance Data'!$D$53)</f>
        <v>-</v>
      </c>
      <c r="F1164" s="38" t="str">
        <f>IF(ISBLANK('Model Performance Data'!$E$53),"-",'Model Performance Data'!$E$53)</f>
        <v>-</v>
      </c>
      <c r="G1164" s="38" t="str">
        <f>IF(ISBLANK('Model Performance Data'!$F$53),"-",'Model Performance Data'!$F$53)</f>
        <v>-</v>
      </c>
      <c r="H1164" s="38">
        <v>2</v>
      </c>
      <c r="I1164" s="38">
        <v>1</v>
      </c>
      <c r="J1164" s="37" t="str">
        <f t="shared" si="59"/>
        <v>21</v>
      </c>
      <c r="K1164" s="38" t="str">
        <f>IF(ISBLANK('Model Performance Data'!$L$53),"-",'Model Performance Data'!$L$53)</f>
        <v>-</v>
      </c>
      <c r="L1164" s="38" t="str">
        <f>IF(ISBLANK('Model Performance Data'!$K$53),"-",'Model Performance Data'!$K$53)</f>
        <v>-</v>
      </c>
      <c r="M1164" s="43">
        <f>IF(ISNA(SUMIFS(INDEX('Model Performance Data'!$O$8:$DY$56,0,MATCH(CONCATENATE($J1164,M$6),'Model Performance Data'!$O$6:$DY$6,0)),'Model Performance Data'!$B$8:$B$56,$C1164,'Model Performance Data'!$C$8:$C$56,$D1164)),"-",SUMIFS(INDEX('Model Performance Data'!$O$8:$DY$56,0,MATCH(CONCATENATE($J1164,M$6),'Model Performance Data'!$O$6:$DY$6,0)),'Model Performance Data'!$B$8:$B$56,$C1164,'Model Performance Data'!$C$8:$C$56,$D1164))</f>
        <v>0</v>
      </c>
      <c r="N1164" s="43">
        <f>IF(ISNA(SUMIFS(INDEX('Model Performance Data'!$O$8:$DY$56,0,MATCH(CONCATENATE($J1164,N$6),'Model Performance Data'!$O$6:$DY$6,0)),'Model Performance Data'!$B$8:$B$56,$C1164,'Model Performance Data'!$C$8:$C$56,$D1164)),"-",SUMIFS(INDEX('Model Performance Data'!$O$8:$DY$56,0,MATCH(CONCATENATE($J1164,N$6),'Model Performance Data'!$O$6:$DY$6,0)),'Model Performance Data'!$B$8:$B$56,$C1164,'Model Performance Data'!$C$8:$C$56,$D1164))</f>
        <v>0</v>
      </c>
      <c r="O1164" s="154">
        <f>IF(ISNA(SUMIFS(INDEX('Model Performance Data'!$O$8:$DY$56,0,MATCH(CONCATENATE($J1164,O$6),'Model Performance Data'!$O$6:$DY$6,0)),'Model Performance Data'!$B$8:$B$56,$C1164,'Model Performance Data'!$C$8:$C$56,$D1164)),"-",SUMIFS(INDEX('Model Performance Data'!$O$8:$DY$56,0,MATCH(CONCATENATE($J1164,O$6),'Model Performance Data'!$O$6:$DY$6,0)),'Model Performance Data'!$B$8:$B$56,$C1164,'Model Performance Data'!$C$8:$C$56,$D1164))</f>
        <v>0</v>
      </c>
    </row>
    <row r="1165" spans="2:15" outlineLevel="1" x14ac:dyDescent="0.35">
      <c r="B1165" s="37" t="s">
        <v>80</v>
      </c>
      <c r="C1165" s="38" t="str">
        <f>IF(ISBLANK('Model Performance Data'!$B$53),"-",'Model Performance Data'!$B$53)</f>
        <v>-</v>
      </c>
      <c r="D1165" s="38" t="str">
        <f>IF(ISBLANK('Model Performance Data'!$C$53),"-",'Model Performance Data'!$C$53)</f>
        <v>-</v>
      </c>
      <c r="E1165" s="38" t="str">
        <f>IF(ISBLANK('Model Performance Data'!$D$53),"-",'Model Performance Data'!$D$53)</f>
        <v>-</v>
      </c>
      <c r="F1165" s="38" t="str">
        <f>IF(ISBLANK('Model Performance Data'!$E$53),"-",'Model Performance Data'!$E$53)</f>
        <v>-</v>
      </c>
      <c r="G1165" s="38" t="str">
        <f>IF(ISBLANK('Model Performance Data'!$F$53),"-",'Model Performance Data'!$F$53)</f>
        <v>-</v>
      </c>
      <c r="H1165" s="38">
        <v>2</v>
      </c>
      <c r="I1165" s="38">
        <v>2</v>
      </c>
      <c r="J1165" s="37" t="str">
        <f t="shared" si="59"/>
        <v>22</v>
      </c>
      <c r="K1165" s="38" t="str">
        <f>IF(ISBLANK('Model Performance Data'!$L$53),"-",'Model Performance Data'!$L$53)</f>
        <v>-</v>
      </c>
      <c r="L1165" s="38" t="str">
        <f>IF(ISBLANK('Model Performance Data'!$K$53),"-",'Model Performance Data'!$K$53)</f>
        <v>-</v>
      </c>
      <c r="M1165" s="43">
        <f>IF(ISNA(SUMIFS(INDEX('Model Performance Data'!$O$8:$DY$56,0,MATCH(CONCATENATE($J1165,M$6),'Model Performance Data'!$O$6:$DY$6,0)),'Model Performance Data'!$B$8:$B$56,$C1165,'Model Performance Data'!$C$8:$C$56,$D1165)),"-",SUMIFS(INDEX('Model Performance Data'!$O$8:$DY$56,0,MATCH(CONCATENATE($J1165,M$6),'Model Performance Data'!$O$6:$DY$6,0)),'Model Performance Data'!$B$8:$B$56,$C1165,'Model Performance Data'!$C$8:$C$56,$D1165))</f>
        <v>0</v>
      </c>
      <c r="N1165" s="43">
        <f>IF(ISNA(SUMIFS(INDEX('Model Performance Data'!$O$8:$DY$56,0,MATCH(CONCATENATE($J1165,N$6),'Model Performance Data'!$O$6:$DY$6,0)),'Model Performance Data'!$B$8:$B$56,$C1165,'Model Performance Data'!$C$8:$C$56,$D1165)),"-",SUMIFS(INDEX('Model Performance Data'!$O$8:$DY$56,0,MATCH(CONCATENATE($J1165,N$6),'Model Performance Data'!$O$6:$DY$6,0)),'Model Performance Data'!$B$8:$B$56,$C1165,'Model Performance Data'!$C$8:$C$56,$D1165))</f>
        <v>0</v>
      </c>
      <c r="O1165" s="154">
        <f>IF(ISNA(SUMIFS(INDEX('Model Performance Data'!$O$8:$DY$56,0,MATCH(CONCATENATE($J1165,O$6),'Model Performance Data'!$O$6:$DY$6,0)),'Model Performance Data'!$B$8:$B$56,$C1165,'Model Performance Data'!$C$8:$C$56,$D1165)),"-",SUMIFS(INDEX('Model Performance Data'!$O$8:$DY$56,0,MATCH(CONCATENATE($J1165,O$6),'Model Performance Data'!$O$6:$DY$6,0)),'Model Performance Data'!$B$8:$B$56,$C1165,'Model Performance Data'!$C$8:$C$56,$D1165))</f>
        <v>0</v>
      </c>
    </row>
    <row r="1166" spans="2:15" outlineLevel="1" x14ac:dyDescent="0.35">
      <c r="B1166" s="37" t="s">
        <v>80</v>
      </c>
      <c r="C1166" s="38" t="str">
        <f>IF(ISBLANK('Model Performance Data'!$B$53),"-",'Model Performance Data'!$B$53)</f>
        <v>-</v>
      </c>
      <c r="D1166" s="38" t="str">
        <f>IF(ISBLANK('Model Performance Data'!$C$53),"-",'Model Performance Data'!$C$53)</f>
        <v>-</v>
      </c>
      <c r="E1166" s="38" t="str">
        <f>IF(ISBLANK('Model Performance Data'!$D$53),"-",'Model Performance Data'!$D$53)</f>
        <v>-</v>
      </c>
      <c r="F1166" s="38" t="str">
        <f>IF(ISBLANK('Model Performance Data'!$E$53),"-",'Model Performance Data'!$E$53)</f>
        <v>-</v>
      </c>
      <c r="G1166" s="38" t="str">
        <f>IF(ISBLANK('Model Performance Data'!$F$53),"-",'Model Performance Data'!$F$53)</f>
        <v>-</v>
      </c>
      <c r="H1166" s="38">
        <v>2</v>
      </c>
      <c r="I1166" s="38">
        <v>3</v>
      </c>
      <c r="J1166" s="37" t="str">
        <f t="shared" si="59"/>
        <v>23</v>
      </c>
      <c r="K1166" s="38" t="str">
        <f>IF(ISBLANK('Model Performance Data'!$L$53),"-",'Model Performance Data'!$L$53)</f>
        <v>-</v>
      </c>
      <c r="L1166" s="38" t="str">
        <f>IF(ISBLANK('Model Performance Data'!$K$53),"-",'Model Performance Data'!$K$53)</f>
        <v>-</v>
      </c>
      <c r="M1166" s="43">
        <f>IF(ISNA(SUMIFS(INDEX('Model Performance Data'!$O$8:$DY$56,0,MATCH(CONCATENATE($J1166,M$6),'Model Performance Data'!$O$6:$DY$6,0)),'Model Performance Data'!$B$8:$B$56,$C1166,'Model Performance Data'!$C$8:$C$56,$D1166)),"-",SUMIFS(INDEX('Model Performance Data'!$O$8:$DY$56,0,MATCH(CONCATENATE($J1166,M$6),'Model Performance Data'!$O$6:$DY$6,0)),'Model Performance Data'!$B$8:$B$56,$C1166,'Model Performance Data'!$C$8:$C$56,$D1166))</f>
        <v>0</v>
      </c>
      <c r="N1166" s="43">
        <f>IF(ISNA(SUMIFS(INDEX('Model Performance Data'!$O$8:$DY$56,0,MATCH(CONCATENATE($J1166,N$6),'Model Performance Data'!$O$6:$DY$6,0)),'Model Performance Data'!$B$8:$B$56,$C1166,'Model Performance Data'!$C$8:$C$56,$D1166)),"-",SUMIFS(INDEX('Model Performance Data'!$O$8:$DY$56,0,MATCH(CONCATENATE($J1166,N$6),'Model Performance Data'!$O$6:$DY$6,0)),'Model Performance Data'!$B$8:$B$56,$C1166,'Model Performance Data'!$C$8:$C$56,$D1166))</f>
        <v>0</v>
      </c>
      <c r="O1166" s="154">
        <f>IF(ISNA(SUMIFS(INDEX('Model Performance Data'!$O$8:$DY$56,0,MATCH(CONCATENATE($J1166,O$6),'Model Performance Data'!$O$6:$DY$6,0)),'Model Performance Data'!$B$8:$B$56,$C1166,'Model Performance Data'!$C$8:$C$56,$D1166)),"-",SUMIFS(INDEX('Model Performance Data'!$O$8:$DY$56,0,MATCH(CONCATENATE($J1166,O$6),'Model Performance Data'!$O$6:$DY$6,0)),'Model Performance Data'!$B$8:$B$56,$C1166,'Model Performance Data'!$C$8:$C$56,$D1166))</f>
        <v>0</v>
      </c>
    </row>
    <row r="1167" spans="2:15" outlineLevel="1" x14ac:dyDescent="0.35">
      <c r="B1167" s="37" t="s">
        <v>80</v>
      </c>
      <c r="C1167" s="38" t="str">
        <f>IF(ISBLANK('Model Performance Data'!$B$53),"-",'Model Performance Data'!$B$53)</f>
        <v>-</v>
      </c>
      <c r="D1167" s="38" t="str">
        <f>IF(ISBLANK('Model Performance Data'!$C$53),"-",'Model Performance Data'!$C$53)</f>
        <v>-</v>
      </c>
      <c r="E1167" s="38" t="str">
        <f>IF(ISBLANK('Model Performance Data'!$D$53),"-",'Model Performance Data'!$D$53)</f>
        <v>-</v>
      </c>
      <c r="F1167" s="38" t="str">
        <f>IF(ISBLANK('Model Performance Data'!$E$53),"-",'Model Performance Data'!$E$53)</f>
        <v>-</v>
      </c>
      <c r="G1167" s="38" t="str">
        <f>IF(ISBLANK('Model Performance Data'!$F$53),"-",'Model Performance Data'!$F$53)</f>
        <v>-</v>
      </c>
      <c r="H1167" s="38">
        <v>2</v>
      </c>
      <c r="I1167" s="38">
        <v>4</v>
      </c>
      <c r="J1167" s="37" t="str">
        <f t="shared" si="59"/>
        <v>24</v>
      </c>
      <c r="K1167" s="38" t="str">
        <f>IF(ISBLANK('Model Performance Data'!$L$53),"-",'Model Performance Data'!$L$53)</f>
        <v>-</v>
      </c>
      <c r="L1167" s="38" t="str">
        <f>IF(ISBLANK('Model Performance Data'!$K$53),"-",'Model Performance Data'!$K$53)</f>
        <v>-</v>
      </c>
      <c r="M1167" s="43">
        <f>IF(ISNA(SUMIFS(INDEX('Model Performance Data'!$O$8:$DY$56,0,MATCH(CONCATENATE($J1167,M$6),'Model Performance Data'!$O$6:$DY$6,0)),'Model Performance Data'!$B$8:$B$56,$C1167,'Model Performance Data'!$C$8:$C$56,$D1167)),"-",SUMIFS(INDEX('Model Performance Data'!$O$8:$DY$56,0,MATCH(CONCATENATE($J1167,M$6),'Model Performance Data'!$O$6:$DY$6,0)),'Model Performance Data'!$B$8:$B$56,$C1167,'Model Performance Data'!$C$8:$C$56,$D1167))</f>
        <v>0</v>
      </c>
      <c r="N1167" s="43">
        <f>IF(ISNA(SUMIFS(INDEX('Model Performance Data'!$O$8:$DY$56,0,MATCH(CONCATENATE($J1167,N$6),'Model Performance Data'!$O$6:$DY$6,0)),'Model Performance Data'!$B$8:$B$56,$C1167,'Model Performance Data'!$C$8:$C$56,$D1167)),"-",SUMIFS(INDEX('Model Performance Data'!$O$8:$DY$56,0,MATCH(CONCATENATE($J1167,N$6),'Model Performance Data'!$O$6:$DY$6,0)),'Model Performance Data'!$B$8:$B$56,$C1167,'Model Performance Data'!$C$8:$C$56,$D1167))</f>
        <v>0</v>
      </c>
      <c r="O1167" s="154">
        <f>IF(ISNA(SUMIFS(INDEX('Model Performance Data'!$O$8:$DY$56,0,MATCH(CONCATENATE($J1167,O$6),'Model Performance Data'!$O$6:$DY$6,0)),'Model Performance Data'!$B$8:$B$56,$C1167,'Model Performance Data'!$C$8:$C$56,$D1167)),"-",SUMIFS(INDEX('Model Performance Data'!$O$8:$DY$56,0,MATCH(CONCATENATE($J1167,O$6),'Model Performance Data'!$O$6:$DY$6,0)),'Model Performance Data'!$B$8:$B$56,$C1167,'Model Performance Data'!$C$8:$C$56,$D1167))</f>
        <v>0</v>
      </c>
    </row>
    <row r="1168" spans="2:15" outlineLevel="1" x14ac:dyDescent="0.35">
      <c r="B1168" s="37" t="s">
        <v>80</v>
      </c>
      <c r="C1168" s="38" t="str">
        <f>IF(ISBLANK('Model Performance Data'!$B$53),"-",'Model Performance Data'!$B$53)</f>
        <v>-</v>
      </c>
      <c r="D1168" s="38" t="str">
        <f>IF(ISBLANK('Model Performance Data'!$C$53),"-",'Model Performance Data'!$C$53)</f>
        <v>-</v>
      </c>
      <c r="E1168" s="38" t="str">
        <f>IF(ISBLANK('Model Performance Data'!$D$53),"-",'Model Performance Data'!$D$53)</f>
        <v>-</v>
      </c>
      <c r="F1168" s="38" t="str">
        <f>IF(ISBLANK('Model Performance Data'!$E$53),"-",'Model Performance Data'!$E$53)</f>
        <v>-</v>
      </c>
      <c r="G1168" s="38" t="str">
        <f>IF(ISBLANK('Model Performance Data'!$F$53),"-",'Model Performance Data'!$F$53)</f>
        <v>-</v>
      </c>
      <c r="H1168" s="38">
        <v>2</v>
      </c>
      <c r="I1168" s="38">
        <v>5</v>
      </c>
      <c r="J1168" s="37" t="str">
        <f t="shared" si="59"/>
        <v>25</v>
      </c>
      <c r="K1168" s="38" t="str">
        <f>IF(ISBLANK('Model Performance Data'!$L$53),"-",'Model Performance Data'!$L$53)</f>
        <v>-</v>
      </c>
      <c r="L1168" s="38" t="str">
        <f>IF(ISBLANK('Model Performance Data'!$K$53),"-",'Model Performance Data'!$K$53)</f>
        <v>-</v>
      </c>
      <c r="M1168" s="43">
        <f>IF(ISNA(SUMIFS(INDEX('Model Performance Data'!$O$8:$DY$56,0,MATCH(CONCATENATE($J1168,M$6),'Model Performance Data'!$O$6:$DY$6,0)),'Model Performance Data'!$B$8:$B$56,$C1168,'Model Performance Data'!$C$8:$C$56,$D1168)),"-",SUMIFS(INDEX('Model Performance Data'!$O$8:$DY$56,0,MATCH(CONCATENATE($J1168,M$6),'Model Performance Data'!$O$6:$DY$6,0)),'Model Performance Data'!$B$8:$B$56,$C1168,'Model Performance Data'!$C$8:$C$56,$D1168))</f>
        <v>0</v>
      </c>
      <c r="N1168" s="43">
        <f>IF(ISNA(SUMIFS(INDEX('Model Performance Data'!$O$8:$DY$56,0,MATCH(CONCATENATE($J1168,N$6),'Model Performance Data'!$O$6:$DY$6,0)),'Model Performance Data'!$B$8:$B$56,$C1168,'Model Performance Data'!$C$8:$C$56,$D1168)),"-",SUMIFS(INDEX('Model Performance Data'!$O$8:$DY$56,0,MATCH(CONCATENATE($J1168,N$6),'Model Performance Data'!$O$6:$DY$6,0)),'Model Performance Data'!$B$8:$B$56,$C1168,'Model Performance Data'!$C$8:$C$56,$D1168))</f>
        <v>0</v>
      </c>
      <c r="O1168" s="154">
        <f>IF(ISNA(SUMIFS(INDEX('Model Performance Data'!$O$8:$DY$56,0,MATCH(CONCATENATE($J1168,O$6),'Model Performance Data'!$O$6:$DY$6,0)),'Model Performance Data'!$B$8:$B$56,$C1168,'Model Performance Data'!$C$8:$C$56,$D1168)),"-",SUMIFS(INDEX('Model Performance Data'!$O$8:$DY$56,0,MATCH(CONCATENATE($J1168,O$6),'Model Performance Data'!$O$6:$DY$6,0)),'Model Performance Data'!$B$8:$B$56,$C1168,'Model Performance Data'!$C$8:$C$56,$D1168))</f>
        <v>0</v>
      </c>
    </row>
    <row r="1169" spans="2:15" outlineLevel="1" x14ac:dyDescent="0.35">
      <c r="B1169" s="37" t="s">
        <v>80</v>
      </c>
      <c r="C1169" s="38" t="str">
        <f>IF(ISBLANK('Model Performance Data'!$B$53),"-",'Model Performance Data'!$B$53)</f>
        <v>-</v>
      </c>
      <c r="D1169" s="38" t="str">
        <f>IF(ISBLANK('Model Performance Data'!$C$53),"-",'Model Performance Data'!$C$53)</f>
        <v>-</v>
      </c>
      <c r="E1169" s="38" t="str">
        <f>IF(ISBLANK('Model Performance Data'!$D$53),"-",'Model Performance Data'!$D$53)</f>
        <v>-</v>
      </c>
      <c r="F1169" s="38" t="str">
        <f>IF(ISBLANK('Model Performance Data'!$E$53),"-",'Model Performance Data'!$E$53)</f>
        <v>-</v>
      </c>
      <c r="G1169" s="38" t="str">
        <f>IF(ISBLANK('Model Performance Data'!$F$53),"-",'Model Performance Data'!$F$53)</f>
        <v>-</v>
      </c>
      <c r="H1169" s="38">
        <v>2</v>
      </c>
      <c r="I1169" s="38" t="s">
        <v>65</v>
      </c>
      <c r="J1169" s="37" t="str">
        <f t="shared" si="59"/>
        <v>2Goal</v>
      </c>
      <c r="K1169" s="38" t="str">
        <f>IF(ISBLANK('Model Performance Data'!$L$53),"-",'Model Performance Data'!$L$53)</f>
        <v>-</v>
      </c>
      <c r="L1169" s="38" t="str">
        <f>IF(ISBLANK('Model Performance Data'!$K$53),"-",'Model Performance Data'!$K$53)</f>
        <v>-</v>
      </c>
      <c r="M1169" s="43" t="str">
        <f>IF(ISNA(SUMIFS(INDEX('Model Performance Data'!$O$8:$DY$56,0,MATCH(CONCATENATE($J1169,M$6),'Model Performance Data'!$O$6:$DY$6,0)),'Model Performance Data'!$B$8:$B$56,$C1169,'Model Performance Data'!$C$8:$C$56,$D1169)),"-",SUMIFS(INDEX('Model Performance Data'!$O$8:$DY$56,0,MATCH(CONCATENATE($J1169,M$6),'Model Performance Data'!$O$6:$DY$6,0)),'Model Performance Data'!$B$8:$B$56,$C1169,'Model Performance Data'!$C$8:$C$56,$D1169))</f>
        <v>-</v>
      </c>
      <c r="N1169" s="43" t="str">
        <f>IF(ISNA(SUMIFS(INDEX('Model Performance Data'!$O$8:$DY$56,0,MATCH(CONCATENATE($J1169,N$6),'Model Performance Data'!$O$6:$DY$6,0)),'Model Performance Data'!$B$8:$B$56,$C1169,'Model Performance Data'!$C$8:$C$56,$D1169)),"-",SUMIFS(INDEX('Model Performance Data'!$O$8:$DY$56,0,MATCH(CONCATENATE($J1169,N$6),'Model Performance Data'!$O$6:$DY$6,0)),'Model Performance Data'!$B$8:$B$56,$C1169,'Model Performance Data'!$C$8:$C$56,$D1169))</f>
        <v>-</v>
      </c>
      <c r="O1169" s="154">
        <f>IF(ISNA(SUMIFS(INDEX('Model Performance Data'!$O$8:$DY$56,0,MATCH(CONCATENATE($J1169,O$6),'Model Performance Data'!$O$6:$DY$6,0)),'Model Performance Data'!$B$8:$B$56,$C1169,'Model Performance Data'!$C$8:$C$56,$D1169)),"-",SUMIFS(INDEX('Model Performance Data'!$O$8:$DY$56,0,MATCH(CONCATENATE($J1169,O$6),'Model Performance Data'!$O$6:$DY$6,0)),'Model Performance Data'!$B$8:$B$56,$C1169,'Model Performance Data'!$C$8:$C$56,$D1169))</f>
        <v>0</v>
      </c>
    </row>
    <row r="1170" spans="2:15" outlineLevel="1" x14ac:dyDescent="0.35">
      <c r="B1170" s="37" t="s">
        <v>80</v>
      </c>
      <c r="C1170" s="38" t="str">
        <f>IF(ISBLANK('Model Performance Data'!$B$53),"-",'Model Performance Data'!$B$53)</f>
        <v>-</v>
      </c>
      <c r="D1170" s="38" t="str">
        <f>IF(ISBLANK('Model Performance Data'!$C$53),"-",'Model Performance Data'!$C$53)</f>
        <v>-</v>
      </c>
      <c r="E1170" s="38" t="str">
        <f>IF(ISBLANK('Model Performance Data'!$D$53),"-",'Model Performance Data'!$D$53)</f>
        <v>-</v>
      </c>
      <c r="F1170" s="38" t="str">
        <f>IF(ISBLANK('Model Performance Data'!$E$53),"-",'Model Performance Data'!$E$53)</f>
        <v>-</v>
      </c>
      <c r="G1170" s="38" t="str">
        <f>IF(ISBLANK('Model Performance Data'!$F$53),"-",'Model Performance Data'!$F$53)</f>
        <v>-</v>
      </c>
      <c r="H1170" s="38">
        <v>3</v>
      </c>
      <c r="I1170" s="38">
        <v>1</v>
      </c>
      <c r="J1170" s="37" t="str">
        <f t="shared" si="59"/>
        <v>31</v>
      </c>
      <c r="K1170" s="38" t="str">
        <f>IF(ISBLANK('Model Performance Data'!$L$53),"-",'Model Performance Data'!$L$53)</f>
        <v>-</v>
      </c>
      <c r="L1170" s="38" t="str">
        <f>IF(ISBLANK('Model Performance Data'!$K$53),"-",'Model Performance Data'!$K$53)</f>
        <v>-</v>
      </c>
      <c r="M1170" s="43">
        <f>IF(ISNA(SUMIFS(INDEX('Model Performance Data'!$O$8:$DY$56,0,MATCH(CONCATENATE($J1170,M$6),'Model Performance Data'!$O$6:$DY$6,0)),'Model Performance Data'!$B$8:$B$56,$C1170,'Model Performance Data'!$C$8:$C$56,$D1170)),"-",SUMIFS(INDEX('Model Performance Data'!$O$8:$DY$56,0,MATCH(CONCATENATE($J1170,M$6),'Model Performance Data'!$O$6:$DY$6,0)),'Model Performance Data'!$B$8:$B$56,$C1170,'Model Performance Data'!$C$8:$C$56,$D1170))</f>
        <v>0</v>
      </c>
      <c r="N1170" s="43">
        <f>IF(ISNA(SUMIFS(INDEX('Model Performance Data'!$O$8:$DY$56,0,MATCH(CONCATENATE($J1170,N$6),'Model Performance Data'!$O$6:$DY$6,0)),'Model Performance Data'!$B$8:$B$56,$C1170,'Model Performance Data'!$C$8:$C$56,$D1170)),"-",SUMIFS(INDEX('Model Performance Data'!$O$8:$DY$56,0,MATCH(CONCATENATE($J1170,N$6),'Model Performance Data'!$O$6:$DY$6,0)),'Model Performance Data'!$B$8:$B$56,$C1170,'Model Performance Data'!$C$8:$C$56,$D1170))</f>
        <v>0</v>
      </c>
      <c r="O1170" s="154">
        <f>IF(ISNA(SUMIFS(INDEX('Model Performance Data'!$O$8:$DY$56,0,MATCH(CONCATENATE($J1170,O$6),'Model Performance Data'!$O$6:$DY$6,0)),'Model Performance Data'!$B$8:$B$56,$C1170,'Model Performance Data'!$C$8:$C$56,$D1170)),"-",SUMIFS(INDEX('Model Performance Data'!$O$8:$DY$56,0,MATCH(CONCATENATE($J1170,O$6),'Model Performance Data'!$O$6:$DY$6,0)),'Model Performance Data'!$B$8:$B$56,$C1170,'Model Performance Data'!$C$8:$C$56,$D1170))</f>
        <v>0</v>
      </c>
    </row>
    <row r="1171" spans="2:15" outlineLevel="1" x14ac:dyDescent="0.35">
      <c r="B1171" s="37" t="s">
        <v>80</v>
      </c>
      <c r="C1171" s="38" t="str">
        <f>IF(ISBLANK('Model Performance Data'!$B$53),"-",'Model Performance Data'!$B$53)</f>
        <v>-</v>
      </c>
      <c r="D1171" s="38" t="str">
        <f>IF(ISBLANK('Model Performance Data'!$C$53),"-",'Model Performance Data'!$C$53)</f>
        <v>-</v>
      </c>
      <c r="E1171" s="38" t="str">
        <f>IF(ISBLANK('Model Performance Data'!$D$53),"-",'Model Performance Data'!$D$53)</f>
        <v>-</v>
      </c>
      <c r="F1171" s="38" t="str">
        <f>IF(ISBLANK('Model Performance Data'!$E$53),"-",'Model Performance Data'!$E$53)</f>
        <v>-</v>
      </c>
      <c r="G1171" s="38" t="str">
        <f>IF(ISBLANK('Model Performance Data'!$F$53),"-",'Model Performance Data'!$F$53)</f>
        <v>-</v>
      </c>
      <c r="H1171" s="38">
        <v>3</v>
      </c>
      <c r="I1171" s="38">
        <v>2</v>
      </c>
      <c r="J1171" s="37" t="str">
        <f t="shared" si="59"/>
        <v>32</v>
      </c>
      <c r="K1171" s="38" t="str">
        <f>IF(ISBLANK('Model Performance Data'!$L$53),"-",'Model Performance Data'!$L$53)</f>
        <v>-</v>
      </c>
      <c r="L1171" s="38" t="str">
        <f>IF(ISBLANK('Model Performance Data'!$K$53),"-",'Model Performance Data'!$K$53)</f>
        <v>-</v>
      </c>
      <c r="M1171" s="43">
        <f>IF(ISNA(SUMIFS(INDEX('Model Performance Data'!$O$8:$DY$56,0,MATCH(CONCATENATE($J1171,M$6),'Model Performance Data'!$O$6:$DY$6,0)),'Model Performance Data'!$B$8:$B$56,$C1171,'Model Performance Data'!$C$8:$C$56,$D1171)),"-",SUMIFS(INDEX('Model Performance Data'!$O$8:$DY$56,0,MATCH(CONCATENATE($J1171,M$6),'Model Performance Data'!$O$6:$DY$6,0)),'Model Performance Data'!$B$8:$B$56,$C1171,'Model Performance Data'!$C$8:$C$56,$D1171))</f>
        <v>0</v>
      </c>
      <c r="N1171" s="43">
        <f>IF(ISNA(SUMIFS(INDEX('Model Performance Data'!$O$8:$DY$56,0,MATCH(CONCATENATE($J1171,N$6),'Model Performance Data'!$O$6:$DY$6,0)),'Model Performance Data'!$B$8:$B$56,$C1171,'Model Performance Data'!$C$8:$C$56,$D1171)),"-",SUMIFS(INDEX('Model Performance Data'!$O$8:$DY$56,0,MATCH(CONCATENATE($J1171,N$6),'Model Performance Data'!$O$6:$DY$6,0)),'Model Performance Data'!$B$8:$B$56,$C1171,'Model Performance Data'!$C$8:$C$56,$D1171))</f>
        <v>0</v>
      </c>
      <c r="O1171" s="154">
        <f>IF(ISNA(SUMIFS(INDEX('Model Performance Data'!$O$8:$DY$56,0,MATCH(CONCATENATE($J1171,O$6),'Model Performance Data'!$O$6:$DY$6,0)),'Model Performance Data'!$B$8:$B$56,$C1171,'Model Performance Data'!$C$8:$C$56,$D1171)),"-",SUMIFS(INDEX('Model Performance Data'!$O$8:$DY$56,0,MATCH(CONCATENATE($J1171,O$6),'Model Performance Data'!$O$6:$DY$6,0)),'Model Performance Data'!$B$8:$B$56,$C1171,'Model Performance Data'!$C$8:$C$56,$D1171))</f>
        <v>0</v>
      </c>
    </row>
    <row r="1172" spans="2:15" outlineLevel="1" x14ac:dyDescent="0.35">
      <c r="B1172" s="37" t="s">
        <v>80</v>
      </c>
      <c r="C1172" s="38" t="str">
        <f>IF(ISBLANK('Model Performance Data'!$B$53),"-",'Model Performance Data'!$B$53)</f>
        <v>-</v>
      </c>
      <c r="D1172" s="38" t="str">
        <f>IF(ISBLANK('Model Performance Data'!$C$53),"-",'Model Performance Data'!$C$53)</f>
        <v>-</v>
      </c>
      <c r="E1172" s="38" t="str">
        <f>IF(ISBLANK('Model Performance Data'!$D$53),"-",'Model Performance Data'!$D$53)</f>
        <v>-</v>
      </c>
      <c r="F1172" s="38" t="str">
        <f>IF(ISBLANK('Model Performance Data'!$E$53),"-",'Model Performance Data'!$E$53)</f>
        <v>-</v>
      </c>
      <c r="G1172" s="38" t="str">
        <f>IF(ISBLANK('Model Performance Data'!$F$53),"-",'Model Performance Data'!$F$53)</f>
        <v>-</v>
      </c>
      <c r="H1172" s="38">
        <v>3</v>
      </c>
      <c r="I1172" s="38">
        <v>3</v>
      </c>
      <c r="J1172" s="37" t="str">
        <f t="shared" si="59"/>
        <v>33</v>
      </c>
      <c r="K1172" s="38" t="str">
        <f>IF(ISBLANK('Model Performance Data'!$L$53),"-",'Model Performance Data'!$L$53)</f>
        <v>-</v>
      </c>
      <c r="L1172" s="38" t="str">
        <f>IF(ISBLANK('Model Performance Data'!$K$53),"-",'Model Performance Data'!$K$53)</f>
        <v>-</v>
      </c>
      <c r="M1172" s="43">
        <f>IF(ISNA(SUMIFS(INDEX('Model Performance Data'!$O$8:$DY$56,0,MATCH(CONCATENATE($J1172,M$6),'Model Performance Data'!$O$6:$DY$6,0)),'Model Performance Data'!$B$8:$B$56,$C1172,'Model Performance Data'!$C$8:$C$56,$D1172)),"-",SUMIFS(INDEX('Model Performance Data'!$O$8:$DY$56,0,MATCH(CONCATENATE($J1172,M$6),'Model Performance Data'!$O$6:$DY$6,0)),'Model Performance Data'!$B$8:$B$56,$C1172,'Model Performance Data'!$C$8:$C$56,$D1172))</f>
        <v>0</v>
      </c>
      <c r="N1172" s="43">
        <f>IF(ISNA(SUMIFS(INDEX('Model Performance Data'!$O$8:$DY$56,0,MATCH(CONCATENATE($J1172,N$6),'Model Performance Data'!$O$6:$DY$6,0)),'Model Performance Data'!$B$8:$B$56,$C1172,'Model Performance Data'!$C$8:$C$56,$D1172)),"-",SUMIFS(INDEX('Model Performance Data'!$O$8:$DY$56,0,MATCH(CONCATENATE($J1172,N$6),'Model Performance Data'!$O$6:$DY$6,0)),'Model Performance Data'!$B$8:$B$56,$C1172,'Model Performance Data'!$C$8:$C$56,$D1172))</f>
        <v>0</v>
      </c>
      <c r="O1172" s="154">
        <f>IF(ISNA(SUMIFS(INDEX('Model Performance Data'!$O$8:$DY$56,0,MATCH(CONCATENATE($J1172,O$6),'Model Performance Data'!$O$6:$DY$6,0)),'Model Performance Data'!$B$8:$B$56,$C1172,'Model Performance Data'!$C$8:$C$56,$D1172)),"-",SUMIFS(INDEX('Model Performance Data'!$O$8:$DY$56,0,MATCH(CONCATENATE($J1172,O$6),'Model Performance Data'!$O$6:$DY$6,0)),'Model Performance Data'!$B$8:$B$56,$C1172,'Model Performance Data'!$C$8:$C$56,$D1172))</f>
        <v>0</v>
      </c>
    </row>
    <row r="1173" spans="2:15" outlineLevel="1" x14ac:dyDescent="0.35">
      <c r="B1173" s="37" t="s">
        <v>80</v>
      </c>
      <c r="C1173" s="38" t="str">
        <f>IF(ISBLANK('Model Performance Data'!$B$53),"-",'Model Performance Data'!$B$53)</f>
        <v>-</v>
      </c>
      <c r="D1173" s="38" t="str">
        <f>IF(ISBLANK('Model Performance Data'!$C$53),"-",'Model Performance Data'!$C$53)</f>
        <v>-</v>
      </c>
      <c r="E1173" s="38" t="str">
        <f>IF(ISBLANK('Model Performance Data'!$D$53),"-",'Model Performance Data'!$D$53)</f>
        <v>-</v>
      </c>
      <c r="F1173" s="38" t="str">
        <f>IF(ISBLANK('Model Performance Data'!$E$53),"-",'Model Performance Data'!$E$53)</f>
        <v>-</v>
      </c>
      <c r="G1173" s="38" t="str">
        <f>IF(ISBLANK('Model Performance Data'!$F$53),"-",'Model Performance Data'!$F$53)</f>
        <v>-</v>
      </c>
      <c r="H1173" s="38">
        <v>3</v>
      </c>
      <c r="I1173" s="38">
        <v>4</v>
      </c>
      <c r="J1173" s="37" t="str">
        <f t="shared" si="59"/>
        <v>34</v>
      </c>
      <c r="K1173" s="38" t="str">
        <f>IF(ISBLANK('Model Performance Data'!$L$53),"-",'Model Performance Data'!$L$53)</f>
        <v>-</v>
      </c>
      <c r="L1173" s="38" t="str">
        <f>IF(ISBLANK('Model Performance Data'!$K$53),"-",'Model Performance Data'!$K$53)</f>
        <v>-</v>
      </c>
      <c r="M1173" s="43">
        <f>IF(ISNA(SUMIFS(INDEX('Model Performance Data'!$O$8:$DY$56,0,MATCH(CONCATENATE($J1173,M$6),'Model Performance Data'!$O$6:$DY$6,0)),'Model Performance Data'!$B$8:$B$56,$C1173,'Model Performance Data'!$C$8:$C$56,$D1173)),"-",SUMIFS(INDEX('Model Performance Data'!$O$8:$DY$56,0,MATCH(CONCATENATE($J1173,M$6),'Model Performance Data'!$O$6:$DY$6,0)),'Model Performance Data'!$B$8:$B$56,$C1173,'Model Performance Data'!$C$8:$C$56,$D1173))</f>
        <v>0</v>
      </c>
      <c r="N1173" s="43">
        <f>IF(ISNA(SUMIFS(INDEX('Model Performance Data'!$O$8:$DY$56,0,MATCH(CONCATENATE($J1173,N$6),'Model Performance Data'!$O$6:$DY$6,0)),'Model Performance Data'!$B$8:$B$56,$C1173,'Model Performance Data'!$C$8:$C$56,$D1173)),"-",SUMIFS(INDEX('Model Performance Data'!$O$8:$DY$56,0,MATCH(CONCATENATE($J1173,N$6),'Model Performance Data'!$O$6:$DY$6,0)),'Model Performance Data'!$B$8:$B$56,$C1173,'Model Performance Data'!$C$8:$C$56,$D1173))</f>
        <v>0</v>
      </c>
      <c r="O1173" s="154">
        <f>IF(ISNA(SUMIFS(INDEX('Model Performance Data'!$O$8:$DY$56,0,MATCH(CONCATENATE($J1173,O$6),'Model Performance Data'!$O$6:$DY$6,0)),'Model Performance Data'!$B$8:$B$56,$C1173,'Model Performance Data'!$C$8:$C$56,$D1173)),"-",SUMIFS(INDEX('Model Performance Data'!$O$8:$DY$56,0,MATCH(CONCATENATE($J1173,O$6),'Model Performance Data'!$O$6:$DY$6,0)),'Model Performance Data'!$B$8:$B$56,$C1173,'Model Performance Data'!$C$8:$C$56,$D1173))</f>
        <v>0</v>
      </c>
    </row>
    <row r="1174" spans="2:15" outlineLevel="1" x14ac:dyDescent="0.35">
      <c r="B1174" s="37" t="s">
        <v>80</v>
      </c>
      <c r="C1174" s="38" t="str">
        <f>IF(ISBLANK('Model Performance Data'!$B$53),"-",'Model Performance Data'!$B$53)</f>
        <v>-</v>
      </c>
      <c r="D1174" s="38" t="str">
        <f>IF(ISBLANK('Model Performance Data'!$C$53),"-",'Model Performance Data'!$C$53)</f>
        <v>-</v>
      </c>
      <c r="E1174" s="38" t="str">
        <f>IF(ISBLANK('Model Performance Data'!$D$53),"-",'Model Performance Data'!$D$53)</f>
        <v>-</v>
      </c>
      <c r="F1174" s="38" t="str">
        <f>IF(ISBLANK('Model Performance Data'!$E$53),"-",'Model Performance Data'!$E$53)</f>
        <v>-</v>
      </c>
      <c r="G1174" s="38" t="str">
        <f>IF(ISBLANK('Model Performance Data'!$F$53),"-",'Model Performance Data'!$F$53)</f>
        <v>-</v>
      </c>
      <c r="H1174" s="38">
        <v>3</v>
      </c>
      <c r="I1174" s="38">
        <v>5</v>
      </c>
      <c r="J1174" s="37" t="str">
        <f t="shared" si="59"/>
        <v>35</v>
      </c>
      <c r="K1174" s="38" t="str">
        <f>IF(ISBLANK('Model Performance Data'!$L$53),"-",'Model Performance Data'!$L$53)</f>
        <v>-</v>
      </c>
      <c r="L1174" s="38" t="str">
        <f>IF(ISBLANK('Model Performance Data'!$K$53),"-",'Model Performance Data'!$K$53)</f>
        <v>-</v>
      </c>
      <c r="M1174" s="43">
        <f>IF(ISNA(SUMIFS(INDEX('Model Performance Data'!$O$8:$DY$56,0,MATCH(CONCATENATE($J1174,M$6),'Model Performance Data'!$O$6:$DY$6,0)),'Model Performance Data'!$B$8:$B$56,$C1174,'Model Performance Data'!$C$8:$C$56,$D1174)),"-",SUMIFS(INDEX('Model Performance Data'!$O$8:$DY$56,0,MATCH(CONCATENATE($J1174,M$6),'Model Performance Data'!$O$6:$DY$6,0)),'Model Performance Data'!$B$8:$B$56,$C1174,'Model Performance Data'!$C$8:$C$56,$D1174))</f>
        <v>0</v>
      </c>
      <c r="N1174" s="43">
        <f>IF(ISNA(SUMIFS(INDEX('Model Performance Data'!$O$8:$DY$56,0,MATCH(CONCATENATE($J1174,N$6),'Model Performance Data'!$O$6:$DY$6,0)),'Model Performance Data'!$B$8:$B$56,$C1174,'Model Performance Data'!$C$8:$C$56,$D1174)),"-",SUMIFS(INDEX('Model Performance Data'!$O$8:$DY$56,0,MATCH(CONCATENATE($J1174,N$6),'Model Performance Data'!$O$6:$DY$6,0)),'Model Performance Data'!$B$8:$B$56,$C1174,'Model Performance Data'!$C$8:$C$56,$D1174))</f>
        <v>0</v>
      </c>
      <c r="O1174" s="154">
        <f>IF(ISNA(SUMIFS(INDEX('Model Performance Data'!$O$8:$DY$56,0,MATCH(CONCATENATE($J1174,O$6),'Model Performance Data'!$O$6:$DY$6,0)),'Model Performance Data'!$B$8:$B$56,$C1174,'Model Performance Data'!$C$8:$C$56,$D1174)),"-",SUMIFS(INDEX('Model Performance Data'!$O$8:$DY$56,0,MATCH(CONCATENATE($J1174,O$6),'Model Performance Data'!$O$6:$DY$6,0)),'Model Performance Data'!$B$8:$B$56,$C1174,'Model Performance Data'!$C$8:$C$56,$D1174))</f>
        <v>0</v>
      </c>
    </row>
    <row r="1175" spans="2:15" outlineLevel="1" x14ac:dyDescent="0.35">
      <c r="B1175" s="37" t="s">
        <v>80</v>
      </c>
      <c r="C1175" s="38" t="str">
        <f>IF(ISBLANK('Model Performance Data'!$B$53),"-",'Model Performance Data'!$B$53)</f>
        <v>-</v>
      </c>
      <c r="D1175" s="38" t="str">
        <f>IF(ISBLANK('Model Performance Data'!$C$53),"-",'Model Performance Data'!$C$53)</f>
        <v>-</v>
      </c>
      <c r="E1175" s="38" t="str">
        <f>IF(ISBLANK('Model Performance Data'!$D$53),"-",'Model Performance Data'!$D$53)</f>
        <v>-</v>
      </c>
      <c r="F1175" s="38" t="str">
        <f>IF(ISBLANK('Model Performance Data'!$E$53),"-",'Model Performance Data'!$E$53)</f>
        <v>-</v>
      </c>
      <c r="G1175" s="38" t="str">
        <f>IF(ISBLANK('Model Performance Data'!$F$53),"-",'Model Performance Data'!$F$53)</f>
        <v>-</v>
      </c>
      <c r="H1175" s="38">
        <v>3</v>
      </c>
      <c r="I1175" s="38" t="s">
        <v>65</v>
      </c>
      <c r="J1175" s="37" t="str">
        <f t="shared" si="59"/>
        <v>3Goal</v>
      </c>
      <c r="K1175" s="38" t="str">
        <f>IF(ISBLANK('Model Performance Data'!$L$53),"-",'Model Performance Data'!$L$53)</f>
        <v>-</v>
      </c>
      <c r="L1175" s="38" t="str">
        <f>IF(ISBLANK('Model Performance Data'!$K$53),"-",'Model Performance Data'!$K$53)</f>
        <v>-</v>
      </c>
      <c r="M1175" s="43" t="str">
        <f>IF(ISNA(SUMIFS(INDEX('Model Performance Data'!$O$8:$DY$56,0,MATCH(CONCATENATE($J1175,M$6),'Model Performance Data'!$O$6:$DY$6,0)),'Model Performance Data'!$B$8:$B$56,$C1175,'Model Performance Data'!$C$8:$C$56,$D1175)),"-",SUMIFS(INDEX('Model Performance Data'!$O$8:$DY$56,0,MATCH(CONCATENATE($J1175,M$6),'Model Performance Data'!$O$6:$DY$6,0)),'Model Performance Data'!$B$8:$B$56,$C1175,'Model Performance Data'!$C$8:$C$56,$D1175))</f>
        <v>-</v>
      </c>
      <c r="N1175" s="43" t="str">
        <f>IF(ISNA(SUMIFS(INDEX('Model Performance Data'!$O$8:$DY$56,0,MATCH(CONCATENATE($J1175,N$6),'Model Performance Data'!$O$6:$DY$6,0)),'Model Performance Data'!$B$8:$B$56,$C1175,'Model Performance Data'!$C$8:$C$56,$D1175)),"-",SUMIFS(INDEX('Model Performance Data'!$O$8:$DY$56,0,MATCH(CONCATENATE($J1175,N$6),'Model Performance Data'!$O$6:$DY$6,0)),'Model Performance Data'!$B$8:$B$56,$C1175,'Model Performance Data'!$C$8:$C$56,$D1175))</f>
        <v>-</v>
      </c>
      <c r="O1175" s="154">
        <f>IF(ISNA(SUMIFS(INDEX('Model Performance Data'!$O$8:$DY$56,0,MATCH(CONCATENATE($J1175,O$6),'Model Performance Data'!$O$6:$DY$6,0)),'Model Performance Data'!$B$8:$B$56,$C1175,'Model Performance Data'!$C$8:$C$56,$D1175)),"-",SUMIFS(INDEX('Model Performance Data'!$O$8:$DY$56,0,MATCH(CONCATENATE($J1175,O$6),'Model Performance Data'!$O$6:$DY$6,0)),'Model Performance Data'!$B$8:$B$56,$C1175,'Model Performance Data'!$C$8:$C$56,$D1175))</f>
        <v>0</v>
      </c>
    </row>
    <row r="1176" spans="2:15" outlineLevel="1" x14ac:dyDescent="0.35">
      <c r="B1176" s="37" t="s">
        <v>80</v>
      </c>
      <c r="C1176" s="38" t="str">
        <f>IF(ISBLANK('Model Performance Data'!$B$53),"-",'Model Performance Data'!$B$53)</f>
        <v>-</v>
      </c>
      <c r="D1176" s="38" t="str">
        <f>IF(ISBLANK('Model Performance Data'!$C$53),"-",'Model Performance Data'!$C$53)</f>
        <v>-</v>
      </c>
      <c r="E1176" s="38" t="str">
        <f>IF(ISBLANK('Model Performance Data'!$D$53),"-",'Model Performance Data'!$D$53)</f>
        <v>-</v>
      </c>
      <c r="F1176" s="38" t="str">
        <f>IF(ISBLANK('Model Performance Data'!$E$53),"-",'Model Performance Data'!$E$53)</f>
        <v>-</v>
      </c>
      <c r="G1176" s="38" t="str">
        <f>IF(ISBLANK('Model Performance Data'!$F$53),"-",'Model Performance Data'!$F$53)</f>
        <v>-</v>
      </c>
      <c r="H1176" s="38">
        <v>4</v>
      </c>
      <c r="I1176" s="38">
        <v>1</v>
      </c>
      <c r="J1176" s="37" t="str">
        <f t="shared" ref="J1176:J1181" si="62">CONCATENATE(H1176,I1176)</f>
        <v>41</v>
      </c>
      <c r="K1176" s="38" t="str">
        <f>IF(ISBLANK('Model Performance Data'!$L$53),"-",'Model Performance Data'!$L$53)</f>
        <v>-</v>
      </c>
      <c r="L1176" s="38" t="str">
        <f>IF(ISBLANK('Model Performance Data'!$K$53),"-",'Model Performance Data'!$K$53)</f>
        <v>-</v>
      </c>
      <c r="M1176" s="43">
        <f>IF(ISNA(SUMIFS(INDEX('Model Performance Data'!$O$8:$DY$56,0,MATCH(CONCATENATE($J1176,M$6),'Model Performance Data'!$O$6:$DY$6,0)),'Model Performance Data'!$B$8:$B$56,$C1176,'Model Performance Data'!$C$8:$C$56,$D1176)),"-",SUMIFS(INDEX('Model Performance Data'!$O$8:$DY$56,0,MATCH(CONCATENATE($J1176,M$6),'Model Performance Data'!$O$6:$DY$6,0)),'Model Performance Data'!$B$8:$B$56,$C1176,'Model Performance Data'!$C$8:$C$56,$D1176))</f>
        <v>0</v>
      </c>
      <c r="N1176" s="43">
        <f>IF(ISNA(SUMIFS(INDEX('Model Performance Data'!$O$8:$DY$56,0,MATCH(CONCATENATE($J1176,N$6),'Model Performance Data'!$O$6:$DY$6,0)),'Model Performance Data'!$B$8:$B$56,$C1176,'Model Performance Data'!$C$8:$C$56,$D1176)),"-",SUMIFS(INDEX('Model Performance Data'!$O$8:$DY$56,0,MATCH(CONCATENATE($J1176,N$6),'Model Performance Data'!$O$6:$DY$6,0)),'Model Performance Data'!$B$8:$B$56,$C1176,'Model Performance Data'!$C$8:$C$56,$D1176))</f>
        <v>0</v>
      </c>
      <c r="O1176" s="154">
        <f>IF(ISNA(SUMIFS(INDEX('Model Performance Data'!$O$8:$DY$56,0,MATCH(CONCATENATE($J1176,O$6),'Model Performance Data'!$O$6:$DY$6,0)),'Model Performance Data'!$B$8:$B$56,$C1176,'Model Performance Data'!$C$8:$C$56,$D1176)),"-",SUMIFS(INDEX('Model Performance Data'!$O$8:$DY$56,0,MATCH(CONCATENATE($J1176,O$6),'Model Performance Data'!$O$6:$DY$6,0)),'Model Performance Data'!$B$8:$B$56,$C1176,'Model Performance Data'!$C$8:$C$56,$D1176))</f>
        <v>0</v>
      </c>
    </row>
    <row r="1177" spans="2:15" outlineLevel="1" x14ac:dyDescent="0.35">
      <c r="B1177" s="37" t="s">
        <v>80</v>
      </c>
      <c r="C1177" s="38" t="str">
        <f>IF(ISBLANK('Model Performance Data'!$B$53),"-",'Model Performance Data'!$B$53)</f>
        <v>-</v>
      </c>
      <c r="D1177" s="38" t="str">
        <f>IF(ISBLANK('Model Performance Data'!$C$53),"-",'Model Performance Data'!$C$53)</f>
        <v>-</v>
      </c>
      <c r="E1177" s="38" t="str">
        <f>IF(ISBLANK('Model Performance Data'!$D$53),"-",'Model Performance Data'!$D$53)</f>
        <v>-</v>
      </c>
      <c r="F1177" s="38" t="str">
        <f>IF(ISBLANK('Model Performance Data'!$E$53),"-",'Model Performance Data'!$E$53)</f>
        <v>-</v>
      </c>
      <c r="G1177" s="38" t="str">
        <f>IF(ISBLANK('Model Performance Data'!$F$53),"-",'Model Performance Data'!$F$53)</f>
        <v>-</v>
      </c>
      <c r="H1177" s="38">
        <v>4</v>
      </c>
      <c r="I1177" s="38">
        <v>2</v>
      </c>
      <c r="J1177" s="37" t="str">
        <f t="shared" si="62"/>
        <v>42</v>
      </c>
      <c r="K1177" s="38" t="str">
        <f>IF(ISBLANK('Model Performance Data'!$L$53),"-",'Model Performance Data'!$L$53)</f>
        <v>-</v>
      </c>
      <c r="L1177" s="38" t="str">
        <f>IF(ISBLANK('Model Performance Data'!$K$53),"-",'Model Performance Data'!$K$53)</f>
        <v>-</v>
      </c>
      <c r="M1177" s="43">
        <f>IF(ISNA(SUMIFS(INDEX('Model Performance Data'!$O$8:$DY$56,0,MATCH(CONCATENATE($J1177,M$6),'Model Performance Data'!$O$6:$DY$6,0)),'Model Performance Data'!$B$8:$B$56,$C1177,'Model Performance Data'!$C$8:$C$56,$D1177)),"-",SUMIFS(INDEX('Model Performance Data'!$O$8:$DY$56,0,MATCH(CONCATENATE($J1177,M$6),'Model Performance Data'!$O$6:$DY$6,0)),'Model Performance Data'!$B$8:$B$56,$C1177,'Model Performance Data'!$C$8:$C$56,$D1177))</f>
        <v>0</v>
      </c>
      <c r="N1177" s="43">
        <f>IF(ISNA(SUMIFS(INDEX('Model Performance Data'!$O$8:$DY$56,0,MATCH(CONCATENATE($J1177,N$6),'Model Performance Data'!$O$6:$DY$6,0)),'Model Performance Data'!$B$8:$B$56,$C1177,'Model Performance Data'!$C$8:$C$56,$D1177)),"-",SUMIFS(INDEX('Model Performance Data'!$O$8:$DY$56,0,MATCH(CONCATENATE($J1177,N$6),'Model Performance Data'!$O$6:$DY$6,0)),'Model Performance Data'!$B$8:$B$56,$C1177,'Model Performance Data'!$C$8:$C$56,$D1177))</f>
        <v>0</v>
      </c>
      <c r="O1177" s="154">
        <f>IF(ISNA(SUMIFS(INDEX('Model Performance Data'!$O$8:$DY$56,0,MATCH(CONCATENATE($J1177,O$6),'Model Performance Data'!$O$6:$DY$6,0)),'Model Performance Data'!$B$8:$B$56,$C1177,'Model Performance Data'!$C$8:$C$56,$D1177)),"-",SUMIFS(INDEX('Model Performance Data'!$O$8:$DY$56,0,MATCH(CONCATENATE($J1177,O$6),'Model Performance Data'!$O$6:$DY$6,0)),'Model Performance Data'!$B$8:$B$56,$C1177,'Model Performance Data'!$C$8:$C$56,$D1177))</f>
        <v>0</v>
      </c>
    </row>
    <row r="1178" spans="2:15" outlineLevel="1" x14ac:dyDescent="0.35">
      <c r="B1178" s="37" t="s">
        <v>80</v>
      </c>
      <c r="C1178" s="38" t="str">
        <f>IF(ISBLANK('Model Performance Data'!$B$53),"-",'Model Performance Data'!$B$53)</f>
        <v>-</v>
      </c>
      <c r="D1178" s="38" t="str">
        <f>IF(ISBLANK('Model Performance Data'!$C$53),"-",'Model Performance Data'!$C$53)</f>
        <v>-</v>
      </c>
      <c r="E1178" s="38" t="str">
        <f>IF(ISBLANK('Model Performance Data'!$D$53),"-",'Model Performance Data'!$D$53)</f>
        <v>-</v>
      </c>
      <c r="F1178" s="38" t="str">
        <f>IF(ISBLANK('Model Performance Data'!$E$53),"-",'Model Performance Data'!$E$53)</f>
        <v>-</v>
      </c>
      <c r="G1178" s="38" t="str">
        <f>IF(ISBLANK('Model Performance Data'!$F$53),"-",'Model Performance Data'!$F$53)</f>
        <v>-</v>
      </c>
      <c r="H1178" s="38">
        <v>4</v>
      </c>
      <c r="I1178" s="38">
        <v>3</v>
      </c>
      <c r="J1178" s="37" t="str">
        <f t="shared" si="62"/>
        <v>43</v>
      </c>
      <c r="K1178" s="38" t="str">
        <f>IF(ISBLANK('Model Performance Data'!$L$53),"-",'Model Performance Data'!$L$53)</f>
        <v>-</v>
      </c>
      <c r="L1178" s="38" t="str">
        <f>IF(ISBLANK('Model Performance Data'!$K$53),"-",'Model Performance Data'!$K$53)</f>
        <v>-</v>
      </c>
      <c r="M1178" s="43">
        <f>IF(ISNA(SUMIFS(INDEX('Model Performance Data'!$O$8:$DY$56,0,MATCH(CONCATENATE($J1178,M$6),'Model Performance Data'!$O$6:$DY$6,0)),'Model Performance Data'!$B$8:$B$56,$C1178,'Model Performance Data'!$C$8:$C$56,$D1178)),"-",SUMIFS(INDEX('Model Performance Data'!$O$8:$DY$56,0,MATCH(CONCATENATE($J1178,M$6),'Model Performance Data'!$O$6:$DY$6,0)),'Model Performance Data'!$B$8:$B$56,$C1178,'Model Performance Data'!$C$8:$C$56,$D1178))</f>
        <v>0</v>
      </c>
      <c r="N1178" s="43">
        <f>IF(ISNA(SUMIFS(INDEX('Model Performance Data'!$O$8:$DY$56,0,MATCH(CONCATENATE($J1178,N$6),'Model Performance Data'!$O$6:$DY$6,0)),'Model Performance Data'!$B$8:$B$56,$C1178,'Model Performance Data'!$C$8:$C$56,$D1178)),"-",SUMIFS(INDEX('Model Performance Data'!$O$8:$DY$56,0,MATCH(CONCATENATE($J1178,N$6),'Model Performance Data'!$O$6:$DY$6,0)),'Model Performance Data'!$B$8:$B$56,$C1178,'Model Performance Data'!$C$8:$C$56,$D1178))</f>
        <v>0</v>
      </c>
      <c r="O1178" s="154">
        <f>IF(ISNA(SUMIFS(INDEX('Model Performance Data'!$O$8:$DY$56,0,MATCH(CONCATENATE($J1178,O$6),'Model Performance Data'!$O$6:$DY$6,0)),'Model Performance Data'!$B$8:$B$56,$C1178,'Model Performance Data'!$C$8:$C$56,$D1178)),"-",SUMIFS(INDEX('Model Performance Data'!$O$8:$DY$56,0,MATCH(CONCATENATE($J1178,O$6),'Model Performance Data'!$O$6:$DY$6,0)),'Model Performance Data'!$B$8:$B$56,$C1178,'Model Performance Data'!$C$8:$C$56,$D1178))</f>
        <v>0</v>
      </c>
    </row>
    <row r="1179" spans="2:15" outlineLevel="1" x14ac:dyDescent="0.35">
      <c r="B1179" s="37" t="s">
        <v>80</v>
      </c>
      <c r="C1179" s="38" t="str">
        <f>IF(ISBLANK('Model Performance Data'!$B$53),"-",'Model Performance Data'!$B$53)</f>
        <v>-</v>
      </c>
      <c r="D1179" s="38" t="str">
        <f>IF(ISBLANK('Model Performance Data'!$C$53),"-",'Model Performance Data'!$C$53)</f>
        <v>-</v>
      </c>
      <c r="E1179" s="38" t="str">
        <f>IF(ISBLANK('Model Performance Data'!$D$53),"-",'Model Performance Data'!$D$53)</f>
        <v>-</v>
      </c>
      <c r="F1179" s="38" t="str">
        <f>IF(ISBLANK('Model Performance Data'!$E$53),"-",'Model Performance Data'!$E$53)</f>
        <v>-</v>
      </c>
      <c r="G1179" s="38" t="str">
        <f>IF(ISBLANK('Model Performance Data'!$F$53),"-",'Model Performance Data'!$F$53)</f>
        <v>-</v>
      </c>
      <c r="H1179" s="38">
        <v>4</v>
      </c>
      <c r="I1179" s="38">
        <v>4</v>
      </c>
      <c r="J1179" s="37" t="str">
        <f t="shared" si="62"/>
        <v>44</v>
      </c>
      <c r="K1179" s="38" t="str">
        <f>IF(ISBLANK('Model Performance Data'!$L$53),"-",'Model Performance Data'!$L$53)</f>
        <v>-</v>
      </c>
      <c r="L1179" s="38" t="str">
        <f>IF(ISBLANK('Model Performance Data'!$K$53),"-",'Model Performance Data'!$K$53)</f>
        <v>-</v>
      </c>
      <c r="M1179" s="43">
        <f>IF(ISNA(SUMIFS(INDEX('Model Performance Data'!$O$8:$DY$56,0,MATCH(CONCATENATE($J1179,M$6),'Model Performance Data'!$O$6:$DY$6,0)),'Model Performance Data'!$B$8:$B$56,$C1179,'Model Performance Data'!$C$8:$C$56,$D1179)),"-",SUMIFS(INDEX('Model Performance Data'!$O$8:$DY$56,0,MATCH(CONCATENATE($J1179,M$6),'Model Performance Data'!$O$6:$DY$6,0)),'Model Performance Data'!$B$8:$B$56,$C1179,'Model Performance Data'!$C$8:$C$56,$D1179))</f>
        <v>0</v>
      </c>
      <c r="N1179" s="43">
        <f>IF(ISNA(SUMIFS(INDEX('Model Performance Data'!$O$8:$DY$56,0,MATCH(CONCATENATE($J1179,N$6),'Model Performance Data'!$O$6:$DY$6,0)),'Model Performance Data'!$B$8:$B$56,$C1179,'Model Performance Data'!$C$8:$C$56,$D1179)),"-",SUMIFS(INDEX('Model Performance Data'!$O$8:$DY$56,0,MATCH(CONCATENATE($J1179,N$6),'Model Performance Data'!$O$6:$DY$6,0)),'Model Performance Data'!$B$8:$B$56,$C1179,'Model Performance Data'!$C$8:$C$56,$D1179))</f>
        <v>0</v>
      </c>
      <c r="O1179" s="154">
        <f>IF(ISNA(SUMIFS(INDEX('Model Performance Data'!$O$8:$DY$56,0,MATCH(CONCATENATE($J1179,O$6),'Model Performance Data'!$O$6:$DY$6,0)),'Model Performance Data'!$B$8:$B$56,$C1179,'Model Performance Data'!$C$8:$C$56,$D1179)),"-",SUMIFS(INDEX('Model Performance Data'!$O$8:$DY$56,0,MATCH(CONCATENATE($J1179,O$6),'Model Performance Data'!$O$6:$DY$6,0)),'Model Performance Data'!$B$8:$B$56,$C1179,'Model Performance Data'!$C$8:$C$56,$D1179))</f>
        <v>0</v>
      </c>
    </row>
    <row r="1180" spans="2:15" outlineLevel="1" x14ac:dyDescent="0.35">
      <c r="B1180" s="37" t="s">
        <v>80</v>
      </c>
      <c r="C1180" s="38" t="str">
        <f>IF(ISBLANK('Model Performance Data'!$B$53),"-",'Model Performance Data'!$B$53)</f>
        <v>-</v>
      </c>
      <c r="D1180" s="38" t="str">
        <f>IF(ISBLANK('Model Performance Data'!$C$53),"-",'Model Performance Data'!$C$53)</f>
        <v>-</v>
      </c>
      <c r="E1180" s="38" t="str">
        <f>IF(ISBLANK('Model Performance Data'!$D$53),"-",'Model Performance Data'!$D$53)</f>
        <v>-</v>
      </c>
      <c r="F1180" s="38" t="str">
        <f>IF(ISBLANK('Model Performance Data'!$E$53),"-",'Model Performance Data'!$E$53)</f>
        <v>-</v>
      </c>
      <c r="G1180" s="38" t="str">
        <f>IF(ISBLANK('Model Performance Data'!$F$53),"-",'Model Performance Data'!$F$53)</f>
        <v>-</v>
      </c>
      <c r="H1180" s="38">
        <v>4</v>
      </c>
      <c r="I1180" s="38">
        <v>5</v>
      </c>
      <c r="J1180" s="37" t="str">
        <f t="shared" si="62"/>
        <v>45</v>
      </c>
      <c r="K1180" s="38" t="str">
        <f>IF(ISBLANK('Model Performance Data'!$L$53),"-",'Model Performance Data'!$L$53)</f>
        <v>-</v>
      </c>
      <c r="L1180" s="38" t="str">
        <f>IF(ISBLANK('Model Performance Data'!$K$53),"-",'Model Performance Data'!$K$53)</f>
        <v>-</v>
      </c>
      <c r="M1180" s="43">
        <f>IF(ISNA(SUMIFS(INDEX('Model Performance Data'!$O$8:$DY$56,0,MATCH(CONCATENATE($J1180,M$6),'Model Performance Data'!$O$6:$DY$6,0)),'Model Performance Data'!$B$8:$B$56,$C1180,'Model Performance Data'!$C$8:$C$56,$D1180)),"-",SUMIFS(INDEX('Model Performance Data'!$O$8:$DY$56,0,MATCH(CONCATENATE($J1180,M$6),'Model Performance Data'!$O$6:$DY$6,0)),'Model Performance Data'!$B$8:$B$56,$C1180,'Model Performance Data'!$C$8:$C$56,$D1180))</f>
        <v>0</v>
      </c>
      <c r="N1180" s="43">
        <f>IF(ISNA(SUMIFS(INDEX('Model Performance Data'!$O$8:$DY$56,0,MATCH(CONCATENATE($J1180,N$6),'Model Performance Data'!$O$6:$DY$6,0)),'Model Performance Data'!$B$8:$B$56,$C1180,'Model Performance Data'!$C$8:$C$56,$D1180)),"-",SUMIFS(INDEX('Model Performance Data'!$O$8:$DY$56,0,MATCH(CONCATENATE($J1180,N$6),'Model Performance Data'!$O$6:$DY$6,0)),'Model Performance Data'!$B$8:$B$56,$C1180,'Model Performance Data'!$C$8:$C$56,$D1180))</f>
        <v>0</v>
      </c>
      <c r="O1180" s="154">
        <f>IF(ISNA(SUMIFS(INDEX('Model Performance Data'!$O$8:$DY$56,0,MATCH(CONCATENATE($J1180,O$6),'Model Performance Data'!$O$6:$DY$6,0)),'Model Performance Data'!$B$8:$B$56,$C1180,'Model Performance Data'!$C$8:$C$56,$D1180)),"-",SUMIFS(INDEX('Model Performance Data'!$O$8:$DY$56,0,MATCH(CONCATENATE($J1180,O$6),'Model Performance Data'!$O$6:$DY$6,0)),'Model Performance Data'!$B$8:$B$56,$C1180,'Model Performance Data'!$C$8:$C$56,$D1180))</f>
        <v>0</v>
      </c>
    </row>
    <row r="1181" spans="2:15" outlineLevel="1" x14ac:dyDescent="0.35">
      <c r="B1181" s="37" t="s">
        <v>80</v>
      </c>
      <c r="C1181" s="38" t="str">
        <f>IF(ISBLANK('Model Performance Data'!$B$53),"-",'Model Performance Data'!$B$53)</f>
        <v>-</v>
      </c>
      <c r="D1181" s="38" t="str">
        <f>IF(ISBLANK('Model Performance Data'!$C$53),"-",'Model Performance Data'!$C$53)</f>
        <v>-</v>
      </c>
      <c r="E1181" s="38" t="str">
        <f>IF(ISBLANK('Model Performance Data'!$D$53),"-",'Model Performance Data'!$D$53)</f>
        <v>-</v>
      </c>
      <c r="F1181" s="38" t="str">
        <f>IF(ISBLANK('Model Performance Data'!$E$53),"-",'Model Performance Data'!$E$53)</f>
        <v>-</v>
      </c>
      <c r="G1181" s="38" t="str">
        <f>IF(ISBLANK('Model Performance Data'!$F$53),"-",'Model Performance Data'!$F$53)</f>
        <v>-</v>
      </c>
      <c r="H1181" s="38">
        <v>4</v>
      </c>
      <c r="I1181" s="38" t="s">
        <v>65</v>
      </c>
      <c r="J1181" s="37" t="str">
        <f t="shared" si="62"/>
        <v>4Goal</v>
      </c>
      <c r="K1181" s="38" t="str">
        <f>IF(ISBLANK('Model Performance Data'!$L$53),"-",'Model Performance Data'!$L$53)</f>
        <v>-</v>
      </c>
      <c r="L1181" s="38" t="str">
        <f>IF(ISBLANK('Model Performance Data'!$K$53),"-",'Model Performance Data'!$K$53)</f>
        <v>-</v>
      </c>
      <c r="M1181" s="43" t="str">
        <f>IF(ISNA(SUMIFS(INDEX('Model Performance Data'!$O$8:$DY$56,0,MATCH(CONCATENATE($J1181,M$6),'Model Performance Data'!$O$6:$DY$6,0)),'Model Performance Data'!$B$8:$B$56,$C1181,'Model Performance Data'!$C$8:$C$56,$D1181)),"-",SUMIFS(INDEX('Model Performance Data'!$O$8:$DY$56,0,MATCH(CONCATENATE($J1181,M$6),'Model Performance Data'!$O$6:$DY$6,0)),'Model Performance Data'!$B$8:$B$56,$C1181,'Model Performance Data'!$C$8:$C$56,$D1181))</f>
        <v>-</v>
      </c>
      <c r="N1181" s="43" t="str">
        <f>IF(ISNA(SUMIFS(INDEX('Model Performance Data'!$O$8:$DY$56,0,MATCH(CONCATENATE($J1181,N$6),'Model Performance Data'!$O$6:$DY$6,0)),'Model Performance Data'!$B$8:$B$56,$C1181,'Model Performance Data'!$C$8:$C$56,$D1181)),"-",SUMIFS(INDEX('Model Performance Data'!$O$8:$DY$56,0,MATCH(CONCATENATE($J1181,N$6),'Model Performance Data'!$O$6:$DY$6,0)),'Model Performance Data'!$B$8:$B$56,$C1181,'Model Performance Data'!$C$8:$C$56,$D1181))</f>
        <v>-</v>
      </c>
      <c r="O1181" s="154">
        <f>IF(ISNA(SUMIFS(INDEX('Model Performance Data'!$O$8:$DY$56,0,MATCH(CONCATENATE($J1181,O$6),'Model Performance Data'!$O$6:$DY$6,0)),'Model Performance Data'!$B$8:$B$56,$C1181,'Model Performance Data'!$C$8:$C$56,$D1181)),"-",SUMIFS(INDEX('Model Performance Data'!$O$8:$DY$56,0,MATCH(CONCATENATE($J1181,O$6),'Model Performance Data'!$O$6:$DY$6,0)),'Model Performance Data'!$B$8:$B$56,$C1181,'Model Performance Data'!$C$8:$C$56,$D1181))</f>
        <v>0</v>
      </c>
    </row>
    <row r="1182" spans="2:15" outlineLevel="1" x14ac:dyDescent="0.35">
      <c r="B1182" s="37" t="s">
        <v>80</v>
      </c>
      <c r="C1182" s="38" t="str">
        <f>IF(ISBLANK('Model Performance Data'!$B$54),"-",'Model Performance Data'!$B$54)</f>
        <v>-</v>
      </c>
      <c r="D1182" s="38" t="str">
        <f>IF(ISBLANK('Model Performance Data'!$C$54),"-",'Model Performance Data'!$C$54)</f>
        <v>-</v>
      </c>
      <c r="E1182" s="38" t="str">
        <f>IF(ISBLANK('Model Performance Data'!$D$54),"-",'Model Performance Data'!$D$54)</f>
        <v>-</v>
      </c>
      <c r="F1182" s="38" t="str">
        <f>IF(ISBLANK('Model Performance Data'!$E$54),"-",'Model Performance Data'!$E$54)</f>
        <v>-</v>
      </c>
      <c r="G1182" s="38" t="str">
        <f>IF(ISBLANK('Model Performance Data'!$F$54),"-",'Model Performance Data'!$F$54)</f>
        <v>-</v>
      </c>
      <c r="H1182" s="38" t="s">
        <v>64</v>
      </c>
      <c r="I1182" s="38" t="s">
        <v>64</v>
      </c>
      <c r="J1182" s="37" t="str">
        <f t="shared" si="59"/>
        <v>BaselineBaseline</v>
      </c>
      <c r="K1182" s="38" t="str">
        <f>IF(ISBLANK('Model Performance Data'!$L$54),"-",'Model Performance Data'!$L$54)</f>
        <v>-</v>
      </c>
      <c r="L1182" s="38" t="str">
        <f>IF(ISBLANK('Model Performance Data'!$K$54),"-",'Model Performance Data'!$K$54)</f>
        <v>-</v>
      </c>
      <c r="M1182" s="43">
        <f>IF(ISNA(SUMIFS(INDEX('Model Performance Data'!$O$8:$DY$56,0,MATCH(CONCATENATE($J1182,M$6),'Model Performance Data'!$O$6:$DY$6,0)),'Model Performance Data'!$B$8:$B$56,$C1182,'Model Performance Data'!$C$8:$C$56,$D1182)),"-",SUMIFS(INDEX('Model Performance Data'!$O$8:$DY$56,0,MATCH(CONCATENATE($J1182,M$6),'Model Performance Data'!$O$6:$DY$6,0)),'Model Performance Data'!$B$8:$B$56,$C1182,'Model Performance Data'!$C$8:$C$56,$D1182))</f>
        <v>0</v>
      </c>
      <c r="N1182" s="43">
        <f>IF(ISNA(SUMIFS(INDEX('Model Performance Data'!$O$8:$DY$56,0,MATCH(CONCATENATE($J1182,N$6),'Model Performance Data'!$O$6:$DY$6,0)),'Model Performance Data'!$B$8:$B$56,$C1182,'Model Performance Data'!$C$8:$C$56,$D1182)),"-",SUMIFS(INDEX('Model Performance Data'!$O$8:$DY$56,0,MATCH(CONCATENATE($J1182,N$6),'Model Performance Data'!$O$6:$DY$6,0)),'Model Performance Data'!$B$8:$B$56,$C1182,'Model Performance Data'!$C$8:$C$56,$D1182))</f>
        <v>0</v>
      </c>
      <c r="O1182" s="154">
        <f>IF(ISNA(SUMIFS(INDEX('Model Performance Data'!$O$8:$DY$56,0,MATCH(CONCATENATE($J1182,O$6),'Model Performance Data'!$O$6:$DY$6,0)),'Model Performance Data'!$B$8:$B$56,$C1182,'Model Performance Data'!$C$8:$C$56,$D1182)),"-",SUMIFS(INDEX('Model Performance Data'!$O$8:$DY$56,0,MATCH(CONCATENATE($J1182,O$6),'Model Performance Data'!$O$6:$DY$6,0)),'Model Performance Data'!$B$8:$B$56,$C1182,'Model Performance Data'!$C$8:$C$56,$D1182))</f>
        <v>0</v>
      </c>
    </row>
    <row r="1183" spans="2:15" outlineLevel="1" x14ac:dyDescent="0.35">
      <c r="B1183" s="37" t="s">
        <v>80</v>
      </c>
      <c r="C1183" s="38" t="str">
        <f>IF(ISBLANK('Model Performance Data'!$B$54),"-",'Model Performance Data'!$B$54)</f>
        <v>-</v>
      </c>
      <c r="D1183" s="38" t="str">
        <f>IF(ISBLANK('Model Performance Data'!$C$54),"-",'Model Performance Data'!$C$54)</f>
        <v>-</v>
      </c>
      <c r="E1183" s="38" t="str">
        <f>IF(ISBLANK('Model Performance Data'!$D$54),"-",'Model Performance Data'!$D$54)</f>
        <v>-</v>
      </c>
      <c r="F1183" s="38" t="str">
        <f>IF(ISBLANK('Model Performance Data'!$E$54),"-",'Model Performance Data'!$E$54)</f>
        <v>-</v>
      </c>
      <c r="G1183" s="38" t="str">
        <f>IF(ISBLANK('Model Performance Data'!$F$54),"-",'Model Performance Data'!$F$54)</f>
        <v>-</v>
      </c>
      <c r="H1183" s="38">
        <v>1</v>
      </c>
      <c r="I1183" s="38">
        <v>1</v>
      </c>
      <c r="J1183" s="37" t="str">
        <f t="shared" si="59"/>
        <v>11</v>
      </c>
      <c r="K1183" s="38" t="str">
        <f>IF(ISBLANK('Model Performance Data'!$L$54),"-",'Model Performance Data'!$L$54)</f>
        <v>-</v>
      </c>
      <c r="L1183" s="38" t="str">
        <f>IF(ISBLANK('Model Performance Data'!$K$54),"-",'Model Performance Data'!$K$54)</f>
        <v>-</v>
      </c>
      <c r="M1183" s="43">
        <f>IF(ISNA(SUMIFS(INDEX('Model Performance Data'!$O$8:$DY$56,0,MATCH(CONCATENATE($J1183,M$6),'Model Performance Data'!$O$6:$DY$6,0)),'Model Performance Data'!$B$8:$B$56,$C1183,'Model Performance Data'!$C$8:$C$56,$D1183)),"-",SUMIFS(INDEX('Model Performance Data'!$O$8:$DY$56,0,MATCH(CONCATENATE($J1183,M$6),'Model Performance Data'!$O$6:$DY$6,0)),'Model Performance Data'!$B$8:$B$56,$C1183,'Model Performance Data'!$C$8:$C$56,$D1183))</f>
        <v>0</v>
      </c>
      <c r="N1183" s="43">
        <f>IF(ISNA(SUMIFS(INDEX('Model Performance Data'!$O$8:$DY$56,0,MATCH(CONCATENATE($J1183,N$6),'Model Performance Data'!$O$6:$DY$6,0)),'Model Performance Data'!$B$8:$B$56,$C1183,'Model Performance Data'!$C$8:$C$56,$D1183)),"-",SUMIFS(INDEX('Model Performance Data'!$O$8:$DY$56,0,MATCH(CONCATENATE($J1183,N$6),'Model Performance Data'!$O$6:$DY$6,0)),'Model Performance Data'!$B$8:$B$56,$C1183,'Model Performance Data'!$C$8:$C$56,$D1183))</f>
        <v>0</v>
      </c>
      <c r="O1183" s="154">
        <f>IF(ISNA(SUMIFS(INDEX('Model Performance Data'!$O$8:$DY$56,0,MATCH(CONCATENATE($J1183,O$6),'Model Performance Data'!$O$6:$DY$6,0)),'Model Performance Data'!$B$8:$B$56,$C1183,'Model Performance Data'!$C$8:$C$56,$D1183)),"-",SUMIFS(INDEX('Model Performance Data'!$O$8:$DY$56,0,MATCH(CONCATENATE($J1183,O$6),'Model Performance Data'!$O$6:$DY$6,0)),'Model Performance Data'!$B$8:$B$56,$C1183,'Model Performance Data'!$C$8:$C$56,$D1183))</f>
        <v>0</v>
      </c>
    </row>
    <row r="1184" spans="2:15" outlineLevel="1" x14ac:dyDescent="0.35">
      <c r="B1184" s="37" t="s">
        <v>80</v>
      </c>
      <c r="C1184" s="38" t="str">
        <f>IF(ISBLANK('Model Performance Data'!$B$54),"-",'Model Performance Data'!$B$54)</f>
        <v>-</v>
      </c>
      <c r="D1184" s="38" t="str">
        <f>IF(ISBLANK('Model Performance Data'!$C$54),"-",'Model Performance Data'!$C$54)</f>
        <v>-</v>
      </c>
      <c r="E1184" s="38" t="str">
        <f>IF(ISBLANK('Model Performance Data'!$D$54),"-",'Model Performance Data'!$D$54)</f>
        <v>-</v>
      </c>
      <c r="F1184" s="38" t="str">
        <f>IF(ISBLANK('Model Performance Data'!$E$54),"-",'Model Performance Data'!$E$54)</f>
        <v>-</v>
      </c>
      <c r="G1184" s="38" t="str">
        <f>IF(ISBLANK('Model Performance Data'!$F$54),"-",'Model Performance Data'!$F$54)</f>
        <v>-</v>
      </c>
      <c r="H1184" s="38">
        <v>1</v>
      </c>
      <c r="I1184" s="38">
        <v>2</v>
      </c>
      <c r="J1184" s="37" t="str">
        <f t="shared" si="59"/>
        <v>12</v>
      </c>
      <c r="K1184" s="38" t="str">
        <f>IF(ISBLANK('Model Performance Data'!$L$54),"-",'Model Performance Data'!$L$54)</f>
        <v>-</v>
      </c>
      <c r="L1184" s="38" t="str">
        <f>IF(ISBLANK('Model Performance Data'!$K$54),"-",'Model Performance Data'!$K$54)</f>
        <v>-</v>
      </c>
      <c r="M1184" s="43">
        <f>IF(ISNA(SUMIFS(INDEX('Model Performance Data'!$O$8:$DY$56,0,MATCH(CONCATENATE($J1184,M$6),'Model Performance Data'!$O$6:$DY$6,0)),'Model Performance Data'!$B$8:$B$56,$C1184,'Model Performance Data'!$C$8:$C$56,$D1184)),"-",SUMIFS(INDEX('Model Performance Data'!$O$8:$DY$56,0,MATCH(CONCATENATE($J1184,M$6),'Model Performance Data'!$O$6:$DY$6,0)),'Model Performance Data'!$B$8:$B$56,$C1184,'Model Performance Data'!$C$8:$C$56,$D1184))</f>
        <v>0</v>
      </c>
      <c r="N1184" s="43">
        <f>IF(ISNA(SUMIFS(INDEX('Model Performance Data'!$O$8:$DY$56,0,MATCH(CONCATENATE($J1184,N$6),'Model Performance Data'!$O$6:$DY$6,0)),'Model Performance Data'!$B$8:$B$56,$C1184,'Model Performance Data'!$C$8:$C$56,$D1184)),"-",SUMIFS(INDEX('Model Performance Data'!$O$8:$DY$56,0,MATCH(CONCATENATE($J1184,N$6),'Model Performance Data'!$O$6:$DY$6,0)),'Model Performance Data'!$B$8:$B$56,$C1184,'Model Performance Data'!$C$8:$C$56,$D1184))</f>
        <v>0</v>
      </c>
      <c r="O1184" s="154">
        <f>IF(ISNA(SUMIFS(INDEX('Model Performance Data'!$O$8:$DY$56,0,MATCH(CONCATENATE($J1184,O$6),'Model Performance Data'!$O$6:$DY$6,0)),'Model Performance Data'!$B$8:$B$56,$C1184,'Model Performance Data'!$C$8:$C$56,$D1184)),"-",SUMIFS(INDEX('Model Performance Data'!$O$8:$DY$56,0,MATCH(CONCATENATE($J1184,O$6),'Model Performance Data'!$O$6:$DY$6,0)),'Model Performance Data'!$B$8:$B$56,$C1184,'Model Performance Data'!$C$8:$C$56,$D1184))</f>
        <v>0</v>
      </c>
    </row>
    <row r="1185" spans="2:15" outlineLevel="1" x14ac:dyDescent="0.35">
      <c r="B1185" s="37" t="s">
        <v>80</v>
      </c>
      <c r="C1185" s="38" t="str">
        <f>IF(ISBLANK('Model Performance Data'!$B$54),"-",'Model Performance Data'!$B$54)</f>
        <v>-</v>
      </c>
      <c r="D1185" s="38" t="str">
        <f>IF(ISBLANK('Model Performance Data'!$C$54),"-",'Model Performance Data'!$C$54)</f>
        <v>-</v>
      </c>
      <c r="E1185" s="38" t="str">
        <f>IF(ISBLANK('Model Performance Data'!$D$54),"-",'Model Performance Data'!$D$54)</f>
        <v>-</v>
      </c>
      <c r="F1185" s="38" t="str">
        <f>IF(ISBLANK('Model Performance Data'!$E$54),"-",'Model Performance Data'!$E$54)</f>
        <v>-</v>
      </c>
      <c r="G1185" s="38" t="str">
        <f>IF(ISBLANK('Model Performance Data'!$F$54),"-",'Model Performance Data'!$F$54)</f>
        <v>-</v>
      </c>
      <c r="H1185" s="38">
        <v>1</v>
      </c>
      <c r="I1185" s="38">
        <v>3</v>
      </c>
      <c r="J1185" s="37" t="str">
        <f t="shared" si="59"/>
        <v>13</v>
      </c>
      <c r="K1185" s="38" t="str">
        <f>IF(ISBLANK('Model Performance Data'!$L$54),"-",'Model Performance Data'!$L$54)</f>
        <v>-</v>
      </c>
      <c r="L1185" s="38" t="str">
        <f>IF(ISBLANK('Model Performance Data'!$K$54),"-",'Model Performance Data'!$K$54)</f>
        <v>-</v>
      </c>
      <c r="M1185" s="43">
        <f>IF(ISNA(SUMIFS(INDEX('Model Performance Data'!$O$8:$DY$56,0,MATCH(CONCATENATE($J1185,M$6),'Model Performance Data'!$O$6:$DY$6,0)),'Model Performance Data'!$B$8:$B$56,$C1185,'Model Performance Data'!$C$8:$C$56,$D1185)),"-",SUMIFS(INDEX('Model Performance Data'!$O$8:$DY$56,0,MATCH(CONCATENATE($J1185,M$6),'Model Performance Data'!$O$6:$DY$6,0)),'Model Performance Data'!$B$8:$B$56,$C1185,'Model Performance Data'!$C$8:$C$56,$D1185))</f>
        <v>0</v>
      </c>
      <c r="N1185" s="43">
        <f>IF(ISNA(SUMIFS(INDEX('Model Performance Data'!$O$8:$DY$56,0,MATCH(CONCATENATE($J1185,N$6),'Model Performance Data'!$O$6:$DY$6,0)),'Model Performance Data'!$B$8:$B$56,$C1185,'Model Performance Data'!$C$8:$C$56,$D1185)),"-",SUMIFS(INDEX('Model Performance Data'!$O$8:$DY$56,0,MATCH(CONCATENATE($J1185,N$6),'Model Performance Data'!$O$6:$DY$6,0)),'Model Performance Data'!$B$8:$B$56,$C1185,'Model Performance Data'!$C$8:$C$56,$D1185))</f>
        <v>0</v>
      </c>
      <c r="O1185" s="154">
        <f>IF(ISNA(SUMIFS(INDEX('Model Performance Data'!$O$8:$DY$56,0,MATCH(CONCATENATE($J1185,O$6),'Model Performance Data'!$O$6:$DY$6,0)),'Model Performance Data'!$B$8:$B$56,$C1185,'Model Performance Data'!$C$8:$C$56,$D1185)),"-",SUMIFS(INDEX('Model Performance Data'!$O$8:$DY$56,0,MATCH(CONCATENATE($J1185,O$6),'Model Performance Data'!$O$6:$DY$6,0)),'Model Performance Data'!$B$8:$B$56,$C1185,'Model Performance Data'!$C$8:$C$56,$D1185))</f>
        <v>0</v>
      </c>
    </row>
    <row r="1186" spans="2:15" outlineLevel="1" x14ac:dyDescent="0.35">
      <c r="B1186" s="37" t="s">
        <v>80</v>
      </c>
      <c r="C1186" s="38" t="str">
        <f>IF(ISBLANK('Model Performance Data'!$B$54),"-",'Model Performance Data'!$B$54)</f>
        <v>-</v>
      </c>
      <c r="D1186" s="38" t="str">
        <f>IF(ISBLANK('Model Performance Data'!$C$54),"-",'Model Performance Data'!$C$54)</f>
        <v>-</v>
      </c>
      <c r="E1186" s="38" t="str">
        <f>IF(ISBLANK('Model Performance Data'!$D$54),"-",'Model Performance Data'!$D$54)</f>
        <v>-</v>
      </c>
      <c r="F1186" s="38" t="str">
        <f>IF(ISBLANK('Model Performance Data'!$E$54),"-",'Model Performance Data'!$E$54)</f>
        <v>-</v>
      </c>
      <c r="G1186" s="38" t="str">
        <f>IF(ISBLANK('Model Performance Data'!$F$54),"-",'Model Performance Data'!$F$54)</f>
        <v>-</v>
      </c>
      <c r="H1186" s="38">
        <v>1</v>
      </c>
      <c r="I1186" s="38">
        <v>4</v>
      </c>
      <c r="J1186" s="37" t="str">
        <f t="shared" si="59"/>
        <v>14</v>
      </c>
      <c r="K1186" s="38" t="str">
        <f>IF(ISBLANK('Model Performance Data'!$L$54),"-",'Model Performance Data'!$L$54)</f>
        <v>-</v>
      </c>
      <c r="L1186" s="38" t="str">
        <f>IF(ISBLANK('Model Performance Data'!$K$54),"-",'Model Performance Data'!$K$54)</f>
        <v>-</v>
      </c>
      <c r="M1186" s="43">
        <f>IF(ISNA(SUMIFS(INDEX('Model Performance Data'!$O$8:$DY$56,0,MATCH(CONCATENATE($J1186,M$6),'Model Performance Data'!$O$6:$DY$6,0)),'Model Performance Data'!$B$8:$B$56,$C1186,'Model Performance Data'!$C$8:$C$56,$D1186)),"-",SUMIFS(INDEX('Model Performance Data'!$O$8:$DY$56,0,MATCH(CONCATENATE($J1186,M$6),'Model Performance Data'!$O$6:$DY$6,0)),'Model Performance Data'!$B$8:$B$56,$C1186,'Model Performance Data'!$C$8:$C$56,$D1186))</f>
        <v>0</v>
      </c>
      <c r="N1186" s="43">
        <f>IF(ISNA(SUMIFS(INDEX('Model Performance Data'!$O$8:$DY$56,0,MATCH(CONCATENATE($J1186,N$6),'Model Performance Data'!$O$6:$DY$6,0)),'Model Performance Data'!$B$8:$B$56,$C1186,'Model Performance Data'!$C$8:$C$56,$D1186)),"-",SUMIFS(INDEX('Model Performance Data'!$O$8:$DY$56,0,MATCH(CONCATENATE($J1186,N$6),'Model Performance Data'!$O$6:$DY$6,0)),'Model Performance Data'!$B$8:$B$56,$C1186,'Model Performance Data'!$C$8:$C$56,$D1186))</f>
        <v>0</v>
      </c>
      <c r="O1186" s="154">
        <f>IF(ISNA(SUMIFS(INDEX('Model Performance Data'!$O$8:$DY$56,0,MATCH(CONCATENATE($J1186,O$6),'Model Performance Data'!$O$6:$DY$6,0)),'Model Performance Data'!$B$8:$B$56,$C1186,'Model Performance Data'!$C$8:$C$56,$D1186)),"-",SUMIFS(INDEX('Model Performance Data'!$O$8:$DY$56,0,MATCH(CONCATENATE($J1186,O$6),'Model Performance Data'!$O$6:$DY$6,0)),'Model Performance Data'!$B$8:$B$56,$C1186,'Model Performance Data'!$C$8:$C$56,$D1186))</f>
        <v>0</v>
      </c>
    </row>
    <row r="1187" spans="2:15" outlineLevel="1" x14ac:dyDescent="0.35">
      <c r="B1187" s="37" t="s">
        <v>80</v>
      </c>
      <c r="C1187" s="38" t="str">
        <f>IF(ISBLANK('Model Performance Data'!$B$54),"-",'Model Performance Data'!$B$54)</f>
        <v>-</v>
      </c>
      <c r="D1187" s="38" t="str">
        <f>IF(ISBLANK('Model Performance Data'!$C$54),"-",'Model Performance Data'!$C$54)</f>
        <v>-</v>
      </c>
      <c r="E1187" s="38" t="str">
        <f>IF(ISBLANK('Model Performance Data'!$D$54),"-",'Model Performance Data'!$D$54)</f>
        <v>-</v>
      </c>
      <c r="F1187" s="38" t="str">
        <f>IF(ISBLANK('Model Performance Data'!$E$54),"-",'Model Performance Data'!$E$54)</f>
        <v>-</v>
      </c>
      <c r="G1187" s="38" t="str">
        <f>IF(ISBLANK('Model Performance Data'!$F$54),"-",'Model Performance Data'!$F$54)</f>
        <v>-</v>
      </c>
      <c r="H1187" s="38">
        <v>1</v>
      </c>
      <c r="I1187" s="38">
        <v>5</v>
      </c>
      <c r="J1187" s="37" t="str">
        <f t="shared" si="59"/>
        <v>15</v>
      </c>
      <c r="K1187" s="38" t="str">
        <f>IF(ISBLANK('Model Performance Data'!$L$54),"-",'Model Performance Data'!$L$54)</f>
        <v>-</v>
      </c>
      <c r="L1187" s="38" t="str">
        <f>IF(ISBLANK('Model Performance Data'!$K$54),"-",'Model Performance Data'!$K$54)</f>
        <v>-</v>
      </c>
      <c r="M1187" s="43">
        <f>IF(ISNA(SUMIFS(INDEX('Model Performance Data'!$O$8:$DY$56,0,MATCH(CONCATENATE($J1187,M$6),'Model Performance Data'!$O$6:$DY$6,0)),'Model Performance Data'!$B$8:$B$56,$C1187,'Model Performance Data'!$C$8:$C$56,$D1187)),"-",SUMIFS(INDEX('Model Performance Data'!$O$8:$DY$56,0,MATCH(CONCATENATE($J1187,M$6),'Model Performance Data'!$O$6:$DY$6,0)),'Model Performance Data'!$B$8:$B$56,$C1187,'Model Performance Data'!$C$8:$C$56,$D1187))</f>
        <v>0</v>
      </c>
      <c r="N1187" s="43">
        <f>IF(ISNA(SUMIFS(INDEX('Model Performance Data'!$O$8:$DY$56,0,MATCH(CONCATENATE($J1187,N$6),'Model Performance Data'!$O$6:$DY$6,0)),'Model Performance Data'!$B$8:$B$56,$C1187,'Model Performance Data'!$C$8:$C$56,$D1187)),"-",SUMIFS(INDEX('Model Performance Data'!$O$8:$DY$56,0,MATCH(CONCATENATE($J1187,N$6),'Model Performance Data'!$O$6:$DY$6,0)),'Model Performance Data'!$B$8:$B$56,$C1187,'Model Performance Data'!$C$8:$C$56,$D1187))</f>
        <v>0</v>
      </c>
      <c r="O1187" s="154">
        <f>IF(ISNA(SUMIFS(INDEX('Model Performance Data'!$O$8:$DY$56,0,MATCH(CONCATENATE($J1187,O$6),'Model Performance Data'!$O$6:$DY$6,0)),'Model Performance Data'!$B$8:$B$56,$C1187,'Model Performance Data'!$C$8:$C$56,$D1187)),"-",SUMIFS(INDEX('Model Performance Data'!$O$8:$DY$56,0,MATCH(CONCATENATE($J1187,O$6),'Model Performance Data'!$O$6:$DY$6,0)),'Model Performance Data'!$B$8:$B$56,$C1187,'Model Performance Data'!$C$8:$C$56,$D1187))</f>
        <v>0</v>
      </c>
    </row>
    <row r="1188" spans="2:15" outlineLevel="1" x14ac:dyDescent="0.35">
      <c r="B1188" s="37" t="s">
        <v>80</v>
      </c>
      <c r="C1188" s="38" t="str">
        <f>IF(ISBLANK('Model Performance Data'!$B$54),"-",'Model Performance Data'!$B$54)</f>
        <v>-</v>
      </c>
      <c r="D1188" s="38" t="str">
        <f>IF(ISBLANK('Model Performance Data'!$C$54),"-",'Model Performance Data'!$C$54)</f>
        <v>-</v>
      </c>
      <c r="E1188" s="38" t="str">
        <f>IF(ISBLANK('Model Performance Data'!$D$54),"-",'Model Performance Data'!$D$54)</f>
        <v>-</v>
      </c>
      <c r="F1188" s="38" t="str">
        <f>IF(ISBLANK('Model Performance Data'!$E$54),"-",'Model Performance Data'!$E$54)</f>
        <v>-</v>
      </c>
      <c r="G1188" s="38" t="str">
        <f>IF(ISBLANK('Model Performance Data'!$F$54),"-",'Model Performance Data'!$F$54)</f>
        <v>-</v>
      </c>
      <c r="H1188" s="38">
        <v>1</v>
      </c>
      <c r="I1188" s="38" t="s">
        <v>65</v>
      </c>
      <c r="J1188" s="37" t="str">
        <f t="shared" si="59"/>
        <v>1Goal</v>
      </c>
      <c r="K1188" s="38" t="str">
        <f>IF(ISBLANK('Model Performance Data'!$L$54),"-",'Model Performance Data'!$L$54)</f>
        <v>-</v>
      </c>
      <c r="L1188" s="38" t="str">
        <f>IF(ISBLANK('Model Performance Data'!$K$54),"-",'Model Performance Data'!$K$54)</f>
        <v>-</v>
      </c>
      <c r="M1188" s="43" t="str">
        <f>IF(ISNA(SUMIFS(INDEX('Model Performance Data'!$O$8:$DY$56,0,MATCH(CONCATENATE($J1188,M$6),'Model Performance Data'!$O$6:$DY$6,0)),'Model Performance Data'!$B$8:$B$56,$C1188,'Model Performance Data'!$C$8:$C$56,$D1188)),"-",SUMIFS(INDEX('Model Performance Data'!$O$8:$DY$56,0,MATCH(CONCATENATE($J1188,M$6),'Model Performance Data'!$O$6:$DY$6,0)),'Model Performance Data'!$B$8:$B$56,$C1188,'Model Performance Data'!$C$8:$C$56,$D1188))</f>
        <v>-</v>
      </c>
      <c r="N1188" s="43" t="str">
        <f>IF(ISNA(SUMIFS(INDEX('Model Performance Data'!$O$8:$DY$56,0,MATCH(CONCATENATE($J1188,N$6),'Model Performance Data'!$O$6:$DY$6,0)),'Model Performance Data'!$B$8:$B$56,$C1188,'Model Performance Data'!$C$8:$C$56,$D1188)),"-",SUMIFS(INDEX('Model Performance Data'!$O$8:$DY$56,0,MATCH(CONCATENATE($J1188,N$6),'Model Performance Data'!$O$6:$DY$6,0)),'Model Performance Data'!$B$8:$B$56,$C1188,'Model Performance Data'!$C$8:$C$56,$D1188))</f>
        <v>-</v>
      </c>
      <c r="O1188" s="154">
        <f>IF(ISNA(SUMIFS(INDEX('Model Performance Data'!$O$8:$DY$56,0,MATCH(CONCATENATE($J1188,O$6),'Model Performance Data'!$O$6:$DY$6,0)),'Model Performance Data'!$B$8:$B$56,$C1188,'Model Performance Data'!$C$8:$C$56,$D1188)),"-",SUMIFS(INDEX('Model Performance Data'!$O$8:$DY$56,0,MATCH(CONCATENATE($J1188,O$6),'Model Performance Data'!$O$6:$DY$6,0)),'Model Performance Data'!$B$8:$B$56,$C1188,'Model Performance Data'!$C$8:$C$56,$D1188))</f>
        <v>0</v>
      </c>
    </row>
    <row r="1189" spans="2:15" outlineLevel="1" x14ac:dyDescent="0.35">
      <c r="B1189" s="37" t="s">
        <v>80</v>
      </c>
      <c r="C1189" s="38" t="str">
        <f>IF(ISBLANK('Model Performance Data'!$B$54),"-",'Model Performance Data'!$B$54)</f>
        <v>-</v>
      </c>
      <c r="D1189" s="38" t="str">
        <f>IF(ISBLANK('Model Performance Data'!$C$54),"-",'Model Performance Data'!$C$54)</f>
        <v>-</v>
      </c>
      <c r="E1189" s="38" t="str">
        <f>IF(ISBLANK('Model Performance Data'!$D$54),"-",'Model Performance Data'!$D$54)</f>
        <v>-</v>
      </c>
      <c r="F1189" s="38" t="str">
        <f>IF(ISBLANK('Model Performance Data'!$E$54),"-",'Model Performance Data'!$E$54)</f>
        <v>-</v>
      </c>
      <c r="G1189" s="38" t="str">
        <f>IF(ISBLANK('Model Performance Data'!$F$54),"-",'Model Performance Data'!$F$54)</f>
        <v>-</v>
      </c>
      <c r="H1189" s="38">
        <v>2</v>
      </c>
      <c r="I1189" s="38">
        <v>1</v>
      </c>
      <c r="J1189" s="37" t="str">
        <f t="shared" si="59"/>
        <v>21</v>
      </c>
      <c r="K1189" s="38" t="str">
        <f>IF(ISBLANK('Model Performance Data'!$L$54),"-",'Model Performance Data'!$L$54)</f>
        <v>-</v>
      </c>
      <c r="L1189" s="38" t="str">
        <f>IF(ISBLANK('Model Performance Data'!$K$54),"-",'Model Performance Data'!$K$54)</f>
        <v>-</v>
      </c>
      <c r="M1189" s="43">
        <f>IF(ISNA(SUMIFS(INDEX('Model Performance Data'!$O$8:$DY$56,0,MATCH(CONCATENATE($J1189,M$6),'Model Performance Data'!$O$6:$DY$6,0)),'Model Performance Data'!$B$8:$B$56,$C1189,'Model Performance Data'!$C$8:$C$56,$D1189)),"-",SUMIFS(INDEX('Model Performance Data'!$O$8:$DY$56,0,MATCH(CONCATENATE($J1189,M$6),'Model Performance Data'!$O$6:$DY$6,0)),'Model Performance Data'!$B$8:$B$56,$C1189,'Model Performance Data'!$C$8:$C$56,$D1189))</f>
        <v>0</v>
      </c>
      <c r="N1189" s="43">
        <f>IF(ISNA(SUMIFS(INDEX('Model Performance Data'!$O$8:$DY$56,0,MATCH(CONCATENATE($J1189,N$6),'Model Performance Data'!$O$6:$DY$6,0)),'Model Performance Data'!$B$8:$B$56,$C1189,'Model Performance Data'!$C$8:$C$56,$D1189)),"-",SUMIFS(INDEX('Model Performance Data'!$O$8:$DY$56,0,MATCH(CONCATENATE($J1189,N$6),'Model Performance Data'!$O$6:$DY$6,0)),'Model Performance Data'!$B$8:$B$56,$C1189,'Model Performance Data'!$C$8:$C$56,$D1189))</f>
        <v>0</v>
      </c>
      <c r="O1189" s="154">
        <f>IF(ISNA(SUMIFS(INDEX('Model Performance Data'!$O$8:$DY$56,0,MATCH(CONCATENATE($J1189,O$6),'Model Performance Data'!$O$6:$DY$6,0)),'Model Performance Data'!$B$8:$B$56,$C1189,'Model Performance Data'!$C$8:$C$56,$D1189)),"-",SUMIFS(INDEX('Model Performance Data'!$O$8:$DY$56,0,MATCH(CONCATENATE($J1189,O$6),'Model Performance Data'!$O$6:$DY$6,0)),'Model Performance Data'!$B$8:$B$56,$C1189,'Model Performance Data'!$C$8:$C$56,$D1189))</f>
        <v>0</v>
      </c>
    </row>
    <row r="1190" spans="2:15" outlineLevel="1" x14ac:dyDescent="0.35">
      <c r="B1190" s="37" t="s">
        <v>80</v>
      </c>
      <c r="C1190" s="38" t="str">
        <f>IF(ISBLANK('Model Performance Data'!$B$54),"-",'Model Performance Data'!$B$54)</f>
        <v>-</v>
      </c>
      <c r="D1190" s="38" t="str">
        <f>IF(ISBLANK('Model Performance Data'!$C$54),"-",'Model Performance Data'!$C$54)</f>
        <v>-</v>
      </c>
      <c r="E1190" s="38" t="str">
        <f>IF(ISBLANK('Model Performance Data'!$D$54),"-",'Model Performance Data'!$D$54)</f>
        <v>-</v>
      </c>
      <c r="F1190" s="38" t="str">
        <f>IF(ISBLANK('Model Performance Data'!$E$54),"-",'Model Performance Data'!$E$54)</f>
        <v>-</v>
      </c>
      <c r="G1190" s="38" t="str">
        <f>IF(ISBLANK('Model Performance Data'!$F$54),"-",'Model Performance Data'!$F$54)</f>
        <v>-</v>
      </c>
      <c r="H1190" s="38">
        <v>2</v>
      </c>
      <c r="I1190" s="38">
        <v>2</v>
      </c>
      <c r="J1190" s="37" t="str">
        <f t="shared" si="59"/>
        <v>22</v>
      </c>
      <c r="K1190" s="38" t="str">
        <f>IF(ISBLANK('Model Performance Data'!$L$54),"-",'Model Performance Data'!$L$54)</f>
        <v>-</v>
      </c>
      <c r="L1190" s="38" t="str">
        <f>IF(ISBLANK('Model Performance Data'!$K$54),"-",'Model Performance Data'!$K$54)</f>
        <v>-</v>
      </c>
      <c r="M1190" s="43">
        <f>IF(ISNA(SUMIFS(INDEX('Model Performance Data'!$O$8:$DY$56,0,MATCH(CONCATENATE($J1190,M$6),'Model Performance Data'!$O$6:$DY$6,0)),'Model Performance Data'!$B$8:$B$56,$C1190,'Model Performance Data'!$C$8:$C$56,$D1190)),"-",SUMIFS(INDEX('Model Performance Data'!$O$8:$DY$56,0,MATCH(CONCATENATE($J1190,M$6),'Model Performance Data'!$O$6:$DY$6,0)),'Model Performance Data'!$B$8:$B$56,$C1190,'Model Performance Data'!$C$8:$C$56,$D1190))</f>
        <v>0</v>
      </c>
      <c r="N1190" s="43">
        <f>IF(ISNA(SUMIFS(INDEX('Model Performance Data'!$O$8:$DY$56,0,MATCH(CONCATENATE($J1190,N$6),'Model Performance Data'!$O$6:$DY$6,0)),'Model Performance Data'!$B$8:$B$56,$C1190,'Model Performance Data'!$C$8:$C$56,$D1190)),"-",SUMIFS(INDEX('Model Performance Data'!$O$8:$DY$56,0,MATCH(CONCATENATE($J1190,N$6),'Model Performance Data'!$O$6:$DY$6,0)),'Model Performance Data'!$B$8:$B$56,$C1190,'Model Performance Data'!$C$8:$C$56,$D1190))</f>
        <v>0</v>
      </c>
      <c r="O1190" s="154">
        <f>IF(ISNA(SUMIFS(INDEX('Model Performance Data'!$O$8:$DY$56,0,MATCH(CONCATENATE($J1190,O$6),'Model Performance Data'!$O$6:$DY$6,0)),'Model Performance Data'!$B$8:$B$56,$C1190,'Model Performance Data'!$C$8:$C$56,$D1190)),"-",SUMIFS(INDEX('Model Performance Data'!$O$8:$DY$56,0,MATCH(CONCATENATE($J1190,O$6),'Model Performance Data'!$O$6:$DY$6,0)),'Model Performance Data'!$B$8:$B$56,$C1190,'Model Performance Data'!$C$8:$C$56,$D1190))</f>
        <v>0</v>
      </c>
    </row>
    <row r="1191" spans="2:15" outlineLevel="1" x14ac:dyDescent="0.35">
      <c r="B1191" s="37" t="s">
        <v>80</v>
      </c>
      <c r="C1191" s="38" t="str">
        <f>IF(ISBLANK('Model Performance Data'!$B$54),"-",'Model Performance Data'!$B$54)</f>
        <v>-</v>
      </c>
      <c r="D1191" s="38" t="str">
        <f>IF(ISBLANK('Model Performance Data'!$C$54),"-",'Model Performance Data'!$C$54)</f>
        <v>-</v>
      </c>
      <c r="E1191" s="38" t="str">
        <f>IF(ISBLANK('Model Performance Data'!$D$54),"-",'Model Performance Data'!$D$54)</f>
        <v>-</v>
      </c>
      <c r="F1191" s="38" t="str">
        <f>IF(ISBLANK('Model Performance Data'!$E$54),"-",'Model Performance Data'!$E$54)</f>
        <v>-</v>
      </c>
      <c r="G1191" s="38" t="str">
        <f>IF(ISBLANK('Model Performance Data'!$F$54),"-",'Model Performance Data'!$F$54)</f>
        <v>-</v>
      </c>
      <c r="H1191" s="38">
        <v>2</v>
      </c>
      <c r="I1191" s="38">
        <v>3</v>
      </c>
      <c r="J1191" s="37" t="str">
        <f t="shared" si="59"/>
        <v>23</v>
      </c>
      <c r="K1191" s="38" t="str">
        <f>IF(ISBLANK('Model Performance Data'!$L$54),"-",'Model Performance Data'!$L$54)</f>
        <v>-</v>
      </c>
      <c r="L1191" s="38" t="str">
        <f>IF(ISBLANK('Model Performance Data'!$K$54),"-",'Model Performance Data'!$K$54)</f>
        <v>-</v>
      </c>
      <c r="M1191" s="43">
        <f>IF(ISNA(SUMIFS(INDEX('Model Performance Data'!$O$8:$DY$56,0,MATCH(CONCATENATE($J1191,M$6),'Model Performance Data'!$O$6:$DY$6,0)),'Model Performance Data'!$B$8:$B$56,$C1191,'Model Performance Data'!$C$8:$C$56,$D1191)),"-",SUMIFS(INDEX('Model Performance Data'!$O$8:$DY$56,0,MATCH(CONCATENATE($J1191,M$6),'Model Performance Data'!$O$6:$DY$6,0)),'Model Performance Data'!$B$8:$B$56,$C1191,'Model Performance Data'!$C$8:$C$56,$D1191))</f>
        <v>0</v>
      </c>
      <c r="N1191" s="43">
        <f>IF(ISNA(SUMIFS(INDEX('Model Performance Data'!$O$8:$DY$56,0,MATCH(CONCATENATE($J1191,N$6),'Model Performance Data'!$O$6:$DY$6,0)),'Model Performance Data'!$B$8:$B$56,$C1191,'Model Performance Data'!$C$8:$C$56,$D1191)),"-",SUMIFS(INDEX('Model Performance Data'!$O$8:$DY$56,0,MATCH(CONCATENATE($J1191,N$6),'Model Performance Data'!$O$6:$DY$6,0)),'Model Performance Data'!$B$8:$B$56,$C1191,'Model Performance Data'!$C$8:$C$56,$D1191))</f>
        <v>0</v>
      </c>
      <c r="O1191" s="154">
        <f>IF(ISNA(SUMIFS(INDEX('Model Performance Data'!$O$8:$DY$56,0,MATCH(CONCATENATE($J1191,O$6),'Model Performance Data'!$O$6:$DY$6,0)),'Model Performance Data'!$B$8:$B$56,$C1191,'Model Performance Data'!$C$8:$C$56,$D1191)),"-",SUMIFS(INDEX('Model Performance Data'!$O$8:$DY$56,0,MATCH(CONCATENATE($J1191,O$6),'Model Performance Data'!$O$6:$DY$6,0)),'Model Performance Data'!$B$8:$B$56,$C1191,'Model Performance Data'!$C$8:$C$56,$D1191))</f>
        <v>0</v>
      </c>
    </row>
    <row r="1192" spans="2:15" outlineLevel="1" x14ac:dyDescent="0.35">
      <c r="B1192" s="37" t="s">
        <v>80</v>
      </c>
      <c r="C1192" s="38" t="str">
        <f>IF(ISBLANK('Model Performance Data'!$B$54),"-",'Model Performance Data'!$B$54)</f>
        <v>-</v>
      </c>
      <c r="D1192" s="38" t="str">
        <f>IF(ISBLANK('Model Performance Data'!$C$54),"-",'Model Performance Data'!$C$54)</f>
        <v>-</v>
      </c>
      <c r="E1192" s="38" t="str">
        <f>IF(ISBLANK('Model Performance Data'!$D$54),"-",'Model Performance Data'!$D$54)</f>
        <v>-</v>
      </c>
      <c r="F1192" s="38" t="str">
        <f>IF(ISBLANK('Model Performance Data'!$E$54),"-",'Model Performance Data'!$E$54)</f>
        <v>-</v>
      </c>
      <c r="G1192" s="38" t="str">
        <f>IF(ISBLANK('Model Performance Data'!$F$54),"-",'Model Performance Data'!$F$54)</f>
        <v>-</v>
      </c>
      <c r="H1192" s="38">
        <v>2</v>
      </c>
      <c r="I1192" s="38">
        <v>4</v>
      </c>
      <c r="J1192" s="37" t="str">
        <f t="shared" si="59"/>
        <v>24</v>
      </c>
      <c r="K1192" s="38" t="str">
        <f>IF(ISBLANK('Model Performance Data'!$L$54),"-",'Model Performance Data'!$L$54)</f>
        <v>-</v>
      </c>
      <c r="L1192" s="38" t="str">
        <f>IF(ISBLANK('Model Performance Data'!$K$54),"-",'Model Performance Data'!$K$54)</f>
        <v>-</v>
      </c>
      <c r="M1192" s="43">
        <f>IF(ISNA(SUMIFS(INDEX('Model Performance Data'!$O$8:$DY$56,0,MATCH(CONCATENATE($J1192,M$6),'Model Performance Data'!$O$6:$DY$6,0)),'Model Performance Data'!$B$8:$B$56,$C1192,'Model Performance Data'!$C$8:$C$56,$D1192)),"-",SUMIFS(INDEX('Model Performance Data'!$O$8:$DY$56,0,MATCH(CONCATENATE($J1192,M$6),'Model Performance Data'!$O$6:$DY$6,0)),'Model Performance Data'!$B$8:$B$56,$C1192,'Model Performance Data'!$C$8:$C$56,$D1192))</f>
        <v>0</v>
      </c>
      <c r="N1192" s="43">
        <f>IF(ISNA(SUMIFS(INDEX('Model Performance Data'!$O$8:$DY$56,0,MATCH(CONCATENATE($J1192,N$6),'Model Performance Data'!$O$6:$DY$6,0)),'Model Performance Data'!$B$8:$B$56,$C1192,'Model Performance Data'!$C$8:$C$56,$D1192)),"-",SUMIFS(INDEX('Model Performance Data'!$O$8:$DY$56,0,MATCH(CONCATENATE($J1192,N$6),'Model Performance Data'!$O$6:$DY$6,0)),'Model Performance Data'!$B$8:$B$56,$C1192,'Model Performance Data'!$C$8:$C$56,$D1192))</f>
        <v>0</v>
      </c>
      <c r="O1192" s="154">
        <f>IF(ISNA(SUMIFS(INDEX('Model Performance Data'!$O$8:$DY$56,0,MATCH(CONCATENATE($J1192,O$6),'Model Performance Data'!$O$6:$DY$6,0)),'Model Performance Data'!$B$8:$B$56,$C1192,'Model Performance Data'!$C$8:$C$56,$D1192)),"-",SUMIFS(INDEX('Model Performance Data'!$O$8:$DY$56,0,MATCH(CONCATENATE($J1192,O$6),'Model Performance Data'!$O$6:$DY$6,0)),'Model Performance Data'!$B$8:$B$56,$C1192,'Model Performance Data'!$C$8:$C$56,$D1192))</f>
        <v>0</v>
      </c>
    </row>
    <row r="1193" spans="2:15" outlineLevel="1" x14ac:dyDescent="0.35">
      <c r="B1193" s="37" t="s">
        <v>80</v>
      </c>
      <c r="C1193" s="38" t="str">
        <f>IF(ISBLANK('Model Performance Data'!$B$54),"-",'Model Performance Data'!$B$54)</f>
        <v>-</v>
      </c>
      <c r="D1193" s="38" t="str">
        <f>IF(ISBLANK('Model Performance Data'!$C$54),"-",'Model Performance Data'!$C$54)</f>
        <v>-</v>
      </c>
      <c r="E1193" s="38" t="str">
        <f>IF(ISBLANK('Model Performance Data'!$D$54),"-",'Model Performance Data'!$D$54)</f>
        <v>-</v>
      </c>
      <c r="F1193" s="38" t="str">
        <f>IF(ISBLANK('Model Performance Data'!$E$54),"-",'Model Performance Data'!$E$54)</f>
        <v>-</v>
      </c>
      <c r="G1193" s="38" t="str">
        <f>IF(ISBLANK('Model Performance Data'!$F$54),"-",'Model Performance Data'!$F$54)</f>
        <v>-</v>
      </c>
      <c r="H1193" s="38">
        <v>2</v>
      </c>
      <c r="I1193" s="38">
        <v>5</v>
      </c>
      <c r="J1193" s="37" t="str">
        <f t="shared" si="59"/>
        <v>25</v>
      </c>
      <c r="K1193" s="38" t="str">
        <f>IF(ISBLANK('Model Performance Data'!$L$54),"-",'Model Performance Data'!$L$54)</f>
        <v>-</v>
      </c>
      <c r="L1193" s="38" t="str">
        <f>IF(ISBLANK('Model Performance Data'!$K$54),"-",'Model Performance Data'!$K$54)</f>
        <v>-</v>
      </c>
      <c r="M1193" s="43">
        <f>IF(ISNA(SUMIFS(INDEX('Model Performance Data'!$O$8:$DY$56,0,MATCH(CONCATENATE($J1193,M$6),'Model Performance Data'!$O$6:$DY$6,0)),'Model Performance Data'!$B$8:$B$56,$C1193,'Model Performance Data'!$C$8:$C$56,$D1193)),"-",SUMIFS(INDEX('Model Performance Data'!$O$8:$DY$56,0,MATCH(CONCATENATE($J1193,M$6),'Model Performance Data'!$O$6:$DY$6,0)),'Model Performance Data'!$B$8:$B$56,$C1193,'Model Performance Data'!$C$8:$C$56,$D1193))</f>
        <v>0</v>
      </c>
      <c r="N1193" s="43">
        <f>IF(ISNA(SUMIFS(INDEX('Model Performance Data'!$O$8:$DY$56,0,MATCH(CONCATENATE($J1193,N$6),'Model Performance Data'!$O$6:$DY$6,0)),'Model Performance Data'!$B$8:$B$56,$C1193,'Model Performance Data'!$C$8:$C$56,$D1193)),"-",SUMIFS(INDEX('Model Performance Data'!$O$8:$DY$56,0,MATCH(CONCATENATE($J1193,N$6),'Model Performance Data'!$O$6:$DY$6,0)),'Model Performance Data'!$B$8:$B$56,$C1193,'Model Performance Data'!$C$8:$C$56,$D1193))</f>
        <v>0</v>
      </c>
      <c r="O1193" s="154">
        <f>IF(ISNA(SUMIFS(INDEX('Model Performance Data'!$O$8:$DY$56,0,MATCH(CONCATENATE($J1193,O$6),'Model Performance Data'!$O$6:$DY$6,0)),'Model Performance Data'!$B$8:$B$56,$C1193,'Model Performance Data'!$C$8:$C$56,$D1193)),"-",SUMIFS(INDEX('Model Performance Data'!$O$8:$DY$56,0,MATCH(CONCATENATE($J1193,O$6),'Model Performance Data'!$O$6:$DY$6,0)),'Model Performance Data'!$B$8:$B$56,$C1193,'Model Performance Data'!$C$8:$C$56,$D1193))</f>
        <v>0</v>
      </c>
    </row>
    <row r="1194" spans="2:15" outlineLevel="1" x14ac:dyDescent="0.35">
      <c r="B1194" s="37" t="s">
        <v>80</v>
      </c>
      <c r="C1194" s="38" t="str">
        <f>IF(ISBLANK('Model Performance Data'!$B$54),"-",'Model Performance Data'!$B$54)</f>
        <v>-</v>
      </c>
      <c r="D1194" s="38" t="str">
        <f>IF(ISBLANK('Model Performance Data'!$C$54),"-",'Model Performance Data'!$C$54)</f>
        <v>-</v>
      </c>
      <c r="E1194" s="38" t="str">
        <f>IF(ISBLANK('Model Performance Data'!$D$54),"-",'Model Performance Data'!$D$54)</f>
        <v>-</v>
      </c>
      <c r="F1194" s="38" t="str">
        <f>IF(ISBLANK('Model Performance Data'!$E$54),"-",'Model Performance Data'!$E$54)</f>
        <v>-</v>
      </c>
      <c r="G1194" s="38" t="str">
        <f>IF(ISBLANK('Model Performance Data'!$F$54),"-",'Model Performance Data'!$F$54)</f>
        <v>-</v>
      </c>
      <c r="H1194" s="38">
        <v>2</v>
      </c>
      <c r="I1194" s="38" t="s">
        <v>65</v>
      </c>
      <c r="J1194" s="37" t="str">
        <f t="shared" si="59"/>
        <v>2Goal</v>
      </c>
      <c r="K1194" s="38" t="str">
        <f>IF(ISBLANK('Model Performance Data'!$L$54),"-",'Model Performance Data'!$L$54)</f>
        <v>-</v>
      </c>
      <c r="L1194" s="38" t="str">
        <f>IF(ISBLANK('Model Performance Data'!$K$54),"-",'Model Performance Data'!$K$54)</f>
        <v>-</v>
      </c>
      <c r="M1194" s="43" t="str">
        <f>IF(ISNA(SUMIFS(INDEX('Model Performance Data'!$O$8:$DY$56,0,MATCH(CONCATENATE($J1194,M$6),'Model Performance Data'!$O$6:$DY$6,0)),'Model Performance Data'!$B$8:$B$56,$C1194,'Model Performance Data'!$C$8:$C$56,$D1194)),"-",SUMIFS(INDEX('Model Performance Data'!$O$8:$DY$56,0,MATCH(CONCATENATE($J1194,M$6),'Model Performance Data'!$O$6:$DY$6,0)),'Model Performance Data'!$B$8:$B$56,$C1194,'Model Performance Data'!$C$8:$C$56,$D1194))</f>
        <v>-</v>
      </c>
      <c r="N1194" s="43" t="str">
        <f>IF(ISNA(SUMIFS(INDEX('Model Performance Data'!$O$8:$DY$56,0,MATCH(CONCATENATE($J1194,N$6),'Model Performance Data'!$O$6:$DY$6,0)),'Model Performance Data'!$B$8:$B$56,$C1194,'Model Performance Data'!$C$8:$C$56,$D1194)),"-",SUMIFS(INDEX('Model Performance Data'!$O$8:$DY$56,0,MATCH(CONCATENATE($J1194,N$6),'Model Performance Data'!$O$6:$DY$6,0)),'Model Performance Data'!$B$8:$B$56,$C1194,'Model Performance Data'!$C$8:$C$56,$D1194))</f>
        <v>-</v>
      </c>
      <c r="O1194" s="154">
        <f>IF(ISNA(SUMIFS(INDEX('Model Performance Data'!$O$8:$DY$56,0,MATCH(CONCATENATE($J1194,O$6),'Model Performance Data'!$O$6:$DY$6,0)),'Model Performance Data'!$B$8:$B$56,$C1194,'Model Performance Data'!$C$8:$C$56,$D1194)),"-",SUMIFS(INDEX('Model Performance Data'!$O$8:$DY$56,0,MATCH(CONCATENATE($J1194,O$6),'Model Performance Data'!$O$6:$DY$6,0)),'Model Performance Data'!$B$8:$B$56,$C1194,'Model Performance Data'!$C$8:$C$56,$D1194))</f>
        <v>0</v>
      </c>
    </row>
    <row r="1195" spans="2:15" outlineLevel="1" x14ac:dyDescent="0.35">
      <c r="B1195" s="37" t="s">
        <v>80</v>
      </c>
      <c r="C1195" s="38" t="str">
        <f>IF(ISBLANK('Model Performance Data'!$B$54),"-",'Model Performance Data'!$B$54)</f>
        <v>-</v>
      </c>
      <c r="D1195" s="38" t="str">
        <f>IF(ISBLANK('Model Performance Data'!$C$54),"-",'Model Performance Data'!$C$54)</f>
        <v>-</v>
      </c>
      <c r="E1195" s="38" t="str">
        <f>IF(ISBLANK('Model Performance Data'!$D$54),"-",'Model Performance Data'!$D$54)</f>
        <v>-</v>
      </c>
      <c r="F1195" s="38" t="str">
        <f>IF(ISBLANK('Model Performance Data'!$E$54),"-",'Model Performance Data'!$E$54)</f>
        <v>-</v>
      </c>
      <c r="G1195" s="38" t="str">
        <f>IF(ISBLANK('Model Performance Data'!$F$54),"-",'Model Performance Data'!$F$54)</f>
        <v>-</v>
      </c>
      <c r="H1195" s="38">
        <v>3</v>
      </c>
      <c r="I1195" s="38">
        <v>1</v>
      </c>
      <c r="J1195" s="37" t="str">
        <f t="shared" si="59"/>
        <v>31</v>
      </c>
      <c r="K1195" s="38" t="str">
        <f>IF(ISBLANK('Model Performance Data'!$L$54),"-",'Model Performance Data'!$L$54)</f>
        <v>-</v>
      </c>
      <c r="L1195" s="38" t="str">
        <f>IF(ISBLANK('Model Performance Data'!$K$54),"-",'Model Performance Data'!$K$54)</f>
        <v>-</v>
      </c>
      <c r="M1195" s="43">
        <f>IF(ISNA(SUMIFS(INDEX('Model Performance Data'!$O$8:$DY$56,0,MATCH(CONCATENATE($J1195,M$6),'Model Performance Data'!$O$6:$DY$6,0)),'Model Performance Data'!$B$8:$B$56,$C1195,'Model Performance Data'!$C$8:$C$56,$D1195)),"-",SUMIFS(INDEX('Model Performance Data'!$O$8:$DY$56,0,MATCH(CONCATENATE($J1195,M$6),'Model Performance Data'!$O$6:$DY$6,0)),'Model Performance Data'!$B$8:$B$56,$C1195,'Model Performance Data'!$C$8:$C$56,$D1195))</f>
        <v>0</v>
      </c>
      <c r="N1195" s="43">
        <f>IF(ISNA(SUMIFS(INDEX('Model Performance Data'!$O$8:$DY$56,0,MATCH(CONCATENATE($J1195,N$6),'Model Performance Data'!$O$6:$DY$6,0)),'Model Performance Data'!$B$8:$B$56,$C1195,'Model Performance Data'!$C$8:$C$56,$D1195)),"-",SUMIFS(INDEX('Model Performance Data'!$O$8:$DY$56,0,MATCH(CONCATENATE($J1195,N$6),'Model Performance Data'!$O$6:$DY$6,0)),'Model Performance Data'!$B$8:$B$56,$C1195,'Model Performance Data'!$C$8:$C$56,$D1195))</f>
        <v>0</v>
      </c>
      <c r="O1195" s="154">
        <f>IF(ISNA(SUMIFS(INDEX('Model Performance Data'!$O$8:$DY$56,0,MATCH(CONCATENATE($J1195,O$6),'Model Performance Data'!$O$6:$DY$6,0)),'Model Performance Data'!$B$8:$B$56,$C1195,'Model Performance Data'!$C$8:$C$56,$D1195)),"-",SUMIFS(INDEX('Model Performance Data'!$O$8:$DY$56,0,MATCH(CONCATENATE($J1195,O$6),'Model Performance Data'!$O$6:$DY$6,0)),'Model Performance Data'!$B$8:$B$56,$C1195,'Model Performance Data'!$C$8:$C$56,$D1195))</f>
        <v>0</v>
      </c>
    </row>
    <row r="1196" spans="2:15" outlineLevel="1" x14ac:dyDescent="0.35">
      <c r="B1196" s="37" t="s">
        <v>80</v>
      </c>
      <c r="C1196" s="38" t="str">
        <f>IF(ISBLANK('Model Performance Data'!$B$54),"-",'Model Performance Data'!$B$54)</f>
        <v>-</v>
      </c>
      <c r="D1196" s="38" t="str">
        <f>IF(ISBLANK('Model Performance Data'!$C$54),"-",'Model Performance Data'!$C$54)</f>
        <v>-</v>
      </c>
      <c r="E1196" s="38" t="str">
        <f>IF(ISBLANK('Model Performance Data'!$D$54),"-",'Model Performance Data'!$D$54)</f>
        <v>-</v>
      </c>
      <c r="F1196" s="38" t="str">
        <f>IF(ISBLANK('Model Performance Data'!$E$54),"-",'Model Performance Data'!$E$54)</f>
        <v>-</v>
      </c>
      <c r="G1196" s="38" t="str">
        <f>IF(ISBLANK('Model Performance Data'!$F$54),"-",'Model Performance Data'!$F$54)</f>
        <v>-</v>
      </c>
      <c r="H1196" s="38">
        <v>3</v>
      </c>
      <c r="I1196" s="38">
        <v>2</v>
      </c>
      <c r="J1196" s="37" t="str">
        <f t="shared" si="59"/>
        <v>32</v>
      </c>
      <c r="K1196" s="38" t="str">
        <f>IF(ISBLANK('Model Performance Data'!$L$54),"-",'Model Performance Data'!$L$54)</f>
        <v>-</v>
      </c>
      <c r="L1196" s="38" t="str">
        <f>IF(ISBLANK('Model Performance Data'!$K$54),"-",'Model Performance Data'!$K$54)</f>
        <v>-</v>
      </c>
      <c r="M1196" s="43">
        <f>IF(ISNA(SUMIFS(INDEX('Model Performance Data'!$O$8:$DY$56,0,MATCH(CONCATENATE($J1196,M$6),'Model Performance Data'!$O$6:$DY$6,0)),'Model Performance Data'!$B$8:$B$56,$C1196,'Model Performance Data'!$C$8:$C$56,$D1196)),"-",SUMIFS(INDEX('Model Performance Data'!$O$8:$DY$56,0,MATCH(CONCATENATE($J1196,M$6),'Model Performance Data'!$O$6:$DY$6,0)),'Model Performance Data'!$B$8:$B$56,$C1196,'Model Performance Data'!$C$8:$C$56,$D1196))</f>
        <v>0</v>
      </c>
      <c r="N1196" s="43">
        <f>IF(ISNA(SUMIFS(INDEX('Model Performance Data'!$O$8:$DY$56,0,MATCH(CONCATENATE($J1196,N$6),'Model Performance Data'!$O$6:$DY$6,0)),'Model Performance Data'!$B$8:$B$56,$C1196,'Model Performance Data'!$C$8:$C$56,$D1196)),"-",SUMIFS(INDEX('Model Performance Data'!$O$8:$DY$56,0,MATCH(CONCATENATE($J1196,N$6),'Model Performance Data'!$O$6:$DY$6,0)),'Model Performance Data'!$B$8:$B$56,$C1196,'Model Performance Data'!$C$8:$C$56,$D1196))</f>
        <v>0</v>
      </c>
      <c r="O1196" s="154">
        <f>IF(ISNA(SUMIFS(INDEX('Model Performance Data'!$O$8:$DY$56,0,MATCH(CONCATENATE($J1196,O$6),'Model Performance Data'!$O$6:$DY$6,0)),'Model Performance Data'!$B$8:$B$56,$C1196,'Model Performance Data'!$C$8:$C$56,$D1196)),"-",SUMIFS(INDEX('Model Performance Data'!$O$8:$DY$56,0,MATCH(CONCATENATE($J1196,O$6),'Model Performance Data'!$O$6:$DY$6,0)),'Model Performance Data'!$B$8:$B$56,$C1196,'Model Performance Data'!$C$8:$C$56,$D1196))</f>
        <v>0</v>
      </c>
    </row>
    <row r="1197" spans="2:15" outlineLevel="1" x14ac:dyDescent="0.35">
      <c r="B1197" s="37" t="s">
        <v>80</v>
      </c>
      <c r="C1197" s="38" t="str">
        <f>IF(ISBLANK('Model Performance Data'!$B$54),"-",'Model Performance Data'!$B$54)</f>
        <v>-</v>
      </c>
      <c r="D1197" s="38" t="str">
        <f>IF(ISBLANK('Model Performance Data'!$C$54),"-",'Model Performance Data'!$C$54)</f>
        <v>-</v>
      </c>
      <c r="E1197" s="38" t="str">
        <f>IF(ISBLANK('Model Performance Data'!$D$54),"-",'Model Performance Data'!$D$54)</f>
        <v>-</v>
      </c>
      <c r="F1197" s="38" t="str">
        <f>IF(ISBLANK('Model Performance Data'!$E$54),"-",'Model Performance Data'!$E$54)</f>
        <v>-</v>
      </c>
      <c r="G1197" s="38" t="str">
        <f>IF(ISBLANK('Model Performance Data'!$F$54),"-",'Model Performance Data'!$F$54)</f>
        <v>-</v>
      </c>
      <c r="H1197" s="38">
        <v>3</v>
      </c>
      <c r="I1197" s="38">
        <v>3</v>
      </c>
      <c r="J1197" s="37" t="str">
        <f t="shared" si="59"/>
        <v>33</v>
      </c>
      <c r="K1197" s="38" t="str">
        <f>IF(ISBLANK('Model Performance Data'!$L$54),"-",'Model Performance Data'!$L$54)</f>
        <v>-</v>
      </c>
      <c r="L1197" s="38" t="str">
        <f>IF(ISBLANK('Model Performance Data'!$K$54),"-",'Model Performance Data'!$K$54)</f>
        <v>-</v>
      </c>
      <c r="M1197" s="43">
        <f>IF(ISNA(SUMIFS(INDEX('Model Performance Data'!$O$8:$DY$56,0,MATCH(CONCATENATE($J1197,M$6),'Model Performance Data'!$O$6:$DY$6,0)),'Model Performance Data'!$B$8:$B$56,$C1197,'Model Performance Data'!$C$8:$C$56,$D1197)),"-",SUMIFS(INDEX('Model Performance Data'!$O$8:$DY$56,0,MATCH(CONCATENATE($J1197,M$6),'Model Performance Data'!$O$6:$DY$6,0)),'Model Performance Data'!$B$8:$B$56,$C1197,'Model Performance Data'!$C$8:$C$56,$D1197))</f>
        <v>0</v>
      </c>
      <c r="N1197" s="43">
        <f>IF(ISNA(SUMIFS(INDEX('Model Performance Data'!$O$8:$DY$56,0,MATCH(CONCATENATE($J1197,N$6),'Model Performance Data'!$O$6:$DY$6,0)),'Model Performance Data'!$B$8:$B$56,$C1197,'Model Performance Data'!$C$8:$C$56,$D1197)),"-",SUMIFS(INDEX('Model Performance Data'!$O$8:$DY$56,0,MATCH(CONCATENATE($J1197,N$6),'Model Performance Data'!$O$6:$DY$6,0)),'Model Performance Data'!$B$8:$B$56,$C1197,'Model Performance Data'!$C$8:$C$56,$D1197))</f>
        <v>0</v>
      </c>
      <c r="O1197" s="154">
        <f>IF(ISNA(SUMIFS(INDEX('Model Performance Data'!$O$8:$DY$56,0,MATCH(CONCATENATE($J1197,O$6),'Model Performance Data'!$O$6:$DY$6,0)),'Model Performance Data'!$B$8:$B$56,$C1197,'Model Performance Data'!$C$8:$C$56,$D1197)),"-",SUMIFS(INDEX('Model Performance Data'!$O$8:$DY$56,0,MATCH(CONCATENATE($J1197,O$6),'Model Performance Data'!$O$6:$DY$6,0)),'Model Performance Data'!$B$8:$B$56,$C1197,'Model Performance Data'!$C$8:$C$56,$D1197))</f>
        <v>0</v>
      </c>
    </row>
    <row r="1198" spans="2:15" outlineLevel="1" x14ac:dyDescent="0.35">
      <c r="B1198" s="37" t="s">
        <v>80</v>
      </c>
      <c r="C1198" s="38" t="str">
        <f>IF(ISBLANK('Model Performance Data'!$B$54),"-",'Model Performance Data'!$B$54)</f>
        <v>-</v>
      </c>
      <c r="D1198" s="38" t="str">
        <f>IF(ISBLANK('Model Performance Data'!$C$54),"-",'Model Performance Data'!$C$54)</f>
        <v>-</v>
      </c>
      <c r="E1198" s="38" t="str">
        <f>IF(ISBLANK('Model Performance Data'!$D$54),"-",'Model Performance Data'!$D$54)</f>
        <v>-</v>
      </c>
      <c r="F1198" s="38" t="str">
        <f>IF(ISBLANK('Model Performance Data'!$E$54),"-",'Model Performance Data'!$E$54)</f>
        <v>-</v>
      </c>
      <c r="G1198" s="38" t="str">
        <f>IF(ISBLANK('Model Performance Data'!$F$54),"-",'Model Performance Data'!$F$54)</f>
        <v>-</v>
      </c>
      <c r="H1198" s="38">
        <v>3</v>
      </c>
      <c r="I1198" s="38">
        <v>4</v>
      </c>
      <c r="J1198" s="37" t="str">
        <f t="shared" si="59"/>
        <v>34</v>
      </c>
      <c r="K1198" s="38" t="str">
        <f>IF(ISBLANK('Model Performance Data'!$L$54),"-",'Model Performance Data'!$L$54)</f>
        <v>-</v>
      </c>
      <c r="L1198" s="38" t="str">
        <f>IF(ISBLANK('Model Performance Data'!$K$54),"-",'Model Performance Data'!$K$54)</f>
        <v>-</v>
      </c>
      <c r="M1198" s="43">
        <f>IF(ISNA(SUMIFS(INDEX('Model Performance Data'!$O$8:$DY$56,0,MATCH(CONCATENATE($J1198,M$6),'Model Performance Data'!$O$6:$DY$6,0)),'Model Performance Data'!$B$8:$B$56,$C1198,'Model Performance Data'!$C$8:$C$56,$D1198)),"-",SUMIFS(INDEX('Model Performance Data'!$O$8:$DY$56,0,MATCH(CONCATENATE($J1198,M$6),'Model Performance Data'!$O$6:$DY$6,0)),'Model Performance Data'!$B$8:$B$56,$C1198,'Model Performance Data'!$C$8:$C$56,$D1198))</f>
        <v>0</v>
      </c>
      <c r="N1198" s="43">
        <f>IF(ISNA(SUMIFS(INDEX('Model Performance Data'!$O$8:$DY$56,0,MATCH(CONCATENATE($J1198,N$6),'Model Performance Data'!$O$6:$DY$6,0)),'Model Performance Data'!$B$8:$B$56,$C1198,'Model Performance Data'!$C$8:$C$56,$D1198)),"-",SUMIFS(INDEX('Model Performance Data'!$O$8:$DY$56,0,MATCH(CONCATENATE($J1198,N$6),'Model Performance Data'!$O$6:$DY$6,0)),'Model Performance Data'!$B$8:$B$56,$C1198,'Model Performance Data'!$C$8:$C$56,$D1198))</f>
        <v>0</v>
      </c>
      <c r="O1198" s="154">
        <f>IF(ISNA(SUMIFS(INDEX('Model Performance Data'!$O$8:$DY$56,0,MATCH(CONCATENATE($J1198,O$6),'Model Performance Data'!$O$6:$DY$6,0)),'Model Performance Data'!$B$8:$B$56,$C1198,'Model Performance Data'!$C$8:$C$56,$D1198)),"-",SUMIFS(INDEX('Model Performance Data'!$O$8:$DY$56,0,MATCH(CONCATENATE($J1198,O$6),'Model Performance Data'!$O$6:$DY$6,0)),'Model Performance Data'!$B$8:$B$56,$C1198,'Model Performance Data'!$C$8:$C$56,$D1198))</f>
        <v>0</v>
      </c>
    </row>
    <row r="1199" spans="2:15" outlineLevel="1" x14ac:dyDescent="0.35">
      <c r="B1199" s="37" t="s">
        <v>80</v>
      </c>
      <c r="C1199" s="38" t="str">
        <f>IF(ISBLANK('Model Performance Data'!$B$54),"-",'Model Performance Data'!$B$54)</f>
        <v>-</v>
      </c>
      <c r="D1199" s="38" t="str">
        <f>IF(ISBLANK('Model Performance Data'!$C$54),"-",'Model Performance Data'!$C$54)</f>
        <v>-</v>
      </c>
      <c r="E1199" s="38" t="str">
        <f>IF(ISBLANK('Model Performance Data'!$D$54),"-",'Model Performance Data'!$D$54)</f>
        <v>-</v>
      </c>
      <c r="F1199" s="38" t="str">
        <f>IF(ISBLANK('Model Performance Data'!$E$54),"-",'Model Performance Data'!$E$54)</f>
        <v>-</v>
      </c>
      <c r="G1199" s="38" t="str">
        <f>IF(ISBLANK('Model Performance Data'!$F$54),"-",'Model Performance Data'!$F$54)</f>
        <v>-</v>
      </c>
      <c r="H1199" s="38">
        <v>3</v>
      </c>
      <c r="I1199" s="38">
        <v>5</v>
      </c>
      <c r="J1199" s="37" t="str">
        <f t="shared" si="59"/>
        <v>35</v>
      </c>
      <c r="K1199" s="38" t="str">
        <f>IF(ISBLANK('Model Performance Data'!$L$54),"-",'Model Performance Data'!$L$54)</f>
        <v>-</v>
      </c>
      <c r="L1199" s="38" t="str">
        <f>IF(ISBLANK('Model Performance Data'!$K$54),"-",'Model Performance Data'!$K$54)</f>
        <v>-</v>
      </c>
      <c r="M1199" s="43">
        <f>IF(ISNA(SUMIFS(INDEX('Model Performance Data'!$O$8:$DY$56,0,MATCH(CONCATENATE($J1199,M$6),'Model Performance Data'!$O$6:$DY$6,0)),'Model Performance Data'!$B$8:$B$56,$C1199,'Model Performance Data'!$C$8:$C$56,$D1199)),"-",SUMIFS(INDEX('Model Performance Data'!$O$8:$DY$56,0,MATCH(CONCATENATE($J1199,M$6),'Model Performance Data'!$O$6:$DY$6,0)),'Model Performance Data'!$B$8:$B$56,$C1199,'Model Performance Data'!$C$8:$C$56,$D1199))</f>
        <v>0</v>
      </c>
      <c r="N1199" s="43">
        <f>IF(ISNA(SUMIFS(INDEX('Model Performance Data'!$O$8:$DY$56,0,MATCH(CONCATENATE($J1199,N$6),'Model Performance Data'!$O$6:$DY$6,0)),'Model Performance Data'!$B$8:$B$56,$C1199,'Model Performance Data'!$C$8:$C$56,$D1199)),"-",SUMIFS(INDEX('Model Performance Data'!$O$8:$DY$56,0,MATCH(CONCATENATE($J1199,N$6),'Model Performance Data'!$O$6:$DY$6,0)),'Model Performance Data'!$B$8:$B$56,$C1199,'Model Performance Data'!$C$8:$C$56,$D1199))</f>
        <v>0</v>
      </c>
      <c r="O1199" s="154">
        <f>IF(ISNA(SUMIFS(INDEX('Model Performance Data'!$O$8:$DY$56,0,MATCH(CONCATENATE($J1199,O$6),'Model Performance Data'!$O$6:$DY$6,0)),'Model Performance Data'!$B$8:$B$56,$C1199,'Model Performance Data'!$C$8:$C$56,$D1199)),"-",SUMIFS(INDEX('Model Performance Data'!$O$8:$DY$56,0,MATCH(CONCATENATE($J1199,O$6),'Model Performance Data'!$O$6:$DY$6,0)),'Model Performance Data'!$B$8:$B$56,$C1199,'Model Performance Data'!$C$8:$C$56,$D1199))</f>
        <v>0</v>
      </c>
    </row>
    <row r="1200" spans="2:15" outlineLevel="1" x14ac:dyDescent="0.35">
      <c r="B1200" s="37" t="s">
        <v>80</v>
      </c>
      <c r="C1200" s="38" t="str">
        <f>IF(ISBLANK('Model Performance Data'!$B$54),"-",'Model Performance Data'!$B$54)</f>
        <v>-</v>
      </c>
      <c r="D1200" s="38" t="str">
        <f>IF(ISBLANK('Model Performance Data'!$C$54),"-",'Model Performance Data'!$C$54)</f>
        <v>-</v>
      </c>
      <c r="E1200" s="38" t="str">
        <f>IF(ISBLANK('Model Performance Data'!$D$54),"-",'Model Performance Data'!$D$54)</f>
        <v>-</v>
      </c>
      <c r="F1200" s="38" t="str">
        <f>IF(ISBLANK('Model Performance Data'!$E$54),"-",'Model Performance Data'!$E$54)</f>
        <v>-</v>
      </c>
      <c r="G1200" s="38" t="str">
        <f>IF(ISBLANK('Model Performance Data'!$F$54),"-",'Model Performance Data'!$F$54)</f>
        <v>-</v>
      </c>
      <c r="H1200" s="38">
        <v>3</v>
      </c>
      <c r="I1200" s="38" t="s">
        <v>65</v>
      </c>
      <c r="J1200" s="37" t="str">
        <f t="shared" si="59"/>
        <v>3Goal</v>
      </c>
      <c r="K1200" s="38" t="str">
        <f>IF(ISBLANK('Model Performance Data'!$L$54),"-",'Model Performance Data'!$L$54)</f>
        <v>-</v>
      </c>
      <c r="L1200" s="38" t="str">
        <f>IF(ISBLANK('Model Performance Data'!$K$54),"-",'Model Performance Data'!$K$54)</f>
        <v>-</v>
      </c>
      <c r="M1200" s="43" t="str">
        <f>IF(ISNA(SUMIFS(INDEX('Model Performance Data'!$O$8:$DY$56,0,MATCH(CONCATENATE($J1200,M$6),'Model Performance Data'!$O$6:$DY$6,0)),'Model Performance Data'!$B$8:$B$56,$C1200,'Model Performance Data'!$C$8:$C$56,$D1200)),"-",SUMIFS(INDEX('Model Performance Data'!$O$8:$DY$56,0,MATCH(CONCATENATE($J1200,M$6),'Model Performance Data'!$O$6:$DY$6,0)),'Model Performance Data'!$B$8:$B$56,$C1200,'Model Performance Data'!$C$8:$C$56,$D1200))</f>
        <v>-</v>
      </c>
      <c r="N1200" s="43" t="str">
        <f>IF(ISNA(SUMIFS(INDEX('Model Performance Data'!$O$8:$DY$56,0,MATCH(CONCATENATE($J1200,N$6),'Model Performance Data'!$O$6:$DY$6,0)),'Model Performance Data'!$B$8:$B$56,$C1200,'Model Performance Data'!$C$8:$C$56,$D1200)),"-",SUMIFS(INDEX('Model Performance Data'!$O$8:$DY$56,0,MATCH(CONCATENATE($J1200,N$6),'Model Performance Data'!$O$6:$DY$6,0)),'Model Performance Data'!$B$8:$B$56,$C1200,'Model Performance Data'!$C$8:$C$56,$D1200))</f>
        <v>-</v>
      </c>
      <c r="O1200" s="154">
        <f>IF(ISNA(SUMIFS(INDEX('Model Performance Data'!$O$8:$DY$56,0,MATCH(CONCATENATE($J1200,O$6),'Model Performance Data'!$O$6:$DY$6,0)),'Model Performance Data'!$B$8:$B$56,$C1200,'Model Performance Data'!$C$8:$C$56,$D1200)),"-",SUMIFS(INDEX('Model Performance Data'!$O$8:$DY$56,0,MATCH(CONCATENATE($J1200,O$6),'Model Performance Data'!$O$6:$DY$6,0)),'Model Performance Data'!$B$8:$B$56,$C1200,'Model Performance Data'!$C$8:$C$56,$D1200))</f>
        <v>0</v>
      </c>
    </row>
    <row r="1201" spans="2:15" outlineLevel="1" x14ac:dyDescent="0.35">
      <c r="B1201" s="37" t="s">
        <v>80</v>
      </c>
      <c r="C1201" s="38" t="str">
        <f>IF(ISBLANK('Model Performance Data'!$B$54),"-",'Model Performance Data'!$B$54)</f>
        <v>-</v>
      </c>
      <c r="D1201" s="38" t="str">
        <f>IF(ISBLANK('Model Performance Data'!$C$54),"-",'Model Performance Data'!$C$54)</f>
        <v>-</v>
      </c>
      <c r="E1201" s="38" t="str">
        <f>IF(ISBLANK('Model Performance Data'!$D$54),"-",'Model Performance Data'!$D$54)</f>
        <v>-</v>
      </c>
      <c r="F1201" s="38" t="str">
        <f>IF(ISBLANK('Model Performance Data'!$E$54),"-",'Model Performance Data'!$E$54)</f>
        <v>-</v>
      </c>
      <c r="G1201" s="38" t="str">
        <f>IF(ISBLANK('Model Performance Data'!$F$54),"-",'Model Performance Data'!$F$54)</f>
        <v>-</v>
      </c>
      <c r="H1201" s="38">
        <v>4</v>
      </c>
      <c r="I1201" s="38">
        <v>1</v>
      </c>
      <c r="J1201" s="37" t="str">
        <f t="shared" ref="J1201:J1206" si="63">CONCATENATE(H1201,I1201)</f>
        <v>41</v>
      </c>
      <c r="K1201" s="38" t="str">
        <f>IF(ISBLANK('Model Performance Data'!$L$54),"-",'Model Performance Data'!$L$54)</f>
        <v>-</v>
      </c>
      <c r="L1201" s="38" t="str">
        <f>IF(ISBLANK('Model Performance Data'!$K$54),"-",'Model Performance Data'!$K$54)</f>
        <v>-</v>
      </c>
      <c r="M1201" s="43">
        <f>IF(ISNA(SUMIFS(INDEX('Model Performance Data'!$O$8:$DY$56,0,MATCH(CONCATENATE($J1201,M$6),'Model Performance Data'!$O$6:$DY$6,0)),'Model Performance Data'!$B$8:$B$56,$C1201,'Model Performance Data'!$C$8:$C$56,$D1201)),"-",SUMIFS(INDEX('Model Performance Data'!$O$8:$DY$56,0,MATCH(CONCATENATE($J1201,M$6),'Model Performance Data'!$O$6:$DY$6,0)),'Model Performance Data'!$B$8:$B$56,$C1201,'Model Performance Data'!$C$8:$C$56,$D1201))</f>
        <v>0</v>
      </c>
      <c r="N1201" s="43">
        <f>IF(ISNA(SUMIFS(INDEX('Model Performance Data'!$O$8:$DY$56,0,MATCH(CONCATENATE($J1201,N$6),'Model Performance Data'!$O$6:$DY$6,0)),'Model Performance Data'!$B$8:$B$56,$C1201,'Model Performance Data'!$C$8:$C$56,$D1201)),"-",SUMIFS(INDEX('Model Performance Data'!$O$8:$DY$56,0,MATCH(CONCATENATE($J1201,N$6),'Model Performance Data'!$O$6:$DY$6,0)),'Model Performance Data'!$B$8:$B$56,$C1201,'Model Performance Data'!$C$8:$C$56,$D1201))</f>
        <v>0</v>
      </c>
      <c r="O1201" s="154">
        <f>IF(ISNA(SUMIFS(INDEX('Model Performance Data'!$O$8:$DY$56,0,MATCH(CONCATENATE($J1201,O$6),'Model Performance Data'!$O$6:$DY$6,0)),'Model Performance Data'!$B$8:$B$56,$C1201,'Model Performance Data'!$C$8:$C$56,$D1201)),"-",SUMIFS(INDEX('Model Performance Data'!$O$8:$DY$56,0,MATCH(CONCATENATE($J1201,O$6),'Model Performance Data'!$O$6:$DY$6,0)),'Model Performance Data'!$B$8:$B$56,$C1201,'Model Performance Data'!$C$8:$C$56,$D1201))</f>
        <v>0</v>
      </c>
    </row>
    <row r="1202" spans="2:15" outlineLevel="1" x14ac:dyDescent="0.35">
      <c r="B1202" s="37" t="s">
        <v>80</v>
      </c>
      <c r="C1202" s="38" t="str">
        <f>IF(ISBLANK('Model Performance Data'!$B$54),"-",'Model Performance Data'!$B$54)</f>
        <v>-</v>
      </c>
      <c r="D1202" s="38" t="str">
        <f>IF(ISBLANK('Model Performance Data'!$C$54),"-",'Model Performance Data'!$C$54)</f>
        <v>-</v>
      </c>
      <c r="E1202" s="38" t="str">
        <f>IF(ISBLANK('Model Performance Data'!$D$54),"-",'Model Performance Data'!$D$54)</f>
        <v>-</v>
      </c>
      <c r="F1202" s="38" t="str">
        <f>IF(ISBLANK('Model Performance Data'!$E$54),"-",'Model Performance Data'!$E$54)</f>
        <v>-</v>
      </c>
      <c r="G1202" s="38" t="str">
        <f>IF(ISBLANK('Model Performance Data'!$F$54),"-",'Model Performance Data'!$F$54)</f>
        <v>-</v>
      </c>
      <c r="H1202" s="38">
        <v>4</v>
      </c>
      <c r="I1202" s="38">
        <v>2</v>
      </c>
      <c r="J1202" s="37" t="str">
        <f t="shared" si="63"/>
        <v>42</v>
      </c>
      <c r="K1202" s="38" t="str">
        <f>IF(ISBLANK('Model Performance Data'!$L$54),"-",'Model Performance Data'!$L$54)</f>
        <v>-</v>
      </c>
      <c r="L1202" s="38" t="str">
        <f>IF(ISBLANK('Model Performance Data'!$K$54),"-",'Model Performance Data'!$K$54)</f>
        <v>-</v>
      </c>
      <c r="M1202" s="43">
        <f>IF(ISNA(SUMIFS(INDEX('Model Performance Data'!$O$8:$DY$56,0,MATCH(CONCATENATE($J1202,M$6),'Model Performance Data'!$O$6:$DY$6,0)),'Model Performance Data'!$B$8:$B$56,$C1202,'Model Performance Data'!$C$8:$C$56,$D1202)),"-",SUMIFS(INDEX('Model Performance Data'!$O$8:$DY$56,0,MATCH(CONCATENATE($J1202,M$6),'Model Performance Data'!$O$6:$DY$6,0)),'Model Performance Data'!$B$8:$B$56,$C1202,'Model Performance Data'!$C$8:$C$56,$D1202))</f>
        <v>0</v>
      </c>
      <c r="N1202" s="43">
        <f>IF(ISNA(SUMIFS(INDEX('Model Performance Data'!$O$8:$DY$56,0,MATCH(CONCATENATE($J1202,N$6),'Model Performance Data'!$O$6:$DY$6,0)),'Model Performance Data'!$B$8:$B$56,$C1202,'Model Performance Data'!$C$8:$C$56,$D1202)),"-",SUMIFS(INDEX('Model Performance Data'!$O$8:$DY$56,0,MATCH(CONCATENATE($J1202,N$6),'Model Performance Data'!$O$6:$DY$6,0)),'Model Performance Data'!$B$8:$B$56,$C1202,'Model Performance Data'!$C$8:$C$56,$D1202))</f>
        <v>0</v>
      </c>
      <c r="O1202" s="154">
        <f>IF(ISNA(SUMIFS(INDEX('Model Performance Data'!$O$8:$DY$56,0,MATCH(CONCATENATE($J1202,O$6),'Model Performance Data'!$O$6:$DY$6,0)),'Model Performance Data'!$B$8:$B$56,$C1202,'Model Performance Data'!$C$8:$C$56,$D1202)),"-",SUMIFS(INDEX('Model Performance Data'!$O$8:$DY$56,0,MATCH(CONCATENATE($J1202,O$6),'Model Performance Data'!$O$6:$DY$6,0)),'Model Performance Data'!$B$8:$B$56,$C1202,'Model Performance Data'!$C$8:$C$56,$D1202))</f>
        <v>0</v>
      </c>
    </row>
    <row r="1203" spans="2:15" outlineLevel="1" x14ac:dyDescent="0.35">
      <c r="B1203" s="37" t="s">
        <v>80</v>
      </c>
      <c r="C1203" s="38" t="str">
        <f>IF(ISBLANK('Model Performance Data'!$B$54),"-",'Model Performance Data'!$B$54)</f>
        <v>-</v>
      </c>
      <c r="D1203" s="38" t="str">
        <f>IF(ISBLANK('Model Performance Data'!$C$54),"-",'Model Performance Data'!$C$54)</f>
        <v>-</v>
      </c>
      <c r="E1203" s="38" t="str">
        <f>IF(ISBLANK('Model Performance Data'!$D$54),"-",'Model Performance Data'!$D$54)</f>
        <v>-</v>
      </c>
      <c r="F1203" s="38" t="str">
        <f>IF(ISBLANK('Model Performance Data'!$E$54),"-",'Model Performance Data'!$E$54)</f>
        <v>-</v>
      </c>
      <c r="G1203" s="38" t="str">
        <f>IF(ISBLANK('Model Performance Data'!$F$54),"-",'Model Performance Data'!$F$54)</f>
        <v>-</v>
      </c>
      <c r="H1203" s="38">
        <v>4</v>
      </c>
      <c r="I1203" s="38">
        <v>3</v>
      </c>
      <c r="J1203" s="37" t="str">
        <f t="shared" si="63"/>
        <v>43</v>
      </c>
      <c r="K1203" s="38" t="str">
        <f>IF(ISBLANK('Model Performance Data'!$L$54),"-",'Model Performance Data'!$L$54)</f>
        <v>-</v>
      </c>
      <c r="L1203" s="38" t="str">
        <f>IF(ISBLANK('Model Performance Data'!$K$54),"-",'Model Performance Data'!$K$54)</f>
        <v>-</v>
      </c>
      <c r="M1203" s="43">
        <f>IF(ISNA(SUMIFS(INDEX('Model Performance Data'!$O$8:$DY$56,0,MATCH(CONCATENATE($J1203,M$6),'Model Performance Data'!$O$6:$DY$6,0)),'Model Performance Data'!$B$8:$B$56,$C1203,'Model Performance Data'!$C$8:$C$56,$D1203)),"-",SUMIFS(INDEX('Model Performance Data'!$O$8:$DY$56,0,MATCH(CONCATENATE($J1203,M$6),'Model Performance Data'!$O$6:$DY$6,0)),'Model Performance Data'!$B$8:$B$56,$C1203,'Model Performance Data'!$C$8:$C$56,$D1203))</f>
        <v>0</v>
      </c>
      <c r="N1203" s="43">
        <f>IF(ISNA(SUMIFS(INDEX('Model Performance Data'!$O$8:$DY$56,0,MATCH(CONCATENATE($J1203,N$6),'Model Performance Data'!$O$6:$DY$6,0)),'Model Performance Data'!$B$8:$B$56,$C1203,'Model Performance Data'!$C$8:$C$56,$D1203)),"-",SUMIFS(INDEX('Model Performance Data'!$O$8:$DY$56,0,MATCH(CONCATENATE($J1203,N$6),'Model Performance Data'!$O$6:$DY$6,0)),'Model Performance Data'!$B$8:$B$56,$C1203,'Model Performance Data'!$C$8:$C$56,$D1203))</f>
        <v>0</v>
      </c>
      <c r="O1203" s="154">
        <f>IF(ISNA(SUMIFS(INDEX('Model Performance Data'!$O$8:$DY$56,0,MATCH(CONCATENATE($J1203,O$6),'Model Performance Data'!$O$6:$DY$6,0)),'Model Performance Data'!$B$8:$B$56,$C1203,'Model Performance Data'!$C$8:$C$56,$D1203)),"-",SUMIFS(INDEX('Model Performance Data'!$O$8:$DY$56,0,MATCH(CONCATENATE($J1203,O$6),'Model Performance Data'!$O$6:$DY$6,0)),'Model Performance Data'!$B$8:$B$56,$C1203,'Model Performance Data'!$C$8:$C$56,$D1203))</f>
        <v>0</v>
      </c>
    </row>
    <row r="1204" spans="2:15" outlineLevel="1" x14ac:dyDescent="0.35">
      <c r="B1204" s="37" t="s">
        <v>80</v>
      </c>
      <c r="C1204" s="38" t="str">
        <f>IF(ISBLANK('Model Performance Data'!$B$54),"-",'Model Performance Data'!$B$54)</f>
        <v>-</v>
      </c>
      <c r="D1204" s="38" t="str">
        <f>IF(ISBLANK('Model Performance Data'!$C$54),"-",'Model Performance Data'!$C$54)</f>
        <v>-</v>
      </c>
      <c r="E1204" s="38" t="str">
        <f>IF(ISBLANK('Model Performance Data'!$D$54),"-",'Model Performance Data'!$D$54)</f>
        <v>-</v>
      </c>
      <c r="F1204" s="38" t="str">
        <f>IF(ISBLANK('Model Performance Data'!$E$54),"-",'Model Performance Data'!$E$54)</f>
        <v>-</v>
      </c>
      <c r="G1204" s="38" t="str">
        <f>IF(ISBLANK('Model Performance Data'!$F$54),"-",'Model Performance Data'!$F$54)</f>
        <v>-</v>
      </c>
      <c r="H1204" s="38">
        <v>4</v>
      </c>
      <c r="I1204" s="38">
        <v>4</v>
      </c>
      <c r="J1204" s="37" t="str">
        <f t="shared" si="63"/>
        <v>44</v>
      </c>
      <c r="K1204" s="38" t="str">
        <f>IF(ISBLANK('Model Performance Data'!$L$54),"-",'Model Performance Data'!$L$54)</f>
        <v>-</v>
      </c>
      <c r="L1204" s="38" t="str">
        <f>IF(ISBLANK('Model Performance Data'!$K$54),"-",'Model Performance Data'!$K$54)</f>
        <v>-</v>
      </c>
      <c r="M1204" s="43">
        <f>IF(ISNA(SUMIFS(INDEX('Model Performance Data'!$O$8:$DY$56,0,MATCH(CONCATENATE($J1204,M$6),'Model Performance Data'!$O$6:$DY$6,0)),'Model Performance Data'!$B$8:$B$56,$C1204,'Model Performance Data'!$C$8:$C$56,$D1204)),"-",SUMIFS(INDEX('Model Performance Data'!$O$8:$DY$56,0,MATCH(CONCATENATE($J1204,M$6),'Model Performance Data'!$O$6:$DY$6,0)),'Model Performance Data'!$B$8:$B$56,$C1204,'Model Performance Data'!$C$8:$C$56,$D1204))</f>
        <v>0</v>
      </c>
      <c r="N1204" s="43">
        <f>IF(ISNA(SUMIFS(INDEX('Model Performance Data'!$O$8:$DY$56,0,MATCH(CONCATENATE($J1204,N$6),'Model Performance Data'!$O$6:$DY$6,0)),'Model Performance Data'!$B$8:$B$56,$C1204,'Model Performance Data'!$C$8:$C$56,$D1204)),"-",SUMIFS(INDEX('Model Performance Data'!$O$8:$DY$56,0,MATCH(CONCATENATE($J1204,N$6),'Model Performance Data'!$O$6:$DY$6,0)),'Model Performance Data'!$B$8:$B$56,$C1204,'Model Performance Data'!$C$8:$C$56,$D1204))</f>
        <v>0</v>
      </c>
      <c r="O1204" s="154">
        <f>IF(ISNA(SUMIFS(INDEX('Model Performance Data'!$O$8:$DY$56,0,MATCH(CONCATENATE($J1204,O$6),'Model Performance Data'!$O$6:$DY$6,0)),'Model Performance Data'!$B$8:$B$56,$C1204,'Model Performance Data'!$C$8:$C$56,$D1204)),"-",SUMIFS(INDEX('Model Performance Data'!$O$8:$DY$56,0,MATCH(CONCATENATE($J1204,O$6),'Model Performance Data'!$O$6:$DY$6,0)),'Model Performance Data'!$B$8:$B$56,$C1204,'Model Performance Data'!$C$8:$C$56,$D1204))</f>
        <v>0</v>
      </c>
    </row>
    <row r="1205" spans="2:15" outlineLevel="1" x14ac:dyDescent="0.35">
      <c r="B1205" s="37" t="s">
        <v>80</v>
      </c>
      <c r="C1205" s="38" t="str">
        <f>IF(ISBLANK('Model Performance Data'!$B$54),"-",'Model Performance Data'!$B$54)</f>
        <v>-</v>
      </c>
      <c r="D1205" s="38" t="str">
        <f>IF(ISBLANK('Model Performance Data'!$C$54),"-",'Model Performance Data'!$C$54)</f>
        <v>-</v>
      </c>
      <c r="E1205" s="38" t="str">
        <f>IF(ISBLANK('Model Performance Data'!$D$54),"-",'Model Performance Data'!$D$54)</f>
        <v>-</v>
      </c>
      <c r="F1205" s="38" t="str">
        <f>IF(ISBLANK('Model Performance Data'!$E$54),"-",'Model Performance Data'!$E$54)</f>
        <v>-</v>
      </c>
      <c r="G1205" s="38" t="str">
        <f>IF(ISBLANK('Model Performance Data'!$F$54),"-",'Model Performance Data'!$F$54)</f>
        <v>-</v>
      </c>
      <c r="H1205" s="38">
        <v>4</v>
      </c>
      <c r="I1205" s="38">
        <v>5</v>
      </c>
      <c r="J1205" s="37" t="str">
        <f t="shared" si="63"/>
        <v>45</v>
      </c>
      <c r="K1205" s="38" t="str">
        <f>IF(ISBLANK('Model Performance Data'!$L$54),"-",'Model Performance Data'!$L$54)</f>
        <v>-</v>
      </c>
      <c r="L1205" s="38" t="str">
        <f>IF(ISBLANK('Model Performance Data'!$K$54),"-",'Model Performance Data'!$K$54)</f>
        <v>-</v>
      </c>
      <c r="M1205" s="43">
        <f>IF(ISNA(SUMIFS(INDEX('Model Performance Data'!$O$8:$DY$56,0,MATCH(CONCATENATE($J1205,M$6),'Model Performance Data'!$O$6:$DY$6,0)),'Model Performance Data'!$B$8:$B$56,$C1205,'Model Performance Data'!$C$8:$C$56,$D1205)),"-",SUMIFS(INDEX('Model Performance Data'!$O$8:$DY$56,0,MATCH(CONCATENATE($J1205,M$6),'Model Performance Data'!$O$6:$DY$6,0)),'Model Performance Data'!$B$8:$B$56,$C1205,'Model Performance Data'!$C$8:$C$56,$D1205))</f>
        <v>0</v>
      </c>
      <c r="N1205" s="43">
        <f>IF(ISNA(SUMIFS(INDEX('Model Performance Data'!$O$8:$DY$56,0,MATCH(CONCATENATE($J1205,N$6),'Model Performance Data'!$O$6:$DY$6,0)),'Model Performance Data'!$B$8:$B$56,$C1205,'Model Performance Data'!$C$8:$C$56,$D1205)),"-",SUMIFS(INDEX('Model Performance Data'!$O$8:$DY$56,0,MATCH(CONCATENATE($J1205,N$6),'Model Performance Data'!$O$6:$DY$6,0)),'Model Performance Data'!$B$8:$B$56,$C1205,'Model Performance Data'!$C$8:$C$56,$D1205))</f>
        <v>0</v>
      </c>
      <c r="O1205" s="154">
        <f>IF(ISNA(SUMIFS(INDEX('Model Performance Data'!$O$8:$DY$56,0,MATCH(CONCATENATE($J1205,O$6),'Model Performance Data'!$O$6:$DY$6,0)),'Model Performance Data'!$B$8:$B$56,$C1205,'Model Performance Data'!$C$8:$C$56,$D1205)),"-",SUMIFS(INDEX('Model Performance Data'!$O$8:$DY$56,0,MATCH(CONCATENATE($J1205,O$6),'Model Performance Data'!$O$6:$DY$6,0)),'Model Performance Data'!$B$8:$B$56,$C1205,'Model Performance Data'!$C$8:$C$56,$D1205))</f>
        <v>0</v>
      </c>
    </row>
    <row r="1206" spans="2:15" outlineLevel="1" x14ac:dyDescent="0.35">
      <c r="B1206" s="37" t="s">
        <v>80</v>
      </c>
      <c r="C1206" s="38" t="str">
        <f>IF(ISBLANK('Model Performance Data'!$B$54),"-",'Model Performance Data'!$B$54)</f>
        <v>-</v>
      </c>
      <c r="D1206" s="38" t="str">
        <f>IF(ISBLANK('Model Performance Data'!$C$54),"-",'Model Performance Data'!$C$54)</f>
        <v>-</v>
      </c>
      <c r="E1206" s="38" t="str">
        <f>IF(ISBLANK('Model Performance Data'!$D$54),"-",'Model Performance Data'!$D$54)</f>
        <v>-</v>
      </c>
      <c r="F1206" s="38" t="str">
        <f>IF(ISBLANK('Model Performance Data'!$E$54),"-",'Model Performance Data'!$E$54)</f>
        <v>-</v>
      </c>
      <c r="G1206" s="38" t="str">
        <f>IF(ISBLANK('Model Performance Data'!$F$54),"-",'Model Performance Data'!$F$54)</f>
        <v>-</v>
      </c>
      <c r="H1206" s="38">
        <v>4</v>
      </c>
      <c r="I1206" s="38" t="s">
        <v>65</v>
      </c>
      <c r="J1206" s="37" t="str">
        <f t="shared" si="63"/>
        <v>4Goal</v>
      </c>
      <c r="K1206" s="38" t="str">
        <f>IF(ISBLANK('Model Performance Data'!$L$54),"-",'Model Performance Data'!$L$54)</f>
        <v>-</v>
      </c>
      <c r="L1206" s="38" t="str">
        <f>IF(ISBLANK('Model Performance Data'!$K$54),"-",'Model Performance Data'!$K$54)</f>
        <v>-</v>
      </c>
      <c r="M1206" s="43" t="str">
        <f>IF(ISNA(SUMIFS(INDEX('Model Performance Data'!$O$8:$DY$56,0,MATCH(CONCATENATE($J1206,M$6),'Model Performance Data'!$O$6:$DY$6,0)),'Model Performance Data'!$B$8:$B$56,$C1206,'Model Performance Data'!$C$8:$C$56,$D1206)),"-",SUMIFS(INDEX('Model Performance Data'!$O$8:$DY$56,0,MATCH(CONCATENATE($J1206,M$6),'Model Performance Data'!$O$6:$DY$6,0)),'Model Performance Data'!$B$8:$B$56,$C1206,'Model Performance Data'!$C$8:$C$56,$D1206))</f>
        <v>-</v>
      </c>
      <c r="N1206" s="43" t="str">
        <f>IF(ISNA(SUMIFS(INDEX('Model Performance Data'!$O$8:$DY$56,0,MATCH(CONCATENATE($J1206,N$6),'Model Performance Data'!$O$6:$DY$6,0)),'Model Performance Data'!$B$8:$B$56,$C1206,'Model Performance Data'!$C$8:$C$56,$D1206)),"-",SUMIFS(INDEX('Model Performance Data'!$O$8:$DY$56,0,MATCH(CONCATENATE($J1206,N$6),'Model Performance Data'!$O$6:$DY$6,0)),'Model Performance Data'!$B$8:$B$56,$C1206,'Model Performance Data'!$C$8:$C$56,$D1206))</f>
        <v>-</v>
      </c>
      <c r="O1206" s="154">
        <f>IF(ISNA(SUMIFS(INDEX('Model Performance Data'!$O$8:$DY$56,0,MATCH(CONCATENATE($J1206,O$6),'Model Performance Data'!$O$6:$DY$6,0)),'Model Performance Data'!$B$8:$B$56,$C1206,'Model Performance Data'!$C$8:$C$56,$D1206)),"-",SUMIFS(INDEX('Model Performance Data'!$O$8:$DY$56,0,MATCH(CONCATENATE($J1206,O$6),'Model Performance Data'!$O$6:$DY$6,0)),'Model Performance Data'!$B$8:$B$56,$C1206,'Model Performance Data'!$C$8:$C$56,$D1206))</f>
        <v>0</v>
      </c>
    </row>
    <row r="1207" spans="2:15" outlineLevel="1" x14ac:dyDescent="0.35">
      <c r="B1207" s="37" t="s">
        <v>80</v>
      </c>
      <c r="C1207" s="38" t="str">
        <f>IF(ISBLANK('Model Performance Data'!$B$55),"-",'Model Performance Data'!$B$55)</f>
        <v>-</v>
      </c>
      <c r="D1207" s="38" t="str">
        <f>IF(ISBLANK('Model Performance Data'!$C$55),"-",'Model Performance Data'!$C$55)</f>
        <v>-</v>
      </c>
      <c r="E1207" s="38" t="str">
        <f>IF(ISBLANK('Model Performance Data'!$D$55),"-",'Model Performance Data'!$D$55)</f>
        <v>-</v>
      </c>
      <c r="F1207" s="38" t="str">
        <f>IF(ISBLANK('Model Performance Data'!$E$55),"-",'Model Performance Data'!$E$55)</f>
        <v>-</v>
      </c>
      <c r="G1207" s="38" t="str">
        <f>IF(ISBLANK('Model Performance Data'!$F$55),"-",'Model Performance Data'!$F$55)</f>
        <v>-</v>
      </c>
      <c r="H1207" s="38" t="s">
        <v>64</v>
      </c>
      <c r="I1207" s="38" t="s">
        <v>64</v>
      </c>
      <c r="J1207" s="37" t="str">
        <f t="shared" si="59"/>
        <v>BaselineBaseline</v>
      </c>
      <c r="K1207" s="38" t="str">
        <f>IF(ISBLANK('Model Performance Data'!$L$55),"-",'Model Performance Data'!$L$55)</f>
        <v>-</v>
      </c>
      <c r="L1207" s="38" t="str">
        <f>IF(ISBLANK('Model Performance Data'!$K$55),"-",'Model Performance Data'!$K$55)</f>
        <v>-</v>
      </c>
      <c r="M1207" s="43">
        <f>IF(ISNA(SUMIFS(INDEX('Model Performance Data'!$O$8:$DY$56,0,MATCH(CONCATENATE($J1207,M$6),'Model Performance Data'!$O$6:$DY$6,0)),'Model Performance Data'!$B$8:$B$56,$C1207,'Model Performance Data'!$C$8:$C$56,$D1207)),"-",SUMIFS(INDEX('Model Performance Data'!$O$8:$DY$56,0,MATCH(CONCATENATE($J1207,M$6),'Model Performance Data'!$O$6:$DY$6,0)),'Model Performance Data'!$B$8:$B$56,$C1207,'Model Performance Data'!$C$8:$C$56,$D1207))</f>
        <v>0</v>
      </c>
      <c r="N1207" s="43">
        <f>IF(ISNA(SUMIFS(INDEX('Model Performance Data'!$O$8:$DY$56,0,MATCH(CONCATENATE($J1207,N$6),'Model Performance Data'!$O$6:$DY$6,0)),'Model Performance Data'!$B$8:$B$56,$C1207,'Model Performance Data'!$C$8:$C$56,$D1207)),"-",SUMIFS(INDEX('Model Performance Data'!$O$8:$DY$56,0,MATCH(CONCATENATE($J1207,N$6),'Model Performance Data'!$O$6:$DY$6,0)),'Model Performance Data'!$B$8:$B$56,$C1207,'Model Performance Data'!$C$8:$C$56,$D1207))</f>
        <v>0</v>
      </c>
      <c r="O1207" s="154">
        <f>IF(ISNA(SUMIFS(INDEX('Model Performance Data'!$O$8:$DY$56,0,MATCH(CONCATENATE($J1207,O$6),'Model Performance Data'!$O$6:$DY$6,0)),'Model Performance Data'!$B$8:$B$56,$C1207,'Model Performance Data'!$C$8:$C$56,$D1207)),"-",SUMIFS(INDEX('Model Performance Data'!$O$8:$DY$56,0,MATCH(CONCATENATE($J1207,O$6),'Model Performance Data'!$O$6:$DY$6,0)),'Model Performance Data'!$B$8:$B$56,$C1207,'Model Performance Data'!$C$8:$C$56,$D1207))</f>
        <v>0</v>
      </c>
    </row>
    <row r="1208" spans="2:15" outlineLevel="1" x14ac:dyDescent="0.35">
      <c r="B1208" s="37" t="s">
        <v>80</v>
      </c>
      <c r="C1208" s="38" t="str">
        <f>IF(ISBLANK('Model Performance Data'!$B$55),"-",'Model Performance Data'!$B$55)</f>
        <v>-</v>
      </c>
      <c r="D1208" s="38" t="str">
        <f>IF(ISBLANK('Model Performance Data'!$C$55),"-",'Model Performance Data'!$C$55)</f>
        <v>-</v>
      </c>
      <c r="E1208" s="38" t="str">
        <f>IF(ISBLANK('Model Performance Data'!$D$55),"-",'Model Performance Data'!$D$55)</f>
        <v>-</v>
      </c>
      <c r="F1208" s="38" t="str">
        <f>IF(ISBLANK('Model Performance Data'!$E$55),"-",'Model Performance Data'!$E$55)</f>
        <v>-</v>
      </c>
      <c r="G1208" s="38" t="str">
        <f>IF(ISBLANK('Model Performance Data'!$F$55),"-",'Model Performance Data'!$F$55)</f>
        <v>-</v>
      </c>
      <c r="H1208" s="38">
        <v>1</v>
      </c>
      <c r="I1208" s="38">
        <v>1</v>
      </c>
      <c r="J1208" s="37" t="str">
        <f t="shared" si="59"/>
        <v>11</v>
      </c>
      <c r="K1208" s="38" t="str">
        <f>IF(ISBLANK('Model Performance Data'!$L$55),"-",'Model Performance Data'!$L$55)</f>
        <v>-</v>
      </c>
      <c r="L1208" s="38" t="str">
        <f>IF(ISBLANK('Model Performance Data'!$K$55),"-",'Model Performance Data'!$K$55)</f>
        <v>-</v>
      </c>
      <c r="M1208" s="43">
        <f>IF(ISNA(SUMIFS(INDEX('Model Performance Data'!$O$8:$DY$56,0,MATCH(CONCATENATE($J1208,M$6),'Model Performance Data'!$O$6:$DY$6,0)),'Model Performance Data'!$B$8:$B$56,$C1208,'Model Performance Data'!$C$8:$C$56,$D1208)),"-",SUMIFS(INDEX('Model Performance Data'!$O$8:$DY$56,0,MATCH(CONCATENATE($J1208,M$6),'Model Performance Data'!$O$6:$DY$6,0)),'Model Performance Data'!$B$8:$B$56,$C1208,'Model Performance Data'!$C$8:$C$56,$D1208))</f>
        <v>0</v>
      </c>
      <c r="N1208" s="43">
        <f>IF(ISNA(SUMIFS(INDEX('Model Performance Data'!$O$8:$DY$56,0,MATCH(CONCATENATE($J1208,N$6),'Model Performance Data'!$O$6:$DY$6,0)),'Model Performance Data'!$B$8:$B$56,$C1208,'Model Performance Data'!$C$8:$C$56,$D1208)),"-",SUMIFS(INDEX('Model Performance Data'!$O$8:$DY$56,0,MATCH(CONCATENATE($J1208,N$6),'Model Performance Data'!$O$6:$DY$6,0)),'Model Performance Data'!$B$8:$B$56,$C1208,'Model Performance Data'!$C$8:$C$56,$D1208))</f>
        <v>0</v>
      </c>
      <c r="O1208" s="154">
        <f>IF(ISNA(SUMIFS(INDEX('Model Performance Data'!$O$8:$DY$56,0,MATCH(CONCATENATE($J1208,O$6),'Model Performance Data'!$O$6:$DY$6,0)),'Model Performance Data'!$B$8:$B$56,$C1208,'Model Performance Data'!$C$8:$C$56,$D1208)),"-",SUMIFS(INDEX('Model Performance Data'!$O$8:$DY$56,0,MATCH(CONCATENATE($J1208,O$6),'Model Performance Data'!$O$6:$DY$6,0)),'Model Performance Data'!$B$8:$B$56,$C1208,'Model Performance Data'!$C$8:$C$56,$D1208))</f>
        <v>0</v>
      </c>
    </row>
    <row r="1209" spans="2:15" outlineLevel="1" x14ac:dyDescent="0.35">
      <c r="B1209" s="37" t="s">
        <v>80</v>
      </c>
      <c r="C1209" s="38" t="str">
        <f>IF(ISBLANK('Model Performance Data'!$B$55),"-",'Model Performance Data'!$B$55)</f>
        <v>-</v>
      </c>
      <c r="D1209" s="38" t="str">
        <f>IF(ISBLANK('Model Performance Data'!$C$55),"-",'Model Performance Data'!$C$55)</f>
        <v>-</v>
      </c>
      <c r="E1209" s="38" t="str">
        <f>IF(ISBLANK('Model Performance Data'!$D$55),"-",'Model Performance Data'!$D$55)</f>
        <v>-</v>
      </c>
      <c r="F1209" s="38" t="str">
        <f>IF(ISBLANK('Model Performance Data'!$E$55),"-",'Model Performance Data'!$E$55)</f>
        <v>-</v>
      </c>
      <c r="G1209" s="38" t="str">
        <f>IF(ISBLANK('Model Performance Data'!$F$55),"-",'Model Performance Data'!$F$55)</f>
        <v>-</v>
      </c>
      <c r="H1209" s="38">
        <v>1</v>
      </c>
      <c r="I1209" s="38">
        <v>2</v>
      </c>
      <c r="J1209" s="37" t="str">
        <f t="shared" si="59"/>
        <v>12</v>
      </c>
      <c r="K1209" s="38" t="str">
        <f>IF(ISBLANK('Model Performance Data'!$L$55),"-",'Model Performance Data'!$L$55)</f>
        <v>-</v>
      </c>
      <c r="L1209" s="38" t="str">
        <f>IF(ISBLANK('Model Performance Data'!$K$55),"-",'Model Performance Data'!$K$55)</f>
        <v>-</v>
      </c>
      <c r="M1209" s="43">
        <f>IF(ISNA(SUMIFS(INDEX('Model Performance Data'!$O$8:$DY$56,0,MATCH(CONCATENATE($J1209,M$6),'Model Performance Data'!$O$6:$DY$6,0)),'Model Performance Data'!$B$8:$B$56,$C1209,'Model Performance Data'!$C$8:$C$56,$D1209)),"-",SUMIFS(INDEX('Model Performance Data'!$O$8:$DY$56,0,MATCH(CONCATENATE($J1209,M$6),'Model Performance Data'!$O$6:$DY$6,0)),'Model Performance Data'!$B$8:$B$56,$C1209,'Model Performance Data'!$C$8:$C$56,$D1209))</f>
        <v>0</v>
      </c>
      <c r="N1209" s="43">
        <f>IF(ISNA(SUMIFS(INDEX('Model Performance Data'!$O$8:$DY$56,0,MATCH(CONCATENATE($J1209,N$6),'Model Performance Data'!$O$6:$DY$6,0)),'Model Performance Data'!$B$8:$B$56,$C1209,'Model Performance Data'!$C$8:$C$56,$D1209)),"-",SUMIFS(INDEX('Model Performance Data'!$O$8:$DY$56,0,MATCH(CONCATENATE($J1209,N$6),'Model Performance Data'!$O$6:$DY$6,0)),'Model Performance Data'!$B$8:$B$56,$C1209,'Model Performance Data'!$C$8:$C$56,$D1209))</f>
        <v>0</v>
      </c>
      <c r="O1209" s="154">
        <f>IF(ISNA(SUMIFS(INDEX('Model Performance Data'!$O$8:$DY$56,0,MATCH(CONCATENATE($J1209,O$6),'Model Performance Data'!$O$6:$DY$6,0)),'Model Performance Data'!$B$8:$B$56,$C1209,'Model Performance Data'!$C$8:$C$56,$D1209)),"-",SUMIFS(INDEX('Model Performance Data'!$O$8:$DY$56,0,MATCH(CONCATENATE($J1209,O$6),'Model Performance Data'!$O$6:$DY$6,0)),'Model Performance Data'!$B$8:$B$56,$C1209,'Model Performance Data'!$C$8:$C$56,$D1209))</f>
        <v>0</v>
      </c>
    </row>
    <row r="1210" spans="2:15" outlineLevel="1" x14ac:dyDescent="0.35">
      <c r="B1210" s="37" t="s">
        <v>80</v>
      </c>
      <c r="C1210" s="38" t="str">
        <f>IF(ISBLANK('Model Performance Data'!$B$55),"-",'Model Performance Data'!$B$55)</f>
        <v>-</v>
      </c>
      <c r="D1210" s="38" t="str">
        <f>IF(ISBLANK('Model Performance Data'!$C$55),"-",'Model Performance Data'!$C$55)</f>
        <v>-</v>
      </c>
      <c r="E1210" s="38" t="str">
        <f>IF(ISBLANK('Model Performance Data'!$D$55),"-",'Model Performance Data'!$D$55)</f>
        <v>-</v>
      </c>
      <c r="F1210" s="38" t="str">
        <f>IF(ISBLANK('Model Performance Data'!$E$55),"-",'Model Performance Data'!$E$55)</f>
        <v>-</v>
      </c>
      <c r="G1210" s="38" t="str">
        <f>IF(ISBLANK('Model Performance Data'!$F$55),"-",'Model Performance Data'!$F$55)</f>
        <v>-</v>
      </c>
      <c r="H1210" s="38">
        <v>1</v>
      </c>
      <c r="I1210" s="38">
        <v>3</v>
      </c>
      <c r="J1210" s="37" t="str">
        <f t="shared" si="59"/>
        <v>13</v>
      </c>
      <c r="K1210" s="38" t="str">
        <f>IF(ISBLANK('Model Performance Data'!$L$55),"-",'Model Performance Data'!$L$55)</f>
        <v>-</v>
      </c>
      <c r="L1210" s="38" t="str">
        <f>IF(ISBLANK('Model Performance Data'!$K$55),"-",'Model Performance Data'!$K$55)</f>
        <v>-</v>
      </c>
      <c r="M1210" s="43">
        <f>IF(ISNA(SUMIFS(INDEX('Model Performance Data'!$O$8:$DY$56,0,MATCH(CONCATENATE($J1210,M$6),'Model Performance Data'!$O$6:$DY$6,0)),'Model Performance Data'!$B$8:$B$56,$C1210,'Model Performance Data'!$C$8:$C$56,$D1210)),"-",SUMIFS(INDEX('Model Performance Data'!$O$8:$DY$56,0,MATCH(CONCATENATE($J1210,M$6),'Model Performance Data'!$O$6:$DY$6,0)),'Model Performance Data'!$B$8:$B$56,$C1210,'Model Performance Data'!$C$8:$C$56,$D1210))</f>
        <v>0</v>
      </c>
      <c r="N1210" s="43">
        <f>IF(ISNA(SUMIFS(INDEX('Model Performance Data'!$O$8:$DY$56,0,MATCH(CONCATENATE($J1210,N$6),'Model Performance Data'!$O$6:$DY$6,0)),'Model Performance Data'!$B$8:$B$56,$C1210,'Model Performance Data'!$C$8:$C$56,$D1210)),"-",SUMIFS(INDEX('Model Performance Data'!$O$8:$DY$56,0,MATCH(CONCATENATE($J1210,N$6),'Model Performance Data'!$O$6:$DY$6,0)),'Model Performance Data'!$B$8:$B$56,$C1210,'Model Performance Data'!$C$8:$C$56,$D1210))</f>
        <v>0</v>
      </c>
      <c r="O1210" s="154">
        <f>IF(ISNA(SUMIFS(INDEX('Model Performance Data'!$O$8:$DY$56,0,MATCH(CONCATENATE($J1210,O$6),'Model Performance Data'!$O$6:$DY$6,0)),'Model Performance Data'!$B$8:$B$56,$C1210,'Model Performance Data'!$C$8:$C$56,$D1210)),"-",SUMIFS(INDEX('Model Performance Data'!$O$8:$DY$56,0,MATCH(CONCATENATE($J1210,O$6),'Model Performance Data'!$O$6:$DY$6,0)),'Model Performance Data'!$B$8:$B$56,$C1210,'Model Performance Data'!$C$8:$C$56,$D1210))</f>
        <v>0</v>
      </c>
    </row>
    <row r="1211" spans="2:15" outlineLevel="1" x14ac:dyDescent="0.35">
      <c r="B1211" s="37" t="s">
        <v>80</v>
      </c>
      <c r="C1211" s="38" t="str">
        <f>IF(ISBLANK('Model Performance Data'!$B$55),"-",'Model Performance Data'!$B$55)</f>
        <v>-</v>
      </c>
      <c r="D1211" s="38" t="str">
        <f>IF(ISBLANK('Model Performance Data'!$C$55),"-",'Model Performance Data'!$C$55)</f>
        <v>-</v>
      </c>
      <c r="E1211" s="38" t="str">
        <f>IF(ISBLANK('Model Performance Data'!$D$55),"-",'Model Performance Data'!$D$55)</f>
        <v>-</v>
      </c>
      <c r="F1211" s="38" t="str">
        <f>IF(ISBLANK('Model Performance Data'!$E$55),"-",'Model Performance Data'!$E$55)</f>
        <v>-</v>
      </c>
      <c r="G1211" s="38" t="str">
        <f>IF(ISBLANK('Model Performance Data'!$F$55),"-",'Model Performance Data'!$F$55)</f>
        <v>-</v>
      </c>
      <c r="H1211" s="38">
        <v>1</v>
      </c>
      <c r="I1211" s="38">
        <v>4</v>
      </c>
      <c r="J1211" s="37" t="str">
        <f t="shared" ref="J1211:J1250" si="64">CONCATENATE(H1211,I1211)</f>
        <v>14</v>
      </c>
      <c r="K1211" s="38" t="str">
        <f>IF(ISBLANK('Model Performance Data'!$L$55),"-",'Model Performance Data'!$L$55)</f>
        <v>-</v>
      </c>
      <c r="L1211" s="38" t="str">
        <f>IF(ISBLANK('Model Performance Data'!$K$55),"-",'Model Performance Data'!$K$55)</f>
        <v>-</v>
      </c>
      <c r="M1211" s="43">
        <f>IF(ISNA(SUMIFS(INDEX('Model Performance Data'!$O$8:$DY$56,0,MATCH(CONCATENATE($J1211,M$6),'Model Performance Data'!$O$6:$DY$6,0)),'Model Performance Data'!$B$8:$B$56,$C1211,'Model Performance Data'!$C$8:$C$56,$D1211)),"-",SUMIFS(INDEX('Model Performance Data'!$O$8:$DY$56,0,MATCH(CONCATENATE($J1211,M$6),'Model Performance Data'!$O$6:$DY$6,0)),'Model Performance Data'!$B$8:$B$56,$C1211,'Model Performance Data'!$C$8:$C$56,$D1211))</f>
        <v>0</v>
      </c>
      <c r="N1211" s="43">
        <f>IF(ISNA(SUMIFS(INDEX('Model Performance Data'!$O$8:$DY$56,0,MATCH(CONCATENATE($J1211,N$6),'Model Performance Data'!$O$6:$DY$6,0)),'Model Performance Data'!$B$8:$B$56,$C1211,'Model Performance Data'!$C$8:$C$56,$D1211)),"-",SUMIFS(INDEX('Model Performance Data'!$O$8:$DY$56,0,MATCH(CONCATENATE($J1211,N$6),'Model Performance Data'!$O$6:$DY$6,0)),'Model Performance Data'!$B$8:$B$56,$C1211,'Model Performance Data'!$C$8:$C$56,$D1211))</f>
        <v>0</v>
      </c>
      <c r="O1211" s="154">
        <f>IF(ISNA(SUMIFS(INDEX('Model Performance Data'!$O$8:$DY$56,0,MATCH(CONCATENATE($J1211,O$6),'Model Performance Data'!$O$6:$DY$6,0)),'Model Performance Data'!$B$8:$B$56,$C1211,'Model Performance Data'!$C$8:$C$56,$D1211)),"-",SUMIFS(INDEX('Model Performance Data'!$O$8:$DY$56,0,MATCH(CONCATENATE($J1211,O$6),'Model Performance Data'!$O$6:$DY$6,0)),'Model Performance Data'!$B$8:$B$56,$C1211,'Model Performance Data'!$C$8:$C$56,$D1211))</f>
        <v>0</v>
      </c>
    </row>
    <row r="1212" spans="2:15" outlineLevel="1" x14ac:dyDescent="0.35">
      <c r="B1212" s="37" t="s">
        <v>80</v>
      </c>
      <c r="C1212" s="38" t="str">
        <f>IF(ISBLANK('Model Performance Data'!$B$55),"-",'Model Performance Data'!$B$55)</f>
        <v>-</v>
      </c>
      <c r="D1212" s="38" t="str">
        <f>IF(ISBLANK('Model Performance Data'!$C$55),"-",'Model Performance Data'!$C$55)</f>
        <v>-</v>
      </c>
      <c r="E1212" s="38" t="str">
        <f>IF(ISBLANK('Model Performance Data'!$D$55),"-",'Model Performance Data'!$D$55)</f>
        <v>-</v>
      </c>
      <c r="F1212" s="38" t="str">
        <f>IF(ISBLANK('Model Performance Data'!$E$55),"-",'Model Performance Data'!$E$55)</f>
        <v>-</v>
      </c>
      <c r="G1212" s="38" t="str">
        <f>IF(ISBLANK('Model Performance Data'!$F$55),"-",'Model Performance Data'!$F$55)</f>
        <v>-</v>
      </c>
      <c r="H1212" s="38">
        <v>1</v>
      </c>
      <c r="I1212" s="38">
        <v>5</v>
      </c>
      <c r="J1212" s="37" t="str">
        <f t="shared" si="64"/>
        <v>15</v>
      </c>
      <c r="K1212" s="38" t="str">
        <f>IF(ISBLANK('Model Performance Data'!$L$55),"-",'Model Performance Data'!$L$55)</f>
        <v>-</v>
      </c>
      <c r="L1212" s="38" t="str">
        <f>IF(ISBLANK('Model Performance Data'!$K$55),"-",'Model Performance Data'!$K$55)</f>
        <v>-</v>
      </c>
      <c r="M1212" s="43">
        <f>IF(ISNA(SUMIFS(INDEX('Model Performance Data'!$O$8:$DY$56,0,MATCH(CONCATENATE($J1212,M$6),'Model Performance Data'!$O$6:$DY$6,0)),'Model Performance Data'!$B$8:$B$56,$C1212,'Model Performance Data'!$C$8:$C$56,$D1212)),"-",SUMIFS(INDEX('Model Performance Data'!$O$8:$DY$56,0,MATCH(CONCATENATE($J1212,M$6),'Model Performance Data'!$O$6:$DY$6,0)),'Model Performance Data'!$B$8:$B$56,$C1212,'Model Performance Data'!$C$8:$C$56,$D1212))</f>
        <v>0</v>
      </c>
      <c r="N1212" s="43">
        <f>IF(ISNA(SUMIFS(INDEX('Model Performance Data'!$O$8:$DY$56,0,MATCH(CONCATENATE($J1212,N$6),'Model Performance Data'!$O$6:$DY$6,0)),'Model Performance Data'!$B$8:$B$56,$C1212,'Model Performance Data'!$C$8:$C$56,$D1212)),"-",SUMIFS(INDEX('Model Performance Data'!$O$8:$DY$56,0,MATCH(CONCATENATE($J1212,N$6),'Model Performance Data'!$O$6:$DY$6,0)),'Model Performance Data'!$B$8:$B$56,$C1212,'Model Performance Data'!$C$8:$C$56,$D1212))</f>
        <v>0</v>
      </c>
      <c r="O1212" s="154">
        <f>IF(ISNA(SUMIFS(INDEX('Model Performance Data'!$O$8:$DY$56,0,MATCH(CONCATENATE($J1212,O$6),'Model Performance Data'!$O$6:$DY$6,0)),'Model Performance Data'!$B$8:$B$56,$C1212,'Model Performance Data'!$C$8:$C$56,$D1212)),"-",SUMIFS(INDEX('Model Performance Data'!$O$8:$DY$56,0,MATCH(CONCATENATE($J1212,O$6),'Model Performance Data'!$O$6:$DY$6,0)),'Model Performance Data'!$B$8:$B$56,$C1212,'Model Performance Data'!$C$8:$C$56,$D1212))</f>
        <v>0</v>
      </c>
    </row>
    <row r="1213" spans="2:15" outlineLevel="1" x14ac:dyDescent="0.35">
      <c r="B1213" s="37" t="s">
        <v>80</v>
      </c>
      <c r="C1213" s="38" t="str">
        <f>IF(ISBLANK('Model Performance Data'!$B$55),"-",'Model Performance Data'!$B$55)</f>
        <v>-</v>
      </c>
      <c r="D1213" s="38" t="str">
        <f>IF(ISBLANK('Model Performance Data'!$C$55),"-",'Model Performance Data'!$C$55)</f>
        <v>-</v>
      </c>
      <c r="E1213" s="38" t="str">
        <f>IF(ISBLANK('Model Performance Data'!$D$55),"-",'Model Performance Data'!$D$55)</f>
        <v>-</v>
      </c>
      <c r="F1213" s="38" t="str">
        <f>IF(ISBLANK('Model Performance Data'!$E$55),"-",'Model Performance Data'!$E$55)</f>
        <v>-</v>
      </c>
      <c r="G1213" s="38" t="str">
        <f>IF(ISBLANK('Model Performance Data'!$F$55),"-",'Model Performance Data'!$F$55)</f>
        <v>-</v>
      </c>
      <c r="H1213" s="38">
        <v>1</v>
      </c>
      <c r="I1213" s="38" t="s">
        <v>65</v>
      </c>
      <c r="J1213" s="37" t="str">
        <f t="shared" si="64"/>
        <v>1Goal</v>
      </c>
      <c r="K1213" s="38" t="str">
        <f>IF(ISBLANK('Model Performance Data'!$L$55),"-",'Model Performance Data'!$L$55)</f>
        <v>-</v>
      </c>
      <c r="L1213" s="38" t="str">
        <f>IF(ISBLANK('Model Performance Data'!$K$55),"-",'Model Performance Data'!$K$55)</f>
        <v>-</v>
      </c>
      <c r="M1213" s="43" t="str">
        <f>IF(ISNA(SUMIFS(INDEX('Model Performance Data'!$O$8:$DY$56,0,MATCH(CONCATENATE($J1213,M$6),'Model Performance Data'!$O$6:$DY$6,0)),'Model Performance Data'!$B$8:$B$56,$C1213,'Model Performance Data'!$C$8:$C$56,$D1213)),"-",SUMIFS(INDEX('Model Performance Data'!$O$8:$DY$56,0,MATCH(CONCATENATE($J1213,M$6),'Model Performance Data'!$O$6:$DY$6,0)),'Model Performance Data'!$B$8:$B$56,$C1213,'Model Performance Data'!$C$8:$C$56,$D1213))</f>
        <v>-</v>
      </c>
      <c r="N1213" s="43" t="str">
        <f>IF(ISNA(SUMIFS(INDEX('Model Performance Data'!$O$8:$DY$56,0,MATCH(CONCATENATE($J1213,N$6),'Model Performance Data'!$O$6:$DY$6,0)),'Model Performance Data'!$B$8:$B$56,$C1213,'Model Performance Data'!$C$8:$C$56,$D1213)),"-",SUMIFS(INDEX('Model Performance Data'!$O$8:$DY$56,0,MATCH(CONCATENATE($J1213,N$6),'Model Performance Data'!$O$6:$DY$6,0)),'Model Performance Data'!$B$8:$B$56,$C1213,'Model Performance Data'!$C$8:$C$56,$D1213))</f>
        <v>-</v>
      </c>
      <c r="O1213" s="154">
        <f>IF(ISNA(SUMIFS(INDEX('Model Performance Data'!$O$8:$DY$56,0,MATCH(CONCATENATE($J1213,O$6),'Model Performance Data'!$O$6:$DY$6,0)),'Model Performance Data'!$B$8:$B$56,$C1213,'Model Performance Data'!$C$8:$C$56,$D1213)),"-",SUMIFS(INDEX('Model Performance Data'!$O$8:$DY$56,0,MATCH(CONCATENATE($J1213,O$6),'Model Performance Data'!$O$6:$DY$6,0)),'Model Performance Data'!$B$8:$B$56,$C1213,'Model Performance Data'!$C$8:$C$56,$D1213))</f>
        <v>0</v>
      </c>
    </row>
    <row r="1214" spans="2:15" outlineLevel="1" x14ac:dyDescent="0.35">
      <c r="B1214" s="37" t="s">
        <v>80</v>
      </c>
      <c r="C1214" s="38" t="str">
        <f>IF(ISBLANK('Model Performance Data'!$B$55),"-",'Model Performance Data'!$B$55)</f>
        <v>-</v>
      </c>
      <c r="D1214" s="38" t="str">
        <f>IF(ISBLANK('Model Performance Data'!$C$55),"-",'Model Performance Data'!$C$55)</f>
        <v>-</v>
      </c>
      <c r="E1214" s="38" t="str">
        <f>IF(ISBLANK('Model Performance Data'!$D$55),"-",'Model Performance Data'!$D$55)</f>
        <v>-</v>
      </c>
      <c r="F1214" s="38" t="str">
        <f>IF(ISBLANK('Model Performance Data'!$E$55),"-",'Model Performance Data'!$E$55)</f>
        <v>-</v>
      </c>
      <c r="G1214" s="38" t="str">
        <f>IF(ISBLANK('Model Performance Data'!$F$55),"-",'Model Performance Data'!$F$55)</f>
        <v>-</v>
      </c>
      <c r="H1214" s="38">
        <v>2</v>
      </c>
      <c r="I1214" s="38">
        <v>1</v>
      </c>
      <c r="J1214" s="37" t="str">
        <f t="shared" si="64"/>
        <v>21</v>
      </c>
      <c r="K1214" s="38" t="str">
        <f>IF(ISBLANK('Model Performance Data'!$L$55),"-",'Model Performance Data'!$L$55)</f>
        <v>-</v>
      </c>
      <c r="L1214" s="38" t="str">
        <f>IF(ISBLANK('Model Performance Data'!$K$55),"-",'Model Performance Data'!$K$55)</f>
        <v>-</v>
      </c>
      <c r="M1214" s="43">
        <f>IF(ISNA(SUMIFS(INDEX('Model Performance Data'!$O$8:$DY$56,0,MATCH(CONCATENATE($J1214,M$6),'Model Performance Data'!$O$6:$DY$6,0)),'Model Performance Data'!$B$8:$B$56,$C1214,'Model Performance Data'!$C$8:$C$56,$D1214)),"-",SUMIFS(INDEX('Model Performance Data'!$O$8:$DY$56,0,MATCH(CONCATENATE($J1214,M$6),'Model Performance Data'!$O$6:$DY$6,0)),'Model Performance Data'!$B$8:$B$56,$C1214,'Model Performance Data'!$C$8:$C$56,$D1214))</f>
        <v>0</v>
      </c>
      <c r="N1214" s="43">
        <f>IF(ISNA(SUMIFS(INDEX('Model Performance Data'!$O$8:$DY$56,0,MATCH(CONCATENATE($J1214,N$6),'Model Performance Data'!$O$6:$DY$6,0)),'Model Performance Data'!$B$8:$B$56,$C1214,'Model Performance Data'!$C$8:$C$56,$D1214)),"-",SUMIFS(INDEX('Model Performance Data'!$O$8:$DY$56,0,MATCH(CONCATENATE($J1214,N$6),'Model Performance Data'!$O$6:$DY$6,0)),'Model Performance Data'!$B$8:$B$56,$C1214,'Model Performance Data'!$C$8:$C$56,$D1214))</f>
        <v>0</v>
      </c>
      <c r="O1214" s="154">
        <f>IF(ISNA(SUMIFS(INDEX('Model Performance Data'!$O$8:$DY$56,0,MATCH(CONCATENATE($J1214,O$6),'Model Performance Data'!$O$6:$DY$6,0)),'Model Performance Data'!$B$8:$B$56,$C1214,'Model Performance Data'!$C$8:$C$56,$D1214)),"-",SUMIFS(INDEX('Model Performance Data'!$O$8:$DY$56,0,MATCH(CONCATENATE($J1214,O$6),'Model Performance Data'!$O$6:$DY$6,0)),'Model Performance Data'!$B$8:$B$56,$C1214,'Model Performance Data'!$C$8:$C$56,$D1214))</f>
        <v>0</v>
      </c>
    </row>
    <row r="1215" spans="2:15" outlineLevel="1" x14ac:dyDescent="0.35">
      <c r="B1215" s="37" t="s">
        <v>80</v>
      </c>
      <c r="C1215" s="38" t="str">
        <f>IF(ISBLANK('Model Performance Data'!$B$55),"-",'Model Performance Data'!$B$55)</f>
        <v>-</v>
      </c>
      <c r="D1215" s="38" t="str">
        <f>IF(ISBLANK('Model Performance Data'!$C$55),"-",'Model Performance Data'!$C$55)</f>
        <v>-</v>
      </c>
      <c r="E1215" s="38" t="str">
        <f>IF(ISBLANK('Model Performance Data'!$D$55),"-",'Model Performance Data'!$D$55)</f>
        <v>-</v>
      </c>
      <c r="F1215" s="38" t="str">
        <f>IF(ISBLANK('Model Performance Data'!$E$55),"-",'Model Performance Data'!$E$55)</f>
        <v>-</v>
      </c>
      <c r="G1215" s="38" t="str">
        <f>IF(ISBLANK('Model Performance Data'!$F$55),"-",'Model Performance Data'!$F$55)</f>
        <v>-</v>
      </c>
      <c r="H1215" s="38">
        <v>2</v>
      </c>
      <c r="I1215" s="38">
        <v>2</v>
      </c>
      <c r="J1215" s="37" t="str">
        <f t="shared" si="64"/>
        <v>22</v>
      </c>
      <c r="K1215" s="38" t="str">
        <f>IF(ISBLANK('Model Performance Data'!$L$55),"-",'Model Performance Data'!$L$55)</f>
        <v>-</v>
      </c>
      <c r="L1215" s="38" t="str">
        <f>IF(ISBLANK('Model Performance Data'!$K$55),"-",'Model Performance Data'!$K$55)</f>
        <v>-</v>
      </c>
      <c r="M1215" s="43">
        <f>IF(ISNA(SUMIFS(INDEX('Model Performance Data'!$O$8:$DY$56,0,MATCH(CONCATENATE($J1215,M$6),'Model Performance Data'!$O$6:$DY$6,0)),'Model Performance Data'!$B$8:$B$56,$C1215,'Model Performance Data'!$C$8:$C$56,$D1215)),"-",SUMIFS(INDEX('Model Performance Data'!$O$8:$DY$56,0,MATCH(CONCATENATE($J1215,M$6),'Model Performance Data'!$O$6:$DY$6,0)),'Model Performance Data'!$B$8:$B$56,$C1215,'Model Performance Data'!$C$8:$C$56,$D1215))</f>
        <v>0</v>
      </c>
      <c r="N1215" s="43">
        <f>IF(ISNA(SUMIFS(INDEX('Model Performance Data'!$O$8:$DY$56,0,MATCH(CONCATENATE($J1215,N$6),'Model Performance Data'!$O$6:$DY$6,0)),'Model Performance Data'!$B$8:$B$56,$C1215,'Model Performance Data'!$C$8:$C$56,$D1215)),"-",SUMIFS(INDEX('Model Performance Data'!$O$8:$DY$56,0,MATCH(CONCATENATE($J1215,N$6),'Model Performance Data'!$O$6:$DY$6,0)),'Model Performance Data'!$B$8:$B$56,$C1215,'Model Performance Data'!$C$8:$C$56,$D1215))</f>
        <v>0</v>
      </c>
      <c r="O1215" s="154">
        <f>IF(ISNA(SUMIFS(INDEX('Model Performance Data'!$O$8:$DY$56,0,MATCH(CONCATENATE($J1215,O$6),'Model Performance Data'!$O$6:$DY$6,0)),'Model Performance Data'!$B$8:$B$56,$C1215,'Model Performance Data'!$C$8:$C$56,$D1215)),"-",SUMIFS(INDEX('Model Performance Data'!$O$8:$DY$56,0,MATCH(CONCATENATE($J1215,O$6),'Model Performance Data'!$O$6:$DY$6,0)),'Model Performance Data'!$B$8:$B$56,$C1215,'Model Performance Data'!$C$8:$C$56,$D1215))</f>
        <v>0</v>
      </c>
    </row>
    <row r="1216" spans="2:15" outlineLevel="1" x14ac:dyDescent="0.35">
      <c r="B1216" s="37" t="s">
        <v>80</v>
      </c>
      <c r="C1216" s="38" t="str">
        <f>IF(ISBLANK('Model Performance Data'!$B$55),"-",'Model Performance Data'!$B$55)</f>
        <v>-</v>
      </c>
      <c r="D1216" s="38" t="str">
        <f>IF(ISBLANK('Model Performance Data'!$C$55),"-",'Model Performance Data'!$C$55)</f>
        <v>-</v>
      </c>
      <c r="E1216" s="38" t="str">
        <f>IF(ISBLANK('Model Performance Data'!$D$55),"-",'Model Performance Data'!$D$55)</f>
        <v>-</v>
      </c>
      <c r="F1216" s="38" t="str">
        <f>IF(ISBLANK('Model Performance Data'!$E$55),"-",'Model Performance Data'!$E$55)</f>
        <v>-</v>
      </c>
      <c r="G1216" s="38" t="str">
        <f>IF(ISBLANK('Model Performance Data'!$F$55),"-",'Model Performance Data'!$F$55)</f>
        <v>-</v>
      </c>
      <c r="H1216" s="38">
        <v>2</v>
      </c>
      <c r="I1216" s="38">
        <v>3</v>
      </c>
      <c r="J1216" s="37" t="str">
        <f t="shared" si="64"/>
        <v>23</v>
      </c>
      <c r="K1216" s="38" t="str">
        <f>IF(ISBLANK('Model Performance Data'!$L$55),"-",'Model Performance Data'!$L$55)</f>
        <v>-</v>
      </c>
      <c r="L1216" s="38" t="str">
        <f>IF(ISBLANK('Model Performance Data'!$K$55),"-",'Model Performance Data'!$K$55)</f>
        <v>-</v>
      </c>
      <c r="M1216" s="43">
        <f>IF(ISNA(SUMIFS(INDEX('Model Performance Data'!$O$8:$DY$56,0,MATCH(CONCATENATE($J1216,M$6),'Model Performance Data'!$O$6:$DY$6,0)),'Model Performance Data'!$B$8:$B$56,$C1216,'Model Performance Data'!$C$8:$C$56,$D1216)),"-",SUMIFS(INDEX('Model Performance Data'!$O$8:$DY$56,0,MATCH(CONCATENATE($J1216,M$6),'Model Performance Data'!$O$6:$DY$6,0)),'Model Performance Data'!$B$8:$B$56,$C1216,'Model Performance Data'!$C$8:$C$56,$D1216))</f>
        <v>0</v>
      </c>
      <c r="N1216" s="43">
        <f>IF(ISNA(SUMIFS(INDEX('Model Performance Data'!$O$8:$DY$56,0,MATCH(CONCATENATE($J1216,N$6),'Model Performance Data'!$O$6:$DY$6,0)),'Model Performance Data'!$B$8:$B$56,$C1216,'Model Performance Data'!$C$8:$C$56,$D1216)),"-",SUMIFS(INDEX('Model Performance Data'!$O$8:$DY$56,0,MATCH(CONCATENATE($J1216,N$6),'Model Performance Data'!$O$6:$DY$6,0)),'Model Performance Data'!$B$8:$B$56,$C1216,'Model Performance Data'!$C$8:$C$56,$D1216))</f>
        <v>0</v>
      </c>
      <c r="O1216" s="154">
        <f>IF(ISNA(SUMIFS(INDEX('Model Performance Data'!$O$8:$DY$56,0,MATCH(CONCATENATE($J1216,O$6),'Model Performance Data'!$O$6:$DY$6,0)),'Model Performance Data'!$B$8:$B$56,$C1216,'Model Performance Data'!$C$8:$C$56,$D1216)),"-",SUMIFS(INDEX('Model Performance Data'!$O$8:$DY$56,0,MATCH(CONCATENATE($J1216,O$6),'Model Performance Data'!$O$6:$DY$6,0)),'Model Performance Data'!$B$8:$B$56,$C1216,'Model Performance Data'!$C$8:$C$56,$D1216))</f>
        <v>0</v>
      </c>
    </row>
    <row r="1217" spans="2:15" outlineLevel="1" x14ac:dyDescent="0.35">
      <c r="B1217" s="37" t="s">
        <v>80</v>
      </c>
      <c r="C1217" s="38" t="str">
        <f>IF(ISBLANK('Model Performance Data'!$B$55),"-",'Model Performance Data'!$B$55)</f>
        <v>-</v>
      </c>
      <c r="D1217" s="38" t="str">
        <f>IF(ISBLANK('Model Performance Data'!$C$55),"-",'Model Performance Data'!$C$55)</f>
        <v>-</v>
      </c>
      <c r="E1217" s="38" t="str">
        <f>IF(ISBLANK('Model Performance Data'!$D$55),"-",'Model Performance Data'!$D$55)</f>
        <v>-</v>
      </c>
      <c r="F1217" s="38" t="str">
        <f>IF(ISBLANK('Model Performance Data'!$E$55),"-",'Model Performance Data'!$E$55)</f>
        <v>-</v>
      </c>
      <c r="G1217" s="38" t="str">
        <f>IF(ISBLANK('Model Performance Data'!$F$55),"-",'Model Performance Data'!$F$55)</f>
        <v>-</v>
      </c>
      <c r="H1217" s="38">
        <v>2</v>
      </c>
      <c r="I1217" s="38">
        <v>4</v>
      </c>
      <c r="J1217" s="37" t="str">
        <f t="shared" si="64"/>
        <v>24</v>
      </c>
      <c r="K1217" s="38" t="str">
        <f>IF(ISBLANK('Model Performance Data'!$L$55),"-",'Model Performance Data'!$L$55)</f>
        <v>-</v>
      </c>
      <c r="L1217" s="38" t="str">
        <f>IF(ISBLANK('Model Performance Data'!$K$55),"-",'Model Performance Data'!$K$55)</f>
        <v>-</v>
      </c>
      <c r="M1217" s="43">
        <f>IF(ISNA(SUMIFS(INDEX('Model Performance Data'!$O$8:$DY$56,0,MATCH(CONCATENATE($J1217,M$6),'Model Performance Data'!$O$6:$DY$6,0)),'Model Performance Data'!$B$8:$B$56,$C1217,'Model Performance Data'!$C$8:$C$56,$D1217)),"-",SUMIFS(INDEX('Model Performance Data'!$O$8:$DY$56,0,MATCH(CONCATENATE($J1217,M$6),'Model Performance Data'!$O$6:$DY$6,0)),'Model Performance Data'!$B$8:$B$56,$C1217,'Model Performance Data'!$C$8:$C$56,$D1217))</f>
        <v>0</v>
      </c>
      <c r="N1217" s="43">
        <f>IF(ISNA(SUMIFS(INDEX('Model Performance Data'!$O$8:$DY$56,0,MATCH(CONCATENATE($J1217,N$6),'Model Performance Data'!$O$6:$DY$6,0)),'Model Performance Data'!$B$8:$B$56,$C1217,'Model Performance Data'!$C$8:$C$56,$D1217)),"-",SUMIFS(INDEX('Model Performance Data'!$O$8:$DY$56,0,MATCH(CONCATENATE($J1217,N$6),'Model Performance Data'!$O$6:$DY$6,0)),'Model Performance Data'!$B$8:$B$56,$C1217,'Model Performance Data'!$C$8:$C$56,$D1217))</f>
        <v>0</v>
      </c>
      <c r="O1217" s="154">
        <f>IF(ISNA(SUMIFS(INDEX('Model Performance Data'!$O$8:$DY$56,0,MATCH(CONCATENATE($J1217,O$6),'Model Performance Data'!$O$6:$DY$6,0)),'Model Performance Data'!$B$8:$B$56,$C1217,'Model Performance Data'!$C$8:$C$56,$D1217)),"-",SUMIFS(INDEX('Model Performance Data'!$O$8:$DY$56,0,MATCH(CONCATENATE($J1217,O$6),'Model Performance Data'!$O$6:$DY$6,0)),'Model Performance Data'!$B$8:$B$56,$C1217,'Model Performance Data'!$C$8:$C$56,$D1217))</f>
        <v>0</v>
      </c>
    </row>
    <row r="1218" spans="2:15" outlineLevel="1" x14ac:dyDescent="0.35">
      <c r="B1218" s="37" t="s">
        <v>80</v>
      </c>
      <c r="C1218" s="38" t="str">
        <f>IF(ISBLANK('Model Performance Data'!$B$55),"-",'Model Performance Data'!$B$55)</f>
        <v>-</v>
      </c>
      <c r="D1218" s="38" t="str">
        <f>IF(ISBLANK('Model Performance Data'!$C$55),"-",'Model Performance Data'!$C$55)</f>
        <v>-</v>
      </c>
      <c r="E1218" s="38" t="str">
        <f>IF(ISBLANK('Model Performance Data'!$D$55),"-",'Model Performance Data'!$D$55)</f>
        <v>-</v>
      </c>
      <c r="F1218" s="38" t="str">
        <f>IF(ISBLANK('Model Performance Data'!$E$55),"-",'Model Performance Data'!$E$55)</f>
        <v>-</v>
      </c>
      <c r="G1218" s="38" t="str">
        <f>IF(ISBLANK('Model Performance Data'!$F$55),"-",'Model Performance Data'!$F$55)</f>
        <v>-</v>
      </c>
      <c r="H1218" s="38">
        <v>2</v>
      </c>
      <c r="I1218" s="38">
        <v>5</v>
      </c>
      <c r="J1218" s="37" t="str">
        <f t="shared" si="64"/>
        <v>25</v>
      </c>
      <c r="K1218" s="38" t="str">
        <f>IF(ISBLANK('Model Performance Data'!$L$55),"-",'Model Performance Data'!$L$55)</f>
        <v>-</v>
      </c>
      <c r="L1218" s="38" t="str">
        <f>IF(ISBLANK('Model Performance Data'!$K$55),"-",'Model Performance Data'!$K$55)</f>
        <v>-</v>
      </c>
      <c r="M1218" s="43">
        <f>IF(ISNA(SUMIFS(INDEX('Model Performance Data'!$O$8:$DY$56,0,MATCH(CONCATENATE($J1218,M$6),'Model Performance Data'!$O$6:$DY$6,0)),'Model Performance Data'!$B$8:$B$56,$C1218,'Model Performance Data'!$C$8:$C$56,$D1218)),"-",SUMIFS(INDEX('Model Performance Data'!$O$8:$DY$56,0,MATCH(CONCATENATE($J1218,M$6),'Model Performance Data'!$O$6:$DY$6,0)),'Model Performance Data'!$B$8:$B$56,$C1218,'Model Performance Data'!$C$8:$C$56,$D1218))</f>
        <v>0</v>
      </c>
      <c r="N1218" s="43">
        <f>IF(ISNA(SUMIFS(INDEX('Model Performance Data'!$O$8:$DY$56,0,MATCH(CONCATENATE($J1218,N$6),'Model Performance Data'!$O$6:$DY$6,0)),'Model Performance Data'!$B$8:$B$56,$C1218,'Model Performance Data'!$C$8:$C$56,$D1218)),"-",SUMIFS(INDEX('Model Performance Data'!$O$8:$DY$56,0,MATCH(CONCATENATE($J1218,N$6),'Model Performance Data'!$O$6:$DY$6,0)),'Model Performance Data'!$B$8:$B$56,$C1218,'Model Performance Data'!$C$8:$C$56,$D1218))</f>
        <v>0</v>
      </c>
      <c r="O1218" s="154">
        <f>IF(ISNA(SUMIFS(INDEX('Model Performance Data'!$O$8:$DY$56,0,MATCH(CONCATENATE($J1218,O$6),'Model Performance Data'!$O$6:$DY$6,0)),'Model Performance Data'!$B$8:$B$56,$C1218,'Model Performance Data'!$C$8:$C$56,$D1218)),"-",SUMIFS(INDEX('Model Performance Data'!$O$8:$DY$56,0,MATCH(CONCATENATE($J1218,O$6),'Model Performance Data'!$O$6:$DY$6,0)),'Model Performance Data'!$B$8:$B$56,$C1218,'Model Performance Data'!$C$8:$C$56,$D1218))</f>
        <v>0</v>
      </c>
    </row>
    <row r="1219" spans="2:15" outlineLevel="1" x14ac:dyDescent="0.35">
      <c r="B1219" s="37" t="s">
        <v>80</v>
      </c>
      <c r="C1219" s="38" t="str">
        <f>IF(ISBLANK('Model Performance Data'!$B$55),"-",'Model Performance Data'!$B$55)</f>
        <v>-</v>
      </c>
      <c r="D1219" s="38" t="str">
        <f>IF(ISBLANK('Model Performance Data'!$C$55),"-",'Model Performance Data'!$C$55)</f>
        <v>-</v>
      </c>
      <c r="E1219" s="38" t="str">
        <f>IF(ISBLANK('Model Performance Data'!$D$55),"-",'Model Performance Data'!$D$55)</f>
        <v>-</v>
      </c>
      <c r="F1219" s="38" t="str">
        <f>IF(ISBLANK('Model Performance Data'!$E$55),"-",'Model Performance Data'!$E$55)</f>
        <v>-</v>
      </c>
      <c r="G1219" s="38" t="str">
        <f>IF(ISBLANK('Model Performance Data'!$F$55),"-",'Model Performance Data'!$F$55)</f>
        <v>-</v>
      </c>
      <c r="H1219" s="38">
        <v>2</v>
      </c>
      <c r="I1219" s="38" t="s">
        <v>65</v>
      </c>
      <c r="J1219" s="37" t="str">
        <f t="shared" si="64"/>
        <v>2Goal</v>
      </c>
      <c r="K1219" s="38" t="str">
        <f>IF(ISBLANK('Model Performance Data'!$L$55),"-",'Model Performance Data'!$L$55)</f>
        <v>-</v>
      </c>
      <c r="L1219" s="38" t="str">
        <f>IF(ISBLANK('Model Performance Data'!$K$55),"-",'Model Performance Data'!$K$55)</f>
        <v>-</v>
      </c>
      <c r="M1219" s="43" t="str">
        <f>IF(ISNA(SUMIFS(INDEX('Model Performance Data'!$O$8:$DY$56,0,MATCH(CONCATENATE($J1219,M$6),'Model Performance Data'!$O$6:$DY$6,0)),'Model Performance Data'!$B$8:$B$56,$C1219,'Model Performance Data'!$C$8:$C$56,$D1219)),"-",SUMIFS(INDEX('Model Performance Data'!$O$8:$DY$56,0,MATCH(CONCATENATE($J1219,M$6),'Model Performance Data'!$O$6:$DY$6,0)),'Model Performance Data'!$B$8:$B$56,$C1219,'Model Performance Data'!$C$8:$C$56,$D1219))</f>
        <v>-</v>
      </c>
      <c r="N1219" s="43" t="str">
        <f>IF(ISNA(SUMIFS(INDEX('Model Performance Data'!$O$8:$DY$56,0,MATCH(CONCATENATE($J1219,N$6),'Model Performance Data'!$O$6:$DY$6,0)),'Model Performance Data'!$B$8:$B$56,$C1219,'Model Performance Data'!$C$8:$C$56,$D1219)),"-",SUMIFS(INDEX('Model Performance Data'!$O$8:$DY$56,0,MATCH(CONCATENATE($J1219,N$6),'Model Performance Data'!$O$6:$DY$6,0)),'Model Performance Data'!$B$8:$B$56,$C1219,'Model Performance Data'!$C$8:$C$56,$D1219))</f>
        <v>-</v>
      </c>
      <c r="O1219" s="154">
        <f>IF(ISNA(SUMIFS(INDEX('Model Performance Data'!$O$8:$DY$56,0,MATCH(CONCATENATE($J1219,O$6),'Model Performance Data'!$O$6:$DY$6,0)),'Model Performance Data'!$B$8:$B$56,$C1219,'Model Performance Data'!$C$8:$C$56,$D1219)),"-",SUMIFS(INDEX('Model Performance Data'!$O$8:$DY$56,0,MATCH(CONCATENATE($J1219,O$6),'Model Performance Data'!$O$6:$DY$6,0)),'Model Performance Data'!$B$8:$B$56,$C1219,'Model Performance Data'!$C$8:$C$56,$D1219))</f>
        <v>0</v>
      </c>
    </row>
    <row r="1220" spans="2:15" outlineLevel="1" x14ac:dyDescent="0.35">
      <c r="B1220" s="37" t="s">
        <v>80</v>
      </c>
      <c r="C1220" s="38" t="str">
        <f>IF(ISBLANK('Model Performance Data'!$B$55),"-",'Model Performance Data'!$B$55)</f>
        <v>-</v>
      </c>
      <c r="D1220" s="38" t="str">
        <f>IF(ISBLANK('Model Performance Data'!$C$55),"-",'Model Performance Data'!$C$55)</f>
        <v>-</v>
      </c>
      <c r="E1220" s="38" t="str">
        <f>IF(ISBLANK('Model Performance Data'!$D$55),"-",'Model Performance Data'!$D$55)</f>
        <v>-</v>
      </c>
      <c r="F1220" s="38" t="str">
        <f>IF(ISBLANK('Model Performance Data'!$E$55),"-",'Model Performance Data'!$E$55)</f>
        <v>-</v>
      </c>
      <c r="G1220" s="38" t="str">
        <f>IF(ISBLANK('Model Performance Data'!$F$55),"-",'Model Performance Data'!$F$55)</f>
        <v>-</v>
      </c>
      <c r="H1220" s="38">
        <v>3</v>
      </c>
      <c r="I1220" s="38">
        <v>1</v>
      </c>
      <c r="J1220" s="37" t="str">
        <f t="shared" si="64"/>
        <v>31</v>
      </c>
      <c r="K1220" s="38" t="str">
        <f>IF(ISBLANK('Model Performance Data'!$L$55),"-",'Model Performance Data'!$L$55)</f>
        <v>-</v>
      </c>
      <c r="L1220" s="38" t="str">
        <f>IF(ISBLANK('Model Performance Data'!$K$55),"-",'Model Performance Data'!$K$55)</f>
        <v>-</v>
      </c>
      <c r="M1220" s="43">
        <f>IF(ISNA(SUMIFS(INDEX('Model Performance Data'!$O$8:$DY$56,0,MATCH(CONCATENATE($J1220,M$6),'Model Performance Data'!$O$6:$DY$6,0)),'Model Performance Data'!$B$8:$B$56,$C1220,'Model Performance Data'!$C$8:$C$56,$D1220)),"-",SUMIFS(INDEX('Model Performance Data'!$O$8:$DY$56,0,MATCH(CONCATENATE($J1220,M$6),'Model Performance Data'!$O$6:$DY$6,0)),'Model Performance Data'!$B$8:$B$56,$C1220,'Model Performance Data'!$C$8:$C$56,$D1220))</f>
        <v>0</v>
      </c>
      <c r="N1220" s="43">
        <f>IF(ISNA(SUMIFS(INDEX('Model Performance Data'!$O$8:$DY$56,0,MATCH(CONCATENATE($J1220,N$6),'Model Performance Data'!$O$6:$DY$6,0)),'Model Performance Data'!$B$8:$B$56,$C1220,'Model Performance Data'!$C$8:$C$56,$D1220)),"-",SUMIFS(INDEX('Model Performance Data'!$O$8:$DY$56,0,MATCH(CONCATENATE($J1220,N$6),'Model Performance Data'!$O$6:$DY$6,0)),'Model Performance Data'!$B$8:$B$56,$C1220,'Model Performance Data'!$C$8:$C$56,$D1220))</f>
        <v>0</v>
      </c>
      <c r="O1220" s="154">
        <f>IF(ISNA(SUMIFS(INDEX('Model Performance Data'!$O$8:$DY$56,0,MATCH(CONCATENATE($J1220,O$6),'Model Performance Data'!$O$6:$DY$6,0)),'Model Performance Data'!$B$8:$B$56,$C1220,'Model Performance Data'!$C$8:$C$56,$D1220)),"-",SUMIFS(INDEX('Model Performance Data'!$O$8:$DY$56,0,MATCH(CONCATENATE($J1220,O$6),'Model Performance Data'!$O$6:$DY$6,0)),'Model Performance Data'!$B$8:$B$56,$C1220,'Model Performance Data'!$C$8:$C$56,$D1220))</f>
        <v>0</v>
      </c>
    </row>
    <row r="1221" spans="2:15" outlineLevel="1" x14ac:dyDescent="0.35">
      <c r="B1221" s="37" t="s">
        <v>80</v>
      </c>
      <c r="C1221" s="38" t="str">
        <f>IF(ISBLANK('Model Performance Data'!$B$55),"-",'Model Performance Data'!$B$55)</f>
        <v>-</v>
      </c>
      <c r="D1221" s="38" t="str">
        <f>IF(ISBLANK('Model Performance Data'!$C$55),"-",'Model Performance Data'!$C$55)</f>
        <v>-</v>
      </c>
      <c r="E1221" s="38" t="str">
        <f>IF(ISBLANK('Model Performance Data'!$D$55),"-",'Model Performance Data'!$D$55)</f>
        <v>-</v>
      </c>
      <c r="F1221" s="38" t="str">
        <f>IF(ISBLANK('Model Performance Data'!$E$55),"-",'Model Performance Data'!$E$55)</f>
        <v>-</v>
      </c>
      <c r="G1221" s="38" t="str">
        <f>IF(ISBLANK('Model Performance Data'!$F$55),"-",'Model Performance Data'!$F$55)</f>
        <v>-</v>
      </c>
      <c r="H1221" s="38">
        <v>3</v>
      </c>
      <c r="I1221" s="38">
        <v>2</v>
      </c>
      <c r="J1221" s="37" t="str">
        <f t="shared" si="64"/>
        <v>32</v>
      </c>
      <c r="K1221" s="38" t="str">
        <f>IF(ISBLANK('Model Performance Data'!$L$55),"-",'Model Performance Data'!$L$55)</f>
        <v>-</v>
      </c>
      <c r="L1221" s="38" t="str">
        <f>IF(ISBLANK('Model Performance Data'!$K$55),"-",'Model Performance Data'!$K$55)</f>
        <v>-</v>
      </c>
      <c r="M1221" s="43">
        <f>IF(ISNA(SUMIFS(INDEX('Model Performance Data'!$O$8:$DY$56,0,MATCH(CONCATENATE($J1221,M$6),'Model Performance Data'!$O$6:$DY$6,0)),'Model Performance Data'!$B$8:$B$56,$C1221,'Model Performance Data'!$C$8:$C$56,$D1221)),"-",SUMIFS(INDEX('Model Performance Data'!$O$8:$DY$56,0,MATCH(CONCATENATE($J1221,M$6),'Model Performance Data'!$O$6:$DY$6,0)),'Model Performance Data'!$B$8:$B$56,$C1221,'Model Performance Data'!$C$8:$C$56,$D1221))</f>
        <v>0</v>
      </c>
      <c r="N1221" s="43">
        <f>IF(ISNA(SUMIFS(INDEX('Model Performance Data'!$O$8:$DY$56,0,MATCH(CONCATENATE($J1221,N$6),'Model Performance Data'!$O$6:$DY$6,0)),'Model Performance Data'!$B$8:$B$56,$C1221,'Model Performance Data'!$C$8:$C$56,$D1221)),"-",SUMIFS(INDEX('Model Performance Data'!$O$8:$DY$56,0,MATCH(CONCATENATE($J1221,N$6),'Model Performance Data'!$O$6:$DY$6,0)),'Model Performance Data'!$B$8:$B$56,$C1221,'Model Performance Data'!$C$8:$C$56,$D1221))</f>
        <v>0</v>
      </c>
      <c r="O1221" s="154">
        <f>IF(ISNA(SUMIFS(INDEX('Model Performance Data'!$O$8:$DY$56,0,MATCH(CONCATENATE($J1221,O$6),'Model Performance Data'!$O$6:$DY$6,0)),'Model Performance Data'!$B$8:$B$56,$C1221,'Model Performance Data'!$C$8:$C$56,$D1221)),"-",SUMIFS(INDEX('Model Performance Data'!$O$8:$DY$56,0,MATCH(CONCATENATE($J1221,O$6),'Model Performance Data'!$O$6:$DY$6,0)),'Model Performance Data'!$B$8:$B$56,$C1221,'Model Performance Data'!$C$8:$C$56,$D1221))</f>
        <v>0</v>
      </c>
    </row>
    <row r="1222" spans="2:15" outlineLevel="1" x14ac:dyDescent="0.35">
      <c r="B1222" s="37" t="s">
        <v>80</v>
      </c>
      <c r="C1222" s="38" t="str">
        <f>IF(ISBLANK('Model Performance Data'!$B$55),"-",'Model Performance Data'!$B$55)</f>
        <v>-</v>
      </c>
      <c r="D1222" s="38" t="str">
        <f>IF(ISBLANK('Model Performance Data'!$C$55),"-",'Model Performance Data'!$C$55)</f>
        <v>-</v>
      </c>
      <c r="E1222" s="38" t="str">
        <f>IF(ISBLANK('Model Performance Data'!$D$55),"-",'Model Performance Data'!$D$55)</f>
        <v>-</v>
      </c>
      <c r="F1222" s="38" t="str">
        <f>IF(ISBLANK('Model Performance Data'!$E$55),"-",'Model Performance Data'!$E$55)</f>
        <v>-</v>
      </c>
      <c r="G1222" s="38" t="str">
        <f>IF(ISBLANK('Model Performance Data'!$F$55),"-",'Model Performance Data'!$F$55)</f>
        <v>-</v>
      </c>
      <c r="H1222" s="38">
        <v>3</v>
      </c>
      <c r="I1222" s="38">
        <v>3</v>
      </c>
      <c r="J1222" s="37" t="str">
        <f t="shared" si="64"/>
        <v>33</v>
      </c>
      <c r="K1222" s="38" t="str">
        <f>IF(ISBLANK('Model Performance Data'!$L$55),"-",'Model Performance Data'!$L$55)</f>
        <v>-</v>
      </c>
      <c r="L1222" s="38" t="str">
        <f>IF(ISBLANK('Model Performance Data'!$K$55),"-",'Model Performance Data'!$K$55)</f>
        <v>-</v>
      </c>
      <c r="M1222" s="43">
        <f>IF(ISNA(SUMIFS(INDEX('Model Performance Data'!$O$8:$DY$56,0,MATCH(CONCATENATE($J1222,M$6),'Model Performance Data'!$O$6:$DY$6,0)),'Model Performance Data'!$B$8:$B$56,$C1222,'Model Performance Data'!$C$8:$C$56,$D1222)),"-",SUMIFS(INDEX('Model Performance Data'!$O$8:$DY$56,0,MATCH(CONCATENATE($J1222,M$6),'Model Performance Data'!$O$6:$DY$6,0)),'Model Performance Data'!$B$8:$B$56,$C1222,'Model Performance Data'!$C$8:$C$56,$D1222))</f>
        <v>0</v>
      </c>
      <c r="N1222" s="43">
        <f>IF(ISNA(SUMIFS(INDEX('Model Performance Data'!$O$8:$DY$56,0,MATCH(CONCATENATE($J1222,N$6),'Model Performance Data'!$O$6:$DY$6,0)),'Model Performance Data'!$B$8:$B$56,$C1222,'Model Performance Data'!$C$8:$C$56,$D1222)),"-",SUMIFS(INDEX('Model Performance Data'!$O$8:$DY$56,0,MATCH(CONCATENATE($J1222,N$6),'Model Performance Data'!$O$6:$DY$6,0)),'Model Performance Data'!$B$8:$B$56,$C1222,'Model Performance Data'!$C$8:$C$56,$D1222))</f>
        <v>0</v>
      </c>
      <c r="O1222" s="154">
        <f>IF(ISNA(SUMIFS(INDEX('Model Performance Data'!$O$8:$DY$56,0,MATCH(CONCATENATE($J1222,O$6),'Model Performance Data'!$O$6:$DY$6,0)),'Model Performance Data'!$B$8:$B$56,$C1222,'Model Performance Data'!$C$8:$C$56,$D1222)),"-",SUMIFS(INDEX('Model Performance Data'!$O$8:$DY$56,0,MATCH(CONCATENATE($J1222,O$6),'Model Performance Data'!$O$6:$DY$6,0)),'Model Performance Data'!$B$8:$B$56,$C1222,'Model Performance Data'!$C$8:$C$56,$D1222))</f>
        <v>0</v>
      </c>
    </row>
    <row r="1223" spans="2:15" outlineLevel="1" x14ac:dyDescent="0.35">
      <c r="B1223" s="37" t="s">
        <v>80</v>
      </c>
      <c r="C1223" s="38" t="str">
        <f>IF(ISBLANK('Model Performance Data'!$B$55),"-",'Model Performance Data'!$B$55)</f>
        <v>-</v>
      </c>
      <c r="D1223" s="38" t="str">
        <f>IF(ISBLANK('Model Performance Data'!$C$55),"-",'Model Performance Data'!$C$55)</f>
        <v>-</v>
      </c>
      <c r="E1223" s="38" t="str">
        <f>IF(ISBLANK('Model Performance Data'!$D$55),"-",'Model Performance Data'!$D$55)</f>
        <v>-</v>
      </c>
      <c r="F1223" s="38" t="str">
        <f>IF(ISBLANK('Model Performance Data'!$E$55),"-",'Model Performance Data'!$E$55)</f>
        <v>-</v>
      </c>
      <c r="G1223" s="38" t="str">
        <f>IF(ISBLANK('Model Performance Data'!$F$55),"-",'Model Performance Data'!$F$55)</f>
        <v>-</v>
      </c>
      <c r="H1223" s="38">
        <v>3</v>
      </c>
      <c r="I1223" s="38">
        <v>4</v>
      </c>
      <c r="J1223" s="37" t="str">
        <f t="shared" si="64"/>
        <v>34</v>
      </c>
      <c r="K1223" s="38" t="str">
        <f>IF(ISBLANK('Model Performance Data'!$L$55),"-",'Model Performance Data'!$L$55)</f>
        <v>-</v>
      </c>
      <c r="L1223" s="38" t="str">
        <f>IF(ISBLANK('Model Performance Data'!$K$55),"-",'Model Performance Data'!$K$55)</f>
        <v>-</v>
      </c>
      <c r="M1223" s="43">
        <f>IF(ISNA(SUMIFS(INDEX('Model Performance Data'!$O$8:$DY$56,0,MATCH(CONCATENATE($J1223,M$6),'Model Performance Data'!$O$6:$DY$6,0)),'Model Performance Data'!$B$8:$B$56,$C1223,'Model Performance Data'!$C$8:$C$56,$D1223)),"-",SUMIFS(INDEX('Model Performance Data'!$O$8:$DY$56,0,MATCH(CONCATENATE($J1223,M$6),'Model Performance Data'!$O$6:$DY$6,0)),'Model Performance Data'!$B$8:$B$56,$C1223,'Model Performance Data'!$C$8:$C$56,$D1223))</f>
        <v>0</v>
      </c>
      <c r="N1223" s="43">
        <f>IF(ISNA(SUMIFS(INDEX('Model Performance Data'!$O$8:$DY$56,0,MATCH(CONCATENATE($J1223,N$6),'Model Performance Data'!$O$6:$DY$6,0)),'Model Performance Data'!$B$8:$B$56,$C1223,'Model Performance Data'!$C$8:$C$56,$D1223)),"-",SUMIFS(INDEX('Model Performance Data'!$O$8:$DY$56,0,MATCH(CONCATENATE($J1223,N$6),'Model Performance Data'!$O$6:$DY$6,0)),'Model Performance Data'!$B$8:$B$56,$C1223,'Model Performance Data'!$C$8:$C$56,$D1223))</f>
        <v>0</v>
      </c>
      <c r="O1223" s="154">
        <f>IF(ISNA(SUMIFS(INDEX('Model Performance Data'!$O$8:$DY$56,0,MATCH(CONCATENATE($J1223,O$6),'Model Performance Data'!$O$6:$DY$6,0)),'Model Performance Data'!$B$8:$B$56,$C1223,'Model Performance Data'!$C$8:$C$56,$D1223)),"-",SUMIFS(INDEX('Model Performance Data'!$O$8:$DY$56,0,MATCH(CONCATENATE($J1223,O$6),'Model Performance Data'!$O$6:$DY$6,0)),'Model Performance Data'!$B$8:$B$56,$C1223,'Model Performance Data'!$C$8:$C$56,$D1223))</f>
        <v>0</v>
      </c>
    </row>
    <row r="1224" spans="2:15" outlineLevel="1" x14ac:dyDescent="0.35">
      <c r="B1224" s="37" t="s">
        <v>80</v>
      </c>
      <c r="C1224" s="38" t="str">
        <f>IF(ISBLANK('Model Performance Data'!$B$55),"-",'Model Performance Data'!$B$55)</f>
        <v>-</v>
      </c>
      <c r="D1224" s="38" t="str">
        <f>IF(ISBLANK('Model Performance Data'!$C$55),"-",'Model Performance Data'!$C$55)</f>
        <v>-</v>
      </c>
      <c r="E1224" s="38" t="str">
        <f>IF(ISBLANK('Model Performance Data'!$D$55),"-",'Model Performance Data'!$D$55)</f>
        <v>-</v>
      </c>
      <c r="F1224" s="38" t="str">
        <f>IF(ISBLANK('Model Performance Data'!$E$55),"-",'Model Performance Data'!$E$55)</f>
        <v>-</v>
      </c>
      <c r="G1224" s="38" t="str">
        <f>IF(ISBLANK('Model Performance Data'!$F$55),"-",'Model Performance Data'!$F$55)</f>
        <v>-</v>
      </c>
      <c r="H1224" s="38">
        <v>3</v>
      </c>
      <c r="I1224" s="38">
        <v>5</v>
      </c>
      <c r="J1224" s="37" t="str">
        <f t="shared" si="64"/>
        <v>35</v>
      </c>
      <c r="K1224" s="38" t="str">
        <f>IF(ISBLANK('Model Performance Data'!$L$55),"-",'Model Performance Data'!$L$55)</f>
        <v>-</v>
      </c>
      <c r="L1224" s="38" t="str">
        <f>IF(ISBLANK('Model Performance Data'!$K$55),"-",'Model Performance Data'!$K$55)</f>
        <v>-</v>
      </c>
      <c r="M1224" s="43">
        <f>IF(ISNA(SUMIFS(INDEX('Model Performance Data'!$O$8:$DY$56,0,MATCH(CONCATENATE($J1224,M$6),'Model Performance Data'!$O$6:$DY$6,0)),'Model Performance Data'!$B$8:$B$56,$C1224,'Model Performance Data'!$C$8:$C$56,$D1224)),"-",SUMIFS(INDEX('Model Performance Data'!$O$8:$DY$56,0,MATCH(CONCATENATE($J1224,M$6),'Model Performance Data'!$O$6:$DY$6,0)),'Model Performance Data'!$B$8:$B$56,$C1224,'Model Performance Data'!$C$8:$C$56,$D1224))</f>
        <v>0</v>
      </c>
      <c r="N1224" s="43">
        <f>IF(ISNA(SUMIFS(INDEX('Model Performance Data'!$O$8:$DY$56,0,MATCH(CONCATENATE($J1224,N$6),'Model Performance Data'!$O$6:$DY$6,0)),'Model Performance Data'!$B$8:$B$56,$C1224,'Model Performance Data'!$C$8:$C$56,$D1224)),"-",SUMIFS(INDEX('Model Performance Data'!$O$8:$DY$56,0,MATCH(CONCATENATE($J1224,N$6),'Model Performance Data'!$O$6:$DY$6,0)),'Model Performance Data'!$B$8:$B$56,$C1224,'Model Performance Data'!$C$8:$C$56,$D1224))</f>
        <v>0</v>
      </c>
      <c r="O1224" s="154">
        <f>IF(ISNA(SUMIFS(INDEX('Model Performance Data'!$O$8:$DY$56,0,MATCH(CONCATENATE($J1224,O$6),'Model Performance Data'!$O$6:$DY$6,0)),'Model Performance Data'!$B$8:$B$56,$C1224,'Model Performance Data'!$C$8:$C$56,$D1224)),"-",SUMIFS(INDEX('Model Performance Data'!$O$8:$DY$56,0,MATCH(CONCATENATE($J1224,O$6),'Model Performance Data'!$O$6:$DY$6,0)),'Model Performance Data'!$B$8:$B$56,$C1224,'Model Performance Data'!$C$8:$C$56,$D1224))</f>
        <v>0</v>
      </c>
    </row>
    <row r="1225" spans="2:15" outlineLevel="1" x14ac:dyDescent="0.35">
      <c r="B1225" s="37" t="s">
        <v>80</v>
      </c>
      <c r="C1225" s="38" t="str">
        <f>IF(ISBLANK('Model Performance Data'!$B$55),"-",'Model Performance Data'!$B$55)</f>
        <v>-</v>
      </c>
      <c r="D1225" s="38" t="str">
        <f>IF(ISBLANK('Model Performance Data'!$C$55),"-",'Model Performance Data'!$C$55)</f>
        <v>-</v>
      </c>
      <c r="E1225" s="38" t="str">
        <f>IF(ISBLANK('Model Performance Data'!$D$55),"-",'Model Performance Data'!$D$55)</f>
        <v>-</v>
      </c>
      <c r="F1225" s="38" t="str">
        <f>IF(ISBLANK('Model Performance Data'!$E$55),"-",'Model Performance Data'!$E$55)</f>
        <v>-</v>
      </c>
      <c r="G1225" s="38" t="str">
        <f>IF(ISBLANK('Model Performance Data'!$F$55),"-",'Model Performance Data'!$F$55)</f>
        <v>-</v>
      </c>
      <c r="H1225" s="38">
        <v>3</v>
      </c>
      <c r="I1225" s="38" t="s">
        <v>65</v>
      </c>
      <c r="J1225" s="37" t="str">
        <f t="shared" si="64"/>
        <v>3Goal</v>
      </c>
      <c r="K1225" s="38" t="str">
        <f>IF(ISBLANK('Model Performance Data'!$L$55),"-",'Model Performance Data'!$L$55)</f>
        <v>-</v>
      </c>
      <c r="L1225" s="38" t="str">
        <f>IF(ISBLANK('Model Performance Data'!$K$55),"-",'Model Performance Data'!$K$55)</f>
        <v>-</v>
      </c>
      <c r="M1225" s="43" t="str">
        <f>IF(ISNA(SUMIFS(INDEX('Model Performance Data'!$O$8:$DY$56,0,MATCH(CONCATENATE($J1225,M$6),'Model Performance Data'!$O$6:$DY$6,0)),'Model Performance Data'!$B$8:$B$56,$C1225,'Model Performance Data'!$C$8:$C$56,$D1225)),"-",SUMIFS(INDEX('Model Performance Data'!$O$8:$DY$56,0,MATCH(CONCATENATE($J1225,M$6),'Model Performance Data'!$O$6:$DY$6,0)),'Model Performance Data'!$B$8:$B$56,$C1225,'Model Performance Data'!$C$8:$C$56,$D1225))</f>
        <v>-</v>
      </c>
      <c r="N1225" s="43" t="str">
        <f>IF(ISNA(SUMIFS(INDEX('Model Performance Data'!$O$8:$DY$56,0,MATCH(CONCATENATE($J1225,N$6),'Model Performance Data'!$O$6:$DY$6,0)),'Model Performance Data'!$B$8:$B$56,$C1225,'Model Performance Data'!$C$8:$C$56,$D1225)),"-",SUMIFS(INDEX('Model Performance Data'!$O$8:$DY$56,0,MATCH(CONCATENATE($J1225,N$6),'Model Performance Data'!$O$6:$DY$6,0)),'Model Performance Data'!$B$8:$B$56,$C1225,'Model Performance Data'!$C$8:$C$56,$D1225))</f>
        <v>-</v>
      </c>
      <c r="O1225" s="154">
        <f>IF(ISNA(SUMIFS(INDEX('Model Performance Data'!$O$8:$DY$56,0,MATCH(CONCATENATE($J1225,O$6),'Model Performance Data'!$O$6:$DY$6,0)),'Model Performance Data'!$B$8:$B$56,$C1225,'Model Performance Data'!$C$8:$C$56,$D1225)),"-",SUMIFS(INDEX('Model Performance Data'!$O$8:$DY$56,0,MATCH(CONCATENATE($J1225,O$6),'Model Performance Data'!$O$6:$DY$6,0)),'Model Performance Data'!$B$8:$B$56,$C1225,'Model Performance Data'!$C$8:$C$56,$D1225))</f>
        <v>0</v>
      </c>
    </row>
    <row r="1226" spans="2:15" outlineLevel="1" x14ac:dyDescent="0.35">
      <c r="B1226" s="37" t="s">
        <v>80</v>
      </c>
      <c r="C1226" s="38" t="str">
        <f>IF(ISBLANK('Model Performance Data'!$B$55),"-",'Model Performance Data'!$B$55)</f>
        <v>-</v>
      </c>
      <c r="D1226" s="38" t="str">
        <f>IF(ISBLANK('Model Performance Data'!$C$55),"-",'Model Performance Data'!$C$55)</f>
        <v>-</v>
      </c>
      <c r="E1226" s="38" t="str">
        <f>IF(ISBLANK('Model Performance Data'!$D$55),"-",'Model Performance Data'!$D$55)</f>
        <v>-</v>
      </c>
      <c r="F1226" s="38" t="str">
        <f>IF(ISBLANK('Model Performance Data'!$E$55),"-",'Model Performance Data'!$E$55)</f>
        <v>-</v>
      </c>
      <c r="G1226" s="38" t="str">
        <f>IF(ISBLANK('Model Performance Data'!$F$55),"-",'Model Performance Data'!$F$55)</f>
        <v>-</v>
      </c>
      <c r="H1226" s="38">
        <v>4</v>
      </c>
      <c r="I1226" s="38">
        <v>1</v>
      </c>
      <c r="J1226" s="37" t="str">
        <f t="shared" ref="J1226:J1231" si="65">CONCATENATE(H1226,I1226)</f>
        <v>41</v>
      </c>
      <c r="K1226" s="38" t="str">
        <f>IF(ISBLANK('Model Performance Data'!$L$55),"-",'Model Performance Data'!$L$55)</f>
        <v>-</v>
      </c>
      <c r="L1226" s="38" t="str">
        <f>IF(ISBLANK('Model Performance Data'!$K$55),"-",'Model Performance Data'!$K$55)</f>
        <v>-</v>
      </c>
      <c r="M1226" s="43">
        <f>IF(ISNA(SUMIFS(INDEX('Model Performance Data'!$O$8:$DY$56,0,MATCH(CONCATENATE($J1226,M$6),'Model Performance Data'!$O$6:$DY$6,0)),'Model Performance Data'!$B$8:$B$56,$C1226,'Model Performance Data'!$C$8:$C$56,$D1226)),"-",SUMIFS(INDEX('Model Performance Data'!$O$8:$DY$56,0,MATCH(CONCATENATE($J1226,M$6),'Model Performance Data'!$O$6:$DY$6,0)),'Model Performance Data'!$B$8:$B$56,$C1226,'Model Performance Data'!$C$8:$C$56,$D1226))</f>
        <v>0</v>
      </c>
      <c r="N1226" s="43">
        <f>IF(ISNA(SUMIFS(INDEX('Model Performance Data'!$O$8:$DY$56,0,MATCH(CONCATENATE($J1226,N$6),'Model Performance Data'!$O$6:$DY$6,0)),'Model Performance Data'!$B$8:$B$56,$C1226,'Model Performance Data'!$C$8:$C$56,$D1226)),"-",SUMIFS(INDEX('Model Performance Data'!$O$8:$DY$56,0,MATCH(CONCATENATE($J1226,N$6),'Model Performance Data'!$O$6:$DY$6,0)),'Model Performance Data'!$B$8:$B$56,$C1226,'Model Performance Data'!$C$8:$C$56,$D1226))</f>
        <v>0</v>
      </c>
      <c r="O1226" s="154">
        <f>IF(ISNA(SUMIFS(INDEX('Model Performance Data'!$O$8:$DY$56,0,MATCH(CONCATENATE($J1226,O$6),'Model Performance Data'!$O$6:$DY$6,0)),'Model Performance Data'!$B$8:$B$56,$C1226,'Model Performance Data'!$C$8:$C$56,$D1226)),"-",SUMIFS(INDEX('Model Performance Data'!$O$8:$DY$56,0,MATCH(CONCATENATE($J1226,O$6),'Model Performance Data'!$O$6:$DY$6,0)),'Model Performance Data'!$B$8:$B$56,$C1226,'Model Performance Data'!$C$8:$C$56,$D1226))</f>
        <v>0</v>
      </c>
    </row>
    <row r="1227" spans="2:15" outlineLevel="1" x14ac:dyDescent="0.35">
      <c r="B1227" s="37" t="s">
        <v>80</v>
      </c>
      <c r="C1227" s="38" t="str">
        <f>IF(ISBLANK('Model Performance Data'!$B$55),"-",'Model Performance Data'!$B$55)</f>
        <v>-</v>
      </c>
      <c r="D1227" s="38" t="str">
        <f>IF(ISBLANK('Model Performance Data'!$C$55),"-",'Model Performance Data'!$C$55)</f>
        <v>-</v>
      </c>
      <c r="E1227" s="38" t="str">
        <f>IF(ISBLANK('Model Performance Data'!$D$55),"-",'Model Performance Data'!$D$55)</f>
        <v>-</v>
      </c>
      <c r="F1227" s="38" t="str">
        <f>IF(ISBLANK('Model Performance Data'!$E$55),"-",'Model Performance Data'!$E$55)</f>
        <v>-</v>
      </c>
      <c r="G1227" s="38" t="str">
        <f>IF(ISBLANK('Model Performance Data'!$F$55),"-",'Model Performance Data'!$F$55)</f>
        <v>-</v>
      </c>
      <c r="H1227" s="38">
        <v>4</v>
      </c>
      <c r="I1227" s="38">
        <v>2</v>
      </c>
      <c r="J1227" s="37" t="str">
        <f t="shared" si="65"/>
        <v>42</v>
      </c>
      <c r="K1227" s="38" t="str">
        <f>IF(ISBLANK('Model Performance Data'!$L$55),"-",'Model Performance Data'!$L$55)</f>
        <v>-</v>
      </c>
      <c r="L1227" s="38" t="str">
        <f>IF(ISBLANK('Model Performance Data'!$K$55),"-",'Model Performance Data'!$K$55)</f>
        <v>-</v>
      </c>
      <c r="M1227" s="43">
        <f>IF(ISNA(SUMIFS(INDEX('Model Performance Data'!$O$8:$DY$56,0,MATCH(CONCATENATE($J1227,M$6),'Model Performance Data'!$O$6:$DY$6,0)),'Model Performance Data'!$B$8:$B$56,$C1227,'Model Performance Data'!$C$8:$C$56,$D1227)),"-",SUMIFS(INDEX('Model Performance Data'!$O$8:$DY$56,0,MATCH(CONCATENATE($J1227,M$6),'Model Performance Data'!$O$6:$DY$6,0)),'Model Performance Data'!$B$8:$B$56,$C1227,'Model Performance Data'!$C$8:$C$56,$D1227))</f>
        <v>0</v>
      </c>
      <c r="N1227" s="43">
        <f>IF(ISNA(SUMIFS(INDEX('Model Performance Data'!$O$8:$DY$56,0,MATCH(CONCATENATE($J1227,N$6),'Model Performance Data'!$O$6:$DY$6,0)),'Model Performance Data'!$B$8:$B$56,$C1227,'Model Performance Data'!$C$8:$C$56,$D1227)),"-",SUMIFS(INDEX('Model Performance Data'!$O$8:$DY$56,0,MATCH(CONCATENATE($J1227,N$6),'Model Performance Data'!$O$6:$DY$6,0)),'Model Performance Data'!$B$8:$B$56,$C1227,'Model Performance Data'!$C$8:$C$56,$D1227))</f>
        <v>0</v>
      </c>
      <c r="O1227" s="154">
        <f>IF(ISNA(SUMIFS(INDEX('Model Performance Data'!$O$8:$DY$56,0,MATCH(CONCATENATE($J1227,O$6),'Model Performance Data'!$O$6:$DY$6,0)),'Model Performance Data'!$B$8:$B$56,$C1227,'Model Performance Data'!$C$8:$C$56,$D1227)),"-",SUMIFS(INDEX('Model Performance Data'!$O$8:$DY$56,0,MATCH(CONCATENATE($J1227,O$6),'Model Performance Data'!$O$6:$DY$6,0)),'Model Performance Data'!$B$8:$B$56,$C1227,'Model Performance Data'!$C$8:$C$56,$D1227))</f>
        <v>0</v>
      </c>
    </row>
    <row r="1228" spans="2:15" outlineLevel="1" x14ac:dyDescent="0.35">
      <c r="B1228" s="37" t="s">
        <v>80</v>
      </c>
      <c r="C1228" s="38" t="str">
        <f>IF(ISBLANK('Model Performance Data'!$B$55),"-",'Model Performance Data'!$B$55)</f>
        <v>-</v>
      </c>
      <c r="D1228" s="38" t="str">
        <f>IF(ISBLANK('Model Performance Data'!$C$55),"-",'Model Performance Data'!$C$55)</f>
        <v>-</v>
      </c>
      <c r="E1228" s="38" t="str">
        <f>IF(ISBLANK('Model Performance Data'!$D$55),"-",'Model Performance Data'!$D$55)</f>
        <v>-</v>
      </c>
      <c r="F1228" s="38" t="str">
        <f>IF(ISBLANK('Model Performance Data'!$E$55),"-",'Model Performance Data'!$E$55)</f>
        <v>-</v>
      </c>
      <c r="G1228" s="38" t="str">
        <f>IF(ISBLANK('Model Performance Data'!$F$55),"-",'Model Performance Data'!$F$55)</f>
        <v>-</v>
      </c>
      <c r="H1228" s="38">
        <v>4</v>
      </c>
      <c r="I1228" s="38">
        <v>3</v>
      </c>
      <c r="J1228" s="37" t="str">
        <f t="shared" si="65"/>
        <v>43</v>
      </c>
      <c r="K1228" s="38" t="str">
        <f>IF(ISBLANK('Model Performance Data'!$L$55),"-",'Model Performance Data'!$L$55)</f>
        <v>-</v>
      </c>
      <c r="L1228" s="38" t="str">
        <f>IF(ISBLANK('Model Performance Data'!$K$55),"-",'Model Performance Data'!$K$55)</f>
        <v>-</v>
      </c>
      <c r="M1228" s="43">
        <f>IF(ISNA(SUMIFS(INDEX('Model Performance Data'!$O$8:$DY$56,0,MATCH(CONCATENATE($J1228,M$6),'Model Performance Data'!$O$6:$DY$6,0)),'Model Performance Data'!$B$8:$B$56,$C1228,'Model Performance Data'!$C$8:$C$56,$D1228)),"-",SUMIFS(INDEX('Model Performance Data'!$O$8:$DY$56,0,MATCH(CONCATENATE($J1228,M$6),'Model Performance Data'!$O$6:$DY$6,0)),'Model Performance Data'!$B$8:$B$56,$C1228,'Model Performance Data'!$C$8:$C$56,$D1228))</f>
        <v>0</v>
      </c>
      <c r="N1228" s="43">
        <f>IF(ISNA(SUMIFS(INDEX('Model Performance Data'!$O$8:$DY$56,0,MATCH(CONCATENATE($J1228,N$6),'Model Performance Data'!$O$6:$DY$6,0)),'Model Performance Data'!$B$8:$B$56,$C1228,'Model Performance Data'!$C$8:$C$56,$D1228)),"-",SUMIFS(INDEX('Model Performance Data'!$O$8:$DY$56,0,MATCH(CONCATENATE($J1228,N$6),'Model Performance Data'!$O$6:$DY$6,0)),'Model Performance Data'!$B$8:$B$56,$C1228,'Model Performance Data'!$C$8:$C$56,$D1228))</f>
        <v>0</v>
      </c>
      <c r="O1228" s="154">
        <f>IF(ISNA(SUMIFS(INDEX('Model Performance Data'!$O$8:$DY$56,0,MATCH(CONCATENATE($J1228,O$6),'Model Performance Data'!$O$6:$DY$6,0)),'Model Performance Data'!$B$8:$B$56,$C1228,'Model Performance Data'!$C$8:$C$56,$D1228)),"-",SUMIFS(INDEX('Model Performance Data'!$O$8:$DY$56,0,MATCH(CONCATENATE($J1228,O$6),'Model Performance Data'!$O$6:$DY$6,0)),'Model Performance Data'!$B$8:$B$56,$C1228,'Model Performance Data'!$C$8:$C$56,$D1228))</f>
        <v>0</v>
      </c>
    </row>
    <row r="1229" spans="2:15" outlineLevel="1" x14ac:dyDescent="0.35">
      <c r="B1229" s="37" t="s">
        <v>80</v>
      </c>
      <c r="C1229" s="38" t="str">
        <f>IF(ISBLANK('Model Performance Data'!$B$55),"-",'Model Performance Data'!$B$55)</f>
        <v>-</v>
      </c>
      <c r="D1229" s="38" t="str">
        <f>IF(ISBLANK('Model Performance Data'!$C$55),"-",'Model Performance Data'!$C$55)</f>
        <v>-</v>
      </c>
      <c r="E1229" s="38" t="str">
        <f>IF(ISBLANK('Model Performance Data'!$D$55),"-",'Model Performance Data'!$D$55)</f>
        <v>-</v>
      </c>
      <c r="F1229" s="38" t="str">
        <f>IF(ISBLANK('Model Performance Data'!$E$55),"-",'Model Performance Data'!$E$55)</f>
        <v>-</v>
      </c>
      <c r="G1229" s="38" t="str">
        <f>IF(ISBLANK('Model Performance Data'!$F$55),"-",'Model Performance Data'!$F$55)</f>
        <v>-</v>
      </c>
      <c r="H1229" s="38">
        <v>4</v>
      </c>
      <c r="I1229" s="38">
        <v>4</v>
      </c>
      <c r="J1229" s="37" t="str">
        <f t="shared" si="65"/>
        <v>44</v>
      </c>
      <c r="K1229" s="38" t="str">
        <f>IF(ISBLANK('Model Performance Data'!$L$55),"-",'Model Performance Data'!$L$55)</f>
        <v>-</v>
      </c>
      <c r="L1229" s="38" t="str">
        <f>IF(ISBLANK('Model Performance Data'!$K$55),"-",'Model Performance Data'!$K$55)</f>
        <v>-</v>
      </c>
      <c r="M1229" s="43">
        <f>IF(ISNA(SUMIFS(INDEX('Model Performance Data'!$O$8:$DY$56,0,MATCH(CONCATENATE($J1229,M$6),'Model Performance Data'!$O$6:$DY$6,0)),'Model Performance Data'!$B$8:$B$56,$C1229,'Model Performance Data'!$C$8:$C$56,$D1229)),"-",SUMIFS(INDEX('Model Performance Data'!$O$8:$DY$56,0,MATCH(CONCATENATE($J1229,M$6),'Model Performance Data'!$O$6:$DY$6,0)),'Model Performance Data'!$B$8:$B$56,$C1229,'Model Performance Data'!$C$8:$C$56,$D1229))</f>
        <v>0</v>
      </c>
      <c r="N1229" s="43">
        <f>IF(ISNA(SUMIFS(INDEX('Model Performance Data'!$O$8:$DY$56,0,MATCH(CONCATENATE($J1229,N$6),'Model Performance Data'!$O$6:$DY$6,0)),'Model Performance Data'!$B$8:$B$56,$C1229,'Model Performance Data'!$C$8:$C$56,$D1229)),"-",SUMIFS(INDEX('Model Performance Data'!$O$8:$DY$56,0,MATCH(CONCATENATE($J1229,N$6),'Model Performance Data'!$O$6:$DY$6,0)),'Model Performance Data'!$B$8:$B$56,$C1229,'Model Performance Data'!$C$8:$C$56,$D1229))</f>
        <v>0</v>
      </c>
      <c r="O1229" s="154">
        <f>IF(ISNA(SUMIFS(INDEX('Model Performance Data'!$O$8:$DY$56,0,MATCH(CONCATENATE($J1229,O$6),'Model Performance Data'!$O$6:$DY$6,0)),'Model Performance Data'!$B$8:$B$56,$C1229,'Model Performance Data'!$C$8:$C$56,$D1229)),"-",SUMIFS(INDEX('Model Performance Data'!$O$8:$DY$56,0,MATCH(CONCATENATE($J1229,O$6),'Model Performance Data'!$O$6:$DY$6,0)),'Model Performance Data'!$B$8:$B$56,$C1229,'Model Performance Data'!$C$8:$C$56,$D1229))</f>
        <v>0</v>
      </c>
    </row>
    <row r="1230" spans="2:15" outlineLevel="1" x14ac:dyDescent="0.35">
      <c r="B1230" s="37" t="s">
        <v>80</v>
      </c>
      <c r="C1230" s="38" t="str">
        <f>IF(ISBLANK('Model Performance Data'!$B$55),"-",'Model Performance Data'!$B$55)</f>
        <v>-</v>
      </c>
      <c r="D1230" s="38" t="str">
        <f>IF(ISBLANK('Model Performance Data'!$C$55),"-",'Model Performance Data'!$C$55)</f>
        <v>-</v>
      </c>
      <c r="E1230" s="38" t="str">
        <f>IF(ISBLANK('Model Performance Data'!$D$55),"-",'Model Performance Data'!$D$55)</f>
        <v>-</v>
      </c>
      <c r="F1230" s="38" t="str">
        <f>IF(ISBLANK('Model Performance Data'!$E$55),"-",'Model Performance Data'!$E$55)</f>
        <v>-</v>
      </c>
      <c r="G1230" s="38" t="str">
        <f>IF(ISBLANK('Model Performance Data'!$F$55),"-",'Model Performance Data'!$F$55)</f>
        <v>-</v>
      </c>
      <c r="H1230" s="38">
        <v>4</v>
      </c>
      <c r="I1230" s="38">
        <v>5</v>
      </c>
      <c r="J1230" s="37" t="str">
        <f t="shared" si="65"/>
        <v>45</v>
      </c>
      <c r="K1230" s="38" t="str">
        <f>IF(ISBLANK('Model Performance Data'!$L$55),"-",'Model Performance Data'!$L$55)</f>
        <v>-</v>
      </c>
      <c r="L1230" s="38" t="str">
        <f>IF(ISBLANK('Model Performance Data'!$K$55),"-",'Model Performance Data'!$K$55)</f>
        <v>-</v>
      </c>
      <c r="M1230" s="43">
        <f>IF(ISNA(SUMIFS(INDEX('Model Performance Data'!$O$8:$DY$56,0,MATCH(CONCATENATE($J1230,M$6),'Model Performance Data'!$O$6:$DY$6,0)),'Model Performance Data'!$B$8:$B$56,$C1230,'Model Performance Data'!$C$8:$C$56,$D1230)),"-",SUMIFS(INDEX('Model Performance Data'!$O$8:$DY$56,0,MATCH(CONCATENATE($J1230,M$6),'Model Performance Data'!$O$6:$DY$6,0)),'Model Performance Data'!$B$8:$B$56,$C1230,'Model Performance Data'!$C$8:$C$56,$D1230))</f>
        <v>0</v>
      </c>
      <c r="N1230" s="43">
        <f>IF(ISNA(SUMIFS(INDEX('Model Performance Data'!$O$8:$DY$56,0,MATCH(CONCATENATE($J1230,N$6),'Model Performance Data'!$O$6:$DY$6,0)),'Model Performance Data'!$B$8:$B$56,$C1230,'Model Performance Data'!$C$8:$C$56,$D1230)),"-",SUMIFS(INDEX('Model Performance Data'!$O$8:$DY$56,0,MATCH(CONCATENATE($J1230,N$6),'Model Performance Data'!$O$6:$DY$6,0)),'Model Performance Data'!$B$8:$B$56,$C1230,'Model Performance Data'!$C$8:$C$56,$D1230))</f>
        <v>0</v>
      </c>
      <c r="O1230" s="154">
        <f>IF(ISNA(SUMIFS(INDEX('Model Performance Data'!$O$8:$DY$56,0,MATCH(CONCATENATE($J1230,O$6),'Model Performance Data'!$O$6:$DY$6,0)),'Model Performance Data'!$B$8:$B$56,$C1230,'Model Performance Data'!$C$8:$C$56,$D1230)),"-",SUMIFS(INDEX('Model Performance Data'!$O$8:$DY$56,0,MATCH(CONCATENATE($J1230,O$6),'Model Performance Data'!$O$6:$DY$6,0)),'Model Performance Data'!$B$8:$B$56,$C1230,'Model Performance Data'!$C$8:$C$56,$D1230))</f>
        <v>0</v>
      </c>
    </row>
    <row r="1231" spans="2:15" outlineLevel="1" x14ac:dyDescent="0.35">
      <c r="B1231" s="37" t="s">
        <v>80</v>
      </c>
      <c r="C1231" s="38" t="str">
        <f>IF(ISBLANK('Model Performance Data'!$B$55),"-",'Model Performance Data'!$B$55)</f>
        <v>-</v>
      </c>
      <c r="D1231" s="38" t="str">
        <f>IF(ISBLANK('Model Performance Data'!$C$55),"-",'Model Performance Data'!$C$55)</f>
        <v>-</v>
      </c>
      <c r="E1231" s="38" t="str">
        <f>IF(ISBLANK('Model Performance Data'!$D$55),"-",'Model Performance Data'!$D$55)</f>
        <v>-</v>
      </c>
      <c r="F1231" s="38" t="str">
        <f>IF(ISBLANK('Model Performance Data'!$E$55),"-",'Model Performance Data'!$E$55)</f>
        <v>-</v>
      </c>
      <c r="G1231" s="38" t="str">
        <f>IF(ISBLANK('Model Performance Data'!$F$55),"-",'Model Performance Data'!$F$55)</f>
        <v>-</v>
      </c>
      <c r="H1231" s="38">
        <v>4</v>
      </c>
      <c r="I1231" s="38" t="s">
        <v>65</v>
      </c>
      <c r="J1231" s="37" t="str">
        <f t="shared" si="65"/>
        <v>4Goal</v>
      </c>
      <c r="K1231" s="38" t="str">
        <f>IF(ISBLANK('Model Performance Data'!$L$55),"-",'Model Performance Data'!$L$55)</f>
        <v>-</v>
      </c>
      <c r="L1231" s="38" t="str">
        <f>IF(ISBLANK('Model Performance Data'!$K$55),"-",'Model Performance Data'!$K$55)</f>
        <v>-</v>
      </c>
      <c r="M1231" s="43" t="str">
        <f>IF(ISNA(SUMIFS(INDEX('Model Performance Data'!$O$8:$DY$56,0,MATCH(CONCATENATE($J1231,M$6),'Model Performance Data'!$O$6:$DY$6,0)),'Model Performance Data'!$B$8:$B$56,$C1231,'Model Performance Data'!$C$8:$C$56,$D1231)),"-",SUMIFS(INDEX('Model Performance Data'!$O$8:$DY$56,0,MATCH(CONCATENATE($J1231,M$6),'Model Performance Data'!$O$6:$DY$6,0)),'Model Performance Data'!$B$8:$B$56,$C1231,'Model Performance Data'!$C$8:$C$56,$D1231))</f>
        <v>-</v>
      </c>
      <c r="N1231" s="43" t="str">
        <f>IF(ISNA(SUMIFS(INDEX('Model Performance Data'!$O$8:$DY$56,0,MATCH(CONCATENATE($J1231,N$6),'Model Performance Data'!$O$6:$DY$6,0)),'Model Performance Data'!$B$8:$B$56,$C1231,'Model Performance Data'!$C$8:$C$56,$D1231)),"-",SUMIFS(INDEX('Model Performance Data'!$O$8:$DY$56,0,MATCH(CONCATENATE($J1231,N$6),'Model Performance Data'!$O$6:$DY$6,0)),'Model Performance Data'!$B$8:$B$56,$C1231,'Model Performance Data'!$C$8:$C$56,$D1231))</f>
        <v>-</v>
      </c>
      <c r="O1231" s="154">
        <f>IF(ISNA(SUMIFS(INDEX('Model Performance Data'!$O$8:$DY$56,0,MATCH(CONCATENATE($J1231,O$6),'Model Performance Data'!$O$6:$DY$6,0)),'Model Performance Data'!$B$8:$B$56,$C1231,'Model Performance Data'!$C$8:$C$56,$D1231)),"-",SUMIFS(INDEX('Model Performance Data'!$O$8:$DY$56,0,MATCH(CONCATENATE($J1231,O$6),'Model Performance Data'!$O$6:$DY$6,0)),'Model Performance Data'!$B$8:$B$56,$C1231,'Model Performance Data'!$C$8:$C$56,$D1231))</f>
        <v>0</v>
      </c>
    </row>
    <row r="1232" spans="2:15" outlineLevel="1" x14ac:dyDescent="0.35">
      <c r="B1232" s="37" t="s">
        <v>80</v>
      </c>
      <c r="C1232" s="38" t="str">
        <f>IF(ISBLANK('Model Performance Data'!$B$56),"-",'Model Performance Data'!$B$56)</f>
        <v>-</v>
      </c>
      <c r="D1232" s="38" t="str">
        <f>IF(ISBLANK('Model Performance Data'!$C$56),"-",'Model Performance Data'!$C$56)</f>
        <v>-</v>
      </c>
      <c r="E1232" s="38" t="str">
        <f>IF(ISBLANK('Model Performance Data'!$D$56),"-",'Model Performance Data'!$D$56)</f>
        <v>-</v>
      </c>
      <c r="F1232" s="38" t="str">
        <f>IF(ISBLANK('Model Performance Data'!$E$56),"-",'Model Performance Data'!$E$56)</f>
        <v>-</v>
      </c>
      <c r="G1232" s="38" t="str">
        <f>IF(ISBLANK('Model Performance Data'!$F$56),"-",'Model Performance Data'!$F$56)</f>
        <v>-</v>
      </c>
      <c r="H1232" s="38" t="s">
        <v>64</v>
      </c>
      <c r="I1232" s="38" t="s">
        <v>64</v>
      </c>
      <c r="J1232" s="37" t="str">
        <f t="shared" si="64"/>
        <v>BaselineBaseline</v>
      </c>
      <c r="K1232" s="38" t="str">
        <f>IF(ISBLANK('Model Performance Data'!$L$56),"-",'Model Performance Data'!$L$56)</f>
        <v>-</v>
      </c>
      <c r="L1232" s="38" t="str">
        <f>IF(ISBLANK('Model Performance Data'!$K$56),"-",'Model Performance Data'!$K$56)</f>
        <v>-</v>
      </c>
      <c r="M1232" s="43">
        <f>IF(ISNA(SUMIFS(INDEX('Model Performance Data'!$O$8:$DY$56,0,MATCH(CONCATENATE($J1232,M$6),'Model Performance Data'!$O$6:$DY$6,0)),'Model Performance Data'!$B$8:$B$56,$C1232,'Model Performance Data'!$C$8:$C$56,$D1232)),"-",SUMIFS(INDEX('Model Performance Data'!$O$8:$DY$56,0,MATCH(CONCATENATE($J1232,M$6),'Model Performance Data'!$O$6:$DY$6,0)),'Model Performance Data'!$B$8:$B$56,$C1232,'Model Performance Data'!$C$8:$C$56,$D1232))</f>
        <v>0</v>
      </c>
      <c r="N1232" s="43">
        <f>IF(ISNA(SUMIFS(INDEX('Model Performance Data'!$O$8:$DY$56,0,MATCH(CONCATENATE($J1232,N$6),'Model Performance Data'!$O$6:$DY$6,0)),'Model Performance Data'!$B$8:$B$56,$C1232,'Model Performance Data'!$C$8:$C$56,$D1232)),"-",SUMIFS(INDEX('Model Performance Data'!$O$8:$DY$56,0,MATCH(CONCATENATE($J1232,N$6),'Model Performance Data'!$O$6:$DY$6,0)),'Model Performance Data'!$B$8:$B$56,$C1232,'Model Performance Data'!$C$8:$C$56,$D1232))</f>
        <v>0</v>
      </c>
      <c r="O1232" s="154">
        <f>IF(ISNA(SUMIFS(INDEX('Model Performance Data'!$O$8:$DY$56,0,MATCH(CONCATENATE($J1232,O$6),'Model Performance Data'!$O$6:$DY$6,0)),'Model Performance Data'!$B$8:$B$56,$C1232,'Model Performance Data'!$C$8:$C$56,$D1232)),"-",SUMIFS(INDEX('Model Performance Data'!$O$8:$DY$56,0,MATCH(CONCATENATE($J1232,O$6),'Model Performance Data'!$O$6:$DY$6,0)),'Model Performance Data'!$B$8:$B$56,$C1232,'Model Performance Data'!$C$8:$C$56,$D1232))</f>
        <v>0</v>
      </c>
    </row>
    <row r="1233" spans="2:15" outlineLevel="1" x14ac:dyDescent="0.35">
      <c r="B1233" s="37" t="s">
        <v>80</v>
      </c>
      <c r="C1233" s="38" t="str">
        <f>IF(ISBLANK('Model Performance Data'!$B$56),"-",'Model Performance Data'!$B$56)</f>
        <v>-</v>
      </c>
      <c r="D1233" s="38" t="str">
        <f>IF(ISBLANK('Model Performance Data'!$C$56),"-",'Model Performance Data'!$C$56)</f>
        <v>-</v>
      </c>
      <c r="E1233" s="38" t="str">
        <f>IF(ISBLANK('Model Performance Data'!$D$56),"-",'Model Performance Data'!$D$56)</f>
        <v>-</v>
      </c>
      <c r="F1233" s="38" t="str">
        <f>IF(ISBLANK('Model Performance Data'!$E$56),"-",'Model Performance Data'!$E$56)</f>
        <v>-</v>
      </c>
      <c r="G1233" s="38" t="str">
        <f>IF(ISBLANK('Model Performance Data'!$F$56),"-",'Model Performance Data'!$F$56)</f>
        <v>-</v>
      </c>
      <c r="H1233" s="38">
        <v>1</v>
      </c>
      <c r="I1233" s="38">
        <v>1</v>
      </c>
      <c r="J1233" s="37" t="str">
        <f t="shared" si="64"/>
        <v>11</v>
      </c>
      <c r="K1233" s="38" t="str">
        <f>IF(ISBLANK('Model Performance Data'!$L$56),"-",'Model Performance Data'!$L$56)</f>
        <v>-</v>
      </c>
      <c r="L1233" s="38" t="str">
        <f>IF(ISBLANK('Model Performance Data'!$K$56),"-",'Model Performance Data'!$K$56)</f>
        <v>-</v>
      </c>
      <c r="M1233" s="43">
        <f>IF(ISNA(SUMIFS(INDEX('Model Performance Data'!$O$8:$DY$56,0,MATCH(CONCATENATE($J1233,M$6),'Model Performance Data'!$O$6:$DY$6,0)),'Model Performance Data'!$B$8:$B$56,$C1233,'Model Performance Data'!$C$8:$C$56,$D1233)),"-",SUMIFS(INDEX('Model Performance Data'!$O$8:$DY$56,0,MATCH(CONCATENATE($J1233,M$6),'Model Performance Data'!$O$6:$DY$6,0)),'Model Performance Data'!$B$8:$B$56,$C1233,'Model Performance Data'!$C$8:$C$56,$D1233))</f>
        <v>0</v>
      </c>
      <c r="N1233" s="43">
        <f>IF(ISNA(SUMIFS(INDEX('Model Performance Data'!$O$8:$DY$56,0,MATCH(CONCATENATE($J1233,N$6),'Model Performance Data'!$O$6:$DY$6,0)),'Model Performance Data'!$B$8:$B$56,$C1233,'Model Performance Data'!$C$8:$C$56,$D1233)),"-",SUMIFS(INDEX('Model Performance Data'!$O$8:$DY$56,0,MATCH(CONCATENATE($J1233,N$6),'Model Performance Data'!$O$6:$DY$6,0)),'Model Performance Data'!$B$8:$B$56,$C1233,'Model Performance Data'!$C$8:$C$56,$D1233))</f>
        <v>0</v>
      </c>
      <c r="O1233" s="154">
        <f>IF(ISNA(SUMIFS(INDEX('Model Performance Data'!$O$8:$DY$56,0,MATCH(CONCATENATE($J1233,O$6),'Model Performance Data'!$O$6:$DY$6,0)),'Model Performance Data'!$B$8:$B$56,$C1233,'Model Performance Data'!$C$8:$C$56,$D1233)),"-",SUMIFS(INDEX('Model Performance Data'!$O$8:$DY$56,0,MATCH(CONCATENATE($J1233,O$6),'Model Performance Data'!$O$6:$DY$6,0)),'Model Performance Data'!$B$8:$B$56,$C1233,'Model Performance Data'!$C$8:$C$56,$D1233))</f>
        <v>0</v>
      </c>
    </row>
    <row r="1234" spans="2:15" outlineLevel="1" x14ac:dyDescent="0.35">
      <c r="B1234" s="37" t="s">
        <v>80</v>
      </c>
      <c r="C1234" s="38" t="str">
        <f>IF(ISBLANK('Model Performance Data'!$B$56),"-",'Model Performance Data'!$B$56)</f>
        <v>-</v>
      </c>
      <c r="D1234" s="38" t="str">
        <f>IF(ISBLANK('Model Performance Data'!$C$56),"-",'Model Performance Data'!$C$56)</f>
        <v>-</v>
      </c>
      <c r="E1234" s="38" t="str">
        <f>IF(ISBLANK('Model Performance Data'!$D$56),"-",'Model Performance Data'!$D$56)</f>
        <v>-</v>
      </c>
      <c r="F1234" s="38" t="str">
        <f>IF(ISBLANK('Model Performance Data'!$E$56),"-",'Model Performance Data'!$E$56)</f>
        <v>-</v>
      </c>
      <c r="G1234" s="38" t="str">
        <f>IF(ISBLANK('Model Performance Data'!$F$56),"-",'Model Performance Data'!$F$56)</f>
        <v>-</v>
      </c>
      <c r="H1234" s="38">
        <v>1</v>
      </c>
      <c r="I1234" s="38">
        <v>2</v>
      </c>
      <c r="J1234" s="37" t="str">
        <f t="shared" si="64"/>
        <v>12</v>
      </c>
      <c r="K1234" s="38" t="str">
        <f>IF(ISBLANK('Model Performance Data'!$L$56),"-",'Model Performance Data'!$L$56)</f>
        <v>-</v>
      </c>
      <c r="L1234" s="38" t="str">
        <f>IF(ISBLANK('Model Performance Data'!$K$56),"-",'Model Performance Data'!$K$56)</f>
        <v>-</v>
      </c>
      <c r="M1234" s="43">
        <f>IF(ISNA(SUMIFS(INDEX('Model Performance Data'!$O$8:$DY$56,0,MATCH(CONCATENATE($J1234,M$6),'Model Performance Data'!$O$6:$DY$6,0)),'Model Performance Data'!$B$8:$B$56,$C1234,'Model Performance Data'!$C$8:$C$56,$D1234)),"-",SUMIFS(INDEX('Model Performance Data'!$O$8:$DY$56,0,MATCH(CONCATENATE($J1234,M$6),'Model Performance Data'!$O$6:$DY$6,0)),'Model Performance Data'!$B$8:$B$56,$C1234,'Model Performance Data'!$C$8:$C$56,$D1234))</f>
        <v>0</v>
      </c>
      <c r="N1234" s="43">
        <f>IF(ISNA(SUMIFS(INDEX('Model Performance Data'!$O$8:$DY$56,0,MATCH(CONCATENATE($J1234,N$6),'Model Performance Data'!$O$6:$DY$6,0)),'Model Performance Data'!$B$8:$B$56,$C1234,'Model Performance Data'!$C$8:$C$56,$D1234)),"-",SUMIFS(INDEX('Model Performance Data'!$O$8:$DY$56,0,MATCH(CONCATENATE($J1234,N$6),'Model Performance Data'!$O$6:$DY$6,0)),'Model Performance Data'!$B$8:$B$56,$C1234,'Model Performance Data'!$C$8:$C$56,$D1234))</f>
        <v>0</v>
      </c>
      <c r="O1234" s="154">
        <f>IF(ISNA(SUMIFS(INDEX('Model Performance Data'!$O$8:$DY$56,0,MATCH(CONCATENATE($J1234,O$6),'Model Performance Data'!$O$6:$DY$6,0)),'Model Performance Data'!$B$8:$B$56,$C1234,'Model Performance Data'!$C$8:$C$56,$D1234)),"-",SUMIFS(INDEX('Model Performance Data'!$O$8:$DY$56,0,MATCH(CONCATENATE($J1234,O$6),'Model Performance Data'!$O$6:$DY$6,0)),'Model Performance Data'!$B$8:$B$56,$C1234,'Model Performance Data'!$C$8:$C$56,$D1234))</f>
        <v>0</v>
      </c>
    </row>
    <row r="1235" spans="2:15" outlineLevel="1" x14ac:dyDescent="0.35">
      <c r="B1235" s="37" t="s">
        <v>80</v>
      </c>
      <c r="C1235" s="38" t="str">
        <f>IF(ISBLANK('Model Performance Data'!$B$56),"-",'Model Performance Data'!$B$56)</f>
        <v>-</v>
      </c>
      <c r="D1235" s="38" t="str">
        <f>IF(ISBLANK('Model Performance Data'!$C$56),"-",'Model Performance Data'!$C$56)</f>
        <v>-</v>
      </c>
      <c r="E1235" s="38" t="str">
        <f>IF(ISBLANK('Model Performance Data'!$D$56),"-",'Model Performance Data'!$D$56)</f>
        <v>-</v>
      </c>
      <c r="F1235" s="38" t="str">
        <f>IF(ISBLANK('Model Performance Data'!$E$56),"-",'Model Performance Data'!$E$56)</f>
        <v>-</v>
      </c>
      <c r="G1235" s="38" t="str">
        <f>IF(ISBLANK('Model Performance Data'!$F$56),"-",'Model Performance Data'!$F$56)</f>
        <v>-</v>
      </c>
      <c r="H1235" s="38">
        <v>1</v>
      </c>
      <c r="I1235" s="38">
        <v>3</v>
      </c>
      <c r="J1235" s="37" t="str">
        <f t="shared" si="64"/>
        <v>13</v>
      </c>
      <c r="K1235" s="38" t="str">
        <f>IF(ISBLANK('Model Performance Data'!$L$56),"-",'Model Performance Data'!$L$56)</f>
        <v>-</v>
      </c>
      <c r="L1235" s="38" t="str">
        <f>IF(ISBLANK('Model Performance Data'!$K$56),"-",'Model Performance Data'!$K$56)</f>
        <v>-</v>
      </c>
      <c r="M1235" s="43">
        <f>IF(ISNA(SUMIFS(INDEX('Model Performance Data'!$O$8:$DY$56,0,MATCH(CONCATENATE($J1235,M$6),'Model Performance Data'!$O$6:$DY$6,0)),'Model Performance Data'!$B$8:$B$56,$C1235,'Model Performance Data'!$C$8:$C$56,$D1235)),"-",SUMIFS(INDEX('Model Performance Data'!$O$8:$DY$56,0,MATCH(CONCATENATE($J1235,M$6),'Model Performance Data'!$O$6:$DY$6,0)),'Model Performance Data'!$B$8:$B$56,$C1235,'Model Performance Data'!$C$8:$C$56,$D1235))</f>
        <v>0</v>
      </c>
      <c r="N1235" s="43">
        <f>IF(ISNA(SUMIFS(INDEX('Model Performance Data'!$O$8:$DY$56,0,MATCH(CONCATENATE($J1235,N$6),'Model Performance Data'!$O$6:$DY$6,0)),'Model Performance Data'!$B$8:$B$56,$C1235,'Model Performance Data'!$C$8:$C$56,$D1235)),"-",SUMIFS(INDEX('Model Performance Data'!$O$8:$DY$56,0,MATCH(CONCATENATE($J1235,N$6),'Model Performance Data'!$O$6:$DY$6,0)),'Model Performance Data'!$B$8:$B$56,$C1235,'Model Performance Data'!$C$8:$C$56,$D1235))</f>
        <v>0</v>
      </c>
      <c r="O1235" s="154">
        <f>IF(ISNA(SUMIFS(INDEX('Model Performance Data'!$O$8:$DY$56,0,MATCH(CONCATENATE($J1235,O$6),'Model Performance Data'!$O$6:$DY$6,0)),'Model Performance Data'!$B$8:$B$56,$C1235,'Model Performance Data'!$C$8:$C$56,$D1235)),"-",SUMIFS(INDEX('Model Performance Data'!$O$8:$DY$56,0,MATCH(CONCATENATE($J1235,O$6),'Model Performance Data'!$O$6:$DY$6,0)),'Model Performance Data'!$B$8:$B$56,$C1235,'Model Performance Data'!$C$8:$C$56,$D1235))</f>
        <v>0</v>
      </c>
    </row>
    <row r="1236" spans="2:15" outlineLevel="1" x14ac:dyDescent="0.35">
      <c r="B1236" s="37" t="s">
        <v>80</v>
      </c>
      <c r="C1236" s="38" t="str">
        <f>IF(ISBLANK('Model Performance Data'!$B$56),"-",'Model Performance Data'!$B$56)</f>
        <v>-</v>
      </c>
      <c r="D1236" s="38" t="str">
        <f>IF(ISBLANK('Model Performance Data'!$C$56),"-",'Model Performance Data'!$C$56)</f>
        <v>-</v>
      </c>
      <c r="E1236" s="38" t="str">
        <f>IF(ISBLANK('Model Performance Data'!$D$56),"-",'Model Performance Data'!$D$56)</f>
        <v>-</v>
      </c>
      <c r="F1236" s="38" t="str">
        <f>IF(ISBLANK('Model Performance Data'!$E$56),"-",'Model Performance Data'!$E$56)</f>
        <v>-</v>
      </c>
      <c r="G1236" s="38" t="str">
        <f>IF(ISBLANK('Model Performance Data'!$F$56),"-",'Model Performance Data'!$F$56)</f>
        <v>-</v>
      </c>
      <c r="H1236" s="38">
        <v>1</v>
      </c>
      <c r="I1236" s="38">
        <v>4</v>
      </c>
      <c r="J1236" s="37" t="str">
        <f t="shared" si="64"/>
        <v>14</v>
      </c>
      <c r="K1236" s="38" t="str">
        <f>IF(ISBLANK('Model Performance Data'!$L$56),"-",'Model Performance Data'!$L$56)</f>
        <v>-</v>
      </c>
      <c r="L1236" s="38" t="str">
        <f>IF(ISBLANK('Model Performance Data'!$K$56),"-",'Model Performance Data'!$K$56)</f>
        <v>-</v>
      </c>
      <c r="M1236" s="43">
        <f>IF(ISNA(SUMIFS(INDEX('Model Performance Data'!$O$8:$DY$56,0,MATCH(CONCATENATE($J1236,M$6),'Model Performance Data'!$O$6:$DY$6,0)),'Model Performance Data'!$B$8:$B$56,$C1236,'Model Performance Data'!$C$8:$C$56,$D1236)),"-",SUMIFS(INDEX('Model Performance Data'!$O$8:$DY$56,0,MATCH(CONCATENATE($J1236,M$6),'Model Performance Data'!$O$6:$DY$6,0)),'Model Performance Data'!$B$8:$B$56,$C1236,'Model Performance Data'!$C$8:$C$56,$D1236))</f>
        <v>0</v>
      </c>
      <c r="N1236" s="43">
        <f>IF(ISNA(SUMIFS(INDEX('Model Performance Data'!$O$8:$DY$56,0,MATCH(CONCATENATE($J1236,N$6),'Model Performance Data'!$O$6:$DY$6,0)),'Model Performance Data'!$B$8:$B$56,$C1236,'Model Performance Data'!$C$8:$C$56,$D1236)),"-",SUMIFS(INDEX('Model Performance Data'!$O$8:$DY$56,0,MATCH(CONCATENATE($J1236,N$6),'Model Performance Data'!$O$6:$DY$6,0)),'Model Performance Data'!$B$8:$B$56,$C1236,'Model Performance Data'!$C$8:$C$56,$D1236))</f>
        <v>0</v>
      </c>
      <c r="O1236" s="154">
        <f>IF(ISNA(SUMIFS(INDEX('Model Performance Data'!$O$8:$DY$56,0,MATCH(CONCATENATE($J1236,O$6),'Model Performance Data'!$O$6:$DY$6,0)),'Model Performance Data'!$B$8:$B$56,$C1236,'Model Performance Data'!$C$8:$C$56,$D1236)),"-",SUMIFS(INDEX('Model Performance Data'!$O$8:$DY$56,0,MATCH(CONCATENATE($J1236,O$6),'Model Performance Data'!$O$6:$DY$6,0)),'Model Performance Data'!$B$8:$B$56,$C1236,'Model Performance Data'!$C$8:$C$56,$D1236))</f>
        <v>0</v>
      </c>
    </row>
    <row r="1237" spans="2:15" outlineLevel="1" x14ac:dyDescent="0.35">
      <c r="B1237" s="37" t="s">
        <v>80</v>
      </c>
      <c r="C1237" s="38" t="str">
        <f>IF(ISBLANK('Model Performance Data'!$B$56),"-",'Model Performance Data'!$B$56)</f>
        <v>-</v>
      </c>
      <c r="D1237" s="38" t="str">
        <f>IF(ISBLANK('Model Performance Data'!$C$56),"-",'Model Performance Data'!$C$56)</f>
        <v>-</v>
      </c>
      <c r="E1237" s="38" t="str">
        <f>IF(ISBLANK('Model Performance Data'!$D$56),"-",'Model Performance Data'!$D$56)</f>
        <v>-</v>
      </c>
      <c r="F1237" s="38" t="str">
        <f>IF(ISBLANK('Model Performance Data'!$E$56),"-",'Model Performance Data'!$E$56)</f>
        <v>-</v>
      </c>
      <c r="G1237" s="38" t="str">
        <f>IF(ISBLANK('Model Performance Data'!$F$56),"-",'Model Performance Data'!$F$56)</f>
        <v>-</v>
      </c>
      <c r="H1237" s="38">
        <v>1</v>
      </c>
      <c r="I1237" s="38">
        <v>5</v>
      </c>
      <c r="J1237" s="37" t="str">
        <f t="shared" si="64"/>
        <v>15</v>
      </c>
      <c r="K1237" s="38" t="str">
        <f>IF(ISBLANK('Model Performance Data'!$L$56),"-",'Model Performance Data'!$L$56)</f>
        <v>-</v>
      </c>
      <c r="L1237" s="38" t="str">
        <f>IF(ISBLANK('Model Performance Data'!$K$56),"-",'Model Performance Data'!$K$56)</f>
        <v>-</v>
      </c>
      <c r="M1237" s="43">
        <f>IF(ISNA(SUMIFS(INDEX('Model Performance Data'!$O$8:$DY$56,0,MATCH(CONCATENATE($J1237,M$6),'Model Performance Data'!$O$6:$DY$6,0)),'Model Performance Data'!$B$8:$B$56,$C1237,'Model Performance Data'!$C$8:$C$56,$D1237)),"-",SUMIFS(INDEX('Model Performance Data'!$O$8:$DY$56,0,MATCH(CONCATENATE($J1237,M$6),'Model Performance Data'!$O$6:$DY$6,0)),'Model Performance Data'!$B$8:$B$56,$C1237,'Model Performance Data'!$C$8:$C$56,$D1237))</f>
        <v>0</v>
      </c>
      <c r="N1237" s="43">
        <f>IF(ISNA(SUMIFS(INDEX('Model Performance Data'!$O$8:$DY$56,0,MATCH(CONCATENATE($J1237,N$6),'Model Performance Data'!$O$6:$DY$6,0)),'Model Performance Data'!$B$8:$B$56,$C1237,'Model Performance Data'!$C$8:$C$56,$D1237)),"-",SUMIFS(INDEX('Model Performance Data'!$O$8:$DY$56,0,MATCH(CONCATENATE($J1237,N$6),'Model Performance Data'!$O$6:$DY$6,0)),'Model Performance Data'!$B$8:$B$56,$C1237,'Model Performance Data'!$C$8:$C$56,$D1237))</f>
        <v>0</v>
      </c>
      <c r="O1237" s="154">
        <f>IF(ISNA(SUMIFS(INDEX('Model Performance Data'!$O$8:$DY$56,0,MATCH(CONCATENATE($J1237,O$6),'Model Performance Data'!$O$6:$DY$6,0)),'Model Performance Data'!$B$8:$B$56,$C1237,'Model Performance Data'!$C$8:$C$56,$D1237)),"-",SUMIFS(INDEX('Model Performance Data'!$O$8:$DY$56,0,MATCH(CONCATENATE($J1237,O$6),'Model Performance Data'!$O$6:$DY$6,0)),'Model Performance Data'!$B$8:$B$56,$C1237,'Model Performance Data'!$C$8:$C$56,$D1237))</f>
        <v>0</v>
      </c>
    </row>
    <row r="1238" spans="2:15" outlineLevel="1" x14ac:dyDescent="0.35">
      <c r="B1238" s="37" t="s">
        <v>80</v>
      </c>
      <c r="C1238" s="38" t="str">
        <f>IF(ISBLANK('Model Performance Data'!$B$56),"-",'Model Performance Data'!$B$56)</f>
        <v>-</v>
      </c>
      <c r="D1238" s="38" t="str">
        <f>IF(ISBLANK('Model Performance Data'!$C$56),"-",'Model Performance Data'!$C$56)</f>
        <v>-</v>
      </c>
      <c r="E1238" s="38" t="str">
        <f>IF(ISBLANK('Model Performance Data'!$D$56),"-",'Model Performance Data'!$D$56)</f>
        <v>-</v>
      </c>
      <c r="F1238" s="38" t="str">
        <f>IF(ISBLANK('Model Performance Data'!$E$56),"-",'Model Performance Data'!$E$56)</f>
        <v>-</v>
      </c>
      <c r="G1238" s="38" t="str">
        <f>IF(ISBLANK('Model Performance Data'!$F$56),"-",'Model Performance Data'!$F$56)</f>
        <v>-</v>
      </c>
      <c r="H1238" s="38">
        <v>1</v>
      </c>
      <c r="I1238" s="38" t="s">
        <v>65</v>
      </c>
      <c r="J1238" s="37" t="str">
        <f t="shared" si="64"/>
        <v>1Goal</v>
      </c>
      <c r="K1238" s="38" t="str">
        <f>IF(ISBLANK('Model Performance Data'!$L$56),"-",'Model Performance Data'!$L$56)</f>
        <v>-</v>
      </c>
      <c r="L1238" s="38" t="str">
        <f>IF(ISBLANK('Model Performance Data'!$K$56),"-",'Model Performance Data'!$K$56)</f>
        <v>-</v>
      </c>
      <c r="M1238" s="43" t="str">
        <f>IF(ISNA(SUMIFS(INDEX('Model Performance Data'!$O$8:$DY$56,0,MATCH(CONCATENATE($J1238,M$6),'Model Performance Data'!$O$6:$DY$6,0)),'Model Performance Data'!$B$8:$B$56,$C1238,'Model Performance Data'!$C$8:$C$56,$D1238)),"-",SUMIFS(INDEX('Model Performance Data'!$O$8:$DY$56,0,MATCH(CONCATENATE($J1238,M$6),'Model Performance Data'!$O$6:$DY$6,0)),'Model Performance Data'!$B$8:$B$56,$C1238,'Model Performance Data'!$C$8:$C$56,$D1238))</f>
        <v>-</v>
      </c>
      <c r="N1238" s="43" t="str">
        <f>IF(ISNA(SUMIFS(INDEX('Model Performance Data'!$O$8:$DY$56,0,MATCH(CONCATENATE($J1238,N$6),'Model Performance Data'!$O$6:$DY$6,0)),'Model Performance Data'!$B$8:$B$56,$C1238,'Model Performance Data'!$C$8:$C$56,$D1238)),"-",SUMIFS(INDEX('Model Performance Data'!$O$8:$DY$56,0,MATCH(CONCATENATE($J1238,N$6),'Model Performance Data'!$O$6:$DY$6,0)),'Model Performance Data'!$B$8:$B$56,$C1238,'Model Performance Data'!$C$8:$C$56,$D1238))</f>
        <v>-</v>
      </c>
      <c r="O1238" s="154">
        <f>IF(ISNA(SUMIFS(INDEX('Model Performance Data'!$O$8:$DY$56,0,MATCH(CONCATENATE($J1238,O$6),'Model Performance Data'!$O$6:$DY$6,0)),'Model Performance Data'!$B$8:$B$56,$C1238,'Model Performance Data'!$C$8:$C$56,$D1238)),"-",SUMIFS(INDEX('Model Performance Data'!$O$8:$DY$56,0,MATCH(CONCATENATE($J1238,O$6),'Model Performance Data'!$O$6:$DY$6,0)),'Model Performance Data'!$B$8:$B$56,$C1238,'Model Performance Data'!$C$8:$C$56,$D1238))</f>
        <v>0</v>
      </c>
    </row>
    <row r="1239" spans="2:15" outlineLevel="1" x14ac:dyDescent="0.35">
      <c r="B1239" s="37" t="s">
        <v>80</v>
      </c>
      <c r="C1239" s="38" t="str">
        <f>IF(ISBLANK('Model Performance Data'!$B$56),"-",'Model Performance Data'!$B$56)</f>
        <v>-</v>
      </c>
      <c r="D1239" s="38" t="str">
        <f>IF(ISBLANK('Model Performance Data'!$C$56),"-",'Model Performance Data'!$C$56)</f>
        <v>-</v>
      </c>
      <c r="E1239" s="38" t="str">
        <f>IF(ISBLANK('Model Performance Data'!$D$56),"-",'Model Performance Data'!$D$56)</f>
        <v>-</v>
      </c>
      <c r="F1239" s="38" t="str">
        <f>IF(ISBLANK('Model Performance Data'!$E$56),"-",'Model Performance Data'!$E$56)</f>
        <v>-</v>
      </c>
      <c r="G1239" s="38" t="str">
        <f>IF(ISBLANK('Model Performance Data'!$F$56),"-",'Model Performance Data'!$F$56)</f>
        <v>-</v>
      </c>
      <c r="H1239" s="38">
        <v>2</v>
      </c>
      <c r="I1239" s="38">
        <v>1</v>
      </c>
      <c r="J1239" s="37" t="str">
        <f t="shared" si="64"/>
        <v>21</v>
      </c>
      <c r="K1239" s="38" t="str">
        <f>IF(ISBLANK('Model Performance Data'!$L$56),"-",'Model Performance Data'!$L$56)</f>
        <v>-</v>
      </c>
      <c r="L1239" s="38" t="str">
        <f>IF(ISBLANK('Model Performance Data'!$K$56),"-",'Model Performance Data'!$K$56)</f>
        <v>-</v>
      </c>
      <c r="M1239" s="43">
        <f>IF(ISNA(SUMIFS(INDEX('Model Performance Data'!$O$8:$DY$56,0,MATCH(CONCATENATE($J1239,M$6),'Model Performance Data'!$O$6:$DY$6,0)),'Model Performance Data'!$B$8:$B$56,$C1239,'Model Performance Data'!$C$8:$C$56,$D1239)),"-",SUMIFS(INDEX('Model Performance Data'!$O$8:$DY$56,0,MATCH(CONCATENATE($J1239,M$6),'Model Performance Data'!$O$6:$DY$6,0)),'Model Performance Data'!$B$8:$B$56,$C1239,'Model Performance Data'!$C$8:$C$56,$D1239))</f>
        <v>0</v>
      </c>
      <c r="N1239" s="43">
        <f>IF(ISNA(SUMIFS(INDEX('Model Performance Data'!$O$8:$DY$56,0,MATCH(CONCATENATE($J1239,N$6),'Model Performance Data'!$O$6:$DY$6,0)),'Model Performance Data'!$B$8:$B$56,$C1239,'Model Performance Data'!$C$8:$C$56,$D1239)),"-",SUMIFS(INDEX('Model Performance Data'!$O$8:$DY$56,0,MATCH(CONCATENATE($J1239,N$6),'Model Performance Data'!$O$6:$DY$6,0)),'Model Performance Data'!$B$8:$B$56,$C1239,'Model Performance Data'!$C$8:$C$56,$D1239))</f>
        <v>0</v>
      </c>
      <c r="O1239" s="154">
        <f>IF(ISNA(SUMIFS(INDEX('Model Performance Data'!$O$8:$DY$56,0,MATCH(CONCATENATE($J1239,O$6),'Model Performance Data'!$O$6:$DY$6,0)),'Model Performance Data'!$B$8:$B$56,$C1239,'Model Performance Data'!$C$8:$C$56,$D1239)),"-",SUMIFS(INDEX('Model Performance Data'!$O$8:$DY$56,0,MATCH(CONCATENATE($J1239,O$6),'Model Performance Data'!$O$6:$DY$6,0)),'Model Performance Data'!$B$8:$B$56,$C1239,'Model Performance Data'!$C$8:$C$56,$D1239))</f>
        <v>0</v>
      </c>
    </row>
    <row r="1240" spans="2:15" outlineLevel="1" x14ac:dyDescent="0.35">
      <c r="B1240" s="37" t="s">
        <v>80</v>
      </c>
      <c r="C1240" s="38" t="str">
        <f>IF(ISBLANK('Model Performance Data'!$B$56),"-",'Model Performance Data'!$B$56)</f>
        <v>-</v>
      </c>
      <c r="D1240" s="38" t="str">
        <f>IF(ISBLANK('Model Performance Data'!$C$56),"-",'Model Performance Data'!$C$56)</f>
        <v>-</v>
      </c>
      <c r="E1240" s="38" t="str">
        <f>IF(ISBLANK('Model Performance Data'!$D$56),"-",'Model Performance Data'!$D$56)</f>
        <v>-</v>
      </c>
      <c r="F1240" s="38" t="str">
        <f>IF(ISBLANK('Model Performance Data'!$E$56),"-",'Model Performance Data'!$E$56)</f>
        <v>-</v>
      </c>
      <c r="G1240" s="38" t="str">
        <f>IF(ISBLANK('Model Performance Data'!$F$56),"-",'Model Performance Data'!$F$56)</f>
        <v>-</v>
      </c>
      <c r="H1240" s="38">
        <v>2</v>
      </c>
      <c r="I1240" s="38">
        <v>2</v>
      </c>
      <c r="J1240" s="37" t="str">
        <f t="shared" si="64"/>
        <v>22</v>
      </c>
      <c r="K1240" s="38" t="str">
        <f>IF(ISBLANK('Model Performance Data'!$L$56),"-",'Model Performance Data'!$L$56)</f>
        <v>-</v>
      </c>
      <c r="L1240" s="38" t="str">
        <f>IF(ISBLANK('Model Performance Data'!$K$56),"-",'Model Performance Data'!$K$56)</f>
        <v>-</v>
      </c>
      <c r="M1240" s="43">
        <f>IF(ISNA(SUMIFS(INDEX('Model Performance Data'!$O$8:$DY$56,0,MATCH(CONCATENATE($J1240,M$6),'Model Performance Data'!$O$6:$DY$6,0)),'Model Performance Data'!$B$8:$B$56,$C1240,'Model Performance Data'!$C$8:$C$56,$D1240)),"-",SUMIFS(INDEX('Model Performance Data'!$O$8:$DY$56,0,MATCH(CONCATENATE($J1240,M$6),'Model Performance Data'!$O$6:$DY$6,0)),'Model Performance Data'!$B$8:$B$56,$C1240,'Model Performance Data'!$C$8:$C$56,$D1240))</f>
        <v>0</v>
      </c>
      <c r="N1240" s="43">
        <f>IF(ISNA(SUMIFS(INDEX('Model Performance Data'!$O$8:$DY$56,0,MATCH(CONCATENATE($J1240,N$6),'Model Performance Data'!$O$6:$DY$6,0)),'Model Performance Data'!$B$8:$B$56,$C1240,'Model Performance Data'!$C$8:$C$56,$D1240)),"-",SUMIFS(INDEX('Model Performance Data'!$O$8:$DY$56,0,MATCH(CONCATENATE($J1240,N$6),'Model Performance Data'!$O$6:$DY$6,0)),'Model Performance Data'!$B$8:$B$56,$C1240,'Model Performance Data'!$C$8:$C$56,$D1240))</f>
        <v>0</v>
      </c>
      <c r="O1240" s="154">
        <f>IF(ISNA(SUMIFS(INDEX('Model Performance Data'!$O$8:$DY$56,0,MATCH(CONCATENATE($J1240,O$6),'Model Performance Data'!$O$6:$DY$6,0)),'Model Performance Data'!$B$8:$B$56,$C1240,'Model Performance Data'!$C$8:$C$56,$D1240)),"-",SUMIFS(INDEX('Model Performance Data'!$O$8:$DY$56,0,MATCH(CONCATENATE($J1240,O$6),'Model Performance Data'!$O$6:$DY$6,0)),'Model Performance Data'!$B$8:$B$56,$C1240,'Model Performance Data'!$C$8:$C$56,$D1240))</f>
        <v>0</v>
      </c>
    </row>
    <row r="1241" spans="2:15" outlineLevel="1" x14ac:dyDescent="0.35">
      <c r="B1241" s="37" t="s">
        <v>80</v>
      </c>
      <c r="C1241" s="38" t="str">
        <f>IF(ISBLANK('Model Performance Data'!$B$56),"-",'Model Performance Data'!$B$56)</f>
        <v>-</v>
      </c>
      <c r="D1241" s="38" t="str">
        <f>IF(ISBLANK('Model Performance Data'!$C$56),"-",'Model Performance Data'!$C$56)</f>
        <v>-</v>
      </c>
      <c r="E1241" s="38" t="str">
        <f>IF(ISBLANK('Model Performance Data'!$D$56),"-",'Model Performance Data'!$D$56)</f>
        <v>-</v>
      </c>
      <c r="F1241" s="38" t="str">
        <f>IF(ISBLANK('Model Performance Data'!$E$56),"-",'Model Performance Data'!$E$56)</f>
        <v>-</v>
      </c>
      <c r="G1241" s="38" t="str">
        <f>IF(ISBLANK('Model Performance Data'!$F$56),"-",'Model Performance Data'!$F$56)</f>
        <v>-</v>
      </c>
      <c r="H1241" s="38">
        <v>2</v>
      </c>
      <c r="I1241" s="38">
        <v>3</v>
      </c>
      <c r="J1241" s="37" t="str">
        <f t="shared" si="64"/>
        <v>23</v>
      </c>
      <c r="K1241" s="38" t="str">
        <f>IF(ISBLANK('Model Performance Data'!$L$56),"-",'Model Performance Data'!$L$56)</f>
        <v>-</v>
      </c>
      <c r="L1241" s="38" t="str">
        <f>IF(ISBLANK('Model Performance Data'!$K$56),"-",'Model Performance Data'!$K$56)</f>
        <v>-</v>
      </c>
      <c r="M1241" s="43">
        <f>IF(ISNA(SUMIFS(INDEX('Model Performance Data'!$O$8:$DY$56,0,MATCH(CONCATENATE($J1241,M$6),'Model Performance Data'!$O$6:$DY$6,0)),'Model Performance Data'!$B$8:$B$56,$C1241,'Model Performance Data'!$C$8:$C$56,$D1241)),"-",SUMIFS(INDEX('Model Performance Data'!$O$8:$DY$56,0,MATCH(CONCATENATE($J1241,M$6),'Model Performance Data'!$O$6:$DY$6,0)),'Model Performance Data'!$B$8:$B$56,$C1241,'Model Performance Data'!$C$8:$C$56,$D1241))</f>
        <v>0</v>
      </c>
      <c r="N1241" s="43">
        <f>IF(ISNA(SUMIFS(INDEX('Model Performance Data'!$O$8:$DY$56,0,MATCH(CONCATENATE($J1241,N$6),'Model Performance Data'!$O$6:$DY$6,0)),'Model Performance Data'!$B$8:$B$56,$C1241,'Model Performance Data'!$C$8:$C$56,$D1241)),"-",SUMIFS(INDEX('Model Performance Data'!$O$8:$DY$56,0,MATCH(CONCATENATE($J1241,N$6),'Model Performance Data'!$O$6:$DY$6,0)),'Model Performance Data'!$B$8:$B$56,$C1241,'Model Performance Data'!$C$8:$C$56,$D1241))</f>
        <v>0</v>
      </c>
      <c r="O1241" s="154">
        <f>IF(ISNA(SUMIFS(INDEX('Model Performance Data'!$O$8:$DY$56,0,MATCH(CONCATENATE($J1241,O$6),'Model Performance Data'!$O$6:$DY$6,0)),'Model Performance Data'!$B$8:$B$56,$C1241,'Model Performance Data'!$C$8:$C$56,$D1241)),"-",SUMIFS(INDEX('Model Performance Data'!$O$8:$DY$56,0,MATCH(CONCATENATE($J1241,O$6),'Model Performance Data'!$O$6:$DY$6,0)),'Model Performance Data'!$B$8:$B$56,$C1241,'Model Performance Data'!$C$8:$C$56,$D1241))</f>
        <v>0</v>
      </c>
    </row>
    <row r="1242" spans="2:15" outlineLevel="1" x14ac:dyDescent="0.35">
      <c r="B1242" s="37" t="s">
        <v>80</v>
      </c>
      <c r="C1242" s="38" t="str">
        <f>IF(ISBLANK('Model Performance Data'!$B$56),"-",'Model Performance Data'!$B$56)</f>
        <v>-</v>
      </c>
      <c r="D1242" s="38" t="str">
        <f>IF(ISBLANK('Model Performance Data'!$C$56),"-",'Model Performance Data'!$C$56)</f>
        <v>-</v>
      </c>
      <c r="E1242" s="38" t="str">
        <f>IF(ISBLANK('Model Performance Data'!$D$56),"-",'Model Performance Data'!$D$56)</f>
        <v>-</v>
      </c>
      <c r="F1242" s="38" t="str">
        <f>IF(ISBLANK('Model Performance Data'!$E$56),"-",'Model Performance Data'!$E$56)</f>
        <v>-</v>
      </c>
      <c r="G1242" s="38" t="str">
        <f>IF(ISBLANK('Model Performance Data'!$F$56),"-",'Model Performance Data'!$F$56)</f>
        <v>-</v>
      </c>
      <c r="H1242" s="38">
        <v>2</v>
      </c>
      <c r="I1242" s="38">
        <v>4</v>
      </c>
      <c r="J1242" s="37" t="str">
        <f t="shared" si="64"/>
        <v>24</v>
      </c>
      <c r="K1242" s="38" t="str">
        <f>IF(ISBLANK('Model Performance Data'!$L$56),"-",'Model Performance Data'!$L$56)</f>
        <v>-</v>
      </c>
      <c r="L1242" s="38" t="str">
        <f>IF(ISBLANK('Model Performance Data'!$K$56),"-",'Model Performance Data'!$K$56)</f>
        <v>-</v>
      </c>
      <c r="M1242" s="43">
        <f>IF(ISNA(SUMIFS(INDEX('Model Performance Data'!$O$8:$DY$56,0,MATCH(CONCATENATE($J1242,M$6),'Model Performance Data'!$O$6:$DY$6,0)),'Model Performance Data'!$B$8:$B$56,$C1242,'Model Performance Data'!$C$8:$C$56,$D1242)),"-",SUMIFS(INDEX('Model Performance Data'!$O$8:$DY$56,0,MATCH(CONCATENATE($J1242,M$6),'Model Performance Data'!$O$6:$DY$6,0)),'Model Performance Data'!$B$8:$B$56,$C1242,'Model Performance Data'!$C$8:$C$56,$D1242))</f>
        <v>0</v>
      </c>
      <c r="N1242" s="43">
        <f>IF(ISNA(SUMIFS(INDEX('Model Performance Data'!$O$8:$DY$56,0,MATCH(CONCATENATE($J1242,N$6),'Model Performance Data'!$O$6:$DY$6,0)),'Model Performance Data'!$B$8:$B$56,$C1242,'Model Performance Data'!$C$8:$C$56,$D1242)),"-",SUMIFS(INDEX('Model Performance Data'!$O$8:$DY$56,0,MATCH(CONCATENATE($J1242,N$6),'Model Performance Data'!$O$6:$DY$6,0)),'Model Performance Data'!$B$8:$B$56,$C1242,'Model Performance Data'!$C$8:$C$56,$D1242))</f>
        <v>0</v>
      </c>
      <c r="O1242" s="154">
        <f>IF(ISNA(SUMIFS(INDEX('Model Performance Data'!$O$8:$DY$56,0,MATCH(CONCATENATE($J1242,O$6),'Model Performance Data'!$O$6:$DY$6,0)),'Model Performance Data'!$B$8:$B$56,$C1242,'Model Performance Data'!$C$8:$C$56,$D1242)),"-",SUMIFS(INDEX('Model Performance Data'!$O$8:$DY$56,0,MATCH(CONCATENATE($J1242,O$6),'Model Performance Data'!$O$6:$DY$6,0)),'Model Performance Data'!$B$8:$B$56,$C1242,'Model Performance Data'!$C$8:$C$56,$D1242))</f>
        <v>0</v>
      </c>
    </row>
    <row r="1243" spans="2:15" outlineLevel="1" x14ac:dyDescent="0.35">
      <c r="B1243" s="37" t="s">
        <v>80</v>
      </c>
      <c r="C1243" s="38" t="str">
        <f>IF(ISBLANK('Model Performance Data'!$B$56),"-",'Model Performance Data'!$B$56)</f>
        <v>-</v>
      </c>
      <c r="D1243" s="38" t="str">
        <f>IF(ISBLANK('Model Performance Data'!$C$56),"-",'Model Performance Data'!$C$56)</f>
        <v>-</v>
      </c>
      <c r="E1243" s="38" t="str">
        <f>IF(ISBLANK('Model Performance Data'!$D$56),"-",'Model Performance Data'!$D$56)</f>
        <v>-</v>
      </c>
      <c r="F1243" s="38" t="str">
        <f>IF(ISBLANK('Model Performance Data'!$E$56),"-",'Model Performance Data'!$E$56)</f>
        <v>-</v>
      </c>
      <c r="G1243" s="38" t="str">
        <f>IF(ISBLANK('Model Performance Data'!$F$56),"-",'Model Performance Data'!$F$56)</f>
        <v>-</v>
      </c>
      <c r="H1243" s="38">
        <v>2</v>
      </c>
      <c r="I1243" s="38">
        <v>5</v>
      </c>
      <c r="J1243" s="37" t="str">
        <f t="shared" si="64"/>
        <v>25</v>
      </c>
      <c r="K1243" s="38" t="str">
        <f>IF(ISBLANK('Model Performance Data'!$L$56),"-",'Model Performance Data'!$L$56)</f>
        <v>-</v>
      </c>
      <c r="L1243" s="38" t="str">
        <f>IF(ISBLANK('Model Performance Data'!$K$56),"-",'Model Performance Data'!$K$56)</f>
        <v>-</v>
      </c>
      <c r="M1243" s="43">
        <f>IF(ISNA(SUMIFS(INDEX('Model Performance Data'!$O$8:$DY$56,0,MATCH(CONCATENATE($J1243,M$6),'Model Performance Data'!$O$6:$DY$6,0)),'Model Performance Data'!$B$8:$B$56,$C1243,'Model Performance Data'!$C$8:$C$56,$D1243)),"-",SUMIFS(INDEX('Model Performance Data'!$O$8:$DY$56,0,MATCH(CONCATENATE($J1243,M$6),'Model Performance Data'!$O$6:$DY$6,0)),'Model Performance Data'!$B$8:$B$56,$C1243,'Model Performance Data'!$C$8:$C$56,$D1243))</f>
        <v>0</v>
      </c>
      <c r="N1243" s="43">
        <f>IF(ISNA(SUMIFS(INDEX('Model Performance Data'!$O$8:$DY$56,0,MATCH(CONCATENATE($J1243,N$6),'Model Performance Data'!$O$6:$DY$6,0)),'Model Performance Data'!$B$8:$B$56,$C1243,'Model Performance Data'!$C$8:$C$56,$D1243)),"-",SUMIFS(INDEX('Model Performance Data'!$O$8:$DY$56,0,MATCH(CONCATENATE($J1243,N$6),'Model Performance Data'!$O$6:$DY$6,0)),'Model Performance Data'!$B$8:$B$56,$C1243,'Model Performance Data'!$C$8:$C$56,$D1243))</f>
        <v>0</v>
      </c>
      <c r="O1243" s="154">
        <f>IF(ISNA(SUMIFS(INDEX('Model Performance Data'!$O$8:$DY$56,0,MATCH(CONCATENATE($J1243,O$6),'Model Performance Data'!$O$6:$DY$6,0)),'Model Performance Data'!$B$8:$B$56,$C1243,'Model Performance Data'!$C$8:$C$56,$D1243)),"-",SUMIFS(INDEX('Model Performance Data'!$O$8:$DY$56,0,MATCH(CONCATENATE($J1243,O$6),'Model Performance Data'!$O$6:$DY$6,0)),'Model Performance Data'!$B$8:$B$56,$C1243,'Model Performance Data'!$C$8:$C$56,$D1243))</f>
        <v>0</v>
      </c>
    </row>
    <row r="1244" spans="2:15" outlineLevel="1" x14ac:dyDescent="0.35">
      <c r="B1244" s="37" t="s">
        <v>80</v>
      </c>
      <c r="C1244" s="38" t="str">
        <f>IF(ISBLANK('Model Performance Data'!$B$56),"-",'Model Performance Data'!$B$56)</f>
        <v>-</v>
      </c>
      <c r="D1244" s="38" t="str">
        <f>IF(ISBLANK('Model Performance Data'!$C$56),"-",'Model Performance Data'!$C$56)</f>
        <v>-</v>
      </c>
      <c r="E1244" s="38" t="str">
        <f>IF(ISBLANK('Model Performance Data'!$D$56),"-",'Model Performance Data'!$D$56)</f>
        <v>-</v>
      </c>
      <c r="F1244" s="38" t="str">
        <f>IF(ISBLANK('Model Performance Data'!$E$56),"-",'Model Performance Data'!$E$56)</f>
        <v>-</v>
      </c>
      <c r="G1244" s="38" t="str">
        <f>IF(ISBLANK('Model Performance Data'!$F$56),"-",'Model Performance Data'!$F$56)</f>
        <v>-</v>
      </c>
      <c r="H1244" s="38">
        <v>2</v>
      </c>
      <c r="I1244" s="38" t="s">
        <v>65</v>
      </c>
      <c r="J1244" s="37" t="str">
        <f t="shared" si="64"/>
        <v>2Goal</v>
      </c>
      <c r="K1244" s="38" t="str">
        <f>IF(ISBLANK('Model Performance Data'!$L$56),"-",'Model Performance Data'!$L$56)</f>
        <v>-</v>
      </c>
      <c r="L1244" s="38" t="str">
        <f>IF(ISBLANK('Model Performance Data'!$K$56),"-",'Model Performance Data'!$K$56)</f>
        <v>-</v>
      </c>
      <c r="M1244" s="43" t="str">
        <f>IF(ISNA(SUMIFS(INDEX('Model Performance Data'!$O$8:$DY$56,0,MATCH(CONCATENATE($J1244,M$6),'Model Performance Data'!$O$6:$DY$6,0)),'Model Performance Data'!$B$8:$B$56,$C1244,'Model Performance Data'!$C$8:$C$56,$D1244)),"-",SUMIFS(INDEX('Model Performance Data'!$O$8:$DY$56,0,MATCH(CONCATENATE($J1244,M$6),'Model Performance Data'!$O$6:$DY$6,0)),'Model Performance Data'!$B$8:$B$56,$C1244,'Model Performance Data'!$C$8:$C$56,$D1244))</f>
        <v>-</v>
      </c>
      <c r="N1244" s="43" t="str">
        <f>IF(ISNA(SUMIFS(INDEX('Model Performance Data'!$O$8:$DY$56,0,MATCH(CONCATENATE($J1244,N$6),'Model Performance Data'!$O$6:$DY$6,0)),'Model Performance Data'!$B$8:$B$56,$C1244,'Model Performance Data'!$C$8:$C$56,$D1244)),"-",SUMIFS(INDEX('Model Performance Data'!$O$8:$DY$56,0,MATCH(CONCATENATE($J1244,N$6),'Model Performance Data'!$O$6:$DY$6,0)),'Model Performance Data'!$B$8:$B$56,$C1244,'Model Performance Data'!$C$8:$C$56,$D1244))</f>
        <v>-</v>
      </c>
      <c r="O1244" s="154">
        <f>IF(ISNA(SUMIFS(INDEX('Model Performance Data'!$O$8:$DY$56,0,MATCH(CONCATENATE($J1244,O$6),'Model Performance Data'!$O$6:$DY$6,0)),'Model Performance Data'!$B$8:$B$56,$C1244,'Model Performance Data'!$C$8:$C$56,$D1244)),"-",SUMIFS(INDEX('Model Performance Data'!$O$8:$DY$56,0,MATCH(CONCATENATE($J1244,O$6),'Model Performance Data'!$O$6:$DY$6,0)),'Model Performance Data'!$B$8:$B$56,$C1244,'Model Performance Data'!$C$8:$C$56,$D1244))</f>
        <v>0</v>
      </c>
    </row>
    <row r="1245" spans="2:15" outlineLevel="1" x14ac:dyDescent="0.35">
      <c r="B1245" s="37" t="s">
        <v>80</v>
      </c>
      <c r="C1245" s="38" t="str">
        <f>IF(ISBLANK('Model Performance Data'!$B$56),"-",'Model Performance Data'!$B$56)</f>
        <v>-</v>
      </c>
      <c r="D1245" s="38" t="str">
        <f>IF(ISBLANK('Model Performance Data'!$C$56),"-",'Model Performance Data'!$C$56)</f>
        <v>-</v>
      </c>
      <c r="E1245" s="38" t="str">
        <f>IF(ISBLANK('Model Performance Data'!$D$56),"-",'Model Performance Data'!$D$56)</f>
        <v>-</v>
      </c>
      <c r="F1245" s="38" t="str">
        <f>IF(ISBLANK('Model Performance Data'!$E$56),"-",'Model Performance Data'!$E$56)</f>
        <v>-</v>
      </c>
      <c r="G1245" s="38" t="str">
        <f>IF(ISBLANK('Model Performance Data'!$F$56),"-",'Model Performance Data'!$F$56)</f>
        <v>-</v>
      </c>
      <c r="H1245" s="38">
        <v>3</v>
      </c>
      <c r="I1245" s="38">
        <v>1</v>
      </c>
      <c r="J1245" s="37" t="str">
        <f t="shared" si="64"/>
        <v>31</v>
      </c>
      <c r="K1245" s="38" t="str">
        <f>IF(ISBLANK('Model Performance Data'!$L$56),"-",'Model Performance Data'!$L$56)</f>
        <v>-</v>
      </c>
      <c r="L1245" s="38" t="str">
        <f>IF(ISBLANK('Model Performance Data'!$K$56),"-",'Model Performance Data'!$K$56)</f>
        <v>-</v>
      </c>
      <c r="M1245" s="43">
        <f>IF(ISNA(SUMIFS(INDEX('Model Performance Data'!$O$8:$DY$56,0,MATCH(CONCATENATE($J1245,M$6),'Model Performance Data'!$O$6:$DY$6,0)),'Model Performance Data'!$B$8:$B$56,$C1245,'Model Performance Data'!$C$8:$C$56,$D1245)),"-",SUMIFS(INDEX('Model Performance Data'!$O$8:$DY$56,0,MATCH(CONCATENATE($J1245,M$6),'Model Performance Data'!$O$6:$DY$6,0)),'Model Performance Data'!$B$8:$B$56,$C1245,'Model Performance Data'!$C$8:$C$56,$D1245))</f>
        <v>0</v>
      </c>
      <c r="N1245" s="43">
        <f>IF(ISNA(SUMIFS(INDEX('Model Performance Data'!$O$8:$DY$56,0,MATCH(CONCATENATE($J1245,N$6),'Model Performance Data'!$O$6:$DY$6,0)),'Model Performance Data'!$B$8:$B$56,$C1245,'Model Performance Data'!$C$8:$C$56,$D1245)),"-",SUMIFS(INDEX('Model Performance Data'!$O$8:$DY$56,0,MATCH(CONCATENATE($J1245,N$6),'Model Performance Data'!$O$6:$DY$6,0)),'Model Performance Data'!$B$8:$B$56,$C1245,'Model Performance Data'!$C$8:$C$56,$D1245))</f>
        <v>0</v>
      </c>
      <c r="O1245" s="154">
        <f>IF(ISNA(SUMIFS(INDEX('Model Performance Data'!$O$8:$DY$56,0,MATCH(CONCATENATE($J1245,O$6),'Model Performance Data'!$O$6:$DY$6,0)),'Model Performance Data'!$B$8:$B$56,$C1245,'Model Performance Data'!$C$8:$C$56,$D1245)),"-",SUMIFS(INDEX('Model Performance Data'!$O$8:$DY$56,0,MATCH(CONCATENATE($J1245,O$6),'Model Performance Data'!$O$6:$DY$6,0)),'Model Performance Data'!$B$8:$B$56,$C1245,'Model Performance Data'!$C$8:$C$56,$D1245))</f>
        <v>0</v>
      </c>
    </row>
    <row r="1246" spans="2:15" outlineLevel="1" x14ac:dyDescent="0.35">
      <c r="B1246" s="37" t="s">
        <v>80</v>
      </c>
      <c r="C1246" s="38" t="str">
        <f>IF(ISBLANK('Model Performance Data'!$B$56),"-",'Model Performance Data'!$B$56)</f>
        <v>-</v>
      </c>
      <c r="D1246" s="38" t="str">
        <f>IF(ISBLANK('Model Performance Data'!$C$56),"-",'Model Performance Data'!$C$56)</f>
        <v>-</v>
      </c>
      <c r="E1246" s="38" t="str">
        <f>IF(ISBLANK('Model Performance Data'!$D$56),"-",'Model Performance Data'!$D$56)</f>
        <v>-</v>
      </c>
      <c r="F1246" s="38" t="str">
        <f>IF(ISBLANK('Model Performance Data'!$E$56),"-",'Model Performance Data'!$E$56)</f>
        <v>-</v>
      </c>
      <c r="G1246" s="38" t="str">
        <f>IF(ISBLANK('Model Performance Data'!$F$56),"-",'Model Performance Data'!$F$56)</f>
        <v>-</v>
      </c>
      <c r="H1246" s="38">
        <v>3</v>
      </c>
      <c r="I1246" s="38">
        <v>2</v>
      </c>
      <c r="J1246" s="37" t="str">
        <f t="shared" si="64"/>
        <v>32</v>
      </c>
      <c r="K1246" s="38" t="str">
        <f>IF(ISBLANK('Model Performance Data'!$L$56),"-",'Model Performance Data'!$L$56)</f>
        <v>-</v>
      </c>
      <c r="L1246" s="38" t="str">
        <f>IF(ISBLANK('Model Performance Data'!$K$56),"-",'Model Performance Data'!$K$56)</f>
        <v>-</v>
      </c>
      <c r="M1246" s="43">
        <f>IF(ISNA(SUMIFS(INDEX('Model Performance Data'!$O$8:$DY$56,0,MATCH(CONCATENATE($J1246,M$6),'Model Performance Data'!$O$6:$DY$6,0)),'Model Performance Data'!$B$8:$B$56,$C1246,'Model Performance Data'!$C$8:$C$56,$D1246)),"-",SUMIFS(INDEX('Model Performance Data'!$O$8:$DY$56,0,MATCH(CONCATENATE($J1246,M$6),'Model Performance Data'!$O$6:$DY$6,0)),'Model Performance Data'!$B$8:$B$56,$C1246,'Model Performance Data'!$C$8:$C$56,$D1246))</f>
        <v>0</v>
      </c>
      <c r="N1246" s="43">
        <f>IF(ISNA(SUMIFS(INDEX('Model Performance Data'!$O$8:$DY$56,0,MATCH(CONCATENATE($J1246,N$6),'Model Performance Data'!$O$6:$DY$6,0)),'Model Performance Data'!$B$8:$B$56,$C1246,'Model Performance Data'!$C$8:$C$56,$D1246)),"-",SUMIFS(INDEX('Model Performance Data'!$O$8:$DY$56,0,MATCH(CONCATENATE($J1246,N$6),'Model Performance Data'!$O$6:$DY$6,0)),'Model Performance Data'!$B$8:$B$56,$C1246,'Model Performance Data'!$C$8:$C$56,$D1246))</f>
        <v>0</v>
      </c>
      <c r="O1246" s="154">
        <f>IF(ISNA(SUMIFS(INDEX('Model Performance Data'!$O$8:$DY$56,0,MATCH(CONCATENATE($J1246,O$6),'Model Performance Data'!$O$6:$DY$6,0)),'Model Performance Data'!$B$8:$B$56,$C1246,'Model Performance Data'!$C$8:$C$56,$D1246)),"-",SUMIFS(INDEX('Model Performance Data'!$O$8:$DY$56,0,MATCH(CONCATENATE($J1246,O$6),'Model Performance Data'!$O$6:$DY$6,0)),'Model Performance Data'!$B$8:$B$56,$C1246,'Model Performance Data'!$C$8:$C$56,$D1246))</f>
        <v>0</v>
      </c>
    </row>
    <row r="1247" spans="2:15" outlineLevel="1" x14ac:dyDescent="0.35">
      <c r="B1247" s="37" t="s">
        <v>80</v>
      </c>
      <c r="C1247" s="38" t="str">
        <f>IF(ISBLANK('Model Performance Data'!$B$56),"-",'Model Performance Data'!$B$56)</f>
        <v>-</v>
      </c>
      <c r="D1247" s="38" t="str">
        <f>IF(ISBLANK('Model Performance Data'!$C$56),"-",'Model Performance Data'!$C$56)</f>
        <v>-</v>
      </c>
      <c r="E1247" s="38" t="str">
        <f>IF(ISBLANK('Model Performance Data'!$D$56),"-",'Model Performance Data'!$D$56)</f>
        <v>-</v>
      </c>
      <c r="F1247" s="38" t="str">
        <f>IF(ISBLANK('Model Performance Data'!$E$56),"-",'Model Performance Data'!$E$56)</f>
        <v>-</v>
      </c>
      <c r="G1247" s="38" t="str">
        <f>IF(ISBLANK('Model Performance Data'!$F$56),"-",'Model Performance Data'!$F$56)</f>
        <v>-</v>
      </c>
      <c r="H1247" s="38">
        <v>3</v>
      </c>
      <c r="I1247" s="38">
        <v>3</v>
      </c>
      <c r="J1247" s="37" t="str">
        <f t="shared" si="64"/>
        <v>33</v>
      </c>
      <c r="K1247" s="38" t="str">
        <f>IF(ISBLANK('Model Performance Data'!$L$56),"-",'Model Performance Data'!$L$56)</f>
        <v>-</v>
      </c>
      <c r="L1247" s="38" t="str">
        <f>IF(ISBLANK('Model Performance Data'!$K$56),"-",'Model Performance Data'!$K$56)</f>
        <v>-</v>
      </c>
      <c r="M1247" s="43">
        <f>IF(ISNA(SUMIFS(INDEX('Model Performance Data'!$O$8:$DY$56,0,MATCH(CONCATENATE($J1247,M$6),'Model Performance Data'!$O$6:$DY$6,0)),'Model Performance Data'!$B$8:$B$56,$C1247,'Model Performance Data'!$C$8:$C$56,$D1247)),"-",SUMIFS(INDEX('Model Performance Data'!$O$8:$DY$56,0,MATCH(CONCATENATE($J1247,M$6),'Model Performance Data'!$O$6:$DY$6,0)),'Model Performance Data'!$B$8:$B$56,$C1247,'Model Performance Data'!$C$8:$C$56,$D1247))</f>
        <v>0</v>
      </c>
      <c r="N1247" s="43">
        <f>IF(ISNA(SUMIFS(INDEX('Model Performance Data'!$O$8:$DY$56,0,MATCH(CONCATENATE($J1247,N$6),'Model Performance Data'!$O$6:$DY$6,0)),'Model Performance Data'!$B$8:$B$56,$C1247,'Model Performance Data'!$C$8:$C$56,$D1247)),"-",SUMIFS(INDEX('Model Performance Data'!$O$8:$DY$56,0,MATCH(CONCATENATE($J1247,N$6),'Model Performance Data'!$O$6:$DY$6,0)),'Model Performance Data'!$B$8:$B$56,$C1247,'Model Performance Data'!$C$8:$C$56,$D1247))</f>
        <v>0</v>
      </c>
      <c r="O1247" s="154">
        <f>IF(ISNA(SUMIFS(INDEX('Model Performance Data'!$O$8:$DY$56,0,MATCH(CONCATENATE($J1247,O$6),'Model Performance Data'!$O$6:$DY$6,0)),'Model Performance Data'!$B$8:$B$56,$C1247,'Model Performance Data'!$C$8:$C$56,$D1247)),"-",SUMIFS(INDEX('Model Performance Data'!$O$8:$DY$56,0,MATCH(CONCATENATE($J1247,O$6),'Model Performance Data'!$O$6:$DY$6,0)),'Model Performance Data'!$B$8:$B$56,$C1247,'Model Performance Data'!$C$8:$C$56,$D1247))</f>
        <v>0</v>
      </c>
    </row>
    <row r="1248" spans="2:15" outlineLevel="1" x14ac:dyDescent="0.35">
      <c r="B1248" s="37" t="s">
        <v>80</v>
      </c>
      <c r="C1248" s="38" t="str">
        <f>IF(ISBLANK('Model Performance Data'!$B$56),"-",'Model Performance Data'!$B$56)</f>
        <v>-</v>
      </c>
      <c r="D1248" s="38" t="str">
        <f>IF(ISBLANK('Model Performance Data'!$C$56),"-",'Model Performance Data'!$C$56)</f>
        <v>-</v>
      </c>
      <c r="E1248" s="38" t="str">
        <f>IF(ISBLANK('Model Performance Data'!$D$56),"-",'Model Performance Data'!$D$56)</f>
        <v>-</v>
      </c>
      <c r="F1248" s="38" t="str">
        <f>IF(ISBLANK('Model Performance Data'!$E$56),"-",'Model Performance Data'!$E$56)</f>
        <v>-</v>
      </c>
      <c r="G1248" s="38" t="str">
        <f>IF(ISBLANK('Model Performance Data'!$F$56),"-",'Model Performance Data'!$F$56)</f>
        <v>-</v>
      </c>
      <c r="H1248" s="38">
        <v>3</v>
      </c>
      <c r="I1248" s="38">
        <v>4</v>
      </c>
      <c r="J1248" s="37" t="str">
        <f t="shared" si="64"/>
        <v>34</v>
      </c>
      <c r="K1248" s="38" t="str">
        <f>IF(ISBLANK('Model Performance Data'!$L$56),"-",'Model Performance Data'!$L$56)</f>
        <v>-</v>
      </c>
      <c r="L1248" s="38" t="str">
        <f>IF(ISBLANK('Model Performance Data'!$K$56),"-",'Model Performance Data'!$K$56)</f>
        <v>-</v>
      </c>
      <c r="M1248" s="43">
        <f>IF(ISNA(SUMIFS(INDEX('Model Performance Data'!$O$8:$DY$56,0,MATCH(CONCATENATE($J1248,M$6),'Model Performance Data'!$O$6:$DY$6,0)),'Model Performance Data'!$B$8:$B$56,$C1248,'Model Performance Data'!$C$8:$C$56,$D1248)),"-",SUMIFS(INDEX('Model Performance Data'!$O$8:$DY$56,0,MATCH(CONCATENATE($J1248,M$6),'Model Performance Data'!$O$6:$DY$6,0)),'Model Performance Data'!$B$8:$B$56,$C1248,'Model Performance Data'!$C$8:$C$56,$D1248))</f>
        <v>0</v>
      </c>
      <c r="N1248" s="43">
        <f>IF(ISNA(SUMIFS(INDEX('Model Performance Data'!$O$8:$DY$56,0,MATCH(CONCATENATE($J1248,N$6),'Model Performance Data'!$O$6:$DY$6,0)),'Model Performance Data'!$B$8:$B$56,$C1248,'Model Performance Data'!$C$8:$C$56,$D1248)),"-",SUMIFS(INDEX('Model Performance Data'!$O$8:$DY$56,0,MATCH(CONCATENATE($J1248,N$6),'Model Performance Data'!$O$6:$DY$6,0)),'Model Performance Data'!$B$8:$B$56,$C1248,'Model Performance Data'!$C$8:$C$56,$D1248))</f>
        <v>0</v>
      </c>
      <c r="O1248" s="154">
        <f>IF(ISNA(SUMIFS(INDEX('Model Performance Data'!$O$8:$DY$56,0,MATCH(CONCATENATE($J1248,O$6),'Model Performance Data'!$O$6:$DY$6,0)),'Model Performance Data'!$B$8:$B$56,$C1248,'Model Performance Data'!$C$8:$C$56,$D1248)),"-",SUMIFS(INDEX('Model Performance Data'!$O$8:$DY$56,0,MATCH(CONCATENATE($J1248,O$6),'Model Performance Data'!$O$6:$DY$6,0)),'Model Performance Data'!$B$8:$B$56,$C1248,'Model Performance Data'!$C$8:$C$56,$D1248))</f>
        <v>0</v>
      </c>
    </row>
    <row r="1249" spans="2:15" outlineLevel="1" x14ac:dyDescent="0.35">
      <c r="B1249" s="37" t="s">
        <v>80</v>
      </c>
      <c r="C1249" s="38" t="str">
        <f>IF(ISBLANK('Model Performance Data'!$B$56),"-",'Model Performance Data'!$B$56)</f>
        <v>-</v>
      </c>
      <c r="D1249" s="38" t="str">
        <f>IF(ISBLANK('Model Performance Data'!$C$56),"-",'Model Performance Data'!$C$56)</f>
        <v>-</v>
      </c>
      <c r="E1249" s="38" t="str">
        <f>IF(ISBLANK('Model Performance Data'!$D$56),"-",'Model Performance Data'!$D$56)</f>
        <v>-</v>
      </c>
      <c r="F1249" s="38" t="str">
        <f>IF(ISBLANK('Model Performance Data'!$E$56),"-",'Model Performance Data'!$E$56)</f>
        <v>-</v>
      </c>
      <c r="G1249" s="38" t="str">
        <f>IF(ISBLANK('Model Performance Data'!$F$56),"-",'Model Performance Data'!$F$56)</f>
        <v>-</v>
      </c>
      <c r="H1249" s="38">
        <v>3</v>
      </c>
      <c r="I1249" s="38">
        <v>5</v>
      </c>
      <c r="J1249" s="37" t="str">
        <f t="shared" si="64"/>
        <v>35</v>
      </c>
      <c r="K1249" s="38" t="str">
        <f>IF(ISBLANK('Model Performance Data'!$L$56),"-",'Model Performance Data'!$L$56)</f>
        <v>-</v>
      </c>
      <c r="L1249" s="38" t="str">
        <f>IF(ISBLANK('Model Performance Data'!$K$56),"-",'Model Performance Data'!$K$56)</f>
        <v>-</v>
      </c>
      <c r="M1249" s="43">
        <f>IF(ISNA(SUMIFS(INDEX('Model Performance Data'!$O$8:$DY$56,0,MATCH(CONCATENATE($J1249,M$6),'Model Performance Data'!$O$6:$DY$6,0)),'Model Performance Data'!$B$8:$B$56,$C1249,'Model Performance Data'!$C$8:$C$56,$D1249)),"-",SUMIFS(INDEX('Model Performance Data'!$O$8:$DY$56,0,MATCH(CONCATENATE($J1249,M$6),'Model Performance Data'!$O$6:$DY$6,0)),'Model Performance Data'!$B$8:$B$56,$C1249,'Model Performance Data'!$C$8:$C$56,$D1249))</f>
        <v>0</v>
      </c>
      <c r="N1249" s="43">
        <f>IF(ISNA(SUMIFS(INDEX('Model Performance Data'!$O$8:$DY$56,0,MATCH(CONCATENATE($J1249,N$6),'Model Performance Data'!$O$6:$DY$6,0)),'Model Performance Data'!$B$8:$B$56,$C1249,'Model Performance Data'!$C$8:$C$56,$D1249)),"-",SUMIFS(INDEX('Model Performance Data'!$O$8:$DY$56,0,MATCH(CONCATENATE($J1249,N$6),'Model Performance Data'!$O$6:$DY$6,0)),'Model Performance Data'!$B$8:$B$56,$C1249,'Model Performance Data'!$C$8:$C$56,$D1249))</f>
        <v>0</v>
      </c>
      <c r="O1249" s="154">
        <f>IF(ISNA(SUMIFS(INDEX('Model Performance Data'!$O$8:$DY$56,0,MATCH(CONCATENATE($J1249,O$6),'Model Performance Data'!$O$6:$DY$6,0)),'Model Performance Data'!$B$8:$B$56,$C1249,'Model Performance Data'!$C$8:$C$56,$D1249)),"-",SUMIFS(INDEX('Model Performance Data'!$O$8:$DY$56,0,MATCH(CONCATENATE($J1249,O$6),'Model Performance Data'!$O$6:$DY$6,0)),'Model Performance Data'!$B$8:$B$56,$C1249,'Model Performance Data'!$C$8:$C$56,$D1249))</f>
        <v>0</v>
      </c>
    </row>
    <row r="1250" spans="2:15" outlineLevel="1" x14ac:dyDescent="0.35">
      <c r="B1250" s="37" t="s">
        <v>80</v>
      </c>
      <c r="C1250" s="38" t="str">
        <f>IF(ISBLANK('Model Performance Data'!$B$56),"-",'Model Performance Data'!$B$56)</f>
        <v>-</v>
      </c>
      <c r="D1250" s="38" t="str">
        <f>IF(ISBLANK('Model Performance Data'!$C$56),"-",'Model Performance Data'!$C$56)</f>
        <v>-</v>
      </c>
      <c r="E1250" s="38" t="str">
        <f>IF(ISBLANK('Model Performance Data'!$D$56),"-",'Model Performance Data'!$D$56)</f>
        <v>-</v>
      </c>
      <c r="F1250" s="38" t="str">
        <f>IF(ISBLANK('Model Performance Data'!$E$56),"-",'Model Performance Data'!$E$56)</f>
        <v>-</v>
      </c>
      <c r="G1250" s="38" t="str">
        <f>IF(ISBLANK('Model Performance Data'!$F$56),"-",'Model Performance Data'!$F$56)</f>
        <v>-</v>
      </c>
      <c r="H1250" s="38">
        <v>3</v>
      </c>
      <c r="I1250" s="38" t="s">
        <v>65</v>
      </c>
      <c r="J1250" s="37" t="str">
        <f t="shared" si="64"/>
        <v>3Goal</v>
      </c>
      <c r="K1250" s="38" t="str">
        <f>IF(ISBLANK('Model Performance Data'!$L$56),"-",'Model Performance Data'!$L$56)</f>
        <v>-</v>
      </c>
      <c r="L1250" s="38" t="str">
        <f>IF(ISBLANK('Model Performance Data'!$K$56),"-",'Model Performance Data'!$K$56)</f>
        <v>-</v>
      </c>
      <c r="M1250" s="43" t="str">
        <f>IF(ISNA(SUMIFS(INDEX('Model Performance Data'!$O$8:$DY$56,0,MATCH(CONCATENATE($J1250,M$6),'Model Performance Data'!$O$6:$DY$6,0)),'Model Performance Data'!$B$8:$B$56,$C1250,'Model Performance Data'!$C$8:$C$56,$D1250)),"-",SUMIFS(INDEX('Model Performance Data'!$O$8:$DY$56,0,MATCH(CONCATENATE($J1250,M$6),'Model Performance Data'!$O$6:$DY$6,0)),'Model Performance Data'!$B$8:$B$56,$C1250,'Model Performance Data'!$C$8:$C$56,$D1250))</f>
        <v>-</v>
      </c>
      <c r="N1250" s="43" t="str">
        <f>IF(ISNA(SUMIFS(INDEX('Model Performance Data'!$O$8:$DY$56,0,MATCH(CONCATENATE($J1250,N$6),'Model Performance Data'!$O$6:$DY$6,0)),'Model Performance Data'!$B$8:$B$56,$C1250,'Model Performance Data'!$C$8:$C$56,$D1250)),"-",SUMIFS(INDEX('Model Performance Data'!$O$8:$DY$56,0,MATCH(CONCATENATE($J1250,N$6),'Model Performance Data'!$O$6:$DY$6,0)),'Model Performance Data'!$B$8:$B$56,$C1250,'Model Performance Data'!$C$8:$C$56,$D1250))</f>
        <v>-</v>
      </c>
      <c r="O1250" s="154">
        <f>IF(ISNA(SUMIFS(INDEX('Model Performance Data'!$O$8:$DY$56,0,MATCH(CONCATENATE($J1250,O$6),'Model Performance Data'!$O$6:$DY$6,0)),'Model Performance Data'!$B$8:$B$56,$C1250,'Model Performance Data'!$C$8:$C$56,$D1250)),"-",SUMIFS(INDEX('Model Performance Data'!$O$8:$DY$56,0,MATCH(CONCATENATE($J1250,O$6),'Model Performance Data'!$O$6:$DY$6,0)),'Model Performance Data'!$B$8:$B$56,$C1250,'Model Performance Data'!$C$8:$C$56,$D1250))</f>
        <v>0</v>
      </c>
    </row>
    <row r="1251" spans="2:15" x14ac:dyDescent="0.35">
      <c r="B1251" s="37" t="s">
        <v>80</v>
      </c>
      <c r="C1251" s="38" t="str">
        <f>IF(ISBLANK('Model Performance Data'!$B$56),"-",'Model Performance Data'!$B$56)</f>
        <v>-</v>
      </c>
      <c r="D1251" s="38" t="str">
        <f>IF(ISBLANK('Model Performance Data'!$C$56),"-",'Model Performance Data'!$C$56)</f>
        <v>-</v>
      </c>
      <c r="E1251" s="38" t="str">
        <f>IF(ISBLANK('Model Performance Data'!$D$56),"-",'Model Performance Data'!$D$56)</f>
        <v>-</v>
      </c>
      <c r="F1251" s="38" t="str">
        <f>IF(ISBLANK('Model Performance Data'!$E$56),"-",'Model Performance Data'!$E$56)</f>
        <v>-</v>
      </c>
      <c r="G1251" s="38" t="str">
        <f>IF(ISBLANK('Model Performance Data'!$F$56),"-",'Model Performance Data'!$F$56)</f>
        <v>-</v>
      </c>
      <c r="H1251" s="38">
        <v>4</v>
      </c>
      <c r="I1251" s="153">
        <v>1</v>
      </c>
      <c r="J1251" s="37" t="str">
        <f t="shared" ref="J1251:J1256" si="66">CONCATENATE(H1251,I1251)</f>
        <v>41</v>
      </c>
      <c r="K1251" s="38" t="str">
        <f>IF(ISBLANK('Model Performance Data'!$L$56),"-",'Model Performance Data'!$L$56)</f>
        <v>-</v>
      </c>
      <c r="L1251" s="38" t="str">
        <f>IF(ISBLANK('Model Performance Data'!$K$56),"-",'Model Performance Data'!$K$56)</f>
        <v>-</v>
      </c>
      <c r="M1251" s="43">
        <f>IF(ISNA(SUMIFS(INDEX('Model Performance Data'!$O$8:$DY$56,0,MATCH(CONCATENATE($J1251,M$6),'Model Performance Data'!$O$6:$DY$6,0)),'Model Performance Data'!$B$8:$B$56,$C1251,'Model Performance Data'!$C$8:$C$56,$D1251)),"-",SUMIFS(INDEX('Model Performance Data'!$O$8:$DY$56,0,MATCH(CONCATENATE($J1251,M$6),'Model Performance Data'!$O$6:$DY$6,0)),'Model Performance Data'!$B$8:$B$56,$C1251,'Model Performance Data'!$C$8:$C$56,$D1251))</f>
        <v>0</v>
      </c>
      <c r="N1251" s="43">
        <f>IF(ISNA(SUMIFS(INDEX('Model Performance Data'!$O$8:$DY$56,0,MATCH(CONCATENATE($J1251,N$6),'Model Performance Data'!$O$6:$DY$6,0)),'Model Performance Data'!$B$8:$B$56,$C1251,'Model Performance Data'!$C$8:$C$56,$D1251)),"-",SUMIFS(INDEX('Model Performance Data'!$O$8:$DY$56,0,MATCH(CONCATENATE($J1251,N$6),'Model Performance Data'!$O$6:$DY$6,0)),'Model Performance Data'!$B$8:$B$56,$C1251,'Model Performance Data'!$C$8:$C$56,$D1251))</f>
        <v>0</v>
      </c>
      <c r="O1251" s="154">
        <f>IF(ISNA(SUMIFS(INDEX('Model Performance Data'!$O$8:$DY$56,0,MATCH(CONCATENATE($J1251,O$6),'Model Performance Data'!$O$6:$DY$6,0)),'Model Performance Data'!$B$8:$B$56,$C1251,'Model Performance Data'!$C$8:$C$56,$D1251)),"-",SUMIFS(INDEX('Model Performance Data'!$O$8:$DY$56,0,MATCH(CONCATENATE($J1251,O$6),'Model Performance Data'!$O$6:$DY$6,0)),'Model Performance Data'!$B$8:$B$56,$C1251,'Model Performance Data'!$C$8:$C$56,$D1251))</f>
        <v>0</v>
      </c>
    </row>
    <row r="1252" spans="2:15" x14ac:dyDescent="0.35">
      <c r="B1252" s="37" t="s">
        <v>80</v>
      </c>
      <c r="C1252" s="38" t="str">
        <f>IF(ISBLANK('Model Performance Data'!$B$56),"-",'Model Performance Data'!$B$56)</f>
        <v>-</v>
      </c>
      <c r="D1252" s="38" t="str">
        <f>IF(ISBLANK('Model Performance Data'!$C$56),"-",'Model Performance Data'!$C$56)</f>
        <v>-</v>
      </c>
      <c r="E1252" s="38" t="str">
        <f>IF(ISBLANK('Model Performance Data'!$D$56),"-",'Model Performance Data'!$D$56)</f>
        <v>-</v>
      </c>
      <c r="F1252" s="38" t="str">
        <f>IF(ISBLANK('Model Performance Data'!$E$56),"-",'Model Performance Data'!$E$56)</f>
        <v>-</v>
      </c>
      <c r="G1252" s="38" t="str">
        <f>IF(ISBLANK('Model Performance Data'!$F$56),"-",'Model Performance Data'!$F$56)</f>
        <v>-</v>
      </c>
      <c r="H1252" s="38">
        <v>4</v>
      </c>
      <c r="I1252" s="153">
        <v>2</v>
      </c>
      <c r="J1252" s="37" t="str">
        <f t="shared" si="66"/>
        <v>42</v>
      </c>
      <c r="K1252" s="38" t="str">
        <f>IF(ISBLANK('Model Performance Data'!$L$56),"-",'Model Performance Data'!$L$56)</f>
        <v>-</v>
      </c>
      <c r="L1252" s="38" t="str">
        <f>IF(ISBLANK('Model Performance Data'!$K$56),"-",'Model Performance Data'!$K$56)</f>
        <v>-</v>
      </c>
      <c r="M1252" s="43">
        <f>IF(ISNA(SUMIFS(INDEX('Model Performance Data'!$O$8:$DY$56,0,MATCH(CONCATENATE($J1252,M$6),'Model Performance Data'!$O$6:$DY$6,0)),'Model Performance Data'!$B$8:$B$56,$C1252,'Model Performance Data'!$C$8:$C$56,$D1252)),"-",SUMIFS(INDEX('Model Performance Data'!$O$8:$DY$56,0,MATCH(CONCATENATE($J1252,M$6),'Model Performance Data'!$O$6:$DY$6,0)),'Model Performance Data'!$B$8:$B$56,$C1252,'Model Performance Data'!$C$8:$C$56,$D1252))</f>
        <v>0</v>
      </c>
      <c r="N1252" s="43">
        <f>IF(ISNA(SUMIFS(INDEX('Model Performance Data'!$O$8:$DY$56,0,MATCH(CONCATENATE($J1252,N$6),'Model Performance Data'!$O$6:$DY$6,0)),'Model Performance Data'!$B$8:$B$56,$C1252,'Model Performance Data'!$C$8:$C$56,$D1252)),"-",SUMIFS(INDEX('Model Performance Data'!$O$8:$DY$56,0,MATCH(CONCATENATE($J1252,N$6),'Model Performance Data'!$O$6:$DY$6,0)),'Model Performance Data'!$B$8:$B$56,$C1252,'Model Performance Data'!$C$8:$C$56,$D1252))</f>
        <v>0</v>
      </c>
      <c r="O1252" s="154">
        <f>IF(ISNA(SUMIFS(INDEX('Model Performance Data'!$O$8:$DY$56,0,MATCH(CONCATENATE($J1252,O$6),'Model Performance Data'!$O$6:$DY$6,0)),'Model Performance Data'!$B$8:$B$56,$C1252,'Model Performance Data'!$C$8:$C$56,$D1252)),"-",SUMIFS(INDEX('Model Performance Data'!$O$8:$DY$56,0,MATCH(CONCATENATE($J1252,O$6),'Model Performance Data'!$O$6:$DY$6,0)),'Model Performance Data'!$B$8:$B$56,$C1252,'Model Performance Data'!$C$8:$C$56,$D1252))</f>
        <v>0</v>
      </c>
    </row>
    <row r="1253" spans="2:15" x14ac:dyDescent="0.35">
      <c r="B1253" s="37" t="s">
        <v>80</v>
      </c>
      <c r="C1253" s="38" t="str">
        <f>IF(ISBLANK('Model Performance Data'!$B$56),"-",'Model Performance Data'!$B$56)</f>
        <v>-</v>
      </c>
      <c r="D1253" s="38" t="str">
        <f>IF(ISBLANK('Model Performance Data'!$C$56),"-",'Model Performance Data'!$C$56)</f>
        <v>-</v>
      </c>
      <c r="E1253" s="38" t="str">
        <f>IF(ISBLANK('Model Performance Data'!$D$56),"-",'Model Performance Data'!$D$56)</f>
        <v>-</v>
      </c>
      <c r="F1253" s="38" t="str">
        <f>IF(ISBLANK('Model Performance Data'!$E$56),"-",'Model Performance Data'!$E$56)</f>
        <v>-</v>
      </c>
      <c r="G1253" s="38" t="str">
        <f>IF(ISBLANK('Model Performance Data'!$F$56),"-",'Model Performance Data'!$F$56)</f>
        <v>-</v>
      </c>
      <c r="H1253" s="38">
        <v>4</v>
      </c>
      <c r="I1253" s="153">
        <v>3</v>
      </c>
      <c r="J1253" s="37" t="str">
        <f t="shared" si="66"/>
        <v>43</v>
      </c>
      <c r="K1253" s="38" t="str">
        <f>IF(ISBLANK('Model Performance Data'!$L$56),"-",'Model Performance Data'!$L$56)</f>
        <v>-</v>
      </c>
      <c r="L1253" s="38" t="str">
        <f>IF(ISBLANK('Model Performance Data'!$K$56),"-",'Model Performance Data'!$K$56)</f>
        <v>-</v>
      </c>
      <c r="M1253" s="43">
        <f>IF(ISNA(SUMIFS(INDEX('Model Performance Data'!$O$8:$DY$56,0,MATCH(CONCATENATE($J1253,M$6),'Model Performance Data'!$O$6:$DY$6,0)),'Model Performance Data'!$B$8:$B$56,$C1253,'Model Performance Data'!$C$8:$C$56,$D1253)),"-",SUMIFS(INDEX('Model Performance Data'!$O$8:$DY$56,0,MATCH(CONCATENATE($J1253,M$6),'Model Performance Data'!$O$6:$DY$6,0)),'Model Performance Data'!$B$8:$B$56,$C1253,'Model Performance Data'!$C$8:$C$56,$D1253))</f>
        <v>0</v>
      </c>
      <c r="N1253" s="43">
        <f>IF(ISNA(SUMIFS(INDEX('Model Performance Data'!$O$8:$DY$56,0,MATCH(CONCATENATE($J1253,N$6),'Model Performance Data'!$O$6:$DY$6,0)),'Model Performance Data'!$B$8:$B$56,$C1253,'Model Performance Data'!$C$8:$C$56,$D1253)),"-",SUMIFS(INDEX('Model Performance Data'!$O$8:$DY$56,0,MATCH(CONCATENATE($J1253,N$6),'Model Performance Data'!$O$6:$DY$6,0)),'Model Performance Data'!$B$8:$B$56,$C1253,'Model Performance Data'!$C$8:$C$56,$D1253))</f>
        <v>0</v>
      </c>
      <c r="O1253" s="154">
        <f>IF(ISNA(SUMIFS(INDEX('Model Performance Data'!$O$8:$DY$56,0,MATCH(CONCATENATE($J1253,O$6),'Model Performance Data'!$O$6:$DY$6,0)),'Model Performance Data'!$B$8:$B$56,$C1253,'Model Performance Data'!$C$8:$C$56,$D1253)),"-",SUMIFS(INDEX('Model Performance Data'!$O$8:$DY$56,0,MATCH(CONCATENATE($J1253,O$6),'Model Performance Data'!$O$6:$DY$6,0)),'Model Performance Data'!$B$8:$B$56,$C1253,'Model Performance Data'!$C$8:$C$56,$D1253))</f>
        <v>0</v>
      </c>
    </row>
    <row r="1254" spans="2:15" x14ac:dyDescent="0.35">
      <c r="B1254" s="37" t="s">
        <v>80</v>
      </c>
      <c r="C1254" s="38" t="str">
        <f>IF(ISBLANK('Model Performance Data'!$B$56),"-",'Model Performance Data'!$B$56)</f>
        <v>-</v>
      </c>
      <c r="D1254" s="38" t="str">
        <f>IF(ISBLANK('Model Performance Data'!$C$56),"-",'Model Performance Data'!$C$56)</f>
        <v>-</v>
      </c>
      <c r="E1254" s="38" t="str">
        <f>IF(ISBLANK('Model Performance Data'!$D$56),"-",'Model Performance Data'!$D$56)</f>
        <v>-</v>
      </c>
      <c r="F1254" s="38" t="str">
        <f>IF(ISBLANK('Model Performance Data'!$E$56),"-",'Model Performance Data'!$E$56)</f>
        <v>-</v>
      </c>
      <c r="G1254" s="38" t="str">
        <f>IF(ISBLANK('Model Performance Data'!$F$56),"-",'Model Performance Data'!$F$56)</f>
        <v>-</v>
      </c>
      <c r="H1254" s="38">
        <v>4</v>
      </c>
      <c r="I1254" s="153">
        <v>4</v>
      </c>
      <c r="J1254" s="37" t="str">
        <f t="shared" si="66"/>
        <v>44</v>
      </c>
      <c r="K1254" s="38" t="str">
        <f>IF(ISBLANK('Model Performance Data'!$L$56),"-",'Model Performance Data'!$L$56)</f>
        <v>-</v>
      </c>
      <c r="L1254" s="38" t="str">
        <f>IF(ISBLANK('Model Performance Data'!$K$56),"-",'Model Performance Data'!$K$56)</f>
        <v>-</v>
      </c>
      <c r="M1254" s="43">
        <f>IF(ISNA(SUMIFS(INDEX('Model Performance Data'!$O$8:$DY$56,0,MATCH(CONCATENATE($J1254,M$6),'Model Performance Data'!$O$6:$DY$6,0)),'Model Performance Data'!$B$8:$B$56,$C1254,'Model Performance Data'!$C$8:$C$56,$D1254)),"-",SUMIFS(INDEX('Model Performance Data'!$O$8:$DY$56,0,MATCH(CONCATENATE($J1254,M$6),'Model Performance Data'!$O$6:$DY$6,0)),'Model Performance Data'!$B$8:$B$56,$C1254,'Model Performance Data'!$C$8:$C$56,$D1254))</f>
        <v>0</v>
      </c>
      <c r="N1254" s="43">
        <f>IF(ISNA(SUMIFS(INDEX('Model Performance Data'!$O$8:$DY$56,0,MATCH(CONCATENATE($J1254,N$6),'Model Performance Data'!$O$6:$DY$6,0)),'Model Performance Data'!$B$8:$B$56,$C1254,'Model Performance Data'!$C$8:$C$56,$D1254)),"-",SUMIFS(INDEX('Model Performance Data'!$O$8:$DY$56,0,MATCH(CONCATENATE($J1254,N$6),'Model Performance Data'!$O$6:$DY$6,0)),'Model Performance Data'!$B$8:$B$56,$C1254,'Model Performance Data'!$C$8:$C$56,$D1254))</f>
        <v>0</v>
      </c>
      <c r="O1254" s="154">
        <f>IF(ISNA(SUMIFS(INDEX('Model Performance Data'!$O$8:$DY$56,0,MATCH(CONCATENATE($J1254,O$6),'Model Performance Data'!$O$6:$DY$6,0)),'Model Performance Data'!$B$8:$B$56,$C1254,'Model Performance Data'!$C$8:$C$56,$D1254)),"-",SUMIFS(INDEX('Model Performance Data'!$O$8:$DY$56,0,MATCH(CONCATENATE($J1254,O$6),'Model Performance Data'!$O$6:$DY$6,0)),'Model Performance Data'!$B$8:$B$56,$C1254,'Model Performance Data'!$C$8:$C$56,$D1254))</f>
        <v>0</v>
      </c>
    </row>
    <row r="1255" spans="2:15" x14ac:dyDescent="0.35">
      <c r="B1255" s="37" t="s">
        <v>80</v>
      </c>
      <c r="C1255" s="38" t="str">
        <f>IF(ISBLANK('Model Performance Data'!$B$56),"-",'Model Performance Data'!$B$56)</f>
        <v>-</v>
      </c>
      <c r="D1255" s="38" t="str">
        <f>IF(ISBLANK('Model Performance Data'!$C$56),"-",'Model Performance Data'!$C$56)</f>
        <v>-</v>
      </c>
      <c r="E1255" s="38" t="str">
        <f>IF(ISBLANK('Model Performance Data'!$D$56),"-",'Model Performance Data'!$D$56)</f>
        <v>-</v>
      </c>
      <c r="F1255" s="38" t="str">
        <f>IF(ISBLANK('Model Performance Data'!$E$56),"-",'Model Performance Data'!$E$56)</f>
        <v>-</v>
      </c>
      <c r="G1255" s="38" t="str">
        <f>IF(ISBLANK('Model Performance Data'!$F$56),"-",'Model Performance Data'!$F$56)</f>
        <v>-</v>
      </c>
      <c r="H1255" s="38">
        <v>4</v>
      </c>
      <c r="I1255" s="153">
        <v>5</v>
      </c>
      <c r="J1255" s="37" t="str">
        <f t="shared" si="66"/>
        <v>45</v>
      </c>
      <c r="K1255" s="38" t="str">
        <f>IF(ISBLANK('Model Performance Data'!$L$56),"-",'Model Performance Data'!$L$56)</f>
        <v>-</v>
      </c>
      <c r="L1255" s="38" t="str">
        <f>IF(ISBLANK('Model Performance Data'!$K$56),"-",'Model Performance Data'!$K$56)</f>
        <v>-</v>
      </c>
      <c r="M1255" s="43">
        <f>IF(ISNA(SUMIFS(INDEX('Model Performance Data'!$O$8:$DY$56,0,MATCH(CONCATENATE($J1255,M$6),'Model Performance Data'!$O$6:$DY$6,0)),'Model Performance Data'!$B$8:$B$56,$C1255,'Model Performance Data'!$C$8:$C$56,$D1255)),"-",SUMIFS(INDEX('Model Performance Data'!$O$8:$DY$56,0,MATCH(CONCATENATE($J1255,M$6),'Model Performance Data'!$O$6:$DY$6,0)),'Model Performance Data'!$B$8:$B$56,$C1255,'Model Performance Data'!$C$8:$C$56,$D1255))</f>
        <v>0</v>
      </c>
      <c r="N1255" s="43">
        <f>IF(ISNA(SUMIFS(INDEX('Model Performance Data'!$O$8:$DY$56,0,MATCH(CONCATENATE($J1255,N$6),'Model Performance Data'!$O$6:$DY$6,0)),'Model Performance Data'!$B$8:$B$56,$C1255,'Model Performance Data'!$C$8:$C$56,$D1255)),"-",SUMIFS(INDEX('Model Performance Data'!$O$8:$DY$56,0,MATCH(CONCATENATE($J1255,N$6),'Model Performance Data'!$O$6:$DY$6,0)),'Model Performance Data'!$B$8:$B$56,$C1255,'Model Performance Data'!$C$8:$C$56,$D1255))</f>
        <v>0</v>
      </c>
      <c r="O1255" s="154">
        <f>IF(ISNA(SUMIFS(INDEX('Model Performance Data'!$O$8:$DY$56,0,MATCH(CONCATENATE($J1255,O$6),'Model Performance Data'!$O$6:$DY$6,0)),'Model Performance Data'!$B$8:$B$56,$C1255,'Model Performance Data'!$C$8:$C$56,$D1255)),"-",SUMIFS(INDEX('Model Performance Data'!$O$8:$DY$56,0,MATCH(CONCATENATE($J1255,O$6),'Model Performance Data'!$O$6:$DY$6,0)),'Model Performance Data'!$B$8:$B$56,$C1255,'Model Performance Data'!$C$8:$C$56,$D1255))</f>
        <v>0</v>
      </c>
    </row>
    <row r="1256" spans="2:15" x14ac:dyDescent="0.35">
      <c r="B1256" s="37" t="s">
        <v>80</v>
      </c>
      <c r="C1256" s="38" t="str">
        <f>IF(ISBLANK('Model Performance Data'!$B$56),"-",'Model Performance Data'!$B$56)</f>
        <v>-</v>
      </c>
      <c r="D1256" s="38" t="str">
        <f>IF(ISBLANK('Model Performance Data'!$C$56),"-",'Model Performance Data'!$C$56)</f>
        <v>-</v>
      </c>
      <c r="E1256" s="38" t="str">
        <f>IF(ISBLANK('Model Performance Data'!$D$56),"-",'Model Performance Data'!$D$56)</f>
        <v>-</v>
      </c>
      <c r="F1256" s="38" t="str">
        <f>IF(ISBLANK('Model Performance Data'!$E$56),"-",'Model Performance Data'!$E$56)</f>
        <v>-</v>
      </c>
      <c r="G1256" s="38" t="str">
        <f>IF(ISBLANK('Model Performance Data'!$F$56),"-",'Model Performance Data'!$F$56)</f>
        <v>-</v>
      </c>
      <c r="H1256" s="38">
        <v>4</v>
      </c>
      <c r="I1256" s="153" t="s">
        <v>65</v>
      </c>
      <c r="J1256" s="37" t="str">
        <f t="shared" si="66"/>
        <v>4Goal</v>
      </c>
      <c r="K1256" s="38" t="str">
        <f>IF(ISBLANK('Model Performance Data'!$L$56),"-",'Model Performance Data'!$L$56)</f>
        <v>-</v>
      </c>
      <c r="L1256" s="38" t="str">
        <f>IF(ISBLANK('Model Performance Data'!$K$56),"-",'Model Performance Data'!$K$56)</f>
        <v>-</v>
      </c>
      <c r="M1256" s="43" t="str">
        <f>IF(ISNA(SUMIFS(INDEX('Model Performance Data'!$O$8:$DY$56,0,MATCH(CONCATENATE($J1256,M$6),'Model Performance Data'!$O$6:$DY$6,0)),'Model Performance Data'!$B$8:$B$56,$C1256,'Model Performance Data'!$C$8:$C$56,$D1256)),"-",SUMIFS(INDEX('Model Performance Data'!$O$8:$DY$56,0,MATCH(CONCATENATE($J1256,M$6),'Model Performance Data'!$O$6:$DY$6,0)),'Model Performance Data'!$B$8:$B$56,$C1256,'Model Performance Data'!$C$8:$C$56,$D1256))</f>
        <v>-</v>
      </c>
      <c r="N1256" s="43" t="str">
        <f>IF(ISNA(SUMIFS(INDEX('Model Performance Data'!$O$8:$DY$56,0,MATCH(CONCATENATE($J1256,N$6),'Model Performance Data'!$O$6:$DY$6,0)),'Model Performance Data'!$B$8:$B$56,$C1256,'Model Performance Data'!$C$8:$C$56,$D1256)),"-",SUMIFS(INDEX('Model Performance Data'!$O$8:$DY$56,0,MATCH(CONCATENATE($J1256,N$6),'Model Performance Data'!$O$6:$DY$6,0)),'Model Performance Data'!$B$8:$B$56,$C1256,'Model Performance Data'!$C$8:$C$56,$D1256))</f>
        <v>-</v>
      </c>
      <c r="O1256" s="154">
        <f>IF(ISNA(SUMIFS(INDEX('Model Performance Data'!$O$8:$DY$56,0,MATCH(CONCATENATE($J1256,O$6),'Model Performance Data'!$O$6:$DY$6,0)),'Model Performance Data'!$B$8:$B$56,$C1256,'Model Performance Data'!$C$8:$C$56,$D1256)),"-",SUMIFS(INDEX('Model Performance Data'!$O$8:$DY$56,0,MATCH(CONCATENATE($J1256,O$6),'Model Performance Data'!$O$6:$DY$6,0)),'Model Performance Data'!$B$8:$B$56,$C1256,'Model Performance Data'!$C$8:$C$56,$D1256))</f>
        <v>0</v>
      </c>
    </row>
    <row r="1257" spans="2:15" x14ac:dyDescent="0.35">
      <c r="B1257" s="37" t="s">
        <v>80</v>
      </c>
      <c r="C1257" s="38" t="str">
        <f>IF(ISBLANK('Model Performance Data'!$B$57),"-",'Model Performance Data'!$B$57)</f>
        <v>-</v>
      </c>
      <c r="D1257" s="38" t="str">
        <f>IF(ISBLANK('Model Performance Data'!$C$57),"-",'Model Performance Data'!$C$57)</f>
        <v>-</v>
      </c>
      <c r="E1257" s="38" t="str">
        <f>IF(ISBLANK('Model Performance Data'!$D$57),"-",'Model Performance Data'!$D$57)</f>
        <v>-</v>
      </c>
      <c r="F1257" s="38" t="str">
        <f>IF(ISBLANK('Model Performance Data'!$E$57),"-",'Model Performance Data'!$E$57)</f>
        <v>-</v>
      </c>
      <c r="G1257" s="38" t="str">
        <f>IF(ISBLANK('Model Performance Data'!$F$57),"-",'Model Performance Data'!$F$57)</f>
        <v>-</v>
      </c>
      <c r="H1257" s="253" t="s">
        <v>64</v>
      </c>
      <c r="I1257" s="253" t="s">
        <v>64</v>
      </c>
      <c r="J1257" s="37" t="str">
        <f t="shared" ref="J1257:J1320" si="67">CONCATENATE(H1257,I1257)</f>
        <v>BaselineBaseline</v>
      </c>
      <c r="K1257" s="38" t="str">
        <f>IF(ISBLANK('Model Performance Data'!$L$57),"-",'Model Performance Data'!$L$57)</f>
        <v>-</v>
      </c>
      <c r="L1257" s="38" t="str">
        <f>IF(ISBLANK('Model Performance Data'!$K$57),"-",'Model Performance Data'!$K$57)</f>
        <v>-</v>
      </c>
      <c r="M1257" s="254">
        <f>IF(ISNA(SUMIFS(INDEX('Model Performance Data'!$O$8:$DY$56,0,MATCH(CONCATENATE($J1257,M$6),'Model Performance Data'!$O$6:$DY$6,0)),'Model Performance Data'!$B$8:$B$56,$C1257,'Model Performance Data'!$C$8:$C$56,$D1257)),"-",SUMIFS(INDEX('Model Performance Data'!$O$8:$DY$56,0,MATCH(CONCATENATE($J1257,M$6),'Model Performance Data'!$O$6:$DY$6,0)),'Model Performance Data'!$B$8:$B$56,$C1257,'Model Performance Data'!$C$8:$C$56,$D1257))</f>
        <v>0</v>
      </c>
      <c r="N1257" s="254">
        <f>IF(ISNA(SUMIFS(INDEX('Model Performance Data'!$O$8:$DY$56,0,MATCH(CONCATENATE($J1257,N$6),'Model Performance Data'!$O$6:$DY$6,0)),'Model Performance Data'!$B$8:$B$56,$C1257,'Model Performance Data'!$C$8:$C$56,$D1257)),"-",SUMIFS(INDEX('Model Performance Data'!$O$8:$DY$56,0,MATCH(CONCATENATE($J1257,N$6),'Model Performance Data'!$O$6:$DY$6,0)),'Model Performance Data'!$B$8:$B$56,$C1257,'Model Performance Data'!$C$8:$C$56,$D1257))</f>
        <v>0</v>
      </c>
      <c r="O1257" s="255">
        <f>IF(ISNA(SUMIFS(INDEX('Model Performance Data'!$O$8:$DY$56,0,MATCH(CONCATENATE($J1257,O$6),'Model Performance Data'!$O$6:$DY$6,0)),'Model Performance Data'!$B$8:$B$56,$C1257,'Model Performance Data'!$C$8:$C$56,$D1257)),"-",SUMIFS(INDEX('Model Performance Data'!$O$8:$DY$56,0,MATCH(CONCATENATE($J1257,O$6),'Model Performance Data'!$O$6:$DY$6,0)),'Model Performance Data'!$B$8:$B$56,$C1257,'Model Performance Data'!$C$8:$C$56,$D1257))</f>
        <v>0</v>
      </c>
    </row>
    <row r="1258" spans="2:15" x14ac:dyDescent="0.35">
      <c r="B1258" s="37" t="s">
        <v>80</v>
      </c>
      <c r="C1258" s="38" t="str">
        <f>IF(ISBLANK('Model Performance Data'!$B$57),"-",'Model Performance Data'!$B$57)</f>
        <v>-</v>
      </c>
      <c r="D1258" s="38" t="str">
        <f>IF(ISBLANK('Model Performance Data'!$C$57),"-",'Model Performance Data'!$C$57)</f>
        <v>-</v>
      </c>
      <c r="E1258" s="38" t="str">
        <f>IF(ISBLANK('Model Performance Data'!$D$57),"-",'Model Performance Data'!$D$57)</f>
        <v>-</v>
      </c>
      <c r="F1258" s="38" t="str">
        <f>IF(ISBLANK('Model Performance Data'!$E$57),"-",'Model Performance Data'!$E$57)</f>
        <v>-</v>
      </c>
      <c r="G1258" s="38" t="str">
        <f>IF(ISBLANK('Model Performance Data'!$F$57),"-",'Model Performance Data'!$F$57)</f>
        <v>-</v>
      </c>
      <c r="H1258" s="253">
        <v>1</v>
      </c>
      <c r="I1258" s="253">
        <v>1</v>
      </c>
      <c r="J1258" s="37" t="str">
        <f t="shared" si="67"/>
        <v>11</v>
      </c>
      <c r="K1258" s="38" t="str">
        <f>IF(ISBLANK('Model Performance Data'!$L$57),"-",'Model Performance Data'!$L$57)</f>
        <v>-</v>
      </c>
      <c r="L1258" s="38" t="str">
        <f>IF(ISBLANK('Model Performance Data'!$K$57),"-",'Model Performance Data'!$K$57)</f>
        <v>-</v>
      </c>
      <c r="M1258" s="254">
        <f>IF(ISNA(SUMIFS(INDEX('Model Performance Data'!$O$8:$DY$56,0,MATCH(CONCATENATE($J1258,M$6),'Model Performance Data'!$O$6:$DY$6,0)),'Model Performance Data'!$B$8:$B$56,$C1258,'Model Performance Data'!$C$8:$C$56,$D1258)),"-",SUMIFS(INDEX('Model Performance Data'!$O$8:$DY$56,0,MATCH(CONCATENATE($J1258,M$6),'Model Performance Data'!$O$6:$DY$6,0)),'Model Performance Data'!$B$8:$B$56,$C1258,'Model Performance Data'!$C$8:$C$56,$D1258))</f>
        <v>0</v>
      </c>
      <c r="N1258" s="254">
        <f>IF(ISNA(SUMIFS(INDEX('Model Performance Data'!$O$8:$DY$56,0,MATCH(CONCATENATE($J1258,N$6),'Model Performance Data'!$O$6:$DY$6,0)),'Model Performance Data'!$B$8:$B$56,$C1258,'Model Performance Data'!$C$8:$C$56,$D1258)),"-",SUMIFS(INDEX('Model Performance Data'!$O$8:$DY$56,0,MATCH(CONCATENATE($J1258,N$6),'Model Performance Data'!$O$6:$DY$6,0)),'Model Performance Data'!$B$8:$B$56,$C1258,'Model Performance Data'!$C$8:$C$56,$D1258))</f>
        <v>0</v>
      </c>
      <c r="O1258" s="255">
        <f>IF(ISNA(SUMIFS(INDEX('Model Performance Data'!$O$8:$DY$56,0,MATCH(CONCATENATE($J1258,O$6),'Model Performance Data'!$O$6:$DY$6,0)),'Model Performance Data'!$B$8:$B$56,$C1258,'Model Performance Data'!$C$8:$C$56,$D1258)),"-",SUMIFS(INDEX('Model Performance Data'!$O$8:$DY$56,0,MATCH(CONCATENATE($J1258,O$6),'Model Performance Data'!$O$6:$DY$6,0)),'Model Performance Data'!$B$8:$B$56,$C1258,'Model Performance Data'!$C$8:$C$56,$D1258))</f>
        <v>0</v>
      </c>
    </row>
    <row r="1259" spans="2:15" x14ac:dyDescent="0.35">
      <c r="B1259" s="37" t="s">
        <v>80</v>
      </c>
      <c r="C1259" s="38" t="str">
        <f>IF(ISBLANK('Model Performance Data'!$B$57),"-",'Model Performance Data'!$B$57)</f>
        <v>-</v>
      </c>
      <c r="D1259" s="38" t="str">
        <f>IF(ISBLANK('Model Performance Data'!$C$57),"-",'Model Performance Data'!$C$57)</f>
        <v>-</v>
      </c>
      <c r="E1259" s="38" t="str">
        <f>IF(ISBLANK('Model Performance Data'!$D$57),"-",'Model Performance Data'!$D$57)</f>
        <v>-</v>
      </c>
      <c r="F1259" s="38" t="str">
        <f>IF(ISBLANK('Model Performance Data'!$E$57),"-",'Model Performance Data'!$E$57)</f>
        <v>-</v>
      </c>
      <c r="G1259" s="38" t="str">
        <f>IF(ISBLANK('Model Performance Data'!$F$57),"-",'Model Performance Data'!$F$57)</f>
        <v>-</v>
      </c>
      <c r="H1259" s="253">
        <v>1</v>
      </c>
      <c r="I1259" s="253">
        <v>2</v>
      </c>
      <c r="J1259" s="37" t="str">
        <f t="shared" si="67"/>
        <v>12</v>
      </c>
      <c r="K1259" s="38" t="str">
        <f>IF(ISBLANK('Model Performance Data'!$L$57),"-",'Model Performance Data'!$L$57)</f>
        <v>-</v>
      </c>
      <c r="L1259" s="38" t="str">
        <f>IF(ISBLANK('Model Performance Data'!$K$57),"-",'Model Performance Data'!$K$57)</f>
        <v>-</v>
      </c>
      <c r="M1259" s="254">
        <f>IF(ISNA(SUMIFS(INDEX('Model Performance Data'!$O$8:$DY$56,0,MATCH(CONCATENATE($J1259,M$6),'Model Performance Data'!$O$6:$DY$6,0)),'Model Performance Data'!$B$8:$B$56,$C1259,'Model Performance Data'!$C$8:$C$56,$D1259)),"-",SUMIFS(INDEX('Model Performance Data'!$O$8:$DY$56,0,MATCH(CONCATENATE($J1259,M$6),'Model Performance Data'!$O$6:$DY$6,0)),'Model Performance Data'!$B$8:$B$56,$C1259,'Model Performance Data'!$C$8:$C$56,$D1259))</f>
        <v>0</v>
      </c>
      <c r="N1259" s="254">
        <f>IF(ISNA(SUMIFS(INDEX('Model Performance Data'!$O$8:$DY$56,0,MATCH(CONCATENATE($J1259,N$6),'Model Performance Data'!$O$6:$DY$6,0)),'Model Performance Data'!$B$8:$B$56,$C1259,'Model Performance Data'!$C$8:$C$56,$D1259)),"-",SUMIFS(INDEX('Model Performance Data'!$O$8:$DY$56,0,MATCH(CONCATENATE($J1259,N$6),'Model Performance Data'!$O$6:$DY$6,0)),'Model Performance Data'!$B$8:$B$56,$C1259,'Model Performance Data'!$C$8:$C$56,$D1259))</f>
        <v>0</v>
      </c>
      <c r="O1259" s="255">
        <f>IF(ISNA(SUMIFS(INDEX('Model Performance Data'!$O$8:$DY$56,0,MATCH(CONCATENATE($J1259,O$6),'Model Performance Data'!$O$6:$DY$6,0)),'Model Performance Data'!$B$8:$B$56,$C1259,'Model Performance Data'!$C$8:$C$56,$D1259)),"-",SUMIFS(INDEX('Model Performance Data'!$O$8:$DY$56,0,MATCH(CONCATENATE($J1259,O$6),'Model Performance Data'!$O$6:$DY$6,0)),'Model Performance Data'!$B$8:$B$56,$C1259,'Model Performance Data'!$C$8:$C$56,$D1259))</f>
        <v>0</v>
      </c>
    </row>
    <row r="1260" spans="2:15" x14ac:dyDescent="0.35">
      <c r="B1260" s="37" t="s">
        <v>80</v>
      </c>
      <c r="C1260" s="38" t="str">
        <f>IF(ISBLANK('Model Performance Data'!$B$57),"-",'Model Performance Data'!$B$57)</f>
        <v>-</v>
      </c>
      <c r="D1260" s="38" t="str">
        <f>IF(ISBLANK('Model Performance Data'!$C$57),"-",'Model Performance Data'!$C$57)</f>
        <v>-</v>
      </c>
      <c r="E1260" s="38" t="str">
        <f>IF(ISBLANK('Model Performance Data'!$D$57),"-",'Model Performance Data'!$D$57)</f>
        <v>-</v>
      </c>
      <c r="F1260" s="38" t="str">
        <f>IF(ISBLANK('Model Performance Data'!$E$57),"-",'Model Performance Data'!$E$57)</f>
        <v>-</v>
      </c>
      <c r="G1260" s="38" t="str">
        <f>IF(ISBLANK('Model Performance Data'!$F$57),"-",'Model Performance Data'!$F$57)</f>
        <v>-</v>
      </c>
      <c r="H1260" s="253">
        <v>1</v>
      </c>
      <c r="I1260" s="253">
        <v>3</v>
      </c>
      <c r="J1260" s="37" t="str">
        <f t="shared" si="67"/>
        <v>13</v>
      </c>
      <c r="K1260" s="38" t="str">
        <f>IF(ISBLANK('Model Performance Data'!$L$57),"-",'Model Performance Data'!$L$57)</f>
        <v>-</v>
      </c>
      <c r="L1260" s="38" t="str">
        <f>IF(ISBLANK('Model Performance Data'!$K$57),"-",'Model Performance Data'!$K$57)</f>
        <v>-</v>
      </c>
      <c r="M1260" s="254">
        <f>IF(ISNA(SUMIFS(INDEX('Model Performance Data'!$O$8:$DY$56,0,MATCH(CONCATENATE($J1260,M$6),'Model Performance Data'!$O$6:$DY$6,0)),'Model Performance Data'!$B$8:$B$56,$C1260,'Model Performance Data'!$C$8:$C$56,$D1260)),"-",SUMIFS(INDEX('Model Performance Data'!$O$8:$DY$56,0,MATCH(CONCATENATE($J1260,M$6),'Model Performance Data'!$O$6:$DY$6,0)),'Model Performance Data'!$B$8:$B$56,$C1260,'Model Performance Data'!$C$8:$C$56,$D1260))</f>
        <v>0</v>
      </c>
      <c r="N1260" s="254">
        <f>IF(ISNA(SUMIFS(INDEX('Model Performance Data'!$O$8:$DY$56,0,MATCH(CONCATENATE($J1260,N$6),'Model Performance Data'!$O$6:$DY$6,0)),'Model Performance Data'!$B$8:$B$56,$C1260,'Model Performance Data'!$C$8:$C$56,$D1260)),"-",SUMIFS(INDEX('Model Performance Data'!$O$8:$DY$56,0,MATCH(CONCATENATE($J1260,N$6),'Model Performance Data'!$O$6:$DY$6,0)),'Model Performance Data'!$B$8:$B$56,$C1260,'Model Performance Data'!$C$8:$C$56,$D1260))</f>
        <v>0</v>
      </c>
      <c r="O1260" s="255">
        <f>IF(ISNA(SUMIFS(INDEX('Model Performance Data'!$O$8:$DY$56,0,MATCH(CONCATENATE($J1260,O$6),'Model Performance Data'!$O$6:$DY$6,0)),'Model Performance Data'!$B$8:$B$56,$C1260,'Model Performance Data'!$C$8:$C$56,$D1260)),"-",SUMIFS(INDEX('Model Performance Data'!$O$8:$DY$56,0,MATCH(CONCATENATE($J1260,O$6),'Model Performance Data'!$O$6:$DY$6,0)),'Model Performance Data'!$B$8:$B$56,$C1260,'Model Performance Data'!$C$8:$C$56,$D1260))</f>
        <v>0</v>
      </c>
    </row>
    <row r="1261" spans="2:15" x14ac:dyDescent="0.35">
      <c r="B1261" s="37" t="s">
        <v>80</v>
      </c>
      <c r="C1261" s="38" t="str">
        <f>IF(ISBLANK('Model Performance Data'!$B$57),"-",'Model Performance Data'!$B$57)</f>
        <v>-</v>
      </c>
      <c r="D1261" s="38" t="str">
        <f>IF(ISBLANK('Model Performance Data'!$C$57),"-",'Model Performance Data'!$C$57)</f>
        <v>-</v>
      </c>
      <c r="E1261" s="38" t="str">
        <f>IF(ISBLANK('Model Performance Data'!$D$57),"-",'Model Performance Data'!$D$57)</f>
        <v>-</v>
      </c>
      <c r="F1261" s="38" t="str">
        <f>IF(ISBLANK('Model Performance Data'!$E$57),"-",'Model Performance Data'!$E$57)</f>
        <v>-</v>
      </c>
      <c r="G1261" s="38" t="str">
        <f>IF(ISBLANK('Model Performance Data'!$F$57),"-",'Model Performance Data'!$F$57)</f>
        <v>-</v>
      </c>
      <c r="H1261" s="253">
        <v>1</v>
      </c>
      <c r="I1261" s="253">
        <v>4</v>
      </c>
      <c r="J1261" s="37" t="str">
        <f t="shared" si="67"/>
        <v>14</v>
      </c>
      <c r="K1261" s="38" t="str">
        <f>IF(ISBLANK('Model Performance Data'!$L$57),"-",'Model Performance Data'!$L$57)</f>
        <v>-</v>
      </c>
      <c r="L1261" s="38" t="str">
        <f>IF(ISBLANK('Model Performance Data'!$K$57),"-",'Model Performance Data'!$K$57)</f>
        <v>-</v>
      </c>
      <c r="M1261" s="254">
        <f>IF(ISNA(SUMIFS(INDEX('Model Performance Data'!$O$8:$DY$56,0,MATCH(CONCATENATE($J1261,M$6),'Model Performance Data'!$O$6:$DY$6,0)),'Model Performance Data'!$B$8:$B$56,$C1261,'Model Performance Data'!$C$8:$C$56,$D1261)),"-",SUMIFS(INDEX('Model Performance Data'!$O$8:$DY$56,0,MATCH(CONCATENATE($J1261,M$6),'Model Performance Data'!$O$6:$DY$6,0)),'Model Performance Data'!$B$8:$B$56,$C1261,'Model Performance Data'!$C$8:$C$56,$D1261))</f>
        <v>0</v>
      </c>
      <c r="N1261" s="254">
        <f>IF(ISNA(SUMIFS(INDEX('Model Performance Data'!$O$8:$DY$56,0,MATCH(CONCATENATE($J1261,N$6),'Model Performance Data'!$O$6:$DY$6,0)),'Model Performance Data'!$B$8:$B$56,$C1261,'Model Performance Data'!$C$8:$C$56,$D1261)),"-",SUMIFS(INDEX('Model Performance Data'!$O$8:$DY$56,0,MATCH(CONCATENATE($J1261,N$6),'Model Performance Data'!$O$6:$DY$6,0)),'Model Performance Data'!$B$8:$B$56,$C1261,'Model Performance Data'!$C$8:$C$56,$D1261))</f>
        <v>0</v>
      </c>
      <c r="O1261" s="255">
        <f>IF(ISNA(SUMIFS(INDEX('Model Performance Data'!$O$8:$DY$56,0,MATCH(CONCATENATE($J1261,O$6),'Model Performance Data'!$O$6:$DY$6,0)),'Model Performance Data'!$B$8:$B$56,$C1261,'Model Performance Data'!$C$8:$C$56,$D1261)),"-",SUMIFS(INDEX('Model Performance Data'!$O$8:$DY$56,0,MATCH(CONCATENATE($J1261,O$6),'Model Performance Data'!$O$6:$DY$6,0)),'Model Performance Data'!$B$8:$B$56,$C1261,'Model Performance Data'!$C$8:$C$56,$D1261))</f>
        <v>0</v>
      </c>
    </row>
    <row r="1262" spans="2:15" x14ac:dyDescent="0.35">
      <c r="B1262" s="37" t="s">
        <v>80</v>
      </c>
      <c r="C1262" s="38" t="str">
        <f>IF(ISBLANK('Model Performance Data'!$B$57),"-",'Model Performance Data'!$B$57)</f>
        <v>-</v>
      </c>
      <c r="D1262" s="38" t="str">
        <f>IF(ISBLANK('Model Performance Data'!$C$57),"-",'Model Performance Data'!$C$57)</f>
        <v>-</v>
      </c>
      <c r="E1262" s="38" t="str">
        <f>IF(ISBLANK('Model Performance Data'!$D$57),"-",'Model Performance Data'!$D$57)</f>
        <v>-</v>
      </c>
      <c r="F1262" s="38" t="str">
        <f>IF(ISBLANK('Model Performance Data'!$E$57),"-",'Model Performance Data'!$E$57)</f>
        <v>-</v>
      </c>
      <c r="G1262" s="38" t="str">
        <f>IF(ISBLANK('Model Performance Data'!$F$57),"-",'Model Performance Data'!$F$57)</f>
        <v>-</v>
      </c>
      <c r="H1262" s="253">
        <v>1</v>
      </c>
      <c r="I1262" s="253">
        <v>5</v>
      </c>
      <c r="J1262" s="37" t="str">
        <f t="shared" si="67"/>
        <v>15</v>
      </c>
      <c r="K1262" s="38" t="str">
        <f>IF(ISBLANK('Model Performance Data'!$L$57),"-",'Model Performance Data'!$L$57)</f>
        <v>-</v>
      </c>
      <c r="L1262" s="38" t="str">
        <f>IF(ISBLANK('Model Performance Data'!$K$57),"-",'Model Performance Data'!$K$57)</f>
        <v>-</v>
      </c>
      <c r="M1262" s="254">
        <f>IF(ISNA(SUMIFS(INDEX('Model Performance Data'!$O$8:$DY$56,0,MATCH(CONCATENATE($J1262,M$6),'Model Performance Data'!$O$6:$DY$6,0)),'Model Performance Data'!$B$8:$B$56,$C1262,'Model Performance Data'!$C$8:$C$56,$D1262)),"-",SUMIFS(INDEX('Model Performance Data'!$O$8:$DY$56,0,MATCH(CONCATENATE($J1262,M$6),'Model Performance Data'!$O$6:$DY$6,0)),'Model Performance Data'!$B$8:$B$56,$C1262,'Model Performance Data'!$C$8:$C$56,$D1262))</f>
        <v>0</v>
      </c>
      <c r="N1262" s="254">
        <f>IF(ISNA(SUMIFS(INDEX('Model Performance Data'!$O$8:$DY$56,0,MATCH(CONCATENATE($J1262,N$6),'Model Performance Data'!$O$6:$DY$6,0)),'Model Performance Data'!$B$8:$B$56,$C1262,'Model Performance Data'!$C$8:$C$56,$D1262)),"-",SUMIFS(INDEX('Model Performance Data'!$O$8:$DY$56,0,MATCH(CONCATENATE($J1262,N$6),'Model Performance Data'!$O$6:$DY$6,0)),'Model Performance Data'!$B$8:$B$56,$C1262,'Model Performance Data'!$C$8:$C$56,$D1262))</f>
        <v>0</v>
      </c>
      <c r="O1262" s="255">
        <f>IF(ISNA(SUMIFS(INDEX('Model Performance Data'!$O$8:$DY$56,0,MATCH(CONCATENATE($J1262,O$6),'Model Performance Data'!$O$6:$DY$6,0)),'Model Performance Data'!$B$8:$B$56,$C1262,'Model Performance Data'!$C$8:$C$56,$D1262)),"-",SUMIFS(INDEX('Model Performance Data'!$O$8:$DY$56,0,MATCH(CONCATENATE($J1262,O$6),'Model Performance Data'!$O$6:$DY$6,0)),'Model Performance Data'!$B$8:$B$56,$C1262,'Model Performance Data'!$C$8:$C$56,$D1262))</f>
        <v>0</v>
      </c>
    </row>
    <row r="1263" spans="2:15" x14ac:dyDescent="0.35">
      <c r="B1263" s="37" t="s">
        <v>80</v>
      </c>
      <c r="C1263" s="38" t="str">
        <f>IF(ISBLANK('Model Performance Data'!$B$57),"-",'Model Performance Data'!$B$57)</f>
        <v>-</v>
      </c>
      <c r="D1263" s="38" t="str">
        <f>IF(ISBLANK('Model Performance Data'!$C$57),"-",'Model Performance Data'!$C$57)</f>
        <v>-</v>
      </c>
      <c r="E1263" s="38" t="str">
        <f>IF(ISBLANK('Model Performance Data'!$D$57),"-",'Model Performance Data'!$D$57)</f>
        <v>-</v>
      </c>
      <c r="F1263" s="38" t="str">
        <f>IF(ISBLANK('Model Performance Data'!$E$57),"-",'Model Performance Data'!$E$57)</f>
        <v>-</v>
      </c>
      <c r="G1263" s="38" t="str">
        <f>IF(ISBLANK('Model Performance Data'!$F$57),"-",'Model Performance Data'!$F$57)</f>
        <v>-</v>
      </c>
      <c r="H1263" s="253">
        <v>1</v>
      </c>
      <c r="I1263" s="253" t="s">
        <v>65</v>
      </c>
      <c r="J1263" s="37" t="str">
        <f t="shared" si="67"/>
        <v>1Goal</v>
      </c>
      <c r="K1263" s="38" t="str">
        <f>IF(ISBLANK('Model Performance Data'!$L$57),"-",'Model Performance Data'!$L$57)</f>
        <v>-</v>
      </c>
      <c r="L1263" s="38" t="str">
        <f>IF(ISBLANK('Model Performance Data'!$K$57),"-",'Model Performance Data'!$K$57)</f>
        <v>-</v>
      </c>
      <c r="M1263" s="254" t="str">
        <f>IF(ISNA(SUMIFS(INDEX('Model Performance Data'!$O$8:$DY$56,0,MATCH(CONCATENATE($J1263,M$6),'Model Performance Data'!$O$6:$DY$6,0)),'Model Performance Data'!$B$8:$B$56,$C1263,'Model Performance Data'!$C$8:$C$56,$D1263)),"-",SUMIFS(INDEX('Model Performance Data'!$O$8:$DY$56,0,MATCH(CONCATENATE($J1263,M$6),'Model Performance Data'!$O$6:$DY$6,0)),'Model Performance Data'!$B$8:$B$56,$C1263,'Model Performance Data'!$C$8:$C$56,$D1263))</f>
        <v>-</v>
      </c>
      <c r="N1263" s="254" t="str">
        <f>IF(ISNA(SUMIFS(INDEX('Model Performance Data'!$O$8:$DY$56,0,MATCH(CONCATENATE($J1263,N$6),'Model Performance Data'!$O$6:$DY$6,0)),'Model Performance Data'!$B$8:$B$56,$C1263,'Model Performance Data'!$C$8:$C$56,$D1263)),"-",SUMIFS(INDEX('Model Performance Data'!$O$8:$DY$56,0,MATCH(CONCATENATE($J1263,N$6),'Model Performance Data'!$O$6:$DY$6,0)),'Model Performance Data'!$B$8:$B$56,$C1263,'Model Performance Data'!$C$8:$C$56,$D1263))</f>
        <v>-</v>
      </c>
      <c r="O1263" s="255">
        <f>IF(ISNA(SUMIFS(INDEX('Model Performance Data'!$O$8:$DY$56,0,MATCH(CONCATENATE($J1263,O$6),'Model Performance Data'!$O$6:$DY$6,0)),'Model Performance Data'!$B$8:$B$56,$C1263,'Model Performance Data'!$C$8:$C$56,$D1263)),"-",SUMIFS(INDEX('Model Performance Data'!$O$8:$DY$56,0,MATCH(CONCATENATE($J1263,O$6),'Model Performance Data'!$O$6:$DY$6,0)),'Model Performance Data'!$B$8:$B$56,$C1263,'Model Performance Data'!$C$8:$C$56,$D1263))</f>
        <v>0</v>
      </c>
    </row>
    <row r="1264" spans="2:15" x14ac:dyDescent="0.35">
      <c r="B1264" s="37" t="s">
        <v>80</v>
      </c>
      <c r="C1264" s="38" t="str">
        <f>IF(ISBLANK('Model Performance Data'!$B$57),"-",'Model Performance Data'!$B$57)</f>
        <v>-</v>
      </c>
      <c r="D1264" s="38" t="str">
        <f>IF(ISBLANK('Model Performance Data'!$C$57),"-",'Model Performance Data'!$C$57)</f>
        <v>-</v>
      </c>
      <c r="E1264" s="38" t="str">
        <f>IF(ISBLANK('Model Performance Data'!$D$57),"-",'Model Performance Data'!$D$57)</f>
        <v>-</v>
      </c>
      <c r="F1264" s="38" t="str">
        <f>IF(ISBLANK('Model Performance Data'!$E$57),"-",'Model Performance Data'!$E$57)</f>
        <v>-</v>
      </c>
      <c r="G1264" s="38" t="str">
        <f>IF(ISBLANK('Model Performance Data'!$F$57),"-",'Model Performance Data'!$F$57)</f>
        <v>-</v>
      </c>
      <c r="H1264" s="253">
        <v>2</v>
      </c>
      <c r="I1264" s="253">
        <v>1</v>
      </c>
      <c r="J1264" s="37" t="str">
        <f t="shared" si="67"/>
        <v>21</v>
      </c>
      <c r="K1264" s="38" t="str">
        <f>IF(ISBLANK('Model Performance Data'!$L$57),"-",'Model Performance Data'!$L$57)</f>
        <v>-</v>
      </c>
      <c r="L1264" s="38" t="str">
        <f>IF(ISBLANK('Model Performance Data'!$K$57),"-",'Model Performance Data'!$K$57)</f>
        <v>-</v>
      </c>
      <c r="M1264" s="254">
        <f>IF(ISNA(SUMIFS(INDEX('Model Performance Data'!$O$8:$DY$56,0,MATCH(CONCATENATE($J1264,M$6),'Model Performance Data'!$O$6:$DY$6,0)),'Model Performance Data'!$B$8:$B$56,$C1264,'Model Performance Data'!$C$8:$C$56,$D1264)),"-",SUMIFS(INDEX('Model Performance Data'!$O$8:$DY$56,0,MATCH(CONCATENATE($J1264,M$6),'Model Performance Data'!$O$6:$DY$6,0)),'Model Performance Data'!$B$8:$B$56,$C1264,'Model Performance Data'!$C$8:$C$56,$D1264))</f>
        <v>0</v>
      </c>
      <c r="N1264" s="254">
        <f>IF(ISNA(SUMIFS(INDEX('Model Performance Data'!$O$8:$DY$56,0,MATCH(CONCATENATE($J1264,N$6),'Model Performance Data'!$O$6:$DY$6,0)),'Model Performance Data'!$B$8:$B$56,$C1264,'Model Performance Data'!$C$8:$C$56,$D1264)),"-",SUMIFS(INDEX('Model Performance Data'!$O$8:$DY$56,0,MATCH(CONCATENATE($J1264,N$6),'Model Performance Data'!$O$6:$DY$6,0)),'Model Performance Data'!$B$8:$B$56,$C1264,'Model Performance Data'!$C$8:$C$56,$D1264))</f>
        <v>0</v>
      </c>
      <c r="O1264" s="255">
        <f>IF(ISNA(SUMIFS(INDEX('Model Performance Data'!$O$8:$DY$56,0,MATCH(CONCATENATE($J1264,O$6),'Model Performance Data'!$O$6:$DY$6,0)),'Model Performance Data'!$B$8:$B$56,$C1264,'Model Performance Data'!$C$8:$C$56,$D1264)),"-",SUMIFS(INDEX('Model Performance Data'!$O$8:$DY$56,0,MATCH(CONCATENATE($J1264,O$6),'Model Performance Data'!$O$6:$DY$6,0)),'Model Performance Data'!$B$8:$B$56,$C1264,'Model Performance Data'!$C$8:$C$56,$D1264))</f>
        <v>0</v>
      </c>
    </row>
    <row r="1265" spans="2:15" x14ac:dyDescent="0.35">
      <c r="B1265" s="37" t="s">
        <v>80</v>
      </c>
      <c r="C1265" s="38" t="str">
        <f>IF(ISBLANK('Model Performance Data'!$B$57),"-",'Model Performance Data'!$B$57)</f>
        <v>-</v>
      </c>
      <c r="D1265" s="38" t="str">
        <f>IF(ISBLANK('Model Performance Data'!$C$57),"-",'Model Performance Data'!$C$57)</f>
        <v>-</v>
      </c>
      <c r="E1265" s="38" t="str">
        <f>IF(ISBLANK('Model Performance Data'!$D$57),"-",'Model Performance Data'!$D$57)</f>
        <v>-</v>
      </c>
      <c r="F1265" s="38" t="str">
        <f>IF(ISBLANK('Model Performance Data'!$E$57),"-",'Model Performance Data'!$E$57)</f>
        <v>-</v>
      </c>
      <c r="G1265" s="38" t="str">
        <f>IF(ISBLANK('Model Performance Data'!$F$57),"-",'Model Performance Data'!$F$57)</f>
        <v>-</v>
      </c>
      <c r="H1265" s="253">
        <v>2</v>
      </c>
      <c r="I1265" s="253">
        <v>2</v>
      </c>
      <c r="J1265" s="37" t="str">
        <f t="shared" si="67"/>
        <v>22</v>
      </c>
      <c r="K1265" s="38" t="str">
        <f>IF(ISBLANK('Model Performance Data'!$L$57),"-",'Model Performance Data'!$L$57)</f>
        <v>-</v>
      </c>
      <c r="L1265" s="38" t="str">
        <f>IF(ISBLANK('Model Performance Data'!$K$57),"-",'Model Performance Data'!$K$57)</f>
        <v>-</v>
      </c>
      <c r="M1265" s="254">
        <f>IF(ISNA(SUMIFS(INDEX('Model Performance Data'!$O$8:$DY$56,0,MATCH(CONCATENATE($J1265,M$6),'Model Performance Data'!$O$6:$DY$6,0)),'Model Performance Data'!$B$8:$B$56,$C1265,'Model Performance Data'!$C$8:$C$56,$D1265)),"-",SUMIFS(INDEX('Model Performance Data'!$O$8:$DY$56,0,MATCH(CONCATENATE($J1265,M$6),'Model Performance Data'!$O$6:$DY$6,0)),'Model Performance Data'!$B$8:$B$56,$C1265,'Model Performance Data'!$C$8:$C$56,$D1265))</f>
        <v>0</v>
      </c>
      <c r="N1265" s="254">
        <f>IF(ISNA(SUMIFS(INDEX('Model Performance Data'!$O$8:$DY$56,0,MATCH(CONCATENATE($J1265,N$6),'Model Performance Data'!$O$6:$DY$6,0)),'Model Performance Data'!$B$8:$B$56,$C1265,'Model Performance Data'!$C$8:$C$56,$D1265)),"-",SUMIFS(INDEX('Model Performance Data'!$O$8:$DY$56,0,MATCH(CONCATENATE($J1265,N$6),'Model Performance Data'!$O$6:$DY$6,0)),'Model Performance Data'!$B$8:$B$56,$C1265,'Model Performance Data'!$C$8:$C$56,$D1265))</f>
        <v>0</v>
      </c>
      <c r="O1265" s="255">
        <f>IF(ISNA(SUMIFS(INDEX('Model Performance Data'!$O$8:$DY$56,0,MATCH(CONCATENATE($J1265,O$6),'Model Performance Data'!$O$6:$DY$6,0)),'Model Performance Data'!$B$8:$B$56,$C1265,'Model Performance Data'!$C$8:$C$56,$D1265)),"-",SUMIFS(INDEX('Model Performance Data'!$O$8:$DY$56,0,MATCH(CONCATENATE($J1265,O$6),'Model Performance Data'!$O$6:$DY$6,0)),'Model Performance Data'!$B$8:$B$56,$C1265,'Model Performance Data'!$C$8:$C$56,$D1265))</f>
        <v>0</v>
      </c>
    </row>
    <row r="1266" spans="2:15" x14ac:dyDescent="0.35">
      <c r="B1266" s="37" t="s">
        <v>80</v>
      </c>
      <c r="C1266" s="38" t="str">
        <f>IF(ISBLANK('Model Performance Data'!$B$57),"-",'Model Performance Data'!$B$57)</f>
        <v>-</v>
      </c>
      <c r="D1266" s="38" t="str">
        <f>IF(ISBLANK('Model Performance Data'!$C$57),"-",'Model Performance Data'!$C$57)</f>
        <v>-</v>
      </c>
      <c r="E1266" s="38" t="str">
        <f>IF(ISBLANK('Model Performance Data'!$D$57),"-",'Model Performance Data'!$D$57)</f>
        <v>-</v>
      </c>
      <c r="F1266" s="38" t="str">
        <f>IF(ISBLANK('Model Performance Data'!$E$57),"-",'Model Performance Data'!$E$57)</f>
        <v>-</v>
      </c>
      <c r="G1266" s="38" t="str">
        <f>IF(ISBLANK('Model Performance Data'!$F$57),"-",'Model Performance Data'!$F$57)</f>
        <v>-</v>
      </c>
      <c r="H1266" s="253">
        <v>2</v>
      </c>
      <c r="I1266" s="253">
        <v>3</v>
      </c>
      <c r="J1266" s="37" t="str">
        <f t="shared" si="67"/>
        <v>23</v>
      </c>
      <c r="K1266" s="38" t="str">
        <f>IF(ISBLANK('Model Performance Data'!$L$57),"-",'Model Performance Data'!$L$57)</f>
        <v>-</v>
      </c>
      <c r="L1266" s="38" t="str">
        <f>IF(ISBLANK('Model Performance Data'!$K$57),"-",'Model Performance Data'!$K$57)</f>
        <v>-</v>
      </c>
      <c r="M1266" s="254">
        <f>IF(ISNA(SUMIFS(INDEX('Model Performance Data'!$O$8:$DY$56,0,MATCH(CONCATENATE($J1266,M$6),'Model Performance Data'!$O$6:$DY$6,0)),'Model Performance Data'!$B$8:$B$56,$C1266,'Model Performance Data'!$C$8:$C$56,$D1266)),"-",SUMIFS(INDEX('Model Performance Data'!$O$8:$DY$56,0,MATCH(CONCATENATE($J1266,M$6),'Model Performance Data'!$O$6:$DY$6,0)),'Model Performance Data'!$B$8:$B$56,$C1266,'Model Performance Data'!$C$8:$C$56,$D1266))</f>
        <v>0</v>
      </c>
      <c r="N1266" s="254">
        <f>IF(ISNA(SUMIFS(INDEX('Model Performance Data'!$O$8:$DY$56,0,MATCH(CONCATENATE($J1266,N$6),'Model Performance Data'!$O$6:$DY$6,0)),'Model Performance Data'!$B$8:$B$56,$C1266,'Model Performance Data'!$C$8:$C$56,$D1266)),"-",SUMIFS(INDEX('Model Performance Data'!$O$8:$DY$56,0,MATCH(CONCATENATE($J1266,N$6),'Model Performance Data'!$O$6:$DY$6,0)),'Model Performance Data'!$B$8:$B$56,$C1266,'Model Performance Data'!$C$8:$C$56,$D1266))</f>
        <v>0</v>
      </c>
      <c r="O1266" s="255">
        <f>IF(ISNA(SUMIFS(INDEX('Model Performance Data'!$O$8:$DY$56,0,MATCH(CONCATENATE($J1266,O$6),'Model Performance Data'!$O$6:$DY$6,0)),'Model Performance Data'!$B$8:$B$56,$C1266,'Model Performance Data'!$C$8:$C$56,$D1266)),"-",SUMIFS(INDEX('Model Performance Data'!$O$8:$DY$56,0,MATCH(CONCATENATE($J1266,O$6),'Model Performance Data'!$O$6:$DY$6,0)),'Model Performance Data'!$B$8:$B$56,$C1266,'Model Performance Data'!$C$8:$C$56,$D1266))</f>
        <v>0</v>
      </c>
    </row>
    <row r="1267" spans="2:15" x14ac:dyDescent="0.35">
      <c r="B1267" s="37" t="s">
        <v>80</v>
      </c>
      <c r="C1267" s="38" t="str">
        <f>IF(ISBLANK('Model Performance Data'!$B$57),"-",'Model Performance Data'!$B$57)</f>
        <v>-</v>
      </c>
      <c r="D1267" s="38" t="str">
        <f>IF(ISBLANK('Model Performance Data'!$C$57),"-",'Model Performance Data'!$C$57)</f>
        <v>-</v>
      </c>
      <c r="E1267" s="38" t="str">
        <f>IF(ISBLANK('Model Performance Data'!$D$57),"-",'Model Performance Data'!$D$57)</f>
        <v>-</v>
      </c>
      <c r="F1267" s="38" t="str">
        <f>IF(ISBLANK('Model Performance Data'!$E$57),"-",'Model Performance Data'!$E$57)</f>
        <v>-</v>
      </c>
      <c r="G1267" s="38" t="str">
        <f>IF(ISBLANK('Model Performance Data'!$F$57),"-",'Model Performance Data'!$F$57)</f>
        <v>-</v>
      </c>
      <c r="H1267" s="253">
        <v>2</v>
      </c>
      <c r="I1267" s="253">
        <v>4</v>
      </c>
      <c r="J1267" s="37" t="str">
        <f t="shared" si="67"/>
        <v>24</v>
      </c>
      <c r="K1267" s="38" t="str">
        <f>IF(ISBLANK('Model Performance Data'!$L$57),"-",'Model Performance Data'!$L$57)</f>
        <v>-</v>
      </c>
      <c r="L1267" s="38" t="str">
        <f>IF(ISBLANK('Model Performance Data'!$K$57),"-",'Model Performance Data'!$K$57)</f>
        <v>-</v>
      </c>
      <c r="M1267" s="254">
        <f>IF(ISNA(SUMIFS(INDEX('Model Performance Data'!$O$8:$DY$56,0,MATCH(CONCATENATE($J1267,M$6),'Model Performance Data'!$O$6:$DY$6,0)),'Model Performance Data'!$B$8:$B$56,$C1267,'Model Performance Data'!$C$8:$C$56,$D1267)),"-",SUMIFS(INDEX('Model Performance Data'!$O$8:$DY$56,0,MATCH(CONCATENATE($J1267,M$6),'Model Performance Data'!$O$6:$DY$6,0)),'Model Performance Data'!$B$8:$B$56,$C1267,'Model Performance Data'!$C$8:$C$56,$D1267))</f>
        <v>0</v>
      </c>
      <c r="N1267" s="254">
        <f>IF(ISNA(SUMIFS(INDEX('Model Performance Data'!$O$8:$DY$56,0,MATCH(CONCATENATE($J1267,N$6),'Model Performance Data'!$O$6:$DY$6,0)),'Model Performance Data'!$B$8:$B$56,$C1267,'Model Performance Data'!$C$8:$C$56,$D1267)),"-",SUMIFS(INDEX('Model Performance Data'!$O$8:$DY$56,0,MATCH(CONCATENATE($J1267,N$6),'Model Performance Data'!$O$6:$DY$6,0)),'Model Performance Data'!$B$8:$B$56,$C1267,'Model Performance Data'!$C$8:$C$56,$D1267))</f>
        <v>0</v>
      </c>
      <c r="O1267" s="255">
        <f>IF(ISNA(SUMIFS(INDEX('Model Performance Data'!$O$8:$DY$56,0,MATCH(CONCATENATE($J1267,O$6),'Model Performance Data'!$O$6:$DY$6,0)),'Model Performance Data'!$B$8:$B$56,$C1267,'Model Performance Data'!$C$8:$C$56,$D1267)),"-",SUMIFS(INDEX('Model Performance Data'!$O$8:$DY$56,0,MATCH(CONCATENATE($J1267,O$6),'Model Performance Data'!$O$6:$DY$6,0)),'Model Performance Data'!$B$8:$B$56,$C1267,'Model Performance Data'!$C$8:$C$56,$D1267))</f>
        <v>0</v>
      </c>
    </row>
    <row r="1268" spans="2:15" x14ac:dyDescent="0.35">
      <c r="B1268" s="37" t="s">
        <v>80</v>
      </c>
      <c r="C1268" s="38" t="str">
        <f>IF(ISBLANK('Model Performance Data'!$B$57),"-",'Model Performance Data'!$B$57)</f>
        <v>-</v>
      </c>
      <c r="D1268" s="38" t="str">
        <f>IF(ISBLANK('Model Performance Data'!$C$57),"-",'Model Performance Data'!$C$57)</f>
        <v>-</v>
      </c>
      <c r="E1268" s="38" t="str">
        <f>IF(ISBLANK('Model Performance Data'!$D$57),"-",'Model Performance Data'!$D$57)</f>
        <v>-</v>
      </c>
      <c r="F1268" s="38" t="str">
        <f>IF(ISBLANK('Model Performance Data'!$E$57),"-",'Model Performance Data'!$E$57)</f>
        <v>-</v>
      </c>
      <c r="G1268" s="38" t="str">
        <f>IF(ISBLANK('Model Performance Data'!$F$57),"-",'Model Performance Data'!$F$57)</f>
        <v>-</v>
      </c>
      <c r="H1268" s="253">
        <v>2</v>
      </c>
      <c r="I1268" s="253">
        <v>5</v>
      </c>
      <c r="J1268" s="37" t="str">
        <f t="shared" si="67"/>
        <v>25</v>
      </c>
      <c r="K1268" s="38" t="str">
        <f>IF(ISBLANK('Model Performance Data'!$L$57),"-",'Model Performance Data'!$L$57)</f>
        <v>-</v>
      </c>
      <c r="L1268" s="38" t="str">
        <f>IF(ISBLANK('Model Performance Data'!$K$57),"-",'Model Performance Data'!$K$57)</f>
        <v>-</v>
      </c>
      <c r="M1268" s="254">
        <f>IF(ISNA(SUMIFS(INDEX('Model Performance Data'!$O$8:$DY$56,0,MATCH(CONCATENATE($J1268,M$6),'Model Performance Data'!$O$6:$DY$6,0)),'Model Performance Data'!$B$8:$B$56,$C1268,'Model Performance Data'!$C$8:$C$56,$D1268)),"-",SUMIFS(INDEX('Model Performance Data'!$O$8:$DY$56,0,MATCH(CONCATENATE($J1268,M$6),'Model Performance Data'!$O$6:$DY$6,0)),'Model Performance Data'!$B$8:$B$56,$C1268,'Model Performance Data'!$C$8:$C$56,$D1268))</f>
        <v>0</v>
      </c>
      <c r="N1268" s="254">
        <f>IF(ISNA(SUMIFS(INDEX('Model Performance Data'!$O$8:$DY$56,0,MATCH(CONCATENATE($J1268,N$6),'Model Performance Data'!$O$6:$DY$6,0)),'Model Performance Data'!$B$8:$B$56,$C1268,'Model Performance Data'!$C$8:$C$56,$D1268)),"-",SUMIFS(INDEX('Model Performance Data'!$O$8:$DY$56,0,MATCH(CONCATENATE($J1268,N$6),'Model Performance Data'!$O$6:$DY$6,0)),'Model Performance Data'!$B$8:$B$56,$C1268,'Model Performance Data'!$C$8:$C$56,$D1268))</f>
        <v>0</v>
      </c>
      <c r="O1268" s="255">
        <f>IF(ISNA(SUMIFS(INDEX('Model Performance Data'!$O$8:$DY$56,0,MATCH(CONCATENATE($J1268,O$6),'Model Performance Data'!$O$6:$DY$6,0)),'Model Performance Data'!$B$8:$B$56,$C1268,'Model Performance Data'!$C$8:$C$56,$D1268)),"-",SUMIFS(INDEX('Model Performance Data'!$O$8:$DY$56,0,MATCH(CONCATENATE($J1268,O$6),'Model Performance Data'!$O$6:$DY$6,0)),'Model Performance Data'!$B$8:$B$56,$C1268,'Model Performance Data'!$C$8:$C$56,$D1268))</f>
        <v>0</v>
      </c>
    </row>
    <row r="1269" spans="2:15" x14ac:dyDescent="0.35">
      <c r="B1269" s="37" t="s">
        <v>80</v>
      </c>
      <c r="C1269" s="38" t="str">
        <f>IF(ISBLANK('Model Performance Data'!$B$57),"-",'Model Performance Data'!$B$57)</f>
        <v>-</v>
      </c>
      <c r="D1269" s="38" t="str">
        <f>IF(ISBLANK('Model Performance Data'!$C$57),"-",'Model Performance Data'!$C$57)</f>
        <v>-</v>
      </c>
      <c r="E1269" s="38" t="str">
        <f>IF(ISBLANK('Model Performance Data'!$D$57),"-",'Model Performance Data'!$D$57)</f>
        <v>-</v>
      </c>
      <c r="F1269" s="38" t="str">
        <f>IF(ISBLANK('Model Performance Data'!$E$57),"-",'Model Performance Data'!$E$57)</f>
        <v>-</v>
      </c>
      <c r="G1269" s="38" t="str">
        <f>IF(ISBLANK('Model Performance Data'!$F$57),"-",'Model Performance Data'!$F$57)</f>
        <v>-</v>
      </c>
      <c r="H1269" s="253">
        <v>2</v>
      </c>
      <c r="I1269" s="253" t="s">
        <v>65</v>
      </c>
      <c r="J1269" s="37" t="str">
        <f t="shared" si="67"/>
        <v>2Goal</v>
      </c>
      <c r="K1269" s="38" t="str">
        <f>IF(ISBLANK('Model Performance Data'!$L$57),"-",'Model Performance Data'!$L$57)</f>
        <v>-</v>
      </c>
      <c r="L1269" s="38" t="str">
        <f>IF(ISBLANK('Model Performance Data'!$K$57),"-",'Model Performance Data'!$K$57)</f>
        <v>-</v>
      </c>
      <c r="M1269" s="254" t="str">
        <f>IF(ISNA(SUMIFS(INDEX('Model Performance Data'!$O$8:$DY$56,0,MATCH(CONCATENATE($J1269,M$6),'Model Performance Data'!$O$6:$DY$6,0)),'Model Performance Data'!$B$8:$B$56,$C1269,'Model Performance Data'!$C$8:$C$56,$D1269)),"-",SUMIFS(INDEX('Model Performance Data'!$O$8:$DY$56,0,MATCH(CONCATENATE($J1269,M$6),'Model Performance Data'!$O$6:$DY$6,0)),'Model Performance Data'!$B$8:$B$56,$C1269,'Model Performance Data'!$C$8:$C$56,$D1269))</f>
        <v>-</v>
      </c>
      <c r="N1269" s="254" t="str">
        <f>IF(ISNA(SUMIFS(INDEX('Model Performance Data'!$O$8:$DY$56,0,MATCH(CONCATENATE($J1269,N$6),'Model Performance Data'!$O$6:$DY$6,0)),'Model Performance Data'!$B$8:$B$56,$C1269,'Model Performance Data'!$C$8:$C$56,$D1269)),"-",SUMIFS(INDEX('Model Performance Data'!$O$8:$DY$56,0,MATCH(CONCATENATE($J1269,N$6),'Model Performance Data'!$O$6:$DY$6,0)),'Model Performance Data'!$B$8:$B$56,$C1269,'Model Performance Data'!$C$8:$C$56,$D1269))</f>
        <v>-</v>
      </c>
      <c r="O1269" s="255">
        <f>IF(ISNA(SUMIFS(INDEX('Model Performance Data'!$O$8:$DY$56,0,MATCH(CONCATENATE($J1269,O$6),'Model Performance Data'!$O$6:$DY$6,0)),'Model Performance Data'!$B$8:$B$56,$C1269,'Model Performance Data'!$C$8:$C$56,$D1269)),"-",SUMIFS(INDEX('Model Performance Data'!$O$8:$DY$56,0,MATCH(CONCATENATE($J1269,O$6),'Model Performance Data'!$O$6:$DY$6,0)),'Model Performance Data'!$B$8:$B$56,$C1269,'Model Performance Data'!$C$8:$C$56,$D1269))</f>
        <v>0</v>
      </c>
    </row>
    <row r="1270" spans="2:15" x14ac:dyDescent="0.35">
      <c r="B1270" s="37" t="s">
        <v>80</v>
      </c>
      <c r="C1270" s="38" t="str">
        <f>IF(ISBLANK('Model Performance Data'!$B$57),"-",'Model Performance Data'!$B$57)</f>
        <v>-</v>
      </c>
      <c r="D1270" s="38" t="str">
        <f>IF(ISBLANK('Model Performance Data'!$C$57),"-",'Model Performance Data'!$C$57)</f>
        <v>-</v>
      </c>
      <c r="E1270" s="38" t="str">
        <f>IF(ISBLANK('Model Performance Data'!$D$57),"-",'Model Performance Data'!$D$57)</f>
        <v>-</v>
      </c>
      <c r="F1270" s="38" t="str">
        <f>IF(ISBLANK('Model Performance Data'!$E$57),"-",'Model Performance Data'!$E$57)</f>
        <v>-</v>
      </c>
      <c r="G1270" s="38" t="str">
        <f>IF(ISBLANK('Model Performance Data'!$F$57),"-",'Model Performance Data'!$F$57)</f>
        <v>-</v>
      </c>
      <c r="H1270" s="253">
        <v>3</v>
      </c>
      <c r="I1270" s="253">
        <v>1</v>
      </c>
      <c r="J1270" s="37" t="str">
        <f t="shared" si="67"/>
        <v>31</v>
      </c>
      <c r="K1270" s="38" t="str">
        <f>IF(ISBLANK('Model Performance Data'!$L$57),"-",'Model Performance Data'!$L$57)</f>
        <v>-</v>
      </c>
      <c r="L1270" s="38" t="str">
        <f>IF(ISBLANK('Model Performance Data'!$K$57),"-",'Model Performance Data'!$K$57)</f>
        <v>-</v>
      </c>
      <c r="M1270" s="254">
        <f>IF(ISNA(SUMIFS(INDEX('Model Performance Data'!$O$8:$DY$56,0,MATCH(CONCATENATE($J1270,M$6),'Model Performance Data'!$O$6:$DY$6,0)),'Model Performance Data'!$B$8:$B$56,$C1270,'Model Performance Data'!$C$8:$C$56,$D1270)),"-",SUMIFS(INDEX('Model Performance Data'!$O$8:$DY$56,0,MATCH(CONCATENATE($J1270,M$6),'Model Performance Data'!$O$6:$DY$6,0)),'Model Performance Data'!$B$8:$B$56,$C1270,'Model Performance Data'!$C$8:$C$56,$D1270))</f>
        <v>0</v>
      </c>
      <c r="N1270" s="254">
        <f>IF(ISNA(SUMIFS(INDEX('Model Performance Data'!$O$8:$DY$56,0,MATCH(CONCATENATE($J1270,N$6),'Model Performance Data'!$O$6:$DY$6,0)),'Model Performance Data'!$B$8:$B$56,$C1270,'Model Performance Data'!$C$8:$C$56,$D1270)),"-",SUMIFS(INDEX('Model Performance Data'!$O$8:$DY$56,0,MATCH(CONCATENATE($J1270,N$6),'Model Performance Data'!$O$6:$DY$6,0)),'Model Performance Data'!$B$8:$B$56,$C1270,'Model Performance Data'!$C$8:$C$56,$D1270))</f>
        <v>0</v>
      </c>
      <c r="O1270" s="255">
        <f>IF(ISNA(SUMIFS(INDEX('Model Performance Data'!$O$8:$DY$56,0,MATCH(CONCATENATE($J1270,O$6),'Model Performance Data'!$O$6:$DY$6,0)),'Model Performance Data'!$B$8:$B$56,$C1270,'Model Performance Data'!$C$8:$C$56,$D1270)),"-",SUMIFS(INDEX('Model Performance Data'!$O$8:$DY$56,0,MATCH(CONCATENATE($J1270,O$6),'Model Performance Data'!$O$6:$DY$6,0)),'Model Performance Data'!$B$8:$B$56,$C1270,'Model Performance Data'!$C$8:$C$56,$D1270))</f>
        <v>0</v>
      </c>
    </row>
    <row r="1271" spans="2:15" x14ac:dyDescent="0.35">
      <c r="B1271" s="37" t="s">
        <v>80</v>
      </c>
      <c r="C1271" s="38" t="str">
        <f>IF(ISBLANK('Model Performance Data'!$B$57),"-",'Model Performance Data'!$B$57)</f>
        <v>-</v>
      </c>
      <c r="D1271" s="38" t="str">
        <f>IF(ISBLANK('Model Performance Data'!$C$57),"-",'Model Performance Data'!$C$57)</f>
        <v>-</v>
      </c>
      <c r="E1271" s="38" t="str">
        <f>IF(ISBLANK('Model Performance Data'!$D$57),"-",'Model Performance Data'!$D$57)</f>
        <v>-</v>
      </c>
      <c r="F1271" s="38" t="str">
        <f>IF(ISBLANK('Model Performance Data'!$E$57),"-",'Model Performance Data'!$E$57)</f>
        <v>-</v>
      </c>
      <c r="G1271" s="38" t="str">
        <f>IF(ISBLANK('Model Performance Data'!$F$57),"-",'Model Performance Data'!$F$57)</f>
        <v>-</v>
      </c>
      <c r="H1271" s="253">
        <v>3</v>
      </c>
      <c r="I1271" s="253">
        <v>2</v>
      </c>
      <c r="J1271" s="37" t="str">
        <f t="shared" si="67"/>
        <v>32</v>
      </c>
      <c r="K1271" s="38" t="str">
        <f>IF(ISBLANK('Model Performance Data'!$L$57),"-",'Model Performance Data'!$L$57)</f>
        <v>-</v>
      </c>
      <c r="L1271" s="38" t="str">
        <f>IF(ISBLANK('Model Performance Data'!$K$57),"-",'Model Performance Data'!$K$57)</f>
        <v>-</v>
      </c>
      <c r="M1271" s="254">
        <f>IF(ISNA(SUMIFS(INDEX('Model Performance Data'!$O$8:$DY$56,0,MATCH(CONCATENATE($J1271,M$6),'Model Performance Data'!$O$6:$DY$6,0)),'Model Performance Data'!$B$8:$B$56,$C1271,'Model Performance Data'!$C$8:$C$56,$D1271)),"-",SUMIFS(INDEX('Model Performance Data'!$O$8:$DY$56,0,MATCH(CONCATENATE($J1271,M$6),'Model Performance Data'!$O$6:$DY$6,0)),'Model Performance Data'!$B$8:$B$56,$C1271,'Model Performance Data'!$C$8:$C$56,$D1271))</f>
        <v>0</v>
      </c>
      <c r="N1271" s="254">
        <f>IF(ISNA(SUMIFS(INDEX('Model Performance Data'!$O$8:$DY$56,0,MATCH(CONCATENATE($J1271,N$6),'Model Performance Data'!$O$6:$DY$6,0)),'Model Performance Data'!$B$8:$B$56,$C1271,'Model Performance Data'!$C$8:$C$56,$D1271)),"-",SUMIFS(INDEX('Model Performance Data'!$O$8:$DY$56,0,MATCH(CONCATENATE($J1271,N$6),'Model Performance Data'!$O$6:$DY$6,0)),'Model Performance Data'!$B$8:$B$56,$C1271,'Model Performance Data'!$C$8:$C$56,$D1271))</f>
        <v>0</v>
      </c>
      <c r="O1271" s="255">
        <f>IF(ISNA(SUMIFS(INDEX('Model Performance Data'!$O$8:$DY$56,0,MATCH(CONCATENATE($J1271,O$6),'Model Performance Data'!$O$6:$DY$6,0)),'Model Performance Data'!$B$8:$B$56,$C1271,'Model Performance Data'!$C$8:$C$56,$D1271)),"-",SUMIFS(INDEX('Model Performance Data'!$O$8:$DY$56,0,MATCH(CONCATENATE($J1271,O$6),'Model Performance Data'!$O$6:$DY$6,0)),'Model Performance Data'!$B$8:$B$56,$C1271,'Model Performance Data'!$C$8:$C$56,$D1271))</f>
        <v>0</v>
      </c>
    </row>
    <row r="1272" spans="2:15" x14ac:dyDescent="0.35">
      <c r="B1272" s="37" t="s">
        <v>80</v>
      </c>
      <c r="C1272" s="38" t="str">
        <f>IF(ISBLANK('Model Performance Data'!$B$57),"-",'Model Performance Data'!$B$57)</f>
        <v>-</v>
      </c>
      <c r="D1272" s="38" t="str">
        <f>IF(ISBLANK('Model Performance Data'!$C$57),"-",'Model Performance Data'!$C$57)</f>
        <v>-</v>
      </c>
      <c r="E1272" s="38" t="str">
        <f>IF(ISBLANK('Model Performance Data'!$D$57),"-",'Model Performance Data'!$D$57)</f>
        <v>-</v>
      </c>
      <c r="F1272" s="38" t="str">
        <f>IF(ISBLANK('Model Performance Data'!$E$57),"-",'Model Performance Data'!$E$57)</f>
        <v>-</v>
      </c>
      <c r="G1272" s="38" t="str">
        <f>IF(ISBLANK('Model Performance Data'!$F$57),"-",'Model Performance Data'!$F$57)</f>
        <v>-</v>
      </c>
      <c r="H1272" s="253">
        <v>3</v>
      </c>
      <c r="I1272" s="253">
        <v>3</v>
      </c>
      <c r="J1272" s="37" t="str">
        <f t="shared" si="67"/>
        <v>33</v>
      </c>
      <c r="K1272" s="38" t="str">
        <f>IF(ISBLANK('Model Performance Data'!$L$57),"-",'Model Performance Data'!$L$57)</f>
        <v>-</v>
      </c>
      <c r="L1272" s="38" t="str">
        <f>IF(ISBLANK('Model Performance Data'!$K$57),"-",'Model Performance Data'!$K$57)</f>
        <v>-</v>
      </c>
      <c r="M1272" s="254">
        <f>IF(ISNA(SUMIFS(INDEX('Model Performance Data'!$O$8:$DY$56,0,MATCH(CONCATENATE($J1272,M$6),'Model Performance Data'!$O$6:$DY$6,0)),'Model Performance Data'!$B$8:$B$56,$C1272,'Model Performance Data'!$C$8:$C$56,$D1272)),"-",SUMIFS(INDEX('Model Performance Data'!$O$8:$DY$56,0,MATCH(CONCATENATE($J1272,M$6),'Model Performance Data'!$O$6:$DY$6,0)),'Model Performance Data'!$B$8:$B$56,$C1272,'Model Performance Data'!$C$8:$C$56,$D1272))</f>
        <v>0</v>
      </c>
      <c r="N1272" s="254">
        <f>IF(ISNA(SUMIFS(INDEX('Model Performance Data'!$O$8:$DY$56,0,MATCH(CONCATENATE($J1272,N$6),'Model Performance Data'!$O$6:$DY$6,0)),'Model Performance Data'!$B$8:$B$56,$C1272,'Model Performance Data'!$C$8:$C$56,$D1272)),"-",SUMIFS(INDEX('Model Performance Data'!$O$8:$DY$56,0,MATCH(CONCATENATE($J1272,N$6),'Model Performance Data'!$O$6:$DY$6,0)),'Model Performance Data'!$B$8:$B$56,$C1272,'Model Performance Data'!$C$8:$C$56,$D1272))</f>
        <v>0</v>
      </c>
      <c r="O1272" s="255">
        <f>IF(ISNA(SUMIFS(INDEX('Model Performance Data'!$O$8:$DY$56,0,MATCH(CONCATENATE($J1272,O$6),'Model Performance Data'!$O$6:$DY$6,0)),'Model Performance Data'!$B$8:$B$56,$C1272,'Model Performance Data'!$C$8:$C$56,$D1272)),"-",SUMIFS(INDEX('Model Performance Data'!$O$8:$DY$56,0,MATCH(CONCATENATE($J1272,O$6),'Model Performance Data'!$O$6:$DY$6,0)),'Model Performance Data'!$B$8:$B$56,$C1272,'Model Performance Data'!$C$8:$C$56,$D1272))</f>
        <v>0</v>
      </c>
    </row>
    <row r="1273" spans="2:15" x14ac:dyDescent="0.35">
      <c r="B1273" s="37" t="s">
        <v>80</v>
      </c>
      <c r="C1273" s="38" t="str">
        <f>IF(ISBLANK('Model Performance Data'!$B$57),"-",'Model Performance Data'!$B$57)</f>
        <v>-</v>
      </c>
      <c r="D1273" s="38" t="str">
        <f>IF(ISBLANK('Model Performance Data'!$C$57),"-",'Model Performance Data'!$C$57)</f>
        <v>-</v>
      </c>
      <c r="E1273" s="38" t="str">
        <f>IF(ISBLANK('Model Performance Data'!$D$57),"-",'Model Performance Data'!$D$57)</f>
        <v>-</v>
      </c>
      <c r="F1273" s="38" t="str">
        <f>IF(ISBLANK('Model Performance Data'!$E$57),"-",'Model Performance Data'!$E$57)</f>
        <v>-</v>
      </c>
      <c r="G1273" s="38" t="str">
        <f>IF(ISBLANK('Model Performance Data'!$F$57),"-",'Model Performance Data'!$F$57)</f>
        <v>-</v>
      </c>
      <c r="H1273" s="253">
        <v>3</v>
      </c>
      <c r="I1273" s="253">
        <v>4</v>
      </c>
      <c r="J1273" s="37" t="str">
        <f t="shared" si="67"/>
        <v>34</v>
      </c>
      <c r="K1273" s="38" t="str">
        <f>IF(ISBLANK('Model Performance Data'!$L$57),"-",'Model Performance Data'!$L$57)</f>
        <v>-</v>
      </c>
      <c r="L1273" s="38" t="str">
        <f>IF(ISBLANK('Model Performance Data'!$K$57),"-",'Model Performance Data'!$K$57)</f>
        <v>-</v>
      </c>
      <c r="M1273" s="254">
        <f>IF(ISNA(SUMIFS(INDEX('Model Performance Data'!$O$8:$DY$56,0,MATCH(CONCATENATE($J1273,M$6),'Model Performance Data'!$O$6:$DY$6,0)),'Model Performance Data'!$B$8:$B$56,$C1273,'Model Performance Data'!$C$8:$C$56,$D1273)),"-",SUMIFS(INDEX('Model Performance Data'!$O$8:$DY$56,0,MATCH(CONCATENATE($J1273,M$6),'Model Performance Data'!$O$6:$DY$6,0)),'Model Performance Data'!$B$8:$B$56,$C1273,'Model Performance Data'!$C$8:$C$56,$D1273))</f>
        <v>0</v>
      </c>
      <c r="N1273" s="254">
        <f>IF(ISNA(SUMIFS(INDEX('Model Performance Data'!$O$8:$DY$56,0,MATCH(CONCATENATE($J1273,N$6),'Model Performance Data'!$O$6:$DY$6,0)),'Model Performance Data'!$B$8:$B$56,$C1273,'Model Performance Data'!$C$8:$C$56,$D1273)),"-",SUMIFS(INDEX('Model Performance Data'!$O$8:$DY$56,0,MATCH(CONCATENATE($J1273,N$6),'Model Performance Data'!$O$6:$DY$6,0)),'Model Performance Data'!$B$8:$B$56,$C1273,'Model Performance Data'!$C$8:$C$56,$D1273))</f>
        <v>0</v>
      </c>
      <c r="O1273" s="255">
        <f>IF(ISNA(SUMIFS(INDEX('Model Performance Data'!$O$8:$DY$56,0,MATCH(CONCATENATE($J1273,O$6),'Model Performance Data'!$O$6:$DY$6,0)),'Model Performance Data'!$B$8:$B$56,$C1273,'Model Performance Data'!$C$8:$C$56,$D1273)),"-",SUMIFS(INDEX('Model Performance Data'!$O$8:$DY$56,0,MATCH(CONCATENATE($J1273,O$6),'Model Performance Data'!$O$6:$DY$6,0)),'Model Performance Data'!$B$8:$B$56,$C1273,'Model Performance Data'!$C$8:$C$56,$D1273))</f>
        <v>0</v>
      </c>
    </row>
    <row r="1274" spans="2:15" x14ac:dyDescent="0.35">
      <c r="B1274" s="37" t="s">
        <v>80</v>
      </c>
      <c r="C1274" s="38" t="str">
        <f>IF(ISBLANK('Model Performance Data'!$B$57),"-",'Model Performance Data'!$B$57)</f>
        <v>-</v>
      </c>
      <c r="D1274" s="38" t="str">
        <f>IF(ISBLANK('Model Performance Data'!$C$57),"-",'Model Performance Data'!$C$57)</f>
        <v>-</v>
      </c>
      <c r="E1274" s="38" t="str">
        <f>IF(ISBLANK('Model Performance Data'!$D$57),"-",'Model Performance Data'!$D$57)</f>
        <v>-</v>
      </c>
      <c r="F1274" s="38" t="str">
        <f>IF(ISBLANK('Model Performance Data'!$E$57),"-",'Model Performance Data'!$E$57)</f>
        <v>-</v>
      </c>
      <c r="G1274" s="38" t="str">
        <f>IF(ISBLANK('Model Performance Data'!$F$57),"-",'Model Performance Data'!$F$57)</f>
        <v>-</v>
      </c>
      <c r="H1274" s="253">
        <v>3</v>
      </c>
      <c r="I1274" s="253">
        <v>5</v>
      </c>
      <c r="J1274" s="37" t="str">
        <f t="shared" si="67"/>
        <v>35</v>
      </c>
      <c r="K1274" s="38" t="str">
        <f>IF(ISBLANK('Model Performance Data'!$L$57),"-",'Model Performance Data'!$L$57)</f>
        <v>-</v>
      </c>
      <c r="L1274" s="38" t="str">
        <f>IF(ISBLANK('Model Performance Data'!$K$57),"-",'Model Performance Data'!$K$57)</f>
        <v>-</v>
      </c>
      <c r="M1274" s="254">
        <f>IF(ISNA(SUMIFS(INDEX('Model Performance Data'!$O$8:$DY$56,0,MATCH(CONCATENATE($J1274,M$6),'Model Performance Data'!$O$6:$DY$6,0)),'Model Performance Data'!$B$8:$B$56,$C1274,'Model Performance Data'!$C$8:$C$56,$D1274)),"-",SUMIFS(INDEX('Model Performance Data'!$O$8:$DY$56,0,MATCH(CONCATENATE($J1274,M$6),'Model Performance Data'!$O$6:$DY$6,0)),'Model Performance Data'!$B$8:$B$56,$C1274,'Model Performance Data'!$C$8:$C$56,$D1274))</f>
        <v>0</v>
      </c>
      <c r="N1274" s="254">
        <f>IF(ISNA(SUMIFS(INDEX('Model Performance Data'!$O$8:$DY$56,0,MATCH(CONCATENATE($J1274,N$6),'Model Performance Data'!$O$6:$DY$6,0)),'Model Performance Data'!$B$8:$B$56,$C1274,'Model Performance Data'!$C$8:$C$56,$D1274)),"-",SUMIFS(INDEX('Model Performance Data'!$O$8:$DY$56,0,MATCH(CONCATENATE($J1274,N$6),'Model Performance Data'!$O$6:$DY$6,0)),'Model Performance Data'!$B$8:$B$56,$C1274,'Model Performance Data'!$C$8:$C$56,$D1274))</f>
        <v>0</v>
      </c>
      <c r="O1274" s="255">
        <f>IF(ISNA(SUMIFS(INDEX('Model Performance Data'!$O$8:$DY$56,0,MATCH(CONCATENATE($J1274,O$6),'Model Performance Data'!$O$6:$DY$6,0)),'Model Performance Data'!$B$8:$B$56,$C1274,'Model Performance Data'!$C$8:$C$56,$D1274)),"-",SUMIFS(INDEX('Model Performance Data'!$O$8:$DY$56,0,MATCH(CONCATENATE($J1274,O$6),'Model Performance Data'!$O$6:$DY$6,0)),'Model Performance Data'!$B$8:$B$56,$C1274,'Model Performance Data'!$C$8:$C$56,$D1274))</f>
        <v>0</v>
      </c>
    </row>
    <row r="1275" spans="2:15" x14ac:dyDescent="0.35">
      <c r="B1275" s="37" t="s">
        <v>80</v>
      </c>
      <c r="C1275" s="38" t="str">
        <f>IF(ISBLANK('Model Performance Data'!$B$57),"-",'Model Performance Data'!$B$57)</f>
        <v>-</v>
      </c>
      <c r="D1275" s="38" t="str">
        <f>IF(ISBLANK('Model Performance Data'!$C$57),"-",'Model Performance Data'!$C$57)</f>
        <v>-</v>
      </c>
      <c r="E1275" s="38" t="str">
        <f>IF(ISBLANK('Model Performance Data'!$D$57),"-",'Model Performance Data'!$D$57)</f>
        <v>-</v>
      </c>
      <c r="F1275" s="38" t="str">
        <f>IF(ISBLANK('Model Performance Data'!$E$57),"-",'Model Performance Data'!$E$57)</f>
        <v>-</v>
      </c>
      <c r="G1275" s="38" t="str">
        <f>IF(ISBLANK('Model Performance Data'!$F$57),"-",'Model Performance Data'!$F$57)</f>
        <v>-</v>
      </c>
      <c r="H1275" s="253">
        <v>3</v>
      </c>
      <c r="I1275" s="253" t="s">
        <v>65</v>
      </c>
      <c r="J1275" s="37" t="str">
        <f t="shared" si="67"/>
        <v>3Goal</v>
      </c>
      <c r="K1275" s="38" t="str">
        <f>IF(ISBLANK('Model Performance Data'!$L$57),"-",'Model Performance Data'!$L$57)</f>
        <v>-</v>
      </c>
      <c r="L1275" s="38" t="str">
        <f>IF(ISBLANK('Model Performance Data'!$K$57),"-",'Model Performance Data'!$K$57)</f>
        <v>-</v>
      </c>
      <c r="M1275" s="254" t="str">
        <f>IF(ISNA(SUMIFS(INDEX('Model Performance Data'!$O$8:$DY$56,0,MATCH(CONCATENATE($J1275,M$6),'Model Performance Data'!$O$6:$DY$6,0)),'Model Performance Data'!$B$8:$B$56,$C1275,'Model Performance Data'!$C$8:$C$56,$D1275)),"-",SUMIFS(INDEX('Model Performance Data'!$O$8:$DY$56,0,MATCH(CONCATENATE($J1275,M$6),'Model Performance Data'!$O$6:$DY$6,0)),'Model Performance Data'!$B$8:$B$56,$C1275,'Model Performance Data'!$C$8:$C$56,$D1275))</f>
        <v>-</v>
      </c>
      <c r="N1275" s="254" t="str">
        <f>IF(ISNA(SUMIFS(INDEX('Model Performance Data'!$O$8:$DY$56,0,MATCH(CONCATENATE($J1275,N$6),'Model Performance Data'!$O$6:$DY$6,0)),'Model Performance Data'!$B$8:$B$56,$C1275,'Model Performance Data'!$C$8:$C$56,$D1275)),"-",SUMIFS(INDEX('Model Performance Data'!$O$8:$DY$56,0,MATCH(CONCATENATE($J1275,N$6),'Model Performance Data'!$O$6:$DY$6,0)),'Model Performance Data'!$B$8:$B$56,$C1275,'Model Performance Data'!$C$8:$C$56,$D1275))</f>
        <v>-</v>
      </c>
      <c r="O1275" s="255">
        <f>IF(ISNA(SUMIFS(INDEX('Model Performance Data'!$O$8:$DY$56,0,MATCH(CONCATENATE($J1275,O$6),'Model Performance Data'!$O$6:$DY$6,0)),'Model Performance Data'!$B$8:$B$56,$C1275,'Model Performance Data'!$C$8:$C$56,$D1275)),"-",SUMIFS(INDEX('Model Performance Data'!$O$8:$DY$56,0,MATCH(CONCATENATE($J1275,O$6),'Model Performance Data'!$O$6:$DY$6,0)),'Model Performance Data'!$B$8:$B$56,$C1275,'Model Performance Data'!$C$8:$C$56,$D1275))</f>
        <v>0</v>
      </c>
    </row>
    <row r="1276" spans="2:15" x14ac:dyDescent="0.35">
      <c r="B1276" s="37" t="s">
        <v>80</v>
      </c>
      <c r="C1276" s="38" t="str">
        <f>IF(ISBLANK('Model Performance Data'!$B$57),"-",'Model Performance Data'!$B$57)</f>
        <v>-</v>
      </c>
      <c r="D1276" s="38" t="str">
        <f>IF(ISBLANK('Model Performance Data'!$C$57),"-",'Model Performance Data'!$C$57)</f>
        <v>-</v>
      </c>
      <c r="E1276" s="38" t="str">
        <f>IF(ISBLANK('Model Performance Data'!$D$57),"-",'Model Performance Data'!$D$57)</f>
        <v>-</v>
      </c>
      <c r="F1276" s="38" t="str">
        <f>IF(ISBLANK('Model Performance Data'!$E$57),"-",'Model Performance Data'!$E$57)</f>
        <v>-</v>
      </c>
      <c r="G1276" s="38" t="str">
        <f>IF(ISBLANK('Model Performance Data'!$F$57),"-",'Model Performance Data'!$F$57)</f>
        <v>-</v>
      </c>
      <c r="H1276" s="253">
        <v>4</v>
      </c>
      <c r="I1276" s="253">
        <v>1</v>
      </c>
      <c r="J1276" s="37" t="str">
        <f t="shared" si="67"/>
        <v>41</v>
      </c>
      <c r="K1276" s="38" t="str">
        <f>IF(ISBLANK('Model Performance Data'!$L$57),"-",'Model Performance Data'!$L$57)</f>
        <v>-</v>
      </c>
      <c r="L1276" s="38" t="str">
        <f>IF(ISBLANK('Model Performance Data'!$K$57),"-",'Model Performance Data'!$K$57)</f>
        <v>-</v>
      </c>
      <c r="M1276" s="254">
        <f>IF(ISNA(SUMIFS(INDEX('Model Performance Data'!$O$8:$DY$56,0,MATCH(CONCATENATE($J1276,M$6),'Model Performance Data'!$O$6:$DY$6,0)),'Model Performance Data'!$B$8:$B$56,$C1276,'Model Performance Data'!$C$8:$C$56,$D1276)),"-",SUMIFS(INDEX('Model Performance Data'!$O$8:$DY$56,0,MATCH(CONCATENATE($J1276,M$6),'Model Performance Data'!$O$6:$DY$6,0)),'Model Performance Data'!$B$8:$B$56,$C1276,'Model Performance Data'!$C$8:$C$56,$D1276))</f>
        <v>0</v>
      </c>
      <c r="N1276" s="254">
        <f>IF(ISNA(SUMIFS(INDEX('Model Performance Data'!$O$8:$DY$56,0,MATCH(CONCATENATE($J1276,N$6),'Model Performance Data'!$O$6:$DY$6,0)),'Model Performance Data'!$B$8:$B$56,$C1276,'Model Performance Data'!$C$8:$C$56,$D1276)),"-",SUMIFS(INDEX('Model Performance Data'!$O$8:$DY$56,0,MATCH(CONCATENATE($J1276,N$6),'Model Performance Data'!$O$6:$DY$6,0)),'Model Performance Data'!$B$8:$B$56,$C1276,'Model Performance Data'!$C$8:$C$56,$D1276))</f>
        <v>0</v>
      </c>
      <c r="O1276" s="255">
        <f>IF(ISNA(SUMIFS(INDEX('Model Performance Data'!$O$8:$DY$56,0,MATCH(CONCATENATE($J1276,O$6),'Model Performance Data'!$O$6:$DY$6,0)),'Model Performance Data'!$B$8:$B$56,$C1276,'Model Performance Data'!$C$8:$C$56,$D1276)),"-",SUMIFS(INDEX('Model Performance Data'!$O$8:$DY$56,0,MATCH(CONCATENATE($J1276,O$6),'Model Performance Data'!$O$6:$DY$6,0)),'Model Performance Data'!$B$8:$B$56,$C1276,'Model Performance Data'!$C$8:$C$56,$D1276))</f>
        <v>0</v>
      </c>
    </row>
    <row r="1277" spans="2:15" x14ac:dyDescent="0.35">
      <c r="B1277" s="37" t="s">
        <v>80</v>
      </c>
      <c r="C1277" s="38" t="str">
        <f>IF(ISBLANK('Model Performance Data'!$B$57),"-",'Model Performance Data'!$B$57)</f>
        <v>-</v>
      </c>
      <c r="D1277" s="38" t="str">
        <f>IF(ISBLANK('Model Performance Data'!$C$57),"-",'Model Performance Data'!$C$57)</f>
        <v>-</v>
      </c>
      <c r="E1277" s="38" t="str">
        <f>IF(ISBLANK('Model Performance Data'!$D$57),"-",'Model Performance Data'!$D$57)</f>
        <v>-</v>
      </c>
      <c r="F1277" s="38" t="str">
        <f>IF(ISBLANK('Model Performance Data'!$E$57),"-",'Model Performance Data'!$E$57)</f>
        <v>-</v>
      </c>
      <c r="G1277" s="38" t="str">
        <f>IF(ISBLANK('Model Performance Data'!$F$57),"-",'Model Performance Data'!$F$57)</f>
        <v>-</v>
      </c>
      <c r="H1277" s="253">
        <v>4</v>
      </c>
      <c r="I1277" s="253">
        <v>2</v>
      </c>
      <c r="J1277" s="37" t="str">
        <f t="shared" si="67"/>
        <v>42</v>
      </c>
      <c r="K1277" s="38" t="str">
        <f>IF(ISBLANK('Model Performance Data'!$L$57),"-",'Model Performance Data'!$L$57)</f>
        <v>-</v>
      </c>
      <c r="L1277" s="38" t="str">
        <f>IF(ISBLANK('Model Performance Data'!$K$57),"-",'Model Performance Data'!$K$57)</f>
        <v>-</v>
      </c>
      <c r="M1277" s="254">
        <f>IF(ISNA(SUMIFS(INDEX('Model Performance Data'!$O$8:$DY$56,0,MATCH(CONCATENATE($J1277,M$6),'Model Performance Data'!$O$6:$DY$6,0)),'Model Performance Data'!$B$8:$B$56,$C1277,'Model Performance Data'!$C$8:$C$56,$D1277)),"-",SUMIFS(INDEX('Model Performance Data'!$O$8:$DY$56,0,MATCH(CONCATENATE($J1277,M$6),'Model Performance Data'!$O$6:$DY$6,0)),'Model Performance Data'!$B$8:$B$56,$C1277,'Model Performance Data'!$C$8:$C$56,$D1277))</f>
        <v>0</v>
      </c>
      <c r="N1277" s="254">
        <f>IF(ISNA(SUMIFS(INDEX('Model Performance Data'!$O$8:$DY$56,0,MATCH(CONCATENATE($J1277,N$6),'Model Performance Data'!$O$6:$DY$6,0)),'Model Performance Data'!$B$8:$B$56,$C1277,'Model Performance Data'!$C$8:$C$56,$D1277)),"-",SUMIFS(INDEX('Model Performance Data'!$O$8:$DY$56,0,MATCH(CONCATENATE($J1277,N$6),'Model Performance Data'!$O$6:$DY$6,0)),'Model Performance Data'!$B$8:$B$56,$C1277,'Model Performance Data'!$C$8:$C$56,$D1277))</f>
        <v>0</v>
      </c>
      <c r="O1277" s="255">
        <f>IF(ISNA(SUMIFS(INDEX('Model Performance Data'!$O$8:$DY$56,0,MATCH(CONCATENATE($J1277,O$6),'Model Performance Data'!$O$6:$DY$6,0)),'Model Performance Data'!$B$8:$B$56,$C1277,'Model Performance Data'!$C$8:$C$56,$D1277)),"-",SUMIFS(INDEX('Model Performance Data'!$O$8:$DY$56,0,MATCH(CONCATENATE($J1277,O$6),'Model Performance Data'!$O$6:$DY$6,0)),'Model Performance Data'!$B$8:$B$56,$C1277,'Model Performance Data'!$C$8:$C$56,$D1277))</f>
        <v>0</v>
      </c>
    </row>
    <row r="1278" spans="2:15" x14ac:dyDescent="0.35">
      <c r="B1278" s="37" t="s">
        <v>80</v>
      </c>
      <c r="C1278" s="38" t="str">
        <f>IF(ISBLANK('Model Performance Data'!$B$57),"-",'Model Performance Data'!$B$57)</f>
        <v>-</v>
      </c>
      <c r="D1278" s="38" t="str">
        <f>IF(ISBLANK('Model Performance Data'!$C$57),"-",'Model Performance Data'!$C$57)</f>
        <v>-</v>
      </c>
      <c r="E1278" s="38" t="str">
        <f>IF(ISBLANK('Model Performance Data'!$D$57),"-",'Model Performance Data'!$D$57)</f>
        <v>-</v>
      </c>
      <c r="F1278" s="38" t="str">
        <f>IF(ISBLANK('Model Performance Data'!$E$57),"-",'Model Performance Data'!$E$57)</f>
        <v>-</v>
      </c>
      <c r="G1278" s="38" t="str">
        <f>IF(ISBLANK('Model Performance Data'!$F$57),"-",'Model Performance Data'!$F$57)</f>
        <v>-</v>
      </c>
      <c r="H1278" s="253">
        <v>4</v>
      </c>
      <c r="I1278" s="253">
        <v>3</v>
      </c>
      <c r="J1278" s="37" t="str">
        <f t="shared" si="67"/>
        <v>43</v>
      </c>
      <c r="K1278" s="38" t="str">
        <f>IF(ISBLANK('Model Performance Data'!$L$57),"-",'Model Performance Data'!$L$57)</f>
        <v>-</v>
      </c>
      <c r="L1278" s="38" t="str">
        <f>IF(ISBLANK('Model Performance Data'!$K$57),"-",'Model Performance Data'!$K$57)</f>
        <v>-</v>
      </c>
      <c r="M1278" s="254">
        <f>IF(ISNA(SUMIFS(INDEX('Model Performance Data'!$O$8:$DY$56,0,MATCH(CONCATENATE($J1278,M$6),'Model Performance Data'!$O$6:$DY$6,0)),'Model Performance Data'!$B$8:$B$56,$C1278,'Model Performance Data'!$C$8:$C$56,$D1278)),"-",SUMIFS(INDEX('Model Performance Data'!$O$8:$DY$56,0,MATCH(CONCATENATE($J1278,M$6),'Model Performance Data'!$O$6:$DY$6,0)),'Model Performance Data'!$B$8:$B$56,$C1278,'Model Performance Data'!$C$8:$C$56,$D1278))</f>
        <v>0</v>
      </c>
      <c r="N1278" s="254">
        <f>IF(ISNA(SUMIFS(INDEX('Model Performance Data'!$O$8:$DY$56,0,MATCH(CONCATENATE($J1278,N$6),'Model Performance Data'!$O$6:$DY$6,0)),'Model Performance Data'!$B$8:$B$56,$C1278,'Model Performance Data'!$C$8:$C$56,$D1278)),"-",SUMIFS(INDEX('Model Performance Data'!$O$8:$DY$56,0,MATCH(CONCATENATE($J1278,N$6),'Model Performance Data'!$O$6:$DY$6,0)),'Model Performance Data'!$B$8:$B$56,$C1278,'Model Performance Data'!$C$8:$C$56,$D1278))</f>
        <v>0</v>
      </c>
      <c r="O1278" s="255">
        <f>IF(ISNA(SUMIFS(INDEX('Model Performance Data'!$O$8:$DY$56,0,MATCH(CONCATENATE($J1278,O$6),'Model Performance Data'!$O$6:$DY$6,0)),'Model Performance Data'!$B$8:$B$56,$C1278,'Model Performance Data'!$C$8:$C$56,$D1278)),"-",SUMIFS(INDEX('Model Performance Data'!$O$8:$DY$56,0,MATCH(CONCATENATE($J1278,O$6),'Model Performance Data'!$O$6:$DY$6,0)),'Model Performance Data'!$B$8:$B$56,$C1278,'Model Performance Data'!$C$8:$C$56,$D1278))</f>
        <v>0</v>
      </c>
    </row>
    <row r="1279" spans="2:15" x14ac:dyDescent="0.35">
      <c r="B1279" s="37" t="s">
        <v>80</v>
      </c>
      <c r="C1279" s="38" t="str">
        <f>IF(ISBLANK('Model Performance Data'!$B$57),"-",'Model Performance Data'!$B$57)</f>
        <v>-</v>
      </c>
      <c r="D1279" s="38" t="str">
        <f>IF(ISBLANK('Model Performance Data'!$C$57),"-",'Model Performance Data'!$C$57)</f>
        <v>-</v>
      </c>
      <c r="E1279" s="38" t="str">
        <f>IF(ISBLANK('Model Performance Data'!$D$57),"-",'Model Performance Data'!$D$57)</f>
        <v>-</v>
      </c>
      <c r="F1279" s="38" t="str">
        <f>IF(ISBLANK('Model Performance Data'!$E$57),"-",'Model Performance Data'!$E$57)</f>
        <v>-</v>
      </c>
      <c r="G1279" s="38" t="str">
        <f>IF(ISBLANK('Model Performance Data'!$F$57),"-",'Model Performance Data'!$F$57)</f>
        <v>-</v>
      </c>
      <c r="H1279" s="253">
        <v>4</v>
      </c>
      <c r="I1279" s="253">
        <v>4</v>
      </c>
      <c r="J1279" s="37" t="str">
        <f t="shared" si="67"/>
        <v>44</v>
      </c>
      <c r="K1279" s="38" t="str">
        <f>IF(ISBLANK('Model Performance Data'!$L$57),"-",'Model Performance Data'!$L$57)</f>
        <v>-</v>
      </c>
      <c r="L1279" s="38" t="str">
        <f>IF(ISBLANK('Model Performance Data'!$K$57),"-",'Model Performance Data'!$K$57)</f>
        <v>-</v>
      </c>
      <c r="M1279" s="254">
        <f>IF(ISNA(SUMIFS(INDEX('Model Performance Data'!$O$8:$DY$56,0,MATCH(CONCATENATE($J1279,M$6),'Model Performance Data'!$O$6:$DY$6,0)),'Model Performance Data'!$B$8:$B$56,$C1279,'Model Performance Data'!$C$8:$C$56,$D1279)),"-",SUMIFS(INDEX('Model Performance Data'!$O$8:$DY$56,0,MATCH(CONCATENATE($J1279,M$6),'Model Performance Data'!$O$6:$DY$6,0)),'Model Performance Data'!$B$8:$B$56,$C1279,'Model Performance Data'!$C$8:$C$56,$D1279))</f>
        <v>0</v>
      </c>
      <c r="N1279" s="254">
        <f>IF(ISNA(SUMIFS(INDEX('Model Performance Data'!$O$8:$DY$56,0,MATCH(CONCATENATE($J1279,N$6),'Model Performance Data'!$O$6:$DY$6,0)),'Model Performance Data'!$B$8:$B$56,$C1279,'Model Performance Data'!$C$8:$C$56,$D1279)),"-",SUMIFS(INDEX('Model Performance Data'!$O$8:$DY$56,0,MATCH(CONCATENATE($J1279,N$6),'Model Performance Data'!$O$6:$DY$6,0)),'Model Performance Data'!$B$8:$B$56,$C1279,'Model Performance Data'!$C$8:$C$56,$D1279))</f>
        <v>0</v>
      </c>
      <c r="O1279" s="255">
        <f>IF(ISNA(SUMIFS(INDEX('Model Performance Data'!$O$8:$DY$56,0,MATCH(CONCATENATE($J1279,O$6),'Model Performance Data'!$O$6:$DY$6,0)),'Model Performance Data'!$B$8:$B$56,$C1279,'Model Performance Data'!$C$8:$C$56,$D1279)),"-",SUMIFS(INDEX('Model Performance Data'!$O$8:$DY$56,0,MATCH(CONCATENATE($J1279,O$6),'Model Performance Data'!$O$6:$DY$6,0)),'Model Performance Data'!$B$8:$B$56,$C1279,'Model Performance Data'!$C$8:$C$56,$D1279))</f>
        <v>0</v>
      </c>
    </row>
    <row r="1280" spans="2:15" x14ac:dyDescent="0.35">
      <c r="B1280" s="37" t="s">
        <v>80</v>
      </c>
      <c r="C1280" s="38" t="str">
        <f>IF(ISBLANK('Model Performance Data'!$B$57),"-",'Model Performance Data'!$B$57)</f>
        <v>-</v>
      </c>
      <c r="D1280" s="38" t="str">
        <f>IF(ISBLANK('Model Performance Data'!$C$57),"-",'Model Performance Data'!$C$57)</f>
        <v>-</v>
      </c>
      <c r="E1280" s="38" t="str">
        <f>IF(ISBLANK('Model Performance Data'!$D$57),"-",'Model Performance Data'!$D$57)</f>
        <v>-</v>
      </c>
      <c r="F1280" s="38" t="str">
        <f>IF(ISBLANK('Model Performance Data'!$E$57),"-",'Model Performance Data'!$E$57)</f>
        <v>-</v>
      </c>
      <c r="G1280" s="38" t="str">
        <f>IF(ISBLANK('Model Performance Data'!$F$57),"-",'Model Performance Data'!$F$57)</f>
        <v>-</v>
      </c>
      <c r="H1280" s="253">
        <v>4</v>
      </c>
      <c r="I1280" s="253">
        <v>5</v>
      </c>
      <c r="J1280" s="37" t="str">
        <f t="shared" si="67"/>
        <v>45</v>
      </c>
      <c r="K1280" s="38" t="str">
        <f>IF(ISBLANK('Model Performance Data'!$L$57),"-",'Model Performance Data'!$L$57)</f>
        <v>-</v>
      </c>
      <c r="L1280" s="38" t="str">
        <f>IF(ISBLANK('Model Performance Data'!$K$57),"-",'Model Performance Data'!$K$57)</f>
        <v>-</v>
      </c>
      <c r="M1280" s="254">
        <f>IF(ISNA(SUMIFS(INDEX('Model Performance Data'!$O$8:$DY$56,0,MATCH(CONCATENATE($J1280,M$6),'Model Performance Data'!$O$6:$DY$6,0)),'Model Performance Data'!$B$8:$B$56,$C1280,'Model Performance Data'!$C$8:$C$56,$D1280)),"-",SUMIFS(INDEX('Model Performance Data'!$O$8:$DY$56,0,MATCH(CONCATENATE($J1280,M$6),'Model Performance Data'!$O$6:$DY$6,0)),'Model Performance Data'!$B$8:$B$56,$C1280,'Model Performance Data'!$C$8:$C$56,$D1280))</f>
        <v>0</v>
      </c>
      <c r="N1280" s="254">
        <f>IF(ISNA(SUMIFS(INDEX('Model Performance Data'!$O$8:$DY$56,0,MATCH(CONCATENATE($J1280,N$6),'Model Performance Data'!$O$6:$DY$6,0)),'Model Performance Data'!$B$8:$B$56,$C1280,'Model Performance Data'!$C$8:$C$56,$D1280)),"-",SUMIFS(INDEX('Model Performance Data'!$O$8:$DY$56,0,MATCH(CONCATENATE($J1280,N$6),'Model Performance Data'!$O$6:$DY$6,0)),'Model Performance Data'!$B$8:$B$56,$C1280,'Model Performance Data'!$C$8:$C$56,$D1280))</f>
        <v>0</v>
      </c>
      <c r="O1280" s="255">
        <f>IF(ISNA(SUMIFS(INDEX('Model Performance Data'!$O$8:$DY$56,0,MATCH(CONCATENATE($J1280,O$6),'Model Performance Data'!$O$6:$DY$6,0)),'Model Performance Data'!$B$8:$B$56,$C1280,'Model Performance Data'!$C$8:$C$56,$D1280)),"-",SUMIFS(INDEX('Model Performance Data'!$O$8:$DY$56,0,MATCH(CONCATENATE($J1280,O$6),'Model Performance Data'!$O$6:$DY$6,0)),'Model Performance Data'!$B$8:$B$56,$C1280,'Model Performance Data'!$C$8:$C$56,$D1280))</f>
        <v>0</v>
      </c>
    </row>
    <row r="1281" spans="2:15" x14ac:dyDescent="0.35">
      <c r="B1281" s="37" t="s">
        <v>80</v>
      </c>
      <c r="C1281" s="38" t="str">
        <f>IF(ISBLANK('Model Performance Data'!$B$57),"-",'Model Performance Data'!$B$57)</f>
        <v>-</v>
      </c>
      <c r="D1281" s="38" t="str">
        <f>IF(ISBLANK('Model Performance Data'!$C$57),"-",'Model Performance Data'!$C$57)</f>
        <v>-</v>
      </c>
      <c r="E1281" s="38" t="str">
        <f>IF(ISBLANK('Model Performance Data'!$D$57),"-",'Model Performance Data'!$D$57)</f>
        <v>-</v>
      </c>
      <c r="F1281" s="38" t="str">
        <f>IF(ISBLANK('Model Performance Data'!$E$57),"-",'Model Performance Data'!$E$57)</f>
        <v>-</v>
      </c>
      <c r="G1281" s="38" t="str">
        <f>IF(ISBLANK('Model Performance Data'!$F$57),"-",'Model Performance Data'!$F$57)</f>
        <v>-</v>
      </c>
      <c r="H1281" s="253">
        <v>4</v>
      </c>
      <c r="I1281" s="253" t="s">
        <v>65</v>
      </c>
      <c r="J1281" s="37" t="str">
        <f t="shared" si="67"/>
        <v>4Goal</v>
      </c>
      <c r="K1281" s="38" t="str">
        <f>IF(ISBLANK('Model Performance Data'!$L$57),"-",'Model Performance Data'!$L$57)</f>
        <v>-</v>
      </c>
      <c r="L1281" s="38" t="str">
        <f>IF(ISBLANK('Model Performance Data'!$K$57),"-",'Model Performance Data'!$K$57)</f>
        <v>-</v>
      </c>
      <c r="M1281" s="254" t="str">
        <f>IF(ISNA(SUMIFS(INDEX('Model Performance Data'!$O$8:$DY$56,0,MATCH(CONCATENATE($J1281,M$6),'Model Performance Data'!$O$6:$DY$6,0)),'Model Performance Data'!$B$8:$B$56,$C1281,'Model Performance Data'!$C$8:$C$56,$D1281)),"-",SUMIFS(INDEX('Model Performance Data'!$O$8:$DY$56,0,MATCH(CONCATENATE($J1281,M$6),'Model Performance Data'!$O$6:$DY$6,0)),'Model Performance Data'!$B$8:$B$56,$C1281,'Model Performance Data'!$C$8:$C$56,$D1281))</f>
        <v>-</v>
      </c>
      <c r="N1281" s="254" t="str">
        <f>IF(ISNA(SUMIFS(INDEX('Model Performance Data'!$O$8:$DY$56,0,MATCH(CONCATENATE($J1281,N$6),'Model Performance Data'!$O$6:$DY$6,0)),'Model Performance Data'!$B$8:$B$56,$C1281,'Model Performance Data'!$C$8:$C$56,$D1281)),"-",SUMIFS(INDEX('Model Performance Data'!$O$8:$DY$56,0,MATCH(CONCATENATE($J1281,N$6),'Model Performance Data'!$O$6:$DY$6,0)),'Model Performance Data'!$B$8:$B$56,$C1281,'Model Performance Data'!$C$8:$C$56,$D1281))</f>
        <v>-</v>
      </c>
      <c r="O1281" s="255">
        <f>IF(ISNA(SUMIFS(INDEX('Model Performance Data'!$O$8:$DY$56,0,MATCH(CONCATENATE($J1281,O$6),'Model Performance Data'!$O$6:$DY$6,0)),'Model Performance Data'!$B$8:$B$56,$C1281,'Model Performance Data'!$C$8:$C$56,$D1281)),"-",SUMIFS(INDEX('Model Performance Data'!$O$8:$DY$56,0,MATCH(CONCATENATE($J1281,O$6),'Model Performance Data'!$O$6:$DY$6,0)),'Model Performance Data'!$B$8:$B$56,$C1281,'Model Performance Data'!$C$8:$C$56,$D1281))</f>
        <v>0</v>
      </c>
    </row>
    <row r="1282" spans="2:15" x14ac:dyDescent="0.35">
      <c r="B1282" s="37" t="s">
        <v>80</v>
      </c>
      <c r="C1282" s="38" t="str">
        <f>IF(ISBLANK('Model Performance Data'!$B$58),"-",'Model Performance Data'!$B$58)</f>
        <v>-</v>
      </c>
      <c r="D1282" s="38" t="str">
        <f>IF(ISBLANK('Model Performance Data'!$C$58),"-",'Model Performance Data'!$C$58)</f>
        <v>-</v>
      </c>
      <c r="E1282" s="38" t="str">
        <f>IF(ISBLANK('Model Performance Data'!$D$58),"-",'Model Performance Data'!$D$58)</f>
        <v>-</v>
      </c>
      <c r="F1282" s="38" t="str">
        <f>IF(ISBLANK('Model Performance Data'!$E$58),"-",'Model Performance Data'!$E$58)</f>
        <v>-</v>
      </c>
      <c r="G1282" s="38" t="str">
        <f>IF(ISBLANK('Model Performance Data'!$F$58),"-",'Model Performance Data'!$F$58)</f>
        <v>-</v>
      </c>
      <c r="H1282" s="253" t="s">
        <v>64</v>
      </c>
      <c r="I1282" s="253" t="s">
        <v>64</v>
      </c>
      <c r="J1282" s="37" t="str">
        <f t="shared" si="67"/>
        <v>BaselineBaseline</v>
      </c>
      <c r="K1282" s="38" t="str">
        <f>IF(ISBLANK('Model Performance Data'!$L$58),"-",'Model Performance Data'!$L$58)</f>
        <v>-</v>
      </c>
      <c r="L1282" s="38" t="str">
        <f>IF(ISBLANK('Model Performance Data'!$K$58),"-",'Model Performance Data'!$K$58)</f>
        <v>-</v>
      </c>
      <c r="M1282" s="254">
        <f>IF(ISNA(SUMIFS(INDEX('Model Performance Data'!$O$8:$DY$56,0,MATCH(CONCATENATE($J1282,M$6),'Model Performance Data'!$O$6:$DY$6,0)),'Model Performance Data'!$B$8:$B$56,$C1282,'Model Performance Data'!$C$8:$C$56,$D1282)),"-",SUMIFS(INDEX('Model Performance Data'!$O$8:$DY$56,0,MATCH(CONCATENATE($J1282,M$6),'Model Performance Data'!$O$6:$DY$6,0)),'Model Performance Data'!$B$8:$B$56,$C1282,'Model Performance Data'!$C$8:$C$56,$D1282))</f>
        <v>0</v>
      </c>
      <c r="N1282" s="254">
        <f>IF(ISNA(SUMIFS(INDEX('Model Performance Data'!$O$8:$DY$56,0,MATCH(CONCATENATE($J1282,N$6),'Model Performance Data'!$O$6:$DY$6,0)),'Model Performance Data'!$B$8:$B$56,$C1282,'Model Performance Data'!$C$8:$C$56,$D1282)),"-",SUMIFS(INDEX('Model Performance Data'!$O$8:$DY$56,0,MATCH(CONCATENATE($J1282,N$6),'Model Performance Data'!$O$6:$DY$6,0)),'Model Performance Data'!$B$8:$B$56,$C1282,'Model Performance Data'!$C$8:$C$56,$D1282))</f>
        <v>0</v>
      </c>
      <c r="O1282" s="255">
        <f>IF(ISNA(SUMIFS(INDEX('Model Performance Data'!$O$8:$DY$56,0,MATCH(CONCATENATE($J1282,O$6),'Model Performance Data'!$O$6:$DY$6,0)),'Model Performance Data'!$B$8:$B$56,$C1282,'Model Performance Data'!$C$8:$C$56,$D1282)),"-",SUMIFS(INDEX('Model Performance Data'!$O$8:$DY$56,0,MATCH(CONCATENATE($J1282,O$6),'Model Performance Data'!$O$6:$DY$6,0)),'Model Performance Data'!$B$8:$B$56,$C1282,'Model Performance Data'!$C$8:$C$56,$D1282))</f>
        <v>0</v>
      </c>
    </row>
    <row r="1283" spans="2:15" x14ac:dyDescent="0.35">
      <c r="B1283" s="37" t="s">
        <v>80</v>
      </c>
      <c r="C1283" s="38" t="str">
        <f>IF(ISBLANK('Model Performance Data'!$B$58),"-",'Model Performance Data'!$B$58)</f>
        <v>-</v>
      </c>
      <c r="D1283" s="38" t="str">
        <f>IF(ISBLANK('Model Performance Data'!$C$58),"-",'Model Performance Data'!$C$58)</f>
        <v>-</v>
      </c>
      <c r="E1283" s="38" t="str">
        <f>IF(ISBLANK('Model Performance Data'!$D$58),"-",'Model Performance Data'!$D$58)</f>
        <v>-</v>
      </c>
      <c r="F1283" s="38" t="str">
        <f>IF(ISBLANK('Model Performance Data'!$E$58),"-",'Model Performance Data'!$E$58)</f>
        <v>-</v>
      </c>
      <c r="G1283" s="38" t="str">
        <f>IF(ISBLANK('Model Performance Data'!$F$58),"-",'Model Performance Data'!$F$58)</f>
        <v>-</v>
      </c>
      <c r="H1283" s="253">
        <v>1</v>
      </c>
      <c r="I1283" s="253">
        <v>1</v>
      </c>
      <c r="J1283" s="37" t="str">
        <f t="shared" si="67"/>
        <v>11</v>
      </c>
      <c r="K1283" s="38" t="str">
        <f>IF(ISBLANK('Model Performance Data'!$L$58),"-",'Model Performance Data'!$L$58)</f>
        <v>-</v>
      </c>
      <c r="L1283" s="38" t="str">
        <f>IF(ISBLANK('Model Performance Data'!$K$58),"-",'Model Performance Data'!$K$58)</f>
        <v>-</v>
      </c>
      <c r="M1283" s="254">
        <f>IF(ISNA(SUMIFS(INDEX('Model Performance Data'!$O$8:$DY$56,0,MATCH(CONCATENATE($J1283,M$6),'Model Performance Data'!$O$6:$DY$6,0)),'Model Performance Data'!$B$8:$B$56,$C1283,'Model Performance Data'!$C$8:$C$56,$D1283)),"-",SUMIFS(INDEX('Model Performance Data'!$O$8:$DY$56,0,MATCH(CONCATENATE($J1283,M$6),'Model Performance Data'!$O$6:$DY$6,0)),'Model Performance Data'!$B$8:$B$56,$C1283,'Model Performance Data'!$C$8:$C$56,$D1283))</f>
        <v>0</v>
      </c>
      <c r="N1283" s="254">
        <f>IF(ISNA(SUMIFS(INDEX('Model Performance Data'!$O$8:$DY$56,0,MATCH(CONCATENATE($J1283,N$6),'Model Performance Data'!$O$6:$DY$6,0)),'Model Performance Data'!$B$8:$B$56,$C1283,'Model Performance Data'!$C$8:$C$56,$D1283)),"-",SUMIFS(INDEX('Model Performance Data'!$O$8:$DY$56,0,MATCH(CONCATENATE($J1283,N$6),'Model Performance Data'!$O$6:$DY$6,0)),'Model Performance Data'!$B$8:$B$56,$C1283,'Model Performance Data'!$C$8:$C$56,$D1283))</f>
        <v>0</v>
      </c>
      <c r="O1283" s="255">
        <f>IF(ISNA(SUMIFS(INDEX('Model Performance Data'!$O$8:$DY$56,0,MATCH(CONCATENATE($J1283,O$6),'Model Performance Data'!$O$6:$DY$6,0)),'Model Performance Data'!$B$8:$B$56,$C1283,'Model Performance Data'!$C$8:$C$56,$D1283)),"-",SUMIFS(INDEX('Model Performance Data'!$O$8:$DY$56,0,MATCH(CONCATENATE($J1283,O$6),'Model Performance Data'!$O$6:$DY$6,0)),'Model Performance Data'!$B$8:$B$56,$C1283,'Model Performance Data'!$C$8:$C$56,$D1283))</f>
        <v>0</v>
      </c>
    </row>
    <row r="1284" spans="2:15" x14ac:dyDescent="0.35">
      <c r="B1284" s="37" t="s">
        <v>80</v>
      </c>
      <c r="C1284" s="38" t="str">
        <f>IF(ISBLANK('Model Performance Data'!$B$58),"-",'Model Performance Data'!$B$58)</f>
        <v>-</v>
      </c>
      <c r="D1284" s="38" t="str">
        <f>IF(ISBLANK('Model Performance Data'!$C$58),"-",'Model Performance Data'!$C$58)</f>
        <v>-</v>
      </c>
      <c r="E1284" s="38" t="str">
        <f>IF(ISBLANK('Model Performance Data'!$D$58),"-",'Model Performance Data'!$D$58)</f>
        <v>-</v>
      </c>
      <c r="F1284" s="38" t="str">
        <f>IF(ISBLANK('Model Performance Data'!$E$58),"-",'Model Performance Data'!$E$58)</f>
        <v>-</v>
      </c>
      <c r="G1284" s="38" t="str">
        <f>IF(ISBLANK('Model Performance Data'!$F$58),"-",'Model Performance Data'!$F$58)</f>
        <v>-</v>
      </c>
      <c r="H1284" s="253">
        <v>1</v>
      </c>
      <c r="I1284" s="253">
        <v>2</v>
      </c>
      <c r="J1284" s="37" t="str">
        <f t="shared" si="67"/>
        <v>12</v>
      </c>
      <c r="K1284" s="38" t="str">
        <f>IF(ISBLANK('Model Performance Data'!$L$58),"-",'Model Performance Data'!$L$58)</f>
        <v>-</v>
      </c>
      <c r="L1284" s="38" t="str">
        <f>IF(ISBLANK('Model Performance Data'!$K$58),"-",'Model Performance Data'!$K$58)</f>
        <v>-</v>
      </c>
      <c r="M1284" s="254">
        <f>IF(ISNA(SUMIFS(INDEX('Model Performance Data'!$O$8:$DY$56,0,MATCH(CONCATENATE($J1284,M$6),'Model Performance Data'!$O$6:$DY$6,0)),'Model Performance Data'!$B$8:$B$56,$C1284,'Model Performance Data'!$C$8:$C$56,$D1284)),"-",SUMIFS(INDEX('Model Performance Data'!$O$8:$DY$56,0,MATCH(CONCATENATE($J1284,M$6),'Model Performance Data'!$O$6:$DY$6,0)),'Model Performance Data'!$B$8:$B$56,$C1284,'Model Performance Data'!$C$8:$C$56,$D1284))</f>
        <v>0</v>
      </c>
      <c r="N1284" s="254">
        <f>IF(ISNA(SUMIFS(INDEX('Model Performance Data'!$O$8:$DY$56,0,MATCH(CONCATENATE($J1284,N$6),'Model Performance Data'!$O$6:$DY$6,0)),'Model Performance Data'!$B$8:$B$56,$C1284,'Model Performance Data'!$C$8:$C$56,$D1284)),"-",SUMIFS(INDEX('Model Performance Data'!$O$8:$DY$56,0,MATCH(CONCATENATE($J1284,N$6),'Model Performance Data'!$O$6:$DY$6,0)),'Model Performance Data'!$B$8:$B$56,$C1284,'Model Performance Data'!$C$8:$C$56,$D1284))</f>
        <v>0</v>
      </c>
      <c r="O1284" s="255">
        <f>IF(ISNA(SUMIFS(INDEX('Model Performance Data'!$O$8:$DY$56,0,MATCH(CONCATENATE($J1284,O$6),'Model Performance Data'!$O$6:$DY$6,0)),'Model Performance Data'!$B$8:$B$56,$C1284,'Model Performance Data'!$C$8:$C$56,$D1284)),"-",SUMIFS(INDEX('Model Performance Data'!$O$8:$DY$56,0,MATCH(CONCATENATE($J1284,O$6),'Model Performance Data'!$O$6:$DY$6,0)),'Model Performance Data'!$B$8:$B$56,$C1284,'Model Performance Data'!$C$8:$C$56,$D1284))</f>
        <v>0</v>
      </c>
    </row>
    <row r="1285" spans="2:15" x14ac:dyDescent="0.35">
      <c r="B1285" s="37" t="s">
        <v>80</v>
      </c>
      <c r="C1285" s="38" t="str">
        <f>IF(ISBLANK('Model Performance Data'!$B$58),"-",'Model Performance Data'!$B$58)</f>
        <v>-</v>
      </c>
      <c r="D1285" s="38" t="str">
        <f>IF(ISBLANK('Model Performance Data'!$C$58),"-",'Model Performance Data'!$C$58)</f>
        <v>-</v>
      </c>
      <c r="E1285" s="38" t="str">
        <f>IF(ISBLANK('Model Performance Data'!$D$58),"-",'Model Performance Data'!$D$58)</f>
        <v>-</v>
      </c>
      <c r="F1285" s="38" t="str">
        <f>IF(ISBLANK('Model Performance Data'!$E$58),"-",'Model Performance Data'!$E$58)</f>
        <v>-</v>
      </c>
      <c r="G1285" s="38" t="str">
        <f>IF(ISBLANK('Model Performance Data'!$F$58),"-",'Model Performance Data'!$F$58)</f>
        <v>-</v>
      </c>
      <c r="H1285" s="253">
        <v>1</v>
      </c>
      <c r="I1285" s="253">
        <v>3</v>
      </c>
      <c r="J1285" s="37" t="str">
        <f t="shared" si="67"/>
        <v>13</v>
      </c>
      <c r="K1285" s="38" t="str">
        <f>IF(ISBLANK('Model Performance Data'!$L$58),"-",'Model Performance Data'!$L$58)</f>
        <v>-</v>
      </c>
      <c r="L1285" s="38" t="str">
        <f>IF(ISBLANK('Model Performance Data'!$K$58),"-",'Model Performance Data'!$K$58)</f>
        <v>-</v>
      </c>
      <c r="M1285" s="254">
        <f>IF(ISNA(SUMIFS(INDEX('Model Performance Data'!$O$8:$DY$56,0,MATCH(CONCATENATE($J1285,M$6),'Model Performance Data'!$O$6:$DY$6,0)),'Model Performance Data'!$B$8:$B$56,$C1285,'Model Performance Data'!$C$8:$C$56,$D1285)),"-",SUMIFS(INDEX('Model Performance Data'!$O$8:$DY$56,0,MATCH(CONCATENATE($J1285,M$6),'Model Performance Data'!$O$6:$DY$6,0)),'Model Performance Data'!$B$8:$B$56,$C1285,'Model Performance Data'!$C$8:$C$56,$D1285))</f>
        <v>0</v>
      </c>
      <c r="N1285" s="254">
        <f>IF(ISNA(SUMIFS(INDEX('Model Performance Data'!$O$8:$DY$56,0,MATCH(CONCATENATE($J1285,N$6),'Model Performance Data'!$O$6:$DY$6,0)),'Model Performance Data'!$B$8:$B$56,$C1285,'Model Performance Data'!$C$8:$C$56,$D1285)),"-",SUMIFS(INDEX('Model Performance Data'!$O$8:$DY$56,0,MATCH(CONCATENATE($J1285,N$6),'Model Performance Data'!$O$6:$DY$6,0)),'Model Performance Data'!$B$8:$B$56,$C1285,'Model Performance Data'!$C$8:$C$56,$D1285))</f>
        <v>0</v>
      </c>
      <c r="O1285" s="255">
        <f>IF(ISNA(SUMIFS(INDEX('Model Performance Data'!$O$8:$DY$56,0,MATCH(CONCATENATE($J1285,O$6),'Model Performance Data'!$O$6:$DY$6,0)),'Model Performance Data'!$B$8:$B$56,$C1285,'Model Performance Data'!$C$8:$C$56,$D1285)),"-",SUMIFS(INDEX('Model Performance Data'!$O$8:$DY$56,0,MATCH(CONCATENATE($J1285,O$6),'Model Performance Data'!$O$6:$DY$6,0)),'Model Performance Data'!$B$8:$B$56,$C1285,'Model Performance Data'!$C$8:$C$56,$D1285))</f>
        <v>0</v>
      </c>
    </row>
    <row r="1286" spans="2:15" x14ac:dyDescent="0.35">
      <c r="B1286" s="37" t="s">
        <v>80</v>
      </c>
      <c r="C1286" s="38" t="str">
        <f>IF(ISBLANK('Model Performance Data'!$B$58),"-",'Model Performance Data'!$B$58)</f>
        <v>-</v>
      </c>
      <c r="D1286" s="38" t="str">
        <f>IF(ISBLANK('Model Performance Data'!$C$58),"-",'Model Performance Data'!$C$58)</f>
        <v>-</v>
      </c>
      <c r="E1286" s="38" t="str">
        <f>IF(ISBLANK('Model Performance Data'!$D$58),"-",'Model Performance Data'!$D$58)</f>
        <v>-</v>
      </c>
      <c r="F1286" s="38" t="str">
        <f>IF(ISBLANK('Model Performance Data'!$E$58),"-",'Model Performance Data'!$E$58)</f>
        <v>-</v>
      </c>
      <c r="G1286" s="38" t="str">
        <f>IF(ISBLANK('Model Performance Data'!$F$58),"-",'Model Performance Data'!$F$58)</f>
        <v>-</v>
      </c>
      <c r="H1286" s="253">
        <v>1</v>
      </c>
      <c r="I1286" s="253">
        <v>4</v>
      </c>
      <c r="J1286" s="37" t="str">
        <f t="shared" si="67"/>
        <v>14</v>
      </c>
      <c r="K1286" s="38" t="str">
        <f>IF(ISBLANK('Model Performance Data'!$L$58),"-",'Model Performance Data'!$L$58)</f>
        <v>-</v>
      </c>
      <c r="L1286" s="38" t="str">
        <f>IF(ISBLANK('Model Performance Data'!$K$58),"-",'Model Performance Data'!$K$58)</f>
        <v>-</v>
      </c>
      <c r="M1286" s="254">
        <f>IF(ISNA(SUMIFS(INDEX('Model Performance Data'!$O$8:$DY$56,0,MATCH(CONCATENATE($J1286,M$6),'Model Performance Data'!$O$6:$DY$6,0)),'Model Performance Data'!$B$8:$B$56,$C1286,'Model Performance Data'!$C$8:$C$56,$D1286)),"-",SUMIFS(INDEX('Model Performance Data'!$O$8:$DY$56,0,MATCH(CONCATENATE($J1286,M$6),'Model Performance Data'!$O$6:$DY$6,0)),'Model Performance Data'!$B$8:$B$56,$C1286,'Model Performance Data'!$C$8:$C$56,$D1286))</f>
        <v>0</v>
      </c>
      <c r="N1286" s="254">
        <f>IF(ISNA(SUMIFS(INDEX('Model Performance Data'!$O$8:$DY$56,0,MATCH(CONCATENATE($J1286,N$6),'Model Performance Data'!$O$6:$DY$6,0)),'Model Performance Data'!$B$8:$B$56,$C1286,'Model Performance Data'!$C$8:$C$56,$D1286)),"-",SUMIFS(INDEX('Model Performance Data'!$O$8:$DY$56,0,MATCH(CONCATENATE($J1286,N$6),'Model Performance Data'!$O$6:$DY$6,0)),'Model Performance Data'!$B$8:$B$56,$C1286,'Model Performance Data'!$C$8:$C$56,$D1286))</f>
        <v>0</v>
      </c>
      <c r="O1286" s="255">
        <f>IF(ISNA(SUMIFS(INDEX('Model Performance Data'!$O$8:$DY$56,0,MATCH(CONCATENATE($J1286,O$6),'Model Performance Data'!$O$6:$DY$6,0)),'Model Performance Data'!$B$8:$B$56,$C1286,'Model Performance Data'!$C$8:$C$56,$D1286)),"-",SUMIFS(INDEX('Model Performance Data'!$O$8:$DY$56,0,MATCH(CONCATENATE($J1286,O$6),'Model Performance Data'!$O$6:$DY$6,0)),'Model Performance Data'!$B$8:$B$56,$C1286,'Model Performance Data'!$C$8:$C$56,$D1286))</f>
        <v>0</v>
      </c>
    </row>
    <row r="1287" spans="2:15" x14ac:dyDescent="0.35">
      <c r="B1287" s="37" t="s">
        <v>80</v>
      </c>
      <c r="C1287" s="38" t="str">
        <f>IF(ISBLANK('Model Performance Data'!$B$58),"-",'Model Performance Data'!$B$58)</f>
        <v>-</v>
      </c>
      <c r="D1287" s="38" t="str">
        <f>IF(ISBLANK('Model Performance Data'!$C$58),"-",'Model Performance Data'!$C$58)</f>
        <v>-</v>
      </c>
      <c r="E1287" s="38" t="str">
        <f>IF(ISBLANK('Model Performance Data'!$D$58),"-",'Model Performance Data'!$D$58)</f>
        <v>-</v>
      </c>
      <c r="F1287" s="38" t="str">
        <f>IF(ISBLANK('Model Performance Data'!$E$58),"-",'Model Performance Data'!$E$58)</f>
        <v>-</v>
      </c>
      <c r="G1287" s="38" t="str">
        <f>IF(ISBLANK('Model Performance Data'!$F$58),"-",'Model Performance Data'!$F$58)</f>
        <v>-</v>
      </c>
      <c r="H1287" s="253">
        <v>1</v>
      </c>
      <c r="I1287" s="253">
        <v>5</v>
      </c>
      <c r="J1287" s="37" t="str">
        <f t="shared" si="67"/>
        <v>15</v>
      </c>
      <c r="K1287" s="38" t="str">
        <f>IF(ISBLANK('Model Performance Data'!$L$58),"-",'Model Performance Data'!$L$58)</f>
        <v>-</v>
      </c>
      <c r="L1287" s="38" t="str">
        <f>IF(ISBLANK('Model Performance Data'!$K$58),"-",'Model Performance Data'!$K$58)</f>
        <v>-</v>
      </c>
      <c r="M1287" s="254">
        <f>IF(ISNA(SUMIFS(INDEX('Model Performance Data'!$O$8:$DY$56,0,MATCH(CONCATENATE($J1287,M$6),'Model Performance Data'!$O$6:$DY$6,0)),'Model Performance Data'!$B$8:$B$56,$C1287,'Model Performance Data'!$C$8:$C$56,$D1287)),"-",SUMIFS(INDEX('Model Performance Data'!$O$8:$DY$56,0,MATCH(CONCATENATE($J1287,M$6),'Model Performance Data'!$O$6:$DY$6,0)),'Model Performance Data'!$B$8:$B$56,$C1287,'Model Performance Data'!$C$8:$C$56,$D1287))</f>
        <v>0</v>
      </c>
      <c r="N1287" s="254">
        <f>IF(ISNA(SUMIFS(INDEX('Model Performance Data'!$O$8:$DY$56,0,MATCH(CONCATENATE($J1287,N$6),'Model Performance Data'!$O$6:$DY$6,0)),'Model Performance Data'!$B$8:$B$56,$C1287,'Model Performance Data'!$C$8:$C$56,$D1287)),"-",SUMIFS(INDEX('Model Performance Data'!$O$8:$DY$56,0,MATCH(CONCATENATE($J1287,N$6),'Model Performance Data'!$O$6:$DY$6,0)),'Model Performance Data'!$B$8:$B$56,$C1287,'Model Performance Data'!$C$8:$C$56,$D1287))</f>
        <v>0</v>
      </c>
      <c r="O1287" s="255">
        <f>IF(ISNA(SUMIFS(INDEX('Model Performance Data'!$O$8:$DY$56,0,MATCH(CONCATENATE($J1287,O$6),'Model Performance Data'!$O$6:$DY$6,0)),'Model Performance Data'!$B$8:$B$56,$C1287,'Model Performance Data'!$C$8:$C$56,$D1287)),"-",SUMIFS(INDEX('Model Performance Data'!$O$8:$DY$56,0,MATCH(CONCATENATE($J1287,O$6),'Model Performance Data'!$O$6:$DY$6,0)),'Model Performance Data'!$B$8:$B$56,$C1287,'Model Performance Data'!$C$8:$C$56,$D1287))</f>
        <v>0</v>
      </c>
    </row>
    <row r="1288" spans="2:15" x14ac:dyDescent="0.35">
      <c r="B1288" s="37" t="s">
        <v>80</v>
      </c>
      <c r="C1288" s="38" t="str">
        <f>IF(ISBLANK('Model Performance Data'!$B$58),"-",'Model Performance Data'!$B$58)</f>
        <v>-</v>
      </c>
      <c r="D1288" s="38" t="str">
        <f>IF(ISBLANK('Model Performance Data'!$C$58),"-",'Model Performance Data'!$C$58)</f>
        <v>-</v>
      </c>
      <c r="E1288" s="38" t="str">
        <f>IF(ISBLANK('Model Performance Data'!$D$58),"-",'Model Performance Data'!$D$58)</f>
        <v>-</v>
      </c>
      <c r="F1288" s="38" t="str">
        <f>IF(ISBLANK('Model Performance Data'!$E$58),"-",'Model Performance Data'!$E$58)</f>
        <v>-</v>
      </c>
      <c r="G1288" s="38" t="str">
        <f>IF(ISBLANK('Model Performance Data'!$F$58),"-",'Model Performance Data'!$F$58)</f>
        <v>-</v>
      </c>
      <c r="H1288" s="253">
        <v>1</v>
      </c>
      <c r="I1288" s="253" t="s">
        <v>65</v>
      </c>
      <c r="J1288" s="37" t="str">
        <f t="shared" si="67"/>
        <v>1Goal</v>
      </c>
      <c r="K1288" s="38" t="str">
        <f>IF(ISBLANK('Model Performance Data'!$L$58),"-",'Model Performance Data'!$L$58)</f>
        <v>-</v>
      </c>
      <c r="L1288" s="38" t="str">
        <f>IF(ISBLANK('Model Performance Data'!$K$58),"-",'Model Performance Data'!$K$58)</f>
        <v>-</v>
      </c>
      <c r="M1288" s="254" t="str">
        <f>IF(ISNA(SUMIFS(INDEX('Model Performance Data'!$O$8:$DY$56,0,MATCH(CONCATENATE($J1288,M$6),'Model Performance Data'!$O$6:$DY$6,0)),'Model Performance Data'!$B$8:$B$56,$C1288,'Model Performance Data'!$C$8:$C$56,$D1288)),"-",SUMIFS(INDEX('Model Performance Data'!$O$8:$DY$56,0,MATCH(CONCATENATE($J1288,M$6),'Model Performance Data'!$O$6:$DY$6,0)),'Model Performance Data'!$B$8:$B$56,$C1288,'Model Performance Data'!$C$8:$C$56,$D1288))</f>
        <v>-</v>
      </c>
      <c r="N1288" s="254" t="str">
        <f>IF(ISNA(SUMIFS(INDEX('Model Performance Data'!$O$8:$DY$56,0,MATCH(CONCATENATE($J1288,N$6),'Model Performance Data'!$O$6:$DY$6,0)),'Model Performance Data'!$B$8:$B$56,$C1288,'Model Performance Data'!$C$8:$C$56,$D1288)),"-",SUMIFS(INDEX('Model Performance Data'!$O$8:$DY$56,0,MATCH(CONCATENATE($J1288,N$6),'Model Performance Data'!$O$6:$DY$6,0)),'Model Performance Data'!$B$8:$B$56,$C1288,'Model Performance Data'!$C$8:$C$56,$D1288))</f>
        <v>-</v>
      </c>
      <c r="O1288" s="255">
        <f>IF(ISNA(SUMIFS(INDEX('Model Performance Data'!$O$8:$DY$56,0,MATCH(CONCATENATE($J1288,O$6),'Model Performance Data'!$O$6:$DY$6,0)),'Model Performance Data'!$B$8:$B$56,$C1288,'Model Performance Data'!$C$8:$C$56,$D1288)),"-",SUMIFS(INDEX('Model Performance Data'!$O$8:$DY$56,0,MATCH(CONCATENATE($J1288,O$6),'Model Performance Data'!$O$6:$DY$6,0)),'Model Performance Data'!$B$8:$B$56,$C1288,'Model Performance Data'!$C$8:$C$56,$D1288))</f>
        <v>0</v>
      </c>
    </row>
    <row r="1289" spans="2:15" x14ac:dyDescent="0.35">
      <c r="B1289" s="37" t="s">
        <v>80</v>
      </c>
      <c r="C1289" s="38" t="str">
        <f>IF(ISBLANK('Model Performance Data'!$B$58),"-",'Model Performance Data'!$B$58)</f>
        <v>-</v>
      </c>
      <c r="D1289" s="38" t="str">
        <f>IF(ISBLANK('Model Performance Data'!$C$58),"-",'Model Performance Data'!$C$58)</f>
        <v>-</v>
      </c>
      <c r="E1289" s="38" t="str">
        <f>IF(ISBLANK('Model Performance Data'!$D$58),"-",'Model Performance Data'!$D$58)</f>
        <v>-</v>
      </c>
      <c r="F1289" s="38" t="str">
        <f>IF(ISBLANK('Model Performance Data'!$E$58),"-",'Model Performance Data'!$E$58)</f>
        <v>-</v>
      </c>
      <c r="G1289" s="38" t="str">
        <f>IF(ISBLANK('Model Performance Data'!$F$58),"-",'Model Performance Data'!$F$58)</f>
        <v>-</v>
      </c>
      <c r="H1289" s="253">
        <v>2</v>
      </c>
      <c r="I1289" s="253">
        <v>1</v>
      </c>
      <c r="J1289" s="37" t="str">
        <f t="shared" si="67"/>
        <v>21</v>
      </c>
      <c r="K1289" s="38" t="str">
        <f>IF(ISBLANK('Model Performance Data'!$L$58),"-",'Model Performance Data'!$L$58)</f>
        <v>-</v>
      </c>
      <c r="L1289" s="38" t="str">
        <f>IF(ISBLANK('Model Performance Data'!$K$58),"-",'Model Performance Data'!$K$58)</f>
        <v>-</v>
      </c>
      <c r="M1289" s="254">
        <f>IF(ISNA(SUMIFS(INDEX('Model Performance Data'!$O$8:$DY$56,0,MATCH(CONCATENATE($J1289,M$6),'Model Performance Data'!$O$6:$DY$6,0)),'Model Performance Data'!$B$8:$B$56,$C1289,'Model Performance Data'!$C$8:$C$56,$D1289)),"-",SUMIFS(INDEX('Model Performance Data'!$O$8:$DY$56,0,MATCH(CONCATENATE($J1289,M$6),'Model Performance Data'!$O$6:$DY$6,0)),'Model Performance Data'!$B$8:$B$56,$C1289,'Model Performance Data'!$C$8:$C$56,$D1289))</f>
        <v>0</v>
      </c>
      <c r="N1289" s="254">
        <f>IF(ISNA(SUMIFS(INDEX('Model Performance Data'!$O$8:$DY$56,0,MATCH(CONCATENATE($J1289,N$6),'Model Performance Data'!$O$6:$DY$6,0)),'Model Performance Data'!$B$8:$B$56,$C1289,'Model Performance Data'!$C$8:$C$56,$D1289)),"-",SUMIFS(INDEX('Model Performance Data'!$O$8:$DY$56,0,MATCH(CONCATENATE($J1289,N$6),'Model Performance Data'!$O$6:$DY$6,0)),'Model Performance Data'!$B$8:$B$56,$C1289,'Model Performance Data'!$C$8:$C$56,$D1289))</f>
        <v>0</v>
      </c>
      <c r="O1289" s="255">
        <f>IF(ISNA(SUMIFS(INDEX('Model Performance Data'!$O$8:$DY$56,0,MATCH(CONCATENATE($J1289,O$6),'Model Performance Data'!$O$6:$DY$6,0)),'Model Performance Data'!$B$8:$B$56,$C1289,'Model Performance Data'!$C$8:$C$56,$D1289)),"-",SUMIFS(INDEX('Model Performance Data'!$O$8:$DY$56,0,MATCH(CONCATENATE($J1289,O$6),'Model Performance Data'!$O$6:$DY$6,0)),'Model Performance Data'!$B$8:$B$56,$C1289,'Model Performance Data'!$C$8:$C$56,$D1289))</f>
        <v>0</v>
      </c>
    </row>
    <row r="1290" spans="2:15" x14ac:dyDescent="0.35">
      <c r="B1290" s="37" t="s">
        <v>80</v>
      </c>
      <c r="C1290" s="38" t="str">
        <f>IF(ISBLANK('Model Performance Data'!$B$58),"-",'Model Performance Data'!$B$58)</f>
        <v>-</v>
      </c>
      <c r="D1290" s="38" t="str">
        <f>IF(ISBLANK('Model Performance Data'!$C$58),"-",'Model Performance Data'!$C$58)</f>
        <v>-</v>
      </c>
      <c r="E1290" s="38" t="str">
        <f>IF(ISBLANK('Model Performance Data'!$D$58),"-",'Model Performance Data'!$D$58)</f>
        <v>-</v>
      </c>
      <c r="F1290" s="38" t="str">
        <f>IF(ISBLANK('Model Performance Data'!$E$58),"-",'Model Performance Data'!$E$58)</f>
        <v>-</v>
      </c>
      <c r="G1290" s="38" t="str">
        <f>IF(ISBLANK('Model Performance Data'!$F$58),"-",'Model Performance Data'!$F$58)</f>
        <v>-</v>
      </c>
      <c r="H1290" s="253">
        <v>2</v>
      </c>
      <c r="I1290" s="253">
        <v>2</v>
      </c>
      <c r="J1290" s="37" t="str">
        <f t="shared" si="67"/>
        <v>22</v>
      </c>
      <c r="K1290" s="38" t="str">
        <f>IF(ISBLANK('Model Performance Data'!$L$58),"-",'Model Performance Data'!$L$58)</f>
        <v>-</v>
      </c>
      <c r="L1290" s="38" t="str">
        <f>IF(ISBLANK('Model Performance Data'!$K$58),"-",'Model Performance Data'!$K$58)</f>
        <v>-</v>
      </c>
      <c r="M1290" s="254">
        <f>IF(ISNA(SUMIFS(INDEX('Model Performance Data'!$O$8:$DY$56,0,MATCH(CONCATENATE($J1290,M$6),'Model Performance Data'!$O$6:$DY$6,0)),'Model Performance Data'!$B$8:$B$56,$C1290,'Model Performance Data'!$C$8:$C$56,$D1290)),"-",SUMIFS(INDEX('Model Performance Data'!$O$8:$DY$56,0,MATCH(CONCATENATE($J1290,M$6),'Model Performance Data'!$O$6:$DY$6,0)),'Model Performance Data'!$B$8:$B$56,$C1290,'Model Performance Data'!$C$8:$C$56,$D1290))</f>
        <v>0</v>
      </c>
      <c r="N1290" s="254">
        <f>IF(ISNA(SUMIFS(INDEX('Model Performance Data'!$O$8:$DY$56,0,MATCH(CONCATENATE($J1290,N$6),'Model Performance Data'!$O$6:$DY$6,0)),'Model Performance Data'!$B$8:$B$56,$C1290,'Model Performance Data'!$C$8:$C$56,$D1290)),"-",SUMIFS(INDEX('Model Performance Data'!$O$8:$DY$56,0,MATCH(CONCATENATE($J1290,N$6),'Model Performance Data'!$O$6:$DY$6,0)),'Model Performance Data'!$B$8:$B$56,$C1290,'Model Performance Data'!$C$8:$C$56,$D1290))</f>
        <v>0</v>
      </c>
      <c r="O1290" s="255">
        <f>IF(ISNA(SUMIFS(INDEX('Model Performance Data'!$O$8:$DY$56,0,MATCH(CONCATENATE($J1290,O$6),'Model Performance Data'!$O$6:$DY$6,0)),'Model Performance Data'!$B$8:$B$56,$C1290,'Model Performance Data'!$C$8:$C$56,$D1290)),"-",SUMIFS(INDEX('Model Performance Data'!$O$8:$DY$56,0,MATCH(CONCATENATE($J1290,O$6),'Model Performance Data'!$O$6:$DY$6,0)),'Model Performance Data'!$B$8:$B$56,$C1290,'Model Performance Data'!$C$8:$C$56,$D1290))</f>
        <v>0</v>
      </c>
    </row>
    <row r="1291" spans="2:15" x14ac:dyDescent="0.35">
      <c r="B1291" s="37" t="s">
        <v>80</v>
      </c>
      <c r="C1291" s="38" t="str">
        <f>IF(ISBLANK('Model Performance Data'!$B$58),"-",'Model Performance Data'!$B$58)</f>
        <v>-</v>
      </c>
      <c r="D1291" s="38" t="str">
        <f>IF(ISBLANK('Model Performance Data'!$C$58),"-",'Model Performance Data'!$C$58)</f>
        <v>-</v>
      </c>
      <c r="E1291" s="38" t="str">
        <f>IF(ISBLANK('Model Performance Data'!$D$58),"-",'Model Performance Data'!$D$58)</f>
        <v>-</v>
      </c>
      <c r="F1291" s="38" t="str">
        <f>IF(ISBLANK('Model Performance Data'!$E$58),"-",'Model Performance Data'!$E$58)</f>
        <v>-</v>
      </c>
      <c r="G1291" s="38" t="str">
        <f>IF(ISBLANK('Model Performance Data'!$F$58),"-",'Model Performance Data'!$F$58)</f>
        <v>-</v>
      </c>
      <c r="H1291" s="253">
        <v>2</v>
      </c>
      <c r="I1291" s="253">
        <v>3</v>
      </c>
      <c r="J1291" s="37" t="str">
        <f t="shared" si="67"/>
        <v>23</v>
      </c>
      <c r="K1291" s="38" t="str">
        <f>IF(ISBLANK('Model Performance Data'!$L$58),"-",'Model Performance Data'!$L$58)</f>
        <v>-</v>
      </c>
      <c r="L1291" s="38" t="str">
        <f>IF(ISBLANK('Model Performance Data'!$K$58),"-",'Model Performance Data'!$K$58)</f>
        <v>-</v>
      </c>
      <c r="M1291" s="254">
        <f>IF(ISNA(SUMIFS(INDEX('Model Performance Data'!$O$8:$DY$56,0,MATCH(CONCATENATE($J1291,M$6),'Model Performance Data'!$O$6:$DY$6,0)),'Model Performance Data'!$B$8:$B$56,$C1291,'Model Performance Data'!$C$8:$C$56,$D1291)),"-",SUMIFS(INDEX('Model Performance Data'!$O$8:$DY$56,0,MATCH(CONCATENATE($J1291,M$6),'Model Performance Data'!$O$6:$DY$6,0)),'Model Performance Data'!$B$8:$B$56,$C1291,'Model Performance Data'!$C$8:$C$56,$D1291))</f>
        <v>0</v>
      </c>
      <c r="N1291" s="254">
        <f>IF(ISNA(SUMIFS(INDEX('Model Performance Data'!$O$8:$DY$56,0,MATCH(CONCATENATE($J1291,N$6),'Model Performance Data'!$O$6:$DY$6,0)),'Model Performance Data'!$B$8:$B$56,$C1291,'Model Performance Data'!$C$8:$C$56,$D1291)),"-",SUMIFS(INDEX('Model Performance Data'!$O$8:$DY$56,0,MATCH(CONCATENATE($J1291,N$6),'Model Performance Data'!$O$6:$DY$6,0)),'Model Performance Data'!$B$8:$B$56,$C1291,'Model Performance Data'!$C$8:$C$56,$D1291))</f>
        <v>0</v>
      </c>
      <c r="O1291" s="255">
        <f>IF(ISNA(SUMIFS(INDEX('Model Performance Data'!$O$8:$DY$56,0,MATCH(CONCATENATE($J1291,O$6),'Model Performance Data'!$O$6:$DY$6,0)),'Model Performance Data'!$B$8:$B$56,$C1291,'Model Performance Data'!$C$8:$C$56,$D1291)),"-",SUMIFS(INDEX('Model Performance Data'!$O$8:$DY$56,0,MATCH(CONCATENATE($J1291,O$6),'Model Performance Data'!$O$6:$DY$6,0)),'Model Performance Data'!$B$8:$B$56,$C1291,'Model Performance Data'!$C$8:$C$56,$D1291))</f>
        <v>0</v>
      </c>
    </row>
    <row r="1292" spans="2:15" x14ac:dyDescent="0.35">
      <c r="B1292" s="37" t="s">
        <v>80</v>
      </c>
      <c r="C1292" s="38" t="str">
        <f>IF(ISBLANK('Model Performance Data'!$B$58),"-",'Model Performance Data'!$B$58)</f>
        <v>-</v>
      </c>
      <c r="D1292" s="38" t="str">
        <f>IF(ISBLANK('Model Performance Data'!$C$58),"-",'Model Performance Data'!$C$58)</f>
        <v>-</v>
      </c>
      <c r="E1292" s="38" t="str">
        <f>IF(ISBLANK('Model Performance Data'!$D$58),"-",'Model Performance Data'!$D$58)</f>
        <v>-</v>
      </c>
      <c r="F1292" s="38" t="str">
        <f>IF(ISBLANK('Model Performance Data'!$E$58),"-",'Model Performance Data'!$E$58)</f>
        <v>-</v>
      </c>
      <c r="G1292" s="38" t="str">
        <f>IF(ISBLANK('Model Performance Data'!$F$58),"-",'Model Performance Data'!$F$58)</f>
        <v>-</v>
      </c>
      <c r="H1292" s="253">
        <v>2</v>
      </c>
      <c r="I1292" s="253">
        <v>4</v>
      </c>
      <c r="J1292" s="37" t="str">
        <f t="shared" si="67"/>
        <v>24</v>
      </c>
      <c r="K1292" s="38" t="str">
        <f>IF(ISBLANK('Model Performance Data'!$L$58),"-",'Model Performance Data'!$L$58)</f>
        <v>-</v>
      </c>
      <c r="L1292" s="38" t="str">
        <f>IF(ISBLANK('Model Performance Data'!$K$58),"-",'Model Performance Data'!$K$58)</f>
        <v>-</v>
      </c>
      <c r="M1292" s="254">
        <f>IF(ISNA(SUMIFS(INDEX('Model Performance Data'!$O$8:$DY$56,0,MATCH(CONCATENATE($J1292,M$6),'Model Performance Data'!$O$6:$DY$6,0)),'Model Performance Data'!$B$8:$B$56,$C1292,'Model Performance Data'!$C$8:$C$56,$D1292)),"-",SUMIFS(INDEX('Model Performance Data'!$O$8:$DY$56,0,MATCH(CONCATENATE($J1292,M$6),'Model Performance Data'!$O$6:$DY$6,0)),'Model Performance Data'!$B$8:$B$56,$C1292,'Model Performance Data'!$C$8:$C$56,$D1292))</f>
        <v>0</v>
      </c>
      <c r="N1292" s="254">
        <f>IF(ISNA(SUMIFS(INDEX('Model Performance Data'!$O$8:$DY$56,0,MATCH(CONCATENATE($J1292,N$6),'Model Performance Data'!$O$6:$DY$6,0)),'Model Performance Data'!$B$8:$B$56,$C1292,'Model Performance Data'!$C$8:$C$56,$D1292)),"-",SUMIFS(INDEX('Model Performance Data'!$O$8:$DY$56,0,MATCH(CONCATENATE($J1292,N$6),'Model Performance Data'!$O$6:$DY$6,0)),'Model Performance Data'!$B$8:$B$56,$C1292,'Model Performance Data'!$C$8:$C$56,$D1292))</f>
        <v>0</v>
      </c>
      <c r="O1292" s="255">
        <f>IF(ISNA(SUMIFS(INDEX('Model Performance Data'!$O$8:$DY$56,0,MATCH(CONCATENATE($J1292,O$6),'Model Performance Data'!$O$6:$DY$6,0)),'Model Performance Data'!$B$8:$B$56,$C1292,'Model Performance Data'!$C$8:$C$56,$D1292)),"-",SUMIFS(INDEX('Model Performance Data'!$O$8:$DY$56,0,MATCH(CONCATENATE($J1292,O$6),'Model Performance Data'!$O$6:$DY$6,0)),'Model Performance Data'!$B$8:$B$56,$C1292,'Model Performance Data'!$C$8:$C$56,$D1292))</f>
        <v>0</v>
      </c>
    </row>
    <row r="1293" spans="2:15" x14ac:dyDescent="0.35">
      <c r="B1293" s="37" t="s">
        <v>80</v>
      </c>
      <c r="C1293" s="38" t="str">
        <f>IF(ISBLANK('Model Performance Data'!$B$58),"-",'Model Performance Data'!$B$58)</f>
        <v>-</v>
      </c>
      <c r="D1293" s="38" t="str">
        <f>IF(ISBLANK('Model Performance Data'!$C$58),"-",'Model Performance Data'!$C$58)</f>
        <v>-</v>
      </c>
      <c r="E1293" s="38" t="str">
        <f>IF(ISBLANK('Model Performance Data'!$D$58),"-",'Model Performance Data'!$D$58)</f>
        <v>-</v>
      </c>
      <c r="F1293" s="38" t="str">
        <f>IF(ISBLANK('Model Performance Data'!$E$58),"-",'Model Performance Data'!$E$58)</f>
        <v>-</v>
      </c>
      <c r="G1293" s="38" t="str">
        <f>IF(ISBLANK('Model Performance Data'!$F$58),"-",'Model Performance Data'!$F$58)</f>
        <v>-</v>
      </c>
      <c r="H1293" s="253">
        <v>2</v>
      </c>
      <c r="I1293" s="253">
        <v>5</v>
      </c>
      <c r="J1293" s="37" t="str">
        <f t="shared" si="67"/>
        <v>25</v>
      </c>
      <c r="K1293" s="38" t="str">
        <f>IF(ISBLANK('Model Performance Data'!$L$58),"-",'Model Performance Data'!$L$58)</f>
        <v>-</v>
      </c>
      <c r="L1293" s="38" t="str">
        <f>IF(ISBLANK('Model Performance Data'!$K$58),"-",'Model Performance Data'!$K$58)</f>
        <v>-</v>
      </c>
      <c r="M1293" s="254">
        <f>IF(ISNA(SUMIFS(INDEX('Model Performance Data'!$O$8:$DY$56,0,MATCH(CONCATENATE($J1293,M$6),'Model Performance Data'!$O$6:$DY$6,0)),'Model Performance Data'!$B$8:$B$56,$C1293,'Model Performance Data'!$C$8:$C$56,$D1293)),"-",SUMIFS(INDEX('Model Performance Data'!$O$8:$DY$56,0,MATCH(CONCATENATE($J1293,M$6),'Model Performance Data'!$O$6:$DY$6,0)),'Model Performance Data'!$B$8:$B$56,$C1293,'Model Performance Data'!$C$8:$C$56,$D1293))</f>
        <v>0</v>
      </c>
      <c r="N1293" s="254">
        <f>IF(ISNA(SUMIFS(INDEX('Model Performance Data'!$O$8:$DY$56,0,MATCH(CONCATENATE($J1293,N$6),'Model Performance Data'!$O$6:$DY$6,0)),'Model Performance Data'!$B$8:$B$56,$C1293,'Model Performance Data'!$C$8:$C$56,$D1293)),"-",SUMIFS(INDEX('Model Performance Data'!$O$8:$DY$56,0,MATCH(CONCATENATE($J1293,N$6),'Model Performance Data'!$O$6:$DY$6,0)),'Model Performance Data'!$B$8:$B$56,$C1293,'Model Performance Data'!$C$8:$C$56,$D1293))</f>
        <v>0</v>
      </c>
      <c r="O1293" s="255">
        <f>IF(ISNA(SUMIFS(INDEX('Model Performance Data'!$O$8:$DY$56,0,MATCH(CONCATENATE($J1293,O$6),'Model Performance Data'!$O$6:$DY$6,0)),'Model Performance Data'!$B$8:$B$56,$C1293,'Model Performance Data'!$C$8:$C$56,$D1293)),"-",SUMIFS(INDEX('Model Performance Data'!$O$8:$DY$56,0,MATCH(CONCATENATE($J1293,O$6),'Model Performance Data'!$O$6:$DY$6,0)),'Model Performance Data'!$B$8:$B$56,$C1293,'Model Performance Data'!$C$8:$C$56,$D1293))</f>
        <v>0</v>
      </c>
    </row>
    <row r="1294" spans="2:15" x14ac:dyDescent="0.35">
      <c r="B1294" s="37" t="s">
        <v>80</v>
      </c>
      <c r="C1294" s="38" t="str">
        <f>IF(ISBLANK('Model Performance Data'!$B$58),"-",'Model Performance Data'!$B$58)</f>
        <v>-</v>
      </c>
      <c r="D1294" s="38" t="str">
        <f>IF(ISBLANK('Model Performance Data'!$C$58),"-",'Model Performance Data'!$C$58)</f>
        <v>-</v>
      </c>
      <c r="E1294" s="38" t="str">
        <f>IF(ISBLANK('Model Performance Data'!$D$58),"-",'Model Performance Data'!$D$58)</f>
        <v>-</v>
      </c>
      <c r="F1294" s="38" t="str">
        <f>IF(ISBLANK('Model Performance Data'!$E$58),"-",'Model Performance Data'!$E$58)</f>
        <v>-</v>
      </c>
      <c r="G1294" s="38" t="str">
        <f>IF(ISBLANK('Model Performance Data'!$F$58),"-",'Model Performance Data'!$F$58)</f>
        <v>-</v>
      </c>
      <c r="H1294" s="253">
        <v>2</v>
      </c>
      <c r="I1294" s="253" t="s">
        <v>65</v>
      </c>
      <c r="J1294" s="37" t="str">
        <f t="shared" si="67"/>
        <v>2Goal</v>
      </c>
      <c r="K1294" s="38" t="str">
        <f>IF(ISBLANK('Model Performance Data'!$L$58),"-",'Model Performance Data'!$L$58)</f>
        <v>-</v>
      </c>
      <c r="L1294" s="38" t="str">
        <f>IF(ISBLANK('Model Performance Data'!$K$58),"-",'Model Performance Data'!$K$58)</f>
        <v>-</v>
      </c>
      <c r="M1294" s="254" t="str">
        <f>IF(ISNA(SUMIFS(INDEX('Model Performance Data'!$O$8:$DY$56,0,MATCH(CONCATENATE($J1294,M$6),'Model Performance Data'!$O$6:$DY$6,0)),'Model Performance Data'!$B$8:$B$56,$C1294,'Model Performance Data'!$C$8:$C$56,$D1294)),"-",SUMIFS(INDEX('Model Performance Data'!$O$8:$DY$56,0,MATCH(CONCATENATE($J1294,M$6),'Model Performance Data'!$O$6:$DY$6,0)),'Model Performance Data'!$B$8:$B$56,$C1294,'Model Performance Data'!$C$8:$C$56,$D1294))</f>
        <v>-</v>
      </c>
      <c r="N1294" s="254" t="str">
        <f>IF(ISNA(SUMIFS(INDEX('Model Performance Data'!$O$8:$DY$56,0,MATCH(CONCATENATE($J1294,N$6),'Model Performance Data'!$O$6:$DY$6,0)),'Model Performance Data'!$B$8:$B$56,$C1294,'Model Performance Data'!$C$8:$C$56,$D1294)),"-",SUMIFS(INDEX('Model Performance Data'!$O$8:$DY$56,0,MATCH(CONCATENATE($J1294,N$6),'Model Performance Data'!$O$6:$DY$6,0)),'Model Performance Data'!$B$8:$B$56,$C1294,'Model Performance Data'!$C$8:$C$56,$D1294))</f>
        <v>-</v>
      </c>
      <c r="O1294" s="255">
        <f>IF(ISNA(SUMIFS(INDEX('Model Performance Data'!$O$8:$DY$56,0,MATCH(CONCATENATE($J1294,O$6),'Model Performance Data'!$O$6:$DY$6,0)),'Model Performance Data'!$B$8:$B$56,$C1294,'Model Performance Data'!$C$8:$C$56,$D1294)),"-",SUMIFS(INDEX('Model Performance Data'!$O$8:$DY$56,0,MATCH(CONCATENATE($J1294,O$6),'Model Performance Data'!$O$6:$DY$6,0)),'Model Performance Data'!$B$8:$B$56,$C1294,'Model Performance Data'!$C$8:$C$56,$D1294))</f>
        <v>0</v>
      </c>
    </row>
    <row r="1295" spans="2:15" x14ac:dyDescent="0.35">
      <c r="B1295" s="37" t="s">
        <v>80</v>
      </c>
      <c r="C1295" s="38" t="str">
        <f>IF(ISBLANK('Model Performance Data'!$B$58),"-",'Model Performance Data'!$B$58)</f>
        <v>-</v>
      </c>
      <c r="D1295" s="38" t="str">
        <f>IF(ISBLANK('Model Performance Data'!$C$58),"-",'Model Performance Data'!$C$58)</f>
        <v>-</v>
      </c>
      <c r="E1295" s="38" t="str">
        <f>IF(ISBLANK('Model Performance Data'!$D$58),"-",'Model Performance Data'!$D$58)</f>
        <v>-</v>
      </c>
      <c r="F1295" s="38" t="str">
        <f>IF(ISBLANK('Model Performance Data'!$E$58),"-",'Model Performance Data'!$E$58)</f>
        <v>-</v>
      </c>
      <c r="G1295" s="38" t="str">
        <f>IF(ISBLANK('Model Performance Data'!$F$58),"-",'Model Performance Data'!$F$58)</f>
        <v>-</v>
      </c>
      <c r="H1295" s="253">
        <v>3</v>
      </c>
      <c r="I1295" s="253">
        <v>1</v>
      </c>
      <c r="J1295" s="37" t="str">
        <f t="shared" si="67"/>
        <v>31</v>
      </c>
      <c r="K1295" s="38" t="str">
        <f>IF(ISBLANK('Model Performance Data'!$L$58),"-",'Model Performance Data'!$L$58)</f>
        <v>-</v>
      </c>
      <c r="L1295" s="38" t="str">
        <f>IF(ISBLANK('Model Performance Data'!$K$58),"-",'Model Performance Data'!$K$58)</f>
        <v>-</v>
      </c>
      <c r="M1295" s="254">
        <f>IF(ISNA(SUMIFS(INDEX('Model Performance Data'!$O$8:$DY$56,0,MATCH(CONCATENATE($J1295,M$6),'Model Performance Data'!$O$6:$DY$6,0)),'Model Performance Data'!$B$8:$B$56,$C1295,'Model Performance Data'!$C$8:$C$56,$D1295)),"-",SUMIFS(INDEX('Model Performance Data'!$O$8:$DY$56,0,MATCH(CONCATENATE($J1295,M$6),'Model Performance Data'!$O$6:$DY$6,0)),'Model Performance Data'!$B$8:$B$56,$C1295,'Model Performance Data'!$C$8:$C$56,$D1295))</f>
        <v>0</v>
      </c>
      <c r="N1295" s="254">
        <f>IF(ISNA(SUMIFS(INDEX('Model Performance Data'!$O$8:$DY$56,0,MATCH(CONCATENATE($J1295,N$6),'Model Performance Data'!$O$6:$DY$6,0)),'Model Performance Data'!$B$8:$B$56,$C1295,'Model Performance Data'!$C$8:$C$56,$D1295)),"-",SUMIFS(INDEX('Model Performance Data'!$O$8:$DY$56,0,MATCH(CONCATENATE($J1295,N$6),'Model Performance Data'!$O$6:$DY$6,0)),'Model Performance Data'!$B$8:$B$56,$C1295,'Model Performance Data'!$C$8:$C$56,$D1295))</f>
        <v>0</v>
      </c>
      <c r="O1295" s="255">
        <f>IF(ISNA(SUMIFS(INDEX('Model Performance Data'!$O$8:$DY$56,0,MATCH(CONCATENATE($J1295,O$6),'Model Performance Data'!$O$6:$DY$6,0)),'Model Performance Data'!$B$8:$B$56,$C1295,'Model Performance Data'!$C$8:$C$56,$D1295)),"-",SUMIFS(INDEX('Model Performance Data'!$O$8:$DY$56,0,MATCH(CONCATENATE($J1295,O$6),'Model Performance Data'!$O$6:$DY$6,0)),'Model Performance Data'!$B$8:$B$56,$C1295,'Model Performance Data'!$C$8:$C$56,$D1295))</f>
        <v>0</v>
      </c>
    </row>
    <row r="1296" spans="2:15" x14ac:dyDescent="0.35">
      <c r="B1296" s="37" t="s">
        <v>80</v>
      </c>
      <c r="C1296" s="38" t="str">
        <f>IF(ISBLANK('Model Performance Data'!$B$58),"-",'Model Performance Data'!$B$58)</f>
        <v>-</v>
      </c>
      <c r="D1296" s="38" t="str">
        <f>IF(ISBLANK('Model Performance Data'!$C$58),"-",'Model Performance Data'!$C$58)</f>
        <v>-</v>
      </c>
      <c r="E1296" s="38" t="str">
        <f>IF(ISBLANK('Model Performance Data'!$D$58),"-",'Model Performance Data'!$D$58)</f>
        <v>-</v>
      </c>
      <c r="F1296" s="38" t="str">
        <f>IF(ISBLANK('Model Performance Data'!$E$58),"-",'Model Performance Data'!$E$58)</f>
        <v>-</v>
      </c>
      <c r="G1296" s="38" t="str">
        <f>IF(ISBLANK('Model Performance Data'!$F$58),"-",'Model Performance Data'!$F$58)</f>
        <v>-</v>
      </c>
      <c r="H1296" s="253">
        <v>3</v>
      </c>
      <c r="I1296" s="253">
        <v>2</v>
      </c>
      <c r="J1296" s="37" t="str">
        <f t="shared" si="67"/>
        <v>32</v>
      </c>
      <c r="K1296" s="38" t="str">
        <f>IF(ISBLANK('Model Performance Data'!$L$58),"-",'Model Performance Data'!$L$58)</f>
        <v>-</v>
      </c>
      <c r="L1296" s="38" t="str">
        <f>IF(ISBLANK('Model Performance Data'!$K$58),"-",'Model Performance Data'!$K$58)</f>
        <v>-</v>
      </c>
      <c r="M1296" s="254">
        <f>IF(ISNA(SUMIFS(INDEX('Model Performance Data'!$O$8:$DY$56,0,MATCH(CONCATENATE($J1296,M$6),'Model Performance Data'!$O$6:$DY$6,0)),'Model Performance Data'!$B$8:$B$56,$C1296,'Model Performance Data'!$C$8:$C$56,$D1296)),"-",SUMIFS(INDEX('Model Performance Data'!$O$8:$DY$56,0,MATCH(CONCATENATE($J1296,M$6),'Model Performance Data'!$O$6:$DY$6,0)),'Model Performance Data'!$B$8:$B$56,$C1296,'Model Performance Data'!$C$8:$C$56,$D1296))</f>
        <v>0</v>
      </c>
      <c r="N1296" s="254">
        <f>IF(ISNA(SUMIFS(INDEX('Model Performance Data'!$O$8:$DY$56,0,MATCH(CONCATENATE($J1296,N$6),'Model Performance Data'!$O$6:$DY$6,0)),'Model Performance Data'!$B$8:$B$56,$C1296,'Model Performance Data'!$C$8:$C$56,$D1296)),"-",SUMIFS(INDEX('Model Performance Data'!$O$8:$DY$56,0,MATCH(CONCATENATE($J1296,N$6),'Model Performance Data'!$O$6:$DY$6,0)),'Model Performance Data'!$B$8:$B$56,$C1296,'Model Performance Data'!$C$8:$C$56,$D1296))</f>
        <v>0</v>
      </c>
      <c r="O1296" s="255">
        <f>IF(ISNA(SUMIFS(INDEX('Model Performance Data'!$O$8:$DY$56,0,MATCH(CONCATENATE($J1296,O$6),'Model Performance Data'!$O$6:$DY$6,0)),'Model Performance Data'!$B$8:$B$56,$C1296,'Model Performance Data'!$C$8:$C$56,$D1296)),"-",SUMIFS(INDEX('Model Performance Data'!$O$8:$DY$56,0,MATCH(CONCATENATE($J1296,O$6),'Model Performance Data'!$O$6:$DY$6,0)),'Model Performance Data'!$B$8:$B$56,$C1296,'Model Performance Data'!$C$8:$C$56,$D1296))</f>
        <v>0</v>
      </c>
    </row>
    <row r="1297" spans="2:15" x14ac:dyDescent="0.35">
      <c r="B1297" s="37" t="s">
        <v>80</v>
      </c>
      <c r="C1297" s="38" t="str">
        <f>IF(ISBLANK('Model Performance Data'!$B$58),"-",'Model Performance Data'!$B$58)</f>
        <v>-</v>
      </c>
      <c r="D1297" s="38" t="str">
        <f>IF(ISBLANK('Model Performance Data'!$C$58),"-",'Model Performance Data'!$C$58)</f>
        <v>-</v>
      </c>
      <c r="E1297" s="38" t="str">
        <f>IF(ISBLANK('Model Performance Data'!$D$58),"-",'Model Performance Data'!$D$58)</f>
        <v>-</v>
      </c>
      <c r="F1297" s="38" t="str">
        <f>IF(ISBLANK('Model Performance Data'!$E$58),"-",'Model Performance Data'!$E$58)</f>
        <v>-</v>
      </c>
      <c r="G1297" s="38" t="str">
        <f>IF(ISBLANK('Model Performance Data'!$F$58),"-",'Model Performance Data'!$F$58)</f>
        <v>-</v>
      </c>
      <c r="H1297" s="253">
        <v>3</v>
      </c>
      <c r="I1297" s="253">
        <v>3</v>
      </c>
      <c r="J1297" s="37" t="str">
        <f t="shared" si="67"/>
        <v>33</v>
      </c>
      <c r="K1297" s="38" t="str">
        <f>IF(ISBLANK('Model Performance Data'!$L$58),"-",'Model Performance Data'!$L$58)</f>
        <v>-</v>
      </c>
      <c r="L1297" s="38" t="str">
        <f>IF(ISBLANK('Model Performance Data'!$K$58),"-",'Model Performance Data'!$K$58)</f>
        <v>-</v>
      </c>
      <c r="M1297" s="254">
        <f>IF(ISNA(SUMIFS(INDEX('Model Performance Data'!$O$8:$DY$56,0,MATCH(CONCATENATE($J1297,M$6),'Model Performance Data'!$O$6:$DY$6,0)),'Model Performance Data'!$B$8:$B$56,$C1297,'Model Performance Data'!$C$8:$C$56,$D1297)),"-",SUMIFS(INDEX('Model Performance Data'!$O$8:$DY$56,0,MATCH(CONCATENATE($J1297,M$6),'Model Performance Data'!$O$6:$DY$6,0)),'Model Performance Data'!$B$8:$B$56,$C1297,'Model Performance Data'!$C$8:$C$56,$D1297))</f>
        <v>0</v>
      </c>
      <c r="N1297" s="254">
        <f>IF(ISNA(SUMIFS(INDEX('Model Performance Data'!$O$8:$DY$56,0,MATCH(CONCATENATE($J1297,N$6),'Model Performance Data'!$O$6:$DY$6,0)),'Model Performance Data'!$B$8:$B$56,$C1297,'Model Performance Data'!$C$8:$C$56,$D1297)),"-",SUMIFS(INDEX('Model Performance Data'!$O$8:$DY$56,0,MATCH(CONCATENATE($J1297,N$6),'Model Performance Data'!$O$6:$DY$6,0)),'Model Performance Data'!$B$8:$B$56,$C1297,'Model Performance Data'!$C$8:$C$56,$D1297))</f>
        <v>0</v>
      </c>
      <c r="O1297" s="255">
        <f>IF(ISNA(SUMIFS(INDEX('Model Performance Data'!$O$8:$DY$56,0,MATCH(CONCATENATE($J1297,O$6),'Model Performance Data'!$O$6:$DY$6,0)),'Model Performance Data'!$B$8:$B$56,$C1297,'Model Performance Data'!$C$8:$C$56,$D1297)),"-",SUMIFS(INDEX('Model Performance Data'!$O$8:$DY$56,0,MATCH(CONCATENATE($J1297,O$6),'Model Performance Data'!$O$6:$DY$6,0)),'Model Performance Data'!$B$8:$B$56,$C1297,'Model Performance Data'!$C$8:$C$56,$D1297))</f>
        <v>0</v>
      </c>
    </row>
    <row r="1298" spans="2:15" x14ac:dyDescent="0.35">
      <c r="B1298" s="37" t="s">
        <v>80</v>
      </c>
      <c r="C1298" s="38" t="str">
        <f>IF(ISBLANK('Model Performance Data'!$B$58),"-",'Model Performance Data'!$B$58)</f>
        <v>-</v>
      </c>
      <c r="D1298" s="38" t="str">
        <f>IF(ISBLANK('Model Performance Data'!$C$58),"-",'Model Performance Data'!$C$58)</f>
        <v>-</v>
      </c>
      <c r="E1298" s="38" t="str">
        <f>IF(ISBLANK('Model Performance Data'!$D$58),"-",'Model Performance Data'!$D$58)</f>
        <v>-</v>
      </c>
      <c r="F1298" s="38" t="str">
        <f>IF(ISBLANK('Model Performance Data'!$E$58),"-",'Model Performance Data'!$E$58)</f>
        <v>-</v>
      </c>
      <c r="G1298" s="38" t="str">
        <f>IF(ISBLANK('Model Performance Data'!$F$58),"-",'Model Performance Data'!$F$58)</f>
        <v>-</v>
      </c>
      <c r="H1298" s="253">
        <v>3</v>
      </c>
      <c r="I1298" s="253">
        <v>4</v>
      </c>
      <c r="J1298" s="37" t="str">
        <f t="shared" si="67"/>
        <v>34</v>
      </c>
      <c r="K1298" s="38" t="str">
        <f>IF(ISBLANK('Model Performance Data'!$L$58),"-",'Model Performance Data'!$L$58)</f>
        <v>-</v>
      </c>
      <c r="L1298" s="38" t="str">
        <f>IF(ISBLANK('Model Performance Data'!$K$58),"-",'Model Performance Data'!$K$58)</f>
        <v>-</v>
      </c>
      <c r="M1298" s="254">
        <f>IF(ISNA(SUMIFS(INDEX('Model Performance Data'!$O$8:$DY$56,0,MATCH(CONCATENATE($J1298,M$6),'Model Performance Data'!$O$6:$DY$6,0)),'Model Performance Data'!$B$8:$B$56,$C1298,'Model Performance Data'!$C$8:$C$56,$D1298)),"-",SUMIFS(INDEX('Model Performance Data'!$O$8:$DY$56,0,MATCH(CONCATENATE($J1298,M$6),'Model Performance Data'!$O$6:$DY$6,0)),'Model Performance Data'!$B$8:$B$56,$C1298,'Model Performance Data'!$C$8:$C$56,$D1298))</f>
        <v>0</v>
      </c>
      <c r="N1298" s="254">
        <f>IF(ISNA(SUMIFS(INDEX('Model Performance Data'!$O$8:$DY$56,0,MATCH(CONCATENATE($J1298,N$6),'Model Performance Data'!$O$6:$DY$6,0)),'Model Performance Data'!$B$8:$B$56,$C1298,'Model Performance Data'!$C$8:$C$56,$D1298)),"-",SUMIFS(INDEX('Model Performance Data'!$O$8:$DY$56,0,MATCH(CONCATENATE($J1298,N$6),'Model Performance Data'!$O$6:$DY$6,0)),'Model Performance Data'!$B$8:$B$56,$C1298,'Model Performance Data'!$C$8:$C$56,$D1298))</f>
        <v>0</v>
      </c>
      <c r="O1298" s="255">
        <f>IF(ISNA(SUMIFS(INDEX('Model Performance Data'!$O$8:$DY$56,0,MATCH(CONCATENATE($J1298,O$6),'Model Performance Data'!$O$6:$DY$6,0)),'Model Performance Data'!$B$8:$B$56,$C1298,'Model Performance Data'!$C$8:$C$56,$D1298)),"-",SUMIFS(INDEX('Model Performance Data'!$O$8:$DY$56,0,MATCH(CONCATENATE($J1298,O$6),'Model Performance Data'!$O$6:$DY$6,0)),'Model Performance Data'!$B$8:$B$56,$C1298,'Model Performance Data'!$C$8:$C$56,$D1298))</f>
        <v>0</v>
      </c>
    </row>
    <row r="1299" spans="2:15" x14ac:dyDescent="0.35">
      <c r="B1299" s="37" t="s">
        <v>80</v>
      </c>
      <c r="C1299" s="38" t="str">
        <f>IF(ISBLANK('Model Performance Data'!$B$58),"-",'Model Performance Data'!$B$58)</f>
        <v>-</v>
      </c>
      <c r="D1299" s="38" t="str">
        <f>IF(ISBLANK('Model Performance Data'!$C$58),"-",'Model Performance Data'!$C$58)</f>
        <v>-</v>
      </c>
      <c r="E1299" s="38" t="str">
        <f>IF(ISBLANK('Model Performance Data'!$D$58),"-",'Model Performance Data'!$D$58)</f>
        <v>-</v>
      </c>
      <c r="F1299" s="38" t="str">
        <f>IF(ISBLANK('Model Performance Data'!$E$58),"-",'Model Performance Data'!$E$58)</f>
        <v>-</v>
      </c>
      <c r="G1299" s="38" t="str">
        <f>IF(ISBLANK('Model Performance Data'!$F$58),"-",'Model Performance Data'!$F$58)</f>
        <v>-</v>
      </c>
      <c r="H1299" s="253">
        <v>3</v>
      </c>
      <c r="I1299" s="253">
        <v>5</v>
      </c>
      <c r="J1299" s="37" t="str">
        <f t="shared" si="67"/>
        <v>35</v>
      </c>
      <c r="K1299" s="38" t="str">
        <f>IF(ISBLANK('Model Performance Data'!$L$58),"-",'Model Performance Data'!$L$58)</f>
        <v>-</v>
      </c>
      <c r="L1299" s="38" t="str">
        <f>IF(ISBLANK('Model Performance Data'!$K$58),"-",'Model Performance Data'!$K$58)</f>
        <v>-</v>
      </c>
      <c r="M1299" s="254">
        <f>IF(ISNA(SUMIFS(INDEX('Model Performance Data'!$O$8:$DY$56,0,MATCH(CONCATENATE($J1299,M$6),'Model Performance Data'!$O$6:$DY$6,0)),'Model Performance Data'!$B$8:$B$56,$C1299,'Model Performance Data'!$C$8:$C$56,$D1299)),"-",SUMIFS(INDEX('Model Performance Data'!$O$8:$DY$56,0,MATCH(CONCATENATE($J1299,M$6),'Model Performance Data'!$O$6:$DY$6,0)),'Model Performance Data'!$B$8:$B$56,$C1299,'Model Performance Data'!$C$8:$C$56,$D1299))</f>
        <v>0</v>
      </c>
      <c r="N1299" s="254">
        <f>IF(ISNA(SUMIFS(INDEX('Model Performance Data'!$O$8:$DY$56,0,MATCH(CONCATENATE($J1299,N$6),'Model Performance Data'!$O$6:$DY$6,0)),'Model Performance Data'!$B$8:$B$56,$C1299,'Model Performance Data'!$C$8:$C$56,$D1299)),"-",SUMIFS(INDEX('Model Performance Data'!$O$8:$DY$56,0,MATCH(CONCATENATE($J1299,N$6),'Model Performance Data'!$O$6:$DY$6,0)),'Model Performance Data'!$B$8:$B$56,$C1299,'Model Performance Data'!$C$8:$C$56,$D1299))</f>
        <v>0</v>
      </c>
      <c r="O1299" s="255">
        <f>IF(ISNA(SUMIFS(INDEX('Model Performance Data'!$O$8:$DY$56,0,MATCH(CONCATENATE($J1299,O$6),'Model Performance Data'!$O$6:$DY$6,0)),'Model Performance Data'!$B$8:$B$56,$C1299,'Model Performance Data'!$C$8:$C$56,$D1299)),"-",SUMIFS(INDEX('Model Performance Data'!$O$8:$DY$56,0,MATCH(CONCATENATE($J1299,O$6),'Model Performance Data'!$O$6:$DY$6,0)),'Model Performance Data'!$B$8:$B$56,$C1299,'Model Performance Data'!$C$8:$C$56,$D1299))</f>
        <v>0</v>
      </c>
    </row>
    <row r="1300" spans="2:15" x14ac:dyDescent="0.35">
      <c r="B1300" s="37" t="s">
        <v>80</v>
      </c>
      <c r="C1300" s="38" t="str">
        <f>IF(ISBLANK('Model Performance Data'!$B$58),"-",'Model Performance Data'!$B$58)</f>
        <v>-</v>
      </c>
      <c r="D1300" s="38" t="str">
        <f>IF(ISBLANK('Model Performance Data'!$C$58),"-",'Model Performance Data'!$C$58)</f>
        <v>-</v>
      </c>
      <c r="E1300" s="38" t="str">
        <f>IF(ISBLANK('Model Performance Data'!$D$58),"-",'Model Performance Data'!$D$58)</f>
        <v>-</v>
      </c>
      <c r="F1300" s="38" t="str">
        <f>IF(ISBLANK('Model Performance Data'!$E$58),"-",'Model Performance Data'!$E$58)</f>
        <v>-</v>
      </c>
      <c r="G1300" s="38" t="str">
        <f>IF(ISBLANK('Model Performance Data'!$F$58),"-",'Model Performance Data'!$F$58)</f>
        <v>-</v>
      </c>
      <c r="H1300" s="253">
        <v>3</v>
      </c>
      <c r="I1300" s="253" t="s">
        <v>65</v>
      </c>
      <c r="J1300" s="37" t="str">
        <f t="shared" si="67"/>
        <v>3Goal</v>
      </c>
      <c r="K1300" s="38" t="str">
        <f>IF(ISBLANK('Model Performance Data'!$L$58),"-",'Model Performance Data'!$L$58)</f>
        <v>-</v>
      </c>
      <c r="L1300" s="38" t="str">
        <f>IF(ISBLANK('Model Performance Data'!$K$58),"-",'Model Performance Data'!$K$58)</f>
        <v>-</v>
      </c>
      <c r="M1300" s="254" t="str">
        <f>IF(ISNA(SUMIFS(INDEX('Model Performance Data'!$O$8:$DY$56,0,MATCH(CONCATENATE($J1300,M$6),'Model Performance Data'!$O$6:$DY$6,0)),'Model Performance Data'!$B$8:$B$56,$C1300,'Model Performance Data'!$C$8:$C$56,$D1300)),"-",SUMIFS(INDEX('Model Performance Data'!$O$8:$DY$56,0,MATCH(CONCATENATE($J1300,M$6),'Model Performance Data'!$O$6:$DY$6,0)),'Model Performance Data'!$B$8:$B$56,$C1300,'Model Performance Data'!$C$8:$C$56,$D1300))</f>
        <v>-</v>
      </c>
      <c r="N1300" s="254" t="str">
        <f>IF(ISNA(SUMIFS(INDEX('Model Performance Data'!$O$8:$DY$56,0,MATCH(CONCATENATE($J1300,N$6),'Model Performance Data'!$O$6:$DY$6,0)),'Model Performance Data'!$B$8:$B$56,$C1300,'Model Performance Data'!$C$8:$C$56,$D1300)),"-",SUMIFS(INDEX('Model Performance Data'!$O$8:$DY$56,0,MATCH(CONCATENATE($J1300,N$6),'Model Performance Data'!$O$6:$DY$6,0)),'Model Performance Data'!$B$8:$B$56,$C1300,'Model Performance Data'!$C$8:$C$56,$D1300))</f>
        <v>-</v>
      </c>
      <c r="O1300" s="255">
        <f>IF(ISNA(SUMIFS(INDEX('Model Performance Data'!$O$8:$DY$56,0,MATCH(CONCATENATE($J1300,O$6),'Model Performance Data'!$O$6:$DY$6,0)),'Model Performance Data'!$B$8:$B$56,$C1300,'Model Performance Data'!$C$8:$C$56,$D1300)),"-",SUMIFS(INDEX('Model Performance Data'!$O$8:$DY$56,0,MATCH(CONCATENATE($J1300,O$6),'Model Performance Data'!$O$6:$DY$6,0)),'Model Performance Data'!$B$8:$B$56,$C1300,'Model Performance Data'!$C$8:$C$56,$D1300))</f>
        <v>0</v>
      </c>
    </row>
    <row r="1301" spans="2:15" x14ac:dyDescent="0.35">
      <c r="B1301" s="37" t="s">
        <v>80</v>
      </c>
      <c r="C1301" s="38" t="str">
        <f>IF(ISBLANK('Model Performance Data'!$B$58),"-",'Model Performance Data'!$B$58)</f>
        <v>-</v>
      </c>
      <c r="D1301" s="38" t="str">
        <f>IF(ISBLANK('Model Performance Data'!$C$58),"-",'Model Performance Data'!$C$58)</f>
        <v>-</v>
      </c>
      <c r="E1301" s="38" t="str">
        <f>IF(ISBLANK('Model Performance Data'!$D$58),"-",'Model Performance Data'!$D$58)</f>
        <v>-</v>
      </c>
      <c r="F1301" s="38" t="str">
        <f>IF(ISBLANK('Model Performance Data'!$E$58),"-",'Model Performance Data'!$E$58)</f>
        <v>-</v>
      </c>
      <c r="G1301" s="38" t="str">
        <f>IF(ISBLANK('Model Performance Data'!$F$58),"-",'Model Performance Data'!$F$58)</f>
        <v>-</v>
      </c>
      <c r="H1301" s="253">
        <v>4</v>
      </c>
      <c r="I1301" s="253">
        <v>1</v>
      </c>
      <c r="J1301" s="37" t="str">
        <f t="shared" si="67"/>
        <v>41</v>
      </c>
      <c r="K1301" s="38" t="str">
        <f>IF(ISBLANK('Model Performance Data'!$L$58),"-",'Model Performance Data'!$L$58)</f>
        <v>-</v>
      </c>
      <c r="L1301" s="38" t="str">
        <f>IF(ISBLANK('Model Performance Data'!$K$58),"-",'Model Performance Data'!$K$58)</f>
        <v>-</v>
      </c>
      <c r="M1301" s="254">
        <f>IF(ISNA(SUMIFS(INDEX('Model Performance Data'!$O$8:$DY$56,0,MATCH(CONCATENATE($J1301,M$6),'Model Performance Data'!$O$6:$DY$6,0)),'Model Performance Data'!$B$8:$B$56,$C1301,'Model Performance Data'!$C$8:$C$56,$D1301)),"-",SUMIFS(INDEX('Model Performance Data'!$O$8:$DY$56,0,MATCH(CONCATENATE($J1301,M$6),'Model Performance Data'!$O$6:$DY$6,0)),'Model Performance Data'!$B$8:$B$56,$C1301,'Model Performance Data'!$C$8:$C$56,$D1301))</f>
        <v>0</v>
      </c>
      <c r="N1301" s="254">
        <f>IF(ISNA(SUMIFS(INDEX('Model Performance Data'!$O$8:$DY$56,0,MATCH(CONCATENATE($J1301,N$6),'Model Performance Data'!$O$6:$DY$6,0)),'Model Performance Data'!$B$8:$B$56,$C1301,'Model Performance Data'!$C$8:$C$56,$D1301)),"-",SUMIFS(INDEX('Model Performance Data'!$O$8:$DY$56,0,MATCH(CONCATENATE($J1301,N$6),'Model Performance Data'!$O$6:$DY$6,0)),'Model Performance Data'!$B$8:$B$56,$C1301,'Model Performance Data'!$C$8:$C$56,$D1301))</f>
        <v>0</v>
      </c>
      <c r="O1301" s="255">
        <f>IF(ISNA(SUMIFS(INDEX('Model Performance Data'!$O$8:$DY$56,0,MATCH(CONCATENATE($J1301,O$6),'Model Performance Data'!$O$6:$DY$6,0)),'Model Performance Data'!$B$8:$B$56,$C1301,'Model Performance Data'!$C$8:$C$56,$D1301)),"-",SUMIFS(INDEX('Model Performance Data'!$O$8:$DY$56,0,MATCH(CONCATENATE($J1301,O$6),'Model Performance Data'!$O$6:$DY$6,0)),'Model Performance Data'!$B$8:$B$56,$C1301,'Model Performance Data'!$C$8:$C$56,$D1301))</f>
        <v>0</v>
      </c>
    </row>
    <row r="1302" spans="2:15" x14ac:dyDescent="0.35">
      <c r="B1302" s="37" t="s">
        <v>80</v>
      </c>
      <c r="C1302" s="38" t="str">
        <f>IF(ISBLANK('Model Performance Data'!$B$58),"-",'Model Performance Data'!$B$58)</f>
        <v>-</v>
      </c>
      <c r="D1302" s="38" t="str">
        <f>IF(ISBLANK('Model Performance Data'!$C$58),"-",'Model Performance Data'!$C$58)</f>
        <v>-</v>
      </c>
      <c r="E1302" s="38" t="str">
        <f>IF(ISBLANK('Model Performance Data'!$D$58),"-",'Model Performance Data'!$D$58)</f>
        <v>-</v>
      </c>
      <c r="F1302" s="38" t="str">
        <f>IF(ISBLANK('Model Performance Data'!$E$58),"-",'Model Performance Data'!$E$58)</f>
        <v>-</v>
      </c>
      <c r="G1302" s="38" t="str">
        <f>IF(ISBLANK('Model Performance Data'!$F$58),"-",'Model Performance Data'!$F$58)</f>
        <v>-</v>
      </c>
      <c r="H1302" s="253">
        <v>4</v>
      </c>
      <c r="I1302" s="253">
        <v>2</v>
      </c>
      <c r="J1302" s="37" t="str">
        <f t="shared" si="67"/>
        <v>42</v>
      </c>
      <c r="K1302" s="38" t="str">
        <f>IF(ISBLANK('Model Performance Data'!$L$58),"-",'Model Performance Data'!$L$58)</f>
        <v>-</v>
      </c>
      <c r="L1302" s="38" t="str">
        <f>IF(ISBLANK('Model Performance Data'!$K$58),"-",'Model Performance Data'!$K$58)</f>
        <v>-</v>
      </c>
      <c r="M1302" s="254">
        <f>IF(ISNA(SUMIFS(INDEX('Model Performance Data'!$O$8:$DY$56,0,MATCH(CONCATENATE($J1302,M$6),'Model Performance Data'!$O$6:$DY$6,0)),'Model Performance Data'!$B$8:$B$56,$C1302,'Model Performance Data'!$C$8:$C$56,$D1302)),"-",SUMIFS(INDEX('Model Performance Data'!$O$8:$DY$56,0,MATCH(CONCATENATE($J1302,M$6),'Model Performance Data'!$O$6:$DY$6,0)),'Model Performance Data'!$B$8:$B$56,$C1302,'Model Performance Data'!$C$8:$C$56,$D1302))</f>
        <v>0</v>
      </c>
      <c r="N1302" s="254">
        <f>IF(ISNA(SUMIFS(INDEX('Model Performance Data'!$O$8:$DY$56,0,MATCH(CONCATENATE($J1302,N$6),'Model Performance Data'!$O$6:$DY$6,0)),'Model Performance Data'!$B$8:$B$56,$C1302,'Model Performance Data'!$C$8:$C$56,$D1302)),"-",SUMIFS(INDEX('Model Performance Data'!$O$8:$DY$56,0,MATCH(CONCATENATE($J1302,N$6),'Model Performance Data'!$O$6:$DY$6,0)),'Model Performance Data'!$B$8:$B$56,$C1302,'Model Performance Data'!$C$8:$C$56,$D1302))</f>
        <v>0</v>
      </c>
      <c r="O1302" s="255">
        <f>IF(ISNA(SUMIFS(INDEX('Model Performance Data'!$O$8:$DY$56,0,MATCH(CONCATENATE($J1302,O$6),'Model Performance Data'!$O$6:$DY$6,0)),'Model Performance Data'!$B$8:$B$56,$C1302,'Model Performance Data'!$C$8:$C$56,$D1302)),"-",SUMIFS(INDEX('Model Performance Data'!$O$8:$DY$56,0,MATCH(CONCATENATE($J1302,O$6),'Model Performance Data'!$O$6:$DY$6,0)),'Model Performance Data'!$B$8:$B$56,$C1302,'Model Performance Data'!$C$8:$C$56,$D1302))</f>
        <v>0</v>
      </c>
    </row>
    <row r="1303" spans="2:15" x14ac:dyDescent="0.35">
      <c r="B1303" s="37" t="s">
        <v>80</v>
      </c>
      <c r="C1303" s="38" t="str">
        <f>IF(ISBLANK('Model Performance Data'!$B$58),"-",'Model Performance Data'!$B$58)</f>
        <v>-</v>
      </c>
      <c r="D1303" s="38" t="str">
        <f>IF(ISBLANK('Model Performance Data'!$C$58),"-",'Model Performance Data'!$C$58)</f>
        <v>-</v>
      </c>
      <c r="E1303" s="38" t="str">
        <f>IF(ISBLANK('Model Performance Data'!$D$58),"-",'Model Performance Data'!$D$58)</f>
        <v>-</v>
      </c>
      <c r="F1303" s="38" t="str">
        <f>IF(ISBLANK('Model Performance Data'!$E$58),"-",'Model Performance Data'!$E$58)</f>
        <v>-</v>
      </c>
      <c r="G1303" s="38" t="str">
        <f>IF(ISBLANK('Model Performance Data'!$F$58),"-",'Model Performance Data'!$F$58)</f>
        <v>-</v>
      </c>
      <c r="H1303" s="253">
        <v>4</v>
      </c>
      <c r="I1303" s="253">
        <v>3</v>
      </c>
      <c r="J1303" s="37" t="str">
        <f t="shared" si="67"/>
        <v>43</v>
      </c>
      <c r="K1303" s="38" t="str">
        <f>IF(ISBLANK('Model Performance Data'!$L$58),"-",'Model Performance Data'!$L$58)</f>
        <v>-</v>
      </c>
      <c r="L1303" s="38" t="str">
        <f>IF(ISBLANK('Model Performance Data'!$K$58),"-",'Model Performance Data'!$K$58)</f>
        <v>-</v>
      </c>
      <c r="M1303" s="254">
        <f>IF(ISNA(SUMIFS(INDEX('Model Performance Data'!$O$8:$DY$56,0,MATCH(CONCATENATE($J1303,M$6),'Model Performance Data'!$O$6:$DY$6,0)),'Model Performance Data'!$B$8:$B$56,$C1303,'Model Performance Data'!$C$8:$C$56,$D1303)),"-",SUMIFS(INDEX('Model Performance Data'!$O$8:$DY$56,0,MATCH(CONCATENATE($J1303,M$6),'Model Performance Data'!$O$6:$DY$6,0)),'Model Performance Data'!$B$8:$B$56,$C1303,'Model Performance Data'!$C$8:$C$56,$D1303))</f>
        <v>0</v>
      </c>
      <c r="N1303" s="254">
        <f>IF(ISNA(SUMIFS(INDEX('Model Performance Data'!$O$8:$DY$56,0,MATCH(CONCATENATE($J1303,N$6),'Model Performance Data'!$O$6:$DY$6,0)),'Model Performance Data'!$B$8:$B$56,$C1303,'Model Performance Data'!$C$8:$C$56,$D1303)),"-",SUMIFS(INDEX('Model Performance Data'!$O$8:$DY$56,0,MATCH(CONCATENATE($J1303,N$6),'Model Performance Data'!$O$6:$DY$6,0)),'Model Performance Data'!$B$8:$B$56,$C1303,'Model Performance Data'!$C$8:$C$56,$D1303))</f>
        <v>0</v>
      </c>
      <c r="O1303" s="255">
        <f>IF(ISNA(SUMIFS(INDEX('Model Performance Data'!$O$8:$DY$56,0,MATCH(CONCATENATE($J1303,O$6),'Model Performance Data'!$O$6:$DY$6,0)),'Model Performance Data'!$B$8:$B$56,$C1303,'Model Performance Data'!$C$8:$C$56,$D1303)),"-",SUMIFS(INDEX('Model Performance Data'!$O$8:$DY$56,0,MATCH(CONCATENATE($J1303,O$6),'Model Performance Data'!$O$6:$DY$6,0)),'Model Performance Data'!$B$8:$B$56,$C1303,'Model Performance Data'!$C$8:$C$56,$D1303))</f>
        <v>0</v>
      </c>
    </row>
    <row r="1304" spans="2:15" x14ac:dyDescent="0.35">
      <c r="B1304" s="37" t="s">
        <v>80</v>
      </c>
      <c r="C1304" s="38" t="str">
        <f>IF(ISBLANK('Model Performance Data'!$B$58),"-",'Model Performance Data'!$B$58)</f>
        <v>-</v>
      </c>
      <c r="D1304" s="38" t="str">
        <f>IF(ISBLANK('Model Performance Data'!$C$58),"-",'Model Performance Data'!$C$58)</f>
        <v>-</v>
      </c>
      <c r="E1304" s="38" t="str">
        <f>IF(ISBLANK('Model Performance Data'!$D$58),"-",'Model Performance Data'!$D$58)</f>
        <v>-</v>
      </c>
      <c r="F1304" s="38" t="str">
        <f>IF(ISBLANK('Model Performance Data'!$E$58),"-",'Model Performance Data'!$E$58)</f>
        <v>-</v>
      </c>
      <c r="G1304" s="38" t="str">
        <f>IF(ISBLANK('Model Performance Data'!$F$58),"-",'Model Performance Data'!$F$58)</f>
        <v>-</v>
      </c>
      <c r="H1304" s="253">
        <v>4</v>
      </c>
      <c r="I1304" s="253">
        <v>4</v>
      </c>
      <c r="J1304" s="37" t="str">
        <f t="shared" si="67"/>
        <v>44</v>
      </c>
      <c r="K1304" s="38" t="str">
        <f>IF(ISBLANK('Model Performance Data'!$L$58),"-",'Model Performance Data'!$L$58)</f>
        <v>-</v>
      </c>
      <c r="L1304" s="38" t="str">
        <f>IF(ISBLANK('Model Performance Data'!$K$58),"-",'Model Performance Data'!$K$58)</f>
        <v>-</v>
      </c>
      <c r="M1304" s="254">
        <f>IF(ISNA(SUMIFS(INDEX('Model Performance Data'!$O$8:$DY$56,0,MATCH(CONCATENATE($J1304,M$6),'Model Performance Data'!$O$6:$DY$6,0)),'Model Performance Data'!$B$8:$B$56,$C1304,'Model Performance Data'!$C$8:$C$56,$D1304)),"-",SUMIFS(INDEX('Model Performance Data'!$O$8:$DY$56,0,MATCH(CONCATENATE($J1304,M$6),'Model Performance Data'!$O$6:$DY$6,0)),'Model Performance Data'!$B$8:$B$56,$C1304,'Model Performance Data'!$C$8:$C$56,$D1304))</f>
        <v>0</v>
      </c>
      <c r="N1304" s="254">
        <f>IF(ISNA(SUMIFS(INDEX('Model Performance Data'!$O$8:$DY$56,0,MATCH(CONCATENATE($J1304,N$6),'Model Performance Data'!$O$6:$DY$6,0)),'Model Performance Data'!$B$8:$B$56,$C1304,'Model Performance Data'!$C$8:$C$56,$D1304)),"-",SUMIFS(INDEX('Model Performance Data'!$O$8:$DY$56,0,MATCH(CONCATENATE($J1304,N$6),'Model Performance Data'!$O$6:$DY$6,0)),'Model Performance Data'!$B$8:$B$56,$C1304,'Model Performance Data'!$C$8:$C$56,$D1304))</f>
        <v>0</v>
      </c>
      <c r="O1304" s="255">
        <f>IF(ISNA(SUMIFS(INDEX('Model Performance Data'!$O$8:$DY$56,0,MATCH(CONCATENATE($J1304,O$6),'Model Performance Data'!$O$6:$DY$6,0)),'Model Performance Data'!$B$8:$B$56,$C1304,'Model Performance Data'!$C$8:$C$56,$D1304)),"-",SUMIFS(INDEX('Model Performance Data'!$O$8:$DY$56,0,MATCH(CONCATENATE($J1304,O$6),'Model Performance Data'!$O$6:$DY$6,0)),'Model Performance Data'!$B$8:$B$56,$C1304,'Model Performance Data'!$C$8:$C$56,$D1304))</f>
        <v>0</v>
      </c>
    </row>
    <row r="1305" spans="2:15" x14ac:dyDescent="0.35">
      <c r="B1305" s="37" t="s">
        <v>80</v>
      </c>
      <c r="C1305" s="38" t="str">
        <f>IF(ISBLANK('Model Performance Data'!$B$58),"-",'Model Performance Data'!$B$58)</f>
        <v>-</v>
      </c>
      <c r="D1305" s="38" t="str">
        <f>IF(ISBLANK('Model Performance Data'!$C$58),"-",'Model Performance Data'!$C$58)</f>
        <v>-</v>
      </c>
      <c r="E1305" s="38" t="str">
        <f>IF(ISBLANK('Model Performance Data'!$D$58),"-",'Model Performance Data'!$D$58)</f>
        <v>-</v>
      </c>
      <c r="F1305" s="38" t="str">
        <f>IF(ISBLANK('Model Performance Data'!$E$58),"-",'Model Performance Data'!$E$58)</f>
        <v>-</v>
      </c>
      <c r="G1305" s="38" t="str">
        <f>IF(ISBLANK('Model Performance Data'!$F$58),"-",'Model Performance Data'!$F$58)</f>
        <v>-</v>
      </c>
      <c r="H1305" s="253">
        <v>4</v>
      </c>
      <c r="I1305" s="253">
        <v>5</v>
      </c>
      <c r="J1305" s="37" t="str">
        <f t="shared" si="67"/>
        <v>45</v>
      </c>
      <c r="K1305" s="38" t="str">
        <f>IF(ISBLANK('Model Performance Data'!$L$58),"-",'Model Performance Data'!$L$58)</f>
        <v>-</v>
      </c>
      <c r="L1305" s="38" t="str">
        <f>IF(ISBLANK('Model Performance Data'!$K$58),"-",'Model Performance Data'!$K$58)</f>
        <v>-</v>
      </c>
      <c r="M1305" s="254">
        <f>IF(ISNA(SUMIFS(INDEX('Model Performance Data'!$O$8:$DY$56,0,MATCH(CONCATENATE($J1305,M$6),'Model Performance Data'!$O$6:$DY$6,0)),'Model Performance Data'!$B$8:$B$56,$C1305,'Model Performance Data'!$C$8:$C$56,$D1305)),"-",SUMIFS(INDEX('Model Performance Data'!$O$8:$DY$56,0,MATCH(CONCATENATE($J1305,M$6),'Model Performance Data'!$O$6:$DY$6,0)),'Model Performance Data'!$B$8:$B$56,$C1305,'Model Performance Data'!$C$8:$C$56,$D1305))</f>
        <v>0</v>
      </c>
      <c r="N1305" s="254">
        <f>IF(ISNA(SUMIFS(INDEX('Model Performance Data'!$O$8:$DY$56,0,MATCH(CONCATENATE($J1305,N$6),'Model Performance Data'!$O$6:$DY$6,0)),'Model Performance Data'!$B$8:$B$56,$C1305,'Model Performance Data'!$C$8:$C$56,$D1305)),"-",SUMIFS(INDEX('Model Performance Data'!$O$8:$DY$56,0,MATCH(CONCATENATE($J1305,N$6),'Model Performance Data'!$O$6:$DY$6,0)),'Model Performance Data'!$B$8:$B$56,$C1305,'Model Performance Data'!$C$8:$C$56,$D1305))</f>
        <v>0</v>
      </c>
      <c r="O1305" s="255">
        <f>IF(ISNA(SUMIFS(INDEX('Model Performance Data'!$O$8:$DY$56,0,MATCH(CONCATENATE($J1305,O$6),'Model Performance Data'!$O$6:$DY$6,0)),'Model Performance Data'!$B$8:$B$56,$C1305,'Model Performance Data'!$C$8:$C$56,$D1305)),"-",SUMIFS(INDEX('Model Performance Data'!$O$8:$DY$56,0,MATCH(CONCATENATE($J1305,O$6),'Model Performance Data'!$O$6:$DY$6,0)),'Model Performance Data'!$B$8:$B$56,$C1305,'Model Performance Data'!$C$8:$C$56,$D1305))</f>
        <v>0</v>
      </c>
    </row>
    <row r="1306" spans="2:15" x14ac:dyDescent="0.35">
      <c r="B1306" s="37" t="s">
        <v>80</v>
      </c>
      <c r="C1306" s="38" t="str">
        <f>IF(ISBLANK('Model Performance Data'!$B$58),"-",'Model Performance Data'!$B$58)</f>
        <v>-</v>
      </c>
      <c r="D1306" s="38" t="str">
        <f>IF(ISBLANK('Model Performance Data'!$C$58),"-",'Model Performance Data'!$C$58)</f>
        <v>-</v>
      </c>
      <c r="E1306" s="38" t="str">
        <f>IF(ISBLANK('Model Performance Data'!$D$58),"-",'Model Performance Data'!$D$58)</f>
        <v>-</v>
      </c>
      <c r="F1306" s="38" t="str">
        <f>IF(ISBLANK('Model Performance Data'!$E$58),"-",'Model Performance Data'!$E$58)</f>
        <v>-</v>
      </c>
      <c r="G1306" s="38" t="str">
        <f>IF(ISBLANK('Model Performance Data'!$F$58),"-",'Model Performance Data'!$F$58)</f>
        <v>-</v>
      </c>
      <c r="H1306" s="253">
        <v>4</v>
      </c>
      <c r="I1306" s="253" t="s">
        <v>65</v>
      </c>
      <c r="J1306" s="37" t="str">
        <f t="shared" si="67"/>
        <v>4Goal</v>
      </c>
      <c r="K1306" s="38" t="str">
        <f>IF(ISBLANK('Model Performance Data'!$L$58),"-",'Model Performance Data'!$L$58)</f>
        <v>-</v>
      </c>
      <c r="L1306" s="38" t="str">
        <f>IF(ISBLANK('Model Performance Data'!$K$58),"-",'Model Performance Data'!$K$58)</f>
        <v>-</v>
      </c>
      <c r="M1306" s="254" t="str">
        <f>IF(ISNA(SUMIFS(INDEX('Model Performance Data'!$O$8:$DY$56,0,MATCH(CONCATENATE($J1306,M$6),'Model Performance Data'!$O$6:$DY$6,0)),'Model Performance Data'!$B$8:$B$56,$C1306,'Model Performance Data'!$C$8:$C$56,$D1306)),"-",SUMIFS(INDEX('Model Performance Data'!$O$8:$DY$56,0,MATCH(CONCATENATE($J1306,M$6),'Model Performance Data'!$O$6:$DY$6,0)),'Model Performance Data'!$B$8:$B$56,$C1306,'Model Performance Data'!$C$8:$C$56,$D1306))</f>
        <v>-</v>
      </c>
      <c r="N1306" s="254" t="str">
        <f>IF(ISNA(SUMIFS(INDEX('Model Performance Data'!$O$8:$DY$56,0,MATCH(CONCATENATE($J1306,N$6),'Model Performance Data'!$O$6:$DY$6,0)),'Model Performance Data'!$B$8:$B$56,$C1306,'Model Performance Data'!$C$8:$C$56,$D1306)),"-",SUMIFS(INDEX('Model Performance Data'!$O$8:$DY$56,0,MATCH(CONCATENATE($J1306,N$6),'Model Performance Data'!$O$6:$DY$6,0)),'Model Performance Data'!$B$8:$B$56,$C1306,'Model Performance Data'!$C$8:$C$56,$D1306))</f>
        <v>-</v>
      </c>
      <c r="O1306" s="255">
        <f>IF(ISNA(SUMIFS(INDEX('Model Performance Data'!$O$8:$DY$56,0,MATCH(CONCATENATE($J1306,O$6),'Model Performance Data'!$O$6:$DY$6,0)),'Model Performance Data'!$B$8:$B$56,$C1306,'Model Performance Data'!$C$8:$C$56,$D1306)),"-",SUMIFS(INDEX('Model Performance Data'!$O$8:$DY$56,0,MATCH(CONCATENATE($J1306,O$6),'Model Performance Data'!$O$6:$DY$6,0)),'Model Performance Data'!$B$8:$B$56,$C1306,'Model Performance Data'!$C$8:$C$56,$D1306))</f>
        <v>0</v>
      </c>
    </row>
    <row r="1307" spans="2:15" x14ac:dyDescent="0.35">
      <c r="B1307" s="37" t="s">
        <v>80</v>
      </c>
      <c r="C1307" s="38" t="str">
        <f>IF(ISBLANK('Model Performance Data'!$B$59),"-",'Model Performance Data'!$B$59)</f>
        <v>-</v>
      </c>
      <c r="D1307" s="38" t="str">
        <f>IF(ISBLANK('Model Performance Data'!$C$59),"-",'Model Performance Data'!$C$59)</f>
        <v>-</v>
      </c>
      <c r="E1307" s="38" t="str">
        <f>IF(ISBLANK('Model Performance Data'!$D$59),"-",'Model Performance Data'!$D$59)</f>
        <v>-</v>
      </c>
      <c r="F1307" s="38" t="str">
        <f>IF(ISBLANK('Model Performance Data'!$E$59),"-",'Model Performance Data'!$E$59)</f>
        <v>-</v>
      </c>
      <c r="G1307" s="38" t="str">
        <f>IF(ISBLANK('Model Performance Data'!$F$59),"-",'Model Performance Data'!$F$59)</f>
        <v>-</v>
      </c>
      <c r="H1307" s="253" t="s">
        <v>64</v>
      </c>
      <c r="I1307" s="253" t="s">
        <v>64</v>
      </c>
      <c r="J1307" s="37" t="str">
        <f t="shared" si="67"/>
        <v>BaselineBaseline</v>
      </c>
      <c r="K1307" s="38" t="str">
        <f>IF(ISBLANK('Model Performance Data'!$L$59),"-",'Model Performance Data'!$L$59)</f>
        <v>-</v>
      </c>
      <c r="L1307" s="38" t="str">
        <f>IF(ISBLANK('Model Performance Data'!$K$59),"-",'Model Performance Data'!$K$59)</f>
        <v>-</v>
      </c>
      <c r="M1307" s="254">
        <f>IF(ISNA(SUMIFS(INDEX('Model Performance Data'!$O$8:$DY$56,0,MATCH(CONCATENATE($J1307,M$6),'Model Performance Data'!$O$6:$DY$6,0)),'Model Performance Data'!$B$8:$B$56,$C1307,'Model Performance Data'!$C$8:$C$56,$D1307)),"-",SUMIFS(INDEX('Model Performance Data'!$O$8:$DY$56,0,MATCH(CONCATENATE($J1307,M$6),'Model Performance Data'!$O$6:$DY$6,0)),'Model Performance Data'!$B$8:$B$56,$C1307,'Model Performance Data'!$C$8:$C$56,$D1307))</f>
        <v>0</v>
      </c>
      <c r="N1307" s="254">
        <f>IF(ISNA(SUMIFS(INDEX('Model Performance Data'!$O$8:$DY$56,0,MATCH(CONCATENATE($J1307,N$6),'Model Performance Data'!$O$6:$DY$6,0)),'Model Performance Data'!$B$8:$B$56,$C1307,'Model Performance Data'!$C$8:$C$56,$D1307)),"-",SUMIFS(INDEX('Model Performance Data'!$O$8:$DY$56,0,MATCH(CONCATENATE($J1307,N$6),'Model Performance Data'!$O$6:$DY$6,0)),'Model Performance Data'!$B$8:$B$56,$C1307,'Model Performance Data'!$C$8:$C$56,$D1307))</f>
        <v>0</v>
      </c>
      <c r="O1307" s="255">
        <f>IF(ISNA(SUMIFS(INDEX('Model Performance Data'!$O$8:$DY$56,0,MATCH(CONCATENATE($J1307,O$6),'Model Performance Data'!$O$6:$DY$6,0)),'Model Performance Data'!$B$8:$B$56,$C1307,'Model Performance Data'!$C$8:$C$56,$D1307)),"-",SUMIFS(INDEX('Model Performance Data'!$O$8:$DY$56,0,MATCH(CONCATENATE($J1307,O$6),'Model Performance Data'!$O$6:$DY$6,0)),'Model Performance Data'!$B$8:$B$56,$C1307,'Model Performance Data'!$C$8:$C$56,$D1307))</f>
        <v>0</v>
      </c>
    </row>
    <row r="1308" spans="2:15" x14ac:dyDescent="0.35">
      <c r="B1308" s="37" t="s">
        <v>80</v>
      </c>
      <c r="C1308" s="38" t="str">
        <f>IF(ISBLANK('Model Performance Data'!$B$59),"-",'Model Performance Data'!$B$59)</f>
        <v>-</v>
      </c>
      <c r="D1308" s="38" t="str">
        <f>IF(ISBLANK('Model Performance Data'!$C$59),"-",'Model Performance Data'!$C$59)</f>
        <v>-</v>
      </c>
      <c r="E1308" s="38" t="str">
        <f>IF(ISBLANK('Model Performance Data'!$D$59),"-",'Model Performance Data'!$D$59)</f>
        <v>-</v>
      </c>
      <c r="F1308" s="38" t="str">
        <f>IF(ISBLANK('Model Performance Data'!$E$59),"-",'Model Performance Data'!$E$59)</f>
        <v>-</v>
      </c>
      <c r="G1308" s="38" t="str">
        <f>IF(ISBLANK('Model Performance Data'!$F$59),"-",'Model Performance Data'!$F$59)</f>
        <v>-</v>
      </c>
      <c r="H1308" s="253">
        <v>1</v>
      </c>
      <c r="I1308" s="253">
        <v>1</v>
      </c>
      <c r="J1308" s="37" t="str">
        <f t="shared" si="67"/>
        <v>11</v>
      </c>
      <c r="K1308" s="38" t="str">
        <f>IF(ISBLANK('Model Performance Data'!$L$59),"-",'Model Performance Data'!$L$59)</f>
        <v>-</v>
      </c>
      <c r="L1308" s="38" t="str">
        <f>IF(ISBLANK('Model Performance Data'!$K$59),"-",'Model Performance Data'!$K$59)</f>
        <v>-</v>
      </c>
      <c r="M1308" s="254">
        <f>IF(ISNA(SUMIFS(INDEX('Model Performance Data'!$O$8:$DY$56,0,MATCH(CONCATENATE($J1308,M$6),'Model Performance Data'!$O$6:$DY$6,0)),'Model Performance Data'!$B$8:$B$56,$C1308,'Model Performance Data'!$C$8:$C$56,$D1308)),"-",SUMIFS(INDEX('Model Performance Data'!$O$8:$DY$56,0,MATCH(CONCATENATE($J1308,M$6),'Model Performance Data'!$O$6:$DY$6,0)),'Model Performance Data'!$B$8:$B$56,$C1308,'Model Performance Data'!$C$8:$C$56,$D1308))</f>
        <v>0</v>
      </c>
      <c r="N1308" s="254">
        <f>IF(ISNA(SUMIFS(INDEX('Model Performance Data'!$O$8:$DY$56,0,MATCH(CONCATENATE($J1308,N$6),'Model Performance Data'!$O$6:$DY$6,0)),'Model Performance Data'!$B$8:$B$56,$C1308,'Model Performance Data'!$C$8:$C$56,$D1308)),"-",SUMIFS(INDEX('Model Performance Data'!$O$8:$DY$56,0,MATCH(CONCATENATE($J1308,N$6),'Model Performance Data'!$O$6:$DY$6,0)),'Model Performance Data'!$B$8:$B$56,$C1308,'Model Performance Data'!$C$8:$C$56,$D1308))</f>
        <v>0</v>
      </c>
      <c r="O1308" s="255">
        <f>IF(ISNA(SUMIFS(INDEX('Model Performance Data'!$O$8:$DY$56,0,MATCH(CONCATENATE($J1308,O$6),'Model Performance Data'!$O$6:$DY$6,0)),'Model Performance Data'!$B$8:$B$56,$C1308,'Model Performance Data'!$C$8:$C$56,$D1308)),"-",SUMIFS(INDEX('Model Performance Data'!$O$8:$DY$56,0,MATCH(CONCATENATE($J1308,O$6),'Model Performance Data'!$O$6:$DY$6,0)),'Model Performance Data'!$B$8:$B$56,$C1308,'Model Performance Data'!$C$8:$C$56,$D1308))</f>
        <v>0</v>
      </c>
    </row>
    <row r="1309" spans="2:15" x14ac:dyDescent="0.35">
      <c r="B1309" s="37" t="s">
        <v>80</v>
      </c>
      <c r="C1309" s="38" t="str">
        <f>IF(ISBLANK('Model Performance Data'!$B$59),"-",'Model Performance Data'!$B$59)</f>
        <v>-</v>
      </c>
      <c r="D1309" s="38" t="str">
        <f>IF(ISBLANK('Model Performance Data'!$C$59),"-",'Model Performance Data'!$C$59)</f>
        <v>-</v>
      </c>
      <c r="E1309" s="38" t="str">
        <f>IF(ISBLANK('Model Performance Data'!$D$59),"-",'Model Performance Data'!$D$59)</f>
        <v>-</v>
      </c>
      <c r="F1309" s="38" t="str">
        <f>IF(ISBLANK('Model Performance Data'!$E$59),"-",'Model Performance Data'!$E$59)</f>
        <v>-</v>
      </c>
      <c r="G1309" s="38" t="str">
        <f>IF(ISBLANK('Model Performance Data'!$F$59),"-",'Model Performance Data'!$F$59)</f>
        <v>-</v>
      </c>
      <c r="H1309" s="253">
        <v>1</v>
      </c>
      <c r="I1309" s="253">
        <v>2</v>
      </c>
      <c r="J1309" s="37" t="str">
        <f t="shared" si="67"/>
        <v>12</v>
      </c>
      <c r="K1309" s="38" t="str">
        <f>IF(ISBLANK('Model Performance Data'!$L$59),"-",'Model Performance Data'!$L$59)</f>
        <v>-</v>
      </c>
      <c r="L1309" s="38" t="str">
        <f>IF(ISBLANK('Model Performance Data'!$K$59),"-",'Model Performance Data'!$K$59)</f>
        <v>-</v>
      </c>
      <c r="M1309" s="254">
        <f>IF(ISNA(SUMIFS(INDEX('Model Performance Data'!$O$8:$DY$56,0,MATCH(CONCATENATE($J1309,M$6),'Model Performance Data'!$O$6:$DY$6,0)),'Model Performance Data'!$B$8:$B$56,$C1309,'Model Performance Data'!$C$8:$C$56,$D1309)),"-",SUMIFS(INDEX('Model Performance Data'!$O$8:$DY$56,0,MATCH(CONCATENATE($J1309,M$6),'Model Performance Data'!$O$6:$DY$6,0)),'Model Performance Data'!$B$8:$B$56,$C1309,'Model Performance Data'!$C$8:$C$56,$D1309))</f>
        <v>0</v>
      </c>
      <c r="N1309" s="254">
        <f>IF(ISNA(SUMIFS(INDEX('Model Performance Data'!$O$8:$DY$56,0,MATCH(CONCATENATE($J1309,N$6),'Model Performance Data'!$O$6:$DY$6,0)),'Model Performance Data'!$B$8:$B$56,$C1309,'Model Performance Data'!$C$8:$C$56,$D1309)),"-",SUMIFS(INDEX('Model Performance Data'!$O$8:$DY$56,0,MATCH(CONCATENATE($J1309,N$6),'Model Performance Data'!$O$6:$DY$6,0)),'Model Performance Data'!$B$8:$B$56,$C1309,'Model Performance Data'!$C$8:$C$56,$D1309))</f>
        <v>0</v>
      </c>
      <c r="O1309" s="255">
        <f>IF(ISNA(SUMIFS(INDEX('Model Performance Data'!$O$8:$DY$56,0,MATCH(CONCATENATE($J1309,O$6),'Model Performance Data'!$O$6:$DY$6,0)),'Model Performance Data'!$B$8:$B$56,$C1309,'Model Performance Data'!$C$8:$C$56,$D1309)),"-",SUMIFS(INDEX('Model Performance Data'!$O$8:$DY$56,0,MATCH(CONCATENATE($J1309,O$6),'Model Performance Data'!$O$6:$DY$6,0)),'Model Performance Data'!$B$8:$B$56,$C1309,'Model Performance Data'!$C$8:$C$56,$D1309))</f>
        <v>0</v>
      </c>
    </row>
    <row r="1310" spans="2:15" x14ac:dyDescent="0.35">
      <c r="B1310" s="37" t="s">
        <v>80</v>
      </c>
      <c r="C1310" s="38" t="str">
        <f>IF(ISBLANK('Model Performance Data'!$B$59),"-",'Model Performance Data'!$B$59)</f>
        <v>-</v>
      </c>
      <c r="D1310" s="38" t="str">
        <f>IF(ISBLANK('Model Performance Data'!$C$59),"-",'Model Performance Data'!$C$59)</f>
        <v>-</v>
      </c>
      <c r="E1310" s="38" t="str">
        <f>IF(ISBLANK('Model Performance Data'!$D$59),"-",'Model Performance Data'!$D$59)</f>
        <v>-</v>
      </c>
      <c r="F1310" s="38" t="str">
        <f>IF(ISBLANK('Model Performance Data'!$E$59),"-",'Model Performance Data'!$E$59)</f>
        <v>-</v>
      </c>
      <c r="G1310" s="38" t="str">
        <f>IF(ISBLANK('Model Performance Data'!$F$59),"-",'Model Performance Data'!$F$59)</f>
        <v>-</v>
      </c>
      <c r="H1310" s="253">
        <v>1</v>
      </c>
      <c r="I1310" s="253">
        <v>3</v>
      </c>
      <c r="J1310" s="37" t="str">
        <f t="shared" si="67"/>
        <v>13</v>
      </c>
      <c r="K1310" s="38" t="str">
        <f>IF(ISBLANK('Model Performance Data'!$L$59),"-",'Model Performance Data'!$L$59)</f>
        <v>-</v>
      </c>
      <c r="L1310" s="38" t="str">
        <f>IF(ISBLANK('Model Performance Data'!$K$59),"-",'Model Performance Data'!$K$59)</f>
        <v>-</v>
      </c>
      <c r="M1310" s="254">
        <f>IF(ISNA(SUMIFS(INDEX('Model Performance Data'!$O$8:$DY$56,0,MATCH(CONCATENATE($J1310,M$6),'Model Performance Data'!$O$6:$DY$6,0)),'Model Performance Data'!$B$8:$B$56,$C1310,'Model Performance Data'!$C$8:$C$56,$D1310)),"-",SUMIFS(INDEX('Model Performance Data'!$O$8:$DY$56,0,MATCH(CONCATENATE($J1310,M$6),'Model Performance Data'!$O$6:$DY$6,0)),'Model Performance Data'!$B$8:$B$56,$C1310,'Model Performance Data'!$C$8:$C$56,$D1310))</f>
        <v>0</v>
      </c>
      <c r="N1310" s="254">
        <f>IF(ISNA(SUMIFS(INDEX('Model Performance Data'!$O$8:$DY$56,0,MATCH(CONCATENATE($J1310,N$6),'Model Performance Data'!$O$6:$DY$6,0)),'Model Performance Data'!$B$8:$B$56,$C1310,'Model Performance Data'!$C$8:$C$56,$D1310)),"-",SUMIFS(INDEX('Model Performance Data'!$O$8:$DY$56,0,MATCH(CONCATENATE($J1310,N$6),'Model Performance Data'!$O$6:$DY$6,0)),'Model Performance Data'!$B$8:$B$56,$C1310,'Model Performance Data'!$C$8:$C$56,$D1310))</f>
        <v>0</v>
      </c>
      <c r="O1310" s="255">
        <f>IF(ISNA(SUMIFS(INDEX('Model Performance Data'!$O$8:$DY$56,0,MATCH(CONCATENATE($J1310,O$6),'Model Performance Data'!$O$6:$DY$6,0)),'Model Performance Data'!$B$8:$B$56,$C1310,'Model Performance Data'!$C$8:$C$56,$D1310)),"-",SUMIFS(INDEX('Model Performance Data'!$O$8:$DY$56,0,MATCH(CONCATENATE($J1310,O$6),'Model Performance Data'!$O$6:$DY$6,0)),'Model Performance Data'!$B$8:$B$56,$C1310,'Model Performance Data'!$C$8:$C$56,$D1310))</f>
        <v>0</v>
      </c>
    </row>
    <row r="1311" spans="2:15" x14ac:dyDescent="0.35">
      <c r="B1311" s="37" t="s">
        <v>80</v>
      </c>
      <c r="C1311" s="38" t="str">
        <f>IF(ISBLANK('Model Performance Data'!$B$59),"-",'Model Performance Data'!$B$59)</f>
        <v>-</v>
      </c>
      <c r="D1311" s="38" t="str">
        <f>IF(ISBLANK('Model Performance Data'!$C$59),"-",'Model Performance Data'!$C$59)</f>
        <v>-</v>
      </c>
      <c r="E1311" s="38" t="str">
        <f>IF(ISBLANK('Model Performance Data'!$D$59),"-",'Model Performance Data'!$D$59)</f>
        <v>-</v>
      </c>
      <c r="F1311" s="38" t="str">
        <f>IF(ISBLANK('Model Performance Data'!$E$59),"-",'Model Performance Data'!$E$59)</f>
        <v>-</v>
      </c>
      <c r="G1311" s="38" t="str">
        <f>IF(ISBLANK('Model Performance Data'!$F$59),"-",'Model Performance Data'!$F$59)</f>
        <v>-</v>
      </c>
      <c r="H1311" s="253">
        <v>1</v>
      </c>
      <c r="I1311" s="253">
        <v>4</v>
      </c>
      <c r="J1311" s="37" t="str">
        <f t="shared" si="67"/>
        <v>14</v>
      </c>
      <c r="K1311" s="38" t="str">
        <f>IF(ISBLANK('Model Performance Data'!$L$59),"-",'Model Performance Data'!$L$59)</f>
        <v>-</v>
      </c>
      <c r="L1311" s="38" t="str">
        <f>IF(ISBLANK('Model Performance Data'!$K$59),"-",'Model Performance Data'!$K$59)</f>
        <v>-</v>
      </c>
      <c r="M1311" s="254">
        <f>IF(ISNA(SUMIFS(INDEX('Model Performance Data'!$O$8:$DY$56,0,MATCH(CONCATENATE($J1311,M$6),'Model Performance Data'!$O$6:$DY$6,0)),'Model Performance Data'!$B$8:$B$56,$C1311,'Model Performance Data'!$C$8:$C$56,$D1311)),"-",SUMIFS(INDEX('Model Performance Data'!$O$8:$DY$56,0,MATCH(CONCATENATE($J1311,M$6),'Model Performance Data'!$O$6:$DY$6,0)),'Model Performance Data'!$B$8:$B$56,$C1311,'Model Performance Data'!$C$8:$C$56,$D1311))</f>
        <v>0</v>
      </c>
      <c r="N1311" s="254">
        <f>IF(ISNA(SUMIFS(INDEX('Model Performance Data'!$O$8:$DY$56,0,MATCH(CONCATENATE($J1311,N$6),'Model Performance Data'!$O$6:$DY$6,0)),'Model Performance Data'!$B$8:$B$56,$C1311,'Model Performance Data'!$C$8:$C$56,$D1311)),"-",SUMIFS(INDEX('Model Performance Data'!$O$8:$DY$56,0,MATCH(CONCATENATE($J1311,N$6),'Model Performance Data'!$O$6:$DY$6,0)),'Model Performance Data'!$B$8:$B$56,$C1311,'Model Performance Data'!$C$8:$C$56,$D1311))</f>
        <v>0</v>
      </c>
      <c r="O1311" s="255">
        <f>IF(ISNA(SUMIFS(INDEX('Model Performance Data'!$O$8:$DY$56,0,MATCH(CONCATENATE($J1311,O$6),'Model Performance Data'!$O$6:$DY$6,0)),'Model Performance Data'!$B$8:$B$56,$C1311,'Model Performance Data'!$C$8:$C$56,$D1311)),"-",SUMIFS(INDEX('Model Performance Data'!$O$8:$DY$56,0,MATCH(CONCATENATE($J1311,O$6),'Model Performance Data'!$O$6:$DY$6,0)),'Model Performance Data'!$B$8:$B$56,$C1311,'Model Performance Data'!$C$8:$C$56,$D1311))</f>
        <v>0</v>
      </c>
    </row>
    <row r="1312" spans="2:15" x14ac:dyDescent="0.35">
      <c r="B1312" s="37" t="s">
        <v>80</v>
      </c>
      <c r="C1312" s="38" t="str">
        <f>IF(ISBLANK('Model Performance Data'!$B$59),"-",'Model Performance Data'!$B$59)</f>
        <v>-</v>
      </c>
      <c r="D1312" s="38" t="str">
        <f>IF(ISBLANK('Model Performance Data'!$C$59),"-",'Model Performance Data'!$C$59)</f>
        <v>-</v>
      </c>
      <c r="E1312" s="38" t="str">
        <f>IF(ISBLANK('Model Performance Data'!$D$59),"-",'Model Performance Data'!$D$59)</f>
        <v>-</v>
      </c>
      <c r="F1312" s="38" t="str">
        <f>IF(ISBLANK('Model Performance Data'!$E$59),"-",'Model Performance Data'!$E$59)</f>
        <v>-</v>
      </c>
      <c r="G1312" s="38" t="str">
        <f>IF(ISBLANK('Model Performance Data'!$F$59),"-",'Model Performance Data'!$F$59)</f>
        <v>-</v>
      </c>
      <c r="H1312" s="253">
        <v>1</v>
      </c>
      <c r="I1312" s="253">
        <v>5</v>
      </c>
      <c r="J1312" s="37" t="str">
        <f t="shared" si="67"/>
        <v>15</v>
      </c>
      <c r="K1312" s="38" t="str">
        <f>IF(ISBLANK('Model Performance Data'!$L$59),"-",'Model Performance Data'!$L$59)</f>
        <v>-</v>
      </c>
      <c r="L1312" s="38" t="str">
        <f>IF(ISBLANK('Model Performance Data'!$K$59),"-",'Model Performance Data'!$K$59)</f>
        <v>-</v>
      </c>
      <c r="M1312" s="254">
        <f>IF(ISNA(SUMIFS(INDEX('Model Performance Data'!$O$8:$DY$56,0,MATCH(CONCATENATE($J1312,M$6),'Model Performance Data'!$O$6:$DY$6,0)),'Model Performance Data'!$B$8:$B$56,$C1312,'Model Performance Data'!$C$8:$C$56,$D1312)),"-",SUMIFS(INDEX('Model Performance Data'!$O$8:$DY$56,0,MATCH(CONCATENATE($J1312,M$6),'Model Performance Data'!$O$6:$DY$6,0)),'Model Performance Data'!$B$8:$B$56,$C1312,'Model Performance Data'!$C$8:$C$56,$D1312))</f>
        <v>0</v>
      </c>
      <c r="N1312" s="254">
        <f>IF(ISNA(SUMIFS(INDEX('Model Performance Data'!$O$8:$DY$56,0,MATCH(CONCATENATE($J1312,N$6),'Model Performance Data'!$O$6:$DY$6,0)),'Model Performance Data'!$B$8:$B$56,$C1312,'Model Performance Data'!$C$8:$C$56,$D1312)),"-",SUMIFS(INDEX('Model Performance Data'!$O$8:$DY$56,0,MATCH(CONCATENATE($J1312,N$6),'Model Performance Data'!$O$6:$DY$6,0)),'Model Performance Data'!$B$8:$B$56,$C1312,'Model Performance Data'!$C$8:$C$56,$D1312))</f>
        <v>0</v>
      </c>
      <c r="O1312" s="255">
        <f>IF(ISNA(SUMIFS(INDEX('Model Performance Data'!$O$8:$DY$56,0,MATCH(CONCATENATE($J1312,O$6),'Model Performance Data'!$O$6:$DY$6,0)),'Model Performance Data'!$B$8:$B$56,$C1312,'Model Performance Data'!$C$8:$C$56,$D1312)),"-",SUMIFS(INDEX('Model Performance Data'!$O$8:$DY$56,0,MATCH(CONCATENATE($J1312,O$6),'Model Performance Data'!$O$6:$DY$6,0)),'Model Performance Data'!$B$8:$B$56,$C1312,'Model Performance Data'!$C$8:$C$56,$D1312))</f>
        <v>0</v>
      </c>
    </row>
    <row r="1313" spans="2:15" x14ac:dyDescent="0.35">
      <c r="B1313" s="37" t="s">
        <v>80</v>
      </c>
      <c r="C1313" s="38" t="str">
        <f>IF(ISBLANK('Model Performance Data'!$B$59),"-",'Model Performance Data'!$B$59)</f>
        <v>-</v>
      </c>
      <c r="D1313" s="38" t="str">
        <f>IF(ISBLANK('Model Performance Data'!$C$59),"-",'Model Performance Data'!$C$59)</f>
        <v>-</v>
      </c>
      <c r="E1313" s="38" t="str">
        <f>IF(ISBLANK('Model Performance Data'!$D$59),"-",'Model Performance Data'!$D$59)</f>
        <v>-</v>
      </c>
      <c r="F1313" s="38" t="str">
        <f>IF(ISBLANK('Model Performance Data'!$E$59),"-",'Model Performance Data'!$E$59)</f>
        <v>-</v>
      </c>
      <c r="G1313" s="38" t="str">
        <f>IF(ISBLANK('Model Performance Data'!$F$59),"-",'Model Performance Data'!$F$59)</f>
        <v>-</v>
      </c>
      <c r="H1313" s="253">
        <v>1</v>
      </c>
      <c r="I1313" s="253" t="s">
        <v>65</v>
      </c>
      <c r="J1313" s="37" t="str">
        <f t="shared" si="67"/>
        <v>1Goal</v>
      </c>
      <c r="K1313" s="38" t="str">
        <f>IF(ISBLANK('Model Performance Data'!$L$59),"-",'Model Performance Data'!$L$59)</f>
        <v>-</v>
      </c>
      <c r="L1313" s="38" t="str">
        <f>IF(ISBLANK('Model Performance Data'!$K$59),"-",'Model Performance Data'!$K$59)</f>
        <v>-</v>
      </c>
      <c r="M1313" s="254" t="str">
        <f>IF(ISNA(SUMIFS(INDEX('Model Performance Data'!$O$8:$DY$56,0,MATCH(CONCATENATE($J1313,M$6),'Model Performance Data'!$O$6:$DY$6,0)),'Model Performance Data'!$B$8:$B$56,$C1313,'Model Performance Data'!$C$8:$C$56,$D1313)),"-",SUMIFS(INDEX('Model Performance Data'!$O$8:$DY$56,0,MATCH(CONCATENATE($J1313,M$6),'Model Performance Data'!$O$6:$DY$6,0)),'Model Performance Data'!$B$8:$B$56,$C1313,'Model Performance Data'!$C$8:$C$56,$D1313))</f>
        <v>-</v>
      </c>
      <c r="N1313" s="254" t="str">
        <f>IF(ISNA(SUMIFS(INDEX('Model Performance Data'!$O$8:$DY$56,0,MATCH(CONCATENATE($J1313,N$6),'Model Performance Data'!$O$6:$DY$6,0)),'Model Performance Data'!$B$8:$B$56,$C1313,'Model Performance Data'!$C$8:$C$56,$D1313)),"-",SUMIFS(INDEX('Model Performance Data'!$O$8:$DY$56,0,MATCH(CONCATENATE($J1313,N$6),'Model Performance Data'!$O$6:$DY$6,0)),'Model Performance Data'!$B$8:$B$56,$C1313,'Model Performance Data'!$C$8:$C$56,$D1313))</f>
        <v>-</v>
      </c>
      <c r="O1313" s="255">
        <f>IF(ISNA(SUMIFS(INDEX('Model Performance Data'!$O$8:$DY$56,0,MATCH(CONCATENATE($J1313,O$6),'Model Performance Data'!$O$6:$DY$6,0)),'Model Performance Data'!$B$8:$B$56,$C1313,'Model Performance Data'!$C$8:$C$56,$D1313)),"-",SUMIFS(INDEX('Model Performance Data'!$O$8:$DY$56,0,MATCH(CONCATENATE($J1313,O$6),'Model Performance Data'!$O$6:$DY$6,0)),'Model Performance Data'!$B$8:$B$56,$C1313,'Model Performance Data'!$C$8:$C$56,$D1313))</f>
        <v>0</v>
      </c>
    </row>
    <row r="1314" spans="2:15" x14ac:dyDescent="0.35">
      <c r="B1314" s="37" t="s">
        <v>80</v>
      </c>
      <c r="C1314" s="38" t="str">
        <f>IF(ISBLANK('Model Performance Data'!$B$59),"-",'Model Performance Data'!$B$59)</f>
        <v>-</v>
      </c>
      <c r="D1314" s="38" t="str">
        <f>IF(ISBLANK('Model Performance Data'!$C$59),"-",'Model Performance Data'!$C$59)</f>
        <v>-</v>
      </c>
      <c r="E1314" s="38" t="str">
        <f>IF(ISBLANK('Model Performance Data'!$D$59),"-",'Model Performance Data'!$D$59)</f>
        <v>-</v>
      </c>
      <c r="F1314" s="38" t="str">
        <f>IF(ISBLANK('Model Performance Data'!$E$59),"-",'Model Performance Data'!$E$59)</f>
        <v>-</v>
      </c>
      <c r="G1314" s="38" t="str">
        <f>IF(ISBLANK('Model Performance Data'!$F$59),"-",'Model Performance Data'!$F$59)</f>
        <v>-</v>
      </c>
      <c r="H1314" s="253">
        <v>2</v>
      </c>
      <c r="I1314" s="253">
        <v>1</v>
      </c>
      <c r="J1314" s="37" t="str">
        <f t="shared" si="67"/>
        <v>21</v>
      </c>
      <c r="K1314" s="38" t="str">
        <f>IF(ISBLANK('Model Performance Data'!$L$59),"-",'Model Performance Data'!$L$59)</f>
        <v>-</v>
      </c>
      <c r="L1314" s="38" t="str">
        <f>IF(ISBLANK('Model Performance Data'!$K$59),"-",'Model Performance Data'!$K$59)</f>
        <v>-</v>
      </c>
      <c r="M1314" s="254">
        <f>IF(ISNA(SUMIFS(INDEX('Model Performance Data'!$O$8:$DY$56,0,MATCH(CONCATENATE($J1314,M$6),'Model Performance Data'!$O$6:$DY$6,0)),'Model Performance Data'!$B$8:$B$56,$C1314,'Model Performance Data'!$C$8:$C$56,$D1314)),"-",SUMIFS(INDEX('Model Performance Data'!$O$8:$DY$56,0,MATCH(CONCATENATE($J1314,M$6),'Model Performance Data'!$O$6:$DY$6,0)),'Model Performance Data'!$B$8:$B$56,$C1314,'Model Performance Data'!$C$8:$C$56,$D1314))</f>
        <v>0</v>
      </c>
      <c r="N1314" s="254">
        <f>IF(ISNA(SUMIFS(INDEX('Model Performance Data'!$O$8:$DY$56,0,MATCH(CONCATENATE($J1314,N$6),'Model Performance Data'!$O$6:$DY$6,0)),'Model Performance Data'!$B$8:$B$56,$C1314,'Model Performance Data'!$C$8:$C$56,$D1314)),"-",SUMIFS(INDEX('Model Performance Data'!$O$8:$DY$56,0,MATCH(CONCATENATE($J1314,N$6),'Model Performance Data'!$O$6:$DY$6,0)),'Model Performance Data'!$B$8:$B$56,$C1314,'Model Performance Data'!$C$8:$C$56,$D1314))</f>
        <v>0</v>
      </c>
      <c r="O1314" s="255">
        <f>IF(ISNA(SUMIFS(INDEX('Model Performance Data'!$O$8:$DY$56,0,MATCH(CONCATENATE($J1314,O$6),'Model Performance Data'!$O$6:$DY$6,0)),'Model Performance Data'!$B$8:$B$56,$C1314,'Model Performance Data'!$C$8:$C$56,$D1314)),"-",SUMIFS(INDEX('Model Performance Data'!$O$8:$DY$56,0,MATCH(CONCATENATE($J1314,O$6),'Model Performance Data'!$O$6:$DY$6,0)),'Model Performance Data'!$B$8:$B$56,$C1314,'Model Performance Data'!$C$8:$C$56,$D1314))</f>
        <v>0</v>
      </c>
    </row>
    <row r="1315" spans="2:15" x14ac:dyDescent="0.35">
      <c r="B1315" s="37" t="s">
        <v>80</v>
      </c>
      <c r="C1315" s="38" t="str">
        <f>IF(ISBLANK('Model Performance Data'!$B$59),"-",'Model Performance Data'!$B$59)</f>
        <v>-</v>
      </c>
      <c r="D1315" s="38" t="str">
        <f>IF(ISBLANK('Model Performance Data'!$C$59),"-",'Model Performance Data'!$C$59)</f>
        <v>-</v>
      </c>
      <c r="E1315" s="38" t="str">
        <f>IF(ISBLANK('Model Performance Data'!$D$59),"-",'Model Performance Data'!$D$59)</f>
        <v>-</v>
      </c>
      <c r="F1315" s="38" t="str">
        <f>IF(ISBLANK('Model Performance Data'!$E$59),"-",'Model Performance Data'!$E$59)</f>
        <v>-</v>
      </c>
      <c r="G1315" s="38" t="str">
        <f>IF(ISBLANK('Model Performance Data'!$F$59),"-",'Model Performance Data'!$F$59)</f>
        <v>-</v>
      </c>
      <c r="H1315" s="253">
        <v>2</v>
      </c>
      <c r="I1315" s="253">
        <v>2</v>
      </c>
      <c r="J1315" s="37" t="str">
        <f t="shared" si="67"/>
        <v>22</v>
      </c>
      <c r="K1315" s="38" t="str">
        <f>IF(ISBLANK('Model Performance Data'!$L$59),"-",'Model Performance Data'!$L$59)</f>
        <v>-</v>
      </c>
      <c r="L1315" s="38" t="str">
        <f>IF(ISBLANK('Model Performance Data'!$K$59),"-",'Model Performance Data'!$K$59)</f>
        <v>-</v>
      </c>
      <c r="M1315" s="254">
        <f>IF(ISNA(SUMIFS(INDEX('Model Performance Data'!$O$8:$DY$56,0,MATCH(CONCATENATE($J1315,M$6),'Model Performance Data'!$O$6:$DY$6,0)),'Model Performance Data'!$B$8:$B$56,$C1315,'Model Performance Data'!$C$8:$C$56,$D1315)),"-",SUMIFS(INDEX('Model Performance Data'!$O$8:$DY$56,0,MATCH(CONCATENATE($J1315,M$6),'Model Performance Data'!$O$6:$DY$6,0)),'Model Performance Data'!$B$8:$B$56,$C1315,'Model Performance Data'!$C$8:$C$56,$D1315))</f>
        <v>0</v>
      </c>
      <c r="N1315" s="254">
        <f>IF(ISNA(SUMIFS(INDEX('Model Performance Data'!$O$8:$DY$56,0,MATCH(CONCATENATE($J1315,N$6),'Model Performance Data'!$O$6:$DY$6,0)),'Model Performance Data'!$B$8:$B$56,$C1315,'Model Performance Data'!$C$8:$C$56,$D1315)),"-",SUMIFS(INDEX('Model Performance Data'!$O$8:$DY$56,0,MATCH(CONCATENATE($J1315,N$6),'Model Performance Data'!$O$6:$DY$6,0)),'Model Performance Data'!$B$8:$B$56,$C1315,'Model Performance Data'!$C$8:$C$56,$D1315))</f>
        <v>0</v>
      </c>
      <c r="O1315" s="255">
        <f>IF(ISNA(SUMIFS(INDEX('Model Performance Data'!$O$8:$DY$56,0,MATCH(CONCATENATE($J1315,O$6),'Model Performance Data'!$O$6:$DY$6,0)),'Model Performance Data'!$B$8:$B$56,$C1315,'Model Performance Data'!$C$8:$C$56,$D1315)),"-",SUMIFS(INDEX('Model Performance Data'!$O$8:$DY$56,0,MATCH(CONCATENATE($J1315,O$6),'Model Performance Data'!$O$6:$DY$6,0)),'Model Performance Data'!$B$8:$B$56,$C1315,'Model Performance Data'!$C$8:$C$56,$D1315))</f>
        <v>0</v>
      </c>
    </row>
    <row r="1316" spans="2:15" x14ac:dyDescent="0.35">
      <c r="B1316" s="37" t="s">
        <v>80</v>
      </c>
      <c r="C1316" s="38" t="str">
        <f>IF(ISBLANK('Model Performance Data'!$B$59),"-",'Model Performance Data'!$B$59)</f>
        <v>-</v>
      </c>
      <c r="D1316" s="38" t="str">
        <f>IF(ISBLANK('Model Performance Data'!$C$59),"-",'Model Performance Data'!$C$59)</f>
        <v>-</v>
      </c>
      <c r="E1316" s="38" t="str">
        <f>IF(ISBLANK('Model Performance Data'!$D$59),"-",'Model Performance Data'!$D$59)</f>
        <v>-</v>
      </c>
      <c r="F1316" s="38" t="str">
        <f>IF(ISBLANK('Model Performance Data'!$E$59),"-",'Model Performance Data'!$E$59)</f>
        <v>-</v>
      </c>
      <c r="G1316" s="38" t="str">
        <f>IF(ISBLANK('Model Performance Data'!$F$59),"-",'Model Performance Data'!$F$59)</f>
        <v>-</v>
      </c>
      <c r="H1316" s="253">
        <v>2</v>
      </c>
      <c r="I1316" s="253">
        <v>3</v>
      </c>
      <c r="J1316" s="37" t="str">
        <f t="shared" si="67"/>
        <v>23</v>
      </c>
      <c r="K1316" s="38" t="str">
        <f>IF(ISBLANK('Model Performance Data'!$L$59),"-",'Model Performance Data'!$L$59)</f>
        <v>-</v>
      </c>
      <c r="L1316" s="38" t="str">
        <f>IF(ISBLANK('Model Performance Data'!$K$59),"-",'Model Performance Data'!$K$59)</f>
        <v>-</v>
      </c>
      <c r="M1316" s="254">
        <f>IF(ISNA(SUMIFS(INDEX('Model Performance Data'!$O$8:$DY$56,0,MATCH(CONCATENATE($J1316,M$6),'Model Performance Data'!$O$6:$DY$6,0)),'Model Performance Data'!$B$8:$B$56,$C1316,'Model Performance Data'!$C$8:$C$56,$D1316)),"-",SUMIFS(INDEX('Model Performance Data'!$O$8:$DY$56,0,MATCH(CONCATENATE($J1316,M$6),'Model Performance Data'!$O$6:$DY$6,0)),'Model Performance Data'!$B$8:$B$56,$C1316,'Model Performance Data'!$C$8:$C$56,$D1316))</f>
        <v>0</v>
      </c>
      <c r="N1316" s="254">
        <f>IF(ISNA(SUMIFS(INDEX('Model Performance Data'!$O$8:$DY$56,0,MATCH(CONCATENATE($J1316,N$6),'Model Performance Data'!$O$6:$DY$6,0)),'Model Performance Data'!$B$8:$B$56,$C1316,'Model Performance Data'!$C$8:$C$56,$D1316)),"-",SUMIFS(INDEX('Model Performance Data'!$O$8:$DY$56,0,MATCH(CONCATENATE($J1316,N$6),'Model Performance Data'!$O$6:$DY$6,0)),'Model Performance Data'!$B$8:$B$56,$C1316,'Model Performance Data'!$C$8:$C$56,$D1316))</f>
        <v>0</v>
      </c>
      <c r="O1316" s="255">
        <f>IF(ISNA(SUMIFS(INDEX('Model Performance Data'!$O$8:$DY$56,0,MATCH(CONCATENATE($J1316,O$6),'Model Performance Data'!$O$6:$DY$6,0)),'Model Performance Data'!$B$8:$B$56,$C1316,'Model Performance Data'!$C$8:$C$56,$D1316)),"-",SUMIFS(INDEX('Model Performance Data'!$O$8:$DY$56,0,MATCH(CONCATENATE($J1316,O$6),'Model Performance Data'!$O$6:$DY$6,0)),'Model Performance Data'!$B$8:$B$56,$C1316,'Model Performance Data'!$C$8:$C$56,$D1316))</f>
        <v>0</v>
      </c>
    </row>
    <row r="1317" spans="2:15" x14ac:dyDescent="0.35">
      <c r="B1317" s="37" t="s">
        <v>80</v>
      </c>
      <c r="C1317" s="38" t="str">
        <f>IF(ISBLANK('Model Performance Data'!$B$59),"-",'Model Performance Data'!$B$59)</f>
        <v>-</v>
      </c>
      <c r="D1317" s="38" t="str">
        <f>IF(ISBLANK('Model Performance Data'!$C$59),"-",'Model Performance Data'!$C$59)</f>
        <v>-</v>
      </c>
      <c r="E1317" s="38" t="str">
        <f>IF(ISBLANK('Model Performance Data'!$D$59),"-",'Model Performance Data'!$D$59)</f>
        <v>-</v>
      </c>
      <c r="F1317" s="38" t="str">
        <f>IF(ISBLANK('Model Performance Data'!$E$59),"-",'Model Performance Data'!$E$59)</f>
        <v>-</v>
      </c>
      <c r="G1317" s="38" t="str">
        <f>IF(ISBLANK('Model Performance Data'!$F$59),"-",'Model Performance Data'!$F$59)</f>
        <v>-</v>
      </c>
      <c r="H1317" s="253">
        <v>2</v>
      </c>
      <c r="I1317" s="253">
        <v>4</v>
      </c>
      <c r="J1317" s="37" t="str">
        <f t="shared" si="67"/>
        <v>24</v>
      </c>
      <c r="K1317" s="38" t="str">
        <f>IF(ISBLANK('Model Performance Data'!$L$59),"-",'Model Performance Data'!$L$59)</f>
        <v>-</v>
      </c>
      <c r="L1317" s="38" t="str">
        <f>IF(ISBLANK('Model Performance Data'!$K$59),"-",'Model Performance Data'!$K$59)</f>
        <v>-</v>
      </c>
      <c r="M1317" s="254">
        <f>IF(ISNA(SUMIFS(INDEX('Model Performance Data'!$O$8:$DY$56,0,MATCH(CONCATENATE($J1317,M$6),'Model Performance Data'!$O$6:$DY$6,0)),'Model Performance Data'!$B$8:$B$56,$C1317,'Model Performance Data'!$C$8:$C$56,$D1317)),"-",SUMIFS(INDEX('Model Performance Data'!$O$8:$DY$56,0,MATCH(CONCATENATE($J1317,M$6),'Model Performance Data'!$O$6:$DY$6,0)),'Model Performance Data'!$B$8:$B$56,$C1317,'Model Performance Data'!$C$8:$C$56,$D1317))</f>
        <v>0</v>
      </c>
      <c r="N1317" s="254">
        <f>IF(ISNA(SUMIFS(INDEX('Model Performance Data'!$O$8:$DY$56,0,MATCH(CONCATENATE($J1317,N$6),'Model Performance Data'!$O$6:$DY$6,0)),'Model Performance Data'!$B$8:$B$56,$C1317,'Model Performance Data'!$C$8:$C$56,$D1317)),"-",SUMIFS(INDEX('Model Performance Data'!$O$8:$DY$56,0,MATCH(CONCATENATE($J1317,N$6),'Model Performance Data'!$O$6:$DY$6,0)),'Model Performance Data'!$B$8:$B$56,$C1317,'Model Performance Data'!$C$8:$C$56,$D1317))</f>
        <v>0</v>
      </c>
      <c r="O1317" s="255">
        <f>IF(ISNA(SUMIFS(INDEX('Model Performance Data'!$O$8:$DY$56,0,MATCH(CONCATENATE($J1317,O$6),'Model Performance Data'!$O$6:$DY$6,0)),'Model Performance Data'!$B$8:$B$56,$C1317,'Model Performance Data'!$C$8:$C$56,$D1317)),"-",SUMIFS(INDEX('Model Performance Data'!$O$8:$DY$56,0,MATCH(CONCATENATE($J1317,O$6),'Model Performance Data'!$O$6:$DY$6,0)),'Model Performance Data'!$B$8:$B$56,$C1317,'Model Performance Data'!$C$8:$C$56,$D1317))</f>
        <v>0</v>
      </c>
    </row>
    <row r="1318" spans="2:15" x14ac:dyDescent="0.35">
      <c r="B1318" s="37" t="s">
        <v>80</v>
      </c>
      <c r="C1318" s="38" t="str">
        <f>IF(ISBLANK('Model Performance Data'!$B$59),"-",'Model Performance Data'!$B$59)</f>
        <v>-</v>
      </c>
      <c r="D1318" s="38" t="str">
        <f>IF(ISBLANK('Model Performance Data'!$C$59),"-",'Model Performance Data'!$C$59)</f>
        <v>-</v>
      </c>
      <c r="E1318" s="38" t="str">
        <f>IF(ISBLANK('Model Performance Data'!$D$59),"-",'Model Performance Data'!$D$59)</f>
        <v>-</v>
      </c>
      <c r="F1318" s="38" t="str">
        <f>IF(ISBLANK('Model Performance Data'!$E$59),"-",'Model Performance Data'!$E$59)</f>
        <v>-</v>
      </c>
      <c r="G1318" s="38" t="str">
        <f>IF(ISBLANK('Model Performance Data'!$F$59),"-",'Model Performance Data'!$F$59)</f>
        <v>-</v>
      </c>
      <c r="H1318" s="253">
        <v>2</v>
      </c>
      <c r="I1318" s="253">
        <v>5</v>
      </c>
      <c r="J1318" s="37" t="str">
        <f t="shared" si="67"/>
        <v>25</v>
      </c>
      <c r="K1318" s="38" t="str">
        <f>IF(ISBLANK('Model Performance Data'!$L$59),"-",'Model Performance Data'!$L$59)</f>
        <v>-</v>
      </c>
      <c r="L1318" s="38" t="str">
        <f>IF(ISBLANK('Model Performance Data'!$K$59),"-",'Model Performance Data'!$K$59)</f>
        <v>-</v>
      </c>
      <c r="M1318" s="254">
        <f>IF(ISNA(SUMIFS(INDEX('Model Performance Data'!$O$8:$DY$56,0,MATCH(CONCATENATE($J1318,M$6),'Model Performance Data'!$O$6:$DY$6,0)),'Model Performance Data'!$B$8:$B$56,$C1318,'Model Performance Data'!$C$8:$C$56,$D1318)),"-",SUMIFS(INDEX('Model Performance Data'!$O$8:$DY$56,0,MATCH(CONCATENATE($J1318,M$6),'Model Performance Data'!$O$6:$DY$6,0)),'Model Performance Data'!$B$8:$B$56,$C1318,'Model Performance Data'!$C$8:$C$56,$D1318))</f>
        <v>0</v>
      </c>
      <c r="N1318" s="254">
        <f>IF(ISNA(SUMIFS(INDEX('Model Performance Data'!$O$8:$DY$56,0,MATCH(CONCATENATE($J1318,N$6),'Model Performance Data'!$O$6:$DY$6,0)),'Model Performance Data'!$B$8:$B$56,$C1318,'Model Performance Data'!$C$8:$C$56,$D1318)),"-",SUMIFS(INDEX('Model Performance Data'!$O$8:$DY$56,0,MATCH(CONCATENATE($J1318,N$6),'Model Performance Data'!$O$6:$DY$6,0)),'Model Performance Data'!$B$8:$B$56,$C1318,'Model Performance Data'!$C$8:$C$56,$D1318))</f>
        <v>0</v>
      </c>
      <c r="O1318" s="255">
        <f>IF(ISNA(SUMIFS(INDEX('Model Performance Data'!$O$8:$DY$56,0,MATCH(CONCATENATE($J1318,O$6),'Model Performance Data'!$O$6:$DY$6,0)),'Model Performance Data'!$B$8:$B$56,$C1318,'Model Performance Data'!$C$8:$C$56,$D1318)),"-",SUMIFS(INDEX('Model Performance Data'!$O$8:$DY$56,0,MATCH(CONCATENATE($J1318,O$6),'Model Performance Data'!$O$6:$DY$6,0)),'Model Performance Data'!$B$8:$B$56,$C1318,'Model Performance Data'!$C$8:$C$56,$D1318))</f>
        <v>0</v>
      </c>
    </row>
    <row r="1319" spans="2:15" x14ac:dyDescent="0.35">
      <c r="B1319" s="37" t="s">
        <v>80</v>
      </c>
      <c r="C1319" s="38" t="str">
        <f>IF(ISBLANK('Model Performance Data'!$B$59),"-",'Model Performance Data'!$B$59)</f>
        <v>-</v>
      </c>
      <c r="D1319" s="38" t="str">
        <f>IF(ISBLANK('Model Performance Data'!$C$59),"-",'Model Performance Data'!$C$59)</f>
        <v>-</v>
      </c>
      <c r="E1319" s="38" t="str">
        <f>IF(ISBLANK('Model Performance Data'!$D$59),"-",'Model Performance Data'!$D$59)</f>
        <v>-</v>
      </c>
      <c r="F1319" s="38" t="str">
        <f>IF(ISBLANK('Model Performance Data'!$E$59),"-",'Model Performance Data'!$E$59)</f>
        <v>-</v>
      </c>
      <c r="G1319" s="38" t="str">
        <f>IF(ISBLANK('Model Performance Data'!$F$59),"-",'Model Performance Data'!$F$59)</f>
        <v>-</v>
      </c>
      <c r="H1319" s="253">
        <v>2</v>
      </c>
      <c r="I1319" s="253" t="s">
        <v>65</v>
      </c>
      <c r="J1319" s="37" t="str">
        <f t="shared" si="67"/>
        <v>2Goal</v>
      </c>
      <c r="K1319" s="38" t="str">
        <f>IF(ISBLANK('Model Performance Data'!$L$59),"-",'Model Performance Data'!$L$59)</f>
        <v>-</v>
      </c>
      <c r="L1319" s="38" t="str">
        <f>IF(ISBLANK('Model Performance Data'!$K$59),"-",'Model Performance Data'!$K$59)</f>
        <v>-</v>
      </c>
      <c r="M1319" s="254" t="str">
        <f>IF(ISNA(SUMIFS(INDEX('Model Performance Data'!$O$8:$DY$56,0,MATCH(CONCATENATE($J1319,M$6),'Model Performance Data'!$O$6:$DY$6,0)),'Model Performance Data'!$B$8:$B$56,$C1319,'Model Performance Data'!$C$8:$C$56,$D1319)),"-",SUMIFS(INDEX('Model Performance Data'!$O$8:$DY$56,0,MATCH(CONCATENATE($J1319,M$6),'Model Performance Data'!$O$6:$DY$6,0)),'Model Performance Data'!$B$8:$B$56,$C1319,'Model Performance Data'!$C$8:$C$56,$D1319))</f>
        <v>-</v>
      </c>
      <c r="N1319" s="254" t="str">
        <f>IF(ISNA(SUMIFS(INDEX('Model Performance Data'!$O$8:$DY$56,0,MATCH(CONCATENATE($J1319,N$6),'Model Performance Data'!$O$6:$DY$6,0)),'Model Performance Data'!$B$8:$B$56,$C1319,'Model Performance Data'!$C$8:$C$56,$D1319)),"-",SUMIFS(INDEX('Model Performance Data'!$O$8:$DY$56,0,MATCH(CONCATENATE($J1319,N$6),'Model Performance Data'!$O$6:$DY$6,0)),'Model Performance Data'!$B$8:$B$56,$C1319,'Model Performance Data'!$C$8:$C$56,$D1319))</f>
        <v>-</v>
      </c>
      <c r="O1319" s="255">
        <f>IF(ISNA(SUMIFS(INDEX('Model Performance Data'!$O$8:$DY$56,0,MATCH(CONCATENATE($J1319,O$6),'Model Performance Data'!$O$6:$DY$6,0)),'Model Performance Data'!$B$8:$B$56,$C1319,'Model Performance Data'!$C$8:$C$56,$D1319)),"-",SUMIFS(INDEX('Model Performance Data'!$O$8:$DY$56,0,MATCH(CONCATENATE($J1319,O$6),'Model Performance Data'!$O$6:$DY$6,0)),'Model Performance Data'!$B$8:$B$56,$C1319,'Model Performance Data'!$C$8:$C$56,$D1319))</f>
        <v>0</v>
      </c>
    </row>
    <row r="1320" spans="2:15" x14ac:dyDescent="0.35">
      <c r="B1320" s="37" t="s">
        <v>80</v>
      </c>
      <c r="C1320" s="38" t="str">
        <f>IF(ISBLANK('Model Performance Data'!$B$59),"-",'Model Performance Data'!$B$59)</f>
        <v>-</v>
      </c>
      <c r="D1320" s="38" t="str">
        <f>IF(ISBLANK('Model Performance Data'!$C$59),"-",'Model Performance Data'!$C$59)</f>
        <v>-</v>
      </c>
      <c r="E1320" s="38" t="str">
        <f>IF(ISBLANK('Model Performance Data'!$D$59),"-",'Model Performance Data'!$D$59)</f>
        <v>-</v>
      </c>
      <c r="F1320" s="38" t="str">
        <f>IF(ISBLANK('Model Performance Data'!$E$59),"-",'Model Performance Data'!$E$59)</f>
        <v>-</v>
      </c>
      <c r="G1320" s="38" t="str">
        <f>IF(ISBLANK('Model Performance Data'!$F$59),"-",'Model Performance Data'!$F$59)</f>
        <v>-</v>
      </c>
      <c r="H1320" s="253">
        <v>3</v>
      </c>
      <c r="I1320" s="253">
        <v>1</v>
      </c>
      <c r="J1320" s="37" t="str">
        <f t="shared" si="67"/>
        <v>31</v>
      </c>
      <c r="K1320" s="38" t="str">
        <f>IF(ISBLANK('Model Performance Data'!$L$59),"-",'Model Performance Data'!$L$59)</f>
        <v>-</v>
      </c>
      <c r="L1320" s="38" t="str">
        <f>IF(ISBLANK('Model Performance Data'!$K$59),"-",'Model Performance Data'!$K$59)</f>
        <v>-</v>
      </c>
      <c r="M1320" s="254">
        <f>IF(ISNA(SUMIFS(INDEX('Model Performance Data'!$O$8:$DY$56,0,MATCH(CONCATENATE($J1320,M$6),'Model Performance Data'!$O$6:$DY$6,0)),'Model Performance Data'!$B$8:$B$56,$C1320,'Model Performance Data'!$C$8:$C$56,$D1320)),"-",SUMIFS(INDEX('Model Performance Data'!$O$8:$DY$56,0,MATCH(CONCATENATE($J1320,M$6),'Model Performance Data'!$O$6:$DY$6,0)),'Model Performance Data'!$B$8:$B$56,$C1320,'Model Performance Data'!$C$8:$C$56,$D1320))</f>
        <v>0</v>
      </c>
      <c r="N1320" s="254">
        <f>IF(ISNA(SUMIFS(INDEX('Model Performance Data'!$O$8:$DY$56,0,MATCH(CONCATENATE($J1320,N$6),'Model Performance Data'!$O$6:$DY$6,0)),'Model Performance Data'!$B$8:$B$56,$C1320,'Model Performance Data'!$C$8:$C$56,$D1320)),"-",SUMIFS(INDEX('Model Performance Data'!$O$8:$DY$56,0,MATCH(CONCATENATE($J1320,N$6),'Model Performance Data'!$O$6:$DY$6,0)),'Model Performance Data'!$B$8:$B$56,$C1320,'Model Performance Data'!$C$8:$C$56,$D1320))</f>
        <v>0</v>
      </c>
      <c r="O1320" s="255">
        <f>IF(ISNA(SUMIFS(INDEX('Model Performance Data'!$O$8:$DY$56,0,MATCH(CONCATENATE($J1320,O$6),'Model Performance Data'!$O$6:$DY$6,0)),'Model Performance Data'!$B$8:$B$56,$C1320,'Model Performance Data'!$C$8:$C$56,$D1320)),"-",SUMIFS(INDEX('Model Performance Data'!$O$8:$DY$56,0,MATCH(CONCATENATE($J1320,O$6),'Model Performance Data'!$O$6:$DY$6,0)),'Model Performance Data'!$B$8:$B$56,$C1320,'Model Performance Data'!$C$8:$C$56,$D1320))</f>
        <v>0</v>
      </c>
    </row>
    <row r="1321" spans="2:15" x14ac:dyDescent="0.35">
      <c r="B1321" s="37" t="s">
        <v>80</v>
      </c>
      <c r="C1321" s="38" t="str">
        <f>IF(ISBLANK('Model Performance Data'!$B$59),"-",'Model Performance Data'!$B$59)</f>
        <v>-</v>
      </c>
      <c r="D1321" s="38" t="str">
        <f>IF(ISBLANK('Model Performance Data'!$C$59),"-",'Model Performance Data'!$C$59)</f>
        <v>-</v>
      </c>
      <c r="E1321" s="38" t="str">
        <f>IF(ISBLANK('Model Performance Data'!$D$59),"-",'Model Performance Data'!$D$59)</f>
        <v>-</v>
      </c>
      <c r="F1321" s="38" t="str">
        <f>IF(ISBLANK('Model Performance Data'!$E$59),"-",'Model Performance Data'!$E$59)</f>
        <v>-</v>
      </c>
      <c r="G1321" s="38" t="str">
        <f>IF(ISBLANK('Model Performance Data'!$F$59),"-",'Model Performance Data'!$F$59)</f>
        <v>-</v>
      </c>
      <c r="H1321" s="253">
        <v>3</v>
      </c>
      <c r="I1321" s="253">
        <v>2</v>
      </c>
      <c r="J1321" s="37" t="str">
        <f t="shared" ref="J1321:J1384" si="68">CONCATENATE(H1321,I1321)</f>
        <v>32</v>
      </c>
      <c r="K1321" s="38" t="str">
        <f>IF(ISBLANK('Model Performance Data'!$L$59),"-",'Model Performance Data'!$L$59)</f>
        <v>-</v>
      </c>
      <c r="L1321" s="38" t="str">
        <f>IF(ISBLANK('Model Performance Data'!$K$59),"-",'Model Performance Data'!$K$59)</f>
        <v>-</v>
      </c>
      <c r="M1321" s="254">
        <f>IF(ISNA(SUMIFS(INDEX('Model Performance Data'!$O$8:$DY$56,0,MATCH(CONCATENATE($J1321,M$6),'Model Performance Data'!$O$6:$DY$6,0)),'Model Performance Data'!$B$8:$B$56,$C1321,'Model Performance Data'!$C$8:$C$56,$D1321)),"-",SUMIFS(INDEX('Model Performance Data'!$O$8:$DY$56,0,MATCH(CONCATENATE($J1321,M$6),'Model Performance Data'!$O$6:$DY$6,0)),'Model Performance Data'!$B$8:$B$56,$C1321,'Model Performance Data'!$C$8:$C$56,$D1321))</f>
        <v>0</v>
      </c>
      <c r="N1321" s="254">
        <f>IF(ISNA(SUMIFS(INDEX('Model Performance Data'!$O$8:$DY$56,0,MATCH(CONCATENATE($J1321,N$6),'Model Performance Data'!$O$6:$DY$6,0)),'Model Performance Data'!$B$8:$B$56,$C1321,'Model Performance Data'!$C$8:$C$56,$D1321)),"-",SUMIFS(INDEX('Model Performance Data'!$O$8:$DY$56,0,MATCH(CONCATENATE($J1321,N$6),'Model Performance Data'!$O$6:$DY$6,0)),'Model Performance Data'!$B$8:$B$56,$C1321,'Model Performance Data'!$C$8:$C$56,$D1321))</f>
        <v>0</v>
      </c>
      <c r="O1321" s="255">
        <f>IF(ISNA(SUMIFS(INDEX('Model Performance Data'!$O$8:$DY$56,0,MATCH(CONCATENATE($J1321,O$6),'Model Performance Data'!$O$6:$DY$6,0)),'Model Performance Data'!$B$8:$B$56,$C1321,'Model Performance Data'!$C$8:$C$56,$D1321)),"-",SUMIFS(INDEX('Model Performance Data'!$O$8:$DY$56,0,MATCH(CONCATENATE($J1321,O$6),'Model Performance Data'!$O$6:$DY$6,0)),'Model Performance Data'!$B$8:$B$56,$C1321,'Model Performance Data'!$C$8:$C$56,$D1321))</f>
        <v>0</v>
      </c>
    </row>
    <row r="1322" spans="2:15" x14ac:dyDescent="0.35">
      <c r="B1322" s="37" t="s">
        <v>80</v>
      </c>
      <c r="C1322" s="38" t="str">
        <f>IF(ISBLANK('Model Performance Data'!$B$59),"-",'Model Performance Data'!$B$59)</f>
        <v>-</v>
      </c>
      <c r="D1322" s="38" t="str">
        <f>IF(ISBLANK('Model Performance Data'!$C$59),"-",'Model Performance Data'!$C$59)</f>
        <v>-</v>
      </c>
      <c r="E1322" s="38" t="str">
        <f>IF(ISBLANK('Model Performance Data'!$D$59),"-",'Model Performance Data'!$D$59)</f>
        <v>-</v>
      </c>
      <c r="F1322" s="38" t="str">
        <f>IF(ISBLANK('Model Performance Data'!$E$59),"-",'Model Performance Data'!$E$59)</f>
        <v>-</v>
      </c>
      <c r="G1322" s="38" t="str">
        <f>IF(ISBLANK('Model Performance Data'!$F$59),"-",'Model Performance Data'!$F$59)</f>
        <v>-</v>
      </c>
      <c r="H1322" s="253">
        <v>3</v>
      </c>
      <c r="I1322" s="253">
        <v>3</v>
      </c>
      <c r="J1322" s="37" t="str">
        <f t="shared" si="68"/>
        <v>33</v>
      </c>
      <c r="K1322" s="38" t="str">
        <f>IF(ISBLANK('Model Performance Data'!$L$59),"-",'Model Performance Data'!$L$59)</f>
        <v>-</v>
      </c>
      <c r="L1322" s="38" t="str">
        <f>IF(ISBLANK('Model Performance Data'!$K$59),"-",'Model Performance Data'!$K$59)</f>
        <v>-</v>
      </c>
      <c r="M1322" s="254">
        <f>IF(ISNA(SUMIFS(INDEX('Model Performance Data'!$O$8:$DY$56,0,MATCH(CONCATENATE($J1322,M$6),'Model Performance Data'!$O$6:$DY$6,0)),'Model Performance Data'!$B$8:$B$56,$C1322,'Model Performance Data'!$C$8:$C$56,$D1322)),"-",SUMIFS(INDEX('Model Performance Data'!$O$8:$DY$56,0,MATCH(CONCATENATE($J1322,M$6),'Model Performance Data'!$O$6:$DY$6,0)),'Model Performance Data'!$B$8:$B$56,$C1322,'Model Performance Data'!$C$8:$C$56,$D1322))</f>
        <v>0</v>
      </c>
      <c r="N1322" s="254">
        <f>IF(ISNA(SUMIFS(INDEX('Model Performance Data'!$O$8:$DY$56,0,MATCH(CONCATENATE($J1322,N$6),'Model Performance Data'!$O$6:$DY$6,0)),'Model Performance Data'!$B$8:$B$56,$C1322,'Model Performance Data'!$C$8:$C$56,$D1322)),"-",SUMIFS(INDEX('Model Performance Data'!$O$8:$DY$56,0,MATCH(CONCATENATE($J1322,N$6),'Model Performance Data'!$O$6:$DY$6,0)),'Model Performance Data'!$B$8:$B$56,$C1322,'Model Performance Data'!$C$8:$C$56,$D1322))</f>
        <v>0</v>
      </c>
      <c r="O1322" s="255">
        <f>IF(ISNA(SUMIFS(INDEX('Model Performance Data'!$O$8:$DY$56,0,MATCH(CONCATENATE($J1322,O$6),'Model Performance Data'!$O$6:$DY$6,0)),'Model Performance Data'!$B$8:$B$56,$C1322,'Model Performance Data'!$C$8:$C$56,$D1322)),"-",SUMIFS(INDEX('Model Performance Data'!$O$8:$DY$56,0,MATCH(CONCATENATE($J1322,O$6),'Model Performance Data'!$O$6:$DY$6,0)),'Model Performance Data'!$B$8:$B$56,$C1322,'Model Performance Data'!$C$8:$C$56,$D1322))</f>
        <v>0</v>
      </c>
    </row>
    <row r="1323" spans="2:15" x14ac:dyDescent="0.35">
      <c r="B1323" s="37" t="s">
        <v>80</v>
      </c>
      <c r="C1323" s="38" t="str">
        <f>IF(ISBLANK('Model Performance Data'!$B$59),"-",'Model Performance Data'!$B$59)</f>
        <v>-</v>
      </c>
      <c r="D1323" s="38" t="str">
        <f>IF(ISBLANK('Model Performance Data'!$C$59),"-",'Model Performance Data'!$C$59)</f>
        <v>-</v>
      </c>
      <c r="E1323" s="38" t="str">
        <f>IF(ISBLANK('Model Performance Data'!$D$59),"-",'Model Performance Data'!$D$59)</f>
        <v>-</v>
      </c>
      <c r="F1323" s="38" t="str">
        <f>IF(ISBLANK('Model Performance Data'!$E$59),"-",'Model Performance Data'!$E$59)</f>
        <v>-</v>
      </c>
      <c r="G1323" s="38" t="str">
        <f>IF(ISBLANK('Model Performance Data'!$F$59),"-",'Model Performance Data'!$F$59)</f>
        <v>-</v>
      </c>
      <c r="H1323" s="253">
        <v>3</v>
      </c>
      <c r="I1323" s="253">
        <v>4</v>
      </c>
      <c r="J1323" s="37" t="str">
        <f t="shared" si="68"/>
        <v>34</v>
      </c>
      <c r="K1323" s="38" t="str">
        <f>IF(ISBLANK('Model Performance Data'!$L$59),"-",'Model Performance Data'!$L$59)</f>
        <v>-</v>
      </c>
      <c r="L1323" s="38" t="str">
        <f>IF(ISBLANK('Model Performance Data'!$K$59),"-",'Model Performance Data'!$K$59)</f>
        <v>-</v>
      </c>
      <c r="M1323" s="254">
        <f>IF(ISNA(SUMIFS(INDEX('Model Performance Data'!$O$8:$DY$56,0,MATCH(CONCATENATE($J1323,M$6),'Model Performance Data'!$O$6:$DY$6,0)),'Model Performance Data'!$B$8:$B$56,$C1323,'Model Performance Data'!$C$8:$C$56,$D1323)),"-",SUMIFS(INDEX('Model Performance Data'!$O$8:$DY$56,0,MATCH(CONCATENATE($J1323,M$6),'Model Performance Data'!$O$6:$DY$6,0)),'Model Performance Data'!$B$8:$B$56,$C1323,'Model Performance Data'!$C$8:$C$56,$D1323))</f>
        <v>0</v>
      </c>
      <c r="N1323" s="254">
        <f>IF(ISNA(SUMIFS(INDEX('Model Performance Data'!$O$8:$DY$56,0,MATCH(CONCATENATE($J1323,N$6),'Model Performance Data'!$O$6:$DY$6,0)),'Model Performance Data'!$B$8:$B$56,$C1323,'Model Performance Data'!$C$8:$C$56,$D1323)),"-",SUMIFS(INDEX('Model Performance Data'!$O$8:$DY$56,0,MATCH(CONCATENATE($J1323,N$6),'Model Performance Data'!$O$6:$DY$6,0)),'Model Performance Data'!$B$8:$B$56,$C1323,'Model Performance Data'!$C$8:$C$56,$D1323))</f>
        <v>0</v>
      </c>
      <c r="O1323" s="255">
        <f>IF(ISNA(SUMIFS(INDEX('Model Performance Data'!$O$8:$DY$56,0,MATCH(CONCATENATE($J1323,O$6),'Model Performance Data'!$O$6:$DY$6,0)),'Model Performance Data'!$B$8:$B$56,$C1323,'Model Performance Data'!$C$8:$C$56,$D1323)),"-",SUMIFS(INDEX('Model Performance Data'!$O$8:$DY$56,0,MATCH(CONCATENATE($J1323,O$6),'Model Performance Data'!$O$6:$DY$6,0)),'Model Performance Data'!$B$8:$B$56,$C1323,'Model Performance Data'!$C$8:$C$56,$D1323))</f>
        <v>0</v>
      </c>
    </row>
    <row r="1324" spans="2:15" x14ac:dyDescent="0.35">
      <c r="B1324" s="37" t="s">
        <v>80</v>
      </c>
      <c r="C1324" s="38" t="str">
        <f>IF(ISBLANK('Model Performance Data'!$B$59),"-",'Model Performance Data'!$B$59)</f>
        <v>-</v>
      </c>
      <c r="D1324" s="38" t="str">
        <f>IF(ISBLANK('Model Performance Data'!$C$59),"-",'Model Performance Data'!$C$59)</f>
        <v>-</v>
      </c>
      <c r="E1324" s="38" t="str">
        <f>IF(ISBLANK('Model Performance Data'!$D$59),"-",'Model Performance Data'!$D$59)</f>
        <v>-</v>
      </c>
      <c r="F1324" s="38" t="str">
        <f>IF(ISBLANK('Model Performance Data'!$E$59),"-",'Model Performance Data'!$E$59)</f>
        <v>-</v>
      </c>
      <c r="G1324" s="38" t="str">
        <f>IF(ISBLANK('Model Performance Data'!$F$59),"-",'Model Performance Data'!$F$59)</f>
        <v>-</v>
      </c>
      <c r="H1324" s="253">
        <v>3</v>
      </c>
      <c r="I1324" s="253">
        <v>5</v>
      </c>
      <c r="J1324" s="37" t="str">
        <f t="shared" si="68"/>
        <v>35</v>
      </c>
      <c r="K1324" s="38" t="str">
        <f>IF(ISBLANK('Model Performance Data'!$L$59),"-",'Model Performance Data'!$L$59)</f>
        <v>-</v>
      </c>
      <c r="L1324" s="38" t="str">
        <f>IF(ISBLANK('Model Performance Data'!$K$59),"-",'Model Performance Data'!$K$59)</f>
        <v>-</v>
      </c>
      <c r="M1324" s="254">
        <f>IF(ISNA(SUMIFS(INDEX('Model Performance Data'!$O$8:$DY$56,0,MATCH(CONCATENATE($J1324,M$6),'Model Performance Data'!$O$6:$DY$6,0)),'Model Performance Data'!$B$8:$B$56,$C1324,'Model Performance Data'!$C$8:$C$56,$D1324)),"-",SUMIFS(INDEX('Model Performance Data'!$O$8:$DY$56,0,MATCH(CONCATENATE($J1324,M$6),'Model Performance Data'!$O$6:$DY$6,0)),'Model Performance Data'!$B$8:$B$56,$C1324,'Model Performance Data'!$C$8:$C$56,$D1324))</f>
        <v>0</v>
      </c>
      <c r="N1324" s="254">
        <f>IF(ISNA(SUMIFS(INDEX('Model Performance Data'!$O$8:$DY$56,0,MATCH(CONCATENATE($J1324,N$6),'Model Performance Data'!$O$6:$DY$6,0)),'Model Performance Data'!$B$8:$B$56,$C1324,'Model Performance Data'!$C$8:$C$56,$D1324)),"-",SUMIFS(INDEX('Model Performance Data'!$O$8:$DY$56,0,MATCH(CONCATENATE($J1324,N$6),'Model Performance Data'!$O$6:$DY$6,0)),'Model Performance Data'!$B$8:$B$56,$C1324,'Model Performance Data'!$C$8:$C$56,$D1324))</f>
        <v>0</v>
      </c>
      <c r="O1324" s="255">
        <f>IF(ISNA(SUMIFS(INDEX('Model Performance Data'!$O$8:$DY$56,0,MATCH(CONCATENATE($J1324,O$6),'Model Performance Data'!$O$6:$DY$6,0)),'Model Performance Data'!$B$8:$B$56,$C1324,'Model Performance Data'!$C$8:$C$56,$D1324)),"-",SUMIFS(INDEX('Model Performance Data'!$O$8:$DY$56,0,MATCH(CONCATENATE($J1324,O$6),'Model Performance Data'!$O$6:$DY$6,0)),'Model Performance Data'!$B$8:$B$56,$C1324,'Model Performance Data'!$C$8:$C$56,$D1324))</f>
        <v>0</v>
      </c>
    </row>
    <row r="1325" spans="2:15" x14ac:dyDescent="0.35">
      <c r="B1325" s="37" t="s">
        <v>80</v>
      </c>
      <c r="C1325" s="38" t="str">
        <f>IF(ISBLANK('Model Performance Data'!$B$59),"-",'Model Performance Data'!$B$59)</f>
        <v>-</v>
      </c>
      <c r="D1325" s="38" t="str">
        <f>IF(ISBLANK('Model Performance Data'!$C$59),"-",'Model Performance Data'!$C$59)</f>
        <v>-</v>
      </c>
      <c r="E1325" s="38" t="str">
        <f>IF(ISBLANK('Model Performance Data'!$D$59),"-",'Model Performance Data'!$D$59)</f>
        <v>-</v>
      </c>
      <c r="F1325" s="38" t="str">
        <f>IF(ISBLANK('Model Performance Data'!$E$59),"-",'Model Performance Data'!$E$59)</f>
        <v>-</v>
      </c>
      <c r="G1325" s="38" t="str">
        <f>IF(ISBLANK('Model Performance Data'!$F$59),"-",'Model Performance Data'!$F$59)</f>
        <v>-</v>
      </c>
      <c r="H1325" s="253">
        <v>3</v>
      </c>
      <c r="I1325" s="253" t="s">
        <v>65</v>
      </c>
      <c r="J1325" s="37" t="str">
        <f t="shared" si="68"/>
        <v>3Goal</v>
      </c>
      <c r="K1325" s="38" t="str">
        <f>IF(ISBLANK('Model Performance Data'!$L$59),"-",'Model Performance Data'!$L$59)</f>
        <v>-</v>
      </c>
      <c r="L1325" s="38" t="str">
        <f>IF(ISBLANK('Model Performance Data'!$K$59),"-",'Model Performance Data'!$K$59)</f>
        <v>-</v>
      </c>
      <c r="M1325" s="254" t="str">
        <f>IF(ISNA(SUMIFS(INDEX('Model Performance Data'!$O$8:$DY$56,0,MATCH(CONCATENATE($J1325,M$6),'Model Performance Data'!$O$6:$DY$6,0)),'Model Performance Data'!$B$8:$B$56,$C1325,'Model Performance Data'!$C$8:$C$56,$D1325)),"-",SUMIFS(INDEX('Model Performance Data'!$O$8:$DY$56,0,MATCH(CONCATENATE($J1325,M$6),'Model Performance Data'!$O$6:$DY$6,0)),'Model Performance Data'!$B$8:$B$56,$C1325,'Model Performance Data'!$C$8:$C$56,$D1325))</f>
        <v>-</v>
      </c>
      <c r="N1325" s="254" t="str">
        <f>IF(ISNA(SUMIFS(INDEX('Model Performance Data'!$O$8:$DY$56,0,MATCH(CONCATENATE($J1325,N$6),'Model Performance Data'!$O$6:$DY$6,0)),'Model Performance Data'!$B$8:$B$56,$C1325,'Model Performance Data'!$C$8:$C$56,$D1325)),"-",SUMIFS(INDEX('Model Performance Data'!$O$8:$DY$56,0,MATCH(CONCATENATE($J1325,N$6),'Model Performance Data'!$O$6:$DY$6,0)),'Model Performance Data'!$B$8:$B$56,$C1325,'Model Performance Data'!$C$8:$C$56,$D1325))</f>
        <v>-</v>
      </c>
      <c r="O1325" s="255">
        <f>IF(ISNA(SUMIFS(INDEX('Model Performance Data'!$O$8:$DY$56,0,MATCH(CONCATENATE($J1325,O$6),'Model Performance Data'!$O$6:$DY$6,0)),'Model Performance Data'!$B$8:$B$56,$C1325,'Model Performance Data'!$C$8:$C$56,$D1325)),"-",SUMIFS(INDEX('Model Performance Data'!$O$8:$DY$56,0,MATCH(CONCATENATE($J1325,O$6),'Model Performance Data'!$O$6:$DY$6,0)),'Model Performance Data'!$B$8:$B$56,$C1325,'Model Performance Data'!$C$8:$C$56,$D1325))</f>
        <v>0</v>
      </c>
    </row>
    <row r="1326" spans="2:15" x14ac:dyDescent="0.35">
      <c r="B1326" s="37" t="s">
        <v>80</v>
      </c>
      <c r="C1326" s="38" t="str">
        <f>IF(ISBLANK('Model Performance Data'!$B$59),"-",'Model Performance Data'!$B$59)</f>
        <v>-</v>
      </c>
      <c r="D1326" s="38" t="str">
        <f>IF(ISBLANK('Model Performance Data'!$C$59),"-",'Model Performance Data'!$C$59)</f>
        <v>-</v>
      </c>
      <c r="E1326" s="38" t="str">
        <f>IF(ISBLANK('Model Performance Data'!$D$59),"-",'Model Performance Data'!$D$59)</f>
        <v>-</v>
      </c>
      <c r="F1326" s="38" t="str">
        <f>IF(ISBLANK('Model Performance Data'!$E$59),"-",'Model Performance Data'!$E$59)</f>
        <v>-</v>
      </c>
      <c r="G1326" s="38" t="str">
        <f>IF(ISBLANK('Model Performance Data'!$F$59),"-",'Model Performance Data'!$F$59)</f>
        <v>-</v>
      </c>
      <c r="H1326" s="253">
        <v>4</v>
      </c>
      <c r="I1326" s="253">
        <v>1</v>
      </c>
      <c r="J1326" s="37" t="str">
        <f t="shared" si="68"/>
        <v>41</v>
      </c>
      <c r="K1326" s="38" t="str">
        <f>IF(ISBLANK('Model Performance Data'!$L$59),"-",'Model Performance Data'!$L$59)</f>
        <v>-</v>
      </c>
      <c r="L1326" s="38" t="str">
        <f>IF(ISBLANK('Model Performance Data'!$K$59),"-",'Model Performance Data'!$K$59)</f>
        <v>-</v>
      </c>
      <c r="M1326" s="254">
        <f>IF(ISNA(SUMIFS(INDEX('Model Performance Data'!$O$8:$DY$56,0,MATCH(CONCATENATE($J1326,M$6),'Model Performance Data'!$O$6:$DY$6,0)),'Model Performance Data'!$B$8:$B$56,$C1326,'Model Performance Data'!$C$8:$C$56,$D1326)),"-",SUMIFS(INDEX('Model Performance Data'!$O$8:$DY$56,0,MATCH(CONCATENATE($J1326,M$6),'Model Performance Data'!$O$6:$DY$6,0)),'Model Performance Data'!$B$8:$B$56,$C1326,'Model Performance Data'!$C$8:$C$56,$D1326))</f>
        <v>0</v>
      </c>
      <c r="N1326" s="254">
        <f>IF(ISNA(SUMIFS(INDEX('Model Performance Data'!$O$8:$DY$56,0,MATCH(CONCATENATE($J1326,N$6),'Model Performance Data'!$O$6:$DY$6,0)),'Model Performance Data'!$B$8:$B$56,$C1326,'Model Performance Data'!$C$8:$C$56,$D1326)),"-",SUMIFS(INDEX('Model Performance Data'!$O$8:$DY$56,0,MATCH(CONCATENATE($J1326,N$6),'Model Performance Data'!$O$6:$DY$6,0)),'Model Performance Data'!$B$8:$B$56,$C1326,'Model Performance Data'!$C$8:$C$56,$D1326))</f>
        <v>0</v>
      </c>
      <c r="O1326" s="255">
        <f>IF(ISNA(SUMIFS(INDEX('Model Performance Data'!$O$8:$DY$56,0,MATCH(CONCATENATE($J1326,O$6),'Model Performance Data'!$O$6:$DY$6,0)),'Model Performance Data'!$B$8:$B$56,$C1326,'Model Performance Data'!$C$8:$C$56,$D1326)),"-",SUMIFS(INDEX('Model Performance Data'!$O$8:$DY$56,0,MATCH(CONCATENATE($J1326,O$6),'Model Performance Data'!$O$6:$DY$6,0)),'Model Performance Data'!$B$8:$B$56,$C1326,'Model Performance Data'!$C$8:$C$56,$D1326))</f>
        <v>0</v>
      </c>
    </row>
    <row r="1327" spans="2:15" x14ac:dyDescent="0.35">
      <c r="B1327" s="37" t="s">
        <v>80</v>
      </c>
      <c r="C1327" s="38" t="str">
        <f>IF(ISBLANK('Model Performance Data'!$B$59),"-",'Model Performance Data'!$B$59)</f>
        <v>-</v>
      </c>
      <c r="D1327" s="38" t="str">
        <f>IF(ISBLANK('Model Performance Data'!$C$59),"-",'Model Performance Data'!$C$59)</f>
        <v>-</v>
      </c>
      <c r="E1327" s="38" t="str">
        <f>IF(ISBLANK('Model Performance Data'!$D$59),"-",'Model Performance Data'!$D$59)</f>
        <v>-</v>
      </c>
      <c r="F1327" s="38" t="str">
        <f>IF(ISBLANK('Model Performance Data'!$E$59),"-",'Model Performance Data'!$E$59)</f>
        <v>-</v>
      </c>
      <c r="G1327" s="38" t="str">
        <f>IF(ISBLANK('Model Performance Data'!$F$59),"-",'Model Performance Data'!$F$59)</f>
        <v>-</v>
      </c>
      <c r="H1327" s="253">
        <v>4</v>
      </c>
      <c r="I1327" s="253">
        <v>2</v>
      </c>
      <c r="J1327" s="37" t="str">
        <f t="shared" si="68"/>
        <v>42</v>
      </c>
      <c r="K1327" s="38" t="str">
        <f>IF(ISBLANK('Model Performance Data'!$L$59),"-",'Model Performance Data'!$L$59)</f>
        <v>-</v>
      </c>
      <c r="L1327" s="38" t="str">
        <f>IF(ISBLANK('Model Performance Data'!$K$59),"-",'Model Performance Data'!$K$59)</f>
        <v>-</v>
      </c>
      <c r="M1327" s="254">
        <f>IF(ISNA(SUMIFS(INDEX('Model Performance Data'!$O$8:$DY$56,0,MATCH(CONCATENATE($J1327,M$6),'Model Performance Data'!$O$6:$DY$6,0)),'Model Performance Data'!$B$8:$B$56,$C1327,'Model Performance Data'!$C$8:$C$56,$D1327)),"-",SUMIFS(INDEX('Model Performance Data'!$O$8:$DY$56,0,MATCH(CONCATENATE($J1327,M$6),'Model Performance Data'!$O$6:$DY$6,0)),'Model Performance Data'!$B$8:$B$56,$C1327,'Model Performance Data'!$C$8:$C$56,$D1327))</f>
        <v>0</v>
      </c>
      <c r="N1327" s="254">
        <f>IF(ISNA(SUMIFS(INDEX('Model Performance Data'!$O$8:$DY$56,0,MATCH(CONCATENATE($J1327,N$6),'Model Performance Data'!$O$6:$DY$6,0)),'Model Performance Data'!$B$8:$B$56,$C1327,'Model Performance Data'!$C$8:$C$56,$D1327)),"-",SUMIFS(INDEX('Model Performance Data'!$O$8:$DY$56,0,MATCH(CONCATENATE($J1327,N$6),'Model Performance Data'!$O$6:$DY$6,0)),'Model Performance Data'!$B$8:$B$56,$C1327,'Model Performance Data'!$C$8:$C$56,$D1327))</f>
        <v>0</v>
      </c>
      <c r="O1327" s="255">
        <f>IF(ISNA(SUMIFS(INDEX('Model Performance Data'!$O$8:$DY$56,0,MATCH(CONCATENATE($J1327,O$6),'Model Performance Data'!$O$6:$DY$6,0)),'Model Performance Data'!$B$8:$B$56,$C1327,'Model Performance Data'!$C$8:$C$56,$D1327)),"-",SUMIFS(INDEX('Model Performance Data'!$O$8:$DY$56,0,MATCH(CONCATENATE($J1327,O$6),'Model Performance Data'!$O$6:$DY$6,0)),'Model Performance Data'!$B$8:$B$56,$C1327,'Model Performance Data'!$C$8:$C$56,$D1327))</f>
        <v>0</v>
      </c>
    </row>
    <row r="1328" spans="2:15" x14ac:dyDescent="0.35">
      <c r="B1328" s="37" t="s">
        <v>80</v>
      </c>
      <c r="C1328" s="38" t="str">
        <f>IF(ISBLANK('Model Performance Data'!$B$59),"-",'Model Performance Data'!$B$59)</f>
        <v>-</v>
      </c>
      <c r="D1328" s="38" t="str">
        <f>IF(ISBLANK('Model Performance Data'!$C$59),"-",'Model Performance Data'!$C$59)</f>
        <v>-</v>
      </c>
      <c r="E1328" s="38" t="str">
        <f>IF(ISBLANK('Model Performance Data'!$D$59),"-",'Model Performance Data'!$D$59)</f>
        <v>-</v>
      </c>
      <c r="F1328" s="38" t="str">
        <f>IF(ISBLANK('Model Performance Data'!$E$59),"-",'Model Performance Data'!$E$59)</f>
        <v>-</v>
      </c>
      <c r="G1328" s="38" t="str">
        <f>IF(ISBLANK('Model Performance Data'!$F$59),"-",'Model Performance Data'!$F$59)</f>
        <v>-</v>
      </c>
      <c r="H1328" s="253">
        <v>4</v>
      </c>
      <c r="I1328" s="253">
        <v>3</v>
      </c>
      <c r="J1328" s="37" t="str">
        <f t="shared" si="68"/>
        <v>43</v>
      </c>
      <c r="K1328" s="38" t="str">
        <f>IF(ISBLANK('Model Performance Data'!$L$59),"-",'Model Performance Data'!$L$59)</f>
        <v>-</v>
      </c>
      <c r="L1328" s="38" t="str">
        <f>IF(ISBLANK('Model Performance Data'!$K$59),"-",'Model Performance Data'!$K$59)</f>
        <v>-</v>
      </c>
      <c r="M1328" s="254">
        <f>IF(ISNA(SUMIFS(INDEX('Model Performance Data'!$O$8:$DY$56,0,MATCH(CONCATENATE($J1328,M$6),'Model Performance Data'!$O$6:$DY$6,0)),'Model Performance Data'!$B$8:$B$56,$C1328,'Model Performance Data'!$C$8:$C$56,$D1328)),"-",SUMIFS(INDEX('Model Performance Data'!$O$8:$DY$56,0,MATCH(CONCATENATE($J1328,M$6),'Model Performance Data'!$O$6:$DY$6,0)),'Model Performance Data'!$B$8:$B$56,$C1328,'Model Performance Data'!$C$8:$C$56,$D1328))</f>
        <v>0</v>
      </c>
      <c r="N1328" s="254">
        <f>IF(ISNA(SUMIFS(INDEX('Model Performance Data'!$O$8:$DY$56,0,MATCH(CONCATENATE($J1328,N$6),'Model Performance Data'!$O$6:$DY$6,0)),'Model Performance Data'!$B$8:$B$56,$C1328,'Model Performance Data'!$C$8:$C$56,$D1328)),"-",SUMIFS(INDEX('Model Performance Data'!$O$8:$DY$56,0,MATCH(CONCATENATE($J1328,N$6),'Model Performance Data'!$O$6:$DY$6,0)),'Model Performance Data'!$B$8:$B$56,$C1328,'Model Performance Data'!$C$8:$C$56,$D1328))</f>
        <v>0</v>
      </c>
      <c r="O1328" s="255">
        <f>IF(ISNA(SUMIFS(INDEX('Model Performance Data'!$O$8:$DY$56,0,MATCH(CONCATENATE($J1328,O$6),'Model Performance Data'!$O$6:$DY$6,0)),'Model Performance Data'!$B$8:$B$56,$C1328,'Model Performance Data'!$C$8:$C$56,$D1328)),"-",SUMIFS(INDEX('Model Performance Data'!$O$8:$DY$56,0,MATCH(CONCATENATE($J1328,O$6),'Model Performance Data'!$O$6:$DY$6,0)),'Model Performance Data'!$B$8:$B$56,$C1328,'Model Performance Data'!$C$8:$C$56,$D1328))</f>
        <v>0</v>
      </c>
    </row>
    <row r="1329" spans="2:15" x14ac:dyDescent="0.35">
      <c r="B1329" s="37" t="s">
        <v>80</v>
      </c>
      <c r="C1329" s="38" t="str">
        <f>IF(ISBLANK('Model Performance Data'!$B$59),"-",'Model Performance Data'!$B$59)</f>
        <v>-</v>
      </c>
      <c r="D1329" s="38" t="str">
        <f>IF(ISBLANK('Model Performance Data'!$C$59),"-",'Model Performance Data'!$C$59)</f>
        <v>-</v>
      </c>
      <c r="E1329" s="38" t="str">
        <f>IF(ISBLANK('Model Performance Data'!$D$59),"-",'Model Performance Data'!$D$59)</f>
        <v>-</v>
      </c>
      <c r="F1329" s="38" t="str">
        <f>IF(ISBLANK('Model Performance Data'!$E$59),"-",'Model Performance Data'!$E$59)</f>
        <v>-</v>
      </c>
      <c r="G1329" s="38" t="str">
        <f>IF(ISBLANK('Model Performance Data'!$F$59),"-",'Model Performance Data'!$F$59)</f>
        <v>-</v>
      </c>
      <c r="H1329" s="253">
        <v>4</v>
      </c>
      <c r="I1329" s="253">
        <v>4</v>
      </c>
      <c r="J1329" s="37" t="str">
        <f t="shared" si="68"/>
        <v>44</v>
      </c>
      <c r="K1329" s="38" t="str">
        <f>IF(ISBLANK('Model Performance Data'!$L$59),"-",'Model Performance Data'!$L$59)</f>
        <v>-</v>
      </c>
      <c r="L1329" s="38" t="str">
        <f>IF(ISBLANK('Model Performance Data'!$K$59),"-",'Model Performance Data'!$K$59)</f>
        <v>-</v>
      </c>
      <c r="M1329" s="254">
        <f>IF(ISNA(SUMIFS(INDEX('Model Performance Data'!$O$8:$DY$56,0,MATCH(CONCATENATE($J1329,M$6),'Model Performance Data'!$O$6:$DY$6,0)),'Model Performance Data'!$B$8:$B$56,$C1329,'Model Performance Data'!$C$8:$C$56,$D1329)),"-",SUMIFS(INDEX('Model Performance Data'!$O$8:$DY$56,0,MATCH(CONCATENATE($J1329,M$6),'Model Performance Data'!$O$6:$DY$6,0)),'Model Performance Data'!$B$8:$B$56,$C1329,'Model Performance Data'!$C$8:$C$56,$D1329))</f>
        <v>0</v>
      </c>
      <c r="N1329" s="254">
        <f>IF(ISNA(SUMIFS(INDEX('Model Performance Data'!$O$8:$DY$56,0,MATCH(CONCATENATE($J1329,N$6),'Model Performance Data'!$O$6:$DY$6,0)),'Model Performance Data'!$B$8:$B$56,$C1329,'Model Performance Data'!$C$8:$C$56,$D1329)),"-",SUMIFS(INDEX('Model Performance Data'!$O$8:$DY$56,0,MATCH(CONCATENATE($J1329,N$6),'Model Performance Data'!$O$6:$DY$6,0)),'Model Performance Data'!$B$8:$B$56,$C1329,'Model Performance Data'!$C$8:$C$56,$D1329))</f>
        <v>0</v>
      </c>
      <c r="O1329" s="255">
        <f>IF(ISNA(SUMIFS(INDEX('Model Performance Data'!$O$8:$DY$56,0,MATCH(CONCATENATE($J1329,O$6),'Model Performance Data'!$O$6:$DY$6,0)),'Model Performance Data'!$B$8:$B$56,$C1329,'Model Performance Data'!$C$8:$C$56,$D1329)),"-",SUMIFS(INDEX('Model Performance Data'!$O$8:$DY$56,0,MATCH(CONCATENATE($J1329,O$6),'Model Performance Data'!$O$6:$DY$6,0)),'Model Performance Data'!$B$8:$B$56,$C1329,'Model Performance Data'!$C$8:$C$56,$D1329))</f>
        <v>0</v>
      </c>
    </row>
    <row r="1330" spans="2:15" x14ac:dyDescent="0.35">
      <c r="B1330" s="37" t="s">
        <v>80</v>
      </c>
      <c r="C1330" s="38" t="str">
        <f>IF(ISBLANK('Model Performance Data'!$B$59),"-",'Model Performance Data'!$B$59)</f>
        <v>-</v>
      </c>
      <c r="D1330" s="38" t="str">
        <f>IF(ISBLANK('Model Performance Data'!$C$59),"-",'Model Performance Data'!$C$59)</f>
        <v>-</v>
      </c>
      <c r="E1330" s="38" t="str">
        <f>IF(ISBLANK('Model Performance Data'!$D$59),"-",'Model Performance Data'!$D$59)</f>
        <v>-</v>
      </c>
      <c r="F1330" s="38" t="str">
        <f>IF(ISBLANK('Model Performance Data'!$E$59),"-",'Model Performance Data'!$E$59)</f>
        <v>-</v>
      </c>
      <c r="G1330" s="38" t="str">
        <f>IF(ISBLANK('Model Performance Data'!$F$59),"-",'Model Performance Data'!$F$59)</f>
        <v>-</v>
      </c>
      <c r="H1330" s="253">
        <v>4</v>
      </c>
      <c r="I1330" s="253">
        <v>5</v>
      </c>
      <c r="J1330" s="37" t="str">
        <f t="shared" si="68"/>
        <v>45</v>
      </c>
      <c r="K1330" s="38" t="str">
        <f>IF(ISBLANK('Model Performance Data'!$L$59),"-",'Model Performance Data'!$L$59)</f>
        <v>-</v>
      </c>
      <c r="L1330" s="38" t="str">
        <f>IF(ISBLANK('Model Performance Data'!$K$59),"-",'Model Performance Data'!$K$59)</f>
        <v>-</v>
      </c>
      <c r="M1330" s="254">
        <f>IF(ISNA(SUMIFS(INDEX('Model Performance Data'!$O$8:$DY$56,0,MATCH(CONCATENATE($J1330,M$6),'Model Performance Data'!$O$6:$DY$6,0)),'Model Performance Data'!$B$8:$B$56,$C1330,'Model Performance Data'!$C$8:$C$56,$D1330)),"-",SUMIFS(INDEX('Model Performance Data'!$O$8:$DY$56,0,MATCH(CONCATENATE($J1330,M$6),'Model Performance Data'!$O$6:$DY$6,0)),'Model Performance Data'!$B$8:$B$56,$C1330,'Model Performance Data'!$C$8:$C$56,$D1330))</f>
        <v>0</v>
      </c>
      <c r="N1330" s="254">
        <f>IF(ISNA(SUMIFS(INDEX('Model Performance Data'!$O$8:$DY$56,0,MATCH(CONCATENATE($J1330,N$6),'Model Performance Data'!$O$6:$DY$6,0)),'Model Performance Data'!$B$8:$B$56,$C1330,'Model Performance Data'!$C$8:$C$56,$D1330)),"-",SUMIFS(INDEX('Model Performance Data'!$O$8:$DY$56,0,MATCH(CONCATENATE($J1330,N$6),'Model Performance Data'!$O$6:$DY$6,0)),'Model Performance Data'!$B$8:$B$56,$C1330,'Model Performance Data'!$C$8:$C$56,$D1330))</f>
        <v>0</v>
      </c>
      <c r="O1330" s="255">
        <f>IF(ISNA(SUMIFS(INDEX('Model Performance Data'!$O$8:$DY$56,0,MATCH(CONCATENATE($J1330,O$6),'Model Performance Data'!$O$6:$DY$6,0)),'Model Performance Data'!$B$8:$B$56,$C1330,'Model Performance Data'!$C$8:$C$56,$D1330)),"-",SUMIFS(INDEX('Model Performance Data'!$O$8:$DY$56,0,MATCH(CONCATENATE($J1330,O$6),'Model Performance Data'!$O$6:$DY$6,0)),'Model Performance Data'!$B$8:$B$56,$C1330,'Model Performance Data'!$C$8:$C$56,$D1330))</f>
        <v>0</v>
      </c>
    </row>
    <row r="1331" spans="2:15" x14ac:dyDescent="0.35">
      <c r="B1331" s="37" t="s">
        <v>80</v>
      </c>
      <c r="C1331" s="38" t="str">
        <f>IF(ISBLANK('Model Performance Data'!$B$59),"-",'Model Performance Data'!$B$59)</f>
        <v>-</v>
      </c>
      <c r="D1331" s="38" t="str">
        <f>IF(ISBLANK('Model Performance Data'!$C$59),"-",'Model Performance Data'!$C$59)</f>
        <v>-</v>
      </c>
      <c r="E1331" s="38" t="str">
        <f>IF(ISBLANK('Model Performance Data'!$D$59),"-",'Model Performance Data'!$D$59)</f>
        <v>-</v>
      </c>
      <c r="F1331" s="38" t="str">
        <f>IF(ISBLANK('Model Performance Data'!$E$59),"-",'Model Performance Data'!$E$59)</f>
        <v>-</v>
      </c>
      <c r="G1331" s="38" t="str">
        <f>IF(ISBLANK('Model Performance Data'!$F$59),"-",'Model Performance Data'!$F$59)</f>
        <v>-</v>
      </c>
      <c r="H1331" s="253">
        <v>4</v>
      </c>
      <c r="I1331" s="253" t="s">
        <v>65</v>
      </c>
      <c r="J1331" s="37" t="str">
        <f t="shared" si="68"/>
        <v>4Goal</v>
      </c>
      <c r="K1331" s="38" t="str">
        <f>IF(ISBLANK('Model Performance Data'!$L$59),"-",'Model Performance Data'!$L$59)</f>
        <v>-</v>
      </c>
      <c r="L1331" s="38" t="str">
        <f>IF(ISBLANK('Model Performance Data'!$K$59),"-",'Model Performance Data'!$K$59)</f>
        <v>-</v>
      </c>
      <c r="M1331" s="254" t="str">
        <f>IF(ISNA(SUMIFS(INDEX('Model Performance Data'!$O$8:$DY$56,0,MATCH(CONCATENATE($J1331,M$6),'Model Performance Data'!$O$6:$DY$6,0)),'Model Performance Data'!$B$8:$B$56,$C1331,'Model Performance Data'!$C$8:$C$56,$D1331)),"-",SUMIFS(INDEX('Model Performance Data'!$O$8:$DY$56,0,MATCH(CONCATENATE($J1331,M$6),'Model Performance Data'!$O$6:$DY$6,0)),'Model Performance Data'!$B$8:$B$56,$C1331,'Model Performance Data'!$C$8:$C$56,$D1331))</f>
        <v>-</v>
      </c>
      <c r="N1331" s="254" t="str">
        <f>IF(ISNA(SUMIFS(INDEX('Model Performance Data'!$O$8:$DY$56,0,MATCH(CONCATENATE($J1331,N$6),'Model Performance Data'!$O$6:$DY$6,0)),'Model Performance Data'!$B$8:$B$56,$C1331,'Model Performance Data'!$C$8:$C$56,$D1331)),"-",SUMIFS(INDEX('Model Performance Data'!$O$8:$DY$56,0,MATCH(CONCATENATE($J1331,N$6),'Model Performance Data'!$O$6:$DY$6,0)),'Model Performance Data'!$B$8:$B$56,$C1331,'Model Performance Data'!$C$8:$C$56,$D1331))</f>
        <v>-</v>
      </c>
      <c r="O1331" s="255">
        <f>IF(ISNA(SUMIFS(INDEX('Model Performance Data'!$O$8:$DY$56,0,MATCH(CONCATENATE($J1331,O$6),'Model Performance Data'!$O$6:$DY$6,0)),'Model Performance Data'!$B$8:$B$56,$C1331,'Model Performance Data'!$C$8:$C$56,$D1331)),"-",SUMIFS(INDEX('Model Performance Data'!$O$8:$DY$56,0,MATCH(CONCATENATE($J1331,O$6),'Model Performance Data'!$O$6:$DY$6,0)),'Model Performance Data'!$B$8:$B$56,$C1331,'Model Performance Data'!$C$8:$C$56,$D1331))</f>
        <v>0</v>
      </c>
    </row>
    <row r="1332" spans="2:15" x14ac:dyDescent="0.35">
      <c r="B1332" s="37" t="s">
        <v>80</v>
      </c>
      <c r="C1332" s="38" t="str">
        <f>IF(ISBLANK('Model Performance Data'!$B$60),"-",'Model Performance Data'!$B$60)</f>
        <v>-</v>
      </c>
      <c r="D1332" s="38" t="str">
        <f>IF(ISBLANK('Model Performance Data'!$C$60),"-",'Model Performance Data'!$C$60)</f>
        <v>-</v>
      </c>
      <c r="E1332" s="38" t="str">
        <f>IF(ISBLANK('Model Performance Data'!$D$60),"-",'Model Performance Data'!$D$60)</f>
        <v>-</v>
      </c>
      <c r="F1332" s="38" t="str">
        <f>IF(ISBLANK('Model Performance Data'!$E$60),"-",'Model Performance Data'!$E$60)</f>
        <v>-</v>
      </c>
      <c r="G1332" s="38" t="str">
        <f>IF(ISBLANK('Model Performance Data'!$F$60),"-",'Model Performance Data'!$F$60)</f>
        <v>-</v>
      </c>
      <c r="H1332" s="253" t="s">
        <v>64</v>
      </c>
      <c r="I1332" s="253" t="s">
        <v>64</v>
      </c>
      <c r="J1332" s="37" t="str">
        <f t="shared" si="68"/>
        <v>BaselineBaseline</v>
      </c>
      <c r="K1332" s="38" t="str">
        <f>IF(ISBLANK('Model Performance Data'!$L$60),"-",'Model Performance Data'!$L$60)</f>
        <v>-</v>
      </c>
      <c r="L1332" s="38" t="str">
        <f>IF(ISBLANK('Model Performance Data'!$K$60),"-",'Model Performance Data'!$K$60)</f>
        <v>-</v>
      </c>
      <c r="M1332" s="254">
        <f>IF(ISNA(SUMIFS(INDEX('Model Performance Data'!$O$8:$DY$56,0,MATCH(CONCATENATE($J1332,M$6),'Model Performance Data'!$O$6:$DY$6,0)),'Model Performance Data'!$B$8:$B$56,$C1332,'Model Performance Data'!$C$8:$C$56,$D1332)),"-",SUMIFS(INDEX('Model Performance Data'!$O$8:$DY$56,0,MATCH(CONCATENATE($J1332,M$6),'Model Performance Data'!$O$6:$DY$6,0)),'Model Performance Data'!$B$8:$B$56,$C1332,'Model Performance Data'!$C$8:$C$56,$D1332))</f>
        <v>0</v>
      </c>
      <c r="N1332" s="254">
        <f>IF(ISNA(SUMIFS(INDEX('Model Performance Data'!$O$8:$DY$56,0,MATCH(CONCATENATE($J1332,N$6),'Model Performance Data'!$O$6:$DY$6,0)),'Model Performance Data'!$B$8:$B$56,$C1332,'Model Performance Data'!$C$8:$C$56,$D1332)),"-",SUMIFS(INDEX('Model Performance Data'!$O$8:$DY$56,0,MATCH(CONCATENATE($J1332,N$6),'Model Performance Data'!$O$6:$DY$6,0)),'Model Performance Data'!$B$8:$B$56,$C1332,'Model Performance Data'!$C$8:$C$56,$D1332))</f>
        <v>0</v>
      </c>
      <c r="O1332" s="255">
        <f>IF(ISNA(SUMIFS(INDEX('Model Performance Data'!$O$8:$DY$56,0,MATCH(CONCATENATE($J1332,O$6),'Model Performance Data'!$O$6:$DY$6,0)),'Model Performance Data'!$B$8:$B$56,$C1332,'Model Performance Data'!$C$8:$C$56,$D1332)),"-",SUMIFS(INDEX('Model Performance Data'!$O$8:$DY$56,0,MATCH(CONCATENATE($J1332,O$6),'Model Performance Data'!$O$6:$DY$6,0)),'Model Performance Data'!$B$8:$B$56,$C1332,'Model Performance Data'!$C$8:$C$56,$D1332))</f>
        <v>0</v>
      </c>
    </row>
    <row r="1333" spans="2:15" x14ac:dyDescent="0.35">
      <c r="B1333" s="37" t="s">
        <v>80</v>
      </c>
      <c r="C1333" s="38" t="str">
        <f>IF(ISBLANK('Model Performance Data'!$B$60),"-",'Model Performance Data'!$B$60)</f>
        <v>-</v>
      </c>
      <c r="D1333" s="38" t="str">
        <f>IF(ISBLANK('Model Performance Data'!$C$60),"-",'Model Performance Data'!$C$60)</f>
        <v>-</v>
      </c>
      <c r="E1333" s="38" t="str">
        <f>IF(ISBLANK('Model Performance Data'!$D$60),"-",'Model Performance Data'!$D$60)</f>
        <v>-</v>
      </c>
      <c r="F1333" s="38" t="str">
        <f>IF(ISBLANK('Model Performance Data'!$E$60),"-",'Model Performance Data'!$E$60)</f>
        <v>-</v>
      </c>
      <c r="G1333" s="38" t="str">
        <f>IF(ISBLANK('Model Performance Data'!$F$60),"-",'Model Performance Data'!$F$60)</f>
        <v>-</v>
      </c>
      <c r="H1333" s="253">
        <v>1</v>
      </c>
      <c r="I1333" s="253">
        <v>1</v>
      </c>
      <c r="J1333" s="37" t="str">
        <f t="shared" si="68"/>
        <v>11</v>
      </c>
      <c r="K1333" s="38" t="str">
        <f>IF(ISBLANK('Model Performance Data'!$L$60),"-",'Model Performance Data'!$L$60)</f>
        <v>-</v>
      </c>
      <c r="L1333" s="38" t="str">
        <f>IF(ISBLANK('Model Performance Data'!$K$60),"-",'Model Performance Data'!$K$60)</f>
        <v>-</v>
      </c>
      <c r="M1333" s="254">
        <f>IF(ISNA(SUMIFS(INDEX('Model Performance Data'!$O$8:$DY$56,0,MATCH(CONCATENATE($J1333,M$6),'Model Performance Data'!$O$6:$DY$6,0)),'Model Performance Data'!$B$8:$B$56,$C1333,'Model Performance Data'!$C$8:$C$56,$D1333)),"-",SUMIFS(INDEX('Model Performance Data'!$O$8:$DY$56,0,MATCH(CONCATENATE($J1333,M$6),'Model Performance Data'!$O$6:$DY$6,0)),'Model Performance Data'!$B$8:$B$56,$C1333,'Model Performance Data'!$C$8:$C$56,$D1333))</f>
        <v>0</v>
      </c>
      <c r="N1333" s="254">
        <f>IF(ISNA(SUMIFS(INDEX('Model Performance Data'!$O$8:$DY$56,0,MATCH(CONCATENATE($J1333,N$6),'Model Performance Data'!$O$6:$DY$6,0)),'Model Performance Data'!$B$8:$B$56,$C1333,'Model Performance Data'!$C$8:$C$56,$D1333)),"-",SUMIFS(INDEX('Model Performance Data'!$O$8:$DY$56,0,MATCH(CONCATENATE($J1333,N$6),'Model Performance Data'!$O$6:$DY$6,0)),'Model Performance Data'!$B$8:$B$56,$C1333,'Model Performance Data'!$C$8:$C$56,$D1333))</f>
        <v>0</v>
      </c>
      <c r="O1333" s="255">
        <f>IF(ISNA(SUMIFS(INDEX('Model Performance Data'!$O$8:$DY$56,0,MATCH(CONCATENATE($J1333,O$6),'Model Performance Data'!$O$6:$DY$6,0)),'Model Performance Data'!$B$8:$B$56,$C1333,'Model Performance Data'!$C$8:$C$56,$D1333)),"-",SUMIFS(INDEX('Model Performance Data'!$O$8:$DY$56,0,MATCH(CONCATENATE($J1333,O$6),'Model Performance Data'!$O$6:$DY$6,0)),'Model Performance Data'!$B$8:$B$56,$C1333,'Model Performance Data'!$C$8:$C$56,$D1333))</f>
        <v>0</v>
      </c>
    </row>
    <row r="1334" spans="2:15" x14ac:dyDescent="0.35">
      <c r="B1334" s="37" t="s">
        <v>80</v>
      </c>
      <c r="C1334" s="38" t="str">
        <f>IF(ISBLANK('Model Performance Data'!$B$60),"-",'Model Performance Data'!$B$60)</f>
        <v>-</v>
      </c>
      <c r="D1334" s="38" t="str">
        <f>IF(ISBLANK('Model Performance Data'!$C$60),"-",'Model Performance Data'!$C$60)</f>
        <v>-</v>
      </c>
      <c r="E1334" s="38" t="str">
        <f>IF(ISBLANK('Model Performance Data'!$D$60),"-",'Model Performance Data'!$D$60)</f>
        <v>-</v>
      </c>
      <c r="F1334" s="38" t="str">
        <f>IF(ISBLANK('Model Performance Data'!$E$60),"-",'Model Performance Data'!$E$60)</f>
        <v>-</v>
      </c>
      <c r="G1334" s="38" t="str">
        <f>IF(ISBLANK('Model Performance Data'!$F$60),"-",'Model Performance Data'!$F$60)</f>
        <v>-</v>
      </c>
      <c r="H1334" s="253">
        <v>1</v>
      </c>
      <c r="I1334" s="253">
        <v>2</v>
      </c>
      <c r="J1334" s="37" t="str">
        <f t="shared" si="68"/>
        <v>12</v>
      </c>
      <c r="K1334" s="38" t="str">
        <f>IF(ISBLANK('Model Performance Data'!$L$60),"-",'Model Performance Data'!$L$60)</f>
        <v>-</v>
      </c>
      <c r="L1334" s="38" t="str">
        <f>IF(ISBLANK('Model Performance Data'!$K$60),"-",'Model Performance Data'!$K$60)</f>
        <v>-</v>
      </c>
      <c r="M1334" s="254">
        <f>IF(ISNA(SUMIFS(INDEX('Model Performance Data'!$O$8:$DY$56,0,MATCH(CONCATENATE($J1334,M$6),'Model Performance Data'!$O$6:$DY$6,0)),'Model Performance Data'!$B$8:$B$56,$C1334,'Model Performance Data'!$C$8:$C$56,$D1334)),"-",SUMIFS(INDEX('Model Performance Data'!$O$8:$DY$56,0,MATCH(CONCATENATE($J1334,M$6),'Model Performance Data'!$O$6:$DY$6,0)),'Model Performance Data'!$B$8:$B$56,$C1334,'Model Performance Data'!$C$8:$C$56,$D1334))</f>
        <v>0</v>
      </c>
      <c r="N1334" s="254">
        <f>IF(ISNA(SUMIFS(INDEX('Model Performance Data'!$O$8:$DY$56,0,MATCH(CONCATENATE($J1334,N$6),'Model Performance Data'!$O$6:$DY$6,0)),'Model Performance Data'!$B$8:$B$56,$C1334,'Model Performance Data'!$C$8:$C$56,$D1334)),"-",SUMIFS(INDEX('Model Performance Data'!$O$8:$DY$56,0,MATCH(CONCATENATE($J1334,N$6),'Model Performance Data'!$O$6:$DY$6,0)),'Model Performance Data'!$B$8:$B$56,$C1334,'Model Performance Data'!$C$8:$C$56,$D1334))</f>
        <v>0</v>
      </c>
      <c r="O1334" s="255">
        <f>IF(ISNA(SUMIFS(INDEX('Model Performance Data'!$O$8:$DY$56,0,MATCH(CONCATENATE($J1334,O$6),'Model Performance Data'!$O$6:$DY$6,0)),'Model Performance Data'!$B$8:$B$56,$C1334,'Model Performance Data'!$C$8:$C$56,$D1334)),"-",SUMIFS(INDEX('Model Performance Data'!$O$8:$DY$56,0,MATCH(CONCATENATE($J1334,O$6),'Model Performance Data'!$O$6:$DY$6,0)),'Model Performance Data'!$B$8:$B$56,$C1334,'Model Performance Data'!$C$8:$C$56,$D1334))</f>
        <v>0</v>
      </c>
    </row>
    <row r="1335" spans="2:15" x14ac:dyDescent="0.35">
      <c r="B1335" s="37" t="s">
        <v>80</v>
      </c>
      <c r="C1335" s="38" t="str">
        <f>IF(ISBLANK('Model Performance Data'!$B$60),"-",'Model Performance Data'!$B$60)</f>
        <v>-</v>
      </c>
      <c r="D1335" s="38" t="str">
        <f>IF(ISBLANK('Model Performance Data'!$C$60),"-",'Model Performance Data'!$C$60)</f>
        <v>-</v>
      </c>
      <c r="E1335" s="38" t="str">
        <f>IF(ISBLANK('Model Performance Data'!$D$60),"-",'Model Performance Data'!$D$60)</f>
        <v>-</v>
      </c>
      <c r="F1335" s="38" t="str">
        <f>IF(ISBLANK('Model Performance Data'!$E$60),"-",'Model Performance Data'!$E$60)</f>
        <v>-</v>
      </c>
      <c r="G1335" s="38" t="str">
        <f>IF(ISBLANK('Model Performance Data'!$F$60),"-",'Model Performance Data'!$F$60)</f>
        <v>-</v>
      </c>
      <c r="H1335" s="253">
        <v>1</v>
      </c>
      <c r="I1335" s="253">
        <v>3</v>
      </c>
      <c r="J1335" s="37" t="str">
        <f t="shared" si="68"/>
        <v>13</v>
      </c>
      <c r="K1335" s="38" t="str">
        <f>IF(ISBLANK('Model Performance Data'!$L$60),"-",'Model Performance Data'!$L$60)</f>
        <v>-</v>
      </c>
      <c r="L1335" s="38" t="str">
        <f>IF(ISBLANK('Model Performance Data'!$K$60),"-",'Model Performance Data'!$K$60)</f>
        <v>-</v>
      </c>
      <c r="M1335" s="254">
        <f>IF(ISNA(SUMIFS(INDEX('Model Performance Data'!$O$8:$DY$56,0,MATCH(CONCATENATE($J1335,M$6),'Model Performance Data'!$O$6:$DY$6,0)),'Model Performance Data'!$B$8:$B$56,$C1335,'Model Performance Data'!$C$8:$C$56,$D1335)),"-",SUMIFS(INDEX('Model Performance Data'!$O$8:$DY$56,0,MATCH(CONCATENATE($J1335,M$6),'Model Performance Data'!$O$6:$DY$6,0)),'Model Performance Data'!$B$8:$B$56,$C1335,'Model Performance Data'!$C$8:$C$56,$D1335))</f>
        <v>0</v>
      </c>
      <c r="N1335" s="254">
        <f>IF(ISNA(SUMIFS(INDEX('Model Performance Data'!$O$8:$DY$56,0,MATCH(CONCATENATE($J1335,N$6),'Model Performance Data'!$O$6:$DY$6,0)),'Model Performance Data'!$B$8:$B$56,$C1335,'Model Performance Data'!$C$8:$C$56,$D1335)),"-",SUMIFS(INDEX('Model Performance Data'!$O$8:$DY$56,0,MATCH(CONCATENATE($J1335,N$6),'Model Performance Data'!$O$6:$DY$6,0)),'Model Performance Data'!$B$8:$B$56,$C1335,'Model Performance Data'!$C$8:$C$56,$D1335))</f>
        <v>0</v>
      </c>
      <c r="O1335" s="255">
        <f>IF(ISNA(SUMIFS(INDEX('Model Performance Data'!$O$8:$DY$56,0,MATCH(CONCATENATE($J1335,O$6),'Model Performance Data'!$O$6:$DY$6,0)),'Model Performance Data'!$B$8:$B$56,$C1335,'Model Performance Data'!$C$8:$C$56,$D1335)),"-",SUMIFS(INDEX('Model Performance Data'!$O$8:$DY$56,0,MATCH(CONCATENATE($J1335,O$6),'Model Performance Data'!$O$6:$DY$6,0)),'Model Performance Data'!$B$8:$B$56,$C1335,'Model Performance Data'!$C$8:$C$56,$D1335))</f>
        <v>0</v>
      </c>
    </row>
    <row r="1336" spans="2:15" x14ac:dyDescent="0.35">
      <c r="B1336" s="37" t="s">
        <v>80</v>
      </c>
      <c r="C1336" s="38" t="str">
        <f>IF(ISBLANK('Model Performance Data'!$B$60),"-",'Model Performance Data'!$B$60)</f>
        <v>-</v>
      </c>
      <c r="D1336" s="38" t="str">
        <f>IF(ISBLANK('Model Performance Data'!$C$60),"-",'Model Performance Data'!$C$60)</f>
        <v>-</v>
      </c>
      <c r="E1336" s="38" t="str">
        <f>IF(ISBLANK('Model Performance Data'!$D$60),"-",'Model Performance Data'!$D$60)</f>
        <v>-</v>
      </c>
      <c r="F1336" s="38" t="str">
        <f>IF(ISBLANK('Model Performance Data'!$E$60),"-",'Model Performance Data'!$E$60)</f>
        <v>-</v>
      </c>
      <c r="G1336" s="38" t="str">
        <f>IF(ISBLANK('Model Performance Data'!$F$60),"-",'Model Performance Data'!$F$60)</f>
        <v>-</v>
      </c>
      <c r="H1336" s="253">
        <v>1</v>
      </c>
      <c r="I1336" s="253">
        <v>4</v>
      </c>
      <c r="J1336" s="37" t="str">
        <f t="shared" si="68"/>
        <v>14</v>
      </c>
      <c r="K1336" s="38" t="str">
        <f>IF(ISBLANK('Model Performance Data'!$L$60),"-",'Model Performance Data'!$L$60)</f>
        <v>-</v>
      </c>
      <c r="L1336" s="38" t="str">
        <f>IF(ISBLANK('Model Performance Data'!$K$60),"-",'Model Performance Data'!$K$60)</f>
        <v>-</v>
      </c>
      <c r="M1336" s="254">
        <f>IF(ISNA(SUMIFS(INDEX('Model Performance Data'!$O$8:$DY$56,0,MATCH(CONCATENATE($J1336,M$6),'Model Performance Data'!$O$6:$DY$6,0)),'Model Performance Data'!$B$8:$B$56,$C1336,'Model Performance Data'!$C$8:$C$56,$D1336)),"-",SUMIFS(INDEX('Model Performance Data'!$O$8:$DY$56,0,MATCH(CONCATENATE($J1336,M$6),'Model Performance Data'!$O$6:$DY$6,0)),'Model Performance Data'!$B$8:$B$56,$C1336,'Model Performance Data'!$C$8:$C$56,$D1336))</f>
        <v>0</v>
      </c>
      <c r="N1336" s="254">
        <f>IF(ISNA(SUMIFS(INDEX('Model Performance Data'!$O$8:$DY$56,0,MATCH(CONCATENATE($J1336,N$6),'Model Performance Data'!$O$6:$DY$6,0)),'Model Performance Data'!$B$8:$B$56,$C1336,'Model Performance Data'!$C$8:$C$56,$D1336)),"-",SUMIFS(INDEX('Model Performance Data'!$O$8:$DY$56,0,MATCH(CONCATENATE($J1336,N$6),'Model Performance Data'!$O$6:$DY$6,0)),'Model Performance Data'!$B$8:$B$56,$C1336,'Model Performance Data'!$C$8:$C$56,$D1336))</f>
        <v>0</v>
      </c>
      <c r="O1336" s="255">
        <f>IF(ISNA(SUMIFS(INDEX('Model Performance Data'!$O$8:$DY$56,0,MATCH(CONCATENATE($J1336,O$6),'Model Performance Data'!$O$6:$DY$6,0)),'Model Performance Data'!$B$8:$B$56,$C1336,'Model Performance Data'!$C$8:$C$56,$D1336)),"-",SUMIFS(INDEX('Model Performance Data'!$O$8:$DY$56,0,MATCH(CONCATENATE($J1336,O$6),'Model Performance Data'!$O$6:$DY$6,0)),'Model Performance Data'!$B$8:$B$56,$C1336,'Model Performance Data'!$C$8:$C$56,$D1336))</f>
        <v>0</v>
      </c>
    </row>
    <row r="1337" spans="2:15" x14ac:dyDescent="0.35">
      <c r="B1337" s="37" t="s">
        <v>80</v>
      </c>
      <c r="C1337" s="38" t="str">
        <f>IF(ISBLANK('Model Performance Data'!$B$60),"-",'Model Performance Data'!$B$60)</f>
        <v>-</v>
      </c>
      <c r="D1337" s="38" t="str">
        <f>IF(ISBLANK('Model Performance Data'!$C$60),"-",'Model Performance Data'!$C$60)</f>
        <v>-</v>
      </c>
      <c r="E1337" s="38" t="str">
        <f>IF(ISBLANK('Model Performance Data'!$D$60),"-",'Model Performance Data'!$D$60)</f>
        <v>-</v>
      </c>
      <c r="F1337" s="38" t="str">
        <f>IF(ISBLANK('Model Performance Data'!$E$60),"-",'Model Performance Data'!$E$60)</f>
        <v>-</v>
      </c>
      <c r="G1337" s="38" t="str">
        <f>IF(ISBLANK('Model Performance Data'!$F$60),"-",'Model Performance Data'!$F$60)</f>
        <v>-</v>
      </c>
      <c r="H1337" s="253">
        <v>1</v>
      </c>
      <c r="I1337" s="253">
        <v>5</v>
      </c>
      <c r="J1337" s="37" t="str">
        <f t="shared" si="68"/>
        <v>15</v>
      </c>
      <c r="K1337" s="38" t="str">
        <f>IF(ISBLANK('Model Performance Data'!$L$60),"-",'Model Performance Data'!$L$60)</f>
        <v>-</v>
      </c>
      <c r="L1337" s="38" t="str">
        <f>IF(ISBLANK('Model Performance Data'!$K$60),"-",'Model Performance Data'!$K$60)</f>
        <v>-</v>
      </c>
      <c r="M1337" s="254">
        <f>IF(ISNA(SUMIFS(INDEX('Model Performance Data'!$O$8:$DY$56,0,MATCH(CONCATENATE($J1337,M$6),'Model Performance Data'!$O$6:$DY$6,0)),'Model Performance Data'!$B$8:$B$56,$C1337,'Model Performance Data'!$C$8:$C$56,$D1337)),"-",SUMIFS(INDEX('Model Performance Data'!$O$8:$DY$56,0,MATCH(CONCATENATE($J1337,M$6),'Model Performance Data'!$O$6:$DY$6,0)),'Model Performance Data'!$B$8:$B$56,$C1337,'Model Performance Data'!$C$8:$C$56,$D1337))</f>
        <v>0</v>
      </c>
      <c r="N1337" s="254">
        <f>IF(ISNA(SUMIFS(INDEX('Model Performance Data'!$O$8:$DY$56,0,MATCH(CONCATENATE($J1337,N$6),'Model Performance Data'!$O$6:$DY$6,0)),'Model Performance Data'!$B$8:$B$56,$C1337,'Model Performance Data'!$C$8:$C$56,$D1337)),"-",SUMIFS(INDEX('Model Performance Data'!$O$8:$DY$56,0,MATCH(CONCATENATE($J1337,N$6),'Model Performance Data'!$O$6:$DY$6,0)),'Model Performance Data'!$B$8:$B$56,$C1337,'Model Performance Data'!$C$8:$C$56,$D1337))</f>
        <v>0</v>
      </c>
      <c r="O1337" s="255">
        <f>IF(ISNA(SUMIFS(INDEX('Model Performance Data'!$O$8:$DY$56,0,MATCH(CONCATENATE($J1337,O$6),'Model Performance Data'!$O$6:$DY$6,0)),'Model Performance Data'!$B$8:$B$56,$C1337,'Model Performance Data'!$C$8:$C$56,$D1337)),"-",SUMIFS(INDEX('Model Performance Data'!$O$8:$DY$56,0,MATCH(CONCATENATE($J1337,O$6),'Model Performance Data'!$O$6:$DY$6,0)),'Model Performance Data'!$B$8:$B$56,$C1337,'Model Performance Data'!$C$8:$C$56,$D1337))</f>
        <v>0</v>
      </c>
    </row>
    <row r="1338" spans="2:15" x14ac:dyDescent="0.35">
      <c r="B1338" s="37" t="s">
        <v>80</v>
      </c>
      <c r="C1338" s="38" t="str">
        <f>IF(ISBLANK('Model Performance Data'!$B$60),"-",'Model Performance Data'!$B$60)</f>
        <v>-</v>
      </c>
      <c r="D1338" s="38" t="str">
        <f>IF(ISBLANK('Model Performance Data'!$C$60),"-",'Model Performance Data'!$C$60)</f>
        <v>-</v>
      </c>
      <c r="E1338" s="38" t="str">
        <f>IF(ISBLANK('Model Performance Data'!$D$60),"-",'Model Performance Data'!$D$60)</f>
        <v>-</v>
      </c>
      <c r="F1338" s="38" t="str">
        <f>IF(ISBLANK('Model Performance Data'!$E$60),"-",'Model Performance Data'!$E$60)</f>
        <v>-</v>
      </c>
      <c r="G1338" s="38" t="str">
        <f>IF(ISBLANK('Model Performance Data'!$F$60),"-",'Model Performance Data'!$F$60)</f>
        <v>-</v>
      </c>
      <c r="H1338" s="253">
        <v>1</v>
      </c>
      <c r="I1338" s="253" t="s">
        <v>65</v>
      </c>
      <c r="J1338" s="37" t="str">
        <f t="shared" si="68"/>
        <v>1Goal</v>
      </c>
      <c r="K1338" s="38" t="str">
        <f>IF(ISBLANK('Model Performance Data'!$L$60),"-",'Model Performance Data'!$L$60)</f>
        <v>-</v>
      </c>
      <c r="L1338" s="38" t="str">
        <f>IF(ISBLANK('Model Performance Data'!$K$60),"-",'Model Performance Data'!$K$60)</f>
        <v>-</v>
      </c>
      <c r="M1338" s="254" t="str">
        <f>IF(ISNA(SUMIFS(INDEX('Model Performance Data'!$O$8:$DY$56,0,MATCH(CONCATENATE($J1338,M$6),'Model Performance Data'!$O$6:$DY$6,0)),'Model Performance Data'!$B$8:$B$56,$C1338,'Model Performance Data'!$C$8:$C$56,$D1338)),"-",SUMIFS(INDEX('Model Performance Data'!$O$8:$DY$56,0,MATCH(CONCATENATE($J1338,M$6),'Model Performance Data'!$O$6:$DY$6,0)),'Model Performance Data'!$B$8:$B$56,$C1338,'Model Performance Data'!$C$8:$C$56,$D1338))</f>
        <v>-</v>
      </c>
      <c r="N1338" s="254" t="str">
        <f>IF(ISNA(SUMIFS(INDEX('Model Performance Data'!$O$8:$DY$56,0,MATCH(CONCATENATE($J1338,N$6),'Model Performance Data'!$O$6:$DY$6,0)),'Model Performance Data'!$B$8:$B$56,$C1338,'Model Performance Data'!$C$8:$C$56,$D1338)),"-",SUMIFS(INDEX('Model Performance Data'!$O$8:$DY$56,0,MATCH(CONCATENATE($J1338,N$6),'Model Performance Data'!$O$6:$DY$6,0)),'Model Performance Data'!$B$8:$B$56,$C1338,'Model Performance Data'!$C$8:$C$56,$D1338))</f>
        <v>-</v>
      </c>
      <c r="O1338" s="255">
        <f>IF(ISNA(SUMIFS(INDEX('Model Performance Data'!$O$8:$DY$56,0,MATCH(CONCATENATE($J1338,O$6),'Model Performance Data'!$O$6:$DY$6,0)),'Model Performance Data'!$B$8:$B$56,$C1338,'Model Performance Data'!$C$8:$C$56,$D1338)),"-",SUMIFS(INDEX('Model Performance Data'!$O$8:$DY$56,0,MATCH(CONCATENATE($J1338,O$6),'Model Performance Data'!$O$6:$DY$6,0)),'Model Performance Data'!$B$8:$B$56,$C1338,'Model Performance Data'!$C$8:$C$56,$D1338))</f>
        <v>0</v>
      </c>
    </row>
    <row r="1339" spans="2:15" x14ac:dyDescent="0.35">
      <c r="B1339" s="37" t="s">
        <v>80</v>
      </c>
      <c r="C1339" s="38" t="str">
        <f>IF(ISBLANK('Model Performance Data'!$B$60),"-",'Model Performance Data'!$B$60)</f>
        <v>-</v>
      </c>
      <c r="D1339" s="38" t="str">
        <f>IF(ISBLANK('Model Performance Data'!$C$60),"-",'Model Performance Data'!$C$60)</f>
        <v>-</v>
      </c>
      <c r="E1339" s="38" t="str">
        <f>IF(ISBLANK('Model Performance Data'!$D$60),"-",'Model Performance Data'!$D$60)</f>
        <v>-</v>
      </c>
      <c r="F1339" s="38" t="str">
        <f>IF(ISBLANK('Model Performance Data'!$E$60),"-",'Model Performance Data'!$E$60)</f>
        <v>-</v>
      </c>
      <c r="G1339" s="38" t="str">
        <f>IF(ISBLANK('Model Performance Data'!$F$60),"-",'Model Performance Data'!$F$60)</f>
        <v>-</v>
      </c>
      <c r="H1339" s="253">
        <v>2</v>
      </c>
      <c r="I1339" s="253">
        <v>1</v>
      </c>
      <c r="J1339" s="37" t="str">
        <f t="shared" si="68"/>
        <v>21</v>
      </c>
      <c r="K1339" s="38" t="str">
        <f>IF(ISBLANK('Model Performance Data'!$L$60),"-",'Model Performance Data'!$L$60)</f>
        <v>-</v>
      </c>
      <c r="L1339" s="38" t="str">
        <f>IF(ISBLANK('Model Performance Data'!$K$60),"-",'Model Performance Data'!$K$60)</f>
        <v>-</v>
      </c>
      <c r="M1339" s="254">
        <f>IF(ISNA(SUMIFS(INDEX('Model Performance Data'!$O$8:$DY$56,0,MATCH(CONCATENATE($J1339,M$6),'Model Performance Data'!$O$6:$DY$6,0)),'Model Performance Data'!$B$8:$B$56,$C1339,'Model Performance Data'!$C$8:$C$56,$D1339)),"-",SUMIFS(INDEX('Model Performance Data'!$O$8:$DY$56,0,MATCH(CONCATENATE($J1339,M$6),'Model Performance Data'!$O$6:$DY$6,0)),'Model Performance Data'!$B$8:$B$56,$C1339,'Model Performance Data'!$C$8:$C$56,$D1339))</f>
        <v>0</v>
      </c>
      <c r="N1339" s="254">
        <f>IF(ISNA(SUMIFS(INDEX('Model Performance Data'!$O$8:$DY$56,0,MATCH(CONCATENATE($J1339,N$6),'Model Performance Data'!$O$6:$DY$6,0)),'Model Performance Data'!$B$8:$B$56,$C1339,'Model Performance Data'!$C$8:$C$56,$D1339)),"-",SUMIFS(INDEX('Model Performance Data'!$O$8:$DY$56,0,MATCH(CONCATENATE($J1339,N$6),'Model Performance Data'!$O$6:$DY$6,0)),'Model Performance Data'!$B$8:$B$56,$C1339,'Model Performance Data'!$C$8:$C$56,$D1339))</f>
        <v>0</v>
      </c>
      <c r="O1339" s="255">
        <f>IF(ISNA(SUMIFS(INDEX('Model Performance Data'!$O$8:$DY$56,0,MATCH(CONCATENATE($J1339,O$6),'Model Performance Data'!$O$6:$DY$6,0)),'Model Performance Data'!$B$8:$B$56,$C1339,'Model Performance Data'!$C$8:$C$56,$D1339)),"-",SUMIFS(INDEX('Model Performance Data'!$O$8:$DY$56,0,MATCH(CONCATENATE($J1339,O$6),'Model Performance Data'!$O$6:$DY$6,0)),'Model Performance Data'!$B$8:$B$56,$C1339,'Model Performance Data'!$C$8:$C$56,$D1339))</f>
        <v>0</v>
      </c>
    </row>
    <row r="1340" spans="2:15" x14ac:dyDescent="0.35">
      <c r="B1340" s="37" t="s">
        <v>80</v>
      </c>
      <c r="C1340" s="38" t="str">
        <f>IF(ISBLANK('Model Performance Data'!$B$60),"-",'Model Performance Data'!$B$60)</f>
        <v>-</v>
      </c>
      <c r="D1340" s="38" t="str">
        <f>IF(ISBLANK('Model Performance Data'!$C$60),"-",'Model Performance Data'!$C$60)</f>
        <v>-</v>
      </c>
      <c r="E1340" s="38" t="str">
        <f>IF(ISBLANK('Model Performance Data'!$D$60),"-",'Model Performance Data'!$D$60)</f>
        <v>-</v>
      </c>
      <c r="F1340" s="38" t="str">
        <f>IF(ISBLANK('Model Performance Data'!$E$60),"-",'Model Performance Data'!$E$60)</f>
        <v>-</v>
      </c>
      <c r="G1340" s="38" t="str">
        <f>IF(ISBLANK('Model Performance Data'!$F$60),"-",'Model Performance Data'!$F$60)</f>
        <v>-</v>
      </c>
      <c r="H1340" s="253">
        <v>2</v>
      </c>
      <c r="I1340" s="253">
        <v>2</v>
      </c>
      <c r="J1340" s="37" t="str">
        <f t="shared" si="68"/>
        <v>22</v>
      </c>
      <c r="K1340" s="38" t="str">
        <f>IF(ISBLANK('Model Performance Data'!$L$60),"-",'Model Performance Data'!$L$60)</f>
        <v>-</v>
      </c>
      <c r="L1340" s="38" t="str">
        <f>IF(ISBLANK('Model Performance Data'!$K$60),"-",'Model Performance Data'!$K$60)</f>
        <v>-</v>
      </c>
      <c r="M1340" s="254">
        <f>IF(ISNA(SUMIFS(INDEX('Model Performance Data'!$O$8:$DY$56,0,MATCH(CONCATENATE($J1340,M$6),'Model Performance Data'!$O$6:$DY$6,0)),'Model Performance Data'!$B$8:$B$56,$C1340,'Model Performance Data'!$C$8:$C$56,$D1340)),"-",SUMIFS(INDEX('Model Performance Data'!$O$8:$DY$56,0,MATCH(CONCATENATE($J1340,M$6),'Model Performance Data'!$O$6:$DY$6,0)),'Model Performance Data'!$B$8:$B$56,$C1340,'Model Performance Data'!$C$8:$C$56,$D1340))</f>
        <v>0</v>
      </c>
      <c r="N1340" s="254">
        <f>IF(ISNA(SUMIFS(INDEX('Model Performance Data'!$O$8:$DY$56,0,MATCH(CONCATENATE($J1340,N$6),'Model Performance Data'!$O$6:$DY$6,0)),'Model Performance Data'!$B$8:$B$56,$C1340,'Model Performance Data'!$C$8:$C$56,$D1340)),"-",SUMIFS(INDEX('Model Performance Data'!$O$8:$DY$56,0,MATCH(CONCATENATE($J1340,N$6),'Model Performance Data'!$O$6:$DY$6,0)),'Model Performance Data'!$B$8:$B$56,$C1340,'Model Performance Data'!$C$8:$C$56,$D1340))</f>
        <v>0</v>
      </c>
      <c r="O1340" s="255">
        <f>IF(ISNA(SUMIFS(INDEX('Model Performance Data'!$O$8:$DY$56,0,MATCH(CONCATENATE($J1340,O$6),'Model Performance Data'!$O$6:$DY$6,0)),'Model Performance Data'!$B$8:$B$56,$C1340,'Model Performance Data'!$C$8:$C$56,$D1340)),"-",SUMIFS(INDEX('Model Performance Data'!$O$8:$DY$56,0,MATCH(CONCATENATE($J1340,O$6),'Model Performance Data'!$O$6:$DY$6,0)),'Model Performance Data'!$B$8:$B$56,$C1340,'Model Performance Data'!$C$8:$C$56,$D1340))</f>
        <v>0</v>
      </c>
    </row>
    <row r="1341" spans="2:15" x14ac:dyDescent="0.35">
      <c r="B1341" s="37" t="s">
        <v>80</v>
      </c>
      <c r="C1341" s="38" t="str">
        <f>IF(ISBLANK('Model Performance Data'!$B$60),"-",'Model Performance Data'!$B$60)</f>
        <v>-</v>
      </c>
      <c r="D1341" s="38" t="str">
        <f>IF(ISBLANK('Model Performance Data'!$C$60),"-",'Model Performance Data'!$C$60)</f>
        <v>-</v>
      </c>
      <c r="E1341" s="38" t="str">
        <f>IF(ISBLANK('Model Performance Data'!$D$60),"-",'Model Performance Data'!$D$60)</f>
        <v>-</v>
      </c>
      <c r="F1341" s="38" t="str">
        <f>IF(ISBLANK('Model Performance Data'!$E$60),"-",'Model Performance Data'!$E$60)</f>
        <v>-</v>
      </c>
      <c r="G1341" s="38" t="str">
        <f>IF(ISBLANK('Model Performance Data'!$F$60),"-",'Model Performance Data'!$F$60)</f>
        <v>-</v>
      </c>
      <c r="H1341" s="253">
        <v>2</v>
      </c>
      <c r="I1341" s="253">
        <v>3</v>
      </c>
      <c r="J1341" s="37" t="str">
        <f t="shared" si="68"/>
        <v>23</v>
      </c>
      <c r="K1341" s="38" t="str">
        <f>IF(ISBLANK('Model Performance Data'!$L$60),"-",'Model Performance Data'!$L$60)</f>
        <v>-</v>
      </c>
      <c r="L1341" s="38" t="str">
        <f>IF(ISBLANK('Model Performance Data'!$K$60),"-",'Model Performance Data'!$K$60)</f>
        <v>-</v>
      </c>
      <c r="M1341" s="254">
        <f>IF(ISNA(SUMIFS(INDEX('Model Performance Data'!$O$8:$DY$56,0,MATCH(CONCATENATE($J1341,M$6),'Model Performance Data'!$O$6:$DY$6,0)),'Model Performance Data'!$B$8:$B$56,$C1341,'Model Performance Data'!$C$8:$C$56,$D1341)),"-",SUMIFS(INDEX('Model Performance Data'!$O$8:$DY$56,0,MATCH(CONCATENATE($J1341,M$6),'Model Performance Data'!$O$6:$DY$6,0)),'Model Performance Data'!$B$8:$B$56,$C1341,'Model Performance Data'!$C$8:$C$56,$D1341))</f>
        <v>0</v>
      </c>
      <c r="N1341" s="254">
        <f>IF(ISNA(SUMIFS(INDEX('Model Performance Data'!$O$8:$DY$56,0,MATCH(CONCATENATE($J1341,N$6),'Model Performance Data'!$O$6:$DY$6,0)),'Model Performance Data'!$B$8:$B$56,$C1341,'Model Performance Data'!$C$8:$C$56,$D1341)),"-",SUMIFS(INDEX('Model Performance Data'!$O$8:$DY$56,0,MATCH(CONCATENATE($J1341,N$6),'Model Performance Data'!$O$6:$DY$6,0)),'Model Performance Data'!$B$8:$B$56,$C1341,'Model Performance Data'!$C$8:$C$56,$D1341))</f>
        <v>0</v>
      </c>
      <c r="O1341" s="255">
        <f>IF(ISNA(SUMIFS(INDEX('Model Performance Data'!$O$8:$DY$56,0,MATCH(CONCATENATE($J1341,O$6),'Model Performance Data'!$O$6:$DY$6,0)),'Model Performance Data'!$B$8:$B$56,$C1341,'Model Performance Data'!$C$8:$C$56,$D1341)),"-",SUMIFS(INDEX('Model Performance Data'!$O$8:$DY$56,0,MATCH(CONCATENATE($J1341,O$6),'Model Performance Data'!$O$6:$DY$6,0)),'Model Performance Data'!$B$8:$B$56,$C1341,'Model Performance Data'!$C$8:$C$56,$D1341))</f>
        <v>0</v>
      </c>
    </row>
    <row r="1342" spans="2:15" x14ac:dyDescent="0.35">
      <c r="B1342" s="37" t="s">
        <v>80</v>
      </c>
      <c r="C1342" s="38" t="str">
        <f>IF(ISBLANK('Model Performance Data'!$B$60),"-",'Model Performance Data'!$B$60)</f>
        <v>-</v>
      </c>
      <c r="D1342" s="38" t="str">
        <f>IF(ISBLANK('Model Performance Data'!$C$60),"-",'Model Performance Data'!$C$60)</f>
        <v>-</v>
      </c>
      <c r="E1342" s="38" t="str">
        <f>IF(ISBLANK('Model Performance Data'!$D$60),"-",'Model Performance Data'!$D$60)</f>
        <v>-</v>
      </c>
      <c r="F1342" s="38" t="str">
        <f>IF(ISBLANK('Model Performance Data'!$E$60),"-",'Model Performance Data'!$E$60)</f>
        <v>-</v>
      </c>
      <c r="G1342" s="38" t="str">
        <f>IF(ISBLANK('Model Performance Data'!$F$60),"-",'Model Performance Data'!$F$60)</f>
        <v>-</v>
      </c>
      <c r="H1342" s="253">
        <v>2</v>
      </c>
      <c r="I1342" s="253">
        <v>4</v>
      </c>
      <c r="J1342" s="37" t="str">
        <f t="shared" si="68"/>
        <v>24</v>
      </c>
      <c r="K1342" s="38" t="str">
        <f>IF(ISBLANK('Model Performance Data'!$L$60),"-",'Model Performance Data'!$L$60)</f>
        <v>-</v>
      </c>
      <c r="L1342" s="38" t="str">
        <f>IF(ISBLANK('Model Performance Data'!$K$60),"-",'Model Performance Data'!$K$60)</f>
        <v>-</v>
      </c>
      <c r="M1342" s="254">
        <f>IF(ISNA(SUMIFS(INDEX('Model Performance Data'!$O$8:$DY$56,0,MATCH(CONCATENATE($J1342,M$6),'Model Performance Data'!$O$6:$DY$6,0)),'Model Performance Data'!$B$8:$B$56,$C1342,'Model Performance Data'!$C$8:$C$56,$D1342)),"-",SUMIFS(INDEX('Model Performance Data'!$O$8:$DY$56,0,MATCH(CONCATENATE($J1342,M$6),'Model Performance Data'!$O$6:$DY$6,0)),'Model Performance Data'!$B$8:$B$56,$C1342,'Model Performance Data'!$C$8:$C$56,$D1342))</f>
        <v>0</v>
      </c>
      <c r="N1342" s="254">
        <f>IF(ISNA(SUMIFS(INDEX('Model Performance Data'!$O$8:$DY$56,0,MATCH(CONCATENATE($J1342,N$6),'Model Performance Data'!$O$6:$DY$6,0)),'Model Performance Data'!$B$8:$B$56,$C1342,'Model Performance Data'!$C$8:$C$56,$D1342)),"-",SUMIFS(INDEX('Model Performance Data'!$O$8:$DY$56,0,MATCH(CONCATENATE($J1342,N$6),'Model Performance Data'!$O$6:$DY$6,0)),'Model Performance Data'!$B$8:$B$56,$C1342,'Model Performance Data'!$C$8:$C$56,$D1342))</f>
        <v>0</v>
      </c>
      <c r="O1342" s="255">
        <f>IF(ISNA(SUMIFS(INDEX('Model Performance Data'!$O$8:$DY$56,0,MATCH(CONCATENATE($J1342,O$6),'Model Performance Data'!$O$6:$DY$6,0)),'Model Performance Data'!$B$8:$B$56,$C1342,'Model Performance Data'!$C$8:$C$56,$D1342)),"-",SUMIFS(INDEX('Model Performance Data'!$O$8:$DY$56,0,MATCH(CONCATENATE($J1342,O$6),'Model Performance Data'!$O$6:$DY$6,0)),'Model Performance Data'!$B$8:$B$56,$C1342,'Model Performance Data'!$C$8:$C$56,$D1342))</f>
        <v>0</v>
      </c>
    </row>
    <row r="1343" spans="2:15" x14ac:dyDescent="0.35">
      <c r="B1343" s="37" t="s">
        <v>80</v>
      </c>
      <c r="C1343" s="38" t="str">
        <f>IF(ISBLANK('Model Performance Data'!$B$60),"-",'Model Performance Data'!$B$60)</f>
        <v>-</v>
      </c>
      <c r="D1343" s="38" t="str">
        <f>IF(ISBLANK('Model Performance Data'!$C$60),"-",'Model Performance Data'!$C$60)</f>
        <v>-</v>
      </c>
      <c r="E1343" s="38" t="str">
        <f>IF(ISBLANK('Model Performance Data'!$D$60),"-",'Model Performance Data'!$D$60)</f>
        <v>-</v>
      </c>
      <c r="F1343" s="38" t="str">
        <f>IF(ISBLANK('Model Performance Data'!$E$60),"-",'Model Performance Data'!$E$60)</f>
        <v>-</v>
      </c>
      <c r="G1343" s="38" t="str">
        <f>IF(ISBLANK('Model Performance Data'!$F$60),"-",'Model Performance Data'!$F$60)</f>
        <v>-</v>
      </c>
      <c r="H1343" s="253">
        <v>2</v>
      </c>
      <c r="I1343" s="253">
        <v>5</v>
      </c>
      <c r="J1343" s="37" t="str">
        <f t="shared" si="68"/>
        <v>25</v>
      </c>
      <c r="K1343" s="38" t="str">
        <f>IF(ISBLANK('Model Performance Data'!$L$60),"-",'Model Performance Data'!$L$60)</f>
        <v>-</v>
      </c>
      <c r="L1343" s="38" t="str">
        <f>IF(ISBLANK('Model Performance Data'!$K$60),"-",'Model Performance Data'!$K$60)</f>
        <v>-</v>
      </c>
      <c r="M1343" s="254">
        <f>IF(ISNA(SUMIFS(INDEX('Model Performance Data'!$O$8:$DY$56,0,MATCH(CONCATENATE($J1343,M$6),'Model Performance Data'!$O$6:$DY$6,0)),'Model Performance Data'!$B$8:$B$56,$C1343,'Model Performance Data'!$C$8:$C$56,$D1343)),"-",SUMIFS(INDEX('Model Performance Data'!$O$8:$DY$56,0,MATCH(CONCATENATE($J1343,M$6),'Model Performance Data'!$O$6:$DY$6,0)),'Model Performance Data'!$B$8:$B$56,$C1343,'Model Performance Data'!$C$8:$C$56,$D1343))</f>
        <v>0</v>
      </c>
      <c r="N1343" s="254">
        <f>IF(ISNA(SUMIFS(INDEX('Model Performance Data'!$O$8:$DY$56,0,MATCH(CONCATENATE($J1343,N$6),'Model Performance Data'!$O$6:$DY$6,0)),'Model Performance Data'!$B$8:$B$56,$C1343,'Model Performance Data'!$C$8:$C$56,$D1343)),"-",SUMIFS(INDEX('Model Performance Data'!$O$8:$DY$56,0,MATCH(CONCATENATE($J1343,N$6),'Model Performance Data'!$O$6:$DY$6,0)),'Model Performance Data'!$B$8:$B$56,$C1343,'Model Performance Data'!$C$8:$C$56,$D1343))</f>
        <v>0</v>
      </c>
      <c r="O1343" s="255">
        <f>IF(ISNA(SUMIFS(INDEX('Model Performance Data'!$O$8:$DY$56,0,MATCH(CONCATENATE($J1343,O$6),'Model Performance Data'!$O$6:$DY$6,0)),'Model Performance Data'!$B$8:$B$56,$C1343,'Model Performance Data'!$C$8:$C$56,$D1343)),"-",SUMIFS(INDEX('Model Performance Data'!$O$8:$DY$56,0,MATCH(CONCATENATE($J1343,O$6),'Model Performance Data'!$O$6:$DY$6,0)),'Model Performance Data'!$B$8:$B$56,$C1343,'Model Performance Data'!$C$8:$C$56,$D1343))</f>
        <v>0</v>
      </c>
    </row>
    <row r="1344" spans="2:15" x14ac:dyDescent="0.35">
      <c r="B1344" s="37" t="s">
        <v>80</v>
      </c>
      <c r="C1344" s="38" t="str">
        <f>IF(ISBLANK('Model Performance Data'!$B$60),"-",'Model Performance Data'!$B$60)</f>
        <v>-</v>
      </c>
      <c r="D1344" s="38" t="str">
        <f>IF(ISBLANK('Model Performance Data'!$C$60),"-",'Model Performance Data'!$C$60)</f>
        <v>-</v>
      </c>
      <c r="E1344" s="38" t="str">
        <f>IF(ISBLANK('Model Performance Data'!$D$60),"-",'Model Performance Data'!$D$60)</f>
        <v>-</v>
      </c>
      <c r="F1344" s="38" t="str">
        <f>IF(ISBLANK('Model Performance Data'!$E$60),"-",'Model Performance Data'!$E$60)</f>
        <v>-</v>
      </c>
      <c r="G1344" s="38" t="str">
        <f>IF(ISBLANK('Model Performance Data'!$F$60),"-",'Model Performance Data'!$F$60)</f>
        <v>-</v>
      </c>
      <c r="H1344" s="253">
        <v>2</v>
      </c>
      <c r="I1344" s="253" t="s">
        <v>65</v>
      </c>
      <c r="J1344" s="37" t="str">
        <f t="shared" si="68"/>
        <v>2Goal</v>
      </c>
      <c r="K1344" s="38" t="str">
        <f>IF(ISBLANK('Model Performance Data'!$L$60),"-",'Model Performance Data'!$L$60)</f>
        <v>-</v>
      </c>
      <c r="L1344" s="38" t="str">
        <f>IF(ISBLANK('Model Performance Data'!$K$60),"-",'Model Performance Data'!$K$60)</f>
        <v>-</v>
      </c>
      <c r="M1344" s="254" t="str">
        <f>IF(ISNA(SUMIFS(INDEX('Model Performance Data'!$O$8:$DY$56,0,MATCH(CONCATENATE($J1344,M$6),'Model Performance Data'!$O$6:$DY$6,0)),'Model Performance Data'!$B$8:$B$56,$C1344,'Model Performance Data'!$C$8:$C$56,$D1344)),"-",SUMIFS(INDEX('Model Performance Data'!$O$8:$DY$56,0,MATCH(CONCATENATE($J1344,M$6),'Model Performance Data'!$O$6:$DY$6,0)),'Model Performance Data'!$B$8:$B$56,$C1344,'Model Performance Data'!$C$8:$C$56,$D1344))</f>
        <v>-</v>
      </c>
      <c r="N1344" s="254" t="str">
        <f>IF(ISNA(SUMIFS(INDEX('Model Performance Data'!$O$8:$DY$56,0,MATCH(CONCATENATE($J1344,N$6),'Model Performance Data'!$O$6:$DY$6,0)),'Model Performance Data'!$B$8:$B$56,$C1344,'Model Performance Data'!$C$8:$C$56,$D1344)),"-",SUMIFS(INDEX('Model Performance Data'!$O$8:$DY$56,0,MATCH(CONCATENATE($J1344,N$6),'Model Performance Data'!$O$6:$DY$6,0)),'Model Performance Data'!$B$8:$B$56,$C1344,'Model Performance Data'!$C$8:$C$56,$D1344))</f>
        <v>-</v>
      </c>
      <c r="O1344" s="255">
        <f>IF(ISNA(SUMIFS(INDEX('Model Performance Data'!$O$8:$DY$56,0,MATCH(CONCATENATE($J1344,O$6),'Model Performance Data'!$O$6:$DY$6,0)),'Model Performance Data'!$B$8:$B$56,$C1344,'Model Performance Data'!$C$8:$C$56,$D1344)),"-",SUMIFS(INDEX('Model Performance Data'!$O$8:$DY$56,0,MATCH(CONCATENATE($J1344,O$6),'Model Performance Data'!$O$6:$DY$6,0)),'Model Performance Data'!$B$8:$B$56,$C1344,'Model Performance Data'!$C$8:$C$56,$D1344))</f>
        <v>0</v>
      </c>
    </row>
    <row r="1345" spans="2:15" x14ac:dyDescent="0.35">
      <c r="B1345" s="37" t="s">
        <v>80</v>
      </c>
      <c r="C1345" s="38" t="str">
        <f>IF(ISBLANK('Model Performance Data'!$B$60),"-",'Model Performance Data'!$B$60)</f>
        <v>-</v>
      </c>
      <c r="D1345" s="38" t="str">
        <f>IF(ISBLANK('Model Performance Data'!$C$60),"-",'Model Performance Data'!$C$60)</f>
        <v>-</v>
      </c>
      <c r="E1345" s="38" t="str">
        <f>IF(ISBLANK('Model Performance Data'!$D$60),"-",'Model Performance Data'!$D$60)</f>
        <v>-</v>
      </c>
      <c r="F1345" s="38" t="str">
        <f>IF(ISBLANK('Model Performance Data'!$E$60),"-",'Model Performance Data'!$E$60)</f>
        <v>-</v>
      </c>
      <c r="G1345" s="38" t="str">
        <f>IF(ISBLANK('Model Performance Data'!$F$60),"-",'Model Performance Data'!$F$60)</f>
        <v>-</v>
      </c>
      <c r="H1345" s="253">
        <v>3</v>
      </c>
      <c r="I1345" s="253">
        <v>1</v>
      </c>
      <c r="J1345" s="37" t="str">
        <f t="shared" si="68"/>
        <v>31</v>
      </c>
      <c r="K1345" s="38" t="str">
        <f>IF(ISBLANK('Model Performance Data'!$L$60),"-",'Model Performance Data'!$L$60)</f>
        <v>-</v>
      </c>
      <c r="L1345" s="38" t="str">
        <f>IF(ISBLANK('Model Performance Data'!$K$60),"-",'Model Performance Data'!$K$60)</f>
        <v>-</v>
      </c>
      <c r="M1345" s="254">
        <f>IF(ISNA(SUMIFS(INDEX('Model Performance Data'!$O$8:$DY$56,0,MATCH(CONCATENATE($J1345,M$6),'Model Performance Data'!$O$6:$DY$6,0)),'Model Performance Data'!$B$8:$B$56,$C1345,'Model Performance Data'!$C$8:$C$56,$D1345)),"-",SUMIFS(INDEX('Model Performance Data'!$O$8:$DY$56,0,MATCH(CONCATENATE($J1345,M$6),'Model Performance Data'!$O$6:$DY$6,0)),'Model Performance Data'!$B$8:$B$56,$C1345,'Model Performance Data'!$C$8:$C$56,$D1345))</f>
        <v>0</v>
      </c>
      <c r="N1345" s="254">
        <f>IF(ISNA(SUMIFS(INDEX('Model Performance Data'!$O$8:$DY$56,0,MATCH(CONCATENATE($J1345,N$6),'Model Performance Data'!$O$6:$DY$6,0)),'Model Performance Data'!$B$8:$B$56,$C1345,'Model Performance Data'!$C$8:$C$56,$D1345)),"-",SUMIFS(INDEX('Model Performance Data'!$O$8:$DY$56,0,MATCH(CONCATENATE($J1345,N$6),'Model Performance Data'!$O$6:$DY$6,0)),'Model Performance Data'!$B$8:$B$56,$C1345,'Model Performance Data'!$C$8:$C$56,$D1345))</f>
        <v>0</v>
      </c>
      <c r="O1345" s="255">
        <f>IF(ISNA(SUMIFS(INDEX('Model Performance Data'!$O$8:$DY$56,0,MATCH(CONCATENATE($J1345,O$6),'Model Performance Data'!$O$6:$DY$6,0)),'Model Performance Data'!$B$8:$B$56,$C1345,'Model Performance Data'!$C$8:$C$56,$D1345)),"-",SUMIFS(INDEX('Model Performance Data'!$O$8:$DY$56,0,MATCH(CONCATENATE($J1345,O$6),'Model Performance Data'!$O$6:$DY$6,0)),'Model Performance Data'!$B$8:$B$56,$C1345,'Model Performance Data'!$C$8:$C$56,$D1345))</f>
        <v>0</v>
      </c>
    </row>
    <row r="1346" spans="2:15" x14ac:dyDescent="0.35">
      <c r="B1346" s="37" t="s">
        <v>80</v>
      </c>
      <c r="C1346" s="38" t="str">
        <f>IF(ISBLANK('Model Performance Data'!$B$60),"-",'Model Performance Data'!$B$60)</f>
        <v>-</v>
      </c>
      <c r="D1346" s="38" t="str">
        <f>IF(ISBLANK('Model Performance Data'!$C$60),"-",'Model Performance Data'!$C$60)</f>
        <v>-</v>
      </c>
      <c r="E1346" s="38" t="str">
        <f>IF(ISBLANK('Model Performance Data'!$D$60),"-",'Model Performance Data'!$D$60)</f>
        <v>-</v>
      </c>
      <c r="F1346" s="38" t="str">
        <f>IF(ISBLANK('Model Performance Data'!$E$60),"-",'Model Performance Data'!$E$60)</f>
        <v>-</v>
      </c>
      <c r="G1346" s="38" t="str">
        <f>IF(ISBLANK('Model Performance Data'!$F$60),"-",'Model Performance Data'!$F$60)</f>
        <v>-</v>
      </c>
      <c r="H1346" s="253">
        <v>3</v>
      </c>
      <c r="I1346" s="253">
        <v>2</v>
      </c>
      <c r="J1346" s="37" t="str">
        <f t="shared" si="68"/>
        <v>32</v>
      </c>
      <c r="K1346" s="38" t="str">
        <f>IF(ISBLANK('Model Performance Data'!$L$60),"-",'Model Performance Data'!$L$60)</f>
        <v>-</v>
      </c>
      <c r="L1346" s="38" t="str">
        <f>IF(ISBLANK('Model Performance Data'!$K$60),"-",'Model Performance Data'!$K$60)</f>
        <v>-</v>
      </c>
      <c r="M1346" s="254">
        <f>IF(ISNA(SUMIFS(INDEX('Model Performance Data'!$O$8:$DY$56,0,MATCH(CONCATENATE($J1346,M$6),'Model Performance Data'!$O$6:$DY$6,0)),'Model Performance Data'!$B$8:$B$56,$C1346,'Model Performance Data'!$C$8:$C$56,$D1346)),"-",SUMIFS(INDEX('Model Performance Data'!$O$8:$DY$56,0,MATCH(CONCATENATE($J1346,M$6),'Model Performance Data'!$O$6:$DY$6,0)),'Model Performance Data'!$B$8:$B$56,$C1346,'Model Performance Data'!$C$8:$C$56,$D1346))</f>
        <v>0</v>
      </c>
      <c r="N1346" s="254">
        <f>IF(ISNA(SUMIFS(INDEX('Model Performance Data'!$O$8:$DY$56,0,MATCH(CONCATENATE($J1346,N$6),'Model Performance Data'!$O$6:$DY$6,0)),'Model Performance Data'!$B$8:$B$56,$C1346,'Model Performance Data'!$C$8:$C$56,$D1346)),"-",SUMIFS(INDEX('Model Performance Data'!$O$8:$DY$56,0,MATCH(CONCATENATE($J1346,N$6),'Model Performance Data'!$O$6:$DY$6,0)),'Model Performance Data'!$B$8:$B$56,$C1346,'Model Performance Data'!$C$8:$C$56,$D1346))</f>
        <v>0</v>
      </c>
      <c r="O1346" s="255">
        <f>IF(ISNA(SUMIFS(INDEX('Model Performance Data'!$O$8:$DY$56,0,MATCH(CONCATENATE($J1346,O$6),'Model Performance Data'!$O$6:$DY$6,0)),'Model Performance Data'!$B$8:$B$56,$C1346,'Model Performance Data'!$C$8:$C$56,$D1346)),"-",SUMIFS(INDEX('Model Performance Data'!$O$8:$DY$56,0,MATCH(CONCATENATE($J1346,O$6),'Model Performance Data'!$O$6:$DY$6,0)),'Model Performance Data'!$B$8:$B$56,$C1346,'Model Performance Data'!$C$8:$C$56,$D1346))</f>
        <v>0</v>
      </c>
    </row>
    <row r="1347" spans="2:15" x14ac:dyDescent="0.35">
      <c r="B1347" s="37" t="s">
        <v>80</v>
      </c>
      <c r="C1347" s="38" t="str">
        <f>IF(ISBLANK('Model Performance Data'!$B$60),"-",'Model Performance Data'!$B$60)</f>
        <v>-</v>
      </c>
      <c r="D1347" s="38" t="str">
        <f>IF(ISBLANK('Model Performance Data'!$C$60),"-",'Model Performance Data'!$C$60)</f>
        <v>-</v>
      </c>
      <c r="E1347" s="38" t="str">
        <f>IF(ISBLANK('Model Performance Data'!$D$60),"-",'Model Performance Data'!$D$60)</f>
        <v>-</v>
      </c>
      <c r="F1347" s="38" t="str">
        <f>IF(ISBLANK('Model Performance Data'!$E$60),"-",'Model Performance Data'!$E$60)</f>
        <v>-</v>
      </c>
      <c r="G1347" s="38" t="str">
        <f>IF(ISBLANK('Model Performance Data'!$F$60),"-",'Model Performance Data'!$F$60)</f>
        <v>-</v>
      </c>
      <c r="H1347" s="253">
        <v>3</v>
      </c>
      <c r="I1347" s="253">
        <v>3</v>
      </c>
      <c r="J1347" s="37" t="str">
        <f t="shared" si="68"/>
        <v>33</v>
      </c>
      <c r="K1347" s="38" t="str">
        <f>IF(ISBLANK('Model Performance Data'!$L$60),"-",'Model Performance Data'!$L$60)</f>
        <v>-</v>
      </c>
      <c r="L1347" s="38" t="str">
        <f>IF(ISBLANK('Model Performance Data'!$K$60),"-",'Model Performance Data'!$K$60)</f>
        <v>-</v>
      </c>
      <c r="M1347" s="254">
        <f>IF(ISNA(SUMIFS(INDEX('Model Performance Data'!$O$8:$DY$56,0,MATCH(CONCATENATE($J1347,M$6),'Model Performance Data'!$O$6:$DY$6,0)),'Model Performance Data'!$B$8:$B$56,$C1347,'Model Performance Data'!$C$8:$C$56,$D1347)),"-",SUMIFS(INDEX('Model Performance Data'!$O$8:$DY$56,0,MATCH(CONCATENATE($J1347,M$6),'Model Performance Data'!$O$6:$DY$6,0)),'Model Performance Data'!$B$8:$B$56,$C1347,'Model Performance Data'!$C$8:$C$56,$D1347))</f>
        <v>0</v>
      </c>
      <c r="N1347" s="254">
        <f>IF(ISNA(SUMIFS(INDEX('Model Performance Data'!$O$8:$DY$56,0,MATCH(CONCATENATE($J1347,N$6),'Model Performance Data'!$O$6:$DY$6,0)),'Model Performance Data'!$B$8:$B$56,$C1347,'Model Performance Data'!$C$8:$C$56,$D1347)),"-",SUMIFS(INDEX('Model Performance Data'!$O$8:$DY$56,0,MATCH(CONCATENATE($J1347,N$6),'Model Performance Data'!$O$6:$DY$6,0)),'Model Performance Data'!$B$8:$B$56,$C1347,'Model Performance Data'!$C$8:$C$56,$D1347))</f>
        <v>0</v>
      </c>
      <c r="O1347" s="255">
        <f>IF(ISNA(SUMIFS(INDEX('Model Performance Data'!$O$8:$DY$56,0,MATCH(CONCATENATE($J1347,O$6),'Model Performance Data'!$O$6:$DY$6,0)),'Model Performance Data'!$B$8:$B$56,$C1347,'Model Performance Data'!$C$8:$C$56,$D1347)),"-",SUMIFS(INDEX('Model Performance Data'!$O$8:$DY$56,0,MATCH(CONCATENATE($J1347,O$6),'Model Performance Data'!$O$6:$DY$6,0)),'Model Performance Data'!$B$8:$B$56,$C1347,'Model Performance Data'!$C$8:$C$56,$D1347))</f>
        <v>0</v>
      </c>
    </row>
    <row r="1348" spans="2:15" x14ac:dyDescent="0.35">
      <c r="B1348" s="37" t="s">
        <v>80</v>
      </c>
      <c r="C1348" s="38" t="str">
        <f>IF(ISBLANK('Model Performance Data'!$B$60),"-",'Model Performance Data'!$B$60)</f>
        <v>-</v>
      </c>
      <c r="D1348" s="38" t="str">
        <f>IF(ISBLANK('Model Performance Data'!$C$60),"-",'Model Performance Data'!$C$60)</f>
        <v>-</v>
      </c>
      <c r="E1348" s="38" t="str">
        <f>IF(ISBLANK('Model Performance Data'!$D$60),"-",'Model Performance Data'!$D$60)</f>
        <v>-</v>
      </c>
      <c r="F1348" s="38" t="str">
        <f>IF(ISBLANK('Model Performance Data'!$E$60),"-",'Model Performance Data'!$E$60)</f>
        <v>-</v>
      </c>
      <c r="G1348" s="38" t="str">
        <f>IF(ISBLANK('Model Performance Data'!$F$60),"-",'Model Performance Data'!$F$60)</f>
        <v>-</v>
      </c>
      <c r="H1348" s="253">
        <v>3</v>
      </c>
      <c r="I1348" s="253">
        <v>4</v>
      </c>
      <c r="J1348" s="37" t="str">
        <f t="shared" si="68"/>
        <v>34</v>
      </c>
      <c r="K1348" s="38" t="str">
        <f>IF(ISBLANK('Model Performance Data'!$L$60),"-",'Model Performance Data'!$L$60)</f>
        <v>-</v>
      </c>
      <c r="L1348" s="38" t="str">
        <f>IF(ISBLANK('Model Performance Data'!$K$60),"-",'Model Performance Data'!$K$60)</f>
        <v>-</v>
      </c>
      <c r="M1348" s="254">
        <f>IF(ISNA(SUMIFS(INDEX('Model Performance Data'!$O$8:$DY$56,0,MATCH(CONCATENATE($J1348,M$6),'Model Performance Data'!$O$6:$DY$6,0)),'Model Performance Data'!$B$8:$B$56,$C1348,'Model Performance Data'!$C$8:$C$56,$D1348)),"-",SUMIFS(INDEX('Model Performance Data'!$O$8:$DY$56,0,MATCH(CONCATENATE($J1348,M$6),'Model Performance Data'!$O$6:$DY$6,0)),'Model Performance Data'!$B$8:$B$56,$C1348,'Model Performance Data'!$C$8:$C$56,$D1348))</f>
        <v>0</v>
      </c>
      <c r="N1348" s="254">
        <f>IF(ISNA(SUMIFS(INDEX('Model Performance Data'!$O$8:$DY$56,0,MATCH(CONCATENATE($J1348,N$6),'Model Performance Data'!$O$6:$DY$6,0)),'Model Performance Data'!$B$8:$B$56,$C1348,'Model Performance Data'!$C$8:$C$56,$D1348)),"-",SUMIFS(INDEX('Model Performance Data'!$O$8:$DY$56,0,MATCH(CONCATENATE($J1348,N$6),'Model Performance Data'!$O$6:$DY$6,0)),'Model Performance Data'!$B$8:$B$56,$C1348,'Model Performance Data'!$C$8:$C$56,$D1348))</f>
        <v>0</v>
      </c>
      <c r="O1348" s="255">
        <f>IF(ISNA(SUMIFS(INDEX('Model Performance Data'!$O$8:$DY$56,0,MATCH(CONCATENATE($J1348,O$6),'Model Performance Data'!$O$6:$DY$6,0)),'Model Performance Data'!$B$8:$B$56,$C1348,'Model Performance Data'!$C$8:$C$56,$D1348)),"-",SUMIFS(INDEX('Model Performance Data'!$O$8:$DY$56,0,MATCH(CONCATENATE($J1348,O$6),'Model Performance Data'!$O$6:$DY$6,0)),'Model Performance Data'!$B$8:$B$56,$C1348,'Model Performance Data'!$C$8:$C$56,$D1348))</f>
        <v>0</v>
      </c>
    </row>
    <row r="1349" spans="2:15" x14ac:dyDescent="0.35">
      <c r="B1349" s="37" t="s">
        <v>80</v>
      </c>
      <c r="C1349" s="38" t="str">
        <f>IF(ISBLANK('Model Performance Data'!$B$60),"-",'Model Performance Data'!$B$60)</f>
        <v>-</v>
      </c>
      <c r="D1349" s="38" t="str">
        <f>IF(ISBLANK('Model Performance Data'!$C$60),"-",'Model Performance Data'!$C$60)</f>
        <v>-</v>
      </c>
      <c r="E1349" s="38" t="str">
        <f>IF(ISBLANK('Model Performance Data'!$D$60),"-",'Model Performance Data'!$D$60)</f>
        <v>-</v>
      </c>
      <c r="F1349" s="38" t="str">
        <f>IF(ISBLANK('Model Performance Data'!$E$60),"-",'Model Performance Data'!$E$60)</f>
        <v>-</v>
      </c>
      <c r="G1349" s="38" t="str">
        <f>IF(ISBLANK('Model Performance Data'!$F$60),"-",'Model Performance Data'!$F$60)</f>
        <v>-</v>
      </c>
      <c r="H1349" s="253">
        <v>3</v>
      </c>
      <c r="I1349" s="253">
        <v>5</v>
      </c>
      <c r="J1349" s="37" t="str">
        <f t="shared" si="68"/>
        <v>35</v>
      </c>
      <c r="K1349" s="38" t="str">
        <f>IF(ISBLANK('Model Performance Data'!$L$60),"-",'Model Performance Data'!$L$60)</f>
        <v>-</v>
      </c>
      <c r="L1349" s="38" t="str">
        <f>IF(ISBLANK('Model Performance Data'!$K$60),"-",'Model Performance Data'!$K$60)</f>
        <v>-</v>
      </c>
      <c r="M1349" s="254">
        <f>IF(ISNA(SUMIFS(INDEX('Model Performance Data'!$O$8:$DY$56,0,MATCH(CONCATENATE($J1349,M$6),'Model Performance Data'!$O$6:$DY$6,0)),'Model Performance Data'!$B$8:$B$56,$C1349,'Model Performance Data'!$C$8:$C$56,$D1349)),"-",SUMIFS(INDEX('Model Performance Data'!$O$8:$DY$56,0,MATCH(CONCATENATE($J1349,M$6),'Model Performance Data'!$O$6:$DY$6,0)),'Model Performance Data'!$B$8:$B$56,$C1349,'Model Performance Data'!$C$8:$C$56,$D1349))</f>
        <v>0</v>
      </c>
      <c r="N1349" s="254">
        <f>IF(ISNA(SUMIFS(INDEX('Model Performance Data'!$O$8:$DY$56,0,MATCH(CONCATENATE($J1349,N$6),'Model Performance Data'!$O$6:$DY$6,0)),'Model Performance Data'!$B$8:$B$56,$C1349,'Model Performance Data'!$C$8:$C$56,$D1349)),"-",SUMIFS(INDEX('Model Performance Data'!$O$8:$DY$56,0,MATCH(CONCATENATE($J1349,N$6),'Model Performance Data'!$O$6:$DY$6,0)),'Model Performance Data'!$B$8:$B$56,$C1349,'Model Performance Data'!$C$8:$C$56,$D1349))</f>
        <v>0</v>
      </c>
      <c r="O1349" s="255">
        <f>IF(ISNA(SUMIFS(INDEX('Model Performance Data'!$O$8:$DY$56,0,MATCH(CONCATENATE($J1349,O$6),'Model Performance Data'!$O$6:$DY$6,0)),'Model Performance Data'!$B$8:$B$56,$C1349,'Model Performance Data'!$C$8:$C$56,$D1349)),"-",SUMIFS(INDEX('Model Performance Data'!$O$8:$DY$56,0,MATCH(CONCATENATE($J1349,O$6),'Model Performance Data'!$O$6:$DY$6,0)),'Model Performance Data'!$B$8:$B$56,$C1349,'Model Performance Data'!$C$8:$C$56,$D1349))</f>
        <v>0</v>
      </c>
    </row>
    <row r="1350" spans="2:15" x14ac:dyDescent="0.35">
      <c r="B1350" s="37" t="s">
        <v>80</v>
      </c>
      <c r="C1350" s="38" t="str">
        <f>IF(ISBLANK('Model Performance Data'!$B$60),"-",'Model Performance Data'!$B$60)</f>
        <v>-</v>
      </c>
      <c r="D1350" s="38" t="str">
        <f>IF(ISBLANK('Model Performance Data'!$C$60),"-",'Model Performance Data'!$C$60)</f>
        <v>-</v>
      </c>
      <c r="E1350" s="38" t="str">
        <f>IF(ISBLANK('Model Performance Data'!$D$60),"-",'Model Performance Data'!$D$60)</f>
        <v>-</v>
      </c>
      <c r="F1350" s="38" t="str">
        <f>IF(ISBLANK('Model Performance Data'!$E$60),"-",'Model Performance Data'!$E$60)</f>
        <v>-</v>
      </c>
      <c r="G1350" s="38" t="str">
        <f>IF(ISBLANK('Model Performance Data'!$F$60),"-",'Model Performance Data'!$F$60)</f>
        <v>-</v>
      </c>
      <c r="H1350" s="253">
        <v>3</v>
      </c>
      <c r="I1350" s="253" t="s">
        <v>65</v>
      </c>
      <c r="J1350" s="37" t="str">
        <f t="shared" si="68"/>
        <v>3Goal</v>
      </c>
      <c r="K1350" s="38" t="str">
        <f>IF(ISBLANK('Model Performance Data'!$L$60),"-",'Model Performance Data'!$L$60)</f>
        <v>-</v>
      </c>
      <c r="L1350" s="38" t="str">
        <f>IF(ISBLANK('Model Performance Data'!$K$60),"-",'Model Performance Data'!$K$60)</f>
        <v>-</v>
      </c>
      <c r="M1350" s="254" t="str">
        <f>IF(ISNA(SUMIFS(INDEX('Model Performance Data'!$O$8:$DY$56,0,MATCH(CONCATENATE($J1350,M$6),'Model Performance Data'!$O$6:$DY$6,0)),'Model Performance Data'!$B$8:$B$56,$C1350,'Model Performance Data'!$C$8:$C$56,$D1350)),"-",SUMIFS(INDEX('Model Performance Data'!$O$8:$DY$56,0,MATCH(CONCATENATE($J1350,M$6),'Model Performance Data'!$O$6:$DY$6,0)),'Model Performance Data'!$B$8:$B$56,$C1350,'Model Performance Data'!$C$8:$C$56,$D1350))</f>
        <v>-</v>
      </c>
      <c r="N1350" s="254" t="str">
        <f>IF(ISNA(SUMIFS(INDEX('Model Performance Data'!$O$8:$DY$56,0,MATCH(CONCATENATE($J1350,N$6),'Model Performance Data'!$O$6:$DY$6,0)),'Model Performance Data'!$B$8:$B$56,$C1350,'Model Performance Data'!$C$8:$C$56,$D1350)),"-",SUMIFS(INDEX('Model Performance Data'!$O$8:$DY$56,0,MATCH(CONCATENATE($J1350,N$6),'Model Performance Data'!$O$6:$DY$6,0)),'Model Performance Data'!$B$8:$B$56,$C1350,'Model Performance Data'!$C$8:$C$56,$D1350))</f>
        <v>-</v>
      </c>
      <c r="O1350" s="255">
        <f>IF(ISNA(SUMIFS(INDEX('Model Performance Data'!$O$8:$DY$56,0,MATCH(CONCATENATE($J1350,O$6),'Model Performance Data'!$O$6:$DY$6,0)),'Model Performance Data'!$B$8:$B$56,$C1350,'Model Performance Data'!$C$8:$C$56,$D1350)),"-",SUMIFS(INDEX('Model Performance Data'!$O$8:$DY$56,0,MATCH(CONCATENATE($J1350,O$6),'Model Performance Data'!$O$6:$DY$6,0)),'Model Performance Data'!$B$8:$B$56,$C1350,'Model Performance Data'!$C$8:$C$56,$D1350))</f>
        <v>0</v>
      </c>
    </row>
    <row r="1351" spans="2:15" x14ac:dyDescent="0.35">
      <c r="B1351" s="37" t="s">
        <v>80</v>
      </c>
      <c r="C1351" s="38" t="str">
        <f>IF(ISBLANK('Model Performance Data'!$B$60),"-",'Model Performance Data'!$B$60)</f>
        <v>-</v>
      </c>
      <c r="D1351" s="38" t="str">
        <f>IF(ISBLANK('Model Performance Data'!$C$60),"-",'Model Performance Data'!$C$60)</f>
        <v>-</v>
      </c>
      <c r="E1351" s="38" t="str">
        <f>IF(ISBLANK('Model Performance Data'!$D$60),"-",'Model Performance Data'!$D$60)</f>
        <v>-</v>
      </c>
      <c r="F1351" s="38" t="str">
        <f>IF(ISBLANK('Model Performance Data'!$E$60),"-",'Model Performance Data'!$E$60)</f>
        <v>-</v>
      </c>
      <c r="G1351" s="38" t="str">
        <f>IF(ISBLANK('Model Performance Data'!$F$60),"-",'Model Performance Data'!$F$60)</f>
        <v>-</v>
      </c>
      <c r="H1351" s="253">
        <v>4</v>
      </c>
      <c r="I1351" s="253">
        <v>1</v>
      </c>
      <c r="J1351" s="37" t="str">
        <f t="shared" si="68"/>
        <v>41</v>
      </c>
      <c r="K1351" s="38" t="str">
        <f>IF(ISBLANK('Model Performance Data'!$L$60),"-",'Model Performance Data'!$L$60)</f>
        <v>-</v>
      </c>
      <c r="L1351" s="38" t="str">
        <f>IF(ISBLANK('Model Performance Data'!$K$60),"-",'Model Performance Data'!$K$60)</f>
        <v>-</v>
      </c>
      <c r="M1351" s="254">
        <f>IF(ISNA(SUMIFS(INDEX('Model Performance Data'!$O$8:$DY$56,0,MATCH(CONCATENATE($J1351,M$6),'Model Performance Data'!$O$6:$DY$6,0)),'Model Performance Data'!$B$8:$B$56,$C1351,'Model Performance Data'!$C$8:$C$56,$D1351)),"-",SUMIFS(INDEX('Model Performance Data'!$O$8:$DY$56,0,MATCH(CONCATENATE($J1351,M$6),'Model Performance Data'!$O$6:$DY$6,0)),'Model Performance Data'!$B$8:$B$56,$C1351,'Model Performance Data'!$C$8:$C$56,$D1351))</f>
        <v>0</v>
      </c>
      <c r="N1351" s="254">
        <f>IF(ISNA(SUMIFS(INDEX('Model Performance Data'!$O$8:$DY$56,0,MATCH(CONCATENATE($J1351,N$6),'Model Performance Data'!$O$6:$DY$6,0)),'Model Performance Data'!$B$8:$B$56,$C1351,'Model Performance Data'!$C$8:$C$56,$D1351)),"-",SUMIFS(INDEX('Model Performance Data'!$O$8:$DY$56,0,MATCH(CONCATENATE($J1351,N$6),'Model Performance Data'!$O$6:$DY$6,0)),'Model Performance Data'!$B$8:$B$56,$C1351,'Model Performance Data'!$C$8:$C$56,$D1351))</f>
        <v>0</v>
      </c>
      <c r="O1351" s="255">
        <f>IF(ISNA(SUMIFS(INDEX('Model Performance Data'!$O$8:$DY$56,0,MATCH(CONCATENATE($J1351,O$6),'Model Performance Data'!$O$6:$DY$6,0)),'Model Performance Data'!$B$8:$B$56,$C1351,'Model Performance Data'!$C$8:$C$56,$D1351)),"-",SUMIFS(INDEX('Model Performance Data'!$O$8:$DY$56,0,MATCH(CONCATENATE($J1351,O$6),'Model Performance Data'!$O$6:$DY$6,0)),'Model Performance Data'!$B$8:$B$56,$C1351,'Model Performance Data'!$C$8:$C$56,$D1351))</f>
        <v>0</v>
      </c>
    </row>
    <row r="1352" spans="2:15" x14ac:dyDescent="0.35">
      <c r="B1352" s="37" t="s">
        <v>80</v>
      </c>
      <c r="C1352" s="38" t="str">
        <f>IF(ISBLANK('Model Performance Data'!$B$60),"-",'Model Performance Data'!$B$60)</f>
        <v>-</v>
      </c>
      <c r="D1352" s="38" t="str">
        <f>IF(ISBLANK('Model Performance Data'!$C$60),"-",'Model Performance Data'!$C$60)</f>
        <v>-</v>
      </c>
      <c r="E1352" s="38" t="str">
        <f>IF(ISBLANK('Model Performance Data'!$D$60),"-",'Model Performance Data'!$D$60)</f>
        <v>-</v>
      </c>
      <c r="F1352" s="38" t="str">
        <f>IF(ISBLANK('Model Performance Data'!$E$60),"-",'Model Performance Data'!$E$60)</f>
        <v>-</v>
      </c>
      <c r="G1352" s="38" t="str">
        <f>IF(ISBLANK('Model Performance Data'!$F$60),"-",'Model Performance Data'!$F$60)</f>
        <v>-</v>
      </c>
      <c r="H1352" s="253">
        <v>4</v>
      </c>
      <c r="I1352" s="253">
        <v>2</v>
      </c>
      <c r="J1352" s="37" t="str">
        <f t="shared" si="68"/>
        <v>42</v>
      </c>
      <c r="K1352" s="38" t="str">
        <f>IF(ISBLANK('Model Performance Data'!$L$60),"-",'Model Performance Data'!$L$60)</f>
        <v>-</v>
      </c>
      <c r="L1352" s="38" t="str">
        <f>IF(ISBLANK('Model Performance Data'!$K$60),"-",'Model Performance Data'!$K$60)</f>
        <v>-</v>
      </c>
      <c r="M1352" s="254">
        <f>IF(ISNA(SUMIFS(INDEX('Model Performance Data'!$O$8:$DY$56,0,MATCH(CONCATENATE($J1352,M$6),'Model Performance Data'!$O$6:$DY$6,0)),'Model Performance Data'!$B$8:$B$56,$C1352,'Model Performance Data'!$C$8:$C$56,$D1352)),"-",SUMIFS(INDEX('Model Performance Data'!$O$8:$DY$56,0,MATCH(CONCATENATE($J1352,M$6),'Model Performance Data'!$O$6:$DY$6,0)),'Model Performance Data'!$B$8:$B$56,$C1352,'Model Performance Data'!$C$8:$C$56,$D1352))</f>
        <v>0</v>
      </c>
      <c r="N1352" s="254">
        <f>IF(ISNA(SUMIFS(INDEX('Model Performance Data'!$O$8:$DY$56,0,MATCH(CONCATENATE($J1352,N$6),'Model Performance Data'!$O$6:$DY$6,0)),'Model Performance Data'!$B$8:$B$56,$C1352,'Model Performance Data'!$C$8:$C$56,$D1352)),"-",SUMIFS(INDEX('Model Performance Data'!$O$8:$DY$56,0,MATCH(CONCATENATE($J1352,N$6),'Model Performance Data'!$O$6:$DY$6,0)),'Model Performance Data'!$B$8:$B$56,$C1352,'Model Performance Data'!$C$8:$C$56,$D1352))</f>
        <v>0</v>
      </c>
      <c r="O1352" s="255">
        <f>IF(ISNA(SUMIFS(INDEX('Model Performance Data'!$O$8:$DY$56,0,MATCH(CONCATENATE($J1352,O$6),'Model Performance Data'!$O$6:$DY$6,0)),'Model Performance Data'!$B$8:$B$56,$C1352,'Model Performance Data'!$C$8:$C$56,$D1352)),"-",SUMIFS(INDEX('Model Performance Data'!$O$8:$DY$56,0,MATCH(CONCATENATE($J1352,O$6),'Model Performance Data'!$O$6:$DY$6,0)),'Model Performance Data'!$B$8:$B$56,$C1352,'Model Performance Data'!$C$8:$C$56,$D1352))</f>
        <v>0</v>
      </c>
    </row>
    <row r="1353" spans="2:15" x14ac:dyDescent="0.35">
      <c r="B1353" s="37" t="s">
        <v>80</v>
      </c>
      <c r="C1353" s="38" t="str">
        <f>IF(ISBLANK('Model Performance Data'!$B$60),"-",'Model Performance Data'!$B$60)</f>
        <v>-</v>
      </c>
      <c r="D1353" s="38" t="str">
        <f>IF(ISBLANK('Model Performance Data'!$C$60),"-",'Model Performance Data'!$C$60)</f>
        <v>-</v>
      </c>
      <c r="E1353" s="38" t="str">
        <f>IF(ISBLANK('Model Performance Data'!$D$60),"-",'Model Performance Data'!$D$60)</f>
        <v>-</v>
      </c>
      <c r="F1353" s="38" t="str">
        <f>IF(ISBLANK('Model Performance Data'!$E$60),"-",'Model Performance Data'!$E$60)</f>
        <v>-</v>
      </c>
      <c r="G1353" s="38" t="str">
        <f>IF(ISBLANK('Model Performance Data'!$F$60),"-",'Model Performance Data'!$F$60)</f>
        <v>-</v>
      </c>
      <c r="H1353" s="253">
        <v>4</v>
      </c>
      <c r="I1353" s="253">
        <v>3</v>
      </c>
      <c r="J1353" s="37" t="str">
        <f t="shared" si="68"/>
        <v>43</v>
      </c>
      <c r="K1353" s="38" t="str">
        <f>IF(ISBLANK('Model Performance Data'!$L$60),"-",'Model Performance Data'!$L$60)</f>
        <v>-</v>
      </c>
      <c r="L1353" s="38" t="str">
        <f>IF(ISBLANK('Model Performance Data'!$K$60),"-",'Model Performance Data'!$K$60)</f>
        <v>-</v>
      </c>
      <c r="M1353" s="254">
        <f>IF(ISNA(SUMIFS(INDEX('Model Performance Data'!$O$8:$DY$56,0,MATCH(CONCATENATE($J1353,M$6),'Model Performance Data'!$O$6:$DY$6,0)),'Model Performance Data'!$B$8:$B$56,$C1353,'Model Performance Data'!$C$8:$C$56,$D1353)),"-",SUMIFS(INDEX('Model Performance Data'!$O$8:$DY$56,0,MATCH(CONCATENATE($J1353,M$6),'Model Performance Data'!$O$6:$DY$6,0)),'Model Performance Data'!$B$8:$B$56,$C1353,'Model Performance Data'!$C$8:$C$56,$D1353))</f>
        <v>0</v>
      </c>
      <c r="N1353" s="254">
        <f>IF(ISNA(SUMIFS(INDEX('Model Performance Data'!$O$8:$DY$56,0,MATCH(CONCATENATE($J1353,N$6),'Model Performance Data'!$O$6:$DY$6,0)),'Model Performance Data'!$B$8:$B$56,$C1353,'Model Performance Data'!$C$8:$C$56,$D1353)),"-",SUMIFS(INDEX('Model Performance Data'!$O$8:$DY$56,0,MATCH(CONCATENATE($J1353,N$6),'Model Performance Data'!$O$6:$DY$6,0)),'Model Performance Data'!$B$8:$B$56,$C1353,'Model Performance Data'!$C$8:$C$56,$D1353))</f>
        <v>0</v>
      </c>
      <c r="O1353" s="255">
        <f>IF(ISNA(SUMIFS(INDEX('Model Performance Data'!$O$8:$DY$56,0,MATCH(CONCATENATE($J1353,O$6),'Model Performance Data'!$O$6:$DY$6,0)),'Model Performance Data'!$B$8:$B$56,$C1353,'Model Performance Data'!$C$8:$C$56,$D1353)),"-",SUMIFS(INDEX('Model Performance Data'!$O$8:$DY$56,0,MATCH(CONCATENATE($J1353,O$6),'Model Performance Data'!$O$6:$DY$6,0)),'Model Performance Data'!$B$8:$B$56,$C1353,'Model Performance Data'!$C$8:$C$56,$D1353))</f>
        <v>0</v>
      </c>
    </row>
    <row r="1354" spans="2:15" x14ac:dyDescent="0.35">
      <c r="B1354" s="37" t="s">
        <v>80</v>
      </c>
      <c r="C1354" s="38" t="str">
        <f>IF(ISBLANK('Model Performance Data'!$B$60),"-",'Model Performance Data'!$B$60)</f>
        <v>-</v>
      </c>
      <c r="D1354" s="38" t="str">
        <f>IF(ISBLANK('Model Performance Data'!$C$60),"-",'Model Performance Data'!$C$60)</f>
        <v>-</v>
      </c>
      <c r="E1354" s="38" t="str">
        <f>IF(ISBLANK('Model Performance Data'!$D$60),"-",'Model Performance Data'!$D$60)</f>
        <v>-</v>
      </c>
      <c r="F1354" s="38" t="str">
        <f>IF(ISBLANK('Model Performance Data'!$E$60),"-",'Model Performance Data'!$E$60)</f>
        <v>-</v>
      </c>
      <c r="G1354" s="38" t="str">
        <f>IF(ISBLANK('Model Performance Data'!$F$60),"-",'Model Performance Data'!$F$60)</f>
        <v>-</v>
      </c>
      <c r="H1354" s="253">
        <v>4</v>
      </c>
      <c r="I1354" s="253">
        <v>4</v>
      </c>
      <c r="J1354" s="37" t="str">
        <f t="shared" si="68"/>
        <v>44</v>
      </c>
      <c r="K1354" s="38" t="str">
        <f>IF(ISBLANK('Model Performance Data'!$L$60),"-",'Model Performance Data'!$L$60)</f>
        <v>-</v>
      </c>
      <c r="L1354" s="38" t="str">
        <f>IF(ISBLANK('Model Performance Data'!$K$60),"-",'Model Performance Data'!$K$60)</f>
        <v>-</v>
      </c>
      <c r="M1354" s="254">
        <f>IF(ISNA(SUMIFS(INDEX('Model Performance Data'!$O$8:$DY$56,0,MATCH(CONCATENATE($J1354,M$6),'Model Performance Data'!$O$6:$DY$6,0)),'Model Performance Data'!$B$8:$B$56,$C1354,'Model Performance Data'!$C$8:$C$56,$D1354)),"-",SUMIFS(INDEX('Model Performance Data'!$O$8:$DY$56,0,MATCH(CONCATENATE($J1354,M$6),'Model Performance Data'!$O$6:$DY$6,0)),'Model Performance Data'!$B$8:$B$56,$C1354,'Model Performance Data'!$C$8:$C$56,$D1354))</f>
        <v>0</v>
      </c>
      <c r="N1354" s="254">
        <f>IF(ISNA(SUMIFS(INDEX('Model Performance Data'!$O$8:$DY$56,0,MATCH(CONCATENATE($J1354,N$6),'Model Performance Data'!$O$6:$DY$6,0)),'Model Performance Data'!$B$8:$B$56,$C1354,'Model Performance Data'!$C$8:$C$56,$D1354)),"-",SUMIFS(INDEX('Model Performance Data'!$O$8:$DY$56,0,MATCH(CONCATENATE($J1354,N$6),'Model Performance Data'!$O$6:$DY$6,0)),'Model Performance Data'!$B$8:$B$56,$C1354,'Model Performance Data'!$C$8:$C$56,$D1354))</f>
        <v>0</v>
      </c>
      <c r="O1354" s="255">
        <f>IF(ISNA(SUMIFS(INDEX('Model Performance Data'!$O$8:$DY$56,0,MATCH(CONCATENATE($J1354,O$6),'Model Performance Data'!$O$6:$DY$6,0)),'Model Performance Data'!$B$8:$B$56,$C1354,'Model Performance Data'!$C$8:$C$56,$D1354)),"-",SUMIFS(INDEX('Model Performance Data'!$O$8:$DY$56,0,MATCH(CONCATENATE($J1354,O$6),'Model Performance Data'!$O$6:$DY$6,0)),'Model Performance Data'!$B$8:$B$56,$C1354,'Model Performance Data'!$C$8:$C$56,$D1354))</f>
        <v>0</v>
      </c>
    </row>
    <row r="1355" spans="2:15" x14ac:dyDescent="0.35">
      <c r="B1355" s="37" t="s">
        <v>80</v>
      </c>
      <c r="C1355" s="38" t="str">
        <f>IF(ISBLANK('Model Performance Data'!$B$60),"-",'Model Performance Data'!$B$60)</f>
        <v>-</v>
      </c>
      <c r="D1355" s="38" t="str">
        <f>IF(ISBLANK('Model Performance Data'!$C$60),"-",'Model Performance Data'!$C$60)</f>
        <v>-</v>
      </c>
      <c r="E1355" s="38" t="str">
        <f>IF(ISBLANK('Model Performance Data'!$D$60),"-",'Model Performance Data'!$D$60)</f>
        <v>-</v>
      </c>
      <c r="F1355" s="38" t="str">
        <f>IF(ISBLANK('Model Performance Data'!$E$60),"-",'Model Performance Data'!$E$60)</f>
        <v>-</v>
      </c>
      <c r="G1355" s="38" t="str">
        <f>IF(ISBLANK('Model Performance Data'!$F$60),"-",'Model Performance Data'!$F$60)</f>
        <v>-</v>
      </c>
      <c r="H1355" s="253">
        <v>4</v>
      </c>
      <c r="I1355" s="253">
        <v>5</v>
      </c>
      <c r="J1355" s="37" t="str">
        <f t="shared" si="68"/>
        <v>45</v>
      </c>
      <c r="K1355" s="38" t="str">
        <f>IF(ISBLANK('Model Performance Data'!$L$60),"-",'Model Performance Data'!$L$60)</f>
        <v>-</v>
      </c>
      <c r="L1355" s="38" t="str">
        <f>IF(ISBLANK('Model Performance Data'!$K$60),"-",'Model Performance Data'!$K$60)</f>
        <v>-</v>
      </c>
      <c r="M1355" s="254">
        <f>IF(ISNA(SUMIFS(INDEX('Model Performance Data'!$O$8:$DY$56,0,MATCH(CONCATENATE($J1355,M$6),'Model Performance Data'!$O$6:$DY$6,0)),'Model Performance Data'!$B$8:$B$56,$C1355,'Model Performance Data'!$C$8:$C$56,$D1355)),"-",SUMIFS(INDEX('Model Performance Data'!$O$8:$DY$56,0,MATCH(CONCATENATE($J1355,M$6),'Model Performance Data'!$O$6:$DY$6,0)),'Model Performance Data'!$B$8:$B$56,$C1355,'Model Performance Data'!$C$8:$C$56,$D1355))</f>
        <v>0</v>
      </c>
      <c r="N1355" s="254">
        <f>IF(ISNA(SUMIFS(INDEX('Model Performance Data'!$O$8:$DY$56,0,MATCH(CONCATENATE($J1355,N$6),'Model Performance Data'!$O$6:$DY$6,0)),'Model Performance Data'!$B$8:$B$56,$C1355,'Model Performance Data'!$C$8:$C$56,$D1355)),"-",SUMIFS(INDEX('Model Performance Data'!$O$8:$DY$56,0,MATCH(CONCATENATE($J1355,N$6),'Model Performance Data'!$O$6:$DY$6,0)),'Model Performance Data'!$B$8:$B$56,$C1355,'Model Performance Data'!$C$8:$C$56,$D1355))</f>
        <v>0</v>
      </c>
      <c r="O1355" s="255">
        <f>IF(ISNA(SUMIFS(INDEX('Model Performance Data'!$O$8:$DY$56,0,MATCH(CONCATENATE($J1355,O$6),'Model Performance Data'!$O$6:$DY$6,0)),'Model Performance Data'!$B$8:$B$56,$C1355,'Model Performance Data'!$C$8:$C$56,$D1355)),"-",SUMIFS(INDEX('Model Performance Data'!$O$8:$DY$56,0,MATCH(CONCATENATE($J1355,O$6),'Model Performance Data'!$O$6:$DY$6,0)),'Model Performance Data'!$B$8:$B$56,$C1355,'Model Performance Data'!$C$8:$C$56,$D1355))</f>
        <v>0</v>
      </c>
    </row>
    <row r="1356" spans="2:15" x14ac:dyDescent="0.35">
      <c r="B1356" s="37" t="s">
        <v>80</v>
      </c>
      <c r="C1356" s="38" t="str">
        <f>IF(ISBLANK('Model Performance Data'!$B$60),"-",'Model Performance Data'!$B$60)</f>
        <v>-</v>
      </c>
      <c r="D1356" s="38" t="str">
        <f>IF(ISBLANK('Model Performance Data'!$C$60),"-",'Model Performance Data'!$C$60)</f>
        <v>-</v>
      </c>
      <c r="E1356" s="38" t="str">
        <f>IF(ISBLANK('Model Performance Data'!$D$60),"-",'Model Performance Data'!$D$60)</f>
        <v>-</v>
      </c>
      <c r="F1356" s="38" t="str">
        <f>IF(ISBLANK('Model Performance Data'!$E$60),"-",'Model Performance Data'!$E$60)</f>
        <v>-</v>
      </c>
      <c r="G1356" s="38" t="str">
        <f>IF(ISBLANK('Model Performance Data'!$F$60),"-",'Model Performance Data'!$F$60)</f>
        <v>-</v>
      </c>
      <c r="H1356" s="253">
        <v>4</v>
      </c>
      <c r="I1356" s="253" t="s">
        <v>65</v>
      </c>
      <c r="J1356" s="37" t="str">
        <f t="shared" si="68"/>
        <v>4Goal</v>
      </c>
      <c r="K1356" s="38" t="str">
        <f>IF(ISBLANK('Model Performance Data'!$L$60),"-",'Model Performance Data'!$L$60)</f>
        <v>-</v>
      </c>
      <c r="L1356" s="38" t="str">
        <f>IF(ISBLANK('Model Performance Data'!$K$60),"-",'Model Performance Data'!$K$60)</f>
        <v>-</v>
      </c>
      <c r="M1356" s="254" t="str">
        <f>IF(ISNA(SUMIFS(INDEX('Model Performance Data'!$O$8:$DY$56,0,MATCH(CONCATENATE($J1356,M$6),'Model Performance Data'!$O$6:$DY$6,0)),'Model Performance Data'!$B$8:$B$56,$C1356,'Model Performance Data'!$C$8:$C$56,$D1356)),"-",SUMIFS(INDEX('Model Performance Data'!$O$8:$DY$56,0,MATCH(CONCATENATE($J1356,M$6),'Model Performance Data'!$O$6:$DY$6,0)),'Model Performance Data'!$B$8:$B$56,$C1356,'Model Performance Data'!$C$8:$C$56,$D1356))</f>
        <v>-</v>
      </c>
      <c r="N1356" s="254" t="str">
        <f>IF(ISNA(SUMIFS(INDEX('Model Performance Data'!$O$8:$DY$56,0,MATCH(CONCATENATE($J1356,N$6),'Model Performance Data'!$O$6:$DY$6,0)),'Model Performance Data'!$B$8:$B$56,$C1356,'Model Performance Data'!$C$8:$C$56,$D1356)),"-",SUMIFS(INDEX('Model Performance Data'!$O$8:$DY$56,0,MATCH(CONCATENATE($J1356,N$6),'Model Performance Data'!$O$6:$DY$6,0)),'Model Performance Data'!$B$8:$B$56,$C1356,'Model Performance Data'!$C$8:$C$56,$D1356))</f>
        <v>-</v>
      </c>
      <c r="O1356" s="255">
        <f>IF(ISNA(SUMIFS(INDEX('Model Performance Data'!$O$8:$DY$56,0,MATCH(CONCATENATE($J1356,O$6),'Model Performance Data'!$O$6:$DY$6,0)),'Model Performance Data'!$B$8:$B$56,$C1356,'Model Performance Data'!$C$8:$C$56,$D1356)),"-",SUMIFS(INDEX('Model Performance Data'!$O$8:$DY$56,0,MATCH(CONCATENATE($J1356,O$6),'Model Performance Data'!$O$6:$DY$6,0)),'Model Performance Data'!$B$8:$B$56,$C1356,'Model Performance Data'!$C$8:$C$56,$D1356))</f>
        <v>0</v>
      </c>
    </row>
    <row r="1357" spans="2:15" x14ac:dyDescent="0.35">
      <c r="B1357" s="37" t="s">
        <v>80</v>
      </c>
      <c r="C1357" s="38" t="str">
        <f>IF(ISBLANK('Model Performance Data'!$B$61),"-",'Model Performance Data'!$B$61)</f>
        <v>-</v>
      </c>
      <c r="D1357" s="38" t="str">
        <f>IF(ISBLANK('Model Performance Data'!$C$61),"-",'Model Performance Data'!$C$61)</f>
        <v>-</v>
      </c>
      <c r="E1357" s="38" t="str">
        <f>IF(ISBLANK('Model Performance Data'!$D$61),"-",'Model Performance Data'!$D$61)</f>
        <v>-</v>
      </c>
      <c r="F1357" s="38" t="str">
        <f>IF(ISBLANK('Model Performance Data'!$E$61),"-",'Model Performance Data'!$E$61)</f>
        <v>-</v>
      </c>
      <c r="G1357" s="38" t="str">
        <f>IF(ISBLANK('Model Performance Data'!$F$61),"-",'Model Performance Data'!$F$61)</f>
        <v>-</v>
      </c>
      <c r="H1357" s="253" t="s">
        <v>64</v>
      </c>
      <c r="I1357" s="253" t="s">
        <v>64</v>
      </c>
      <c r="J1357" s="37" t="str">
        <f t="shared" si="68"/>
        <v>BaselineBaseline</v>
      </c>
      <c r="K1357" s="38" t="str">
        <f>IF(ISBLANK('Model Performance Data'!$L$61),"-",'Model Performance Data'!$L$61)</f>
        <v>-</v>
      </c>
      <c r="L1357" s="38" t="str">
        <f>IF(ISBLANK('Model Performance Data'!$K$61),"-",'Model Performance Data'!$K$61)</f>
        <v>-</v>
      </c>
      <c r="M1357" s="254">
        <f>IF(ISNA(SUMIFS(INDEX('Model Performance Data'!$O$8:$DY$56,0,MATCH(CONCATENATE($J1357,M$6),'Model Performance Data'!$O$6:$DY$6,0)),'Model Performance Data'!$B$8:$B$56,$C1357,'Model Performance Data'!$C$8:$C$56,$D1357)),"-",SUMIFS(INDEX('Model Performance Data'!$O$8:$DY$56,0,MATCH(CONCATENATE($J1357,M$6),'Model Performance Data'!$O$6:$DY$6,0)),'Model Performance Data'!$B$8:$B$56,$C1357,'Model Performance Data'!$C$8:$C$56,$D1357))</f>
        <v>0</v>
      </c>
      <c r="N1357" s="254">
        <f>IF(ISNA(SUMIFS(INDEX('Model Performance Data'!$O$8:$DY$56,0,MATCH(CONCATENATE($J1357,N$6),'Model Performance Data'!$O$6:$DY$6,0)),'Model Performance Data'!$B$8:$B$56,$C1357,'Model Performance Data'!$C$8:$C$56,$D1357)),"-",SUMIFS(INDEX('Model Performance Data'!$O$8:$DY$56,0,MATCH(CONCATENATE($J1357,N$6),'Model Performance Data'!$O$6:$DY$6,0)),'Model Performance Data'!$B$8:$B$56,$C1357,'Model Performance Data'!$C$8:$C$56,$D1357))</f>
        <v>0</v>
      </c>
      <c r="O1357" s="255">
        <f>IF(ISNA(SUMIFS(INDEX('Model Performance Data'!$O$8:$DY$56,0,MATCH(CONCATENATE($J1357,O$6),'Model Performance Data'!$O$6:$DY$6,0)),'Model Performance Data'!$B$8:$B$56,$C1357,'Model Performance Data'!$C$8:$C$56,$D1357)),"-",SUMIFS(INDEX('Model Performance Data'!$O$8:$DY$56,0,MATCH(CONCATENATE($J1357,O$6),'Model Performance Data'!$O$6:$DY$6,0)),'Model Performance Data'!$B$8:$B$56,$C1357,'Model Performance Data'!$C$8:$C$56,$D1357))</f>
        <v>0</v>
      </c>
    </row>
    <row r="1358" spans="2:15" x14ac:dyDescent="0.35">
      <c r="B1358" s="37" t="s">
        <v>80</v>
      </c>
      <c r="C1358" s="38" t="str">
        <f>IF(ISBLANK('Model Performance Data'!$B$61),"-",'Model Performance Data'!$B$61)</f>
        <v>-</v>
      </c>
      <c r="D1358" s="38" t="str">
        <f>IF(ISBLANK('Model Performance Data'!$C$61),"-",'Model Performance Data'!$C$61)</f>
        <v>-</v>
      </c>
      <c r="E1358" s="38" t="str">
        <f>IF(ISBLANK('Model Performance Data'!$D$61),"-",'Model Performance Data'!$D$61)</f>
        <v>-</v>
      </c>
      <c r="F1358" s="38" t="str">
        <f>IF(ISBLANK('Model Performance Data'!$E$61),"-",'Model Performance Data'!$E$61)</f>
        <v>-</v>
      </c>
      <c r="G1358" s="38" t="str">
        <f>IF(ISBLANK('Model Performance Data'!$F$61),"-",'Model Performance Data'!$F$61)</f>
        <v>-</v>
      </c>
      <c r="H1358" s="253">
        <v>1</v>
      </c>
      <c r="I1358" s="253">
        <v>1</v>
      </c>
      <c r="J1358" s="37" t="str">
        <f t="shared" si="68"/>
        <v>11</v>
      </c>
      <c r="K1358" s="38" t="str">
        <f>IF(ISBLANK('Model Performance Data'!$L$61),"-",'Model Performance Data'!$L$61)</f>
        <v>-</v>
      </c>
      <c r="L1358" s="38" t="str">
        <f>IF(ISBLANK('Model Performance Data'!$K$61),"-",'Model Performance Data'!$K$61)</f>
        <v>-</v>
      </c>
      <c r="M1358" s="254">
        <f>IF(ISNA(SUMIFS(INDEX('Model Performance Data'!$O$8:$DY$56,0,MATCH(CONCATENATE($J1358,M$6),'Model Performance Data'!$O$6:$DY$6,0)),'Model Performance Data'!$B$8:$B$56,$C1358,'Model Performance Data'!$C$8:$C$56,$D1358)),"-",SUMIFS(INDEX('Model Performance Data'!$O$8:$DY$56,0,MATCH(CONCATENATE($J1358,M$6),'Model Performance Data'!$O$6:$DY$6,0)),'Model Performance Data'!$B$8:$B$56,$C1358,'Model Performance Data'!$C$8:$C$56,$D1358))</f>
        <v>0</v>
      </c>
      <c r="N1358" s="254">
        <f>IF(ISNA(SUMIFS(INDEX('Model Performance Data'!$O$8:$DY$56,0,MATCH(CONCATENATE($J1358,N$6),'Model Performance Data'!$O$6:$DY$6,0)),'Model Performance Data'!$B$8:$B$56,$C1358,'Model Performance Data'!$C$8:$C$56,$D1358)),"-",SUMIFS(INDEX('Model Performance Data'!$O$8:$DY$56,0,MATCH(CONCATENATE($J1358,N$6),'Model Performance Data'!$O$6:$DY$6,0)),'Model Performance Data'!$B$8:$B$56,$C1358,'Model Performance Data'!$C$8:$C$56,$D1358))</f>
        <v>0</v>
      </c>
      <c r="O1358" s="255">
        <f>IF(ISNA(SUMIFS(INDEX('Model Performance Data'!$O$8:$DY$56,0,MATCH(CONCATENATE($J1358,O$6),'Model Performance Data'!$O$6:$DY$6,0)),'Model Performance Data'!$B$8:$B$56,$C1358,'Model Performance Data'!$C$8:$C$56,$D1358)),"-",SUMIFS(INDEX('Model Performance Data'!$O$8:$DY$56,0,MATCH(CONCATENATE($J1358,O$6),'Model Performance Data'!$O$6:$DY$6,0)),'Model Performance Data'!$B$8:$B$56,$C1358,'Model Performance Data'!$C$8:$C$56,$D1358))</f>
        <v>0</v>
      </c>
    </row>
    <row r="1359" spans="2:15" x14ac:dyDescent="0.35">
      <c r="B1359" s="37" t="s">
        <v>80</v>
      </c>
      <c r="C1359" s="38" t="str">
        <f>IF(ISBLANK('Model Performance Data'!$B$61),"-",'Model Performance Data'!$B$61)</f>
        <v>-</v>
      </c>
      <c r="D1359" s="38" t="str">
        <f>IF(ISBLANK('Model Performance Data'!$C$61),"-",'Model Performance Data'!$C$61)</f>
        <v>-</v>
      </c>
      <c r="E1359" s="38" t="str">
        <f>IF(ISBLANK('Model Performance Data'!$D$61),"-",'Model Performance Data'!$D$61)</f>
        <v>-</v>
      </c>
      <c r="F1359" s="38" t="str">
        <f>IF(ISBLANK('Model Performance Data'!$E$61),"-",'Model Performance Data'!$E$61)</f>
        <v>-</v>
      </c>
      <c r="G1359" s="38" t="str">
        <f>IF(ISBLANK('Model Performance Data'!$F$61),"-",'Model Performance Data'!$F$61)</f>
        <v>-</v>
      </c>
      <c r="H1359" s="253">
        <v>1</v>
      </c>
      <c r="I1359" s="253">
        <v>2</v>
      </c>
      <c r="J1359" s="37" t="str">
        <f t="shared" si="68"/>
        <v>12</v>
      </c>
      <c r="K1359" s="38" t="str">
        <f>IF(ISBLANK('Model Performance Data'!$L$61),"-",'Model Performance Data'!$L$61)</f>
        <v>-</v>
      </c>
      <c r="L1359" s="38" t="str">
        <f>IF(ISBLANK('Model Performance Data'!$K$61),"-",'Model Performance Data'!$K$61)</f>
        <v>-</v>
      </c>
      <c r="M1359" s="254">
        <f>IF(ISNA(SUMIFS(INDEX('Model Performance Data'!$O$8:$DY$56,0,MATCH(CONCATENATE($J1359,M$6),'Model Performance Data'!$O$6:$DY$6,0)),'Model Performance Data'!$B$8:$B$56,$C1359,'Model Performance Data'!$C$8:$C$56,$D1359)),"-",SUMIFS(INDEX('Model Performance Data'!$O$8:$DY$56,0,MATCH(CONCATENATE($J1359,M$6),'Model Performance Data'!$O$6:$DY$6,0)),'Model Performance Data'!$B$8:$B$56,$C1359,'Model Performance Data'!$C$8:$C$56,$D1359))</f>
        <v>0</v>
      </c>
      <c r="N1359" s="254">
        <f>IF(ISNA(SUMIFS(INDEX('Model Performance Data'!$O$8:$DY$56,0,MATCH(CONCATENATE($J1359,N$6),'Model Performance Data'!$O$6:$DY$6,0)),'Model Performance Data'!$B$8:$B$56,$C1359,'Model Performance Data'!$C$8:$C$56,$D1359)),"-",SUMIFS(INDEX('Model Performance Data'!$O$8:$DY$56,0,MATCH(CONCATENATE($J1359,N$6),'Model Performance Data'!$O$6:$DY$6,0)),'Model Performance Data'!$B$8:$B$56,$C1359,'Model Performance Data'!$C$8:$C$56,$D1359))</f>
        <v>0</v>
      </c>
      <c r="O1359" s="255">
        <f>IF(ISNA(SUMIFS(INDEX('Model Performance Data'!$O$8:$DY$56,0,MATCH(CONCATENATE($J1359,O$6),'Model Performance Data'!$O$6:$DY$6,0)),'Model Performance Data'!$B$8:$B$56,$C1359,'Model Performance Data'!$C$8:$C$56,$D1359)),"-",SUMIFS(INDEX('Model Performance Data'!$O$8:$DY$56,0,MATCH(CONCATENATE($J1359,O$6),'Model Performance Data'!$O$6:$DY$6,0)),'Model Performance Data'!$B$8:$B$56,$C1359,'Model Performance Data'!$C$8:$C$56,$D1359))</f>
        <v>0</v>
      </c>
    </row>
    <row r="1360" spans="2:15" x14ac:dyDescent="0.35">
      <c r="B1360" s="37" t="s">
        <v>80</v>
      </c>
      <c r="C1360" s="38" t="str">
        <f>IF(ISBLANK('Model Performance Data'!$B$61),"-",'Model Performance Data'!$B$61)</f>
        <v>-</v>
      </c>
      <c r="D1360" s="38" t="str">
        <f>IF(ISBLANK('Model Performance Data'!$C$61),"-",'Model Performance Data'!$C$61)</f>
        <v>-</v>
      </c>
      <c r="E1360" s="38" t="str">
        <f>IF(ISBLANK('Model Performance Data'!$D$61),"-",'Model Performance Data'!$D$61)</f>
        <v>-</v>
      </c>
      <c r="F1360" s="38" t="str">
        <f>IF(ISBLANK('Model Performance Data'!$E$61),"-",'Model Performance Data'!$E$61)</f>
        <v>-</v>
      </c>
      <c r="G1360" s="38" t="str">
        <f>IF(ISBLANK('Model Performance Data'!$F$61),"-",'Model Performance Data'!$F$61)</f>
        <v>-</v>
      </c>
      <c r="H1360" s="253">
        <v>1</v>
      </c>
      <c r="I1360" s="253">
        <v>3</v>
      </c>
      <c r="J1360" s="37" t="str">
        <f t="shared" si="68"/>
        <v>13</v>
      </c>
      <c r="K1360" s="38" t="str">
        <f>IF(ISBLANK('Model Performance Data'!$L$61),"-",'Model Performance Data'!$L$61)</f>
        <v>-</v>
      </c>
      <c r="L1360" s="38" t="str">
        <f>IF(ISBLANK('Model Performance Data'!$K$61),"-",'Model Performance Data'!$K$61)</f>
        <v>-</v>
      </c>
      <c r="M1360" s="254">
        <f>IF(ISNA(SUMIFS(INDEX('Model Performance Data'!$O$8:$DY$56,0,MATCH(CONCATENATE($J1360,M$6),'Model Performance Data'!$O$6:$DY$6,0)),'Model Performance Data'!$B$8:$B$56,$C1360,'Model Performance Data'!$C$8:$C$56,$D1360)),"-",SUMIFS(INDEX('Model Performance Data'!$O$8:$DY$56,0,MATCH(CONCATENATE($J1360,M$6),'Model Performance Data'!$O$6:$DY$6,0)),'Model Performance Data'!$B$8:$B$56,$C1360,'Model Performance Data'!$C$8:$C$56,$D1360))</f>
        <v>0</v>
      </c>
      <c r="N1360" s="254">
        <f>IF(ISNA(SUMIFS(INDEX('Model Performance Data'!$O$8:$DY$56,0,MATCH(CONCATENATE($J1360,N$6),'Model Performance Data'!$O$6:$DY$6,0)),'Model Performance Data'!$B$8:$B$56,$C1360,'Model Performance Data'!$C$8:$C$56,$D1360)),"-",SUMIFS(INDEX('Model Performance Data'!$O$8:$DY$56,0,MATCH(CONCATENATE($J1360,N$6),'Model Performance Data'!$O$6:$DY$6,0)),'Model Performance Data'!$B$8:$B$56,$C1360,'Model Performance Data'!$C$8:$C$56,$D1360))</f>
        <v>0</v>
      </c>
      <c r="O1360" s="255">
        <f>IF(ISNA(SUMIFS(INDEX('Model Performance Data'!$O$8:$DY$56,0,MATCH(CONCATENATE($J1360,O$6),'Model Performance Data'!$O$6:$DY$6,0)),'Model Performance Data'!$B$8:$B$56,$C1360,'Model Performance Data'!$C$8:$C$56,$D1360)),"-",SUMIFS(INDEX('Model Performance Data'!$O$8:$DY$56,0,MATCH(CONCATENATE($J1360,O$6),'Model Performance Data'!$O$6:$DY$6,0)),'Model Performance Data'!$B$8:$B$56,$C1360,'Model Performance Data'!$C$8:$C$56,$D1360))</f>
        <v>0</v>
      </c>
    </row>
    <row r="1361" spans="2:15" x14ac:dyDescent="0.35">
      <c r="B1361" s="37" t="s">
        <v>80</v>
      </c>
      <c r="C1361" s="38" t="str">
        <f>IF(ISBLANK('Model Performance Data'!$B$61),"-",'Model Performance Data'!$B$61)</f>
        <v>-</v>
      </c>
      <c r="D1361" s="38" t="str">
        <f>IF(ISBLANK('Model Performance Data'!$C$61),"-",'Model Performance Data'!$C$61)</f>
        <v>-</v>
      </c>
      <c r="E1361" s="38" t="str">
        <f>IF(ISBLANK('Model Performance Data'!$D$61),"-",'Model Performance Data'!$D$61)</f>
        <v>-</v>
      </c>
      <c r="F1361" s="38" t="str">
        <f>IF(ISBLANK('Model Performance Data'!$E$61),"-",'Model Performance Data'!$E$61)</f>
        <v>-</v>
      </c>
      <c r="G1361" s="38" t="str">
        <f>IF(ISBLANK('Model Performance Data'!$F$61),"-",'Model Performance Data'!$F$61)</f>
        <v>-</v>
      </c>
      <c r="H1361" s="253">
        <v>1</v>
      </c>
      <c r="I1361" s="253">
        <v>4</v>
      </c>
      <c r="J1361" s="37" t="str">
        <f t="shared" si="68"/>
        <v>14</v>
      </c>
      <c r="K1361" s="38" t="str">
        <f>IF(ISBLANK('Model Performance Data'!$L$61),"-",'Model Performance Data'!$L$61)</f>
        <v>-</v>
      </c>
      <c r="L1361" s="38" t="str">
        <f>IF(ISBLANK('Model Performance Data'!$K$61),"-",'Model Performance Data'!$K$61)</f>
        <v>-</v>
      </c>
      <c r="M1361" s="254">
        <f>IF(ISNA(SUMIFS(INDEX('Model Performance Data'!$O$8:$DY$56,0,MATCH(CONCATENATE($J1361,M$6),'Model Performance Data'!$O$6:$DY$6,0)),'Model Performance Data'!$B$8:$B$56,$C1361,'Model Performance Data'!$C$8:$C$56,$D1361)),"-",SUMIFS(INDEX('Model Performance Data'!$O$8:$DY$56,0,MATCH(CONCATENATE($J1361,M$6),'Model Performance Data'!$O$6:$DY$6,0)),'Model Performance Data'!$B$8:$B$56,$C1361,'Model Performance Data'!$C$8:$C$56,$D1361))</f>
        <v>0</v>
      </c>
      <c r="N1361" s="254">
        <f>IF(ISNA(SUMIFS(INDEX('Model Performance Data'!$O$8:$DY$56,0,MATCH(CONCATENATE($J1361,N$6),'Model Performance Data'!$O$6:$DY$6,0)),'Model Performance Data'!$B$8:$B$56,$C1361,'Model Performance Data'!$C$8:$C$56,$D1361)),"-",SUMIFS(INDEX('Model Performance Data'!$O$8:$DY$56,0,MATCH(CONCATENATE($J1361,N$6),'Model Performance Data'!$O$6:$DY$6,0)),'Model Performance Data'!$B$8:$B$56,$C1361,'Model Performance Data'!$C$8:$C$56,$D1361))</f>
        <v>0</v>
      </c>
      <c r="O1361" s="255">
        <f>IF(ISNA(SUMIFS(INDEX('Model Performance Data'!$O$8:$DY$56,0,MATCH(CONCATENATE($J1361,O$6),'Model Performance Data'!$O$6:$DY$6,0)),'Model Performance Data'!$B$8:$B$56,$C1361,'Model Performance Data'!$C$8:$C$56,$D1361)),"-",SUMIFS(INDEX('Model Performance Data'!$O$8:$DY$56,0,MATCH(CONCATENATE($J1361,O$6),'Model Performance Data'!$O$6:$DY$6,0)),'Model Performance Data'!$B$8:$B$56,$C1361,'Model Performance Data'!$C$8:$C$56,$D1361))</f>
        <v>0</v>
      </c>
    </row>
    <row r="1362" spans="2:15" x14ac:dyDescent="0.35">
      <c r="B1362" s="37" t="s">
        <v>80</v>
      </c>
      <c r="C1362" s="38" t="str">
        <f>IF(ISBLANK('Model Performance Data'!$B$61),"-",'Model Performance Data'!$B$61)</f>
        <v>-</v>
      </c>
      <c r="D1362" s="38" t="str">
        <f>IF(ISBLANK('Model Performance Data'!$C$61),"-",'Model Performance Data'!$C$61)</f>
        <v>-</v>
      </c>
      <c r="E1362" s="38" t="str">
        <f>IF(ISBLANK('Model Performance Data'!$D$61),"-",'Model Performance Data'!$D$61)</f>
        <v>-</v>
      </c>
      <c r="F1362" s="38" t="str">
        <f>IF(ISBLANK('Model Performance Data'!$E$61),"-",'Model Performance Data'!$E$61)</f>
        <v>-</v>
      </c>
      <c r="G1362" s="38" t="str">
        <f>IF(ISBLANK('Model Performance Data'!$F$61),"-",'Model Performance Data'!$F$61)</f>
        <v>-</v>
      </c>
      <c r="H1362" s="253">
        <v>1</v>
      </c>
      <c r="I1362" s="253">
        <v>5</v>
      </c>
      <c r="J1362" s="37" t="str">
        <f t="shared" si="68"/>
        <v>15</v>
      </c>
      <c r="K1362" s="38" t="str">
        <f>IF(ISBLANK('Model Performance Data'!$L$61),"-",'Model Performance Data'!$L$61)</f>
        <v>-</v>
      </c>
      <c r="L1362" s="38" t="str">
        <f>IF(ISBLANK('Model Performance Data'!$K$61),"-",'Model Performance Data'!$K$61)</f>
        <v>-</v>
      </c>
      <c r="M1362" s="254">
        <f>IF(ISNA(SUMIFS(INDEX('Model Performance Data'!$O$8:$DY$56,0,MATCH(CONCATENATE($J1362,M$6),'Model Performance Data'!$O$6:$DY$6,0)),'Model Performance Data'!$B$8:$B$56,$C1362,'Model Performance Data'!$C$8:$C$56,$D1362)),"-",SUMIFS(INDEX('Model Performance Data'!$O$8:$DY$56,0,MATCH(CONCATENATE($J1362,M$6),'Model Performance Data'!$O$6:$DY$6,0)),'Model Performance Data'!$B$8:$B$56,$C1362,'Model Performance Data'!$C$8:$C$56,$D1362))</f>
        <v>0</v>
      </c>
      <c r="N1362" s="254">
        <f>IF(ISNA(SUMIFS(INDEX('Model Performance Data'!$O$8:$DY$56,0,MATCH(CONCATENATE($J1362,N$6),'Model Performance Data'!$O$6:$DY$6,0)),'Model Performance Data'!$B$8:$B$56,$C1362,'Model Performance Data'!$C$8:$C$56,$D1362)),"-",SUMIFS(INDEX('Model Performance Data'!$O$8:$DY$56,0,MATCH(CONCATENATE($J1362,N$6),'Model Performance Data'!$O$6:$DY$6,0)),'Model Performance Data'!$B$8:$B$56,$C1362,'Model Performance Data'!$C$8:$C$56,$D1362))</f>
        <v>0</v>
      </c>
      <c r="O1362" s="255">
        <f>IF(ISNA(SUMIFS(INDEX('Model Performance Data'!$O$8:$DY$56,0,MATCH(CONCATENATE($J1362,O$6),'Model Performance Data'!$O$6:$DY$6,0)),'Model Performance Data'!$B$8:$B$56,$C1362,'Model Performance Data'!$C$8:$C$56,$D1362)),"-",SUMIFS(INDEX('Model Performance Data'!$O$8:$DY$56,0,MATCH(CONCATENATE($J1362,O$6),'Model Performance Data'!$O$6:$DY$6,0)),'Model Performance Data'!$B$8:$B$56,$C1362,'Model Performance Data'!$C$8:$C$56,$D1362))</f>
        <v>0</v>
      </c>
    </row>
    <row r="1363" spans="2:15" x14ac:dyDescent="0.35">
      <c r="B1363" s="37" t="s">
        <v>80</v>
      </c>
      <c r="C1363" s="38" t="str">
        <f>IF(ISBLANK('Model Performance Data'!$B$61),"-",'Model Performance Data'!$B$61)</f>
        <v>-</v>
      </c>
      <c r="D1363" s="38" t="str">
        <f>IF(ISBLANK('Model Performance Data'!$C$61),"-",'Model Performance Data'!$C$61)</f>
        <v>-</v>
      </c>
      <c r="E1363" s="38" t="str">
        <f>IF(ISBLANK('Model Performance Data'!$D$61),"-",'Model Performance Data'!$D$61)</f>
        <v>-</v>
      </c>
      <c r="F1363" s="38" t="str">
        <f>IF(ISBLANK('Model Performance Data'!$E$61),"-",'Model Performance Data'!$E$61)</f>
        <v>-</v>
      </c>
      <c r="G1363" s="38" t="str">
        <f>IF(ISBLANK('Model Performance Data'!$F$61),"-",'Model Performance Data'!$F$61)</f>
        <v>-</v>
      </c>
      <c r="H1363" s="253">
        <v>1</v>
      </c>
      <c r="I1363" s="253" t="s">
        <v>65</v>
      </c>
      <c r="J1363" s="37" t="str">
        <f t="shared" si="68"/>
        <v>1Goal</v>
      </c>
      <c r="K1363" s="38" t="str">
        <f>IF(ISBLANK('Model Performance Data'!$L$61),"-",'Model Performance Data'!$L$61)</f>
        <v>-</v>
      </c>
      <c r="L1363" s="38" t="str">
        <f>IF(ISBLANK('Model Performance Data'!$K$61),"-",'Model Performance Data'!$K$61)</f>
        <v>-</v>
      </c>
      <c r="M1363" s="254" t="str">
        <f>IF(ISNA(SUMIFS(INDEX('Model Performance Data'!$O$8:$DY$56,0,MATCH(CONCATENATE($J1363,M$6),'Model Performance Data'!$O$6:$DY$6,0)),'Model Performance Data'!$B$8:$B$56,$C1363,'Model Performance Data'!$C$8:$C$56,$D1363)),"-",SUMIFS(INDEX('Model Performance Data'!$O$8:$DY$56,0,MATCH(CONCATENATE($J1363,M$6),'Model Performance Data'!$O$6:$DY$6,0)),'Model Performance Data'!$B$8:$B$56,$C1363,'Model Performance Data'!$C$8:$C$56,$D1363))</f>
        <v>-</v>
      </c>
      <c r="N1363" s="254" t="str">
        <f>IF(ISNA(SUMIFS(INDEX('Model Performance Data'!$O$8:$DY$56,0,MATCH(CONCATENATE($J1363,N$6),'Model Performance Data'!$O$6:$DY$6,0)),'Model Performance Data'!$B$8:$B$56,$C1363,'Model Performance Data'!$C$8:$C$56,$D1363)),"-",SUMIFS(INDEX('Model Performance Data'!$O$8:$DY$56,0,MATCH(CONCATENATE($J1363,N$6),'Model Performance Data'!$O$6:$DY$6,0)),'Model Performance Data'!$B$8:$B$56,$C1363,'Model Performance Data'!$C$8:$C$56,$D1363))</f>
        <v>-</v>
      </c>
      <c r="O1363" s="255">
        <f>IF(ISNA(SUMIFS(INDEX('Model Performance Data'!$O$8:$DY$56,0,MATCH(CONCATENATE($J1363,O$6),'Model Performance Data'!$O$6:$DY$6,0)),'Model Performance Data'!$B$8:$B$56,$C1363,'Model Performance Data'!$C$8:$C$56,$D1363)),"-",SUMIFS(INDEX('Model Performance Data'!$O$8:$DY$56,0,MATCH(CONCATENATE($J1363,O$6),'Model Performance Data'!$O$6:$DY$6,0)),'Model Performance Data'!$B$8:$B$56,$C1363,'Model Performance Data'!$C$8:$C$56,$D1363))</f>
        <v>0</v>
      </c>
    </row>
    <row r="1364" spans="2:15" x14ac:dyDescent="0.35">
      <c r="B1364" s="37" t="s">
        <v>80</v>
      </c>
      <c r="C1364" s="38" t="str">
        <f>IF(ISBLANK('Model Performance Data'!$B$61),"-",'Model Performance Data'!$B$61)</f>
        <v>-</v>
      </c>
      <c r="D1364" s="38" t="str">
        <f>IF(ISBLANK('Model Performance Data'!$C$61),"-",'Model Performance Data'!$C$61)</f>
        <v>-</v>
      </c>
      <c r="E1364" s="38" t="str">
        <f>IF(ISBLANK('Model Performance Data'!$D$61),"-",'Model Performance Data'!$D$61)</f>
        <v>-</v>
      </c>
      <c r="F1364" s="38" t="str">
        <f>IF(ISBLANK('Model Performance Data'!$E$61),"-",'Model Performance Data'!$E$61)</f>
        <v>-</v>
      </c>
      <c r="G1364" s="38" t="str">
        <f>IF(ISBLANK('Model Performance Data'!$F$61),"-",'Model Performance Data'!$F$61)</f>
        <v>-</v>
      </c>
      <c r="H1364" s="253">
        <v>2</v>
      </c>
      <c r="I1364" s="253">
        <v>1</v>
      </c>
      <c r="J1364" s="37" t="str">
        <f t="shared" si="68"/>
        <v>21</v>
      </c>
      <c r="K1364" s="38" t="str">
        <f>IF(ISBLANK('Model Performance Data'!$L$61),"-",'Model Performance Data'!$L$61)</f>
        <v>-</v>
      </c>
      <c r="L1364" s="38" t="str">
        <f>IF(ISBLANK('Model Performance Data'!$K$61),"-",'Model Performance Data'!$K$61)</f>
        <v>-</v>
      </c>
      <c r="M1364" s="254">
        <f>IF(ISNA(SUMIFS(INDEX('Model Performance Data'!$O$8:$DY$56,0,MATCH(CONCATENATE($J1364,M$6),'Model Performance Data'!$O$6:$DY$6,0)),'Model Performance Data'!$B$8:$B$56,$C1364,'Model Performance Data'!$C$8:$C$56,$D1364)),"-",SUMIFS(INDEX('Model Performance Data'!$O$8:$DY$56,0,MATCH(CONCATENATE($J1364,M$6),'Model Performance Data'!$O$6:$DY$6,0)),'Model Performance Data'!$B$8:$B$56,$C1364,'Model Performance Data'!$C$8:$C$56,$D1364))</f>
        <v>0</v>
      </c>
      <c r="N1364" s="254">
        <f>IF(ISNA(SUMIFS(INDEX('Model Performance Data'!$O$8:$DY$56,0,MATCH(CONCATENATE($J1364,N$6),'Model Performance Data'!$O$6:$DY$6,0)),'Model Performance Data'!$B$8:$B$56,$C1364,'Model Performance Data'!$C$8:$C$56,$D1364)),"-",SUMIFS(INDEX('Model Performance Data'!$O$8:$DY$56,0,MATCH(CONCATENATE($J1364,N$6),'Model Performance Data'!$O$6:$DY$6,0)),'Model Performance Data'!$B$8:$B$56,$C1364,'Model Performance Data'!$C$8:$C$56,$D1364))</f>
        <v>0</v>
      </c>
      <c r="O1364" s="255">
        <f>IF(ISNA(SUMIFS(INDEX('Model Performance Data'!$O$8:$DY$56,0,MATCH(CONCATENATE($J1364,O$6),'Model Performance Data'!$O$6:$DY$6,0)),'Model Performance Data'!$B$8:$B$56,$C1364,'Model Performance Data'!$C$8:$C$56,$D1364)),"-",SUMIFS(INDEX('Model Performance Data'!$O$8:$DY$56,0,MATCH(CONCATENATE($J1364,O$6),'Model Performance Data'!$O$6:$DY$6,0)),'Model Performance Data'!$B$8:$B$56,$C1364,'Model Performance Data'!$C$8:$C$56,$D1364))</f>
        <v>0</v>
      </c>
    </row>
    <row r="1365" spans="2:15" x14ac:dyDescent="0.35">
      <c r="B1365" s="37" t="s">
        <v>80</v>
      </c>
      <c r="C1365" s="38" t="str">
        <f>IF(ISBLANK('Model Performance Data'!$B$61),"-",'Model Performance Data'!$B$61)</f>
        <v>-</v>
      </c>
      <c r="D1365" s="38" t="str">
        <f>IF(ISBLANK('Model Performance Data'!$C$61),"-",'Model Performance Data'!$C$61)</f>
        <v>-</v>
      </c>
      <c r="E1365" s="38" t="str">
        <f>IF(ISBLANK('Model Performance Data'!$D$61),"-",'Model Performance Data'!$D$61)</f>
        <v>-</v>
      </c>
      <c r="F1365" s="38" t="str">
        <f>IF(ISBLANK('Model Performance Data'!$E$61),"-",'Model Performance Data'!$E$61)</f>
        <v>-</v>
      </c>
      <c r="G1365" s="38" t="str">
        <f>IF(ISBLANK('Model Performance Data'!$F$61),"-",'Model Performance Data'!$F$61)</f>
        <v>-</v>
      </c>
      <c r="H1365" s="253">
        <v>2</v>
      </c>
      <c r="I1365" s="253">
        <v>2</v>
      </c>
      <c r="J1365" s="37" t="str">
        <f t="shared" si="68"/>
        <v>22</v>
      </c>
      <c r="K1365" s="38" t="str">
        <f>IF(ISBLANK('Model Performance Data'!$L$61),"-",'Model Performance Data'!$L$61)</f>
        <v>-</v>
      </c>
      <c r="L1365" s="38" t="str">
        <f>IF(ISBLANK('Model Performance Data'!$K$61),"-",'Model Performance Data'!$K$61)</f>
        <v>-</v>
      </c>
      <c r="M1365" s="254">
        <f>IF(ISNA(SUMIFS(INDEX('Model Performance Data'!$O$8:$DY$56,0,MATCH(CONCATENATE($J1365,M$6),'Model Performance Data'!$O$6:$DY$6,0)),'Model Performance Data'!$B$8:$B$56,$C1365,'Model Performance Data'!$C$8:$C$56,$D1365)),"-",SUMIFS(INDEX('Model Performance Data'!$O$8:$DY$56,0,MATCH(CONCATENATE($J1365,M$6),'Model Performance Data'!$O$6:$DY$6,0)),'Model Performance Data'!$B$8:$B$56,$C1365,'Model Performance Data'!$C$8:$C$56,$D1365))</f>
        <v>0</v>
      </c>
      <c r="N1365" s="254">
        <f>IF(ISNA(SUMIFS(INDEX('Model Performance Data'!$O$8:$DY$56,0,MATCH(CONCATENATE($J1365,N$6),'Model Performance Data'!$O$6:$DY$6,0)),'Model Performance Data'!$B$8:$B$56,$C1365,'Model Performance Data'!$C$8:$C$56,$D1365)),"-",SUMIFS(INDEX('Model Performance Data'!$O$8:$DY$56,0,MATCH(CONCATENATE($J1365,N$6),'Model Performance Data'!$O$6:$DY$6,0)),'Model Performance Data'!$B$8:$B$56,$C1365,'Model Performance Data'!$C$8:$C$56,$D1365))</f>
        <v>0</v>
      </c>
      <c r="O1365" s="255">
        <f>IF(ISNA(SUMIFS(INDEX('Model Performance Data'!$O$8:$DY$56,0,MATCH(CONCATENATE($J1365,O$6),'Model Performance Data'!$O$6:$DY$6,0)),'Model Performance Data'!$B$8:$B$56,$C1365,'Model Performance Data'!$C$8:$C$56,$D1365)),"-",SUMIFS(INDEX('Model Performance Data'!$O$8:$DY$56,0,MATCH(CONCATENATE($J1365,O$6),'Model Performance Data'!$O$6:$DY$6,0)),'Model Performance Data'!$B$8:$B$56,$C1365,'Model Performance Data'!$C$8:$C$56,$D1365))</f>
        <v>0</v>
      </c>
    </row>
    <row r="1366" spans="2:15" x14ac:dyDescent="0.35">
      <c r="B1366" s="37" t="s">
        <v>80</v>
      </c>
      <c r="C1366" s="38" t="str">
        <f>IF(ISBLANK('Model Performance Data'!$B$61),"-",'Model Performance Data'!$B$61)</f>
        <v>-</v>
      </c>
      <c r="D1366" s="38" t="str">
        <f>IF(ISBLANK('Model Performance Data'!$C$61),"-",'Model Performance Data'!$C$61)</f>
        <v>-</v>
      </c>
      <c r="E1366" s="38" t="str">
        <f>IF(ISBLANK('Model Performance Data'!$D$61),"-",'Model Performance Data'!$D$61)</f>
        <v>-</v>
      </c>
      <c r="F1366" s="38" t="str">
        <f>IF(ISBLANK('Model Performance Data'!$E$61),"-",'Model Performance Data'!$E$61)</f>
        <v>-</v>
      </c>
      <c r="G1366" s="38" t="str">
        <f>IF(ISBLANK('Model Performance Data'!$F$61),"-",'Model Performance Data'!$F$61)</f>
        <v>-</v>
      </c>
      <c r="H1366" s="253">
        <v>2</v>
      </c>
      <c r="I1366" s="253">
        <v>3</v>
      </c>
      <c r="J1366" s="37" t="str">
        <f t="shared" si="68"/>
        <v>23</v>
      </c>
      <c r="K1366" s="38" t="str">
        <f>IF(ISBLANK('Model Performance Data'!$L$61),"-",'Model Performance Data'!$L$61)</f>
        <v>-</v>
      </c>
      <c r="L1366" s="38" t="str">
        <f>IF(ISBLANK('Model Performance Data'!$K$61),"-",'Model Performance Data'!$K$61)</f>
        <v>-</v>
      </c>
      <c r="M1366" s="254">
        <f>IF(ISNA(SUMIFS(INDEX('Model Performance Data'!$O$8:$DY$56,0,MATCH(CONCATENATE($J1366,M$6),'Model Performance Data'!$O$6:$DY$6,0)),'Model Performance Data'!$B$8:$B$56,$C1366,'Model Performance Data'!$C$8:$C$56,$D1366)),"-",SUMIFS(INDEX('Model Performance Data'!$O$8:$DY$56,0,MATCH(CONCATENATE($J1366,M$6),'Model Performance Data'!$O$6:$DY$6,0)),'Model Performance Data'!$B$8:$B$56,$C1366,'Model Performance Data'!$C$8:$C$56,$D1366))</f>
        <v>0</v>
      </c>
      <c r="N1366" s="254">
        <f>IF(ISNA(SUMIFS(INDEX('Model Performance Data'!$O$8:$DY$56,0,MATCH(CONCATENATE($J1366,N$6),'Model Performance Data'!$O$6:$DY$6,0)),'Model Performance Data'!$B$8:$B$56,$C1366,'Model Performance Data'!$C$8:$C$56,$D1366)),"-",SUMIFS(INDEX('Model Performance Data'!$O$8:$DY$56,0,MATCH(CONCATENATE($J1366,N$6),'Model Performance Data'!$O$6:$DY$6,0)),'Model Performance Data'!$B$8:$B$56,$C1366,'Model Performance Data'!$C$8:$C$56,$D1366))</f>
        <v>0</v>
      </c>
      <c r="O1366" s="255">
        <f>IF(ISNA(SUMIFS(INDEX('Model Performance Data'!$O$8:$DY$56,0,MATCH(CONCATENATE($J1366,O$6),'Model Performance Data'!$O$6:$DY$6,0)),'Model Performance Data'!$B$8:$B$56,$C1366,'Model Performance Data'!$C$8:$C$56,$D1366)),"-",SUMIFS(INDEX('Model Performance Data'!$O$8:$DY$56,0,MATCH(CONCATENATE($J1366,O$6),'Model Performance Data'!$O$6:$DY$6,0)),'Model Performance Data'!$B$8:$B$56,$C1366,'Model Performance Data'!$C$8:$C$56,$D1366))</f>
        <v>0</v>
      </c>
    </row>
    <row r="1367" spans="2:15" x14ac:dyDescent="0.35">
      <c r="B1367" s="37" t="s">
        <v>80</v>
      </c>
      <c r="C1367" s="38" t="str">
        <f>IF(ISBLANK('Model Performance Data'!$B$61),"-",'Model Performance Data'!$B$61)</f>
        <v>-</v>
      </c>
      <c r="D1367" s="38" t="str">
        <f>IF(ISBLANK('Model Performance Data'!$C$61),"-",'Model Performance Data'!$C$61)</f>
        <v>-</v>
      </c>
      <c r="E1367" s="38" t="str">
        <f>IF(ISBLANK('Model Performance Data'!$D$61),"-",'Model Performance Data'!$D$61)</f>
        <v>-</v>
      </c>
      <c r="F1367" s="38" t="str">
        <f>IF(ISBLANK('Model Performance Data'!$E$61),"-",'Model Performance Data'!$E$61)</f>
        <v>-</v>
      </c>
      <c r="G1367" s="38" t="str">
        <f>IF(ISBLANK('Model Performance Data'!$F$61),"-",'Model Performance Data'!$F$61)</f>
        <v>-</v>
      </c>
      <c r="H1367" s="253">
        <v>2</v>
      </c>
      <c r="I1367" s="253">
        <v>4</v>
      </c>
      <c r="J1367" s="37" t="str">
        <f t="shared" si="68"/>
        <v>24</v>
      </c>
      <c r="K1367" s="38" t="str">
        <f>IF(ISBLANK('Model Performance Data'!$L$61),"-",'Model Performance Data'!$L$61)</f>
        <v>-</v>
      </c>
      <c r="L1367" s="38" t="str">
        <f>IF(ISBLANK('Model Performance Data'!$K$61),"-",'Model Performance Data'!$K$61)</f>
        <v>-</v>
      </c>
      <c r="M1367" s="254">
        <f>IF(ISNA(SUMIFS(INDEX('Model Performance Data'!$O$8:$DY$56,0,MATCH(CONCATENATE($J1367,M$6),'Model Performance Data'!$O$6:$DY$6,0)),'Model Performance Data'!$B$8:$B$56,$C1367,'Model Performance Data'!$C$8:$C$56,$D1367)),"-",SUMIFS(INDEX('Model Performance Data'!$O$8:$DY$56,0,MATCH(CONCATENATE($J1367,M$6),'Model Performance Data'!$O$6:$DY$6,0)),'Model Performance Data'!$B$8:$B$56,$C1367,'Model Performance Data'!$C$8:$C$56,$D1367))</f>
        <v>0</v>
      </c>
      <c r="N1367" s="254">
        <f>IF(ISNA(SUMIFS(INDEX('Model Performance Data'!$O$8:$DY$56,0,MATCH(CONCATENATE($J1367,N$6),'Model Performance Data'!$O$6:$DY$6,0)),'Model Performance Data'!$B$8:$B$56,$C1367,'Model Performance Data'!$C$8:$C$56,$D1367)),"-",SUMIFS(INDEX('Model Performance Data'!$O$8:$DY$56,0,MATCH(CONCATENATE($J1367,N$6),'Model Performance Data'!$O$6:$DY$6,0)),'Model Performance Data'!$B$8:$B$56,$C1367,'Model Performance Data'!$C$8:$C$56,$D1367))</f>
        <v>0</v>
      </c>
      <c r="O1367" s="255">
        <f>IF(ISNA(SUMIFS(INDEX('Model Performance Data'!$O$8:$DY$56,0,MATCH(CONCATENATE($J1367,O$6),'Model Performance Data'!$O$6:$DY$6,0)),'Model Performance Data'!$B$8:$B$56,$C1367,'Model Performance Data'!$C$8:$C$56,$D1367)),"-",SUMIFS(INDEX('Model Performance Data'!$O$8:$DY$56,0,MATCH(CONCATENATE($J1367,O$6),'Model Performance Data'!$O$6:$DY$6,0)),'Model Performance Data'!$B$8:$B$56,$C1367,'Model Performance Data'!$C$8:$C$56,$D1367))</f>
        <v>0</v>
      </c>
    </row>
    <row r="1368" spans="2:15" x14ac:dyDescent="0.35">
      <c r="B1368" s="37" t="s">
        <v>80</v>
      </c>
      <c r="C1368" s="38" t="str">
        <f>IF(ISBLANK('Model Performance Data'!$B$61),"-",'Model Performance Data'!$B$61)</f>
        <v>-</v>
      </c>
      <c r="D1368" s="38" t="str">
        <f>IF(ISBLANK('Model Performance Data'!$C$61),"-",'Model Performance Data'!$C$61)</f>
        <v>-</v>
      </c>
      <c r="E1368" s="38" t="str">
        <f>IF(ISBLANK('Model Performance Data'!$D$61),"-",'Model Performance Data'!$D$61)</f>
        <v>-</v>
      </c>
      <c r="F1368" s="38" t="str">
        <f>IF(ISBLANK('Model Performance Data'!$E$61),"-",'Model Performance Data'!$E$61)</f>
        <v>-</v>
      </c>
      <c r="G1368" s="38" t="str">
        <f>IF(ISBLANK('Model Performance Data'!$F$61),"-",'Model Performance Data'!$F$61)</f>
        <v>-</v>
      </c>
      <c r="H1368" s="253">
        <v>2</v>
      </c>
      <c r="I1368" s="253">
        <v>5</v>
      </c>
      <c r="J1368" s="37" t="str">
        <f t="shared" si="68"/>
        <v>25</v>
      </c>
      <c r="K1368" s="38" t="str">
        <f>IF(ISBLANK('Model Performance Data'!$L$61),"-",'Model Performance Data'!$L$61)</f>
        <v>-</v>
      </c>
      <c r="L1368" s="38" t="str">
        <f>IF(ISBLANK('Model Performance Data'!$K$61),"-",'Model Performance Data'!$K$61)</f>
        <v>-</v>
      </c>
      <c r="M1368" s="254">
        <f>IF(ISNA(SUMIFS(INDEX('Model Performance Data'!$O$8:$DY$56,0,MATCH(CONCATENATE($J1368,M$6),'Model Performance Data'!$O$6:$DY$6,0)),'Model Performance Data'!$B$8:$B$56,$C1368,'Model Performance Data'!$C$8:$C$56,$D1368)),"-",SUMIFS(INDEX('Model Performance Data'!$O$8:$DY$56,0,MATCH(CONCATENATE($J1368,M$6),'Model Performance Data'!$O$6:$DY$6,0)),'Model Performance Data'!$B$8:$B$56,$C1368,'Model Performance Data'!$C$8:$C$56,$D1368))</f>
        <v>0</v>
      </c>
      <c r="N1368" s="254">
        <f>IF(ISNA(SUMIFS(INDEX('Model Performance Data'!$O$8:$DY$56,0,MATCH(CONCATENATE($J1368,N$6),'Model Performance Data'!$O$6:$DY$6,0)),'Model Performance Data'!$B$8:$B$56,$C1368,'Model Performance Data'!$C$8:$C$56,$D1368)),"-",SUMIFS(INDEX('Model Performance Data'!$O$8:$DY$56,0,MATCH(CONCATENATE($J1368,N$6),'Model Performance Data'!$O$6:$DY$6,0)),'Model Performance Data'!$B$8:$B$56,$C1368,'Model Performance Data'!$C$8:$C$56,$D1368))</f>
        <v>0</v>
      </c>
      <c r="O1368" s="255">
        <f>IF(ISNA(SUMIFS(INDEX('Model Performance Data'!$O$8:$DY$56,0,MATCH(CONCATENATE($J1368,O$6),'Model Performance Data'!$O$6:$DY$6,0)),'Model Performance Data'!$B$8:$B$56,$C1368,'Model Performance Data'!$C$8:$C$56,$D1368)),"-",SUMIFS(INDEX('Model Performance Data'!$O$8:$DY$56,0,MATCH(CONCATENATE($J1368,O$6),'Model Performance Data'!$O$6:$DY$6,0)),'Model Performance Data'!$B$8:$B$56,$C1368,'Model Performance Data'!$C$8:$C$56,$D1368))</f>
        <v>0</v>
      </c>
    </row>
    <row r="1369" spans="2:15" x14ac:dyDescent="0.35">
      <c r="B1369" s="37" t="s">
        <v>80</v>
      </c>
      <c r="C1369" s="38" t="str">
        <f>IF(ISBLANK('Model Performance Data'!$B$61),"-",'Model Performance Data'!$B$61)</f>
        <v>-</v>
      </c>
      <c r="D1369" s="38" t="str">
        <f>IF(ISBLANK('Model Performance Data'!$C$61),"-",'Model Performance Data'!$C$61)</f>
        <v>-</v>
      </c>
      <c r="E1369" s="38" t="str">
        <f>IF(ISBLANK('Model Performance Data'!$D$61),"-",'Model Performance Data'!$D$61)</f>
        <v>-</v>
      </c>
      <c r="F1369" s="38" t="str">
        <f>IF(ISBLANK('Model Performance Data'!$E$61),"-",'Model Performance Data'!$E$61)</f>
        <v>-</v>
      </c>
      <c r="G1369" s="38" t="str">
        <f>IF(ISBLANK('Model Performance Data'!$F$61),"-",'Model Performance Data'!$F$61)</f>
        <v>-</v>
      </c>
      <c r="H1369" s="253">
        <v>2</v>
      </c>
      <c r="I1369" s="253" t="s">
        <v>65</v>
      </c>
      <c r="J1369" s="37" t="str">
        <f t="shared" si="68"/>
        <v>2Goal</v>
      </c>
      <c r="K1369" s="38" t="str">
        <f>IF(ISBLANK('Model Performance Data'!$L$61),"-",'Model Performance Data'!$L$61)</f>
        <v>-</v>
      </c>
      <c r="L1369" s="38" t="str">
        <f>IF(ISBLANK('Model Performance Data'!$K$61),"-",'Model Performance Data'!$K$61)</f>
        <v>-</v>
      </c>
      <c r="M1369" s="254" t="str">
        <f>IF(ISNA(SUMIFS(INDEX('Model Performance Data'!$O$8:$DY$56,0,MATCH(CONCATENATE($J1369,M$6),'Model Performance Data'!$O$6:$DY$6,0)),'Model Performance Data'!$B$8:$B$56,$C1369,'Model Performance Data'!$C$8:$C$56,$D1369)),"-",SUMIFS(INDEX('Model Performance Data'!$O$8:$DY$56,0,MATCH(CONCATENATE($J1369,M$6),'Model Performance Data'!$O$6:$DY$6,0)),'Model Performance Data'!$B$8:$B$56,$C1369,'Model Performance Data'!$C$8:$C$56,$D1369))</f>
        <v>-</v>
      </c>
      <c r="N1369" s="254" t="str">
        <f>IF(ISNA(SUMIFS(INDEX('Model Performance Data'!$O$8:$DY$56,0,MATCH(CONCATENATE($J1369,N$6),'Model Performance Data'!$O$6:$DY$6,0)),'Model Performance Data'!$B$8:$B$56,$C1369,'Model Performance Data'!$C$8:$C$56,$D1369)),"-",SUMIFS(INDEX('Model Performance Data'!$O$8:$DY$56,0,MATCH(CONCATENATE($J1369,N$6),'Model Performance Data'!$O$6:$DY$6,0)),'Model Performance Data'!$B$8:$B$56,$C1369,'Model Performance Data'!$C$8:$C$56,$D1369))</f>
        <v>-</v>
      </c>
      <c r="O1369" s="255">
        <f>IF(ISNA(SUMIFS(INDEX('Model Performance Data'!$O$8:$DY$56,0,MATCH(CONCATENATE($J1369,O$6),'Model Performance Data'!$O$6:$DY$6,0)),'Model Performance Data'!$B$8:$B$56,$C1369,'Model Performance Data'!$C$8:$C$56,$D1369)),"-",SUMIFS(INDEX('Model Performance Data'!$O$8:$DY$56,0,MATCH(CONCATENATE($J1369,O$6),'Model Performance Data'!$O$6:$DY$6,0)),'Model Performance Data'!$B$8:$B$56,$C1369,'Model Performance Data'!$C$8:$C$56,$D1369))</f>
        <v>0</v>
      </c>
    </row>
    <row r="1370" spans="2:15" x14ac:dyDescent="0.35">
      <c r="B1370" s="37" t="s">
        <v>80</v>
      </c>
      <c r="C1370" s="38" t="str">
        <f>IF(ISBLANK('Model Performance Data'!$B$61),"-",'Model Performance Data'!$B$61)</f>
        <v>-</v>
      </c>
      <c r="D1370" s="38" t="str">
        <f>IF(ISBLANK('Model Performance Data'!$C$61),"-",'Model Performance Data'!$C$61)</f>
        <v>-</v>
      </c>
      <c r="E1370" s="38" t="str">
        <f>IF(ISBLANK('Model Performance Data'!$D$61),"-",'Model Performance Data'!$D$61)</f>
        <v>-</v>
      </c>
      <c r="F1370" s="38" t="str">
        <f>IF(ISBLANK('Model Performance Data'!$E$61),"-",'Model Performance Data'!$E$61)</f>
        <v>-</v>
      </c>
      <c r="G1370" s="38" t="str">
        <f>IF(ISBLANK('Model Performance Data'!$F$61),"-",'Model Performance Data'!$F$61)</f>
        <v>-</v>
      </c>
      <c r="H1370" s="253">
        <v>3</v>
      </c>
      <c r="I1370" s="253">
        <v>1</v>
      </c>
      <c r="J1370" s="37" t="str">
        <f t="shared" si="68"/>
        <v>31</v>
      </c>
      <c r="K1370" s="38" t="str">
        <f>IF(ISBLANK('Model Performance Data'!$L$61),"-",'Model Performance Data'!$L$61)</f>
        <v>-</v>
      </c>
      <c r="L1370" s="38" t="str">
        <f>IF(ISBLANK('Model Performance Data'!$K$61),"-",'Model Performance Data'!$K$61)</f>
        <v>-</v>
      </c>
      <c r="M1370" s="254">
        <f>IF(ISNA(SUMIFS(INDEX('Model Performance Data'!$O$8:$DY$56,0,MATCH(CONCATENATE($J1370,M$6),'Model Performance Data'!$O$6:$DY$6,0)),'Model Performance Data'!$B$8:$B$56,$C1370,'Model Performance Data'!$C$8:$C$56,$D1370)),"-",SUMIFS(INDEX('Model Performance Data'!$O$8:$DY$56,0,MATCH(CONCATENATE($J1370,M$6),'Model Performance Data'!$O$6:$DY$6,0)),'Model Performance Data'!$B$8:$B$56,$C1370,'Model Performance Data'!$C$8:$C$56,$D1370))</f>
        <v>0</v>
      </c>
      <c r="N1370" s="254">
        <f>IF(ISNA(SUMIFS(INDEX('Model Performance Data'!$O$8:$DY$56,0,MATCH(CONCATENATE($J1370,N$6),'Model Performance Data'!$O$6:$DY$6,0)),'Model Performance Data'!$B$8:$B$56,$C1370,'Model Performance Data'!$C$8:$C$56,$D1370)),"-",SUMIFS(INDEX('Model Performance Data'!$O$8:$DY$56,0,MATCH(CONCATENATE($J1370,N$6),'Model Performance Data'!$O$6:$DY$6,0)),'Model Performance Data'!$B$8:$B$56,$C1370,'Model Performance Data'!$C$8:$C$56,$D1370))</f>
        <v>0</v>
      </c>
      <c r="O1370" s="255">
        <f>IF(ISNA(SUMIFS(INDEX('Model Performance Data'!$O$8:$DY$56,0,MATCH(CONCATENATE($J1370,O$6),'Model Performance Data'!$O$6:$DY$6,0)),'Model Performance Data'!$B$8:$B$56,$C1370,'Model Performance Data'!$C$8:$C$56,$D1370)),"-",SUMIFS(INDEX('Model Performance Data'!$O$8:$DY$56,0,MATCH(CONCATENATE($J1370,O$6),'Model Performance Data'!$O$6:$DY$6,0)),'Model Performance Data'!$B$8:$B$56,$C1370,'Model Performance Data'!$C$8:$C$56,$D1370))</f>
        <v>0</v>
      </c>
    </row>
    <row r="1371" spans="2:15" x14ac:dyDescent="0.35">
      <c r="B1371" s="37" t="s">
        <v>80</v>
      </c>
      <c r="C1371" s="38" t="str">
        <f>IF(ISBLANK('Model Performance Data'!$B$61),"-",'Model Performance Data'!$B$61)</f>
        <v>-</v>
      </c>
      <c r="D1371" s="38" t="str">
        <f>IF(ISBLANK('Model Performance Data'!$C$61),"-",'Model Performance Data'!$C$61)</f>
        <v>-</v>
      </c>
      <c r="E1371" s="38" t="str">
        <f>IF(ISBLANK('Model Performance Data'!$D$61),"-",'Model Performance Data'!$D$61)</f>
        <v>-</v>
      </c>
      <c r="F1371" s="38" t="str">
        <f>IF(ISBLANK('Model Performance Data'!$E$61),"-",'Model Performance Data'!$E$61)</f>
        <v>-</v>
      </c>
      <c r="G1371" s="38" t="str">
        <f>IF(ISBLANK('Model Performance Data'!$F$61),"-",'Model Performance Data'!$F$61)</f>
        <v>-</v>
      </c>
      <c r="H1371" s="253">
        <v>3</v>
      </c>
      <c r="I1371" s="253">
        <v>2</v>
      </c>
      <c r="J1371" s="37" t="str">
        <f t="shared" si="68"/>
        <v>32</v>
      </c>
      <c r="K1371" s="38" t="str">
        <f>IF(ISBLANK('Model Performance Data'!$L$61),"-",'Model Performance Data'!$L$61)</f>
        <v>-</v>
      </c>
      <c r="L1371" s="38" t="str">
        <f>IF(ISBLANK('Model Performance Data'!$K$61),"-",'Model Performance Data'!$K$61)</f>
        <v>-</v>
      </c>
      <c r="M1371" s="254">
        <f>IF(ISNA(SUMIFS(INDEX('Model Performance Data'!$O$8:$DY$56,0,MATCH(CONCATENATE($J1371,M$6),'Model Performance Data'!$O$6:$DY$6,0)),'Model Performance Data'!$B$8:$B$56,$C1371,'Model Performance Data'!$C$8:$C$56,$D1371)),"-",SUMIFS(INDEX('Model Performance Data'!$O$8:$DY$56,0,MATCH(CONCATENATE($J1371,M$6),'Model Performance Data'!$O$6:$DY$6,0)),'Model Performance Data'!$B$8:$B$56,$C1371,'Model Performance Data'!$C$8:$C$56,$D1371))</f>
        <v>0</v>
      </c>
      <c r="N1371" s="254">
        <f>IF(ISNA(SUMIFS(INDEX('Model Performance Data'!$O$8:$DY$56,0,MATCH(CONCATENATE($J1371,N$6),'Model Performance Data'!$O$6:$DY$6,0)),'Model Performance Data'!$B$8:$B$56,$C1371,'Model Performance Data'!$C$8:$C$56,$D1371)),"-",SUMIFS(INDEX('Model Performance Data'!$O$8:$DY$56,0,MATCH(CONCATENATE($J1371,N$6),'Model Performance Data'!$O$6:$DY$6,0)),'Model Performance Data'!$B$8:$B$56,$C1371,'Model Performance Data'!$C$8:$C$56,$D1371))</f>
        <v>0</v>
      </c>
      <c r="O1371" s="255">
        <f>IF(ISNA(SUMIFS(INDEX('Model Performance Data'!$O$8:$DY$56,0,MATCH(CONCATENATE($J1371,O$6),'Model Performance Data'!$O$6:$DY$6,0)),'Model Performance Data'!$B$8:$B$56,$C1371,'Model Performance Data'!$C$8:$C$56,$D1371)),"-",SUMIFS(INDEX('Model Performance Data'!$O$8:$DY$56,0,MATCH(CONCATENATE($J1371,O$6),'Model Performance Data'!$O$6:$DY$6,0)),'Model Performance Data'!$B$8:$B$56,$C1371,'Model Performance Data'!$C$8:$C$56,$D1371))</f>
        <v>0</v>
      </c>
    </row>
    <row r="1372" spans="2:15" x14ac:dyDescent="0.35">
      <c r="B1372" s="37" t="s">
        <v>80</v>
      </c>
      <c r="C1372" s="38" t="str">
        <f>IF(ISBLANK('Model Performance Data'!$B$61),"-",'Model Performance Data'!$B$61)</f>
        <v>-</v>
      </c>
      <c r="D1372" s="38" t="str">
        <f>IF(ISBLANK('Model Performance Data'!$C$61),"-",'Model Performance Data'!$C$61)</f>
        <v>-</v>
      </c>
      <c r="E1372" s="38" t="str">
        <f>IF(ISBLANK('Model Performance Data'!$D$61),"-",'Model Performance Data'!$D$61)</f>
        <v>-</v>
      </c>
      <c r="F1372" s="38" t="str">
        <f>IF(ISBLANK('Model Performance Data'!$E$61),"-",'Model Performance Data'!$E$61)</f>
        <v>-</v>
      </c>
      <c r="G1372" s="38" t="str">
        <f>IF(ISBLANK('Model Performance Data'!$F$61),"-",'Model Performance Data'!$F$61)</f>
        <v>-</v>
      </c>
      <c r="H1372" s="253">
        <v>3</v>
      </c>
      <c r="I1372" s="253">
        <v>3</v>
      </c>
      <c r="J1372" s="37" t="str">
        <f t="shared" si="68"/>
        <v>33</v>
      </c>
      <c r="K1372" s="38" t="str">
        <f>IF(ISBLANK('Model Performance Data'!$L$61),"-",'Model Performance Data'!$L$61)</f>
        <v>-</v>
      </c>
      <c r="L1372" s="38" t="str">
        <f>IF(ISBLANK('Model Performance Data'!$K$61),"-",'Model Performance Data'!$K$61)</f>
        <v>-</v>
      </c>
      <c r="M1372" s="254">
        <f>IF(ISNA(SUMIFS(INDEX('Model Performance Data'!$O$8:$DY$56,0,MATCH(CONCATENATE($J1372,M$6),'Model Performance Data'!$O$6:$DY$6,0)),'Model Performance Data'!$B$8:$B$56,$C1372,'Model Performance Data'!$C$8:$C$56,$D1372)),"-",SUMIFS(INDEX('Model Performance Data'!$O$8:$DY$56,0,MATCH(CONCATENATE($J1372,M$6),'Model Performance Data'!$O$6:$DY$6,0)),'Model Performance Data'!$B$8:$B$56,$C1372,'Model Performance Data'!$C$8:$C$56,$D1372))</f>
        <v>0</v>
      </c>
      <c r="N1372" s="254">
        <f>IF(ISNA(SUMIFS(INDEX('Model Performance Data'!$O$8:$DY$56,0,MATCH(CONCATENATE($J1372,N$6),'Model Performance Data'!$O$6:$DY$6,0)),'Model Performance Data'!$B$8:$B$56,$C1372,'Model Performance Data'!$C$8:$C$56,$D1372)),"-",SUMIFS(INDEX('Model Performance Data'!$O$8:$DY$56,0,MATCH(CONCATENATE($J1372,N$6),'Model Performance Data'!$O$6:$DY$6,0)),'Model Performance Data'!$B$8:$B$56,$C1372,'Model Performance Data'!$C$8:$C$56,$D1372))</f>
        <v>0</v>
      </c>
      <c r="O1372" s="255">
        <f>IF(ISNA(SUMIFS(INDEX('Model Performance Data'!$O$8:$DY$56,0,MATCH(CONCATENATE($J1372,O$6),'Model Performance Data'!$O$6:$DY$6,0)),'Model Performance Data'!$B$8:$B$56,$C1372,'Model Performance Data'!$C$8:$C$56,$D1372)),"-",SUMIFS(INDEX('Model Performance Data'!$O$8:$DY$56,0,MATCH(CONCATENATE($J1372,O$6),'Model Performance Data'!$O$6:$DY$6,0)),'Model Performance Data'!$B$8:$B$56,$C1372,'Model Performance Data'!$C$8:$C$56,$D1372))</f>
        <v>0</v>
      </c>
    </row>
    <row r="1373" spans="2:15" x14ac:dyDescent="0.35">
      <c r="B1373" s="37" t="s">
        <v>80</v>
      </c>
      <c r="C1373" s="38" t="str">
        <f>IF(ISBLANK('Model Performance Data'!$B$61),"-",'Model Performance Data'!$B$61)</f>
        <v>-</v>
      </c>
      <c r="D1373" s="38" t="str">
        <f>IF(ISBLANK('Model Performance Data'!$C$61),"-",'Model Performance Data'!$C$61)</f>
        <v>-</v>
      </c>
      <c r="E1373" s="38" t="str">
        <f>IF(ISBLANK('Model Performance Data'!$D$61),"-",'Model Performance Data'!$D$61)</f>
        <v>-</v>
      </c>
      <c r="F1373" s="38" t="str">
        <f>IF(ISBLANK('Model Performance Data'!$E$61),"-",'Model Performance Data'!$E$61)</f>
        <v>-</v>
      </c>
      <c r="G1373" s="38" t="str">
        <f>IF(ISBLANK('Model Performance Data'!$F$61),"-",'Model Performance Data'!$F$61)</f>
        <v>-</v>
      </c>
      <c r="H1373" s="253">
        <v>3</v>
      </c>
      <c r="I1373" s="253">
        <v>4</v>
      </c>
      <c r="J1373" s="37" t="str">
        <f t="shared" si="68"/>
        <v>34</v>
      </c>
      <c r="K1373" s="38" t="str">
        <f>IF(ISBLANK('Model Performance Data'!$L$61),"-",'Model Performance Data'!$L$61)</f>
        <v>-</v>
      </c>
      <c r="L1373" s="38" t="str">
        <f>IF(ISBLANK('Model Performance Data'!$K$61),"-",'Model Performance Data'!$K$61)</f>
        <v>-</v>
      </c>
      <c r="M1373" s="254">
        <f>IF(ISNA(SUMIFS(INDEX('Model Performance Data'!$O$8:$DY$56,0,MATCH(CONCATENATE($J1373,M$6),'Model Performance Data'!$O$6:$DY$6,0)),'Model Performance Data'!$B$8:$B$56,$C1373,'Model Performance Data'!$C$8:$C$56,$D1373)),"-",SUMIFS(INDEX('Model Performance Data'!$O$8:$DY$56,0,MATCH(CONCATENATE($J1373,M$6),'Model Performance Data'!$O$6:$DY$6,0)),'Model Performance Data'!$B$8:$B$56,$C1373,'Model Performance Data'!$C$8:$C$56,$D1373))</f>
        <v>0</v>
      </c>
      <c r="N1373" s="254">
        <f>IF(ISNA(SUMIFS(INDEX('Model Performance Data'!$O$8:$DY$56,0,MATCH(CONCATENATE($J1373,N$6),'Model Performance Data'!$O$6:$DY$6,0)),'Model Performance Data'!$B$8:$B$56,$C1373,'Model Performance Data'!$C$8:$C$56,$D1373)),"-",SUMIFS(INDEX('Model Performance Data'!$O$8:$DY$56,0,MATCH(CONCATENATE($J1373,N$6),'Model Performance Data'!$O$6:$DY$6,0)),'Model Performance Data'!$B$8:$B$56,$C1373,'Model Performance Data'!$C$8:$C$56,$D1373))</f>
        <v>0</v>
      </c>
      <c r="O1373" s="255">
        <f>IF(ISNA(SUMIFS(INDEX('Model Performance Data'!$O$8:$DY$56,0,MATCH(CONCATENATE($J1373,O$6),'Model Performance Data'!$O$6:$DY$6,0)),'Model Performance Data'!$B$8:$B$56,$C1373,'Model Performance Data'!$C$8:$C$56,$D1373)),"-",SUMIFS(INDEX('Model Performance Data'!$O$8:$DY$56,0,MATCH(CONCATENATE($J1373,O$6),'Model Performance Data'!$O$6:$DY$6,0)),'Model Performance Data'!$B$8:$B$56,$C1373,'Model Performance Data'!$C$8:$C$56,$D1373))</f>
        <v>0</v>
      </c>
    </row>
    <row r="1374" spans="2:15" x14ac:dyDescent="0.35">
      <c r="B1374" s="37" t="s">
        <v>80</v>
      </c>
      <c r="C1374" s="38" t="str">
        <f>IF(ISBLANK('Model Performance Data'!$B$61),"-",'Model Performance Data'!$B$61)</f>
        <v>-</v>
      </c>
      <c r="D1374" s="38" t="str">
        <f>IF(ISBLANK('Model Performance Data'!$C$61),"-",'Model Performance Data'!$C$61)</f>
        <v>-</v>
      </c>
      <c r="E1374" s="38" t="str">
        <f>IF(ISBLANK('Model Performance Data'!$D$61),"-",'Model Performance Data'!$D$61)</f>
        <v>-</v>
      </c>
      <c r="F1374" s="38" t="str">
        <f>IF(ISBLANK('Model Performance Data'!$E$61),"-",'Model Performance Data'!$E$61)</f>
        <v>-</v>
      </c>
      <c r="G1374" s="38" t="str">
        <f>IF(ISBLANK('Model Performance Data'!$F$61),"-",'Model Performance Data'!$F$61)</f>
        <v>-</v>
      </c>
      <c r="H1374" s="253">
        <v>3</v>
      </c>
      <c r="I1374" s="253">
        <v>5</v>
      </c>
      <c r="J1374" s="37" t="str">
        <f t="shared" si="68"/>
        <v>35</v>
      </c>
      <c r="K1374" s="38" t="str">
        <f>IF(ISBLANK('Model Performance Data'!$L$61),"-",'Model Performance Data'!$L$61)</f>
        <v>-</v>
      </c>
      <c r="L1374" s="38" t="str">
        <f>IF(ISBLANK('Model Performance Data'!$K$61),"-",'Model Performance Data'!$K$61)</f>
        <v>-</v>
      </c>
      <c r="M1374" s="254">
        <f>IF(ISNA(SUMIFS(INDEX('Model Performance Data'!$O$8:$DY$56,0,MATCH(CONCATENATE($J1374,M$6),'Model Performance Data'!$O$6:$DY$6,0)),'Model Performance Data'!$B$8:$B$56,$C1374,'Model Performance Data'!$C$8:$C$56,$D1374)),"-",SUMIFS(INDEX('Model Performance Data'!$O$8:$DY$56,0,MATCH(CONCATENATE($J1374,M$6),'Model Performance Data'!$O$6:$DY$6,0)),'Model Performance Data'!$B$8:$B$56,$C1374,'Model Performance Data'!$C$8:$C$56,$D1374))</f>
        <v>0</v>
      </c>
      <c r="N1374" s="254">
        <f>IF(ISNA(SUMIFS(INDEX('Model Performance Data'!$O$8:$DY$56,0,MATCH(CONCATENATE($J1374,N$6),'Model Performance Data'!$O$6:$DY$6,0)),'Model Performance Data'!$B$8:$B$56,$C1374,'Model Performance Data'!$C$8:$C$56,$D1374)),"-",SUMIFS(INDEX('Model Performance Data'!$O$8:$DY$56,0,MATCH(CONCATENATE($J1374,N$6),'Model Performance Data'!$O$6:$DY$6,0)),'Model Performance Data'!$B$8:$B$56,$C1374,'Model Performance Data'!$C$8:$C$56,$D1374))</f>
        <v>0</v>
      </c>
      <c r="O1374" s="255">
        <f>IF(ISNA(SUMIFS(INDEX('Model Performance Data'!$O$8:$DY$56,0,MATCH(CONCATENATE($J1374,O$6),'Model Performance Data'!$O$6:$DY$6,0)),'Model Performance Data'!$B$8:$B$56,$C1374,'Model Performance Data'!$C$8:$C$56,$D1374)),"-",SUMIFS(INDEX('Model Performance Data'!$O$8:$DY$56,0,MATCH(CONCATENATE($J1374,O$6),'Model Performance Data'!$O$6:$DY$6,0)),'Model Performance Data'!$B$8:$B$56,$C1374,'Model Performance Data'!$C$8:$C$56,$D1374))</f>
        <v>0</v>
      </c>
    </row>
    <row r="1375" spans="2:15" x14ac:dyDescent="0.35">
      <c r="B1375" s="37" t="s">
        <v>80</v>
      </c>
      <c r="C1375" s="38" t="str">
        <f>IF(ISBLANK('Model Performance Data'!$B$61),"-",'Model Performance Data'!$B$61)</f>
        <v>-</v>
      </c>
      <c r="D1375" s="38" t="str">
        <f>IF(ISBLANK('Model Performance Data'!$C$61),"-",'Model Performance Data'!$C$61)</f>
        <v>-</v>
      </c>
      <c r="E1375" s="38" t="str">
        <f>IF(ISBLANK('Model Performance Data'!$D$61),"-",'Model Performance Data'!$D$61)</f>
        <v>-</v>
      </c>
      <c r="F1375" s="38" t="str">
        <f>IF(ISBLANK('Model Performance Data'!$E$61),"-",'Model Performance Data'!$E$61)</f>
        <v>-</v>
      </c>
      <c r="G1375" s="38" t="str">
        <f>IF(ISBLANK('Model Performance Data'!$F$61),"-",'Model Performance Data'!$F$61)</f>
        <v>-</v>
      </c>
      <c r="H1375" s="253">
        <v>3</v>
      </c>
      <c r="I1375" s="253" t="s">
        <v>65</v>
      </c>
      <c r="J1375" s="37" t="str">
        <f t="shared" si="68"/>
        <v>3Goal</v>
      </c>
      <c r="K1375" s="38" t="str">
        <f>IF(ISBLANK('Model Performance Data'!$L$61),"-",'Model Performance Data'!$L$61)</f>
        <v>-</v>
      </c>
      <c r="L1375" s="38" t="str">
        <f>IF(ISBLANK('Model Performance Data'!$K$61),"-",'Model Performance Data'!$K$61)</f>
        <v>-</v>
      </c>
      <c r="M1375" s="254" t="str">
        <f>IF(ISNA(SUMIFS(INDEX('Model Performance Data'!$O$8:$DY$56,0,MATCH(CONCATENATE($J1375,M$6),'Model Performance Data'!$O$6:$DY$6,0)),'Model Performance Data'!$B$8:$B$56,$C1375,'Model Performance Data'!$C$8:$C$56,$D1375)),"-",SUMIFS(INDEX('Model Performance Data'!$O$8:$DY$56,0,MATCH(CONCATENATE($J1375,M$6),'Model Performance Data'!$O$6:$DY$6,0)),'Model Performance Data'!$B$8:$B$56,$C1375,'Model Performance Data'!$C$8:$C$56,$D1375))</f>
        <v>-</v>
      </c>
      <c r="N1375" s="254" t="str">
        <f>IF(ISNA(SUMIFS(INDEX('Model Performance Data'!$O$8:$DY$56,0,MATCH(CONCATENATE($J1375,N$6),'Model Performance Data'!$O$6:$DY$6,0)),'Model Performance Data'!$B$8:$B$56,$C1375,'Model Performance Data'!$C$8:$C$56,$D1375)),"-",SUMIFS(INDEX('Model Performance Data'!$O$8:$DY$56,0,MATCH(CONCATENATE($J1375,N$6),'Model Performance Data'!$O$6:$DY$6,0)),'Model Performance Data'!$B$8:$B$56,$C1375,'Model Performance Data'!$C$8:$C$56,$D1375))</f>
        <v>-</v>
      </c>
      <c r="O1375" s="255">
        <f>IF(ISNA(SUMIFS(INDEX('Model Performance Data'!$O$8:$DY$56,0,MATCH(CONCATENATE($J1375,O$6),'Model Performance Data'!$O$6:$DY$6,0)),'Model Performance Data'!$B$8:$B$56,$C1375,'Model Performance Data'!$C$8:$C$56,$D1375)),"-",SUMIFS(INDEX('Model Performance Data'!$O$8:$DY$56,0,MATCH(CONCATENATE($J1375,O$6),'Model Performance Data'!$O$6:$DY$6,0)),'Model Performance Data'!$B$8:$B$56,$C1375,'Model Performance Data'!$C$8:$C$56,$D1375))</f>
        <v>0</v>
      </c>
    </row>
    <row r="1376" spans="2:15" x14ac:dyDescent="0.35">
      <c r="B1376" s="37" t="s">
        <v>80</v>
      </c>
      <c r="C1376" s="38" t="str">
        <f>IF(ISBLANK('Model Performance Data'!$B$61),"-",'Model Performance Data'!$B$61)</f>
        <v>-</v>
      </c>
      <c r="D1376" s="38" t="str">
        <f>IF(ISBLANK('Model Performance Data'!$C$61),"-",'Model Performance Data'!$C$61)</f>
        <v>-</v>
      </c>
      <c r="E1376" s="38" t="str">
        <f>IF(ISBLANK('Model Performance Data'!$D$61),"-",'Model Performance Data'!$D$61)</f>
        <v>-</v>
      </c>
      <c r="F1376" s="38" t="str">
        <f>IF(ISBLANK('Model Performance Data'!$E$61),"-",'Model Performance Data'!$E$61)</f>
        <v>-</v>
      </c>
      <c r="G1376" s="38" t="str">
        <f>IF(ISBLANK('Model Performance Data'!$F$61),"-",'Model Performance Data'!$F$61)</f>
        <v>-</v>
      </c>
      <c r="H1376" s="253">
        <v>4</v>
      </c>
      <c r="I1376" s="253">
        <v>1</v>
      </c>
      <c r="J1376" s="37" t="str">
        <f t="shared" si="68"/>
        <v>41</v>
      </c>
      <c r="K1376" s="38" t="str">
        <f>IF(ISBLANK('Model Performance Data'!$L$61),"-",'Model Performance Data'!$L$61)</f>
        <v>-</v>
      </c>
      <c r="L1376" s="38" t="str">
        <f>IF(ISBLANK('Model Performance Data'!$K$61),"-",'Model Performance Data'!$K$61)</f>
        <v>-</v>
      </c>
      <c r="M1376" s="254">
        <f>IF(ISNA(SUMIFS(INDEX('Model Performance Data'!$O$8:$DY$56,0,MATCH(CONCATENATE($J1376,M$6),'Model Performance Data'!$O$6:$DY$6,0)),'Model Performance Data'!$B$8:$B$56,$C1376,'Model Performance Data'!$C$8:$C$56,$D1376)),"-",SUMIFS(INDEX('Model Performance Data'!$O$8:$DY$56,0,MATCH(CONCATENATE($J1376,M$6),'Model Performance Data'!$O$6:$DY$6,0)),'Model Performance Data'!$B$8:$B$56,$C1376,'Model Performance Data'!$C$8:$C$56,$D1376))</f>
        <v>0</v>
      </c>
      <c r="N1376" s="254">
        <f>IF(ISNA(SUMIFS(INDEX('Model Performance Data'!$O$8:$DY$56,0,MATCH(CONCATENATE($J1376,N$6),'Model Performance Data'!$O$6:$DY$6,0)),'Model Performance Data'!$B$8:$B$56,$C1376,'Model Performance Data'!$C$8:$C$56,$D1376)),"-",SUMIFS(INDEX('Model Performance Data'!$O$8:$DY$56,0,MATCH(CONCATENATE($J1376,N$6),'Model Performance Data'!$O$6:$DY$6,0)),'Model Performance Data'!$B$8:$B$56,$C1376,'Model Performance Data'!$C$8:$C$56,$D1376))</f>
        <v>0</v>
      </c>
      <c r="O1376" s="255">
        <f>IF(ISNA(SUMIFS(INDEX('Model Performance Data'!$O$8:$DY$56,0,MATCH(CONCATENATE($J1376,O$6),'Model Performance Data'!$O$6:$DY$6,0)),'Model Performance Data'!$B$8:$B$56,$C1376,'Model Performance Data'!$C$8:$C$56,$D1376)),"-",SUMIFS(INDEX('Model Performance Data'!$O$8:$DY$56,0,MATCH(CONCATENATE($J1376,O$6),'Model Performance Data'!$O$6:$DY$6,0)),'Model Performance Data'!$B$8:$B$56,$C1376,'Model Performance Data'!$C$8:$C$56,$D1376))</f>
        <v>0</v>
      </c>
    </row>
    <row r="1377" spans="2:15" x14ac:dyDescent="0.35">
      <c r="B1377" s="37" t="s">
        <v>80</v>
      </c>
      <c r="C1377" s="38" t="str">
        <f>IF(ISBLANK('Model Performance Data'!$B$61),"-",'Model Performance Data'!$B$61)</f>
        <v>-</v>
      </c>
      <c r="D1377" s="38" t="str">
        <f>IF(ISBLANK('Model Performance Data'!$C$61),"-",'Model Performance Data'!$C$61)</f>
        <v>-</v>
      </c>
      <c r="E1377" s="38" t="str">
        <f>IF(ISBLANK('Model Performance Data'!$D$61),"-",'Model Performance Data'!$D$61)</f>
        <v>-</v>
      </c>
      <c r="F1377" s="38" t="str">
        <f>IF(ISBLANK('Model Performance Data'!$E$61),"-",'Model Performance Data'!$E$61)</f>
        <v>-</v>
      </c>
      <c r="G1377" s="38" t="str">
        <f>IF(ISBLANK('Model Performance Data'!$F$61),"-",'Model Performance Data'!$F$61)</f>
        <v>-</v>
      </c>
      <c r="H1377" s="253">
        <v>4</v>
      </c>
      <c r="I1377" s="253">
        <v>2</v>
      </c>
      <c r="J1377" s="37" t="str">
        <f t="shared" si="68"/>
        <v>42</v>
      </c>
      <c r="K1377" s="38" t="str">
        <f>IF(ISBLANK('Model Performance Data'!$L$61),"-",'Model Performance Data'!$L$61)</f>
        <v>-</v>
      </c>
      <c r="L1377" s="38" t="str">
        <f>IF(ISBLANK('Model Performance Data'!$K$61),"-",'Model Performance Data'!$K$61)</f>
        <v>-</v>
      </c>
      <c r="M1377" s="254">
        <f>IF(ISNA(SUMIFS(INDEX('Model Performance Data'!$O$8:$DY$56,0,MATCH(CONCATENATE($J1377,M$6),'Model Performance Data'!$O$6:$DY$6,0)),'Model Performance Data'!$B$8:$B$56,$C1377,'Model Performance Data'!$C$8:$C$56,$D1377)),"-",SUMIFS(INDEX('Model Performance Data'!$O$8:$DY$56,0,MATCH(CONCATENATE($J1377,M$6),'Model Performance Data'!$O$6:$DY$6,0)),'Model Performance Data'!$B$8:$B$56,$C1377,'Model Performance Data'!$C$8:$C$56,$D1377))</f>
        <v>0</v>
      </c>
      <c r="N1377" s="254">
        <f>IF(ISNA(SUMIFS(INDEX('Model Performance Data'!$O$8:$DY$56,0,MATCH(CONCATENATE($J1377,N$6),'Model Performance Data'!$O$6:$DY$6,0)),'Model Performance Data'!$B$8:$B$56,$C1377,'Model Performance Data'!$C$8:$C$56,$D1377)),"-",SUMIFS(INDEX('Model Performance Data'!$O$8:$DY$56,0,MATCH(CONCATENATE($J1377,N$6),'Model Performance Data'!$O$6:$DY$6,0)),'Model Performance Data'!$B$8:$B$56,$C1377,'Model Performance Data'!$C$8:$C$56,$D1377))</f>
        <v>0</v>
      </c>
      <c r="O1377" s="255">
        <f>IF(ISNA(SUMIFS(INDEX('Model Performance Data'!$O$8:$DY$56,0,MATCH(CONCATENATE($J1377,O$6),'Model Performance Data'!$O$6:$DY$6,0)),'Model Performance Data'!$B$8:$B$56,$C1377,'Model Performance Data'!$C$8:$C$56,$D1377)),"-",SUMIFS(INDEX('Model Performance Data'!$O$8:$DY$56,0,MATCH(CONCATENATE($J1377,O$6),'Model Performance Data'!$O$6:$DY$6,0)),'Model Performance Data'!$B$8:$B$56,$C1377,'Model Performance Data'!$C$8:$C$56,$D1377))</f>
        <v>0</v>
      </c>
    </row>
    <row r="1378" spans="2:15" x14ac:dyDescent="0.35">
      <c r="B1378" s="37" t="s">
        <v>80</v>
      </c>
      <c r="C1378" s="38" t="str">
        <f>IF(ISBLANK('Model Performance Data'!$B$61),"-",'Model Performance Data'!$B$61)</f>
        <v>-</v>
      </c>
      <c r="D1378" s="38" t="str">
        <f>IF(ISBLANK('Model Performance Data'!$C$61),"-",'Model Performance Data'!$C$61)</f>
        <v>-</v>
      </c>
      <c r="E1378" s="38" t="str">
        <f>IF(ISBLANK('Model Performance Data'!$D$61),"-",'Model Performance Data'!$D$61)</f>
        <v>-</v>
      </c>
      <c r="F1378" s="38" t="str">
        <f>IF(ISBLANK('Model Performance Data'!$E$61),"-",'Model Performance Data'!$E$61)</f>
        <v>-</v>
      </c>
      <c r="G1378" s="38" t="str">
        <f>IF(ISBLANK('Model Performance Data'!$F$61),"-",'Model Performance Data'!$F$61)</f>
        <v>-</v>
      </c>
      <c r="H1378" s="253">
        <v>4</v>
      </c>
      <c r="I1378" s="253">
        <v>3</v>
      </c>
      <c r="J1378" s="37" t="str">
        <f t="shared" si="68"/>
        <v>43</v>
      </c>
      <c r="K1378" s="38" t="str">
        <f>IF(ISBLANK('Model Performance Data'!$L$61),"-",'Model Performance Data'!$L$61)</f>
        <v>-</v>
      </c>
      <c r="L1378" s="38" t="str">
        <f>IF(ISBLANK('Model Performance Data'!$K$61),"-",'Model Performance Data'!$K$61)</f>
        <v>-</v>
      </c>
      <c r="M1378" s="254">
        <f>IF(ISNA(SUMIFS(INDEX('Model Performance Data'!$O$8:$DY$56,0,MATCH(CONCATENATE($J1378,M$6),'Model Performance Data'!$O$6:$DY$6,0)),'Model Performance Data'!$B$8:$B$56,$C1378,'Model Performance Data'!$C$8:$C$56,$D1378)),"-",SUMIFS(INDEX('Model Performance Data'!$O$8:$DY$56,0,MATCH(CONCATENATE($J1378,M$6),'Model Performance Data'!$O$6:$DY$6,0)),'Model Performance Data'!$B$8:$B$56,$C1378,'Model Performance Data'!$C$8:$C$56,$D1378))</f>
        <v>0</v>
      </c>
      <c r="N1378" s="254">
        <f>IF(ISNA(SUMIFS(INDEX('Model Performance Data'!$O$8:$DY$56,0,MATCH(CONCATENATE($J1378,N$6),'Model Performance Data'!$O$6:$DY$6,0)),'Model Performance Data'!$B$8:$B$56,$C1378,'Model Performance Data'!$C$8:$C$56,$D1378)),"-",SUMIFS(INDEX('Model Performance Data'!$O$8:$DY$56,0,MATCH(CONCATENATE($J1378,N$6),'Model Performance Data'!$O$6:$DY$6,0)),'Model Performance Data'!$B$8:$B$56,$C1378,'Model Performance Data'!$C$8:$C$56,$D1378))</f>
        <v>0</v>
      </c>
      <c r="O1378" s="255">
        <f>IF(ISNA(SUMIFS(INDEX('Model Performance Data'!$O$8:$DY$56,0,MATCH(CONCATENATE($J1378,O$6),'Model Performance Data'!$O$6:$DY$6,0)),'Model Performance Data'!$B$8:$B$56,$C1378,'Model Performance Data'!$C$8:$C$56,$D1378)),"-",SUMIFS(INDEX('Model Performance Data'!$O$8:$DY$56,0,MATCH(CONCATENATE($J1378,O$6),'Model Performance Data'!$O$6:$DY$6,0)),'Model Performance Data'!$B$8:$B$56,$C1378,'Model Performance Data'!$C$8:$C$56,$D1378))</f>
        <v>0</v>
      </c>
    </row>
    <row r="1379" spans="2:15" x14ac:dyDescent="0.35">
      <c r="B1379" s="37" t="s">
        <v>80</v>
      </c>
      <c r="C1379" s="38" t="str">
        <f>IF(ISBLANK('Model Performance Data'!$B$61),"-",'Model Performance Data'!$B$61)</f>
        <v>-</v>
      </c>
      <c r="D1379" s="38" t="str">
        <f>IF(ISBLANK('Model Performance Data'!$C$61),"-",'Model Performance Data'!$C$61)</f>
        <v>-</v>
      </c>
      <c r="E1379" s="38" t="str">
        <f>IF(ISBLANK('Model Performance Data'!$D$61),"-",'Model Performance Data'!$D$61)</f>
        <v>-</v>
      </c>
      <c r="F1379" s="38" t="str">
        <f>IF(ISBLANK('Model Performance Data'!$E$61),"-",'Model Performance Data'!$E$61)</f>
        <v>-</v>
      </c>
      <c r="G1379" s="38" t="str">
        <f>IF(ISBLANK('Model Performance Data'!$F$61),"-",'Model Performance Data'!$F$61)</f>
        <v>-</v>
      </c>
      <c r="H1379" s="253">
        <v>4</v>
      </c>
      <c r="I1379" s="253">
        <v>4</v>
      </c>
      <c r="J1379" s="37" t="str">
        <f t="shared" si="68"/>
        <v>44</v>
      </c>
      <c r="K1379" s="38" t="str">
        <f>IF(ISBLANK('Model Performance Data'!$L$61),"-",'Model Performance Data'!$L$61)</f>
        <v>-</v>
      </c>
      <c r="L1379" s="38" t="str">
        <f>IF(ISBLANK('Model Performance Data'!$K$61),"-",'Model Performance Data'!$K$61)</f>
        <v>-</v>
      </c>
      <c r="M1379" s="254">
        <f>IF(ISNA(SUMIFS(INDEX('Model Performance Data'!$O$8:$DY$56,0,MATCH(CONCATENATE($J1379,M$6),'Model Performance Data'!$O$6:$DY$6,0)),'Model Performance Data'!$B$8:$B$56,$C1379,'Model Performance Data'!$C$8:$C$56,$D1379)),"-",SUMIFS(INDEX('Model Performance Data'!$O$8:$DY$56,0,MATCH(CONCATENATE($J1379,M$6),'Model Performance Data'!$O$6:$DY$6,0)),'Model Performance Data'!$B$8:$B$56,$C1379,'Model Performance Data'!$C$8:$C$56,$D1379))</f>
        <v>0</v>
      </c>
      <c r="N1379" s="254">
        <f>IF(ISNA(SUMIFS(INDEX('Model Performance Data'!$O$8:$DY$56,0,MATCH(CONCATENATE($J1379,N$6),'Model Performance Data'!$O$6:$DY$6,0)),'Model Performance Data'!$B$8:$B$56,$C1379,'Model Performance Data'!$C$8:$C$56,$D1379)),"-",SUMIFS(INDEX('Model Performance Data'!$O$8:$DY$56,0,MATCH(CONCATENATE($J1379,N$6),'Model Performance Data'!$O$6:$DY$6,0)),'Model Performance Data'!$B$8:$B$56,$C1379,'Model Performance Data'!$C$8:$C$56,$D1379))</f>
        <v>0</v>
      </c>
      <c r="O1379" s="255">
        <f>IF(ISNA(SUMIFS(INDEX('Model Performance Data'!$O$8:$DY$56,0,MATCH(CONCATENATE($J1379,O$6),'Model Performance Data'!$O$6:$DY$6,0)),'Model Performance Data'!$B$8:$B$56,$C1379,'Model Performance Data'!$C$8:$C$56,$D1379)),"-",SUMIFS(INDEX('Model Performance Data'!$O$8:$DY$56,0,MATCH(CONCATENATE($J1379,O$6),'Model Performance Data'!$O$6:$DY$6,0)),'Model Performance Data'!$B$8:$B$56,$C1379,'Model Performance Data'!$C$8:$C$56,$D1379))</f>
        <v>0</v>
      </c>
    </row>
    <row r="1380" spans="2:15" x14ac:dyDescent="0.35">
      <c r="B1380" s="37" t="s">
        <v>80</v>
      </c>
      <c r="C1380" s="38" t="str">
        <f>IF(ISBLANK('Model Performance Data'!$B$61),"-",'Model Performance Data'!$B$61)</f>
        <v>-</v>
      </c>
      <c r="D1380" s="38" t="str">
        <f>IF(ISBLANK('Model Performance Data'!$C$61),"-",'Model Performance Data'!$C$61)</f>
        <v>-</v>
      </c>
      <c r="E1380" s="38" t="str">
        <f>IF(ISBLANK('Model Performance Data'!$D$61),"-",'Model Performance Data'!$D$61)</f>
        <v>-</v>
      </c>
      <c r="F1380" s="38" t="str">
        <f>IF(ISBLANK('Model Performance Data'!$E$61),"-",'Model Performance Data'!$E$61)</f>
        <v>-</v>
      </c>
      <c r="G1380" s="38" t="str">
        <f>IF(ISBLANK('Model Performance Data'!$F$61),"-",'Model Performance Data'!$F$61)</f>
        <v>-</v>
      </c>
      <c r="H1380" s="253">
        <v>4</v>
      </c>
      <c r="I1380" s="253">
        <v>5</v>
      </c>
      <c r="J1380" s="37" t="str">
        <f t="shared" si="68"/>
        <v>45</v>
      </c>
      <c r="K1380" s="38" t="str">
        <f>IF(ISBLANK('Model Performance Data'!$L$61),"-",'Model Performance Data'!$L$61)</f>
        <v>-</v>
      </c>
      <c r="L1380" s="38" t="str">
        <f>IF(ISBLANK('Model Performance Data'!$K$61),"-",'Model Performance Data'!$K$61)</f>
        <v>-</v>
      </c>
      <c r="M1380" s="254">
        <f>IF(ISNA(SUMIFS(INDEX('Model Performance Data'!$O$8:$DY$56,0,MATCH(CONCATENATE($J1380,M$6),'Model Performance Data'!$O$6:$DY$6,0)),'Model Performance Data'!$B$8:$B$56,$C1380,'Model Performance Data'!$C$8:$C$56,$D1380)),"-",SUMIFS(INDEX('Model Performance Data'!$O$8:$DY$56,0,MATCH(CONCATENATE($J1380,M$6),'Model Performance Data'!$O$6:$DY$6,0)),'Model Performance Data'!$B$8:$B$56,$C1380,'Model Performance Data'!$C$8:$C$56,$D1380))</f>
        <v>0</v>
      </c>
      <c r="N1380" s="254">
        <f>IF(ISNA(SUMIFS(INDEX('Model Performance Data'!$O$8:$DY$56,0,MATCH(CONCATENATE($J1380,N$6),'Model Performance Data'!$O$6:$DY$6,0)),'Model Performance Data'!$B$8:$B$56,$C1380,'Model Performance Data'!$C$8:$C$56,$D1380)),"-",SUMIFS(INDEX('Model Performance Data'!$O$8:$DY$56,0,MATCH(CONCATENATE($J1380,N$6),'Model Performance Data'!$O$6:$DY$6,0)),'Model Performance Data'!$B$8:$B$56,$C1380,'Model Performance Data'!$C$8:$C$56,$D1380))</f>
        <v>0</v>
      </c>
      <c r="O1380" s="255">
        <f>IF(ISNA(SUMIFS(INDEX('Model Performance Data'!$O$8:$DY$56,0,MATCH(CONCATENATE($J1380,O$6),'Model Performance Data'!$O$6:$DY$6,0)),'Model Performance Data'!$B$8:$B$56,$C1380,'Model Performance Data'!$C$8:$C$56,$D1380)),"-",SUMIFS(INDEX('Model Performance Data'!$O$8:$DY$56,0,MATCH(CONCATENATE($J1380,O$6),'Model Performance Data'!$O$6:$DY$6,0)),'Model Performance Data'!$B$8:$B$56,$C1380,'Model Performance Data'!$C$8:$C$56,$D1380))</f>
        <v>0</v>
      </c>
    </row>
    <row r="1381" spans="2:15" x14ac:dyDescent="0.35">
      <c r="B1381" s="37" t="s">
        <v>80</v>
      </c>
      <c r="C1381" s="38" t="str">
        <f>IF(ISBLANK('Model Performance Data'!$B$61),"-",'Model Performance Data'!$B$61)</f>
        <v>-</v>
      </c>
      <c r="D1381" s="38" t="str">
        <f>IF(ISBLANK('Model Performance Data'!$C$61),"-",'Model Performance Data'!$C$61)</f>
        <v>-</v>
      </c>
      <c r="E1381" s="38" t="str">
        <f>IF(ISBLANK('Model Performance Data'!$D$61),"-",'Model Performance Data'!$D$61)</f>
        <v>-</v>
      </c>
      <c r="F1381" s="38" t="str">
        <f>IF(ISBLANK('Model Performance Data'!$E$61),"-",'Model Performance Data'!$E$61)</f>
        <v>-</v>
      </c>
      <c r="G1381" s="38" t="str">
        <f>IF(ISBLANK('Model Performance Data'!$F$61),"-",'Model Performance Data'!$F$61)</f>
        <v>-</v>
      </c>
      <c r="H1381" s="253">
        <v>4</v>
      </c>
      <c r="I1381" s="253" t="s">
        <v>65</v>
      </c>
      <c r="J1381" s="37" t="str">
        <f t="shared" si="68"/>
        <v>4Goal</v>
      </c>
      <c r="K1381" s="38" t="str">
        <f>IF(ISBLANK('Model Performance Data'!$L$61),"-",'Model Performance Data'!$L$61)</f>
        <v>-</v>
      </c>
      <c r="L1381" s="38" t="str">
        <f>IF(ISBLANK('Model Performance Data'!$K$61),"-",'Model Performance Data'!$K$61)</f>
        <v>-</v>
      </c>
      <c r="M1381" s="254" t="str">
        <f>IF(ISNA(SUMIFS(INDEX('Model Performance Data'!$O$8:$DY$56,0,MATCH(CONCATENATE($J1381,M$6),'Model Performance Data'!$O$6:$DY$6,0)),'Model Performance Data'!$B$8:$B$56,$C1381,'Model Performance Data'!$C$8:$C$56,$D1381)),"-",SUMIFS(INDEX('Model Performance Data'!$O$8:$DY$56,0,MATCH(CONCATENATE($J1381,M$6),'Model Performance Data'!$O$6:$DY$6,0)),'Model Performance Data'!$B$8:$B$56,$C1381,'Model Performance Data'!$C$8:$C$56,$D1381))</f>
        <v>-</v>
      </c>
      <c r="N1381" s="254" t="str">
        <f>IF(ISNA(SUMIFS(INDEX('Model Performance Data'!$O$8:$DY$56,0,MATCH(CONCATENATE($J1381,N$6),'Model Performance Data'!$O$6:$DY$6,0)),'Model Performance Data'!$B$8:$B$56,$C1381,'Model Performance Data'!$C$8:$C$56,$D1381)),"-",SUMIFS(INDEX('Model Performance Data'!$O$8:$DY$56,0,MATCH(CONCATENATE($J1381,N$6),'Model Performance Data'!$O$6:$DY$6,0)),'Model Performance Data'!$B$8:$B$56,$C1381,'Model Performance Data'!$C$8:$C$56,$D1381))</f>
        <v>-</v>
      </c>
      <c r="O1381" s="255">
        <f>IF(ISNA(SUMIFS(INDEX('Model Performance Data'!$O$8:$DY$56,0,MATCH(CONCATENATE($J1381,O$6),'Model Performance Data'!$O$6:$DY$6,0)),'Model Performance Data'!$B$8:$B$56,$C1381,'Model Performance Data'!$C$8:$C$56,$D1381)),"-",SUMIFS(INDEX('Model Performance Data'!$O$8:$DY$56,0,MATCH(CONCATENATE($J1381,O$6),'Model Performance Data'!$O$6:$DY$6,0)),'Model Performance Data'!$B$8:$B$56,$C1381,'Model Performance Data'!$C$8:$C$56,$D1381))</f>
        <v>0</v>
      </c>
    </row>
    <row r="1382" spans="2:15" x14ac:dyDescent="0.35">
      <c r="B1382" s="37" t="s">
        <v>80</v>
      </c>
      <c r="C1382" s="38" t="str">
        <f>IF(ISBLANK('Model Performance Data'!$B$62),"-",'Model Performance Data'!$B$62)</f>
        <v>-</v>
      </c>
      <c r="D1382" s="38" t="str">
        <f>IF(ISBLANK('Model Performance Data'!$C$62),"-",'Model Performance Data'!$C$62)</f>
        <v>-</v>
      </c>
      <c r="E1382" s="38" t="str">
        <f>IF(ISBLANK('Model Performance Data'!$D$62),"-",'Model Performance Data'!$D$62)</f>
        <v>-</v>
      </c>
      <c r="F1382" s="38" t="str">
        <f>IF(ISBLANK('Model Performance Data'!$E$62),"-",'Model Performance Data'!$E$62)</f>
        <v>-</v>
      </c>
      <c r="G1382" s="38" t="str">
        <f>IF(ISBLANK('Model Performance Data'!$F$62),"-",'Model Performance Data'!$F$62)</f>
        <v>-</v>
      </c>
      <c r="H1382" s="253" t="s">
        <v>64</v>
      </c>
      <c r="I1382" s="253" t="s">
        <v>64</v>
      </c>
      <c r="J1382" s="37" t="str">
        <f t="shared" si="68"/>
        <v>BaselineBaseline</v>
      </c>
      <c r="K1382" s="38" t="str">
        <f>IF(ISBLANK('Model Performance Data'!$L$62),"-",'Model Performance Data'!$L$62)</f>
        <v>-</v>
      </c>
      <c r="L1382" s="38" t="str">
        <f>IF(ISBLANK('Model Performance Data'!$K$62),"-",'Model Performance Data'!$K$62)</f>
        <v>-</v>
      </c>
      <c r="M1382" s="254">
        <f>IF(ISNA(SUMIFS(INDEX('Model Performance Data'!$O$8:$DY$56,0,MATCH(CONCATENATE($J1382,M$6),'Model Performance Data'!$O$6:$DY$6,0)),'Model Performance Data'!$B$8:$B$56,$C1382,'Model Performance Data'!$C$8:$C$56,$D1382)),"-",SUMIFS(INDEX('Model Performance Data'!$O$8:$DY$56,0,MATCH(CONCATENATE($J1382,M$6),'Model Performance Data'!$O$6:$DY$6,0)),'Model Performance Data'!$B$8:$B$56,$C1382,'Model Performance Data'!$C$8:$C$56,$D1382))</f>
        <v>0</v>
      </c>
      <c r="N1382" s="254">
        <f>IF(ISNA(SUMIFS(INDEX('Model Performance Data'!$O$8:$DY$56,0,MATCH(CONCATENATE($J1382,N$6),'Model Performance Data'!$O$6:$DY$6,0)),'Model Performance Data'!$B$8:$B$56,$C1382,'Model Performance Data'!$C$8:$C$56,$D1382)),"-",SUMIFS(INDEX('Model Performance Data'!$O$8:$DY$56,0,MATCH(CONCATENATE($J1382,N$6),'Model Performance Data'!$O$6:$DY$6,0)),'Model Performance Data'!$B$8:$B$56,$C1382,'Model Performance Data'!$C$8:$C$56,$D1382))</f>
        <v>0</v>
      </c>
      <c r="O1382" s="255">
        <f>IF(ISNA(SUMIFS(INDEX('Model Performance Data'!$O$8:$DY$56,0,MATCH(CONCATENATE($J1382,O$6),'Model Performance Data'!$O$6:$DY$6,0)),'Model Performance Data'!$B$8:$B$56,$C1382,'Model Performance Data'!$C$8:$C$56,$D1382)),"-",SUMIFS(INDEX('Model Performance Data'!$O$8:$DY$56,0,MATCH(CONCATENATE($J1382,O$6),'Model Performance Data'!$O$6:$DY$6,0)),'Model Performance Data'!$B$8:$B$56,$C1382,'Model Performance Data'!$C$8:$C$56,$D1382))</f>
        <v>0</v>
      </c>
    </row>
    <row r="1383" spans="2:15" x14ac:dyDescent="0.35">
      <c r="B1383" s="37" t="s">
        <v>80</v>
      </c>
      <c r="C1383" s="38" t="str">
        <f>IF(ISBLANK('Model Performance Data'!$B$62),"-",'Model Performance Data'!$B$62)</f>
        <v>-</v>
      </c>
      <c r="D1383" s="38" t="str">
        <f>IF(ISBLANK('Model Performance Data'!$C$62),"-",'Model Performance Data'!$C$62)</f>
        <v>-</v>
      </c>
      <c r="E1383" s="38" t="str">
        <f>IF(ISBLANK('Model Performance Data'!$D$62),"-",'Model Performance Data'!$D$62)</f>
        <v>-</v>
      </c>
      <c r="F1383" s="38" t="str">
        <f>IF(ISBLANK('Model Performance Data'!$E$62),"-",'Model Performance Data'!$E$62)</f>
        <v>-</v>
      </c>
      <c r="G1383" s="38" t="str">
        <f>IF(ISBLANK('Model Performance Data'!$F$62),"-",'Model Performance Data'!$F$62)</f>
        <v>-</v>
      </c>
      <c r="H1383" s="253">
        <v>1</v>
      </c>
      <c r="I1383" s="253">
        <v>1</v>
      </c>
      <c r="J1383" s="37" t="str">
        <f t="shared" si="68"/>
        <v>11</v>
      </c>
      <c r="K1383" s="38" t="str">
        <f>IF(ISBLANK('Model Performance Data'!$L$62),"-",'Model Performance Data'!$L$62)</f>
        <v>-</v>
      </c>
      <c r="L1383" s="38" t="str">
        <f>IF(ISBLANK('Model Performance Data'!$K$62),"-",'Model Performance Data'!$K$62)</f>
        <v>-</v>
      </c>
      <c r="M1383" s="254">
        <f>IF(ISNA(SUMIFS(INDEX('Model Performance Data'!$O$8:$DY$56,0,MATCH(CONCATENATE($J1383,M$6),'Model Performance Data'!$O$6:$DY$6,0)),'Model Performance Data'!$B$8:$B$56,$C1383,'Model Performance Data'!$C$8:$C$56,$D1383)),"-",SUMIFS(INDEX('Model Performance Data'!$O$8:$DY$56,0,MATCH(CONCATENATE($J1383,M$6),'Model Performance Data'!$O$6:$DY$6,0)),'Model Performance Data'!$B$8:$B$56,$C1383,'Model Performance Data'!$C$8:$C$56,$D1383))</f>
        <v>0</v>
      </c>
      <c r="N1383" s="254">
        <f>IF(ISNA(SUMIFS(INDEX('Model Performance Data'!$O$8:$DY$56,0,MATCH(CONCATENATE($J1383,N$6),'Model Performance Data'!$O$6:$DY$6,0)),'Model Performance Data'!$B$8:$B$56,$C1383,'Model Performance Data'!$C$8:$C$56,$D1383)),"-",SUMIFS(INDEX('Model Performance Data'!$O$8:$DY$56,0,MATCH(CONCATENATE($J1383,N$6),'Model Performance Data'!$O$6:$DY$6,0)),'Model Performance Data'!$B$8:$B$56,$C1383,'Model Performance Data'!$C$8:$C$56,$D1383))</f>
        <v>0</v>
      </c>
      <c r="O1383" s="255">
        <f>IF(ISNA(SUMIFS(INDEX('Model Performance Data'!$O$8:$DY$56,0,MATCH(CONCATENATE($J1383,O$6),'Model Performance Data'!$O$6:$DY$6,0)),'Model Performance Data'!$B$8:$B$56,$C1383,'Model Performance Data'!$C$8:$C$56,$D1383)),"-",SUMIFS(INDEX('Model Performance Data'!$O$8:$DY$56,0,MATCH(CONCATENATE($J1383,O$6),'Model Performance Data'!$O$6:$DY$6,0)),'Model Performance Data'!$B$8:$B$56,$C1383,'Model Performance Data'!$C$8:$C$56,$D1383))</f>
        <v>0</v>
      </c>
    </row>
    <row r="1384" spans="2:15" x14ac:dyDescent="0.35">
      <c r="B1384" s="37" t="s">
        <v>80</v>
      </c>
      <c r="C1384" s="38" t="str">
        <f>IF(ISBLANK('Model Performance Data'!$B$62),"-",'Model Performance Data'!$B$62)</f>
        <v>-</v>
      </c>
      <c r="D1384" s="38" t="str">
        <f>IF(ISBLANK('Model Performance Data'!$C$62),"-",'Model Performance Data'!$C$62)</f>
        <v>-</v>
      </c>
      <c r="E1384" s="38" t="str">
        <f>IF(ISBLANK('Model Performance Data'!$D$62),"-",'Model Performance Data'!$D$62)</f>
        <v>-</v>
      </c>
      <c r="F1384" s="38" t="str">
        <f>IF(ISBLANK('Model Performance Data'!$E$62),"-",'Model Performance Data'!$E$62)</f>
        <v>-</v>
      </c>
      <c r="G1384" s="38" t="str">
        <f>IF(ISBLANK('Model Performance Data'!$F$62),"-",'Model Performance Data'!$F$62)</f>
        <v>-</v>
      </c>
      <c r="H1384" s="253">
        <v>1</v>
      </c>
      <c r="I1384" s="253">
        <v>2</v>
      </c>
      <c r="J1384" s="37" t="str">
        <f t="shared" si="68"/>
        <v>12</v>
      </c>
      <c r="K1384" s="38" t="str">
        <f>IF(ISBLANK('Model Performance Data'!$L$62),"-",'Model Performance Data'!$L$62)</f>
        <v>-</v>
      </c>
      <c r="L1384" s="38" t="str">
        <f>IF(ISBLANK('Model Performance Data'!$K$62),"-",'Model Performance Data'!$K$62)</f>
        <v>-</v>
      </c>
      <c r="M1384" s="254">
        <f>IF(ISNA(SUMIFS(INDEX('Model Performance Data'!$O$8:$DY$56,0,MATCH(CONCATENATE($J1384,M$6),'Model Performance Data'!$O$6:$DY$6,0)),'Model Performance Data'!$B$8:$B$56,$C1384,'Model Performance Data'!$C$8:$C$56,$D1384)),"-",SUMIFS(INDEX('Model Performance Data'!$O$8:$DY$56,0,MATCH(CONCATENATE($J1384,M$6),'Model Performance Data'!$O$6:$DY$6,0)),'Model Performance Data'!$B$8:$B$56,$C1384,'Model Performance Data'!$C$8:$C$56,$D1384))</f>
        <v>0</v>
      </c>
      <c r="N1384" s="254">
        <f>IF(ISNA(SUMIFS(INDEX('Model Performance Data'!$O$8:$DY$56,0,MATCH(CONCATENATE($J1384,N$6),'Model Performance Data'!$O$6:$DY$6,0)),'Model Performance Data'!$B$8:$B$56,$C1384,'Model Performance Data'!$C$8:$C$56,$D1384)),"-",SUMIFS(INDEX('Model Performance Data'!$O$8:$DY$56,0,MATCH(CONCATENATE($J1384,N$6),'Model Performance Data'!$O$6:$DY$6,0)),'Model Performance Data'!$B$8:$B$56,$C1384,'Model Performance Data'!$C$8:$C$56,$D1384))</f>
        <v>0</v>
      </c>
      <c r="O1384" s="255">
        <f>IF(ISNA(SUMIFS(INDEX('Model Performance Data'!$O$8:$DY$56,0,MATCH(CONCATENATE($J1384,O$6),'Model Performance Data'!$O$6:$DY$6,0)),'Model Performance Data'!$B$8:$B$56,$C1384,'Model Performance Data'!$C$8:$C$56,$D1384)),"-",SUMIFS(INDEX('Model Performance Data'!$O$8:$DY$56,0,MATCH(CONCATENATE($J1384,O$6),'Model Performance Data'!$O$6:$DY$6,0)),'Model Performance Data'!$B$8:$B$56,$C1384,'Model Performance Data'!$C$8:$C$56,$D1384))</f>
        <v>0</v>
      </c>
    </row>
    <row r="1385" spans="2:15" x14ac:dyDescent="0.35">
      <c r="B1385" s="37" t="s">
        <v>80</v>
      </c>
      <c r="C1385" s="38" t="str">
        <f>IF(ISBLANK('Model Performance Data'!$B$62),"-",'Model Performance Data'!$B$62)</f>
        <v>-</v>
      </c>
      <c r="D1385" s="38" t="str">
        <f>IF(ISBLANK('Model Performance Data'!$C$62),"-",'Model Performance Data'!$C$62)</f>
        <v>-</v>
      </c>
      <c r="E1385" s="38" t="str">
        <f>IF(ISBLANK('Model Performance Data'!$D$62),"-",'Model Performance Data'!$D$62)</f>
        <v>-</v>
      </c>
      <c r="F1385" s="38" t="str">
        <f>IF(ISBLANK('Model Performance Data'!$E$62),"-",'Model Performance Data'!$E$62)</f>
        <v>-</v>
      </c>
      <c r="G1385" s="38" t="str">
        <f>IF(ISBLANK('Model Performance Data'!$F$62),"-",'Model Performance Data'!$F$62)</f>
        <v>-</v>
      </c>
      <c r="H1385" s="253">
        <v>1</v>
      </c>
      <c r="I1385" s="253">
        <v>3</v>
      </c>
      <c r="J1385" s="37" t="str">
        <f t="shared" ref="J1385:J1448" si="69">CONCATENATE(H1385,I1385)</f>
        <v>13</v>
      </c>
      <c r="K1385" s="38" t="str">
        <f>IF(ISBLANK('Model Performance Data'!$L$62),"-",'Model Performance Data'!$L$62)</f>
        <v>-</v>
      </c>
      <c r="L1385" s="38" t="str">
        <f>IF(ISBLANK('Model Performance Data'!$K$62),"-",'Model Performance Data'!$K$62)</f>
        <v>-</v>
      </c>
      <c r="M1385" s="254">
        <f>IF(ISNA(SUMIFS(INDEX('Model Performance Data'!$O$8:$DY$56,0,MATCH(CONCATENATE($J1385,M$6),'Model Performance Data'!$O$6:$DY$6,0)),'Model Performance Data'!$B$8:$B$56,$C1385,'Model Performance Data'!$C$8:$C$56,$D1385)),"-",SUMIFS(INDEX('Model Performance Data'!$O$8:$DY$56,0,MATCH(CONCATENATE($J1385,M$6),'Model Performance Data'!$O$6:$DY$6,0)),'Model Performance Data'!$B$8:$B$56,$C1385,'Model Performance Data'!$C$8:$C$56,$D1385))</f>
        <v>0</v>
      </c>
      <c r="N1385" s="254">
        <f>IF(ISNA(SUMIFS(INDEX('Model Performance Data'!$O$8:$DY$56,0,MATCH(CONCATENATE($J1385,N$6),'Model Performance Data'!$O$6:$DY$6,0)),'Model Performance Data'!$B$8:$B$56,$C1385,'Model Performance Data'!$C$8:$C$56,$D1385)),"-",SUMIFS(INDEX('Model Performance Data'!$O$8:$DY$56,0,MATCH(CONCATENATE($J1385,N$6),'Model Performance Data'!$O$6:$DY$6,0)),'Model Performance Data'!$B$8:$B$56,$C1385,'Model Performance Data'!$C$8:$C$56,$D1385))</f>
        <v>0</v>
      </c>
      <c r="O1385" s="255">
        <f>IF(ISNA(SUMIFS(INDEX('Model Performance Data'!$O$8:$DY$56,0,MATCH(CONCATENATE($J1385,O$6),'Model Performance Data'!$O$6:$DY$6,0)),'Model Performance Data'!$B$8:$B$56,$C1385,'Model Performance Data'!$C$8:$C$56,$D1385)),"-",SUMIFS(INDEX('Model Performance Data'!$O$8:$DY$56,0,MATCH(CONCATENATE($J1385,O$6),'Model Performance Data'!$O$6:$DY$6,0)),'Model Performance Data'!$B$8:$B$56,$C1385,'Model Performance Data'!$C$8:$C$56,$D1385))</f>
        <v>0</v>
      </c>
    </row>
    <row r="1386" spans="2:15" x14ac:dyDescent="0.35">
      <c r="B1386" s="37" t="s">
        <v>80</v>
      </c>
      <c r="C1386" s="38" t="str">
        <f>IF(ISBLANK('Model Performance Data'!$B$62),"-",'Model Performance Data'!$B$62)</f>
        <v>-</v>
      </c>
      <c r="D1386" s="38" t="str">
        <f>IF(ISBLANK('Model Performance Data'!$C$62),"-",'Model Performance Data'!$C$62)</f>
        <v>-</v>
      </c>
      <c r="E1386" s="38" t="str">
        <f>IF(ISBLANK('Model Performance Data'!$D$62),"-",'Model Performance Data'!$D$62)</f>
        <v>-</v>
      </c>
      <c r="F1386" s="38" t="str">
        <f>IF(ISBLANK('Model Performance Data'!$E$62),"-",'Model Performance Data'!$E$62)</f>
        <v>-</v>
      </c>
      <c r="G1386" s="38" t="str">
        <f>IF(ISBLANK('Model Performance Data'!$F$62),"-",'Model Performance Data'!$F$62)</f>
        <v>-</v>
      </c>
      <c r="H1386" s="253">
        <v>1</v>
      </c>
      <c r="I1386" s="253">
        <v>4</v>
      </c>
      <c r="J1386" s="37" t="str">
        <f t="shared" si="69"/>
        <v>14</v>
      </c>
      <c r="K1386" s="38" t="str">
        <f>IF(ISBLANK('Model Performance Data'!$L$62),"-",'Model Performance Data'!$L$62)</f>
        <v>-</v>
      </c>
      <c r="L1386" s="38" t="str">
        <f>IF(ISBLANK('Model Performance Data'!$K$62),"-",'Model Performance Data'!$K$62)</f>
        <v>-</v>
      </c>
      <c r="M1386" s="254">
        <f>IF(ISNA(SUMIFS(INDEX('Model Performance Data'!$O$8:$DY$56,0,MATCH(CONCATENATE($J1386,M$6),'Model Performance Data'!$O$6:$DY$6,0)),'Model Performance Data'!$B$8:$B$56,$C1386,'Model Performance Data'!$C$8:$C$56,$D1386)),"-",SUMIFS(INDEX('Model Performance Data'!$O$8:$DY$56,0,MATCH(CONCATENATE($J1386,M$6),'Model Performance Data'!$O$6:$DY$6,0)),'Model Performance Data'!$B$8:$B$56,$C1386,'Model Performance Data'!$C$8:$C$56,$D1386))</f>
        <v>0</v>
      </c>
      <c r="N1386" s="254">
        <f>IF(ISNA(SUMIFS(INDEX('Model Performance Data'!$O$8:$DY$56,0,MATCH(CONCATENATE($J1386,N$6),'Model Performance Data'!$O$6:$DY$6,0)),'Model Performance Data'!$B$8:$B$56,$C1386,'Model Performance Data'!$C$8:$C$56,$D1386)),"-",SUMIFS(INDEX('Model Performance Data'!$O$8:$DY$56,0,MATCH(CONCATENATE($J1386,N$6),'Model Performance Data'!$O$6:$DY$6,0)),'Model Performance Data'!$B$8:$B$56,$C1386,'Model Performance Data'!$C$8:$C$56,$D1386))</f>
        <v>0</v>
      </c>
      <c r="O1386" s="255">
        <f>IF(ISNA(SUMIFS(INDEX('Model Performance Data'!$O$8:$DY$56,0,MATCH(CONCATENATE($J1386,O$6),'Model Performance Data'!$O$6:$DY$6,0)),'Model Performance Data'!$B$8:$B$56,$C1386,'Model Performance Data'!$C$8:$C$56,$D1386)),"-",SUMIFS(INDEX('Model Performance Data'!$O$8:$DY$56,0,MATCH(CONCATENATE($J1386,O$6),'Model Performance Data'!$O$6:$DY$6,0)),'Model Performance Data'!$B$8:$B$56,$C1386,'Model Performance Data'!$C$8:$C$56,$D1386))</f>
        <v>0</v>
      </c>
    </row>
    <row r="1387" spans="2:15" x14ac:dyDescent="0.35">
      <c r="B1387" s="37" t="s">
        <v>80</v>
      </c>
      <c r="C1387" s="38" t="str">
        <f>IF(ISBLANK('Model Performance Data'!$B$62),"-",'Model Performance Data'!$B$62)</f>
        <v>-</v>
      </c>
      <c r="D1387" s="38" t="str">
        <f>IF(ISBLANK('Model Performance Data'!$C$62),"-",'Model Performance Data'!$C$62)</f>
        <v>-</v>
      </c>
      <c r="E1387" s="38" t="str">
        <f>IF(ISBLANK('Model Performance Data'!$D$62),"-",'Model Performance Data'!$D$62)</f>
        <v>-</v>
      </c>
      <c r="F1387" s="38" t="str">
        <f>IF(ISBLANK('Model Performance Data'!$E$62),"-",'Model Performance Data'!$E$62)</f>
        <v>-</v>
      </c>
      <c r="G1387" s="38" t="str">
        <f>IF(ISBLANK('Model Performance Data'!$F$62),"-",'Model Performance Data'!$F$62)</f>
        <v>-</v>
      </c>
      <c r="H1387" s="253">
        <v>1</v>
      </c>
      <c r="I1387" s="253">
        <v>5</v>
      </c>
      <c r="J1387" s="37" t="str">
        <f t="shared" si="69"/>
        <v>15</v>
      </c>
      <c r="K1387" s="38" t="str">
        <f>IF(ISBLANK('Model Performance Data'!$L$62),"-",'Model Performance Data'!$L$62)</f>
        <v>-</v>
      </c>
      <c r="L1387" s="38" t="str">
        <f>IF(ISBLANK('Model Performance Data'!$K$62),"-",'Model Performance Data'!$K$62)</f>
        <v>-</v>
      </c>
      <c r="M1387" s="254">
        <f>IF(ISNA(SUMIFS(INDEX('Model Performance Data'!$O$8:$DY$56,0,MATCH(CONCATENATE($J1387,M$6),'Model Performance Data'!$O$6:$DY$6,0)),'Model Performance Data'!$B$8:$B$56,$C1387,'Model Performance Data'!$C$8:$C$56,$D1387)),"-",SUMIFS(INDEX('Model Performance Data'!$O$8:$DY$56,0,MATCH(CONCATENATE($J1387,M$6),'Model Performance Data'!$O$6:$DY$6,0)),'Model Performance Data'!$B$8:$B$56,$C1387,'Model Performance Data'!$C$8:$C$56,$D1387))</f>
        <v>0</v>
      </c>
      <c r="N1387" s="254">
        <f>IF(ISNA(SUMIFS(INDEX('Model Performance Data'!$O$8:$DY$56,0,MATCH(CONCATENATE($J1387,N$6),'Model Performance Data'!$O$6:$DY$6,0)),'Model Performance Data'!$B$8:$B$56,$C1387,'Model Performance Data'!$C$8:$C$56,$D1387)),"-",SUMIFS(INDEX('Model Performance Data'!$O$8:$DY$56,0,MATCH(CONCATENATE($J1387,N$6),'Model Performance Data'!$O$6:$DY$6,0)),'Model Performance Data'!$B$8:$B$56,$C1387,'Model Performance Data'!$C$8:$C$56,$D1387))</f>
        <v>0</v>
      </c>
      <c r="O1387" s="255">
        <f>IF(ISNA(SUMIFS(INDEX('Model Performance Data'!$O$8:$DY$56,0,MATCH(CONCATENATE($J1387,O$6),'Model Performance Data'!$O$6:$DY$6,0)),'Model Performance Data'!$B$8:$B$56,$C1387,'Model Performance Data'!$C$8:$C$56,$D1387)),"-",SUMIFS(INDEX('Model Performance Data'!$O$8:$DY$56,0,MATCH(CONCATENATE($J1387,O$6),'Model Performance Data'!$O$6:$DY$6,0)),'Model Performance Data'!$B$8:$B$56,$C1387,'Model Performance Data'!$C$8:$C$56,$D1387))</f>
        <v>0</v>
      </c>
    </row>
    <row r="1388" spans="2:15" x14ac:dyDescent="0.35">
      <c r="B1388" s="37" t="s">
        <v>80</v>
      </c>
      <c r="C1388" s="38" t="str">
        <f>IF(ISBLANK('Model Performance Data'!$B$62),"-",'Model Performance Data'!$B$62)</f>
        <v>-</v>
      </c>
      <c r="D1388" s="38" t="str">
        <f>IF(ISBLANK('Model Performance Data'!$C$62),"-",'Model Performance Data'!$C$62)</f>
        <v>-</v>
      </c>
      <c r="E1388" s="38" t="str">
        <f>IF(ISBLANK('Model Performance Data'!$D$62),"-",'Model Performance Data'!$D$62)</f>
        <v>-</v>
      </c>
      <c r="F1388" s="38" t="str">
        <f>IF(ISBLANK('Model Performance Data'!$E$62),"-",'Model Performance Data'!$E$62)</f>
        <v>-</v>
      </c>
      <c r="G1388" s="38" t="str">
        <f>IF(ISBLANK('Model Performance Data'!$F$62),"-",'Model Performance Data'!$F$62)</f>
        <v>-</v>
      </c>
      <c r="H1388" s="253">
        <v>1</v>
      </c>
      <c r="I1388" s="253" t="s">
        <v>65</v>
      </c>
      <c r="J1388" s="37" t="str">
        <f t="shared" si="69"/>
        <v>1Goal</v>
      </c>
      <c r="K1388" s="38" t="str">
        <f>IF(ISBLANK('Model Performance Data'!$L$62),"-",'Model Performance Data'!$L$62)</f>
        <v>-</v>
      </c>
      <c r="L1388" s="38" t="str">
        <f>IF(ISBLANK('Model Performance Data'!$K$62),"-",'Model Performance Data'!$K$62)</f>
        <v>-</v>
      </c>
      <c r="M1388" s="254" t="str">
        <f>IF(ISNA(SUMIFS(INDEX('Model Performance Data'!$O$8:$DY$56,0,MATCH(CONCATENATE($J1388,M$6),'Model Performance Data'!$O$6:$DY$6,0)),'Model Performance Data'!$B$8:$B$56,$C1388,'Model Performance Data'!$C$8:$C$56,$D1388)),"-",SUMIFS(INDEX('Model Performance Data'!$O$8:$DY$56,0,MATCH(CONCATENATE($J1388,M$6),'Model Performance Data'!$O$6:$DY$6,0)),'Model Performance Data'!$B$8:$B$56,$C1388,'Model Performance Data'!$C$8:$C$56,$D1388))</f>
        <v>-</v>
      </c>
      <c r="N1388" s="254" t="str">
        <f>IF(ISNA(SUMIFS(INDEX('Model Performance Data'!$O$8:$DY$56,0,MATCH(CONCATENATE($J1388,N$6),'Model Performance Data'!$O$6:$DY$6,0)),'Model Performance Data'!$B$8:$B$56,$C1388,'Model Performance Data'!$C$8:$C$56,$D1388)),"-",SUMIFS(INDEX('Model Performance Data'!$O$8:$DY$56,0,MATCH(CONCATENATE($J1388,N$6),'Model Performance Data'!$O$6:$DY$6,0)),'Model Performance Data'!$B$8:$B$56,$C1388,'Model Performance Data'!$C$8:$C$56,$D1388))</f>
        <v>-</v>
      </c>
      <c r="O1388" s="255">
        <f>IF(ISNA(SUMIFS(INDEX('Model Performance Data'!$O$8:$DY$56,0,MATCH(CONCATENATE($J1388,O$6),'Model Performance Data'!$O$6:$DY$6,0)),'Model Performance Data'!$B$8:$B$56,$C1388,'Model Performance Data'!$C$8:$C$56,$D1388)),"-",SUMIFS(INDEX('Model Performance Data'!$O$8:$DY$56,0,MATCH(CONCATENATE($J1388,O$6),'Model Performance Data'!$O$6:$DY$6,0)),'Model Performance Data'!$B$8:$B$56,$C1388,'Model Performance Data'!$C$8:$C$56,$D1388))</f>
        <v>0</v>
      </c>
    </row>
    <row r="1389" spans="2:15" x14ac:dyDescent="0.35">
      <c r="B1389" s="37" t="s">
        <v>80</v>
      </c>
      <c r="C1389" s="38" t="str">
        <f>IF(ISBLANK('Model Performance Data'!$B$62),"-",'Model Performance Data'!$B$62)</f>
        <v>-</v>
      </c>
      <c r="D1389" s="38" t="str">
        <f>IF(ISBLANK('Model Performance Data'!$C$62),"-",'Model Performance Data'!$C$62)</f>
        <v>-</v>
      </c>
      <c r="E1389" s="38" t="str">
        <f>IF(ISBLANK('Model Performance Data'!$D$62),"-",'Model Performance Data'!$D$62)</f>
        <v>-</v>
      </c>
      <c r="F1389" s="38" t="str">
        <f>IF(ISBLANK('Model Performance Data'!$E$62),"-",'Model Performance Data'!$E$62)</f>
        <v>-</v>
      </c>
      <c r="G1389" s="38" t="str">
        <f>IF(ISBLANK('Model Performance Data'!$F$62),"-",'Model Performance Data'!$F$62)</f>
        <v>-</v>
      </c>
      <c r="H1389" s="253">
        <v>2</v>
      </c>
      <c r="I1389" s="253">
        <v>1</v>
      </c>
      <c r="J1389" s="37" t="str">
        <f t="shared" si="69"/>
        <v>21</v>
      </c>
      <c r="K1389" s="38" t="str">
        <f>IF(ISBLANK('Model Performance Data'!$L$62),"-",'Model Performance Data'!$L$62)</f>
        <v>-</v>
      </c>
      <c r="L1389" s="38" t="str">
        <f>IF(ISBLANK('Model Performance Data'!$K$62),"-",'Model Performance Data'!$K$62)</f>
        <v>-</v>
      </c>
      <c r="M1389" s="254">
        <f>IF(ISNA(SUMIFS(INDEX('Model Performance Data'!$O$8:$DY$56,0,MATCH(CONCATENATE($J1389,M$6),'Model Performance Data'!$O$6:$DY$6,0)),'Model Performance Data'!$B$8:$B$56,$C1389,'Model Performance Data'!$C$8:$C$56,$D1389)),"-",SUMIFS(INDEX('Model Performance Data'!$O$8:$DY$56,0,MATCH(CONCATENATE($J1389,M$6),'Model Performance Data'!$O$6:$DY$6,0)),'Model Performance Data'!$B$8:$B$56,$C1389,'Model Performance Data'!$C$8:$C$56,$D1389))</f>
        <v>0</v>
      </c>
      <c r="N1389" s="254">
        <f>IF(ISNA(SUMIFS(INDEX('Model Performance Data'!$O$8:$DY$56,0,MATCH(CONCATENATE($J1389,N$6),'Model Performance Data'!$O$6:$DY$6,0)),'Model Performance Data'!$B$8:$B$56,$C1389,'Model Performance Data'!$C$8:$C$56,$D1389)),"-",SUMIFS(INDEX('Model Performance Data'!$O$8:$DY$56,0,MATCH(CONCATENATE($J1389,N$6),'Model Performance Data'!$O$6:$DY$6,0)),'Model Performance Data'!$B$8:$B$56,$C1389,'Model Performance Data'!$C$8:$C$56,$D1389))</f>
        <v>0</v>
      </c>
      <c r="O1389" s="255">
        <f>IF(ISNA(SUMIFS(INDEX('Model Performance Data'!$O$8:$DY$56,0,MATCH(CONCATENATE($J1389,O$6),'Model Performance Data'!$O$6:$DY$6,0)),'Model Performance Data'!$B$8:$B$56,$C1389,'Model Performance Data'!$C$8:$C$56,$D1389)),"-",SUMIFS(INDEX('Model Performance Data'!$O$8:$DY$56,0,MATCH(CONCATENATE($J1389,O$6),'Model Performance Data'!$O$6:$DY$6,0)),'Model Performance Data'!$B$8:$B$56,$C1389,'Model Performance Data'!$C$8:$C$56,$D1389))</f>
        <v>0</v>
      </c>
    </row>
    <row r="1390" spans="2:15" x14ac:dyDescent="0.35">
      <c r="B1390" s="37" t="s">
        <v>80</v>
      </c>
      <c r="C1390" s="38" t="str">
        <f>IF(ISBLANK('Model Performance Data'!$B$62),"-",'Model Performance Data'!$B$62)</f>
        <v>-</v>
      </c>
      <c r="D1390" s="38" t="str">
        <f>IF(ISBLANK('Model Performance Data'!$C$62),"-",'Model Performance Data'!$C$62)</f>
        <v>-</v>
      </c>
      <c r="E1390" s="38" t="str">
        <f>IF(ISBLANK('Model Performance Data'!$D$62),"-",'Model Performance Data'!$D$62)</f>
        <v>-</v>
      </c>
      <c r="F1390" s="38" t="str">
        <f>IF(ISBLANK('Model Performance Data'!$E$62),"-",'Model Performance Data'!$E$62)</f>
        <v>-</v>
      </c>
      <c r="G1390" s="38" t="str">
        <f>IF(ISBLANK('Model Performance Data'!$F$62),"-",'Model Performance Data'!$F$62)</f>
        <v>-</v>
      </c>
      <c r="H1390" s="253">
        <v>2</v>
      </c>
      <c r="I1390" s="253">
        <v>2</v>
      </c>
      <c r="J1390" s="37" t="str">
        <f t="shared" si="69"/>
        <v>22</v>
      </c>
      <c r="K1390" s="38" t="str">
        <f>IF(ISBLANK('Model Performance Data'!$L$62),"-",'Model Performance Data'!$L$62)</f>
        <v>-</v>
      </c>
      <c r="L1390" s="38" t="str">
        <f>IF(ISBLANK('Model Performance Data'!$K$62),"-",'Model Performance Data'!$K$62)</f>
        <v>-</v>
      </c>
      <c r="M1390" s="254">
        <f>IF(ISNA(SUMIFS(INDEX('Model Performance Data'!$O$8:$DY$56,0,MATCH(CONCATENATE($J1390,M$6),'Model Performance Data'!$O$6:$DY$6,0)),'Model Performance Data'!$B$8:$B$56,$C1390,'Model Performance Data'!$C$8:$C$56,$D1390)),"-",SUMIFS(INDEX('Model Performance Data'!$O$8:$DY$56,0,MATCH(CONCATENATE($J1390,M$6),'Model Performance Data'!$O$6:$DY$6,0)),'Model Performance Data'!$B$8:$B$56,$C1390,'Model Performance Data'!$C$8:$C$56,$D1390))</f>
        <v>0</v>
      </c>
      <c r="N1390" s="254">
        <f>IF(ISNA(SUMIFS(INDEX('Model Performance Data'!$O$8:$DY$56,0,MATCH(CONCATENATE($J1390,N$6),'Model Performance Data'!$O$6:$DY$6,0)),'Model Performance Data'!$B$8:$B$56,$C1390,'Model Performance Data'!$C$8:$C$56,$D1390)),"-",SUMIFS(INDEX('Model Performance Data'!$O$8:$DY$56,0,MATCH(CONCATENATE($J1390,N$6),'Model Performance Data'!$O$6:$DY$6,0)),'Model Performance Data'!$B$8:$B$56,$C1390,'Model Performance Data'!$C$8:$C$56,$D1390))</f>
        <v>0</v>
      </c>
      <c r="O1390" s="255">
        <f>IF(ISNA(SUMIFS(INDEX('Model Performance Data'!$O$8:$DY$56,0,MATCH(CONCATENATE($J1390,O$6),'Model Performance Data'!$O$6:$DY$6,0)),'Model Performance Data'!$B$8:$B$56,$C1390,'Model Performance Data'!$C$8:$C$56,$D1390)),"-",SUMIFS(INDEX('Model Performance Data'!$O$8:$DY$56,0,MATCH(CONCATENATE($J1390,O$6),'Model Performance Data'!$O$6:$DY$6,0)),'Model Performance Data'!$B$8:$B$56,$C1390,'Model Performance Data'!$C$8:$C$56,$D1390))</f>
        <v>0</v>
      </c>
    </row>
    <row r="1391" spans="2:15" x14ac:dyDescent="0.35">
      <c r="B1391" s="37" t="s">
        <v>80</v>
      </c>
      <c r="C1391" s="38" t="str">
        <f>IF(ISBLANK('Model Performance Data'!$B$62),"-",'Model Performance Data'!$B$62)</f>
        <v>-</v>
      </c>
      <c r="D1391" s="38" t="str">
        <f>IF(ISBLANK('Model Performance Data'!$C$62),"-",'Model Performance Data'!$C$62)</f>
        <v>-</v>
      </c>
      <c r="E1391" s="38" t="str">
        <f>IF(ISBLANK('Model Performance Data'!$D$62),"-",'Model Performance Data'!$D$62)</f>
        <v>-</v>
      </c>
      <c r="F1391" s="38" t="str">
        <f>IF(ISBLANK('Model Performance Data'!$E$62),"-",'Model Performance Data'!$E$62)</f>
        <v>-</v>
      </c>
      <c r="G1391" s="38" t="str">
        <f>IF(ISBLANK('Model Performance Data'!$F$62),"-",'Model Performance Data'!$F$62)</f>
        <v>-</v>
      </c>
      <c r="H1391" s="253">
        <v>2</v>
      </c>
      <c r="I1391" s="253">
        <v>3</v>
      </c>
      <c r="J1391" s="37" t="str">
        <f t="shared" si="69"/>
        <v>23</v>
      </c>
      <c r="K1391" s="38" t="str">
        <f>IF(ISBLANK('Model Performance Data'!$L$62),"-",'Model Performance Data'!$L$62)</f>
        <v>-</v>
      </c>
      <c r="L1391" s="38" t="str">
        <f>IF(ISBLANK('Model Performance Data'!$K$62),"-",'Model Performance Data'!$K$62)</f>
        <v>-</v>
      </c>
      <c r="M1391" s="254">
        <f>IF(ISNA(SUMIFS(INDEX('Model Performance Data'!$O$8:$DY$56,0,MATCH(CONCATENATE($J1391,M$6),'Model Performance Data'!$O$6:$DY$6,0)),'Model Performance Data'!$B$8:$B$56,$C1391,'Model Performance Data'!$C$8:$C$56,$D1391)),"-",SUMIFS(INDEX('Model Performance Data'!$O$8:$DY$56,0,MATCH(CONCATENATE($J1391,M$6),'Model Performance Data'!$O$6:$DY$6,0)),'Model Performance Data'!$B$8:$B$56,$C1391,'Model Performance Data'!$C$8:$C$56,$D1391))</f>
        <v>0</v>
      </c>
      <c r="N1391" s="254">
        <f>IF(ISNA(SUMIFS(INDEX('Model Performance Data'!$O$8:$DY$56,0,MATCH(CONCATENATE($J1391,N$6),'Model Performance Data'!$O$6:$DY$6,0)),'Model Performance Data'!$B$8:$B$56,$C1391,'Model Performance Data'!$C$8:$C$56,$D1391)),"-",SUMIFS(INDEX('Model Performance Data'!$O$8:$DY$56,0,MATCH(CONCATENATE($J1391,N$6),'Model Performance Data'!$O$6:$DY$6,0)),'Model Performance Data'!$B$8:$B$56,$C1391,'Model Performance Data'!$C$8:$C$56,$D1391))</f>
        <v>0</v>
      </c>
      <c r="O1391" s="255">
        <f>IF(ISNA(SUMIFS(INDEX('Model Performance Data'!$O$8:$DY$56,0,MATCH(CONCATENATE($J1391,O$6),'Model Performance Data'!$O$6:$DY$6,0)),'Model Performance Data'!$B$8:$B$56,$C1391,'Model Performance Data'!$C$8:$C$56,$D1391)),"-",SUMIFS(INDEX('Model Performance Data'!$O$8:$DY$56,0,MATCH(CONCATENATE($J1391,O$6),'Model Performance Data'!$O$6:$DY$6,0)),'Model Performance Data'!$B$8:$B$56,$C1391,'Model Performance Data'!$C$8:$C$56,$D1391))</f>
        <v>0</v>
      </c>
    </row>
    <row r="1392" spans="2:15" x14ac:dyDescent="0.35">
      <c r="B1392" s="37" t="s">
        <v>80</v>
      </c>
      <c r="C1392" s="38" t="str">
        <f>IF(ISBLANK('Model Performance Data'!$B$62),"-",'Model Performance Data'!$B$62)</f>
        <v>-</v>
      </c>
      <c r="D1392" s="38" t="str">
        <f>IF(ISBLANK('Model Performance Data'!$C$62),"-",'Model Performance Data'!$C$62)</f>
        <v>-</v>
      </c>
      <c r="E1392" s="38" t="str">
        <f>IF(ISBLANK('Model Performance Data'!$D$62),"-",'Model Performance Data'!$D$62)</f>
        <v>-</v>
      </c>
      <c r="F1392" s="38" t="str">
        <f>IF(ISBLANK('Model Performance Data'!$E$62),"-",'Model Performance Data'!$E$62)</f>
        <v>-</v>
      </c>
      <c r="G1392" s="38" t="str">
        <f>IF(ISBLANK('Model Performance Data'!$F$62),"-",'Model Performance Data'!$F$62)</f>
        <v>-</v>
      </c>
      <c r="H1392" s="253">
        <v>2</v>
      </c>
      <c r="I1392" s="253">
        <v>4</v>
      </c>
      <c r="J1392" s="37" t="str">
        <f t="shared" si="69"/>
        <v>24</v>
      </c>
      <c r="K1392" s="38" t="str">
        <f>IF(ISBLANK('Model Performance Data'!$L$62),"-",'Model Performance Data'!$L$62)</f>
        <v>-</v>
      </c>
      <c r="L1392" s="38" t="str">
        <f>IF(ISBLANK('Model Performance Data'!$K$62),"-",'Model Performance Data'!$K$62)</f>
        <v>-</v>
      </c>
      <c r="M1392" s="254">
        <f>IF(ISNA(SUMIFS(INDEX('Model Performance Data'!$O$8:$DY$56,0,MATCH(CONCATENATE($J1392,M$6),'Model Performance Data'!$O$6:$DY$6,0)),'Model Performance Data'!$B$8:$B$56,$C1392,'Model Performance Data'!$C$8:$C$56,$D1392)),"-",SUMIFS(INDEX('Model Performance Data'!$O$8:$DY$56,0,MATCH(CONCATENATE($J1392,M$6),'Model Performance Data'!$O$6:$DY$6,0)),'Model Performance Data'!$B$8:$B$56,$C1392,'Model Performance Data'!$C$8:$C$56,$D1392))</f>
        <v>0</v>
      </c>
      <c r="N1392" s="254">
        <f>IF(ISNA(SUMIFS(INDEX('Model Performance Data'!$O$8:$DY$56,0,MATCH(CONCATENATE($J1392,N$6),'Model Performance Data'!$O$6:$DY$6,0)),'Model Performance Data'!$B$8:$B$56,$C1392,'Model Performance Data'!$C$8:$C$56,$D1392)),"-",SUMIFS(INDEX('Model Performance Data'!$O$8:$DY$56,0,MATCH(CONCATENATE($J1392,N$6),'Model Performance Data'!$O$6:$DY$6,0)),'Model Performance Data'!$B$8:$B$56,$C1392,'Model Performance Data'!$C$8:$C$56,$D1392))</f>
        <v>0</v>
      </c>
      <c r="O1392" s="255">
        <f>IF(ISNA(SUMIFS(INDEX('Model Performance Data'!$O$8:$DY$56,0,MATCH(CONCATENATE($J1392,O$6),'Model Performance Data'!$O$6:$DY$6,0)),'Model Performance Data'!$B$8:$B$56,$C1392,'Model Performance Data'!$C$8:$C$56,$D1392)),"-",SUMIFS(INDEX('Model Performance Data'!$O$8:$DY$56,0,MATCH(CONCATENATE($J1392,O$6),'Model Performance Data'!$O$6:$DY$6,0)),'Model Performance Data'!$B$8:$B$56,$C1392,'Model Performance Data'!$C$8:$C$56,$D1392))</f>
        <v>0</v>
      </c>
    </row>
    <row r="1393" spans="2:15" x14ac:dyDescent="0.35">
      <c r="B1393" s="37" t="s">
        <v>80</v>
      </c>
      <c r="C1393" s="38" t="str">
        <f>IF(ISBLANK('Model Performance Data'!$B$62),"-",'Model Performance Data'!$B$62)</f>
        <v>-</v>
      </c>
      <c r="D1393" s="38" t="str">
        <f>IF(ISBLANK('Model Performance Data'!$C$62),"-",'Model Performance Data'!$C$62)</f>
        <v>-</v>
      </c>
      <c r="E1393" s="38" t="str">
        <f>IF(ISBLANK('Model Performance Data'!$D$62),"-",'Model Performance Data'!$D$62)</f>
        <v>-</v>
      </c>
      <c r="F1393" s="38" t="str">
        <f>IF(ISBLANK('Model Performance Data'!$E$62),"-",'Model Performance Data'!$E$62)</f>
        <v>-</v>
      </c>
      <c r="G1393" s="38" t="str">
        <f>IF(ISBLANK('Model Performance Data'!$F$62),"-",'Model Performance Data'!$F$62)</f>
        <v>-</v>
      </c>
      <c r="H1393" s="253">
        <v>2</v>
      </c>
      <c r="I1393" s="253">
        <v>5</v>
      </c>
      <c r="J1393" s="37" t="str">
        <f t="shared" si="69"/>
        <v>25</v>
      </c>
      <c r="K1393" s="38" t="str">
        <f>IF(ISBLANK('Model Performance Data'!$L$62),"-",'Model Performance Data'!$L$62)</f>
        <v>-</v>
      </c>
      <c r="L1393" s="38" t="str">
        <f>IF(ISBLANK('Model Performance Data'!$K$62),"-",'Model Performance Data'!$K$62)</f>
        <v>-</v>
      </c>
      <c r="M1393" s="254">
        <f>IF(ISNA(SUMIFS(INDEX('Model Performance Data'!$O$8:$DY$56,0,MATCH(CONCATENATE($J1393,M$6),'Model Performance Data'!$O$6:$DY$6,0)),'Model Performance Data'!$B$8:$B$56,$C1393,'Model Performance Data'!$C$8:$C$56,$D1393)),"-",SUMIFS(INDEX('Model Performance Data'!$O$8:$DY$56,0,MATCH(CONCATENATE($J1393,M$6),'Model Performance Data'!$O$6:$DY$6,0)),'Model Performance Data'!$B$8:$B$56,$C1393,'Model Performance Data'!$C$8:$C$56,$D1393))</f>
        <v>0</v>
      </c>
      <c r="N1393" s="254">
        <f>IF(ISNA(SUMIFS(INDEX('Model Performance Data'!$O$8:$DY$56,0,MATCH(CONCATENATE($J1393,N$6),'Model Performance Data'!$O$6:$DY$6,0)),'Model Performance Data'!$B$8:$B$56,$C1393,'Model Performance Data'!$C$8:$C$56,$D1393)),"-",SUMIFS(INDEX('Model Performance Data'!$O$8:$DY$56,0,MATCH(CONCATENATE($J1393,N$6),'Model Performance Data'!$O$6:$DY$6,0)),'Model Performance Data'!$B$8:$B$56,$C1393,'Model Performance Data'!$C$8:$C$56,$D1393))</f>
        <v>0</v>
      </c>
      <c r="O1393" s="255">
        <f>IF(ISNA(SUMIFS(INDEX('Model Performance Data'!$O$8:$DY$56,0,MATCH(CONCATENATE($J1393,O$6),'Model Performance Data'!$O$6:$DY$6,0)),'Model Performance Data'!$B$8:$B$56,$C1393,'Model Performance Data'!$C$8:$C$56,$D1393)),"-",SUMIFS(INDEX('Model Performance Data'!$O$8:$DY$56,0,MATCH(CONCATENATE($J1393,O$6),'Model Performance Data'!$O$6:$DY$6,0)),'Model Performance Data'!$B$8:$B$56,$C1393,'Model Performance Data'!$C$8:$C$56,$D1393))</f>
        <v>0</v>
      </c>
    </row>
    <row r="1394" spans="2:15" x14ac:dyDescent="0.35">
      <c r="B1394" s="37" t="s">
        <v>80</v>
      </c>
      <c r="C1394" s="38" t="str">
        <f>IF(ISBLANK('Model Performance Data'!$B$62),"-",'Model Performance Data'!$B$62)</f>
        <v>-</v>
      </c>
      <c r="D1394" s="38" t="str">
        <f>IF(ISBLANK('Model Performance Data'!$C$62),"-",'Model Performance Data'!$C$62)</f>
        <v>-</v>
      </c>
      <c r="E1394" s="38" t="str">
        <f>IF(ISBLANK('Model Performance Data'!$D$62),"-",'Model Performance Data'!$D$62)</f>
        <v>-</v>
      </c>
      <c r="F1394" s="38" t="str">
        <f>IF(ISBLANK('Model Performance Data'!$E$62),"-",'Model Performance Data'!$E$62)</f>
        <v>-</v>
      </c>
      <c r="G1394" s="38" t="str">
        <f>IF(ISBLANK('Model Performance Data'!$F$62),"-",'Model Performance Data'!$F$62)</f>
        <v>-</v>
      </c>
      <c r="H1394" s="253">
        <v>2</v>
      </c>
      <c r="I1394" s="253" t="s">
        <v>65</v>
      </c>
      <c r="J1394" s="37" t="str">
        <f t="shared" si="69"/>
        <v>2Goal</v>
      </c>
      <c r="K1394" s="38" t="str">
        <f>IF(ISBLANK('Model Performance Data'!$L$62),"-",'Model Performance Data'!$L$62)</f>
        <v>-</v>
      </c>
      <c r="L1394" s="38" t="str">
        <f>IF(ISBLANK('Model Performance Data'!$K$62),"-",'Model Performance Data'!$K$62)</f>
        <v>-</v>
      </c>
      <c r="M1394" s="254" t="str">
        <f>IF(ISNA(SUMIFS(INDEX('Model Performance Data'!$O$8:$DY$56,0,MATCH(CONCATENATE($J1394,M$6),'Model Performance Data'!$O$6:$DY$6,0)),'Model Performance Data'!$B$8:$B$56,$C1394,'Model Performance Data'!$C$8:$C$56,$D1394)),"-",SUMIFS(INDEX('Model Performance Data'!$O$8:$DY$56,0,MATCH(CONCATENATE($J1394,M$6),'Model Performance Data'!$O$6:$DY$6,0)),'Model Performance Data'!$B$8:$B$56,$C1394,'Model Performance Data'!$C$8:$C$56,$D1394))</f>
        <v>-</v>
      </c>
      <c r="N1394" s="254" t="str">
        <f>IF(ISNA(SUMIFS(INDEX('Model Performance Data'!$O$8:$DY$56,0,MATCH(CONCATENATE($J1394,N$6),'Model Performance Data'!$O$6:$DY$6,0)),'Model Performance Data'!$B$8:$B$56,$C1394,'Model Performance Data'!$C$8:$C$56,$D1394)),"-",SUMIFS(INDEX('Model Performance Data'!$O$8:$DY$56,0,MATCH(CONCATENATE($J1394,N$6),'Model Performance Data'!$O$6:$DY$6,0)),'Model Performance Data'!$B$8:$B$56,$C1394,'Model Performance Data'!$C$8:$C$56,$D1394))</f>
        <v>-</v>
      </c>
      <c r="O1394" s="255">
        <f>IF(ISNA(SUMIFS(INDEX('Model Performance Data'!$O$8:$DY$56,0,MATCH(CONCATENATE($J1394,O$6),'Model Performance Data'!$O$6:$DY$6,0)),'Model Performance Data'!$B$8:$B$56,$C1394,'Model Performance Data'!$C$8:$C$56,$D1394)),"-",SUMIFS(INDEX('Model Performance Data'!$O$8:$DY$56,0,MATCH(CONCATENATE($J1394,O$6),'Model Performance Data'!$O$6:$DY$6,0)),'Model Performance Data'!$B$8:$B$56,$C1394,'Model Performance Data'!$C$8:$C$56,$D1394))</f>
        <v>0</v>
      </c>
    </row>
    <row r="1395" spans="2:15" x14ac:dyDescent="0.35">
      <c r="B1395" s="37" t="s">
        <v>80</v>
      </c>
      <c r="C1395" s="38" t="str">
        <f>IF(ISBLANK('Model Performance Data'!$B$62),"-",'Model Performance Data'!$B$62)</f>
        <v>-</v>
      </c>
      <c r="D1395" s="38" t="str">
        <f>IF(ISBLANK('Model Performance Data'!$C$62),"-",'Model Performance Data'!$C$62)</f>
        <v>-</v>
      </c>
      <c r="E1395" s="38" t="str">
        <f>IF(ISBLANK('Model Performance Data'!$D$62),"-",'Model Performance Data'!$D$62)</f>
        <v>-</v>
      </c>
      <c r="F1395" s="38" t="str">
        <f>IF(ISBLANK('Model Performance Data'!$E$62),"-",'Model Performance Data'!$E$62)</f>
        <v>-</v>
      </c>
      <c r="G1395" s="38" t="str">
        <f>IF(ISBLANK('Model Performance Data'!$F$62),"-",'Model Performance Data'!$F$62)</f>
        <v>-</v>
      </c>
      <c r="H1395" s="253">
        <v>3</v>
      </c>
      <c r="I1395" s="253">
        <v>1</v>
      </c>
      <c r="J1395" s="37" t="str">
        <f t="shared" si="69"/>
        <v>31</v>
      </c>
      <c r="K1395" s="38" t="str">
        <f>IF(ISBLANK('Model Performance Data'!$L$62),"-",'Model Performance Data'!$L$62)</f>
        <v>-</v>
      </c>
      <c r="L1395" s="38" t="str">
        <f>IF(ISBLANK('Model Performance Data'!$K$62),"-",'Model Performance Data'!$K$62)</f>
        <v>-</v>
      </c>
      <c r="M1395" s="254">
        <f>IF(ISNA(SUMIFS(INDEX('Model Performance Data'!$O$8:$DY$56,0,MATCH(CONCATENATE($J1395,M$6),'Model Performance Data'!$O$6:$DY$6,0)),'Model Performance Data'!$B$8:$B$56,$C1395,'Model Performance Data'!$C$8:$C$56,$D1395)),"-",SUMIFS(INDEX('Model Performance Data'!$O$8:$DY$56,0,MATCH(CONCATENATE($J1395,M$6),'Model Performance Data'!$O$6:$DY$6,0)),'Model Performance Data'!$B$8:$B$56,$C1395,'Model Performance Data'!$C$8:$C$56,$D1395))</f>
        <v>0</v>
      </c>
      <c r="N1395" s="254">
        <f>IF(ISNA(SUMIFS(INDEX('Model Performance Data'!$O$8:$DY$56,0,MATCH(CONCATENATE($J1395,N$6),'Model Performance Data'!$O$6:$DY$6,0)),'Model Performance Data'!$B$8:$B$56,$C1395,'Model Performance Data'!$C$8:$C$56,$D1395)),"-",SUMIFS(INDEX('Model Performance Data'!$O$8:$DY$56,0,MATCH(CONCATENATE($J1395,N$6),'Model Performance Data'!$O$6:$DY$6,0)),'Model Performance Data'!$B$8:$B$56,$C1395,'Model Performance Data'!$C$8:$C$56,$D1395))</f>
        <v>0</v>
      </c>
      <c r="O1395" s="255">
        <f>IF(ISNA(SUMIFS(INDEX('Model Performance Data'!$O$8:$DY$56,0,MATCH(CONCATENATE($J1395,O$6),'Model Performance Data'!$O$6:$DY$6,0)),'Model Performance Data'!$B$8:$B$56,$C1395,'Model Performance Data'!$C$8:$C$56,$D1395)),"-",SUMIFS(INDEX('Model Performance Data'!$O$8:$DY$56,0,MATCH(CONCATENATE($J1395,O$6),'Model Performance Data'!$O$6:$DY$6,0)),'Model Performance Data'!$B$8:$B$56,$C1395,'Model Performance Data'!$C$8:$C$56,$D1395))</f>
        <v>0</v>
      </c>
    </row>
    <row r="1396" spans="2:15" x14ac:dyDescent="0.35">
      <c r="B1396" s="37" t="s">
        <v>80</v>
      </c>
      <c r="C1396" s="38" t="str">
        <f>IF(ISBLANK('Model Performance Data'!$B$62),"-",'Model Performance Data'!$B$62)</f>
        <v>-</v>
      </c>
      <c r="D1396" s="38" t="str">
        <f>IF(ISBLANK('Model Performance Data'!$C$62),"-",'Model Performance Data'!$C$62)</f>
        <v>-</v>
      </c>
      <c r="E1396" s="38" t="str">
        <f>IF(ISBLANK('Model Performance Data'!$D$62),"-",'Model Performance Data'!$D$62)</f>
        <v>-</v>
      </c>
      <c r="F1396" s="38" t="str">
        <f>IF(ISBLANK('Model Performance Data'!$E$62),"-",'Model Performance Data'!$E$62)</f>
        <v>-</v>
      </c>
      <c r="G1396" s="38" t="str">
        <f>IF(ISBLANK('Model Performance Data'!$F$62),"-",'Model Performance Data'!$F$62)</f>
        <v>-</v>
      </c>
      <c r="H1396" s="253">
        <v>3</v>
      </c>
      <c r="I1396" s="253">
        <v>2</v>
      </c>
      <c r="J1396" s="37" t="str">
        <f t="shared" si="69"/>
        <v>32</v>
      </c>
      <c r="K1396" s="38" t="str">
        <f>IF(ISBLANK('Model Performance Data'!$L$62),"-",'Model Performance Data'!$L$62)</f>
        <v>-</v>
      </c>
      <c r="L1396" s="38" t="str">
        <f>IF(ISBLANK('Model Performance Data'!$K$62),"-",'Model Performance Data'!$K$62)</f>
        <v>-</v>
      </c>
      <c r="M1396" s="254">
        <f>IF(ISNA(SUMIFS(INDEX('Model Performance Data'!$O$8:$DY$56,0,MATCH(CONCATENATE($J1396,M$6),'Model Performance Data'!$O$6:$DY$6,0)),'Model Performance Data'!$B$8:$B$56,$C1396,'Model Performance Data'!$C$8:$C$56,$D1396)),"-",SUMIFS(INDEX('Model Performance Data'!$O$8:$DY$56,0,MATCH(CONCATENATE($J1396,M$6),'Model Performance Data'!$O$6:$DY$6,0)),'Model Performance Data'!$B$8:$B$56,$C1396,'Model Performance Data'!$C$8:$C$56,$D1396))</f>
        <v>0</v>
      </c>
      <c r="N1396" s="254">
        <f>IF(ISNA(SUMIFS(INDEX('Model Performance Data'!$O$8:$DY$56,0,MATCH(CONCATENATE($J1396,N$6),'Model Performance Data'!$O$6:$DY$6,0)),'Model Performance Data'!$B$8:$B$56,$C1396,'Model Performance Data'!$C$8:$C$56,$D1396)),"-",SUMIFS(INDEX('Model Performance Data'!$O$8:$DY$56,0,MATCH(CONCATENATE($J1396,N$6),'Model Performance Data'!$O$6:$DY$6,0)),'Model Performance Data'!$B$8:$B$56,$C1396,'Model Performance Data'!$C$8:$C$56,$D1396))</f>
        <v>0</v>
      </c>
      <c r="O1396" s="255">
        <f>IF(ISNA(SUMIFS(INDEX('Model Performance Data'!$O$8:$DY$56,0,MATCH(CONCATENATE($J1396,O$6),'Model Performance Data'!$O$6:$DY$6,0)),'Model Performance Data'!$B$8:$B$56,$C1396,'Model Performance Data'!$C$8:$C$56,$D1396)),"-",SUMIFS(INDEX('Model Performance Data'!$O$8:$DY$56,0,MATCH(CONCATENATE($J1396,O$6),'Model Performance Data'!$O$6:$DY$6,0)),'Model Performance Data'!$B$8:$B$56,$C1396,'Model Performance Data'!$C$8:$C$56,$D1396))</f>
        <v>0</v>
      </c>
    </row>
    <row r="1397" spans="2:15" x14ac:dyDescent="0.35">
      <c r="B1397" s="37" t="s">
        <v>80</v>
      </c>
      <c r="C1397" s="38" t="str">
        <f>IF(ISBLANK('Model Performance Data'!$B$62),"-",'Model Performance Data'!$B$62)</f>
        <v>-</v>
      </c>
      <c r="D1397" s="38" t="str">
        <f>IF(ISBLANK('Model Performance Data'!$C$62),"-",'Model Performance Data'!$C$62)</f>
        <v>-</v>
      </c>
      <c r="E1397" s="38" t="str">
        <f>IF(ISBLANK('Model Performance Data'!$D$62),"-",'Model Performance Data'!$D$62)</f>
        <v>-</v>
      </c>
      <c r="F1397" s="38" t="str">
        <f>IF(ISBLANK('Model Performance Data'!$E$62),"-",'Model Performance Data'!$E$62)</f>
        <v>-</v>
      </c>
      <c r="G1397" s="38" t="str">
        <f>IF(ISBLANK('Model Performance Data'!$F$62),"-",'Model Performance Data'!$F$62)</f>
        <v>-</v>
      </c>
      <c r="H1397" s="253">
        <v>3</v>
      </c>
      <c r="I1397" s="253">
        <v>3</v>
      </c>
      <c r="J1397" s="37" t="str">
        <f t="shared" si="69"/>
        <v>33</v>
      </c>
      <c r="K1397" s="38" t="str">
        <f>IF(ISBLANK('Model Performance Data'!$L$62),"-",'Model Performance Data'!$L$62)</f>
        <v>-</v>
      </c>
      <c r="L1397" s="38" t="str">
        <f>IF(ISBLANK('Model Performance Data'!$K$62),"-",'Model Performance Data'!$K$62)</f>
        <v>-</v>
      </c>
      <c r="M1397" s="254">
        <f>IF(ISNA(SUMIFS(INDEX('Model Performance Data'!$O$8:$DY$56,0,MATCH(CONCATENATE($J1397,M$6),'Model Performance Data'!$O$6:$DY$6,0)),'Model Performance Data'!$B$8:$B$56,$C1397,'Model Performance Data'!$C$8:$C$56,$D1397)),"-",SUMIFS(INDEX('Model Performance Data'!$O$8:$DY$56,0,MATCH(CONCATENATE($J1397,M$6),'Model Performance Data'!$O$6:$DY$6,0)),'Model Performance Data'!$B$8:$B$56,$C1397,'Model Performance Data'!$C$8:$C$56,$D1397))</f>
        <v>0</v>
      </c>
      <c r="N1397" s="254">
        <f>IF(ISNA(SUMIFS(INDEX('Model Performance Data'!$O$8:$DY$56,0,MATCH(CONCATENATE($J1397,N$6),'Model Performance Data'!$O$6:$DY$6,0)),'Model Performance Data'!$B$8:$B$56,$C1397,'Model Performance Data'!$C$8:$C$56,$D1397)),"-",SUMIFS(INDEX('Model Performance Data'!$O$8:$DY$56,0,MATCH(CONCATENATE($J1397,N$6),'Model Performance Data'!$O$6:$DY$6,0)),'Model Performance Data'!$B$8:$B$56,$C1397,'Model Performance Data'!$C$8:$C$56,$D1397))</f>
        <v>0</v>
      </c>
      <c r="O1397" s="255">
        <f>IF(ISNA(SUMIFS(INDEX('Model Performance Data'!$O$8:$DY$56,0,MATCH(CONCATENATE($J1397,O$6),'Model Performance Data'!$O$6:$DY$6,0)),'Model Performance Data'!$B$8:$B$56,$C1397,'Model Performance Data'!$C$8:$C$56,$D1397)),"-",SUMIFS(INDEX('Model Performance Data'!$O$8:$DY$56,0,MATCH(CONCATENATE($J1397,O$6),'Model Performance Data'!$O$6:$DY$6,0)),'Model Performance Data'!$B$8:$B$56,$C1397,'Model Performance Data'!$C$8:$C$56,$D1397))</f>
        <v>0</v>
      </c>
    </row>
    <row r="1398" spans="2:15" x14ac:dyDescent="0.35">
      <c r="B1398" s="37" t="s">
        <v>80</v>
      </c>
      <c r="C1398" s="38" t="str">
        <f>IF(ISBLANK('Model Performance Data'!$B$62),"-",'Model Performance Data'!$B$62)</f>
        <v>-</v>
      </c>
      <c r="D1398" s="38" t="str">
        <f>IF(ISBLANK('Model Performance Data'!$C$62),"-",'Model Performance Data'!$C$62)</f>
        <v>-</v>
      </c>
      <c r="E1398" s="38" t="str">
        <f>IF(ISBLANK('Model Performance Data'!$D$62),"-",'Model Performance Data'!$D$62)</f>
        <v>-</v>
      </c>
      <c r="F1398" s="38" t="str">
        <f>IF(ISBLANK('Model Performance Data'!$E$62),"-",'Model Performance Data'!$E$62)</f>
        <v>-</v>
      </c>
      <c r="G1398" s="38" t="str">
        <f>IF(ISBLANK('Model Performance Data'!$F$62),"-",'Model Performance Data'!$F$62)</f>
        <v>-</v>
      </c>
      <c r="H1398" s="253">
        <v>3</v>
      </c>
      <c r="I1398" s="253">
        <v>4</v>
      </c>
      <c r="J1398" s="37" t="str">
        <f t="shared" si="69"/>
        <v>34</v>
      </c>
      <c r="K1398" s="38" t="str">
        <f>IF(ISBLANK('Model Performance Data'!$L$62),"-",'Model Performance Data'!$L$62)</f>
        <v>-</v>
      </c>
      <c r="L1398" s="38" t="str">
        <f>IF(ISBLANK('Model Performance Data'!$K$62),"-",'Model Performance Data'!$K$62)</f>
        <v>-</v>
      </c>
      <c r="M1398" s="254">
        <f>IF(ISNA(SUMIFS(INDEX('Model Performance Data'!$O$8:$DY$56,0,MATCH(CONCATENATE($J1398,M$6),'Model Performance Data'!$O$6:$DY$6,0)),'Model Performance Data'!$B$8:$B$56,$C1398,'Model Performance Data'!$C$8:$C$56,$D1398)),"-",SUMIFS(INDEX('Model Performance Data'!$O$8:$DY$56,0,MATCH(CONCATENATE($J1398,M$6),'Model Performance Data'!$O$6:$DY$6,0)),'Model Performance Data'!$B$8:$B$56,$C1398,'Model Performance Data'!$C$8:$C$56,$D1398))</f>
        <v>0</v>
      </c>
      <c r="N1398" s="254">
        <f>IF(ISNA(SUMIFS(INDEX('Model Performance Data'!$O$8:$DY$56,0,MATCH(CONCATENATE($J1398,N$6),'Model Performance Data'!$O$6:$DY$6,0)),'Model Performance Data'!$B$8:$B$56,$C1398,'Model Performance Data'!$C$8:$C$56,$D1398)),"-",SUMIFS(INDEX('Model Performance Data'!$O$8:$DY$56,0,MATCH(CONCATENATE($J1398,N$6),'Model Performance Data'!$O$6:$DY$6,0)),'Model Performance Data'!$B$8:$B$56,$C1398,'Model Performance Data'!$C$8:$C$56,$D1398))</f>
        <v>0</v>
      </c>
      <c r="O1398" s="255">
        <f>IF(ISNA(SUMIFS(INDEX('Model Performance Data'!$O$8:$DY$56,0,MATCH(CONCATENATE($J1398,O$6),'Model Performance Data'!$O$6:$DY$6,0)),'Model Performance Data'!$B$8:$B$56,$C1398,'Model Performance Data'!$C$8:$C$56,$D1398)),"-",SUMIFS(INDEX('Model Performance Data'!$O$8:$DY$56,0,MATCH(CONCATENATE($J1398,O$6),'Model Performance Data'!$O$6:$DY$6,0)),'Model Performance Data'!$B$8:$B$56,$C1398,'Model Performance Data'!$C$8:$C$56,$D1398))</f>
        <v>0</v>
      </c>
    </row>
    <row r="1399" spans="2:15" x14ac:dyDescent="0.35">
      <c r="B1399" s="37" t="s">
        <v>80</v>
      </c>
      <c r="C1399" s="38" t="str">
        <f>IF(ISBLANK('Model Performance Data'!$B$62),"-",'Model Performance Data'!$B$62)</f>
        <v>-</v>
      </c>
      <c r="D1399" s="38" t="str">
        <f>IF(ISBLANK('Model Performance Data'!$C$62),"-",'Model Performance Data'!$C$62)</f>
        <v>-</v>
      </c>
      <c r="E1399" s="38" t="str">
        <f>IF(ISBLANK('Model Performance Data'!$D$62),"-",'Model Performance Data'!$D$62)</f>
        <v>-</v>
      </c>
      <c r="F1399" s="38" t="str">
        <f>IF(ISBLANK('Model Performance Data'!$E$62),"-",'Model Performance Data'!$E$62)</f>
        <v>-</v>
      </c>
      <c r="G1399" s="38" t="str">
        <f>IF(ISBLANK('Model Performance Data'!$F$62),"-",'Model Performance Data'!$F$62)</f>
        <v>-</v>
      </c>
      <c r="H1399" s="253">
        <v>3</v>
      </c>
      <c r="I1399" s="253">
        <v>5</v>
      </c>
      <c r="J1399" s="37" t="str">
        <f t="shared" si="69"/>
        <v>35</v>
      </c>
      <c r="K1399" s="38" t="str">
        <f>IF(ISBLANK('Model Performance Data'!$L$62),"-",'Model Performance Data'!$L$62)</f>
        <v>-</v>
      </c>
      <c r="L1399" s="38" t="str">
        <f>IF(ISBLANK('Model Performance Data'!$K$62),"-",'Model Performance Data'!$K$62)</f>
        <v>-</v>
      </c>
      <c r="M1399" s="254">
        <f>IF(ISNA(SUMIFS(INDEX('Model Performance Data'!$O$8:$DY$56,0,MATCH(CONCATENATE($J1399,M$6),'Model Performance Data'!$O$6:$DY$6,0)),'Model Performance Data'!$B$8:$B$56,$C1399,'Model Performance Data'!$C$8:$C$56,$D1399)),"-",SUMIFS(INDEX('Model Performance Data'!$O$8:$DY$56,0,MATCH(CONCATENATE($J1399,M$6),'Model Performance Data'!$O$6:$DY$6,0)),'Model Performance Data'!$B$8:$B$56,$C1399,'Model Performance Data'!$C$8:$C$56,$D1399))</f>
        <v>0</v>
      </c>
      <c r="N1399" s="254">
        <f>IF(ISNA(SUMIFS(INDEX('Model Performance Data'!$O$8:$DY$56,0,MATCH(CONCATENATE($J1399,N$6),'Model Performance Data'!$O$6:$DY$6,0)),'Model Performance Data'!$B$8:$B$56,$C1399,'Model Performance Data'!$C$8:$C$56,$D1399)),"-",SUMIFS(INDEX('Model Performance Data'!$O$8:$DY$56,0,MATCH(CONCATENATE($J1399,N$6),'Model Performance Data'!$O$6:$DY$6,0)),'Model Performance Data'!$B$8:$B$56,$C1399,'Model Performance Data'!$C$8:$C$56,$D1399))</f>
        <v>0</v>
      </c>
      <c r="O1399" s="255">
        <f>IF(ISNA(SUMIFS(INDEX('Model Performance Data'!$O$8:$DY$56,0,MATCH(CONCATENATE($J1399,O$6),'Model Performance Data'!$O$6:$DY$6,0)),'Model Performance Data'!$B$8:$B$56,$C1399,'Model Performance Data'!$C$8:$C$56,$D1399)),"-",SUMIFS(INDEX('Model Performance Data'!$O$8:$DY$56,0,MATCH(CONCATENATE($J1399,O$6),'Model Performance Data'!$O$6:$DY$6,0)),'Model Performance Data'!$B$8:$B$56,$C1399,'Model Performance Data'!$C$8:$C$56,$D1399))</f>
        <v>0</v>
      </c>
    </row>
    <row r="1400" spans="2:15" x14ac:dyDescent="0.35">
      <c r="B1400" s="37" t="s">
        <v>80</v>
      </c>
      <c r="C1400" s="38" t="str">
        <f>IF(ISBLANK('Model Performance Data'!$B$62),"-",'Model Performance Data'!$B$62)</f>
        <v>-</v>
      </c>
      <c r="D1400" s="38" t="str">
        <f>IF(ISBLANK('Model Performance Data'!$C$62),"-",'Model Performance Data'!$C$62)</f>
        <v>-</v>
      </c>
      <c r="E1400" s="38" t="str">
        <f>IF(ISBLANK('Model Performance Data'!$D$62),"-",'Model Performance Data'!$D$62)</f>
        <v>-</v>
      </c>
      <c r="F1400" s="38" t="str">
        <f>IF(ISBLANK('Model Performance Data'!$E$62),"-",'Model Performance Data'!$E$62)</f>
        <v>-</v>
      </c>
      <c r="G1400" s="38" t="str">
        <f>IF(ISBLANK('Model Performance Data'!$F$62),"-",'Model Performance Data'!$F$62)</f>
        <v>-</v>
      </c>
      <c r="H1400" s="253">
        <v>3</v>
      </c>
      <c r="I1400" s="253" t="s">
        <v>65</v>
      </c>
      <c r="J1400" s="37" t="str">
        <f t="shared" si="69"/>
        <v>3Goal</v>
      </c>
      <c r="K1400" s="38" t="str">
        <f>IF(ISBLANK('Model Performance Data'!$L$62),"-",'Model Performance Data'!$L$62)</f>
        <v>-</v>
      </c>
      <c r="L1400" s="38" t="str">
        <f>IF(ISBLANK('Model Performance Data'!$K$62),"-",'Model Performance Data'!$K$62)</f>
        <v>-</v>
      </c>
      <c r="M1400" s="254" t="str">
        <f>IF(ISNA(SUMIFS(INDEX('Model Performance Data'!$O$8:$DY$56,0,MATCH(CONCATENATE($J1400,M$6),'Model Performance Data'!$O$6:$DY$6,0)),'Model Performance Data'!$B$8:$B$56,$C1400,'Model Performance Data'!$C$8:$C$56,$D1400)),"-",SUMIFS(INDEX('Model Performance Data'!$O$8:$DY$56,0,MATCH(CONCATENATE($J1400,M$6),'Model Performance Data'!$O$6:$DY$6,0)),'Model Performance Data'!$B$8:$B$56,$C1400,'Model Performance Data'!$C$8:$C$56,$D1400))</f>
        <v>-</v>
      </c>
      <c r="N1400" s="254" t="str">
        <f>IF(ISNA(SUMIFS(INDEX('Model Performance Data'!$O$8:$DY$56,0,MATCH(CONCATENATE($J1400,N$6),'Model Performance Data'!$O$6:$DY$6,0)),'Model Performance Data'!$B$8:$B$56,$C1400,'Model Performance Data'!$C$8:$C$56,$D1400)),"-",SUMIFS(INDEX('Model Performance Data'!$O$8:$DY$56,0,MATCH(CONCATENATE($J1400,N$6),'Model Performance Data'!$O$6:$DY$6,0)),'Model Performance Data'!$B$8:$B$56,$C1400,'Model Performance Data'!$C$8:$C$56,$D1400))</f>
        <v>-</v>
      </c>
      <c r="O1400" s="255">
        <f>IF(ISNA(SUMIFS(INDEX('Model Performance Data'!$O$8:$DY$56,0,MATCH(CONCATENATE($J1400,O$6),'Model Performance Data'!$O$6:$DY$6,0)),'Model Performance Data'!$B$8:$B$56,$C1400,'Model Performance Data'!$C$8:$C$56,$D1400)),"-",SUMIFS(INDEX('Model Performance Data'!$O$8:$DY$56,0,MATCH(CONCATENATE($J1400,O$6),'Model Performance Data'!$O$6:$DY$6,0)),'Model Performance Data'!$B$8:$B$56,$C1400,'Model Performance Data'!$C$8:$C$56,$D1400))</f>
        <v>0</v>
      </c>
    </row>
    <row r="1401" spans="2:15" x14ac:dyDescent="0.35">
      <c r="B1401" s="37" t="s">
        <v>80</v>
      </c>
      <c r="C1401" s="38" t="str">
        <f>IF(ISBLANK('Model Performance Data'!$B$62),"-",'Model Performance Data'!$B$62)</f>
        <v>-</v>
      </c>
      <c r="D1401" s="38" t="str">
        <f>IF(ISBLANK('Model Performance Data'!$C$62),"-",'Model Performance Data'!$C$62)</f>
        <v>-</v>
      </c>
      <c r="E1401" s="38" t="str">
        <f>IF(ISBLANK('Model Performance Data'!$D$62),"-",'Model Performance Data'!$D$62)</f>
        <v>-</v>
      </c>
      <c r="F1401" s="38" t="str">
        <f>IF(ISBLANK('Model Performance Data'!$E$62),"-",'Model Performance Data'!$E$62)</f>
        <v>-</v>
      </c>
      <c r="G1401" s="38" t="str">
        <f>IF(ISBLANK('Model Performance Data'!$F$62),"-",'Model Performance Data'!$F$62)</f>
        <v>-</v>
      </c>
      <c r="H1401" s="253">
        <v>4</v>
      </c>
      <c r="I1401" s="253">
        <v>1</v>
      </c>
      <c r="J1401" s="37" t="str">
        <f t="shared" si="69"/>
        <v>41</v>
      </c>
      <c r="K1401" s="38" t="str">
        <f>IF(ISBLANK('Model Performance Data'!$L$62),"-",'Model Performance Data'!$L$62)</f>
        <v>-</v>
      </c>
      <c r="L1401" s="38" t="str">
        <f>IF(ISBLANK('Model Performance Data'!$K$62),"-",'Model Performance Data'!$K$62)</f>
        <v>-</v>
      </c>
      <c r="M1401" s="254">
        <f>IF(ISNA(SUMIFS(INDEX('Model Performance Data'!$O$8:$DY$56,0,MATCH(CONCATENATE($J1401,M$6),'Model Performance Data'!$O$6:$DY$6,0)),'Model Performance Data'!$B$8:$B$56,$C1401,'Model Performance Data'!$C$8:$C$56,$D1401)),"-",SUMIFS(INDEX('Model Performance Data'!$O$8:$DY$56,0,MATCH(CONCATENATE($J1401,M$6),'Model Performance Data'!$O$6:$DY$6,0)),'Model Performance Data'!$B$8:$B$56,$C1401,'Model Performance Data'!$C$8:$C$56,$D1401))</f>
        <v>0</v>
      </c>
      <c r="N1401" s="254">
        <f>IF(ISNA(SUMIFS(INDEX('Model Performance Data'!$O$8:$DY$56,0,MATCH(CONCATENATE($J1401,N$6),'Model Performance Data'!$O$6:$DY$6,0)),'Model Performance Data'!$B$8:$B$56,$C1401,'Model Performance Data'!$C$8:$C$56,$D1401)),"-",SUMIFS(INDEX('Model Performance Data'!$O$8:$DY$56,0,MATCH(CONCATENATE($J1401,N$6),'Model Performance Data'!$O$6:$DY$6,0)),'Model Performance Data'!$B$8:$B$56,$C1401,'Model Performance Data'!$C$8:$C$56,$D1401))</f>
        <v>0</v>
      </c>
      <c r="O1401" s="255">
        <f>IF(ISNA(SUMIFS(INDEX('Model Performance Data'!$O$8:$DY$56,0,MATCH(CONCATENATE($J1401,O$6),'Model Performance Data'!$O$6:$DY$6,0)),'Model Performance Data'!$B$8:$B$56,$C1401,'Model Performance Data'!$C$8:$C$56,$D1401)),"-",SUMIFS(INDEX('Model Performance Data'!$O$8:$DY$56,0,MATCH(CONCATENATE($J1401,O$6),'Model Performance Data'!$O$6:$DY$6,0)),'Model Performance Data'!$B$8:$B$56,$C1401,'Model Performance Data'!$C$8:$C$56,$D1401))</f>
        <v>0</v>
      </c>
    </row>
    <row r="1402" spans="2:15" x14ac:dyDescent="0.35">
      <c r="B1402" s="37" t="s">
        <v>80</v>
      </c>
      <c r="C1402" s="38" t="str">
        <f>IF(ISBLANK('Model Performance Data'!$B$62),"-",'Model Performance Data'!$B$62)</f>
        <v>-</v>
      </c>
      <c r="D1402" s="38" t="str">
        <f>IF(ISBLANK('Model Performance Data'!$C$62),"-",'Model Performance Data'!$C$62)</f>
        <v>-</v>
      </c>
      <c r="E1402" s="38" t="str">
        <f>IF(ISBLANK('Model Performance Data'!$D$62),"-",'Model Performance Data'!$D$62)</f>
        <v>-</v>
      </c>
      <c r="F1402" s="38" t="str">
        <f>IF(ISBLANK('Model Performance Data'!$E$62),"-",'Model Performance Data'!$E$62)</f>
        <v>-</v>
      </c>
      <c r="G1402" s="38" t="str">
        <f>IF(ISBLANK('Model Performance Data'!$F$62),"-",'Model Performance Data'!$F$62)</f>
        <v>-</v>
      </c>
      <c r="H1402" s="253">
        <v>4</v>
      </c>
      <c r="I1402" s="253">
        <v>2</v>
      </c>
      <c r="J1402" s="37" t="str">
        <f t="shared" si="69"/>
        <v>42</v>
      </c>
      <c r="K1402" s="38" t="str">
        <f>IF(ISBLANK('Model Performance Data'!$L$62),"-",'Model Performance Data'!$L$62)</f>
        <v>-</v>
      </c>
      <c r="L1402" s="38" t="str">
        <f>IF(ISBLANK('Model Performance Data'!$K$62),"-",'Model Performance Data'!$K$62)</f>
        <v>-</v>
      </c>
      <c r="M1402" s="254">
        <f>IF(ISNA(SUMIFS(INDEX('Model Performance Data'!$O$8:$DY$56,0,MATCH(CONCATENATE($J1402,M$6),'Model Performance Data'!$O$6:$DY$6,0)),'Model Performance Data'!$B$8:$B$56,$C1402,'Model Performance Data'!$C$8:$C$56,$D1402)),"-",SUMIFS(INDEX('Model Performance Data'!$O$8:$DY$56,0,MATCH(CONCATENATE($J1402,M$6),'Model Performance Data'!$O$6:$DY$6,0)),'Model Performance Data'!$B$8:$B$56,$C1402,'Model Performance Data'!$C$8:$C$56,$D1402))</f>
        <v>0</v>
      </c>
      <c r="N1402" s="254">
        <f>IF(ISNA(SUMIFS(INDEX('Model Performance Data'!$O$8:$DY$56,0,MATCH(CONCATENATE($J1402,N$6),'Model Performance Data'!$O$6:$DY$6,0)),'Model Performance Data'!$B$8:$B$56,$C1402,'Model Performance Data'!$C$8:$C$56,$D1402)),"-",SUMIFS(INDEX('Model Performance Data'!$O$8:$DY$56,0,MATCH(CONCATENATE($J1402,N$6),'Model Performance Data'!$O$6:$DY$6,0)),'Model Performance Data'!$B$8:$B$56,$C1402,'Model Performance Data'!$C$8:$C$56,$D1402))</f>
        <v>0</v>
      </c>
      <c r="O1402" s="255">
        <f>IF(ISNA(SUMIFS(INDEX('Model Performance Data'!$O$8:$DY$56,0,MATCH(CONCATENATE($J1402,O$6),'Model Performance Data'!$O$6:$DY$6,0)),'Model Performance Data'!$B$8:$B$56,$C1402,'Model Performance Data'!$C$8:$C$56,$D1402)),"-",SUMIFS(INDEX('Model Performance Data'!$O$8:$DY$56,0,MATCH(CONCATENATE($J1402,O$6),'Model Performance Data'!$O$6:$DY$6,0)),'Model Performance Data'!$B$8:$B$56,$C1402,'Model Performance Data'!$C$8:$C$56,$D1402))</f>
        <v>0</v>
      </c>
    </row>
    <row r="1403" spans="2:15" x14ac:dyDescent="0.35">
      <c r="B1403" s="37" t="s">
        <v>80</v>
      </c>
      <c r="C1403" s="38" t="str">
        <f>IF(ISBLANK('Model Performance Data'!$B$62),"-",'Model Performance Data'!$B$62)</f>
        <v>-</v>
      </c>
      <c r="D1403" s="38" t="str">
        <f>IF(ISBLANK('Model Performance Data'!$C$62),"-",'Model Performance Data'!$C$62)</f>
        <v>-</v>
      </c>
      <c r="E1403" s="38" t="str">
        <f>IF(ISBLANK('Model Performance Data'!$D$62),"-",'Model Performance Data'!$D$62)</f>
        <v>-</v>
      </c>
      <c r="F1403" s="38" t="str">
        <f>IF(ISBLANK('Model Performance Data'!$E$62),"-",'Model Performance Data'!$E$62)</f>
        <v>-</v>
      </c>
      <c r="G1403" s="38" t="str">
        <f>IF(ISBLANK('Model Performance Data'!$F$62),"-",'Model Performance Data'!$F$62)</f>
        <v>-</v>
      </c>
      <c r="H1403" s="253">
        <v>4</v>
      </c>
      <c r="I1403" s="253">
        <v>3</v>
      </c>
      <c r="J1403" s="37" t="str">
        <f t="shared" si="69"/>
        <v>43</v>
      </c>
      <c r="K1403" s="38" t="str">
        <f>IF(ISBLANK('Model Performance Data'!$L$62),"-",'Model Performance Data'!$L$62)</f>
        <v>-</v>
      </c>
      <c r="L1403" s="38" t="str">
        <f>IF(ISBLANK('Model Performance Data'!$K$62),"-",'Model Performance Data'!$K$62)</f>
        <v>-</v>
      </c>
      <c r="M1403" s="254">
        <f>IF(ISNA(SUMIFS(INDEX('Model Performance Data'!$O$8:$DY$56,0,MATCH(CONCATENATE($J1403,M$6),'Model Performance Data'!$O$6:$DY$6,0)),'Model Performance Data'!$B$8:$B$56,$C1403,'Model Performance Data'!$C$8:$C$56,$D1403)),"-",SUMIFS(INDEX('Model Performance Data'!$O$8:$DY$56,0,MATCH(CONCATENATE($J1403,M$6),'Model Performance Data'!$O$6:$DY$6,0)),'Model Performance Data'!$B$8:$B$56,$C1403,'Model Performance Data'!$C$8:$C$56,$D1403))</f>
        <v>0</v>
      </c>
      <c r="N1403" s="254">
        <f>IF(ISNA(SUMIFS(INDEX('Model Performance Data'!$O$8:$DY$56,0,MATCH(CONCATENATE($J1403,N$6),'Model Performance Data'!$O$6:$DY$6,0)),'Model Performance Data'!$B$8:$B$56,$C1403,'Model Performance Data'!$C$8:$C$56,$D1403)),"-",SUMIFS(INDEX('Model Performance Data'!$O$8:$DY$56,0,MATCH(CONCATENATE($J1403,N$6),'Model Performance Data'!$O$6:$DY$6,0)),'Model Performance Data'!$B$8:$B$56,$C1403,'Model Performance Data'!$C$8:$C$56,$D1403))</f>
        <v>0</v>
      </c>
      <c r="O1403" s="255">
        <f>IF(ISNA(SUMIFS(INDEX('Model Performance Data'!$O$8:$DY$56,0,MATCH(CONCATENATE($J1403,O$6),'Model Performance Data'!$O$6:$DY$6,0)),'Model Performance Data'!$B$8:$B$56,$C1403,'Model Performance Data'!$C$8:$C$56,$D1403)),"-",SUMIFS(INDEX('Model Performance Data'!$O$8:$DY$56,0,MATCH(CONCATENATE($J1403,O$6),'Model Performance Data'!$O$6:$DY$6,0)),'Model Performance Data'!$B$8:$B$56,$C1403,'Model Performance Data'!$C$8:$C$56,$D1403))</f>
        <v>0</v>
      </c>
    </row>
    <row r="1404" spans="2:15" x14ac:dyDescent="0.35">
      <c r="B1404" s="37" t="s">
        <v>80</v>
      </c>
      <c r="C1404" s="38" t="str">
        <f>IF(ISBLANK('Model Performance Data'!$B$62),"-",'Model Performance Data'!$B$62)</f>
        <v>-</v>
      </c>
      <c r="D1404" s="38" t="str">
        <f>IF(ISBLANK('Model Performance Data'!$C$62),"-",'Model Performance Data'!$C$62)</f>
        <v>-</v>
      </c>
      <c r="E1404" s="38" t="str">
        <f>IF(ISBLANK('Model Performance Data'!$D$62),"-",'Model Performance Data'!$D$62)</f>
        <v>-</v>
      </c>
      <c r="F1404" s="38" t="str">
        <f>IF(ISBLANK('Model Performance Data'!$E$62),"-",'Model Performance Data'!$E$62)</f>
        <v>-</v>
      </c>
      <c r="G1404" s="38" t="str">
        <f>IF(ISBLANK('Model Performance Data'!$F$62),"-",'Model Performance Data'!$F$62)</f>
        <v>-</v>
      </c>
      <c r="H1404" s="253">
        <v>4</v>
      </c>
      <c r="I1404" s="253">
        <v>4</v>
      </c>
      <c r="J1404" s="37" t="str">
        <f t="shared" si="69"/>
        <v>44</v>
      </c>
      <c r="K1404" s="38" t="str">
        <f>IF(ISBLANK('Model Performance Data'!$L$62),"-",'Model Performance Data'!$L$62)</f>
        <v>-</v>
      </c>
      <c r="L1404" s="38" t="str">
        <f>IF(ISBLANK('Model Performance Data'!$K$62),"-",'Model Performance Data'!$K$62)</f>
        <v>-</v>
      </c>
      <c r="M1404" s="254">
        <f>IF(ISNA(SUMIFS(INDEX('Model Performance Data'!$O$8:$DY$56,0,MATCH(CONCATENATE($J1404,M$6),'Model Performance Data'!$O$6:$DY$6,0)),'Model Performance Data'!$B$8:$B$56,$C1404,'Model Performance Data'!$C$8:$C$56,$D1404)),"-",SUMIFS(INDEX('Model Performance Data'!$O$8:$DY$56,0,MATCH(CONCATENATE($J1404,M$6),'Model Performance Data'!$O$6:$DY$6,0)),'Model Performance Data'!$B$8:$B$56,$C1404,'Model Performance Data'!$C$8:$C$56,$D1404))</f>
        <v>0</v>
      </c>
      <c r="N1404" s="254">
        <f>IF(ISNA(SUMIFS(INDEX('Model Performance Data'!$O$8:$DY$56,0,MATCH(CONCATENATE($J1404,N$6),'Model Performance Data'!$O$6:$DY$6,0)),'Model Performance Data'!$B$8:$B$56,$C1404,'Model Performance Data'!$C$8:$C$56,$D1404)),"-",SUMIFS(INDEX('Model Performance Data'!$O$8:$DY$56,0,MATCH(CONCATENATE($J1404,N$6),'Model Performance Data'!$O$6:$DY$6,0)),'Model Performance Data'!$B$8:$B$56,$C1404,'Model Performance Data'!$C$8:$C$56,$D1404))</f>
        <v>0</v>
      </c>
      <c r="O1404" s="255">
        <f>IF(ISNA(SUMIFS(INDEX('Model Performance Data'!$O$8:$DY$56,0,MATCH(CONCATENATE($J1404,O$6),'Model Performance Data'!$O$6:$DY$6,0)),'Model Performance Data'!$B$8:$B$56,$C1404,'Model Performance Data'!$C$8:$C$56,$D1404)),"-",SUMIFS(INDEX('Model Performance Data'!$O$8:$DY$56,0,MATCH(CONCATENATE($J1404,O$6),'Model Performance Data'!$O$6:$DY$6,0)),'Model Performance Data'!$B$8:$B$56,$C1404,'Model Performance Data'!$C$8:$C$56,$D1404))</f>
        <v>0</v>
      </c>
    </row>
    <row r="1405" spans="2:15" x14ac:dyDescent="0.35">
      <c r="B1405" s="37" t="s">
        <v>80</v>
      </c>
      <c r="C1405" s="38" t="str">
        <f>IF(ISBLANK('Model Performance Data'!$B$62),"-",'Model Performance Data'!$B$62)</f>
        <v>-</v>
      </c>
      <c r="D1405" s="38" t="str">
        <f>IF(ISBLANK('Model Performance Data'!$C$62),"-",'Model Performance Data'!$C$62)</f>
        <v>-</v>
      </c>
      <c r="E1405" s="38" t="str">
        <f>IF(ISBLANK('Model Performance Data'!$D$62),"-",'Model Performance Data'!$D$62)</f>
        <v>-</v>
      </c>
      <c r="F1405" s="38" t="str">
        <f>IF(ISBLANK('Model Performance Data'!$E$62),"-",'Model Performance Data'!$E$62)</f>
        <v>-</v>
      </c>
      <c r="G1405" s="38" t="str">
        <f>IF(ISBLANK('Model Performance Data'!$F$62),"-",'Model Performance Data'!$F$62)</f>
        <v>-</v>
      </c>
      <c r="H1405" s="253">
        <v>4</v>
      </c>
      <c r="I1405" s="253">
        <v>5</v>
      </c>
      <c r="J1405" s="37" t="str">
        <f t="shared" si="69"/>
        <v>45</v>
      </c>
      <c r="K1405" s="38" t="str">
        <f>IF(ISBLANK('Model Performance Data'!$L$62),"-",'Model Performance Data'!$L$62)</f>
        <v>-</v>
      </c>
      <c r="L1405" s="38" t="str">
        <f>IF(ISBLANK('Model Performance Data'!$K$62),"-",'Model Performance Data'!$K$62)</f>
        <v>-</v>
      </c>
      <c r="M1405" s="254">
        <f>IF(ISNA(SUMIFS(INDEX('Model Performance Data'!$O$8:$DY$56,0,MATCH(CONCATENATE($J1405,M$6),'Model Performance Data'!$O$6:$DY$6,0)),'Model Performance Data'!$B$8:$B$56,$C1405,'Model Performance Data'!$C$8:$C$56,$D1405)),"-",SUMIFS(INDEX('Model Performance Data'!$O$8:$DY$56,0,MATCH(CONCATENATE($J1405,M$6),'Model Performance Data'!$O$6:$DY$6,0)),'Model Performance Data'!$B$8:$B$56,$C1405,'Model Performance Data'!$C$8:$C$56,$D1405))</f>
        <v>0</v>
      </c>
      <c r="N1405" s="254">
        <f>IF(ISNA(SUMIFS(INDEX('Model Performance Data'!$O$8:$DY$56,0,MATCH(CONCATENATE($J1405,N$6),'Model Performance Data'!$O$6:$DY$6,0)),'Model Performance Data'!$B$8:$B$56,$C1405,'Model Performance Data'!$C$8:$C$56,$D1405)),"-",SUMIFS(INDEX('Model Performance Data'!$O$8:$DY$56,0,MATCH(CONCATENATE($J1405,N$6),'Model Performance Data'!$O$6:$DY$6,0)),'Model Performance Data'!$B$8:$B$56,$C1405,'Model Performance Data'!$C$8:$C$56,$D1405))</f>
        <v>0</v>
      </c>
      <c r="O1405" s="255">
        <f>IF(ISNA(SUMIFS(INDEX('Model Performance Data'!$O$8:$DY$56,0,MATCH(CONCATENATE($J1405,O$6),'Model Performance Data'!$O$6:$DY$6,0)),'Model Performance Data'!$B$8:$B$56,$C1405,'Model Performance Data'!$C$8:$C$56,$D1405)),"-",SUMIFS(INDEX('Model Performance Data'!$O$8:$DY$56,0,MATCH(CONCATENATE($J1405,O$6),'Model Performance Data'!$O$6:$DY$6,0)),'Model Performance Data'!$B$8:$B$56,$C1405,'Model Performance Data'!$C$8:$C$56,$D1405))</f>
        <v>0</v>
      </c>
    </row>
    <row r="1406" spans="2:15" x14ac:dyDescent="0.35">
      <c r="B1406" s="37" t="s">
        <v>80</v>
      </c>
      <c r="C1406" s="38" t="str">
        <f>IF(ISBLANK('Model Performance Data'!$B$62),"-",'Model Performance Data'!$B$62)</f>
        <v>-</v>
      </c>
      <c r="D1406" s="38" t="str">
        <f>IF(ISBLANK('Model Performance Data'!$C$62),"-",'Model Performance Data'!$C$62)</f>
        <v>-</v>
      </c>
      <c r="E1406" s="38" t="str">
        <f>IF(ISBLANK('Model Performance Data'!$D$62),"-",'Model Performance Data'!$D$62)</f>
        <v>-</v>
      </c>
      <c r="F1406" s="38" t="str">
        <f>IF(ISBLANK('Model Performance Data'!$E$62),"-",'Model Performance Data'!$E$62)</f>
        <v>-</v>
      </c>
      <c r="G1406" s="38" t="str">
        <f>IF(ISBLANK('Model Performance Data'!$F$62),"-",'Model Performance Data'!$F$62)</f>
        <v>-</v>
      </c>
      <c r="H1406" s="253">
        <v>4</v>
      </c>
      <c r="I1406" s="253" t="s">
        <v>65</v>
      </c>
      <c r="J1406" s="37" t="str">
        <f t="shared" si="69"/>
        <v>4Goal</v>
      </c>
      <c r="K1406" s="38" t="str">
        <f>IF(ISBLANK('Model Performance Data'!$L$62),"-",'Model Performance Data'!$L$62)</f>
        <v>-</v>
      </c>
      <c r="L1406" s="38" t="str">
        <f>IF(ISBLANK('Model Performance Data'!$K$62),"-",'Model Performance Data'!$K$62)</f>
        <v>-</v>
      </c>
      <c r="M1406" s="254" t="str">
        <f>IF(ISNA(SUMIFS(INDEX('Model Performance Data'!$O$8:$DY$56,0,MATCH(CONCATENATE($J1406,M$6),'Model Performance Data'!$O$6:$DY$6,0)),'Model Performance Data'!$B$8:$B$56,$C1406,'Model Performance Data'!$C$8:$C$56,$D1406)),"-",SUMIFS(INDEX('Model Performance Data'!$O$8:$DY$56,0,MATCH(CONCATENATE($J1406,M$6),'Model Performance Data'!$O$6:$DY$6,0)),'Model Performance Data'!$B$8:$B$56,$C1406,'Model Performance Data'!$C$8:$C$56,$D1406))</f>
        <v>-</v>
      </c>
      <c r="N1406" s="254" t="str">
        <f>IF(ISNA(SUMIFS(INDEX('Model Performance Data'!$O$8:$DY$56,0,MATCH(CONCATENATE($J1406,N$6),'Model Performance Data'!$O$6:$DY$6,0)),'Model Performance Data'!$B$8:$B$56,$C1406,'Model Performance Data'!$C$8:$C$56,$D1406)),"-",SUMIFS(INDEX('Model Performance Data'!$O$8:$DY$56,0,MATCH(CONCATENATE($J1406,N$6),'Model Performance Data'!$O$6:$DY$6,0)),'Model Performance Data'!$B$8:$B$56,$C1406,'Model Performance Data'!$C$8:$C$56,$D1406))</f>
        <v>-</v>
      </c>
      <c r="O1406" s="255">
        <f>IF(ISNA(SUMIFS(INDEX('Model Performance Data'!$O$8:$DY$56,0,MATCH(CONCATENATE($J1406,O$6),'Model Performance Data'!$O$6:$DY$6,0)),'Model Performance Data'!$B$8:$B$56,$C1406,'Model Performance Data'!$C$8:$C$56,$D1406)),"-",SUMIFS(INDEX('Model Performance Data'!$O$8:$DY$56,0,MATCH(CONCATENATE($J1406,O$6),'Model Performance Data'!$O$6:$DY$6,0)),'Model Performance Data'!$B$8:$B$56,$C1406,'Model Performance Data'!$C$8:$C$56,$D1406))</f>
        <v>0</v>
      </c>
    </row>
    <row r="1407" spans="2:15" x14ac:dyDescent="0.35">
      <c r="B1407" s="37" t="s">
        <v>80</v>
      </c>
      <c r="C1407" s="38" t="str">
        <f>IF(ISBLANK('Model Performance Data'!$B$63),"-",'Model Performance Data'!$B$63)</f>
        <v>-</v>
      </c>
      <c r="D1407" s="38" t="str">
        <f>IF(ISBLANK('Model Performance Data'!$C$63),"-",'Model Performance Data'!$C$63)</f>
        <v>-</v>
      </c>
      <c r="E1407" s="38" t="str">
        <f>IF(ISBLANK('Model Performance Data'!$D$63),"-",'Model Performance Data'!$D$63)</f>
        <v>-</v>
      </c>
      <c r="F1407" s="38" t="str">
        <f>IF(ISBLANK('Model Performance Data'!$E$63),"-",'Model Performance Data'!$E$63)</f>
        <v>-</v>
      </c>
      <c r="G1407" s="38" t="str">
        <f>IF(ISBLANK('Model Performance Data'!$F$63),"-",'Model Performance Data'!$F$63)</f>
        <v>-</v>
      </c>
      <c r="H1407" s="253" t="s">
        <v>64</v>
      </c>
      <c r="I1407" s="253" t="s">
        <v>64</v>
      </c>
      <c r="J1407" s="37" t="str">
        <f t="shared" si="69"/>
        <v>BaselineBaseline</v>
      </c>
      <c r="K1407" s="38" t="str">
        <f>IF(ISBLANK('Model Performance Data'!$L$63),"-",'Model Performance Data'!$L$63)</f>
        <v>-</v>
      </c>
      <c r="L1407" s="38" t="str">
        <f>IF(ISBLANK('Model Performance Data'!$K$63),"-",'Model Performance Data'!$K$63)</f>
        <v>-</v>
      </c>
      <c r="M1407" s="254">
        <f>IF(ISNA(SUMIFS(INDEX('Model Performance Data'!$O$8:$DY$56,0,MATCH(CONCATENATE($J1407,M$6),'Model Performance Data'!$O$6:$DY$6,0)),'Model Performance Data'!$B$8:$B$56,$C1407,'Model Performance Data'!$C$8:$C$56,$D1407)),"-",SUMIFS(INDEX('Model Performance Data'!$O$8:$DY$56,0,MATCH(CONCATENATE($J1407,M$6),'Model Performance Data'!$O$6:$DY$6,0)),'Model Performance Data'!$B$8:$B$56,$C1407,'Model Performance Data'!$C$8:$C$56,$D1407))</f>
        <v>0</v>
      </c>
      <c r="N1407" s="254">
        <f>IF(ISNA(SUMIFS(INDEX('Model Performance Data'!$O$8:$DY$56,0,MATCH(CONCATENATE($J1407,N$6),'Model Performance Data'!$O$6:$DY$6,0)),'Model Performance Data'!$B$8:$B$56,$C1407,'Model Performance Data'!$C$8:$C$56,$D1407)),"-",SUMIFS(INDEX('Model Performance Data'!$O$8:$DY$56,0,MATCH(CONCATENATE($J1407,N$6),'Model Performance Data'!$O$6:$DY$6,0)),'Model Performance Data'!$B$8:$B$56,$C1407,'Model Performance Data'!$C$8:$C$56,$D1407))</f>
        <v>0</v>
      </c>
      <c r="O1407" s="255">
        <f>IF(ISNA(SUMIFS(INDEX('Model Performance Data'!$O$8:$DY$56,0,MATCH(CONCATENATE($J1407,O$6),'Model Performance Data'!$O$6:$DY$6,0)),'Model Performance Data'!$B$8:$B$56,$C1407,'Model Performance Data'!$C$8:$C$56,$D1407)),"-",SUMIFS(INDEX('Model Performance Data'!$O$8:$DY$56,0,MATCH(CONCATENATE($J1407,O$6),'Model Performance Data'!$O$6:$DY$6,0)),'Model Performance Data'!$B$8:$B$56,$C1407,'Model Performance Data'!$C$8:$C$56,$D1407))</f>
        <v>0</v>
      </c>
    </row>
    <row r="1408" spans="2:15" x14ac:dyDescent="0.35">
      <c r="B1408" s="37" t="s">
        <v>80</v>
      </c>
      <c r="C1408" s="38" t="str">
        <f>IF(ISBLANK('Model Performance Data'!$B$63),"-",'Model Performance Data'!$B$63)</f>
        <v>-</v>
      </c>
      <c r="D1408" s="38" t="str">
        <f>IF(ISBLANK('Model Performance Data'!$C$63),"-",'Model Performance Data'!$C$63)</f>
        <v>-</v>
      </c>
      <c r="E1408" s="38" t="str">
        <f>IF(ISBLANK('Model Performance Data'!$D$63),"-",'Model Performance Data'!$D$63)</f>
        <v>-</v>
      </c>
      <c r="F1408" s="38" t="str">
        <f>IF(ISBLANK('Model Performance Data'!$E$63),"-",'Model Performance Data'!$E$63)</f>
        <v>-</v>
      </c>
      <c r="G1408" s="38" t="str">
        <f>IF(ISBLANK('Model Performance Data'!$F$63),"-",'Model Performance Data'!$F$63)</f>
        <v>-</v>
      </c>
      <c r="H1408" s="253">
        <v>1</v>
      </c>
      <c r="I1408" s="253">
        <v>1</v>
      </c>
      <c r="J1408" s="37" t="str">
        <f t="shared" si="69"/>
        <v>11</v>
      </c>
      <c r="K1408" s="38" t="str">
        <f>IF(ISBLANK('Model Performance Data'!$L$63),"-",'Model Performance Data'!$L$63)</f>
        <v>-</v>
      </c>
      <c r="L1408" s="38" t="str">
        <f>IF(ISBLANK('Model Performance Data'!$K$63),"-",'Model Performance Data'!$K$63)</f>
        <v>-</v>
      </c>
      <c r="M1408" s="254">
        <f>IF(ISNA(SUMIFS(INDEX('Model Performance Data'!$O$8:$DY$56,0,MATCH(CONCATENATE($J1408,M$6),'Model Performance Data'!$O$6:$DY$6,0)),'Model Performance Data'!$B$8:$B$56,$C1408,'Model Performance Data'!$C$8:$C$56,$D1408)),"-",SUMIFS(INDEX('Model Performance Data'!$O$8:$DY$56,0,MATCH(CONCATENATE($J1408,M$6),'Model Performance Data'!$O$6:$DY$6,0)),'Model Performance Data'!$B$8:$B$56,$C1408,'Model Performance Data'!$C$8:$C$56,$D1408))</f>
        <v>0</v>
      </c>
      <c r="N1408" s="254">
        <f>IF(ISNA(SUMIFS(INDEX('Model Performance Data'!$O$8:$DY$56,0,MATCH(CONCATENATE($J1408,N$6),'Model Performance Data'!$O$6:$DY$6,0)),'Model Performance Data'!$B$8:$B$56,$C1408,'Model Performance Data'!$C$8:$C$56,$D1408)),"-",SUMIFS(INDEX('Model Performance Data'!$O$8:$DY$56,0,MATCH(CONCATENATE($J1408,N$6),'Model Performance Data'!$O$6:$DY$6,0)),'Model Performance Data'!$B$8:$B$56,$C1408,'Model Performance Data'!$C$8:$C$56,$D1408))</f>
        <v>0</v>
      </c>
      <c r="O1408" s="255">
        <f>IF(ISNA(SUMIFS(INDEX('Model Performance Data'!$O$8:$DY$56,0,MATCH(CONCATENATE($J1408,O$6),'Model Performance Data'!$O$6:$DY$6,0)),'Model Performance Data'!$B$8:$B$56,$C1408,'Model Performance Data'!$C$8:$C$56,$D1408)),"-",SUMIFS(INDEX('Model Performance Data'!$O$8:$DY$56,0,MATCH(CONCATENATE($J1408,O$6),'Model Performance Data'!$O$6:$DY$6,0)),'Model Performance Data'!$B$8:$B$56,$C1408,'Model Performance Data'!$C$8:$C$56,$D1408))</f>
        <v>0</v>
      </c>
    </row>
    <row r="1409" spans="2:15" x14ac:dyDescent="0.35">
      <c r="B1409" s="37" t="s">
        <v>80</v>
      </c>
      <c r="C1409" s="38" t="str">
        <f>IF(ISBLANK('Model Performance Data'!$B$63),"-",'Model Performance Data'!$B$63)</f>
        <v>-</v>
      </c>
      <c r="D1409" s="38" t="str">
        <f>IF(ISBLANK('Model Performance Data'!$C$63),"-",'Model Performance Data'!$C$63)</f>
        <v>-</v>
      </c>
      <c r="E1409" s="38" t="str">
        <f>IF(ISBLANK('Model Performance Data'!$D$63),"-",'Model Performance Data'!$D$63)</f>
        <v>-</v>
      </c>
      <c r="F1409" s="38" t="str">
        <f>IF(ISBLANK('Model Performance Data'!$E$63),"-",'Model Performance Data'!$E$63)</f>
        <v>-</v>
      </c>
      <c r="G1409" s="38" t="str">
        <f>IF(ISBLANK('Model Performance Data'!$F$63),"-",'Model Performance Data'!$F$63)</f>
        <v>-</v>
      </c>
      <c r="H1409" s="253">
        <v>1</v>
      </c>
      <c r="I1409" s="253">
        <v>2</v>
      </c>
      <c r="J1409" s="37" t="str">
        <f t="shared" si="69"/>
        <v>12</v>
      </c>
      <c r="K1409" s="38" t="str">
        <f>IF(ISBLANK('Model Performance Data'!$L$63),"-",'Model Performance Data'!$L$63)</f>
        <v>-</v>
      </c>
      <c r="L1409" s="38" t="str">
        <f>IF(ISBLANK('Model Performance Data'!$K$63),"-",'Model Performance Data'!$K$63)</f>
        <v>-</v>
      </c>
      <c r="M1409" s="254">
        <f>IF(ISNA(SUMIFS(INDEX('Model Performance Data'!$O$8:$DY$56,0,MATCH(CONCATENATE($J1409,M$6),'Model Performance Data'!$O$6:$DY$6,0)),'Model Performance Data'!$B$8:$B$56,$C1409,'Model Performance Data'!$C$8:$C$56,$D1409)),"-",SUMIFS(INDEX('Model Performance Data'!$O$8:$DY$56,0,MATCH(CONCATENATE($J1409,M$6),'Model Performance Data'!$O$6:$DY$6,0)),'Model Performance Data'!$B$8:$B$56,$C1409,'Model Performance Data'!$C$8:$C$56,$D1409))</f>
        <v>0</v>
      </c>
      <c r="N1409" s="254">
        <f>IF(ISNA(SUMIFS(INDEX('Model Performance Data'!$O$8:$DY$56,0,MATCH(CONCATENATE($J1409,N$6),'Model Performance Data'!$O$6:$DY$6,0)),'Model Performance Data'!$B$8:$B$56,$C1409,'Model Performance Data'!$C$8:$C$56,$D1409)),"-",SUMIFS(INDEX('Model Performance Data'!$O$8:$DY$56,0,MATCH(CONCATENATE($J1409,N$6),'Model Performance Data'!$O$6:$DY$6,0)),'Model Performance Data'!$B$8:$B$56,$C1409,'Model Performance Data'!$C$8:$C$56,$D1409))</f>
        <v>0</v>
      </c>
      <c r="O1409" s="255">
        <f>IF(ISNA(SUMIFS(INDEX('Model Performance Data'!$O$8:$DY$56,0,MATCH(CONCATENATE($J1409,O$6),'Model Performance Data'!$O$6:$DY$6,0)),'Model Performance Data'!$B$8:$B$56,$C1409,'Model Performance Data'!$C$8:$C$56,$D1409)),"-",SUMIFS(INDEX('Model Performance Data'!$O$8:$DY$56,0,MATCH(CONCATENATE($J1409,O$6),'Model Performance Data'!$O$6:$DY$6,0)),'Model Performance Data'!$B$8:$B$56,$C1409,'Model Performance Data'!$C$8:$C$56,$D1409))</f>
        <v>0</v>
      </c>
    </row>
    <row r="1410" spans="2:15" x14ac:dyDescent="0.35">
      <c r="B1410" s="37" t="s">
        <v>80</v>
      </c>
      <c r="C1410" s="38" t="str">
        <f>IF(ISBLANK('Model Performance Data'!$B$63),"-",'Model Performance Data'!$B$63)</f>
        <v>-</v>
      </c>
      <c r="D1410" s="38" t="str">
        <f>IF(ISBLANK('Model Performance Data'!$C$63),"-",'Model Performance Data'!$C$63)</f>
        <v>-</v>
      </c>
      <c r="E1410" s="38" t="str">
        <f>IF(ISBLANK('Model Performance Data'!$D$63),"-",'Model Performance Data'!$D$63)</f>
        <v>-</v>
      </c>
      <c r="F1410" s="38" t="str">
        <f>IF(ISBLANK('Model Performance Data'!$E$63),"-",'Model Performance Data'!$E$63)</f>
        <v>-</v>
      </c>
      <c r="G1410" s="38" t="str">
        <f>IF(ISBLANK('Model Performance Data'!$F$63),"-",'Model Performance Data'!$F$63)</f>
        <v>-</v>
      </c>
      <c r="H1410" s="253">
        <v>1</v>
      </c>
      <c r="I1410" s="253">
        <v>3</v>
      </c>
      <c r="J1410" s="37" t="str">
        <f t="shared" si="69"/>
        <v>13</v>
      </c>
      <c r="K1410" s="38" t="str">
        <f>IF(ISBLANK('Model Performance Data'!$L$63),"-",'Model Performance Data'!$L$63)</f>
        <v>-</v>
      </c>
      <c r="L1410" s="38" t="str">
        <f>IF(ISBLANK('Model Performance Data'!$K$63),"-",'Model Performance Data'!$K$63)</f>
        <v>-</v>
      </c>
      <c r="M1410" s="254">
        <f>IF(ISNA(SUMIFS(INDEX('Model Performance Data'!$O$8:$DY$56,0,MATCH(CONCATENATE($J1410,M$6),'Model Performance Data'!$O$6:$DY$6,0)),'Model Performance Data'!$B$8:$B$56,$C1410,'Model Performance Data'!$C$8:$C$56,$D1410)),"-",SUMIFS(INDEX('Model Performance Data'!$O$8:$DY$56,0,MATCH(CONCATENATE($J1410,M$6),'Model Performance Data'!$O$6:$DY$6,0)),'Model Performance Data'!$B$8:$B$56,$C1410,'Model Performance Data'!$C$8:$C$56,$D1410))</f>
        <v>0</v>
      </c>
      <c r="N1410" s="254">
        <f>IF(ISNA(SUMIFS(INDEX('Model Performance Data'!$O$8:$DY$56,0,MATCH(CONCATENATE($J1410,N$6),'Model Performance Data'!$O$6:$DY$6,0)),'Model Performance Data'!$B$8:$B$56,$C1410,'Model Performance Data'!$C$8:$C$56,$D1410)),"-",SUMIFS(INDEX('Model Performance Data'!$O$8:$DY$56,0,MATCH(CONCATENATE($J1410,N$6),'Model Performance Data'!$O$6:$DY$6,0)),'Model Performance Data'!$B$8:$B$56,$C1410,'Model Performance Data'!$C$8:$C$56,$D1410))</f>
        <v>0</v>
      </c>
      <c r="O1410" s="255">
        <f>IF(ISNA(SUMIFS(INDEX('Model Performance Data'!$O$8:$DY$56,0,MATCH(CONCATENATE($J1410,O$6),'Model Performance Data'!$O$6:$DY$6,0)),'Model Performance Data'!$B$8:$B$56,$C1410,'Model Performance Data'!$C$8:$C$56,$D1410)),"-",SUMIFS(INDEX('Model Performance Data'!$O$8:$DY$56,0,MATCH(CONCATENATE($J1410,O$6),'Model Performance Data'!$O$6:$DY$6,0)),'Model Performance Data'!$B$8:$B$56,$C1410,'Model Performance Data'!$C$8:$C$56,$D1410))</f>
        <v>0</v>
      </c>
    </row>
    <row r="1411" spans="2:15" x14ac:dyDescent="0.35">
      <c r="B1411" s="37" t="s">
        <v>80</v>
      </c>
      <c r="C1411" s="38" t="str">
        <f>IF(ISBLANK('Model Performance Data'!$B$63),"-",'Model Performance Data'!$B$63)</f>
        <v>-</v>
      </c>
      <c r="D1411" s="38" t="str">
        <f>IF(ISBLANK('Model Performance Data'!$C$63),"-",'Model Performance Data'!$C$63)</f>
        <v>-</v>
      </c>
      <c r="E1411" s="38" t="str">
        <f>IF(ISBLANK('Model Performance Data'!$D$63),"-",'Model Performance Data'!$D$63)</f>
        <v>-</v>
      </c>
      <c r="F1411" s="38" t="str">
        <f>IF(ISBLANK('Model Performance Data'!$E$63),"-",'Model Performance Data'!$E$63)</f>
        <v>-</v>
      </c>
      <c r="G1411" s="38" t="str">
        <f>IF(ISBLANK('Model Performance Data'!$F$63),"-",'Model Performance Data'!$F$63)</f>
        <v>-</v>
      </c>
      <c r="H1411" s="253">
        <v>1</v>
      </c>
      <c r="I1411" s="253">
        <v>4</v>
      </c>
      <c r="J1411" s="37" t="str">
        <f t="shared" si="69"/>
        <v>14</v>
      </c>
      <c r="K1411" s="38" t="str">
        <f>IF(ISBLANK('Model Performance Data'!$L$63),"-",'Model Performance Data'!$L$63)</f>
        <v>-</v>
      </c>
      <c r="L1411" s="38" t="str">
        <f>IF(ISBLANK('Model Performance Data'!$K$63),"-",'Model Performance Data'!$K$63)</f>
        <v>-</v>
      </c>
      <c r="M1411" s="254">
        <f>IF(ISNA(SUMIFS(INDEX('Model Performance Data'!$O$8:$DY$56,0,MATCH(CONCATENATE($J1411,M$6),'Model Performance Data'!$O$6:$DY$6,0)),'Model Performance Data'!$B$8:$B$56,$C1411,'Model Performance Data'!$C$8:$C$56,$D1411)),"-",SUMIFS(INDEX('Model Performance Data'!$O$8:$DY$56,0,MATCH(CONCATENATE($J1411,M$6),'Model Performance Data'!$O$6:$DY$6,0)),'Model Performance Data'!$B$8:$B$56,$C1411,'Model Performance Data'!$C$8:$C$56,$D1411))</f>
        <v>0</v>
      </c>
      <c r="N1411" s="254">
        <f>IF(ISNA(SUMIFS(INDEX('Model Performance Data'!$O$8:$DY$56,0,MATCH(CONCATENATE($J1411,N$6),'Model Performance Data'!$O$6:$DY$6,0)),'Model Performance Data'!$B$8:$B$56,$C1411,'Model Performance Data'!$C$8:$C$56,$D1411)),"-",SUMIFS(INDEX('Model Performance Data'!$O$8:$DY$56,0,MATCH(CONCATENATE($J1411,N$6),'Model Performance Data'!$O$6:$DY$6,0)),'Model Performance Data'!$B$8:$B$56,$C1411,'Model Performance Data'!$C$8:$C$56,$D1411))</f>
        <v>0</v>
      </c>
      <c r="O1411" s="255">
        <f>IF(ISNA(SUMIFS(INDEX('Model Performance Data'!$O$8:$DY$56,0,MATCH(CONCATENATE($J1411,O$6),'Model Performance Data'!$O$6:$DY$6,0)),'Model Performance Data'!$B$8:$B$56,$C1411,'Model Performance Data'!$C$8:$C$56,$D1411)),"-",SUMIFS(INDEX('Model Performance Data'!$O$8:$DY$56,0,MATCH(CONCATENATE($J1411,O$6),'Model Performance Data'!$O$6:$DY$6,0)),'Model Performance Data'!$B$8:$B$56,$C1411,'Model Performance Data'!$C$8:$C$56,$D1411))</f>
        <v>0</v>
      </c>
    </row>
    <row r="1412" spans="2:15" x14ac:dyDescent="0.35">
      <c r="B1412" s="37" t="s">
        <v>80</v>
      </c>
      <c r="C1412" s="38" t="str">
        <f>IF(ISBLANK('Model Performance Data'!$B$63),"-",'Model Performance Data'!$B$63)</f>
        <v>-</v>
      </c>
      <c r="D1412" s="38" t="str">
        <f>IF(ISBLANK('Model Performance Data'!$C$63),"-",'Model Performance Data'!$C$63)</f>
        <v>-</v>
      </c>
      <c r="E1412" s="38" t="str">
        <f>IF(ISBLANK('Model Performance Data'!$D$63),"-",'Model Performance Data'!$D$63)</f>
        <v>-</v>
      </c>
      <c r="F1412" s="38" t="str">
        <f>IF(ISBLANK('Model Performance Data'!$E$63),"-",'Model Performance Data'!$E$63)</f>
        <v>-</v>
      </c>
      <c r="G1412" s="38" t="str">
        <f>IF(ISBLANK('Model Performance Data'!$F$63),"-",'Model Performance Data'!$F$63)</f>
        <v>-</v>
      </c>
      <c r="H1412" s="253">
        <v>1</v>
      </c>
      <c r="I1412" s="253">
        <v>5</v>
      </c>
      <c r="J1412" s="37" t="str">
        <f t="shared" si="69"/>
        <v>15</v>
      </c>
      <c r="K1412" s="38" t="str">
        <f>IF(ISBLANK('Model Performance Data'!$L$63),"-",'Model Performance Data'!$L$63)</f>
        <v>-</v>
      </c>
      <c r="L1412" s="38" t="str">
        <f>IF(ISBLANK('Model Performance Data'!$K$63),"-",'Model Performance Data'!$K$63)</f>
        <v>-</v>
      </c>
      <c r="M1412" s="254">
        <f>IF(ISNA(SUMIFS(INDEX('Model Performance Data'!$O$8:$DY$56,0,MATCH(CONCATENATE($J1412,M$6),'Model Performance Data'!$O$6:$DY$6,0)),'Model Performance Data'!$B$8:$B$56,$C1412,'Model Performance Data'!$C$8:$C$56,$D1412)),"-",SUMIFS(INDEX('Model Performance Data'!$O$8:$DY$56,0,MATCH(CONCATENATE($J1412,M$6),'Model Performance Data'!$O$6:$DY$6,0)),'Model Performance Data'!$B$8:$B$56,$C1412,'Model Performance Data'!$C$8:$C$56,$D1412))</f>
        <v>0</v>
      </c>
      <c r="N1412" s="254">
        <f>IF(ISNA(SUMIFS(INDEX('Model Performance Data'!$O$8:$DY$56,0,MATCH(CONCATENATE($J1412,N$6),'Model Performance Data'!$O$6:$DY$6,0)),'Model Performance Data'!$B$8:$B$56,$C1412,'Model Performance Data'!$C$8:$C$56,$D1412)),"-",SUMIFS(INDEX('Model Performance Data'!$O$8:$DY$56,0,MATCH(CONCATENATE($J1412,N$6),'Model Performance Data'!$O$6:$DY$6,0)),'Model Performance Data'!$B$8:$B$56,$C1412,'Model Performance Data'!$C$8:$C$56,$D1412))</f>
        <v>0</v>
      </c>
      <c r="O1412" s="255">
        <f>IF(ISNA(SUMIFS(INDEX('Model Performance Data'!$O$8:$DY$56,0,MATCH(CONCATENATE($J1412,O$6),'Model Performance Data'!$O$6:$DY$6,0)),'Model Performance Data'!$B$8:$B$56,$C1412,'Model Performance Data'!$C$8:$C$56,$D1412)),"-",SUMIFS(INDEX('Model Performance Data'!$O$8:$DY$56,0,MATCH(CONCATENATE($J1412,O$6),'Model Performance Data'!$O$6:$DY$6,0)),'Model Performance Data'!$B$8:$B$56,$C1412,'Model Performance Data'!$C$8:$C$56,$D1412))</f>
        <v>0</v>
      </c>
    </row>
    <row r="1413" spans="2:15" x14ac:dyDescent="0.35">
      <c r="B1413" s="37" t="s">
        <v>80</v>
      </c>
      <c r="C1413" s="38" t="str">
        <f>IF(ISBLANK('Model Performance Data'!$B$63),"-",'Model Performance Data'!$B$63)</f>
        <v>-</v>
      </c>
      <c r="D1413" s="38" t="str">
        <f>IF(ISBLANK('Model Performance Data'!$C$63),"-",'Model Performance Data'!$C$63)</f>
        <v>-</v>
      </c>
      <c r="E1413" s="38" t="str">
        <f>IF(ISBLANK('Model Performance Data'!$D$63),"-",'Model Performance Data'!$D$63)</f>
        <v>-</v>
      </c>
      <c r="F1413" s="38" t="str">
        <f>IF(ISBLANK('Model Performance Data'!$E$63),"-",'Model Performance Data'!$E$63)</f>
        <v>-</v>
      </c>
      <c r="G1413" s="38" t="str">
        <f>IF(ISBLANK('Model Performance Data'!$F$63),"-",'Model Performance Data'!$F$63)</f>
        <v>-</v>
      </c>
      <c r="H1413" s="253">
        <v>1</v>
      </c>
      <c r="I1413" s="253" t="s">
        <v>65</v>
      </c>
      <c r="J1413" s="37" t="str">
        <f t="shared" si="69"/>
        <v>1Goal</v>
      </c>
      <c r="K1413" s="38" t="str">
        <f>IF(ISBLANK('Model Performance Data'!$L$63),"-",'Model Performance Data'!$L$63)</f>
        <v>-</v>
      </c>
      <c r="L1413" s="38" t="str">
        <f>IF(ISBLANK('Model Performance Data'!$K$63),"-",'Model Performance Data'!$K$63)</f>
        <v>-</v>
      </c>
      <c r="M1413" s="254" t="str">
        <f>IF(ISNA(SUMIFS(INDEX('Model Performance Data'!$O$8:$DY$56,0,MATCH(CONCATENATE($J1413,M$6),'Model Performance Data'!$O$6:$DY$6,0)),'Model Performance Data'!$B$8:$B$56,$C1413,'Model Performance Data'!$C$8:$C$56,$D1413)),"-",SUMIFS(INDEX('Model Performance Data'!$O$8:$DY$56,0,MATCH(CONCATENATE($J1413,M$6),'Model Performance Data'!$O$6:$DY$6,0)),'Model Performance Data'!$B$8:$B$56,$C1413,'Model Performance Data'!$C$8:$C$56,$D1413))</f>
        <v>-</v>
      </c>
      <c r="N1413" s="254" t="str">
        <f>IF(ISNA(SUMIFS(INDEX('Model Performance Data'!$O$8:$DY$56,0,MATCH(CONCATENATE($J1413,N$6),'Model Performance Data'!$O$6:$DY$6,0)),'Model Performance Data'!$B$8:$B$56,$C1413,'Model Performance Data'!$C$8:$C$56,$D1413)),"-",SUMIFS(INDEX('Model Performance Data'!$O$8:$DY$56,0,MATCH(CONCATENATE($J1413,N$6),'Model Performance Data'!$O$6:$DY$6,0)),'Model Performance Data'!$B$8:$B$56,$C1413,'Model Performance Data'!$C$8:$C$56,$D1413))</f>
        <v>-</v>
      </c>
      <c r="O1413" s="255">
        <f>IF(ISNA(SUMIFS(INDEX('Model Performance Data'!$O$8:$DY$56,0,MATCH(CONCATENATE($J1413,O$6),'Model Performance Data'!$O$6:$DY$6,0)),'Model Performance Data'!$B$8:$B$56,$C1413,'Model Performance Data'!$C$8:$C$56,$D1413)),"-",SUMIFS(INDEX('Model Performance Data'!$O$8:$DY$56,0,MATCH(CONCATENATE($J1413,O$6),'Model Performance Data'!$O$6:$DY$6,0)),'Model Performance Data'!$B$8:$B$56,$C1413,'Model Performance Data'!$C$8:$C$56,$D1413))</f>
        <v>0</v>
      </c>
    </row>
    <row r="1414" spans="2:15" x14ac:dyDescent="0.35">
      <c r="B1414" s="37" t="s">
        <v>80</v>
      </c>
      <c r="C1414" s="38" t="str">
        <f>IF(ISBLANK('Model Performance Data'!$B$63),"-",'Model Performance Data'!$B$63)</f>
        <v>-</v>
      </c>
      <c r="D1414" s="38" t="str">
        <f>IF(ISBLANK('Model Performance Data'!$C$63),"-",'Model Performance Data'!$C$63)</f>
        <v>-</v>
      </c>
      <c r="E1414" s="38" t="str">
        <f>IF(ISBLANK('Model Performance Data'!$D$63),"-",'Model Performance Data'!$D$63)</f>
        <v>-</v>
      </c>
      <c r="F1414" s="38" t="str">
        <f>IF(ISBLANK('Model Performance Data'!$E$63),"-",'Model Performance Data'!$E$63)</f>
        <v>-</v>
      </c>
      <c r="G1414" s="38" t="str">
        <f>IF(ISBLANK('Model Performance Data'!$F$63),"-",'Model Performance Data'!$F$63)</f>
        <v>-</v>
      </c>
      <c r="H1414" s="253">
        <v>2</v>
      </c>
      <c r="I1414" s="253">
        <v>1</v>
      </c>
      <c r="J1414" s="37" t="str">
        <f t="shared" si="69"/>
        <v>21</v>
      </c>
      <c r="K1414" s="38" t="str">
        <f>IF(ISBLANK('Model Performance Data'!$L$63),"-",'Model Performance Data'!$L$63)</f>
        <v>-</v>
      </c>
      <c r="L1414" s="38" t="str">
        <f>IF(ISBLANK('Model Performance Data'!$K$63),"-",'Model Performance Data'!$K$63)</f>
        <v>-</v>
      </c>
      <c r="M1414" s="254">
        <f>IF(ISNA(SUMIFS(INDEX('Model Performance Data'!$O$8:$DY$56,0,MATCH(CONCATENATE($J1414,M$6),'Model Performance Data'!$O$6:$DY$6,0)),'Model Performance Data'!$B$8:$B$56,$C1414,'Model Performance Data'!$C$8:$C$56,$D1414)),"-",SUMIFS(INDEX('Model Performance Data'!$O$8:$DY$56,0,MATCH(CONCATENATE($J1414,M$6),'Model Performance Data'!$O$6:$DY$6,0)),'Model Performance Data'!$B$8:$B$56,$C1414,'Model Performance Data'!$C$8:$C$56,$D1414))</f>
        <v>0</v>
      </c>
      <c r="N1414" s="254">
        <f>IF(ISNA(SUMIFS(INDEX('Model Performance Data'!$O$8:$DY$56,0,MATCH(CONCATENATE($J1414,N$6),'Model Performance Data'!$O$6:$DY$6,0)),'Model Performance Data'!$B$8:$B$56,$C1414,'Model Performance Data'!$C$8:$C$56,$D1414)),"-",SUMIFS(INDEX('Model Performance Data'!$O$8:$DY$56,0,MATCH(CONCATENATE($J1414,N$6),'Model Performance Data'!$O$6:$DY$6,0)),'Model Performance Data'!$B$8:$B$56,$C1414,'Model Performance Data'!$C$8:$C$56,$D1414))</f>
        <v>0</v>
      </c>
      <c r="O1414" s="255">
        <f>IF(ISNA(SUMIFS(INDEX('Model Performance Data'!$O$8:$DY$56,0,MATCH(CONCATENATE($J1414,O$6),'Model Performance Data'!$O$6:$DY$6,0)),'Model Performance Data'!$B$8:$B$56,$C1414,'Model Performance Data'!$C$8:$C$56,$D1414)),"-",SUMIFS(INDEX('Model Performance Data'!$O$8:$DY$56,0,MATCH(CONCATENATE($J1414,O$6),'Model Performance Data'!$O$6:$DY$6,0)),'Model Performance Data'!$B$8:$B$56,$C1414,'Model Performance Data'!$C$8:$C$56,$D1414))</f>
        <v>0</v>
      </c>
    </row>
    <row r="1415" spans="2:15" x14ac:dyDescent="0.35">
      <c r="B1415" s="37" t="s">
        <v>80</v>
      </c>
      <c r="C1415" s="38" t="str">
        <f>IF(ISBLANK('Model Performance Data'!$B$63),"-",'Model Performance Data'!$B$63)</f>
        <v>-</v>
      </c>
      <c r="D1415" s="38" t="str">
        <f>IF(ISBLANK('Model Performance Data'!$C$63),"-",'Model Performance Data'!$C$63)</f>
        <v>-</v>
      </c>
      <c r="E1415" s="38" t="str">
        <f>IF(ISBLANK('Model Performance Data'!$D$63),"-",'Model Performance Data'!$D$63)</f>
        <v>-</v>
      </c>
      <c r="F1415" s="38" t="str">
        <f>IF(ISBLANK('Model Performance Data'!$E$63),"-",'Model Performance Data'!$E$63)</f>
        <v>-</v>
      </c>
      <c r="G1415" s="38" t="str">
        <f>IF(ISBLANK('Model Performance Data'!$F$63),"-",'Model Performance Data'!$F$63)</f>
        <v>-</v>
      </c>
      <c r="H1415" s="253">
        <v>2</v>
      </c>
      <c r="I1415" s="253">
        <v>2</v>
      </c>
      <c r="J1415" s="37" t="str">
        <f t="shared" si="69"/>
        <v>22</v>
      </c>
      <c r="K1415" s="38" t="str">
        <f>IF(ISBLANK('Model Performance Data'!$L$63),"-",'Model Performance Data'!$L$63)</f>
        <v>-</v>
      </c>
      <c r="L1415" s="38" t="str">
        <f>IF(ISBLANK('Model Performance Data'!$K$63),"-",'Model Performance Data'!$K$63)</f>
        <v>-</v>
      </c>
      <c r="M1415" s="254">
        <f>IF(ISNA(SUMIFS(INDEX('Model Performance Data'!$O$8:$DY$56,0,MATCH(CONCATENATE($J1415,M$6),'Model Performance Data'!$O$6:$DY$6,0)),'Model Performance Data'!$B$8:$B$56,$C1415,'Model Performance Data'!$C$8:$C$56,$D1415)),"-",SUMIFS(INDEX('Model Performance Data'!$O$8:$DY$56,0,MATCH(CONCATENATE($J1415,M$6),'Model Performance Data'!$O$6:$DY$6,0)),'Model Performance Data'!$B$8:$B$56,$C1415,'Model Performance Data'!$C$8:$C$56,$D1415))</f>
        <v>0</v>
      </c>
      <c r="N1415" s="254">
        <f>IF(ISNA(SUMIFS(INDEX('Model Performance Data'!$O$8:$DY$56,0,MATCH(CONCATENATE($J1415,N$6),'Model Performance Data'!$O$6:$DY$6,0)),'Model Performance Data'!$B$8:$B$56,$C1415,'Model Performance Data'!$C$8:$C$56,$D1415)),"-",SUMIFS(INDEX('Model Performance Data'!$O$8:$DY$56,0,MATCH(CONCATENATE($J1415,N$6),'Model Performance Data'!$O$6:$DY$6,0)),'Model Performance Data'!$B$8:$B$56,$C1415,'Model Performance Data'!$C$8:$C$56,$D1415))</f>
        <v>0</v>
      </c>
      <c r="O1415" s="255">
        <f>IF(ISNA(SUMIFS(INDEX('Model Performance Data'!$O$8:$DY$56,0,MATCH(CONCATENATE($J1415,O$6),'Model Performance Data'!$O$6:$DY$6,0)),'Model Performance Data'!$B$8:$B$56,$C1415,'Model Performance Data'!$C$8:$C$56,$D1415)),"-",SUMIFS(INDEX('Model Performance Data'!$O$8:$DY$56,0,MATCH(CONCATENATE($J1415,O$6),'Model Performance Data'!$O$6:$DY$6,0)),'Model Performance Data'!$B$8:$B$56,$C1415,'Model Performance Data'!$C$8:$C$56,$D1415))</f>
        <v>0</v>
      </c>
    </row>
    <row r="1416" spans="2:15" x14ac:dyDescent="0.35">
      <c r="B1416" s="37" t="s">
        <v>80</v>
      </c>
      <c r="C1416" s="38" t="str">
        <f>IF(ISBLANK('Model Performance Data'!$B$63),"-",'Model Performance Data'!$B$63)</f>
        <v>-</v>
      </c>
      <c r="D1416" s="38" t="str">
        <f>IF(ISBLANK('Model Performance Data'!$C$63),"-",'Model Performance Data'!$C$63)</f>
        <v>-</v>
      </c>
      <c r="E1416" s="38" t="str">
        <f>IF(ISBLANK('Model Performance Data'!$D$63),"-",'Model Performance Data'!$D$63)</f>
        <v>-</v>
      </c>
      <c r="F1416" s="38" t="str">
        <f>IF(ISBLANK('Model Performance Data'!$E$63),"-",'Model Performance Data'!$E$63)</f>
        <v>-</v>
      </c>
      <c r="G1416" s="38" t="str">
        <f>IF(ISBLANK('Model Performance Data'!$F$63),"-",'Model Performance Data'!$F$63)</f>
        <v>-</v>
      </c>
      <c r="H1416" s="253">
        <v>2</v>
      </c>
      <c r="I1416" s="253">
        <v>3</v>
      </c>
      <c r="J1416" s="37" t="str">
        <f t="shared" si="69"/>
        <v>23</v>
      </c>
      <c r="K1416" s="38" t="str">
        <f>IF(ISBLANK('Model Performance Data'!$L$63),"-",'Model Performance Data'!$L$63)</f>
        <v>-</v>
      </c>
      <c r="L1416" s="38" t="str">
        <f>IF(ISBLANK('Model Performance Data'!$K$63),"-",'Model Performance Data'!$K$63)</f>
        <v>-</v>
      </c>
      <c r="M1416" s="254">
        <f>IF(ISNA(SUMIFS(INDEX('Model Performance Data'!$O$8:$DY$56,0,MATCH(CONCATENATE($J1416,M$6),'Model Performance Data'!$O$6:$DY$6,0)),'Model Performance Data'!$B$8:$B$56,$C1416,'Model Performance Data'!$C$8:$C$56,$D1416)),"-",SUMIFS(INDEX('Model Performance Data'!$O$8:$DY$56,0,MATCH(CONCATENATE($J1416,M$6),'Model Performance Data'!$O$6:$DY$6,0)),'Model Performance Data'!$B$8:$B$56,$C1416,'Model Performance Data'!$C$8:$C$56,$D1416))</f>
        <v>0</v>
      </c>
      <c r="N1416" s="254">
        <f>IF(ISNA(SUMIFS(INDEX('Model Performance Data'!$O$8:$DY$56,0,MATCH(CONCATENATE($J1416,N$6),'Model Performance Data'!$O$6:$DY$6,0)),'Model Performance Data'!$B$8:$B$56,$C1416,'Model Performance Data'!$C$8:$C$56,$D1416)),"-",SUMIFS(INDEX('Model Performance Data'!$O$8:$DY$56,0,MATCH(CONCATENATE($J1416,N$6),'Model Performance Data'!$O$6:$DY$6,0)),'Model Performance Data'!$B$8:$B$56,$C1416,'Model Performance Data'!$C$8:$C$56,$D1416))</f>
        <v>0</v>
      </c>
      <c r="O1416" s="255">
        <f>IF(ISNA(SUMIFS(INDEX('Model Performance Data'!$O$8:$DY$56,0,MATCH(CONCATENATE($J1416,O$6),'Model Performance Data'!$O$6:$DY$6,0)),'Model Performance Data'!$B$8:$B$56,$C1416,'Model Performance Data'!$C$8:$C$56,$D1416)),"-",SUMIFS(INDEX('Model Performance Data'!$O$8:$DY$56,0,MATCH(CONCATENATE($J1416,O$6),'Model Performance Data'!$O$6:$DY$6,0)),'Model Performance Data'!$B$8:$B$56,$C1416,'Model Performance Data'!$C$8:$C$56,$D1416))</f>
        <v>0</v>
      </c>
    </row>
    <row r="1417" spans="2:15" x14ac:dyDescent="0.35">
      <c r="B1417" s="37" t="s">
        <v>80</v>
      </c>
      <c r="C1417" s="38" t="str">
        <f>IF(ISBLANK('Model Performance Data'!$B$63),"-",'Model Performance Data'!$B$63)</f>
        <v>-</v>
      </c>
      <c r="D1417" s="38" t="str">
        <f>IF(ISBLANK('Model Performance Data'!$C$63),"-",'Model Performance Data'!$C$63)</f>
        <v>-</v>
      </c>
      <c r="E1417" s="38" t="str">
        <f>IF(ISBLANK('Model Performance Data'!$D$63),"-",'Model Performance Data'!$D$63)</f>
        <v>-</v>
      </c>
      <c r="F1417" s="38" t="str">
        <f>IF(ISBLANK('Model Performance Data'!$E$63),"-",'Model Performance Data'!$E$63)</f>
        <v>-</v>
      </c>
      <c r="G1417" s="38" t="str">
        <f>IF(ISBLANK('Model Performance Data'!$F$63),"-",'Model Performance Data'!$F$63)</f>
        <v>-</v>
      </c>
      <c r="H1417" s="253">
        <v>2</v>
      </c>
      <c r="I1417" s="253">
        <v>4</v>
      </c>
      <c r="J1417" s="37" t="str">
        <f t="shared" si="69"/>
        <v>24</v>
      </c>
      <c r="K1417" s="38" t="str">
        <f>IF(ISBLANK('Model Performance Data'!$L$63),"-",'Model Performance Data'!$L$63)</f>
        <v>-</v>
      </c>
      <c r="L1417" s="38" t="str">
        <f>IF(ISBLANK('Model Performance Data'!$K$63),"-",'Model Performance Data'!$K$63)</f>
        <v>-</v>
      </c>
      <c r="M1417" s="254">
        <f>IF(ISNA(SUMIFS(INDEX('Model Performance Data'!$O$8:$DY$56,0,MATCH(CONCATENATE($J1417,M$6),'Model Performance Data'!$O$6:$DY$6,0)),'Model Performance Data'!$B$8:$B$56,$C1417,'Model Performance Data'!$C$8:$C$56,$D1417)),"-",SUMIFS(INDEX('Model Performance Data'!$O$8:$DY$56,0,MATCH(CONCATENATE($J1417,M$6),'Model Performance Data'!$O$6:$DY$6,0)),'Model Performance Data'!$B$8:$B$56,$C1417,'Model Performance Data'!$C$8:$C$56,$D1417))</f>
        <v>0</v>
      </c>
      <c r="N1417" s="254">
        <f>IF(ISNA(SUMIFS(INDEX('Model Performance Data'!$O$8:$DY$56,0,MATCH(CONCATENATE($J1417,N$6),'Model Performance Data'!$O$6:$DY$6,0)),'Model Performance Data'!$B$8:$B$56,$C1417,'Model Performance Data'!$C$8:$C$56,$D1417)),"-",SUMIFS(INDEX('Model Performance Data'!$O$8:$DY$56,0,MATCH(CONCATENATE($J1417,N$6),'Model Performance Data'!$O$6:$DY$6,0)),'Model Performance Data'!$B$8:$B$56,$C1417,'Model Performance Data'!$C$8:$C$56,$D1417))</f>
        <v>0</v>
      </c>
      <c r="O1417" s="255">
        <f>IF(ISNA(SUMIFS(INDEX('Model Performance Data'!$O$8:$DY$56,0,MATCH(CONCATENATE($J1417,O$6),'Model Performance Data'!$O$6:$DY$6,0)),'Model Performance Data'!$B$8:$B$56,$C1417,'Model Performance Data'!$C$8:$C$56,$D1417)),"-",SUMIFS(INDEX('Model Performance Data'!$O$8:$DY$56,0,MATCH(CONCATENATE($J1417,O$6),'Model Performance Data'!$O$6:$DY$6,0)),'Model Performance Data'!$B$8:$B$56,$C1417,'Model Performance Data'!$C$8:$C$56,$D1417))</f>
        <v>0</v>
      </c>
    </row>
    <row r="1418" spans="2:15" x14ac:dyDescent="0.35">
      <c r="B1418" s="37" t="s">
        <v>80</v>
      </c>
      <c r="C1418" s="38" t="str">
        <f>IF(ISBLANK('Model Performance Data'!$B$63),"-",'Model Performance Data'!$B$63)</f>
        <v>-</v>
      </c>
      <c r="D1418" s="38" t="str">
        <f>IF(ISBLANK('Model Performance Data'!$C$63),"-",'Model Performance Data'!$C$63)</f>
        <v>-</v>
      </c>
      <c r="E1418" s="38" t="str">
        <f>IF(ISBLANK('Model Performance Data'!$D$63),"-",'Model Performance Data'!$D$63)</f>
        <v>-</v>
      </c>
      <c r="F1418" s="38" t="str">
        <f>IF(ISBLANK('Model Performance Data'!$E$63),"-",'Model Performance Data'!$E$63)</f>
        <v>-</v>
      </c>
      <c r="G1418" s="38" t="str">
        <f>IF(ISBLANK('Model Performance Data'!$F$63),"-",'Model Performance Data'!$F$63)</f>
        <v>-</v>
      </c>
      <c r="H1418" s="253">
        <v>2</v>
      </c>
      <c r="I1418" s="253">
        <v>5</v>
      </c>
      <c r="J1418" s="37" t="str">
        <f t="shared" si="69"/>
        <v>25</v>
      </c>
      <c r="K1418" s="38" t="str">
        <f>IF(ISBLANK('Model Performance Data'!$L$63),"-",'Model Performance Data'!$L$63)</f>
        <v>-</v>
      </c>
      <c r="L1418" s="38" t="str">
        <f>IF(ISBLANK('Model Performance Data'!$K$63),"-",'Model Performance Data'!$K$63)</f>
        <v>-</v>
      </c>
      <c r="M1418" s="254">
        <f>IF(ISNA(SUMIFS(INDEX('Model Performance Data'!$O$8:$DY$56,0,MATCH(CONCATENATE($J1418,M$6),'Model Performance Data'!$O$6:$DY$6,0)),'Model Performance Data'!$B$8:$B$56,$C1418,'Model Performance Data'!$C$8:$C$56,$D1418)),"-",SUMIFS(INDEX('Model Performance Data'!$O$8:$DY$56,0,MATCH(CONCATENATE($J1418,M$6),'Model Performance Data'!$O$6:$DY$6,0)),'Model Performance Data'!$B$8:$B$56,$C1418,'Model Performance Data'!$C$8:$C$56,$D1418))</f>
        <v>0</v>
      </c>
      <c r="N1418" s="254">
        <f>IF(ISNA(SUMIFS(INDEX('Model Performance Data'!$O$8:$DY$56,0,MATCH(CONCATENATE($J1418,N$6),'Model Performance Data'!$O$6:$DY$6,0)),'Model Performance Data'!$B$8:$B$56,$C1418,'Model Performance Data'!$C$8:$C$56,$D1418)),"-",SUMIFS(INDEX('Model Performance Data'!$O$8:$DY$56,0,MATCH(CONCATENATE($J1418,N$6),'Model Performance Data'!$O$6:$DY$6,0)),'Model Performance Data'!$B$8:$B$56,$C1418,'Model Performance Data'!$C$8:$C$56,$D1418))</f>
        <v>0</v>
      </c>
      <c r="O1418" s="255">
        <f>IF(ISNA(SUMIFS(INDEX('Model Performance Data'!$O$8:$DY$56,0,MATCH(CONCATENATE($J1418,O$6),'Model Performance Data'!$O$6:$DY$6,0)),'Model Performance Data'!$B$8:$B$56,$C1418,'Model Performance Data'!$C$8:$C$56,$D1418)),"-",SUMIFS(INDEX('Model Performance Data'!$O$8:$DY$56,0,MATCH(CONCATENATE($J1418,O$6),'Model Performance Data'!$O$6:$DY$6,0)),'Model Performance Data'!$B$8:$B$56,$C1418,'Model Performance Data'!$C$8:$C$56,$D1418))</f>
        <v>0</v>
      </c>
    </row>
    <row r="1419" spans="2:15" x14ac:dyDescent="0.35">
      <c r="B1419" s="37" t="s">
        <v>80</v>
      </c>
      <c r="C1419" s="38" t="str">
        <f>IF(ISBLANK('Model Performance Data'!$B$63),"-",'Model Performance Data'!$B$63)</f>
        <v>-</v>
      </c>
      <c r="D1419" s="38" t="str">
        <f>IF(ISBLANK('Model Performance Data'!$C$63),"-",'Model Performance Data'!$C$63)</f>
        <v>-</v>
      </c>
      <c r="E1419" s="38" t="str">
        <f>IF(ISBLANK('Model Performance Data'!$D$63),"-",'Model Performance Data'!$D$63)</f>
        <v>-</v>
      </c>
      <c r="F1419" s="38" t="str">
        <f>IF(ISBLANK('Model Performance Data'!$E$63),"-",'Model Performance Data'!$E$63)</f>
        <v>-</v>
      </c>
      <c r="G1419" s="38" t="str">
        <f>IF(ISBLANK('Model Performance Data'!$F$63),"-",'Model Performance Data'!$F$63)</f>
        <v>-</v>
      </c>
      <c r="H1419" s="253">
        <v>2</v>
      </c>
      <c r="I1419" s="253" t="s">
        <v>65</v>
      </c>
      <c r="J1419" s="37" t="str">
        <f t="shared" si="69"/>
        <v>2Goal</v>
      </c>
      <c r="K1419" s="38" t="str">
        <f>IF(ISBLANK('Model Performance Data'!$L$63),"-",'Model Performance Data'!$L$63)</f>
        <v>-</v>
      </c>
      <c r="L1419" s="38" t="str">
        <f>IF(ISBLANK('Model Performance Data'!$K$63),"-",'Model Performance Data'!$K$63)</f>
        <v>-</v>
      </c>
      <c r="M1419" s="254" t="str">
        <f>IF(ISNA(SUMIFS(INDEX('Model Performance Data'!$O$8:$DY$56,0,MATCH(CONCATENATE($J1419,M$6),'Model Performance Data'!$O$6:$DY$6,0)),'Model Performance Data'!$B$8:$B$56,$C1419,'Model Performance Data'!$C$8:$C$56,$D1419)),"-",SUMIFS(INDEX('Model Performance Data'!$O$8:$DY$56,0,MATCH(CONCATENATE($J1419,M$6),'Model Performance Data'!$O$6:$DY$6,0)),'Model Performance Data'!$B$8:$B$56,$C1419,'Model Performance Data'!$C$8:$C$56,$D1419))</f>
        <v>-</v>
      </c>
      <c r="N1419" s="254" t="str">
        <f>IF(ISNA(SUMIFS(INDEX('Model Performance Data'!$O$8:$DY$56,0,MATCH(CONCATENATE($J1419,N$6),'Model Performance Data'!$O$6:$DY$6,0)),'Model Performance Data'!$B$8:$B$56,$C1419,'Model Performance Data'!$C$8:$C$56,$D1419)),"-",SUMIFS(INDEX('Model Performance Data'!$O$8:$DY$56,0,MATCH(CONCATENATE($J1419,N$6),'Model Performance Data'!$O$6:$DY$6,0)),'Model Performance Data'!$B$8:$B$56,$C1419,'Model Performance Data'!$C$8:$C$56,$D1419))</f>
        <v>-</v>
      </c>
      <c r="O1419" s="255">
        <f>IF(ISNA(SUMIFS(INDEX('Model Performance Data'!$O$8:$DY$56,0,MATCH(CONCATENATE($J1419,O$6),'Model Performance Data'!$O$6:$DY$6,0)),'Model Performance Data'!$B$8:$B$56,$C1419,'Model Performance Data'!$C$8:$C$56,$D1419)),"-",SUMIFS(INDEX('Model Performance Data'!$O$8:$DY$56,0,MATCH(CONCATENATE($J1419,O$6),'Model Performance Data'!$O$6:$DY$6,0)),'Model Performance Data'!$B$8:$B$56,$C1419,'Model Performance Data'!$C$8:$C$56,$D1419))</f>
        <v>0</v>
      </c>
    </row>
    <row r="1420" spans="2:15" x14ac:dyDescent="0.35">
      <c r="B1420" s="37" t="s">
        <v>80</v>
      </c>
      <c r="C1420" s="38" t="str">
        <f>IF(ISBLANK('Model Performance Data'!$B$63),"-",'Model Performance Data'!$B$63)</f>
        <v>-</v>
      </c>
      <c r="D1420" s="38" t="str">
        <f>IF(ISBLANK('Model Performance Data'!$C$63),"-",'Model Performance Data'!$C$63)</f>
        <v>-</v>
      </c>
      <c r="E1420" s="38" t="str">
        <f>IF(ISBLANK('Model Performance Data'!$D$63),"-",'Model Performance Data'!$D$63)</f>
        <v>-</v>
      </c>
      <c r="F1420" s="38" t="str">
        <f>IF(ISBLANK('Model Performance Data'!$E$63),"-",'Model Performance Data'!$E$63)</f>
        <v>-</v>
      </c>
      <c r="G1420" s="38" t="str">
        <f>IF(ISBLANK('Model Performance Data'!$F$63),"-",'Model Performance Data'!$F$63)</f>
        <v>-</v>
      </c>
      <c r="H1420" s="253">
        <v>3</v>
      </c>
      <c r="I1420" s="253">
        <v>1</v>
      </c>
      <c r="J1420" s="37" t="str">
        <f t="shared" si="69"/>
        <v>31</v>
      </c>
      <c r="K1420" s="38" t="str">
        <f>IF(ISBLANK('Model Performance Data'!$L$63),"-",'Model Performance Data'!$L$63)</f>
        <v>-</v>
      </c>
      <c r="L1420" s="38" t="str">
        <f>IF(ISBLANK('Model Performance Data'!$K$63),"-",'Model Performance Data'!$K$63)</f>
        <v>-</v>
      </c>
      <c r="M1420" s="254">
        <f>IF(ISNA(SUMIFS(INDEX('Model Performance Data'!$O$8:$DY$56,0,MATCH(CONCATENATE($J1420,M$6),'Model Performance Data'!$O$6:$DY$6,0)),'Model Performance Data'!$B$8:$B$56,$C1420,'Model Performance Data'!$C$8:$C$56,$D1420)),"-",SUMIFS(INDEX('Model Performance Data'!$O$8:$DY$56,0,MATCH(CONCATENATE($J1420,M$6),'Model Performance Data'!$O$6:$DY$6,0)),'Model Performance Data'!$B$8:$B$56,$C1420,'Model Performance Data'!$C$8:$C$56,$D1420))</f>
        <v>0</v>
      </c>
      <c r="N1420" s="254">
        <f>IF(ISNA(SUMIFS(INDEX('Model Performance Data'!$O$8:$DY$56,0,MATCH(CONCATENATE($J1420,N$6),'Model Performance Data'!$O$6:$DY$6,0)),'Model Performance Data'!$B$8:$B$56,$C1420,'Model Performance Data'!$C$8:$C$56,$D1420)),"-",SUMIFS(INDEX('Model Performance Data'!$O$8:$DY$56,0,MATCH(CONCATENATE($J1420,N$6),'Model Performance Data'!$O$6:$DY$6,0)),'Model Performance Data'!$B$8:$B$56,$C1420,'Model Performance Data'!$C$8:$C$56,$D1420))</f>
        <v>0</v>
      </c>
      <c r="O1420" s="255">
        <f>IF(ISNA(SUMIFS(INDEX('Model Performance Data'!$O$8:$DY$56,0,MATCH(CONCATENATE($J1420,O$6),'Model Performance Data'!$O$6:$DY$6,0)),'Model Performance Data'!$B$8:$B$56,$C1420,'Model Performance Data'!$C$8:$C$56,$D1420)),"-",SUMIFS(INDEX('Model Performance Data'!$O$8:$DY$56,0,MATCH(CONCATENATE($J1420,O$6),'Model Performance Data'!$O$6:$DY$6,0)),'Model Performance Data'!$B$8:$B$56,$C1420,'Model Performance Data'!$C$8:$C$56,$D1420))</f>
        <v>0</v>
      </c>
    </row>
    <row r="1421" spans="2:15" x14ac:dyDescent="0.35">
      <c r="B1421" s="37" t="s">
        <v>80</v>
      </c>
      <c r="C1421" s="38" t="str">
        <f>IF(ISBLANK('Model Performance Data'!$B$63),"-",'Model Performance Data'!$B$63)</f>
        <v>-</v>
      </c>
      <c r="D1421" s="38" t="str">
        <f>IF(ISBLANK('Model Performance Data'!$C$63),"-",'Model Performance Data'!$C$63)</f>
        <v>-</v>
      </c>
      <c r="E1421" s="38" t="str">
        <f>IF(ISBLANK('Model Performance Data'!$D$63),"-",'Model Performance Data'!$D$63)</f>
        <v>-</v>
      </c>
      <c r="F1421" s="38" t="str">
        <f>IF(ISBLANK('Model Performance Data'!$E$63),"-",'Model Performance Data'!$E$63)</f>
        <v>-</v>
      </c>
      <c r="G1421" s="38" t="str">
        <f>IF(ISBLANK('Model Performance Data'!$F$63),"-",'Model Performance Data'!$F$63)</f>
        <v>-</v>
      </c>
      <c r="H1421" s="253">
        <v>3</v>
      </c>
      <c r="I1421" s="253">
        <v>2</v>
      </c>
      <c r="J1421" s="37" t="str">
        <f t="shared" si="69"/>
        <v>32</v>
      </c>
      <c r="K1421" s="38" t="str">
        <f>IF(ISBLANK('Model Performance Data'!$L$63),"-",'Model Performance Data'!$L$63)</f>
        <v>-</v>
      </c>
      <c r="L1421" s="38" t="str">
        <f>IF(ISBLANK('Model Performance Data'!$K$63),"-",'Model Performance Data'!$K$63)</f>
        <v>-</v>
      </c>
      <c r="M1421" s="254">
        <f>IF(ISNA(SUMIFS(INDEX('Model Performance Data'!$O$8:$DY$56,0,MATCH(CONCATENATE($J1421,M$6),'Model Performance Data'!$O$6:$DY$6,0)),'Model Performance Data'!$B$8:$B$56,$C1421,'Model Performance Data'!$C$8:$C$56,$D1421)),"-",SUMIFS(INDEX('Model Performance Data'!$O$8:$DY$56,0,MATCH(CONCATENATE($J1421,M$6),'Model Performance Data'!$O$6:$DY$6,0)),'Model Performance Data'!$B$8:$B$56,$C1421,'Model Performance Data'!$C$8:$C$56,$D1421))</f>
        <v>0</v>
      </c>
      <c r="N1421" s="254">
        <f>IF(ISNA(SUMIFS(INDEX('Model Performance Data'!$O$8:$DY$56,0,MATCH(CONCATENATE($J1421,N$6),'Model Performance Data'!$O$6:$DY$6,0)),'Model Performance Data'!$B$8:$B$56,$C1421,'Model Performance Data'!$C$8:$C$56,$D1421)),"-",SUMIFS(INDEX('Model Performance Data'!$O$8:$DY$56,0,MATCH(CONCATENATE($J1421,N$6),'Model Performance Data'!$O$6:$DY$6,0)),'Model Performance Data'!$B$8:$B$56,$C1421,'Model Performance Data'!$C$8:$C$56,$D1421))</f>
        <v>0</v>
      </c>
      <c r="O1421" s="255">
        <f>IF(ISNA(SUMIFS(INDEX('Model Performance Data'!$O$8:$DY$56,0,MATCH(CONCATENATE($J1421,O$6),'Model Performance Data'!$O$6:$DY$6,0)),'Model Performance Data'!$B$8:$B$56,$C1421,'Model Performance Data'!$C$8:$C$56,$D1421)),"-",SUMIFS(INDEX('Model Performance Data'!$O$8:$DY$56,0,MATCH(CONCATENATE($J1421,O$6),'Model Performance Data'!$O$6:$DY$6,0)),'Model Performance Data'!$B$8:$B$56,$C1421,'Model Performance Data'!$C$8:$C$56,$D1421))</f>
        <v>0</v>
      </c>
    </row>
    <row r="1422" spans="2:15" x14ac:dyDescent="0.35">
      <c r="B1422" s="37" t="s">
        <v>80</v>
      </c>
      <c r="C1422" s="38" t="str">
        <f>IF(ISBLANK('Model Performance Data'!$B$63),"-",'Model Performance Data'!$B$63)</f>
        <v>-</v>
      </c>
      <c r="D1422" s="38" t="str">
        <f>IF(ISBLANK('Model Performance Data'!$C$63),"-",'Model Performance Data'!$C$63)</f>
        <v>-</v>
      </c>
      <c r="E1422" s="38" t="str">
        <f>IF(ISBLANK('Model Performance Data'!$D$63),"-",'Model Performance Data'!$D$63)</f>
        <v>-</v>
      </c>
      <c r="F1422" s="38" t="str">
        <f>IF(ISBLANK('Model Performance Data'!$E$63),"-",'Model Performance Data'!$E$63)</f>
        <v>-</v>
      </c>
      <c r="G1422" s="38" t="str">
        <f>IF(ISBLANK('Model Performance Data'!$F$63),"-",'Model Performance Data'!$F$63)</f>
        <v>-</v>
      </c>
      <c r="H1422" s="253">
        <v>3</v>
      </c>
      <c r="I1422" s="253">
        <v>3</v>
      </c>
      <c r="J1422" s="37" t="str">
        <f t="shared" si="69"/>
        <v>33</v>
      </c>
      <c r="K1422" s="38" t="str">
        <f>IF(ISBLANK('Model Performance Data'!$L$63),"-",'Model Performance Data'!$L$63)</f>
        <v>-</v>
      </c>
      <c r="L1422" s="38" t="str">
        <f>IF(ISBLANK('Model Performance Data'!$K$63),"-",'Model Performance Data'!$K$63)</f>
        <v>-</v>
      </c>
      <c r="M1422" s="254">
        <f>IF(ISNA(SUMIFS(INDEX('Model Performance Data'!$O$8:$DY$56,0,MATCH(CONCATENATE($J1422,M$6),'Model Performance Data'!$O$6:$DY$6,0)),'Model Performance Data'!$B$8:$B$56,$C1422,'Model Performance Data'!$C$8:$C$56,$D1422)),"-",SUMIFS(INDEX('Model Performance Data'!$O$8:$DY$56,0,MATCH(CONCATENATE($J1422,M$6),'Model Performance Data'!$O$6:$DY$6,0)),'Model Performance Data'!$B$8:$B$56,$C1422,'Model Performance Data'!$C$8:$C$56,$D1422))</f>
        <v>0</v>
      </c>
      <c r="N1422" s="254">
        <f>IF(ISNA(SUMIFS(INDEX('Model Performance Data'!$O$8:$DY$56,0,MATCH(CONCATENATE($J1422,N$6),'Model Performance Data'!$O$6:$DY$6,0)),'Model Performance Data'!$B$8:$B$56,$C1422,'Model Performance Data'!$C$8:$C$56,$D1422)),"-",SUMIFS(INDEX('Model Performance Data'!$O$8:$DY$56,0,MATCH(CONCATENATE($J1422,N$6),'Model Performance Data'!$O$6:$DY$6,0)),'Model Performance Data'!$B$8:$B$56,$C1422,'Model Performance Data'!$C$8:$C$56,$D1422))</f>
        <v>0</v>
      </c>
      <c r="O1422" s="255">
        <f>IF(ISNA(SUMIFS(INDEX('Model Performance Data'!$O$8:$DY$56,0,MATCH(CONCATENATE($J1422,O$6),'Model Performance Data'!$O$6:$DY$6,0)),'Model Performance Data'!$B$8:$B$56,$C1422,'Model Performance Data'!$C$8:$C$56,$D1422)),"-",SUMIFS(INDEX('Model Performance Data'!$O$8:$DY$56,0,MATCH(CONCATENATE($J1422,O$6),'Model Performance Data'!$O$6:$DY$6,0)),'Model Performance Data'!$B$8:$B$56,$C1422,'Model Performance Data'!$C$8:$C$56,$D1422))</f>
        <v>0</v>
      </c>
    </row>
    <row r="1423" spans="2:15" x14ac:dyDescent="0.35">
      <c r="B1423" s="37" t="s">
        <v>80</v>
      </c>
      <c r="C1423" s="38" t="str">
        <f>IF(ISBLANK('Model Performance Data'!$B$63),"-",'Model Performance Data'!$B$63)</f>
        <v>-</v>
      </c>
      <c r="D1423" s="38" t="str">
        <f>IF(ISBLANK('Model Performance Data'!$C$63),"-",'Model Performance Data'!$C$63)</f>
        <v>-</v>
      </c>
      <c r="E1423" s="38" t="str">
        <f>IF(ISBLANK('Model Performance Data'!$D$63),"-",'Model Performance Data'!$D$63)</f>
        <v>-</v>
      </c>
      <c r="F1423" s="38" t="str">
        <f>IF(ISBLANK('Model Performance Data'!$E$63),"-",'Model Performance Data'!$E$63)</f>
        <v>-</v>
      </c>
      <c r="G1423" s="38" t="str">
        <f>IF(ISBLANK('Model Performance Data'!$F$63),"-",'Model Performance Data'!$F$63)</f>
        <v>-</v>
      </c>
      <c r="H1423" s="253">
        <v>3</v>
      </c>
      <c r="I1423" s="253">
        <v>4</v>
      </c>
      <c r="J1423" s="37" t="str">
        <f t="shared" si="69"/>
        <v>34</v>
      </c>
      <c r="K1423" s="38" t="str">
        <f>IF(ISBLANK('Model Performance Data'!$L$63),"-",'Model Performance Data'!$L$63)</f>
        <v>-</v>
      </c>
      <c r="L1423" s="38" t="str">
        <f>IF(ISBLANK('Model Performance Data'!$K$63),"-",'Model Performance Data'!$K$63)</f>
        <v>-</v>
      </c>
      <c r="M1423" s="254">
        <f>IF(ISNA(SUMIFS(INDEX('Model Performance Data'!$O$8:$DY$56,0,MATCH(CONCATENATE($J1423,M$6),'Model Performance Data'!$O$6:$DY$6,0)),'Model Performance Data'!$B$8:$B$56,$C1423,'Model Performance Data'!$C$8:$C$56,$D1423)),"-",SUMIFS(INDEX('Model Performance Data'!$O$8:$DY$56,0,MATCH(CONCATENATE($J1423,M$6),'Model Performance Data'!$O$6:$DY$6,0)),'Model Performance Data'!$B$8:$B$56,$C1423,'Model Performance Data'!$C$8:$C$56,$D1423))</f>
        <v>0</v>
      </c>
      <c r="N1423" s="254">
        <f>IF(ISNA(SUMIFS(INDEX('Model Performance Data'!$O$8:$DY$56,0,MATCH(CONCATENATE($J1423,N$6),'Model Performance Data'!$O$6:$DY$6,0)),'Model Performance Data'!$B$8:$B$56,$C1423,'Model Performance Data'!$C$8:$C$56,$D1423)),"-",SUMIFS(INDEX('Model Performance Data'!$O$8:$DY$56,0,MATCH(CONCATENATE($J1423,N$6),'Model Performance Data'!$O$6:$DY$6,0)),'Model Performance Data'!$B$8:$B$56,$C1423,'Model Performance Data'!$C$8:$C$56,$D1423))</f>
        <v>0</v>
      </c>
      <c r="O1423" s="255">
        <f>IF(ISNA(SUMIFS(INDEX('Model Performance Data'!$O$8:$DY$56,0,MATCH(CONCATENATE($J1423,O$6),'Model Performance Data'!$O$6:$DY$6,0)),'Model Performance Data'!$B$8:$B$56,$C1423,'Model Performance Data'!$C$8:$C$56,$D1423)),"-",SUMIFS(INDEX('Model Performance Data'!$O$8:$DY$56,0,MATCH(CONCATENATE($J1423,O$6),'Model Performance Data'!$O$6:$DY$6,0)),'Model Performance Data'!$B$8:$B$56,$C1423,'Model Performance Data'!$C$8:$C$56,$D1423))</f>
        <v>0</v>
      </c>
    </row>
    <row r="1424" spans="2:15" x14ac:dyDescent="0.35">
      <c r="B1424" s="37" t="s">
        <v>80</v>
      </c>
      <c r="C1424" s="38" t="str">
        <f>IF(ISBLANK('Model Performance Data'!$B$63),"-",'Model Performance Data'!$B$63)</f>
        <v>-</v>
      </c>
      <c r="D1424" s="38" t="str">
        <f>IF(ISBLANK('Model Performance Data'!$C$63),"-",'Model Performance Data'!$C$63)</f>
        <v>-</v>
      </c>
      <c r="E1424" s="38" t="str">
        <f>IF(ISBLANK('Model Performance Data'!$D$63),"-",'Model Performance Data'!$D$63)</f>
        <v>-</v>
      </c>
      <c r="F1424" s="38" t="str">
        <f>IF(ISBLANK('Model Performance Data'!$E$63),"-",'Model Performance Data'!$E$63)</f>
        <v>-</v>
      </c>
      <c r="G1424" s="38" t="str">
        <f>IF(ISBLANK('Model Performance Data'!$F$63),"-",'Model Performance Data'!$F$63)</f>
        <v>-</v>
      </c>
      <c r="H1424" s="253">
        <v>3</v>
      </c>
      <c r="I1424" s="253">
        <v>5</v>
      </c>
      <c r="J1424" s="37" t="str">
        <f t="shared" si="69"/>
        <v>35</v>
      </c>
      <c r="K1424" s="38" t="str">
        <f>IF(ISBLANK('Model Performance Data'!$L$63),"-",'Model Performance Data'!$L$63)</f>
        <v>-</v>
      </c>
      <c r="L1424" s="38" t="str">
        <f>IF(ISBLANK('Model Performance Data'!$K$63),"-",'Model Performance Data'!$K$63)</f>
        <v>-</v>
      </c>
      <c r="M1424" s="254">
        <f>IF(ISNA(SUMIFS(INDEX('Model Performance Data'!$O$8:$DY$56,0,MATCH(CONCATENATE($J1424,M$6),'Model Performance Data'!$O$6:$DY$6,0)),'Model Performance Data'!$B$8:$B$56,$C1424,'Model Performance Data'!$C$8:$C$56,$D1424)),"-",SUMIFS(INDEX('Model Performance Data'!$O$8:$DY$56,0,MATCH(CONCATENATE($J1424,M$6),'Model Performance Data'!$O$6:$DY$6,0)),'Model Performance Data'!$B$8:$B$56,$C1424,'Model Performance Data'!$C$8:$C$56,$D1424))</f>
        <v>0</v>
      </c>
      <c r="N1424" s="254">
        <f>IF(ISNA(SUMIFS(INDEX('Model Performance Data'!$O$8:$DY$56,0,MATCH(CONCATENATE($J1424,N$6),'Model Performance Data'!$O$6:$DY$6,0)),'Model Performance Data'!$B$8:$B$56,$C1424,'Model Performance Data'!$C$8:$C$56,$D1424)),"-",SUMIFS(INDEX('Model Performance Data'!$O$8:$DY$56,0,MATCH(CONCATENATE($J1424,N$6),'Model Performance Data'!$O$6:$DY$6,0)),'Model Performance Data'!$B$8:$B$56,$C1424,'Model Performance Data'!$C$8:$C$56,$D1424))</f>
        <v>0</v>
      </c>
      <c r="O1424" s="255">
        <f>IF(ISNA(SUMIFS(INDEX('Model Performance Data'!$O$8:$DY$56,0,MATCH(CONCATENATE($J1424,O$6),'Model Performance Data'!$O$6:$DY$6,0)),'Model Performance Data'!$B$8:$B$56,$C1424,'Model Performance Data'!$C$8:$C$56,$D1424)),"-",SUMIFS(INDEX('Model Performance Data'!$O$8:$DY$56,0,MATCH(CONCATENATE($J1424,O$6),'Model Performance Data'!$O$6:$DY$6,0)),'Model Performance Data'!$B$8:$B$56,$C1424,'Model Performance Data'!$C$8:$C$56,$D1424))</f>
        <v>0</v>
      </c>
    </row>
    <row r="1425" spans="2:15" x14ac:dyDescent="0.35">
      <c r="B1425" s="37" t="s">
        <v>80</v>
      </c>
      <c r="C1425" s="38" t="str">
        <f>IF(ISBLANK('Model Performance Data'!$B$63),"-",'Model Performance Data'!$B$63)</f>
        <v>-</v>
      </c>
      <c r="D1425" s="38" t="str">
        <f>IF(ISBLANK('Model Performance Data'!$C$63),"-",'Model Performance Data'!$C$63)</f>
        <v>-</v>
      </c>
      <c r="E1425" s="38" t="str">
        <f>IF(ISBLANK('Model Performance Data'!$D$63),"-",'Model Performance Data'!$D$63)</f>
        <v>-</v>
      </c>
      <c r="F1425" s="38" t="str">
        <f>IF(ISBLANK('Model Performance Data'!$E$63),"-",'Model Performance Data'!$E$63)</f>
        <v>-</v>
      </c>
      <c r="G1425" s="38" t="str">
        <f>IF(ISBLANK('Model Performance Data'!$F$63),"-",'Model Performance Data'!$F$63)</f>
        <v>-</v>
      </c>
      <c r="H1425" s="253">
        <v>3</v>
      </c>
      <c r="I1425" s="253" t="s">
        <v>65</v>
      </c>
      <c r="J1425" s="37" t="str">
        <f t="shared" si="69"/>
        <v>3Goal</v>
      </c>
      <c r="K1425" s="38" t="str">
        <f>IF(ISBLANK('Model Performance Data'!$L$63),"-",'Model Performance Data'!$L$63)</f>
        <v>-</v>
      </c>
      <c r="L1425" s="38" t="str">
        <f>IF(ISBLANK('Model Performance Data'!$K$63),"-",'Model Performance Data'!$K$63)</f>
        <v>-</v>
      </c>
      <c r="M1425" s="254" t="str">
        <f>IF(ISNA(SUMIFS(INDEX('Model Performance Data'!$O$8:$DY$56,0,MATCH(CONCATENATE($J1425,M$6),'Model Performance Data'!$O$6:$DY$6,0)),'Model Performance Data'!$B$8:$B$56,$C1425,'Model Performance Data'!$C$8:$C$56,$D1425)),"-",SUMIFS(INDEX('Model Performance Data'!$O$8:$DY$56,0,MATCH(CONCATENATE($J1425,M$6),'Model Performance Data'!$O$6:$DY$6,0)),'Model Performance Data'!$B$8:$B$56,$C1425,'Model Performance Data'!$C$8:$C$56,$D1425))</f>
        <v>-</v>
      </c>
      <c r="N1425" s="254" t="str">
        <f>IF(ISNA(SUMIFS(INDEX('Model Performance Data'!$O$8:$DY$56,0,MATCH(CONCATENATE($J1425,N$6),'Model Performance Data'!$O$6:$DY$6,0)),'Model Performance Data'!$B$8:$B$56,$C1425,'Model Performance Data'!$C$8:$C$56,$D1425)),"-",SUMIFS(INDEX('Model Performance Data'!$O$8:$DY$56,0,MATCH(CONCATENATE($J1425,N$6),'Model Performance Data'!$O$6:$DY$6,0)),'Model Performance Data'!$B$8:$B$56,$C1425,'Model Performance Data'!$C$8:$C$56,$D1425))</f>
        <v>-</v>
      </c>
      <c r="O1425" s="255">
        <f>IF(ISNA(SUMIFS(INDEX('Model Performance Data'!$O$8:$DY$56,0,MATCH(CONCATENATE($J1425,O$6),'Model Performance Data'!$O$6:$DY$6,0)),'Model Performance Data'!$B$8:$B$56,$C1425,'Model Performance Data'!$C$8:$C$56,$D1425)),"-",SUMIFS(INDEX('Model Performance Data'!$O$8:$DY$56,0,MATCH(CONCATENATE($J1425,O$6),'Model Performance Data'!$O$6:$DY$6,0)),'Model Performance Data'!$B$8:$B$56,$C1425,'Model Performance Data'!$C$8:$C$56,$D1425))</f>
        <v>0</v>
      </c>
    </row>
    <row r="1426" spans="2:15" x14ac:dyDescent="0.35">
      <c r="B1426" s="37" t="s">
        <v>80</v>
      </c>
      <c r="C1426" s="38" t="str">
        <f>IF(ISBLANK('Model Performance Data'!$B$63),"-",'Model Performance Data'!$B$63)</f>
        <v>-</v>
      </c>
      <c r="D1426" s="38" t="str">
        <f>IF(ISBLANK('Model Performance Data'!$C$63),"-",'Model Performance Data'!$C$63)</f>
        <v>-</v>
      </c>
      <c r="E1426" s="38" t="str">
        <f>IF(ISBLANK('Model Performance Data'!$D$63),"-",'Model Performance Data'!$D$63)</f>
        <v>-</v>
      </c>
      <c r="F1426" s="38" t="str">
        <f>IF(ISBLANK('Model Performance Data'!$E$63),"-",'Model Performance Data'!$E$63)</f>
        <v>-</v>
      </c>
      <c r="G1426" s="38" t="str">
        <f>IF(ISBLANK('Model Performance Data'!$F$63),"-",'Model Performance Data'!$F$63)</f>
        <v>-</v>
      </c>
      <c r="H1426" s="253">
        <v>4</v>
      </c>
      <c r="I1426" s="253">
        <v>1</v>
      </c>
      <c r="J1426" s="37" t="str">
        <f t="shared" si="69"/>
        <v>41</v>
      </c>
      <c r="K1426" s="38" t="str">
        <f>IF(ISBLANK('Model Performance Data'!$L$63),"-",'Model Performance Data'!$L$63)</f>
        <v>-</v>
      </c>
      <c r="L1426" s="38" t="str">
        <f>IF(ISBLANK('Model Performance Data'!$K$63),"-",'Model Performance Data'!$K$63)</f>
        <v>-</v>
      </c>
      <c r="M1426" s="254">
        <f>IF(ISNA(SUMIFS(INDEX('Model Performance Data'!$O$8:$DY$56,0,MATCH(CONCATENATE($J1426,M$6),'Model Performance Data'!$O$6:$DY$6,0)),'Model Performance Data'!$B$8:$B$56,$C1426,'Model Performance Data'!$C$8:$C$56,$D1426)),"-",SUMIFS(INDEX('Model Performance Data'!$O$8:$DY$56,0,MATCH(CONCATENATE($J1426,M$6),'Model Performance Data'!$O$6:$DY$6,0)),'Model Performance Data'!$B$8:$B$56,$C1426,'Model Performance Data'!$C$8:$C$56,$D1426))</f>
        <v>0</v>
      </c>
      <c r="N1426" s="254">
        <f>IF(ISNA(SUMIFS(INDEX('Model Performance Data'!$O$8:$DY$56,0,MATCH(CONCATENATE($J1426,N$6),'Model Performance Data'!$O$6:$DY$6,0)),'Model Performance Data'!$B$8:$B$56,$C1426,'Model Performance Data'!$C$8:$C$56,$D1426)),"-",SUMIFS(INDEX('Model Performance Data'!$O$8:$DY$56,0,MATCH(CONCATENATE($J1426,N$6),'Model Performance Data'!$O$6:$DY$6,0)),'Model Performance Data'!$B$8:$B$56,$C1426,'Model Performance Data'!$C$8:$C$56,$D1426))</f>
        <v>0</v>
      </c>
      <c r="O1426" s="255">
        <f>IF(ISNA(SUMIFS(INDEX('Model Performance Data'!$O$8:$DY$56,0,MATCH(CONCATENATE($J1426,O$6),'Model Performance Data'!$O$6:$DY$6,0)),'Model Performance Data'!$B$8:$B$56,$C1426,'Model Performance Data'!$C$8:$C$56,$D1426)),"-",SUMIFS(INDEX('Model Performance Data'!$O$8:$DY$56,0,MATCH(CONCATENATE($J1426,O$6),'Model Performance Data'!$O$6:$DY$6,0)),'Model Performance Data'!$B$8:$B$56,$C1426,'Model Performance Data'!$C$8:$C$56,$D1426))</f>
        <v>0</v>
      </c>
    </row>
    <row r="1427" spans="2:15" x14ac:dyDescent="0.35">
      <c r="B1427" s="37" t="s">
        <v>80</v>
      </c>
      <c r="C1427" s="38" t="str">
        <f>IF(ISBLANK('Model Performance Data'!$B$63),"-",'Model Performance Data'!$B$63)</f>
        <v>-</v>
      </c>
      <c r="D1427" s="38" t="str">
        <f>IF(ISBLANK('Model Performance Data'!$C$63),"-",'Model Performance Data'!$C$63)</f>
        <v>-</v>
      </c>
      <c r="E1427" s="38" t="str">
        <f>IF(ISBLANK('Model Performance Data'!$D$63),"-",'Model Performance Data'!$D$63)</f>
        <v>-</v>
      </c>
      <c r="F1427" s="38" t="str">
        <f>IF(ISBLANK('Model Performance Data'!$E$63),"-",'Model Performance Data'!$E$63)</f>
        <v>-</v>
      </c>
      <c r="G1427" s="38" t="str">
        <f>IF(ISBLANK('Model Performance Data'!$F$63),"-",'Model Performance Data'!$F$63)</f>
        <v>-</v>
      </c>
      <c r="H1427" s="253">
        <v>4</v>
      </c>
      <c r="I1427" s="253">
        <v>2</v>
      </c>
      <c r="J1427" s="37" t="str">
        <f t="shared" si="69"/>
        <v>42</v>
      </c>
      <c r="K1427" s="38" t="str">
        <f>IF(ISBLANK('Model Performance Data'!$L$63),"-",'Model Performance Data'!$L$63)</f>
        <v>-</v>
      </c>
      <c r="L1427" s="38" t="str">
        <f>IF(ISBLANK('Model Performance Data'!$K$63),"-",'Model Performance Data'!$K$63)</f>
        <v>-</v>
      </c>
      <c r="M1427" s="254">
        <f>IF(ISNA(SUMIFS(INDEX('Model Performance Data'!$O$8:$DY$56,0,MATCH(CONCATENATE($J1427,M$6),'Model Performance Data'!$O$6:$DY$6,0)),'Model Performance Data'!$B$8:$B$56,$C1427,'Model Performance Data'!$C$8:$C$56,$D1427)),"-",SUMIFS(INDEX('Model Performance Data'!$O$8:$DY$56,0,MATCH(CONCATENATE($J1427,M$6),'Model Performance Data'!$O$6:$DY$6,0)),'Model Performance Data'!$B$8:$B$56,$C1427,'Model Performance Data'!$C$8:$C$56,$D1427))</f>
        <v>0</v>
      </c>
      <c r="N1427" s="254">
        <f>IF(ISNA(SUMIFS(INDEX('Model Performance Data'!$O$8:$DY$56,0,MATCH(CONCATENATE($J1427,N$6),'Model Performance Data'!$O$6:$DY$6,0)),'Model Performance Data'!$B$8:$B$56,$C1427,'Model Performance Data'!$C$8:$C$56,$D1427)),"-",SUMIFS(INDEX('Model Performance Data'!$O$8:$DY$56,0,MATCH(CONCATENATE($J1427,N$6),'Model Performance Data'!$O$6:$DY$6,0)),'Model Performance Data'!$B$8:$B$56,$C1427,'Model Performance Data'!$C$8:$C$56,$D1427))</f>
        <v>0</v>
      </c>
      <c r="O1427" s="255">
        <f>IF(ISNA(SUMIFS(INDEX('Model Performance Data'!$O$8:$DY$56,0,MATCH(CONCATENATE($J1427,O$6),'Model Performance Data'!$O$6:$DY$6,0)),'Model Performance Data'!$B$8:$B$56,$C1427,'Model Performance Data'!$C$8:$C$56,$D1427)),"-",SUMIFS(INDEX('Model Performance Data'!$O$8:$DY$56,0,MATCH(CONCATENATE($J1427,O$6),'Model Performance Data'!$O$6:$DY$6,0)),'Model Performance Data'!$B$8:$B$56,$C1427,'Model Performance Data'!$C$8:$C$56,$D1427))</f>
        <v>0</v>
      </c>
    </row>
    <row r="1428" spans="2:15" x14ac:dyDescent="0.35">
      <c r="B1428" s="37" t="s">
        <v>80</v>
      </c>
      <c r="C1428" s="38" t="str">
        <f>IF(ISBLANK('Model Performance Data'!$B$63),"-",'Model Performance Data'!$B$63)</f>
        <v>-</v>
      </c>
      <c r="D1428" s="38" t="str">
        <f>IF(ISBLANK('Model Performance Data'!$C$63),"-",'Model Performance Data'!$C$63)</f>
        <v>-</v>
      </c>
      <c r="E1428" s="38" t="str">
        <f>IF(ISBLANK('Model Performance Data'!$D$63),"-",'Model Performance Data'!$D$63)</f>
        <v>-</v>
      </c>
      <c r="F1428" s="38" t="str">
        <f>IF(ISBLANK('Model Performance Data'!$E$63),"-",'Model Performance Data'!$E$63)</f>
        <v>-</v>
      </c>
      <c r="G1428" s="38" t="str">
        <f>IF(ISBLANK('Model Performance Data'!$F$63),"-",'Model Performance Data'!$F$63)</f>
        <v>-</v>
      </c>
      <c r="H1428" s="253">
        <v>4</v>
      </c>
      <c r="I1428" s="253">
        <v>3</v>
      </c>
      <c r="J1428" s="37" t="str">
        <f t="shared" si="69"/>
        <v>43</v>
      </c>
      <c r="K1428" s="38" t="str">
        <f>IF(ISBLANK('Model Performance Data'!$L$63),"-",'Model Performance Data'!$L$63)</f>
        <v>-</v>
      </c>
      <c r="L1428" s="38" t="str">
        <f>IF(ISBLANK('Model Performance Data'!$K$63),"-",'Model Performance Data'!$K$63)</f>
        <v>-</v>
      </c>
      <c r="M1428" s="254">
        <f>IF(ISNA(SUMIFS(INDEX('Model Performance Data'!$O$8:$DY$56,0,MATCH(CONCATENATE($J1428,M$6),'Model Performance Data'!$O$6:$DY$6,0)),'Model Performance Data'!$B$8:$B$56,$C1428,'Model Performance Data'!$C$8:$C$56,$D1428)),"-",SUMIFS(INDEX('Model Performance Data'!$O$8:$DY$56,0,MATCH(CONCATENATE($J1428,M$6),'Model Performance Data'!$O$6:$DY$6,0)),'Model Performance Data'!$B$8:$B$56,$C1428,'Model Performance Data'!$C$8:$C$56,$D1428))</f>
        <v>0</v>
      </c>
      <c r="N1428" s="254">
        <f>IF(ISNA(SUMIFS(INDEX('Model Performance Data'!$O$8:$DY$56,0,MATCH(CONCATENATE($J1428,N$6),'Model Performance Data'!$O$6:$DY$6,0)),'Model Performance Data'!$B$8:$B$56,$C1428,'Model Performance Data'!$C$8:$C$56,$D1428)),"-",SUMIFS(INDEX('Model Performance Data'!$O$8:$DY$56,0,MATCH(CONCATENATE($J1428,N$6),'Model Performance Data'!$O$6:$DY$6,0)),'Model Performance Data'!$B$8:$B$56,$C1428,'Model Performance Data'!$C$8:$C$56,$D1428))</f>
        <v>0</v>
      </c>
      <c r="O1428" s="255">
        <f>IF(ISNA(SUMIFS(INDEX('Model Performance Data'!$O$8:$DY$56,0,MATCH(CONCATENATE($J1428,O$6),'Model Performance Data'!$O$6:$DY$6,0)),'Model Performance Data'!$B$8:$B$56,$C1428,'Model Performance Data'!$C$8:$C$56,$D1428)),"-",SUMIFS(INDEX('Model Performance Data'!$O$8:$DY$56,0,MATCH(CONCATENATE($J1428,O$6),'Model Performance Data'!$O$6:$DY$6,0)),'Model Performance Data'!$B$8:$B$56,$C1428,'Model Performance Data'!$C$8:$C$56,$D1428))</f>
        <v>0</v>
      </c>
    </row>
    <row r="1429" spans="2:15" x14ac:dyDescent="0.35">
      <c r="B1429" s="37" t="s">
        <v>80</v>
      </c>
      <c r="C1429" s="38" t="str">
        <f>IF(ISBLANK('Model Performance Data'!$B$63),"-",'Model Performance Data'!$B$63)</f>
        <v>-</v>
      </c>
      <c r="D1429" s="38" t="str">
        <f>IF(ISBLANK('Model Performance Data'!$C$63),"-",'Model Performance Data'!$C$63)</f>
        <v>-</v>
      </c>
      <c r="E1429" s="38" t="str">
        <f>IF(ISBLANK('Model Performance Data'!$D$63),"-",'Model Performance Data'!$D$63)</f>
        <v>-</v>
      </c>
      <c r="F1429" s="38" t="str">
        <f>IF(ISBLANK('Model Performance Data'!$E$63),"-",'Model Performance Data'!$E$63)</f>
        <v>-</v>
      </c>
      <c r="G1429" s="38" t="str">
        <f>IF(ISBLANK('Model Performance Data'!$F$63),"-",'Model Performance Data'!$F$63)</f>
        <v>-</v>
      </c>
      <c r="H1429" s="253">
        <v>4</v>
      </c>
      <c r="I1429" s="253">
        <v>4</v>
      </c>
      <c r="J1429" s="37" t="str">
        <f t="shared" si="69"/>
        <v>44</v>
      </c>
      <c r="K1429" s="38" t="str">
        <f>IF(ISBLANK('Model Performance Data'!$L$63),"-",'Model Performance Data'!$L$63)</f>
        <v>-</v>
      </c>
      <c r="L1429" s="38" t="str">
        <f>IF(ISBLANK('Model Performance Data'!$K$63),"-",'Model Performance Data'!$K$63)</f>
        <v>-</v>
      </c>
      <c r="M1429" s="254">
        <f>IF(ISNA(SUMIFS(INDEX('Model Performance Data'!$O$8:$DY$56,0,MATCH(CONCATENATE($J1429,M$6),'Model Performance Data'!$O$6:$DY$6,0)),'Model Performance Data'!$B$8:$B$56,$C1429,'Model Performance Data'!$C$8:$C$56,$D1429)),"-",SUMIFS(INDEX('Model Performance Data'!$O$8:$DY$56,0,MATCH(CONCATENATE($J1429,M$6),'Model Performance Data'!$O$6:$DY$6,0)),'Model Performance Data'!$B$8:$B$56,$C1429,'Model Performance Data'!$C$8:$C$56,$D1429))</f>
        <v>0</v>
      </c>
      <c r="N1429" s="254">
        <f>IF(ISNA(SUMIFS(INDEX('Model Performance Data'!$O$8:$DY$56,0,MATCH(CONCATENATE($J1429,N$6),'Model Performance Data'!$O$6:$DY$6,0)),'Model Performance Data'!$B$8:$B$56,$C1429,'Model Performance Data'!$C$8:$C$56,$D1429)),"-",SUMIFS(INDEX('Model Performance Data'!$O$8:$DY$56,0,MATCH(CONCATENATE($J1429,N$6),'Model Performance Data'!$O$6:$DY$6,0)),'Model Performance Data'!$B$8:$B$56,$C1429,'Model Performance Data'!$C$8:$C$56,$D1429))</f>
        <v>0</v>
      </c>
      <c r="O1429" s="255">
        <f>IF(ISNA(SUMIFS(INDEX('Model Performance Data'!$O$8:$DY$56,0,MATCH(CONCATENATE($J1429,O$6),'Model Performance Data'!$O$6:$DY$6,0)),'Model Performance Data'!$B$8:$B$56,$C1429,'Model Performance Data'!$C$8:$C$56,$D1429)),"-",SUMIFS(INDEX('Model Performance Data'!$O$8:$DY$56,0,MATCH(CONCATENATE($J1429,O$6),'Model Performance Data'!$O$6:$DY$6,0)),'Model Performance Data'!$B$8:$B$56,$C1429,'Model Performance Data'!$C$8:$C$56,$D1429))</f>
        <v>0</v>
      </c>
    </row>
    <row r="1430" spans="2:15" x14ac:dyDescent="0.35">
      <c r="B1430" s="37" t="s">
        <v>80</v>
      </c>
      <c r="C1430" s="38" t="str">
        <f>IF(ISBLANK('Model Performance Data'!$B$63),"-",'Model Performance Data'!$B$63)</f>
        <v>-</v>
      </c>
      <c r="D1430" s="38" t="str">
        <f>IF(ISBLANK('Model Performance Data'!$C$63),"-",'Model Performance Data'!$C$63)</f>
        <v>-</v>
      </c>
      <c r="E1430" s="38" t="str">
        <f>IF(ISBLANK('Model Performance Data'!$D$63),"-",'Model Performance Data'!$D$63)</f>
        <v>-</v>
      </c>
      <c r="F1430" s="38" t="str">
        <f>IF(ISBLANK('Model Performance Data'!$E$63),"-",'Model Performance Data'!$E$63)</f>
        <v>-</v>
      </c>
      <c r="G1430" s="38" t="str">
        <f>IF(ISBLANK('Model Performance Data'!$F$63),"-",'Model Performance Data'!$F$63)</f>
        <v>-</v>
      </c>
      <c r="H1430" s="253">
        <v>4</v>
      </c>
      <c r="I1430" s="253">
        <v>5</v>
      </c>
      <c r="J1430" s="37" t="str">
        <f t="shared" si="69"/>
        <v>45</v>
      </c>
      <c r="K1430" s="38" t="str">
        <f>IF(ISBLANK('Model Performance Data'!$L$63),"-",'Model Performance Data'!$L$63)</f>
        <v>-</v>
      </c>
      <c r="L1430" s="38" t="str">
        <f>IF(ISBLANK('Model Performance Data'!$K$63),"-",'Model Performance Data'!$K$63)</f>
        <v>-</v>
      </c>
      <c r="M1430" s="254">
        <f>IF(ISNA(SUMIFS(INDEX('Model Performance Data'!$O$8:$DY$56,0,MATCH(CONCATENATE($J1430,M$6),'Model Performance Data'!$O$6:$DY$6,0)),'Model Performance Data'!$B$8:$B$56,$C1430,'Model Performance Data'!$C$8:$C$56,$D1430)),"-",SUMIFS(INDEX('Model Performance Data'!$O$8:$DY$56,0,MATCH(CONCATENATE($J1430,M$6),'Model Performance Data'!$O$6:$DY$6,0)),'Model Performance Data'!$B$8:$B$56,$C1430,'Model Performance Data'!$C$8:$C$56,$D1430))</f>
        <v>0</v>
      </c>
      <c r="N1430" s="254">
        <f>IF(ISNA(SUMIFS(INDEX('Model Performance Data'!$O$8:$DY$56,0,MATCH(CONCATENATE($J1430,N$6),'Model Performance Data'!$O$6:$DY$6,0)),'Model Performance Data'!$B$8:$B$56,$C1430,'Model Performance Data'!$C$8:$C$56,$D1430)),"-",SUMIFS(INDEX('Model Performance Data'!$O$8:$DY$56,0,MATCH(CONCATENATE($J1430,N$6),'Model Performance Data'!$O$6:$DY$6,0)),'Model Performance Data'!$B$8:$B$56,$C1430,'Model Performance Data'!$C$8:$C$56,$D1430))</f>
        <v>0</v>
      </c>
      <c r="O1430" s="255">
        <f>IF(ISNA(SUMIFS(INDEX('Model Performance Data'!$O$8:$DY$56,0,MATCH(CONCATENATE($J1430,O$6),'Model Performance Data'!$O$6:$DY$6,0)),'Model Performance Data'!$B$8:$B$56,$C1430,'Model Performance Data'!$C$8:$C$56,$D1430)),"-",SUMIFS(INDEX('Model Performance Data'!$O$8:$DY$56,0,MATCH(CONCATENATE($J1430,O$6),'Model Performance Data'!$O$6:$DY$6,0)),'Model Performance Data'!$B$8:$B$56,$C1430,'Model Performance Data'!$C$8:$C$56,$D1430))</f>
        <v>0</v>
      </c>
    </row>
    <row r="1431" spans="2:15" x14ac:dyDescent="0.35">
      <c r="B1431" s="37" t="s">
        <v>80</v>
      </c>
      <c r="C1431" s="38" t="str">
        <f>IF(ISBLANK('Model Performance Data'!$B$63),"-",'Model Performance Data'!$B$63)</f>
        <v>-</v>
      </c>
      <c r="D1431" s="38" t="str">
        <f>IF(ISBLANK('Model Performance Data'!$C$63),"-",'Model Performance Data'!$C$63)</f>
        <v>-</v>
      </c>
      <c r="E1431" s="38" t="str">
        <f>IF(ISBLANK('Model Performance Data'!$D$63),"-",'Model Performance Data'!$D$63)</f>
        <v>-</v>
      </c>
      <c r="F1431" s="38" t="str">
        <f>IF(ISBLANK('Model Performance Data'!$E$63),"-",'Model Performance Data'!$E$63)</f>
        <v>-</v>
      </c>
      <c r="G1431" s="38" t="str">
        <f>IF(ISBLANK('Model Performance Data'!$F$63),"-",'Model Performance Data'!$F$63)</f>
        <v>-</v>
      </c>
      <c r="H1431" s="253">
        <v>4</v>
      </c>
      <c r="I1431" s="253" t="s">
        <v>65</v>
      </c>
      <c r="J1431" s="37" t="str">
        <f t="shared" si="69"/>
        <v>4Goal</v>
      </c>
      <c r="K1431" s="38" t="str">
        <f>IF(ISBLANK('Model Performance Data'!$L$63),"-",'Model Performance Data'!$L$63)</f>
        <v>-</v>
      </c>
      <c r="L1431" s="38" t="str">
        <f>IF(ISBLANK('Model Performance Data'!$K$63),"-",'Model Performance Data'!$K$63)</f>
        <v>-</v>
      </c>
      <c r="M1431" s="254" t="str">
        <f>IF(ISNA(SUMIFS(INDEX('Model Performance Data'!$O$8:$DY$56,0,MATCH(CONCATENATE($J1431,M$6),'Model Performance Data'!$O$6:$DY$6,0)),'Model Performance Data'!$B$8:$B$56,$C1431,'Model Performance Data'!$C$8:$C$56,$D1431)),"-",SUMIFS(INDEX('Model Performance Data'!$O$8:$DY$56,0,MATCH(CONCATENATE($J1431,M$6),'Model Performance Data'!$O$6:$DY$6,0)),'Model Performance Data'!$B$8:$B$56,$C1431,'Model Performance Data'!$C$8:$C$56,$D1431))</f>
        <v>-</v>
      </c>
      <c r="N1431" s="254" t="str">
        <f>IF(ISNA(SUMIFS(INDEX('Model Performance Data'!$O$8:$DY$56,0,MATCH(CONCATENATE($J1431,N$6),'Model Performance Data'!$O$6:$DY$6,0)),'Model Performance Data'!$B$8:$B$56,$C1431,'Model Performance Data'!$C$8:$C$56,$D1431)),"-",SUMIFS(INDEX('Model Performance Data'!$O$8:$DY$56,0,MATCH(CONCATENATE($J1431,N$6),'Model Performance Data'!$O$6:$DY$6,0)),'Model Performance Data'!$B$8:$B$56,$C1431,'Model Performance Data'!$C$8:$C$56,$D1431))</f>
        <v>-</v>
      </c>
      <c r="O1431" s="255">
        <f>IF(ISNA(SUMIFS(INDEX('Model Performance Data'!$O$8:$DY$56,0,MATCH(CONCATENATE($J1431,O$6),'Model Performance Data'!$O$6:$DY$6,0)),'Model Performance Data'!$B$8:$B$56,$C1431,'Model Performance Data'!$C$8:$C$56,$D1431)),"-",SUMIFS(INDEX('Model Performance Data'!$O$8:$DY$56,0,MATCH(CONCATENATE($J1431,O$6),'Model Performance Data'!$O$6:$DY$6,0)),'Model Performance Data'!$B$8:$B$56,$C1431,'Model Performance Data'!$C$8:$C$56,$D1431))</f>
        <v>0</v>
      </c>
    </row>
    <row r="1432" spans="2:15" x14ac:dyDescent="0.35">
      <c r="B1432" s="37" t="s">
        <v>80</v>
      </c>
      <c r="C1432" s="38" t="str">
        <f>IF(ISBLANK('Model Performance Data'!$B$64),"-",'Model Performance Data'!$B$64)</f>
        <v>-</v>
      </c>
      <c r="D1432" s="38" t="str">
        <f>IF(ISBLANK('Model Performance Data'!$C$64),"-",'Model Performance Data'!$C$64)</f>
        <v>-</v>
      </c>
      <c r="E1432" s="38" t="str">
        <f>IF(ISBLANK('Model Performance Data'!$D$64),"-",'Model Performance Data'!$D$64)</f>
        <v>-</v>
      </c>
      <c r="F1432" s="38" t="str">
        <f>IF(ISBLANK('Model Performance Data'!$E$64),"-",'Model Performance Data'!$E$64)</f>
        <v>-</v>
      </c>
      <c r="G1432" s="38" t="str">
        <f>IF(ISBLANK('Model Performance Data'!$F$64),"-",'Model Performance Data'!$F$64)</f>
        <v>-</v>
      </c>
      <c r="H1432" s="253" t="s">
        <v>64</v>
      </c>
      <c r="I1432" s="253" t="s">
        <v>64</v>
      </c>
      <c r="J1432" s="37" t="str">
        <f t="shared" si="69"/>
        <v>BaselineBaseline</v>
      </c>
      <c r="K1432" s="38" t="str">
        <f>IF(ISBLANK('Model Performance Data'!$L$64),"-",'Model Performance Data'!$L$64)</f>
        <v>-</v>
      </c>
      <c r="L1432" s="38" t="str">
        <f>IF(ISBLANK('Model Performance Data'!$K$64),"-",'Model Performance Data'!$K$64)</f>
        <v>-</v>
      </c>
      <c r="M1432" s="254">
        <f>IF(ISNA(SUMIFS(INDEX('Model Performance Data'!$O$8:$DY$56,0,MATCH(CONCATENATE($J1432,M$6),'Model Performance Data'!$O$6:$DY$6,0)),'Model Performance Data'!$B$8:$B$56,$C1432,'Model Performance Data'!$C$8:$C$56,$D1432)),"-",SUMIFS(INDEX('Model Performance Data'!$O$8:$DY$56,0,MATCH(CONCATENATE($J1432,M$6),'Model Performance Data'!$O$6:$DY$6,0)),'Model Performance Data'!$B$8:$B$56,$C1432,'Model Performance Data'!$C$8:$C$56,$D1432))</f>
        <v>0</v>
      </c>
      <c r="N1432" s="254">
        <f>IF(ISNA(SUMIFS(INDEX('Model Performance Data'!$O$8:$DY$56,0,MATCH(CONCATENATE($J1432,N$6),'Model Performance Data'!$O$6:$DY$6,0)),'Model Performance Data'!$B$8:$B$56,$C1432,'Model Performance Data'!$C$8:$C$56,$D1432)),"-",SUMIFS(INDEX('Model Performance Data'!$O$8:$DY$56,0,MATCH(CONCATENATE($J1432,N$6),'Model Performance Data'!$O$6:$DY$6,0)),'Model Performance Data'!$B$8:$B$56,$C1432,'Model Performance Data'!$C$8:$C$56,$D1432))</f>
        <v>0</v>
      </c>
      <c r="O1432" s="255">
        <f>IF(ISNA(SUMIFS(INDEX('Model Performance Data'!$O$8:$DY$56,0,MATCH(CONCATENATE($J1432,O$6),'Model Performance Data'!$O$6:$DY$6,0)),'Model Performance Data'!$B$8:$B$56,$C1432,'Model Performance Data'!$C$8:$C$56,$D1432)),"-",SUMIFS(INDEX('Model Performance Data'!$O$8:$DY$56,0,MATCH(CONCATENATE($J1432,O$6),'Model Performance Data'!$O$6:$DY$6,0)),'Model Performance Data'!$B$8:$B$56,$C1432,'Model Performance Data'!$C$8:$C$56,$D1432))</f>
        <v>0</v>
      </c>
    </row>
    <row r="1433" spans="2:15" x14ac:dyDescent="0.35">
      <c r="B1433" s="37" t="s">
        <v>80</v>
      </c>
      <c r="C1433" s="38" t="str">
        <f>IF(ISBLANK('Model Performance Data'!$B$64),"-",'Model Performance Data'!$B$64)</f>
        <v>-</v>
      </c>
      <c r="D1433" s="38" t="str">
        <f>IF(ISBLANK('Model Performance Data'!$C$64),"-",'Model Performance Data'!$C$64)</f>
        <v>-</v>
      </c>
      <c r="E1433" s="38" t="str">
        <f>IF(ISBLANK('Model Performance Data'!$D$64),"-",'Model Performance Data'!$D$64)</f>
        <v>-</v>
      </c>
      <c r="F1433" s="38" t="str">
        <f>IF(ISBLANK('Model Performance Data'!$E$64),"-",'Model Performance Data'!$E$64)</f>
        <v>-</v>
      </c>
      <c r="G1433" s="38" t="str">
        <f>IF(ISBLANK('Model Performance Data'!$F$64),"-",'Model Performance Data'!$F$64)</f>
        <v>-</v>
      </c>
      <c r="H1433" s="253">
        <v>1</v>
      </c>
      <c r="I1433" s="253">
        <v>1</v>
      </c>
      <c r="J1433" s="37" t="str">
        <f t="shared" si="69"/>
        <v>11</v>
      </c>
      <c r="K1433" s="38" t="str">
        <f>IF(ISBLANK('Model Performance Data'!$L$64),"-",'Model Performance Data'!$L$64)</f>
        <v>-</v>
      </c>
      <c r="L1433" s="38" t="str">
        <f>IF(ISBLANK('Model Performance Data'!$K$64),"-",'Model Performance Data'!$K$64)</f>
        <v>-</v>
      </c>
      <c r="M1433" s="254">
        <f>IF(ISNA(SUMIFS(INDEX('Model Performance Data'!$O$8:$DY$56,0,MATCH(CONCATENATE($J1433,M$6),'Model Performance Data'!$O$6:$DY$6,0)),'Model Performance Data'!$B$8:$B$56,$C1433,'Model Performance Data'!$C$8:$C$56,$D1433)),"-",SUMIFS(INDEX('Model Performance Data'!$O$8:$DY$56,0,MATCH(CONCATENATE($J1433,M$6),'Model Performance Data'!$O$6:$DY$6,0)),'Model Performance Data'!$B$8:$B$56,$C1433,'Model Performance Data'!$C$8:$C$56,$D1433))</f>
        <v>0</v>
      </c>
      <c r="N1433" s="254">
        <f>IF(ISNA(SUMIFS(INDEX('Model Performance Data'!$O$8:$DY$56,0,MATCH(CONCATENATE($J1433,N$6),'Model Performance Data'!$O$6:$DY$6,0)),'Model Performance Data'!$B$8:$B$56,$C1433,'Model Performance Data'!$C$8:$C$56,$D1433)),"-",SUMIFS(INDEX('Model Performance Data'!$O$8:$DY$56,0,MATCH(CONCATENATE($J1433,N$6),'Model Performance Data'!$O$6:$DY$6,0)),'Model Performance Data'!$B$8:$B$56,$C1433,'Model Performance Data'!$C$8:$C$56,$D1433))</f>
        <v>0</v>
      </c>
      <c r="O1433" s="255">
        <f>IF(ISNA(SUMIFS(INDEX('Model Performance Data'!$O$8:$DY$56,0,MATCH(CONCATENATE($J1433,O$6),'Model Performance Data'!$O$6:$DY$6,0)),'Model Performance Data'!$B$8:$B$56,$C1433,'Model Performance Data'!$C$8:$C$56,$D1433)),"-",SUMIFS(INDEX('Model Performance Data'!$O$8:$DY$56,0,MATCH(CONCATENATE($J1433,O$6),'Model Performance Data'!$O$6:$DY$6,0)),'Model Performance Data'!$B$8:$B$56,$C1433,'Model Performance Data'!$C$8:$C$56,$D1433))</f>
        <v>0</v>
      </c>
    </row>
    <row r="1434" spans="2:15" x14ac:dyDescent="0.35">
      <c r="B1434" s="37" t="s">
        <v>80</v>
      </c>
      <c r="C1434" s="38" t="str">
        <f>IF(ISBLANK('Model Performance Data'!$B$64),"-",'Model Performance Data'!$B$64)</f>
        <v>-</v>
      </c>
      <c r="D1434" s="38" t="str">
        <f>IF(ISBLANK('Model Performance Data'!$C$64),"-",'Model Performance Data'!$C$64)</f>
        <v>-</v>
      </c>
      <c r="E1434" s="38" t="str">
        <f>IF(ISBLANK('Model Performance Data'!$D$64),"-",'Model Performance Data'!$D$64)</f>
        <v>-</v>
      </c>
      <c r="F1434" s="38" t="str">
        <f>IF(ISBLANK('Model Performance Data'!$E$64),"-",'Model Performance Data'!$E$64)</f>
        <v>-</v>
      </c>
      <c r="G1434" s="38" t="str">
        <f>IF(ISBLANK('Model Performance Data'!$F$64),"-",'Model Performance Data'!$F$64)</f>
        <v>-</v>
      </c>
      <c r="H1434" s="253">
        <v>1</v>
      </c>
      <c r="I1434" s="253">
        <v>2</v>
      </c>
      <c r="J1434" s="37" t="str">
        <f t="shared" si="69"/>
        <v>12</v>
      </c>
      <c r="K1434" s="38" t="str">
        <f>IF(ISBLANK('Model Performance Data'!$L$64),"-",'Model Performance Data'!$L$64)</f>
        <v>-</v>
      </c>
      <c r="L1434" s="38" t="str">
        <f>IF(ISBLANK('Model Performance Data'!$K$64),"-",'Model Performance Data'!$K$64)</f>
        <v>-</v>
      </c>
      <c r="M1434" s="254">
        <f>IF(ISNA(SUMIFS(INDEX('Model Performance Data'!$O$8:$DY$56,0,MATCH(CONCATENATE($J1434,M$6),'Model Performance Data'!$O$6:$DY$6,0)),'Model Performance Data'!$B$8:$B$56,$C1434,'Model Performance Data'!$C$8:$C$56,$D1434)),"-",SUMIFS(INDEX('Model Performance Data'!$O$8:$DY$56,0,MATCH(CONCATENATE($J1434,M$6),'Model Performance Data'!$O$6:$DY$6,0)),'Model Performance Data'!$B$8:$B$56,$C1434,'Model Performance Data'!$C$8:$C$56,$D1434))</f>
        <v>0</v>
      </c>
      <c r="N1434" s="254">
        <f>IF(ISNA(SUMIFS(INDEX('Model Performance Data'!$O$8:$DY$56,0,MATCH(CONCATENATE($J1434,N$6),'Model Performance Data'!$O$6:$DY$6,0)),'Model Performance Data'!$B$8:$B$56,$C1434,'Model Performance Data'!$C$8:$C$56,$D1434)),"-",SUMIFS(INDEX('Model Performance Data'!$O$8:$DY$56,0,MATCH(CONCATENATE($J1434,N$6),'Model Performance Data'!$O$6:$DY$6,0)),'Model Performance Data'!$B$8:$B$56,$C1434,'Model Performance Data'!$C$8:$C$56,$D1434))</f>
        <v>0</v>
      </c>
      <c r="O1434" s="255">
        <f>IF(ISNA(SUMIFS(INDEX('Model Performance Data'!$O$8:$DY$56,0,MATCH(CONCATENATE($J1434,O$6),'Model Performance Data'!$O$6:$DY$6,0)),'Model Performance Data'!$B$8:$B$56,$C1434,'Model Performance Data'!$C$8:$C$56,$D1434)),"-",SUMIFS(INDEX('Model Performance Data'!$O$8:$DY$56,0,MATCH(CONCATENATE($J1434,O$6),'Model Performance Data'!$O$6:$DY$6,0)),'Model Performance Data'!$B$8:$B$56,$C1434,'Model Performance Data'!$C$8:$C$56,$D1434))</f>
        <v>0</v>
      </c>
    </row>
    <row r="1435" spans="2:15" x14ac:dyDescent="0.35">
      <c r="B1435" s="37" t="s">
        <v>80</v>
      </c>
      <c r="C1435" s="38" t="str">
        <f>IF(ISBLANK('Model Performance Data'!$B$64),"-",'Model Performance Data'!$B$64)</f>
        <v>-</v>
      </c>
      <c r="D1435" s="38" t="str">
        <f>IF(ISBLANK('Model Performance Data'!$C$64),"-",'Model Performance Data'!$C$64)</f>
        <v>-</v>
      </c>
      <c r="E1435" s="38" t="str">
        <f>IF(ISBLANK('Model Performance Data'!$D$64),"-",'Model Performance Data'!$D$64)</f>
        <v>-</v>
      </c>
      <c r="F1435" s="38" t="str">
        <f>IF(ISBLANK('Model Performance Data'!$E$64),"-",'Model Performance Data'!$E$64)</f>
        <v>-</v>
      </c>
      <c r="G1435" s="38" t="str">
        <f>IF(ISBLANK('Model Performance Data'!$F$64),"-",'Model Performance Data'!$F$64)</f>
        <v>-</v>
      </c>
      <c r="H1435" s="253">
        <v>1</v>
      </c>
      <c r="I1435" s="253">
        <v>3</v>
      </c>
      <c r="J1435" s="37" t="str">
        <f t="shared" si="69"/>
        <v>13</v>
      </c>
      <c r="K1435" s="38" t="str">
        <f>IF(ISBLANK('Model Performance Data'!$L$64),"-",'Model Performance Data'!$L$64)</f>
        <v>-</v>
      </c>
      <c r="L1435" s="38" t="str">
        <f>IF(ISBLANK('Model Performance Data'!$K$64),"-",'Model Performance Data'!$K$64)</f>
        <v>-</v>
      </c>
      <c r="M1435" s="254">
        <f>IF(ISNA(SUMIFS(INDEX('Model Performance Data'!$O$8:$DY$56,0,MATCH(CONCATENATE($J1435,M$6),'Model Performance Data'!$O$6:$DY$6,0)),'Model Performance Data'!$B$8:$B$56,$C1435,'Model Performance Data'!$C$8:$C$56,$D1435)),"-",SUMIFS(INDEX('Model Performance Data'!$O$8:$DY$56,0,MATCH(CONCATENATE($J1435,M$6),'Model Performance Data'!$O$6:$DY$6,0)),'Model Performance Data'!$B$8:$B$56,$C1435,'Model Performance Data'!$C$8:$C$56,$D1435))</f>
        <v>0</v>
      </c>
      <c r="N1435" s="254">
        <f>IF(ISNA(SUMIFS(INDEX('Model Performance Data'!$O$8:$DY$56,0,MATCH(CONCATENATE($J1435,N$6),'Model Performance Data'!$O$6:$DY$6,0)),'Model Performance Data'!$B$8:$B$56,$C1435,'Model Performance Data'!$C$8:$C$56,$D1435)),"-",SUMIFS(INDEX('Model Performance Data'!$O$8:$DY$56,0,MATCH(CONCATENATE($J1435,N$6),'Model Performance Data'!$O$6:$DY$6,0)),'Model Performance Data'!$B$8:$B$56,$C1435,'Model Performance Data'!$C$8:$C$56,$D1435))</f>
        <v>0</v>
      </c>
      <c r="O1435" s="255">
        <f>IF(ISNA(SUMIFS(INDEX('Model Performance Data'!$O$8:$DY$56,0,MATCH(CONCATENATE($J1435,O$6),'Model Performance Data'!$O$6:$DY$6,0)),'Model Performance Data'!$B$8:$B$56,$C1435,'Model Performance Data'!$C$8:$C$56,$D1435)),"-",SUMIFS(INDEX('Model Performance Data'!$O$8:$DY$56,0,MATCH(CONCATENATE($J1435,O$6),'Model Performance Data'!$O$6:$DY$6,0)),'Model Performance Data'!$B$8:$B$56,$C1435,'Model Performance Data'!$C$8:$C$56,$D1435))</f>
        <v>0</v>
      </c>
    </row>
    <row r="1436" spans="2:15" x14ac:dyDescent="0.35">
      <c r="B1436" s="37" t="s">
        <v>80</v>
      </c>
      <c r="C1436" s="38" t="str">
        <f>IF(ISBLANK('Model Performance Data'!$B$64),"-",'Model Performance Data'!$B$64)</f>
        <v>-</v>
      </c>
      <c r="D1436" s="38" t="str">
        <f>IF(ISBLANK('Model Performance Data'!$C$64),"-",'Model Performance Data'!$C$64)</f>
        <v>-</v>
      </c>
      <c r="E1436" s="38" t="str">
        <f>IF(ISBLANK('Model Performance Data'!$D$64),"-",'Model Performance Data'!$D$64)</f>
        <v>-</v>
      </c>
      <c r="F1436" s="38" t="str">
        <f>IF(ISBLANK('Model Performance Data'!$E$64),"-",'Model Performance Data'!$E$64)</f>
        <v>-</v>
      </c>
      <c r="G1436" s="38" t="str">
        <f>IF(ISBLANK('Model Performance Data'!$F$64),"-",'Model Performance Data'!$F$64)</f>
        <v>-</v>
      </c>
      <c r="H1436" s="253">
        <v>1</v>
      </c>
      <c r="I1436" s="253">
        <v>4</v>
      </c>
      <c r="J1436" s="37" t="str">
        <f t="shared" si="69"/>
        <v>14</v>
      </c>
      <c r="K1436" s="38" t="str">
        <f>IF(ISBLANK('Model Performance Data'!$L$64),"-",'Model Performance Data'!$L$64)</f>
        <v>-</v>
      </c>
      <c r="L1436" s="38" t="str">
        <f>IF(ISBLANK('Model Performance Data'!$K$64),"-",'Model Performance Data'!$K$64)</f>
        <v>-</v>
      </c>
      <c r="M1436" s="254">
        <f>IF(ISNA(SUMIFS(INDEX('Model Performance Data'!$O$8:$DY$56,0,MATCH(CONCATENATE($J1436,M$6),'Model Performance Data'!$O$6:$DY$6,0)),'Model Performance Data'!$B$8:$B$56,$C1436,'Model Performance Data'!$C$8:$C$56,$D1436)),"-",SUMIFS(INDEX('Model Performance Data'!$O$8:$DY$56,0,MATCH(CONCATENATE($J1436,M$6),'Model Performance Data'!$O$6:$DY$6,0)),'Model Performance Data'!$B$8:$B$56,$C1436,'Model Performance Data'!$C$8:$C$56,$D1436))</f>
        <v>0</v>
      </c>
      <c r="N1436" s="254">
        <f>IF(ISNA(SUMIFS(INDEX('Model Performance Data'!$O$8:$DY$56,0,MATCH(CONCATENATE($J1436,N$6),'Model Performance Data'!$O$6:$DY$6,0)),'Model Performance Data'!$B$8:$B$56,$C1436,'Model Performance Data'!$C$8:$C$56,$D1436)),"-",SUMIFS(INDEX('Model Performance Data'!$O$8:$DY$56,0,MATCH(CONCATENATE($J1436,N$6),'Model Performance Data'!$O$6:$DY$6,0)),'Model Performance Data'!$B$8:$B$56,$C1436,'Model Performance Data'!$C$8:$C$56,$D1436))</f>
        <v>0</v>
      </c>
      <c r="O1436" s="255">
        <f>IF(ISNA(SUMIFS(INDEX('Model Performance Data'!$O$8:$DY$56,0,MATCH(CONCATENATE($J1436,O$6),'Model Performance Data'!$O$6:$DY$6,0)),'Model Performance Data'!$B$8:$B$56,$C1436,'Model Performance Data'!$C$8:$C$56,$D1436)),"-",SUMIFS(INDEX('Model Performance Data'!$O$8:$DY$56,0,MATCH(CONCATENATE($J1436,O$6),'Model Performance Data'!$O$6:$DY$6,0)),'Model Performance Data'!$B$8:$B$56,$C1436,'Model Performance Data'!$C$8:$C$56,$D1436))</f>
        <v>0</v>
      </c>
    </row>
    <row r="1437" spans="2:15" x14ac:dyDescent="0.35">
      <c r="B1437" s="37" t="s">
        <v>80</v>
      </c>
      <c r="C1437" s="38" t="str">
        <f>IF(ISBLANK('Model Performance Data'!$B$64),"-",'Model Performance Data'!$B$64)</f>
        <v>-</v>
      </c>
      <c r="D1437" s="38" t="str">
        <f>IF(ISBLANK('Model Performance Data'!$C$64),"-",'Model Performance Data'!$C$64)</f>
        <v>-</v>
      </c>
      <c r="E1437" s="38" t="str">
        <f>IF(ISBLANK('Model Performance Data'!$D$64),"-",'Model Performance Data'!$D$64)</f>
        <v>-</v>
      </c>
      <c r="F1437" s="38" t="str">
        <f>IF(ISBLANK('Model Performance Data'!$E$64),"-",'Model Performance Data'!$E$64)</f>
        <v>-</v>
      </c>
      <c r="G1437" s="38" t="str">
        <f>IF(ISBLANK('Model Performance Data'!$F$64),"-",'Model Performance Data'!$F$64)</f>
        <v>-</v>
      </c>
      <c r="H1437" s="253">
        <v>1</v>
      </c>
      <c r="I1437" s="253">
        <v>5</v>
      </c>
      <c r="J1437" s="37" t="str">
        <f t="shared" si="69"/>
        <v>15</v>
      </c>
      <c r="K1437" s="38" t="str">
        <f>IF(ISBLANK('Model Performance Data'!$L$64),"-",'Model Performance Data'!$L$64)</f>
        <v>-</v>
      </c>
      <c r="L1437" s="38" t="str">
        <f>IF(ISBLANK('Model Performance Data'!$K$64),"-",'Model Performance Data'!$K$64)</f>
        <v>-</v>
      </c>
      <c r="M1437" s="254">
        <f>IF(ISNA(SUMIFS(INDEX('Model Performance Data'!$O$8:$DY$56,0,MATCH(CONCATENATE($J1437,M$6),'Model Performance Data'!$O$6:$DY$6,0)),'Model Performance Data'!$B$8:$B$56,$C1437,'Model Performance Data'!$C$8:$C$56,$D1437)),"-",SUMIFS(INDEX('Model Performance Data'!$O$8:$DY$56,0,MATCH(CONCATENATE($J1437,M$6),'Model Performance Data'!$O$6:$DY$6,0)),'Model Performance Data'!$B$8:$B$56,$C1437,'Model Performance Data'!$C$8:$C$56,$D1437))</f>
        <v>0</v>
      </c>
      <c r="N1437" s="254">
        <f>IF(ISNA(SUMIFS(INDEX('Model Performance Data'!$O$8:$DY$56,0,MATCH(CONCATENATE($J1437,N$6),'Model Performance Data'!$O$6:$DY$6,0)),'Model Performance Data'!$B$8:$B$56,$C1437,'Model Performance Data'!$C$8:$C$56,$D1437)),"-",SUMIFS(INDEX('Model Performance Data'!$O$8:$DY$56,0,MATCH(CONCATENATE($J1437,N$6),'Model Performance Data'!$O$6:$DY$6,0)),'Model Performance Data'!$B$8:$B$56,$C1437,'Model Performance Data'!$C$8:$C$56,$D1437))</f>
        <v>0</v>
      </c>
      <c r="O1437" s="255">
        <f>IF(ISNA(SUMIFS(INDEX('Model Performance Data'!$O$8:$DY$56,0,MATCH(CONCATENATE($J1437,O$6),'Model Performance Data'!$O$6:$DY$6,0)),'Model Performance Data'!$B$8:$B$56,$C1437,'Model Performance Data'!$C$8:$C$56,$D1437)),"-",SUMIFS(INDEX('Model Performance Data'!$O$8:$DY$56,0,MATCH(CONCATENATE($J1437,O$6),'Model Performance Data'!$O$6:$DY$6,0)),'Model Performance Data'!$B$8:$B$56,$C1437,'Model Performance Data'!$C$8:$C$56,$D1437))</f>
        <v>0</v>
      </c>
    </row>
    <row r="1438" spans="2:15" x14ac:dyDescent="0.35">
      <c r="B1438" s="37" t="s">
        <v>80</v>
      </c>
      <c r="C1438" s="38" t="str">
        <f>IF(ISBLANK('Model Performance Data'!$B$64),"-",'Model Performance Data'!$B$64)</f>
        <v>-</v>
      </c>
      <c r="D1438" s="38" t="str">
        <f>IF(ISBLANK('Model Performance Data'!$C$64),"-",'Model Performance Data'!$C$64)</f>
        <v>-</v>
      </c>
      <c r="E1438" s="38" t="str">
        <f>IF(ISBLANK('Model Performance Data'!$D$64),"-",'Model Performance Data'!$D$64)</f>
        <v>-</v>
      </c>
      <c r="F1438" s="38" t="str">
        <f>IF(ISBLANK('Model Performance Data'!$E$64),"-",'Model Performance Data'!$E$64)</f>
        <v>-</v>
      </c>
      <c r="G1438" s="38" t="str">
        <f>IF(ISBLANK('Model Performance Data'!$F$64),"-",'Model Performance Data'!$F$64)</f>
        <v>-</v>
      </c>
      <c r="H1438" s="253">
        <v>1</v>
      </c>
      <c r="I1438" s="253" t="s">
        <v>65</v>
      </c>
      <c r="J1438" s="37" t="str">
        <f t="shared" si="69"/>
        <v>1Goal</v>
      </c>
      <c r="K1438" s="38" t="str">
        <f>IF(ISBLANK('Model Performance Data'!$L$64),"-",'Model Performance Data'!$L$64)</f>
        <v>-</v>
      </c>
      <c r="L1438" s="38" t="str">
        <f>IF(ISBLANK('Model Performance Data'!$K$64),"-",'Model Performance Data'!$K$64)</f>
        <v>-</v>
      </c>
      <c r="M1438" s="254" t="str">
        <f>IF(ISNA(SUMIFS(INDEX('Model Performance Data'!$O$8:$DY$56,0,MATCH(CONCATENATE($J1438,M$6),'Model Performance Data'!$O$6:$DY$6,0)),'Model Performance Data'!$B$8:$B$56,$C1438,'Model Performance Data'!$C$8:$C$56,$D1438)),"-",SUMIFS(INDEX('Model Performance Data'!$O$8:$DY$56,0,MATCH(CONCATENATE($J1438,M$6),'Model Performance Data'!$O$6:$DY$6,0)),'Model Performance Data'!$B$8:$B$56,$C1438,'Model Performance Data'!$C$8:$C$56,$D1438))</f>
        <v>-</v>
      </c>
      <c r="N1438" s="254" t="str">
        <f>IF(ISNA(SUMIFS(INDEX('Model Performance Data'!$O$8:$DY$56,0,MATCH(CONCATENATE($J1438,N$6),'Model Performance Data'!$O$6:$DY$6,0)),'Model Performance Data'!$B$8:$B$56,$C1438,'Model Performance Data'!$C$8:$C$56,$D1438)),"-",SUMIFS(INDEX('Model Performance Data'!$O$8:$DY$56,0,MATCH(CONCATENATE($J1438,N$6),'Model Performance Data'!$O$6:$DY$6,0)),'Model Performance Data'!$B$8:$B$56,$C1438,'Model Performance Data'!$C$8:$C$56,$D1438))</f>
        <v>-</v>
      </c>
      <c r="O1438" s="255">
        <f>IF(ISNA(SUMIFS(INDEX('Model Performance Data'!$O$8:$DY$56,0,MATCH(CONCATENATE($J1438,O$6),'Model Performance Data'!$O$6:$DY$6,0)),'Model Performance Data'!$B$8:$B$56,$C1438,'Model Performance Data'!$C$8:$C$56,$D1438)),"-",SUMIFS(INDEX('Model Performance Data'!$O$8:$DY$56,0,MATCH(CONCATENATE($J1438,O$6),'Model Performance Data'!$O$6:$DY$6,0)),'Model Performance Data'!$B$8:$B$56,$C1438,'Model Performance Data'!$C$8:$C$56,$D1438))</f>
        <v>0</v>
      </c>
    </row>
    <row r="1439" spans="2:15" x14ac:dyDescent="0.35">
      <c r="B1439" s="37" t="s">
        <v>80</v>
      </c>
      <c r="C1439" s="38" t="str">
        <f>IF(ISBLANK('Model Performance Data'!$B$64),"-",'Model Performance Data'!$B$64)</f>
        <v>-</v>
      </c>
      <c r="D1439" s="38" t="str">
        <f>IF(ISBLANK('Model Performance Data'!$C$64),"-",'Model Performance Data'!$C$64)</f>
        <v>-</v>
      </c>
      <c r="E1439" s="38" t="str">
        <f>IF(ISBLANK('Model Performance Data'!$D$64),"-",'Model Performance Data'!$D$64)</f>
        <v>-</v>
      </c>
      <c r="F1439" s="38" t="str">
        <f>IF(ISBLANK('Model Performance Data'!$E$64),"-",'Model Performance Data'!$E$64)</f>
        <v>-</v>
      </c>
      <c r="G1439" s="38" t="str">
        <f>IF(ISBLANK('Model Performance Data'!$F$64),"-",'Model Performance Data'!$F$64)</f>
        <v>-</v>
      </c>
      <c r="H1439" s="253">
        <v>2</v>
      </c>
      <c r="I1439" s="253">
        <v>1</v>
      </c>
      <c r="J1439" s="37" t="str">
        <f t="shared" si="69"/>
        <v>21</v>
      </c>
      <c r="K1439" s="38" t="str">
        <f>IF(ISBLANK('Model Performance Data'!$L$64),"-",'Model Performance Data'!$L$64)</f>
        <v>-</v>
      </c>
      <c r="L1439" s="38" t="str">
        <f>IF(ISBLANK('Model Performance Data'!$K$64),"-",'Model Performance Data'!$K$64)</f>
        <v>-</v>
      </c>
      <c r="M1439" s="254">
        <f>IF(ISNA(SUMIFS(INDEX('Model Performance Data'!$O$8:$DY$56,0,MATCH(CONCATENATE($J1439,M$6),'Model Performance Data'!$O$6:$DY$6,0)),'Model Performance Data'!$B$8:$B$56,$C1439,'Model Performance Data'!$C$8:$C$56,$D1439)),"-",SUMIFS(INDEX('Model Performance Data'!$O$8:$DY$56,0,MATCH(CONCATENATE($J1439,M$6),'Model Performance Data'!$O$6:$DY$6,0)),'Model Performance Data'!$B$8:$B$56,$C1439,'Model Performance Data'!$C$8:$C$56,$D1439))</f>
        <v>0</v>
      </c>
      <c r="N1439" s="254">
        <f>IF(ISNA(SUMIFS(INDEX('Model Performance Data'!$O$8:$DY$56,0,MATCH(CONCATENATE($J1439,N$6),'Model Performance Data'!$O$6:$DY$6,0)),'Model Performance Data'!$B$8:$B$56,$C1439,'Model Performance Data'!$C$8:$C$56,$D1439)),"-",SUMIFS(INDEX('Model Performance Data'!$O$8:$DY$56,0,MATCH(CONCATENATE($J1439,N$6),'Model Performance Data'!$O$6:$DY$6,0)),'Model Performance Data'!$B$8:$B$56,$C1439,'Model Performance Data'!$C$8:$C$56,$D1439))</f>
        <v>0</v>
      </c>
      <c r="O1439" s="255">
        <f>IF(ISNA(SUMIFS(INDEX('Model Performance Data'!$O$8:$DY$56,0,MATCH(CONCATENATE($J1439,O$6),'Model Performance Data'!$O$6:$DY$6,0)),'Model Performance Data'!$B$8:$B$56,$C1439,'Model Performance Data'!$C$8:$C$56,$D1439)),"-",SUMIFS(INDEX('Model Performance Data'!$O$8:$DY$56,0,MATCH(CONCATENATE($J1439,O$6),'Model Performance Data'!$O$6:$DY$6,0)),'Model Performance Data'!$B$8:$B$56,$C1439,'Model Performance Data'!$C$8:$C$56,$D1439))</f>
        <v>0</v>
      </c>
    </row>
    <row r="1440" spans="2:15" x14ac:dyDescent="0.35">
      <c r="B1440" s="37" t="s">
        <v>80</v>
      </c>
      <c r="C1440" s="38" t="str">
        <f>IF(ISBLANK('Model Performance Data'!$B$64),"-",'Model Performance Data'!$B$64)</f>
        <v>-</v>
      </c>
      <c r="D1440" s="38" t="str">
        <f>IF(ISBLANK('Model Performance Data'!$C$64),"-",'Model Performance Data'!$C$64)</f>
        <v>-</v>
      </c>
      <c r="E1440" s="38" t="str">
        <f>IF(ISBLANK('Model Performance Data'!$D$64),"-",'Model Performance Data'!$D$64)</f>
        <v>-</v>
      </c>
      <c r="F1440" s="38" t="str">
        <f>IF(ISBLANK('Model Performance Data'!$E$64),"-",'Model Performance Data'!$E$64)</f>
        <v>-</v>
      </c>
      <c r="G1440" s="38" t="str">
        <f>IF(ISBLANK('Model Performance Data'!$F$64),"-",'Model Performance Data'!$F$64)</f>
        <v>-</v>
      </c>
      <c r="H1440" s="253">
        <v>2</v>
      </c>
      <c r="I1440" s="253">
        <v>2</v>
      </c>
      <c r="J1440" s="37" t="str">
        <f t="shared" si="69"/>
        <v>22</v>
      </c>
      <c r="K1440" s="38" t="str">
        <f>IF(ISBLANK('Model Performance Data'!$L$64),"-",'Model Performance Data'!$L$64)</f>
        <v>-</v>
      </c>
      <c r="L1440" s="38" t="str">
        <f>IF(ISBLANK('Model Performance Data'!$K$64),"-",'Model Performance Data'!$K$64)</f>
        <v>-</v>
      </c>
      <c r="M1440" s="254">
        <f>IF(ISNA(SUMIFS(INDEX('Model Performance Data'!$O$8:$DY$56,0,MATCH(CONCATENATE($J1440,M$6),'Model Performance Data'!$O$6:$DY$6,0)),'Model Performance Data'!$B$8:$B$56,$C1440,'Model Performance Data'!$C$8:$C$56,$D1440)),"-",SUMIFS(INDEX('Model Performance Data'!$O$8:$DY$56,0,MATCH(CONCATENATE($J1440,M$6),'Model Performance Data'!$O$6:$DY$6,0)),'Model Performance Data'!$B$8:$B$56,$C1440,'Model Performance Data'!$C$8:$C$56,$D1440))</f>
        <v>0</v>
      </c>
      <c r="N1440" s="254">
        <f>IF(ISNA(SUMIFS(INDEX('Model Performance Data'!$O$8:$DY$56,0,MATCH(CONCATENATE($J1440,N$6),'Model Performance Data'!$O$6:$DY$6,0)),'Model Performance Data'!$B$8:$B$56,$C1440,'Model Performance Data'!$C$8:$C$56,$D1440)),"-",SUMIFS(INDEX('Model Performance Data'!$O$8:$DY$56,0,MATCH(CONCATENATE($J1440,N$6),'Model Performance Data'!$O$6:$DY$6,0)),'Model Performance Data'!$B$8:$B$56,$C1440,'Model Performance Data'!$C$8:$C$56,$D1440))</f>
        <v>0</v>
      </c>
      <c r="O1440" s="255">
        <f>IF(ISNA(SUMIFS(INDEX('Model Performance Data'!$O$8:$DY$56,0,MATCH(CONCATENATE($J1440,O$6),'Model Performance Data'!$O$6:$DY$6,0)),'Model Performance Data'!$B$8:$B$56,$C1440,'Model Performance Data'!$C$8:$C$56,$D1440)),"-",SUMIFS(INDEX('Model Performance Data'!$O$8:$DY$56,0,MATCH(CONCATENATE($J1440,O$6),'Model Performance Data'!$O$6:$DY$6,0)),'Model Performance Data'!$B$8:$B$56,$C1440,'Model Performance Data'!$C$8:$C$56,$D1440))</f>
        <v>0</v>
      </c>
    </row>
    <row r="1441" spans="2:15" x14ac:dyDescent="0.35">
      <c r="B1441" s="37" t="s">
        <v>80</v>
      </c>
      <c r="C1441" s="38" t="str">
        <f>IF(ISBLANK('Model Performance Data'!$B$64),"-",'Model Performance Data'!$B$64)</f>
        <v>-</v>
      </c>
      <c r="D1441" s="38" t="str">
        <f>IF(ISBLANK('Model Performance Data'!$C$64),"-",'Model Performance Data'!$C$64)</f>
        <v>-</v>
      </c>
      <c r="E1441" s="38" t="str">
        <f>IF(ISBLANK('Model Performance Data'!$D$64),"-",'Model Performance Data'!$D$64)</f>
        <v>-</v>
      </c>
      <c r="F1441" s="38" t="str">
        <f>IF(ISBLANK('Model Performance Data'!$E$64),"-",'Model Performance Data'!$E$64)</f>
        <v>-</v>
      </c>
      <c r="G1441" s="38" t="str">
        <f>IF(ISBLANK('Model Performance Data'!$F$64),"-",'Model Performance Data'!$F$64)</f>
        <v>-</v>
      </c>
      <c r="H1441" s="253">
        <v>2</v>
      </c>
      <c r="I1441" s="253">
        <v>3</v>
      </c>
      <c r="J1441" s="37" t="str">
        <f t="shared" si="69"/>
        <v>23</v>
      </c>
      <c r="K1441" s="38" t="str">
        <f>IF(ISBLANK('Model Performance Data'!$L$64),"-",'Model Performance Data'!$L$64)</f>
        <v>-</v>
      </c>
      <c r="L1441" s="38" t="str">
        <f>IF(ISBLANK('Model Performance Data'!$K$64),"-",'Model Performance Data'!$K$64)</f>
        <v>-</v>
      </c>
      <c r="M1441" s="254">
        <f>IF(ISNA(SUMIFS(INDEX('Model Performance Data'!$O$8:$DY$56,0,MATCH(CONCATENATE($J1441,M$6),'Model Performance Data'!$O$6:$DY$6,0)),'Model Performance Data'!$B$8:$B$56,$C1441,'Model Performance Data'!$C$8:$C$56,$D1441)),"-",SUMIFS(INDEX('Model Performance Data'!$O$8:$DY$56,0,MATCH(CONCATENATE($J1441,M$6),'Model Performance Data'!$O$6:$DY$6,0)),'Model Performance Data'!$B$8:$B$56,$C1441,'Model Performance Data'!$C$8:$C$56,$D1441))</f>
        <v>0</v>
      </c>
      <c r="N1441" s="254">
        <f>IF(ISNA(SUMIFS(INDEX('Model Performance Data'!$O$8:$DY$56,0,MATCH(CONCATENATE($J1441,N$6),'Model Performance Data'!$O$6:$DY$6,0)),'Model Performance Data'!$B$8:$B$56,$C1441,'Model Performance Data'!$C$8:$C$56,$D1441)),"-",SUMIFS(INDEX('Model Performance Data'!$O$8:$DY$56,0,MATCH(CONCATENATE($J1441,N$6),'Model Performance Data'!$O$6:$DY$6,0)),'Model Performance Data'!$B$8:$B$56,$C1441,'Model Performance Data'!$C$8:$C$56,$D1441))</f>
        <v>0</v>
      </c>
      <c r="O1441" s="255">
        <f>IF(ISNA(SUMIFS(INDEX('Model Performance Data'!$O$8:$DY$56,0,MATCH(CONCATENATE($J1441,O$6),'Model Performance Data'!$O$6:$DY$6,0)),'Model Performance Data'!$B$8:$B$56,$C1441,'Model Performance Data'!$C$8:$C$56,$D1441)),"-",SUMIFS(INDEX('Model Performance Data'!$O$8:$DY$56,0,MATCH(CONCATENATE($J1441,O$6),'Model Performance Data'!$O$6:$DY$6,0)),'Model Performance Data'!$B$8:$B$56,$C1441,'Model Performance Data'!$C$8:$C$56,$D1441))</f>
        <v>0</v>
      </c>
    </row>
    <row r="1442" spans="2:15" x14ac:dyDescent="0.35">
      <c r="B1442" s="37" t="s">
        <v>80</v>
      </c>
      <c r="C1442" s="38" t="str">
        <f>IF(ISBLANK('Model Performance Data'!$B$64),"-",'Model Performance Data'!$B$64)</f>
        <v>-</v>
      </c>
      <c r="D1442" s="38" t="str">
        <f>IF(ISBLANK('Model Performance Data'!$C$64),"-",'Model Performance Data'!$C$64)</f>
        <v>-</v>
      </c>
      <c r="E1442" s="38" t="str">
        <f>IF(ISBLANK('Model Performance Data'!$D$64),"-",'Model Performance Data'!$D$64)</f>
        <v>-</v>
      </c>
      <c r="F1442" s="38" t="str">
        <f>IF(ISBLANK('Model Performance Data'!$E$64),"-",'Model Performance Data'!$E$64)</f>
        <v>-</v>
      </c>
      <c r="G1442" s="38" t="str">
        <f>IF(ISBLANK('Model Performance Data'!$F$64),"-",'Model Performance Data'!$F$64)</f>
        <v>-</v>
      </c>
      <c r="H1442" s="253">
        <v>2</v>
      </c>
      <c r="I1442" s="253">
        <v>4</v>
      </c>
      <c r="J1442" s="37" t="str">
        <f t="shared" si="69"/>
        <v>24</v>
      </c>
      <c r="K1442" s="38" t="str">
        <f>IF(ISBLANK('Model Performance Data'!$L$64),"-",'Model Performance Data'!$L$64)</f>
        <v>-</v>
      </c>
      <c r="L1442" s="38" t="str">
        <f>IF(ISBLANK('Model Performance Data'!$K$64),"-",'Model Performance Data'!$K$64)</f>
        <v>-</v>
      </c>
      <c r="M1442" s="254">
        <f>IF(ISNA(SUMIFS(INDEX('Model Performance Data'!$O$8:$DY$56,0,MATCH(CONCATENATE($J1442,M$6),'Model Performance Data'!$O$6:$DY$6,0)),'Model Performance Data'!$B$8:$B$56,$C1442,'Model Performance Data'!$C$8:$C$56,$D1442)),"-",SUMIFS(INDEX('Model Performance Data'!$O$8:$DY$56,0,MATCH(CONCATENATE($J1442,M$6),'Model Performance Data'!$O$6:$DY$6,0)),'Model Performance Data'!$B$8:$B$56,$C1442,'Model Performance Data'!$C$8:$C$56,$D1442))</f>
        <v>0</v>
      </c>
      <c r="N1442" s="254">
        <f>IF(ISNA(SUMIFS(INDEX('Model Performance Data'!$O$8:$DY$56,0,MATCH(CONCATENATE($J1442,N$6),'Model Performance Data'!$O$6:$DY$6,0)),'Model Performance Data'!$B$8:$B$56,$C1442,'Model Performance Data'!$C$8:$C$56,$D1442)),"-",SUMIFS(INDEX('Model Performance Data'!$O$8:$DY$56,0,MATCH(CONCATENATE($J1442,N$6),'Model Performance Data'!$O$6:$DY$6,0)),'Model Performance Data'!$B$8:$B$56,$C1442,'Model Performance Data'!$C$8:$C$56,$D1442))</f>
        <v>0</v>
      </c>
      <c r="O1442" s="255">
        <f>IF(ISNA(SUMIFS(INDEX('Model Performance Data'!$O$8:$DY$56,0,MATCH(CONCATENATE($J1442,O$6),'Model Performance Data'!$O$6:$DY$6,0)),'Model Performance Data'!$B$8:$B$56,$C1442,'Model Performance Data'!$C$8:$C$56,$D1442)),"-",SUMIFS(INDEX('Model Performance Data'!$O$8:$DY$56,0,MATCH(CONCATENATE($J1442,O$6),'Model Performance Data'!$O$6:$DY$6,0)),'Model Performance Data'!$B$8:$B$56,$C1442,'Model Performance Data'!$C$8:$C$56,$D1442))</f>
        <v>0</v>
      </c>
    </row>
    <row r="1443" spans="2:15" x14ac:dyDescent="0.35">
      <c r="B1443" s="37" t="s">
        <v>80</v>
      </c>
      <c r="C1443" s="38" t="str">
        <f>IF(ISBLANK('Model Performance Data'!$B$64),"-",'Model Performance Data'!$B$64)</f>
        <v>-</v>
      </c>
      <c r="D1443" s="38" t="str">
        <f>IF(ISBLANK('Model Performance Data'!$C$64),"-",'Model Performance Data'!$C$64)</f>
        <v>-</v>
      </c>
      <c r="E1443" s="38" t="str">
        <f>IF(ISBLANK('Model Performance Data'!$D$64),"-",'Model Performance Data'!$D$64)</f>
        <v>-</v>
      </c>
      <c r="F1443" s="38" t="str">
        <f>IF(ISBLANK('Model Performance Data'!$E$64),"-",'Model Performance Data'!$E$64)</f>
        <v>-</v>
      </c>
      <c r="G1443" s="38" t="str">
        <f>IF(ISBLANK('Model Performance Data'!$F$64),"-",'Model Performance Data'!$F$64)</f>
        <v>-</v>
      </c>
      <c r="H1443" s="253">
        <v>2</v>
      </c>
      <c r="I1443" s="253">
        <v>5</v>
      </c>
      <c r="J1443" s="37" t="str">
        <f t="shared" si="69"/>
        <v>25</v>
      </c>
      <c r="K1443" s="38" t="str">
        <f>IF(ISBLANK('Model Performance Data'!$L$64),"-",'Model Performance Data'!$L$64)</f>
        <v>-</v>
      </c>
      <c r="L1443" s="38" t="str">
        <f>IF(ISBLANK('Model Performance Data'!$K$64),"-",'Model Performance Data'!$K$64)</f>
        <v>-</v>
      </c>
      <c r="M1443" s="254">
        <f>IF(ISNA(SUMIFS(INDEX('Model Performance Data'!$O$8:$DY$56,0,MATCH(CONCATENATE($J1443,M$6),'Model Performance Data'!$O$6:$DY$6,0)),'Model Performance Data'!$B$8:$B$56,$C1443,'Model Performance Data'!$C$8:$C$56,$D1443)),"-",SUMIFS(INDEX('Model Performance Data'!$O$8:$DY$56,0,MATCH(CONCATENATE($J1443,M$6),'Model Performance Data'!$O$6:$DY$6,0)),'Model Performance Data'!$B$8:$B$56,$C1443,'Model Performance Data'!$C$8:$C$56,$D1443))</f>
        <v>0</v>
      </c>
      <c r="N1443" s="254">
        <f>IF(ISNA(SUMIFS(INDEX('Model Performance Data'!$O$8:$DY$56,0,MATCH(CONCATENATE($J1443,N$6),'Model Performance Data'!$O$6:$DY$6,0)),'Model Performance Data'!$B$8:$B$56,$C1443,'Model Performance Data'!$C$8:$C$56,$D1443)),"-",SUMIFS(INDEX('Model Performance Data'!$O$8:$DY$56,0,MATCH(CONCATENATE($J1443,N$6),'Model Performance Data'!$O$6:$DY$6,0)),'Model Performance Data'!$B$8:$B$56,$C1443,'Model Performance Data'!$C$8:$C$56,$D1443))</f>
        <v>0</v>
      </c>
      <c r="O1443" s="255">
        <f>IF(ISNA(SUMIFS(INDEX('Model Performance Data'!$O$8:$DY$56,0,MATCH(CONCATENATE($J1443,O$6),'Model Performance Data'!$O$6:$DY$6,0)),'Model Performance Data'!$B$8:$B$56,$C1443,'Model Performance Data'!$C$8:$C$56,$D1443)),"-",SUMIFS(INDEX('Model Performance Data'!$O$8:$DY$56,0,MATCH(CONCATENATE($J1443,O$6),'Model Performance Data'!$O$6:$DY$6,0)),'Model Performance Data'!$B$8:$B$56,$C1443,'Model Performance Data'!$C$8:$C$56,$D1443))</f>
        <v>0</v>
      </c>
    </row>
    <row r="1444" spans="2:15" x14ac:dyDescent="0.35">
      <c r="B1444" s="37" t="s">
        <v>80</v>
      </c>
      <c r="C1444" s="38" t="str">
        <f>IF(ISBLANK('Model Performance Data'!$B$64),"-",'Model Performance Data'!$B$64)</f>
        <v>-</v>
      </c>
      <c r="D1444" s="38" t="str">
        <f>IF(ISBLANK('Model Performance Data'!$C$64),"-",'Model Performance Data'!$C$64)</f>
        <v>-</v>
      </c>
      <c r="E1444" s="38" t="str">
        <f>IF(ISBLANK('Model Performance Data'!$D$64),"-",'Model Performance Data'!$D$64)</f>
        <v>-</v>
      </c>
      <c r="F1444" s="38" t="str">
        <f>IF(ISBLANK('Model Performance Data'!$E$64),"-",'Model Performance Data'!$E$64)</f>
        <v>-</v>
      </c>
      <c r="G1444" s="38" t="str">
        <f>IF(ISBLANK('Model Performance Data'!$F$64),"-",'Model Performance Data'!$F$64)</f>
        <v>-</v>
      </c>
      <c r="H1444" s="253">
        <v>2</v>
      </c>
      <c r="I1444" s="253" t="s">
        <v>65</v>
      </c>
      <c r="J1444" s="37" t="str">
        <f t="shared" si="69"/>
        <v>2Goal</v>
      </c>
      <c r="K1444" s="38" t="str">
        <f>IF(ISBLANK('Model Performance Data'!$L$64),"-",'Model Performance Data'!$L$64)</f>
        <v>-</v>
      </c>
      <c r="L1444" s="38" t="str">
        <f>IF(ISBLANK('Model Performance Data'!$K$64),"-",'Model Performance Data'!$K$64)</f>
        <v>-</v>
      </c>
      <c r="M1444" s="254" t="str">
        <f>IF(ISNA(SUMIFS(INDEX('Model Performance Data'!$O$8:$DY$56,0,MATCH(CONCATENATE($J1444,M$6),'Model Performance Data'!$O$6:$DY$6,0)),'Model Performance Data'!$B$8:$B$56,$C1444,'Model Performance Data'!$C$8:$C$56,$D1444)),"-",SUMIFS(INDEX('Model Performance Data'!$O$8:$DY$56,0,MATCH(CONCATENATE($J1444,M$6),'Model Performance Data'!$O$6:$DY$6,0)),'Model Performance Data'!$B$8:$B$56,$C1444,'Model Performance Data'!$C$8:$C$56,$D1444))</f>
        <v>-</v>
      </c>
      <c r="N1444" s="254" t="str">
        <f>IF(ISNA(SUMIFS(INDEX('Model Performance Data'!$O$8:$DY$56,0,MATCH(CONCATENATE($J1444,N$6),'Model Performance Data'!$O$6:$DY$6,0)),'Model Performance Data'!$B$8:$B$56,$C1444,'Model Performance Data'!$C$8:$C$56,$D1444)),"-",SUMIFS(INDEX('Model Performance Data'!$O$8:$DY$56,0,MATCH(CONCATENATE($J1444,N$6),'Model Performance Data'!$O$6:$DY$6,0)),'Model Performance Data'!$B$8:$B$56,$C1444,'Model Performance Data'!$C$8:$C$56,$D1444))</f>
        <v>-</v>
      </c>
      <c r="O1444" s="255">
        <f>IF(ISNA(SUMIFS(INDEX('Model Performance Data'!$O$8:$DY$56,0,MATCH(CONCATENATE($J1444,O$6),'Model Performance Data'!$O$6:$DY$6,0)),'Model Performance Data'!$B$8:$B$56,$C1444,'Model Performance Data'!$C$8:$C$56,$D1444)),"-",SUMIFS(INDEX('Model Performance Data'!$O$8:$DY$56,0,MATCH(CONCATENATE($J1444,O$6),'Model Performance Data'!$O$6:$DY$6,0)),'Model Performance Data'!$B$8:$B$56,$C1444,'Model Performance Data'!$C$8:$C$56,$D1444))</f>
        <v>0</v>
      </c>
    </row>
    <row r="1445" spans="2:15" x14ac:dyDescent="0.35">
      <c r="B1445" s="37" t="s">
        <v>80</v>
      </c>
      <c r="C1445" s="38" t="str">
        <f>IF(ISBLANK('Model Performance Data'!$B$64),"-",'Model Performance Data'!$B$64)</f>
        <v>-</v>
      </c>
      <c r="D1445" s="38" t="str">
        <f>IF(ISBLANK('Model Performance Data'!$C$64),"-",'Model Performance Data'!$C$64)</f>
        <v>-</v>
      </c>
      <c r="E1445" s="38" t="str">
        <f>IF(ISBLANK('Model Performance Data'!$D$64),"-",'Model Performance Data'!$D$64)</f>
        <v>-</v>
      </c>
      <c r="F1445" s="38" t="str">
        <f>IF(ISBLANK('Model Performance Data'!$E$64),"-",'Model Performance Data'!$E$64)</f>
        <v>-</v>
      </c>
      <c r="G1445" s="38" t="str">
        <f>IF(ISBLANK('Model Performance Data'!$F$64),"-",'Model Performance Data'!$F$64)</f>
        <v>-</v>
      </c>
      <c r="H1445" s="253">
        <v>3</v>
      </c>
      <c r="I1445" s="253">
        <v>1</v>
      </c>
      <c r="J1445" s="37" t="str">
        <f t="shared" si="69"/>
        <v>31</v>
      </c>
      <c r="K1445" s="38" t="str">
        <f>IF(ISBLANK('Model Performance Data'!$L$64),"-",'Model Performance Data'!$L$64)</f>
        <v>-</v>
      </c>
      <c r="L1445" s="38" t="str">
        <f>IF(ISBLANK('Model Performance Data'!$K$64),"-",'Model Performance Data'!$K$64)</f>
        <v>-</v>
      </c>
      <c r="M1445" s="254">
        <f>IF(ISNA(SUMIFS(INDEX('Model Performance Data'!$O$8:$DY$56,0,MATCH(CONCATENATE($J1445,M$6),'Model Performance Data'!$O$6:$DY$6,0)),'Model Performance Data'!$B$8:$B$56,$C1445,'Model Performance Data'!$C$8:$C$56,$D1445)),"-",SUMIFS(INDEX('Model Performance Data'!$O$8:$DY$56,0,MATCH(CONCATENATE($J1445,M$6),'Model Performance Data'!$O$6:$DY$6,0)),'Model Performance Data'!$B$8:$B$56,$C1445,'Model Performance Data'!$C$8:$C$56,$D1445))</f>
        <v>0</v>
      </c>
      <c r="N1445" s="254">
        <f>IF(ISNA(SUMIFS(INDEX('Model Performance Data'!$O$8:$DY$56,0,MATCH(CONCATENATE($J1445,N$6),'Model Performance Data'!$O$6:$DY$6,0)),'Model Performance Data'!$B$8:$B$56,$C1445,'Model Performance Data'!$C$8:$C$56,$D1445)),"-",SUMIFS(INDEX('Model Performance Data'!$O$8:$DY$56,0,MATCH(CONCATENATE($J1445,N$6),'Model Performance Data'!$O$6:$DY$6,0)),'Model Performance Data'!$B$8:$B$56,$C1445,'Model Performance Data'!$C$8:$C$56,$D1445))</f>
        <v>0</v>
      </c>
      <c r="O1445" s="255">
        <f>IF(ISNA(SUMIFS(INDEX('Model Performance Data'!$O$8:$DY$56,0,MATCH(CONCATENATE($J1445,O$6),'Model Performance Data'!$O$6:$DY$6,0)),'Model Performance Data'!$B$8:$B$56,$C1445,'Model Performance Data'!$C$8:$C$56,$D1445)),"-",SUMIFS(INDEX('Model Performance Data'!$O$8:$DY$56,0,MATCH(CONCATENATE($J1445,O$6),'Model Performance Data'!$O$6:$DY$6,0)),'Model Performance Data'!$B$8:$B$56,$C1445,'Model Performance Data'!$C$8:$C$56,$D1445))</f>
        <v>0</v>
      </c>
    </row>
    <row r="1446" spans="2:15" x14ac:dyDescent="0.35">
      <c r="B1446" s="37" t="s">
        <v>80</v>
      </c>
      <c r="C1446" s="38" t="str">
        <f>IF(ISBLANK('Model Performance Data'!$B$64),"-",'Model Performance Data'!$B$64)</f>
        <v>-</v>
      </c>
      <c r="D1446" s="38" t="str">
        <f>IF(ISBLANK('Model Performance Data'!$C$64),"-",'Model Performance Data'!$C$64)</f>
        <v>-</v>
      </c>
      <c r="E1446" s="38" t="str">
        <f>IF(ISBLANK('Model Performance Data'!$D$64),"-",'Model Performance Data'!$D$64)</f>
        <v>-</v>
      </c>
      <c r="F1446" s="38" t="str">
        <f>IF(ISBLANK('Model Performance Data'!$E$64),"-",'Model Performance Data'!$E$64)</f>
        <v>-</v>
      </c>
      <c r="G1446" s="38" t="str">
        <f>IF(ISBLANK('Model Performance Data'!$F$64),"-",'Model Performance Data'!$F$64)</f>
        <v>-</v>
      </c>
      <c r="H1446" s="253">
        <v>3</v>
      </c>
      <c r="I1446" s="253">
        <v>2</v>
      </c>
      <c r="J1446" s="37" t="str">
        <f t="shared" si="69"/>
        <v>32</v>
      </c>
      <c r="K1446" s="38" t="str">
        <f>IF(ISBLANK('Model Performance Data'!$L$64),"-",'Model Performance Data'!$L$64)</f>
        <v>-</v>
      </c>
      <c r="L1446" s="38" t="str">
        <f>IF(ISBLANK('Model Performance Data'!$K$64),"-",'Model Performance Data'!$K$64)</f>
        <v>-</v>
      </c>
      <c r="M1446" s="254">
        <f>IF(ISNA(SUMIFS(INDEX('Model Performance Data'!$O$8:$DY$56,0,MATCH(CONCATENATE($J1446,M$6),'Model Performance Data'!$O$6:$DY$6,0)),'Model Performance Data'!$B$8:$B$56,$C1446,'Model Performance Data'!$C$8:$C$56,$D1446)),"-",SUMIFS(INDEX('Model Performance Data'!$O$8:$DY$56,0,MATCH(CONCATENATE($J1446,M$6),'Model Performance Data'!$O$6:$DY$6,0)),'Model Performance Data'!$B$8:$B$56,$C1446,'Model Performance Data'!$C$8:$C$56,$D1446))</f>
        <v>0</v>
      </c>
      <c r="N1446" s="254">
        <f>IF(ISNA(SUMIFS(INDEX('Model Performance Data'!$O$8:$DY$56,0,MATCH(CONCATENATE($J1446,N$6),'Model Performance Data'!$O$6:$DY$6,0)),'Model Performance Data'!$B$8:$B$56,$C1446,'Model Performance Data'!$C$8:$C$56,$D1446)),"-",SUMIFS(INDEX('Model Performance Data'!$O$8:$DY$56,0,MATCH(CONCATENATE($J1446,N$6),'Model Performance Data'!$O$6:$DY$6,0)),'Model Performance Data'!$B$8:$B$56,$C1446,'Model Performance Data'!$C$8:$C$56,$D1446))</f>
        <v>0</v>
      </c>
      <c r="O1446" s="255">
        <f>IF(ISNA(SUMIFS(INDEX('Model Performance Data'!$O$8:$DY$56,0,MATCH(CONCATENATE($J1446,O$6),'Model Performance Data'!$O$6:$DY$6,0)),'Model Performance Data'!$B$8:$B$56,$C1446,'Model Performance Data'!$C$8:$C$56,$D1446)),"-",SUMIFS(INDEX('Model Performance Data'!$O$8:$DY$56,0,MATCH(CONCATENATE($J1446,O$6),'Model Performance Data'!$O$6:$DY$6,0)),'Model Performance Data'!$B$8:$B$56,$C1446,'Model Performance Data'!$C$8:$C$56,$D1446))</f>
        <v>0</v>
      </c>
    </row>
    <row r="1447" spans="2:15" x14ac:dyDescent="0.35">
      <c r="B1447" s="37" t="s">
        <v>80</v>
      </c>
      <c r="C1447" s="38" t="str">
        <f>IF(ISBLANK('Model Performance Data'!$B$64),"-",'Model Performance Data'!$B$64)</f>
        <v>-</v>
      </c>
      <c r="D1447" s="38" t="str">
        <f>IF(ISBLANK('Model Performance Data'!$C$64),"-",'Model Performance Data'!$C$64)</f>
        <v>-</v>
      </c>
      <c r="E1447" s="38" t="str">
        <f>IF(ISBLANK('Model Performance Data'!$D$64),"-",'Model Performance Data'!$D$64)</f>
        <v>-</v>
      </c>
      <c r="F1447" s="38" t="str">
        <f>IF(ISBLANK('Model Performance Data'!$E$64),"-",'Model Performance Data'!$E$64)</f>
        <v>-</v>
      </c>
      <c r="G1447" s="38" t="str">
        <f>IF(ISBLANK('Model Performance Data'!$F$64),"-",'Model Performance Data'!$F$64)</f>
        <v>-</v>
      </c>
      <c r="H1447" s="253">
        <v>3</v>
      </c>
      <c r="I1447" s="253">
        <v>3</v>
      </c>
      <c r="J1447" s="37" t="str">
        <f t="shared" si="69"/>
        <v>33</v>
      </c>
      <c r="K1447" s="38" t="str">
        <f>IF(ISBLANK('Model Performance Data'!$L$64),"-",'Model Performance Data'!$L$64)</f>
        <v>-</v>
      </c>
      <c r="L1447" s="38" t="str">
        <f>IF(ISBLANK('Model Performance Data'!$K$64),"-",'Model Performance Data'!$K$64)</f>
        <v>-</v>
      </c>
      <c r="M1447" s="254">
        <f>IF(ISNA(SUMIFS(INDEX('Model Performance Data'!$O$8:$DY$56,0,MATCH(CONCATENATE($J1447,M$6),'Model Performance Data'!$O$6:$DY$6,0)),'Model Performance Data'!$B$8:$B$56,$C1447,'Model Performance Data'!$C$8:$C$56,$D1447)),"-",SUMIFS(INDEX('Model Performance Data'!$O$8:$DY$56,0,MATCH(CONCATENATE($J1447,M$6),'Model Performance Data'!$O$6:$DY$6,0)),'Model Performance Data'!$B$8:$B$56,$C1447,'Model Performance Data'!$C$8:$C$56,$D1447))</f>
        <v>0</v>
      </c>
      <c r="N1447" s="254">
        <f>IF(ISNA(SUMIFS(INDEX('Model Performance Data'!$O$8:$DY$56,0,MATCH(CONCATENATE($J1447,N$6),'Model Performance Data'!$O$6:$DY$6,0)),'Model Performance Data'!$B$8:$B$56,$C1447,'Model Performance Data'!$C$8:$C$56,$D1447)),"-",SUMIFS(INDEX('Model Performance Data'!$O$8:$DY$56,0,MATCH(CONCATENATE($J1447,N$6),'Model Performance Data'!$O$6:$DY$6,0)),'Model Performance Data'!$B$8:$B$56,$C1447,'Model Performance Data'!$C$8:$C$56,$D1447))</f>
        <v>0</v>
      </c>
      <c r="O1447" s="255">
        <f>IF(ISNA(SUMIFS(INDEX('Model Performance Data'!$O$8:$DY$56,0,MATCH(CONCATENATE($J1447,O$6),'Model Performance Data'!$O$6:$DY$6,0)),'Model Performance Data'!$B$8:$B$56,$C1447,'Model Performance Data'!$C$8:$C$56,$D1447)),"-",SUMIFS(INDEX('Model Performance Data'!$O$8:$DY$56,0,MATCH(CONCATENATE($J1447,O$6),'Model Performance Data'!$O$6:$DY$6,0)),'Model Performance Data'!$B$8:$B$56,$C1447,'Model Performance Data'!$C$8:$C$56,$D1447))</f>
        <v>0</v>
      </c>
    </row>
    <row r="1448" spans="2:15" x14ac:dyDescent="0.35">
      <c r="B1448" s="37" t="s">
        <v>80</v>
      </c>
      <c r="C1448" s="38" t="str">
        <f>IF(ISBLANK('Model Performance Data'!$B$64),"-",'Model Performance Data'!$B$64)</f>
        <v>-</v>
      </c>
      <c r="D1448" s="38" t="str">
        <f>IF(ISBLANK('Model Performance Data'!$C$64),"-",'Model Performance Data'!$C$64)</f>
        <v>-</v>
      </c>
      <c r="E1448" s="38" t="str">
        <f>IF(ISBLANK('Model Performance Data'!$D$64),"-",'Model Performance Data'!$D$64)</f>
        <v>-</v>
      </c>
      <c r="F1448" s="38" t="str">
        <f>IF(ISBLANK('Model Performance Data'!$E$64),"-",'Model Performance Data'!$E$64)</f>
        <v>-</v>
      </c>
      <c r="G1448" s="38" t="str">
        <f>IF(ISBLANK('Model Performance Data'!$F$64),"-",'Model Performance Data'!$F$64)</f>
        <v>-</v>
      </c>
      <c r="H1448" s="253">
        <v>3</v>
      </c>
      <c r="I1448" s="253">
        <v>4</v>
      </c>
      <c r="J1448" s="37" t="str">
        <f t="shared" si="69"/>
        <v>34</v>
      </c>
      <c r="K1448" s="38" t="str">
        <f>IF(ISBLANK('Model Performance Data'!$L$64),"-",'Model Performance Data'!$L$64)</f>
        <v>-</v>
      </c>
      <c r="L1448" s="38" t="str">
        <f>IF(ISBLANK('Model Performance Data'!$K$64),"-",'Model Performance Data'!$K$64)</f>
        <v>-</v>
      </c>
      <c r="M1448" s="254">
        <f>IF(ISNA(SUMIFS(INDEX('Model Performance Data'!$O$8:$DY$56,0,MATCH(CONCATENATE($J1448,M$6),'Model Performance Data'!$O$6:$DY$6,0)),'Model Performance Data'!$B$8:$B$56,$C1448,'Model Performance Data'!$C$8:$C$56,$D1448)),"-",SUMIFS(INDEX('Model Performance Data'!$O$8:$DY$56,0,MATCH(CONCATENATE($J1448,M$6),'Model Performance Data'!$O$6:$DY$6,0)),'Model Performance Data'!$B$8:$B$56,$C1448,'Model Performance Data'!$C$8:$C$56,$D1448))</f>
        <v>0</v>
      </c>
      <c r="N1448" s="254">
        <f>IF(ISNA(SUMIFS(INDEX('Model Performance Data'!$O$8:$DY$56,0,MATCH(CONCATENATE($J1448,N$6),'Model Performance Data'!$O$6:$DY$6,0)),'Model Performance Data'!$B$8:$B$56,$C1448,'Model Performance Data'!$C$8:$C$56,$D1448)),"-",SUMIFS(INDEX('Model Performance Data'!$O$8:$DY$56,0,MATCH(CONCATENATE($J1448,N$6),'Model Performance Data'!$O$6:$DY$6,0)),'Model Performance Data'!$B$8:$B$56,$C1448,'Model Performance Data'!$C$8:$C$56,$D1448))</f>
        <v>0</v>
      </c>
      <c r="O1448" s="255">
        <f>IF(ISNA(SUMIFS(INDEX('Model Performance Data'!$O$8:$DY$56,0,MATCH(CONCATENATE($J1448,O$6),'Model Performance Data'!$O$6:$DY$6,0)),'Model Performance Data'!$B$8:$B$56,$C1448,'Model Performance Data'!$C$8:$C$56,$D1448)),"-",SUMIFS(INDEX('Model Performance Data'!$O$8:$DY$56,0,MATCH(CONCATENATE($J1448,O$6),'Model Performance Data'!$O$6:$DY$6,0)),'Model Performance Data'!$B$8:$B$56,$C1448,'Model Performance Data'!$C$8:$C$56,$D1448))</f>
        <v>0</v>
      </c>
    </row>
    <row r="1449" spans="2:15" x14ac:dyDescent="0.35">
      <c r="B1449" s="37" t="s">
        <v>80</v>
      </c>
      <c r="C1449" s="38" t="str">
        <f>IF(ISBLANK('Model Performance Data'!$B$64),"-",'Model Performance Data'!$B$64)</f>
        <v>-</v>
      </c>
      <c r="D1449" s="38" t="str">
        <f>IF(ISBLANK('Model Performance Data'!$C$64),"-",'Model Performance Data'!$C$64)</f>
        <v>-</v>
      </c>
      <c r="E1449" s="38" t="str">
        <f>IF(ISBLANK('Model Performance Data'!$D$64),"-",'Model Performance Data'!$D$64)</f>
        <v>-</v>
      </c>
      <c r="F1449" s="38" t="str">
        <f>IF(ISBLANK('Model Performance Data'!$E$64),"-",'Model Performance Data'!$E$64)</f>
        <v>-</v>
      </c>
      <c r="G1449" s="38" t="str">
        <f>IF(ISBLANK('Model Performance Data'!$F$64),"-",'Model Performance Data'!$F$64)</f>
        <v>-</v>
      </c>
      <c r="H1449" s="253">
        <v>3</v>
      </c>
      <c r="I1449" s="253">
        <v>5</v>
      </c>
      <c r="J1449" s="37" t="str">
        <f t="shared" ref="J1449:J1512" si="70">CONCATENATE(H1449,I1449)</f>
        <v>35</v>
      </c>
      <c r="K1449" s="38" t="str">
        <f>IF(ISBLANK('Model Performance Data'!$L$64),"-",'Model Performance Data'!$L$64)</f>
        <v>-</v>
      </c>
      <c r="L1449" s="38" t="str">
        <f>IF(ISBLANK('Model Performance Data'!$K$64),"-",'Model Performance Data'!$K$64)</f>
        <v>-</v>
      </c>
      <c r="M1449" s="254">
        <f>IF(ISNA(SUMIFS(INDEX('Model Performance Data'!$O$8:$DY$56,0,MATCH(CONCATENATE($J1449,M$6),'Model Performance Data'!$O$6:$DY$6,0)),'Model Performance Data'!$B$8:$B$56,$C1449,'Model Performance Data'!$C$8:$C$56,$D1449)),"-",SUMIFS(INDEX('Model Performance Data'!$O$8:$DY$56,0,MATCH(CONCATENATE($J1449,M$6),'Model Performance Data'!$O$6:$DY$6,0)),'Model Performance Data'!$B$8:$B$56,$C1449,'Model Performance Data'!$C$8:$C$56,$D1449))</f>
        <v>0</v>
      </c>
      <c r="N1449" s="254">
        <f>IF(ISNA(SUMIFS(INDEX('Model Performance Data'!$O$8:$DY$56,0,MATCH(CONCATENATE($J1449,N$6),'Model Performance Data'!$O$6:$DY$6,0)),'Model Performance Data'!$B$8:$B$56,$C1449,'Model Performance Data'!$C$8:$C$56,$D1449)),"-",SUMIFS(INDEX('Model Performance Data'!$O$8:$DY$56,0,MATCH(CONCATENATE($J1449,N$6),'Model Performance Data'!$O$6:$DY$6,0)),'Model Performance Data'!$B$8:$B$56,$C1449,'Model Performance Data'!$C$8:$C$56,$D1449))</f>
        <v>0</v>
      </c>
      <c r="O1449" s="255">
        <f>IF(ISNA(SUMIFS(INDEX('Model Performance Data'!$O$8:$DY$56,0,MATCH(CONCATENATE($J1449,O$6),'Model Performance Data'!$O$6:$DY$6,0)),'Model Performance Data'!$B$8:$B$56,$C1449,'Model Performance Data'!$C$8:$C$56,$D1449)),"-",SUMIFS(INDEX('Model Performance Data'!$O$8:$DY$56,0,MATCH(CONCATENATE($J1449,O$6),'Model Performance Data'!$O$6:$DY$6,0)),'Model Performance Data'!$B$8:$B$56,$C1449,'Model Performance Data'!$C$8:$C$56,$D1449))</f>
        <v>0</v>
      </c>
    </row>
    <row r="1450" spans="2:15" x14ac:dyDescent="0.35">
      <c r="B1450" s="37" t="s">
        <v>80</v>
      </c>
      <c r="C1450" s="38" t="str">
        <f>IF(ISBLANK('Model Performance Data'!$B$64),"-",'Model Performance Data'!$B$64)</f>
        <v>-</v>
      </c>
      <c r="D1450" s="38" t="str">
        <f>IF(ISBLANK('Model Performance Data'!$C$64),"-",'Model Performance Data'!$C$64)</f>
        <v>-</v>
      </c>
      <c r="E1450" s="38" t="str">
        <f>IF(ISBLANK('Model Performance Data'!$D$64),"-",'Model Performance Data'!$D$64)</f>
        <v>-</v>
      </c>
      <c r="F1450" s="38" t="str">
        <f>IF(ISBLANK('Model Performance Data'!$E$64),"-",'Model Performance Data'!$E$64)</f>
        <v>-</v>
      </c>
      <c r="G1450" s="38" t="str">
        <f>IF(ISBLANK('Model Performance Data'!$F$64),"-",'Model Performance Data'!$F$64)</f>
        <v>-</v>
      </c>
      <c r="H1450" s="253">
        <v>3</v>
      </c>
      <c r="I1450" s="253" t="s">
        <v>65</v>
      </c>
      <c r="J1450" s="37" t="str">
        <f t="shared" si="70"/>
        <v>3Goal</v>
      </c>
      <c r="K1450" s="38" t="str">
        <f>IF(ISBLANK('Model Performance Data'!$L$64),"-",'Model Performance Data'!$L$64)</f>
        <v>-</v>
      </c>
      <c r="L1450" s="38" t="str">
        <f>IF(ISBLANK('Model Performance Data'!$K$64),"-",'Model Performance Data'!$K$64)</f>
        <v>-</v>
      </c>
      <c r="M1450" s="254" t="str">
        <f>IF(ISNA(SUMIFS(INDEX('Model Performance Data'!$O$8:$DY$56,0,MATCH(CONCATENATE($J1450,M$6),'Model Performance Data'!$O$6:$DY$6,0)),'Model Performance Data'!$B$8:$B$56,$C1450,'Model Performance Data'!$C$8:$C$56,$D1450)),"-",SUMIFS(INDEX('Model Performance Data'!$O$8:$DY$56,0,MATCH(CONCATENATE($J1450,M$6),'Model Performance Data'!$O$6:$DY$6,0)),'Model Performance Data'!$B$8:$B$56,$C1450,'Model Performance Data'!$C$8:$C$56,$D1450))</f>
        <v>-</v>
      </c>
      <c r="N1450" s="254" t="str">
        <f>IF(ISNA(SUMIFS(INDEX('Model Performance Data'!$O$8:$DY$56,0,MATCH(CONCATENATE($J1450,N$6),'Model Performance Data'!$O$6:$DY$6,0)),'Model Performance Data'!$B$8:$B$56,$C1450,'Model Performance Data'!$C$8:$C$56,$D1450)),"-",SUMIFS(INDEX('Model Performance Data'!$O$8:$DY$56,0,MATCH(CONCATENATE($J1450,N$6),'Model Performance Data'!$O$6:$DY$6,0)),'Model Performance Data'!$B$8:$B$56,$C1450,'Model Performance Data'!$C$8:$C$56,$D1450))</f>
        <v>-</v>
      </c>
      <c r="O1450" s="255">
        <f>IF(ISNA(SUMIFS(INDEX('Model Performance Data'!$O$8:$DY$56,0,MATCH(CONCATENATE($J1450,O$6),'Model Performance Data'!$O$6:$DY$6,0)),'Model Performance Data'!$B$8:$B$56,$C1450,'Model Performance Data'!$C$8:$C$56,$D1450)),"-",SUMIFS(INDEX('Model Performance Data'!$O$8:$DY$56,0,MATCH(CONCATENATE($J1450,O$6),'Model Performance Data'!$O$6:$DY$6,0)),'Model Performance Data'!$B$8:$B$56,$C1450,'Model Performance Data'!$C$8:$C$56,$D1450))</f>
        <v>0</v>
      </c>
    </row>
    <row r="1451" spans="2:15" x14ac:dyDescent="0.35">
      <c r="B1451" s="37" t="s">
        <v>80</v>
      </c>
      <c r="C1451" s="38" t="str">
        <f>IF(ISBLANK('Model Performance Data'!$B$64),"-",'Model Performance Data'!$B$64)</f>
        <v>-</v>
      </c>
      <c r="D1451" s="38" t="str">
        <f>IF(ISBLANK('Model Performance Data'!$C$64),"-",'Model Performance Data'!$C$64)</f>
        <v>-</v>
      </c>
      <c r="E1451" s="38" t="str">
        <f>IF(ISBLANK('Model Performance Data'!$D$64),"-",'Model Performance Data'!$D$64)</f>
        <v>-</v>
      </c>
      <c r="F1451" s="38" t="str">
        <f>IF(ISBLANK('Model Performance Data'!$E$64),"-",'Model Performance Data'!$E$64)</f>
        <v>-</v>
      </c>
      <c r="G1451" s="38" t="str">
        <f>IF(ISBLANK('Model Performance Data'!$F$64),"-",'Model Performance Data'!$F$64)</f>
        <v>-</v>
      </c>
      <c r="H1451" s="253">
        <v>4</v>
      </c>
      <c r="I1451" s="253">
        <v>1</v>
      </c>
      <c r="J1451" s="37" t="str">
        <f t="shared" si="70"/>
        <v>41</v>
      </c>
      <c r="K1451" s="38" t="str">
        <f>IF(ISBLANK('Model Performance Data'!$L$64),"-",'Model Performance Data'!$L$64)</f>
        <v>-</v>
      </c>
      <c r="L1451" s="38" t="str">
        <f>IF(ISBLANK('Model Performance Data'!$K$64),"-",'Model Performance Data'!$K$64)</f>
        <v>-</v>
      </c>
      <c r="M1451" s="254">
        <f>IF(ISNA(SUMIFS(INDEX('Model Performance Data'!$O$8:$DY$56,0,MATCH(CONCATENATE($J1451,M$6),'Model Performance Data'!$O$6:$DY$6,0)),'Model Performance Data'!$B$8:$B$56,$C1451,'Model Performance Data'!$C$8:$C$56,$D1451)),"-",SUMIFS(INDEX('Model Performance Data'!$O$8:$DY$56,0,MATCH(CONCATENATE($J1451,M$6),'Model Performance Data'!$O$6:$DY$6,0)),'Model Performance Data'!$B$8:$B$56,$C1451,'Model Performance Data'!$C$8:$C$56,$D1451))</f>
        <v>0</v>
      </c>
      <c r="N1451" s="254">
        <f>IF(ISNA(SUMIFS(INDEX('Model Performance Data'!$O$8:$DY$56,0,MATCH(CONCATENATE($J1451,N$6),'Model Performance Data'!$O$6:$DY$6,0)),'Model Performance Data'!$B$8:$B$56,$C1451,'Model Performance Data'!$C$8:$C$56,$D1451)),"-",SUMIFS(INDEX('Model Performance Data'!$O$8:$DY$56,0,MATCH(CONCATENATE($J1451,N$6),'Model Performance Data'!$O$6:$DY$6,0)),'Model Performance Data'!$B$8:$B$56,$C1451,'Model Performance Data'!$C$8:$C$56,$D1451))</f>
        <v>0</v>
      </c>
      <c r="O1451" s="255">
        <f>IF(ISNA(SUMIFS(INDEX('Model Performance Data'!$O$8:$DY$56,0,MATCH(CONCATENATE($J1451,O$6),'Model Performance Data'!$O$6:$DY$6,0)),'Model Performance Data'!$B$8:$B$56,$C1451,'Model Performance Data'!$C$8:$C$56,$D1451)),"-",SUMIFS(INDEX('Model Performance Data'!$O$8:$DY$56,0,MATCH(CONCATENATE($J1451,O$6),'Model Performance Data'!$O$6:$DY$6,0)),'Model Performance Data'!$B$8:$B$56,$C1451,'Model Performance Data'!$C$8:$C$56,$D1451))</f>
        <v>0</v>
      </c>
    </row>
    <row r="1452" spans="2:15" x14ac:dyDescent="0.35">
      <c r="B1452" s="37" t="s">
        <v>80</v>
      </c>
      <c r="C1452" s="38" t="str">
        <f>IF(ISBLANK('Model Performance Data'!$B$64),"-",'Model Performance Data'!$B$64)</f>
        <v>-</v>
      </c>
      <c r="D1452" s="38" t="str">
        <f>IF(ISBLANK('Model Performance Data'!$C$64),"-",'Model Performance Data'!$C$64)</f>
        <v>-</v>
      </c>
      <c r="E1452" s="38" t="str">
        <f>IF(ISBLANK('Model Performance Data'!$D$64),"-",'Model Performance Data'!$D$64)</f>
        <v>-</v>
      </c>
      <c r="F1452" s="38" t="str">
        <f>IF(ISBLANK('Model Performance Data'!$E$64),"-",'Model Performance Data'!$E$64)</f>
        <v>-</v>
      </c>
      <c r="G1452" s="38" t="str">
        <f>IF(ISBLANK('Model Performance Data'!$F$64),"-",'Model Performance Data'!$F$64)</f>
        <v>-</v>
      </c>
      <c r="H1452" s="253">
        <v>4</v>
      </c>
      <c r="I1452" s="253">
        <v>2</v>
      </c>
      <c r="J1452" s="37" t="str">
        <f t="shared" si="70"/>
        <v>42</v>
      </c>
      <c r="K1452" s="38" t="str">
        <f>IF(ISBLANK('Model Performance Data'!$L$64),"-",'Model Performance Data'!$L$64)</f>
        <v>-</v>
      </c>
      <c r="L1452" s="38" t="str">
        <f>IF(ISBLANK('Model Performance Data'!$K$64),"-",'Model Performance Data'!$K$64)</f>
        <v>-</v>
      </c>
      <c r="M1452" s="254">
        <f>IF(ISNA(SUMIFS(INDEX('Model Performance Data'!$O$8:$DY$56,0,MATCH(CONCATENATE($J1452,M$6),'Model Performance Data'!$O$6:$DY$6,0)),'Model Performance Data'!$B$8:$B$56,$C1452,'Model Performance Data'!$C$8:$C$56,$D1452)),"-",SUMIFS(INDEX('Model Performance Data'!$O$8:$DY$56,0,MATCH(CONCATENATE($J1452,M$6),'Model Performance Data'!$O$6:$DY$6,0)),'Model Performance Data'!$B$8:$B$56,$C1452,'Model Performance Data'!$C$8:$C$56,$D1452))</f>
        <v>0</v>
      </c>
      <c r="N1452" s="254">
        <f>IF(ISNA(SUMIFS(INDEX('Model Performance Data'!$O$8:$DY$56,0,MATCH(CONCATENATE($J1452,N$6),'Model Performance Data'!$O$6:$DY$6,0)),'Model Performance Data'!$B$8:$B$56,$C1452,'Model Performance Data'!$C$8:$C$56,$D1452)),"-",SUMIFS(INDEX('Model Performance Data'!$O$8:$DY$56,0,MATCH(CONCATENATE($J1452,N$6),'Model Performance Data'!$O$6:$DY$6,0)),'Model Performance Data'!$B$8:$B$56,$C1452,'Model Performance Data'!$C$8:$C$56,$D1452))</f>
        <v>0</v>
      </c>
      <c r="O1452" s="255">
        <f>IF(ISNA(SUMIFS(INDEX('Model Performance Data'!$O$8:$DY$56,0,MATCH(CONCATENATE($J1452,O$6),'Model Performance Data'!$O$6:$DY$6,0)),'Model Performance Data'!$B$8:$B$56,$C1452,'Model Performance Data'!$C$8:$C$56,$D1452)),"-",SUMIFS(INDEX('Model Performance Data'!$O$8:$DY$56,0,MATCH(CONCATENATE($J1452,O$6),'Model Performance Data'!$O$6:$DY$6,0)),'Model Performance Data'!$B$8:$B$56,$C1452,'Model Performance Data'!$C$8:$C$56,$D1452))</f>
        <v>0</v>
      </c>
    </row>
    <row r="1453" spans="2:15" x14ac:dyDescent="0.35">
      <c r="B1453" s="37" t="s">
        <v>80</v>
      </c>
      <c r="C1453" s="38" t="str">
        <f>IF(ISBLANK('Model Performance Data'!$B$64),"-",'Model Performance Data'!$B$64)</f>
        <v>-</v>
      </c>
      <c r="D1453" s="38" t="str">
        <f>IF(ISBLANK('Model Performance Data'!$C$64),"-",'Model Performance Data'!$C$64)</f>
        <v>-</v>
      </c>
      <c r="E1453" s="38" t="str">
        <f>IF(ISBLANK('Model Performance Data'!$D$64),"-",'Model Performance Data'!$D$64)</f>
        <v>-</v>
      </c>
      <c r="F1453" s="38" t="str">
        <f>IF(ISBLANK('Model Performance Data'!$E$64),"-",'Model Performance Data'!$E$64)</f>
        <v>-</v>
      </c>
      <c r="G1453" s="38" t="str">
        <f>IF(ISBLANK('Model Performance Data'!$F$64),"-",'Model Performance Data'!$F$64)</f>
        <v>-</v>
      </c>
      <c r="H1453" s="253">
        <v>4</v>
      </c>
      <c r="I1453" s="253">
        <v>3</v>
      </c>
      <c r="J1453" s="37" t="str">
        <f t="shared" si="70"/>
        <v>43</v>
      </c>
      <c r="K1453" s="38" t="str">
        <f>IF(ISBLANK('Model Performance Data'!$L$64),"-",'Model Performance Data'!$L$64)</f>
        <v>-</v>
      </c>
      <c r="L1453" s="38" t="str">
        <f>IF(ISBLANK('Model Performance Data'!$K$64),"-",'Model Performance Data'!$K$64)</f>
        <v>-</v>
      </c>
      <c r="M1453" s="254">
        <f>IF(ISNA(SUMIFS(INDEX('Model Performance Data'!$O$8:$DY$56,0,MATCH(CONCATENATE($J1453,M$6),'Model Performance Data'!$O$6:$DY$6,0)),'Model Performance Data'!$B$8:$B$56,$C1453,'Model Performance Data'!$C$8:$C$56,$D1453)),"-",SUMIFS(INDEX('Model Performance Data'!$O$8:$DY$56,0,MATCH(CONCATENATE($J1453,M$6),'Model Performance Data'!$O$6:$DY$6,0)),'Model Performance Data'!$B$8:$B$56,$C1453,'Model Performance Data'!$C$8:$C$56,$D1453))</f>
        <v>0</v>
      </c>
      <c r="N1453" s="254">
        <f>IF(ISNA(SUMIFS(INDEX('Model Performance Data'!$O$8:$DY$56,0,MATCH(CONCATENATE($J1453,N$6),'Model Performance Data'!$O$6:$DY$6,0)),'Model Performance Data'!$B$8:$B$56,$C1453,'Model Performance Data'!$C$8:$C$56,$D1453)),"-",SUMIFS(INDEX('Model Performance Data'!$O$8:$DY$56,0,MATCH(CONCATENATE($J1453,N$6),'Model Performance Data'!$O$6:$DY$6,0)),'Model Performance Data'!$B$8:$B$56,$C1453,'Model Performance Data'!$C$8:$C$56,$D1453))</f>
        <v>0</v>
      </c>
      <c r="O1453" s="255">
        <f>IF(ISNA(SUMIFS(INDEX('Model Performance Data'!$O$8:$DY$56,0,MATCH(CONCATENATE($J1453,O$6),'Model Performance Data'!$O$6:$DY$6,0)),'Model Performance Data'!$B$8:$B$56,$C1453,'Model Performance Data'!$C$8:$C$56,$D1453)),"-",SUMIFS(INDEX('Model Performance Data'!$O$8:$DY$56,0,MATCH(CONCATENATE($J1453,O$6),'Model Performance Data'!$O$6:$DY$6,0)),'Model Performance Data'!$B$8:$B$56,$C1453,'Model Performance Data'!$C$8:$C$56,$D1453))</f>
        <v>0</v>
      </c>
    </row>
    <row r="1454" spans="2:15" x14ac:dyDescent="0.35">
      <c r="B1454" s="37" t="s">
        <v>80</v>
      </c>
      <c r="C1454" s="38" t="str">
        <f>IF(ISBLANK('Model Performance Data'!$B$64),"-",'Model Performance Data'!$B$64)</f>
        <v>-</v>
      </c>
      <c r="D1454" s="38" t="str">
        <f>IF(ISBLANK('Model Performance Data'!$C$64),"-",'Model Performance Data'!$C$64)</f>
        <v>-</v>
      </c>
      <c r="E1454" s="38" t="str">
        <f>IF(ISBLANK('Model Performance Data'!$D$64),"-",'Model Performance Data'!$D$64)</f>
        <v>-</v>
      </c>
      <c r="F1454" s="38" t="str">
        <f>IF(ISBLANK('Model Performance Data'!$E$64),"-",'Model Performance Data'!$E$64)</f>
        <v>-</v>
      </c>
      <c r="G1454" s="38" t="str">
        <f>IF(ISBLANK('Model Performance Data'!$F$64),"-",'Model Performance Data'!$F$64)</f>
        <v>-</v>
      </c>
      <c r="H1454" s="253">
        <v>4</v>
      </c>
      <c r="I1454" s="253">
        <v>4</v>
      </c>
      <c r="J1454" s="37" t="str">
        <f t="shared" si="70"/>
        <v>44</v>
      </c>
      <c r="K1454" s="38" t="str">
        <f>IF(ISBLANK('Model Performance Data'!$L$64),"-",'Model Performance Data'!$L$64)</f>
        <v>-</v>
      </c>
      <c r="L1454" s="38" t="str">
        <f>IF(ISBLANK('Model Performance Data'!$K$64),"-",'Model Performance Data'!$K$64)</f>
        <v>-</v>
      </c>
      <c r="M1454" s="254">
        <f>IF(ISNA(SUMIFS(INDEX('Model Performance Data'!$O$8:$DY$56,0,MATCH(CONCATENATE($J1454,M$6),'Model Performance Data'!$O$6:$DY$6,0)),'Model Performance Data'!$B$8:$B$56,$C1454,'Model Performance Data'!$C$8:$C$56,$D1454)),"-",SUMIFS(INDEX('Model Performance Data'!$O$8:$DY$56,0,MATCH(CONCATENATE($J1454,M$6),'Model Performance Data'!$O$6:$DY$6,0)),'Model Performance Data'!$B$8:$B$56,$C1454,'Model Performance Data'!$C$8:$C$56,$D1454))</f>
        <v>0</v>
      </c>
      <c r="N1454" s="254">
        <f>IF(ISNA(SUMIFS(INDEX('Model Performance Data'!$O$8:$DY$56,0,MATCH(CONCATENATE($J1454,N$6),'Model Performance Data'!$O$6:$DY$6,0)),'Model Performance Data'!$B$8:$B$56,$C1454,'Model Performance Data'!$C$8:$C$56,$D1454)),"-",SUMIFS(INDEX('Model Performance Data'!$O$8:$DY$56,0,MATCH(CONCATENATE($J1454,N$6),'Model Performance Data'!$O$6:$DY$6,0)),'Model Performance Data'!$B$8:$B$56,$C1454,'Model Performance Data'!$C$8:$C$56,$D1454))</f>
        <v>0</v>
      </c>
      <c r="O1454" s="255">
        <f>IF(ISNA(SUMIFS(INDEX('Model Performance Data'!$O$8:$DY$56,0,MATCH(CONCATENATE($J1454,O$6),'Model Performance Data'!$O$6:$DY$6,0)),'Model Performance Data'!$B$8:$B$56,$C1454,'Model Performance Data'!$C$8:$C$56,$D1454)),"-",SUMIFS(INDEX('Model Performance Data'!$O$8:$DY$56,0,MATCH(CONCATENATE($J1454,O$6),'Model Performance Data'!$O$6:$DY$6,0)),'Model Performance Data'!$B$8:$B$56,$C1454,'Model Performance Data'!$C$8:$C$56,$D1454))</f>
        <v>0</v>
      </c>
    </row>
    <row r="1455" spans="2:15" x14ac:dyDescent="0.35">
      <c r="B1455" s="37" t="s">
        <v>80</v>
      </c>
      <c r="C1455" s="38" t="str">
        <f>IF(ISBLANK('Model Performance Data'!$B$64),"-",'Model Performance Data'!$B$64)</f>
        <v>-</v>
      </c>
      <c r="D1455" s="38" t="str">
        <f>IF(ISBLANK('Model Performance Data'!$C$64),"-",'Model Performance Data'!$C$64)</f>
        <v>-</v>
      </c>
      <c r="E1455" s="38" t="str">
        <f>IF(ISBLANK('Model Performance Data'!$D$64),"-",'Model Performance Data'!$D$64)</f>
        <v>-</v>
      </c>
      <c r="F1455" s="38" t="str">
        <f>IF(ISBLANK('Model Performance Data'!$E$64),"-",'Model Performance Data'!$E$64)</f>
        <v>-</v>
      </c>
      <c r="G1455" s="38" t="str">
        <f>IF(ISBLANK('Model Performance Data'!$F$64),"-",'Model Performance Data'!$F$64)</f>
        <v>-</v>
      </c>
      <c r="H1455" s="253">
        <v>4</v>
      </c>
      <c r="I1455" s="253">
        <v>5</v>
      </c>
      <c r="J1455" s="37" t="str">
        <f t="shared" si="70"/>
        <v>45</v>
      </c>
      <c r="K1455" s="38" t="str">
        <f>IF(ISBLANK('Model Performance Data'!$L$64),"-",'Model Performance Data'!$L$64)</f>
        <v>-</v>
      </c>
      <c r="L1455" s="38" t="str">
        <f>IF(ISBLANK('Model Performance Data'!$K$64),"-",'Model Performance Data'!$K$64)</f>
        <v>-</v>
      </c>
      <c r="M1455" s="254">
        <f>IF(ISNA(SUMIFS(INDEX('Model Performance Data'!$O$8:$DY$56,0,MATCH(CONCATENATE($J1455,M$6),'Model Performance Data'!$O$6:$DY$6,0)),'Model Performance Data'!$B$8:$B$56,$C1455,'Model Performance Data'!$C$8:$C$56,$D1455)),"-",SUMIFS(INDEX('Model Performance Data'!$O$8:$DY$56,0,MATCH(CONCATENATE($J1455,M$6),'Model Performance Data'!$O$6:$DY$6,0)),'Model Performance Data'!$B$8:$B$56,$C1455,'Model Performance Data'!$C$8:$C$56,$D1455))</f>
        <v>0</v>
      </c>
      <c r="N1455" s="254">
        <f>IF(ISNA(SUMIFS(INDEX('Model Performance Data'!$O$8:$DY$56,0,MATCH(CONCATENATE($J1455,N$6),'Model Performance Data'!$O$6:$DY$6,0)),'Model Performance Data'!$B$8:$B$56,$C1455,'Model Performance Data'!$C$8:$C$56,$D1455)),"-",SUMIFS(INDEX('Model Performance Data'!$O$8:$DY$56,0,MATCH(CONCATENATE($J1455,N$6),'Model Performance Data'!$O$6:$DY$6,0)),'Model Performance Data'!$B$8:$B$56,$C1455,'Model Performance Data'!$C$8:$C$56,$D1455))</f>
        <v>0</v>
      </c>
      <c r="O1455" s="255">
        <f>IF(ISNA(SUMIFS(INDEX('Model Performance Data'!$O$8:$DY$56,0,MATCH(CONCATENATE($J1455,O$6),'Model Performance Data'!$O$6:$DY$6,0)),'Model Performance Data'!$B$8:$B$56,$C1455,'Model Performance Data'!$C$8:$C$56,$D1455)),"-",SUMIFS(INDEX('Model Performance Data'!$O$8:$DY$56,0,MATCH(CONCATENATE($J1455,O$6),'Model Performance Data'!$O$6:$DY$6,0)),'Model Performance Data'!$B$8:$B$56,$C1455,'Model Performance Data'!$C$8:$C$56,$D1455))</f>
        <v>0</v>
      </c>
    </row>
    <row r="1456" spans="2:15" x14ac:dyDescent="0.35">
      <c r="B1456" s="37" t="s">
        <v>80</v>
      </c>
      <c r="C1456" s="38" t="str">
        <f>IF(ISBLANK('Model Performance Data'!$B$64),"-",'Model Performance Data'!$B$64)</f>
        <v>-</v>
      </c>
      <c r="D1456" s="38" t="str">
        <f>IF(ISBLANK('Model Performance Data'!$C$64),"-",'Model Performance Data'!$C$64)</f>
        <v>-</v>
      </c>
      <c r="E1456" s="38" t="str">
        <f>IF(ISBLANK('Model Performance Data'!$D$64),"-",'Model Performance Data'!$D$64)</f>
        <v>-</v>
      </c>
      <c r="F1456" s="38" t="str">
        <f>IF(ISBLANK('Model Performance Data'!$E$64),"-",'Model Performance Data'!$E$64)</f>
        <v>-</v>
      </c>
      <c r="G1456" s="38" t="str">
        <f>IF(ISBLANK('Model Performance Data'!$F$64),"-",'Model Performance Data'!$F$64)</f>
        <v>-</v>
      </c>
      <c r="H1456" s="253">
        <v>4</v>
      </c>
      <c r="I1456" s="253" t="s">
        <v>65</v>
      </c>
      <c r="J1456" s="37" t="str">
        <f t="shared" si="70"/>
        <v>4Goal</v>
      </c>
      <c r="K1456" s="38" t="str">
        <f>IF(ISBLANK('Model Performance Data'!$L$64),"-",'Model Performance Data'!$L$64)</f>
        <v>-</v>
      </c>
      <c r="L1456" s="38" t="str">
        <f>IF(ISBLANK('Model Performance Data'!$K$64),"-",'Model Performance Data'!$K$64)</f>
        <v>-</v>
      </c>
      <c r="M1456" s="254" t="str">
        <f>IF(ISNA(SUMIFS(INDEX('Model Performance Data'!$O$8:$DY$56,0,MATCH(CONCATENATE($J1456,M$6),'Model Performance Data'!$O$6:$DY$6,0)),'Model Performance Data'!$B$8:$B$56,$C1456,'Model Performance Data'!$C$8:$C$56,$D1456)),"-",SUMIFS(INDEX('Model Performance Data'!$O$8:$DY$56,0,MATCH(CONCATENATE($J1456,M$6),'Model Performance Data'!$O$6:$DY$6,0)),'Model Performance Data'!$B$8:$B$56,$C1456,'Model Performance Data'!$C$8:$C$56,$D1456))</f>
        <v>-</v>
      </c>
      <c r="N1456" s="254" t="str">
        <f>IF(ISNA(SUMIFS(INDEX('Model Performance Data'!$O$8:$DY$56,0,MATCH(CONCATENATE($J1456,N$6),'Model Performance Data'!$O$6:$DY$6,0)),'Model Performance Data'!$B$8:$B$56,$C1456,'Model Performance Data'!$C$8:$C$56,$D1456)),"-",SUMIFS(INDEX('Model Performance Data'!$O$8:$DY$56,0,MATCH(CONCATENATE($J1456,N$6),'Model Performance Data'!$O$6:$DY$6,0)),'Model Performance Data'!$B$8:$B$56,$C1456,'Model Performance Data'!$C$8:$C$56,$D1456))</f>
        <v>-</v>
      </c>
      <c r="O1456" s="255">
        <f>IF(ISNA(SUMIFS(INDEX('Model Performance Data'!$O$8:$DY$56,0,MATCH(CONCATENATE($J1456,O$6),'Model Performance Data'!$O$6:$DY$6,0)),'Model Performance Data'!$B$8:$B$56,$C1456,'Model Performance Data'!$C$8:$C$56,$D1456)),"-",SUMIFS(INDEX('Model Performance Data'!$O$8:$DY$56,0,MATCH(CONCATENATE($J1456,O$6),'Model Performance Data'!$O$6:$DY$6,0)),'Model Performance Data'!$B$8:$B$56,$C1456,'Model Performance Data'!$C$8:$C$56,$D1456))</f>
        <v>0</v>
      </c>
    </row>
    <row r="1457" spans="2:15" x14ac:dyDescent="0.35">
      <c r="B1457" s="37" t="s">
        <v>80</v>
      </c>
      <c r="C1457" s="38" t="str">
        <f>IF(ISBLANK('Model Performance Data'!$B$65),"-",'Model Performance Data'!$B$65)</f>
        <v>-</v>
      </c>
      <c r="D1457" s="38" t="str">
        <f>IF(ISBLANK('Model Performance Data'!$C$65),"-",'Model Performance Data'!$C$65)</f>
        <v>-</v>
      </c>
      <c r="E1457" s="38" t="str">
        <f>IF(ISBLANK('Model Performance Data'!$D$65),"-",'Model Performance Data'!$D$65)</f>
        <v>-</v>
      </c>
      <c r="F1457" s="38" t="str">
        <f>IF(ISBLANK('Model Performance Data'!$E$65),"-",'Model Performance Data'!$E$65)</f>
        <v>-</v>
      </c>
      <c r="G1457" s="38" t="str">
        <f>IF(ISBLANK('Model Performance Data'!$F$65),"-",'Model Performance Data'!$F$65)</f>
        <v>-</v>
      </c>
      <c r="H1457" s="253" t="s">
        <v>64</v>
      </c>
      <c r="I1457" s="253" t="s">
        <v>64</v>
      </c>
      <c r="J1457" s="37" t="str">
        <f t="shared" si="70"/>
        <v>BaselineBaseline</v>
      </c>
      <c r="K1457" s="38" t="str">
        <f>IF(ISBLANK('Model Performance Data'!$L$65),"-",'Model Performance Data'!$L$65)</f>
        <v>-</v>
      </c>
      <c r="L1457" s="38" t="str">
        <f>IF(ISBLANK('Model Performance Data'!$K$65),"-",'Model Performance Data'!$K$65)</f>
        <v>-</v>
      </c>
      <c r="M1457" s="254">
        <f>IF(ISNA(SUMIFS(INDEX('Model Performance Data'!$O$8:$DY$56,0,MATCH(CONCATENATE($J1457,M$6),'Model Performance Data'!$O$6:$DY$6,0)),'Model Performance Data'!$B$8:$B$56,$C1457,'Model Performance Data'!$C$8:$C$56,$D1457)),"-",SUMIFS(INDEX('Model Performance Data'!$O$8:$DY$56,0,MATCH(CONCATENATE($J1457,M$6),'Model Performance Data'!$O$6:$DY$6,0)),'Model Performance Data'!$B$8:$B$56,$C1457,'Model Performance Data'!$C$8:$C$56,$D1457))</f>
        <v>0</v>
      </c>
      <c r="N1457" s="254">
        <f>IF(ISNA(SUMIFS(INDEX('Model Performance Data'!$O$8:$DY$56,0,MATCH(CONCATENATE($J1457,N$6),'Model Performance Data'!$O$6:$DY$6,0)),'Model Performance Data'!$B$8:$B$56,$C1457,'Model Performance Data'!$C$8:$C$56,$D1457)),"-",SUMIFS(INDEX('Model Performance Data'!$O$8:$DY$56,0,MATCH(CONCATENATE($J1457,N$6),'Model Performance Data'!$O$6:$DY$6,0)),'Model Performance Data'!$B$8:$B$56,$C1457,'Model Performance Data'!$C$8:$C$56,$D1457))</f>
        <v>0</v>
      </c>
      <c r="O1457" s="255">
        <f>IF(ISNA(SUMIFS(INDEX('Model Performance Data'!$O$8:$DY$56,0,MATCH(CONCATENATE($J1457,O$6),'Model Performance Data'!$O$6:$DY$6,0)),'Model Performance Data'!$B$8:$B$56,$C1457,'Model Performance Data'!$C$8:$C$56,$D1457)),"-",SUMIFS(INDEX('Model Performance Data'!$O$8:$DY$56,0,MATCH(CONCATENATE($J1457,O$6),'Model Performance Data'!$O$6:$DY$6,0)),'Model Performance Data'!$B$8:$B$56,$C1457,'Model Performance Data'!$C$8:$C$56,$D1457))</f>
        <v>0</v>
      </c>
    </row>
    <row r="1458" spans="2:15" x14ac:dyDescent="0.35">
      <c r="B1458" s="37" t="s">
        <v>80</v>
      </c>
      <c r="C1458" s="38" t="str">
        <f>IF(ISBLANK('Model Performance Data'!$B$65),"-",'Model Performance Data'!$B$65)</f>
        <v>-</v>
      </c>
      <c r="D1458" s="38" t="str">
        <f>IF(ISBLANK('Model Performance Data'!$C$65),"-",'Model Performance Data'!$C$65)</f>
        <v>-</v>
      </c>
      <c r="E1458" s="38" t="str">
        <f>IF(ISBLANK('Model Performance Data'!$D$65),"-",'Model Performance Data'!$D$65)</f>
        <v>-</v>
      </c>
      <c r="F1458" s="38" t="str">
        <f>IF(ISBLANK('Model Performance Data'!$E$65),"-",'Model Performance Data'!$E$65)</f>
        <v>-</v>
      </c>
      <c r="G1458" s="38" t="str">
        <f>IF(ISBLANK('Model Performance Data'!$F$65),"-",'Model Performance Data'!$F$65)</f>
        <v>-</v>
      </c>
      <c r="H1458" s="253">
        <v>1</v>
      </c>
      <c r="I1458" s="253">
        <v>1</v>
      </c>
      <c r="J1458" s="37" t="str">
        <f t="shared" si="70"/>
        <v>11</v>
      </c>
      <c r="K1458" s="38" t="str">
        <f>IF(ISBLANK('Model Performance Data'!$L$65),"-",'Model Performance Data'!$L$65)</f>
        <v>-</v>
      </c>
      <c r="L1458" s="38" t="str">
        <f>IF(ISBLANK('Model Performance Data'!$K$65),"-",'Model Performance Data'!$K$65)</f>
        <v>-</v>
      </c>
      <c r="M1458" s="254">
        <f>IF(ISNA(SUMIFS(INDEX('Model Performance Data'!$O$8:$DY$56,0,MATCH(CONCATENATE($J1458,M$6),'Model Performance Data'!$O$6:$DY$6,0)),'Model Performance Data'!$B$8:$B$56,$C1458,'Model Performance Data'!$C$8:$C$56,$D1458)),"-",SUMIFS(INDEX('Model Performance Data'!$O$8:$DY$56,0,MATCH(CONCATENATE($J1458,M$6),'Model Performance Data'!$O$6:$DY$6,0)),'Model Performance Data'!$B$8:$B$56,$C1458,'Model Performance Data'!$C$8:$C$56,$D1458))</f>
        <v>0</v>
      </c>
      <c r="N1458" s="254">
        <f>IF(ISNA(SUMIFS(INDEX('Model Performance Data'!$O$8:$DY$56,0,MATCH(CONCATENATE($J1458,N$6),'Model Performance Data'!$O$6:$DY$6,0)),'Model Performance Data'!$B$8:$B$56,$C1458,'Model Performance Data'!$C$8:$C$56,$D1458)),"-",SUMIFS(INDEX('Model Performance Data'!$O$8:$DY$56,0,MATCH(CONCATENATE($J1458,N$6),'Model Performance Data'!$O$6:$DY$6,0)),'Model Performance Data'!$B$8:$B$56,$C1458,'Model Performance Data'!$C$8:$C$56,$D1458))</f>
        <v>0</v>
      </c>
      <c r="O1458" s="255">
        <f>IF(ISNA(SUMIFS(INDEX('Model Performance Data'!$O$8:$DY$56,0,MATCH(CONCATENATE($J1458,O$6),'Model Performance Data'!$O$6:$DY$6,0)),'Model Performance Data'!$B$8:$B$56,$C1458,'Model Performance Data'!$C$8:$C$56,$D1458)),"-",SUMIFS(INDEX('Model Performance Data'!$O$8:$DY$56,0,MATCH(CONCATENATE($J1458,O$6),'Model Performance Data'!$O$6:$DY$6,0)),'Model Performance Data'!$B$8:$B$56,$C1458,'Model Performance Data'!$C$8:$C$56,$D1458))</f>
        <v>0</v>
      </c>
    </row>
    <row r="1459" spans="2:15" x14ac:dyDescent="0.35">
      <c r="B1459" s="37" t="s">
        <v>80</v>
      </c>
      <c r="C1459" s="38" t="str">
        <f>IF(ISBLANK('Model Performance Data'!$B$65),"-",'Model Performance Data'!$B$65)</f>
        <v>-</v>
      </c>
      <c r="D1459" s="38" t="str">
        <f>IF(ISBLANK('Model Performance Data'!$C$65),"-",'Model Performance Data'!$C$65)</f>
        <v>-</v>
      </c>
      <c r="E1459" s="38" t="str">
        <f>IF(ISBLANK('Model Performance Data'!$D$65),"-",'Model Performance Data'!$D$65)</f>
        <v>-</v>
      </c>
      <c r="F1459" s="38" t="str">
        <f>IF(ISBLANK('Model Performance Data'!$E$65),"-",'Model Performance Data'!$E$65)</f>
        <v>-</v>
      </c>
      <c r="G1459" s="38" t="str">
        <f>IF(ISBLANK('Model Performance Data'!$F$65),"-",'Model Performance Data'!$F$65)</f>
        <v>-</v>
      </c>
      <c r="H1459" s="253">
        <v>1</v>
      </c>
      <c r="I1459" s="253">
        <v>2</v>
      </c>
      <c r="J1459" s="37" t="str">
        <f t="shared" si="70"/>
        <v>12</v>
      </c>
      <c r="K1459" s="38" t="str">
        <f>IF(ISBLANK('Model Performance Data'!$L$65),"-",'Model Performance Data'!$L$65)</f>
        <v>-</v>
      </c>
      <c r="L1459" s="38" t="str">
        <f>IF(ISBLANK('Model Performance Data'!$K$65),"-",'Model Performance Data'!$K$65)</f>
        <v>-</v>
      </c>
      <c r="M1459" s="254">
        <f>IF(ISNA(SUMIFS(INDEX('Model Performance Data'!$O$8:$DY$56,0,MATCH(CONCATENATE($J1459,M$6),'Model Performance Data'!$O$6:$DY$6,0)),'Model Performance Data'!$B$8:$B$56,$C1459,'Model Performance Data'!$C$8:$C$56,$D1459)),"-",SUMIFS(INDEX('Model Performance Data'!$O$8:$DY$56,0,MATCH(CONCATENATE($J1459,M$6),'Model Performance Data'!$O$6:$DY$6,0)),'Model Performance Data'!$B$8:$B$56,$C1459,'Model Performance Data'!$C$8:$C$56,$D1459))</f>
        <v>0</v>
      </c>
      <c r="N1459" s="254">
        <f>IF(ISNA(SUMIFS(INDEX('Model Performance Data'!$O$8:$DY$56,0,MATCH(CONCATENATE($J1459,N$6),'Model Performance Data'!$O$6:$DY$6,0)),'Model Performance Data'!$B$8:$B$56,$C1459,'Model Performance Data'!$C$8:$C$56,$D1459)),"-",SUMIFS(INDEX('Model Performance Data'!$O$8:$DY$56,0,MATCH(CONCATENATE($J1459,N$6),'Model Performance Data'!$O$6:$DY$6,0)),'Model Performance Data'!$B$8:$B$56,$C1459,'Model Performance Data'!$C$8:$C$56,$D1459))</f>
        <v>0</v>
      </c>
      <c r="O1459" s="255">
        <f>IF(ISNA(SUMIFS(INDEX('Model Performance Data'!$O$8:$DY$56,0,MATCH(CONCATENATE($J1459,O$6),'Model Performance Data'!$O$6:$DY$6,0)),'Model Performance Data'!$B$8:$B$56,$C1459,'Model Performance Data'!$C$8:$C$56,$D1459)),"-",SUMIFS(INDEX('Model Performance Data'!$O$8:$DY$56,0,MATCH(CONCATENATE($J1459,O$6),'Model Performance Data'!$O$6:$DY$6,0)),'Model Performance Data'!$B$8:$B$56,$C1459,'Model Performance Data'!$C$8:$C$56,$D1459))</f>
        <v>0</v>
      </c>
    </row>
    <row r="1460" spans="2:15" x14ac:dyDescent="0.35">
      <c r="B1460" s="37" t="s">
        <v>80</v>
      </c>
      <c r="C1460" s="38" t="str">
        <f>IF(ISBLANK('Model Performance Data'!$B$65),"-",'Model Performance Data'!$B$65)</f>
        <v>-</v>
      </c>
      <c r="D1460" s="38" t="str">
        <f>IF(ISBLANK('Model Performance Data'!$C$65),"-",'Model Performance Data'!$C$65)</f>
        <v>-</v>
      </c>
      <c r="E1460" s="38" t="str">
        <f>IF(ISBLANK('Model Performance Data'!$D$65),"-",'Model Performance Data'!$D$65)</f>
        <v>-</v>
      </c>
      <c r="F1460" s="38" t="str">
        <f>IF(ISBLANK('Model Performance Data'!$E$65),"-",'Model Performance Data'!$E$65)</f>
        <v>-</v>
      </c>
      <c r="G1460" s="38" t="str">
        <f>IF(ISBLANK('Model Performance Data'!$F$65),"-",'Model Performance Data'!$F$65)</f>
        <v>-</v>
      </c>
      <c r="H1460" s="253">
        <v>1</v>
      </c>
      <c r="I1460" s="253">
        <v>3</v>
      </c>
      <c r="J1460" s="37" t="str">
        <f t="shared" si="70"/>
        <v>13</v>
      </c>
      <c r="K1460" s="38" t="str">
        <f>IF(ISBLANK('Model Performance Data'!$L$65),"-",'Model Performance Data'!$L$65)</f>
        <v>-</v>
      </c>
      <c r="L1460" s="38" t="str">
        <f>IF(ISBLANK('Model Performance Data'!$K$65),"-",'Model Performance Data'!$K$65)</f>
        <v>-</v>
      </c>
      <c r="M1460" s="254">
        <f>IF(ISNA(SUMIFS(INDEX('Model Performance Data'!$O$8:$DY$56,0,MATCH(CONCATENATE($J1460,M$6),'Model Performance Data'!$O$6:$DY$6,0)),'Model Performance Data'!$B$8:$B$56,$C1460,'Model Performance Data'!$C$8:$C$56,$D1460)),"-",SUMIFS(INDEX('Model Performance Data'!$O$8:$DY$56,0,MATCH(CONCATENATE($J1460,M$6),'Model Performance Data'!$O$6:$DY$6,0)),'Model Performance Data'!$B$8:$B$56,$C1460,'Model Performance Data'!$C$8:$C$56,$D1460))</f>
        <v>0</v>
      </c>
      <c r="N1460" s="254">
        <f>IF(ISNA(SUMIFS(INDEX('Model Performance Data'!$O$8:$DY$56,0,MATCH(CONCATENATE($J1460,N$6),'Model Performance Data'!$O$6:$DY$6,0)),'Model Performance Data'!$B$8:$B$56,$C1460,'Model Performance Data'!$C$8:$C$56,$D1460)),"-",SUMIFS(INDEX('Model Performance Data'!$O$8:$DY$56,0,MATCH(CONCATENATE($J1460,N$6),'Model Performance Data'!$O$6:$DY$6,0)),'Model Performance Data'!$B$8:$B$56,$C1460,'Model Performance Data'!$C$8:$C$56,$D1460))</f>
        <v>0</v>
      </c>
      <c r="O1460" s="255">
        <f>IF(ISNA(SUMIFS(INDEX('Model Performance Data'!$O$8:$DY$56,0,MATCH(CONCATENATE($J1460,O$6),'Model Performance Data'!$O$6:$DY$6,0)),'Model Performance Data'!$B$8:$B$56,$C1460,'Model Performance Data'!$C$8:$C$56,$D1460)),"-",SUMIFS(INDEX('Model Performance Data'!$O$8:$DY$56,0,MATCH(CONCATENATE($J1460,O$6),'Model Performance Data'!$O$6:$DY$6,0)),'Model Performance Data'!$B$8:$B$56,$C1460,'Model Performance Data'!$C$8:$C$56,$D1460))</f>
        <v>0</v>
      </c>
    </row>
    <row r="1461" spans="2:15" x14ac:dyDescent="0.35">
      <c r="B1461" s="37" t="s">
        <v>80</v>
      </c>
      <c r="C1461" s="38" t="str">
        <f>IF(ISBLANK('Model Performance Data'!$B$65),"-",'Model Performance Data'!$B$65)</f>
        <v>-</v>
      </c>
      <c r="D1461" s="38" t="str">
        <f>IF(ISBLANK('Model Performance Data'!$C$65),"-",'Model Performance Data'!$C$65)</f>
        <v>-</v>
      </c>
      <c r="E1461" s="38" t="str">
        <f>IF(ISBLANK('Model Performance Data'!$D$65),"-",'Model Performance Data'!$D$65)</f>
        <v>-</v>
      </c>
      <c r="F1461" s="38" t="str">
        <f>IF(ISBLANK('Model Performance Data'!$E$65),"-",'Model Performance Data'!$E$65)</f>
        <v>-</v>
      </c>
      <c r="G1461" s="38" t="str">
        <f>IF(ISBLANK('Model Performance Data'!$F$65),"-",'Model Performance Data'!$F$65)</f>
        <v>-</v>
      </c>
      <c r="H1461" s="253">
        <v>1</v>
      </c>
      <c r="I1461" s="253">
        <v>4</v>
      </c>
      <c r="J1461" s="37" t="str">
        <f t="shared" si="70"/>
        <v>14</v>
      </c>
      <c r="K1461" s="38" t="str">
        <f>IF(ISBLANK('Model Performance Data'!$L$65),"-",'Model Performance Data'!$L$65)</f>
        <v>-</v>
      </c>
      <c r="L1461" s="38" t="str">
        <f>IF(ISBLANK('Model Performance Data'!$K$65),"-",'Model Performance Data'!$K$65)</f>
        <v>-</v>
      </c>
      <c r="M1461" s="254">
        <f>IF(ISNA(SUMIFS(INDEX('Model Performance Data'!$O$8:$DY$56,0,MATCH(CONCATENATE($J1461,M$6),'Model Performance Data'!$O$6:$DY$6,0)),'Model Performance Data'!$B$8:$B$56,$C1461,'Model Performance Data'!$C$8:$C$56,$D1461)),"-",SUMIFS(INDEX('Model Performance Data'!$O$8:$DY$56,0,MATCH(CONCATENATE($J1461,M$6),'Model Performance Data'!$O$6:$DY$6,0)),'Model Performance Data'!$B$8:$B$56,$C1461,'Model Performance Data'!$C$8:$C$56,$D1461))</f>
        <v>0</v>
      </c>
      <c r="N1461" s="254">
        <f>IF(ISNA(SUMIFS(INDEX('Model Performance Data'!$O$8:$DY$56,0,MATCH(CONCATENATE($J1461,N$6),'Model Performance Data'!$O$6:$DY$6,0)),'Model Performance Data'!$B$8:$B$56,$C1461,'Model Performance Data'!$C$8:$C$56,$D1461)),"-",SUMIFS(INDEX('Model Performance Data'!$O$8:$DY$56,0,MATCH(CONCATENATE($J1461,N$6),'Model Performance Data'!$O$6:$DY$6,0)),'Model Performance Data'!$B$8:$B$56,$C1461,'Model Performance Data'!$C$8:$C$56,$D1461))</f>
        <v>0</v>
      </c>
      <c r="O1461" s="255">
        <f>IF(ISNA(SUMIFS(INDEX('Model Performance Data'!$O$8:$DY$56,0,MATCH(CONCATENATE($J1461,O$6),'Model Performance Data'!$O$6:$DY$6,0)),'Model Performance Data'!$B$8:$B$56,$C1461,'Model Performance Data'!$C$8:$C$56,$D1461)),"-",SUMIFS(INDEX('Model Performance Data'!$O$8:$DY$56,0,MATCH(CONCATENATE($J1461,O$6),'Model Performance Data'!$O$6:$DY$6,0)),'Model Performance Data'!$B$8:$B$56,$C1461,'Model Performance Data'!$C$8:$C$56,$D1461))</f>
        <v>0</v>
      </c>
    </row>
    <row r="1462" spans="2:15" x14ac:dyDescent="0.35">
      <c r="B1462" s="37" t="s">
        <v>80</v>
      </c>
      <c r="C1462" s="38" t="str">
        <f>IF(ISBLANK('Model Performance Data'!$B$65),"-",'Model Performance Data'!$B$65)</f>
        <v>-</v>
      </c>
      <c r="D1462" s="38" t="str">
        <f>IF(ISBLANK('Model Performance Data'!$C$65),"-",'Model Performance Data'!$C$65)</f>
        <v>-</v>
      </c>
      <c r="E1462" s="38" t="str">
        <f>IF(ISBLANK('Model Performance Data'!$D$65),"-",'Model Performance Data'!$D$65)</f>
        <v>-</v>
      </c>
      <c r="F1462" s="38" t="str">
        <f>IF(ISBLANK('Model Performance Data'!$E$65),"-",'Model Performance Data'!$E$65)</f>
        <v>-</v>
      </c>
      <c r="G1462" s="38" t="str">
        <f>IF(ISBLANK('Model Performance Data'!$F$65),"-",'Model Performance Data'!$F$65)</f>
        <v>-</v>
      </c>
      <c r="H1462" s="253">
        <v>1</v>
      </c>
      <c r="I1462" s="253">
        <v>5</v>
      </c>
      <c r="J1462" s="37" t="str">
        <f t="shared" si="70"/>
        <v>15</v>
      </c>
      <c r="K1462" s="38" t="str">
        <f>IF(ISBLANK('Model Performance Data'!$L$65),"-",'Model Performance Data'!$L$65)</f>
        <v>-</v>
      </c>
      <c r="L1462" s="38" t="str">
        <f>IF(ISBLANK('Model Performance Data'!$K$65),"-",'Model Performance Data'!$K$65)</f>
        <v>-</v>
      </c>
      <c r="M1462" s="254">
        <f>IF(ISNA(SUMIFS(INDEX('Model Performance Data'!$O$8:$DY$56,0,MATCH(CONCATENATE($J1462,M$6),'Model Performance Data'!$O$6:$DY$6,0)),'Model Performance Data'!$B$8:$B$56,$C1462,'Model Performance Data'!$C$8:$C$56,$D1462)),"-",SUMIFS(INDEX('Model Performance Data'!$O$8:$DY$56,0,MATCH(CONCATENATE($J1462,M$6),'Model Performance Data'!$O$6:$DY$6,0)),'Model Performance Data'!$B$8:$B$56,$C1462,'Model Performance Data'!$C$8:$C$56,$D1462))</f>
        <v>0</v>
      </c>
      <c r="N1462" s="254">
        <f>IF(ISNA(SUMIFS(INDEX('Model Performance Data'!$O$8:$DY$56,0,MATCH(CONCATENATE($J1462,N$6),'Model Performance Data'!$O$6:$DY$6,0)),'Model Performance Data'!$B$8:$B$56,$C1462,'Model Performance Data'!$C$8:$C$56,$D1462)),"-",SUMIFS(INDEX('Model Performance Data'!$O$8:$DY$56,0,MATCH(CONCATENATE($J1462,N$6),'Model Performance Data'!$O$6:$DY$6,0)),'Model Performance Data'!$B$8:$B$56,$C1462,'Model Performance Data'!$C$8:$C$56,$D1462))</f>
        <v>0</v>
      </c>
      <c r="O1462" s="255">
        <f>IF(ISNA(SUMIFS(INDEX('Model Performance Data'!$O$8:$DY$56,0,MATCH(CONCATENATE($J1462,O$6),'Model Performance Data'!$O$6:$DY$6,0)),'Model Performance Data'!$B$8:$B$56,$C1462,'Model Performance Data'!$C$8:$C$56,$D1462)),"-",SUMIFS(INDEX('Model Performance Data'!$O$8:$DY$56,0,MATCH(CONCATENATE($J1462,O$6),'Model Performance Data'!$O$6:$DY$6,0)),'Model Performance Data'!$B$8:$B$56,$C1462,'Model Performance Data'!$C$8:$C$56,$D1462))</f>
        <v>0</v>
      </c>
    </row>
    <row r="1463" spans="2:15" x14ac:dyDescent="0.35">
      <c r="B1463" s="37" t="s">
        <v>80</v>
      </c>
      <c r="C1463" s="38" t="str">
        <f>IF(ISBLANK('Model Performance Data'!$B$65),"-",'Model Performance Data'!$B$65)</f>
        <v>-</v>
      </c>
      <c r="D1463" s="38" t="str">
        <f>IF(ISBLANK('Model Performance Data'!$C$65),"-",'Model Performance Data'!$C$65)</f>
        <v>-</v>
      </c>
      <c r="E1463" s="38" t="str">
        <f>IF(ISBLANK('Model Performance Data'!$D$65),"-",'Model Performance Data'!$D$65)</f>
        <v>-</v>
      </c>
      <c r="F1463" s="38" t="str">
        <f>IF(ISBLANK('Model Performance Data'!$E$65),"-",'Model Performance Data'!$E$65)</f>
        <v>-</v>
      </c>
      <c r="G1463" s="38" t="str">
        <f>IF(ISBLANK('Model Performance Data'!$F$65),"-",'Model Performance Data'!$F$65)</f>
        <v>-</v>
      </c>
      <c r="H1463" s="253">
        <v>1</v>
      </c>
      <c r="I1463" s="253" t="s">
        <v>65</v>
      </c>
      <c r="J1463" s="37" t="str">
        <f t="shared" si="70"/>
        <v>1Goal</v>
      </c>
      <c r="K1463" s="38" t="str">
        <f>IF(ISBLANK('Model Performance Data'!$L$65),"-",'Model Performance Data'!$L$65)</f>
        <v>-</v>
      </c>
      <c r="L1463" s="38" t="str">
        <f>IF(ISBLANK('Model Performance Data'!$K$65),"-",'Model Performance Data'!$K$65)</f>
        <v>-</v>
      </c>
      <c r="M1463" s="254" t="str">
        <f>IF(ISNA(SUMIFS(INDEX('Model Performance Data'!$O$8:$DY$56,0,MATCH(CONCATENATE($J1463,M$6),'Model Performance Data'!$O$6:$DY$6,0)),'Model Performance Data'!$B$8:$B$56,$C1463,'Model Performance Data'!$C$8:$C$56,$D1463)),"-",SUMIFS(INDEX('Model Performance Data'!$O$8:$DY$56,0,MATCH(CONCATENATE($J1463,M$6),'Model Performance Data'!$O$6:$DY$6,0)),'Model Performance Data'!$B$8:$B$56,$C1463,'Model Performance Data'!$C$8:$C$56,$D1463))</f>
        <v>-</v>
      </c>
      <c r="N1463" s="254" t="str">
        <f>IF(ISNA(SUMIFS(INDEX('Model Performance Data'!$O$8:$DY$56,0,MATCH(CONCATENATE($J1463,N$6),'Model Performance Data'!$O$6:$DY$6,0)),'Model Performance Data'!$B$8:$B$56,$C1463,'Model Performance Data'!$C$8:$C$56,$D1463)),"-",SUMIFS(INDEX('Model Performance Data'!$O$8:$DY$56,0,MATCH(CONCATENATE($J1463,N$6),'Model Performance Data'!$O$6:$DY$6,0)),'Model Performance Data'!$B$8:$B$56,$C1463,'Model Performance Data'!$C$8:$C$56,$D1463))</f>
        <v>-</v>
      </c>
      <c r="O1463" s="255">
        <f>IF(ISNA(SUMIFS(INDEX('Model Performance Data'!$O$8:$DY$56,0,MATCH(CONCATENATE($J1463,O$6),'Model Performance Data'!$O$6:$DY$6,0)),'Model Performance Data'!$B$8:$B$56,$C1463,'Model Performance Data'!$C$8:$C$56,$D1463)),"-",SUMIFS(INDEX('Model Performance Data'!$O$8:$DY$56,0,MATCH(CONCATENATE($J1463,O$6),'Model Performance Data'!$O$6:$DY$6,0)),'Model Performance Data'!$B$8:$B$56,$C1463,'Model Performance Data'!$C$8:$C$56,$D1463))</f>
        <v>0</v>
      </c>
    </row>
    <row r="1464" spans="2:15" x14ac:dyDescent="0.35">
      <c r="B1464" s="37" t="s">
        <v>80</v>
      </c>
      <c r="C1464" s="38" t="str">
        <f>IF(ISBLANK('Model Performance Data'!$B$65),"-",'Model Performance Data'!$B$65)</f>
        <v>-</v>
      </c>
      <c r="D1464" s="38" t="str">
        <f>IF(ISBLANK('Model Performance Data'!$C$65),"-",'Model Performance Data'!$C$65)</f>
        <v>-</v>
      </c>
      <c r="E1464" s="38" t="str">
        <f>IF(ISBLANK('Model Performance Data'!$D$65),"-",'Model Performance Data'!$D$65)</f>
        <v>-</v>
      </c>
      <c r="F1464" s="38" t="str">
        <f>IF(ISBLANK('Model Performance Data'!$E$65),"-",'Model Performance Data'!$E$65)</f>
        <v>-</v>
      </c>
      <c r="G1464" s="38" t="str">
        <f>IF(ISBLANK('Model Performance Data'!$F$65),"-",'Model Performance Data'!$F$65)</f>
        <v>-</v>
      </c>
      <c r="H1464" s="253">
        <v>2</v>
      </c>
      <c r="I1464" s="253">
        <v>1</v>
      </c>
      <c r="J1464" s="37" t="str">
        <f t="shared" si="70"/>
        <v>21</v>
      </c>
      <c r="K1464" s="38" t="str">
        <f>IF(ISBLANK('Model Performance Data'!$L$65),"-",'Model Performance Data'!$L$65)</f>
        <v>-</v>
      </c>
      <c r="L1464" s="38" t="str">
        <f>IF(ISBLANK('Model Performance Data'!$K$65),"-",'Model Performance Data'!$K$65)</f>
        <v>-</v>
      </c>
      <c r="M1464" s="254">
        <f>IF(ISNA(SUMIFS(INDEX('Model Performance Data'!$O$8:$DY$56,0,MATCH(CONCATENATE($J1464,M$6),'Model Performance Data'!$O$6:$DY$6,0)),'Model Performance Data'!$B$8:$B$56,$C1464,'Model Performance Data'!$C$8:$C$56,$D1464)),"-",SUMIFS(INDEX('Model Performance Data'!$O$8:$DY$56,0,MATCH(CONCATENATE($J1464,M$6),'Model Performance Data'!$O$6:$DY$6,0)),'Model Performance Data'!$B$8:$B$56,$C1464,'Model Performance Data'!$C$8:$C$56,$D1464))</f>
        <v>0</v>
      </c>
      <c r="N1464" s="254">
        <f>IF(ISNA(SUMIFS(INDEX('Model Performance Data'!$O$8:$DY$56,0,MATCH(CONCATENATE($J1464,N$6),'Model Performance Data'!$O$6:$DY$6,0)),'Model Performance Data'!$B$8:$B$56,$C1464,'Model Performance Data'!$C$8:$C$56,$D1464)),"-",SUMIFS(INDEX('Model Performance Data'!$O$8:$DY$56,0,MATCH(CONCATENATE($J1464,N$6),'Model Performance Data'!$O$6:$DY$6,0)),'Model Performance Data'!$B$8:$B$56,$C1464,'Model Performance Data'!$C$8:$C$56,$D1464))</f>
        <v>0</v>
      </c>
      <c r="O1464" s="255">
        <f>IF(ISNA(SUMIFS(INDEX('Model Performance Data'!$O$8:$DY$56,0,MATCH(CONCATENATE($J1464,O$6),'Model Performance Data'!$O$6:$DY$6,0)),'Model Performance Data'!$B$8:$B$56,$C1464,'Model Performance Data'!$C$8:$C$56,$D1464)),"-",SUMIFS(INDEX('Model Performance Data'!$O$8:$DY$56,0,MATCH(CONCATENATE($J1464,O$6),'Model Performance Data'!$O$6:$DY$6,0)),'Model Performance Data'!$B$8:$B$56,$C1464,'Model Performance Data'!$C$8:$C$56,$D1464))</f>
        <v>0</v>
      </c>
    </row>
    <row r="1465" spans="2:15" x14ac:dyDescent="0.35">
      <c r="B1465" s="37" t="s">
        <v>80</v>
      </c>
      <c r="C1465" s="38" t="str">
        <f>IF(ISBLANK('Model Performance Data'!$B$65),"-",'Model Performance Data'!$B$65)</f>
        <v>-</v>
      </c>
      <c r="D1465" s="38" t="str">
        <f>IF(ISBLANK('Model Performance Data'!$C$65),"-",'Model Performance Data'!$C$65)</f>
        <v>-</v>
      </c>
      <c r="E1465" s="38" t="str">
        <f>IF(ISBLANK('Model Performance Data'!$D$65),"-",'Model Performance Data'!$D$65)</f>
        <v>-</v>
      </c>
      <c r="F1465" s="38" t="str">
        <f>IF(ISBLANK('Model Performance Data'!$E$65),"-",'Model Performance Data'!$E$65)</f>
        <v>-</v>
      </c>
      <c r="G1465" s="38" t="str">
        <f>IF(ISBLANK('Model Performance Data'!$F$65),"-",'Model Performance Data'!$F$65)</f>
        <v>-</v>
      </c>
      <c r="H1465" s="253">
        <v>2</v>
      </c>
      <c r="I1465" s="253">
        <v>2</v>
      </c>
      <c r="J1465" s="37" t="str">
        <f t="shared" si="70"/>
        <v>22</v>
      </c>
      <c r="K1465" s="38" t="str">
        <f>IF(ISBLANK('Model Performance Data'!$L$65),"-",'Model Performance Data'!$L$65)</f>
        <v>-</v>
      </c>
      <c r="L1465" s="38" t="str">
        <f>IF(ISBLANK('Model Performance Data'!$K$65),"-",'Model Performance Data'!$K$65)</f>
        <v>-</v>
      </c>
      <c r="M1465" s="254">
        <f>IF(ISNA(SUMIFS(INDEX('Model Performance Data'!$O$8:$DY$56,0,MATCH(CONCATENATE($J1465,M$6),'Model Performance Data'!$O$6:$DY$6,0)),'Model Performance Data'!$B$8:$B$56,$C1465,'Model Performance Data'!$C$8:$C$56,$D1465)),"-",SUMIFS(INDEX('Model Performance Data'!$O$8:$DY$56,0,MATCH(CONCATENATE($J1465,M$6),'Model Performance Data'!$O$6:$DY$6,0)),'Model Performance Data'!$B$8:$B$56,$C1465,'Model Performance Data'!$C$8:$C$56,$D1465))</f>
        <v>0</v>
      </c>
      <c r="N1465" s="254">
        <f>IF(ISNA(SUMIFS(INDEX('Model Performance Data'!$O$8:$DY$56,0,MATCH(CONCATENATE($J1465,N$6),'Model Performance Data'!$O$6:$DY$6,0)),'Model Performance Data'!$B$8:$B$56,$C1465,'Model Performance Data'!$C$8:$C$56,$D1465)),"-",SUMIFS(INDEX('Model Performance Data'!$O$8:$DY$56,0,MATCH(CONCATENATE($J1465,N$6),'Model Performance Data'!$O$6:$DY$6,0)),'Model Performance Data'!$B$8:$B$56,$C1465,'Model Performance Data'!$C$8:$C$56,$D1465))</f>
        <v>0</v>
      </c>
      <c r="O1465" s="255">
        <f>IF(ISNA(SUMIFS(INDEX('Model Performance Data'!$O$8:$DY$56,0,MATCH(CONCATENATE($J1465,O$6),'Model Performance Data'!$O$6:$DY$6,0)),'Model Performance Data'!$B$8:$B$56,$C1465,'Model Performance Data'!$C$8:$C$56,$D1465)),"-",SUMIFS(INDEX('Model Performance Data'!$O$8:$DY$56,0,MATCH(CONCATENATE($J1465,O$6),'Model Performance Data'!$O$6:$DY$6,0)),'Model Performance Data'!$B$8:$B$56,$C1465,'Model Performance Data'!$C$8:$C$56,$D1465))</f>
        <v>0</v>
      </c>
    </row>
    <row r="1466" spans="2:15" x14ac:dyDescent="0.35">
      <c r="B1466" s="37" t="s">
        <v>80</v>
      </c>
      <c r="C1466" s="38" t="str">
        <f>IF(ISBLANK('Model Performance Data'!$B$65),"-",'Model Performance Data'!$B$65)</f>
        <v>-</v>
      </c>
      <c r="D1466" s="38" t="str">
        <f>IF(ISBLANK('Model Performance Data'!$C$65),"-",'Model Performance Data'!$C$65)</f>
        <v>-</v>
      </c>
      <c r="E1466" s="38" t="str">
        <f>IF(ISBLANK('Model Performance Data'!$D$65),"-",'Model Performance Data'!$D$65)</f>
        <v>-</v>
      </c>
      <c r="F1466" s="38" t="str">
        <f>IF(ISBLANK('Model Performance Data'!$E$65),"-",'Model Performance Data'!$E$65)</f>
        <v>-</v>
      </c>
      <c r="G1466" s="38" t="str">
        <f>IF(ISBLANK('Model Performance Data'!$F$65),"-",'Model Performance Data'!$F$65)</f>
        <v>-</v>
      </c>
      <c r="H1466" s="253">
        <v>2</v>
      </c>
      <c r="I1466" s="253">
        <v>3</v>
      </c>
      <c r="J1466" s="37" t="str">
        <f t="shared" si="70"/>
        <v>23</v>
      </c>
      <c r="K1466" s="38" t="str">
        <f>IF(ISBLANK('Model Performance Data'!$L$65),"-",'Model Performance Data'!$L$65)</f>
        <v>-</v>
      </c>
      <c r="L1466" s="38" t="str">
        <f>IF(ISBLANK('Model Performance Data'!$K$65),"-",'Model Performance Data'!$K$65)</f>
        <v>-</v>
      </c>
      <c r="M1466" s="254">
        <f>IF(ISNA(SUMIFS(INDEX('Model Performance Data'!$O$8:$DY$56,0,MATCH(CONCATENATE($J1466,M$6),'Model Performance Data'!$O$6:$DY$6,0)),'Model Performance Data'!$B$8:$B$56,$C1466,'Model Performance Data'!$C$8:$C$56,$D1466)),"-",SUMIFS(INDEX('Model Performance Data'!$O$8:$DY$56,0,MATCH(CONCATENATE($J1466,M$6),'Model Performance Data'!$O$6:$DY$6,0)),'Model Performance Data'!$B$8:$B$56,$C1466,'Model Performance Data'!$C$8:$C$56,$D1466))</f>
        <v>0</v>
      </c>
      <c r="N1466" s="254">
        <f>IF(ISNA(SUMIFS(INDEX('Model Performance Data'!$O$8:$DY$56,0,MATCH(CONCATENATE($J1466,N$6),'Model Performance Data'!$O$6:$DY$6,0)),'Model Performance Data'!$B$8:$B$56,$C1466,'Model Performance Data'!$C$8:$C$56,$D1466)),"-",SUMIFS(INDEX('Model Performance Data'!$O$8:$DY$56,0,MATCH(CONCATENATE($J1466,N$6),'Model Performance Data'!$O$6:$DY$6,0)),'Model Performance Data'!$B$8:$B$56,$C1466,'Model Performance Data'!$C$8:$C$56,$D1466))</f>
        <v>0</v>
      </c>
      <c r="O1466" s="255">
        <f>IF(ISNA(SUMIFS(INDEX('Model Performance Data'!$O$8:$DY$56,0,MATCH(CONCATENATE($J1466,O$6),'Model Performance Data'!$O$6:$DY$6,0)),'Model Performance Data'!$B$8:$B$56,$C1466,'Model Performance Data'!$C$8:$C$56,$D1466)),"-",SUMIFS(INDEX('Model Performance Data'!$O$8:$DY$56,0,MATCH(CONCATENATE($J1466,O$6),'Model Performance Data'!$O$6:$DY$6,0)),'Model Performance Data'!$B$8:$B$56,$C1466,'Model Performance Data'!$C$8:$C$56,$D1466))</f>
        <v>0</v>
      </c>
    </row>
    <row r="1467" spans="2:15" x14ac:dyDescent="0.35">
      <c r="B1467" s="37" t="s">
        <v>80</v>
      </c>
      <c r="C1467" s="38" t="str">
        <f>IF(ISBLANK('Model Performance Data'!$B$65),"-",'Model Performance Data'!$B$65)</f>
        <v>-</v>
      </c>
      <c r="D1467" s="38" t="str">
        <f>IF(ISBLANK('Model Performance Data'!$C$65),"-",'Model Performance Data'!$C$65)</f>
        <v>-</v>
      </c>
      <c r="E1467" s="38" t="str">
        <f>IF(ISBLANK('Model Performance Data'!$D$65),"-",'Model Performance Data'!$D$65)</f>
        <v>-</v>
      </c>
      <c r="F1467" s="38" t="str">
        <f>IF(ISBLANK('Model Performance Data'!$E$65),"-",'Model Performance Data'!$E$65)</f>
        <v>-</v>
      </c>
      <c r="G1467" s="38" t="str">
        <f>IF(ISBLANK('Model Performance Data'!$F$65),"-",'Model Performance Data'!$F$65)</f>
        <v>-</v>
      </c>
      <c r="H1467" s="253">
        <v>2</v>
      </c>
      <c r="I1467" s="253">
        <v>4</v>
      </c>
      <c r="J1467" s="37" t="str">
        <f t="shared" si="70"/>
        <v>24</v>
      </c>
      <c r="K1467" s="38" t="str">
        <f>IF(ISBLANK('Model Performance Data'!$L$65),"-",'Model Performance Data'!$L$65)</f>
        <v>-</v>
      </c>
      <c r="L1467" s="38" t="str">
        <f>IF(ISBLANK('Model Performance Data'!$K$65),"-",'Model Performance Data'!$K$65)</f>
        <v>-</v>
      </c>
      <c r="M1467" s="254">
        <f>IF(ISNA(SUMIFS(INDEX('Model Performance Data'!$O$8:$DY$56,0,MATCH(CONCATENATE($J1467,M$6),'Model Performance Data'!$O$6:$DY$6,0)),'Model Performance Data'!$B$8:$B$56,$C1467,'Model Performance Data'!$C$8:$C$56,$D1467)),"-",SUMIFS(INDEX('Model Performance Data'!$O$8:$DY$56,0,MATCH(CONCATENATE($J1467,M$6),'Model Performance Data'!$O$6:$DY$6,0)),'Model Performance Data'!$B$8:$B$56,$C1467,'Model Performance Data'!$C$8:$C$56,$D1467))</f>
        <v>0</v>
      </c>
      <c r="N1467" s="254">
        <f>IF(ISNA(SUMIFS(INDEX('Model Performance Data'!$O$8:$DY$56,0,MATCH(CONCATENATE($J1467,N$6),'Model Performance Data'!$O$6:$DY$6,0)),'Model Performance Data'!$B$8:$B$56,$C1467,'Model Performance Data'!$C$8:$C$56,$D1467)),"-",SUMIFS(INDEX('Model Performance Data'!$O$8:$DY$56,0,MATCH(CONCATENATE($J1467,N$6),'Model Performance Data'!$O$6:$DY$6,0)),'Model Performance Data'!$B$8:$B$56,$C1467,'Model Performance Data'!$C$8:$C$56,$D1467))</f>
        <v>0</v>
      </c>
      <c r="O1467" s="255">
        <f>IF(ISNA(SUMIFS(INDEX('Model Performance Data'!$O$8:$DY$56,0,MATCH(CONCATENATE($J1467,O$6),'Model Performance Data'!$O$6:$DY$6,0)),'Model Performance Data'!$B$8:$B$56,$C1467,'Model Performance Data'!$C$8:$C$56,$D1467)),"-",SUMIFS(INDEX('Model Performance Data'!$O$8:$DY$56,0,MATCH(CONCATENATE($J1467,O$6),'Model Performance Data'!$O$6:$DY$6,0)),'Model Performance Data'!$B$8:$B$56,$C1467,'Model Performance Data'!$C$8:$C$56,$D1467))</f>
        <v>0</v>
      </c>
    </row>
    <row r="1468" spans="2:15" x14ac:dyDescent="0.35">
      <c r="B1468" s="37" t="s">
        <v>80</v>
      </c>
      <c r="C1468" s="38" t="str">
        <f>IF(ISBLANK('Model Performance Data'!$B$65),"-",'Model Performance Data'!$B$65)</f>
        <v>-</v>
      </c>
      <c r="D1468" s="38" t="str">
        <f>IF(ISBLANK('Model Performance Data'!$C$65),"-",'Model Performance Data'!$C$65)</f>
        <v>-</v>
      </c>
      <c r="E1468" s="38" t="str">
        <f>IF(ISBLANK('Model Performance Data'!$D$65),"-",'Model Performance Data'!$D$65)</f>
        <v>-</v>
      </c>
      <c r="F1468" s="38" t="str">
        <f>IF(ISBLANK('Model Performance Data'!$E$65),"-",'Model Performance Data'!$E$65)</f>
        <v>-</v>
      </c>
      <c r="G1468" s="38" t="str">
        <f>IF(ISBLANK('Model Performance Data'!$F$65),"-",'Model Performance Data'!$F$65)</f>
        <v>-</v>
      </c>
      <c r="H1468" s="253">
        <v>2</v>
      </c>
      <c r="I1468" s="253">
        <v>5</v>
      </c>
      <c r="J1468" s="37" t="str">
        <f t="shared" si="70"/>
        <v>25</v>
      </c>
      <c r="K1468" s="38" t="str">
        <f>IF(ISBLANK('Model Performance Data'!$L$65),"-",'Model Performance Data'!$L$65)</f>
        <v>-</v>
      </c>
      <c r="L1468" s="38" t="str">
        <f>IF(ISBLANK('Model Performance Data'!$K$65),"-",'Model Performance Data'!$K$65)</f>
        <v>-</v>
      </c>
      <c r="M1468" s="254">
        <f>IF(ISNA(SUMIFS(INDEX('Model Performance Data'!$O$8:$DY$56,0,MATCH(CONCATENATE($J1468,M$6),'Model Performance Data'!$O$6:$DY$6,0)),'Model Performance Data'!$B$8:$B$56,$C1468,'Model Performance Data'!$C$8:$C$56,$D1468)),"-",SUMIFS(INDEX('Model Performance Data'!$O$8:$DY$56,0,MATCH(CONCATENATE($J1468,M$6),'Model Performance Data'!$O$6:$DY$6,0)),'Model Performance Data'!$B$8:$B$56,$C1468,'Model Performance Data'!$C$8:$C$56,$D1468))</f>
        <v>0</v>
      </c>
      <c r="N1468" s="254">
        <f>IF(ISNA(SUMIFS(INDEX('Model Performance Data'!$O$8:$DY$56,0,MATCH(CONCATENATE($J1468,N$6),'Model Performance Data'!$O$6:$DY$6,0)),'Model Performance Data'!$B$8:$B$56,$C1468,'Model Performance Data'!$C$8:$C$56,$D1468)),"-",SUMIFS(INDEX('Model Performance Data'!$O$8:$DY$56,0,MATCH(CONCATENATE($J1468,N$6),'Model Performance Data'!$O$6:$DY$6,0)),'Model Performance Data'!$B$8:$B$56,$C1468,'Model Performance Data'!$C$8:$C$56,$D1468))</f>
        <v>0</v>
      </c>
      <c r="O1468" s="255">
        <f>IF(ISNA(SUMIFS(INDEX('Model Performance Data'!$O$8:$DY$56,0,MATCH(CONCATENATE($J1468,O$6),'Model Performance Data'!$O$6:$DY$6,0)),'Model Performance Data'!$B$8:$B$56,$C1468,'Model Performance Data'!$C$8:$C$56,$D1468)),"-",SUMIFS(INDEX('Model Performance Data'!$O$8:$DY$56,0,MATCH(CONCATENATE($J1468,O$6),'Model Performance Data'!$O$6:$DY$6,0)),'Model Performance Data'!$B$8:$B$56,$C1468,'Model Performance Data'!$C$8:$C$56,$D1468))</f>
        <v>0</v>
      </c>
    </row>
    <row r="1469" spans="2:15" x14ac:dyDescent="0.35">
      <c r="B1469" s="37" t="s">
        <v>80</v>
      </c>
      <c r="C1469" s="38" t="str">
        <f>IF(ISBLANK('Model Performance Data'!$B$65),"-",'Model Performance Data'!$B$65)</f>
        <v>-</v>
      </c>
      <c r="D1469" s="38" t="str">
        <f>IF(ISBLANK('Model Performance Data'!$C$65),"-",'Model Performance Data'!$C$65)</f>
        <v>-</v>
      </c>
      <c r="E1469" s="38" t="str">
        <f>IF(ISBLANK('Model Performance Data'!$D$65),"-",'Model Performance Data'!$D$65)</f>
        <v>-</v>
      </c>
      <c r="F1469" s="38" t="str">
        <f>IF(ISBLANK('Model Performance Data'!$E$65),"-",'Model Performance Data'!$E$65)</f>
        <v>-</v>
      </c>
      <c r="G1469" s="38" t="str">
        <f>IF(ISBLANK('Model Performance Data'!$F$65),"-",'Model Performance Data'!$F$65)</f>
        <v>-</v>
      </c>
      <c r="H1469" s="253">
        <v>2</v>
      </c>
      <c r="I1469" s="253" t="s">
        <v>65</v>
      </c>
      <c r="J1469" s="37" t="str">
        <f t="shared" si="70"/>
        <v>2Goal</v>
      </c>
      <c r="K1469" s="38" t="str">
        <f>IF(ISBLANK('Model Performance Data'!$L$65),"-",'Model Performance Data'!$L$65)</f>
        <v>-</v>
      </c>
      <c r="L1469" s="38" t="str">
        <f>IF(ISBLANK('Model Performance Data'!$K$65),"-",'Model Performance Data'!$K$65)</f>
        <v>-</v>
      </c>
      <c r="M1469" s="254" t="str">
        <f>IF(ISNA(SUMIFS(INDEX('Model Performance Data'!$O$8:$DY$56,0,MATCH(CONCATENATE($J1469,M$6),'Model Performance Data'!$O$6:$DY$6,0)),'Model Performance Data'!$B$8:$B$56,$C1469,'Model Performance Data'!$C$8:$C$56,$D1469)),"-",SUMIFS(INDEX('Model Performance Data'!$O$8:$DY$56,0,MATCH(CONCATENATE($J1469,M$6),'Model Performance Data'!$O$6:$DY$6,0)),'Model Performance Data'!$B$8:$B$56,$C1469,'Model Performance Data'!$C$8:$C$56,$D1469))</f>
        <v>-</v>
      </c>
      <c r="N1469" s="254" t="str">
        <f>IF(ISNA(SUMIFS(INDEX('Model Performance Data'!$O$8:$DY$56,0,MATCH(CONCATENATE($J1469,N$6),'Model Performance Data'!$O$6:$DY$6,0)),'Model Performance Data'!$B$8:$B$56,$C1469,'Model Performance Data'!$C$8:$C$56,$D1469)),"-",SUMIFS(INDEX('Model Performance Data'!$O$8:$DY$56,0,MATCH(CONCATENATE($J1469,N$6),'Model Performance Data'!$O$6:$DY$6,0)),'Model Performance Data'!$B$8:$B$56,$C1469,'Model Performance Data'!$C$8:$C$56,$D1469))</f>
        <v>-</v>
      </c>
      <c r="O1469" s="255">
        <f>IF(ISNA(SUMIFS(INDEX('Model Performance Data'!$O$8:$DY$56,0,MATCH(CONCATENATE($J1469,O$6),'Model Performance Data'!$O$6:$DY$6,0)),'Model Performance Data'!$B$8:$B$56,$C1469,'Model Performance Data'!$C$8:$C$56,$D1469)),"-",SUMIFS(INDEX('Model Performance Data'!$O$8:$DY$56,0,MATCH(CONCATENATE($J1469,O$6),'Model Performance Data'!$O$6:$DY$6,0)),'Model Performance Data'!$B$8:$B$56,$C1469,'Model Performance Data'!$C$8:$C$56,$D1469))</f>
        <v>0</v>
      </c>
    </row>
    <row r="1470" spans="2:15" x14ac:dyDescent="0.35">
      <c r="B1470" s="37" t="s">
        <v>80</v>
      </c>
      <c r="C1470" s="38" t="str">
        <f>IF(ISBLANK('Model Performance Data'!$B$65),"-",'Model Performance Data'!$B$65)</f>
        <v>-</v>
      </c>
      <c r="D1470" s="38" t="str">
        <f>IF(ISBLANK('Model Performance Data'!$C$65),"-",'Model Performance Data'!$C$65)</f>
        <v>-</v>
      </c>
      <c r="E1470" s="38" t="str">
        <f>IF(ISBLANK('Model Performance Data'!$D$65),"-",'Model Performance Data'!$D$65)</f>
        <v>-</v>
      </c>
      <c r="F1470" s="38" t="str">
        <f>IF(ISBLANK('Model Performance Data'!$E$65),"-",'Model Performance Data'!$E$65)</f>
        <v>-</v>
      </c>
      <c r="G1470" s="38" t="str">
        <f>IF(ISBLANK('Model Performance Data'!$F$65),"-",'Model Performance Data'!$F$65)</f>
        <v>-</v>
      </c>
      <c r="H1470" s="253">
        <v>3</v>
      </c>
      <c r="I1470" s="253">
        <v>1</v>
      </c>
      <c r="J1470" s="37" t="str">
        <f t="shared" si="70"/>
        <v>31</v>
      </c>
      <c r="K1470" s="38" t="str">
        <f>IF(ISBLANK('Model Performance Data'!$L$65),"-",'Model Performance Data'!$L$65)</f>
        <v>-</v>
      </c>
      <c r="L1470" s="38" t="str">
        <f>IF(ISBLANK('Model Performance Data'!$K$65),"-",'Model Performance Data'!$K$65)</f>
        <v>-</v>
      </c>
      <c r="M1470" s="254">
        <f>IF(ISNA(SUMIFS(INDEX('Model Performance Data'!$O$8:$DY$56,0,MATCH(CONCATENATE($J1470,M$6),'Model Performance Data'!$O$6:$DY$6,0)),'Model Performance Data'!$B$8:$B$56,$C1470,'Model Performance Data'!$C$8:$C$56,$D1470)),"-",SUMIFS(INDEX('Model Performance Data'!$O$8:$DY$56,0,MATCH(CONCATENATE($J1470,M$6),'Model Performance Data'!$O$6:$DY$6,0)),'Model Performance Data'!$B$8:$B$56,$C1470,'Model Performance Data'!$C$8:$C$56,$D1470))</f>
        <v>0</v>
      </c>
      <c r="N1470" s="254">
        <f>IF(ISNA(SUMIFS(INDEX('Model Performance Data'!$O$8:$DY$56,0,MATCH(CONCATENATE($J1470,N$6),'Model Performance Data'!$O$6:$DY$6,0)),'Model Performance Data'!$B$8:$B$56,$C1470,'Model Performance Data'!$C$8:$C$56,$D1470)),"-",SUMIFS(INDEX('Model Performance Data'!$O$8:$DY$56,0,MATCH(CONCATENATE($J1470,N$6),'Model Performance Data'!$O$6:$DY$6,0)),'Model Performance Data'!$B$8:$B$56,$C1470,'Model Performance Data'!$C$8:$C$56,$D1470))</f>
        <v>0</v>
      </c>
      <c r="O1470" s="255">
        <f>IF(ISNA(SUMIFS(INDEX('Model Performance Data'!$O$8:$DY$56,0,MATCH(CONCATENATE($J1470,O$6),'Model Performance Data'!$O$6:$DY$6,0)),'Model Performance Data'!$B$8:$B$56,$C1470,'Model Performance Data'!$C$8:$C$56,$D1470)),"-",SUMIFS(INDEX('Model Performance Data'!$O$8:$DY$56,0,MATCH(CONCATENATE($J1470,O$6),'Model Performance Data'!$O$6:$DY$6,0)),'Model Performance Data'!$B$8:$B$56,$C1470,'Model Performance Data'!$C$8:$C$56,$D1470))</f>
        <v>0</v>
      </c>
    </row>
    <row r="1471" spans="2:15" x14ac:dyDescent="0.35">
      <c r="B1471" s="37" t="s">
        <v>80</v>
      </c>
      <c r="C1471" s="38" t="str">
        <f>IF(ISBLANK('Model Performance Data'!$B$65),"-",'Model Performance Data'!$B$65)</f>
        <v>-</v>
      </c>
      <c r="D1471" s="38" t="str">
        <f>IF(ISBLANK('Model Performance Data'!$C$65),"-",'Model Performance Data'!$C$65)</f>
        <v>-</v>
      </c>
      <c r="E1471" s="38" t="str">
        <f>IF(ISBLANK('Model Performance Data'!$D$65),"-",'Model Performance Data'!$D$65)</f>
        <v>-</v>
      </c>
      <c r="F1471" s="38" t="str">
        <f>IF(ISBLANK('Model Performance Data'!$E$65),"-",'Model Performance Data'!$E$65)</f>
        <v>-</v>
      </c>
      <c r="G1471" s="38" t="str">
        <f>IF(ISBLANK('Model Performance Data'!$F$65),"-",'Model Performance Data'!$F$65)</f>
        <v>-</v>
      </c>
      <c r="H1471" s="253">
        <v>3</v>
      </c>
      <c r="I1471" s="253">
        <v>2</v>
      </c>
      <c r="J1471" s="37" t="str">
        <f t="shared" si="70"/>
        <v>32</v>
      </c>
      <c r="K1471" s="38" t="str">
        <f>IF(ISBLANK('Model Performance Data'!$L$65),"-",'Model Performance Data'!$L$65)</f>
        <v>-</v>
      </c>
      <c r="L1471" s="38" t="str">
        <f>IF(ISBLANK('Model Performance Data'!$K$65),"-",'Model Performance Data'!$K$65)</f>
        <v>-</v>
      </c>
      <c r="M1471" s="254">
        <f>IF(ISNA(SUMIFS(INDEX('Model Performance Data'!$O$8:$DY$56,0,MATCH(CONCATENATE($J1471,M$6),'Model Performance Data'!$O$6:$DY$6,0)),'Model Performance Data'!$B$8:$B$56,$C1471,'Model Performance Data'!$C$8:$C$56,$D1471)),"-",SUMIFS(INDEX('Model Performance Data'!$O$8:$DY$56,0,MATCH(CONCATENATE($J1471,M$6),'Model Performance Data'!$O$6:$DY$6,0)),'Model Performance Data'!$B$8:$B$56,$C1471,'Model Performance Data'!$C$8:$C$56,$D1471))</f>
        <v>0</v>
      </c>
      <c r="N1471" s="254">
        <f>IF(ISNA(SUMIFS(INDEX('Model Performance Data'!$O$8:$DY$56,0,MATCH(CONCATENATE($J1471,N$6),'Model Performance Data'!$O$6:$DY$6,0)),'Model Performance Data'!$B$8:$B$56,$C1471,'Model Performance Data'!$C$8:$C$56,$D1471)),"-",SUMIFS(INDEX('Model Performance Data'!$O$8:$DY$56,0,MATCH(CONCATENATE($J1471,N$6),'Model Performance Data'!$O$6:$DY$6,0)),'Model Performance Data'!$B$8:$B$56,$C1471,'Model Performance Data'!$C$8:$C$56,$D1471))</f>
        <v>0</v>
      </c>
      <c r="O1471" s="255">
        <f>IF(ISNA(SUMIFS(INDEX('Model Performance Data'!$O$8:$DY$56,0,MATCH(CONCATENATE($J1471,O$6),'Model Performance Data'!$O$6:$DY$6,0)),'Model Performance Data'!$B$8:$B$56,$C1471,'Model Performance Data'!$C$8:$C$56,$D1471)),"-",SUMIFS(INDEX('Model Performance Data'!$O$8:$DY$56,0,MATCH(CONCATENATE($J1471,O$6),'Model Performance Data'!$O$6:$DY$6,0)),'Model Performance Data'!$B$8:$B$56,$C1471,'Model Performance Data'!$C$8:$C$56,$D1471))</f>
        <v>0</v>
      </c>
    </row>
    <row r="1472" spans="2:15" x14ac:dyDescent="0.35">
      <c r="B1472" s="37" t="s">
        <v>80</v>
      </c>
      <c r="C1472" s="38" t="str">
        <f>IF(ISBLANK('Model Performance Data'!$B$65),"-",'Model Performance Data'!$B$65)</f>
        <v>-</v>
      </c>
      <c r="D1472" s="38" t="str">
        <f>IF(ISBLANK('Model Performance Data'!$C$65),"-",'Model Performance Data'!$C$65)</f>
        <v>-</v>
      </c>
      <c r="E1472" s="38" t="str">
        <f>IF(ISBLANK('Model Performance Data'!$D$65),"-",'Model Performance Data'!$D$65)</f>
        <v>-</v>
      </c>
      <c r="F1472" s="38" t="str">
        <f>IF(ISBLANK('Model Performance Data'!$E$65),"-",'Model Performance Data'!$E$65)</f>
        <v>-</v>
      </c>
      <c r="G1472" s="38" t="str">
        <f>IF(ISBLANK('Model Performance Data'!$F$65),"-",'Model Performance Data'!$F$65)</f>
        <v>-</v>
      </c>
      <c r="H1472" s="253">
        <v>3</v>
      </c>
      <c r="I1472" s="253">
        <v>3</v>
      </c>
      <c r="J1472" s="37" t="str">
        <f t="shared" si="70"/>
        <v>33</v>
      </c>
      <c r="K1472" s="38" t="str">
        <f>IF(ISBLANK('Model Performance Data'!$L$65),"-",'Model Performance Data'!$L$65)</f>
        <v>-</v>
      </c>
      <c r="L1472" s="38" t="str">
        <f>IF(ISBLANK('Model Performance Data'!$K$65),"-",'Model Performance Data'!$K$65)</f>
        <v>-</v>
      </c>
      <c r="M1472" s="254">
        <f>IF(ISNA(SUMIFS(INDEX('Model Performance Data'!$O$8:$DY$56,0,MATCH(CONCATENATE($J1472,M$6),'Model Performance Data'!$O$6:$DY$6,0)),'Model Performance Data'!$B$8:$B$56,$C1472,'Model Performance Data'!$C$8:$C$56,$D1472)),"-",SUMIFS(INDEX('Model Performance Data'!$O$8:$DY$56,0,MATCH(CONCATENATE($J1472,M$6),'Model Performance Data'!$O$6:$DY$6,0)),'Model Performance Data'!$B$8:$B$56,$C1472,'Model Performance Data'!$C$8:$C$56,$D1472))</f>
        <v>0</v>
      </c>
      <c r="N1472" s="254">
        <f>IF(ISNA(SUMIFS(INDEX('Model Performance Data'!$O$8:$DY$56,0,MATCH(CONCATENATE($J1472,N$6),'Model Performance Data'!$O$6:$DY$6,0)),'Model Performance Data'!$B$8:$B$56,$C1472,'Model Performance Data'!$C$8:$C$56,$D1472)),"-",SUMIFS(INDEX('Model Performance Data'!$O$8:$DY$56,0,MATCH(CONCATENATE($J1472,N$6),'Model Performance Data'!$O$6:$DY$6,0)),'Model Performance Data'!$B$8:$B$56,$C1472,'Model Performance Data'!$C$8:$C$56,$D1472))</f>
        <v>0</v>
      </c>
      <c r="O1472" s="255">
        <f>IF(ISNA(SUMIFS(INDEX('Model Performance Data'!$O$8:$DY$56,0,MATCH(CONCATENATE($J1472,O$6),'Model Performance Data'!$O$6:$DY$6,0)),'Model Performance Data'!$B$8:$B$56,$C1472,'Model Performance Data'!$C$8:$C$56,$D1472)),"-",SUMIFS(INDEX('Model Performance Data'!$O$8:$DY$56,0,MATCH(CONCATENATE($J1472,O$6),'Model Performance Data'!$O$6:$DY$6,0)),'Model Performance Data'!$B$8:$B$56,$C1472,'Model Performance Data'!$C$8:$C$56,$D1472))</f>
        <v>0</v>
      </c>
    </row>
    <row r="1473" spans="2:15" x14ac:dyDescent="0.35">
      <c r="B1473" s="37" t="s">
        <v>80</v>
      </c>
      <c r="C1473" s="38" t="str">
        <f>IF(ISBLANK('Model Performance Data'!$B$65),"-",'Model Performance Data'!$B$65)</f>
        <v>-</v>
      </c>
      <c r="D1473" s="38" t="str">
        <f>IF(ISBLANK('Model Performance Data'!$C$65),"-",'Model Performance Data'!$C$65)</f>
        <v>-</v>
      </c>
      <c r="E1473" s="38" t="str">
        <f>IF(ISBLANK('Model Performance Data'!$D$65),"-",'Model Performance Data'!$D$65)</f>
        <v>-</v>
      </c>
      <c r="F1473" s="38" t="str">
        <f>IF(ISBLANK('Model Performance Data'!$E$65),"-",'Model Performance Data'!$E$65)</f>
        <v>-</v>
      </c>
      <c r="G1473" s="38" t="str">
        <f>IF(ISBLANK('Model Performance Data'!$F$65),"-",'Model Performance Data'!$F$65)</f>
        <v>-</v>
      </c>
      <c r="H1473" s="253">
        <v>3</v>
      </c>
      <c r="I1473" s="253">
        <v>4</v>
      </c>
      <c r="J1473" s="37" t="str">
        <f t="shared" si="70"/>
        <v>34</v>
      </c>
      <c r="K1473" s="38" t="str">
        <f>IF(ISBLANK('Model Performance Data'!$L$65),"-",'Model Performance Data'!$L$65)</f>
        <v>-</v>
      </c>
      <c r="L1473" s="38" t="str">
        <f>IF(ISBLANK('Model Performance Data'!$K$65),"-",'Model Performance Data'!$K$65)</f>
        <v>-</v>
      </c>
      <c r="M1473" s="254">
        <f>IF(ISNA(SUMIFS(INDEX('Model Performance Data'!$O$8:$DY$56,0,MATCH(CONCATENATE($J1473,M$6),'Model Performance Data'!$O$6:$DY$6,0)),'Model Performance Data'!$B$8:$B$56,$C1473,'Model Performance Data'!$C$8:$C$56,$D1473)),"-",SUMIFS(INDEX('Model Performance Data'!$O$8:$DY$56,0,MATCH(CONCATENATE($J1473,M$6),'Model Performance Data'!$O$6:$DY$6,0)),'Model Performance Data'!$B$8:$B$56,$C1473,'Model Performance Data'!$C$8:$C$56,$D1473))</f>
        <v>0</v>
      </c>
      <c r="N1473" s="254">
        <f>IF(ISNA(SUMIFS(INDEX('Model Performance Data'!$O$8:$DY$56,0,MATCH(CONCATENATE($J1473,N$6),'Model Performance Data'!$O$6:$DY$6,0)),'Model Performance Data'!$B$8:$B$56,$C1473,'Model Performance Data'!$C$8:$C$56,$D1473)),"-",SUMIFS(INDEX('Model Performance Data'!$O$8:$DY$56,0,MATCH(CONCATENATE($J1473,N$6),'Model Performance Data'!$O$6:$DY$6,0)),'Model Performance Data'!$B$8:$B$56,$C1473,'Model Performance Data'!$C$8:$C$56,$D1473))</f>
        <v>0</v>
      </c>
      <c r="O1473" s="255">
        <f>IF(ISNA(SUMIFS(INDEX('Model Performance Data'!$O$8:$DY$56,0,MATCH(CONCATENATE($J1473,O$6),'Model Performance Data'!$O$6:$DY$6,0)),'Model Performance Data'!$B$8:$B$56,$C1473,'Model Performance Data'!$C$8:$C$56,$D1473)),"-",SUMIFS(INDEX('Model Performance Data'!$O$8:$DY$56,0,MATCH(CONCATENATE($J1473,O$6),'Model Performance Data'!$O$6:$DY$6,0)),'Model Performance Data'!$B$8:$B$56,$C1473,'Model Performance Data'!$C$8:$C$56,$D1473))</f>
        <v>0</v>
      </c>
    </row>
    <row r="1474" spans="2:15" x14ac:dyDescent="0.35">
      <c r="B1474" s="37" t="s">
        <v>80</v>
      </c>
      <c r="C1474" s="38" t="str">
        <f>IF(ISBLANK('Model Performance Data'!$B$65),"-",'Model Performance Data'!$B$65)</f>
        <v>-</v>
      </c>
      <c r="D1474" s="38" t="str">
        <f>IF(ISBLANK('Model Performance Data'!$C$65),"-",'Model Performance Data'!$C$65)</f>
        <v>-</v>
      </c>
      <c r="E1474" s="38" t="str">
        <f>IF(ISBLANK('Model Performance Data'!$D$65),"-",'Model Performance Data'!$D$65)</f>
        <v>-</v>
      </c>
      <c r="F1474" s="38" t="str">
        <f>IF(ISBLANK('Model Performance Data'!$E$65),"-",'Model Performance Data'!$E$65)</f>
        <v>-</v>
      </c>
      <c r="G1474" s="38" t="str">
        <f>IF(ISBLANK('Model Performance Data'!$F$65),"-",'Model Performance Data'!$F$65)</f>
        <v>-</v>
      </c>
      <c r="H1474" s="253">
        <v>3</v>
      </c>
      <c r="I1474" s="253">
        <v>5</v>
      </c>
      <c r="J1474" s="37" t="str">
        <f t="shared" si="70"/>
        <v>35</v>
      </c>
      <c r="K1474" s="38" t="str">
        <f>IF(ISBLANK('Model Performance Data'!$L$65),"-",'Model Performance Data'!$L$65)</f>
        <v>-</v>
      </c>
      <c r="L1474" s="38" t="str">
        <f>IF(ISBLANK('Model Performance Data'!$K$65),"-",'Model Performance Data'!$K$65)</f>
        <v>-</v>
      </c>
      <c r="M1474" s="254">
        <f>IF(ISNA(SUMIFS(INDEX('Model Performance Data'!$O$8:$DY$56,0,MATCH(CONCATENATE($J1474,M$6),'Model Performance Data'!$O$6:$DY$6,0)),'Model Performance Data'!$B$8:$B$56,$C1474,'Model Performance Data'!$C$8:$C$56,$D1474)),"-",SUMIFS(INDEX('Model Performance Data'!$O$8:$DY$56,0,MATCH(CONCATENATE($J1474,M$6),'Model Performance Data'!$O$6:$DY$6,0)),'Model Performance Data'!$B$8:$B$56,$C1474,'Model Performance Data'!$C$8:$C$56,$D1474))</f>
        <v>0</v>
      </c>
      <c r="N1474" s="254">
        <f>IF(ISNA(SUMIFS(INDEX('Model Performance Data'!$O$8:$DY$56,0,MATCH(CONCATENATE($J1474,N$6),'Model Performance Data'!$O$6:$DY$6,0)),'Model Performance Data'!$B$8:$B$56,$C1474,'Model Performance Data'!$C$8:$C$56,$D1474)),"-",SUMIFS(INDEX('Model Performance Data'!$O$8:$DY$56,0,MATCH(CONCATENATE($J1474,N$6),'Model Performance Data'!$O$6:$DY$6,0)),'Model Performance Data'!$B$8:$B$56,$C1474,'Model Performance Data'!$C$8:$C$56,$D1474))</f>
        <v>0</v>
      </c>
      <c r="O1474" s="255">
        <f>IF(ISNA(SUMIFS(INDEX('Model Performance Data'!$O$8:$DY$56,0,MATCH(CONCATENATE($J1474,O$6),'Model Performance Data'!$O$6:$DY$6,0)),'Model Performance Data'!$B$8:$B$56,$C1474,'Model Performance Data'!$C$8:$C$56,$D1474)),"-",SUMIFS(INDEX('Model Performance Data'!$O$8:$DY$56,0,MATCH(CONCATENATE($J1474,O$6),'Model Performance Data'!$O$6:$DY$6,0)),'Model Performance Data'!$B$8:$B$56,$C1474,'Model Performance Data'!$C$8:$C$56,$D1474))</f>
        <v>0</v>
      </c>
    </row>
    <row r="1475" spans="2:15" x14ac:dyDescent="0.35">
      <c r="B1475" s="37" t="s">
        <v>80</v>
      </c>
      <c r="C1475" s="38" t="str">
        <f>IF(ISBLANK('Model Performance Data'!$B$65),"-",'Model Performance Data'!$B$65)</f>
        <v>-</v>
      </c>
      <c r="D1475" s="38" t="str">
        <f>IF(ISBLANK('Model Performance Data'!$C$65),"-",'Model Performance Data'!$C$65)</f>
        <v>-</v>
      </c>
      <c r="E1475" s="38" t="str">
        <f>IF(ISBLANK('Model Performance Data'!$D$65),"-",'Model Performance Data'!$D$65)</f>
        <v>-</v>
      </c>
      <c r="F1475" s="38" t="str">
        <f>IF(ISBLANK('Model Performance Data'!$E$65),"-",'Model Performance Data'!$E$65)</f>
        <v>-</v>
      </c>
      <c r="G1475" s="38" t="str">
        <f>IF(ISBLANK('Model Performance Data'!$F$65),"-",'Model Performance Data'!$F$65)</f>
        <v>-</v>
      </c>
      <c r="H1475" s="253">
        <v>3</v>
      </c>
      <c r="I1475" s="253" t="s">
        <v>65</v>
      </c>
      <c r="J1475" s="37" t="str">
        <f t="shared" si="70"/>
        <v>3Goal</v>
      </c>
      <c r="K1475" s="38" t="str">
        <f>IF(ISBLANK('Model Performance Data'!$L$65),"-",'Model Performance Data'!$L$65)</f>
        <v>-</v>
      </c>
      <c r="L1475" s="38" t="str">
        <f>IF(ISBLANK('Model Performance Data'!$K$65),"-",'Model Performance Data'!$K$65)</f>
        <v>-</v>
      </c>
      <c r="M1475" s="254" t="str">
        <f>IF(ISNA(SUMIFS(INDEX('Model Performance Data'!$O$8:$DY$56,0,MATCH(CONCATENATE($J1475,M$6),'Model Performance Data'!$O$6:$DY$6,0)),'Model Performance Data'!$B$8:$B$56,$C1475,'Model Performance Data'!$C$8:$C$56,$D1475)),"-",SUMIFS(INDEX('Model Performance Data'!$O$8:$DY$56,0,MATCH(CONCATENATE($J1475,M$6),'Model Performance Data'!$O$6:$DY$6,0)),'Model Performance Data'!$B$8:$B$56,$C1475,'Model Performance Data'!$C$8:$C$56,$D1475))</f>
        <v>-</v>
      </c>
      <c r="N1475" s="254" t="str">
        <f>IF(ISNA(SUMIFS(INDEX('Model Performance Data'!$O$8:$DY$56,0,MATCH(CONCATENATE($J1475,N$6),'Model Performance Data'!$O$6:$DY$6,0)),'Model Performance Data'!$B$8:$B$56,$C1475,'Model Performance Data'!$C$8:$C$56,$D1475)),"-",SUMIFS(INDEX('Model Performance Data'!$O$8:$DY$56,0,MATCH(CONCATENATE($J1475,N$6),'Model Performance Data'!$O$6:$DY$6,0)),'Model Performance Data'!$B$8:$B$56,$C1475,'Model Performance Data'!$C$8:$C$56,$D1475))</f>
        <v>-</v>
      </c>
      <c r="O1475" s="255">
        <f>IF(ISNA(SUMIFS(INDEX('Model Performance Data'!$O$8:$DY$56,0,MATCH(CONCATENATE($J1475,O$6),'Model Performance Data'!$O$6:$DY$6,0)),'Model Performance Data'!$B$8:$B$56,$C1475,'Model Performance Data'!$C$8:$C$56,$D1475)),"-",SUMIFS(INDEX('Model Performance Data'!$O$8:$DY$56,0,MATCH(CONCATENATE($J1475,O$6),'Model Performance Data'!$O$6:$DY$6,0)),'Model Performance Data'!$B$8:$B$56,$C1475,'Model Performance Data'!$C$8:$C$56,$D1475))</f>
        <v>0</v>
      </c>
    </row>
    <row r="1476" spans="2:15" x14ac:dyDescent="0.35">
      <c r="B1476" s="37" t="s">
        <v>80</v>
      </c>
      <c r="C1476" s="38" t="str">
        <f>IF(ISBLANK('Model Performance Data'!$B$65),"-",'Model Performance Data'!$B$65)</f>
        <v>-</v>
      </c>
      <c r="D1476" s="38" t="str">
        <f>IF(ISBLANK('Model Performance Data'!$C$65),"-",'Model Performance Data'!$C$65)</f>
        <v>-</v>
      </c>
      <c r="E1476" s="38" t="str">
        <f>IF(ISBLANK('Model Performance Data'!$D$65),"-",'Model Performance Data'!$D$65)</f>
        <v>-</v>
      </c>
      <c r="F1476" s="38" t="str">
        <f>IF(ISBLANK('Model Performance Data'!$E$65),"-",'Model Performance Data'!$E$65)</f>
        <v>-</v>
      </c>
      <c r="G1476" s="38" t="str">
        <f>IF(ISBLANK('Model Performance Data'!$F$65),"-",'Model Performance Data'!$F$65)</f>
        <v>-</v>
      </c>
      <c r="H1476" s="253">
        <v>4</v>
      </c>
      <c r="I1476" s="253">
        <v>1</v>
      </c>
      <c r="J1476" s="37" t="str">
        <f t="shared" si="70"/>
        <v>41</v>
      </c>
      <c r="K1476" s="38" t="str">
        <f>IF(ISBLANK('Model Performance Data'!$L$65),"-",'Model Performance Data'!$L$65)</f>
        <v>-</v>
      </c>
      <c r="L1476" s="38" t="str">
        <f>IF(ISBLANK('Model Performance Data'!$K$65),"-",'Model Performance Data'!$K$65)</f>
        <v>-</v>
      </c>
      <c r="M1476" s="254">
        <f>IF(ISNA(SUMIFS(INDEX('Model Performance Data'!$O$8:$DY$56,0,MATCH(CONCATENATE($J1476,M$6),'Model Performance Data'!$O$6:$DY$6,0)),'Model Performance Data'!$B$8:$B$56,$C1476,'Model Performance Data'!$C$8:$C$56,$D1476)),"-",SUMIFS(INDEX('Model Performance Data'!$O$8:$DY$56,0,MATCH(CONCATENATE($J1476,M$6),'Model Performance Data'!$O$6:$DY$6,0)),'Model Performance Data'!$B$8:$B$56,$C1476,'Model Performance Data'!$C$8:$C$56,$D1476))</f>
        <v>0</v>
      </c>
      <c r="N1476" s="254">
        <f>IF(ISNA(SUMIFS(INDEX('Model Performance Data'!$O$8:$DY$56,0,MATCH(CONCATENATE($J1476,N$6),'Model Performance Data'!$O$6:$DY$6,0)),'Model Performance Data'!$B$8:$B$56,$C1476,'Model Performance Data'!$C$8:$C$56,$D1476)),"-",SUMIFS(INDEX('Model Performance Data'!$O$8:$DY$56,0,MATCH(CONCATENATE($J1476,N$6),'Model Performance Data'!$O$6:$DY$6,0)),'Model Performance Data'!$B$8:$B$56,$C1476,'Model Performance Data'!$C$8:$C$56,$D1476))</f>
        <v>0</v>
      </c>
      <c r="O1476" s="255">
        <f>IF(ISNA(SUMIFS(INDEX('Model Performance Data'!$O$8:$DY$56,0,MATCH(CONCATENATE($J1476,O$6),'Model Performance Data'!$O$6:$DY$6,0)),'Model Performance Data'!$B$8:$B$56,$C1476,'Model Performance Data'!$C$8:$C$56,$D1476)),"-",SUMIFS(INDEX('Model Performance Data'!$O$8:$DY$56,0,MATCH(CONCATENATE($J1476,O$6),'Model Performance Data'!$O$6:$DY$6,0)),'Model Performance Data'!$B$8:$B$56,$C1476,'Model Performance Data'!$C$8:$C$56,$D1476))</f>
        <v>0</v>
      </c>
    </row>
    <row r="1477" spans="2:15" x14ac:dyDescent="0.35">
      <c r="B1477" s="37" t="s">
        <v>80</v>
      </c>
      <c r="C1477" s="38" t="str">
        <f>IF(ISBLANK('Model Performance Data'!$B$65),"-",'Model Performance Data'!$B$65)</f>
        <v>-</v>
      </c>
      <c r="D1477" s="38" t="str">
        <f>IF(ISBLANK('Model Performance Data'!$C$65),"-",'Model Performance Data'!$C$65)</f>
        <v>-</v>
      </c>
      <c r="E1477" s="38" t="str">
        <f>IF(ISBLANK('Model Performance Data'!$D$65),"-",'Model Performance Data'!$D$65)</f>
        <v>-</v>
      </c>
      <c r="F1477" s="38" t="str">
        <f>IF(ISBLANK('Model Performance Data'!$E$65),"-",'Model Performance Data'!$E$65)</f>
        <v>-</v>
      </c>
      <c r="G1477" s="38" t="str">
        <f>IF(ISBLANK('Model Performance Data'!$F$65),"-",'Model Performance Data'!$F$65)</f>
        <v>-</v>
      </c>
      <c r="H1477" s="253">
        <v>4</v>
      </c>
      <c r="I1477" s="253">
        <v>2</v>
      </c>
      <c r="J1477" s="37" t="str">
        <f t="shared" si="70"/>
        <v>42</v>
      </c>
      <c r="K1477" s="38" t="str">
        <f>IF(ISBLANK('Model Performance Data'!$L$65),"-",'Model Performance Data'!$L$65)</f>
        <v>-</v>
      </c>
      <c r="L1477" s="38" t="str">
        <f>IF(ISBLANK('Model Performance Data'!$K$65),"-",'Model Performance Data'!$K$65)</f>
        <v>-</v>
      </c>
      <c r="M1477" s="254">
        <f>IF(ISNA(SUMIFS(INDEX('Model Performance Data'!$O$8:$DY$56,0,MATCH(CONCATENATE($J1477,M$6),'Model Performance Data'!$O$6:$DY$6,0)),'Model Performance Data'!$B$8:$B$56,$C1477,'Model Performance Data'!$C$8:$C$56,$D1477)),"-",SUMIFS(INDEX('Model Performance Data'!$O$8:$DY$56,0,MATCH(CONCATENATE($J1477,M$6),'Model Performance Data'!$O$6:$DY$6,0)),'Model Performance Data'!$B$8:$B$56,$C1477,'Model Performance Data'!$C$8:$C$56,$D1477))</f>
        <v>0</v>
      </c>
      <c r="N1477" s="254">
        <f>IF(ISNA(SUMIFS(INDEX('Model Performance Data'!$O$8:$DY$56,0,MATCH(CONCATENATE($J1477,N$6),'Model Performance Data'!$O$6:$DY$6,0)),'Model Performance Data'!$B$8:$B$56,$C1477,'Model Performance Data'!$C$8:$C$56,$D1477)),"-",SUMIFS(INDEX('Model Performance Data'!$O$8:$DY$56,0,MATCH(CONCATENATE($J1477,N$6),'Model Performance Data'!$O$6:$DY$6,0)),'Model Performance Data'!$B$8:$B$56,$C1477,'Model Performance Data'!$C$8:$C$56,$D1477))</f>
        <v>0</v>
      </c>
      <c r="O1477" s="255">
        <f>IF(ISNA(SUMIFS(INDEX('Model Performance Data'!$O$8:$DY$56,0,MATCH(CONCATENATE($J1477,O$6),'Model Performance Data'!$O$6:$DY$6,0)),'Model Performance Data'!$B$8:$B$56,$C1477,'Model Performance Data'!$C$8:$C$56,$D1477)),"-",SUMIFS(INDEX('Model Performance Data'!$O$8:$DY$56,0,MATCH(CONCATENATE($J1477,O$6),'Model Performance Data'!$O$6:$DY$6,0)),'Model Performance Data'!$B$8:$B$56,$C1477,'Model Performance Data'!$C$8:$C$56,$D1477))</f>
        <v>0</v>
      </c>
    </row>
    <row r="1478" spans="2:15" x14ac:dyDescent="0.35">
      <c r="B1478" s="37" t="s">
        <v>80</v>
      </c>
      <c r="C1478" s="38" t="str">
        <f>IF(ISBLANK('Model Performance Data'!$B$65),"-",'Model Performance Data'!$B$65)</f>
        <v>-</v>
      </c>
      <c r="D1478" s="38" t="str">
        <f>IF(ISBLANK('Model Performance Data'!$C$65),"-",'Model Performance Data'!$C$65)</f>
        <v>-</v>
      </c>
      <c r="E1478" s="38" t="str">
        <f>IF(ISBLANK('Model Performance Data'!$D$65),"-",'Model Performance Data'!$D$65)</f>
        <v>-</v>
      </c>
      <c r="F1478" s="38" t="str">
        <f>IF(ISBLANK('Model Performance Data'!$E$65),"-",'Model Performance Data'!$E$65)</f>
        <v>-</v>
      </c>
      <c r="G1478" s="38" t="str">
        <f>IF(ISBLANK('Model Performance Data'!$F$65),"-",'Model Performance Data'!$F$65)</f>
        <v>-</v>
      </c>
      <c r="H1478" s="253">
        <v>4</v>
      </c>
      <c r="I1478" s="253">
        <v>3</v>
      </c>
      <c r="J1478" s="37" t="str">
        <f t="shared" si="70"/>
        <v>43</v>
      </c>
      <c r="K1478" s="38" t="str">
        <f>IF(ISBLANK('Model Performance Data'!$L$65),"-",'Model Performance Data'!$L$65)</f>
        <v>-</v>
      </c>
      <c r="L1478" s="38" t="str">
        <f>IF(ISBLANK('Model Performance Data'!$K$65),"-",'Model Performance Data'!$K$65)</f>
        <v>-</v>
      </c>
      <c r="M1478" s="254">
        <f>IF(ISNA(SUMIFS(INDEX('Model Performance Data'!$O$8:$DY$56,0,MATCH(CONCATENATE($J1478,M$6),'Model Performance Data'!$O$6:$DY$6,0)),'Model Performance Data'!$B$8:$B$56,$C1478,'Model Performance Data'!$C$8:$C$56,$D1478)),"-",SUMIFS(INDEX('Model Performance Data'!$O$8:$DY$56,0,MATCH(CONCATENATE($J1478,M$6),'Model Performance Data'!$O$6:$DY$6,0)),'Model Performance Data'!$B$8:$B$56,$C1478,'Model Performance Data'!$C$8:$C$56,$D1478))</f>
        <v>0</v>
      </c>
      <c r="N1478" s="254">
        <f>IF(ISNA(SUMIFS(INDEX('Model Performance Data'!$O$8:$DY$56,0,MATCH(CONCATENATE($J1478,N$6),'Model Performance Data'!$O$6:$DY$6,0)),'Model Performance Data'!$B$8:$B$56,$C1478,'Model Performance Data'!$C$8:$C$56,$D1478)),"-",SUMIFS(INDEX('Model Performance Data'!$O$8:$DY$56,0,MATCH(CONCATENATE($J1478,N$6),'Model Performance Data'!$O$6:$DY$6,0)),'Model Performance Data'!$B$8:$B$56,$C1478,'Model Performance Data'!$C$8:$C$56,$D1478))</f>
        <v>0</v>
      </c>
      <c r="O1478" s="255">
        <f>IF(ISNA(SUMIFS(INDEX('Model Performance Data'!$O$8:$DY$56,0,MATCH(CONCATENATE($J1478,O$6),'Model Performance Data'!$O$6:$DY$6,0)),'Model Performance Data'!$B$8:$B$56,$C1478,'Model Performance Data'!$C$8:$C$56,$D1478)),"-",SUMIFS(INDEX('Model Performance Data'!$O$8:$DY$56,0,MATCH(CONCATENATE($J1478,O$6),'Model Performance Data'!$O$6:$DY$6,0)),'Model Performance Data'!$B$8:$B$56,$C1478,'Model Performance Data'!$C$8:$C$56,$D1478))</f>
        <v>0</v>
      </c>
    </row>
    <row r="1479" spans="2:15" x14ac:dyDescent="0.35">
      <c r="B1479" s="37" t="s">
        <v>80</v>
      </c>
      <c r="C1479" s="38" t="str">
        <f>IF(ISBLANK('Model Performance Data'!$B$65),"-",'Model Performance Data'!$B$65)</f>
        <v>-</v>
      </c>
      <c r="D1479" s="38" t="str">
        <f>IF(ISBLANK('Model Performance Data'!$C$65),"-",'Model Performance Data'!$C$65)</f>
        <v>-</v>
      </c>
      <c r="E1479" s="38" t="str">
        <f>IF(ISBLANK('Model Performance Data'!$D$65),"-",'Model Performance Data'!$D$65)</f>
        <v>-</v>
      </c>
      <c r="F1479" s="38" t="str">
        <f>IF(ISBLANK('Model Performance Data'!$E$65),"-",'Model Performance Data'!$E$65)</f>
        <v>-</v>
      </c>
      <c r="G1479" s="38" t="str">
        <f>IF(ISBLANK('Model Performance Data'!$F$65),"-",'Model Performance Data'!$F$65)</f>
        <v>-</v>
      </c>
      <c r="H1479" s="253">
        <v>4</v>
      </c>
      <c r="I1479" s="253">
        <v>4</v>
      </c>
      <c r="J1479" s="37" t="str">
        <f t="shared" si="70"/>
        <v>44</v>
      </c>
      <c r="K1479" s="38" t="str">
        <f>IF(ISBLANK('Model Performance Data'!$L$65),"-",'Model Performance Data'!$L$65)</f>
        <v>-</v>
      </c>
      <c r="L1479" s="38" t="str">
        <f>IF(ISBLANK('Model Performance Data'!$K$65),"-",'Model Performance Data'!$K$65)</f>
        <v>-</v>
      </c>
      <c r="M1479" s="254">
        <f>IF(ISNA(SUMIFS(INDEX('Model Performance Data'!$O$8:$DY$56,0,MATCH(CONCATENATE($J1479,M$6),'Model Performance Data'!$O$6:$DY$6,0)),'Model Performance Data'!$B$8:$B$56,$C1479,'Model Performance Data'!$C$8:$C$56,$D1479)),"-",SUMIFS(INDEX('Model Performance Data'!$O$8:$DY$56,0,MATCH(CONCATENATE($J1479,M$6),'Model Performance Data'!$O$6:$DY$6,0)),'Model Performance Data'!$B$8:$B$56,$C1479,'Model Performance Data'!$C$8:$C$56,$D1479))</f>
        <v>0</v>
      </c>
      <c r="N1479" s="254">
        <f>IF(ISNA(SUMIFS(INDEX('Model Performance Data'!$O$8:$DY$56,0,MATCH(CONCATENATE($J1479,N$6),'Model Performance Data'!$O$6:$DY$6,0)),'Model Performance Data'!$B$8:$B$56,$C1479,'Model Performance Data'!$C$8:$C$56,$D1479)),"-",SUMIFS(INDEX('Model Performance Data'!$O$8:$DY$56,0,MATCH(CONCATENATE($J1479,N$6),'Model Performance Data'!$O$6:$DY$6,0)),'Model Performance Data'!$B$8:$B$56,$C1479,'Model Performance Data'!$C$8:$C$56,$D1479))</f>
        <v>0</v>
      </c>
      <c r="O1479" s="255">
        <f>IF(ISNA(SUMIFS(INDEX('Model Performance Data'!$O$8:$DY$56,0,MATCH(CONCATENATE($J1479,O$6),'Model Performance Data'!$O$6:$DY$6,0)),'Model Performance Data'!$B$8:$B$56,$C1479,'Model Performance Data'!$C$8:$C$56,$D1479)),"-",SUMIFS(INDEX('Model Performance Data'!$O$8:$DY$56,0,MATCH(CONCATENATE($J1479,O$6),'Model Performance Data'!$O$6:$DY$6,0)),'Model Performance Data'!$B$8:$B$56,$C1479,'Model Performance Data'!$C$8:$C$56,$D1479))</f>
        <v>0</v>
      </c>
    </row>
    <row r="1480" spans="2:15" x14ac:dyDescent="0.35">
      <c r="B1480" s="37" t="s">
        <v>80</v>
      </c>
      <c r="C1480" s="38" t="str">
        <f>IF(ISBLANK('Model Performance Data'!$B$65),"-",'Model Performance Data'!$B$65)</f>
        <v>-</v>
      </c>
      <c r="D1480" s="38" t="str">
        <f>IF(ISBLANK('Model Performance Data'!$C$65),"-",'Model Performance Data'!$C$65)</f>
        <v>-</v>
      </c>
      <c r="E1480" s="38" t="str">
        <f>IF(ISBLANK('Model Performance Data'!$D$65),"-",'Model Performance Data'!$D$65)</f>
        <v>-</v>
      </c>
      <c r="F1480" s="38" t="str">
        <f>IF(ISBLANK('Model Performance Data'!$E$65),"-",'Model Performance Data'!$E$65)</f>
        <v>-</v>
      </c>
      <c r="G1480" s="38" t="str">
        <f>IF(ISBLANK('Model Performance Data'!$F$65),"-",'Model Performance Data'!$F$65)</f>
        <v>-</v>
      </c>
      <c r="H1480" s="253">
        <v>4</v>
      </c>
      <c r="I1480" s="253">
        <v>5</v>
      </c>
      <c r="J1480" s="37" t="str">
        <f t="shared" si="70"/>
        <v>45</v>
      </c>
      <c r="K1480" s="38" t="str">
        <f>IF(ISBLANK('Model Performance Data'!$L$65),"-",'Model Performance Data'!$L$65)</f>
        <v>-</v>
      </c>
      <c r="L1480" s="38" t="str">
        <f>IF(ISBLANK('Model Performance Data'!$K$65),"-",'Model Performance Data'!$K$65)</f>
        <v>-</v>
      </c>
      <c r="M1480" s="254">
        <f>IF(ISNA(SUMIFS(INDEX('Model Performance Data'!$O$8:$DY$56,0,MATCH(CONCATENATE($J1480,M$6),'Model Performance Data'!$O$6:$DY$6,0)),'Model Performance Data'!$B$8:$B$56,$C1480,'Model Performance Data'!$C$8:$C$56,$D1480)),"-",SUMIFS(INDEX('Model Performance Data'!$O$8:$DY$56,0,MATCH(CONCATENATE($J1480,M$6),'Model Performance Data'!$O$6:$DY$6,0)),'Model Performance Data'!$B$8:$B$56,$C1480,'Model Performance Data'!$C$8:$C$56,$D1480))</f>
        <v>0</v>
      </c>
      <c r="N1480" s="254">
        <f>IF(ISNA(SUMIFS(INDEX('Model Performance Data'!$O$8:$DY$56,0,MATCH(CONCATENATE($J1480,N$6),'Model Performance Data'!$O$6:$DY$6,0)),'Model Performance Data'!$B$8:$B$56,$C1480,'Model Performance Data'!$C$8:$C$56,$D1480)),"-",SUMIFS(INDEX('Model Performance Data'!$O$8:$DY$56,0,MATCH(CONCATENATE($J1480,N$6),'Model Performance Data'!$O$6:$DY$6,0)),'Model Performance Data'!$B$8:$B$56,$C1480,'Model Performance Data'!$C$8:$C$56,$D1480))</f>
        <v>0</v>
      </c>
      <c r="O1480" s="255">
        <f>IF(ISNA(SUMIFS(INDEX('Model Performance Data'!$O$8:$DY$56,0,MATCH(CONCATENATE($J1480,O$6),'Model Performance Data'!$O$6:$DY$6,0)),'Model Performance Data'!$B$8:$B$56,$C1480,'Model Performance Data'!$C$8:$C$56,$D1480)),"-",SUMIFS(INDEX('Model Performance Data'!$O$8:$DY$56,0,MATCH(CONCATENATE($J1480,O$6),'Model Performance Data'!$O$6:$DY$6,0)),'Model Performance Data'!$B$8:$B$56,$C1480,'Model Performance Data'!$C$8:$C$56,$D1480))</f>
        <v>0</v>
      </c>
    </row>
    <row r="1481" spans="2:15" x14ac:dyDescent="0.35">
      <c r="B1481" s="37" t="s">
        <v>80</v>
      </c>
      <c r="C1481" s="38" t="str">
        <f>IF(ISBLANK('Model Performance Data'!$B$65),"-",'Model Performance Data'!$B$65)</f>
        <v>-</v>
      </c>
      <c r="D1481" s="38" t="str">
        <f>IF(ISBLANK('Model Performance Data'!$C$65),"-",'Model Performance Data'!$C$65)</f>
        <v>-</v>
      </c>
      <c r="E1481" s="38" t="str">
        <f>IF(ISBLANK('Model Performance Data'!$D$65),"-",'Model Performance Data'!$D$65)</f>
        <v>-</v>
      </c>
      <c r="F1481" s="38" t="str">
        <f>IF(ISBLANK('Model Performance Data'!$E$65),"-",'Model Performance Data'!$E$65)</f>
        <v>-</v>
      </c>
      <c r="G1481" s="38" t="str">
        <f>IF(ISBLANK('Model Performance Data'!$F$65),"-",'Model Performance Data'!$F$65)</f>
        <v>-</v>
      </c>
      <c r="H1481" s="253">
        <v>4</v>
      </c>
      <c r="I1481" s="253" t="s">
        <v>65</v>
      </c>
      <c r="J1481" s="37" t="str">
        <f t="shared" si="70"/>
        <v>4Goal</v>
      </c>
      <c r="K1481" s="38" t="str">
        <f>IF(ISBLANK('Model Performance Data'!$L$65),"-",'Model Performance Data'!$L$65)</f>
        <v>-</v>
      </c>
      <c r="L1481" s="38" t="str">
        <f>IF(ISBLANK('Model Performance Data'!$K$65),"-",'Model Performance Data'!$K$65)</f>
        <v>-</v>
      </c>
      <c r="M1481" s="254" t="str">
        <f>IF(ISNA(SUMIFS(INDEX('Model Performance Data'!$O$8:$DY$56,0,MATCH(CONCATENATE($J1481,M$6),'Model Performance Data'!$O$6:$DY$6,0)),'Model Performance Data'!$B$8:$B$56,$C1481,'Model Performance Data'!$C$8:$C$56,$D1481)),"-",SUMIFS(INDEX('Model Performance Data'!$O$8:$DY$56,0,MATCH(CONCATENATE($J1481,M$6),'Model Performance Data'!$O$6:$DY$6,0)),'Model Performance Data'!$B$8:$B$56,$C1481,'Model Performance Data'!$C$8:$C$56,$D1481))</f>
        <v>-</v>
      </c>
      <c r="N1481" s="254" t="str">
        <f>IF(ISNA(SUMIFS(INDEX('Model Performance Data'!$O$8:$DY$56,0,MATCH(CONCATENATE($J1481,N$6),'Model Performance Data'!$O$6:$DY$6,0)),'Model Performance Data'!$B$8:$B$56,$C1481,'Model Performance Data'!$C$8:$C$56,$D1481)),"-",SUMIFS(INDEX('Model Performance Data'!$O$8:$DY$56,0,MATCH(CONCATENATE($J1481,N$6),'Model Performance Data'!$O$6:$DY$6,0)),'Model Performance Data'!$B$8:$B$56,$C1481,'Model Performance Data'!$C$8:$C$56,$D1481))</f>
        <v>-</v>
      </c>
      <c r="O1481" s="255">
        <f>IF(ISNA(SUMIFS(INDEX('Model Performance Data'!$O$8:$DY$56,0,MATCH(CONCATENATE($J1481,O$6),'Model Performance Data'!$O$6:$DY$6,0)),'Model Performance Data'!$B$8:$B$56,$C1481,'Model Performance Data'!$C$8:$C$56,$D1481)),"-",SUMIFS(INDEX('Model Performance Data'!$O$8:$DY$56,0,MATCH(CONCATENATE($J1481,O$6),'Model Performance Data'!$O$6:$DY$6,0)),'Model Performance Data'!$B$8:$B$56,$C1481,'Model Performance Data'!$C$8:$C$56,$D1481))</f>
        <v>0</v>
      </c>
    </row>
    <row r="1482" spans="2:15" x14ac:dyDescent="0.35">
      <c r="B1482" s="37" t="s">
        <v>80</v>
      </c>
      <c r="C1482" s="38" t="str">
        <f>IF(ISBLANK('Model Performance Data'!$B$66),"-",'Model Performance Data'!$B$66)</f>
        <v>-</v>
      </c>
      <c r="D1482" s="38" t="str">
        <f>IF(ISBLANK('Model Performance Data'!$C$66),"-",'Model Performance Data'!$C$66)</f>
        <v>-</v>
      </c>
      <c r="E1482" s="38" t="str">
        <f>IF(ISBLANK('Model Performance Data'!$D$66),"-",'Model Performance Data'!$D$66)</f>
        <v>-</v>
      </c>
      <c r="F1482" s="38" t="str">
        <f>IF(ISBLANK('Model Performance Data'!$E$66),"-",'Model Performance Data'!$E$66)</f>
        <v>-</v>
      </c>
      <c r="G1482" s="38" t="str">
        <f>IF(ISBLANK('Model Performance Data'!$F$66),"-",'Model Performance Data'!$F$66)</f>
        <v>-</v>
      </c>
      <c r="H1482" s="253" t="s">
        <v>64</v>
      </c>
      <c r="I1482" s="253" t="s">
        <v>64</v>
      </c>
      <c r="J1482" s="37" t="str">
        <f t="shared" si="70"/>
        <v>BaselineBaseline</v>
      </c>
      <c r="K1482" s="38" t="str">
        <f>IF(ISBLANK('Model Performance Data'!$L$66),"-",'Model Performance Data'!$L$66)</f>
        <v>-</v>
      </c>
      <c r="L1482" s="38" t="str">
        <f>IF(ISBLANK('Model Performance Data'!$K$66),"-",'Model Performance Data'!$K$66)</f>
        <v>-</v>
      </c>
      <c r="M1482" s="254">
        <f>IF(ISNA(SUMIFS(INDEX('Model Performance Data'!$O$8:$DY$56,0,MATCH(CONCATENATE($J1482,M$6),'Model Performance Data'!$O$6:$DY$6,0)),'Model Performance Data'!$B$8:$B$56,$C1482,'Model Performance Data'!$C$8:$C$56,$D1482)),"-",SUMIFS(INDEX('Model Performance Data'!$O$8:$DY$56,0,MATCH(CONCATENATE($J1482,M$6),'Model Performance Data'!$O$6:$DY$6,0)),'Model Performance Data'!$B$8:$B$56,$C1482,'Model Performance Data'!$C$8:$C$56,$D1482))</f>
        <v>0</v>
      </c>
      <c r="N1482" s="254">
        <f>IF(ISNA(SUMIFS(INDEX('Model Performance Data'!$O$8:$DY$56,0,MATCH(CONCATENATE($J1482,N$6),'Model Performance Data'!$O$6:$DY$6,0)),'Model Performance Data'!$B$8:$B$56,$C1482,'Model Performance Data'!$C$8:$C$56,$D1482)),"-",SUMIFS(INDEX('Model Performance Data'!$O$8:$DY$56,0,MATCH(CONCATENATE($J1482,N$6),'Model Performance Data'!$O$6:$DY$6,0)),'Model Performance Data'!$B$8:$B$56,$C1482,'Model Performance Data'!$C$8:$C$56,$D1482))</f>
        <v>0</v>
      </c>
      <c r="O1482" s="255">
        <f>IF(ISNA(SUMIFS(INDEX('Model Performance Data'!$O$8:$DY$56,0,MATCH(CONCATENATE($J1482,O$6),'Model Performance Data'!$O$6:$DY$6,0)),'Model Performance Data'!$B$8:$B$56,$C1482,'Model Performance Data'!$C$8:$C$56,$D1482)),"-",SUMIFS(INDEX('Model Performance Data'!$O$8:$DY$56,0,MATCH(CONCATENATE($J1482,O$6),'Model Performance Data'!$O$6:$DY$6,0)),'Model Performance Data'!$B$8:$B$56,$C1482,'Model Performance Data'!$C$8:$C$56,$D1482))</f>
        <v>0</v>
      </c>
    </row>
    <row r="1483" spans="2:15" x14ac:dyDescent="0.35">
      <c r="B1483" s="37" t="s">
        <v>80</v>
      </c>
      <c r="C1483" s="38" t="str">
        <f>IF(ISBLANK('Model Performance Data'!$B$66),"-",'Model Performance Data'!$B$66)</f>
        <v>-</v>
      </c>
      <c r="D1483" s="38" t="str">
        <f>IF(ISBLANK('Model Performance Data'!$C$66),"-",'Model Performance Data'!$C$66)</f>
        <v>-</v>
      </c>
      <c r="E1483" s="38" t="str">
        <f>IF(ISBLANK('Model Performance Data'!$D$66),"-",'Model Performance Data'!$D$66)</f>
        <v>-</v>
      </c>
      <c r="F1483" s="38" t="str">
        <f>IF(ISBLANK('Model Performance Data'!$E$66),"-",'Model Performance Data'!$E$66)</f>
        <v>-</v>
      </c>
      <c r="G1483" s="38" t="str">
        <f>IF(ISBLANK('Model Performance Data'!$F$66),"-",'Model Performance Data'!$F$66)</f>
        <v>-</v>
      </c>
      <c r="H1483" s="253">
        <v>1</v>
      </c>
      <c r="I1483" s="253">
        <v>1</v>
      </c>
      <c r="J1483" s="37" t="str">
        <f t="shared" si="70"/>
        <v>11</v>
      </c>
      <c r="K1483" s="38" t="str">
        <f>IF(ISBLANK('Model Performance Data'!$L$66),"-",'Model Performance Data'!$L$66)</f>
        <v>-</v>
      </c>
      <c r="L1483" s="38" t="str">
        <f>IF(ISBLANK('Model Performance Data'!$K$66),"-",'Model Performance Data'!$K$66)</f>
        <v>-</v>
      </c>
      <c r="M1483" s="254">
        <f>IF(ISNA(SUMIFS(INDEX('Model Performance Data'!$O$8:$DY$56,0,MATCH(CONCATENATE($J1483,M$6),'Model Performance Data'!$O$6:$DY$6,0)),'Model Performance Data'!$B$8:$B$56,$C1483,'Model Performance Data'!$C$8:$C$56,$D1483)),"-",SUMIFS(INDEX('Model Performance Data'!$O$8:$DY$56,0,MATCH(CONCATENATE($J1483,M$6),'Model Performance Data'!$O$6:$DY$6,0)),'Model Performance Data'!$B$8:$B$56,$C1483,'Model Performance Data'!$C$8:$C$56,$D1483))</f>
        <v>0</v>
      </c>
      <c r="N1483" s="254">
        <f>IF(ISNA(SUMIFS(INDEX('Model Performance Data'!$O$8:$DY$56,0,MATCH(CONCATENATE($J1483,N$6),'Model Performance Data'!$O$6:$DY$6,0)),'Model Performance Data'!$B$8:$B$56,$C1483,'Model Performance Data'!$C$8:$C$56,$D1483)),"-",SUMIFS(INDEX('Model Performance Data'!$O$8:$DY$56,0,MATCH(CONCATENATE($J1483,N$6),'Model Performance Data'!$O$6:$DY$6,0)),'Model Performance Data'!$B$8:$B$56,$C1483,'Model Performance Data'!$C$8:$C$56,$D1483))</f>
        <v>0</v>
      </c>
      <c r="O1483" s="255">
        <f>IF(ISNA(SUMIFS(INDEX('Model Performance Data'!$O$8:$DY$56,0,MATCH(CONCATENATE($J1483,O$6),'Model Performance Data'!$O$6:$DY$6,0)),'Model Performance Data'!$B$8:$B$56,$C1483,'Model Performance Data'!$C$8:$C$56,$D1483)),"-",SUMIFS(INDEX('Model Performance Data'!$O$8:$DY$56,0,MATCH(CONCATENATE($J1483,O$6),'Model Performance Data'!$O$6:$DY$6,0)),'Model Performance Data'!$B$8:$B$56,$C1483,'Model Performance Data'!$C$8:$C$56,$D1483))</f>
        <v>0</v>
      </c>
    </row>
    <row r="1484" spans="2:15" x14ac:dyDescent="0.35">
      <c r="B1484" s="37" t="s">
        <v>80</v>
      </c>
      <c r="C1484" s="38" t="str">
        <f>IF(ISBLANK('Model Performance Data'!$B$66),"-",'Model Performance Data'!$B$66)</f>
        <v>-</v>
      </c>
      <c r="D1484" s="38" t="str">
        <f>IF(ISBLANK('Model Performance Data'!$C$66),"-",'Model Performance Data'!$C$66)</f>
        <v>-</v>
      </c>
      <c r="E1484" s="38" t="str">
        <f>IF(ISBLANK('Model Performance Data'!$D$66),"-",'Model Performance Data'!$D$66)</f>
        <v>-</v>
      </c>
      <c r="F1484" s="38" t="str">
        <f>IF(ISBLANK('Model Performance Data'!$E$66),"-",'Model Performance Data'!$E$66)</f>
        <v>-</v>
      </c>
      <c r="G1484" s="38" t="str">
        <f>IF(ISBLANK('Model Performance Data'!$F$66),"-",'Model Performance Data'!$F$66)</f>
        <v>-</v>
      </c>
      <c r="H1484" s="253">
        <v>1</v>
      </c>
      <c r="I1484" s="253">
        <v>2</v>
      </c>
      <c r="J1484" s="37" t="str">
        <f t="shared" si="70"/>
        <v>12</v>
      </c>
      <c r="K1484" s="38" t="str">
        <f>IF(ISBLANK('Model Performance Data'!$L$66),"-",'Model Performance Data'!$L$66)</f>
        <v>-</v>
      </c>
      <c r="L1484" s="38" t="str">
        <f>IF(ISBLANK('Model Performance Data'!$K$66),"-",'Model Performance Data'!$K$66)</f>
        <v>-</v>
      </c>
      <c r="M1484" s="254">
        <f>IF(ISNA(SUMIFS(INDEX('Model Performance Data'!$O$8:$DY$56,0,MATCH(CONCATENATE($J1484,M$6),'Model Performance Data'!$O$6:$DY$6,0)),'Model Performance Data'!$B$8:$B$56,$C1484,'Model Performance Data'!$C$8:$C$56,$D1484)),"-",SUMIFS(INDEX('Model Performance Data'!$O$8:$DY$56,0,MATCH(CONCATENATE($J1484,M$6),'Model Performance Data'!$O$6:$DY$6,0)),'Model Performance Data'!$B$8:$B$56,$C1484,'Model Performance Data'!$C$8:$C$56,$D1484))</f>
        <v>0</v>
      </c>
      <c r="N1484" s="254">
        <f>IF(ISNA(SUMIFS(INDEX('Model Performance Data'!$O$8:$DY$56,0,MATCH(CONCATENATE($J1484,N$6),'Model Performance Data'!$O$6:$DY$6,0)),'Model Performance Data'!$B$8:$B$56,$C1484,'Model Performance Data'!$C$8:$C$56,$D1484)),"-",SUMIFS(INDEX('Model Performance Data'!$O$8:$DY$56,0,MATCH(CONCATENATE($J1484,N$6),'Model Performance Data'!$O$6:$DY$6,0)),'Model Performance Data'!$B$8:$B$56,$C1484,'Model Performance Data'!$C$8:$C$56,$D1484))</f>
        <v>0</v>
      </c>
      <c r="O1484" s="255">
        <f>IF(ISNA(SUMIFS(INDEX('Model Performance Data'!$O$8:$DY$56,0,MATCH(CONCATENATE($J1484,O$6),'Model Performance Data'!$O$6:$DY$6,0)),'Model Performance Data'!$B$8:$B$56,$C1484,'Model Performance Data'!$C$8:$C$56,$D1484)),"-",SUMIFS(INDEX('Model Performance Data'!$O$8:$DY$56,0,MATCH(CONCATENATE($J1484,O$6),'Model Performance Data'!$O$6:$DY$6,0)),'Model Performance Data'!$B$8:$B$56,$C1484,'Model Performance Data'!$C$8:$C$56,$D1484))</f>
        <v>0</v>
      </c>
    </row>
    <row r="1485" spans="2:15" x14ac:dyDescent="0.35">
      <c r="B1485" s="37" t="s">
        <v>80</v>
      </c>
      <c r="C1485" s="38" t="str">
        <f>IF(ISBLANK('Model Performance Data'!$B$66),"-",'Model Performance Data'!$B$66)</f>
        <v>-</v>
      </c>
      <c r="D1485" s="38" t="str">
        <f>IF(ISBLANK('Model Performance Data'!$C$66),"-",'Model Performance Data'!$C$66)</f>
        <v>-</v>
      </c>
      <c r="E1485" s="38" t="str">
        <f>IF(ISBLANK('Model Performance Data'!$D$66),"-",'Model Performance Data'!$D$66)</f>
        <v>-</v>
      </c>
      <c r="F1485" s="38" t="str">
        <f>IF(ISBLANK('Model Performance Data'!$E$66),"-",'Model Performance Data'!$E$66)</f>
        <v>-</v>
      </c>
      <c r="G1485" s="38" t="str">
        <f>IF(ISBLANK('Model Performance Data'!$F$66),"-",'Model Performance Data'!$F$66)</f>
        <v>-</v>
      </c>
      <c r="H1485" s="253">
        <v>1</v>
      </c>
      <c r="I1485" s="253">
        <v>3</v>
      </c>
      <c r="J1485" s="37" t="str">
        <f t="shared" si="70"/>
        <v>13</v>
      </c>
      <c r="K1485" s="38" t="str">
        <f>IF(ISBLANK('Model Performance Data'!$L$66),"-",'Model Performance Data'!$L$66)</f>
        <v>-</v>
      </c>
      <c r="L1485" s="38" t="str">
        <f>IF(ISBLANK('Model Performance Data'!$K$66),"-",'Model Performance Data'!$K$66)</f>
        <v>-</v>
      </c>
      <c r="M1485" s="254">
        <f>IF(ISNA(SUMIFS(INDEX('Model Performance Data'!$O$8:$DY$56,0,MATCH(CONCATENATE($J1485,M$6),'Model Performance Data'!$O$6:$DY$6,0)),'Model Performance Data'!$B$8:$B$56,$C1485,'Model Performance Data'!$C$8:$C$56,$D1485)),"-",SUMIFS(INDEX('Model Performance Data'!$O$8:$DY$56,0,MATCH(CONCATENATE($J1485,M$6),'Model Performance Data'!$O$6:$DY$6,0)),'Model Performance Data'!$B$8:$B$56,$C1485,'Model Performance Data'!$C$8:$C$56,$D1485))</f>
        <v>0</v>
      </c>
      <c r="N1485" s="254">
        <f>IF(ISNA(SUMIFS(INDEX('Model Performance Data'!$O$8:$DY$56,0,MATCH(CONCATENATE($J1485,N$6),'Model Performance Data'!$O$6:$DY$6,0)),'Model Performance Data'!$B$8:$B$56,$C1485,'Model Performance Data'!$C$8:$C$56,$D1485)),"-",SUMIFS(INDEX('Model Performance Data'!$O$8:$DY$56,0,MATCH(CONCATENATE($J1485,N$6),'Model Performance Data'!$O$6:$DY$6,0)),'Model Performance Data'!$B$8:$B$56,$C1485,'Model Performance Data'!$C$8:$C$56,$D1485))</f>
        <v>0</v>
      </c>
      <c r="O1485" s="255">
        <f>IF(ISNA(SUMIFS(INDEX('Model Performance Data'!$O$8:$DY$56,0,MATCH(CONCATENATE($J1485,O$6),'Model Performance Data'!$O$6:$DY$6,0)),'Model Performance Data'!$B$8:$B$56,$C1485,'Model Performance Data'!$C$8:$C$56,$D1485)),"-",SUMIFS(INDEX('Model Performance Data'!$O$8:$DY$56,0,MATCH(CONCATENATE($J1485,O$6),'Model Performance Data'!$O$6:$DY$6,0)),'Model Performance Data'!$B$8:$B$56,$C1485,'Model Performance Data'!$C$8:$C$56,$D1485))</f>
        <v>0</v>
      </c>
    </row>
    <row r="1486" spans="2:15" x14ac:dyDescent="0.35">
      <c r="B1486" s="37" t="s">
        <v>80</v>
      </c>
      <c r="C1486" s="38" t="str">
        <f>IF(ISBLANK('Model Performance Data'!$B$66),"-",'Model Performance Data'!$B$66)</f>
        <v>-</v>
      </c>
      <c r="D1486" s="38" t="str">
        <f>IF(ISBLANK('Model Performance Data'!$C$66),"-",'Model Performance Data'!$C$66)</f>
        <v>-</v>
      </c>
      <c r="E1486" s="38" t="str">
        <f>IF(ISBLANK('Model Performance Data'!$D$66),"-",'Model Performance Data'!$D$66)</f>
        <v>-</v>
      </c>
      <c r="F1486" s="38" t="str">
        <f>IF(ISBLANK('Model Performance Data'!$E$66),"-",'Model Performance Data'!$E$66)</f>
        <v>-</v>
      </c>
      <c r="G1486" s="38" t="str">
        <f>IF(ISBLANK('Model Performance Data'!$F$66),"-",'Model Performance Data'!$F$66)</f>
        <v>-</v>
      </c>
      <c r="H1486" s="253">
        <v>1</v>
      </c>
      <c r="I1486" s="253">
        <v>4</v>
      </c>
      <c r="J1486" s="37" t="str">
        <f t="shared" si="70"/>
        <v>14</v>
      </c>
      <c r="K1486" s="38" t="str">
        <f>IF(ISBLANK('Model Performance Data'!$L$66),"-",'Model Performance Data'!$L$66)</f>
        <v>-</v>
      </c>
      <c r="L1486" s="38" t="str">
        <f>IF(ISBLANK('Model Performance Data'!$K$66),"-",'Model Performance Data'!$K$66)</f>
        <v>-</v>
      </c>
      <c r="M1486" s="254">
        <f>IF(ISNA(SUMIFS(INDEX('Model Performance Data'!$O$8:$DY$56,0,MATCH(CONCATENATE($J1486,M$6),'Model Performance Data'!$O$6:$DY$6,0)),'Model Performance Data'!$B$8:$B$56,$C1486,'Model Performance Data'!$C$8:$C$56,$D1486)),"-",SUMIFS(INDEX('Model Performance Data'!$O$8:$DY$56,0,MATCH(CONCATENATE($J1486,M$6),'Model Performance Data'!$O$6:$DY$6,0)),'Model Performance Data'!$B$8:$B$56,$C1486,'Model Performance Data'!$C$8:$C$56,$D1486))</f>
        <v>0</v>
      </c>
      <c r="N1486" s="254">
        <f>IF(ISNA(SUMIFS(INDEX('Model Performance Data'!$O$8:$DY$56,0,MATCH(CONCATENATE($J1486,N$6),'Model Performance Data'!$O$6:$DY$6,0)),'Model Performance Data'!$B$8:$B$56,$C1486,'Model Performance Data'!$C$8:$C$56,$D1486)),"-",SUMIFS(INDEX('Model Performance Data'!$O$8:$DY$56,0,MATCH(CONCATENATE($J1486,N$6),'Model Performance Data'!$O$6:$DY$6,0)),'Model Performance Data'!$B$8:$B$56,$C1486,'Model Performance Data'!$C$8:$C$56,$D1486))</f>
        <v>0</v>
      </c>
      <c r="O1486" s="255">
        <f>IF(ISNA(SUMIFS(INDEX('Model Performance Data'!$O$8:$DY$56,0,MATCH(CONCATENATE($J1486,O$6),'Model Performance Data'!$O$6:$DY$6,0)),'Model Performance Data'!$B$8:$B$56,$C1486,'Model Performance Data'!$C$8:$C$56,$D1486)),"-",SUMIFS(INDEX('Model Performance Data'!$O$8:$DY$56,0,MATCH(CONCATENATE($J1486,O$6),'Model Performance Data'!$O$6:$DY$6,0)),'Model Performance Data'!$B$8:$B$56,$C1486,'Model Performance Data'!$C$8:$C$56,$D1486))</f>
        <v>0</v>
      </c>
    </row>
    <row r="1487" spans="2:15" x14ac:dyDescent="0.35">
      <c r="B1487" s="37" t="s">
        <v>80</v>
      </c>
      <c r="C1487" s="38" t="str">
        <f>IF(ISBLANK('Model Performance Data'!$B$66),"-",'Model Performance Data'!$B$66)</f>
        <v>-</v>
      </c>
      <c r="D1487" s="38" t="str">
        <f>IF(ISBLANK('Model Performance Data'!$C$66),"-",'Model Performance Data'!$C$66)</f>
        <v>-</v>
      </c>
      <c r="E1487" s="38" t="str">
        <f>IF(ISBLANK('Model Performance Data'!$D$66),"-",'Model Performance Data'!$D$66)</f>
        <v>-</v>
      </c>
      <c r="F1487" s="38" t="str">
        <f>IF(ISBLANK('Model Performance Data'!$E$66),"-",'Model Performance Data'!$E$66)</f>
        <v>-</v>
      </c>
      <c r="G1487" s="38" t="str">
        <f>IF(ISBLANK('Model Performance Data'!$F$66),"-",'Model Performance Data'!$F$66)</f>
        <v>-</v>
      </c>
      <c r="H1487" s="253">
        <v>1</v>
      </c>
      <c r="I1487" s="253">
        <v>5</v>
      </c>
      <c r="J1487" s="37" t="str">
        <f t="shared" si="70"/>
        <v>15</v>
      </c>
      <c r="K1487" s="38" t="str">
        <f>IF(ISBLANK('Model Performance Data'!$L$66),"-",'Model Performance Data'!$L$66)</f>
        <v>-</v>
      </c>
      <c r="L1487" s="38" t="str">
        <f>IF(ISBLANK('Model Performance Data'!$K$66),"-",'Model Performance Data'!$K$66)</f>
        <v>-</v>
      </c>
      <c r="M1487" s="254">
        <f>IF(ISNA(SUMIFS(INDEX('Model Performance Data'!$O$8:$DY$56,0,MATCH(CONCATENATE($J1487,M$6),'Model Performance Data'!$O$6:$DY$6,0)),'Model Performance Data'!$B$8:$B$56,$C1487,'Model Performance Data'!$C$8:$C$56,$D1487)),"-",SUMIFS(INDEX('Model Performance Data'!$O$8:$DY$56,0,MATCH(CONCATENATE($J1487,M$6),'Model Performance Data'!$O$6:$DY$6,0)),'Model Performance Data'!$B$8:$B$56,$C1487,'Model Performance Data'!$C$8:$C$56,$D1487))</f>
        <v>0</v>
      </c>
      <c r="N1487" s="254">
        <f>IF(ISNA(SUMIFS(INDEX('Model Performance Data'!$O$8:$DY$56,0,MATCH(CONCATENATE($J1487,N$6),'Model Performance Data'!$O$6:$DY$6,0)),'Model Performance Data'!$B$8:$B$56,$C1487,'Model Performance Data'!$C$8:$C$56,$D1487)),"-",SUMIFS(INDEX('Model Performance Data'!$O$8:$DY$56,0,MATCH(CONCATENATE($J1487,N$6),'Model Performance Data'!$O$6:$DY$6,0)),'Model Performance Data'!$B$8:$B$56,$C1487,'Model Performance Data'!$C$8:$C$56,$D1487))</f>
        <v>0</v>
      </c>
      <c r="O1487" s="255">
        <f>IF(ISNA(SUMIFS(INDEX('Model Performance Data'!$O$8:$DY$56,0,MATCH(CONCATENATE($J1487,O$6),'Model Performance Data'!$O$6:$DY$6,0)),'Model Performance Data'!$B$8:$B$56,$C1487,'Model Performance Data'!$C$8:$C$56,$D1487)),"-",SUMIFS(INDEX('Model Performance Data'!$O$8:$DY$56,0,MATCH(CONCATENATE($J1487,O$6),'Model Performance Data'!$O$6:$DY$6,0)),'Model Performance Data'!$B$8:$B$56,$C1487,'Model Performance Data'!$C$8:$C$56,$D1487))</f>
        <v>0</v>
      </c>
    </row>
    <row r="1488" spans="2:15" x14ac:dyDescent="0.35">
      <c r="B1488" s="37" t="s">
        <v>80</v>
      </c>
      <c r="C1488" s="38" t="str">
        <f>IF(ISBLANK('Model Performance Data'!$B$66),"-",'Model Performance Data'!$B$66)</f>
        <v>-</v>
      </c>
      <c r="D1488" s="38" t="str">
        <f>IF(ISBLANK('Model Performance Data'!$C$66),"-",'Model Performance Data'!$C$66)</f>
        <v>-</v>
      </c>
      <c r="E1488" s="38" t="str">
        <f>IF(ISBLANK('Model Performance Data'!$D$66),"-",'Model Performance Data'!$D$66)</f>
        <v>-</v>
      </c>
      <c r="F1488" s="38" t="str">
        <f>IF(ISBLANK('Model Performance Data'!$E$66),"-",'Model Performance Data'!$E$66)</f>
        <v>-</v>
      </c>
      <c r="G1488" s="38" t="str">
        <f>IF(ISBLANK('Model Performance Data'!$F$66),"-",'Model Performance Data'!$F$66)</f>
        <v>-</v>
      </c>
      <c r="H1488" s="253">
        <v>1</v>
      </c>
      <c r="I1488" s="253" t="s">
        <v>65</v>
      </c>
      <c r="J1488" s="37" t="str">
        <f t="shared" si="70"/>
        <v>1Goal</v>
      </c>
      <c r="K1488" s="38" t="str">
        <f>IF(ISBLANK('Model Performance Data'!$L$66),"-",'Model Performance Data'!$L$66)</f>
        <v>-</v>
      </c>
      <c r="L1488" s="38" t="str">
        <f>IF(ISBLANK('Model Performance Data'!$K$66),"-",'Model Performance Data'!$K$66)</f>
        <v>-</v>
      </c>
      <c r="M1488" s="254" t="str">
        <f>IF(ISNA(SUMIFS(INDEX('Model Performance Data'!$O$8:$DY$56,0,MATCH(CONCATENATE($J1488,M$6),'Model Performance Data'!$O$6:$DY$6,0)),'Model Performance Data'!$B$8:$B$56,$C1488,'Model Performance Data'!$C$8:$C$56,$D1488)),"-",SUMIFS(INDEX('Model Performance Data'!$O$8:$DY$56,0,MATCH(CONCATENATE($J1488,M$6),'Model Performance Data'!$O$6:$DY$6,0)),'Model Performance Data'!$B$8:$B$56,$C1488,'Model Performance Data'!$C$8:$C$56,$D1488))</f>
        <v>-</v>
      </c>
      <c r="N1488" s="254" t="str">
        <f>IF(ISNA(SUMIFS(INDEX('Model Performance Data'!$O$8:$DY$56,0,MATCH(CONCATENATE($J1488,N$6),'Model Performance Data'!$O$6:$DY$6,0)),'Model Performance Data'!$B$8:$B$56,$C1488,'Model Performance Data'!$C$8:$C$56,$D1488)),"-",SUMIFS(INDEX('Model Performance Data'!$O$8:$DY$56,0,MATCH(CONCATENATE($J1488,N$6),'Model Performance Data'!$O$6:$DY$6,0)),'Model Performance Data'!$B$8:$B$56,$C1488,'Model Performance Data'!$C$8:$C$56,$D1488))</f>
        <v>-</v>
      </c>
      <c r="O1488" s="255">
        <f>IF(ISNA(SUMIFS(INDEX('Model Performance Data'!$O$8:$DY$56,0,MATCH(CONCATENATE($J1488,O$6),'Model Performance Data'!$O$6:$DY$6,0)),'Model Performance Data'!$B$8:$B$56,$C1488,'Model Performance Data'!$C$8:$C$56,$D1488)),"-",SUMIFS(INDEX('Model Performance Data'!$O$8:$DY$56,0,MATCH(CONCATENATE($J1488,O$6),'Model Performance Data'!$O$6:$DY$6,0)),'Model Performance Data'!$B$8:$B$56,$C1488,'Model Performance Data'!$C$8:$C$56,$D1488))</f>
        <v>0</v>
      </c>
    </row>
    <row r="1489" spans="2:15" x14ac:dyDescent="0.35">
      <c r="B1489" s="37" t="s">
        <v>80</v>
      </c>
      <c r="C1489" s="38" t="str">
        <f>IF(ISBLANK('Model Performance Data'!$B$66),"-",'Model Performance Data'!$B$66)</f>
        <v>-</v>
      </c>
      <c r="D1489" s="38" t="str">
        <f>IF(ISBLANK('Model Performance Data'!$C$66),"-",'Model Performance Data'!$C$66)</f>
        <v>-</v>
      </c>
      <c r="E1489" s="38" t="str">
        <f>IF(ISBLANK('Model Performance Data'!$D$66),"-",'Model Performance Data'!$D$66)</f>
        <v>-</v>
      </c>
      <c r="F1489" s="38" t="str">
        <f>IF(ISBLANK('Model Performance Data'!$E$66),"-",'Model Performance Data'!$E$66)</f>
        <v>-</v>
      </c>
      <c r="G1489" s="38" t="str">
        <f>IF(ISBLANK('Model Performance Data'!$F$66),"-",'Model Performance Data'!$F$66)</f>
        <v>-</v>
      </c>
      <c r="H1489" s="253">
        <v>2</v>
      </c>
      <c r="I1489" s="253">
        <v>1</v>
      </c>
      <c r="J1489" s="37" t="str">
        <f t="shared" si="70"/>
        <v>21</v>
      </c>
      <c r="K1489" s="38" t="str">
        <f>IF(ISBLANK('Model Performance Data'!$L$66),"-",'Model Performance Data'!$L$66)</f>
        <v>-</v>
      </c>
      <c r="L1489" s="38" t="str">
        <f>IF(ISBLANK('Model Performance Data'!$K$66),"-",'Model Performance Data'!$K$66)</f>
        <v>-</v>
      </c>
      <c r="M1489" s="254">
        <f>IF(ISNA(SUMIFS(INDEX('Model Performance Data'!$O$8:$DY$56,0,MATCH(CONCATENATE($J1489,M$6),'Model Performance Data'!$O$6:$DY$6,0)),'Model Performance Data'!$B$8:$B$56,$C1489,'Model Performance Data'!$C$8:$C$56,$D1489)),"-",SUMIFS(INDEX('Model Performance Data'!$O$8:$DY$56,0,MATCH(CONCATENATE($J1489,M$6),'Model Performance Data'!$O$6:$DY$6,0)),'Model Performance Data'!$B$8:$B$56,$C1489,'Model Performance Data'!$C$8:$C$56,$D1489))</f>
        <v>0</v>
      </c>
      <c r="N1489" s="254">
        <f>IF(ISNA(SUMIFS(INDEX('Model Performance Data'!$O$8:$DY$56,0,MATCH(CONCATENATE($J1489,N$6),'Model Performance Data'!$O$6:$DY$6,0)),'Model Performance Data'!$B$8:$B$56,$C1489,'Model Performance Data'!$C$8:$C$56,$D1489)),"-",SUMIFS(INDEX('Model Performance Data'!$O$8:$DY$56,0,MATCH(CONCATENATE($J1489,N$6),'Model Performance Data'!$O$6:$DY$6,0)),'Model Performance Data'!$B$8:$B$56,$C1489,'Model Performance Data'!$C$8:$C$56,$D1489))</f>
        <v>0</v>
      </c>
      <c r="O1489" s="255">
        <f>IF(ISNA(SUMIFS(INDEX('Model Performance Data'!$O$8:$DY$56,0,MATCH(CONCATENATE($J1489,O$6),'Model Performance Data'!$O$6:$DY$6,0)),'Model Performance Data'!$B$8:$B$56,$C1489,'Model Performance Data'!$C$8:$C$56,$D1489)),"-",SUMIFS(INDEX('Model Performance Data'!$O$8:$DY$56,0,MATCH(CONCATENATE($J1489,O$6),'Model Performance Data'!$O$6:$DY$6,0)),'Model Performance Data'!$B$8:$B$56,$C1489,'Model Performance Data'!$C$8:$C$56,$D1489))</f>
        <v>0</v>
      </c>
    </row>
    <row r="1490" spans="2:15" x14ac:dyDescent="0.35">
      <c r="B1490" s="37" t="s">
        <v>80</v>
      </c>
      <c r="C1490" s="38" t="str">
        <f>IF(ISBLANK('Model Performance Data'!$B$66),"-",'Model Performance Data'!$B$66)</f>
        <v>-</v>
      </c>
      <c r="D1490" s="38" t="str">
        <f>IF(ISBLANK('Model Performance Data'!$C$66),"-",'Model Performance Data'!$C$66)</f>
        <v>-</v>
      </c>
      <c r="E1490" s="38" t="str">
        <f>IF(ISBLANK('Model Performance Data'!$D$66),"-",'Model Performance Data'!$D$66)</f>
        <v>-</v>
      </c>
      <c r="F1490" s="38" t="str">
        <f>IF(ISBLANK('Model Performance Data'!$E$66),"-",'Model Performance Data'!$E$66)</f>
        <v>-</v>
      </c>
      <c r="G1490" s="38" t="str">
        <f>IF(ISBLANK('Model Performance Data'!$F$66),"-",'Model Performance Data'!$F$66)</f>
        <v>-</v>
      </c>
      <c r="H1490" s="253">
        <v>2</v>
      </c>
      <c r="I1490" s="253">
        <v>2</v>
      </c>
      <c r="J1490" s="37" t="str">
        <f t="shared" si="70"/>
        <v>22</v>
      </c>
      <c r="K1490" s="38" t="str">
        <f>IF(ISBLANK('Model Performance Data'!$L$66),"-",'Model Performance Data'!$L$66)</f>
        <v>-</v>
      </c>
      <c r="L1490" s="38" t="str">
        <f>IF(ISBLANK('Model Performance Data'!$K$66),"-",'Model Performance Data'!$K$66)</f>
        <v>-</v>
      </c>
      <c r="M1490" s="254">
        <f>IF(ISNA(SUMIFS(INDEX('Model Performance Data'!$O$8:$DY$56,0,MATCH(CONCATENATE($J1490,M$6),'Model Performance Data'!$O$6:$DY$6,0)),'Model Performance Data'!$B$8:$B$56,$C1490,'Model Performance Data'!$C$8:$C$56,$D1490)),"-",SUMIFS(INDEX('Model Performance Data'!$O$8:$DY$56,0,MATCH(CONCATENATE($J1490,M$6),'Model Performance Data'!$O$6:$DY$6,0)),'Model Performance Data'!$B$8:$B$56,$C1490,'Model Performance Data'!$C$8:$C$56,$D1490))</f>
        <v>0</v>
      </c>
      <c r="N1490" s="254">
        <f>IF(ISNA(SUMIFS(INDEX('Model Performance Data'!$O$8:$DY$56,0,MATCH(CONCATENATE($J1490,N$6),'Model Performance Data'!$O$6:$DY$6,0)),'Model Performance Data'!$B$8:$B$56,$C1490,'Model Performance Data'!$C$8:$C$56,$D1490)),"-",SUMIFS(INDEX('Model Performance Data'!$O$8:$DY$56,0,MATCH(CONCATENATE($J1490,N$6),'Model Performance Data'!$O$6:$DY$6,0)),'Model Performance Data'!$B$8:$B$56,$C1490,'Model Performance Data'!$C$8:$C$56,$D1490))</f>
        <v>0</v>
      </c>
      <c r="O1490" s="255">
        <f>IF(ISNA(SUMIFS(INDEX('Model Performance Data'!$O$8:$DY$56,0,MATCH(CONCATENATE($J1490,O$6),'Model Performance Data'!$O$6:$DY$6,0)),'Model Performance Data'!$B$8:$B$56,$C1490,'Model Performance Data'!$C$8:$C$56,$D1490)),"-",SUMIFS(INDEX('Model Performance Data'!$O$8:$DY$56,0,MATCH(CONCATENATE($J1490,O$6),'Model Performance Data'!$O$6:$DY$6,0)),'Model Performance Data'!$B$8:$B$56,$C1490,'Model Performance Data'!$C$8:$C$56,$D1490))</f>
        <v>0</v>
      </c>
    </row>
    <row r="1491" spans="2:15" x14ac:dyDescent="0.35">
      <c r="B1491" s="37" t="s">
        <v>80</v>
      </c>
      <c r="C1491" s="38" t="str">
        <f>IF(ISBLANK('Model Performance Data'!$B$66),"-",'Model Performance Data'!$B$66)</f>
        <v>-</v>
      </c>
      <c r="D1491" s="38" t="str">
        <f>IF(ISBLANK('Model Performance Data'!$C$66),"-",'Model Performance Data'!$C$66)</f>
        <v>-</v>
      </c>
      <c r="E1491" s="38" t="str">
        <f>IF(ISBLANK('Model Performance Data'!$D$66),"-",'Model Performance Data'!$D$66)</f>
        <v>-</v>
      </c>
      <c r="F1491" s="38" t="str">
        <f>IF(ISBLANK('Model Performance Data'!$E$66),"-",'Model Performance Data'!$E$66)</f>
        <v>-</v>
      </c>
      <c r="G1491" s="38" t="str">
        <f>IF(ISBLANK('Model Performance Data'!$F$66),"-",'Model Performance Data'!$F$66)</f>
        <v>-</v>
      </c>
      <c r="H1491" s="253">
        <v>2</v>
      </c>
      <c r="I1491" s="253">
        <v>3</v>
      </c>
      <c r="J1491" s="37" t="str">
        <f t="shared" si="70"/>
        <v>23</v>
      </c>
      <c r="K1491" s="38" t="str">
        <f>IF(ISBLANK('Model Performance Data'!$L$66),"-",'Model Performance Data'!$L$66)</f>
        <v>-</v>
      </c>
      <c r="L1491" s="38" t="str">
        <f>IF(ISBLANK('Model Performance Data'!$K$66),"-",'Model Performance Data'!$K$66)</f>
        <v>-</v>
      </c>
      <c r="M1491" s="254">
        <f>IF(ISNA(SUMIFS(INDEX('Model Performance Data'!$O$8:$DY$56,0,MATCH(CONCATENATE($J1491,M$6),'Model Performance Data'!$O$6:$DY$6,0)),'Model Performance Data'!$B$8:$B$56,$C1491,'Model Performance Data'!$C$8:$C$56,$D1491)),"-",SUMIFS(INDEX('Model Performance Data'!$O$8:$DY$56,0,MATCH(CONCATENATE($J1491,M$6),'Model Performance Data'!$O$6:$DY$6,0)),'Model Performance Data'!$B$8:$B$56,$C1491,'Model Performance Data'!$C$8:$C$56,$D1491))</f>
        <v>0</v>
      </c>
      <c r="N1491" s="254">
        <f>IF(ISNA(SUMIFS(INDEX('Model Performance Data'!$O$8:$DY$56,0,MATCH(CONCATENATE($J1491,N$6),'Model Performance Data'!$O$6:$DY$6,0)),'Model Performance Data'!$B$8:$B$56,$C1491,'Model Performance Data'!$C$8:$C$56,$D1491)),"-",SUMIFS(INDEX('Model Performance Data'!$O$8:$DY$56,0,MATCH(CONCATENATE($J1491,N$6),'Model Performance Data'!$O$6:$DY$6,0)),'Model Performance Data'!$B$8:$B$56,$C1491,'Model Performance Data'!$C$8:$C$56,$D1491))</f>
        <v>0</v>
      </c>
      <c r="O1491" s="255">
        <f>IF(ISNA(SUMIFS(INDEX('Model Performance Data'!$O$8:$DY$56,0,MATCH(CONCATENATE($J1491,O$6),'Model Performance Data'!$O$6:$DY$6,0)),'Model Performance Data'!$B$8:$B$56,$C1491,'Model Performance Data'!$C$8:$C$56,$D1491)),"-",SUMIFS(INDEX('Model Performance Data'!$O$8:$DY$56,0,MATCH(CONCATENATE($J1491,O$6),'Model Performance Data'!$O$6:$DY$6,0)),'Model Performance Data'!$B$8:$B$56,$C1491,'Model Performance Data'!$C$8:$C$56,$D1491))</f>
        <v>0</v>
      </c>
    </row>
    <row r="1492" spans="2:15" x14ac:dyDescent="0.35">
      <c r="B1492" s="37" t="s">
        <v>80</v>
      </c>
      <c r="C1492" s="38" t="str">
        <f>IF(ISBLANK('Model Performance Data'!$B$66),"-",'Model Performance Data'!$B$66)</f>
        <v>-</v>
      </c>
      <c r="D1492" s="38" t="str">
        <f>IF(ISBLANK('Model Performance Data'!$C$66),"-",'Model Performance Data'!$C$66)</f>
        <v>-</v>
      </c>
      <c r="E1492" s="38" t="str">
        <f>IF(ISBLANK('Model Performance Data'!$D$66),"-",'Model Performance Data'!$D$66)</f>
        <v>-</v>
      </c>
      <c r="F1492" s="38" t="str">
        <f>IF(ISBLANK('Model Performance Data'!$E$66),"-",'Model Performance Data'!$E$66)</f>
        <v>-</v>
      </c>
      <c r="G1492" s="38" t="str">
        <f>IF(ISBLANK('Model Performance Data'!$F$66),"-",'Model Performance Data'!$F$66)</f>
        <v>-</v>
      </c>
      <c r="H1492" s="253">
        <v>2</v>
      </c>
      <c r="I1492" s="253">
        <v>4</v>
      </c>
      <c r="J1492" s="37" t="str">
        <f t="shared" si="70"/>
        <v>24</v>
      </c>
      <c r="K1492" s="38" t="str">
        <f>IF(ISBLANK('Model Performance Data'!$L$66),"-",'Model Performance Data'!$L$66)</f>
        <v>-</v>
      </c>
      <c r="L1492" s="38" t="str">
        <f>IF(ISBLANK('Model Performance Data'!$K$66),"-",'Model Performance Data'!$K$66)</f>
        <v>-</v>
      </c>
      <c r="M1492" s="254">
        <f>IF(ISNA(SUMIFS(INDEX('Model Performance Data'!$O$8:$DY$56,0,MATCH(CONCATENATE($J1492,M$6),'Model Performance Data'!$O$6:$DY$6,0)),'Model Performance Data'!$B$8:$B$56,$C1492,'Model Performance Data'!$C$8:$C$56,$D1492)),"-",SUMIFS(INDEX('Model Performance Data'!$O$8:$DY$56,0,MATCH(CONCATENATE($J1492,M$6),'Model Performance Data'!$O$6:$DY$6,0)),'Model Performance Data'!$B$8:$B$56,$C1492,'Model Performance Data'!$C$8:$C$56,$D1492))</f>
        <v>0</v>
      </c>
      <c r="N1492" s="254">
        <f>IF(ISNA(SUMIFS(INDEX('Model Performance Data'!$O$8:$DY$56,0,MATCH(CONCATENATE($J1492,N$6),'Model Performance Data'!$O$6:$DY$6,0)),'Model Performance Data'!$B$8:$B$56,$C1492,'Model Performance Data'!$C$8:$C$56,$D1492)),"-",SUMIFS(INDEX('Model Performance Data'!$O$8:$DY$56,0,MATCH(CONCATENATE($J1492,N$6),'Model Performance Data'!$O$6:$DY$6,0)),'Model Performance Data'!$B$8:$B$56,$C1492,'Model Performance Data'!$C$8:$C$56,$D1492))</f>
        <v>0</v>
      </c>
      <c r="O1492" s="255">
        <f>IF(ISNA(SUMIFS(INDEX('Model Performance Data'!$O$8:$DY$56,0,MATCH(CONCATENATE($J1492,O$6),'Model Performance Data'!$O$6:$DY$6,0)),'Model Performance Data'!$B$8:$B$56,$C1492,'Model Performance Data'!$C$8:$C$56,$D1492)),"-",SUMIFS(INDEX('Model Performance Data'!$O$8:$DY$56,0,MATCH(CONCATENATE($J1492,O$6),'Model Performance Data'!$O$6:$DY$6,0)),'Model Performance Data'!$B$8:$B$56,$C1492,'Model Performance Data'!$C$8:$C$56,$D1492))</f>
        <v>0</v>
      </c>
    </row>
    <row r="1493" spans="2:15" x14ac:dyDescent="0.35">
      <c r="B1493" s="37" t="s">
        <v>80</v>
      </c>
      <c r="C1493" s="38" t="str">
        <f>IF(ISBLANK('Model Performance Data'!$B$66),"-",'Model Performance Data'!$B$66)</f>
        <v>-</v>
      </c>
      <c r="D1493" s="38" t="str">
        <f>IF(ISBLANK('Model Performance Data'!$C$66),"-",'Model Performance Data'!$C$66)</f>
        <v>-</v>
      </c>
      <c r="E1493" s="38" t="str">
        <f>IF(ISBLANK('Model Performance Data'!$D$66),"-",'Model Performance Data'!$D$66)</f>
        <v>-</v>
      </c>
      <c r="F1493" s="38" t="str">
        <f>IF(ISBLANK('Model Performance Data'!$E$66),"-",'Model Performance Data'!$E$66)</f>
        <v>-</v>
      </c>
      <c r="G1493" s="38" t="str">
        <f>IF(ISBLANK('Model Performance Data'!$F$66),"-",'Model Performance Data'!$F$66)</f>
        <v>-</v>
      </c>
      <c r="H1493" s="253">
        <v>2</v>
      </c>
      <c r="I1493" s="253">
        <v>5</v>
      </c>
      <c r="J1493" s="37" t="str">
        <f t="shared" si="70"/>
        <v>25</v>
      </c>
      <c r="K1493" s="38" t="str">
        <f>IF(ISBLANK('Model Performance Data'!$L$66),"-",'Model Performance Data'!$L$66)</f>
        <v>-</v>
      </c>
      <c r="L1493" s="38" t="str">
        <f>IF(ISBLANK('Model Performance Data'!$K$66),"-",'Model Performance Data'!$K$66)</f>
        <v>-</v>
      </c>
      <c r="M1493" s="254">
        <f>IF(ISNA(SUMIFS(INDEX('Model Performance Data'!$O$8:$DY$56,0,MATCH(CONCATENATE($J1493,M$6),'Model Performance Data'!$O$6:$DY$6,0)),'Model Performance Data'!$B$8:$B$56,$C1493,'Model Performance Data'!$C$8:$C$56,$D1493)),"-",SUMIFS(INDEX('Model Performance Data'!$O$8:$DY$56,0,MATCH(CONCATENATE($J1493,M$6),'Model Performance Data'!$O$6:$DY$6,0)),'Model Performance Data'!$B$8:$B$56,$C1493,'Model Performance Data'!$C$8:$C$56,$D1493))</f>
        <v>0</v>
      </c>
      <c r="N1493" s="254">
        <f>IF(ISNA(SUMIFS(INDEX('Model Performance Data'!$O$8:$DY$56,0,MATCH(CONCATENATE($J1493,N$6),'Model Performance Data'!$O$6:$DY$6,0)),'Model Performance Data'!$B$8:$B$56,$C1493,'Model Performance Data'!$C$8:$C$56,$D1493)),"-",SUMIFS(INDEX('Model Performance Data'!$O$8:$DY$56,0,MATCH(CONCATENATE($J1493,N$6),'Model Performance Data'!$O$6:$DY$6,0)),'Model Performance Data'!$B$8:$B$56,$C1493,'Model Performance Data'!$C$8:$C$56,$D1493))</f>
        <v>0</v>
      </c>
      <c r="O1493" s="255">
        <f>IF(ISNA(SUMIFS(INDEX('Model Performance Data'!$O$8:$DY$56,0,MATCH(CONCATENATE($J1493,O$6),'Model Performance Data'!$O$6:$DY$6,0)),'Model Performance Data'!$B$8:$B$56,$C1493,'Model Performance Data'!$C$8:$C$56,$D1493)),"-",SUMIFS(INDEX('Model Performance Data'!$O$8:$DY$56,0,MATCH(CONCATENATE($J1493,O$6),'Model Performance Data'!$O$6:$DY$6,0)),'Model Performance Data'!$B$8:$B$56,$C1493,'Model Performance Data'!$C$8:$C$56,$D1493))</f>
        <v>0</v>
      </c>
    </row>
    <row r="1494" spans="2:15" x14ac:dyDescent="0.35">
      <c r="B1494" s="37" t="s">
        <v>80</v>
      </c>
      <c r="C1494" s="38" t="str">
        <f>IF(ISBLANK('Model Performance Data'!$B$66),"-",'Model Performance Data'!$B$66)</f>
        <v>-</v>
      </c>
      <c r="D1494" s="38" t="str">
        <f>IF(ISBLANK('Model Performance Data'!$C$66),"-",'Model Performance Data'!$C$66)</f>
        <v>-</v>
      </c>
      <c r="E1494" s="38" t="str">
        <f>IF(ISBLANK('Model Performance Data'!$D$66),"-",'Model Performance Data'!$D$66)</f>
        <v>-</v>
      </c>
      <c r="F1494" s="38" t="str">
        <f>IF(ISBLANK('Model Performance Data'!$E$66),"-",'Model Performance Data'!$E$66)</f>
        <v>-</v>
      </c>
      <c r="G1494" s="38" t="str">
        <f>IF(ISBLANK('Model Performance Data'!$F$66),"-",'Model Performance Data'!$F$66)</f>
        <v>-</v>
      </c>
      <c r="H1494" s="253">
        <v>2</v>
      </c>
      <c r="I1494" s="253" t="s">
        <v>65</v>
      </c>
      <c r="J1494" s="37" t="str">
        <f t="shared" si="70"/>
        <v>2Goal</v>
      </c>
      <c r="K1494" s="38" t="str">
        <f>IF(ISBLANK('Model Performance Data'!$L$66),"-",'Model Performance Data'!$L$66)</f>
        <v>-</v>
      </c>
      <c r="L1494" s="38" t="str">
        <f>IF(ISBLANK('Model Performance Data'!$K$66),"-",'Model Performance Data'!$K$66)</f>
        <v>-</v>
      </c>
      <c r="M1494" s="254" t="str">
        <f>IF(ISNA(SUMIFS(INDEX('Model Performance Data'!$O$8:$DY$56,0,MATCH(CONCATENATE($J1494,M$6),'Model Performance Data'!$O$6:$DY$6,0)),'Model Performance Data'!$B$8:$B$56,$C1494,'Model Performance Data'!$C$8:$C$56,$D1494)),"-",SUMIFS(INDEX('Model Performance Data'!$O$8:$DY$56,0,MATCH(CONCATENATE($J1494,M$6),'Model Performance Data'!$O$6:$DY$6,0)),'Model Performance Data'!$B$8:$B$56,$C1494,'Model Performance Data'!$C$8:$C$56,$D1494))</f>
        <v>-</v>
      </c>
      <c r="N1494" s="254" t="str">
        <f>IF(ISNA(SUMIFS(INDEX('Model Performance Data'!$O$8:$DY$56,0,MATCH(CONCATENATE($J1494,N$6),'Model Performance Data'!$O$6:$DY$6,0)),'Model Performance Data'!$B$8:$B$56,$C1494,'Model Performance Data'!$C$8:$C$56,$D1494)),"-",SUMIFS(INDEX('Model Performance Data'!$O$8:$DY$56,0,MATCH(CONCATENATE($J1494,N$6),'Model Performance Data'!$O$6:$DY$6,0)),'Model Performance Data'!$B$8:$B$56,$C1494,'Model Performance Data'!$C$8:$C$56,$D1494))</f>
        <v>-</v>
      </c>
      <c r="O1494" s="255">
        <f>IF(ISNA(SUMIFS(INDEX('Model Performance Data'!$O$8:$DY$56,0,MATCH(CONCATENATE($J1494,O$6),'Model Performance Data'!$O$6:$DY$6,0)),'Model Performance Data'!$B$8:$B$56,$C1494,'Model Performance Data'!$C$8:$C$56,$D1494)),"-",SUMIFS(INDEX('Model Performance Data'!$O$8:$DY$56,0,MATCH(CONCATENATE($J1494,O$6),'Model Performance Data'!$O$6:$DY$6,0)),'Model Performance Data'!$B$8:$B$56,$C1494,'Model Performance Data'!$C$8:$C$56,$D1494))</f>
        <v>0</v>
      </c>
    </row>
    <row r="1495" spans="2:15" x14ac:dyDescent="0.35">
      <c r="B1495" s="37" t="s">
        <v>80</v>
      </c>
      <c r="C1495" s="38" t="str">
        <f>IF(ISBLANK('Model Performance Data'!$B$66),"-",'Model Performance Data'!$B$66)</f>
        <v>-</v>
      </c>
      <c r="D1495" s="38" t="str">
        <f>IF(ISBLANK('Model Performance Data'!$C$66),"-",'Model Performance Data'!$C$66)</f>
        <v>-</v>
      </c>
      <c r="E1495" s="38" t="str">
        <f>IF(ISBLANK('Model Performance Data'!$D$66),"-",'Model Performance Data'!$D$66)</f>
        <v>-</v>
      </c>
      <c r="F1495" s="38" t="str">
        <f>IF(ISBLANK('Model Performance Data'!$E$66),"-",'Model Performance Data'!$E$66)</f>
        <v>-</v>
      </c>
      <c r="G1495" s="38" t="str">
        <f>IF(ISBLANK('Model Performance Data'!$F$66),"-",'Model Performance Data'!$F$66)</f>
        <v>-</v>
      </c>
      <c r="H1495" s="253">
        <v>3</v>
      </c>
      <c r="I1495" s="253">
        <v>1</v>
      </c>
      <c r="J1495" s="37" t="str">
        <f t="shared" si="70"/>
        <v>31</v>
      </c>
      <c r="K1495" s="38" t="str">
        <f>IF(ISBLANK('Model Performance Data'!$L$66),"-",'Model Performance Data'!$L$66)</f>
        <v>-</v>
      </c>
      <c r="L1495" s="38" t="str">
        <f>IF(ISBLANK('Model Performance Data'!$K$66),"-",'Model Performance Data'!$K$66)</f>
        <v>-</v>
      </c>
      <c r="M1495" s="254">
        <f>IF(ISNA(SUMIFS(INDEX('Model Performance Data'!$O$8:$DY$56,0,MATCH(CONCATENATE($J1495,M$6),'Model Performance Data'!$O$6:$DY$6,0)),'Model Performance Data'!$B$8:$B$56,$C1495,'Model Performance Data'!$C$8:$C$56,$D1495)),"-",SUMIFS(INDEX('Model Performance Data'!$O$8:$DY$56,0,MATCH(CONCATENATE($J1495,M$6),'Model Performance Data'!$O$6:$DY$6,0)),'Model Performance Data'!$B$8:$B$56,$C1495,'Model Performance Data'!$C$8:$C$56,$D1495))</f>
        <v>0</v>
      </c>
      <c r="N1495" s="254">
        <f>IF(ISNA(SUMIFS(INDEX('Model Performance Data'!$O$8:$DY$56,0,MATCH(CONCATENATE($J1495,N$6),'Model Performance Data'!$O$6:$DY$6,0)),'Model Performance Data'!$B$8:$B$56,$C1495,'Model Performance Data'!$C$8:$C$56,$D1495)),"-",SUMIFS(INDEX('Model Performance Data'!$O$8:$DY$56,0,MATCH(CONCATENATE($J1495,N$6),'Model Performance Data'!$O$6:$DY$6,0)),'Model Performance Data'!$B$8:$B$56,$C1495,'Model Performance Data'!$C$8:$C$56,$D1495))</f>
        <v>0</v>
      </c>
      <c r="O1495" s="255">
        <f>IF(ISNA(SUMIFS(INDEX('Model Performance Data'!$O$8:$DY$56,0,MATCH(CONCATENATE($J1495,O$6),'Model Performance Data'!$O$6:$DY$6,0)),'Model Performance Data'!$B$8:$B$56,$C1495,'Model Performance Data'!$C$8:$C$56,$D1495)),"-",SUMIFS(INDEX('Model Performance Data'!$O$8:$DY$56,0,MATCH(CONCATENATE($J1495,O$6),'Model Performance Data'!$O$6:$DY$6,0)),'Model Performance Data'!$B$8:$B$56,$C1495,'Model Performance Data'!$C$8:$C$56,$D1495))</f>
        <v>0</v>
      </c>
    </row>
    <row r="1496" spans="2:15" x14ac:dyDescent="0.35">
      <c r="B1496" s="37" t="s">
        <v>80</v>
      </c>
      <c r="C1496" s="38" t="str">
        <f>IF(ISBLANK('Model Performance Data'!$B$66),"-",'Model Performance Data'!$B$66)</f>
        <v>-</v>
      </c>
      <c r="D1496" s="38" t="str">
        <f>IF(ISBLANK('Model Performance Data'!$C$66),"-",'Model Performance Data'!$C$66)</f>
        <v>-</v>
      </c>
      <c r="E1496" s="38" t="str">
        <f>IF(ISBLANK('Model Performance Data'!$D$66),"-",'Model Performance Data'!$D$66)</f>
        <v>-</v>
      </c>
      <c r="F1496" s="38" t="str">
        <f>IF(ISBLANK('Model Performance Data'!$E$66),"-",'Model Performance Data'!$E$66)</f>
        <v>-</v>
      </c>
      <c r="G1496" s="38" t="str">
        <f>IF(ISBLANK('Model Performance Data'!$F$66),"-",'Model Performance Data'!$F$66)</f>
        <v>-</v>
      </c>
      <c r="H1496" s="253">
        <v>3</v>
      </c>
      <c r="I1496" s="253">
        <v>2</v>
      </c>
      <c r="J1496" s="37" t="str">
        <f t="shared" si="70"/>
        <v>32</v>
      </c>
      <c r="K1496" s="38" t="str">
        <f>IF(ISBLANK('Model Performance Data'!$L$66),"-",'Model Performance Data'!$L$66)</f>
        <v>-</v>
      </c>
      <c r="L1496" s="38" t="str">
        <f>IF(ISBLANK('Model Performance Data'!$K$66),"-",'Model Performance Data'!$K$66)</f>
        <v>-</v>
      </c>
      <c r="M1496" s="254">
        <f>IF(ISNA(SUMIFS(INDEX('Model Performance Data'!$O$8:$DY$56,0,MATCH(CONCATENATE($J1496,M$6),'Model Performance Data'!$O$6:$DY$6,0)),'Model Performance Data'!$B$8:$B$56,$C1496,'Model Performance Data'!$C$8:$C$56,$D1496)),"-",SUMIFS(INDEX('Model Performance Data'!$O$8:$DY$56,0,MATCH(CONCATENATE($J1496,M$6),'Model Performance Data'!$O$6:$DY$6,0)),'Model Performance Data'!$B$8:$B$56,$C1496,'Model Performance Data'!$C$8:$C$56,$D1496))</f>
        <v>0</v>
      </c>
      <c r="N1496" s="254">
        <f>IF(ISNA(SUMIFS(INDEX('Model Performance Data'!$O$8:$DY$56,0,MATCH(CONCATENATE($J1496,N$6),'Model Performance Data'!$O$6:$DY$6,0)),'Model Performance Data'!$B$8:$B$56,$C1496,'Model Performance Data'!$C$8:$C$56,$D1496)),"-",SUMIFS(INDEX('Model Performance Data'!$O$8:$DY$56,0,MATCH(CONCATENATE($J1496,N$6),'Model Performance Data'!$O$6:$DY$6,0)),'Model Performance Data'!$B$8:$B$56,$C1496,'Model Performance Data'!$C$8:$C$56,$D1496))</f>
        <v>0</v>
      </c>
      <c r="O1496" s="255">
        <f>IF(ISNA(SUMIFS(INDEX('Model Performance Data'!$O$8:$DY$56,0,MATCH(CONCATENATE($J1496,O$6),'Model Performance Data'!$O$6:$DY$6,0)),'Model Performance Data'!$B$8:$B$56,$C1496,'Model Performance Data'!$C$8:$C$56,$D1496)),"-",SUMIFS(INDEX('Model Performance Data'!$O$8:$DY$56,0,MATCH(CONCATENATE($J1496,O$6),'Model Performance Data'!$O$6:$DY$6,0)),'Model Performance Data'!$B$8:$B$56,$C1496,'Model Performance Data'!$C$8:$C$56,$D1496))</f>
        <v>0</v>
      </c>
    </row>
    <row r="1497" spans="2:15" x14ac:dyDescent="0.35">
      <c r="B1497" s="37" t="s">
        <v>80</v>
      </c>
      <c r="C1497" s="38" t="str">
        <f>IF(ISBLANK('Model Performance Data'!$B$66),"-",'Model Performance Data'!$B$66)</f>
        <v>-</v>
      </c>
      <c r="D1497" s="38" t="str">
        <f>IF(ISBLANK('Model Performance Data'!$C$66),"-",'Model Performance Data'!$C$66)</f>
        <v>-</v>
      </c>
      <c r="E1497" s="38" t="str">
        <f>IF(ISBLANK('Model Performance Data'!$D$66),"-",'Model Performance Data'!$D$66)</f>
        <v>-</v>
      </c>
      <c r="F1497" s="38" t="str">
        <f>IF(ISBLANK('Model Performance Data'!$E$66),"-",'Model Performance Data'!$E$66)</f>
        <v>-</v>
      </c>
      <c r="G1497" s="38" t="str">
        <f>IF(ISBLANK('Model Performance Data'!$F$66),"-",'Model Performance Data'!$F$66)</f>
        <v>-</v>
      </c>
      <c r="H1497" s="253">
        <v>3</v>
      </c>
      <c r="I1497" s="253">
        <v>3</v>
      </c>
      <c r="J1497" s="37" t="str">
        <f t="shared" si="70"/>
        <v>33</v>
      </c>
      <c r="K1497" s="38" t="str">
        <f>IF(ISBLANK('Model Performance Data'!$L$66),"-",'Model Performance Data'!$L$66)</f>
        <v>-</v>
      </c>
      <c r="L1497" s="38" t="str">
        <f>IF(ISBLANK('Model Performance Data'!$K$66),"-",'Model Performance Data'!$K$66)</f>
        <v>-</v>
      </c>
      <c r="M1497" s="254">
        <f>IF(ISNA(SUMIFS(INDEX('Model Performance Data'!$O$8:$DY$56,0,MATCH(CONCATENATE($J1497,M$6),'Model Performance Data'!$O$6:$DY$6,0)),'Model Performance Data'!$B$8:$B$56,$C1497,'Model Performance Data'!$C$8:$C$56,$D1497)),"-",SUMIFS(INDEX('Model Performance Data'!$O$8:$DY$56,0,MATCH(CONCATENATE($J1497,M$6),'Model Performance Data'!$O$6:$DY$6,0)),'Model Performance Data'!$B$8:$B$56,$C1497,'Model Performance Data'!$C$8:$C$56,$D1497))</f>
        <v>0</v>
      </c>
      <c r="N1497" s="254">
        <f>IF(ISNA(SUMIFS(INDEX('Model Performance Data'!$O$8:$DY$56,0,MATCH(CONCATENATE($J1497,N$6),'Model Performance Data'!$O$6:$DY$6,0)),'Model Performance Data'!$B$8:$B$56,$C1497,'Model Performance Data'!$C$8:$C$56,$D1497)),"-",SUMIFS(INDEX('Model Performance Data'!$O$8:$DY$56,0,MATCH(CONCATENATE($J1497,N$6),'Model Performance Data'!$O$6:$DY$6,0)),'Model Performance Data'!$B$8:$B$56,$C1497,'Model Performance Data'!$C$8:$C$56,$D1497))</f>
        <v>0</v>
      </c>
      <c r="O1497" s="255">
        <f>IF(ISNA(SUMIFS(INDEX('Model Performance Data'!$O$8:$DY$56,0,MATCH(CONCATENATE($J1497,O$6),'Model Performance Data'!$O$6:$DY$6,0)),'Model Performance Data'!$B$8:$B$56,$C1497,'Model Performance Data'!$C$8:$C$56,$D1497)),"-",SUMIFS(INDEX('Model Performance Data'!$O$8:$DY$56,0,MATCH(CONCATENATE($J1497,O$6),'Model Performance Data'!$O$6:$DY$6,0)),'Model Performance Data'!$B$8:$B$56,$C1497,'Model Performance Data'!$C$8:$C$56,$D1497))</f>
        <v>0</v>
      </c>
    </row>
    <row r="1498" spans="2:15" x14ac:dyDescent="0.35">
      <c r="B1498" s="37" t="s">
        <v>80</v>
      </c>
      <c r="C1498" s="38" t="str">
        <f>IF(ISBLANK('Model Performance Data'!$B$66),"-",'Model Performance Data'!$B$66)</f>
        <v>-</v>
      </c>
      <c r="D1498" s="38" t="str">
        <f>IF(ISBLANK('Model Performance Data'!$C$66),"-",'Model Performance Data'!$C$66)</f>
        <v>-</v>
      </c>
      <c r="E1498" s="38" t="str">
        <f>IF(ISBLANK('Model Performance Data'!$D$66),"-",'Model Performance Data'!$D$66)</f>
        <v>-</v>
      </c>
      <c r="F1498" s="38" t="str">
        <f>IF(ISBLANK('Model Performance Data'!$E$66),"-",'Model Performance Data'!$E$66)</f>
        <v>-</v>
      </c>
      <c r="G1498" s="38" t="str">
        <f>IF(ISBLANK('Model Performance Data'!$F$66),"-",'Model Performance Data'!$F$66)</f>
        <v>-</v>
      </c>
      <c r="H1498" s="253">
        <v>3</v>
      </c>
      <c r="I1498" s="253">
        <v>4</v>
      </c>
      <c r="J1498" s="37" t="str">
        <f t="shared" si="70"/>
        <v>34</v>
      </c>
      <c r="K1498" s="38" t="str">
        <f>IF(ISBLANK('Model Performance Data'!$L$66),"-",'Model Performance Data'!$L$66)</f>
        <v>-</v>
      </c>
      <c r="L1498" s="38" t="str">
        <f>IF(ISBLANK('Model Performance Data'!$K$66),"-",'Model Performance Data'!$K$66)</f>
        <v>-</v>
      </c>
      <c r="M1498" s="254">
        <f>IF(ISNA(SUMIFS(INDEX('Model Performance Data'!$O$8:$DY$56,0,MATCH(CONCATENATE($J1498,M$6),'Model Performance Data'!$O$6:$DY$6,0)),'Model Performance Data'!$B$8:$B$56,$C1498,'Model Performance Data'!$C$8:$C$56,$D1498)),"-",SUMIFS(INDEX('Model Performance Data'!$O$8:$DY$56,0,MATCH(CONCATENATE($J1498,M$6),'Model Performance Data'!$O$6:$DY$6,0)),'Model Performance Data'!$B$8:$B$56,$C1498,'Model Performance Data'!$C$8:$C$56,$D1498))</f>
        <v>0</v>
      </c>
      <c r="N1498" s="254">
        <f>IF(ISNA(SUMIFS(INDEX('Model Performance Data'!$O$8:$DY$56,0,MATCH(CONCATENATE($J1498,N$6),'Model Performance Data'!$O$6:$DY$6,0)),'Model Performance Data'!$B$8:$B$56,$C1498,'Model Performance Data'!$C$8:$C$56,$D1498)),"-",SUMIFS(INDEX('Model Performance Data'!$O$8:$DY$56,0,MATCH(CONCATENATE($J1498,N$6),'Model Performance Data'!$O$6:$DY$6,0)),'Model Performance Data'!$B$8:$B$56,$C1498,'Model Performance Data'!$C$8:$C$56,$D1498))</f>
        <v>0</v>
      </c>
      <c r="O1498" s="255">
        <f>IF(ISNA(SUMIFS(INDEX('Model Performance Data'!$O$8:$DY$56,0,MATCH(CONCATENATE($J1498,O$6),'Model Performance Data'!$O$6:$DY$6,0)),'Model Performance Data'!$B$8:$B$56,$C1498,'Model Performance Data'!$C$8:$C$56,$D1498)),"-",SUMIFS(INDEX('Model Performance Data'!$O$8:$DY$56,0,MATCH(CONCATENATE($J1498,O$6),'Model Performance Data'!$O$6:$DY$6,0)),'Model Performance Data'!$B$8:$B$56,$C1498,'Model Performance Data'!$C$8:$C$56,$D1498))</f>
        <v>0</v>
      </c>
    </row>
    <row r="1499" spans="2:15" x14ac:dyDescent="0.35">
      <c r="B1499" s="37" t="s">
        <v>80</v>
      </c>
      <c r="C1499" s="38" t="str">
        <f>IF(ISBLANK('Model Performance Data'!$B$66),"-",'Model Performance Data'!$B$66)</f>
        <v>-</v>
      </c>
      <c r="D1499" s="38" t="str">
        <f>IF(ISBLANK('Model Performance Data'!$C$66),"-",'Model Performance Data'!$C$66)</f>
        <v>-</v>
      </c>
      <c r="E1499" s="38" t="str">
        <f>IF(ISBLANK('Model Performance Data'!$D$66),"-",'Model Performance Data'!$D$66)</f>
        <v>-</v>
      </c>
      <c r="F1499" s="38" t="str">
        <f>IF(ISBLANK('Model Performance Data'!$E$66),"-",'Model Performance Data'!$E$66)</f>
        <v>-</v>
      </c>
      <c r="G1499" s="38" t="str">
        <f>IF(ISBLANK('Model Performance Data'!$F$66),"-",'Model Performance Data'!$F$66)</f>
        <v>-</v>
      </c>
      <c r="H1499" s="253">
        <v>3</v>
      </c>
      <c r="I1499" s="253">
        <v>5</v>
      </c>
      <c r="J1499" s="37" t="str">
        <f t="shared" si="70"/>
        <v>35</v>
      </c>
      <c r="K1499" s="38" t="str">
        <f>IF(ISBLANK('Model Performance Data'!$L$66),"-",'Model Performance Data'!$L$66)</f>
        <v>-</v>
      </c>
      <c r="L1499" s="38" t="str">
        <f>IF(ISBLANK('Model Performance Data'!$K$66),"-",'Model Performance Data'!$K$66)</f>
        <v>-</v>
      </c>
      <c r="M1499" s="254">
        <f>IF(ISNA(SUMIFS(INDEX('Model Performance Data'!$O$8:$DY$56,0,MATCH(CONCATENATE($J1499,M$6),'Model Performance Data'!$O$6:$DY$6,0)),'Model Performance Data'!$B$8:$B$56,$C1499,'Model Performance Data'!$C$8:$C$56,$D1499)),"-",SUMIFS(INDEX('Model Performance Data'!$O$8:$DY$56,0,MATCH(CONCATENATE($J1499,M$6),'Model Performance Data'!$O$6:$DY$6,0)),'Model Performance Data'!$B$8:$B$56,$C1499,'Model Performance Data'!$C$8:$C$56,$D1499))</f>
        <v>0</v>
      </c>
      <c r="N1499" s="254">
        <f>IF(ISNA(SUMIFS(INDEX('Model Performance Data'!$O$8:$DY$56,0,MATCH(CONCATENATE($J1499,N$6),'Model Performance Data'!$O$6:$DY$6,0)),'Model Performance Data'!$B$8:$B$56,$C1499,'Model Performance Data'!$C$8:$C$56,$D1499)),"-",SUMIFS(INDEX('Model Performance Data'!$O$8:$DY$56,0,MATCH(CONCATENATE($J1499,N$6),'Model Performance Data'!$O$6:$DY$6,0)),'Model Performance Data'!$B$8:$B$56,$C1499,'Model Performance Data'!$C$8:$C$56,$D1499))</f>
        <v>0</v>
      </c>
      <c r="O1499" s="255">
        <f>IF(ISNA(SUMIFS(INDEX('Model Performance Data'!$O$8:$DY$56,0,MATCH(CONCATENATE($J1499,O$6),'Model Performance Data'!$O$6:$DY$6,0)),'Model Performance Data'!$B$8:$B$56,$C1499,'Model Performance Data'!$C$8:$C$56,$D1499)),"-",SUMIFS(INDEX('Model Performance Data'!$O$8:$DY$56,0,MATCH(CONCATENATE($J1499,O$6),'Model Performance Data'!$O$6:$DY$6,0)),'Model Performance Data'!$B$8:$B$56,$C1499,'Model Performance Data'!$C$8:$C$56,$D1499))</f>
        <v>0</v>
      </c>
    </row>
    <row r="1500" spans="2:15" x14ac:dyDescent="0.35">
      <c r="B1500" s="37" t="s">
        <v>80</v>
      </c>
      <c r="C1500" s="38" t="str">
        <f>IF(ISBLANK('Model Performance Data'!$B$66),"-",'Model Performance Data'!$B$66)</f>
        <v>-</v>
      </c>
      <c r="D1500" s="38" t="str">
        <f>IF(ISBLANK('Model Performance Data'!$C$66),"-",'Model Performance Data'!$C$66)</f>
        <v>-</v>
      </c>
      <c r="E1500" s="38" t="str">
        <f>IF(ISBLANK('Model Performance Data'!$D$66),"-",'Model Performance Data'!$D$66)</f>
        <v>-</v>
      </c>
      <c r="F1500" s="38" t="str">
        <f>IF(ISBLANK('Model Performance Data'!$E$66),"-",'Model Performance Data'!$E$66)</f>
        <v>-</v>
      </c>
      <c r="G1500" s="38" t="str">
        <f>IF(ISBLANK('Model Performance Data'!$F$66),"-",'Model Performance Data'!$F$66)</f>
        <v>-</v>
      </c>
      <c r="H1500" s="253">
        <v>3</v>
      </c>
      <c r="I1500" s="253" t="s">
        <v>65</v>
      </c>
      <c r="J1500" s="37" t="str">
        <f t="shared" si="70"/>
        <v>3Goal</v>
      </c>
      <c r="K1500" s="38" t="str">
        <f>IF(ISBLANK('Model Performance Data'!$L$66),"-",'Model Performance Data'!$L$66)</f>
        <v>-</v>
      </c>
      <c r="L1500" s="38" t="str">
        <f>IF(ISBLANK('Model Performance Data'!$K$66),"-",'Model Performance Data'!$K$66)</f>
        <v>-</v>
      </c>
      <c r="M1500" s="254" t="str">
        <f>IF(ISNA(SUMIFS(INDEX('Model Performance Data'!$O$8:$DY$56,0,MATCH(CONCATENATE($J1500,M$6),'Model Performance Data'!$O$6:$DY$6,0)),'Model Performance Data'!$B$8:$B$56,$C1500,'Model Performance Data'!$C$8:$C$56,$D1500)),"-",SUMIFS(INDEX('Model Performance Data'!$O$8:$DY$56,0,MATCH(CONCATENATE($J1500,M$6),'Model Performance Data'!$O$6:$DY$6,0)),'Model Performance Data'!$B$8:$B$56,$C1500,'Model Performance Data'!$C$8:$C$56,$D1500))</f>
        <v>-</v>
      </c>
      <c r="N1500" s="254" t="str">
        <f>IF(ISNA(SUMIFS(INDEX('Model Performance Data'!$O$8:$DY$56,0,MATCH(CONCATENATE($J1500,N$6),'Model Performance Data'!$O$6:$DY$6,0)),'Model Performance Data'!$B$8:$B$56,$C1500,'Model Performance Data'!$C$8:$C$56,$D1500)),"-",SUMIFS(INDEX('Model Performance Data'!$O$8:$DY$56,0,MATCH(CONCATENATE($J1500,N$6),'Model Performance Data'!$O$6:$DY$6,0)),'Model Performance Data'!$B$8:$B$56,$C1500,'Model Performance Data'!$C$8:$C$56,$D1500))</f>
        <v>-</v>
      </c>
      <c r="O1500" s="255">
        <f>IF(ISNA(SUMIFS(INDEX('Model Performance Data'!$O$8:$DY$56,0,MATCH(CONCATENATE($J1500,O$6),'Model Performance Data'!$O$6:$DY$6,0)),'Model Performance Data'!$B$8:$B$56,$C1500,'Model Performance Data'!$C$8:$C$56,$D1500)),"-",SUMIFS(INDEX('Model Performance Data'!$O$8:$DY$56,0,MATCH(CONCATENATE($J1500,O$6),'Model Performance Data'!$O$6:$DY$6,0)),'Model Performance Data'!$B$8:$B$56,$C1500,'Model Performance Data'!$C$8:$C$56,$D1500))</f>
        <v>0</v>
      </c>
    </row>
    <row r="1501" spans="2:15" x14ac:dyDescent="0.35">
      <c r="B1501" s="37" t="s">
        <v>80</v>
      </c>
      <c r="C1501" s="38" t="str">
        <f>IF(ISBLANK('Model Performance Data'!$B$66),"-",'Model Performance Data'!$B$66)</f>
        <v>-</v>
      </c>
      <c r="D1501" s="38" t="str">
        <f>IF(ISBLANK('Model Performance Data'!$C$66),"-",'Model Performance Data'!$C$66)</f>
        <v>-</v>
      </c>
      <c r="E1501" s="38" t="str">
        <f>IF(ISBLANK('Model Performance Data'!$D$66),"-",'Model Performance Data'!$D$66)</f>
        <v>-</v>
      </c>
      <c r="F1501" s="38" t="str">
        <f>IF(ISBLANK('Model Performance Data'!$E$66),"-",'Model Performance Data'!$E$66)</f>
        <v>-</v>
      </c>
      <c r="G1501" s="38" t="str">
        <f>IF(ISBLANK('Model Performance Data'!$F$66),"-",'Model Performance Data'!$F$66)</f>
        <v>-</v>
      </c>
      <c r="H1501" s="253">
        <v>4</v>
      </c>
      <c r="I1501" s="253">
        <v>1</v>
      </c>
      <c r="J1501" s="37" t="str">
        <f t="shared" si="70"/>
        <v>41</v>
      </c>
      <c r="K1501" s="38" t="str">
        <f>IF(ISBLANK('Model Performance Data'!$L$66),"-",'Model Performance Data'!$L$66)</f>
        <v>-</v>
      </c>
      <c r="L1501" s="38" t="str">
        <f>IF(ISBLANK('Model Performance Data'!$K$66),"-",'Model Performance Data'!$K$66)</f>
        <v>-</v>
      </c>
      <c r="M1501" s="254">
        <f>IF(ISNA(SUMIFS(INDEX('Model Performance Data'!$O$8:$DY$56,0,MATCH(CONCATENATE($J1501,M$6),'Model Performance Data'!$O$6:$DY$6,0)),'Model Performance Data'!$B$8:$B$56,$C1501,'Model Performance Data'!$C$8:$C$56,$D1501)),"-",SUMIFS(INDEX('Model Performance Data'!$O$8:$DY$56,0,MATCH(CONCATENATE($J1501,M$6),'Model Performance Data'!$O$6:$DY$6,0)),'Model Performance Data'!$B$8:$B$56,$C1501,'Model Performance Data'!$C$8:$C$56,$D1501))</f>
        <v>0</v>
      </c>
      <c r="N1501" s="254">
        <f>IF(ISNA(SUMIFS(INDEX('Model Performance Data'!$O$8:$DY$56,0,MATCH(CONCATENATE($J1501,N$6),'Model Performance Data'!$O$6:$DY$6,0)),'Model Performance Data'!$B$8:$B$56,$C1501,'Model Performance Data'!$C$8:$C$56,$D1501)),"-",SUMIFS(INDEX('Model Performance Data'!$O$8:$DY$56,0,MATCH(CONCATENATE($J1501,N$6),'Model Performance Data'!$O$6:$DY$6,0)),'Model Performance Data'!$B$8:$B$56,$C1501,'Model Performance Data'!$C$8:$C$56,$D1501))</f>
        <v>0</v>
      </c>
      <c r="O1501" s="255">
        <f>IF(ISNA(SUMIFS(INDEX('Model Performance Data'!$O$8:$DY$56,0,MATCH(CONCATENATE($J1501,O$6),'Model Performance Data'!$O$6:$DY$6,0)),'Model Performance Data'!$B$8:$B$56,$C1501,'Model Performance Data'!$C$8:$C$56,$D1501)),"-",SUMIFS(INDEX('Model Performance Data'!$O$8:$DY$56,0,MATCH(CONCATENATE($J1501,O$6),'Model Performance Data'!$O$6:$DY$6,0)),'Model Performance Data'!$B$8:$B$56,$C1501,'Model Performance Data'!$C$8:$C$56,$D1501))</f>
        <v>0</v>
      </c>
    </row>
    <row r="1502" spans="2:15" x14ac:dyDescent="0.35">
      <c r="B1502" s="37" t="s">
        <v>80</v>
      </c>
      <c r="C1502" s="38" t="str">
        <f>IF(ISBLANK('Model Performance Data'!$B$66),"-",'Model Performance Data'!$B$66)</f>
        <v>-</v>
      </c>
      <c r="D1502" s="38" t="str">
        <f>IF(ISBLANK('Model Performance Data'!$C$66),"-",'Model Performance Data'!$C$66)</f>
        <v>-</v>
      </c>
      <c r="E1502" s="38" t="str">
        <f>IF(ISBLANK('Model Performance Data'!$D$66),"-",'Model Performance Data'!$D$66)</f>
        <v>-</v>
      </c>
      <c r="F1502" s="38" t="str">
        <f>IF(ISBLANK('Model Performance Data'!$E$66),"-",'Model Performance Data'!$E$66)</f>
        <v>-</v>
      </c>
      <c r="G1502" s="38" t="str">
        <f>IF(ISBLANK('Model Performance Data'!$F$66),"-",'Model Performance Data'!$F$66)</f>
        <v>-</v>
      </c>
      <c r="H1502" s="253">
        <v>4</v>
      </c>
      <c r="I1502" s="253">
        <v>2</v>
      </c>
      <c r="J1502" s="37" t="str">
        <f t="shared" si="70"/>
        <v>42</v>
      </c>
      <c r="K1502" s="38" t="str">
        <f>IF(ISBLANK('Model Performance Data'!$L$66),"-",'Model Performance Data'!$L$66)</f>
        <v>-</v>
      </c>
      <c r="L1502" s="38" t="str">
        <f>IF(ISBLANK('Model Performance Data'!$K$66),"-",'Model Performance Data'!$K$66)</f>
        <v>-</v>
      </c>
      <c r="M1502" s="254">
        <f>IF(ISNA(SUMIFS(INDEX('Model Performance Data'!$O$8:$DY$56,0,MATCH(CONCATENATE($J1502,M$6),'Model Performance Data'!$O$6:$DY$6,0)),'Model Performance Data'!$B$8:$B$56,$C1502,'Model Performance Data'!$C$8:$C$56,$D1502)),"-",SUMIFS(INDEX('Model Performance Data'!$O$8:$DY$56,0,MATCH(CONCATENATE($J1502,M$6),'Model Performance Data'!$O$6:$DY$6,0)),'Model Performance Data'!$B$8:$B$56,$C1502,'Model Performance Data'!$C$8:$C$56,$D1502))</f>
        <v>0</v>
      </c>
      <c r="N1502" s="254">
        <f>IF(ISNA(SUMIFS(INDEX('Model Performance Data'!$O$8:$DY$56,0,MATCH(CONCATENATE($J1502,N$6),'Model Performance Data'!$O$6:$DY$6,0)),'Model Performance Data'!$B$8:$B$56,$C1502,'Model Performance Data'!$C$8:$C$56,$D1502)),"-",SUMIFS(INDEX('Model Performance Data'!$O$8:$DY$56,0,MATCH(CONCATENATE($J1502,N$6),'Model Performance Data'!$O$6:$DY$6,0)),'Model Performance Data'!$B$8:$B$56,$C1502,'Model Performance Data'!$C$8:$C$56,$D1502))</f>
        <v>0</v>
      </c>
      <c r="O1502" s="255">
        <f>IF(ISNA(SUMIFS(INDEX('Model Performance Data'!$O$8:$DY$56,0,MATCH(CONCATENATE($J1502,O$6),'Model Performance Data'!$O$6:$DY$6,0)),'Model Performance Data'!$B$8:$B$56,$C1502,'Model Performance Data'!$C$8:$C$56,$D1502)),"-",SUMIFS(INDEX('Model Performance Data'!$O$8:$DY$56,0,MATCH(CONCATENATE($J1502,O$6),'Model Performance Data'!$O$6:$DY$6,0)),'Model Performance Data'!$B$8:$B$56,$C1502,'Model Performance Data'!$C$8:$C$56,$D1502))</f>
        <v>0</v>
      </c>
    </row>
    <row r="1503" spans="2:15" x14ac:dyDescent="0.35">
      <c r="B1503" s="37" t="s">
        <v>80</v>
      </c>
      <c r="C1503" s="38" t="str">
        <f>IF(ISBLANK('Model Performance Data'!$B$66),"-",'Model Performance Data'!$B$66)</f>
        <v>-</v>
      </c>
      <c r="D1503" s="38" t="str">
        <f>IF(ISBLANK('Model Performance Data'!$C$66),"-",'Model Performance Data'!$C$66)</f>
        <v>-</v>
      </c>
      <c r="E1503" s="38" t="str">
        <f>IF(ISBLANK('Model Performance Data'!$D$66),"-",'Model Performance Data'!$D$66)</f>
        <v>-</v>
      </c>
      <c r="F1503" s="38" t="str">
        <f>IF(ISBLANK('Model Performance Data'!$E$66),"-",'Model Performance Data'!$E$66)</f>
        <v>-</v>
      </c>
      <c r="G1503" s="38" t="str">
        <f>IF(ISBLANK('Model Performance Data'!$F$66),"-",'Model Performance Data'!$F$66)</f>
        <v>-</v>
      </c>
      <c r="H1503" s="253">
        <v>4</v>
      </c>
      <c r="I1503" s="253">
        <v>3</v>
      </c>
      <c r="J1503" s="37" t="str">
        <f t="shared" si="70"/>
        <v>43</v>
      </c>
      <c r="K1503" s="38" t="str">
        <f>IF(ISBLANK('Model Performance Data'!$L$66),"-",'Model Performance Data'!$L$66)</f>
        <v>-</v>
      </c>
      <c r="L1503" s="38" t="str">
        <f>IF(ISBLANK('Model Performance Data'!$K$66),"-",'Model Performance Data'!$K$66)</f>
        <v>-</v>
      </c>
      <c r="M1503" s="254">
        <f>IF(ISNA(SUMIFS(INDEX('Model Performance Data'!$O$8:$DY$56,0,MATCH(CONCATENATE($J1503,M$6),'Model Performance Data'!$O$6:$DY$6,0)),'Model Performance Data'!$B$8:$B$56,$C1503,'Model Performance Data'!$C$8:$C$56,$D1503)),"-",SUMIFS(INDEX('Model Performance Data'!$O$8:$DY$56,0,MATCH(CONCATENATE($J1503,M$6),'Model Performance Data'!$O$6:$DY$6,0)),'Model Performance Data'!$B$8:$B$56,$C1503,'Model Performance Data'!$C$8:$C$56,$D1503))</f>
        <v>0</v>
      </c>
      <c r="N1503" s="254">
        <f>IF(ISNA(SUMIFS(INDEX('Model Performance Data'!$O$8:$DY$56,0,MATCH(CONCATENATE($J1503,N$6),'Model Performance Data'!$O$6:$DY$6,0)),'Model Performance Data'!$B$8:$B$56,$C1503,'Model Performance Data'!$C$8:$C$56,$D1503)),"-",SUMIFS(INDEX('Model Performance Data'!$O$8:$DY$56,0,MATCH(CONCATENATE($J1503,N$6),'Model Performance Data'!$O$6:$DY$6,0)),'Model Performance Data'!$B$8:$B$56,$C1503,'Model Performance Data'!$C$8:$C$56,$D1503))</f>
        <v>0</v>
      </c>
      <c r="O1503" s="255">
        <f>IF(ISNA(SUMIFS(INDEX('Model Performance Data'!$O$8:$DY$56,0,MATCH(CONCATENATE($J1503,O$6),'Model Performance Data'!$O$6:$DY$6,0)),'Model Performance Data'!$B$8:$B$56,$C1503,'Model Performance Data'!$C$8:$C$56,$D1503)),"-",SUMIFS(INDEX('Model Performance Data'!$O$8:$DY$56,0,MATCH(CONCATENATE($J1503,O$6),'Model Performance Data'!$O$6:$DY$6,0)),'Model Performance Data'!$B$8:$B$56,$C1503,'Model Performance Data'!$C$8:$C$56,$D1503))</f>
        <v>0</v>
      </c>
    </row>
    <row r="1504" spans="2:15" x14ac:dyDescent="0.35">
      <c r="B1504" s="37" t="s">
        <v>80</v>
      </c>
      <c r="C1504" s="38" t="str">
        <f>IF(ISBLANK('Model Performance Data'!$B$66),"-",'Model Performance Data'!$B$66)</f>
        <v>-</v>
      </c>
      <c r="D1504" s="38" t="str">
        <f>IF(ISBLANK('Model Performance Data'!$C$66),"-",'Model Performance Data'!$C$66)</f>
        <v>-</v>
      </c>
      <c r="E1504" s="38" t="str">
        <f>IF(ISBLANK('Model Performance Data'!$D$66),"-",'Model Performance Data'!$D$66)</f>
        <v>-</v>
      </c>
      <c r="F1504" s="38" t="str">
        <f>IF(ISBLANK('Model Performance Data'!$E$66),"-",'Model Performance Data'!$E$66)</f>
        <v>-</v>
      </c>
      <c r="G1504" s="38" t="str">
        <f>IF(ISBLANK('Model Performance Data'!$F$66),"-",'Model Performance Data'!$F$66)</f>
        <v>-</v>
      </c>
      <c r="H1504" s="253">
        <v>4</v>
      </c>
      <c r="I1504" s="253">
        <v>4</v>
      </c>
      <c r="J1504" s="37" t="str">
        <f t="shared" si="70"/>
        <v>44</v>
      </c>
      <c r="K1504" s="38" t="str">
        <f>IF(ISBLANK('Model Performance Data'!$L$66),"-",'Model Performance Data'!$L$66)</f>
        <v>-</v>
      </c>
      <c r="L1504" s="38" t="str">
        <f>IF(ISBLANK('Model Performance Data'!$K$66),"-",'Model Performance Data'!$K$66)</f>
        <v>-</v>
      </c>
      <c r="M1504" s="254">
        <f>IF(ISNA(SUMIFS(INDEX('Model Performance Data'!$O$8:$DY$56,0,MATCH(CONCATENATE($J1504,M$6),'Model Performance Data'!$O$6:$DY$6,0)),'Model Performance Data'!$B$8:$B$56,$C1504,'Model Performance Data'!$C$8:$C$56,$D1504)),"-",SUMIFS(INDEX('Model Performance Data'!$O$8:$DY$56,0,MATCH(CONCATENATE($J1504,M$6),'Model Performance Data'!$O$6:$DY$6,0)),'Model Performance Data'!$B$8:$B$56,$C1504,'Model Performance Data'!$C$8:$C$56,$D1504))</f>
        <v>0</v>
      </c>
      <c r="N1504" s="254">
        <f>IF(ISNA(SUMIFS(INDEX('Model Performance Data'!$O$8:$DY$56,0,MATCH(CONCATENATE($J1504,N$6),'Model Performance Data'!$O$6:$DY$6,0)),'Model Performance Data'!$B$8:$B$56,$C1504,'Model Performance Data'!$C$8:$C$56,$D1504)),"-",SUMIFS(INDEX('Model Performance Data'!$O$8:$DY$56,0,MATCH(CONCATENATE($J1504,N$6),'Model Performance Data'!$O$6:$DY$6,0)),'Model Performance Data'!$B$8:$B$56,$C1504,'Model Performance Data'!$C$8:$C$56,$D1504))</f>
        <v>0</v>
      </c>
      <c r="O1504" s="255">
        <f>IF(ISNA(SUMIFS(INDEX('Model Performance Data'!$O$8:$DY$56,0,MATCH(CONCATENATE($J1504,O$6),'Model Performance Data'!$O$6:$DY$6,0)),'Model Performance Data'!$B$8:$B$56,$C1504,'Model Performance Data'!$C$8:$C$56,$D1504)),"-",SUMIFS(INDEX('Model Performance Data'!$O$8:$DY$56,0,MATCH(CONCATENATE($J1504,O$6),'Model Performance Data'!$O$6:$DY$6,0)),'Model Performance Data'!$B$8:$B$56,$C1504,'Model Performance Data'!$C$8:$C$56,$D1504))</f>
        <v>0</v>
      </c>
    </row>
    <row r="1505" spans="2:15" x14ac:dyDescent="0.35">
      <c r="B1505" s="37" t="s">
        <v>80</v>
      </c>
      <c r="C1505" s="38" t="str">
        <f>IF(ISBLANK('Model Performance Data'!$B$66),"-",'Model Performance Data'!$B$66)</f>
        <v>-</v>
      </c>
      <c r="D1505" s="38" t="str">
        <f>IF(ISBLANK('Model Performance Data'!$C$66),"-",'Model Performance Data'!$C$66)</f>
        <v>-</v>
      </c>
      <c r="E1505" s="38" t="str">
        <f>IF(ISBLANK('Model Performance Data'!$D$66),"-",'Model Performance Data'!$D$66)</f>
        <v>-</v>
      </c>
      <c r="F1505" s="38" t="str">
        <f>IF(ISBLANK('Model Performance Data'!$E$66),"-",'Model Performance Data'!$E$66)</f>
        <v>-</v>
      </c>
      <c r="G1505" s="38" t="str">
        <f>IF(ISBLANK('Model Performance Data'!$F$66),"-",'Model Performance Data'!$F$66)</f>
        <v>-</v>
      </c>
      <c r="H1505" s="253">
        <v>4</v>
      </c>
      <c r="I1505" s="253">
        <v>5</v>
      </c>
      <c r="J1505" s="37" t="str">
        <f t="shared" si="70"/>
        <v>45</v>
      </c>
      <c r="K1505" s="38" t="str">
        <f>IF(ISBLANK('Model Performance Data'!$L$66),"-",'Model Performance Data'!$L$66)</f>
        <v>-</v>
      </c>
      <c r="L1505" s="38" t="str">
        <f>IF(ISBLANK('Model Performance Data'!$K$66),"-",'Model Performance Data'!$K$66)</f>
        <v>-</v>
      </c>
      <c r="M1505" s="254">
        <f>IF(ISNA(SUMIFS(INDEX('Model Performance Data'!$O$8:$DY$56,0,MATCH(CONCATENATE($J1505,M$6),'Model Performance Data'!$O$6:$DY$6,0)),'Model Performance Data'!$B$8:$B$56,$C1505,'Model Performance Data'!$C$8:$C$56,$D1505)),"-",SUMIFS(INDEX('Model Performance Data'!$O$8:$DY$56,0,MATCH(CONCATENATE($J1505,M$6),'Model Performance Data'!$O$6:$DY$6,0)),'Model Performance Data'!$B$8:$B$56,$C1505,'Model Performance Data'!$C$8:$C$56,$D1505))</f>
        <v>0</v>
      </c>
      <c r="N1505" s="254">
        <f>IF(ISNA(SUMIFS(INDEX('Model Performance Data'!$O$8:$DY$56,0,MATCH(CONCATENATE($J1505,N$6),'Model Performance Data'!$O$6:$DY$6,0)),'Model Performance Data'!$B$8:$B$56,$C1505,'Model Performance Data'!$C$8:$C$56,$D1505)),"-",SUMIFS(INDEX('Model Performance Data'!$O$8:$DY$56,0,MATCH(CONCATENATE($J1505,N$6),'Model Performance Data'!$O$6:$DY$6,0)),'Model Performance Data'!$B$8:$B$56,$C1505,'Model Performance Data'!$C$8:$C$56,$D1505))</f>
        <v>0</v>
      </c>
      <c r="O1505" s="255">
        <f>IF(ISNA(SUMIFS(INDEX('Model Performance Data'!$O$8:$DY$56,0,MATCH(CONCATENATE($J1505,O$6),'Model Performance Data'!$O$6:$DY$6,0)),'Model Performance Data'!$B$8:$B$56,$C1505,'Model Performance Data'!$C$8:$C$56,$D1505)),"-",SUMIFS(INDEX('Model Performance Data'!$O$8:$DY$56,0,MATCH(CONCATENATE($J1505,O$6),'Model Performance Data'!$O$6:$DY$6,0)),'Model Performance Data'!$B$8:$B$56,$C1505,'Model Performance Data'!$C$8:$C$56,$D1505))</f>
        <v>0</v>
      </c>
    </row>
    <row r="1506" spans="2:15" x14ac:dyDescent="0.35">
      <c r="B1506" s="37" t="s">
        <v>80</v>
      </c>
      <c r="C1506" s="38" t="str">
        <f>IF(ISBLANK('Model Performance Data'!$B$66),"-",'Model Performance Data'!$B$66)</f>
        <v>-</v>
      </c>
      <c r="D1506" s="38" t="str">
        <f>IF(ISBLANK('Model Performance Data'!$C$66),"-",'Model Performance Data'!$C$66)</f>
        <v>-</v>
      </c>
      <c r="E1506" s="38" t="str">
        <f>IF(ISBLANK('Model Performance Data'!$D$66),"-",'Model Performance Data'!$D$66)</f>
        <v>-</v>
      </c>
      <c r="F1506" s="38" t="str">
        <f>IF(ISBLANK('Model Performance Data'!$E$66),"-",'Model Performance Data'!$E$66)</f>
        <v>-</v>
      </c>
      <c r="G1506" s="38" t="str">
        <f>IF(ISBLANK('Model Performance Data'!$F$66),"-",'Model Performance Data'!$F$66)</f>
        <v>-</v>
      </c>
      <c r="H1506" s="253">
        <v>4</v>
      </c>
      <c r="I1506" s="253" t="s">
        <v>65</v>
      </c>
      <c r="J1506" s="37" t="str">
        <f t="shared" si="70"/>
        <v>4Goal</v>
      </c>
      <c r="K1506" s="38" t="str">
        <f>IF(ISBLANK('Model Performance Data'!$L$66),"-",'Model Performance Data'!$L$66)</f>
        <v>-</v>
      </c>
      <c r="L1506" s="38" t="str">
        <f>IF(ISBLANK('Model Performance Data'!$K$66),"-",'Model Performance Data'!$K$66)</f>
        <v>-</v>
      </c>
      <c r="M1506" s="254" t="str">
        <f>IF(ISNA(SUMIFS(INDEX('Model Performance Data'!$O$8:$DY$56,0,MATCH(CONCATENATE($J1506,M$6),'Model Performance Data'!$O$6:$DY$6,0)),'Model Performance Data'!$B$8:$B$56,$C1506,'Model Performance Data'!$C$8:$C$56,$D1506)),"-",SUMIFS(INDEX('Model Performance Data'!$O$8:$DY$56,0,MATCH(CONCATENATE($J1506,M$6),'Model Performance Data'!$O$6:$DY$6,0)),'Model Performance Data'!$B$8:$B$56,$C1506,'Model Performance Data'!$C$8:$C$56,$D1506))</f>
        <v>-</v>
      </c>
      <c r="N1506" s="254" t="str">
        <f>IF(ISNA(SUMIFS(INDEX('Model Performance Data'!$O$8:$DY$56,0,MATCH(CONCATENATE($J1506,N$6),'Model Performance Data'!$O$6:$DY$6,0)),'Model Performance Data'!$B$8:$B$56,$C1506,'Model Performance Data'!$C$8:$C$56,$D1506)),"-",SUMIFS(INDEX('Model Performance Data'!$O$8:$DY$56,0,MATCH(CONCATENATE($J1506,N$6),'Model Performance Data'!$O$6:$DY$6,0)),'Model Performance Data'!$B$8:$B$56,$C1506,'Model Performance Data'!$C$8:$C$56,$D1506))</f>
        <v>-</v>
      </c>
      <c r="O1506" s="255">
        <f>IF(ISNA(SUMIFS(INDEX('Model Performance Data'!$O$8:$DY$56,0,MATCH(CONCATENATE($J1506,O$6),'Model Performance Data'!$O$6:$DY$6,0)),'Model Performance Data'!$B$8:$B$56,$C1506,'Model Performance Data'!$C$8:$C$56,$D1506)),"-",SUMIFS(INDEX('Model Performance Data'!$O$8:$DY$56,0,MATCH(CONCATENATE($J1506,O$6),'Model Performance Data'!$O$6:$DY$6,0)),'Model Performance Data'!$B$8:$B$56,$C1506,'Model Performance Data'!$C$8:$C$56,$D1506))</f>
        <v>0</v>
      </c>
    </row>
    <row r="1507" spans="2:15" x14ac:dyDescent="0.35">
      <c r="B1507" s="37" t="s">
        <v>80</v>
      </c>
      <c r="C1507" s="38" t="str">
        <f>IF(ISBLANK('Model Performance Data'!$B$67),"-",'Model Performance Data'!$B$67)</f>
        <v>-</v>
      </c>
      <c r="D1507" s="38" t="str">
        <f>IF(ISBLANK('Model Performance Data'!$C$67),"-",'Model Performance Data'!$C$67)</f>
        <v>-</v>
      </c>
      <c r="E1507" s="38" t="str">
        <f>IF(ISBLANK('Model Performance Data'!$D$67),"-",'Model Performance Data'!$D$67)</f>
        <v>-</v>
      </c>
      <c r="F1507" s="38" t="str">
        <f>IF(ISBLANK('Model Performance Data'!$E$67),"-",'Model Performance Data'!$E$67)</f>
        <v>-</v>
      </c>
      <c r="G1507" s="38" t="str">
        <f>IF(ISBLANK('Model Performance Data'!$F$67),"-",'Model Performance Data'!$F$67)</f>
        <v>-</v>
      </c>
      <c r="H1507" s="253" t="s">
        <v>64</v>
      </c>
      <c r="I1507" s="253" t="s">
        <v>64</v>
      </c>
      <c r="J1507" s="37" t="str">
        <f t="shared" si="70"/>
        <v>BaselineBaseline</v>
      </c>
      <c r="K1507" s="38" t="str">
        <f>IF(ISBLANK('Model Performance Data'!$L$67),"-",'Model Performance Data'!$L$67)</f>
        <v>-</v>
      </c>
      <c r="L1507" s="38" t="str">
        <f>IF(ISBLANK('Model Performance Data'!$K$67),"-",'Model Performance Data'!$K$67)</f>
        <v>-</v>
      </c>
      <c r="M1507" s="254">
        <f>IF(ISNA(SUMIFS(INDEX('Model Performance Data'!$O$8:$DY$56,0,MATCH(CONCATENATE($J1507,M$6),'Model Performance Data'!$O$6:$DY$6,0)),'Model Performance Data'!$B$8:$B$56,$C1507,'Model Performance Data'!$C$8:$C$56,$D1507)),"-",SUMIFS(INDEX('Model Performance Data'!$O$8:$DY$56,0,MATCH(CONCATENATE($J1507,M$6),'Model Performance Data'!$O$6:$DY$6,0)),'Model Performance Data'!$B$8:$B$56,$C1507,'Model Performance Data'!$C$8:$C$56,$D1507))</f>
        <v>0</v>
      </c>
      <c r="N1507" s="254">
        <f>IF(ISNA(SUMIFS(INDEX('Model Performance Data'!$O$8:$DY$56,0,MATCH(CONCATENATE($J1507,N$6),'Model Performance Data'!$O$6:$DY$6,0)),'Model Performance Data'!$B$8:$B$56,$C1507,'Model Performance Data'!$C$8:$C$56,$D1507)),"-",SUMIFS(INDEX('Model Performance Data'!$O$8:$DY$56,0,MATCH(CONCATENATE($J1507,N$6),'Model Performance Data'!$O$6:$DY$6,0)),'Model Performance Data'!$B$8:$B$56,$C1507,'Model Performance Data'!$C$8:$C$56,$D1507))</f>
        <v>0</v>
      </c>
      <c r="O1507" s="255">
        <f>IF(ISNA(SUMIFS(INDEX('Model Performance Data'!$O$8:$DY$56,0,MATCH(CONCATENATE($J1507,O$6),'Model Performance Data'!$O$6:$DY$6,0)),'Model Performance Data'!$B$8:$B$56,$C1507,'Model Performance Data'!$C$8:$C$56,$D1507)),"-",SUMIFS(INDEX('Model Performance Data'!$O$8:$DY$56,0,MATCH(CONCATENATE($J1507,O$6),'Model Performance Data'!$O$6:$DY$6,0)),'Model Performance Data'!$B$8:$B$56,$C1507,'Model Performance Data'!$C$8:$C$56,$D1507))</f>
        <v>0</v>
      </c>
    </row>
    <row r="1508" spans="2:15" x14ac:dyDescent="0.35">
      <c r="B1508" s="37" t="s">
        <v>80</v>
      </c>
      <c r="C1508" s="38" t="str">
        <f>IF(ISBLANK('Model Performance Data'!$B$67),"-",'Model Performance Data'!$B$67)</f>
        <v>-</v>
      </c>
      <c r="D1508" s="38" t="str">
        <f>IF(ISBLANK('Model Performance Data'!$C$67),"-",'Model Performance Data'!$C$67)</f>
        <v>-</v>
      </c>
      <c r="E1508" s="38" t="str">
        <f>IF(ISBLANK('Model Performance Data'!$D$67),"-",'Model Performance Data'!$D$67)</f>
        <v>-</v>
      </c>
      <c r="F1508" s="38" t="str">
        <f>IF(ISBLANK('Model Performance Data'!$E$67),"-",'Model Performance Data'!$E$67)</f>
        <v>-</v>
      </c>
      <c r="G1508" s="38" t="str">
        <f>IF(ISBLANK('Model Performance Data'!$F$67),"-",'Model Performance Data'!$F$67)</f>
        <v>-</v>
      </c>
      <c r="H1508" s="253">
        <v>1</v>
      </c>
      <c r="I1508" s="253">
        <v>1</v>
      </c>
      <c r="J1508" s="37" t="str">
        <f t="shared" si="70"/>
        <v>11</v>
      </c>
      <c r="K1508" s="38" t="str">
        <f>IF(ISBLANK('Model Performance Data'!$L$67),"-",'Model Performance Data'!$L$67)</f>
        <v>-</v>
      </c>
      <c r="L1508" s="38" t="str">
        <f>IF(ISBLANK('Model Performance Data'!$K$67),"-",'Model Performance Data'!$K$67)</f>
        <v>-</v>
      </c>
      <c r="M1508" s="254">
        <f>IF(ISNA(SUMIFS(INDEX('Model Performance Data'!$O$8:$DY$56,0,MATCH(CONCATENATE($J1508,M$6),'Model Performance Data'!$O$6:$DY$6,0)),'Model Performance Data'!$B$8:$B$56,$C1508,'Model Performance Data'!$C$8:$C$56,$D1508)),"-",SUMIFS(INDEX('Model Performance Data'!$O$8:$DY$56,0,MATCH(CONCATENATE($J1508,M$6),'Model Performance Data'!$O$6:$DY$6,0)),'Model Performance Data'!$B$8:$B$56,$C1508,'Model Performance Data'!$C$8:$C$56,$D1508))</f>
        <v>0</v>
      </c>
      <c r="N1508" s="254">
        <f>IF(ISNA(SUMIFS(INDEX('Model Performance Data'!$O$8:$DY$56,0,MATCH(CONCATENATE($J1508,N$6),'Model Performance Data'!$O$6:$DY$6,0)),'Model Performance Data'!$B$8:$B$56,$C1508,'Model Performance Data'!$C$8:$C$56,$D1508)),"-",SUMIFS(INDEX('Model Performance Data'!$O$8:$DY$56,0,MATCH(CONCATENATE($J1508,N$6),'Model Performance Data'!$O$6:$DY$6,0)),'Model Performance Data'!$B$8:$B$56,$C1508,'Model Performance Data'!$C$8:$C$56,$D1508))</f>
        <v>0</v>
      </c>
      <c r="O1508" s="255">
        <f>IF(ISNA(SUMIFS(INDEX('Model Performance Data'!$O$8:$DY$56,0,MATCH(CONCATENATE($J1508,O$6),'Model Performance Data'!$O$6:$DY$6,0)),'Model Performance Data'!$B$8:$B$56,$C1508,'Model Performance Data'!$C$8:$C$56,$D1508)),"-",SUMIFS(INDEX('Model Performance Data'!$O$8:$DY$56,0,MATCH(CONCATENATE($J1508,O$6),'Model Performance Data'!$O$6:$DY$6,0)),'Model Performance Data'!$B$8:$B$56,$C1508,'Model Performance Data'!$C$8:$C$56,$D1508))</f>
        <v>0</v>
      </c>
    </row>
    <row r="1509" spans="2:15" x14ac:dyDescent="0.35">
      <c r="B1509" s="37" t="s">
        <v>80</v>
      </c>
      <c r="C1509" s="38" t="str">
        <f>IF(ISBLANK('Model Performance Data'!$B$67),"-",'Model Performance Data'!$B$67)</f>
        <v>-</v>
      </c>
      <c r="D1509" s="38" t="str">
        <f>IF(ISBLANK('Model Performance Data'!$C$67),"-",'Model Performance Data'!$C$67)</f>
        <v>-</v>
      </c>
      <c r="E1509" s="38" t="str">
        <f>IF(ISBLANK('Model Performance Data'!$D$67),"-",'Model Performance Data'!$D$67)</f>
        <v>-</v>
      </c>
      <c r="F1509" s="38" t="str">
        <f>IF(ISBLANK('Model Performance Data'!$E$67),"-",'Model Performance Data'!$E$67)</f>
        <v>-</v>
      </c>
      <c r="G1509" s="38" t="str">
        <f>IF(ISBLANK('Model Performance Data'!$F$67),"-",'Model Performance Data'!$F$67)</f>
        <v>-</v>
      </c>
      <c r="H1509" s="253">
        <v>1</v>
      </c>
      <c r="I1509" s="253">
        <v>2</v>
      </c>
      <c r="J1509" s="37" t="str">
        <f t="shared" si="70"/>
        <v>12</v>
      </c>
      <c r="K1509" s="38" t="str">
        <f>IF(ISBLANK('Model Performance Data'!$L$67),"-",'Model Performance Data'!$L$67)</f>
        <v>-</v>
      </c>
      <c r="L1509" s="38" t="str">
        <f>IF(ISBLANK('Model Performance Data'!$K$67),"-",'Model Performance Data'!$K$67)</f>
        <v>-</v>
      </c>
      <c r="M1509" s="254">
        <f>IF(ISNA(SUMIFS(INDEX('Model Performance Data'!$O$8:$DY$56,0,MATCH(CONCATENATE($J1509,M$6),'Model Performance Data'!$O$6:$DY$6,0)),'Model Performance Data'!$B$8:$B$56,$C1509,'Model Performance Data'!$C$8:$C$56,$D1509)),"-",SUMIFS(INDEX('Model Performance Data'!$O$8:$DY$56,0,MATCH(CONCATENATE($J1509,M$6),'Model Performance Data'!$O$6:$DY$6,0)),'Model Performance Data'!$B$8:$B$56,$C1509,'Model Performance Data'!$C$8:$C$56,$D1509))</f>
        <v>0</v>
      </c>
      <c r="N1509" s="254">
        <f>IF(ISNA(SUMIFS(INDEX('Model Performance Data'!$O$8:$DY$56,0,MATCH(CONCATENATE($J1509,N$6),'Model Performance Data'!$O$6:$DY$6,0)),'Model Performance Data'!$B$8:$B$56,$C1509,'Model Performance Data'!$C$8:$C$56,$D1509)),"-",SUMIFS(INDEX('Model Performance Data'!$O$8:$DY$56,0,MATCH(CONCATENATE($J1509,N$6),'Model Performance Data'!$O$6:$DY$6,0)),'Model Performance Data'!$B$8:$B$56,$C1509,'Model Performance Data'!$C$8:$C$56,$D1509))</f>
        <v>0</v>
      </c>
      <c r="O1509" s="255">
        <f>IF(ISNA(SUMIFS(INDEX('Model Performance Data'!$O$8:$DY$56,0,MATCH(CONCATENATE($J1509,O$6),'Model Performance Data'!$O$6:$DY$6,0)),'Model Performance Data'!$B$8:$B$56,$C1509,'Model Performance Data'!$C$8:$C$56,$D1509)),"-",SUMIFS(INDEX('Model Performance Data'!$O$8:$DY$56,0,MATCH(CONCATENATE($J1509,O$6),'Model Performance Data'!$O$6:$DY$6,0)),'Model Performance Data'!$B$8:$B$56,$C1509,'Model Performance Data'!$C$8:$C$56,$D1509))</f>
        <v>0</v>
      </c>
    </row>
    <row r="1510" spans="2:15" x14ac:dyDescent="0.35">
      <c r="B1510" s="37" t="s">
        <v>80</v>
      </c>
      <c r="C1510" s="38" t="str">
        <f>IF(ISBLANK('Model Performance Data'!$B$67),"-",'Model Performance Data'!$B$67)</f>
        <v>-</v>
      </c>
      <c r="D1510" s="38" t="str">
        <f>IF(ISBLANK('Model Performance Data'!$C$67),"-",'Model Performance Data'!$C$67)</f>
        <v>-</v>
      </c>
      <c r="E1510" s="38" t="str">
        <f>IF(ISBLANK('Model Performance Data'!$D$67),"-",'Model Performance Data'!$D$67)</f>
        <v>-</v>
      </c>
      <c r="F1510" s="38" t="str">
        <f>IF(ISBLANK('Model Performance Data'!$E$67),"-",'Model Performance Data'!$E$67)</f>
        <v>-</v>
      </c>
      <c r="G1510" s="38" t="str">
        <f>IF(ISBLANK('Model Performance Data'!$F$67),"-",'Model Performance Data'!$F$67)</f>
        <v>-</v>
      </c>
      <c r="H1510" s="253">
        <v>1</v>
      </c>
      <c r="I1510" s="253">
        <v>3</v>
      </c>
      <c r="J1510" s="37" t="str">
        <f t="shared" si="70"/>
        <v>13</v>
      </c>
      <c r="K1510" s="38" t="str">
        <f>IF(ISBLANK('Model Performance Data'!$L$67),"-",'Model Performance Data'!$L$67)</f>
        <v>-</v>
      </c>
      <c r="L1510" s="38" t="str">
        <f>IF(ISBLANK('Model Performance Data'!$K$67),"-",'Model Performance Data'!$K$67)</f>
        <v>-</v>
      </c>
      <c r="M1510" s="254">
        <f>IF(ISNA(SUMIFS(INDEX('Model Performance Data'!$O$8:$DY$56,0,MATCH(CONCATENATE($J1510,M$6),'Model Performance Data'!$O$6:$DY$6,0)),'Model Performance Data'!$B$8:$B$56,$C1510,'Model Performance Data'!$C$8:$C$56,$D1510)),"-",SUMIFS(INDEX('Model Performance Data'!$O$8:$DY$56,0,MATCH(CONCATENATE($J1510,M$6),'Model Performance Data'!$O$6:$DY$6,0)),'Model Performance Data'!$B$8:$B$56,$C1510,'Model Performance Data'!$C$8:$C$56,$D1510))</f>
        <v>0</v>
      </c>
      <c r="N1510" s="254">
        <f>IF(ISNA(SUMIFS(INDEX('Model Performance Data'!$O$8:$DY$56,0,MATCH(CONCATENATE($J1510,N$6),'Model Performance Data'!$O$6:$DY$6,0)),'Model Performance Data'!$B$8:$B$56,$C1510,'Model Performance Data'!$C$8:$C$56,$D1510)),"-",SUMIFS(INDEX('Model Performance Data'!$O$8:$DY$56,0,MATCH(CONCATENATE($J1510,N$6),'Model Performance Data'!$O$6:$DY$6,0)),'Model Performance Data'!$B$8:$B$56,$C1510,'Model Performance Data'!$C$8:$C$56,$D1510))</f>
        <v>0</v>
      </c>
      <c r="O1510" s="255">
        <f>IF(ISNA(SUMIFS(INDEX('Model Performance Data'!$O$8:$DY$56,0,MATCH(CONCATENATE($J1510,O$6),'Model Performance Data'!$O$6:$DY$6,0)),'Model Performance Data'!$B$8:$B$56,$C1510,'Model Performance Data'!$C$8:$C$56,$D1510)),"-",SUMIFS(INDEX('Model Performance Data'!$O$8:$DY$56,0,MATCH(CONCATENATE($J1510,O$6),'Model Performance Data'!$O$6:$DY$6,0)),'Model Performance Data'!$B$8:$B$56,$C1510,'Model Performance Data'!$C$8:$C$56,$D1510))</f>
        <v>0</v>
      </c>
    </row>
    <row r="1511" spans="2:15" x14ac:dyDescent="0.35">
      <c r="B1511" s="37" t="s">
        <v>80</v>
      </c>
      <c r="C1511" s="38" t="str">
        <f>IF(ISBLANK('Model Performance Data'!$B$67),"-",'Model Performance Data'!$B$67)</f>
        <v>-</v>
      </c>
      <c r="D1511" s="38" t="str">
        <f>IF(ISBLANK('Model Performance Data'!$C$67),"-",'Model Performance Data'!$C$67)</f>
        <v>-</v>
      </c>
      <c r="E1511" s="38" t="str">
        <f>IF(ISBLANK('Model Performance Data'!$D$67),"-",'Model Performance Data'!$D$67)</f>
        <v>-</v>
      </c>
      <c r="F1511" s="38" t="str">
        <f>IF(ISBLANK('Model Performance Data'!$E$67),"-",'Model Performance Data'!$E$67)</f>
        <v>-</v>
      </c>
      <c r="G1511" s="38" t="str">
        <f>IF(ISBLANK('Model Performance Data'!$F$67),"-",'Model Performance Data'!$F$67)</f>
        <v>-</v>
      </c>
      <c r="H1511" s="253">
        <v>1</v>
      </c>
      <c r="I1511" s="253">
        <v>4</v>
      </c>
      <c r="J1511" s="37" t="str">
        <f t="shared" si="70"/>
        <v>14</v>
      </c>
      <c r="K1511" s="38" t="str">
        <f>IF(ISBLANK('Model Performance Data'!$L$67),"-",'Model Performance Data'!$L$67)</f>
        <v>-</v>
      </c>
      <c r="L1511" s="38" t="str">
        <f>IF(ISBLANK('Model Performance Data'!$K$67),"-",'Model Performance Data'!$K$67)</f>
        <v>-</v>
      </c>
      <c r="M1511" s="254">
        <f>IF(ISNA(SUMIFS(INDEX('Model Performance Data'!$O$8:$DY$56,0,MATCH(CONCATENATE($J1511,M$6),'Model Performance Data'!$O$6:$DY$6,0)),'Model Performance Data'!$B$8:$B$56,$C1511,'Model Performance Data'!$C$8:$C$56,$D1511)),"-",SUMIFS(INDEX('Model Performance Data'!$O$8:$DY$56,0,MATCH(CONCATENATE($J1511,M$6),'Model Performance Data'!$O$6:$DY$6,0)),'Model Performance Data'!$B$8:$B$56,$C1511,'Model Performance Data'!$C$8:$C$56,$D1511))</f>
        <v>0</v>
      </c>
      <c r="N1511" s="254">
        <f>IF(ISNA(SUMIFS(INDEX('Model Performance Data'!$O$8:$DY$56,0,MATCH(CONCATENATE($J1511,N$6),'Model Performance Data'!$O$6:$DY$6,0)),'Model Performance Data'!$B$8:$B$56,$C1511,'Model Performance Data'!$C$8:$C$56,$D1511)),"-",SUMIFS(INDEX('Model Performance Data'!$O$8:$DY$56,0,MATCH(CONCATENATE($J1511,N$6),'Model Performance Data'!$O$6:$DY$6,0)),'Model Performance Data'!$B$8:$B$56,$C1511,'Model Performance Data'!$C$8:$C$56,$D1511))</f>
        <v>0</v>
      </c>
      <c r="O1511" s="255">
        <f>IF(ISNA(SUMIFS(INDEX('Model Performance Data'!$O$8:$DY$56,0,MATCH(CONCATENATE($J1511,O$6),'Model Performance Data'!$O$6:$DY$6,0)),'Model Performance Data'!$B$8:$B$56,$C1511,'Model Performance Data'!$C$8:$C$56,$D1511)),"-",SUMIFS(INDEX('Model Performance Data'!$O$8:$DY$56,0,MATCH(CONCATENATE($J1511,O$6),'Model Performance Data'!$O$6:$DY$6,0)),'Model Performance Data'!$B$8:$B$56,$C1511,'Model Performance Data'!$C$8:$C$56,$D1511))</f>
        <v>0</v>
      </c>
    </row>
    <row r="1512" spans="2:15" x14ac:dyDescent="0.35">
      <c r="B1512" s="37" t="s">
        <v>80</v>
      </c>
      <c r="C1512" s="38" t="str">
        <f>IF(ISBLANK('Model Performance Data'!$B$67),"-",'Model Performance Data'!$B$67)</f>
        <v>-</v>
      </c>
      <c r="D1512" s="38" t="str">
        <f>IF(ISBLANK('Model Performance Data'!$C$67),"-",'Model Performance Data'!$C$67)</f>
        <v>-</v>
      </c>
      <c r="E1512" s="38" t="str">
        <f>IF(ISBLANK('Model Performance Data'!$D$67),"-",'Model Performance Data'!$D$67)</f>
        <v>-</v>
      </c>
      <c r="F1512" s="38" t="str">
        <f>IF(ISBLANK('Model Performance Data'!$E$67),"-",'Model Performance Data'!$E$67)</f>
        <v>-</v>
      </c>
      <c r="G1512" s="38" t="str">
        <f>IF(ISBLANK('Model Performance Data'!$F$67),"-",'Model Performance Data'!$F$67)</f>
        <v>-</v>
      </c>
      <c r="H1512" s="253">
        <v>1</v>
      </c>
      <c r="I1512" s="253">
        <v>5</v>
      </c>
      <c r="J1512" s="37" t="str">
        <f t="shared" si="70"/>
        <v>15</v>
      </c>
      <c r="K1512" s="38" t="str">
        <f>IF(ISBLANK('Model Performance Data'!$L$67),"-",'Model Performance Data'!$L$67)</f>
        <v>-</v>
      </c>
      <c r="L1512" s="38" t="str">
        <f>IF(ISBLANK('Model Performance Data'!$K$67),"-",'Model Performance Data'!$K$67)</f>
        <v>-</v>
      </c>
      <c r="M1512" s="254">
        <f>IF(ISNA(SUMIFS(INDEX('Model Performance Data'!$O$8:$DY$56,0,MATCH(CONCATENATE($J1512,M$6),'Model Performance Data'!$O$6:$DY$6,0)),'Model Performance Data'!$B$8:$B$56,$C1512,'Model Performance Data'!$C$8:$C$56,$D1512)),"-",SUMIFS(INDEX('Model Performance Data'!$O$8:$DY$56,0,MATCH(CONCATENATE($J1512,M$6),'Model Performance Data'!$O$6:$DY$6,0)),'Model Performance Data'!$B$8:$B$56,$C1512,'Model Performance Data'!$C$8:$C$56,$D1512))</f>
        <v>0</v>
      </c>
      <c r="N1512" s="254">
        <f>IF(ISNA(SUMIFS(INDEX('Model Performance Data'!$O$8:$DY$56,0,MATCH(CONCATENATE($J1512,N$6),'Model Performance Data'!$O$6:$DY$6,0)),'Model Performance Data'!$B$8:$B$56,$C1512,'Model Performance Data'!$C$8:$C$56,$D1512)),"-",SUMIFS(INDEX('Model Performance Data'!$O$8:$DY$56,0,MATCH(CONCATENATE($J1512,N$6),'Model Performance Data'!$O$6:$DY$6,0)),'Model Performance Data'!$B$8:$B$56,$C1512,'Model Performance Data'!$C$8:$C$56,$D1512))</f>
        <v>0</v>
      </c>
      <c r="O1512" s="255">
        <f>IF(ISNA(SUMIFS(INDEX('Model Performance Data'!$O$8:$DY$56,0,MATCH(CONCATENATE($J1512,O$6),'Model Performance Data'!$O$6:$DY$6,0)),'Model Performance Data'!$B$8:$B$56,$C1512,'Model Performance Data'!$C$8:$C$56,$D1512)),"-",SUMIFS(INDEX('Model Performance Data'!$O$8:$DY$56,0,MATCH(CONCATENATE($J1512,O$6),'Model Performance Data'!$O$6:$DY$6,0)),'Model Performance Data'!$B$8:$B$56,$C1512,'Model Performance Data'!$C$8:$C$56,$D1512))</f>
        <v>0</v>
      </c>
    </row>
    <row r="1513" spans="2:15" x14ac:dyDescent="0.35">
      <c r="B1513" s="37" t="s">
        <v>80</v>
      </c>
      <c r="C1513" s="38" t="str">
        <f>IF(ISBLANK('Model Performance Data'!$B$67),"-",'Model Performance Data'!$B$67)</f>
        <v>-</v>
      </c>
      <c r="D1513" s="38" t="str">
        <f>IF(ISBLANK('Model Performance Data'!$C$67),"-",'Model Performance Data'!$C$67)</f>
        <v>-</v>
      </c>
      <c r="E1513" s="38" t="str">
        <f>IF(ISBLANK('Model Performance Data'!$D$67),"-",'Model Performance Data'!$D$67)</f>
        <v>-</v>
      </c>
      <c r="F1513" s="38" t="str">
        <f>IF(ISBLANK('Model Performance Data'!$E$67),"-",'Model Performance Data'!$E$67)</f>
        <v>-</v>
      </c>
      <c r="G1513" s="38" t="str">
        <f>IF(ISBLANK('Model Performance Data'!$F$67),"-",'Model Performance Data'!$F$67)</f>
        <v>-</v>
      </c>
      <c r="H1513" s="253">
        <v>1</v>
      </c>
      <c r="I1513" s="253" t="s">
        <v>65</v>
      </c>
      <c r="J1513" s="37" t="str">
        <f t="shared" ref="J1513:J1576" si="71">CONCATENATE(H1513,I1513)</f>
        <v>1Goal</v>
      </c>
      <c r="K1513" s="38" t="str">
        <f>IF(ISBLANK('Model Performance Data'!$L$67),"-",'Model Performance Data'!$L$67)</f>
        <v>-</v>
      </c>
      <c r="L1513" s="38" t="str">
        <f>IF(ISBLANK('Model Performance Data'!$K$67),"-",'Model Performance Data'!$K$67)</f>
        <v>-</v>
      </c>
      <c r="M1513" s="254" t="str">
        <f>IF(ISNA(SUMIFS(INDEX('Model Performance Data'!$O$8:$DY$56,0,MATCH(CONCATENATE($J1513,M$6),'Model Performance Data'!$O$6:$DY$6,0)),'Model Performance Data'!$B$8:$B$56,$C1513,'Model Performance Data'!$C$8:$C$56,$D1513)),"-",SUMIFS(INDEX('Model Performance Data'!$O$8:$DY$56,0,MATCH(CONCATENATE($J1513,M$6),'Model Performance Data'!$O$6:$DY$6,0)),'Model Performance Data'!$B$8:$B$56,$C1513,'Model Performance Data'!$C$8:$C$56,$D1513))</f>
        <v>-</v>
      </c>
      <c r="N1513" s="254" t="str">
        <f>IF(ISNA(SUMIFS(INDEX('Model Performance Data'!$O$8:$DY$56,0,MATCH(CONCATENATE($J1513,N$6),'Model Performance Data'!$O$6:$DY$6,0)),'Model Performance Data'!$B$8:$B$56,$C1513,'Model Performance Data'!$C$8:$C$56,$D1513)),"-",SUMIFS(INDEX('Model Performance Data'!$O$8:$DY$56,0,MATCH(CONCATENATE($J1513,N$6),'Model Performance Data'!$O$6:$DY$6,0)),'Model Performance Data'!$B$8:$B$56,$C1513,'Model Performance Data'!$C$8:$C$56,$D1513))</f>
        <v>-</v>
      </c>
      <c r="O1513" s="255">
        <f>IF(ISNA(SUMIFS(INDEX('Model Performance Data'!$O$8:$DY$56,0,MATCH(CONCATENATE($J1513,O$6),'Model Performance Data'!$O$6:$DY$6,0)),'Model Performance Data'!$B$8:$B$56,$C1513,'Model Performance Data'!$C$8:$C$56,$D1513)),"-",SUMIFS(INDEX('Model Performance Data'!$O$8:$DY$56,0,MATCH(CONCATENATE($J1513,O$6),'Model Performance Data'!$O$6:$DY$6,0)),'Model Performance Data'!$B$8:$B$56,$C1513,'Model Performance Data'!$C$8:$C$56,$D1513))</f>
        <v>0</v>
      </c>
    </row>
    <row r="1514" spans="2:15" x14ac:dyDescent="0.35">
      <c r="B1514" s="37" t="s">
        <v>80</v>
      </c>
      <c r="C1514" s="38" t="str">
        <f>IF(ISBLANK('Model Performance Data'!$B$67),"-",'Model Performance Data'!$B$67)</f>
        <v>-</v>
      </c>
      <c r="D1514" s="38" t="str">
        <f>IF(ISBLANK('Model Performance Data'!$C$67),"-",'Model Performance Data'!$C$67)</f>
        <v>-</v>
      </c>
      <c r="E1514" s="38" t="str">
        <f>IF(ISBLANK('Model Performance Data'!$D$67),"-",'Model Performance Data'!$D$67)</f>
        <v>-</v>
      </c>
      <c r="F1514" s="38" t="str">
        <f>IF(ISBLANK('Model Performance Data'!$E$67),"-",'Model Performance Data'!$E$67)</f>
        <v>-</v>
      </c>
      <c r="G1514" s="38" t="str">
        <f>IF(ISBLANK('Model Performance Data'!$F$67),"-",'Model Performance Data'!$F$67)</f>
        <v>-</v>
      </c>
      <c r="H1514" s="253">
        <v>2</v>
      </c>
      <c r="I1514" s="253">
        <v>1</v>
      </c>
      <c r="J1514" s="37" t="str">
        <f t="shared" si="71"/>
        <v>21</v>
      </c>
      <c r="K1514" s="38" t="str">
        <f>IF(ISBLANK('Model Performance Data'!$L$67),"-",'Model Performance Data'!$L$67)</f>
        <v>-</v>
      </c>
      <c r="L1514" s="38" t="str">
        <f>IF(ISBLANK('Model Performance Data'!$K$67),"-",'Model Performance Data'!$K$67)</f>
        <v>-</v>
      </c>
      <c r="M1514" s="254">
        <f>IF(ISNA(SUMIFS(INDEX('Model Performance Data'!$O$8:$DY$56,0,MATCH(CONCATENATE($J1514,M$6),'Model Performance Data'!$O$6:$DY$6,0)),'Model Performance Data'!$B$8:$B$56,$C1514,'Model Performance Data'!$C$8:$C$56,$D1514)),"-",SUMIFS(INDEX('Model Performance Data'!$O$8:$DY$56,0,MATCH(CONCATENATE($J1514,M$6),'Model Performance Data'!$O$6:$DY$6,0)),'Model Performance Data'!$B$8:$B$56,$C1514,'Model Performance Data'!$C$8:$C$56,$D1514))</f>
        <v>0</v>
      </c>
      <c r="N1514" s="254">
        <f>IF(ISNA(SUMIFS(INDEX('Model Performance Data'!$O$8:$DY$56,0,MATCH(CONCATENATE($J1514,N$6),'Model Performance Data'!$O$6:$DY$6,0)),'Model Performance Data'!$B$8:$B$56,$C1514,'Model Performance Data'!$C$8:$C$56,$D1514)),"-",SUMIFS(INDEX('Model Performance Data'!$O$8:$DY$56,0,MATCH(CONCATENATE($J1514,N$6),'Model Performance Data'!$O$6:$DY$6,0)),'Model Performance Data'!$B$8:$B$56,$C1514,'Model Performance Data'!$C$8:$C$56,$D1514))</f>
        <v>0</v>
      </c>
      <c r="O1514" s="255">
        <f>IF(ISNA(SUMIFS(INDEX('Model Performance Data'!$O$8:$DY$56,0,MATCH(CONCATENATE($J1514,O$6),'Model Performance Data'!$O$6:$DY$6,0)),'Model Performance Data'!$B$8:$B$56,$C1514,'Model Performance Data'!$C$8:$C$56,$D1514)),"-",SUMIFS(INDEX('Model Performance Data'!$O$8:$DY$56,0,MATCH(CONCATENATE($J1514,O$6),'Model Performance Data'!$O$6:$DY$6,0)),'Model Performance Data'!$B$8:$B$56,$C1514,'Model Performance Data'!$C$8:$C$56,$D1514))</f>
        <v>0</v>
      </c>
    </row>
    <row r="1515" spans="2:15" x14ac:dyDescent="0.35">
      <c r="B1515" s="37" t="s">
        <v>80</v>
      </c>
      <c r="C1515" s="38" t="str">
        <f>IF(ISBLANK('Model Performance Data'!$B$67),"-",'Model Performance Data'!$B$67)</f>
        <v>-</v>
      </c>
      <c r="D1515" s="38" t="str">
        <f>IF(ISBLANK('Model Performance Data'!$C$67),"-",'Model Performance Data'!$C$67)</f>
        <v>-</v>
      </c>
      <c r="E1515" s="38" t="str">
        <f>IF(ISBLANK('Model Performance Data'!$D$67),"-",'Model Performance Data'!$D$67)</f>
        <v>-</v>
      </c>
      <c r="F1515" s="38" t="str">
        <f>IF(ISBLANK('Model Performance Data'!$E$67),"-",'Model Performance Data'!$E$67)</f>
        <v>-</v>
      </c>
      <c r="G1515" s="38" t="str">
        <f>IF(ISBLANK('Model Performance Data'!$F$67),"-",'Model Performance Data'!$F$67)</f>
        <v>-</v>
      </c>
      <c r="H1515" s="253">
        <v>2</v>
      </c>
      <c r="I1515" s="253">
        <v>2</v>
      </c>
      <c r="J1515" s="37" t="str">
        <f t="shared" si="71"/>
        <v>22</v>
      </c>
      <c r="K1515" s="38" t="str">
        <f>IF(ISBLANK('Model Performance Data'!$L$67),"-",'Model Performance Data'!$L$67)</f>
        <v>-</v>
      </c>
      <c r="L1515" s="38" t="str">
        <f>IF(ISBLANK('Model Performance Data'!$K$67),"-",'Model Performance Data'!$K$67)</f>
        <v>-</v>
      </c>
      <c r="M1515" s="254">
        <f>IF(ISNA(SUMIFS(INDEX('Model Performance Data'!$O$8:$DY$56,0,MATCH(CONCATENATE($J1515,M$6),'Model Performance Data'!$O$6:$DY$6,0)),'Model Performance Data'!$B$8:$B$56,$C1515,'Model Performance Data'!$C$8:$C$56,$D1515)),"-",SUMIFS(INDEX('Model Performance Data'!$O$8:$DY$56,0,MATCH(CONCATENATE($J1515,M$6),'Model Performance Data'!$O$6:$DY$6,0)),'Model Performance Data'!$B$8:$B$56,$C1515,'Model Performance Data'!$C$8:$C$56,$D1515))</f>
        <v>0</v>
      </c>
      <c r="N1515" s="254">
        <f>IF(ISNA(SUMIFS(INDEX('Model Performance Data'!$O$8:$DY$56,0,MATCH(CONCATENATE($J1515,N$6),'Model Performance Data'!$O$6:$DY$6,0)),'Model Performance Data'!$B$8:$B$56,$C1515,'Model Performance Data'!$C$8:$C$56,$D1515)),"-",SUMIFS(INDEX('Model Performance Data'!$O$8:$DY$56,0,MATCH(CONCATENATE($J1515,N$6),'Model Performance Data'!$O$6:$DY$6,0)),'Model Performance Data'!$B$8:$B$56,$C1515,'Model Performance Data'!$C$8:$C$56,$D1515))</f>
        <v>0</v>
      </c>
      <c r="O1515" s="255">
        <f>IF(ISNA(SUMIFS(INDEX('Model Performance Data'!$O$8:$DY$56,0,MATCH(CONCATENATE($J1515,O$6),'Model Performance Data'!$O$6:$DY$6,0)),'Model Performance Data'!$B$8:$B$56,$C1515,'Model Performance Data'!$C$8:$C$56,$D1515)),"-",SUMIFS(INDEX('Model Performance Data'!$O$8:$DY$56,0,MATCH(CONCATENATE($J1515,O$6),'Model Performance Data'!$O$6:$DY$6,0)),'Model Performance Data'!$B$8:$B$56,$C1515,'Model Performance Data'!$C$8:$C$56,$D1515))</f>
        <v>0</v>
      </c>
    </row>
    <row r="1516" spans="2:15" x14ac:dyDescent="0.35">
      <c r="B1516" s="37" t="s">
        <v>80</v>
      </c>
      <c r="C1516" s="38" t="str">
        <f>IF(ISBLANK('Model Performance Data'!$B$67),"-",'Model Performance Data'!$B$67)</f>
        <v>-</v>
      </c>
      <c r="D1516" s="38" t="str">
        <f>IF(ISBLANK('Model Performance Data'!$C$67),"-",'Model Performance Data'!$C$67)</f>
        <v>-</v>
      </c>
      <c r="E1516" s="38" t="str">
        <f>IF(ISBLANK('Model Performance Data'!$D$67),"-",'Model Performance Data'!$D$67)</f>
        <v>-</v>
      </c>
      <c r="F1516" s="38" t="str">
        <f>IF(ISBLANK('Model Performance Data'!$E$67),"-",'Model Performance Data'!$E$67)</f>
        <v>-</v>
      </c>
      <c r="G1516" s="38" t="str">
        <f>IF(ISBLANK('Model Performance Data'!$F$67),"-",'Model Performance Data'!$F$67)</f>
        <v>-</v>
      </c>
      <c r="H1516" s="253">
        <v>2</v>
      </c>
      <c r="I1516" s="253">
        <v>3</v>
      </c>
      <c r="J1516" s="37" t="str">
        <f t="shared" si="71"/>
        <v>23</v>
      </c>
      <c r="K1516" s="38" t="str">
        <f>IF(ISBLANK('Model Performance Data'!$L$67),"-",'Model Performance Data'!$L$67)</f>
        <v>-</v>
      </c>
      <c r="L1516" s="38" t="str">
        <f>IF(ISBLANK('Model Performance Data'!$K$67),"-",'Model Performance Data'!$K$67)</f>
        <v>-</v>
      </c>
      <c r="M1516" s="254">
        <f>IF(ISNA(SUMIFS(INDEX('Model Performance Data'!$O$8:$DY$56,0,MATCH(CONCATENATE($J1516,M$6),'Model Performance Data'!$O$6:$DY$6,0)),'Model Performance Data'!$B$8:$B$56,$C1516,'Model Performance Data'!$C$8:$C$56,$D1516)),"-",SUMIFS(INDEX('Model Performance Data'!$O$8:$DY$56,0,MATCH(CONCATENATE($J1516,M$6),'Model Performance Data'!$O$6:$DY$6,0)),'Model Performance Data'!$B$8:$B$56,$C1516,'Model Performance Data'!$C$8:$C$56,$D1516))</f>
        <v>0</v>
      </c>
      <c r="N1516" s="254">
        <f>IF(ISNA(SUMIFS(INDEX('Model Performance Data'!$O$8:$DY$56,0,MATCH(CONCATENATE($J1516,N$6),'Model Performance Data'!$O$6:$DY$6,0)),'Model Performance Data'!$B$8:$B$56,$C1516,'Model Performance Data'!$C$8:$C$56,$D1516)),"-",SUMIFS(INDEX('Model Performance Data'!$O$8:$DY$56,0,MATCH(CONCATENATE($J1516,N$6),'Model Performance Data'!$O$6:$DY$6,0)),'Model Performance Data'!$B$8:$B$56,$C1516,'Model Performance Data'!$C$8:$C$56,$D1516))</f>
        <v>0</v>
      </c>
      <c r="O1516" s="255">
        <f>IF(ISNA(SUMIFS(INDEX('Model Performance Data'!$O$8:$DY$56,0,MATCH(CONCATENATE($J1516,O$6),'Model Performance Data'!$O$6:$DY$6,0)),'Model Performance Data'!$B$8:$B$56,$C1516,'Model Performance Data'!$C$8:$C$56,$D1516)),"-",SUMIFS(INDEX('Model Performance Data'!$O$8:$DY$56,0,MATCH(CONCATENATE($J1516,O$6),'Model Performance Data'!$O$6:$DY$6,0)),'Model Performance Data'!$B$8:$B$56,$C1516,'Model Performance Data'!$C$8:$C$56,$D1516))</f>
        <v>0</v>
      </c>
    </row>
    <row r="1517" spans="2:15" x14ac:dyDescent="0.35">
      <c r="B1517" s="37" t="s">
        <v>80</v>
      </c>
      <c r="C1517" s="38" t="str">
        <f>IF(ISBLANK('Model Performance Data'!$B$67),"-",'Model Performance Data'!$B$67)</f>
        <v>-</v>
      </c>
      <c r="D1517" s="38" t="str">
        <f>IF(ISBLANK('Model Performance Data'!$C$67),"-",'Model Performance Data'!$C$67)</f>
        <v>-</v>
      </c>
      <c r="E1517" s="38" t="str">
        <f>IF(ISBLANK('Model Performance Data'!$D$67),"-",'Model Performance Data'!$D$67)</f>
        <v>-</v>
      </c>
      <c r="F1517" s="38" t="str">
        <f>IF(ISBLANK('Model Performance Data'!$E$67),"-",'Model Performance Data'!$E$67)</f>
        <v>-</v>
      </c>
      <c r="G1517" s="38" t="str">
        <f>IF(ISBLANK('Model Performance Data'!$F$67),"-",'Model Performance Data'!$F$67)</f>
        <v>-</v>
      </c>
      <c r="H1517" s="253">
        <v>2</v>
      </c>
      <c r="I1517" s="253">
        <v>4</v>
      </c>
      <c r="J1517" s="37" t="str">
        <f t="shared" si="71"/>
        <v>24</v>
      </c>
      <c r="K1517" s="38" t="str">
        <f>IF(ISBLANK('Model Performance Data'!$L$67),"-",'Model Performance Data'!$L$67)</f>
        <v>-</v>
      </c>
      <c r="L1517" s="38" t="str">
        <f>IF(ISBLANK('Model Performance Data'!$K$67),"-",'Model Performance Data'!$K$67)</f>
        <v>-</v>
      </c>
      <c r="M1517" s="254">
        <f>IF(ISNA(SUMIFS(INDEX('Model Performance Data'!$O$8:$DY$56,0,MATCH(CONCATENATE($J1517,M$6),'Model Performance Data'!$O$6:$DY$6,0)),'Model Performance Data'!$B$8:$B$56,$C1517,'Model Performance Data'!$C$8:$C$56,$D1517)),"-",SUMIFS(INDEX('Model Performance Data'!$O$8:$DY$56,0,MATCH(CONCATENATE($J1517,M$6),'Model Performance Data'!$O$6:$DY$6,0)),'Model Performance Data'!$B$8:$B$56,$C1517,'Model Performance Data'!$C$8:$C$56,$D1517))</f>
        <v>0</v>
      </c>
      <c r="N1517" s="254">
        <f>IF(ISNA(SUMIFS(INDEX('Model Performance Data'!$O$8:$DY$56,0,MATCH(CONCATENATE($J1517,N$6),'Model Performance Data'!$O$6:$DY$6,0)),'Model Performance Data'!$B$8:$B$56,$C1517,'Model Performance Data'!$C$8:$C$56,$D1517)),"-",SUMIFS(INDEX('Model Performance Data'!$O$8:$DY$56,0,MATCH(CONCATENATE($J1517,N$6),'Model Performance Data'!$O$6:$DY$6,0)),'Model Performance Data'!$B$8:$B$56,$C1517,'Model Performance Data'!$C$8:$C$56,$D1517))</f>
        <v>0</v>
      </c>
      <c r="O1517" s="255">
        <f>IF(ISNA(SUMIFS(INDEX('Model Performance Data'!$O$8:$DY$56,0,MATCH(CONCATENATE($J1517,O$6),'Model Performance Data'!$O$6:$DY$6,0)),'Model Performance Data'!$B$8:$B$56,$C1517,'Model Performance Data'!$C$8:$C$56,$D1517)),"-",SUMIFS(INDEX('Model Performance Data'!$O$8:$DY$56,0,MATCH(CONCATENATE($J1517,O$6),'Model Performance Data'!$O$6:$DY$6,0)),'Model Performance Data'!$B$8:$B$56,$C1517,'Model Performance Data'!$C$8:$C$56,$D1517))</f>
        <v>0</v>
      </c>
    </row>
    <row r="1518" spans="2:15" x14ac:dyDescent="0.35">
      <c r="B1518" s="37" t="s">
        <v>80</v>
      </c>
      <c r="C1518" s="38" t="str">
        <f>IF(ISBLANK('Model Performance Data'!$B$67),"-",'Model Performance Data'!$B$67)</f>
        <v>-</v>
      </c>
      <c r="D1518" s="38" t="str">
        <f>IF(ISBLANK('Model Performance Data'!$C$67),"-",'Model Performance Data'!$C$67)</f>
        <v>-</v>
      </c>
      <c r="E1518" s="38" t="str">
        <f>IF(ISBLANK('Model Performance Data'!$D$67),"-",'Model Performance Data'!$D$67)</f>
        <v>-</v>
      </c>
      <c r="F1518" s="38" t="str">
        <f>IF(ISBLANK('Model Performance Data'!$E$67),"-",'Model Performance Data'!$E$67)</f>
        <v>-</v>
      </c>
      <c r="G1518" s="38" t="str">
        <f>IF(ISBLANK('Model Performance Data'!$F$67),"-",'Model Performance Data'!$F$67)</f>
        <v>-</v>
      </c>
      <c r="H1518" s="253">
        <v>2</v>
      </c>
      <c r="I1518" s="253">
        <v>5</v>
      </c>
      <c r="J1518" s="37" t="str">
        <f t="shared" si="71"/>
        <v>25</v>
      </c>
      <c r="K1518" s="38" t="str">
        <f>IF(ISBLANK('Model Performance Data'!$L$67),"-",'Model Performance Data'!$L$67)</f>
        <v>-</v>
      </c>
      <c r="L1518" s="38" t="str">
        <f>IF(ISBLANK('Model Performance Data'!$K$67),"-",'Model Performance Data'!$K$67)</f>
        <v>-</v>
      </c>
      <c r="M1518" s="254">
        <f>IF(ISNA(SUMIFS(INDEX('Model Performance Data'!$O$8:$DY$56,0,MATCH(CONCATENATE($J1518,M$6),'Model Performance Data'!$O$6:$DY$6,0)),'Model Performance Data'!$B$8:$B$56,$C1518,'Model Performance Data'!$C$8:$C$56,$D1518)),"-",SUMIFS(INDEX('Model Performance Data'!$O$8:$DY$56,0,MATCH(CONCATENATE($J1518,M$6),'Model Performance Data'!$O$6:$DY$6,0)),'Model Performance Data'!$B$8:$B$56,$C1518,'Model Performance Data'!$C$8:$C$56,$D1518))</f>
        <v>0</v>
      </c>
      <c r="N1518" s="254">
        <f>IF(ISNA(SUMIFS(INDEX('Model Performance Data'!$O$8:$DY$56,0,MATCH(CONCATENATE($J1518,N$6),'Model Performance Data'!$O$6:$DY$6,0)),'Model Performance Data'!$B$8:$B$56,$C1518,'Model Performance Data'!$C$8:$C$56,$D1518)),"-",SUMIFS(INDEX('Model Performance Data'!$O$8:$DY$56,0,MATCH(CONCATENATE($J1518,N$6),'Model Performance Data'!$O$6:$DY$6,0)),'Model Performance Data'!$B$8:$B$56,$C1518,'Model Performance Data'!$C$8:$C$56,$D1518))</f>
        <v>0</v>
      </c>
      <c r="O1518" s="255">
        <f>IF(ISNA(SUMIFS(INDEX('Model Performance Data'!$O$8:$DY$56,0,MATCH(CONCATENATE($J1518,O$6),'Model Performance Data'!$O$6:$DY$6,0)),'Model Performance Data'!$B$8:$B$56,$C1518,'Model Performance Data'!$C$8:$C$56,$D1518)),"-",SUMIFS(INDEX('Model Performance Data'!$O$8:$DY$56,0,MATCH(CONCATENATE($J1518,O$6),'Model Performance Data'!$O$6:$DY$6,0)),'Model Performance Data'!$B$8:$B$56,$C1518,'Model Performance Data'!$C$8:$C$56,$D1518))</f>
        <v>0</v>
      </c>
    </row>
    <row r="1519" spans="2:15" x14ac:dyDescent="0.35">
      <c r="B1519" s="37" t="s">
        <v>80</v>
      </c>
      <c r="C1519" s="38" t="str">
        <f>IF(ISBLANK('Model Performance Data'!$B$67),"-",'Model Performance Data'!$B$67)</f>
        <v>-</v>
      </c>
      <c r="D1519" s="38" t="str">
        <f>IF(ISBLANK('Model Performance Data'!$C$67),"-",'Model Performance Data'!$C$67)</f>
        <v>-</v>
      </c>
      <c r="E1519" s="38" t="str">
        <f>IF(ISBLANK('Model Performance Data'!$D$67),"-",'Model Performance Data'!$D$67)</f>
        <v>-</v>
      </c>
      <c r="F1519" s="38" t="str">
        <f>IF(ISBLANK('Model Performance Data'!$E$67),"-",'Model Performance Data'!$E$67)</f>
        <v>-</v>
      </c>
      <c r="G1519" s="38" t="str">
        <f>IF(ISBLANK('Model Performance Data'!$F$67),"-",'Model Performance Data'!$F$67)</f>
        <v>-</v>
      </c>
      <c r="H1519" s="253">
        <v>2</v>
      </c>
      <c r="I1519" s="253" t="s">
        <v>65</v>
      </c>
      <c r="J1519" s="37" t="str">
        <f t="shared" si="71"/>
        <v>2Goal</v>
      </c>
      <c r="K1519" s="38" t="str">
        <f>IF(ISBLANK('Model Performance Data'!$L$67),"-",'Model Performance Data'!$L$67)</f>
        <v>-</v>
      </c>
      <c r="L1519" s="38" t="str">
        <f>IF(ISBLANK('Model Performance Data'!$K$67),"-",'Model Performance Data'!$K$67)</f>
        <v>-</v>
      </c>
      <c r="M1519" s="254" t="str">
        <f>IF(ISNA(SUMIFS(INDEX('Model Performance Data'!$O$8:$DY$56,0,MATCH(CONCATENATE($J1519,M$6),'Model Performance Data'!$O$6:$DY$6,0)),'Model Performance Data'!$B$8:$B$56,$C1519,'Model Performance Data'!$C$8:$C$56,$D1519)),"-",SUMIFS(INDEX('Model Performance Data'!$O$8:$DY$56,0,MATCH(CONCATENATE($J1519,M$6),'Model Performance Data'!$O$6:$DY$6,0)),'Model Performance Data'!$B$8:$B$56,$C1519,'Model Performance Data'!$C$8:$C$56,$D1519))</f>
        <v>-</v>
      </c>
      <c r="N1519" s="254" t="str">
        <f>IF(ISNA(SUMIFS(INDEX('Model Performance Data'!$O$8:$DY$56,0,MATCH(CONCATENATE($J1519,N$6),'Model Performance Data'!$O$6:$DY$6,0)),'Model Performance Data'!$B$8:$B$56,$C1519,'Model Performance Data'!$C$8:$C$56,$D1519)),"-",SUMIFS(INDEX('Model Performance Data'!$O$8:$DY$56,0,MATCH(CONCATENATE($J1519,N$6),'Model Performance Data'!$O$6:$DY$6,0)),'Model Performance Data'!$B$8:$B$56,$C1519,'Model Performance Data'!$C$8:$C$56,$D1519))</f>
        <v>-</v>
      </c>
      <c r="O1519" s="255">
        <f>IF(ISNA(SUMIFS(INDEX('Model Performance Data'!$O$8:$DY$56,0,MATCH(CONCATENATE($J1519,O$6),'Model Performance Data'!$O$6:$DY$6,0)),'Model Performance Data'!$B$8:$B$56,$C1519,'Model Performance Data'!$C$8:$C$56,$D1519)),"-",SUMIFS(INDEX('Model Performance Data'!$O$8:$DY$56,0,MATCH(CONCATENATE($J1519,O$6),'Model Performance Data'!$O$6:$DY$6,0)),'Model Performance Data'!$B$8:$B$56,$C1519,'Model Performance Data'!$C$8:$C$56,$D1519))</f>
        <v>0</v>
      </c>
    </row>
    <row r="1520" spans="2:15" x14ac:dyDescent="0.35">
      <c r="B1520" s="37" t="s">
        <v>80</v>
      </c>
      <c r="C1520" s="38" t="str">
        <f>IF(ISBLANK('Model Performance Data'!$B$67),"-",'Model Performance Data'!$B$67)</f>
        <v>-</v>
      </c>
      <c r="D1520" s="38" t="str">
        <f>IF(ISBLANK('Model Performance Data'!$C$67),"-",'Model Performance Data'!$C$67)</f>
        <v>-</v>
      </c>
      <c r="E1520" s="38" t="str">
        <f>IF(ISBLANK('Model Performance Data'!$D$67),"-",'Model Performance Data'!$D$67)</f>
        <v>-</v>
      </c>
      <c r="F1520" s="38" t="str">
        <f>IF(ISBLANK('Model Performance Data'!$E$67),"-",'Model Performance Data'!$E$67)</f>
        <v>-</v>
      </c>
      <c r="G1520" s="38" t="str">
        <f>IF(ISBLANK('Model Performance Data'!$F$67),"-",'Model Performance Data'!$F$67)</f>
        <v>-</v>
      </c>
      <c r="H1520" s="253">
        <v>3</v>
      </c>
      <c r="I1520" s="253">
        <v>1</v>
      </c>
      <c r="J1520" s="37" t="str">
        <f t="shared" si="71"/>
        <v>31</v>
      </c>
      <c r="K1520" s="38" t="str">
        <f>IF(ISBLANK('Model Performance Data'!$L$67),"-",'Model Performance Data'!$L$67)</f>
        <v>-</v>
      </c>
      <c r="L1520" s="38" t="str">
        <f>IF(ISBLANK('Model Performance Data'!$K$67),"-",'Model Performance Data'!$K$67)</f>
        <v>-</v>
      </c>
      <c r="M1520" s="254">
        <f>IF(ISNA(SUMIFS(INDEX('Model Performance Data'!$O$8:$DY$56,0,MATCH(CONCATENATE($J1520,M$6),'Model Performance Data'!$O$6:$DY$6,0)),'Model Performance Data'!$B$8:$B$56,$C1520,'Model Performance Data'!$C$8:$C$56,$D1520)),"-",SUMIFS(INDEX('Model Performance Data'!$O$8:$DY$56,0,MATCH(CONCATENATE($J1520,M$6),'Model Performance Data'!$O$6:$DY$6,0)),'Model Performance Data'!$B$8:$B$56,$C1520,'Model Performance Data'!$C$8:$C$56,$D1520))</f>
        <v>0</v>
      </c>
      <c r="N1520" s="254">
        <f>IF(ISNA(SUMIFS(INDEX('Model Performance Data'!$O$8:$DY$56,0,MATCH(CONCATENATE($J1520,N$6),'Model Performance Data'!$O$6:$DY$6,0)),'Model Performance Data'!$B$8:$B$56,$C1520,'Model Performance Data'!$C$8:$C$56,$D1520)),"-",SUMIFS(INDEX('Model Performance Data'!$O$8:$DY$56,0,MATCH(CONCATENATE($J1520,N$6),'Model Performance Data'!$O$6:$DY$6,0)),'Model Performance Data'!$B$8:$B$56,$C1520,'Model Performance Data'!$C$8:$C$56,$D1520))</f>
        <v>0</v>
      </c>
      <c r="O1520" s="255">
        <f>IF(ISNA(SUMIFS(INDEX('Model Performance Data'!$O$8:$DY$56,0,MATCH(CONCATENATE($J1520,O$6),'Model Performance Data'!$O$6:$DY$6,0)),'Model Performance Data'!$B$8:$B$56,$C1520,'Model Performance Data'!$C$8:$C$56,$D1520)),"-",SUMIFS(INDEX('Model Performance Data'!$O$8:$DY$56,0,MATCH(CONCATENATE($J1520,O$6),'Model Performance Data'!$O$6:$DY$6,0)),'Model Performance Data'!$B$8:$B$56,$C1520,'Model Performance Data'!$C$8:$C$56,$D1520))</f>
        <v>0</v>
      </c>
    </row>
    <row r="1521" spans="2:15" x14ac:dyDescent="0.35">
      <c r="B1521" s="37" t="s">
        <v>80</v>
      </c>
      <c r="C1521" s="38" t="str">
        <f>IF(ISBLANK('Model Performance Data'!$B$67),"-",'Model Performance Data'!$B$67)</f>
        <v>-</v>
      </c>
      <c r="D1521" s="38" t="str">
        <f>IF(ISBLANK('Model Performance Data'!$C$67),"-",'Model Performance Data'!$C$67)</f>
        <v>-</v>
      </c>
      <c r="E1521" s="38" t="str">
        <f>IF(ISBLANK('Model Performance Data'!$D$67),"-",'Model Performance Data'!$D$67)</f>
        <v>-</v>
      </c>
      <c r="F1521" s="38" t="str">
        <f>IF(ISBLANK('Model Performance Data'!$E$67),"-",'Model Performance Data'!$E$67)</f>
        <v>-</v>
      </c>
      <c r="G1521" s="38" t="str">
        <f>IF(ISBLANK('Model Performance Data'!$F$67),"-",'Model Performance Data'!$F$67)</f>
        <v>-</v>
      </c>
      <c r="H1521" s="253">
        <v>3</v>
      </c>
      <c r="I1521" s="253">
        <v>2</v>
      </c>
      <c r="J1521" s="37" t="str">
        <f t="shared" si="71"/>
        <v>32</v>
      </c>
      <c r="K1521" s="38" t="str">
        <f>IF(ISBLANK('Model Performance Data'!$L$67),"-",'Model Performance Data'!$L$67)</f>
        <v>-</v>
      </c>
      <c r="L1521" s="38" t="str">
        <f>IF(ISBLANK('Model Performance Data'!$K$67),"-",'Model Performance Data'!$K$67)</f>
        <v>-</v>
      </c>
      <c r="M1521" s="254">
        <f>IF(ISNA(SUMIFS(INDEX('Model Performance Data'!$O$8:$DY$56,0,MATCH(CONCATENATE($J1521,M$6),'Model Performance Data'!$O$6:$DY$6,0)),'Model Performance Data'!$B$8:$B$56,$C1521,'Model Performance Data'!$C$8:$C$56,$D1521)),"-",SUMIFS(INDEX('Model Performance Data'!$O$8:$DY$56,0,MATCH(CONCATENATE($J1521,M$6),'Model Performance Data'!$O$6:$DY$6,0)),'Model Performance Data'!$B$8:$B$56,$C1521,'Model Performance Data'!$C$8:$C$56,$D1521))</f>
        <v>0</v>
      </c>
      <c r="N1521" s="254">
        <f>IF(ISNA(SUMIFS(INDEX('Model Performance Data'!$O$8:$DY$56,0,MATCH(CONCATENATE($J1521,N$6),'Model Performance Data'!$O$6:$DY$6,0)),'Model Performance Data'!$B$8:$B$56,$C1521,'Model Performance Data'!$C$8:$C$56,$D1521)),"-",SUMIFS(INDEX('Model Performance Data'!$O$8:$DY$56,0,MATCH(CONCATENATE($J1521,N$6),'Model Performance Data'!$O$6:$DY$6,0)),'Model Performance Data'!$B$8:$B$56,$C1521,'Model Performance Data'!$C$8:$C$56,$D1521))</f>
        <v>0</v>
      </c>
      <c r="O1521" s="255">
        <f>IF(ISNA(SUMIFS(INDEX('Model Performance Data'!$O$8:$DY$56,0,MATCH(CONCATENATE($J1521,O$6),'Model Performance Data'!$O$6:$DY$6,0)),'Model Performance Data'!$B$8:$B$56,$C1521,'Model Performance Data'!$C$8:$C$56,$D1521)),"-",SUMIFS(INDEX('Model Performance Data'!$O$8:$DY$56,0,MATCH(CONCATENATE($J1521,O$6),'Model Performance Data'!$O$6:$DY$6,0)),'Model Performance Data'!$B$8:$B$56,$C1521,'Model Performance Data'!$C$8:$C$56,$D1521))</f>
        <v>0</v>
      </c>
    </row>
    <row r="1522" spans="2:15" x14ac:dyDescent="0.35">
      <c r="B1522" s="37" t="s">
        <v>80</v>
      </c>
      <c r="C1522" s="38" t="str">
        <f>IF(ISBLANK('Model Performance Data'!$B$67),"-",'Model Performance Data'!$B$67)</f>
        <v>-</v>
      </c>
      <c r="D1522" s="38" t="str">
        <f>IF(ISBLANK('Model Performance Data'!$C$67),"-",'Model Performance Data'!$C$67)</f>
        <v>-</v>
      </c>
      <c r="E1522" s="38" t="str">
        <f>IF(ISBLANK('Model Performance Data'!$D$67),"-",'Model Performance Data'!$D$67)</f>
        <v>-</v>
      </c>
      <c r="F1522" s="38" t="str">
        <f>IF(ISBLANK('Model Performance Data'!$E$67),"-",'Model Performance Data'!$E$67)</f>
        <v>-</v>
      </c>
      <c r="G1522" s="38" t="str">
        <f>IF(ISBLANK('Model Performance Data'!$F$67),"-",'Model Performance Data'!$F$67)</f>
        <v>-</v>
      </c>
      <c r="H1522" s="253">
        <v>3</v>
      </c>
      <c r="I1522" s="253">
        <v>3</v>
      </c>
      <c r="J1522" s="37" t="str">
        <f t="shared" si="71"/>
        <v>33</v>
      </c>
      <c r="K1522" s="38" t="str">
        <f>IF(ISBLANK('Model Performance Data'!$L$67),"-",'Model Performance Data'!$L$67)</f>
        <v>-</v>
      </c>
      <c r="L1522" s="38" t="str">
        <f>IF(ISBLANK('Model Performance Data'!$K$67),"-",'Model Performance Data'!$K$67)</f>
        <v>-</v>
      </c>
      <c r="M1522" s="254">
        <f>IF(ISNA(SUMIFS(INDEX('Model Performance Data'!$O$8:$DY$56,0,MATCH(CONCATENATE($J1522,M$6),'Model Performance Data'!$O$6:$DY$6,0)),'Model Performance Data'!$B$8:$B$56,$C1522,'Model Performance Data'!$C$8:$C$56,$D1522)),"-",SUMIFS(INDEX('Model Performance Data'!$O$8:$DY$56,0,MATCH(CONCATENATE($J1522,M$6),'Model Performance Data'!$O$6:$DY$6,0)),'Model Performance Data'!$B$8:$B$56,$C1522,'Model Performance Data'!$C$8:$C$56,$D1522))</f>
        <v>0</v>
      </c>
      <c r="N1522" s="254">
        <f>IF(ISNA(SUMIFS(INDEX('Model Performance Data'!$O$8:$DY$56,0,MATCH(CONCATENATE($J1522,N$6),'Model Performance Data'!$O$6:$DY$6,0)),'Model Performance Data'!$B$8:$B$56,$C1522,'Model Performance Data'!$C$8:$C$56,$D1522)),"-",SUMIFS(INDEX('Model Performance Data'!$O$8:$DY$56,0,MATCH(CONCATENATE($J1522,N$6),'Model Performance Data'!$O$6:$DY$6,0)),'Model Performance Data'!$B$8:$B$56,$C1522,'Model Performance Data'!$C$8:$C$56,$D1522))</f>
        <v>0</v>
      </c>
      <c r="O1522" s="255">
        <f>IF(ISNA(SUMIFS(INDEX('Model Performance Data'!$O$8:$DY$56,0,MATCH(CONCATENATE($J1522,O$6),'Model Performance Data'!$O$6:$DY$6,0)),'Model Performance Data'!$B$8:$B$56,$C1522,'Model Performance Data'!$C$8:$C$56,$D1522)),"-",SUMIFS(INDEX('Model Performance Data'!$O$8:$DY$56,0,MATCH(CONCATENATE($J1522,O$6),'Model Performance Data'!$O$6:$DY$6,0)),'Model Performance Data'!$B$8:$B$56,$C1522,'Model Performance Data'!$C$8:$C$56,$D1522))</f>
        <v>0</v>
      </c>
    </row>
    <row r="1523" spans="2:15" x14ac:dyDescent="0.35">
      <c r="B1523" s="37" t="s">
        <v>80</v>
      </c>
      <c r="C1523" s="38" t="str">
        <f>IF(ISBLANK('Model Performance Data'!$B$67),"-",'Model Performance Data'!$B$67)</f>
        <v>-</v>
      </c>
      <c r="D1523" s="38" t="str">
        <f>IF(ISBLANK('Model Performance Data'!$C$67),"-",'Model Performance Data'!$C$67)</f>
        <v>-</v>
      </c>
      <c r="E1523" s="38" t="str">
        <f>IF(ISBLANK('Model Performance Data'!$D$67),"-",'Model Performance Data'!$D$67)</f>
        <v>-</v>
      </c>
      <c r="F1523" s="38" t="str">
        <f>IF(ISBLANK('Model Performance Data'!$E$67),"-",'Model Performance Data'!$E$67)</f>
        <v>-</v>
      </c>
      <c r="G1523" s="38" t="str">
        <f>IF(ISBLANK('Model Performance Data'!$F$67),"-",'Model Performance Data'!$F$67)</f>
        <v>-</v>
      </c>
      <c r="H1523" s="253">
        <v>3</v>
      </c>
      <c r="I1523" s="253">
        <v>4</v>
      </c>
      <c r="J1523" s="37" t="str">
        <f t="shared" si="71"/>
        <v>34</v>
      </c>
      <c r="K1523" s="38" t="str">
        <f>IF(ISBLANK('Model Performance Data'!$L$67),"-",'Model Performance Data'!$L$67)</f>
        <v>-</v>
      </c>
      <c r="L1523" s="38" t="str">
        <f>IF(ISBLANK('Model Performance Data'!$K$67),"-",'Model Performance Data'!$K$67)</f>
        <v>-</v>
      </c>
      <c r="M1523" s="254">
        <f>IF(ISNA(SUMIFS(INDEX('Model Performance Data'!$O$8:$DY$56,0,MATCH(CONCATENATE($J1523,M$6),'Model Performance Data'!$O$6:$DY$6,0)),'Model Performance Data'!$B$8:$B$56,$C1523,'Model Performance Data'!$C$8:$C$56,$D1523)),"-",SUMIFS(INDEX('Model Performance Data'!$O$8:$DY$56,0,MATCH(CONCATENATE($J1523,M$6),'Model Performance Data'!$O$6:$DY$6,0)),'Model Performance Data'!$B$8:$B$56,$C1523,'Model Performance Data'!$C$8:$C$56,$D1523))</f>
        <v>0</v>
      </c>
      <c r="N1523" s="254">
        <f>IF(ISNA(SUMIFS(INDEX('Model Performance Data'!$O$8:$DY$56,0,MATCH(CONCATENATE($J1523,N$6),'Model Performance Data'!$O$6:$DY$6,0)),'Model Performance Data'!$B$8:$B$56,$C1523,'Model Performance Data'!$C$8:$C$56,$D1523)),"-",SUMIFS(INDEX('Model Performance Data'!$O$8:$DY$56,0,MATCH(CONCATENATE($J1523,N$6),'Model Performance Data'!$O$6:$DY$6,0)),'Model Performance Data'!$B$8:$B$56,$C1523,'Model Performance Data'!$C$8:$C$56,$D1523))</f>
        <v>0</v>
      </c>
      <c r="O1523" s="255">
        <f>IF(ISNA(SUMIFS(INDEX('Model Performance Data'!$O$8:$DY$56,0,MATCH(CONCATENATE($J1523,O$6),'Model Performance Data'!$O$6:$DY$6,0)),'Model Performance Data'!$B$8:$B$56,$C1523,'Model Performance Data'!$C$8:$C$56,$D1523)),"-",SUMIFS(INDEX('Model Performance Data'!$O$8:$DY$56,0,MATCH(CONCATENATE($J1523,O$6),'Model Performance Data'!$O$6:$DY$6,0)),'Model Performance Data'!$B$8:$B$56,$C1523,'Model Performance Data'!$C$8:$C$56,$D1523))</f>
        <v>0</v>
      </c>
    </row>
    <row r="1524" spans="2:15" x14ac:dyDescent="0.35">
      <c r="B1524" s="37" t="s">
        <v>80</v>
      </c>
      <c r="C1524" s="38" t="str">
        <f>IF(ISBLANK('Model Performance Data'!$B$67),"-",'Model Performance Data'!$B$67)</f>
        <v>-</v>
      </c>
      <c r="D1524" s="38" t="str">
        <f>IF(ISBLANK('Model Performance Data'!$C$67),"-",'Model Performance Data'!$C$67)</f>
        <v>-</v>
      </c>
      <c r="E1524" s="38" t="str">
        <f>IF(ISBLANK('Model Performance Data'!$D$67),"-",'Model Performance Data'!$D$67)</f>
        <v>-</v>
      </c>
      <c r="F1524" s="38" t="str">
        <f>IF(ISBLANK('Model Performance Data'!$E$67),"-",'Model Performance Data'!$E$67)</f>
        <v>-</v>
      </c>
      <c r="G1524" s="38" t="str">
        <f>IF(ISBLANK('Model Performance Data'!$F$67),"-",'Model Performance Data'!$F$67)</f>
        <v>-</v>
      </c>
      <c r="H1524" s="253">
        <v>3</v>
      </c>
      <c r="I1524" s="253">
        <v>5</v>
      </c>
      <c r="J1524" s="37" t="str">
        <f t="shared" si="71"/>
        <v>35</v>
      </c>
      <c r="K1524" s="38" t="str">
        <f>IF(ISBLANK('Model Performance Data'!$L$67),"-",'Model Performance Data'!$L$67)</f>
        <v>-</v>
      </c>
      <c r="L1524" s="38" t="str">
        <f>IF(ISBLANK('Model Performance Data'!$K$67),"-",'Model Performance Data'!$K$67)</f>
        <v>-</v>
      </c>
      <c r="M1524" s="254">
        <f>IF(ISNA(SUMIFS(INDEX('Model Performance Data'!$O$8:$DY$56,0,MATCH(CONCATENATE($J1524,M$6),'Model Performance Data'!$O$6:$DY$6,0)),'Model Performance Data'!$B$8:$B$56,$C1524,'Model Performance Data'!$C$8:$C$56,$D1524)),"-",SUMIFS(INDEX('Model Performance Data'!$O$8:$DY$56,0,MATCH(CONCATENATE($J1524,M$6),'Model Performance Data'!$O$6:$DY$6,0)),'Model Performance Data'!$B$8:$B$56,$C1524,'Model Performance Data'!$C$8:$C$56,$D1524))</f>
        <v>0</v>
      </c>
      <c r="N1524" s="254">
        <f>IF(ISNA(SUMIFS(INDEX('Model Performance Data'!$O$8:$DY$56,0,MATCH(CONCATENATE($J1524,N$6),'Model Performance Data'!$O$6:$DY$6,0)),'Model Performance Data'!$B$8:$B$56,$C1524,'Model Performance Data'!$C$8:$C$56,$D1524)),"-",SUMIFS(INDEX('Model Performance Data'!$O$8:$DY$56,0,MATCH(CONCATENATE($J1524,N$6),'Model Performance Data'!$O$6:$DY$6,0)),'Model Performance Data'!$B$8:$B$56,$C1524,'Model Performance Data'!$C$8:$C$56,$D1524))</f>
        <v>0</v>
      </c>
      <c r="O1524" s="255">
        <f>IF(ISNA(SUMIFS(INDEX('Model Performance Data'!$O$8:$DY$56,0,MATCH(CONCATENATE($J1524,O$6),'Model Performance Data'!$O$6:$DY$6,0)),'Model Performance Data'!$B$8:$B$56,$C1524,'Model Performance Data'!$C$8:$C$56,$D1524)),"-",SUMIFS(INDEX('Model Performance Data'!$O$8:$DY$56,0,MATCH(CONCATENATE($J1524,O$6),'Model Performance Data'!$O$6:$DY$6,0)),'Model Performance Data'!$B$8:$B$56,$C1524,'Model Performance Data'!$C$8:$C$56,$D1524))</f>
        <v>0</v>
      </c>
    </row>
    <row r="1525" spans="2:15" x14ac:dyDescent="0.35">
      <c r="B1525" s="37" t="s">
        <v>80</v>
      </c>
      <c r="C1525" s="38" t="str">
        <f>IF(ISBLANK('Model Performance Data'!$B$67),"-",'Model Performance Data'!$B$67)</f>
        <v>-</v>
      </c>
      <c r="D1525" s="38" t="str">
        <f>IF(ISBLANK('Model Performance Data'!$C$67),"-",'Model Performance Data'!$C$67)</f>
        <v>-</v>
      </c>
      <c r="E1525" s="38" t="str">
        <f>IF(ISBLANK('Model Performance Data'!$D$67),"-",'Model Performance Data'!$D$67)</f>
        <v>-</v>
      </c>
      <c r="F1525" s="38" t="str">
        <f>IF(ISBLANK('Model Performance Data'!$E$67),"-",'Model Performance Data'!$E$67)</f>
        <v>-</v>
      </c>
      <c r="G1525" s="38" t="str">
        <f>IF(ISBLANK('Model Performance Data'!$F$67),"-",'Model Performance Data'!$F$67)</f>
        <v>-</v>
      </c>
      <c r="H1525" s="253">
        <v>3</v>
      </c>
      <c r="I1525" s="253" t="s">
        <v>65</v>
      </c>
      <c r="J1525" s="37" t="str">
        <f t="shared" si="71"/>
        <v>3Goal</v>
      </c>
      <c r="K1525" s="38" t="str">
        <f>IF(ISBLANK('Model Performance Data'!$L$67),"-",'Model Performance Data'!$L$67)</f>
        <v>-</v>
      </c>
      <c r="L1525" s="38" t="str">
        <f>IF(ISBLANK('Model Performance Data'!$K$67),"-",'Model Performance Data'!$K$67)</f>
        <v>-</v>
      </c>
      <c r="M1525" s="254" t="str">
        <f>IF(ISNA(SUMIFS(INDEX('Model Performance Data'!$O$8:$DY$56,0,MATCH(CONCATENATE($J1525,M$6),'Model Performance Data'!$O$6:$DY$6,0)),'Model Performance Data'!$B$8:$B$56,$C1525,'Model Performance Data'!$C$8:$C$56,$D1525)),"-",SUMIFS(INDEX('Model Performance Data'!$O$8:$DY$56,0,MATCH(CONCATENATE($J1525,M$6),'Model Performance Data'!$O$6:$DY$6,0)),'Model Performance Data'!$B$8:$B$56,$C1525,'Model Performance Data'!$C$8:$C$56,$D1525))</f>
        <v>-</v>
      </c>
      <c r="N1525" s="254" t="str">
        <f>IF(ISNA(SUMIFS(INDEX('Model Performance Data'!$O$8:$DY$56,0,MATCH(CONCATENATE($J1525,N$6),'Model Performance Data'!$O$6:$DY$6,0)),'Model Performance Data'!$B$8:$B$56,$C1525,'Model Performance Data'!$C$8:$C$56,$D1525)),"-",SUMIFS(INDEX('Model Performance Data'!$O$8:$DY$56,0,MATCH(CONCATENATE($J1525,N$6),'Model Performance Data'!$O$6:$DY$6,0)),'Model Performance Data'!$B$8:$B$56,$C1525,'Model Performance Data'!$C$8:$C$56,$D1525))</f>
        <v>-</v>
      </c>
      <c r="O1525" s="255">
        <f>IF(ISNA(SUMIFS(INDEX('Model Performance Data'!$O$8:$DY$56,0,MATCH(CONCATENATE($J1525,O$6),'Model Performance Data'!$O$6:$DY$6,0)),'Model Performance Data'!$B$8:$B$56,$C1525,'Model Performance Data'!$C$8:$C$56,$D1525)),"-",SUMIFS(INDEX('Model Performance Data'!$O$8:$DY$56,0,MATCH(CONCATENATE($J1525,O$6),'Model Performance Data'!$O$6:$DY$6,0)),'Model Performance Data'!$B$8:$B$56,$C1525,'Model Performance Data'!$C$8:$C$56,$D1525))</f>
        <v>0</v>
      </c>
    </row>
    <row r="1526" spans="2:15" x14ac:dyDescent="0.35">
      <c r="B1526" s="37" t="s">
        <v>80</v>
      </c>
      <c r="C1526" s="38" t="str">
        <f>IF(ISBLANK('Model Performance Data'!$B$67),"-",'Model Performance Data'!$B$67)</f>
        <v>-</v>
      </c>
      <c r="D1526" s="38" t="str">
        <f>IF(ISBLANK('Model Performance Data'!$C$67),"-",'Model Performance Data'!$C$67)</f>
        <v>-</v>
      </c>
      <c r="E1526" s="38" t="str">
        <f>IF(ISBLANK('Model Performance Data'!$D$67),"-",'Model Performance Data'!$D$67)</f>
        <v>-</v>
      </c>
      <c r="F1526" s="38" t="str">
        <f>IF(ISBLANK('Model Performance Data'!$E$67),"-",'Model Performance Data'!$E$67)</f>
        <v>-</v>
      </c>
      <c r="G1526" s="38" t="str">
        <f>IF(ISBLANK('Model Performance Data'!$F$67),"-",'Model Performance Data'!$F$67)</f>
        <v>-</v>
      </c>
      <c r="H1526" s="253">
        <v>4</v>
      </c>
      <c r="I1526" s="253">
        <v>1</v>
      </c>
      <c r="J1526" s="37" t="str">
        <f t="shared" si="71"/>
        <v>41</v>
      </c>
      <c r="K1526" s="38" t="str">
        <f>IF(ISBLANK('Model Performance Data'!$L$67),"-",'Model Performance Data'!$L$67)</f>
        <v>-</v>
      </c>
      <c r="L1526" s="38" t="str">
        <f>IF(ISBLANK('Model Performance Data'!$K$67),"-",'Model Performance Data'!$K$67)</f>
        <v>-</v>
      </c>
      <c r="M1526" s="254">
        <f>IF(ISNA(SUMIFS(INDEX('Model Performance Data'!$O$8:$DY$56,0,MATCH(CONCATENATE($J1526,M$6),'Model Performance Data'!$O$6:$DY$6,0)),'Model Performance Data'!$B$8:$B$56,$C1526,'Model Performance Data'!$C$8:$C$56,$D1526)),"-",SUMIFS(INDEX('Model Performance Data'!$O$8:$DY$56,0,MATCH(CONCATENATE($J1526,M$6),'Model Performance Data'!$O$6:$DY$6,0)),'Model Performance Data'!$B$8:$B$56,$C1526,'Model Performance Data'!$C$8:$C$56,$D1526))</f>
        <v>0</v>
      </c>
      <c r="N1526" s="254">
        <f>IF(ISNA(SUMIFS(INDEX('Model Performance Data'!$O$8:$DY$56,0,MATCH(CONCATENATE($J1526,N$6),'Model Performance Data'!$O$6:$DY$6,0)),'Model Performance Data'!$B$8:$B$56,$C1526,'Model Performance Data'!$C$8:$C$56,$D1526)),"-",SUMIFS(INDEX('Model Performance Data'!$O$8:$DY$56,0,MATCH(CONCATENATE($J1526,N$6),'Model Performance Data'!$O$6:$DY$6,0)),'Model Performance Data'!$B$8:$B$56,$C1526,'Model Performance Data'!$C$8:$C$56,$D1526))</f>
        <v>0</v>
      </c>
      <c r="O1526" s="255">
        <f>IF(ISNA(SUMIFS(INDEX('Model Performance Data'!$O$8:$DY$56,0,MATCH(CONCATENATE($J1526,O$6),'Model Performance Data'!$O$6:$DY$6,0)),'Model Performance Data'!$B$8:$B$56,$C1526,'Model Performance Data'!$C$8:$C$56,$D1526)),"-",SUMIFS(INDEX('Model Performance Data'!$O$8:$DY$56,0,MATCH(CONCATENATE($J1526,O$6),'Model Performance Data'!$O$6:$DY$6,0)),'Model Performance Data'!$B$8:$B$56,$C1526,'Model Performance Data'!$C$8:$C$56,$D1526))</f>
        <v>0</v>
      </c>
    </row>
    <row r="1527" spans="2:15" x14ac:dyDescent="0.35">
      <c r="B1527" s="37" t="s">
        <v>80</v>
      </c>
      <c r="C1527" s="38" t="str">
        <f>IF(ISBLANK('Model Performance Data'!$B$67),"-",'Model Performance Data'!$B$67)</f>
        <v>-</v>
      </c>
      <c r="D1527" s="38" t="str">
        <f>IF(ISBLANK('Model Performance Data'!$C$67),"-",'Model Performance Data'!$C$67)</f>
        <v>-</v>
      </c>
      <c r="E1527" s="38" t="str">
        <f>IF(ISBLANK('Model Performance Data'!$D$67),"-",'Model Performance Data'!$D$67)</f>
        <v>-</v>
      </c>
      <c r="F1527" s="38" t="str">
        <f>IF(ISBLANK('Model Performance Data'!$E$67),"-",'Model Performance Data'!$E$67)</f>
        <v>-</v>
      </c>
      <c r="G1527" s="38" t="str">
        <f>IF(ISBLANK('Model Performance Data'!$F$67),"-",'Model Performance Data'!$F$67)</f>
        <v>-</v>
      </c>
      <c r="H1527" s="253">
        <v>4</v>
      </c>
      <c r="I1527" s="253">
        <v>2</v>
      </c>
      <c r="J1527" s="37" t="str">
        <f t="shared" si="71"/>
        <v>42</v>
      </c>
      <c r="K1527" s="38" t="str">
        <f>IF(ISBLANK('Model Performance Data'!$L$67),"-",'Model Performance Data'!$L$67)</f>
        <v>-</v>
      </c>
      <c r="L1527" s="38" t="str">
        <f>IF(ISBLANK('Model Performance Data'!$K$67),"-",'Model Performance Data'!$K$67)</f>
        <v>-</v>
      </c>
      <c r="M1527" s="254">
        <f>IF(ISNA(SUMIFS(INDEX('Model Performance Data'!$O$8:$DY$56,0,MATCH(CONCATENATE($J1527,M$6),'Model Performance Data'!$O$6:$DY$6,0)),'Model Performance Data'!$B$8:$B$56,$C1527,'Model Performance Data'!$C$8:$C$56,$D1527)),"-",SUMIFS(INDEX('Model Performance Data'!$O$8:$DY$56,0,MATCH(CONCATENATE($J1527,M$6),'Model Performance Data'!$O$6:$DY$6,0)),'Model Performance Data'!$B$8:$B$56,$C1527,'Model Performance Data'!$C$8:$C$56,$D1527))</f>
        <v>0</v>
      </c>
      <c r="N1527" s="254">
        <f>IF(ISNA(SUMIFS(INDEX('Model Performance Data'!$O$8:$DY$56,0,MATCH(CONCATENATE($J1527,N$6),'Model Performance Data'!$O$6:$DY$6,0)),'Model Performance Data'!$B$8:$B$56,$C1527,'Model Performance Data'!$C$8:$C$56,$D1527)),"-",SUMIFS(INDEX('Model Performance Data'!$O$8:$DY$56,0,MATCH(CONCATENATE($J1527,N$6),'Model Performance Data'!$O$6:$DY$6,0)),'Model Performance Data'!$B$8:$B$56,$C1527,'Model Performance Data'!$C$8:$C$56,$D1527))</f>
        <v>0</v>
      </c>
      <c r="O1527" s="255">
        <f>IF(ISNA(SUMIFS(INDEX('Model Performance Data'!$O$8:$DY$56,0,MATCH(CONCATENATE($J1527,O$6),'Model Performance Data'!$O$6:$DY$6,0)),'Model Performance Data'!$B$8:$B$56,$C1527,'Model Performance Data'!$C$8:$C$56,$D1527)),"-",SUMIFS(INDEX('Model Performance Data'!$O$8:$DY$56,0,MATCH(CONCATENATE($J1527,O$6),'Model Performance Data'!$O$6:$DY$6,0)),'Model Performance Data'!$B$8:$B$56,$C1527,'Model Performance Data'!$C$8:$C$56,$D1527))</f>
        <v>0</v>
      </c>
    </row>
    <row r="1528" spans="2:15" x14ac:dyDescent="0.35">
      <c r="B1528" s="37" t="s">
        <v>80</v>
      </c>
      <c r="C1528" s="38" t="str">
        <f>IF(ISBLANK('Model Performance Data'!$B$67),"-",'Model Performance Data'!$B$67)</f>
        <v>-</v>
      </c>
      <c r="D1528" s="38" t="str">
        <f>IF(ISBLANK('Model Performance Data'!$C$67),"-",'Model Performance Data'!$C$67)</f>
        <v>-</v>
      </c>
      <c r="E1528" s="38" t="str">
        <f>IF(ISBLANK('Model Performance Data'!$D$67),"-",'Model Performance Data'!$D$67)</f>
        <v>-</v>
      </c>
      <c r="F1528" s="38" t="str">
        <f>IF(ISBLANK('Model Performance Data'!$E$67),"-",'Model Performance Data'!$E$67)</f>
        <v>-</v>
      </c>
      <c r="G1528" s="38" t="str">
        <f>IF(ISBLANK('Model Performance Data'!$F$67),"-",'Model Performance Data'!$F$67)</f>
        <v>-</v>
      </c>
      <c r="H1528" s="253">
        <v>4</v>
      </c>
      <c r="I1528" s="253">
        <v>3</v>
      </c>
      <c r="J1528" s="37" t="str">
        <f t="shared" si="71"/>
        <v>43</v>
      </c>
      <c r="K1528" s="38" t="str">
        <f>IF(ISBLANK('Model Performance Data'!$L$67),"-",'Model Performance Data'!$L$67)</f>
        <v>-</v>
      </c>
      <c r="L1528" s="38" t="str">
        <f>IF(ISBLANK('Model Performance Data'!$K$67),"-",'Model Performance Data'!$K$67)</f>
        <v>-</v>
      </c>
      <c r="M1528" s="254">
        <f>IF(ISNA(SUMIFS(INDEX('Model Performance Data'!$O$8:$DY$56,0,MATCH(CONCATENATE($J1528,M$6),'Model Performance Data'!$O$6:$DY$6,0)),'Model Performance Data'!$B$8:$B$56,$C1528,'Model Performance Data'!$C$8:$C$56,$D1528)),"-",SUMIFS(INDEX('Model Performance Data'!$O$8:$DY$56,0,MATCH(CONCATENATE($J1528,M$6),'Model Performance Data'!$O$6:$DY$6,0)),'Model Performance Data'!$B$8:$B$56,$C1528,'Model Performance Data'!$C$8:$C$56,$D1528))</f>
        <v>0</v>
      </c>
      <c r="N1528" s="254">
        <f>IF(ISNA(SUMIFS(INDEX('Model Performance Data'!$O$8:$DY$56,0,MATCH(CONCATENATE($J1528,N$6),'Model Performance Data'!$O$6:$DY$6,0)),'Model Performance Data'!$B$8:$B$56,$C1528,'Model Performance Data'!$C$8:$C$56,$D1528)),"-",SUMIFS(INDEX('Model Performance Data'!$O$8:$DY$56,0,MATCH(CONCATENATE($J1528,N$6),'Model Performance Data'!$O$6:$DY$6,0)),'Model Performance Data'!$B$8:$B$56,$C1528,'Model Performance Data'!$C$8:$C$56,$D1528))</f>
        <v>0</v>
      </c>
      <c r="O1528" s="255">
        <f>IF(ISNA(SUMIFS(INDEX('Model Performance Data'!$O$8:$DY$56,0,MATCH(CONCATENATE($J1528,O$6),'Model Performance Data'!$O$6:$DY$6,0)),'Model Performance Data'!$B$8:$B$56,$C1528,'Model Performance Data'!$C$8:$C$56,$D1528)),"-",SUMIFS(INDEX('Model Performance Data'!$O$8:$DY$56,0,MATCH(CONCATENATE($J1528,O$6),'Model Performance Data'!$O$6:$DY$6,0)),'Model Performance Data'!$B$8:$B$56,$C1528,'Model Performance Data'!$C$8:$C$56,$D1528))</f>
        <v>0</v>
      </c>
    </row>
    <row r="1529" spans="2:15" x14ac:dyDescent="0.35">
      <c r="B1529" s="37" t="s">
        <v>80</v>
      </c>
      <c r="C1529" s="38" t="str">
        <f>IF(ISBLANK('Model Performance Data'!$B$67),"-",'Model Performance Data'!$B$67)</f>
        <v>-</v>
      </c>
      <c r="D1529" s="38" t="str">
        <f>IF(ISBLANK('Model Performance Data'!$C$67),"-",'Model Performance Data'!$C$67)</f>
        <v>-</v>
      </c>
      <c r="E1529" s="38" t="str">
        <f>IF(ISBLANK('Model Performance Data'!$D$67),"-",'Model Performance Data'!$D$67)</f>
        <v>-</v>
      </c>
      <c r="F1529" s="38" t="str">
        <f>IF(ISBLANK('Model Performance Data'!$E$67),"-",'Model Performance Data'!$E$67)</f>
        <v>-</v>
      </c>
      <c r="G1529" s="38" t="str">
        <f>IF(ISBLANK('Model Performance Data'!$F$67),"-",'Model Performance Data'!$F$67)</f>
        <v>-</v>
      </c>
      <c r="H1529" s="253">
        <v>4</v>
      </c>
      <c r="I1529" s="253">
        <v>4</v>
      </c>
      <c r="J1529" s="37" t="str">
        <f t="shared" si="71"/>
        <v>44</v>
      </c>
      <c r="K1529" s="38" t="str">
        <f>IF(ISBLANK('Model Performance Data'!$L$67),"-",'Model Performance Data'!$L$67)</f>
        <v>-</v>
      </c>
      <c r="L1529" s="38" t="str">
        <f>IF(ISBLANK('Model Performance Data'!$K$67),"-",'Model Performance Data'!$K$67)</f>
        <v>-</v>
      </c>
      <c r="M1529" s="254">
        <f>IF(ISNA(SUMIFS(INDEX('Model Performance Data'!$O$8:$DY$56,0,MATCH(CONCATENATE($J1529,M$6),'Model Performance Data'!$O$6:$DY$6,0)),'Model Performance Data'!$B$8:$B$56,$C1529,'Model Performance Data'!$C$8:$C$56,$D1529)),"-",SUMIFS(INDEX('Model Performance Data'!$O$8:$DY$56,0,MATCH(CONCATENATE($J1529,M$6),'Model Performance Data'!$O$6:$DY$6,0)),'Model Performance Data'!$B$8:$B$56,$C1529,'Model Performance Data'!$C$8:$C$56,$D1529))</f>
        <v>0</v>
      </c>
      <c r="N1529" s="254">
        <f>IF(ISNA(SUMIFS(INDEX('Model Performance Data'!$O$8:$DY$56,0,MATCH(CONCATENATE($J1529,N$6),'Model Performance Data'!$O$6:$DY$6,0)),'Model Performance Data'!$B$8:$B$56,$C1529,'Model Performance Data'!$C$8:$C$56,$D1529)),"-",SUMIFS(INDEX('Model Performance Data'!$O$8:$DY$56,0,MATCH(CONCATENATE($J1529,N$6),'Model Performance Data'!$O$6:$DY$6,0)),'Model Performance Data'!$B$8:$B$56,$C1529,'Model Performance Data'!$C$8:$C$56,$D1529))</f>
        <v>0</v>
      </c>
      <c r="O1529" s="255">
        <f>IF(ISNA(SUMIFS(INDEX('Model Performance Data'!$O$8:$DY$56,0,MATCH(CONCATENATE($J1529,O$6),'Model Performance Data'!$O$6:$DY$6,0)),'Model Performance Data'!$B$8:$B$56,$C1529,'Model Performance Data'!$C$8:$C$56,$D1529)),"-",SUMIFS(INDEX('Model Performance Data'!$O$8:$DY$56,0,MATCH(CONCATENATE($J1529,O$6),'Model Performance Data'!$O$6:$DY$6,0)),'Model Performance Data'!$B$8:$B$56,$C1529,'Model Performance Data'!$C$8:$C$56,$D1529))</f>
        <v>0</v>
      </c>
    </row>
    <row r="1530" spans="2:15" x14ac:dyDescent="0.35">
      <c r="B1530" s="37" t="s">
        <v>80</v>
      </c>
      <c r="C1530" s="38" t="str">
        <f>IF(ISBLANK('Model Performance Data'!$B$67),"-",'Model Performance Data'!$B$67)</f>
        <v>-</v>
      </c>
      <c r="D1530" s="38" t="str">
        <f>IF(ISBLANK('Model Performance Data'!$C$67),"-",'Model Performance Data'!$C$67)</f>
        <v>-</v>
      </c>
      <c r="E1530" s="38" t="str">
        <f>IF(ISBLANK('Model Performance Data'!$D$67),"-",'Model Performance Data'!$D$67)</f>
        <v>-</v>
      </c>
      <c r="F1530" s="38" t="str">
        <f>IF(ISBLANK('Model Performance Data'!$E$67),"-",'Model Performance Data'!$E$67)</f>
        <v>-</v>
      </c>
      <c r="G1530" s="38" t="str">
        <f>IF(ISBLANK('Model Performance Data'!$F$67),"-",'Model Performance Data'!$F$67)</f>
        <v>-</v>
      </c>
      <c r="H1530" s="253">
        <v>4</v>
      </c>
      <c r="I1530" s="253">
        <v>5</v>
      </c>
      <c r="J1530" s="37" t="str">
        <f t="shared" si="71"/>
        <v>45</v>
      </c>
      <c r="K1530" s="38" t="str">
        <f>IF(ISBLANK('Model Performance Data'!$L$67),"-",'Model Performance Data'!$L$67)</f>
        <v>-</v>
      </c>
      <c r="L1530" s="38" t="str">
        <f>IF(ISBLANK('Model Performance Data'!$K$67),"-",'Model Performance Data'!$K$67)</f>
        <v>-</v>
      </c>
      <c r="M1530" s="254">
        <f>IF(ISNA(SUMIFS(INDEX('Model Performance Data'!$O$8:$DY$56,0,MATCH(CONCATENATE($J1530,M$6),'Model Performance Data'!$O$6:$DY$6,0)),'Model Performance Data'!$B$8:$B$56,$C1530,'Model Performance Data'!$C$8:$C$56,$D1530)),"-",SUMIFS(INDEX('Model Performance Data'!$O$8:$DY$56,0,MATCH(CONCATENATE($J1530,M$6),'Model Performance Data'!$O$6:$DY$6,0)),'Model Performance Data'!$B$8:$B$56,$C1530,'Model Performance Data'!$C$8:$C$56,$D1530))</f>
        <v>0</v>
      </c>
      <c r="N1530" s="254">
        <f>IF(ISNA(SUMIFS(INDEX('Model Performance Data'!$O$8:$DY$56,0,MATCH(CONCATENATE($J1530,N$6),'Model Performance Data'!$O$6:$DY$6,0)),'Model Performance Data'!$B$8:$B$56,$C1530,'Model Performance Data'!$C$8:$C$56,$D1530)),"-",SUMIFS(INDEX('Model Performance Data'!$O$8:$DY$56,0,MATCH(CONCATENATE($J1530,N$6),'Model Performance Data'!$O$6:$DY$6,0)),'Model Performance Data'!$B$8:$B$56,$C1530,'Model Performance Data'!$C$8:$C$56,$D1530))</f>
        <v>0</v>
      </c>
      <c r="O1530" s="255">
        <f>IF(ISNA(SUMIFS(INDEX('Model Performance Data'!$O$8:$DY$56,0,MATCH(CONCATENATE($J1530,O$6),'Model Performance Data'!$O$6:$DY$6,0)),'Model Performance Data'!$B$8:$B$56,$C1530,'Model Performance Data'!$C$8:$C$56,$D1530)),"-",SUMIFS(INDEX('Model Performance Data'!$O$8:$DY$56,0,MATCH(CONCATENATE($J1530,O$6),'Model Performance Data'!$O$6:$DY$6,0)),'Model Performance Data'!$B$8:$B$56,$C1530,'Model Performance Data'!$C$8:$C$56,$D1530))</f>
        <v>0</v>
      </c>
    </row>
    <row r="1531" spans="2:15" x14ac:dyDescent="0.35">
      <c r="B1531" s="37" t="s">
        <v>80</v>
      </c>
      <c r="C1531" s="38" t="str">
        <f>IF(ISBLANK('Model Performance Data'!$B$67),"-",'Model Performance Data'!$B$67)</f>
        <v>-</v>
      </c>
      <c r="D1531" s="38" t="str">
        <f>IF(ISBLANK('Model Performance Data'!$C$67),"-",'Model Performance Data'!$C$67)</f>
        <v>-</v>
      </c>
      <c r="E1531" s="38" t="str">
        <f>IF(ISBLANK('Model Performance Data'!$D$67),"-",'Model Performance Data'!$D$67)</f>
        <v>-</v>
      </c>
      <c r="F1531" s="38" t="str">
        <f>IF(ISBLANK('Model Performance Data'!$E$67),"-",'Model Performance Data'!$E$67)</f>
        <v>-</v>
      </c>
      <c r="G1531" s="38" t="str">
        <f>IF(ISBLANK('Model Performance Data'!$F$67),"-",'Model Performance Data'!$F$67)</f>
        <v>-</v>
      </c>
      <c r="H1531" s="253">
        <v>4</v>
      </c>
      <c r="I1531" s="253" t="s">
        <v>65</v>
      </c>
      <c r="J1531" s="37" t="str">
        <f t="shared" si="71"/>
        <v>4Goal</v>
      </c>
      <c r="K1531" s="38" t="str">
        <f>IF(ISBLANK('Model Performance Data'!$L$67),"-",'Model Performance Data'!$L$67)</f>
        <v>-</v>
      </c>
      <c r="L1531" s="38" t="str">
        <f>IF(ISBLANK('Model Performance Data'!$K$67),"-",'Model Performance Data'!$K$67)</f>
        <v>-</v>
      </c>
      <c r="M1531" s="254" t="str">
        <f>IF(ISNA(SUMIFS(INDEX('Model Performance Data'!$O$8:$DY$56,0,MATCH(CONCATENATE($J1531,M$6),'Model Performance Data'!$O$6:$DY$6,0)),'Model Performance Data'!$B$8:$B$56,$C1531,'Model Performance Data'!$C$8:$C$56,$D1531)),"-",SUMIFS(INDEX('Model Performance Data'!$O$8:$DY$56,0,MATCH(CONCATENATE($J1531,M$6),'Model Performance Data'!$O$6:$DY$6,0)),'Model Performance Data'!$B$8:$B$56,$C1531,'Model Performance Data'!$C$8:$C$56,$D1531))</f>
        <v>-</v>
      </c>
      <c r="N1531" s="254" t="str">
        <f>IF(ISNA(SUMIFS(INDEX('Model Performance Data'!$O$8:$DY$56,0,MATCH(CONCATENATE($J1531,N$6),'Model Performance Data'!$O$6:$DY$6,0)),'Model Performance Data'!$B$8:$B$56,$C1531,'Model Performance Data'!$C$8:$C$56,$D1531)),"-",SUMIFS(INDEX('Model Performance Data'!$O$8:$DY$56,0,MATCH(CONCATENATE($J1531,N$6),'Model Performance Data'!$O$6:$DY$6,0)),'Model Performance Data'!$B$8:$B$56,$C1531,'Model Performance Data'!$C$8:$C$56,$D1531))</f>
        <v>-</v>
      </c>
      <c r="O1531" s="255">
        <f>IF(ISNA(SUMIFS(INDEX('Model Performance Data'!$O$8:$DY$56,0,MATCH(CONCATENATE($J1531,O$6),'Model Performance Data'!$O$6:$DY$6,0)),'Model Performance Data'!$B$8:$B$56,$C1531,'Model Performance Data'!$C$8:$C$56,$D1531)),"-",SUMIFS(INDEX('Model Performance Data'!$O$8:$DY$56,0,MATCH(CONCATENATE($J1531,O$6),'Model Performance Data'!$O$6:$DY$6,0)),'Model Performance Data'!$B$8:$B$56,$C1531,'Model Performance Data'!$C$8:$C$56,$D1531))</f>
        <v>0</v>
      </c>
    </row>
    <row r="1532" spans="2:15" x14ac:dyDescent="0.35">
      <c r="B1532" s="37" t="s">
        <v>80</v>
      </c>
      <c r="C1532" s="38" t="str">
        <f>IF(ISBLANK('Model Performance Data'!$B$68),"-",'Model Performance Data'!$B$68)</f>
        <v>-</v>
      </c>
      <c r="D1532" s="38" t="str">
        <f>IF(ISBLANK('Model Performance Data'!$C$68),"-",'Model Performance Data'!$C$68)</f>
        <v>-</v>
      </c>
      <c r="E1532" s="38" t="str">
        <f>IF(ISBLANK('Model Performance Data'!$D$68),"-",'Model Performance Data'!$D$68)</f>
        <v>-</v>
      </c>
      <c r="F1532" s="38" t="str">
        <f>IF(ISBLANK('Model Performance Data'!$E$68),"-",'Model Performance Data'!$E$68)</f>
        <v>-</v>
      </c>
      <c r="G1532" s="38" t="str">
        <f>IF(ISBLANK('Model Performance Data'!$F$68),"-",'Model Performance Data'!$F$68)</f>
        <v>-</v>
      </c>
      <c r="H1532" s="253" t="s">
        <v>64</v>
      </c>
      <c r="I1532" s="253" t="s">
        <v>64</v>
      </c>
      <c r="J1532" s="37" t="str">
        <f t="shared" si="71"/>
        <v>BaselineBaseline</v>
      </c>
      <c r="K1532" s="38" t="str">
        <f>IF(ISBLANK('Model Performance Data'!$L$68),"-",'Model Performance Data'!$L$68)</f>
        <v>-</v>
      </c>
      <c r="L1532" s="38" t="str">
        <f>IF(ISBLANK('Model Performance Data'!$K$68),"-",'Model Performance Data'!$K$68)</f>
        <v>-</v>
      </c>
      <c r="M1532" s="254">
        <f>IF(ISNA(SUMIFS(INDEX('Model Performance Data'!$O$8:$DY$56,0,MATCH(CONCATENATE($J1532,M$6),'Model Performance Data'!$O$6:$DY$6,0)),'Model Performance Data'!$B$8:$B$56,$C1532,'Model Performance Data'!$C$8:$C$56,$D1532)),"-",SUMIFS(INDEX('Model Performance Data'!$O$8:$DY$56,0,MATCH(CONCATENATE($J1532,M$6),'Model Performance Data'!$O$6:$DY$6,0)),'Model Performance Data'!$B$8:$B$56,$C1532,'Model Performance Data'!$C$8:$C$56,$D1532))</f>
        <v>0</v>
      </c>
      <c r="N1532" s="254">
        <f>IF(ISNA(SUMIFS(INDEX('Model Performance Data'!$O$8:$DY$56,0,MATCH(CONCATENATE($J1532,N$6),'Model Performance Data'!$O$6:$DY$6,0)),'Model Performance Data'!$B$8:$B$56,$C1532,'Model Performance Data'!$C$8:$C$56,$D1532)),"-",SUMIFS(INDEX('Model Performance Data'!$O$8:$DY$56,0,MATCH(CONCATENATE($J1532,N$6),'Model Performance Data'!$O$6:$DY$6,0)),'Model Performance Data'!$B$8:$B$56,$C1532,'Model Performance Data'!$C$8:$C$56,$D1532))</f>
        <v>0</v>
      </c>
      <c r="O1532" s="255">
        <f>IF(ISNA(SUMIFS(INDEX('Model Performance Data'!$O$8:$DY$56,0,MATCH(CONCATENATE($J1532,O$6),'Model Performance Data'!$O$6:$DY$6,0)),'Model Performance Data'!$B$8:$B$56,$C1532,'Model Performance Data'!$C$8:$C$56,$D1532)),"-",SUMIFS(INDEX('Model Performance Data'!$O$8:$DY$56,0,MATCH(CONCATENATE($J1532,O$6),'Model Performance Data'!$O$6:$DY$6,0)),'Model Performance Data'!$B$8:$B$56,$C1532,'Model Performance Data'!$C$8:$C$56,$D1532))</f>
        <v>0</v>
      </c>
    </row>
    <row r="1533" spans="2:15" x14ac:dyDescent="0.35">
      <c r="B1533" s="37" t="s">
        <v>80</v>
      </c>
      <c r="C1533" s="38" t="str">
        <f>IF(ISBLANK('Model Performance Data'!$B$68),"-",'Model Performance Data'!$B$68)</f>
        <v>-</v>
      </c>
      <c r="D1533" s="38" t="str">
        <f>IF(ISBLANK('Model Performance Data'!$C$68),"-",'Model Performance Data'!$C$68)</f>
        <v>-</v>
      </c>
      <c r="E1533" s="38" t="str">
        <f>IF(ISBLANK('Model Performance Data'!$D$68),"-",'Model Performance Data'!$D$68)</f>
        <v>-</v>
      </c>
      <c r="F1533" s="38" t="str">
        <f>IF(ISBLANK('Model Performance Data'!$E$68),"-",'Model Performance Data'!$E$68)</f>
        <v>-</v>
      </c>
      <c r="G1533" s="38" t="str">
        <f>IF(ISBLANK('Model Performance Data'!$F$68),"-",'Model Performance Data'!$F$68)</f>
        <v>-</v>
      </c>
      <c r="H1533" s="253">
        <v>1</v>
      </c>
      <c r="I1533" s="253">
        <v>1</v>
      </c>
      <c r="J1533" s="37" t="str">
        <f t="shared" si="71"/>
        <v>11</v>
      </c>
      <c r="K1533" s="38" t="str">
        <f>IF(ISBLANK('Model Performance Data'!$L$68),"-",'Model Performance Data'!$L$68)</f>
        <v>-</v>
      </c>
      <c r="L1533" s="38" t="str">
        <f>IF(ISBLANK('Model Performance Data'!$K$68),"-",'Model Performance Data'!$K$68)</f>
        <v>-</v>
      </c>
      <c r="M1533" s="254">
        <f>IF(ISNA(SUMIFS(INDEX('Model Performance Data'!$O$8:$DY$56,0,MATCH(CONCATENATE($J1533,M$6),'Model Performance Data'!$O$6:$DY$6,0)),'Model Performance Data'!$B$8:$B$56,$C1533,'Model Performance Data'!$C$8:$C$56,$D1533)),"-",SUMIFS(INDEX('Model Performance Data'!$O$8:$DY$56,0,MATCH(CONCATENATE($J1533,M$6),'Model Performance Data'!$O$6:$DY$6,0)),'Model Performance Data'!$B$8:$B$56,$C1533,'Model Performance Data'!$C$8:$C$56,$D1533))</f>
        <v>0</v>
      </c>
      <c r="N1533" s="254">
        <f>IF(ISNA(SUMIFS(INDEX('Model Performance Data'!$O$8:$DY$56,0,MATCH(CONCATENATE($J1533,N$6),'Model Performance Data'!$O$6:$DY$6,0)),'Model Performance Data'!$B$8:$B$56,$C1533,'Model Performance Data'!$C$8:$C$56,$D1533)),"-",SUMIFS(INDEX('Model Performance Data'!$O$8:$DY$56,0,MATCH(CONCATENATE($J1533,N$6),'Model Performance Data'!$O$6:$DY$6,0)),'Model Performance Data'!$B$8:$B$56,$C1533,'Model Performance Data'!$C$8:$C$56,$D1533))</f>
        <v>0</v>
      </c>
      <c r="O1533" s="255">
        <f>IF(ISNA(SUMIFS(INDEX('Model Performance Data'!$O$8:$DY$56,0,MATCH(CONCATENATE($J1533,O$6),'Model Performance Data'!$O$6:$DY$6,0)),'Model Performance Data'!$B$8:$B$56,$C1533,'Model Performance Data'!$C$8:$C$56,$D1533)),"-",SUMIFS(INDEX('Model Performance Data'!$O$8:$DY$56,0,MATCH(CONCATENATE($J1533,O$6),'Model Performance Data'!$O$6:$DY$6,0)),'Model Performance Data'!$B$8:$B$56,$C1533,'Model Performance Data'!$C$8:$C$56,$D1533))</f>
        <v>0</v>
      </c>
    </row>
    <row r="1534" spans="2:15" x14ac:dyDescent="0.35">
      <c r="B1534" s="37" t="s">
        <v>80</v>
      </c>
      <c r="C1534" s="38" t="str">
        <f>IF(ISBLANK('Model Performance Data'!$B$68),"-",'Model Performance Data'!$B$68)</f>
        <v>-</v>
      </c>
      <c r="D1534" s="38" t="str">
        <f>IF(ISBLANK('Model Performance Data'!$C$68),"-",'Model Performance Data'!$C$68)</f>
        <v>-</v>
      </c>
      <c r="E1534" s="38" t="str">
        <f>IF(ISBLANK('Model Performance Data'!$D$68),"-",'Model Performance Data'!$D$68)</f>
        <v>-</v>
      </c>
      <c r="F1534" s="38" t="str">
        <f>IF(ISBLANK('Model Performance Data'!$E$68),"-",'Model Performance Data'!$E$68)</f>
        <v>-</v>
      </c>
      <c r="G1534" s="38" t="str">
        <f>IF(ISBLANK('Model Performance Data'!$F$68),"-",'Model Performance Data'!$F$68)</f>
        <v>-</v>
      </c>
      <c r="H1534" s="253">
        <v>1</v>
      </c>
      <c r="I1534" s="253">
        <v>2</v>
      </c>
      <c r="J1534" s="37" t="str">
        <f t="shared" si="71"/>
        <v>12</v>
      </c>
      <c r="K1534" s="38" t="str">
        <f>IF(ISBLANK('Model Performance Data'!$L$68),"-",'Model Performance Data'!$L$68)</f>
        <v>-</v>
      </c>
      <c r="L1534" s="38" t="str">
        <f>IF(ISBLANK('Model Performance Data'!$K$68),"-",'Model Performance Data'!$K$68)</f>
        <v>-</v>
      </c>
      <c r="M1534" s="254">
        <f>IF(ISNA(SUMIFS(INDEX('Model Performance Data'!$O$8:$DY$56,0,MATCH(CONCATENATE($J1534,M$6),'Model Performance Data'!$O$6:$DY$6,0)),'Model Performance Data'!$B$8:$B$56,$C1534,'Model Performance Data'!$C$8:$C$56,$D1534)),"-",SUMIFS(INDEX('Model Performance Data'!$O$8:$DY$56,0,MATCH(CONCATENATE($J1534,M$6),'Model Performance Data'!$O$6:$DY$6,0)),'Model Performance Data'!$B$8:$B$56,$C1534,'Model Performance Data'!$C$8:$C$56,$D1534))</f>
        <v>0</v>
      </c>
      <c r="N1534" s="254">
        <f>IF(ISNA(SUMIFS(INDEX('Model Performance Data'!$O$8:$DY$56,0,MATCH(CONCATENATE($J1534,N$6),'Model Performance Data'!$O$6:$DY$6,0)),'Model Performance Data'!$B$8:$B$56,$C1534,'Model Performance Data'!$C$8:$C$56,$D1534)),"-",SUMIFS(INDEX('Model Performance Data'!$O$8:$DY$56,0,MATCH(CONCATENATE($J1534,N$6),'Model Performance Data'!$O$6:$DY$6,0)),'Model Performance Data'!$B$8:$B$56,$C1534,'Model Performance Data'!$C$8:$C$56,$D1534))</f>
        <v>0</v>
      </c>
      <c r="O1534" s="255">
        <f>IF(ISNA(SUMIFS(INDEX('Model Performance Data'!$O$8:$DY$56,0,MATCH(CONCATENATE($J1534,O$6),'Model Performance Data'!$O$6:$DY$6,0)),'Model Performance Data'!$B$8:$B$56,$C1534,'Model Performance Data'!$C$8:$C$56,$D1534)),"-",SUMIFS(INDEX('Model Performance Data'!$O$8:$DY$56,0,MATCH(CONCATENATE($J1534,O$6),'Model Performance Data'!$O$6:$DY$6,0)),'Model Performance Data'!$B$8:$B$56,$C1534,'Model Performance Data'!$C$8:$C$56,$D1534))</f>
        <v>0</v>
      </c>
    </row>
    <row r="1535" spans="2:15" x14ac:dyDescent="0.35">
      <c r="B1535" s="37" t="s">
        <v>80</v>
      </c>
      <c r="C1535" s="38" t="str">
        <f>IF(ISBLANK('Model Performance Data'!$B$68),"-",'Model Performance Data'!$B$68)</f>
        <v>-</v>
      </c>
      <c r="D1535" s="38" t="str">
        <f>IF(ISBLANK('Model Performance Data'!$C$68),"-",'Model Performance Data'!$C$68)</f>
        <v>-</v>
      </c>
      <c r="E1535" s="38" t="str">
        <f>IF(ISBLANK('Model Performance Data'!$D$68),"-",'Model Performance Data'!$D$68)</f>
        <v>-</v>
      </c>
      <c r="F1535" s="38" t="str">
        <f>IF(ISBLANK('Model Performance Data'!$E$68),"-",'Model Performance Data'!$E$68)</f>
        <v>-</v>
      </c>
      <c r="G1535" s="38" t="str">
        <f>IF(ISBLANK('Model Performance Data'!$F$68),"-",'Model Performance Data'!$F$68)</f>
        <v>-</v>
      </c>
      <c r="H1535" s="253">
        <v>1</v>
      </c>
      <c r="I1535" s="253">
        <v>3</v>
      </c>
      <c r="J1535" s="37" t="str">
        <f t="shared" si="71"/>
        <v>13</v>
      </c>
      <c r="K1535" s="38" t="str">
        <f>IF(ISBLANK('Model Performance Data'!$L$68),"-",'Model Performance Data'!$L$68)</f>
        <v>-</v>
      </c>
      <c r="L1535" s="38" t="str">
        <f>IF(ISBLANK('Model Performance Data'!$K$68),"-",'Model Performance Data'!$K$68)</f>
        <v>-</v>
      </c>
      <c r="M1535" s="254">
        <f>IF(ISNA(SUMIFS(INDEX('Model Performance Data'!$O$8:$DY$56,0,MATCH(CONCATENATE($J1535,M$6),'Model Performance Data'!$O$6:$DY$6,0)),'Model Performance Data'!$B$8:$B$56,$C1535,'Model Performance Data'!$C$8:$C$56,$D1535)),"-",SUMIFS(INDEX('Model Performance Data'!$O$8:$DY$56,0,MATCH(CONCATENATE($J1535,M$6),'Model Performance Data'!$O$6:$DY$6,0)),'Model Performance Data'!$B$8:$B$56,$C1535,'Model Performance Data'!$C$8:$C$56,$D1535))</f>
        <v>0</v>
      </c>
      <c r="N1535" s="254">
        <f>IF(ISNA(SUMIFS(INDEX('Model Performance Data'!$O$8:$DY$56,0,MATCH(CONCATENATE($J1535,N$6),'Model Performance Data'!$O$6:$DY$6,0)),'Model Performance Data'!$B$8:$B$56,$C1535,'Model Performance Data'!$C$8:$C$56,$D1535)),"-",SUMIFS(INDEX('Model Performance Data'!$O$8:$DY$56,0,MATCH(CONCATENATE($J1535,N$6),'Model Performance Data'!$O$6:$DY$6,0)),'Model Performance Data'!$B$8:$B$56,$C1535,'Model Performance Data'!$C$8:$C$56,$D1535))</f>
        <v>0</v>
      </c>
      <c r="O1535" s="255">
        <f>IF(ISNA(SUMIFS(INDEX('Model Performance Data'!$O$8:$DY$56,0,MATCH(CONCATENATE($J1535,O$6),'Model Performance Data'!$O$6:$DY$6,0)),'Model Performance Data'!$B$8:$B$56,$C1535,'Model Performance Data'!$C$8:$C$56,$D1535)),"-",SUMIFS(INDEX('Model Performance Data'!$O$8:$DY$56,0,MATCH(CONCATENATE($J1535,O$6),'Model Performance Data'!$O$6:$DY$6,0)),'Model Performance Data'!$B$8:$B$56,$C1535,'Model Performance Data'!$C$8:$C$56,$D1535))</f>
        <v>0</v>
      </c>
    </row>
    <row r="1536" spans="2:15" x14ac:dyDescent="0.35">
      <c r="B1536" s="37" t="s">
        <v>80</v>
      </c>
      <c r="C1536" s="38" t="str">
        <f>IF(ISBLANK('Model Performance Data'!$B$68),"-",'Model Performance Data'!$B$68)</f>
        <v>-</v>
      </c>
      <c r="D1536" s="38" t="str">
        <f>IF(ISBLANK('Model Performance Data'!$C$68),"-",'Model Performance Data'!$C$68)</f>
        <v>-</v>
      </c>
      <c r="E1536" s="38" t="str">
        <f>IF(ISBLANK('Model Performance Data'!$D$68),"-",'Model Performance Data'!$D$68)</f>
        <v>-</v>
      </c>
      <c r="F1536" s="38" t="str">
        <f>IF(ISBLANK('Model Performance Data'!$E$68),"-",'Model Performance Data'!$E$68)</f>
        <v>-</v>
      </c>
      <c r="G1536" s="38" t="str">
        <f>IF(ISBLANK('Model Performance Data'!$F$68),"-",'Model Performance Data'!$F$68)</f>
        <v>-</v>
      </c>
      <c r="H1536" s="253">
        <v>1</v>
      </c>
      <c r="I1536" s="253">
        <v>4</v>
      </c>
      <c r="J1536" s="37" t="str">
        <f t="shared" si="71"/>
        <v>14</v>
      </c>
      <c r="K1536" s="38" t="str">
        <f>IF(ISBLANK('Model Performance Data'!$L$68),"-",'Model Performance Data'!$L$68)</f>
        <v>-</v>
      </c>
      <c r="L1536" s="38" t="str">
        <f>IF(ISBLANK('Model Performance Data'!$K$68),"-",'Model Performance Data'!$K$68)</f>
        <v>-</v>
      </c>
      <c r="M1536" s="254">
        <f>IF(ISNA(SUMIFS(INDEX('Model Performance Data'!$O$8:$DY$56,0,MATCH(CONCATENATE($J1536,M$6),'Model Performance Data'!$O$6:$DY$6,0)),'Model Performance Data'!$B$8:$B$56,$C1536,'Model Performance Data'!$C$8:$C$56,$D1536)),"-",SUMIFS(INDEX('Model Performance Data'!$O$8:$DY$56,0,MATCH(CONCATENATE($J1536,M$6),'Model Performance Data'!$O$6:$DY$6,0)),'Model Performance Data'!$B$8:$B$56,$C1536,'Model Performance Data'!$C$8:$C$56,$D1536))</f>
        <v>0</v>
      </c>
      <c r="N1536" s="254">
        <f>IF(ISNA(SUMIFS(INDEX('Model Performance Data'!$O$8:$DY$56,0,MATCH(CONCATENATE($J1536,N$6),'Model Performance Data'!$O$6:$DY$6,0)),'Model Performance Data'!$B$8:$B$56,$C1536,'Model Performance Data'!$C$8:$C$56,$D1536)),"-",SUMIFS(INDEX('Model Performance Data'!$O$8:$DY$56,0,MATCH(CONCATENATE($J1536,N$6),'Model Performance Data'!$O$6:$DY$6,0)),'Model Performance Data'!$B$8:$B$56,$C1536,'Model Performance Data'!$C$8:$C$56,$D1536))</f>
        <v>0</v>
      </c>
      <c r="O1536" s="255">
        <f>IF(ISNA(SUMIFS(INDEX('Model Performance Data'!$O$8:$DY$56,0,MATCH(CONCATENATE($J1536,O$6),'Model Performance Data'!$O$6:$DY$6,0)),'Model Performance Data'!$B$8:$B$56,$C1536,'Model Performance Data'!$C$8:$C$56,$D1536)),"-",SUMIFS(INDEX('Model Performance Data'!$O$8:$DY$56,0,MATCH(CONCATENATE($J1536,O$6),'Model Performance Data'!$O$6:$DY$6,0)),'Model Performance Data'!$B$8:$B$56,$C1536,'Model Performance Data'!$C$8:$C$56,$D1536))</f>
        <v>0</v>
      </c>
    </row>
    <row r="1537" spans="2:15" x14ac:dyDescent="0.35">
      <c r="B1537" s="37" t="s">
        <v>80</v>
      </c>
      <c r="C1537" s="38" t="str">
        <f>IF(ISBLANK('Model Performance Data'!$B$68),"-",'Model Performance Data'!$B$68)</f>
        <v>-</v>
      </c>
      <c r="D1537" s="38" t="str">
        <f>IF(ISBLANK('Model Performance Data'!$C$68),"-",'Model Performance Data'!$C$68)</f>
        <v>-</v>
      </c>
      <c r="E1537" s="38" t="str">
        <f>IF(ISBLANK('Model Performance Data'!$D$68),"-",'Model Performance Data'!$D$68)</f>
        <v>-</v>
      </c>
      <c r="F1537" s="38" t="str">
        <f>IF(ISBLANK('Model Performance Data'!$E$68),"-",'Model Performance Data'!$E$68)</f>
        <v>-</v>
      </c>
      <c r="G1537" s="38" t="str">
        <f>IF(ISBLANK('Model Performance Data'!$F$68),"-",'Model Performance Data'!$F$68)</f>
        <v>-</v>
      </c>
      <c r="H1537" s="253">
        <v>1</v>
      </c>
      <c r="I1537" s="253">
        <v>5</v>
      </c>
      <c r="J1537" s="37" t="str">
        <f t="shared" si="71"/>
        <v>15</v>
      </c>
      <c r="K1537" s="38" t="str">
        <f>IF(ISBLANK('Model Performance Data'!$L$68),"-",'Model Performance Data'!$L$68)</f>
        <v>-</v>
      </c>
      <c r="L1537" s="38" t="str">
        <f>IF(ISBLANK('Model Performance Data'!$K$68),"-",'Model Performance Data'!$K$68)</f>
        <v>-</v>
      </c>
      <c r="M1537" s="254">
        <f>IF(ISNA(SUMIFS(INDEX('Model Performance Data'!$O$8:$DY$56,0,MATCH(CONCATENATE($J1537,M$6),'Model Performance Data'!$O$6:$DY$6,0)),'Model Performance Data'!$B$8:$B$56,$C1537,'Model Performance Data'!$C$8:$C$56,$D1537)),"-",SUMIFS(INDEX('Model Performance Data'!$O$8:$DY$56,0,MATCH(CONCATENATE($J1537,M$6),'Model Performance Data'!$O$6:$DY$6,0)),'Model Performance Data'!$B$8:$B$56,$C1537,'Model Performance Data'!$C$8:$C$56,$D1537))</f>
        <v>0</v>
      </c>
      <c r="N1537" s="254">
        <f>IF(ISNA(SUMIFS(INDEX('Model Performance Data'!$O$8:$DY$56,0,MATCH(CONCATENATE($J1537,N$6),'Model Performance Data'!$O$6:$DY$6,0)),'Model Performance Data'!$B$8:$B$56,$C1537,'Model Performance Data'!$C$8:$C$56,$D1537)),"-",SUMIFS(INDEX('Model Performance Data'!$O$8:$DY$56,0,MATCH(CONCATENATE($J1537,N$6),'Model Performance Data'!$O$6:$DY$6,0)),'Model Performance Data'!$B$8:$B$56,$C1537,'Model Performance Data'!$C$8:$C$56,$D1537))</f>
        <v>0</v>
      </c>
      <c r="O1537" s="255">
        <f>IF(ISNA(SUMIFS(INDEX('Model Performance Data'!$O$8:$DY$56,0,MATCH(CONCATENATE($J1537,O$6),'Model Performance Data'!$O$6:$DY$6,0)),'Model Performance Data'!$B$8:$B$56,$C1537,'Model Performance Data'!$C$8:$C$56,$D1537)),"-",SUMIFS(INDEX('Model Performance Data'!$O$8:$DY$56,0,MATCH(CONCATENATE($J1537,O$6),'Model Performance Data'!$O$6:$DY$6,0)),'Model Performance Data'!$B$8:$B$56,$C1537,'Model Performance Data'!$C$8:$C$56,$D1537))</f>
        <v>0</v>
      </c>
    </row>
    <row r="1538" spans="2:15" x14ac:dyDescent="0.35">
      <c r="B1538" s="37" t="s">
        <v>80</v>
      </c>
      <c r="C1538" s="38" t="str">
        <f>IF(ISBLANK('Model Performance Data'!$B$68),"-",'Model Performance Data'!$B$68)</f>
        <v>-</v>
      </c>
      <c r="D1538" s="38" t="str">
        <f>IF(ISBLANK('Model Performance Data'!$C$68),"-",'Model Performance Data'!$C$68)</f>
        <v>-</v>
      </c>
      <c r="E1538" s="38" t="str">
        <f>IF(ISBLANK('Model Performance Data'!$D$68),"-",'Model Performance Data'!$D$68)</f>
        <v>-</v>
      </c>
      <c r="F1538" s="38" t="str">
        <f>IF(ISBLANK('Model Performance Data'!$E$68),"-",'Model Performance Data'!$E$68)</f>
        <v>-</v>
      </c>
      <c r="G1538" s="38" t="str">
        <f>IF(ISBLANK('Model Performance Data'!$F$68),"-",'Model Performance Data'!$F$68)</f>
        <v>-</v>
      </c>
      <c r="H1538" s="253">
        <v>1</v>
      </c>
      <c r="I1538" s="253" t="s">
        <v>65</v>
      </c>
      <c r="J1538" s="37" t="str">
        <f t="shared" si="71"/>
        <v>1Goal</v>
      </c>
      <c r="K1538" s="38" t="str">
        <f>IF(ISBLANK('Model Performance Data'!$L$68),"-",'Model Performance Data'!$L$68)</f>
        <v>-</v>
      </c>
      <c r="L1538" s="38" t="str">
        <f>IF(ISBLANK('Model Performance Data'!$K$68),"-",'Model Performance Data'!$K$68)</f>
        <v>-</v>
      </c>
      <c r="M1538" s="254" t="str">
        <f>IF(ISNA(SUMIFS(INDEX('Model Performance Data'!$O$8:$DY$56,0,MATCH(CONCATENATE($J1538,M$6),'Model Performance Data'!$O$6:$DY$6,0)),'Model Performance Data'!$B$8:$B$56,$C1538,'Model Performance Data'!$C$8:$C$56,$D1538)),"-",SUMIFS(INDEX('Model Performance Data'!$O$8:$DY$56,0,MATCH(CONCATENATE($J1538,M$6),'Model Performance Data'!$O$6:$DY$6,0)),'Model Performance Data'!$B$8:$B$56,$C1538,'Model Performance Data'!$C$8:$C$56,$D1538))</f>
        <v>-</v>
      </c>
      <c r="N1538" s="254" t="str">
        <f>IF(ISNA(SUMIFS(INDEX('Model Performance Data'!$O$8:$DY$56,0,MATCH(CONCATENATE($J1538,N$6),'Model Performance Data'!$O$6:$DY$6,0)),'Model Performance Data'!$B$8:$B$56,$C1538,'Model Performance Data'!$C$8:$C$56,$D1538)),"-",SUMIFS(INDEX('Model Performance Data'!$O$8:$DY$56,0,MATCH(CONCATENATE($J1538,N$6),'Model Performance Data'!$O$6:$DY$6,0)),'Model Performance Data'!$B$8:$B$56,$C1538,'Model Performance Data'!$C$8:$C$56,$D1538))</f>
        <v>-</v>
      </c>
      <c r="O1538" s="255">
        <f>IF(ISNA(SUMIFS(INDEX('Model Performance Data'!$O$8:$DY$56,0,MATCH(CONCATENATE($J1538,O$6),'Model Performance Data'!$O$6:$DY$6,0)),'Model Performance Data'!$B$8:$B$56,$C1538,'Model Performance Data'!$C$8:$C$56,$D1538)),"-",SUMIFS(INDEX('Model Performance Data'!$O$8:$DY$56,0,MATCH(CONCATENATE($J1538,O$6),'Model Performance Data'!$O$6:$DY$6,0)),'Model Performance Data'!$B$8:$B$56,$C1538,'Model Performance Data'!$C$8:$C$56,$D1538))</f>
        <v>0</v>
      </c>
    </row>
    <row r="1539" spans="2:15" x14ac:dyDescent="0.35">
      <c r="B1539" s="37" t="s">
        <v>80</v>
      </c>
      <c r="C1539" s="38" t="str">
        <f>IF(ISBLANK('Model Performance Data'!$B$68),"-",'Model Performance Data'!$B$68)</f>
        <v>-</v>
      </c>
      <c r="D1539" s="38" t="str">
        <f>IF(ISBLANK('Model Performance Data'!$C$68),"-",'Model Performance Data'!$C$68)</f>
        <v>-</v>
      </c>
      <c r="E1539" s="38" t="str">
        <f>IF(ISBLANK('Model Performance Data'!$D$68),"-",'Model Performance Data'!$D$68)</f>
        <v>-</v>
      </c>
      <c r="F1539" s="38" t="str">
        <f>IF(ISBLANK('Model Performance Data'!$E$68),"-",'Model Performance Data'!$E$68)</f>
        <v>-</v>
      </c>
      <c r="G1539" s="38" t="str">
        <f>IF(ISBLANK('Model Performance Data'!$F$68),"-",'Model Performance Data'!$F$68)</f>
        <v>-</v>
      </c>
      <c r="H1539" s="253">
        <v>2</v>
      </c>
      <c r="I1539" s="253">
        <v>1</v>
      </c>
      <c r="J1539" s="37" t="str">
        <f t="shared" si="71"/>
        <v>21</v>
      </c>
      <c r="K1539" s="38" t="str">
        <f>IF(ISBLANK('Model Performance Data'!$L$68),"-",'Model Performance Data'!$L$68)</f>
        <v>-</v>
      </c>
      <c r="L1539" s="38" t="str">
        <f>IF(ISBLANK('Model Performance Data'!$K$68),"-",'Model Performance Data'!$K$68)</f>
        <v>-</v>
      </c>
      <c r="M1539" s="254">
        <f>IF(ISNA(SUMIFS(INDEX('Model Performance Data'!$O$8:$DY$56,0,MATCH(CONCATENATE($J1539,M$6),'Model Performance Data'!$O$6:$DY$6,0)),'Model Performance Data'!$B$8:$B$56,$C1539,'Model Performance Data'!$C$8:$C$56,$D1539)),"-",SUMIFS(INDEX('Model Performance Data'!$O$8:$DY$56,0,MATCH(CONCATENATE($J1539,M$6),'Model Performance Data'!$O$6:$DY$6,0)),'Model Performance Data'!$B$8:$B$56,$C1539,'Model Performance Data'!$C$8:$C$56,$D1539))</f>
        <v>0</v>
      </c>
      <c r="N1539" s="254">
        <f>IF(ISNA(SUMIFS(INDEX('Model Performance Data'!$O$8:$DY$56,0,MATCH(CONCATENATE($J1539,N$6),'Model Performance Data'!$O$6:$DY$6,0)),'Model Performance Data'!$B$8:$B$56,$C1539,'Model Performance Data'!$C$8:$C$56,$D1539)),"-",SUMIFS(INDEX('Model Performance Data'!$O$8:$DY$56,0,MATCH(CONCATENATE($J1539,N$6),'Model Performance Data'!$O$6:$DY$6,0)),'Model Performance Data'!$B$8:$B$56,$C1539,'Model Performance Data'!$C$8:$C$56,$D1539))</f>
        <v>0</v>
      </c>
      <c r="O1539" s="255">
        <f>IF(ISNA(SUMIFS(INDEX('Model Performance Data'!$O$8:$DY$56,0,MATCH(CONCATENATE($J1539,O$6),'Model Performance Data'!$O$6:$DY$6,0)),'Model Performance Data'!$B$8:$B$56,$C1539,'Model Performance Data'!$C$8:$C$56,$D1539)),"-",SUMIFS(INDEX('Model Performance Data'!$O$8:$DY$56,0,MATCH(CONCATENATE($J1539,O$6),'Model Performance Data'!$O$6:$DY$6,0)),'Model Performance Data'!$B$8:$B$56,$C1539,'Model Performance Data'!$C$8:$C$56,$D1539))</f>
        <v>0</v>
      </c>
    </row>
    <row r="1540" spans="2:15" x14ac:dyDescent="0.35">
      <c r="B1540" s="37" t="s">
        <v>80</v>
      </c>
      <c r="C1540" s="38" t="str">
        <f>IF(ISBLANK('Model Performance Data'!$B$68),"-",'Model Performance Data'!$B$68)</f>
        <v>-</v>
      </c>
      <c r="D1540" s="38" t="str">
        <f>IF(ISBLANK('Model Performance Data'!$C$68),"-",'Model Performance Data'!$C$68)</f>
        <v>-</v>
      </c>
      <c r="E1540" s="38" t="str">
        <f>IF(ISBLANK('Model Performance Data'!$D$68),"-",'Model Performance Data'!$D$68)</f>
        <v>-</v>
      </c>
      <c r="F1540" s="38" t="str">
        <f>IF(ISBLANK('Model Performance Data'!$E$68),"-",'Model Performance Data'!$E$68)</f>
        <v>-</v>
      </c>
      <c r="G1540" s="38" t="str">
        <f>IF(ISBLANK('Model Performance Data'!$F$68),"-",'Model Performance Data'!$F$68)</f>
        <v>-</v>
      </c>
      <c r="H1540" s="253">
        <v>2</v>
      </c>
      <c r="I1540" s="253">
        <v>2</v>
      </c>
      <c r="J1540" s="37" t="str">
        <f t="shared" si="71"/>
        <v>22</v>
      </c>
      <c r="K1540" s="38" t="str">
        <f>IF(ISBLANK('Model Performance Data'!$L$68),"-",'Model Performance Data'!$L$68)</f>
        <v>-</v>
      </c>
      <c r="L1540" s="38" t="str">
        <f>IF(ISBLANK('Model Performance Data'!$K$68),"-",'Model Performance Data'!$K$68)</f>
        <v>-</v>
      </c>
      <c r="M1540" s="254">
        <f>IF(ISNA(SUMIFS(INDEX('Model Performance Data'!$O$8:$DY$56,0,MATCH(CONCATENATE($J1540,M$6),'Model Performance Data'!$O$6:$DY$6,0)),'Model Performance Data'!$B$8:$B$56,$C1540,'Model Performance Data'!$C$8:$C$56,$D1540)),"-",SUMIFS(INDEX('Model Performance Data'!$O$8:$DY$56,0,MATCH(CONCATENATE($J1540,M$6),'Model Performance Data'!$O$6:$DY$6,0)),'Model Performance Data'!$B$8:$B$56,$C1540,'Model Performance Data'!$C$8:$C$56,$D1540))</f>
        <v>0</v>
      </c>
      <c r="N1540" s="254">
        <f>IF(ISNA(SUMIFS(INDEX('Model Performance Data'!$O$8:$DY$56,0,MATCH(CONCATENATE($J1540,N$6),'Model Performance Data'!$O$6:$DY$6,0)),'Model Performance Data'!$B$8:$B$56,$C1540,'Model Performance Data'!$C$8:$C$56,$D1540)),"-",SUMIFS(INDEX('Model Performance Data'!$O$8:$DY$56,0,MATCH(CONCATENATE($J1540,N$6),'Model Performance Data'!$O$6:$DY$6,0)),'Model Performance Data'!$B$8:$B$56,$C1540,'Model Performance Data'!$C$8:$C$56,$D1540))</f>
        <v>0</v>
      </c>
      <c r="O1540" s="255">
        <f>IF(ISNA(SUMIFS(INDEX('Model Performance Data'!$O$8:$DY$56,0,MATCH(CONCATENATE($J1540,O$6),'Model Performance Data'!$O$6:$DY$6,0)),'Model Performance Data'!$B$8:$B$56,$C1540,'Model Performance Data'!$C$8:$C$56,$D1540)),"-",SUMIFS(INDEX('Model Performance Data'!$O$8:$DY$56,0,MATCH(CONCATENATE($J1540,O$6),'Model Performance Data'!$O$6:$DY$6,0)),'Model Performance Data'!$B$8:$B$56,$C1540,'Model Performance Data'!$C$8:$C$56,$D1540))</f>
        <v>0</v>
      </c>
    </row>
    <row r="1541" spans="2:15" x14ac:dyDescent="0.35">
      <c r="B1541" s="37" t="s">
        <v>80</v>
      </c>
      <c r="C1541" s="38" t="str">
        <f>IF(ISBLANK('Model Performance Data'!$B$68),"-",'Model Performance Data'!$B$68)</f>
        <v>-</v>
      </c>
      <c r="D1541" s="38" t="str">
        <f>IF(ISBLANK('Model Performance Data'!$C$68),"-",'Model Performance Data'!$C$68)</f>
        <v>-</v>
      </c>
      <c r="E1541" s="38" t="str">
        <f>IF(ISBLANK('Model Performance Data'!$D$68),"-",'Model Performance Data'!$D$68)</f>
        <v>-</v>
      </c>
      <c r="F1541" s="38" t="str">
        <f>IF(ISBLANK('Model Performance Data'!$E$68),"-",'Model Performance Data'!$E$68)</f>
        <v>-</v>
      </c>
      <c r="G1541" s="38" t="str">
        <f>IF(ISBLANK('Model Performance Data'!$F$68),"-",'Model Performance Data'!$F$68)</f>
        <v>-</v>
      </c>
      <c r="H1541" s="253">
        <v>2</v>
      </c>
      <c r="I1541" s="253">
        <v>3</v>
      </c>
      <c r="J1541" s="37" t="str">
        <f t="shared" si="71"/>
        <v>23</v>
      </c>
      <c r="K1541" s="38" t="str">
        <f>IF(ISBLANK('Model Performance Data'!$L$68),"-",'Model Performance Data'!$L$68)</f>
        <v>-</v>
      </c>
      <c r="L1541" s="38" t="str">
        <f>IF(ISBLANK('Model Performance Data'!$K$68),"-",'Model Performance Data'!$K$68)</f>
        <v>-</v>
      </c>
      <c r="M1541" s="254">
        <f>IF(ISNA(SUMIFS(INDEX('Model Performance Data'!$O$8:$DY$56,0,MATCH(CONCATENATE($J1541,M$6),'Model Performance Data'!$O$6:$DY$6,0)),'Model Performance Data'!$B$8:$B$56,$C1541,'Model Performance Data'!$C$8:$C$56,$D1541)),"-",SUMIFS(INDEX('Model Performance Data'!$O$8:$DY$56,0,MATCH(CONCATENATE($J1541,M$6),'Model Performance Data'!$O$6:$DY$6,0)),'Model Performance Data'!$B$8:$B$56,$C1541,'Model Performance Data'!$C$8:$C$56,$D1541))</f>
        <v>0</v>
      </c>
      <c r="N1541" s="254">
        <f>IF(ISNA(SUMIFS(INDEX('Model Performance Data'!$O$8:$DY$56,0,MATCH(CONCATENATE($J1541,N$6),'Model Performance Data'!$O$6:$DY$6,0)),'Model Performance Data'!$B$8:$B$56,$C1541,'Model Performance Data'!$C$8:$C$56,$D1541)),"-",SUMIFS(INDEX('Model Performance Data'!$O$8:$DY$56,0,MATCH(CONCATENATE($J1541,N$6),'Model Performance Data'!$O$6:$DY$6,0)),'Model Performance Data'!$B$8:$B$56,$C1541,'Model Performance Data'!$C$8:$C$56,$D1541))</f>
        <v>0</v>
      </c>
      <c r="O1541" s="255">
        <f>IF(ISNA(SUMIFS(INDEX('Model Performance Data'!$O$8:$DY$56,0,MATCH(CONCATENATE($J1541,O$6),'Model Performance Data'!$O$6:$DY$6,0)),'Model Performance Data'!$B$8:$B$56,$C1541,'Model Performance Data'!$C$8:$C$56,$D1541)),"-",SUMIFS(INDEX('Model Performance Data'!$O$8:$DY$56,0,MATCH(CONCATENATE($J1541,O$6),'Model Performance Data'!$O$6:$DY$6,0)),'Model Performance Data'!$B$8:$B$56,$C1541,'Model Performance Data'!$C$8:$C$56,$D1541))</f>
        <v>0</v>
      </c>
    </row>
    <row r="1542" spans="2:15" x14ac:dyDescent="0.35">
      <c r="B1542" s="37" t="s">
        <v>80</v>
      </c>
      <c r="C1542" s="38" t="str">
        <f>IF(ISBLANK('Model Performance Data'!$B$68),"-",'Model Performance Data'!$B$68)</f>
        <v>-</v>
      </c>
      <c r="D1542" s="38" t="str">
        <f>IF(ISBLANK('Model Performance Data'!$C$68),"-",'Model Performance Data'!$C$68)</f>
        <v>-</v>
      </c>
      <c r="E1542" s="38" t="str">
        <f>IF(ISBLANK('Model Performance Data'!$D$68),"-",'Model Performance Data'!$D$68)</f>
        <v>-</v>
      </c>
      <c r="F1542" s="38" t="str">
        <f>IF(ISBLANK('Model Performance Data'!$E$68),"-",'Model Performance Data'!$E$68)</f>
        <v>-</v>
      </c>
      <c r="G1542" s="38" t="str">
        <f>IF(ISBLANK('Model Performance Data'!$F$68),"-",'Model Performance Data'!$F$68)</f>
        <v>-</v>
      </c>
      <c r="H1542" s="253">
        <v>2</v>
      </c>
      <c r="I1542" s="253">
        <v>4</v>
      </c>
      <c r="J1542" s="37" t="str">
        <f t="shared" si="71"/>
        <v>24</v>
      </c>
      <c r="K1542" s="38" t="str">
        <f>IF(ISBLANK('Model Performance Data'!$L$68),"-",'Model Performance Data'!$L$68)</f>
        <v>-</v>
      </c>
      <c r="L1542" s="38" t="str">
        <f>IF(ISBLANK('Model Performance Data'!$K$68),"-",'Model Performance Data'!$K$68)</f>
        <v>-</v>
      </c>
      <c r="M1542" s="254">
        <f>IF(ISNA(SUMIFS(INDEX('Model Performance Data'!$O$8:$DY$56,0,MATCH(CONCATENATE($J1542,M$6),'Model Performance Data'!$O$6:$DY$6,0)),'Model Performance Data'!$B$8:$B$56,$C1542,'Model Performance Data'!$C$8:$C$56,$D1542)),"-",SUMIFS(INDEX('Model Performance Data'!$O$8:$DY$56,0,MATCH(CONCATENATE($J1542,M$6),'Model Performance Data'!$O$6:$DY$6,0)),'Model Performance Data'!$B$8:$B$56,$C1542,'Model Performance Data'!$C$8:$C$56,$D1542))</f>
        <v>0</v>
      </c>
      <c r="N1542" s="254">
        <f>IF(ISNA(SUMIFS(INDEX('Model Performance Data'!$O$8:$DY$56,0,MATCH(CONCATENATE($J1542,N$6),'Model Performance Data'!$O$6:$DY$6,0)),'Model Performance Data'!$B$8:$B$56,$C1542,'Model Performance Data'!$C$8:$C$56,$D1542)),"-",SUMIFS(INDEX('Model Performance Data'!$O$8:$DY$56,0,MATCH(CONCATENATE($J1542,N$6),'Model Performance Data'!$O$6:$DY$6,0)),'Model Performance Data'!$B$8:$B$56,$C1542,'Model Performance Data'!$C$8:$C$56,$D1542))</f>
        <v>0</v>
      </c>
      <c r="O1542" s="255">
        <f>IF(ISNA(SUMIFS(INDEX('Model Performance Data'!$O$8:$DY$56,0,MATCH(CONCATENATE($J1542,O$6),'Model Performance Data'!$O$6:$DY$6,0)),'Model Performance Data'!$B$8:$B$56,$C1542,'Model Performance Data'!$C$8:$C$56,$D1542)),"-",SUMIFS(INDEX('Model Performance Data'!$O$8:$DY$56,0,MATCH(CONCATENATE($J1542,O$6),'Model Performance Data'!$O$6:$DY$6,0)),'Model Performance Data'!$B$8:$B$56,$C1542,'Model Performance Data'!$C$8:$C$56,$D1542))</f>
        <v>0</v>
      </c>
    </row>
    <row r="1543" spans="2:15" x14ac:dyDescent="0.35">
      <c r="B1543" s="37" t="s">
        <v>80</v>
      </c>
      <c r="C1543" s="38" t="str">
        <f>IF(ISBLANK('Model Performance Data'!$B$68),"-",'Model Performance Data'!$B$68)</f>
        <v>-</v>
      </c>
      <c r="D1543" s="38" t="str">
        <f>IF(ISBLANK('Model Performance Data'!$C$68),"-",'Model Performance Data'!$C$68)</f>
        <v>-</v>
      </c>
      <c r="E1543" s="38" t="str">
        <f>IF(ISBLANK('Model Performance Data'!$D$68),"-",'Model Performance Data'!$D$68)</f>
        <v>-</v>
      </c>
      <c r="F1543" s="38" t="str">
        <f>IF(ISBLANK('Model Performance Data'!$E$68),"-",'Model Performance Data'!$E$68)</f>
        <v>-</v>
      </c>
      <c r="G1543" s="38" t="str">
        <f>IF(ISBLANK('Model Performance Data'!$F$68),"-",'Model Performance Data'!$F$68)</f>
        <v>-</v>
      </c>
      <c r="H1543" s="253">
        <v>2</v>
      </c>
      <c r="I1543" s="253">
        <v>5</v>
      </c>
      <c r="J1543" s="37" t="str">
        <f t="shared" si="71"/>
        <v>25</v>
      </c>
      <c r="K1543" s="38" t="str">
        <f>IF(ISBLANK('Model Performance Data'!$L$68),"-",'Model Performance Data'!$L$68)</f>
        <v>-</v>
      </c>
      <c r="L1543" s="38" t="str">
        <f>IF(ISBLANK('Model Performance Data'!$K$68),"-",'Model Performance Data'!$K$68)</f>
        <v>-</v>
      </c>
      <c r="M1543" s="254">
        <f>IF(ISNA(SUMIFS(INDEX('Model Performance Data'!$O$8:$DY$56,0,MATCH(CONCATENATE($J1543,M$6),'Model Performance Data'!$O$6:$DY$6,0)),'Model Performance Data'!$B$8:$B$56,$C1543,'Model Performance Data'!$C$8:$C$56,$D1543)),"-",SUMIFS(INDEX('Model Performance Data'!$O$8:$DY$56,0,MATCH(CONCATENATE($J1543,M$6),'Model Performance Data'!$O$6:$DY$6,0)),'Model Performance Data'!$B$8:$B$56,$C1543,'Model Performance Data'!$C$8:$C$56,$D1543))</f>
        <v>0</v>
      </c>
      <c r="N1543" s="254">
        <f>IF(ISNA(SUMIFS(INDEX('Model Performance Data'!$O$8:$DY$56,0,MATCH(CONCATENATE($J1543,N$6),'Model Performance Data'!$O$6:$DY$6,0)),'Model Performance Data'!$B$8:$B$56,$C1543,'Model Performance Data'!$C$8:$C$56,$D1543)),"-",SUMIFS(INDEX('Model Performance Data'!$O$8:$DY$56,0,MATCH(CONCATENATE($J1543,N$6),'Model Performance Data'!$O$6:$DY$6,0)),'Model Performance Data'!$B$8:$B$56,$C1543,'Model Performance Data'!$C$8:$C$56,$D1543))</f>
        <v>0</v>
      </c>
      <c r="O1543" s="255">
        <f>IF(ISNA(SUMIFS(INDEX('Model Performance Data'!$O$8:$DY$56,0,MATCH(CONCATENATE($J1543,O$6),'Model Performance Data'!$O$6:$DY$6,0)),'Model Performance Data'!$B$8:$B$56,$C1543,'Model Performance Data'!$C$8:$C$56,$D1543)),"-",SUMIFS(INDEX('Model Performance Data'!$O$8:$DY$56,0,MATCH(CONCATENATE($J1543,O$6),'Model Performance Data'!$O$6:$DY$6,0)),'Model Performance Data'!$B$8:$B$56,$C1543,'Model Performance Data'!$C$8:$C$56,$D1543))</f>
        <v>0</v>
      </c>
    </row>
    <row r="1544" spans="2:15" x14ac:dyDescent="0.35">
      <c r="B1544" s="37" t="s">
        <v>80</v>
      </c>
      <c r="C1544" s="38" t="str">
        <f>IF(ISBLANK('Model Performance Data'!$B$68),"-",'Model Performance Data'!$B$68)</f>
        <v>-</v>
      </c>
      <c r="D1544" s="38" t="str">
        <f>IF(ISBLANK('Model Performance Data'!$C$68),"-",'Model Performance Data'!$C$68)</f>
        <v>-</v>
      </c>
      <c r="E1544" s="38" t="str">
        <f>IF(ISBLANK('Model Performance Data'!$D$68),"-",'Model Performance Data'!$D$68)</f>
        <v>-</v>
      </c>
      <c r="F1544" s="38" t="str">
        <f>IF(ISBLANK('Model Performance Data'!$E$68),"-",'Model Performance Data'!$E$68)</f>
        <v>-</v>
      </c>
      <c r="G1544" s="38" t="str">
        <f>IF(ISBLANK('Model Performance Data'!$F$68),"-",'Model Performance Data'!$F$68)</f>
        <v>-</v>
      </c>
      <c r="H1544" s="253">
        <v>2</v>
      </c>
      <c r="I1544" s="253" t="s">
        <v>65</v>
      </c>
      <c r="J1544" s="37" t="str">
        <f t="shared" si="71"/>
        <v>2Goal</v>
      </c>
      <c r="K1544" s="38" t="str">
        <f>IF(ISBLANK('Model Performance Data'!$L$68),"-",'Model Performance Data'!$L$68)</f>
        <v>-</v>
      </c>
      <c r="L1544" s="38" t="str">
        <f>IF(ISBLANK('Model Performance Data'!$K$68),"-",'Model Performance Data'!$K$68)</f>
        <v>-</v>
      </c>
      <c r="M1544" s="254" t="str">
        <f>IF(ISNA(SUMIFS(INDEX('Model Performance Data'!$O$8:$DY$56,0,MATCH(CONCATENATE($J1544,M$6),'Model Performance Data'!$O$6:$DY$6,0)),'Model Performance Data'!$B$8:$B$56,$C1544,'Model Performance Data'!$C$8:$C$56,$D1544)),"-",SUMIFS(INDEX('Model Performance Data'!$O$8:$DY$56,0,MATCH(CONCATENATE($J1544,M$6),'Model Performance Data'!$O$6:$DY$6,0)),'Model Performance Data'!$B$8:$B$56,$C1544,'Model Performance Data'!$C$8:$C$56,$D1544))</f>
        <v>-</v>
      </c>
      <c r="N1544" s="254" t="str">
        <f>IF(ISNA(SUMIFS(INDEX('Model Performance Data'!$O$8:$DY$56,0,MATCH(CONCATENATE($J1544,N$6),'Model Performance Data'!$O$6:$DY$6,0)),'Model Performance Data'!$B$8:$B$56,$C1544,'Model Performance Data'!$C$8:$C$56,$D1544)),"-",SUMIFS(INDEX('Model Performance Data'!$O$8:$DY$56,0,MATCH(CONCATENATE($J1544,N$6),'Model Performance Data'!$O$6:$DY$6,0)),'Model Performance Data'!$B$8:$B$56,$C1544,'Model Performance Data'!$C$8:$C$56,$D1544))</f>
        <v>-</v>
      </c>
      <c r="O1544" s="255">
        <f>IF(ISNA(SUMIFS(INDEX('Model Performance Data'!$O$8:$DY$56,0,MATCH(CONCATENATE($J1544,O$6),'Model Performance Data'!$O$6:$DY$6,0)),'Model Performance Data'!$B$8:$B$56,$C1544,'Model Performance Data'!$C$8:$C$56,$D1544)),"-",SUMIFS(INDEX('Model Performance Data'!$O$8:$DY$56,0,MATCH(CONCATENATE($J1544,O$6),'Model Performance Data'!$O$6:$DY$6,0)),'Model Performance Data'!$B$8:$B$56,$C1544,'Model Performance Data'!$C$8:$C$56,$D1544))</f>
        <v>0</v>
      </c>
    </row>
    <row r="1545" spans="2:15" x14ac:dyDescent="0.35">
      <c r="B1545" s="37" t="s">
        <v>80</v>
      </c>
      <c r="C1545" s="38" t="str">
        <f>IF(ISBLANK('Model Performance Data'!$B$68),"-",'Model Performance Data'!$B$68)</f>
        <v>-</v>
      </c>
      <c r="D1545" s="38" t="str">
        <f>IF(ISBLANK('Model Performance Data'!$C$68),"-",'Model Performance Data'!$C$68)</f>
        <v>-</v>
      </c>
      <c r="E1545" s="38" t="str">
        <f>IF(ISBLANK('Model Performance Data'!$D$68),"-",'Model Performance Data'!$D$68)</f>
        <v>-</v>
      </c>
      <c r="F1545" s="38" t="str">
        <f>IF(ISBLANK('Model Performance Data'!$E$68),"-",'Model Performance Data'!$E$68)</f>
        <v>-</v>
      </c>
      <c r="G1545" s="38" t="str">
        <f>IF(ISBLANK('Model Performance Data'!$F$68),"-",'Model Performance Data'!$F$68)</f>
        <v>-</v>
      </c>
      <c r="H1545" s="253">
        <v>3</v>
      </c>
      <c r="I1545" s="253">
        <v>1</v>
      </c>
      <c r="J1545" s="37" t="str">
        <f t="shared" si="71"/>
        <v>31</v>
      </c>
      <c r="K1545" s="38" t="str">
        <f>IF(ISBLANK('Model Performance Data'!$L$68),"-",'Model Performance Data'!$L$68)</f>
        <v>-</v>
      </c>
      <c r="L1545" s="38" t="str">
        <f>IF(ISBLANK('Model Performance Data'!$K$68),"-",'Model Performance Data'!$K$68)</f>
        <v>-</v>
      </c>
      <c r="M1545" s="254">
        <f>IF(ISNA(SUMIFS(INDEX('Model Performance Data'!$O$8:$DY$56,0,MATCH(CONCATENATE($J1545,M$6),'Model Performance Data'!$O$6:$DY$6,0)),'Model Performance Data'!$B$8:$B$56,$C1545,'Model Performance Data'!$C$8:$C$56,$D1545)),"-",SUMIFS(INDEX('Model Performance Data'!$O$8:$DY$56,0,MATCH(CONCATENATE($J1545,M$6),'Model Performance Data'!$O$6:$DY$6,0)),'Model Performance Data'!$B$8:$B$56,$C1545,'Model Performance Data'!$C$8:$C$56,$D1545))</f>
        <v>0</v>
      </c>
      <c r="N1545" s="254">
        <f>IF(ISNA(SUMIFS(INDEX('Model Performance Data'!$O$8:$DY$56,0,MATCH(CONCATENATE($J1545,N$6),'Model Performance Data'!$O$6:$DY$6,0)),'Model Performance Data'!$B$8:$B$56,$C1545,'Model Performance Data'!$C$8:$C$56,$D1545)),"-",SUMIFS(INDEX('Model Performance Data'!$O$8:$DY$56,0,MATCH(CONCATENATE($J1545,N$6),'Model Performance Data'!$O$6:$DY$6,0)),'Model Performance Data'!$B$8:$B$56,$C1545,'Model Performance Data'!$C$8:$C$56,$D1545))</f>
        <v>0</v>
      </c>
      <c r="O1545" s="255">
        <f>IF(ISNA(SUMIFS(INDEX('Model Performance Data'!$O$8:$DY$56,0,MATCH(CONCATENATE($J1545,O$6),'Model Performance Data'!$O$6:$DY$6,0)),'Model Performance Data'!$B$8:$B$56,$C1545,'Model Performance Data'!$C$8:$C$56,$D1545)),"-",SUMIFS(INDEX('Model Performance Data'!$O$8:$DY$56,0,MATCH(CONCATENATE($J1545,O$6),'Model Performance Data'!$O$6:$DY$6,0)),'Model Performance Data'!$B$8:$B$56,$C1545,'Model Performance Data'!$C$8:$C$56,$D1545))</f>
        <v>0</v>
      </c>
    </row>
    <row r="1546" spans="2:15" x14ac:dyDescent="0.35">
      <c r="B1546" s="37" t="s">
        <v>80</v>
      </c>
      <c r="C1546" s="38" t="str">
        <f>IF(ISBLANK('Model Performance Data'!$B$68),"-",'Model Performance Data'!$B$68)</f>
        <v>-</v>
      </c>
      <c r="D1546" s="38" t="str">
        <f>IF(ISBLANK('Model Performance Data'!$C$68),"-",'Model Performance Data'!$C$68)</f>
        <v>-</v>
      </c>
      <c r="E1546" s="38" t="str">
        <f>IF(ISBLANK('Model Performance Data'!$D$68),"-",'Model Performance Data'!$D$68)</f>
        <v>-</v>
      </c>
      <c r="F1546" s="38" t="str">
        <f>IF(ISBLANK('Model Performance Data'!$E$68),"-",'Model Performance Data'!$E$68)</f>
        <v>-</v>
      </c>
      <c r="G1546" s="38" t="str">
        <f>IF(ISBLANK('Model Performance Data'!$F$68),"-",'Model Performance Data'!$F$68)</f>
        <v>-</v>
      </c>
      <c r="H1546" s="253">
        <v>3</v>
      </c>
      <c r="I1546" s="253">
        <v>2</v>
      </c>
      <c r="J1546" s="37" t="str">
        <f t="shared" si="71"/>
        <v>32</v>
      </c>
      <c r="K1546" s="38" t="str">
        <f>IF(ISBLANK('Model Performance Data'!$L$68),"-",'Model Performance Data'!$L$68)</f>
        <v>-</v>
      </c>
      <c r="L1546" s="38" t="str">
        <f>IF(ISBLANK('Model Performance Data'!$K$68),"-",'Model Performance Data'!$K$68)</f>
        <v>-</v>
      </c>
      <c r="M1546" s="254">
        <f>IF(ISNA(SUMIFS(INDEX('Model Performance Data'!$O$8:$DY$56,0,MATCH(CONCATENATE($J1546,M$6),'Model Performance Data'!$O$6:$DY$6,0)),'Model Performance Data'!$B$8:$B$56,$C1546,'Model Performance Data'!$C$8:$C$56,$D1546)),"-",SUMIFS(INDEX('Model Performance Data'!$O$8:$DY$56,0,MATCH(CONCATENATE($J1546,M$6),'Model Performance Data'!$O$6:$DY$6,0)),'Model Performance Data'!$B$8:$B$56,$C1546,'Model Performance Data'!$C$8:$C$56,$D1546))</f>
        <v>0</v>
      </c>
      <c r="N1546" s="254">
        <f>IF(ISNA(SUMIFS(INDEX('Model Performance Data'!$O$8:$DY$56,0,MATCH(CONCATENATE($J1546,N$6),'Model Performance Data'!$O$6:$DY$6,0)),'Model Performance Data'!$B$8:$B$56,$C1546,'Model Performance Data'!$C$8:$C$56,$D1546)),"-",SUMIFS(INDEX('Model Performance Data'!$O$8:$DY$56,0,MATCH(CONCATENATE($J1546,N$6),'Model Performance Data'!$O$6:$DY$6,0)),'Model Performance Data'!$B$8:$B$56,$C1546,'Model Performance Data'!$C$8:$C$56,$D1546))</f>
        <v>0</v>
      </c>
      <c r="O1546" s="255">
        <f>IF(ISNA(SUMIFS(INDEX('Model Performance Data'!$O$8:$DY$56,0,MATCH(CONCATENATE($J1546,O$6),'Model Performance Data'!$O$6:$DY$6,0)),'Model Performance Data'!$B$8:$B$56,$C1546,'Model Performance Data'!$C$8:$C$56,$D1546)),"-",SUMIFS(INDEX('Model Performance Data'!$O$8:$DY$56,0,MATCH(CONCATENATE($J1546,O$6),'Model Performance Data'!$O$6:$DY$6,0)),'Model Performance Data'!$B$8:$B$56,$C1546,'Model Performance Data'!$C$8:$C$56,$D1546))</f>
        <v>0</v>
      </c>
    </row>
    <row r="1547" spans="2:15" x14ac:dyDescent="0.35">
      <c r="B1547" s="37" t="s">
        <v>80</v>
      </c>
      <c r="C1547" s="38" t="str">
        <f>IF(ISBLANK('Model Performance Data'!$B$68),"-",'Model Performance Data'!$B$68)</f>
        <v>-</v>
      </c>
      <c r="D1547" s="38" t="str">
        <f>IF(ISBLANK('Model Performance Data'!$C$68),"-",'Model Performance Data'!$C$68)</f>
        <v>-</v>
      </c>
      <c r="E1547" s="38" t="str">
        <f>IF(ISBLANK('Model Performance Data'!$D$68),"-",'Model Performance Data'!$D$68)</f>
        <v>-</v>
      </c>
      <c r="F1547" s="38" t="str">
        <f>IF(ISBLANK('Model Performance Data'!$E$68),"-",'Model Performance Data'!$E$68)</f>
        <v>-</v>
      </c>
      <c r="G1547" s="38" t="str">
        <f>IF(ISBLANK('Model Performance Data'!$F$68),"-",'Model Performance Data'!$F$68)</f>
        <v>-</v>
      </c>
      <c r="H1547" s="253">
        <v>3</v>
      </c>
      <c r="I1547" s="253">
        <v>3</v>
      </c>
      <c r="J1547" s="37" t="str">
        <f t="shared" si="71"/>
        <v>33</v>
      </c>
      <c r="K1547" s="38" t="str">
        <f>IF(ISBLANK('Model Performance Data'!$L$68),"-",'Model Performance Data'!$L$68)</f>
        <v>-</v>
      </c>
      <c r="L1547" s="38" t="str">
        <f>IF(ISBLANK('Model Performance Data'!$K$68),"-",'Model Performance Data'!$K$68)</f>
        <v>-</v>
      </c>
      <c r="M1547" s="254">
        <f>IF(ISNA(SUMIFS(INDEX('Model Performance Data'!$O$8:$DY$56,0,MATCH(CONCATENATE($J1547,M$6),'Model Performance Data'!$O$6:$DY$6,0)),'Model Performance Data'!$B$8:$B$56,$C1547,'Model Performance Data'!$C$8:$C$56,$D1547)),"-",SUMIFS(INDEX('Model Performance Data'!$O$8:$DY$56,0,MATCH(CONCATENATE($J1547,M$6),'Model Performance Data'!$O$6:$DY$6,0)),'Model Performance Data'!$B$8:$B$56,$C1547,'Model Performance Data'!$C$8:$C$56,$D1547))</f>
        <v>0</v>
      </c>
      <c r="N1547" s="254">
        <f>IF(ISNA(SUMIFS(INDEX('Model Performance Data'!$O$8:$DY$56,0,MATCH(CONCATENATE($J1547,N$6),'Model Performance Data'!$O$6:$DY$6,0)),'Model Performance Data'!$B$8:$B$56,$C1547,'Model Performance Data'!$C$8:$C$56,$D1547)),"-",SUMIFS(INDEX('Model Performance Data'!$O$8:$DY$56,0,MATCH(CONCATENATE($J1547,N$6),'Model Performance Data'!$O$6:$DY$6,0)),'Model Performance Data'!$B$8:$B$56,$C1547,'Model Performance Data'!$C$8:$C$56,$D1547))</f>
        <v>0</v>
      </c>
      <c r="O1547" s="255">
        <f>IF(ISNA(SUMIFS(INDEX('Model Performance Data'!$O$8:$DY$56,0,MATCH(CONCATENATE($J1547,O$6),'Model Performance Data'!$O$6:$DY$6,0)),'Model Performance Data'!$B$8:$B$56,$C1547,'Model Performance Data'!$C$8:$C$56,$D1547)),"-",SUMIFS(INDEX('Model Performance Data'!$O$8:$DY$56,0,MATCH(CONCATENATE($J1547,O$6),'Model Performance Data'!$O$6:$DY$6,0)),'Model Performance Data'!$B$8:$B$56,$C1547,'Model Performance Data'!$C$8:$C$56,$D1547))</f>
        <v>0</v>
      </c>
    </row>
    <row r="1548" spans="2:15" x14ac:dyDescent="0.35">
      <c r="B1548" s="37" t="s">
        <v>80</v>
      </c>
      <c r="C1548" s="38" t="str">
        <f>IF(ISBLANK('Model Performance Data'!$B$68),"-",'Model Performance Data'!$B$68)</f>
        <v>-</v>
      </c>
      <c r="D1548" s="38" t="str">
        <f>IF(ISBLANK('Model Performance Data'!$C$68),"-",'Model Performance Data'!$C$68)</f>
        <v>-</v>
      </c>
      <c r="E1548" s="38" t="str">
        <f>IF(ISBLANK('Model Performance Data'!$D$68),"-",'Model Performance Data'!$D$68)</f>
        <v>-</v>
      </c>
      <c r="F1548" s="38" t="str">
        <f>IF(ISBLANK('Model Performance Data'!$E$68),"-",'Model Performance Data'!$E$68)</f>
        <v>-</v>
      </c>
      <c r="G1548" s="38" t="str">
        <f>IF(ISBLANK('Model Performance Data'!$F$68),"-",'Model Performance Data'!$F$68)</f>
        <v>-</v>
      </c>
      <c r="H1548" s="253">
        <v>3</v>
      </c>
      <c r="I1548" s="253">
        <v>4</v>
      </c>
      <c r="J1548" s="37" t="str">
        <f t="shared" si="71"/>
        <v>34</v>
      </c>
      <c r="K1548" s="38" t="str">
        <f>IF(ISBLANK('Model Performance Data'!$L$68),"-",'Model Performance Data'!$L$68)</f>
        <v>-</v>
      </c>
      <c r="L1548" s="38" t="str">
        <f>IF(ISBLANK('Model Performance Data'!$K$68),"-",'Model Performance Data'!$K$68)</f>
        <v>-</v>
      </c>
      <c r="M1548" s="254">
        <f>IF(ISNA(SUMIFS(INDEX('Model Performance Data'!$O$8:$DY$56,0,MATCH(CONCATENATE($J1548,M$6),'Model Performance Data'!$O$6:$DY$6,0)),'Model Performance Data'!$B$8:$B$56,$C1548,'Model Performance Data'!$C$8:$C$56,$D1548)),"-",SUMIFS(INDEX('Model Performance Data'!$O$8:$DY$56,0,MATCH(CONCATENATE($J1548,M$6),'Model Performance Data'!$O$6:$DY$6,0)),'Model Performance Data'!$B$8:$B$56,$C1548,'Model Performance Data'!$C$8:$C$56,$D1548))</f>
        <v>0</v>
      </c>
      <c r="N1548" s="254">
        <f>IF(ISNA(SUMIFS(INDEX('Model Performance Data'!$O$8:$DY$56,0,MATCH(CONCATENATE($J1548,N$6),'Model Performance Data'!$O$6:$DY$6,0)),'Model Performance Data'!$B$8:$B$56,$C1548,'Model Performance Data'!$C$8:$C$56,$D1548)),"-",SUMIFS(INDEX('Model Performance Data'!$O$8:$DY$56,0,MATCH(CONCATENATE($J1548,N$6),'Model Performance Data'!$O$6:$DY$6,0)),'Model Performance Data'!$B$8:$B$56,$C1548,'Model Performance Data'!$C$8:$C$56,$D1548))</f>
        <v>0</v>
      </c>
      <c r="O1548" s="255">
        <f>IF(ISNA(SUMIFS(INDEX('Model Performance Data'!$O$8:$DY$56,0,MATCH(CONCATENATE($J1548,O$6),'Model Performance Data'!$O$6:$DY$6,0)),'Model Performance Data'!$B$8:$B$56,$C1548,'Model Performance Data'!$C$8:$C$56,$D1548)),"-",SUMIFS(INDEX('Model Performance Data'!$O$8:$DY$56,0,MATCH(CONCATENATE($J1548,O$6),'Model Performance Data'!$O$6:$DY$6,0)),'Model Performance Data'!$B$8:$B$56,$C1548,'Model Performance Data'!$C$8:$C$56,$D1548))</f>
        <v>0</v>
      </c>
    </row>
    <row r="1549" spans="2:15" x14ac:dyDescent="0.35">
      <c r="B1549" s="37" t="s">
        <v>80</v>
      </c>
      <c r="C1549" s="38" t="str">
        <f>IF(ISBLANK('Model Performance Data'!$B$68),"-",'Model Performance Data'!$B$68)</f>
        <v>-</v>
      </c>
      <c r="D1549" s="38" t="str">
        <f>IF(ISBLANK('Model Performance Data'!$C$68),"-",'Model Performance Data'!$C$68)</f>
        <v>-</v>
      </c>
      <c r="E1549" s="38" t="str">
        <f>IF(ISBLANK('Model Performance Data'!$D$68),"-",'Model Performance Data'!$D$68)</f>
        <v>-</v>
      </c>
      <c r="F1549" s="38" t="str">
        <f>IF(ISBLANK('Model Performance Data'!$E$68),"-",'Model Performance Data'!$E$68)</f>
        <v>-</v>
      </c>
      <c r="G1549" s="38" t="str">
        <f>IF(ISBLANK('Model Performance Data'!$F$68),"-",'Model Performance Data'!$F$68)</f>
        <v>-</v>
      </c>
      <c r="H1549" s="253">
        <v>3</v>
      </c>
      <c r="I1549" s="253">
        <v>5</v>
      </c>
      <c r="J1549" s="37" t="str">
        <f t="shared" si="71"/>
        <v>35</v>
      </c>
      <c r="K1549" s="38" t="str">
        <f>IF(ISBLANK('Model Performance Data'!$L$68),"-",'Model Performance Data'!$L$68)</f>
        <v>-</v>
      </c>
      <c r="L1549" s="38" t="str">
        <f>IF(ISBLANK('Model Performance Data'!$K$68),"-",'Model Performance Data'!$K$68)</f>
        <v>-</v>
      </c>
      <c r="M1549" s="254">
        <f>IF(ISNA(SUMIFS(INDEX('Model Performance Data'!$O$8:$DY$56,0,MATCH(CONCATENATE($J1549,M$6),'Model Performance Data'!$O$6:$DY$6,0)),'Model Performance Data'!$B$8:$B$56,$C1549,'Model Performance Data'!$C$8:$C$56,$D1549)),"-",SUMIFS(INDEX('Model Performance Data'!$O$8:$DY$56,0,MATCH(CONCATENATE($J1549,M$6),'Model Performance Data'!$O$6:$DY$6,0)),'Model Performance Data'!$B$8:$B$56,$C1549,'Model Performance Data'!$C$8:$C$56,$D1549))</f>
        <v>0</v>
      </c>
      <c r="N1549" s="254">
        <f>IF(ISNA(SUMIFS(INDEX('Model Performance Data'!$O$8:$DY$56,0,MATCH(CONCATENATE($J1549,N$6),'Model Performance Data'!$O$6:$DY$6,0)),'Model Performance Data'!$B$8:$B$56,$C1549,'Model Performance Data'!$C$8:$C$56,$D1549)),"-",SUMIFS(INDEX('Model Performance Data'!$O$8:$DY$56,0,MATCH(CONCATENATE($J1549,N$6),'Model Performance Data'!$O$6:$DY$6,0)),'Model Performance Data'!$B$8:$B$56,$C1549,'Model Performance Data'!$C$8:$C$56,$D1549))</f>
        <v>0</v>
      </c>
      <c r="O1549" s="255">
        <f>IF(ISNA(SUMIFS(INDEX('Model Performance Data'!$O$8:$DY$56,0,MATCH(CONCATENATE($J1549,O$6),'Model Performance Data'!$O$6:$DY$6,0)),'Model Performance Data'!$B$8:$B$56,$C1549,'Model Performance Data'!$C$8:$C$56,$D1549)),"-",SUMIFS(INDEX('Model Performance Data'!$O$8:$DY$56,0,MATCH(CONCATENATE($J1549,O$6),'Model Performance Data'!$O$6:$DY$6,0)),'Model Performance Data'!$B$8:$B$56,$C1549,'Model Performance Data'!$C$8:$C$56,$D1549))</f>
        <v>0</v>
      </c>
    </row>
    <row r="1550" spans="2:15" x14ac:dyDescent="0.35">
      <c r="B1550" s="37" t="s">
        <v>80</v>
      </c>
      <c r="C1550" s="38" t="str">
        <f>IF(ISBLANK('Model Performance Data'!$B$68),"-",'Model Performance Data'!$B$68)</f>
        <v>-</v>
      </c>
      <c r="D1550" s="38" t="str">
        <f>IF(ISBLANK('Model Performance Data'!$C$68),"-",'Model Performance Data'!$C$68)</f>
        <v>-</v>
      </c>
      <c r="E1550" s="38" t="str">
        <f>IF(ISBLANK('Model Performance Data'!$D$68),"-",'Model Performance Data'!$D$68)</f>
        <v>-</v>
      </c>
      <c r="F1550" s="38" t="str">
        <f>IF(ISBLANK('Model Performance Data'!$E$68),"-",'Model Performance Data'!$E$68)</f>
        <v>-</v>
      </c>
      <c r="G1550" s="38" t="str">
        <f>IF(ISBLANK('Model Performance Data'!$F$68),"-",'Model Performance Data'!$F$68)</f>
        <v>-</v>
      </c>
      <c r="H1550" s="253">
        <v>3</v>
      </c>
      <c r="I1550" s="253" t="s">
        <v>65</v>
      </c>
      <c r="J1550" s="37" t="str">
        <f t="shared" si="71"/>
        <v>3Goal</v>
      </c>
      <c r="K1550" s="38" t="str">
        <f>IF(ISBLANK('Model Performance Data'!$L$68),"-",'Model Performance Data'!$L$68)</f>
        <v>-</v>
      </c>
      <c r="L1550" s="38" t="str">
        <f>IF(ISBLANK('Model Performance Data'!$K$68),"-",'Model Performance Data'!$K$68)</f>
        <v>-</v>
      </c>
      <c r="M1550" s="254" t="str">
        <f>IF(ISNA(SUMIFS(INDEX('Model Performance Data'!$O$8:$DY$56,0,MATCH(CONCATENATE($J1550,M$6),'Model Performance Data'!$O$6:$DY$6,0)),'Model Performance Data'!$B$8:$B$56,$C1550,'Model Performance Data'!$C$8:$C$56,$D1550)),"-",SUMIFS(INDEX('Model Performance Data'!$O$8:$DY$56,0,MATCH(CONCATENATE($J1550,M$6),'Model Performance Data'!$O$6:$DY$6,0)),'Model Performance Data'!$B$8:$B$56,$C1550,'Model Performance Data'!$C$8:$C$56,$D1550))</f>
        <v>-</v>
      </c>
      <c r="N1550" s="254" t="str">
        <f>IF(ISNA(SUMIFS(INDEX('Model Performance Data'!$O$8:$DY$56,0,MATCH(CONCATENATE($J1550,N$6),'Model Performance Data'!$O$6:$DY$6,0)),'Model Performance Data'!$B$8:$B$56,$C1550,'Model Performance Data'!$C$8:$C$56,$D1550)),"-",SUMIFS(INDEX('Model Performance Data'!$O$8:$DY$56,0,MATCH(CONCATENATE($J1550,N$6),'Model Performance Data'!$O$6:$DY$6,0)),'Model Performance Data'!$B$8:$B$56,$C1550,'Model Performance Data'!$C$8:$C$56,$D1550))</f>
        <v>-</v>
      </c>
      <c r="O1550" s="255">
        <f>IF(ISNA(SUMIFS(INDEX('Model Performance Data'!$O$8:$DY$56,0,MATCH(CONCATENATE($J1550,O$6),'Model Performance Data'!$O$6:$DY$6,0)),'Model Performance Data'!$B$8:$B$56,$C1550,'Model Performance Data'!$C$8:$C$56,$D1550)),"-",SUMIFS(INDEX('Model Performance Data'!$O$8:$DY$56,0,MATCH(CONCATENATE($J1550,O$6),'Model Performance Data'!$O$6:$DY$6,0)),'Model Performance Data'!$B$8:$B$56,$C1550,'Model Performance Data'!$C$8:$C$56,$D1550))</f>
        <v>0</v>
      </c>
    </row>
    <row r="1551" spans="2:15" x14ac:dyDescent="0.35">
      <c r="B1551" s="37" t="s">
        <v>80</v>
      </c>
      <c r="C1551" s="38" t="str">
        <f>IF(ISBLANK('Model Performance Data'!$B$68),"-",'Model Performance Data'!$B$68)</f>
        <v>-</v>
      </c>
      <c r="D1551" s="38" t="str">
        <f>IF(ISBLANK('Model Performance Data'!$C$68),"-",'Model Performance Data'!$C$68)</f>
        <v>-</v>
      </c>
      <c r="E1551" s="38" t="str">
        <f>IF(ISBLANK('Model Performance Data'!$D$68),"-",'Model Performance Data'!$D$68)</f>
        <v>-</v>
      </c>
      <c r="F1551" s="38" t="str">
        <f>IF(ISBLANK('Model Performance Data'!$E$68),"-",'Model Performance Data'!$E$68)</f>
        <v>-</v>
      </c>
      <c r="G1551" s="38" t="str">
        <f>IF(ISBLANK('Model Performance Data'!$F$68),"-",'Model Performance Data'!$F$68)</f>
        <v>-</v>
      </c>
      <c r="H1551" s="253">
        <v>4</v>
      </c>
      <c r="I1551" s="253">
        <v>1</v>
      </c>
      <c r="J1551" s="37" t="str">
        <f t="shared" si="71"/>
        <v>41</v>
      </c>
      <c r="K1551" s="38" t="str">
        <f>IF(ISBLANK('Model Performance Data'!$L$68),"-",'Model Performance Data'!$L$68)</f>
        <v>-</v>
      </c>
      <c r="L1551" s="38" t="str">
        <f>IF(ISBLANK('Model Performance Data'!$K$68),"-",'Model Performance Data'!$K$68)</f>
        <v>-</v>
      </c>
      <c r="M1551" s="254">
        <f>IF(ISNA(SUMIFS(INDEX('Model Performance Data'!$O$8:$DY$56,0,MATCH(CONCATENATE($J1551,M$6),'Model Performance Data'!$O$6:$DY$6,0)),'Model Performance Data'!$B$8:$B$56,$C1551,'Model Performance Data'!$C$8:$C$56,$D1551)),"-",SUMIFS(INDEX('Model Performance Data'!$O$8:$DY$56,0,MATCH(CONCATENATE($J1551,M$6),'Model Performance Data'!$O$6:$DY$6,0)),'Model Performance Data'!$B$8:$B$56,$C1551,'Model Performance Data'!$C$8:$C$56,$D1551))</f>
        <v>0</v>
      </c>
      <c r="N1551" s="254">
        <f>IF(ISNA(SUMIFS(INDEX('Model Performance Data'!$O$8:$DY$56,0,MATCH(CONCATENATE($J1551,N$6),'Model Performance Data'!$O$6:$DY$6,0)),'Model Performance Data'!$B$8:$B$56,$C1551,'Model Performance Data'!$C$8:$C$56,$D1551)),"-",SUMIFS(INDEX('Model Performance Data'!$O$8:$DY$56,0,MATCH(CONCATENATE($J1551,N$6),'Model Performance Data'!$O$6:$DY$6,0)),'Model Performance Data'!$B$8:$B$56,$C1551,'Model Performance Data'!$C$8:$C$56,$D1551))</f>
        <v>0</v>
      </c>
      <c r="O1551" s="255">
        <f>IF(ISNA(SUMIFS(INDEX('Model Performance Data'!$O$8:$DY$56,0,MATCH(CONCATENATE($J1551,O$6),'Model Performance Data'!$O$6:$DY$6,0)),'Model Performance Data'!$B$8:$B$56,$C1551,'Model Performance Data'!$C$8:$C$56,$D1551)),"-",SUMIFS(INDEX('Model Performance Data'!$O$8:$DY$56,0,MATCH(CONCATENATE($J1551,O$6),'Model Performance Data'!$O$6:$DY$6,0)),'Model Performance Data'!$B$8:$B$56,$C1551,'Model Performance Data'!$C$8:$C$56,$D1551))</f>
        <v>0</v>
      </c>
    </row>
    <row r="1552" spans="2:15" x14ac:dyDescent="0.35">
      <c r="B1552" s="37" t="s">
        <v>80</v>
      </c>
      <c r="C1552" s="38" t="str">
        <f>IF(ISBLANK('Model Performance Data'!$B$68),"-",'Model Performance Data'!$B$68)</f>
        <v>-</v>
      </c>
      <c r="D1552" s="38" t="str">
        <f>IF(ISBLANK('Model Performance Data'!$C$68),"-",'Model Performance Data'!$C$68)</f>
        <v>-</v>
      </c>
      <c r="E1552" s="38" t="str">
        <f>IF(ISBLANK('Model Performance Data'!$D$68),"-",'Model Performance Data'!$D$68)</f>
        <v>-</v>
      </c>
      <c r="F1552" s="38" t="str">
        <f>IF(ISBLANK('Model Performance Data'!$E$68),"-",'Model Performance Data'!$E$68)</f>
        <v>-</v>
      </c>
      <c r="G1552" s="38" t="str">
        <f>IF(ISBLANK('Model Performance Data'!$F$68),"-",'Model Performance Data'!$F$68)</f>
        <v>-</v>
      </c>
      <c r="H1552" s="253">
        <v>4</v>
      </c>
      <c r="I1552" s="253">
        <v>2</v>
      </c>
      <c r="J1552" s="37" t="str">
        <f t="shared" si="71"/>
        <v>42</v>
      </c>
      <c r="K1552" s="38" t="str">
        <f>IF(ISBLANK('Model Performance Data'!$L$68),"-",'Model Performance Data'!$L$68)</f>
        <v>-</v>
      </c>
      <c r="L1552" s="38" t="str">
        <f>IF(ISBLANK('Model Performance Data'!$K$68),"-",'Model Performance Data'!$K$68)</f>
        <v>-</v>
      </c>
      <c r="M1552" s="254">
        <f>IF(ISNA(SUMIFS(INDEX('Model Performance Data'!$O$8:$DY$56,0,MATCH(CONCATENATE($J1552,M$6),'Model Performance Data'!$O$6:$DY$6,0)),'Model Performance Data'!$B$8:$B$56,$C1552,'Model Performance Data'!$C$8:$C$56,$D1552)),"-",SUMIFS(INDEX('Model Performance Data'!$O$8:$DY$56,0,MATCH(CONCATENATE($J1552,M$6),'Model Performance Data'!$O$6:$DY$6,0)),'Model Performance Data'!$B$8:$B$56,$C1552,'Model Performance Data'!$C$8:$C$56,$D1552))</f>
        <v>0</v>
      </c>
      <c r="N1552" s="254">
        <f>IF(ISNA(SUMIFS(INDEX('Model Performance Data'!$O$8:$DY$56,0,MATCH(CONCATENATE($J1552,N$6),'Model Performance Data'!$O$6:$DY$6,0)),'Model Performance Data'!$B$8:$B$56,$C1552,'Model Performance Data'!$C$8:$C$56,$D1552)),"-",SUMIFS(INDEX('Model Performance Data'!$O$8:$DY$56,0,MATCH(CONCATENATE($J1552,N$6),'Model Performance Data'!$O$6:$DY$6,0)),'Model Performance Data'!$B$8:$B$56,$C1552,'Model Performance Data'!$C$8:$C$56,$D1552))</f>
        <v>0</v>
      </c>
      <c r="O1552" s="255">
        <f>IF(ISNA(SUMIFS(INDEX('Model Performance Data'!$O$8:$DY$56,0,MATCH(CONCATENATE($J1552,O$6),'Model Performance Data'!$O$6:$DY$6,0)),'Model Performance Data'!$B$8:$B$56,$C1552,'Model Performance Data'!$C$8:$C$56,$D1552)),"-",SUMIFS(INDEX('Model Performance Data'!$O$8:$DY$56,0,MATCH(CONCATENATE($J1552,O$6),'Model Performance Data'!$O$6:$DY$6,0)),'Model Performance Data'!$B$8:$B$56,$C1552,'Model Performance Data'!$C$8:$C$56,$D1552))</f>
        <v>0</v>
      </c>
    </row>
    <row r="1553" spans="2:15" x14ac:dyDescent="0.35">
      <c r="B1553" s="37" t="s">
        <v>80</v>
      </c>
      <c r="C1553" s="38" t="str">
        <f>IF(ISBLANK('Model Performance Data'!$B$68),"-",'Model Performance Data'!$B$68)</f>
        <v>-</v>
      </c>
      <c r="D1553" s="38" t="str">
        <f>IF(ISBLANK('Model Performance Data'!$C$68),"-",'Model Performance Data'!$C$68)</f>
        <v>-</v>
      </c>
      <c r="E1553" s="38" t="str">
        <f>IF(ISBLANK('Model Performance Data'!$D$68),"-",'Model Performance Data'!$D$68)</f>
        <v>-</v>
      </c>
      <c r="F1553" s="38" t="str">
        <f>IF(ISBLANK('Model Performance Data'!$E$68),"-",'Model Performance Data'!$E$68)</f>
        <v>-</v>
      </c>
      <c r="G1553" s="38" t="str">
        <f>IF(ISBLANK('Model Performance Data'!$F$68),"-",'Model Performance Data'!$F$68)</f>
        <v>-</v>
      </c>
      <c r="H1553" s="253">
        <v>4</v>
      </c>
      <c r="I1553" s="253">
        <v>3</v>
      </c>
      <c r="J1553" s="37" t="str">
        <f t="shared" si="71"/>
        <v>43</v>
      </c>
      <c r="K1553" s="38" t="str">
        <f>IF(ISBLANK('Model Performance Data'!$L$68),"-",'Model Performance Data'!$L$68)</f>
        <v>-</v>
      </c>
      <c r="L1553" s="38" t="str">
        <f>IF(ISBLANK('Model Performance Data'!$K$68),"-",'Model Performance Data'!$K$68)</f>
        <v>-</v>
      </c>
      <c r="M1553" s="254">
        <f>IF(ISNA(SUMIFS(INDEX('Model Performance Data'!$O$8:$DY$56,0,MATCH(CONCATENATE($J1553,M$6),'Model Performance Data'!$O$6:$DY$6,0)),'Model Performance Data'!$B$8:$B$56,$C1553,'Model Performance Data'!$C$8:$C$56,$D1553)),"-",SUMIFS(INDEX('Model Performance Data'!$O$8:$DY$56,0,MATCH(CONCATENATE($J1553,M$6),'Model Performance Data'!$O$6:$DY$6,0)),'Model Performance Data'!$B$8:$B$56,$C1553,'Model Performance Data'!$C$8:$C$56,$D1553))</f>
        <v>0</v>
      </c>
      <c r="N1553" s="254">
        <f>IF(ISNA(SUMIFS(INDEX('Model Performance Data'!$O$8:$DY$56,0,MATCH(CONCATENATE($J1553,N$6),'Model Performance Data'!$O$6:$DY$6,0)),'Model Performance Data'!$B$8:$B$56,$C1553,'Model Performance Data'!$C$8:$C$56,$D1553)),"-",SUMIFS(INDEX('Model Performance Data'!$O$8:$DY$56,0,MATCH(CONCATENATE($J1553,N$6),'Model Performance Data'!$O$6:$DY$6,0)),'Model Performance Data'!$B$8:$B$56,$C1553,'Model Performance Data'!$C$8:$C$56,$D1553))</f>
        <v>0</v>
      </c>
      <c r="O1553" s="255">
        <f>IF(ISNA(SUMIFS(INDEX('Model Performance Data'!$O$8:$DY$56,0,MATCH(CONCATENATE($J1553,O$6),'Model Performance Data'!$O$6:$DY$6,0)),'Model Performance Data'!$B$8:$B$56,$C1553,'Model Performance Data'!$C$8:$C$56,$D1553)),"-",SUMIFS(INDEX('Model Performance Data'!$O$8:$DY$56,0,MATCH(CONCATENATE($J1553,O$6),'Model Performance Data'!$O$6:$DY$6,0)),'Model Performance Data'!$B$8:$B$56,$C1553,'Model Performance Data'!$C$8:$C$56,$D1553))</f>
        <v>0</v>
      </c>
    </row>
    <row r="1554" spans="2:15" x14ac:dyDescent="0.35">
      <c r="B1554" s="37" t="s">
        <v>80</v>
      </c>
      <c r="C1554" s="38" t="str">
        <f>IF(ISBLANK('Model Performance Data'!$B$68),"-",'Model Performance Data'!$B$68)</f>
        <v>-</v>
      </c>
      <c r="D1554" s="38" t="str">
        <f>IF(ISBLANK('Model Performance Data'!$C$68),"-",'Model Performance Data'!$C$68)</f>
        <v>-</v>
      </c>
      <c r="E1554" s="38" t="str">
        <f>IF(ISBLANK('Model Performance Data'!$D$68),"-",'Model Performance Data'!$D$68)</f>
        <v>-</v>
      </c>
      <c r="F1554" s="38" t="str">
        <f>IF(ISBLANK('Model Performance Data'!$E$68),"-",'Model Performance Data'!$E$68)</f>
        <v>-</v>
      </c>
      <c r="G1554" s="38" t="str">
        <f>IF(ISBLANK('Model Performance Data'!$F$68),"-",'Model Performance Data'!$F$68)</f>
        <v>-</v>
      </c>
      <c r="H1554" s="253">
        <v>4</v>
      </c>
      <c r="I1554" s="253">
        <v>4</v>
      </c>
      <c r="J1554" s="37" t="str">
        <f t="shared" si="71"/>
        <v>44</v>
      </c>
      <c r="K1554" s="38" t="str">
        <f>IF(ISBLANK('Model Performance Data'!$L$68),"-",'Model Performance Data'!$L$68)</f>
        <v>-</v>
      </c>
      <c r="L1554" s="38" t="str">
        <f>IF(ISBLANK('Model Performance Data'!$K$68),"-",'Model Performance Data'!$K$68)</f>
        <v>-</v>
      </c>
      <c r="M1554" s="254">
        <f>IF(ISNA(SUMIFS(INDEX('Model Performance Data'!$O$8:$DY$56,0,MATCH(CONCATENATE($J1554,M$6),'Model Performance Data'!$O$6:$DY$6,0)),'Model Performance Data'!$B$8:$B$56,$C1554,'Model Performance Data'!$C$8:$C$56,$D1554)),"-",SUMIFS(INDEX('Model Performance Data'!$O$8:$DY$56,0,MATCH(CONCATENATE($J1554,M$6),'Model Performance Data'!$O$6:$DY$6,0)),'Model Performance Data'!$B$8:$B$56,$C1554,'Model Performance Data'!$C$8:$C$56,$D1554))</f>
        <v>0</v>
      </c>
      <c r="N1554" s="254">
        <f>IF(ISNA(SUMIFS(INDEX('Model Performance Data'!$O$8:$DY$56,0,MATCH(CONCATENATE($J1554,N$6),'Model Performance Data'!$O$6:$DY$6,0)),'Model Performance Data'!$B$8:$B$56,$C1554,'Model Performance Data'!$C$8:$C$56,$D1554)),"-",SUMIFS(INDEX('Model Performance Data'!$O$8:$DY$56,0,MATCH(CONCATENATE($J1554,N$6),'Model Performance Data'!$O$6:$DY$6,0)),'Model Performance Data'!$B$8:$B$56,$C1554,'Model Performance Data'!$C$8:$C$56,$D1554))</f>
        <v>0</v>
      </c>
      <c r="O1554" s="255">
        <f>IF(ISNA(SUMIFS(INDEX('Model Performance Data'!$O$8:$DY$56,0,MATCH(CONCATENATE($J1554,O$6),'Model Performance Data'!$O$6:$DY$6,0)),'Model Performance Data'!$B$8:$B$56,$C1554,'Model Performance Data'!$C$8:$C$56,$D1554)),"-",SUMIFS(INDEX('Model Performance Data'!$O$8:$DY$56,0,MATCH(CONCATENATE($J1554,O$6),'Model Performance Data'!$O$6:$DY$6,0)),'Model Performance Data'!$B$8:$B$56,$C1554,'Model Performance Data'!$C$8:$C$56,$D1554))</f>
        <v>0</v>
      </c>
    </row>
    <row r="1555" spans="2:15" x14ac:dyDescent="0.35">
      <c r="B1555" s="37" t="s">
        <v>80</v>
      </c>
      <c r="C1555" s="38" t="str">
        <f>IF(ISBLANK('Model Performance Data'!$B$68),"-",'Model Performance Data'!$B$68)</f>
        <v>-</v>
      </c>
      <c r="D1555" s="38" t="str">
        <f>IF(ISBLANK('Model Performance Data'!$C$68),"-",'Model Performance Data'!$C$68)</f>
        <v>-</v>
      </c>
      <c r="E1555" s="38" t="str">
        <f>IF(ISBLANK('Model Performance Data'!$D$68),"-",'Model Performance Data'!$D$68)</f>
        <v>-</v>
      </c>
      <c r="F1555" s="38" t="str">
        <f>IF(ISBLANK('Model Performance Data'!$E$68),"-",'Model Performance Data'!$E$68)</f>
        <v>-</v>
      </c>
      <c r="G1555" s="38" t="str">
        <f>IF(ISBLANK('Model Performance Data'!$F$68),"-",'Model Performance Data'!$F$68)</f>
        <v>-</v>
      </c>
      <c r="H1555" s="253">
        <v>4</v>
      </c>
      <c r="I1555" s="253">
        <v>5</v>
      </c>
      <c r="J1555" s="37" t="str">
        <f t="shared" si="71"/>
        <v>45</v>
      </c>
      <c r="K1555" s="38" t="str">
        <f>IF(ISBLANK('Model Performance Data'!$L$68),"-",'Model Performance Data'!$L$68)</f>
        <v>-</v>
      </c>
      <c r="L1555" s="38" t="str">
        <f>IF(ISBLANK('Model Performance Data'!$K$68),"-",'Model Performance Data'!$K$68)</f>
        <v>-</v>
      </c>
      <c r="M1555" s="254">
        <f>IF(ISNA(SUMIFS(INDEX('Model Performance Data'!$O$8:$DY$56,0,MATCH(CONCATENATE($J1555,M$6),'Model Performance Data'!$O$6:$DY$6,0)),'Model Performance Data'!$B$8:$B$56,$C1555,'Model Performance Data'!$C$8:$C$56,$D1555)),"-",SUMIFS(INDEX('Model Performance Data'!$O$8:$DY$56,0,MATCH(CONCATENATE($J1555,M$6),'Model Performance Data'!$O$6:$DY$6,0)),'Model Performance Data'!$B$8:$B$56,$C1555,'Model Performance Data'!$C$8:$C$56,$D1555))</f>
        <v>0</v>
      </c>
      <c r="N1555" s="254">
        <f>IF(ISNA(SUMIFS(INDEX('Model Performance Data'!$O$8:$DY$56,0,MATCH(CONCATENATE($J1555,N$6),'Model Performance Data'!$O$6:$DY$6,0)),'Model Performance Data'!$B$8:$B$56,$C1555,'Model Performance Data'!$C$8:$C$56,$D1555)),"-",SUMIFS(INDEX('Model Performance Data'!$O$8:$DY$56,0,MATCH(CONCATENATE($J1555,N$6),'Model Performance Data'!$O$6:$DY$6,0)),'Model Performance Data'!$B$8:$B$56,$C1555,'Model Performance Data'!$C$8:$C$56,$D1555))</f>
        <v>0</v>
      </c>
      <c r="O1555" s="255">
        <f>IF(ISNA(SUMIFS(INDEX('Model Performance Data'!$O$8:$DY$56,0,MATCH(CONCATENATE($J1555,O$6),'Model Performance Data'!$O$6:$DY$6,0)),'Model Performance Data'!$B$8:$B$56,$C1555,'Model Performance Data'!$C$8:$C$56,$D1555)),"-",SUMIFS(INDEX('Model Performance Data'!$O$8:$DY$56,0,MATCH(CONCATENATE($J1555,O$6),'Model Performance Data'!$O$6:$DY$6,0)),'Model Performance Data'!$B$8:$B$56,$C1555,'Model Performance Data'!$C$8:$C$56,$D1555))</f>
        <v>0</v>
      </c>
    </row>
    <row r="1556" spans="2:15" x14ac:dyDescent="0.35">
      <c r="B1556" s="37" t="s">
        <v>80</v>
      </c>
      <c r="C1556" s="38" t="str">
        <f>IF(ISBLANK('Model Performance Data'!$B$68),"-",'Model Performance Data'!$B$68)</f>
        <v>-</v>
      </c>
      <c r="D1556" s="38" t="str">
        <f>IF(ISBLANK('Model Performance Data'!$C$68),"-",'Model Performance Data'!$C$68)</f>
        <v>-</v>
      </c>
      <c r="E1556" s="38" t="str">
        <f>IF(ISBLANK('Model Performance Data'!$D$68),"-",'Model Performance Data'!$D$68)</f>
        <v>-</v>
      </c>
      <c r="F1556" s="38" t="str">
        <f>IF(ISBLANK('Model Performance Data'!$E$68),"-",'Model Performance Data'!$E$68)</f>
        <v>-</v>
      </c>
      <c r="G1556" s="38" t="str">
        <f>IF(ISBLANK('Model Performance Data'!$F$68),"-",'Model Performance Data'!$F$68)</f>
        <v>-</v>
      </c>
      <c r="H1556" s="253">
        <v>4</v>
      </c>
      <c r="I1556" s="253" t="s">
        <v>65</v>
      </c>
      <c r="J1556" s="37" t="str">
        <f t="shared" si="71"/>
        <v>4Goal</v>
      </c>
      <c r="K1556" s="38" t="str">
        <f>IF(ISBLANK('Model Performance Data'!$L$68),"-",'Model Performance Data'!$L$68)</f>
        <v>-</v>
      </c>
      <c r="L1556" s="38" t="str">
        <f>IF(ISBLANK('Model Performance Data'!$K$68),"-",'Model Performance Data'!$K$68)</f>
        <v>-</v>
      </c>
      <c r="M1556" s="254" t="str">
        <f>IF(ISNA(SUMIFS(INDEX('Model Performance Data'!$O$8:$DY$56,0,MATCH(CONCATENATE($J1556,M$6),'Model Performance Data'!$O$6:$DY$6,0)),'Model Performance Data'!$B$8:$B$56,$C1556,'Model Performance Data'!$C$8:$C$56,$D1556)),"-",SUMIFS(INDEX('Model Performance Data'!$O$8:$DY$56,0,MATCH(CONCATENATE($J1556,M$6),'Model Performance Data'!$O$6:$DY$6,0)),'Model Performance Data'!$B$8:$B$56,$C1556,'Model Performance Data'!$C$8:$C$56,$D1556))</f>
        <v>-</v>
      </c>
      <c r="N1556" s="254" t="str">
        <f>IF(ISNA(SUMIFS(INDEX('Model Performance Data'!$O$8:$DY$56,0,MATCH(CONCATENATE($J1556,N$6),'Model Performance Data'!$O$6:$DY$6,0)),'Model Performance Data'!$B$8:$B$56,$C1556,'Model Performance Data'!$C$8:$C$56,$D1556)),"-",SUMIFS(INDEX('Model Performance Data'!$O$8:$DY$56,0,MATCH(CONCATENATE($J1556,N$6),'Model Performance Data'!$O$6:$DY$6,0)),'Model Performance Data'!$B$8:$B$56,$C1556,'Model Performance Data'!$C$8:$C$56,$D1556))</f>
        <v>-</v>
      </c>
      <c r="O1556" s="255">
        <f>IF(ISNA(SUMIFS(INDEX('Model Performance Data'!$O$8:$DY$56,0,MATCH(CONCATENATE($J1556,O$6),'Model Performance Data'!$O$6:$DY$6,0)),'Model Performance Data'!$B$8:$B$56,$C1556,'Model Performance Data'!$C$8:$C$56,$D1556)),"-",SUMIFS(INDEX('Model Performance Data'!$O$8:$DY$56,0,MATCH(CONCATENATE($J1556,O$6),'Model Performance Data'!$O$6:$DY$6,0)),'Model Performance Data'!$B$8:$B$56,$C1556,'Model Performance Data'!$C$8:$C$56,$D1556))</f>
        <v>0</v>
      </c>
    </row>
    <row r="1557" spans="2:15" x14ac:dyDescent="0.35">
      <c r="B1557" s="37" t="s">
        <v>80</v>
      </c>
      <c r="C1557" s="38" t="str">
        <f>IF(ISBLANK('Model Performance Data'!$B$70),"-",'Model Performance Data'!$B$70)</f>
        <v>-</v>
      </c>
      <c r="D1557" s="38" t="str">
        <f>IF(ISBLANK('Model Performance Data'!$C$70),"-",'Model Performance Data'!$C$70)</f>
        <v>-</v>
      </c>
      <c r="E1557" s="38" t="str">
        <f>IF(ISBLANK('Model Performance Data'!$D$70),"-",'Model Performance Data'!$D$70)</f>
        <v>-</v>
      </c>
      <c r="F1557" s="38" t="str">
        <f>IF(ISBLANK('Model Performance Data'!$E$70),"-",'Model Performance Data'!$E$70)</f>
        <v>-</v>
      </c>
      <c r="G1557" s="38" t="str">
        <f>IF(ISBLANK('Model Performance Data'!$F$70),"-",'Model Performance Data'!$F$70)</f>
        <v>-</v>
      </c>
      <c r="H1557" s="253" t="s">
        <v>64</v>
      </c>
      <c r="I1557" s="253" t="s">
        <v>64</v>
      </c>
      <c r="J1557" s="37" t="str">
        <f t="shared" si="71"/>
        <v>BaselineBaseline</v>
      </c>
      <c r="K1557" s="38" t="str">
        <f>IF(ISBLANK('Model Performance Data'!$L$70),"-",'Model Performance Data'!$L$70)</f>
        <v>-</v>
      </c>
      <c r="L1557" s="38" t="str">
        <f>IF(ISBLANK('Model Performance Data'!$K$70),"-",'Model Performance Data'!$K$70)</f>
        <v>-</v>
      </c>
      <c r="M1557" s="254">
        <f>IF(ISNA(SUMIFS(INDEX('Model Performance Data'!$O$8:$DY$56,0,MATCH(CONCATENATE($J1557,M$6),'Model Performance Data'!$O$6:$DY$6,0)),'Model Performance Data'!$B$8:$B$56,$C1557,'Model Performance Data'!$C$8:$C$56,$D1557)),"-",SUMIFS(INDEX('Model Performance Data'!$O$8:$DY$56,0,MATCH(CONCATENATE($J1557,M$6),'Model Performance Data'!$O$6:$DY$6,0)),'Model Performance Data'!$B$8:$B$56,$C1557,'Model Performance Data'!$C$8:$C$56,$D1557))</f>
        <v>0</v>
      </c>
      <c r="N1557" s="254">
        <f>IF(ISNA(SUMIFS(INDEX('Model Performance Data'!$O$8:$DY$56,0,MATCH(CONCATENATE($J1557,N$6),'Model Performance Data'!$O$6:$DY$6,0)),'Model Performance Data'!$B$8:$B$56,$C1557,'Model Performance Data'!$C$8:$C$56,$D1557)),"-",SUMIFS(INDEX('Model Performance Data'!$O$8:$DY$56,0,MATCH(CONCATENATE($J1557,N$6),'Model Performance Data'!$O$6:$DY$6,0)),'Model Performance Data'!$B$8:$B$56,$C1557,'Model Performance Data'!$C$8:$C$56,$D1557))</f>
        <v>0</v>
      </c>
      <c r="O1557" s="255">
        <f>IF(ISNA(SUMIFS(INDEX('Model Performance Data'!$O$8:$DY$56,0,MATCH(CONCATENATE($J1557,O$6),'Model Performance Data'!$O$6:$DY$6,0)),'Model Performance Data'!$B$8:$B$56,$C1557,'Model Performance Data'!$C$8:$C$56,$D1557)),"-",SUMIFS(INDEX('Model Performance Data'!$O$8:$DY$56,0,MATCH(CONCATENATE($J1557,O$6),'Model Performance Data'!$O$6:$DY$6,0)),'Model Performance Data'!$B$8:$B$56,$C1557,'Model Performance Data'!$C$8:$C$56,$D1557))</f>
        <v>0</v>
      </c>
    </row>
    <row r="1558" spans="2:15" x14ac:dyDescent="0.35">
      <c r="B1558" s="37" t="s">
        <v>80</v>
      </c>
      <c r="C1558" s="38" t="str">
        <f>IF(ISBLANK('Model Performance Data'!$B$70),"-",'Model Performance Data'!$B$70)</f>
        <v>-</v>
      </c>
      <c r="D1558" s="38" t="str">
        <f>IF(ISBLANK('Model Performance Data'!$C$70),"-",'Model Performance Data'!$C$70)</f>
        <v>-</v>
      </c>
      <c r="E1558" s="38" t="str">
        <f>IF(ISBLANK('Model Performance Data'!$D$70),"-",'Model Performance Data'!$D$70)</f>
        <v>-</v>
      </c>
      <c r="F1558" s="38" t="str">
        <f>IF(ISBLANK('Model Performance Data'!$E$70),"-",'Model Performance Data'!$E$70)</f>
        <v>-</v>
      </c>
      <c r="G1558" s="38" t="str">
        <f>IF(ISBLANK('Model Performance Data'!$F$70),"-",'Model Performance Data'!$F$70)</f>
        <v>-</v>
      </c>
      <c r="H1558" s="253">
        <v>1</v>
      </c>
      <c r="I1558" s="253">
        <v>1</v>
      </c>
      <c r="J1558" s="37" t="str">
        <f t="shared" si="71"/>
        <v>11</v>
      </c>
      <c r="K1558" s="38" t="str">
        <f>IF(ISBLANK('Model Performance Data'!$L$70),"-",'Model Performance Data'!$L$70)</f>
        <v>-</v>
      </c>
      <c r="L1558" s="38" t="str">
        <f>IF(ISBLANK('Model Performance Data'!$K$70),"-",'Model Performance Data'!$K$70)</f>
        <v>-</v>
      </c>
      <c r="M1558" s="254">
        <f>IF(ISNA(SUMIFS(INDEX('Model Performance Data'!$O$8:$DY$56,0,MATCH(CONCATENATE($J1558,M$6),'Model Performance Data'!$O$6:$DY$6,0)),'Model Performance Data'!$B$8:$B$56,$C1558,'Model Performance Data'!$C$8:$C$56,$D1558)),"-",SUMIFS(INDEX('Model Performance Data'!$O$8:$DY$56,0,MATCH(CONCATENATE($J1558,M$6),'Model Performance Data'!$O$6:$DY$6,0)),'Model Performance Data'!$B$8:$B$56,$C1558,'Model Performance Data'!$C$8:$C$56,$D1558))</f>
        <v>0</v>
      </c>
      <c r="N1558" s="254">
        <f>IF(ISNA(SUMIFS(INDEX('Model Performance Data'!$O$8:$DY$56,0,MATCH(CONCATENATE($J1558,N$6),'Model Performance Data'!$O$6:$DY$6,0)),'Model Performance Data'!$B$8:$B$56,$C1558,'Model Performance Data'!$C$8:$C$56,$D1558)),"-",SUMIFS(INDEX('Model Performance Data'!$O$8:$DY$56,0,MATCH(CONCATENATE($J1558,N$6),'Model Performance Data'!$O$6:$DY$6,0)),'Model Performance Data'!$B$8:$B$56,$C1558,'Model Performance Data'!$C$8:$C$56,$D1558))</f>
        <v>0</v>
      </c>
      <c r="O1558" s="255">
        <f>IF(ISNA(SUMIFS(INDEX('Model Performance Data'!$O$8:$DY$56,0,MATCH(CONCATENATE($J1558,O$6),'Model Performance Data'!$O$6:$DY$6,0)),'Model Performance Data'!$B$8:$B$56,$C1558,'Model Performance Data'!$C$8:$C$56,$D1558)),"-",SUMIFS(INDEX('Model Performance Data'!$O$8:$DY$56,0,MATCH(CONCATENATE($J1558,O$6),'Model Performance Data'!$O$6:$DY$6,0)),'Model Performance Data'!$B$8:$B$56,$C1558,'Model Performance Data'!$C$8:$C$56,$D1558))</f>
        <v>0</v>
      </c>
    </row>
    <row r="1559" spans="2:15" x14ac:dyDescent="0.35">
      <c r="B1559" s="37" t="s">
        <v>80</v>
      </c>
      <c r="C1559" s="38" t="str">
        <f>IF(ISBLANK('Model Performance Data'!$B$70),"-",'Model Performance Data'!$B$70)</f>
        <v>-</v>
      </c>
      <c r="D1559" s="38" t="str">
        <f>IF(ISBLANK('Model Performance Data'!$C$70),"-",'Model Performance Data'!$C$70)</f>
        <v>-</v>
      </c>
      <c r="E1559" s="38" t="str">
        <f>IF(ISBLANK('Model Performance Data'!$D$70),"-",'Model Performance Data'!$D$70)</f>
        <v>-</v>
      </c>
      <c r="F1559" s="38" t="str">
        <f>IF(ISBLANK('Model Performance Data'!$E$70),"-",'Model Performance Data'!$E$70)</f>
        <v>-</v>
      </c>
      <c r="G1559" s="38" t="str">
        <f>IF(ISBLANK('Model Performance Data'!$F$70),"-",'Model Performance Data'!$F$70)</f>
        <v>-</v>
      </c>
      <c r="H1559" s="253">
        <v>1</v>
      </c>
      <c r="I1559" s="253">
        <v>2</v>
      </c>
      <c r="J1559" s="37" t="str">
        <f t="shared" si="71"/>
        <v>12</v>
      </c>
      <c r="K1559" s="38" t="str">
        <f>IF(ISBLANK('Model Performance Data'!$L$70),"-",'Model Performance Data'!$L$70)</f>
        <v>-</v>
      </c>
      <c r="L1559" s="38" t="str">
        <f>IF(ISBLANK('Model Performance Data'!$K$70),"-",'Model Performance Data'!$K$70)</f>
        <v>-</v>
      </c>
      <c r="M1559" s="254">
        <f>IF(ISNA(SUMIFS(INDEX('Model Performance Data'!$O$8:$DY$56,0,MATCH(CONCATENATE($J1559,M$6),'Model Performance Data'!$O$6:$DY$6,0)),'Model Performance Data'!$B$8:$B$56,$C1559,'Model Performance Data'!$C$8:$C$56,$D1559)),"-",SUMIFS(INDEX('Model Performance Data'!$O$8:$DY$56,0,MATCH(CONCATENATE($J1559,M$6),'Model Performance Data'!$O$6:$DY$6,0)),'Model Performance Data'!$B$8:$B$56,$C1559,'Model Performance Data'!$C$8:$C$56,$D1559))</f>
        <v>0</v>
      </c>
      <c r="N1559" s="254">
        <f>IF(ISNA(SUMIFS(INDEX('Model Performance Data'!$O$8:$DY$56,0,MATCH(CONCATENATE($J1559,N$6),'Model Performance Data'!$O$6:$DY$6,0)),'Model Performance Data'!$B$8:$B$56,$C1559,'Model Performance Data'!$C$8:$C$56,$D1559)),"-",SUMIFS(INDEX('Model Performance Data'!$O$8:$DY$56,0,MATCH(CONCATENATE($J1559,N$6),'Model Performance Data'!$O$6:$DY$6,0)),'Model Performance Data'!$B$8:$B$56,$C1559,'Model Performance Data'!$C$8:$C$56,$D1559))</f>
        <v>0</v>
      </c>
      <c r="O1559" s="255">
        <f>IF(ISNA(SUMIFS(INDEX('Model Performance Data'!$O$8:$DY$56,0,MATCH(CONCATENATE($J1559,O$6),'Model Performance Data'!$O$6:$DY$6,0)),'Model Performance Data'!$B$8:$B$56,$C1559,'Model Performance Data'!$C$8:$C$56,$D1559)),"-",SUMIFS(INDEX('Model Performance Data'!$O$8:$DY$56,0,MATCH(CONCATENATE($J1559,O$6),'Model Performance Data'!$O$6:$DY$6,0)),'Model Performance Data'!$B$8:$B$56,$C1559,'Model Performance Data'!$C$8:$C$56,$D1559))</f>
        <v>0</v>
      </c>
    </row>
    <row r="1560" spans="2:15" x14ac:dyDescent="0.35">
      <c r="B1560" s="37" t="s">
        <v>80</v>
      </c>
      <c r="C1560" s="38" t="str">
        <f>IF(ISBLANK('Model Performance Data'!$B$70),"-",'Model Performance Data'!$B$70)</f>
        <v>-</v>
      </c>
      <c r="D1560" s="38" t="str">
        <f>IF(ISBLANK('Model Performance Data'!$C$70),"-",'Model Performance Data'!$C$70)</f>
        <v>-</v>
      </c>
      <c r="E1560" s="38" t="str">
        <f>IF(ISBLANK('Model Performance Data'!$D$70),"-",'Model Performance Data'!$D$70)</f>
        <v>-</v>
      </c>
      <c r="F1560" s="38" t="str">
        <f>IF(ISBLANK('Model Performance Data'!$E$70),"-",'Model Performance Data'!$E$70)</f>
        <v>-</v>
      </c>
      <c r="G1560" s="38" t="str">
        <f>IF(ISBLANK('Model Performance Data'!$F$70),"-",'Model Performance Data'!$F$70)</f>
        <v>-</v>
      </c>
      <c r="H1560" s="253">
        <v>1</v>
      </c>
      <c r="I1560" s="253">
        <v>3</v>
      </c>
      <c r="J1560" s="37" t="str">
        <f t="shared" si="71"/>
        <v>13</v>
      </c>
      <c r="K1560" s="38" t="str">
        <f>IF(ISBLANK('Model Performance Data'!$L$70),"-",'Model Performance Data'!$L$70)</f>
        <v>-</v>
      </c>
      <c r="L1560" s="38" t="str">
        <f>IF(ISBLANK('Model Performance Data'!$K$70),"-",'Model Performance Data'!$K$70)</f>
        <v>-</v>
      </c>
      <c r="M1560" s="254">
        <f>IF(ISNA(SUMIFS(INDEX('Model Performance Data'!$O$8:$DY$56,0,MATCH(CONCATENATE($J1560,M$6),'Model Performance Data'!$O$6:$DY$6,0)),'Model Performance Data'!$B$8:$B$56,$C1560,'Model Performance Data'!$C$8:$C$56,$D1560)),"-",SUMIFS(INDEX('Model Performance Data'!$O$8:$DY$56,0,MATCH(CONCATENATE($J1560,M$6),'Model Performance Data'!$O$6:$DY$6,0)),'Model Performance Data'!$B$8:$B$56,$C1560,'Model Performance Data'!$C$8:$C$56,$D1560))</f>
        <v>0</v>
      </c>
      <c r="N1560" s="254">
        <f>IF(ISNA(SUMIFS(INDEX('Model Performance Data'!$O$8:$DY$56,0,MATCH(CONCATENATE($J1560,N$6),'Model Performance Data'!$O$6:$DY$6,0)),'Model Performance Data'!$B$8:$B$56,$C1560,'Model Performance Data'!$C$8:$C$56,$D1560)),"-",SUMIFS(INDEX('Model Performance Data'!$O$8:$DY$56,0,MATCH(CONCATENATE($J1560,N$6),'Model Performance Data'!$O$6:$DY$6,0)),'Model Performance Data'!$B$8:$B$56,$C1560,'Model Performance Data'!$C$8:$C$56,$D1560))</f>
        <v>0</v>
      </c>
      <c r="O1560" s="255">
        <f>IF(ISNA(SUMIFS(INDEX('Model Performance Data'!$O$8:$DY$56,0,MATCH(CONCATENATE($J1560,O$6),'Model Performance Data'!$O$6:$DY$6,0)),'Model Performance Data'!$B$8:$B$56,$C1560,'Model Performance Data'!$C$8:$C$56,$D1560)),"-",SUMIFS(INDEX('Model Performance Data'!$O$8:$DY$56,0,MATCH(CONCATENATE($J1560,O$6),'Model Performance Data'!$O$6:$DY$6,0)),'Model Performance Data'!$B$8:$B$56,$C1560,'Model Performance Data'!$C$8:$C$56,$D1560))</f>
        <v>0</v>
      </c>
    </row>
    <row r="1561" spans="2:15" x14ac:dyDescent="0.35">
      <c r="B1561" s="37" t="s">
        <v>80</v>
      </c>
      <c r="C1561" s="38" t="str">
        <f>IF(ISBLANK('Model Performance Data'!$B$70),"-",'Model Performance Data'!$B$70)</f>
        <v>-</v>
      </c>
      <c r="D1561" s="38" t="str">
        <f>IF(ISBLANK('Model Performance Data'!$C$70),"-",'Model Performance Data'!$C$70)</f>
        <v>-</v>
      </c>
      <c r="E1561" s="38" t="str">
        <f>IF(ISBLANK('Model Performance Data'!$D$70),"-",'Model Performance Data'!$D$70)</f>
        <v>-</v>
      </c>
      <c r="F1561" s="38" t="str">
        <f>IF(ISBLANK('Model Performance Data'!$E$70),"-",'Model Performance Data'!$E$70)</f>
        <v>-</v>
      </c>
      <c r="G1561" s="38" t="str">
        <f>IF(ISBLANK('Model Performance Data'!$F$70),"-",'Model Performance Data'!$F$70)</f>
        <v>-</v>
      </c>
      <c r="H1561" s="253">
        <v>1</v>
      </c>
      <c r="I1561" s="253">
        <v>4</v>
      </c>
      <c r="J1561" s="37" t="str">
        <f t="shared" si="71"/>
        <v>14</v>
      </c>
      <c r="K1561" s="38" t="str">
        <f>IF(ISBLANK('Model Performance Data'!$L$70),"-",'Model Performance Data'!$L$70)</f>
        <v>-</v>
      </c>
      <c r="L1561" s="38" t="str">
        <f>IF(ISBLANK('Model Performance Data'!$K$70),"-",'Model Performance Data'!$K$70)</f>
        <v>-</v>
      </c>
      <c r="M1561" s="254">
        <f>IF(ISNA(SUMIFS(INDEX('Model Performance Data'!$O$8:$DY$56,0,MATCH(CONCATENATE($J1561,M$6),'Model Performance Data'!$O$6:$DY$6,0)),'Model Performance Data'!$B$8:$B$56,$C1561,'Model Performance Data'!$C$8:$C$56,$D1561)),"-",SUMIFS(INDEX('Model Performance Data'!$O$8:$DY$56,0,MATCH(CONCATENATE($J1561,M$6),'Model Performance Data'!$O$6:$DY$6,0)),'Model Performance Data'!$B$8:$B$56,$C1561,'Model Performance Data'!$C$8:$C$56,$D1561))</f>
        <v>0</v>
      </c>
      <c r="N1561" s="254">
        <f>IF(ISNA(SUMIFS(INDEX('Model Performance Data'!$O$8:$DY$56,0,MATCH(CONCATENATE($J1561,N$6),'Model Performance Data'!$O$6:$DY$6,0)),'Model Performance Data'!$B$8:$B$56,$C1561,'Model Performance Data'!$C$8:$C$56,$D1561)),"-",SUMIFS(INDEX('Model Performance Data'!$O$8:$DY$56,0,MATCH(CONCATENATE($J1561,N$6),'Model Performance Data'!$O$6:$DY$6,0)),'Model Performance Data'!$B$8:$B$56,$C1561,'Model Performance Data'!$C$8:$C$56,$D1561))</f>
        <v>0</v>
      </c>
      <c r="O1561" s="255">
        <f>IF(ISNA(SUMIFS(INDEX('Model Performance Data'!$O$8:$DY$56,0,MATCH(CONCATENATE($J1561,O$6),'Model Performance Data'!$O$6:$DY$6,0)),'Model Performance Data'!$B$8:$B$56,$C1561,'Model Performance Data'!$C$8:$C$56,$D1561)),"-",SUMIFS(INDEX('Model Performance Data'!$O$8:$DY$56,0,MATCH(CONCATENATE($J1561,O$6),'Model Performance Data'!$O$6:$DY$6,0)),'Model Performance Data'!$B$8:$B$56,$C1561,'Model Performance Data'!$C$8:$C$56,$D1561))</f>
        <v>0</v>
      </c>
    </row>
    <row r="1562" spans="2:15" x14ac:dyDescent="0.35">
      <c r="B1562" s="37" t="s">
        <v>80</v>
      </c>
      <c r="C1562" s="38" t="str">
        <f>IF(ISBLANK('Model Performance Data'!$B$70),"-",'Model Performance Data'!$B$70)</f>
        <v>-</v>
      </c>
      <c r="D1562" s="38" t="str">
        <f>IF(ISBLANK('Model Performance Data'!$C$70),"-",'Model Performance Data'!$C$70)</f>
        <v>-</v>
      </c>
      <c r="E1562" s="38" t="str">
        <f>IF(ISBLANK('Model Performance Data'!$D$70),"-",'Model Performance Data'!$D$70)</f>
        <v>-</v>
      </c>
      <c r="F1562" s="38" t="str">
        <f>IF(ISBLANK('Model Performance Data'!$E$70),"-",'Model Performance Data'!$E$70)</f>
        <v>-</v>
      </c>
      <c r="G1562" s="38" t="str">
        <f>IF(ISBLANK('Model Performance Data'!$F$70),"-",'Model Performance Data'!$F$70)</f>
        <v>-</v>
      </c>
      <c r="H1562" s="253">
        <v>1</v>
      </c>
      <c r="I1562" s="253">
        <v>5</v>
      </c>
      <c r="J1562" s="37" t="str">
        <f t="shared" si="71"/>
        <v>15</v>
      </c>
      <c r="K1562" s="38" t="str">
        <f>IF(ISBLANK('Model Performance Data'!$L$70),"-",'Model Performance Data'!$L$70)</f>
        <v>-</v>
      </c>
      <c r="L1562" s="38" t="str">
        <f>IF(ISBLANK('Model Performance Data'!$K$70),"-",'Model Performance Data'!$K$70)</f>
        <v>-</v>
      </c>
      <c r="M1562" s="254">
        <f>IF(ISNA(SUMIFS(INDEX('Model Performance Data'!$O$8:$DY$56,0,MATCH(CONCATENATE($J1562,M$6),'Model Performance Data'!$O$6:$DY$6,0)),'Model Performance Data'!$B$8:$B$56,$C1562,'Model Performance Data'!$C$8:$C$56,$D1562)),"-",SUMIFS(INDEX('Model Performance Data'!$O$8:$DY$56,0,MATCH(CONCATENATE($J1562,M$6),'Model Performance Data'!$O$6:$DY$6,0)),'Model Performance Data'!$B$8:$B$56,$C1562,'Model Performance Data'!$C$8:$C$56,$D1562))</f>
        <v>0</v>
      </c>
      <c r="N1562" s="254">
        <f>IF(ISNA(SUMIFS(INDEX('Model Performance Data'!$O$8:$DY$56,0,MATCH(CONCATENATE($J1562,N$6),'Model Performance Data'!$O$6:$DY$6,0)),'Model Performance Data'!$B$8:$B$56,$C1562,'Model Performance Data'!$C$8:$C$56,$D1562)),"-",SUMIFS(INDEX('Model Performance Data'!$O$8:$DY$56,0,MATCH(CONCATENATE($J1562,N$6),'Model Performance Data'!$O$6:$DY$6,0)),'Model Performance Data'!$B$8:$B$56,$C1562,'Model Performance Data'!$C$8:$C$56,$D1562))</f>
        <v>0</v>
      </c>
      <c r="O1562" s="255">
        <f>IF(ISNA(SUMIFS(INDEX('Model Performance Data'!$O$8:$DY$56,0,MATCH(CONCATENATE($J1562,O$6),'Model Performance Data'!$O$6:$DY$6,0)),'Model Performance Data'!$B$8:$B$56,$C1562,'Model Performance Data'!$C$8:$C$56,$D1562)),"-",SUMIFS(INDEX('Model Performance Data'!$O$8:$DY$56,0,MATCH(CONCATENATE($J1562,O$6),'Model Performance Data'!$O$6:$DY$6,0)),'Model Performance Data'!$B$8:$B$56,$C1562,'Model Performance Data'!$C$8:$C$56,$D1562))</f>
        <v>0</v>
      </c>
    </row>
    <row r="1563" spans="2:15" x14ac:dyDescent="0.35">
      <c r="B1563" s="37" t="s">
        <v>80</v>
      </c>
      <c r="C1563" s="38" t="str">
        <f>IF(ISBLANK('Model Performance Data'!$B$70),"-",'Model Performance Data'!$B$70)</f>
        <v>-</v>
      </c>
      <c r="D1563" s="38" t="str">
        <f>IF(ISBLANK('Model Performance Data'!$C$70),"-",'Model Performance Data'!$C$70)</f>
        <v>-</v>
      </c>
      <c r="E1563" s="38" t="str">
        <f>IF(ISBLANK('Model Performance Data'!$D$70),"-",'Model Performance Data'!$D$70)</f>
        <v>-</v>
      </c>
      <c r="F1563" s="38" t="str">
        <f>IF(ISBLANK('Model Performance Data'!$E$70),"-",'Model Performance Data'!$E$70)</f>
        <v>-</v>
      </c>
      <c r="G1563" s="38" t="str">
        <f>IF(ISBLANK('Model Performance Data'!$F$70),"-",'Model Performance Data'!$F$70)</f>
        <v>-</v>
      </c>
      <c r="H1563" s="253">
        <v>1</v>
      </c>
      <c r="I1563" s="253" t="s">
        <v>65</v>
      </c>
      <c r="J1563" s="37" t="str">
        <f t="shared" si="71"/>
        <v>1Goal</v>
      </c>
      <c r="K1563" s="38" t="str">
        <f>IF(ISBLANK('Model Performance Data'!$L$70),"-",'Model Performance Data'!$L$70)</f>
        <v>-</v>
      </c>
      <c r="L1563" s="38" t="str">
        <f>IF(ISBLANK('Model Performance Data'!$K$70),"-",'Model Performance Data'!$K$70)</f>
        <v>-</v>
      </c>
      <c r="M1563" s="254" t="str">
        <f>IF(ISNA(SUMIFS(INDEX('Model Performance Data'!$O$8:$DY$56,0,MATCH(CONCATENATE($J1563,M$6),'Model Performance Data'!$O$6:$DY$6,0)),'Model Performance Data'!$B$8:$B$56,$C1563,'Model Performance Data'!$C$8:$C$56,$D1563)),"-",SUMIFS(INDEX('Model Performance Data'!$O$8:$DY$56,0,MATCH(CONCATENATE($J1563,M$6),'Model Performance Data'!$O$6:$DY$6,0)),'Model Performance Data'!$B$8:$B$56,$C1563,'Model Performance Data'!$C$8:$C$56,$D1563))</f>
        <v>-</v>
      </c>
      <c r="N1563" s="254" t="str">
        <f>IF(ISNA(SUMIFS(INDEX('Model Performance Data'!$O$8:$DY$56,0,MATCH(CONCATENATE($J1563,N$6),'Model Performance Data'!$O$6:$DY$6,0)),'Model Performance Data'!$B$8:$B$56,$C1563,'Model Performance Data'!$C$8:$C$56,$D1563)),"-",SUMIFS(INDEX('Model Performance Data'!$O$8:$DY$56,0,MATCH(CONCATENATE($J1563,N$6),'Model Performance Data'!$O$6:$DY$6,0)),'Model Performance Data'!$B$8:$B$56,$C1563,'Model Performance Data'!$C$8:$C$56,$D1563))</f>
        <v>-</v>
      </c>
      <c r="O1563" s="255">
        <f>IF(ISNA(SUMIFS(INDEX('Model Performance Data'!$O$8:$DY$56,0,MATCH(CONCATENATE($J1563,O$6),'Model Performance Data'!$O$6:$DY$6,0)),'Model Performance Data'!$B$8:$B$56,$C1563,'Model Performance Data'!$C$8:$C$56,$D1563)),"-",SUMIFS(INDEX('Model Performance Data'!$O$8:$DY$56,0,MATCH(CONCATENATE($J1563,O$6),'Model Performance Data'!$O$6:$DY$6,0)),'Model Performance Data'!$B$8:$B$56,$C1563,'Model Performance Data'!$C$8:$C$56,$D1563))</f>
        <v>0</v>
      </c>
    </row>
    <row r="1564" spans="2:15" x14ac:dyDescent="0.35">
      <c r="B1564" s="37" t="s">
        <v>80</v>
      </c>
      <c r="C1564" s="38" t="str">
        <f>IF(ISBLANK('Model Performance Data'!$B$70),"-",'Model Performance Data'!$B$70)</f>
        <v>-</v>
      </c>
      <c r="D1564" s="38" t="str">
        <f>IF(ISBLANK('Model Performance Data'!$C$70),"-",'Model Performance Data'!$C$70)</f>
        <v>-</v>
      </c>
      <c r="E1564" s="38" t="str">
        <f>IF(ISBLANK('Model Performance Data'!$D$70),"-",'Model Performance Data'!$D$70)</f>
        <v>-</v>
      </c>
      <c r="F1564" s="38" t="str">
        <f>IF(ISBLANK('Model Performance Data'!$E$70),"-",'Model Performance Data'!$E$70)</f>
        <v>-</v>
      </c>
      <c r="G1564" s="38" t="str">
        <f>IF(ISBLANK('Model Performance Data'!$F$70),"-",'Model Performance Data'!$F$70)</f>
        <v>-</v>
      </c>
      <c r="H1564" s="253">
        <v>2</v>
      </c>
      <c r="I1564" s="253">
        <v>1</v>
      </c>
      <c r="J1564" s="37" t="str">
        <f t="shared" si="71"/>
        <v>21</v>
      </c>
      <c r="K1564" s="38" t="str">
        <f>IF(ISBLANK('Model Performance Data'!$L$70),"-",'Model Performance Data'!$L$70)</f>
        <v>-</v>
      </c>
      <c r="L1564" s="38" t="str">
        <f>IF(ISBLANK('Model Performance Data'!$K$70),"-",'Model Performance Data'!$K$70)</f>
        <v>-</v>
      </c>
      <c r="M1564" s="254">
        <f>IF(ISNA(SUMIFS(INDEX('Model Performance Data'!$O$8:$DY$56,0,MATCH(CONCATENATE($J1564,M$6),'Model Performance Data'!$O$6:$DY$6,0)),'Model Performance Data'!$B$8:$B$56,$C1564,'Model Performance Data'!$C$8:$C$56,$D1564)),"-",SUMIFS(INDEX('Model Performance Data'!$O$8:$DY$56,0,MATCH(CONCATENATE($J1564,M$6),'Model Performance Data'!$O$6:$DY$6,0)),'Model Performance Data'!$B$8:$B$56,$C1564,'Model Performance Data'!$C$8:$C$56,$D1564))</f>
        <v>0</v>
      </c>
      <c r="N1564" s="254">
        <f>IF(ISNA(SUMIFS(INDEX('Model Performance Data'!$O$8:$DY$56,0,MATCH(CONCATENATE($J1564,N$6),'Model Performance Data'!$O$6:$DY$6,0)),'Model Performance Data'!$B$8:$B$56,$C1564,'Model Performance Data'!$C$8:$C$56,$D1564)),"-",SUMIFS(INDEX('Model Performance Data'!$O$8:$DY$56,0,MATCH(CONCATENATE($J1564,N$6),'Model Performance Data'!$O$6:$DY$6,0)),'Model Performance Data'!$B$8:$B$56,$C1564,'Model Performance Data'!$C$8:$C$56,$D1564))</f>
        <v>0</v>
      </c>
      <c r="O1564" s="255">
        <f>IF(ISNA(SUMIFS(INDEX('Model Performance Data'!$O$8:$DY$56,0,MATCH(CONCATENATE($J1564,O$6),'Model Performance Data'!$O$6:$DY$6,0)),'Model Performance Data'!$B$8:$B$56,$C1564,'Model Performance Data'!$C$8:$C$56,$D1564)),"-",SUMIFS(INDEX('Model Performance Data'!$O$8:$DY$56,0,MATCH(CONCATENATE($J1564,O$6),'Model Performance Data'!$O$6:$DY$6,0)),'Model Performance Data'!$B$8:$B$56,$C1564,'Model Performance Data'!$C$8:$C$56,$D1564))</f>
        <v>0</v>
      </c>
    </row>
    <row r="1565" spans="2:15" x14ac:dyDescent="0.35">
      <c r="B1565" s="37" t="s">
        <v>80</v>
      </c>
      <c r="C1565" s="38" t="str">
        <f>IF(ISBLANK('Model Performance Data'!$B$70),"-",'Model Performance Data'!$B$70)</f>
        <v>-</v>
      </c>
      <c r="D1565" s="38" t="str">
        <f>IF(ISBLANK('Model Performance Data'!$C$70),"-",'Model Performance Data'!$C$70)</f>
        <v>-</v>
      </c>
      <c r="E1565" s="38" t="str">
        <f>IF(ISBLANK('Model Performance Data'!$D$70),"-",'Model Performance Data'!$D$70)</f>
        <v>-</v>
      </c>
      <c r="F1565" s="38" t="str">
        <f>IF(ISBLANK('Model Performance Data'!$E$70),"-",'Model Performance Data'!$E$70)</f>
        <v>-</v>
      </c>
      <c r="G1565" s="38" t="str">
        <f>IF(ISBLANK('Model Performance Data'!$F$70),"-",'Model Performance Data'!$F$70)</f>
        <v>-</v>
      </c>
      <c r="H1565" s="253">
        <v>2</v>
      </c>
      <c r="I1565" s="253">
        <v>2</v>
      </c>
      <c r="J1565" s="37" t="str">
        <f t="shared" si="71"/>
        <v>22</v>
      </c>
      <c r="K1565" s="38" t="str">
        <f>IF(ISBLANK('Model Performance Data'!$L$70),"-",'Model Performance Data'!$L$70)</f>
        <v>-</v>
      </c>
      <c r="L1565" s="38" t="str">
        <f>IF(ISBLANK('Model Performance Data'!$K$70),"-",'Model Performance Data'!$K$70)</f>
        <v>-</v>
      </c>
      <c r="M1565" s="254">
        <f>IF(ISNA(SUMIFS(INDEX('Model Performance Data'!$O$8:$DY$56,0,MATCH(CONCATENATE($J1565,M$6),'Model Performance Data'!$O$6:$DY$6,0)),'Model Performance Data'!$B$8:$B$56,$C1565,'Model Performance Data'!$C$8:$C$56,$D1565)),"-",SUMIFS(INDEX('Model Performance Data'!$O$8:$DY$56,0,MATCH(CONCATENATE($J1565,M$6),'Model Performance Data'!$O$6:$DY$6,0)),'Model Performance Data'!$B$8:$B$56,$C1565,'Model Performance Data'!$C$8:$C$56,$D1565))</f>
        <v>0</v>
      </c>
      <c r="N1565" s="254">
        <f>IF(ISNA(SUMIFS(INDEX('Model Performance Data'!$O$8:$DY$56,0,MATCH(CONCATENATE($J1565,N$6),'Model Performance Data'!$O$6:$DY$6,0)),'Model Performance Data'!$B$8:$B$56,$C1565,'Model Performance Data'!$C$8:$C$56,$D1565)),"-",SUMIFS(INDEX('Model Performance Data'!$O$8:$DY$56,0,MATCH(CONCATENATE($J1565,N$6),'Model Performance Data'!$O$6:$DY$6,0)),'Model Performance Data'!$B$8:$B$56,$C1565,'Model Performance Data'!$C$8:$C$56,$D1565))</f>
        <v>0</v>
      </c>
      <c r="O1565" s="255">
        <f>IF(ISNA(SUMIFS(INDEX('Model Performance Data'!$O$8:$DY$56,0,MATCH(CONCATENATE($J1565,O$6),'Model Performance Data'!$O$6:$DY$6,0)),'Model Performance Data'!$B$8:$B$56,$C1565,'Model Performance Data'!$C$8:$C$56,$D1565)),"-",SUMIFS(INDEX('Model Performance Data'!$O$8:$DY$56,0,MATCH(CONCATENATE($J1565,O$6),'Model Performance Data'!$O$6:$DY$6,0)),'Model Performance Data'!$B$8:$B$56,$C1565,'Model Performance Data'!$C$8:$C$56,$D1565))</f>
        <v>0</v>
      </c>
    </row>
    <row r="1566" spans="2:15" x14ac:dyDescent="0.35">
      <c r="B1566" s="37" t="s">
        <v>80</v>
      </c>
      <c r="C1566" s="38" t="str">
        <f>IF(ISBLANK('Model Performance Data'!$B$70),"-",'Model Performance Data'!$B$70)</f>
        <v>-</v>
      </c>
      <c r="D1566" s="38" t="str">
        <f>IF(ISBLANK('Model Performance Data'!$C$70),"-",'Model Performance Data'!$C$70)</f>
        <v>-</v>
      </c>
      <c r="E1566" s="38" t="str">
        <f>IF(ISBLANK('Model Performance Data'!$D$70),"-",'Model Performance Data'!$D$70)</f>
        <v>-</v>
      </c>
      <c r="F1566" s="38" t="str">
        <f>IF(ISBLANK('Model Performance Data'!$E$70),"-",'Model Performance Data'!$E$70)</f>
        <v>-</v>
      </c>
      <c r="G1566" s="38" t="str">
        <f>IF(ISBLANK('Model Performance Data'!$F$70),"-",'Model Performance Data'!$F$70)</f>
        <v>-</v>
      </c>
      <c r="H1566" s="253">
        <v>2</v>
      </c>
      <c r="I1566" s="253">
        <v>3</v>
      </c>
      <c r="J1566" s="37" t="str">
        <f t="shared" si="71"/>
        <v>23</v>
      </c>
      <c r="K1566" s="38" t="str">
        <f>IF(ISBLANK('Model Performance Data'!$L$70),"-",'Model Performance Data'!$L$70)</f>
        <v>-</v>
      </c>
      <c r="L1566" s="38" t="str">
        <f>IF(ISBLANK('Model Performance Data'!$K$70),"-",'Model Performance Data'!$K$70)</f>
        <v>-</v>
      </c>
      <c r="M1566" s="254">
        <f>IF(ISNA(SUMIFS(INDEX('Model Performance Data'!$O$8:$DY$56,0,MATCH(CONCATENATE($J1566,M$6),'Model Performance Data'!$O$6:$DY$6,0)),'Model Performance Data'!$B$8:$B$56,$C1566,'Model Performance Data'!$C$8:$C$56,$D1566)),"-",SUMIFS(INDEX('Model Performance Data'!$O$8:$DY$56,0,MATCH(CONCATENATE($J1566,M$6),'Model Performance Data'!$O$6:$DY$6,0)),'Model Performance Data'!$B$8:$B$56,$C1566,'Model Performance Data'!$C$8:$C$56,$D1566))</f>
        <v>0</v>
      </c>
      <c r="N1566" s="254">
        <f>IF(ISNA(SUMIFS(INDEX('Model Performance Data'!$O$8:$DY$56,0,MATCH(CONCATENATE($J1566,N$6),'Model Performance Data'!$O$6:$DY$6,0)),'Model Performance Data'!$B$8:$B$56,$C1566,'Model Performance Data'!$C$8:$C$56,$D1566)),"-",SUMIFS(INDEX('Model Performance Data'!$O$8:$DY$56,0,MATCH(CONCATENATE($J1566,N$6),'Model Performance Data'!$O$6:$DY$6,0)),'Model Performance Data'!$B$8:$B$56,$C1566,'Model Performance Data'!$C$8:$C$56,$D1566))</f>
        <v>0</v>
      </c>
      <c r="O1566" s="255">
        <f>IF(ISNA(SUMIFS(INDEX('Model Performance Data'!$O$8:$DY$56,0,MATCH(CONCATENATE($J1566,O$6),'Model Performance Data'!$O$6:$DY$6,0)),'Model Performance Data'!$B$8:$B$56,$C1566,'Model Performance Data'!$C$8:$C$56,$D1566)),"-",SUMIFS(INDEX('Model Performance Data'!$O$8:$DY$56,0,MATCH(CONCATENATE($J1566,O$6),'Model Performance Data'!$O$6:$DY$6,0)),'Model Performance Data'!$B$8:$B$56,$C1566,'Model Performance Data'!$C$8:$C$56,$D1566))</f>
        <v>0</v>
      </c>
    </row>
    <row r="1567" spans="2:15" x14ac:dyDescent="0.35">
      <c r="B1567" s="37" t="s">
        <v>80</v>
      </c>
      <c r="C1567" s="38" t="str">
        <f>IF(ISBLANK('Model Performance Data'!$B$70),"-",'Model Performance Data'!$B$70)</f>
        <v>-</v>
      </c>
      <c r="D1567" s="38" t="str">
        <f>IF(ISBLANK('Model Performance Data'!$C$70),"-",'Model Performance Data'!$C$70)</f>
        <v>-</v>
      </c>
      <c r="E1567" s="38" t="str">
        <f>IF(ISBLANK('Model Performance Data'!$D$70),"-",'Model Performance Data'!$D$70)</f>
        <v>-</v>
      </c>
      <c r="F1567" s="38" t="str">
        <f>IF(ISBLANK('Model Performance Data'!$E$70),"-",'Model Performance Data'!$E$70)</f>
        <v>-</v>
      </c>
      <c r="G1567" s="38" t="str">
        <f>IF(ISBLANK('Model Performance Data'!$F$70),"-",'Model Performance Data'!$F$70)</f>
        <v>-</v>
      </c>
      <c r="H1567" s="253">
        <v>2</v>
      </c>
      <c r="I1567" s="253">
        <v>4</v>
      </c>
      <c r="J1567" s="37" t="str">
        <f t="shared" si="71"/>
        <v>24</v>
      </c>
      <c r="K1567" s="38" t="str">
        <f>IF(ISBLANK('Model Performance Data'!$L$70),"-",'Model Performance Data'!$L$70)</f>
        <v>-</v>
      </c>
      <c r="L1567" s="38" t="str">
        <f>IF(ISBLANK('Model Performance Data'!$K$70),"-",'Model Performance Data'!$K$70)</f>
        <v>-</v>
      </c>
      <c r="M1567" s="254">
        <f>IF(ISNA(SUMIFS(INDEX('Model Performance Data'!$O$8:$DY$56,0,MATCH(CONCATENATE($J1567,M$6),'Model Performance Data'!$O$6:$DY$6,0)),'Model Performance Data'!$B$8:$B$56,$C1567,'Model Performance Data'!$C$8:$C$56,$D1567)),"-",SUMIFS(INDEX('Model Performance Data'!$O$8:$DY$56,0,MATCH(CONCATENATE($J1567,M$6),'Model Performance Data'!$O$6:$DY$6,0)),'Model Performance Data'!$B$8:$B$56,$C1567,'Model Performance Data'!$C$8:$C$56,$D1567))</f>
        <v>0</v>
      </c>
      <c r="N1567" s="254">
        <f>IF(ISNA(SUMIFS(INDEX('Model Performance Data'!$O$8:$DY$56,0,MATCH(CONCATENATE($J1567,N$6),'Model Performance Data'!$O$6:$DY$6,0)),'Model Performance Data'!$B$8:$B$56,$C1567,'Model Performance Data'!$C$8:$C$56,$D1567)),"-",SUMIFS(INDEX('Model Performance Data'!$O$8:$DY$56,0,MATCH(CONCATENATE($J1567,N$6),'Model Performance Data'!$O$6:$DY$6,0)),'Model Performance Data'!$B$8:$B$56,$C1567,'Model Performance Data'!$C$8:$C$56,$D1567))</f>
        <v>0</v>
      </c>
      <c r="O1567" s="255">
        <f>IF(ISNA(SUMIFS(INDEX('Model Performance Data'!$O$8:$DY$56,0,MATCH(CONCATENATE($J1567,O$6),'Model Performance Data'!$O$6:$DY$6,0)),'Model Performance Data'!$B$8:$B$56,$C1567,'Model Performance Data'!$C$8:$C$56,$D1567)),"-",SUMIFS(INDEX('Model Performance Data'!$O$8:$DY$56,0,MATCH(CONCATENATE($J1567,O$6),'Model Performance Data'!$O$6:$DY$6,0)),'Model Performance Data'!$B$8:$B$56,$C1567,'Model Performance Data'!$C$8:$C$56,$D1567))</f>
        <v>0</v>
      </c>
    </row>
    <row r="1568" spans="2:15" x14ac:dyDescent="0.35">
      <c r="B1568" s="37" t="s">
        <v>80</v>
      </c>
      <c r="C1568" s="38" t="str">
        <f>IF(ISBLANK('Model Performance Data'!$B$70),"-",'Model Performance Data'!$B$70)</f>
        <v>-</v>
      </c>
      <c r="D1568" s="38" t="str">
        <f>IF(ISBLANK('Model Performance Data'!$C$70),"-",'Model Performance Data'!$C$70)</f>
        <v>-</v>
      </c>
      <c r="E1568" s="38" t="str">
        <f>IF(ISBLANK('Model Performance Data'!$D$70),"-",'Model Performance Data'!$D$70)</f>
        <v>-</v>
      </c>
      <c r="F1568" s="38" t="str">
        <f>IF(ISBLANK('Model Performance Data'!$E$70),"-",'Model Performance Data'!$E$70)</f>
        <v>-</v>
      </c>
      <c r="G1568" s="38" t="str">
        <f>IF(ISBLANK('Model Performance Data'!$F$70),"-",'Model Performance Data'!$F$70)</f>
        <v>-</v>
      </c>
      <c r="H1568" s="253">
        <v>2</v>
      </c>
      <c r="I1568" s="253">
        <v>5</v>
      </c>
      <c r="J1568" s="37" t="str">
        <f t="shared" si="71"/>
        <v>25</v>
      </c>
      <c r="K1568" s="38" t="str">
        <f>IF(ISBLANK('Model Performance Data'!$L$70),"-",'Model Performance Data'!$L$70)</f>
        <v>-</v>
      </c>
      <c r="L1568" s="38" t="str">
        <f>IF(ISBLANK('Model Performance Data'!$K$70),"-",'Model Performance Data'!$K$70)</f>
        <v>-</v>
      </c>
      <c r="M1568" s="254">
        <f>IF(ISNA(SUMIFS(INDEX('Model Performance Data'!$O$8:$DY$56,0,MATCH(CONCATENATE($J1568,M$6),'Model Performance Data'!$O$6:$DY$6,0)),'Model Performance Data'!$B$8:$B$56,$C1568,'Model Performance Data'!$C$8:$C$56,$D1568)),"-",SUMIFS(INDEX('Model Performance Data'!$O$8:$DY$56,0,MATCH(CONCATENATE($J1568,M$6),'Model Performance Data'!$O$6:$DY$6,0)),'Model Performance Data'!$B$8:$B$56,$C1568,'Model Performance Data'!$C$8:$C$56,$D1568))</f>
        <v>0</v>
      </c>
      <c r="N1568" s="254">
        <f>IF(ISNA(SUMIFS(INDEX('Model Performance Data'!$O$8:$DY$56,0,MATCH(CONCATENATE($J1568,N$6),'Model Performance Data'!$O$6:$DY$6,0)),'Model Performance Data'!$B$8:$B$56,$C1568,'Model Performance Data'!$C$8:$C$56,$D1568)),"-",SUMIFS(INDEX('Model Performance Data'!$O$8:$DY$56,0,MATCH(CONCATENATE($J1568,N$6),'Model Performance Data'!$O$6:$DY$6,0)),'Model Performance Data'!$B$8:$B$56,$C1568,'Model Performance Data'!$C$8:$C$56,$D1568))</f>
        <v>0</v>
      </c>
      <c r="O1568" s="255">
        <f>IF(ISNA(SUMIFS(INDEX('Model Performance Data'!$O$8:$DY$56,0,MATCH(CONCATENATE($J1568,O$6),'Model Performance Data'!$O$6:$DY$6,0)),'Model Performance Data'!$B$8:$B$56,$C1568,'Model Performance Data'!$C$8:$C$56,$D1568)),"-",SUMIFS(INDEX('Model Performance Data'!$O$8:$DY$56,0,MATCH(CONCATENATE($J1568,O$6),'Model Performance Data'!$O$6:$DY$6,0)),'Model Performance Data'!$B$8:$B$56,$C1568,'Model Performance Data'!$C$8:$C$56,$D1568))</f>
        <v>0</v>
      </c>
    </row>
    <row r="1569" spans="2:15" x14ac:dyDescent="0.35">
      <c r="B1569" s="37" t="s">
        <v>80</v>
      </c>
      <c r="C1569" s="38" t="str">
        <f>IF(ISBLANK('Model Performance Data'!$B$70),"-",'Model Performance Data'!$B$70)</f>
        <v>-</v>
      </c>
      <c r="D1569" s="38" t="str">
        <f>IF(ISBLANK('Model Performance Data'!$C$70),"-",'Model Performance Data'!$C$70)</f>
        <v>-</v>
      </c>
      <c r="E1569" s="38" t="str">
        <f>IF(ISBLANK('Model Performance Data'!$D$70),"-",'Model Performance Data'!$D$70)</f>
        <v>-</v>
      </c>
      <c r="F1569" s="38" t="str">
        <f>IF(ISBLANK('Model Performance Data'!$E$70),"-",'Model Performance Data'!$E$70)</f>
        <v>-</v>
      </c>
      <c r="G1569" s="38" t="str">
        <f>IF(ISBLANK('Model Performance Data'!$F$70),"-",'Model Performance Data'!$F$70)</f>
        <v>-</v>
      </c>
      <c r="H1569" s="253">
        <v>2</v>
      </c>
      <c r="I1569" s="253" t="s">
        <v>65</v>
      </c>
      <c r="J1569" s="37" t="str">
        <f t="shared" si="71"/>
        <v>2Goal</v>
      </c>
      <c r="K1569" s="38" t="str">
        <f>IF(ISBLANK('Model Performance Data'!$L$70),"-",'Model Performance Data'!$L$70)</f>
        <v>-</v>
      </c>
      <c r="L1569" s="38" t="str">
        <f>IF(ISBLANK('Model Performance Data'!$K$70),"-",'Model Performance Data'!$K$70)</f>
        <v>-</v>
      </c>
      <c r="M1569" s="254" t="str">
        <f>IF(ISNA(SUMIFS(INDEX('Model Performance Data'!$O$8:$DY$56,0,MATCH(CONCATENATE($J1569,M$6),'Model Performance Data'!$O$6:$DY$6,0)),'Model Performance Data'!$B$8:$B$56,$C1569,'Model Performance Data'!$C$8:$C$56,$D1569)),"-",SUMIFS(INDEX('Model Performance Data'!$O$8:$DY$56,0,MATCH(CONCATENATE($J1569,M$6),'Model Performance Data'!$O$6:$DY$6,0)),'Model Performance Data'!$B$8:$B$56,$C1569,'Model Performance Data'!$C$8:$C$56,$D1569))</f>
        <v>-</v>
      </c>
      <c r="N1569" s="254" t="str">
        <f>IF(ISNA(SUMIFS(INDEX('Model Performance Data'!$O$8:$DY$56,0,MATCH(CONCATENATE($J1569,N$6),'Model Performance Data'!$O$6:$DY$6,0)),'Model Performance Data'!$B$8:$B$56,$C1569,'Model Performance Data'!$C$8:$C$56,$D1569)),"-",SUMIFS(INDEX('Model Performance Data'!$O$8:$DY$56,0,MATCH(CONCATENATE($J1569,N$6),'Model Performance Data'!$O$6:$DY$6,0)),'Model Performance Data'!$B$8:$B$56,$C1569,'Model Performance Data'!$C$8:$C$56,$D1569))</f>
        <v>-</v>
      </c>
      <c r="O1569" s="255">
        <f>IF(ISNA(SUMIFS(INDEX('Model Performance Data'!$O$8:$DY$56,0,MATCH(CONCATENATE($J1569,O$6),'Model Performance Data'!$O$6:$DY$6,0)),'Model Performance Data'!$B$8:$B$56,$C1569,'Model Performance Data'!$C$8:$C$56,$D1569)),"-",SUMIFS(INDEX('Model Performance Data'!$O$8:$DY$56,0,MATCH(CONCATENATE($J1569,O$6),'Model Performance Data'!$O$6:$DY$6,0)),'Model Performance Data'!$B$8:$B$56,$C1569,'Model Performance Data'!$C$8:$C$56,$D1569))</f>
        <v>0</v>
      </c>
    </row>
    <row r="1570" spans="2:15" x14ac:dyDescent="0.35">
      <c r="B1570" s="37" t="s">
        <v>80</v>
      </c>
      <c r="C1570" s="38" t="str">
        <f>IF(ISBLANK('Model Performance Data'!$B$70),"-",'Model Performance Data'!$B$70)</f>
        <v>-</v>
      </c>
      <c r="D1570" s="38" t="str">
        <f>IF(ISBLANK('Model Performance Data'!$C$70),"-",'Model Performance Data'!$C$70)</f>
        <v>-</v>
      </c>
      <c r="E1570" s="38" t="str">
        <f>IF(ISBLANK('Model Performance Data'!$D$70),"-",'Model Performance Data'!$D$70)</f>
        <v>-</v>
      </c>
      <c r="F1570" s="38" t="str">
        <f>IF(ISBLANK('Model Performance Data'!$E$70),"-",'Model Performance Data'!$E$70)</f>
        <v>-</v>
      </c>
      <c r="G1570" s="38" t="str">
        <f>IF(ISBLANK('Model Performance Data'!$F$70),"-",'Model Performance Data'!$F$70)</f>
        <v>-</v>
      </c>
      <c r="H1570" s="253">
        <v>3</v>
      </c>
      <c r="I1570" s="253">
        <v>1</v>
      </c>
      <c r="J1570" s="37" t="str">
        <f t="shared" si="71"/>
        <v>31</v>
      </c>
      <c r="K1570" s="38" t="str">
        <f>IF(ISBLANK('Model Performance Data'!$L$70),"-",'Model Performance Data'!$L$70)</f>
        <v>-</v>
      </c>
      <c r="L1570" s="38" t="str">
        <f>IF(ISBLANK('Model Performance Data'!$K$70),"-",'Model Performance Data'!$K$70)</f>
        <v>-</v>
      </c>
      <c r="M1570" s="254">
        <f>IF(ISNA(SUMIFS(INDEX('Model Performance Data'!$O$8:$DY$56,0,MATCH(CONCATENATE($J1570,M$6),'Model Performance Data'!$O$6:$DY$6,0)),'Model Performance Data'!$B$8:$B$56,$C1570,'Model Performance Data'!$C$8:$C$56,$D1570)),"-",SUMIFS(INDEX('Model Performance Data'!$O$8:$DY$56,0,MATCH(CONCATENATE($J1570,M$6),'Model Performance Data'!$O$6:$DY$6,0)),'Model Performance Data'!$B$8:$B$56,$C1570,'Model Performance Data'!$C$8:$C$56,$D1570))</f>
        <v>0</v>
      </c>
      <c r="N1570" s="254">
        <f>IF(ISNA(SUMIFS(INDEX('Model Performance Data'!$O$8:$DY$56,0,MATCH(CONCATENATE($J1570,N$6),'Model Performance Data'!$O$6:$DY$6,0)),'Model Performance Data'!$B$8:$B$56,$C1570,'Model Performance Data'!$C$8:$C$56,$D1570)),"-",SUMIFS(INDEX('Model Performance Data'!$O$8:$DY$56,0,MATCH(CONCATENATE($J1570,N$6),'Model Performance Data'!$O$6:$DY$6,0)),'Model Performance Data'!$B$8:$B$56,$C1570,'Model Performance Data'!$C$8:$C$56,$D1570))</f>
        <v>0</v>
      </c>
      <c r="O1570" s="255">
        <f>IF(ISNA(SUMIFS(INDEX('Model Performance Data'!$O$8:$DY$56,0,MATCH(CONCATENATE($J1570,O$6),'Model Performance Data'!$O$6:$DY$6,0)),'Model Performance Data'!$B$8:$B$56,$C1570,'Model Performance Data'!$C$8:$C$56,$D1570)),"-",SUMIFS(INDEX('Model Performance Data'!$O$8:$DY$56,0,MATCH(CONCATENATE($J1570,O$6),'Model Performance Data'!$O$6:$DY$6,0)),'Model Performance Data'!$B$8:$B$56,$C1570,'Model Performance Data'!$C$8:$C$56,$D1570))</f>
        <v>0</v>
      </c>
    </row>
    <row r="1571" spans="2:15" x14ac:dyDescent="0.35">
      <c r="B1571" s="37" t="s">
        <v>80</v>
      </c>
      <c r="C1571" s="38" t="str">
        <f>IF(ISBLANK('Model Performance Data'!$B$70),"-",'Model Performance Data'!$B$70)</f>
        <v>-</v>
      </c>
      <c r="D1571" s="38" t="str">
        <f>IF(ISBLANK('Model Performance Data'!$C$70),"-",'Model Performance Data'!$C$70)</f>
        <v>-</v>
      </c>
      <c r="E1571" s="38" t="str">
        <f>IF(ISBLANK('Model Performance Data'!$D$70),"-",'Model Performance Data'!$D$70)</f>
        <v>-</v>
      </c>
      <c r="F1571" s="38" t="str">
        <f>IF(ISBLANK('Model Performance Data'!$E$70),"-",'Model Performance Data'!$E$70)</f>
        <v>-</v>
      </c>
      <c r="G1571" s="38" t="str">
        <f>IF(ISBLANK('Model Performance Data'!$F$70),"-",'Model Performance Data'!$F$70)</f>
        <v>-</v>
      </c>
      <c r="H1571" s="253">
        <v>3</v>
      </c>
      <c r="I1571" s="253">
        <v>2</v>
      </c>
      <c r="J1571" s="37" t="str">
        <f t="shared" si="71"/>
        <v>32</v>
      </c>
      <c r="K1571" s="38" t="str">
        <f>IF(ISBLANK('Model Performance Data'!$L$70),"-",'Model Performance Data'!$L$70)</f>
        <v>-</v>
      </c>
      <c r="L1571" s="38" t="str">
        <f>IF(ISBLANK('Model Performance Data'!$K$70),"-",'Model Performance Data'!$K$70)</f>
        <v>-</v>
      </c>
      <c r="M1571" s="254">
        <f>IF(ISNA(SUMIFS(INDEX('Model Performance Data'!$O$8:$DY$56,0,MATCH(CONCATENATE($J1571,M$6),'Model Performance Data'!$O$6:$DY$6,0)),'Model Performance Data'!$B$8:$B$56,$C1571,'Model Performance Data'!$C$8:$C$56,$D1571)),"-",SUMIFS(INDEX('Model Performance Data'!$O$8:$DY$56,0,MATCH(CONCATENATE($J1571,M$6),'Model Performance Data'!$O$6:$DY$6,0)),'Model Performance Data'!$B$8:$B$56,$C1571,'Model Performance Data'!$C$8:$C$56,$D1571))</f>
        <v>0</v>
      </c>
      <c r="N1571" s="254">
        <f>IF(ISNA(SUMIFS(INDEX('Model Performance Data'!$O$8:$DY$56,0,MATCH(CONCATENATE($J1571,N$6),'Model Performance Data'!$O$6:$DY$6,0)),'Model Performance Data'!$B$8:$B$56,$C1571,'Model Performance Data'!$C$8:$C$56,$D1571)),"-",SUMIFS(INDEX('Model Performance Data'!$O$8:$DY$56,0,MATCH(CONCATENATE($J1571,N$6),'Model Performance Data'!$O$6:$DY$6,0)),'Model Performance Data'!$B$8:$B$56,$C1571,'Model Performance Data'!$C$8:$C$56,$D1571))</f>
        <v>0</v>
      </c>
      <c r="O1571" s="255">
        <f>IF(ISNA(SUMIFS(INDEX('Model Performance Data'!$O$8:$DY$56,0,MATCH(CONCATENATE($J1571,O$6),'Model Performance Data'!$O$6:$DY$6,0)),'Model Performance Data'!$B$8:$B$56,$C1571,'Model Performance Data'!$C$8:$C$56,$D1571)),"-",SUMIFS(INDEX('Model Performance Data'!$O$8:$DY$56,0,MATCH(CONCATENATE($J1571,O$6),'Model Performance Data'!$O$6:$DY$6,0)),'Model Performance Data'!$B$8:$B$56,$C1571,'Model Performance Data'!$C$8:$C$56,$D1571))</f>
        <v>0</v>
      </c>
    </row>
    <row r="1572" spans="2:15" x14ac:dyDescent="0.35">
      <c r="B1572" s="37" t="s">
        <v>80</v>
      </c>
      <c r="C1572" s="38" t="str">
        <f>IF(ISBLANK('Model Performance Data'!$B$70),"-",'Model Performance Data'!$B$70)</f>
        <v>-</v>
      </c>
      <c r="D1572" s="38" t="str">
        <f>IF(ISBLANK('Model Performance Data'!$C$70),"-",'Model Performance Data'!$C$70)</f>
        <v>-</v>
      </c>
      <c r="E1572" s="38" t="str">
        <f>IF(ISBLANK('Model Performance Data'!$D$70),"-",'Model Performance Data'!$D$70)</f>
        <v>-</v>
      </c>
      <c r="F1572" s="38" t="str">
        <f>IF(ISBLANK('Model Performance Data'!$E$70),"-",'Model Performance Data'!$E$70)</f>
        <v>-</v>
      </c>
      <c r="G1572" s="38" t="str">
        <f>IF(ISBLANK('Model Performance Data'!$F$70),"-",'Model Performance Data'!$F$70)</f>
        <v>-</v>
      </c>
      <c r="H1572" s="253">
        <v>3</v>
      </c>
      <c r="I1572" s="253">
        <v>3</v>
      </c>
      <c r="J1572" s="37" t="str">
        <f t="shared" si="71"/>
        <v>33</v>
      </c>
      <c r="K1572" s="38" t="str">
        <f>IF(ISBLANK('Model Performance Data'!$L$70),"-",'Model Performance Data'!$L$70)</f>
        <v>-</v>
      </c>
      <c r="L1572" s="38" t="str">
        <f>IF(ISBLANK('Model Performance Data'!$K$70),"-",'Model Performance Data'!$K$70)</f>
        <v>-</v>
      </c>
      <c r="M1572" s="254">
        <f>IF(ISNA(SUMIFS(INDEX('Model Performance Data'!$O$8:$DY$56,0,MATCH(CONCATENATE($J1572,M$6),'Model Performance Data'!$O$6:$DY$6,0)),'Model Performance Data'!$B$8:$B$56,$C1572,'Model Performance Data'!$C$8:$C$56,$D1572)),"-",SUMIFS(INDEX('Model Performance Data'!$O$8:$DY$56,0,MATCH(CONCATENATE($J1572,M$6),'Model Performance Data'!$O$6:$DY$6,0)),'Model Performance Data'!$B$8:$B$56,$C1572,'Model Performance Data'!$C$8:$C$56,$D1572))</f>
        <v>0</v>
      </c>
      <c r="N1572" s="254">
        <f>IF(ISNA(SUMIFS(INDEX('Model Performance Data'!$O$8:$DY$56,0,MATCH(CONCATENATE($J1572,N$6),'Model Performance Data'!$O$6:$DY$6,0)),'Model Performance Data'!$B$8:$B$56,$C1572,'Model Performance Data'!$C$8:$C$56,$D1572)),"-",SUMIFS(INDEX('Model Performance Data'!$O$8:$DY$56,0,MATCH(CONCATENATE($J1572,N$6),'Model Performance Data'!$O$6:$DY$6,0)),'Model Performance Data'!$B$8:$B$56,$C1572,'Model Performance Data'!$C$8:$C$56,$D1572))</f>
        <v>0</v>
      </c>
      <c r="O1572" s="255">
        <f>IF(ISNA(SUMIFS(INDEX('Model Performance Data'!$O$8:$DY$56,0,MATCH(CONCATENATE($J1572,O$6),'Model Performance Data'!$O$6:$DY$6,0)),'Model Performance Data'!$B$8:$B$56,$C1572,'Model Performance Data'!$C$8:$C$56,$D1572)),"-",SUMIFS(INDEX('Model Performance Data'!$O$8:$DY$56,0,MATCH(CONCATENATE($J1572,O$6),'Model Performance Data'!$O$6:$DY$6,0)),'Model Performance Data'!$B$8:$B$56,$C1572,'Model Performance Data'!$C$8:$C$56,$D1572))</f>
        <v>0</v>
      </c>
    </row>
    <row r="1573" spans="2:15" x14ac:dyDescent="0.35">
      <c r="B1573" s="37" t="s">
        <v>80</v>
      </c>
      <c r="C1573" s="38" t="str">
        <f>IF(ISBLANK('Model Performance Data'!$B$70),"-",'Model Performance Data'!$B$70)</f>
        <v>-</v>
      </c>
      <c r="D1573" s="38" t="str">
        <f>IF(ISBLANK('Model Performance Data'!$C$70),"-",'Model Performance Data'!$C$70)</f>
        <v>-</v>
      </c>
      <c r="E1573" s="38" t="str">
        <f>IF(ISBLANK('Model Performance Data'!$D$70),"-",'Model Performance Data'!$D$70)</f>
        <v>-</v>
      </c>
      <c r="F1573" s="38" t="str">
        <f>IF(ISBLANK('Model Performance Data'!$E$70),"-",'Model Performance Data'!$E$70)</f>
        <v>-</v>
      </c>
      <c r="G1573" s="38" t="str">
        <f>IF(ISBLANK('Model Performance Data'!$F$70),"-",'Model Performance Data'!$F$70)</f>
        <v>-</v>
      </c>
      <c r="H1573" s="253">
        <v>3</v>
      </c>
      <c r="I1573" s="253">
        <v>4</v>
      </c>
      <c r="J1573" s="37" t="str">
        <f t="shared" si="71"/>
        <v>34</v>
      </c>
      <c r="K1573" s="38" t="str">
        <f>IF(ISBLANK('Model Performance Data'!$L$70),"-",'Model Performance Data'!$L$70)</f>
        <v>-</v>
      </c>
      <c r="L1573" s="38" t="str">
        <f>IF(ISBLANK('Model Performance Data'!$K$70),"-",'Model Performance Data'!$K$70)</f>
        <v>-</v>
      </c>
      <c r="M1573" s="254">
        <f>IF(ISNA(SUMIFS(INDEX('Model Performance Data'!$O$8:$DY$56,0,MATCH(CONCATENATE($J1573,M$6),'Model Performance Data'!$O$6:$DY$6,0)),'Model Performance Data'!$B$8:$B$56,$C1573,'Model Performance Data'!$C$8:$C$56,$D1573)),"-",SUMIFS(INDEX('Model Performance Data'!$O$8:$DY$56,0,MATCH(CONCATENATE($J1573,M$6),'Model Performance Data'!$O$6:$DY$6,0)),'Model Performance Data'!$B$8:$B$56,$C1573,'Model Performance Data'!$C$8:$C$56,$D1573))</f>
        <v>0</v>
      </c>
      <c r="N1573" s="254">
        <f>IF(ISNA(SUMIFS(INDEX('Model Performance Data'!$O$8:$DY$56,0,MATCH(CONCATENATE($J1573,N$6),'Model Performance Data'!$O$6:$DY$6,0)),'Model Performance Data'!$B$8:$B$56,$C1573,'Model Performance Data'!$C$8:$C$56,$D1573)),"-",SUMIFS(INDEX('Model Performance Data'!$O$8:$DY$56,0,MATCH(CONCATENATE($J1573,N$6),'Model Performance Data'!$O$6:$DY$6,0)),'Model Performance Data'!$B$8:$B$56,$C1573,'Model Performance Data'!$C$8:$C$56,$D1573))</f>
        <v>0</v>
      </c>
      <c r="O1573" s="255">
        <f>IF(ISNA(SUMIFS(INDEX('Model Performance Data'!$O$8:$DY$56,0,MATCH(CONCATENATE($J1573,O$6),'Model Performance Data'!$O$6:$DY$6,0)),'Model Performance Data'!$B$8:$B$56,$C1573,'Model Performance Data'!$C$8:$C$56,$D1573)),"-",SUMIFS(INDEX('Model Performance Data'!$O$8:$DY$56,0,MATCH(CONCATENATE($J1573,O$6),'Model Performance Data'!$O$6:$DY$6,0)),'Model Performance Data'!$B$8:$B$56,$C1573,'Model Performance Data'!$C$8:$C$56,$D1573))</f>
        <v>0</v>
      </c>
    </row>
    <row r="1574" spans="2:15" x14ac:dyDescent="0.35">
      <c r="B1574" s="37" t="s">
        <v>80</v>
      </c>
      <c r="C1574" s="38" t="str">
        <f>IF(ISBLANK('Model Performance Data'!$B$70),"-",'Model Performance Data'!$B$70)</f>
        <v>-</v>
      </c>
      <c r="D1574" s="38" t="str">
        <f>IF(ISBLANK('Model Performance Data'!$C$70),"-",'Model Performance Data'!$C$70)</f>
        <v>-</v>
      </c>
      <c r="E1574" s="38" t="str">
        <f>IF(ISBLANK('Model Performance Data'!$D$70),"-",'Model Performance Data'!$D$70)</f>
        <v>-</v>
      </c>
      <c r="F1574" s="38" t="str">
        <f>IF(ISBLANK('Model Performance Data'!$E$70),"-",'Model Performance Data'!$E$70)</f>
        <v>-</v>
      </c>
      <c r="G1574" s="38" t="str">
        <f>IF(ISBLANK('Model Performance Data'!$F$70),"-",'Model Performance Data'!$F$70)</f>
        <v>-</v>
      </c>
      <c r="H1574" s="253">
        <v>3</v>
      </c>
      <c r="I1574" s="253">
        <v>5</v>
      </c>
      <c r="J1574" s="37" t="str">
        <f t="shared" si="71"/>
        <v>35</v>
      </c>
      <c r="K1574" s="38" t="str">
        <f>IF(ISBLANK('Model Performance Data'!$L$70),"-",'Model Performance Data'!$L$70)</f>
        <v>-</v>
      </c>
      <c r="L1574" s="38" t="str">
        <f>IF(ISBLANK('Model Performance Data'!$K$70),"-",'Model Performance Data'!$K$70)</f>
        <v>-</v>
      </c>
      <c r="M1574" s="254">
        <f>IF(ISNA(SUMIFS(INDEX('Model Performance Data'!$O$8:$DY$56,0,MATCH(CONCATENATE($J1574,M$6),'Model Performance Data'!$O$6:$DY$6,0)),'Model Performance Data'!$B$8:$B$56,$C1574,'Model Performance Data'!$C$8:$C$56,$D1574)),"-",SUMIFS(INDEX('Model Performance Data'!$O$8:$DY$56,0,MATCH(CONCATENATE($J1574,M$6),'Model Performance Data'!$O$6:$DY$6,0)),'Model Performance Data'!$B$8:$B$56,$C1574,'Model Performance Data'!$C$8:$C$56,$D1574))</f>
        <v>0</v>
      </c>
      <c r="N1574" s="254">
        <f>IF(ISNA(SUMIFS(INDEX('Model Performance Data'!$O$8:$DY$56,0,MATCH(CONCATENATE($J1574,N$6),'Model Performance Data'!$O$6:$DY$6,0)),'Model Performance Data'!$B$8:$B$56,$C1574,'Model Performance Data'!$C$8:$C$56,$D1574)),"-",SUMIFS(INDEX('Model Performance Data'!$O$8:$DY$56,0,MATCH(CONCATENATE($J1574,N$6),'Model Performance Data'!$O$6:$DY$6,0)),'Model Performance Data'!$B$8:$B$56,$C1574,'Model Performance Data'!$C$8:$C$56,$D1574))</f>
        <v>0</v>
      </c>
      <c r="O1574" s="255">
        <f>IF(ISNA(SUMIFS(INDEX('Model Performance Data'!$O$8:$DY$56,0,MATCH(CONCATENATE($J1574,O$6),'Model Performance Data'!$O$6:$DY$6,0)),'Model Performance Data'!$B$8:$B$56,$C1574,'Model Performance Data'!$C$8:$C$56,$D1574)),"-",SUMIFS(INDEX('Model Performance Data'!$O$8:$DY$56,0,MATCH(CONCATENATE($J1574,O$6),'Model Performance Data'!$O$6:$DY$6,0)),'Model Performance Data'!$B$8:$B$56,$C1574,'Model Performance Data'!$C$8:$C$56,$D1574))</f>
        <v>0</v>
      </c>
    </row>
    <row r="1575" spans="2:15" x14ac:dyDescent="0.35">
      <c r="B1575" s="37" t="s">
        <v>80</v>
      </c>
      <c r="C1575" s="38" t="str">
        <f>IF(ISBLANK('Model Performance Data'!$B$70),"-",'Model Performance Data'!$B$70)</f>
        <v>-</v>
      </c>
      <c r="D1575" s="38" t="str">
        <f>IF(ISBLANK('Model Performance Data'!$C$70),"-",'Model Performance Data'!$C$70)</f>
        <v>-</v>
      </c>
      <c r="E1575" s="38" t="str">
        <f>IF(ISBLANK('Model Performance Data'!$D$70),"-",'Model Performance Data'!$D$70)</f>
        <v>-</v>
      </c>
      <c r="F1575" s="38" t="str">
        <f>IF(ISBLANK('Model Performance Data'!$E$70),"-",'Model Performance Data'!$E$70)</f>
        <v>-</v>
      </c>
      <c r="G1575" s="38" t="str">
        <f>IF(ISBLANK('Model Performance Data'!$F$70),"-",'Model Performance Data'!$F$70)</f>
        <v>-</v>
      </c>
      <c r="H1575" s="253">
        <v>3</v>
      </c>
      <c r="I1575" s="253" t="s">
        <v>65</v>
      </c>
      <c r="J1575" s="37" t="str">
        <f t="shared" si="71"/>
        <v>3Goal</v>
      </c>
      <c r="K1575" s="38" t="str">
        <f>IF(ISBLANK('Model Performance Data'!$L$70),"-",'Model Performance Data'!$L$70)</f>
        <v>-</v>
      </c>
      <c r="L1575" s="38" t="str">
        <f>IF(ISBLANK('Model Performance Data'!$K$70),"-",'Model Performance Data'!$K$70)</f>
        <v>-</v>
      </c>
      <c r="M1575" s="254" t="str">
        <f>IF(ISNA(SUMIFS(INDEX('Model Performance Data'!$O$8:$DY$56,0,MATCH(CONCATENATE($J1575,M$6),'Model Performance Data'!$O$6:$DY$6,0)),'Model Performance Data'!$B$8:$B$56,$C1575,'Model Performance Data'!$C$8:$C$56,$D1575)),"-",SUMIFS(INDEX('Model Performance Data'!$O$8:$DY$56,0,MATCH(CONCATENATE($J1575,M$6),'Model Performance Data'!$O$6:$DY$6,0)),'Model Performance Data'!$B$8:$B$56,$C1575,'Model Performance Data'!$C$8:$C$56,$D1575))</f>
        <v>-</v>
      </c>
      <c r="N1575" s="254" t="str">
        <f>IF(ISNA(SUMIFS(INDEX('Model Performance Data'!$O$8:$DY$56,0,MATCH(CONCATENATE($J1575,N$6),'Model Performance Data'!$O$6:$DY$6,0)),'Model Performance Data'!$B$8:$B$56,$C1575,'Model Performance Data'!$C$8:$C$56,$D1575)),"-",SUMIFS(INDEX('Model Performance Data'!$O$8:$DY$56,0,MATCH(CONCATENATE($J1575,N$6),'Model Performance Data'!$O$6:$DY$6,0)),'Model Performance Data'!$B$8:$B$56,$C1575,'Model Performance Data'!$C$8:$C$56,$D1575))</f>
        <v>-</v>
      </c>
      <c r="O1575" s="255">
        <f>IF(ISNA(SUMIFS(INDEX('Model Performance Data'!$O$8:$DY$56,0,MATCH(CONCATENATE($J1575,O$6),'Model Performance Data'!$O$6:$DY$6,0)),'Model Performance Data'!$B$8:$B$56,$C1575,'Model Performance Data'!$C$8:$C$56,$D1575)),"-",SUMIFS(INDEX('Model Performance Data'!$O$8:$DY$56,0,MATCH(CONCATENATE($J1575,O$6),'Model Performance Data'!$O$6:$DY$6,0)),'Model Performance Data'!$B$8:$B$56,$C1575,'Model Performance Data'!$C$8:$C$56,$D1575))</f>
        <v>0</v>
      </c>
    </row>
    <row r="1576" spans="2:15" x14ac:dyDescent="0.35">
      <c r="B1576" s="37" t="s">
        <v>80</v>
      </c>
      <c r="C1576" s="38" t="str">
        <f>IF(ISBLANK('Model Performance Data'!$B$70),"-",'Model Performance Data'!$B$70)</f>
        <v>-</v>
      </c>
      <c r="D1576" s="38" t="str">
        <f>IF(ISBLANK('Model Performance Data'!$C$70),"-",'Model Performance Data'!$C$70)</f>
        <v>-</v>
      </c>
      <c r="E1576" s="38" t="str">
        <f>IF(ISBLANK('Model Performance Data'!$D$70),"-",'Model Performance Data'!$D$70)</f>
        <v>-</v>
      </c>
      <c r="F1576" s="38" t="str">
        <f>IF(ISBLANK('Model Performance Data'!$E$70),"-",'Model Performance Data'!$E$70)</f>
        <v>-</v>
      </c>
      <c r="G1576" s="38" t="str">
        <f>IF(ISBLANK('Model Performance Data'!$F$70),"-",'Model Performance Data'!$F$70)</f>
        <v>-</v>
      </c>
      <c r="H1576" s="253">
        <v>4</v>
      </c>
      <c r="I1576" s="253">
        <v>1</v>
      </c>
      <c r="J1576" s="37" t="str">
        <f t="shared" si="71"/>
        <v>41</v>
      </c>
      <c r="K1576" s="38" t="str">
        <f>IF(ISBLANK('Model Performance Data'!$L$70),"-",'Model Performance Data'!$L$70)</f>
        <v>-</v>
      </c>
      <c r="L1576" s="38" t="str">
        <f>IF(ISBLANK('Model Performance Data'!$K$70),"-",'Model Performance Data'!$K$70)</f>
        <v>-</v>
      </c>
      <c r="M1576" s="254">
        <f>IF(ISNA(SUMIFS(INDEX('Model Performance Data'!$O$8:$DY$56,0,MATCH(CONCATENATE($J1576,M$6),'Model Performance Data'!$O$6:$DY$6,0)),'Model Performance Data'!$B$8:$B$56,$C1576,'Model Performance Data'!$C$8:$C$56,$D1576)),"-",SUMIFS(INDEX('Model Performance Data'!$O$8:$DY$56,0,MATCH(CONCATENATE($J1576,M$6),'Model Performance Data'!$O$6:$DY$6,0)),'Model Performance Data'!$B$8:$B$56,$C1576,'Model Performance Data'!$C$8:$C$56,$D1576))</f>
        <v>0</v>
      </c>
      <c r="N1576" s="254">
        <f>IF(ISNA(SUMIFS(INDEX('Model Performance Data'!$O$8:$DY$56,0,MATCH(CONCATENATE($J1576,N$6),'Model Performance Data'!$O$6:$DY$6,0)),'Model Performance Data'!$B$8:$B$56,$C1576,'Model Performance Data'!$C$8:$C$56,$D1576)),"-",SUMIFS(INDEX('Model Performance Data'!$O$8:$DY$56,0,MATCH(CONCATENATE($J1576,N$6),'Model Performance Data'!$O$6:$DY$6,0)),'Model Performance Data'!$B$8:$B$56,$C1576,'Model Performance Data'!$C$8:$C$56,$D1576))</f>
        <v>0</v>
      </c>
      <c r="O1576" s="255">
        <f>IF(ISNA(SUMIFS(INDEX('Model Performance Data'!$O$8:$DY$56,0,MATCH(CONCATENATE($J1576,O$6),'Model Performance Data'!$O$6:$DY$6,0)),'Model Performance Data'!$B$8:$B$56,$C1576,'Model Performance Data'!$C$8:$C$56,$D1576)),"-",SUMIFS(INDEX('Model Performance Data'!$O$8:$DY$56,0,MATCH(CONCATENATE($J1576,O$6),'Model Performance Data'!$O$6:$DY$6,0)),'Model Performance Data'!$B$8:$B$56,$C1576,'Model Performance Data'!$C$8:$C$56,$D1576))</f>
        <v>0</v>
      </c>
    </row>
    <row r="1577" spans="2:15" x14ac:dyDescent="0.35">
      <c r="B1577" s="37" t="s">
        <v>80</v>
      </c>
      <c r="C1577" s="38" t="str">
        <f>IF(ISBLANK('Model Performance Data'!$B$70),"-",'Model Performance Data'!$B$70)</f>
        <v>-</v>
      </c>
      <c r="D1577" s="38" t="str">
        <f>IF(ISBLANK('Model Performance Data'!$C$70),"-",'Model Performance Data'!$C$70)</f>
        <v>-</v>
      </c>
      <c r="E1577" s="38" t="str">
        <f>IF(ISBLANK('Model Performance Data'!$D$70),"-",'Model Performance Data'!$D$70)</f>
        <v>-</v>
      </c>
      <c r="F1577" s="38" t="str">
        <f>IF(ISBLANK('Model Performance Data'!$E$70),"-",'Model Performance Data'!$E$70)</f>
        <v>-</v>
      </c>
      <c r="G1577" s="38" t="str">
        <f>IF(ISBLANK('Model Performance Data'!$F$70),"-",'Model Performance Data'!$F$70)</f>
        <v>-</v>
      </c>
      <c r="H1577" s="253">
        <v>4</v>
      </c>
      <c r="I1577" s="253">
        <v>2</v>
      </c>
      <c r="J1577" s="37" t="str">
        <f t="shared" ref="J1577:J1640" si="72">CONCATENATE(H1577,I1577)</f>
        <v>42</v>
      </c>
      <c r="K1577" s="38" t="str">
        <f>IF(ISBLANK('Model Performance Data'!$L$70),"-",'Model Performance Data'!$L$70)</f>
        <v>-</v>
      </c>
      <c r="L1577" s="38" t="str">
        <f>IF(ISBLANK('Model Performance Data'!$K$70),"-",'Model Performance Data'!$K$70)</f>
        <v>-</v>
      </c>
      <c r="M1577" s="254">
        <f>IF(ISNA(SUMIFS(INDEX('Model Performance Data'!$O$8:$DY$56,0,MATCH(CONCATENATE($J1577,M$6),'Model Performance Data'!$O$6:$DY$6,0)),'Model Performance Data'!$B$8:$B$56,$C1577,'Model Performance Data'!$C$8:$C$56,$D1577)),"-",SUMIFS(INDEX('Model Performance Data'!$O$8:$DY$56,0,MATCH(CONCATENATE($J1577,M$6),'Model Performance Data'!$O$6:$DY$6,0)),'Model Performance Data'!$B$8:$B$56,$C1577,'Model Performance Data'!$C$8:$C$56,$D1577))</f>
        <v>0</v>
      </c>
      <c r="N1577" s="254">
        <f>IF(ISNA(SUMIFS(INDEX('Model Performance Data'!$O$8:$DY$56,0,MATCH(CONCATENATE($J1577,N$6),'Model Performance Data'!$O$6:$DY$6,0)),'Model Performance Data'!$B$8:$B$56,$C1577,'Model Performance Data'!$C$8:$C$56,$D1577)),"-",SUMIFS(INDEX('Model Performance Data'!$O$8:$DY$56,0,MATCH(CONCATENATE($J1577,N$6),'Model Performance Data'!$O$6:$DY$6,0)),'Model Performance Data'!$B$8:$B$56,$C1577,'Model Performance Data'!$C$8:$C$56,$D1577))</f>
        <v>0</v>
      </c>
      <c r="O1577" s="255">
        <f>IF(ISNA(SUMIFS(INDEX('Model Performance Data'!$O$8:$DY$56,0,MATCH(CONCATENATE($J1577,O$6),'Model Performance Data'!$O$6:$DY$6,0)),'Model Performance Data'!$B$8:$B$56,$C1577,'Model Performance Data'!$C$8:$C$56,$D1577)),"-",SUMIFS(INDEX('Model Performance Data'!$O$8:$DY$56,0,MATCH(CONCATENATE($J1577,O$6),'Model Performance Data'!$O$6:$DY$6,0)),'Model Performance Data'!$B$8:$B$56,$C1577,'Model Performance Data'!$C$8:$C$56,$D1577))</f>
        <v>0</v>
      </c>
    </row>
    <row r="1578" spans="2:15" x14ac:dyDescent="0.35">
      <c r="B1578" s="37" t="s">
        <v>80</v>
      </c>
      <c r="C1578" s="38" t="str">
        <f>IF(ISBLANK('Model Performance Data'!$B$70),"-",'Model Performance Data'!$B$70)</f>
        <v>-</v>
      </c>
      <c r="D1578" s="38" t="str">
        <f>IF(ISBLANK('Model Performance Data'!$C$70),"-",'Model Performance Data'!$C$70)</f>
        <v>-</v>
      </c>
      <c r="E1578" s="38" t="str">
        <f>IF(ISBLANK('Model Performance Data'!$D$70),"-",'Model Performance Data'!$D$70)</f>
        <v>-</v>
      </c>
      <c r="F1578" s="38" t="str">
        <f>IF(ISBLANK('Model Performance Data'!$E$70),"-",'Model Performance Data'!$E$70)</f>
        <v>-</v>
      </c>
      <c r="G1578" s="38" t="str">
        <f>IF(ISBLANK('Model Performance Data'!$F$70),"-",'Model Performance Data'!$F$70)</f>
        <v>-</v>
      </c>
      <c r="H1578" s="253">
        <v>4</v>
      </c>
      <c r="I1578" s="253">
        <v>3</v>
      </c>
      <c r="J1578" s="37" t="str">
        <f t="shared" si="72"/>
        <v>43</v>
      </c>
      <c r="K1578" s="38" t="str">
        <f>IF(ISBLANK('Model Performance Data'!$L$70),"-",'Model Performance Data'!$L$70)</f>
        <v>-</v>
      </c>
      <c r="L1578" s="38" t="str">
        <f>IF(ISBLANK('Model Performance Data'!$K$70),"-",'Model Performance Data'!$K$70)</f>
        <v>-</v>
      </c>
      <c r="M1578" s="254">
        <f>IF(ISNA(SUMIFS(INDEX('Model Performance Data'!$O$8:$DY$56,0,MATCH(CONCATENATE($J1578,M$6),'Model Performance Data'!$O$6:$DY$6,0)),'Model Performance Data'!$B$8:$B$56,$C1578,'Model Performance Data'!$C$8:$C$56,$D1578)),"-",SUMIFS(INDEX('Model Performance Data'!$O$8:$DY$56,0,MATCH(CONCATENATE($J1578,M$6),'Model Performance Data'!$O$6:$DY$6,0)),'Model Performance Data'!$B$8:$B$56,$C1578,'Model Performance Data'!$C$8:$C$56,$D1578))</f>
        <v>0</v>
      </c>
      <c r="N1578" s="254">
        <f>IF(ISNA(SUMIFS(INDEX('Model Performance Data'!$O$8:$DY$56,0,MATCH(CONCATENATE($J1578,N$6),'Model Performance Data'!$O$6:$DY$6,0)),'Model Performance Data'!$B$8:$B$56,$C1578,'Model Performance Data'!$C$8:$C$56,$D1578)),"-",SUMIFS(INDEX('Model Performance Data'!$O$8:$DY$56,0,MATCH(CONCATENATE($J1578,N$6),'Model Performance Data'!$O$6:$DY$6,0)),'Model Performance Data'!$B$8:$B$56,$C1578,'Model Performance Data'!$C$8:$C$56,$D1578))</f>
        <v>0</v>
      </c>
      <c r="O1578" s="255">
        <f>IF(ISNA(SUMIFS(INDEX('Model Performance Data'!$O$8:$DY$56,0,MATCH(CONCATENATE($J1578,O$6),'Model Performance Data'!$O$6:$DY$6,0)),'Model Performance Data'!$B$8:$B$56,$C1578,'Model Performance Data'!$C$8:$C$56,$D1578)),"-",SUMIFS(INDEX('Model Performance Data'!$O$8:$DY$56,0,MATCH(CONCATENATE($J1578,O$6),'Model Performance Data'!$O$6:$DY$6,0)),'Model Performance Data'!$B$8:$B$56,$C1578,'Model Performance Data'!$C$8:$C$56,$D1578))</f>
        <v>0</v>
      </c>
    </row>
    <row r="1579" spans="2:15" x14ac:dyDescent="0.35">
      <c r="B1579" s="37" t="s">
        <v>80</v>
      </c>
      <c r="C1579" s="38" t="str">
        <f>IF(ISBLANK('Model Performance Data'!$B$70),"-",'Model Performance Data'!$B$70)</f>
        <v>-</v>
      </c>
      <c r="D1579" s="38" t="str">
        <f>IF(ISBLANK('Model Performance Data'!$C$70),"-",'Model Performance Data'!$C$70)</f>
        <v>-</v>
      </c>
      <c r="E1579" s="38" t="str">
        <f>IF(ISBLANK('Model Performance Data'!$D$70),"-",'Model Performance Data'!$D$70)</f>
        <v>-</v>
      </c>
      <c r="F1579" s="38" t="str">
        <f>IF(ISBLANK('Model Performance Data'!$E$70),"-",'Model Performance Data'!$E$70)</f>
        <v>-</v>
      </c>
      <c r="G1579" s="38" t="str">
        <f>IF(ISBLANK('Model Performance Data'!$F$70),"-",'Model Performance Data'!$F$70)</f>
        <v>-</v>
      </c>
      <c r="H1579" s="253">
        <v>4</v>
      </c>
      <c r="I1579" s="253">
        <v>4</v>
      </c>
      <c r="J1579" s="37" t="str">
        <f t="shared" si="72"/>
        <v>44</v>
      </c>
      <c r="K1579" s="38" t="str">
        <f>IF(ISBLANK('Model Performance Data'!$L$70),"-",'Model Performance Data'!$L$70)</f>
        <v>-</v>
      </c>
      <c r="L1579" s="38" t="str">
        <f>IF(ISBLANK('Model Performance Data'!$K$70),"-",'Model Performance Data'!$K$70)</f>
        <v>-</v>
      </c>
      <c r="M1579" s="254">
        <f>IF(ISNA(SUMIFS(INDEX('Model Performance Data'!$O$8:$DY$56,0,MATCH(CONCATENATE($J1579,M$6),'Model Performance Data'!$O$6:$DY$6,0)),'Model Performance Data'!$B$8:$B$56,$C1579,'Model Performance Data'!$C$8:$C$56,$D1579)),"-",SUMIFS(INDEX('Model Performance Data'!$O$8:$DY$56,0,MATCH(CONCATENATE($J1579,M$6),'Model Performance Data'!$O$6:$DY$6,0)),'Model Performance Data'!$B$8:$B$56,$C1579,'Model Performance Data'!$C$8:$C$56,$D1579))</f>
        <v>0</v>
      </c>
      <c r="N1579" s="254">
        <f>IF(ISNA(SUMIFS(INDEX('Model Performance Data'!$O$8:$DY$56,0,MATCH(CONCATENATE($J1579,N$6),'Model Performance Data'!$O$6:$DY$6,0)),'Model Performance Data'!$B$8:$B$56,$C1579,'Model Performance Data'!$C$8:$C$56,$D1579)),"-",SUMIFS(INDEX('Model Performance Data'!$O$8:$DY$56,0,MATCH(CONCATENATE($J1579,N$6),'Model Performance Data'!$O$6:$DY$6,0)),'Model Performance Data'!$B$8:$B$56,$C1579,'Model Performance Data'!$C$8:$C$56,$D1579))</f>
        <v>0</v>
      </c>
      <c r="O1579" s="255">
        <f>IF(ISNA(SUMIFS(INDEX('Model Performance Data'!$O$8:$DY$56,0,MATCH(CONCATENATE($J1579,O$6),'Model Performance Data'!$O$6:$DY$6,0)),'Model Performance Data'!$B$8:$B$56,$C1579,'Model Performance Data'!$C$8:$C$56,$D1579)),"-",SUMIFS(INDEX('Model Performance Data'!$O$8:$DY$56,0,MATCH(CONCATENATE($J1579,O$6),'Model Performance Data'!$O$6:$DY$6,0)),'Model Performance Data'!$B$8:$B$56,$C1579,'Model Performance Data'!$C$8:$C$56,$D1579))</f>
        <v>0</v>
      </c>
    </row>
    <row r="1580" spans="2:15" x14ac:dyDescent="0.35">
      <c r="B1580" s="37" t="s">
        <v>80</v>
      </c>
      <c r="C1580" s="38" t="str">
        <f>IF(ISBLANK('Model Performance Data'!$B$70),"-",'Model Performance Data'!$B$70)</f>
        <v>-</v>
      </c>
      <c r="D1580" s="38" t="str">
        <f>IF(ISBLANK('Model Performance Data'!$C$70),"-",'Model Performance Data'!$C$70)</f>
        <v>-</v>
      </c>
      <c r="E1580" s="38" t="str">
        <f>IF(ISBLANK('Model Performance Data'!$D$70),"-",'Model Performance Data'!$D$70)</f>
        <v>-</v>
      </c>
      <c r="F1580" s="38" t="str">
        <f>IF(ISBLANK('Model Performance Data'!$E$70),"-",'Model Performance Data'!$E$70)</f>
        <v>-</v>
      </c>
      <c r="G1580" s="38" t="str">
        <f>IF(ISBLANK('Model Performance Data'!$F$70),"-",'Model Performance Data'!$F$70)</f>
        <v>-</v>
      </c>
      <c r="H1580" s="253">
        <v>4</v>
      </c>
      <c r="I1580" s="253">
        <v>5</v>
      </c>
      <c r="J1580" s="37" t="str">
        <f t="shared" si="72"/>
        <v>45</v>
      </c>
      <c r="K1580" s="38" t="str">
        <f>IF(ISBLANK('Model Performance Data'!$L$70),"-",'Model Performance Data'!$L$70)</f>
        <v>-</v>
      </c>
      <c r="L1580" s="38" t="str">
        <f>IF(ISBLANK('Model Performance Data'!$K$70),"-",'Model Performance Data'!$K$70)</f>
        <v>-</v>
      </c>
      <c r="M1580" s="254">
        <f>IF(ISNA(SUMIFS(INDEX('Model Performance Data'!$O$8:$DY$56,0,MATCH(CONCATENATE($J1580,M$6),'Model Performance Data'!$O$6:$DY$6,0)),'Model Performance Data'!$B$8:$B$56,$C1580,'Model Performance Data'!$C$8:$C$56,$D1580)),"-",SUMIFS(INDEX('Model Performance Data'!$O$8:$DY$56,0,MATCH(CONCATENATE($J1580,M$6),'Model Performance Data'!$O$6:$DY$6,0)),'Model Performance Data'!$B$8:$B$56,$C1580,'Model Performance Data'!$C$8:$C$56,$D1580))</f>
        <v>0</v>
      </c>
      <c r="N1580" s="254">
        <f>IF(ISNA(SUMIFS(INDEX('Model Performance Data'!$O$8:$DY$56,0,MATCH(CONCATENATE($J1580,N$6),'Model Performance Data'!$O$6:$DY$6,0)),'Model Performance Data'!$B$8:$B$56,$C1580,'Model Performance Data'!$C$8:$C$56,$D1580)),"-",SUMIFS(INDEX('Model Performance Data'!$O$8:$DY$56,0,MATCH(CONCATENATE($J1580,N$6),'Model Performance Data'!$O$6:$DY$6,0)),'Model Performance Data'!$B$8:$B$56,$C1580,'Model Performance Data'!$C$8:$C$56,$D1580))</f>
        <v>0</v>
      </c>
      <c r="O1580" s="255">
        <f>IF(ISNA(SUMIFS(INDEX('Model Performance Data'!$O$8:$DY$56,0,MATCH(CONCATENATE($J1580,O$6),'Model Performance Data'!$O$6:$DY$6,0)),'Model Performance Data'!$B$8:$B$56,$C1580,'Model Performance Data'!$C$8:$C$56,$D1580)),"-",SUMIFS(INDEX('Model Performance Data'!$O$8:$DY$56,0,MATCH(CONCATENATE($J1580,O$6),'Model Performance Data'!$O$6:$DY$6,0)),'Model Performance Data'!$B$8:$B$56,$C1580,'Model Performance Data'!$C$8:$C$56,$D1580))</f>
        <v>0</v>
      </c>
    </row>
    <row r="1581" spans="2:15" x14ac:dyDescent="0.35">
      <c r="B1581" s="37" t="s">
        <v>80</v>
      </c>
      <c r="C1581" s="38" t="str">
        <f>IF(ISBLANK('Model Performance Data'!$B$70),"-",'Model Performance Data'!$B$70)</f>
        <v>-</v>
      </c>
      <c r="D1581" s="38" t="str">
        <f>IF(ISBLANK('Model Performance Data'!$C$70),"-",'Model Performance Data'!$C$70)</f>
        <v>-</v>
      </c>
      <c r="E1581" s="38" t="str">
        <f>IF(ISBLANK('Model Performance Data'!$D$70),"-",'Model Performance Data'!$D$70)</f>
        <v>-</v>
      </c>
      <c r="F1581" s="38" t="str">
        <f>IF(ISBLANK('Model Performance Data'!$E$70),"-",'Model Performance Data'!$E$70)</f>
        <v>-</v>
      </c>
      <c r="G1581" s="38" t="str">
        <f>IF(ISBLANK('Model Performance Data'!$F$70),"-",'Model Performance Data'!$F$70)</f>
        <v>-</v>
      </c>
      <c r="H1581" s="253">
        <v>4</v>
      </c>
      <c r="I1581" s="253" t="s">
        <v>65</v>
      </c>
      <c r="J1581" s="37" t="str">
        <f t="shared" si="72"/>
        <v>4Goal</v>
      </c>
      <c r="K1581" s="38" t="str">
        <f>IF(ISBLANK('Model Performance Data'!$L$70),"-",'Model Performance Data'!$L$70)</f>
        <v>-</v>
      </c>
      <c r="L1581" s="38" t="str">
        <f>IF(ISBLANK('Model Performance Data'!$K$70),"-",'Model Performance Data'!$K$70)</f>
        <v>-</v>
      </c>
      <c r="M1581" s="254" t="str">
        <f>IF(ISNA(SUMIFS(INDEX('Model Performance Data'!$O$8:$DY$56,0,MATCH(CONCATENATE($J1581,M$6),'Model Performance Data'!$O$6:$DY$6,0)),'Model Performance Data'!$B$8:$B$56,$C1581,'Model Performance Data'!$C$8:$C$56,$D1581)),"-",SUMIFS(INDEX('Model Performance Data'!$O$8:$DY$56,0,MATCH(CONCATENATE($J1581,M$6),'Model Performance Data'!$O$6:$DY$6,0)),'Model Performance Data'!$B$8:$B$56,$C1581,'Model Performance Data'!$C$8:$C$56,$D1581))</f>
        <v>-</v>
      </c>
      <c r="N1581" s="254" t="str">
        <f>IF(ISNA(SUMIFS(INDEX('Model Performance Data'!$O$8:$DY$56,0,MATCH(CONCATENATE($J1581,N$6),'Model Performance Data'!$O$6:$DY$6,0)),'Model Performance Data'!$B$8:$B$56,$C1581,'Model Performance Data'!$C$8:$C$56,$D1581)),"-",SUMIFS(INDEX('Model Performance Data'!$O$8:$DY$56,0,MATCH(CONCATENATE($J1581,N$6),'Model Performance Data'!$O$6:$DY$6,0)),'Model Performance Data'!$B$8:$B$56,$C1581,'Model Performance Data'!$C$8:$C$56,$D1581))</f>
        <v>-</v>
      </c>
      <c r="O1581" s="255">
        <f>IF(ISNA(SUMIFS(INDEX('Model Performance Data'!$O$8:$DY$56,0,MATCH(CONCATENATE($J1581,O$6),'Model Performance Data'!$O$6:$DY$6,0)),'Model Performance Data'!$B$8:$B$56,$C1581,'Model Performance Data'!$C$8:$C$56,$D1581)),"-",SUMIFS(INDEX('Model Performance Data'!$O$8:$DY$56,0,MATCH(CONCATENATE($J1581,O$6),'Model Performance Data'!$O$6:$DY$6,0)),'Model Performance Data'!$B$8:$B$56,$C1581,'Model Performance Data'!$C$8:$C$56,$D1581))</f>
        <v>0</v>
      </c>
    </row>
    <row r="1582" spans="2:15" x14ac:dyDescent="0.35">
      <c r="B1582" s="37" t="s">
        <v>80</v>
      </c>
      <c r="C1582" s="38" t="str">
        <f>IF(ISBLANK('Model Performance Data'!$B$71),"-",'Model Performance Data'!$B$71)</f>
        <v>-</v>
      </c>
      <c r="D1582" s="38" t="str">
        <f>IF(ISBLANK('Model Performance Data'!$C$71),"-",'Model Performance Data'!$C$71)</f>
        <v>-</v>
      </c>
      <c r="E1582" s="38" t="str">
        <f>IF(ISBLANK('Model Performance Data'!$D$71),"-",'Model Performance Data'!$D$71)</f>
        <v>-</v>
      </c>
      <c r="F1582" s="38" t="str">
        <f>IF(ISBLANK('Model Performance Data'!$E$71),"-",'Model Performance Data'!$E$71)</f>
        <v>-</v>
      </c>
      <c r="G1582" s="38" t="str">
        <f>IF(ISBLANK('Model Performance Data'!$F$71),"-",'Model Performance Data'!$F$71)</f>
        <v>-</v>
      </c>
      <c r="H1582" s="253" t="s">
        <v>64</v>
      </c>
      <c r="I1582" s="253" t="s">
        <v>64</v>
      </c>
      <c r="J1582" s="37" t="str">
        <f t="shared" si="72"/>
        <v>BaselineBaseline</v>
      </c>
      <c r="K1582" s="38" t="str">
        <f>IF(ISBLANK('Model Performance Data'!$L$71),"-",'Model Performance Data'!$L$71)</f>
        <v>-</v>
      </c>
      <c r="L1582" s="38" t="str">
        <f>IF(ISBLANK('Model Performance Data'!$K$71),"-",'Model Performance Data'!$K$71)</f>
        <v>-</v>
      </c>
      <c r="M1582" s="254">
        <f>IF(ISNA(SUMIFS(INDEX('Model Performance Data'!$O$8:$DY$56,0,MATCH(CONCATENATE($J1582,M$6),'Model Performance Data'!$O$6:$DY$6,0)),'Model Performance Data'!$B$8:$B$56,$C1582,'Model Performance Data'!$C$8:$C$56,$D1582)),"-",SUMIFS(INDEX('Model Performance Data'!$O$8:$DY$56,0,MATCH(CONCATENATE($J1582,M$6),'Model Performance Data'!$O$6:$DY$6,0)),'Model Performance Data'!$B$8:$B$56,$C1582,'Model Performance Data'!$C$8:$C$56,$D1582))</f>
        <v>0</v>
      </c>
      <c r="N1582" s="254">
        <f>IF(ISNA(SUMIFS(INDEX('Model Performance Data'!$O$8:$DY$56,0,MATCH(CONCATENATE($J1582,N$6),'Model Performance Data'!$O$6:$DY$6,0)),'Model Performance Data'!$B$8:$B$56,$C1582,'Model Performance Data'!$C$8:$C$56,$D1582)),"-",SUMIFS(INDEX('Model Performance Data'!$O$8:$DY$56,0,MATCH(CONCATENATE($J1582,N$6),'Model Performance Data'!$O$6:$DY$6,0)),'Model Performance Data'!$B$8:$B$56,$C1582,'Model Performance Data'!$C$8:$C$56,$D1582))</f>
        <v>0</v>
      </c>
      <c r="O1582" s="255">
        <f>IF(ISNA(SUMIFS(INDEX('Model Performance Data'!$O$8:$DY$56,0,MATCH(CONCATENATE($J1582,O$6),'Model Performance Data'!$O$6:$DY$6,0)),'Model Performance Data'!$B$8:$B$56,$C1582,'Model Performance Data'!$C$8:$C$56,$D1582)),"-",SUMIFS(INDEX('Model Performance Data'!$O$8:$DY$56,0,MATCH(CONCATENATE($J1582,O$6),'Model Performance Data'!$O$6:$DY$6,0)),'Model Performance Data'!$B$8:$B$56,$C1582,'Model Performance Data'!$C$8:$C$56,$D1582))</f>
        <v>0</v>
      </c>
    </row>
    <row r="1583" spans="2:15" x14ac:dyDescent="0.35">
      <c r="B1583" s="37" t="s">
        <v>80</v>
      </c>
      <c r="C1583" s="38" t="str">
        <f>IF(ISBLANK('Model Performance Data'!$B$71),"-",'Model Performance Data'!$B$71)</f>
        <v>-</v>
      </c>
      <c r="D1583" s="38" t="str">
        <f>IF(ISBLANK('Model Performance Data'!$C$71),"-",'Model Performance Data'!$C$71)</f>
        <v>-</v>
      </c>
      <c r="E1583" s="38" t="str">
        <f>IF(ISBLANK('Model Performance Data'!$D$71),"-",'Model Performance Data'!$D$71)</f>
        <v>-</v>
      </c>
      <c r="F1583" s="38" t="str">
        <f>IF(ISBLANK('Model Performance Data'!$E$71),"-",'Model Performance Data'!$E$71)</f>
        <v>-</v>
      </c>
      <c r="G1583" s="38" t="str">
        <f>IF(ISBLANK('Model Performance Data'!$F$71),"-",'Model Performance Data'!$F$71)</f>
        <v>-</v>
      </c>
      <c r="H1583" s="253">
        <v>1</v>
      </c>
      <c r="I1583" s="253">
        <v>1</v>
      </c>
      <c r="J1583" s="37" t="str">
        <f t="shared" si="72"/>
        <v>11</v>
      </c>
      <c r="K1583" s="38" t="str">
        <f>IF(ISBLANK('Model Performance Data'!$L$71),"-",'Model Performance Data'!$L$71)</f>
        <v>-</v>
      </c>
      <c r="L1583" s="38" t="str">
        <f>IF(ISBLANK('Model Performance Data'!$K$71),"-",'Model Performance Data'!$K$71)</f>
        <v>-</v>
      </c>
      <c r="M1583" s="254">
        <f>IF(ISNA(SUMIFS(INDEX('Model Performance Data'!$O$8:$DY$56,0,MATCH(CONCATENATE($J1583,M$6),'Model Performance Data'!$O$6:$DY$6,0)),'Model Performance Data'!$B$8:$B$56,$C1583,'Model Performance Data'!$C$8:$C$56,$D1583)),"-",SUMIFS(INDEX('Model Performance Data'!$O$8:$DY$56,0,MATCH(CONCATENATE($J1583,M$6),'Model Performance Data'!$O$6:$DY$6,0)),'Model Performance Data'!$B$8:$B$56,$C1583,'Model Performance Data'!$C$8:$C$56,$D1583))</f>
        <v>0</v>
      </c>
      <c r="N1583" s="254">
        <f>IF(ISNA(SUMIFS(INDEX('Model Performance Data'!$O$8:$DY$56,0,MATCH(CONCATENATE($J1583,N$6),'Model Performance Data'!$O$6:$DY$6,0)),'Model Performance Data'!$B$8:$B$56,$C1583,'Model Performance Data'!$C$8:$C$56,$D1583)),"-",SUMIFS(INDEX('Model Performance Data'!$O$8:$DY$56,0,MATCH(CONCATENATE($J1583,N$6),'Model Performance Data'!$O$6:$DY$6,0)),'Model Performance Data'!$B$8:$B$56,$C1583,'Model Performance Data'!$C$8:$C$56,$D1583))</f>
        <v>0</v>
      </c>
      <c r="O1583" s="255">
        <f>IF(ISNA(SUMIFS(INDEX('Model Performance Data'!$O$8:$DY$56,0,MATCH(CONCATENATE($J1583,O$6),'Model Performance Data'!$O$6:$DY$6,0)),'Model Performance Data'!$B$8:$B$56,$C1583,'Model Performance Data'!$C$8:$C$56,$D1583)),"-",SUMIFS(INDEX('Model Performance Data'!$O$8:$DY$56,0,MATCH(CONCATENATE($J1583,O$6),'Model Performance Data'!$O$6:$DY$6,0)),'Model Performance Data'!$B$8:$B$56,$C1583,'Model Performance Data'!$C$8:$C$56,$D1583))</f>
        <v>0</v>
      </c>
    </row>
    <row r="1584" spans="2:15" x14ac:dyDescent="0.35">
      <c r="B1584" s="37" t="s">
        <v>80</v>
      </c>
      <c r="C1584" s="38" t="str">
        <f>IF(ISBLANK('Model Performance Data'!$B$71),"-",'Model Performance Data'!$B$71)</f>
        <v>-</v>
      </c>
      <c r="D1584" s="38" t="str">
        <f>IF(ISBLANK('Model Performance Data'!$C$71),"-",'Model Performance Data'!$C$71)</f>
        <v>-</v>
      </c>
      <c r="E1584" s="38" t="str">
        <f>IF(ISBLANK('Model Performance Data'!$D$71),"-",'Model Performance Data'!$D$71)</f>
        <v>-</v>
      </c>
      <c r="F1584" s="38" t="str">
        <f>IF(ISBLANK('Model Performance Data'!$E$71),"-",'Model Performance Data'!$E$71)</f>
        <v>-</v>
      </c>
      <c r="G1584" s="38" t="str">
        <f>IF(ISBLANK('Model Performance Data'!$F$71),"-",'Model Performance Data'!$F$71)</f>
        <v>-</v>
      </c>
      <c r="H1584" s="253">
        <v>1</v>
      </c>
      <c r="I1584" s="253">
        <v>2</v>
      </c>
      <c r="J1584" s="37" t="str">
        <f t="shared" si="72"/>
        <v>12</v>
      </c>
      <c r="K1584" s="38" t="str">
        <f>IF(ISBLANK('Model Performance Data'!$L$71),"-",'Model Performance Data'!$L$71)</f>
        <v>-</v>
      </c>
      <c r="L1584" s="38" t="str">
        <f>IF(ISBLANK('Model Performance Data'!$K$71),"-",'Model Performance Data'!$K$71)</f>
        <v>-</v>
      </c>
      <c r="M1584" s="254">
        <f>IF(ISNA(SUMIFS(INDEX('Model Performance Data'!$O$8:$DY$56,0,MATCH(CONCATENATE($J1584,M$6),'Model Performance Data'!$O$6:$DY$6,0)),'Model Performance Data'!$B$8:$B$56,$C1584,'Model Performance Data'!$C$8:$C$56,$D1584)),"-",SUMIFS(INDEX('Model Performance Data'!$O$8:$DY$56,0,MATCH(CONCATENATE($J1584,M$6),'Model Performance Data'!$O$6:$DY$6,0)),'Model Performance Data'!$B$8:$B$56,$C1584,'Model Performance Data'!$C$8:$C$56,$D1584))</f>
        <v>0</v>
      </c>
      <c r="N1584" s="254">
        <f>IF(ISNA(SUMIFS(INDEX('Model Performance Data'!$O$8:$DY$56,0,MATCH(CONCATENATE($J1584,N$6),'Model Performance Data'!$O$6:$DY$6,0)),'Model Performance Data'!$B$8:$B$56,$C1584,'Model Performance Data'!$C$8:$C$56,$D1584)),"-",SUMIFS(INDEX('Model Performance Data'!$O$8:$DY$56,0,MATCH(CONCATENATE($J1584,N$6),'Model Performance Data'!$O$6:$DY$6,0)),'Model Performance Data'!$B$8:$B$56,$C1584,'Model Performance Data'!$C$8:$C$56,$D1584))</f>
        <v>0</v>
      </c>
      <c r="O1584" s="255">
        <f>IF(ISNA(SUMIFS(INDEX('Model Performance Data'!$O$8:$DY$56,0,MATCH(CONCATENATE($J1584,O$6),'Model Performance Data'!$O$6:$DY$6,0)),'Model Performance Data'!$B$8:$B$56,$C1584,'Model Performance Data'!$C$8:$C$56,$D1584)),"-",SUMIFS(INDEX('Model Performance Data'!$O$8:$DY$56,0,MATCH(CONCATENATE($J1584,O$6),'Model Performance Data'!$O$6:$DY$6,0)),'Model Performance Data'!$B$8:$B$56,$C1584,'Model Performance Data'!$C$8:$C$56,$D1584))</f>
        <v>0</v>
      </c>
    </row>
    <row r="1585" spans="2:15" x14ac:dyDescent="0.35">
      <c r="B1585" s="37" t="s">
        <v>80</v>
      </c>
      <c r="C1585" s="38" t="str">
        <f>IF(ISBLANK('Model Performance Data'!$B$71),"-",'Model Performance Data'!$B$71)</f>
        <v>-</v>
      </c>
      <c r="D1585" s="38" t="str">
        <f>IF(ISBLANK('Model Performance Data'!$C$71),"-",'Model Performance Data'!$C$71)</f>
        <v>-</v>
      </c>
      <c r="E1585" s="38" t="str">
        <f>IF(ISBLANK('Model Performance Data'!$D$71),"-",'Model Performance Data'!$D$71)</f>
        <v>-</v>
      </c>
      <c r="F1585" s="38" t="str">
        <f>IF(ISBLANK('Model Performance Data'!$E$71),"-",'Model Performance Data'!$E$71)</f>
        <v>-</v>
      </c>
      <c r="G1585" s="38" t="str">
        <f>IF(ISBLANK('Model Performance Data'!$F$71),"-",'Model Performance Data'!$F$71)</f>
        <v>-</v>
      </c>
      <c r="H1585" s="253">
        <v>1</v>
      </c>
      <c r="I1585" s="253">
        <v>3</v>
      </c>
      <c r="J1585" s="37" t="str">
        <f t="shared" si="72"/>
        <v>13</v>
      </c>
      <c r="K1585" s="38" t="str">
        <f>IF(ISBLANK('Model Performance Data'!$L$71),"-",'Model Performance Data'!$L$71)</f>
        <v>-</v>
      </c>
      <c r="L1585" s="38" t="str">
        <f>IF(ISBLANK('Model Performance Data'!$K$71),"-",'Model Performance Data'!$K$71)</f>
        <v>-</v>
      </c>
      <c r="M1585" s="254">
        <f>IF(ISNA(SUMIFS(INDEX('Model Performance Data'!$O$8:$DY$56,0,MATCH(CONCATENATE($J1585,M$6),'Model Performance Data'!$O$6:$DY$6,0)),'Model Performance Data'!$B$8:$B$56,$C1585,'Model Performance Data'!$C$8:$C$56,$D1585)),"-",SUMIFS(INDEX('Model Performance Data'!$O$8:$DY$56,0,MATCH(CONCATENATE($J1585,M$6),'Model Performance Data'!$O$6:$DY$6,0)),'Model Performance Data'!$B$8:$B$56,$C1585,'Model Performance Data'!$C$8:$C$56,$D1585))</f>
        <v>0</v>
      </c>
      <c r="N1585" s="254">
        <f>IF(ISNA(SUMIFS(INDEX('Model Performance Data'!$O$8:$DY$56,0,MATCH(CONCATENATE($J1585,N$6),'Model Performance Data'!$O$6:$DY$6,0)),'Model Performance Data'!$B$8:$B$56,$C1585,'Model Performance Data'!$C$8:$C$56,$D1585)),"-",SUMIFS(INDEX('Model Performance Data'!$O$8:$DY$56,0,MATCH(CONCATENATE($J1585,N$6),'Model Performance Data'!$O$6:$DY$6,0)),'Model Performance Data'!$B$8:$B$56,$C1585,'Model Performance Data'!$C$8:$C$56,$D1585))</f>
        <v>0</v>
      </c>
      <c r="O1585" s="255">
        <f>IF(ISNA(SUMIFS(INDEX('Model Performance Data'!$O$8:$DY$56,0,MATCH(CONCATENATE($J1585,O$6),'Model Performance Data'!$O$6:$DY$6,0)),'Model Performance Data'!$B$8:$B$56,$C1585,'Model Performance Data'!$C$8:$C$56,$D1585)),"-",SUMIFS(INDEX('Model Performance Data'!$O$8:$DY$56,0,MATCH(CONCATENATE($J1585,O$6),'Model Performance Data'!$O$6:$DY$6,0)),'Model Performance Data'!$B$8:$B$56,$C1585,'Model Performance Data'!$C$8:$C$56,$D1585))</f>
        <v>0</v>
      </c>
    </row>
    <row r="1586" spans="2:15" x14ac:dyDescent="0.35">
      <c r="B1586" s="37" t="s">
        <v>80</v>
      </c>
      <c r="C1586" s="38" t="str">
        <f>IF(ISBLANK('Model Performance Data'!$B$71),"-",'Model Performance Data'!$B$71)</f>
        <v>-</v>
      </c>
      <c r="D1586" s="38" t="str">
        <f>IF(ISBLANK('Model Performance Data'!$C$71),"-",'Model Performance Data'!$C$71)</f>
        <v>-</v>
      </c>
      <c r="E1586" s="38" t="str">
        <f>IF(ISBLANK('Model Performance Data'!$D$71),"-",'Model Performance Data'!$D$71)</f>
        <v>-</v>
      </c>
      <c r="F1586" s="38" t="str">
        <f>IF(ISBLANK('Model Performance Data'!$E$71),"-",'Model Performance Data'!$E$71)</f>
        <v>-</v>
      </c>
      <c r="G1586" s="38" t="str">
        <f>IF(ISBLANK('Model Performance Data'!$F$71),"-",'Model Performance Data'!$F$71)</f>
        <v>-</v>
      </c>
      <c r="H1586" s="253">
        <v>1</v>
      </c>
      <c r="I1586" s="253">
        <v>4</v>
      </c>
      <c r="J1586" s="37" t="str">
        <f t="shared" si="72"/>
        <v>14</v>
      </c>
      <c r="K1586" s="38" t="str">
        <f>IF(ISBLANK('Model Performance Data'!$L$71),"-",'Model Performance Data'!$L$71)</f>
        <v>-</v>
      </c>
      <c r="L1586" s="38" t="str">
        <f>IF(ISBLANK('Model Performance Data'!$K$71),"-",'Model Performance Data'!$K$71)</f>
        <v>-</v>
      </c>
      <c r="M1586" s="254">
        <f>IF(ISNA(SUMIFS(INDEX('Model Performance Data'!$O$8:$DY$56,0,MATCH(CONCATENATE($J1586,M$6),'Model Performance Data'!$O$6:$DY$6,0)),'Model Performance Data'!$B$8:$B$56,$C1586,'Model Performance Data'!$C$8:$C$56,$D1586)),"-",SUMIFS(INDEX('Model Performance Data'!$O$8:$DY$56,0,MATCH(CONCATENATE($J1586,M$6),'Model Performance Data'!$O$6:$DY$6,0)),'Model Performance Data'!$B$8:$B$56,$C1586,'Model Performance Data'!$C$8:$C$56,$D1586))</f>
        <v>0</v>
      </c>
      <c r="N1586" s="254">
        <f>IF(ISNA(SUMIFS(INDEX('Model Performance Data'!$O$8:$DY$56,0,MATCH(CONCATENATE($J1586,N$6),'Model Performance Data'!$O$6:$DY$6,0)),'Model Performance Data'!$B$8:$B$56,$C1586,'Model Performance Data'!$C$8:$C$56,$D1586)),"-",SUMIFS(INDEX('Model Performance Data'!$O$8:$DY$56,0,MATCH(CONCATENATE($J1586,N$6),'Model Performance Data'!$O$6:$DY$6,0)),'Model Performance Data'!$B$8:$B$56,$C1586,'Model Performance Data'!$C$8:$C$56,$D1586))</f>
        <v>0</v>
      </c>
      <c r="O1586" s="255">
        <f>IF(ISNA(SUMIFS(INDEX('Model Performance Data'!$O$8:$DY$56,0,MATCH(CONCATENATE($J1586,O$6),'Model Performance Data'!$O$6:$DY$6,0)),'Model Performance Data'!$B$8:$B$56,$C1586,'Model Performance Data'!$C$8:$C$56,$D1586)),"-",SUMIFS(INDEX('Model Performance Data'!$O$8:$DY$56,0,MATCH(CONCATENATE($J1586,O$6),'Model Performance Data'!$O$6:$DY$6,0)),'Model Performance Data'!$B$8:$B$56,$C1586,'Model Performance Data'!$C$8:$C$56,$D1586))</f>
        <v>0</v>
      </c>
    </row>
    <row r="1587" spans="2:15" x14ac:dyDescent="0.35">
      <c r="B1587" s="37" t="s">
        <v>80</v>
      </c>
      <c r="C1587" s="38" t="str">
        <f>IF(ISBLANK('Model Performance Data'!$B$71),"-",'Model Performance Data'!$B$71)</f>
        <v>-</v>
      </c>
      <c r="D1587" s="38" t="str">
        <f>IF(ISBLANK('Model Performance Data'!$C$71),"-",'Model Performance Data'!$C$71)</f>
        <v>-</v>
      </c>
      <c r="E1587" s="38" t="str">
        <f>IF(ISBLANK('Model Performance Data'!$D$71),"-",'Model Performance Data'!$D$71)</f>
        <v>-</v>
      </c>
      <c r="F1587" s="38" t="str">
        <f>IF(ISBLANK('Model Performance Data'!$E$71),"-",'Model Performance Data'!$E$71)</f>
        <v>-</v>
      </c>
      <c r="G1587" s="38" t="str">
        <f>IF(ISBLANK('Model Performance Data'!$F$71),"-",'Model Performance Data'!$F$71)</f>
        <v>-</v>
      </c>
      <c r="H1587" s="253">
        <v>1</v>
      </c>
      <c r="I1587" s="253">
        <v>5</v>
      </c>
      <c r="J1587" s="37" t="str">
        <f t="shared" si="72"/>
        <v>15</v>
      </c>
      <c r="K1587" s="38" t="str">
        <f>IF(ISBLANK('Model Performance Data'!$L$71),"-",'Model Performance Data'!$L$71)</f>
        <v>-</v>
      </c>
      <c r="L1587" s="38" t="str">
        <f>IF(ISBLANK('Model Performance Data'!$K$71),"-",'Model Performance Data'!$K$71)</f>
        <v>-</v>
      </c>
      <c r="M1587" s="254">
        <f>IF(ISNA(SUMIFS(INDEX('Model Performance Data'!$O$8:$DY$56,0,MATCH(CONCATENATE($J1587,M$6),'Model Performance Data'!$O$6:$DY$6,0)),'Model Performance Data'!$B$8:$B$56,$C1587,'Model Performance Data'!$C$8:$C$56,$D1587)),"-",SUMIFS(INDEX('Model Performance Data'!$O$8:$DY$56,0,MATCH(CONCATENATE($J1587,M$6),'Model Performance Data'!$O$6:$DY$6,0)),'Model Performance Data'!$B$8:$B$56,$C1587,'Model Performance Data'!$C$8:$C$56,$D1587))</f>
        <v>0</v>
      </c>
      <c r="N1587" s="254">
        <f>IF(ISNA(SUMIFS(INDEX('Model Performance Data'!$O$8:$DY$56,0,MATCH(CONCATENATE($J1587,N$6),'Model Performance Data'!$O$6:$DY$6,0)),'Model Performance Data'!$B$8:$B$56,$C1587,'Model Performance Data'!$C$8:$C$56,$D1587)),"-",SUMIFS(INDEX('Model Performance Data'!$O$8:$DY$56,0,MATCH(CONCATENATE($J1587,N$6),'Model Performance Data'!$O$6:$DY$6,0)),'Model Performance Data'!$B$8:$B$56,$C1587,'Model Performance Data'!$C$8:$C$56,$D1587))</f>
        <v>0</v>
      </c>
      <c r="O1587" s="255">
        <f>IF(ISNA(SUMIFS(INDEX('Model Performance Data'!$O$8:$DY$56,0,MATCH(CONCATENATE($J1587,O$6),'Model Performance Data'!$O$6:$DY$6,0)),'Model Performance Data'!$B$8:$B$56,$C1587,'Model Performance Data'!$C$8:$C$56,$D1587)),"-",SUMIFS(INDEX('Model Performance Data'!$O$8:$DY$56,0,MATCH(CONCATENATE($J1587,O$6),'Model Performance Data'!$O$6:$DY$6,0)),'Model Performance Data'!$B$8:$B$56,$C1587,'Model Performance Data'!$C$8:$C$56,$D1587))</f>
        <v>0</v>
      </c>
    </row>
    <row r="1588" spans="2:15" x14ac:dyDescent="0.35">
      <c r="B1588" s="37" t="s">
        <v>80</v>
      </c>
      <c r="C1588" s="38" t="str">
        <f>IF(ISBLANK('Model Performance Data'!$B$71),"-",'Model Performance Data'!$B$71)</f>
        <v>-</v>
      </c>
      <c r="D1588" s="38" t="str">
        <f>IF(ISBLANK('Model Performance Data'!$C$71),"-",'Model Performance Data'!$C$71)</f>
        <v>-</v>
      </c>
      <c r="E1588" s="38" t="str">
        <f>IF(ISBLANK('Model Performance Data'!$D$71),"-",'Model Performance Data'!$D$71)</f>
        <v>-</v>
      </c>
      <c r="F1588" s="38" t="str">
        <f>IF(ISBLANK('Model Performance Data'!$E$71),"-",'Model Performance Data'!$E$71)</f>
        <v>-</v>
      </c>
      <c r="G1588" s="38" t="str">
        <f>IF(ISBLANK('Model Performance Data'!$F$71),"-",'Model Performance Data'!$F$71)</f>
        <v>-</v>
      </c>
      <c r="H1588" s="253">
        <v>1</v>
      </c>
      <c r="I1588" s="253" t="s">
        <v>65</v>
      </c>
      <c r="J1588" s="37" t="str">
        <f t="shared" si="72"/>
        <v>1Goal</v>
      </c>
      <c r="K1588" s="38" t="str">
        <f>IF(ISBLANK('Model Performance Data'!$L$71),"-",'Model Performance Data'!$L$71)</f>
        <v>-</v>
      </c>
      <c r="L1588" s="38" t="str">
        <f>IF(ISBLANK('Model Performance Data'!$K$71),"-",'Model Performance Data'!$K$71)</f>
        <v>-</v>
      </c>
      <c r="M1588" s="254" t="str">
        <f>IF(ISNA(SUMIFS(INDEX('Model Performance Data'!$O$8:$DY$56,0,MATCH(CONCATENATE($J1588,M$6),'Model Performance Data'!$O$6:$DY$6,0)),'Model Performance Data'!$B$8:$B$56,$C1588,'Model Performance Data'!$C$8:$C$56,$D1588)),"-",SUMIFS(INDEX('Model Performance Data'!$O$8:$DY$56,0,MATCH(CONCATENATE($J1588,M$6),'Model Performance Data'!$O$6:$DY$6,0)),'Model Performance Data'!$B$8:$B$56,$C1588,'Model Performance Data'!$C$8:$C$56,$D1588))</f>
        <v>-</v>
      </c>
      <c r="N1588" s="254" t="str">
        <f>IF(ISNA(SUMIFS(INDEX('Model Performance Data'!$O$8:$DY$56,0,MATCH(CONCATENATE($J1588,N$6),'Model Performance Data'!$O$6:$DY$6,0)),'Model Performance Data'!$B$8:$B$56,$C1588,'Model Performance Data'!$C$8:$C$56,$D1588)),"-",SUMIFS(INDEX('Model Performance Data'!$O$8:$DY$56,0,MATCH(CONCATENATE($J1588,N$6),'Model Performance Data'!$O$6:$DY$6,0)),'Model Performance Data'!$B$8:$B$56,$C1588,'Model Performance Data'!$C$8:$C$56,$D1588))</f>
        <v>-</v>
      </c>
      <c r="O1588" s="255">
        <f>IF(ISNA(SUMIFS(INDEX('Model Performance Data'!$O$8:$DY$56,0,MATCH(CONCATENATE($J1588,O$6),'Model Performance Data'!$O$6:$DY$6,0)),'Model Performance Data'!$B$8:$B$56,$C1588,'Model Performance Data'!$C$8:$C$56,$D1588)),"-",SUMIFS(INDEX('Model Performance Data'!$O$8:$DY$56,0,MATCH(CONCATENATE($J1588,O$6),'Model Performance Data'!$O$6:$DY$6,0)),'Model Performance Data'!$B$8:$B$56,$C1588,'Model Performance Data'!$C$8:$C$56,$D1588))</f>
        <v>0</v>
      </c>
    </row>
    <row r="1589" spans="2:15" x14ac:dyDescent="0.35">
      <c r="B1589" s="37" t="s">
        <v>80</v>
      </c>
      <c r="C1589" s="38" t="str">
        <f>IF(ISBLANK('Model Performance Data'!$B$71),"-",'Model Performance Data'!$B$71)</f>
        <v>-</v>
      </c>
      <c r="D1589" s="38" t="str">
        <f>IF(ISBLANK('Model Performance Data'!$C$71),"-",'Model Performance Data'!$C$71)</f>
        <v>-</v>
      </c>
      <c r="E1589" s="38" t="str">
        <f>IF(ISBLANK('Model Performance Data'!$D$71),"-",'Model Performance Data'!$D$71)</f>
        <v>-</v>
      </c>
      <c r="F1589" s="38" t="str">
        <f>IF(ISBLANK('Model Performance Data'!$E$71),"-",'Model Performance Data'!$E$71)</f>
        <v>-</v>
      </c>
      <c r="G1589" s="38" t="str">
        <f>IF(ISBLANK('Model Performance Data'!$F$71),"-",'Model Performance Data'!$F$71)</f>
        <v>-</v>
      </c>
      <c r="H1589" s="253">
        <v>2</v>
      </c>
      <c r="I1589" s="253">
        <v>1</v>
      </c>
      <c r="J1589" s="37" t="str">
        <f t="shared" si="72"/>
        <v>21</v>
      </c>
      <c r="K1589" s="38" t="str">
        <f>IF(ISBLANK('Model Performance Data'!$L$71),"-",'Model Performance Data'!$L$71)</f>
        <v>-</v>
      </c>
      <c r="L1589" s="38" t="str">
        <f>IF(ISBLANK('Model Performance Data'!$K$71),"-",'Model Performance Data'!$K$71)</f>
        <v>-</v>
      </c>
      <c r="M1589" s="254">
        <f>IF(ISNA(SUMIFS(INDEX('Model Performance Data'!$O$8:$DY$56,0,MATCH(CONCATENATE($J1589,M$6),'Model Performance Data'!$O$6:$DY$6,0)),'Model Performance Data'!$B$8:$B$56,$C1589,'Model Performance Data'!$C$8:$C$56,$D1589)),"-",SUMIFS(INDEX('Model Performance Data'!$O$8:$DY$56,0,MATCH(CONCATENATE($J1589,M$6),'Model Performance Data'!$O$6:$DY$6,0)),'Model Performance Data'!$B$8:$B$56,$C1589,'Model Performance Data'!$C$8:$C$56,$D1589))</f>
        <v>0</v>
      </c>
      <c r="N1589" s="254">
        <f>IF(ISNA(SUMIFS(INDEX('Model Performance Data'!$O$8:$DY$56,0,MATCH(CONCATENATE($J1589,N$6),'Model Performance Data'!$O$6:$DY$6,0)),'Model Performance Data'!$B$8:$B$56,$C1589,'Model Performance Data'!$C$8:$C$56,$D1589)),"-",SUMIFS(INDEX('Model Performance Data'!$O$8:$DY$56,0,MATCH(CONCATENATE($J1589,N$6),'Model Performance Data'!$O$6:$DY$6,0)),'Model Performance Data'!$B$8:$B$56,$C1589,'Model Performance Data'!$C$8:$C$56,$D1589))</f>
        <v>0</v>
      </c>
      <c r="O1589" s="255">
        <f>IF(ISNA(SUMIFS(INDEX('Model Performance Data'!$O$8:$DY$56,0,MATCH(CONCATENATE($J1589,O$6),'Model Performance Data'!$O$6:$DY$6,0)),'Model Performance Data'!$B$8:$B$56,$C1589,'Model Performance Data'!$C$8:$C$56,$D1589)),"-",SUMIFS(INDEX('Model Performance Data'!$O$8:$DY$56,0,MATCH(CONCATENATE($J1589,O$6),'Model Performance Data'!$O$6:$DY$6,0)),'Model Performance Data'!$B$8:$B$56,$C1589,'Model Performance Data'!$C$8:$C$56,$D1589))</f>
        <v>0</v>
      </c>
    </row>
    <row r="1590" spans="2:15" x14ac:dyDescent="0.35">
      <c r="B1590" s="37" t="s">
        <v>80</v>
      </c>
      <c r="C1590" s="38" t="str">
        <f>IF(ISBLANK('Model Performance Data'!$B$71),"-",'Model Performance Data'!$B$71)</f>
        <v>-</v>
      </c>
      <c r="D1590" s="38" t="str">
        <f>IF(ISBLANK('Model Performance Data'!$C$71),"-",'Model Performance Data'!$C$71)</f>
        <v>-</v>
      </c>
      <c r="E1590" s="38" t="str">
        <f>IF(ISBLANK('Model Performance Data'!$D$71),"-",'Model Performance Data'!$D$71)</f>
        <v>-</v>
      </c>
      <c r="F1590" s="38" t="str">
        <f>IF(ISBLANK('Model Performance Data'!$E$71),"-",'Model Performance Data'!$E$71)</f>
        <v>-</v>
      </c>
      <c r="G1590" s="38" t="str">
        <f>IF(ISBLANK('Model Performance Data'!$F$71),"-",'Model Performance Data'!$F$71)</f>
        <v>-</v>
      </c>
      <c r="H1590" s="253">
        <v>2</v>
      </c>
      <c r="I1590" s="253">
        <v>2</v>
      </c>
      <c r="J1590" s="37" t="str">
        <f t="shared" si="72"/>
        <v>22</v>
      </c>
      <c r="K1590" s="38" t="str">
        <f>IF(ISBLANK('Model Performance Data'!$L$71),"-",'Model Performance Data'!$L$71)</f>
        <v>-</v>
      </c>
      <c r="L1590" s="38" t="str">
        <f>IF(ISBLANK('Model Performance Data'!$K$71),"-",'Model Performance Data'!$K$71)</f>
        <v>-</v>
      </c>
      <c r="M1590" s="254">
        <f>IF(ISNA(SUMIFS(INDEX('Model Performance Data'!$O$8:$DY$56,0,MATCH(CONCATENATE($J1590,M$6),'Model Performance Data'!$O$6:$DY$6,0)),'Model Performance Data'!$B$8:$B$56,$C1590,'Model Performance Data'!$C$8:$C$56,$D1590)),"-",SUMIFS(INDEX('Model Performance Data'!$O$8:$DY$56,0,MATCH(CONCATENATE($J1590,M$6),'Model Performance Data'!$O$6:$DY$6,0)),'Model Performance Data'!$B$8:$B$56,$C1590,'Model Performance Data'!$C$8:$C$56,$D1590))</f>
        <v>0</v>
      </c>
      <c r="N1590" s="254">
        <f>IF(ISNA(SUMIFS(INDEX('Model Performance Data'!$O$8:$DY$56,0,MATCH(CONCATENATE($J1590,N$6),'Model Performance Data'!$O$6:$DY$6,0)),'Model Performance Data'!$B$8:$B$56,$C1590,'Model Performance Data'!$C$8:$C$56,$D1590)),"-",SUMIFS(INDEX('Model Performance Data'!$O$8:$DY$56,0,MATCH(CONCATENATE($J1590,N$6),'Model Performance Data'!$O$6:$DY$6,0)),'Model Performance Data'!$B$8:$B$56,$C1590,'Model Performance Data'!$C$8:$C$56,$D1590))</f>
        <v>0</v>
      </c>
      <c r="O1590" s="255">
        <f>IF(ISNA(SUMIFS(INDEX('Model Performance Data'!$O$8:$DY$56,0,MATCH(CONCATENATE($J1590,O$6),'Model Performance Data'!$O$6:$DY$6,0)),'Model Performance Data'!$B$8:$B$56,$C1590,'Model Performance Data'!$C$8:$C$56,$D1590)),"-",SUMIFS(INDEX('Model Performance Data'!$O$8:$DY$56,0,MATCH(CONCATENATE($J1590,O$6),'Model Performance Data'!$O$6:$DY$6,0)),'Model Performance Data'!$B$8:$B$56,$C1590,'Model Performance Data'!$C$8:$C$56,$D1590))</f>
        <v>0</v>
      </c>
    </row>
    <row r="1591" spans="2:15" x14ac:dyDescent="0.35">
      <c r="B1591" s="37" t="s">
        <v>80</v>
      </c>
      <c r="C1591" s="38" t="str">
        <f>IF(ISBLANK('Model Performance Data'!$B$71),"-",'Model Performance Data'!$B$71)</f>
        <v>-</v>
      </c>
      <c r="D1591" s="38" t="str">
        <f>IF(ISBLANK('Model Performance Data'!$C$71),"-",'Model Performance Data'!$C$71)</f>
        <v>-</v>
      </c>
      <c r="E1591" s="38" t="str">
        <f>IF(ISBLANK('Model Performance Data'!$D$71),"-",'Model Performance Data'!$D$71)</f>
        <v>-</v>
      </c>
      <c r="F1591" s="38" t="str">
        <f>IF(ISBLANK('Model Performance Data'!$E$71),"-",'Model Performance Data'!$E$71)</f>
        <v>-</v>
      </c>
      <c r="G1591" s="38" t="str">
        <f>IF(ISBLANK('Model Performance Data'!$F$71),"-",'Model Performance Data'!$F$71)</f>
        <v>-</v>
      </c>
      <c r="H1591" s="253">
        <v>2</v>
      </c>
      <c r="I1591" s="253">
        <v>3</v>
      </c>
      <c r="J1591" s="37" t="str">
        <f t="shared" si="72"/>
        <v>23</v>
      </c>
      <c r="K1591" s="38" t="str">
        <f>IF(ISBLANK('Model Performance Data'!$L$71),"-",'Model Performance Data'!$L$71)</f>
        <v>-</v>
      </c>
      <c r="L1591" s="38" t="str">
        <f>IF(ISBLANK('Model Performance Data'!$K$71),"-",'Model Performance Data'!$K$71)</f>
        <v>-</v>
      </c>
      <c r="M1591" s="254">
        <f>IF(ISNA(SUMIFS(INDEX('Model Performance Data'!$O$8:$DY$56,0,MATCH(CONCATENATE($J1591,M$6),'Model Performance Data'!$O$6:$DY$6,0)),'Model Performance Data'!$B$8:$B$56,$C1591,'Model Performance Data'!$C$8:$C$56,$D1591)),"-",SUMIFS(INDEX('Model Performance Data'!$O$8:$DY$56,0,MATCH(CONCATENATE($J1591,M$6),'Model Performance Data'!$O$6:$DY$6,0)),'Model Performance Data'!$B$8:$B$56,$C1591,'Model Performance Data'!$C$8:$C$56,$D1591))</f>
        <v>0</v>
      </c>
      <c r="N1591" s="254">
        <f>IF(ISNA(SUMIFS(INDEX('Model Performance Data'!$O$8:$DY$56,0,MATCH(CONCATENATE($J1591,N$6),'Model Performance Data'!$O$6:$DY$6,0)),'Model Performance Data'!$B$8:$B$56,$C1591,'Model Performance Data'!$C$8:$C$56,$D1591)),"-",SUMIFS(INDEX('Model Performance Data'!$O$8:$DY$56,0,MATCH(CONCATENATE($J1591,N$6),'Model Performance Data'!$O$6:$DY$6,0)),'Model Performance Data'!$B$8:$B$56,$C1591,'Model Performance Data'!$C$8:$C$56,$D1591))</f>
        <v>0</v>
      </c>
      <c r="O1591" s="255">
        <f>IF(ISNA(SUMIFS(INDEX('Model Performance Data'!$O$8:$DY$56,0,MATCH(CONCATENATE($J1591,O$6),'Model Performance Data'!$O$6:$DY$6,0)),'Model Performance Data'!$B$8:$B$56,$C1591,'Model Performance Data'!$C$8:$C$56,$D1591)),"-",SUMIFS(INDEX('Model Performance Data'!$O$8:$DY$56,0,MATCH(CONCATENATE($J1591,O$6),'Model Performance Data'!$O$6:$DY$6,0)),'Model Performance Data'!$B$8:$B$56,$C1591,'Model Performance Data'!$C$8:$C$56,$D1591))</f>
        <v>0</v>
      </c>
    </row>
    <row r="1592" spans="2:15" x14ac:dyDescent="0.35">
      <c r="B1592" s="37" t="s">
        <v>80</v>
      </c>
      <c r="C1592" s="38" t="str">
        <f>IF(ISBLANK('Model Performance Data'!$B$71),"-",'Model Performance Data'!$B$71)</f>
        <v>-</v>
      </c>
      <c r="D1592" s="38" t="str">
        <f>IF(ISBLANK('Model Performance Data'!$C$71),"-",'Model Performance Data'!$C$71)</f>
        <v>-</v>
      </c>
      <c r="E1592" s="38" t="str">
        <f>IF(ISBLANK('Model Performance Data'!$D$71),"-",'Model Performance Data'!$D$71)</f>
        <v>-</v>
      </c>
      <c r="F1592" s="38" t="str">
        <f>IF(ISBLANK('Model Performance Data'!$E$71),"-",'Model Performance Data'!$E$71)</f>
        <v>-</v>
      </c>
      <c r="G1592" s="38" t="str">
        <f>IF(ISBLANK('Model Performance Data'!$F$71),"-",'Model Performance Data'!$F$71)</f>
        <v>-</v>
      </c>
      <c r="H1592" s="253">
        <v>2</v>
      </c>
      <c r="I1592" s="253">
        <v>4</v>
      </c>
      <c r="J1592" s="37" t="str">
        <f t="shared" si="72"/>
        <v>24</v>
      </c>
      <c r="K1592" s="38" t="str">
        <f>IF(ISBLANK('Model Performance Data'!$L$71),"-",'Model Performance Data'!$L$71)</f>
        <v>-</v>
      </c>
      <c r="L1592" s="38" t="str">
        <f>IF(ISBLANK('Model Performance Data'!$K$71),"-",'Model Performance Data'!$K$71)</f>
        <v>-</v>
      </c>
      <c r="M1592" s="254">
        <f>IF(ISNA(SUMIFS(INDEX('Model Performance Data'!$O$8:$DY$56,0,MATCH(CONCATENATE($J1592,M$6),'Model Performance Data'!$O$6:$DY$6,0)),'Model Performance Data'!$B$8:$B$56,$C1592,'Model Performance Data'!$C$8:$C$56,$D1592)),"-",SUMIFS(INDEX('Model Performance Data'!$O$8:$DY$56,0,MATCH(CONCATENATE($J1592,M$6),'Model Performance Data'!$O$6:$DY$6,0)),'Model Performance Data'!$B$8:$B$56,$C1592,'Model Performance Data'!$C$8:$C$56,$D1592))</f>
        <v>0</v>
      </c>
      <c r="N1592" s="254">
        <f>IF(ISNA(SUMIFS(INDEX('Model Performance Data'!$O$8:$DY$56,0,MATCH(CONCATENATE($J1592,N$6),'Model Performance Data'!$O$6:$DY$6,0)),'Model Performance Data'!$B$8:$B$56,$C1592,'Model Performance Data'!$C$8:$C$56,$D1592)),"-",SUMIFS(INDEX('Model Performance Data'!$O$8:$DY$56,0,MATCH(CONCATENATE($J1592,N$6),'Model Performance Data'!$O$6:$DY$6,0)),'Model Performance Data'!$B$8:$B$56,$C1592,'Model Performance Data'!$C$8:$C$56,$D1592))</f>
        <v>0</v>
      </c>
      <c r="O1592" s="255">
        <f>IF(ISNA(SUMIFS(INDEX('Model Performance Data'!$O$8:$DY$56,0,MATCH(CONCATENATE($J1592,O$6),'Model Performance Data'!$O$6:$DY$6,0)),'Model Performance Data'!$B$8:$B$56,$C1592,'Model Performance Data'!$C$8:$C$56,$D1592)),"-",SUMIFS(INDEX('Model Performance Data'!$O$8:$DY$56,0,MATCH(CONCATENATE($J1592,O$6),'Model Performance Data'!$O$6:$DY$6,0)),'Model Performance Data'!$B$8:$B$56,$C1592,'Model Performance Data'!$C$8:$C$56,$D1592))</f>
        <v>0</v>
      </c>
    </row>
    <row r="1593" spans="2:15" x14ac:dyDescent="0.35">
      <c r="B1593" s="37" t="s">
        <v>80</v>
      </c>
      <c r="C1593" s="38" t="str">
        <f>IF(ISBLANK('Model Performance Data'!$B$71),"-",'Model Performance Data'!$B$71)</f>
        <v>-</v>
      </c>
      <c r="D1593" s="38" t="str">
        <f>IF(ISBLANK('Model Performance Data'!$C$71),"-",'Model Performance Data'!$C$71)</f>
        <v>-</v>
      </c>
      <c r="E1593" s="38" t="str">
        <f>IF(ISBLANK('Model Performance Data'!$D$71),"-",'Model Performance Data'!$D$71)</f>
        <v>-</v>
      </c>
      <c r="F1593" s="38" t="str">
        <f>IF(ISBLANK('Model Performance Data'!$E$71),"-",'Model Performance Data'!$E$71)</f>
        <v>-</v>
      </c>
      <c r="G1593" s="38" t="str">
        <f>IF(ISBLANK('Model Performance Data'!$F$71),"-",'Model Performance Data'!$F$71)</f>
        <v>-</v>
      </c>
      <c r="H1593" s="253">
        <v>2</v>
      </c>
      <c r="I1593" s="253">
        <v>5</v>
      </c>
      <c r="J1593" s="37" t="str">
        <f t="shared" si="72"/>
        <v>25</v>
      </c>
      <c r="K1593" s="38" t="str">
        <f>IF(ISBLANK('Model Performance Data'!$L$71),"-",'Model Performance Data'!$L$71)</f>
        <v>-</v>
      </c>
      <c r="L1593" s="38" t="str">
        <f>IF(ISBLANK('Model Performance Data'!$K$71),"-",'Model Performance Data'!$K$71)</f>
        <v>-</v>
      </c>
      <c r="M1593" s="254">
        <f>IF(ISNA(SUMIFS(INDEX('Model Performance Data'!$O$8:$DY$56,0,MATCH(CONCATENATE($J1593,M$6),'Model Performance Data'!$O$6:$DY$6,0)),'Model Performance Data'!$B$8:$B$56,$C1593,'Model Performance Data'!$C$8:$C$56,$D1593)),"-",SUMIFS(INDEX('Model Performance Data'!$O$8:$DY$56,0,MATCH(CONCATENATE($J1593,M$6),'Model Performance Data'!$O$6:$DY$6,0)),'Model Performance Data'!$B$8:$B$56,$C1593,'Model Performance Data'!$C$8:$C$56,$D1593))</f>
        <v>0</v>
      </c>
      <c r="N1593" s="254">
        <f>IF(ISNA(SUMIFS(INDEX('Model Performance Data'!$O$8:$DY$56,0,MATCH(CONCATENATE($J1593,N$6),'Model Performance Data'!$O$6:$DY$6,0)),'Model Performance Data'!$B$8:$B$56,$C1593,'Model Performance Data'!$C$8:$C$56,$D1593)),"-",SUMIFS(INDEX('Model Performance Data'!$O$8:$DY$56,0,MATCH(CONCATENATE($J1593,N$6),'Model Performance Data'!$O$6:$DY$6,0)),'Model Performance Data'!$B$8:$B$56,$C1593,'Model Performance Data'!$C$8:$C$56,$D1593))</f>
        <v>0</v>
      </c>
      <c r="O1593" s="255">
        <f>IF(ISNA(SUMIFS(INDEX('Model Performance Data'!$O$8:$DY$56,0,MATCH(CONCATENATE($J1593,O$6),'Model Performance Data'!$O$6:$DY$6,0)),'Model Performance Data'!$B$8:$B$56,$C1593,'Model Performance Data'!$C$8:$C$56,$D1593)),"-",SUMIFS(INDEX('Model Performance Data'!$O$8:$DY$56,0,MATCH(CONCATENATE($J1593,O$6),'Model Performance Data'!$O$6:$DY$6,0)),'Model Performance Data'!$B$8:$B$56,$C1593,'Model Performance Data'!$C$8:$C$56,$D1593))</f>
        <v>0</v>
      </c>
    </row>
    <row r="1594" spans="2:15" x14ac:dyDescent="0.35">
      <c r="B1594" s="37" t="s">
        <v>80</v>
      </c>
      <c r="C1594" s="38" t="str">
        <f>IF(ISBLANK('Model Performance Data'!$B$71),"-",'Model Performance Data'!$B$71)</f>
        <v>-</v>
      </c>
      <c r="D1594" s="38" t="str">
        <f>IF(ISBLANK('Model Performance Data'!$C$71),"-",'Model Performance Data'!$C$71)</f>
        <v>-</v>
      </c>
      <c r="E1594" s="38" t="str">
        <f>IF(ISBLANK('Model Performance Data'!$D$71),"-",'Model Performance Data'!$D$71)</f>
        <v>-</v>
      </c>
      <c r="F1594" s="38" t="str">
        <f>IF(ISBLANK('Model Performance Data'!$E$71),"-",'Model Performance Data'!$E$71)</f>
        <v>-</v>
      </c>
      <c r="G1594" s="38" t="str">
        <f>IF(ISBLANK('Model Performance Data'!$F$71),"-",'Model Performance Data'!$F$71)</f>
        <v>-</v>
      </c>
      <c r="H1594" s="253">
        <v>2</v>
      </c>
      <c r="I1594" s="253" t="s">
        <v>65</v>
      </c>
      <c r="J1594" s="37" t="str">
        <f t="shared" si="72"/>
        <v>2Goal</v>
      </c>
      <c r="K1594" s="38" t="str">
        <f>IF(ISBLANK('Model Performance Data'!$L$71),"-",'Model Performance Data'!$L$71)</f>
        <v>-</v>
      </c>
      <c r="L1594" s="38" t="str">
        <f>IF(ISBLANK('Model Performance Data'!$K$71),"-",'Model Performance Data'!$K$71)</f>
        <v>-</v>
      </c>
      <c r="M1594" s="254" t="str">
        <f>IF(ISNA(SUMIFS(INDEX('Model Performance Data'!$O$8:$DY$56,0,MATCH(CONCATENATE($J1594,M$6),'Model Performance Data'!$O$6:$DY$6,0)),'Model Performance Data'!$B$8:$B$56,$C1594,'Model Performance Data'!$C$8:$C$56,$D1594)),"-",SUMIFS(INDEX('Model Performance Data'!$O$8:$DY$56,0,MATCH(CONCATENATE($J1594,M$6),'Model Performance Data'!$O$6:$DY$6,0)),'Model Performance Data'!$B$8:$B$56,$C1594,'Model Performance Data'!$C$8:$C$56,$D1594))</f>
        <v>-</v>
      </c>
      <c r="N1594" s="254" t="str">
        <f>IF(ISNA(SUMIFS(INDEX('Model Performance Data'!$O$8:$DY$56,0,MATCH(CONCATENATE($J1594,N$6),'Model Performance Data'!$O$6:$DY$6,0)),'Model Performance Data'!$B$8:$B$56,$C1594,'Model Performance Data'!$C$8:$C$56,$D1594)),"-",SUMIFS(INDEX('Model Performance Data'!$O$8:$DY$56,0,MATCH(CONCATENATE($J1594,N$6),'Model Performance Data'!$O$6:$DY$6,0)),'Model Performance Data'!$B$8:$B$56,$C1594,'Model Performance Data'!$C$8:$C$56,$D1594))</f>
        <v>-</v>
      </c>
      <c r="O1594" s="255">
        <f>IF(ISNA(SUMIFS(INDEX('Model Performance Data'!$O$8:$DY$56,0,MATCH(CONCATENATE($J1594,O$6),'Model Performance Data'!$O$6:$DY$6,0)),'Model Performance Data'!$B$8:$B$56,$C1594,'Model Performance Data'!$C$8:$C$56,$D1594)),"-",SUMIFS(INDEX('Model Performance Data'!$O$8:$DY$56,0,MATCH(CONCATENATE($J1594,O$6),'Model Performance Data'!$O$6:$DY$6,0)),'Model Performance Data'!$B$8:$B$56,$C1594,'Model Performance Data'!$C$8:$C$56,$D1594))</f>
        <v>0</v>
      </c>
    </row>
    <row r="1595" spans="2:15" x14ac:dyDescent="0.35">
      <c r="B1595" s="37" t="s">
        <v>80</v>
      </c>
      <c r="C1595" s="38" t="str">
        <f>IF(ISBLANK('Model Performance Data'!$B$71),"-",'Model Performance Data'!$B$71)</f>
        <v>-</v>
      </c>
      <c r="D1595" s="38" t="str">
        <f>IF(ISBLANK('Model Performance Data'!$C$71),"-",'Model Performance Data'!$C$71)</f>
        <v>-</v>
      </c>
      <c r="E1595" s="38" t="str">
        <f>IF(ISBLANK('Model Performance Data'!$D$71),"-",'Model Performance Data'!$D$71)</f>
        <v>-</v>
      </c>
      <c r="F1595" s="38" t="str">
        <f>IF(ISBLANK('Model Performance Data'!$E$71),"-",'Model Performance Data'!$E$71)</f>
        <v>-</v>
      </c>
      <c r="G1595" s="38" t="str">
        <f>IF(ISBLANK('Model Performance Data'!$F$71),"-",'Model Performance Data'!$F$71)</f>
        <v>-</v>
      </c>
      <c r="H1595" s="253">
        <v>3</v>
      </c>
      <c r="I1595" s="253">
        <v>1</v>
      </c>
      <c r="J1595" s="37" t="str">
        <f t="shared" si="72"/>
        <v>31</v>
      </c>
      <c r="K1595" s="38" t="str">
        <f>IF(ISBLANK('Model Performance Data'!$L$71),"-",'Model Performance Data'!$L$71)</f>
        <v>-</v>
      </c>
      <c r="L1595" s="38" t="str">
        <f>IF(ISBLANK('Model Performance Data'!$K$71),"-",'Model Performance Data'!$K$71)</f>
        <v>-</v>
      </c>
      <c r="M1595" s="254">
        <f>IF(ISNA(SUMIFS(INDEX('Model Performance Data'!$O$8:$DY$56,0,MATCH(CONCATENATE($J1595,M$6),'Model Performance Data'!$O$6:$DY$6,0)),'Model Performance Data'!$B$8:$B$56,$C1595,'Model Performance Data'!$C$8:$C$56,$D1595)),"-",SUMIFS(INDEX('Model Performance Data'!$O$8:$DY$56,0,MATCH(CONCATENATE($J1595,M$6),'Model Performance Data'!$O$6:$DY$6,0)),'Model Performance Data'!$B$8:$B$56,$C1595,'Model Performance Data'!$C$8:$C$56,$D1595))</f>
        <v>0</v>
      </c>
      <c r="N1595" s="254">
        <f>IF(ISNA(SUMIFS(INDEX('Model Performance Data'!$O$8:$DY$56,0,MATCH(CONCATENATE($J1595,N$6),'Model Performance Data'!$O$6:$DY$6,0)),'Model Performance Data'!$B$8:$B$56,$C1595,'Model Performance Data'!$C$8:$C$56,$D1595)),"-",SUMIFS(INDEX('Model Performance Data'!$O$8:$DY$56,0,MATCH(CONCATENATE($J1595,N$6),'Model Performance Data'!$O$6:$DY$6,0)),'Model Performance Data'!$B$8:$B$56,$C1595,'Model Performance Data'!$C$8:$C$56,$D1595))</f>
        <v>0</v>
      </c>
      <c r="O1595" s="255">
        <f>IF(ISNA(SUMIFS(INDEX('Model Performance Data'!$O$8:$DY$56,0,MATCH(CONCATENATE($J1595,O$6),'Model Performance Data'!$O$6:$DY$6,0)),'Model Performance Data'!$B$8:$B$56,$C1595,'Model Performance Data'!$C$8:$C$56,$D1595)),"-",SUMIFS(INDEX('Model Performance Data'!$O$8:$DY$56,0,MATCH(CONCATENATE($J1595,O$6),'Model Performance Data'!$O$6:$DY$6,0)),'Model Performance Data'!$B$8:$B$56,$C1595,'Model Performance Data'!$C$8:$C$56,$D1595))</f>
        <v>0</v>
      </c>
    </row>
    <row r="1596" spans="2:15" x14ac:dyDescent="0.35">
      <c r="B1596" s="37" t="s">
        <v>80</v>
      </c>
      <c r="C1596" s="38" t="str">
        <f>IF(ISBLANK('Model Performance Data'!$B$71),"-",'Model Performance Data'!$B$71)</f>
        <v>-</v>
      </c>
      <c r="D1596" s="38" t="str">
        <f>IF(ISBLANK('Model Performance Data'!$C$71),"-",'Model Performance Data'!$C$71)</f>
        <v>-</v>
      </c>
      <c r="E1596" s="38" t="str">
        <f>IF(ISBLANK('Model Performance Data'!$D$71),"-",'Model Performance Data'!$D$71)</f>
        <v>-</v>
      </c>
      <c r="F1596" s="38" t="str">
        <f>IF(ISBLANK('Model Performance Data'!$E$71),"-",'Model Performance Data'!$E$71)</f>
        <v>-</v>
      </c>
      <c r="G1596" s="38" t="str">
        <f>IF(ISBLANK('Model Performance Data'!$F$71),"-",'Model Performance Data'!$F$71)</f>
        <v>-</v>
      </c>
      <c r="H1596" s="253">
        <v>3</v>
      </c>
      <c r="I1596" s="253">
        <v>2</v>
      </c>
      <c r="J1596" s="37" t="str">
        <f t="shared" si="72"/>
        <v>32</v>
      </c>
      <c r="K1596" s="38" t="str">
        <f>IF(ISBLANK('Model Performance Data'!$L$71),"-",'Model Performance Data'!$L$71)</f>
        <v>-</v>
      </c>
      <c r="L1596" s="38" t="str">
        <f>IF(ISBLANK('Model Performance Data'!$K$71),"-",'Model Performance Data'!$K$71)</f>
        <v>-</v>
      </c>
      <c r="M1596" s="254">
        <f>IF(ISNA(SUMIFS(INDEX('Model Performance Data'!$O$8:$DY$56,0,MATCH(CONCATENATE($J1596,M$6),'Model Performance Data'!$O$6:$DY$6,0)),'Model Performance Data'!$B$8:$B$56,$C1596,'Model Performance Data'!$C$8:$C$56,$D1596)),"-",SUMIFS(INDEX('Model Performance Data'!$O$8:$DY$56,0,MATCH(CONCATENATE($J1596,M$6),'Model Performance Data'!$O$6:$DY$6,0)),'Model Performance Data'!$B$8:$B$56,$C1596,'Model Performance Data'!$C$8:$C$56,$D1596))</f>
        <v>0</v>
      </c>
      <c r="N1596" s="254">
        <f>IF(ISNA(SUMIFS(INDEX('Model Performance Data'!$O$8:$DY$56,0,MATCH(CONCATENATE($J1596,N$6),'Model Performance Data'!$O$6:$DY$6,0)),'Model Performance Data'!$B$8:$B$56,$C1596,'Model Performance Data'!$C$8:$C$56,$D1596)),"-",SUMIFS(INDEX('Model Performance Data'!$O$8:$DY$56,0,MATCH(CONCATENATE($J1596,N$6),'Model Performance Data'!$O$6:$DY$6,0)),'Model Performance Data'!$B$8:$B$56,$C1596,'Model Performance Data'!$C$8:$C$56,$D1596))</f>
        <v>0</v>
      </c>
      <c r="O1596" s="255">
        <f>IF(ISNA(SUMIFS(INDEX('Model Performance Data'!$O$8:$DY$56,0,MATCH(CONCATENATE($J1596,O$6),'Model Performance Data'!$O$6:$DY$6,0)),'Model Performance Data'!$B$8:$B$56,$C1596,'Model Performance Data'!$C$8:$C$56,$D1596)),"-",SUMIFS(INDEX('Model Performance Data'!$O$8:$DY$56,0,MATCH(CONCATENATE($J1596,O$6),'Model Performance Data'!$O$6:$DY$6,0)),'Model Performance Data'!$B$8:$B$56,$C1596,'Model Performance Data'!$C$8:$C$56,$D1596))</f>
        <v>0</v>
      </c>
    </row>
    <row r="1597" spans="2:15" x14ac:dyDescent="0.35">
      <c r="B1597" s="37" t="s">
        <v>80</v>
      </c>
      <c r="C1597" s="38" t="str">
        <f>IF(ISBLANK('Model Performance Data'!$B$71),"-",'Model Performance Data'!$B$71)</f>
        <v>-</v>
      </c>
      <c r="D1597" s="38" t="str">
        <f>IF(ISBLANK('Model Performance Data'!$C$71),"-",'Model Performance Data'!$C$71)</f>
        <v>-</v>
      </c>
      <c r="E1597" s="38" t="str">
        <f>IF(ISBLANK('Model Performance Data'!$D$71),"-",'Model Performance Data'!$D$71)</f>
        <v>-</v>
      </c>
      <c r="F1597" s="38" t="str">
        <f>IF(ISBLANK('Model Performance Data'!$E$71),"-",'Model Performance Data'!$E$71)</f>
        <v>-</v>
      </c>
      <c r="G1597" s="38" t="str">
        <f>IF(ISBLANK('Model Performance Data'!$F$71),"-",'Model Performance Data'!$F$71)</f>
        <v>-</v>
      </c>
      <c r="H1597" s="253">
        <v>3</v>
      </c>
      <c r="I1597" s="253">
        <v>3</v>
      </c>
      <c r="J1597" s="37" t="str">
        <f t="shared" si="72"/>
        <v>33</v>
      </c>
      <c r="K1597" s="38" t="str">
        <f>IF(ISBLANK('Model Performance Data'!$L$71),"-",'Model Performance Data'!$L$71)</f>
        <v>-</v>
      </c>
      <c r="L1597" s="38" t="str">
        <f>IF(ISBLANK('Model Performance Data'!$K$71),"-",'Model Performance Data'!$K$71)</f>
        <v>-</v>
      </c>
      <c r="M1597" s="254">
        <f>IF(ISNA(SUMIFS(INDEX('Model Performance Data'!$O$8:$DY$56,0,MATCH(CONCATENATE($J1597,M$6),'Model Performance Data'!$O$6:$DY$6,0)),'Model Performance Data'!$B$8:$B$56,$C1597,'Model Performance Data'!$C$8:$C$56,$D1597)),"-",SUMIFS(INDEX('Model Performance Data'!$O$8:$DY$56,0,MATCH(CONCATENATE($J1597,M$6),'Model Performance Data'!$O$6:$DY$6,0)),'Model Performance Data'!$B$8:$B$56,$C1597,'Model Performance Data'!$C$8:$C$56,$D1597))</f>
        <v>0</v>
      </c>
      <c r="N1597" s="254">
        <f>IF(ISNA(SUMIFS(INDEX('Model Performance Data'!$O$8:$DY$56,0,MATCH(CONCATENATE($J1597,N$6),'Model Performance Data'!$O$6:$DY$6,0)),'Model Performance Data'!$B$8:$B$56,$C1597,'Model Performance Data'!$C$8:$C$56,$D1597)),"-",SUMIFS(INDEX('Model Performance Data'!$O$8:$DY$56,0,MATCH(CONCATENATE($J1597,N$6),'Model Performance Data'!$O$6:$DY$6,0)),'Model Performance Data'!$B$8:$B$56,$C1597,'Model Performance Data'!$C$8:$C$56,$D1597))</f>
        <v>0</v>
      </c>
      <c r="O1597" s="255">
        <f>IF(ISNA(SUMIFS(INDEX('Model Performance Data'!$O$8:$DY$56,0,MATCH(CONCATENATE($J1597,O$6),'Model Performance Data'!$O$6:$DY$6,0)),'Model Performance Data'!$B$8:$B$56,$C1597,'Model Performance Data'!$C$8:$C$56,$D1597)),"-",SUMIFS(INDEX('Model Performance Data'!$O$8:$DY$56,0,MATCH(CONCATENATE($J1597,O$6),'Model Performance Data'!$O$6:$DY$6,0)),'Model Performance Data'!$B$8:$B$56,$C1597,'Model Performance Data'!$C$8:$C$56,$D1597))</f>
        <v>0</v>
      </c>
    </row>
    <row r="1598" spans="2:15" x14ac:dyDescent="0.35">
      <c r="B1598" s="37" t="s">
        <v>80</v>
      </c>
      <c r="C1598" s="38" t="str">
        <f>IF(ISBLANK('Model Performance Data'!$B$71),"-",'Model Performance Data'!$B$71)</f>
        <v>-</v>
      </c>
      <c r="D1598" s="38" t="str">
        <f>IF(ISBLANK('Model Performance Data'!$C$71),"-",'Model Performance Data'!$C$71)</f>
        <v>-</v>
      </c>
      <c r="E1598" s="38" t="str">
        <f>IF(ISBLANK('Model Performance Data'!$D$71),"-",'Model Performance Data'!$D$71)</f>
        <v>-</v>
      </c>
      <c r="F1598" s="38" t="str">
        <f>IF(ISBLANK('Model Performance Data'!$E$71),"-",'Model Performance Data'!$E$71)</f>
        <v>-</v>
      </c>
      <c r="G1598" s="38" t="str">
        <f>IF(ISBLANK('Model Performance Data'!$F$71),"-",'Model Performance Data'!$F$71)</f>
        <v>-</v>
      </c>
      <c r="H1598" s="253">
        <v>3</v>
      </c>
      <c r="I1598" s="253">
        <v>4</v>
      </c>
      <c r="J1598" s="37" t="str">
        <f t="shared" si="72"/>
        <v>34</v>
      </c>
      <c r="K1598" s="38" t="str">
        <f>IF(ISBLANK('Model Performance Data'!$L$71),"-",'Model Performance Data'!$L$71)</f>
        <v>-</v>
      </c>
      <c r="L1598" s="38" t="str">
        <f>IF(ISBLANK('Model Performance Data'!$K$71),"-",'Model Performance Data'!$K$71)</f>
        <v>-</v>
      </c>
      <c r="M1598" s="254">
        <f>IF(ISNA(SUMIFS(INDEX('Model Performance Data'!$O$8:$DY$56,0,MATCH(CONCATENATE($J1598,M$6),'Model Performance Data'!$O$6:$DY$6,0)),'Model Performance Data'!$B$8:$B$56,$C1598,'Model Performance Data'!$C$8:$C$56,$D1598)),"-",SUMIFS(INDEX('Model Performance Data'!$O$8:$DY$56,0,MATCH(CONCATENATE($J1598,M$6),'Model Performance Data'!$O$6:$DY$6,0)),'Model Performance Data'!$B$8:$B$56,$C1598,'Model Performance Data'!$C$8:$C$56,$D1598))</f>
        <v>0</v>
      </c>
      <c r="N1598" s="254">
        <f>IF(ISNA(SUMIFS(INDEX('Model Performance Data'!$O$8:$DY$56,0,MATCH(CONCATENATE($J1598,N$6),'Model Performance Data'!$O$6:$DY$6,0)),'Model Performance Data'!$B$8:$B$56,$C1598,'Model Performance Data'!$C$8:$C$56,$D1598)),"-",SUMIFS(INDEX('Model Performance Data'!$O$8:$DY$56,0,MATCH(CONCATENATE($J1598,N$6),'Model Performance Data'!$O$6:$DY$6,0)),'Model Performance Data'!$B$8:$B$56,$C1598,'Model Performance Data'!$C$8:$C$56,$D1598))</f>
        <v>0</v>
      </c>
      <c r="O1598" s="255">
        <f>IF(ISNA(SUMIFS(INDEX('Model Performance Data'!$O$8:$DY$56,0,MATCH(CONCATENATE($J1598,O$6),'Model Performance Data'!$O$6:$DY$6,0)),'Model Performance Data'!$B$8:$B$56,$C1598,'Model Performance Data'!$C$8:$C$56,$D1598)),"-",SUMIFS(INDEX('Model Performance Data'!$O$8:$DY$56,0,MATCH(CONCATENATE($J1598,O$6),'Model Performance Data'!$O$6:$DY$6,0)),'Model Performance Data'!$B$8:$B$56,$C1598,'Model Performance Data'!$C$8:$C$56,$D1598))</f>
        <v>0</v>
      </c>
    </row>
    <row r="1599" spans="2:15" x14ac:dyDescent="0.35">
      <c r="B1599" s="37" t="s">
        <v>80</v>
      </c>
      <c r="C1599" s="38" t="str">
        <f>IF(ISBLANK('Model Performance Data'!$B$71),"-",'Model Performance Data'!$B$71)</f>
        <v>-</v>
      </c>
      <c r="D1599" s="38" t="str">
        <f>IF(ISBLANK('Model Performance Data'!$C$71),"-",'Model Performance Data'!$C$71)</f>
        <v>-</v>
      </c>
      <c r="E1599" s="38" t="str">
        <f>IF(ISBLANK('Model Performance Data'!$D$71),"-",'Model Performance Data'!$D$71)</f>
        <v>-</v>
      </c>
      <c r="F1599" s="38" t="str">
        <f>IF(ISBLANK('Model Performance Data'!$E$71),"-",'Model Performance Data'!$E$71)</f>
        <v>-</v>
      </c>
      <c r="G1599" s="38" t="str">
        <f>IF(ISBLANK('Model Performance Data'!$F$71),"-",'Model Performance Data'!$F$71)</f>
        <v>-</v>
      </c>
      <c r="H1599" s="253">
        <v>3</v>
      </c>
      <c r="I1599" s="253">
        <v>5</v>
      </c>
      <c r="J1599" s="37" t="str">
        <f t="shared" si="72"/>
        <v>35</v>
      </c>
      <c r="K1599" s="38" t="str">
        <f>IF(ISBLANK('Model Performance Data'!$L$71),"-",'Model Performance Data'!$L$71)</f>
        <v>-</v>
      </c>
      <c r="L1599" s="38" t="str">
        <f>IF(ISBLANK('Model Performance Data'!$K$71),"-",'Model Performance Data'!$K$71)</f>
        <v>-</v>
      </c>
      <c r="M1599" s="254">
        <f>IF(ISNA(SUMIFS(INDEX('Model Performance Data'!$O$8:$DY$56,0,MATCH(CONCATENATE($J1599,M$6),'Model Performance Data'!$O$6:$DY$6,0)),'Model Performance Data'!$B$8:$B$56,$C1599,'Model Performance Data'!$C$8:$C$56,$D1599)),"-",SUMIFS(INDEX('Model Performance Data'!$O$8:$DY$56,0,MATCH(CONCATENATE($J1599,M$6),'Model Performance Data'!$O$6:$DY$6,0)),'Model Performance Data'!$B$8:$B$56,$C1599,'Model Performance Data'!$C$8:$C$56,$D1599))</f>
        <v>0</v>
      </c>
      <c r="N1599" s="254">
        <f>IF(ISNA(SUMIFS(INDEX('Model Performance Data'!$O$8:$DY$56,0,MATCH(CONCATENATE($J1599,N$6),'Model Performance Data'!$O$6:$DY$6,0)),'Model Performance Data'!$B$8:$B$56,$C1599,'Model Performance Data'!$C$8:$C$56,$D1599)),"-",SUMIFS(INDEX('Model Performance Data'!$O$8:$DY$56,0,MATCH(CONCATENATE($J1599,N$6),'Model Performance Data'!$O$6:$DY$6,0)),'Model Performance Data'!$B$8:$B$56,$C1599,'Model Performance Data'!$C$8:$C$56,$D1599))</f>
        <v>0</v>
      </c>
      <c r="O1599" s="255">
        <f>IF(ISNA(SUMIFS(INDEX('Model Performance Data'!$O$8:$DY$56,0,MATCH(CONCATENATE($J1599,O$6),'Model Performance Data'!$O$6:$DY$6,0)),'Model Performance Data'!$B$8:$B$56,$C1599,'Model Performance Data'!$C$8:$C$56,$D1599)),"-",SUMIFS(INDEX('Model Performance Data'!$O$8:$DY$56,0,MATCH(CONCATENATE($J1599,O$6),'Model Performance Data'!$O$6:$DY$6,0)),'Model Performance Data'!$B$8:$B$56,$C1599,'Model Performance Data'!$C$8:$C$56,$D1599))</f>
        <v>0</v>
      </c>
    </row>
    <row r="1600" spans="2:15" x14ac:dyDescent="0.35">
      <c r="B1600" s="37" t="s">
        <v>80</v>
      </c>
      <c r="C1600" s="38" t="str">
        <f>IF(ISBLANK('Model Performance Data'!$B$71),"-",'Model Performance Data'!$B$71)</f>
        <v>-</v>
      </c>
      <c r="D1600" s="38" t="str">
        <f>IF(ISBLANK('Model Performance Data'!$C$71),"-",'Model Performance Data'!$C$71)</f>
        <v>-</v>
      </c>
      <c r="E1600" s="38" t="str">
        <f>IF(ISBLANK('Model Performance Data'!$D$71),"-",'Model Performance Data'!$D$71)</f>
        <v>-</v>
      </c>
      <c r="F1600" s="38" t="str">
        <f>IF(ISBLANK('Model Performance Data'!$E$71),"-",'Model Performance Data'!$E$71)</f>
        <v>-</v>
      </c>
      <c r="G1600" s="38" t="str">
        <f>IF(ISBLANK('Model Performance Data'!$F$71),"-",'Model Performance Data'!$F$71)</f>
        <v>-</v>
      </c>
      <c r="H1600" s="253">
        <v>3</v>
      </c>
      <c r="I1600" s="253" t="s">
        <v>65</v>
      </c>
      <c r="J1600" s="37" t="str">
        <f t="shared" si="72"/>
        <v>3Goal</v>
      </c>
      <c r="K1600" s="38" t="str">
        <f>IF(ISBLANK('Model Performance Data'!$L$71),"-",'Model Performance Data'!$L$71)</f>
        <v>-</v>
      </c>
      <c r="L1600" s="38" t="str">
        <f>IF(ISBLANK('Model Performance Data'!$K$71),"-",'Model Performance Data'!$K$71)</f>
        <v>-</v>
      </c>
      <c r="M1600" s="254" t="str">
        <f>IF(ISNA(SUMIFS(INDEX('Model Performance Data'!$O$8:$DY$56,0,MATCH(CONCATENATE($J1600,M$6),'Model Performance Data'!$O$6:$DY$6,0)),'Model Performance Data'!$B$8:$B$56,$C1600,'Model Performance Data'!$C$8:$C$56,$D1600)),"-",SUMIFS(INDEX('Model Performance Data'!$O$8:$DY$56,0,MATCH(CONCATENATE($J1600,M$6),'Model Performance Data'!$O$6:$DY$6,0)),'Model Performance Data'!$B$8:$B$56,$C1600,'Model Performance Data'!$C$8:$C$56,$D1600))</f>
        <v>-</v>
      </c>
      <c r="N1600" s="254" t="str">
        <f>IF(ISNA(SUMIFS(INDEX('Model Performance Data'!$O$8:$DY$56,0,MATCH(CONCATENATE($J1600,N$6),'Model Performance Data'!$O$6:$DY$6,0)),'Model Performance Data'!$B$8:$B$56,$C1600,'Model Performance Data'!$C$8:$C$56,$D1600)),"-",SUMIFS(INDEX('Model Performance Data'!$O$8:$DY$56,0,MATCH(CONCATENATE($J1600,N$6),'Model Performance Data'!$O$6:$DY$6,0)),'Model Performance Data'!$B$8:$B$56,$C1600,'Model Performance Data'!$C$8:$C$56,$D1600))</f>
        <v>-</v>
      </c>
      <c r="O1600" s="255">
        <f>IF(ISNA(SUMIFS(INDEX('Model Performance Data'!$O$8:$DY$56,0,MATCH(CONCATENATE($J1600,O$6),'Model Performance Data'!$O$6:$DY$6,0)),'Model Performance Data'!$B$8:$B$56,$C1600,'Model Performance Data'!$C$8:$C$56,$D1600)),"-",SUMIFS(INDEX('Model Performance Data'!$O$8:$DY$56,0,MATCH(CONCATENATE($J1600,O$6),'Model Performance Data'!$O$6:$DY$6,0)),'Model Performance Data'!$B$8:$B$56,$C1600,'Model Performance Data'!$C$8:$C$56,$D1600))</f>
        <v>0</v>
      </c>
    </row>
    <row r="1601" spans="2:15" x14ac:dyDescent="0.35">
      <c r="B1601" s="37" t="s">
        <v>80</v>
      </c>
      <c r="C1601" s="38" t="str">
        <f>IF(ISBLANK('Model Performance Data'!$B$71),"-",'Model Performance Data'!$B$71)</f>
        <v>-</v>
      </c>
      <c r="D1601" s="38" t="str">
        <f>IF(ISBLANK('Model Performance Data'!$C$71),"-",'Model Performance Data'!$C$71)</f>
        <v>-</v>
      </c>
      <c r="E1601" s="38" t="str">
        <f>IF(ISBLANK('Model Performance Data'!$D$71),"-",'Model Performance Data'!$D$71)</f>
        <v>-</v>
      </c>
      <c r="F1601" s="38" t="str">
        <f>IF(ISBLANK('Model Performance Data'!$E$71),"-",'Model Performance Data'!$E$71)</f>
        <v>-</v>
      </c>
      <c r="G1601" s="38" t="str">
        <f>IF(ISBLANK('Model Performance Data'!$F$71),"-",'Model Performance Data'!$F$71)</f>
        <v>-</v>
      </c>
      <c r="H1601" s="253">
        <v>4</v>
      </c>
      <c r="I1601" s="253">
        <v>1</v>
      </c>
      <c r="J1601" s="37" t="str">
        <f t="shared" si="72"/>
        <v>41</v>
      </c>
      <c r="K1601" s="38" t="str">
        <f>IF(ISBLANK('Model Performance Data'!$L$71),"-",'Model Performance Data'!$L$71)</f>
        <v>-</v>
      </c>
      <c r="L1601" s="38" t="str">
        <f>IF(ISBLANK('Model Performance Data'!$K$71),"-",'Model Performance Data'!$K$71)</f>
        <v>-</v>
      </c>
      <c r="M1601" s="254">
        <f>IF(ISNA(SUMIFS(INDEX('Model Performance Data'!$O$8:$DY$56,0,MATCH(CONCATENATE($J1601,M$6),'Model Performance Data'!$O$6:$DY$6,0)),'Model Performance Data'!$B$8:$B$56,$C1601,'Model Performance Data'!$C$8:$C$56,$D1601)),"-",SUMIFS(INDEX('Model Performance Data'!$O$8:$DY$56,0,MATCH(CONCATENATE($J1601,M$6),'Model Performance Data'!$O$6:$DY$6,0)),'Model Performance Data'!$B$8:$B$56,$C1601,'Model Performance Data'!$C$8:$C$56,$D1601))</f>
        <v>0</v>
      </c>
      <c r="N1601" s="254">
        <f>IF(ISNA(SUMIFS(INDEX('Model Performance Data'!$O$8:$DY$56,0,MATCH(CONCATENATE($J1601,N$6),'Model Performance Data'!$O$6:$DY$6,0)),'Model Performance Data'!$B$8:$B$56,$C1601,'Model Performance Data'!$C$8:$C$56,$D1601)),"-",SUMIFS(INDEX('Model Performance Data'!$O$8:$DY$56,0,MATCH(CONCATENATE($J1601,N$6),'Model Performance Data'!$O$6:$DY$6,0)),'Model Performance Data'!$B$8:$B$56,$C1601,'Model Performance Data'!$C$8:$C$56,$D1601))</f>
        <v>0</v>
      </c>
      <c r="O1601" s="255">
        <f>IF(ISNA(SUMIFS(INDEX('Model Performance Data'!$O$8:$DY$56,0,MATCH(CONCATENATE($J1601,O$6),'Model Performance Data'!$O$6:$DY$6,0)),'Model Performance Data'!$B$8:$B$56,$C1601,'Model Performance Data'!$C$8:$C$56,$D1601)),"-",SUMIFS(INDEX('Model Performance Data'!$O$8:$DY$56,0,MATCH(CONCATENATE($J1601,O$6),'Model Performance Data'!$O$6:$DY$6,0)),'Model Performance Data'!$B$8:$B$56,$C1601,'Model Performance Data'!$C$8:$C$56,$D1601))</f>
        <v>0</v>
      </c>
    </row>
    <row r="1602" spans="2:15" x14ac:dyDescent="0.35">
      <c r="B1602" s="37" t="s">
        <v>80</v>
      </c>
      <c r="C1602" s="38" t="str">
        <f>IF(ISBLANK('Model Performance Data'!$B$71),"-",'Model Performance Data'!$B$71)</f>
        <v>-</v>
      </c>
      <c r="D1602" s="38" t="str">
        <f>IF(ISBLANK('Model Performance Data'!$C$71),"-",'Model Performance Data'!$C$71)</f>
        <v>-</v>
      </c>
      <c r="E1602" s="38" t="str">
        <f>IF(ISBLANK('Model Performance Data'!$D$71),"-",'Model Performance Data'!$D$71)</f>
        <v>-</v>
      </c>
      <c r="F1602" s="38" t="str">
        <f>IF(ISBLANK('Model Performance Data'!$E$71),"-",'Model Performance Data'!$E$71)</f>
        <v>-</v>
      </c>
      <c r="G1602" s="38" t="str">
        <f>IF(ISBLANK('Model Performance Data'!$F$71),"-",'Model Performance Data'!$F$71)</f>
        <v>-</v>
      </c>
      <c r="H1602" s="253">
        <v>4</v>
      </c>
      <c r="I1602" s="253">
        <v>2</v>
      </c>
      <c r="J1602" s="37" t="str">
        <f t="shared" si="72"/>
        <v>42</v>
      </c>
      <c r="K1602" s="38" t="str">
        <f>IF(ISBLANK('Model Performance Data'!$L$71),"-",'Model Performance Data'!$L$71)</f>
        <v>-</v>
      </c>
      <c r="L1602" s="38" t="str">
        <f>IF(ISBLANK('Model Performance Data'!$K$71),"-",'Model Performance Data'!$K$71)</f>
        <v>-</v>
      </c>
      <c r="M1602" s="254">
        <f>IF(ISNA(SUMIFS(INDEX('Model Performance Data'!$O$8:$DY$56,0,MATCH(CONCATENATE($J1602,M$6),'Model Performance Data'!$O$6:$DY$6,0)),'Model Performance Data'!$B$8:$B$56,$C1602,'Model Performance Data'!$C$8:$C$56,$D1602)),"-",SUMIFS(INDEX('Model Performance Data'!$O$8:$DY$56,0,MATCH(CONCATENATE($J1602,M$6),'Model Performance Data'!$O$6:$DY$6,0)),'Model Performance Data'!$B$8:$B$56,$C1602,'Model Performance Data'!$C$8:$C$56,$D1602))</f>
        <v>0</v>
      </c>
      <c r="N1602" s="254">
        <f>IF(ISNA(SUMIFS(INDEX('Model Performance Data'!$O$8:$DY$56,0,MATCH(CONCATENATE($J1602,N$6),'Model Performance Data'!$O$6:$DY$6,0)),'Model Performance Data'!$B$8:$B$56,$C1602,'Model Performance Data'!$C$8:$C$56,$D1602)),"-",SUMIFS(INDEX('Model Performance Data'!$O$8:$DY$56,0,MATCH(CONCATENATE($J1602,N$6),'Model Performance Data'!$O$6:$DY$6,0)),'Model Performance Data'!$B$8:$B$56,$C1602,'Model Performance Data'!$C$8:$C$56,$D1602))</f>
        <v>0</v>
      </c>
      <c r="O1602" s="255">
        <f>IF(ISNA(SUMIFS(INDEX('Model Performance Data'!$O$8:$DY$56,0,MATCH(CONCATENATE($J1602,O$6),'Model Performance Data'!$O$6:$DY$6,0)),'Model Performance Data'!$B$8:$B$56,$C1602,'Model Performance Data'!$C$8:$C$56,$D1602)),"-",SUMIFS(INDEX('Model Performance Data'!$O$8:$DY$56,0,MATCH(CONCATENATE($J1602,O$6),'Model Performance Data'!$O$6:$DY$6,0)),'Model Performance Data'!$B$8:$B$56,$C1602,'Model Performance Data'!$C$8:$C$56,$D1602))</f>
        <v>0</v>
      </c>
    </row>
    <row r="1603" spans="2:15" x14ac:dyDescent="0.35">
      <c r="B1603" s="37" t="s">
        <v>80</v>
      </c>
      <c r="C1603" s="38" t="str">
        <f>IF(ISBLANK('Model Performance Data'!$B$71),"-",'Model Performance Data'!$B$71)</f>
        <v>-</v>
      </c>
      <c r="D1603" s="38" t="str">
        <f>IF(ISBLANK('Model Performance Data'!$C$71),"-",'Model Performance Data'!$C$71)</f>
        <v>-</v>
      </c>
      <c r="E1603" s="38" t="str">
        <f>IF(ISBLANK('Model Performance Data'!$D$71),"-",'Model Performance Data'!$D$71)</f>
        <v>-</v>
      </c>
      <c r="F1603" s="38" t="str">
        <f>IF(ISBLANK('Model Performance Data'!$E$71),"-",'Model Performance Data'!$E$71)</f>
        <v>-</v>
      </c>
      <c r="G1603" s="38" t="str">
        <f>IF(ISBLANK('Model Performance Data'!$F$71),"-",'Model Performance Data'!$F$71)</f>
        <v>-</v>
      </c>
      <c r="H1603" s="253">
        <v>4</v>
      </c>
      <c r="I1603" s="253">
        <v>3</v>
      </c>
      <c r="J1603" s="37" t="str">
        <f t="shared" si="72"/>
        <v>43</v>
      </c>
      <c r="K1603" s="38" t="str">
        <f>IF(ISBLANK('Model Performance Data'!$L$71),"-",'Model Performance Data'!$L$71)</f>
        <v>-</v>
      </c>
      <c r="L1603" s="38" t="str">
        <f>IF(ISBLANK('Model Performance Data'!$K$71),"-",'Model Performance Data'!$K$71)</f>
        <v>-</v>
      </c>
      <c r="M1603" s="254">
        <f>IF(ISNA(SUMIFS(INDEX('Model Performance Data'!$O$8:$DY$56,0,MATCH(CONCATENATE($J1603,M$6),'Model Performance Data'!$O$6:$DY$6,0)),'Model Performance Data'!$B$8:$B$56,$C1603,'Model Performance Data'!$C$8:$C$56,$D1603)),"-",SUMIFS(INDEX('Model Performance Data'!$O$8:$DY$56,0,MATCH(CONCATENATE($J1603,M$6),'Model Performance Data'!$O$6:$DY$6,0)),'Model Performance Data'!$B$8:$B$56,$C1603,'Model Performance Data'!$C$8:$C$56,$D1603))</f>
        <v>0</v>
      </c>
      <c r="N1603" s="254">
        <f>IF(ISNA(SUMIFS(INDEX('Model Performance Data'!$O$8:$DY$56,0,MATCH(CONCATENATE($J1603,N$6),'Model Performance Data'!$O$6:$DY$6,0)),'Model Performance Data'!$B$8:$B$56,$C1603,'Model Performance Data'!$C$8:$C$56,$D1603)),"-",SUMIFS(INDEX('Model Performance Data'!$O$8:$DY$56,0,MATCH(CONCATENATE($J1603,N$6),'Model Performance Data'!$O$6:$DY$6,0)),'Model Performance Data'!$B$8:$B$56,$C1603,'Model Performance Data'!$C$8:$C$56,$D1603))</f>
        <v>0</v>
      </c>
      <c r="O1603" s="255">
        <f>IF(ISNA(SUMIFS(INDEX('Model Performance Data'!$O$8:$DY$56,0,MATCH(CONCATENATE($J1603,O$6),'Model Performance Data'!$O$6:$DY$6,0)),'Model Performance Data'!$B$8:$B$56,$C1603,'Model Performance Data'!$C$8:$C$56,$D1603)),"-",SUMIFS(INDEX('Model Performance Data'!$O$8:$DY$56,0,MATCH(CONCATENATE($J1603,O$6),'Model Performance Data'!$O$6:$DY$6,0)),'Model Performance Data'!$B$8:$B$56,$C1603,'Model Performance Data'!$C$8:$C$56,$D1603))</f>
        <v>0</v>
      </c>
    </row>
    <row r="1604" spans="2:15" x14ac:dyDescent="0.35">
      <c r="B1604" s="37" t="s">
        <v>80</v>
      </c>
      <c r="C1604" s="38" t="str">
        <f>IF(ISBLANK('Model Performance Data'!$B$71),"-",'Model Performance Data'!$B$71)</f>
        <v>-</v>
      </c>
      <c r="D1604" s="38" t="str">
        <f>IF(ISBLANK('Model Performance Data'!$C$71),"-",'Model Performance Data'!$C$71)</f>
        <v>-</v>
      </c>
      <c r="E1604" s="38" t="str">
        <f>IF(ISBLANK('Model Performance Data'!$D$71),"-",'Model Performance Data'!$D$71)</f>
        <v>-</v>
      </c>
      <c r="F1604" s="38" t="str">
        <f>IF(ISBLANK('Model Performance Data'!$E$71),"-",'Model Performance Data'!$E$71)</f>
        <v>-</v>
      </c>
      <c r="G1604" s="38" t="str">
        <f>IF(ISBLANK('Model Performance Data'!$F$71),"-",'Model Performance Data'!$F$71)</f>
        <v>-</v>
      </c>
      <c r="H1604" s="253">
        <v>4</v>
      </c>
      <c r="I1604" s="253">
        <v>4</v>
      </c>
      <c r="J1604" s="37" t="str">
        <f t="shared" si="72"/>
        <v>44</v>
      </c>
      <c r="K1604" s="38" t="str">
        <f>IF(ISBLANK('Model Performance Data'!$L$71),"-",'Model Performance Data'!$L$71)</f>
        <v>-</v>
      </c>
      <c r="L1604" s="38" t="str">
        <f>IF(ISBLANK('Model Performance Data'!$K$71),"-",'Model Performance Data'!$K$71)</f>
        <v>-</v>
      </c>
      <c r="M1604" s="254">
        <f>IF(ISNA(SUMIFS(INDEX('Model Performance Data'!$O$8:$DY$56,0,MATCH(CONCATENATE($J1604,M$6),'Model Performance Data'!$O$6:$DY$6,0)),'Model Performance Data'!$B$8:$B$56,$C1604,'Model Performance Data'!$C$8:$C$56,$D1604)),"-",SUMIFS(INDEX('Model Performance Data'!$O$8:$DY$56,0,MATCH(CONCATENATE($J1604,M$6),'Model Performance Data'!$O$6:$DY$6,0)),'Model Performance Data'!$B$8:$B$56,$C1604,'Model Performance Data'!$C$8:$C$56,$D1604))</f>
        <v>0</v>
      </c>
      <c r="N1604" s="254">
        <f>IF(ISNA(SUMIFS(INDEX('Model Performance Data'!$O$8:$DY$56,0,MATCH(CONCATENATE($J1604,N$6),'Model Performance Data'!$O$6:$DY$6,0)),'Model Performance Data'!$B$8:$B$56,$C1604,'Model Performance Data'!$C$8:$C$56,$D1604)),"-",SUMIFS(INDEX('Model Performance Data'!$O$8:$DY$56,0,MATCH(CONCATENATE($J1604,N$6),'Model Performance Data'!$O$6:$DY$6,0)),'Model Performance Data'!$B$8:$B$56,$C1604,'Model Performance Data'!$C$8:$C$56,$D1604))</f>
        <v>0</v>
      </c>
      <c r="O1604" s="255">
        <f>IF(ISNA(SUMIFS(INDEX('Model Performance Data'!$O$8:$DY$56,0,MATCH(CONCATENATE($J1604,O$6),'Model Performance Data'!$O$6:$DY$6,0)),'Model Performance Data'!$B$8:$B$56,$C1604,'Model Performance Data'!$C$8:$C$56,$D1604)),"-",SUMIFS(INDEX('Model Performance Data'!$O$8:$DY$56,0,MATCH(CONCATENATE($J1604,O$6),'Model Performance Data'!$O$6:$DY$6,0)),'Model Performance Data'!$B$8:$B$56,$C1604,'Model Performance Data'!$C$8:$C$56,$D1604))</f>
        <v>0</v>
      </c>
    </row>
    <row r="1605" spans="2:15" x14ac:dyDescent="0.35">
      <c r="B1605" s="37" t="s">
        <v>80</v>
      </c>
      <c r="C1605" s="38" t="str">
        <f>IF(ISBLANK('Model Performance Data'!$B$71),"-",'Model Performance Data'!$B$71)</f>
        <v>-</v>
      </c>
      <c r="D1605" s="38" t="str">
        <f>IF(ISBLANK('Model Performance Data'!$C$71),"-",'Model Performance Data'!$C$71)</f>
        <v>-</v>
      </c>
      <c r="E1605" s="38" t="str">
        <f>IF(ISBLANK('Model Performance Data'!$D$71),"-",'Model Performance Data'!$D$71)</f>
        <v>-</v>
      </c>
      <c r="F1605" s="38" t="str">
        <f>IF(ISBLANK('Model Performance Data'!$E$71),"-",'Model Performance Data'!$E$71)</f>
        <v>-</v>
      </c>
      <c r="G1605" s="38" t="str">
        <f>IF(ISBLANK('Model Performance Data'!$F$71),"-",'Model Performance Data'!$F$71)</f>
        <v>-</v>
      </c>
      <c r="H1605" s="253">
        <v>4</v>
      </c>
      <c r="I1605" s="253">
        <v>5</v>
      </c>
      <c r="J1605" s="37" t="str">
        <f t="shared" si="72"/>
        <v>45</v>
      </c>
      <c r="K1605" s="38" t="str">
        <f>IF(ISBLANK('Model Performance Data'!$L$71),"-",'Model Performance Data'!$L$71)</f>
        <v>-</v>
      </c>
      <c r="L1605" s="38" t="str">
        <f>IF(ISBLANK('Model Performance Data'!$K$71),"-",'Model Performance Data'!$K$71)</f>
        <v>-</v>
      </c>
      <c r="M1605" s="254">
        <f>IF(ISNA(SUMIFS(INDEX('Model Performance Data'!$O$8:$DY$56,0,MATCH(CONCATENATE($J1605,M$6),'Model Performance Data'!$O$6:$DY$6,0)),'Model Performance Data'!$B$8:$B$56,$C1605,'Model Performance Data'!$C$8:$C$56,$D1605)),"-",SUMIFS(INDEX('Model Performance Data'!$O$8:$DY$56,0,MATCH(CONCATENATE($J1605,M$6),'Model Performance Data'!$O$6:$DY$6,0)),'Model Performance Data'!$B$8:$B$56,$C1605,'Model Performance Data'!$C$8:$C$56,$D1605))</f>
        <v>0</v>
      </c>
      <c r="N1605" s="254">
        <f>IF(ISNA(SUMIFS(INDEX('Model Performance Data'!$O$8:$DY$56,0,MATCH(CONCATENATE($J1605,N$6),'Model Performance Data'!$O$6:$DY$6,0)),'Model Performance Data'!$B$8:$B$56,$C1605,'Model Performance Data'!$C$8:$C$56,$D1605)),"-",SUMIFS(INDEX('Model Performance Data'!$O$8:$DY$56,0,MATCH(CONCATENATE($J1605,N$6),'Model Performance Data'!$O$6:$DY$6,0)),'Model Performance Data'!$B$8:$B$56,$C1605,'Model Performance Data'!$C$8:$C$56,$D1605))</f>
        <v>0</v>
      </c>
      <c r="O1605" s="255">
        <f>IF(ISNA(SUMIFS(INDEX('Model Performance Data'!$O$8:$DY$56,0,MATCH(CONCATENATE($J1605,O$6),'Model Performance Data'!$O$6:$DY$6,0)),'Model Performance Data'!$B$8:$B$56,$C1605,'Model Performance Data'!$C$8:$C$56,$D1605)),"-",SUMIFS(INDEX('Model Performance Data'!$O$8:$DY$56,0,MATCH(CONCATENATE($J1605,O$6),'Model Performance Data'!$O$6:$DY$6,0)),'Model Performance Data'!$B$8:$B$56,$C1605,'Model Performance Data'!$C$8:$C$56,$D1605))</f>
        <v>0</v>
      </c>
    </row>
    <row r="1606" spans="2:15" x14ac:dyDescent="0.35">
      <c r="B1606" s="37" t="s">
        <v>80</v>
      </c>
      <c r="C1606" s="38" t="str">
        <f>IF(ISBLANK('Model Performance Data'!$B$71),"-",'Model Performance Data'!$B$71)</f>
        <v>-</v>
      </c>
      <c r="D1606" s="38" t="str">
        <f>IF(ISBLANK('Model Performance Data'!$C$71),"-",'Model Performance Data'!$C$71)</f>
        <v>-</v>
      </c>
      <c r="E1606" s="38" t="str">
        <f>IF(ISBLANK('Model Performance Data'!$D$71),"-",'Model Performance Data'!$D$71)</f>
        <v>-</v>
      </c>
      <c r="F1606" s="38" t="str">
        <f>IF(ISBLANK('Model Performance Data'!$E$71),"-",'Model Performance Data'!$E$71)</f>
        <v>-</v>
      </c>
      <c r="G1606" s="38" t="str">
        <f>IF(ISBLANK('Model Performance Data'!$F$71),"-",'Model Performance Data'!$F$71)</f>
        <v>-</v>
      </c>
      <c r="H1606" s="253">
        <v>4</v>
      </c>
      <c r="I1606" s="253" t="s">
        <v>65</v>
      </c>
      <c r="J1606" s="37" t="str">
        <f t="shared" si="72"/>
        <v>4Goal</v>
      </c>
      <c r="K1606" s="38" t="str">
        <f>IF(ISBLANK('Model Performance Data'!$L$71),"-",'Model Performance Data'!$L$71)</f>
        <v>-</v>
      </c>
      <c r="L1606" s="38" t="str">
        <f>IF(ISBLANK('Model Performance Data'!$K$71),"-",'Model Performance Data'!$K$71)</f>
        <v>-</v>
      </c>
      <c r="M1606" s="254" t="str">
        <f>IF(ISNA(SUMIFS(INDEX('Model Performance Data'!$O$8:$DY$56,0,MATCH(CONCATENATE($J1606,M$6),'Model Performance Data'!$O$6:$DY$6,0)),'Model Performance Data'!$B$8:$B$56,$C1606,'Model Performance Data'!$C$8:$C$56,$D1606)),"-",SUMIFS(INDEX('Model Performance Data'!$O$8:$DY$56,0,MATCH(CONCATENATE($J1606,M$6),'Model Performance Data'!$O$6:$DY$6,0)),'Model Performance Data'!$B$8:$B$56,$C1606,'Model Performance Data'!$C$8:$C$56,$D1606))</f>
        <v>-</v>
      </c>
      <c r="N1606" s="254" t="str">
        <f>IF(ISNA(SUMIFS(INDEX('Model Performance Data'!$O$8:$DY$56,0,MATCH(CONCATENATE($J1606,N$6),'Model Performance Data'!$O$6:$DY$6,0)),'Model Performance Data'!$B$8:$B$56,$C1606,'Model Performance Data'!$C$8:$C$56,$D1606)),"-",SUMIFS(INDEX('Model Performance Data'!$O$8:$DY$56,0,MATCH(CONCATENATE($J1606,N$6),'Model Performance Data'!$O$6:$DY$6,0)),'Model Performance Data'!$B$8:$B$56,$C1606,'Model Performance Data'!$C$8:$C$56,$D1606))</f>
        <v>-</v>
      </c>
      <c r="O1606" s="255">
        <f>IF(ISNA(SUMIFS(INDEX('Model Performance Data'!$O$8:$DY$56,0,MATCH(CONCATENATE($J1606,O$6),'Model Performance Data'!$O$6:$DY$6,0)),'Model Performance Data'!$B$8:$B$56,$C1606,'Model Performance Data'!$C$8:$C$56,$D1606)),"-",SUMIFS(INDEX('Model Performance Data'!$O$8:$DY$56,0,MATCH(CONCATENATE($J1606,O$6),'Model Performance Data'!$O$6:$DY$6,0)),'Model Performance Data'!$B$8:$B$56,$C1606,'Model Performance Data'!$C$8:$C$56,$D1606))</f>
        <v>0</v>
      </c>
    </row>
    <row r="1607" spans="2:15" x14ac:dyDescent="0.35">
      <c r="B1607" s="37" t="s">
        <v>80</v>
      </c>
      <c r="C1607" s="38" t="str">
        <f>IF(ISBLANK('Model Performance Data'!$B$72),"-",'Model Performance Data'!$B$72)</f>
        <v>-</v>
      </c>
      <c r="D1607" s="38" t="str">
        <f>IF(ISBLANK('Model Performance Data'!$C$72),"-",'Model Performance Data'!$C$72)</f>
        <v>-</v>
      </c>
      <c r="E1607" s="38" t="str">
        <f>IF(ISBLANK('Model Performance Data'!$D$72),"-",'Model Performance Data'!$D$72)</f>
        <v>-</v>
      </c>
      <c r="F1607" s="38" t="str">
        <f>IF(ISBLANK('Model Performance Data'!$E$72),"-",'Model Performance Data'!$E$72)</f>
        <v>-</v>
      </c>
      <c r="G1607" s="38" t="str">
        <f>IF(ISBLANK('Model Performance Data'!$F$72),"-",'Model Performance Data'!$F$72)</f>
        <v>-</v>
      </c>
      <c r="H1607" s="253" t="s">
        <v>64</v>
      </c>
      <c r="I1607" s="253" t="s">
        <v>64</v>
      </c>
      <c r="J1607" s="37" t="str">
        <f t="shared" si="72"/>
        <v>BaselineBaseline</v>
      </c>
      <c r="K1607" s="38" t="str">
        <f>IF(ISBLANK('Model Performance Data'!$L$72),"-",'Model Performance Data'!$L$72)</f>
        <v>-</v>
      </c>
      <c r="L1607" s="38" t="str">
        <f>IF(ISBLANK('Model Performance Data'!$K$72),"-",'Model Performance Data'!$K$72)</f>
        <v>-</v>
      </c>
      <c r="M1607" s="254">
        <f>IF(ISNA(SUMIFS(INDEX('Model Performance Data'!$O$8:$DY$56,0,MATCH(CONCATENATE($J1607,M$6),'Model Performance Data'!$O$6:$DY$6,0)),'Model Performance Data'!$B$8:$B$56,$C1607,'Model Performance Data'!$C$8:$C$56,$D1607)),"-",SUMIFS(INDEX('Model Performance Data'!$O$8:$DY$56,0,MATCH(CONCATENATE($J1607,M$6),'Model Performance Data'!$O$6:$DY$6,0)),'Model Performance Data'!$B$8:$B$56,$C1607,'Model Performance Data'!$C$8:$C$56,$D1607))</f>
        <v>0</v>
      </c>
      <c r="N1607" s="254">
        <f>IF(ISNA(SUMIFS(INDEX('Model Performance Data'!$O$8:$DY$56,0,MATCH(CONCATENATE($J1607,N$6),'Model Performance Data'!$O$6:$DY$6,0)),'Model Performance Data'!$B$8:$B$56,$C1607,'Model Performance Data'!$C$8:$C$56,$D1607)),"-",SUMIFS(INDEX('Model Performance Data'!$O$8:$DY$56,0,MATCH(CONCATENATE($J1607,N$6),'Model Performance Data'!$O$6:$DY$6,0)),'Model Performance Data'!$B$8:$B$56,$C1607,'Model Performance Data'!$C$8:$C$56,$D1607))</f>
        <v>0</v>
      </c>
      <c r="O1607" s="255">
        <f>IF(ISNA(SUMIFS(INDEX('Model Performance Data'!$O$8:$DY$56,0,MATCH(CONCATENATE($J1607,O$6),'Model Performance Data'!$O$6:$DY$6,0)),'Model Performance Data'!$B$8:$B$56,$C1607,'Model Performance Data'!$C$8:$C$56,$D1607)),"-",SUMIFS(INDEX('Model Performance Data'!$O$8:$DY$56,0,MATCH(CONCATENATE($J1607,O$6),'Model Performance Data'!$O$6:$DY$6,0)),'Model Performance Data'!$B$8:$B$56,$C1607,'Model Performance Data'!$C$8:$C$56,$D1607))</f>
        <v>0</v>
      </c>
    </row>
    <row r="1608" spans="2:15" x14ac:dyDescent="0.35">
      <c r="B1608" s="37" t="s">
        <v>80</v>
      </c>
      <c r="C1608" s="38" t="str">
        <f>IF(ISBLANK('Model Performance Data'!$B$72),"-",'Model Performance Data'!$B$72)</f>
        <v>-</v>
      </c>
      <c r="D1608" s="38" t="str">
        <f>IF(ISBLANK('Model Performance Data'!$C$72),"-",'Model Performance Data'!$C$72)</f>
        <v>-</v>
      </c>
      <c r="E1608" s="38" t="str">
        <f>IF(ISBLANK('Model Performance Data'!$D$72),"-",'Model Performance Data'!$D$72)</f>
        <v>-</v>
      </c>
      <c r="F1608" s="38" t="str">
        <f>IF(ISBLANK('Model Performance Data'!$E$72),"-",'Model Performance Data'!$E$72)</f>
        <v>-</v>
      </c>
      <c r="G1608" s="38" t="str">
        <f>IF(ISBLANK('Model Performance Data'!$F$72),"-",'Model Performance Data'!$F$72)</f>
        <v>-</v>
      </c>
      <c r="H1608" s="253">
        <v>1</v>
      </c>
      <c r="I1608" s="253">
        <v>1</v>
      </c>
      <c r="J1608" s="37" t="str">
        <f t="shared" si="72"/>
        <v>11</v>
      </c>
      <c r="K1608" s="38" t="str">
        <f>IF(ISBLANK('Model Performance Data'!$L$72),"-",'Model Performance Data'!$L$72)</f>
        <v>-</v>
      </c>
      <c r="L1608" s="38" t="str">
        <f>IF(ISBLANK('Model Performance Data'!$K$72),"-",'Model Performance Data'!$K$72)</f>
        <v>-</v>
      </c>
      <c r="M1608" s="254">
        <f>IF(ISNA(SUMIFS(INDEX('Model Performance Data'!$O$8:$DY$56,0,MATCH(CONCATENATE($J1608,M$6),'Model Performance Data'!$O$6:$DY$6,0)),'Model Performance Data'!$B$8:$B$56,$C1608,'Model Performance Data'!$C$8:$C$56,$D1608)),"-",SUMIFS(INDEX('Model Performance Data'!$O$8:$DY$56,0,MATCH(CONCATENATE($J1608,M$6),'Model Performance Data'!$O$6:$DY$6,0)),'Model Performance Data'!$B$8:$B$56,$C1608,'Model Performance Data'!$C$8:$C$56,$D1608))</f>
        <v>0</v>
      </c>
      <c r="N1608" s="254">
        <f>IF(ISNA(SUMIFS(INDEX('Model Performance Data'!$O$8:$DY$56,0,MATCH(CONCATENATE($J1608,N$6),'Model Performance Data'!$O$6:$DY$6,0)),'Model Performance Data'!$B$8:$B$56,$C1608,'Model Performance Data'!$C$8:$C$56,$D1608)),"-",SUMIFS(INDEX('Model Performance Data'!$O$8:$DY$56,0,MATCH(CONCATENATE($J1608,N$6),'Model Performance Data'!$O$6:$DY$6,0)),'Model Performance Data'!$B$8:$B$56,$C1608,'Model Performance Data'!$C$8:$C$56,$D1608))</f>
        <v>0</v>
      </c>
      <c r="O1608" s="255">
        <f>IF(ISNA(SUMIFS(INDEX('Model Performance Data'!$O$8:$DY$56,0,MATCH(CONCATENATE($J1608,O$6),'Model Performance Data'!$O$6:$DY$6,0)),'Model Performance Data'!$B$8:$B$56,$C1608,'Model Performance Data'!$C$8:$C$56,$D1608)),"-",SUMIFS(INDEX('Model Performance Data'!$O$8:$DY$56,0,MATCH(CONCATENATE($J1608,O$6),'Model Performance Data'!$O$6:$DY$6,0)),'Model Performance Data'!$B$8:$B$56,$C1608,'Model Performance Data'!$C$8:$C$56,$D1608))</f>
        <v>0</v>
      </c>
    </row>
    <row r="1609" spans="2:15" x14ac:dyDescent="0.35">
      <c r="B1609" s="37" t="s">
        <v>80</v>
      </c>
      <c r="C1609" s="38" t="str">
        <f>IF(ISBLANK('Model Performance Data'!$B$72),"-",'Model Performance Data'!$B$72)</f>
        <v>-</v>
      </c>
      <c r="D1609" s="38" t="str">
        <f>IF(ISBLANK('Model Performance Data'!$C$72),"-",'Model Performance Data'!$C$72)</f>
        <v>-</v>
      </c>
      <c r="E1609" s="38" t="str">
        <f>IF(ISBLANK('Model Performance Data'!$D$72),"-",'Model Performance Data'!$D$72)</f>
        <v>-</v>
      </c>
      <c r="F1609" s="38" t="str">
        <f>IF(ISBLANK('Model Performance Data'!$E$72),"-",'Model Performance Data'!$E$72)</f>
        <v>-</v>
      </c>
      <c r="G1609" s="38" t="str">
        <f>IF(ISBLANK('Model Performance Data'!$F$72),"-",'Model Performance Data'!$F$72)</f>
        <v>-</v>
      </c>
      <c r="H1609" s="253">
        <v>1</v>
      </c>
      <c r="I1609" s="253">
        <v>2</v>
      </c>
      <c r="J1609" s="37" t="str">
        <f t="shared" si="72"/>
        <v>12</v>
      </c>
      <c r="K1609" s="38" t="str">
        <f>IF(ISBLANK('Model Performance Data'!$L$72),"-",'Model Performance Data'!$L$72)</f>
        <v>-</v>
      </c>
      <c r="L1609" s="38" t="str">
        <f>IF(ISBLANK('Model Performance Data'!$K$72),"-",'Model Performance Data'!$K$72)</f>
        <v>-</v>
      </c>
      <c r="M1609" s="254">
        <f>IF(ISNA(SUMIFS(INDEX('Model Performance Data'!$O$8:$DY$56,0,MATCH(CONCATENATE($J1609,M$6),'Model Performance Data'!$O$6:$DY$6,0)),'Model Performance Data'!$B$8:$B$56,$C1609,'Model Performance Data'!$C$8:$C$56,$D1609)),"-",SUMIFS(INDEX('Model Performance Data'!$O$8:$DY$56,0,MATCH(CONCATENATE($J1609,M$6),'Model Performance Data'!$O$6:$DY$6,0)),'Model Performance Data'!$B$8:$B$56,$C1609,'Model Performance Data'!$C$8:$C$56,$D1609))</f>
        <v>0</v>
      </c>
      <c r="N1609" s="254">
        <f>IF(ISNA(SUMIFS(INDEX('Model Performance Data'!$O$8:$DY$56,0,MATCH(CONCATENATE($J1609,N$6),'Model Performance Data'!$O$6:$DY$6,0)),'Model Performance Data'!$B$8:$B$56,$C1609,'Model Performance Data'!$C$8:$C$56,$D1609)),"-",SUMIFS(INDEX('Model Performance Data'!$O$8:$DY$56,0,MATCH(CONCATENATE($J1609,N$6),'Model Performance Data'!$O$6:$DY$6,0)),'Model Performance Data'!$B$8:$B$56,$C1609,'Model Performance Data'!$C$8:$C$56,$D1609))</f>
        <v>0</v>
      </c>
      <c r="O1609" s="255">
        <f>IF(ISNA(SUMIFS(INDEX('Model Performance Data'!$O$8:$DY$56,0,MATCH(CONCATENATE($J1609,O$6),'Model Performance Data'!$O$6:$DY$6,0)),'Model Performance Data'!$B$8:$B$56,$C1609,'Model Performance Data'!$C$8:$C$56,$D1609)),"-",SUMIFS(INDEX('Model Performance Data'!$O$8:$DY$56,0,MATCH(CONCATENATE($J1609,O$6),'Model Performance Data'!$O$6:$DY$6,0)),'Model Performance Data'!$B$8:$B$56,$C1609,'Model Performance Data'!$C$8:$C$56,$D1609))</f>
        <v>0</v>
      </c>
    </row>
    <row r="1610" spans="2:15" x14ac:dyDescent="0.35">
      <c r="B1610" s="37" t="s">
        <v>80</v>
      </c>
      <c r="C1610" s="38" t="str">
        <f>IF(ISBLANK('Model Performance Data'!$B$72),"-",'Model Performance Data'!$B$72)</f>
        <v>-</v>
      </c>
      <c r="D1610" s="38" t="str">
        <f>IF(ISBLANK('Model Performance Data'!$C$72),"-",'Model Performance Data'!$C$72)</f>
        <v>-</v>
      </c>
      <c r="E1610" s="38" t="str">
        <f>IF(ISBLANK('Model Performance Data'!$D$72),"-",'Model Performance Data'!$D$72)</f>
        <v>-</v>
      </c>
      <c r="F1610" s="38" t="str">
        <f>IF(ISBLANK('Model Performance Data'!$E$72),"-",'Model Performance Data'!$E$72)</f>
        <v>-</v>
      </c>
      <c r="G1610" s="38" t="str">
        <f>IF(ISBLANK('Model Performance Data'!$F$72),"-",'Model Performance Data'!$F$72)</f>
        <v>-</v>
      </c>
      <c r="H1610" s="253">
        <v>1</v>
      </c>
      <c r="I1610" s="253">
        <v>3</v>
      </c>
      <c r="J1610" s="37" t="str">
        <f t="shared" si="72"/>
        <v>13</v>
      </c>
      <c r="K1610" s="38" t="str">
        <f>IF(ISBLANK('Model Performance Data'!$L$72),"-",'Model Performance Data'!$L$72)</f>
        <v>-</v>
      </c>
      <c r="L1610" s="38" t="str">
        <f>IF(ISBLANK('Model Performance Data'!$K$72),"-",'Model Performance Data'!$K$72)</f>
        <v>-</v>
      </c>
      <c r="M1610" s="254">
        <f>IF(ISNA(SUMIFS(INDEX('Model Performance Data'!$O$8:$DY$56,0,MATCH(CONCATENATE($J1610,M$6),'Model Performance Data'!$O$6:$DY$6,0)),'Model Performance Data'!$B$8:$B$56,$C1610,'Model Performance Data'!$C$8:$C$56,$D1610)),"-",SUMIFS(INDEX('Model Performance Data'!$O$8:$DY$56,0,MATCH(CONCATENATE($J1610,M$6),'Model Performance Data'!$O$6:$DY$6,0)),'Model Performance Data'!$B$8:$B$56,$C1610,'Model Performance Data'!$C$8:$C$56,$D1610))</f>
        <v>0</v>
      </c>
      <c r="N1610" s="254">
        <f>IF(ISNA(SUMIFS(INDEX('Model Performance Data'!$O$8:$DY$56,0,MATCH(CONCATENATE($J1610,N$6),'Model Performance Data'!$O$6:$DY$6,0)),'Model Performance Data'!$B$8:$B$56,$C1610,'Model Performance Data'!$C$8:$C$56,$D1610)),"-",SUMIFS(INDEX('Model Performance Data'!$O$8:$DY$56,0,MATCH(CONCATENATE($J1610,N$6),'Model Performance Data'!$O$6:$DY$6,0)),'Model Performance Data'!$B$8:$B$56,$C1610,'Model Performance Data'!$C$8:$C$56,$D1610))</f>
        <v>0</v>
      </c>
      <c r="O1610" s="255">
        <f>IF(ISNA(SUMIFS(INDEX('Model Performance Data'!$O$8:$DY$56,0,MATCH(CONCATENATE($J1610,O$6),'Model Performance Data'!$O$6:$DY$6,0)),'Model Performance Data'!$B$8:$B$56,$C1610,'Model Performance Data'!$C$8:$C$56,$D1610)),"-",SUMIFS(INDEX('Model Performance Data'!$O$8:$DY$56,0,MATCH(CONCATENATE($J1610,O$6),'Model Performance Data'!$O$6:$DY$6,0)),'Model Performance Data'!$B$8:$B$56,$C1610,'Model Performance Data'!$C$8:$C$56,$D1610))</f>
        <v>0</v>
      </c>
    </row>
    <row r="1611" spans="2:15" x14ac:dyDescent="0.35">
      <c r="B1611" s="37" t="s">
        <v>80</v>
      </c>
      <c r="C1611" s="38" t="str">
        <f>IF(ISBLANK('Model Performance Data'!$B$72),"-",'Model Performance Data'!$B$72)</f>
        <v>-</v>
      </c>
      <c r="D1611" s="38" t="str">
        <f>IF(ISBLANK('Model Performance Data'!$C$72),"-",'Model Performance Data'!$C$72)</f>
        <v>-</v>
      </c>
      <c r="E1611" s="38" t="str">
        <f>IF(ISBLANK('Model Performance Data'!$D$72),"-",'Model Performance Data'!$D$72)</f>
        <v>-</v>
      </c>
      <c r="F1611" s="38" t="str">
        <f>IF(ISBLANK('Model Performance Data'!$E$72),"-",'Model Performance Data'!$E$72)</f>
        <v>-</v>
      </c>
      <c r="G1611" s="38" t="str">
        <f>IF(ISBLANK('Model Performance Data'!$F$72),"-",'Model Performance Data'!$F$72)</f>
        <v>-</v>
      </c>
      <c r="H1611" s="253">
        <v>1</v>
      </c>
      <c r="I1611" s="253">
        <v>4</v>
      </c>
      <c r="J1611" s="37" t="str">
        <f t="shared" si="72"/>
        <v>14</v>
      </c>
      <c r="K1611" s="38" t="str">
        <f>IF(ISBLANK('Model Performance Data'!$L$72),"-",'Model Performance Data'!$L$72)</f>
        <v>-</v>
      </c>
      <c r="L1611" s="38" t="str">
        <f>IF(ISBLANK('Model Performance Data'!$K$72),"-",'Model Performance Data'!$K$72)</f>
        <v>-</v>
      </c>
      <c r="M1611" s="254">
        <f>IF(ISNA(SUMIFS(INDEX('Model Performance Data'!$O$8:$DY$56,0,MATCH(CONCATENATE($J1611,M$6),'Model Performance Data'!$O$6:$DY$6,0)),'Model Performance Data'!$B$8:$B$56,$C1611,'Model Performance Data'!$C$8:$C$56,$D1611)),"-",SUMIFS(INDEX('Model Performance Data'!$O$8:$DY$56,0,MATCH(CONCATENATE($J1611,M$6),'Model Performance Data'!$O$6:$DY$6,0)),'Model Performance Data'!$B$8:$B$56,$C1611,'Model Performance Data'!$C$8:$C$56,$D1611))</f>
        <v>0</v>
      </c>
      <c r="N1611" s="254">
        <f>IF(ISNA(SUMIFS(INDEX('Model Performance Data'!$O$8:$DY$56,0,MATCH(CONCATENATE($J1611,N$6),'Model Performance Data'!$O$6:$DY$6,0)),'Model Performance Data'!$B$8:$B$56,$C1611,'Model Performance Data'!$C$8:$C$56,$D1611)),"-",SUMIFS(INDEX('Model Performance Data'!$O$8:$DY$56,0,MATCH(CONCATENATE($J1611,N$6),'Model Performance Data'!$O$6:$DY$6,0)),'Model Performance Data'!$B$8:$B$56,$C1611,'Model Performance Data'!$C$8:$C$56,$D1611))</f>
        <v>0</v>
      </c>
      <c r="O1611" s="255">
        <f>IF(ISNA(SUMIFS(INDEX('Model Performance Data'!$O$8:$DY$56,0,MATCH(CONCATENATE($J1611,O$6),'Model Performance Data'!$O$6:$DY$6,0)),'Model Performance Data'!$B$8:$B$56,$C1611,'Model Performance Data'!$C$8:$C$56,$D1611)),"-",SUMIFS(INDEX('Model Performance Data'!$O$8:$DY$56,0,MATCH(CONCATENATE($J1611,O$6),'Model Performance Data'!$O$6:$DY$6,0)),'Model Performance Data'!$B$8:$B$56,$C1611,'Model Performance Data'!$C$8:$C$56,$D1611))</f>
        <v>0</v>
      </c>
    </row>
    <row r="1612" spans="2:15" x14ac:dyDescent="0.35">
      <c r="B1612" s="37" t="s">
        <v>80</v>
      </c>
      <c r="C1612" s="38" t="str">
        <f>IF(ISBLANK('Model Performance Data'!$B$72),"-",'Model Performance Data'!$B$72)</f>
        <v>-</v>
      </c>
      <c r="D1612" s="38" t="str">
        <f>IF(ISBLANK('Model Performance Data'!$C$72),"-",'Model Performance Data'!$C$72)</f>
        <v>-</v>
      </c>
      <c r="E1612" s="38" t="str">
        <f>IF(ISBLANK('Model Performance Data'!$D$72),"-",'Model Performance Data'!$D$72)</f>
        <v>-</v>
      </c>
      <c r="F1612" s="38" t="str">
        <f>IF(ISBLANK('Model Performance Data'!$E$72),"-",'Model Performance Data'!$E$72)</f>
        <v>-</v>
      </c>
      <c r="G1612" s="38" t="str">
        <f>IF(ISBLANK('Model Performance Data'!$F$72),"-",'Model Performance Data'!$F$72)</f>
        <v>-</v>
      </c>
      <c r="H1612" s="253">
        <v>1</v>
      </c>
      <c r="I1612" s="253">
        <v>5</v>
      </c>
      <c r="J1612" s="37" t="str">
        <f t="shared" si="72"/>
        <v>15</v>
      </c>
      <c r="K1612" s="38" t="str">
        <f>IF(ISBLANK('Model Performance Data'!$L$72),"-",'Model Performance Data'!$L$72)</f>
        <v>-</v>
      </c>
      <c r="L1612" s="38" t="str">
        <f>IF(ISBLANK('Model Performance Data'!$K$72),"-",'Model Performance Data'!$K$72)</f>
        <v>-</v>
      </c>
      <c r="M1612" s="254">
        <f>IF(ISNA(SUMIFS(INDEX('Model Performance Data'!$O$8:$DY$56,0,MATCH(CONCATENATE($J1612,M$6),'Model Performance Data'!$O$6:$DY$6,0)),'Model Performance Data'!$B$8:$B$56,$C1612,'Model Performance Data'!$C$8:$C$56,$D1612)),"-",SUMIFS(INDEX('Model Performance Data'!$O$8:$DY$56,0,MATCH(CONCATENATE($J1612,M$6),'Model Performance Data'!$O$6:$DY$6,0)),'Model Performance Data'!$B$8:$B$56,$C1612,'Model Performance Data'!$C$8:$C$56,$D1612))</f>
        <v>0</v>
      </c>
      <c r="N1612" s="254">
        <f>IF(ISNA(SUMIFS(INDEX('Model Performance Data'!$O$8:$DY$56,0,MATCH(CONCATENATE($J1612,N$6),'Model Performance Data'!$O$6:$DY$6,0)),'Model Performance Data'!$B$8:$B$56,$C1612,'Model Performance Data'!$C$8:$C$56,$D1612)),"-",SUMIFS(INDEX('Model Performance Data'!$O$8:$DY$56,0,MATCH(CONCATENATE($J1612,N$6),'Model Performance Data'!$O$6:$DY$6,0)),'Model Performance Data'!$B$8:$B$56,$C1612,'Model Performance Data'!$C$8:$C$56,$D1612))</f>
        <v>0</v>
      </c>
      <c r="O1612" s="255">
        <f>IF(ISNA(SUMIFS(INDEX('Model Performance Data'!$O$8:$DY$56,0,MATCH(CONCATENATE($J1612,O$6),'Model Performance Data'!$O$6:$DY$6,0)),'Model Performance Data'!$B$8:$B$56,$C1612,'Model Performance Data'!$C$8:$C$56,$D1612)),"-",SUMIFS(INDEX('Model Performance Data'!$O$8:$DY$56,0,MATCH(CONCATENATE($J1612,O$6),'Model Performance Data'!$O$6:$DY$6,0)),'Model Performance Data'!$B$8:$B$56,$C1612,'Model Performance Data'!$C$8:$C$56,$D1612))</f>
        <v>0</v>
      </c>
    </row>
    <row r="1613" spans="2:15" x14ac:dyDescent="0.35">
      <c r="B1613" s="37" t="s">
        <v>80</v>
      </c>
      <c r="C1613" s="38" t="str">
        <f>IF(ISBLANK('Model Performance Data'!$B$72),"-",'Model Performance Data'!$B$72)</f>
        <v>-</v>
      </c>
      <c r="D1613" s="38" t="str">
        <f>IF(ISBLANK('Model Performance Data'!$C$72),"-",'Model Performance Data'!$C$72)</f>
        <v>-</v>
      </c>
      <c r="E1613" s="38" t="str">
        <f>IF(ISBLANK('Model Performance Data'!$D$72),"-",'Model Performance Data'!$D$72)</f>
        <v>-</v>
      </c>
      <c r="F1613" s="38" t="str">
        <f>IF(ISBLANK('Model Performance Data'!$E$72),"-",'Model Performance Data'!$E$72)</f>
        <v>-</v>
      </c>
      <c r="G1613" s="38" t="str">
        <f>IF(ISBLANK('Model Performance Data'!$F$72),"-",'Model Performance Data'!$F$72)</f>
        <v>-</v>
      </c>
      <c r="H1613" s="253">
        <v>1</v>
      </c>
      <c r="I1613" s="253" t="s">
        <v>65</v>
      </c>
      <c r="J1613" s="37" t="str">
        <f t="shared" si="72"/>
        <v>1Goal</v>
      </c>
      <c r="K1613" s="38" t="str">
        <f>IF(ISBLANK('Model Performance Data'!$L$72),"-",'Model Performance Data'!$L$72)</f>
        <v>-</v>
      </c>
      <c r="L1613" s="38" t="str">
        <f>IF(ISBLANK('Model Performance Data'!$K$72),"-",'Model Performance Data'!$K$72)</f>
        <v>-</v>
      </c>
      <c r="M1613" s="254" t="str">
        <f>IF(ISNA(SUMIFS(INDEX('Model Performance Data'!$O$8:$DY$56,0,MATCH(CONCATENATE($J1613,M$6),'Model Performance Data'!$O$6:$DY$6,0)),'Model Performance Data'!$B$8:$B$56,$C1613,'Model Performance Data'!$C$8:$C$56,$D1613)),"-",SUMIFS(INDEX('Model Performance Data'!$O$8:$DY$56,0,MATCH(CONCATENATE($J1613,M$6),'Model Performance Data'!$O$6:$DY$6,0)),'Model Performance Data'!$B$8:$B$56,$C1613,'Model Performance Data'!$C$8:$C$56,$D1613))</f>
        <v>-</v>
      </c>
      <c r="N1613" s="254" t="str">
        <f>IF(ISNA(SUMIFS(INDEX('Model Performance Data'!$O$8:$DY$56,0,MATCH(CONCATENATE($J1613,N$6),'Model Performance Data'!$O$6:$DY$6,0)),'Model Performance Data'!$B$8:$B$56,$C1613,'Model Performance Data'!$C$8:$C$56,$D1613)),"-",SUMIFS(INDEX('Model Performance Data'!$O$8:$DY$56,0,MATCH(CONCATENATE($J1613,N$6),'Model Performance Data'!$O$6:$DY$6,0)),'Model Performance Data'!$B$8:$B$56,$C1613,'Model Performance Data'!$C$8:$C$56,$D1613))</f>
        <v>-</v>
      </c>
      <c r="O1613" s="255">
        <f>IF(ISNA(SUMIFS(INDEX('Model Performance Data'!$O$8:$DY$56,0,MATCH(CONCATENATE($J1613,O$6),'Model Performance Data'!$O$6:$DY$6,0)),'Model Performance Data'!$B$8:$B$56,$C1613,'Model Performance Data'!$C$8:$C$56,$D1613)),"-",SUMIFS(INDEX('Model Performance Data'!$O$8:$DY$56,0,MATCH(CONCATENATE($J1613,O$6),'Model Performance Data'!$O$6:$DY$6,0)),'Model Performance Data'!$B$8:$B$56,$C1613,'Model Performance Data'!$C$8:$C$56,$D1613))</f>
        <v>0</v>
      </c>
    </row>
    <row r="1614" spans="2:15" x14ac:dyDescent="0.35">
      <c r="B1614" s="37" t="s">
        <v>80</v>
      </c>
      <c r="C1614" s="38" t="str">
        <f>IF(ISBLANK('Model Performance Data'!$B$72),"-",'Model Performance Data'!$B$72)</f>
        <v>-</v>
      </c>
      <c r="D1614" s="38" t="str">
        <f>IF(ISBLANK('Model Performance Data'!$C$72),"-",'Model Performance Data'!$C$72)</f>
        <v>-</v>
      </c>
      <c r="E1614" s="38" t="str">
        <f>IF(ISBLANK('Model Performance Data'!$D$72),"-",'Model Performance Data'!$D$72)</f>
        <v>-</v>
      </c>
      <c r="F1614" s="38" t="str">
        <f>IF(ISBLANK('Model Performance Data'!$E$72),"-",'Model Performance Data'!$E$72)</f>
        <v>-</v>
      </c>
      <c r="G1614" s="38" t="str">
        <f>IF(ISBLANK('Model Performance Data'!$F$72),"-",'Model Performance Data'!$F$72)</f>
        <v>-</v>
      </c>
      <c r="H1614" s="253">
        <v>2</v>
      </c>
      <c r="I1614" s="253">
        <v>1</v>
      </c>
      <c r="J1614" s="37" t="str">
        <f t="shared" si="72"/>
        <v>21</v>
      </c>
      <c r="K1614" s="38" t="str">
        <f>IF(ISBLANK('Model Performance Data'!$L$72),"-",'Model Performance Data'!$L$72)</f>
        <v>-</v>
      </c>
      <c r="L1614" s="38" t="str">
        <f>IF(ISBLANK('Model Performance Data'!$K$72),"-",'Model Performance Data'!$K$72)</f>
        <v>-</v>
      </c>
      <c r="M1614" s="254">
        <f>IF(ISNA(SUMIFS(INDEX('Model Performance Data'!$O$8:$DY$56,0,MATCH(CONCATENATE($J1614,M$6),'Model Performance Data'!$O$6:$DY$6,0)),'Model Performance Data'!$B$8:$B$56,$C1614,'Model Performance Data'!$C$8:$C$56,$D1614)),"-",SUMIFS(INDEX('Model Performance Data'!$O$8:$DY$56,0,MATCH(CONCATENATE($J1614,M$6),'Model Performance Data'!$O$6:$DY$6,0)),'Model Performance Data'!$B$8:$B$56,$C1614,'Model Performance Data'!$C$8:$C$56,$D1614))</f>
        <v>0</v>
      </c>
      <c r="N1614" s="254">
        <f>IF(ISNA(SUMIFS(INDEX('Model Performance Data'!$O$8:$DY$56,0,MATCH(CONCATENATE($J1614,N$6),'Model Performance Data'!$O$6:$DY$6,0)),'Model Performance Data'!$B$8:$B$56,$C1614,'Model Performance Data'!$C$8:$C$56,$D1614)),"-",SUMIFS(INDEX('Model Performance Data'!$O$8:$DY$56,0,MATCH(CONCATENATE($J1614,N$6),'Model Performance Data'!$O$6:$DY$6,0)),'Model Performance Data'!$B$8:$B$56,$C1614,'Model Performance Data'!$C$8:$C$56,$D1614))</f>
        <v>0</v>
      </c>
      <c r="O1614" s="255">
        <f>IF(ISNA(SUMIFS(INDEX('Model Performance Data'!$O$8:$DY$56,0,MATCH(CONCATENATE($J1614,O$6),'Model Performance Data'!$O$6:$DY$6,0)),'Model Performance Data'!$B$8:$B$56,$C1614,'Model Performance Data'!$C$8:$C$56,$D1614)),"-",SUMIFS(INDEX('Model Performance Data'!$O$8:$DY$56,0,MATCH(CONCATENATE($J1614,O$6),'Model Performance Data'!$O$6:$DY$6,0)),'Model Performance Data'!$B$8:$B$56,$C1614,'Model Performance Data'!$C$8:$C$56,$D1614))</f>
        <v>0</v>
      </c>
    </row>
    <row r="1615" spans="2:15" x14ac:dyDescent="0.35">
      <c r="B1615" s="37" t="s">
        <v>80</v>
      </c>
      <c r="C1615" s="38" t="str">
        <f>IF(ISBLANK('Model Performance Data'!$B$72),"-",'Model Performance Data'!$B$72)</f>
        <v>-</v>
      </c>
      <c r="D1615" s="38" t="str">
        <f>IF(ISBLANK('Model Performance Data'!$C$72),"-",'Model Performance Data'!$C$72)</f>
        <v>-</v>
      </c>
      <c r="E1615" s="38" t="str">
        <f>IF(ISBLANK('Model Performance Data'!$D$72),"-",'Model Performance Data'!$D$72)</f>
        <v>-</v>
      </c>
      <c r="F1615" s="38" t="str">
        <f>IF(ISBLANK('Model Performance Data'!$E$72),"-",'Model Performance Data'!$E$72)</f>
        <v>-</v>
      </c>
      <c r="G1615" s="38" t="str">
        <f>IF(ISBLANK('Model Performance Data'!$F$72),"-",'Model Performance Data'!$F$72)</f>
        <v>-</v>
      </c>
      <c r="H1615" s="253">
        <v>2</v>
      </c>
      <c r="I1615" s="253">
        <v>2</v>
      </c>
      <c r="J1615" s="37" t="str">
        <f t="shared" si="72"/>
        <v>22</v>
      </c>
      <c r="K1615" s="38" t="str">
        <f>IF(ISBLANK('Model Performance Data'!$L$72),"-",'Model Performance Data'!$L$72)</f>
        <v>-</v>
      </c>
      <c r="L1615" s="38" t="str">
        <f>IF(ISBLANK('Model Performance Data'!$K$72),"-",'Model Performance Data'!$K$72)</f>
        <v>-</v>
      </c>
      <c r="M1615" s="254">
        <f>IF(ISNA(SUMIFS(INDEX('Model Performance Data'!$O$8:$DY$56,0,MATCH(CONCATENATE($J1615,M$6),'Model Performance Data'!$O$6:$DY$6,0)),'Model Performance Data'!$B$8:$B$56,$C1615,'Model Performance Data'!$C$8:$C$56,$D1615)),"-",SUMIFS(INDEX('Model Performance Data'!$O$8:$DY$56,0,MATCH(CONCATENATE($J1615,M$6),'Model Performance Data'!$O$6:$DY$6,0)),'Model Performance Data'!$B$8:$B$56,$C1615,'Model Performance Data'!$C$8:$C$56,$D1615))</f>
        <v>0</v>
      </c>
      <c r="N1615" s="254">
        <f>IF(ISNA(SUMIFS(INDEX('Model Performance Data'!$O$8:$DY$56,0,MATCH(CONCATENATE($J1615,N$6),'Model Performance Data'!$O$6:$DY$6,0)),'Model Performance Data'!$B$8:$B$56,$C1615,'Model Performance Data'!$C$8:$C$56,$D1615)),"-",SUMIFS(INDEX('Model Performance Data'!$O$8:$DY$56,0,MATCH(CONCATENATE($J1615,N$6),'Model Performance Data'!$O$6:$DY$6,0)),'Model Performance Data'!$B$8:$B$56,$C1615,'Model Performance Data'!$C$8:$C$56,$D1615))</f>
        <v>0</v>
      </c>
      <c r="O1615" s="255">
        <f>IF(ISNA(SUMIFS(INDEX('Model Performance Data'!$O$8:$DY$56,0,MATCH(CONCATENATE($J1615,O$6),'Model Performance Data'!$O$6:$DY$6,0)),'Model Performance Data'!$B$8:$B$56,$C1615,'Model Performance Data'!$C$8:$C$56,$D1615)),"-",SUMIFS(INDEX('Model Performance Data'!$O$8:$DY$56,0,MATCH(CONCATENATE($J1615,O$6),'Model Performance Data'!$O$6:$DY$6,0)),'Model Performance Data'!$B$8:$B$56,$C1615,'Model Performance Data'!$C$8:$C$56,$D1615))</f>
        <v>0</v>
      </c>
    </row>
    <row r="1616" spans="2:15" x14ac:dyDescent="0.35">
      <c r="B1616" s="37" t="s">
        <v>80</v>
      </c>
      <c r="C1616" s="38" t="str">
        <f>IF(ISBLANK('Model Performance Data'!$B$72),"-",'Model Performance Data'!$B$72)</f>
        <v>-</v>
      </c>
      <c r="D1616" s="38" t="str">
        <f>IF(ISBLANK('Model Performance Data'!$C$72),"-",'Model Performance Data'!$C$72)</f>
        <v>-</v>
      </c>
      <c r="E1616" s="38" t="str">
        <f>IF(ISBLANK('Model Performance Data'!$D$72),"-",'Model Performance Data'!$D$72)</f>
        <v>-</v>
      </c>
      <c r="F1616" s="38" t="str">
        <f>IF(ISBLANK('Model Performance Data'!$E$72),"-",'Model Performance Data'!$E$72)</f>
        <v>-</v>
      </c>
      <c r="G1616" s="38" t="str">
        <f>IF(ISBLANK('Model Performance Data'!$F$72),"-",'Model Performance Data'!$F$72)</f>
        <v>-</v>
      </c>
      <c r="H1616" s="253">
        <v>2</v>
      </c>
      <c r="I1616" s="253">
        <v>3</v>
      </c>
      <c r="J1616" s="37" t="str">
        <f t="shared" si="72"/>
        <v>23</v>
      </c>
      <c r="K1616" s="38" t="str">
        <f>IF(ISBLANK('Model Performance Data'!$L$72),"-",'Model Performance Data'!$L$72)</f>
        <v>-</v>
      </c>
      <c r="L1616" s="38" t="str">
        <f>IF(ISBLANK('Model Performance Data'!$K$72),"-",'Model Performance Data'!$K$72)</f>
        <v>-</v>
      </c>
      <c r="M1616" s="254">
        <f>IF(ISNA(SUMIFS(INDEX('Model Performance Data'!$O$8:$DY$56,0,MATCH(CONCATENATE($J1616,M$6),'Model Performance Data'!$O$6:$DY$6,0)),'Model Performance Data'!$B$8:$B$56,$C1616,'Model Performance Data'!$C$8:$C$56,$D1616)),"-",SUMIFS(INDEX('Model Performance Data'!$O$8:$DY$56,0,MATCH(CONCATENATE($J1616,M$6),'Model Performance Data'!$O$6:$DY$6,0)),'Model Performance Data'!$B$8:$B$56,$C1616,'Model Performance Data'!$C$8:$C$56,$D1616))</f>
        <v>0</v>
      </c>
      <c r="N1616" s="254">
        <f>IF(ISNA(SUMIFS(INDEX('Model Performance Data'!$O$8:$DY$56,0,MATCH(CONCATENATE($J1616,N$6),'Model Performance Data'!$O$6:$DY$6,0)),'Model Performance Data'!$B$8:$B$56,$C1616,'Model Performance Data'!$C$8:$C$56,$D1616)),"-",SUMIFS(INDEX('Model Performance Data'!$O$8:$DY$56,0,MATCH(CONCATENATE($J1616,N$6),'Model Performance Data'!$O$6:$DY$6,0)),'Model Performance Data'!$B$8:$B$56,$C1616,'Model Performance Data'!$C$8:$C$56,$D1616))</f>
        <v>0</v>
      </c>
      <c r="O1616" s="255">
        <f>IF(ISNA(SUMIFS(INDEX('Model Performance Data'!$O$8:$DY$56,0,MATCH(CONCATENATE($J1616,O$6),'Model Performance Data'!$O$6:$DY$6,0)),'Model Performance Data'!$B$8:$B$56,$C1616,'Model Performance Data'!$C$8:$C$56,$D1616)),"-",SUMIFS(INDEX('Model Performance Data'!$O$8:$DY$56,0,MATCH(CONCATENATE($J1616,O$6),'Model Performance Data'!$O$6:$DY$6,0)),'Model Performance Data'!$B$8:$B$56,$C1616,'Model Performance Data'!$C$8:$C$56,$D1616))</f>
        <v>0</v>
      </c>
    </row>
    <row r="1617" spans="2:15" x14ac:dyDescent="0.35">
      <c r="B1617" s="37" t="s">
        <v>80</v>
      </c>
      <c r="C1617" s="38" t="str">
        <f>IF(ISBLANK('Model Performance Data'!$B$72),"-",'Model Performance Data'!$B$72)</f>
        <v>-</v>
      </c>
      <c r="D1617" s="38" t="str">
        <f>IF(ISBLANK('Model Performance Data'!$C$72),"-",'Model Performance Data'!$C$72)</f>
        <v>-</v>
      </c>
      <c r="E1617" s="38" t="str">
        <f>IF(ISBLANK('Model Performance Data'!$D$72),"-",'Model Performance Data'!$D$72)</f>
        <v>-</v>
      </c>
      <c r="F1617" s="38" t="str">
        <f>IF(ISBLANK('Model Performance Data'!$E$72),"-",'Model Performance Data'!$E$72)</f>
        <v>-</v>
      </c>
      <c r="G1617" s="38" t="str">
        <f>IF(ISBLANK('Model Performance Data'!$F$72),"-",'Model Performance Data'!$F$72)</f>
        <v>-</v>
      </c>
      <c r="H1617" s="253">
        <v>2</v>
      </c>
      <c r="I1617" s="253">
        <v>4</v>
      </c>
      <c r="J1617" s="37" t="str">
        <f t="shared" si="72"/>
        <v>24</v>
      </c>
      <c r="K1617" s="38" t="str">
        <f>IF(ISBLANK('Model Performance Data'!$L$72),"-",'Model Performance Data'!$L$72)</f>
        <v>-</v>
      </c>
      <c r="L1617" s="38" t="str">
        <f>IF(ISBLANK('Model Performance Data'!$K$72),"-",'Model Performance Data'!$K$72)</f>
        <v>-</v>
      </c>
      <c r="M1617" s="254">
        <f>IF(ISNA(SUMIFS(INDEX('Model Performance Data'!$O$8:$DY$56,0,MATCH(CONCATENATE($J1617,M$6),'Model Performance Data'!$O$6:$DY$6,0)),'Model Performance Data'!$B$8:$B$56,$C1617,'Model Performance Data'!$C$8:$C$56,$D1617)),"-",SUMIFS(INDEX('Model Performance Data'!$O$8:$DY$56,0,MATCH(CONCATENATE($J1617,M$6),'Model Performance Data'!$O$6:$DY$6,0)),'Model Performance Data'!$B$8:$B$56,$C1617,'Model Performance Data'!$C$8:$C$56,$D1617))</f>
        <v>0</v>
      </c>
      <c r="N1617" s="254">
        <f>IF(ISNA(SUMIFS(INDEX('Model Performance Data'!$O$8:$DY$56,0,MATCH(CONCATENATE($J1617,N$6),'Model Performance Data'!$O$6:$DY$6,0)),'Model Performance Data'!$B$8:$B$56,$C1617,'Model Performance Data'!$C$8:$C$56,$D1617)),"-",SUMIFS(INDEX('Model Performance Data'!$O$8:$DY$56,0,MATCH(CONCATENATE($J1617,N$6),'Model Performance Data'!$O$6:$DY$6,0)),'Model Performance Data'!$B$8:$B$56,$C1617,'Model Performance Data'!$C$8:$C$56,$D1617))</f>
        <v>0</v>
      </c>
      <c r="O1617" s="255">
        <f>IF(ISNA(SUMIFS(INDEX('Model Performance Data'!$O$8:$DY$56,0,MATCH(CONCATENATE($J1617,O$6),'Model Performance Data'!$O$6:$DY$6,0)),'Model Performance Data'!$B$8:$B$56,$C1617,'Model Performance Data'!$C$8:$C$56,$D1617)),"-",SUMIFS(INDEX('Model Performance Data'!$O$8:$DY$56,0,MATCH(CONCATENATE($J1617,O$6),'Model Performance Data'!$O$6:$DY$6,0)),'Model Performance Data'!$B$8:$B$56,$C1617,'Model Performance Data'!$C$8:$C$56,$D1617))</f>
        <v>0</v>
      </c>
    </row>
    <row r="1618" spans="2:15" x14ac:dyDescent="0.35">
      <c r="B1618" s="37" t="s">
        <v>80</v>
      </c>
      <c r="C1618" s="38" t="str">
        <f>IF(ISBLANK('Model Performance Data'!$B$72),"-",'Model Performance Data'!$B$72)</f>
        <v>-</v>
      </c>
      <c r="D1618" s="38" t="str">
        <f>IF(ISBLANK('Model Performance Data'!$C$72),"-",'Model Performance Data'!$C$72)</f>
        <v>-</v>
      </c>
      <c r="E1618" s="38" t="str">
        <f>IF(ISBLANK('Model Performance Data'!$D$72),"-",'Model Performance Data'!$D$72)</f>
        <v>-</v>
      </c>
      <c r="F1618" s="38" t="str">
        <f>IF(ISBLANK('Model Performance Data'!$E$72),"-",'Model Performance Data'!$E$72)</f>
        <v>-</v>
      </c>
      <c r="G1618" s="38" t="str">
        <f>IF(ISBLANK('Model Performance Data'!$F$72),"-",'Model Performance Data'!$F$72)</f>
        <v>-</v>
      </c>
      <c r="H1618" s="253">
        <v>2</v>
      </c>
      <c r="I1618" s="253">
        <v>5</v>
      </c>
      <c r="J1618" s="37" t="str">
        <f t="shared" si="72"/>
        <v>25</v>
      </c>
      <c r="K1618" s="38" t="str">
        <f>IF(ISBLANK('Model Performance Data'!$L$72),"-",'Model Performance Data'!$L$72)</f>
        <v>-</v>
      </c>
      <c r="L1618" s="38" t="str">
        <f>IF(ISBLANK('Model Performance Data'!$K$72),"-",'Model Performance Data'!$K$72)</f>
        <v>-</v>
      </c>
      <c r="M1618" s="254">
        <f>IF(ISNA(SUMIFS(INDEX('Model Performance Data'!$O$8:$DY$56,0,MATCH(CONCATENATE($J1618,M$6),'Model Performance Data'!$O$6:$DY$6,0)),'Model Performance Data'!$B$8:$B$56,$C1618,'Model Performance Data'!$C$8:$C$56,$D1618)),"-",SUMIFS(INDEX('Model Performance Data'!$O$8:$DY$56,0,MATCH(CONCATENATE($J1618,M$6),'Model Performance Data'!$O$6:$DY$6,0)),'Model Performance Data'!$B$8:$B$56,$C1618,'Model Performance Data'!$C$8:$C$56,$D1618))</f>
        <v>0</v>
      </c>
      <c r="N1618" s="254">
        <f>IF(ISNA(SUMIFS(INDEX('Model Performance Data'!$O$8:$DY$56,0,MATCH(CONCATENATE($J1618,N$6),'Model Performance Data'!$O$6:$DY$6,0)),'Model Performance Data'!$B$8:$B$56,$C1618,'Model Performance Data'!$C$8:$C$56,$D1618)),"-",SUMIFS(INDEX('Model Performance Data'!$O$8:$DY$56,0,MATCH(CONCATENATE($J1618,N$6),'Model Performance Data'!$O$6:$DY$6,0)),'Model Performance Data'!$B$8:$B$56,$C1618,'Model Performance Data'!$C$8:$C$56,$D1618))</f>
        <v>0</v>
      </c>
      <c r="O1618" s="255">
        <f>IF(ISNA(SUMIFS(INDEX('Model Performance Data'!$O$8:$DY$56,0,MATCH(CONCATENATE($J1618,O$6),'Model Performance Data'!$O$6:$DY$6,0)),'Model Performance Data'!$B$8:$B$56,$C1618,'Model Performance Data'!$C$8:$C$56,$D1618)),"-",SUMIFS(INDEX('Model Performance Data'!$O$8:$DY$56,0,MATCH(CONCATENATE($J1618,O$6),'Model Performance Data'!$O$6:$DY$6,0)),'Model Performance Data'!$B$8:$B$56,$C1618,'Model Performance Data'!$C$8:$C$56,$D1618))</f>
        <v>0</v>
      </c>
    </row>
    <row r="1619" spans="2:15" x14ac:dyDescent="0.35">
      <c r="B1619" s="37" t="s">
        <v>80</v>
      </c>
      <c r="C1619" s="38" t="str">
        <f>IF(ISBLANK('Model Performance Data'!$B$72),"-",'Model Performance Data'!$B$72)</f>
        <v>-</v>
      </c>
      <c r="D1619" s="38" t="str">
        <f>IF(ISBLANK('Model Performance Data'!$C$72),"-",'Model Performance Data'!$C$72)</f>
        <v>-</v>
      </c>
      <c r="E1619" s="38" t="str">
        <f>IF(ISBLANK('Model Performance Data'!$D$72),"-",'Model Performance Data'!$D$72)</f>
        <v>-</v>
      </c>
      <c r="F1619" s="38" t="str">
        <f>IF(ISBLANK('Model Performance Data'!$E$72),"-",'Model Performance Data'!$E$72)</f>
        <v>-</v>
      </c>
      <c r="G1619" s="38" t="str">
        <f>IF(ISBLANK('Model Performance Data'!$F$72),"-",'Model Performance Data'!$F$72)</f>
        <v>-</v>
      </c>
      <c r="H1619" s="253">
        <v>2</v>
      </c>
      <c r="I1619" s="253" t="s">
        <v>65</v>
      </c>
      <c r="J1619" s="37" t="str">
        <f t="shared" si="72"/>
        <v>2Goal</v>
      </c>
      <c r="K1619" s="38" t="str">
        <f>IF(ISBLANK('Model Performance Data'!$L$72),"-",'Model Performance Data'!$L$72)</f>
        <v>-</v>
      </c>
      <c r="L1619" s="38" t="str">
        <f>IF(ISBLANK('Model Performance Data'!$K$72),"-",'Model Performance Data'!$K$72)</f>
        <v>-</v>
      </c>
      <c r="M1619" s="254" t="str">
        <f>IF(ISNA(SUMIFS(INDEX('Model Performance Data'!$O$8:$DY$56,0,MATCH(CONCATENATE($J1619,M$6),'Model Performance Data'!$O$6:$DY$6,0)),'Model Performance Data'!$B$8:$B$56,$C1619,'Model Performance Data'!$C$8:$C$56,$D1619)),"-",SUMIFS(INDEX('Model Performance Data'!$O$8:$DY$56,0,MATCH(CONCATENATE($J1619,M$6),'Model Performance Data'!$O$6:$DY$6,0)),'Model Performance Data'!$B$8:$B$56,$C1619,'Model Performance Data'!$C$8:$C$56,$D1619))</f>
        <v>-</v>
      </c>
      <c r="N1619" s="254" t="str">
        <f>IF(ISNA(SUMIFS(INDEX('Model Performance Data'!$O$8:$DY$56,0,MATCH(CONCATENATE($J1619,N$6),'Model Performance Data'!$O$6:$DY$6,0)),'Model Performance Data'!$B$8:$B$56,$C1619,'Model Performance Data'!$C$8:$C$56,$D1619)),"-",SUMIFS(INDEX('Model Performance Data'!$O$8:$DY$56,0,MATCH(CONCATENATE($J1619,N$6),'Model Performance Data'!$O$6:$DY$6,0)),'Model Performance Data'!$B$8:$B$56,$C1619,'Model Performance Data'!$C$8:$C$56,$D1619))</f>
        <v>-</v>
      </c>
      <c r="O1619" s="255">
        <f>IF(ISNA(SUMIFS(INDEX('Model Performance Data'!$O$8:$DY$56,0,MATCH(CONCATENATE($J1619,O$6),'Model Performance Data'!$O$6:$DY$6,0)),'Model Performance Data'!$B$8:$B$56,$C1619,'Model Performance Data'!$C$8:$C$56,$D1619)),"-",SUMIFS(INDEX('Model Performance Data'!$O$8:$DY$56,0,MATCH(CONCATENATE($J1619,O$6),'Model Performance Data'!$O$6:$DY$6,0)),'Model Performance Data'!$B$8:$B$56,$C1619,'Model Performance Data'!$C$8:$C$56,$D1619))</f>
        <v>0</v>
      </c>
    </row>
    <row r="1620" spans="2:15" x14ac:dyDescent="0.35">
      <c r="B1620" s="37" t="s">
        <v>80</v>
      </c>
      <c r="C1620" s="38" t="str">
        <f>IF(ISBLANK('Model Performance Data'!$B$72),"-",'Model Performance Data'!$B$72)</f>
        <v>-</v>
      </c>
      <c r="D1620" s="38" t="str">
        <f>IF(ISBLANK('Model Performance Data'!$C$72),"-",'Model Performance Data'!$C$72)</f>
        <v>-</v>
      </c>
      <c r="E1620" s="38" t="str">
        <f>IF(ISBLANK('Model Performance Data'!$D$72),"-",'Model Performance Data'!$D$72)</f>
        <v>-</v>
      </c>
      <c r="F1620" s="38" t="str">
        <f>IF(ISBLANK('Model Performance Data'!$E$72),"-",'Model Performance Data'!$E$72)</f>
        <v>-</v>
      </c>
      <c r="G1620" s="38" t="str">
        <f>IF(ISBLANK('Model Performance Data'!$F$72),"-",'Model Performance Data'!$F$72)</f>
        <v>-</v>
      </c>
      <c r="H1620" s="253">
        <v>3</v>
      </c>
      <c r="I1620" s="253">
        <v>1</v>
      </c>
      <c r="J1620" s="37" t="str">
        <f t="shared" si="72"/>
        <v>31</v>
      </c>
      <c r="K1620" s="38" t="str">
        <f>IF(ISBLANK('Model Performance Data'!$L$72),"-",'Model Performance Data'!$L$72)</f>
        <v>-</v>
      </c>
      <c r="L1620" s="38" t="str">
        <f>IF(ISBLANK('Model Performance Data'!$K$72),"-",'Model Performance Data'!$K$72)</f>
        <v>-</v>
      </c>
      <c r="M1620" s="254">
        <f>IF(ISNA(SUMIFS(INDEX('Model Performance Data'!$O$8:$DY$56,0,MATCH(CONCATENATE($J1620,M$6),'Model Performance Data'!$O$6:$DY$6,0)),'Model Performance Data'!$B$8:$B$56,$C1620,'Model Performance Data'!$C$8:$C$56,$D1620)),"-",SUMIFS(INDEX('Model Performance Data'!$O$8:$DY$56,0,MATCH(CONCATENATE($J1620,M$6),'Model Performance Data'!$O$6:$DY$6,0)),'Model Performance Data'!$B$8:$B$56,$C1620,'Model Performance Data'!$C$8:$C$56,$D1620))</f>
        <v>0</v>
      </c>
      <c r="N1620" s="254">
        <f>IF(ISNA(SUMIFS(INDEX('Model Performance Data'!$O$8:$DY$56,0,MATCH(CONCATENATE($J1620,N$6),'Model Performance Data'!$O$6:$DY$6,0)),'Model Performance Data'!$B$8:$B$56,$C1620,'Model Performance Data'!$C$8:$C$56,$D1620)),"-",SUMIFS(INDEX('Model Performance Data'!$O$8:$DY$56,0,MATCH(CONCATENATE($J1620,N$6),'Model Performance Data'!$O$6:$DY$6,0)),'Model Performance Data'!$B$8:$B$56,$C1620,'Model Performance Data'!$C$8:$C$56,$D1620))</f>
        <v>0</v>
      </c>
      <c r="O1620" s="255">
        <f>IF(ISNA(SUMIFS(INDEX('Model Performance Data'!$O$8:$DY$56,0,MATCH(CONCATENATE($J1620,O$6),'Model Performance Data'!$O$6:$DY$6,0)),'Model Performance Data'!$B$8:$B$56,$C1620,'Model Performance Data'!$C$8:$C$56,$D1620)),"-",SUMIFS(INDEX('Model Performance Data'!$O$8:$DY$56,0,MATCH(CONCATENATE($J1620,O$6),'Model Performance Data'!$O$6:$DY$6,0)),'Model Performance Data'!$B$8:$B$56,$C1620,'Model Performance Data'!$C$8:$C$56,$D1620))</f>
        <v>0</v>
      </c>
    </row>
    <row r="1621" spans="2:15" x14ac:dyDescent="0.35">
      <c r="B1621" s="37" t="s">
        <v>80</v>
      </c>
      <c r="C1621" s="38" t="str">
        <f>IF(ISBLANK('Model Performance Data'!$B$72),"-",'Model Performance Data'!$B$72)</f>
        <v>-</v>
      </c>
      <c r="D1621" s="38" t="str">
        <f>IF(ISBLANK('Model Performance Data'!$C$72),"-",'Model Performance Data'!$C$72)</f>
        <v>-</v>
      </c>
      <c r="E1621" s="38" t="str">
        <f>IF(ISBLANK('Model Performance Data'!$D$72),"-",'Model Performance Data'!$D$72)</f>
        <v>-</v>
      </c>
      <c r="F1621" s="38" t="str">
        <f>IF(ISBLANK('Model Performance Data'!$E$72),"-",'Model Performance Data'!$E$72)</f>
        <v>-</v>
      </c>
      <c r="G1621" s="38" t="str">
        <f>IF(ISBLANK('Model Performance Data'!$F$72),"-",'Model Performance Data'!$F$72)</f>
        <v>-</v>
      </c>
      <c r="H1621" s="253">
        <v>3</v>
      </c>
      <c r="I1621" s="253">
        <v>2</v>
      </c>
      <c r="J1621" s="37" t="str">
        <f t="shared" si="72"/>
        <v>32</v>
      </c>
      <c r="K1621" s="38" t="str">
        <f>IF(ISBLANK('Model Performance Data'!$L$72),"-",'Model Performance Data'!$L$72)</f>
        <v>-</v>
      </c>
      <c r="L1621" s="38" t="str">
        <f>IF(ISBLANK('Model Performance Data'!$K$72),"-",'Model Performance Data'!$K$72)</f>
        <v>-</v>
      </c>
      <c r="M1621" s="254">
        <f>IF(ISNA(SUMIFS(INDEX('Model Performance Data'!$O$8:$DY$56,0,MATCH(CONCATENATE($J1621,M$6),'Model Performance Data'!$O$6:$DY$6,0)),'Model Performance Data'!$B$8:$B$56,$C1621,'Model Performance Data'!$C$8:$C$56,$D1621)),"-",SUMIFS(INDEX('Model Performance Data'!$O$8:$DY$56,0,MATCH(CONCATENATE($J1621,M$6),'Model Performance Data'!$O$6:$DY$6,0)),'Model Performance Data'!$B$8:$B$56,$C1621,'Model Performance Data'!$C$8:$C$56,$D1621))</f>
        <v>0</v>
      </c>
      <c r="N1621" s="254">
        <f>IF(ISNA(SUMIFS(INDEX('Model Performance Data'!$O$8:$DY$56,0,MATCH(CONCATENATE($J1621,N$6),'Model Performance Data'!$O$6:$DY$6,0)),'Model Performance Data'!$B$8:$B$56,$C1621,'Model Performance Data'!$C$8:$C$56,$D1621)),"-",SUMIFS(INDEX('Model Performance Data'!$O$8:$DY$56,0,MATCH(CONCATENATE($J1621,N$6),'Model Performance Data'!$O$6:$DY$6,0)),'Model Performance Data'!$B$8:$B$56,$C1621,'Model Performance Data'!$C$8:$C$56,$D1621))</f>
        <v>0</v>
      </c>
      <c r="O1621" s="255">
        <f>IF(ISNA(SUMIFS(INDEX('Model Performance Data'!$O$8:$DY$56,0,MATCH(CONCATENATE($J1621,O$6),'Model Performance Data'!$O$6:$DY$6,0)),'Model Performance Data'!$B$8:$B$56,$C1621,'Model Performance Data'!$C$8:$C$56,$D1621)),"-",SUMIFS(INDEX('Model Performance Data'!$O$8:$DY$56,0,MATCH(CONCATENATE($J1621,O$6),'Model Performance Data'!$O$6:$DY$6,0)),'Model Performance Data'!$B$8:$B$56,$C1621,'Model Performance Data'!$C$8:$C$56,$D1621))</f>
        <v>0</v>
      </c>
    </row>
    <row r="1622" spans="2:15" x14ac:dyDescent="0.35">
      <c r="B1622" s="37" t="s">
        <v>80</v>
      </c>
      <c r="C1622" s="38" t="str">
        <f>IF(ISBLANK('Model Performance Data'!$B$72),"-",'Model Performance Data'!$B$72)</f>
        <v>-</v>
      </c>
      <c r="D1622" s="38" t="str">
        <f>IF(ISBLANK('Model Performance Data'!$C$72),"-",'Model Performance Data'!$C$72)</f>
        <v>-</v>
      </c>
      <c r="E1622" s="38" t="str">
        <f>IF(ISBLANK('Model Performance Data'!$D$72),"-",'Model Performance Data'!$D$72)</f>
        <v>-</v>
      </c>
      <c r="F1622" s="38" t="str">
        <f>IF(ISBLANK('Model Performance Data'!$E$72),"-",'Model Performance Data'!$E$72)</f>
        <v>-</v>
      </c>
      <c r="G1622" s="38" t="str">
        <f>IF(ISBLANK('Model Performance Data'!$F$72),"-",'Model Performance Data'!$F$72)</f>
        <v>-</v>
      </c>
      <c r="H1622" s="253">
        <v>3</v>
      </c>
      <c r="I1622" s="253">
        <v>3</v>
      </c>
      <c r="J1622" s="37" t="str">
        <f t="shared" si="72"/>
        <v>33</v>
      </c>
      <c r="K1622" s="38" t="str">
        <f>IF(ISBLANK('Model Performance Data'!$L$72),"-",'Model Performance Data'!$L$72)</f>
        <v>-</v>
      </c>
      <c r="L1622" s="38" t="str">
        <f>IF(ISBLANK('Model Performance Data'!$K$72),"-",'Model Performance Data'!$K$72)</f>
        <v>-</v>
      </c>
      <c r="M1622" s="254">
        <f>IF(ISNA(SUMIFS(INDEX('Model Performance Data'!$O$8:$DY$56,0,MATCH(CONCATENATE($J1622,M$6),'Model Performance Data'!$O$6:$DY$6,0)),'Model Performance Data'!$B$8:$B$56,$C1622,'Model Performance Data'!$C$8:$C$56,$D1622)),"-",SUMIFS(INDEX('Model Performance Data'!$O$8:$DY$56,0,MATCH(CONCATENATE($J1622,M$6),'Model Performance Data'!$O$6:$DY$6,0)),'Model Performance Data'!$B$8:$B$56,$C1622,'Model Performance Data'!$C$8:$C$56,$D1622))</f>
        <v>0</v>
      </c>
      <c r="N1622" s="254">
        <f>IF(ISNA(SUMIFS(INDEX('Model Performance Data'!$O$8:$DY$56,0,MATCH(CONCATENATE($J1622,N$6),'Model Performance Data'!$O$6:$DY$6,0)),'Model Performance Data'!$B$8:$B$56,$C1622,'Model Performance Data'!$C$8:$C$56,$D1622)),"-",SUMIFS(INDEX('Model Performance Data'!$O$8:$DY$56,0,MATCH(CONCATENATE($J1622,N$6),'Model Performance Data'!$O$6:$DY$6,0)),'Model Performance Data'!$B$8:$B$56,$C1622,'Model Performance Data'!$C$8:$C$56,$D1622))</f>
        <v>0</v>
      </c>
      <c r="O1622" s="255">
        <f>IF(ISNA(SUMIFS(INDEX('Model Performance Data'!$O$8:$DY$56,0,MATCH(CONCATENATE($J1622,O$6),'Model Performance Data'!$O$6:$DY$6,0)),'Model Performance Data'!$B$8:$B$56,$C1622,'Model Performance Data'!$C$8:$C$56,$D1622)),"-",SUMIFS(INDEX('Model Performance Data'!$O$8:$DY$56,0,MATCH(CONCATENATE($J1622,O$6),'Model Performance Data'!$O$6:$DY$6,0)),'Model Performance Data'!$B$8:$B$56,$C1622,'Model Performance Data'!$C$8:$C$56,$D1622))</f>
        <v>0</v>
      </c>
    </row>
    <row r="1623" spans="2:15" x14ac:dyDescent="0.35">
      <c r="B1623" s="37" t="s">
        <v>80</v>
      </c>
      <c r="C1623" s="38" t="str">
        <f>IF(ISBLANK('Model Performance Data'!$B$72),"-",'Model Performance Data'!$B$72)</f>
        <v>-</v>
      </c>
      <c r="D1623" s="38" t="str">
        <f>IF(ISBLANK('Model Performance Data'!$C$72),"-",'Model Performance Data'!$C$72)</f>
        <v>-</v>
      </c>
      <c r="E1623" s="38" t="str">
        <f>IF(ISBLANK('Model Performance Data'!$D$72),"-",'Model Performance Data'!$D$72)</f>
        <v>-</v>
      </c>
      <c r="F1623" s="38" t="str">
        <f>IF(ISBLANK('Model Performance Data'!$E$72),"-",'Model Performance Data'!$E$72)</f>
        <v>-</v>
      </c>
      <c r="G1623" s="38" t="str">
        <f>IF(ISBLANK('Model Performance Data'!$F$72),"-",'Model Performance Data'!$F$72)</f>
        <v>-</v>
      </c>
      <c r="H1623" s="253">
        <v>3</v>
      </c>
      <c r="I1623" s="253">
        <v>4</v>
      </c>
      <c r="J1623" s="37" t="str">
        <f t="shared" si="72"/>
        <v>34</v>
      </c>
      <c r="K1623" s="38" t="str">
        <f>IF(ISBLANK('Model Performance Data'!$L$72),"-",'Model Performance Data'!$L$72)</f>
        <v>-</v>
      </c>
      <c r="L1623" s="38" t="str">
        <f>IF(ISBLANK('Model Performance Data'!$K$72),"-",'Model Performance Data'!$K$72)</f>
        <v>-</v>
      </c>
      <c r="M1623" s="254">
        <f>IF(ISNA(SUMIFS(INDEX('Model Performance Data'!$O$8:$DY$56,0,MATCH(CONCATENATE($J1623,M$6),'Model Performance Data'!$O$6:$DY$6,0)),'Model Performance Data'!$B$8:$B$56,$C1623,'Model Performance Data'!$C$8:$C$56,$D1623)),"-",SUMIFS(INDEX('Model Performance Data'!$O$8:$DY$56,0,MATCH(CONCATENATE($J1623,M$6),'Model Performance Data'!$O$6:$DY$6,0)),'Model Performance Data'!$B$8:$B$56,$C1623,'Model Performance Data'!$C$8:$C$56,$D1623))</f>
        <v>0</v>
      </c>
      <c r="N1623" s="254">
        <f>IF(ISNA(SUMIFS(INDEX('Model Performance Data'!$O$8:$DY$56,0,MATCH(CONCATENATE($J1623,N$6),'Model Performance Data'!$O$6:$DY$6,0)),'Model Performance Data'!$B$8:$B$56,$C1623,'Model Performance Data'!$C$8:$C$56,$D1623)),"-",SUMIFS(INDEX('Model Performance Data'!$O$8:$DY$56,0,MATCH(CONCATENATE($J1623,N$6),'Model Performance Data'!$O$6:$DY$6,0)),'Model Performance Data'!$B$8:$B$56,$C1623,'Model Performance Data'!$C$8:$C$56,$D1623))</f>
        <v>0</v>
      </c>
      <c r="O1623" s="255">
        <f>IF(ISNA(SUMIFS(INDEX('Model Performance Data'!$O$8:$DY$56,0,MATCH(CONCATENATE($J1623,O$6),'Model Performance Data'!$O$6:$DY$6,0)),'Model Performance Data'!$B$8:$B$56,$C1623,'Model Performance Data'!$C$8:$C$56,$D1623)),"-",SUMIFS(INDEX('Model Performance Data'!$O$8:$DY$56,0,MATCH(CONCATENATE($J1623,O$6),'Model Performance Data'!$O$6:$DY$6,0)),'Model Performance Data'!$B$8:$B$56,$C1623,'Model Performance Data'!$C$8:$C$56,$D1623))</f>
        <v>0</v>
      </c>
    </row>
    <row r="1624" spans="2:15" x14ac:dyDescent="0.35">
      <c r="B1624" s="37" t="s">
        <v>80</v>
      </c>
      <c r="C1624" s="38" t="str">
        <f>IF(ISBLANK('Model Performance Data'!$B$72),"-",'Model Performance Data'!$B$72)</f>
        <v>-</v>
      </c>
      <c r="D1624" s="38" t="str">
        <f>IF(ISBLANK('Model Performance Data'!$C$72),"-",'Model Performance Data'!$C$72)</f>
        <v>-</v>
      </c>
      <c r="E1624" s="38" t="str">
        <f>IF(ISBLANK('Model Performance Data'!$D$72),"-",'Model Performance Data'!$D$72)</f>
        <v>-</v>
      </c>
      <c r="F1624" s="38" t="str">
        <f>IF(ISBLANK('Model Performance Data'!$E$72),"-",'Model Performance Data'!$E$72)</f>
        <v>-</v>
      </c>
      <c r="G1624" s="38" t="str">
        <f>IF(ISBLANK('Model Performance Data'!$F$72),"-",'Model Performance Data'!$F$72)</f>
        <v>-</v>
      </c>
      <c r="H1624" s="253">
        <v>3</v>
      </c>
      <c r="I1624" s="253">
        <v>5</v>
      </c>
      <c r="J1624" s="37" t="str">
        <f t="shared" si="72"/>
        <v>35</v>
      </c>
      <c r="K1624" s="38" t="str">
        <f>IF(ISBLANK('Model Performance Data'!$L$72),"-",'Model Performance Data'!$L$72)</f>
        <v>-</v>
      </c>
      <c r="L1624" s="38" t="str">
        <f>IF(ISBLANK('Model Performance Data'!$K$72),"-",'Model Performance Data'!$K$72)</f>
        <v>-</v>
      </c>
      <c r="M1624" s="254">
        <f>IF(ISNA(SUMIFS(INDEX('Model Performance Data'!$O$8:$DY$56,0,MATCH(CONCATENATE($J1624,M$6),'Model Performance Data'!$O$6:$DY$6,0)),'Model Performance Data'!$B$8:$B$56,$C1624,'Model Performance Data'!$C$8:$C$56,$D1624)),"-",SUMIFS(INDEX('Model Performance Data'!$O$8:$DY$56,0,MATCH(CONCATENATE($J1624,M$6),'Model Performance Data'!$O$6:$DY$6,0)),'Model Performance Data'!$B$8:$B$56,$C1624,'Model Performance Data'!$C$8:$C$56,$D1624))</f>
        <v>0</v>
      </c>
      <c r="N1624" s="254">
        <f>IF(ISNA(SUMIFS(INDEX('Model Performance Data'!$O$8:$DY$56,0,MATCH(CONCATENATE($J1624,N$6),'Model Performance Data'!$O$6:$DY$6,0)),'Model Performance Data'!$B$8:$B$56,$C1624,'Model Performance Data'!$C$8:$C$56,$D1624)),"-",SUMIFS(INDEX('Model Performance Data'!$O$8:$DY$56,0,MATCH(CONCATENATE($J1624,N$6),'Model Performance Data'!$O$6:$DY$6,0)),'Model Performance Data'!$B$8:$B$56,$C1624,'Model Performance Data'!$C$8:$C$56,$D1624))</f>
        <v>0</v>
      </c>
      <c r="O1624" s="255">
        <f>IF(ISNA(SUMIFS(INDEX('Model Performance Data'!$O$8:$DY$56,0,MATCH(CONCATENATE($J1624,O$6),'Model Performance Data'!$O$6:$DY$6,0)),'Model Performance Data'!$B$8:$B$56,$C1624,'Model Performance Data'!$C$8:$C$56,$D1624)),"-",SUMIFS(INDEX('Model Performance Data'!$O$8:$DY$56,0,MATCH(CONCATENATE($J1624,O$6),'Model Performance Data'!$O$6:$DY$6,0)),'Model Performance Data'!$B$8:$B$56,$C1624,'Model Performance Data'!$C$8:$C$56,$D1624))</f>
        <v>0</v>
      </c>
    </row>
    <row r="1625" spans="2:15" x14ac:dyDescent="0.35">
      <c r="B1625" s="37" t="s">
        <v>80</v>
      </c>
      <c r="C1625" s="38" t="str">
        <f>IF(ISBLANK('Model Performance Data'!$B$72),"-",'Model Performance Data'!$B$72)</f>
        <v>-</v>
      </c>
      <c r="D1625" s="38" t="str">
        <f>IF(ISBLANK('Model Performance Data'!$C$72),"-",'Model Performance Data'!$C$72)</f>
        <v>-</v>
      </c>
      <c r="E1625" s="38" t="str">
        <f>IF(ISBLANK('Model Performance Data'!$D$72),"-",'Model Performance Data'!$D$72)</f>
        <v>-</v>
      </c>
      <c r="F1625" s="38" t="str">
        <f>IF(ISBLANK('Model Performance Data'!$E$72),"-",'Model Performance Data'!$E$72)</f>
        <v>-</v>
      </c>
      <c r="G1625" s="38" t="str">
        <f>IF(ISBLANK('Model Performance Data'!$F$72),"-",'Model Performance Data'!$F$72)</f>
        <v>-</v>
      </c>
      <c r="H1625" s="253">
        <v>3</v>
      </c>
      <c r="I1625" s="253" t="s">
        <v>65</v>
      </c>
      <c r="J1625" s="37" t="str">
        <f t="shared" si="72"/>
        <v>3Goal</v>
      </c>
      <c r="K1625" s="38" t="str">
        <f>IF(ISBLANK('Model Performance Data'!$L$72),"-",'Model Performance Data'!$L$72)</f>
        <v>-</v>
      </c>
      <c r="L1625" s="38" t="str">
        <f>IF(ISBLANK('Model Performance Data'!$K$72),"-",'Model Performance Data'!$K$72)</f>
        <v>-</v>
      </c>
      <c r="M1625" s="254" t="str">
        <f>IF(ISNA(SUMIFS(INDEX('Model Performance Data'!$O$8:$DY$56,0,MATCH(CONCATENATE($J1625,M$6),'Model Performance Data'!$O$6:$DY$6,0)),'Model Performance Data'!$B$8:$B$56,$C1625,'Model Performance Data'!$C$8:$C$56,$D1625)),"-",SUMIFS(INDEX('Model Performance Data'!$O$8:$DY$56,0,MATCH(CONCATENATE($J1625,M$6),'Model Performance Data'!$O$6:$DY$6,0)),'Model Performance Data'!$B$8:$B$56,$C1625,'Model Performance Data'!$C$8:$C$56,$D1625))</f>
        <v>-</v>
      </c>
      <c r="N1625" s="254" t="str">
        <f>IF(ISNA(SUMIFS(INDEX('Model Performance Data'!$O$8:$DY$56,0,MATCH(CONCATENATE($J1625,N$6),'Model Performance Data'!$O$6:$DY$6,0)),'Model Performance Data'!$B$8:$B$56,$C1625,'Model Performance Data'!$C$8:$C$56,$D1625)),"-",SUMIFS(INDEX('Model Performance Data'!$O$8:$DY$56,0,MATCH(CONCATENATE($J1625,N$6),'Model Performance Data'!$O$6:$DY$6,0)),'Model Performance Data'!$B$8:$B$56,$C1625,'Model Performance Data'!$C$8:$C$56,$D1625))</f>
        <v>-</v>
      </c>
      <c r="O1625" s="255">
        <f>IF(ISNA(SUMIFS(INDEX('Model Performance Data'!$O$8:$DY$56,0,MATCH(CONCATENATE($J1625,O$6),'Model Performance Data'!$O$6:$DY$6,0)),'Model Performance Data'!$B$8:$B$56,$C1625,'Model Performance Data'!$C$8:$C$56,$D1625)),"-",SUMIFS(INDEX('Model Performance Data'!$O$8:$DY$56,0,MATCH(CONCATENATE($J1625,O$6),'Model Performance Data'!$O$6:$DY$6,0)),'Model Performance Data'!$B$8:$B$56,$C1625,'Model Performance Data'!$C$8:$C$56,$D1625))</f>
        <v>0</v>
      </c>
    </row>
    <row r="1626" spans="2:15" x14ac:dyDescent="0.35">
      <c r="B1626" s="37" t="s">
        <v>80</v>
      </c>
      <c r="C1626" s="38" t="str">
        <f>IF(ISBLANK('Model Performance Data'!$B$72),"-",'Model Performance Data'!$B$72)</f>
        <v>-</v>
      </c>
      <c r="D1626" s="38" t="str">
        <f>IF(ISBLANK('Model Performance Data'!$C$72),"-",'Model Performance Data'!$C$72)</f>
        <v>-</v>
      </c>
      <c r="E1626" s="38" t="str">
        <f>IF(ISBLANK('Model Performance Data'!$D$72),"-",'Model Performance Data'!$D$72)</f>
        <v>-</v>
      </c>
      <c r="F1626" s="38" t="str">
        <f>IF(ISBLANK('Model Performance Data'!$E$72),"-",'Model Performance Data'!$E$72)</f>
        <v>-</v>
      </c>
      <c r="G1626" s="38" t="str">
        <f>IF(ISBLANK('Model Performance Data'!$F$72),"-",'Model Performance Data'!$F$72)</f>
        <v>-</v>
      </c>
      <c r="H1626" s="253">
        <v>4</v>
      </c>
      <c r="I1626" s="253">
        <v>1</v>
      </c>
      <c r="J1626" s="37" t="str">
        <f t="shared" si="72"/>
        <v>41</v>
      </c>
      <c r="K1626" s="38" t="str">
        <f>IF(ISBLANK('Model Performance Data'!$L$72),"-",'Model Performance Data'!$L$72)</f>
        <v>-</v>
      </c>
      <c r="L1626" s="38" t="str">
        <f>IF(ISBLANK('Model Performance Data'!$K$72),"-",'Model Performance Data'!$K$72)</f>
        <v>-</v>
      </c>
      <c r="M1626" s="254">
        <f>IF(ISNA(SUMIFS(INDEX('Model Performance Data'!$O$8:$DY$56,0,MATCH(CONCATENATE($J1626,M$6),'Model Performance Data'!$O$6:$DY$6,0)),'Model Performance Data'!$B$8:$B$56,$C1626,'Model Performance Data'!$C$8:$C$56,$D1626)),"-",SUMIFS(INDEX('Model Performance Data'!$O$8:$DY$56,0,MATCH(CONCATENATE($J1626,M$6),'Model Performance Data'!$O$6:$DY$6,0)),'Model Performance Data'!$B$8:$B$56,$C1626,'Model Performance Data'!$C$8:$C$56,$D1626))</f>
        <v>0</v>
      </c>
      <c r="N1626" s="254">
        <f>IF(ISNA(SUMIFS(INDEX('Model Performance Data'!$O$8:$DY$56,0,MATCH(CONCATENATE($J1626,N$6),'Model Performance Data'!$O$6:$DY$6,0)),'Model Performance Data'!$B$8:$B$56,$C1626,'Model Performance Data'!$C$8:$C$56,$D1626)),"-",SUMIFS(INDEX('Model Performance Data'!$O$8:$DY$56,0,MATCH(CONCATENATE($J1626,N$6),'Model Performance Data'!$O$6:$DY$6,0)),'Model Performance Data'!$B$8:$B$56,$C1626,'Model Performance Data'!$C$8:$C$56,$D1626))</f>
        <v>0</v>
      </c>
      <c r="O1626" s="255">
        <f>IF(ISNA(SUMIFS(INDEX('Model Performance Data'!$O$8:$DY$56,0,MATCH(CONCATENATE($J1626,O$6),'Model Performance Data'!$O$6:$DY$6,0)),'Model Performance Data'!$B$8:$B$56,$C1626,'Model Performance Data'!$C$8:$C$56,$D1626)),"-",SUMIFS(INDEX('Model Performance Data'!$O$8:$DY$56,0,MATCH(CONCATENATE($J1626,O$6),'Model Performance Data'!$O$6:$DY$6,0)),'Model Performance Data'!$B$8:$B$56,$C1626,'Model Performance Data'!$C$8:$C$56,$D1626))</f>
        <v>0</v>
      </c>
    </row>
    <row r="1627" spans="2:15" x14ac:dyDescent="0.35">
      <c r="B1627" s="37" t="s">
        <v>80</v>
      </c>
      <c r="C1627" s="38" t="str">
        <f>IF(ISBLANK('Model Performance Data'!$B$72),"-",'Model Performance Data'!$B$72)</f>
        <v>-</v>
      </c>
      <c r="D1627" s="38" t="str">
        <f>IF(ISBLANK('Model Performance Data'!$C$72),"-",'Model Performance Data'!$C$72)</f>
        <v>-</v>
      </c>
      <c r="E1627" s="38" t="str">
        <f>IF(ISBLANK('Model Performance Data'!$D$72),"-",'Model Performance Data'!$D$72)</f>
        <v>-</v>
      </c>
      <c r="F1627" s="38" t="str">
        <f>IF(ISBLANK('Model Performance Data'!$E$72),"-",'Model Performance Data'!$E$72)</f>
        <v>-</v>
      </c>
      <c r="G1627" s="38" t="str">
        <f>IF(ISBLANK('Model Performance Data'!$F$72),"-",'Model Performance Data'!$F$72)</f>
        <v>-</v>
      </c>
      <c r="H1627" s="253">
        <v>4</v>
      </c>
      <c r="I1627" s="253">
        <v>2</v>
      </c>
      <c r="J1627" s="37" t="str">
        <f t="shared" si="72"/>
        <v>42</v>
      </c>
      <c r="K1627" s="38" t="str">
        <f>IF(ISBLANK('Model Performance Data'!$L$72),"-",'Model Performance Data'!$L$72)</f>
        <v>-</v>
      </c>
      <c r="L1627" s="38" t="str">
        <f>IF(ISBLANK('Model Performance Data'!$K$72),"-",'Model Performance Data'!$K$72)</f>
        <v>-</v>
      </c>
      <c r="M1627" s="254">
        <f>IF(ISNA(SUMIFS(INDEX('Model Performance Data'!$O$8:$DY$56,0,MATCH(CONCATENATE($J1627,M$6),'Model Performance Data'!$O$6:$DY$6,0)),'Model Performance Data'!$B$8:$B$56,$C1627,'Model Performance Data'!$C$8:$C$56,$D1627)),"-",SUMIFS(INDEX('Model Performance Data'!$O$8:$DY$56,0,MATCH(CONCATENATE($J1627,M$6),'Model Performance Data'!$O$6:$DY$6,0)),'Model Performance Data'!$B$8:$B$56,$C1627,'Model Performance Data'!$C$8:$C$56,$D1627))</f>
        <v>0</v>
      </c>
      <c r="N1627" s="254">
        <f>IF(ISNA(SUMIFS(INDEX('Model Performance Data'!$O$8:$DY$56,0,MATCH(CONCATENATE($J1627,N$6),'Model Performance Data'!$O$6:$DY$6,0)),'Model Performance Data'!$B$8:$B$56,$C1627,'Model Performance Data'!$C$8:$C$56,$D1627)),"-",SUMIFS(INDEX('Model Performance Data'!$O$8:$DY$56,0,MATCH(CONCATENATE($J1627,N$6),'Model Performance Data'!$O$6:$DY$6,0)),'Model Performance Data'!$B$8:$B$56,$C1627,'Model Performance Data'!$C$8:$C$56,$D1627))</f>
        <v>0</v>
      </c>
      <c r="O1627" s="255">
        <f>IF(ISNA(SUMIFS(INDEX('Model Performance Data'!$O$8:$DY$56,0,MATCH(CONCATENATE($J1627,O$6),'Model Performance Data'!$O$6:$DY$6,0)),'Model Performance Data'!$B$8:$B$56,$C1627,'Model Performance Data'!$C$8:$C$56,$D1627)),"-",SUMIFS(INDEX('Model Performance Data'!$O$8:$DY$56,0,MATCH(CONCATENATE($J1627,O$6),'Model Performance Data'!$O$6:$DY$6,0)),'Model Performance Data'!$B$8:$B$56,$C1627,'Model Performance Data'!$C$8:$C$56,$D1627))</f>
        <v>0</v>
      </c>
    </row>
    <row r="1628" spans="2:15" x14ac:dyDescent="0.35">
      <c r="B1628" s="37" t="s">
        <v>80</v>
      </c>
      <c r="C1628" s="38" t="str">
        <f>IF(ISBLANK('Model Performance Data'!$B$72),"-",'Model Performance Data'!$B$72)</f>
        <v>-</v>
      </c>
      <c r="D1628" s="38" t="str">
        <f>IF(ISBLANK('Model Performance Data'!$C$72),"-",'Model Performance Data'!$C$72)</f>
        <v>-</v>
      </c>
      <c r="E1628" s="38" t="str">
        <f>IF(ISBLANK('Model Performance Data'!$D$72),"-",'Model Performance Data'!$D$72)</f>
        <v>-</v>
      </c>
      <c r="F1628" s="38" t="str">
        <f>IF(ISBLANK('Model Performance Data'!$E$72),"-",'Model Performance Data'!$E$72)</f>
        <v>-</v>
      </c>
      <c r="G1628" s="38" t="str">
        <f>IF(ISBLANK('Model Performance Data'!$F$72),"-",'Model Performance Data'!$F$72)</f>
        <v>-</v>
      </c>
      <c r="H1628" s="253">
        <v>4</v>
      </c>
      <c r="I1628" s="253">
        <v>3</v>
      </c>
      <c r="J1628" s="37" t="str">
        <f t="shared" si="72"/>
        <v>43</v>
      </c>
      <c r="K1628" s="38" t="str">
        <f>IF(ISBLANK('Model Performance Data'!$L$72),"-",'Model Performance Data'!$L$72)</f>
        <v>-</v>
      </c>
      <c r="L1628" s="38" t="str">
        <f>IF(ISBLANK('Model Performance Data'!$K$72),"-",'Model Performance Data'!$K$72)</f>
        <v>-</v>
      </c>
      <c r="M1628" s="254">
        <f>IF(ISNA(SUMIFS(INDEX('Model Performance Data'!$O$8:$DY$56,0,MATCH(CONCATENATE($J1628,M$6),'Model Performance Data'!$O$6:$DY$6,0)),'Model Performance Data'!$B$8:$B$56,$C1628,'Model Performance Data'!$C$8:$C$56,$D1628)),"-",SUMIFS(INDEX('Model Performance Data'!$O$8:$DY$56,0,MATCH(CONCATENATE($J1628,M$6),'Model Performance Data'!$O$6:$DY$6,0)),'Model Performance Data'!$B$8:$B$56,$C1628,'Model Performance Data'!$C$8:$C$56,$D1628))</f>
        <v>0</v>
      </c>
      <c r="N1628" s="254">
        <f>IF(ISNA(SUMIFS(INDEX('Model Performance Data'!$O$8:$DY$56,0,MATCH(CONCATENATE($J1628,N$6),'Model Performance Data'!$O$6:$DY$6,0)),'Model Performance Data'!$B$8:$B$56,$C1628,'Model Performance Data'!$C$8:$C$56,$D1628)),"-",SUMIFS(INDEX('Model Performance Data'!$O$8:$DY$56,0,MATCH(CONCATENATE($J1628,N$6),'Model Performance Data'!$O$6:$DY$6,0)),'Model Performance Data'!$B$8:$B$56,$C1628,'Model Performance Data'!$C$8:$C$56,$D1628))</f>
        <v>0</v>
      </c>
      <c r="O1628" s="255">
        <f>IF(ISNA(SUMIFS(INDEX('Model Performance Data'!$O$8:$DY$56,0,MATCH(CONCATENATE($J1628,O$6),'Model Performance Data'!$O$6:$DY$6,0)),'Model Performance Data'!$B$8:$B$56,$C1628,'Model Performance Data'!$C$8:$C$56,$D1628)),"-",SUMIFS(INDEX('Model Performance Data'!$O$8:$DY$56,0,MATCH(CONCATENATE($J1628,O$6),'Model Performance Data'!$O$6:$DY$6,0)),'Model Performance Data'!$B$8:$B$56,$C1628,'Model Performance Data'!$C$8:$C$56,$D1628))</f>
        <v>0</v>
      </c>
    </row>
    <row r="1629" spans="2:15" x14ac:dyDescent="0.35">
      <c r="B1629" s="37" t="s">
        <v>80</v>
      </c>
      <c r="C1629" s="38" t="str">
        <f>IF(ISBLANK('Model Performance Data'!$B$72),"-",'Model Performance Data'!$B$72)</f>
        <v>-</v>
      </c>
      <c r="D1629" s="38" t="str">
        <f>IF(ISBLANK('Model Performance Data'!$C$72),"-",'Model Performance Data'!$C$72)</f>
        <v>-</v>
      </c>
      <c r="E1629" s="38" t="str">
        <f>IF(ISBLANK('Model Performance Data'!$D$72),"-",'Model Performance Data'!$D$72)</f>
        <v>-</v>
      </c>
      <c r="F1629" s="38" t="str">
        <f>IF(ISBLANK('Model Performance Data'!$E$72),"-",'Model Performance Data'!$E$72)</f>
        <v>-</v>
      </c>
      <c r="G1629" s="38" t="str">
        <f>IF(ISBLANK('Model Performance Data'!$F$72),"-",'Model Performance Data'!$F$72)</f>
        <v>-</v>
      </c>
      <c r="H1629" s="253">
        <v>4</v>
      </c>
      <c r="I1629" s="253">
        <v>4</v>
      </c>
      <c r="J1629" s="37" t="str">
        <f t="shared" si="72"/>
        <v>44</v>
      </c>
      <c r="K1629" s="38" t="str">
        <f>IF(ISBLANK('Model Performance Data'!$L$72),"-",'Model Performance Data'!$L$72)</f>
        <v>-</v>
      </c>
      <c r="L1629" s="38" t="str">
        <f>IF(ISBLANK('Model Performance Data'!$K$72),"-",'Model Performance Data'!$K$72)</f>
        <v>-</v>
      </c>
      <c r="M1629" s="254">
        <f>IF(ISNA(SUMIFS(INDEX('Model Performance Data'!$O$8:$DY$56,0,MATCH(CONCATENATE($J1629,M$6),'Model Performance Data'!$O$6:$DY$6,0)),'Model Performance Data'!$B$8:$B$56,$C1629,'Model Performance Data'!$C$8:$C$56,$D1629)),"-",SUMIFS(INDEX('Model Performance Data'!$O$8:$DY$56,0,MATCH(CONCATENATE($J1629,M$6),'Model Performance Data'!$O$6:$DY$6,0)),'Model Performance Data'!$B$8:$B$56,$C1629,'Model Performance Data'!$C$8:$C$56,$D1629))</f>
        <v>0</v>
      </c>
      <c r="N1629" s="254">
        <f>IF(ISNA(SUMIFS(INDEX('Model Performance Data'!$O$8:$DY$56,0,MATCH(CONCATENATE($J1629,N$6),'Model Performance Data'!$O$6:$DY$6,0)),'Model Performance Data'!$B$8:$B$56,$C1629,'Model Performance Data'!$C$8:$C$56,$D1629)),"-",SUMIFS(INDEX('Model Performance Data'!$O$8:$DY$56,0,MATCH(CONCATENATE($J1629,N$6),'Model Performance Data'!$O$6:$DY$6,0)),'Model Performance Data'!$B$8:$B$56,$C1629,'Model Performance Data'!$C$8:$C$56,$D1629))</f>
        <v>0</v>
      </c>
      <c r="O1629" s="255">
        <f>IF(ISNA(SUMIFS(INDEX('Model Performance Data'!$O$8:$DY$56,0,MATCH(CONCATENATE($J1629,O$6),'Model Performance Data'!$O$6:$DY$6,0)),'Model Performance Data'!$B$8:$B$56,$C1629,'Model Performance Data'!$C$8:$C$56,$D1629)),"-",SUMIFS(INDEX('Model Performance Data'!$O$8:$DY$56,0,MATCH(CONCATENATE($J1629,O$6),'Model Performance Data'!$O$6:$DY$6,0)),'Model Performance Data'!$B$8:$B$56,$C1629,'Model Performance Data'!$C$8:$C$56,$D1629))</f>
        <v>0</v>
      </c>
    </row>
    <row r="1630" spans="2:15" x14ac:dyDescent="0.35">
      <c r="B1630" s="37" t="s">
        <v>80</v>
      </c>
      <c r="C1630" s="38" t="str">
        <f>IF(ISBLANK('Model Performance Data'!$B$72),"-",'Model Performance Data'!$B$72)</f>
        <v>-</v>
      </c>
      <c r="D1630" s="38" t="str">
        <f>IF(ISBLANK('Model Performance Data'!$C$72),"-",'Model Performance Data'!$C$72)</f>
        <v>-</v>
      </c>
      <c r="E1630" s="38" t="str">
        <f>IF(ISBLANK('Model Performance Data'!$D$72),"-",'Model Performance Data'!$D$72)</f>
        <v>-</v>
      </c>
      <c r="F1630" s="38" t="str">
        <f>IF(ISBLANK('Model Performance Data'!$E$72),"-",'Model Performance Data'!$E$72)</f>
        <v>-</v>
      </c>
      <c r="G1630" s="38" t="str">
        <f>IF(ISBLANK('Model Performance Data'!$F$72),"-",'Model Performance Data'!$F$72)</f>
        <v>-</v>
      </c>
      <c r="H1630" s="253">
        <v>4</v>
      </c>
      <c r="I1630" s="253">
        <v>5</v>
      </c>
      <c r="J1630" s="37" t="str">
        <f t="shared" si="72"/>
        <v>45</v>
      </c>
      <c r="K1630" s="38" t="str">
        <f>IF(ISBLANK('Model Performance Data'!$L$72),"-",'Model Performance Data'!$L$72)</f>
        <v>-</v>
      </c>
      <c r="L1630" s="38" t="str">
        <f>IF(ISBLANK('Model Performance Data'!$K$72),"-",'Model Performance Data'!$K$72)</f>
        <v>-</v>
      </c>
      <c r="M1630" s="254">
        <f>IF(ISNA(SUMIFS(INDEX('Model Performance Data'!$O$8:$DY$56,0,MATCH(CONCATENATE($J1630,M$6),'Model Performance Data'!$O$6:$DY$6,0)),'Model Performance Data'!$B$8:$B$56,$C1630,'Model Performance Data'!$C$8:$C$56,$D1630)),"-",SUMIFS(INDEX('Model Performance Data'!$O$8:$DY$56,0,MATCH(CONCATENATE($J1630,M$6),'Model Performance Data'!$O$6:$DY$6,0)),'Model Performance Data'!$B$8:$B$56,$C1630,'Model Performance Data'!$C$8:$C$56,$D1630))</f>
        <v>0</v>
      </c>
      <c r="N1630" s="254">
        <f>IF(ISNA(SUMIFS(INDEX('Model Performance Data'!$O$8:$DY$56,0,MATCH(CONCATENATE($J1630,N$6),'Model Performance Data'!$O$6:$DY$6,0)),'Model Performance Data'!$B$8:$B$56,$C1630,'Model Performance Data'!$C$8:$C$56,$D1630)),"-",SUMIFS(INDEX('Model Performance Data'!$O$8:$DY$56,0,MATCH(CONCATENATE($J1630,N$6),'Model Performance Data'!$O$6:$DY$6,0)),'Model Performance Data'!$B$8:$B$56,$C1630,'Model Performance Data'!$C$8:$C$56,$D1630))</f>
        <v>0</v>
      </c>
      <c r="O1630" s="255">
        <f>IF(ISNA(SUMIFS(INDEX('Model Performance Data'!$O$8:$DY$56,0,MATCH(CONCATENATE($J1630,O$6),'Model Performance Data'!$O$6:$DY$6,0)),'Model Performance Data'!$B$8:$B$56,$C1630,'Model Performance Data'!$C$8:$C$56,$D1630)),"-",SUMIFS(INDEX('Model Performance Data'!$O$8:$DY$56,0,MATCH(CONCATENATE($J1630,O$6),'Model Performance Data'!$O$6:$DY$6,0)),'Model Performance Data'!$B$8:$B$56,$C1630,'Model Performance Data'!$C$8:$C$56,$D1630))</f>
        <v>0</v>
      </c>
    </row>
    <row r="1631" spans="2:15" x14ac:dyDescent="0.35">
      <c r="B1631" s="37" t="s">
        <v>80</v>
      </c>
      <c r="C1631" s="38" t="str">
        <f>IF(ISBLANK('Model Performance Data'!$B$72),"-",'Model Performance Data'!$B$72)</f>
        <v>-</v>
      </c>
      <c r="D1631" s="38" t="str">
        <f>IF(ISBLANK('Model Performance Data'!$C$72),"-",'Model Performance Data'!$C$72)</f>
        <v>-</v>
      </c>
      <c r="E1631" s="38" t="str">
        <f>IF(ISBLANK('Model Performance Data'!$D$72),"-",'Model Performance Data'!$D$72)</f>
        <v>-</v>
      </c>
      <c r="F1631" s="38" t="str">
        <f>IF(ISBLANK('Model Performance Data'!$E$72),"-",'Model Performance Data'!$E$72)</f>
        <v>-</v>
      </c>
      <c r="G1631" s="38" t="str">
        <f>IF(ISBLANK('Model Performance Data'!$F$72),"-",'Model Performance Data'!$F$72)</f>
        <v>-</v>
      </c>
      <c r="H1631" s="253">
        <v>4</v>
      </c>
      <c r="I1631" s="253" t="s">
        <v>65</v>
      </c>
      <c r="J1631" s="37" t="str">
        <f t="shared" si="72"/>
        <v>4Goal</v>
      </c>
      <c r="K1631" s="38" t="str">
        <f>IF(ISBLANK('Model Performance Data'!$L$72),"-",'Model Performance Data'!$L$72)</f>
        <v>-</v>
      </c>
      <c r="L1631" s="38" t="str">
        <f>IF(ISBLANK('Model Performance Data'!$K$72),"-",'Model Performance Data'!$K$72)</f>
        <v>-</v>
      </c>
      <c r="M1631" s="254" t="str">
        <f>IF(ISNA(SUMIFS(INDEX('Model Performance Data'!$O$8:$DY$56,0,MATCH(CONCATENATE($J1631,M$6),'Model Performance Data'!$O$6:$DY$6,0)),'Model Performance Data'!$B$8:$B$56,$C1631,'Model Performance Data'!$C$8:$C$56,$D1631)),"-",SUMIFS(INDEX('Model Performance Data'!$O$8:$DY$56,0,MATCH(CONCATENATE($J1631,M$6),'Model Performance Data'!$O$6:$DY$6,0)),'Model Performance Data'!$B$8:$B$56,$C1631,'Model Performance Data'!$C$8:$C$56,$D1631))</f>
        <v>-</v>
      </c>
      <c r="N1631" s="254" t="str">
        <f>IF(ISNA(SUMIFS(INDEX('Model Performance Data'!$O$8:$DY$56,0,MATCH(CONCATENATE($J1631,N$6),'Model Performance Data'!$O$6:$DY$6,0)),'Model Performance Data'!$B$8:$B$56,$C1631,'Model Performance Data'!$C$8:$C$56,$D1631)),"-",SUMIFS(INDEX('Model Performance Data'!$O$8:$DY$56,0,MATCH(CONCATENATE($J1631,N$6),'Model Performance Data'!$O$6:$DY$6,0)),'Model Performance Data'!$B$8:$B$56,$C1631,'Model Performance Data'!$C$8:$C$56,$D1631))</f>
        <v>-</v>
      </c>
      <c r="O1631" s="255">
        <f>IF(ISNA(SUMIFS(INDEX('Model Performance Data'!$O$8:$DY$56,0,MATCH(CONCATENATE($J1631,O$6),'Model Performance Data'!$O$6:$DY$6,0)),'Model Performance Data'!$B$8:$B$56,$C1631,'Model Performance Data'!$C$8:$C$56,$D1631)),"-",SUMIFS(INDEX('Model Performance Data'!$O$8:$DY$56,0,MATCH(CONCATENATE($J1631,O$6),'Model Performance Data'!$O$6:$DY$6,0)),'Model Performance Data'!$B$8:$B$56,$C1631,'Model Performance Data'!$C$8:$C$56,$D1631))</f>
        <v>0</v>
      </c>
    </row>
    <row r="1632" spans="2:15" x14ac:dyDescent="0.35">
      <c r="B1632" s="37" t="s">
        <v>80</v>
      </c>
      <c r="C1632" s="38" t="str">
        <f>IF(ISBLANK('Model Performance Data'!$B$73),"-",'Model Performance Data'!$B$73)</f>
        <v>-</v>
      </c>
      <c r="D1632" s="38" t="str">
        <f>IF(ISBLANK('Model Performance Data'!$C$73),"-",'Model Performance Data'!$C$73)</f>
        <v>-</v>
      </c>
      <c r="E1632" s="38" t="str">
        <f>IF(ISBLANK('Model Performance Data'!$D$73),"-",'Model Performance Data'!$D$73)</f>
        <v>-</v>
      </c>
      <c r="F1632" s="38" t="str">
        <f>IF(ISBLANK('Model Performance Data'!$E$73),"-",'Model Performance Data'!$E$73)</f>
        <v>-</v>
      </c>
      <c r="G1632" s="38" t="str">
        <f>IF(ISBLANK('Model Performance Data'!$F$73),"-",'Model Performance Data'!$F$73)</f>
        <v>-</v>
      </c>
      <c r="H1632" s="253" t="s">
        <v>64</v>
      </c>
      <c r="I1632" s="253" t="s">
        <v>64</v>
      </c>
      <c r="J1632" s="37" t="str">
        <f t="shared" si="72"/>
        <v>BaselineBaseline</v>
      </c>
      <c r="K1632" s="38" t="str">
        <f>IF(ISBLANK('Model Performance Data'!$L$73),"-",'Model Performance Data'!$L$73)</f>
        <v>-</v>
      </c>
      <c r="L1632" s="38" t="str">
        <f>IF(ISBLANK('Model Performance Data'!$K$73),"-",'Model Performance Data'!$K$73)</f>
        <v>-</v>
      </c>
      <c r="M1632" s="254">
        <f>IF(ISNA(SUMIFS(INDEX('Model Performance Data'!$O$8:$DY$56,0,MATCH(CONCATENATE($J1632,M$6),'Model Performance Data'!$O$6:$DY$6,0)),'Model Performance Data'!$B$8:$B$56,$C1632,'Model Performance Data'!$C$8:$C$56,$D1632)),"-",SUMIFS(INDEX('Model Performance Data'!$O$8:$DY$56,0,MATCH(CONCATENATE($J1632,M$6),'Model Performance Data'!$O$6:$DY$6,0)),'Model Performance Data'!$B$8:$B$56,$C1632,'Model Performance Data'!$C$8:$C$56,$D1632))</f>
        <v>0</v>
      </c>
      <c r="N1632" s="254">
        <f>IF(ISNA(SUMIFS(INDEX('Model Performance Data'!$O$8:$DY$56,0,MATCH(CONCATENATE($J1632,N$6),'Model Performance Data'!$O$6:$DY$6,0)),'Model Performance Data'!$B$8:$B$56,$C1632,'Model Performance Data'!$C$8:$C$56,$D1632)),"-",SUMIFS(INDEX('Model Performance Data'!$O$8:$DY$56,0,MATCH(CONCATENATE($J1632,N$6),'Model Performance Data'!$O$6:$DY$6,0)),'Model Performance Data'!$B$8:$B$56,$C1632,'Model Performance Data'!$C$8:$C$56,$D1632))</f>
        <v>0</v>
      </c>
      <c r="O1632" s="255">
        <f>IF(ISNA(SUMIFS(INDEX('Model Performance Data'!$O$8:$DY$56,0,MATCH(CONCATENATE($J1632,O$6),'Model Performance Data'!$O$6:$DY$6,0)),'Model Performance Data'!$B$8:$B$56,$C1632,'Model Performance Data'!$C$8:$C$56,$D1632)),"-",SUMIFS(INDEX('Model Performance Data'!$O$8:$DY$56,0,MATCH(CONCATENATE($J1632,O$6),'Model Performance Data'!$O$6:$DY$6,0)),'Model Performance Data'!$B$8:$B$56,$C1632,'Model Performance Data'!$C$8:$C$56,$D1632))</f>
        <v>0</v>
      </c>
    </row>
    <row r="1633" spans="2:15" x14ac:dyDescent="0.35">
      <c r="B1633" s="37" t="s">
        <v>80</v>
      </c>
      <c r="C1633" s="38" t="str">
        <f>IF(ISBLANK('Model Performance Data'!$B$73),"-",'Model Performance Data'!$B$73)</f>
        <v>-</v>
      </c>
      <c r="D1633" s="38" t="str">
        <f>IF(ISBLANK('Model Performance Data'!$C$73),"-",'Model Performance Data'!$C$73)</f>
        <v>-</v>
      </c>
      <c r="E1633" s="38" t="str">
        <f>IF(ISBLANK('Model Performance Data'!$D$73),"-",'Model Performance Data'!$D$73)</f>
        <v>-</v>
      </c>
      <c r="F1633" s="38" t="str">
        <f>IF(ISBLANK('Model Performance Data'!$E$73),"-",'Model Performance Data'!$E$73)</f>
        <v>-</v>
      </c>
      <c r="G1633" s="38" t="str">
        <f>IF(ISBLANK('Model Performance Data'!$F$73),"-",'Model Performance Data'!$F$73)</f>
        <v>-</v>
      </c>
      <c r="H1633" s="253">
        <v>1</v>
      </c>
      <c r="I1633" s="253">
        <v>1</v>
      </c>
      <c r="J1633" s="37" t="str">
        <f t="shared" si="72"/>
        <v>11</v>
      </c>
      <c r="K1633" s="38" t="str">
        <f>IF(ISBLANK('Model Performance Data'!$L$73),"-",'Model Performance Data'!$L$73)</f>
        <v>-</v>
      </c>
      <c r="L1633" s="38" t="str">
        <f>IF(ISBLANK('Model Performance Data'!$K$73),"-",'Model Performance Data'!$K$73)</f>
        <v>-</v>
      </c>
      <c r="M1633" s="254">
        <f>IF(ISNA(SUMIFS(INDEX('Model Performance Data'!$O$8:$DY$56,0,MATCH(CONCATENATE($J1633,M$6),'Model Performance Data'!$O$6:$DY$6,0)),'Model Performance Data'!$B$8:$B$56,$C1633,'Model Performance Data'!$C$8:$C$56,$D1633)),"-",SUMIFS(INDEX('Model Performance Data'!$O$8:$DY$56,0,MATCH(CONCATENATE($J1633,M$6),'Model Performance Data'!$O$6:$DY$6,0)),'Model Performance Data'!$B$8:$B$56,$C1633,'Model Performance Data'!$C$8:$C$56,$D1633))</f>
        <v>0</v>
      </c>
      <c r="N1633" s="254">
        <f>IF(ISNA(SUMIFS(INDEX('Model Performance Data'!$O$8:$DY$56,0,MATCH(CONCATENATE($J1633,N$6),'Model Performance Data'!$O$6:$DY$6,0)),'Model Performance Data'!$B$8:$B$56,$C1633,'Model Performance Data'!$C$8:$C$56,$D1633)),"-",SUMIFS(INDEX('Model Performance Data'!$O$8:$DY$56,0,MATCH(CONCATENATE($J1633,N$6),'Model Performance Data'!$O$6:$DY$6,0)),'Model Performance Data'!$B$8:$B$56,$C1633,'Model Performance Data'!$C$8:$C$56,$D1633))</f>
        <v>0</v>
      </c>
      <c r="O1633" s="255">
        <f>IF(ISNA(SUMIFS(INDEX('Model Performance Data'!$O$8:$DY$56,0,MATCH(CONCATENATE($J1633,O$6),'Model Performance Data'!$O$6:$DY$6,0)),'Model Performance Data'!$B$8:$B$56,$C1633,'Model Performance Data'!$C$8:$C$56,$D1633)),"-",SUMIFS(INDEX('Model Performance Data'!$O$8:$DY$56,0,MATCH(CONCATENATE($J1633,O$6),'Model Performance Data'!$O$6:$DY$6,0)),'Model Performance Data'!$B$8:$B$56,$C1633,'Model Performance Data'!$C$8:$C$56,$D1633))</f>
        <v>0</v>
      </c>
    </row>
    <row r="1634" spans="2:15" x14ac:dyDescent="0.35">
      <c r="B1634" s="37" t="s">
        <v>80</v>
      </c>
      <c r="C1634" s="38" t="str">
        <f>IF(ISBLANK('Model Performance Data'!$B$73),"-",'Model Performance Data'!$B$73)</f>
        <v>-</v>
      </c>
      <c r="D1634" s="38" t="str">
        <f>IF(ISBLANK('Model Performance Data'!$C$73),"-",'Model Performance Data'!$C$73)</f>
        <v>-</v>
      </c>
      <c r="E1634" s="38" t="str">
        <f>IF(ISBLANK('Model Performance Data'!$D$73),"-",'Model Performance Data'!$D$73)</f>
        <v>-</v>
      </c>
      <c r="F1634" s="38" t="str">
        <f>IF(ISBLANK('Model Performance Data'!$E$73),"-",'Model Performance Data'!$E$73)</f>
        <v>-</v>
      </c>
      <c r="G1634" s="38" t="str">
        <f>IF(ISBLANK('Model Performance Data'!$F$73),"-",'Model Performance Data'!$F$73)</f>
        <v>-</v>
      </c>
      <c r="H1634" s="253">
        <v>1</v>
      </c>
      <c r="I1634" s="253">
        <v>2</v>
      </c>
      <c r="J1634" s="37" t="str">
        <f t="shared" si="72"/>
        <v>12</v>
      </c>
      <c r="K1634" s="38" t="str">
        <f>IF(ISBLANK('Model Performance Data'!$L$73),"-",'Model Performance Data'!$L$73)</f>
        <v>-</v>
      </c>
      <c r="L1634" s="38" t="str">
        <f>IF(ISBLANK('Model Performance Data'!$K$73),"-",'Model Performance Data'!$K$73)</f>
        <v>-</v>
      </c>
      <c r="M1634" s="254">
        <f>IF(ISNA(SUMIFS(INDEX('Model Performance Data'!$O$8:$DY$56,0,MATCH(CONCATENATE($J1634,M$6),'Model Performance Data'!$O$6:$DY$6,0)),'Model Performance Data'!$B$8:$B$56,$C1634,'Model Performance Data'!$C$8:$C$56,$D1634)),"-",SUMIFS(INDEX('Model Performance Data'!$O$8:$DY$56,0,MATCH(CONCATENATE($J1634,M$6),'Model Performance Data'!$O$6:$DY$6,0)),'Model Performance Data'!$B$8:$B$56,$C1634,'Model Performance Data'!$C$8:$C$56,$D1634))</f>
        <v>0</v>
      </c>
      <c r="N1634" s="254">
        <f>IF(ISNA(SUMIFS(INDEX('Model Performance Data'!$O$8:$DY$56,0,MATCH(CONCATENATE($J1634,N$6),'Model Performance Data'!$O$6:$DY$6,0)),'Model Performance Data'!$B$8:$B$56,$C1634,'Model Performance Data'!$C$8:$C$56,$D1634)),"-",SUMIFS(INDEX('Model Performance Data'!$O$8:$DY$56,0,MATCH(CONCATENATE($J1634,N$6),'Model Performance Data'!$O$6:$DY$6,0)),'Model Performance Data'!$B$8:$B$56,$C1634,'Model Performance Data'!$C$8:$C$56,$D1634))</f>
        <v>0</v>
      </c>
      <c r="O1634" s="255">
        <f>IF(ISNA(SUMIFS(INDEX('Model Performance Data'!$O$8:$DY$56,0,MATCH(CONCATENATE($J1634,O$6),'Model Performance Data'!$O$6:$DY$6,0)),'Model Performance Data'!$B$8:$B$56,$C1634,'Model Performance Data'!$C$8:$C$56,$D1634)),"-",SUMIFS(INDEX('Model Performance Data'!$O$8:$DY$56,0,MATCH(CONCATENATE($J1634,O$6),'Model Performance Data'!$O$6:$DY$6,0)),'Model Performance Data'!$B$8:$B$56,$C1634,'Model Performance Data'!$C$8:$C$56,$D1634))</f>
        <v>0</v>
      </c>
    </row>
    <row r="1635" spans="2:15" x14ac:dyDescent="0.35">
      <c r="B1635" s="37" t="s">
        <v>80</v>
      </c>
      <c r="C1635" s="38" t="str">
        <f>IF(ISBLANK('Model Performance Data'!$B$73),"-",'Model Performance Data'!$B$73)</f>
        <v>-</v>
      </c>
      <c r="D1635" s="38" t="str">
        <f>IF(ISBLANK('Model Performance Data'!$C$73),"-",'Model Performance Data'!$C$73)</f>
        <v>-</v>
      </c>
      <c r="E1635" s="38" t="str">
        <f>IF(ISBLANK('Model Performance Data'!$D$73),"-",'Model Performance Data'!$D$73)</f>
        <v>-</v>
      </c>
      <c r="F1635" s="38" t="str">
        <f>IF(ISBLANK('Model Performance Data'!$E$73),"-",'Model Performance Data'!$E$73)</f>
        <v>-</v>
      </c>
      <c r="G1635" s="38" t="str">
        <f>IF(ISBLANK('Model Performance Data'!$F$73),"-",'Model Performance Data'!$F$73)</f>
        <v>-</v>
      </c>
      <c r="H1635" s="253">
        <v>1</v>
      </c>
      <c r="I1635" s="253">
        <v>3</v>
      </c>
      <c r="J1635" s="37" t="str">
        <f t="shared" si="72"/>
        <v>13</v>
      </c>
      <c r="K1635" s="38" t="str">
        <f>IF(ISBLANK('Model Performance Data'!$L$73),"-",'Model Performance Data'!$L$73)</f>
        <v>-</v>
      </c>
      <c r="L1635" s="38" t="str">
        <f>IF(ISBLANK('Model Performance Data'!$K$73),"-",'Model Performance Data'!$K$73)</f>
        <v>-</v>
      </c>
      <c r="M1635" s="254">
        <f>IF(ISNA(SUMIFS(INDEX('Model Performance Data'!$O$8:$DY$56,0,MATCH(CONCATENATE($J1635,M$6),'Model Performance Data'!$O$6:$DY$6,0)),'Model Performance Data'!$B$8:$B$56,$C1635,'Model Performance Data'!$C$8:$C$56,$D1635)),"-",SUMIFS(INDEX('Model Performance Data'!$O$8:$DY$56,0,MATCH(CONCATENATE($J1635,M$6),'Model Performance Data'!$O$6:$DY$6,0)),'Model Performance Data'!$B$8:$B$56,$C1635,'Model Performance Data'!$C$8:$C$56,$D1635))</f>
        <v>0</v>
      </c>
      <c r="N1635" s="254">
        <f>IF(ISNA(SUMIFS(INDEX('Model Performance Data'!$O$8:$DY$56,0,MATCH(CONCATENATE($J1635,N$6),'Model Performance Data'!$O$6:$DY$6,0)),'Model Performance Data'!$B$8:$B$56,$C1635,'Model Performance Data'!$C$8:$C$56,$D1635)),"-",SUMIFS(INDEX('Model Performance Data'!$O$8:$DY$56,0,MATCH(CONCATENATE($J1635,N$6),'Model Performance Data'!$O$6:$DY$6,0)),'Model Performance Data'!$B$8:$B$56,$C1635,'Model Performance Data'!$C$8:$C$56,$D1635))</f>
        <v>0</v>
      </c>
      <c r="O1635" s="255">
        <f>IF(ISNA(SUMIFS(INDEX('Model Performance Data'!$O$8:$DY$56,0,MATCH(CONCATENATE($J1635,O$6),'Model Performance Data'!$O$6:$DY$6,0)),'Model Performance Data'!$B$8:$B$56,$C1635,'Model Performance Data'!$C$8:$C$56,$D1635)),"-",SUMIFS(INDEX('Model Performance Data'!$O$8:$DY$56,0,MATCH(CONCATENATE($J1635,O$6),'Model Performance Data'!$O$6:$DY$6,0)),'Model Performance Data'!$B$8:$B$56,$C1635,'Model Performance Data'!$C$8:$C$56,$D1635))</f>
        <v>0</v>
      </c>
    </row>
    <row r="1636" spans="2:15" x14ac:dyDescent="0.35">
      <c r="B1636" s="37" t="s">
        <v>80</v>
      </c>
      <c r="C1636" s="38" t="str">
        <f>IF(ISBLANK('Model Performance Data'!$B$73),"-",'Model Performance Data'!$B$73)</f>
        <v>-</v>
      </c>
      <c r="D1636" s="38" t="str">
        <f>IF(ISBLANK('Model Performance Data'!$C$73),"-",'Model Performance Data'!$C$73)</f>
        <v>-</v>
      </c>
      <c r="E1636" s="38" t="str">
        <f>IF(ISBLANK('Model Performance Data'!$D$73),"-",'Model Performance Data'!$D$73)</f>
        <v>-</v>
      </c>
      <c r="F1636" s="38" t="str">
        <f>IF(ISBLANK('Model Performance Data'!$E$73),"-",'Model Performance Data'!$E$73)</f>
        <v>-</v>
      </c>
      <c r="G1636" s="38" t="str">
        <f>IF(ISBLANK('Model Performance Data'!$F$73),"-",'Model Performance Data'!$F$73)</f>
        <v>-</v>
      </c>
      <c r="H1636" s="253">
        <v>1</v>
      </c>
      <c r="I1636" s="253">
        <v>4</v>
      </c>
      <c r="J1636" s="37" t="str">
        <f t="shared" si="72"/>
        <v>14</v>
      </c>
      <c r="K1636" s="38" t="str">
        <f>IF(ISBLANK('Model Performance Data'!$L$73),"-",'Model Performance Data'!$L$73)</f>
        <v>-</v>
      </c>
      <c r="L1636" s="38" t="str">
        <f>IF(ISBLANK('Model Performance Data'!$K$73),"-",'Model Performance Data'!$K$73)</f>
        <v>-</v>
      </c>
      <c r="M1636" s="254">
        <f>IF(ISNA(SUMIFS(INDEX('Model Performance Data'!$O$8:$DY$56,0,MATCH(CONCATENATE($J1636,M$6),'Model Performance Data'!$O$6:$DY$6,0)),'Model Performance Data'!$B$8:$B$56,$C1636,'Model Performance Data'!$C$8:$C$56,$D1636)),"-",SUMIFS(INDEX('Model Performance Data'!$O$8:$DY$56,0,MATCH(CONCATENATE($J1636,M$6),'Model Performance Data'!$O$6:$DY$6,0)),'Model Performance Data'!$B$8:$B$56,$C1636,'Model Performance Data'!$C$8:$C$56,$D1636))</f>
        <v>0</v>
      </c>
      <c r="N1636" s="254">
        <f>IF(ISNA(SUMIFS(INDEX('Model Performance Data'!$O$8:$DY$56,0,MATCH(CONCATENATE($J1636,N$6),'Model Performance Data'!$O$6:$DY$6,0)),'Model Performance Data'!$B$8:$B$56,$C1636,'Model Performance Data'!$C$8:$C$56,$D1636)),"-",SUMIFS(INDEX('Model Performance Data'!$O$8:$DY$56,0,MATCH(CONCATENATE($J1636,N$6),'Model Performance Data'!$O$6:$DY$6,0)),'Model Performance Data'!$B$8:$B$56,$C1636,'Model Performance Data'!$C$8:$C$56,$D1636))</f>
        <v>0</v>
      </c>
      <c r="O1636" s="255">
        <f>IF(ISNA(SUMIFS(INDEX('Model Performance Data'!$O$8:$DY$56,0,MATCH(CONCATENATE($J1636,O$6),'Model Performance Data'!$O$6:$DY$6,0)),'Model Performance Data'!$B$8:$B$56,$C1636,'Model Performance Data'!$C$8:$C$56,$D1636)),"-",SUMIFS(INDEX('Model Performance Data'!$O$8:$DY$56,0,MATCH(CONCATENATE($J1636,O$6),'Model Performance Data'!$O$6:$DY$6,0)),'Model Performance Data'!$B$8:$B$56,$C1636,'Model Performance Data'!$C$8:$C$56,$D1636))</f>
        <v>0</v>
      </c>
    </row>
    <row r="1637" spans="2:15" x14ac:dyDescent="0.35">
      <c r="B1637" s="37" t="s">
        <v>80</v>
      </c>
      <c r="C1637" s="38" t="str">
        <f>IF(ISBLANK('Model Performance Data'!$B$73),"-",'Model Performance Data'!$B$73)</f>
        <v>-</v>
      </c>
      <c r="D1637" s="38" t="str">
        <f>IF(ISBLANK('Model Performance Data'!$C$73),"-",'Model Performance Data'!$C$73)</f>
        <v>-</v>
      </c>
      <c r="E1637" s="38" t="str">
        <f>IF(ISBLANK('Model Performance Data'!$D$73),"-",'Model Performance Data'!$D$73)</f>
        <v>-</v>
      </c>
      <c r="F1637" s="38" t="str">
        <f>IF(ISBLANK('Model Performance Data'!$E$73),"-",'Model Performance Data'!$E$73)</f>
        <v>-</v>
      </c>
      <c r="G1637" s="38" t="str">
        <f>IF(ISBLANK('Model Performance Data'!$F$73),"-",'Model Performance Data'!$F$73)</f>
        <v>-</v>
      </c>
      <c r="H1637" s="253">
        <v>1</v>
      </c>
      <c r="I1637" s="253">
        <v>5</v>
      </c>
      <c r="J1637" s="37" t="str">
        <f t="shared" si="72"/>
        <v>15</v>
      </c>
      <c r="K1637" s="38" t="str">
        <f>IF(ISBLANK('Model Performance Data'!$L$73),"-",'Model Performance Data'!$L$73)</f>
        <v>-</v>
      </c>
      <c r="L1637" s="38" t="str">
        <f>IF(ISBLANK('Model Performance Data'!$K$73),"-",'Model Performance Data'!$K$73)</f>
        <v>-</v>
      </c>
      <c r="M1637" s="254">
        <f>IF(ISNA(SUMIFS(INDEX('Model Performance Data'!$O$8:$DY$56,0,MATCH(CONCATENATE($J1637,M$6),'Model Performance Data'!$O$6:$DY$6,0)),'Model Performance Data'!$B$8:$B$56,$C1637,'Model Performance Data'!$C$8:$C$56,$D1637)),"-",SUMIFS(INDEX('Model Performance Data'!$O$8:$DY$56,0,MATCH(CONCATENATE($J1637,M$6),'Model Performance Data'!$O$6:$DY$6,0)),'Model Performance Data'!$B$8:$B$56,$C1637,'Model Performance Data'!$C$8:$C$56,$D1637))</f>
        <v>0</v>
      </c>
      <c r="N1637" s="254">
        <f>IF(ISNA(SUMIFS(INDEX('Model Performance Data'!$O$8:$DY$56,0,MATCH(CONCATENATE($J1637,N$6),'Model Performance Data'!$O$6:$DY$6,0)),'Model Performance Data'!$B$8:$B$56,$C1637,'Model Performance Data'!$C$8:$C$56,$D1637)),"-",SUMIFS(INDEX('Model Performance Data'!$O$8:$DY$56,0,MATCH(CONCATENATE($J1637,N$6),'Model Performance Data'!$O$6:$DY$6,0)),'Model Performance Data'!$B$8:$B$56,$C1637,'Model Performance Data'!$C$8:$C$56,$D1637))</f>
        <v>0</v>
      </c>
      <c r="O1637" s="255">
        <f>IF(ISNA(SUMIFS(INDEX('Model Performance Data'!$O$8:$DY$56,0,MATCH(CONCATENATE($J1637,O$6),'Model Performance Data'!$O$6:$DY$6,0)),'Model Performance Data'!$B$8:$B$56,$C1637,'Model Performance Data'!$C$8:$C$56,$D1637)),"-",SUMIFS(INDEX('Model Performance Data'!$O$8:$DY$56,0,MATCH(CONCATENATE($J1637,O$6),'Model Performance Data'!$O$6:$DY$6,0)),'Model Performance Data'!$B$8:$B$56,$C1637,'Model Performance Data'!$C$8:$C$56,$D1637))</f>
        <v>0</v>
      </c>
    </row>
    <row r="1638" spans="2:15" x14ac:dyDescent="0.35">
      <c r="B1638" s="37" t="s">
        <v>80</v>
      </c>
      <c r="C1638" s="38" t="str">
        <f>IF(ISBLANK('Model Performance Data'!$B$73),"-",'Model Performance Data'!$B$73)</f>
        <v>-</v>
      </c>
      <c r="D1638" s="38" t="str">
        <f>IF(ISBLANK('Model Performance Data'!$C$73),"-",'Model Performance Data'!$C$73)</f>
        <v>-</v>
      </c>
      <c r="E1638" s="38" t="str">
        <f>IF(ISBLANK('Model Performance Data'!$D$73),"-",'Model Performance Data'!$D$73)</f>
        <v>-</v>
      </c>
      <c r="F1638" s="38" t="str">
        <f>IF(ISBLANK('Model Performance Data'!$E$73),"-",'Model Performance Data'!$E$73)</f>
        <v>-</v>
      </c>
      <c r="G1638" s="38" t="str">
        <f>IF(ISBLANK('Model Performance Data'!$F$73),"-",'Model Performance Data'!$F$73)</f>
        <v>-</v>
      </c>
      <c r="H1638" s="253">
        <v>1</v>
      </c>
      <c r="I1638" s="253" t="s">
        <v>65</v>
      </c>
      <c r="J1638" s="37" t="str">
        <f t="shared" si="72"/>
        <v>1Goal</v>
      </c>
      <c r="K1638" s="38" t="str">
        <f>IF(ISBLANK('Model Performance Data'!$L$73),"-",'Model Performance Data'!$L$73)</f>
        <v>-</v>
      </c>
      <c r="L1638" s="38" t="str">
        <f>IF(ISBLANK('Model Performance Data'!$K$73),"-",'Model Performance Data'!$K$73)</f>
        <v>-</v>
      </c>
      <c r="M1638" s="254" t="str">
        <f>IF(ISNA(SUMIFS(INDEX('Model Performance Data'!$O$8:$DY$56,0,MATCH(CONCATENATE($J1638,M$6),'Model Performance Data'!$O$6:$DY$6,0)),'Model Performance Data'!$B$8:$B$56,$C1638,'Model Performance Data'!$C$8:$C$56,$D1638)),"-",SUMIFS(INDEX('Model Performance Data'!$O$8:$DY$56,0,MATCH(CONCATENATE($J1638,M$6),'Model Performance Data'!$O$6:$DY$6,0)),'Model Performance Data'!$B$8:$B$56,$C1638,'Model Performance Data'!$C$8:$C$56,$D1638))</f>
        <v>-</v>
      </c>
      <c r="N1638" s="254" t="str">
        <f>IF(ISNA(SUMIFS(INDEX('Model Performance Data'!$O$8:$DY$56,0,MATCH(CONCATENATE($J1638,N$6),'Model Performance Data'!$O$6:$DY$6,0)),'Model Performance Data'!$B$8:$B$56,$C1638,'Model Performance Data'!$C$8:$C$56,$D1638)),"-",SUMIFS(INDEX('Model Performance Data'!$O$8:$DY$56,0,MATCH(CONCATENATE($J1638,N$6),'Model Performance Data'!$O$6:$DY$6,0)),'Model Performance Data'!$B$8:$B$56,$C1638,'Model Performance Data'!$C$8:$C$56,$D1638))</f>
        <v>-</v>
      </c>
      <c r="O1638" s="255">
        <f>IF(ISNA(SUMIFS(INDEX('Model Performance Data'!$O$8:$DY$56,0,MATCH(CONCATENATE($J1638,O$6),'Model Performance Data'!$O$6:$DY$6,0)),'Model Performance Data'!$B$8:$B$56,$C1638,'Model Performance Data'!$C$8:$C$56,$D1638)),"-",SUMIFS(INDEX('Model Performance Data'!$O$8:$DY$56,0,MATCH(CONCATENATE($J1638,O$6),'Model Performance Data'!$O$6:$DY$6,0)),'Model Performance Data'!$B$8:$B$56,$C1638,'Model Performance Data'!$C$8:$C$56,$D1638))</f>
        <v>0</v>
      </c>
    </row>
    <row r="1639" spans="2:15" x14ac:dyDescent="0.35">
      <c r="B1639" s="37" t="s">
        <v>80</v>
      </c>
      <c r="C1639" s="38" t="str">
        <f>IF(ISBLANK('Model Performance Data'!$B$73),"-",'Model Performance Data'!$B$73)</f>
        <v>-</v>
      </c>
      <c r="D1639" s="38" t="str">
        <f>IF(ISBLANK('Model Performance Data'!$C$73),"-",'Model Performance Data'!$C$73)</f>
        <v>-</v>
      </c>
      <c r="E1639" s="38" t="str">
        <f>IF(ISBLANK('Model Performance Data'!$D$73),"-",'Model Performance Data'!$D$73)</f>
        <v>-</v>
      </c>
      <c r="F1639" s="38" t="str">
        <f>IF(ISBLANK('Model Performance Data'!$E$73),"-",'Model Performance Data'!$E$73)</f>
        <v>-</v>
      </c>
      <c r="G1639" s="38" t="str">
        <f>IF(ISBLANK('Model Performance Data'!$F$73),"-",'Model Performance Data'!$F$73)</f>
        <v>-</v>
      </c>
      <c r="H1639" s="253">
        <v>2</v>
      </c>
      <c r="I1639" s="253">
        <v>1</v>
      </c>
      <c r="J1639" s="37" t="str">
        <f t="shared" si="72"/>
        <v>21</v>
      </c>
      <c r="K1639" s="38" t="str">
        <f>IF(ISBLANK('Model Performance Data'!$L$73),"-",'Model Performance Data'!$L$73)</f>
        <v>-</v>
      </c>
      <c r="L1639" s="38" t="str">
        <f>IF(ISBLANK('Model Performance Data'!$K$73),"-",'Model Performance Data'!$K$73)</f>
        <v>-</v>
      </c>
      <c r="M1639" s="254">
        <f>IF(ISNA(SUMIFS(INDEX('Model Performance Data'!$O$8:$DY$56,0,MATCH(CONCATENATE($J1639,M$6),'Model Performance Data'!$O$6:$DY$6,0)),'Model Performance Data'!$B$8:$B$56,$C1639,'Model Performance Data'!$C$8:$C$56,$D1639)),"-",SUMIFS(INDEX('Model Performance Data'!$O$8:$DY$56,0,MATCH(CONCATENATE($J1639,M$6),'Model Performance Data'!$O$6:$DY$6,0)),'Model Performance Data'!$B$8:$B$56,$C1639,'Model Performance Data'!$C$8:$C$56,$D1639))</f>
        <v>0</v>
      </c>
      <c r="N1639" s="254">
        <f>IF(ISNA(SUMIFS(INDEX('Model Performance Data'!$O$8:$DY$56,0,MATCH(CONCATENATE($J1639,N$6),'Model Performance Data'!$O$6:$DY$6,0)),'Model Performance Data'!$B$8:$B$56,$C1639,'Model Performance Data'!$C$8:$C$56,$D1639)),"-",SUMIFS(INDEX('Model Performance Data'!$O$8:$DY$56,0,MATCH(CONCATENATE($J1639,N$6),'Model Performance Data'!$O$6:$DY$6,0)),'Model Performance Data'!$B$8:$B$56,$C1639,'Model Performance Data'!$C$8:$C$56,$D1639))</f>
        <v>0</v>
      </c>
      <c r="O1639" s="255">
        <f>IF(ISNA(SUMIFS(INDEX('Model Performance Data'!$O$8:$DY$56,0,MATCH(CONCATENATE($J1639,O$6),'Model Performance Data'!$O$6:$DY$6,0)),'Model Performance Data'!$B$8:$B$56,$C1639,'Model Performance Data'!$C$8:$C$56,$D1639)),"-",SUMIFS(INDEX('Model Performance Data'!$O$8:$DY$56,0,MATCH(CONCATENATE($J1639,O$6),'Model Performance Data'!$O$6:$DY$6,0)),'Model Performance Data'!$B$8:$B$56,$C1639,'Model Performance Data'!$C$8:$C$56,$D1639))</f>
        <v>0</v>
      </c>
    </row>
    <row r="1640" spans="2:15" x14ac:dyDescent="0.35">
      <c r="B1640" s="37" t="s">
        <v>80</v>
      </c>
      <c r="C1640" s="38" t="str">
        <f>IF(ISBLANK('Model Performance Data'!$B$73),"-",'Model Performance Data'!$B$73)</f>
        <v>-</v>
      </c>
      <c r="D1640" s="38" t="str">
        <f>IF(ISBLANK('Model Performance Data'!$C$73),"-",'Model Performance Data'!$C$73)</f>
        <v>-</v>
      </c>
      <c r="E1640" s="38" t="str">
        <f>IF(ISBLANK('Model Performance Data'!$D$73),"-",'Model Performance Data'!$D$73)</f>
        <v>-</v>
      </c>
      <c r="F1640" s="38" t="str">
        <f>IF(ISBLANK('Model Performance Data'!$E$73),"-",'Model Performance Data'!$E$73)</f>
        <v>-</v>
      </c>
      <c r="G1640" s="38" t="str">
        <f>IF(ISBLANK('Model Performance Data'!$F$73),"-",'Model Performance Data'!$F$73)</f>
        <v>-</v>
      </c>
      <c r="H1640" s="253">
        <v>2</v>
      </c>
      <c r="I1640" s="253">
        <v>2</v>
      </c>
      <c r="J1640" s="37" t="str">
        <f t="shared" si="72"/>
        <v>22</v>
      </c>
      <c r="K1640" s="38" t="str">
        <f>IF(ISBLANK('Model Performance Data'!$L$73),"-",'Model Performance Data'!$L$73)</f>
        <v>-</v>
      </c>
      <c r="L1640" s="38" t="str">
        <f>IF(ISBLANK('Model Performance Data'!$K$73),"-",'Model Performance Data'!$K$73)</f>
        <v>-</v>
      </c>
      <c r="M1640" s="254">
        <f>IF(ISNA(SUMIFS(INDEX('Model Performance Data'!$O$8:$DY$56,0,MATCH(CONCATENATE($J1640,M$6),'Model Performance Data'!$O$6:$DY$6,0)),'Model Performance Data'!$B$8:$B$56,$C1640,'Model Performance Data'!$C$8:$C$56,$D1640)),"-",SUMIFS(INDEX('Model Performance Data'!$O$8:$DY$56,0,MATCH(CONCATENATE($J1640,M$6),'Model Performance Data'!$O$6:$DY$6,0)),'Model Performance Data'!$B$8:$B$56,$C1640,'Model Performance Data'!$C$8:$C$56,$D1640))</f>
        <v>0</v>
      </c>
      <c r="N1640" s="254">
        <f>IF(ISNA(SUMIFS(INDEX('Model Performance Data'!$O$8:$DY$56,0,MATCH(CONCATENATE($J1640,N$6),'Model Performance Data'!$O$6:$DY$6,0)),'Model Performance Data'!$B$8:$B$56,$C1640,'Model Performance Data'!$C$8:$C$56,$D1640)),"-",SUMIFS(INDEX('Model Performance Data'!$O$8:$DY$56,0,MATCH(CONCATENATE($J1640,N$6),'Model Performance Data'!$O$6:$DY$6,0)),'Model Performance Data'!$B$8:$B$56,$C1640,'Model Performance Data'!$C$8:$C$56,$D1640))</f>
        <v>0</v>
      </c>
      <c r="O1640" s="255">
        <f>IF(ISNA(SUMIFS(INDEX('Model Performance Data'!$O$8:$DY$56,0,MATCH(CONCATENATE($J1640,O$6),'Model Performance Data'!$O$6:$DY$6,0)),'Model Performance Data'!$B$8:$B$56,$C1640,'Model Performance Data'!$C$8:$C$56,$D1640)),"-",SUMIFS(INDEX('Model Performance Data'!$O$8:$DY$56,0,MATCH(CONCATENATE($J1640,O$6),'Model Performance Data'!$O$6:$DY$6,0)),'Model Performance Data'!$B$8:$B$56,$C1640,'Model Performance Data'!$C$8:$C$56,$D1640))</f>
        <v>0</v>
      </c>
    </row>
    <row r="1641" spans="2:15" x14ac:dyDescent="0.35">
      <c r="B1641" s="37" t="s">
        <v>80</v>
      </c>
      <c r="C1641" s="38" t="str">
        <f>IF(ISBLANK('Model Performance Data'!$B$73),"-",'Model Performance Data'!$B$73)</f>
        <v>-</v>
      </c>
      <c r="D1641" s="38" t="str">
        <f>IF(ISBLANK('Model Performance Data'!$C$73),"-",'Model Performance Data'!$C$73)</f>
        <v>-</v>
      </c>
      <c r="E1641" s="38" t="str">
        <f>IF(ISBLANK('Model Performance Data'!$D$73),"-",'Model Performance Data'!$D$73)</f>
        <v>-</v>
      </c>
      <c r="F1641" s="38" t="str">
        <f>IF(ISBLANK('Model Performance Data'!$E$73),"-",'Model Performance Data'!$E$73)</f>
        <v>-</v>
      </c>
      <c r="G1641" s="38" t="str">
        <f>IF(ISBLANK('Model Performance Data'!$F$73),"-",'Model Performance Data'!$F$73)</f>
        <v>-</v>
      </c>
      <c r="H1641" s="253">
        <v>2</v>
      </c>
      <c r="I1641" s="253">
        <v>3</v>
      </c>
      <c r="J1641" s="37" t="str">
        <f t="shared" ref="J1641:J1704" si="73">CONCATENATE(H1641,I1641)</f>
        <v>23</v>
      </c>
      <c r="K1641" s="38" t="str">
        <f>IF(ISBLANK('Model Performance Data'!$L$73),"-",'Model Performance Data'!$L$73)</f>
        <v>-</v>
      </c>
      <c r="L1641" s="38" t="str">
        <f>IF(ISBLANK('Model Performance Data'!$K$73),"-",'Model Performance Data'!$K$73)</f>
        <v>-</v>
      </c>
      <c r="M1641" s="254">
        <f>IF(ISNA(SUMIFS(INDEX('Model Performance Data'!$O$8:$DY$56,0,MATCH(CONCATENATE($J1641,M$6),'Model Performance Data'!$O$6:$DY$6,0)),'Model Performance Data'!$B$8:$B$56,$C1641,'Model Performance Data'!$C$8:$C$56,$D1641)),"-",SUMIFS(INDEX('Model Performance Data'!$O$8:$DY$56,0,MATCH(CONCATENATE($J1641,M$6),'Model Performance Data'!$O$6:$DY$6,0)),'Model Performance Data'!$B$8:$B$56,$C1641,'Model Performance Data'!$C$8:$C$56,$D1641))</f>
        <v>0</v>
      </c>
      <c r="N1641" s="254">
        <f>IF(ISNA(SUMIFS(INDEX('Model Performance Data'!$O$8:$DY$56,0,MATCH(CONCATENATE($J1641,N$6),'Model Performance Data'!$O$6:$DY$6,0)),'Model Performance Data'!$B$8:$B$56,$C1641,'Model Performance Data'!$C$8:$C$56,$D1641)),"-",SUMIFS(INDEX('Model Performance Data'!$O$8:$DY$56,0,MATCH(CONCATENATE($J1641,N$6),'Model Performance Data'!$O$6:$DY$6,0)),'Model Performance Data'!$B$8:$B$56,$C1641,'Model Performance Data'!$C$8:$C$56,$D1641))</f>
        <v>0</v>
      </c>
      <c r="O1641" s="255">
        <f>IF(ISNA(SUMIFS(INDEX('Model Performance Data'!$O$8:$DY$56,0,MATCH(CONCATENATE($J1641,O$6),'Model Performance Data'!$O$6:$DY$6,0)),'Model Performance Data'!$B$8:$B$56,$C1641,'Model Performance Data'!$C$8:$C$56,$D1641)),"-",SUMIFS(INDEX('Model Performance Data'!$O$8:$DY$56,0,MATCH(CONCATENATE($J1641,O$6),'Model Performance Data'!$O$6:$DY$6,0)),'Model Performance Data'!$B$8:$B$56,$C1641,'Model Performance Data'!$C$8:$C$56,$D1641))</f>
        <v>0</v>
      </c>
    </row>
    <row r="1642" spans="2:15" x14ac:dyDescent="0.35">
      <c r="B1642" s="37" t="s">
        <v>80</v>
      </c>
      <c r="C1642" s="38" t="str">
        <f>IF(ISBLANK('Model Performance Data'!$B$73),"-",'Model Performance Data'!$B$73)</f>
        <v>-</v>
      </c>
      <c r="D1642" s="38" t="str">
        <f>IF(ISBLANK('Model Performance Data'!$C$73),"-",'Model Performance Data'!$C$73)</f>
        <v>-</v>
      </c>
      <c r="E1642" s="38" t="str">
        <f>IF(ISBLANK('Model Performance Data'!$D$73),"-",'Model Performance Data'!$D$73)</f>
        <v>-</v>
      </c>
      <c r="F1642" s="38" t="str">
        <f>IF(ISBLANK('Model Performance Data'!$E$73),"-",'Model Performance Data'!$E$73)</f>
        <v>-</v>
      </c>
      <c r="G1642" s="38" t="str">
        <f>IF(ISBLANK('Model Performance Data'!$F$73),"-",'Model Performance Data'!$F$73)</f>
        <v>-</v>
      </c>
      <c r="H1642" s="253">
        <v>2</v>
      </c>
      <c r="I1642" s="253">
        <v>4</v>
      </c>
      <c r="J1642" s="37" t="str">
        <f t="shared" si="73"/>
        <v>24</v>
      </c>
      <c r="K1642" s="38" t="str">
        <f>IF(ISBLANK('Model Performance Data'!$L$73),"-",'Model Performance Data'!$L$73)</f>
        <v>-</v>
      </c>
      <c r="L1642" s="38" t="str">
        <f>IF(ISBLANK('Model Performance Data'!$K$73),"-",'Model Performance Data'!$K$73)</f>
        <v>-</v>
      </c>
      <c r="M1642" s="254">
        <f>IF(ISNA(SUMIFS(INDEX('Model Performance Data'!$O$8:$DY$56,0,MATCH(CONCATENATE($J1642,M$6),'Model Performance Data'!$O$6:$DY$6,0)),'Model Performance Data'!$B$8:$B$56,$C1642,'Model Performance Data'!$C$8:$C$56,$D1642)),"-",SUMIFS(INDEX('Model Performance Data'!$O$8:$DY$56,0,MATCH(CONCATENATE($J1642,M$6),'Model Performance Data'!$O$6:$DY$6,0)),'Model Performance Data'!$B$8:$B$56,$C1642,'Model Performance Data'!$C$8:$C$56,$D1642))</f>
        <v>0</v>
      </c>
      <c r="N1642" s="254">
        <f>IF(ISNA(SUMIFS(INDEX('Model Performance Data'!$O$8:$DY$56,0,MATCH(CONCATENATE($J1642,N$6),'Model Performance Data'!$O$6:$DY$6,0)),'Model Performance Data'!$B$8:$B$56,$C1642,'Model Performance Data'!$C$8:$C$56,$D1642)),"-",SUMIFS(INDEX('Model Performance Data'!$O$8:$DY$56,0,MATCH(CONCATENATE($J1642,N$6),'Model Performance Data'!$O$6:$DY$6,0)),'Model Performance Data'!$B$8:$B$56,$C1642,'Model Performance Data'!$C$8:$C$56,$D1642))</f>
        <v>0</v>
      </c>
      <c r="O1642" s="255">
        <f>IF(ISNA(SUMIFS(INDEX('Model Performance Data'!$O$8:$DY$56,0,MATCH(CONCATENATE($J1642,O$6),'Model Performance Data'!$O$6:$DY$6,0)),'Model Performance Data'!$B$8:$B$56,$C1642,'Model Performance Data'!$C$8:$C$56,$D1642)),"-",SUMIFS(INDEX('Model Performance Data'!$O$8:$DY$56,0,MATCH(CONCATENATE($J1642,O$6),'Model Performance Data'!$O$6:$DY$6,0)),'Model Performance Data'!$B$8:$B$56,$C1642,'Model Performance Data'!$C$8:$C$56,$D1642))</f>
        <v>0</v>
      </c>
    </row>
    <row r="1643" spans="2:15" x14ac:dyDescent="0.35">
      <c r="B1643" s="37" t="s">
        <v>80</v>
      </c>
      <c r="C1643" s="38" t="str">
        <f>IF(ISBLANK('Model Performance Data'!$B$73),"-",'Model Performance Data'!$B$73)</f>
        <v>-</v>
      </c>
      <c r="D1643" s="38" t="str">
        <f>IF(ISBLANK('Model Performance Data'!$C$73),"-",'Model Performance Data'!$C$73)</f>
        <v>-</v>
      </c>
      <c r="E1643" s="38" t="str">
        <f>IF(ISBLANK('Model Performance Data'!$D$73),"-",'Model Performance Data'!$D$73)</f>
        <v>-</v>
      </c>
      <c r="F1643" s="38" t="str">
        <f>IF(ISBLANK('Model Performance Data'!$E$73),"-",'Model Performance Data'!$E$73)</f>
        <v>-</v>
      </c>
      <c r="G1643" s="38" t="str">
        <f>IF(ISBLANK('Model Performance Data'!$F$73),"-",'Model Performance Data'!$F$73)</f>
        <v>-</v>
      </c>
      <c r="H1643" s="253">
        <v>2</v>
      </c>
      <c r="I1643" s="253">
        <v>5</v>
      </c>
      <c r="J1643" s="37" t="str">
        <f t="shared" si="73"/>
        <v>25</v>
      </c>
      <c r="K1643" s="38" t="str">
        <f>IF(ISBLANK('Model Performance Data'!$L$73),"-",'Model Performance Data'!$L$73)</f>
        <v>-</v>
      </c>
      <c r="L1643" s="38" t="str">
        <f>IF(ISBLANK('Model Performance Data'!$K$73),"-",'Model Performance Data'!$K$73)</f>
        <v>-</v>
      </c>
      <c r="M1643" s="254">
        <f>IF(ISNA(SUMIFS(INDEX('Model Performance Data'!$O$8:$DY$56,0,MATCH(CONCATENATE($J1643,M$6),'Model Performance Data'!$O$6:$DY$6,0)),'Model Performance Data'!$B$8:$B$56,$C1643,'Model Performance Data'!$C$8:$C$56,$D1643)),"-",SUMIFS(INDEX('Model Performance Data'!$O$8:$DY$56,0,MATCH(CONCATENATE($J1643,M$6),'Model Performance Data'!$O$6:$DY$6,0)),'Model Performance Data'!$B$8:$B$56,$C1643,'Model Performance Data'!$C$8:$C$56,$D1643))</f>
        <v>0</v>
      </c>
      <c r="N1643" s="254">
        <f>IF(ISNA(SUMIFS(INDEX('Model Performance Data'!$O$8:$DY$56,0,MATCH(CONCATENATE($J1643,N$6),'Model Performance Data'!$O$6:$DY$6,0)),'Model Performance Data'!$B$8:$B$56,$C1643,'Model Performance Data'!$C$8:$C$56,$D1643)),"-",SUMIFS(INDEX('Model Performance Data'!$O$8:$DY$56,0,MATCH(CONCATENATE($J1643,N$6),'Model Performance Data'!$O$6:$DY$6,0)),'Model Performance Data'!$B$8:$B$56,$C1643,'Model Performance Data'!$C$8:$C$56,$D1643))</f>
        <v>0</v>
      </c>
      <c r="O1643" s="255">
        <f>IF(ISNA(SUMIFS(INDEX('Model Performance Data'!$O$8:$DY$56,0,MATCH(CONCATENATE($J1643,O$6),'Model Performance Data'!$O$6:$DY$6,0)),'Model Performance Data'!$B$8:$B$56,$C1643,'Model Performance Data'!$C$8:$C$56,$D1643)),"-",SUMIFS(INDEX('Model Performance Data'!$O$8:$DY$56,0,MATCH(CONCATENATE($J1643,O$6),'Model Performance Data'!$O$6:$DY$6,0)),'Model Performance Data'!$B$8:$B$56,$C1643,'Model Performance Data'!$C$8:$C$56,$D1643))</f>
        <v>0</v>
      </c>
    </row>
    <row r="1644" spans="2:15" x14ac:dyDescent="0.35">
      <c r="B1644" s="37" t="s">
        <v>80</v>
      </c>
      <c r="C1644" s="38" t="str">
        <f>IF(ISBLANK('Model Performance Data'!$B$73),"-",'Model Performance Data'!$B$73)</f>
        <v>-</v>
      </c>
      <c r="D1644" s="38" t="str">
        <f>IF(ISBLANK('Model Performance Data'!$C$73),"-",'Model Performance Data'!$C$73)</f>
        <v>-</v>
      </c>
      <c r="E1644" s="38" t="str">
        <f>IF(ISBLANK('Model Performance Data'!$D$73),"-",'Model Performance Data'!$D$73)</f>
        <v>-</v>
      </c>
      <c r="F1644" s="38" t="str">
        <f>IF(ISBLANK('Model Performance Data'!$E$73),"-",'Model Performance Data'!$E$73)</f>
        <v>-</v>
      </c>
      <c r="G1644" s="38" t="str">
        <f>IF(ISBLANK('Model Performance Data'!$F$73),"-",'Model Performance Data'!$F$73)</f>
        <v>-</v>
      </c>
      <c r="H1644" s="253">
        <v>2</v>
      </c>
      <c r="I1644" s="253" t="s">
        <v>65</v>
      </c>
      <c r="J1644" s="37" t="str">
        <f t="shared" si="73"/>
        <v>2Goal</v>
      </c>
      <c r="K1644" s="38" t="str">
        <f>IF(ISBLANK('Model Performance Data'!$L$73),"-",'Model Performance Data'!$L$73)</f>
        <v>-</v>
      </c>
      <c r="L1644" s="38" t="str">
        <f>IF(ISBLANK('Model Performance Data'!$K$73),"-",'Model Performance Data'!$K$73)</f>
        <v>-</v>
      </c>
      <c r="M1644" s="254" t="str">
        <f>IF(ISNA(SUMIFS(INDEX('Model Performance Data'!$O$8:$DY$56,0,MATCH(CONCATENATE($J1644,M$6),'Model Performance Data'!$O$6:$DY$6,0)),'Model Performance Data'!$B$8:$B$56,$C1644,'Model Performance Data'!$C$8:$C$56,$D1644)),"-",SUMIFS(INDEX('Model Performance Data'!$O$8:$DY$56,0,MATCH(CONCATENATE($J1644,M$6),'Model Performance Data'!$O$6:$DY$6,0)),'Model Performance Data'!$B$8:$B$56,$C1644,'Model Performance Data'!$C$8:$C$56,$D1644))</f>
        <v>-</v>
      </c>
      <c r="N1644" s="254" t="str">
        <f>IF(ISNA(SUMIFS(INDEX('Model Performance Data'!$O$8:$DY$56,0,MATCH(CONCATENATE($J1644,N$6),'Model Performance Data'!$O$6:$DY$6,0)),'Model Performance Data'!$B$8:$B$56,$C1644,'Model Performance Data'!$C$8:$C$56,$D1644)),"-",SUMIFS(INDEX('Model Performance Data'!$O$8:$DY$56,0,MATCH(CONCATENATE($J1644,N$6),'Model Performance Data'!$O$6:$DY$6,0)),'Model Performance Data'!$B$8:$B$56,$C1644,'Model Performance Data'!$C$8:$C$56,$D1644))</f>
        <v>-</v>
      </c>
      <c r="O1644" s="255">
        <f>IF(ISNA(SUMIFS(INDEX('Model Performance Data'!$O$8:$DY$56,0,MATCH(CONCATENATE($J1644,O$6),'Model Performance Data'!$O$6:$DY$6,0)),'Model Performance Data'!$B$8:$B$56,$C1644,'Model Performance Data'!$C$8:$C$56,$D1644)),"-",SUMIFS(INDEX('Model Performance Data'!$O$8:$DY$56,0,MATCH(CONCATENATE($J1644,O$6),'Model Performance Data'!$O$6:$DY$6,0)),'Model Performance Data'!$B$8:$B$56,$C1644,'Model Performance Data'!$C$8:$C$56,$D1644))</f>
        <v>0</v>
      </c>
    </row>
    <row r="1645" spans="2:15" x14ac:dyDescent="0.35">
      <c r="B1645" s="37" t="s">
        <v>80</v>
      </c>
      <c r="C1645" s="38" t="str">
        <f>IF(ISBLANK('Model Performance Data'!$B$73),"-",'Model Performance Data'!$B$73)</f>
        <v>-</v>
      </c>
      <c r="D1645" s="38" t="str">
        <f>IF(ISBLANK('Model Performance Data'!$C$73),"-",'Model Performance Data'!$C$73)</f>
        <v>-</v>
      </c>
      <c r="E1645" s="38" t="str">
        <f>IF(ISBLANK('Model Performance Data'!$D$73),"-",'Model Performance Data'!$D$73)</f>
        <v>-</v>
      </c>
      <c r="F1645" s="38" t="str">
        <f>IF(ISBLANK('Model Performance Data'!$E$73),"-",'Model Performance Data'!$E$73)</f>
        <v>-</v>
      </c>
      <c r="G1645" s="38" t="str">
        <f>IF(ISBLANK('Model Performance Data'!$F$73),"-",'Model Performance Data'!$F$73)</f>
        <v>-</v>
      </c>
      <c r="H1645" s="253">
        <v>3</v>
      </c>
      <c r="I1645" s="253">
        <v>1</v>
      </c>
      <c r="J1645" s="37" t="str">
        <f t="shared" si="73"/>
        <v>31</v>
      </c>
      <c r="K1645" s="38" t="str">
        <f>IF(ISBLANK('Model Performance Data'!$L$73),"-",'Model Performance Data'!$L$73)</f>
        <v>-</v>
      </c>
      <c r="L1645" s="38" t="str">
        <f>IF(ISBLANK('Model Performance Data'!$K$73),"-",'Model Performance Data'!$K$73)</f>
        <v>-</v>
      </c>
      <c r="M1645" s="254">
        <f>IF(ISNA(SUMIFS(INDEX('Model Performance Data'!$O$8:$DY$56,0,MATCH(CONCATENATE($J1645,M$6),'Model Performance Data'!$O$6:$DY$6,0)),'Model Performance Data'!$B$8:$B$56,$C1645,'Model Performance Data'!$C$8:$C$56,$D1645)),"-",SUMIFS(INDEX('Model Performance Data'!$O$8:$DY$56,0,MATCH(CONCATENATE($J1645,M$6),'Model Performance Data'!$O$6:$DY$6,0)),'Model Performance Data'!$B$8:$B$56,$C1645,'Model Performance Data'!$C$8:$C$56,$D1645))</f>
        <v>0</v>
      </c>
      <c r="N1645" s="254">
        <f>IF(ISNA(SUMIFS(INDEX('Model Performance Data'!$O$8:$DY$56,0,MATCH(CONCATENATE($J1645,N$6),'Model Performance Data'!$O$6:$DY$6,0)),'Model Performance Data'!$B$8:$B$56,$C1645,'Model Performance Data'!$C$8:$C$56,$D1645)),"-",SUMIFS(INDEX('Model Performance Data'!$O$8:$DY$56,0,MATCH(CONCATENATE($J1645,N$6),'Model Performance Data'!$O$6:$DY$6,0)),'Model Performance Data'!$B$8:$B$56,$C1645,'Model Performance Data'!$C$8:$C$56,$D1645))</f>
        <v>0</v>
      </c>
      <c r="O1645" s="255">
        <f>IF(ISNA(SUMIFS(INDEX('Model Performance Data'!$O$8:$DY$56,0,MATCH(CONCATENATE($J1645,O$6),'Model Performance Data'!$O$6:$DY$6,0)),'Model Performance Data'!$B$8:$B$56,$C1645,'Model Performance Data'!$C$8:$C$56,$D1645)),"-",SUMIFS(INDEX('Model Performance Data'!$O$8:$DY$56,0,MATCH(CONCATENATE($J1645,O$6),'Model Performance Data'!$O$6:$DY$6,0)),'Model Performance Data'!$B$8:$B$56,$C1645,'Model Performance Data'!$C$8:$C$56,$D1645))</f>
        <v>0</v>
      </c>
    </row>
    <row r="1646" spans="2:15" x14ac:dyDescent="0.35">
      <c r="B1646" s="37" t="s">
        <v>80</v>
      </c>
      <c r="C1646" s="38" t="str">
        <f>IF(ISBLANK('Model Performance Data'!$B$73),"-",'Model Performance Data'!$B$73)</f>
        <v>-</v>
      </c>
      <c r="D1646" s="38" t="str">
        <f>IF(ISBLANK('Model Performance Data'!$C$73),"-",'Model Performance Data'!$C$73)</f>
        <v>-</v>
      </c>
      <c r="E1646" s="38" t="str">
        <f>IF(ISBLANK('Model Performance Data'!$D$73),"-",'Model Performance Data'!$D$73)</f>
        <v>-</v>
      </c>
      <c r="F1646" s="38" t="str">
        <f>IF(ISBLANK('Model Performance Data'!$E$73),"-",'Model Performance Data'!$E$73)</f>
        <v>-</v>
      </c>
      <c r="G1646" s="38" t="str">
        <f>IF(ISBLANK('Model Performance Data'!$F$73),"-",'Model Performance Data'!$F$73)</f>
        <v>-</v>
      </c>
      <c r="H1646" s="253">
        <v>3</v>
      </c>
      <c r="I1646" s="253">
        <v>2</v>
      </c>
      <c r="J1646" s="37" t="str">
        <f t="shared" si="73"/>
        <v>32</v>
      </c>
      <c r="K1646" s="38" t="str">
        <f>IF(ISBLANK('Model Performance Data'!$L$73),"-",'Model Performance Data'!$L$73)</f>
        <v>-</v>
      </c>
      <c r="L1646" s="38" t="str">
        <f>IF(ISBLANK('Model Performance Data'!$K$73),"-",'Model Performance Data'!$K$73)</f>
        <v>-</v>
      </c>
      <c r="M1646" s="254">
        <f>IF(ISNA(SUMIFS(INDEX('Model Performance Data'!$O$8:$DY$56,0,MATCH(CONCATENATE($J1646,M$6),'Model Performance Data'!$O$6:$DY$6,0)),'Model Performance Data'!$B$8:$B$56,$C1646,'Model Performance Data'!$C$8:$C$56,$D1646)),"-",SUMIFS(INDEX('Model Performance Data'!$O$8:$DY$56,0,MATCH(CONCATENATE($J1646,M$6),'Model Performance Data'!$O$6:$DY$6,0)),'Model Performance Data'!$B$8:$B$56,$C1646,'Model Performance Data'!$C$8:$C$56,$D1646))</f>
        <v>0</v>
      </c>
      <c r="N1646" s="254">
        <f>IF(ISNA(SUMIFS(INDEX('Model Performance Data'!$O$8:$DY$56,0,MATCH(CONCATENATE($J1646,N$6),'Model Performance Data'!$O$6:$DY$6,0)),'Model Performance Data'!$B$8:$B$56,$C1646,'Model Performance Data'!$C$8:$C$56,$D1646)),"-",SUMIFS(INDEX('Model Performance Data'!$O$8:$DY$56,0,MATCH(CONCATENATE($J1646,N$6),'Model Performance Data'!$O$6:$DY$6,0)),'Model Performance Data'!$B$8:$B$56,$C1646,'Model Performance Data'!$C$8:$C$56,$D1646))</f>
        <v>0</v>
      </c>
      <c r="O1646" s="255">
        <f>IF(ISNA(SUMIFS(INDEX('Model Performance Data'!$O$8:$DY$56,0,MATCH(CONCATENATE($J1646,O$6),'Model Performance Data'!$O$6:$DY$6,0)),'Model Performance Data'!$B$8:$B$56,$C1646,'Model Performance Data'!$C$8:$C$56,$D1646)),"-",SUMIFS(INDEX('Model Performance Data'!$O$8:$DY$56,0,MATCH(CONCATENATE($J1646,O$6),'Model Performance Data'!$O$6:$DY$6,0)),'Model Performance Data'!$B$8:$B$56,$C1646,'Model Performance Data'!$C$8:$C$56,$D1646))</f>
        <v>0</v>
      </c>
    </row>
    <row r="1647" spans="2:15" x14ac:dyDescent="0.35">
      <c r="B1647" s="37" t="s">
        <v>80</v>
      </c>
      <c r="C1647" s="38" t="str">
        <f>IF(ISBLANK('Model Performance Data'!$B$73),"-",'Model Performance Data'!$B$73)</f>
        <v>-</v>
      </c>
      <c r="D1647" s="38" t="str">
        <f>IF(ISBLANK('Model Performance Data'!$C$73),"-",'Model Performance Data'!$C$73)</f>
        <v>-</v>
      </c>
      <c r="E1647" s="38" t="str">
        <f>IF(ISBLANK('Model Performance Data'!$D$73),"-",'Model Performance Data'!$D$73)</f>
        <v>-</v>
      </c>
      <c r="F1647" s="38" t="str">
        <f>IF(ISBLANK('Model Performance Data'!$E$73),"-",'Model Performance Data'!$E$73)</f>
        <v>-</v>
      </c>
      <c r="G1647" s="38" t="str">
        <f>IF(ISBLANK('Model Performance Data'!$F$73),"-",'Model Performance Data'!$F$73)</f>
        <v>-</v>
      </c>
      <c r="H1647" s="253">
        <v>3</v>
      </c>
      <c r="I1647" s="253">
        <v>3</v>
      </c>
      <c r="J1647" s="37" t="str">
        <f t="shared" si="73"/>
        <v>33</v>
      </c>
      <c r="K1647" s="38" t="str">
        <f>IF(ISBLANK('Model Performance Data'!$L$73),"-",'Model Performance Data'!$L$73)</f>
        <v>-</v>
      </c>
      <c r="L1647" s="38" t="str">
        <f>IF(ISBLANK('Model Performance Data'!$K$73),"-",'Model Performance Data'!$K$73)</f>
        <v>-</v>
      </c>
      <c r="M1647" s="254">
        <f>IF(ISNA(SUMIFS(INDEX('Model Performance Data'!$O$8:$DY$56,0,MATCH(CONCATENATE($J1647,M$6),'Model Performance Data'!$O$6:$DY$6,0)),'Model Performance Data'!$B$8:$B$56,$C1647,'Model Performance Data'!$C$8:$C$56,$D1647)),"-",SUMIFS(INDEX('Model Performance Data'!$O$8:$DY$56,0,MATCH(CONCATENATE($J1647,M$6),'Model Performance Data'!$O$6:$DY$6,0)),'Model Performance Data'!$B$8:$B$56,$C1647,'Model Performance Data'!$C$8:$C$56,$D1647))</f>
        <v>0</v>
      </c>
      <c r="N1647" s="254">
        <f>IF(ISNA(SUMIFS(INDEX('Model Performance Data'!$O$8:$DY$56,0,MATCH(CONCATENATE($J1647,N$6),'Model Performance Data'!$O$6:$DY$6,0)),'Model Performance Data'!$B$8:$B$56,$C1647,'Model Performance Data'!$C$8:$C$56,$D1647)),"-",SUMIFS(INDEX('Model Performance Data'!$O$8:$DY$56,0,MATCH(CONCATENATE($J1647,N$6),'Model Performance Data'!$O$6:$DY$6,0)),'Model Performance Data'!$B$8:$B$56,$C1647,'Model Performance Data'!$C$8:$C$56,$D1647))</f>
        <v>0</v>
      </c>
      <c r="O1647" s="255">
        <f>IF(ISNA(SUMIFS(INDEX('Model Performance Data'!$O$8:$DY$56,0,MATCH(CONCATENATE($J1647,O$6),'Model Performance Data'!$O$6:$DY$6,0)),'Model Performance Data'!$B$8:$B$56,$C1647,'Model Performance Data'!$C$8:$C$56,$D1647)),"-",SUMIFS(INDEX('Model Performance Data'!$O$8:$DY$56,0,MATCH(CONCATENATE($J1647,O$6),'Model Performance Data'!$O$6:$DY$6,0)),'Model Performance Data'!$B$8:$B$56,$C1647,'Model Performance Data'!$C$8:$C$56,$D1647))</f>
        <v>0</v>
      </c>
    </row>
    <row r="1648" spans="2:15" x14ac:dyDescent="0.35">
      <c r="B1648" s="37" t="s">
        <v>80</v>
      </c>
      <c r="C1648" s="38" t="str">
        <f>IF(ISBLANK('Model Performance Data'!$B$73),"-",'Model Performance Data'!$B$73)</f>
        <v>-</v>
      </c>
      <c r="D1648" s="38" t="str">
        <f>IF(ISBLANK('Model Performance Data'!$C$73),"-",'Model Performance Data'!$C$73)</f>
        <v>-</v>
      </c>
      <c r="E1648" s="38" t="str">
        <f>IF(ISBLANK('Model Performance Data'!$D$73),"-",'Model Performance Data'!$D$73)</f>
        <v>-</v>
      </c>
      <c r="F1648" s="38" t="str">
        <f>IF(ISBLANK('Model Performance Data'!$E$73),"-",'Model Performance Data'!$E$73)</f>
        <v>-</v>
      </c>
      <c r="G1648" s="38" t="str">
        <f>IF(ISBLANK('Model Performance Data'!$F$73),"-",'Model Performance Data'!$F$73)</f>
        <v>-</v>
      </c>
      <c r="H1648" s="253">
        <v>3</v>
      </c>
      <c r="I1648" s="253">
        <v>4</v>
      </c>
      <c r="J1648" s="37" t="str">
        <f t="shared" si="73"/>
        <v>34</v>
      </c>
      <c r="K1648" s="38" t="str">
        <f>IF(ISBLANK('Model Performance Data'!$L$73),"-",'Model Performance Data'!$L$73)</f>
        <v>-</v>
      </c>
      <c r="L1648" s="38" t="str">
        <f>IF(ISBLANK('Model Performance Data'!$K$73),"-",'Model Performance Data'!$K$73)</f>
        <v>-</v>
      </c>
      <c r="M1648" s="254">
        <f>IF(ISNA(SUMIFS(INDEX('Model Performance Data'!$O$8:$DY$56,0,MATCH(CONCATENATE($J1648,M$6),'Model Performance Data'!$O$6:$DY$6,0)),'Model Performance Data'!$B$8:$B$56,$C1648,'Model Performance Data'!$C$8:$C$56,$D1648)),"-",SUMIFS(INDEX('Model Performance Data'!$O$8:$DY$56,0,MATCH(CONCATENATE($J1648,M$6),'Model Performance Data'!$O$6:$DY$6,0)),'Model Performance Data'!$B$8:$B$56,$C1648,'Model Performance Data'!$C$8:$C$56,$D1648))</f>
        <v>0</v>
      </c>
      <c r="N1648" s="254">
        <f>IF(ISNA(SUMIFS(INDEX('Model Performance Data'!$O$8:$DY$56,0,MATCH(CONCATENATE($J1648,N$6),'Model Performance Data'!$O$6:$DY$6,0)),'Model Performance Data'!$B$8:$B$56,$C1648,'Model Performance Data'!$C$8:$C$56,$D1648)),"-",SUMIFS(INDEX('Model Performance Data'!$O$8:$DY$56,0,MATCH(CONCATENATE($J1648,N$6),'Model Performance Data'!$O$6:$DY$6,0)),'Model Performance Data'!$B$8:$B$56,$C1648,'Model Performance Data'!$C$8:$C$56,$D1648))</f>
        <v>0</v>
      </c>
      <c r="O1648" s="255">
        <f>IF(ISNA(SUMIFS(INDEX('Model Performance Data'!$O$8:$DY$56,0,MATCH(CONCATENATE($J1648,O$6),'Model Performance Data'!$O$6:$DY$6,0)),'Model Performance Data'!$B$8:$B$56,$C1648,'Model Performance Data'!$C$8:$C$56,$D1648)),"-",SUMIFS(INDEX('Model Performance Data'!$O$8:$DY$56,0,MATCH(CONCATENATE($J1648,O$6),'Model Performance Data'!$O$6:$DY$6,0)),'Model Performance Data'!$B$8:$B$56,$C1648,'Model Performance Data'!$C$8:$C$56,$D1648))</f>
        <v>0</v>
      </c>
    </row>
    <row r="1649" spans="2:15" x14ac:dyDescent="0.35">
      <c r="B1649" s="37" t="s">
        <v>80</v>
      </c>
      <c r="C1649" s="38" t="str">
        <f>IF(ISBLANK('Model Performance Data'!$B$73),"-",'Model Performance Data'!$B$73)</f>
        <v>-</v>
      </c>
      <c r="D1649" s="38" t="str">
        <f>IF(ISBLANK('Model Performance Data'!$C$73),"-",'Model Performance Data'!$C$73)</f>
        <v>-</v>
      </c>
      <c r="E1649" s="38" t="str">
        <f>IF(ISBLANK('Model Performance Data'!$D$73),"-",'Model Performance Data'!$D$73)</f>
        <v>-</v>
      </c>
      <c r="F1649" s="38" t="str">
        <f>IF(ISBLANK('Model Performance Data'!$E$73),"-",'Model Performance Data'!$E$73)</f>
        <v>-</v>
      </c>
      <c r="G1649" s="38" t="str">
        <f>IF(ISBLANK('Model Performance Data'!$F$73),"-",'Model Performance Data'!$F$73)</f>
        <v>-</v>
      </c>
      <c r="H1649" s="253">
        <v>3</v>
      </c>
      <c r="I1649" s="253">
        <v>5</v>
      </c>
      <c r="J1649" s="37" t="str">
        <f t="shared" si="73"/>
        <v>35</v>
      </c>
      <c r="K1649" s="38" t="str">
        <f>IF(ISBLANK('Model Performance Data'!$L$73),"-",'Model Performance Data'!$L$73)</f>
        <v>-</v>
      </c>
      <c r="L1649" s="38" t="str">
        <f>IF(ISBLANK('Model Performance Data'!$K$73),"-",'Model Performance Data'!$K$73)</f>
        <v>-</v>
      </c>
      <c r="M1649" s="254">
        <f>IF(ISNA(SUMIFS(INDEX('Model Performance Data'!$O$8:$DY$56,0,MATCH(CONCATENATE($J1649,M$6),'Model Performance Data'!$O$6:$DY$6,0)),'Model Performance Data'!$B$8:$B$56,$C1649,'Model Performance Data'!$C$8:$C$56,$D1649)),"-",SUMIFS(INDEX('Model Performance Data'!$O$8:$DY$56,0,MATCH(CONCATENATE($J1649,M$6),'Model Performance Data'!$O$6:$DY$6,0)),'Model Performance Data'!$B$8:$B$56,$C1649,'Model Performance Data'!$C$8:$C$56,$D1649))</f>
        <v>0</v>
      </c>
      <c r="N1649" s="254">
        <f>IF(ISNA(SUMIFS(INDEX('Model Performance Data'!$O$8:$DY$56,0,MATCH(CONCATENATE($J1649,N$6),'Model Performance Data'!$O$6:$DY$6,0)),'Model Performance Data'!$B$8:$B$56,$C1649,'Model Performance Data'!$C$8:$C$56,$D1649)),"-",SUMIFS(INDEX('Model Performance Data'!$O$8:$DY$56,0,MATCH(CONCATENATE($J1649,N$6),'Model Performance Data'!$O$6:$DY$6,0)),'Model Performance Data'!$B$8:$B$56,$C1649,'Model Performance Data'!$C$8:$C$56,$D1649))</f>
        <v>0</v>
      </c>
      <c r="O1649" s="255">
        <f>IF(ISNA(SUMIFS(INDEX('Model Performance Data'!$O$8:$DY$56,0,MATCH(CONCATENATE($J1649,O$6),'Model Performance Data'!$O$6:$DY$6,0)),'Model Performance Data'!$B$8:$B$56,$C1649,'Model Performance Data'!$C$8:$C$56,$D1649)),"-",SUMIFS(INDEX('Model Performance Data'!$O$8:$DY$56,0,MATCH(CONCATENATE($J1649,O$6),'Model Performance Data'!$O$6:$DY$6,0)),'Model Performance Data'!$B$8:$B$56,$C1649,'Model Performance Data'!$C$8:$C$56,$D1649))</f>
        <v>0</v>
      </c>
    </row>
    <row r="1650" spans="2:15" x14ac:dyDescent="0.35">
      <c r="B1650" s="37" t="s">
        <v>80</v>
      </c>
      <c r="C1650" s="38" t="str">
        <f>IF(ISBLANK('Model Performance Data'!$B$73),"-",'Model Performance Data'!$B$73)</f>
        <v>-</v>
      </c>
      <c r="D1650" s="38" t="str">
        <f>IF(ISBLANK('Model Performance Data'!$C$73),"-",'Model Performance Data'!$C$73)</f>
        <v>-</v>
      </c>
      <c r="E1650" s="38" t="str">
        <f>IF(ISBLANK('Model Performance Data'!$D$73),"-",'Model Performance Data'!$D$73)</f>
        <v>-</v>
      </c>
      <c r="F1650" s="38" t="str">
        <f>IF(ISBLANK('Model Performance Data'!$E$73),"-",'Model Performance Data'!$E$73)</f>
        <v>-</v>
      </c>
      <c r="G1650" s="38" t="str">
        <f>IF(ISBLANK('Model Performance Data'!$F$73),"-",'Model Performance Data'!$F$73)</f>
        <v>-</v>
      </c>
      <c r="H1650" s="253">
        <v>3</v>
      </c>
      <c r="I1650" s="253" t="s">
        <v>65</v>
      </c>
      <c r="J1650" s="37" t="str">
        <f t="shared" si="73"/>
        <v>3Goal</v>
      </c>
      <c r="K1650" s="38" t="str">
        <f>IF(ISBLANK('Model Performance Data'!$L$73),"-",'Model Performance Data'!$L$73)</f>
        <v>-</v>
      </c>
      <c r="L1650" s="38" t="str">
        <f>IF(ISBLANK('Model Performance Data'!$K$73),"-",'Model Performance Data'!$K$73)</f>
        <v>-</v>
      </c>
      <c r="M1650" s="254" t="str">
        <f>IF(ISNA(SUMIFS(INDEX('Model Performance Data'!$O$8:$DY$56,0,MATCH(CONCATENATE($J1650,M$6),'Model Performance Data'!$O$6:$DY$6,0)),'Model Performance Data'!$B$8:$B$56,$C1650,'Model Performance Data'!$C$8:$C$56,$D1650)),"-",SUMIFS(INDEX('Model Performance Data'!$O$8:$DY$56,0,MATCH(CONCATENATE($J1650,M$6),'Model Performance Data'!$O$6:$DY$6,0)),'Model Performance Data'!$B$8:$B$56,$C1650,'Model Performance Data'!$C$8:$C$56,$D1650))</f>
        <v>-</v>
      </c>
      <c r="N1650" s="254" t="str">
        <f>IF(ISNA(SUMIFS(INDEX('Model Performance Data'!$O$8:$DY$56,0,MATCH(CONCATENATE($J1650,N$6),'Model Performance Data'!$O$6:$DY$6,0)),'Model Performance Data'!$B$8:$B$56,$C1650,'Model Performance Data'!$C$8:$C$56,$D1650)),"-",SUMIFS(INDEX('Model Performance Data'!$O$8:$DY$56,0,MATCH(CONCATENATE($J1650,N$6),'Model Performance Data'!$O$6:$DY$6,0)),'Model Performance Data'!$B$8:$B$56,$C1650,'Model Performance Data'!$C$8:$C$56,$D1650))</f>
        <v>-</v>
      </c>
      <c r="O1650" s="255">
        <f>IF(ISNA(SUMIFS(INDEX('Model Performance Data'!$O$8:$DY$56,0,MATCH(CONCATENATE($J1650,O$6),'Model Performance Data'!$O$6:$DY$6,0)),'Model Performance Data'!$B$8:$B$56,$C1650,'Model Performance Data'!$C$8:$C$56,$D1650)),"-",SUMIFS(INDEX('Model Performance Data'!$O$8:$DY$56,0,MATCH(CONCATENATE($J1650,O$6),'Model Performance Data'!$O$6:$DY$6,0)),'Model Performance Data'!$B$8:$B$56,$C1650,'Model Performance Data'!$C$8:$C$56,$D1650))</f>
        <v>0</v>
      </c>
    </row>
    <row r="1651" spans="2:15" x14ac:dyDescent="0.35">
      <c r="B1651" s="37" t="s">
        <v>80</v>
      </c>
      <c r="C1651" s="38" t="str">
        <f>IF(ISBLANK('Model Performance Data'!$B$73),"-",'Model Performance Data'!$B$73)</f>
        <v>-</v>
      </c>
      <c r="D1651" s="38" t="str">
        <f>IF(ISBLANK('Model Performance Data'!$C$73),"-",'Model Performance Data'!$C$73)</f>
        <v>-</v>
      </c>
      <c r="E1651" s="38" t="str">
        <f>IF(ISBLANK('Model Performance Data'!$D$73),"-",'Model Performance Data'!$D$73)</f>
        <v>-</v>
      </c>
      <c r="F1651" s="38" t="str">
        <f>IF(ISBLANK('Model Performance Data'!$E$73),"-",'Model Performance Data'!$E$73)</f>
        <v>-</v>
      </c>
      <c r="G1651" s="38" t="str">
        <f>IF(ISBLANK('Model Performance Data'!$F$73),"-",'Model Performance Data'!$F$73)</f>
        <v>-</v>
      </c>
      <c r="H1651" s="253">
        <v>4</v>
      </c>
      <c r="I1651" s="253">
        <v>1</v>
      </c>
      <c r="J1651" s="37" t="str">
        <f t="shared" si="73"/>
        <v>41</v>
      </c>
      <c r="K1651" s="38" t="str">
        <f>IF(ISBLANK('Model Performance Data'!$L$73),"-",'Model Performance Data'!$L$73)</f>
        <v>-</v>
      </c>
      <c r="L1651" s="38" t="str">
        <f>IF(ISBLANK('Model Performance Data'!$K$73),"-",'Model Performance Data'!$K$73)</f>
        <v>-</v>
      </c>
      <c r="M1651" s="254">
        <f>IF(ISNA(SUMIFS(INDEX('Model Performance Data'!$O$8:$DY$56,0,MATCH(CONCATENATE($J1651,M$6),'Model Performance Data'!$O$6:$DY$6,0)),'Model Performance Data'!$B$8:$B$56,$C1651,'Model Performance Data'!$C$8:$C$56,$D1651)),"-",SUMIFS(INDEX('Model Performance Data'!$O$8:$DY$56,0,MATCH(CONCATENATE($J1651,M$6),'Model Performance Data'!$O$6:$DY$6,0)),'Model Performance Data'!$B$8:$B$56,$C1651,'Model Performance Data'!$C$8:$C$56,$D1651))</f>
        <v>0</v>
      </c>
      <c r="N1651" s="254">
        <f>IF(ISNA(SUMIFS(INDEX('Model Performance Data'!$O$8:$DY$56,0,MATCH(CONCATENATE($J1651,N$6),'Model Performance Data'!$O$6:$DY$6,0)),'Model Performance Data'!$B$8:$B$56,$C1651,'Model Performance Data'!$C$8:$C$56,$D1651)),"-",SUMIFS(INDEX('Model Performance Data'!$O$8:$DY$56,0,MATCH(CONCATENATE($J1651,N$6),'Model Performance Data'!$O$6:$DY$6,0)),'Model Performance Data'!$B$8:$B$56,$C1651,'Model Performance Data'!$C$8:$C$56,$D1651))</f>
        <v>0</v>
      </c>
      <c r="O1651" s="255">
        <f>IF(ISNA(SUMIFS(INDEX('Model Performance Data'!$O$8:$DY$56,0,MATCH(CONCATENATE($J1651,O$6),'Model Performance Data'!$O$6:$DY$6,0)),'Model Performance Data'!$B$8:$B$56,$C1651,'Model Performance Data'!$C$8:$C$56,$D1651)),"-",SUMIFS(INDEX('Model Performance Data'!$O$8:$DY$56,0,MATCH(CONCATENATE($J1651,O$6),'Model Performance Data'!$O$6:$DY$6,0)),'Model Performance Data'!$B$8:$B$56,$C1651,'Model Performance Data'!$C$8:$C$56,$D1651))</f>
        <v>0</v>
      </c>
    </row>
    <row r="1652" spans="2:15" x14ac:dyDescent="0.35">
      <c r="B1652" s="37" t="s">
        <v>80</v>
      </c>
      <c r="C1652" s="38" t="str">
        <f>IF(ISBLANK('Model Performance Data'!$B$73),"-",'Model Performance Data'!$B$73)</f>
        <v>-</v>
      </c>
      <c r="D1652" s="38" t="str">
        <f>IF(ISBLANK('Model Performance Data'!$C$73),"-",'Model Performance Data'!$C$73)</f>
        <v>-</v>
      </c>
      <c r="E1652" s="38" t="str">
        <f>IF(ISBLANK('Model Performance Data'!$D$73),"-",'Model Performance Data'!$D$73)</f>
        <v>-</v>
      </c>
      <c r="F1652" s="38" t="str">
        <f>IF(ISBLANK('Model Performance Data'!$E$73),"-",'Model Performance Data'!$E$73)</f>
        <v>-</v>
      </c>
      <c r="G1652" s="38" t="str">
        <f>IF(ISBLANK('Model Performance Data'!$F$73),"-",'Model Performance Data'!$F$73)</f>
        <v>-</v>
      </c>
      <c r="H1652" s="253">
        <v>4</v>
      </c>
      <c r="I1652" s="253">
        <v>2</v>
      </c>
      <c r="J1652" s="37" t="str">
        <f t="shared" si="73"/>
        <v>42</v>
      </c>
      <c r="K1652" s="38" t="str">
        <f>IF(ISBLANK('Model Performance Data'!$L$73),"-",'Model Performance Data'!$L$73)</f>
        <v>-</v>
      </c>
      <c r="L1652" s="38" t="str">
        <f>IF(ISBLANK('Model Performance Data'!$K$73),"-",'Model Performance Data'!$K$73)</f>
        <v>-</v>
      </c>
      <c r="M1652" s="254">
        <f>IF(ISNA(SUMIFS(INDEX('Model Performance Data'!$O$8:$DY$56,0,MATCH(CONCATENATE($J1652,M$6),'Model Performance Data'!$O$6:$DY$6,0)),'Model Performance Data'!$B$8:$B$56,$C1652,'Model Performance Data'!$C$8:$C$56,$D1652)),"-",SUMIFS(INDEX('Model Performance Data'!$O$8:$DY$56,0,MATCH(CONCATENATE($J1652,M$6),'Model Performance Data'!$O$6:$DY$6,0)),'Model Performance Data'!$B$8:$B$56,$C1652,'Model Performance Data'!$C$8:$C$56,$D1652))</f>
        <v>0</v>
      </c>
      <c r="N1652" s="254">
        <f>IF(ISNA(SUMIFS(INDEX('Model Performance Data'!$O$8:$DY$56,0,MATCH(CONCATENATE($J1652,N$6),'Model Performance Data'!$O$6:$DY$6,0)),'Model Performance Data'!$B$8:$B$56,$C1652,'Model Performance Data'!$C$8:$C$56,$D1652)),"-",SUMIFS(INDEX('Model Performance Data'!$O$8:$DY$56,0,MATCH(CONCATENATE($J1652,N$6),'Model Performance Data'!$O$6:$DY$6,0)),'Model Performance Data'!$B$8:$B$56,$C1652,'Model Performance Data'!$C$8:$C$56,$D1652))</f>
        <v>0</v>
      </c>
      <c r="O1652" s="255">
        <f>IF(ISNA(SUMIFS(INDEX('Model Performance Data'!$O$8:$DY$56,0,MATCH(CONCATENATE($J1652,O$6),'Model Performance Data'!$O$6:$DY$6,0)),'Model Performance Data'!$B$8:$B$56,$C1652,'Model Performance Data'!$C$8:$C$56,$D1652)),"-",SUMIFS(INDEX('Model Performance Data'!$O$8:$DY$56,0,MATCH(CONCATENATE($J1652,O$6),'Model Performance Data'!$O$6:$DY$6,0)),'Model Performance Data'!$B$8:$B$56,$C1652,'Model Performance Data'!$C$8:$C$56,$D1652))</f>
        <v>0</v>
      </c>
    </row>
    <row r="1653" spans="2:15" x14ac:dyDescent="0.35">
      <c r="B1653" s="37" t="s">
        <v>80</v>
      </c>
      <c r="C1653" s="38" t="str">
        <f>IF(ISBLANK('Model Performance Data'!$B$73),"-",'Model Performance Data'!$B$73)</f>
        <v>-</v>
      </c>
      <c r="D1653" s="38" t="str">
        <f>IF(ISBLANK('Model Performance Data'!$C$73),"-",'Model Performance Data'!$C$73)</f>
        <v>-</v>
      </c>
      <c r="E1653" s="38" t="str">
        <f>IF(ISBLANK('Model Performance Data'!$D$73),"-",'Model Performance Data'!$D$73)</f>
        <v>-</v>
      </c>
      <c r="F1653" s="38" t="str">
        <f>IF(ISBLANK('Model Performance Data'!$E$73),"-",'Model Performance Data'!$E$73)</f>
        <v>-</v>
      </c>
      <c r="G1653" s="38" t="str">
        <f>IF(ISBLANK('Model Performance Data'!$F$73),"-",'Model Performance Data'!$F$73)</f>
        <v>-</v>
      </c>
      <c r="H1653" s="253">
        <v>4</v>
      </c>
      <c r="I1653" s="253">
        <v>3</v>
      </c>
      <c r="J1653" s="37" t="str">
        <f t="shared" si="73"/>
        <v>43</v>
      </c>
      <c r="K1653" s="38" t="str">
        <f>IF(ISBLANK('Model Performance Data'!$L$73),"-",'Model Performance Data'!$L$73)</f>
        <v>-</v>
      </c>
      <c r="L1653" s="38" t="str">
        <f>IF(ISBLANK('Model Performance Data'!$K$73),"-",'Model Performance Data'!$K$73)</f>
        <v>-</v>
      </c>
      <c r="M1653" s="254">
        <f>IF(ISNA(SUMIFS(INDEX('Model Performance Data'!$O$8:$DY$56,0,MATCH(CONCATENATE($J1653,M$6),'Model Performance Data'!$O$6:$DY$6,0)),'Model Performance Data'!$B$8:$B$56,$C1653,'Model Performance Data'!$C$8:$C$56,$D1653)),"-",SUMIFS(INDEX('Model Performance Data'!$O$8:$DY$56,0,MATCH(CONCATENATE($J1653,M$6),'Model Performance Data'!$O$6:$DY$6,0)),'Model Performance Data'!$B$8:$B$56,$C1653,'Model Performance Data'!$C$8:$C$56,$D1653))</f>
        <v>0</v>
      </c>
      <c r="N1653" s="254">
        <f>IF(ISNA(SUMIFS(INDEX('Model Performance Data'!$O$8:$DY$56,0,MATCH(CONCATENATE($J1653,N$6),'Model Performance Data'!$O$6:$DY$6,0)),'Model Performance Data'!$B$8:$B$56,$C1653,'Model Performance Data'!$C$8:$C$56,$D1653)),"-",SUMIFS(INDEX('Model Performance Data'!$O$8:$DY$56,0,MATCH(CONCATENATE($J1653,N$6),'Model Performance Data'!$O$6:$DY$6,0)),'Model Performance Data'!$B$8:$B$56,$C1653,'Model Performance Data'!$C$8:$C$56,$D1653))</f>
        <v>0</v>
      </c>
      <c r="O1653" s="255">
        <f>IF(ISNA(SUMIFS(INDEX('Model Performance Data'!$O$8:$DY$56,0,MATCH(CONCATENATE($J1653,O$6),'Model Performance Data'!$O$6:$DY$6,0)),'Model Performance Data'!$B$8:$B$56,$C1653,'Model Performance Data'!$C$8:$C$56,$D1653)),"-",SUMIFS(INDEX('Model Performance Data'!$O$8:$DY$56,0,MATCH(CONCATENATE($J1653,O$6),'Model Performance Data'!$O$6:$DY$6,0)),'Model Performance Data'!$B$8:$B$56,$C1653,'Model Performance Data'!$C$8:$C$56,$D1653))</f>
        <v>0</v>
      </c>
    </row>
    <row r="1654" spans="2:15" x14ac:dyDescent="0.35">
      <c r="B1654" s="37" t="s">
        <v>80</v>
      </c>
      <c r="C1654" s="38" t="str">
        <f>IF(ISBLANK('Model Performance Data'!$B$73),"-",'Model Performance Data'!$B$73)</f>
        <v>-</v>
      </c>
      <c r="D1654" s="38" t="str">
        <f>IF(ISBLANK('Model Performance Data'!$C$73),"-",'Model Performance Data'!$C$73)</f>
        <v>-</v>
      </c>
      <c r="E1654" s="38" t="str">
        <f>IF(ISBLANK('Model Performance Data'!$D$73),"-",'Model Performance Data'!$D$73)</f>
        <v>-</v>
      </c>
      <c r="F1654" s="38" t="str">
        <f>IF(ISBLANK('Model Performance Data'!$E$73),"-",'Model Performance Data'!$E$73)</f>
        <v>-</v>
      </c>
      <c r="G1654" s="38" t="str">
        <f>IF(ISBLANK('Model Performance Data'!$F$73),"-",'Model Performance Data'!$F$73)</f>
        <v>-</v>
      </c>
      <c r="H1654" s="253">
        <v>4</v>
      </c>
      <c r="I1654" s="253">
        <v>4</v>
      </c>
      <c r="J1654" s="37" t="str">
        <f t="shared" si="73"/>
        <v>44</v>
      </c>
      <c r="K1654" s="38" t="str">
        <f>IF(ISBLANK('Model Performance Data'!$L$73),"-",'Model Performance Data'!$L$73)</f>
        <v>-</v>
      </c>
      <c r="L1654" s="38" t="str">
        <f>IF(ISBLANK('Model Performance Data'!$K$73),"-",'Model Performance Data'!$K$73)</f>
        <v>-</v>
      </c>
      <c r="M1654" s="254">
        <f>IF(ISNA(SUMIFS(INDEX('Model Performance Data'!$O$8:$DY$56,0,MATCH(CONCATENATE($J1654,M$6),'Model Performance Data'!$O$6:$DY$6,0)),'Model Performance Data'!$B$8:$B$56,$C1654,'Model Performance Data'!$C$8:$C$56,$D1654)),"-",SUMIFS(INDEX('Model Performance Data'!$O$8:$DY$56,0,MATCH(CONCATENATE($J1654,M$6),'Model Performance Data'!$O$6:$DY$6,0)),'Model Performance Data'!$B$8:$B$56,$C1654,'Model Performance Data'!$C$8:$C$56,$D1654))</f>
        <v>0</v>
      </c>
      <c r="N1654" s="254">
        <f>IF(ISNA(SUMIFS(INDEX('Model Performance Data'!$O$8:$DY$56,0,MATCH(CONCATENATE($J1654,N$6),'Model Performance Data'!$O$6:$DY$6,0)),'Model Performance Data'!$B$8:$B$56,$C1654,'Model Performance Data'!$C$8:$C$56,$D1654)),"-",SUMIFS(INDEX('Model Performance Data'!$O$8:$DY$56,0,MATCH(CONCATENATE($J1654,N$6),'Model Performance Data'!$O$6:$DY$6,0)),'Model Performance Data'!$B$8:$B$56,$C1654,'Model Performance Data'!$C$8:$C$56,$D1654))</f>
        <v>0</v>
      </c>
      <c r="O1654" s="255">
        <f>IF(ISNA(SUMIFS(INDEX('Model Performance Data'!$O$8:$DY$56,0,MATCH(CONCATENATE($J1654,O$6),'Model Performance Data'!$O$6:$DY$6,0)),'Model Performance Data'!$B$8:$B$56,$C1654,'Model Performance Data'!$C$8:$C$56,$D1654)),"-",SUMIFS(INDEX('Model Performance Data'!$O$8:$DY$56,0,MATCH(CONCATENATE($J1654,O$6),'Model Performance Data'!$O$6:$DY$6,0)),'Model Performance Data'!$B$8:$B$56,$C1654,'Model Performance Data'!$C$8:$C$56,$D1654))</f>
        <v>0</v>
      </c>
    </row>
    <row r="1655" spans="2:15" x14ac:dyDescent="0.35">
      <c r="B1655" s="37" t="s">
        <v>80</v>
      </c>
      <c r="C1655" s="38" t="str">
        <f>IF(ISBLANK('Model Performance Data'!$B$73),"-",'Model Performance Data'!$B$73)</f>
        <v>-</v>
      </c>
      <c r="D1655" s="38" t="str">
        <f>IF(ISBLANK('Model Performance Data'!$C$73),"-",'Model Performance Data'!$C$73)</f>
        <v>-</v>
      </c>
      <c r="E1655" s="38" t="str">
        <f>IF(ISBLANK('Model Performance Data'!$D$73),"-",'Model Performance Data'!$D$73)</f>
        <v>-</v>
      </c>
      <c r="F1655" s="38" t="str">
        <f>IF(ISBLANK('Model Performance Data'!$E$73),"-",'Model Performance Data'!$E$73)</f>
        <v>-</v>
      </c>
      <c r="G1655" s="38" t="str">
        <f>IF(ISBLANK('Model Performance Data'!$F$73),"-",'Model Performance Data'!$F$73)</f>
        <v>-</v>
      </c>
      <c r="H1655" s="253">
        <v>4</v>
      </c>
      <c r="I1655" s="253">
        <v>5</v>
      </c>
      <c r="J1655" s="37" t="str">
        <f t="shared" si="73"/>
        <v>45</v>
      </c>
      <c r="K1655" s="38" t="str">
        <f>IF(ISBLANK('Model Performance Data'!$L$73),"-",'Model Performance Data'!$L$73)</f>
        <v>-</v>
      </c>
      <c r="L1655" s="38" t="str">
        <f>IF(ISBLANK('Model Performance Data'!$K$73),"-",'Model Performance Data'!$K$73)</f>
        <v>-</v>
      </c>
      <c r="M1655" s="254">
        <f>IF(ISNA(SUMIFS(INDEX('Model Performance Data'!$O$8:$DY$56,0,MATCH(CONCATENATE($J1655,M$6),'Model Performance Data'!$O$6:$DY$6,0)),'Model Performance Data'!$B$8:$B$56,$C1655,'Model Performance Data'!$C$8:$C$56,$D1655)),"-",SUMIFS(INDEX('Model Performance Data'!$O$8:$DY$56,0,MATCH(CONCATENATE($J1655,M$6),'Model Performance Data'!$O$6:$DY$6,0)),'Model Performance Data'!$B$8:$B$56,$C1655,'Model Performance Data'!$C$8:$C$56,$D1655))</f>
        <v>0</v>
      </c>
      <c r="N1655" s="254">
        <f>IF(ISNA(SUMIFS(INDEX('Model Performance Data'!$O$8:$DY$56,0,MATCH(CONCATENATE($J1655,N$6),'Model Performance Data'!$O$6:$DY$6,0)),'Model Performance Data'!$B$8:$B$56,$C1655,'Model Performance Data'!$C$8:$C$56,$D1655)),"-",SUMIFS(INDEX('Model Performance Data'!$O$8:$DY$56,0,MATCH(CONCATENATE($J1655,N$6),'Model Performance Data'!$O$6:$DY$6,0)),'Model Performance Data'!$B$8:$B$56,$C1655,'Model Performance Data'!$C$8:$C$56,$D1655))</f>
        <v>0</v>
      </c>
      <c r="O1655" s="255">
        <f>IF(ISNA(SUMIFS(INDEX('Model Performance Data'!$O$8:$DY$56,0,MATCH(CONCATENATE($J1655,O$6),'Model Performance Data'!$O$6:$DY$6,0)),'Model Performance Data'!$B$8:$B$56,$C1655,'Model Performance Data'!$C$8:$C$56,$D1655)),"-",SUMIFS(INDEX('Model Performance Data'!$O$8:$DY$56,0,MATCH(CONCATENATE($J1655,O$6),'Model Performance Data'!$O$6:$DY$6,0)),'Model Performance Data'!$B$8:$B$56,$C1655,'Model Performance Data'!$C$8:$C$56,$D1655))</f>
        <v>0</v>
      </c>
    </row>
    <row r="1656" spans="2:15" x14ac:dyDescent="0.35">
      <c r="B1656" s="37" t="s">
        <v>80</v>
      </c>
      <c r="C1656" s="38" t="str">
        <f>IF(ISBLANK('Model Performance Data'!$B$73),"-",'Model Performance Data'!$B$73)</f>
        <v>-</v>
      </c>
      <c r="D1656" s="38" t="str">
        <f>IF(ISBLANK('Model Performance Data'!$C$73),"-",'Model Performance Data'!$C$73)</f>
        <v>-</v>
      </c>
      <c r="E1656" s="38" t="str">
        <f>IF(ISBLANK('Model Performance Data'!$D$73),"-",'Model Performance Data'!$D$73)</f>
        <v>-</v>
      </c>
      <c r="F1656" s="38" t="str">
        <f>IF(ISBLANK('Model Performance Data'!$E$73),"-",'Model Performance Data'!$E$73)</f>
        <v>-</v>
      </c>
      <c r="G1656" s="38" t="str">
        <f>IF(ISBLANK('Model Performance Data'!$F$73),"-",'Model Performance Data'!$F$73)</f>
        <v>-</v>
      </c>
      <c r="H1656" s="253">
        <v>4</v>
      </c>
      <c r="I1656" s="253" t="s">
        <v>65</v>
      </c>
      <c r="J1656" s="37" t="str">
        <f t="shared" si="73"/>
        <v>4Goal</v>
      </c>
      <c r="K1656" s="38" t="str">
        <f>IF(ISBLANK('Model Performance Data'!$L$73),"-",'Model Performance Data'!$L$73)</f>
        <v>-</v>
      </c>
      <c r="L1656" s="38" t="str">
        <f>IF(ISBLANK('Model Performance Data'!$K$73),"-",'Model Performance Data'!$K$73)</f>
        <v>-</v>
      </c>
      <c r="M1656" s="254" t="str">
        <f>IF(ISNA(SUMIFS(INDEX('Model Performance Data'!$O$8:$DY$56,0,MATCH(CONCATENATE($J1656,M$6),'Model Performance Data'!$O$6:$DY$6,0)),'Model Performance Data'!$B$8:$B$56,$C1656,'Model Performance Data'!$C$8:$C$56,$D1656)),"-",SUMIFS(INDEX('Model Performance Data'!$O$8:$DY$56,0,MATCH(CONCATENATE($J1656,M$6),'Model Performance Data'!$O$6:$DY$6,0)),'Model Performance Data'!$B$8:$B$56,$C1656,'Model Performance Data'!$C$8:$C$56,$D1656))</f>
        <v>-</v>
      </c>
      <c r="N1656" s="254" t="str">
        <f>IF(ISNA(SUMIFS(INDEX('Model Performance Data'!$O$8:$DY$56,0,MATCH(CONCATENATE($J1656,N$6),'Model Performance Data'!$O$6:$DY$6,0)),'Model Performance Data'!$B$8:$B$56,$C1656,'Model Performance Data'!$C$8:$C$56,$D1656)),"-",SUMIFS(INDEX('Model Performance Data'!$O$8:$DY$56,0,MATCH(CONCATENATE($J1656,N$6),'Model Performance Data'!$O$6:$DY$6,0)),'Model Performance Data'!$B$8:$B$56,$C1656,'Model Performance Data'!$C$8:$C$56,$D1656))</f>
        <v>-</v>
      </c>
      <c r="O1656" s="255">
        <f>IF(ISNA(SUMIFS(INDEX('Model Performance Data'!$O$8:$DY$56,0,MATCH(CONCATENATE($J1656,O$6),'Model Performance Data'!$O$6:$DY$6,0)),'Model Performance Data'!$B$8:$B$56,$C1656,'Model Performance Data'!$C$8:$C$56,$D1656)),"-",SUMIFS(INDEX('Model Performance Data'!$O$8:$DY$56,0,MATCH(CONCATENATE($J1656,O$6),'Model Performance Data'!$O$6:$DY$6,0)),'Model Performance Data'!$B$8:$B$56,$C1656,'Model Performance Data'!$C$8:$C$56,$D1656))</f>
        <v>0</v>
      </c>
    </row>
    <row r="1657" spans="2:15" x14ac:dyDescent="0.35">
      <c r="B1657" s="37" t="s">
        <v>80</v>
      </c>
      <c r="C1657" s="38" t="str">
        <f>IF(ISBLANK('Model Performance Data'!$B$74),"-",'Model Performance Data'!$B$74)</f>
        <v>-</v>
      </c>
      <c r="D1657" s="38" t="str">
        <f>IF(ISBLANK('Model Performance Data'!$C$74),"-",'Model Performance Data'!$C$74)</f>
        <v>-</v>
      </c>
      <c r="E1657" s="38" t="str">
        <f>IF(ISBLANK('Model Performance Data'!$D$74),"-",'Model Performance Data'!$D$74)</f>
        <v>-</v>
      </c>
      <c r="F1657" s="38" t="str">
        <f>IF(ISBLANK('Model Performance Data'!$E$74),"-",'Model Performance Data'!$E$74)</f>
        <v>-</v>
      </c>
      <c r="G1657" s="38" t="str">
        <f>IF(ISBLANK('Model Performance Data'!$F$74),"-",'Model Performance Data'!$F$74)</f>
        <v>-</v>
      </c>
      <c r="H1657" s="253" t="s">
        <v>64</v>
      </c>
      <c r="I1657" s="253" t="s">
        <v>64</v>
      </c>
      <c r="J1657" s="37" t="str">
        <f t="shared" si="73"/>
        <v>BaselineBaseline</v>
      </c>
      <c r="K1657" s="38" t="str">
        <f>IF(ISBLANK('Model Performance Data'!$L$74),"-",'Model Performance Data'!$L$74)</f>
        <v>-</v>
      </c>
      <c r="L1657" s="38" t="str">
        <f>IF(ISBLANK('Model Performance Data'!$K$74),"-",'Model Performance Data'!$K$74)</f>
        <v>-</v>
      </c>
      <c r="M1657" s="254">
        <f>IF(ISNA(SUMIFS(INDEX('Model Performance Data'!$O$8:$DY$56,0,MATCH(CONCATENATE($J1657,M$6),'Model Performance Data'!$O$6:$DY$6,0)),'Model Performance Data'!$B$8:$B$56,$C1657,'Model Performance Data'!$C$8:$C$56,$D1657)),"-",SUMIFS(INDEX('Model Performance Data'!$O$8:$DY$56,0,MATCH(CONCATENATE($J1657,M$6),'Model Performance Data'!$O$6:$DY$6,0)),'Model Performance Data'!$B$8:$B$56,$C1657,'Model Performance Data'!$C$8:$C$56,$D1657))</f>
        <v>0</v>
      </c>
      <c r="N1657" s="254">
        <f>IF(ISNA(SUMIFS(INDEX('Model Performance Data'!$O$8:$DY$56,0,MATCH(CONCATENATE($J1657,N$6),'Model Performance Data'!$O$6:$DY$6,0)),'Model Performance Data'!$B$8:$B$56,$C1657,'Model Performance Data'!$C$8:$C$56,$D1657)),"-",SUMIFS(INDEX('Model Performance Data'!$O$8:$DY$56,0,MATCH(CONCATENATE($J1657,N$6),'Model Performance Data'!$O$6:$DY$6,0)),'Model Performance Data'!$B$8:$B$56,$C1657,'Model Performance Data'!$C$8:$C$56,$D1657))</f>
        <v>0</v>
      </c>
      <c r="O1657" s="255">
        <f>IF(ISNA(SUMIFS(INDEX('Model Performance Data'!$O$8:$DY$56,0,MATCH(CONCATENATE($J1657,O$6),'Model Performance Data'!$O$6:$DY$6,0)),'Model Performance Data'!$B$8:$B$56,$C1657,'Model Performance Data'!$C$8:$C$56,$D1657)),"-",SUMIFS(INDEX('Model Performance Data'!$O$8:$DY$56,0,MATCH(CONCATENATE($J1657,O$6),'Model Performance Data'!$O$6:$DY$6,0)),'Model Performance Data'!$B$8:$B$56,$C1657,'Model Performance Data'!$C$8:$C$56,$D1657))</f>
        <v>0</v>
      </c>
    </row>
    <row r="1658" spans="2:15" x14ac:dyDescent="0.35">
      <c r="B1658" s="37" t="s">
        <v>80</v>
      </c>
      <c r="C1658" s="38" t="str">
        <f>IF(ISBLANK('Model Performance Data'!$B$74),"-",'Model Performance Data'!$B$74)</f>
        <v>-</v>
      </c>
      <c r="D1658" s="38" t="str">
        <f>IF(ISBLANK('Model Performance Data'!$C$74),"-",'Model Performance Data'!$C$74)</f>
        <v>-</v>
      </c>
      <c r="E1658" s="38" t="str">
        <f>IF(ISBLANK('Model Performance Data'!$D$74),"-",'Model Performance Data'!$D$74)</f>
        <v>-</v>
      </c>
      <c r="F1658" s="38" t="str">
        <f>IF(ISBLANK('Model Performance Data'!$E$74),"-",'Model Performance Data'!$E$74)</f>
        <v>-</v>
      </c>
      <c r="G1658" s="38" t="str">
        <f>IF(ISBLANK('Model Performance Data'!$F$74),"-",'Model Performance Data'!$F$74)</f>
        <v>-</v>
      </c>
      <c r="H1658" s="253">
        <v>1</v>
      </c>
      <c r="I1658" s="253">
        <v>1</v>
      </c>
      <c r="J1658" s="37" t="str">
        <f t="shared" si="73"/>
        <v>11</v>
      </c>
      <c r="K1658" s="38" t="str">
        <f>IF(ISBLANK('Model Performance Data'!$L$74),"-",'Model Performance Data'!$L$74)</f>
        <v>-</v>
      </c>
      <c r="L1658" s="38" t="str">
        <f>IF(ISBLANK('Model Performance Data'!$K$74),"-",'Model Performance Data'!$K$74)</f>
        <v>-</v>
      </c>
      <c r="M1658" s="254">
        <f>IF(ISNA(SUMIFS(INDEX('Model Performance Data'!$O$8:$DY$56,0,MATCH(CONCATENATE($J1658,M$6),'Model Performance Data'!$O$6:$DY$6,0)),'Model Performance Data'!$B$8:$B$56,$C1658,'Model Performance Data'!$C$8:$C$56,$D1658)),"-",SUMIFS(INDEX('Model Performance Data'!$O$8:$DY$56,0,MATCH(CONCATENATE($J1658,M$6),'Model Performance Data'!$O$6:$DY$6,0)),'Model Performance Data'!$B$8:$B$56,$C1658,'Model Performance Data'!$C$8:$C$56,$D1658))</f>
        <v>0</v>
      </c>
      <c r="N1658" s="254">
        <f>IF(ISNA(SUMIFS(INDEX('Model Performance Data'!$O$8:$DY$56,0,MATCH(CONCATENATE($J1658,N$6),'Model Performance Data'!$O$6:$DY$6,0)),'Model Performance Data'!$B$8:$B$56,$C1658,'Model Performance Data'!$C$8:$C$56,$D1658)),"-",SUMIFS(INDEX('Model Performance Data'!$O$8:$DY$56,0,MATCH(CONCATENATE($J1658,N$6),'Model Performance Data'!$O$6:$DY$6,0)),'Model Performance Data'!$B$8:$B$56,$C1658,'Model Performance Data'!$C$8:$C$56,$D1658))</f>
        <v>0</v>
      </c>
      <c r="O1658" s="255">
        <f>IF(ISNA(SUMIFS(INDEX('Model Performance Data'!$O$8:$DY$56,0,MATCH(CONCATENATE($J1658,O$6),'Model Performance Data'!$O$6:$DY$6,0)),'Model Performance Data'!$B$8:$B$56,$C1658,'Model Performance Data'!$C$8:$C$56,$D1658)),"-",SUMIFS(INDEX('Model Performance Data'!$O$8:$DY$56,0,MATCH(CONCATENATE($J1658,O$6),'Model Performance Data'!$O$6:$DY$6,0)),'Model Performance Data'!$B$8:$B$56,$C1658,'Model Performance Data'!$C$8:$C$56,$D1658))</f>
        <v>0</v>
      </c>
    </row>
    <row r="1659" spans="2:15" x14ac:dyDescent="0.35">
      <c r="B1659" s="37" t="s">
        <v>80</v>
      </c>
      <c r="C1659" s="38" t="str">
        <f>IF(ISBLANK('Model Performance Data'!$B$74),"-",'Model Performance Data'!$B$74)</f>
        <v>-</v>
      </c>
      <c r="D1659" s="38" t="str">
        <f>IF(ISBLANK('Model Performance Data'!$C$74),"-",'Model Performance Data'!$C$74)</f>
        <v>-</v>
      </c>
      <c r="E1659" s="38" t="str">
        <f>IF(ISBLANK('Model Performance Data'!$D$74),"-",'Model Performance Data'!$D$74)</f>
        <v>-</v>
      </c>
      <c r="F1659" s="38" t="str">
        <f>IF(ISBLANK('Model Performance Data'!$E$74),"-",'Model Performance Data'!$E$74)</f>
        <v>-</v>
      </c>
      <c r="G1659" s="38" t="str">
        <f>IF(ISBLANK('Model Performance Data'!$F$74),"-",'Model Performance Data'!$F$74)</f>
        <v>-</v>
      </c>
      <c r="H1659" s="253">
        <v>1</v>
      </c>
      <c r="I1659" s="253">
        <v>2</v>
      </c>
      <c r="J1659" s="37" t="str">
        <f t="shared" si="73"/>
        <v>12</v>
      </c>
      <c r="K1659" s="38" t="str">
        <f>IF(ISBLANK('Model Performance Data'!$L$74),"-",'Model Performance Data'!$L$74)</f>
        <v>-</v>
      </c>
      <c r="L1659" s="38" t="str">
        <f>IF(ISBLANK('Model Performance Data'!$K$74),"-",'Model Performance Data'!$K$74)</f>
        <v>-</v>
      </c>
      <c r="M1659" s="254">
        <f>IF(ISNA(SUMIFS(INDEX('Model Performance Data'!$O$8:$DY$56,0,MATCH(CONCATENATE($J1659,M$6),'Model Performance Data'!$O$6:$DY$6,0)),'Model Performance Data'!$B$8:$B$56,$C1659,'Model Performance Data'!$C$8:$C$56,$D1659)),"-",SUMIFS(INDEX('Model Performance Data'!$O$8:$DY$56,0,MATCH(CONCATENATE($J1659,M$6),'Model Performance Data'!$O$6:$DY$6,0)),'Model Performance Data'!$B$8:$B$56,$C1659,'Model Performance Data'!$C$8:$C$56,$D1659))</f>
        <v>0</v>
      </c>
      <c r="N1659" s="254">
        <f>IF(ISNA(SUMIFS(INDEX('Model Performance Data'!$O$8:$DY$56,0,MATCH(CONCATENATE($J1659,N$6),'Model Performance Data'!$O$6:$DY$6,0)),'Model Performance Data'!$B$8:$B$56,$C1659,'Model Performance Data'!$C$8:$C$56,$D1659)),"-",SUMIFS(INDEX('Model Performance Data'!$O$8:$DY$56,0,MATCH(CONCATENATE($J1659,N$6),'Model Performance Data'!$O$6:$DY$6,0)),'Model Performance Data'!$B$8:$B$56,$C1659,'Model Performance Data'!$C$8:$C$56,$D1659))</f>
        <v>0</v>
      </c>
      <c r="O1659" s="255">
        <f>IF(ISNA(SUMIFS(INDEX('Model Performance Data'!$O$8:$DY$56,0,MATCH(CONCATENATE($J1659,O$6),'Model Performance Data'!$O$6:$DY$6,0)),'Model Performance Data'!$B$8:$B$56,$C1659,'Model Performance Data'!$C$8:$C$56,$D1659)),"-",SUMIFS(INDEX('Model Performance Data'!$O$8:$DY$56,0,MATCH(CONCATENATE($J1659,O$6),'Model Performance Data'!$O$6:$DY$6,0)),'Model Performance Data'!$B$8:$B$56,$C1659,'Model Performance Data'!$C$8:$C$56,$D1659))</f>
        <v>0</v>
      </c>
    </row>
    <row r="1660" spans="2:15" x14ac:dyDescent="0.35">
      <c r="B1660" s="37" t="s">
        <v>80</v>
      </c>
      <c r="C1660" s="38" t="str">
        <f>IF(ISBLANK('Model Performance Data'!$B$74),"-",'Model Performance Data'!$B$74)</f>
        <v>-</v>
      </c>
      <c r="D1660" s="38" t="str">
        <f>IF(ISBLANK('Model Performance Data'!$C$74),"-",'Model Performance Data'!$C$74)</f>
        <v>-</v>
      </c>
      <c r="E1660" s="38" t="str">
        <f>IF(ISBLANK('Model Performance Data'!$D$74),"-",'Model Performance Data'!$D$74)</f>
        <v>-</v>
      </c>
      <c r="F1660" s="38" t="str">
        <f>IF(ISBLANK('Model Performance Data'!$E$74),"-",'Model Performance Data'!$E$74)</f>
        <v>-</v>
      </c>
      <c r="G1660" s="38" t="str">
        <f>IF(ISBLANK('Model Performance Data'!$F$74),"-",'Model Performance Data'!$F$74)</f>
        <v>-</v>
      </c>
      <c r="H1660" s="253">
        <v>1</v>
      </c>
      <c r="I1660" s="253">
        <v>3</v>
      </c>
      <c r="J1660" s="37" t="str">
        <f t="shared" si="73"/>
        <v>13</v>
      </c>
      <c r="K1660" s="38" t="str">
        <f>IF(ISBLANK('Model Performance Data'!$L$74),"-",'Model Performance Data'!$L$74)</f>
        <v>-</v>
      </c>
      <c r="L1660" s="38" t="str">
        <f>IF(ISBLANK('Model Performance Data'!$K$74),"-",'Model Performance Data'!$K$74)</f>
        <v>-</v>
      </c>
      <c r="M1660" s="254">
        <f>IF(ISNA(SUMIFS(INDEX('Model Performance Data'!$O$8:$DY$56,0,MATCH(CONCATENATE($J1660,M$6),'Model Performance Data'!$O$6:$DY$6,0)),'Model Performance Data'!$B$8:$B$56,$C1660,'Model Performance Data'!$C$8:$C$56,$D1660)),"-",SUMIFS(INDEX('Model Performance Data'!$O$8:$DY$56,0,MATCH(CONCATENATE($J1660,M$6),'Model Performance Data'!$O$6:$DY$6,0)),'Model Performance Data'!$B$8:$B$56,$C1660,'Model Performance Data'!$C$8:$C$56,$D1660))</f>
        <v>0</v>
      </c>
      <c r="N1660" s="254">
        <f>IF(ISNA(SUMIFS(INDEX('Model Performance Data'!$O$8:$DY$56,0,MATCH(CONCATENATE($J1660,N$6),'Model Performance Data'!$O$6:$DY$6,0)),'Model Performance Data'!$B$8:$B$56,$C1660,'Model Performance Data'!$C$8:$C$56,$D1660)),"-",SUMIFS(INDEX('Model Performance Data'!$O$8:$DY$56,0,MATCH(CONCATENATE($J1660,N$6),'Model Performance Data'!$O$6:$DY$6,0)),'Model Performance Data'!$B$8:$B$56,$C1660,'Model Performance Data'!$C$8:$C$56,$D1660))</f>
        <v>0</v>
      </c>
      <c r="O1660" s="255">
        <f>IF(ISNA(SUMIFS(INDEX('Model Performance Data'!$O$8:$DY$56,0,MATCH(CONCATENATE($J1660,O$6),'Model Performance Data'!$O$6:$DY$6,0)),'Model Performance Data'!$B$8:$B$56,$C1660,'Model Performance Data'!$C$8:$C$56,$D1660)),"-",SUMIFS(INDEX('Model Performance Data'!$O$8:$DY$56,0,MATCH(CONCATENATE($J1660,O$6),'Model Performance Data'!$O$6:$DY$6,0)),'Model Performance Data'!$B$8:$B$56,$C1660,'Model Performance Data'!$C$8:$C$56,$D1660))</f>
        <v>0</v>
      </c>
    </row>
    <row r="1661" spans="2:15" x14ac:dyDescent="0.35">
      <c r="B1661" s="37" t="s">
        <v>80</v>
      </c>
      <c r="C1661" s="38" t="str">
        <f>IF(ISBLANK('Model Performance Data'!$B$74),"-",'Model Performance Data'!$B$74)</f>
        <v>-</v>
      </c>
      <c r="D1661" s="38" t="str">
        <f>IF(ISBLANK('Model Performance Data'!$C$74),"-",'Model Performance Data'!$C$74)</f>
        <v>-</v>
      </c>
      <c r="E1661" s="38" t="str">
        <f>IF(ISBLANK('Model Performance Data'!$D$74),"-",'Model Performance Data'!$D$74)</f>
        <v>-</v>
      </c>
      <c r="F1661" s="38" t="str">
        <f>IF(ISBLANK('Model Performance Data'!$E$74),"-",'Model Performance Data'!$E$74)</f>
        <v>-</v>
      </c>
      <c r="G1661" s="38" t="str">
        <f>IF(ISBLANK('Model Performance Data'!$F$74),"-",'Model Performance Data'!$F$74)</f>
        <v>-</v>
      </c>
      <c r="H1661" s="253">
        <v>1</v>
      </c>
      <c r="I1661" s="253">
        <v>4</v>
      </c>
      <c r="J1661" s="37" t="str">
        <f t="shared" si="73"/>
        <v>14</v>
      </c>
      <c r="K1661" s="38" t="str">
        <f>IF(ISBLANK('Model Performance Data'!$L$74),"-",'Model Performance Data'!$L$74)</f>
        <v>-</v>
      </c>
      <c r="L1661" s="38" t="str">
        <f>IF(ISBLANK('Model Performance Data'!$K$74),"-",'Model Performance Data'!$K$74)</f>
        <v>-</v>
      </c>
      <c r="M1661" s="254">
        <f>IF(ISNA(SUMIFS(INDEX('Model Performance Data'!$O$8:$DY$56,0,MATCH(CONCATENATE($J1661,M$6),'Model Performance Data'!$O$6:$DY$6,0)),'Model Performance Data'!$B$8:$B$56,$C1661,'Model Performance Data'!$C$8:$C$56,$D1661)),"-",SUMIFS(INDEX('Model Performance Data'!$O$8:$DY$56,0,MATCH(CONCATENATE($J1661,M$6),'Model Performance Data'!$O$6:$DY$6,0)),'Model Performance Data'!$B$8:$B$56,$C1661,'Model Performance Data'!$C$8:$C$56,$D1661))</f>
        <v>0</v>
      </c>
      <c r="N1661" s="254">
        <f>IF(ISNA(SUMIFS(INDEX('Model Performance Data'!$O$8:$DY$56,0,MATCH(CONCATENATE($J1661,N$6),'Model Performance Data'!$O$6:$DY$6,0)),'Model Performance Data'!$B$8:$B$56,$C1661,'Model Performance Data'!$C$8:$C$56,$D1661)),"-",SUMIFS(INDEX('Model Performance Data'!$O$8:$DY$56,0,MATCH(CONCATENATE($J1661,N$6),'Model Performance Data'!$O$6:$DY$6,0)),'Model Performance Data'!$B$8:$B$56,$C1661,'Model Performance Data'!$C$8:$C$56,$D1661))</f>
        <v>0</v>
      </c>
      <c r="O1661" s="255">
        <f>IF(ISNA(SUMIFS(INDEX('Model Performance Data'!$O$8:$DY$56,0,MATCH(CONCATENATE($J1661,O$6),'Model Performance Data'!$O$6:$DY$6,0)),'Model Performance Data'!$B$8:$B$56,$C1661,'Model Performance Data'!$C$8:$C$56,$D1661)),"-",SUMIFS(INDEX('Model Performance Data'!$O$8:$DY$56,0,MATCH(CONCATENATE($J1661,O$6),'Model Performance Data'!$O$6:$DY$6,0)),'Model Performance Data'!$B$8:$B$56,$C1661,'Model Performance Data'!$C$8:$C$56,$D1661))</f>
        <v>0</v>
      </c>
    </row>
    <row r="1662" spans="2:15" x14ac:dyDescent="0.35">
      <c r="B1662" s="37" t="s">
        <v>80</v>
      </c>
      <c r="C1662" s="38" t="str">
        <f>IF(ISBLANK('Model Performance Data'!$B$74),"-",'Model Performance Data'!$B$74)</f>
        <v>-</v>
      </c>
      <c r="D1662" s="38" t="str">
        <f>IF(ISBLANK('Model Performance Data'!$C$74),"-",'Model Performance Data'!$C$74)</f>
        <v>-</v>
      </c>
      <c r="E1662" s="38" t="str">
        <f>IF(ISBLANK('Model Performance Data'!$D$74),"-",'Model Performance Data'!$D$74)</f>
        <v>-</v>
      </c>
      <c r="F1662" s="38" t="str">
        <f>IF(ISBLANK('Model Performance Data'!$E$74),"-",'Model Performance Data'!$E$74)</f>
        <v>-</v>
      </c>
      <c r="G1662" s="38" t="str">
        <f>IF(ISBLANK('Model Performance Data'!$F$74),"-",'Model Performance Data'!$F$74)</f>
        <v>-</v>
      </c>
      <c r="H1662" s="253">
        <v>1</v>
      </c>
      <c r="I1662" s="253">
        <v>5</v>
      </c>
      <c r="J1662" s="37" t="str">
        <f t="shared" si="73"/>
        <v>15</v>
      </c>
      <c r="K1662" s="38" t="str">
        <f>IF(ISBLANK('Model Performance Data'!$L$74),"-",'Model Performance Data'!$L$74)</f>
        <v>-</v>
      </c>
      <c r="L1662" s="38" t="str">
        <f>IF(ISBLANK('Model Performance Data'!$K$74),"-",'Model Performance Data'!$K$74)</f>
        <v>-</v>
      </c>
      <c r="M1662" s="254">
        <f>IF(ISNA(SUMIFS(INDEX('Model Performance Data'!$O$8:$DY$56,0,MATCH(CONCATENATE($J1662,M$6),'Model Performance Data'!$O$6:$DY$6,0)),'Model Performance Data'!$B$8:$B$56,$C1662,'Model Performance Data'!$C$8:$C$56,$D1662)),"-",SUMIFS(INDEX('Model Performance Data'!$O$8:$DY$56,0,MATCH(CONCATENATE($J1662,M$6),'Model Performance Data'!$O$6:$DY$6,0)),'Model Performance Data'!$B$8:$B$56,$C1662,'Model Performance Data'!$C$8:$C$56,$D1662))</f>
        <v>0</v>
      </c>
      <c r="N1662" s="254">
        <f>IF(ISNA(SUMIFS(INDEX('Model Performance Data'!$O$8:$DY$56,0,MATCH(CONCATENATE($J1662,N$6),'Model Performance Data'!$O$6:$DY$6,0)),'Model Performance Data'!$B$8:$B$56,$C1662,'Model Performance Data'!$C$8:$C$56,$D1662)),"-",SUMIFS(INDEX('Model Performance Data'!$O$8:$DY$56,0,MATCH(CONCATENATE($J1662,N$6),'Model Performance Data'!$O$6:$DY$6,0)),'Model Performance Data'!$B$8:$B$56,$C1662,'Model Performance Data'!$C$8:$C$56,$D1662))</f>
        <v>0</v>
      </c>
      <c r="O1662" s="255">
        <f>IF(ISNA(SUMIFS(INDEX('Model Performance Data'!$O$8:$DY$56,0,MATCH(CONCATENATE($J1662,O$6),'Model Performance Data'!$O$6:$DY$6,0)),'Model Performance Data'!$B$8:$B$56,$C1662,'Model Performance Data'!$C$8:$C$56,$D1662)),"-",SUMIFS(INDEX('Model Performance Data'!$O$8:$DY$56,0,MATCH(CONCATENATE($J1662,O$6),'Model Performance Data'!$O$6:$DY$6,0)),'Model Performance Data'!$B$8:$B$56,$C1662,'Model Performance Data'!$C$8:$C$56,$D1662))</f>
        <v>0</v>
      </c>
    </row>
    <row r="1663" spans="2:15" x14ac:dyDescent="0.35">
      <c r="B1663" s="37" t="s">
        <v>80</v>
      </c>
      <c r="C1663" s="38" t="str">
        <f>IF(ISBLANK('Model Performance Data'!$B$74),"-",'Model Performance Data'!$B$74)</f>
        <v>-</v>
      </c>
      <c r="D1663" s="38" t="str">
        <f>IF(ISBLANK('Model Performance Data'!$C$74),"-",'Model Performance Data'!$C$74)</f>
        <v>-</v>
      </c>
      <c r="E1663" s="38" t="str">
        <f>IF(ISBLANK('Model Performance Data'!$D$74),"-",'Model Performance Data'!$D$74)</f>
        <v>-</v>
      </c>
      <c r="F1663" s="38" t="str">
        <f>IF(ISBLANK('Model Performance Data'!$E$74),"-",'Model Performance Data'!$E$74)</f>
        <v>-</v>
      </c>
      <c r="G1663" s="38" t="str">
        <f>IF(ISBLANK('Model Performance Data'!$F$74),"-",'Model Performance Data'!$F$74)</f>
        <v>-</v>
      </c>
      <c r="H1663" s="253">
        <v>1</v>
      </c>
      <c r="I1663" s="253" t="s">
        <v>65</v>
      </c>
      <c r="J1663" s="37" t="str">
        <f t="shared" si="73"/>
        <v>1Goal</v>
      </c>
      <c r="K1663" s="38" t="str">
        <f>IF(ISBLANK('Model Performance Data'!$L$74),"-",'Model Performance Data'!$L$74)</f>
        <v>-</v>
      </c>
      <c r="L1663" s="38" t="str">
        <f>IF(ISBLANK('Model Performance Data'!$K$74),"-",'Model Performance Data'!$K$74)</f>
        <v>-</v>
      </c>
      <c r="M1663" s="254" t="str">
        <f>IF(ISNA(SUMIFS(INDEX('Model Performance Data'!$O$8:$DY$56,0,MATCH(CONCATENATE($J1663,M$6),'Model Performance Data'!$O$6:$DY$6,0)),'Model Performance Data'!$B$8:$B$56,$C1663,'Model Performance Data'!$C$8:$C$56,$D1663)),"-",SUMIFS(INDEX('Model Performance Data'!$O$8:$DY$56,0,MATCH(CONCATENATE($J1663,M$6),'Model Performance Data'!$O$6:$DY$6,0)),'Model Performance Data'!$B$8:$B$56,$C1663,'Model Performance Data'!$C$8:$C$56,$D1663))</f>
        <v>-</v>
      </c>
      <c r="N1663" s="254" t="str">
        <f>IF(ISNA(SUMIFS(INDEX('Model Performance Data'!$O$8:$DY$56,0,MATCH(CONCATENATE($J1663,N$6),'Model Performance Data'!$O$6:$DY$6,0)),'Model Performance Data'!$B$8:$B$56,$C1663,'Model Performance Data'!$C$8:$C$56,$D1663)),"-",SUMIFS(INDEX('Model Performance Data'!$O$8:$DY$56,0,MATCH(CONCATENATE($J1663,N$6),'Model Performance Data'!$O$6:$DY$6,0)),'Model Performance Data'!$B$8:$B$56,$C1663,'Model Performance Data'!$C$8:$C$56,$D1663))</f>
        <v>-</v>
      </c>
      <c r="O1663" s="255">
        <f>IF(ISNA(SUMIFS(INDEX('Model Performance Data'!$O$8:$DY$56,0,MATCH(CONCATENATE($J1663,O$6),'Model Performance Data'!$O$6:$DY$6,0)),'Model Performance Data'!$B$8:$B$56,$C1663,'Model Performance Data'!$C$8:$C$56,$D1663)),"-",SUMIFS(INDEX('Model Performance Data'!$O$8:$DY$56,0,MATCH(CONCATENATE($J1663,O$6),'Model Performance Data'!$O$6:$DY$6,0)),'Model Performance Data'!$B$8:$B$56,$C1663,'Model Performance Data'!$C$8:$C$56,$D1663))</f>
        <v>0</v>
      </c>
    </row>
    <row r="1664" spans="2:15" x14ac:dyDescent="0.35">
      <c r="B1664" s="37" t="s">
        <v>80</v>
      </c>
      <c r="C1664" s="38" t="str">
        <f>IF(ISBLANK('Model Performance Data'!$B$74),"-",'Model Performance Data'!$B$74)</f>
        <v>-</v>
      </c>
      <c r="D1664" s="38" t="str">
        <f>IF(ISBLANK('Model Performance Data'!$C$74),"-",'Model Performance Data'!$C$74)</f>
        <v>-</v>
      </c>
      <c r="E1664" s="38" t="str">
        <f>IF(ISBLANK('Model Performance Data'!$D$74),"-",'Model Performance Data'!$D$74)</f>
        <v>-</v>
      </c>
      <c r="F1664" s="38" t="str">
        <f>IF(ISBLANK('Model Performance Data'!$E$74),"-",'Model Performance Data'!$E$74)</f>
        <v>-</v>
      </c>
      <c r="G1664" s="38" t="str">
        <f>IF(ISBLANK('Model Performance Data'!$F$74),"-",'Model Performance Data'!$F$74)</f>
        <v>-</v>
      </c>
      <c r="H1664" s="253">
        <v>2</v>
      </c>
      <c r="I1664" s="253">
        <v>1</v>
      </c>
      <c r="J1664" s="37" t="str">
        <f t="shared" si="73"/>
        <v>21</v>
      </c>
      <c r="K1664" s="38" t="str">
        <f>IF(ISBLANK('Model Performance Data'!$L$74),"-",'Model Performance Data'!$L$74)</f>
        <v>-</v>
      </c>
      <c r="L1664" s="38" t="str">
        <f>IF(ISBLANK('Model Performance Data'!$K$74),"-",'Model Performance Data'!$K$74)</f>
        <v>-</v>
      </c>
      <c r="M1664" s="254">
        <f>IF(ISNA(SUMIFS(INDEX('Model Performance Data'!$O$8:$DY$56,0,MATCH(CONCATENATE($J1664,M$6),'Model Performance Data'!$O$6:$DY$6,0)),'Model Performance Data'!$B$8:$B$56,$C1664,'Model Performance Data'!$C$8:$C$56,$D1664)),"-",SUMIFS(INDEX('Model Performance Data'!$O$8:$DY$56,0,MATCH(CONCATENATE($J1664,M$6),'Model Performance Data'!$O$6:$DY$6,0)),'Model Performance Data'!$B$8:$B$56,$C1664,'Model Performance Data'!$C$8:$C$56,$D1664))</f>
        <v>0</v>
      </c>
      <c r="N1664" s="254">
        <f>IF(ISNA(SUMIFS(INDEX('Model Performance Data'!$O$8:$DY$56,0,MATCH(CONCATENATE($J1664,N$6),'Model Performance Data'!$O$6:$DY$6,0)),'Model Performance Data'!$B$8:$B$56,$C1664,'Model Performance Data'!$C$8:$C$56,$D1664)),"-",SUMIFS(INDEX('Model Performance Data'!$O$8:$DY$56,0,MATCH(CONCATENATE($J1664,N$6),'Model Performance Data'!$O$6:$DY$6,0)),'Model Performance Data'!$B$8:$B$56,$C1664,'Model Performance Data'!$C$8:$C$56,$D1664))</f>
        <v>0</v>
      </c>
      <c r="O1664" s="255">
        <f>IF(ISNA(SUMIFS(INDEX('Model Performance Data'!$O$8:$DY$56,0,MATCH(CONCATENATE($J1664,O$6),'Model Performance Data'!$O$6:$DY$6,0)),'Model Performance Data'!$B$8:$B$56,$C1664,'Model Performance Data'!$C$8:$C$56,$D1664)),"-",SUMIFS(INDEX('Model Performance Data'!$O$8:$DY$56,0,MATCH(CONCATENATE($J1664,O$6),'Model Performance Data'!$O$6:$DY$6,0)),'Model Performance Data'!$B$8:$B$56,$C1664,'Model Performance Data'!$C$8:$C$56,$D1664))</f>
        <v>0</v>
      </c>
    </row>
    <row r="1665" spans="2:15" x14ac:dyDescent="0.35">
      <c r="B1665" s="37" t="s">
        <v>80</v>
      </c>
      <c r="C1665" s="38" t="str">
        <f>IF(ISBLANK('Model Performance Data'!$B$74),"-",'Model Performance Data'!$B$74)</f>
        <v>-</v>
      </c>
      <c r="D1665" s="38" t="str">
        <f>IF(ISBLANK('Model Performance Data'!$C$74),"-",'Model Performance Data'!$C$74)</f>
        <v>-</v>
      </c>
      <c r="E1665" s="38" t="str">
        <f>IF(ISBLANK('Model Performance Data'!$D$74),"-",'Model Performance Data'!$D$74)</f>
        <v>-</v>
      </c>
      <c r="F1665" s="38" t="str">
        <f>IF(ISBLANK('Model Performance Data'!$E$74),"-",'Model Performance Data'!$E$74)</f>
        <v>-</v>
      </c>
      <c r="G1665" s="38" t="str">
        <f>IF(ISBLANK('Model Performance Data'!$F$74),"-",'Model Performance Data'!$F$74)</f>
        <v>-</v>
      </c>
      <c r="H1665" s="253">
        <v>2</v>
      </c>
      <c r="I1665" s="253">
        <v>2</v>
      </c>
      <c r="J1665" s="37" t="str">
        <f t="shared" si="73"/>
        <v>22</v>
      </c>
      <c r="K1665" s="38" t="str">
        <f>IF(ISBLANK('Model Performance Data'!$L$74),"-",'Model Performance Data'!$L$74)</f>
        <v>-</v>
      </c>
      <c r="L1665" s="38" t="str">
        <f>IF(ISBLANK('Model Performance Data'!$K$74),"-",'Model Performance Data'!$K$74)</f>
        <v>-</v>
      </c>
      <c r="M1665" s="254">
        <f>IF(ISNA(SUMIFS(INDEX('Model Performance Data'!$O$8:$DY$56,0,MATCH(CONCATENATE($J1665,M$6),'Model Performance Data'!$O$6:$DY$6,0)),'Model Performance Data'!$B$8:$B$56,$C1665,'Model Performance Data'!$C$8:$C$56,$D1665)),"-",SUMIFS(INDEX('Model Performance Data'!$O$8:$DY$56,0,MATCH(CONCATENATE($J1665,M$6),'Model Performance Data'!$O$6:$DY$6,0)),'Model Performance Data'!$B$8:$B$56,$C1665,'Model Performance Data'!$C$8:$C$56,$D1665))</f>
        <v>0</v>
      </c>
      <c r="N1665" s="254">
        <f>IF(ISNA(SUMIFS(INDEX('Model Performance Data'!$O$8:$DY$56,0,MATCH(CONCATENATE($J1665,N$6),'Model Performance Data'!$O$6:$DY$6,0)),'Model Performance Data'!$B$8:$B$56,$C1665,'Model Performance Data'!$C$8:$C$56,$D1665)),"-",SUMIFS(INDEX('Model Performance Data'!$O$8:$DY$56,0,MATCH(CONCATENATE($J1665,N$6),'Model Performance Data'!$O$6:$DY$6,0)),'Model Performance Data'!$B$8:$B$56,$C1665,'Model Performance Data'!$C$8:$C$56,$D1665))</f>
        <v>0</v>
      </c>
      <c r="O1665" s="255">
        <f>IF(ISNA(SUMIFS(INDEX('Model Performance Data'!$O$8:$DY$56,0,MATCH(CONCATENATE($J1665,O$6),'Model Performance Data'!$O$6:$DY$6,0)),'Model Performance Data'!$B$8:$B$56,$C1665,'Model Performance Data'!$C$8:$C$56,$D1665)),"-",SUMIFS(INDEX('Model Performance Data'!$O$8:$DY$56,0,MATCH(CONCATENATE($J1665,O$6),'Model Performance Data'!$O$6:$DY$6,0)),'Model Performance Data'!$B$8:$B$56,$C1665,'Model Performance Data'!$C$8:$C$56,$D1665))</f>
        <v>0</v>
      </c>
    </row>
    <row r="1666" spans="2:15" x14ac:dyDescent="0.35">
      <c r="B1666" s="37" t="s">
        <v>80</v>
      </c>
      <c r="C1666" s="38" t="str">
        <f>IF(ISBLANK('Model Performance Data'!$B$74),"-",'Model Performance Data'!$B$74)</f>
        <v>-</v>
      </c>
      <c r="D1666" s="38" t="str">
        <f>IF(ISBLANK('Model Performance Data'!$C$74),"-",'Model Performance Data'!$C$74)</f>
        <v>-</v>
      </c>
      <c r="E1666" s="38" t="str">
        <f>IF(ISBLANK('Model Performance Data'!$D$74),"-",'Model Performance Data'!$D$74)</f>
        <v>-</v>
      </c>
      <c r="F1666" s="38" t="str">
        <f>IF(ISBLANK('Model Performance Data'!$E$74),"-",'Model Performance Data'!$E$74)</f>
        <v>-</v>
      </c>
      <c r="G1666" s="38" t="str">
        <f>IF(ISBLANK('Model Performance Data'!$F$74),"-",'Model Performance Data'!$F$74)</f>
        <v>-</v>
      </c>
      <c r="H1666" s="253">
        <v>2</v>
      </c>
      <c r="I1666" s="253">
        <v>3</v>
      </c>
      <c r="J1666" s="37" t="str">
        <f t="shared" si="73"/>
        <v>23</v>
      </c>
      <c r="K1666" s="38" t="str">
        <f>IF(ISBLANK('Model Performance Data'!$L$74),"-",'Model Performance Data'!$L$74)</f>
        <v>-</v>
      </c>
      <c r="L1666" s="38" t="str">
        <f>IF(ISBLANK('Model Performance Data'!$K$74),"-",'Model Performance Data'!$K$74)</f>
        <v>-</v>
      </c>
      <c r="M1666" s="254">
        <f>IF(ISNA(SUMIFS(INDEX('Model Performance Data'!$O$8:$DY$56,0,MATCH(CONCATENATE($J1666,M$6),'Model Performance Data'!$O$6:$DY$6,0)),'Model Performance Data'!$B$8:$B$56,$C1666,'Model Performance Data'!$C$8:$C$56,$D1666)),"-",SUMIFS(INDEX('Model Performance Data'!$O$8:$DY$56,0,MATCH(CONCATENATE($J1666,M$6),'Model Performance Data'!$O$6:$DY$6,0)),'Model Performance Data'!$B$8:$B$56,$C1666,'Model Performance Data'!$C$8:$C$56,$D1666))</f>
        <v>0</v>
      </c>
      <c r="N1666" s="254">
        <f>IF(ISNA(SUMIFS(INDEX('Model Performance Data'!$O$8:$DY$56,0,MATCH(CONCATENATE($J1666,N$6),'Model Performance Data'!$O$6:$DY$6,0)),'Model Performance Data'!$B$8:$B$56,$C1666,'Model Performance Data'!$C$8:$C$56,$D1666)),"-",SUMIFS(INDEX('Model Performance Data'!$O$8:$DY$56,0,MATCH(CONCATENATE($J1666,N$6),'Model Performance Data'!$O$6:$DY$6,0)),'Model Performance Data'!$B$8:$B$56,$C1666,'Model Performance Data'!$C$8:$C$56,$D1666))</f>
        <v>0</v>
      </c>
      <c r="O1666" s="255">
        <f>IF(ISNA(SUMIFS(INDEX('Model Performance Data'!$O$8:$DY$56,0,MATCH(CONCATENATE($J1666,O$6),'Model Performance Data'!$O$6:$DY$6,0)),'Model Performance Data'!$B$8:$B$56,$C1666,'Model Performance Data'!$C$8:$C$56,$D1666)),"-",SUMIFS(INDEX('Model Performance Data'!$O$8:$DY$56,0,MATCH(CONCATENATE($J1666,O$6),'Model Performance Data'!$O$6:$DY$6,0)),'Model Performance Data'!$B$8:$B$56,$C1666,'Model Performance Data'!$C$8:$C$56,$D1666))</f>
        <v>0</v>
      </c>
    </row>
    <row r="1667" spans="2:15" x14ac:dyDescent="0.35">
      <c r="B1667" s="37" t="s">
        <v>80</v>
      </c>
      <c r="C1667" s="38" t="str">
        <f>IF(ISBLANK('Model Performance Data'!$B$74),"-",'Model Performance Data'!$B$74)</f>
        <v>-</v>
      </c>
      <c r="D1667" s="38" t="str">
        <f>IF(ISBLANK('Model Performance Data'!$C$74),"-",'Model Performance Data'!$C$74)</f>
        <v>-</v>
      </c>
      <c r="E1667" s="38" t="str">
        <f>IF(ISBLANK('Model Performance Data'!$D$74),"-",'Model Performance Data'!$D$74)</f>
        <v>-</v>
      </c>
      <c r="F1667" s="38" t="str">
        <f>IF(ISBLANK('Model Performance Data'!$E$74),"-",'Model Performance Data'!$E$74)</f>
        <v>-</v>
      </c>
      <c r="G1667" s="38" t="str">
        <f>IF(ISBLANK('Model Performance Data'!$F$74),"-",'Model Performance Data'!$F$74)</f>
        <v>-</v>
      </c>
      <c r="H1667" s="253">
        <v>2</v>
      </c>
      <c r="I1667" s="253">
        <v>4</v>
      </c>
      <c r="J1667" s="37" t="str">
        <f t="shared" si="73"/>
        <v>24</v>
      </c>
      <c r="K1667" s="38" t="str">
        <f>IF(ISBLANK('Model Performance Data'!$L$74),"-",'Model Performance Data'!$L$74)</f>
        <v>-</v>
      </c>
      <c r="L1667" s="38" t="str">
        <f>IF(ISBLANK('Model Performance Data'!$K$74),"-",'Model Performance Data'!$K$74)</f>
        <v>-</v>
      </c>
      <c r="M1667" s="254">
        <f>IF(ISNA(SUMIFS(INDEX('Model Performance Data'!$O$8:$DY$56,0,MATCH(CONCATENATE($J1667,M$6),'Model Performance Data'!$O$6:$DY$6,0)),'Model Performance Data'!$B$8:$B$56,$C1667,'Model Performance Data'!$C$8:$C$56,$D1667)),"-",SUMIFS(INDEX('Model Performance Data'!$O$8:$DY$56,0,MATCH(CONCATENATE($J1667,M$6),'Model Performance Data'!$O$6:$DY$6,0)),'Model Performance Data'!$B$8:$B$56,$C1667,'Model Performance Data'!$C$8:$C$56,$D1667))</f>
        <v>0</v>
      </c>
      <c r="N1667" s="254">
        <f>IF(ISNA(SUMIFS(INDEX('Model Performance Data'!$O$8:$DY$56,0,MATCH(CONCATENATE($J1667,N$6),'Model Performance Data'!$O$6:$DY$6,0)),'Model Performance Data'!$B$8:$B$56,$C1667,'Model Performance Data'!$C$8:$C$56,$D1667)),"-",SUMIFS(INDEX('Model Performance Data'!$O$8:$DY$56,0,MATCH(CONCATENATE($J1667,N$6),'Model Performance Data'!$O$6:$DY$6,0)),'Model Performance Data'!$B$8:$B$56,$C1667,'Model Performance Data'!$C$8:$C$56,$D1667))</f>
        <v>0</v>
      </c>
      <c r="O1667" s="255">
        <f>IF(ISNA(SUMIFS(INDEX('Model Performance Data'!$O$8:$DY$56,0,MATCH(CONCATENATE($J1667,O$6),'Model Performance Data'!$O$6:$DY$6,0)),'Model Performance Data'!$B$8:$B$56,$C1667,'Model Performance Data'!$C$8:$C$56,$D1667)),"-",SUMIFS(INDEX('Model Performance Data'!$O$8:$DY$56,0,MATCH(CONCATENATE($J1667,O$6),'Model Performance Data'!$O$6:$DY$6,0)),'Model Performance Data'!$B$8:$B$56,$C1667,'Model Performance Data'!$C$8:$C$56,$D1667))</f>
        <v>0</v>
      </c>
    </row>
    <row r="1668" spans="2:15" x14ac:dyDescent="0.35">
      <c r="B1668" s="37" t="s">
        <v>80</v>
      </c>
      <c r="C1668" s="38" t="str">
        <f>IF(ISBLANK('Model Performance Data'!$B$74),"-",'Model Performance Data'!$B$74)</f>
        <v>-</v>
      </c>
      <c r="D1668" s="38" t="str">
        <f>IF(ISBLANK('Model Performance Data'!$C$74),"-",'Model Performance Data'!$C$74)</f>
        <v>-</v>
      </c>
      <c r="E1668" s="38" t="str">
        <f>IF(ISBLANK('Model Performance Data'!$D$74),"-",'Model Performance Data'!$D$74)</f>
        <v>-</v>
      </c>
      <c r="F1668" s="38" t="str">
        <f>IF(ISBLANK('Model Performance Data'!$E$74),"-",'Model Performance Data'!$E$74)</f>
        <v>-</v>
      </c>
      <c r="G1668" s="38" t="str">
        <f>IF(ISBLANK('Model Performance Data'!$F$74),"-",'Model Performance Data'!$F$74)</f>
        <v>-</v>
      </c>
      <c r="H1668" s="253">
        <v>2</v>
      </c>
      <c r="I1668" s="253">
        <v>5</v>
      </c>
      <c r="J1668" s="37" t="str">
        <f t="shared" si="73"/>
        <v>25</v>
      </c>
      <c r="K1668" s="38" t="str">
        <f>IF(ISBLANK('Model Performance Data'!$L$74),"-",'Model Performance Data'!$L$74)</f>
        <v>-</v>
      </c>
      <c r="L1668" s="38" t="str">
        <f>IF(ISBLANK('Model Performance Data'!$K$74),"-",'Model Performance Data'!$K$74)</f>
        <v>-</v>
      </c>
      <c r="M1668" s="254">
        <f>IF(ISNA(SUMIFS(INDEX('Model Performance Data'!$O$8:$DY$56,0,MATCH(CONCATENATE($J1668,M$6),'Model Performance Data'!$O$6:$DY$6,0)),'Model Performance Data'!$B$8:$B$56,$C1668,'Model Performance Data'!$C$8:$C$56,$D1668)),"-",SUMIFS(INDEX('Model Performance Data'!$O$8:$DY$56,0,MATCH(CONCATENATE($J1668,M$6),'Model Performance Data'!$O$6:$DY$6,0)),'Model Performance Data'!$B$8:$B$56,$C1668,'Model Performance Data'!$C$8:$C$56,$D1668))</f>
        <v>0</v>
      </c>
      <c r="N1668" s="254">
        <f>IF(ISNA(SUMIFS(INDEX('Model Performance Data'!$O$8:$DY$56,0,MATCH(CONCATENATE($J1668,N$6),'Model Performance Data'!$O$6:$DY$6,0)),'Model Performance Data'!$B$8:$B$56,$C1668,'Model Performance Data'!$C$8:$C$56,$D1668)),"-",SUMIFS(INDEX('Model Performance Data'!$O$8:$DY$56,0,MATCH(CONCATENATE($J1668,N$6),'Model Performance Data'!$O$6:$DY$6,0)),'Model Performance Data'!$B$8:$B$56,$C1668,'Model Performance Data'!$C$8:$C$56,$D1668))</f>
        <v>0</v>
      </c>
      <c r="O1668" s="255">
        <f>IF(ISNA(SUMIFS(INDEX('Model Performance Data'!$O$8:$DY$56,0,MATCH(CONCATENATE($J1668,O$6),'Model Performance Data'!$O$6:$DY$6,0)),'Model Performance Data'!$B$8:$B$56,$C1668,'Model Performance Data'!$C$8:$C$56,$D1668)),"-",SUMIFS(INDEX('Model Performance Data'!$O$8:$DY$56,0,MATCH(CONCATENATE($J1668,O$6),'Model Performance Data'!$O$6:$DY$6,0)),'Model Performance Data'!$B$8:$B$56,$C1668,'Model Performance Data'!$C$8:$C$56,$D1668))</f>
        <v>0</v>
      </c>
    </row>
    <row r="1669" spans="2:15" x14ac:dyDescent="0.35">
      <c r="B1669" s="37" t="s">
        <v>80</v>
      </c>
      <c r="C1669" s="38" t="str">
        <f>IF(ISBLANK('Model Performance Data'!$B$74),"-",'Model Performance Data'!$B$74)</f>
        <v>-</v>
      </c>
      <c r="D1669" s="38" t="str">
        <f>IF(ISBLANK('Model Performance Data'!$C$74),"-",'Model Performance Data'!$C$74)</f>
        <v>-</v>
      </c>
      <c r="E1669" s="38" t="str">
        <f>IF(ISBLANK('Model Performance Data'!$D$74),"-",'Model Performance Data'!$D$74)</f>
        <v>-</v>
      </c>
      <c r="F1669" s="38" t="str">
        <f>IF(ISBLANK('Model Performance Data'!$E$74),"-",'Model Performance Data'!$E$74)</f>
        <v>-</v>
      </c>
      <c r="G1669" s="38" t="str">
        <f>IF(ISBLANK('Model Performance Data'!$F$74),"-",'Model Performance Data'!$F$74)</f>
        <v>-</v>
      </c>
      <c r="H1669" s="253">
        <v>2</v>
      </c>
      <c r="I1669" s="253" t="s">
        <v>65</v>
      </c>
      <c r="J1669" s="37" t="str">
        <f t="shared" si="73"/>
        <v>2Goal</v>
      </c>
      <c r="K1669" s="38" t="str">
        <f>IF(ISBLANK('Model Performance Data'!$L$74),"-",'Model Performance Data'!$L$74)</f>
        <v>-</v>
      </c>
      <c r="L1669" s="38" t="str">
        <f>IF(ISBLANK('Model Performance Data'!$K$74),"-",'Model Performance Data'!$K$74)</f>
        <v>-</v>
      </c>
      <c r="M1669" s="254" t="str">
        <f>IF(ISNA(SUMIFS(INDEX('Model Performance Data'!$O$8:$DY$56,0,MATCH(CONCATENATE($J1669,M$6),'Model Performance Data'!$O$6:$DY$6,0)),'Model Performance Data'!$B$8:$B$56,$C1669,'Model Performance Data'!$C$8:$C$56,$D1669)),"-",SUMIFS(INDEX('Model Performance Data'!$O$8:$DY$56,0,MATCH(CONCATENATE($J1669,M$6),'Model Performance Data'!$O$6:$DY$6,0)),'Model Performance Data'!$B$8:$B$56,$C1669,'Model Performance Data'!$C$8:$C$56,$D1669))</f>
        <v>-</v>
      </c>
      <c r="N1669" s="254" t="str">
        <f>IF(ISNA(SUMIFS(INDEX('Model Performance Data'!$O$8:$DY$56,0,MATCH(CONCATENATE($J1669,N$6),'Model Performance Data'!$O$6:$DY$6,0)),'Model Performance Data'!$B$8:$B$56,$C1669,'Model Performance Data'!$C$8:$C$56,$D1669)),"-",SUMIFS(INDEX('Model Performance Data'!$O$8:$DY$56,0,MATCH(CONCATENATE($J1669,N$6),'Model Performance Data'!$O$6:$DY$6,0)),'Model Performance Data'!$B$8:$B$56,$C1669,'Model Performance Data'!$C$8:$C$56,$D1669))</f>
        <v>-</v>
      </c>
      <c r="O1669" s="255">
        <f>IF(ISNA(SUMIFS(INDEX('Model Performance Data'!$O$8:$DY$56,0,MATCH(CONCATENATE($J1669,O$6),'Model Performance Data'!$O$6:$DY$6,0)),'Model Performance Data'!$B$8:$B$56,$C1669,'Model Performance Data'!$C$8:$C$56,$D1669)),"-",SUMIFS(INDEX('Model Performance Data'!$O$8:$DY$56,0,MATCH(CONCATENATE($J1669,O$6),'Model Performance Data'!$O$6:$DY$6,0)),'Model Performance Data'!$B$8:$B$56,$C1669,'Model Performance Data'!$C$8:$C$56,$D1669))</f>
        <v>0</v>
      </c>
    </row>
    <row r="1670" spans="2:15" x14ac:dyDescent="0.35">
      <c r="B1670" s="37" t="s">
        <v>80</v>
      </c>
      <c r="C1670" s="38" t="str">
        <f>IF(ISBLANK('Model Performance Data'!$B$74),"-",'Model Performance Data'!$B$74)</f>
        <v>-</v>
      </c>
      <c r="D1670" s="38" t="str">
        <f>IF(ISBLANK('Model Performance Data'!$C$74),"-",'Model Performance Data'!$C$74)</f>
        <v>-</v>
      </c>
      <c r="E1670" s="38" t="str">
        <f>IF(ISBLANK('Model Performance Data'!$D$74),"-",'Model Performance Data'!$D$74)</f>
        <v>-</v>
      </c>
      <c r="F1670" s="38" t="str">
        <f>IF(ISBLANK('Model Performance Data'!$E$74),"-",'Model Performance Data'!$E$74)</f>
        <v>-</v>
      </c>
      <c r="G1670" s="38" t="str">
        <f>IF(ISBLANK('Model Performance Data'!$F$74),"-",'Model Performance Data'!$F$74)</f>
        <v>-</v>
      </c>
      <c r="H1670" s="253">
        <v>3</v>
      </c>
      <c r="I1670" s="253">
        <v>1</v>
      </c>
      <c r="J1670" s="37" t="str">
        <f t="shared" si="73"/>
        <v>31</v>
      </c>
      <c r="K1670" s="38" t="str">
        <f>IF(ISBLANK('Model Performance Data'!$L$74),"-",'Model Performance Data'!$L$74)</f>
        <v>-</v>
      </c>
      <c r="L1670" s="38" t="str">
        <f>IF(ISBLANK('Model Performance Data'!$K$74),"-",'Model Performance Data'!$K$74)</f>
        <v>-</v>
      </c>
      <c r="M1670" s="254">
        <f>IF(ISNA(SUMIFS(INDEX('Model Performance Data'!$O$8:$DY$56,0,MATCH(CONCATENATE($J1670,M$6),'Model Performance Data'!$O$6:$DY$6,0)),'Model Performance Data'!$B$8:$B$56,$C1670,'Model Performance Data'!$C$8:$C$56,$D1670)),"-",SUMIFS(INDEX('Model Performance Data'!$O$8:$DY$56,0,MATCH(CONCATENATE($J1670,M$6),'Model Performance Data'!$O$6:$DY$6,0)),'Model Performance Data'!$B$8:$B$56,$C1670,'Model Performance Data'!$C$8:$C$56,$D1670))</f>
        <v>0</v>
      </c>
      <c r="N1670" s="254">
        <f>IF(ISNA(SUMIFS(INDEX('Model Performance Data'!$O$8:$DY$56,0,MATCH(CONCATENATE($J1670,N$6),'Model Performance Data'!$O$6:$DY$6,0)),'Model Performance Data'!$B$8:$B$56,$C1670,'Model Performance Data'!$C$8:$C$56,$D1670)),"-",SUMIFS(INDEX('Model Performance Data'!$O$8:$DY$56,0,MATCH(CONCATENATE($J1670,N$6),'Model Performance Data'!$O$6:$DY$6,0)),'Model Performance Data'!$B$8:$B$56,$C1670,'Model Performance Data'!$C$8:$C$56,$D1670))</f>
        <v>0</v>
      </c>
      <c r="O1670" s="255">
        <f>IF(ISNA(SUMIFS(INDEX('Model Performance Data'!$O$8:$DY$56,0,MATCH(CONCATENATE($J1670,O$6),'Model Performance Data'!$O$6:$DY$6,0)),'Model Performance Data'!$B$8:$B$56,$C1670,'Model Performance Data'!$C$8:$C$56,$D1670)),"-",SUMIFS(INDEX('Model Performance Data'!$O$8:$DY$56,0,MATCH(CONCATENATE($J1670,O$6),'Model Performance Data'!$O$6:$DY$6,0)),'Model Performance Data'!$B$8:$B$56,$C1670,'Model Performance Data'!$C$8:$C$56,$D1670))</f>
        <v>0</v>
      </c>
    </row>
    <row r="1671" spans="2:15" x14ac:dyDescent="0.35">
      <c r="B1671" s="37" t="s">
        <v>80</v>
      </c>
      <c r="C1671" s="38" t="str">
        <f>IF(ISBLANK('Model Performance Data'!$B$74),"-",'Model Performance Data'!$B$74)</f>
        <v>-</v>
      </c>
      <c r="D1671" s="38" t="str">
        <f>IF(ISBLANK('Model Performance Data'!$C$74),"-",'Model Performance Data'!$C$74)</f>
        <v>-</v>
      </c>
      <c r="E1671" s="38" t="str">
        <f>IF(ISBLANK('Model Performance Data'!$D$74),"-",'Model Performance Data'!$D$74)</f>
        <v>-</v>
      </c>
      <c r="F1671" s="38" t="str">
        <f>IF(ISBLANK('Model Performance Data'!$E$74),"-",'Model Performance Data'!$E$74)</f>
        <v>-</v>
      </c>
      <c r="G1671" s="38" t="str">
        <f>IF(ISBLANK('Model Performance Data'!$F$74),"-",'Model Performance Data'!$F$74)</f>
        <v>-</v>
      </c>
      <c r="H1671" s="253">
        <v>3</v>
      </c>
      <c r="I1671" s="253">
        <v>2</v>
      </c>
      <c r="J1671" s="37" t="str">
        <f t="shared" si="73"/>
        <v>32</v>
      </c>
      <c r="K1671" s="38" t="str">
        <f>IF(ISBLANK('Model Performance Data'!$L$74),"-",'Model Performance Data'!$L$74)</f>
        <v>-</v>
      </c>
      <c r="L1671" s="38" t="str">
        <f>IF(ISBLANK('Model Performance Data'!$K$74),"-",'Model Performance Data'!$K$74)</f>
        <v>-</v>
      </c>
      <c r="M1671" s="254">
        <f>IF(ISNA(SUMIFS(INDEX('Model Performance Data'!$O$8:$DY$56,0,MATCH(CONCATENATE($J1671,M$6),'Model Performance Data'!$O$6:$DY$6,0)),'Model Performance Data'!$B$8:$B$56,$C1671,'Model Performance Data'!$C$8:$C$56,$D1671)),"-",SUMIFS(INDEX('Model Performance Data'!$O$8:$DY$56,0,MATCH(CONCATENATE($J1671,M$6),'Model Performance Data'!$O$6:$DY$6,0)),'Model Performance Data'!$B$8:$B$56,$C1671,'Model Performance Data'!$C$8:$C$56,$D1671))</f>
        <v>0</v>
      </c>
      <c r="N1671" s="254">
        <f>IF(ISNA(SUMIFS(INDEX('Model Performance Data'!$O$8:$DY$56,0,MATCH(CONCATENATE($J1671,N$6),'Model Performance Data'!$O$6:$DY$6,0)),'Model Performance Data'!$B$8:$B$56,$C1671,'Model Performance Data'!$C$8:$C$56,$D1671)),"-",SUMIFS(INDEX('Model Performance Data'!$O$8:$DY$56,0,MATCH(CONCATENATE($J1671,N$6),'Model Performance Data'!$O$6:$DY$6,0)),'Model Performance Data'!$B$8:$B$56,$C1671,'Model Performance Data'!$C$8:$C$56,$D1671))</f>
        <v>0</v>
      </c>
      <c r="O1671" s="255">
        <f>IF(ISNA(SUMIFS(INDEX('Model Performance Data'!$O$8:$DY$56,0,MATCH(CONCATENATE($J1671,O$6),'Model Performance Data'!$O$6:$DY$6,0)),'Model Performance Data'!$B$8:$B$56,$C1671,'Model Performance Data'!$C$8:$C$56,$D1671)),"-",SUMIFS(INDEX('Model Performance Data'!$O$8:$DY$56,0,MATCH(CONCATENATE($J1671,O$6),'Model Performance Data'!$O$6:$DY$6,0)),'Model Performance Data'!$B$8:$B$56,$C1671,'Model Performance Data'!$C$8:$C$56,$D1671))</f>
        <v>0</v>
      </c>
    </row>
    <row r="1672" spans="2:15" x14ac:dyDescent="0.35">
      <c r="B1672" s="37" t="s">
        <v>80</v>
      </c>
      <c r="C1672" s="38" t="str">
        <f>IF(ISBLANK('Model Performance Data'!$B$74),"-",'Model Performance Data'!$B$74)</f>
        <v>-</v>
      </c>
      <c r="D1672" s="38" t="str">
        <f>IF(ISBLANK('Model Performance Data'!$C$74),"-",'Model Performance Data'!$C$74)</f>
        <v>-</v>
      </c>
      <c r="E1672" s="38" t="str">
        <f>IF(ISBLANK('Model Performance Data'!$D$74),"-",'Model Performance Data'!$D$74)</f>
        <v>-</v>
      </c>
      <c r="F1672" s="38" t="str">
        <f>IF(ISBLANK('Model Performance Data'!$E$74),"-",'Model Performance Data'!$E$74)</f>
        <v>-</v>
      </c>
      <c r="G1672" s="38" t="str">
        <f>IF(ISBLANK('Model Performance Data'!$F$74),"-",'Model Performance Data'!$F$74)</f>
        <v>-</v>
      </c>
      <c r="H1672" s="253">
        <v>3</v>
      </c>
      <c r="I1672" s="253">
        <v>3</v>
      </c>
      <c r="J1672" s="37" t="str">
        <f t="shared" si="73"/>
        <v>33</v>
      </c>
      <c r="K1672" s="38" t="str">
        <f>IF(ISBLANK('Model Performance Data'!$L$74),"-",'Model Performance Data'!$L$74)</f>
        <v>-</v>
      </c>
      <c r="L1672" s="38" t="str">
        <f>IF(ISBLANK('Model Performance Data'!$K$74),"-",'Model Performance Data'!$K$74)</f>
        <v>-</v>
      </c>
      <c r="M1672" s="254">
        <f>IF(ISNA(SUMIFS(INDEX('Model Performance Data'!$O$8:$DY$56,0,MATCH(CONCATENATE($J1672,M$6),'Model Performance Data'!$O$6:$DY$6,0)),'Model Performance Data'!$B$8:$B$56,$C1672,'Model Performance Data'!$C$8:$C$56,$D1672)),"-",SUMIFS(INDEX('Model Performance Data'!$O$8:$DY$56,0,MATCH(CONCATENATE($J1672,M$6),'Model Performance Data'!$O$6:$DY$6,0)),'Model Performance Data'!$B$8:$B$56,$C1672,'Model Performance Data'!$C$8:$C$56,$D1672))</f>
        <v>0</v>
      </c>
      <c r="N1672" s="254">
        <f>IF(ISNA(SUMIFS(INDEX('Model Performance Data'!$O$8:$DY$56,0,MATCH(CONCATENATE($J1672,N$6),'Model Performance Data'!$O$6:$DY$6,0)),'Model Performance Data'!$B$8:$B$56,$C1672,'Model Performance Data'!$C$8:$C$56,$D1672)),"-",SUMIFS(INDEX('Model Performance Data'!$O$8:$DY$56,0,MATCH(CONCATENATE($J1672,N$6),'Model Performance Data'!$O$6:$DY$6,0)),'Model Performance Data'!$B$8:$B$56,$C1672,'Model Performance Data'!$C$8:$C$56,$D1672))</f>
        <v>0</v>
      </c>
      <c r="O1672" s="255">
        <f>IF(ISNA(SUMIFS(INDEX('Model Performance Data'!$O$8:$DY$56,0,MATCH(CONCATENATE($J1672,O$6),'Model Performance Data'!$O$6:$DY$6,0)),'Model Performance Data'!$B$8:$B$56,$C1672,'Model Performance Data'!$C$8:$C$56,$D1672)),"-",SUMIFS(INDEX('Model Performance Data'!$O$8:$DY$56,0,MATCH(CONCATENATE($J1672,O$6),'Model Performance Data'!$O$6:$DY$6,0)),'Model Performance Data'!$B$8:$B$56,$C1672,'Model Performance Data'!$C$8:$C$56,$D1672))</f>
        <v>0</v>
      </c>
    </row>
    <row r="1673" spans="2:15" x14ac:dyDescent="0.35">
      <c r="B1673" s="37" t="s">
        <v>80</v>
      </c>
      <c r="C1673" s="38" t="str">
        <f>IF(ISBLANK('Model Performance Data'!$B$74),"-",'Model Performance Data'!$B$74)</f>
        <v>-</v>
      </c>
      <c r="D1673" s="38" t="str">
        <f>IF(ISBLANK('Model Performance Data'!$C$74),"-",'Model Performance Data'!$C$74)</f>
        <v>-</v>
      </c>
      <c r="E1673" s="38" t="str">
        <f>IF(ISBLANK('Model Performance Data'!$D$74),"-",'Model Performance Data'!$D$74)</f>
        <v>-</v>
      </c>
      <c r="F1673" s="38" t="str">
        <f>IF(ISBLANK('Model Performance Data'!$E$74),"-",'Model Performance Data'!$E$74)</f>
        <v>-</v>
      </c>
      <c r="G1673" s="38" t="str">
        <f>IF(ISBLANK('Model Performance Data'!$F$74),"-",'Model Performance Data'!$F$74)</f>
        <v>-</v>
      </c>
      <c r="H1673" s="253">
        <v>3</v>
      </c>
      <c r="I1673" s="253">
        <v>4</v>
      </c>
      <c r="J1673" s="37" t="str">
        <f t="shared" si="73"/>
        <v>34</v>
      </c>
      <c r="K1673" s="38" t="str">
        <f>IF(ISBLANK('Model Performance Data'!$L$74),"-",'Model Performance Data'!$L$74)</f>
        <v>-</v>
      </c>
      <c r="L1673" s="38" t="str">
        <f>IF(ISBLANK('Model Performance Data'!$K$74),"-",'Model Performance Data'!$K$74)</f>
        <v>-</v>
      </c>
      <c r="M1673" s="254">
        <f>IF(ISNA(SUMIFS(INDEX('Model Performance Data'!$O$8:$DY$56,0,MATCH(CONCATENATE($J1673,M$6),'Model Performance Data'!$O$6:$DY$6,0)),'Model Performance Data'!$B$8:$B$56,$C1673,'Model Performance Data'!$C$8:$C$56,$D1673)),"-",SUMIFS(INDEX('Model Performance Data'!$O$8:$DY$56,0,MATCH(CONCATENATE($J1673,M$6),'Model Performance Data'!$O$6:$DY$6,0)),'Model Performance Data'!$B$8:$B$56,$C1673,'Model Performance Data'!$C$8:$C$56,$D1673))</f>
        <v>0</v>
      </c>
      <c r="N1673" s="254">
        <f>IF(ISNA(SUMIFS(INDEX('Model Performance Data'!$O$8:$DY$56,0,MATCH(CONCATENATE($J1673,N$6),'Model Performance Data'!$O$6:$DY$6,0)),'Model Performance Data'!$B$8:$B$56,$C1673,'Model Performance Data'!$C$8:$C$56,$D1673)),"-",SUMIFS(INDEX('Model Performance Data'!$O$8:$DY$56,0,MATCH(CONCATENATE($J1673,N$6),'Model Performance Data'!$O$6:$DY$6,0)),'Model Performance Data'!$B$8:$B$56,$C1673,'Model Performance Data'!$C$8:$C$56,$D1673))</f>
        <v>0</v>
      </c>
      <c r="O1673" s="255">
        <f>IF(ISNA(SUMIFS(INDEX('Model Performance Data'!$O$8:$DY$56,0,MATCH(CONCATENATE($J1673,O$6),'Model Performance Data'!$O$6:$DY$6,0)),'Model Performance Data'!$B$8:$B$56,$C1673,'Model Performance Data'!$C$8:$C$56,$D1673)),"-",SUMIFS(INDEX('Model Performance Data'!$O$8:$DY$56,0,MATCH(CONCATENATE($J1673,O$6),'Model Performance Data'!$O$6:$DY$6,0)),'Model Performance Data'!$B$8:$B$56,$C1673,'Model Performance Data'!$C$8:$C$56,$D1673))</f>
        <v>0</v>
      </c>
    </row>
    <row r="1674" spans="2:15" x14ac:dyDescent="0.35">
      <c r="B1674" s="37" t="s">
        <v>80</v>
      </c>
      <c r="C1674" s="38" t="str">
        <f>IF(ISBLANK('Model Performance Data'!$B$74),"-",'Model Performance Data'!$B$74)</f>
        <v>-</v>
      </c>
      <c r="D1674" s="38" t="str">
        <f>IF(ISBLANK('Model Performance Data'!$C$74),"-",'Model Performance Data'!$C$74)</f>
        <v>-</v>
      </c>
      <c r="E1674" s="38" t="str">
        <f>IF(ISBLANK('Model Performance Data'!$D$74),"-",'Model Performance Data'!$D$74)</f>
        <v>-</v>
      </c>
      <c r="F1674" s="38" t="str">
        <f>IF(ISBLANK('Model Performance Data'!$E$74),"-",'Model Performance Data'!$E$74)</f>
        <v>-</v>
      </c>
      <c r="G1674" s="38" t="str">
        <f>IF(ISBLANK('Model Performance Data'!$F$74),"-",'Model Performance Data'!$F$74)</f>
        <v>-</v>
      </c>
      <c r="H1674" s="253">
        <v>3</v>
      </c>
      <c r="I1674" s="253">
        <v>5</v>
      </c>
      <c r="J1674" s="37" t="str">
        <f t="shared" si="73"/>
        <v>35</v>
      </c>
      <c r="K1674" s="38" t="str">
        <f>IF(ISBLANK('Model Performance Data'!$L$74),"-",'Model Performance Data'!$L$74)</f>
        <v>-</v>
      </c>
      <c r="L1674" s="38" t="str">
        <f>IF(ISBLANK('Model Performance Data'!$K$74),"-",'Model Performance Data'!$K$74)</f>
        <v>-</v>
      </c>
      <c r="M1674" s="254">
        <f>IF(ISNA(SUMIFS(INDEX('Model Performance Data'!$O$8:$DY$56,0,MATCH(CONCATENATE($J1674,M$6),'Model Performance Data'!$O$6:$DY$6,0)),'Model Performance Data'!$B$8:$B$56,$C1674,'Model Performance Data'!$C$8:$C$56,$D1674)),"-",SUMIFS(INDEX('Model Performance Data'!$O$8:$DY$56,0,MATCH(CONCATENATE($J1674,M$6),'Model Performance Data'!$O$6:$DY$6,0)),'Model Performance Data'!$B$8:$B$56,$C1674,'Model Performance Data'!$C$8:$C$56,$D1674))</f>
        <v>0</v>
      </c>
      <c r="N1674" s="254">
        <f>IF(ISNA(SUMIFS(INDEX('Model Performance Data'!$O$8:$DY$56,0,MATCH(CONCATENATE($J1674,N$6),'Model Performance Data'!$O$6:$DY$6,0)),'Model Performance Data'!$B$8:$B$56,$C1674,'Model Performance Data'!$C$8:$C$56,$D1674)),"-",SUMIFS(INDEX('Model Performance Data'!$O$8:$DY$56,0,MATCH(CONCATENATE($J1674,N$6),'Model Performance Data'!$O$6:$DY$6,0)),'Model Performance Data'!$B$8:$B$56,$C1674,'Model Performance Data'!$C$8:$C$56,$D1674))</f>
        <v>0</v>
      </c>
      <c r="O1674" s="255">
        <f>IF(ISNA(SUMIFS(INDEX('Model Performance Data'!$O$8:$DY$56,0,MATCH(CONCATENATE($J1674,O$6),'Model Performance Data'!$O$6:$DY$6,0)),'Model Performance Data'!$B$8:$B$56,$C1674,'Model Performance Data'!$C$8:$C$56,$D1674)),"-",SUMIFS(INDEX('Model Performance Data'!$O$8:$DY$56,0,MATCH(CONCATENATE($J1674,O$6),'Model Performance Data'!$O$6:$DY$6,0)),'Model Performance Data'!$B$8:$B$56,$C1674,'Model Performance Data'!$C$8:$C$56,$D1674))</f>
        <v>0</v>
      </c>
    </row>
    <row r="1675" spans="2:15" x14ac:dyDescent="0.35">
      <c r="B1675" s="37" t="s">
        <v>80</v>
      </c>
      <c r="C1675" s="38" t="str">
        <f>IF(ISBLANK('Model Performance Data'!$B$74),"-",'Model Performance Data'!$B$74)</f>
        <v>-</v>
      </c>
      <c r="D1675" s="38" t="str">
        <f>IF(ISBLANK('Model Performance Data'!$C$74),"-",'Model Performance Data'!$C$74)</f>
        <v>-</v>
      </c>
      <c r="E1675" s="38" t="str">
        <f>IF(ISBLANK('Model Performance Data'!$D$74),"-",'Model Performance Data'!$D$74)</f>
        <v>-</v>
      </c>
      <c r="F1675" s="38" t="str">
        <f>IF(ISBLANK('Model Performance Data'!$E$74),"-",'Model Performance Data'!$E$74)</f>
        <v>-</v>
      </c>
      <c r="G1675" s="38" t="str">
        <f>IF(ISBLANK('Model Performance Data'!$F$74),"-",'Model Performance Data'!$F$74)</f>
        <v>-</v>
      </c>
      <c r="H1675" s="253">
        <v>3</v>
      </c>
      <c r="I1675" s="253" t="s">
        <v>65</v>
      </c>
      <c r="J1675" s="37" t="str">
        <f t="shared" si="73"/>
        <v>3Goal</v>
      </c>
      <c r="K1675" s="38" t="str">
        <f>IF(ISBLANK('Model Performance Data'!$L$74),"-",'Model Performance Data'!$L$74)</f>
        <v>-</v>
      </c>
      <c r="L1675" s="38" t="str">
        <f>IF(ISBLANK('Model Performance Data'!$K$74),"-",'Model Performance Data'!$K$74)</f>
        <v>-</v>
      </c>
      <c r="M1675" s="254" t="str">
        <f>IF(ISNA(SUMIFS(INDEX('Model Performance Data'!$O$8:$DY$56,0,MATCH(CONCATENATE($J1675,M$6),'Model Performance Data'!$O$6:$DY$6,0)),'Model Performance Data'!$B$8:$B$56,$C1675,'Model Performance Data'!$C$8:$C$56,$D1675)),"-",SUMIFS(INDEX('Model Performance Data'!$O$8:$DY$56,0,MATCH(CONCATENATE($J1675,M$6),'Model Performance Data'!$O$6:$DY$6,0)),'Model Performance Data'!$B$8:$B$56,$C1675,'Model Performance Data'!$C$8:$C$56,$D1675))</f>
        <v>-</v>
      </c>
      <c r="N1675" s="254" t="str">
        <f>IF(ISNA(SUMIFS(INDEX('Model Performance Data'!$O$8:$DY$56,0,MATCH(CONCATENATE($J1675,N$6),'Model Performance Data'!$O$6:$DY$6,0)),'Model Performance Data'!$B$8:$B$56,$C1675,'Model Performance Data'!$C$8:$C$56,$D1675)),"-",SUMIFS(INDEX('Model Performance Data'!$O$8:$DY$56,0,MATCH(CONCATENATE($J1675,N$6),'Model Performance Data'!$O$6:$DY$6,0)),'Model Performance Data'!$B$8:$B$56,$C1675,'Model Performance Data'!$C$8:$C$56,$D1675))</f>
        <v>-</v>
      </c>
      <c r="O1675" s="255">
        <f>IF(ISNA(SUMIFS(INDEX('Model Performance Data'!$O$8:$DY$56,0,MATCH(CONCATENATE($J1675,O$6),'Model Performance Data'!$O$6:$DY$6,0)),'Model Performance Data'!$B$8:$B$56,$C1675,'Model Performance Data'!$C$8:$C$56,$D1675)),"-",SUMIFS(INDEX('Model Performance Data'!$O$8:$DY$56,0,MATCH(CONCATENATE($J1675,O$6),'Model Performance Data'!$O$6:$DY$6,0)),'Model Performance Data'!$B$8:$B$56,$C1675,'Model Performance Data'!$C$8:$C$56,$D1675))</f>
        <v>0</v>
      </c>
    </row>
    <row r="1676" spans="2:15" x14ac:dyDescent="0.35">
      <c r="B1676" s="37" t="s">
        <v>80</v>
      </c>
      <c r="C1676" s="38" t="str">
        <f>IF(ISBLANK('Model Performance Data'!$B$74),"-",'Model Performance Data'!$B$74)</f>
        <v>-</v>
      </c>
      <c r="D1676" s="38" t="str">
        <f>IF(ISBLANK('Model Performance Data'!$C$74),"-",'Model Performance Data'!$C$74)</f>
        <v>-</v>
      </c>
      <c r="E1676" s="38" t="str">
        <f>IF(ISBLANK('Model Performance Data'!$D$74),"-",'Model Performance Data'!$D$74)</f>
        <v>-</v>
      </c>
      <c r="F1676" s="38" t="str">
        <f>IF(ISBLANK('Model Performance Data'!$E$74),"-",'Model Performance Data'!$E$74)</f>
        <v>-</v>
      </c>
      <c r="G1676" s="38" t="str">
        <f>IF(ISBLANK('Model Performance Data'!$F$74),"-",'Model Performance Data'!$F$74)</f>
        <v>-</v>
      </c>
      <c r="H1676" s="253">
        <v>4</v>
      </c>
      <c r="I1676" s="253">
        <v>1</v>
      </c>
      <c r="J1676" s="37" t="str">
        <f t="shared" si="73"/>
        <v>41</v>
      </c>
      <c r="K1676" s="38" t="str">
        <f>IF(ISBLANK('Model Performance Data'!$L$74),"-",'Model Performance Data'!$L$74)</f>
        <v>-</v>
      </c>
      <c r="L1676" s="38" t="str">
        <f>IF(ISBLANK('Model Performance Data'!$K$74),"-",'Model Performance Data'!$K$74)</f>
        <v>-</v>
      </c>
      <c r="M1676" s="254">
        <f>IF(ISNA(SUMIFS(INDEX('Model Performance Data'!$O$8:$DY$56,0,MATCH(CONCATENATE($J1676,M$6),'Model Performance Data'!$O$6:$DY$6,0)),'Model Performance Data'!$B$8:$B$56,$C1676,'Model Performance Data'!$C$8:$C$56,$D1676)),"-",SUMIFS(INDEX('Model Performance Data'!$O$8:$DY$56,0,MATCH(CONCATENATE($J1676,M$6),'Model Performance Data'!$O$6:$DY$6,0)),'Model Performance Data'!$B$8:$B$56,$C1676,'Model Performance Data'!$C$8:$C$56,$D1676))</f>
        <v>0</v>
      </c>
      <c r="N1676" s="254">
        <f>IF(ISNA(SUMIFS(INDEX('Model Performance Data'!$O$8:$DY$56,0,MATCH(CONCATENATE($J1676,N$6),'Model Performance Data'!$O$6:$DY$6,0)),'Model Performance Data'!$B$8:$B$56,$C1676,'Model Performance Data'!$C$8:$C$56,$D1676)),"-",SUMIFS(INDEX('Model Performance Data'!$O$8:$DY$56,0,MATCH(CONCATENATE($J1676,N$6),'Model Performance Data'!$O$6:$DY$6,0)),'Model Performance Data'!$B$8:$B$56,$C1676,'Model Performance Data'!$C$8:$C$56,$D1676))</f>
        <v>0</v>
      </c>
      <c r="O1676" s="255">
        <f>IF(ISNA(SUMIFS(INDEX('Model Performance Data'!$O$8:$DY$56,0,MATCH(CONCATENATE($J1676,O$6),'Model Performance Data'!$O$6:$DY$6,0)),'Model Performance Data'!$B$8:$B$56,$C1676,'Model Performance Data'!$C$8:$C$56,$D1676)),"-",SUMIFS(INDEX('Model Performance Data'!$O$8:$DY$56,0,MATCH(CONCATENATE($J1676,O$6),'Model Performance Data'!$O$6:$DY$6,0)),'Model Performance Data'!$B$8:$B$56,$C1676,'Model Performance Data'!$C$8:$C$56,$D1676))</f>
        <v>0</v>
      </c>
    </row>
    <row r="1677" spans="2:15" x14ac:dyDescent="0.35">
      <c r="B1677" s="37" t="s">
        <v>80</v>
      </c>
      <c r="C1677" s="38" t="str">
        <f>IF(ISBLANK('Model Performance Data'!$B$74),"-",'Model Performance Data'!$B$74)</f>
        <v>-</v>
      </c>
      <c r="D1677" s="38" t="str">
        <f>IF(ISBLANK('Model Performance Data'!$C$74),"-",'Model Performance Data'!$C$74)</f>
        <v>-</v>
      </c>
      <c r="E1677" s="38" t="str">
        <f>IF(ISBLANK('Model Performance Data'!$D$74),"-",'Model Performance Data'!$D$74)</f>
        <v>-</v>
      </c>
      <c r="F1677" s="38" t="str">
        <f>IF(ISBLANK('Model Performance Data'!$E$74),"-",'Model Performance Data'!$E$74)</f>
        <v>-</v>
      </c>
      <c r="G1677" s="38" t="str">
        <f>IF(ISBLANK('Model Performance Data'!$F$74),"-",'Model Performance Data'!$F$74)</f>
        <v>-</v>
      </c>
      <c r="H1677" s="253">
        <v>4</v>
      </c>
      <c r="I1677" s="253">
        <v>2</v>
      </c>
      <c r="J1677" s="37" t="str">
        <f t="shared" si="73"/>
        <v>42</v>
      </c>
      <c r="K1677" s="38" t="str">
        <f>IF(ISBLANK('Model Performance Data'!$L$74),"-",'Model Performance Data'!$L$74)</f>
        <v>-</v>
      </c>
      <c r="L1677" s="38" t="str">
        <f>IF(ISBLANK('Model Performance Data'!$K$74),"-",'Model Performance Data'!$K$74)</f>
        <v>-</v>
      </c>
      <c r="M1677" s="254">
        <f>IF(ISNA(SUMIFS(INDEX('Model Performance Data'!$O$8:$DY$56,0,MATCH(CONCATENATE($J1677,M$6),'Model Performance Data'!$O$6:$DY$6,0)),'Model Performance Data'!$B$8:$B$56,$C1677,'Model Performance Data'!$C$8:$C$56,$D1677)),"-",SUMIFS(INDEX('Model Performance Data'!$O$8:$DY$56,0,MATCH(CONCATENATE($J1677,M$6),'Model Performance Data'!$O$6:$DY$6,0)),'Model Performance Data'!$B$8:$B$56,$C1677,'Model Performance Data'!$C$8:$C$56,$D1677))</f>
        <v>0</v>
      </c>
      <c r="N1677" s="254">
        <f>IF(ISNA(SUMIFS(INDEX('Model Performance Data'!$O$8:$DY$56,0,MATCH(CONCATENATE($J1677,N$6),'Model Performance Data'!$O$6:$DY$6,0)),'Model Performance Data'!$B$8:$B$56,$C1677,'Model Performance Data'!$C$8:$C$56,$D1677)),"-",SUMIFS(INDEX('Model Performance Data'!$O$8:$DY$56,0,MATCH(CONCATENATE($J1677,N$6),'Model Performance Data'!$O$6:$DY$6,0)),'Model Performance Data'!$B$8:$B$56,$C1677,'Model Performance Data'!$C$8:$C$56,$D1677))</f>
        <v>0</v>
      </c>
      <c r="O1677" s="255">
        <f>IF(ISNA(SUMIFS(INDEX('Model Performance Data'!$O$8:$DY$56,0,MATCH(CONCATENATE($J1677,O$6),'Model Performance Data'!$O$6:$DY$6,0)),'Model Performance Data'!$B$8:$B$56,$C1677,'Model Performance Data'!$C$8:$C$56,$D1677)),"-",SUMIFS(INDEX('Model Performance Data'!$O$8:$DY$56,0,MATCH(CONCATENATE($J1677,O$6),'Model Performance Data'!$O$6:$DY$6,0)),'Model Performance Data'!$B$8:$B$56,$C1677,'Model Performance Data'!$C$8:$C$56,$D1677))</f>
        <v>0</v>
      </c>
    </row>
    <row r="1678" spans="2:15" x14ac:dyDescent="0.35">
      <c r="B1678" s="37" t="s">
        <v>80</v>
      </c>
      <c r="C1678" s="38" t="str">
        <f>IF(ISBLANK('Model Performance Data'!$B$74),"-",'Model Performance Data'!$B$74)</f>
        <v>-</v>
      </c>
      <c r="D1678" s="38" t="str">
        <f>IF(ISBLANK('Model Performance Data'!$C$74),"-",'Model Performance Data'!$C$74)</f>
        <v>-</v>
      </c>
      <c r="E1678" s="38" t="str">
        <f>IF(ISBLANK('Model Performance Data'!$D$74),"-",'Model Performance Data'!$D$74)</f>
        <v>-</v>
      </c>
      <c r="F1678" s="38" t="str">
        <f>IF(ISBLANK('Model Performance Data'!$E$74),"-",'Model Performance Data'!$E$74)</f>
        <v>-</v>
      </c>
      <c r="G1678" s="38" t="str">
        <f>IF(ISBLANK('Model Performance Data'!$F$74),"-",'Model Performance Data'!$F$74)</f>
        <v>-</v>
      </c>
      <c r="H1678" s="253">
        <v>4</v>
      </c>
      <c r="I1678" s="253">
        <v>3</v>
      </c>
      <c r="J1678" s="37" t="str">
        <f t="shared" si="73"/>
        <v>43</v>
      </c>
      <c r="K1678" s="38" t="str">
        <f>IF(ISBLANK('Model Performance Data'!$L$74),"-",'Model Performance Data'!$L$74)</f>
        <v>-</v>
      </c>
      <c r="L1678" s="38" t="str">
        <f>IF(ISBLANK('Model Performance Data'!$K$74),"-",'Model Performance Data'!$K$74)</f>
        <v>-</v>
      </c>
      <c r="M1678" s="254">
        <f>IF(ISNA(SUMIFS(INDEX('Model Performance Data'!$O$8:$DY$56,0,MATCH(CONCATENATE($J1678,M$6),'Model Performance Data'!$O$6:$DY$6,0)),'Model Performance Data'!$B$8:$B$56,$C1678,'Model Performance Data'!$C$8:$C$56,$D1678)),"-",SUMIFS(INDEX('Model Performance Data'!$O$8:$DY$56,0,MATCH(CONCATENATE($J1678,M$6),'Model Performance Data'!$O$6:$DY$6,0)),'Model Performance Data'!$B$8:$B$56,$C1678,'Model Performance Data'!$C$8:$C$56,$D1678))</f>
        <v>0</v>
      </c>
      <c r="N1678" s="254">
        <f>IF(ISNA(SUMIFS(INDEX('Model Performance Data'!$O$8:$DY$56,0,MATCH(CONCATENATE($J1678,N$6),'Model Performance Data'!$O$6:$DY$6,0)),'Model Performance Data'!$B$8:$B$56,$C1678,'Model Performance Data'!$C$8:$C$56,$D1678)),"-",SUMIFS(INDEX('Model Performance Data'!$O$8:$DY$56,0,MATCH(CONCATENATE($J1678,N$6),'Model Performance Data'!$O$6:$DY$6,0)),'Model Performance Data'!$B$8:$B$56,$C1678,'Model Performance Data'!$C$8:$C$56,$D1678))</f>
        <v>0</v>
      </c>
      <c r="O1678" s="255">
        <f>IF(ISNA(SUMIFS(INDEX('Model Performance Data'!$O$8:$DY$56,0,MATCH(CONCATENATE($J1678,O$6),'Model Performance Data'!$O$6:$DY$6,0)),'Model Performance Data'!$B$8:$B$56,$C1678,'Model Performance Data'!$C$8:$C$56,$D1678)),"-",SUMIFS(INDEX('Model Performance Data'!$O$8:$DY$56,0,MATCH(CONCATENATE($J1678,O$6),'Model Performance Data'!$O$6:$DY$6,0)),'Model Performance Data'!$B$8:$B$56,$C1678,'Model Performance Data'!$C$8:$C$56,$D1678))</f>
        <v>0</v>
      </c>
    </row>
    <row r="1679" spans="2:15" x14ac:dyDescent="0.35">
      <c r="B1679" s="37" t="s">
        <v>80</v>
      </c>
      <c r="C1679" s="38" t="str">
        <f>IF(ISBLANK('Model Performance Data'!$B$74),"-",'Model Performance Data'!$B$74)</f>
        <v>-</v>
      </c>
      <c r="D1679" s="38" t="str">
        <f>IF(ISBLANK('Model Performance Data'!$C$74),"-",'Model Performance Data'!$C$74)</f>
        <v>-</v>
      </c>
      <c r="E1679" s="38" t="str">
        <f>IF(ISBLANK('Model Performance Data'!$D$74),"-",'Model Performance Data'!$D$74)</f>
        <v>-</v>
      </c>
      <c r="F1679" s="38" t="str">
        <f>IF(ISBLANK('Model Performance Data'!$E$74),"-",'Model Performance Data'!$E$74)</f>
        <v>-</v>
      </c>
      <c r="G1679" s="38" t="str">
        <f>IF(ISBLANK('Model Performance Data'!$F$74),"-",'Model Performance Data'!$F$74)</f>
        <v>-</v>
      </c>
      <c r="H1679" s="253">
        <v>4</v>
      </c>
      <c r="I1679" s="253">
        <v>4</v>
      </c>
      <c r="J1679" s="37" t="str">
        <f t="shared" si="73"/>
        <v>44</v>
      </c>
      <c r="K1679" s="38" t="str">
        <f>IF(ISBLANK('Model Performance Data'!$L$74),"-",'Model Performance Data'!$L$74)</f>
        <v>-</v>
      </c>
      <c r="L1679" s="38" t="str">
        <f>IF(ISBLANK('Model Performance Data'!$K$74),"-",'Model Performance Data'!$K$74)</f>
        <v>-</v>
      </c>
      <c r="M1679" s="254">
        <f>IF(ISNA(SUMIFS(INDEX('Model Performance Data'!$O$8:$DY$56,0,MATCH(CONCATENATE($J1679,M$6),'Model Performance Data'!$O$6:$DY$6,0)),'Model Performance Data'!$B$8:$B$56,$C1679,'Model Performance Data'!$C$8:$C$56,$D1679)),"-",SUMIFS(INDEX('Model Performance Data'!$O$8:$DY$56,0,MATCH(CONCATENATE($J1679,M$6),'Model Performance Data'!$O$6:$DY$6,0)),'Model Performance Data'!$B$8:$B$56,$C1679,'Model Performance Data'!$C$8:$C$56,$D1679))</f>
        <v>0</v>
      </c>
      <c r="N1679" s="254">
        <f>IF(ISNA(SUMIFS(INDEX('Model Performance Data'!$O$8:$DY$56,0,MATCH(CONCATENATE($J1679,N$6),'Model Performance Data'!$O$6:$DY$6,0)),'Model Performance Data'!$B$8:$B$56,$C1679,'Model Performance Data'!$C$8:$C$56,$D1679)),"-",SUMIFS(INDEX('Model Performance Data'!$O$8:$DY$56,0,MATCH(CONCATENATE($J1679,N$6),'Model Performance Data'!$O$6:$DY$6,0)),'Model Performance Data'!$B$8:$B$56,$C1679,'Model Performance Data'!$C$8:$C$56,$D1679))</f>
        <v>0</v>
      </c>
      <c r="O1679" s="255">
        <f>IF(ISNA(SUMIFS(INDEX('Model Performance Data'!$O$8:$DY$56,0,MATCH(CONCATENATE($J1679,O$6),'Model Performance Data'!$O$6:$DY$6,0)),'Model Performance Data'!$B$8:$B$56,$C1679,'Model Performance Data'!$C$8:$C$56,$D1679)),"-",SUMIFS(INDEX('Model Performance Data'!$O$8:$DY$56,0,MATCH(CONCATENATE($J1679,O$6),'Model Performance Data'!$O$6:$DY$6,0)),'Model Performance Data'!$B$8:$B$56,$C1679,'Model Performance Data'!$C$8:$C$56,$D1679))</f>
        <v>0</v>
      </c>
    </row>
    <row r="1680" spans="2:15" x14ac:dyDescent="0.35">
      <c r="B1680" s="37" t="s">
        <v>80</v>
      </c>
      <c r="C1680" s="38" t="str">
        <f>IF(ISBLANK('Model Performance Data'!$B$74),"-",'Model Performance Data'!$B$74)</f>
        <v>-</v>
      </c>
      <c r="D1680" s="38" t="str">
        <f>IF(ISBLANK('Model Performance Data'!$C$74),"-",'Model Performance Data'!$C$74)</f>
        <v>-</v>
      </c>
      <c r="E1680" s="38" t="str">
        <f>IF(ISBLANK('Model Performance Data'!$D$74),"-",'Model Performance Data'!$D$74)</f>
        <v>-</v>
      </c>
      <c r="F1680" s="38" t="str">
        <f>IF(ISBLANK('Model Performance Data'!$E$74),"-",'Model Performance Data'!$E$74)</f>
        <v>-</v>
      </c>
      <c r="G1680" s="38" t="str">
        <f>IF(ISBLANK('Model Performance Data'!$F$74),"-",'Model Performance Data'!$F$74)</f>
        <v>-</v>
      </c>
      <c r="H1680" s="253">
        <v>4</v>
      </c>
      <c r="I1680" s="253">
        <v>5</v>
      </c>
      <c r="J1680" s="37" t="str">
        <f t="shared" si="73"/>
        <v>45</v>
      </c>
      <c r="K1680" s="38" t="str">
        <f>IF(ISBLANK('Model Performance Data'!$L$74),"-",'Model Performance Data'!$L$74)</f>
        <v>-</v>
      </c>
      <c r="L1680" s="38" t="str">
        <f>IF(ISBLANK('Model Performance Data'!$K$74),"-",'Model Performance Data'!$K$74)</f>
        <v>-</v>
      </c>
      <c r="M1680" s="254">
        <f>IF(ISNA(SUMIFS(INDEX('Model Performance Data'!$O$8:$DY$56,0,MATCH(CONCATENATE($J1680,M$6),'Model Performance Data'!$O$6:$DY$6,0)),'Model Performance Data'!$B$8:$B$56,$C1680,'Model Performance Data'!$C$8:$C$56,$D1680)),"-",SUMIFS(INDEX('Model Performance Data'!$O$8:$DY$56,0,MATCH(CONCATENATE($J1680,M$6),'Model Performance Data'!$O$6:$DY$6,0)),'Model Performance Data'!$B$8:$B$56,$C1680,'Model Performance Data'!$C$8:$C$56,$D1680))</f>
        <v>0</v>
      </c>
      <c r="N1680" s="254">
        <f>IF(ISNA(SUMIFS(INDEX('Model Performance Data'!$O$8:$DY$56,0,MATCH(CONCATENATE($J1680,N$6),'Model Performance Data'!$O$6:$DY$6,0)),'Model Performance Data'!$B$8:$B$56,$C1680,'Model Performance Data'!$C$8:$C$56,$D1680)),"-",SUMIFS(INDEX('Model Performance Data'!$O$8:$DY$56,0,MATCH(CONCATENATE($J1680,N$6),'Model Performance Data'!$O$6:$DY$6,0)),'Model Performance Data'!$B$8:$B$56,$C1680,'Model Performance Data'!$C$8:$C$56,$D1680))</f>
        <v>0</v>
      </c>
      <c r="O1680" s="255">
        <f>IF(ISNA(SUMIFS(INDEX('Model Performance Data'!$O$8:$DY$56,0,MATCH(CONCATENATE($J1680,O$6),'Model Performance Data'!$O$6:$DY$6,0)),'Model Performance Data'!$B$8:$B$56,$C1680,'Model Performance Data'!$C$8:$C$56,$D1680)),"-",SUMIFS(INDEX('Model Performance Data'!$O$8:$DY$56,0,MATCH(CONCATENATE($J1680,O$6),'Model Performance Data'!$O$6:$DY$6,0)),'Model Performance Data'!$B$8:$B$56,$C1680,'Model Performance Data'!$C$8:$C$56,$D1680))</f>
        <v>0</v>
      </c>
    </row>
    <row r="1681" spans="2:15" x14ac:dyDescent="0.35">
      <c r="B1681" s="37" t="s">
        <v>80</v>
      </c>
      <c r="C1681" s="38" t="str">
        <f>IF(ISBLANK('Model Performance Data'!$B$74),"-",'Model Performance Data'!$B$74)</f>
        <v>-</v>
      </c>
      <c r="D1681" s="38" t="str">
        <f>IF(ISBLANK('Model Performance Data'!$C$74),"-",'Model Performance Data'!$C$74)</f>
        <v>-</v>
      </c>
      <c r="E1681" s="38" t="str">
        <f>IF(ISBLANK('Model Performance Data'!$D$74),"-",'Model Performance Data'!$D$74)</f>
        <v>-</v>
      </c>
      <c r="F1681" s="38" t="str">
        <f>IF(ISBLANK('Model Performance Data'!$E$74),"-",'Model Performance Data'!$E$74)</f>
        <v>-</v>
      </c>
      <c r="G1681" s="38" t="str">
        <f>IF(ISBLANK('Model Performance Data'!$F$74),"-",'Model Performance Data'!$F$74)</f>
        <v>-</v>
      </c>
      <c r="H1681" s="253">
        <v>4</v>
      </c>
      <c r="I1681" s="253" t="s">
        <v>65</v>
      </c>
      <c r="J1681" s="37" t="str">
        <f t="shared" si="73"/>
        <v>4Goal</v>
      </c>
      <c r="K1681" s="38" t="str">
        <f>IF(ISBLANK('Model Performance Data'!$L$74),"-",'Model Performance Data'!$L$74)</f>
        <v>-</v>
      </c>
      <c r="L1681" s="38" t="str">
        <f>IF(ISBLANK('Model Performance Data'!$K$74),"-",'Model Performance Data'!$K$74)</f>
        <v>-</v>
      </c>
      <c r="M1681" s="254" t="str">
        <f>IF(ISNA(SUMIFS(INDEX('Model Performance Data'!$O$8:$DY$56,0,MATCH(CONCATENATE($J1681,M$6),'Model Performance Data'!$O$6:$DY$6,0)),'Model Performance Data'!$B$8:$B$56,$C1681,'Model Performance Data'!$C$8:$C$56,$D1681)),"-",SUMIFS(INDEX('Model Performance Data'!$O$8:$DY$56,0,MATCH(CONCATENATE($J1681,M$6),'Model Performance Data'!$O$6:$DY$6,0)),'Model Performance Data'!$B$8:$B$56,$C1681,'Model Performance Data'!$C$8:$C$56,$D1681))</f>
        <v>-</v>
      </c>
      <c r="N1681" s="254" t="str">
        <f>IF(ISNA(SUMIFS(INDEX('Model Performance Data'!$O$8:$DY$56,0,MATCH(CONCATENATE($J1681,N$6),'Model Performance Data'!$O$6:$DY$6,0)),'Model Performance Data'!$B$8:$B$56,$C1681,'Model Performance Data'!$C$8:$C$56,$D1681)),"-",SUMIFS(INDEX('Model Performance Data'!$O$8:$DY$56,0,MATCH(CONCATENATE($J1681,N$6),'Model Performance Data'!$O$6:$DY$6,0)),'Model Performance Data'!$B$8:$B$56,$C1681,'Model Performance Data'!$C$8:$C$56,$D1681))</f>
        <v>-</v>
      </c>
      <c r="O1681" s="255">
        <f>IF(ISNA(SUMIFS(INDEX('Model Performance Data'!$O$8:$DY$56,0,MATCH(CONCATENATE($J1681,O$6),'Model Performance Data'!$O$6:$DY$6,0)),'Model Performance Data'!$B$8:$B$56,$C1681,'Model Performance Data'!$C$8:$C$56,$D1681)),"-",SUMIFS(INDEX('Model Performance Data'!$O$8:$DY$56,0,MATCH(CONCATENATE($J1681,O$6),'Model Performance Data'!$O$6:$DY$6,0)),'Model Performance Data'!$B$8:$B$56,$C1681,'Model Performance Data'!$C$8:$C$56,$D1681))</f>
        <v>0</v>
      </c>
    </row>
    <row r="1682" spans="2:15" x14ac:dyDescent="0.35">
      <c r="B1682" s="37" t="s">
        <v>80</v>
      </c>
      <c r="C1682" s="38" t="str">
        <f>IF(ISBLANK('Model Performance Data'!$B$75),"-",'Model Performance Data'!$B$75)</f>
        <v>-</v>
      </c>
      <c r="D1682" s="38" t="str">
        <f>IF(ISBLANK('Model Performance Data'!$C$75),"-",'Model Performance Data'!$C$75)</f>
        <v>-</v>
      </c>
      <c r="E1682" s="38" t="str">
        <f>IF(ISBLANK('Model Performance Data'!$D$75),"-",'Model Performance Data'!$D$75)</f>
        <v>-</v>
      </c>
      <c r="F1682" s="38" t="str">
        <f>IF(ISBLANK('Model Performance Data'!$E$75),"-",'Model Performance Data'!$E$75)</f>
        <v>-</v>
      </c>
      <c r="G1682" s="38" t="str">
        <f>IF(ISBLANK('Model Performance Data'!$F$75),"-",'Model Performance Data'!$F$75)</f>
        <v>-</v>
      </c>
      <c r="H1682" s="253" t="s">
        <v>64</v>
      </c>
      <c r="I1682" s="253" t="s">
        <v>64</v>
      </c>
      <c r="J1682" s="37" t="str">
        <f t="shared" si="73"/>
        <v>BaselineBaseline</v>
      </c>
      <c r="K1682" s="38" t="str">
        <f>IF(ISBLANK('Model Performance Data'!$L$75),"-",'Model Performance Data'!$L$75)</f>
        <v>-</v>
      </c>
      <c r="L1682" s="38" t="str">
        <f>IF(ISBLANK('Model Performance Data'!$K$75),"-",'Model Performance Data'!$K$75)</f>
        <v>-</v>
      </c>
      <c r="M1682" s="254">
        <f>IF(ISNA(SUMIFS(INDEX('Model Performance Data'!$O$8:$DY$56,0,MATCH(CONCATENATE($J1682,M$6),'Model Performance Data'!$O$6:$DY$6,0)),'Model Performance Data'!$B$8:$B$56,$C1682,'Model Performance Data'!$C$8:$C$56,$D1682)),"-",SUMIFS(INDEX('Model Performance Data'!$O$8:$DY$56,0,MATCH(CONCATENATE($J1682,M$6),'Model Performance Data'!$O$6:$DY$6,0)),'Model Performance Data'!$B$8:$B$56,$C1682,'Model Performance Data'!$C$8:$C$56,$D1682))</f>
        <v>0</v>
      </c>
      <c r="N1682" s="254">
        <f>IF(ISNA(SUMIFS(INDEX('Model Performance Data'!$O$8:$DY$56,0,MATCH(CONCATENATE($J1682,N$6),'Model Performance Data'!$O$6:$DY$6,0)),'Model Performance Data'!$B$8:$B$56,$C1682,'Model Performance Data'!$C$8:$C$56,$D1682)),"-",SUMIFS(INDEX('Model Performance Data'!$O$8:$DY$56,0,MATCH(CONCATENATE($J1682,N$6),'Model Performance Data'!$O$6:$DY$6,0)),'Model Performance Data'!$B$8:$B$56,$C1682,'Model Performance Data'!$C$8:$C$56,$D1682))</f>
        <v>0</v>
      </c>
      <c r="O1682" s="255">
        <f>IF(ISNA(SUMIFS(INDEX('Model Performance Data'!$O$8:$DY$56,0,MATCH(CONCATENATE($J1682,O$6),'Model Performance Data'!$O$6:$DY$6,0)),'Model Performance Data'!$B$8:$B$56,$C1682,'Model Performance Data'!$C$8:$C$56,$D1682)),"-",SUMIFS(INDEX('Model Performance Data'!$O$8:$DY$56,0,MATCH(CONCATENATE($J1682,O$6),'Model Performance Data'!$O$6:$DY$6,0)),'Model Performance Data'!$B$8:$B$56,$C1682,'Model Performance Data'!$C$8:$C$56,$D1682))</f>
        <v>0</v>
      </c>
    </row>
    <row r="1683" spans="2:15" x14ac:dyDescent="0.35">
      <c r="B1683" s="37" t="s">
        <v>80</v>
      </c>
      <c r="C1683" s="38" t="str">
        <f>IF(ISBLANK('Model Performance Data'!$B$75),"-",'Model Performance Data'!$B$75)</f>
        <v>-</v>
      </c>
      <c r="D1683" s="38" t="str">
        <f>IF(ISBLANK('Model Performance Data'!$C$75),"-",'Model Performance Data'!$C$75)</f>
        <v>-</v>
      </c>
      <c r="E1683" s="38" t="str">
        <f>IF(ISBLANK('Model Performance Data'!$D$75),"-",'Model Performance Data'!$D$75)</f>
        <v>-</v>
      </c>
      <c r="F1683" s="38" t="str">
        <f>IF(ISBLANK('Model Performance Data'!$E$75),"-",'Model Performance Data'!$E$75)</f>
        <v>-</v>
      </c>
      <c r="G1683" s="38" t="str">
        <f>IF(ISBLANK('Model Performance Data'!$F$75),"-",'Model Performance Data'!$F$75)</f>
        <v>-</v>
      </c>
      <c r="H1683" s="253">
        <v>1</v>
      </c>
      <c r="I1683" s="253">
        <v>1</v>
      </c>
      <c r="J1683" s="37" t="str">
        <f t="shared" si="73"/>
        <v>11</v>
      </c>
      <c r="K1683" s="38" t="str">
        <f>IF(ISBLANK('Model Performance Data'!$L$75),"-",'Model Performance Data'!$L$75)</f>
        <v>-</v>
      </c>
      <c r="L1683" s="38" t="str">
        <f>IF(ISBLANK('Model Performance Data'!$K$75),"-",'Model Performance Data'!$K$75)</f>
        <v>-</v>
      </c>
      <c r="M1683" s="254">
        <f>IF(ISNA(SUMIFS(INDEX('Model Performance Data'!$O$8:$DY$56,0,MATCH(CONCATENATE($J1683,M$6),'Model Performance Data'!$O$6:$DY$6,0)),'Model Performance Data'!$B$8:$B$56,$C1683,'Model Performance Data'!$C$8:$C$56,$D1683)),"-",SUMIFS(INDEX('Model Performance Data'!$O$8:$DY$56,0,MATCH(CONCATENATE($J1683,M$6),'Model Performance Data'!$O$6:$DY$6,0)),'Model Performance Data'!$B$8:$B$56,$C1683,'Model Performance Data'!$C$8:$C$56,$D1683))</f>
        <v>0</v>
      </c>
      <c r="N1683" s="254">
        <f>IF(ISNA(SUMIFS(INDEX('Model Performance Data'!$O$8:$DY$56,0,MATCH(CONCATENATE($J1683,N$6),'Model Performance Data'!$O$6:$DY$6,0)),'Model Performance Data'!$B$8:$B$56,$C1683,'Model Performance Data'!$C$8:$C$56,$D1683)),"-",SUMIFS(INDEX('Model Performance Data'!$O$8:$DY$56,0,MATCH(CONCATENATE($J1683,N$6),'Model Performance Data'!$O$6:$DY$6,0)),'Model Performance Data'!$B$8:$B$56,$C1683,'Model Performance Data'!$C$8:$C$56,$D1683))</f>
        <v>0</v>
      </c>
      <c r="O1683" s="255">
        <f>IF(ISNA(SUMIFS(INDEX('Model Performance Data'!$O$8:$DY$56,0,MATCH(CONCATENATE($J1683,O$6),'Model Performance Data'!$O$6:$DY$6,0)),'Model Performance Data'!$B$8:$B$56,$C1683,'Model Performance Data'!$C$8:$C$56,$D1683)),"-",SUMIFS(INDEX('Model Performance Data'!$O$8:$DY$56,0,MATCH(CONCATENATE($J1683,O$6),'Model Performance Data'!$O$6:$DY$6,0)),'Model Performance Data'!$B$8:$B$56,$C1683,'Model Performance Data'!$C$8:$C$56,$D1683))</f>
        <v>0</v>
      </c>
    </row>
    <row r="1684" spans="2:15" x14ac:dyDescent="0.35">
      <c r="B1684" s="37" t="s">
        <v>80</v>
      </c>
      <c r="C1684" s="38" t="str">
        <f>IF(ISBLANK('Model Performance Data'!$B$75),"-",'Model Performance Data'!$B$75)</f>
        <v>-</v>
      </c>
      <c r="D1684" s="38" t="str">
        <f>IF(ISBLANK('Model Performance Data'!$C$75),"-",'Model Performance Data'!$C$75)</f>
        <v>-</v>
      </c>
      <c r="E1684" s="38" t="str">
        <f>IF(ISBLANK('Model Performance Data'!$D$75),"-",'Model Performance Data'!$D$75)</f>
        <v>-</v>
      </c>
      <c r="F1684" s="38" t="str">
        <f>IF(ISBLANK('Model Performance Data'!$E$75),"-",'Model Performance Data'!$E$75)</f>
        <v>-</v>
      </c>
      <c r="G1684" s="38" t="str">
        <f>IF(ISBLANK('Model Performance Data'!$F$75),"-",'Model Performance Data'!$F$75)</f>
        <v>-</v>
      </c>
      <c r="H1684" s="253">
        <v>1</v>
      </c>
      <c r="I1684" s="253">
        <v>2</v>
      </c>
      <c r="J1684" s="37" t="str">
        <f t="shared" si="73"/>
        <v>12</v>
      </c>
      <c r="K1684" s="38" t="str">
        <f>IF(ISBLANK('Model Performance Data'!$L$75),"-",'Model Performance Data'!$L$75)</f>
        <v>-</v>
      </c>
      <c r="L1684" s="38" t="str">
        <f>IF(ISBLANK('Model Performance Data'!$K$75),"-",'Model Performance Data'!$K$75)</f>
        <v>-</v>
      </c>
      <c r="M1684" s="254">
        <f>IF(ISNA(SUMIFS(INDEX('Model Performance Data'!$O$8:$DY$56,0,MATCH(CONCATENATE($J1684,M$6),'Model Performance Data'!$O$6:$DY$6,0)),'Model Performance Data'!$B$8:$B$56,$C1684,'Model Performance Data'!$C$8:$C$56,$D1684)),"-",SUMIFS(INDEX('Model Performance Data'!$O$8:$DY$56,0,MATCH(CONCATENATE($J1684,M$6),'Model Performance Data'!$O$6:$DY$6,0)),'Model Performance Data'!$B$8:$B$56,$C1684,'Model Performance Data'!$C$8:$C$56,$D1684))</f>
        <v>0</v>
      </c>
      <c r="N1684" s="254">
        <f>IF(ISNA(SUMIFS(INDEX('Model Performance Data'!$O$8:$DY$56,0,MATCH(CONCATENATE($J1684,N$6),'Model Performance Data'!$O$6:$DY$6,0)),'Model Performance Data'!$B$8:$B$56,$C1684,'Model Performance Data'!$C$8:$C$56,$D1684)),"-",SUMIFS(INDEX('Model Performance Data'!$O$8:$DY$56,0,MATCH(CONCATENATE($J1684,N$6),'Model Performance Data'!$O$6:$DY$6,0)),'Model Performance Data'!$B$8:$B$56,$C1684,'Model Performance Data'!$C$8:$C$56,$D1684))</f>
        <v>0</v>
      </c>
      <c r="O1684" s="255">
        <f>IF(ISNA(SUMIFS(INDEX('Model Performance Data'!$O$8:$DY$56,0,MATCH(CONCATENATE($J1684,O$6),'Model Performance Data'!$O$6:$DY$6,0)),'Model Performance Data'!$B$8:$B$56,$C1684,'Model Performance Data'!$C$8:$C$56,$D1684)),"-",SUMIFS(INDEX('Model Performance Data'!$O$8:$DY$56,0,MATCH(CONCATENATE($J1684,O$6),'Model Performance Data'!$O$6:$DY$6,0)),'Model Performance Data'!$B$8:$B$56,$C1684,'Model Performance Data'!$C$8:$C$56,$D1684))</f>
        <v>0</v>
      </c>
    </row>
    <row r="1685" spans="2:15" x14ac:dyDescent="0.35">
      <c r="B1685" s="37" t="s">
        <v>80</v>
      </c>
      <c r="C1685" s="38" t="str">
        <f>IF(ISBLANK('Model Performance Data'!$B$75),"-",'Model Performance Data'!$B$75)</f>
        <v>-</v>
      </c>
      <c r="D1685" s="38" t="str">
        <f>IF(ISBLANK('Model Performance Data'!$C$75),"-",'Model Performance Data'!$C$75)</f>
        <v>-</v>
      </c>
      <c r="E1685" s="38" t="str">
        <f>IF(ISBLANK('Model Performance Data'!$D$75),"-",'Model Performance Data'!$D$75)</f>
        <v>-</v>
      </c>
      <c r="F1685" s="38" t="str">
        <f>IF(ISBLANK('Model Performance Data'!$E$75),"-",'Model Performance Data'!$E$75)</f>
        <v>-</v>
      </c>
      <c r="G1685" s="38" t="str">
        <f>IF(ISBLANK('Model Performance Data'!$F$75),"-",'Model Performance Data'!$F$75)</f>
        <v>-</v>
      </c>
      <c r="H1685" s="253">
        <v>1</v>
      </c>
      <c r="I1685" s="253">
        <v>3</v>
      </c>
      <c r="J1685" s="37" t="str">
        <f t="shared" si="73"/>
        <v>13</v>
      </c>
      <c r="K1685" s="38" t="str">
        <f>IF(ISBLANK('Model Performance Data'!$L$75),"-",'Model Performance Data'!$L$75)</f>
        <v>-</v>
      </c>
      <c r="L1685" s="38" t="str">
        <f>IF(ISBLANK('Model Performance Data'!$K$75),"-",'Model Performance Data'!$K$75)</f>
        <v>-</v>
      </c>
      <c r="M1685" s="254">
        <f>IF(ISNA(SUMIFS(INDEX('Model Performance Data'!$O$8:$DY$56,0,MATCH(CONCATENATE($J1685,M$6),'Model Performance Data'!$O$6:$DY$6,0)),'Model Performance Data'!$B$8:$B$56,$C1685,'Model Performance Data'!$C$8:$C$56,$D1685)),"-",SUMIFS(INDEX('Model Performance Data'!$O$8:$DY$56,0,MATCH(CONCATENATE($J1685,M$6),'Model Performance Data'!$O$6:$DY$6,0)),'Model Performance Data'!$B$8:$B$56,$C1685,'Model Performance Data'!$C$8:$C$56,$D1685))</f>
        <v>0</v>
      </c>
      <c r="N1685" s="254">
        <f>IF(ISNA(SUMIFS(INDEX('Model Performance Data'!$O$8:$DY$56,0,MATCH(CONCATENATE($J1685,N$6),'Model Performance Data'!$O$6:$DY$6,0)),'Model Performance Data'!$B$8:$B$56,$C1685,'Model Performance Data'!$C$8:$C$56,$D1685)),"-",SUMIFS(INDEX('Model Performance Data'!$O$8:$DY$56,0,MATCH(CONCATENATE($J1685,N$6),'Model Performance Data'!$O$6:$DY$6,0)),'Model Performance Data'!$B$8:$B$56,$C1685,'Model Performance Data'!$C$8:$C$56,$D1685))</f>
        <v>0</v>
      </c>
      <c r="O1685" s="255">
        <f>IF(ISNA(SUMIFS(INDEX('Model Performance Data'!$O$8:$DY$56,0,MATCH(CONCATENATE($J1685,O$6),'Model Performance Data'!$O$6:$DY$6,0)),'Model Performance Data'!$B$8:$B$56,$C1685,'Model Performance Data'!$C$8:$C$56,$D1685)),"-",SUMIFS(INDEX('Model Performance Data'!$O$8:$DY$56,0,MATCH(CONCATENATE($J1685,O$6),'Model Performance Data'!$O$6:$DY$6,0)),'Model Performance Data'!$B$8:$B$56,$C1685,'Model Performance Data'!$C$8:$C$56,$D1685))</f>
        <v>0</v>
      </c>
    </row>
    <row r="1686" spans="2:15" x14ac:dyDescent="0.35">
      <c r="B1686" s="37" t="s">
        <v>80</v>
      </c>
      <c r="C1686" s="38" t="str">
        <f>IF(ISBLANK('Model Performance Data'!$B$75),"-",'Model Performance Data'!$B$75)</f>
        <v>-</v>
      </c>
      <c r="D1686" s="38" t="str">
        <f>IF(ISBLANK('Model Performance Data'!$C$75),"-",'Model Performance Data'!$C$75)</f>
        <v>-</v>
      </c>
      <c r="E1686" s="38" t="str">
        <f>IF(ISBLANK('Model Performance Data'!$D$75),"-",'Model Performance Data'!$D$75)</f>
        <v>-</v>
      </c>
      <c r="F1686" s="38" t="str">
        <f>IF(ISBLANK('Model Performance Data'!$E$75),"-",'Model Performance Data'!$E$75)</f>
        <v>-</v>
      </c>
      <c r="G1686" s="38" t="str">
        <f>IF(ISBLANK('Model Performance Data'!$F$75),"-",'Model Performance Data'!$F$75)</f>
        <v>-</v>
      </c>
      <c r="H1686" s="253">
        <v>1</v>
      </c>
      <c r="I1686" s="253">
        <v>4</v>
      </c>
      <c r="J1686" s="37" t="str">
        <f t="shared" si="73"/>
        <v>14</v>
      </c>
      <c r="K1686" s="38" t="str">
        <f>IF(ISBLANK('Model Performance Data'!$L$75),"-",'Model Performance Data'!$L$75)</f>
        <v>-</v>
      </c>
      <c r="L1686" s="38" t="str">
        <f>IF(ISBLANK('Model Performance Data'!$K$75),"-",'Model Performance Data'!$K$75)</f>
        <v>-</v>
      </c>
      <c r="M1686" s="254">
        <f>IF(ISNA(SUMIFS(INDEX('Model Performance Data'!$O$8:$DY$56,0,MATCH(CONCATENATE($J1686,M$6),'Model Performance Data'!$O$6:$DY$6,0)),'Model Performance Data'!$B$8:$B$56,$C1686,'Model Performance Data'!$C$8:$C$56,$D1686)),"-",SUMIFS(INDEX('Model Performance Data'!$O$8:$DY$56,0,MATCH(CONCATENATE($J1686,M$6),'Model Performance Data'!$O$6:$DY$6,0)),'Model Performance Data'!$B$8:$B$56,$C1686,'Model Performance Data'!$C$8:$C$56,$D1686))</f>
        <v>0</v>
      </c>
      <c r="N1686" s="254">
        <f>IF(ISNA(SUMIFS(INDEX('Model Performance Data'!$O$8:$DY$56,0,MATCH(CONCATENATE($J1686,N$6),'Model Performance Data'!$O$6:$DY$6,0)),'Model Performance Data'!$B$8:$B$56,$C1686,'Model Performance Data'!$C$8:$C$56,$D1686)),"-",SUMIFS(INDEX('Model Performance Data'!$O$8:$DY$56,0,MATCH(CONCATENATE($J1686,N$6),'Model Performance Data'!$O$6:$DY$6,0)),'Model Performance Data'!$B$8:$B$56,$C1686,'Model Performance Data'!$C$8:$C$56,$D1686))</f>
        <v>0</v>
      </c>
      <c r="O1686" s="255">
        <f>IF(ISNA(SUMIFS(INDEX('Model Performance Data'!$O$8:$DY$56,0,MATCH(CONCATENATE($J1686,O$6),'Model Performance Data'!$O$6:$DY$6,0)),'Model Performance Data'!$B$8:$B$56,$C1686,'Model Performance Data'!$C$8:$C$56,$D1686)),"-",SUMIFS(INDEX('Model Performance Data'!$O$8:$DY$56,0,MATCH(CONCATENATE($J1686,O$6),'Model Performance Data'!$O$6:$DY$6,0)),'Model Performance Data'!$B$8:$B$56,$C1686,'Model Performance Data'!$C$8:$C$56,$D1686))</f>
        <v>0</v>
      </c>
    </row>
    <row r="1687" spans="2:15" x14ac:dyDescent="0.35">
      <c r="B1687" s="37" t="s">
        <v>80</v>
      </c>
      <c r="C1687" s="38" t="str">
        <f>IF(ISBLANK('Model Performance Data'!$B$75),"-",'Model Performance Data'!$B$75)</f>
        <v>-</v>
      </c>
      <c r="D1687" s="38" t="str">
        <f>IF(ISBLANK('Model Performance Data'!$C$75),"-",'Model Performance Data'!$C$75)</f>
        <v>-</v>
      </c>
      <c r="E1687" s="38" t="str">
        <f>IF(ISBLANK('Model Performance Data'!$D$75),"-",'Model Performance Data'!$D$75)</f>
        <v>-</v>
      </c>
      <c r="F1687" s="38" t="str">
        <f>IF(ISBLANK('Model Performance Data'!$E$75),"-",'Model Performance Data'!$E$75)</f>
        <v>-</v>
      </c>
      <c r="G1687" s="38" t="str">
        <f>IF(ISBLANK('Model Performance Data'!$F$75),"-",'Model Performance Data'!$F$75)</f>
        <v>-</v>
      </c>
      <c r="H1687" s="253">
        <v>1</v>
      </c>
      <c r="I1687" s="253">
        <v>5</v>
      </c>
      <c r="J1687" s="37" t="str">
        <f t="shared" si="73"/>
        <v>15</v>
      </c>
      <c r="K1687" s="38" t="str">
        <f>IF(ISBLANK('Model Performance Data'!$L$75),"-",'Model Performance Data'!$L$75)</f>
        <v>-</v>
      </c>
      <c r="L1687" s="38" t="str">
        <f>IF(ISBLANK('Model Performance Data'!$K$75),"-",'Model Performance Data'!$K$75)</f>
        <v>-</v>
      </c>
      <c r="M1687" s="254">
        <f>IF(ISNA(SUMIFS(INDEX('Model Performance Data'!$O$8:$DY$56,0,MATCH(CONCATENATE($J1687,M$6),'Model Performance Data'!$O$6:$DY$6,0)),'Model Performance Data'!$B$8:$B$56,$C1687,'Model Performance Data'!$C$8:$C$56,$D1687)),"-",SUMIFS(INDEX('Model Performance Data'!$O$8:$DY$56,0,MATCH(CONCATENATE($J1687,M$6),'Model Performance Data'!$O$6:$DY$6,0)),'Model Performance Data'!$B$8:$B$56,$C1687,'Model Performance Data'!$C$8:$C$56,$D1687))</f>
        <v>0</v>
      </c>
      <c r="N1687" s="254">
        <f>IF(ISNA(SUMIFS(INDEX('Model Performance Data'!$O$8:$DY$56,0,MATCH(CONCATENATE($J1687,N$6),'Model Performance Data'!$O$6:$DY$6,0)),'Model Performance Data'!$B$8:$B$56,$C1687,'Model Performance Data'!$C$8:$C$56,$D1687)),"-",SUMIFS(INDEX('Model Performance Data'!$O$8:$DY$56,0,MATCH(CONCATENATE($J1687,N$6),'Model Performance Data'!$O$6:$DY$6,0)),'Model Performance Data'!$B$8:$B$56,$C1687,'Model Performance Data'!$C$8:$C$56,$D1687))</f>
        <v>0</v>
      </c>
      <c r="O1687" s="255">
        <f>IF(ISNA(SUMIFS(INDEX('Model Performance Data'!$O$8:$DY$56,0,MATCH(CONCATENATE($J1687,O$6),'Model Performance Data'!$O$6:$DY$6,0)),'Model Performance Data'!$B$8:$B$56,$C1687,'Model Performance Data'!$C$8:$C$56,$D1687)),"-",SUMIFS(INDEX('Model Performance Data'!$O$8:$DY$56,0,MATCH(CONCATENATE($J1687,O$6),'Model Performance Data'!$O$6:$DY$6,0)),'Model Performance Data'!$B$8:$B$56,$C1687,'Model Performance Data'!$C$8:$C$56,$D1687))</f>
        <v>0</v>
      </c>
    </row>
    <row r="1688" spans="2:15" x14ac:dyDescent="0.35">
      <c r="B1688" s="37" t="s">
        <v>80</v>
      </c>
      <c r="C1688" s="38" t="str">
        <f>IF(ISBLANK('Model Performance Data'!$B$75),"-",'Model Performance Data'!$B$75)</f>
        <v>-</v>
      </c>
      <c r="D1688" s="38" t="str">
        <f>IF(ISBLANK('Model Performance Data'!$C$75),"-",'Model Performance Data'!$C$75)</f>
        <v>-</v>
      </c>
      <c r="E1688" s="38" t="str">
        <f>IF(ISBLANK('Model Performance Data'!$D$75),"-",'Model Performance Data'!$D$75)</f>
        <v>-</v>
      </c>
      <c r="F1688" s="38" t="str">
        <f>IF(ISBLANK('Model Performance Data'!$E$75),"-",'Model Performance Data'!$E$75)</f>
        <v>-</v>
      </c>
      <c r="G1688" s="38" t="str">
        <f>IF(ISBLANK('Model Performance Data'!$F$75),"-",'Model Performance Data'!$F$75)</f>
        <v>-</v>
      </c>
      <c r="H1688" s="253">
        <v>1</v>
      </c>
      <c r="I1688" s="253" t="s">
        <v>65</v>
      </c>
      <c r="J1688" s="37" t="str">
        <f t="shared" si="73"/>
        <v>1Goal</v>
      </c>
      <c r="K1688" s="38" t="str">
        <f>IF(ISBLANK('Model Performance Data'!$L$75),"-",'Model Performance Data'!$L$75)</f>
        <v>-</v>
      </c>
      <c r="L1688" s="38" t="str">
        <f>IF(ISBLANK('Model Performance Data'!$K$75),"-",'Model Performance Data'!$K$75)</f>
        <v>-</v>
      </c>
      <c r="M1688" s="254" t="str">
        <f>IF(ISNA(SUMIFS(INDEX('Model Performance Data'!$O$8:$DY$56,0,MATCH(CONCATENATE($J1688,M$6),'Model Performance Data'!$O$6:$DY$6,0)),'Model Performance Data'!$B$8:$B$56,$C1688,'Model Performance Data'!$C$8:$C$56,$D1688)),"-",SUMIFS(INDEX('Model Performance Data'!$O$8:$DY$56,0,MATCH(CONCATENATE($J1688,M$6),'Model Performance Data'!$O$6:$DY$6,0)),'Model Performance Data'!$B$8:$B$56,$C1688,'Model Performance Data'!$C$8:$C$56,$D1688))</f>
        <v>-</v>
      </c>
      <c r="N1688" s="254" t="str">
        <f>IF(ISNA(SUMIFS(INDEX('Model Performance Data'!$O$8:$DY$56,0,MATCH(CONCATENATE($J1688,N$6),'Model Performance Data'!$O$6:$DY$6,0)),'Model Performance Data'!$B$8:$B$56,$C1688,'Model Performance Data'!$C$8:$C$56,$D1688)),"-",SUMIFS(INDEX('Model Performance Data'!$O$8:$DY$56,0,MATCH(CONCATENATE($J1688,N$6),'Model Performance Data'!$O$6:$DY$6,0)),'Model Performance Data'!$B$8:$B$56,$C1688,'Model Performance Data'!$C$8:$C$56,$D1688))</f>
        <v>-</v>
      </c>
      <c r="O1688" s="255">
        <f>IF(ISNA(SUMIFS(INDEX('Model Performance Data'!$O$8:$DY$56,0,MATCH(CONCATENATE($J1688,O$6),'Model Performance Data'!$O$6:$DY$6,0)),'Model Performance Data'!$B$8:$B$56,$C1688,'Model Performance Data'!$C$8:$C$56,$D1688)),"-",SUMIFS(INDEX('Model Performance Data'!$O$8:$DY$56,0,MATCH(CONCATENATE($J1688,O$6),'Model Performance Data'!$O$6:$DY$6,0)),'Model Performance Data'!$B$8:$B$56,$C1688,'Model Performance Data'!$C$8:$C$56,$D1688))</f>
        <v>0</v>
      </c>
    </row>
    <row r="1689" spans="2:15" x14ac:dyDescent="0.35">
      <c r="B1689" s="37" t="s">
        <v>80</v>
      </c>
      <c r="C1689" s="38" t="str">
        <f>IF(ISBLANK('Model Performance Data'!$B$75),"-",'Model Performance Data'!$B$75)</f>
        <v>-</v>
      </c>
      <c r="D1689" s="38" t="str">
        <f>IF(ISBLANK('Model Performance Data'!$C$75),"-",'Model Performance Data'!$C$75)</f>
        <v>-</v>
      </c>
      <c r="E1689" s="38" t="str">
        <f>IF(ISBLANK('Model Performance Data'!$D$75),"-",'Model Performance Data'!$D$75)</f>
        <v>-</v>
      </c>
      <c r="F1689" s="38" t="str">
        <f>IF(ISBLANK('Model Performance Data'!$E$75),"-",'Model Performance Data'!$E$75)</f>
        <v>-</v>
      </c>
      <c r="G1689" s="38" t="str">
        <f>IF(ISBLANK('Model Performance Data'!$F$75),"-",'Model Performance Data'!$F$75)</f>
        <v>-</v>
      </c>
      <c r="H1689" s="253">
        <v>2</v>
      </c>
      <c r="I1689" s="253">
        <v>1</v>
      </c>
      <c r="J1689" s="37" t="str">
        <f t="shared" si="73"/>
        <v>21</v>
      </c>
      <c r="K1689" s="38" t="str">
        <f>IF(ISBLANK('Model Performance Data'!$L$75),"-",'Model Performance Data'!$L$75)</f>
        <v>-</v>
      </c>
      <c r="L1689" s="38" t="str">
        <f>IF(ISBLANK('Model Performance Data'!$K$75),"-",'Model Performance Data'!$K$75)</f>
        <v>-</v>
      </c>
      <c r="M1689" s="254">
        <f>IF(ISNA(SUMIFS(INDEX('Model Performance Data'!$O$8:$DY$56,0,MATCH(CONCATENATE($J1689,M$6),'Model Performance Data'!$O$6:$DY$6,0)),'Model Performance Data'!$B$8:$B$56,$C1689,'Model Performance Data'!$C$8:$C$56,$D1689)),"-",SUMIFS(INDEX('Model Performance Data'!$O$8:$DY$56,0,MATCH(CONCATENATE($J1689,M$6),'Model Performance Data'!$O$6:$DY$6,0)),'Model Performance Data'!$B$8:$B$56,$C1689,'Model Performance Data'!$C$8:$C$56,$D1689))</f>
        <v>0</v>
      </c>
      <c r="N1689" s="254">
        <f>IF(ISNA(SUMIFS(INDEX('Model Performance Data'!$O$8:$DY$56,0,MATCH(CONCATENATE($J1689,N$6),'Model Performance Data'!$O$6:$DY$6,0)),'Model Performance Data'!$B$8:$B$56,$C1689,'Model Performance Data'!$C$8:$C$56,$D1689)),"-",SUMIFS(INDEX('Model Performance Data'!$O$8:$DY$56,0,MATCH(CONCATENATE($J1689,N$6),'Model Performance Data'!$O$6:$DY$6,0)),'Model Performance Data'!$B$8:$B$56,$C1689,'Model Performance Data'!$C$8:$C$56,$D1689))</f>
        <v>0</v>
      </c>
      <c r="O1689" s="255">
        <f>IF(ISNA(SUMIFS(INDEX('Model Performance Data'!$O$8:$DY$56,0,MATCH(CONCATENATE($J1689,O$6),'Model Performance Data'!$O$6:$DY$6,0)),'Model Performance Data'!$B$8:$B$56,$C1689,'Model Performance Data'!$C$8:$C$56,$D1689)),"-",SUMIFS(INDEX('Model Performance Data'!$O$8:$DY$56,0,MATCH(CONCATENATE($J1689,O$6),'Model Performance Data'!$O$6:$DY$6,0)),'Model Performance Data'!$B$8:$B$56,$C1689,'Model Performance Data'!$C$8:$C$56,$D1689))</f>
        <v>0</v>
      </c>
    </row>
    <row r="1690" spans="2:15" x14ac:dyDescent="0.35">
      <c r="B1690" s="37" t="s">
        <v>80</v>
      </c>
      <c r="C1690" s="38" t="str">
        <f>IF(ISBLANK('Model Performance Data'!$B$75),"-",'Model Performance Data'!$B$75)</f>
        <v>-</v>
      </c>
      <c r="D1690" s="38" t="str">
        <f>IF(ISBLANK('Model Performance Data'!$C$75),"-",'Model Performance Data'!$C$75)</f>
        <v>-</v>
      </c>
      <c r="E1690" s="38" t="str">
        <f>IF(ISBLANK('Model Performance Data'!$D$75),"-",'Model Performance Data'!$D$75)</f>
        <v>-</v>
      </c>
      <c r="F1690" s="38" t="str">
        <f>IF(ISBLANK('Model Performance Data'!$E$75),"-",'Model Performance Data'!$E$75)</f>
        <v>-</v>
      </c>
      <c r="G1690" s="38" t="str">
        <f>IF(ISBLANK('Model Performance Data'!$F$75),"-",'Model Performance Data'!$F$75)</f>
        <v>-</v>
      </c>
      <c r="H1690" s="253">
        <v>2</v>
      </c>
      <c r="I1690" s="253">
        <v>2</v>
      </c>
      <c r="J1690" s="37" t="str">
        <f t="shared" si="73"/>
        <v>22</v>
      </c>
      <c r="K1690" s="38" t="str">
        <f>IF(ISBLANK('Model Performance Data'!$L$75),"-",'Model Performance Data'!$L$75)</f>
        <v>-</v>
      </c>
      <c r="L1690" s="38" t="str">
        <f>IF(ISBLANK('Model Performance Data'!$K$75),"-",'Model Performance Data'!$K$75)</f>
        <v>-</v>
      </c>
      <c r="M1690" s="254">
        <f>IF(ISNA(SUMIFS(INDEX('Model Performance Data'!$O$8:$DY$56,0,MATCH(CONCATENATE($J1690,M$6),'Model Performance Data'!$O$6:$DY$6,0)),'Model Performance Data'!$B$8:$B$56,$C1690,'Model Performance Data'!$C$8:$C$56,$D1690)),"-",SUMIFS(INDEX('Model Performance Data'!$O$8:$DY$56,0,MATCH(CONCATENATE($J1690,M$6),'Model Performance Data'!$O$6:$DY$6,0)),'Model Performance Data'!$B$8:$B$56,$C1690,'Model Performance Data'!$C$8:$C$56,$D1690))</f>
        <v>0</v>
      </c>
      <c r="N1690" s="254">
        <f>IF(ISNA(SUMIFS(INDEX('Model Performance Data'!$O$8:$DY$56,0,MATCH(CONCATENATE($J1690,N$6),'Model Performance Data'!$O$6:$DY$6,0)),'Model Performance Data'!$B$8:$B$56,$C1690,'Model Performance Data'!$C$8:$C$56,$D1690)),"-",SUMIFS(INDEX('Model Performance Data'!$O$8:$DY$56,0,MATCH(CONCATENATE($J1690,N$6),'Model Performance Data'!$O$6:$DY$6,0)),'Model Performance Data'!$B$8:$B$56,$C1690,'Model Performance Data'!$C$8:$C$56,$D1690))</f>
        <v>0</v>
      </c>
      <c r="O1690" s="255">
        <f>IF(ISNA(SUMIFS(INDEX('Model Performance Data'!$O$8:$DY$56,0,MATCH(CONCATENATE($J1690,O$6),'Model Performance Data'!$O$6:$DY$6,0)),'Model Performance Data'!$B$8:$B$56,$C1690,'Model Performance Data'!$C$8:$C$56,$D1690)),"-",SUMIFS(INDEX('Model Performance Data'!$O$8:$DY$56,0,MATCH(CONCATENATE($J1690,O$6),'Model Performance Data'!$O$6:$DY$6,0)),'Model Performance Data'!$B$8:$B$56,$C1690,'Model Performance Data'!$C$8:$C$56,$D1690))</f>
        <v>0</v>
      </c>
    </row>
    <row r="1691" spans="2:15" x14ac:dyDescent="0.35">
      <c r="B1691" s="37" t="s">
        <v>80</v>
      </c>
      <c r="C1691" s="38" t="str">
        <f>IF(ISBLANK('Model Performance Data'!$B$75),"-",'Model Performance Data'!$B$75)</f>
        <v>-</v>
      </c>
      <c r="D1691" s="38" t="str">
        <f>IF(ISBLANK('Model Performance Data'!$C$75),"-",'Model Performance Data'!$C$75)</f>
        <v>-</v>
      </c>
      <c r="E1691" s="38" t="str">
        <f>IF(ISBLANK('Model Performance Data'!$D$75),"-",'Model Performance Data'!$D$75)</f>
        <v>-</v>
      </c>
      <c r="F1691" s="38" t="str">
        <f>IF(ISBLANK('Model Performance Data'!$E$75),"-",'Model Performance Data'!$E$75)</f>
        <v>-</v>
      </c>
      <c r="G1691" s="38" t="str">
        <f>IF(ISBLANK('Model Performance Data'!$F$75),"-",'Model Performance Data'!$F$75)</f>
        <v>-</v>
      </c>
      <c r="H1691" s="253">
        <v>2</v>
      </c>
      <c r="I1691" s="253">
        <v>3</v>
      </c>
      <c r="J1691" s="37" t="str">
        <f t="shared" si="73"/>
        <v>23</v>
      </c>
      <c r="K1691" s="38" t="str">
        <f>IF(ISBLANK('Model Performance Data'!$L$75),"-",'Model Performance Data'!$L$75)</f>
        <v>-</v>
      </c>
      <c r="L1691" s="38" t="str">
        <f>IF(ISBLANK('Model Performance Data'!$K$75),"-",'Model Performance Data'!$K$75)</f>
        <v>-</v>
      </c>
      <c r="M1691" s="254">
        <f>IF(ISNA(SUMIFS(INDEX('Model Performance Data'!$O$8:$DY$56,0,MATCH(CONCATENATE($J1691,M$6),'Model Performance Data'!$O$6:$DY$6,0)),'Model Performance Data'!$B$8:$B$56,$C1691,'Model Performance Data'!$C$8:$C$56,$D1691)),"-",SUMIFS(INDEX('Model Performance Data'!$O$8:$DY$56,0,MATCH(CONCATENATE($J1691,M$6),'Model Performance Data'!$O$6:$DY$6,0)),'Model Performance Data'!$B$8:$B$56,$C1691,'Model Performance Data'!$C$8:$C$56,$D1691))</f>
        <v>0</v>
      </c>
      <c r="N1691" s="254">
        <f>IF(ISNA(SUMIFS(INDEX('Model Performance Data'!$O$8:$DY$56,0,MATCH(CONCATENATE($J1691,N$6),'Model Performance Data'!$O$6:$DY$6,0)),'Model Performance Data'!$B$8:$B$56,$C1691,'Model Performance Data'!$C$8:$C$56,$D1691)),"-",SUMIFS(INDEX('Model Performance Data'!$O$8:$DY$56,0,MATCH(CONCATENATE($J1691,N$6),'Model Performance Data'!$O$6:$DY$6,0)),'Model Performance Data'!$B$8:$B$56,$C1691,'Model Performance Data'!$C$8:$C$56,$D1691))</f>
        <v>0</v>
      </c>
      <c r="O1691" s="255">
        <f>IF(ISNA(SUMIFS(INDEX('Model Performance Data'!$O$8:$DY$56,0,MATCH(CONCATENATE($J1691,O$6),'Model Performance Data'!$O$6:$DY$6,0)),'Model Performance Data'!$B$8:$B$56,$C1691,'Model Performance Data'!$C$8:$C$56,$D1691)),"-",SUMIFS(INDEX('Model Performance Data'!$O$8:$DY$56,0,MATCH(CONCATENATE($J1691,O$6),'Model Performance Data'!$O$6:$DY$6,0)),'Model Performance Data'!$B$8:$B$56,$C1691,'Model Performance Data'!$C$8:$C$56,$D1691))</f>
        <v>0</v>
      </c>
    </row>
    <row r="1692" spans="2:15" x14ac:dyDescent="0.35">
      <c r="B1692" s="37" t="s">
        <v>80</v>
      </c>
      <c r="C1692" s="38" t="str">
        <f>IF(ISBLANK('Model Performance Data'!$B$75),"-",'Model Performance Data'!$B$75)</f>
        <v>-</v>
      </c>
      <c r="D1692" s="38" t="str">
        <f>IF(ISBLANK('Model Performance Data'!$C$75),"-",'Model Performance Data'!$C$75)</f>
        <v>-</v>
      </c>
      <c r="E1692" s="38" t="str">
        <f>IF(ISBLANK('Model Performance Data'!$D$75),"-",'Model Performance Data'!$D$75)</f>
        <v>-</v>
      </c>
      <c r="F1692" s="38" t="str">
        <f>IF(ISBLANK('Model Performance Data'!$E$75),"-",'Model Performance Data'!$E$75)</f>
        <v>-</v>
      </c>
      <c r="G1692" s="38" t="str">
        <f>IF(ISBLANK('Model Performance Data'!$F$75),"-",'Model Performance Data'!$F$75)</f>
        <v>-</v>
      </c>
      <c r="H1692" s="253">
        <v>2</v>
      </c>
      <c r="I1692" s="253">
        <v>4</v>
      </c>
      <c r="J1692" s="37" t="str">
        <f t="shared" si="73"/>
        <v>24</v>
      </c>
      <c r="K1692" s="38" t="str">
        <f>IF(ISBLANK('Model Performance Data'!$L$75),"-",'Model Performance Data'!$L$75)</f>
        <v>-</v>
      </c>
      <c r="L1692" s="38" t="str">
        <f>IF(ISBLANK('Model Performance Data'!$K$75),"-",'Model Performance Data'!$K$75)</f>
        <v>-</v>
      </c>
      <c r="M1692" s="254">
        <f>IF(ISNA(SUMIFS(INDEX('Model Performance Data'!$O$8:$DY$56,0,MATCH(CONCATENATE($J1692,M$6),'Model Performance Data'!$O$6:$DY$6,0)),'Model Performance Data'!$B$8:$B$56,$C1692,'Model Performance Data'!$C$8:$C$56,$D1692)),"-",SUMIFS(INDEX('Model Performance Data'!$O$8:$DY$56,0,MATCH(CONCATENATE($J1692,M$6),'Model Performance Data'!$O$6:$DY$6,0)),'Model Performance Data'!$B$8:$B$56,$C1692,'Model Performance Data'!$C$8:$C$56,$D1692))</f>
        <v>0</v>
      </c>
      <c r="N1692" s="254">
        <f>IF(ISNA(SUMIFS(INDEX('Model Performance Data'!$O$8:$DY$56,0,MATCH(CONCATENATE($J1692,N$6),'Model Performance Data'!$O$6:$DY$6,0)),'Model Performance Data'!$B$8:$B$56,$C1692,'Model Performance Data'!$C$8:$C$56,$D1692)),"-",SUMIFS(INDEX('Model Performance Data'!$O$8:$DY$56,0,MATCH(CONCATENATE($J1692,N$6),'Model Performance Data'!$O$6:$DY$6,0)),'Model Performance Data'!$B$8:$B$56,$C1692,'Model Performance Data'!$C$8:$C$56,$D1692))</f>
        <v>0</v>
      </c>
      <c r="O1692" s="255">
        <f>IF(ISNA(SUMIFS(INDEX('Model Performance Data'!$O$8:$DY$56,0,MATCH(CONCATENATE($J1692,O$6),'Model Performance Data'!$O$6:$DY$6,0)),'Model Performance Data'!$B$8:$B$56,$C1692,'Model Performance Data'!$C$8:$C$56,$D1692)),"-",SUMIFS(INDEX('Model Performance Data'!$O$8:$DY$56,0,MATCH(CONCATENATE($J1692,O$6),'Model Performance Data'!$O$6:$DY$6,0)),'Model Performance Data'!$B$8:$B$56,$C1692,'Model Performance Data'!$C$8:$C$56,$D1692))</f>
        <v>0</v>
      </c>
    </row>
    <row r="1693" spans="2:15" x14ac:dyDescent="0.35">
      <c r="B1693" s="37" t="s">
        <v>80</v>
      </c>
      <c r="C1693" s="38" t="str">
        <f>IF(ISBLANK('Model Performance Data'!$B$75),"-",'Model Performance Data'!$B$75)</f>
        <v>-</v>
      </c>
      <c r="D1693" s="38" t="str">
        <f>IF(ISBLANK('Model Performance Data'!$C$75),"-",'Model Performance Data'!$C$75)</f>
        <v>-</v>
      </c>
      <c r="E1693" s="38" t="str">
        <f>IF(ISBLANK('Model Performance Data'!$D$75),"-",'Model Performance Data'!$D$75)</f>
        <v>-</v>
      </c>
      <c r="F1693" s="38" t="str">
        <f>IF(ISBLANK('Model Performance Data'!$E$75),"-",'Model Performance Data'!$E$75)</f>
        <v>-</v>
      </c>
      <c r="G1693" s="38" t="str">
        <f>IF(ISBLANK('Model Performance Data'!$F$75),"-",'Model Performance Data'!$F$75)</f>
        <v>-</v>
      </c>
      <c r="H1693" s="253">
        <v>2</v>
      </c>
      <c r="I1693" s="253">
        <v>5</v>
      </c>
      <c r="J1693" s="37" t="str">
        <f t="shared" si="73"/>
        <v>25</v>
      </c>
      <c r="K1693" s="38" t="str">
        <f>IF(ISBLANK('Model Performance Data'!$L$75),"-",'Model Performance Data'!$L$75)</f>
        <v>-</v>
      </c>
      <c r="L1693" s="38" t="str">
        <f>IF(ISBLANK('Model Performance Data'!$K$75),"-",'Model Performance Data'!$K$75)</f>
        <v>-</v>
      </c>
      <c r="M1693" s="254">
        <f>IF(ISNA(SUMIFS(INDEX('Model Performance Data'!$O$8:$DY$56,0,MATCH(CONCATENATE($J1693,M$6),'Model Performance Data'!$O$6:$DY$6,0)),'Model Performance Data'!$B$8:$B$56,$C1693,'Model Performance Data'!$C$8:$C$56,$D1693)),"-",SUMIFS(INDEX('Model Performance Data'!$O$8:$DY$56,0,MATCH(CONCATENATE($J1693,M$6),'Model Performance Data'!$O$6:$DY$6,0)),'Model Performance Data'!$B$8:$B$56,$C1693,'Model Performance Data'!$C$8:$C$56,$D1693))</f>
        <v>0</v>
      </c>
      <c r="N1693" s="254">
        <f>IF(ISNA(SUMIFS(INDEX('Model Performance Data'!$O$8:$DY$56,0,MATCH(CONCATENATE($J1693,N$6),'Model Performance Data'!$O$6:$DY$6,0)),'Model Performance Data'!$B$8:$B$56,$C1693,'Model Performance Data'!$C$8:$C$56,$D1693)),"-",SUMIFS(INDEX('Model Performance Data'!$O$8:$DY$56,0,MATCH(CONCATENATE($J1693,N$6),'Model Performance Data'!$O$6:$DY$6,0)),'Model Performance Data'!$B$8:$B$56,$C1693,'Model Performance Data'!$C$8:$C$56,$D1693))</f>
        <v>0</v>
      </c>
      <c r="O1693" s="255">
        <f>IF(ISNA(SUMIFS(INDEX('Model Performance Data'!$O$8:$DY$56,0,MATCH(CONCATENATE($J1693,O$6),'Model Performance Data'!$O$6:$DY$6,0)),'Model Performance Data'!$B$8:$B$56,$C1693,'Model Performance Data'!$C$8:$C$56,$D1693)),"-",SUMIFS(INDEX('Model Performance Data'!$O$8:$DY$56,0,MATCH(CONCATENATE($J1693,O$6),'Model Performance Data'!$O$6:$DY$6,0)),'Model Performance Data'!$B$8:$B$56,$C1693,'Model Performance Data'!$C$8:$C$56,$D1693))</f>
        <v>0</v>
      </c>
    </row>
    <row r="1694" spans="2:15" x14ac:dyDescent="0.35">
      <c r="B1694" s="37" t="s">
        <v>80</v>
      </c>
      <c r="C1694" s="38" t="str">
        <f>IF(ISBLANK('Model Performance Data'!$B$75),"-",'Model Performance Data'!$B$75)</f>
        <v>-</v>
      </c>
      <c r="D1694" s="38" t="str">
        <f>IF(ISBLANK('Model Performance Data'!$C$75),"-",'Model Performance Data'!$C$75)</f>
        <v>-</v>
      </c>
      <c r="E1694" s="38" t="str">
        <f>IF(ISBLANK('Model Performance Data'!$D$75),"-",'Model Performance Data'!$D$75)</f>
        <v>-</v>
      </c>
      <c r="F1694" s="38" t="str">
        <f>IF(ISBLANK('Model Performance Data'!$E$75),"-",'Model Performance Data'!$E$75)</f>
        <v>-</v>
      </c>
      <c r="G1694" s="38" t="str">
        <f>IF(ISBLANK('Model Performance Data'!$F$75),"-",'Model Performance Data'!$F$75)</f>
        <v>-</v>
      </c>
      <c r="H1694" s="253">
        <v>2</v>
      </c>
      <c r="I1694" s="253" t="s">
        <v>65</v>
      </c>
      <c r="J1694" s="37" t="str">
        <f t="shared" si="73"/>
        <v>2Goal</v>
      </c>
      <c r="K1694" s="38" t="str">
        <f>IF(ISBLANK('Model Performance Data'!$L$75),"-",'Model Performance Data'!$L$75)</f>
        <v>-</v>
      </c>
      <c r="L1694" s="38" t="str">
        <f>IF(ISBLANK('Model Performance Data'!$K$75),"-",'Model Performance Data'!$K$75)</f>
        <v>-</v>
      </c>
      <c r="M1694" s="254" t="str">
        <f>IF(ISNA(SUMIFS(INDEX('Model Performance Data'!$O$8:$DY$56,0,MATCH(CONCATENATE($J1694,M$6),'Model Performance Data'!$O$6:$DY$6,0)),'Model Performance Data'!$B$8:$B$56,$C1694,'Model Performance Data'!$C$8:$C$56,$D1694)),"-",SUMIFS(INDEX('Model Performance Data'!$O$8:$DY$56,0,MATCH(CONCATENATE($J1694,M$6),'Model Performance Data'!$O$6:$DY$6,0)),'Model Performance Data'!$B$8:$B$56,$C1694,'Model Performance Data'!$C$8:$C$56,$D1694))</f>
        <v>-</v>
      </c>
      <c r="N1694" s="254" t="str">
        <f>IF(ISNA(SUMIFS(INDEX('Model Performance Data'!$O$8:$DY$56,0,MATCH(CONCATENATE($J1694,N$6),'Model Performance Data'!$O$6:$DY$6,0)),'Model Performance Data'!$B$8:$B$56,$C1694,'Model Performance Data'!$C$8:$C$56,$D1694)),"-",SUMIFS(INDEX('Model Performance Data'!$O$8:$DY$56,0,MATCH(CONCATENATE($J1694,N$6),'Model Performance Data'!$O$6:$DY$6,0)),'Model Performance Data'!$B$8:$B$56,$C1694,'Model Performance Data'!$C$8:$C$56,$D1694))</f>
        <v>-</v>
      </c>
      <c r="O1694" s="255">
        <f>IF(ISNA(SUMIFS(INDEX('Model Performance Data'!$O$8:$DY$56,0,MATCH(CONCATENATE($J1694,O$6),'Model Performance Data'!$O$6:$DY$6,0)),'Model Performance Data'!$B$8:$B$56,$C1694,'Model Performance Data'!$C$8:$C$56,$D1694)),"-",SUMIFS(INDEX('Model Performance Data'!$O$8:$DY$56,0,MATCH(CONCATENATE($J1694,O$6),'Model Performance Data'!$O$6:$DY$6,0)),'Model Performance Data'!$B$8:$B$56,$C1694,'Model Performance Data'!$C$8:$C$56,$D1694))</f>
        <v>0</v>
      </c>
    </row>
    <row r="1695" spans="2:15" x14ac:dyDescent="0.35">
      <c r="B1695" s="37" t="s">
        <v>80</v>
      </c>
      <c r="C1695" s="38" t="str">
        <f>IF(ISBLANK('Model Performance Data'!$B$75),"-",'Model Performance Data'!$B$75)</f>
        <v>-</v>
      </c>
      <c r="D1695" s="38" t="str">
        <f>IF(ISBLANK('Model Performance Data'!$C$75),"-",'Model Performance Data'!$C$75)</f>
        <v>-</v>
      </c>
      <c r="E1695" s="38" t="str">
        <f>IF(ISBLANK('Model Performance Data'!$D$75),"-",'Model Performance Data'!$D$75)</f>
        <v>-</v>
      </c>
      <c r="F1695" s="38" t="str">
        <f>IF(ISBLANK('Model Performance Data'!$E$75),"-",'Model Performance Data'!$E$75)</f>
        <v>-</v>
      </c>
      <c r="G1695" s="38" t="str">
        <f>IF(ISBLANK('Model Performance Data'!$F$75),"-",'Model Performance Data'!$F$75)</f>
        <v>-</v>
      </c>
      <c r="H1695" s="253">
        <v>3</v>
      </c>
      <c r="I1695" s="253">
        <v>1</v>
      </c>
      <c r="J1695" s="37" t="str">
        <f t="shared" si="73"/>
        <v>31</v>
      </c>
      <c r="K1695" s="38" t="str">
        <f>IF(ISBLANK('Model Performance Data'!$L$75),"-",'Model Performance Data'!$L$75)</f>
        <v>-</v>
      </c>
      <c r="L1695" s="38" t="str">
        <f>IF(ISBLANK('Model Performance Data'!$K$75),"-",'Model Performance Data'!$K$75)</f>
        <v>-</v>
      </c>
      <c r="M1695" s="254">
        <f>IF(ISNA(SUMIFS(INDEX('Model Performance Data'!$O$8:$DY$56,0,MATCH(CONCATENATE($J1695,M$6),'Model Performance Data'!$O$6:$DY$6,0)),'Model Performance Data'!$B$8:$B$56,$C1695,'Model Performance Data'!$C$8:$C$56,$D1695)),"-",SUMIFS(INDEX('Model Performance Data'!$O$8:$DY$56,0,MATCH(CONCATENATE($J1695,M$6),'Model Performance Data'!$O$6:$DY$6,0)),'Model Performance Data'!$B$8:$B$56,$C1695,'Model Performance Data'!$C$8:$C$56,$D1695))</f>
        <v>0</v>
      </c>
      <c r="N1695" s="254">
        <f>IF(ISNA(SUMIFS(INDEX('Model Performance Data'!$O$8:$DY$56,0,MATCH(CONCATENATE($J1695,N$6),'Model Performance Data'!$O$6:$DY$6,0)),'Model Performance Data'!$B$8:$B$56,$C1695,'Model Performance Data'!$C$8:$C$56,$D1695)),"-",SUMIFS(INDEX('Model Performance Data'!$O$8:$DY$56,0,MATCH(CONCATENATE($J1695,N$6),'Model Performance Data'!$O$6:$DY$6,0)),'Model Performance Data'!$B$8:$B$56,$C1695,'Model Performance Data'!$C$8:$C$56,$D1695))</f>
        <v>0</v>
      </c>
      <c r="O1695" s="255">
        <f>IF(ISNA(SUMIFS(INDEX('Model Performance Data'!$O$8:$DY$56,0,MATCH(CONCATENATE($J1695,O$6),'Model Performance Data'!$O$6:$DY$6,0)),'Model Performance Data'!$B$8:$B$56,$C1695,'Model Performance Data'!$C$8:$C$56,$D1695)),"-",SUMIFS(INDEX('Model Performance Data'!$O$8:$DY$56,0,MATCH(CONCATENATE($J1695,O$6),'Model Performance Data'!$O$6:$DY$6,0)),'Model Performance Data'!$B$8:$B$56,$C1695,'Model Performance Data'!$C$8:$C$56,$D1695))</f>
        <v>0</v>
      </c>
    </row>
    <row r="1696" spans="2:15" x14ac:dyDescent="0.35">
      <c r="B1696" s="37" t="s">
        <v>80</v>
      </c>
      <c r="C1696" s="38" t="str">
        <f>IF(ISBLANK('Model Performance Data'!$B$75),"-",'Model Performance Data'!$B$75)</f>
        <v>-</v>
      </c>
      <c r="D1696" s="38" t="str">
        <f>IF(ISBLANK('Model Performance Data'!$C$75),"-",'Model Performance Data'!$C$75)</f>
        <v>-</v>
      </c>
      <c r="E1696" s="38" t="str">
        <f>IF(ISBLANK('Model Performance Data'!$D$75),"-",'Model Performance Data'!$D$75)</f>
        <v>-</v>
      </c>
      <c r="F1696" s="38" t="str">
        <f>IF(ISBLANK('Model Performance Data'!$E$75),"-",'Model Performance Data'!$E$75)</f>
        <v>-</v>
      </c>
      <c r="G1696" s="38" t="str">
        <f>IF(ISBLANK('Model Performance Data'!$F$75),"-",'Model Performance Data'!$F$75)</f>
        <v>-</v>
      </c>
      <c r="H1696" s="253">
        <v>3</v>
      </c>
      <c r="I1696" s="253">
        <v>2</v>
      </c>
      <c r="J1696" s="37" t="str">
        <f t="shared" si="73"/>
        <v>32</v>
      </c>
      <c r="K1696" s="38" t="str">
        <f>IF(ISBLANK('Model Performance Data'!$L$75),"-",'Model Performance Data'!$L$75)</f>
        <v>-</v>
      </c>
      <c r="L1696" s="38" t="str">
        <f>IF(ISBLANK('Model Performance Data'!$K$75),"-",'Model Performance Data'!$K$75)</f>
        <v>-</v>
      </c>
      <c r="M1696" s="254">
        <f>IF(ISNA(SUMIFS(INDEX('Model Performance Data'!$O$8:$DY$56,0,MATCH(CONCATENATE($J1696,M$6),'Model Performance Data'!$O$6:$DY$6,0)),'Model Performance Data'!$B$8:$B$56,$C1696,'Model Performance Data'!$C$8:$C$56,$D1696)),"-",SUMIFS(INDEX('Model Performance Data'!$O$8:$DY$56,0,MATCH(CONCATENATE($J1696,M$6),'Model Performance Data'!$O$6:$DY$6,0)),'Model Performance Data'!$B$8:$B$56,$C1696,'Model Performance Data'!$C$8:$C$56,$D1696))</f>
        <v>0</v>
      </c>
      <c r="N1696" s="254">
        <f>IF(ISNA(SUMIFS(INDEX('Model Performance Data'!$O$8:$DY$56,0,MATCH(CONCATENATE($J1696,N$6),'Model Performance Data'!$O$6:$DY$6,0)),'Model Performance Data'!$B$8:$B$56,$C1696,'Model Performance Data'!$C$8:$C$56,$D1696)),"-",SUMIFS(INDEX('Model Performance Data'!$O$8:$DY$56,0,MATCH(CONCATENATE($J1696,N$6),'Model Performance Data'!$O$6:$DY$6,0)),'Model Performance Data'!$B$8:$B$56,$C1696,'Model Performance Data'!$C$8:$C$56,$D1696))</f>
        <v>0</v>
      </c>
      <c r="O1696" s="255">
        <f>IF(ISNA(SUMIFS(INDEX('Model Performance Data'!$O$8:$DY$56,0,MATCH(CONCATENATE($J1696,O$6),'Model Performance Data'!$O$6:$DY$6,0)),'Model Performance Data'!$B$8:$B$56,$C1696,'Model Performance Data'!$C$8:$C$56,$D1696)),"-",SUMIFS(INDEX('Model Performance Data'!$O$8:$DY$56,0,MATCH(CONCATENATE($J1696,O$6),'Model Performance Data'!$O$6:$DY$6,0)),'Model Performance Data'!$B$8:$B$56,$C1696,'Model Performance Data'!$C$8:$C$56,$D1696))</f>
        <v>0</v>
      </c>
    </row>
    <row r="1697" spans="2:15" x14ac:dyDescent="0.35">
      <c r="B1697" s="37" t="s">
        <v>80</v>
      </c>
      <c r="C1697" s="38" t="str">
        <f>IF(ISBLANK('Model Performance Data'!$B$75),"-",'Model Performance Data'!$B$75)</f>
        <v>-</v>
      </c>
      <c r="D1697" s="38" t="str">
        <f>IF(ISBLANK('Model Performance Data'!$C$75),"-",'Model Performance Data'!$C$75)</f>
        <v>-</v>
      </c>
      <c r="E1697" s="38" t="str">
        <f>IF(ISBLANK('Model Performance Data'!$D$75),"-",'Model Performance Data'!$D$75)</f>
        <v>-</v>
      </c>
      <c r="F1697" s="38" t="str">
        <f>IF(ISBLANK('Model Performance Data'!$E$75),"-",'Model Performance Data'!$E$75)</f>
        <v>-</v>
      </c>
      <c r="G1697" s="38" t="str">
        <f>IF(ISBLANK('Model Performance Data'!$F$75),"-",'Model Performance Data'!$F$75)</f>
        <v>-</v>
      </c>
      <c r="H1697" s="253">
        <v>3</v>
      </c>
      <c r="I1697" s="253">
        <v>3</v>
      </c>
      <c r="J1697" s="37" t="str">
        <f t="shared" si="73"/>
        <v>33</v>
      </c>
      <c r="K1697" s="38" t="str">
        <f>IF(ISBLANK('Model Performance Data'!$L$75),"-",'Model Performance Data'!$L$75)</f>
        <v>-</v>
      </c>
      <c r="L1697" s="38" t="str">
        <f>IF(ISBLANK('Model Performance Data'!$K$75),"-",'Model Performance Data'!$K$75)</f>
        <v>-</v>
      </c>
      <c r="M1697" s="254">
        <f>IF(ISNA(SUMIFS(INDEX('Model Performance Data'!$O$8:$DY$56,0,MATCH(CONCATENATE($J1697,M$6),'Model Performance Data'!$O$6:$DY$6,0)),'Model Performance Data'!$B$8:$B$56,$C1697,'Model Performance Data'!$C$8:$C$56,$D1697)),"-",SUMIFS(INDEX('Model Performance Data'!$O$8:$DY$56,0,MATCH(CONCATENATE($J1697,M$6),'Model Performance Data'!$O$6:$DY$6,0)),'Model Performance Data'!$B$8:$B$56,$C1697,'Model Performance Data'!$C$8:$C$56,$D1697))</f>
        <v>0</v>
      </c>
      <c r="N1697" s="254">
        <f>IF(ISNA(SUMIFS(INDEX('Model Performance Data'!$O$8:$DY$56,0,MATCH(CONCATENATE($J1697,N$6),'Model Performance Data'!$O$6:$DY$6,0)),'Model Performance Data'!$B$8:$B$56,$C1697,'Model Performance Data'!$C$8:$C$56,$D1697)),"-",SUMIFS(INDEX('Model Performance Data'!$O$8:$DY$56,0,MATCH(CONCATENATE($J1697,N$6),'Model Performance Data'!$O$6:$DY$6,0)),'Model Performance Data'!$B$8:$B$56,$C1697,'Model Performance Data'!$C$8:$C$56,$D1697))</f>
        <v>0</v>
      </c>
      <c r="O1697" s="255">
        <f>IF(ISNA(SUMIFS(INDEX('Model Performance Data'!$O$8:$DY$56,0,MATCH(CONCATENATE($J1697,O$6),'Model Performance Data'!$O$6:$DY$6,0)),'Model Performance Data'!$B$8:$B$56,$C1697,'Model Performance Data'!$C$8:$C$56,$D1697)),"-",SUMIFS(INDEX('Model Performance Data'!$O$8:$DY$56,0,MATCH(CONCATENATE($J1697,O$6),'Model Performance Data'!$O$6:$DY$6,0)),'Model Performance Data'!$B$8:$B$56,$C1697,'Model Performance Data'!$C$8:$C$56,$D1697))</f>
        <v>0</v>
      </c>
    </row>
    <row r="1698" spans="2:15" x14ac:dyDescent="0.35">
      <c r="B1698" s="37" t="s">
        <v>80</v>
      </c>
      <c r="C1698" s="38" t="str">
        <f>IF(ISBLANK('Model Performance Data'!$B$75),"-",'Model Performance Data'!$B$75)</f>
        <v>-</v>
      </c>
      <c r="D1698" s="38" t="str">
        <f>IF(ISBLANK('Model Performance Data'!$C$75),"-",'Model Performance Data'!$C$75)</f>
        <v>-</v>
      </c>
      <c r="E1698" s="38" t="str">
        <f>IF(ISBLANK('Model Performance Data'!$D$75),"-",'Model Performance Data'!$D$75)</f>
        <v>-</v>
      </c>
      <c r="F1698" s="38" t="str">
        <f>IF(ISBLANK('Model Performance Data'!$E$75),"-",'Model Performance Data'!$E$75)</f>
        <v>-</v>
      </c>
      <c r="G1698" s="38" t="str">
        <f>IF(ISBLANK('Model Performance Data'!$F$75),"-",'Model Performance Data'!$F$75)</f>
        <v>-</v>
      </c>
      <c r="H1698" s="253">
        <v>3</v>
      </c>
      <c r="I1698" s="253">
        <v>4</v>
      </c>
      <c r="J1698" s="37" t="str">
        <f t="shared" si="73"/>
        <v>34</v>
      </c>
      <c r="K1698" s="38" t="str">
        <f>IF(ISBLANK('Model Performance Data'!$L$75),"-",'Model Performance Data'!$L$75)</f>
        <v>-</v>
      </c>
      <c r="L1698" s="38" t="str">
        <f>IF(ISBLANK('Model Performance Data'!$K$75),"-",'Model Performance Data'!$K$75)</f>
        <v>-</v>
      </c>
      <c r="M1698" s="254">
        <f>IF(ISNA(SUMIFS(INDEX('Model Performance Data'!$O$8:$DY$56,0,MATCH(CONCATENATE($J1698,M$6),'Model Performance Data'!$O$6:$DY$6,0)),'Model Performance Data'!$B$8:$B$56,$C1698,'Model Performance Data'!$C$8:$C$56,$D1698)),"-",SUMIFS(INDEX('Model Performance Data'!$O$8:$DY$56,0,MATCH(CONCATENATE($J1698,M$6),'Model Performance Data'!$O$6:$DY$6,0)),'Model Performance Data'!$B$8:$B$56,$C1698,'Model Performance Data'!$C$8:$C$56,$D1698))</f>
        <v>0</v>
      </c>
      <c r="N1698" s="254">
        <f>IF(ISNA(SUMIFS(INDEX('Model Performance Data'!$O$8:$DY$56,0,MATCH(CONCATENATE($J1698,N$6),'Model Performance Data'!$O$6:$DY$6,0)),'Model Performance Data'!$B$8:$B$56,$C1698,'Model Performance Data'!$C$8:$C$56,$D1698)),"-",SUMIFS(INDEX('Model Performance Data'!$O$8:$DY$56,0,MATCH(CONCATENATE($J1698,N$6),'Model Performance Data'!$O$6:$DY$6,0)),'Model Performance Data'!$B$8:$B$56,$C1698,'Model Performance Data'!$C$8:$C$56,$D1698))</f>
        <v>0</v>
      </c>
      <c r="O1698" s="255">
        <f>IF(ISNA(SUMIFS(INDEX('Model Performance Data'!$O$8:$DY$56,0,MATCH(CONCATENATE($J1698,O$6),'Model Performance Data'!$O$6:$DY$6,0)),'Model Performance Data'!$B$8:$B$56,$C1698,'Model Performance Data'!$C$8:$C$56,$D1698)),"-",SUMIFS(INDEX('Model Performance Data'!$O$8:$DY$56,0,MATCH(CONCATENATE($J1698,O$6),'Model Performance Data'!$O$6:$DY$6,0)),'Model Performance Data'!$B$8:$B$56,$C1698,'Model Performance Data'!$C$8:$C$56,$D1698))</f>
        <v>0</v>
      </c>
    </row>
    <row r="1699" spans="2:15" x14ac:dyDescent="0.35">
      <c r="B1699" s="37" t="s">
        <v>80</v>
      </c>
      <c r="C1699" s="38" t="str">
        <f>IF(ISBLANK('Model Performance Data'!$B$75),"-",'Model Performance Data'!$B$75)</f>
        <v>-</v>
      </c>
      <c r="D1699" s="38" t="str">
        <f>IF(ISBLANK('Model Performance Data'!$C$75),"-",'Model Performance Data'!$C$75)</f>
        <v>-</v>
      </c>
      <c r="E1699" s="38" t="str">
        <f>IF(ISBLANK('Model Performance Data'!$D$75),"-",'Model Performance Data'!$D$75)</f>
        <v>-</v>
      </c>
      <c r="F1699" s="38" t="str">
        <f>IF(ISBLANK('Model Performance Data'!$E$75),"-",'Model Performance Data'!$E$75)</f>
        <v>-</v>
      </c>
      <c r="G1699" s="38" t="str">
        <f>IF(ISBLANK('Model Performance Data'!$F$75),"-",'Model Performance Data'!$F$75)</f>
        <v>-</v>
      </c>
      <c r="H1699" s="253">
        <v>3</v>
      </c>
      <c r="I1699" s="253">
        <v>5</v>
      </c>
      <c r="J1699" s="37" t="str">
        <f t="shared" si="73"/>
        <v>35</v>
      </c>
      <c r="K1699" s="38" t="str">
        <f>IF(ISBLANK('Model Performance Data'!$L$75),"-",'Model Performance Data'!$L$75)</f>
        <v>-</v>
      </c>
      <c r="L1699" s="38" t="str">
        <f>IF(ISBLANK('Model Performance Data'!$K$75),"-",'Model Performance Data'!$K$75)</f>
        <v>-</v>
      </c>
      <c r="M1699" s="254">
        <f>IF(ISNA(SUMIFS(INDEX('Model Performance Data'!$O$8:$DY$56,0,MATCH(CONCATENATE($J1699,M$6),'Model Performance Data'!$O$6:$DY$6,0)),'Model Performance Data'!$B$8:$B$56,$C1699,'Model Performance Data'!$C$8:$C$56,$D1699)),"-",SUMIFS(INDEX('Model Performance Data'!$O$8:$DY$56,0,MATCH(CONCATENATE($J1699,M$6),'Model Performance Data'!$O$6:$DY$6,0)),'Model Performance Data'!$B$8:$B$56,$C1699,'Model Performance Data'!$C$8:$C$56,$D1699))</f>
        <v>0</v>
      </c>
      <c r="N1699" s="254">
        <f>IF(ISNA(SUMIFS(INDEX('Model Performance Data'!$O$8:$DY$56,0,MATCH(CONCATENATE($J1699,N$6),'Model Performance Data'!$O$6:$DY$6,0)),'Model Performance Data'!$B$8:$B$56,$C1699,'Model Performance Data'!$C$8:$C$56,$D1699)),"-",SUMIFS(INDEX('Model Performance Data'!$O$8:$DY$56,0,MATCH(CONCATENATE($J1699,N$6),'Model Performance Data'!$O$6:$DY$6,0)),'Model Performance Data'!$B$8:$B$56,$C1699,'Model Performance Data'!$C$8:$C$56,$D1699))</f>
        <v>0</v>
      </c>
      <c r="O1699" s="255">
        <f>IF(ISNA(SUMIFS(INDEX('Model Performance Data'!$O$8:$DY$56,0,MATCH(CONCATENATE($J1699,O$6),'Model Performance Data'!$O$6:$DY$6,0)),'Model Performance Data'!$B$8:$B$56,$C1699,'Model Performance Data'!$C$8:$C$56,$D1699)),"-",SUMIFS(INDEX('Model Performance Data'!$O$8:$DY$56,0,MATCH(CONCATENATE($J1699,O$6),'Model Performance Data'!$O$6:$DY$6,0)),'Model Performance Data'!$B$8:$B$56,$C1699,'Model Performance Data'!$C$8:$C$56,$D1699))</f>
        <v>0</v>
      </c>
    </row>
    <row r="1700" spans="2:15" x14ac:dyDescent="0.35">
      <c r="B1700" s="37" t="s">
        <v>80</v>
      </c>
      <c r="C1700" s="38" t="str">
        <f>IF(ISBLANK('Model Performance Data'!$B$75),"-",'Model Performance Data'!$B$75)</f>
        <v>-</v>
      </c>
      <c r="D1700" s="38" t="str">
        <f>IF(ISBLANK('Model Performance Data'!$C$75),"-",'Model Performance Data'!$C$75)</f>
        <v>-</v>
      </c>
      <c r="E1700" s="38" t="str">
        <f>IF(ISBLANK('Model Performance Data'!$D$75),"-",'Model Performance Data'!$D$75)</f>
        <v>-</v>
      </c>
      <c r="F1700" s="38" t="str">
        <f>IF(ISBLANK('Model Performance Data'!$E$75),"-",'Model Performance Data'!$E$75)</f>
        <v>-</v>
      </c>
      <c r="G1700" s="38" t="str">
        <f>IF(ISBLANK('Model Performance Data'!$F$75),"-",'Model Performance Data'!$F$75)</f>
        <v>-</v>
      </c>
      <c r="H1700" s="253">
        <v>3</v>
      </c>
      <c r="I1700" s="253" t="s">
        <v>65</v>
      </c>
      <c r="J1700" s="37" t="str">
        <f t="shared" si="73"/>
        <v>3Goal</v>
      </c>
      <c r="K1700" s="38" t="str">
        <f>IF(ISBLANK('Model Performance Data'!$L$75),"-",'Model Performance Data'!$L$75)</f>
        <v>-</v>
      </c>
      <c r="L1700" s="38" t="str">
        <f>IF(ISBLANK('Model Performance Data'!$K$75),"-",'Model Performance Data'!$K$75)</f>
        <v>-</v>
      </c>
      <c r="M1700" s="254" t="str">
        <f>IF(ISNA(SUMIFS(INDEX('Model Performance Data'!$O$8:$DY$56,0,MATCH(CONCATENATE($J1700,M$6),'Model Performance Data'!$O$6:$DY$6,0)),'Model Performance Data'!$B$8:$B$56,$C1700,'Model Performance Data'!$C$8:$C$56,$D1700)),"-",SUMIFS(INDEX('Model Performance Data'!$O$8:$DY$56,0,MATCH(CONCATENATE($J1700,M$6),'Model Performance Data'!$O$6:$DY$6,0)),'Model Performance Data'!$B$8:$B$56,$C1700,'Model Performance Data'!$C$8:$C$56,$D1700))</f>
        <v>-</v>
      </c>
      <c r="N1700" s="254" t="str">
        <f>IF(ISNA(SUMIFS(INDEX('Model Performance Data'!$O$8:$DY$56,0,MATCH(CONCATENATE($J1700,N$6),'Model Performance Data'!$O$6:$DY$6,0)),'Model Performance Data'!$B$8:$B$56,$C1700,'Model Performance Data'!$C$8:$C$56,$D1700)),"-",SUMIFS(INDEX('Model Performance Data'!$O$8:$DY$56,0,MATCH(CONCATENATE($J1700,N$6),'Model Performance Data'!$O$6:$DY$6,0)),'Model Performance Data'!$B$8:$B$56,$C1700,'Model Performance Data'!$C$8:$C$56,$D1700))</f>
        <v>-</v>
      </c>
      <c r="O1700" s="255">
        <f>IF(ISNA(SUMIFS(INDEX('Model Performance Data'!$O$8:$DY$56,0,MATCH(CONCATENATE($J1700,O$6),'Model Performance Data'!$O$6:$DY$6,0)),'Model Performance Data'!$B$8:$B$56,$C1700,'Model Performance Data'!$C$8:$C$56,$D1700)),"-",SUMIFS(INDEX('Model Performance Data'!$O$8:$DY$56,0,MATCH(CONCATENATE($J1700,O$6),'Model Performance Data'!$O$6:$DY$6,0)),'Model Performance Data'!$B$8:$B$56,$C1700,'Model Performance Data'!$C$8:$C$56,$D1700))</f>
        <v>0</v>
      </c>
    </row>
    <row r="1701" spans="2:15" x14ac:dyDescent="0.35">
      <c r="B1701" s="37" t="s">
        <v>80</v>
      </c>
      <c r="C1701" s="38" t="str">
        <f>IF(ISBLANK('Model Performance Data'!$B$75),"-",'Model Performance Data'!$B$75)</f>
        <v>-</v>
      </c>
      <c r="D1701" s="38" t="str">
        <f>IF(ISBLANK('Model Performance Data'!$C$75),"-",'Model Performance Data'!$C$75)</f>
        <v>-</v>
      </c>
      <c r="E1701" s="38" t="str">
        <f>IF(ISBLANK('Model Performance Data'!$D$75),"-",'Model Performance Data'!$D$75)</f>
        <v>-</v>
      </c>
      <c r="F1701" s="38" t="str">
        <f>IF(ISBLANK('Model Performance Data'!$E$75),"-",'Model Performance Data'!$E$75)</f>
        <v>-</v>
      </c>
      <c r="G1701" s="38" t="str">
        <f>IF(ISBLANK('Model Performance Data'!$F$75),"-",'Model Performance Data'!$F$75)</f>
        <v>-</v>
      </c>
      <c r="H1701" s="253">
        <v>4</v>
      </c>
      <c r="I1701" s="253">
        <v>1</v>
      </c>
      <c r="J1701" s="37" t="str">
        <f t="shared" si="73"/>
        <v>41</v>
      </c>
      <c r="K1701" s="38" t="str">
        <f>IF(ISBLANK('Model Performance Data'!$L$75),"-",'Model Performance Data'!$L$75)</f>
        <v>-</v>
      </c>
      <c r="L1701" s="38" t="str">
        <f>IF(ISBLANK('Model Performance Data'!$K$75),"-",'Model Performance Data'!$K$75)</f>
        <v>-</v>
      </c>
      <c r="M1701" s="254">
        <f>IF(ISNA(SUMIFS(INDEX('Model Performance Data'!$O$8:$DY$56,0,MATCH(CONCATENATE($J1701,M$6),'Model Performance Data'!$O$6:$DY$6,0)),'Model Performance Data'!$B$8:$B$56,$C1701,'Model Performance Data'!$C$8:$C$56,$D1701)),"-",SUMIFS(INDEX('Model Performance Data'!$O$8:$DY$56,0,MATCH(CONCATENATE($J1701,M$6),'Model Performance Data'!$O$6:$DY$6,0)),'Model Performance Data'!$B$8:$B$56,$C1701,'Model Performance Data'!$C$8:$C$56,$D1701))</f>
        <v>0</v>
      </c>
      <c r="N1701" s="254">
        <f>IF(ISNA(SUMIFS(INDEX('Model Performance Data'!$O$8:$DY$56,0,MATCH(CONCATENATE($J1701,N$6),'Model Performance Data'!$O$6:$DY$6,0)),'Model Performance Data'!$B$8:$B$56,$C1701,'Model Performance Data'!$C$8:$C$56,$D1701)),"-",SUMIFS(INDEX('Model Performance Data'!$O$8:$DY$56,0,MATCH(CONCATENATE($J1701,N$6),'Model Performance Data'!$O$6:$DY$6,0)),'Model Performance Data'!$B$8:$B$56,$C1701,'Model Performance Data'!$C$8:$C$56,$D1701))</f>
        <v>0</v>
      </c>
      <c r="O1701" s="255">
        <f>IF(ISNA(SUMIFS(INDEX('Model Performance Data'!$O$8:$DY$56,0,MATCH(CONCATENATE($J1701,O$6),'Model Performance Data'!$O$6:$DY$6,0)),'Model Performance Data'!$B$8:$B$56,$C1701,'Model Performance Data'!$C$8:$C$56,$D1701)),"-",SUMIFS(INDEX('Model Performance Data'!$O$8:$DY$56,0,MATCH(CONCATENATE($J1701,O$6),'Model Performance Data'!$O$6:$DY$6,0)),'Model Performance Data'!$B$8:$B$56,$C1701,'Model Performance Data'!$C$8:$C$56,$D1701))</f>
        <v>0</v>
      </c>
    </row>
    <row r="1702" spans="2:15" x14ac:dyDescent="0.35">
      <c r="B1702" s="37" t="s">
        <v>80</v>
      </c>
      <c r="C1702" s="38" t="str">
        <f>IF(ISBLANK('Model Performance Data'!$B$75),"-",'Model Performance Data'!$B$75)</f>
        <v>-</v>
      </c>
      <c r="D1702" s="38" t="str">
        <f>IF(ISBLANK('Model Performance Data'!$C$75),"-",'Model Performance Data'!$C$75)</f>
        <v>-</v>
      </c>
      <c r="E1702" s="38" t="str">
        <f>IF(ISBLANK('Model Performance Data'!$D$75),"-",'Model Performance Data'!$D$75)</f>
        <v>-</v>
      </c>
      <c r="F1702" s="38" t="str">
        <f>IF(ISBLANK('Model Performance Data'!$E$75),"-",'Model Performance Data'!$E$75)</f>
        <v>-</v>
      </c>
      <c r="G1702" s="38" t="str">
        <f>IF(ISBLANK('Model Performance Data'!$F$75),"-",'Model Performance Data'!$F$75)</f>
        <v>-</v>
      </c>
      <c r="H1702" s="253">
        <v>4</v>
      </c>
      <c r="I1702" s="253">
        <v>2</v>
      </c>
      <c r="J1702" s="37" t="str">
        <f t="shared" si="73"/>
        <v>42</v>
      </c>
      <c r="K1702" s="38" t="str">
        <f>IF(ISBLANK('Model Performance Data'!$L$75),"-",'Model Performance Data'!$L$75)</f>
        <v>-</v>
      </c>
      <c r="L1702" s="38" t="str">
        <f>IF(ISBLANK('Model Performance Data'!$K$75),"-",'Model Performance Data'!$K$75)</f>
        <v>-</v>
      </c>
      <c r="M1702" s="254">
        <f>IF(ISNA(SUMIFS(INDEX('Model Performance Data'!$O$8:$DY$56,0,MATCH(CONCATENATE($J1702,M$6),'Model Performance Data'!$O$6:$DY$6,0)),'Model Performance Data'!$B$8:$B$56,$C1702,'Model Performance Data'!$C$8:$C$56,$D1702)),"-",SUMIFS(INDEX('Model Performance Data'!$O$8:$DY$56,0,MATCH(CONCATENATE($J1702,M$6),'Model Performance Data'!$O$6:$DY$6,0)),'Model Performance Data'!$B$8:$B$56,$C1702,'Model Performance Data'!$C$8:$C$56,$D1702))</f>
        <v>0</v>
      </c>
      <c r="N1702" s="254">
        <f>IF(ISNA(SUMIFS(INDEX('Model Performance Data'!$O$8:$DY$56,0,MATCH(CONCATENATE($J1702,N$6),'Model Performance Data'!$O$6:$DY$6,0)),'Model Performance Data'!$B$8:$B$56,$C1702,'Model Performance Data'!$C$8:$C$56,$D1702)),"-",SUMIFS(INDEX('Model Performance Data'!$O$8:$DY$56,0,MATCH(CONCATENATE($J1702,N$6),'Model Performance Data'!$O$6:$DY$6,0)),'Model Performance Data'!$B$8:$B$56,$C1702,'Model Performance Data'!$C$8:$C$56,$D1702))</f>
        <v>0</v>
      </c>
      <c r="O1702" s="255">
        <f>IF(ISNA(SUMIFS(INDEX('Model Performance Data'!$O$8:$DY$56,0,MATCH(CONCATENATE($J1702,O$6),'Model Performance Data'!$O$6:$DY$6,0)),'Model Performance Data'!$B$8:$B$56,$C1702,'Model Performance Data'!$C$8:$C$56,$D1702)),"-",SUMIFS(INDEX('Model Performance Data'!$O$8:$DY$56,0,MATCH(CONCATENATE($J1702,O$6),'Model Performance Data'!$O$6:$DY$6,0)),'Model Performance Data'!$B$8:$B$56,$C1702,'Model Performance Data'!$C$8:$C$56,$D1702))</f>
        <v>0</v>
      </c>
    </row>
    <row r="1703" spans="2:15" x14ac:dyDescent="0.35">
      <c r="B1703" s="37" t="s">
        <v>80</v>
      </c>
      <c r="C1703" s="38" t="str">
        <f>IF(ISBLANK('Model Performance Data'!$B$75),"-",'Model Performance Data'!$B$75)</f>
        <v>-</v>
      </c>
      <c r="D1703" s="38" t="str">
        <f>IF(ISBLANK('Model Performance Data'!$C$75),"-",'Model Performance Data'!$C$75)</f>
        <v>-</v>
      </c>
      <c r="E1703" s="38" t="str">
        <f>IF(ISBLANK('Model Performance Data'!$D$75),"-",'Model Performance Data'!$D$75)</f>
        <v>-</v>
      </c>
      <c r="F1703" s="38" t="str">
        <f>IF(ISBLANK('Model Performance Data'!$E$75),"-",'Model Performance Data'!$E$75)</f>
        <v>-</v>
      </c>
      <c r="G1703" s="38" t="str">
        <f>IF(ISBLANK('Model Performance Data'!$F$75),"-",'Model Performance Data'!$F$75)</f>
        <v>-</v>
      </c>
      <c r="H1703" s="253">
        <v>4</v>
      </c>
      <c r="I1703" s="253">
        <v>3</v>
      </c>
      <c r="J1703" s="37" t="str">
        <f t="shared" si="73"/>
        <v>43</v>
      </c>
      <c r="K1703" s="38" t="str">
        <f>IF(ISBLANK('Model Performance Data'!$L$75),"-",'Model Performance Data'!$L$75)</f>
        <v>-</v>
      </c>
      <c r="L1703" s="38" t="str">
        <f>IF(ISBLANK('Model Performance Data'!$K$75),"-",'Model Performance Data'!$K$75)</f>
        <v>-</v>
      </c>
      <c r="M1703" s="254">
        <f>IF(ISNA(SUMIFS(INDEX('Model Performance Data'!$O$8:$DY$56,0,MATCH(CONCATENATE($J1703,M$6),'Model Performance Data'!$O$6:$DY$6,0)),'Model Performance Data'!$B$8:$B$56,$C1703,'Model Performance Data'!$C$8:$C$56,$D1703)),"-",SUMIFS(INDEX('Model Performance Data'!$O$8:$DY$56,0,MATCH(CONCATENATE($J1703,M$6),'Model Performance Data'!$O$6:$DY$6,0)),'Model Performance Data'!$B$8:$B$56,$C1703,'Model Performance Data'!$C$8:$C$56,$D1703))</f>
        <v>0</v>
      </c>
      <c r="N1703" s="254">
        <f>IF(ISNA(SUMIFS(INDEX('Model Performance Data'!$O$8:$DY$56,0,MATCH(CONCATENATE($J1703,N$6),'Model Performance Data'!$O$6:$DY$6,0)),'Model Performance Data'!$B$8:$B$56,$C1703,'Model Performance Data'!$C$8:$C$56,$D1703)),"-",SUMIFS(INDEX('Model Performance Data'!$O$8:$DY$56,0,MATCH(CONCATENATE($J1703,N$6),'Model Performance Data'!$O$6:$DY$6,0)),'Model Performance Data'!$B$8:$B$56,$C1703,'Model Performance Data'!$C$8:$C$56,$D1703))</f>
        <v>0</v>
      </c>
      <c r="O1703" s="255">
        <f>IF(ISNA(SUMIFS(INDEX('Model Performance Data'!$O$8:$DY$56,0,MATCH(CONCATENATE($J1703,O$6),'Model Performance Data'!$O$6:$DY$6,0)),'Model Performance Data'!$B$8:$B$56,$C1703,'Model Performance Data'!$C$8:$C$56,$D1703)),"-",SUMIFS(INDEX('Model Performance Data'!$O$8:$DY$56,0,MATCH(CONCATENATE($J1703,O$6),'Model Performance Data'!$O$6:$DY$6,0)),'Model Performance Data'!$B$8:$B$56,$C1703,'Model Performance Data'!$C$8:$C$56,$D1703))</f>
        <v>0</v>
      </c>
    </row>
    <row r="1704" spans="2:15" x14ac:dyDescent="0.35">
      <c r="B1704" s="37" t="s">
        <v>80</v>
      </c>
      <c r="C1704" s="38" t="str">
        <f>IF(ISBLANK('Model Performance Data'!$B$75),"-",'Model Performance Data'!$B$75)</f>
        <v>-</v>
      </c>
      <c r="D1704" s="38" t="str">
        <f>IF(ISBLANK('Model Performance Data'!$C$75),"-",'Model Performance Data'!$C$75)</f>
        <v>-</v>
      </c>
      <c r="E1704" s="38" t="str">
        <f>IF(ISBLANK('Model Performance Data'!$D$75),"-",'Model Performance Data'!$D$75)</f>
        <v>-</v>
      </c>
      <c r="F1704" s="38" t="str">
        <f>IF(ISBLANK('Model Performance Data'!$E$75),"-",'Model Performance Data'!$E$75)</f>
        <v>-</v>
      </c>
      <c r="G1704" s="38" t="str">
        <f>IF(ISBLANK('Model Performance Data'!$F$75),"-",'Model Performance Data'!$F$75)</f>
        <v>-</v>
      </c>
      <c r="H1704" s="253">
        <v>4</v>
      </c>
      <c r="I1704" s="253">
        <v>4</v>
      </c>
      <c r="J1704" s="37" t="str">
        <f t="shared" si="73"/>
        <v>44</v>
      </c>
      <c r="K1704" s="38" t="str">
        <f>IF(ISBLANK('Model Performance Data'!$L$75),"-",'Model Performance Data'!$L$75)</f>
        <v>-</v>
      </c>
      <c r="L1704" s="38" t="str">
        <f>IF(ISBLANK('Model Performance Data'!$K$75),"-",'Model Performance Data'!$K$75)</f>
        <v>-</v>
      </c>
      <c r="M1704" s="254">
        <f>IF(ISNA(SUMIFS(INDEX('Model Performance Data'!$O$8:$DY$56,0,MATCH(CONCATENATE($J1704,M$6),'Model Performance Data'!$O$6:$DY$6,0)),'Model Performance Data'!$B$8:$B$56,$C1704,'Model Performance Data'!$C$8:$C$56,$D1704)),"-",SUMIFS(INDEX('Model Performance Data'!$O$8:$DY$56,0,MATCH(CONCATENATE($J1704,M$6),'Model Performance Data'!$O$6:$DY$6,0)),'Model Performance Data'!$B$8:$B$56,$C1704,'Model Performance Data'!$C$8:$C$56,$D1704))</f>
        <v>0</v>
      </c>
      <c r="N1704" s="254">
        <f>IF(ISNA(SUMIFS(INDEX('Model Performance Data'!$O$8:$DY$56,0,MATCH(CONCATENATE($J1704,N$6),'Model Performance Data'!$O$6:$DY$6,0)),'Model Performance Data'!$B$8:$B$56,$C1704,'Model Performance Data'!$C$8:$C$56,$D1704)),"-",SUMIFS(INDEX('Model Performance Data'!$O$8:$DY$56,0,MATCH(CONCATENATE($J1704,N$6),'Model Performance Data'!$O$6:$DY$6,0)),'Model Performance Data'!$B$8:$B$56,$C1704,'Model Performance Data'!$C$8:$C$56,$D1704))</f>
        <v>0</v>
      </c>
      <c r="O1704" s="255">
        <f>IF(ISNA(SUMIFS(INDEX('Model Performance Data'!$O$8:$DY$56,0,MATCH(CONCATENATE($J1704,O$6),'Model Performance Data'!$O$6:$DY$6,0)),'Model Performance Data'!$B$8:$B$56,$C1704,'Model Performance Data'!$C$8:$C$56,$D1704)),"-",SUMIFS(INDEX('Model Performance Data'!$O$8:$DY$56,0,MATCH(CONCATENATE($J1704,O$6),'Model Performance Data'!$O$6:$DY$6,0)),'Model Performance Data'!$B$8:$B$56,$C1704,'Model Performance Data'!$C$8:$C$56,$D1704))</f>
        <v>0</v>
      </c>
    </row>
    <row r="1705" spans="2:15" x14ac:dyDescent="0.35">
      <c r="B1705" s="37" t="s">
        <v>80</v>
      </c>
      <c r="C1705" s="38" t="str">
        <f>IF(ISBLANK('Model Performance Data'!$B$75),"-",'Model Performance Data'!$B$75)</f>
        <v>-</v>
      </c>
      <c r="D1705" s="38" t="str">
        <f>IF(ISBLANK('Model Performance Data'!$C$75),"-",'Model Performance Data'!$C$75)</f>
        <v>-</v>
      </c>
      <c r="E1705" s="38" t="str">
        <f>IF(ISBLANK('Model Performance Data'!$D$75),"-",'Model Performance Data'!$D$75)</f>
        <v>-</v>
      </c>
      <c r="F1705" s="38" t="str">
        <f>IF(ISBLANK('Model Performance Data'!$E$75),"-",'Model Performance Data'!$E$75)</f>
        <v>-</v>
      </c>
      <c r="G1705" s="38" t="str">
        <f>IF(ISBLANK('Model Performance Data'!$F$75),"-",'Model Performance Data'!$F$75)</f>
        <v>-</v>
      </c>
      <c r="H1705" s="253">
        <v>4</v>
      </c>
      <c r="I1705" s="253">
        <v>5</v>
      </c>
      <c r="J1705" s="37" t="str">
        <f t="shared" ref="J1705:J1768" si="74">CONCATENATE(H1705,I1705)</f>
        <v>45</v>
      </c>
      <c r="K1705" s="38" t="str">
        <f>IF(ISBLANK('Model Performance Data'!$L$75),"-",'Model Performance Data'!$L$75)</f>
        <v>-</v>
      </c>
      <c r="L1705" s="38" t="str">
        <f>IF(ISBLANK('Model Performance Data'!$K$75),"-",'Model Performance Data'!$K$75)</f>
        <v>-</v>
      </c>
      <c r="M1705" s="254">
        <f>IF(ISNA(SUMIFS(INDEX('Model Performance Data'!$O$8:$DY$56,0,MATCH(CONCATENATE($J1705,M$6),'Model Performance Data'!$O$6:$DY$6,0)),'Model Performance Data'!$B$8:$B$56,$C1705,'Model Performance Data'!$C$8:$C$56,$D1705)),"-",SUMIFS(INDEX('Model Performance Data'!$O$8:$DY$56,0,MATCH(CONCATENATE($J1705,M$6),'Model Performance Data'!$O$6:$DY$6,0)),'Model Performance Data'!$B$8:$B$56,$C1705,'Model Performance Data'!$C$8:$C$56,$D1705))</f>
        <v>0</v>
      </c>
      <c r="N1705" s="254">
        <f>IF(ISNA(SUMIFS(INDEX('Model Performance Data'!$O$8:$DY$56,0,MATCH(CONCATENATE($J1705,N$6),'Model Performance Data'!$O$6:$DY$6,0)),'Model Performance Data'!$B$8:$B$56,$C1705,'Model Performance Data'!$C$8:$C$56,$D1705)),"-",SUMIFS(INDEX('Model Performance Data'!$O$8:$DY$56,0,MATCH(CONCATENATE($J1705,N$6),'Model Performance Data'!$O$6:$DY$6,0)),'Model Performance Data'!$B$8:$B$56,$C1705,'Model Performance Data'!$C$8:$C$56,$D1705))</f>
        <v>0</v>
      </c>
      <c r="O1705" s="255">
        <f>IF(ISNA(SUMIFS(INDEX('Model Performance Data'!$O$8:$DY$56,0,MATCH(CONCATENATE($J1705,O$6),'Model Performance Data'!$O$6:$DY$6,0)),'Model Performance Data'!$B$8:$B$56,$C1705,'Model Performance Data'!$C$8:$C$56,$D1705)),"-",SUMIFS(INDEX('Model Performance Data'!$O$8:$DY$56,0,MATCH(CONCATENATE($J1705,O$6),'Model Performance Data'!$O$6:$DY$6,0)),'Model Performance Data'!$B$8:$B$56,$C1705,'Model Performance Data'!$C$8:$C$56,$D1705))</f>
        <v>0</v>
      </c>
    </row>
    <row r="1706" spans="2:15" x14ac:dyDescent="0.35">
      <c r="B1706" s="37" t="s">
        <v>80</v>
      </c>
      <c r="C1706" s="38" t="str">
        <f>IF(ISBLANK('Model Performance Data'!$B$75),"-",'Model Performance Data'!$B$75)</f>
        <v>-</v>
      </c>
      <c r="D1706" s="38" t="str">
        <f>IF(ISBLANK('Model Performance Data'!$C$75),"-",'Model Performance Data'!$C$75)</f>
        <v>-</v>
      </c>
      <c r="E1706" s="38" t="str">
        <f>IF(ISBLANK('Model Performance Data'!$D$75),"-",'Model Performance Data'!$D$75)</f>
        <v>-</v>
      </c>
      <c r="F1706" s="38" t="str">
        <f>IF(ISBLANK('Model Performance Data'!$E$75),"-",'Model Performance Data'!$E$75)</f>
        <v>-</v>
      </c>
      <c r="G1706" s="38" t="str">
        <f>IF(ISBLANK('Model Performance Data'!$F$75),"-",'Model Performance Data'!$F$75)</f>
        <v>-</v>
      </c>
      <c r="H1706" s="253">
        <v>4</v>
      </c>
      <c r="I1706" s="253" t="s">
        <v>65</v>
      </c>
      <c r="J1706" s="37" t="str">
        <f t="shared" si="74"/>
        <v>4Goal</v>
      </c>
      <c r="K1706" s="38" t="str">
        <f>IF(ISBLANK('Model Performance Data'!$L$75),"-",'Model Performance Data'!$L$75)</f>
        <v>-</v>
      </c>
      <c r="L1706" s="38" t="str">
        <f>IF(ISBLANK('Model Performance Data'!$K$75),"-",'Model Performance Data'!$K$75)</f>
        <v>-</v>
      </c>
      <c r="M1706" s="254" t="str">
        <f>IF(ISNA(SUMIFS(INDEX('Model Performance Data'!$O$8:$DY$56,0,MATCH(CONCATENATE($J1706,M$6),'Model Performance Data'!$O$6:$DY$6,0)),'Model Performance Data'!$B$8:$B$56,$C1706,'Model Performance Data'!$C$8:$C$56,$D1706)),"-",SUMIFS(INDEX('Model Performance Data'!$O$8:$DY$56,0,MATCH(CONCATENATE($J1706,M$6),'Model Performance Data'!$O$6:$DY$6,0)),'Model Performance Data'!$B$8:$B$56,$C1706,'Model Performance Data'!$C$8:$C$56,$D1706))</f>
        <v>-</v>
      </c>
      <c r="N1706" s="254" t="str">
        <f>IF(ISNA(SUMIFS(INDEX('Model Performance Data'!$O$8:$DY$56,0,MATCH(CONCATENATE($J1706,N$6),'Model Performance Data'!$O$6:$DY$6,0)),'Model Performance Data'!$B$8:$B$56,$C1706,'Model Performance Data'!$C$8:$C$56,$D1706)),"-",SUMIFS(INDEX('Model Performance Data'!$O$8:$DY$56,0,MATCH(CONCATENATE($J1706,N$6),'Model Performance Data'!$O$6:$DY$6,0)),'Model Performance Data'!$B$8:$B$56,$C1706,'Model Performance Data'!$C$8:$C$56,$D1706))</f>
        <v>-</v>
      </c>
      <c r="O1706" s="255">
        <f>IF(ISNA(SUMIFS(INDEX('Model Performance Data'!$O$8:$DY$56,0,MATCH(CONCATENATE($J1706,O$6),'Model Performance Data'!$O$6:$DY$6,0)),'Model Performance Data'!$B$8:$B$56,$C1706,'Model Performance Data'!$C$8:$C$56,$D1706)),"-",SUMIFS(INDEX('Model Performance Data'!$O$8:$DY$56,0,MATCH(CONCATENATE($J1706,O$6),'Model Performance Data'!$O$6:$DY$6,0)),'Model Performance Data'!$B$8:$B$56,$C1706,'Model Performance Data'!$C$8:$C$56,$D1706))</f>
        <v>0</v>
      </c>
    </row>
    <row r="1707" spans="2:15" x14ac:dyDescent="0.35">
      <c r="B1707" s="37" t="s">
        <v>80</v>
      </c>
      <c r="C1707" s="38" t="str">
        <f>IF(ISBLANK('Model Performance Data'!$B$76),"-",'Model Performance Data'!$B$76)</f>
        <v>-</v>
      </c>
      <c r="D1707" s="38" t="str">
        <f>IF(ISBLANK('Model Performance Data'!$C$76),"-",'Model Performance Data'!$C$76)</f>
        <v>-</v>
      </c>
      <c r="E1707" s="38" t="str">
        <f>IF(ISBLANK('Model Performance Data'!$D$76),"-",'Model Performance Data'!$D$76)</f>
        <v>-</v>
      </c>
      <c r="F1707" s="38" t="str">
        <f>IF(ISBLANK('Model Performance Data'!$E$76),"-",'Model Performance Data'!$E$76)</f>
        <v>-</v>
      </c>
      <c r="G1707" s="38" t="str">
        <f>IF(ISBLANK('Model Performance Data'!$F$76),"-",'Model Performance Data'!$F$76)</f>
        <v>-</v>
      </c>
      <c r="H1707" s="253" t="s">
        <v>64</v>
      </c>
      <c r="I1707" s="253" t="s">
        <v>64</v>
      </c>
      <c r="J1707" s="37" t="str">
        <f t="shared" si="74"/>
        <v>BaselineBaseline</v>
      </c>
      <c r="K1707" s="38" t="str">
        <f>IF(ISBLANK('Model Performance Data'!$L$76),"-",'Model Performance Data'!$L$76)</f>
        <v>-</v>
      </c>
      <c r="L1707" s="38" t="str">
        <f>IF(ISBLANK('Model Performance Data'!$K$76),"-",'Model Performance Data'!$K$76)</f>
        <v>-</v>
      </c>
      <c r="M1707" s="254">
        <f>IF(ISNA(SUMIFS(INDEX('Model Performance Data'!$O$8:$DY$56,0,MATCH(CONCATENATE($J1707,M$6),'Model Performance Data'!$O$6:$DY$6,0)),'Model Performance Data'!$B$8:$B$56,$C1707,'Model Performance Data'!$C$8:$C$56,$D1707)),"-",SUMIFS(INDEX('Model Performance Data'!$O$8:$DY$56,0,MATCH(CONCATENATE($J1707,M$6),'Model Performance Data'!$O$6:$DY$6,0)),'Model Performance Data'!$B$8:$B$56,$C1707,'Model Performance Data'!$C$8:$C$56,$D1707))</f>
        <v>0</v>
      </c>
      <c r="N1707" s="254">
        <f>IF(ISNA(SUMIFS(INDEX('Model Performance Data'!$O$8:$DY$56,0,MATCH(CONCATENATE($J1707,N$6),'Model Performance Data'!$O$6:$DY$6,0)),'Model Performance Data'!$B$8:$B$56,$C1707,'Model Performance Data'!$C$8:$C$56,$D1707)),"-",SUMIFS(INDEX('Model Performance Data'!$O$8:$DY$56,0,MATCH(CONCATENATE($J1707,N$6),'Model Performance Data'!$O$6:$DY$6,0)),'Model Performance Data'!$B$8:$B$56,$C1707,'Model Performance Data'!$C$8:$C$56,$D1707))</f>
        <v>0</v>
      </c>
      <c r="O1707" s="255">
        <f>IF(ISNA(SUMIFS(INDEX('Model Performance Data'!$O$8:$DY$56,0,MATCH(CONCATENATE($J1707,O$6),'Model Performance Data'!$O$6:$DY$6,0)),'Model Performance Data'!$B$8:$B$56,$C1707,'Model Performance Data'!$C$8:$C$56,$D1707)),"-",SUMIFS(INDEX('Model Performance Data'!$O$8:$DY$56,0,MATCH(CONCATENATE($J1707,O$6),'Model Performance Data'!$O$6:$DY$6,0)),'Model Performance Data'!$B$8:$B$56,$C1707,'Model Performance Data'!$C$8:$C$56,$D1707))</f>
        <v>0</v>
      </c>
    </row>
    <row r="1708" spans="2:15" x14ac:dyDescent="0.35">
      <c r="B1708" s="37" t="s">
        <v>80</v>
      </c>
      <c r="C1708" s="38" t="str">
        <f>IF(ISBLANK('Model Performance Data'!$B$76),"-",'Model Performance Data'!$B$76)</f>
        <v>-</v>
      </c>
      <c r="D1708" s="38" t="str">
        <f>IF(ISBLANK('Model Performance Data'!$C$76),"-",'Model Performance Data'!$C$76)</f>
        <v>-</v>
      </c>
      <c r="E1708" s="38" t="str">
        <f>IF(ISBLANK('Model Performance Data'!$D$76),"-",'Model Performance Data'!$D$76)</f>
        <v>-</v>
      </c>
      <c r="F1708" s="38" t="str">
        <f>IF(ISBLANK('Model Performance Data'!$E$76),"-",'Model Performance Data'!$E$76)</f>
        <v>-</v>
      </c>
      <c r="G1708" s="38" t="str">
        <f>IF(ISBLANK('Model Performance Data'!$F$76),"-",'Model Performance Data'!$F$76)</f>
        <v>-</v>
      </c>
      <c r="H1708" s="253">
        <v>1</v>
      </c>
      <c r="I1708" s="253">
        <v>1</v>
      </c>
      <c r="J1708" s="37" t="str">
        <f t="shared" si="74"/>
        <v>11</v>
      </c>
      <c r="K1708" s="38" t="str">
        <f>IF(ISBLANK('Model Performance Data'!$L$76),"-",'Model Performance Data'!$L$76)</f>
        <v>-</v>
      </c>
      <c r="L1708" s="38" t="str">
        <f>IF(ISBLANK('Model Performance Data'!$K$76),"-",'Model Performance Data'!$K$76)</f>
        <v>-</v>
      </c>
      <c r="M1708" s="254">
        <f>IF(ISNA(SUMIFS(INDEX('Model Performance Data'!$O$8:$DY$56,0,MATCH(CONCATENATE($J1708,M$6),'Model Performance Data'!$O$6:$DY$6,0)),'Model Performance Data'!$B$8:$B$56,$C1708,'Model Performance Data'!$C$8:$C$56,$D1708)),"-",SUMIFS(INDEX('Model Performance Data'!$O$8:$DY$56,0,MATCH(CONCATENATE($J1708,M$6),'Model Performance Data'!$O$6:$DY$6,0)),'Model Performance Data'!$B$8:$B$56,$C1708,'Model Performance Data'!$C$8:$C$56,$D1708))</f>
        <v>0</v>
      </c>
      <c r="N1708" s="254">
        <f>IF(ISNA(SUMIFS(INDEX('Model Performance Data'!$O$8:$DY$56,0,MATCH(CONCATENATE($J1708,N$6),'Model Performance Data'!$O$6:$DY$6,0)),'Model Performance Data'!$B$8:$B$56,$C1708,'Model Performance Data'!$C$8:$C$56,$D1708)),"-",SUMIFS(INDEX('Model Performance Data'!$O$8:$DY$56,0,MATCH(CONCATENATE($J1708,N$6),'Model Performance Data'!$O$6:$DY$6,0)),'Model Performance Data'!$B$8:$B$56,$C1708,'Model Performance Data'!$C$8:$C$56,$D1708))</f>
        <v>0</v>
      </c>
      <c r="O1708" s="255">
        <f>IF(ISNA(SUMIFS(INDEX('Model Performance Data'!$O$8:$DY$56,0,MATCH(CONCATENATE($J1708,O$6),'Model Performance Data'!$O$6:$DY$6,0)),'Model Performance Data'!$B$8:$B$56,$C1708,'Model Performance Data'!$C$8:$C$56,$D1708)),"-",SUMIFS(INDEX('Model Performance Data'!$O$8:$DY$56,0,MATCH(CONCATENATE($J1708,O$6),'Model Performance Data'!$O$6:$DY$6,0)),'Model Performance Data'!$B$8:$B$56,$C1708,'Model Performance Data'!$C$8:$C$56,$D1708))</f>
        <v>0</v>
      </c>
    </row>
    <row r="1709" spans="2:15" x14ac:dyDescent="0.35">
      <c r="B1709" s="37" t="s">
        <v>80</v>
      </c>
      <c r="C1709" s="38" t="str">
        <f>IF(ISBLANK('Model Performance Data'!$B$76),"-",'Model Performance Data'!$B$76)</f>
        <v>-</v>
      </c>
      <c r="D1709" s="38" t="str">
        <f>IF(ISBLANK('Model Performance Data'!$C$76),"-",'Model Performance Data'!$C$76)</f>
        <v>-</v>
      </c>
      <c r="E1709" s="38" t="str">
        <f>IF(ISBLANK('Model Performance Data'!$D$76),"-",'Model Performance Data'!$D$76)</f>
        <v>-</v>
      </c>
      <c r="F1709" s="38" t="str">
        <f>IF(ISBLANK('Model Performance Data'!$E$76),"-",'Model Performance Data'!$E$76)</f>
        <v>-</v>
      </c>
      <c r="G1709" s="38" t="str">
        <f>IF(ISBLANK('Model Performance Data'!$F$76),"-",'Model Performance Data'!$F$76)</f>
        <v>-</v>
      </c>
      <c r="H1709" s="253">
        <v>1</v>
      </c>
      <c r="I1709" s="253">
        <v>2</v>
      </c>
      <c r="J1709" s="37" t="str">
        <f t="shared" si="74"/>
        <v>12</v>
      </c>
      <c r="K1709" s="38" t="str">
        <f>IF(ISBLANK('Model Performance Data'!$L$76),"-",'Model Performance Data'!$L$76)</f>
        <v>-</v>
      </c>
      <c r="L1709" s="38" t="str">
        <f>IF(ISBLANK('Model Performance Data'!$K$76),"-",'Model Performance Data'!$K$76)</f>
        <v>-</v>
      </c>
      <c r="M1709" s="254">
        <f>IF(ISNA(SUMIFS(INDEX('Model Performance Data'!$O$8:$DY$56,0,MATCH(CONCATENATE($J1709,M$6),'Model Performance Data'!$O$6:$DY$6,0)),'Model Performance Data'!$B$8:$B$56,$C1709,'Model Performance Data'!$C$8:$C$56,$D1709)),"-",SUMIFS(INDEX('Model Performance Data'!$O$8:$DY$56,0,MATCH(CONCATENATE($J1709,M$6),'Model Performance Data'!$O$6:$DY$6,0)),'Model Performance Data'!$B$8:$B$56,$C1709,'Model Performance Data'!$C$8:$C$56,$D1709))</f>
        <v>0</v>
      </c>
      <c r="N1709" s="254">
        <f>IF(ISNA(SUMIFS(INDEX('Model Performance Data'!$O$8:$DY$56,0,MATCH(CONCATENATE($J1709,N$6),'Model Performance Data'!$O$6:$DY$6,0)),'Model Performance Data'!$B$8:$B$56,$C1709,'Model Performance Data'!$C$8:$C$56,$D1709)),"-",SUMIFS(INDEX('Model Performance Data'!$O$8:$DY$56,0,MATCH(CONCATENATE($J1709,N$6),'Model Performance Data'!$O$6:$DY$6,0)),'Model Performance Data'!$B$8:$B$56,$C1709,'Model Performance Data'!$C$8:$C$56,$D1709))</f>
        <v>0</v>
      </c>
      <c r="O1709" s="255">
        <f>IF(ISNA(SUMIFS(INDEX('Model Performance Data'!$O$8:$DY$56,0,MATCH(CONCATENATE($J1709,O$6),'Model Performance Data'!$O$6:$DY$6,0)),'Model Performance Data'!$B$8:$B$56,$C1709,'Model Performance Data'!$C$8:$C$56,$D1709)),"-",SUMIFS(INDEX('Model Performance Data'!$O$8:$DY$56,0,MATCH(CONCATENATE($J1709,O$6),'Model Performance Data'!$O$6:$DY$6,0)),'Model Performance Data'!$B$8:$B$56,$C1709,'Model Performance Data'!$C$8:$C$56,$D1709))</f>
        <v>0</v>
      </c>
    </row>
    <row r="1710" spans="2:15" x14ac:dyDescent="0.35">
      <c r="B1710" s="37" t="s">
        <v>80</v>
      </c>
      <c r="C1710" s="38" t="str">
        <f>IF(ISBLANK('Model Performance Data'!$B$76),"-",'Model Performance Data'!$B$76)</f>
        <v>-</v>
      </c>
      <c r="D1710" s="38" t="str">
        <f>IF(ISBLANK('Model Performance Data'!$C$76),"-",'Model Performance Data'!$C$76)</f>
        <v>-</v>
      </c>
      <c r="E1710" s="38" t="str">
        <f>IF(ISBLANK('Model Performance Data'!$D$76),"-",'Model Performance Data'!$D$76)</f>
        <v>-</v>
      </c>
      <c r="F1710" s="38" t="str">
        <f>IF(ISBLANK('Model Performance Data'!$E$76),"-",'Model Performance Data'!$E$76)</f>
        <v>-</v>
      </c>
      <c r="G1710" s="38" t="str">
        <f>IF(ISBLANK('Model Performance Data'!$F$76),"-",'Model Performance Data'!$F$76)</f>
        <v>-</v>
      </c>
      <c r="H1710" s="253">
        <v>1</v>
      </c>
      <c r="I1710" s="253">
        <v>3</v>
      </c>
      <c r="J1710" s="37" t="str">
        <f t="shared" si="74"/>
        <v>13</v>
      </c>
      <c r="K1710" s="38" t="str">
        <f>IF(ISBLANK('Model Performance Data'!$L$76),"-",'Model Performance Data'!$L$76)</f>
        <v>-</v>
      </c>
      <c r="L1710" s="38" t="str">
        <f>IF(ISBLANK('Model Performance Data'!$K$76),"-",'Model Performance Data'!$K$76)</f>
        <v>-</v>
      </c>
      <c r="M1710" s="254">
        <f>IF(ISNA(SUMIFS(INDEX('Model Performance Data'!$O$8:$DY$56,0,MATCH(CONCATENATE($J1710,M$6),'Model Performance Data'!$O$6:$DY$6,0)),'Model Performance Data'!$B$8:$B$56,$C1710,'Model Performance Data'!$C$8:$C$56,$D1710)),"-",SUMIFS(INDEX('Model Performance Data'!$O$8:$DY$56,0,MATCH(CONCATENATE($J1710,M$6),'Model Performance Data'!$O$6:$DY$6,0)),'Model Performance Data'!$B$8:$B$56,$C1710,'Model Performance Data'!$C$8:$C$56,$D1710))</f>
        <v>0</v>
      </c>
      <c r="N1710" s="254">
        <f>IF(ISNA(SUMIFS(INDEX('Model Performance Data'!$O$8:$DY$56,0,MATCH(CONCATENATE($J1710,N$6),'Model Performance Data'!$O$6:$DY$6,0)),'Model Performance Data'!$B$8:$B$56,$C1710,'Model Performance Data'!$C$8:$C$56,$D1710)),"-",SUMIFS(INDEX('Model Performance Data'!$O$8:$DY$56,0,MATCH(CONCATENATE($J1710,N$6),'Model Performance Data'!$O$6:$DY$6,0)),'Model Performance Data'!$B$8:$B$56,$C1710,'Model Performance Data'!$C$8:$C$56,$D1710))</f>
        <v>0</v>
      </c>
      <c r="O1710" s="255">
        <f>IF(ISNA(SUMIFS(INDEX('Model Performance Data'!$O$8:$DY$56,0,MATCH(CONCATENATE($J1710,O$6),'Model Performance Data'!$O$6:$DY$6,0)),'Model Performance Data'!$B$8:$B$56,$C1710,'Model Performance Data'!$C$8:$C$56,$D1710)),"-",SUMIFS(INDEX('Model Performance Data'!$O$8:$DY$56,0,MATCH(CONCATENATE($J1710,O$6),'Model Performance Data'!$O$6:$DY$6,0)),'Model Performance Data'!$B$8:$B$56,$C1710,'Model Performance Data'!$C$8:$C$56,$D1710))</f>
        <v>0</v>
      </c>
    </row>
    <row r="1711" spans="2:15" x14ac:dyDescent="0.35">
      <c r="B1711" s="37" t="s">
        <v>80</v>
      </c>
      <c r="C1711" s="38" t="str">
        <f>IF(ISBLANK('Model Performance Data'!$B$76),"-",'Model Performance Data'!$B$76)</f>
        <v>-</v>
      </c>
      <c r="D1711" s="38" t="str">
        <f>IF(ISBLANK('Model Performance Data'!$C$76),"-",'Model Performance Data'!$C$76)</f>
        <v>-</v>
      </c>
      <c r="E1711" s="38" t="str">
        <f>IF(ISBLANK('Model Performance Data'!$D$76),"-",'Model Performance Data'!$D$76)</f>
        <v>-</v>
      </c>
      <c r="F1711" s="38" t="str">
        <f>IF(ISBLANK('Model Performance Data'!$E$76),"-",'Model Performance Data'!$E$76)</f>
        <v>-</v>
      </c>
      <c r="G1711" s="38" t="str">
        <f>IF(ISBLANK('Model Performance Data'!$F$76),"-",'Model Performance Data'!$F$76)</f>
        <v>-</v>
      </c>
      <c r="H1711" s="253">
        <v>1</v>
      </c>
      <c r="I1711" s="253">
        <v>4</v>
      </c>
      <c r="J1711" s="37" t="str">
        <f t="shared" si="74"/>
        <v>14</v>
      </c>
      <c r="K1711" s="38" t="str">
        <f>IF(ISBLANK('Model Performance Data'!$L$76),"-",'Model Performance Data'!$L$76)</f>
        <v>-</v>
      </c>
      <c r="L1711" s="38" t="str">
        <f>IF(ISBLANK('Model Performance Data'!$K$76),"-",'Model Performance Data'!$K$76)</f>
        <v>-</v>
      </c>
      <c r="M1711" s="254">
        <f>IF(ISNA(SUMIFS(INDEX('Model Performance Data'!$O$8:$DY$56,0,MATCH(CONCATENATE($J1711,M$6),'Model Performance Data'!$O$6:$DY$6,0)),'Model Performance Data'!$B$8:$B$56,$C1711,'Model Performance Data'!$C$8:$C$56,$D1711)),"-",SUMIFS(INDEX('Model Performance Data'!$O$8:$DY$56,0,MATCH(CONCATENATE($J1711,M$6),'Model Performance Data'!$O$6:$DY$6,0)),'Model Performance Data'!$B$8:$B$56,$C1711,'Model Performance Data'!$C$8:$C$56,$D1711))</f>
        <v>0</v>
      </c>
      <c r="N1711" s="254">
        <f>IF(ISNA(SUMIFS(INDEX('Model Performance Data'!$O$8:$DY$56,0,MATCH(CONCATENATE($J1711,N$6),'Model Performance Data'!$O$6:$DY$6,0)),'Model Performance Data'!$B$8:$B$56,$C1711,'Model Performance Data'!$C$8:$C$56,$D1711)),"-",SUMIFS(INDEX('Model Performance Data'!$O$8:$DY$56,0,MATCH(CONCATENATE($J1711,N$6),'Model Performance Data'!$O$6:$DY$6,0)),'Model Performance Data'!$B$8:$B$56,$C1711,'Model Performance Data'!$C$8:$C$56,$D1711))</f>
        <v>0</v>
      </c>
      <c r="O1711" s="255">
        <f>IF(ISNA(SUMIFS(INDEX('Model Performance Data'!$O$8:$DY$56,0,MATCH(CONCATENATE($J1711,O$6),'Model Performance Data'!$O$6:$DY$6,0)),'Model Performance Data'!$B$8:$B$56,$C1711,'Model Performance Data'!$C$8:$C$56,$D1711)),"-",SUMIFS(INDEX('Model Performance Data'!$O$8:$DY$56,0,MATCH(CONCATENATE($J1711,O$6),'Model Performance Data'!$O$6:$DY$6,0)),'Model Performance Data'!$B$8:$B$56,$C1711,'Model Performance Data'!$C$8:$C$56,$D1711))</f>
        <v>0</v>
      </c>
    </row>
    <row r="1712" spans="2:15" x14ac:dyDescent="0.35">
      <c r="B1712" s="37" t="s">
        <v>80</v>
      </c>
      <c r="C1712" s="38" t="str">
        <f>IF(ISBLANK('Model Performance Data'!$B$76),"-",'Model Performance Data'!$B$76)</f>
        <v>-</v>
      </c>
      <c r="D1712" s="38" t="str">
        <f>IF(ISBLANK('Model Performance Data'!$C$76),"-",'Model Performance Data'!$C$76)</f>
        <v>-</v>
      </c>
      <c r="E1712" s="38" t="str">
        <f>IF(ISBLANK('Model Performance Data'!$D$76),"-",'Model Performance Data'!$D$76)</f>
        <v>-</v>
      </c>
      <c r="F1712" s="38" t="str">
        <f>IF(ISBLANK('Model Performance Data'!$E$76),"-",'Model Performance Data'!$E$76)</f>
        <v>-</v>
      </c>
      <c r="G1712" s="38" t="str">
        <f>IF(ISBLANK('Model Performance Data'!$F$76),"-",'Model Performance Data'!$F$76)</f>
        <v>-</v>
      </c>
      <c r="H1712" s="253">
        <v>1</v>
      </c>
      <c r="I1712" s="253">
        <v>5</v>
      </c>
      <c r="J1712" s="37" t="str">
        <f t="shared" si="74"/>
        <v>15</v>
      </c>
      <c r="K1712" s="38" t="str">
        <f>IF(ISBLANK('Model Performance Data'!$L$76),"-",'Model Performance Data'!$L$76)</f>
        <v>-</v>
      </c>
      <c r="L1712" s="38" t="str">
        <f>IF(ISBLANK('Model Performance Data'!$K$76),"-",'Model Performance Data'!$K$76)</f>
        <v>-</v>
      </c>
      <c r="M1712" s="254">
        <f>IF(ISNA(SUMIFS(INDEX('Model Performance Data'!$O$8:$DY$56,0,MATCH(CONCATENATE($J1712,M$6),'Model Performance Data'!$O$6:$DY$6,0)),'Model Performance Data'!$B$8:$B$56,$C1712,'Model Performance Data'!$C$8:$C$56,$D1712)),"-",SUMIFS(INDEX('Model Performance Data'!$O$8:$DY$56,0,MATCH(CONCATENATE($J1712,M$6),'Model Performance Data'!$O$6:$DY$6,0)),'Model Performance Data'!$B$8:$B$56,$C1712,'Model Performance Data'!$C$8:$C$56,$D1712))</f>
        <v>0</v>
      </c>
      <c r="N1712" s="254">
        <f>IF(ISNA(SUMIFS(INDEX('Model Performance Data'!$O$8:$DY$56,0,MATCH(CONCATENATE($J1712,N$6),'Model Performance Data'!$O$6:$DY$6,0)),'Model Performance Data'!$B$8:$B$56,$C1712,'Model Performance Data'!$C$8:$C$56,$D1712)),"-",SUMIFS(INDEX('Model Performance Data'!$O$8:$DY$56,0,MATCH(CONCATENATE($J1712,N$6),'Model Performance Data'!$O$6:$DY$6,0)),'Model Performance Data'!$B$8:$B$56,$C1712,'Model Performance Data'!$C$8:$C$56,$D1712))</f>
        <v>0</v>
      </c>
      <c r="O1712" s="255">
        <f>IF(ISNA(SUMIFS(INDEX('Model Performance Data'!$O$8:$DY$56,0,MATCH(CONCATENATE($J1712,O$6),'Model Performance Data'!$O$6:$DY$6,0)),'Model Performance Data'!$B$8:$B$56,$C1712,'Model Performance Data'!$C$8:$C$56,$D1712)),"-",SUMIFS(INDEX('Model Performance Data'!$O$8:$DY$56,0,MATCH(CONCATENATE($J1712,O$6),'Model Performance Data'!$O$6:$DY$6,0)),'Model Performance Data'!$B$8:$B$56,$C1712,'Model Performance Data'!$C$8:$C$56,$D1712))</f>
        <v>0</v>
      </c>
    </row>
    <row r="1713" spans="2:15" x14ac:dyDescent="0.35">
      <c r="B1713" s="37" t="s">
        <v>80</v>
      </c>
      <c r="C1713" s="38" t="str">
        <f>IF(ISBLANK('Model Performance Data'!$B$76),"-",'Model Performance Data'!$B$76)</f>
        <v>-</v>
      </c>
      <c r="D1713" s="38" t="str">
        <f>IF(ISBLANK('Model Performance Data'!$C$76),"-",'Model Performance Data'!$C$76)</f>
        <v>-</v>
      </c>
      <c r="E1713" s="38" t="str">
        <f>IF(ISBLANK('Model Performance Data'!$D$76),"-",'Model Performance Data'!$D$76)</f>
        <v>-</v>
      </c>
      <c r="F1713" s="38" t="str">
        <f>IF(ISBLANK('Model Performance Data'!$E$76),"-",'Model Performance Data'!$E$76)</f>
        <v>-</v>
      </c>
      <c r="G1713" s="38" t="str">
        <f>IF(ISBLANK('Model Performance Data'!$F$76),"-",'Model Performance Data'!$F$76)</f>
        <v>-</v>
      </c>
      <c r="H1713" s="253">
        <v>1</v>
      </c>
      <c r="I1713" s="253" t="s">
        <v>65</v>
      </c>
      <c r="J1713" s="37" t="str">
        <f t="shared" si="74"/>
        <v>1Goal</v>
      </c>
      <c r="K1713" s="38" t="str">
        <f>IF(ISBLANK('Model Performance Data'!$L$76),"-",'Model Performance Data'!$L$76)</f>
        <v>-</v>
      </c>
      <c r="L1713" s="38" t="str">
        <f>IF(ISBLANK('Model Performance Data'!$K$76),"-",'Model Performance Data'!$K$76)</f>
        <v>-</v>
      </c>
      <c r="M1713" s="254" t="str">
        <f>IF(ISNA(SUMIFS(INDEX('Model Performance Data'!$O$8:$DY$56,0,MATCH(CONCATENATE($J1713,M$6),'Model Performance Data'!$O$6:$DY$6,0)),'Model Performance Data'!$B$8:$B$56,$C1713,'Model Performance Data'!$C$8:$C$56,$D1713)),"-",SUMIFS(INDEX('Model Performance Data'!$O$8:$DY$56,0,MATCH(CONCATENATE($J1713,M$6),'Model Performance Data'!$O$6:$DY$6,0)),'Model Performance Data'!$B$8:$B$56,$C1713,'Model Performance Data'!$C$8:$C$56,$D1713))</f>
        <v>-</v>
      </c>
      <c r="N1713" s="254" t="str">
        <f>IF(ISNA(SUMIFS(INDEX('Model Performance Data'!$O$8:$DY$56,0,MATCH(CONCATENATE($J1713,N$6),'Model Performance Data'!$O$6:$DY$6,0)),'Model Performance Data'!$B$8:$B$56,$C1713,'Model Performance Data'!$C$8:$C$56,$D1713)),"-",SUMIFS(INDEX('Model Performance Data'!$O$8:$DY$56,0,MATCH(CONCATENATE($J1713,N$6),'Model Performance Data'!$O$6:$DY$6,0)),'Model Performance Data'!$B$8:$B$56,$C1713,'Model Performance Data'!$C$8:$C$56,$D1713))</f>
        <v>-</v>
      </c>
      <c r="O1713" s="255">
        <f>IF(ISNA(SUMIFS(INDEX('Model Performance Data'!$O$8:$DY$56,0,MATCH(CONCATENATE($J1713,O$6),'Model Performance Data'!$O$6:$DY$6,0)),'Model Performance Data'!$B$8:$B$56,$C1713,'Model Performance Data'!$C$8:$C$56,$D1713)),"-",SUMIFS(INDEX('Model Performance Data'!$O$8:$DY$56,0,MATCH(CONCATENATE($J1713,O$6),'Model Performance Data'!$O$6:$DY$6,0)),'Model Performance Data'!$B$8:$B$56,$C1713,'Model Performance Data'!$C$8:$C$56,$D1713))</f>
        <v>0</v>
      </c>
    </row>
    <row r="1714" spans="2:15" x14ac:dyDescent="0.35">
      <c r="B1714" s="37" t="s">
        <v>80</v>
      </c>
      <c r="C1714" s="38" t="str">
        <f>IF(ISBLANK('Model Performance Data'!$B$76),"-",'Model Performance Data'!$B$76)</f>
        <v>-</v>
      </c>
      <c r="D1714" s="38" t="str">
        <f>IF(ISBLANK('Model Performance Data'!$C$76),"-",'Model Performance Data'!$C$76)</f>
        <v>-</v>
      </c>
      <c r="E1714" s="38" t="str">
        <f>IF(ISBLANK('Model Performance Data'!$D$76),"-",'Model Performance Data'!$D$76)</f>
        <v>-</v>
      </c>
      <c r="F1714" s="38" t="str">
        <f>IF(ISBLANK('Model Performance Data'!$E$76),"-",'Model Performance Data'!$E$76)</f>
        <v>-</v>
      </c>
      <c r="G1714" s="38" t="str">
        <f>IF(ISBLANK('Model Performance Data'!$F$76),"-",'Model Performance Data'!$F$76)</f>
        <v>-</v>
      </c>
      <c r="H1714" s="253">
        <v>2</v>
      </c>
      <c r="I1714" s="253">
        <v>1</v>
      </c>
      <c r="J1714" s="37" t="str">
        <f t="shared" si="74"/>
        <v>21</v>
      </c>
      <c r="K1714" s="38" t="str">
        <f>IF(ISBLANK('Model Performance Data'!$L$76),"-",'Model Performance Data'!$L$76)</f>
        <v>-</v>
      </c>
      <c r="L1714" s="38" t="str">
        <f>IF(ISBLANK('Model Performance Data'!$K$76),"-",'Model Performance Data'!$K$76)</f>
        <v>-</v>
      </c>
      <c r="M1714" s="254">
        <f>IF(ISNA(SUMIFS(INDEX('Model Performance Data'!$O$8:$DY$56,0,MATCH(CONCATENATE($J1714,M$6),'Model Performance Data'!$O$6:$DY$6,0)),'Model Performance Data'!$B$8:$B$56,$C1714,'Model Performance Data'!$C$8:$C$56,$D1714)),"-",SUMIFS(INDEX('Model Performance Data'!$O$8:$DY$56,0,MATCH(CONCATENATE($J1714,M$6),'Model Performance Data'!$O$6:$DY$6,0)),'Model Performance Data'!$B$8:$B$56,$C1714,'Model Performance Data'!$C$8:$C$56,$D1714))</f>
        <v>0</v>
      </c>
      <c r="N1714" s="254">
        <f>IF(ISNA(SUMIFS(INDEX('Model Performance Data'!$O$8:$DY$56,0,MATCH(CONCATENATE($J1714,N$6),'Model Performance Data'!$O$6:$DY$6,0)),'Model Performance Data'!$B$8:$B$56,$C1714,'Model Performance Data'!$C$8:$C$56,$D1714)),"-",SUMIFS(INDEX('Model Performance Data'!$O$8:$DY$56,0,MATCH(CONCATENATE($J1714,N$6),'Model Performance Data'!$O$6:$DY$6,0)),'Model Performance Data'!$B$8:$B$56,$C1714,'Model Performance Data'!$C$8:$C$56,$D1714))</f>
        <v>0</v>
      </c>
      <c r="O1714" s="255">
        <f>IF(ISNA(SUMIFS(INDEX('Model Performance Data'!$O$8:$DY$56,0,MATCH(CONCATENATE($J1714,O$6),'Model Performance Data'!$O$6:$DY$6,0)),'Model Performance Data'!$B$8:$B$56,$C1714,'Model Performance Data'!$C$8:$C$56,$D1714)),"-",SUMIFS(INDEX('Model Performance Data'!$O$8:$DY$56,0,MATCH(CONCATENATE($J1714,O$6),'Model Performance Data'!$O$6:$DY$6,0)),'Model Performance Data'!$B$8:$B$56,$C1714,'Model Performance Data'!$C$8:$C$56,$D1714))</f>
        <v>0</v>
      </c>
    </row>
    <row r="1715" spans="2:15" x14ac:dyDescent="0.35">
      <c r="B1715" s="37" t="s">
        <v>80</v>
      </c>
      <c r="C1715" s="38" t="str">
        <f>IF(ISBLANK('Model Performance Data'!$B$76),"-",'Model Performance Data'!$B$76)</f>
        <v>-</v>
      </c>
      <c r="D1715" s="38" t="str">
        <f>IF(ISBLANK('Model Performance Data'!$C$76),"-",'Model Performance Data'!$C$76)</f>
        <v>-</v>
      </c>
      <c r="E1715" s="38" t="str">
        <f>IF(ISBLANK('Model Performance Data'!$D$76),"-",'Model Performance Data'!$D$76)</f>
        <v>-</v>
      </c>
      <c r="F1715" s="38" t="str">
        <f>IF(ISBLANK('Model Performance Data'!$E$76),"-",'Model Performance Data'!$E$76)</f>
        <v>-</v>
      </c>
      <c r="G1715" s="38" t="str">
        <f>IF(ISBLANK('Model Performance Data'!$F$76),"-",'Model Performance Data'!$F$76)</f>
        <v>-</v>
      </c>
      <c r="H1715" s="253">
        <v>2</v>
      </c>
      <c r="I1715" s="253">
        <v>2</v>
      </c>
      <c r="J1715" s="37" t="str">
        <f t="shared" si="74"/>
        <v>22</v>
      </c>
      <c r="K1715" s="38" t="str">
        <f>IF(ISBLANK('Model Performance Data'!$L$76),"-",'Model Performance Data'!$L$76)</f>
        <v>-</v>
      </c>
      <c r="L1715" s="38" t="str">
        <f>IF(ISBLANK('Model Performance Data'!$K$76),"-",'Model Performance Data'!$K$76)</f>
        <v>-</v>
      </c>
      <c r="M1715" s="254">
        <f>IF(ISNA(SUMIFS(INDEX('Model Performance Data'!$O$8:$DY$56,0,MATCH(CONCATENATE($J1715,M$6),'Model Performance Data'!$O$6:$DY$6,0)),'Model Performance Data'!$B$8:$B$56,$C1715,'Model Performance Data'!$C$8:$C$56,$D1715)),"-",SUMIFS(INDEX('Model Performance Data'!$O$8:$DY$56,0,MATCH(CONCATENATE($J1715,M$6),'Model Performance Data'!$O$6:$DY$6,0)),'Model Performance Data'!$B$8:$B$56,$C1715,'Model Performance Data'!$C$8:$C$56,$D1715))</f>
        <v>0</v>
      </c>
      <c r="N1715" s="254">
        <f>IF(ISNA(SUMIFS(INDEX('Model Performance Data'!$O$8:$DY$56,0,MATCH(CONCATENATE($J1715,N$6),'Model Performance Data'!$O$6:$DY$6,0)),'Model Performance Data'!$B$8:$B$56,$C1715,'Model Performance Data'!$C$8:$C$56,$D1715)),"-",SUMIFS(INDEX('Model Performance Data'!$O$8:$DY$56,0,MATCH(CONCATENATE($J1715,N$6),'Model Performance Data'!$O$6:$DY$6,0)),'Model Performance Data'!$B$8:$B$56,$C1715,'Model Performance Data'!$C$8:$C$56,$D1715))</f>
        <v>0</v>
      </c>
      <c r="O1715" s="255">
        <f>IF(ISNA(SUMIFS(INDEX('Model Performance Data'!$O$8:$DY$56,0,MATCH(CONCATENATE($J1715,O$6),'Model Performance Data'!$O$6:$DY$6,0)),'Model Performance Data'!$B$8:$B$56,$C1715,'Model Performance Data'!$C$8:$C$56,$D1715)),"-",SUMIFS(INDEX('Model Performance Data'!$O$8:$DY$56,0,MATCH(CONCATENATE($J1715,O$6),'Model Performance Data'!$O$6:$DY$6,0)),'Model Performance Data'!$B$8:$B$56,$C1715,'Model Performance Data'!$C$8:$C$56,$D1715))</f>
        <v>0</v>
      </c>
    </row>
    <row r="1716" spans="2:15" x14ac:dyDescent="0.35">
      <c r="B1716" s="37" t="s">
        <v>80</v>
      </c>
      <c r="C1716" s="38" t="str">
        <f>IF(ISBLANK('Model Performance Data'!$B$76),"-",'Model Performance Data'!$B$76)</f>
        <v>-</v>
      </c>
      <c r="D1716" s="38" t="str">
        <f>IF(ISBLANK('Model Performance Data'!$C$76),"-",'Model Performance Data'!$C$76)</f>
        <v>-</v>
      </c>
      <c r="E1716" s="38" t="str">
        <f>IF(ISBLANK('Model Performance Data'!$D$76),"-",'Model Performance Data'!$D$76)</f>
        <v>-</v>
      </c>
      <c r="F1716" s="38" t="str">
        <f>IF(ISBLANK('Model Performance Data'!$E$76),"-",'Model Performance Data'!$E$76)</f>
        <v>-</v>
      </c>
      <c r="G1716" s="38" t="str">
        <f>IF(ISBLANK('Model Performance Data'!$F$76),"-",'Model Performance Data'!$F$76)</f>
        <v>-</v>
      </c>
      <c r="H1716" s="253">
        <v>2</v>
      </c>
      <c r="I1716" s="253">
        <v>3</v>
      </c>
      <c r="J1716" s="37" t="str">
        <f t="shared" si="74"/>
        <v>23</v>
      </c>
      <c r="K1716" s="38" t="str">
        <f>IF(ISBLANK('Model Performance Data'!$L$76),"-",'Model Performance Data'!$L$76)</f>
        <v>-</v>
      </c>
      <c r="L1716" s="38" t="str">
        <f>IF(ISBLANK('Model Performance Data'!$K$76),"-",'Model Performance Data'!$K$76)</f>
        <v>-</v>
      </c>
      <c r="M1716" s="254">
        <f>IF(ISNA(SUMIFS(INDEX('Model Performance Data'!$O$8:$DY$56,0,MATCH(CONCATENATE($J1716,M$6),'Model Performance Data'!$O$6:$DY$6,0)),'Model Performance Data'!$B$8:$B$56,$C1716,'Model Performance Data'!$C$8:$C$56,$D1716)),"-",SUMIFS(INDEX('Model Performance Data'!$O$8:$DY$56,0,MATCH(CONCATENATE($J1716,M$6),'Model Performance Data'!$O$6:$DY$6,0)),'Model Performance Data'!$B$8:$B$56,$C1716,'Model Performance Data'!$C$8:$C$56,$D1716))</f>
        <v>0</v>
      </c>
      <c r="N1716" s="254">
        <f>IF(ISNA(SUMIFS(INDEX('Model Performance Data'!$O$8:$DY$56,0,MATCH(CONCATENATE($J1716,N$6),'Model Performance Data'!$O$6:$DY$6,0)),'Model Performance Data'!$B$8:$B$56,$C1716,'Model Performance Data'!$C$8:$C$56,$D1716)),"-",SUMIFS(INDEX('Model Performance Data'!$O$8:$DY$56,0,MATCH(CONCATENATE($J1716,N$6),'Model Performance Data'!$O$6:$DY$6,0)),'Model Performance Data'!$B$8:$B$56,$C1716,'Model Performance Data'!$C$8:$C$56,$D1716))</f>
        <v>0</v>
      </c>
      <c r="O1716" s="255">
        <f>IF(ISNA(SUMIFS(INDEX('Model Performance Data'!$O$8:$DY$56,0,MATCH(CONCATENATE($J1716,O$6),'Model Performance Data'!$O$6:$DY$6,0)),'Model Performance Data'!$B$8:$B$56,$C1716,'Model Performance Data'!$C$8:$C$56,$D1716)),"-",SUMIFS(INDEX('Model Performance Data'!$O$8:$DY$56,0,MATCH(CONCATENATE($J1716,O$6),'Model Performance Data'!$O$6:$DY$6,0)),'Model Performance Data'!$B$8:$B$56,$C1716,'Model Performance Data'!$C$8:$C$56,$D1716))</f>
        <v>0</v>
      </c>
    </row>
    <row r="1717" spans="2:15" x14ac:dyDescent="0.35">
      <c r="B1717" s="37" t="s">
        <v>80</v>
      </c>
      <c r="C1717" s="38" t="str">
        <f>IF(ISBLANK('Model Performance Data'!$B$76),"-",'Model Performance Data'!$B$76)</f>
        <v>-</v>
      </c>
      <c r="D1717" s="38" t="str">
        <f>IF(ISBLANK('Model Performance Data'!$C$76),"-",'Model Performance Data'!$C$76)</f>
        <v>-</v>
      </c>
      <c r="E1717" s="38" t="str">
        <f>IF(ISBLANK('Model Performance Data'!$D$76),"-",'Model Performance Data'!$D$76)</f>
        <v>-</v>
      </c>
      <c r="F1717" s="38" t="str">
        <f>IF(ISBLANK('Model Performance Data'!$E$76),"-",'Model Performance Data'!$E$76)</f>
        <v>-</v>
      </c>
      <c r="G1717" s="38" t="str">
        <f>IF(ISBLANK('Model Performance Data'!$F$76),"-",'Model Performance Data'!$F$76)</f>
        <v>-</v>
      </c>
      <c r="H1717" s="253">
        <v>2</v>
      </c>
      <c r="I1717" s="253">
        <v>4</v>
      </c>
      <c r="J1717" s="37" t="str">
        <f t="shared" si="74"/>
        <v>24</v>
      </c>
      <c r="K1717" s="38" t="str">
        <f>IF(ISBLANK('Model Performance Data'!$L$76),"-",'Model Performance Data'!$L$76)</f>
        <v>-</v>
      </c>
      <c r="L1717" s="38" t="str">
        <f>IF(ISBLANK('Model Performance Data'!$K$76),"-",'Model Performance Data'!$K$76)</f>
        <v>-</v>
      </c>
      <c r="M1717" s="254">
        <f>IF(ISNA(SUMIFS(INDEX('Model Performance Data'!$O$8:$DY$56,0,MATCH(CONCATENATE($J1717,M$6),'Model Performance Data'!$O$6:$DY$6,0)),'Model Performance Data'!$B$8:$B$56,$C1717,'Model Performance Data'!$C$8:$C$56,$D1717)),"-",SUMIFS(INDEX('Model Performance Data'!$O$8:$DY$56,0,MATCH(CONCATENATE($J1717,M$6),'Model Performance Data'!$O$6:$DY$6,0)),'Model Performance Data'!$B$8:$B$56,$C1717,'Model Performance Data'!$C$8:$C$56,$D1717))</f>
        <v>0</v>
      </c>
      <c r="N1717" s="254">
        <f>IF(ISNA(SUMIFS(INDEX('Model Performance Data'!$O$8:$DY$56,0,MATCH(CONCATENATE($J1717,N$6),'Model Performance Data'!$O$6:$DY$6,0)),'Model Performance Data'!$B$8:$B$56,$C1717,'Model Performance Data'!$C$8:$C$56,$D1717)),"-",SUMIFS(INDEX('Model Performance Data'!$O$8:$DY$56,0,MATCH(CONCATENATE($J1717,N$6),'Model Performance Data'!$O$6:$DY$6,0)),'Model Performance Data'!$B$8:$B$56,$C1717,'Model Performance Data'!$C$8:$C$56,$D1717))</f>
        <v>0</v>
      </c>
      <c r="O1717" s="255">
        <f>IF(ISNA(SUMIFS(INDEX('Model Performance Data'!$O$8:$DY$56,0,MATCH(CONCATENATE($J1717,O$6),'Model Performance Data'!$O$6:$DY$6,0)),'Model Performance Data'!$B$8:$B$56,$C1717,'Model Performance Data'!$C$8:$C$56,$D1717)),"-",SUMIFS(INDEX('Model Performance Data'!$O$8:$DY$56,0,MATCH(CONCATENATE($J1717,O$6),'Model Performance Data'!$O$6:$DY$6,0)),'Model Performance Data'!$B$8:$B$56,$C1717,'Model Performance Data'!$C$8:$C$56,$D1717))</f>
        <v>0</v>
      </c>
    </row>
    <row r="1718" spans="2:15" x14ac:dyDescent="0.35">
      <c r="B1718" s="37" t="s">
        <v>80</v>
      </c>
      <c r="C1718" s="38" t="str">
        <f>IF(ISBLANK('Model Performance Data'!$B$76),"-",'Model Performance Data'!$B$76)</f>
        <v>-</v>
      </c>
      <c r="D1718" s="38" t="str">
        <f>IF(ISBLANK('Model Performance Data'!$C$76),"-",'Model Performance Data'!$C$76)</f>
        <v>-</v>
      </c>
      <c r="E1718" s="38" t="str">
        <f>IF(ISBLANK('Model Performance Data'!$D$76),"-",'Model Performance Data'!$D$76)</f>
        <v>-</v>
      </c>
      <c r="F1718" s="38" t="str">
        <f>IF(ISBLANK('Model Performance Data'!$E$76),"-",'Model Performance Data'!$E$76)</f>
        <v>-</v>
      </c>
      <c r="G1718" s="38" t="str">
        <f>IF(ISBLANK('Model Performance Data'!$F$76),"-",'Model Performance Data'!$F$76)</f>
        <v>-</v>
      </c>
      <c r="H1718" s="253">
        <v>2</v>
      </c>
      <c r="I1718" s="253">
        <v>5</v>
      </c>
      <c r="J1718" s="37" t="str">
        <f t="shared" si="74"/>
        <v>25</v>
      </c>
      <c r="K1718" s="38" t="str">
        <f>IF(ISBLANK('Model Performance Data'!$L$76),"-",'Model Performance Data'!$L$76)</f>
        <v>-</v>
      </c>
      <c r="L1718" s="38" t="str">
        <f>IF(ISBLANK('Model Performance Data'!$K$76),"-",'Model Performance Data'!$K$76)</f>
        <v>-</v>
      </c>
      <c r="M1718" s="254">
        <f>IF(ISNA(SUMIFS(INDEX('Model Performance Data'!$O$8:$DY$56,0,MATCH(CONCATENATE($J1718,M$6),'Model Performance Data'!$O$6:$DY$6,0)),'Model Performance Data'!$B$8:$B$56,$C1718,'Model Performance Data'!$C$8:$C$56,$D1718)),"-",SUMIFS(INDEX('Model Performance Data'!$O$8:$DY$56,0,MATCH(CONCATENATE($J1718,M$6),'Model Performance Data'!$O$6:$DY$6,0)),'Model Performance Data'!$B$8:$B$56,$C1718,'Model Performance Data'!$C$8:$C$56,$D1718))</f>
        <v>0</v>
      </c>
      <c r="N1718" s="254">
        <f>IF(ISNA(SUMIFS(INDEX('Model Performance Data'!$O$8:$DY$56,0,MATCH(CONCATENATE($J1718,N$6),'Model Performance Data'!$O$6:$DY$6,0)),'Model Performance Data'!$B$8:$B$56,$C1718,'Model Performance Data'!$C$8:$C$56,$D1718)),"-",SUMIFS(INDEX('Model Performance Data'!$O$8:$DY$56,0,MATCH(CONCATENATE($J1718,N$6),'Model Performance Data'!$O$6:$DY$6,0)),'Model Performance Data'!$B$8:$B$56,$C1718,'Model Performance Data'!$C$8:$C$56,$D1718))</f>
        <v>0</v>
      </c>
      <c r="O1718" s="255">
        <f>IF(ISNA(SUMIFS(INDEX('Model Performance Data'!$O$8:$DY$56,0,MATCH(CONCATENATE($J1718,O$6),'Model Performance Data'!$O$6:$DY$6,0)),'Model Performance Data'!$B$8:$B$56,$C1718,'Model Performance Data'!$C$8:$C$56,$D1718)),"-",SUMIFS(INDEX('Model Performance Data'!$O$8:$DY$56,0,MATCH(CONCATENATE($J1718,O$6),'Model Performance Data'!$O$6:$DY$6,0)),'Model Performance Data'!$B$8:$B$56,$C1718,'Model Performance Data'!$C$8:$C$56,$D1718))</f>
        <v>0</v>
      </c>
    </row>
    <row r="1719" spans="2:15" x14ac:dyDescent="0.35">
      <c r="B1719" s="37" t="s">
        <v>80</v>
      </c>
      <c r="C1719" s="38" t="str">
        <f>IF(ISBLANK('Model Performance Data'!$B$76),"-",'Model Performance Data'!$B$76)</f>
        <v>-</v>
      </c>
      <c r="D1719" s="38" t="str">
        <f>IF(ISBLANK('Model Performance Data'!$C$76),"-",'Model Performance Data'!$C$76)</f>
        <v>-</v>
      </c>
      <c r="E1719" s="38" t="str">
        <f>IF(ISBLANK('Model Performance Data'!$D$76),"-",'Model Performance Data'!$D$76)</f>
        <v>-</v>
      </c>
      <c r="F1719" s="38" t="str">
        <f>IF(ISBLANK('Model Performance Data'!$E$76),"-",'Model Performance Data'!$E$76)</f>
        <v>-</v>
      </c>
      <c r="G1719" s="38" t="str">
        <f>IF(ISBLANK('Model Performance Data'!$F$76),"-",'Model Performance Data'!$F$76)</f>
        <v>-</v>
      </c>
      <c r="H1719" s="253">
        <v>2</v>
      </c>
      <c r="I1719" s="253" t="s">
        <v>65</v>
      </c>
      <c r="J1719" s="37" t="str">
        <f t="shared" si="74"/>
        <v>2Goal</v>
      </c>
      <c r="K1719" s="38" t="str">
        <f>IF(ISBLANK('Model Performance Data'!$L$76),"-",'Model Performance Data'!$L$76)</f>
        <v>-</v>
      </c>
      <c r="L1719" s="38" t="str">
        <f>IF(ISBLANK('Model Performance Data'!$K$76),"-",'Model Performance Data'!$K$76)</f>
        <v>-</v>
      </c>
      <c r="M1719" s="254" t="str">
        <f>IF(ISNA(SUMIFS(INDEX('Model Performance Data'!$O$8:$DY$56,0,MATCH(CONCATENATE($J1719,M$6),'Model Performance Data'!$O$6:$DY$6,0)),'Model Performance Data'!$B$8:$B$56,$C1719,'Model Performance Data'!$C$8:$C$56,$D1719)),"-",SUMIFS(INDEX('Model Performance Data'!$O$8:$DY$56,0,MATCH(CONCATENATE($J1719,M$6),'Model Performance Data'!$O$6:$DY$6,0)),'Model Performance Data'!$B$8:$B$56,$C1719,'Model Performance Data'!$C$8:$C$56,$D1719))</f>
        <v>-</v>
      </c>
      <c r="N1719" s="254" t="str">
        <f>IF(ISNA(SUMIFS(INDEX('Model Performance Data'!$O$8:$DY$56,0,MATCH(CONCATENATE($J1719,N$6),'Model Performance Data'!$O$6:$DY$6,0)),'Model Performance Data'!$B$8:$B$56,$C1719,'Model Performance Data'!$C$8:$C$56,$D1719)),"-",SUMIFS(INDEX('Model Performance Data'!$O$8:$DY$56,0,MATCH(CONCATENATE($J1719,N$6),'Model Performance Data'!$O$6:$DY$6,0)),'Model Performance Data'!$B$8:$B$56,$C1719,'Model Performance Data'!$C$8:$C$56,$D1719))</f>
        <v>-</v>
      </c>
      <c r="O1719" s="255">
        <f>IF(ISNA(SUMIFS(INDEX('Model Performance Data'!$O$8:$DY$56,0,MATCH(CONCATENATE($J1719,O$6),'Model Performance Data'!$O$6:$DY$6,0)),'Model Performance Data'!$B$8:$B$56,$C1719,'Model Performance Data'!$C$8:$C$56,$D1719)),"-",SUMIFS(INDEX('Model Performance Data'!$O$8:$DY$56,0,MATCH(CONCATENATE($J1719,O$6),'Model Performance Data'!$O$6:$DY$6,0)),'Model Performance Data'!$B$8:$B$56,$C1719,'Model Performance Data'!$C$8:$C$56,$D1719))</f>
        <v>0</v>
      </c>
    </row>
    <row r="1720" spans="2:15" x14ac:dyDescent="0.35">
      <c r="B1720" s="37" t="s">
        <v>80</v>
      </c>
      <c r="C1720" s="38" t="str">
        <f>IF(ISBLANK('Model Performance Data'!$B$76),"-",'Model Performance Data'!$B$76)</f>
        <v>-</v>
      </c>
      <c r="D1720" s="38" t="str">
        <f>IF(ISBLANK('Model Performance Data'!$C$76),"-",'Model Performance Data'!$C$76)</f>
        <v>-</v>
      </c>
      <c r="E1720" s="38" t="str">
        <f>IF(ISBLANK('Model Performance Data'!$D$76),"-",'Model Performance Data'!$D$76)</f>
        <v>-</v>
      </c>
      <c r="F1720" s="38" t="str">
        <f>IF(ISBLANK('Model Performance Data'!$E$76),"-",'Model Performance Data'!$E$76)</f>
        <v>-</v>
      </c>
      <c r="G1720" s="38" t="str">
        <f>IF(ISBLANK('Model Performance Data'!$F$76),"-",'Model Performance Data'!$F$76)</f>
        <v>-</v>
      </c>
      <c r="H1720" s="253">
        <v>3</v>
      </c>
      <c r="I1720" s="253">
        <v>1</v>
      </c>
      <c r="J1720" s="37" t="str">
        <f t="shared" si="74"/>
        <v>31</v>
      </c>
      <c r="K1720" s="38" t="str">
        <f>IF(ISBLANK('Model Performance Data'!$L$76),"-",'Model Performance Data'!$L$76)</f>
        <v>-</v>
      </c>
      <c r="L1720" s="38" t="str">
        <f>IF(ISBLANK('Model Performance Data'!$K$76),"-",'Model Performance Data'!$K$76)</f>
        <v>-</v>
      </c>
      <c r="M1720" s="254">
        <f>IF(ISNA(SUMIFS(INDEX('Model Performance Data'!$O$8:$DY$56,0,MATCH(CONCATENATE($J1720,M$6),'Model Performance Data'!$O$6:$DY$6,0)),'Model Performance Data'!$B$8:$B$56,$C1720,'Model Performance Data'!$C$8:$C$56,$D1720)),"-",SUMIFS(INDEX('Model Performance Data'!$O$8:$DY$56,0,MATCH(CONCATENATE($J1720,M$6),'Model Performance Data'!$O$6:$DY$6,0)),'Model Performance Data'!$B$8:$B$56,$C1720,'Model Performance Data'!$C$8:$C$56,$D1720))</f>
        <v>0</v>
      </c>
      <c r="N1720" s="254">
        <f>IF(ISNA(SUMIFS(INDEX('Model Performance Data'!$O$8:$DY$56,0,MATCH(CONCATENATE($J1720,N$6),'Model Performance Data'!$O$6:$DY$6,0)),'Model Performance Data'!$B$8:$B$56,$C1720,'Model Performance Data'!$C$8:$C$56,$D1720)),"-",SUMIFS(INDEX('Model Performance Data'!$O$8:$DY$56,0,MATCH(CONCATENATE($J1720,N$6),'Model Performance Data'!$O$6:$DY$6,0)),'Model Performance Data'!$B$8:$B$56,$C1720,'Model Performance Data'!$C$8:$C$56,$D1720))</f>
        <v>0</v>
      </c>
      <c r="O1720" s="255">
        <f>IF(ISNA(SUMIFS(INDEX('Model Performance Data'!$O$8:$DY$56,0,MATCH(CONCATENATE($J1720,O$6),'Model Performance Data'!$O$6:$DY$6,0)),'Model Performance Data'!$B$8:$B$56,$C1720,'Model Performance Data'!$C$8:$C$56,$D1720)),"-",SUMIFS(INDEX('Model Performance Data'!$O$8:$DY$56,0,MATCH(CONCATENATE($J1720,O$6),'Model Performance Data'!$O$6:$DY$6,0)),'Model Performance Data'!$B$8:$B$56,$C1720,'Model Performance Data'!$C$8:$C$56,$D1720))</f>
        <v>0</v>
      </c>
    </row>
    <row r="1721" spans="2:15" x14ac:dyDescent="0.35">
      <c r="B1721" s="37" t="s">
        <v>80</v>
      </c>
      <c r="C1721" s="38" t="str">
        <f>IF(ISBLANK('Model Performance Data'!$B$76),"-",'Model Performance Data'!$B$76)</f>
        <v>-</v>
      </c>
      <c r="D1721" s="38" t="str">
        <f>IF(ISBLANK('Model Performance Data'!$C$76),"-",'Model Performance Data'!$C$76)</f>
        <v>-</v>
      </c>
      <c r="E1721" s="38" t="str">
        <f>IF(ISBLANK('Model Performance Data'!$D$76),"-",'Model Performance Data'!$D$76)</f>
        <v>-</v>
      </c>
      <c r="F1721" s="38" t="str">
        <f>IF(ISBLANK('Model Performance Data'!$E$76),"-",'Model Performance Data'!$E$76)</f>
        <v>-</v>
      </c>
      <c r="G1721" s="38" t="str">
        <f>IF(ISBLANK('Model Performance Data'!$F$76),"-",'Model Performance Data'!$F$76)</f>
        <v>-</v>
      </c>
      <c r="H1721" s="253">
        <v>3</v>
      </c>
      <c r="I1721" s="253">
        <v>2</v>
      </c>
      <c r="J1721" s="37" t="str">
        <f t="shared" si="74"/>
        <v>32</v>
      </c>
      <c r="K1721" s="38" t="str">
        <f>IF(ISBLANK('Model Performance Data'!$L$76),"-",'Model Performance Data'!$L$76)</f>
        <v>-</v>
      </c>
      <c r="L1721" s="38" t="str">
        <f>IF(ISBLANK('Model Performance Data'!$K$76),"-",'Model Performance Data'!$K$76)</f>
        <v>-</v>
      </c>
      <c r="M1721" s="254">
        <f>IF(ISNA(SUMIFS(INDEX('Model Performance Data'!$O$8:$DY$56,0,MATCH(CONCATENATE($J1721,M$6),'Model Performance Data'!$O$6:$DY$6,0)),'Model Performance Data'!$B$8:$B$56,$C1721,'Model Performance Data'!$C$8:$C$56,$D1721)),"-",SUMIFS(INDEX('Model Performance Data'!$O$8:$DY$56,0,MATCH(CONCATENATE($J1721,M$6),'Model Performance Data'!$O$6:$DY$6,0)),'Model Performance Data'!$B$8:$B$56,$C1721,'Model Performance Data'!$C$8:$C$56,$D1721))</f>
        <v>0</v>
      </c>
      <c r="N1721" s="254">
        <f>IF(ISNA(SUMIFS(INDEX('Model Performance Data'!$O$8:$DY$56,0,MATCH(CONCATENATE($J1721,N$6),'Model Performance Data'!$O$6:$DY$6,0)),'Model Performance Data'!$B$8:$B$56,$C1721,'Model Performance Data'!$C$8:$C$56,$D1721)),"-",SUMIFS(INDEX('Model Performance Data'!$O$8:$DY$56,0,MATCH(CONCATENATE($J1721,N$6),'Model Performance Data'!$O$6:$DY$6,0)),'Model Performance Data'!$B$8:$B$56,$C1721,'Model Performance Data'!$C$8:$C$56,$D1721))</f>
        <v>0</v>
      </c>
      <c r="O1721" s="255">
        <f>IF(ISNA(SUMIFS(INDEX('Model Performance Data'!$O$8:$DY$56,0,MATCH(CONCATENATE($J1721,O$6),'Model Performance Data'!$O$6:$DY$6,0)),'Model Performance Data'!$B$8:$B$56,$C1721,'Model Performance Data'!$C$8:$C$56,$D1721)),"-",SUMIFS(INDEX('Model Performance Data'!$O$8:$DY$56,0,MATCH(CONCATENATE($J1721,O$6),'Model Performance Data'!$O$6:$DY$6,0)),'Model Performance Data'!$B$8:$B$56,$C1721,'Model Performance Data'!$C$8:$C$56,$D1721))</f>
        <v>0</v>
      </c>
    </row>
    <row r="1722" spans="2:15" x14ac:dyDescent="0.35">
      <c r="B1722" s="37" t="s">
        <v>80</v>
      </c>
      <c r="C1722" s="38" t="str">
        <f>IF(ISBLANK('Model Performance Data'!$B$76),"-",'Model Performance Data'!$B$76)</f>
        <v>-</v>
      </c>
      <c r="D1722" s="38" t="str">
        <f>IF(ISBLANK('Model Performance Data'!$C$76),"-",'Model Performance Data'!$C$76)</f>
        <v>-</v>
      </c>
      <c r="E1722" s="38" t="str">
        <f>IF(ISBLANK('Model Performance Data'!$D$76),"-",'Model Performance Data'!$D$76)</f>
        <v>-</v>
      </c>
      <c r="F1722" s="38" t="str">
        <f>IF(ISBLANK('Model Performance Data'!$E$76),"-",'Model Performance Data'!$E$76)</f>
        <v>-</v>
      </c>
      <c r="G1722" s="38" t="str">
        <f>IF(ISBLANK('Model Performance Data'!$F$76),"-",'Model Performance Data'!$F$76)</f>
        <v>-</v>
      </c>
      <c r="H1722" s="253">
        <v>3</v>
      </c>
      <c r="I1722" s="253">
        <v>3</v>
      </c>
      <c r="J1722" s="37" t="str">
        <f t="shared" si="74"/>
        <v>33</v>
      </c>
      <c r="K1722" s="38" t="str">
        <f>IF(ISBLANK('Model Performance Data'!$L$76),"-",'Model Performance Data'!$L$76)</f>
        <v>-</v>
      </c>
      <c r="L1722" s="38" t="str">
        <f>IF(ISBLANK('Model Performance Data'!$K$76),"-",'Model Performance Data'!$K$76)</f>
        <v>-</v>
      </c>
      <c r="M1722" s="254">
        <f>IF(ISNA(SUMIFS(INDEX('Model Performance Data'!$O$8:$DY$56,0,MATCH(CONCATENATE($J1722,M$6),'Model Performance Data'!$O$6:$DY$6,0)),'Model Performance Data'!$B$8:$B$56,$C1722,'Model Performance Data'!$C$8:$C$56,$D1722)),"-",SUMIFS(INDEX('Model Performance Data'!$O$8:$DY$56,0,MATCH(CONCATENATE($J1722,M$6),'Model Performance Data'!$O$6:$DY$6,0)),'Model Performance Data'!$B$8:$B$56,$C1722,'Model Performance Data'!$C$8:$C$56,$D1722))</f>
        <v>0</v>
      </c>
      <c r="N1722" s="254">
        <f>IF(ISNA(SUMIFS(INDEX('Model Performance Data'!$O$8:$DY$56,0,MATCH(CONCATENATE($J1722,N$6),'Model Performance Data'!$O$6:$DY$6,0)),'Model Performance Data'!$B$8:$B$56,$C1722,'Model Performance Data'!$C$8:$C$56,$D1722)),"-",SUMIFS(INDEX('Model Performance Data'!$O$8:$DY$56,0,MATCH(CONCATENATE($J1722,N$6),'Model Performance Data'!$O$6:$DY$6,0)),'Model Performance Data'!$B$8:$B$56,$C1722,'Model Performance Data'!$C$8:$C$56,$D1722))</f>
        <v>0</v>
      </c>
      <c r="O1722" s="255">
        <f>IF(ISNA(SUMIFS(INDEX('Model Performance Data'!$O$8:$DY$56,0,MATCH(CONCATENATE($J1722,O$6),'Model Performance Data'!$O$6:$DY$6,0)),'Model Performance Data'!$B$8:$B$56,$C1722,'Model Performance Data'!$C$8:$C$56,$D1722)),"-",SUMIFS(INDEX('Model Performance Data'!$O$8:$DY$56,0,MATCH(CONCATENATE($J1722,O$6),'Model Performance Data'!$O$6:$DY$6,0)),'Model Performance Data'!$B$8:$B$56,$C1722,'Model Performance Data'!$C$8:$C$56,$D1722))</f>
        <v>0</v>
      </c>
    </row>
    <row r="1723" spans="2:15" x14ac:dyDescent="0.35">
      <c r="B1723" s="37" t="s">
        <v>80</v>
      </c>
      <c r="C1723" s="38" t="str">
        <f>IF(ISBLANK('Model Performance Data'!$B$76),"-",'Model Performance Data'!$B$76)</f>
        <v>-</v>
      </c>
      <c r="D1723" s="38" t="str">
        <f>IF(ISBLANK('Model Performance Data'!$C$76),"-",'Model Performance Data'!$C$76)</f>
        <v>-</v>
      </c>
      <c r="E1723" s="38" t="str">
        <f>IF(ISBLANK('Model Performance Data'!$D$76),"-",'Model Performance Data'!$D$76)</f>
        <v>-</v>
      </c>
      <c r="F1723" s="38" t="str">
        <f>IF(ISBLANK('Model Performance Data'!$E$76),"-",'Model Performance Data'!$E$76)</f>
        <v>-</v>
      </c>
      <c r="G1723" s="38" t="str">
        <f>IF(ISBLANK('Model Performance Data'!$F$76),"-",'Model Performance Data'!$F$76)</f>
        <v>-</v>
      </c>
      <c r="H1723" s="253">
        <v>3</v>
      </c>
      <c r="I1723" s="253">
        <v>4</v>
      </c>
      <c r="J1723" s="37" t="str">
        <f t="shared" si="74"/>
        <v>34</v>
      </c>
      <c r="K1723" s="38" t="str">
        <f>IF(ISBLANK('Model Performance Data'!$L$76),"-",'Model Performance Data'!$L$76)</f>
        <v>-</v>
      </c>
      <c r="L1723" s="38" t="str">
        <f>IF(ISBLANK('Model Performance Data'!$K$76),"-",'Model Performance Data'!$K$76)</f>
        <v>-</v>
      </c>
      <c r="M1723" s="254">
        <f>IF(ISNA(SUMIFS(INDEX('Model Performance Data'!$O$8:$DY$56,0,MATCH(CONCATENATE($J1723,M$6),'Model Performance Data'!$O$6:$DY$6,0)),'Model Performance Data'!$B$8:$B$56,$C1723,'Model Performance Data'!$C$8:$C$56,$D1723)),"-",SUMIFS(INDEX('Model Performance Data'!$O$8:$DY$56,0,MATCH(CONCATENATE($J1723,M$6),'Model Performance Data'!$O$6:$DY$6,0)),'Model Performance Data'!$B$8:$B$56,$C1723,'Model Performance Data'!$C$8:$C$56,$D1723))</f>
        <v>0</v>
      </c>
      <c r="N1723" s="254">
        <f>IF(ISNA(SUMIFS(INDEX('Model Performance Data'!$O$8:$DY$56,0,MATCH(CONCATENATE($J1723,N$6),'Model Performance Data'!$O$6:$DY$6,0)),'Model Performance Data'!$B$8:$B$56,$C1723,'Model Performance Data'!$C$8:$C$56,$D1723)),"-",SUMIFS(INDEX('Model Performance Data'!$O$8:$DY$56,0,MATCH(CONCATENATE($J1723,N$6),'Model Performance Data'!$O$6:$DY$6,0)),'Model Performance Data'!$B$8:$B$56,$C1723,'Model Performance Data'!$C$8:$C$56,$D1723))</f>
        <v>0</v>
      </c>
      <c r="O1723" s="255">
        <f>IF(ISNA(SUMIFS(INDEX('Model Performance Data'!$O$8:$DY$56,0,MATCH(CONCATENATE($J1723,O$6),'Model Performance Data'!$O$6:$DY$6,0)),'Model Performance Data'!$B$8:$B$56,$C1723,'Model Performance Data'!$C$8:$C$56,$D1723)),"-",SUMIFS(INDEX('Model Performance Data'!$O$8:$DY$56,0,MATCH(CONCATENATE($J1723,O$6),'Model Performance Data'!$O$6:$DY$6,0)),'Model Performance Data'!$B$8:$B$56,$C1723,'Model Performance Data'!$C$8:$C$56,$D1723))</f>
        <v>0</v>
      </c>
    </row>
    <row r="1724" spans="2:15" x14ac:dyDescent="0.35">
      <c r="B1724" s="37" t="s">
        <v>80</v>
      </c>
      <c r="C1724" s="38" t="str">
        <f>IF(ISBLANK('Model Performance Data'!$B$76),"-",'Model Performance Data'!$B$76)</f>
        <v>-</v>
      </c>
      <c r="D1724" s="38" t="str">
        <f>IF(ISBLANK('Model Performance Data'!$C$76),"-",'Model Performance Data'!$C$76)</f>
        <v>-</v>
      </c>
      <c r="E1724" s="38" t="str">
        <f>IF(ISBLANK('Model Performance Data'!$D$76),"-",'Model Performance Data'!$D$76)</f>
        <v>-</v>
      </c>
      <c r="F1724" s="38" t="str">
        <f>IF(ISBLANK('Model Performance Data'!$E$76),"-",'Model Performance Data'!$E$76)</f>
        <v>-</v>
      </c>
      <c r="G1724" s="38" t="str">
        <f>IF(ISBLANK('Model Performance Data'!$F$76),"-",'Model Performance Data'!$F$76)</f>
        <v>-</v>
      </c>
      <c r="H1724" s="253">
        <v>3</v>
      </c>
      <c r="I1724" s="253">
        <v>5</v>
      </c>
      <c r="J1724" s="37" t="str">
        <f t="shared" si="74"/>
        <v>35</v>
      </c>
      <c r="K1724" s="38" t="str">
        <f>IF(ISBLANK('Model Performance Data'!$L$76),"-",'Model Performance Data'!$L$76)</f>
        <v>-</v>
      </c>
      <c r="L1724" s="38" t="str">
        <f>IF(ISBLANK('Model Performance Data'!$K$76),"-",'Model Performance Data'!$K$76)</f>
        <v>-</v>
      </c>
      <c r="M1724" s="254">
        <f>IF(ISNA(SUMIFS(INDEX('Model Performance Data'!$O$8:$DY$56,0,MATCH(CONCATENATE($J1724,M$6),'Model Performance Data'!$O$6:$DY$6,0)),'Model Performance Data'!$B$8:$B$56,$C1724,'Model Performance Data'!$C$8:$C$56,$D1724)),"-",SUMIFS(INDEX('Model Performance Data'!$O$8:$DY$56,0,MATCH(CONCATENATE($J1724,M$6),'Model Performance Data'!$O$6:$DY$6,0)),'Model Performance Data'!$B$8:$B$56,$C1724,'Model Performance Data'!$C$8:$C$56,$D1724))</f>
        <v>0</v>
      </c>
      <c r="N1724" s="254">
        <f>IF(ISNA(SUMIFS(INDEX('Model Performance Data'!$O$8:$DY$56,0,MATCH(CONCATENATE($J1724,N$6),'Model Performance Data'!$O$6:$DY$6,0)),'Model Performance Data'!$B$8:$B$56,$C1724,'Model Performance Data'!$C$8:$C$56,$D1724)),"-",SUMIFS(INDEX('Model Performance Data'!$O$8:$DY$56,0,MATCH(CONCATENATE($J1724,N$6),'Model Performance Data'!$O$6:$DY$6,0)),'Model Performance Data'!$B$8:$B$56,$C1724,'Model Performance Data'!$C$8:$C$56,$D1724))</f>
        <v>0</v>
      </c>
      <c r="O1724" s="255">
        <f>IF(ISNA(SUMIFS(INDEX('Model Performance Data'!$O$8:$DY$56,0,MATCH(CONCATENATE($J1724,O$6),'Model Performance Data'!$O$6:$DY$6,0)),'Model Performance Data'!$B$8:$B$56,$C1724,'Model Performance Data'!$C$8:$C$56,$D1724)),"-",SUMIFS(INDEX('Model Performance Data'!$O$8:$DY$56,0,MATCH(CONCATENATE($J1724,O$6),'Model Performance Data'!$O$6:$DY$6,0)),'Model Performance Data'!$B$8:$B$56,$C1724,'Model Performance Data'!$C$8:$C$56,$D1724))</f>
        <v>0</v>
      </c>
    </row>
    <row r="1725" spans="2:15" x14ac:dyDescent="0.35">
      <c r="B1725" s="37" t="s">
        <v>80</v>
      </c>
      <c r="C1725" s="38" t="str">
        <f>IF(ISBLANK('Model Performance Data'!$B$76),"-",'Model Performance Data'!$B$76)</f>
        <v>-</v>
      </c>
      <c r="D1725" s="38" t="str">
        <f>IF(ISBLANK('Model Performance Data'!$C$76),"-",'Model Performance Data'!$C$76)</f>
        <v>-</v>
      </c>
      <c r="E1725" s="38" t="str">
        <f>IF(ISBLANK('Model Performance Data'!$D$76),"-",'Model Performance Data'!$D$76)</f>
        <v>-</v>
      </c>
      <c r="F1725" s="38" t="str">
        <f>IF(ISBLANK('Model Performance Data'!$E$76),"-",'Model Performance Data'!$E$76)</f>
        <v>-</v>
      </c>
      <c r="G1725" s="38" t="str">
        <f>IF(ISBLANK('Model Performance Data'!$F$76),"-",'Model Performance Data'!$F$76)</f>
        <v>-</v>
      </c>
      <c r="H1725" s="253">
        <v>3</v>
      </c>
      <c r="I1725" s="253" t="s">
        <v>65</v>
      </c>
      <c r="J1725" s="37" t="str">
        <f t="shared" si="74"/>
        <v>3Goal</v>
      </c>
      <c r="K1725" s="38" t="str">
        <f>IF(ISBLANK('Model Performance Data'!$L$76),"-",'Model Performance Data'!$L$76)</f>
        <v>-</v>
      </c>
      <c r="L1725" s="38" t="str">
        <f>IF(ISBLANK('Model Performance Data'!$K$76),"-",'Model Performance Data'!$K$76)</f>
        <v>-</v>
      </c>
      <c r="M1725" s="254" t="str">
        <f>IF(ISNA(SUMIFS(INDEX('Model Performance Data'!$O$8:$DY$56,0,MATCH(CONCATENATE($J1725,M$6),'Model Performance Data'!$O$6:$DY$6,0)),'Model Performance Data'!$B$8:$B$56,$C1725,'Model Performance Data'!$C$8:$C$56,$D1725)),"-",SUMIFS(INDEX('Model Performance Data'!$O$8:$DY$56,0,MATCH(CONCATENATE($J1725,M$6),'Model Performance Data'!$O$6:$DY$6,0)),'Model Performance Data'!$B$8:$B$56,$C1725,'Model Performance Data'!$C$8:$C$56,$D1725))</f>
        <v>-</v>
      </c>
      <c r="N1725" s="254" t="str">
        <f>IF(ISNA(SUMIFS(INDEX('Model Performance Data'!$O$8:$DY$56,0,MATCH(CONCATENATE($J1725,N$6),'Model Performance Data'!$O$6:$DY$6,0)),'Model Performance Data'!$B$8:$B$56,$C1725,'Model Performance Data'!$C$8:$C$56,$D1725)),"-",SUMIFS(INDEX('Model Performance Data'!$O$8:$DY$56,0,MATCH(CONCATENATE($J1725,N$6),'Model Performance Data'!$O$6:$DY$6,0)),'Model Performance Data'!$B$8:$B$56,$C1725,'Model Performance Data'!$C$8:$C$56,$D1725))</f>
        <v>-</v>
      </c>
      <c r="O1725" s="255">
        <f>IF(ISNA(SUMIFS(INDEX('Model Performance Data'!$O$8:$DY$56,0,MATCH(CONCATENATE($J1725,O$6),'Model Performance Data'!$O$6:$DY$6,0)),'Model Performance Data'!$B$8:$B$56,$C1725,'Model Performance Data'!$C$8:$C$56,$D1725)),"-",SUMIFS(INDEX('Model Performance Data'!$O$8:$DY$56,0,MATCH(CONCATENATE($J1725,O$6),'Model Performance Data'!$O$6:$DY$6,0)),'Model Performance Data'!$B$8:$B$56,$C1725,'Model Performance Data'!$C$8:$C$56,$D1725))</f>
        <v>0</v>
      </c>
    </row>
    <row r="1726" spans="2:15" x14ac:dyDescent="0.35">
      <c r="B1726" s="37" t="s">
        <v>80</v>
      </c>
      <c r="C1726" s="38" t="str">
        <f>IF(ISBLANK('Model Performance Data'!$B$76),"-",'Model Performance Data'!$B$76)</f>
        <v>-</v>
      </c>
      <c r="D1726" s="38" t="str">
        <f>IF(ISBLANK('Model Performance Data'!$C$76),"-",'Model Performance Data'!$C$76)</f>
        <v>-</v>
      </c>
      <c r="E1726" s="38" t="str">
        <f>IF(ISBLANK('Model Performance Data'!$D$76),"-",'Model Performance Data'!$D$76)</f>
        <v>-</v>
      </c>
      <c r="F1726" s="38" t="str">
        <f>IF(ISBLANK('Model Performance Data'!$E$76),"-",'Model Performance Data'!$E$76)</f>
        <v>-</v>
      </c>
      <c r="G1726" s="38" t="str">
        <f>IF(ISBLANK('Model Performance Data'!$F$76),"-",'Model Performance Data'!$F$76)</f>
        <v>-</v>
      </c>
      <c r="H1726" s="253">
        <v>4</v>
      </c>
      <c r="I1726" s="253">
        <v>1</v>
      </c>
      <c r="J1726" s="37" t="str">
        <f t="shared" si="74"/>
        <v>41</v>
      </c>
      <c r="K1726" s="38" t="str">
        <f>IF(ISBLANK('Model Performance Data'!$L$76),"-",'Model Performance Data'!$L$76)</f>
        <v>-</v>
      </c>
      <c r="L1726" s="38" t="str">
        <f>IF(ISBLANK('Model Performance Data'!$K$76),"-",'Model Performance Data'!$K$76)</f>
        <v>-</v>
      </c>
      <c r="M1726" s="254">
        <f>IF(ISNA(SUMIFS(INDEX('Model Performance Data'!$O$8:$DY$56,0,MATCH(CONCATENATE($J1726,M$6),'Model Performance Data'!$O$6:$DY$6,0)),'Model Performance Data'!$B$8:$B$56,$C1726,'Model Performance Data'!$C$8:$C$56,$D1726)),"-",SUMIFS(INDEX('Model Performance Data'!$O$8:$DY$56,0,MATCH(CONCATENATE($J1726,M$6),'Model Performance Data'!$O$6:$DY$6,0)),'Model Performance Data'!$B$8:$B$56,$C1726,'Model Performance Data'!$C$8:$C$56,$D1726))</f>
        <v>0</v>
      </c>
      <c r="N1726" s="254">
        <f>IF(ISNA(SUMIFS(INDEX('Model Performance Data'!$O$8:$DY$56,0,MATCH(CONCATENATE($J1726,N$6),'Model Performance Data'!$O$6:$DY$6,0)),'Model Performance Data'!$B$8:$B$56,$C1726,'Model Performance Data'!$C$8:$C$56,$D1726)),"-",SUMIFS(INDEX('Model Performance Data'!$O$8:$DY$56,0,MATCH(CONCATENATE($J1726,N$6),'Model Performance Data'!$O$6:$DY$6,0)),'Model Performance Data'!$B$8:$B$56,$C1726,'Model Performance Data'!$C$8:$C$56,$D1726))</f>
        <v>0</v>
      </c>
      <c r="O1726" s="255">
        <f>IF(ISNA(SUMIFS(INDEX('Model Performance Data'!$O$8:$DY$56,0,MATCH(CONCATENATE($J1726,O$6),'Model Performance Data'!$O$6:$DY$6,0)),'Model Performance Data'!$B$8:$B$56,$C1726,'Model Performance Data'!$C$8:$C$56,$D1726)),"-",SUMIFS(INDEX('Model Performance Data'!$O$8:$DY$56,0,MATCH(CONCATENATE($J1726,O$6),'Model Performance Data'!$O$6:$DY$6,0)),'Model Performance Data'!$B$8:$B$56,$C1726,'Model Performance Data'!$C$8:$C$56,$D1726))</f>
        <v>0</v>
      </c>
    </row>
    <row r="1727" spans="2:15" x14ac:dyDescent="0.35">
      <c r="B1727" s="37" t="s">
        <v>80</v>
      </c>
      <c r="C1727" s="38" t="str">
        <f>IF(ISBLANK('Model Performance Data'!$B$76),"-",'Model Performance Data'!$B$76)</f>
        <v>-</v>
      </c>
      <c r="D1727" s="38" t="str">
        <f>IF(ISBLANK('Model Performance Data'!$C$76),"-",'Model Performance Data'!$C$76)</f>
        <v>-</v>
      </c>
      <c r="E1727" s="38" t="str">
        <f>IF(ISBLANK('Model Performance Data'!$D$76),"-",'Model Performance Data'!$D$76)</f>
        <v>-</v>
      </c>
      <c r="F1727" s="38" t="str">
        <f>IF(ISBLANK('Model Performance Data'!$E$76),"-",'Model Performance Data'!$E$76)</f>
        <v>-</v>
      </c>
      <c r="G1727" s="38" t="str">
        <f>IF(ISBLANK('Model Performance Data'!$F$76),"-",'Model Performance Data'!$F$76)</f>
        <v>-</v>
      </c>
      <c r="H1727" s="253">
        <v>4</v>
      </c>
      <c r="I1727" s="253">
        <v>2</v>
      </c>
      <c r="J1727" s="37" t="str">
        <f t="shared" si="74"/>
        <v>42</v>
      </c>
      <c r="K1727" s="38" t="str">
        <f>IF(ISBLANK('Model Performance Data'!$L$76),"-",'Model Performance Data'!$L$76)</f>
        <v>-</v>
      </c>
      <c r="L1727" s="38" t="str">
        <f>IF(ISBLANK('Model Performance Data'!$K$76),"-",'Model Performance Data'!$K$76)</f>
        <v>-</v>
      </c>
      <c r="M1727" s="254">
        <f>IF(ISNA(SUMIFS(INDEX('Model Performance Data'!$O$8:$DY$56,0,MATCH(CONCATENATE($J1727,M$6),'Model Performance Data'!$O$6:$DY$6,0)),'Model Performance Data'!$B$8:$B$56,$C1727,'Model Performance Data'!$C$8:$C$56,$D1727)),"-",SUMIFS(INDEX('Model Performance Data'!$O$8:$DY$56,0,MATCH(CONCATENATE($J1727,M$6),'Model Performance Data'!$O$6:$DY$6,0)),'Model Performance Data'!$B$8:$B$56,$C1727,'Model Performance Data'!$C$8:$C$56,$D1727))</f>
        <v>0</v>
      </c>
      <c r="N1727" s="254">
        <f>IF(ISNA(SUMIFS(INDEX('Model Performance Data'!$O$8:$DY$56,0,MATCH(CONCATENATE($J1727,N$6),'Model Performance Data'!$O$6:$DY$6,0)),'Model Performance Data'!$B$8:$B$56,$C1727,'Model Performance Data'!$C$8:$C$56,$D1727)),"-",SUMIFS(INDEX('Model Performance Data'!$O$8:$DY$56,0,MATCH(CONCATENATE($J1727,N$6),'Model Performance Data'!$O$6:$DY$6,0)),'Model Performance Data'!$B$8:$B$56,$C1727,'Model Performance Data'!$C$8:$C$56,$D1727))</f>
        <v>0</v>
      </c>
      <c r="O1727" s="255">
        <f>IF(ISNA(SUMIFS(INDEX('Model Performance Data'!$O$8:$DY$56,0,MATCH(CONCATENATE($J1727,O$6),'Model Performance Data'!$O$6:$DY$6,0)),'Model Performance Data'!$B$8:$B$56,$C1727,'Model Performance Data'!$C$8:$C$56,$D1727)),"-",SUMIFS(INDEX('Model Performance Data'!$O$8:$DY$56,0,MATCH(CONCATENATE($J1727,O$6),'Model Performance Data'!$O$6:$DY$6,0)),'Model Performance Data'!$B$8:$B$56,$C1727,'Model Performance Data'!$C$8:$C$56,$D1727))</f>
        <v>0</v>
      </c>
    </row>
    <row r="1728" spans="2:15" x14ac:dyDescent="0.35">
      <c r="B1728" s="37" t="s">
        <v>80</v>
      </c>
      <c r="C1728" s="38" t="str">
        <f>IF(ISBLANK('Model Performance Data'!$B$76),"-",'Model Performance Data'!$B$76)</f>
        <v>-</v>
      </c>
      <c r="D1728" s="38" t="str">
        <f>IF(ISBLANK('Model Performance Data'!$C$76),"-",'Model Performance Data'!$C$76)</f>
        <v>-</v>
      </c>
      <c r="E1728" s="38" t="str">
        <f>IF(ISBLANK('Model Performance Data'!$D$76),"-",'Model Performance Data'!$D$76)</f>
        <v>-</v>
      </c>
      <c r="F1728" s="38" t="str">
        <f>IF(ISBLANK('Model Performance Data'!$E$76),"-",'Model Performance Data'!$E$76)</f>
        <v>-</v>
      </c>
      <c r="G1728" s="38" t="str">
        <f>IF(ISBLANK('Model Performance Data'!$F$76),"-",'Model Performance Data'!$F$76)</f>
        <v>-</v>
      </c>
      <c r="H1728" s="253">
        <v>4</v>
      </c>
      <c r="I1728" s="253">
        <v>3</v>
      </c>
      <c r="J1728" s="37" t="str">
        <f t="shared" si="74"/>
        <v>43</v>
      </c>
      <c r="K1728" s="38" t="str">
        <f>IF(ISBLANK('Model Performance Data'!$L$76),"-",'Model Performance Data'!$L$76)</f>
        <v>-</v>
      </c>
      <c r="L1728" s="38" t="str">
        <f>IF(ISBLANK('Model Performance Data'!$K$76),"-",'Model Performance Data'!$K$76)</f>
        <v>-</v>
      </c>
      <c r="M1728" s="254">
        <f>IF(ISNA(SUMIFS(INDEX('Model Performance Data'!$O$8:$DY$56,0,MATCH(CONCATENATE($J1728,M$6),'Model Performance Data'!$O$6:$DY$6,0)),'Model Performance Data'!$B$8:$B$56,$C1728,'Model Performance Data'!$C$8:$C$56,$D1728)),"-",SUMIFS(INDEX('Model Performance Data'!$O$8:$DY$56,0,MATCH(CONCATENATE($J1728,M$6),'Model Performance Data'!$O$6:$DY$6,0)),'Model Performance Data'!$B$8:$B$56,$C1728,'Model Performance Data'!$C$8:$C$56,$D1728))</f>
        <v>0</v>
      </c>
      <c r="N1728" s="254">
        <f>IF(ISNA(SUMIFS(INDEX('Model Performance Data'!$O$8:$DY$56,0,MATCH(CONCATENATE($J1728,N$6),'Model Performance Data'!$O$6:$DY$6,0)),'Model Performance Data'!$B$8:$B$56,$C1728,'Model Performance Data'!$C$8:$C$56,$D1728)),"-",SUMIFS(INDEX('Model Performance Data'!$O$8:$DY$56,0,MATCH(CONCATENATE($J1728,N$6),'Model Performance Data'!$O$6:$DY$6,0)),'Model Performance Data'!$B$8:$B$56,$C1728,'Model Performance Data'!$C$8:$C$56,$D1728))</f>
        <v>0</v>
      </c>
      <c r="O1728" s="255">
        <f>IF(ISNA(SUMIFS(INDEX('Model Performance Data'!$O$8:$DY$56,0,MATCH(CONCATENATE($J1728,O$6),'Model Performance Data'!$O$6:$DY$6,0)),'Model Performance Data'!$B$8:$B$56,$C1728,'Model Performance Data'!$C$8:$C$56,$D1728)),"-",SUMIFS(INDEX('Model Performance Data'!$O$8:$DY$56,0,MATCH(CONCATENATE($J1728,O$6),'Model Performance Data'!$O$6:$DY$6,0)),'Model Performance Data'!$B$8:$B$56,$C1728,'Model Performance Data'!$C$8:$C$56,$D1728))</f>
        <v>0</v>
      </c>
    </row>
    <row r="1729" spans="2:15" x14ac:dyDescent="0.35">
      <c r="B1729" s="37" t="s">
        <v>80</v>
      </c>
      <c r="C1729" s="38" t="str">
        <f>IF(ISBLANK('Model Performance Data'!$B$76),"-",'Model Performance Data'!$B$76)</f>
        <v>-</v>
      </c>
      <c r="D1729" s="38" t="str">
        <f>IF(ISBLANK('Model Performance Data'!$C$76),"-",'Model Performance Data'!$C$76)</f>
        <v>-</v>
      </c>
      <c r="E1729" s="38" t="str">
        <f>IF(ISBLANK('Model Performance Data'!$D$76),"-",'Model Performance Data'!$D$76)</f>
        <v>-</v>
      </c>
      <c r="F1729" s="38" t="str">
        <f>IF(ISBLANK('Model Performance Data'!$E$76),"-",'Model Performance Data'!$E$76)</f>
        <v>-</v>
      </c>
      <c r="G1729" s="38" t="str">
        <f>IF(ISBLANK('Model Performance Data'!$F$76),"-",'Model Performance Data'!$F$76)</f>
        <v>-</v>
      </c>
      <c r="H1729" s="253">
        <v>4</v>
      </c>
      <c r="I1729" s="253">
        <v>4</v>
      </c>
      <c r="J1729" s="37" t="str">
        <f t="shared" si="74"/>
        <v>44</v>
      </c>
      <c r="K1729" s="38" t="str">
        <f>IF(ISBLANK('Model Performance Data'!$L$76),"-",'Model Performance Data'!$L$76)</f>
        <v>-</v>
      </c>
      <c r="L1729" s="38" t="str">
        <f>IF(ISBLANK('Model Performance Data'!$K$76),"-",'Model Performance Data'!$K$76)</f>
        <v>-</v>
      </c>
      <c r="M1729" s="254">
        <f>IF(ISNA(SUMIFS(INDEX('Model Performance Data'!$O$8:$DY$56,0,MATCH(CONCATENATE($J1729,M$6),'Model Performance Data'!$O$6:$DY$6,0)),'Model Performance Data'!$B$8:$B$56,$C1729,'Model Performance Data'!$C$8:$C$56,$D1729)),"-",SUMIFS(INDEX('Model Performance Data'!$O$8:$DY$56,0,MATCH(CONCATENATE($J1729,M$6),'Model Performance Data'!$O$6:$DY$6,0)),'Model Performance Data'!$B$8:$B$56,$C1729,'Model Performance Data'!$C$8:$C$56,$D1729))</f>
        <v>0</v>
      </c>
      <c r="N1729" s="254">
        <f>IF(ISNA(SUMIFS(INDEX('Model Performance Data'!$O$8:$DY$56,0,MATCH(CONCATENATE($J1729,N$6),'Model Performance Data'!$O$6:$DY$6,0)),'Model Performance Data'!$B$8:$B$56,$C1729,'Model Performance Data'!$C$8:$C$56,$D1729)),"-",SUMIFS(INDEX('Model Performance Data'!$O$8:$DY$56,0,MATCH(CONCATENATE($J1729,N$6),'Model Performance Data'!$O$6:$DY$6,0)),'Model Performance Data'!$B$8:$B$56,$C1729,'Model Performance Data'!$C$8:$C$56,$D1729))</f>
        <v>0</v>
      </c>
      <c r="O1729" s="255">
        <f>IF(ISNA(SUMIFS(INDEX('Model Performance Data'!$O$8:$DY$56,0,MATCH(CONCATENATE($J1729,O$6),'Model Performance Data'!$O$6:$DY$6,0)),'Model Performance Data'!$B$8:$B$56,$C1729,'Model Performance Data'!$C$8:$C$56,$D1729)),"-",SUMIFS(INDEX('Model Performance Data'!$O$8:$DY$56,0,MATCH(CONCATENATE($J1729,O$6),'Model Performance Data'!$O$6:$DY$6,0)),'Model Performance Data'!$B$8:$B$56,$C1729,'Model Performance Data'!$C$8:$C$56,$D1729))</f>
        <v>0</v>
      </c>
    </row>
    <row r="1730" spans="2:15" x14ac:dyDescent="0.35">
      <c r="B1730" s="37" t="s">
        <v>80</v>
      </c>
      <c r="C1730" s="38" t="str">
        <f>IF(ISBLANK('Model Performance Data'!$B$76),"-",'Model Performance Data'!$B$76)</f>
        <v>-</v>
      </c>
      <c r="D1730" s="38" t="str">
        <f>IF(ISBLANK('Model Performance Data'!$C$76),"-",'Model Performance Data'!$C$76)</f>
        <v>-</v>
      </c>
      <c r="E1730" s="38" t="str">
        <f>IF(ISBLANK('Model Performance Data'!$D$76),"-",'Model Performance Data'!$D$76)</f>
        <v>-</v>
      </c>
      <c r="F1730" s="38" t="str">
        <f>IF(ISBLANK('Model Performance Data'!$E$76),"-",'Model Performance Data'!$E$76)</f>
        <v>-</v>
      </c>
      <c r="G1730" s="38" t="str">
        <f>IF(ISBLANK('Model Performance Data'!$F$76),"-",'Model Performance Data'!$F$76)</f>
        <v>-</v>
      </c>
      <c r="H1730" s="253">
        <v>4</v>
      </c>
      <c r="I1730" s="253">
        <v>5</v>
      </c>
      <c r="J1730" s="37" t="str">
        <f t="shared" si="74"/>
        <v>45</v>
      </c>
      <c r="K1730" s="38" t="str">
        <f>IF(ISBLANK('Model Performance Data'!$L$76),"-",'Model Performance Data'!$L$76)</f>
        <v>-</v>
      </c>
      <c r="L1730" s="38" t="str">
        <f>IF(ISBLANK('Model Performance Data'!$K$76),"-",'Model Performance Data'!$K$76)</f>
        <v>-</v>
      </c>
      <c r="M1730" s="254">
        <f>IF(ISNA(SUMIFS(INDEX('Model Performance Data'!$O$8:$DY$56,0,MATCH(CONCATENATE($J1730,M$6),'Model Performance Data'!$O$6:$DY$6,0)),'Model Performance Data'!$B$8:$B$56,$C1730,'Model Performance Data'!$C$8:$C$56,$D1730)),"-",SUMIFS(INDEX('Model Performance Data'!$O$8:$DY$56,0,MATCH(CONCATENATE($J1730,M$6),'Model Performance Data'!$O$6:$DY$6,0)),'Model Performance Data'!$B$8:$B$56,$C1730,'Model Performance Data'!$C$8:$C$56,$D1730))</f>
        <v>0</v>
      </c>
      <c r="N1730" s="254">
        <f>IF(ISNA(SUMIFS(INDEX('Model Performance Data'!$O$8:$DY$56,0,MATCH(CONCATENATE($J1730,N$6),'Model Performance Data'!$O$6:$DY$6,0)),'Model Performance Data'!$B$8:$B$56,$C1730,'Model Performance Data'!$C$8:$C$56,$D1730)),"-",SUMIFS(INDEX('Model Performance Data'!$O$8:$DY$56,0,MATCH(CONCATENATE($J1730,N$6),'Model Performance Data'!$O$6:$DY$6,0)),'Model Performance Data'!$B$8:$B$56,$C1730,'Model Performance Data'!$C$8:$C$56,$D1730))</f>
        <v>0</v>
      </c>
      <c r="O1730" s="255">
        <f>IF(ISNA(SUMIFS(INDEX('Model Performance Data'!$O$8:$DY$56,0,MATCH(CONCATENATE($J1730,O$6),'Model Performance Data'!$O$6:$DY$6,0)),'Model Performance Data'!$B$8:$B$56,$C1730,'Model Performance Data'!$C$8:$C$56,$D1730)),"-",SUMIFS(INDEX('Model Performance Data'!$O$8:$DY$56,0,MATCH(CONCATENATE($J1730,O$6),'Model Performance Data'!$O$6:$DY$6,0)),'Model Performance Data'!$B$8:$B$56,$C1730,'Model Performance Data'!$C$8:$C$56,$D1730))</f>
        <v>0</v>
      </c>
    </row>
    <row r="1731" spans="2:15" x14ac:dyDescent="0.35">
      <c r="B1731" s="37" t="s">
        <v>80</v>
      </c>
      <c r="C1731" s="38" t="str">
        <f>IF(ISBLANK('Model Performance Data'!$B$76),"-",'Model Performance Data'!$B$76)</f>
        <v>-</v>
      </c>
      <c r="D1731" s="38" t="str">
        <f>IF(ISBLANK('Model Performance Data'!$C$76),"-",'Model Performance Data'!$C$76)</f>
        <v>-</v>
      </c>
      <c r="E1731" s="38" t="str">
        <f>IF(ISBLANK('Model Performance Data'!$D$76),"-",'Model Performance Data'!$D$76)</f>
        <v>-</v>
      </c>
      <c r="F1731" s="38" t="str">
        <f>IF(ISBLANK('Model Performance Data'!$E$76),"-",'Model Performance Data'!$E$76)</f>
        <v>-</v>
      </c>
      <c r="G1731" s="38" t="str">
        <f>IF(ISBLANK('Model Performance Data'!$F$76),"-",'Model Performance Data'!$F$76)</f>
        <v>-</v>
      </c>
      <c r="H1731" s="253">
        <v>4</v>
      </c>
      <c r="I1731" s="253" t="s">
        <v>65</v>
      </c>
      <c r="J1731" s="37" t="str">
        <f t="shared" si="74"/>
        <v>4Goal</v>
      </c>
      <c r="K1731" s="38" t="str">
        <f>IF(ISBLANK('Model Performance Data'!$L$76),"-",'Model Performance Data'!$L$76)</f>
        <v>-</v>
      </c>
      <c r="L1731" s="38" t="str">
        <f>IF(ISBLANK('Model Performance Data'!$K$76),"-",'Model Performance Data'!$K$76)</f>
        <v>-</v>
      </c>
      <c r="M1731" s="254" t="str">
        <f>IF(ISNA(SUMIFS(INDEX('Model Performance Data'!$O$8:$DY$56,0,MATCH(CONCATENATE($J1731,M$6),'Model Performance Data'!$O$6:$DY$6,0)),'Model Performance Data'!$B$8:$B$56,$C1731,'Model Performance Data'!$C$8:$C$56,$D1731)),"-",SUMIFS(INDEX('Model Performance Data'!$O$8:$DY$56,0,MATCH(CONCATENATE($J1731,M$6),'Model Performance Data'!$O$6:$DY$6,0)),'Model Performance Data'!$B$8:$B$56,$C1731,'Model Performance Data'!$C$8:$C$56,$D1731))</f>
        <v>-</v>
      </c>
      <c r="N1731" s="254" t="str">
        <f>IF(ISNA(SUMIFS(INDEX('Model Performance Data'!$O$8:$DY$56,0,MATCH(CONCATENATE($J1731,N$6),'Model Performance Data'!$O$6:$DY$6,0)),'Model Performance Data'!$B$8:$B$56,$C1731,'Model Performance Data'!$C$8:$C$56,$D1731)),"-",SUMIFS(INDEX('Model Performance Data'!$O$8:$DY$56,0,MATCH(CONCATENATE($J1731,N$6),'Model Performance Data'!$O$6:$DY$6,0)),'Model Performance Data'!$B$8:$B$56,$C1731,'Model Performance Data'!$C$8:$C$56,$D1731))</f>
        <v>-</v>
      </c>
      <c r="O1731" s="255">
        <f>IF(ISNA(SUMIFS(INDEX('Model Performance Data'!$O$8:$DY$56,0,MATCH(CONCATENATE($J1731,O$6),'Model Performance Data'!$O$6:$DY$6,0)),'Model Performance Data'!$B$8:$B$56,$C1731,'Model Performance Data'!$C$8:$C$56,$D1731)),"-",SUMIFS(INDEX('Model Performance Data'!$O$8:$DY$56,0,MATCH(CONCATENATE($J1731,O$6),'Model Performance Data'!$O$6:$DY$6,0)),'Model Performance Data'!$B$8:$B$56,$C1731,'Model Performance Data'!$C$8:$C$56,$D1731))</f>
        <v>0</v>
      </c>
    </row>
    <row r="1732" spans="2:15" x14ac:dyDescent="0.35">
      <c r="B1732" s="37" t="s">
        <v>80</v>
      </c>
      <c r="C1732" s="38" t="str">
        <f>IF(ISBLANK('Model Performance Data'!$B$77),"-",'Model Performance Data'!$B$77)</f>
        <v>-</v>
      </c>
      <c r="D1732" s="38" t="str">
        <f>IF(ISBLANK('Model Performance Data'!$C$77),"-",'Model Performance Data'!$C$77)</f>
        <v>-</v>
      </c>
      <c r="E1732" s="38" t="str">
        <f>IF(ISBLANK('Model Performance Data'!$D$77),"-",'Model Performance Data'!$D$77)</f>
        <v>-</v>
      </c>
      <c r="F1732" s="38" t="str">
        <f>IF(ISBLANK('Model Performance Data'!$E$77),"-",'Model Performance Data'!$E$77)</f>
        <v>-</v>
      </c>
      <c r="G1732" s="38" t="str">
        <f>IF(ISBLANK('Model Performance Data'!$F$77),"-",'Model Performance Data'!$F$77)</f>
        <v>-</v>
      </c>
      <c r="H1732" s="253" t="s">
        <v>64</v>
      </c>
      <c r="I1732" s="253" t="s">
        <v>64</v>
      </c>
      <c r="J1732" s="37" t="str">
        <f t="shared" si="74"/>
        <v>BaselineBaseline</v>
      </c>
      <c r="K1732" s="38" t="str">
        <f>IF(ISBLANK('Model Performance Data'!$L$77),"-",'Model Performance Data'!$L$77)</f>
        <v>-</v>
      </c>
      <c r="L1732" s="38" t="str">
        <f>IF(ISBLANK('Model Performance Data'!$K$77),"-",'Model Performance Data'!$K$77)</f>
        <v>-</v>
      </c>
      <c r="M1732" s="254">
        <f>IF(ISNA(SUMIFS(INDEX('Model Performance Data'!$O$8:$DY$56,0,MATCH(CONCATENATE($J1732,M$6),'Model Performance Data'!$O$6:$DY$6,0)),'Model Performance Data'!$B$8:$B$56,$C1732,'Model Performance Data'!$C$8:$C$56,$D1732)),"-",SUMIFS(INDEX('Model Performance Data'!$O$8:$DY$56,0,MATCH(CONCATENATE($J1732,M$6),'Model Performance Data'!$O$6:$DY$6,0)),'Model Performance Data'!$B$8:$B$56,$C1732,'Model Performance Data'!$C$8:$C$56,$D1732))</f>
        <v>0</v>
      </c>
      <c r="N1732" s="254">
        <f>IF(ISNA(SUMIFS(INDEX('Model Performance Data'!$O$8:$DY$56,0,MATCH(CONCATENATE($J1732,N$6),'Model Performance Data'!$O$6:$DY$6,0)),'Model Performance Data'!$B$8:$B$56,$C1732,'Model Performance Data'!$C$8:$C$56,$D1732)),"-",SUMIFS(INDEX('Model Performance Data'!$O$8:$DY$56,0,MATCH(CONCATENATE($J1732,N$6),'Model Performance Data'!$O$6:$DY$6,0)),'Model Performance Data'!$B$8:$B$56,$C1732,'Model Performance Data'!$C$8:$C$56,$D1732))</f>
        <v>0</v>
      </c>
      <c r="O1732" s="255">
        <f>IF(ISNA(SUMIFS(INDEX('Model Performance Data'!$O$8:$DY$56,0,MATCH(CONCATENATE($J1732,O$6),'Model Performance Data'!$O$6:$DY$6,0)),'Model Performance Data'!$B$8:$B$56,$C1732,'Model Performance Data'!$C$8:$C$56,$D1732)),"-",SUMIFS(INDEX('Model Performance Data'!$O$8:$DY$56,0,MATCH(CONCATENATE($J1732,O$6),'Model Performance Data'!$O$6:$DY$6,0)),'Model Performance Data'!$B$8:$B$56,$C1732,'Model Performance Data'!$C$8:$C$56,$D1732))</f>
        <v>0</v>
      </c>
    </row>
    <row r="1733" spans="2:15" x14ac:dyDescent="0.35">
      <c r="B1733" s="37" t="s">
        <v>80</v>
      </c>
      <c r="C1733" s="38" t="str">
        <f>IF(ISBLANK('Model Performance Data'!$B$77),"-",'Model Performance Data'!$B$77)</f>
        <v>-</v>
      </c>
      <c r="D1733" s="38" t="str">
        <f>IF(ISBLANK('Model Performance Data'!$C$77),"-",'Model Performance Data'!$C$77)</f>
        <v>-</v>
      </c>
      <c r="E1733" s="38" t="str">
        <f>IF(ISBLANK('Model Performance Data'!$D$77),"-",'Model Performance Data'!$D$77)</f>
        <v>-</v>
      </c>
      <c r="F1733" s="38" t="str">
        <f>IF(ISBLANK('Model Performance Data'!$E$77),"-",'Model Performance Data'!$E$77)</f>
        <v>-</v>
      </c>
      <c r="G1733" s="38" t="str">
        <f>IF(ISBLANK('Model Performance Data'!$F$77),"-",'Model Performance Data'!$F$77)</f>
        <v>-</v>
      </c>
      <c r="H1733" s="253">
        <v>1</v>
      </c>
      <c r="I1733" s="253">
        <v>1</v>
      </c>
      <c r="J1733" s="37" t="str">
        <f t="shared" si="74"/>
        <v>11</v>
      </c>
      <c r="K1733" s="38" t="str">
        <f>IF(ISBLANK('Model Performance Data'!$L$77),"-",'Model Performance Data'!$L$77)</f>
        <v>-</v>
      </c>
      <c r="L1733" s="38" t="str">
        <f>IF(ISBLANK('Model Performance Data'!$K$77),"-",'Model Performance Data'!$K$77)</f>
        <v>-</v>
      </c>
      <c r="M1733" s="254">
        <f>IF(ISNA(SUMIFS(INDEX('Model Performance Data'!$O$8:$DY$56,0,MATCH(CONCATENATE($J1733,M$6),'Model Performance Data'!$O$6:$DY$6,0)),'Model Performance Data'!$B$8:$B$56,$C1733,'Model Performance Data'!$C$8:$C$56,$D1733)),"-",SUMIFS(INDEX('Model Performance Data'!$O$8:$DY$56,0,MATCH(CONCATENATE($J1733,M$6),'Model Performance Data'!$O$6:$DY$6,0)),'Model Performance Data'!$B$8:$B$56,$C1733,'Model Performance Data'!$C$8:$C$56,$D1733))</f>
        <v>0</v>
      </c>
      <c r="N1733" s="254">
        <f>IF(ISNA(SUMIFS(INDEX('Model Performance Data'!$O$8:$DY$56,0,MATCH(CONCATENATE($J1733,N$6),'Model Performance Data'!$O$6:$DY$6,0)),'Model Performance Data'!$B$8:$B$56,$C1733,'Model Performance Data'!$C$8:$C$56,$D1733)),"-",SUMIFS(INDEX('Model Performance Data'!$O$8:$DY$56,0,MATCH(CONCATENATE($J1733,N$6),'Model Performance Data'!$O$6:$DY$6,0)),'Model Performance Data'!$B$8:$B$56,$C1733,'Model Performance Data'!$C$8:$C$56,$D1733))</f>
        <v>0</v>
      </c>
      <c r="O1733" s="255">
        <f>IF(ISNA(SUMIFS(INDEX('Model Performance Data'!$O$8:$DY$56,0,MATCH(CONCATENATE($J1733,O$6),'Model Performance Data'!$O$6:$DY$6,0)),'Model Performance Data'!$B$8:$B$56,$C1733,'Model Performance Data'!$C$8:$C$56,$D1733)),"-",SUMIFS(INDEX('Model Performance Data'!$O$8:$DY$56,0,MATCH(CONCATENATE($J1733,O$6),'Model Performance Data'!$O$6:$DY$6,0)),'Model Performance Data'!$B$8:$B$56,$C1733,'Model Performance Data'!$C$8:$C$56,$D1733))</f>
        <v>0</v>
      </c>
    </row>
    <row r="1734" spans="2:15" x14ac:dyDescent="0.35">
      <c r="B1734" s="37" t="s">
        <v>80</v>
      </c>
      <c r="C1734" s="38" t="str">
        <f>IF(ISBLANK('Model Performance Data'!$B$77),"-",'Model Performance Data'!$B$77)</f>
        <v>-</v>
      </c>
      <c r="D1734" s="38" t="str">
        <f>IF(ISBLANK('Model Performance Data'!$C$77),"-",'Model Performance Data'!$C$77)</f>
        <v>-</v>
      </c>
      <c r="E1734" s="38" t="str">
        <f>IF(ISBLANK('Model Performance Data'!$D$77),"-",'Model Performance Data'!$D$77)</f>
        <v>-</v>
      </c>
      <c r="F1734" s="38" t="str">
        <f>IF(ISBLANK('Model Performance Data'!$E$77),"-",'Model Performance Data'!$E$77)</f>
        <v>-</v>
      </c>
      <c r="G1734" s="38" t="str">
        <f>IF(ISBLANK('Model Performance Data'!$F$77),"-",'Model Performance Data'!$F$77)</f>
        <v>-</v>
      </c>
      <c r="H1734" s="253">
        <v>1</v>
      </c>
      <c r="I1734" s="253">
        <v>2</v>
      </c>
      <c r="J1734" s="37" t="str">
        <f t="shared" si="74"/>
        <v>12</v>
      </c>
      <c r="K1734" s="38" t="str">
        <f>IF(ISBLANK('Model Performance Data'!$L$77),"-",'Model Performance Data'!$L$77)</f>
        <v>-</v>
      </c>
      <c r="L1734" s="38" t="str">
        <f>IF(ISBLANK('Model Performance Data'!$K$77),"-",'Model Performance Data'!$K$77)</f>
        <v>-</v>
      </c>
      <c r="M1734" s="254">
        <f>IF(ISNA(SUMIFS(INDEX('Model Performance Data'!$O$8:$DY$56,0,MATCH(CONCATENATE($J1734,M$6),'Model Performance Data'!$O$6:$DY$6,0)),'Model Performance Data'!$B$8:$B$56,$C1734,'Model Performance Data'!$C$8:$C$56,$D1734)),"-",SUMIFS(INDEX('Model Performance Data'!$O$8:$DY$56,0,MATCH(CONCATENATE($J1734,M$6),'Model Performance Data'!$O$6:$DY$6,0)),'Model Performance Data'!$B$8:$B$56,$C1734,'Model Performance Data'!$C$8:$C$56,$D1734))</f>
        <v>0</v>
      </c>
      <c r="N1734" s="254">
        <f>IF(ISNA(SUMIFS(INDEX('Model Performance Data'!$O$8:$DY$56,0,MATCH(CONCATENATE($J1734,N$6),'Model Performance Data'!$O$6:$DY$6,0)),'Model Performance Data'!$B$8:$B$56,$C1734,'Model Performance Data'!$C$8:$C$56,$D1734)),"-",SUMIFS(INDEX('Model Performance Data'!$O$8:$DY$56,0,MATCH(CONCATENATE($J1734,N$6),'Model Performance Data'!$O$6:$DY$6,0)),'Model Performance Data'!$B$8:$B$56,$C1734,'Model Performance Data'!$C$8:$C$56,$D1734))</f>
        <v>0</v>
      </c>
      <c r="O1734" s="255">
        <f>IF(ISNA(SUMIFS(INDEX('Model Performance Data'!$O$8:$DY$56,0,MATCH(CONCATENATE($J1734,O$6),'Model Performance Data'!$O$6:$DY$6,0)),'Model Performance Data'!$B$8:$B$56,$C1734,'Model Performance Data'!$C$8:$C$56,$D1734)),"-",SUMIFS(INDEX('Model Performance Data'!$O$8:$DY$56,0,MATCH(CONCATENATE($J1734,O$6),'Model Performance Data'!$O$6:$DY$6,0)),'Model Performance Data'!$B$8:$B$56,$C1734,'Model Performance Data'!$C$8:$C$56,$D1734))</f>
        <v>0</v>
      </c>
    </row>
    <row r="1735" spans="2:15" x14ac:dyDescent="0.35">
      <c r="B1735" s="37" t="s">
        <v>80</v>
      </c>
      <c r="C1735" s="38" t="str">
        <f>IF(ISBLANK('Model Performance Data'!$B$77),"-",'Model Performance Data'!$B$77)</f>
        <v>-</v>
      </c>
      <c r="D1735" s="38" t="str">
        <f>IF(ISBLANK('Model Performance Data'!$C$77),"-",'Model Performance Data'!$C$77)</f>
        <v>-</v>
      </c>
      <c r="E1735" s="38" t="str">
        <f>IF(ISBLANK('Model Performance Data'!$D$77),"-",'Model Performance Data'!$D$77)</f>
        <v>-</v>
      </c>
      <c r="F1735" s="38" t="str">
        <f>IF(ISBLANK('Model Performance Data'!$E$77),"-",'Model Performance Data'!$E$77)</f>
        <v>-</v>
      </c>
      <c r="G1735" s="38" t="str">
        <f>IF(ISBLANK('Model Performance Data'!$F$77),"-",'Model Performance Data'!$F$77)</f>
        <v>-</v>
      </c>
      <c r="H1735" s="253">
        <v>1</v>
      </c>
      <c r="I1735" s="253">
        <v>3</v>
      </c>
      <c r="J1735" s="37" t="str">
        <f t="shared" si="74"/>
        <v>13</v>
      </c>
      <c r="K1735" s="38" t="str">
        <f>IF(ISBLANK('Model Performance Data'!$L$77),"-",'Model Performance Data'!$L$77)</f>
        <v>-</v>
      </c>
      <c r="L1735" s="38" t="str">
        <f>IF(ISBLANK('Model Performance Data'!$K$77),"-",'Model Performance Data'!$K$77)</f>
        <v>-</v>
      </c>
      <c r="M1735" s="254">
        <f>IF(ISNA(SUMIFS(INDEX('Model Performance Data'!$O$8:$DY$56,0,MATCH(CONCATENATE($J1735,M$6),'Model Performance Data'!$O$6:$DY$6,0)),'Model Performance Data'!$B$8:$B$56,$C1735,'Model Performance Data'!$C$8:$C$56,$D1735)),"-",SUMIFS(INDEX('Model Performance Data'!$O$8:$DY$56,0,MATCH(CONCATENATE($J1735,M$6),'Model Performance Data'!$O$6:$DY$6,0)),'Model Performance Data'!$B$8:$B$56,$C1735,'Model Performance Data'!$C$8:$C$56,$D1735))</f>
        <v>0</v>
      </c>
      <c r="N1735" s="254">
        <f>IF(ISNA(SUMIFS(INDEX('Model Performance Data'!$O$8:$DY$56,0,MATCH(CONCATENATE($J1735,N$6),'Model Performance Data'!$O$6:$DY$6,0)),'Model Performance Data'!$B$8:$B$56,$C1735,'Model Performance Data'!$C$8:$C$56,$D1735)),"-",SUMIFS(INDEX('Model Performance Data'!$O$8:$DY$56,0,MATCH(CONCATENATE($J1735,N$6),'Model Performance Data'!$O$6:$DY$6,0)),'Model Performance Data'!$B$8:$B$56,$C1735,'Model Performance Data'!$C$8:$C$56,$D1735))</f>
        <v>0</v>
      </c>
      <c r="O1735" s="255">
        <f>IF(ISNA(SUMIFS(INDEX('Model Performance Data'!$O$8:$DY$56,0,MATCH(CONCATENATE($J1735,O$6),'Model Performance Data'!$O$6:$DY$6,0)),'Model Performance Data'!$B$8:$B$56,$C1735,'Model Performance Data'!$C$8:$C$56,$D1735)),"-",SUMIFS(INDEX('Model Performance Data'!$O$8:$DY$56,0,MATCH(CONCATENATE($J1735,O$6),'Model Performance Data'!$O$6:$DY$6,0)),'Model Performance Data'!$B$8:$B$56,$C1735,'Model Performance Data'!$C$8:$C$56,$D1735))</f>
        <v>0</v>
      </c>
    </row>
    <row r="1736" spans="2:15" x14ac:dyDescent="0.35">
      <c r="B1736" s="37" t="s">
        <v>80</v>
      </c>
      <c r="C1736" s="38" t="str">
        <f>IF(ISBLANK('Model Performance Data'!$B$77),"-",'Model Performance Data'!$B$77)</f>
        <v>-</v>
      </c>
      <c r="D1736" s="38" t="str">
        <f>IF(ISBLANK('Model Performance Data'!$C$77),"-",'Model Performance Data'!$C$77)</f>
        <v>-</v>
      </c>
      <c r="E1736" s="38" t="str">
        <f>IF(ISBLANK('Model Performance Data'!$D$77),"-",'Model Performance Data'!$D$77)</f>
        <v>-</v>
      </c>
      <c r="F1736" s="38" t="str">
        <f>IF(ISBLANK('Model Performance Data'!$E$77),"-",'Model Performance Data'!$E$77)</f>
        <v>-</v>
      </c>
      <c r="G1736" s="38" t="str">
        <f>IF(ISBLANK('Model Performance Data'!$F$77),"-",'Model Performance Data'!$F$77)</f>
        <v>-</v>
      </c>
      <c r="H1736" s="253">
        <v>1</v>
      </c>
      <c r="I1736" s="253">
        <v>4</v>
      </c>
      <c r="J1736" s="37" t="str">
        <f t="shared" si="74"/>
        <v>14</v>
      </c>
      <c r="K1736" s="38" t="str">
        <f>IF(ISBLANK('Model Performance Data'!$L$77),"-",'Model Performance Data'!$L$77)</f>
        <v>-</v>
      </c>
      <c r="L1736" s="38" t="str">
        <f>IF(ISBLANK('Model Performance Data'!$K$77),"-",'Model Performance Data'!$K$77)</f>
        <v>-</v>
      </c>
      <c r="M1736" s="254">
        <f>IF(ISNA(SUMIFS(INDEX('Model Performance Data'!$O$8:$DY$56,0,MATCH(CONCATENATE($J1736,M$6),'Model Performance Data'!$O$6:$DY$6,0)),'Model Performance Data'!$B$8:$B$56,$C1736,'Model Performance Data'!$C$8:$C$56,$D1736)),"-",SUMIFS(INDEX('Model Performance Data'!$O$8:$DY$56,0,MATCH(CONCATENATE($J1736,M$6),'Model Performance Data'!$O$6:$DY$6,0)),'Model Performance Data'!$B$8:$B$56,$C1736,'Model Performance Data'!$C$8:$C$56,$D1736))</f>
        <v>0</v>
      </c>
      <c r="N1736" s="254">
        <f>IF(ISNA(SUMIFS(INDEX('Model Performance Data'!$O$8:$DY$56,0,MATCH(CONCATENATE($J1736,N$6),'Model Performance Data'!$O$6:$DY$6,0)),'Model Performance Data'!$B$8:$B$56,$C1736,'Model Performance Data'!$C$8:$C$56,$D1736)),"-",SUMIFS(INDEX('Model Performance Data'!$O$8:$DY$56,0,MATCH(CONCATENATE($J1736,N$6),'Model Performance Data'!$O$6:$DY$6,0)),'Model Performance Data'!$B$8:$B$56,$C1736,'Model Performance Data'!$C$8:$C$56,$D1736))</f>
        <v>0</v>
      </c>
      <c r="O1736" s="255">
        <f>IF(ISNA(SUMIFS(INDEX('Model Performance Data'!$O$8:$DY$56,0,MATCH(CONCATENATE($J1736,O$6),'Model Performance Data'!$O$6:$DY$6,0)),'Model Performance Data'!$B$8:$B$56,$C1736,'Model Performance Data'!$C$8:$C$56,$D1736)),"-",SUMIFS(INDEX('Model Performance Data'!$O$8:$DY$56,0,MATCH(CONCATENATE($J1736,O$6),'Model Performance Data'!$O$6:$DY$6,0)),'Model Performance Data'!$B$8:$B$56,$C1736,'Model Performance Data'!$C$8:$C$56,$D1736))</f>
        <v>0</v>
      </c>
    </row>
    <row r="1737" spans="2:15" x14ac:dyDescent="0.35">
      <c r="B1737" s="37" t="s">
        <v>80</v>
      </c>
      <c r="C1737" s="38" t="str">
        <f>IF(ISBLANK('Model Performance Data'!$B$77),"-",'Model Performance Data'!$B$77)</f>
        <v>-</v>
      </c>
      <c r="D1737" s="38" t="str">
        <f>IF(ISBLANK('Model Performance Data'!$C$77),"-",'Model Performance Data'!$C$77)</f>
        <v>-</v>
      </c>
      <c r="E1737" s="38" t="str">
        <f>IF(ISBLANK('Model Performance Data'!$D$77),"-",'Model Performance Data'!$D$77)</f>
        <v>-</v>
      </c>
      <c r="F1737" s="38" t="str">
        <f>IF(ISBLANK('Model Performance Data'!$E$77),"-",'Model Performance Data'!$E$77)</f>
        <v>-</v>
      </c>
      <c r="G1737" s="38" t="str">
        <f>IF(ISBLANK('Model Performance Data'!$F$77),"-",'Model Performance Data'!$F$77)</f>
        <v>-</v>
      </c>
      <c r="H1737" s="253">
        <v>1</v>
      </c>
      <c r="I1737" s="253">
        <v>5</v>
      </c>
      <c r="J1737" s="37" t="str">
        <f t="shared" si="74"/>
        <v>15</v>
      </c>
      <c r="K1737" s="38" t="str">
        <f>IF(ISBLANK('Model Performance Data'!$L$77),"-",'Model Performance Data'!$L$77)</f>
        <v>-</v>
      </c>
      <c r="L1737" s="38" t="str">
        <f>IF(ISBLANK('Model Performance Data'!$K$77),"-",'Model Performance Data'!$K$77)</f>
        <v>-</v>
      </c>
      <c r="M1737" s="254">
        <f>IF(ISNA(SUMIFS(INDEX('Model Performance Data'!$O$8:$DY$56,0,MATCH(CONCATENATE($J1737,M$6),'Model Performance Data'!$O$6:$DY$6,0)),'Model Performance Data'!$B$8:$B$56,$C1737,'Model Performance Data'!$C$8:$C$56,$D1737)),"-",SUMIFS(INDEX('Model Performance Data'!$O$8:$DY$56,0,MATCH(CONCATENATE($J1737,M$6),'Model Performance Data'!$O$6:$DY$6,0)),'Model Performance Data'!$B$8:$B$56,$C1737,'Model Performance Data'!$C$8:$C$56,$D1737))</f>
        <v>0</v>
      </c>
      <c r="N1737" s="254">
        <f>IF(ISNA(SUMIFS(INDEX('Model Performance Data'!$O$8:$DY$56,0,MATCH(CONCATENATE($J1737,N$6),'Model Performance Data'!$O$6:$DY$6,0)),'Model Performance Data'!$B$8:$B$56,$C1737,'Model Performance Data'!$C$8:$C$56,$D1737)),"-",SUMIFS(INDEX('Model Performance Data'!$O$8:$DY$56,0,MATCH(CONCATENATE($J1737,N$6),'Model Performance Data'!$O$6:$DY$6,0)),'Model Performance Data'!$B$8:$B$56,$C1737,'Model Performance Data'!$C$8:$C$56,$D1737))</f>
        <v>0</v>
      </c>
      <c r="O1737" s="255">
        <f>IF(ISNA(SUMIFS(INDEX('Model Performance Data'!$O$8:$DY$56,0,MATCH(CONCATENATE($J1737,O$6),'Model Performance Data'!$O$6:$DY$6,0)),'Model Performance Data'!$B$8:$B$56,$C1737,'Model Performance Data'!$C$8:$C$56,$D1737)),"-",SUMIFS(INDEX('Model Performance Data'!$O$8:$DY$56,0,MATCH(CONCATENATE($J1737,O$6),'Model Performance Data'!$O$6:$DY$6,0)),'Model Performance Data'!$B$8:$B$56,$C1737,'Model Performance Data'!$C$8:$C$56,$D1737))</f>
        <v>0</v>
      </c>
    </row>
    <row r="1738" spans="2:15" x14ac:dyDescent="0.35">
      <c r="B1738" s="37" t="s">
        <v>80</v>
      </c>
      <c r="C1738" s="38" t="str">
        <f>IF(ISBLANK('Model Performance Data'!$B$77),"-",'Model Performance Data'!$B$77)</f>
        <v>-</v>
      </c>
      <c r="D1738" s="38" t="str">
        <f>IF(ISBLANK('Model Performance Data'!$C$77),"-",'Model Performance Data'!$C$77)</f>
        <v>-</v>
      </c>
      <c r="E1738" s="38" t="str">
        <f>IF(ISBLANK('Model Performance Data'!$D$77),"-",'Model Performance Data'!$D$77)</f>
        <v>-</v>
      </c>
      <c r="F1738" s="38" t="str">
        <f>IF(ISBLANK('Model Performance Data'!$E$77),"-",'Model Performance Data'!$E$77)</f>
        <v>-</v>
      </c>
      <c r="G1738" s="38" t="str">
        <f>IF(ISBLANK('Model Performance Data'!$F$77),"-",'Model Performance Data'!$F$77)</f>
        <v>-</v>
      </c>
      <c r="H1738" s="253">
        <v>1</v>
      </c>
      <c r="I1738" s="253" t="s">
        <v>65</v>
      </c>
      <c r="J1738" s="37" t="str">
        <f t="shared" si="74"/>
        <v>1Goal</v>
      </c>
      <c r="K1738" s="38" t="str">
        <f>IF(ISBLANK('Model Performance Data'!$L$77),"-",'Model Performance Data'!$L$77)</f>
        <v>-</v>
      </c>
      <c r="L1738" s="38" t="str">
        <f>IF(ISBLANK('Model Performance Data'!$K$77),"-",'Model Performance Data'!$K$77)</f>
        <v>-</v>
      </c>
      <c r="M1738" s="254" t="str">
        <f>IF(ISNA(SUMIFS(INDEX('Model Performance Data'!$O$8:$DY$56,0,MATCH(CONCATENATE($J1738,M$6),'Model Performance Data'!$O$6:$DY$6,0)),'Model Performance Data'!$B$8:$B$56,$C1738,'Model Performance Data'!$C$8:$C$56,$D1738)),"-",SUMIFS(INDEX('Model Performance Data'!$O$8:$DY$56,0,MATCH(CONCATENATE($J1738,M$6),'Model Performance Data'!$O$6:$DY$6,0)),'Model Performance Data'!$B$8:$B$56,$C1738,'Model Performance Data'!$C$8:$C$56,$D1738))</f>
        <v>-</v>
      </c>
      <c r="N1738" s="254" t="str">
        <f>IF(ISNA(SUMIFS(INDEX('Model Performance Data'!$O$8:$DY$56,0,MATCH(CONCATENATE($J1738,N$6),'Model Performance Data'!$O$6:$DY$6,0)),'Model Performance Data'!$B$8:$B$56,$C1738,'Model Performance Data'!$C$8:$C$56,$D1738)),"-",SUMIFS(INDEX('Model Performance Data'!$O$8:$DY$56,0,MATCH(CONCATENATE($J1738,N$6),'Model Performance Data'!$O$6:$DY$6,0)),'Model Performance Data'!$B$8:$B$56,$C1738,'Model Performance Data'!$C$8:$C$56,$D1738))</f>
        <v>-</v>
      </c>
      <c r="O1738" s="255">
        <f>IF(ISNA(SUMIFS(INDEX('Model Performance Data'!$O$8:$DY$56,0,MATCH(CONCATENATE($J1738,O$6),'Model Performance Data'!$O$6:$DY$6,0)),'Model Performance Data'!$B$8:$B$56,$C1738,'Model Performance Data'!$C$8:$C$56,$D1738)),"-",SUMIFS(INDEX('Model Performance Data'!$O$8:$DY$56,0,MATCH(CONCATENATE($J1738,O$6),'Model Performance Data'!$O$6:$DY$6,0)),'Model Performance Data'!$B$8:$B$56,$C1738,'Model Performance Data'!$C$8:$C$56,$D1738))</f>
        <v>0</v>
      </c>
    </row>
    <row r="1739" spans="2:15" x14ac:dyDescent="0.35">
      <c r="B1739" s="37" t="s">
        <v>80</v>
      </c>
      <c r="C1739" s="38" t="str">
        <f>IF(ISBLANK('Model Performance Data'!$B$77),"-",'Model Performance Data'!$B$77)</f>
        <v>-</v>
      </c>
      <c r="D1739" s="38" t="str">
        <f>IF(ISBLANK('Model Performance Data'!$C$77),"-",'Model Performance Data'!$C$77)</f>
        <v>-</v>
      </c>
      <c r="E1739" s="38" t="str">
        <f>IF(ISBLANK('Model Performance Data'!$D$77),"-",'Model Performance Data'!$D$77)</f>
        <v>-</v>
      </c>
      <c r="F1739" s="38" t="str">
        <f>IF(ISBLANK('Model Performance Data'!$E$77),"-",'Model Performance Data'!$E$77)</f>
        <v>-</v>
      </c>
      <c r="G1739" s="38" t="str">
        <f>IF(ISBLANK('Model Performance Data'!$F$77),"-",'Model Performance Data'!$F$77)</f>
        <v>-</v>
      </c>
      <c r="H1739" s="253">
        <v>2</v>
      </c>
      <c r="I1739" s="253">
        <v>1</v>
      </c>
      <c r="J1739" s="37" t="str">
        <f t="shared" si="74"/>
        <v>21</v>
      </c>
      <c r="K1739" s="38" t="str">
        <f>IF(ISBLANK('Model Performance Data'!$L$77),"-",'Model Performance Data'!$L$77)</f>
        <v>-</v>
      </c>
      <c r="L1739" s="38" t="str">
        <f>IF(ISBLANK('Model Performance Data'!$K$77),"-",'Model Performance Data'!$K$77)</f>
        <v>-</v>
      </c>
      <c r="M1739" s="254">
        <f>IF(ISNA(SUMIFS(INDEX('Model Performance Data'!$O$8:$DY$56,0,MATCH(CONCATENATE($J1739,M$6),'Model Performance Data'!$O$6:$DY$6,0)),'Model Performance Data'!$B$8:$B$56,$C1739,'Model Performance Data'!$C$8:$C$56,$D1739)),"-",SUMIFS(INDEX('Model Performance Data'!$O$8:$DY$56,0,MATCH(CONCATENATE($J1739,M$6),'Model Performance Data'!$O$6:$DY$6,0)),'Model Performance Data'!$B$8:$B$56,$C1739,'Model Performance Data'!$C$8:$C$56,$D1739))</f>
        <v>0</v>
      </c>
      <c r="N1739" s="254">
        <f>IF(ISNA(SUMIFS(INDEX('Model Performance Data'!$O$8:$DY$56,0,MATCH(CONCATENATE($J1739,N$6),'Model Performance Data'!$O$6:$DY$6,0)),'Model Performance Data'!$B$8:$B$56,$C1739,'Model Performance Data'!$C$8:$C$56,$D1739)),"-",SUMIFS(INDEX('Model Performance Data'!$O$8:$DY$56,0,MATCH(CONCATENATE($J1739,N$6),'Model Performance Data'!$O$6:$DY$6,0)),'Model Performance Data'!$B$8:$B$56,$C1739,'Model Performance Data'!$C$8:$C$56,$D1739))</f>
        <v>0</v>
      </c>
      <c r="O1739" s="255">
        <f>IF(ISNA(SUMIFS(INDEX('Model Performance Data'!$O$8:$DY$56,0,MATCH(CONCATENATE($J1739,O$6),'Model Performance Data'!$O$6:$DY$6,0)),'Model Performance Data'!$B$8:$B$56,$C1739,'Model Performance Data'!$C$8:$C$56,$D1739)),"-",SUMIFS(INDEX('Model Performance Data'!$O$8:$DY$56,0,MATCH(CONCATENATE($J1739,O$6),'Model Performance Data'!$O$6:$DY$6,0)),'Model Performance Data'!$B$8:$B$56,$C1739,'Model Performance Data'!$C$8:$C$56,$D1739))</f>
        <v>0</v>
      </c>
    </row>
    <row r="1740" spans="2:15" x14ac:dyDescent="0.35">
      <c r="B1740" s="37" t="s">
        <v>80</v>
      </c>
      <c r="C1740" s="38" t="str">
        <f>IF(ISBLANK('Model Performance Data'!$B$77),"-",'Model Performance Data'!$B$77)</f>
        <v>-</v>
      </c>
      <c r="D1740" s="38" t="str">
        <f>IF(ISBLANK('Model Performance Data'!$C$77),"-",'Model Performance Data'!$C$77)</f>
        <v>-</v>
      </c>
      <c r="E1740" s="38" t="str">
        <f>IF(ISBLANK('Model Performance Data'!$D$77),"-",'Model Performance Data'!$D$77)</f>
        <v>-</v>
      </c>
      <c r="F1740" s="38" t="str">
        <f>IF(ISBLANK('Model Performance Data'!$E$77),"-",'Model Performance Data'!$E$77)</f>
        <v>-</v>
      </c>
      <c r="G1740" s="38" t="str">
        <f>IF(ISBLANK('Model Performance Data'!$F$77),"-",'Model Performance Data'!$F$77)</f>
        <v>-</v>
      </c>
      <c r="H1740" s="253">
        <v>2</v>
      </c>
      <c r="I1740" s="253">
        <v>2</v>
      </c>
      <c r="J1740" s="37" t="str">
        <f t="shared" si="74"/>
        <v>22</v>
      </c>
      <c r="K1740" s="38" t="str">
        <f>IF(ISBLANK('Model Performance Data'!$L$77),"-",'Model Performance Data'!$L$77)</f>
        <v>-</v>
      </c>
      <c r="L1740" s="38" t="str">
        <f>IF(ISBLANK('Model Performance Data'!$K$77),"-",'Model Performance Data'!$K$77)</f>
        <v>-</v>
      </c>
      <c r="M1740" s="254">
        <f>IF(ISNA(SUMIFS(INDEX('Model Performance Data'!$O$8:$DY$56,0,MATCH(CONCATENATE($J1740,M$6),'Model Performance Data'!$O$6:$DY$6,0)),'Model Performance Data'!$B$8:$B$56,$C1740,'Model Performance Data'!$C$8:$C$56,$D1740)),"-",SUMIFS(INDEX('Model Performance Data'!$O$8:$DY$56,0,MATCH(CONCATENATE($J1740,M$6),'Model Performance Data'!$O$6:$DY$6,0)),'Model Performance Data'!$B$8:$B$56,$C1740,'Model Performance Data'!$C$8:$C$56,$D1740))</f>
        <v>0</v>
      </c>
      <c r="N1740" s="254">
        <f>IF(ISNA(SUMIFS(INDEX('Model Performance Data'!$O$8:$DY$56,0,MATCH(CONCATENATE($J1740,N$6),'Model Performance Data'!$O$6:$DY$6,0)),'Model Performance Data'!$B$8:$B$56,$C1740,'Model Performance Data'!$C$8:$C$56,$D1740)),"-",SUMIFS(INDEX('Model Performance Data'!$O$8:$DY$56,0,MATCH(CONCATENATE($J1740,N$6),'Model Performance Data'!$O$6:$DY$6,0)),'Model Performance Data'!$B$8:$B$56,$C1740,'Model Performance Data'!$C$8:$C$56,$D1740))</f>
        <v>0</v>
      </c>
      <c r="O1740" s="255">
        <f>IF(ISNA(SUMIFS(INDEX('Model Performance Data'!$O$8:$DY$56,0,MATCH(CONCATENATE($J1740,O$6),'Model Performance Data'!$O$6:$DY$6,0)),'Model Performance Data'!$B$8:$B$56,$C1740,'Model Performance Data'!$C$8:$C$56,$D1740)),"-",SUMIFS(INDEX('Model Performance Data'!$O$8:$DY$56,0,MATCH(CONCATENATE($J1740,O$6),'Model Performance Data'!$O$6:$DY$6,0)),'Model Performance Data'!$B$8:$B$56,$C1740,'Model Performance Data'!$C$8:$C$56,$D1740))</f>
        <v>0</v>
      </c>
    </row>
    <row r="1741" spans="2:15" x14ac:dyDescent="0.35">
      <c r="B1741" s="37" t="s">
        <v>80</v>
      </c>
      <c r="C1741" s="38" t="str">
        <f>IF(ISBLANK('Model Performance Data'!$B$77),"-",'Model Performance Data'!$B$77)</f>
        <v>-</v>
      </c>
      <c r="D1741" s="38" t="str">
        <f>IF(ISBLANK('Model Performance Data'!$C$77),"-",'Model Performance Data'!$C$77)</f>
        <v>-</v>
      </c>
      <c r="E1741" s="38" t="str">
        <f>IF(ISBLANK('Model Performance Data'!$D$77),"-",'Model Performance Data'!$D$77)</f>
        <v>-</v>
      </c>
      <c r="F1741" s="38" t="str">
        <f>IF(ISBLANK('Model Performance Data'!$E$77),"-",'Model Performance Data'!$E$77)</f>
        <v>-</v>
      </c>
      <c r="G1741" s="38" t="str">
        <f>IF(ISBLANK('Model Performance Data'!$F$77),"-",'Model Performance Data'!$F$77)</f>
        <v>-</v>
      </c>
      <c r="H1741" s="253">
        <v>2</v>
      </c>
      <c r="I1741" s="253">
        <v>3</v>
      </c>
      <c r="J1741" s="37" t="str">
        <f t="shared" si="74"/>
        <v>23</v>
      </c>
      <c r="K1741" s="38" t="str">
        <f>IF(ISBLANK('Model Performance Data'!$L$77),"-",'Model Performance Data'!$L$77)</f>
        <v>-</v>
      </c>
      <c r="L1741" s="38" t="str">
        <f>IF(ISBLANK('Model Performance Data'!$K$77),"-",'Model Performance Data'!$K$77)</f>
        <v>-</v>
      </c>
      <c r="M1741" s="254">
        <f>IF(ISNA(SUMIFS(INDEX('Model Performance Data'!$O$8:$DY$56,0,MATCH(CONCATENATE($J1741,M$6),'Model Performance Data'!$O$6:$DY$6,0)),'Model Performance Data'!$B$8:$B$56,$C1741,'Model Performance Data'!$C$8:$C$56,$D1741)),"-",SUMIFS(INDEX('Model Performance Data'!$O$8:$DY$56,0,MATCH(CONCATENATE($J1741,M$6),'Model Performance Data'!$O$6:$DY$6,0)),'Model Performance Data'!$B$8:$B$56,$C1741,'Model Performance Data'!$C$8:$C$56,$D1741))</f>
        <v>0</v>
      </c>
      <c r="N1741" s="254">
        <f>IF(ISNA(SUMIFS(INDEX('Model Performance Data'!$O$8:$DY$56,0,MATCH(CONCATENATE($J1741,N$6),'Model Performance Data'!$O$6:$DY$6,0)),'Model Performance Data'!$B$8:$B$56,$C1741,'Model Performance Data'!$C$8:$C$56,$D1741)),"-",SUMIFS(INDEX('Model Performance Data'!$O$8:$DY$56,0,MATCH(CONCATENATE($J1741,N$6),'Model Performance Data'!$O$6:$DY$6,0)),'Model Performance Data'!$B$8:$B$56,$C1741,'Model Performance Data'!$C$8:$C$56,$D1741))</f>
        <v>0</v>
      </c>
      <c r="O1741" s="255">
        <f>IF(ISNA(SUMIFS(INDEX('Model Performance Data'!$O$8:$DY$56,0,MATCH(CONCATENATE($J1741,O$6),'Model Performance Data'!$O$6:$DY$6,0)),'Model Performance Data'!$B$8:$B$56,$C1741,'Model Performance Data'!$C$8:$C$56,$D1741)),"-",SUMIFS(INDEX('Model Performance Data'!$O$8:$DY$56,0,MATCH(CONCATENATE($J1741,O$6),'Model Performance Data'!$O$6:$DY$6,0)),'Model Performance Data'!$B$8:$B$56,$C1741,'Model Performance Data'!$C$8:$C$56,$D1741))</f>
        <v>0</v>
      </c>
    </row>
    <row r="1742" spans="2:15" x14ac:dyDescent="0.35">
      <c r="B1742" s="37" t="s">
        <v>80</v>
      </c>
      <c r="C1742" s="38" t="str">
        <f>IF(ISBLANK('Model Performance Data'!$B$77),"-",'Model Performance Data'!$B$77)</f>
        <v>-</v>
      </c>
      <c r="D1742" s="38" t="str">
        <f>IF(ISBLANK('Model Performance Data'!$C$77),"-",'Model Performance Data'!$C$77)</f>
        <v>-</v>
      </c>
      <c r="E1742" s="38" t="str">
        <f>IF(ISBLANK('Model Performance Data'!$D$77),"-",'Model Performance Data'!$D$77)</f>
        <v>-</v>
      </c>
      <c r="F1742" s="38" t="str">
        <f>IF(ISBLANK('Model Performance Data'!$E$77),"-",'Model Performance Data'!$E$77)</f>
        <v>-</v>
      </c>
      <c r="G1742" s="38" t="str">
        <f>IF(ISBLANK('Model Performance Data'!$F$77),"-",'Model Performance Data'!$F$77)</f>
        <v>-</v>
      </c>
      <c r="H1742" s="253">
        <v>2</v>
      </c>
      <c r="I1742" s="253">
        <v>4</v>
      </c>
      <c r="J1742" s="37" t="str">
        <f t="shared" si="74"/>
        <v>24</v>
      </c>
      <c r="K1742" s="38" t="str">
        <f>IF(ISBLANK('Model Performance Data'!$L$77),"-",'Model Performance Data'!$L$77)</f>
        <v>-</v>
      </c>
      <c r="L1742" s="38" t="str">
        <f>IF(ISBLANK('Model Performance Data'!$K$77),"-",'Model Performance Data'!$K$77)</f>
        <v>-</v>
      </c>
      <c r="M1742" s="254">
        <f>IF(ISNA(SUMIFS(INDEX('Model Performance Data'!$O$8:$DY$56,0,MATCH(CONCATENATE($J1742,M$6),'Model Performance Data'!$O$6:$DY$6,0)),'Model Performance Data'!$B$8:$B$56,$C1742,'Model Performance Data'!$C$8:$C$56,$D1742)),"-",SUMIFS(INDEX('Model Performance Data'!$O$8:$DY$56,0,MATCH(CONCATENATE($J1742,M$6),'Model Performance Data'!$O$6:$DY$6,0)),'Model Performance Data'!$B$8:$B$56,$C1742,'Model Performance Data'!$C$8:$C$56,$D1742))</f>
        <v>0</v>
      </c>
      <c r="N1742" s="254">
        <f>IF(ISNA(SUMIFS(INDEX('Model Performance Data'!$O$8:$DY$56,0,MATCH(CONCATENATE($J1742,N$6),'Model Performance Data'!$O$6:$DY$6,0)),'Model Performance Data'!$B$8:$B$56,$C1742,'Model Performance Data'!$C$8:$C$56,$D1742)),"-",SUMIFS(INDEX('Model Performance Data'!$O$8:$DY$56,0,MATCH(CONCATENATE($J1742,N$6),'Model Performance Data'!$O$6:$DY$6,0)),'Model Performance Data'!$B$8:$B$56,$C1742,'Model Performance Data'!$C$8:$C$56,$D1742))</f>
        <v>0</v>
      </c>
      <c r="O1742" s="255">
        <f>IF(ISNA(SUMIFS(INDEX('Model Performance Data'!$O$8:$DY$56,0,MATCH(CONCATENATE($J1742,O$6),'Model Performance Data'!$O$6:$DY$6,0)),'Model Performance Data'!$B$8:$B$56,$C1742,'Model Performance Data'!$C$8:$C$56,$D1742)),"-",SUMIFS(INDEX('Model Performance Data'!$O$8:$DY$56,0,MATCH(CONCATENATE($J1742,O$6),'Model Performance Data'!$O$6:$DY$6,0)),'Model Performance Data'!$B$8:$B$56,$C1742,'Model Performance Data'!$C$8:$C$56,$D1742))</f>
        <v>0</v>
      </c>
    </row>
    <row r="1743" spans="2:15" x14ac:dyDescent="0.35">
      <c r="B1743" s="37" t="s">
        <v>80</v>
      </c>
      <c r="C1743" s="38" t="str">
        <f>IF(ISBLANK('Model Performance Data'!$B$77),"-",'Model Performance Data'!$B$77)</f>
        <v>-</v>
      </c>
      <c r="D1743" s="38" t="str">
        <f>IF(ISBLANK('Model Performance Data'!$C$77),"-",'Model Performance Data'!$C$77)</f>
        <v>-</v>
      </c>
      <c r="E1743" s="38" t="str">
        <f>IF(ISBLANK('Model Performance Data'!$D$77),"-",'Model Performance Data'!$D$77)</f>
        <v>-</v>
      </c>
      <c r="F1743" s="38" t="str">
        <f>IF(ISBLANK('Model Performance Data'!$E$77),"-",'Model Performance Data'!$E$77)</f>
        <v>-</v>
      </c>
      <c r="G1743" s="38" t="str">
        <f>IF(ISBLANK('Model Performance Data'!$F$77),"-",'Model Performance Data'!$F$77)</f>
        <v>-</v>
      </c>
      <c r="H1743" s="253">
        <v>2</v>
      </c>
      <c r="I1743" s="253">
        <v>5</v>
      </c>
      <c r="J1743" s="37" t="str">
        <f t="shared" si="74"/>
        <v>25</v>
      </c>
      <c r="K1743" s="38" t="str">
        <f>IF(ISBLANK('Model Performance Data'!$L$77),"-",'Model Performance Data'!$L$77)</f>
        <v>-</v>
      </c>
      <c r="L1743" s="38" t="str">
        <f>IF(ISBLANK('Model Performance Data'!$K$77),"-",'Model Performance Data'!$K$77)</f>
        <v>-</v>
      </c>
      <c r="M1743" s="254">
        <f>IF(ISNA(SUMIFS(INDEX('Model Performance Data'!$O$8:$DY$56,0,MATCH(CONCATENATE($J1743,M$6),'Model Performance Data'!$O$6:$DY$6,0)),'Model Performance Data'!$B$8:$B$56,$C1743,'Model Performance Data'!$C$8:$C$56,$D1743)),"-",SUMIFS(INDEX('Model Performance Data'!$O$8:$DY$56,0,MATCH(CONCATENATE($J1743,M$6),'Model Performance Data'!$O$6:$DY$6,0)),'Model Performance Data'!$B$8:$B$56,$C1743,'Model Performance Data'!$C$8:$C$56,$D1743))</f>
        <v>0</v>
      </c>
      <c r="N1743" s="254">
        <f>IF(ISNA(SUMIFS(INDEX('Model Performance Data'!$O$8:$DY$56,0,MATCH(CONCATENATE($J1743,N$6),'Model Performance Data'!$O$6:$DY$6,0)),'Model Performance Data'!$B$8:$B$56,$C1743,'Model Performance Data'!$C$8:$C$56,$D1743)),"-",SUMIFS(INDEX('Model Performance Data'!$O$8:$DY$56,0,MATCH(CONCATENATE($J1743,N$6),'Model Performance Data'!$O$6:$DY$6,0)),'Model Performance Data'!$B$8:$B$56,$C1743,'Model Performance Data'!$C$8:$C$56,$D1743))</f>
        <v>0</v>
      </c>
      <c r="O1743" s="255">
        <f>IF(ISNA(SUMIFS(INDEX('Model Performance Data'!$O$8:$DY$56,0,MATCH(CONCATENATE($J1743,O$6),'Model Performance Data'!$O$6:$DY$6,0)),'Model Performance Data'!$B$8:$B$56,$C1743,'Model Performance Data'!$C$8:$C$56,$D1743)),"-",SUMIFS(INDEX('Model Performance Data'!$O$8:$DY$56,0,MATCH(CONCATENATE($J1743,O$6),'Model Performance Data'!$O$6:$DY$6,0)),'Model Performance Data'!$B$8:$B$56,$C1743,'Model Performance Data'!$C$8:$C$56,$D1743))</f>
        <v>0</v>
      </c>
    </row>
    <row r="1744" spans="2:15" x14ac:dyDescent="0.35">
      <c r="B1744" s="37" t="s">
        <v>80</v>
      </c>
      <c r="C1744" s="38" t="str">
        <f>IF(ISBLANK('Model Performance Data'!$B$77),"-",'Model Performance Data'!$B$77)</f>
        <v>-</v>
      </c>
      <c r="D1744" s="38" t="str">
        <f>IF(ISBLANK('Model Performance Data'!$C$77),"-",'Model Performance Data'!$C$77)</f>
        <v>-</v>
      </c>
      <c r="E1744" s="38" t="str">
        <f>IF(ISBLANK('Model Performance Data'!$D$77),"-",'Model Performance Data'!$D$77)</f>
        <v>-</v>
      </c>
      <c r="F1744" s="38" t="str">
        <f>IF(ISBLANK('Model Performance Data'!$E$77),"-",'Model Performance Data'!$E$77)</f>
        <v>-</v>
      </c>
      <c r="G1744" s="38" t="str">
        <f>IF(ISBLANK('Model Performance Data'!$F$77),"-",'Model Performance Data'!$F$77)</f>
        <v>-</v>
      </c>
      <c r="H1744" s="253">
        <v>2</v>
      </c>
      <c r="I1744" s="253" t="s">
        <v>65</v>
      </c>
      <c r="J1744" s="37" t="str">
        <f t="shared" si="74"/>
        <v>2Goal</v>
      </c>
      <c r="K1744" s="38" t="str">
        <f>IF(ISBLANK('Model Performance Data'!$L$77),"-",'Model Performance Data'!$L$77)</f>
        <v>-</v>
      </c>
      <c r="L1744" s="38" t="str">
        <f>IF(ISBLANK('Model Performance Data'!$K$77),"-",'Model Performance Data'!$K$77)</f>
        <v>-</v>
      </c>
      <c r="M1744" s="254" t="str">
        <f>IF(ISNA(SUMIFS(INDEX('Model Performance Data'!$O$8:$DY$56,0,MATCH(CONCATENATE($J1744,M$6),'Model Performance Data'!$O$6:$DY$6,0)),'Model Performance Data'!$B$8:$B$56,$C1744,'Model Performance Data'!$C$8:$C$56,$D1744)),"-",SUMIFS(INDEX('Model Performance Data'!$O$8:$DY$56,0,MATCH(CONCATENATE($J1744,M$6),'Model Performance Data'!$O$6:$DY$6,0)),'Model Performance Data'!$B$8:$B$56,$C1744,'Model Performance Data'!$C$8:$C$56,$D1744))</f>
        <v>-</v>
      </c>
      <c r="N1744" s="254" t="str">
        <f>IF(ISNA(SUMIFS(INDEX('Model Performance Data'!$O$8:$DY$56,0,MATCH(CONCATENATE($J1744,N$6),'Model Performance Data'!$O$6:$DY$6,0)),'Model Performance Data'!$B$8:$B$56,$C1744,'Model Performance Data'!$C$8:$C$56,$D1744)),"-",SUMIFS(INDEX('Model Performance Data'!$O$8:$DY$56,0,MATCH(CONCATENATE($J1744,N$6),'Model Performance Data'!$O$6:$DY$6,0)),'Model Performance Data'!$B$8:$B$56,$C1744,'Model Performance Data'!$C$8:$C$56,$D1744))</f>
        <v>-</v>
      </c>
      <c r="O1744" s="255">
        <f>IF(ISNA(SUMIFS(INDEX('Model Performance Data'!$O$8:$DY$56,0,MATCH(CONCATENATE($J1744,O$6),'Model Performance Data'!$O$6:$DY$6,0)),'Model Performance Data'!$B$8:$B$56,$C1744,'Model Performance Data'!$C$8:$C$56,$D1744)),"-",SUMIFS(INDEX('Model Performance Data'!$O$8:$DY$56,0,MATCH(CONCATENATE($J1744,O$6),'Model Performance Data'!$O$6:$DY$6,0)),'Model Performance Data'!$B$8:$B$56,$C1744,'Model Performance Data'!$C$8:$C$56,$D1744))</f>
        <v>0</v>
      </c>
    </row>
    <row r="1745" spans="2:15" x14ac:dyDescent="0.35">
      <c r="B1745" s="37" t="s">
        <v>80</v>
      </c>
      <c r="C1745" s="38" t="str">
        <f>IF(ISBLANK('Model Performance Data'!$B$77),"-",'Model Performance Data'!$B$77)</f>
        <v>-</v>
      </c>
      <c r="D1745" s="38" t="str">
        <f>IF(ISBLANK('Model Performance Data'!$C$77),"-",'Model Performance Data'!$C$77)</f>
        <v>-</v>
      </c>
      <c r="E1745" s="38" t="str">
        <f>IF(ISBLANK('Model Performance Data'!$D$77),"-",'Model Performance Data'!$D$77)</f>
        <v>-</v>
      </c>
      <c r="F1745" s="38" t="str">
        <f>IF(ISBLANK('Model Performance Data'!$E$77),"-",'Model Performance Data'!$E$77)</f>
        <v>-</v>
      </c>
      <c r="G1745" s="38" t="str">
        <f>IF(ISBLANK('Model Performance Data'!$F$77),"-",'Model Performance Data'!$F$77)</f>
        <v>-</v>
      </c>
      <c r="H1745" s="253">
        <v>3</v>
      </c>
      <c r="I1745" s="253">
        <v>1</v>
      </c>
      <c r="J1745" s="37" t="str">
        <f t="shared" si="74"/>
        <v>31</v>
      </c>
      <c r="K1745" s="38" t="str">
        <f>IF(ISBLANK('Model Performance Data'!$L$77),"-",'Model Performance Data'!$L$77)</f>
        <v>-</v>
      </c>
      <c r="L1745" s="38" t="str">
        <f>IF(ISBLANK('Model Performance Data'!$K$77),"-",'Model Performance Data'!$K$77)</f>
        <v>-</v>
      </c>
      <c r="M1745" s="254">
        <f>IF(ISNA(SUMIFS(INDEX('Model Performance Data'!$O$8:$DY$56,0,MATCH(CONCATENATE($J1745,M$6),'Model Performance Data'!$O$6:$DY$6,0)),'Model Performance Data'!$B$8:$B$56,$C1745,'Model Performance Data'!$C$8:$C$56,$D1745)),"-",SUMIFS(INDEX('Model Performance Data'!$O$8:$DY$56,0,MATCH(CONCATENATE($J1745,M$6),'Model Performance Data'!$O$6:$DY$6,0)),'Model Performance Data'!$B$8:$B$56,$C1745,'Model Performance Data'!$C$8:$C$56,$D1745))</f>
        <v>0</v>
      </c>
      <c r="N1745" s="254">
        <f>IF(ISNA(SUMIFS(INDEX('Model Performance Data'!$O$8:$DY$56,0,MATCH(CONCATENATE($J1745,N$6),'Model Performance Data'!$O$6:$DY$6,0)),'Model Performance Data'!$B$8:$B$56,$C1745,'Model Performance Data'!$C$8:$C$56,$D1745)),"-",SUMIFS(INDEX('Model Performance Data'!$O$8:$DY$56,0,MATCH(CONCATENATE($J1745,N$6),'Model Performance Data'!$O$6:$DY$6,0)),'Model Performance Data'!$B$8:$B$56,$C1745,'Model Performance Data'!$C$8:$C$56,$D1745))</f>
        <v>0</v>
      </c>
      <c r="O1745" s="255">
        <f>IF(ISNA(SUMIFS(INDEX('Model Performance Data'!$O$8:$DY$56,0,MATCH(CONCATENATE($J1745,O$6),'Model Performance Data'!$O$6:$DY$6,0)),'Model Performance Data'!$B$8:$B$56,$C1745,'Model Performance Data'!$C$8:$C$56,$D1745)),"-",SUMIFS(INDEX('Model Performance Data'!$O$8:$DY$56,0,MATCH(CONCATENATE($J1745,O$6),'Model Performance Data'!$O$6:$DY$6,0)),'Model Performance Data'!$B$8:$B$56,$C1745,'Model Performance Data'!$C$8:$C$56,$D1745))</f>
        <v>0</v>
      </c>
    </row>
    <row r="1746" spans="2:15" x14ac:dyDescent="0.35">
      <c r="B1746" s="37" t="s">
        <v>80</v>
      </c>
      <c r="C1746" s="38" t="str">
        <f>IF(ISBLANK('Model Performance Data'!$B$77),"-",'Model Performance Data'!$B$77)</f>
        <v>-</v>
      </c>
      <c r="D1746" s="38" t="str">
        <f>IF(ISBLANK('Model Performance Data'!$C$77),"-",'Model Performance Data'!$C$77)</f>
        <v>-</v>
      </c>
      <c r="E1746" s="38" t="str">
        <f>IF(ISBLANK('Model Performance Data'!$D$77),"-",'Model Performance Data'!$D$77)</f>
        <v>-</v>
      </c>
      <c r="F1746" s="38" t="str">
        <f>IF(ISBLANK('Model Performance Data'!$E$77),"-",'Model Performance Data'!$E$77)</f>
        <v>-</v>
      </c>
      <c r="G1746" s="38" t="str">
        <f>IF(ISBLANK('Model Performance Data'!$F$77),"-",'Model Performance Data'!$F$77)</f>
        <v>-</v>
      </c>
      <c r="H1746" s="253">
        <v>3</v>
      </c>
      <c r="I1746" s="253">
        <v>2</v>
      </c>
      <c r="J1746" s="37" t="str">
        <f t="shared" si="74"/>
        <v>32</v>
      </c>
      <c r="K1746" s="38" t="str">
        <f>IF(ISBLANK('Model Performance Data'!$L$77),"-",'Model Performance Data'!$L$77)</f>
        <v>-</v>
      </c>
      <c r="L1746" s="38" t="str">
        <f>IF(ISBLANK('Model Performance Data'!$K$77),"-",'Model Performance Data'!$K$77)</f>
        <v>-</v>
      </c>
      <c r="M1746" s="254">
        <f>IF(ISNA(SUMIFS(INDEX('Model Performance Data'!$O$8:$DY$56,0,MATCH(CONCATENATE($J1746,M$6),'Model Performance Data'!$O$6:$DY$6,0)),'Model Performance Data'!$B$8:$B$56,$C1746,'Model Performance Data'!$C$8:$C$56,$D1746)),"-",SUMIFS(INDEX('Model Performance Data'!$O$8:$DY$56,0,MATCH(CONCATENATE($J1746,M$6),'Model Performance Data'!$O$6:$DY$6,0)),'Model Performance Data'!$B$8:$B$56,$C1746,'Model Performance Data'!$C$8:$C$56,$D1746))</f>
        <v>0</v>
      </c>
      <c r="N1746" s="254">
        <f>IF(ISNA(SUMIFS(INDEX('Model Performance Data'!$O$8:$DY$56,0,MATCH(CONCATENATE($J1746,N$6),'Model Performance Data'!$O$6:$DY$6,0)),'Model Performance Data'!$B$8:$B$56,$C1746,'Model Performance Data'!$C$8:$C$56,$D1746)),"-",SUMIFS(INDEX('Model Performance Data'!$O$8:$DY$56,0,MATCH(CONCATENATE($J1746,N$6),'Model Performance Data'!$O$6:$DY$6,0)),'Model Performance Data'!$B$8:$B$56,$C1746,'Model Performance Data'!$C$8:$C$56,$D1746))</f>
        <v>0</v>
      </c>
      <c r="O1746" s="255">
        <f>IF(ISNA(SUMIFS(INDEX('Model Performance Data'!$O$8:$DY$56,0,MATCH(CONCATENATE($J1746,O$6),'Model Performance Data'!$O$6:$DY$6,0)),'Model Performance Data'!$B$8:$B$56,$C1746,'Model Performance Data'!$C$8:$C$56,$D1746)),"-",SUMIFS(INDEX('Model Performance Data'!$O$8:$DY$56,0,MATCH(CONCATENATE($J1746,O$6),'Model Performance Data'!$O$6:$DY$6,0)),'Model Performance Data'!$B$8:$B$56,$C1746,'Model Performance Data'!$C$8:$C$56,$D1746))</f>
        <v>0</v>
      </c>
    </row>
    <row r="1747" spans="2:15" x14ac:dyDescent="0.35">
      <c r="B1747" s="37" t="s">
        <v>80</v>
      </c>
      <c r="C1747" s="38" t="str">
        <f>IF(ISBLANK('Model Performance Data'!$B$77),"-",'Model Performance Data'!$B$77)</f>
        <v>-</v>
      </c>
      <c r="D1747" s="38" t="str">
        <f>IF(ISBLANK('Model Performance Data'!$C$77),"-",'Model Performance Data'!$C$77)</f>
        <v>-</v>
      </c>
      <c r="E1747" s="38" t="str">
        <f>IF(ISBLANK('Model Performance Data'!$D$77),"-",'Model Performance Data'!$D$77)</f>
        <v>-</v>
      </c>
      <c r="F1747" s="38" t="str">
        <f>IF(ISBLANK('Model Performance Data'!$E$77),"-",'Model Performance Data'!$E$77)</f>
        <v>-</v>
      </c>
      <c r="G1747" s="38" t="str">
        <f>IF(ISBLANK('Model Performance Data'!$F$77),"-",'Model Performance Data'!$F$77)</f>
        <v>-</v>
      </c>
      <c r="H1747" s="253">
        <v>3</v>
      </c>
      <c r="I1747" s="253">
        <v>3</v>
      </c>
      <c r="J1747" s="37" t="str">
        <f t="shared" si="74"/>
        <v>33</v>
      </c>
      <c r="K1747" s="38" t="str">
        <f>IF(ISBLANK('Model Performance Data'!$L$77),"-",'Model Performance Data'!$L$77)</f>
        <v>-</v>
      </c>
      <c r="L1747" s="38" t="str">
        <f>IF(ISBLANK('Model Performance Data'!$K$77),"-",'Model Performance Data'!$K$77)</f>
        <v>-</v>
      </c>
      <c r="M1747" s="254">
        <f>IF(ISNA(SUMIFS(INDEX('Model Performance Data'!$O$8:$DY$56,0,MATCH(CONCATENATE($J1747,M$6),'Model Performance Data'!$O$6:$DY$6,0)),'Model Performance Data'!$B$8:$B$56,$C1747,'Model Performance Data'!$C$8:$C$56,$D1747)),"-",SUMIFS(INDEX('Model Performance Data'!$O$8:$DY$56,0,MATCH(CONCATENATE($J1747,M$6),'Model Performance Data'!$O$6:$DY$6,0)),'Model Performance Data'!$B$8:$B$56,$C1747,'Model Performance Data'!$C$8:$C$56,$D1747))</f>
        <v>0</v>
      </c>
      <c r="N1747" s="254">
        <f>IF(ISNA(SUMIFS(INDEX('Model Performance Data'!$O$8:$DY$56,0,MATCH(CONCATENATE($J1747,N$6),'Model Performance Data'!$O$6:$DY$6,0)),'Model Performance Data'!$B$8:$B$56,$C1747,'Model Performance Data'!$C$8:$C$56,$D1747)),"-",SUMIFS(INDEX('Model Performance Data'!$O$8:$DY$56,0,MATCH(CONCATENATE($J1747,N$6),'Model Performance Data'!$O$6:$DY$6,0)),'Model Performance Data'!$B$8:$B$56,$C1747,'Model Performance Data'!$C$8:$C$56,$D1747))</f>
        <v>0</v>
      </c>
      <c r="O1747" s="255">
        <f>IF(ISNA(SUMIFS(INDEX('Model Performance Data'!$O$8:$DY$56,0,MATCH(CONCATENATE($J1747,O$6),'Model Performance Data'!$O$6:$DY$6,0)),'Model Performance Data'!$B$8:$B$56,$C1747,'Model Performance Data'!$C$8:$C$56,$D1747)),"-",SUMIFS(INDEX('Model Performance Data'!$O$8:$DY$56,0,MATCH(CONCATENATE($J1747,O$6),'Model Performance Data'!$O$6:$DY$6,0)),'Model Performance Data'!$B$8:$B$56,$C1747,'Model Performance Data'!$C$8:$C$56,$D1747))</f>
        <v>0</v>
      </c>
    </row>
    <row r="1748" spans="2:15" x14ac:dyDescent="0.35">
      <c r="B1748" s="37" t="s">
        <v>80</v>
      </c>
      <c r="C1748" s="38" t="str">
        <f>IF(ISBLANK('Model Performance Data'!$B$77),"-",'Model Performance Data'!$B$77)</f>
        <v>-</v>
      </c>
      <c r="D1748" s="38" t="str">
        <f>IF(ISBLANK('Model Performance Data'!$C$77),"-",'Model Performance Data'!$C$77)</f>
        <v>-</v>
      </c>
      <c r="E1748" s="38" t="str">
        <f>IF(ISBLANK('Model Performance Data'!$D$77),"-",'Model Performance Data'!$D$77)</f>
        <v>-</v>
      </c>
      <c r="F1748" s="38" t="str">
        <f>IF(ISBLANK('Model Performance Data'!$E$77),"-",'Model Performance Data'!$E$77)</f>
        <v>-</v>
      </c>
      <c r="G1748" s="38" t="str">
        <f>IF(ISBLANK('Model Performance Data'!$F$77),"-",'Model Performance Data'!$F$77)</f>
        <v>-</v>
      </c>
      <c r="H1748" s="253">
        <v>3</v>
      </c>
      <c r="I1748" s="253">
        <v>4</v>
      </c>
      <c r="J1748" s="37" t="str">
        <f t="shared" si="74"/>
        <v>34</v>
      </c>
      <c r="K1748" s="38" t="str">
        <f>IF(ISBLANK('Model Performance Data'!$L$77),"-",'Model Performance Data'!$L$77)</f>
        <v>-</v>
      </c>
      <c r="L1748" s="38" t="str">
        <f>IF(ISBLANK('Model Performance Data'!$K$77),"-",'Model Performance Data'!$K$77)</f>
        <v>-</v>
      </c>
      <c r="M1748" s="254">
        <f>IF(ISNA(SUMIFS(INDEX('Model Performance Data'!$O$8:$DY$56,0,MATCH(CONCATENATE($J1748,M$6),'Model Performance Data'!$O$6:$DY$6,0)),'Model Performance Data'!$B$8:$B$56,$C1748,'Model Performance Data'!$C$8:$C$56,$D1748)),"-",SUMIFS(INDEX('Model Performance Data'!$O$8:$DY$56,0,MATCH(CONCATENATE($J1748,M$6),'Model Performance Data'!$O$6:$DY$6,0)),'Model Performance Data'!$B$8:$B$56,$C1748,'Model Performance Data'!$C$8:$C$56,$D1748))</f>
        <v>0</v>
      </c>
      <c r="N1748" s="254">
        <f>IF(ISNA(SUMIFS(INDEX('Model Performance Data'!$O$8:$DY$56,0,MATCH(CONCATENATE($J1748,N$6),'Model Performance Data'!$O$6:$DY$6,0)),'Model Performance Data'!$B$8:$B$56,$C1748,'Model Performance Data'!$C$8:$C$56,$D1748)),"-",SUMIFS(INDEX('Model Performance Data'!$O$8:$DY$56,0,MATCH(CONCATENATE($J1748,N$6),'Model Performance Data'!$O$6:$DY$6,0)),'Model Performance Data'!$B$8:$B$56,$C1748,'Model Performance Data'!$C$8:$C$56,$D1748))</f>
        <v>0</v>
      </c>
      <c r="O1748" s="255">
        <f>IF(ISNA(SUMIFS(INDEX('Model Performance Data'!$O$8:$DY$56,0,MATCH(CONCATENATE($J1748,O$6),'Model Performance Data'!$O$6:$DY$6,0)),'Model Performance Data'!$B$8:$B$56,$C1748,'Model Performance Data'!$C$8:$C$56,$D1748)),"-",SUMIFS(INDEX('Model Performance Data'!$O$8:$DY$56,0,MATCH(CONCATENATE($J1748,O$6),'Model Performance Data'!$O$6:$DY$6,0)),'Model Performance Data'!$B$8:$B$56,$C1748,'Model Performance Data'!$C$8:$C$56,$D1748))</f>
        <v>0</v>
      </c>
    </row>
    <row r="1749" spans="2:15" x14ac:dyDescent="0.35">
      <c r="B1749" s="37" t="s">
        <v>80</v>
      </c>
      <c r="C1749" s="38" t="str">
        <f>IF(ISBLANK('Model Performance Data'!$B$77),"-",'Model Performance Data'!$B$77)</f>
        <v>-</v>
      </c>
      <c r="D1749" s="38" t="str">
        <f>IF(ISBLANK('Model Performance Data'!$C$77),"-",'Model Performance Data'!$C$77)</f>
        <v>-</v>
      </c>
      <c r="E1749" s="38" t="str">
        <f>IF(ISBLANK('Model Performance Data'!$D$77),"-",'Model Performance Data'!$D$77)</f>
        <v>-</v>
      </c>
      <c r="F1749" s="38" t="str">
        <f>IF(ISBLANK('Model Performance Data'!$E$77),"-",'Model Performance Data'!$E$77)</f>
        <v>-</v>
      </c>
      <c r="G1749" s="38" t="str">
        <f>IF(ISBLANK('Model Performance Data'!$F$77),"-",'Model Performance Data'!$F$77)</f>
        <v>-</v>
      </c>
      <c r="H1749" s="253">
        <v>3</v>
      </c>
      <c r="I1749" s="253">
        <v>5</v>
      </c>
      <c r="J1749" s="37" t="str">
        <f t="shared" si="74"/>
        <v>35</v>
      </c>
      <c r="K1749" s="38" t="str">
        <f>IF(ISBLANK('Model Performance Data'!$L$77),"-",'Model Performance Data'!$L$77)</f>
        <v>-</v>
      </c>
      <c r="L1749" s="38" t="str">
        <f>IF(ISBLANK('Model Performance Data'!$K$77),"-",'Model Performance Data'!$K$77)</f>
        <v>-</v>
      </c>
      <c r="M1749" s="254">
        <f>IF(ISNA(SUMIFS(INDEX('Model Performance Data'!$O$8:$DY$56,0,MATCH(CONCATENATE($J1749,M$6),'Model Performance Data'!$O$6:$DY$6,0)),'Model Performance Data'!$B$8:$B$56,$C1749,'Model Performance Data'!$C$8:$C$56,$D1749)),"-",SUMIFS(INDEX('Model Performance Data'!$O$8:$DY$56,0,MATCH(CONCATENATE($J1749,M$6),'Model Performance Data'!$O$6:$DY$6,0)),'Model Performance Data'!$B$8:$B$56,$C1749,'Model Performance Data'!$C$8:$C$56,$D1749))</f>
        <v>0</v>
      </c>
      <c r="N1749" s="254">
        <f>IF(ISNA(SUMIFS(INDEX('Model Performance Data'!$O$8:$DY$56,0,MATCH(CONCATENATE($J1749,N$6),'Model Performance Data'!$O$6:$DY$6,0)),'Model Performance Data'!$B$8:$B$56,$C1749,'Model Performance Data'!$C$8:$C$56,$D1749)),"-",SUMIFS(INDEX('Model Performance Data'!$O$8:$DY$56,0,MATCH(CONCATENATE($J1749,N$6),'Model Performance Data'!$O$6:$DY$6,0)),'Model Performance Data'!$B$8:$B$56,$C1749,'Model Performance Data'!$C$8:$C$56,$D1749))</f>
        <v>0</v>
      </c>
      <c r="O1749" s="255">
        <f>IF(ISNA(SUMIFS(INDEX('Model Performance Data'!$O$8:$DY$56,0,MATCH(CONCATENATE($J1749,O$6),'Model Performance Data'!$O$6:$DY$6,0)),'Model Performance Data'!$B$8:$B$56,$C1749,'Model Performance Data'!$C$8:$C$56,$D1749)),"-",SUMIFS(INDEX('Model Performance Data'!$O$8:$DY$56,0,MATCH(CONCATENATE($J1749,O$6),'Model Performance Data'!$O$6:$DY$6,0)),'Model Performance Data'!$B$8:$B$56,$C1749,'Model Performance Data'!$C$8:$C$56,$D1749))</f>
        <v>0</v>
      </c>
    </row>
    <row r="1750" spans="2:15" x14ac:dyDescent="0.35">
      <c r="B1750" s="37" t="s">
        <v>80</v>
      </c>
      <c r="C1750" s="38" t="str">
        <f>IF(ISBLANK('Model Performance Data'!$B$77),"-",'Model Performance Data'!$B$77)</f>
        <v>-</v>
      </c>
      <c r="D1750" s="38" t="str">
        <f>IF(ISBLANK('Model Performance Data'!$C$77),"-",'Model Performance Data'!$C$77)</f>
        <v>-</v>
      </c>
      <c r="E1750" s="38" t="str">
        <f>IF(ISBLANK('Model Performance Data'!$D$77),"-",'Model Performance Data'!$D$77)</f>
        <v>-</v>
      </c>
      <c r="F1750" s="38" t="str">
        <f>IF(ISBLANK('Model Performance Data'!$E$77),"-",'Model Performance Data'!$E$77)</f>
        <v>-</v>
      </c>
      <c r="G1750" s="38" t="str">
        <f>IF(ISBLANK('Model Performance Data'!$F$77),"-",'Model Performance Data'!$F$77)</f>
        <v>-</v>
      </c>
      <c r="H1750" s="253">
        <v>3</v>
      </c>
      <c r="I1750" s="253" t="s">
        <v>65</v>
      </c>
      <c r="J1750" s="37" t="str">
        <f t="shared" si="74"/>
        <v>3Goal</v>
      </c>
      <c r="K1750" s="38" t="str">
        <f>IF(ISBLANK('Model Performance Data'!$L$77),"-",'Model Performance Data'!$L$77)</f>
        <v>-</v>
      </c>
      <c r="L1750" s="38" t="str">
        <f>IF(ISBLANK('Model Performance Data'!$K$77),"-",'Model Performance Data'!$K$77)</f>
        <v>-</v>
      </c>
      <c r="M1750" s="254" t="str">
        <f>IF(ISNA(SUMIFS(INDEX('Model Performance Data'!$O$8:$DY$56,0,MATCH(CONCATENATE($J1750,M$6),'Model Performance Data'!$O$6:$DY$6,0)),'Model Performance Data'!$B$8:$B$56,$C1750,'Model Performance Data'!$C$8:$C$56,$D1750)),"-",SUMIFS(INDEX('Model Performance Data'!$O$8:$DY$56,0,MATCH(CONCATENATE($J1750,M$6),'Model Performance Data'!$O$6:$DY$6,0)),'Model Performance Data'!$B$8:$B$56,$C1750,'Model Performance Data'!$C$8:$C$56,$D1750))</f>
        <v>-</v>
      </c>
      <c r="N1750" s="254" t="str">
        <f>IF(ISNA(SUMIFS(INDEX('Model Performance Data'!$O$8:$DY$56,0,MATCH(CONCATENATE($J1750,N$6),'Model Performance Data'!$O$6:$DY$6,0)),'Model Performance Data'!$B$8:$B$56,$C1750,'Model Performance Data'!$C$8:$C$56,$D1750)),"-",SUMIFS(INDEX('Model Performance Data'!$O$8:$DY$56,0,MATCH(CONCATENATE($J1750,N$6),'Model Performance Data'!$O$6:$DY$6,0)),'Model Performance Data'!$B$8:$B$56,$C1750,'Model Performance Data'!$C$8:$C$56,$D1750))</f>
        <v>-</v>
      </c>
      <c r="O1750" s="255">
        <f>IF(ISNA(SUMIFS(INDEX('Model Performance Data'!$O$8:$DY$56,0,MATCH(CONCATENATE($J1750,O$6),'Model Performance Data'!$O$6:$DY$6,0)),'Model Performance Data'!$B$8:$B$56,$C1750,'Model Performance Data'!$C$8:$C$56,$D1750)),"-",SUMIFS(INDEX('Model Performance Data'!$O$8:$DY$56,0,MATCH(CONCATENATE($J1750,O$6),'Model Performance Data'!$O$6:$DY$6,0)),'Model Performance Data'!$B$8:$B$56,$C1750,'Model Performance Data'!$C$8:$C$56,$D1750))</f>
        <v>0</v>
      </c>
    </row>
    <row r="1751" spans="2:15" x14ac:dyDescent="0.35">
      <c r="B1751" s="37" t="s">
        <v>80</v>
      </c>
      <c r="C1751" s="38" t="str">
        <f>IF(ISBLANK('Model Performance Data'!$B$77),"-",'Model Performance Data'!$B$77)</f>
        <v>-</v>
      </c>
      <c r="D1751" s="38" t="str">
        <f>IF(ISBLANK('Model Performance Data'!$C$77),"-",'Model Performance Data'!$C$77)</f>
        <v>-</v>
      </c>
      <c r="E1751" s="38" t="str">
        <f>IF(ISBLANK('Model Performance Data'!$D$77),"-",'Model Performance Data'!$D$77)</f>
        <v>-</v>
      </c>
      <c r="F1751" s="38" t="str">
        <f>IF(ISBLANK('Model Performance Data'!$E$77),"-",'Model Performance Data'!$E$77)</f>
        <v>-</v>
      </c>
      <c r="G1751" s="38" t="str">
        <f>IF(ISBLANK('Model Performance Data'!$F$77),"-",'Model Performance Data'!$F$77)</f>
        <v>-</v>
      </c>
      <c r="H1751" s="253">
        <v>4</v>
      </c>
      <c r="I1751" s="253">
        <v>1</v>
      </c>
      <c r="J1751" s="37" t="str">
        <f t="shared" si="74"/>
        <v>41</v>
      </c>
      <c r="K1751" s="38" t="str">
        <f>IF(ISBLANK('Model Performance Data'!$L$77),"-",'Model Performance Data'!$L$77)</f>
        <v>-</v>
      </c>
      <c r="L1751" s="38" t="str">
        <f>IF(ISBLANK('Model Performance Data'!$K$77),"-",'Model Performance Data'!$K$77)</f>
        <v>-</v>
      </c>
      <c r="M1751" s="254">
        <f>IF(ISNA(SUMIFS(INDEX('Model Performance Data'!$O$8:$DY$56,0,MATCH(CONCATENATE($J1751,M$6),'Model Performance Data'!$O$6:$DY$6,0)),'Model Performance Data'!$B$8:$B$56,$C1751,'Model Performance Data'!$C$8:$C$56,$D1751)),"-",SUMIFS(INDEX('Model Performance Data'!$O$8:$DY$56,0,MATCH(CONCATENATE($J1751,M$6),'Model Performance Data'!$O$6:$DY$6,0)),'Model Performance Data'!$B$8:$B$56,$C1751,'Model Performance Data'!$C$8:$C$56,$D1751))</f>
        <v>0</v>
      </c>
      <c r="N1751" s="254">
        <f>IF(ISNA(SUMIFS(INDEX('Model Performance Data'!$O$8:$DY$56,0,MATCH(CONCATENATE($J1751,N$6),'Model Performance Data'!$O$6:$DY$6,0)),'Model Performance Data'!$B$8:$B$56,$C1751,'Model Performance Data'!$C$8:$C$56,$D1751)),"-",SUMIFS(INDEX('Model Performance Data'!$O$8:$DY$56,0,MATCH(CONCATENATE($J1751,N$6),'Model Performance Data'!$O$6:$DY$6,0)),'Model Performance Data'!$B$8:$B$56,$C1751,'Model Performance Data'!$C$8:$C$56,$D1751))</f>
        <v>0</v>
      </c>
      <c r="O1751" s="255">
        <f>IF(ISNA(SUMIFS(INDEX('Model Performance Data'!$O$8:$DY$56,0,MATCH(CONCATENATE($J1751,O$6),'Model Performance Data'!$O$6:$DY$6,0)),'Model Performance Data'!$B$8:$B$56,$C1751,'Model Performance Data'!$C$8:$C$56,$D1751)),"-",SUMIFS(INDEX('Model Performance Data'!$O$8:$DY$56,0,MATCH(CONCATENATE($J1751,O$6),'Model Performance Data'!$O$6:$DY$6,0)),'Model Performance Data'!$B$8:$B$56,$C1751,'Model Performance Data'!$C$8:$C$56,$D1751))</f>
        <v>0</v>
      </c>
    </row>
    <row r="1752" spans="2:15" x14ac:dyDescent="0.35">
      <c r="B1752" s="37" t="s">
        <v>80</v>
      </c>
      <c r="C1752" s="38" t="str">
        <f>IF(ISBLANK('Model Performance Data'!$B$77),"-",'Model Performance Data'!$B$77)</f>
        <v>-</v>
      </c>
      <c r="D1752" s="38" t="str">
        <f>IF(ISBLANK('Model Performance Data'!$C$77),"-",'Model Performance Data'!$C$77)</f>
        <v>-</v>
      </c>
      <c r="E1752" s="38" t="str">
        <f>IF(ISBLANK('Model Performance Data'!$D$77),"-",'Model Performance Data'!$D$77)</f>
        <v>-</v>
      </c>
      <c r="F1752" s="38" t="str">
        <f>IF(ISBLANK('Model Performance Data'!$E$77),"-",'Model Performance Data'!$E$77)</f>
        <v>-</v>
      </c>
      <c r="G1752" s="38" t="str">
        <f>IF(ISBLANK('Model Performance Data'!$F$77),"-",'Model Performance Data'!$F$77)</f>
        <v>-</v>
      </c>
      <c r="H1752" s="253">
        <v>4</v>
      </c>
      <c r="I1752" s="253">
        <v>2</v>
      </c>
      <c r="J1752" s="37" t="str">
        <f t="shared" si="74"/>
        <v>42</v>
      </c>
      <c r="K1752" s="38" t="str">
        <f>IF(ISBLANK('Model Performance Data'!$L$77),"-",'Model Performance Data'!$L$77)</f>
        <v>-</v>
      </c>
      <c r="L1752" s="38" t="str">
        <f>IF(ISBLANK('Model Performance Data'!$K$77),"-",'Model Performance Data'!$K$77)</f>
        <v>-</v>
      </c>
      <c r="M1752" s="254">
        <f>IF(ISNA(SUMIFS(INDEX('Model Performance Data'!$O$8:$DY$56,0,MATCH(CONCATENATE($J1752,M$6),'Model Performance Data'!$O$6:$DY$6,0)),'Model Performance Data'!$B$8:$B$56,$C1752,'Model Performance Data'!$C$8:$C$56,$D1752)),"-",SUMIFS(INDEX('Model Performance Data'!$O$8:$DY$56,0,MATCH(CONCATENATE($J1752,M$6),'Model Performance Data'!$O$6:$DY$6,0)),'Model Performance Data'!$B$8:$B$56,$C1752,'Model Performance Data'!$C$8:$C$56,$D1752))</f>
        <v>0</v>
      </c>
      <c r="N1752" s="254">
        <f>IF(ISNA(SUMIFS(INDEX('Model Performance Data'!$O$8:$DY$56,0,MATCH(CONCATENATE($J1752,N$6),'Model Performance Data'!$O$6:$DY$6,0)),'Model Performance Data'!$B$8:$B$56,$C1752,'Model Performance Data'!$C$8:$C$56,$D1752)),"-",SUMIFS(INDEX('Model Performance Data'!$O$8:$DY$56,0,MATCH(CONCATENATE($J1752,N$6),'Model Performance Data'!$O$6:$DY$6,0)),'Model Performance Data'!$B$8:$B$56,$C1752,'Model Performance Data'!$C$8:$C$56,$D1752))</f>
        <v>0</v>
      </c>
      <c r="O1752" s="255">
        <f>IF(ISNA(SUMIFS(INDEX('Model Performance Data'!$O$8:$DY$56,0,MATCH(CONCATENATE($J1752,O$6),'Model Performance Data'!$O$6:$DY$6,0)),'Model Performance Data'!$B$8:$B$56,$C1752,'Model Performance Data'!$C$8:$C$56,$D1752)),"-",SUMIFS(INDEX('Model Performance Data'!$O$8:$DY$56,0,MATCH(CONCATENATE($J1752,O$6),'Model Performance Data'!$O$6:$DY$6,0)),'Model Performance Data'!$B$8:$B$56,$C1752,'Model Performance Data'!$C$8:$C$56,$D1752))</f>
        <v>0</v>
      </c>
    </row>
    <row r="1753" spans="2:15" x14ac:dyDescent="0.35">
      <c r="B1753" s="37" t="s">
        <v>80</v>
      </c>
      <c r="C1753" s="38" t="str">
        <f>IF(ISBLANK('Model Performance Data'!$B$77),"-",'Model Performance Data'!$B$77)</f>
        <v>-</v>
      </c>
      <c r="D1753" s="38" t="str">
        <f>IF(ISBLANK('Model Performance Data'!$C$77),"-",'Model Performance Data'!$C$77)</f>
        <v>-</v>
      </c>
      <c r="E1753" s="38" t="str">
        <f>IF(ISBLANK('Model Performance Data'!$D$77),"-",'Model Performance Data'!$D$77)</f>
        <v>-</v>
      </c>
      <c r="F1753" s="38" t="str">
        <f>IF(ISBLANK('Model Performance Data'!$E$77),"-",'Model Performance Data'!$E$77)</f>
        <v>-</v>
      </c>
      <c r="G1753" s="38" t="str">
        <f>IF(ISBLANK('Model Performance Data'!$F$77),"-",'Model Performance Data'!$F$77)</f>
        <v>-</v>
      </c>
      <c r="H1753" s="253">
        <v>4</v>
      </c>
      <c r="I1753" s="253">
        <v>3</v>
      </c>
      <c r="J1753" s="37" t="str">
        <f t="shared" si="74"/>
        <v>43</v>
      </c>
      <c r="K1753" s="38" t="str">
        <f>IF(ISBLANK('Model Performance Data'!$L$77),"-",'Model Performance Data'!$L$77)</f>
        <v>-</v>
      </c>
      <c r="L1753" s="38" t="str">
        <f>IF(ISBLANK('Model Performance Data'!$K$77),"-",'Model Performance Data'!$K$77)</f>
        <v>-</v>
      </c>
      <c r="M1753" s="254">
        <f>IF(ISNA(SUMIFS(INDEX('Model Performance Data'!$O$8:$DY$56,0,MATCH(CONCATENATE($J1753,M$6),'Model Performance Data'!$O$6:$DY$6,0)),'Model Performance Data'!$B$8:$B$56,$C1753,'Model Performance Data'!$C$8:$C$56,$D1753)),"-",SUMIFS(INDEX('Model Performance Data'!$O$8:$DY$56,0,MATCH(CONCATENATE($J1753,M$6),'Model Performance Data'!$O$6:$DY$6,0)),'Model Performance Data'!$B$8:$B$56,$C1753,'Model Performance Data'!$C$8:$C$56,$D1753))</f>
        <v>0</v>
      </c>
      <c r="N1753" s="254">
        <f>IF(ISNA(SUMIFS(INDEX('Model Performance Data'!$O$8:$DY$56,0,MATCH(CONCATENATE($J1753,N$6),'Model Performance Data'!$O$6:$DY$6,0)),'Model Performance Data'!$B$8:$B$56,$C1753,'Model Performance Data'!$C$8:$C$56,$D1753)),"-",SUMIFS(INDEX('Model Performance Data'!$O$8:$DY$56,0,MATCH(CONCATENATE($J1753,N$6),'Model Performance Data'!$O$6:$DY$6,0)),'Model Performance Data'!$B$8:$B$56,$C1753,'Model Performance Data'!$C$8:$C$56,$D1753))</f>
        <v>0</v>
      </c>
      <c r="O1753" s="255">
        <f>IF(ISNA(SUMIFS(INDEX('Model Performance Data'!$O$8:$DY$56,0,MATCH(CONCATENATE($J1753,O$6),'Model Performance Data'!$O$6:$DY$6,0)),'Model Performance Data'!$B$8:$B$56,$C1753,'Model Performance Data'!$C$8:$C$56,$D1753)),"-",SUMIFS(INDEX('Model Performance Data'!$O$8:$DY$56,0,MATCH(CONCATENATE($J1753,O$6),'Model Performance Data'!$O$6:$DY$6,0)),'Model Performance Data'!$B$8:$B$56,$C1753,'Model Performance Data'!$C$8:$C$56,$D1753))</f>
        <v>0</v>
      </c>
    </row>
    <row r="1754" spans="2:15" x14ac:dyDescent="0.35">
      <c r="B1754" s="37" t="s">
        <v>80</v>
      </c>
      <c r="C1754" s="38" t="str">
        <f>IF(ISBLANK('Model Performance Data'!$B$77),"-",'Model Performance Data'!$B$77)</f>
        <v>-</v>
      </c>
      <c r="D1754" s="38" t="str">
        <f>IF(ISBLANK('Model Performance Data'!$C$77),"-",'Model Performance Data'!$C$77)</f>
        <v>-</v>
      </c>
      <c r="E1754" s="38" t="str">
        <f>IF(ISBLANK('Model Performance Data'!$D$77),"-",'Model Performance Data'!$D$77)</f>
        <v>-</v>
      </c>
      <c r="F1754" s="38" t="str">
        <f>IF(ISBLANK('Model Performance Data'!$E$77),"-",'Model Performance Data'!$E$77)</f>
        <v>-</v>
      </c>
      <c r="G1754" s="38" t="str">
        <f>IF(ISBLANK('Model Performance Data'!$F$77),"-",'Model Performance Data'!$F$77)</f>
        <v>-</v>
      </c>
      <c r="H1754" s="253">
        <v>4</v>
      </c>
      <c r="I1754" s="253">
        <v>4</v>
      </c>
      <c r="J1754" s="37" t="str">
        <f t="shared" si="74"/>
        <v>44</v>
      </c>
      <c r="K1754" s="38" t="str">
        <f>IF(ISBLANK('Model Performance Data'!$L$77),"-",'Model Performance Data'!$L$77)</f>
        <v>-</v>
      </c>
      <c r="L1754" s="38" t="str">
        <f>IF(ISBLANK('Model Performance Data'!$K$77),"-",'Model Performance Data'!$K$77)</f>
        <v>-</v>
      </c>
      <c r="M1754" s="254">
        <f>IF(ISNA(SUMIFS(INDEX('Model Performance Data'!$O$8:$DY$56,0,MATCH(CONCATENATE($J1754,M$6),'Model Performance Data'!$O$6:$DY$6,0)),'Model Performance Data'!$B$8:$B$56,$C1754,'Model Performance Data'!$C$8:$C$56,$D1754)),"-",SUMIFS(INDEX('Model Performance Data'!$O$8:$DY$56,0,MATCH(CONCATENATE($J1754,M$6),'Model Performance Data'!$O$6:$DY$6,0)),'Model Performance Data'!$B$8:$B$56,$C1754,'Model Performance Data'!$C$8:$C$56,$D1754))</f>
        <v>0</v>
      </c>
      <c r="N1754" s="254">
        <f>IF(ISNA(SUMIFS(INDEX('Model Performance Data'!$O$8:$DY$56,0,MATCH(CONCATENATE($J1754,N$6),'Model Performance Data'!$O$6:$DY$6,0)),'Model Performance Data'!$B$8:$B$56,$C1754,'Model Performance Data'!$C$8:$C$56,$D1754)),"-",SUMIFS(INDEX('Model Performance Data'!$O$8:$DY$56,0,MATCH(CONCATENATE($J1754,N$6),'Model Performance Data'!$O$6:$DY$6,0)),'Model Performance Data'!$B$8:$B$56,$C1754,'Model Performance Data'!$C$8:$C$56,$D1754))</f>
        <v>0</v>
      </c>
      <c r="O1754" s="255">
        <f>IF(ISNA(SUMIFS(INDEX('Model Performance Data'!$O$8:$DY$56,0,MATCH(CONCATENATE($J1754,O$6),'Model Performance Data'!$O$6:$DY$6,0)),'Model Performance Data'!$B$8:$B$56,$C1754,'Model Performance Data'!$C$8:$C$56,$D1754)),"-",SUMIFS(INDEX('Model Performance Data'!$O$8:$DY$56,0,MATCH(CONCATENATE($J1754,O$6),'Model Performance Data'!$O$6:$DY$6,0)),'Model Performance Data'!$B$8:$B$56,$C1754,'Model Performance Data'!$C$8:$C$56,$D1754))</f>
        <v>0</v>
      </c>
    </row>
    <row r="1755" spans="2:15" x14ac:dyDescent="0.35">
      <c r="B1755" s="37" t="s">
        <v>80</v>
      </c>
      <c r="C1755" s="38" t="str">
        <f>IF(ISBLANK('Model Performance Data'!$B$77),"-",'Model Performance Data'!$B$77)</f>
        <v>-</v>
      </c>
      <c r="D1755" s="38" t="str">
        <f>IF(ISBLANK('Model Performance Data'!$C$77),"-",'Model Performance Data'!$C$77)</f>
        <v>-</v>
      </c>
      <c r="E1755" s="38" t="str">
        <f>IF(ISBLANK('Model Performance Data'!$D$77),"-",'Model Performance Data'!$D$77)</f>
        <v>-</v>
      </c>
      <c r="F1755" s="38" t="str">
        <f>IF(ISBLANK('Model Performance Data'!$E$77),"-",'Model Performance Data'!$E$77)</f>
        <v>-</v>
      </c>
      <c r="G1755" s="38" t="str">
        <f>IF(ISBLANK('Model Performance Data'!$F$77),"-",'Model Performance Data'!$F$77)</f>
        <v>-</v>
      </c>
      <c r="H1755" s="253">
        <v>4</v>
      </c>
      <c r="I1755" s="253">
        <v>5</v>
      </c>
      <c r="J1755" s="37" t="str">
        <f t="shared" si="74"/>
        <v>45</v>
      </c>
      <c r="K1755" s="38" t="str">
        <f>IF(ISBLANK('Model Performance Data'!$L$77),"-",'Model Performance Data'!$L$77)</f>
        <v>-</v>
      </c>
      <c r="L1755" s="38" t="str">
        <f>IF(ISBLANK('Model Performance Data'!$K$77),"-",'Model Performance Data'!$K$77)</f>
        <v>-</v>
      </c>
      <c r="M1755" s="254">
        <f>IF(ISNA(SUMIFS(INDEX('Model Performance Data'!$O$8:$DY$56,0,MATCH(CONCATENATE($J1755,M$6),'Model Performance Data'!$O$6:$DY$6,0)),'Model Performance Data'!$B$8:$B$56,$C1755,'Model Performance Data'!$C$8:$C$56,$D1755)),"-",SUMIFS(INDEX('Model Performance Data'!$O$8:$DY$56,0,MATCH(CONCATENATE($J1755,M$6),'Model Performance Data'!$O$6:$DY$6,0)),'Model Performance Data'!$B$8:$B$56,$C1755,'Model Performance Data'!$C$8:$C$56,$D1755))</f>
        <v>0</v>
      </c>
      <c r="N1755" s="254">
        <f>IF(ISNA(SUMIFS(INDEX('Model Performance Data'!$O$8:$DY$56,0,MATCH(CONCATENATE($J1755,N$6),'Model Performance Data'!$O$6:$DY$6,0)),'Model Performance Data'!$B$8:$B$56,$C1755,'Model Performance Data'!$C$8:$C$56,$D1755)),"-",SUMIFS(INDEX('Model Performance Data'!$O$8:$DY$56,0,MATCH(CONCATENATE($J1755,N$6),'Model Performance Data'!$O$6:$DY$6,0)),'Model Performance Data'!$B$8:$B$56,$C1755,'Model Performance Data'!$C$8:$C$56,$D1755))</f>
        <v>0</v>
      </c>
      <c r="O1755" s="255">
        <f>IF(ISNA(SUMIFS(INDEX('Model Performance Data'!$O$8:$DY$56,0,MATCH(CONCATENATE($J1755,O$6),'Model Performance Data'!$O$6:$DY$6,0)),'Model Performance Data'!$B$8:$B$56,$C1755,'Model Performance Data'!$C$8:$C$56,$D1755)),"-",SUMIFS(INDEX('Model Performance Data'!$O$8:$DY$56,0,MATCH(CONCATENATE($J1755,O$6),'Model Performance Data'!$O$6:$DY$6,0)),'Model Performance Data'!$B$8:$B$56,$C1755,'Model Performance Data'!$C$8:$C$56,$D1755))</f>
        <v>0</v>
      </c>
    </row>
    <row r="1756" spans="2:15" x14ac:dyDescent="0.35">
      <c r="B1756" s="37" t="s">
        <v>80</v>
      </c>
      <c r="C1756" s="38" t="str">
        <f>IF(ISBLANK('Model Performance Data'!$B$77),"-",'Model Performance Data'!$B$77)</f>
        <v>-</v>
      </c>
      <c r="D1756" s="38" t="str">
        <f>IF(ISBLANK('Model Performance Data'!$C$77),"-",'Model Performance Data'!$C$77)</f>
        <v>-</v>
      </c>
      <c r="E1756" s="38" t="str">
        <f>IF(ISBLANK('Model Performance Data'!$D$77),"-",'Model Performance Data'!$D$77)</f>
        <v>-</v>
      </c>
      <c r="F1756" s="38" t="str">
        <f>IF(ISBLANK('Model Performance Data'!$E$77),"-",'Model Performance Data'!$E$77)</f>
        <v>-</v>
      </c>
      <c r="G1756" s="38" t="str">
        <f>IF(ISBLANK('Model Performance Data'!$F$77),"-",'Model Performance Data'!$F$77)</f>
        <v>-</v>
      </c>
      <c r="H1756" s="253">
        <v>4</v>
      </c>
      <c r="I1756" s="253" t="s">
        <v>65</v>
      </c>
      <c r="J1756" s="37" t="str">
        <f t="shared" si="74"/>
        <v>4Goal</v>
      </c>
      <c r="K1756" s="38" t="str">
        <f>IF(ISBLANK('Model Performance Data'!$L$77),"-",'Model Performance Data'!$L$77)</f>
        <v>-</v>
      </c>
      <c r="L1756" s="38" t="str">
        <f>IF(ISBLANK('Model Performance Data'!$K$77),"-",'Model Performance Data'!$K$77)</f>
        <v>-</v>
      </c>
      <c r="M1756" s="254" t="str">
        <f>IF(ISNA(SUMIFS(INDEX('Model Performance Data'!$O$8:$DY$56,0,MATCH(CONCATENATE($J1756,M$6),'Model Performance Data'!$O$6:$DY$6,0)),'Model Performance Data'!$B$8:$B$56,$C1756,'Model Performance Data'!$C$8:$C$56,$D1756)),"-",SUMIFS(INDEX('Model Performance Data'!$O$8:$DY$56,0,MATCH(CONCATENATE($J1756,M$6),'Model Performance Data'!$O$6:$DY$6,0)),'Model Performance Data'!$B$8:$B$56,$C1756,'Model Performance Data'!$C$8:$C$56,$D1756))</f>
        <v>-</v>
      </c>
      <c r="N1756" s="254" t="str">
        <f>IF(ISNA(SUMIFS(INDEX('Model Performance Data'!$O$8:$DY$56,0,MATCH(CONCATENATE($J1756,N$6),'Model Performance Data'!$O$6:$DY$6,0)),'Model Performance Data'!$B$8:$B$56,$C1756,'Model Performance Data'!$C$8:$C$56,$D1756)),"-",SUMIFS(INDEX('Model Performance Data'!$O$8:$DY$56,0,MATCH(CONCATENATE($J1756,N$6),'Model Performance Data'!$O$6:$DY$6,0)),'Model Performance Data'!$B$8:$B$56,$C1756,'Model Performance Data'!$C$8:$C$56,$D1756))</f>
        <v>-</v>
      </c>
      <c r="O1756" s="255">
        <f>IF(ISNA(SUMIFS(INDEX('Model Performance Data'!$O$8:$DY$56,0,MATCH(CONCATENATE($J1756,O$6),'Model Performance Data'!$O$6:$DY$6,0)),'Model Performance Data'!$B$8:$B$56,$C1756,'Model Performance Data'!$C$8:$C$56,$D1756)),"-",SUMIFS(INDEX('Model Performance Data'!$O$8:$DY$56,0,MATCH(CONCATENATE($J1756,O$6),'Model Performance Data'!$O$6:$DY$6,0)),'Model Performance Data'!$B$8:$B$56,$C1756,'Model Performance Data'!$C$8:$C$56,$D1756))</f>
        <v>0</v>
      </c>
    </row>
    <row r="1757" spans="2:15" x14ac:dyDescent="0.35">
      <c r="B1757" s="37" t="s">
        <v>80</v>
      </c>
      <c r="C1757" s="38" t="str">
        <f>IF(ISBLANK('Model Performance Data'!$B$78),"-",'Model Performance Data'!$B$78)</f>
        <v>-</v>
      </c>
      <c r="D1757" s="38" t="str">
        <f>IF(ISBLANK('Model Performance Data'!$C$78),"-",'Model Performance Data'!$C$78)</f>
        <v>-</v>
      </c>
      <c r="E1757" s="38" t="str">
        <f>IF(ISBLANK('Model Performance Data'!$D$78),"-",'Model Performance Data'!$D$78)</f>
        <v>-</v>
      </c>
      <c r="F1757" s="38" t="str">
        <f>IF(ISBLANK('Model Performance Data'!$E$78),"-",'Model Performance Data'!$E$78)</f>
        <v>-</v>
      </c>
      <c r="G1757" s="38" t="str">
        <f>IF(ISBLANK('Model Performance Data'!$F$78),"-",'Model Performance Data'!$F$78)</f>
        <v>-</v>
      </c>
      <c r="H1757" s="253" t="s">
        <v>64</v>
      </c>
      <c r="I1757" s="253" t="s">
        <v>64</v>
      </c>
      <c r="J1757" s="37" t="str">
        <f t="shared" si="74"/>
        <v>BaselineBaseline</v>
      </c>
      <c r="K1757" s="38" t="str">
        <f>IF(ISBLANK('Model Performance Data'!$L$78),"-",'Model Performance Data'!$L$78)</f>
        <v>-</v>
      </c>
      <c r="L1757" s="38" t="str">
        <f>IF(ISBLANK('Model Performance Data'!$K$78),"-",'Model Performance Data'!$K$78)</f>
        <v>-</v>
      </c>
      <c r="M1757" s="254">
        <f>IF(ISNA(SUMIFS(INDEX('Model Performance Data'!$O$8:$DY$56,0,MATCH(CONCATENATE($J1757,M$6),'Model Performance Data'!$O$6:$DY$6,0)),'Model Performance Data'!$B$8:$B$56,$C1757,'Model Performance Data'!$C$8:$C$56,$D1757)),"-",SUMIFS(INDEX('Model Performance Data'!$O$8:$DY$56,0,MATCH(CONCATENATE($J1757,M$6),'Model Performance Data'!$O$6:$DY$6,0)),'Model Performance Data'!$B$8:$B$56,$C1757,'Model Performance Data'!$C$8:$C$56,$D1757))</f>
        <v>0</v>
      </c>
      <c r="N1757" s="254">
        <f>IF(ISNA(SUMIFS(INDEX('Model Performance Data'!$O$8:$DY$56,0,MATCH(CONCATENATE($J1757,N$6),'Model Performance Data'!$O$6:$DY$6,0)),'Model Performance Data'!$B$8:$B$56,$C1757,'Model Performance Data'!$C$8:$C$56,$D1757)),"-",SUMIFS(INDEX('Model Performance Data'!$O$8:$DY$56,0,MATCH(CONCATENATE($J1757,N$6),'Model Performance Data'!$O$6:$DY$6,0)),'Model Performance Data'!$B$8:$B$56,$C1757,'Model Performance Data'!$C$8:$C$56,$D1757))</f>
        <v>0</v>
      </c>
      <c r="O1757" s="255">
        <f>IF(ISNA(SUMIFS(INDEX('Model Performance Data'!$O$8:$DY$56,0,MATCH(CONCATENATE($J1757,O$6),'Model Performance Data'!$O$6:$DY$6,0)),'Model Performance Data'!$B$8:$B$56,$C1757,'Model Performance Data'!$C$8:$C$56,$D1757)),"-",SUMIFS(INDEX('Model Performance Data'!$O$8:$DY$56,0,MATCH(CONCATENATE($J1757,O$6),'Model Performance Data'!$O$6:$DY$6,0)),'Model Performance Data'!$B$8:$B$56,$C1757,'Model Performance Data'!$C$8:$C$56,$D1757))</f>
        <v>0</v>
      </c>
    </row>
    <row r="1758" spans="2:15" x14ac:dyDescent="0.35">
      <c r="B1758" s="37" t="s">
        <v>80</v>
      </c>
      <c r="C1758" s="38" t="str">
        <f>IF(ISBLANK('Model Performance Data'!$B$78),"-",'Model Performance Data'!$B$78)</f>
        <v>-</v>
      </c>
      <c r="D1758" s="38" t="str">
        <f>IF(ISBLANK('Model Performance Data'!$C$78),"-",'Model Performance Data'!$C$78)</f>
        <v>-</v>
      </c>
      <c r="E1758" s="38" t="str">
        <f>IF(ISBLANK('Model Performance Data'!$D$78),"-",'Model Performance Data'!$D$78)</f>
        <v>-</v>
      </c>
      <c r="F1758" s="38" t="str">
        <f>IF(ISBLANK('Model Performance Data'!$E$78),"-",'Model Performance Data'!$E$78)</f>
        <v>-</v>
      </c>
      <c r="G1758" s="38" t="str">
        <f>IF(ISBLANK('Model Performance Data'!$F$78),"-",'Model Performance Data'!$F$78)</f>
        <v>-</v>
      </c>
      <c r="H1758" s="253">
        <v>1</v>
      </c>
      <c r="I1758" s="253">
        <v>1</v>
      </c>
      <c r="J1758" s="37" t="str">
        <f t="shared" si="74"/>
        <v>11</v>
      </c>
      <c r="K1758" s="38" t="str">
        <f>IF(ISBLANK('Model Performance Data'!$L$78),"-",'Model Performance Data'!$L$78)</f>
        <v>-</v>
      </c>
      <c r="L1758" s="38" t="str">
        <f>IF(ISBLANK('Model Performance Data'!$K$78),"-",'Model Performance Data'!$K$78)</f>
        <v>-</v>
      </c>
      <c r="M1758" s="254">
        <f>IF(ISNA(SUMIFS(INDEX('Model Performance Data'!$O$8:$DY$56,0,MATCH(CONCATENATE($J1758,M$6),'Model Performance Data'!$O$6:$DY$6,0)),'Model Performance Data'!$B$8:$B$56,$C1758,'Model Performance Data'!$C$8:$C$56,$D1758)),"-",SUMIFS(INDEX('Model Performance Data'!$O$8:$DY$56,0,MATCH(CONCATENATE($J1758,M$6),'Model Performance Data'!$O$6:$DY$6,0)),'Model Performance Data'!$B$8:$B$56,$C1758,'Model Performance Data'!$C$8:$C$56,$D1758))</f>
        <v>0</v>
      </c>
      <c r="N1758" s="254">
        <f>IF(ISNA(SUMIFS(INDEX('Model Performance Data'!$O$8:$DY$56,0,MATCH(CONCATENATE($J1758,N$6),'Model Performance Data'!$O$6:$DY$6,0)),'Model Performance Data'!$B$8:$B$56,$C1758,'Model Performance Data'!$C$8:$C$56,$D1758)),"-",SUMIFS(INDEX('Model Performance Data'!$O$8:$DY$56,0,MATCH(CONCATENATE($J1758,N$6),'Model Performance Data'!$O$6:$DY$6,0)),'Model Performance Data'!$B$8:$B$56,$C1758,'Model Performance Data'!$C$8:$C$56,$D1758))</f>
        <v>0</v>
      </c>
      <c r="O1758" s="255">
        <f>IF(ISNA(SUMIFS(INDEX('Model Performance Data'!$O$8:$DY$56,0,MATCH(CONCATENATE($J1758,O$6),'Model Performance Data'!$O$6:$DY$6,0)),'Model Performance Data'!$B$8:$B$56,$C1758,'Model Performance Data'!$C$8:$C$56,$D1758)),"-",SUMIFS(INDEX('Model Performance Data'!$O$8:$DY$56,0,MATCH(CONCATENATE($J1758,O$6),'Model Performance Data'!$O$6:$DY$6,0)),'Model Performance Data'!$B$8:$B$56,$C1758,'Model Performance Data'!$C$8:$C$56,$D1758))</f>
        <v>0</v>
      </c>
    </row>
    <row r="1759" spans="2:15" x14ac:dyDescent="0.35">
      <c r="B1759" s="37" t="s">
        <v>80</v>
      </c>
      <c r="C1759" s="38" t="str">
        <f>IF(ISBLANK('Model Performance Data'!$B$78),"-",'Model Performance Data'!$B$78)</f>
        <v>-</v>
      </c>
      <c r="D1759" s="38" t="str">
        <f>IF(ISBLANK('Model Performance Data'!$C$78),"-",'Model Performance Data'!$C$78)</f>
        <v>-</v>
      </c>
      <c r="E1759" s="38" t="str">
        <f>IF(ISBLANK('Model Performance Data'!$D$78),"-",'Model Performance Data'!$D$78)</f>
        <v>-</v>
      </c>
      <c r="F1759" s="38" t="str">
        <f>IF(ISBLANK('Model Performance Data'!$E$78),"-",'Model Performance Data'!$E$78)</f>
        <v>-</v>
      </c>
      <c r="G1759" s="38" t="str">
        <f>IF(ISBLANK('Model Performance Data'!$F$78),"-",'Model Performance Data'!$F$78)</f>
        <v>-</v>
      </c>
      <c r="H1759" s="253">
        <v>1</v>
      </c>
      <c r="I1759" s="253">
        <v>2</v>
      </c>
      <c r="J1759" s="37" t="str">
        <f t="shared" si="74"/>
        <v>12</v>
      </c>
      <c r="K1759" s="38" t="str">
        <f>IF(ISBLANK('Model Performance Data'!$L$78),"-",'Model Performance Data'!$L$78)</f>
        <v>-</v>
      </c>
      <c r="L1759" s="38" t="str">
        <f>IF(ISBLANK('Model Performance Data'!$K$78),"-",'Model Performance Data'!$K$78)</f>
        <v>-</v>
      </c>
      <c r="M1759" s="254">
        <f>IF(ISNA(SUMIFS(INDEX('Model Performance Data'!$O$8:$DY$56,0,MATCH(CONCATENATE($J1759,M$6),'Model Performance Data'!$O$6:$DY$6,0)),'Model Performance Data'!$B$8:$B$56,$C1759,'Model Performance Data'!$C$8:$C$56,$D1759)),"-",SUMIFS(INDEX('Model Performance Data'!$O$8:$DY$56,0,MATCH(CONCATENATE($J1759,M$6),'Model Performance Data'!$O$6:$DY$6,0)),'Model Performance Data'!$B$8:$B$56,$C1759,'Model Performance Data'!$C$8:$C$56,$D1759))</f>
        <v>0</v>
      </c>
      <c r="N1759" s="254">
        <f>IF(ISNA(SUMIFS(INDEX('Model Performance Data'!$O$8:$DY$56,0,MATCH(CONCATENATE($J1759,N$6),'Model Performance Data'!$O$6:$DY$6,0)),'Model Performance Data'!$B$8:$B$56,$C1759,'Model Performance Data'!$C$8:$C$56,$D1759)),"-",SUMIFS(INDEX('Model Performance Data'!$O$8:$DY$56,0,MATCH(CONCATENATE($J1759,N$6),'Model Performance Data'!$O$6:$DY$6,0)),'Model Performance Data'!$B$8:$B$56,$C1759,'Model Performance Data'!$C$8:$C$56,$D1759))</f>
        <v>0</v>
      </c>
      <c r="O1759" s="255">
        <f>IF(ISNA(SUMIFS(INDEX('Model Performance Data'!$O$8:$DY$56,0,MATCH(CONCATENATE($J1759,O$6),'Model Performance Data'!$O$6:$DY$6,0)),'Model Performance Data'!$B$8:$B$56,$C1759,'Model Performance Data'!$C$8:$C$56,$D1759)),"-",SUMIFS(INDEX('Model Performance Data'!$O$8:$DY$56,0,MATCH(CONCATENATE($J1759,O$6),'Model Performance Data'!$O$6:$DY$6,0)),'Model Performance Data'!$B$8:$B$56,$C1759,'Model Performance Data'!$C$8:$C$56,$D1759))</f>
        <v>0</v>
      </c>
    </row>
    <row r="1760" spans="2:15" x14ac:dyDescent="0.35">
      <c r="B1760" s="37" t="s">
        <v>80</v>
      </c>
      <c r="C1760" s="38" t="str">
        <f>IF(ISBLANK('Model Performance Data'!$B$78),"-",'Model Performance Data'!$B$78)</f>
        <v>-</v>
      </c>
      <c r="D1760" s="38" t="str">
        <f>IF(ISBLANK('Model Performance Data'!$C$78),"-",'Model Performance Data'!$C$78)</f>
        <v>-</v>
      </c>
      <c r="E1760" s="38" t="str">
        <f>IF(ISBLANK('Model Performance Data'!$D$78),"-",'Model Performance Data'!$D$78)</f>
        <v>-</v>
      </c>
      <c r="F1760" s="38" t="str">
        <f>IF(ISBLANK('Model Performance Data'!$E$78),"-",'Model Performance Data'!$E$78)</f>
        <v>-</v>
      </c>
      <c r="G1760" s="38" t="str">
        <f>IF(ISBLANK('Model Performance Data'!$F$78),"-",'Model Performance Data'!$F$78)</f>
        <v>-</v>
      </c>
      <c r="H1760" s="253">
        <v>1</v>
      </c>
      <c r="I1760" s="253">
        <v>3</v>
      </c>
      <c r="J1760" s="37" t="str">
        <f t="shared" si="74"/>
        <v>13</v>
      </c>
      <c r="K1760" s="38" t="str">
        <f>IF(ISBLANK('Model Performance Data'!$L$78),"-",'Model Performance Data'!$L$78)</f>
        <v>-</v>
      </c>
      <c r="L1760" s="38" t="str">
        <f>IF(ISBLANK('Model Performance Data'!$K$78),"-",'Model Performance Data'!$K$78)</f>
        <v>-</v>
      </c>
      <c r="M1760" s="254">
        <f>IF(ISNA(SUMIFS(INDEX('Model Performance Data'!$O$8:$DY$56,0,MATCH(CONCATENATE($J1760,M$6),'Model Performance Data'!$O$6:$DY$6,0)),'Model Performance Data'!$B$8:$B$56,$C1760,'Model Performance Data'!$C$8:$C$56,$D1760)),"-",SUMIFS(INDEX('Model Performance Data'!$O$8:$DY$56,0,MATCH(CONCATENATE($J1760,M$6),'Model Performance Data'!$O$6:$DY$6,0)),'Model Performance Data'!$B$8:$B$56,$C1760,'Model Performance Data'!$C$8:$C$56,$D1760))</f>
        <v>0</v>
      </c>
      <c r="N1760" s="254">
        <f>IF(ISNA(SUMIFS(INDEX('Model Performance Data'!$O$8:$DY$56,0,MATCH(CONCATENATE($J1760,N$6),'Model Performance Data'!$O$6:$DY$6,0)),'Model Performance Data'!$B$8:$B$56,$C1760,'Model Performance Data'!$C$8:$C$56,$D1760)),"-",SUMIFS(INDEX('Model Performance Data'!$O$8:$DY$56,0,MATCH(CONCATENATE($J1760,N$6),'Model Performance Data'!$O$6:$DY$6,0)),'Model Performance Data'!$B$8:$B$56,$C1760,'Model Performance Data'!$C$8:$C$56,$D1760))</f>
        <v>0</v>
      </c>
      <c r="O1760" s="255">
        <f>IF(ISNA(SUMIFS(INDEX('Model Performance Data'!$O$8:$DY$56,0,MATCH(CONCATENATE($J1760,O$6),'Model Performance Data'!$O$6:$DY$6,0)),'Model Performance Data'!$B$8:$B$56,$C1760,'Model Performance Data'!$C$8:$C$56,$D1760)),"-",SUMIFS(INDEX('Model Performance Data'!$O$8:$DY$56,0,MATCH(CONCATENATE($J1760,O$6),'Model Performance Data'!$O$6:$DY$6,0)),'Model Performance Data'!$B$8:$B$56,$C1760,'Model Performance Data'!$C$8:$C$56,$D1760))</f>
        <v>0</v>
      </c>
    </row>
    <row r="1761" spans="2:15" x14ac:dyDescent="0.35">
      <c r="B1761" s="37" t="s">
        <v>80</v>
      </c>
      <c r="C1761" s="38" t="str">
        <f>IF(ISBLANK('Model Performance Data'!$B$78),"-",'Model Performance Data'!$B$78)</f>
        <v>-</v>
      </c>
      <c r="D1761" s="38" t="str">
        <f>IF(ISBLANK('Model Performance Data'!$C$78),"-",'Model Performance Data'!$C$78)</f>
        <v>-</v>
      </c>
      <c r="E1761" s="38" t="str">
        <f>IF(ISBLANK('Model Performance Data'!$D$78),"-",'Model Performance Data'!$D$78)</f>
        <v>-</v>
      </c>
      <c r="F1761" s="38" t="str">
        <f>IF(ISBLANK('Model Performance Data'!$E$78),"-",'Model Performance Data'!$E$78)</f>
        <v>-</v>
      </c>
      <c r="G1761" s="38" t="str">
        <f>IF(ISBLANK('Model Performance Data'!$F$78),"-",'Model Performance Data'!$F$78)</f>
        <v>-</v>
      </c>
      <c r="H1761" s="253">
        <v>1</v>
      </c>
      <c r="I1761" s="253">
        <v>4</v>
      </c>
      <c r="J1761" s="37" t="str">
        <f t="shared" si="74"/>
        <v>14</v>
      </c>
      <c r="K1761" s="38" t="str">
        <f>IF(ISBLANK('Model Performance Data'!$L$78),"-",'Model Performance Data'!$L$78)</f>
        <v>-</v>
      </c>
      <c r="L1761" s="38" t="str">
        <f>IF(ISBLANK('Model Performance Data'!$K$78),"-",'Model Performance Data'!$K$78)</f>
        <v>-</v>
      </c>
      <c r="M1761" s="254">
        <f>IF(ISNA(SUMIFS(INDEX('Model Performance Data'!$O$8:$DY$56,0,MATCH(CONCATENATE($J1761,M$6),'Model Performance Data'!$O$6:$DY$6,0)),'Model Performance Data'!$B$8:$B$56,$C1761,'Model Performance Data'!$C$8:$C$56,$D1761)),"-",SUMIFS(INDEX('Model Performance Data'!$O$8:$DY$56,0,MATCH(CONCATENATE($J1761,M$6),'Model Performance Data'!$O$6:$DY$6,0)),'Model Performance Data'!$B$8:$B$56,$C1761,'Model Performance Data'!$C$8:$C$56,$D1761))</f>
        <v>0</v>
      </c>
      <c r="N1761" s="254">
        <f>IF(ISNA(SUMIFS(INDEX('Model Performance Data'!$O$8:$DY$56,0,MATCH(CONCATENATE($J1761,N$6),'Model Performance Data'!$O$6:$DY$6,0)),'Model Performance Data'!$B$8:$B$56,$C1761,'Model Performance Data'!$C$8:$C$56,$D1761)),"-",SUMIFS(INDEX('Model Performance Data'!$O$8:$DY$56,0,MATCH(CONCATENATE($J1761,N$6),'Model Performance Data'!$O$6:$DY$6,0)),'Model Performance Data'!$B$8:$B$56,$C1761,'Model Performance Data'!$C$8:$C$56,$D1761))</f>
        <v>0</v>
      </c>
      <c r="O1761" s="255">
        <f>IF(ISNA(SUMIFS(INDEX('Model Performance Data'!$O$8:$DY$56,0,MATCH(CONCATENATE($J1761,O$6),'Model Performance Data'!$O$6:$DY$6,0)),'Model Performance Data'!$B$8:$B$56,$C1761,'Model Performance Data'!$C$8:$C$56,$D1761)),"-",SUMIFS(INDEX('Model Performance Data'!$O$8:$DY$56,0,MATCH(CONCATENATE($J1761,O$6),'Model Performance Data'!$O$6:$DY$6,0)),'Model Performance Data'!$B$8:$B$56,$C1761,'Model Performance Data'!$C$8:$C$56,$D1761))</f>
        <v>0</v>
      </c>
    </row>
    <row r="1762" spans="2:15" x14ac:dyDescent="0.35">
      <c r="B1762" s="37" t="s">
        <v>80</v>
      </c>
      <c r="C1762" s="38" t="str">
        <f>IF(ISBLANK('Model Performance Data'!$B$78),"-",'Model Performance Data'!$B$78)</f>
        <v>-</v>
      </c>
      <c r="D1762" s="38" t="str">
        <f>IF(ISBLANK('Model Performance Data'!$C$78),"-",'Model Performance Data'!$C$78)</f>
        <v>-</v>
      </c>
      <c r="E1762" s="38" t="str">
        <f>IF(ISBLANK('Model Performance Data'!$D$78),"-",'Model Performance Data'!$D$78)</f>
        <v>-</v>
      </c>
      <c r="F1762" s="38" t="str">
        <f>IF(ISBLANK('Model Performance Data'!$E$78),"-",'Model Performance Data'!$E$78)</f>
        <v>-</v>
      </c>
      <c r="G1762" s="38" t="str">
        <f>IF(ISBLANK('Model Performance Data'!$F$78),"-",'Model Performance Data'!$F$78)</f>
        <v>-</v>
      </c>
      <c r="H1762" s="253">
        <v>1</v>
      </c>
      <c r="I1762" s="253">
        <v>5</v>
      </c>
      <c r="J1762" s="37" t="str">
        <f t="shared" si="74"/>
        <v>15</v>
      </c>
      <c r="K1762" s="38" t="str">
        <f>IF(ISBLANK('Model Performance Data'!$L$78),"-",'Model Performance Data'!$L$78)</f>
        <v>-</v>
      </c>
      <c r="L1762" s="38" t="str">
        <f>IF(ISBLANK('Model Performance Data'!$K$78),"-",'Model Performance Data'!$K$78)</f>
        <v>-</v>
      </c>
      <c r="M1762" s="254">
        <f>IF(ISNA(SUMIFS(INDEX('Model Performance Data'!$O$8:$DY$56,0,MATCH(CONCATENATE($J1762,M$6),'Model Performance Data'!$O$6:$DY$6,0)),'Model Performance Data'!$B$8:$B$56,$C1762,'Model Performance Data'!$C$8:$C$56,$D1762)),"-",SUMIFS(INDEX('Model Performance Data'!$O$8:$DY$56,0,MATCH(CONCATENATE($J1762,M$6),'Model Performance Data'!$O$6:$DY$6,0)),'Model Performance Data'!$B$8:$B$56,$C1762,'Model Performance Data'!$C$8:$C$56,$D1762))</f>
        <v>0</v>
      </c>
      <c r="N1762" s="254">
        <f>IF(ISNA(SUMIFS(INDEX('Model Performance Data'!$O$8:$DY$56,0,MATCH(CONCATENATE($J1762,N$6),'Model Performance Data'!$O$6:$DY$6,0)),'Model Performance Data'!$B$8:$B$56,$C1762,'Model Performance Data'!$C$8:$C$56,$D1762)),"-",SUMIFS(INDEX('Model Performance Data'!$O$8:$DY$56,0,MATCH(CONCATENATE($J1762,N$6),'Model Performance Data'!$O$6:$DY$6,0)),'Model Performance Data'!$B$8:$B$56,$C1762,'Model Performance Data'!$C$8:$C$56,$D1762))</f>
        <v>0</v>
      </c>
      <c r="O1762" s="255">
        <f>IF(ISNA(SUMIFS(INDEX('Model Performance Data'!$O$8:$DY$56,0,MATCH(CONCATENATE($J1762,O$6),'Model Performance Data'!$O$6:$DY$6,0)),'Model Performance Data'!$B$8:$B$56,$C1762,'Model Performance Data'!$C$8:$C$56,$D1762)),"-",SUMIFS(INDEX('Model Performance Data'!$O$8:$DY$56,0,MATCH(CONCATENATE($J1762,O$6),'Model Performance Data'!$O$6:$DY$6,0)),'Model Performance Data'!$B$8:$B$56,$C1762,'Model Performance Data'!$C$8:$C$56,$D1762))</f>
        <v>0</v>
      </c>
    </row>
    <row r="1763" spans="2:15" x14ac:dyDescent="0.35">
      <c r="B1763" s="37" t="s">
        <v>80</v>
      </c>
      <c r="C1763" s="38" t="str">
        <f>IF(ISBLANK('Model Performance Data'!$B$78),"-",'Model Performance Data'!$B$78)</f>
        <v>-</v>
      </c>
      <c r="D1763" s="38" t="str">
        <f>IF(ISBLANK('Model Performance Data'!$C$78),"-",'Model Performance Data'!$C$78)</f>
        <v>-</v>
      </c>
      <c r="E1763" s="38" t="str">
        <f>IF(ISBLANK('Model Performance Data'!$D$78),"-",'Model Performance Data'!$D$78)</f>
        <v>-</v>
      </c>
      <c r="F1763" s="38" t="str">
        <f>IF(ISBLANK('Model Performance Data'!$E$78),"-",'Model Performance Data'!$E$78)</f>
        <v>-</v>
      </c>
      <c r="G1763" s="38" t="str">
        <f>IF(ISBLANK('Model Performance Data'!$F$78),"-",'Model Performance Data'!$F$78)</f>
        <v>-</v>
      </c>
      <c r="H1763" s="253">
        <v>1</v>
      </c>
      <c r="I1763" s="253" t="s">
        <v>65</v>
      </c>
      <c r="J1763" s="37" t="str">
        <f t="shared" si="74"/>
        <v>1Goal</v>
      </c>
      <c r="K1763" s="38" t="str">
        <f>IF(ISBLANK('Model Performance Data'!$L$78),"-",'Model Performance Data'!$L$78)</f>
        <v>-</v>
      </c>
      <c r="L1763" s="38" t="str">
        <f>IF(ISBLANK('Model Performance Data'!$K$78),"-",'Model Performance Data'!$K$78)</f>
        <v>-</v>
      </c>
      <c r="M1763" s="254" t="str">
        <f>IF(ISNA(SUMIFS(INDEX('Model Performance Data'!$O$8:$DY$56,0,MATCH(CONCATENATE($J1763,M$6),'Model Performance Data'!$O$6:$DY$6,0)),'Model Performance Data'!$B$8:$B$56,$C1763,'Model Performance Data'!$C$8:$C$56,$D1763)),"-",SUMIFS(INDEX('Model Performance Data'!$O$8:$DY$56,0,MATCH(CONCATENATE($J1763,M$6),'Model Performance Data'!$O$6:$DY$6,0)),'Model Performance Data'!$B$8:$B$56,$C1763,'Model Performance Data'!$C$8:$C$56,$D1763))</f>
        <v>-</v>
      </c>
      <c r="N1763" s="254" t="str">
        <f>IF(ISNA(SUMIFS(INDEX('Model Performance Data'!$O$8:$DY$56,0,MATCH(CONCATENATE($J1763,N$6),'Model Performance Data'!$O$6:$DY$6,0)),'Model Performance Data'!$B$8:$B$56,$C1763,'Model Performance Data'!$C$8:$C$56,$D1763)),"-",SUMIFS(INDEX('Model Performance Data'!$O$8:$DY$56,0,MATCH(CONCATENATE($J1763,N$6),'Model Performance Data'!$O$6:$DY$6,0)),'Model Performance Data'!$B$8:$B$56,$C1763,'Model Performance Data'!$C$8:$C$56,$D1763))</f>
        <v>-</v>
      </c>
      <c r="O1763" s="255">
        <f>IF(ISNA(SUMIFS(INDEX('Model Performance Data'!$O$8:$DY$56,0,MATCH(CONCATENATE($J1763,O$6),'Model Performance Data'!$O$6:$DY$6,0)),'Model Performance Data'!$B$8:$B$56,$C1763,'Model Performance Data'!$C$8:$C$56,$D1763)),"-",SUMIFS(INDEX('Model Performance Data'!$O$8:$DY$56,0,MATCH(CONCATENATE($J1763,O$6),'Model Performance Data'!$O$6:$DY$6,0)),'Model Performance Data'!$B$8:$B$56,$C1763,'Model Performance Data'!$C$8:$C$56,$D1763))</f>
        <v>0</v>
      </c>
    </row>
    <row r="1764" spans="2:15" x14ac:dyDescent="0.35">
      <c r="B1764" s="37" t="s">
        <v>80</v>
      </c>
      <c r="C1764" s="38" t="str">
        <f>IF(ISBLANK('Model Performance Data'!$B$78),"-",'Model Performance Data'!$B$78)</f>
        <v>-</v>
      </c>
      <c r="D1764" s="38" t="str">
        <f>IF(ISBLANK('Model Performance Data'!$C$78),"-",'Model Performance Data'!$C$78)</f>
        <v>-</v>
      </c>
      <c r="E1764" s="38" t="str">
        <f>IF(ISBLANK('Model Performance Data'!$D$78),"-",'Model Performance Data'!$D$78)</f>
        <v>-</v>
      </c>
      <c r="F1764" s="38" t="str">
        <f>IF(ISBLANK('Model Performance Data'!$E$78),"-",'Model Performance Data'!$E$78)</f>
        <v>-</v>
      </c>
      <c r="G1764" s="38" t="str">
        <f>IF(ISBLANK('Model Performance Data'!$F$78),"-",'Model Performance Data'!$F$78)</f>
        <v>-</v>
      </c>
      <c r="H1764" s="253">
        <v>2</v>
      </c>
      <c r="I1764" s="253">
        <v>1</v>
      </c>
      <c r="J1764" s="37" t="str">
        <f t="shared" si="74"/>
        <v>21</v>
      </c>
      <c r="K1764" s="38" t="str">
        <f>IF(ISBLANK('Model Performance Data'!$L$78),"-",'Model Performance Data'!$L$78)</f>
        <v>-</v>
      </c>
      <c r="L1764" s="38" t="str">
        <f>IF(ISBLANK('Model Performance Data'!$K$78),"-",'Model Performance Data'!$K$78)</f>
        <v>-</v>
      </c>
      <c r="M1764" s="254">
        <f>IF(ISNA(SUMIFS(INDEX('Model Performance Data'!$O$8:$DY$56,0,MATCH(CONCATENATE($J1764,M$6),'Model Performance Data'!$O$6:$DY$6,0)),'Model Performance Data'!$B$8:$B$56,$C1764,'Model Performance Data'!$C$8:$C$56,$D1764)),"-",SUMIFS(INDEX('Model Performance Data'!$O$8:$DY$56,0,MATCH(CONCATENATE($J1764,M$6),'Model Performance Data'!$O$6:$DY$6,0)),'Model Performance Data'!$B$8:$B$56,$C1764,'Model Performance Data'!$C$8:$C$56,$D1764))</f>
        <v>0</v>
      </c>
      <c r="N1764" s="254">
        <f>IF(ISNA(SUMIFS(INDEX('Model Performance Data'!$O$8:$DY$56,0,MATCH(CONCATENATE($J1764,N$6),'Model Performance Data'!$O$6:$DY$6,0)),'Model Performance Data'!$B$8:$B$56,$C1764,'Model Performance Data'!$C$8:$C$56,$D1764)),"-",SUMIFS(INDEX('Model Performance Data'!$O$8:$DY$56,0,MATCH(CONCATENATE($J1764,N$6),'Model Performance Data'!$O$6:$DY$6,0)),'Model Performance Data'!$B$8:$B$56,$C1764,'Model Performance Data'!$C$8:$C$56,$D1764))</f>
        <v>0</v>
      </c>
      <c r="O1764" s="255">
        <f>IF(ISNA(SUMIFS(INDEX('Model Performance Data'!$O$8:$DY$56,0,MATCH(CONCATENATE($J1764,O$6),'Model Performance Data'!$O$6:$DY$6,0)),'Model Performance Data'!$B$8:$B$56,$C1764,'Model Performance Data'!$C$8:$C$56,$D1764)),"-",SUMIFS(INDEX('Model Performance Data'!$O$8:$DY$56,0,MATCH(CONCATENATE($J1764,O$6),'Model Performance Data'!$O$6:$DY$6,0)),'Model Performance Data'!$B$8:$B$56,$C1764,'Model Performance Data'!$C$8:$C$56,$D1764))</f>
        <v>0</v>
      </c>
    </row>
    <row r="1765" spans="2:15" x14ac:dyDescent="0.35">
      <c r="B1765" s="37" t="s">
        <v>80</v>
      </c>
      <c r="C1765" s="38" t="str">
        <f>IF(ISBLANK('Model Performance Data'!$B$78),"-",'Model Performance Data'!$B$78)</f>
        <v>-</v>
      </c>
      <c r="D1765" s="38" t="str">
        <f>IF(ISBLANK('Model Performance Data'!$C$78),"-",'Model Performance Data'!$C$78)</f>
        <v>-</v>
      </c>
      <c r="E1765" s="38" t="str">
        <f>IF(ISBLANK('Model Performance Data'!$D$78),"-",'Model Performance Data'!$D$78)</f>
        <v>-</v>
      </c>
      <c r="F1765" s="38" t="str">
        <f>IF(ISBLANK('Model Performance Data'!$E$78),"-",'Model Performance Data'!$E$78)</f>
        <v>-</v>
      </c>
      <c r="G1765" s="38" t="str">
        <f>IF(ISBLANK('Model Performance Data'!$F$78),"-",'Model Performance Data'!$F$78)</f>
        <v>-</v>
      </c>
      <c r="H1765" s="253">
        <v>2</v>
      </c>
      <c r="I1765" s="253">
        <v>2</v>
      </c>
      <c r="J1765" s="37" t="str">
        <f t="shared" si="74"/>
        <v>22</v>
      </c>
      <c r="K1765" s="38" t="str">
        <f>IF(ISBLANK('Model Performance Data'!$L$78),"-",'Model Performance Data'!$L$78)</f>
        <v>-</v>
      </c>
      <c r="L1765" s="38" t="str">
        <f>IF(ISBLANK('Model Performance Data'!$K$78),"-",'Model Performance Data'!$K$78)</f>
        <v>-</v>
      </c>
      <c r="M1765" s="254">
        <f>IF(ISNA(SUMIFS(INDEX('Model Performance Data'!$O$8:$DY$56,0,MATCH(CONCATENATE($J1765,M$6),'Model Performance Data'!$O$6:$DY$6,0)),'Model Performance Data'!$B$8:$B$56,$C1765,'Model Performance Data'!$C$8:$C$56,$D1765)),"-",SUMIFS(INDEX('Model Performance Data'!$O$8:$DY$56,0,MATCH(CONCATENATE($J1765,M$6),'Model Performance Data'!$O$6:$DY$6,0)),'Model Performance Data'!$B$8:$B$56,$C1765,'Model Performance Data'!$C$8:$C$56,$D1765))</f>
        <v>0</v>
      </c>
      <c r="N1765" s="254">
        <f>IF(ISNA(SUMIFS(INDEX('Model Performance Data'!$O$8:$DY$56,0,MATCH(CONCATENATE($J1765,N$6),'Model Performance Data'!$O$6:$DY$6,0)),'Model Performance Data'!$B$8:$B$56,$C1765,'Model Performance Data'!$C$8:$C$56,$D1765)),"-",SUMIFS(INDEX('Model Performance Data'!$O$8:$DY$56,0,MATCH(CONCATENATE($J1765,N$6),'Model Performance Data'!$O$6:$DY$6,0)),'Model Performance Data'!$B$8:$B$56,$C1765,'Model Performance Data'!$C$8:$C$56,$D1765))</f>
        <v>0</v>
      </c>
      <c r="O1765" s="255">
        <f>IF(ISNA(SUMIFS(INDEX('Model Performance Data'!$O$8:$DY$56,0,MATCH(CONCATENATE($J1765,O$6),'Model Performance Data'!$O$6:$DY$6,0)),'Model Performance Data'!$B$8:$B$56,$C1765,'Model Performance Data'!$C$8:$C$56,$D1765)),"-",SUMIFS(INDEX('Model Performance Data'!$O$8:$DY$56,0,MATCH(CONCATENATE($J1765,O$6),'Model Performance Data'!$O$6:$DY$6,0)),'Model Performance Data'!$B$8:$B$56,$C1765,'Model Performance Data'!$C$8:$C$56,$D1765))</f>
        <v>0</v>
      </c>
    </row>
    <row r="1766" spans="2:15" x14ac:dyDescent="0.35">
      <c r="B1766" s="37" t="s">
        <v>80</v>
      </c>
      <c r="C1766" s="38" t="str">
        <f>IF(ISBLANK('Model Performance Data'!$B$78),"-",'Model Performance Data'!$B$78)</f>
        <v>-</v>
      </c>
      <c r="D1766" s="38" t="str">
        <f>IF(ISBLANK('Model Performance Data'!$C$78),"-",'Model Performance Data'!$C$78)</f>
        <v>-</v>
      </c>
      <c r="E1766" s="38" t="str">
        <f>IF(ISBLANK('Model Performance Data'!$D$78),"-",'Model Performance Data'!$D$78)</f>
        <v>-</v>
      </c>
      <c r="F1766" s="38" t="str">
        <f>IF(ISBLANK('Model Performance Data'!$E$78),"-",'Model Performance Data'!$E$78)</f>
        <v>-</v>
      </c>
      <c r="G1766" s="38" t="str">
        <f>IF(ISBLANK('Model Performance Data'!$F$78),"-",'Model Performance Data'!$F$78)</f>
        <v>-</v>
      </c>
      <c r="H1766" s="253">
        <v>2</v>
      </c>
      <c r="I1766" s="253">
        <v>3</v>
      </c>
      <c r="J1766" s="37" t="str">
        <f t="shared" si="74"/>
        <v>23</v>
      </c>
      <c r="K1766" s="38" t="str">
        <f>IF(ISBLANK('Model Performance Data'!$L$78),"-",'Model Performance Data'!$L$78)</f>
        <v>-</v>
      </c>
      <c r="L1766" s="38" t="str">
        <f>IF(ISBLANK('Model Performance Data'!$K$78),"-",'Model Performance Data'!$K$78)</f>
        <v>-</v>
      </c>
      <c r="M1766" s="254">
        <f>IF(ISNA(SUMIFS(INDEX('Model Performance Data'!$O$8:$DY$56,0,MATCH(CONCATENATE($J1766,M$6),'Model Performance Data'!$O$6:$DY$6,0)),'Model Performance Data'!$B$8:$B$56,$C1766,'Model Performance Data'!$C$8:$C$56,$D1766)),"-",SUMIFS(INDEX('Model Performance Data'!$O$8:$DY$56,0,MATCH(CONCATENATE($J1766,M$6),'Model Performance Data'!$O$6:$DY$6,0)),'Model Performance Data'!$B$8:$B$56,$C1766,'Model Performance Data'!$C$8:$C$56,$D1766))</f>
        <v>0</v>
      </c>
      <c r="N1766" s="254">
        <f>IF(ISNA(SUMIFS(INDEX('Model Performance Data'!$O$8:$DY$56,0,MATCH(CONCATENATE($J1766,N$6),'Model Performance Data'!$O$6:$DY$6,0)),'Model Performance Data'!$B$8:$B$56,$C1766,'Model Performance Data'!$C$8:$C$56,$D1766)),"-",SUMIFS(INDEX('Model Performance Data'!$O$8:$DY$56,0,MATCH(CONCATENATE($J1766,N$6),'Model Performance Data'!$O$6:$DY$6,0)),'Model Performance Data'!$B$8:$B$56,$C1766,'Model Performance Data'!$C$8:$C$56,$D1766))</f>
        <v>0</v>
      </c>
      <c r="O1766" s="255">
        <f>IF(ISNA(SUMIFS(INDEX('Model Performance Data'!$O$8:$DY$56,0,MATCH(CONCATENATE($J1766,O$6),'Model Performance Data'!$O$6:$DY$6,0)),'Model Performance Data'!$B$8:$B$56,$C1766,'Model Performance Data'!$C$8:$C$56,$D1766)),"-",SUMIFS(INDEX('Model Performance Data'!$O$8:$DY$56,0,MATCH(CONCATENATE($J1766,O$6),'Model Performance Data'!$O$6:$DY$6,0)),'Model Performance Data'!$B$8:$B$56,$C1766,'Model Performance Data'!$C$8:$C$56,$D1766))</f>
        <v>0</v>
      </c>
    </row>
    <row r="1767" spans="2:15" x14ac:dyDescent="0.35">
      <c r="B1767" s="37" t="s">
        <v>80</v>
      </c>
      <c r="C1767" s="38" t="str">
        <f>IF(ISBLANK('Model Performance Data'!$B$78),"-",'Model Performance Data'!$B$78)</f>
        <v>-</v>
      </c>
      <c r="D1767" s="38" t="str">
        <f>IF(ISBLANK('Model Performance Data'!$C$78),"-",'Model Performance Data'!$C$78)</f>
        <v>-</v>
      </c>
      <c r="E1767" s="38" t="str">
        <f>IF(ISBLANK('Model Performance Data'!$D$78),"-",'Model Performance Data'!$D$78)</f>
        <v>-</v>
      </c>
      <c r="F1767" s="38" t="str">
        <f>IF(ISBLANK('Model Performance Data'!$E$78),"-",'Model Performance Data'!$E$78)</f>
        <v>-</v>
      </c>
      <c r="G1767" s="38" t="str">
        <f>IF(ISBLANK('Model Performance Data'!$F$78),"-",'Model Performance Data'!$F$78)</f>
        <v>-</v>
      </c>
      <c r="H1767" s="253">
        <v>2</v>
      </c>
      <c r="I1767" s="253">
        <v>4</v>
      </c>
      <c r="J1767" s="37" t="str">
        <f t="shared" si="74"/>
        <v>24</v>
      </c>
      <c r="K1767" s="38" t="str">
        <f>IF(ISBLANK('Model Performance Data'!$L$78),"-",'Model Performance Data'!$L$78)</f>
        <v>-</v>
      </c>
      <c r="L1767" s="38" t="str">
        <f>IF(ISBLANK('Model Performance Data'!$K$78),"-",'Model Performance Data'!$K$78)</f>
        <v>-</v>
      </c>
      <c r="M1767" s="254">
        <f>IF(ISNA(SUMIFS(INDEX('Model Performance Data'!$O$8:$DY$56,0,MATCH(CONCATENATE($J1767,M$6),'Model Performance Data'!$O$6:$DY$6,0)),'Model Performance Data'!$B$8:$B$56,$C1767,'Model Performance Data'!$C$8:$C$56,$D1767)),"-",SUMIFS(INDEX('Model Performance Data'!$O$8:$DY$56,0,MATCH(CONCATENATE($J1767,M$6),'Model Performance Data'!$O$6:$DY$6,0)),'Model Performance Data'!$B$8:$B$56,$C1767,'Model Performance Data'!$C$8:$C$56,$D1767))</f>
        <v>0</v>
      </c>
      <c r="N1767" s="254">
        <f>IF(ISNA(SUMIFS(INDEX('Model Performance Data'!$O$8:$DY$56,0,MATCH(CONCATENATE($J1767,N$6),'Model Performance Data'!$O$6:$DY$6,0)),'Model Performance Data'!$B$8:$B$56,$C1767,'Model Performance Data'!$C$8:$C$56,$D1767)),"-",SUMIFS(INDEX('Model Performance Data'!$O$8:$DY$56,0,MATCH(CONCATENATE($J1767,N$6),'Model Performance Data'!$O$6:$DY$6,0)),'Model Performance Data'!$B$8:$B$56,$C1767,'Model Performance Data'!$C$8:$C$56,$D1767))</f>
        <v>0</v>
      </c>
      <c r="O1767" s="255">
        <f>IF(ISNA(SUMIFS(INDEX('Model Performance Data'!$O$8:$DY$56,0,MATCH(CONCATENATE($J1767,O$6),'Model Performance Data'!$O$6:$DY$6,0)),'Model Performance Data'!$B$8:$B$56,$C1767,'Model Performance Data'!$C$8:$C$56,$D1767)),"-",SUMIFS(INDEX('Model Performance Data'!$O$8:$DY$56,0,MATCH(CONCATENATE($J1767,O$6),'Model Performance Data'!$O$6:$DY$6,0)),'Model Performance Data'!$B$8:$B$56,$C1767,'Model Performance Data'!$C$8:$C$56,$D1767))</f>
        <v>0</v>
      </c>
    </row>
    <row r="1768" spans="2:15" x14ac:dyDescent="0.35">
      <c r="B1768" s="37" t="s">
        <v>80</v>
      </c>
      <c r="C1768" s="38" t="str">
        <f>IF(ISBLANK('Model Performance Data'!$B$78),"-",'Model Performance Data'!$B$78)</f>
        <v>-</v>
      </c>
      <c r="D1768" s="38" t="str">
        <f>IF(ISBLANK('Model Performance Data'!$C$78),"-",'Model Performance Data'!$C$78)</f>
        <v>-</v>
      </c>
      <c r="E1768" s="38" t="str">
        <f>IF(ISBLANK('Model Performance Data'!$D$78),"-",'Model Performance Data'!$D$78)</f>
        <v>-</v>
      </c>
      <c r="F1768" s="38" t="str">
        <f>IF(ISBLANK('Model Performance Data'!$E$78),"-",'Model Performance Data'!$E$78)</f>
        <v>-</v>
      </c>
      <c r="G1768" s="38" t="str">
        <f>IF(ISBLANK('Model Performance Data'!$F$78),"-",'Model Performance Data'!$F$78)</f>
        <v>-</v>
      </c>
      <c r="H1768" s="253">
        <v>2</v>
      </c>
      <c r="I1768" s="253">
        <v>5</v>
      </c>
      <c r="J1768" s="37" t="str">
        <f t="shared" si="74"/>
        <v>25</v>
      </c>
      <c r="K1768" s="38" t="str">
        <f>IF(ISBLANK('Model Performance Data'!$L$78),"-",'Model Performance Data'!$L$78)</f>
        <v>-</v>
      </c>
      <c r="L1768" s="38" t="str">
        <f>IF(ISBLANK('Model Performance Data'!$K$78),"-",'Model Performance Data'!$K$78)</f>
        <v>-</v>
      </c>
      <c r="M1768" s="254">
        <f>IF(ISNA(SUMIFS(INDEX('Model Performance Data'!$O$8:$DY$56,0,MATCH(CONCATENATE($J1768,M$6),'Model Performance Data'!$O$6:$DY$6,0)),'Model Performance Data'!$B$8:$B$56,$C1768,'Model Performance Data'!$C$8:$C$56,$D1768)),"-",SUMIFS(INDEX('Model Performance Data'!$O$8:$DY$56,0,MATCH(CONCATENATE($J1768,M$6),'Model Performance Data'!$O$6:$DY$6,0)),'Model Performance Data'!$B$8:$B$56,$C1768,'Model Performance Data'!$C$8:$C$56,$D1768))</f>
        <v>0</v>
      </c>
      <c r="N1768" s="254">
        <f>IF(ISNA(SUMIFS(INDEX('Model Performance Data'!$O$8:$DY$56,0,MATCH(CONCATENATE($J1768,N$6),'Model Performance Data'!$O$6:$DY$6,0)),'Model Performance Data'!$B$8:$B$56,$C1768,'Model Performance Data'!$C$8:$C$56,$D1768)),"-",SUMIFS(INDEX('Model Performance Data'!$O$8:$DY$56,0,MATCH(CONCATENATE($J1768,N$6),'Model Performance Data'!$O$6:$DY$6,0)),'Model Performance Data'!$B$8:$B$56,$C1768,'Model Performance Data'!$C$8:$C$56,$D1768))</f>
        <v>0</v>
      </c>
      <c r="O1768" s="255">
        <f>IF(ISNA(SUMIFS(INDEX('Model Performance Data'!$O$8:$DY$56,0,MATCH(CONCATENATE($J1768,O$6),'Model Performance Data'!$O$6:$DY$6,0)),'Model Performance Data'!$B$8:$B$56,$C1768,'Model Performance Data'!$C$8:$C$56,$D1768)),"-",SUMIFS(INDEX('Model Performance Data'!$O$8:$DY$56,0,MATCH(CONCATENATE($J1768,O$6),'Model Performance Data'!$O$6:$DY$6,0)),'Model Performance Data'!$B$8:$B$56,$C1768,'Model Performance Data'!$C$8:$C$56,$D1768))</f>
        <v>0</v>
      </c>
    </row>
    <row r="1769" spans="2:15" x14ac:dyDescent="0.35">
      <c r="B1769" s="37" t="s">
        <v>80</v>
      </c>
      <c r="C1769" s="38" t="str">
        <f>IF(ISBLANK('Model Performance Data'!$B$78),"-",'Model Performance Data'!$B$78)</f>
        <v>-</v>
      </c>
      <c r="D1769" s="38" t="str">
        <f>IF(ISBLANK('Model Performance Data'!$C$78),"-",'Model Performance Data'!$C$78)</f>
        <v>-</v>
      </c>
      <c r="E1769" s="38" t="str">
        <f>IF(ISBLANK('Model Performance Data'!$D$78),"-",'Model Performance Data'!$D$78)</f>
        <v>-</v>
      </c>
      <c r="F1769" s="38" t="str">
        <f>IF(ISBLANK('Model Performance Data'!$E$78),"-",'Model Performance Data'!$E$78)</f>
        <v>-</v>
      </c>
      <c r="G1769" s="38" t="str">
        <f>IF(ISBLANK('Model Performance Data'!$F$78),"-",'Model Performance Data'!$F$78)</f>
        <v>-</v>
      </c>
      <c r="H1769" s="253">
        <v>2</v>
      </c>
      <c r="I1769" s="253" t="s">
        <v>65</v>
      </c>
      <c r="J1769" s="37" t="str">
        <f t="shared" ref="J1769:J1832" si="75">CONCATENATE(H1769,I1769)</f>
        <v>2Goal</v>
      </c>
      <c r="K1769" s="38" t="str">
        <f>IF(ISBLANK('Model Performance Data'!$L$78),"-",'Model Performance Data'!$L$78)</f>
        <v>-</v>
      </c>
      <c r="L1769" s="38" t="str">
        <f>IF(ISBLANK('Model Performance Data'!$K$78),"-",'Model Performance Data'!$K$78)</f>
        <v>-</v>
      </c>
      <c r="M1769" s="254" t="str">
        <f>IF(ISNA(SUMIFS(INDEX('Model Performance Data'!$O$8:$DY$56,0,MATCH(CONCATENATE($J1769,M$6),'Model Performance Data'!$O$6:$DY$6,0)),'Model Performance Data'!$B$8:$B$56,$C1769,'Model Performance Data'!$C$8:$C$56,$D1769)),"-",SUMIFS(INDEX('Model Performance Data'!$O$8:$DY$56,0,MATCH(CONCATENATE($J1769,M$6),'Model Performance Data'!$O$6:$DY$6,0)),'Model Performance Data'!$B$8:$B$56,$C1769,'Model Performance Data'!$C$8:$C$56,$D1769))</f>
        <v>-</v>
      </c>
      <c r="N1769" s="254" t="str">
        <f>IF(ISNA(SUMIFS(INDEX('Model Performance Data'!$O$8:$DY$56,0,MATCH(CONCATENATE($J1769,N$6),'Model Performance Data'!$O$6:$DY$6,0)),'Model Performance Data'!$B$8:$B$56,$C1769,'Model Performance Data'!$C$8:$C$56,$D1769)),"-",SUMIFS(INDEX('Model Performance Data'!$O$8:$DY$56,0,MATCH(CONCATENATE($J1769,N$6),'Model Performance Data'!$O$6:$DY$6,0)),'Model Performance Data'!$B$8:$B$56,$C1769,'Model Performance Data'!$C$8:$C$56,$D1769))</f>
        <v>-</v>
      </c>
      <c r="O1769" s="255">
        <f>IF(ISNA(SUMIFS(INDEX('Model Performance Data'!$O$8:$DY$56,0,MATCH(CONCATENATE($J1769,O$6),'Model Performance Data'!$O$6:$DY$6,0)),'Model Performance Data'!$B$8:$B$56,$C1769,'Model Performance Data'!$C$8:$C$56,$D1769)),"-",SUMIFS(INDEX('Model Performance Data'!$O$8:$DY$56,0,MATCH(CONCATENATE($J1769,O$6),'Model Performance Data'!$O$6:$DY$6,0)),'Model Performance Data'!$B$8:$B$56,$C1769,'Model Performance Data'!$C$8:$C$56,$D1769))</f>
        <v>0</v>
      </c>
    </row>
    <row r="1770" spans="2:15" x14ac:dyDescent="0.35">
      <c r="B1770" s="37" t="s">
        <v>80</v>
      </c>
      <c r="C1770" s="38" t="str">
        <f>IF(ISBLANK('Model Performance Data'!$B$78),"-",'Model Performance Data'!$B$78)</f>
        <v>-</v>
      </c>
      <c r="D1770" s="38" t="str">
        <f>IF(ISBLANK('Model Performance Data'!$C$78),"-",'Model Performance Data'!$C$78)</f>
        <v>-</v>
      </c>
      <c r="E1770" s="38" t="str">
        <f>IF(ISBLANK('Model Performance Data'!$D$78),"-",'Model Performance Data'!$D$78)</f>
        <v>-</v>
      </c>
      <c r="F1770" s="38" t="str">
        <f>IF(ISBLANK('Model Performance Data'!$E$78),"-",'Model Performance Data'!$E$78)</f>
        <v>-</v>
      </c>
      <c r="G1770" s="38" t="str">
        <f>IF(ISBLANK('Model Performance Data'!$F$78),"-",'Model Performance Data'!$F$78)</f>
        <v>-</v>
      </c>
      <c r="H1770" s="253">
        <v>3</v>
      </c>
      <c r="I1770" s="253">
        <v>1</v>
      </c>
      <c r="J1770" s="37" t="str">
        <f t="shared" si="75"/>
        <v>31</v>
      </c>
      <c r="K1770" s="38" t="str">
        <f>IF(ISBLANK('Model Performance Data'!$L$78),"-",'Model Performance Data'!$L$78)</f>
        <v>-</v>
      </c>
      <c r="L1770" s="38" t="str">
        <f>IF(ISBLANK('Model Performance Data'!$K$78),"-",'Model Performance Data'!$K$78)</f>
        <v>-</v>
      </c>
      <c r="M1770" s="254">
        <f>IF(ISNA(SUMIFS(INDEX('Model Performance Data'!$O$8:$DY$56,0,MATCH(CONCATENATE($J1770,M$6),'Model Performance Data'!$O$6:$DY$6,0)),'Model Performance Data'!$B$8:$B$56,$C1770,'Model Performance Data'!$C$8:$C$56,$D1770)),"-",SUMIFS(INDEX('Model Performance Data'!$O$8:$DY$56,0,MATCH(CONCATENATE($J1770,M$6),'Model Performance Data'!$O$6:$DY$6,0)),'Model Performance Data'!$B$8:$B$56,$C1770,'Model Performance Data'!$C$8:$C$56,$D1770))</f>
        <v>0</v>
      </c>
      <c r="N1770" s="254">
        <f>IF(ISNA(SUMIFS(INDEX('Model Performance Data'!$O$8:$DY$56,0,MATCH(CONCATENATE($J1770,N$6),'Model Performance Data'!$O$6:$DY$6,0)),'Model Performance Data'!$B$8:$B$56,$C1770,'Model Performance Data'!$C$8:$C$56,$D1770)),"-",SUMIFS(INDEX('Model Performance Data'!$O$8:$DY$56,0,MATCH(CONCATENATE($J1770,N$6),'Model Performance Data'!$O$6:$DY$6,0)),'Model Performance Data'!$B$8:$B$56,$C1770,'Model Performance Data'!$C$8:$C$56,$D1770))</f>
        <v>0</v>
      </c>
      <c r="O1770" s="255">
        <f>IF(ISNA(SUMIFS(INDEX('Model Performance Data'!$O$8:$DY$56,0,MATCH(CONCATENATE($J1770,O$6),'Model Performance Data'!$O$6:$DY$6,0)),'Model Performance Data'!$B$8:$B$56,$C1770,'Model Performance Data'!$C$8:$C$56,$D1770)),"-",SUMIFS(INDEX('Model Performance Data'!$O$8:$DY$56,0,MATCH(CONCATENATE($J1770,O$6),'Model Performance Data'!$O$6:$DY$6,0)),'Model Performance Data'!$B$8:$B$56,$C1770,'Model Performance Data'!$C$8:$C$56,$D1770))</f>
        <v>0</v>
      </c>
    </row>
    <row r="1771" spans="2:15" x14ac:dyDescent="0.35">
      <c r="B1771" s="37" t="s">
        <v>80</v>
      </c>
      <c r="C1771" s="38" t="str">
        <f>IF(ISBLANK('Model Performance Data'!$B$78),"-",'Model Performance Data'!$B$78)</f>
        <v>-</v>
      </c>
      <c r="D1771" s="38" t="str">
        <f>IF(ISBLANK('Model Performance Data'!$C$78),"-",'Model Performance Data'!$C$78)</f>
        <v>-</v>
      </c>
      <c r="E1771" s="38" t="str">
        <f>IF(ISBLANK('Model Performance Data'!$D$78),"-",'Model Performance Data'!$D$78)</f>
        <v>-</v>
      </c>
      <c r="F1771" s="38" t="str">
        <f>IF(ISBLANK('Model Performance Data'!$E$78),"-",'Model Performance Data'!$E$78)</f>
        <v>-</v>
      </c>
      <c r="G1771" s="38" t="str">
        <f>IF(ISBLANK('Model Performance Data'!$F$78),"-",'Model Performance Data'!$F$78)</f>
        <v>-</v>
      </c>
      <c r="H1771" s="253">
        <v>3</v>
      </c>
      <c r="I1771" s="253">
        <v>2</v>
      </c>
      <c r="J1771" s="37" t="str">
        <f t="shared" si="75"/>
        <v>32</v>
      </c>
      <c r="K1771" s="38" t="str">
        <f>IF(ISBLANK('Model Performance Data'!$L$78),"-",'Model Performance Data'!$L$78)</f>
        <v>-</v>
      </c>
      <c r="L1771" s="38" t="str">
        <f>IF(ISBLANK('Model Performance Data'!$K$78),"-",'Model Performance Data'!$K$78)</f>
        <v>-</v>
      </c>
      <c r="M1771" s="254">
        <f>IF(ISNA(SUMIFS(INDEX('Model Performance Data'!$O$8:$DY$56,0,MATCH(CONCATENATE($J1771,M$6),'Model Performance Data'!$O$6:$DY$6,0)),'Model Performance Data'!$B$8:$B$56,$C1771,'Model Performance Data'!$C$8:$C$56,$D1771)),"-",SUMIFS(INDEX('Model Performance Data'!$O$8:$DY$56,0,MATCH(CONCATENATE($J1771,M$6),'Model Performance Data'!$O$6:$DY$6,0)),'Model Performance Data'!$B$8:$B$56,$C1771,'Model Performance Data'!$C$8:$C$56,$D1771))</f>
        <v>0</v>
      </c>
      <c r="N1771" s="254">
        <f>IF(ISNA(SUMIFS(INDEX('Model Performance Data'!$O$8:$DY$56,0,MATCH(CONCATENATE($J1771,N$6),'Model Performance Data'!$O$6:$DY$6,0)),'Model Performance Data'!$B$8:$B$56,$C1771,'Model Performance Data'!$C$8:$C$56,$D1771)),"-",SUMIFS(INDEX('Model Performance Data'!$O$8:$DY$56,0,MATCH(CONCATENATE($J1771,N$6),'Model Performance Data'!$O$6:$DY$6,0)),'Model Performance Data'!$B$8:$B$56,$C1771,'Model Performance Data'!$C$8:$C$56,$D1771))</f>
        <v>0</v>
      </c>
      <c r="O1771" s="255">
        <f>IF(ISNA(SUMIFS(INDEX('Model Performance Data'!$O$8:$DY$56,0,MATCH(CONCATENATE($J1771,O$6),'Model Performance Data'!$O$6:$DY$6,0)),'Model Performance Data'!$B$8:$B$56,$C1771,'Model Performance Data'!$C$8:$C$56,$D1771)),"-",SUMIFS(INDEX('Model Performance Data'!$O$8:$DY$56,0,MATCH(CONCATENATE($J1771,O$6),'Model Performance Data'!$O$6:$DY$6,0)),'Model Performance Data'!$B$8:$B$56,$C1771,'Model Performance Data'!$C$8:$C$56,$D1771))</f>
        <v>0</v>
      </c>
    </row>
    <row r="1772" spans="2:15" x14ac:dyDescent="0.35">
      <c r="B1772" s="37" t="s">
        <v>80</v>
      </c>
      <c r="C1772" s="38" t="str">
        <f>IF(ISBLANK('Model Performance Data'!$B$78),"-",'Model Performance Data'!$B$78)</f>
        <v>-</v>
      </c>
      <c r="D1772" s="38" t="str">
        <f>IF(ISBLANK('Model Performance Data'!$C$78),"-",'Model Performance Data'!$C$78)</f>
        <v>-</v>
      </c>
      <c r="E1772" s="38" t="str">
        <f>IF(ISBLANK('Model Performance Data'!$D$78),"-",'Model Performance Data'!$D$78)</f>
        <v>-</v>
      </c>
      <c r="F1772" s="38" t="str">
        <f>IF(ISBLANK('Model Performance Data'!$E$78),"-",'Model Performance Data'!$E$78)</f>
        <v>-</v>
      </c>
      <c r="G1772" s="38" t="str">
        <f>IF(ISBLANK('Model Performance Data'!$F$78),"-",'Model Performance Data'!$F$78)</f>
        <v>-</v>
      </c>
      <c r="H1772" s="253">
        <v>3</v>
      </c>
      <c r="I1772" s="253">
        <v>3</v>
      </c>
      <c r="J1772" s="37" t="str">
        <f t="shared" si="75"/>
        <v>33</v>
      </c>
      <c r="K1772" s="38" t="str">
        <f>IF(ISBLANK('Model Performance Data'!$L$78),"-",'Model Performance Data'!$L$78)</f>
        <v>-</v>
      </c>
      <c r="L1772" s="38" t="str">
        <f>IF(ISBLANK('Model Performance Data'!$K$78),"-",'Model Performance Data'!$K$78)</f>
        <v>-</v>
      </c>
      <c r="M1772" s="254">
        <f>IF(ISNA(SUMIFS(INDEX('Model Performance Data'!$O$8:$DY$56,0,MATCH(CONCATENATE($J1772,M$6),'Model Performance Data'!$O$6:$DY$6,0)),'Model Performance Data'!$B$8:$B$56,$C1772,'Model Performance Data'!$C$8:$C$56,$D1772)),"-",SUMIFS(INDEX('Model Performance Data'!$O$8:$DY$56,0,MATCH(CONCATENATE($J1772,M$6),'Model Performance Data'!$O$6:$DY$6,0)),'Model Performance Data'!$B$8:$B$56,$C1772,'Model Performance Data'!$C$8:$C$56,$D1772))</f>
        <v>0</v>
      </c>
      <c r="N1772" s="254">
        <f>IF(ISNA(SUMIFS(INDEX('Model Performance Data'!$O$8:$DY$56,0,MATCH(CONCATENATE($J1772,N$6),'Model Performance Data'!$O$6:$DY$6,0)),'Model Performance Data'!$B$8:$B$56,$C1772,'Model Performance Data'!$C$8:$C$56,$D1772)),"-",SUMIFS(INDEX('Model Performance Data'!$O$8:$DY$56,0,MATCH(CONCATENATE($J1772,N$6),'Model Performance Data'!$O$6:$DY$6,0)),'Model Performance Data'!$B$8:$B$56,$C1772,'Model Performance Data'!$C$8:$C$56,$D1772))</f>
        <v>0</v>
      </c>
      <c r="O1772" s="255">
        <f>IF(ISNA(SUMIFS(INDEX('Model Performance Data'!$O$8:$DY$56,0,MATCH(CONCATENATE($J1772,O$6),'Model Performance Data'!$O$6:$DY$6,0)),'Model Performance Data'!$B$8:$B$56,$C1772,'Model Performance Data'!$C$8:$C$56,$D1772)),"-",SUMIFS(INDEX('Model Performance Data'!$O$8:$DY$56,0,MATCH(CONCATENATE($J1772,O$6),'Model Performance Data'!$O$6:$DY$6,0)),'Model Performance Data'!$B$8:$B$56,$C1772,'Model Performance Data'!$C$8:$C$56,$D1772))</f>
        <v>0</v>
      </c>
    </row>
    <row r="1773" spans="2:15" x14ac:dyDescent="0.35">
      <c r="B1773" s="37" t="s">
        <v>80</v>
      </c>
      <c r="C1773" s="38" t="str">
        <f>IF(ISBLANK('Model Performance Data'!$B$78),"-",'Model Performance Data'!$B$78)</f>
        <v>-</v>
      </c>
      <c r="D1773" s="38" t="str">
        <f>IF(ISBLANK('Model Performance Data'!$C$78),"-",'Model Performance Data'!$C$78)</f>
        <v>-</v>
      </c>
      <c r="E1773" s="38" t="str">
        <f>IF(ISBLANK('Model Performance Data'!$D$78),"-",'Model Performance Data'!$D$78)</f>
        <v>-</v>
      </c>
      <c r="F1773" s="38" t="str">
        <f>IF(ISBLANK('Model Performance Data'!$E$78),"-",'Model Performance Data'!$E$78)</f>
        <v>-</v>
      </c>
      <c r="G1773" s="38" t="str">
        <f>IF(ISBLANK('Model Performance Data'!$F$78),"-",'Model Performance Data'!$F$78)</f>
        <v>-</v>
      </c>
      <c r="H1773" s="253">
        <v>3</v>
      </c>
      <c r="I1773" s="253">
        <v>4</v>
      </c>
      <c r="J1773" s="37" t="str">
        <f t="shared" si="75"/>
        <v>34</v>
      </c>
      <c r="K1773" s="38" t="str">
        <f>IF(ISBLANK('Model Performance Data'!$L$78),"-",'Model Performance Data'!$L$78)</f>
        <v>-</v>
      </c>
      <c r="L1773" s="38" t="str">
        <f>IF(ISBLANK('Model Performance Data'!$K$78),"-",'Model Performance Data'!$K$78)</f>
        <v>-</v>
      </c>
      <c r="M1773" s="254">
        <f>IF(ISNA(SUMIFS(INDEX('Model Performance Data'!$O$8:$DY$56,0,MATCH(CONCATENATE($J1773,M$6),'Model Performance Data'!$O$6:$DY$6,0)),'Model Performance Data'!$B$8:$B$56,$C1773,'Model Performance Data'!$C$8:$C$56,$D1773)),"-",SUMIFS(INDEX('Model Performance Data'!$O$8:$DY$56,0,MATCH(CONCATENATE($J1773,M$6),'Model Performance Data'!$O$6:$DY$6,0)),'Model Performance Data'!$B$8:$B$56,$C1773,'Model Performance Data'!$C$8:$C$56,$D1773))</f>
        <v>0</v>
      </c>
      <c r="N1773" s="254">
        <f>IF(ISNA(SUMIFS(INDEX('Model Performance Data'!$O$8:$DY$56,0,MATCH(CONCATENATE($J1773,N$6),'Model Performance Data'!$O$6:$DY$6,0)),'Model Performance Data'!$B$8:$B$56,$C1773,'Model Performance Data'!$C$8:$C$56,$D1773)),"-",SUMIFS(INDEX('Model Performance Data'!$O$8:$DY$56,0,MATCH(CONCATENATE($J1773,N$6),'Model Performance Data'!$O$6:$DY$6,0)),'Model Performance Data'!$B$8:$B$56,$C1773,'Model Performance Data'!$C$8:$C$56,$D1773))</f>
        <v>0</v>
      </c>
      <c r="O1773" s="255">
        <f>IF(ISNA(SUMIFS(INDEX('Model Performance Data'!$O$8:$DY$56,0,MATCH(CONCATENATE($J1773,O$6),'Model Performance Data'!$O$6:$DY$6,0)),'Model Performance Data'!$B$8:$B$56,$C1773,'Model Performance Data'!$C$8:$C$56,$D1773)),"-",SUMIFS(INDEX('Model Performance Data'!$O$8:$DY$56,0,MATCH(CONCATENATE($J1773,O$6),'Model Performance Data'!$O$6:$DY$6,0)),'Model Performance Data'!$B$8:$B$56,$C1773,'Model Performance Data'!$C$8:$C$56,$D1773))</f>
        <v>0</v>
      </c>
    </row>
    <row r="1774" spans="2:15" x14ac:dyDescent="0.35">
      <c r="B1774" s="37" t="s">
        <v>80</v>
      </c>
      <c r="C1774" s="38" t="str">
        <f>IF(ISBLANK('Model Performance Data'!$B$78),"-",'Model Performance Data'!$B$78)</f>
        <v>-</v>
      </c>
      <c r="D1774" s="38" t="str">
        <f>IF(ISBLANK('Model Performance Data'!$C$78),"-",'Model Performance Data'!$C$78)</f>
        <v>-</v>
      </c>
      <c r="E1774" s="38" t="str">
        <f>IF(ISBLANK('Model Performance Data'!$D$78),"-",'Model Performance Data'!$D$78)</f>
        <v>-</v>
      </c>
      <c r="F1774" s="38" t="str">
        <f>IF(ISBLANK('Model Performance Data'!$E$78),"-",'Model Performance Data'!$E$78)</f>
        <v>-</v>
      </c>
      <c r="G1774" s="38" t="str">
        <f>IF(ISBLANK('Model Performance Data'!$F$78),"-",'Model Performance Data'!$F$78)</f>
        <v>-</v>
      </c>
      <c r="H1774" s="253">
        <v>3</v>
      </c>
      <c r="I1774" s="253">
        <v>5</v>
      </c>
      <c r="J1774" s="37" t="str">
        <f t="shared" si="75"/>
        <v>35</v>
      </c>
      <c r="K1774" s="38" t="str">
        <f>IF(ISBLANK('Model Performance Data'!$L$78),"-",'Model Performance Data'!$L$78)</f>
        <v>-</v>
      </c>
      <c r="L1774" s="38" t="str">
        <f>IF(ISBLANK('Model Performance Data'!$K$78),"-",'Model Performance Data'!$K$78)</f>
        <v>-</v>
      </c>
      <c r="M1774" s="254">
        <f>IF(ISNA(SUMIFS(INDEX('Model Performance Data'!$O$8:$DY$56,0,MATCH(CONCATENATE($J1774,M$6),'Model Performance Data'!$O$6:$DY$6,0)),'Model Performance Data'!$B$8:$B$56,$C1774,'Model Performance Data'!$C$8:$C$56,$D1774)),"-",SUMIFS(INDEX('Model Performance Data'!$O$8:$DY$56,0,MATCH(CONCATENATE($J1774,M$6),'Model Performance Data'!$O$6:$DY$6,0)),'Model Performance Data'!$B$8:$B$56,$C1774,'Model Performance Data'!$C$8:$C$56,$D1774))</f>
        <v>0</v>
      </c>
      <c r="N1774" s="254">
        <f>IF(ISNA(SUMIFS(INDEX('Model Performance Data'!$O$8:$DY$56,0,MATCH(CONCATENATE($J1774,N$6),'Model Performance Data'!$O$6:$DY$6,0)),'Model Performance Data'!$B$8:$B$56,$C1774,'Model Performance Data'!$C$8:$C$56,$D1774)),"-",SUMIFS(INDEX('Model Performance Data'!$O$8:$DY$56,0,MATCH(CONCATENATE($J1774,N$6),'Model Performance Data'!$O$6:$DY$6,0)),'Model Performance Data'!$B$8:$B$56,$C1774,'Model Performance Data'!$C$8:$C$56,$D1774))</f>
        <v>0</v>
      </c>
      <c r="O1774" s="255">
        <f>IF(ISNA(SUMIFS(INDEX('Model Performance Data'!$O$8:$DY$56,0,MATCH(CONCATENATE($J1774,O$6),'Model Performance Data'!$O$6:$DY$6,0)),'Model Performance Data'!$B$8:$B$56,$C1774,'Model Performance Data'!$C$8:$C$56,$D1774)),"-",SUMIFS(INDEX('Model Performance Data'!$O$8:$DY$56,0,MATCH(CONCATENATE($J1774,O$6),'Model Performance Data'!$O$6:$DY$6,0)),'Model Performance Data'!$B$8:$B$56,$C1774,'Model Performance Data'!$C$8:$C$56,$D1774))</f>
        <v>0</v>
      </c>
    </row>
    <row r="1775" spans="2:15" x14ac:dyDescent="0.35">
      <c r="B1775" s="37" t="s">
        <v>80</v>
      </c>
      <c r="C1775" s="38" t="str">
        <f>IF(ISBLANK('Model Performance Data'!$B$78),"-",'Model Performance Data'!$B$78)</f>
        <v>-</v>
      </c>
      <c r="D1775" s="38" t="str">
        <f>IF(ISBLANK('Model Performance Data'!$C$78),"-",'Model Performance Data'!$C$78)</f>
        <v>-</v>
      </c>
      <c r="E1775" s="38" t="str">
        <f>IF(ISBLANK('Model Performance Data'!$D$78),"-",'Model Performance Data'!$D$78)</f>
        <v>-</v>
      </c>
      <c r="F1775" s="38" t="str">
        <f>IF(ISBLANK('Model Performance Data'!$E$78),"-",'Model Performance Data'!$E$78)</f>
        <v>-</v>
      </c>
      <c r="G1775" s="38" t="str">
        <f>IF(ISBLANK('Model Performance Data'!$F$78),"-",'Model Performance Data'!$F$78)</f>
        <v>-</v>
      </c>
      <c r="H1775" s="253">
        <v>3</v>
      </c>
      <c r="I1775" s="253" t="s">
        <v>65</v>
      </c>
      <c r="J1775" s="37" t="str">
        <f t="shared" si="75"/>
        <v>3Goal</v>
      </c>
      <c r="K1775" s="38" t="str">
        <f>IF(ISBLANK('Model Performance Data'!$L$78),"-",'Model Performance Data'!$L$78)</f>
        <v>-</v>
      </c>
      <c r="L1775" s="38" t="str">
        <f>IF(ISBLANK('Model Performance Data'!$K$78),"-",'Model Performance Data'!$K$78)</f>
        <v>-</v>
      </c>
      <c r="M1775" s="254" t="str">
        <f>IF(ISNA(SUMIFS(INDEX('Model Performance Data'!$O$8:$DY$56,0,MATCH(CONCATENATE($J1775,M$6),'Model Performance Data'!$O$6:$DY$6,0)),'Model Performance Data'!$B$8:$B$56,$C1775,'Model Performance Data'!$C$8:$C$56,$D1775)),"-",SUMIFS(INDEX('Model Performance Data'!$O$8:$DY$56,0,MATCH(CONCATENATE($J1775,M$6),'Model Performance Data'!$O$6:$DY$6,0)),'Model Performance Data'!$B$8:$B$56,$C1775,'Model Performance Data'!$C$8:$C$56,$D1775))</f>
        <v>-</v>
      </c>
      <c r="N1775" s="254" t="str">
        <f>IF(ISNA(SUMIFS(INDEX('Model Performance Data'!$O$8:$DY$56,0,MATCH(CONCATENATE($J1775,N$6),'Model Performance Data'!$O$6:$DY$6,0)),'Model Performance Data'!$B$8:$B$56,$C1775,'Model Performance Data'!$C$8:$C$56,$D1775)),"-",SUMIFS(INDEX('Model Performance Data'!$O$8:$DY$56,0,MATCH(CONCATENATE($J1775,N$6),'Model Performance Data'!$O$6:$DY$6,0)),'Model Performance Data'!$B$8:$B$56,$C1775,'Model Performance Data'!$C$8:$C$56,$D1775))</f>
        <v>-</v>
      </c>
      <c r="O1775" s="255">
        <f>IF(ISNA(SUMIFS(INDEX('Model Performance Data'!$O$8:$DY$56,0,MATCH(CONCATENATE($J1775,O$6),'Model Performance Data'!$O$6:$DY$6,0)),'Model Performance Data'!$B$8:$B$56,$C1775,'Model Performance Data'!$C$8:$C$56,$D1775)),"-",SUMIFS(INDEX('Model Performance Data'!$O$8:$DY$56,0,MATCH(CONCATENATE($J1775,O$6),'Model Performance Data'!$O$6:$DY$6,0)),'Model Performance Data'!$B$8:$B$56,$C1775,'Model Performance Data'!$C$8:$C$56,$D1775))</f>
        <v>0</v>
      </c>
    </row>
    <row r="1776" spans="2:15" x14ac:dyDescent="0.35">
      <c r="B1776" s="37" t="s">
        <v>80</v>
      </c>
      <c r="C1776" s="38" t="str">
        <f>IF(ISBLANK('Model Performance Data'!$B$78),"-",'Model Performance Data'!$B$78)</f>
        <v>-</v>
      </c>
      <c r="D1776" s="38" t="str">
        <f>IF(ISBLANK('Model Performance Data'!$C$78),"-",'Model Performance Data'!$C$78)</f>
        <v>-</v>
      </c>
      <c r="E1776" s="38" t="str">
        <f>IF(ISBLANK('Model Performance Data'!$D$78),"-",'Model Performance Data'!$D$78)</f>
        <v>-</v>
      </c>
      <c r="F1776" s="38" t="str">
        <f>IF(ISBLANK('Model Performance Data'!$E$78),"-",'Model Performance Data'!$E$78)</f>
        <v>-</v>
      </c>
      <c r="G1776" s="38" t="str">
        <f>IF(ISBLANK('Model Performance Data'!$F$78),"-",'Model Performance Data'!$F$78)</f>
        <v>-</v>
      </c>
      <c r="H1776" s="253">
        <v>4</v>
      </c>
      <c r="I1776" s="253">
        <v>1</v>
      </c>
      <c r="J1776" s="37" t="str">
        <f t="shared" si="75"/>
        <v>41</v>
      </c>
      <c r="K1776" s="38" t="str">
        <f>IF(ISBLANK('Model Performance Data'!$L$78),"-",'Model Performance Data'!$L$78)</f>
        <v>-</v>
      </c>
      <c r="L1776" s="38" t="str">
        <f>IF(ISBLANK('Model Performance Data'!$K$78),"-",'Model Performance Data'!$K$78)</f>
        <v>-</v>
      </c>
      <c r="M1776" s="254">
        <f>IF(ISNA(SUMIFS(INDEX('Model Performance Data'!$O$8:$DY$56,0,MATCH(CONCATENATE($J1776,M$6),'Model Performance Data'!$O$6:$DY$6,0)),'Model Performance Data'!$B$8:$B$56,$C1776,'Model Performance Data'!$C$8:$C$56,$D1776)),"-",SUMIFS(INDEX('Model Performance Data'!$O$8:$DY$56,0,MATCH(CONCATENATE($J1776,M$6),'Model Performance Data'!$O$6:$DY$6,0)),'Model Performance Data'!$B$8:$B$56,$C1776,'Model Performance Data'!$C$8:$C$56,$D1776))</f>
        <v>0</v>
      </c>
      <c r="N1776" s="254">
        <f>IF(ISNA(SUMIFS(INDEX('Model Performance Data'!$O$8:$DY$56,0,MATCH(CONCATENATE($J1776,N$6),'Model Performance Data'!$O$6:$DY$6,0)),'Model Performance Data'!$B$8:$B$56,$C1776,'Model Performance Data'!$C$8:$C$56,$D1776)),"-",SUMIFS(INDEX('Model Performance Data'!$O$8:$DY$56,0,MATCH(CONCATENATE($J1776,N$6),'Model Performance Data'!$O$6:$DY$6,0)),'Model Performance Data'!$B$8:$B$56,$C1776,'Model Performance Data'!$C$8:$C$56,$D1776))</f>
        <v>0</v>
      </c>
      <c r="O1776" s="255">
        <f>IF(ISNA(SUMIFS(INDEX('Model Performance Data'!$O$8:$DY$56,0,MATCH(CONCATENATE($J1776,O$6),'Model Performance Data'!$O$6:$DY$6,0)),'Model Performance Data'!$B$8:$B$56,$C1776,'Model Performance Data'!$C$8:$C$56,$D1776)),"-",SUMIFS(INDEX('Model Performance Data'!$O$8:$DY$56,0,MATCH(CONCATENATE($J1776,O$6),'Model Performance Data'!$O$6:$DY$6,0)),'Model Performance Data'!$B$8:$B$56,$C1776,'Model Performance Data'!$C$8:$C$56,$D1776))</f>
        <v>0</v>
      </c>
    </row>
    <row r="1777" spans="2:15" x14ac:dyDescent="0.35">
      <c r="B1777" s="37" t="s">
        <v>80</v>
      </c>
      <c r="C1777" s="38" t="str">
        <f>IF(ISBLANK('Model Performance Data'!$B$78),"-",'Model Performance Data'!$B$78)</f>
        <v>-</v>
      </c>
      <c r="D1777" s="38" t="str">
        <f>IF(ISBLANK('Model Performance Data'!$C$78),"-",'Model Performance Data'!$C$78)</f>
        <v>-</v>
      </c>
      <c r="E1777" s="38" t="str">
        <f>IF(ISBLANK('Model Performance Data'!$D$78),"-",'Model Performance Data'!$D$78)</f>
        <v>-</v>
      </c>
      <c r="F1777" s="38" t="str">
        <f>IF(ISBLANK('Model Performance Data'!$E$78),"-",'Model Performance Data'!$E$78)</f>
        <v>-</v>
      </c>
      <c r="G1777" s="38" t="str">
        <f>IF(ISBLANK('Model Performance Data'!$F$78),"-",'Model Performance Data'!$F$78)</f>
        <v>-</v>
      </c>
      <c r="H1777" s="253">
        <v>4</v>
      </c>
      <c r="I1777" s="253">
        <v>2</v>
      </c>
      <c r="J1777" s="37" t="str">
        <f t="shared" si="75"/>
        <v>42</v>
      </c>
      <c r="K1777" s="38" t="str">
        <f>IF(ISBLANK('Model Performance Data'!$L$78),"-",'Model Performance Data'!$L$78)</f>
        <v>-</v>
      </c>
      <c r="L1777" s="38" t="str">
        <f>IF(ISBLANK('Model Performance Data'!$K$78),"-",'Model Performance Data'!$K$78)</f>
        <v>-</v>
      </c>
      <c r="M1777" s="254">
        <f>IF(ISNA(SUMIFS(INDEX('Model Performance Data'!$O$8:$DY$56,0,MATCH(CONCATENATE($J1777,M$6),'Model Performance Data'!$O$6:$DY$6,0)),'Model Performance Data'!$B$8:$B$56,$C1777,'Model Performance Data'!$C$8:$C$56,$D1777)),"-",SUMIFS(INDEX('Model Performance Data'!$O$8:$DY$56,0,MATCH(CONCATENATE($J1777,M$6),'Model Performance Data'!$O$6:$DY$6,0)),'Model Performance Data'!$B$8:$B$56,$C1777,'Model Performance Data'!$C$8:$C$56,$D1777))</f>
        <v>0</v>
      </c>
      <c r="N1777" s="254">
        <f>IF(ISNA(SUMIFS(INDEX('Model Performance Data'!$O$8:$DY$56,0,MATCH(CONCATENATE($J1777,N$6),'Model Performance Data'!$O$6:$DY$6,0)),'Model Performance Data'!$B$8:$B$56,$C1777,'Model Performance Data'!$C$8:$C$56,$D1777)),"-",SUMIFS(INDEX('Model Performance Data'!$O$8:$DY$56,0,MATCH(CONCATENATE($J1777,N$6),'Model Performance Data'!$O$6:$DY$6,0)),'Model Performance Data'!$B$8:$B$56,$C1777,'Model Performance Data'!$C$8:$C$56,$D1777))</f>
        <v>0</v>
      </c>
      <c r="O1777" s="255">
        <f>IF(ISNA(SUMIFS(INDEX('Model Performance Data'!$O$8:$DY$56,0,MATCH(CONCATENATE($J1777,O$6),'Model Performance Data'!$O$6:$DY$6,0)),'Model Performance Data'!$B$8:$B$56,$C1777,'Model Performance Data'!$C$8:$C$56,$D1777)),"-",SUMIFS(INDEX('Model Performance Data'!$O$8:$DY$56,0,MATCH(CONCATENATE($J1777,O$6),'Model Performance Data'!$O$6:$DY$6,0)),'Model Performance Data'!$B$8:$B$56,$C1777,'Model Performance Data'!$C$8:$C$56,$D1777))</f>
        <v>0</v>
      </c>
    </row>
    <row r="1778" spans="2:15" x14ac:dyDescent="0.35">
      <c r="B1778" s="37" t="s">
        <v>80</v>
      </c>
      <c r="C1778" s="38" t="str">
        <f>IF(ISBLANK('Model Performance Data'!$B$78),"-",'Model Performance Data'!$B$78)</f>
        <v>-</v>
      </c>
      <c r="D1778" s="38" t="str">
        <f>IF(ISBLANK('Model Performance Data'!$C$78),"-",'Model Performance Data'!$C$78)</f>
        <v>-</v>
      </c>
      <c r="E1778" s="38" t="str">
        <f>IF(ISBLANK('Model Performance Data'!$D$78),"-",'Model Performance Data'!$D$78)</f>
        <v>-</v>
      </c>
      <c r="F1778" s="38" t="str">
        <f>IF(ISBLANK('Model Performance Data'!$E$78),"-",'Model Performance Data'!$E$78)</f>
        <v>-</v>
      </c>
      <c r="G1778" s="38" t="str">
        <f>IF(ISBLANK('Model Performance Data'!$F$78),"-",'Model Performance Data'!$F$78)</f>
        <v>-</v>
      </c>
      <c r="H1778" s="253">
        <v>4</v>
      </c>
      <c r="I1778" s="253">
        <v>3</v>
      </c>
      <c r="J1778" s="37" t="str">
        <f t="shared" si="75"/>
        <v>43</v>
      </c>
      <c r="K1778" s="38" t="str">
        <f>IF(ISBLANK('Model Performance Data'!$L$78),"-",'Model Performance Data'!$L$78)</f>
        <v>-</v>
      </c>
      <c r="L1778" s="38" t="str">
        <f>IF(ISBLANK('Model Performance Data'!$K$78),"-",'Model Performance Data'!$K$78)</f>
        <v>-</v>
      </c>
      <c r="M1778" s="254">
        <f>IF(ISNA(SUMIFS(INDEX('Model Performance Data'!$O$8:$DY$56,0,MATCH(CONCATENATE($J1778,M$6),'Model Performance Data'!$O$6:$DY$6,0)),'Model Performance Data'!$B$8:$B$56,$C1778,'Model Performance Data'!$C$8:$C$56,$D1778)),"-",SUMIFS(INDEX('Model Performance Data'!$O$8:$DY$56,0,MATCH(CONCATENATE($J1778,M$6),'Model Performance Data'!$O$6:$DY$6,0)),'Model Performance Data'!$B$8:$B$56,$C1778,'Model Performance Data'!$C$8:$C$56,$D1778))</f>
        <v>0</v>
      </c>
      <c r="N1778" s="254">
        <f>IF(ISNA(SUMIFS(INDEX('Model Performance Data'!$O$8:$DY$56,0,MATCH(CONCATENATE($J1778,N$6),'Model Performance Data'!$O$6:$DY$6,0)),'Model Performance Data'!$B$8:$B$56,$C1778,'Model Performance Data'!$C$8:$C$56,$D1778)),"-",SUMIFS(INDEX('Model Performance Data'!$O$8:$DY$56,0,MATCH(CONCATENATE($J1778,N$6),'Model Performance Data'!$O$6:$DY$6,0)),'Model Performance Data'!$B$8:$B$56,$C1778,'Model Performance Data'!$C$8:$C$56,$D1778))</f>
        <v>0</v>
      </c>
      <c r="O1778" s="255">
        <f>IF(ISNA(SUMIFS(INDEX('Model Performance Data'!$O$8:$DY$56,0,MATCH(CONCATENATE($J1778,O$6),'Model Performance Data'!$O$6:$DY$6,0)),'Model Performance Data'!$B$8:$B$56,$C1778,'Model Performance Data'!$C$8:$C$56,$D1778)),"-",SUMIFS(INDEX('Model Performance Data'!$O$8:$DY$56,0,MATCH(CONCATENATE($J1778,O$6),'Model Performance Data'!$O$6:$DY$6,0)),'Model Performance Data'!$B$8:$B$56,$C1778,'Model Performance Data'!$C$8:$C$56,$D1778))</f>
        <v>0</v>
      </c>
    </row>
    <row r="1779" spans="2:15" x14ac:dyDescent="0.35">
      <c r="B1779" s="37" t="s">
        <v>80</v>
      </c>
      <c r="C1779" s="38" t="str">
        <f>IF(ISBLANK('Model Performance Data'!$B$78),"-",'Model Performance Data'!$B$78)</f>
        <v>-</v>
      </c>
      <c r="D1779" s="38" t="str">
        <f>IF(ISBLANK('Model Performance Data'!$C$78),"-",'Model Performance Data'!$C$78)</f>
        <v>-</v>
      </c>
      <c r="E1779" s="38" t="str">
        <f>IF(ISBLANK('Model Performance Data'!$D$78),"-",'Model Performance Data'!$D$78)</f>
        <v>-</v>
      </c>
      <c r="F1779" s="38" t="str">
        <f>IF(ISBLANK('Model Performance Data'!$E$78),"-",'Model Performance Data'!$E$78)</f>
        <v>-</v>
      </c>
      <c r="G1779" s="38" t="str">
        <f>IF(ISBLANK('Model Performance Data'!$F$78),"-",'Model Performance Data'!$F$78)</f>
        <v>-</v>
      </c>
      <c r="H1779" s="253">
        <v>4</v>
      </c>
      <c r="I1779" s="253">
        <v>4</v>
      </c>
      <c r="J1779" s="37" t="str">
        <f t="shared" si="75"/>
        <v>44</v>
      </c>
      <c r="K1779" s="38" t="str">
        <f>IF(ISBLANK('Model Performance Data'!$L$78),"-",'Model Performance Data'!$L$78)</f>
        <v>-</v>
      </c>
      <c r="L1779" s="38" t="str">
        <f>IF(ISBLANK('Model Performance Data'!$K$78),"-",'Model Performance Data'!$K$78)</f>
        <v>-</v>
      </c>
      <c r="M1779" s="254">
        <f>IF(ISNA(SUMIFS(INDEX('Model Performance Data'!$O$8:$DY$56,0,MATCH(CONCATENATE($J1779,M$6),'Model Performance Data'!$O$6:$DY$6,0)),'Model Performance Data'!$B$8:$B$56,$C1779,'Model Performance Data'!$C$8:$C$56,$D1779)),"-",SUMIFS(INDEX('Model Performance Data'!$O$8:$DY$56,0,MATCH(CONCATENATE($J1779,M$6),'Model Performance Data'!$O$6:$DY$6,0)),'Model Performance Data'!$B$8:$B$56,$C1779,'Model Performance Data'!$C$8:$C$56,$D1779))</f>
        <v>0</v>
      </c>
      <c r="N1779" s="254">
        <f>IF(ISNA(SUMIFS(INDEX('Model Performance Data'!$O$8:$DY$56,0,MATCH(CONCATENATE($J1779,N$6),'Model Performance Data'!$O$6:$DY$6,0)),'Model Performance Data'!$B$8:$B$56,$C1779,'Model Performance Data'!$C$8:$C$56,$D1779)),"-",SUMIFS(INDEX('Model Performance Data'!$O$8:$DY$56,0,MATCH(CONCATENATE($J1779,N$6),'Model Performance Data'!$O$6:$DY$6,0)),'Model Performance Data'!$B$8:$B$56,$C1779,'Model Performance Data'!$C$8:$C$56,$D1779))</f>
        <v>0</v>
      </c>
      <c r="O1779" s="255">
        <f>IF(ISNA(SUMIFS(INDEX('Model Performance Data'!$O$8:$DY$56,0,MATCH(CONCATENATE($J1779,O$6),'Model Performance Data'!$O$6:$DY$6,0)),'Model Performance Data'!$B$8:$B$56,$C1779,'Model Performance Data'!$C$8:$C$56,$D1779)),"-",SUMIFS(INDEX('Model Performance Data'!$O$8:$DY$56,0,MATCH(CONCATENATE($J1779,O$6),'Model Performance Data'!$O$6:$DY$6,0)),'Model Performance Data'!$B$8:$B$56,$C1779,'Model Performance Data'!$C$8:$C$56,$D1779))</f>
        <v>0</v>
      </c>
    </row>
    <row r="1780" spans="2:15" x14ac:dyDescent="0.35">
      <c r="B1780" s="37" t="s">
        <v>80</v>
      </c>
      <c r="C1780" s="38" t="str">
        <f>IF(ISBLANK('Model Performance Data'!$B$78),"-",'Model Performance Data'!$B$78)</f>
        <v>-</v>
      </c>
      <c r="D1780" s="38" t="str">
        <f>IF(ISBLANK('Model Performance Data'!$C$78),"-",'Model Performance Data'!$C$78)</f>
        <v>-</v>
      </c>
      <c r="E1780" s="38" t="str">
        <f>IF(ISBLANK('Model Performance Data'!$D$78),"-",'Model Performance Data'!$D$78)</f>
        <v>-</v>
      </c>
      <c r="F1780" s="38" t="str">
        <f>IF(ISBLANK('Model Performance Data'!$E$78),"-",'Model Performance Data'!$E$78)</f>
        <v>-</v>
      </c>
      <c r="G1780" s="38" t="str">
        <f>IF(ISBLANK('Model Performance Data'!$F$78),"-",'Model Performance Data'!$F$78)</f>
        <v>-</v>
      </c>
      <c r="H1780" s="253">
        <v>4</v>
      </c>
      <c r="I1780" s="253">
        <v>5</v>
      </c>
      <c r="J1780" s="37" t="str">
        <f t="shared" si="75"/>
        <v>45</v>
      </c>
      <c r="K1780" s="38" t="str">
        <f>IF(ISBLANK('Model Performance Data'!$L$78),"-",'Model Performance Data'!$L$78)</f>
        <v>-</v>
      </c>
      <c r="L1780" s="38" t="str">
        <f>IF(ISBLANK('Model Performance Data'!$K$78),"-",'Model Performance Data'!$K$78)</f>
        <v>-</v>
      </c>
      <c r="M1780" s="254">
        <f>IF(ISNA(SUMIFS(INDEX('Model Performance Data'!$O$8:$DY$56,0,MATCH(CONCATENATE($J1780,M$6),'Model Performance Data'!$O$6:$DY$6,0)),'Model Performance Data'!$B$8:$B$56,$C1780,'Model Performance Data'!$C$8:$C$56,$D1780)),"-",SUMIFS(INDEX('Model Performance Data'!$O$8:$DY$56,0,MATCH(CONCATENATE($J1780,M$6),'Model Performance Data'!$O$6:$DY$6,0)),'Model Performance Data'!$B$8:$B$56,$C1780,'Model Performance Data'!$C$8:$C$56,$D1780))</f>
        <v>0</v>
      </c>
      <c r="N1780" s="254">
        <f>IF(ISNA(SUMIFS(INDEX('Model Performance Data'!$O$8:$DY$56,0,MATCH(CONCATENATE($J1780,N$6),'Model Performance Data'!$O$6:$DY$6,0)),'Model Performance Data'!$B$8:$B$56,$C1780,'Model Performance Data'!$C$8:$C$56,$D1780)),"-",SUMIFS(INDEX('Model Performance Data'!$O$8:$DY$56,0,MATCH(CONCATENATE($J1780,N$6),'Model Performance Data'!$O$6:$DY$6,0)),'Model Performance Data'!$B$8:$B$56,$C1780,'Model Performance Data'!$C$8:$C$56,$D1780))</f>
        <v>0</v>
      </c>
      <c r="O1780" s="255">
        <f>IF(ISNA(SUMIFS(INDEX('Model Performance Data'!$O$8:$DY$56,0,MATCH(CONCATENATE($J1780,O$6),'Model Performance Data'!$O$6:$DY$6,0)),'Model Performance Data'!$B$8:$B$56,$C1780,'Model Performance Data'!$C$8:$C$56,$D1780)),"-",SUMIFS(INDEX('Model Performance Data'!$O$8:$DY$56,0,MATCH(CONCATENATE($J1780,O$6),'Model Performance Data'!$O$6:$DY$6,0)),'Model Performance Data'!$B$8:$B$56,$C1780,'Model Performance Data'!$C$8:$C$56,$D1780))</f>
        <v>0</v>
      </c>
    </row>
    <row r="1781" spans="2:15" x14ac:dyDescent="0.35">
      <c r="B1781" s="37" t="s">
        <v>80</v>
      </c>
      <c r="C1781" s="38" t="str">
        <f>IF(ISBLANK('Model Performance Data'!$B$78),"-",'Model Performance Data'!$B$78)</f>
        <v>-</v>
      </c>
      <c r="D1781" s="38" t="str">
        <f>IF(ISBLANK('Model Performance Data'!$C$78),"-",'Model Performance Data'!$C$78)</f>
        <v>-</v>
      </c>
      <c r="E1781" s="38" t="str">
        <f>IF(ISBLANK('Model Performance Data'!$D$78),"-",'Model Performance Data'!$D$78)</f>
        <v>-</v>
      </c>
      <c r="F1781" s="38" t="str">
        <f>IF(ISBLANK('Model Performance Data'!$E$78),"-",'Model Performance Data'!$E$78)</f>
        <v>-</v>
      </c>
      <c r="G1781" s="38" t="str">
        <f>IF(ISBLANK('Model Performance Data'!$F$78),"-",'Model Performance Data'!$F$78)</f>
        <v>-</v>
      </c>
      <c r="H1781" s="253">
        <v>4</v>
      </c>
      <c r="I1781" s="253" t="s">
        <v>65</v>
      </c>
      <c r="J1781" s="37" t="str">
        <f t="shared" si="75"/>
        <v>4Goal</v>
      </c>
      <c r="K1781" s="38" t="str">
        <f>IF(ISBLANK('Model Performance Data'!$L$78),"-",'Model Performance Data'!$L$78)</f>
        <v>-</v>
      </c>
      <c r="L1781" s="38" t="str">
        <f>IF(ISBLANK('Model Performance Data'!$K$78),"-",'Model Performance Data'!$K$78)</f>
        <v>-</v>
      </c>
      <c r="M1781" s="254" t="str">
        <f>IF(ISNA(SUMIFS(INDEX('Model Performance Data'!$O$8:$DY$56,0,MATCH(CONCATENATE($J1781,M$6),'Model Performance Data'!$O$6:$DY$6,0)),'Model Performance Data'!$B$8:$B$56,$C1781,'Model Performance Data'!$C$8:$C$56,$D1781)),"-",SUMIFS(INDEX('Model Performance Data'!$O$8:$DY$56,0,MATCH(CONCATENATE($J1781,M$6),'Model Performance Data'!$O$6:$DY$6,0)),'Model Performance Data'!$B$8:$B$56,$C1781,'Model Performance Data'!$C$8:$C$56,$D1781))</f>
        <v>-</v>
      </c>
      <c r="N1781" s="254" t="str">
        <f>IF(ISNA(SUMIFS(INDEX('Model Performance Data'!$O$8:$DY$56,0,MATCH(CONCATENATE($J1781,N$6),'Model Performance Data'!$O$6:$DY$6,0)),'Model Performance Data'!$B$8:$B$56,$C1781,'Model Performance Data'!$C$8:$C$56,$D1781)),"-",SUMIFS(INDEX('Model Performance Data'!$O$8:$DY$56,0,MATCH(CONCATENATE($J1781,N$6),'Model Performance Data'!$O$6:$DY$6,0)),'Model Performance Data'!$B$8:$B$56,$C1781,'Model Performance Data'!$C$8:$C$56,$D1781))</f>
        <v>-</v>
      </c>
      <c r="O1781" s="255">
        <f>IF(ISNA(SUMIFS(INDEX('Model Performance Data'!$O$8:$DY$56,0,MATCH(CONCATENATE($J1781,O$6),'Model Performance Data'!$O$6:$DY$6,0)),'Model Performance Data'!$B$8:$B$56,$C1781,'Model Performance Data'!$C$8:$C$56,$D1781)),"-",SUMIFS(INDEX('Model Performance Data'!$O$8:$DY$56,0,MATCH(CONCATENATE($J1781,O$6),'Model Performance Data'!$O$6:$DY$6,0)),'Model Performance Data'!$B$8:$B$56,$C1781,'Model Performance Data'!$C$8:$C$56,$D1781))</f>
        <v>0</v>
      </c>
    </row>
    <row r="1782" spans="2:15" x14ac:dyDescent="0.35">
      <c r="B1782" s="37" t="s">
        <v>80</v>
      </c>
      <c r="C1782" s="38" t="str">
        <f>IF(ISBLANK('Model Performance Data'!$B$79),"-",'Model Performance Data'!$B$79)</f>
        <v>-</v>
      </c>
      <c r="D1782" s="38" t="str">
        <f>IF(ISBLANK('Model Performance Data'!$C$79),"-",'Model Performance Data'!$C$79)</f>
        <v>-</v>
      </c>
      <c r="E1782" s="38" t="str">
        <f>IF(ISBLANK('Model Performance Data'!$D$79),"-",'Model Performance Data'!$D$79)</f>
        <v>-</v>
      </c>
      <c r="F1782" s="38" t="str">
        <f>IF(ISBLANK('Model Performance Data'!$E$79),"-",'Model Performance Data'!$E$79)</f>
        <v>-</v>
      </c>
      <c r="G1782" s="38" t="str">
        <f>IF(ISBLANK('Model Performance Data'!$F$79),"-",'Model Performance Data'!$F$79)</f>
        <v>-</v>
      </c>
      <c r="H1782" s="253" t="s">
        <v>64</v>
      </c>
      <c r="I1782" s="253" t="s">
        <v>64</v>
      </c>
      <c r="J1782" s="37" t="str">
        <f t="shared" si="75"/>
        <v>BaselineBaseline</v>
      </c>
      <c r="K1782" s="38" t="str">
        <f>IF(ISBLANK('Model Performance Data'!$L$79),"-",'Model Performance Data'!$L$79)</f>
        <v>-</v>
      </c>
      <c r="L1782" s="38" t="str">
        <f>IF(ISBLANK('Model Performance Data'!$K$79),"-",'Model Performance Data'!$K$79)</f>
        <v>-</v>
      </c>
      <c r="M1782" s="254">
        <f>IF(ISNA(SUMIFS(INDEX('Model Performance Data'!$O$8:$DY$56,0,MATCH(CONCATENATE($J1782,M$6),'Model Performance Data'!$O$6:$DY$6,0)),'Model Performance Data'!$B$8:$B$56,$C1782,'Model Performance Data'!$C$8:$C$56,$D1782)),"-",SUMIFS(INDEX('Model Performance Data'!$O$8:$DY$56,0,MATCH(CONCATENATE($J1782,M$6),'Model Performance Data'!$O$6:$DY$6,0)),'Model Performance Data'!$B$8:$B$56,$C1782,'Model Performance Data'!$C$8:$C$56,$D1782))</f>
        <v>0</v>
      </c>
      <c r="N1782" s="254">
        <f>IF(ISNA(SUMIFS(INDEX('Model Performance Data'!$O$8:$DY$56,0,MATCH(CONCATENATE($J1782,N$6),'Model Performance Data'!$O$6:$DY$6,0)),'Model Performance Data'!$B$8:$B$56,$C1782,'Model Performance Data'!$C$8:$C$56,$D1782)),"-",SUMIFS(INDEX('Model Performance Data'!$O$8:$DY$56,0,MATCH(CONCATENATE($J1782,N$6),'Model Performance Data'!$O$6:$DY$6,0)),'Model Performance Data'!$B$8:$B$56,$C1782,'Model Performance Data'!$C$8:$C$56,$D1782))</f>
        <v>0</v>
      </c>
      <c r="O1782" s="255">
        <f>IF(ISNA(SUMIFS(INDEX('Model Performance Data'!$O$8:$DY$56,0,MATCH(CONCATENATE($J1782,O$6),'Model Performance Data'!$O$6:$DY$6,0)),'Model Performance Data'!$B$8:$B$56,$C1782,'Model Performance Data'!$C$8:$C$56,$D1782)),"-",SUMIFS(INDEX('Model Performance Data'!$O$8:$DY$56,0,MATCH(CONCATENATE($J1782,O$6),'Model Performance Data'!$O$6:$DY$6,0)),'Model Performance Data'!$B$8:$B$56,$C1782,'Model Performance Data'!$C$8:$C$56,$D1782))</f>
        <v>0</v>
      </c>
    </row>
    <row r="1783" spans="2:15" x14ac:dyDescent="0.35">
      <c r="B1783" s="37" t="s">
        <v>80</v>
      </c>
      <c r="C1783" s="38" t="str">
        <f>IF(ISBLANK('Model Performance Data'!$B$79),"-",'Model Performance Data'!$B$79)</f>
        <v>-</v>
      </c>
      <c r="D1783" s="38" t="str">
        <f>IF(ISBLANK('Model Performance Data'!$C$79),"-",'Model Performance Data'!$C$79)</f>
        <v>-</v>
      </c>
      <c r="E1783" s="38" t="str">
        <f>IF(ISBLANK('Model Performance Data'!$D$79),"-",'Model Performance Data'!$D$79)</f>
        <v>-</v>
      </c>
      <c r="F1783" s="38" t="str">
        <f>IF(ISBLANK('Model Performance Data'!$E$79),"-",'Model Performance Data'!$E$79)</f>
        <v>-</v>
      </c>
      <c r="G1783" s="38" t="str">
        <f>IF(ISBLANK('Model Performance Data'!$F$79),"-",'Model Performance Data'!$F$79)</f>
        <v>-</v>
      </c>
      <c r="H1783" s="253">
        <v>1</v>
      </c>
      <c r="I1783" s="253">
        <v>1</v>
      </c>
      <c r="J1783" s="37" t="str">
        <f t="shared" si="75"/>
        <v>11</v>
      </c>
      <c r="K1783" s="38" t="str">
        <f>IF(ISBLANK('Model Performance Data'!$L$79),"-",'Model Performance Data'!$L$79)</f>
        <v>-</v>
      </c>
      <c r="L1783" s="38" t="str">
        <f>IF(ISBLANK('Model Performance Data'!$K$79),"-",'Model Performance Data'!$K$79)</f>
        <v>-</v>
      </c>
      <c r="M1783" s="254">
        <f>IF(ISNA(SUMIFS(INDEX('Model Performance Data'!$O$8:$DY$56,0,MATCH(CONCATENATE($J1783,M$6),'Model Performance Data'!$O$6:$DY$6,0)),'Model Performance Data'!$B$8:$B$56,$C1783,'Model Performance Data'!$C$8:$C$56,$D1783)),"-",SUMIFS(INDEX('Model Performance Data'!$O$8:$DY$56,0,MATCH(CONCATENATE($J1783,M$6),'Model Performance Data'!$O$6:$DY$6,0)),'Model Performance Data'!$B$8:$B$56,$C1783,'Model Performance Data'!$C$8:$C$56,$D1783))</f>
        <v>0</v>
      </c>
      <c r="N1783" s="254">
        <f>IF(ISNA(SUMIFS(INDEX('Model Performance Data'!$O$8:$DY$56,0,MATCH(CONCATENATE($J1783,N$6),'Model Performance Data'!$O$6:$DY$6,0)),'Model Performance Data'!$B$8:$B$56,$C1783,'Model Performance Data'!$C$8:$C$56,$D1783)),"-",SUMIFS(INDEX('Model Performance Data'!$O$8:$DY$56,0,MATCH(CONCATENATE($J1783,N$6),'Model Performance Data'!$O$6:$DY$6,0)),'Model Performance Data'!$B$8:$B$56,$C1783,'Model Performance Data'!$C$8:$C$56,$D1783))</f>
        <v>0</v>
      </c>
      <c r="O1783" s="255">
        <f>IF(ISNA(SUMIFS(INDEX('Model Performance Data'!$O$8:$DY$56,0,MATCH(CONCATENATE($J1783,O$6),'Model Performance Data'!$O$6:$DY$6,0)),'Model Performance Data'!$B$8:$B$56,$C1783,'Model Performance Data'!$C$8:$C$56,$D1783)),"-",SUMIFS(INDEX('Model Performance Data'!$O$8:$DY$56,0,MATCH(CONCATENATE($J1783,O$6),'Model Performance Data'!$O$6:$DY$6,0)),'Model Performance Data'!$B$8:$B$56,$C1783,'Model Performance Data'!$C$8:$C$56,$D1783))</f>
        <v>0</v>
      </c>
    </row>
    <row r="1784" spans="2:15" x14ac:dyDescent="0.35">
      <c r="B1784" s="37" t="s">
        <v>80</v>
      </c>
      <c r="C1784" s="38" t="str">
        <f>IF(ISBLANK('Model Performance Data'!$B$79),"-",'Model Performance Data'!$B$79)</f>
        <v>-</v>
      </c>
      <c r="D1784" s="38" t="str">
        <f>IF(ISBLANK('Model Performance Data'!$C$79),"-",'Model Performance Data'!$C$79)</f>
        <v>-</v>
      </c>
      <c r="E1784" s="38" t="str">
        <f>IF(ISBLANK('Model Performance Data'!$D$79),"-",'Model Performance Data'!$D$79)</f>
        <v>-</v>
      </c>
      <c r="F1784" s="38" t="str">
        <f>IF(ISBLANK('Model Performance Data'!$E$79),"-",'Model Performance Data'!$E$79)</f>
        <v>-</v>
      </c>
      <c r="G1784" s="38" t="str">
        <f>IF(ISBLANK('Model Performance Data'!$F$79),"-",'Model Performance Data'!$F$79)</f>
        <v>-</v>
      </c>
      <c r="H1784" s="253">
        <v>1</v>
      </c>
      <c r="I1784" s="253">
        <v>2</v>
      </c>
      <c r="J1784" s="37" t="str">
        <f t="shared" si="75"/>
        <v>12</v>
      </c>
      <c r="K1784" s="38" t="str">
        <f>IF(ISBLANK('Model Performance Data'!$L$79),"-",'Model Performance Data'!$L$79)</f>
        <v>-</v>
      </c>
      <c r="L1784" s="38" t="str">
        <f>IF(ISBLANK('Model Performance Data'!$K$79),"-",'Model Performance Data'!$K$79)</f>
        <v>-</v>
      </c>
      <c r="M1784" s="254">
        <f>IF(ISNA(SUMIFS(INDEX('Model Performance Data'!$O$8:$DY$56,0,MATCH(CONCATENATE($J1784,M$6),'Model Performance Data'!$O$6:$DY$6,0)),'Model Performance Data'!$B$8:$B$56,$C1784,'Model Performance Data'!$C$8:$C$56,$D1784)),"-",SUMIFS(INDEX('Model Performance Data'!$O$8:$DY$56,0,MATCH(CONCATENATE($J1784,M$6),'Model Performance Data'!$O$6:$DY$6,0)),'Model Performance Data'!$B$8:$B$56,$C1784,'Model Performance Data'!$C$8:$C$56,$D1784))</f>
        <v>0</v>
      </c>
      <c r="N1784" s="254">
        <f>IF(ISNA(SUMIFS(INDEX('Model Performance Data'!$O$8:$DY$56,0,MATCH(CONCATENATE($J1784,N$6),'Model Performance Data'!$O$6:$DY$6,0)),'Model Performance Data'!$B$8:$B$56,$C1784,'Model Performance Data'!$C$8:$C$56,$D1784)),"-",SUMIFS(INDEX('Model Performance Data'!$O$8:$DY$56,0,MATCH(CONCATENATE($J1784,N$6),'Model Performance Data'!$O$6:$DY$6,0)),'Model Performance Data'!$B$8:$B$56,$C1784,'Model Performance Data'!$C$8:$C$56,$D1784))</f>
        <v>0</v>
      </c>
      <c r="O1784" s="255">
        <f>IF(ISNA(SUMIFS(INDEX('Model Performance Data'!$O$8:$DY$56,0,MATCH(CONCATENATE($J1784,O$6),'Model Performance Data'!$O$6:$DY$6,0)),'Model Performance Data'!$B$8:$B$56,$C1784,'Model Performance Data'!$C$8:$C$56,$D1784)),"-",SUMIFS(INDEX('Model Performance Data'!$O$8:$DY$56,0,MATCH(CONCATENATE($J1784,O$6),'Model Performance Data'!$O$6:$DY$6,0)),'Model Performance Data'!$B$8:$B$56,$C1784,'Model Performance Data'!$C$8:$C$56,$D1784))</f>
        <v>0</v>
      </c>
    </row>
    <row r="1785" spans="2:15" x14ac:dyDescent="0.35">
      <c r="B1785" s="37" t="s">
        <v>80</v>
      </c>
      <c r="C1785" s="38" t="str">
        <f>IF(ISBLANK('Model Performance Data'!$B$79),"-",'Model Performance Data'!$B$79)</f>
        <v>-</v>
      </c>
      <c r="D1785" s="38" t="str">
        <f>IF(ISBLANK('Model Performance Data'!$C$79),"-",'Model Performance Data'!$C$79)</f>
        <v>-</v>
      </c>
      <c r="E1785" s="38" t="str">
        <f>IF(ISBLANK('Model Performance Data'!$D$79),"-",'Model Performance Data'!$D$79)</f>
        <v>-</v>
      </c>
      <c r="F1785" s="38" t="str">
        <f>IF(ISBLANK('Model Performance Data'!$E$79),"-",'Model Performance Data'!$E$79)</f>
        <v>-</v>
      </c>
      <c r="G1785" s="38" t="str">
        <f>IF(ISBLANK('Model Performance Data'!$F$79),"-",'Model Performance Data'!$F$79)</f>
        <v>-</v>
      </c>
      <c r="H1785" s="253">
        <v>1</v>
      </c>
      <c r="I1785" s="253">
        <v>3</v>
      </c>
      <c r="J1785" s="37" t="str">
        <f t="shared" si="75"/>
        <v>13</v>
      </c>
      <c r="K1785" s="38" t="str">
        <f>IF(ISBLANK('Model Performance Data'!$L$79),"-",'Model Performance Data'!$L$79)</f>
        <v>-</v>
      </c>
      <c r="L1785" s="38" t="str">
        <f>IF(ISBLANK('Model Performance Data'!$K$79),"-",'Model Performance Data'!$K$79)</f>
        <v>-</v>
      </c>
      <c r="M1785" s="254">
        <f>IF(ISNA(SUMIFS(INDEX('Model Performance Data'!$O$8:$DY$56,0,MATCH(CONCATENATE($J1785,M$6),'Model Performance Data'!$O$6:$DY$6,0)),'Model Performance Data'!$B$8:$B$56,$C1785,'Model Performance Data'!$C$8:$C$56,$D1785)),"-",SUMIFS(INDEX('Model Performance Data'!$O$8:$DY$56,0,MATCH(CONCATENATE($J1785,M$6),'Model Performance Data'!$O$6:$DY$6,0)),'Model Performance Data'!$B$8:$B$56,$C1785,'Model Performance Data'!$C$8:$C$56,$D1785))</f>
        <v>0</v>
      </c>
      <c r="N1785" s="254">
        <f>IF(ISNA(SUMIFS(INDEX('Model Performance Data'!$O$8:$DY$56,0,MATCH(CONCATENATE($J1785,N$6),'Model Performance Data'!$O$6:$DY$6,0)),'Model Performance Data'!$B$8:$B$56,$C1785,'Model Performance Data'!$C$8:$C$56,$D1785)),"-",SUMIFS(INDEX('Model Performance Data'!$O$8:$DY$56,0,MATCH(CONCATENATE($J1785,N$6),'Model Performance Data'!$O$6:$DY$6,0)),'Model Performance Data'!$B$8:$B$56,$C1785,'Model Performance Data'!$C$8:$C$56,$D1785))</f>
        <v>0</v>
      </c>
      <c r="O1785" s="255">
        <f>IF(ISNA(SUMIFS(INDEX('Model Performance Data'!$O$8:$DY$56,0,MATCH(CONCATENATE($J1785,O$6),'Model Performance Data'!$O$6:$DY$6,0)),'Model Performance Data'!$B$8:$B$56,$C1785,'Model Performance Data'!$C$8:$C$56,$D1785)),"-",SUMIFS(INDEX('Model Performance Data'!$O$8:$DY$56,0,MATCH(CONCATENATE($J1785,O$6),'Model Performance Data'!$O$6:$DY$6,0)),'Model Performance Data'!$B$8:$B$56,$C1785,'Model Performance Data'!$C$8:$C$56,$D1785))</f>
        <v>0</v>
      </c>
    </row>
    <row r="1786" spans="2:15" x14ac:dyDescent="0.35">
      <c r="B1786" s="37" t="s">
        <v>80</v>
      </c>
      <c r="C1786" s="38" t="str">
        <f>IF(ISBLANK('Model Performance Data'!$B$79),"-",'Model Performance Data'!$B$79)</f>
        <v>-</v>
      </c>
      <c r="D1786" s="38" t="str">
        <f>IF(ISBLANK('Model Performance Data'!$C$79),"-",'Model Performance Data'!$C$79)</f>
        <v>-</v>
      </c>
      <c r="E1786" s="38" t="str">
        <f>IF(ISBLANK('Model Performance Data'!$D$79),"-",'Model Performance Data'!$D$79)</f>
        <v>-</v>
      </c>
      <c r="F1786" s="38" t="str">
        <f>IF(ISBLANK('Model Performance Data'!$E$79),"-",'Model Performance Data'!$E$79)</f>
        <v>-</v>
      </c>
      <c r="G1786" s="38" t="str">
        <f>IF(ISBLANK('Model Performance Data'!$F$79),"-",'Model Performance Data'!$F$79)</f>
        <v>-</v>
      </c>
      <c r="H1786" s="253">
        <v>1</v>
      </c>
      <c r="I1786" s="253">
        <v>4</v>
      </c>
      <c r="J1786" s="37" t="str">
        <f t="shared" si="75"/>
        <v>14</v>
      </c>
      <c r="K1786" s="38" t="str">
        <f>IF(ISBLANK('Model Performance Data'!$L$79),"-",'Model Performance Data'!$L$79)</f>
        <v>-</v>
      </c>
      <c r="L1786" s="38" t="str">
        <f>IF(ISBLANK('Model Performance Data'!$K$79),"-",'Model Performance Data'!$K$79)</f>
        <v>-</v>
      </c>
      <c r="M1786" s="254">
        <f>IF(ISNA(SUMIFS(INDEX('Model Performance Data'!$O$8:$DY$56,0,MATCH(CONCATENATE($J1786,M$6),'Model Performance Data'!$O$6:$DY$6,0)),'Model Performance Data'!$B$8:$B$56,$C1786,'Model Performance Data'!$C$8:$C$56,$D1786)),"-",SUMIFS(INDEX('Model Performance Data'!$O$8:$DY$56,0,MATCH(CONCATENATE($J1786,M$6),'Model Performance Data'!$O$6:$DY$6,0)),'Model Performance Data'!$B$8:$B$56,$C1786,'Model Performance Data'!$C$8:$C$56,$D1786))</f>
        <v>0</v>
      </c>
      <c r="N1786" s="254">
        <f>IF(ISNA(SUMIFS(INDEX('Model Performance Data'!$O$8:$DY$56,0,MATCH(CONCATENATE($J1786,N$6),'Model Performance Data'!$O$6:$DY$6,0)),'Model Performance Data'!$B$8:$B$56,$C1786,'Model Performance Data'!$C$8:$C$56,$D1786)),"-",SUMIFS(INDEX('Model Performance Data'!$O$8:$DY$56,0,MATCH(CONCATENATE($J1786,N$6),'Model Performance Data'!$O$6:$DY$6,0)),'Model Performance Data'!$B$8:$B$56,$C1786,'Model Performance Data'!$C$8:$C$56,$D1786))</f>
        <v>0</v>
      </c>
      <c r="O1786" s="255">
        <f>IF(ISNA(SUMIFS(INDEX('Model Performance Data'!$O$8:$DY$56,0,MATCH(CONCATENATE($J1786,O$6),'Model Performance Data'!$O$6:$DY$6,0)),'Model Performance Data'!$B$8:$B$56,$C1786,'Model Performance Data'!$C$8:$C$56,$D1786)),"-",SUMIFS(INDEX('Model Performance Data'!$O$8:$DY$56,0,MATCH(CONCATENATE($J1786,O$6),'Model Performance Data'!$O$6:$DY$6,0)),'Model Performance Data'!$B$8:$B$56,$C1786,'Model Performance Data'!$C$8:$C$56,$D1786))</f>
        <v>0</v>
      </c>
    </row>
    <row r="1787" spans="2:15" x14ac:dyDescent="0.35">
      <c r="B1787" s="37" t="s">
        <v>80</v>
      </c>
      <c r="C1787" s="38" t="str">
        <f>IF(ISBLANK('Model Performance Data'!$B$79),"-",'Model Performance Data'!$B$79)</f>
        <v>-</v>
      </c>
      <c r="D1787" s="38" t="str">
        <f>IF(ISBLANK('Model Performance Data'!$C$79),"-",'Model Performance Data'!$C$79)</f>
        <v>-</v>
      </c>
      <c r="E1787" s="38" t="str">
        <f>IF(ISBLANK('Model Performance Data'!$D$79),"-",'Model Performance Data'!$D$79)</f>
        <v>-</v>
      </c>
      <c r="F1787" s="38" t="str">
        <f>IF(ISBLANK('Model Performance Data'!$E$79),"-",'Model Performance Data'!$E$79)</f>
        <v>-</v>
      </c>
      <c r="G1787" s="38" t="str">
        <f>IF(ISBLANK('Model Performance Data'!$F$79),"-",'Model Performance Data'!$F$79)</f>
        <v>-</v>
      </c>
      <c r="H1787" s="253">
        <v>1</v>
      </c>
      <c r="I1787" s="253">
        <v>5</v>
      </c>
      <c r="J1787" s="37" t="str">
        <f t="shared" si="75"/>
        <v>15</v>
      </c>
      <c r="K1787" s="38" t="str">
        <f>IF(ISBLANK('Model Performance Data'!$L$79),"-",'Model Performance Data'!$L$79)</f>
        <v>-</v>
      </c>
      <c r="L1787" s="38" t="str">
        <f>IF(ISBLANK('Model Performance Data'!$K$79),"-",'Model Performance Data'!$K$79)</f>
        <v>-</v>
      </c>
      <c r="M1787" s="254">
        <f>IF(ISNA(SUMIFS(INDEX('Model Performance Data'!$O$8:$DY$56,0,MATCH(CONCATENATE($J1787,M$6),'Model Performance Data'!$O$6:$DY$6,0)),'Model Performance Data'!$B$8:$B$56,$C1787,'Model Performance Data'!$C$8:$C$56,$D1787)),"-",SUMIFS(INDEX('Model Performance Data'!$O$8:$DY$56,0,MATCH(CONCATENATE($J1787,M$6),'Model Performance Data'!$O$6:$DY$6,0)),'Model Performance Data'!$B$8:$B$56,$C1787,'Model Performance Data'!$C$8:$C$56,$D1787))</f>
        <v>0</v>
      </c>
      <c r="N1787" s="254">
        <f>IF(ISNA(SUMIFS(INDEX('Model Performance Data'!$O$8:$DY$56,0,MATCH(CONCATENATE($J1787,N$6),'Model Performance Data'!$O$6:$DY$6,0)),'Model Performance Data'!$B$8:$B$56,$C1787,'Model Performance Data'!$C$8:$C$56,$D1787)),"-",SUMIFS(INDEX('Model Performance Data'!$O$8:$DY$56,0,MATCH(CONCATENATE($J1787,N$6),'Model Performance Data'!$O$6:$DY$6,0)),'Model Performance Data'!$B$8:$B$56,$C1787,'Model Performance Data'!$C$8:$C$56,$D1787))</f>
        <v>0</v>
      </c>
      <c r="O1787" s="255">
        <f>IF(ISNA(SUMIFS(INDEX('Model Performance Data'!$O$8:$DY$56,0,MATCH(CONCATENATE($J1787,O$6),'Model Performance Data'!$O$6:$DY$6,0)),'Model Performance Data'!$B$8:$B$56,$C1787,'Model Performance Data'!$C$8:$C$56,$D1787)),"-",SUMIFS(INDEX('Model Performance Data'!$O$8:$DY$56,0,MATCH(CONCATENATE($J1787,O$6),'Model Performance Data'!$O$6:$DY$6,0)),'Model Performance Data'!$B$8:$B$56,$C1787,'Model Performance Data'!$C$8:$C$56,$D1787))</f>
        <v>0</v>
      </c>
    </row>
    <row r="1788" spans="2:15" x14ac:dyDescent="0.35">
      <c r="B1788" s="37" t="s">
        <v>80</v>
      </c>
      <c r="C1788" s="38" t="str">
        <f>IF(ISBLANK('Model Performance Data'!$B$79),"-",'Model Performance Data'!$B$79)</f>
        <v>-</v>
      </c>
      <c r="D1788" s="38" t="str">
        <f>IF(ISBLANK('Model Performance Data'!$C$79),"-",'Model Performance Data'!$C$79)</f>
        <v>-</v>
      </c>
      <c r="E1788" s="38" t="str">
        <f>IF(ISBLANK('Model Performance Data'!$D$79),"-",'Model Performance Data'!$D$79)</f>
        <v>-</v>
      </c>
      <c r="F1788" s="38" t="str">
        <f>IF(ISBLANK('Model Performance Data'!$E$79),"-",'Model Performance Data'!$E$79)</f>
        <v>-</v>
      </c>
      <c r="G1788" s="38" t="str">
        <f>IF(ISBLANK('Model Performance Data'!$F$79),"-",'Model Performance Data'!$F$79)</f>
        <v>-</v>
      </c>
      <c r="H1788" s="253">
        <v>1</v>
      </c>
      <c r="I1788" s="253" t="s">
        <v>65</v>
      </c>
      <c r="J1788" s="37" t="str">
        <f t="shared" si="75"/>
        <v>1Goal</v>
      </c>
      <c r="K1788" s="38" t="str">
        <f>IF(ISBLANK('Model Performance Data'!$L$79),"-",'Model Performance Data'!$L$79)</f>
        <v>-</v>
      </c>
      <c r="L1788" s="38" t="str">
        <f>IF(ISBLANK('Model Performance Data'!$K$79),"-",'Model Performance Data'!$K$79)</f>
        <v>-</v>
      </c>
      <c r="M1788" s="254" t="str">
        <f>IF(ISNA(SUMIFS(INDEX('Model Performance Data'!$O$8:$DY$56,0,MATCH(CONCATENATE($J1788,M$6),'Model Performance Data'!$O$6:$DY$6,0)),'Model Performance Data'!$B$8:$B$56,$C1788,'Model Performance Data'!$C$8:$C$56,$D1788)),"-",SUMIFS(INDEX('Model Performance Data'!$O$8:$DY$56,0,MATCH(CONCATENATE($J1788,M$6),'Model Performance Data'!$O$6:$DY$6,0)),'Model Performance Data'!$B$8:$B$56,$C1788,'Model Performance Data'!$C$8:$C$56,$D1788))</f>
        <v>-</v>
      </c>
      <c r="N1788" s="254" t="str">
        <f>IF(ISNA(SUMIFS(INDEX('Model Performance Data'!$O$8:$DY$56,0,MATCH(CONCATENATE($J1788,N$6),'Model Performance Data'!$O$6:$DY$6,0)),'Model Performance Data'!$B$8:$B$56,$C1788,'Model Performance Data'!$C$8:$C$56,$D1788)),"-",SUMIFS(INDEX('Model Performance Data'!$O$8:$DY$56,0,MATCH(CONCATENATE($J1788,N$6),'Model Performance Data'!$O$6:$DY$6,0)),'Model Performance Data'!$B$8:$B$56,$C1788,'Model Performance Data'!$C$8:$C$56,$D1788))</f>
        <v>-</v>
      </c>
      <c r="O1788" s="255">
        <f>IF(ISNA(SUMIFS(INDEX('Model Performance Data'!$O$8:$DY$56,0,MATCH(CONCATENATE($J1788,O$6),'Model Performance Data'!$O$6:$DY$6,0)),'Model Performance Data'!$B$8:$B$56,$C1788,'Model Performance Data'!$C$8:$C$56,$D1788)),"-",SUMIFS(INDEX('Model Performance Data'!$O$8:$DY$56,0,MATCH(CONCATENATE($J1788,O$6),'Model Performance Data'!$O$6:$DY$6,0)),'Model Performance Data'!$B$8:$B$56,$C1788,'Model Performance Data'!$C$8:$C$56,$D1788))</f>
        <v>0</v>
      </c>
    </row>
    <row r="1789" spans="2:15" x14ac:dyDescent="0.35">
      <c r="B1789" s="37" t="s">
        <v>80</v>
      </c>
      <c r="C1789" s="38" t="str">
        <f>IF(ISBLANK('Model Performance Data'!$B$79),"-",'Model Performance Data'!$B$79)</f>
        <v>-</v>
      </c>
      <c r="D1789" s="38" t="str">
        <f>IF(ISBLANK('Model Performance Data'!$C$79),"-",'Model Performance Data'!$C$79)</f>
        <v>-</v>
      </c>
      <c r="E1789" s="38" t="str">
        <f>IF(ISBLANK('Model Performance Data'!$D$79),"-",'Model Performance Data'!$D$79)</f>
        <v>-</v>
      </c>
      <c r="F1789" s="38" t="str">
        <f>IF(ISBLANK('Model Performance Data'!$E$79),"-",'Model Performance Data'!$E$79)</f>
        <v>-</v>
      </c>
      <c r="G1789" s="38" t="str">
        <f>IF(ISBLANK('Model Performance Data'!$F$79),"-",'Model Performance Data'!$F$79)</f>
        <v>-</v>
      </c>
      <c r="H1789" s="253">
        <v>2</v>
      </c>
      <c r="I1789" s="253">
        <v>1</v>
      </c>
      <c r="J1789" s="37" t="str">
        <f t="shared" si="75"/>
        <v>21</v>
      </c>
      <c r="K1789" s="38" t="str">
        <f>IF(ISBLANK('Model Performance Data'!$L$79),"-",'Model Performance Data'!$L$79)</f>
        <v>-</v>
      </c>
      <c r="L1789" s="38" t="str">
        <f>IF(ISBLANK('Model Performance Data'!$K$79),"-",'Model Performance Data'!$K$79)</f>
        <v>-</v>
      </c>
      <c r="M1789" s="254">
        <f>IF(ISNA(SUMIFS(INDEX('Model Performance Data'!$O$8:$DY$56,0,MATCH(CONCATENATE($J1789,M$6),'Model Performance Data'!$O$6:$DY$6,0)),'Model Performance Data'!$B$8:$B$56,$C1789,'Model Performance Data'!$C$8:$C$56,$D1789)),"-",SUMIFS(INDEX('Model Performance Data'!$O$8:$DY$56,0,MATCH(CONCATENATE($J1789,M$6),'Model Performance Data'!$O$6:$DY$6,0)),'Model Performance Data'!$B$8:$B$56,$C1789,'Model Performance Data'!$C$8:$C$56,$D1789))</f>
        <v>0</v>
      </c>
      <c r="N1789" s="254">
        <f>IF(ISNA(SUMIFS(INDEX('Model Performance Data'!$O$8:$DY$56,0,MATCH(CONCATENATE($J1789,N$6),'Model Performance Data'!$O$6:$DY$6,0)),'Model Performance Data'!$B$8:$B$56,$C1789,'Model Performance Data'!$C$8:$C$56,$D1789)),"-",SUMIFS(INDEX('Model Performance Data'!$O$8:$DY$56,0,MATCH(CONCATENATE($J1789,N$6),'Model Performance Data'!$O$6:$DY$6,0)),'Model Performance Data'!$B$8:$B$56,$C1789,'Model Performance Data'!$C$8:$C$56,$D1789))</f>
        <v>0</v>
      </c>
      <c r="O1789" s="255">
        <f>IF(ISNA(SUMIFS(INDEX('Model Performance Data'!$O$8:$DY$56,0,MATCH(CONCATENATE($J1789,O$6),'Model Performance Data'!$O$6:$DY$6,0)),'Model Performance Data'!$B$8:$B$56,$C1789,'Model Performance Data'!$C$8:$C$56,$D1789)),"-",SUMIFS(INDEX('Model Performance Data'!$O$8:$DY$56,0,MATCH(CONCATENATE($J1789,O$6),'Model Performance Data'!$O$6:$DY$6,0)),'Model Performance Data'!$B$8:$B$56,$C1789,'Model Performance Data'!$C$8:$C$56,$D1789))</f>
        <v>0</v>
      </c>
    </row>
    <row r="1790" spans="2:15" x14ac:dyDescent="0.35">
      <c r="B1790" s="37" t="s">
        <v>80</v>
      </c>
      <c r="C1790" s="38" t="str">
        <f>IF(ISBLANK('Model Performance Data'!$B$79),"-",'Model Performance Data'!$B$79)</f>
        <v>-</v>
      </c>
      <c r="D1790" s="38" t="str">
        <f>IF(ISBLANK('Model Performance Data'!$C$79),"-",'Model Performance Data'!$C$79)</f>
        <v>-</v>
      </c>
      <c r="E1790" s="38" t="str">
        <f>IF(ISBLANK('Model Performance Data'!$D$79),"-",'Model Performance Data'!$D$79)</f>
        <v>-</v>
      </c>
      <c r="F1790" s="38" t="str">
        <f>IF(ISBLANK('Model Performance Data'!$E$79),"-",'Model Performance Data'!$E$79)</f>
        <v>-</v>
      </c>
      <c r="G1790" s="38" t="str">
        <f>IF(ISBLANK('Model Performance Data'!$F$79),"-",'Model Performance Data'!$F$79)</f>
        <v>-</v>
      </c>
      <c r="H1790" s="253">
        <v>2</v>
      </c>
      <c r="I1790" s="253">
        <v>2</v>
      </c>
      <c r="J1790" s="37" t="str">
        <f t="shared" si="75"/>
        <v>22</v>
      </c>
      <c r="K1790" s="38" t="str">
        <f>IF(ISBLANK('Model Performance Data'!$L$79),"-",'Model Performance Data'!$L$79)</f>
        <v>-</v>
      </c>
      <c r="L1790" s="38" t="str">
        <f>IF(ISBLANK('Model Performance Data'!$K$79),"-",'Model Performance Data'!$K$79)</f>
        <v>-</v>
      </c>
      <c r="M1790" s="254">
        <f>IF(ISNA(SUMIFS(INDEX('Model Performance Data'!$O$8:$DY$56,0,MATCH(CONCATENATE($J1790,M$6),'Model Performance Data'!$O$6:$DY$6,0)),'Model Performance Data'!$B$8:$B$56,$C1790,'Model Performance Data'!$C$8:$C$56,$D1790)),"-",SUMIFS(INDEX('Model Performance Data'!$O$8:$DY$56,0,MATCH(CONCATENATE($J1790,M$6),'Model Performance Data'!$O$6:$DY$6,0)),'Model Performance Data'!$B$8:$B$56,$C1790,'Model Performance Data'!$C$8:$C$56,$D1790))</f>
        <v>0</v>
      </c>
      <c r="N1790" s="254">
        <f>IF(ISNA(SUMIFS(INDEX('Model Performance Data'!$O$8:$DY$56,0,MATCH(CONCATENATE($J1790,N$6),'Model Performance Data'!$O$6:$DY$6,0)),'Model Performance Data'!$B$8:$B$56,$C1790,'Model Performance Data'!$C$8:$C$56,$D1790)),"-",SUMIFS(INDEX('Model Performance Data'!$O$8:$DY$56,0,MATCH(CONCATENATE($J1790,N$6),'Model Performance Data'!$O$6:$DY$6,0)),'Model Performance Data'!$B$8:$B$56,$C1790,'Model Performance Data'!$C$8:$C$56,$D1790))</f>
        <v>0</v>
      </c>
      <c r="O1790" s="255">
        <f>IF(ISNA(SUMIFS(INDEX('Model Performance Data'!$O$8:$DY$56,0,MATCH(CONCATENATE($J1790,O$6),'Model Performance Data'!$O$6:$DY$6,0)),'Model Performance Data'!$B$8:$B$56,$C1790,'Model Performance Data'!$C$8:$C$56,$D1790)),"-",SUMIFS(INDEX('Model Performance Data'!$O$8:$DY$56,0,MATCH(CONCATENATE($J1790,O$6),'Model Performance Data'!$O$6:$DY$6,0)),'Model Performance Data'!$B$8:$B$56,$C1790,'Model Performance Data'!$C$8:$C$56,$D1790))</f>
        <v>0</v>
      </c>
    </row>
    <row r="1791" spans="2:15" x14ac:dyDescent="0.35">
      <c r="B1791" s="37" t="s">
        <v>80</v>
      </c>
      <c r="C1791" s="38" t="str">
        <f>IF(ISBLANK('Model Performance Data'!$B$79),"-",'Model Performance Data'!$B$79)</f>
        <v>-</v>
      </c>
      <c r="D1791" s="38" t="str">
        <f>IF(ISBLANK('Model Performance Data'!$C$79),"-",'Model Performance Data'!$C$79)</f>
        <v>-</v>
      </c>
      <c r="E1791" s="38" t="str">
        <f>IF(ISBLANK('Model Performance Data'!$D$79),"-",'Model Performance Data'!$D$79)</f>
        <v>-</v>
      </c>
      <c r="F1791" s="38" t="str">
        <f>IF(ISBLANK('Model Performance Data'!$E$79),"-",'Model Performance Data'!$E$79)</f>
        <v>-</v>
      </c>
      <c r="G1791" s="38" t="str">
        <f>IF(ISBLANK('Model Performance Data'!$F$79),"-",'Model Performance Data'!$F$79)</f>
        <v>-</v>
      </c>
      <c r="H1791" s="253">
        <v>2</v>
      </c>
      <c r="I1791" s="253">
        <v>3</v>
      </c>
      <c r="J1791" s="37" t="str">
        <f t="shared" si="75"/>
        <v>23</v>
      </c>
      <c r="K1791" s="38" t="str">
        <f>IF(ISBLANK('Model Performance Data'!$L$79),"-",'Model Performance Data'!$L$79)</f>
        <v>-</v>
      </c>
      <c r="L1791" s="38" t="str">
        <f>IF(ISBLANK('Model Performance Data'!$K$79),"-",'Model Performance Data'!$K$79)</f>
        <v>-</v>
      </c>
      <c r="M1791" s="254">
        <f>IF(ISNA(SUMIFS(INDEX('Model Performance Data'!$O$8:$DY$56,0,MATCH(CONCATENATE($J1791,M$6),'Model Performance Data'!$O$6:$DY$6,0)),'Model Performance Data'!$B$8:$B$56,$C1791,'Model Performance Data'!$C$8:$C$56,$D1791)),"-",SUMIFS(INDEX('Model Performance Data'!$O$8:$DY$56,0,MATCH(CONCATENATE($J1791,M$6),'Model Performance Data'!$O$6:$DY$6,0)),'Model Performance Data'!$B$8:$B$56,$C1791,'Model Performance Data'!$C$8:$C$56,$D1791))</f>
        <v>0</v>
      </c>
      <c r="N1791" s="254">
        <f>IF(ISNA(SUMIFS(INDEX('Model Performance Data'!$O$8:$DY$56,0,MATCH(CONCATENATE($J1791,N$6),'Model Performance Data'!$O$6:$DY$6,0)),'Model Performance Data'!$B$8:$B$56,$C1791,'Model Performance Data'!$C$8:$C$56,$D1791)),"-",SUMIFS(INDEX('Model Performance Data'!$O$8:$DY$56,0,MATCH(CONCATENATE($J1791,N$6),'Model Performance Data'!$O$6:$DY$6,0)),'Model Performance Data'!$B$8:$B$56,$C1791,'Model Performance Data'!$C$8:$C$56,$D1791))</f>
        <v>0</v>
      </c>
      <c r="O1791" s="255">
        <f>IF(ISNA(SUMIFS(INDEX('Model Performance Data'!$O$8:$DY$56,0,MATCH(CONCATENATE($J1791,O$6),'Model Performance Data'!$O$6:$DY$6,0)),'Model Performance Data'!$B$8:$B$56,$C1791,'Model Performance Data'!$C$8:$C$56,$D1791)),"-",SUMIFS(INDEX('Model Performance Data'!$O$8:$DY$56,0,MATCH(CONCATENATE($J1791,O$6),'Model Performance Data'!$O$6:$DY$6,0)),'Model Performance Data'!$B$8:$B$56,$C1791,'Model Performance Data'!$C$8:$C$56,$D1791))</f>
        <v>0</v>
      </c>
    </row>
    <row r="1792" spans="2:15" x14ac:dyDescent="0.35">
      <c r="B1792" s="37" t="s">
        <v>80</v>
      </c>
      <c r="C1792" s="38" t="str">
        <f>IF(ISBLANK('Model Performance Data'!$B$79),"-",'Model Performance Data'!$B$79)</f>
        <v>-</v>
      </c>
      <c r="D1792" s="38" t="str">
        <f>IF(ISBLANK('Model Performance Data'!$C$79),"-",'Model Performance Data'!$C$79)</f>
        <v>-</v>
      </c>
      <c r="E1792" s="38" t="str">
        <f>IF(ISBLANK('Model Performance Data'!$D$79),"-",'Model Performance Data'!$D$79)</f>
        <v>-</v>
      </c>
      <c r="F1792" s="38" t="str">
        <f>IF(ISBLANK('Model Performance Data'!$E$79),"-",'Model Performance Data'!$E$79)</f>
        <v>-</v>
      </c>
      <c r="G1792" s="38" t="str">
        <f>IF(ISBLANK('Model Performance Data'!$F$79),"-",'Model Performance Data'!$F$79)</f>
        <v>-</v>
      </c>
      <c r="H1792" s="253">
        <v>2</v>
      </c>
      <c r="I1792" s="253">
        <v>4</v>
      </c>
      <c r="J1792" s="37" t="str">
        <f t="shared" si="75"/>
        <v>24</v>
      </c>
      <c r="K1792" s="38" t="str">
        <f>IF(ISBLANK('Model Performance Data'!$L$79),"-",'Model Performance Data'!$L$79)</f>
        <v>-</v>
      </c>
      <c r="L1792" s="38" t="str">
        <f>IF(ISBLANK('Model Performance Data'!$K$79),"-",'Model Performance Data'!$K$79)</f>
        <v>-</v>
      </c>
      <c r="M1792" s="254">
        <f>IF(ISNA(SUMIFS(INDEX('Model Performance Data'!$O$8:$DY$56,0,MATCH(CONCATENATE($J1792,M$6),'Model Performance Data'!$O$6:$DY$6,0)),'Model Performance Data'!$B$8:$B$56,$C1792,'Model Performance Data'!$C$8:$C$56,$D1792)),"-",SUMIFS(INDEX('Model Performance Data'!$O$8:$DY$56,0,MATCH(CONCATENATE($J1792,M$6),'Model Performance Data'!$O$6:$DY$6,0)),'Model Performance Data'!$B$8:$B$56,$C1792,'Model Performance Data'!$C$8:$C$56,$D1792))</f>
        <v>0</v>
      </c>
      <c r="N1792" s="254">
        <f>IF(ISNA(SUMIFS(INDEX('Model Performance Data'!$O$8:$DY$56,0,MATCH(CONCATENATE($J1792,N$6),'Model Performance Data'!$O$6:$DY$6,0)),'Model Performance Data'!$B$8:$B$56,$C1792,'Model Performance Data'!$C$8:$C$56,$D1792)),"-",SUMIFS(INDEX('Model Performance Data'!$O$8:$DY$56,0,MATCH(CONCATENATE($J1792,N$6),'Model Performance Data'!$O$6:$DY$6,0)),'Model Performance Data'!$B$8:$B$56,$C1792,'Model Performance Data'!$C$8:$C$56,$D1792))</f>
        <v>0</v>
      </c>
      <c r="O1792" s="255">
        <f>IF(ISNA(SUMIFS(INDEX('Model Performance Data'!$O$8:$DY$56,0,MATCH(CONCATENATE($J1792,O$6),'Model Performance Data'!$O$6:$DY$6,0)),'Model Performance Data'!$B$8:$B$56,$C1792,'Model Performance Data'!$C$8:$C$56,$D1792)),"-",SUMIFS(INDEX('Model Performance Data'!$O$8:$DY$56,0,MATCH(CONCATENATE($J1792,O$6),'Model Performance Data'!$O$6:$DY$6,0)),'Model Performance Data'!$B$8:$B$56,$C1792,'Model Performance Data'!$C$8:$C$56,$D1792))</f>
        <v>0</v>
      </c>
    </row>
    <row r="1793" spans="2:15" x14ac:dyDescent="0.35">
      <c r="B1793" s="37" t="s">
        <v>80</v>
      </c>
      <c r="C1793" s="38" t="str">
        <f>IF(ISBLANK('Model Performance Data'!$B$79),"-",'Model Performance Data'!$B$79)</f>
        <v>-</v>
      </c>
      <c r="D1793" s="38" t="str">
        <f>IF(ISBLANK('Model Performance Data'!$C$79),"-",'Model Performance Data'!$C$79)</f>
        <v>-</v>
      </c>
      <c r="E1793" s="38" t="str">
        <f>IF(ISBLANK('Model Performance Data'!$D$79),"-",'Model Performance Data'!$D$79)</f>
        <v>-</v>
      </c>
      <c r="F1793" s="38" t="str">
        <f>IF(ISBLANK('Model Performance Data'!$E$79),"-",'Model Performance Data'!$E$79)</f>
        <v>-</v>
      </c>
      <c r="G1793" s="38" t="str">
        <f>IF(ISBLANK('Model Performance Data'!$F$79),"-",'Model Performance Data'!$F$79)</f>
        <v>-</v>
      </c>
      <c r="H1793" s="253">
        <v>2</v>
      </c>
      <c r="I1793" s="253">
        <v>5</v>
      </c>
      <c r="J1793" s="37" t="str">
        <f t="shared" si="75"/>
        <v>25</v>
      </c>
      <c r="K1793" s="38" t="str">
        <f>IF(ISBLANK('Model Performance Data'!$L$79),"-",'Model Performance Data'!$L$79)</f>
        <v>-</v>
      </c>
      <c r="L1793" s="38" t="str">
        <f>IF(ISBLANK('Model Performance Data'!$K$79),"-",'Model Performance Data'!$K$79)</f>
        <v>-</v>
      </c>
      <c r="M1793" s="254">
        <f>IF(ISNA(SUMIFS(INDEX('Model Performance Data'!$O$8:$DY$56,0,MATCH(CONCATENATE($J1793,M$6),'Model Performance Data'!$O$6:$DY$6,0)),'Model Performance Data'!$B$8:$B$56,$C1793,'Model Performance Data'!$C$8:$C$56,$D1793)),"-",SUMIFS(INDEX('Model Performance Data'!$O$8:$DY$56,0,MATCH(CONCATENATE($J1793,M$6),'Model Performance Data'!$O$6:$DY$6,0)),'Model Performance Data'!$B$8:$B$56,$C1793,'Model Performance Data'!$C$8:$C$56,$D1793))</f>
        <v>0</v>
      </c>
      <c r="N1793" s="254">
        <f>IF(ISNA(SUMIFS(INDEX('Model Performance Data'!$O$8:$DY$56,0,MATCH(CONCATENATE($J1793,N$6),'Model Performance Data'!$O$6:$DY$6,0)),'Model Performance Data'!$B$8:$B$56,$C1793,'Model Performance Data'!$C$8:$C$56,$D1793)),"-",SUMIFS(INDEX('Model Performance Data'!$O$8:$DY$56,0,MATCH(CONCATENATE($J1793,N$6),'Model Performance Data'!$O$6:$DY$6,0)),'Model Performance Data'!$B$8:$B$56,$C1793,'Model Performance Data'!$C$8:$C$56,$D1793))</f>
        <v>0</v>
      </c>
      <c r="O1793" s="255">
        <f>IF(ISNA(SUMIFS(INDEX('Model Performance Data'!$O$8:$DY$56,0,MATCH(CONCATENATE($J1793,O$6),'Model Performance Data'!$O$6:$DY$6,0)),'Model Performance Data'!$B$8:$B$56,$C1793,'Model Performance Data'!$C$8:$C$56,$D1793)),"-",SUMIFS(INDEX('Model Performance Data'!$O$8:$DY$56,0,MATCH(CONCATENATE($J1793,O$6),'Model Performance Data'!$O$6:$DY$6,0)),'Model Performance Data'!$B$8:$B$56,$C1793,'Model Performance Data'!$C$8:$C$56,$D1793))</f>
        <v>0</v>
      </c>
    </row>
    <row r="1794" spans="2:15" x14ac:dyDescent="0.35">
      <c r="B1794" s="37" t="s">
        <v>80</v>
      </c>
      <c r="C1794" s="38" t="str">
        <f>IF(ISBLANK('Model Performance Data'!$B$79),"-",'Model Performance Data'!$B$79)</f>
        <v>-</v>
      </c>
      <c r="D1794" s="38" t="str">
        <f>IF(ISBLANK('Model Performance Data'!$C$79),"-",'Model Performance Data'!$C$79)</f>
        <v>-</v>
      </c>
      <c r="E1794" s="38" t="str">
        <f>IF(ISBLANK('Model Performance Data'!$D$79),"-",'Model Performance Data'!$D$79)</f>
        <v>-</v>
      </c>
      <c r="F1794" s="38" t="str">
        <f>IF(ISBLANK('Model Performance Data'!$E$79),"-",'Model Performance Data'!$E$79)</f>
        <v>-</v>
      </c>
      <c r="G1794" s="38" t="str">
        <f>IF(ISBLANK('Model Performance Data'!$F$79),"-",'Model Performance Data'!$F$79)</f>
        <v>-</v>
      </c>
      <c r="H1794" s="253">
        <v>2</v>
      </c>
      <c r="I1794" s="253" t="s">
        <v>65</v>
      </c>
      <c r="J1794" s="37" t="str">
        <f t="shared" si="75"/>
        <v>2Goal</v>
      </c>
      <c r="K1794" s="38" t="str">
        <f>IF(ISBLANK('Model Performance Data'!$L$79),"-",'Model Performance Data'!$L$79)</f>
        <v>-</v>
      </c>
      <c r="L1794" s="38" t="str">
        <f>IF(ISBLANK('Model Performance Data'!$K$79),"-",'Model Performance Data'!$K$79)</f>
        <v>-</v>
      </c>
      <c r="M1794" s="254" t="str">
        <f>IF(ISNA(SUMIFS(INDEX('Model Performance Data'!$O$8:$DY$56,0,MATCH(CONCATENATE($J1794,M$6),'Model Performance Data'!$O$6:$DY$6,0)),'Model Performance Data'!$B$8:$B$56,$C1794,'Model Performance Data'!$C$8:$C$56,$D1794)),"-",SUMIFS(INDEX('Model Performance Data'!$O$8:$DY$56,0,MATCH(CONCATENATE($J1794,M$6),'Model Performance Data'!$O$6:$DY$6,0)),'Model Performance Data'!$B$8:$B$56,$C1794,'Model Performance Data'!$C$8:$C$56,$D1794))</f>
        <v>-</v>
      </c>
      <c r="N1794" s="254" t="str">
        <f>IF(ISNA(SUMIFS(INDEX('Model Performance Data'!$O$8:$DY$56,0,MATCH(CONCATENATE($J1794,N$6),'Model Performance Data'!$O$6:$DY$6,0)),'Model Performance Data'!$B$8:$B$56,$C1794,'Model Performance Data'!$C$8:$C$56,$D1794)),"-",SUMIFS(INDEX('Model Performance Data'!$O$8:$DY$56,0,MATCH(CONCATENATE($J1794,N$6),'Model Performance Data'!$O$6:$DY$6,0)),'Model Performance Data'!$B$8:$B$56,$C1794,'Model Performance Data'!$C$8:$C$56,$D1794))</f>
        <v>-</v>
      </c>
      <c r="O1794" s="255">
        <f>IF(ISNA(SUMIFS(INDEX('Model Performance Data'!$O$8:$DY$56,0,MATCH(CONCATENATE($J1794,O$6),'Model Performance Data'!$O$6:$DY$6,0)),'Model Performance Data'!$B$8:$B$56,$C1794,'Model Performance Data'!$C$8:$C$56,$D1794)),"-",SUMIFS(INDEX('Model Performance Data'!$O$8:$DY$56,0,MATCH(CONCATENATE($J1794,O$6),'Model Performance Data'!$O$6:$DY$6,0)),'Model Performance Data'!$B$8:$B$56,$C1794,'Model Performance Data'!$C$8:$C$56,$D1794))</f>
        <v>0</v>
      </c>
    </row>
    <row r="1795" spans="2:15" x14ac:dyDescent="0.35">
      <c r="B1795" s="37" t="s">
        <v>80</v>
      </c>
      <c r="C1795" s="38" t="str">
        <f>IF(ISBLANK('Model Performance Data'!$B$79),"-",'Model Performance Data'!$B$79)</f>
        <v>-</v>
      </c>
      <c r="D1795" s="38" t="str">
        <f>IF(ISBLANK('Model Performance Data'!$C$79),"-",'Model Performance Data'!$C$79)</f>
        <v>-</v>
      </c>
      <c r="E1795" s="38" t="str">
        <f>IF(ISBLANK('Model Performance Data'!$D$79),"-",'Model Performance Data'!$D$79)</f>
        <v>-</v>
      </c>
      <c r="F1795" s="38" t="str">
        <f>IF(ISBLANK('Model Performance Data'!$E$79),"-",'Model Performance Data'!$E$79)</f>
        <v>-</v>
      </c>
      <c r="G1795" s="38" t="str">
        <f>IF(ISBLANK('Model Performance Data'!$F$79),"-",'Model Performance Data'!$F$79)</f>
        <v>-</v>
      </c>
      <c r="H1795" s="253">
        <v>3</v>
      </c>
      <c r="I1795" s="253">
        <v>1</v>
      </c>
      <c r="J1795" s="37" t="str">
        <f t="shared" si="75"/>
        <v>31</v>
      </c>
      <c r="K1795" s="38" t="str">
        <f>IF(ISBLANK('Model Performance Data'!$L$79),"-",'Model Performance Data'!$L$79)</f>
        <v>-</v>
      </c>
      <c r="L1795" s="38" t="str">
        <f>IF(ISBLANK('Model Performance Data'!$K$79),"-",'Model Performance Data'!$K$79)</f>
        <v>-</v>
      </c>
      <c r="M1795" s="254">
        <f>IF(ISNA(SUMIFS(INDEX('Model Performance Data'!$O$8:$DY$56,0,MATCH(CONCATENATE($J1795,M$6),'Model Performance Data'!$O$6:$DY$6,0)),'Model Performance Data'!$B$8:$B$56,$C1795,'Model Performance Data'!$C$8:$C$56,$D1795)),"-",SUMIFS(INDEX('Model Performance Data'!$O$8:$DY$56,0,MATCH(CONCATENATE($J1795,M$6),'Model Performance Data'!$O$6:$DY$6,0)),'Model Performance Data'!$B$8:$B$56,$C1795,'Model Performance Data'!$C$8:$C$56,$D1795))</f>
        <v>0</v>
      </c>
      <c r="N1795" s="254">
        <f>IF(ISNA(SUMIFS(INDEX('Model Performance Data'!$O$8:$DY$56,0,MATCH(CONCATENATE($J1795,N$6),'Model Performance Data'!$O$6:$DY$6,0)),'Model Performance Data'!$B$8:$B$56,$C1795,'Model Performance Data'!$C$8:$C$56,$D1795)),"-",SUMIFS(INDEX('Model Performance Data'!$O$8:$DY$56,0,MATCH(CONCATENATE($J1795,N$6),'Model Performance Data'!$O$6:$DY$6,0)),'Model Performance Data'!$B$8:$B$56,$C1795,'Model Performance Data'!$C$8:$C$56,$D1795))</f>
        <v>0</v>
      </c>
      <c r="O1795" s="255">
        <f>IF(ISNA(SUMIFS(INDEX('Model Performance Data'!$O$8:$DY$56,0,MATCH(CONCATENATE($J1795,O$6),'Model Performance Data'!$O$6:$DY$6,0)),'Model Performance Data'!$B$8:$B$56,$C1795,'Model Performance Data'!$C$8:$C$56,$D1795)),"-",SUMIFS(INDEX('Model Performance Data'!$O$8:$DY$56,0,MATCH(CONCATENATE($J1795,O$6),'Model Performance Data'!$O$6:$DY$6,0)),'Model Performance Data'!$B$8:$B$56,$C1795,'Model Performance Data'!$C$8:$C$56,$D1795))</f>
        <v>0</v>
      </c>
    </row>
    <row r="1796" spans="2:15" x14ac:dyDescent="0.35">
      <c r="B1796" s="37" t="s">
        <v>80</v>
      </c>
      <c r="C1796" s="38" t="str">
        <f>IF(ISBLANK('Model Performance Data'!$B$79),"-",'Model Performance Data'!$B$79)</f>
        <v>-</v>
      </c>
      <c r="D1796" s="38" t="str">
        <f>IF(ISBLANK('Model Performance Data'!$C$79),"-",'Model Performance Data'!$C$79)</f>
        <v>-</v>
      </c>
      <c r="E1796" s="38" t="str">
        <f>IF(ISBLANK('Model Performance Data'!$D$79),"-",'Model Performance Data'!$D$79)</f>
        <v>-</v>
      </c>
      <c r="F1796" s="38" t="str">
        <f>IF(ISBLANK('Model Performance Data'!$E$79),"-",'Model Performance Data'!$E$79)</f>
        <v>-</v>
      </c>
      <c r="G1796" s="38" t="str">
        <f>IF(ISBLANK('Model Performance Data'!$F$79),"-",'Model Performance Data'!$F$79)</f>
        <v>-</v>
      </c>
      <c r="H1796" s="253">
        <v>3</v>
      </c>
      <c r="I1796" s="253">
        <v>2</v>
      </c>
      <c r="J1796" s="37" t="str">
        <f t="shared" si="75"/>
        <v>32</v>
      </c>
      <c r="K1796" s="38" t="str">
        <f>IF(ISBLANK('Model Performance Data'!$L$79),"-",'Model Performance Data'!$L$79)</f>
        <v>-</v>
      </c>
      <c r="L1796" s="38" t="str">
        <f>IF(ISBLANK('Model Performance Data'!$K$79),"-",'Model Performance Data'!$K$79)</f>
        <v>-</v>
      </c>
      <c r="M1796" s="254">
        <f>IF(ISNA(SUMIFS(INDEX('Model Performance Data'!$O$8:$DY$56,0,MATCH(CONCATENATE($J1796,M$6),'Model Performance Data'!$O$6:$DY$6,0)),'Model Performance Data'!$B$8:$B$56,$C1796,'Model Performance Data'!$C$8:$C$56,$D1796)),"-",SUMIFS(INDEX('Model Performance Data'!$O$8:$DY$56,0,MATCH(CONCATENATE($J1796,M$6),'Model Performance Data'!$O$6:$DY$6,0)),'Model Performance Data'!$B$8:$B$56,$C1796,'Model Performance Data'!$C$8:$C$56,$D1796))</f>
        <v>0</v>
      </c>
      <c r="N1796" s="254">
        <f>IF(ISNA(SUMIFS(INDEX('Model Performance Data'!$O$8:$DY$56,0,MATCH(CONCATENATE($J1796,N$6),'Model Performance Data'!$O$6:$DY$6,0)),'Model Performance Data'!$B$8:$B$56,$C1796,'Model Performance Data'!$C$8:$C$56,$D1796)),"-",SUMIFS(INDEX('Model Performance Data'!$O$8:$DY$56,0,MATCH(CONCATENATE($J1796,N$6),'Model Performance Data'!$O$6:$DY$6,0)),'Model Performance Data'!$B$8:$B$56,$C1796,'Model Performance Data'!$C$8:$C$56,$D1796))</f>
        <v>0</v>
      </c>
      <c r="O1796" s="255">
        <f>IF(ISNA(SUMIFS(INDEX('Model Performance Data'!$O$8:$DY$56,0,MATCH(CONCATENATE($J1796,O$6),'Model Performance Data'!$O$6:$DY$6,0)),'Model Performance Data'!$B$8:$B$56,$C1796,'Model Performance Data'!$C$8:$C$56,$D1796)),"-",SUMIFS(INDEX('Model Performance Data'!$O$8:$DY$56,0,MATCH(CONCATENATE($J1796,O$6),'Model Performance Data'!$O$6:$DY$6,0)),'Model Performance Data'!$B$8:$B$56,$C1796,'Model Performance Data'!$C$8:$C$56,$D1796))</f>
        <v>0</v>
      </c>
    </row>
    <row r="1797" spans="2:15" x14ac:dyDescent="0.35">
      <c r="B1797" s="37" t="s">
        <v>80</v>
      </c>
      <c r="C1797" s="38" t="str">
        <f>IF(ISBLANK('Model Performance Data'!$B$79),"-",'Model Performance Data'!$B$79)</f>
        <v>-</v>
      </c>
      <c r="D1797" s="38" t="str">
        <f>IF(ISBLANK('Model Performance Data'!$C$79),"-",'Model Performance Data'!$C$79)</f>
        <v>-</v>
      </c>
      <c r="E1797" s="38" t="str">
        <f>IF(ISBLANK('Model Performance Data'!$D$79),"-",'Model Performance Data'!$D$79)</f>
        <v>-</v>
      </c>
      <c r="F1797" s="38" t="str">
        <f>IF(ISBLANK('Model Performance Data'!$E$79),"-",'Model Performance Data'!$E$79)</f>
        <v>-</v>
      </c>
      <c r="G1797" s="38" t="str">
        <f>IF(ISBLANK('Model Performance Data'!$F$79),"-",'Model Performance Data'!$F$79)</f>
        <v>-</v>
      </c>
      <c r="H1797" s="253">
        <v>3</v>
      </c>
      <c r="I1797" s="253">
        <v>3</v>
      </c>
      <c r="J1797" s="37" t="str">
        <f t="shared" si="75"/>
        <v>33</v>
      </c>
      <c r="K1797" s="38" t="str">
        <f>IF(ISBLANK('Model Performance Data'!$L$79),"-",'Model Performance Data'!$L$79)</f>
        <v>-</v>
      </c>
      <c r="L1797" s="38" t="str">
        <f>IF(ISBLANK('Model Performance Data'!$K$79),"-",'Model Performance Data'!$K$79)</f>
        <v>-</v>
      </c>
      <c r="M1797" s="254">
        <f>IF(ISNA(SUMIFS(INDEX('Model Performance Data'!$O$8:$DY$56,0,MATCH(CONCATENATE($J1797,M$6),'Model Performance Data'!$O$6:$DY$6,0)),'Model Performance Data'!$B$8:$B$56,$C1797,'Model Performance Data'!$C$8:$C$56,$D1797)),"-",SUMIFS(INDEX('Model Performance Data'!$O$8:$DY$56,0,MATCH(CONCATENATE($J1797,M$6),'Model Performance Data'!$O$6:$DY$6,0)),'Model Performance Data'!$B$8:$B$56,$C1797,'Model Performance Data'!$C$8:$C$56,$D1797))</f>
        <v>0</v>
      </c>
      <c r="N1797" s="254">
        <f>IF(ISNA(SUMIFS(INDEX('Model Performance Data'!$O$8:$DY$56,0,MATCH(CONCATENATE($J1797,N$6),'Model Performance Data'!$O$6:$DY$6,0)),'Model Performance Data'!$B$8:$B$56,$C1797,'Model Performance Data'!$C$8:$C$56,$D1797)),"-",SUMIFS(INDEX('Model Performance Data'!$O$8:$DY$56,0,MATCH(CONCATENATE($J1797,N$6),'Model Performance Data'!$O$6:$DY$6,0)),'Model Performance Data'!$B$8:$B$56,$C1797,'Model Performance Data'!$C$8:$C$56,$D1797))</f>
        <v>0</v>
      </c>
      <c r="O1797" s="255">
        <f>IF(ISNA(SUMIFS(INDEX('Model Performance Data'!$O$8:$DY$56,0,MATCH(CONCATENATE($J1797,O$6),'Model Performance Data'!$O$6:$DY$6,0)),'Model Performance Data'!$B$8:$B$56,$C1797,'Model Performance Data'!$C$8:$C$56,$D1797)),"-",SUMIFS(INDEX('Model Performance Data'!$O$8:$DY$56,0,MATCH(CONCATENATE($J1797,O$6),'Model Performance Data'!$O$6:$DY$6,0)),'Model Performance Data'!$B$8:$B$56,$C1797,'Model Performance Data'!$C$8:$C$56,$D1797))</f>
        <v>0</v>
      </c>
    </row>
    <row r="1798" spans="2:15" x14ac:dyDescent="0.35">
      <c r="B1798" s="37" t="s">
        <v>80</v>
      </c>
      <c r="C1798" s="38" t="str">
        <f>IF(ISBLANK('Model Performance Data'!$B$79),"-",'Model Performance Data'!$B$79)</f>
        <v>-</v>
      </c>
      <c r="D1798" s="38" t="str">
        <f>IF(ISBLANK('Model Performance Data'!$C$79),"-",'Model Performance Data'!$C$79)</f>
        <v>-</v>
      </c>
      <c r="E1798" s="38" t="str">
        <f>IF(ISBLANK('Model Performance Data'!$D$79),"-",'Model Performance Data'!$D$79)</f>
        <v>-</v>
      </c>
      <c r="F1798" s="38" t="str">
        <f>IF(ISBLANK('Model Performance Data'!$E$79),"-",'Model Performance Data'!$E$79)</f>
        <v>-</v>
      </c>
      <c r="G1798" s="38" t="str">
        <f>IF(ISBLANK('Model Performance Data'!$F$79),"-",'Model Performance Data'!$F$79)</f>
        <v>-</v>
      </c>
      <c r="H1798" s="253">
        <v>3</v>
      </c>
      <c r="I1798" s="253">
        <v>4</v>
      </c>
      <c r="J1798" s="37" t="str">
        <f t="shared" si="75"/>
        <v>34</v>
      </c>
      <c r="K1798" s="38" t="str">
        <f>IF(ISBLANK('Model Performance Data'!$L$79),"-",'Model Performance Data'!$L$79)</f>
        <v>-</v>
      </c>
      <c r="L1798" s="38" t="str">
        <f>IF(ISBLANK('Model Performance Data'!$K$79),"-",'Model Performance Data'!$K$79)</f>
        <v>-</v>
      </c>
      <c r="M1798" s="254">
        <f>IF(ISNA(SUMIFS(INDEX('Model Performance Data'!$O$8:$DY$56,0,MATCH(CONCATENATE($J1798,M$6),'Model Performance Data'!$O$6:$DY$6,0)),'Model Performance Data'!$B$8:$B$56,$C1798,'Model Performance Data'!$C$8:$C$56,$D1798)),"-",SUMIFS(INDEX('Model Performance Data'!$O$8:$DY$56,0,MATCH(CONCATENATE($J1798,M$6),'Model Performance Data'!$O$6:$DY$6,0)),'Model Performance Data'!$B$8:$B$56,$C1798,'Model Performance Data'!$C$8:$C$56,$D1798))</f>
        <v>0</v>
      </c>
      <c r="N1798" s="254">
        <f>IF(ISNA(SUMIFS(INDEX('Model Performance Data'!$O$8:$DY$56,0,MATCH(CONCATENATE($J1798,N$6),'Model Performance Data'!$O$6:$DY$6,0)),'Model Performance Data'!$B$8:$B$56,$C1798,'Model Performance Data'!$C$8:$C$56,$D1798)),"-",SUMIFS(INDEX('Model Performance Data'!$O$8:$DY$56,0,MATCH(CONCATENATE($J1798,N$6),'Model Performance Data'!$O$6:$DY$6,0)),'Model Performance Data'!$B$8:$B$56,$C1798,'Model Performance Data'!$C$8:$C$56,$D1798))</f>
        <v>0</v>
      </c>
      <c r="O1798" s="255">
        <f>IF(ISNA(SUMIFS(INDEX('Model Performance Data'!$O$8:$DY$56,0,MATCH(CONCATENATE($J1798,O$6),'Model Performance Data'!$O$6:$DY$6,0)),'Model Performance Data'!$B$8:$B$56,$C1798,'Model Performance Data'!$C$8:$C$56,$D1798)),"-",SUMIFS(INDEX('Model Performance Data'!$O$8:$DY$56,0,MATCH(CONCATENATE($J1798,O$6),'Model Performance Data'!$O$6:$DY$6,0)),'Model Performance Data'!$B$8:$B$56,$C1798,'Model Performance Data'!$C$8:$C$56,$D1798))</f>
        <v>0</v>
      </c>
    </row>
    <row r="1799" spans="2:15" x14ac:dyDescent="0.35">
      <c r="B1799" s="37" t="s">
        <v>80</v>
      </c>
      <c r="C1799" s="38" t="str">
        <f>IF(ISBLANK('Model Performance Data'!$B$79),"-",'Model Performance Data'!$B$79)</f>
        <v>-</v>
      </c>
      <c r="D1799" s="38" t="str">
        <f>IF(ISBLANK('Model Performance Data'!$C$79),"-",'Model Performance Data'!$C$79)</f>
        <v>-</v>
      </c>
      <c r="E1799" s="38" t="str">
        <f>IF(ISBLANK('Model Performance Data'!$D$79),"-",'Model Performance Data'!$D$79)</f>
        <v>-</v>
      </c>
      <c r="F1799" s="38" t="str">
        <f>IF(ISBLANK('Model Performance Data'!$E$79),"-",'Model Performance Data'!$E$79)</f>
        <v>-</v>
      </c>
      <c r="G1799" s="38" t="str">
        <f>IF(ISBLANK('Model Performance Data'!$F$79),"-",'Model Performance Data'!$F$79)</f>
        <v>-</v>
      </c>
      <c r="H1799" s="253">
        <v>3</v>
      </c>
      <c r="I1799" s="253">
        <v>5</v>
      </c>
      <c r="J1799" s="37" t="str">
        <f t="shared" si="75"/>
        <v>35</v>
      </c>
      <c r="K1799" s="38" t="str">
        <f>IF(ISBLANK('Model Performance Data'!$L$79),"-",'Model Performance Data'!$L$79)</f>
        <v>-</v>
      </c>
      <c r="L1799" s="38" t="str">
        <f>IF(ISBLANK('Model Performance Data'!$K$79),"-",'Model Performance Data'!$K$79)</f>
        <v>-</v>
      </c>
      <c r="M1799" s="254">
        <f>IF(ISNA(SUMIFS(INDEX('Model Performance Data'!$O$8:$DY$56,0,MATCH(CONCATENATE($J1799,M$6),'Model Performance Data'!$O$6:$DY$6,0)),'Model Performance Data'!$B$8:$B$56,$C1799,'Model Performance Data'!$C$8:$C$56,$D1799)),"-",SUMIFS(INDEX('Model Performance Data'!$O$8:$DY$56,0,MATCH(CONCATENATE($J1799,M$6),'Model Performance Data'!$O$6:$DY$6,0)),'Model Performance Data'!$B$8:$B$56,$C1799,'Model Performance Data'!$C$8:$C$56,$D1799))</f>
        <v>0</v>
      </c>
      <c r="N1799" s="254">
        <f>IF(ISNA(SUMIFS(INDEX('Model Performance Data'!$O$8:$DY$56,0,MATCH(CONCATENATE($J1799,N$6),'Model Performance Data'!$O$6:$DY$6,0)),'Model Performance Data'!$B$8:$B$56,$C1799,'Model Performance Data'!$C$8:$C$56,$D1799)),"-",SUMIFS(INDEX('Model Performance Data'!$O$8:$DY$56,0,MATCH(CONCATENATE($J1799,N$6),'Model Performance Data'!$O$6:$DY$6,0)),'Model Performance Data'!$B$8:$B$56,$C1799,'Model Performance Data'!$C$8:$C$56,$D1799))</f>
        <v>0</v>
      </c>
      <c r="O1799" s="255">
        <f>IF(ISNA(SUMIFS(INDEX('Model Performance Data'!$O$8:$DY$56,0,MATCH(CONCATENATE($J1799,O$6),'Model Performance Data'!$O$6:$DY$6,0)),'Model Performance Data'!$B$8:$B$56,$C1799,'Model Performance Data'!$C$8:$C$56,$D1799)),"-",SUMIFS(INDEX('Model Performance Data'!$O$8:$DY$56,0,MATCH(CONCATENATE($J1799,O$6),'Model Performance Data'!$O$6:$DY$6,0)),'Model Performance Data'!$B$8:$B$56,$C1799,'Model Performance Data'!$C$8:$C$56,$D1799))</f>
        <v>0</v>
      </c>
    </row>
    <row r="1800" spans="2:15" x14ac:dyDescent="0.35">
      <c r="B1800" s="37" t="s">
        <v>80</v>
      </c>
      <c r="C1800" s="38" t="str">
        <f>IF(ISBLANK('Model Performance Data'!$B$79),"-",'Model Performance Data'!$B$79)</f>
        <v>-</v>
      </c>
      <c r="D1800" s="38" t="str">
        <f>IF(ISBLANK('Model Performance Data'!$C$79),"-",'Model Performance Data'!$C$79)</f>
        <v>-</v>
      </c>
      <c r="E1800" s="38" t="str">
        <f>IF(ISBLANK('Model Performance Data'!$D$79),"-",'Model Performance Data'!$D$79)</f>
        <v>-</v>
      </c>
      <c r="F1800" s="38" t="str">
        <f>IF(ISBLANK('Model Performance Data'!$E$79),"-",'Model Performance Data'!$E$79)</f>
        <v>-</v>
      </c>
      <c r="G1800" s="38" t="str">
        <f>IF(ISBLANK('Model Performance Data'!$F$79),"-",'Model Performance Data'!$F$79)</f>
        <v>-</v>
      </c>
      <c r="H1800" s="253">
        <v>3</v>
      </c>
      <c r="I1800" s="253" t="s">
        <v>65</v>
      </c>
      <c r="J1800" s="37" t="str">
        <f t="shared" si="75"/>
        <v>3Goal</v>
      </c>
      <c r="K1800" s="38" t="str">
        <f>IF(ISBLANK('Model Performance Data'!$L$79),"-",'Model Performance Data'!$L$79)</f>
        <v>-</v>
      </c>
      <c r="L1800" s="38" t="str">
        <f>IF(ISBLANK('Model Performance Data'!$K$79),"-",'Model Performance Data'!$K$79)</f>
        <v>-</v>
      </c>
      <c r="M1800" s="254" t="str">
        <f>IF(ISNA(SUMIFS(INDEX('Model Performance Data'!$O$8:$DY$56,0,MATCH(CONCATENATE($J1800,M$6),'Model Performance Data'!$O$6:$DY$6,0)),'Model Performance Data'!$B$8:$B$56,$C1800,'Model Performance Data'!$C$8:$C$56,$D1800)),"-",SUMIFS(INDEX('Model Performance Data'!$O$8:$DY$56,0,MATCH(CONCATENATE($J1800,M$6),'Model Performance Data'!$O$6:$DY$6,0)),'Model Performance Data'!$B$8:$B$56,$C1800,'Model Performance Data'!$C$8:$C$56,$D1800))</f>
        <v>-</v>
      </c>
      <c r="N1800" s="254" t="str">
        <f>IF(ISNA(SUMIFS(INDEX('Model Performance Data'!$O$8:$DY$56,0,MATCH(CONCATENATE($J1800,N$6),'Model Performance Data'!$O$6:$DY$6,0)),'Model Performance Data'!$B$8:$B$56,$C1800,'Model Performance Data'!$C$8:$C$56,$D1800)),"-",SUMIFS(INDEX('Model Performance Data'!$O$8:$DY$56,0,MATCH(CONCATENATE($J1800,N$6),'Model Performance Data'!$O$6:$DY$6,0)),'Model Performance Data'!$B$8:$B$56,$C1800,'Model Performance Data'!$C$8:$C$56,$D1800))</f>
        <v>-</v>
      </c>
      <c r="O1800" s="255">
        <f>IF(ISNA(SUMIFS(INDEX('Model Performance Data'!$O$8:$DY$56,0,MATCH(CONCATENATE($J1800,O$6),'Model Performance Data'!$O$6:$DY$6,0)),'Model Performance Data'!$B$8:$B$56,$C1800,'Model Performance Data'!$C$8:$C$56,$D1800)),"-",SUMIFS(INDEX('Model Performance Data'!$O$8:$DY$56,0,MATCH(CONCATENATE($J1800,O$6),'Model Performance Data'!$O$6:$DY$6,0)),'Model Performance Data'!$B$8:$B$56,$C1800,'Model Performance Data'!$C$8:$C$56,$D1800))</f>
        <v>0</v>
      </c>
    </row>
    <row r="1801" spans="2:15" x14ac:dyDescent="0.35">
      <c r="B1801" s="37" t="s">
        <v>80</v>
      </c>
      <c r="C1801" s="38" t="str">
        <f>IF(ISBLANK('Model Performance Data'!$B$79),"-",'Model Performance Data'!$B$79)</f>
        <v>-</v>
      </c>
      <c r="D1801" s="38" t="str">
        <f>IF(ISBLANK('Model Performance Data'!$C$79),"-",'Model Performance Data'!$C$79)</f>
        <v>-</v>
      </c>
      <c r="E1801" s="38" t="str">
        <f>IF(ISBLANK('Model Performance Data'!$D$79),"-",'Model Performance Data'!$D$79)</f>
        <v>-</v>
      </c>
      <c r="F1801" s="38" t="str">
        <f>IF(ISBLANK('Model Performance Data'!$E$79),"-",'Model Performance Data'!$E$79)</f>
        <v>-</v>
      </c>
      <c r="G1801" s="38" t="str">
        <f>IF(ISBLANK('Model Performance Data'!$F$79),"-",'Model Performance Data'!$F$79)</f>
        <v>-</v>
      </c>
      <c r="H1801" s="253">
        <v>4</v>
      </c>
      <c r="I1801" s="253">
        <v>1</v>
      </c>
      <c r="J1801" s="37" t="str">
        <f t="shared" si="75"/>
        <v>41</v>
      </c>
      <c r="K1801" s="38" t="str">
        <f>IF(ISBLANK('Model Performance Data'!$L$79),"-",'Model Performance Data'!$L$79)</f>
        <v>-</v>
      </c>
      <c r="L1801" s="38" t="str">
        <f>IF(ISBLANK('Model Performance Data'!$K$79),"-",'Model Performance Data'!$K$79)</f>
        <v>-</v>
      </c>
      <c r="M1801" s="254">
        <f>IF(ISNA(SUMIFS(INDEX('Model Performance Data'!$O$8:$DY$56,0,MATCH(CONCATENATE($J1801,M$6),'Model Performance Data'!$O$6:$DY$6,0)),'Model Performance Data'!$B$8:$B$56,$C1801,'Model Performance Data'!$C$8:$C$56,$D1801)),"-",SUMIFS(INDEX('Model Performance Data'!$O$8:$DY$56,0,MATCH(CONCATENATE($J1801,M$6),'Model Performance Data'!$O$6:$DY$6,0)),'Model Performance Data'!$B$8:$B$56,$C1801,'Model Performance Data'!$C$8:$C$56,$D1801))</f>
        <v>0</v>
      </c>
      <c r="N1801" s="254">
        <f>IF(ISNA(SUMIFS(INDEX('Model Performance Data'!$O$8:$DY$56,0,MATCH(CONCATENATE($J1801,N$6),'Model Performance Data'!$O$6:$DY$6,0)),'Model Performance Data'!$B$8:$B$56,$C1801,'Model Performance Data'!$C$8:$C$56,$D1801)),"-",SUMIFS(INDEX('Model Performance Data'!$O$8:$DY$56,0,MATCH(CONCATENATE($J1801,N$6),'Model Performance Data'!$O$6:$DY$6,0)),'Model Performance Data'!$B$8:$B$56,$C1801,'Model Performance Data'!$C$8:$C$56,$D1801))</f>
        <v>0</v>
      </c>
      <c r="O1801" s="255">
        <f>IF(ISNA(SUMIFS(INDEX('Model Performance Data'!$O$8:$DY$56,0,MATCH(CONCATENATE($J1801,O$6),'Model Performance Data'!$O$6:$DY$6,0)),'Model Performance Data'!$B$8:$B$56,$C1801,'Model Performance Data'!$C$8:$C$56,$D1801)),"-",SUMIFS(INDEX('Model Performance Data'!$O$8:$DY$56,0,MATCH(CONCATENATE($J1801,O$6),'Model Performance Data'!$O$6:$DY$6,0)),'Model Performance Data'!$B$8:$B$56,$C1801,'Model Performance Data'!$C$8:$C$56,$D1801))</f>
        <v>0</v>
      </c>
    </row>
    <row r="1802" spans="2:15" x14ac:dyDescent="0.35">
      <c r="B1802" s="37" t="s">
        <v>80</v>
      </c>
      <c r="C1802" s="38" t="str">
        <f>IF(ISBLANK('Model Performance Data'!$B$79),"-",'Model Performance Data'!$B$79)</f>
        <v>-</v>
      </c>
      <c r="D1802" s="38" t="str">
        <f>IF(ISBLANK('Model Performance Data'!$C$79),"-",'Model Performance Data'!$C$79)</f>
        <v>-</v>
      </c>
      <c r="E1802" s="38" t="str">
        <f>IF(ISBLANK('Model Performance Data'!$D$79),"-",'Model Performance Data'!$D$79)</f>
        <v>-</v>
      </c>
      <c r="F1802" s="38" t="str">
        <f>IF(ISBLANK('Model Performance Data'!$E$79),"-",'Model Performance Data'!$E$79)</f>
        <v>-</v>
      </c>
      <c r="G1802" s="38" t="str">
        <f>IF(ISBLANK('Model Performance Data'!$F$79),"-",'Model Performance Data'!$F$79)</f>
        <v>-</v>
      </c>
      <c r="H1802" s="253">
        <v>4</v>
      </c>
      <c r="I1802" s="253">
        <v>2</v>
      </c>
      <c r="J1802" s="37" t="str">
        <f t="shared" si="75"/>
        <v>42</v>
      </c>
      <c r="K1802" s="38" t="str">
        <f>IF(ISBLANK('Model Performance Data'!$L$79),"-",'Model Performance Data'!$L$79)</f>
        <v>-</v>
      </c>
      <c r="L1802" s="38" t="str">
        <f>IF(ISBLANK('Model Performance Data'!$K$79),"-",'Model Performance Data'!$K$79)</f>
        <v>-</v>
      </c>
      <c r="M1802" s="254">
        <f>IF(ISNA(SUMIFS(INDEX('Model Performance Data'!$O$8:$DY$56,0,MATCH(CONCATENATE($J1802,M$6),'Model Performance Data'!$O$6:$DY$6,0)),'Model Performance Data'!$B$8:$B$56,$C1802,'Model Performance Data'!$C$8:$C$56,$D1802)),"-",SUMIFS(INDEX('Model Performance Data'!$O$8:$DY$56,0,MATCH(CONCATENATE($J1802,M$6),'Model Performance Data'!$O$6:$DY$6,0)),'Model Performance Data'!$B$8:$B$56,$C1802,'Model Performance Data'!$C$8:$C$56,$D1802))</f>
        <v>0</v>
      </c>
      <c r="N1802" s="254">
        <f>IF(ISNA(SUMIFS(INDEX('Model Performance Data'!$O$8:$DY$56,0,MATCH(CONCATENATE($J1802,N$6),'Model Performance Data'!$O$6:$DY$6,0)),'Model Performance Data'!$B$8:$B$56,$C1802,'Model Performance Data'!$C$8:$C$56,$D1802)),"-",SUMIFS(INDEX('Model Performance Data'!$O$8:$DY$56,0,MATCH(CONCATENATE($J1802,N$6),'Model Performance Data'!$O$6:$DY$6,0)),'Model Performance Data'!$B$8:$B$56,$C1802,'Model Performance Data'!$C$8:$C$56,$D1802))</f>
        <v>0</v>
      </c>
      <c r="O1802" s="255">
        <f>IF(ISNA(SUMIFS(INDEX('Model Performance Data'!$O$8:$DY$56,0,MATCH(CONCATENATE($J1802,O$6),'Model Performance Data'!$O$6:$DY$6,0)),'Model Performance Data'!$B$8:$B$56,$C1802,'Model Performance Data'!$C$8:$C$56,$D1802)),"-",SUMIFS(INDEX('Model Performance Data'!$O$8:$DY$56,0,MATCH(CONCATENATE($J1802,O$6),'Model Performance Data'!$O$6:$DY$6,0)),'Model Performance Data'!$B$8:$B$56,$C1802,'Model Performance Data'!$C$8:$C$56,$D1802))</f>
        <v>0</v>
      </c>
    </row>
    <row r="1803" spans="2:15" x14ac:dyDescent="0.35">
      <c r="B1803" s="37" t="s">
        <v>80</v>
      </c>
      <c r="C1803" s="38" t="str">
        <f>IF(ISBLANK('Model Performance Data'!$B$79),"-",'Model Performance Data'!$B$79)</f>
        <v>-</v>
      </c>
      <c r="D1803" s="38" t="str">
        <f>IF(ISBLANK('Model Performance Data'!$C$79),"-",'Model Performance Data'!$C$79)</f>
        <v>-</v>
      </c>
      <c r="E1803" s="38" t="str">
        <f>IF(ISBLANK('Model Performance Data'!$D$79),"-",'Model Performance Data'!$D$79)</f>
        <v>-</v>
      </c>
      <c r="F1803" s="38" t="str">
        <f>IF(ISBLANK('Model Performance Data'!$E$79),"-",'Model Performance Data'!$E$79)</f>
        <v>-</v>
      </c>
      <c r="G1803" s="38" t="str">
        <f>IF(ISBLANK('Model Performance Data'!$F$79),"-",'Model Performance Data'!$F$79)</f>
        <v>-</v>
      </c>
      <c r="H1803" s="253">
        <v>4</v>
      </c>
      <c r="I1803" s="253">
        <v>3</v>
      </c>
      <c r="J1803" s="37" t="str">
        <f t="shared" si="75"/>
        <v>43</v>
      </c>
      <c r="K1803" s="38" t="str">
        <f>IF(ISBLANK('Model Performance Data'!$L$79),"-",'Model Performance Data'!$L$79)</f>
        <v>-</v>
      </c>
      <c r="L1803" s="38" t="str">
        <f>IF(ISBLANK('Model Performance Data'!$K$79),"-",'Model Performance Data'!$K$79)</f>
        <v>-</v>
      </c>
      <c r="M1803" s="254">
        <f>IF(ISNA(SUMIFS(INDEX('Model Performance Data'!$O$8:$DY$56,0,MATCH(CONCATENATE($J1803,M$6),'Model Performance Data'!$O$6:$DY$6,0)),'Model Performance Data'!$B$8:$B$56,$C1803,'Model Performance Data'!$C$8:$C$56,$D1803)),"-",SUMIFS(INDEX('Model Performance Data'!$O$8:$DY$56,0,MATCH(CONCATENATE($J1803,M$6),'Model Performance Data'!$O$6:$DY$6,0)),'Model Performance Data'!$B$8:$B$56,$C1803,'Model Performance Data'!$C$8:$C$56,$D1803))</f>
        <v>0</v>
      </c>
      <c r="N1803" s="254">
        <f>IF(ISNA(SUMIFS(INDEX('Model Performance Data'!$O$8:$DY$56,0,MATCH(CONCATENATE($J1803,N$6),'Model Performance Data'!$O$6:$DY$6,0)),'Model Performance Data'!$B$8:$B$56,$C1803,'Model Performance Data'!$C$8:$C$56,$D1803)),"-",SUMIFS(INDEX('Model Performance Data'!$O$8:$DY$56,0,MATCH(CONCATENATE($J1803,N$6),'Model Performance Data'!$O$6:$DY$6,0)),'Model Performance Data'!$B$8:$B$56,$C1803,'Model Performance Data'!$C$8:$C$56,$D1803))</f>
        <v>0</v>
      </c>
      <c r="O1803" s="255">
        <f>IF(ISNA(SUMIFS(INDEX('Model Performance Data'!$O$8:$DY$56,0,MATCH(CONCATENATE($J1803,O$6),'Model Performance Data'!$O$6:$DY$6,0)),'Model Performance Data'!$B$8:$B$56,$C1803,'Model Performance Data'!$C$8:$C$56,$D1803)),"-",SUMIFS(INDEX('Model Performance Data'!$O$8:$DY$56,0,MATCH(CONCATENATE($J1803,O$6),'Model Performance Data'!$O$6:$DY$6,0)),'Model Performance Data'!$B$8:$B$56,$C1803,'Model Performance Data'!$C$8:$C$56,$D1803))</f>
        <v>0</v>
      </c>
    </row>
    <row r="1804" spans="2:15" x14ac:dyDescent="0.35">
      <c r="B1804" s="37" t="s">
        <v>80</v>
      </c>
      <c r="C1804" s="38" t="str">
        <f>IF(ISBLANK('Model Performance Data'!$B$79),"-",'Model Performance Data'!$B$79)</f>
        <v>-</v>
      </c>
      <c r="D1804" s="38" t="str">
        <f>IF(ISBLANK('Model Performance Data'!$C$79),"-",'Model Performance Data'!$C$79)</f>
        <v>-</v>
      </c>
      <c r="E1804" s="38" t="str">
        <f>IF(ISBLANK('Model Performance Data'!$D$79),"-",'Model Performance Data'!$D$79)</f>
        <v>-</v>
      </c>
      <c r="F1804" s="38" t="str">
        <f>IF(ISBLANK('Model Performance Data'!$E$79),"-",'Model Performance Data'!$E$79)</f>
        <v>-</v>
      </c>
      <c r="G1804" s="38" t="str">
        <f>IF(ISBLANK('Model Performance Data'!$F$79),"-",'Model Performance Data'!$F$79)</f>
        <v>-</v>
      </c>
      <c r="H1804" s="253">
        <v>4</v>
      </c>
      <c r="I1804" s="253">
        <v>4</v>
      </c>
      <c r="J1804" s="37" t="str">
        <f t="shared" si="75"/>
        <v>44</v>
      </c>
      <c r="K1804" s="38" t="str">
        <f>IF(ISBLANK('Model Performance Data'!$L$79),"-",'Model Performance Data'!$L$79)</f>
        <v>-</v>
      </c>
      <c r="L1804" s="38" t="str">
        <f>IF(ISBLANK('Model Performance Data'!$K$79),"-",'Model Performance Data'!$K$79)</f>
        <v>-</v>
      </c>
      <c r="M1804" s="254">
        <f>IF(ISNA(SUMIFS(INDEX('Model Performance Data'!$O$8:$DY$56,0,MATCH(CONCATENATE($J1804,M$6),'Model Performance Data'!$O$6:$DY$6,0)),'Model Performance Data'!$B$8:$B$56,$C1804,'Model Performance Data'!$C$8:$C$56,$D1804)),"-",SUMIFS(INDEX('Model Performance Data'!$O$8:$DY$56,0,MATCH(CONCATENATE($J1804,M$6),'Model Performance Data'!$O$6:$DY$6,0)),'Model Performance Data'!$B$8:$B$56,$C1804,'Model Performance Data'!$C$8:$C$56,$D1804))</f>
        <v>0</v>
      </c>
      <c r="N1804" s="254">
        <f>IF(ISNA(SUMIFS(INDEX('Model Performance Data'!$O$8:$DY$56,0,MATCH(CONCATENATE($J1804,N$6),'Model Performance Data'!$O$6:$DY$6,0)),'Model Performance Data'!$B$8:$B$56,$C1804,'Model Performance Data'!$C$8:$C$56,$D1804)),"-",SUMIFS(INDEX('Model Performance Data'!$O$8:$DY$56,0,MATCH(CONCATENATE($J1804,N$6),'Model Performance Data'!$O$6:$DY$6,0)),'Model Performance Data'!$B$8:$B$56,$C1804,'Model Performance Data'!$C$8:$C$56,$D1804))</f>
        <v>0</v>
      </c>
      <c r="O1804" s="255">
        <f>IF(ISNA(SUMIFS(INDEX('Model Performance Data'!$O$8:$DY$56,0,MATCH(CONCATENATE($J1804,O$6),'Model Performance Data'!$O$6:$DY$6,0)),'Model Performance Data'!$B$8:$B$56,$C1804,'Model Performance Data'!$C$8:$C$56,$D1804)),"-",SUMIFS(INDEX('Model Performance Data'!$O$8:$DY$56,0,MATCH(CONCATENATE($J1804,O$6),'Model Performance Data'!$O$6:$DY$6,0)),'Model Performance Data'!$B$8:$B$56,$C1804,'Model Performance Data'!$C$8:$C$56,$D1804))</f>
        <v>0</v>
      </c>
    </row>
    <row r="1805" spans="2:15" x14ac:dyDescent="0.35">
      <c r="B1805" s="37" t="s">
        <v>80</v>
      </c>
      <c r="C1805" s="38" t="str">
        <f>IF(ISBLANK('Model Performance Data'!$B$79),"-",'Model Performance Data'!$B$79)</f>
        <v>-</v>
      </c>
      <c r="D1805" s="38" t="str">
        <f>IF(ISBLANK('Model Performance Data'!$C$79),"-",'Model Performance Data'!$C$79)</f>
        <v>-</v>
      </c>
      <c r="E1805" s="38" t="str">
        <f>IF(ISBLANK('Model Performance Data'!$D$79),"-",'Model Performance Data'!$D$79)</f>
        <v>-</v>
      </c>
      <c r="F1805" s="38" t="str">
        <f>IF(ISBLANK('Model Performance Data'!$E$79),"-",'Model Performance Data'!$E$79)</f>
        <v>-</v>
      </c>
      <c r="G1805" s="38" t="str">
        <f>IF(ISBLANK('Model Performance Data'!$F$79),"-",'Model Performance Data'!$F$79)</f>
        <v>-</v>
      </c>
      <c r="H1805" s="253">
        <v>4</v>
      </c>
      <c r="I1805" s="253">
        <v>5</v>
      </c>
      <c r="J1805" s="37" t="str">
        <f t="shared" si="75"/>
        <v>45</v>
      </c>
      <c r="K1805" s="38" t="str">
        <f>IF(ISBLANK('Model Performance Data'!$L$79),"-",'Model Performance Data'!$L$79)</f>
        <v>-</v>
      </c>
      <c r="L1805" s="38" t="str">
        <f>IF(ISBLANK('Model Performance Data'!$K$79),"-",'Model Performance Data'!$K$79)</f>
        <v>-</v>
      </c>
      <c r="M1805" s="254">
        <f>IF(ISNA(SUMIFS(INDEX('Model Performance Data'!$O$8:$DY$56,0,MATCH(CONCATENATE($J1805,M$6),'Model Performance Data'!$O$6:$DY$6,0)),'Model Performance Data'!$B$8:$B$56,$C1805,'Model Performance Data'!$C$8:$C$56,$D1805)),"-",SUMIFS(INDEX('Model Performance Data'!$O$8:$DY$56,0,MATCH(CONCATENATE($J1805,M$6),'Model Performance Data'!$O$6:$DY$6,0)),'Model Performance Data'!$B$8:$B$56,$C1805,'Model Performance Data'!$C$8:$C$56,$D1805))</f>
        <v>0</v>
      </c>
      <c r="N1805" s="254">
        <f>IF(ISNA(SUMIFS(INDEX('Model Performance Data'!$O$8:$DY$56,0,MATCH(CONCATENATE($J1805,N$6),'Model Performance Data'!$O$6:$DY$6,0)),'Model Performance Data'!$B$8:$B$56,$C1805,'Model Performance Data'!$C$8:$C$56,$D1805)),"-",SUMIFS(INDEX('Model Performance Data'!$O$8:$DY$56,0,MATCH(CONCATENATE($J1805,N$6),'Model Performance Data'!$O$6:$DY$6,0)),'Model Performance Data'!$B$8:$B$56,$C1805,'Model Performance Data'!$C$8:$C$56,$D1805))</f>
        <v>0</v>
      </c>
      <c r="O1805" s="255">
        <f>IF(ISNA(SUMIFS(INDEX('Model Performance Data'!$O$8:$DY$56,0,MATCH(CONCATENATE($J1805,O$6),'Model Performance Data'!$O$6:$DY$6,0)),'Model Performance Data'!$B$8:$B$56,$C1805,'Model Performance Data'!$C$8:$C$56,$D1805)),"-",SUMIFS(INDEX('Model Performance Data'!$O$8:$DY$56,0,MATCH(CONCATENATE($J1805,O$6),'Model Performance Data'!$O$6:$DY$6,0)),'Model Performance Data'!$B$8:$B$56,$C1805,'Model Performance Data'!$C$8:$C$56,$D1805))</f>
        <v>0</v>
      </c>
    </row>
    <row r="1806" spans="2:15" x14ac:dyDescent="0.35">
      <c r="B1806" s="37" t="s">
        <v>80</v>
      </c>
      <c r="C1806" s="38" t="str">
        <f>IF(ISBLANK('Model Performance Data'!$B$79),"-",'Model Performance Data'!$B$79)</f>
        <v>-</v>
      </c>
      <c r="D1806" s="38" t="str">
        <f>IF(ISBLANK('Model Performance Data'!$C$79),"-",'Model Performance Data'!$C$79)</f>
        <v>-</v>
      </c>
      <c r="E1806" s="38" t="str">
        <f>IF(ISBLANK('Model Performance Data'!$D$79),"-",'Model Performance Data'!$D$79)</f>
        <v>-</v>
      </c>
      <c r="F1806" s="38" t="str">
        <f>IF(ISBLANK('Model Performance Data'!$E$79),"-",'Model Performance Data'!$E$79)</f>
        <v>-</v>
      </c>
      <c r="G1806" s="38" t="str">
        <f>IF(ISBLANK('Model Performance Data'!$F$79),"-",'Model Performance Data'!$F$79)</f>
        <v>-</v>
      </c>
      <c r="H1806" s="253">
        <v>4</v>
      </c>
      <c r="I1806" s="253" t="s">
        <v>65</v>
      </c>
      <c r="J1806" s="37" t="str">
        <f t="shared" si="75"/>
        <v>4Goal</v>
      </c>
      <c r="K1806" s="38" t="str">
        <f>IF(ISBLANK('Model Performance Data'!$L$79),"-",'Model Performance Data'!$L$79)</f>
        <v>-</v>
      </c>
      <c r="L1806" s="38" t="str">
        <f>IF(ISBLANK('Model Performance Data'!$K$79),"-",'Model Performance Data'!$K$79)</f>
        <v>-</v>
      </c>
      <c r="M1806" s="254" t="str">
        <f>IF(ISNA(SUMIFS(INDEX('Model Performance Data'!$O$8:$DY$56,0,MATCH(CONCATENATE($J1806,M$6),'Model Performance Data'!$O$6:$DY$6,0)),'Model Performance Data'!$B$8:$B$56,$C1806,'Model Performance Data'!$C$8:$C$56,$D1806)),"-",SUMIFS(INDEX('Model Performance Data'!$O$8:$DY$56,0,MATCH(CONCATENATE($J1806,M$6),'Model Performance Data'!$O$6:$DY$6,0)),'Model Performance Data'!$B$8:$B$56,$C1806,'Model Performance Data'!$C$8:$C$56,$D1806))</f>
        <v>-</v>
      </c>
      <c r="N1806" s="254" t="str">
        <f>IF(ISNA(SUMIFS(INDEX('Model Performance Data'!$O$8:$DY$56,0,MATCH(CONCATENATE($J1806,N$6),'Model Performance Data'!$O$6:$DY$6,0)),'Model Performance Data'!$B$8:$B$56,$C1806,'Model Performance Data'!$C$8:$C$56,$D1806)),"-",SUMIFS(INDEX('Model Performance Data'!$O$8:$DY$56,0,MATCH(CONCATENATE($J1806,N$6),'Model Performance Data'!$O$6:$DY$6,0)),'Model Performance Data'!$B$8:$B$56,$C1806,'Model Performance Data'!$C$8:$C$56,$D1806))</f>
        <v>-</v>
      </c>
      <c r="O1806" s="255">
        <f>IF(ISNA(SUMIFS(INDEX('Model Performance Data'!$O$8:$DY$56,0,MATCH(CONCATENATE($J1806,O$6),'Model Performance Data'!$O$6:$DY$6,0)),'Model Performance Data'!$B$8:$B$56,$C1806,'Model Performance Data'!$C$8:$C$56,$D1806)),"-",SUMIFS(INDEX('Model Performance Data'!$O$8:$DY$56,0,MATCH(CONCATENATE($J1806,O$6),'Model Performance Data'!$O$6:$DY$6,0)),'Model Performance Data'!$B$8:$B$56,$C1806,'Model Performance Data'!$C$8:$C$56,$D1806))</f>
        <v>0</v>
      </c>
    </row>
    <row r="1807" spans="2:15" x14ac:dyDescent="0.35">
      <c r="B1807" s="37" t="s">
        <v>80</v>
      </c>
      <c r="C1807" s="38" t="str">
        <f>IF(ISBLANK('Model Performance Data'!$B$80),"-",'Model Performance Data'!$B$80)</f>
        <v>-</v>
      </c>
      <c r="D1807" s="38" t="str">
        <f>IF(ISBLANK('Model Performance Data'!$C$80),"-",'Model Performance Data'!$C$80)</f>
        <v>-</v>
      </c>
      <c r="E1807" s="38" t="str">
        <f>IF(ISBLANK('Model Performance Data'!$D$80),"-",'Model Performance Data'!$D$80)</f>
        <v>-</v>
      </c>
      <c r="F1807" s="38" t="str">
        <f>IF(ISBLANK('Model Performance Data'!$E$80),"-",'Model Performance Data'!$E$80)</f>
        <v>-</v>
      </c>
      <c r="G1807" s="38" t="str">
        <f>IF(ISBLANK('Model Performance Data'!$F$80),"-",'Model Performance Data'!$F$80)</f>
        <v>-</v>
      </c>
      <c r="H1807" s="253" t="s">
        <v>64</v>
      </c>
      <c r="I1807" s="253" t="s">
        <v>64</v>
      </c>
      <c r="J1807" s="37" t="str">
        <f t="shared" si="75"/>
        <v>BaselineBaseline</v>
      </c>
      <c r="K1807" s="38" t="str">
        <f>IF(ISBLANK('Model Performance Data'!$L$80),"-",'Model Performance Data'!$L$80)</f>
        <v>-</v>
      </c>
      <c r="L1807" s="38" t="str">
        <f>IF(ISBLANK('Model Performance Data'!$K$80),"-",'Model Performance Data'!$K$80)</f>
        <v>-</v>
      </c>
      <c r="M1807" s="254">
        <f>IF(ISNA(SUMIFS(INDEX('Model Performance Data'!$O$8:$DY$56,0,MATCH(CONCATENATE($J1807,M$6),'Model Performance Data'!$O$6:$DY$6,0)),'Model Performance Data'!$B$8:$B$56,$C1807,'Model Performance Data'!$C$8:$C$56,$D1807)),"-",SUMIFS(INDEX('Model Performance Data'!$O$8:$DY$56,0,MATCH(CONCATENATE($J1807,M$6),'Model Performance Data'!$O$6:$DY$6,0)),'Model Performance Data'!$B$8:$B$56,$C1807,'Model Performance Data'!$C$8:$C$56,$D1807))</f>
        <v>0</v>
      </c>
      <c r="N1807" s="254">
        <f>IF(ISNA(SUMIFS(INDEX('Model Performance Data'!$O$8:$DY$56,0,MATCH(CONCATENATE($J1807,N$6),'Model Performance Data'!$O$6:$DY$6,0)),'Model Performance Data'!$B$8:$B$56,$C1807,'Model Performance Data'!$C$8:$C$56,$D1807)),"-",SUMIFS(INDEX('Model Performance Data'!$O$8:$DY$56,0,MATCH(CONCATENATE($J1807,N$6),'Model Performance Data'!$O$6:$DY$6,0)),'Model Performance Data'!$B$8:$B$56,$C1807,'Model Performance Data'!$C$8:$C$56,$D1807))</f>
        <v>0</v>
      </c>
      <c r="O1807" s="255">
        <f>IF(ISNA(SUMIFS(INDEX('Model Performance Data'!$O$8:$DY$56,0,MATCH(CONCATENATE($J1807,O$6),'Model Performance Data'!$O$6:$DY$6,0)),'Model Performance Data'!$B$8:$B$56,$C1807,'Model Performance Data'!$C$8:$C$56,$D1807)),"-",SUMIFS(INDEX('Model Performance Data'!$O$8:$DY$56,0,MATCH(CONCATENATE($J1807,O$6),'Model Performance Data'!$O$6:$DY$6,0)),'Model Performance Data'!$B$8:$B$56,$C1807,'Model Performance Data'!$C$8:$C$56,$D1807))</f>
        <v>0</v>
      </c>
    </row>
    <row r="1808" spans="2:15" x14ac:dyDescent="0.35">
      <c r="B1808" s="37" t="s">
        <v>80</v>
      </c>
      <c r="C1808" s="38" t="str">
        <f>IF(ISBLANK('Model Performance Data'!$B$80),"-",'Model Performance Data'!$B$80)</f>
        <v>-</v>
      </c>
      <c r="D1808" s="38" t="str">
        <f>IF(ISBLANK('Model Performance Data'!$C$80),"-",'Model Performance Data'!$C$80)</f>
        <v>-</v>
      </c>
      <c r="E1808" s="38" t="str">
        <f>IF(ISBLANK('Model Performance Data'!$D$80),"-",'Model Performance Data'!$D$80)</f>
        <v>-</v>
      </c>
      <c r="F1808" s="38" t="str">
        <f>IF(ISBLANK('Model Performance Data'!$E$80),"-",'Model Performance Data'!$E$80)</f>
        <v>-</v>
      </c>
      <c r="G1808" s="38" t="str">
        <f>IF(ISBLANK('Model Performance Data'!$F$80),"-",'Model Performance Data'!$F$80)</f>
        <v>-</v>
      </c>
      <c r="H1808" s="253">
        <v>1</v>
      </c>
      <c r="I1808" s="253">
        <v>1</v>
      </c>
      <c r="J1808" s="37" t="str">
        <f t="shared" si="75"/>
        <v>11</v>
      </c>
      <c r="K1808" s="38" t="str">
        <f>IF(ISBLANK('Model Performance Data'!$L$80),"-",'Model Performance Data'!$L$80)</f>
        <v>-</v>
      </c>
      <c r="L1808" s="38" t="str">
        <f>IF(ISBLANK('Model Performance Data'!$K$80),"-",'Model Performance Data'!$K$80)</f>
        <v>-</v>
      </c>
      <c r="M1808" s="254">
        <f>IF(ISNA(SUMIFS(INDEX('Model Performance Data'!$O$8:$DY$56,0,MATCH(CONCATENATE($J1808,M$6),'Model Performance Data'!$O$6:$DY$6,0)),'Model Performance Data'!$B$8:$B$56,$C1808,'Model Performance Data'!$C$8:$C$56,$D1808)),"-",SUMIFS(INDEX('Model Performance Data'!$O$8:$DY$56,0,MATCH(CONCATENATE($J1808,M$6),'Model Performance Data'!$O$6:$DY$6,0)),'Model Performance Data'!$B$8:$B$56,$C1808,'Model Performance Data'!$C$8:$C$56,$D1808))</f>
        <v>0</v>
      </c>
      <c r="N1808" s="254">
        <f>IF(ISNA(SUMIFS(INDEX('Model Performance Data'!$O$8:$DY$56,0,MATCH(CONCATENATE($J1808,N$6),'Model Performance Data'!$O$6:$DY$6,0)),'Model Performance Data'!$B$8:$B$56,$C1808,'Model Performance Data'!$C$8:$C$56,$D1808)),"-",SUMIFS(INDEX('Model Performance Data'!$O$8:$DY$56,0,MATCH(CONCATENATE($J1808,N$6),'Model Performance Data'!$O$6:$DY$6,0)),'Model Performance Data'!$B$8:$B$56,$C1808,'Model Performance Data'!$C$8:$C$56,$D1808))</f>
        <v>0</v>
      </c>
      <c r="O1808" s="255">
        <f>IF(ISNA(SUMIFS(INDEX('Model Performance Data'!$O$8:$DY$56,0,MATCH(CONCATENATE($J1808,O$6),'Model Performance Data'!$O$6:$DY$6,0)),'Model Performance Data'!$B$8:$B$56,$C1808,'Model Performance Data'!$C$8:$C$56,$D1808)),"-",SUMIFS(INDEX('Model Performance Data'!$O$8:$DY$56,0,MATCH(CONCATENATE($J1808,O$6),'Model Performance Data'!$O$6:$DY$6,0)),'Model Performance Data'!$B$8:$B$56,$C1808,'Model Performance Data'!$C$8:$C$56,$D1808))</f>
        <v>0</v>
      </c>
    </row>
    <row r="1809" spans="2:15" x14ac:dyDescent="0.35">
      <c r="B1809" s="37" t="s">
        <v>80</v>
      </c>
      <c r="C1809" s="38" t="str">
        <f>IF(ISBLANK('Model Performance Data'!$B$80),"-",'Model Performance Data'!$B$80)</f>
        <v>-</v>
      </c>
      <c r="D1809" s="38" t="str">
        <f>IF(ISBLANK('Model Performance Data'!$C$80),"-",'Model Performance Data'!$C$80)</f>
        <v>-</v>
      </c>
      <c r="E1809" s="38" t="str">
        <f>IF(ISBLANK('Model Performance Data'!$D$80),"-",'Model Performance Data'!$D$80)</f>
        <v>-</v>
      </c>
      <c r="F1809" s="38" t="str">
        <f>IF(ISBLANK('Model Performance Data'!$E$80),"-",'Model Performance Data'!$E$80)</f>
        <v>-</v>
      </c>
      <c r="G1809" s="38" t="str">
        <f>IF(ISBLANK('Model Performance Data'!$F$80),"-",'Model Performance Data'!$F$80)</f>
        <v>-</v>
      </c>
      <c r="H1809" s="253">
        <v>1</v>
      </c>
      <c r="I1809" s="253">
        <v>2</v>
      </c>
      <c r="J1809" s="37" t="str">
        <f t="shared" si="75"/>
        <v>12</v>
      </c>
      <c r="K1809" s="38" t="str">
        <f>IF(ISBLANK('Model Performance Data'!$L$80),"-",'Model Performance Data'!$L$80)</f>
        <v>-</v>
      </c>
      <c r="L1809" s="38" t="str">
        <f>IF(ISBLANK('Model Performance Data'!$K$80),"-",'Model Performance Data'!$K$80)</f>
        <v>-</v>
      </c>
      <c r="M1809" s="254">
        <f>IF(ISNA(SUMIFS(INDEX('Model Performance Data'!$O$8:$DY$56,0,MATCH(CONCATENATE($J1809,M$6),'Model Performance Data'!$O$6:$DY$6,0)),'Model Performance Data'!$B$8:$B$56,$C1809,'Model Performance Data'!$C$8:$C$56,$D1809)),"-",SUMIFS(INDEX('Model Performance Data'!$O$8:$DY$56,0,MATCH(CONCATENATE($J1809,M$6),'Model Performance Data'!$O$6:$DY$6,0)),'Model Performance Data'!$B$8:$B$56,$C1809,'Model Performance Data'!$C$8:$C$56,$D1809))</f>
        <v>0</v>
      </c>
      <c r="N1809" s="254">
        <f>IF(ISNA(SUMIFS(INDEX('Model Performance Data'!$O$8:$DY$56,0,MATCH(CONCATENATE($J1809,N$6),'Model Performance Data'!$O$6:$DY$6,0)),'Model Performance Data'!$B$8:$B$56,$C1809,'Model Performance Data'!$C$8:$C$56,$D1809)),"-",SUMIFS(INDEX('Model Performance Data'!$O$8:$DY$56,0,MATCH(CONCATENATE($J1809,N$6),'Model Performance Data'!$O$6:$DY$6,0)),'Model Performance Data'!$B$8:$B$56,$C1809,'Model Performance Data'!$C$8:$C$56,$D1809))</f>
        <v>0</v>
      </c>
      <c r="O1809" s="255">
        <f>IF(ISNA(SUMIFS(INDEX('Model Performance Data'!$O$8:$DY$56,0,MATCH(CONCATENATE($J1809,O$6),'Model Performance Data'!$O$6:$DY$6,0)),'Model Performance Data'!$B$8:$B$56,$C1809,'Model Performance Data'!$C$8:$C$56,$D1809)),"-",SUMIFS(INDEX('Model Performance Data'!$O$8:$DY$56,0,MATCH(CONCATENATE($J1809,O$6),'Model Performance Data'!$O$6:$DY$6,0)),'Model Performance Data'!$B$8:$B$56,$C1809,'Model Performance Data'!$C$8:$C$56,$D1809))</f>
        <v>0</v>
      </c>
    </row>
    <row r="1810" spans="2:15" x14ac:dyDescent="0.35">
      <c r="B1810" s="37" t="s">
        <v>80</v>
      </c>
      <c r="C1810" s="38" t="str">
        <f>IF(ISBLANK('Model Performance Data'!$B$80),"-",'Model Performance Data'!$B$80)</f>
        <v>-</v>
      </c>
      <c r="D1810" s="38" t="str">
        <f>IF(ISBLANK('Model Performance Data'!$C$80),"-",'Model Performance Data'!$C$80)</f>
        <v>-</v>
      </c>
      <c r="E1810" s="38" t="str">
        <f>IF(ISBLANK('Model Performance Data'!$D$80),"-",'Model Performance Data'!$D$80)</f>
        <v>-</v>
      </c>
      <c r="F1810" s="38" t="str">
        <f>IF(ISBLANK('Model Performance Data'!$E$80),"-",'Model Performance Data'!$E$80)</f>
        <v>-</v>
      </c>
      <c r="G1810" s="38" t="str">
        <f>IF(ISBLANK('Model Performance Data'!$F$80),"-",'Model Performance Data'!$F$80)</f>
        <v>-</v>
      </c>
      <c r="H1810" s="253">
        <v>1</v>
      </c>
      <c r="I1810" s="253">
        <v>3</v>
      </c>
      <c r="J1810" s="37" t="str">
        <f t="shared" si="75"/>
        <v>13</v>
      </c>
      <c r="K1810" s="38" t="str">
        <f>IF(ISBLANK('Model Performance Data'!$L$80),"-",'Model Performance Data'!$L$80)</f>
        <v>-</v>
      </c>
      <c r="L1810" s="38" t="str">
        <f>IF(ISBLANK('Model Performance Data'!$K$80),"-",'Model Performance Data'!$K$80)</f>
        <v>-</v>
      </c>
      <c r="M1810" s="254">
        <f>IF(ISNA(SUMIFS(INDEX('Model Performance Data'!$O$8:$DY$56,0,MATCH(CONCATENATE($J1810,M$6),'Model Performance Data'!$O$6:$DY$6,0)),'Model Performance Data'!$B$8:$B$56,$C1810,'Model Performance Data'!$C$8:$C$56,$D1810)),"-",SUMIFS(INDEX('Model Performance Data'!$O$8:$DY$56,0,MATCH(CONCATENATE($J1810,M$6),'Model Performance Data'!$O$6:$DY$6,0)),'Model Performance Data'!$B$8:$B$56,$C1810,'Model Performance Data'!$C$8:$C$56,$D1810))</f>
        <v>0</v>
      </c>
      <c r="N1810" s="254">
        <f>IF(ISNA(SUMIFS(INDEX('Model Performance Data'!$O$8:$DY$56,0,MATCH(CONCATENATE($J1810,N$6),'Model Performance Data'!$O$6:$DY$6,0)),'Model Performance Data'!$B$8:$B$56,$C1810,'Model Performance Data'!$C$8:$C$56,$D1810)),"-",SUMIFS(INDEX('Model Performance Data'!$O$8:$DY$56,0,MATCH(CONCATENATE($J1810,N$6),'Model Performance Data'!$O$6:$DY$6,0)),'Model Performance Data'!$B$8:$B$56,$C1810,'Model Performance Data'!$C$8:$C$56,$D1810))</f>
        <v>0</v>
      </c>
      <c r="O1810" s="255">
        <f>IF(ISNA(SUMIFS(INDEX('Model Performance Data'!$O$8:$DY$56,0,MATCH(CONCATENATE($J1810,O$6),'Model Performance Data'!$O$6:$DY$6,0)),'Model Performance Data'!$B$8:$B$56,$C1810,'Model Performance Data'!$C$8:$C$56,$D1810)),"-",SUMIFS(INDEX('Model Performance Data'!$O$8:$DY$56,0,MATCH(CONCATENATE($J1810,O$6),'Model Performance Data'!$O$6:$DY$6,0)),'Model Performance Data'!$B$8:$B$56,$C1810,'Model Performance Data'!$C$8:$C$56,$D1810))</f>
        <v>0</v>
      </c>
    </row>
    <row r="1811" spans="2:15" x14ac:dyDescent="0.35">
      <c r="B1811" s="37" t="s">
        <v>80</v>
      </c>
      <c r="C1811" s="38" t="str">
        <f>IF(ISBLANK('Model Performance Data'!$B$80),"-",'Model Performance Data'!$B$80)</f>
        <v>-</v>
      </c>
      <c r="D1811" s="38" t="str">
        <f>IF(ISBLANK('Model Performance Data'!$C$80),"-",'Model Performance Data'!$C$80)</f>
        <v>-</v>
      </c>
      <c r="E1811" s="38" t="str">
        <f>IF(ISBLANK('Model Performance Data'!$D$80),"-",'Model Performance Data'!$D$80)</f>
        <v>-</v>
      </c>
      <c r="F1811" s="38" t="str">
        <f>IF(ISBLANK('Model Performance Data'!$E$80),"-",'Model Performance Data'!$E$80)</f>
        <v>-</v>
      </c>
      <c r="G1811" s="38" t="str">
        <f>IF(ISBLANK('Model Performance Data'!$F$80),"-",'Model Performance Data'!$F$80)</f>
        <v>-</v>
      </c>
      <c r="H1811" s="253">
        <v>1</v>
      </c>
      <c r="I1811" s="253">
        <v>4</v>
      </c>
      <c r="J1811" s="37" t="str">
        <f t="shared" si="75"/>
        <v>14</v>
      </c>
      <c r="K1811" s="38" t="str">
        <f>IF(ISBLANK('Model Performance Data'!$L$80),"-",'Model Performance Data'!$L$80)</f>
        <v>-</v>
      </c>
      <c r="L1811" s="38" t="str">
        <f>IF(ISBLANK('Model Performance Data'!$K$80),"-",'Model Performance Data'!$K$80)</f>
        <v>-</v>
      </c>
      <c r="M1811" s="254">
        <f>IF(ISNA(SUMIFS(INDEX('Model Performance Data'!$O$8:$DY$56,0,MATCH(CONCATENATE($J1811,M$6),'Model Performance Data'!$O$6:$DY$6,0)),'Model Performance Data'!$B$8:$B$56,$C1811,'Model Performance Data'!$C$8:$C$56,$D1811)),"-",SUMIFS(INDEX('Model Performance Data'!$O$8:$DY$56,0,MATCH(CONCATENATE($J1811,M$6),'Model Performance Data'!$O$6:$DY$6,0)),'Model Performance Data'!$B$8:$B$56,$C1811,'Model Performance Data'!$C$8:$C$56,$D1811))</f>
        <v>0</v>
      </c>
      <c r="N1811" s="254">
        <f>IF(ISNA(SUMIFS(INDEX('Model Performance Data'!$O$8:$DY$56,0,MATCH(CONCATENATE($J1811,N$6),'Model Performance Data'!$O$6:$DY$6,0)),'Model Performance Data'!$B$8:$B$56,$C1811,'Model Performance Data'!$C$8:$C$56,$D1811)),"-",SUMIFS(INDEX('Model Performance Data'!$O$8:$DY$56,0,MATCH(CONCATENATE($J1811,N$6),'Model Performance Data'!$O$6:$DY$6,0)),'Model Performance Data'!$B$8:$B$56,$C1811,'Model Performance Data'!$C$8:$C$56,$D1811))</f>
        <v>0</v>
      </c>
      <c r="O1811" s="255">
        <f>IF(ISNA(SUMIFS(INDEX('Model Performance Data'!$O$8:$DY$56,0,MATCH(CONCATENATE($J1811,O$6),'Model Performance Data'!$O$6:$DY$6,0)),'Model Performance Data'!$B$8:$B$56,$C1811,'Model Performance Data'!$C$8:$C$56,$D1811)),"-",SUMIFS(INDEX('Model Performance Data'!$O$8:$DY$56,0,MATCH(CONCATENATE($J1811,O$6),'Model Performance Data'!$O$6:$DY$6,0)),'Model Performance Data'!$B$8:$B$56,$C1811,'Model Performance Data'!$C$8:$C$56,$D1811))</f>
        <v>0</v>
      </c>
    </row>
    <row r="1812" spans="2:15" x14ac:dyDescent="0.35">
      <c r="B1812" s="37" t="s">
        <v>80</v>
      </c>
      <c r="C1812" s="38" t="str">
        <f>IF(ISBLANK('Model Performance Data'!$B$80),"-",'Model Performance Data'!$B$80)</f>
        <v>-</v>
      </c>
      <c r="D1812" s="38" t="str">
        <f>IF(ISBLANK('Model Performance Data'!$C$80),"-",'Model Performance Data'!$C$80)</f>
        <v>-</v>
      </c>
      <c r="E1812" s="38" t="str">
        <f>IF(ISBLANK('Model Performance Data'!$D$80),"-",'Model Performance Data'!$D$80)</f>
        <v>-</v>
      </c>
      <c r="F1812" s="38" t="str">
        <f>IF(ISBLANK('Model Performance Data'!$E$80),"-",'Model Performance Data'!$E$80)</f>
        <v>-</v>
      </c>
      <c r="G1812" s="38" t="str">
        <f>IF(ISBLANK('Model Performance Data'!$F$80),"-",'Model Performance Data'!$F$80)</f>
        <v>-</v>
      </c>
      <c r="H1812" s="253">
        <v>1</v>
      </c>
      <c r="I1812" s="253">
        <v>5</v>
      </c>
      <c r="J1812" s="37" t="str">
        <f t="shared" si="75"/>
        <v>15</v>
      </c>
      <c r="K1812" s="38" t="str">
        <f>IF(ISBLANK('Model Performance Data'!$L$80),"-",'Model Performance Data'!$L$80)</f>
        <v>-</v>
      </c>
      <c r="L1812" s="38" t="str">
        <f>IF(ISBLANK('Model Performance Data'!$K$80),"-",'Model Performance Data'!$K$80)</f>
        <v>-</v>
      </c>
      <c r="M1812" s="254">
        <f>IF(ISNA(SUMIFS(INDEX('Model Performance Data'!$O$8:$DY$56,0,MATCH(CONCATENATE($J1812,M$6),'Model Performance Data'!$O$6:$DY$6,0)),'Model Performance Data'!$B$8:$B$56,$C1812,'Model Performance Data'!$C$8:$C$56,$D1812)),"-",SUMIFS(INDEX('Model Performance Data'!$O$8:$DY$56,0,MATCH(CONCATENATE($J1812,M$6),'Model Performance Data'!$O$6:$DY$6,0)),'Model Performance Data'!$B$8:$B$56,$C1812,'Model Performance Data'!$C$8:$C$56,$D1812))</f>
        <v>0</v>
      </c>
      <c r="N1812" s="254">
        <f>IF(ISNA(SUMIFS(INDEX('Model Performance Data'!$O$8:$DY$56,0,MATCH(CONCATENATE($J1812,N$6),'Model Performance Data'!$O$6:$DY$6,0)),'Model Performance Data'!$B$8:$B$56,$C1812,'Model Performance Data'!$C$8:$C$56,$D1812)),"-",SUMIFS(INDEX('Model Performance Data'!$O$8:$DY$56,0,MATCH(CONCATENATE($J1812,N$6),'Model Performance Data'!$O$6:$DY$6,0)),'Model Performance Data'!$B$8:$B$56,$C1812,'Model Performance Data'!$C$8:$C$56,$D1812))</f>
        <v>0</v>
      </c>
      <c r="O1812" s="255">
        <f>IF(ISNA(SUMIFS(INDEX('Model Performance Data'!$O$8:$DY$56,0,MATCH(CONCATENATE($J1812,O$6),'Model Performance Data'!$O$6:$DY$6,0)),'Model Performance Data'!$B$8:$B$56,$C1812,'Model Performance Data'!$C$8:$C$56,$D1812)),"-",SUMIFS(INDEX('Model Performance Data'!$O$8:$DY$56,0,MATCH(CONCATENATE($J1812,O$6),'Model Performance Data'!$O$6:$DY$6,0)),'Model Performance Data'!$B$8:$B$56,$C1812,'Model Performance Data'!$C$8:$C$56,$D1812))</f>
        <v>0</v>
      </c>
    </row>
    <row r="1813" spans="2:15" x14ac:dyDescent="0.35">
      <c r="B1813" s="37" t="s">
        <v>80</v>
      </c>
      <c r="C1813" s="38" t="str">
        <f>IF(ISBLANK('Model Performance Data'!$B$80),"-",'Model Performance Data'!$B$80)</f>
        <v>-</v>
      </c>
      <c r="D1813" s="38" t="str">
        <f>IF(ISBLANK('Model Performance Data'!$C$80),"-",'Model Performance Data'!$C$80)</f>
        <v>-</v>
      </c>
      <c r="E1813" s="38" t="str">
        <f>IF(ISBLANK('Model Performance Data'!$D$80),"-",'Model Performance Data'!$D$80)</f>
        <v>-</v>
      </c>
      <c r="F1813" s="38" t="str">
        <f>IF(ISBLANK('Model Performance Data'!$E$80),"-",'Model Performance Data'!$E$80)</f>
        <v>-</v>
      </c>
      <c r="G1813" s="38" t="str">
        <f>IF(ISBLANK('Model Performance Data'!$F$80),"-",'Model Performance Data'!$F$80)</f>
        <v>-</v>
      </c>
      <c r="H1813" s="253">
        <v>1</v>
      </c>
      <c r="I1813" s="253" t="s">
        <v>65</v>
      </c>
      <c r="J1813" s="37" t="str">
        <f t="shared" si="75"/>
        <v>1Goal</v>
      </c>
      <c r="K1813" s="38" t="str">
        <f>IF(ISBLANK('Model Performance Data'!$L$80),"-",'Model Performance Data'!$L$80)</f>
        <v>-</v>
      </c>
      <c r="L1813" s="38" t="str">
        <f>IF(ISBLANK('Model Performance Data'!$K$80),"-",'Model Performance Data'!$K$80)</f>
        <v>-</v>
      </c>
      <c r="M1813" s="254" t="str">
        <f>IF(ISNA(SUMIFS(INDEX('Model Performance Data'!$O$8:$DY$56,0,MATCH(CONCATENATE($J1813,M$6),'Model Performance Data'!$O$6:$DY$6,0)),'Model Performance Data'!$B$8:$B$56,$C1813,'Model Performance Data'!$C$8:$C$56,$D1813)),"-",SUMIFS(INDEX('Model Performance Data'!$O$8:$DY$56,0,MATCH(CONCATENATE($J1813,M$6),'Model Performance Data'!$O$6:$DY$6,0)),'Model Performance Data'!$B$8:$B$56,$C1813,'Model Performance Data'!$C$8:$C$56,$D1813))</f>
        <v>-</v>
      </c>
      <c r="N1813" s="254" t="str">
        <f>IF(ISNA(SUMIFS(INDEX('Model Performance Data'!$O$8:$DY$56,0,MATCH(CONCATENATE($J1813,N$6),'Model Performance Data'!$O$6:$DY$6,0)),'Model Performance Data'!$B$8:$B$56,$C1813,'Model Performance Data'!$C$8:$C$56,$D1813)),"-",SUMIFS(INDEX('Model Performance Data'!$O$8:$DY$56,0,MATCH(CONCATENATE($J1813,N$6),'Model Performance Data'!$O$6:$DY$6,0)),'Model Performance Data'!$B$8:$B$56,$C1813,'Model Performance Data'!$C$8:$C$56,$D1813))</f>
        <v>-</v>
      </c>
      <c r="O1813" s="255">
        <f>IF(ISNA(SUMIFS(INDEX('Model Performance Data'!$O$8:$DY$56,0,MATCH(CONCATENATE($J1813,O$6),'Model Performance Data'!$O$6:$DY$6,0)),'Model Performance Data'!$B$8:$B$56,$C1813,'Model Performance Data'!$C$8:$C$56,$D1813)),"-",SUMIFS(INDEX('Model Performance Data'!$O$8:$DY$56,0,MATCH(CONCATENATE($J1813,O$6),'Model Performance Data'!$O$6:$DY$6,0)),'Model Performance Data'!$B$8:$B$56,$C1813,'Model Performance Data'!$C$8:$C$56,$D1813))</f>
        <v>0</v>
      </c>
    </row>
    <row r="1814" spans="2:15" x14ac:dyDescent="0.35">
      <c r="B1814" s="37" t="s">
        <v>80</v>
      </c>
      <c r="C1814" s="38" t="str">
        <f>IF(ISBLANK('Model Performance Data'!$B$80),"-",'Model Performance Data'!$B$80)</f>
        <v>-</v>
      </c>
      <c r="D1814" s="38" t="str">
        <f>IF(ISBLANK('Model Performance Data'!$C$80),"-",'Model Performance Data'!$C$80)</f>
        <v>-</v>
      </c>
      <c r="E1814" s="38" t="str">
        <f>IF(ISBLANK('Model Performance Data'!$D$80),"-",'Model Performance Data'!$D$80)</f>
        <v>-</v>
      </c>
      <c r="F1814" s="38" t="str">
        <f>IF(ISBLANK('Model Performance Data'!$E$80),"-",'Model Performance Data'!$E$80)</f>
        <v>-</v>
      </c>
      <c r="G1814" s="38" t="str">
        <f>IF(ISBLANK('Model Performance Data'!$F$80),"-",'Model Performance Data'!$F$80)</f>
        <v>-</v>
      </c>
      <c r="H1814" s="253">
        <v>2</v>
      </c>
      <c r="I1814" s="253">
        <v>1</v>
      </c>
      <c r="J1814" s="37" t="str">
        <f t="shared" si="75"/>
        <v>21</v>
      </c>
      <c r="K1814" s="38" t="str">
        <f>IF(ISBLANK('Model Performance Data'!$L$80),"-",'Model Performance Data'!$L$80)</f>
        <v>-</v>
      </c>
      <c r="L1814" s="38" t="str">
        <f>IF(ISBLANK('Model Performance Data'!$K$80),"-",'Model Performance Data'!$K$80)</f>
        <v>-</v>
      </c>
      <c r="M1814" s="254">
        <f>IF(ISNA(SUMIFS(INDEX('Model Performance Data'!$O$8:$DY$56,0,MATCH(CONCATENATE($J1814,M$6),'Model Performance Data'!$O$6:$DY$6,0)),'Model Performance Data'!$B$8:$B$56,$C1814,'Model Performance Data'!$C$8:$C$56,$D1814)),"-",SUMIFS(INDEX('Model Performance Data'!$O$8:$DY$56,0,MATCH(CONCATENATE($J1814,M$6),'Model Performance Data'!$O$6:$DY$6,0)),'Model Performance Data'!$B$8:$B$56,$C1814,'Model Performance Data'!$C$8:$C$56,$D1814))</f>
        <v>0</v>
      </c>
      <c r="N1814" s="254">
        <f>IF(ISNA(SUMIFS(INDEX('Model Performance Data'!$O$8:$DY$56,0,MATCH(CONCATENATE($J1814,N$6),'Model Performance Data'!$O$6:$DY$6,0)),'Model Performance Data'!$B$8:$B$56,$C1814,'Model Performance Data'!$C$8:$C$56,$D1814)),"-",SUMIFS(INDEX('Model Performance Data'!$O$8:$DY$56,0,MATCH(CONCATENATE($J1814,N$6),'Model Performance Data'!$O$6:$DY$6,0)),'Model Performance Data'!$B$8:$B$56,$C1814,'Model Performance Data'!$C$8:$C$56,$D1814))</f>
        <v>0</v>
      </c>
      <c r="O1814" s="255">
        <f>IF(ISNA(SUMIFS(INDEX('Model Performance Data'!$O$8:$DY$56,0,MATCH(CONCATENATE($J1814,O$6),'Model Performance Data'!$O$6:$DY$6,0)),'Model Performance Data'!$B$8:$B$56,$C1814,'Model Performance Data'!$C$8:$C$56,$D1814)),"-",SUMIFS(INDEX('Model Performance Data'!$O$8:$DY$56,0,MATCH(CONCATENATE($J1814,O$6),'Model Performance Data'!$O$6:$DY$6,0)),'Model Performance Data'!$B$8:$B$56,$C1814,'Model Performance Data'!$C$8:$C$56,$D1814))</f>
        <v>0</v>
      </c>
    </row>
    <row r="1815" spans="2:15" x14ac:dyDescent="0.35">
      <c r="B1815" s="37" t="s">
        <v>80</v>
      </c>
      <c r="C1815" s="38" t="str">
        <f>IF(ISBLANK('Model Performance Data'!$B$80),"-",'Model Performance Data'!$B$80)</f>
        <v>-</v>
      </c>
      <c r="D1815" s="38" t="str">
        <f>IF(ISBLANK('Model Performance Data'!$C$80),"-",'Model Performance Data'!$C$80)</f>
        <v>-</v>
      </c>
      <c r="E1815" s="38" t="str">
        <f>IF(ISBLANK('Model Performance Data'!$D$80),"-",'Model Performance Data'!$D$80)</f>
        <v>-</v>
      </c>
      <c r="F1815" s="38" t="str">
        <f>IF(ISBLANK('Model Performance Data'!$E$80),"-",'Model Performance Data'!$E$80)</f>
        <v>-</v>
      </c>
      <c r="G1815" s="38" t="str">
        <f>IF(ISBLANK('Model Performance Data'!$F$80),"-",'Model Performance Data'!$F$80)</f>
        <v>-</v>
      </c>
      <c r="H1815" s="253">
        <v>2</v>
      </c>
      <c r="I1815" s="253">
        <v>2</v>
      </c>
      <c r="J1815" s="37" t="str">
        <f t="shared" si="75"/>
        <v>22</v>
      </c>
      <c r="K1815" s="38" t="str">
        <f>IF(ISBLANK('Model Performance Data'!$L$80),"-",'Model Performance Data'!$L$80)</f>
        <v>-</v>
      </c>
      <c r="L1815" s="38" t="str">
        <f>IF(ISBLANK('Model Performance Data'!$K$80),"-",'Model Performance Data'!$K$80)</f>
        <v>-</v>
      </c>
      <c r="M1815" s="254">
        <f>IF(ISNA(SUMIFS(INDEX('Model Performance Data'!$O$8:$DY$56,0,MATCH(CONCATENATE($J1815,M$6),'Model Performance Data'!$O$6:$DY$6,0)),'Model Performance Data'!$B$8:$B$56,$C1815,'Model Performance Data'!$C$8:$C$56,$D1815)),"-",SUMIFS(INDEX('Model Performance Data'!$O$8:$DY$56,0,MATCH(CONCATENATE($J1815,M$6),'Model Performance Data'!$O$6:$DY$6,0)),'Model Performance Data'!$B$8:$B$56,$C1815,'Model Performance Data'!$C$8:$C$56,$D1815))</f>
        <v>0</v>
      </c>
      <c r="N1815" s="254">
        <f>IF(ISNA(SUMIFS(INDEX('Model Performance Data'!$O$8:$DY$56,0,MATCH(CONCATENATE($J1815,N$6),'Model Performance Data'!$O$6:$DY$6,0)),'Model Performance Data'!$B$8:$B$56,$C1815,'Model Performance Data'!$C$8:$C$56,$D1815)),"-",SUMIFS(INDEX('Model Performance Data'!$O$8:$DY$56,0,MATCH(CONCATENATE($J1815,N$6),'Model Performance Data'!$O$6:$DY$6,0)),'Model Performance Data'!$B$8:$B$56,$C1815,'Model Performance Data'!$C$8:$C$56,$D1815))</f>
        <v>0</v>
      </c>
      <c r="O1815" s="255">
        <f>IF(ISNA(SUMIFS(INDEX('Model Performance Data'!$O$8:$DY$56,0,MATCH(CONCATENATE($J1815,O$6),'Model Performance Data'!$O$6:$DY$6,0)),'Model Performance Data'!$B$8:$B$56,$C1815,'Model Performance Data'!$C$8:$C$56,$D1815)),"-",SUMIFS(INDEX('Model Performance Data'!$O$8:$DY$56,0,MATCH(CONCATENATE($J1815,O$6),'Model Performance Data'!$O$6:$DY$6,0)),'Model Performance Data'!$B$8:$B$56,$C1815,'Model Performance Data'!$C$8:$C$56,$D1815))</f>
        <v>0</v>
      </c>
    </row>
    <row r="1816" spans="2:15" x14ac:dyDescent="0.35">
      <c r="B1816" s="37" t="s">
        <v>80</v>
      </c>
      <c r="C1816" s="38" t="str">
        <f>IF(ISBLANK('Model Performance Data'!$B$80),"-",'Model Performance Data'!$B$80)</f>
        <v>-</v>
      </c>
      <c r="D1816" s="38" t="str">
        <f>IF(ISBLANK('Model Performance Data'!$C$80),"-",'Model Performance Data'!$C$80)</f>
        <v>-</v>
      </c>
      <c r="E1816" s="38" t="str">
        <f>IF(ISBLANK('Model Performance Data'!$D$80),"-",'Model Performance Data'!$D$80)</f>
        <v>-</v>
      </c>
      <c r="F1816" s="38" t="str">
        <f>IF(ISBLANK('Model Performance Data'!$E$80),"-",'Model Performance Data'!$E$80)</f>
        <v>-</v>
      </c>
      <c r="G1816" s="38" t="str">
        <f>IF(ISBLANK('Model Performance Data'!$F$80),"-",'Model Performance Data'!$F$80)</f>
        <v>-</v>
      </c>
      <c r="H1816" s="253">
        <v>2</v>
      </c>
      <c r="I1816" s="253">
        <v>3</v>
      </c>
      <c r="J1816" s="37" t="str">
        <f t="shared" si="75"/>
        <v>23</v>
      </c>
      <c r="K1816" s="38" t="str">
        <f>IF(ISBLANK('Model Performance Data'!$L$80),"-",'Model Performance Data'!$L$80)</f>
        <v>-</v>
      </c>
      <c r="L1816" s="38" t="str">
        <f>IF(ISBLANK('Model Performance Data'!$K$80),"-",'Model Performance Data'!$K$80)</f>
        <v>-</v>
      </c>
      <c r="M1816" s="254">
        <f>IF(ISNA(SUMIFS(INDEX('Model Performance Data'!$O$8:$DY$56,0,MATCH(CONCATENATE($J1816,M$6),'Model Performance Data'!$O$6:$DY$6,0)),'Model Performance Data'!$B$8:$B$56,$C1816,'Model Performance Data'!$C$8:$C$56,$D1816)),"-",SUMIFS(INDEX('Model Performance Data'!$O$8:$DY$56,0,MATCH(CONCATENATE($J1816,M$6),'Model Performance Data'!$O$6:$DY$6,0)),'Model Performance Data'!$B$8:$B$56,$C1816,'Model Performance Data'!$C$8:$C$56,$D1816))</f>
        <v>0</v>
      </c>
      <c r="N1816" s="254">
        <f>IF(ISNA(SUMIFS(INDEX('Model Performance Data'!$O$8:$DY$56,0,MATCH(CONCATENATE($J1816,N$6),'Model Performance Data'!$O$6:$DY$6,0)),'Model Performance Data'!$B$8:$B$56,$C1816,'Model Performance Data'!$C$8:$C$56,$D1816)),"-",SUMIFS(INDEX('Model Performance Data'!$O$8:$DY$56,0,MATCH(CONCATENATE($J1816,N$6),'Model Performance Data'!$O$6:$DY$6,0)),'Model Performance Data'!$B$8:$B$56,$C1816,'Model Performance Data'!$C$8:$C$56,$D1816))</f>
        <v>0</v>
      </c>
      <c r="O1816" s="255">
        <f>IF(ISNA(SUMIFS(INDEX('Model Performance Data'!$O$8:$DY$56,0,MATCH(CONCATENATE($J1816,O$6),'Model Performance Data'!$O$6:$DY$6,0)),'Model Performance Data'!$B$8:$B$56,$C1816,'Model Performance Data'!$C$8:$C$56,$D1816)),"-",SUMIFS(INDEX('Model Performance Data'!$O$8:$DY$56,0,MATCH(CONCATENATE($J1816,O$6),'Model Performance Data'!$O$6:$DY$6,0)),'Model Performance Data'!$B$8:$B$56,$C1816,'Model Performance Data'!$C$8:$C$56,$D1816))</f>
        <v>0</v>
      </c>
    </row>
    <row r="1817" spans="2:15" x14ac:dyDescent="0.35">
      <c r="B1817" s="37" t="s">
        <v>80</v>
      </c>
      <c r="C1817" s="38" t="str">
        <f>IF(ISBLANK('Model Performance Data'!$B$80),"-",'Model Performance Data'!$B$80)</f>
        <v>-</v>
      </c>
      <c r="D1817" s="38" t="str">
        <f>IF(ISBLANK('Model Performance Data'!$C$80),"-",'Model Performance Data'!$C$80)</f>
        <v>-</v>
      </c>
      <c r="E1817" s="38" t="str">
        <f>IF(ISBLANK('Model Performance Data'!$D$80),"-",'Model Performance Data'!$D$80)</f>
        <v>-</v>
      </c>
      <c r="F1817" s="38" t="str">
        <f>IF(ISBLANK('Model Performance Data'!$E$80),"-",'Model Performance Data'!$E$80)</f>
        <v>-</v>
      </c>
      <c r="G1817" s="38" t="str">
        <f>IF(ISBLANK('Model Performance Data'!$F$80),"-",'Model Performance Data'!$F$80)</f>
        <v>-</v>
      </c>
      <c r="H1817" s="253">
        <v>2</v>
      </c>
      <c r="I1817" s="253">
        <v>4</v>
      </c>
      <c r="J1817" s="37" t="str">
        <f t="shared" si="75"/>
        <v>24</v>
      </c>
      <c r="K1817" s="38" t="str">
        <f>IF(ISBLANK('Model Performance Data'!$L$80),"-",'Model Performance Data'!$L$80)</f>
        <v>-</v>
      </c>
      <c r="L1817" s="38" t="str">
        <f>IF(ISBLANK('Model Performance Data'!$K$80),"-",'Model Performance Data'!$K$80)</f>
        <v>-</v>
      </c>
      <c r="M1817" s="254">
        <f>IF(ISNA(SUMIFS(INDEX('Model Performance Data'!$O$8:$DY$56,0,MATCH(CONCATENATE($J1817,M$6),'Model Performance Data'!$O$6:$DY$6,0)),'Model Performance Data'!$B$8:$B$56,$C1817,'Model Performance Data'!$C$8:$C$56,$D1817)),"-",SUMIFS(INDEX('Model Performance Data'!$O$8:$DY$56,0,MATCH(CONCATENATE($J1817,M$6),'Model Performance Data'!$O$6:$DY$6,0)),'Model Performance Data'!$B$8:$B$56,$C1817,'Model Performance Data'!$C$8:$C$56,$D1817))</f>
        <v>0</v>
      </c>
      <c r="N1817" s="254">
        <f>IF(ISNA(SUMIFS(INDEX('Model Performance Data'!$O$8:$DY$56,0,MATCH(CONCATENATE($J1817,N$6),'Model Performance Data'!$O$6:$DY$6,0)),'Model Performance Data'!$B$8:$B$56,$C1817,'Model Performance Data'!$C$8:$C$56,$D1817)),"-",SUMIFS(INDEX('Model Performance Data'!$O$8:$DY$56,0,MATCH(CONCATENATE($J1817,N$6),'Model Performance Data'!$O$6:$DY$6,0)),'Model Performance Data'!$B$8:$B$56,$C1817,'Model Performance Data'!$C$8:$C$56,$D1817))</f>
        <v>0</v>
      </c>
      <c r="O1817" s="255">
        <f>IF(ISNA(SUMIFS(INDEX('Model Performance Data'!$O$8:$DY$56,0,MATCH(CONCATENATE($J1817,O$6),'Model Performance Data'!$O$6:$DY$6,0)),'Model Performance Data'!$B$8:$B$56,$C1817,'Model Performance Data'!$C$8:$C$56,$D1817)),"-",SUMIFS(INDEX('Model Performance Data'!$O$8:$DY$56,0,MATCH(CONCATENATE($J1817,O$6),'Model Performance Data'!$O$6:$DY$6,0)),'Model Performance Data'!$B$8:$B$56,$C1817,'Model Performance Data'!$C$8:$C$56,$D1817))</f>
        <v>0</v>
      </c>
    </row>
    <row r="1818" spans="2:15" x14ac:dyDescent="0.35">
      <c r="B1818" s="37" t="s">
        <v>80</v>
      </c>
      <c r="C1818" s="38" t="str">
        <f>IF(ISBLANK('Model Performance Data'!$B$80),"-",'Model Performance Data'!$B$80)</f>
        <v>-</v>
      </c>
      <c r="D1818" s="38" t="str">
        <f>IF(ISBLANK('Model Performance Data'!$C$80),"-",'Model Performance Data'!$C$80)</f>
        <v>-</v>
      </c>
      <c r="E1818" s="38" t="str">
        <f>IF(ISBLANK('Model Performance Data'!$D$80),"-",'Model Performance Data'!$D$80)</f>
        <v>-</v>
      </c>
      <c r="F1818" s="38" t="str">
        <f>IF(ISBLANK('Model Performance Data'!$E$80),"-",'Model Performance Data'!$E$80)</f>
        <v>-</v>
      </c>
      <c r="G1818" s="38" t="str">
        <f>IF(ISBLANK('Model Performance Data'!$F$80),"-",'Model Performance Data'!$F$80)</f>
        <v>-</v>
      </c>
      <c r="H1818" s="253">
        <v>2</v>
      </c>
      <c r="I1818" s="253">
        <v>5</v>
      </c>
      <c r="J1818" s="37" t="str">
        <f t="shared" si="75"/>
        <v>25</v>
      </c>
      <c r="K1818" s="38" t="str">
        <f>IF(ISBLANK('Model Performance Data'!$L$80),"-",'Model Performance Data'!$L$80)</f>
        <v>-</v>
      </c>
      <c r="L1818" s="38" t="str">
        <f>IF(ISBLANK('Model Performance Data'!$K$80),"-",'Model Performance Data'!$K$80)</f>
        <v>-</v>
      </c>
      <c r="M1818" s="254">
        <f>IF(ISNA(SUMIFS(INDEX('Model Performance Data'!$O$8:$DY$56,0,MATCH(CONCATENATE($J1818,M$6),'Model Performance Data'!$O$6:$DY$6,0)),'Model Performance Data'!$B$8:$B$56,$C1818,'Model Performance Data'!$C$8:$C$56,$D1818)),"-",SUMIFS(INDEX('Model Performance Data'!$O$8:$DY$56,0,MATCH(CONCATENATE($J1818,M$6),'Model Performance Data'!$O$6:$DY$6,0)),'Model Performance Data'!$B$8:$B$56,$C1818,'Model Performance Data'!$C$8:$C$56,$D1818))</f>
        <v>0</v>
      </c>
      <c r="N1818" s="254">
        <f>IF(ISNA(SUMIFS(INDEX('Model Performance Data'!$O$8:$DY$56,0,MATCH(CONCATENATE($J1818,N$6),'Model Performance Data'!$O$6:$DY$6,0)),'Model Performance Data'!$B$8:$B$56,$C1818,'Model Performance Data'!$C$8:$C$56,$D1818)),"-",SUMIFS(INDEX('Model Performance Data'!$O$8:$DY$56,0,MATCH(CONCATENATE($J1818,N$6),'Model Performance Data'!$O$6:$DY$6,0)),'Model Performance Data'!$B$8:$B$56,$C1818,'Model Performance Data'!$C$8:$C$56,$D1818))</f>
        <v>0</v>
      </c>
      <c r="O1818" s="255">
        <f>IF(ISNA(SUMIFS(INDEX('Model Performance Data'!$O$8:$DY$56,0,MATCH(CONCATENATE($J1818,O$6),'Model Performance Data'!$O$6:$DY$6,0)),'Model Performance Data'!$B$8:$B$56,$C1818,'Model Performance Data'!$C$8:$C$56,$D1818)),"-",SUMIFS(INDEX('Model Performance Data'!$O$8:$DY$56,0,MATCH(CONCATENATE($J1818,O$6),'Model Performance Data'!$O$6:$DY$6,0)),'Model Performance Data'!$B$8:$B$56,$C1818,'Model Performance Data'!$C$8:$C$56,$D1818))</f>
        <v>0</v>
      </c>
    </row>
    <row r="1819" spans="2:15" x14ac:dyDescent="0.35">
      <c r="B1819" s="37" t="s">
        <v>80</v>
      </c>
      <c r="C1819" s="38" t="str">
        <f>IF(ISBLANK('Model Performance Data'!$B$80),"-",'Model Performance Data'!$B$80)</f>
        <v>-</v>
      </c>
      <c r="D1819" s="38" t="str">
        <f>IF(ISBLANK('Model Performance Data'!$C$80),"-",'Model Performance Data'!$C$80)</f>
        <v>-</v>
      </c>
      <c r="E1819" s="38" t="str">
        <f>IF(ISBLANK('Model Performance Data'!$D$80),"-",'Model Performance Data'!$D$80)</f>
        <v>-</v>
      </c>
      <c r="F1819" s="38" t="str">
        <f>IF(ISBLANK('Model Performance Data'!$E$80),"-",'Model Performance Data'!$E$80)</f>
        <v>-</v>
      </c>
      <c r="G1819" s="38" t="str">
        <f>IF(ISBLANK('Model Performance Data'!$F$80),"-",'Model Performance Data'!$F$80)</f>
        <v>-</v>
      </c>
      <c r="H1819" s="253">
        <v>2</v>
      </c>
      <c r="I1819" s="253" t="s">
        <v>65</v>
      </c>
      <c r="J1819" s="37" t="str">
        <f t="shared" si="75"/>
        <v>2Goal</v>
      </c>
      <c r="K1819" s="38" t="str">
        <f>IF(ISBLANK('Model Performance Data'!$L$80),"-",'Model Performance Data'!$L$80)</f>
        <v>-</v>
      </c>
      <c r="L1819" s="38" t="str">
        <f>IF(ISBLANK('Model Performance Data'!$K$80),"-",'Model Performance Data'!$K$80)</f>
        <v>-</v>
      </c>
      <c r="M1819" s="254" t="str">
        <f>IF(ISNA(SUMIFS(INDEX('Model Performance Data'!$O$8:$DY$56,0,MATCH(CONCATENATE($J1819,M$6),'Model Performance Data'!$O$6:$DY$6,0)),'Model Performance Data'!$B$8:$B$56,$C1819,'Model Performance Data'!$C$8:$C$56,$D1819)),"-",SUMIFS(INDEX('Model Performance Data'!$O$8:$DY$56,0,MATCH(CONCATENATE($J1819,M$6),'Model Performance Data'!$O$6:$DY$6,0)),'Model Performance Data'!$B$8:$B$56,$C1819,'Model Performance Data'!$C$8:$C$56,$D1819))</f>
        <v>-</v>
      </c>
      <c r="N1819" s="254" t="str">
        <f>IF(ISNA(SUMIFS(INDEX('Model Performance Data'!$O$8:$DY$56,0,MATCH(CONCATENATE($J1819,N$6),'Model Performance Data'!$O$6:$DY$6,0)),'Model Performance Data'!$B$8:$B$56,$C1819,'Model Performance Data'!$C$8:$C$56,$D1819)),"-",SUMIFS(INDEX('Model Performance Data'!$O$8:$DY$56,0,MATCH(CONCATENATE($J1819,N$6),'Model Performance Data'!$O$6:$DY$6,0)),'Model Performance Data'!$B$8:$B$56,$C1819,'Model Performance Data'!$C$8:$C$56,$D1819))</f>
        <v>-</v>
      </c>
      <c r="O1819" s="255">
        <f>IF(ISNA(SUMIFS(INDEX('Model Performance Data'!$O$8:$DY$56,0,MATCH(CONCATENATE($J1819,O$6),'Model Performance Data'!$O$6:$DY$6,0)),'Model Performance Data'!$B$8:$B$56,$C1819,'Model Performance Data'!$C$8:$C$56,$D1819)),"-",SUMIFS(INDEX('Model Performance Data'!$O$8:$DY$56,0,MATCH(CONCATENATE($J1819,O$6),'Model Performance Data'!$O$6:$DY$6,0)),'Model Performance Data'!$B$8:$B$56,$C1819,'Model Performance Data'!$C$8:$C$56,$D1819))</f>
        <v>0</v>
      </c>
    </row>
    <row r="1820" spans="2:15" x14ac:dyDescent="0.35">
      <c r="B1820" s="37" t="s">
        <v>80</v>
      </c>
      <c r="C1820" s="38" t="str">
        <f>IF(ISBLANK('Model Performance Data'!$B$80),"-",'Model Performance Data'!$B$80)</f>
        <v>-</v>
      </c>
      <c r="D1820" s="38" t="str">
        <f>IF(ISBLANK('Model Performance Data'!$C$80),"-",'Model Performance Data'!$C$80)</f>
        <v>-</v>
      </c>
      <c r="E1820" s="38" t="str">
        <f>IF(ISBLANK('Model Performance Data'!$D$80),"-",'Model Performance Data'!$D$80)</f>
        <v>-</v>
      </c>
      <c r="F1820" s="38" t="str">
        <f>IF(ISBLANK('Model Performance Data'!$E$80),"-",'Model Performance Data'!$E$80)</f>
        <v>-</v>
      </c>
      <c r="G1820" s="38" t="str">
        <f>IF(ISBLANK('Model Performance Data'!$F$80),"-",'Model Performance Data'!$F$80)</f>
        <v>-</v>
      </c>
      <c r="H1820" s="253">
        <v>3</v>
      </c>
      <c r="I1820" s="253">
        <v>1</v>
      </c>
      <c r="J1820" s="37" t="str">
        <f t="shared" si="75"/>
        <v>31</v>
      </c>
      <c r="K1820" s="38" t="str">
        <f>IF(ISBLANK('Model Performance Data'!$L$80),"-",'Model Performance Data'!$L$80)</f>
        <v>-</v>
      </c>
      <c r="L1820" s="38" t="str">
        <f>IF(ISBLANK('Model Performance Data'!$K$80),"-",'Model Performance Data'!$K$80)</f>
        <v>-</v>
      </c>
      <c r="M1820" s="254">
        <f>IF(ISNA(SUMIFS(INDEX('Model Performance Data'!$O$8:$DY$56,0,MATCH(CONCATENATE($J1820,M$6),'Model Performance Data'!$O$6:$DY$6,0)),'Model Performance Data'!$B$8:$B$56,$C1820,'Model Performance Data'!$C$8:$C$56,$D1820)),"-",SUMIFS(INDEX('Model Performance Data'!$O$8:$DY$56,0,MATCH(CONCATENATE($J1820,M$6),'Model Performance Data'!$O$6:$DY$6,0)),'Model Performance Data'!$B$8:$B$56,$C1820,'Model Performance Data'!$C$8:$C$56,$D1820))</f>
        <v>0</v>
      </c>
      <c r="N1820" s="254">
        <f>IF(ISNA(SUMIFS(INDEX('Model Performance Data'!$O$8:$DY$56,0,MATCH(CONCATENATE($J1820,N$6),'Model Performance Data'!$O$6:$DY$6,0)),'Model Performance Data'!$B$8:$B$56,$C1820,'Model Performance Data'!$C$8:$C$56,$D1820)),"-",SUMIFS(INDEX('Model Performance Data'!$O$8:$DY$56,0,MATCH(CONCATENATE($J1820,N$6),'Model Performance Data'!$O$6:$DY$6,0)),'Model Performance Data'!$B$8:$B$56,$C1820,'Model Performance Data'!$C$8:$C$56,$D1820))</f>
        <v>0</v>
      </c>
      <c r="O1820" s="255">
        <f>IF(ISNA(SUMIFS(INDEX('Model Performance Data'!$O$8:$DY$56,0,MATCH(CONCATENATE($J1820,O$6),'Model Performance Data'!$O$6:$DY$6,0)),'Model Performance Data'!$B$8:$B$56,$C1820,'Model Performance Data'!$C$8:$C$56,$D1820)),"-",SUMIFS(INDEX('Model Performance Data'!$O$8:$DY$56,0,MATCH(CONCATENATE($J1820,O$6),'Model Performance Data'!$O$6:$DY$6,0)),'Model Performance Data'!$B$8:$B$56,$C1820,'Model Performance Data'!$C$8:$C$56,$D1820))</f>
        <v>0</v>
      </c>
    </row>
    <row r="1821" spans="2:15" x14ac:dyDescent="0.35">
      <c r="B1821" s="37" t="s">
        <v>80</v>
      </c>
      <c r="C1821" s="38" t="str">
        <f>IF(ISBLANK('Model Performance Data'!$B$80),"-",'Model Performance Data'!$B$80)</f>
        <v>-</v>
      </c>
      <c r="D1821" s="38" t="str">
        <f>IF(ISBLANK('Model Performance Data'!$C$80),"-",'Model Performance Data'!$C$80)</f>
        <v>-</v>
      </c>
      <c r="E1821" s="38" t="str">
        <f>IF(ISBLANK('Model Performance Data'!$D$80),"-",'Model Performance Data'!$D$80)</f>
        <v>-</v>
      </c>
      <c r="F1821" s="38" t="str">
        <f>IF(ISBLANK('Model Performance Data'!$E$80),"-",'Model Performance Data'!$E$80)</f>
        <v>-</v>
      </c>
      <c r="G1821" s="38" t="str">
        <f>IF(ISBLANK('Model Performance Data'!$F$80),"-",'Model Performance Data'!$F$80)</f>
        <v>-</v>
      </c>
      <c r="H1821" s="253">
        <v>3</v>
      </c>
      <c r="I1821" s="253">
        <v>2</v>
      </c>
      <c r="J1821" s="37" t="str">
        <f t="shared" si="75"/>
        <v>32</v>
      </c>
      <c r="K1821" s="38" t="str">
        <f>IF(ISBLANK('Model Performance Data'!$L$80),"-",'Model Performance Data'!$L$80)</f>
        <v>-</v>
      </c>
      <c r="L1821" s="38" t="str">
        <f>IF(ISBLANK('Model Performance Data'!$K$80),"-",'Model Performance Data'!$K$80)</f>
        <v>-</v>
      </c>
      <c r="M1821" s="254">
        <f>IF(ISNA(SUMIFS(INDEX('Model Performance Data'!$O$8:$DY$56,0,MATCH(CONCATENATE($J1821,M$6),'Model Performance Data'!$O$6:$DY$6,0)),'Model Performance Data'!$B$8:$B$56,$C1821,'Model Performance Data'!$C$8:$C$56,$D1821)),"-",SUMIFS(INDEX('Model Performance Data'!$O$8:$DY$56,0,MATCH(CONCATENATE($J1821,M$6),'Model Performance Data'!$O$6:$DY$6,0)),'Model Performance Data'!$B$8:$B$56,$C1821,'Model Performance Data'!$C$8:$C$56,$D1821))</f>
        <v>0</v>
      </c>
      <c r="N1821" s="254">
        <f>IF(ISNA(SUMIFS(INDEX('Model Performance Data'!$O$8:$DY$56,0,MATCH(CONCATENATE($J1821,N$6),'Model Performance Data'!$O$6:$DY$6,0)),'Model Performance Data'!$B$8:$B$56,$C1821,'Model Performance Data'!$C$8:$C$56,$D1821)),"-",SUMIFS(INDEX('Model Performance Data'!$O$8:$DY$56,0,MATCH(CONCATENATE($J1821,N$6),'Model Performance Data'!$O$6:$DY$6,0)),'Model Performance Data'!$B$8:$B$56,$C1821,'Model Performance Data'!$C$8:$C$56,$D1821))</f>
        <v>0</v>
      </c>
      <c r="O1821" s="255">
        <f>IF(ISNA(SUMIFS(INDEX('Model Performance Data'!$O$8:$DY$56,0,MATCH(CONCATENATE($J1821,O$6),'Model Performance Data'!$O$6:$DY$6,0)),'Model Performance Data'!$B$8:$B$56,$C1821,'Model Performance Data'!$C$8:$C$56,$D1821)),"-",SUMIFS(INDEX('Model Performance Data'!$O$8:$DY$56,0,MATCH(CONCATENATE($J1821,O$6),'Model Performance Data'!$O$6:$DY$6,0)),'Model Performance Data'!$B$8:$B$56,$C1821,'Model Performance Data'!$C$8:$C$56,$D1821))</f>
        <v>0</v>
      </c>
    </row>
    <row r="1822" spans="2:15" x14ac:dyDescent="0.35">
      <c r="B1822" s="37" t="s">
        <v>80</v>
      </c>
      <c r="C1822" s="38" t="str">
        <f>IF(ISBLANK('Model Performance Data'!$B$80),"-",'Model Performance Data'!$B$80)</f>
        <v>-</v>
      </c>
      <c r="D1822" s="38" t="str">
        <f>IF(ISBLANK('Model Performance Data'!$C$80),"-",'Model Performance Data'!$C$80)</f>
        <v>-</v>
      </c>
      <c r="E1822" s="38" t="str">
        <f>IF(ISBLANK('Model Performance Data'!$D$80),"-",'Model Performance Data'!$D$80)</f>
        <v>-</v>
      </c>
      <c r="F1822" s="38" t="str">
        <f>IF(ISBLANK('Model Performance Data'!$E$80),"-",'Model Performance Data'!$E$80)</f>
        <v>-</v>
      </c>
      <c r="G1822" s="38" t="str">
        <f>IF(ISBLANK('Model Performance Data'!$F$80),"-",'Model Performance Data'!$F$80)</f>
        <v>-</v>
      </c>
      <c r="H1822" s="253">
        <v>3</v>
      </c>
      <c r="I1822" s="253">
        <v>3</v>
      </c>
      <c r="J1822" s="37" t="str">
        <f t="shared" si="75"/>
        <v>33</v>
      </c>
      <c r="K1822" s="38" t="str">
        <f>IF(ISBLANK('Model Performance Data'!$L$80),"-",'Model Performance Data'!$L$80)</f>
        <v>-</v>
      </c>
      <c r="L1822" s="38" t="str">
        <f>IF(ISBLANK('Model Performance Data'!$K$80),"-",'Model Performance Data'!$K$80)</f>
        <v>-</v>
      </c>
      <c r="M1822" s="254">
        <f>IF(ISNA(SUMIFS(INDEX('Model Performance Data'!$O$8:$DY$56,0,MATCH(CONCATENATE($J1822,M$6),'Model Performance Data'!$O$6:$DY$6,0)),'Model Performance Data'!$B$8:$B$56,$C1822,'Model Performance Data'!$C$8:$C$56,$D1822)),"-",SUMIFS(INDEX('Model Performance Data'!$O$8:$DY$56,0,MATCH(CONCATENATE($J1822,M$6),'Model Performance Data'!$O$6:$DY$6,0)),'Model Performance Data'!$B$8:$B$56,$C1822,'Model Performance Data'!$C$8:$C$56,$D1822))</f>
        <v>0</v>
      </c>
      <c r="N1822" s="254">
        <f>IF(ISNA(SUMIFS(INDEX('Model Performance Data'!$O$8:$DY$56,0,MATCH(CONCATENATE($J1822,N$6),'Model Performance Data'!$O$6:$DY$6,0)),'Model Performance Data'!$B$8:$B$56,$C1822,'Model Performance Data'!$C$8:$C$56,$D1822)),"-",SUMIFS(INDEX('Model Performance Data'!$O$8:$DY$56,0,MATCH(CONCATENATE($J1822,N$6),'Model Performance Data'!$O$6:$DY$6,0)),'Model Performance Data'!$B$8:$B$56,$C1822,'Model Performance Data'!$C$8:$C$56,$D1822))</f>
        <v>0</v>
      </c>
      <c r="O1822" s="255">
        <f>IF(ISNA(SUMIFS(INDEX('Model Performance Data'!$O$8:$DY$56,0,MATCH(CONCATENATE($J1822,O$6),'Model Performance Data'!$O$6:$DY$6,0)),'Model Performance Data'!$B$8:$B$56,$C1822,'Model Performance Data'!$C$8:$C$56,$D1822)),"-",SUMIFS(INDEX('Model Performance Data'!$O$8:$DY$56,0,MATCH(CONCATENATE($J1822,O$6),'Model Performance Data'!$O$6:$DY$6,0)),'Model Performance Data'!$B$8:$B$56,$C1822,'Model Performance Data'!$C$8:$C$56,$D1822))</f>
        <v>0</v>
      </c>
    </row>
    <row r="1823" spans="2:15" x14ac:dyDescent="0.35">
      <c r="B1823" s="37" t="s">
        <v>80</v>
      </c>
      <c r="C1823" s="38" t="str">
        <f>IF(ISBLANK('Model Performance Data'!$B$80),"-",'Model Performance Data'!$B$80)</f>
        <v>-</v>
      </c>
      <c r="D1823" s="38" t="str">
        <f>IF(ISBLANK('Model Performance Data'!$C$80),"-",'Model Performance Data'!$C$80)</f>
        <v>-</v>
      </c>
      <c r="E1823" s="38" t="str">
        <f>IF(ISBLANK('Model Performance Data'!$D$80),"-",'Model Performance Data'!$D$80)</f>
        <v>-</v>
      </c>
      <c r="F1823" s="38" t="str">
        <f>IF(ISBLANK('Model Performance Data'!$E$80),"-",'Model Performance Data'!$E$80)</f>
        <v>-</v>
      </c>
      <c r="G1823" s="38" t="str">
        <f>IF(ISBLANK('Model Performance Data'!$F$80),"-",'Model Performance Data'!$F$80)</f>
        <v>-</v>
      </c>
      <c r="H1823" s="253">
        <v>3</v>
      </c>
      <c r="I1823" s="253">
        <v>4</v>
      </c>
      <c r="J1823" s="37" t="str">
        <f t="shared" si="75"/>
        <v>34</v>
      </c>
      <c r="K1823" s="38" t="str">
        <f>IF(ISBLANK('Model Performance Data'!$L$80),"-",'Model Performance Data'!$L$80)</f>
        <v>-</v>
      </c>
      <c r="L1823" s="38" t="str">
        <f>IF(ISBLANK('Model Performance Data'!$K$80),"-",'Model Performance Data'!$K$80)</f>
        <v>-</v>
      </c>
      <c r="M1823" s="254">
        <f>IF(ISNA(SUMIFS(INDEX('Model Performance Data'!$O$8:$DY$56,0,MATCH(CONCATENATE($J1823,M$6),'Model Performance Data'!$O$6:$DY$6,0)),'Model Performance Data'!$B$8:$B$56,$C1823,'Model Performance Data'!$C$8:$C$56,$D1823)),"-",SUMIFS(INDEX('Model Performance Data'!$O$8:$DY$56,0,MATCH(CONCATENATE($J1823,M$6),'Model Performance Data'!$O$6:$DY$6,0)),'Model Performance Data'!$B$8:$B$56,$C1823,'Model Performance Data'!$C$8:$C$56,$D1823))</f>
        <v>0</v>
      </c>
      <c r="N1823" s="254">
        <f>IF(ISNA(SUMIFS(INDEX('Model Performance Data'!$O$8:$DY$56,0,MATCH(CONCATENATE($J1823,N$6),'Model Performance Data'!$O$6:$DY$6,0)),'Model Performance Data'!$B$8:$B$56,$C1823,'Model Performance Data'!$C$8:$C$56,$D1823)),"-",SUMIFS(INDEX('Model Performance Data'!$O$8:$DY$56,0,MATCH(CONCATENATE($J1823,N$6),'Model Performance Data'!$O$6:$DY$6,0)),'Model Performance Data'!$B$8:$B$56,$C1823,'Model Performance Data'!$C$8:$C$56,$D1823))</f>
        <v>0</v>
      </c>
      <c r="O1823" s="255">
        <f>IF(ISNA(SUMIFS(INDEX('Model Performance Data'!$O$8:$DY$56,0,MATCH(CONCATENATE($J1823,O$6),'Model Performance Data'!$O$6:$DY$6,0)),'Model Performance Data'!$B$8:$B$56,$C1823,'Model Performance Data'!$C$8:$C$56,$D1823)),"-",SUMIFS(INDEX('Model Performance Data'!$O$8:$DY$56,0,MATCH(CONCATENATE($J1823,O$6),'Model Performance Data'!$O$6:$DY$6,0)),'Model Performance Data'!$B$8:$B$56,$C1823,'Model Performance Data'!$C$8:$C$56,$D1823))</f>
        <v>0</v>
      </c>
    </row>
    <row r="1824" spans="2:15" x14ac:dyDescent="0.35">
      <c r="B1824" s="37" t="s">
        <v>80</v>
      </c>
      <c r="C1824" s="38" t="str">
        <f>IF(ISBLANK('Model Performance Data'!$B$80),"-",'Model Performance Data'!$B$80)</f>
        <v>-</v>
      </c>
      <c r="D1824" s="38" t="str">
        <f>IF(ISBLANK('Model Performance Data'!$C$80),"-",'Model Performance Data'!$C$80)</f>
        <v>-</v>
      </c>
      <c r="E1824" s="38" t="str">
        <f>IF(ISBLANK('Model Performance Data'!$D$80),"-",'Model Performance Data'!$D$80)</f>
        <v>-</v>
      </c>
      <c r="F1824" s="38" t="str">
        <f>IF(ISBLANK('Model Performance Data'!$E$80),"-",'Model Performance Data'!$E$80)</f>
        <v>-</v>
      </c>
      <c r="G1824" s="38" t="str">
        <f>IF(ISBLANK('Model Performance Data'!$F$80),"-",'Model Performance Data'!$F$80)</f>
        <v>-</v>
      </c>
      <c r="H1824" s="253">
        <v>3</v>
      </c>
      <c r="I1824" s="253">
        <v>5</v>
      </c>
      <c r="J1824" s="37" t="str">
        <f t="shared" si="75"/>
        <v>35</v>
      </c>
      <c r="K1824" s="38" t="str">
        <f>IF(ISBLANK('Model Performance Data'!$L$80),"-",'Model Performance Data'!$L$80)</f>
        <v>-</v>
      </c>
      <c r="L1824" s="38" t="str">
        <f>IF(ISBLANK('Model Performance Data'!$K$80),"-",'Model Performance Data'!$K$80)</f>
        <v>-</v>
      </c>
      <c r="M1824" s="254">
        <f>IF(ISNA(SUMIFS(INDEX('Model Performance Data'!$O$8:$DY$56,0,MATCH(CONCATENATE($J1824,M$6),'Model Performance Data'!$O$6:$DY$6,0)),'Model Performance Data'!$B$8:$B$56,$C1824,'Model Performance Data'!$C$8:$C$56,$D1824)),"-",SUMIFS(INDEX('Model Performance Data'!$O$8:$DY$56,0,MATCH(CONCATENATE($J1824,M$6),'Model Performance Data'!$O$6:$DY$6,0)),'Model Performance Data'!$B$8:$B$56,$C1824,'Model Performance Data'!$C$8:$C$56,$D1824))</f>
        <v>0</v>
      </c>
      <c r="N1824" s="254">
        <f>IF(ISNA(SUMIFS(INDEX('Model Performance Data'!$O$8:$DY$56,0,MATCH(CONCATENATE($J1824,N$6),'Model Performance Data'!$O$6:$DY$6,0)),'Model Performance Data'!$B$8:$B$56,$C1824,'Model Performance Data'!$C$8:$C$56,$D1824)),"-",SUMIFS(INDEX('Model Performance Data'!$O$8:$DY$56,0,MATCH(CONCATENATE($J1824,N$6),'Model Performance Data'!$O$6:$DY$6,0)),'Model Performance Data'!$B$8:$B$56,$C1824,'Model Performance Data'!$C$8:$C$56,$D1824))</f>
        <v>0</v>
      </c>
      <c r="O1824" s="255">
        <f>IF(ISNA(SUMIFS(INDEX('Model Performance Data'!$O$8:$DY$56,0,MATCH(CONCATENATE($J1824,O$6),'Model Performance Data'!$O$6:$DY$6,0)),'Model Performance Data'!$B$8:$B$56,$C1824,'Model Performance Data'!$C$8:$C$56,$D1824)),"-",SUMIFS(INDEX('Model Performance Data'!$O$8:$DY$56,0,MATCH(CONCATENATE($J1824,O$6),'Model Performance Data'!$O$6:$DY$6,0)),'Model Performance Data'!$B$8:$B$56,$C1824,'Model Performance Data'!$C$8:$C$56,$D1824))</f>
        <v>0</v>
      </c>
    </row>
    <row r="1825" spans="2:15" x14ac:dyDescent="0.35">
      <c r="B1825" s="37" t="s">
        <v>80</v>
      </c>
      <c r="C1825" s="38" t="str">
        <f>IF(ISBLANK('Model Performance Data'!$B$80),"-",'Model Performance Data'!$B$80)</f>
        <v>-</v>
      </c>
      <c r="D1825" s="38" t="str">
        <f>IF(ISBLANK('Model Performance Data'!$C$80),"-",'Model Performance Data'!$C$80)</f>
        <v>-</v>
      </c>
      <c r="E1825" s="38" t="str">
        <f>IF(ISBLANK('Model Performance Data'!$D$80),"-",'Model Performance Data'!$D$80)</f>
        <v>-</v>
      </c>
      <c r="F1825" s="38" t="str">
        <f>IF(ISBLANK('Model Performance Data'!$E$80),"-",'Model Performance Data'!$E$80)</f>
        <v>-</v>
      </c>
      <c r="G1825" s="38" t="str">
        <f>IF(ISBLANK('Model Performance Data'!$F$80),"-",'Model Performance Data'!$F$80)</f>
        <v>-</v>
      </c>
      <c r="H1825" s="253">
        <v>3</v>
      </c>
      <c r="I1825" s="253" t="s">
        <v>65</v>
      </c>
      <c r="J1825" s="37" t="str">
        <f t="shared" si="75"/>
        <v>3Goal</v>
      </c>
      <c r="K1825" s="38" t="str">
        <f>IF(ISBLANK('Model Performance Data'!$L$80),"-",'Model Performance Data'!$L$80)</f>
        <v>-</v>
      </c>
      <c r="L1825" s="38" t="str">
        <f>IF(ISBLANK('Model Performance Data'!$K$80),"-",'Model Performance Data'!$K$80)</f>
        <v>-</v>
      </c>
      <c r="M1825" s="254" t="str">
        <f>IF(ISNA(SUMIFS(INDEX('Model Performance Data'!$O$8:$DY$56,0,MATCH(CONCATENATE($J1825,M$6),'Model Performance Data'!$O$6:$DY$6,0)),'Model Performance Data'!$B$8:$B$56,$C1825,'Model Performance Data'!$C$8:$C$56,$D1825)),"-",SUMIFS(INDEX('Model Performance Data'!$O$8:$DY$56,0,MATCH(CONCATENATE($J1825,M$6),'Model Performance Data'!$O$6:$DY$6,0)),'Model Performance Data'!$B$8:$B$56,$C1825,'Model Performance Data'!$C$8:$C$56,$D1825))</f>
        <v>-</v>
      </c>
      <c r="N1825" s="254" t="str">
        <f>IF(ISNA(SUMIFS(INDEX('Model Performance Data'!$O$8:$DY$56,0,MATCH(CONCATENATE($J1825,N$6),'Model Performance Data'!$O$6:$DY$6,0)),'Model Performance Data'!$B$8:$B$56,$C1825,'Model Performance Data'!$C$8:$C$56,$D1825)),"-",SUMIFS(INDEX('Model Performance Data'!$O$8:$DY$56,0,MATCH(CONCATENATE($J1825,N$6),'Model Performance Data'!$O$6:$DY$6,0)),'Model Performance Data'!$B$8:$B$56,$C1825,'Model Performance Data'!$C$8:$C$56,$D1825))</f>
        <v>-</v>
      </c>
      <c r="O1825" s="255">
        <f>IF(ISNA(SUMIFS(INDEX('Model Performance Data'!$O$8:$DY$56,0,MATCH(CONCATENATE($J1825,O$6),'Model Performance Data'!$O$6:$DY$6,0)),'Model Performance Data'!$B$8:$B$56,$C1825,'Model Performance Data'!$C$8:$C$56,$D1825)),"-",SUMIFS(INDEX('Model Performance Data'!$O$8:$DY$56,0,MATCH(CONCATENATE($J1825,O$6),'Model Performance Data'!$O$6:$DY$6,0)),'Model Performance Data'!$B$8:$B$56,$C1825,'Model Performance Data'!$C$8:$C$56,$D1825))</f>
        <v>0</v>
      </c>
    </row>
    <row r="1826" spans="2:15" x14ac:dyDescent="0.35">
      <c r="B1826" s="37" t="s">
        <v>80</v>
      </c>
      <c r="C1826" s="38" t="str">
        <f>IF(ISBLANK('Model Performance Data'!$B$80),"-",'Model Performance Data'!$B$80)</f>
        <v>-</v>
      </c>
      <c r="D1826" s="38" t="str">
        <f>IF(ISBLANK('Model Performance Data'!$C$80),"-",'Model Performance Data'!$C$80)</f>
        <v>-</v>
      </c>
      <c r="E1826" s="38" t="str">
        <f>IF(ISBLANK('Model Performance Data'!$D$80),"-",'Model Performance Data'!$D$80)</f>
        <v>-</v>
      </c>
      <c r="F1826" s="38" t="str">
        <f>IF(ISBLANK('Model Performance Data'!$E$80),"-",'Model Performance Data'!$E$80)</f>
        <v>-</v>
      </c>
      <c r="G1826" s="38" t="str">
        <f>IF(ISBLANK('Model Performance Data'!$F$80),"-",'Model Performance Data'!$F$80)</f>
        <v>-</v>
      </c>
      <c r="H1826" s="253">
        <v>4</v>
      </c>
      <c r="I1826" s="253">
        <v>1</v>
      </c>
      <c r="J1826" s="37" t="str">
        <f t="shared" si="75"/>
        <v>41</v>
      </c>
      <c r="K1826" s="38" t="str">
        <f>IF(ISBLANK('Model Performance Data'!$L$80),"-",'Model Performance Data'!$L$80)</f>
        <v>-</v>
      </c>
      <c r="L1826" s="38" t="str">
        <f>IF(ISBLANK('Model Performance Data'!$K$80),"-",'Model Performance Data'!$K$80)</f>
        <v>-</v>
      </c>
      <c r="M1826" s="254">
        <f>IF(ISNA(SUMIFS(INDEX('Model Performance Data'!$O$8:$DY$56,0,MATCH(CONCATENATE($J1826,M$6),'Model Performance Data'!$O$6:$DY$6,0)),'Model Performance Data'!$B$8:$B$56,$C1826,'Model Performance Data'!$C$8:$C$56,$D1826)),"-",SUMIFS(INDEX('Model Performance Data'!$O$8:$DY$56,0,MATCH(CONCATENATE($J1826,M$6),'Model Performance Data'!$O$6:$DY$6,0)),'Model Performance Data'!$B$8:$B$56,$C1826,'Model Performance Data'!$C$8:$C$56,$D1826))</f>
        <v>0</v>
      </c>
      <c r="N1826" s="254">
        <f>IF(ISNA(SUMIFS(INDEX('Model Performance Data'!$O$8:$DY$56,0,MATCH(CONCATENATE($J1826,N$6),'Model Performance Data'!$O$6:$DY$6,0)),'Model Performance Data'!$B$8:$B$56,$C1826,'Model Performance Data'!$C$8:$C$56,$D1826)),"-",SUMIFS(INDEX('Model Performance Data'!$O$8:$DY$56,0,MATCH(CONCATENATE($J1826,N$6),'Model Performance Data'!$O$6:$DY$6,0)),'Model Performance Data'!$B$8:$B$56,$C1826,'Model Performance Data'!$C$8:$C$56,$D1826))</f>
        <v>0</v>
      </c>
      <c r="O1826" s="255">
        <f>IF(ISNA(SUMIFS(INDEX('Model Performance Data'!$O$8:$DY$56,0,MATCH(CONCATENATE($J1826,O$6),'Model Performance Data'!$O$6:$DY$6,0)),'Model Performance Data'!$B$8:$B$56,$C1826,'Model Performance Data'!$C$8:$C$56,$D1826)),"-",SUMIFS(INDEX('Model Performance Data'!$O$8:$DY$56,0,MATCH(CONCATENATE($J1826,O$6),'Model Performance Data'!$O$6:$DY$6,0)),'Model Performance Data'!$B$8:$B$56,$C1826,'Model Performance Data'!$C$8:$C$56,$D1826))</f>
        <v>0</v>
      </c>
    </row>
    <row r="1827" spans="2:15" x14ac:dyDescent="0.35">
      <c r="B1827" s="37" t="s">
        <v>80</v>
      </c>
      <c r="C1827" s="38" t="str">
        <f>IF(ISBLANK('Model Performance Data'!$B$80),"-",'Model Performance Data'!$B$80)</f>
        <v>-</v>
      </c>
      <c r="D1827" s="38" t="str">
        <f>IF(ISBLANK('Model Performance Data'!$C$80),"-",'Model Performance Data'!$C$80)</f>
        <v>-</v>
      </c>
      <c r="E1827" s="38" t="str">
        <f>IF(ISBLANK('Model Performance Data'!$D$80),"-",'Model Performance Data'!$D$80)</f>
        <v>-</v>
      </c>
      <c r="F1827" s="38" t="str">
        <f>IF(ISBLANK('Model Performance Data'!$E$80),"-",'Model Performance Data'!$E$80)</f>
        <v>-</v>
      </c>
      <c r="G1827" s="38" t="str">
        <f>IF(ISBLANK('Model Performance Data'!$F$80),"-",'Model Performance Data'!$F$80)</f>
        <v>-</v>
      </c>
      <c r="H1827" s="253">
        <v>4</v>
      </c>
      <c r="I1827" s="253">
        <v>2</v>
      </c>
      <c r="J1827" s="37" t="str">
        <f t="shared" si="75"/>
        <v>42</v>
      </c>
      <c r="K1827" s="38" t="str">
        <f>IF(ISBLANK('Model Performance Data'!$L$80),"-",'Model Performance Data'!$L$80)</f>
        <v>-</v>
      </c>
      <c r="L1827" s="38" t="str">
        <f>IF(ISBLANK('Model Performance Data'!$K$80),"-",'Model Performance Data'!$K$80)</f>
        <v>-</v>
      </c>
      <c r="M1827" s="254">
        <f>IF(ISNA(SUMIFS(INDEX('Model Performance Data'!$O$8:$DY$56,0,MATCH(CONCATENATE($J1827,M$6),'Model Performance Data'!$O$6:$DY$6,0)),'Model Performance Data'!$B$8:$B$56,$C1827,'Model Performance Data'!$C$8:$C$56,$D1827)),"-",SUMIFS(INDEX('Model Performance Data'!$O$8:$DY$56,0,MATCH(CONCATENATE($J1827,M$6),'Model Performance Data'!$O$6:$DY$6,0)),'Model Performance Data'!$B$8:$B$56,$C1827,'Model Performance Data'!$C$8:$C$56,$D1827))</f>
        <v>0</v>
      </c>
      <c r="N1827" s="254">
        <f>IF(ISNA(SUMIFS(INDEX('Model Performance Data'!$O$8:$DY$56,0,MATCH(CONCATENATE($J1827,N$6),'Model Performance Data'!$O$6:$DY$6,0)),'Model Performance Data'!$B$8:$B$56,$C1827,'Model Performance Data'!$C$8:$C$56,$D1827)),"-",SUMIFS(INDEX('Model Performance Data'!$O$8:$DY$56,0,MATCH(CONCATENATE($J1827,N$6),'Model Performance Data'!$O$6:$DY$6,0)),'Model Performance Data'!$B$8:$B$56,$C1827,'Model Performance Data'!$C$8:$C$56,$D1827))</f>
        <v>0</v>
      </c>
      <c r="O1827" s="255">
        <f>IF(ISNA(SUMIFS(INDEX('Model Performance Data'!$O$8:$DY$56,0,MATCH(CONCATENATE($J1827,O$6),'Model Performance Data'!$O$6:$DY$6,0)),'Model Performance Data'!$B$8:$B$56,$C1827,'Model Performance Data'!$C$8:$C$56,$D1827)),"-",SUMIFS(INDEX('Model Performance Data'!$O$8:$DY$56,0,MATCH(CONCATENATE($J1827,O$6),'Model Performance Data'!$O$6:$DY$6,0)),'Model Performance Data'!$B$8:$B$56,$C1827,'Model Performance Data'!$C$8:$C$56,$D1827))</f>
        <v>0</v>
      </c>
    </row>
    <row r="1828" spans="2:15" x14ac:dyDescent="0.35">
      <c r="B1828" s="37" t="s">
        <v>80</v>
      </c>
      <c r="C1828" s="38" t="str">
        <f>IF(ISBLANK('Model Performance Data'!$B$80),"-",'Model Performance Data'!$B$80)</f>
        <v>-</v>
      </c>
      <c r="D1828" s="38" t="str">
        <f>IF(ISBLANK('Model Performance Data'!$C$80),"-",'Model Performance Data'!$C$80)</f>
        <v>-</v>
      </c>
      <c r="E1828" s="38" t="str">
        <f>IF(ISBLANK('Model Performance Data'!$D$80),"-",'Model Performance Data'!$D$80)</f>
        <v>-</v>
      </c>
      <c r="F1828" s="38" t="str">
        <f>IF(ISBLANK('Model Performance Data'!$E$80),"-",'Model Performance Data'!$E$80)</f>
        <v>-</v>
      </c>
      <c r="G1828" s="38" t="str">
        <f>IF(ISBLANK('Model Performance Data'!$F$80),"-",'Model Performance Data'!$F$80)</f>
        <v>-</v>
      </c>
      <c r="H1828" s="253">
        <v>4</v>
      </c>
      <c r="I1828" s="253">
        <v>3</v>
      </c>
      <c r="J1828" s="37" t="str">
        <f t="shared" si="75"/>
        <v>43</v>
      </c>
      <c r="K1828" s="38" t="str">
        <f>IF(ISBLANK('Model Performance Data'!$L$80),"-",'Model Performance Data'!$L$80)</f>
        <v>-</v>
      </c>
      <c r="L1828" s="38" t="str">
        <f>IF(ISBLANK('Model Performance Data'!$K$80),"-",'Model Performance Data'!$K$80)</f>
        <v>-</v>
      </c>
      <c r="M1828" s="254">
        <f>IF(ISNA(SUMIFS(INDEX('Model Performance Data'!$O$8:$DY$56,0,MATCH(CONCATENATE($J1828,M$6),'Model Performance Data'!$O$6:$DY$6,0)),'Model Performance Data'!$B$8:$B$56,$C1828,'Model Performance Data'!$C$8:$C$56,$D1828)),"-",SUMIFS(INDEX('Model Performance Data'!$O$8:$DY$56,0,MATCH(CONCATENATE($J1828,M$6),'Model Performance Data'!$O$6:$DY$6,0)),'Model Performance Data'!$B$8:$B$56,$C1828,'Model Performance Data'!$C$8:$C$56,$D1828))</f>
        <v>0</v>
      </c>
      <c r="N1828" s="254">
        <f>IF(ISNA(SUMIFS(INDEX('Model Performance Data'!$O$8:$DY$56,0,MATCH(CONCATENATE($J1828,N$6),'Model Performance Data'!$O$6:$DY$6,0)),'Model Performance Data'!$B$8:$B$56,$C1828,'Model Performance Data'!$C$8:$C$56,$D1828)),"-",SUMIFS(INDEX('Model Performance Data'!$O$8:$DY$56,0,MATCH(CONCATENATE($J1828,N$6),'Model Performance Data'!$O$6:$DY$6,0)),'Model Performance Data'!$B$8:$B$56,$C1828,'Model Performance Data'!$C$8:$C$56,$D1828))</f>
        <v>0</v>
      </c>
      <c r="O1828" s="255">
        <f>IF(ISNA(SUMIFS(INDEX('Model Performance Data'!$O$8:$DY$56,0,MATCH(CONCATENATE($J1828,O$6),'Model Performance Data'!$O$6:$DY$6,0)),'Model Performance Data'!$B$8:$B$56,$C1828,'Model Performance Data'!$C$8:$C$56,$D1828)),"-",SUMIFS(INDEX('Model Performance Data'!$O$8:$DY$56,0,MATCH(CONCATENATE($J1828,O$6),'Model Performance Data'!$O$6:$DY$6,0)),'Model Performance Data'!$B$8:$B$56,$C1828,'Model Performance Data'!$C$8:$C$56,$D1828))</f>
        <v>0</v>
      </c>
    </row>
    <row r="1829" spans="2:15" x14ac:dyDescent="0.35">
      <c r="B1829" s="37" t="s">
        <v>80</v>
      </c>
      <c r="C1829" s="38" t="str">
        <f>IF(ISBLANK('Model Performance Data'!$B$80),"-",'Model Performance Data'!$B$80)</f>
        <v>-</v>
      </c>
      <c r="D1829" s="38" t="str">
        <f>IF(ISBLANK('Model Performance Data'!$C$80),"-",'Model Performance Data'!$C$80)</f>
        <v>-</v>
      </c>
      <c r="E1829" s="38" t="str">
        <f>IF(ISBLANK('Model Performance Data'!$D$80),"-",'Model Performance Data'!$D$80)</f>
        <v>-</v>
      </c>
      <c r="F1829" s="38" t="str">
        <f>IF(ISBLANK('Model Performance Data'!$E$80),"-",'Model Performance Data'!$E$80)</f>
        <v>-</v>
      </c>
      <c r="G1829" s="38" t="str">
        <f>IF(ISBLANK('Model Performance Data'!$F$80),"-",'Model Performance Data'!$F$80)</f>
        <v>-</v>
      </c>
      <c r="H1829" s="253">
        <v>4</v>
      </c>
      <c r="I1829" s="253">
        <v>4</v>
      </c>
      <c r="J1829" s="37" t="str">
        <f t="shared" si="75"/>
        <v>44</v>
      </c>
      <c r="K1829" s="38" t="str">
        <f>IF(ISBLANK('Model Performance Data'!$L$80),"-",'Model Performance Data'!$L$80)</f>
        <v>-</v>
      </c>
      <c r="L1829" s="38" t="str">
        <f>IF(ISBLANK('Model Performance Data'!$K$80),"-",'Model Performance Data'!$K$80)</f>
        <v>-</v>
      </c>
      <c r="M1829" s="254">
        <f>IF(ISNA(SUMIFS(INDEX('Model Performance Data'!$O$8:$DY$56,0,MATCH(CONCATENATE($J1829,M$6),'Model Performance Data'!$O$6:$DY$6,0)),'Model Performance Data'!$B$8:$B$56,$C1829,'Model Performance Data'!$C$8:$C$56,$D1829)),"-",SUMIFS(INDEX('Model Performance Data'!$O$8:$DY$56,0,MATCH(CONCATENATE($J1829,M$6),'Model Performance Data'!$O$6:$DY$6,0)),'Model Performance Data'!$B$8:$B$56,$C1829,'Model Performance Data'!$C$8:$C$56,$D1829))</f>
        <v>0</v>
      </c>
      <c r="N1829" s="254">
        <f>IF(ISNA(SUMIFS(INDEX('Model Performance Data'!$O$8:$DY$56,0,MATCH(CONCATENATE($J1829,N$6),'Model Performance Data'!$O$6:$DY$6,0)),'Model Performance Data'!$B$8:$B$56,$C1829,'Model Performance Data'!$C$8:$C$56,$D1829)),"-",SUMIFS(INDEX('Model Performance Data'!$O$8:$DY$56,0,MATCH(CONCATENATE($J1829,N$6),'Model Performance Data'!$O$6:$DY$6,0)),'Model Performance Data'!$B$8:$B$56,$C1829,'Model Performance Data'!$C$8:$C$56,$D1829))</f>
        <v>0</v>
      </c>
      <c r="O1829" s="255">
        <f>IF(ISNA(SUMIFS(INDEX('Model Performance Data'!$O$8:$DY$56,0,MATCH(CONCATENATE($J1829,O$6),'Model Performance Data'!$O$6:$DY$6,0)),'Model Performance Data'!$B$8:$B$56,$C1829,'Model Performance Data'!$C$8:$C$56,$D1829)),"-",SUMIFS(INDEX('Model Performance Data'!$O$8:$DY$56,0,MATCH(CONCATENATE($J1829,O$6),'Model Performance Data'!$O$6:$DY$6,0)),'Model Performance Data'!$B$8:$B$56,$C1829,'Model Performance Data'!$C$8:$C$56,$D1829))</f>
        <v>0</v>
      </c>
    </row>
    <row r="1830" spans="2:15" x14ac:dyDescent="0.35">
      <c r="B1830" s="37" t="s">
        <v>80</v>
      </c>
      <c r="C1830" s="38" t="str">
        <f>IF(ISBLANK('Model Performance Data'!$B$80),"-",'Model Performance Data'!$B$80)</f>
        <v>-</v>
      </c>
      <c r="D1830" s="38" t="str">
        <f>IF(ISBLANK('Model Performance Data'!$C$80),"-",'Model Performance Data'!$C$80)</f>
        <v>-</v>
      </c>
      <c r="E1830" s="38" t="str">
        <f>IF(ISBLANK('Model Performance Data'!$D$80),"-",'Model Performance Data'!$D$80)</f>
        <v>-</v>
      </c>
      <c r="F1830" s="38" t="str">
        <f>IF(ISBLANK('Model Performance Data'!$E$80),"-",'Model Performance Data'!$E$80)</f>
        <v>-</v>
      </c>
      <c r="G1830" s="38" t="str">
        <f>IF(ISBLANK('Model Performance Data'!$F$80),"-",'Model Performance Data'!$F$80)</f>
        <v>-</v>
      </c>
      <c r="H1830" s="253">
        <v>4</v>
      </c>
      <c r="I1830" s="253">
        <v>5</v>
      </c>
      <c r="J1830" s="37" t="str">
        <f t="shared" si="75"/>
        <v>45</v>
      </c>
      <c r="K1830" s="38" t="str">
        <f>IF(ISBLANK('Model Performance Data'!$L$80),"-",'Model Performance Data'!$L$80)</f>
        <v>-</v>
      </c>
      <c r="L1830" s="38" t="str">
        <f>IF(ISBLANK('Model Performance Data'!$K$80),"-",'Model Performance Data'!$K$80)</f>
        <v>-</v>
      </c>
      <c r="M1830" s="254">
        <f>IF(ISNA(SUMIFS(INDEX('Model Performance Data'!$O$8:$DY$56,0,MATCH(CONCATENATE($J1830,M$6),'Model Performance Data'!$O$6:$DY$6,0)),'Model Performance Data'!$B$8:$B$56,$C1830,'Model Performance Data'!$C$8:$C$56,$D1830)),"-",SUMIFS(INDEX('Model Performance Data'!$O$8:$DY$56,0,MATCH(CONCATENATE($J1830,M$6),'Model Performance Data'!$O$6:$DY$6,0)),'Model Performance Data'!$B$8:$B$56,$C1830,'Model Performance Data'!$C$8:$C$56,$D1830))</f>
        <v>0</v>
      </c>
      <c r="N1830" s="254">
        <f>IF(ISNA(SUMIFS(INDEX('Model Performance Data'!$O$8:$DY$56,0,MATCH(CONCATENATE($J1830,N$6),'Model Performance Data'!$O$6:$DY$6,0)),'Model Performance Data'!$B$8:$B$56,$C1830,'Model Performance Data'!$C$8:$C$56,$D1830)),"-",SUMIFS(INDEX('Model Performance Data'!$O$8:$DY$56,0,MATCH(CONCATENATE($J1830,N$6),'Model Performance Data'!$O$6:$DY$6,0)),'Model Performance Data'!$B$8:$B$56,$C1830,'Model Performance Data'!$C$8:$C$56,$D1830))</f>
        <v>0</v>
      </c>
      <c r="O1830" s="255">
        <f>IF(ISNA(SUMIFS(INDEX('Model Performance Data'!$O$8:$DY$56,0,MATCH(CONCATENATE($J1830,O$6),'Model Performance Data'!$O$6:$DY$6,0)),'Model Performance Data'!$B$8:$B$56,$C1830,'Model Performance Data'!$C$8:$C$56,$D1830)),"-",SUMIFS(INDEX('Model Performance Data'!$O$8:$DY$56,0,MATCH(CONCATENATE($J1830,O$6),'Model Performance Data'!$O$6:$DY$6,0)),'Model Performance Data'!$B$8:$B$56,$C1830,'Model Performance Data'!$C$8:$C$56,$D1830))</f>
        <v>0</v>
      </c>
    </row>
    <row r="1831" spans="2:15" x14ac:dyDescent="0.35">
      <c r="B1831" s="37" t="s">
        <v>80</v>
      </c>
      <c r="C1831" s="38" t="str">
        <f>IF(ISBLANK('Model Performance Data'!$B$80),"-",'Model Performance Data'!$B$80)</f>
        <v>-</v>
      </c>
      <c r="D1831" s="38" t="str">
        <f>IF(ISBLANK('Model Performance Data'!$C$80),"-",'Model Performance Data'!$C$80)</f>
        <v>-</v>
      </c>
      <c r="E1831" s="38" t="str">
        <f>IF(ISBLANK('Model Performance Data'!$D$80),"-",'Model Performance Data'!$D$80)</f>
        <v>-</v>
      </c>
      <c r="F1831" s="38" t="str">
        <f>IF(ISBLANK('Model Performance Data'!$E$80),"-",'Model Performance Data'!$E$80)</f>
        <v>-</v>
      </c>
      <c r="G1831" s="38" t="str">
        <f>IF(ISBLANK('Model Performance Data'!$F$80),"-",'Model Performance Data'!$F$80)</f>
        <v>-</v>
      </c>
      <c r="H1831" s="253">
        <v>4</v>
      </c>
      <c r="I1831" s="253" t="s">
        <v>65</v>
      </c>
      <c r="J1831" s="37" t="str">
        <f t="shared" si="75"/>
        <v>4Goal</v>
      </c>
      <c r="K1831" s="38" t="str">
        <f>IF(ISBLANK('Model Performance Data'!$L$80),"-",'Model Performance Data'!$L$80)</f>
        <v>-</v>
      </c>
      <c r="L1831" s="38" t="str">
        <f>IF(ISBLANK('Model Performance Data'!$K$80),"-",'Model Performance Data'!$K$80)</f>
        <v>-</v>
      </c>
      <c r="M1831" s="254" t="str">
        <f>IF(ISNA(SUMIFS(INDEX('Model Performance Data'!$O$8:$DY$56,0,MATCH(CONCATENATE($J1831,M$6),'Model Performance Data'!$O$6:$DY$6,0)),'Model Performance Data'!$B$8:$B$56,$C1831,'Model Performance Data'!$C$8:$C$56,$D1831)),"-",SUMIFS(INDEX('Model Performance Data'!$O$8:$DY$56,0,MATCH(CONCATENATE($J1831,M$6),'Model Performance Data'!$O$6:$DY$6,0)),'Model Performance Data'!$B$8:$B$56,$C1831,'Model Performance Data'!$C$8:$C$56,$D1831))</f>
        <v>-</v>
      </c>
      <c r="N1831" s="254" t="str">
        <f>IF(ISNA(SUMIFS(INDEX('Model Performance Data'!$O$8:$DY$56,0,MATCH(CONCATENATE($J1831,N$6),'Model Performance Data'!$O$6:$DY$6,0)),'Model Performance Data'!$B$8:$B$56,$C1831,'Model Performance Data'!$C$8:$C$56,$D1831)),"-",SUMIFS(INDEX('Model Performance Data'!$O$8:$DY$56,0,MATCH(CONCATENATE($J1831,N$6),'Model Performance Data'!$O$6:$DY$6,0)),'Model Performance Data'!$B$8:$B$56,$C1831,'Model Performance Data'!$C$8:$C$56,$D1831))</f>
        <v>-</v>
      </c>
      <c r="O1831" s="255">
        <f>IF(ISNA(SUMIFS(INDEX('Model Performance Data'!$O$8:$DY$56,0,MATCH(CONCATENATE($J1831,O$6),'Model Performance Data'!$O$6:$DY$6,0)),'Model Performance Data'!$B$8:$B$56,$C1831,'Model Performance Data'!$C$8:$C$56,$D1831)),"-",SUMIFS(INDEX('Model Performance Data'!$O$8:$DY$56,0,MATCH(CONCATENATE($J1831,O$6),'Model Performance Data'!$O$6:$DY$6,0)),'Model Performance Data'!$B$8:$B$56,$C1831,'Model Performance Data'!$C$8:$C$56,$D1831))</f>
        <v>0</v>
      </c>
    </row>
    <row r="1832" spans="2:15" x14ac:dyDescent="0.35">
      <c r="B1832" s="37" t="s">
        <v>80</v>
      </c>
      <c r="C1832" s="38" t="str">
        <f>IF(ISBLANK('Model Performance Data'!$B$81),"-",'Model Performance Data'!$B$81)</f>
        <v>-</v>
      </c>
      <c r="D1832" s="38" t="str">
        <f>IF(ISBLANK('Model Performance Data'!$C$81),"-",'Model Performance Data'!$C$81)</f>
        <v>-</v>
      </c>
      <c r="E1832" s="38" t="str">
        <f>IF(ISBLANK('Model Performance Data'!$D$81),"-",'Model Performance Data'!$D$81)</f>
        <v>-</v>
      </c>
      <c r="F1832" s="38" t="str">
        <f>IF(ISBLANK('Model Performance Data'!$E$81),"-",'Model Performance Data'!$E$81)</f>
        <v>-</v>
      </c>
      <c r="G1832" s="38" t="str">
        <f>IF(ISBLANK('Model Performance Data'!$F$81),"-",'Model Performance Data'!$F$81)</f>
        <v>-</v>
      </c>
      <c r="H1832" s="253" t="s">
        <v>64</v>
      </c>
      <c r="I1832" s="253" t="s">
        <v>64</v>
      </c>
      <c r="J1832" s="37" t="str">
        <f t="shared" si="75"/>
        <v>BaselineBaseline</v>
      </c>
      <c r="K1832" s="38" t="str">
        <f>IF(ISBLANK('Model Performance Data'!$L$81),"-",'Model Performance Data'!$L$81)</f>
        <v>-</v>
      </c>
      <c r="L1832" s="38" t="str">
        <f>IF(ISBLANK('Model Performance Data'!$K$81),"-",'Model Performance Data'!$K$81)</f>
        <v>-</v>
      </c>
      <c r="M1832" s="254">
        <f>IF(ISNA(SUMIFS(INDEX('Model Performance Data'!$O$8:$DY$56,0,MATCH(CONCATENATE($J1832,M$6),'Model Performance Data'!$O$6:$DY$6,0)),'Model Performance Data'!$B$8:$B$56,$C1832,'Model Performance Data'!$C$8:$C$56,$D1832)),"-",SUMIFS(INDEX('Model Performance Data'!$O$8:$DY$56,0,MATCH(CONCATENATE($J1832,M$6),'Model Performance Data'!$O$6:$DY$6,0)),'Model Performance Data'!$B$8:$B$56,$C1832,'Model Performance Data'!$C$8:$C$56,$D1832))</f>
        <v>0</v>
      </c>
      <c r="N1832" s="254">
        <f>IF(ISNA(SUMIFS(INDEX('Model Performance Data'!$O$8:$DY$56,0,MATCH(CONCATENATE($J1832,N$6),'Model Performance Data'!$O$6:$DY$6,0)),'Model Performance Data'!$B$8:$B$56,$C1832,'Model Performance Data'!$C$8:$C$56,$D1832)),"-",SUMIFS(INDEX('Model Performance Data'!$O$8:$DY$56,0,MATCH(CONCATENATE($J1832,N$6),'Model Performance Data'!$O$6:$DY$6,0)),'Model Performance Data'!$B$8:$B$56,$C1832,'Model Performance Data'!$C$8:$C$56,$D1832))</f>
        <v>0</v>
      </c>
      <c r="O1832" s="255">
        <f>IF(ISNA(SUMIFS(INDEX('Model Performance Data'!$O$8:$DY$56,0,MATCH(CONCATENATE($J1832,O$6),'Model Performance Data'!$O$6:$DY$6,0)),'Model Performance Data'!$B$8:$B$56,$C1832,'Model Performance Data'!$C$8:$C$56,$D1832)),"-",SUMIFS(INDEX('Model Performance Data'!$O$8:$DY$56,0,MATCH(CONCATENATE($J1832,O$6),'Model Performance Data'!$O$6:$DY$6,0)),'Model Performance Data'!$B$8:$B$56,$C1832,'Model Performance Data'!$C$8:$C$56,$D1832))</f>
        <v>0</v>
      </c>
    </row>
    <row r="1833" spans="2:15" x14ac:dyDescent="0.35">
      <c r="B1833" s="37" t="s">
        <v>80</v>
      </c>
      <c r="C1833" s="38" t="str">
        <f>IF(ISBLANK('Model Performance Data'!$B$81),"-",'Model Performance Data'!$B$81)</f>
        <v>-</v>
      </c>
      <c r="D1833" s="38" t="str">
        <f>IF(ISBLANK('Model Performance Data'!$C$81),"-",'Model Performance Data'!$C$81)</f>
        <v>-</v>
      </c>
      <c r="E1833" s="38" t="str">
        <f>IF(ISBLANK('Model Performance Data'!$D$81),"-",'Model Performance Data'!$D$81)</f>
        <v>-</v>
      </c>
      <c r="F1833" s="38" t="str">
        <f>IF(ISBLANK('Model Performance Data'!$E$81),"-",'Model Performance Data'!$E$81)</f>
        <v>-</v>
      </c>
      <c r="G1833" s="38" t="str">
        <f>IF(ISBLANK('Model Performance Data'!$F$81),"-",'Model Performance Data'!$F$81)</f>
        <v>-</v>
      </c>
      <c r="H1833" s="253">
        <v>1</v>
      </c>
      <c r="I1833" s="253">
        <v>1</v>
      </c>
      <c r="J1833" s="37" t="str">
        <f t="shared" ref="J1833:J1896" si="76">CONCATENATE(H1833,I1833)</f>
        <v>11</v>
      </c>
      <c r="K1833" s="38" t="str">
        <f>IF(ISBLANK('Model Performance Data'!$L$81),"-",'Model Performance Data'!$L$81)</f>
        <v>-</v>
      </c>
      <c r="L1833" s="38" t="str">
        <f>IF(ISBLANK('Model Performance Data'!$K$81),"-",'Model Performance Data'!$K$81)</f>
        <v>-</v>
      </c>
      <c r="M1833" s="254">
        <f>IF(ISNA(SUMIFS(INDEX('Model Performance Data'!$O$8:$DY$56,0,MATCH(CONCATENATE($J1833,M$6),'Model Performance Data'!$O$6:$DY$6,0)),'Model Performance Data'!$B$8:$B$56,$C1833,'Model Performance Data'!$C$8:$C$56,$D1833)),"-",SUMIFS(INDEX('Model Performance Data'!$O$8:$DY$56,0,MATCH(CONCATENATE($J1833,M$6),'Model Performance Data'!$O$6:$DY$6,0)),'Model Performance Data'!$B$8:$B$56,$C1833,'Model Performance Data'!$C$8:$C$56,$D1833))</f>
        <v>0</v>
      </c>
      <c r="N1833" s="254">
        <f>IF(ISNA(SUMIFS(INDEX('Model Performance Data'!$O$8:$DY$56,0,MATCH(CONCATENATE($J1833,N$6),'Model Performance Data'!$O$6:$DY$6,0)),'Model Performance Data'!$B$8:$B$56,$C1833,'Model Performance Data'!$C$8:$C$56,$D1833)),"-",SUMIFS(INDEX('Model Performance Data'!$O$8:$DY$56,0,MATCH(CONCATENATE($J1833,N$6),'Model Performance Data'!$O$6:$DY$6,0)),'Model Performance Data'!$B$8:$B$56,$C1833,'Model Performance Data'!$C$8:$C$56,$D1833))</f>
        <v>0</v>
      </c>
      <c r="O1833" s="255">
        <f>IF(ISNA(SUMIFS(INDEX('Model Performance Data'!$O$8:$DY$56,0,MATCH(CONCATENATE($J1833,O$6),'Model Performance Data'!$O$6:$DY$6,0)),'Model Performance Data'!$B$8:$B$56,$C1833,'Model Performance Data'!$C$8:$C$56,$D1833)),"-",SUMIFS(INDEX('Model Performance Data'!$O$8:$DY$56,0,MATCH(CONCATENATE($J1833,O$6),'Model Performance Data'!$O$6:$DY$6,0)),'Model Performance Data'!$B$8:$B$56,$C1833,'Model Performance Data'!$C$8:$C$56,$D1833))</f>
        <v>0</v>
      </c>
    </row>
    <row r="1834" spans="2:15" x14ac:dyDescent="0.35">
      <c r="B1834" s="37" t="s">
        <v>80</v>
      </c>
      <c r="C1834" s="38" t="str">
        <f>IF(ISBLANK('Model Performance Data'!$B$81),"-",'Model Performance Data'!$B$81)</f>
        <v>-</v>
      </c>
      <c r="D1834" s="38" t="str">
        <f>IF(ISBLANK('Model Performance Data'!$C$81),"-",'Model Performance Data'!$C$81)</f>
        <v>-</v>
      </c>
      <c r="E1834" s="38" t="str">
        <f>IF(ISBLANK('Model Performance Data'!$D$81),"-",'Model Performance Data'!$D$81)</f>
        <v>-</v>
      </c>
      <c r="F1834" s="38" t="str">
        <f>IF(ISBLANK('Model Performance Data'!$E$81),"-",'Model Performance Data'!$E$81)</f>
        <v>-</v>
      </c>
      <c r="G1834" s="38" t="str">
        <f>IF(ISBLANK('Model Performance Data'!$F$81),"-",'Model Performance Data'!$F$81)</f>
        <v>-</v>
      </c>
      <c r="H1834" s="253">
        <v>1</v>
      </c>
      <c r="I1834" s="253">
        <v>2</v>
      </c>
      <c r="J1834" s="37" t="str">
        <f t="shared" si="76"/>
        <v>12</v>
      </c>
      <c r="K1834" s="38" t="str">
        <f>IF(ISBLANK('Model Performance Data'!$L$81),"-",'Model Performance Data'!$L$81)</f>
        <v>-</v>
      </c>
      <c r="L1834" s="38" t="str">
        <f>IF(ISBLANK('Model Performance Data'!$K$81),"-",'Model Performance Data'!$K$81)</f>
        <v>-</v>
      </c>
      <c r="M1834" s="254">
        <f>IF(ISNA(SUMIFS(INDEX('Model Performance Data'!$O$8:$DY$56,0,MATCH(CONCATENATE($J1834,M$6),'Model Performance Data'!$O$6:$DY$6,0)),'Model Performance Data'!$B$8:$B$56,$C1834,'Model Performance Data'!$C$8:$C$56,$D1834)),"-",SUMIFS(INDEX('Model Performance Data'!$O$8:$DY$56,0,MATCH(CONCATENATE($J1834,M$6),'Model Performance Data'!$O$6:$DY$6,0)),'Model Performance Data'!$B$8:$B$56,$C1834,'Model Performance Data'!$C$8:$C$56,$D1834))</f>
        <v>0</v>
      </c>
      <c r="N1834" s="254">
        <f>IF(ISNA(SUMIFS(INDEX('Model Performance Data'!$O$8:$DY$56,0,MATCH(CONCATENATE($J1834,N$6),'Model Performance Data'!$O$6:$DY$6,0)),'Model Performance Data'!$B$8:$B$56,$C1834,'Model Performance Data'!$C$8:$C$56,$D1834)),"-",SUMIFS(INDEX('Model Performance Data'!$O$8:$DY$56,0,MATCH(CONCATENATE($J1834,N$6),'Model Performance Data'!$O$6:$DY$6,0)),'Model Performance Data'!$B$8:$B$56,$C1834,'Model Performance Data'!$C$8:$C$56,$D1834))</f>
        <v>0</v>
      </c>
      <c r="O1834" s="255">
        <f>IF(ISNA(SUMIFS(INDEX('Model Performance Data'!$O$8:$DY$56,0,MATCH(CONCATENATE($J1834,O$6),'Model Performance Data'!$O$6:$DY$6,0)),'Model Performance Data'!$B$8:$B$56,$C1834,'Model Performance Data'!$C$8:$C$56,$D1834)),"-",SUMIFS(INDEX('Model Performance Data'!$O$8:$DY$56,0,MATCH(CONCATENATE($J1834,O$6),'Model Performance Data'!$O$6:$DY$6,0)),'Model Performance Data'!$B$8:$B$56,$C1834,'Model Performance Data'!$C$8:$C$56,$D1834))</f>
        <v>0</v>
      </c>
    </row>
    <row r="1835" spans="2:15" x14ac:dyDescent="0.35">
      <c r="B1835" s="37" t="s">
        <v>80</v>
      </c>
      <c r="C1835" s="38" t="str">
        <f>IF(ISBLANK('Model Performance Data'!$B$81),"-",'Model Performance Data'!$B$81)</f>
        <v>-</v>
      </c>
      <c r="D1835" s="38" t="str">
        <f>IF(ISBLANK('Model Performance Data'!$C$81),"-",'Model Performance Data'!$C$81)</f>
        <v>-</v>
      </c>
      <c r="E1835" s="38" t="str">
        <f>IF(ISBLANK('Model Performance Data'!$D$81),"-",'Model Performance Data'!$D$81)</f>
        <v>-</v>
      </c>
      <c r="F1835" s="38" t="str">
        <f>IF(ISBLANK('Model Performance Data'!$E$81),"-",'Model Performance Data'!$E$81)</f>
        <v>-</v>
      </c>
      <c r="G1835" s="38" t="str">
        <f>IF(ISBLANK('Model Performance Data'!$F$81),"-",'Model Performance Data'!$F$81)</f>
        <v>-</v>
      </c>
      <c r="H1835" s="253">
        <v>1</v>
      </c>
      <c r="I1835" s="253">
        <v>3</v>
      </c>
      <c r="J1835" s="37" t="str">
        <f t="shared" si="76"/>
        <v>13</v>
      </c>
      <c r="K1835" s="38" t="str">
        <f>IF(ISBLANK('Model Performance Data'!$L$81),"-",'Model Performance Data'!$L$81)</f>
        <v>-</v>
      </c>
      <c r="L1835" s="38" t="str">
        <f>IF(ISBLANK('Model Performance Data'!$K$81),"-",'Model Performance Data'!$K$81)</f>
        <v>-</v>
      </c>
      <c r="M1835" s="254">
        <f>IF(ISNA(SUMIFS(INDEX('Model Performance Data'!$O$8:$DY$56,0,MATCH(CONCATENATE($J1835,M$6),'Model Performance Data'!$O$6:$DY$6,0)),'Model Performance Data'!$B$8:$B$56,$C1835,'Model Performance Data'!$C$8:$C$56,$D1835)),"-",SUMIFS(INDEX('Model Performance Data'!$O$8:$DY$56,0,MATCH(CONCATENATE($J1835,M$6),'Model Performance Data'!$O$6:$DY$6,0)),'Model Performance Data'!$B$8:$B$56,$C1835,'Model Performance Data'!$C$8:$C$56,$D1835))</f>
        <v>0</v>
      </c>
      <c r="N1835" s="254">
        <f>IF(ISNA(SUMIFS(INDEX('Model Performance Data'!$O$8:$DY$56,0,MATCH(CONCATENATE($J1835,N$6),'Model Performance Data'!$O$6:$DY$6,0)),'Model Performance Data'!$B$8:$B$56,$C1835,'Model Performance Data'!$C$8:$C$56,$D1835)),"-",SUMIFS(INDEX('Model Performance Data'!$O$8:$DY$56,0,MATCH(CONCATENATE($J1835,N$6),'Model Performance Data'!$O$6:$DY$6,0)),'Model Performance Data'!$B$8:$B$56,$C1835,'Model Performance Data'!$C$8:$C$56,$D1835))</f>
        <v>0</v>
      </c>
      <c r="O1835" s="255">
        <f>IF(ISNA(SUMIFS(INDEX('Model Performance Data'!$O$8:$DY$56,0,MATCH(CONCATENATE($J1835,O$6),'Model Performance Data'!$O$6:$DY$6,0)),'Model Performance Data'!$B$8:$B$56,$C1835,'Model Performance Data'!$C$8:$C$56,$D1835)),"-",SUMIFS(INDEX('Model Performance Data'!$O$8:$DY$56,0,MATCH(CONCATENATE($J1835,O$6),'Model Performance Data'!$O$6:$DY$6,0)),'Model Performance Data'!$B$8:$B$56,$C1835,'Model Performance Data'!$C$8:$C$56,$D1835))</f>
        <v>0</v>
      </c>
    </row>
    <row r="1836" spans="2:15" x14ac:dyDescent="0.35">
      <c r="B1836" s="37" t="s">
        <v>80</v>
      </c>
      <c r="C1836" s="38" t="str">
        <f>IF(ISBLANK('Model Performance Data'!$B$81),"-",'Model Performance Data'!$B$81)</f>
        <v>-</v>
      </c>
      <c r="D1836" s="38" t="str">
        <f>IF(ISBLANK('Model Performance Data'!$C$81),"-",'Model Performance Data'!$C$81)</f>
        <v>-</v>
      </c>
      <c r="E1836" s="38" t="str">
        <f>IF(ISBLANK('Model Performance Data'!$D$81),"-",'Model Performance Data'!$D$81)</f>
        <v>-</v>
      </c>
      <c r="F1836" s="38" t="str">
        <f>IF(ISBLANK('Model Performance Data'!$E$81),"-",'Model Performance Data'!$E$81)</f>
        <v>-</v>
      </c>
      <c r="G1836" s="38" t="str">
        <f>IF(ISBLANK('Model Performance Data'!$F$81),"-",'Model Performance Data'!$F$81)</f>
        <v>-</v>
      </c>
      <c r="H1836" s="253">
        <v>1</v>
      </c>
      <c r="I1836" s="253">
        <v>4</v>
      </c>
      <c r="J1836" s="37" t="str">
        <f t="shared" si="76"/>
        <v>14</v>
      </c>
      <c r="K1836" s="38" t="str">
        <f>IF(ISBLANK('Model Performance Data'!$L$81),"-",'Model Performance Data'!$L$81)</f>
        <v>-</v>
      </c>
      <c r="L1836" s="38" t="str">
        <f>IF(ISBLANK('Model Performance Data'!$K$81),"-",'Model Performance Data'!$K$81)</f>
        <v>-</v>
      </c>
      <c r="M1836" s="254">
        <f>IF(ISNA(SUMIFS(INDEX('Model Performance Data'!$O$8:$DY$56,0,MATCH(CONCATENATE($J1836,M$6),'Model Performance Data'!$O$6:$DY$6,0)),'Model Performance Data'!$B$8:$B$56,$C1836,'Model Performance Data'!$C$8:$C$56,$D1836)),"-",SUMIFS(INDEX('Model Performance Data'!$O$8:$DY$56,0,MATCH(CONCATENATE($J1836,M$6),'Model Performance Data'!$O$6:$DY$6,0)),'Model Performance Data'!$B$8:$B$56,$C1836,'Model Performance Data'!$C$8:$C$56,$D1836))</f>
        <v>0</v>
      </c>
      <c r="N1836" s="254">
        <f>IF(ISNA(SUMIFS(INDEX('Model Performance Data'!$O$8:$DY$56,0,MATCH(CONCATENATE($J1836,N$6),'Model Performance Data'!$O$6:$DY$6,0)),'Model Performance Data'!$B$8:$B$56,$C1836,'Model Performance Data'!$C$8:$C$56,$D1836)),"-",SUMIFS(INDEX('Model Performance Data'!$O$8:$DY$56,0,MATCH(CONCATENATE($J1836,N$6),'Model Performance Data'!$O$6:$DY$6,0)),'Model Performance Data'!$B$8:$B$56,$C1836,'Model Performance Data'!$C$8:$C$56,$D1836))</f>
        <v>0</v>
      </c>
      <c r="O1836" s="255">
        <f>IF(ISNA(SUMIFS(INDEX('Model Performance Data'!$O$8:$DY$56,0,MATCH(CONCATENATE($J1836,O$6),'Model Performance Data'!$O$6:$DY$6,0)),'Model Performance Data'!$B$8:$B$56,$C1836,'Model Performance Data'!$C$8:$C$56,$D1836)),"-",SUMIFS(INDEX('Model Performance Data'!$O$8:$DY$56,0,MATCH(CONCATENATE($J1836,O$6),'Model Performance Data'!$O$6:$DY$6,0)),'Model Performance Data'!$B$8:$B$56,$C1836,'Model Performance Data'!$C$8:$C$56,$D1836))</f>
        <v>0</v>
      </c>
    </row>
    <row r="1837" spans="2:15" x14ac:dyDescent="0.35">
      <c r="B1837" s="37" t="s">
        <v>80</v>
      </c>
      <c r="C1837" s="38" t="str">
        <f>IF(ISBLANK('Model Performance Data'!$B$81),"-",'Model Performance Data'!$B$81)</f>
        <v>-</v>
      </c>
      <c r="D1837" s="38" t="str">
        <f>IF(ISBLANK('Model Performance Data'!$C$81),"-",'Model Performance Data'!$C$81)</f>
        <v>-</v>
      </c>
      <c r="E1837" s="38" t="str">
        <f>IF(ISBLANK('Model Performance Data'!$D$81),"-",'Model Performance Data'!$D$81)</f>
        <v>-</v>
      </c>
      <c r="F1837" s="38" t="str">
        <f>IF(ISBLANK('Model Performance Data'!$E$81),"-",'Model Performance Data'!$E$81)</f>
        <v>-</v>
      </c>
      <c r="G1837" s="38" t="str">
        <f>IF(ISBLANK('Model Performance Data'!$F$81),"-",'Model Performance Data'!$F$81)</f>
        <v>-</v>
      </c>
      <c r="H1837" s="253">
        <v>1</v>
      </c>
      <c r="I1837" s="253">
        <v>5</v>
      </c>
      <c r="J1837" s="37" t="str">
        <f t="shared" si="76"/>
        <v>15</v>
      </c>
      <c r="K1837" s="38" t="str">
        <f>IF(ISBLANK('Model Performance Data'!$L$81),"-",'Model Performance Data'!$L$81)</f>
        <v>-</v>
      </c>
      <c r="L1837" s="38" t="str">
        <f>IF(ISBLANK('Model Performance Data'!$K$81),"-",'Model Performance Data'!$K$81)</f>
        <v>-</v>
      </c>
      <c r="M1837" s="254">
        <f>IF(ISNA(SUMIFS(INDEX('Model Performance Data'!$O$8:$DY$56,0,MATCH(CONCATENATE($J1837,M$6),'Model Performance Data'!$O$6:$DY$6,0)),'Model Performance Data'!$B$8:$B$56,$C1837,'Model Performance Data'!$C$8:$C$56,$D1837)),"-",SUMIFS(INDEX('Model Performance Data'!$O$8:$DY$56,0,MATCH(CONCATENATE($J1837,M$6),'Model Performance Data'!$O$6:$DY$6,0)),'Model Performance Data'!$B$8:$B$56,$C1837,'Model Performance Data'!$C$8:$C$56,$D1837))</f>
        <v>0</v>
      </c>
      <c r="N1837" s="254">
        <f>IF(ISNA(SUMIFS(INDEX('Model Performance Data'!$O$8:$DY$56,0,MATCH(CONCATENATE($J1837,N$6),'Model Performance Data'!$O$6:$DY$6,0)),'Model Performance Data'!$B$8:$B$56,$C1837,'Model Performance Data'!$C$8:$C$56,$D1837)),"-",SUMIFS(INDEX('Model Performance Data'!$O$8:$DY$56,0,MATCH(CONCATENATE($J1837,N$6),'Model Performance Data'!$O$6:$DY$6,0)),'Model Performance Data'!$B$8:$B$56,$C1837,'Model Performance Data'!$C$8:$C$56,$D1837))</f>
        <v>0</v>
      </c>
      <c r="O1837" s="255">
        <f>IF(ISNA(SUMIFS(INDEX('Model Performance Data'!$O$8:$DY$56,0,MATCH(CONCATENATE($J1837,O$6),'Model Performance Data'!$O$6:$DY$6,0)),'Model Performance Data'!$B$8:$B$56,$C1837,'Model Performance Data'!$C$8:$C$56,$D1837)),"-",SUMIFS(INDEX('Model Performance Data'!$O$8:$DY$56,0,MATCH(CONCATENATE($J1837,O$6),'Model Performance Data'!$O$6:$DY$6,0)),'Model Performance Data'!$B$8:$B$56,$C1837,'Model Performance Data'!$C$8:$C$56,$D1837))</f>
        <v>0</v>
      </c>
    </row>
    <row r="1838" spans="2:15" x14ac:dyDescent="0.35">
      <c r="B1838" s="37" t="s">
        <v>80</v>
      </c>
      <c r="C1838" s="38" t="str">
        <f>IF(ISBLANK('Model Performance Data'!$B$81),"-",'Model Performance Data'!$B$81)</f>
        <v>-</v>
      </c>
      <c r="D1838" s="38" t="str">
        <f>IF(ISBLANK('Model Performance Data'!$C$81),"-",'Model Performance Data'!$C$81)</f>
        <v>-</v>
      </c>
      <c r="E1838" s="38" t="str">
        <f>IF(ISBLANK('Model Performance Data'!$D$81),"-",'Model Performance Data'!$D$81)</f>
        <v>-</v>
      </c>
      <c r="F1838" s="38" t="str">
        <f>IF(ISBLANK('Model Performance Data'!$E$81),"-",'Model Performance Data'!$E$81)</f>
        <v>-</v>
      </c>
      <c r="G1838" s="38" t="str">
        <f>IF(ISBLANK('Model Performance Data'!$F$81),"-",'Model Performance Data'!$F$81)</f>
        <v>-</v>
      </c>
      <c r="H1838" s="253">
        <v>1</v>
      </c>
      <c r="I1838" s="253" t="s">
        <v>65</v>
      </c>
      <c r="J1838" s="37" t="str">
        <f t="shared" si="76"/>
        <v>1Goal</v>
      </c>
      <c r="K1838" s="38" t="str">
        <f>IF(ISBLANK('Model Performance Data'!$L$81),"-",'Model Performance Data'!$L$81)</f>
        <v>-</v>
      </c>
      <c r="L1838" s="38" t="str">
        <f>IF(ISBLANK('Model Performance Data'!$K$81),"-",'Model Performance Data'!$K$81)</f>
        <v>-</v>
      </c>
      <c r="M1838" s="254" t="str">
        <f>IF(ISNA(SUMIFS(INDEX('Model Performance Data'!$O$8:$DY$56,0,MATCH(CONCATENATE($J1838,M$6),'Model Performance Data'!$O$6:$DY$6,0)),'Model Performance Data'!$B$8:$B$56,$C1838,'Model Performance Data'!$C$8:$C$56,$D1838)),"-",SUMIFS(INDEX('Model Performance Data'!$O$8:$DY$56,0,MATCH(CONCATENATE($J1838,M$6),'Model Performance Data'!$O$6:$DY$6,0)),'Model Performance Data'!$B$8:$B$56,$C1838,'Model Performance Data'!$C$8:$C$56,$D1838))</f>
        <v>-</v>
      </c>
      <c r="N1838" s="254" t="str">
        <f>IF(ISNA(SUMIFS(INDEX('Model Performance Data'!$O$8:$DY$56,0,MATCH(CONCATENATE($J1838,N$6),'Model Performance Data'!$O$6:$DY$6,0)),'Model Performance Data'!$B$8:$B$56,$C1838,'Model Performance Data'!$C$8:$C$56,$D1838)),"-",SUMIFS(INDEX('Model Performance Data'!$O$8:$DY$56,0,MATCH(CONCATENATE($J1838,N$6),'Model Performance Data'!$O$6:$DY$6,0)),'Model Performance Data'!$B$8:$B$56,$C1838,'Model Performance Data'!$C$8:$C$56,$D1838))</f>
        <v>-</v>
      </c>
      <c r="O1838" s="255">
        <f>IF(ISNA(SUMIFS(INDEX('Model Performance Data'!$O$8:$DY$56,0,MATCH(CONCATENATE($J1838,O$6),'Model Performance Data'!$O$6:$DY$6,0)),'Model Performance Data'!$B$8:$B$56,$C1838,'Model Performance Data'!$C$8:$C$56,$D1838)),"-",SUMIFS(INDEX('Model Performance Data'!$O$8:$DY$56,0,MATCH(CONCATENATE($J1838,O$6),'Model Performance Data'!$O$6:$DY$6,0)),'Model Performance Data'!$B$8:$B$56,$C1838,'Model Performance Data'!$C$8:$C$56,$D1838))</f>
        <v>0</v>
      </c>
    </row>
    <row r="1839" spans="2:15" x14ac:dyDescent="0.35">
      <c r="B1839" s="37" t="s">
        <v>80</v>
      </c>
      <c r="C1839" s="38" t="str">
        <f>IF(ISBLANK('Model Performance Data'!$B$81),"-",'Model Performance Data'!$B$81)</f>
        <v>-</v>
      </c>
      <c r="D1839" s="38" t="str">
        <f>IF(ISBLANK('Model Performance Data'!$C$81),"-",'Model Performance Data'!$C$81)</f>
        <v>-</v>
      </c>
      <c r="E1839" s="38" t="str">
        <f>IF(ISBLANK('Model Performance Data'!$D$81),"-",'Model Performance Data'!$D$81)</f>
        <v>-</v>
      </c>
      <c r="F1839" s="38" t="str">
        <f>IF(ISBLANK('Model Performance Data'!$E$81),"-",'Model Performance Data'!$E$81)</f>
        <v>-</v>
      </c>
      <c r="G1839" s="38" t="str">
        <f>IF(ISBLANK('Model Performance Data'!$F$81),"-",'Model Performance Data'!$F$81)</f>
        <v>-</v>
      </c>
      <c r="H1839" s="253">
        <v>2</v>
      </c>
      <c r="I1839" s="253">
        <v>1</v>
      </c>
      <c r="J1839" s="37" t="str">
        <f t="shared" si="76"/>
        <v>21</v>
      </c>
      <c r="K1839" s="38" t="str">
        <f>IF(ISBLANK('Model Performance Data'!$L$81),"-",'Model Performance Data'!$L$81)</f>
        <v>-</v>
      </c>
      <c r="L1839" s="38" t="str">
        <f>IF(ISBLANK('Model Performance Data'!$K$81),"-",'Model Performance Data'!$K$81)</f>
        <v>-</v>
      </c>
      <c r="M1839" s="254">
        <f>IF(ISNA(SUMIFS(INDEX('Model Performance Data'!$O$8:$DY$56,0,MATCH(CONCATENATE($J1839,M$6),'Model Performance Data'!$O$6:$DY$6,0)),'Model Performance Data'!$B$8:$B$56,$C1839,'Model Performance Data'!$C$8:$C$56,$D1839)),"-",SUMIFS(INDEX('Model Performance Data'!$O$8:$DY$56,0,MATCH(CONCATENATE($J1839,M$6),'Model Performance Data'!$O$6:$DY$6,0)),'Model Performance Data'!$B$8:$B$56,$C1839,'Model Performance Data'!$C$8:$C$56,$D1839))</f>
        <v>0</v>
      </c>
      <c r="N1839" s="254">
        <f>IF(ISNA(SUMIFS(INDEX('Model Performance Data'!$O$8:$DY$56,0,MATCH(CONCATENATE($J1839,N$6),'Model Performance Data'!$O$6:$DY$6,0)),'Model Performance Data'!$B$8:$B$56,$C1839,'Model Performance Data'!$C$8:$C$56,$D1839)),"-",SUMIFS(INDEX('Model Performance Data'!$O$8:$DY$56,0,MATCH(CONCATENATE($J1839,N$6),'Model Performance Data'!$O$6:$DY$6,0)),'Model Performance Data'!$B$8:$B$56,$C1839,'Model Performance Data'!$C$8:$C$56,$D1839))</f>
        <v>0</v>
      </c>
      <c r="O1839" s="255">
        <f>IF(ISNA(SUMIFS(INDEX('Model Performance Data'!$O$8:$DY$56,0,MATCH(CONCATENATE($J1839,O$6),'Model Performance Data'!$O$6:$DY$6,0)),'Model Performance Data'!$B$8:$B$56,$C1839,'Model Performance Data'!$C$8:$C$56,$D1839)),"-",SUMIFS(INDEX('Model Performance Data'!$O$8:$DY$56,0,MATCH(CONCATENATE($J1839,O$6),'Model Performance Data'!$O$6:$DY$6,0)),'Model Performance Data'!$B$8:$B$56,$C1839,'Model Performance Data'!$C$8:$C$56,$D1839))</f>
        <v>0</v>
      </c>
    </row>
    <row r="1840" spans="2:15" x14ac:dyDescent="0.35">
      <c r="B1840" s="37" t="s">
        <v>80</v>
      </c>
      <c r="C1840" s="38" t="str">
        <f>IF(ISBLANK('Model Performance Data'!$B$81),"-",'Model Performance Data'!$B$81)</f>
        <v>-</v>
      </c>
      <c r="D1840" s="38" t="str">
        <f>IF(ISBLANK('Model Performance Data'!$C$81),"-",'Model Performance Data'!$C$81)</f>
        <v>-</v>
      </c>
      <c r="E1840" s="38" t="str">
        <f>IF(ISBLANK('Model Performance Data'!$D$81),"-",'Model Performance Data'!$D$81)</f>
        <v>-</v>
      </c>
      <c r="F1840" s="38" t="str">
        <f>IF(ISBLANK('Model Performance Data'!$E$81),"-",'Model Performance Data'!$E$81)</f>
        <v>-</v>
      </c>
      <c r="G1840" s="38" t="str">
        <f>IF(ISBLANK('Model Performance Data'!$F$81),"-",'Model Performance Data'!$F$81)</f>
        <v>-</v>
      </c>
      <c r="H1840" s="253">
        <v>2</v>
      </c>
      <c r="I1840" s="253">
        <v>2</v>
      </c>
      <c r="J1840" s="37" t="str">
        <f t="shared" si="76"/>
        <v>22</v>
      </c>
      <c r="K1840" s="38" t="str">
        <f>IF(ISBLANK('Model Performance Data'!$L$81),"-",'Model Performance Data'!$L$81)</f>
        <v>-</v>
      </c>
      <c r="L1840" s="38" t="str">
        <f>IF(ISBLANK('Model Performance Data'!$K$81),"-",'Model Performance Data'!$K$81)</f>
        <v>-</v>
      </c>
      <c r="M1840" s="254">
        <f>IF(ISNA(SUMIFS(INDEX('Model Performance Data'!$O$8:$DY$56,0,MATCH(CONCATENATE($J1840,M$6),'Model Performance Data'!$O$6:$DY$6,0)),'Model Performance Data'!$B$8:$B$56,$C1840,'Model Performance Data'!$C$8:$C$56,$D1840)),"-",SUMIFS(INDEX('Model Performance Data'!$O$8:$DY$56,0,MATCH(CONCATENATE($J1840,M$6),'Model Performance Data'!$O$6:$DY$6,0)),'Model Performance Data'!$B$8:$B$56,$C1840,'Model Performance Data'!$C$8:$C$56,$D1840))</f>
        <v>0</v>
      </c>
      <c r="N1840" s="254">
        <f>IF(ISNA(SUMIFS(INDEX('Model Performance Data'!$O$8:$DY$56,0,MATCH(CONCATENATE($J1840,N$6),'Model Performance Data'!$O$6:$DY$6,0)),'Model Performance Data'!$B$8:$B$56,$C1840,'Model Performance Data'!$C$8:$C$56,$D1840)),"-",SUMIFS(INDEX('Model Performance Data'!$O$8:$DY$56,0,MATCH(CONCATENATE($J1840,N$6),'Model Performance Data'!$O$6:$DY$6,0)),'Model Performance Data'!$B$8:$B$56,$C1840,'Model Performance Data'!$C$8:$C$56,$D1840))</f>
        <v>0</v>
      </c>
      <c r="O1840" s="255">
        <f>IF(ISNA(SUMIFS(INDEX('Model Performance Data'!$O$8:$DY$56,0,MATCH(CONCATENATE($J1840,O$6),'Model Performance Data'!$O$6:$DY$6,0)),'Model Performance Data'!$B$8:$B$56,$C1840,'Model Performance Data'!$C$8:$C$56,$D1840)),"-",SUMIFS(INDEX('Model Performance Data'!$O$8:$DY$56,0,MATCH(CONCATENATE($J1840,O$6),'Model Performance Data'!$O$6:$DY$6,0)),'Model Performance Data'!$B$8:$B$56,$C1840,'Model Performance Data'!$C$8:$C$56,$D1840))</f>
        <v>0</v>
      </c>
    </row>
    <row r="1841" spans="2:15" x14ac:dyDescent="0.35">
      <c r="B1841" s="37" t="s">
        <v>80</v>
      </c>
      <c r="C1841" s="38" t="str">
        <f>IF(ISBLANK('Model Performance Data'!$B$81),"-",'Model Performance Data'!$B$81)</f>
        <v>-</v>
      </c>
      <c r="D1841" s="38" t="str">
        <f>IF(ISBLANK('Model Performance Data'!$C$81),"-",'Model Performance Data'!$C$81)</f>
        <v>-</v>
      </c>
      <c r="E1841" s="38" t="str">
        <f>IF(ISBLANK('Model Performance Data'!$D$81),"-",'Model Performance Data'!$D$81)</f>
        <v>-</v>
      </c>
      <c r="F1841" s="38" t="str">
        <f>IF(ISBLANK('Model Performance Data'!$E$81),"-",'Model Performance Data'!$E$81)</f>
        <v>-</v>
      </c>
      <c r="G1841" s="38" t="str">
        <f>IF(ISBLANK('Model Performance Data'!$F$81),"-",'Model Performance Data'!$F$81)</f>
        <v>-</v>
      </c>
      <c r="H1841" s="253">
        <v>2</v>
      </c>
      <c r="I1841" s="253">
        <v>3</v>
      </c>
      <c r="J1841" s="37" t="str">
        <f t="shared" si="76"/>
        <v>23</v>
      </c>
      <c r="K1841" s="38" t="str">
        <f>IF(ISBLANK('Model Performance Data'!$L$81),"-",'Model Performance Data'!$L$81)</f>
        <v>-</v>
      </c>
      <c r="L1841" s="38" t="str">
        <f>IF(ISBLANK('Model Performance Data'!$K$81),"-",'Model Performance Data'!$K$81)</f>
        <v>-</v>
      </c>
      <c r="M1841" s="254">
        <f>IF(ISNA(SUMIFS(INDEX('Model Performance Data'!$O$8:$DY$56,0,MATCH(CONCATENATE($J1841,M$6),'Model Performance Data'!$O$6:$DY$6,0)),'Model Performance Data'!$B$8:$B$56,$C1841,'Model Performance Data'!$C$8:$C$56,$D1841)),"-",SUMIFS(INDEX('Model Performance Data'!$O$8:$DY$56,0,MATCH(CONCATENATE($J1841,M$6),'Model Performance Data'!$O$6:$DY$6,0)),'Model Performance Data'!$B$8:$B$56,$C1841,'Model Performance Data'!$C$8:$C$56,$D1841))</f>
        <v>0</v>
      </c>
      <c r="N1841" s="254">
        <f>IF(ISNA(SUMIFS(INDEX('Model Performance Data'!$O$8:$DY$56,0,MATCH(CONCATENATE($J1841,N$6),'Model Performance Data'!$O$6:$DY$6,0)),'Model Performance Data'!$B$8:$B$56,$C1841,'Model Performance Data'!$C$8:$C$56,$D1841)),"-",SUMIFS(INDEX('Model Performance Data'!$O$8:$DY$56,0,MATCH(CONCATENATE($J1841,N$6),'Model Performance Data'!$O$6:$DY$6,0)),'Model Performance Data'!$B$8:$B$56,$C1841,'Model Performance Data'!$C$8:$C$56,$D1841))</f>
        <v>0</v>
      </c>
      <c r="O1841" s="255">
        <f>IF(ISNA(SUMIFS(INDEX('Model Performance Data'!$O$8:$DY$56,0,MATCH(CONCATENATE($J1841,O$6),'Model Performance Data'!$O$6:$DY$6,0)),'Model Performance Data'!$B$8:$B$56,$C1841,'Model Performance Data'!$C$8:$C$56,$D1841)),"-",SUMIFS(INDEX('Model Performance Data'!$O$8:$DY$56,0,MATCH(CONCATENATE($J1841,O$6),'Model Performance Data'!$O$6:$DY$6,0)),'Model Performance Data'!$B$8:$B$56,$C1841,'Model Performance Data'!$C$8:$C$56,$D1841))</f>
        <v>0</v>
      </c>
    </row>
    <row r="1842" spans="2:15" x14ac:dyDescent="0.35">
      <c r="B1842" s="37" t="s">
        <v>80</v>
      </c>
      <c r="C1842" s="38" t="str">
        <f>IF(ISBLANK('Model Performance Data'!$B$81),"-",'Model Performance Data'!$B$81)</f>
        <v>-</v>
      </c>
      <c r="D1842" s="38" t="str">
        <f>IF(ISBLANK('Model Performance Data'!$C$81),"-",'Model Performance Data'!$C$81)</f>
        <v>-</v>
      </c>
      <c r="E1842" s="38" t="str">
        <f>IF(ISBLANK('Model Performance Data'!$D$81),"-",'Model Performance Data'!$D$81)</f>
        <v>-</v>
      </c>
      <c r="F1842" s="38" t="str">
        <f>IF(ISBLANK('Model Performance Data'!$E$81),"-",'Model Performance Data'!$E$81)</f>
        <v>-</v>
      </c>
      <c r="G1842" s="38" t="str">
        <f>IF(ISBLANK('Model Performance Data'!$F$81),"-",'Model Performance Data'!$F$81)</f>
        <v>-</v>
      </c>
      <c r="H1842" s="253">
        <v>2</v>
      </c>
      <c r="I1842" s="253">
        <v>4</v>
      </c>
      <c r="J1842" s="37" t="str">
        <f t="shared" si="76"/>
        <v>24</v>
      </c>
      <c r="K1842" s="38" t="str">
        <f>IF(ISBLANK('Model Performance Data'!$L$81),"-",'Model Performance Data'!$L$81)</f>
        <v>-</v>
      </c>
      <c r="L1842" s="38" t="str">
        <f>IF(ISBLANK('Model Performance Data'!$K$81),"-",'Model Performance Data'!$K$81)</f>
        <v>-</v>
      </c>
      <c r="M1842" s="254">
        <f>IF(ISNA(SUMIFS(INDEX('Model Performance Data'!$O$8:$DY$56,0,MATCH(CONCATENATE($J1842,M$6),'Model Performance Data'!$O$6:$DY$6,0)),'Model Performance Data'!$B$8:$B$56,$C1842,'Model Performance Data'!$C$8:$C$56,$D1842)),"-",SUMIFS(INDEX('Model Performance Data'!$O$8:$DY$56,0,MATCH(CONCATENATE($J1842,M$6),'Model Performance Data'!$O$6:$DY$6,0)),'Model Performance Data'!$B$8:$B$56,$C1842,'Model Performance Data'!$C$8:$C$56,$D1842))</f>
        <v>0</v>
      </c>
      <c r="N1842" s="254">
        <f>IF(ISNA(SUMIFS(INDEX('Model Performance Data'!$O$8:$DY$56,0,MATCH(CONCATENATE($J1842,N$6),'Model Performance Data'!$O$6:$DY$6,0)),'Model Performance Data'!$B$8:$B$56,$C1842,'Model Performance Data'!$C$8:$C$56,$D1842)),"-",SUMIFS(INDEX('Model Performance Data'!$O$8:$DY$56,0,MATCH(CONCATENATE($J1842,N$6),'Model Performance Data'!$O$6:$DY$6,0)),'Model Performance Data'!$B$8:$B$56,$C1842,'Model Performance Data'!$C$8:$C$56,$D1842))</f>
        <v>0</v>
      </c>
      <c r="O1842" s="255">
        <f>IF(ISNA(SUMIFS(INDEX('Model Performance Data'!$O$8:$DY$56,0,MATCH(CONCATENATE($J1842,O$6),'Model Performance Data'!$O$6:$DY$6,0)),'Model Performance Data'!$B$8:$B$56,$C1842,'Model Performance Data'!$C$8:$C$56,$D1842)),"-",SUMIFS(INDEX('Model Performance Data'!$O$8:$DY$56,0,MATCH(CONCATENATE($J1842,O$6),'Model Performance Data'!$O$6:$DY$6,0)),'Model Performance Data'!$B$8:$B$56,$C1842,'Model Performance Data'!$C$8:$C$56,$D1842))</f>
        <v>0</v>
      </c>
    </row>
    <row r="1843" spans="2:15" x14ac:dyDescent="0.35">
      <c r="B1843" s="37" t="s">
        <v>80</v>
      </c>
      <c r="C1843" s="38" t="str">
        <f>IF(ISBLANK('Model Performance Data'!$B$81),"-",'Model Performance Data'!$B$81)</f>
        <v>-</v>
      </c>
      <c r="D1843" s="38" t="str">
        <f>IF(ISBLANK('Model Performance Data'!$C$81),"-",'Model Performance Data'!$C$81)</f>
        <v>-</v>
      </c>
      <c r="E1843" s="38" t="str">
        <f>IF(ISBLANK('Model Performance Data'!$D$81),"-",'Model Performance Data'!$D$81)</f>
        <v>-</v>
      </c>
      <c r="F1843" s="38" t="str">
        <f>IF(ISBLANK('Model Performance Data'!$E$81),"-",'Model Performance Data'!$E$81)</f>
        <v>-</v>
      </c>
      <c r="G1843" s="38" t="str">
        <f>IF(ISBLANK('Model Performance Data'!$F$81),"-",'Model Performance Data'!$F$81)</f>
        <v>-</v>
      </c>
      <c r="H1843" s="253">
        <v>2</v>
      </c>
      <c r="I1843" s="253">
        <v>5</v>
      </c>
      <c r="J1843" s="37" t="str">
        <f t="shared" si="76"/>
        <v>25</v>
      </c>
      <c r="K1843" s="38" t="str">
        <f>IF(ISBLANK('Model Performance Data'!$L$81),"-",'Model Performance Data'!$L$81)</f>
        <v>-</v>
      </c>
      <c r="L1843" s="38" t="str">
        <f>IF(ISBLANK('Model Performance Data'!$K$81),"-",'Model Performance Data'!$K$81)</f>
        <v>-</v>
      </c>
      <c r="M1843" s="254">
        <f>IF(ISNA(SUMIFS(INDEX('Model Performance Data'!$O$8:$DY$56,0,MATCH(CONCATENATE($J1843,M$6),'Model Performance Data'!$O$6:$DY$6,0)),'Model Performance Data'!$B$8:$B$56,$C1843,'Model Performance Data'!$C$8:$C$56,$D1843)),"-",SUMIFS(INDEX('Model Performance Data'!$O$8:$DY$56,0,MATCH(CONCATENATE($J1843,M$6),'Model Performance Data'!$O$6:$DY$6,0)),'Model Performance Data'!$B$8:$B$56,$C1843,'Model Performance Data'!$C$8:$C$56,$D1843))</f>
        <v>0</v>
      </c>
      <c r="N1843" s="254">
        <f>IF(ISNA(SUMIFS(INDEX('Model Performance Data'!$O$8:$DY$56,0,MATCH(CONCATENATE($J1843,N$6),'Model Performance Data'!$O$6:$DY$6,0)),'Model Performance Data'!$B$8:$B$56,$C1843,'Model Performance Data'!$C$8:$C$56,$D1843)),"-",SUMIFS(INDEX('Model Performance Data'!$O$8:$DY$56,0,MATCH(CONCATENATE($J1843,N$6),'Model Performance Data'!$O$6:$DY$6,0)),'Model Performance Data'!$B$8:$B$56,$C1843,'Model Performance Data'!$C$8:$C$56,$D1843))</f>
        <v>0</v>
      </c>
      <c r="O1843" s="255">
        <f>IF(ISNA(SUMIFS(INDEX('Model Performance Data'!$O$8:$DY$56,0,MATCH(CONCATENATE($J1843,O$6),'Model Performance Data'!$O$6:$DY$6,0)),'Model Performance Data'!$B$8:$B$56,$C1843,'Model Performance Data'!$C$8:$C$56,$D1843)),"-",SUMIFS(INDEX('Model Performance Data'!$O$8:$DY$56,0,MATCH(CONCATENATE($J1843,O$6),'Model Performance Data'!$O$6:$DY$6,0)),'Model Performance Data'!$B$8:$B$56,$C1843,'Model Performance Data'!$C$8:$C$56,$D1843))</f>
        <v>0</v>
      </c>
    </row>
    <row r="1844" spans="2:15" x14ac:dyDescent="0.35">
      <c r="B1844" s="37" t="s">
        <v>80</v>
      </c>
      <c r="C1844" s="38" t="str">
        <f>IF(ISBLANK('Model Performance Data'!$B$81),"-",'Model Performance Data'!$B$81)</f>
        <v>-</v>
      </c>
      <c r="D1844" s="38" t="str">
        <f>IF(ISBLANK('Model Performance Data'!$C$81),"-",'Model Performance Data'!$C$81)</f>
        <v>-</v>
      </c>
      <c r="E1844" s="38" t="str">
        <f>IF(ISBLANK('Model Performance Data'!$D$81),"-",'Model Performance Data'!$D$81)</f>
        <v>-</v>
      </c>
      <c r="F1844" s="38" t="str">
        <f>IF(ISBLANK('Model Performance Data'!$E$81),"-",'Model Performance Data'!$E$81)</f>
        <v>-</v>
      </c>
      <c r="G1844" s="38" t="str">
        <f>IF(ISBLANK('Model Performance Data'!$F$81),"-",'Model Performance Data'!$F$81)</f>
        <v>-</v>
      </c>
      <c r="H1844" s="253">
        <v>2</v>
      </c>
      <c r="I1844" s="253" t="s">
        <v>65</v>
      </c>
      <c r="J1844" s="37" t="str">
        <f t="shared" si="76"/>
        <v>2Goal</v>
      </c>
      <c r="K1844" s="38" t="str">
        <f>IF(ISBLANK('Model Performance Data'!$L$81),"-",'Model Performance Data'!$L$81)</f>
        <v>-</v>
      </c>
      <c r="L1844" s="38" t="str">
        <f>IF(ISBLANK('Model Performance Data'!$K$81),"-",'Model Performance Data'!$K$81)</f>
        <v>-</v>
      </c>
      <c r="M1844" s="254" t="str">
        <f>IF(ISNA(SUMIFS(INDEX('Model Performance Data'!$O$8:$DY$56,0,MATCH(CONCATENATE($J1844,M$6),'Model Performance Data'!$O$6:$DY$6,0)),'Model Performance Data'!$B$8:$B$56,$C1844,'Model Performance Data'!$C$8:$C$56,$D1844)),"-",SUMIFS(INDEX('Model Performance Data'!$O$8:$DY$56,0,MATCH(CONCATENATE($J1844,M$6),'Model Performance Data'!$O$6:$DY$6,0)),'Model Performance Data'!$B$8:$B$56,$C1844,'Model Performance Data'!$C$8:$C$56,$D1844))</f>
        <v>-</v>
      </c>
      <c r="N1844" s="254" t="str">
        <f>IF(ISNA(SUMIFS(INDEX('Model Performance Data'!$O$8:$DY$56,0,MATCH(CONCATENATE($J1844,N$6),'Model Performance Data'!$O$6:$DY$6,0)),'Model Performance Data'!$B$8:$B$56,$C1844,'Model Performance Data'!$C$8:$C$56,$D1844)),"-",SUMIFS(INDEX('Model Performance Data'!$O$8:$DY$56,0,MATCH(CONCATENATE($J1844,N$6),'Model Performance Data'!$O$6:$DY$6,0)),'Model Performance Data'!$B$8:$B$56,$C1844,'Model Performance Data'!$C$8:$C$56,$D1844))</f>
        <v>-</v>
      </c>
      <c r="O1844" s="255">
        <f>IF(ISNA(SUMIFS(INDEX('Model Performance Data'!$O$8:$DY$56,0,MATCH(CONCATENATE($J1844,O$6),'Model Performance Data'!$O$6:$DY$6,0)),'Model Performance Data'!$B$8:$B$56,$C1844,'Model Performance Data'!$C$8:$C$56,$D1844)),"-",SUMIFS(INDEX('Model Performance Data'!$O$8:$DY$56,0,MATCH(CONCATENATE($J1844,O$6),'Model Performance Data'!$O$6:$DY$6,0)),'Model Performance Data'!$B$8:$B$56,$C1844,'Model Performance Data'!$C$8:$C$56,$D1844))</f>
        <v>0</v>
      </c>
    </row>
    <row r="1845" spans="2:15" x14ac:dyDescent="0.35">
      <c r="B1845" s="37" t="s">
        <v>80</v>
      </c>
      <c r="C1845" s="38" t="str">
        <f>IF(ISBLANK('Model Performance Data'!$B$81),"-",'Model Performance Data'!$B$81)</f>
        <v>-</v>
      </c>
      <c r="D1845" s="38" t="str">
        <f>IF(ISBLANK('Model Performance Data'!$C$81),"-",'Model Performance Data'!$C$81)</f>
        <v>-</v>
      </c>
      <c r="E1845" s="38" t="str">
        <f>IF(ISBLANK('Model Performance Data'!$D$81),"-",'Model Performance Data'!$D$81)</f>
        <v>-</v>
      </c>
      <c r="F1845" s="38" t="str">
        <f>IF(ISBLANK('Model Performance Data'!$E$81),"-",'Model Performance Data'!$E$81)</f>
        <v>-</v>
      </c>
      <c r="G1845" s="38" t="str">
        <f>IF(ISBLANK('Model Performance Data'!$F$81),"-",'Model Performance Data'!$F$81)</f>
        <v>-</v>
      </c>
      <c r="H1845" s="253">
        <v>3</v>
      </c>
      <c r="I1845" s="253">
        <v>1</v>
      </c>
      <c r="J1845" s="37" t="str">
        <f t="shared" si="76"/>
        <v>31</v>
      </c>
      <c r="K1845" s="38" t="str">
        <f>IF(ISBLANK('Model Performance Data'!$L$81),"-",'Model Performance Data'!$L$81)</f>
        <v>-</v>
      </c>
      <c r="L1845" s="38" t="str">
        <f>IF(ISBLANK('Model Performance Data'!$K$81),"-",'Model Performance Data'!$K$81)</f>
        <v>-</v>
      </c>
      <c r="M1845" s="254">
        <f>IF(ISNA(SUMIFS(INDEX('Model Performance Data'!$O$8:$DY$56,0,MATCH(CONCATENATE($J1845,M$6),'Model Performance Data'!$O$6:$DY$6,0)),'Model Performance Data'!$B$8:$B$56,$C1845,'Model Performance Data'!$C$8:$C$56,$D1845)),"-",SUMIFS(INDEX('Model Performance Data'!$O$8:$DY$56,0,MATCH(CONCATENATE($J1845,M$6),'Model Performance Data'!$O$6:$DY$6,0)),'Model Performance Data'!$B$8:$B$56,$C1845,'Model Performance Data'!$C$8:$C$56,$D1845))</f>
        <v>0</v>
      </c>
      <c r="N1845" s="254">
        <f>IF(ISNA(SUMIFS(INDEX('Model Performance Data'!$O$8:$DY$56,0,MATCH(CONCATENATE($J1845,N$6),'Model Performance Data'!$O$6:$DY$6,0)),'Model Performance Data'!$B$8:$B$56,$C1845,'Model Performance Data'!$C$8:$C$56,$D1845)),"-",SUMIFS(INDEX('Model Performance Data'!$O$8:$DY$56,0,MATCH(CONCATENATE($J1845,N$6),'Model Performance Data'!$O$6:$DY$6,0)),'Model Performance Data'!$B$8:$B$56,$C1845,'Model Performance Data'!$C$8:$C$56,$D1845))</f>
        <v>0</v>
      </c>
      <c r="O1845" s="255">
        <f>IF(ISNA(SUMIFS(INDEX('Model Performance Data'!$O$8:$DY$56,0,MATCH(CONCATENATE($J1845,O$6),'Model Performance Data'!$O$6:$DY$6,0)),'Model Performance Data'!$B$8:$B$56,$C1845,'Model Performance Data'!$C$8:$C$56,$D1845)),"-",SUMIFS(INDEX('Model Performance Data'!$O$8:$DY$56,0,MATCH(CONCATENATE($J1845,O$6),'Model Performance Data'!$O$6:$DY$6,0)),'Model Performance Data'!$B$8:$B$56,$C1845,'Model Performance Data'!$C$8:$C$56,$D1845))</f>
        <v>0</v>
      </c>
    </row>
    <row r="1846" spans="2:15" x14ac:dyDescent="0.35">
      <c r="B1846" s="37" t="s">
        <v>80</v>
      </c>
      <c r="C1846" s="38" t="str">
        <f>IF(ISBLANK('Model Performance Data'!$B$81),"-",'Model Performance Data'!$B$81)</f>
        <v>-</v>
      </c>
      <c r="D1846" s="38" t="str">
        <f>IF(ISBLANK('Model Performance Data'!$C$81),"-",'Model Performance Data'!$C$81)</f>
        <v>-</v>
      </c>
      <c r="E1846" s="38" t="str">
        <f>IF(ISBLANK('Model Performance Data'!$D$81),"-",'Model Performance Data'!$D$81)</f>
        <v>-</v>
      </c>
      <c r="F1846" s="38" t="str">
        <f>IF(ISBLANK('Model Performance Data'!$E$81),"-",'Model Performance Data'!$E$81)</f>
        <v>-</v>
      </c>
      <c r="G1846" s="38" t="str">
        <f>IF(ISBLANK('Model Performance Data'!$F$81),"-",'Model Performance Data'!$F$81)</f>
        <v>-</v>
      </c>
      <c r="H1846" s="253">
        <v>3</v>
      </c>
      <c r="I1846" s="253">
        <v>2</v>
      </c>
      <c r="J1846" s="37" t="str">
        <f t="shared" si="76"/>
        <v>32</v>
      </c>
      <c r="K1846" s="38" t="str">
        <f>IF(ISBLANK('Model Performance Data'!$L$81),"-",'Model Performance Data'!$L$81)</f>
        <v>-</v>
      </c>
      <c r="L1846" s="38" t="str">
        <f>IF(ISBLANK('Model Performance Data'!$K$81),"-",'Model Performance Data'!$K$81)</f>
        <v>-</v>
      </c>
      <c r="M1846" s="254">
        <f>IF(ISNA(SUMIFS(INDEX('Model Performance Data'!$O$8:$DY$56,0,MATCH(CONCATENATE($J1846,M$6),'Model Performance Data'!$O$6:$DY$6,0)),'Model Performance Data'!$B$8:$B$56,$C1846,'Model Performance Data'!$C$8:$C$56,$D1846)),"-",SUMIFS(INDEX('Model Performance Data'!$O$8:$DY$56,0,MATCH(CONCATENATE($J1846,M$6),'Model Performance Data'!$O$6:$DY$6,0)),'Model Performance Data'!$B$8:$B$56,$C1846,'Model Performance Data'!$C$8:$C$56,$D1846))</f>
        <v>0</v>
      </c>
      <c r="N1846" s="254">
        <f>IF(ISNA(SUMIFS(INDEX('Model Performance Data'!$O$8:$DY$56,0,MATCH(CONCATENATE($J1846,N$6),'Model Performance Data'!$O$6:$DY$6,0)),'Model Performance Data'!$B$8:$B$56,$C1846,'Model Performance Data'!$C$8:$C$56,$D1846)),"-",SUMIFS(INDEX('Model Performance Data'!$O$8:$DY$56,0,MATCH(CONCATENATE($J1846,N$6),'Model Performance Data'!$O$6:$DY$6,0)),'Model Performance Data'!$B$8:$B$56,$C1846,'Model Performance Data'!$C$8:$C$56,$D1846))</f>
        <v>0</v>
      </c>
      <c r="O1846" s="255">
        <f>IF(ISNA(SUMIFS(INDEX('Model Performance Data'!$O$8:$DY$56,0,MATCH(CONCATENATE($J1846,O$6),'Model Performance Data'!$O$6:$DY$6,0)),'Model Performance Data'!$B$8:$B$56,$C1846,'Model Performance Data'!$C$8:$C$56,$D1846)),"-",SUMIFS(INDEX('Model Performance Data'!$O$8:$DY$56,0,MATCH(CONCATENATE($J1846,O$6),'Model Performance Data'!$O$6:$DY$6,0)),'Model Performance Data'!$B$8:$B$56,$C1846,'Model Performance Data'!$C$8:$C$56,$D1846))</f>
        <v>0</v>
      </c>
    </row>
    <row r="1847" spans="2:15" x14ac:dyDescent="0.35">
      <c r="B1847" s="37" t="s">
        <v>80</v>
      </c>
      <c r="C1847" s="38" t="str">
        <f>IF(ISBLANK('Model Performance Data'!$B$81),"-",'Model Performance Data'!$B$81)</f>
        <v>-</v>
      </c>
      <c r="D1847" s="38" t="str">
        <f>IF(ISBLANK('Model Performance Data'!$C$81),"-",'Model Performance Data'!$C$81)</f>
        <v>-</v>
      </c>
      <c r="E1847" s="38" t="str">
        <f>IF(ISBLANK('Model Performance Data'!$D$81),"-",'Model Performance Data'!$D$81)</f>
        <v>-</v>
      </c>
      <c r="F1847" s="38" t="str">
        <f>IF(ISBLANK('Model Performance Data'!$E$81),"-",'Model Performance Data'!$E$81)</f>
        <v>-</v>
      </c>
      <c r="G1847" s="38" t="str">
        <f>IF(ISBLANK('Model Performance Data'!$F$81),"-",'Model Performance Data'!$F$81)</f>
        <v>-</v>
      </c>
      <c r="H1847" s="253">
        <v>3</v>
      </c>
      <c r="I1847" s="253">
        <v>3</v>
      </c>
      <c r="J1847" s="37" t="str">
        <f t="shared" si="76"/>
        <v>33</v>
      </c>
      <c r="K1847" s="38" t="str">
        <f>IF(ISBLANK('Model Performance Data'!$L$81),"-",'Model Performance Data'!$L$81)</f>
        <v>-</v>
      </c>
      <c r="L1847" s="38" t="str">
        <f>IF(ISBLANK('Model Performance Data'!$K$81),"-",'Model Performance Data'!$K$81)</f>
        <v>-</v>
      </c>
      <c r="M1847" s="254">
        <f>IF(ISNA(SUMIFS(INDEX('Model Performance Data'!$O$8:$DY$56,0,MATCH(CONCATENATE($J1847,M$6),'Model Performance Data'!$O$6:$DY$6,0)),'Model Performance Data'!$B$8:$B$56,$C1847,'Model Performance Data'!$C$8:$C$56,$D1847)),"-",SUMIFS(INDEX('Model Performance Data'!$O$8:$DY$56,0,MATCH(CONCATENATE($J1847,M$6),'Model Performance Data'!$O$6:$DY$6,0)),'Model Performance Data'!$B$8:$B$56,$C1847,'Model Performance Data'!$C$8:$C$56,$D1847))</f>
        <v>0</v>
      </c>
      <c r="N1847" s="254">
        <f>IF(ISNA(SUMIFS(INDEX('Model Performance Data'!$O$8:$DY$56,0,MATCH(CONCATENATE($J1847,N$6),'Model Performance Data'!$O$6:$DY$6,0)),'Model Performance Data'!$B$8:$B$56,$C1847,'Model Performance Data'!$C$8:$C$56,$D1847)),"-",SUMIFS(INDEX('Model Performance Data'!$O$8:$DY$56,0,MATCH(CONCATENATE($J1847,N$6),'Model Performance Data'!$O$6:$DY$6,0)),'Model Performance Data'!$B$8:$B$56,$C1847,'Model Performance Data'!$C$8:$C$56,$D1847))</f>
        <v>0</v>
      </c>
      <c r="O1847" s="255">
        <f>IF(ISNA(SUMIFS(INDEX('Model Performance Data'!$O$8:$DY$56,0,MATCH(CONCATENATE($J1847,O$6),'Model Performance Data'!$O$6:$DY$6,0)),'Model Performance Data'!$B$8:$B$56,$C1847,'Model Performance Data'!$C$8:$C$56,$D1847)),"-",SUMIFS(INDEX('Model Performance Data'!$O$8:$DY$56,0,MATCH(CONCATENATE($J1847,O$6),'Model Performance Data'!$O$6:$DY$6,0)),'Model Performance Data'!$B$8:$B$56,$C1847,'Model Performance Data'!$C$8:$C$56,$D1847))</f>
        <v>0</v>
      </c>
    </row>
    <row r="1848" spans="2:15" x14ac:dyDescent="0.35">
      <c r="B1848" s="37" t="s">
        <v>80</v>
      </c>
      <c r="C1848" s="38" t="str">
        <f>IF(ISBLANK('Model Performance Data'!$B$81),"-",'Model Performance Data'!$B$81)</f>
        <v>-</v>
      </c>
      <c r="D1848" s="38" t="str">
        <f>IF(ISBLANK('Model Performance Data'!$C$81),"-",'Model Performance Data'!$C$81)</f>
        <v>-</v>
      </c>
      <c r="E1848" s="38" t="str">
        <f>IF(ISBLANK('Model Performance Data'!$D$81),"-",'Model Performance Data'!$D$81)</f>
        <v>-</v>
      </c>
      <c r="F1848" s="38" t="str">
        <f>IF(ISBLANK('Model Performance Data'!$E$81),"-",'Model Performance Data'!$E$81)</f>
        <v>-</v>
      </c>
      <c r="G1848" s="38" t="str">
        <f>IF(ISBLANK('Model Performance Data'!$F$81),"-",'Model Performance Data'!$F$81)</f>
        <v>-</v>
      </c>
      <c r="H1848" s="253">
        <v>3</v>
      </c>
      <c r="I1848" s="253">
        <v>4</v>
      </c>
      <c r="J1848" s="37" t="str">
        <f t="shared" si="76"/>
        <v>34</v>
      </c>
      <c r="K1848" s="38" t="str">
        <f>IF(ISBLANK('Model Performance Data'!$L$81),"-",'Model Performance Data'!$L$81)</f>
        <v>-</v>
      </c>
      <c r="L1848" s="38" t="str">
        <f>IF(ISBLANK('Model Performance Data'!$K$81),"-",'Model Performance Data'!$K$81)</f>
        <v>-</v>
      </c>
      <c r="M1848" s="254">
        <f>IF(ISNA(SUMIFS(INDEX('Model Performance Data'!$O$8:$DY$56,0,MATCH(CONCATENATE($J1848,M$6),'Model Performance Data'!$O$6:$DY$6,0)),'Model Performance Data'!$B$8:$B$56,$C1848,'Model Performance Data'!$C$8:$C$56,$D1848)),"-",SUMIFS(INDEX('Model Performance Data'!$O$8:$DY$56,0,MATCH(CONCATENATE($J1848,M$6),'Model Performance Data'!$O$6:$DY$6,0)),'Model Performance Data'!$B$8:$B$56,$C1848,'Model Performance Data'!$C$8:$C$56,$D1848))</f>
        <v>0</v>
      </c>
      <c r="N1848" s="254">
        <f>IF(ISNA(SUMIFS(INDEX('Model Performance Data'!$O$8:$DY$56,0,MATCH(CONCATENATE($J1848,N$6),'Model Performance Data'!$O$6:$DY$6,0)),'Model Performance Data'!$B$8:$B$56,$C1848,'Model Performance Data'!$C$8:$C$56,$D1848)),"-",SUMIFS(INDEX('Model Performance Data'!$O$8:$DY$56,0,MATCH(CONCATENATE($J1848,N$6),'Model Performance Data'!$O$6:$DY$6,0)),'Model Performance Data'!$B$8:$B$56,$C1848,'Model Performance Data'!$C$8:$C$56,$D1848))</f>
        <v>0</v>
      </c>
      <c r="O1848" s="255">
        <f>IF(ISNA(SUMIFS(INDEX('Model Performance Data'!$O$8:$DY$56,0,MATCH(CONCATENATE($J1848,O$6),'Model Performance Data'!$O$6:$DY$6,0)),'Model Performance Data'!$B$8:$B$56,$C1848,'Model Performance Data'!$C$8:$C$56,$D1848)),"-",SUMIFS(INDEX('Model Performance Data'!$O$8:$DY$56,0,MATCH(CONCATENATE($J1848,O$6),'Model Performance Data'!$O$6:$DY$6,0)),'Model Performance Data'!$B$8:$B$56,$C1848,'Model Performance Data'!$C$8:$C$56,$D1848))</f>
        <v>0</v>
      </c>
    </row>
    <row r="1849" spans="2:15" x14ac:dyDescent="0.35">
      <c r="B1849" s="37" t="s">
        <v>80</v>
      </c>
      <c r="C1849" s="38" t="str">
        <f>IF(ISBLANK('Model Performance Data'!$B$81),"-",'Model Performance Data'!$B$81)</f>
        <v>-</v>
      </c>
      <c r="D1849" s="38" t="str">
        <f>IF(ISBLANK('Model Performance Data'!$C$81),"-",'Model Performance Data'!$C$81)</f>
        <v>-</v>
      </c>
      <c r="E1849" s="38" t="str">
        <f>IF(ISBLANK('Model Performance Data'!$D$81),"-",'Model Performance Data'!$D$81)</f>
        <v>-</v>
      </c>
      <c r="F1849" s="38" t="str">
        <f>IF(ISBLANK('Model Performance Data'!$E$81),"-",'Model Performance Data'!$E$81)</f>
        <v>-</v>
      </c>
      <c r="G1849" s="38" t="str">
        <f>IF(ISBLANK('Model Performance Data'!$F$81),"-",'Model Performance Data'!$F$81)</f>
        <v>-</v>
      </c>
      <c r="H1849" s="253">
        <v>3</v>
      </c>
      <c r="I1849" s="253">
        <v>5</v>
      </c>
      <c r="J1849" s="37" t="str">
        <f t="shared" si="76"/>
        <v>35</v>
      </c>
      <c r="K1849" s="38" t="str">
        <f>IF(ISBLANK('Model Performance Data'!$L$81),"-",'Model Performance Data'!$L$81)</f>
        <v>-</v>
      </c>
      <c r="L1849" s="38" t="str">
        <f>IF(ISBLANK('Model Performance Data'!$K$81),"-",'Model Performance Data'!$K$81)</f>
        <v>-</v>
      </c>
      <c r="M1849" s="254">
        <f>IF(ISNA(SUMIFS(INDEX('Model Performance Data'!$O$8:$DY$56,0,MATCH(CONCATENATE($J1849,M$6),'Model Performance Data'!$O$6:$DY$6,0)),'Model Performance Data'!$B$8:$B$56,$C1849,'Model Performance Data'!$C$8:$C$56,$D1849)),"-",SUMIFS(INDEX('Model Performance Data'!$O$8:$DY$56,0,MATCH(CONCATENATE($J1849,M$6),'Model Performance Data'!$O$6:$DY$6,0)),'Model Performance Data'!$B$8:$B$56,$C1849,'Model Performance Data'!$C$8:$C$56,$D1849))</f>
        <v>0</v>
      </c>
      <c r="N1849" s="254">
        <f>IF(ISNA(SUMIFS(INDEX('Model Performance Data'!$O$8:$DY$56,0,MATCH(CONCATENATE($J1849,N$6),'Model Performance Data'!$O$6:$DY$6,0)),'Model Performance Data'!$B$8:$B$56,$C1849,'Model Performance Data'!$C$8:$C$56,$D1849)),"-",SUMIFS(INDEX('Model Performance Data'!$O$8:$DY$56,0,MATCH(CONCATENATE($J1849,N$6),'Model Performance Data'!$O$6:$DY$6,0)),'Model Performance Data'!$B$8:$B$56,$C1849,'Model Performance Data'!$C$8:$C$56,$D1849))</f>
        <v>0</v>
      </c>
      <c r="O1849" s="255">
        <f>IF(ISNA(SUMIFS(INDEX('Model Performance Data'!$O$8:$DY$56,0,MATCH(CONCATENATE($J1849,O$6),'Model Performance Data'!$O$6:$DY$6,0)),'Model Performance Data'!$B$8:$B$56,$C1849,'Model Performance Data'!$C$8:$C$56,$D1849)),"-",SUMIFS(INDEX('Model Performance Data'!$O$8:$DY$56,0,MATCH(CONCATENATE($J1849,O$6),'Model Performance Data'!$O$6:$DY$6,0)),'Model Performance Data'!$B$8:$B$56,$C1849,'Model Performance Data'!$C$8:$C$56,$D1849))</f>
        <v>0</v>
      </c>
    </row>
    <row r="1850" spans="2:15" x14ac:dyDescent="0.35">
      <c r="B1850" s="37" t="s">
        <v>80</v>
      </c>
      <c r="C1850" s="38" t="str">
        <f>IF(ISBLANK('Model Performance Data'!$B$81),"-",'Model Performance Data'!$B$81)</f>
        <v>-</v>
      </c>
      <c r="D1850" s="38" t="str">
        <f>IF(ISBLANK('Model Performance Data'!$C$81),"-",'Model Performance Data'!$C$81)</f>
        <v>-</v>
      </c>
      <c r="E1850" s="38" t="str">
        <f>IF(ISBLANK('Model Performance Data'!$D$81),"-",'Model Performance Data'!$D$81)</f>
        <v>-</v>
      </c>
      <c r="F1850" s="38" t="str">
        <f>IF(ISBLANK('Model Performance Data'!$E$81),"-",'Model Performance Data'!$E$81)</f>
        <v>-</v>
      </c>
      <c r="G1850" s="38" t="str">
        <f>IF(ISBLANK('Model Performance Data'!$F$81),"-",'Model Performance Data'!$F$81)</f>
        <v>-</v>
      </c>
      <c r="H1850" s="253">
        <v>3</v>
      </c>
      <c r="I1850" s="253" t="s">
        <v>65</v>
      </c>
      <c r="J1850" s="37" t="str">
        <f t="shared" si="76"/>
        <v>3Goal</v>
      </c>
      <c r="K1850" s="38" t="str">
        <f>IF(ISBLANK('Model Performance Data'!$L$81),"-",'Model Performance Data'!$L$81)</f>
        <v>-</v>
      </c>
      <c r="L1850" s="38" t="str">
        <f>IF(ISBLANK('Model Performance Data'!$K$81),"-",'Model Performance Data'!$K$81)</f>
        <v>-</v>
      </c>
      <c r="M1850" s="254" t="str">
        <f>IF(ISNA(SUMIFS(INDEX('Model Performance Data'!$O$8:$DY$56,0,MATCH(CONCATENATE($J1850,M$6),'Model Performance Data'!$O$6:$DY$6,0)),'Model Performance Data'!$B$8:$B$56,$C1850,'Model Performance Data'!$C$8:$C$56,$D1850)),"-",SUMIFS(INDEX('Model Performance Data'!$O$8:$DY$56,0,MATCH(CONCATENATE($J1850,M$6),'Model Performance Data'!$O$6:$DY$6,0)),'Model Performance Data'!$B$8:$B$56,$C1850,'Model Performance Data'!$C$8:$C$56,$D1850))</f>
        <v>-</v>
      </c>
      <c r="N1850" s="254" t="str">
        <f>IF(ISNA(SUMIFS(INDEX('Model Performance Data'!$O$8:$DY$56,0,MATCH(CONCATENATE($J1850,N$6),'Model Performance Data'!$O$6:$DY$6,0)),'Model Performance Data'!$B$8:$B$56,$C1850,'Model Performance Data'!$C$8:$C$56,$D1850)),"-",SUMIFS(INDEX('Model Performance Data'!$O$8:$DY$56,0,MATCH(CONCATENATE($J1850,N$6),'Model Performance Data'!$O$6:$DY$6,0)),'Model Performance Data'!$B$8:$B$56,$C1850,'Model Performance Data'!$C$8:$C$56,$D1850))</f>
        <v>-</v>
      </c>
      <c r="O1850" s="255">
        <f>IF(ISNA(SUMIFS(INDEX('Model Performance Data'!$O$8:$DY$56,0,MATCH(CONCATENATE($J1850,O$6),'Model Performance Data'!$O$6:$DY$6,0)),'Model Performance Data'!$B$8:$B$56,$C1850,'Model Performance Data'!$C$8:$C$56,$D1850)),"-",SUMIFS(INDEX('Model Performance Data'!$O$8:$DY$56,0,MATCH(CONCATENATE($J1850,O$6),'Model Performance Data'!$O$6:$DY$6,0)),'Model Performance Data'!$B$8:$B$56,$C1850,'Model Performance Data'!$C$8:$C$56,$D1850))</f>
        <v>0</v>
      </c>
    </row>
    <row r="1851" spans="2:15" x14ac:dyDescent="0.35">
      <c r="B1851" s="37" t="s">
        <v>80</v>
      </c>
      <c r="C1851" s="38" t="str">
        <f>IF(ISBLANK('Model Performance Data'!$B$81),"-",'Model Performance Data'!$B$81)</f>
        <v>-</v>
      </c>
      <c r="D1851" s="38" t="str">
        <f>IF(ISBLANK('Model Performance Data'!$C$81),"-",'Model Performance Data'!$C$81)</f>
        <v>-</v>
      </c>
      <c r="E1851" s="38" t="str">
        <f>IF(ISBLANK('Model Performance Data'!$D$81),"-",'Model Performance Data'!$D$81)</f>
        <v>-</v>
      </c>
      <c r="F1851" s="38" t="str">
        <f>IF(ISBLANK('Model Performance Data'!$E$81),"-",'Model Performance Data'!$E$81)</f>
        <v>-</v>
      </c>
      <c r="G1851" s="38" t="str">
        <f>IF(ISBLANK('Model Performance Data'!$F$81),"-",'Model Performance Data'!$F$81)</f>
        <v>-</v>
      </c>
      <c r="H1851" s="253">
        <v>4</v>
      </c>
      <c r="I1851" s="253">
        <v>1</v>
      </c>
      <c r="J1851" s="37" t="str">
        <f t="shared" si="76"/>
        <v>41</v>
      </c>
      <c r="K1851" s="38" t="str">
        <f>IF(ISBLANK('Model Performance Data'!$L$81),"-",'Model Performance Data'!$L$81)</f>
        <v>-</v>
      </c>
      <c r="L1851" s="38" t="str">
        <f>IF(ISBLANK('Model Performance Data'!$K$81),"-",'Model Performance Data'!$K$81)</f>
        <v>-</v>
      </c>
      <c r="M1851" s="254">
        <f>IF(ISNA(SUMIFS(INDEX('Model Performance Data'!$O$8:$DY$56,0,MATCH(CONCATENATE($J1851,M$6),'Model Performance Data'!$O$6:$DY$6,0)),'Model Performance Data'!$B$8:$B$56,$C1851,'Model Performance Data'!$C$8:$C$56,$D1851)),"-",SUMIFS(INDEX('Model Performance Data'!$O$8:$DY$56,0,MATCH(CONCATENATE($J1851,M$6),'Model Performance Data'!$O$6:$DY$6,0)),'Model Performance Data'!$B$8:$B$56,$C1851,'Model Performance Data'!$C$8:$C$56,$D1851))</f>
        <v>0</v>
      </c>
      <c r="N1851" s="254">
        <f>IF(ISNA(SUMIFS(INDEX('Model Performance Data'!$O$8:$DY$56,0,MATCH(CONCATENATE($J1851,N$6),'Model Performance Data'!$O$6:$DY$6,0)),'Model Performance Data'!$B$8:$B$56,$C1851,'Model Performance Data'!$C$8:$C$56,$D1851)),"-",SUMIFS(INDEX('Model Performance Data'!$O$8:$DY$56,0,MATCH(CONCATENATE($J1851,N$6),'Model Performance Data'!$O$6:$DY$6,0)),'Model Performance Data'!$B$8:$B$56,$C1851,'Model Performance Data'!$C$8:$C$56,$D1851))</f>
        <v>0</v>
      </c>
      <c r="O1851" s="255">
        <f>IF(ISNA(SUMIFS(INDEX('Model Performance Data'!$O$8:$DY$56,0,MATCH(CONCATENATE($J1851,O$6),'Model Performance Data'!$O$6:$DY$6,0)),'Model Performance Data'!$B$8:$B$56,$C1851,'Model Performance Data'!$C$8:$C$56,$D1851)),"-",SUMIFS(INDEX('Model Performance Data'!$O$8:$DY$56,0,MATCH(CONCATENATE($J1851,O$6),'Model Performance Data'!$O$6:$DY$6,0)),'Model Performance Data'!$B$8:$B$56,$C1851,'Model Performance Data'!$C$8:$C$56,$D1851))</f>
        <v>0</v>
      </c>
    </row>
    <row r="1852" spans="2:15" x14ac:dyDescent="0.35">
      <c r="B1852" s="37" t="s">
        <v>80</v>
      </c>
      <c r="C1852" s="38" t="str">
        <f>IF(ISBLANK('Model Performance Data'!$B$81),"-",'Model Performance Data'!$B$81)</f>
        <v>-</v>
      </c>
      <c r="D1852" s="38" t="str">
        <f>IF(ISBLANK('Model Performance Data'!$C$81),"-",'Model Performance Data'!$C$81)</f>
        <v>-</v>
      </c>
      <c r="E1852" s="38" t="str">
        <f>IF(ISBLANK('Model Performance Data'!$D$81),"-",'Model Performance Data'!$D$81)</f>
        <v>-</v>
      </c>
      <c r="F1852" s="38" t="str">
        <f>IF(ISBLANK('Model Performance Data'!$E$81),"-",'Model Performance Data'!$E$81)</f>
        <v>-</v>
      </c>
      <c r="G1852" s="38" t="str">
        <f>IF(ISBLANK('Model Performance Data'!$F$81),"-",'Model Performance Data'!$F$81)</f>
        <v>-</v>
      </c>
      <c r="H1852" s="253">
        <v>4</v>
      </c>
      <c r="I1852" s="253">
        <v>2</v>
      </c>
      <c r="J1852" s="37" t="str">
        <f t="shared" si="76"/>
        <v>42</v>
      </c>
      <c r="K1852" s="38" t="str">
        <f>IF(ISBLANK('Model Performance Data'!$L$81),"-",'Model Performance Data'!$L$81)</f>
        <v>-</v>
      </c>
      <c r="L1852" s="38" t="str">
        <f>IF(ISBLANK('Model Performance Data'!$K$81),"-",'Model Performance Data'!$K$81)</f>
        <v>-</v>
      </c>
      <c r="M1852" s="254">
        <f>IF(ISNA(SUMIFS(INDEX('Model Performance Data'!$O$8:$DY$56,0,MATCH(CONCATENATE($J1852,M$6),'Model Performance Data'!$O$6:$DY$6,0)),'Model Performance Data'!$B$8:$B$56,$C1852,'Model Performance Data'!$C$8:$C$56,$D1852)),"-",SUMIFS(INDEX('Model Performance Data'!$O$8:$DY$56,0,MATCH(CONCATENATE($J1852,M$6),'Model Performance Data'!$O$6:$DY$6,0)),'Model Performance Data'!$B$8:$B$56,$C1852,'Model Performance Data'!$C$8:$C$56,$D1852))</f>
        <v>0</v>
      </c>
      <c r="N1852" s="254">
        <f>IF(ISNA(SUMIFS(INDEX('Model Performance Data'!$O$8:$DY$56,0,MATCH(CONCATENATE($J1852,N$6),'Model Performance Data'!$O$6:$DY$6,0)),'Model Performance Data'!$B$8:$B$56,$C1852,'Model Performance Data'!$C$8:$C$56,$D1852)),"-",SUMIFS(INDEX('Model Performance Data'!$O$8:$DY$56,0,MATCH(CONCATENATE($J1852,N$6),'Model Performance Data'!$O$6:$DY$6,0)),'Model Performance Data'!$B$8:$B$56,$C1852,'Model Performance Data'!$C$8:$C$56,$D1852))</f>
        <v>0</v>
      </c>
      <c r="O1852" s="255">
        <f>IF(ISNA(SUMIFS(INDEX('Model Performance Data'!$O$8:$DY$56,0,MATCH(CONCATENATE($J1852,O$6),'Model Performance Data'!$O$6:$DY$6,0)),'Model Performance Data'!$B$8:$B$56,$C1852,'Model Performance Data'!$C$8:$C$56,$D1852)),"-",SUMIFS(INDEX('Model Performance Data'!$O$8:$DY$56,0,MATCH(CONCATENATE($J1852,O$6),'Model Performance Data'!$O$6:$DY$6,0)),'Model Performance Data'!$B$8:$B$56,$C1852,'Model Performance Data'!$C$8:$C$56,$D1852))</f>
        <v>0</v>
      </c>
    </row>
    <row r="1853" spans="2:15" x14ac:dyDescent="0.35">
      <c r="B1853" s="37" t="s">
        <v>80</v>
      </c>
      <c r="C1853" s="38" t="str">
        <f>IF(ISBLANK('Model Performance Data'!$B$81),"-",'Model Performance Data'!$B$81)</f>
        <v>-</v>
      </c>
      <c r="D1853" s="38" t="str">
        <f>IF(ISBLANK('Model Performance Data'!$C$81),"-",'Model Performance Data'!$C$81)</f>
        <v>-</v>
      </c>
      <c r="E1853" s="38" t="str">
        <f>IF(ISBLANK('Model Performance Data'!$D$81),"-",'Model Performance Data'!$D$81)</f>
        <v>-</v>
      </c>
      <c r="F1853" s="38" t="str">
        <f>IF(ISBLANK('Model Performance Data'!$E$81),"-",'Model Performance Data'!$E$81)</f>
        <v>-</v>
      </c>
      <c r="G1853" s="38" t="str">
        <f>IF(ISBLANK('Model Performance Data'!$F$81),"-",'Model Performance Data'!$F$81)</f>
        <v>-</v>
      </c>
      <c r="H1853" s="253">
        <v>4</v>
      </c>
      <c r="I1853" s="253">
        <v>3</v>
      </c>
      <c r="J1853" s="37" t="str">
        <f t="shared" si="76"/>
        <v>43</v>
      </c>
      <c r="K1853" s="38" t="str">
        <f>IF(ISBLANK('Model Performance Data'!$L$81),"-",'Model Performance Data'!$L$81)</f>
        <v>-</v>
      </c>
      <c r="L1853" s="38" t="str">
        <f>IF(ISBLANK('Model Performance Data'!$K$81),"-",'Model Performance Data'!$K$81)</f>
        <v>-</v>
      </c>
      <c r="M1853" s="254">
        <f>IF(ISNA(SUMIFS(INDEX('Model Performance Data'!$O$8:$DY$56,0,MATCH(CONCATENATE($J1853,M$6),'Model Performance Data'!$O$6:$DY$6,0)),'Model Performance Data'!$B$8:$B$56,$C1853,'Model Performance Data'!$C$8:$C$56,$D1853)),"-",SUMIFS(INDEX('Model Performance Data'!$O$8:$DY$56,0,MATCH(CONCATENATE($J1853,M$6),'Model Performance Data'!$O$6:$DY$6,0)),'Model Performance Data'!$B$8:$B$56,$C1853,'Model Performance Data'!$C$8:$C$56,$D1853))</f>
        <v>0</v>
      </c>
      <c r="N1853" s="254">
        <f>IF(ISNA(SUMIFS(INDEX('Model Performance Data'!$O$8:$DY$56,0,MATCH(CONCATENATE($J1853,N$6),'Model Performance Data'!$O$6:$DY$6,0)),'Model Performance Data'!$B$8:$B$56,$C1853,'Model Performance Data'!$C$8:$C$56,$D1853)),"-",SUMIFS(INDEX('Model Performance Data'!$O$8:$DY$56,0,MATCH(CONCATENATE($J1853,N$6),'Model Performance Data'!$O$6:$DY$6,0)),'Model Performance Data'!$B$8:$B$56,$C1853,'Model Performance Data'!$C$8:$C$56,$D1853))</f>
        <v>0</v>
      </c>
      <c r="O1853" s="255">
        <f>IF(ISNA(SUMIFS(INDEX('Model Performance Data'!$O$8:$DY$56,0,MATCH(CONCATENATE($J1853,O$6),'Model Performance Data'!$O$6:$DY$6,0)),'Model Performance Data'!$B$8:$B$56,$C1853,'Model Performance Data'!$C$8:$C$56,$D1853)),"-",SUMIFS(INDEX('Model Performance Data'!$O$8:$DY$56,0,MATCH(CONCATENATE($J1853,O$6),'Model Performance Data'!$O$6:$DY$6,0)),'Model Performance Data'!$B$8:$B$56,$C1853,'Model Performance Data'!$C$8:$C$56,$D1853))</f>
        <v>0</v>
      </c>
    </row>
    <row r="1854" spans="2:15" x14ac:dyDescent="0.35">
      <c r="B1854" s="37" t="s">
        <v>80</v>
      </c>
      <c r="C1854" s="38" t="str">
        <f>IF(ISBLANK('Model Performance Data'!$B$81),"-",'Model Performance Data'!$B$81)</f>
        <v>-</v>
      </c>
      <c r="D1854" s="38" t="str">
        <f>IF(ISBLANK('Model Performance Data'!$C$81),"-",'Model Performance Data'!$C$81)</f>
        <v>-</v>
      </c>
      <c r="E1854" s="38" t="str">
        <f>IF(ISBLANK('Model Performance Data'!$D$81),"-",'Model Performance Data'!$D$81)</f>
        <v>-</v>
      </c>
      <c r="F1854" s="38" t="str">
        <f>IF(ISBLANK('Model Performance Data'!$E$81),"-",'Model Performance Data'!$E$81)</f>
        <v>-</v>
      </c>
      <c r="G1854" s="38" t="str">
        <f>IF(ISBLANK('Model Performance Data'!$F$81),"-",'Model Performance Data'!$F$81)</f>
        <v>-</v>
      </c>
      <c r="H1854" s="253">
        <v>4</v>
      </c>
      <c r="I1854" s="253">
        <v>4</v>
      </c>
      <c r="J1854" s="37" t="str">
        <f t="shared" si="76"/>
        <v>44</v>
      </c>
      <c r="K1854" s="38" t="str">
        <f>IF(ISBLANK('Model Performance Data'!$L$81),"-",'Model Performance Data'!$L$81)</f>
        <v>-</v>
      </c>
      <c r="L1854" s="38" t="str">
        <f>IF(ISBLANK('Model Performance Data'!$K$81),"-",'Model Performance Data'!$K$81)</f>
        <v>-</v>
      </c>
      <c r="M1854" s="254">
        <f>IF(ISNA(SUMIFS(INDEX('Model Performance Data'!$O$8:$DY$56,0,MATCH(CONCATENATE($J1854,M$6),'Model Performance Data'!$O$6:$DY$6,0)),'Model Performance Data'!$B$8:$B$56,$C1854,'Model Performance Data'!$C$8:$C$56,$D1854)),"-",SUMIFS(INDEX('Model Performance Data'!$O$8:$DY$56,0,MATCH(CONCATENATE($J1854,M$6),'Model Performance Data'!$O$6:$DY$6,0)),'Model Performance Data'!$B$8:$B$56,$C1854,'Model Performance Data'!$C$8:$C$56,$D1854))</f>
        <v>0</v>
      </c>
      <c r="N1854" s="254">
        <f>IF(ISNA(SUMIFS(INDEX('Model Performance Data'!$O$8:$DY$56,0,MATCH(CONCATENATE($J1854,N$6),'Model Performance Data'!$O$6:$DY$6,0)),'Model Performance Data'!$B$8:$B$56,$C1854,'Model Performance Data'!$C$8:$C$56,$D1854)),"-",SUMIFS(INDEX('Model Performance Data'!$O$8:$DY$56,0,MATCH(CONCATENATE($J1854,N$6),'Model Performance Data'!$O$6:$DY$6,0)),'Model Performance Data'!$B$8:$B$56,$C1854,'Model Performance Data'!$C$8:$C$56,$D1854))</f>
        <v>0</v>
      </c>
      <c r="O1854" s="255">
        <f>IF(ISNA(SUMIFS(INDEX('Model Performance Data'!$O$8:$DY$56,0,MATCH(CONCATENATE($J1854,O$6),'Model Performance Data'!$O$6:$DY$6,0)),'Model Performance Data'!$B$8:$B$56,$C1854,'Model Performance Data'!$C$8:$C$56,$D1854)),"-",SUMIFS(INDEX('Model Performance Data'!$O$8:$DY$56,0,MATCH(CONCATENATE($J1854,O$6),'Model Performance Data'!$O$6:$DY$6,0)),'Model Performance Data'!$B$8:$B$56,$C1854,'Model Performance Data'!$C$8:$C$56,$D1854))</f>
        <v>0</v>
      </c>
    </row>
    <row r="1855" spans="2:15" x14ac:dyDescent="0.35">
      <c r="B1855" s="37" t="s">
        <v>80</v>
      </c>
      <c r="C1855" s="38" t="str">
        <f>IF(ISBLANK('Model Performance Data'!$B$81),"-",'Model Performance Data'!$B$81)</f>
        <v>-</v>
      </c>
      <c r="D1855" s="38" t="str">
        <f>IF(ISBLANK('Model Performance Data'!$C$81),"-",'Model Performance Data'!$C$81)</f>
        <v>-</v>
      </c>
      <c r="E1855" s="38" t="str">
        <f>IF(ISBLANK('Model Performance Data'!$D$81),"-",'Model Performance Data'!$D$81)</f>
        <v>-</v>
      </c>
      <c r="F1855" s="38" t="str">
        <f>IF(ISBLANK('Model Performance Data'!$E$81),"-",'Model Performance Data'!$E$81)</f>
        <v>-</v>
      </c>
      <c r="G1855" s="38" t="str">
        <f>IF(ISBLANK('Model Performance Data'!$F$81),"-",'Model Performance Data'!$F$81)</f>
        <v>-</v>
      </c>
      <c r="H1855" s="253">
        <v>4</v>
      </c>
      <c r="I1855" s="253">
        <v>5</v>
      </c>
      <c r="J1855" s="37" t="str">
        <f t="shared" si="76"/>
        <v>45</v>
      </c>
      <c r="K1855" s="38" t="str">
        <f>IF(ISBLANK('Model Performance Data'!$L$81),"-",'Model Performance Data'!$L$81)</f>
        <v>-</v>
      </c>
      <c r="L1855" s="38" t="str">
        <f>IF(ISBLANK('Model Performance Data'!$K$81),"-",'Model Performance Data'!$K$81)</f>
        <v>-</v>
      </c>
      <c r="M1855" s="254">
        <f>IF(ISNA(SUMIFS(INDEX('Model Performance Data'!$O$8:$DY$56,0,MATCH(CONCATENATE($J1855,M$6),'Model Performance Data'!$O$6:$DY$6,0)),'Model Performance Data'!$B$8:$B$56,$C1855,'Model Performance Data'!$C$8:$C$56,$D1855)),"-",SUMIFS(INDEX('Model Performance Data'!$O$8:$DY$56,0,MATCH(CONCATENATE($J1855,M$6),'Model Performance Data'!$O$6:$DY$6,0)),'Model Performance Data'!$B$8:$B$56,$C1855,'Model Performance Data'!$C$8:$C$56,$D1855))</f>
        <v>0</v>
      </c>
      <c r="N1855" s="254">
        <f>IF(ISNA(SUMIFS(INDEX('Model Performance Data'!$O$8:$DY$56,0,MATCH(CONCATENATE($J1855,N$6),'Model Performance Data'!$O$6:$DY$6,0)),'Model Performance Data'!$B$8:$B$56,$C1855,'Model Performance Data'!$C$8:$C$56,$D1855)),"-",SUMIFS(INDEX('Model Performance Data'!$O$8:$DY$56,0,MATCH(CONCATENATE($J1855,N$6),'Model Performance Data'!$O$6:$DY$6,0)),'Model Performance Data'!$B$8:$B$56,$C1855,'Model Performance Data'!$C$8:$C$56,$D1855))</f>
        <v>0</v>
      </c>
      <c r="O1855" s="255">
        <f>IF(ISNA(SUMIFS(INDEX('Model Performance Data'!$O$8:$DY$56,0,MATCH(CONCATENATE($J1855,O$6),'Model Performance Data'!$O$6:$DY$6,0)),'Model Performance Data'!$B$8:$B$56,$C1855,'Model Performance Data'!$C$8:$C$56,$D1855)),"-",SUMIFS(INDEX('Model Performance Data'!$O$8:$DY$56,0,MATCH(CONCATENATE($J1855,O$6),'Model Performance Data'!$O$6:$DY$6,0)),'Model Performance Data'!$B$8:$B$56,$C1855,'Model Performance Data'!$C$8:$C$56,$D1855))</f>
        <v>0</v>
      </c>
    </row>
    <row r="1856" spans="2:15" x14ac:dyDescent="0.35">
      <c r="B1856" s="37" t="s">
        <v>80</v>
      </c>
      <c r="C1856" s="38" t="str">
        <f>IF(ISBLANK('Model Performance Data'!$B$81),"-",'Model Performance Data'!$B$81)</f>
        <v>-</v>
      </c>
      <c r="D1856" s="38" t="str">
        <f>IF(ISBLANK('Model Performance Data'!$C$81),"-",'Model Performance Data'!$C$81)</f>
        <v>-</v>
      </c>
      <c r="E1856" s="38" t="str">
        <f>IF(ISBLANK('Model Performance Data'!$D$81),"-",'Model Performance Data'!$D$81)</f>
        <v>-</v>
      </c>
      <c r="F1856" s="38" t="str">
        <f>IF(ISBLANK('Model Performance Data'!$E$81),"-",'Model Performance Data'!$E$81)</f>
        <v>-</v>
      </c>
      <c r="G1856" s="38" t="str">
        <f>IF(ISBLANK('Model Performance Data'!$F$81),"-",'Model Performance Data'!$F$81)</f>
        <v>-</v>
      </c>
      <c r="H1856" s="253">
        <v>4</v>
      </c>
      <c r="I1856" s="253" t="s">
        <v>65</v>
      </c>
      <c r="J1856" s="37" t="str">
        <f t="shared" si="76"/>
        <v>4Goal</v>
      </c>
      <c r="K1856" s="38" t="str">
        <f>IF(ISBLANK('Model Performance Data'!$L$81),"-",'Model Performance Data'!$L$81)</f>
        <v>-</v>
      </c>
      <c r="L1856" s="38" t="str">
        <f>IF(ISBLANK('Model Performance Data'!$K$81),"-",'Model Performance Data'!$K$81)</f>
        <v>-</v>
      </c>
      <c r="M1856" s="254" t="str">
        <f>IF(ISNA(SUMIFS(INDEX('Model Performance Data'!$O$8:$DY$56,0,MATCH(CONCATENATE($J1856,M$6),'Model Performance Data'!$O$6:$DY$6,0)),'Model Performance Data'!$B$8:$B$56,$C1856,'Model Performance Data'!$C$8:$C$56,$D1856)),"-",SUMIFS(INDEX('Model Performance Data'!$O$8:$DY$56,0,MATCH(CONCATENATE($J1856,M$6),'Model Performance Data'!$O$6:$DY$6,0)),'Model Performance Data'!$B$8:$B$56,$C1856,'Model Performance Data'!$C$8:$C$56,$D1856))</f>
        <v>-</v>
      </c>
      <c r="N1856" s="254" t="str">
        <f>IF(ISNA(SUMIFS(INDEX('Model Performance Data'!$O$8:$DY$56,0,MATCH(CONCATENATE($J1856,N$6),'Model Performance Data'!$O$6:$DY$6,0)),'Model Performance Data'!$B$8:$B$56,$C1856,'Model Performance Data'!$C$8:$C$56,$D1856)),"-",SUMIFS(INDEX('Model Performance Data'!$O$8:$DY$56,0,MATCH(CONCATENATE($J1856,N$6),'Model Performance Data'!$O$6:$DY$6,0)),'Model Performance Data'!$B$8:$B$56,$C1856,'Model Performance Data'!$C$8:$C$56,$D1856))</f>
        <v>-</v>
      </c>
      <c r="O1856" s="255">
        <f>IF(ISNA(SUMIFS(INDEX('Model Performance Data'!$O$8:$DY$56,0,MATCH(CONCATENATE($J1856,O$6),'Model Performance Data'!$O$6:$DY$6,0)),'Model Performance Data'!$B$8:$B$56,$C1856,'Model Performance Data'!$C$8:$C$56,$D1856)),"-",SUMIFS(INDEX('Model Performance Data'!$O$8:$DY$56,0,MATCH(CONCATENATE($J1856,O$6),'Model Performance Data'!$O$6:$DY$6,0)),'Model Performance Data'!$B$8:$B$56,$C1856,'Model Performance Data'!$C$8:$C$56,$D1856))</f>
        <v>0</v>
      </c>
    </row>
    <row r="1857" spans="2:15" x14ac:dyDescent="0.35">
      <c r="B1857" s="37" t="s">
        <v>80</v>
      </c>
      <c r="C1857" s="38" t="str">
        <f>IF(ISBLANK('Model Performance Data'!$B$82),"-",'Model Performance Data'!$B$82)</f>
        <v>-</v>
      </c>
      <c r="D1857" s="38" t="str">
        <f>IF(ISBLANK('Model Performance Data'!$C$82),"-",'Model Performance Data'!$C$82)</f>
        <v>-</v>
      </c>
      <c r="E1857" s="38" t="str">
        <f>IF(ISBLANK('Model Performance Data'!$D$82),"-",'Model Performance Data'!$D$82)</f>
        <v>-</v>
      </c>
      <c r="F1857" s="38" t="str">
        <f>IF(ISBLANK('Model Performance Data'!$E$82),"-",'Model Performance Data'!$E$82)</f>
        <v>-</v>
      </c>
      <c r="G1857" s="38" t="str">
        <f>IF(ISBLANK('Model Performance Data'!$F$82),"-",'Model Performance Data'!$F$82)</f>
        <v>-</v>
      </c>
      <c r="H1857" s="253" t="s">
        <v>64</v>
      </c>
      <c r="I1857" s="253" t="s">
        <v>64</v>
      </c>
      <c r="J1857" s="37" t="str">
        <f t="shared" si="76"/>
        <v>BaselineBaseline</v>
      </c>
      <c r="K1857" s="38" t="str">
        <f>IF(ISBLANK('Model Performance Data'!$L$82),"-",'Model Performance Data'!$L$82)</f>
        <v>-</v>
      </c>
      <c r="L1857" s="38" t="str">
        <f>IF(ISBLANK('Model Performance Data'!$K$82),"-",'Model Performance Data'!$K$82)</f>
        <v>-</v>
      </c>
      <c r="M1857" s="254">
        <f>IF(ISNA(SUMIFS(INDEX('Model Performance Data'!$O$8:$DY$56,0,MATCH(CONCATENATE($J1857,M$6),'Model Performance Data'!$O$6:$DY$6,0)),'Model Performance Data'!$B$8:$B$56,$C1857,'Model Performance Data'!$C$8:$C$56,$D1857)),"-",SUMIFS(INDEX('Model Performance Data'!$O$8:$DY$56,0,MATCH(CONCATENATE($J1857,M$6),'Model Performance Data'!$O$6:$DY$6,0)),'Model Performance Data'!$B$8:$B$56,$C1857,'Model Performance Data'!$C$8:$C$56,$D1857))</f>
        <v>0</v>
      </c>
      <c r="N1857" s="254">
        <f>IF(ISNA(SUMIFS(INDEX('Model Performance Data'!$O$8:$DY$56,0,MATCH(CONCATENATE($J1857,N$6),'Model Performance Data'!$O$6:$DY$6,0)),'Model Performance Data'!$B$8:$B$56,$C1857,'Model Performance Data'!$C$8:$C$56,$D1857)),"-",SUMIFS(INDEX('Model Performance Data'!$O$8:$DY$56,0,MATCH(CONCATENATE($J1857,N$6),'Model Performance Data'!$O$6:$DY$6,0)),'Model Performance Data'!$B$8:$B$56,$C1857,'Model Performance Data'!$C$8:$C$56,$D1857))</f>
        <v>0</v>
      </c>
      <c r="O1857" s="255">
        <f>IF(ISNA(SUMIFS(INDEX('Model Performance Data'!$O$8:$DY$56,0,MATCH(CONCATENATE($J1857,O$6),'Model Performance Data'!$O$6:$DY$6,0)),'Model Performance Data'!$B$8:$B$56,$C1857,'Model Performance Data'!$C$8:$C$56,$D1857)),"-",SUMIFS(INDEX('Model Performance Data'!$O$8:$DY$56,0,MATCH(CONCATENATE($J1857,O$6),'Model Performance Data'!$O$6:$DY$6,0)),'Model Performance Data'!$B$8:$B$56,$C1857,'Model Performance Data'!$C$8:$C$56,$D1857))</f>
        <v>0</v>
      </c>
    </row>
    <row r="1858" spans="2:15" x14ac:dyDescent="0.35">
      <c r="B1858" s="37" t="s">
        <v>80</v>
      </c>
      <c r="C1858" s="38" t="str">
        <f>IF(ISBLANK('Model Performance Data'!$B$82),"-",'Model Performance Data'!$B$82)</f>
        <v>-</v>
      </c>
      <c r="D1858" s="38" t="str">
        <f>IF(ISBLANK('Model Performance Data'!$C$82),"-",'Model Performance Data'!$C$82)</f>
        <v>-</v>
      </c>
      <c r="E1858" s="38" t="str">
        <f>IF(ISBLANK('Model Performance Data'!$D$82),"-",'Model Performance Data'!$D$82)</f>
        <v>-</v>
      </c>
      <c r="F1858" s="38" t="str">
        <f>IF(ISBLANK('Model Performance Data'!$E$82),"-",'Model Performance Data'!$E$82)</f>
        <v>-</v>
      </c>
      <c r="G1858" s="38" t="str">
        <f>IF(ISBLANK('Model Performance Data'!$F$82),"-",'Model Performance Data'!$F$82)</f>
        <v>-</v>
      </c>
      <c r="H1858" s="253">
        <v>1</v>
      </c>
      <c r="I1858" s="253">
        <v>1</v>
      </c>
      <c r="J1858" s="37" t="str">
        <f t="shared" si="76"/>
        <v>11</v>
      </c>
      <c r="K1858" s="38" t="str">
        <f>IF(ISBLANK('Model Performance Data'!$L$82),"-",'Model Performance Data'!$L$82)</f>
        <v>-</v>
      </c>
      <c r="L1858" s="38" t="str">
        <f>IF(ISBLANK('Model Performance Data'!$K$82),"-",'Model Performance Data'!$K$82)</f>
        <v>-</v>
      </c>
      <c r="M1858" s="254">
        <f>IF(ISNA(SUMIFS(INDEX('Model Performance Data'!$O$8:$DY$56,0,MATCH(CONCATENATE($J1858,M$6),'Model Performance Data'!$O$6:$DY$6,0)),'Model Performance Data'!$B$8:$B$56,$C1858,'Model Performance Data'!$C$8:$C$56,$D1858)),"-",SUMIFS(INDEX('Model Performance Data'!$O$8:$DY$56,0,MATCH(CONCATENATE($J1858,M$6),'Model Performance Data'!$O$6:$DY$6,0)),'Model Performance Data'!$B$8:$B$56,$C1858,'Model Performance Data'!$C$8:$C$56,$D1858))</f>
        <v>0</v>
      </c>
      <c r="N1858" s="254">
        <f>IF(ISNA(SUMIFS(INDEX('Model Performance Data'!$O$8:$DY$56,0,MATCH(CONCATENATE($J1858,N$6),'Model Performance Data'!$O$6:$DY$6,0)),'Model Performance Data'!$B$8:$B$56,$C1858,'Model Performance Data'!$C$8:$C$56,$D1858)),"-",SUMIFS(INDEX('Model Performance Data'!$O$8:$DY$56,0,MATCH(CONCATENATE($J1858,N$6),'Model Performance Data'!$O$6:$DY$6,0)),'Model Performance Data'!$B$8:$B$56,$C1858,'Model Performance Data'!$C$8:$C$56,$D1858))</f>
        <v>0</v>
      </c>
      <c r="O1858" s="255">
        <f>IF(ISNA(SUMIFS(INDEX('Model Performance Data'!$O$8:$DY$56,0,MATCH(CONCATENATE($J1858,O$6),'Model Performance Data'!$O$6:$DY$6,0)),'Model Performance Data'!$B$8:$B$56,$C1858,'Model Performance Data'!$C$8:$C$56,$D1858)),"-",SUMIFS(INDEX('Model Performance Data'!$O$8:$DY$56,0,MATCH(CONCATENATE($J1858,O$6),'Model Performance Data'!$O$6:$DY$6,0)),'Model Performance Data'!$B$8:$B$56,$C1858,'Model Performance Data'!$C$8:$C$56,$D1858))</f>
        <v>0</v>
      </c>
    </row>
    <row r="1859" spans="2:15" x14ac:dyDescent="0.35">
      <c r="B1859" s="37" t="s">
        <v>80</v>
      </c>
      <c r="C1859" s="38" t="str">
        <f>IF(ISBLANK('Model Performance Data'!$B$82),"-",'Model Performance Data'!$B$82)</f>
        <v>-</v>
      </c>
      <c r="D1859" s="38" t="str">
        <f>IF(ISBLANK('Model Performance Data'!$C$82),"-",'Model Performance Data'!$C$82)</f>
        <v>-</v>
      </c>
      <c r="E1859" s="38" t="str">
        <f>IF(ISBLANK('Model Performance Data'!$D$82),"-",'Model Performance Data'!$D$82)</f>
        <v>-</v>
      </c>
      <c r="F1859" s="38" t="str">
        <f>IF(ISBLANK('Model Performance Data'!$E$82),"-",'Model Performance Data'!$E$82)</f>
        <v>-</v>
      </c>
      <c r="G1859" s="38" t="str">
        <f>IF(ISBLANK('Model Performance Data'!$F$82),"-",'Model Performance Data'!$F$82)</f>
        <v>-</v>
      </c>
      <c r="H1859" s="253">
        <v>1</v>
      </c>
      <c r="I1859" s="253">
        <v>2</v>
      </c>
      <c r="J1859" s="37" t="str">
        <f t="shared" si="76"/>
        <v>12</v>
      </c>
      <c r="K1859" s="38" t="str">
        <f>IF(ISBLANK('Model Performance Data'!$L$82),"-",'Model Performance Data'!$L$82)</f>
        <v>-</v>
      </c>
      <c r="L1859" s="38" t="str">
        <f>IF(ISBLANK('Model Performance Data'!$K$82),"-",'Model Performance Data'!$K$82)</f>
        <v>-</v>
      </c>
      <c r="M1859" s="254">
        <f>IF(ISNA(SUMIFS(INDEX('Model Performance Data'!$O$8:$DY$56,0,MATCH(CONCATENATE($J1859,M$6),'Model Performance Data'!$O$6:$DY$6,0)),'Model Performance Data'!$B$8:$B$56,$C1859,'Model Performance Data'!$C$8:$C$56,$D1859)),"-",SUMIFS(INDEX('Model Performance Data'!$O$8:$DY$56,0,MATCH(CONCATENATE($J1859,M$6),'Model Performance Data'!$O$6:$DY$6,0)),'Model Performance Data'!$B$8:$B$56,$C1859,'Model Performance Data'!$C$8:$C$56,$D1859))</f>
        <v>0</v>
      </c>
      <c r="N1859" s="254">
        <f>IF(ISNA(SUMIFS(INDEX('Model Performance Data'!$O$8:$DY$56,0,MATCH(CONCATENATE($J1859,N$6),'Model Performance Data'!$O$6:$DY$6,0)),'Model Performance Data'!$B$8:$B$56,$C1859,'Model Performance Data'!$C$8:$C$56,$D1859)),"-",SUMIFS(INDEX('Model Performance Data'!$O$8:$DY$56,0,MATCH(CONCATENATE($J1859,N$6),'Model Performance Data'!$O$6:$DY$6,0)),'Model Performance Data'!$B$8:$B$56,$C1859,'Model Performance Data'!$C$8:$C$56,$D1859))</f>
        <v>0</v>
      </c>
      <c r="O1859" s="255">
        <f>IF(ISNA(SUMIFS(INDEX('Model Performance Data'!$O$8:$DY$56,0,MATCH(CONCATENATE($J1859,O$6),'Model Performance Data'!$O$6:$DY$6,0)),'Model Performance Data'!$B$8:$B$56,$C1859,'Model Performance Data'!$C$8:$C$56,$D1859)),"-",SUMIFS(INDEX('Model Performance Data'!$O$8:$DY$56,0,MATCH(CONCATENATE($J1859,O$6),'Model Performance Data'!$O$6:$DY$6,0)),'Model Performance Data'!$B$8:$B$56,$C1859,'Model Performance Data'!$C$8:$C$56,$D1859))</f>
        <v>0</v>
      </c>
    </row>
    <row r="1860" spans="2:15" x14ac:dyDescent="0.35">
      <c r="B1860" s="37" t="s">
        <v>80</v>
      </c>
      <c r="C1860" s="38" t="str">
        <f>IF(ISBLANK('Model Performance Data'!$B$82),"-",'Model Performance Data'!$B$82)</f>
        <v>-</v>
      </c>
      <c r="D1860" s="38" t="str">
        <f>IF(ISBLANK('Model Performance Data'!$C$82),"-",'Model Performance Data'!$C$82)</f>
        <v>-</v>
      </c>
      <c r="E1860" s="38" t="str">
        <f>IF(ISBLANK('Model Performance Data'!$D$82),"-",'Model Performance Data'!$D$82)</f>
        <v>-</v>
      </c>
      <c r="F1860" s="38" t="str">
        <f>IF(ISBLANK('Model Performance Data'!$E$82),"-",'Model Performance Data'!$E$82)</f>
        <v>-</v>
      </c>
      <c r="G1860" s="38" t="str">
        <f>IF(ISBLANK('Model Performance Data'!$F$82),"-",'Model Performance Data'!$F$82)</f>
        <v>-</v>
      </c>
      <c r="H1860" s="253">
        <v>1</v>
      </c>
      <c r="I1860" s="253">
        <v>3</v>
      </c>
      <c r="J1860" s="37" t="str">
        <f t="shared" si="76"/>
        <v>13</v>
      </c>
      <c r="K1860" s="38" t="str">
        <f>IF(ISBLANK('Model Performance Data'!$L$82),"-",'Model Performance Data'!$L$82)</f>
        <v>-</v>
      </c>
      <c r="L1860" s="38" t="str">
        <f>IF(ISBLANK('Model Performance Data'!$K$82),"-",'Model Performance Data'!$K$82)</f>
        <v>-</v>
      </c>
      <c r="M1860" s="254">
        <f>IF(ISNA(SUMIFS(INDEX('Model Performance Data'!$O$8:$DY$56,0,MATCH(CONCATENATE($J1860,M$6),'Model Performance Data'!$O$6:$DY$6,0)),'Model Performance Data'!$B$8:$B$56,$C1860,'Model Performance Data'!$C$8:$C$56,$D1860)),"-",SUMIFS(INDEX('Model Performance Data'!$O$8:$DY$56,0,MATCH(CONCATENATE($J1860,M$6),'Model Performance Data'!$O$6:$DY$6,0)),'Model Performance Data'!$B$8:$B$56,$C1860,'Model Performance Data'!$C$8:$C$56,$D1860))</f>
        <v>0</v>
      </c>
      <c r="N1860" s="254">
        <f>IF(ISNA(SUMIFS(INDEX('Model Performance Data'!$O$8:$DY$56,0,MATCH(CONCATENATE($J1860,N$6),'Model Performance Data'!$O$6:$DY$6,0)),'Model Performance Data'!$B$8:$B$56,$C1860,'Model Performance Data'!$C$8:$C$56,$D1860)),"-",SUMIFS(INDEX('Model Performance Data'!$O$8:$DY$56,0,MATCH(CONCATENATE($J1860,N$6),'Model Performance Data'!$O$6:$DY$6,0)),'Model Performance Data'!$B$8:$B$56,$C1860,'Model Performance Data'!$C$8:$C$56,$D1860))</f>
        <v>0</v>
      </c>
      <c r="O1860" s="255">
        <f>IF(ISNA(SUMIFS(INDEX('Model Performance Data'!$O$8:$DY$56,0,MATCH(CONCATENATE($J1860,O$6),'Model Performance Data'!$O$6:$DY$6,0)),'Model Performance Data'!$B$8:$B$56,$C1860,'Model Performance Data'!$C$8:$C$56,$D1860)),"-",SUMIFS(INDEX('Model Performance Data'!$O$8:$DY$56,0,MATCH(CONCATENATE($J1860,O$6),'Model Performance Data'!$O$6:$DY$6,0)),'Model Performance Data'!$B$8:$B$56,$C1860,'Model Performance Data'!$C$8:$C$56,$D1860))</f>
        <v>0</v>
      </c>
    </row>
    <row r="1861" spans="2:15" x14ac:dyDescent="0.35">
      <c r="B1861" s="37" t="s">
        <v>80</v>
      </c>
      <c r="C1861" s="38" t="str">
        <f>IF(ISBLANK('Model Performance Data'!$B$82),"-",'Model Performance Data'!$B$82)</f>
        <v>-</v>
      </c>
      <c r="D1861" s="38" t="str">
        <f>IF(ISBLANK('Model Performance Data'!$C$82),"-",'Model Performance Data'!$C$82)</f>
        <v>-</v>
      </c>
      <c r="E1861" s="38" t="str">
        <f>IF(ISBLANK('Model Performance Data'!$D$82),"-",'Model Performance Data'!$D$82)</f>
        <v>-</v>
      </c>
      <c r="F1861" s="38" t="str">
        <f>IF(ISBLANK('Model Performance Data'!$E$82),"-",'Model Performance Data'!$E$82)</f>
        <v>-</v>
      </c>
      <c r="G1861" s="38" t="str">
        <f>IF(ISBLANK('Model Performance Data'!$F$82),"-",'Model Performance Data'!$F$82)</f>
        <v>-</v>
      </c>
      <c r="H1861" s="253">
        <v>1</v>
      </c>
      <c r="I1861" s="253">
        <v>4</v>
      </c>
      <c r="J1861" s="37" t="str">
        <f t="shared" si="76"/>
        <v>14</v>
      </c>
      <c r="K1861" s="38" t="str">
        <f>IF(ISBLANK('Model Performance Data'!$L$82),"-",'Model Performance Data'!$L$82)</f>
        <v>-</v>
      </c>
      <c r="L1861" s="38" t="str">
        <f>IF(ISBLANK('Model Performance Data'!$K$82),"-",'Model Performance Data'!$K$82)</f>
        <v>-</v>
      </c>
      <c r="M1861" s="254">
        <f>IF(ISNA(SUMIFS(INDEX('Model Performance Data'!$O$8:$DY$56,0,MATCH(CONCATENATE($J1861,M$6),'Model Performance Data'!$O$6:$DY$6,0)),'Model Performance Data'!$B$8:$B$56,$C1861,'Model Performance Data'!$C$8:$C$56,$D1861)),"-",SUMIFS(INDEX('Model Performance Data'!$O$8:$DY$56,0,MATCH(CONCATENATE($J1861,M$6),'Model Performance Data'!$O$6:$DY$6,0)),'Model Performance Data'!$B$8:$B$56,$C1861,'Model Performance Data'!$C$8:$C$56,$D1861))</f>
        <v>0</v>
      </c>
      <c r="N1861" s="254">
        <f>IF(ISNA(SUMIFS(INDEX('Model Performance Data'!$O$8:$DY$56,0,MATCH(CONCATENATE($J1861,N$6),'Model Performance Data'!$O$6:$DY$6,0)),'Model Performance Data'!$B$8:$B$56,$C1861,'Model Performance Data'!$C$8:$C$56,$D1861)),"-",SUMIFS(INDEX('Model Performance Data'!$O$8:$DY$56,0,MATCH(CONCATENATE($J1861,N$6),'Model Performance Data'!$O$6:$DY$6,0)),'Model Performance Data'!$B$8:$B$56,$C1861,'Model Performance Data'!$C$8:$C$56,$D1861))</f>
        <v>0</v>
      </c>
      <c r="O1861" s="255">
        <f>IF(ISNA(SUMIFS(INDEX('Model Performance Data'!$O$8:$DY$56,0,MATCH(CONCATENATE($J1861,O$6),'Model Performance Data'!$O$6:$DY$6,0)),'Model Performance Data'!$B$8:$B$56,$C1861,'Model Performance Data'!$C$8:$C$56,$D1861)),"-",SUMIFS(INDEX('Model Performance Data'!$O$8:$DY$56,0,MATCH(CONCATENATE($J1861,O$6),'Model Performance Data'!$O$6:$DY$6,0)),'Model Performance Data'!$B$8:$B$56,$C1861,'Model Performance Data'!$C$8:$C$56,$D1861))</f>
        <v>0</v>
      </c>
    </row>
    <row r="1862" spans="2:15" x14ac:dyDescent="0.35">
      <c r="B1862" s="37" t="s">
        <v>80</v>
      </c>
      <c r="C1862" s="38" t="str">
        <f>IF(ISBLANK('Model Performance Data'!$B$82),"-",'Model Performance Data'!$B$82)</f>
        <v>-</v>
      </c>
      <c r="D1862" s="38" t="str">
        <f>IF(ISBLANK('Model Performance Data'!$C$82),"-",'Model Performance Data'!$C$82)</f>
        <v>-</v>
      </c>
      <c r="E1862" s="38" t="str">
        <f>IF(ISBLANK('Model Performance Data'!$D$82),"-",'Model Performance Data'!$D$82)</f>
        <v>-</v>
      </c>
      <c r="F1862" s="38" t="str">
        <f>IF(ISBLANK('Model Performance Data'!$E$82),"-",'Model Performance Data'!$E$82)</f>
        <v>-</v>
      </c>
      <c r="G1862" s="38" t="str">
        <f>IF(ISBLANK('Model Performance Data'!$F$82),"-",'Model Performance Data'!$F$82)</f>
        <v>-</v>
      </c>
      <c r="H1862" s="253">
        <v>1</v>
      </c>
      <c r="I1862" s="253">
        <v>5</v>
      </c>
      <c r="J1862" s="37" t="str">
        <f t="shared" si="76"/>
        <v>15</v>
      </c>
      <c r="K1862" s="38" t="str">
        <f>IF(ISBLANK('Model Performance Data'!$L$82),"-",'Model Performance Data'!$L$82)</f>
        <v>-</v>
      </c>
      <c r="L1862" s="38" t="str">
        <f>IF(ISBLANK('Model Performance Data'!$K$82),"-",'Model Performance Data'!$K$82)</f>
        <v>-</v>
      </c>
      <c r="M1862" s="254">
        <f>IF(ISNA(SUMIFS(INDEX('Model Performance Data'!$O$8:$DY$56,0,MATCH(CONCATENATE($J1862,M$6),'Model Performance Data'!$O$6:$DY$6,0)),'Model Performance Data'!$B$8:$B$56,$C1862,'Model Performance Data'!$C$8:$C$56,$D1862)),"-",SUMIFS(INDEX('Model Performance Data'!$O$8:$DY$56,0,MATCH(CONCATENATE($J1862,M$6),'Model Performance Data'!$O$6:$DY$6,0)),'Model Performance Data'!$B$8:$B$56,$C1862,'Model Performance Data'!$C$8:$C$56,$D1862))</f>
        <v>0</v>
      </c>
      <c r="N1862" s="254">
        <f>IF(ISNA(SUMIFS(INDEX('Model Performance Data'!$O$8:$DY$56,0,MATCH(CONCATENATE($J1862,N$6),'Model Performance Data'!$O$6:$DY$6,0)),'Model Performance Data'!$B$8:$B$56,$C1862,'Model Performance Data'!$C$8:$C$56,$D1862)),"-",SUMIFS(INDEX('Model Performance Data'!$O$8:$DY$56,0,MATCH(CONCATENATE($J1862,N$6),'Model Performance Data'!$O$6:$DY$6,0)),'Model Performance Data'!$B$8:$B$56,$C1862,'Model Performance Data'!$C$8:$C$56,$D1862))</f>
        <v>0</v>
      </c>
      <c r="O1862" s="255">
        <f>IF(ISNA(SUMIFS(INDEX('Model Performance Data'!$O$8:$DY$56,0,MATCH(CONCATENATE($J1862,O$6),'Model Performance Data'!$O$6:$DY$6,0)),'Model Performance Data'!$B$8:$B$56,$C1862,'Model Performance Data'!$C$8:$C$56,$D1862)),"-",SUMIFS(INDEX('Model Performance Data'!$O$8:$DY$56,0,MATCH(CONCATENATE($J1862,O$6),'Model Performance Data'!$O$6:$DY$6,0)),'Model Performance Data'!$B$8:$B$56,$C1862,'Model Performance Data'!$C$8:$C$56,$D1862))</f>
        <v>0</v>
      </c>
    </row>
    <row r="1863" spans="2:15" x14ac:dyDescent="0.35">
      <c r="B1863" s="37" t="s">
        <v>80</v>
      </c>
      <c r="C1863" s="38" t="str">
        <f>IF(ISBLANK('Model Performance Data'!$B$82),"-",'Model Performance Data'!$B$82)</f>
        <v>-</v>
      </c>
      <c r="D1863" s="38" t="str">
        <f>IF(ISBLANK('Model Performance Data'!$C$82),"-",'Model Performance Data'!$C$82)</f>
        <v>-</v>
      </c>
      <c r="E1863" s="38" t="str">
        <f>IF(ISBLANK('Model Performance Data'!$D$82),"-",'Model Performance Data'!$D$82)</f>
        <v>-</v>
      </c>
      <c r="F1863" s="38" t="str">
        <f>IF(ISBLANK('Model Performance Data'!$E$82),"-",'Model Performance Data'!$E$82)</f>
        <v>-</v>
      </c>
      <c r="G1863" s="38" t="str">
        <f>IF(ISBLANK('Model Performance Data'!$F$82),"-",'Model Performance Data'!$F$82)</f>
        <v>-</v>
      </c>
      <c r="H1863" s="253">
        <v>1</v>
      </c>
      <c r="I1863" s="253" t="s">
        <v>65</v>
      </c>
      <c r="J1863" s="37" t="str">
        <f t="shared" si="76"/>
        <v>1Goal</v>
      </c>
      <c r="K1863" s="38" t="str">
        <f>IF(ISBLANK('Model Performance Data'!$L$82),"-",'Model Performance Data'!$L$82)</f>
        <v>-</v>
      </c>
      <c r="L1863" s="38" t="str">
        <f>IF(ISBLANK('Model Performance Data'!$K$82),"-",'Model Performance Data'!$K$82)</f>
        <v>-</v>
      </c>
      <c r="M1863" s="254" t="str">
        <f>IF(ISNA(SUMIFS(INDEX('Model Performance Data'!$O$8:$DY$56,0,MATCH(CONCATENATE($J1863,M$6),'Model Performance Data'!$O$6:$DY$6,0)),'Model Performance Data'!$B$8:$B$56,$C1863,'Model Performance Data'!$C$8:$C$56,$D1863)),"-",SUMIFS(INDEX('Model Performance Data'!$O$8:$DY$56,0,MATCH(CONCATENATE($J1863,M$6),'Model Performance Data'!$O$6:$DY$6,0)),'Model Performance Data'!$B$8:$B$56,$C1863,'Model Performance Data'!$C$8:$C$56,$D1863))</f>
        <v>-</v>
      </c>
      <c r="N1863" s="254" t="str">
        <f>IF(ISNA(SUMIFS(INDEX('Model Performance Data'!$O$8:$DY$56,0,MATCH(CONCATENATE($J1863,N$6),'Model Performance Data'!$O$6:$DY$6,0)),'Model Performance Data'!$B$8:$B$56,$C1863,'Model Performance Data'!$C$8:$C$56,$D1863)),"-",SUMIFS(INDEX('Model Performance Data'!$O$8:$DY$56,0,MATCH(CONCATENATE($J1863,N$6),'Model Performance Data'!$O$6:$DY$6,0)),'Model Performance Data'!$B$8:$B$56,$C1863,'Model Performance Data'!$C$8:$C$56,$D1863))</f>
        <v>-</v>
      </c>
      <c r="O1863" s="255">
        <f>IF(ISNA(SUMIFS(INDEX('Model Performance Data'!$O$8:$DY$56,0,MATCH(CONCATENATE($J1863,O$6),'Model Performance Data'!$O$6:$DY$6,0)),'Model Performance Data'!$B$8:$B$56,$C1863,'Model Performance Data'!$C$8:$C$56,$D1863)),"-",SUMIFS(INDEX('Model Performance Data'!$O$8:$DY$56,0,MATCH(CONCATENATE($J1863,O$6),'Model Performance Data'!$O$6:$DY$6,0)),'Model Performance Data'!$B$8:$B$56,$C1863,'Model Performance Data'!$C$8:$C$56,$D1863))</f>
        <v>0</v>
      </c>
    </row>
    <row r="1864" spans="2:15" x14ac:dyDescent="0.35">
      <c r="B1864" s="37" t="s">
        <v>80</v>
      </c>
      <c r="C1864" s="38" t="str">
        <f>IF(ISBLANK('Model Performance Data'!$B$82),"-",'Model Performance Data'!$B$82)</f>
        <v>-</v>
      </c>
      <c r="D1864" s="38" t="str">
        <f>IF(ISBLANK('Model Performance Data'!$C$82),"-",'Model Performance Data'!$C$82)</f>
        <v>-</v>
      </c>
      <c r="E1864" s="38" t="str">
        <f>IF(ISBLANK('Model Performance Data'!$D$82),"-",'Model Performance Data'!$D$82)</f>
        <v>-</v>
      </c>
      <c r="F1864" s="38" t="str">
        <f>IF(ISBLANK('Model Performance Data'!$E$82),"-",'Model Performance Data'!$E$82)</f>
        <v>-</v>
      </c>
      <c r="G1864" s="38" t="str">
        <f>IF(ISBLANK('Model Performance Data'!$F$82),"-",'Model Performance Data'!$F$82)</f>
        <v>-</v>
      </c>
      <c r="H1864" s="253">
        <v>2</v>
      </c>
      <c r="I1864" s="253">
        <v>1</v>
      </c>
      <c r="J1864" s="37" t="str">
        <f t="shared" si="76"/>
        <v>21</v>
      </c>
      <c r="K1864" s="38" t="str">
        <f>IF(ISBLANK('Model Performance Data'!$L$82),"-",'Model Performance Data'!$L$82)</f>
        <v>-</v>
      </c>
      <c r="L1864" s="38" t="str">
        <f>IF(ISBLANK('Model Performance Data'!$K$82),"-",'Model Performance Data'!$K$82)</f>
        <v>-</v>
      </c>
      <c r="M1864" s="254">
        <f>IF(ISNA(SUMIFS(INDEX('Model Performance Data'!$O$8:$DY$56,0,MATCH(CONCATENATE($J1864,M$6),'Model Performance Data'!$O$6:$DY$6,0)),'Model Performance Data'!$B$8:$B$56,$C1864,'Model Performance Data'!$C$8:$C$56,$D1864)),"-",SUMIFS(INDEX('Model Performance Data'!$O$8:$DY$56,0,MATCH(CONCATENATE($J1864,M$6),'Model Performance Data'!$O$6:$DY$6,0)),'Model Performance Data'!$B$8:$B$56,$C1864,'Model Performance Data'!$C$8:$C$56,$D1864))</f>
        <v>0</v>
      </c>
      <c r="N1864" s="254">
        <f>IF(ISNA(SUMIFS(INDEX('Model Performance Data'!$O$8:$DY$56,0,MATCH(CONCATENATE($J1864,N$6),'Model Performance Data'!$O$6:$DY$6,0)),'Model Performance Data'!$B$8:$B$56,$C1864,'Model Performance Data'!$C$8:$C$56,$D1864)),"-",SUMIFS(INDEX('Model Performance Data'!$O$8:$DY$56,0,MATCH(CONCATENATE($J1864,N$6),'Model Performance Data'!$O$6:$DY$6,0)),'Model Performance Data'!$B$8:$B$56,$C1864,'Model Performance Data'!$C$8:$C$56,$D1864))</f>
        <v>0</v>
      </c>
      <c r="O1864" s="255">
        <f>IF(ISNA(SUMIFS(INDEX('Model Performance Data'!$O$8:$DY$56,0,MATCH(CONCATENATE($J1864,O$6),'Model Performance Data'!$O$6:$DY$6,0)),'Model Performance Data'!$B$8:$B$56,$C1864,'Model Performance Data'!$C$8:$C$56,$D1864)),"-",SUMIFS(INDEX('Model Performance Data'!$O$8:$DY$56,0,MATCH(CONCATENATE($J1864,O$6),'Model Performance Data'!$O$6:$DY$6,0)),'Model Performance Data'!$B$8:$B$56,$C1864,'Model Performance Data'!$C$8:$C$56,$D1864))</f>
        <v>0</v>
      </c>
    </row>
    <row r="1865" spans="2:15" x14ac:dyDescent="0.35">
      <c r="B1865" s="37" t="s">
        <v>80</v>
      </c>
      <c r="C1865" s="38" t="str">
        <f>IF(ISBLANK('Model Performance Data'!$B$82),"-",'Model Performance Data'!$B$82)</f>
        <v>-</v>
      </c>
      <c r="D1865" s="38" t="str">
        <f>IF(ISBLANK('Model Performance Data'!$C$82),"-",'Model Performance Data'!$C$82)</f>
        <v>-</v>
      </c>
      <c r="E1865" s="38" t="str">
        <f>IF(ISBLANK('Model Performance Data'!$D$82),"-",'Model Performance Data'!$D$82)</f>
        <v>-</v>
      </c>
      <c r="F1865" s="38" t="str">
        <f>IF(ISBLANK('Model Performance Data'!$E$82),"-",'Model Performance Data'!$E$82)</f>
        <v>-</v>
      </c>
      <c r="G1865" s="38" t="str">
        <f>IF(ISBLANK('Model Performance Data'!$F$82),"-",'Model Performance Data'!$F$82)</f>
        <v>-</v>
      </c>
      <c r="H1865" s="253">
        <v>2</v>
      </c>
      <c r="I1865" s="253">
        <v>2</v>
      </c>
      <c r="J1865" s="37" t="str">
        <f t="shared" si="76"/>
        <v>22</v>
      </c>
      <c r="K1865" s="38" t="str">
        <f>IF(ISBLANK('Model Performance Data'!$L$82),"-",'Model Performance Data'!$L$82)</f>
        <v>-</v>
      </c>
      <c r="L1865" s="38" t="str">
        <f>IF(ISBLANK('Model Performance Data'!$K$82),"-",'Model Performance Data'!$K$82)</f>
        <v>-</v>
      </c>
      <c r="M1865" s="254">
        <f>IF(ISNA(SUMIFS(INDEX('Model Performance Data'!$O$8:$DY$56,0,MATCH(CONCATENATE($J1865,M$6),'Model Performance Data'!$O$6:$DY$6,0)),'Model Performance Data'!$B$8:$B$56,$C1865,'Model Performance Data'!$C$8:$C$56,$D1865)),"-",SUMIFS(INDEX('Model Performance Data'!$O$8:$DY$56,0,MATCH(CONCATENATE($J1865,M$6),'Model Performance Data'!$O$6:$DY$6,0)),'Model Performance Data'!$B$8:$B$56,$C1865,'Model Performance Data'!$C$8:$C$56,$D1865))</f>
        <v>0</v>
      </c>
      <c r="N1865" s="254">
        <f>IF(ISNA(SUMIFS(INDEX('Model Performance Data'!$O$8:$DY$56,0,MATCH(CONCATENATE($J1865,N$6),'Model Performance Data'!$O$6:$DY$6,0)),'Model Performance Data'!$B$8:$B$56,$C1865,'Model Performance Data'!$C$8:$C$56,$D1865)),"-",SUMIFS(INDEX('Model Performance Data'!$O$8:$DY$56,0,MATCH(CONCATENATE($J1865,N$6),'Model Performance Data'!$O$6:$DY$6,0)),'Model Performance Data'!$B$8:$B$56,$C1865,'Model Performance Data'!$C$8:$C$56,$D1865))</f>
        <v>0</v>
      </c>
      <c r="O1865" s="255">
        <f>IF(ISNA(SUMIFS(INDEX('Model Performance Data'!$O$8:$DY$56,0,MATCH(CONCATENATE($J1865,O$6),'Model Performance Data'!$O$6:$DY$6,0)),'Model Performance Data'!$B$8:$B$56,$C1865,'Model Performance Data'!$C$8:$C$56,$D1865)),"-",SUMIFS(INDEX('Model Performance Data'!$O$8:$DY$56,0,MATCH(CONCATENATE($J1865,O$6),'Model Performance Data'!$O$6:$DY$6,0)),'Model Performance Data'!$B$8:$B$56,$C1865,'Model Performance Data'!$C$8:$C$56,$D1865))</f>
        <v>0</v>
      </c>
    </row>
    <row r="1866" spans="2:15" x14ac:dyDescent="0.35">
      <c r="B1866" s="37" t="s">
        <v>80</v>
      </c>
      <c r="C1866" s="38" t="str">
        <f>IF(ISBLANK('Model Performance Data'!$B$82),"-",'Model Performance Data'!$B$82)</f>
        <v>-</v>
      </c>
      <c r="D1866" s="38" t="str">
        <f>IF(ISBLANK('Model Performance Data'!$C$82),"-",'Model Performance Data'!$C$82)</f>
        <v>-</v>
      </c>
      <c r="E1866" s="38" t="str">
        <f>IF(ISBLANK('Model Performance Data'!$D$82),"-",'Model Performance Data'!$D$82)</f>
        <v>-</v>
      </c>
      <c r="F1866" s="38" t="str">
        <f>IF(ISBLANK('Model Performance Data'!$E$82),"-",'Model Performance Data'!$E$82)</f>
        <v>-</v>
      </c>
      <c r="G1866" s="38" t="str">
        <f>IF(ISBLANK('Model Performance Data'!$F$82),"-",'Model Performance Data'!$F$82)</f>
        <v>-</v>
      </c>
      <c r="H1866" s="253">
        <v>2</v>
      </c>
      <c r="I1866" s="253">
        <v>3</v>
      </c>
      <c r="J1866" s="37" t="str">
        <f t="shared" si="76"/>
        <v>23</v>
      </c>
      <c r="K1866" s="38" t="str">
        <f>IF(ISBLANK('Model Performance Data'!$L$82),"-",'Model Performance Data'!$L$82)</f>
        <v>-</v>
      </c>
      <c r="L1866" s="38" t="str">
        <f>IF(ISBLANK('Model Performance Data'!$K$82),"-",'Model Performance Data'!$K$82)</f>
        <v>-</v>
      </c>
      <c r="M1866" s="254">
        <f>IF(ISNA(SUMIFS(INDEX('Model Performance Data'!$O$8:$DY$56,0,MATCH(CONCATENATE($J1866,M$6),'Model Performance Data'!$O$6:$DY$6,0)),'Model Performance Data'!$B$8:$B$56,$C1866,'Model Performance Data'!$C$8:$C$56,$D1866)),"-",SUMIFS(INDEX('Model Performance Data'!$O$8:$DY$56,0,MATCH(CONCATENATE($J1866,M$6),'Model Performance Data'!$O$6:$DY$6,0)),'Model Performance Data'!$B$8:$B$56,$C1866,'Model Performance Data'!$C$8:$C$56,$D1866))</f>
        <v>0</v>
      </c>
      <c r="N1866" s="254">
        <f>IF(ISNA(SUMIFS(INDEX('Model Performance Data'!$O$8:$DY$56,0,MATCH(CONCATENATE($J1866,N$6),'Model Performance Data'!$O$6:$DY$6,0)),'Model Performance Data'!$B$8:$B$56,$C1866,'Model Performance Data'!$C$8:$C$56,$D1866)),"-",SUMIFS(INDEX('Model Performance Data'!$O$8:$DY$56,0,MATCH(CONCATENATE($J1866,N$6),'Model Performance Data'!$O$6:$DY$6,0)),'Model Performance Data'!$B$8:$B$56,$C1866,'Model Performance Data'!$C$8:$C$56,$D1866))</f>
        <v>0</v>
      </c>
      <c r="O1866" s="255">
        <f>IF(ISNA(SUMIFS(INDEX('Model Performance Data'!$O$8:$DY$56,0,MATCH(CONCATENATE($J1866,O$6),'Model Performance Data'!$O$6:$DY$6,0)),'Model Performance Data'!$B$8:$B$56,$C1866,'Model Performance Data'!$C$8:$C$56,$D1866)),"-",SUMIFS(INDEX('Model Performance Data'!$O$8:$DY$56,0,MATCH(CONCATENATE($J1866,O$6),'Model Performance Data'!$O$6:$DY$6,0)),'Model Performance Data'!$B$8:$B$56,$C1866,'Model Performance Data'!$C$8:$C$56,$D1866))</f>
        <v>0</v>
      </c>
    </row>
    <row r="1867" spans="2:15" x14ac:dyDescent="0.35">
      <c r="B1867" s="37" t="s">
        <v>80</v>
      </c>
      <c r="C1867" s="38" t="str">
        <f>IF(ISBLANK('Model Performance Data'!$B$82),"-",'Model Performance Data'!$B$82)</f>
        <v>-</v>
      </c>
      <c r="D1867" s="38" t="str">
        <f>IF(ISBLANK('Model Performance Data'!$C$82),"-",'Model Performance Data'!$C$82)</f>
        <v>-</v>
      </c>
      <c r="E1867" s="38" t="str">
        <f>IF(ISBLANK('Model Performance Data'!$D$82),"-",'Model Performance Data'!$D$82)</f>
        <v>-</v>
      </c>
      <c r="F1867" s="38" t="str">
        <f>IF(ISBLANK('Model Performance Data'!$E$82),"-",'Model Performance Data'!$E$82)</f>
        <v>-</v>
      </c>
      <c r="G1867" s="38" t="str">
        <f>IF(ISBLANK('Model Performance Data'!$F$82),"-",'Model Performance Data'!$F$82)</f>
        <v>-</v>
      </c>
      <c r="H1867" s="253">
        <v>2</v>
      </c>
      <c r="I1867" s="253">
        <v>4</v>
      </c>
      <c r="J1867" s="37" t="str">
        <f t="shared" si="76"/>
        <v>24</v>
      </c>
      <c r="K1867" s="38" t="str">
        <f>IF(ISBLANK('Model Performance Data'!$L$82),"-",'Model Performance Data'!$L$82)</f>
        <v>-</v>
      </c>
      <c r="L1867" s="38" t="str">
        <f>IF(ISBLANK('Model Performance Data'!$K$82),"-",'Model Performance Data'!$K$82)</f>
        <v>-</v>
      </c>
      <c r="M1867" s="254">
        <f>IF(ISNA(SUMIFS(INDEX('Model Performance Data'!$O$8:$DY$56,0,MATCH(CONCATENATE($J1867,M$6),'Model Performance Data'!$O$6:$DY$6,0)),'Model Performance Data'!$B$8:$B$56,$C1867,'Model Performance Data'!$C$8:$C$56,$D1867)),"-",SUMIFS(INDEX('Model Performance Data'!$O$8:$DY$56,0,MATCH(CONCATENATE($J1867,M$6),'Model Performance Data'!$O$6:$DY$6,0)),'Model Performance Data'!$B$8:$B$56,$C1867,'Model Performance Data'!$C$8:$C$56,$D1867))</f>
        <v>0</v>
      </c>
      <c r="N1867" s="254">
        <f>IF(ISNA(SUMIFS(INDEX('Model Performance Data'!$O$8:$DY$56,0,MATCH(CONCATENATE($J1867,N$6),'Model Performance Data'!$O$6:$DY$6,0)),'Model Performance Data'!$B$8:$B$56,$C1867,'Model Performance Data'!$C$8:$C$56,$D1867)),"-",SUMIFS(INDEX('Model Performance Data'!$O$8:$DY$56,0,MATCH(CONCATENATE($J1867,N$6),'Model Performance Data'!$O$6:$DY$6,0)),'Model Performance Data'!$B$8:$B$56,$C1867,'Model Performance Data'!$C$8:$C$56,$D1867))</f>
        <v>0</v>
      </c>
      <c r="O1867" s="255">
        <f>IF(ISNA(SUMIFS(INDEX('Model Performance Data'!$O$8:$DY$56,0,MATCH(CONCATENATE($J1867,O$6),'Model Performance Data'!$O$6:$DY$6,0)),'Model Performance Data'!$B$8:$B$56,$C1867,'Model Performance Data'!$C$8:$C$56,$D1867)),"-",SUMIFS(INDEX('Model Performance Data'!$O$8:$DY$56,0,MATCH(CONCATENATE($J1867,O$6),'Model Performance Data'!$O$6:$DY$6,0)),'Model Performance Data'!$B$8:$B$56,$C1867,'Model Performance Data'!$C$8:$C$56,$D1867))</f>
        <v>0</v>
      </c>
    </row>
    <row r="1868" spans="2:15" x14ac:dyDescent="0.35">
      <c r="B1868" s="37" t="s">
        <v>80</v>
      </c>
      <c r="C1868" s="38" t="str">
        <f>IF(ISBLANK('Model Performance Data'!$B$82),"-",'Model Performance Data'!$B$82)</f>
        <v>-</v>
      </c>
      <c r="D1868" s="38" t="str">
        <f>IF(ISBLANK('Model Performance Data'!$C$82),"-",'Model Performance Data'!$C$82)</f>
        <v>-</v>
      </c>
      <c r="E1868" s="38" t="str">
        <f>IF(ISBLANK('Model Performance Data'!$D$82),"-",'Model Performance Data'!$D$82)</f>
        <v>-</v>
      </c>
      <c r="F1868" s="38" t="str">
        <f>IF(ISBLANK('Model Performance Data'!$E$82),"-",'Model Performance Data'!$E$82)</f>
        <v>-</v>
      </c>
      <c r="G1868" s="38" t="str">
        <f>IF(ISBLANK('Model Performance Data'!$F$82),"-",'Model Performance Data'!$F$82)</f>
        <v>-</v>
      </c>
      <c r="H1868" s="253">
        <v>2</v>
      </c>
      <c r="I1868" s="253">
        <v>5</v>
      </c>
      <c r="J1868" s="37" t="str">
        <f t="shared" si="76"/>
        <v>25</v>
      </c>
      <c r="K1868" s="38" t="str">
        <f>IF(ISBLANK('Model Performance Data'!$L$82),"-",'Model Performance Data'!$L$82)</f>
        <v>-</v>
      </c>
      <c r="L1868" s="38" t="str">
        <f>IF(ISBLANK('Model Performance Data'!$K$82),"-",'Model Performance Data'!$K$82)</f>
        <v>-</v>
      </c>
      <c r="M1868" s="254">
        <f>IF(ISNA(SUMIFS(INDEX('Model Performance Data'!$O$8:$DY$56,0,MATCH(CONCATENATE($J1868,M$6),'Model Performance Data'!$O$6:$DY$6,0)),'Model Performance Data'!$B$8:$B$56,$C1868,'Model Performance Data'!$C$8:$C$56,$D1868)),"-",SUMIFS(INDEX('Model Performance Data'!$O$8:$DY$56,0,MATCH(CONCATENATE($J1868,M$6),'Model Performance Data'!$O$6:$DY$6,0)),'Model Performance Data'!$B$8:$B$56,$C1868,'Model Performance Data'!$C$8:$C$56,$D1868))</f>
        <v>0</v>
      </c>
      <c r="N1868" s="254">
        <f>IF(ISNA(SUMIFS(INDEX('Model Performance Data'!$O$8:$DY$56,0,MATCH(CONCATENATE($J1868,N$6),'Model Performance Data'!$O$6:$DY$6,0)),'Model Performance Data'!$B$8:$B$56,$C1868,'Model Performance Data'!$C$8:$C$56,$D1868)),"-",SUMIFS(INDEX('Model Performance Data'!$O$8:$DY$56,0,MATCH(CONCATENATE($J1868,N$6),'Model Performance Data'!$O$6:$DY$6,0)),'Model Performance Data'!$B$8:$B$56,$C1868,'Model Performance Data'!$C$8:$C$56,$D1868))</f>
        <v>0</v>
      </c>
      <c r="O1868" s="255">
        <f>IF(ISNA(SUMIFS(INDEX('Model Performance Data'!$O$8:$DY$56,0,MATCH(CONCATENATE($J1868,O$6),'Model Performance Data'!$O$6:$DY$6,0)),'Model Performance Data'!$B$8:$B$56,$C1868,'Model Performance Data'!$C$8:$C$56,$D1868)),"-",SUMIFS(INDEX('Model Performance Data'!$O$8:$DY$56,0,MATCH(CONCATENATE($J1868,O$6),'Model Performance Data'!$O$6:$DY$6,0)),'Model Performance Data'!$B$8:$B$56,$C1868,'Model Performance Data'!$C$8:$C$56,$D1868))</f>
        <v>0</v>
      </c>
    </row>
    <row r="1869" spans="2:15" x14ac:dyDescent="0.35">
      <c r="B1869" s="37" t="s">
        <v>80</v>
      </c>
      <c r="C1869" s="38" t="str">
        <f>IF(ISBLANK('Model Performance Data'!$B$82),"-",'Model Performance Data'!$B$82)</f>
        <v>-</v>
      </c>
      <c r="D1869" s="38" t="str">
        <f>IF(ISBLANK('Model Performance Data'!$C$82),"-",'Model Performance Data'!$C$82)</f>
        <v>-</v>
      </c>
      <c r="E1869" s="38" t="str">
        <f>IF(ISBLANK('Model Performance Data'!$D$82),"-",'Model Performance Data'!$D$82)</f>
        <v>-</v>
      </c>
      <c r="F1869" s="38" t="str">
        <f>IF(ISBLANK('Model Performance Data'!$E$82),"-",'Model Performance Data'!$E$82)</f>
        <v>-</v>
      </c>
      <c r="G1869" s="38" t="str">
        <f>IF(ISBLANK('Model Performance Data'!$F$82),"-",'Model Performance Data'!$F$82)</f>
        <v>-</v>
      </c>
      <c r="H1869" s="253">
        <v>2</v>
      </c>
      <c r="I1869" s="253" t="s">
        <v>65</v>
      </c>
      <c r="J1869" s="37" t="str">
        <f t="shared" si="76"/>
        <v>2Goal</v>
      </c>
      <c r="K1869" s="38" t="str">
        <f>IF(ISBLANK('Model Performance Data'!$L$82),"-",'Model Performance Data'!$L$82)</f>
        <v>-</v>
      </c>
      <c r="L1869" s="38" t="str">
        <f>IF(ISBLANK('Model Performance Data'!$K$82),"-",'Model Performance Data'!$K$82)</f>
        <v>-</v>
      </c>
      <c r="M1869" s="254" t="str">
        <f>IF(ISNA(SUMIFS(INDEX('Model Performance Data'!$O$8:$DY$56,0,MATCH(CONCATENATE($J1869,M$6),'Model Performance Data'!$O$6:$DY$6,0)),'Model Performance Data'!$B$8:$B$56,$C1869,'Model Performance Data'!$C$8:$C$56,$D1869)),"-",SUMIFS(INDEX('Model Performance Data'!$O$8:$DY$56,0,MATCH(CONCATENATE($J1869,M$6),'Model Performance Data'!$O$6:$DY$6,0)),'Model Performance Data'!$B$8:$B$56,$C1869,'Model Performance Data'!$C$8:$C$56,$D1869))</f>
        <v>-</v>
      </c>
      <c r="N1869" s="254" t="str">
        <f>IF(ISNA(SUMIFS(INDEX('Model Performance Data'!$O$8:$DY$56,0,MATCH(CONCATENATE($J1869,N$6),'Model Performance Data'!$O$6:$DY$6,0)),'Model Performance Data'!$B$8:$B$56,$C1869,'Model Performance Data'!$C$8:$C$56,$D1869)),"-",SUMIFS(INDEX('Model Performance Data'!$O$8:$DY$56,0,MATCH(CONCATENATE($J1869,N$6),'Model Performance Data'!$O$6:$DY$6,0)),'Model Performance Data'!$B$8:$B$56,$C1869,'Model Performance Data'!$C$8:$C$56,$D1869))</f>
        <v>-</v>
      </c>
      <c r="O1869" s="255">
        <f>IF(ISNA(SUMIFS(INDEX('Model Performance Data'!$O$8:$DY$56,0,MATCH(CONCATENATE($J1869,O$6),'Model Performance Data'!$O$6:$DY$6,0)),'Model Performance Data'!$B$8:$B$56,$C1869,'Model Performance Data'!$C$8:$C$56,$D1869)),"-",SUMIFS(INDEX('Model Performance Data'!$O$8:$DY$56,0,MATCH(CONCATENATE($J1869,O$6),'Model Performance Data'!$O$6:$DY$6,0)),'Model Performance Data'!$B$8:$B$56,$C1869,'Model Performance Data'!$C$8:$C$56,$D1869))</f>
        <v>0</v>
      </c>
    </row>
    <row r="1870" spans="2:15" x14ac:dyDescent="0.35">
      <c r="B1870" s="37" t="s">
        <v>80</v>
      </c>
      <c r="C1870" s="38" t="str">
        <f>IF(ISBLANK('Model Performance Data'!$B$82),"-",'Model Performance Data'!$B$82)</f>
        <v>-</v>
      </c>
      <c r="D1870" s="38" t="str">
        <f>IF(ISBLANK('Model Performance Data'!$C$82),"-",'Model Performance Data'!$C$82)</f>
        <v>-</v>
      </c>
      <c r="E1870" s="38" t="str">
        <f>IF(ISBLANK('Model Performance Data'!$D$82),"-",'Model Performance Data'!$D$82)</f>
        <v>-</v>
      </c>
      <c r="F1870" s="38" t="str">
        <f>IF(ISBLANK('Model Performance Data'!$E$82),"-",'Model Performance Data'!$E$82)</f>
        <v>-</v>
      </c>
      <c r="G1870" s="38" t="str">
        <f>IF(ISBLANK('Model Performance Data'!$F$82),"-",'Model Performance Data'!$F$82)</f>
        <v>-</v>
      </c>
      <c r="H1870" s="253">
        <v>3</v>
      </c>
      <c r="I1870" s="253">
        <v>1</v>
      </c>
      <c r="J1870" s="37" t="str">
        <f t="shared" si="76"/>
        <v>31</v>
      </c>
      <c r="K1870" s="38" t="str">
        <f>IF(ISBLANK('Model Performance Data'!$L$82),"-",'Model Performance Data'!$L$82)</f>
        <v>-</v>
      </c>
      <c r="L1870" s="38" t="str">
        <f>IF(ISBLANK('Model Performance Data'!$K$82),"-",'Model Performance Data'!$K$82)</f>
        <v>-</v>
      </c>
      <c r="M1870" s="254">
        <f>IF(ISNA(SUMIFS(INDEX('Model Performance Data'!$O$8:$DY$56,0,MATCH(CONCATENATE($J1870,M$6),'Model Performance Data'!$O$6:$DY$6,0)),'Model Performance Data'!$B$8:$B$56,$C1870,'Model Performance Data'!$C$8:$C$56,$D1870)),"-",SUMIFS(INDEX('Model Performance Data'!$O$8:$DY$56,0,MATCH(CONCATENATE($J1870,M$6),'Model Performance Data'!$O$6:$DY$6,0)),'Model Performance Data'!$B$8:$B$56,$C1870,'Model Performance Data'!$C$8:$C$56,$D1870))</f>
        <v>0</v>
      </c>
      <c r="N1870" s="254">
        <f>IF(ISNA(SUMIFS(INDEX('Model Performance Data'!$O$8:$DY$56,0,MATCH(CONCATENATE($J1870,N$6),'Model Performance Data'!$O$6:$DY$6,0)),'Model Performance Data'!$B$8:$B$56,$C1870,'Model Performance Data'!$C$8:$C$56,$D1870)),"-",SUMIFS(INDEX('Model Performance Data'!$O$8:$DY$56,0,MATCH(CONCATENATE($J1870,N$6),'Model Performance Data'!$O$6:$DY$6,0)),'Model Performance Data'!$B$8:$B$56,$C1870,'Model Performance Data'!$C$8:$C$56,$D1870))</f>
        <v>0</v>
      </c>
      <c r="O1870" s="255">
        <f>IF(ISNA(SUMIFS(INDEX('Model Performance Data'!$O$8:$DY$56,0,MATCH(CONCATENATE($J1870,O$6),'Model Performance Data'!$O$6:$DY$6,0)),'Model Performance Data'!$B$8:$B$56,$C1870,'Model Performance Data'!$C$8:$C$56,$D1870)),"-",SUMIFS(INDEX('Model Performance Data'!$O$8:$DY$56,0,MATCH(CONCATENATE($J1870,O$6),'Model Performance Data'!$O$6:$DY$6,0)),'Model Performance Data'!$B$8:$B$56,$C1870,'Model Performance Data'!$C$8:$C$56,$D1870))</f>
        <v>0</v>
      </c>
    </row>
    <row r="1871" spans="2:15" x14ac:dyDescent="0.35">
      <c r="B1871" s="37" t="s">
        <v>80</v>
      </c>
      <c r="C1871" s="38" t="str">
        <f>IF(ISBLANK('Model Performance Data'!$B$82),"-",'Model Performance Data'!$B$82)</f>
        <v>-</v>
      </c>
      <c r="D1871" s="38" t="str">
        <f>IF(ISBLANK('Model Performance Data'!$C$82),"-",'Model Performance Data'!$C$82)</f>
        <v>-</v>
      </c>
      <c r="E1871" s="38" t="str">
        <f>IF(ISBLANK('Model Performance Data'!$D$82),"-",'Model Performance Data'!$D$82)</f>
        <v>-</v>
      </c>
      <c r="F1871" s="38" t="str">
        <f>IF(ISBLANK('Model Performance Data'!$E$82),"-",'Model Performance Data'!$E$82)</f>
        <v>-</v>
      </c>
      <c r="G1871" s="38" t="str">
        <f>IF(ISBLANK('Model Performance Data'!$F$82),"-",'Model Performance Data'!$F$82)</f>
        <v>-</v>
      </c>
      <c r="H1871" s="253">
        <v>3</v>
      </c>
      <c r="I1871" s="253">
        <v>2</v>
      </c>
      <c r="J1871" s="37" t="str">
        <f t="shared" si="76"/>
        <v>32</v>
      </c>
      <c r="K1871" s="38" t="str">
        <f>IF(ISBLANK('Model Performance Data'!$L$82),"-",'Model Performance Data'!$L$82)</f>
        <v>-</v>
      </c>
      <c r="L1871" s="38" t="str">
        <f>IF(ISBLANK('Model Performance Data'!$K$82),"-",'Model Performance Data'!$K$82)</f>
        <v>-</v>
      </c>
      <c r="M1871" s="254">
        <f>IF(ISNA(SUMIFS(INDEX('Model Performance Data'!$O$8:$DY$56,0,MATCH(CONCATENATE($J1871,M$6),'Model Performance Data'!$O$6:$DY$6,0)),'Model Performance Data'!$B$8:$B$56,$C1871,'Model Performance Data'!$C$8:$C$56,$D1871)),"-",SUMIFS(INDEX('Model Performance Data'!$O$8:$DY$56,0,MATCH(CONCATENATE($J1871,M$6),'Model Performance Data'!$O$6:$DY$6,0)),'Model Performance Data'!$B$8:$B$56,$C1871,'Model Performance Data'!$C$8:$C$56,$D1871))</f>
        <v>0</v>
      </c>
      <c r="N1871" s="254">
        <f>IF(ISNA(SUMIFS(INDEX('Model Performance Data'!$O$8:$DY$56,0,MATCH(CONCATENATE($J1871,N$6),'Model Performance Data'!$O$6:$DY$6,0)),'Model Performance Data'!$B$8:$B$56,$C1871,'Model Performance Data'!$C$8:$C$56,$D1871)),"-",SUMIFS(INDEX('Model Performance Data'!$O$8:$DY$56,0,MATCH(CONCATENATE($J1871,N$6),'Model Performance Data'!$O$6:$DY$6,0)),'Model Performance Data'!$B$8:$B$56,$C1871,'Model Performance Data'!$C$8:$C$56,$D1871))</f>
        <v>0</v>
      </c>
      <c r="O1871" s="255">
        <f>IF(ISNA(SUMIFS(INDEX('Model Performance Data'!$O$8:$DY$56,0,MATCH(CONCATENATE($J1871,O$6),'Model Performance Data'!$O$6:$DY$6,0)),'Model Performance Data'!$B$8:$B$56,$C1871,'Model Performance Data'!$C$8:$C$56,$D1871)),"-",SUMIFS(INDEX('Model Performance Data'!$O$8:$DY$56,0,MATCH(CONCATENATE($J1871,O$6),'Model Performance Data'!$O$6:$DY$6,0)),'Model Performance Data'!$B$8:$B$56,$C1871,'Model Performance Data'!$C$8:$C$56,$D1871))</f>
        <v>0</v>
      </c>
    </row>
    <row r="1872" spans="2:15" x14ac:dyDescent="0.35">
      <c r="B1872" s="37" t="s">
        <v>80</v>
      </c>
      <c r="C1872" s="38" t="str">
        <f>IF(ISBLANK('Model Performance Data'!$B$82),"-",'Model Performance Data'!$B$82)</f>
        <v>-</v>
      </c>
      <c r="D1872" s="38" t="str">
        <f>IF(ISBLANK('Model Performance Data'!$C$82),"-",'Model Performance Data'!$C$82)</f>
        <v>-</v>
      </c>
      <c r="E1872" s="38" t="str">
        <f>IF(ISBLANK('Model Performance Data'!$D$82),"-",'Model Performance Data'!$D$82)</f>
        <v>-</v>
      </c>
      <c r="F1872" s="38" t="str">
        <f>IF(ISBLANK('Model Performance Data'!$E$82),"-",'Model Performance Data'!$E$82)</f>
        <v>-</v>
      </c>
      <c r="G1872" s="38" t="str">
        <f>IF(ISBLANK('Model Performance Data'!$F$82),"-",'Model Performance Data'!$F$82)</f>
        <v>-</v>
      </c>
      <c r="H1872" s="253">
        <v>3</v>
      </c>
      <c r="I1872" s="253">
        <v>3</v>
      </c>
      <c r="J1872" s="37" t="str">
        <f t="shared" si="76"/>
        <v>33</v>
      </c>
      <c r="K1872" s="38" t="str">
        <f>IF(ISBLANK('Model Performance Data'!$L$82),"-",'Model Performance Data'!$L$82)</f>
        <v>-</v>
      </c>
      <c r="L1872" s="38" t="str">
        <f>IF(ISBLANK('Model Performance Data'!$K$82),"-",'Model Performance Data'!$K$82)</f>
        <v>-</v>
      </c>
      <c r="M1872" s="254">
        <f>IF(ISNA(SUMIFS(INDEX('Model Performance Data'!$O$8:$DY$56,0,MATCH(CONCATENATE($J1872,M$6),'Model Performance Data'!$O$6:$DY$6,0)),'Model Performance Data'!$B$8:$B$56,$C1872,'Model Performance Data'!$C$8:$C$56,$D1872)),"-",SUMIFS(INDEX('Model Performance Data'!$O$8:$DY$56,0,MATCH(CONCATENATE($J1872,M$6),'Model Performance Data'!$O$6:$DY$6,0)),'Model Performance Data'!$B$8:$B$56,$C1872,'Model Performance Data'!$C$8:$C$56,$D1872))</f>
        <v>0</v>
      </c>
      <c r="N1872" s="254">
        <f>IF(ISNA(SUMIFS(INDEX('Model Performance Data'!$O$8:$DY$56,0,MATCH(CONCATENATE($J1872,N$6),'Model Performance Data'!$O$6:$DY$6,0)),'Model Performance Data'!$B$8:$B$56,$C1872,'Model Performance Data'!$C$8:$C$56,$D1872)),"-",SUMIFS(INDEX('Model Performance Data'!$O$8:$DY$56,0,MATCH(CONCATENATE($J1872,N$6),'Model Performance Data'!$O$6:$DY$6,0)),'Model Performance Data'!$B$8:$B$56,$C1872,'Model Performance Data'!$C$8:$C$56,$D1872))</f>
        <v>0</v>
      </c>
      <c r="O1872" s="255">
        <f>IF(ISNA(SUMIFS(INDEX('Model Performance Data'!$O$8:$DY$56,0,MATCH(CONCATENATE($J1872,O$6),'Model Performance Data'!$O$6:$DY$6,0)),'Model Performance Data'!$B$8:$B$56,$C1872,'Model Performance Data'!$C$8:$C$56,$D1872)),"-",SUMIFS(INDEX('Model Performance Data'!$O$8:$DY$56,0,MATCH(CONCATENATE($J1872,O$6),'Model Performance Data'!$O$6:$DY$6,0)),'Model Performance Data'!$B$8:$B$56,$C1872,'Model Performance Data'!$C$8:$C$56,$D1872))</f>
        <v>0</v>
      </c>
    </row>
    <row r="1873" spans="2:15" x14ac:dyDescent="0.35">
      <c r="B1873" s="37" t="s">
        <v>80</v>
      </c>
      <c r="C1873" s="38" t="str">
        <f>IF(ISBLANK('Model Performance Data'!$B$82),"-",'Model Performance Data'!$B$82)</f>
        <v>-</v>
      </c>
      <c r="D1873" s="38" t="str">
        <f>IF(ISBLANK('Model Performance Data'!$C$82),"-",'Model Performance Data'!$C$82)</f>
        <v>-</v>
      </c>
      <c r="E1873" s="38" t="str">
        <f>IF(ISBLANK('Model Performance Data'!$D$82),"-",'Model Performance Data'!$D$82)</f>
        <v>-</v>
      </c>
      <c r="F1873" s="38" t="str">
        <f>IF(ISBLANK('Model Performance Data'!$E$82),"-",'Model Performance Data'!$E$82)</f>
        <v>-</v>
      </c>
      <c r="G1873" s="38" t="str">
        <f>IF(ISBLANK('Model Performance Data'!$F$82),"-",'Model Performance Data'!$F$82)</f>
        <v>-</v>
      </c>
      <c r="H1873" s="253">
        <v>3</v>
      </c>
      <c r="I1873" s="253">
        <v>4</v>
      </c>
      <c r="J1873" s="37" t="str">
        <f t="shared" si="76"/>
        <v>34</v>
      </c>
      <c r="K1873" s="38" t="str">
        <f>IF(ISBLANK('Model Performance Data'!$L$82),"-",'Model Performance Data'!$L$82)</f>
        <v>-</v>
      </c>
      <c r="L1873" s="38" t="str">
        <f>IF(ISBLANK('Model Performance Data'!$K$82),"-",'Model Performance Data'!$K$82)</f>
        <v>-</v>
      </c>
      <c r="M1873" s="254">
        <f>IF(ISNA(SUMIFS(INDEX('Model Performance Data'!$O$8:$DY$56,0,MATCH(CONCATENATE($J1873,M$6),'Model Performance Data'!$O$6:$DY$6,0)),'Model Performance Data'!$B$8:$B$56,$C1873,'Model Performance Data'!$C$8:$C$56,$D1873)),"-",SUMIFS(INDEX('Model Performance Data'!$O$8:$DY$56,0,MATCH(CONCATENATE($J1873,M$6),'Model Performance Data'!$O$6:$DY$6,0)),'Model Performance Data'!$B$8:$B$56,$C1873,'Model Performance Data'!$C$8:$C$56,$D1873))</f>
        <v>0</v>
      </c>
      <c r="N1873" s="254">
        <f>IF(ISNA(SUMIFS(INDEX('Model Performance Data'!$O$8:$DY$56,0,MATCH(CONCATENATE($J1873,N$6),'Model Performance Data'!$O$6:$DY$6,0)),'Model Performance Data'!$B$8:$B$56,$C1873,'Model Performance Data'!$C$8:$C$56,$D1873)),"-",SUMIFS(INDEX('Model Performance Data'!$O$8:$DY$56,0,MATCH(CONCATENATE($J1873,N$6),'Model Performance Data'!$O$6:$DY$6,0)),'Model Performance Data'!$B$8:$B$56,$C1873,'Model Performance Data'!$C$8:$C$56,$D1873))</f>
        <v>0</v>
      </c>
      <c r="O1873" s="255">
        <f>IF(ISNA(SUMIFS(INDEX('Model Performance Data'!$O$8:$DY$56,0,MATCH(CONCATENATE($J1873,O$6),'Model Performance Data'!$O$6:$DY$6,0)),'Model Performance Data'!$B$8:$B$56,$C1873,'Model Performance Data'!$C$8:$C$56,$D1873)),"-",SUMIFS(INDEX('Model Performance Data'!$O$8:$DY$56,0,MATCH(CONCATENATE($J1873,O$6),'Model Performance Data'!$O$6:$DY$6,0)),'Model Performance Data'!$B$8:$B$56,$C1873,'Model Performance Data'!$C$8:$C$56,$D1873))</f>
        <v>0</v>
      </c>
    </row>
    <row r="1874" spans="2:15" x14ac:dyDescent="0.35">
      <c r="B1874" s="37" t="s">
        <v>80</v>
      </c>
      <c r="C1874" s="38" t="str">
        <f>IF(ISBLANK('Model Performance Data'!$B$82),"-",'Model Performance Data'!$B$82)</f>
        <v>-</v>
      </c>
      <c r="D1874" s="38" t="str">
        <f>IF(ISBLANK('Model Performance Data'!$C$82),"-",'Model Performance Data'!$C$82)</f>
        <v>-</v>
      </c>
      <c r="E1874" s="38" t="str">
        <f>IF(ISBLANK('Model Performance Data'!$D$82),"-",'Model Performance Data'!$D$82)</f>
        <v>-</v>
      </c>
      <c r="F1874" s="38" t="str">
        <f>IF(ISBLANK('Model Performance Data'!$E$82),"-",'Model Performance Data'!$E$82)</f>
        <v>-</v>
      </c>
      <c r="G1874" s="38" t="str">
        <f>IF(ISBLANK('Model Performance Data'!$F$82),"-",'Model Performance Data'!$F$82)</f>
        <v>-</v>
      </c>
      <c r="H1874" s="253">
        <v>3</v>
      </c>
      <c r="I1874" s="253">
        <v>5</v>
      </c>
      <c r="J1874" s="37" t="str">
        <f t="shared" si="76"/>
        <v>35</v>
      </c>
      <c r="K1874" s="38" t="str">
        <f>IF(ISBLANK('Model Performance Data'!$L$82),"-",'Model Performance Data'!$L$82)</f>
        <v>-</v>
      </c>
      <c r="L1874" s="38" t="str">
        <f>IF(ISBLANK('Model Performance Data'!$K$82),"-",'Model Performance Data'!$K$82)</f>
        <v>-</v>
      </c>
      <c r="M1874" s="254">
        <f>IF(ISNA(SUMIFS(INDEX('Model Performance Data'!$O$8:$DY$56,0,MATCH(CONCATENATE($J1874,M$6),'Model Performance Data'!$O$6:$DY$6,0)),'Model Performance Data'!$B$8:$B$56,$C1874,'Model Performance Data'!$C$8:$C$56,$D1874)),"-",SUMIFS(INDEX('Model Performance Data'!$O$8:$DY$56,0,MATCH(CONCATENATE($J1874,M$6),'Model Performance Data'!$O$6:$DY$6,0)),'Model Performance Data'!$B$8:$B$56,$C1874,'Model Performance Data'!$C$8:$C$56,$D1874))</f>
        <v>0</v>
      </c>
      <c r="N1874" s="254">
        <f>IF(ISNA(SUMIFS(INDEX('Model Performance Data'!$O$8:$DY$56,0,MATCH(CONCATENATE($J1874,N$6),'Model Performance Data'!$O$6:$DY$6,0)),'Model Performance Data'!$B$8:$B$56,$C1874,'Model Performance Data'!$C$8:$C$56,$D1874)),"-",SUMIFS(INDEX('Model Performance Data'!$O$8:$DY$56,0,MATCH(CONCATENATE($J1874,N$6),'Model Performance Data'!$O$6:$DY$6,0)),'Model Performance Data'!$B$8:$B$56,$C1874,'Model Performance Data'!$C$8:$C$56,$D1874))</f>
        <v>0</v>
      </c>
      <c r="O1874" s="255">
        <f>IF(ISNA(SUMIFS(INDEX('Model Performance Data'!$O$8:$DY$56,0,MATCH(CONCATENATE($J1874,O$6),'Model Performance Data'!$O$6:$DY$6,0)),'Model Performance Data'!$B$8:$B$56,$C1874,'Model Performance Data'!$C$8:$C$56,$D1874)),"-",SUMIFS(INDEX('Model Performance Data'!$O$8:$DY$56,0,MATCH(CONCATENATE($J1874,O$6),'Model Performance Data'!$O$6:$DY$6,0)),'Model Performance Data'!$B$8:$B$56,$C1874,'Model Performance Data'!$C$8:$C$56,$D1874))</f>
        <v>0</v>
      </c>
    </row>
    <row r="1875" spans="2:15" x14ac:dyDescent="0.35">
      <c r="B1875" s="37" t="s">
        <v>80</v>
      </c>
      <c r="C1875" s="38" t="str">
        <f>IF(ISBLANK('Model Performance Data'!$B$82),"-",'Model Performance Data'!$B$82)</f>
        <v>-</v>
      </c>
      <c r="D1875" s="38" t="str">
        <f>IF(ISBLANK('Model Performance Data'!$C$82),"-",'Model Performance Data'!$C$82)</f>
        <v>-</v>
      </c>
      <c r="E1875" s="38" t="str">
        <f>IF(ISBLANK('Model Performance Data'!$D$82),"-",'Model Performance Data'!$D$82)</f>
        <v>-</v>
      </c>
      <c r="F1875" s="38" t="str">
        <f>IF(ISBLANK('Model Performance Data'!$E$82),"-",'Model Performance Data'!$E$82)</f>
        <v>-</v>
      </c>
      <c r="G1875" s="38" t="str">
        <f>IF(ISBLANK('Model Performance Data'!$F$82),"-",'Model Performance Data'!$F$82)</f>
        <v>-</v>
      </c>
      <c r="H1875" s="253">
        <v>3</v>
      </c>
      <c r="I1875" s="253" t="s">
        <v>65</v>
      </c>
      <c r="J1875" s="37" t="str">
        <f t="shared" si="76"/>
        <v>3Goal</v>
      </c>
      <c r="K1875" s="38" t="str">
        <f>IF(ISBLANK('Model Performance Data'!$L$82),"-",'Model Performance Data'!$L$82)</f>
        <v>-</v>
      </c>
      <c r="L1875" s="38" t="str">
        <f>IF(ISBLANK('Model Performance Data'!$K$82),"-",'Model Performance Data'!$K$82)</f>
        <v>-</v>
      </c>
      <c r="M1875" s="254" t="str">
        <f>IF(ISNA(SUMIFS(INDEX('Model Performance Data'!$O$8:$DY$56,0,MATCH(CONCATENATE($J1875,M$6),'Model Performance Data'!$O$6:$DY$6,0)),'Model Performance Data'!$B$8:$B$56,$C1875,'Model Performance Data'!$C$8:$C$56,$D1875)),"-",SUMIFS(INDEX('Model Performance Data'!$O$8:$DY$56,0,MATCH(CONCATENATE($J1875,M$6),'Model Performance Data'!$O$6:$DY$6,0)),'Model Performance Data'!$B$8:$B$56,$C1875,'Model Performance Data'!$C$8:$C$56,$D1875))</f>
        <v>-</v>
      </c>
      <c r="N1875" s="254" t="str">
        <f>IF(ISNA(SUMIFS(INDEX('Model Performance Data'!$O$8:$DY$56,0,MATCH(CONCATENATE($J1875,N$6),'Model Performance Data'!$O$6:$DY$6,0)),'Model Performance Data'!$B$8:$B$56,$C1875,'Model Performance Data'!$C$8:$C$56,$D1875)),"-",SUMIFS(INDEX('Model Performance Data'!$O$8:$DY$56,0,MATCH(CONCATENATE($J1875,N$6),'Model Performance Data'!$O$6:$DY$6,0)),'Model Performance Data'!$B$8:$B$56,$C1875,'Model Performance Data'!$C$8:$C$56,$D1875))</f>
        <v>-</v>
      </c>
      <c r="O1875" s="255">
        <f>IF(ISNA(SUMIFS(INDEX('Model Performance Data'!$O$8:$DY$56,0,MATCH(CONCATENATE($J1875,O$6),'Model Performance Data'!$O$6:$DY$6,0)),'Model Performance Data'!$B$8:$B$56,$C1875,'Model Performance Data'!$C$8:$C$56,$D1875)),"-",SUMIFS(INDEX('Model Performance Data'!$O$8:$DY$56,0,MATCH(CONCATENATE($J1875,O$6),'Model Performance Data'!$O$6:$DY$6,0)),'Model Performance Data'!$B$8:$B$56,$C1875,'Model Performance Data'!$C$8:$C$56,$D1875))</f>
        <v>0</v>
      </c>
    </row>
    <row r="1876" spans="2:15" x14ac:dyDescent="0.35">
      <c r="B1876" s="37" t="s">
        <v>80</v>
      </c>
      <c r="C1876" s="38" t="str">
        <f>IF(ISBLANK('Model Performance Data'!$B$82),"-",'Model Performance Data'!$B$82)</f>
        <v>-</v>
      </c>
      <c r="D1876" s="38" t="str">
        <f>IF(ISBLANK('Model Performance Data'!$C$82),"-",'Model Performance Data'!$C$82)</f>
        <v>-</v>
      </c>
      <c r="E1876" s="38" t="str">
        <f>IF(ISBLANK('Model Performance Data'!$D$82),"-",'Model Performance Data'!$D$82)</f>
        <v>-</v>
      </c>
      <c r="F1876" s="38" t="str">
        <f>IF(ISBLANK('Model Performance Data'!$E$82),"-",'Model Performance Data'!$E$82)</f>
        <v>-</v>
      </c>
      <c r="G1876" s="38" t="str">
        <f>IF(ISBLANK('Model Performance Data'!$F$82),"-",'Model Performance Data'!$F$82)</f>
        <v>-</v>
      </c>
      <c r="H1876" s="253">
        <v>4</v>
      </c>
      <c r="I1876" s="253">
        <v>1</v>
      </c>
      <c r="J1876" s="37" t="str">
        <f t="shared" si="76"/>
        <v>41</v>
      </c>
      <c r="K1876" s="38" t="str">
        <f>IF(ISBLANK('Model Performance Data'!$L$82),"-",'Model Performance Data'!$L$82)</f>
        <v>-</v>
      </c>
      <c r="L1876" s="38" t="str">
        <f>IF(ISBLANK('Model Performance Data'!$K$82),"-",'Model Performance Data'!$K$82)</f>
        <v>-</v>
      </c>
      <c r="M1876" s="254">
        <f>IF(ISNA(SUMIFS(INDEX('Model Performance Data'!$O$8:$DY$56,0,MATCH(CONCATENATE($J1876,M$6),'Model Performance Data'!$O$6:$DY$6,0)),'Model Performance Data'!$B$8:$B$56,$C1876,'Model Performance Data'!$C$8:$C$56,$D1876)),"-",SUMIFS(INDEX('Model Performance Data'!$O$8:$DY$56,0,MATCH(CONCATENATE($J1876,M$6),'Model Performance Data'!$O$6:$DY$6,0)),'Model Performance Data'!$B$8:$B$56,$C1876,'Model Performance Data'!$C$8:$C$56,$D1876))</f>
        <v>0</v>
      </c>
      <c r="N1876" s="254">
        <f>IF(ISNA(SUMIFS(INDEX('Model Performance Data'!$O$8:$DY$56,0,MATCH(CONCATENATE($J1876,N$6),'Model Performance Data'!$O$6:$DY$6,0)),'Model Performance Data'!$B$8:$B$56,$C1876,'Model Performance Data'!$C$8:$C$56,$D1876)),"-",SUMIFS(INDEX('Model Performance Data'!$O$8:$DY$56,0,MATCH(CONCATENATE($J1876,N$6),'Model Performance Data'!$O$6:$DY$6,0)),'Model Performance Data'!$B$8:$B$56,$C1876,'Model Performance Data'!$C$8:$C$56,$D1876))</f>
        <v>0</v>
      </c>
      <c r="O1876" s="255">
        <f>IF(ISNA(SUMIFS(INDEX('Model Performance Data'!$O$8:$DY$56,0,MATCH(CONCATENATE($J1876,O$6),'Model Performance Data'!$O$6:$DY$6,0)),'Model Performance Data'!$B$8:$B$56,$C1876,'Model Performance Data'!$C$8:$C$56,$D1876)),"-",SUMIFS(INDEX('Model Performance Data'!$O$8:$DY$56,0,MATCH(CONCATENATE($J1876,O$6),'Model Performance Data'!$O$6:$DY$6,0)),'Model Performance Data'!$B$8:$B$56,$C1876,'Model Performance Data'!$C$8:$C$56,$D1876))</f>
        <v>0</v>
      </c>
    </row>
    <row r="1877" spans="2:15" x14ac:dyDescent="0.35">
      <c r="B1877" s="37" t="s">
        <v>80</v>
      </c>
      <c r="C1877" s="38" t="str">
        <f>IF(ISBLANK('Model Performance Data'!$B$82),"-",'Model Performance Data'!$B$82)</f>
        <v>-</v>
      </c>
      <c r="D1877" s="38" t="str">
        <f>IF(ISBLANK('Model Performance Data'!$C$82),"-",'Model Performance Data'!$C$82)</f>
        <v>-</v>
      </c>
      <c r="E1877" s="38" t="str">
        <f>IF(ISBLANK('Model Performance Data'!$D$82),"-",'Model Performance Data'!$D$82)</f>
        <v>-</v>
      </c>
      <c r="F1877" s="38" t="str">
        <f>IF(ISBLANK('Model Performance Data'!$E$82),"-",'Model Performance Data'!$E$82)</f>
        <v>-</v>
      </c>
      <c r="G1877" s="38" t="str">
        <f>IF(ISBLANK('Model Performance Data'!$F$82),"-",'Model Performance Data'!$F$82)</f>
        <v>-</v>
      </c>
      <c r="H1877" s="253">
        <v>4</v>
      </c>
      <c r="I1877" s="253">
        <v>2</v>
      </c>
      <c r="J1877" s="37" t="str">
        <f t="shared" si="76"/>
        <v>42</v>
      </c>
      <c r="K1877" s="38" t="str">
        <f>IF(ISBLANK('Model Performance Data'!$L$82),"-",'Model Performance Data'!$L$82)</f>
        <v>-</v>
      </c>
      <c r="L1877" s="38" t="str">
        <f>IF(ISBLANK('Model Performance Data'!$K$82),"-",'Model Performance Data'!$K$82)</f>
        <v>-</v>
      </c>
      <c r="M1877" s="254">
        <f>IF(ISNA(SUMIFS(INDEX('Model Performance Data'!$O$8:$DY$56,0,MATCH(CONCATENATE($J1877,M$6),'Model Performance Data'!$O$6:$DY$6,0)),'Model Performance Data'!$B$8:$B$56,$C1877,'Model Performance Data'!$C$8:$C$56,$D1877)),"-",SUMIFS(INDEX('Model Performance Data'!$O$8:$DY$56,0,MATCH(CONCATENATE($J1877,M$6),'Model Performance Data'!$O$6:$DY$6,0)),'Model Performance Data'!$B$8:$B$56,$C1877,'Model Performance Data'!$C$8:$C$56,$D1877))</f>
        <v>0</v>
      </c>
      <c r="N1877" s="254">
        <f>IF(ISNA(SUMIFS(INDEX('Model Performance Data'!$O$8:$DY$56,0,MATCH(CONCATENATE($J1877,N$6),'Model Performance Data'!$O$6:$DY$6,0)),'Model Performance Data'!$B$8:$B$56,$C1877,'Model Performance Data'!$C$8:$C$56,$D1877)),"-",SUMIFS(INDEX('Model Performance Data'!$O$8:$DY$56,0,MATCH(CONCATENATE($J1877,N$6),'Model Performance Data'!$O$6:$DY$6,0)),'Model Performance Data'!$B$8:$B$56,$C1877,'Model Performance Data'!$C$8:$C$56,$D1877))</f>
        <v>0</v>
      </c>
      <c r="O1877" s="255">
        <f>IF(ISNA(SUMIFS(INDEX('Model Performance Data'!$O$8:$DY$56,0,MATCH(CONCATENATE($J1877,O$6),'Model Performance Data'!$O$6:$DY$6,0)),'Model Performance Data'!$B$8:$B$56,$C1877,'Model Performance Data'!$C$8:$C$56,$D1877)),"-",SUMIFS(INDEX('Model Performance Data'!$O$8:$DY$56,0,MATCH(CONCATENATE($J1877,O$6),'Model Performance Data'!$O$6:$DY$6,0)),'Model Performance Data'!$B$8:$B$56,$C1877,'Model Performance Data'!$C$8:$C$56,$D1877))</f>
        <v>0</v>
      </c>
    </row>
    <row r="1878" spans="2:15" x14ac:dyDescent="0.35">
      <c r="B1878" s="37" t="s">
        <v>80</v>
      </c>
      <c r="C1878" s="38" t="str">
        <f>IF(ISBLANK('Model Performance Data'!$B$82),"-",'Model Performance Data'!$B$82)</f>
        <v>-</v>
      </c>
      <c r="D1878" s="38" t="str">
        <f>IF(ISBLANK('Model Performance Data'!$C$82),"-",'Model Performance Data'!$C$82)</f>
        <v>-</v>
      </c>
      <c r="E1878" s="38" t="str">
        <f>IF(ISBLANK('Model Performance Data'!$D$82),"-",'Model Performance Data'!$D$82)</f>
        <v>-</v>
      </c>
      <c r="F1878" s="38" t="str">
        <f>IF(ISBLANK('Model Performance Data'!$E$82),"-",'Model Performance Data'!$E$82)</f>
        <v>-</v>
      </c>
      <c r="G1878" s="38" t="str">
        <f>IF(ISBLANK('Model Performance Data'!$F$82),"-",'Model Performance Data'!$F$82)</f>
        <v>-</v>
      </c>
      <c r="H1878" s="253">
        <v>4</v>
      </c>
      <c r="I1878" s="253">
        <v>3</v>
      </c>
      <c r="J1878" s="37" t="str">
        <f t="shared" si="76"/>
        <v>43</v>
      </c>
      <c r="K1878" s="38" t="str">
        <f>IF(ISBLANK('Model Performance Data'!$L$82),"-",'Model Performance Data'!$L$82)</f>
        <v>-</v>
      </c>
      <c r="L1878" s="38" t="str">
        <f>IF(ISBLANK('Model Performance Data'!$K$82),"-",'Model Performance Data'!$K$82)</f>
        <v>-</v>
      </c>
      <c r="M1878" s="254">
        <f>IF(ISNA(SUMIFS(INDEX('Model Performance Data'!$O$8:$DY$56,0,MATCH(CONCATENATE($J1878,M$6),'Model Performance Data'!$O$6:$DY$6,0)),'Model Performance Data'!$B$8:$B$56,$C1878,'Model Performance Data'!$C$8:$C$56,$D1878)),"-",SUMIFS(INDEX('Model Performance Data'!$O$8:$DY$56,0,MATCH(CONCATENATE($J1878,M$6),'Model Performance Data'!$O$6:$DY$6,0)),'Model Performance Data'!$B$8:$B$56,$C1878,'Model Performance Data'!$C$8:$C$56,$D1878))</f>
        <v>0</v>
      </c>
      <c r="N1878" s="254">
        <f>IF(ISNA(SUMIFS(INDEX('Model Performance Data'!$O$8:$DY$56,0,MATCH(CONCATENATE($J1878,N$6),'Model Performance Data'!$O$6:$DY$6,0)),'Model Performance Data'!$B$8:$B$56,$C1878,'Model Performance Data'!$C$8:$C$56,$D1878)),"-",SUMIFS(INDEX('Model Performance Data'!$O$8:$DY$56,0,MATCH(CONCATENATE($J1878,N$6),'Model Performance Data'!$O$6:$DY$6,0)),'Model Performance Data'!$B$8:$B$56,$C1878,'Model Performance Data'!$C$8:$C$56,$D1878))</f>
        <v>0</v>
      </c>
      <c r="O1878" s="255">
        <f>IF(ISNA(SUMIFS(INDEX('Model Performance Data'!$O$8:$DY$56,0,MATCH(CONCATENATE($J1878,O$6),'Model Performance Data'!$O$6:$DY$6,0)),'Model Performance Data'!$B$8:$B$56,$C1878,'Model Performance Data'!$C$8:$C$56,$D1878)),"-",SUMIFS(INDEX('Model Performance Data'!$O$8:$DY$56,0,MATCH(CONCATENATE($J1878,O$6),'Model Performance Data'!$O$6:$DY$6,0)),'Model Performance Data'!$B$8:$B$56,$C1878,'Model Performance Data'!$C$8:$C$56,$D1878))</f>
        <v>0</v>
      </c>
    </row>
    <row r="1879" spans="2:15" x14ac:dyDescent="0.35">
      <c r="B1879" s="37" t="s">
        <v>80</v>
      </c>
      <c r="C1879" s="38" t="str">
        <f>IF(ISBLANK('Model Performance Data'!$B$82),"-",'Model Performance Data'!$B$82)</f>
        <v>-</v>
      </c>
      <c r="D1879" s="38" t="str">
        <f>IF(ISBLANK('Model Performance Data'!$C$82),"-",'Model Performance Data'!$C$82)</f>
        <v>-</v>
      </c>
      <c r="E1879" s="38" t="str">
        <f>IF(ISBLANK('Model Performance Data'!$D$82),"-",'Model Performance Data'!$D$82)</f>
        <v>-</v>
      </c>
      <c r="F1879" s="38" t="str">
        <f>IF(ISBLANK('Model Performance Data'!$E$82),"-",'Model Performance Data'!$E$82)</f>
        <v>-</v>
      </c>
      <c r="G1879" s="38" t="str">
        <f>IF(ISBLANK('Model Performance Data'!$F$82),"-",'Model Performance Data'!$F$82)</f>
        <v>-</v>
      </c>
      <c r="H1879" s="253">
        <v>4</v>
      </c>
      <c r="I1879" s="253">
        <v>4</v>
      </c>
      <c r="J1879" s="37" t="str">
        <f t="shared" si="76"/>
        <v>44</v>
      </c>
      <c r="K1879" s="38" t="str">
        <f>IF(ISBLANK('Model Performance Data'!$L$82),"-",'Model Performance Data'!$L$82)</f>
        <v>-</v>
      </c>
      <c r="L1879" s="38" t="str">
        <f>IF(ISBLANK('Model Performance Data'!$K$82),"-",'Model Performance Data'!$K$82)</f>
        <v>-</v>
      </c>
      <c r="M1879" s="254">
        <f>IF(ISNA(SUMIFS(INDEX('Model Performance Data'!$O$8:$DY$56,0,MATCH(CONCATENATE($J1879,M$6),'Model Performance Data'!$O$6:$DY$6,0)),'Model Performance Data'!$B$8:$B$56,$C1879,'Model Performance Data'!$C$8:$C$56,$D1879)),"-",SUMIFS(INDEX('Model Performance Data'!$O$8:$DY$56,0,MATCH(CONCATENATE($J1879,M$6),'Model Performance Data'!$O$6:$DY$6,0)),'Model Performance Data'!$B$8:$B$56,$C1879,'Model Performance Data'!$C$8:$C$56,$D1879))</f>
        <v>0</v>
      </c>
      <c r="N1879" s="254">
        <f>IF(ISNA(SUMIFS(INDEX('Model Performance Data'!$O$8:$DY$56,0,MATCH(CONCATENATE($J1879,N$6),'Model Performance Data'!$O$6:$DY$6,0)),'Model Performance Data'!$B$8:$B$56,$C1879,'Model Performance Data'!$C$8:$C$56,$D1879)),"-",SUMIFS(INDEX('Model Performance Data'!$O$8:$DY$56,0,MATCH(CONCATENATE($J1879,N$6),'Model Performance Data'!$O$6:$DY$6,0)),'Model Performance Data'!$B$8:$B$56,$C1879,'Model Performance Data'!$C$8:$C$56,$D1879))</f>
        <v>0</v>
      </c>
      <c r="O1879" s="255">
        <f>IF(ISNA(SUMIFS(INDEX('Model Performance Data'!$O$8:$DY$56,0,MATCH(CONCATENATE($J1879,O$6),'Model Performance Data'!$O$6:$DY$6,0)),'Model Performance Data'!$B$8:$B$56,$C1879,'Model Performance Data'!$C$8:$C$56,$D1879)),"-",SUMIFS(INDEX('Model Performance Data'!$O$8:$DY$56,0,MATCH(CONCATENATE($J1879,O$6),'Model Performance Data'!$O$6:$DY$6,0)),'Model Performance Data'!$B$8:$B$56,$C1879,'Model Performance Data'!$C$8:$C$56,$D1879))</f>
        <v>0</v>
      </c>
    </row>
    <row r="1880" spans="2:15" x14ac:dyDescent="0.35">
      <c r="B1880" s="37" t="s">
        <v>80</v>
      </c>
      <c r="C1880" s="38" t="str">
        <f>IF(ISBLANK('Model Performance Data'!$B$82),"-",'Model Performance Data'!$B$82)</f>
        <v>-</v>
      </c>
      <c r="D1880" s="38" t="str">
        <f>IF(ISBLANK('Model Performance Data'!$C$82),"-",'Model Performance Data'!$C$82)</f>
        <v>-</v>
      </c>
      <c r="E1880" s="38" t="str">
        <f>IF(ISBLANK('Model Performance Data'!$D$82),"-",'Model Performance Data'!$D$82)</f>
        <v>-</v>
      </c>
      <c r="F1880" s="38" t="str">
        <f>IF(ISBLANK('Model Performance Data'!$E$82),"-",'Model Performance Data'!$E$82)</f>
        <v>-</v>
      </c>
      <c r="G1880" s="38" t="str">
        <f>IF(ISBLANK('Model Performance Data'!$F$82),"-",'Model Performance Data'!$F$82)</f>
        <v>-</v>
      </c>
      <c r="H1880" s="253">
        <v>4</v>
      </c>
      <c r="I1880" s="253">
        <v>5</v>
      </c>
      <c r="J1880" s="37" t="str">
        <f t="shared" si="76"/>
        <v>45</v>
      </c>
      <c r="K1880" s="38" t="str">
        <f>IF(ISBLANK('Model Performance Data'!$L$82),"-",'Model Performance Data'!$L$82)</f>
        <v>-</v>
      </c>
      <c r="L1880" s="38" t="str">
        <f>IF(ISBLANK('Model Performance Data'!$K$82),"-",'Model Performance Data'!$K$82)</f>
        <v>-</v>
      </c>
      <c r="M1880" s="254">
        <f>IF(ISNA(SUMIFS(INDEX('Model Performance Data'!$O$8:$DY$56,0,MATCH(CONCATENATE($J1880,M$6),'Model Performance Data'!$O$6:$DY$6,0)),'Model Performance Data'!$B$8:$B$56,$C1880,'Model Performance Data'!$C$8:$C$56,$D1880)),"-",SUMIFS(INDEX('Model Performance Data'!$O$8:$DY$56,0,MATCH(CONCATENATE($J1880,M$6),'Model Performance Data'!$O$6:$DY$6,0)),'Model Performance Data'!$B$8:$B$56,$C1880,'Model Performance Data'!$C$8:$C$56,$D1880))</f>
        <v>0</v>
      </c>
      <c r="N1880" s="254">
        <f>IF(ISNA(SUMIFS(INDEX('Model Performance Data'!$O$8:$DY$56,0,MATCH(CONCATENATE($J1880,N$6),'Model Performance Data'!$O$6:$DY$6,0)),'Model Performance Data'!$B$8:$B$56,$C1880,'Model Performance Data'!$C$8:$C$56,$D1880)),"-",SUMIFS(INDEX('Model Performance Data'!$O$8:$DY$56,0,MATCH(CONCATENATE($J1880,N$6),'Model Performance Data'!$O$6:$DY$6,0)),'Model Performance Data'!$B$8:$B$56,$C1880,'Model Performance Data'!$C$8:$C$56,$D1880))</f>
        <v>0</v>
      </c>
      <c r="O1880" s="255">
        <f>IF(ISNA(SUMIFS(INDEX('Model Performance Data'!$O$8:$DY$56,0,MATCH(CONCATENATE($J1880,O$6),'Model Performance Data'!$O$6:$DY$6,0)),'Model Performance Data'!$B$8:$B$56,$C1880,'Model Performance Data'!$C$8:$C$56,$D1880)),"-",SUMIFS(INDEX('Model Performance Data'!$O$8:$DY$56,0,MATCH(CONCATENATE($J1880,O$6),'Model Performance Data'!$O$6:$DY$6,0)),'Model Performance Data'!$B$8:$B$56,$C1880,'Model Performance Data'!$C$8:$C$56,$D1880))</f>
        <v>0</v>
      </c>
    </row>
    <row r="1881" spans="2:15" x14ac:dyDescent="0.35">
      <c r="B1881" s="37" t="s">
        <v>80</v>
      </c>
      <c r="C1881" s="38" t="str">
        <f>IF(ISBLANK('Model Performance Data'!$B$82),"-",'Model Performance Data'!$B$82)</f>
        <v>-</v>
      </c>
      <c r="D1881" s="38" t="str">
        <f>IF(ISBLANK('Model Performance Data'!$C$82),"-",'Model Performance Data'!$C$82)</f>
        <v>-</v>
      </c>
      <c r="E1881" s="38" t="str">
        <f>IF(ISBLANK('Model Performance Data'!$D$82),"-",'Model Performance Data'!$D$82)</f>
        <v>-</v>
      </c>
      <c r="F1881" s="38" t="str">
        <f>IF(ISBLANK('Model Performance Data'!$E$82),"-",'Model Performance Data'!$E$82)</f>
        <v>-</v>
      </c>
      <c r="G1881" s="38" t="str">
        <f>IF(ISBLANK('Model Performance Data'!$F$82),"-",'Model Performance Data'!$F$82)</f>
        <v>-</v>
      </c>
      <c r="H1881" s="253">
        <v>4</v>
      </c>
      <c r="I1881" s="253" t="s">
        <v>65</v>
      </c>
      <c r="J1881" s="37" t="str">
        <f t="shared" si="76"/>
        <v>4Goal</v>
      </c>
      <c r="K1881" s="38" t="str">
        <f>IF(ISBLANK('Model Performance Data'!$L$82),"-",'Model Performance Data'!$L$82)</f>
        <v>-</v>
      </c>
      <c r="L1881" s="38" t="str">
        <f>IF(ISBLANK('Model Performance Data'!$K$82),"-",'Model Performance Data'!$K$82)</f>
        <v>-</v>
      </c>
      <c r="M1881" s="254" t="str">
        <f>IF(ISNA(SUMIFS(INDEX('Model Performance Data'!$O$8:$DY$56,0,MATCH(CONCATENATE($J1881,M$6),'Model Performance Data'!$O$6:$DY$6,0)),'Model Performance Data'!$B$8:$B$56,$C1881,'Model Performance Data'!$C$8:$C$56,$D1881)),"-",SUMIFS(INDEX('Model Performance Data'!$O$8:$DY$56,0,MATCH(CONCATENATE($J1881,M$6),'Model Performance Data'!$O$6:$DY$6,0)),'Model Performance Data'!$B$8:$B$56,$C1881,'Model Performance Data'!$C$8:$C$56,$D1881))</f>
        <v>-</v>
      </c>
      <c r="N1881" s="254" t="str">
        <f>IF(ISNA(SUMIFS(INDEX('Model Performance Data'!$O$8:$DY$56,0,MATCH(CONCATENATE($J1881,N$6),'Model Performance Data'!$O$6:$DY$6,0)),'Model Performance Data'!$B$8:$B$56,$C1881,'Model Performance Data'!$C$8:$C$56,$D1881)),"-",SUMIFS(INDEX('Model Performance Data'!$O$8:$DY$56,0,MATCH(CONCATENATE($J1881,N$6),'Model Performance Data'!$O$6:$DY$6,0)),'Model Performance Data'!$B$8:$B$56,$C1881,'Model Performance Data'!$C$8:$C$56,$D1881))</f>
        <v>-</v>
      </c>
      <c r="O1881" s="255">
        <f>IF(ISNA(SUMIFS(INDEX('Model Performance Data'!$O$8:$DY$56,0,MATCH(CONCATENATE($J1881,O$6),'Model Performance Data'!$O$6:$DY$6,0)),'Model Performance Data'!$B$8:$B$56,$C1881,'Model Performance Data'!$C$8:$C$56,$D1881)),"-",SUMIFS(INDEX('Model Performance Data'!$O$8:$DY$56,0,MATCH(CONCATENATE($J1881,O$6),'Model Performance Data'!$O$6:$DY$6,0)),'Model Performance Data'!$B$8:$B$56,$C1881,'Model Performance Data'!$C$8:$C$56,$D1881))</f>
        <v>0</v>
      </c>
    </row>
    <row r="1882" spans="2:15" x14ac:dyDescent="0.35">
      <c r="B1882" s="37" t="s">
        <v>80</v>
      </c>
      <c r="C1882" s="38" t="str">
        <f>IF(ISBLANK('Model Performance Data'!$B$83),"-",'Model Performance Data'!$B$83)</f>
        <v>-</v>
      </c>
      <c r="D1882" s="38" t="str">
        <f>IF(ISBLANK('Model Performance Data'!$C$83),"-",'Model Performance Data'!$C$83)</f>
        <v>-</v>
      </c>
      <c r="E1882" s="38" t="str">
        <f>IF(ISBLANK('Model Performance Data'!$D$83),"-",'Model Performance Data'!$D$83)</f>
        <v>-</v>
      </c>
      <c r="F1882" s="38" t="str">
        <f>IF(ISBLANK('Model Performance Data'!$E$83),"-",'Model Performance Data'!$E$83)</f>
        <v>-</v>
      </c>
      <c r="G1882" s="38" t="str">
        <f>IF(ISBLANK('Model Performance Data'!$F$83),"-",'Model Performance Data'!$F$83)</f>
        <v>-</v>
      </c>
      <c r="H1882" s="253" t="s">
        <v>64</v>
      </c>
      <c r="I1882" s="253" t="s">
        <v>64</v>
      </c>
      <c r="J1882" s="37" t="str">
        <f t="shared" si="76"/>
        <v>BaselineBaseline</v>
      </c>
      <c r="K1882" s="38" t="str">
        <f>IF(ISBLANK('Model Performance Data'!$L$83),"-",'Model Performance Data'!$L$83)</f>
        <v>-</v>
      </c>
      <c r="L1882" s="38" t="str">
        <f>IF(ISBLANK('Model Performance Data'!$K$83),"-",'Model Performance Data'!$K$83)</f>
        <v>-</v>
      </c>
      <c r="M1882" s="254">
        <f>IF(ISNA(SUMIFS(INDEX('Model Performance Data'!$O$8:$DY$56,0,MATCH(CONCATENATE($J1882,M$6),'Model Performance Data'!$O$6:$DY$6,0)),'Model Performance Data'!$B$8:$B$56,$C1882,'Model Performance Data'!$C$8:$C$56,$D1882)),"-",SUMIFS(INDEX('Model Performance Data'!$O$8:$DY$56,0,MATCH(CONCATENATE($J1882,M$6),'Model Performance Data'!$O$6:$DY$6,0)),'Model Performance Data'!$B$8:$B$56,$C1882,'Model Performance Data'!$C$8:$C$56,$D1882))</f>
        <v>0</v>
      </c>
      <c r="N1882" s="254">
        <f>IF(ISNA(SUMIFS(INDEX('Model Performance Data'!$O$8:$DY$56,0,MATCH(CONCATENATE($J1882,N$6),'Model Performance Data'!$O$6:$DY$6,0)),'Model Performance Data'!$B$8:$B$56,$C1882,'Model Performance Data'!$C$8:$C$56,$D1882)),"-",SUMIFS(INDEX('Model Performance Data'!$O$8:$DY$56,0,MATCH(CONCATENATE($J1882,N$6),'Model Performance Data'!$O$6:$DY$6,0)),'Model Performance Data'!$B$8:$B$56,$C1882,'Model Performance Data'!$C$8:$C$56,$D1882))</f>
        <v>0</v>
      </c>
      <c r="O1882" s="255">
        <f>IF(ISNA(SUMIFS(INDEX('Model Performance Data'!$O$8:$DY$56,0,MATCH(CONCATENATE($J1882,O$6),'Model Performance Data'!$O$6:$DY$6,0)),'Model Performance Data'!$B$8:$B$56,$C1882,'Model Performance Data'!$C$8:$C$56,$D1882)),"-",SUMIFS(INDEX('Model Performance Data'!$O$8:$DY$56,0,MATCH(CONCATENATE($J1882,O$6),'Model Performance Data'!$O$6:$DY$6,0)),'Model Performance Data'!$B$8:$B$56,$C1882,'Model Performance Data'!$C$8:$C$56,$D1882))</f>
        <v>0</v>
      </c>
    </row>
    <row r="1883" spans="2:15" x14ac:dyDescent="0.35">
      <c r="B1883" s="37" t="s">
        <v>80</v>
      </c>
      <c r="C1883" s="38" t="str">
        <f>IF(ISBLANK('Model Performance Data'!$B$83),"-",'Model Performance Data'!$B$83)</f>
        <v>-</v>
      </c>
      <c r="D1883" s="38" t="str">
        <f>IF(ISBLANK('Model Performance Data'!$C$83),"-",'Model Performance Data'!$C$83)</f>
        <v>-</v>
      </c>
      <c r="E1883" s="38" t="str">
        <f>IF(ISBLANK('Model Performance Data'!$D$83),"-",'Model Performance Data'!$D$83)</f>
        <v>-</v>
      </c>
      <c r="F1883" s="38" t="str">
        <f>IF(ISBLANK('Model Performance Data'!$E$83),"-",'Model Performance Data'!$E$83)</f>
        <v>-</v>
      </c>
      <c r="G1883" s="38" t="str">
        <f>IF(ISBLANK('Model Performance Data'!$F$83),"-",'Model Performance Data'!$F$83)</f>
        <v>-</v>
      </c>
      <c r="H1883" s="253">
        <v>1</v>
      </c>
      <c r="I1883" s="253">
        <v>1</v>
      </c>
      <c r="J1883" s="37" t="str">
        <f t="shared" si="76"/>
        <v>11</v>
      </c>
      <c r="K1883" s="38" t="str">
        <f>IF(ISBLANK('Model Performance Data'!$L$83),"-",'Model Performance Data'!$L$83)</f>
        <v>-</v>
      </c>
      <c r="L1883" s="38" t="str">
        <f>IF(ISBLANK('Model Performance Data'!$K$83),"-",'Model Performance Data'!$K$83)</f>
        <v>-</v>
      </c>
      <c r="M1883" s="254">
        <f>IF(ISNA(SUMIFS(INDEX('Model Performance Data'!$O$8:$DY$56,0,MATCH(CONCATENATE($J1883,M$6),'Model Performance Data'!$O$6:$DY$6,0)),'Model Performance Data'!$B$8:$B$56,$C1883,'Model Performance Data'!$C$8:$C$56,$D1883)),"-",SUMIFS(INDEX('Model Performance Data'!$O$8:$DY$56,0,MATCH(CONCATENATE($J1883,M$6),'Model Performance Data'!$O$6:$DY$6,0)),'Model Performance Data'!$B$8:$B$56,$C1883,'Model Performance Data'!$C$8:$C$56,$D1883))</f>
        <v>0</v>
      </c>
      <c r="N1883" s="254">
        <f>IF(ISNA(SUMIFS(INDEX('Model Performance Data'!$O$8:$DY$56,0,MATCH(CONCATENATE($J1883,N$6),'Model Performance Data'!$O$6:$DY$6,0)),'Model Performance Data'!$B$8:$B$56,$C1883,'Model Performance Data'!$C$8:$C$56,$D1883)),"-",SUMIFS(INDEX('Model Performance Data'!$O$8:$DY$56,0,MATCH(CONCATENATE($J1883,N$6),'Model Performance Data'!$O$6:$DY$6,0)),'Model Performance Data'!$B$8:$B$56,$C1883,'Model Performance Data'!$C$8:$C$56,$D1883))</f>
        <v>0</v>
      </c>
      <c r="O1883" s="255">
        <f>IF(ISNA(SUMIFS(INDEX('Model Performance Data'!$O$8:$DY$56,0,MATCH(CONCATENATE($J1883,O$6),'Model Performance Data'!$O$6:$DY$6,0)),'Model Performance Data'!$B$8:$B$56,$C1883,'Model Performance Data'!$C$8:$C$56,$D1883)),"-",SUMIFS(INDEX('Model Performance Data'!$O$8:$DY$56,0,MATCH(CONCATENATE($J1883,O$6),'Model Performance Data'!$O$6:$DY$6,0)),'Model Performance Data'!$B$8:$B$56,$C1883,'Model Performance Data'!$C$8:$C$56,$D1883))</f>
        <v>0</v>
      </c>
    </row>
    <row r="1884" spans="2:15" x14ac:dyDescent="0.35">
      <c r="B1884" s="37" t="s">
        <v>80</v>
      </c>
      <c r="C1884" s="38" t="str">
        <f>IF(ISBLANK('Model Performance Data'!$B$83),"-",'Model Performance Data'!$B$83)</f>
        <v>-</v>
      </c>
      <c r="D1884" s="38" t="str">
        <f>IF(ISBLANK('Model Performance Data'!$C$83),"-",'Model Performance Data'!$C$83)</f>
        <v>-</v>
      </c>
      <c r="E1884" s="38" t="str">
        <f>IF(ISBLANK('Model Performance Data'!$D$83),"-",'Model Performance Data'!$D$83)</f>
        <v>-</v>
      </c>
      <c r="F1884" s="38" t="str">
        <f>IF(ISBLANK('Model Performance Data'!$E$83),"-",'Model Performance Data'!$E$83)</f>
        <v>-</v>
      </c>
      <c r="G1884" s="38" t="str">
        <f>IF(ISBLANK('Model Performance Data'!$F$83),"-",'Model Performance Data'!$F$83)</f>
        <v>-</v>
      </c>
      <c r="H1884" s="253">
        <v>1</v>
      </c>
      <c r="I1884" s="253">
        <v>2</v>
      </c>
      <c r="J1884" s="37" t="str">
        <f t="shared" si="76"/>
        <v>12</v>
      </c>
      <c r="K1884" s="38" t="str">
        <f>IF(ISBLANK('Model Performance Data'!$L$83),"-",'Model Performance Data'!$L$83)</f>
        <v>-</v>
      </c>
      <c r="L1884" s="38" t="str">
        <f>IF(ISBLANK('Model Performance Data'!$K$83),"-",'Model Performance Data'!$K$83)</f>
        <v>-</v>
      </c>
      <c r="M1884" s="254">
        <f>IF(ISNA(SUMIFS(INDEX('Model Performance Data'!$O$8:$DY$56,0,MATCH(CONCATENATE($J1884,M$6),'Model Performance Data'!$O$6:$DY$6,0)),'Model Performance Data'!$B$8:$B$56,$C1884,'Model Performance Data'!$C$8:$C$56,$D1884)),"-",SUMIFS(INDEX('Model Performance Data'!$O$8:$DY$56,0,MATCH(CONCATENATE($J1884,M$6),'Model Performance Data'!$O$6:$DY$6,0)),'Model Performance Data'!$B$8:$B$56,$C1884,'Model Performance Data'!$C$8:$C$56,$D1884))</f>
        <v>0</v>
      </c>
      <c r="N1884" s="254">
        <f>IF(ISNA(SUMIFS(INDEX('Model Performance Data'!$O$8:$DY$56,0,MATCH(CONCATENATE($J1884,N$6),'Model Performance Data'!$O$6:$DY$6,0)),'Model Performance Data'!$B$8:$B$56,$C1884,'Model Performance Data'!$C$8:$C$56,$D1884)),"-",SUMIFS(INDEX('Model Performance Data'!$O$8:$DY$56,0,MATCH(CONCATENATE($J1884,N$6),'Model Performance Data'!$O$6:$DY$6,0)),'Model Performance Data'!$B$8:$B$56,$C1884,'Model Performance Data'!$C$8:$C$56,$D1884))</f>
        <v>0</v>
      </c>
      <c r="O1884" s="255">
        <f>IF(ISNA(SUMIFS(INDEX('Model Performance Data'!$O$8:$DY$56,0,MATCH(CONCATENATE($J1884,O$6),'Model Performance Data'!$O$6:$DY$6,0)),'Model Performance Data'!$B$8:$B$56,$C1884,'Model Performance Data'!$C$8:$C$56,$D1884)),"-",SUMIFS(INDEX('Model Performance Data'!$O$8:$DY$56,0,MATCH(CONCATENATE($J1884,O$6),'Model Performance Data'!$O$6:$DY$6,0)),'Model Performance Data'!$B$8:$B$56,$C1884,'Model Performance Data'!$C$8:$C$56,$D1884))</f>
        <v>0</v>
      </c>
    </row>
    <row r="1885" spans="2:15" x14ac:dyDescent="0.35">
      <c r="B1885" s="37" t="s">
        <v>80</v>
      </c>
      <c r="C1885" s="38" t="str">
        <f>IF(ISBLANK('Model Performance Data'!$B$83),"-",'Model Performance Data'!$B$83)</f>
        <v>-</v>
      </c>
      <c r="D1885" s="38" t="str">
        <f>IF(ISBLANK('Model Performance Data'!$C$83),"-",'Model Performance Data'!$C$83)</f>
        <v>-</v>
      </c>
      <c r="E1885" s="38" t="str">
        <f>IF(ISBLANK('Model Performance Data'!$D$83),"-",'Model Performance Data'!$D$83)</f>
        <v>-</v>
      </c>
      <c r="F1885" s="38" t="str">
        <f>IF(ISBLANK('Model Performance Data'!$E$83),"-",'Model Performance Data'!$E$83)</f>
        <v>-</v>
      </c>
      <c r="G1885" s="38" t="str">
        <f>IF(ISBLANK('Model Performance Data'!$F$83),"-",'Model Performance Data'!$F$83)</f>
        <v>-</v>
      </c>
      <c r="H1885" s="253">
        <v>1</v>
      </c>
      <c r="I1885" s="253">
        <v>3</v>
      </c>
      <c r="J1885" s="37" t="str">
        <f t="shared" si="76"/>
        <v>13</v>
      </c>
      <c r="K1885" s="38" t="str">
        <f>IF(ISBLANK('Model Performance Data'!$L$83),"-",'Model Performance Data'!$L$83)</f>
        <v>-</v>
      </c>
      <c r="L1885" s="38" t="str">
        <f>IF(ISBLANK('Model Performance Data'!$K$83),"-",'Model Performance Data'!$K$83)</f>
        <v>-</v>
      </c>
      <c r="M1885" s="254">
        <f>IF(ISNA(SUMIFS(INDEX('Model Performance Data'!$O$8:$DY$56,0,MATCH(CONCATENATE($J1885,M$6),'Model Performance Data'!$O$6:$DY$6,0)),'Model Performance Data'!$B$8:$B$56,$C1885,'Model Performance Data'!$C$8:$C$56,$D1885)),"-",SUMIFS(INDEX('Model Performance Data'!$O$8:$DY$56,0,MATCH(CONCATENATE($J1885,M$6),'Model Performance Data'!$O$6:$DY$6,0)),'Model Performance Data'!$B$8:$B$56,$C1885,'Model Performance Data'!$C$8:$C$56,$D1885))</f>
        <v>0</v>
      </c>
      <c r="N1885" s="254">
        <f>IF(ISNA(SUMIFS(INDEX('Model Performance Data'!$O$8:$DY$56,0,MATCH(CONCATENATE($J1885,N$6),'Model Performance Data'!$O$6:$DY$6,0)),'Model Performance Data'!$B$8:$B$56,$C1885,'Model Performance Data'!$C$8:$C$56,$D1885)),"-",SUMIFS(INDEX('Model Performance Data'!$O$8:$DY$56,0,MATCH(CONCATENATE($J1885,N$6),'Model Performance Data'!$O$6:$DY$6,0)),'Model Performance Data'!$B$8:$B$56,$C1885,'Model Performance Data'!$C$8:$C$56,$D1885))</f>
        <v>0</v>
      </c>
      <c r="O1885" s="255">
        <f>IF(ISNA(SUMIFS(INDEX('Model Performance Data'!$O$8:$DY$56,0,MATCH(CONCATENATE($J1885,O$6),'Model Performance Data'!$O$6:$DY$6,0)),'Model Performance Data'!$B$8:$B$56,$C1885,'Model Performance Data'!$C$8:$C$56,$D1885)),"-",SUMIFS(INDEX('Model Performance Data'!$O$8:$DY$56,0,MATCH(CONCATENATE($J1885,O$6),'Model Performance Data'!$O$6:$DY$6,0)),'Model Performance Data'!$B$8:$B$56,$C1885,'Model Performance Data'!$C$8:$C$56,$D1885))</f>
        <v>0</v>
      </c>
    </row>
    <row r="1886" spans="2:15" x14ac:dyDescent="0.35">
      <c r="B1886" s="37" t="s">
        <v>80</v>
      </c>
      <c r="C1886" s="38" t="str">
        <f>IF(ISBLANK('Model Performance Data'!$B$83),"-",'Model Performance Data'!$B$83)</f>
        <v>-</v>
      </c>
      <c r="D1886" s="38" t="str">
        <f>IF(ISBLANK('Model Performance Data'!$C$83),"-",'Model Performance Data'!$C$83)</f>
        <v>-</v>
      </c>
      <c r="E1886" s="38" t="str">
        <f>IF(ISBLANK('Model Performance Data'!$D$83),"-",'Model Performance Data'!$D$83)</f>
        <v>-</v>
      </c>
      <c r="F1886" s="38" t="str">
        <f>IF(ISBLANK('Model Performance Data'!$E$83),"-",'Model Performance Data'!$E$83)</f>
        <v>-</v>
      </c>
      <c r="G1886" s="38" t="str">
        <f>IF(ISBLANK('Model Performance Data'!$F$83),"-",'Model Performance Data'!$F$83)</f>
        <v>-</v>
      </c>
      <c r="H1886" s="253">
        <v>1</v>
      </c>
      <c r="I1886" s="253">
        <v>4</v>
      </c>
      <c r="J1886" s="37" t="str">
        <f t="shared" si="76"/>
        <v>14</v>
      </c>
      <c r="K1886" s="38" t="str">
        <f>IF(ISBLANK('Model Performance Data'!$L$83),"-",'Model Performance Data'!$L$83)</f>
        <v>-</v>
      </c>
      <c r="L1886" s="38" t="str">
        <f>IF(ISBLANK('Model Performance Data'!$K$83),"-",'Model Performance Data'!$K$83)</f>
        <v>-</v>
      </c>
      <c r="M1886" s="254">
        <f>IF(ISNA(SUMIFS(INDEX('Model Performance Data'!$O$8:$DY$56,0,MATCH(CONCATENATE($J1886,M$6),'Model Performance Data'!$O$6:$DY$6,0)),'Model Performance Data'!$B$8:$B$56,$C1886,'Model Performance Data'!$C$8:$C$56,$D1886)),"-",SUMIFS(INDEX('Model Performance Data'!$O$8:$DY$56,0,MATCH(CONCATENATE($J1886,M$6),'Model Performance Data'!$O$6:$DY$6,0)),'Model Performance Data'!$B$8:$B$56,$C1886,'Model Performance Data'!$C$8:$C$56,$D1886))</f>
        <v>0</v>
      </c>
      <c r="N1886" s="254">
        <f>IF(ISNA(SUMIFS(INDEX('Model Performance Data'!$O$8:$DY$56,0,MATCH(CONCATENATE($J1886,N$6),'Model Performance Data'!$O$6:$DY$6,0)),'Model Performance Data'!$B$8:$B$56,$C1886,'Model Performance Data'!$C$8:$C$56,$D1886)),"-",SUMIFS(INDEX('Model Performance Data'!$O$8:$DY$56,0,MATCH(CONCATENATE($J1886,N$6),'Model Performance Data'!$O$6:$DY$6,0)),'Model Performance Data'!$B$8:$B$56,$C1886,'Model Performance Data'!$C$8:$C$56,$D1886))</f>
        <v>0</v>
      </c>
      <c r="O1886" s="255">
        <f>IF(ISNA(SUMIFS(INDEX('Model Performance Data'!$O$8:$DY$56,0,MATCH(CONCATENATE($J1886,O$6),'Model Performance Data'!$O$6:$DY$6,0)),'Model Performance Data'!$B$8:$B$56,$C1886,'Model Performance Data'!$C$8:$C$56,$D1886)),"-",SUMIFS(INDEX('Model Performance Data'!$O$8:$DY$56,0,MATCH(CONCATENATE($J1886,O$6),'Model Performance Data'!$O$6:$DY$6,0)),'Model Performance Data'!$B$8:$B$56,$C1886,'Model Performance Data'!$C$8:$C$56,$D1886))</f>
        <v>0</v>
      </c>
    </row>
    <row r="1887" spans="2:15" x14ac:dyDescent="0.35">
      <c r="B1887" s="37" t="s">
        <v>80</v>
      </c>
      <c r="C1887" s="38" t="str">
        <f>IF(ISBLANK('Model Performance Data'!$B$83),"-",'Model Performance Data'!$B$83)</f>
        <v>-</v>
      </c>
      <c r="D1887" s="38" t="str">
        <f>IF(ISBLANK('Model Performance Data'!$C$83),"-",'Model Performance Data'!$C$83)</f>
        <v>-</v>
      </c>
      <c r="E1887" s="38" t="str">
        <f>IF(ISBLANK('Model Performance Data'!$D$83),"-",'Model Performance Data'!$D$83)</f>
        <v>-</v>
      </c>
      <c r="F1887" s="38" t="str">
        <f>IF(ISBLANK('Model Performance Data'!$E$83),"-",'Model Performance Data'!$E$83)</f>
        <v>-</v>
      </c>
      <c r="G1887" s="38" t="str">
        <f>IF(ISBLANK('Model Performance Data'!$F$83),"-",'Model Performance Data'!$F$83)</f>
        <v>-</v>
      </c>
      <c r="H1887" s="253">
        <v>1</v>
      </c>
      <c r="I1887" s="253">
        <v>5</v>
      </c>
      <c r="J1887" s="37" t="str">
        <f t="shared" si="76"/>
        <v>15</v>
      </c>
      <c r="K1887" s="38" t="str">
        <f>IF(ISBLANK('Model Performance Data'!$L$83),"-",'Model Performance Data'!$L$83)</f>
        <v>-</v>
      </c>
      <c r="L1887" s="38" t="str">
        <f>IF(ISBLANK('Model Performance Data'!$K$83),"-",'Model Performance Data'!$K$83)</f>
        <v>-</v>
      </c>
      <c r="M1887" s="254">
        <f>IF(ISNA(SUMIFS(INDEX('Model Performance Data'!$O$8:$DY$56,0,MATCH(CONCATENATE($J1887,M$6),'Model Performance Data'!$O$6:$DY$6,0)),'Model Performance Data'!$B$8:$B$56,$C1887,'Model Performance Data'!$C$8:$C$56,$D1887)),"-",SUMIFS(INDEX('Model Performance Data'!$O$8:$DY$56,0,MATCH(CONCATENATE($J1887,M$6),'Model Performance Data'!$O$6:$DY$6,0)),'Model Performance Data'!$B$8:$B$56,$C1887,'Model Performance Data'!$C$8:$C$56,$D1887))</f>
        <v>0</v>
      </c>
      <c r="N1887" s="254">
        <f>IF(ISNA(SUMIFS(INDEX('Model Performance Data'!$O$8:$DY$56,0,MATCH(CONCATENATE($J1887,N$6),'Model Performance Data'!$O$6:$DY$6,0)),'Model Performance Data'!$B$8:$B$56,$C1887,'Model Performance Data'!$C$8:$C$56,$D1887)),"-",SUMIFS(INDEX('Model Performance Data'!$O$8:$DY$56,0,MATCH(CONCATENATE($J1887,N$6),'Model Performance Data'!$O$6:$DY$6,0)),'Model Performance Data'!$B$8:$B$56,$C1887,'Model Performance Data'!$C$8:$C$56,$D1887))</f>
        <v>0</v>
      </c>
      <c r="O1887" s="255">
        <f>IF(ISNA(SUMIFS(INDEX('Model Performance Data'!$O$8:$DY$56,0,MATCH(CONCATENATE($J1887,O$6),'Model Performance Data'!$O$6:$DY$6,0)),'Model Performance Data'!$B$8:$B$56,$C1887,'Model Performance Data'!$C$8:$C$56,$D1887)),"-",SUMIFS(INDEX('Model Performance Data'!$O$8:$DY$56,0,MATCH(CONCATENATE($J1887,O$6),'Model Performance Data'!$O$6:$DY$6,0)),'Model Performance Data'!$B$8:$B$56,$C1887,'Model Performance Data'!$C$8:$C$56,$D1887))</f>
        <v>0</v>
      </c>
    </row>
    <row r="1888" spans="2:15" x14ac:dyDescent="0.35">
      <c r="B1888" s="37" t="s">
        <v>80</v>
      </c>
      <c r="C1888" s="38" t="str">
        <f>IF(ISBLANK('Model Performance Data'!$B$83),"-",'Model Performance Data'!$B$83)</f>
        <v>-</v>
      </c>
      <c r="D1888" s="38" t="str">
        <f>IF(ISBLANK('Model Performance Data'!$C$83),"-",'Model Performance Data'!$C$83)</f>
        <v>-</v>
      </c>
      <c r="E1888" s="38" t="str">
        <f>IF(ISBLANK('Model Performance Data'!$D$83),"-",'Model Performance Data'!$D$83)</f>
        <v>-</v>
      </c>
      <c r="F1888" s="38" t="str">
        <f>IF(ISBLANK('Model Performance Data'!$E$83),"-",'Model Performance Data'!$E$83)</f>
        <v>-</v>
      </c>
      <c r="G1888" s="38" t="str">
        <f>IF(ISBLANK('Model Performance Data'!$F$83),"-",'Model Performance Data'!$F$83)</f>
        <v>-</v>
      </c>
      <c r="H1888" s="253">
        <v>1</v>
      </c>
      <c r="I1888" s="253" t="s">
        <v>65</v>
      </c>
      <c r="J1888" s="37" t="str">
        <f t="shared" si="76"/>
        <v>1Goal</v>
      </c>
      <c r="K1888" s="38" t="str">
        <f>IF(ISBLANK('Model Performance Data'!$L$83),"-",'Model Performance Data'!$L$83)</f>
        <v>-</v>
      </c>
      <c r="L1888" s="38" t="str">
        <f>IF(ISBLANK('Model Performance Data'!$K$83),"-",'Model Performance Data'!$K$83)</f>
        <v>-</v>
      </c>
      <c r="M1888" s="254" t="str">
        <f>IF(ISNA(SUMIFS(INDEX('Model Performance Data'!$O$8:$DY$56,0,MATCH(CONCATENATE($J1888,M$6),'Model Performance Data'!$O$6:$DY$6,0)),'Model Performance Data'!$B$8:$B$56,$C1888,'Model Performance Data'!$C$8:$C$56,$D1888)),"-",SUMIFS(INDEX('Model Performance Data'!$O$8:$DY$56,0,MATCH(CONCATENATE($J1888,M$6),'Model Performance Data'!$O$6:$DY$6,0)),'Model Performance Data'!$B$8:$B$56,$C1888,'Model Performance Data'!$C$8:$C$56,$D1888))</f>
        <v>-</v>
      </c>
      <c r="N1888" s="254" t="str">
        <f>IF(ISNA(SUMIFS(INDEX('Model Performance Data'!$O$8:$DY$56,0,MATCH(CONCATENATE($J1888,N$6),'Model Performance Data'!$O$6:$DY$6,0)),'Model Performance Data'!$B$8:$B$56,$C1888,'Model Performance Data'!$C$8:$C$56,$D1888)),"-",SUMIFS(INDEX('Model Performance Data'!$O$8:$DY$56,0,MATCH(CONCATENATE($J1888,N$6),'Model Performance Data'!$O$6:$DY$6,0)),'Model Performance Data'!$B$8:$B$56,$C1888,'Model Performance Data'!$C$8:$C$56,$D1888))</f>
        <v>-</v>
      </c>
      <c r="O1888" s="255">
        <f>IF(ISNA(SUMIFS(INDEX('Model Performance Data'!$O$8:$DY$56,0,MATCH(CONCATENATE($J1888,O$6),'Model Performance Data'!$O$6:$DY$6,0)),'Model Performance Data'!$B$8:$B$56,$C1888,'Model Performance Data'!$C$8:$C$56,$D1888)),"-",SUMIFS(INDEX('Model Performance Data'!$O$8:$DY$56,0,MATCH(CONCATENATE($J1888,O$6),'Model Performance Data'!$O$6:$DY$6,0)),'Model Performance Data'!$B$8:$B$56,$C1888,'Model Performance Data'!$C$8:$C$56,$D1888))</f>
        <v>0</v>
      </c>
    </row>
    <row r="1889" spans="2:15" x14ac:dyDescent="0.35">
      <c r="B1889" s="37" t="s">
        <v>80</v>
      </c>
      <c r="C1889" s="38" t="str">
        <f>IF(ISBLANK('Model Performance Data'!$B$83),"-",'Model Performance Data'!$B$83)</f>
        <v>-</v>
      </c>
      <c r="D1889" s="38" t="str">
        <f>IF(ISBLANK('Model Performance Data'!$C$83),"-",'Model Performance Data'!$C$83)</f>
        <v>-</v>
      </c>
      <c r="E1889" s="38" t="str">
        <f>IF(ISBLANK('Model Performance Data'!$D$83),"-",'Model Performance Data'!$D$83)</f>
        <v>-</v>
      </c>
      <c r="F1889" s="38" t="str">
        <f>IF(ISBLANK('Model Performance Data'!$E$83),"-",'Model Performance Data'!$E$83)</f>
        <v>-</v>
      </c>
      <c r="G1889" s="38" t="str">
        <f>IF(ISBLANK('Model Performance Data'!$F$83),"-",'Model Performance Data'!$F$83)</f>
        <v>-</v>
      </c>
      <c r="H1889" s="253">
        <v>2</v>
      </c>
      <c r="I1889" s="253">
        <v>1</v>
      </c>
      <c r="J1889" s="37" t="str">
        <f t="shared" si="76"/>
        <v>21</v>
      </c>
      <c r="K1889" s="38" t="str">
        <f>IF(ISBLANK('Model Performance Data'!$L$83),"-",'Model Performance Data'!$L$83)</f>
        <v>-</v>
      </c>
      <c r="L1889" s="38" t="str">
        <f>IF(ISBLANK('Model Performance Data'!$K$83),"-",'Model Performance Data'!$K$83)</f>
        <v>-</v>
      </c>
      <c r="M1889" s="254">
        <f>IF(ISNA(SUMIFS(INDEX('Model Performance Data'!$O$8:$DY$56,0,MATCH(CONCATENATE($J1889,M$6),'Model Performance Data'!$O$6:$DY$6,0)),'Model Performance Data'!$B$8:$B$56,$C1889,'Model Performance Data'!$C$8:$C$56,$D1889)),"-",SUMIFS(INDEX('Model Performance Data'!$O$8:$DY$56,0,MATCH(CONCATENATE($J1889,M$6),'Model Performance Data'!$O$6:$DY$6,0)),'Model Performance Data'!$B$8:$B$56,$C1889,'Model Performance Data'!$C$8:$C$56,$D1889))</f>
        <v>0</v>
      </c>
      <c r="N1889" s="254">
        <f>IF(ISNA(SUMIFS(INDEX('Model Performance Data'!$O$8:$DY$56,0,MATCH(CONCATENATE($J1889,N$6),'Model Performance Data'!$O$6:$DY$6,0)),'Model Performance Data'!$B$8:$B$56,$C1889,'Model Performance Data'!$C$8:$C$56,$D1889)),"-",SUMIFS(INDEX('Model Performance Data'!$O$8:$DY$56,0,MATCH(CONCATENATE($J1889,N$6),'Model Performance Data'!$O$6:$DY$6,0)),'Model Performance Data'!$B$8:$B$56,$C1889,'Model Performance Data'!$C$8:$C$56,$D1889))</f>
        <v>0</v>
      </c>
      <c r="O1889" s="255">
        <f>IF(ISNA(SUMIFS(INDEX('Model Performance Data'!$O$8:$DY$56,0,MATCH(CONCATENATE($J1889,O$6),'Model Performance Data'!$O$6:$DY$6,0)),'Model Performance Data'!$B$8:$B$56,$C1889,'Model Performance Data'!$C$8:$C$56,$D1889)),"-",SUMIFS(INDEX('Model Performance Data'!$O$8:$DY$56,0,MATCH(CONCATENATE($J1889,O$6),'Model Performance Data'!$O$6:$DY$6,0)),'Model Performance Data'!$B$8:$B$56,$C1889,'Model Performance Data'!$C$8:$C$56,$D1889))</f>
        <v>0</v>
      </c>
    </row>
    <row r="1890" spans="2:15" x14ac:dyDescent="0.35">
      <c r="B1890" s="37" t="s">
        <v>80</v>
      </c>
      <c r="C1890" s="38" t="str">
        <f>IF(ISBLANK('Model Performance Data'!$B$83),"-",'Model Performance Data'!$B$83)</f>
        <v>-</v>
      </c>
      <c r="D1890" s="38" t="str">
        <f>IF(ISBLANK('Model Performance Data'!$C$83),"-",'Model Performance Data'!$C$83)</f>
        <v>-</v>
      </c>
      <c r="E1890" s="38" t="str">
        <f>IF(ISBLANK('Model Performance Data'!$D$83),"-",'Model Performance Data'!$D$83)</f>
        <v>-</v>
      </c>
      <c r="F1890" s="38" t="str">
        <f>IF(ISBLANK('Model Performance Data'!$E$83),"-",'Model Performance Data'!$E$83)</f>
        <v>-</v>
      </c>
      <c r="G1890" s="38" t="str">
        <f>IF(ISBLANK('Model Performance Data'!$F$83),"-",'Model Performance Data'!$F$83)</f>
        <v>-</v>
      </c>
      <c r="H1890" s="253">
        <v>2</v>
      </c>
      <c r="I1890" s="253">
        <v>2</v>
      </c>
      <c r="J1890" s="37" t="str">
        <f t="shared" si="76"/>
        <v>22</v>
      </c>
      <c r="K1890" s="38" t="str">
        <f>IF(ISBLANK('Model Performance Data'!$L$83),"-",'Model Performance Data'!$L$83)</f>
        <v>-</v>
      </c>
      <c r="L1890" s="38" t="str">
        <f>IF(ISBLANK('Model Performance Data'!$K$83),"-",'Model Performance Data'!$K$83)</f>
        <v>-</v>
      </c>
      <c r="M1890" s="254">
        <f>IF(ISNA(SUMIFS(INDEX('Model Performance Data'!$O$8:$DY$56,0,MATCH(CONCATENATE($J1890,M$6),'Model Performance Data'!$O$6:$DY$6,0)),'Model Performance Data'!$B$8:$B$56,$C1890,'Model Performance Data'!$C$8:$C$56,$D1890)),"-",SUMIFS(INDEX('Model Performance Data'!$O$8:$DY$56,0,MATCH(CONCATENATE($J1890,M$6),'Model Performance Data'!$O$6:$DY$6,0)),'Model Performance Data'!$B$8:$B$56,$C1890,'Model Performance Data'!$C$8:$C$56,$D1890))</f>
        <v>0</v>
      </c>
      <c r="N1890" s="254">
        <f>IF(ISNA(SUMIFS(INDEX('Model Performance Data'!$O$8:$DY$56,0,MATCH(CONCATENATE($J1890,N$6),'Model Performance Data'!$O$6:$DY$6,0)),'Model Performance Data'!$B$8:$B$56,$C1890,'Model Performance Data'!$C$8:$C$56,$D1890)),"-",SUMIFS(INDEX('Model Performance Data'!$O$8:$DY$56,0,MATCH(CONCATENATE($J1890,N$6),'Model Performance Data'!$O$6:$DY$6,0)),'Model Performance Data'!$B$8:$B$56,$C1890,'Model Performance Data'!$C$8:$C$56,$D1890))</f>
        <v>0</v>
      </c>
      <c r="O1890" s="255">
        <f>IF(ISNA(SUMIFS(INDEX('Model Performance Data'!$O$8:$DY$56,0,MATCH(CONCATENATE($J1890,O$6),'Model Performance Data'!$O$6:$DY$6,0)),'Model Performance Data'!$B$8:$B$56,$C1890,'Model Performance Data'!$C$8:$C$56,$D1890)),"-",SUMIFS(INDEX('Model Performance Data'!$O$8:$DY$56,0,MATCH(CONCATENATE($J1890,O$6),'Model Performance Data'!$O$6:$DY$6,0)),'Model Performance Data'!$B$8:$B$56,$C1890,'Model Performance Data'!$C$8:$C$56,$D1890))</f>
        <v>0</v>
      </c>
    </row>
    <row r="1891" spans="2:15" x14ac:dyDescent="0.35">
      <c r="B1891" s="37" t="s">
        <v>80</v>
      </c>
      <c r="C1891" s="38" t="str">
        <f>IF(ISBLANK('Model Performance Data'!$B$83),"-",'Model Performance Data'!$B$83)</f>
        <v>-</v>
      </c>
      <c r="D1891" s="38" t="str">
        <f>IF(ISBLANK('Model Performance Data'!$C$83),"-",'Model Performance Data'!$C$83)</f>
        <v>-</v>
      </c>
      <c r="E1891" s="38" t="str">
        <f>IF(ISBLANK('Model Performance Data'!$D$83),"-",'Model Performance Data'!$D$83)</f>
        <v>-</v>
      </c>
      <c r="F1891" s="38" t="str">
        <f>IF(ISBLANK('Model Performance Data'!$E$83),"-",'Model Performance Data'!$E$83)</f>
        <v>-</v>
      </c>
      <c r="G1891" s="38" t="str">
        <f>IF(ISBLANK('Model Performance Data'!$F$83),"-",'Model Performance Data'!$F$83)</f>
        <v>-</v>
      </c>
      <c r="H1891" s="253">
        <v>2</v>
      </c>
      <c r="I1891" s="253">
        <v>3</v>
      </c>
      <c r="J1891" s="37" t="str">
        <f t="shared" si="76"/>
        <v>23</v>
      </c>
      <c r="K1891" s="38" t="str">
        <f>IF(ISBLANK('Model Performance Data'!$L$83),"-",'Model Performance Data'!$L$83)</f>
        <v>-</v>
      </c>
      <c r="L1891" s="38" t="str">
        <f>IF(ISBLANK('Model Performance Data'!$K$83),"-",'Model Performance Data'!$K$83)</f>
        <v>-</v>
      </c>
      <c r="M1891" s="254">
        <f>IF(ISNA(SUMIFS(INDEX('Model Performance Data'!$O$8:$DY$56,0,MATCH(CONCATENATE($J1891,M$6),'Model Performance Data'!$O$6:$DY$6,0)),'Model Performance Data'!$B$8:$B$56,$C1891,'Model Performance Data'!$C$8:$C$56,$D1891)),"-",SUMIFS(INDEX('Model Performance Data'!$O$8:$DY$56,0,MATCH(CONCATENATE($J1891,M$6),'Model Performance Data'!$O$6:$DY$6,0)),'Model Performance Data'!$B$8:$B$56,$C1891,'Model Performance Data'!$C$8:$C$56,$D1891))</f>
        <v>0</v>
      </c>
      <c r="N1891" s="254">
        <f>IF(ISNA(SUMIFS(INDEX('Model Performance Data'!$O$8:$DY$56,0,MATCH(CONCATENATE($J1891,N$6),'Model Performance Data'!$O$6:$DY$6,0)),'Model Performance Data'!$B$8:$B$56,$C1891,'Model Performance Data'!$C$8:$C$56,$D1891)),"-",SUMIFS(INDEX('Model Performance Data'!$O$8:$DY$56,0,MATCH(CONCATENATE($J1891,N$6),'Model Performance Data'!$O$6:$DY$6,0)),'Model Performance Data'!$B$8:$B$56,$C1891,'Model Performance Data'!$C$8:$C$56,$D1891))</f>
        <v>0</v>
      </c>
      <c r="O1891" s="255">
        <f>IF(ISNA(SUMIFS(INDEX('Model Performance Data'!$O$8:$DY$56,0,MATCH(CONCATENATE($J1891,O$6),'Model Performance Data'!$O$6:$DY$6,0)),'Model Performance Data'!$B$8:$B$56,$C1891,'Model Performance Data'!$C$8:$C$56,$D1891)),"-",SUMIFS(INDEX('Model Performance Data'!$O$8:$DY$56,0,MATCH(CONCATENATE($J1891,O$6),'Model Performance Data'!$O$6:$DY$6,0)),'Model Performance Data'!$B$8:$B$56,$C1891,'Model Performance Data'!$C$8:$C$56,$D1891))</f>
        <v>0</v>
      </c>
    </row>
    <row r="1892" spans="2:15" x14ac:dyDescent="0.35">
      <c r="B1892" s="37" t="s">
        <v>80</v>
      </c>
      <c r="C1892" s="38" t="str">
        <f>IF(ISBLANK('Model Performance Data'!$B$83),"-",'Model Performance Data'!$B$83)</f>
        <v>-</v>
      </c>
      <c r="D1892" s="38" t="str">
        <f>IF(ISBLANK('Model Performance Data'!$C$83),"-",'Model Performance Data'!$C$83)</f>
        <v>-</v>
      </c>
      <c r="E1892" s="38" t="str">
        <f>IF(ISBLANK('Model Performance Data'!$D$83),"-",'Model Performance Data'!$D$83)</f>
        <v>-</v>
      </c>
      <c r="F1892" s="38" t="str">
        <f>IF(ISBLANK('Model Performance Data'!$E$83),"-",'Model Performance Data'!$E$83)</f>
        <v>-</v>
      </c>
      <c r="G1892" s="38" t="str">
        <f>IF(ISBLANK('Model Performance Data'!$F$83),"-",'Model Performance Data'!$F$83)</f>
        <v>-</v>
      </c>
      <c r="H1892" s="253">
        <v>2</v>
      </c>
      <c r="I1892" s="253">
        <v>4</v>
      </c>
      <c r="J1892" s="37" t="str">
        <f t="shared" si="76"/>
        <v>24</v>
      </c>
      <c r="K1892" s="38" t="str">
        <f>IF(ISBLANK('Model Performance Data'!$L$83),"-",'Model Performance Data'!$L$83)</f>
        <v>-</v>
      </c>
      <c r="L1892" s="38" t="str">
        <f>IF(ISBLANK('Model Performance Data'!$K$83),"-",'Model Performance Data'!$K$83)</f>
        <v>-</v>
      </c>
      <c r="M1892" s="254">
        <f>IF(ISNA(SUMIFS(INDEX('Model Performance Data'!$O$8:$DY$56,0,MATCH(CONCATENATE($J1892,M$6),'Model Performance Data'!$O$6:$DY$6,0)),'Model Performance Data'!$B$8:$B$56,$C1892,'Model Performance Data'!$C$8:$C$56,$D1892)),"-",SUMIFS(INDEX('Model Performance Data'!$O$8:$DY$56,0,MATCH(CONCATENATE($J1892,M$6),'Model Performance Data'!$O$6:$DY$6,0)),'Model Performance Data'!$B$8:$B$56,$C1892,'Model Performance Data'!$C$8:$C$56,$D1892))</f>
        <v>0</v>
      </c>
      <c r="N1892" s="254">
        <f>IF(ISNA(SUMIFS(INDEX('Model Performance Data'!$O$8:$DY$56,0,MATCH(CONCATENATE($J1892,N$6),'Model Performance Data'!$O$6:$DY$6,0)),'Model Performance Data'!$B$8:$B$56,$C1892,'Model Performance Data'!$C$8:$C$56,$D1892)),"-",SUMIFS(INDEX('Model Performance Data'!$O$8:$DY$56,0,MATCH(CONCATENATE($J1892,N$6),'Model Performance Data'!$O$6:$DY$6,0)),'Model Performance Data'!$B$8:$B$56,$C1892,'Model Performance Data'!$C$8:$C$56,$D1892))</f>
        <v>0</v>
      </c>
      <c r="O1892" s="255">
        <f>IF(ISNA(SUMIFS(INDEX('Model Performance Data'!$O$8:$DY$56,0,MATCH(CONCATENATE($J1892,O$6),'Model Performance Data'!$O$6:$DY$6,0)),'Model Performance Data'!$B$8:$B$56,$C1892,'Model Performance Data'!$C$8:$C$56,$D1892)),"-",SUMIFS(INDEX('Model Performance Data'!$O$8:$DY$56,0,MATCH(CONCATENATE($J1892,O$6),'Model Performance Data'!$O$6:$DY$6,0)),'Model Performance Data'!$B$8:$B$56,$C1892,'Model Performance Data'!$C$8:$C$56,$D1892))</f>
        <v>0</v>
      </c>
    </row>
    <row r="1893" spans="2:15" x14ac:dyDescent="0.35">
      <c r="B1893" s="37" t="s">
        <v>80</v>
      </c>
      <c r="C1893" s="38" t="str">
        <f>IF(ISBLANK('Model Performance Data'!$B$83),"-",'Model Performance Data'!$B$83)</f>
        <v>-</v>
      </c>
      <c r="D1893" s="38" t="str">
        <f>IF(ISBLANK('Model Performance Data'!$C$83),"-",'Model Performance Data'!$C$83)</f>
        <v>-</v>
      </c>
      <c r="E1893" s="38" t="str">
        <f>IF(ISBLANK('Model Performance Data'!$D$83),"-",'Model Performance Data'!$D$83)</f>
        <v>-</v>
      </c>
      <c r="F1893" s="38" t="str">
        <f>IF(ISBLANK('Model Performance Data'!$E$83),"-",'Model Performance Data'!$E$83)</f>
        <v>-</v>
      </c>
      <c r="G1893" s="38" t="str">
        <f>IF(ISBLANK('Model Performance Data'!$F$83),"-",'Model Performance Data'!$F$83)</f>
        <v>-</v>
      </c>
      <c r="H1893" s="253">
        <v>2</v>
      </c>
      <c r="I1893" s="253">
        <v>5</v>
      </c>
      <c r="J1893" s="37" t="str">
        <f t="shared" si="76"/>
        <v>25</v>
      </c>
      <c r="K1893" s="38" t="str">
        <f>IF(ISBLANK('Model Performance Data'!$L$83),"-",'Model Performance Data'!$L$83)</f>
        <v>-</v>
      </c>
      <c r="L1893" s="38" t="str">
        <f>IF(ISBLANK('Model Performance Data'!$K$83),"-",'Model Performance Data'!$K$83)</f>
        <v>-</v>
      </c>
      <c r="M1893" s="254">
        <f>IF(ISNA(SUMIFS(INDEX('Model Performance Data'!$O$8:$DY$56,0,MATCH(CONCATENATE($J1893,M$6),'Model Performance Data'!$O$6:$DY$6,0)),'Model Performance Data'!$B$8:$B$56,$C1893,'Model Performance Data'!$C$8:$C$56,$D1893)),"-",SUMIFS(INDEX('Model Performance Data'!$O$8:$DY$56,0,MATCH(CONCATENATE($J1893,M$6),'Model Performance Data'!$O$6:$DY$6,0)),'Model Performance Data'!$B$8:$B$56,$C1893,'Model Performance Data'!$C$8:$C$56,$D1893))</f>
        <v>0</v>
      </c>
      <c r="N1893" s="254">
        <f>IF(ISNA(SUMIFS(INDEX('Model Performance Data'!$O$8:$DY$56,0,MATCH(CONCATENATE($J1893,N$6),'Model Performance Data'!$O$6:$DY$6,0)),'Model Performance Data'!$B$8:$B$56,$C1893,'Model Performance Data'!$C$8:$C$56,$D1893)),"-",SUMIFS(INDEX('Model Performance Data'!$O$8:$DY$56,0,MATCH(CONCATENATE($J1893,N$6),'Model Performance Data'!$O$6:$DY$6,0)),'Model Performance Data'!$B$8:$B$56,$C1893,'Model Performance Data'!$C$8:$C$56,$D1893))</f>
        <v>0</v>
      </c>
      <c r="O1893" s="255">
        <f>IF(ISNA(SUMIFS(INDEX('Model Performance Data'!$O$8:$DY$56,0,MATCH(CONCATENATE($J1893,O$6),'Model Performance Data'!$O$6:$DY$6,0)),'Model Performance Data'!$B$8:$B$56,$C1893,'Model Performance Data'!$C$8:$C$56,$D1893)),"-",SUMIFS(INDEX('Model Performance Data'!$O$8:$DY$56,0,MATCH(CONCATENATE($J1893,O$6),'Model Performance Data'!$O$6:$DY$6,0)),'Model Performance Data'!$B$8:$B$56,$C1893,'Model Performance Data'!$C$8:$C$56,$D1893))</f>
        <v>0</v>
      </c>
    </row>
    <row r="1894" spans="2:15" x14ac:dyDescent="0.35">
      <c r="B1894" s="37" t="s">
        <v>80</v>
      </c>
      <c r="C1894" s="38" t="str">
        <f>IF(ISBLANK('Model Performance Data'!$B$83),"-",'Model Performance Data'!$B$83)</f>
        <v>-</v>
      </c>
      <c r="D1894" s="38" t="str">
        <f>IF(ISBLANK('Model Performance Data'!$C$83),"-",'Model Performance Data'!$C$83)</f>
        <v>-</v>
      </c>
      <c r="E1894" s="38" t="str">
        <f>IF(ISBLANK('Model Performance Data'!$D$83),"-",'Model Performance Data'!$D$83)</f>
        <v>-</v>
      </c>
      <c r="F1894" s="38" t="str">
        <f>IF(ISBLANK('Model Performance Data'!$E$83),"-",'Model Performance Data'!$E$83)</f>
        <v>-</v>
      </c>
      <c r="G1894" s="38" t="str">
        <f>IF(ISBLANK('Model Performance Data'!$F$83),"-",'Model Performance Data'!$F$83)</f>
        <v>-</v>
      </c>
      <c r="H1894" s="253">
        <v>2</v>
      </c>
      <c r="I1894" s="253" t="s">
        <v>65</v>
      </c>
      <c r="J1894" s="37" t="str">
        <f t="shared" si="76"/>
        <v>2Goal</v>
      </c>
      <c r="K1894" s="38" t="str">
        <f>IF(ISBLANK('Model Performance Data'!$L$83),"-",'Model Performance Data'!$L$83)</f>
        <v>-</v>
      </c>
      <c r="L1894" s="38" t="str">
        <f>IF(ISBLANK('Model Performance Data'!$K$83),"-",'Model Performance Data'!$K$83)</f>
        <v>-</v>
      </c>
      <c r="M1894" s="254" t="str">
        <f>IF(ISNA(SUMIFS(INDEX('Model Performance Data'!$O$8:$DY$56,0,MATCH(CONCATENATE($J1894,M$6),'Model Performance Data'!$O$6:$DY$6,0)),'Model Performance Data'!$B$8:$B$56,$C1894,'Model Performance Data'!$C$8:$C$56,$D1894)),"-",SUMIFS(INDEX('Model Performance Data'!$O$8:$DY$56,0,MATCH(CONCATENATE($J1894,M$6),'Model Performance Data'!$O$6:$DY$6,0)),'Model Performance Data'!$B$8:$B$56,$C1894,'Model Performance Data'!$C$8:$C$56,$D1894))</f>
        <v>-</v>
      </c>
      <c r="N1894" s="254" t="str">
        <f>IF(ISNA(SUMIFS(INDEX('Model Performance Data'!$O$8:$DY$56,0,MATCH(CONCATENATE($J1894,N$6),'Model Performance Data'!$O$6:$DY$6,0)),'Model Performance Data'!$B$8:$B$56,$C1894,'Model Performance Data'!$C$8:$C$56,$D1894)),"-",SUMIFS(INDEX('Model Performance Data'!$O$8:$DY$56,0,MATCH(CONCATENATE($J1894,N$6),'Model Performance Data'!$O$6:$DY$6,0)),'Model Performance Data'!$B$8:$B$56,$C1894,'Model Performance Data'!$C$8:$C$56,$D1894))</f>
        <v>-</v>
      </c>
      <c r="O1894" s="255">
        <f>IF(ISNA(SUMIFS(INDEX('Model Performance Data'!$O$8:$DY$56,0,MATCH(CONCATENATE($J1894,O$6),'Model Performance Data'!$O$6:$DY$6,0)),'Model Performance Data'!$B$8:$B$56,$C1894,'Model Performance Data'!$C$8:$C$56,$D1894)),"-",SUMIFS(INDEX('Model Performance Data'!$O$8:$DY$56,0,MATCH(CONCATENATE($J1894,O$6),'Model Performance Data'!$O$6:$DY$6,0)),'Model Performance Data'!$B$8:$B$56,$C1894,'Model Performance Data'!$C$8:$C$56,$D1894))</f>
        <v>0</v>
      </c>
    </row>
    <row r="1895" spans="2:15" x14ac:dyDescent="0.35">
      <c r="B1895" s="37" t="s">
        <v>80</v>
      </c>
      <c r="C1895" s="38" t="str">
        <f>IF(ISBLANK('Model Performance Data'!$B$83),"-",'Model Performance Data'!$B$83)</f>
        <v>-</v>
      </c>
      <c r="D1895" s="38" t="str">
        <f>IF(ISBLANK('Model Performance Data'!$C$83),"-",'Model Performance Data'!$C$83)</f>
        <v>-</v>
      </c>
      <c r="E1895" s="38" t="str">
        <f>IF(ISBLANK('Model Performance Data'!$D$83),"-",'Model Performance Data'!$D$83)</f>
        <v>-</v>
      </c>
      <c r="F1895" s="38" t="str">
        <f>IF(ISBLANK('Model Performance Data'!$E$83),"-",'Model Performance Data'!$E$83)</f>
        <v>-</v>
      </c>
      <c r="G1895" s="38" t="str">
        <f>IF(ISBLANK('Model Performance Data'!$F$83),"-",'Model Performance Data'!$F$83)</f>
        <v>-</v>
      </c>
      <c r="H1895" s="253">
        <v>3</v>
      </c>
      <c r="I1895" s="253">
        <v>1</v>
      </c>
      <c r="J1895" s="37" t="str">
        <f t="shared" si="76"/>
        <v>31</v>
      </c>
      <c r="K1895" s="38" t="str">
        <f>IF(ISBLANK('Model Performance Data'!$L$83),"-",'Model Performance Data'!$L$83)</f>
        <v>-</v>
      </c>
      <c r="L1895" s="38" t="str">
        <f>IF(ISBLANK('Model Performance Data'!$K$83),"-",'Model Performance Data'!$K$83)</f>
        <v>-</v>
      </c>
      <c r="M1895" s="254">
        <f>IF(ISNA(SUMIFS(INDEX('Model Performance Data'!$O$8:$DY$56,0,MATCH(CONCATENATE($J1895,M$6),'Model Performance Data'!$O$6:$DY$6,0)),'Model Performance Data'!$B$8:$B$56,$C1895,'Model Performance Data'!$C$8:$C$56,$D1895)),"-",SUMIFS(INDEX('Model Performance Data'!$O$8:$DY$56,0,MATCH(CONCATENATE($J1895,M$6),'Model Performance Data'!$O$6:$DY$6,0)),'Model Performance Data'!$B$8:$B$56,$C1895,'Model Performance Data'!$C$8:$C$56,$D1895))</f>
        <v>0</v>
      </c>
      <c r="N1895" s="254">
        <f>IF(ISNA(SUMIFS(INDEX('Model Performance Data'!$O$8:$DY$56,0,MATCH(CONCATENATE($J1895,N$6),'Model Performance Data'!$O$6:$DY$6,0)),'Model Performance Data'!$B$8:$B$56,$C1895,'Model Performance Data'!$C$8:$C$56,$D1895)),"-",SUMIFS(INDEX('Model Performance Data'!$O$8:$DY$56,0,MATCH(CONCATENATE($J1895,N$6),'Model Performance Data'!$O$6:$DY$6,0)),'Model Performance Data'!$B$8:$B$56,$C1895,'Model Performance Data'!$C$8:$C$56,$D1895))</f>
        <v>0</v>
      </c>
      <c r="O1895" s="255">
        <f>IF(ISNA(SUMIFS(INDEX('Model Performance Data'!$O$8:$DY$56,0,MATCH(CONCATENATE($J1895,O$6),'Model Performance Data'!$O$6:$DY$6,0)),'Model Performance Data'!$B$8:$B$56,$C1895,'Model Performance Data'!$C$8:$C$56,$D1895)),"-",SUMIFS(INDEX('Model Performance Data'!$O$8:$DY$56,0,MATCH(CONCATENATE($J1895,O$6),'Model Performance Data'!$O$6:$DY$6,0)),'Model Performance Data'!$B$8:$B$56,$C1895,'Model Performance Data'!$C$8:$C$56,$D1895))</f>
        <v>0</v>
      </c>
    </row>
    <row r="1896" spans="2:15" x14ac:dyDescent="0.35">
      <c r="B1896" s="37" t="s">
        <v>80</v>
      </c>
      <c r="C1896" s="38" t="str">
        <f>IF(ISBLANK('Model Performance Data'!$B$83),"-",'Model Performance Data'!$B$83)</f>
        <v>-</v>
      </c>
      <c r="D1896" s="38" t="str">
        <f>IF(ISBLANK('Model Performance Data'!$C$83),"-",'Model Performance Data'!$C$83)</f>
        <v>-</v>
      </c>
      <c r="E1896" s="38" t="str">
        <f>IF(ISBLANK('Model Performance Data'!$D$83),"-",'Model Performance Data'!$D$83)</f>
        <v>-</v>
      </c>
      <c r="F1896" s="38" t="str">
        <f>IF(ISBLANK('Model Performance Data'!$E$83),"-",'Model Performance Data'!$E$83)</f>
        <v>-</v>
      </c>
      <c r="G1896" s="38" t="str">
        <f>IF(ISBLANK('Model Performance Data'!$F$83),"-",'Model Performance Data'!$F$83)</f>
        <v>-</v>
      </c>
      <c r="H1896" s="253">
        <v>3</v>
      </c>
      <c r="I1896" s="253">
        <v>2</v>
      </c>
      <c r="J1896" s="37" t="str">
        <f t="shared" si="76"/>
        <v>32</v>
      </c>
      <c r="K1896" s="38" t="str">
        <f>IF(ISBLANK('Model Performance Data'!$L$83),"-",'Model Performance Data'!$L$83)</f>
        <v>-</v>
      </c>
      <c r="L1896" s="38" t="str">
        <f>IF(ISBLANK('Model Performance Data'!$K$83),"-",'Model Performance Data'!$K$83)</f>
        <v>-</v>
      </c>
      <c r="M1896" s="254">
        <f>IF(ISNA(SUMIFS(INDEX('Model Performance Data'!$O$8:$DY$56,0,MATCH(CONCATENATE($J1896,M$6),'Model Performance Data'!$O$6:$DY$6,0)),'Model Performance Data'!$B$8:$B$56,$C1896,'Model Performance Data'!$C$8:$C$56,$D1896)),"-",SUMIFS(INDEX('Model Performance Data'!$O$8:$DY$56,0,MATCH(CONCATENATE($J1896,M$6),'Model Performance Data'!$O$6:$DY$6,0)),'Model Performance Data'!$B$8:$B$56,$C1896,'Model Performance Data'!$C$8:$C$56,$D1896))</f>
        <v>0</v>
      </c>
      <c r="N1896" s="254">
        <f>IF(ISNA(SUMIFS(INDEX('Model Performance Data'!$O$8:$DY$56,0,MATCH(CONCATENATE($J1896,N$6),'Model Performance Data'!$O$6:$DY$6,0)),'Model Performance Data'!$B$8:$B$56,$C1896,'Model Performance Data'!$C$8:$C$56,$D1896)),"-",SUMIFS(INDEX('Model Performance Data'!$O$8:$DY$56,0,MATCH(CONCATENATE($J1896,N$6),'Model Performance Data'!$O$6:$DY$6,0)),'Model Performance Data'!$B$8:$B$56,$C1896,'Model Performance Data'!$C$8:$C$56,$D1896))</f>
        <v>0</v>
      </c>
      <c r="O1896" s="255">
        <f>IF(ISNA(SUMIFS(INDEX('Model Performance Data'!$O$8:$DY$56,0,MATCH(CONCATENATE($J1896,O$6),'Model Performance Data'!$O$6:$DY$6,0)),'Model Performance Data'!$B$8:$B$56,$C1896,'Model Performance Data'!$C$8:$C$56,$D1896)),"-",SUMIFS(INDEX('Model Performance Data'!$O$8:$DY$56,0,MATCH(CONCATENATE($J1896,O$6),'Model Performance Data'!$O$6:$DY$6,0)),'Model Performance Data'!$B$8:$B$56,$C1896,'Model Performance Data'!$C$8:$C$56,$D1896))</f>
        <v>0</v>
      </c>
    </row>
    <row r="1897" spans="2:15" x14ac:dyDescent="0.35">
      <c r="B1897" s="37" t="s">
        <v>80</v>
      </c>
      <c r="C1897" s="38" t="str">
        <f>IF(ISBLANK('Model Performance Data'!$B$83),"-",'Model Performance Data'!$B$83)</f>
        <v>-</v>
      </c>
      <c r="D1897" s="38" t="str">
        <f>IF(ISBLANK('Model Performance Data'!$C$83),"-",'Model Performance Data'!$C$83)</f>
        <v>-</v>
      </c>
      <c r="E1897" s="38" t="str">
        <f>IF(ISBLANK('Model Performance Data'!$D$83),"-",'Model Performance Data'!$D$83)</f>
        <v>-</v>
      </c>
      <c r="F1897" s="38" t="str">
        <f>IF(ISBLANK('Model Performance Data'!$E$83),"-",'Model Performance Data'!$E$83)</f>
        <v>-</v>
      </c>
      <c r="G1897" s="38" t="str">
        <f>IF(ISBLANK('Model Performance Data'!$F$83),"-",'Model Performance Data'!$F$83)</f>
        <v>-</v>
      </c>
      <c r="H1897" s="253">
        <v>3</v>
      </c>
      <c r="I1897" s="253">
        <v>3</v>
      </c>
      <c r="J1897" s="37" t="str">
        <f t="shared" ref="J1897:J1960" si="77">CONCATENATE(H1897,I1897)</f>
        <v>33</v>
      </c>
      <c r="K1897" s="38" t="str">
        <f>IF(ISBLANK('Model Performance Data'!$L$83),"-",'Model Performance Data'!$L$83)</f>
        <v>-</v>
      </c>
      <c r="L1897" s="38" t="str">
        <f>IF(ISBLANK('Model Performance Data'!$K$83),"-",'Model Performance Data'!$K$83)</f>
        <v>-</v>
      </c>
      <c r="M1897" s="254">
        <f>IF(ISNA(SUMIFS(INDEX('Model Performance Data'!$O$8:$DY$56,0,MATCH(CONCATENATE($J1897,M$6),'Model Performance Data'!$O$6:$DY$6,0)),'Model Performance Data'!$B$8:$B$56,$C1897,'Model Performance Data'!$C$8:$C$56,$D1897)),"-",SUMIFS(INDEX('Model Performance Data'!$O$8:$DY$56,0,MATCH(CONCATENATE($J1897,M$6),'Model Performance Data'!$O$6:$DY$6,0)),'Model Performance Data'!$B$8:$B$56,$C1897,'Model Performance Data'!$C$8:$C$56,$D1897))</f>
        <v>0</v>
      </c>
      <c r="N1897" s="254">
        <f>IF(ISNA(SUMIFS(INDEX('Model Performance Data'!$O$8:$DY$56,0,MATCH(CONCATENATE($J1897,N$6),'Model Performance Data'!$O$6:$DY$6,0)),'Model Performance Data'!$B$8:$B$56,$C1897,'Model Performance Data'!$C$8:$C$56,$D1897)),"-",SUMIFS(INDEX('Model Performance Data'!$O$8:$DY$56,0,MATCH(CONCATENATE($J1897,N$6),'Model Performance Data'!$O$6:$DY$6,0)),'Model Performance Data'!$B$8:$B$56,$C1897,'Model Performance Data'!$C$8:$C$56,$D1897))</f>
        <v>0</v>
      </c>
      <c r="O1897" s="255">
        <f>IF(ISNA(SUMIFS(INDEX('Model Performance Data'!$O$8:$DY$56,0,MATCH(CONCATENATE($J1897,O$6),'Model Performance Data'!$O$6:$DY$6,0)),'Model Performance Data'!$B$8:$B$56,$C1897,'Model Performance Data'!$C$8:$C$56,$D1897)),"-",SUMIFS(INDEX('Model Performance Data'!$O$8:$DY$56,0,MATCH(CONCATENATE($J1897,O$6),'Model Performance Data'!$O$6:$DY$6,0)),'Model Performance Data'!$B$8:$B$56,$C1897,'Model Performance Data'!$C$8:$C$56,$D1897))</f>
        <v>0</v>
      </c>
    </row>
    <row r="1898" spans="2:15" x14ac:dyDescent="0.35">
      <c r="B1898" s="37" t="s">
        <v>80</v>
      </c>
      <c r="C1898" s="38" t="str">
        <f>IF(ISBLANK('Model Performance Data'!$B$83),"-",'Model Performance Data'!$B$83)</f>
        <v>-</v>
      </c>
      <c r="D1898" s="38" t="str">
        <f>IF(ISBLANK('Model Performance Data'!$C$83),"-",'Model Performance Data'!$C$83)</f>
        <v>-</v>
      </c>
      <c r="E1898" s="38" t="str">
        <f>IF(ISBLANK('Model Performance Data'!$D$83),"-",'Model Performance Data'!$D$83)</f>
        <v>-</v>
      </c>
      <c r="F1898" s="38" t="str">
        <f>IF(ISBLANK('Model Performance Data'!$E$83),"-",'Model Performance Data'!$E$83)</f>
        <v>-</v>
      </c>
      <c r="G1898" s="38" t="str">
        <f>IF(ISBLANK('Model Performance Data'!$F$83),"-",'Model Performance Data'!$F$83)</f>
        <v>-</v>
      </c>
      <c r="H1898" s="253">
        <v>3</v>
      </c>
      <c r="I1898" s="253">
        <v>4</v>
      </c>
      <c r="J1898" s="37" t="str">
        <f t="shared" si="77"/>
        <v>34</v>
      </c>
      <c r="K1898" s="38" t="str">
        <f>IF(ISBLANK('Model Performance Data'!$L$83),"-",'Model Performance Data'!$L$83)</f>
        <v>-</v>
      </c>
      <c r="L1898" s="38" t="str">
        <f>IF(ISBLANK('Model Performance Data'!$K$83),"-",'Model Performance Data'!$K$83)</f>
        <v>-</v>
      </c>
      <c r="M1898" s="254">
        <f>IF(ISNA(SUMIFS(INDEX('Model Performance Data'!$O$8:$DY$56,0,MATCH(CONCATENATE($J1898,M$6),'Model Performance Data'!$O$6:$DY$6,0)),'Model Performance Data'!$B$8:$B$56,$C1898,'Model Performance Data'!$C$8:$C$56,$D1898)),"-",SUMIFS(INDEX('Model Performance Data'!$O$8:$DY$56,0,MATCH(CONCATENATE($J1898,M$6),'Model Performance Data'!$O$6:$DY$6,0)),'Model Performance Data'!$B$8:$B$56,$C1898,'Model Performance Data'!$C$8:$C$56,$D1898))</f>
        <v>0</v>
      </c>
      <c r="N1898" s="254">
        <f>IF(ISNA(SUMIFS(INDEX('Model Performance Data'!$O$8:$DY$56,0,MATCH(CONCATENATE($J1898,N$6),'Model Performance Data'!$O$6:$DY$6,0)),'Model Performance Data'!$B$8:$B$56,$C1898,'Model Performance Data'!$C$8:$C$56,$D1898)),"-",SUMIFS(INDEX('Model Performance Data'!$O$8:$DY$56,0,MATCH(CONCATENATE($J1898,N$6),'Model Performance Data'!$O$6:$DY$6,0)),'Model Performance Data'!$B$8:$B$56,$C1898,'Model Performance Data'!$C$8:$C$56,$D1898))</f>
        <v>0</v>
      </c>
      <c r="O1898" s="255">
        <f>IF(ISNA(SUMIFS(INDEX('Model Performance Data'!$O$8:$DY$56,0,MATCH(CONCATENATE($J1898,O$6),'Model Performance Data'!$O$6:$DY$6,0)),'Model Performance Data'!$B$8:$B$56,$C1898,'Model Performance Data'!$C$8:$C$56,$D1898)),"-",SUMIFS(INDEX('Model Performance Data'!$O$8:$DY$56,0,MATCH(CONCATENATE($J1898,O$6),'Model Performance Data'!$O$6:$DY$6,0)),'Model Performance Data'!$B$8:$B$56,$C1898,'Model Performance Data'!$C$8:$C$56,$D1898))</f>
        <v>0</v>
      </c>
    </row>
    <row r="1899" spans="2:15" x14ac:dyDescent="0.35">
      <c r="B1899" s="37" t="s">
        <v>80</v>
      </c>
      <c r="C1899" s="38" t="str">
        <f>IF(ISBLANK('Model Performance Data'!$B$83),"-",'Model Performance Data'!$B$83)</f>
        <v>-</v>
      </c>
      <c r="D1899" s="38" t="str">
        <f>IF(ISBLANK('Model Performance Data'!$C$83),"-",'Model Performance Data'!$C$83)</f>
        <v>-</v>
      </c>
      <c r="E1899" s="38" t="str">
        <f>IF(ISBLANK('Model Performance Data'!$D$83),"-",'Model Performance Data'!$D$83)</f>
        <v>-</v>
      </c>
      <c r="F1899" s="38" t="str">
        <f>IF(ISBLANK('Model Performance Data'!$E$83),"-",'Model Performance Data'!$E$83)</f>
        <v>-</v>
      </c>
      <c r="G1899" s="38" t="str">
        <f>IF(ISBLANK('Model Performance Data'!$F$83),"-",'Model Performance Data'!$F$83)</f>
        <v>-</v>
      </c>
      <c r="H1899" s="253">
        <v>3</v>
      </c>
      <c r="I1899" s="253">
        <v>5</v>
      </c>
      <c r="J1899" s="37" t="str">
        <f t="shared" si="77"/>
        <v>35</v>
      </c>
      <c r="K1899" s="38" t="str">
        <f>IF(ISBLANK('Model Performance Data'!$L$83),"-",'Model Performance Data'!$L$83)</f>
        <v>-</v>
      </c>
      <c r="L1899" s="38" t="str">
        <f>IF(ISBLANK('Model Performance Data'!$K$83),"-",'Model Performance Data'!$K$83)</f>
        <v>-</v>
      </c>
      <c r="M1899" s="254">
        <f>IF(ISNA(SUMIFS(INDEX('Model Performance Data'!$O$8:$DY$56,0,MATCH(CONCATENATE($J1899,M$6),'Model Performance Data'!$O$6:$DY$6,0)),'Model Performance Data'!$B$8:$B$56,$C1899,'Model Performance Data'!$C$8:$C$56,$D1899)),"-",SUMIFS(INDEX('Model Performance Data'!$O$8:$DY$56,0,MATCH(CONCATENATE($J1899,M$6),'Model Performance Data'!$O$6:$DY$6,0)),'Model Performance Data'!$B$8:$B$56,$C1899,'Model Performance Data'!$C$8:$C$56,$D1899))</f>
        <v>0</v>
      </c>
      <c r="N1899" s="254">
        <f>IF(ISNA(SUMIFS(INDEX('Model Performance Data'!$O$8:$DY$56,0,MATCH(CONCATENATE($J1899,N$6),'Model Performance Data'!$O$6:$DY$6,0)),'Model Performance Data'!$B$8:$B$56,$C1899,'Model Performance Data'!$C$8:$C$56,$D1899)),"-",SUMIFS(INDEX('Model Performance Data'!$O$8:$DY$56,0,MATCH(CONCATENATE($J1899,N$6),'Model Performance Data'!$O$6:$DY$6,0)),'Model Performance Data'!$B$8:$B$56,$C1899,'Model Performance Data'!$C$8:$C$56,$D1899))</f>
        <v>0</v>
      </c>
      <c r="O1899" s="255">
        <f>IF(ISNA(SUMIFS(INDEX('Model Performance Data'!$O$8:$DY$56,0,MATCH(CONCATENATE($J1899,O$6),'Model Performance Data'!$O$6:$DY$6,0)),'Model Performance Data'!$B$8:$B$56,$C1899,'Model Performance Data'!$C$8:$C$56,$D1899)),"-",SUMIFS(INDEX('Model Performance Data'!$O$8:$DY$56,0,MATCH(CONCATENATE($J1899,O$6),'Model Performance Data'!$O$6:$DY$6,0)),'Model Performance Data'!$B$8:$B$56,$C1899,'Model Performance Data'!$C$8:$C$56,$D1899))</f>
        <v>0</v>
      </c>
    </row>
    <row r="1900" spans="2:15" x14ac:dyDescent="0.35">
      <c r="B1900" s="37" t="s">
        <v>80</v>
      </c>
      <c r="C1900" s="38" t="str">
        <f>IF(ISBLANK('Model Performance Data'!$B$83),"-",'Model Performance Data'!$B$83)</f>
        <v>-</v>
      </c>
      <c r="D1900" s="38" t="str">
        <f>IF(ISBLANK('Model Performance Data'!$C$83),"-",'Model Performance Data'!$C$83)</f>
        <v>-</v>
      </c>
      <c r="E1900" s="38" t="str">
        <f>IF(ISBLANK('Model Performance Data'!$D$83),"-",'Model Performance Data'!$D$83)</f>
        <v>-</v>
      </c>
      <c r="F1900" s="38" t="str">
        <f>IF(ISBLANK('Model Performance Data'!$E$83),"-",'Model Performance Data'!$E$83)</f>
        <v>-</v>
      </c>
      <c r="G1900" s="38" t="str">
        <f>IF(ISBLANK('Model Performance Data'!$F$83),"-",'Model Performance Data'!$F$83)</f>
        <v>-</v>
      </c>
      <c r="H1900" s="253">
        <v>3</v>
      </c>
      <c r="I1900" s="253" t="s">
        <v>65</v>
      </c>
      <c r="J1900" s="37" t="str">
        <f t="shared" si="77"/>
        <v>3Goal</v>
      </c>
      <c r="K1900" s="38" t="str">
        <f>IF(ISBLANK('Model Performance Data'!$L$83),"-",'Model Performance Data'!$L$83)</f>
        <v>-</v>
      </c>
      <c r="L1900" s="38" t="str">
        <f>IF(ISBLANK('Model Performance Data'!$K$83),"-",'Model Performance Data'!$K$83)</f>
        <v>-</v>
      </c>
      <c r="M1900" s="254" t="str">
        <f>IF(ISNA(SUMIFS(INDEX('Model Performance Data'!$O$8:$DY$56,0,MATCH(CONCATENATE($J1900,M$6),'Model Performance Data'!$O$6:$DY$6,0)),'Model Performance Data'!$B$8:$B$56,$C1900,'Model Performance Data'!$C$8:$C$56,$D1900)),"-",SUMIFS(INDEX('Model Performance Data'!$O$8:$DY$56,0,MATCH(CONCATENATE($J1900,M$6),'Model Performance Data'!$O$6:$DY$6,0)),'Model Performance Data'!$B$8:$B$56,$C1900,'Model Performance Data'!$C$8:$C$56,$D1900))</f>
        <v>-</v>
      </c>
      <c r="N1900" s="254" t="str">
        <f>IF(ISNA(SUMIFS(INDEX('Model Performance Data'!$O$8:$DY$56,0,MATCH(CONCATENATE($J1900,N$6),'Model Performance Data'!$O$6:$DY$6,0)),'Model Performance Data'!$B$8:$B$56,$C1900,'Model Performance Data'!$C$8:$C$56,$D1900)),"-",SUMIFS(INDEX('Model Performance Data'!$O$8:$DY$56,0,MATCH(CONCATENATE($J1900,N$6),'Model Performance Data'!$O$6:$DY$6,0)),'Model Performance Data'!$B$8:$B$56,$C1900,'Model Performance Data'!$C$8:$C$56,$D1900))</f>
        <v>-</v>
      </c>
      <c r="O1900" s="255">
        <f>IF(ISNA(SUMIFS(INDEX('Model Performance Data'!$O$8:$DY$56,0,MATCH(CONCATENATE($J1900,O$6),'Model Performance Data'!$O$6:$DY$6,0)),'Model Performance Data'!$B$8:$B$56,$C1900,'Model Performance Data'!$C$8:$C$56,$D1900)),"-",SUMIFS(INDEX('Model Performance Data'!$O$8:$DY$56,0,MATCH(CONCATENATE($J1900,O$6),'Model Performance Data'!$O$6:$DY$6,0)),'Model Performance Data'!$B$8:$B$56,$C1900,'Model Performance Data'!$C$8:$C$56,$D1900))</f>
        <v>0</v>
      </c>
    </row>
    <row r="1901" spans="2:15" x14ac:dyDescent="0.35">
      <c r="B1901" s="37" t="s">
        <v>80</v>
      </c>
      <c r="C1901" s="38" t="str">
        <f>IF(ISBLANK('Model Performance Data'!$B$83),"-",'Model Performance Data'!$B$83)</f>
        <v>-</v>
      </c>
      <c r="D1901" s="38" t="str">
        <f>IF(ISBLANK('Model Performance Data'!$C$83),"-",'Model Performance Data'!$C$83)</f>
        <v>-</v>
      </c>
      <c r="E1901" s="38" t="str">
        <f>IF(ISBLANK('Model Performance Data'!$D$83),"-",'Model Performance Data'!$D$83)</f>
        <v>-</v>
      </c>
      <c r="F1901" s="38" t="str">
        <f>IF(ISBLANK('Model Performance Data'!$E$83),"-",'Model Performance Data'!$E$83)</f>
        <v>-</v>
      </c>
      <c r="G1901" s="38" t="str">
        <f>IF(ISBLANK('Model Performance Data'!$F$83),"-",'Model Performance Data'!$F$83)</f>
        <v>-</v>
      </c>
      <c r="H1901" s="253">
        <v>4</v>
      </c>
      <c r="I1901" s="253">
        <v>1</v>
      </c>
      <c r="J1901" s="37" t="str">
        <f t="shared" si="77"/>
        <v>41</v>
      </c>
      <c r="K1901" s="38" t="str">
        <f>IF(ISBLANK('Model Performance Data'!$L$83),"-",'Model Performance Data'!$L$83)</f>
        <v>-</v>
      </c>
      <c r="L1901" s="38" t="str">
        <f>IF(ISBLANK('Model Performance Data'!$K$83),"-",'Model Performance Data'!$K$83)</f>
        <v>-</v>
      </c>
      <c r="M1901" s="254">
        <f>IF(ISNA(SUMIFS(INDEX('Model Performance Data'!$O$8:$DY$56,0,MATCH(CONCATENATE($J1901,M$6),'Model Performance Data'!$O$6:$DY$6,0)),'Model Performance Data'!$B$8:$B$56,$C1901,'Model Performance Data'!$C$8:$C$56,$D1901)),"-",SUMIFS(INDEX('Model Performance Data'!$O$8:$DY$56,0,MATCH(CONCATENATE($J1901,M$6),'Model Performance Data'!$O$6:$DY$6,0)),'Model Performance Data'!$B$8:$B$56,$C1901,'Model Performance Data'!$C$8:$C$56,$D1901))</f>
        <v>0</v>
      </c>
      <c r="N1901" s="254">
        <f>IF(ISNA(SUMIFS(INDEX('Model Performance Data'!$O$8:$DY$56,0,MATCH(CONCATENATE($J1901,N$6),'Model Performance Data'!$O$6:$DY$6,0)),'Model Performance Data'!$B$8:$B$56,$C1901,'Model Performance Data'!$C$8:$C$56,$D1901)),"-",SUMIFS(INDEX('Model Performance Data'!$O$8:$DY$56,0,MATCH(CONCATENATE($J1901,N$6),'Model Performance Data'!$O$6:$DY$6,0)),'Model Performance Data'!$B$8:$B$56,$C1901,'Model Performance Data'!$C$8:$C$56,$D1901))</f>
        <v>0</v>
      </c>
      <c r="O1901" s="255">
        <f>IF(ISNA(SUMIFS(INDEX('Model Performance Data'!$O$8:$DY$56,0,MATCH(CONCATENATE($J1901,O$6),'Model Performance Data'!$O$6:$DY$6,0)),'Model Performance Data'!$B$8:$B$56,$C1901,'Model Performance Data'!$C$8:$C$56,$D1901)),"-",SUMIFS(INDEX('Model Performance Data'!$O$8:$DY$56,0,MATCH(CONCATENATE($J1901,O$6),'Model Performance Data'!$O$6:$DY$6,0)),'Model Performance Data'!$B$8:$B$56,$C1901,'Model Performance Data'!$C$8:$C$56,$D1901))</f>
        <v>0</v>
      </c>
    </row>
    <row r="1902" spans="2:15" x14ac:dyDescent="0.35">
      <c r="B1902" s="37" t="s">
        <v>80</v>
      </c>
      <c r="C1902" s="38" t="str">
        <f>IF(ISBLANK('Model Performance Data'!$B$83),"-",'Model Performance Data'!$B$83)</f>
        <v>-</v>
      </c>
      <c r="D1902" s="38" t="str">
        <f>IF(ISBLANK('Model Performance Data'!$C$83),"-",'Model Performance Data'!$C$83)</f>
        <v>-</v>
      </c>
      <c r="E1902" s="38" t="str">
        <f>IF(ISBLANK('Model Performance Data'!$D$83),"-",'Model Performance Data'!$D$83)</f>
        <v>-</v>
      </c>
      <c r="F1902" s="38" t="str">
        <f>IF(ISBLANK('Model Performance Data'!$E$83),"-",'Model Performance Data'!$E$83)</f>
        <v>-</v>
      </c>
      <c r="G1902" s="38" t="str">
        <f>IF(ISBLANK('Model Performance Data'!$F$83),"-",'Model Performance Data'!$F$83)</f>
        <v>-</v>
      </c>
      <c r="H1902" s="253">
        <v>4</v>
      </c>
      <c r="I1902" s="253">
        <v>2</v>
      </c>
      <c r="J1902" s="37" t="str">
        <f t="shared" si="77"/>
        <v>42</v>
      </c>
      <c r="K1902" s="38" t="str">
        <f>IF(ISBLANK('Model Performance Data'!$L$83),"-",'Model Performance Data'!$L$83)</f>
        <v>-</v>
      </c>
      <c r="L1902" s="38" t="str">
        <f>IF(ISBLANK('Model Performance Data'!$K$83),"-",'Model Performance Data'!$K$83)</f>
        <v>-</v>
      </c>
      <c r="M1902" s="254">
        <f>IF(ISNA(SUMIFS(INDEX('Model Performance Data'!$O$8:$DY$56,0,MATCH(CONCATENATE($J1902,M$6),'Model Performance Data'!$O$6:$DY$6,0)),'Model Performance Data'!$B$8:$B$56,$C1902,'Model Performance Data'!$C$8:$C$56,$D1902)),"-",SUMIFS(INDEX('Model Performance Data'!$O$8:$DY$56,0,MATCH(CONCATENATE($J1902,M$6),'Model Performance Data'!$O$6:$DY$6,0)),'Model Performance Data'!$B$8:$B$56,$C1902,'Model Performance Data'!$C$8:$C$56,$D1902))</f>
        <v>0</v>
      </c>
      <c r="N1902" s="254">
        <f>IF(ISNA(SUMIFS(INDEX('Model Performance Data'!$O$8:$DY$56,0,MATCH(CONCATENATE($J1902,N$6),'Model Performance Data'!$O$6:$DY$6,0)),'Model Performance Data'!$B$8:$B$56,$C1902,'Model Performance Data'!$C$8:$C$56,$D1902)),"-",SUMIFS(INDEX('Model Performance Data'!$O$8:$DY$56,0,MATCH(CONCATENATE($J1902,N$6),'Model Performance Data'!$O$6:$DY$6,0)),'Model Performance Data'!$B$8:$B$56,$C1902,'Model Performance Data'!$C$8:$C$56,$D1902))</f>
        <v>0</v>
      </c>
      <c r="O1902" s="255">
        <f>IF(ISNA(SUMIFS(INDEX('Model Performance Data'!$O$8:$DY$56,0,MATCH(CONCATENATE($J1902,O$6),'Model Performance Data'!$O$6:$DY$6,0)),'Model Performance Data'!$B$8:$B$56,$C1902,'Model Performance Data'!$C$8:$C$56,$D1902)),"-",SUMIFS(INDEX('Model Performance Data'!$O$8:$DY$56,0,MATCH(CONCATENATE($J1902,O$6),'Model Performance Data'!$O$6:$DY$6,0)),'Model Performance Data'!$B$8:$B$56,$C1902,'Model Performance Data'!$C$8:$C$56,$D1902))</f>
        <v>0</v>
      </c>
    </row>
    <row r="1903" spans="2:15" x14ac:dyDescent="0.35">
      <c r="B1903" s="37" t="s">
        <v>80</v>
      </c>
      <c r="C1903" s="38" t="str">
        <f>IF(ISBLANK('Model Performance Data'!$B$83),"-",'Model Performance Data'!$B$83)</f>
        <v>-</v>
      </c>
      <c r="D1903" s="38" t="str">
        <f>IF(ISBLANK('Model Performance Data'!$C$83),"-",'Model Performance Data'!$C$83)</f>
        <v>-</v>
      </c>
      <c r="E1903" s="38" t="str">
        <f>IF(ISBLANK('Model Performance Data'!$D$83),"-",'Model Performance Data'!$D$83)</f>
        <v>-</v>
      </c>
      <c r="F1903" s="38" t="str">
        <f>IF(ISBLANK('Model Performance Data'!$E$83),"-",'Model Performance Data'!$E$83)</f>
        <v>-</v>
      </c>
      <c r="G1903" s="38" t="str">
        <f>IF(ISBLANK('Model Performance Data'!$F$83),"-",'Model Performance Data'!$F$83)</f>
        <v>-</v>
      </c>
      <c r="H1903" s="253">
        <v>4</v>
      </c>
      <c r="I1903" s="253">
        <v>3</v>
      </c>
      <c r="J1903" s="37" t="str">
        <f t="shared" si="77"/>
        <v>43</v>
      </c>
      <c r="K1903" s="38" t="str">
        <f>IF(ISBLANK('Model Performance Data'!$L$83),"-",'Model Performance Data'!$L$83)</f>
        <v>-</v>
      </c>
      <c r="L1903" s="38" t="str">
        <f>IF(ISBLANK('Model Performance Data'!$K$83),"-",'Model Performance Data'!$K$83)</f>
        <v>-</v>
      </c>
      <c r="M1903" s="254">
        <f>IF(ISNA(SUMIFS(INDEX('Model Performance Data'!$O$8:$DY$56,0,MATCH(CONCATENATE($J1903,M$6),'Model Performance Data'!$O$6:$DY$6,0)),'Model Performance Data'!$B$8:$B$56,$C1903,'Model Performance Data'!$C$8:$C$56,$D1903)),"-",SUMIFS(INDEX('Model Performance Data'!$O$8:$DY$56,0,MATCH(CONCATENATE($J1903,M$6),'Model Performance Data'!$O$6:$DY$6,0)),'Model Performance Data'!$B$8:$B$56,$C1903,'Model Performance Data'!$C$8:$C$56,$D1903))</f>
        <v>0</v>
      </c>
      <c r="N1903" s="254">
        <f>IF(ISNA(SUMIFS(INDEX('Model Performance Data'!$O$8:$DY$56,0,MATCH(CONCATENATE($J1903,N$6),'Model Performance Data'!$O$6:$DY$6,0)),'Model Performance Data'!$B$8:$B$56,$C1903,'Model Performance Data'!$C$8:$C$56,$D1903)),"-",SUMIFS(INDEX('Model Performance Data'!$O$8:$DY$56,0,MATCH(CONCATENATE($J1903,N$6),'Model Performance Data'!$O$6:$DY$6,0)),'Model Performance Data'!$B$8:$B$56,$C1903,'Model Performance Data'!$C$8:$C$56,$D1903))</f>
        <v>0</v>
      </c>
      <c r="O1903" s="255">
        <f>IF(ISNA(SUMIFS(INDEX('Model Performance Data'!$O$8:$DY$56,0,MATCH(CONCATENATE($J1903,O$6),'Model Performance Data'!$O$6:$DY$6,0)),'Model Performance Data'!$B$8:$B$56,$C1903,'Model Performance Data'!$C$8:$C$56,$D1903)),"-",SUMIFS(INDEX('Model Performance Data'!$O$8:$DY$56,0,MATCH(CONCATENATE($J1903,O$6),'Model Performance Data'!$O$6:$DY$6,0)),'Model Performance Data'!$B$8:$B$56,$C1903,'Model Performance Data'!$C$8:$C$56,$D1903))</f>
        <v>0</v>
      </c>
    </row>
    <row r="1904" spans="2:15" x14ac:dyDescent="0.35">
      <c r="B1904" s="37" t="s">
        <v>80</v>
      </c>
      <c r="C1904" s="38" t="str">
        <f>IF(ISBLANK('Model Performance Data'!$B$83),"-",'Model Performance Data'!$B$83)</f>
        <v>-</v>
      </c>
      <c r="D1904" s="38" t="str">
        <f>IF(ISBLANK('Model Performance Data'!$C$83),"-",'Model Performance Data'!$C$83)</f>
        <v>-</v>
      </c>
      <c r="E1904" s="38" t="str">
        <f>IF(ISBLANK('Model Performance Data'!$D$83),"-",'Model Performance Data'!$D$83)</f>
        <v>-</v>
      </c>
      <c r="F1904" s="38" t="str">
        <f>IF(ISBLANK('Model Performance Data'!$E$83),"-",'Model Performance Data'!$E$83)</f>
        <v>-</v>
      </c>
      <c r="G1904" s="38" t="str">
        <f>IF(ISBLANK('Model Performance Data'!$F$83),"-",'Model Performance Data'!$F$83)</f>
        <v>-</v>
      </c>
      <c r="H1904" s="253">
        <v>4</v>
      </c>
      <c r="I1904" s="253">
        <v>4</v>
      </c>
      <c r="J1904" s="37" t="str">
        <f t="shared" si="77"/>
        <v>44</v>
      </c>
      <c r="K1904" s="38" t="str">
        <f>IF(ISBLANK('Model Performance Data'!$L$83),"-",'Model Performance Data'!$L$83)</f>
        <v>-</v>
      </c>
      <c r="L1904" s="38" t="str">
        <f>IF(ISBLANK('Model Performance Data'!$K$83),"-",'Model Performance Data'!$K$83)</f>
        <v>-</v>
      </c>
      <c r="M1904" s="254">
        <f>IF(ISNA(SUMIFS(INDEX('Model Performance Data'!$O$8:$DY$56,0,MATCH(CONCATENATE($J1904,M$6),'Model Performance Data'!$O$6:$DY$6,0)),'Model Performance Data'!$B$8:$B$56,$C1904,'Model Performance Data'!$C$8:$C$56,$D1904)),"-",SUMIFS(INDEX('Model Performance Data'!$O$8:$DY$56,0,MATCH(CONCATENATE($J1904,M$6),'Model Performance Data'!$O$6:$DY$6,0)),'Model Performance Data'!$B$8:$B$56,$C1904,'Model Performance Data'!$C$8:$C$56,$D1904))</f>
        <v>0</v>
      </c>
      <c r="N1904" s="254">
        <f>IF(ISNA(SUMIFS(INDEX('Model Performance Data'!$O$8:$DY$56,0,MATCH(CONCATENATE($J1904,N$6),'Model Performance Data'!$O$6:$DY$6,0)),'Model Performance Data'!$B$8:$B$56,$C1904,'Model Performance Data'!$C$8:$C$56,$D1904)),"-",SUMIFS(INDEX('Model Performance Data'!$O$8:$DY$56,0,MATCH(CONCATENATE($J1904,N$6),'Model Performance Data'!$O$6:$DY$6,0)),'Model Performance Data'!$B$8:$B$56,$C1904,'Model Performance Data'!$C$8:$C$56,$D1904))</f>
        <v>0</v>
      </c>
      <c r="O1904" s="255">
        <f>IF(ISNA(SUMIFS(INDEX('Model Performance Data'!$O$8:$DY$56,0,MATCH(CONCATENATE($J1904,O$6),'Model Performance Data'!$O$6:$DY$6,0)),'Model Performance Data'!$B$8:$B$56,$C1904,'Model Performance Data'!$C$8:$C$56,$D1904)),"-",SUMIFS(INDEX('Model Performance Data'!$O$8:$DY$56,0,MATCH(CONCATENATE($J1904,O$6),'Model Performance Data'!$O$6:$DY$6,0)),'Model Performance Data'!$B$8:$B$56,$C1904,'Model Performance Data'!$C$8:$C$56,$D1904))</f>
        <v>0</v>
      </c>
    </row>
    <row r="1905" spans="2:15" x14ac:dyDescent="0.35">
      <c r="B1905" s="37" t="s">
        <v>80</v>
      </c>
      <c r="C1905" s="38" t="str">
        <f>IF(ISBLANK('Model Performance Data'!$B$83),"-",'Model Performance Data'!$B$83)</f>
        <v>-</v>
      </c>
      <c r="D1905" s="38" t="str">
        <f>IF(ISBLANK('Model Performance Data'!$C$83),"-",'Model Performance Data'!$C$83)</f>
        <v>-</v>
      </c>
      <c r="E1905" s="38" t="str">
        <f>IF(ISBLANK('Model Performance Data'!$D$83),"-",'Model Performance Data'!$D$83)</f>
        <v>-</v>
      </c>
      <c r="F1905" s="38" t="str">
        <f>IF(ISBLANK('Model Performance Data'!$E$83),"-",'Model Performance Data'!$E$83)</f>
        <v>-</v>
      </c>
      <c r="G1905" s="38" t="str">
        <f>IF(ISBLANK('Model Performance Data'!$F$83),"-",'Model Performance Data'!$F$83)</f>
        <v>-</v>
      </c>
      <c r="H1905" s="253">
        <v>4</v>
      </c>
      <c r="I1905" s="253">
        <v>5</v>
      </c>
      <c r="J1905" s="37" t="str">
        <f t="shared" si="77"/>
        <v>45</v>
      </c>
      <c r="K1905" s="38" t="str">
        <f>IF(ISBLANK('Model Performance Data'!$L$83),"-",'Model Performance Data'!$L$83)</f>
        <v>-</v>
      </c>
      <c r="L1905" s="38" t="str">
        <f>IF(ISBLANK('Model Performance Data'!$K$83),"-",'Model Performance Data'!$K$83)</f>
        <v>-</v>
      </c>
      <c r="M1905" s="254">
        <f>IF(ISNA(SUMIFS(INDEX('Model Performance Data'!$O$8:$DY$56,0,MATCH(CONCATENATE($J1905,M$6),'Model Performance Data'!$O$6:$DY$6,0)),'Model Performance Data'!$B$8:$B$56,$C1905,'Model Performance Data'!$C$8:$C$56,$D1905)),"-",SUMIFS(INDEX('Model Performance Data'!$O$8:$DY$56,0,MATCH(CONCATENATE($J1905,M$6),'Model Performance Data'!$O$6:$DY$6,0)),'Model Performance Data'!$B$8:$B$56,$C1905,'Model Performance Data'!$C$8:$C$56,$D1905))</f>
        <v>0</v>
      </c>
      <c r="N1905" s="254">
        <f>IF(ISNA(SUMIFS(INDEX('Model Performance Data'!$O$8:$DY$56,0,MATCH(CONCATENATE($J1905,N$6),'Model Performance Data'!$O$6:$DY$6,0)),'Model Performance Data'!$B$8:$B$56,$C1905,'Model Performance Data'!$C$8:$C$56,$D1905)),"-",SUMIFS(INDEX('Model Performance Data'!$O$8:$DY$56,0,MATCH(CONCATENATE($J1905,N$6),'Model Performance Data'!$O$6:$DY$6,0)),'Model Performance Data'!$B$8:$B$56,$C1905,'Model Performance Data'!$C$8:$C$56,$D1905))</f>
        <v>0</v>
      </c>
      <c r="O1905" s="255">
        <f>IF(ISNA(SUMIFS(INDEX('Model Performance Data'!$O$8:$DY$56,0,MATCH(CONCATENATE($J1905,O$6),'Model Performance Data'!$O$6:$DY$6,0)),'Model Performance Data'!$B$8:$B$56,$C1905,'Model Performance Data'!$C$8:$C$56,$D1905)),"-",SUMIFS(INDEX('Model Performance Data'!$O$8:$DY$56,0,MATCH(CONCATENATE($J1905,O$6),'Model Performance Data'!$O$6:$DY$6,0)),'Model Performance Data'!$B$8:$B$56,$C1905,'Model Performance Data'!$C$8:$C$56,$D1905))</f>
        <v>0</v>
      </c>
    </row>
    <row r="1906" spans="2:15" x14ac:dyDescent="0.35">
      <c r="B1906" s="37" t="s">
        <v>80</v>
      </c>
      <c r="C1906" s="38" t="str">
        <f>IF(ISBLANK('Model Performance Data'!$B$83),"-",'Model Performance Data'!$B$83)</f>
        <v>-</v>
      </c>
      <c r="D1906" s="38" t="str">
        <f>IF(ISBLANK('Model Performance Data'!$C$83),"-",'Model Performance Data'!$C$83)</f>
        <v>-</v>
      </c>
      <c r="E1906" s="38" t="str">
        <f>IF(ISBLANK('Model Performance Data'!$D$83),"-",'Model Performance Data'!$D$83)</f>
        <v>-</v>
      </c>
      <c r="F1906" s="38" t="str">
        <f>IF(ISBLANK('Model Performance Data'!$E$83),"-",'Model Performance Data'!$E$83)</f>
        <v>-</v>
      </c>
      <c r="G1906" s="38" t="str">
        <f>IF(ISBLANK('Model Performance Data'!$F$83),"-",'Model Performance Data'!$F$83)</f>
        <v>-</v>
      </c>
      <c r="H1906" s="253">
        <v>4</v>
      </c>
      <c r="I1906" s="253" t="s">
        <v>65</v>
      </c>
      <c r="J1906" s="37" t="str">
        <f t="shared" si="77"/>
        <v>4Goal</v>
      </c>
      <c r="K1906" s="38" t="str">
        <f>IF(ISBLANK('Model Performance Data'!$L$83),"-",'Model Performance Data'!$L$83)</f>
        <v>-</v>
      </c>
      <c r="L1906" s="38" t="str">
        <f>IF(ISBLANK('Model Performance Data'!$K$83),"-",'Model Performance Data'!$K$83)</f>
        <v>-</v>
      </c>
      <c r="M1906" s="254" t="str">
        <f>IF(ISNA(SUMIFS(INDEX('Model Performance Data'!$O$8:$DY$56,0,MATCH(CONCATENATE($J1906,M$6),'Model Performance Data'!$O$6:$DY$6,0)),'Model Performance Data'!$B$8:$B$56,$C1906,'Model Performance Data'!$C$8:$C$56,$D1906)),"-",SUMIFS(INDEX('Model Performance Data'!$O$8:$DY$56,0,MATCH(CONCATENATE($J1906,M$6),'Model Performance Data'!$O$6:$DY$6,0)),'Model Performance Data'!$B$8:$B$56,$C1906,'Model Performance Data'!$C$8:$C$56,$D1906))</f>
        <v>-</v>
      </c>
      <c r="N1906" s="254" t="str">
        <f>IF(ISNA(SUMIFS(INDEX('Model Performance Data'!$O$8:$DY$56,0,MATCH(CONCATENATE($J1906,N$6),'Model Performance Data'!$O$6:$DY$6,0)),'Model Performance Data'!$B$8:$B$56,$C1906,'Model Performance Data'!$C$8:$C$56,$D1906)),"-",SUMIFS(INDEX('Model Performance Data'!$O$8:$DY$56,0,MATCH(CONCATENATE($J1906,N$6),'Model Performance Data'!$O$6:$DY$6,0)),'Model Performance Data'!$B$8:$B$56,$C1906,'Model Performance Data'!$C$8:$C$56,$D1906))</f>
        <v>-</v>
      </c>
      <c r="O1906" s="255">
        <f>IF(ISNA(SUMIFS(INDEX('Model Performance Data'!$O$8:$DY$56,0,MATCH(CONCATENATE($J1906,O$6),'Model Performance Data'!$O$6:$DY$6,0)),'Model Performance Data'!$B$8:$B$56,$C1906,'Model Performance Data'!$C$8:$C$56,$D1906)),"-",SUMIFS(INDEX('Model Performance Data'!$O$8:$DY$56,0,MATCH(CONCATENATE($J1906,O$6),'Model Performance Data'!$O$6:$DY$6,0)),'Model Performance Data'!$B$8:$B$56,$C1906,'Model Performance Data'!$C$8:$C$56,$D1906))</f>
        <v>0</v>
      </c>
    </row>
    <row r="1907" spans="2:15" x14ac:dyDescent="0.35">
      <c r="B1907" s="37" t="s">
        <v>80</v>
      </c>
      <c r="C1907" s="38" t="str">
        <f>IF(ISBLANK('Model Performance Data'!$B$84),"-",'Model Performance Data'!$B$84)</f>
        <v>-</v>
      </c>
      <c r="D1907" s="38" t="str">
        <f>IF(ISBLANK('Model Performance Data'!$C$84),"-",'Model Performance Data'!$C$84)</f>
        <v>-</v>
      </c>
      <c r="E1907" s="38" t="str">
        <f>IF(ISBLANK('Model Performance Data'!$D$84),"-",'Model Performance Data'!$D$84)</f>
        <v>-</v>
      </c>
      <c r="F1907" s="38" t="str">
        <f>IF(ISBLANK('Model Performance Data'!$E$84),"-",'Model Performance Data'!$E$84)</f>
        <v>-</v>
      </c>
      <c r="G1907" s="38" t="str">
        <f>IF(ISBLANK('Model Performance Data'!$F$84),"-",'Model Performance Data'!$F$84)</f>
        <v>-</v>
      </c>
      <c r="H1907" s="253" t="s">
        <v>64</v>
      </c>
      <c r="I1907" s="253" t="s">
        <v>64</v>
      </c>
      <c r="J1907" s="37" t="str">
        <f t="shared" si="77"/>
        <v>BaselineBaseline</v>
      </c>
      <c r="K1907" s="38" t="str">
        <f>IF(ISBLANK('Model Performance Data'!$L$84),"-",'Model Performance Data'!$L$84)</f>
        <v>-</v>
      </c>
      <c r="L1907" s="38" t="str">
        <f>IF(ISBLANK('Model Performance Data'!$K$84),"-",'Model Performance Data'!$K$84)</f>
        <v>-</v>
      </c>
      <c r="M1907" s="254">
        <f>IF(ISNA(SUMIFS(INDEX('Model Performance Data'!$O$8:$DY$56,0,MATCH(CONCATENATE($J1907,M$6),'Model Performance Data'!$O$6:$DY$6,0)),'Model Performance Data'!$B$8:$B$56,$C1907,'Model Performance Data'!$C$8:$C$56,$D1907)),"-",SUMIFS(INDEX('Model Performance Data'!$O$8:$DY$56,0,MATCH(CONCATENATE($J1907,M$6),'Model Performance Data'!$O$6:$DY$6,0)),'Model Performance Data'!$B$8:$B$56,$C1907,'Model Performance Data'!$C$8:$C$56,$D1907))</f>
        <v>0</v>
      </c>
      <c r="N1907" s="254">
        <f>IF(ISNA(SUMIFS(INDEX('Model Performance Data'!$O$8:$DY$56,0,MATCH(CONCATENATE($J1907,N$6),'Model Performance Data'!$O$6:$DY$6,0)),'Model Performance Data'!$B$8:$B$56,$C1907,'Model Performance Data'!$C$8:$C$56,$D1907)),"-",SUMIFS(INDEX('Model Performance Data'!$O$8:$DY$56,0,MATCH(CONCATENATE($J1907,N$6),'Model Performance Data'!$O$6:$DY$6,0)),'Model Performance Data'!$B$8:$B$56,$C1907,'Model Performance Data'!$C$8:$C$56,$D1907))</f>
        <v>0</v>
      </c>
      <c r="O1907" s="255">
        <f>IF(ISNA(SUMIFS(INDEX('Model Performance Data'!$O$8:$DY$56,0,MATCH(CONCATENATE($J1907,O$6),'Model Performance Data'!$O$6:$DY$6,0)),'Model Performance Data'!$B$8:$B$56,$C1907,'Model Performance Data'!$C$8:$C$56,$D1907)),"-",SUMIFS(INDEX('Model Performance Data'!$O$8:$DY$56,0,MATCH(CONCATENATE($J1907,O$6),'Model Performance Data'!$O$6:$DY$6,0)),'Model Performance Data'!$B$8:$B$56,$C1907,'Model Performance Data'!$C$8:$C$56,$D1907))</f>
        <v>0</v>
      </c>
    </row>
    <row r="1908" spans="2:15" x14ac:dyDescent="0.35">
      <c r="B1908" s="37" t="s">
        <v>80</v>
      </c>
      <c r="C1908" s="38" t="str">
        <f>IF(ISBLANK('Model Performance Data'!$B$84),"-",'Model Performance Data'!$B$84)</f>
        <v>-</v>
      </c>
      <c r="D1908" s="38" t="str">
        <f>IF(ISBLANK('Model Performance Data'!$C$84),"-",'Model Performance Data'!$C$84)</f>
        <v>-</v>
      </c>
      <c r="E1908" s="38" t="str">
        <f>IF(ISBLANK('Model Performance Data'!$D$84),"-",'Model Performance Data'!$D$84)</f>
        <v>-</v>
      </c>
      <c r="F1908" s="38" t="str">
        <f>IF(ISBLANK('Model Performance Data'!$E$84),"-",'Model Performance Data'!$E$84)</f>
        <v>-</v>
      </c>
      <c r="G1908" s="38" t="str">
        <f>IF(ISBLANK('Model Performance Data'!$F$84),"-",'Model Performance Data'!$F$84)</f>
        <v>-</v>
      </c>
      <c r="H1908" s="253">
        <v>1</v>
      </c>
      <c r="I1908" s="253">
        <v>1</v>
      </c>
      <c r="J1908" s="37" t="str">
        <f t="shared" si="77"/>
        <v>11</v>
      </c>
      <c r="K1908" s="38" t="str">
        <f>IF(ISBLANK('Model Performance Data'!$L$84),"-",'Model Performance Data'!$L$84)</f>
        <v>-</v>
      </c>
      <c r="L1908" s="38" t="str">
        <f>IF(ISBLANK('Model Performance Data'!$K$84),"-",'Model Performance Data'!$K$84)</f>
        <v>-</v>
      </c>
      <c r="M1908" s="254">
        <f>IF(ISNA(SUMIFS(INDEX('Model Performance Data'!$O$8:$DY$56,0,MATCH(CONCATENATE($J1908,M$6),'Model Performance Data'!$O$6:$DY$6,0)),'Model Performance Data'!$B$8:$B$56,$C1908,'Model Performance Data'!$C$8:$C$56,$D1908)),"-",SUMIFS(INDEX('Model Performance Data'!$O$8:$DY$56,0,MATCH(CONCATENATE($J1908,M$6),'Model Performance Data'!$O$6:$DY$6,0)),'Model Performance Data'!$B$8:$B$56,$C1908,'Model Performance Data'!$C$8:$C$56,$D1908))</f>
        <v>0</v>
      </c>
      <c r="N1908" s="254">
        <f>IF(ISNA(SUMIFS(INDEX('Model Performance Data'!$O$8:$DY$56,0,MATCH(CONCATENATE($J1908,N$6),'Model Performance Data'!$O$6:$DY$6,0)),'Model Performance Data'!$B$8:$B$56,$C1908,'Model Performance Data'!$C$8:$C$56,$D1908)),"-",SUMIFS(INDEX('Model Performance Data'!$O$8:$DY$56,0,MATCH(CONCATENATE($J1908,N$6),'Model Performance Data'!$O$6:$DY$6,0)),'Model Performance Data'!$B$8:$B$56,$C1908,'Model Performance Data'!$C$8:$C$56,$D1908))</f>
        <v>0</v>
      </c>
      <c r="O1908" s="255">
        <f>IF(ISNA(SUMIFS(INDEX('Model Performance Data'!$O$8:$DY$56,0,MATCH(CONCATENATE($J1908,O$6),'Model Performance Data'!$O$6:$DY$6,0)),'Model Performance Data'!$B$8:$B$56,$C1908,'Model Performance Data'!$C$8:$C$56,$D1908)),"-",SUMIFS(INDEX('Model Performance Data'!$O$8:$DY$56,0,MATCH(CONCATENATE($J1908,O$6),'Model Performance Data'!$O$6:$DY$6,0)),'Model Performance Data'!$B$8:$B$56,$C1908,'Model Performance Data'!$C$8:$C$56,$D1908))</f>
        <v>0</v>
      </c>
    </row>
    <row r="1909" spans="2:15" x14ac:dyDescent="0.35">
      <c r="B1909" s="37" t="s">
        <v>80</v>
      </c>
      <c r="C1909" s="38" t="str">
        <f>IF(ISBLANK('Model Performance Data'!$B$84),"-",'Model Performance Data'!$B$84)</f>
        <v>-</v>
      </c>
      <c r="D1909" s="38" t="str">
        <f>IF(ISBLANK('Model Performance Data'!$C$84),"-",'Model Performance Data'!$C$84)</f>
        <v>-</v>
      </c>
      <c r="E1909" s="38" t="str">
        <f>IF(ISBLANK('Model Performance Data'!$D$84),"-",'Model Performance Data'!$D$84)</f>
        <v>-</v>
      </c>
      <c r="F1909" s="38" t="str">
        <f>IF(ISBLANK('Model Performance Data'!$E$84),"-",'Model Performance Data'!$E$84)</f>
        <v>-</v>
      </c>
      <c r="G1909" s="38" t="str">
        <f>IF(ISBLANK('Model Performance Data'!$F$84),"-",'Model Performance Data'!$F$84)</f>
        <v>-</v>
      </c>
      <c r="H1909" s="253">
        <v>1</v>
      </c>
      <c r="I1909" s="253">
        <v>2</v>
      </c>
      <c r="J1909" s="37" t="str">
        <f t="shared" si="77"/>
        <v>12</v>
      </c>
      <c r="K1909" s="38" t="str">
        <f>IF(ISBLANK('Model Performance Data'!$L$84),"-",'Model Performance Data'!$L$84)</f>
        <v>-</v>
      </c>
      <c r="L1909" s="38" t="str">
        <f>IF(ISBLANK('Model Performance Data'!$K$84),"-",'Model Performance Data'!$K$84)</f>
        <v>-</v>
      </c>
      <c r="M1909" s="254">
        <f>IF(ISNA(SUMIFS(INDEX('Model Performance Data'!$O$8:$DY$56,0,MATCH(CONCATENATE($J1909,M$6),'Model Performance Data'!$O$6:$DY$6,0)),'Model Performance Data'!$B$8:$B$56,$C1909,'Model Performance Data'!$C$8:$C$56,$D1909)),"-",SUMIFS(INDEX('Model Performance Data'!$O$8:$DY$56,0,MATCH(CONCATENATE($J1909,M$6),'Model Performance Data'!$O$6:$DY$6,0)),'Model Performance Data'!$B$8:$B$56,$C1909,'Model Performance Data'!$C$8:$C$56,$D1909))</f>
        <v>0</v>
      </c>
      <c r="N1909" s="254">
        <f>IF(ISNA(SUMIFS(INDEX('Model Performance Data'!$O$8:$DY$56,0,MATCH(CONCATENATE($J1909,N$6),'Model Performance Data'!$O$6:$DY$6,0)),'Model Performance Data'!$B$8:$B$56,$C1909,'Model Performance Data'!$C$8:$C$56,$D1909)),"-",SUMIFS(INDEX('Model Performance Data'!$O$8:$DY$56,0,MATCH(CONCATENATE($J1909,N$6),'Model Performance Data'!$O$6:$DY$6,0)),'Model Performance Data'!$B$8:$B$56,$C1909,'Model Performance Data'!$C$8:$C$56,$D1909))</f>
        <v>0</v>
      </c>
      <c r="O1909" s="255">
        <f>IF(ISNA(SUMIFS(INDEX('Model Performance Data'!$O$8:$DY$56,0,MATCH(CONCATENATE($J1909,O$6),'Model Performance Data'!$O$6:$DY$6,0)),'Model Performance Data'!$B$8:$B$56,$C1909,'Model Performance Data'!$C$8:$C$56,$D1909)),"-",SUMIFS(INDEX('Model Performance Data'!$O$8:$DY$56,0,MATCH(CONCATENATE($J1909,O$6),'Model Performance Data'!$O$6:$DY$6,0)),'Model Performance Data'!$B$8:$B$56,$C1909,'Model Performance Data'!$C$8:$C$56,$D1909))</f>
        <v>0</v>
      </c>
    </row>
    <row r="1910" spans="2:15" x14ac:dyDescent="0.35">
      <c r="B1910" s="37" t="s">
        <v>80</v>
      </c>
      <c r="C1910" s="38" t="str">
        <f>IF(ISBLANK('Model Performance Data'!$B$84),"-",'Model Performance Data'!$B$84)</f>
        <v>-</v>
      </c>
      <c r="D1910" s="38" t="str">
        <f>IF(ISBLANK('Model Performance Data'!$C$84),"-",'Model Performance Data'!$C$84)</f>
        <v>-</v>
      </c>
      <c r="E1910" s="38" t="str">
        <f>IF(ISBLANK('Model Performance Data'!$D$84),"-",'Model Performance Data'!$D$84)</f>
        <v>-</v>
      </c>
      <c r="F1910" s="38" t="str">
        <f>IF(ISBLANK('Model Performance Data'!$E$84),"-",'Model Performance Data'!$E$84)</f>
        <v>-</v>
      </c>
      <c r="G1910" s="38" t="str">
        <f>IF(ISBLANK('Model Performance Data'!$F$84),"-",'Model Performance Data'!$F$84)</f>
        <v>-</v>
      </c>
      <c r="H1910" s="253">
        <v>1</v>
      </c>
      <c r="I1910" s="253">
        <v>3</v>
      </c>
      <c r="J1910" s="37" t="str">
        <f t="shared" si="77"/>
        <v>13</v>
      </c>
      <c r="K1910" s="38" t="str">
        <f>IF(ISBLANK('Model Performance Data'!$L$84),"-",'Model Performance Data'!$L$84)</f>
        <v>-</v>
      </c>
      <c r="L1910" s="38" t="str">
        <f>IF(ISBLANK('Model Performance Data'!$K$84),"-",'Model Performance Data'!$K$84)</f>
        <v>-</v>
      </c>
      <c r="M1910" s="254">
        <f>IF(ISNA(SUMIFS(INDEX('Model Performance Data'!$O$8:$DY$56,0,MATCH(CONCATENATE($J1910,M$6),'Model Performance Data'!$O$6:$DY$6,0)),'Model Performance Data'!$B$8:$B$56,$C1910,'Model Performance Data'!$C$8:$C$56,$D1910)),"-",SUMIFS(INDEX('Model Performance Data'!$O$8:$DY$56,0,MATCH(CONCATENATE($J1910,M$6),'Model Performance Data'!$O$6:$DY$6,0)),'Model Performance Data'!$B$8:$B$56,$C1910,'Model Performance Data'!$C$8:$C$56,$D1910))</f>
        <v>0</v>
      </c>
      <c r="N1910" s="254">
        <f>IF(ISNA(SUMIFS(INDEX('Model Performance Data'!$O$8:$DY$56,0,MATCH(CONCATENATE($J1910,N$6),'Model Performance Data'!$O$6:$DY$6,0)),'Model Performance Data'!$B$8:$B$56,$C1910,'Model Performance Data'!$C$8:$C$56,$D1910)),"-",SUMIFS(INDEX('Model Performance Data'!$O$8:$DY$56,0,MATCH(CONCATENATE($J1910,N$6),'Model Performance Data'!$O$6:$DY$6,0)),'Model Performance Data'!$B$8:$B$56,$C1910,'Model Performance Data'!$C$8:$C$56,$D1910))</f>
        <v>0</v>
      </c>
      <c r="O1910" s="255">
        <f>IF(ISNA(SUMIFS(INDEX('Model Performance Data'!$O$8:$DY$56,0,MATCH(CONCATENATE($J1910,O$6),'Model Performance Data'!$O$6:$DY$6,0)),'Model Performance Data'!$B$8:$B$56,$C1910,'Model Performance Data'!$C$8:$C$56,$D1910)),"-",SUMIFS(INDEX('Model Performance Data'!$O$8:$DY$56,0,MATCH(CONCATENATE($J1910,O$6),'Model Performance Data'!$O$6:$DY$6,0)),'Model Performance Data'!$B$8:$B$56,$C1910,'Model Performance Data'!$C$8:$C$56,$D1910))</f>
        <v>0</v>
      </c>
    </row>
    <row r="1911" spans="2:15" x14ac:dyDescent="0.35">
      <c r="B1911" s="37" t="s">
        <v>80</v>
      </c>
      <c r="C1911" s="38" t="str">
        <f>IF(ISBLANK('Model Performance Data'!$B$84),"-",'Model Performance Data'!$B$84)</f>
        <v>-</v>
      </c>
      <c r="D1911" s="38" t="str">
        <f>IF(ISBLANK('Model Performance Data'!$C$84),"-",'Model Performance Data'!$C$84)</f>
        <v>-</v>
      </c>
      <c r="E1911" s="38" t="str">
        <f>IF(ISBLANK('Model Performance Data'!$D$84),"-",'Model Performance Data'!$D$84)</f>
        <v>-</v>
      </c>
      <c r="F1911" s="38" t="str">
        <f>IF(ISBLANK('Model Performance Data'!$E$84),"-",'Model Performance Data'!$E$84)</f>
        <v>-</v>
      </c>
      <c r="G1911" s="38" t="str">
        <f>IF(ISBLANK('Model Performance Data'!$F$84),"-",'Model Performance Data'!$F$84)</f>
        <v>-</v>
      </c>
      <c r="H1911" s="253">
        <v>1</v>
      </c>
      <c r="I1911" s="253">
        <v>4</v>
      </c>
      <c r="J1911" s="37" t="str">
        <f t="shared" si="77"/>
        <v>14</v>
      </c>
      <c r="K1911" s="38" t="str">
        <f>IF(ISBLANK('Model Performance Data'!$L$84),"-",'Model Performance Data'!$L$84)</f>
        <v>-</v>
      </c>
      <c r="L1911" s="38" t="str">
        <f>IF(ISBLANK('Model Performance Data'!$K$84),"-",'Model Performance Data'!$K$84)</f>
        <v>-</v>
      </c>
      <c r="M1911" s="254">
        <f>IF(ISNA(SUMIFS(INDEX('Model Performance Data'!$O$8:$DY$56,0,MATCH(CONCATENATE($J1911,M$6),'Model Performance Data'!$O$6:$DY$6,0)),'Model Performance Data'!$B$8:$B$56,$C1911,'Model Performance Data'!$C$8:$C$56,$D1911)),"-",SUMIFS(INDEX('Model Performance Data'!$O$8:$DY$56,0,MATCH(CONCATENATE($J1911,M$6),'Model Performance Data'!$O$6:$DY$6,0)),'Model Performance Data'!$B$8:$B$56,$C1911,'Model Performance Data'!$C$8:$C$56,$D1911))</f>
        <v>0</v>
      </c>
      <c r="N1911" s="254">
        <f>IF(ISNA(SUMIFS(INDEX('Model Performance Data'!$O$8:$DY$56,0,MATCH(CONCATENATE($J1911,N$6),'Model Performance Data'!$O$6:$DY$6,0)),'Model Performance Data'!$B$8:$B$56,$C1911,'Model Performance Data'!$C$8:$C$56,$D1911)),"-",SUMIFS(INDEX('Model Performance Data'!$O$8:$DY$56,0,MATCH(CONCATENATE($J1911,N$6),'Model Performance Data'!$O$6:$DY$6,0)),'Model Performance Data'!$B$8:$B$56,$C1911,'Model Performance Data'!$C$8:$C$56,$D1911))</f>
        <v>0</v>
      </c>
      <c r="O1911" s="255">
        <f>IF(ISNA(SUMIFS(INDEX('Model Performance Data'!$O$8:$DY$56,0,MATCH(CONCATENATE($J1911,O$6),'Model Performance Data'!$O$6:$DY$6,0)),'Model Performance Data'!$B$8:$B$56,$C1911,'Model Performance Data'!$C$8:$C$56,$D1911)),"-",SUMIFS(INDEX('Model Performance Data'!$O$8:$DY$56,0,MATCH(CONCATENATE($J1911,O$6),'Model Performance Data'!$O$6:$DY$6,0)),'Model Performance Data'!$B$8:$B$56,$C1911,'Model Performance Data'!$C$8:$C$56,$D1911))</f>
        <v>0</v>
      </c>
    </row>
    <row r="1912" spans="2:15" x14ac:dyDescent="0.35">
      <c r="B1912" s="37" t="s">
        <v>80</v>
      </c>
      <c r="C1912" s="38" t="str">
        <f>IF(ISBLANK('Model Performance Data'!$B$84),"-",'Model Performance Data'!$B$84)</f>
        <v>-</v>
      </c>
      <c r="D1912" s="38" t="str">
        <f>IF(ISBLANK('Model Performance Data'!$C$84),"-",'Model Performance Data'!$C$84)</f>
        <v>-</v>
      </c>
      <c r="E1912" s="38" t="str">
        <f>IF(ISBLANK('Model Performance Data'!$D$84),"-",'Model Performance Data'!$D$84)</f>
        <v>-</v>
      </c>
      <c r="F1912" s="38" t="str">
        <f>IF(ISBLANK('Model Performance Data'!$E$84),"-",'Model Performance Data'!$E$84)</f>
        <v>-</v>
      </c>
      <c r="G1912" s="38" t="str">
        <f>IF(ISBLANK('Model Performance Data'!$F$84),"-",'Model Performance Data'!$F$84)</f>
        <v>-</v>
      </c>
      <c r="H1912" s="253">
        <v>1</v>
      </c>
      <c r="I1912" s="253">
        <v>5</v>
      </c>
      <c r="J1912" s="37" t="str">
        <f t="shared" si="77"/>
        <v>15</v>
      </c>
      <c r="K1912" s="38" t="str">
        <f>IF(ISBLANK('Model Performance Data'!$L$84),"-",'Model Performance Data'!$L$84)</f>
        <v>-</v>
      </c>
      <c r="L1912" s="38" t="str">
        <f>IF(ISBLANK('Model Performance Data'!$K$84),"-",'Model Performance Data'!$K$84)</f>
        <v>-</v>
      </c>
      <c r="M1912" s="254">
        <f>IF(ISNA(SUMIFS(INDEX('Model Performance Data'!$O$8:$DY$56,0,MATCH(CONCATENATE($J1912,M$6),'Model Performance Data'!$O$6:$DY$6,0)),'Model Performance Data'!$B$8:$B$56,$C1912,'Model Performance Data'!$C$8:$C$56,$D1912)),"-",SUMIFS(INDEX('Model Performance Data'!$O$8:$DY$56,0,MATCH(CONCATENATE($J1912,M$6),'Model Performance Data'!$O$6:$DY$6,0)),'Model Performance Data'!$B$8:$B$56,$C1912,'Model Performance Data'!$C$8:$C$56,$D1912))</f>
        <v>0</v>
      </c>
      <c r="N1912" s="254">
        <f>IF(ISNA(SUMIFS(INDEX('Model Performance Data'!$O$8:$DY$56,0,MATCH(CONCATENATE($J1912,N$6),'Model Performance Data'!$O$6:$DY$6,0)),'Model Performance Data'!$B$8:$B$56,$C1912,'Model Performance Data'!$C$8:$C$56,$D1912)),"-",SUMIFS(INDEX('Model Performance Data'!$O$8:$DY$56,0,MATCH(CONCATENATE($J1912,N$6),'Model Performance Data'!$O$6:$DY$6,0)),'Model Performance Data'!$B$8:$B$56,$C1912,'Model Performance Data'!$C$8:$C$56,$D1912))</f>
        <v>0</v>
      </c>
      <c r="O1912" s="255">
        <f>IF(ISNA(SUMIFS(INDEX('Model Performance Data'!$O$8:$DY$56,0,MATCH(CONCATENATE($J1912,O$6),'Model Performance Data'!$O$6:$DY$6,0)),'Model Performance Data'!$B$8:$B$56,$C1912,'Model Performance Data'!$C$8:$C$56,$D1912)),"-",SUMIFS(INDEX('Model Performance Data'!$O$8:$DY$56,0,MATCH(CONCATENATE($J1912,O$6),'Model Performance Data'!$O$6:$DY$6,0)),'Model Performance Data'!$B$8:$B$56,$C1912,'Model Performance Data'!$C$8:$C$56,$D1912))</f>
        <v>0</v>
      </c>
    </row>
    <row r="1913" spans="2:15" x14ac:dyDescent="0.35">
      <c r="B1913" s="37" t="s">
        <v>80</v>
      </c>
      <c r="C1913" s="38" t="str">
        <f>IF(ISBLANK('Model Performance Data'!$B$84),"-",'Model Performance Data'!$B$84)</f>
        <v>-</v>
      </c>
      <c r="D1913" s="38" t="str">
        <f>IF(ISBLANK('Model Performance Data'!$C$84),"-",'Model Performance Data'!$C$84)</f>
        <v>-</v>
      </c>
      <c r="E1913" s="38" t="str">
        <f>IF(ISBLANK('Model Performance Data'!$D$84),"-",'Model Performance Data'!$D$84)</f>
        <v>-</v>
      </c>
      <c r="F1913" s="38" t="str">
        <f>IF(ISBLANK('Model Performance Data'!$E$84),"-",'Model Performance Data'!$E$84)</f>
        <v>-</v>
      </c>
      <c r="G1913" s="38" t="str">
        <f>IF(ISBLANK('Model Performance Data'!$F$84),"-",'Model Performance Data'!$F$84)</f>
        <v>-</v>
      </c>
      <c r="H1913" s="253">
        <v>1</v>
      </c>
      <c r="I1913" s="253" t="s">
        <v>65</v>
      </c>
      <c r="J1913" s="37" t="str">
        <f t="shared" si="77"/>
        <v>1Goal</v>
      </c>
      <c r="K1913" s="38" t="str">
        <f>IF(ISBLANK('Model Performance Data'!$L$84),"-",'Model Performance Data'!$L$84)</f>
        <v>-</v>
      </c>
      <c r="L1913" s="38" t="str">
        <f>IF(ISBLANK('Model Performance Data'!$K$84),"-",'Model Performance Data'!$K$84)</f>
        <v>-</v>
      </c>
      <c r="M1913" s="254" t="str">
        <f>IF(ISNA(SUMIFS(INDEX('Model Performance Data'!$O$8:$DY$56,0,MATCH(CONCATENATE($J1913,M$6),'Model Performance Data'!$O$6:$DY$6,0)),'Model Performance Data'!$B$8:$B$56,$C1913,'Model Performance Data'!$C$8:$C$56,$D1913)),"-",SUMIFS(INDEX('Model Performance Data'!$O$8:$DY$56,0,MATCH(CONCATENATE($J1913,M$6),'Model Performance Data'!$O$6:$DY$6,0)),'Model Performance Data'!$B$8:$B$56,$C1913,'Model Performance Data'!$C$8:$C$56,$D1913))</f>
        <v>-</v>
      </c>
      <c r="N1913" s="254" t="str">
        <f>IF(ISNA(SUMIFS(INDEX('Model Performance Data'!$O$8:$DY$56,0,MATCH(CONCATENATE($J1913,N$6),'Model Performance Data'!$O$6:$DY$6,0)),'Model Performance Data'!$B$8:$B$56,$C1913,'Model Performance Data'!$C$8:$C$56,$D1913)),"-",SUMIFS(INDEX('Model Performance Data'!$O$8:$DY$56,0,MATCH(CONCATENATE($J1913,N$6),'Model Performance Data'!$O$6:$DY$6,0)),'Model Performance Data'!$B$8:$B$56,$C1913,'Model Performance Data'!$C$8:$C$56,$D1913))</f>
        <v>-</v>
      </c>
      <c r="O1913" s="255">
        <f>IF(ISNA(SUMIFS(INDEX('Model Performance Data'!$O$8:$DY$56,0,MATCH(CONCATENATE($J1913,O$6),'Model Performance Data'!$O$6:$DY$6,0)),'Model Performance Data'!$B$8:$B$56,$C1913,'Model Performance Data'!$C$8:$C$56,$D1913)),"-",SUMIFS(INDEX('Model Performance Data'!$O$8:$DY$56,0,MATCH(CONCATENATE($J1913,O$6),'Model Performance Data'!$O$6:$DY$6,0)),'Model Performance Data'!$B$8:$B$56,$C1913,'Model Performance Data'!$C$8:$C$56,$D1913))</f>
        <v>0</v>
      </c>
    </row>
    <row r="1914" spans="2:15" x14ac:dyDescent="0.35">
      <c r="B1914" s="37" t="s">
        <v>80</v>
      </c>
      <c r="C1914" s="38" t="str">
        <f>IF(ISBLANK('Model Performance Data'!$B$84),"-",'Model Performance Data'!$B$84)</f>
        <v>-</v>
      </c>
      <c r="D1914" s="38" t="str">
        <f>IF(ISBLANK('Model Performance Data'!$C$84),"-",'Model Performance Data'!$C$84)</f>
        <v>-</v>
      </c>
      <c r="E1914" s="38" t="str">
        <f>IF(ISBLANK('Model Performance Data'!$D$84),"-",'Model Performance Data'!$D$84)</f>
        <v>-</v>
      </c>
      <c r="F1914" s="38" t="str">
        <f>IF(ISBLANK('Model Performance Data'!$E$84),"-",'Model Performance Data'!$E$84)</f>
        <v>-</v>
      </c>
      <c r="G1914" s="38" t="str">
        <f>IF(ISBLANK('Model Performance Data'!$F$84),"-",'Model Performance Data'!$F$84)</f>
        <v>-</v>
      </c>
      <c r="H1914" s="253">
        <v>2</v>
      </c>
      <c r="I1914" s="253">
        <v>1</v>
      </c>
      <c r="J1914" s="37" t="str">
        <f t="shared" si="77"/>
        <v>21</v>
      </c>
      <c r="K1914" s="38" t="str">
        <f>IF(ISBLANK('Model Performance Data'!$L$84),"-",'Model Performance Data'!$L$84)</f>
        <v>-</v>
      </c>
      <c r="L1914" s="38" t="str">
        <f>IF(ISBLANK('Model Performance Data'!$K$84),"-",'Model Performance Data'!$K$84)</f>
        <v>-</v>
      </c>
      <c r="M1914" s="254">
        <f>IF(ISNA(SUMIFS(INDEX('Model Performance Data'!$O$8:$DY$56,0,MATCH(CONCATENATE($J1914,M$6),'Model Performance Data'!$O$6:$DY$6,0)),'Model Performance Data'!$B$8:$B$56,$C1914,'Model Performance Data'!$C$8:$C$56,$D1914)),"-",SUMIFS(INDEX('Model Performance Data'!$O$8:$DY$56,0,MATCH(CONCATENATE($J1914,M$6),'Model Performance Data'!$O$6:$DY$6,0)),'Model Performance Data'!$B$8:$B$56,$C1914,'Model Performance Data'!$C$8:$C$56,$D1914))</f>
        <v>0</v>
      </c>
      <c r="N1914" s="254">
        <f>IF(ISNA(SUMIFS(INDEX('Model Performance Data'!$O$8:$DY$56,0,MATCH(CONCATENATE($J1914,N$6),'Model Performance Data'!$O$6:$DY$6,0)),'Model Performance Data'!$B$8:$B$56,$C1914,'Model Performance Data'!$C$8:$C$56,$D1914)),"-",SUMIFS(INDEX('Model Performance Data'!$O$8:$DY$56,0,MATCH(CONCATENATE($J1914,N$6),'Model Performance Data'!$O$6:$DY$6,0)),'Model Performance Data'!$B$8:$B$56,$C1914,'Model Performance Data'!$C$8:$C$56,$D1914))</f>
        <v>0</v>
      </c>
      <c r="O1914" s="255">
        <f>IF(ISNA(SUMIFS(INDEX('Model Performance Data'!$O$8:$DY$56,0,MATCH(CONCATENATE($J1914,O$6),'Model Performance Data'!$O$6:$DY$6,0)),'Model Performance Data'!$B$8:$B$56,$C1914,'Model Performance Data'!$C$8:$C$56,$D1914)),"-",SUMIFS(INDEX('Model Performance Data'!$O$8:$DY$56,0,MATCH(CONCATENATE($J1914,O$6),'Model Performance Data'!$O$6:$DY$6,0)),'Model Performance Data'!$B$8:$B$56,$C1914,'Model Performance Data'!$C$8:$C$56,$D1914))</f>
        <v>0</v>
      </c>
    </row>
    <row r="1915" spans="2:15" x14ac:dyDescent="0.35">
      <c r="B1915" s="37" t="s">
        <v>80</v>
      </c>
      <c r="C1915" s="38" t="str">
        <f>IF(ISBLANK('Model Performance Data'!$B$84),"-",'Model Performance Data'!$B$84)</f>
        <v>-</v>
      </c>
      <c r="D1915" s="38" t="str">
        <f>IF(ISBLANK('Model Performance Data'!$C$84),"-",'Model Performance Data'!$C$84)</f>
        <v>-</v>
      </c>
      <c r="E1915" s="38" t="str">
        <f>IF(ISBLANK('Model Performance Data'!$D$84),"-",'Model Performance Data'!$D$84)</f>
        <v>-</v>
      </c>
      <c r="F1915" s="38" t="str">
        <f>IF(ISBLANK('Model Performance Data'!$E$84),"-",'Model Performance Data'!$E$84)</f>
        <v>-</v>
      </c>
      <c r="G1915" s="38" t="str">
        <f>IF(ISBLANK('Model Performance Data'!$F$84),"-",'Model Performance Data'!$F$84)</f>
        <v>-</v>
      </c>
      <c r="H1915" s="253">
        <v>2</v>
      </c>
      <c r="I1915" s="253">
        <v>2</v>
      </c>
      <c r="J1915" s="37" t="str">
        <f t="shared" si="77"/>
        <v>22</v>
      </c>
      <c r="K1915" s="38" t="str">
        <f>IF(ISBLANK('Model Performance Data'!$L$84),"-",'Model Performance Data'!$L$84)</f>
        <v>-</v>
      </c>
      <c r="L1915" s="38" t="str">
        <f>IF(ISBLANK('Model Performance Data'!$K$84),"-",'Model Performance Data'!$K$84)</f>
        <v>-</v>
      </c>
      <c r="M1915" s="254">
        <f>IF(ISNA(SUMIFS(INDEX('Model Performance Data'!$O$8:$DY$56,0,MATCH(CONCATENATE($J1915,M$6),'Model Performance Data'!$O$6:$DY$6,0)),'Model Performance Data'!$B$8:$B$56,$C1915,'Model Performance Data'!$C$8:$C$56,$D1915)),"-",SUMIFS(INDEX('Model Performance Data'!$O$8:$DY$56,0,MATCH(CONCATENATE($J1915,M$6),'Model Performance Data'!$O$6:$DY$6,0)),'Model Performance Data'!$B$8:$B$56,$C1915,'Model Performance Data'!$C$8:$C$56,$D1915))</f>
        <v>0</v>
      </c>
      <c r="N1915" s="254">
        <f>IF(ISNA(SUMIFS(INDEX('Model Performance Data'!$O$8:$DY$56,0,MATCH(CONCATENATE($J1915,N$6),'Model Performance Data'!$O$6:$DY$6,0)),'Model Performance Data'!$B$8:$B$56,$C1915,'Model Performance Data'!$C$8:$C$56,$D1915)),"-",SUMIFS(INDEX('Model Performance Data'!$O$8:$DY$56,0,MATCH(CONCATENATE($J1915,N$6),'Model Performance Data'!$O$6:$DY$6,0)),'Model Performance Data'!$B$8:$B$56,$C1915,'Model Performance Data'!$C$8:$C$56,$D1915))</f>
        <v>0</v>
      </c>
      <c r="O1915" s="255">
        <f>IF(ISNA(SUMIFS(INDEX('Model Performance Data'!$O$8:$DY$56,0,MATCH(CONCATENATE($J1915,O$6),'Model Performance Data'!$O$6:$DY$6,0)),'Model Performance Data'!$B$8:$B$56,$C1915,'Model Performance Data'!$C$8:$C$56,$D1915)),"-",SUMIFS(INDEX('Model Performance Data'!$O$8:$DY$56,0,MATCH(CONCATENATE($J1915,O$6),'Model Performance Data'!$O$6:$DY$6,0)),'Model Performance Data'!$B$8:$B$56,$C1915,'Model Performance Data'!$C$8:$C$56,$D1915))</f>
        <v>0</v>
      </c>
    </row>
    <row r="1916" spans="2:15" x14ac:dyDescent="0.35">
      <c r="B1916" s="37" t="s">
        <v>80</v>
      </c>
      <c r="C1916" s="38" t="str">
        <f>IF(ISBLANK('Model Performance Data'!$B$84),"-",'Model Performance Data'!$B$84)</f>
        <v>-</v>
      </c>
      <c r="D1916" s="38" t="str">
        <f>IF(ISBLANK('Model Performance Data'!$C$84),"-",'Model Performance Data'!$C$84)</f>
        <v>-</v>
      </c>
      <c r="E1916" s="38" t="str">
        <f>IF(ISBLANK('Model Performance Data'!$D$84),"-",'Model Performance Data'!$D$84)</f>
        <v>-</v>
      </c>
      <c r="F1916" s="38" t="str">
        <f>IF(ISBLANK('Model Performance Data'!$E$84),"-",'Model Performance Data'!$E$84)</f>
        <v>-</v>
      </c>
      <c r="G1916" s="38" t="str">
        <f>IF(ISBLANK('Model Performance Data'!$F$84),"-",'Model Performance Data'!$F$84)</f>
        <v>-</v>
      </c>
      <c r="H1916" s="253">
        <v>2</v>
      </c>
      <c r="I1916" s="253">
        <v>3</v>
      </c>
      <c r="J1916" s="37" t="str">
        <f t="shared" si="77"/>
        <v>23</v>
      </c>
      <c r="K1916" s="38" t="str">
        <f>IF(ISBLANK('Model Performance Data'!$L$84),"-",'Model Performance Data'!$L$84)</f>
        <v>-</v>
      </c>
      <c r="L1916" s="38" t="str">
        <f>IF(ISBLANK('Model Performance Data'!$K$84),"-",'Model Performance Data'!$K$84)</f>
        <v>-</v>
      </c>
      <c r="M1916" s="254">
        <f>IF(ISNA(SUMIFS(INDEX('Model Performance Data'!$O$8:$DY$56,0,MATCH(CONCATENATE($J1916,M$6),'Model Performance Data'!$O$6:$DY$6,0)),'Model Performance Data'!$B$8:$B$56,$C1916,'Model Performance Data'!$C$8:$C$56,$D1916)),"-",SUMIFS(INDEX('Model Performance Data'!$O$8:$DY$56,0,MATCH(CONCATENATE($J1916,M$6),'Model Performance Data'!$O$6:$DY$6,0)),'Model Performance Data'!$B$8:$B$56,$C1916,'Model Performance Data'!$C$8:$C$56,$D1916))</f>
        <v>0</v>
      </c>
      <c r="N1916" s="254">
        <f>IF(ISNA(SUMIFS(INDEX('Model Performance Data'!$O$8:$DY$56,0,MATCH(CONCATENATE($J1916,N$6),'Model Performance Data'!$O$6:$DY$6,0)),'Model Performance Data'!$B$8:$B$56,$C1916,'Model Performance Data'!$C$8:$C$56,$D1916)),"-",SUMIFS(INDEX('Model Performance Data'!$O$8:$DY$56,0,MATCH(CONCATENATE($J1916,N$6),'Model Performance Data'!$O$6:$DY$6,0)),'Model Performance Data'!$B$8:$B$56,$C1916,'Model Performance Data'!$C$8:$C$56,$D1916))</f>
        <v>0</v>
      </c>
      <c r="O1916" s="255">
        <f>IF(ISNA(SUMIFS(INDEX('Model Performance Data'!$O$8:$DY$56,0,MATCH(CONCATENATE($J1916,O$6),'Model Performance Data'!$O$6:$DY$6,0)),'Model Performance Data'!$B$8:$B$56,$C1916,'Model Performance Data'!$C$8:$C$56,$D1916)),"-",SUMIFS(INDEX('Model Performance Data'!$O$8:$DY$56,0,MATCH(CONCATENATE($J1916,O$6),'Model Performance Data'!$O$6:$DY$6,0)),'Model Performance Data'!$B$8:$B$56,$C1916,'Model Performance Data'!$C$8:$C$56,$D1916))</f>
        <v>0</v>
      </c>
    </row>
    <row r="1917" spans="2:15" x14ac:dyDescent="0.35">
      <c r="B1917" s="37" t="s">
        <v>80</v>
      </c>
      <c r="C1917" s="38" t="str">
        <f>IF(ISBLANK('Model Performance Data'!$B$84),"-",'Model Performance Data'!$B$84)</f>
        <v>-</v>
      </c>
      <c r="D1917" s="38" t="str">
        <f>IF(ISBLANK('Model Performance Data'!$C$84),"-",'Model Performance Data'!$C$84)</f>
        <v>-</v>
      </c>
      <c r="E1917" s="38" t="str">
        <f>IF(ISBLANK('Model Performance Data'!$D$84),"-",'Model Performance Data'!$D$84)</f>
        <v>-</v>
      </c>
      <c r="F1917" s="38" t="str">
        <f>IF(ISBLANK('Model Performance Data'!$E$84),"-",'Model Performance Data'!$E$84)</f>
        <v>-</v>
      </c>
      <c r="G1917" s="38" t="str">
        <f>IF(ISBLANK('Model Performance Data'!$F$84),"-",'Model Performance Data'!$F$84)</f>
        <v>-</v>
      </c>
      <c r="H1917" s="253">
        <v>2</v>
      </c>
      <c r="I1917" s="253">
        <v>4</v>
      </c>
      <c r="J1917" s="37" t="str">
        <f t="shared" si="77"/>
        <v>24</v>
      </c>
      <c r="K1917" s="38" t="str">
        <f>IF(ISBLANK('Model Performance Data'!$L$84),"-",'Model Performance Data'!$L$84)</f>
        <v>-</v>
      </c>
      <c r="L1917" s="38" t="str">
        <f>IF(ISBLANK('Model Performance Data'!$K$84),"-",'Model Performance Data'!$K$84)</f>
        <v>-</v>
      </c>
      <c r="M1917" s="254">
        <f>IF(ISNA(SUMIFS(INDEX('Model Performance Data'!$O$8:$DY$56,0,MATCH(CONCATENATE($J1917,M$6),'Model Performance Data'!$O$6:$DY$6,0)),'Model Performance Data'!$B$8:$B$56,$C1917,'Model Performance Data'!$C$8:$C$56,$D1917)),"-",SUMIFS(INDEX('Model Performance Data'!$O$8:$DY$56,0,MATCH(CONCATENATE($J1917,M$6),'Model Performance Data'!$O$6:$DY$6,0)),'Model Performance Data'!$B$8:$B$56,$C1917,'Model Performance Data'!$C$8:$C$56,$D1917))</f>
        <v>0</v>
      </c>
      <c r="N1917" s="254">
        <f>IF(ISNA(SUMIFS(INDEX('Model Performance Data'!$O$8:$DY$56,0,MATCH(CONCATENATE($J1917,N$6),'Model Performance Data'!$O$6:$DY$6,0)),'Model Performance Data'!$B$8:$B$56,$C1917,'Model Performance Data'!$C$8:$C$56,$D1917)),"-",SUMIFS(INDEX('Model Performance Data'!$O$8:$DY$56,0,MATCH(CONCATENATE($J1917,N$6),'Model Performance Data'!$O$6:$DY$6,0)),'Model Performance Data'!$B$8:$B$56,$C1917,'Model Performance Data'!$C$8:$C$56,$D1917))</f>
        <v>0</v>
      </c>
      <c r="O1917" s="255">
        <f>IF(ISNA(SUMIFS(INDEX('Model Performance Data'!$O$8:$DY$56,0,MATCH(CONCATENATE($J1917,O$6),'Model Performance Data'!$O$6:$DY$6,0)),'Model Performance Data'!$B$8:$B$56,$C1917,'Model Performance Data'!$C$8:$C$56,$D1917)),"-",SUMIFS(INDEX('Model Performance Data'!$O$8:$DY$56,0,MATCH(CONCATENATE($J1917,O$6),'Model Performance Data'!$O$6:$DY$6,0)),'Model Performance Data'!$B$8:$B$56,$C1917,'Model Performance Data'!$C$8:$C$56,$D1917))</f>
        <v>0</v>
      </c>
    </row>
    <row r="1918" spans="2:15" x14ac:dyDescent="0.35">
      <c r="B1918" s="37" t="s">
        <v>80</v>
      </c>
      <c r="C1918" s="38" t="str">
        <f>IF(ISBLANK('Model Performance Data'!$B$84),"-",'Model Performance Data'!$B$84)</f>
        <v>-</v>
      </c>
      <c r="D1918" s="38" t="str">
        <f>IF(ISBLANK('Model Performance Data'!$C$84),"-",'Model Performance Data'!$C$84)</f>
        <v>-</v>
      </c>
      <c r="E1918" s="38" t="str">
        <f>IF(ISBLANK('Model Performance Data'!$D$84),"-",'Model Performance Data'!$D$84)</f>
        <v>-</v>
      </c>
      <c r="F1918" s="38" t="str">
        <f>IF(ISBLANK('Model Performance Data'!$E$84),"-",'Model Performance Data'!$E$84)</f>
        <v>-</v>
      </c>
      <c r="G1918" s="38" t="str">
        <f>IF(ISBLANK('Model Performance Data'!$F$84),"-",'Model Performance Data'!$F$84)</f>
        <v>-</v>
      </c>
      <c r="H1918" s="253">
        <v>2</v>
      </c>
      <c r="I1918" s="253">
        <v>5</v>
      </c>
      <c r="J1918" s="37" t="str">
        <f t="shared" si="77"/>
        <v>25</v>
      </c>
      <c r="K1918" s="38" t="str">
        <f>IF(ISBLANK('Model Performance Data'!$L$84),"-",'Model Performance Data'!$L$84)</f>
        <v>-</v>
      </c>
      <c r="L1918" s="38" t="str">
        <f>IF(ISBLANK('Model Performance Data'!$K$84),"-",'Model Performance Data'!$K$84)</f>
        <v>-</v>
      </c>
      <c r="M1918" s="254">
        <f>IF(ISNA(SUMIFS(INDEX('Model Performance Data'!$O$8:$DY$56,0,MATCH(CONCATENATE($J1918,M$6),'Model Performance Data'!$O$6:$DY$6,0)),'Model Performance Data'!$B$8:$B$56,$C1918,'Model Performance Data'!$C$8:$C$56,$D1918)),"-",SUMIFS(INDEX('Model Performance Data'!$O$8:$DY$56,0,MATCH(CONCATENATE($J1918,M$6),'Model Performance Data'!$O$6:$DY$6,0)),'Model Performance Data'!$B$8:$B$56,$C1918,'Model Performance Data'!$C$8:$C$56,$D1918))</f>
        <v>0</v>
      </c>
      <c r="N1918" s="254">
        <f>IF(ISNA(SUMIFS(INDEX('Model Performance Data'!$O$8:$DY$56,0,MATCH(CONCATENATE($J1918,N$6),'Model Performance Data'!$O$6:$DY$6,0)),'Model Performance Data'!$B$8:$B$56,$C1918,'Model Performance Data'!$C$8:$C$56,$D1918)),"-",SUMIFS(INDEX('Model Performance Data'!$O$8:$DY$56,0,MATCH(CONCATENATE($J1918,N$6),'Model Performance Data'!$O$6:$DY$6,0)),'Model Performance Data'!$B$8:$B$56,$C1918,'Model Performance Data'!$C$8:$C$56,$D1918))</f>
        <v>0</v>
      </c>
      <c r="O1918" s="255">
        <f>IF(ISNA(SUMIFS(INDEX('Model Performance Data'!$O$8:$DY$56,0,MATCH(CONCATENATE($J1918,O$6),'Model Performance Data'!$O$6:$DY$6,0)),'Model Performance Data'!$B$8:$B$56,$C1918,'Model Performance Data'!$C$8:$C$56,$D1918)),"-",SUMIFS(INDEX('Model Performance Data'!$O$8:$DY$56,0,MATCH(CONCATENATE($J1918,O$6),'Model Performance Data'!$O$6:$DY$6,0)),'Model Performance Data'!$B$8:$B$56,$C1918,'Model Performance Data'!$C$8:$C$56,$D1918))</f>
        <v>0</v>
      </c>
    </row>
    <row r="1919" spans="2:15" x14ac:dyDescent="0.35">
      <c r="B1919" s="37" t="s">
        <v>80</v>
      </c>
      <c r="C1919" s="38" t="str">
        <f>IF(ISBLANK('Model Performance Data'!$B$84),"-",'Model Performance Data'!$B$84)</f>
        <v>-</v>
      </c>
      <c r="D1919" s="38" t="str">
        <f>IF(ISBLANK('Model Performance Data'!$C$84),"-",'Model Performance Data'!$C$84)</f>
        <v>-</v>
      </c>
      <c r="E1919" s="38" t="str">
        <f>IF(ISBLANK('Model Performance Data'!$D$84),"-",'Model Performance Data'!$D$84)</f>
        <v>-</v>
      </c>
      <c r="F1919" s="38" t="str">
        <f>IF(ISBLANK('Model Performance Data'!$E$84),"-",'Model Performance Data'!$E$84)</f>
        <v>-</v>
      </c>
      <c r="G1919" s="38" t="str">
        <f>IF(ISBLANK('Model Performance Data'!$F$84),"-",'Model Performance Data'!$F$84)</f>
        <v>-</v>
      </c>
      <c r="H1919" s="253">
        <v>2</v>
      </c>
      <c r="I1919" s="253" t="s">
        <v>65</v>
      </c>
      <c r="J1919" s="37" t="str">
        <f t="shared" si="77"/>
        <v>2Goal</v>
      </c>
      <c r="K1919" s="38" t="str">
        <f>IF(ISBLANK('Model Performance Data'!$L$84),"-",'Model Performance Data'!$L$84)</f>
        <v>-</v>
      </c>
      <c r="L1919" s="38" t="str">
        <f>IF(ISBLANK('Model Performance Data'!$K$84),"-",'Model Performance Data'!$K$84)</f>
        <v>-</v>
      </c>
      <c r="M1919" s="254" t="str">
        <f>IF(ISNA(SUMIFS(INDEX('Model Performance Data'!$O$8:$DY$56,0,MATCH(CONCATENATE($J1919,M$6),'Model Performance Data'!$O$6:$DY$6,0)),'Model Performance Data'!$B$8:$B$56,$C1919,'Model Performance Data'!$C$8:$C$56,$D1919)),"-",SUMIFS(INDEX('Model Performance Data'!$O$8:$DY$56,0,MATCH(CONCATENATE($J1919,M$6),'Model Performance Data'!$O$6:$DY$6,0)),'Model Performance Data'!$B$8:$B$56,$C1919,'Model Performance Data'!$C$8:$C$56,$D1919))</f>
        <v>-</v>
      </c>
      <c r="N1919" s="254" t="str">
        <f>IF(ISNA(SUMIFS(INDEX('Model Performance Data'!$O$8:$DY$56,0,MATCH(CONCATENATE($J1919,N$6),'Model Performance Data'!$O$6:$DY$6,0)),'Model Performance Data'!$B$8:$B$56,$C1919,'Model Performance Data'!$C$8:$C$56,$D1919)),"-",SUMIFS(INDEX('Model Performance Data'!$O$8:$DY$56,0,MATCH(CONCATENATE($J1919,N$6),'Model Performance Data'!$O$6:$DY$6,0)),'Model Performance Data'!$B$8:$B$56,$C1919,'Model Performance Data'!$C$8:$C$56,$D1919))</f>
        <v>-</v>
      </c>
      <c r="O1919" s="255">
        <f>IF(ISNA(SUMIFS(INDEX('Model Performance Data'!$O$8:$DY$56,0,MATCH(CONCATENATE($J1919,O$6),'Model Performance Data'!$O$6:$DY$6,0)),'Model Performance Data'!$B$8:$B$56,$C1919,'Model Performance Data'!$C$8:$C$56,$D1919)),"-",SUMIFS(INDEX('Model Performance Data'!$O$8:$DY$56,0,MATCH(CONCATENATE($J1919,O$6),'Model Performance Data'!$O$6:$DY$6,0)),'Model Performance Data'!$B$8:$B$56,$C1919,'Model Performance Data'!$C$8:$C$56,$D1919))</f>
        <v>0</v>
      </c>
    </row>
    <row r="1920" spans="2:15" x14ac:dyDescent="0.35">
      <c r="B1920" s="37" t="s">
        <v>80</v>
      </c>
      <c r="C1920" s="38" t="str">
        <f>IF(ISBLANK('Model Performance Data'!$B$84),"-",'Model Performance Data'!$B$84)</f>
        <v>-</v>
      </c>
      <c r="D1920" s="38" t="str">
        <f>IF(ISBLANK('Model Performance Data'!$C$84),"-",'Model Performance Data'!$C$84)</f>
        <v>-</v>
      </c>
      <c r="E1920" s="38" t="str">
        <f>IF(ISBLANK('Model Performance Data'!$D$84),"-",'Model Performance Data'!$D$84)</f>
        <v>-</v>
      </c>
      <c r="F1920" s="38" t="str">
        <f>IF(ISBLANK('Model Performance Data'!$E$84),"-",'Model Performance Data'!$E$84)</f>
        <v>-</v>
      </c>
      <c r="G1920" s="38" t="str">
        <f>IF(ISBLANK('Model Performance Data'!$F$84),"-",'Model Performance Data'!$F$84)</f>
        <v>-</v>
      </c>
      <c r="H1920" s="253">
        <v>3</v>
      </c>
      <c r="I1920" s="253">
        <v>1</v>
      </c>
      <c r="J1920" s="37" t="str">
        <f t="shared" si="77"/>
        <v>31</v>
      </c>
      <c r="K1920" s="38" t="str">
        <f>IF(ISBLANK('Model Performance Data'!$L$84),"-",'Model Performance Data'!$L$84)</f>
        <v>-</v>
      </c>
      <c r="L1920" s="38" t="str">
        <f>IF(ISBLANK('Model Performance Data'!$K$84),"-",'Model Performance Data'!$K$84)</f>
        <v>-</v>
      </c>
      <c r="M1920" s="254">
        <f>IF(ISNA(SUMIFS(INDEX('Model Performance Data'!$O$8:$DY$56,0,MATCH(CONCATENATE($J1920,M$6),'Model Performance Data'!$O$6:$DY$6,0)),'Model Performance Data'!$B$8:$B$56,$C1920,'Model Performance Data'!$C$8:$C$56,$D1920)),"-",SUMIFS(INDEX('Model Performance Data'!$O$8:$DY$56,0,MATCH(CONCATENATE($J1920,M$6),'Model Performance Data'!$O$6:$DY$6,0)),'Model Performance Data'!$B$8:$B$56,$C1920,'Model Performance Data'!$C$8:$C$56,$D1920))</f>
        <v>0</v>
      </c>
      <c r="N1920" s="254">
        <f>IF(ISNA(SUMIFS(INDEX('Model Performance Data'!$O$8:$DY$56,0,MATCH(CONCATENATE($J1920,N$6),'Model Performance Data'!$O$6:$DY$6,0)),'Model Performance Data'!$B$8:$B$56,$C1920,'Model Performance Data'!$C$8:$C$56,$D1920)),"-",SUMIFS(INDEX('Model Performance Data'!$O$8:$DY$56,0,MATCH(CONCATENATE($J1920,N$6),'Model Performance Data'!$O$6:$DY$6,0)),'Model Performance Data'!$B$8:$B$56,$C1920,'Model Performance Data'!$C$8:$C$56,$D1920))</f>
        <v>0</v>
      </c>
      <c r="O1920" s="255">
        <f>IF(ISNA(SUMIFS(INDEX('Model Performance Data'!$O$8:$DY$56,0,MATCH(CONCATENATE($J1920,O$6),'Model Performance Data'!$O$6:$DY$6,0)),'Model Performance Data'!$B$8:$B$56,$C1920,'Model Performance Data'!$C$8:$C$56,$D1920)),"-",SUMIFS(INDEX('Model Performance Data'!$O$8:$DY$56,0,MATCH(CONCATENATE($J1920,O$6),'Model Performance Data'!$O$6:$DY$6,0)),'Model Performance Data'!$B$8:$B$56,$C1920,'Model Performance Data'!$C$8:$C$56,$D1920))</f>
        <v>0</v>
      </c>
    </row>
    <row r="1921" spans="2:15" x14ac:dyDescent="0.35">
      <c r="B1921" s="37" t="s">
        <v>80</v>
      </c>
      <c r="C1921" s="38" t="str">
        <f>IF(ISBLANK('Model Performance Data'!$B$84),"-",'Model Performance Data'!$B$84)</f>
        <v>-</v>
      </c>
      <c r="D1921" s="38" t="str">
        <f>IF(ISBLANK('Model Performance Data'!$C$84),"-",'Model Performance Data'!$C$84)</f>
        <v>-</v>
      </c>
      <c r="E1921" s="38" t="str">
        <f>IF(ISBLANK('Model Performance Data'!$D$84),"-",'Model Performance Data'!$D$84)</f>
        <v>-</v>
      </c>
      <c r="F1921" s="38" t="str">
        <f>IF(ISBLANK('Model Performance Data'!$E$84),"-",'Model Performance Data'!$E$84)</f>
        <v>-</v>
      </c>
      <c r="G1921" s="38" t="str">
        <f>IF(ISBLANK('Model Performance Data'!$F$84),"-",'Model Performance Data'!$F$84)</f>
        <v>-</v>
      </c>
      <c r="H1921" s="253">
        <v>3</v>
      </c>
      <c r="I1921" s="253">
        <v>2</v>
      </c>
      <c r="J1921" s="37" t="str">
        <f t="shared" si="77"/>
        <v>32</v>
      </c>
      <c r="K1921" s="38" t="str">
        <f>IF(ISBLANK('Model Performance Data'!$L$84),"-",'Model Performance Data'!$L$84)</f>
        <v>-</v>
      </c>
      <c r="L1921" s="38" t="str">
        <f>IF(ISBLANK('Model Performance Data'!$K$84),"-",'Model Performance Data'!$K$84)</f>
        <v>-</v>
      </c>
      <c r="M1921" s="254">
        <f>IF(ISNA(SUMIFS(INDEX('Model Performance Data'!$O$8:$DY$56,0,MATCH(CONCATENATE($J1921,M$6),'Model Performance Data'!$O$6:$DY$6,0)),'Model Performance Data'!$B$8:$B$56,$C1921,'Model Performance Data'!$C$8:$C$56,$D1921)),"-",SUMIFS(INDEX('Model Performance Data'!$O$8:$DY$56,0,MATCH(CONCATENATE($J1921,M$6),'Model Performance Data'!$O$6:$DY$6,0)),'Model Performance Data'!$B$8:$B$56,$C1921,'Model Performance Data'!$C$8:$C$56,$D1921))</f>
        <v>0</v>
      </c>
      <c r="N1921" s="254">
        <f>IF(ISNA(SUMIFS(INDEX('Model Performance Data'!$O$8:$DY$56,0,MATCH(CONCATENATE($J1921,N$6),'Model Performance Data'!$O$6:$DY$6,0)),'Model Performance Data'!$B$8:$B$56,$C1921,'Model Performance Data'!$C$8:$C$56,$D1921)),"-",SUMIFS(INDEX('Model Performance Data'!$O$8:$DY$56,0,MATCH(CONCATENATE($J1921,N$6),'Model Performance Data'!$O$6:$DY$6,0)),'Model Performance Data'!$B$8:$B$56,$C1921,'Model Performance Data'!$C$8:$C$56,$D1921))</f>
        <v>0</v>
      </c>
      <c r="O1921" s="255">
        <f>IF(ISNA(SUMIFS(INDEX('Model Performance Data'!$O$8:$DY$56,0,MATCH(CONCATENATE($J1921,O$6),'Model Performance Data'!$O$6:$DY$6,0)),'Model Performance Data'!$B$8:$B$56,$C1921,'Model Performance Data'!$C$8:$C$56,$D1921)),"-",SUMIFS(INDEX('Model Performance Data'!$O$8:$DY$56,0,MATCH(CONCATENATE($J1921,O$6),'Model Performance Data'!$O$6:$DY$6,0)),'Model Performance Data'!$B$8:$B$56,$C1921,'Model Performance Data'!$C$8:$C$56,$D1921))</f>
        <v>0</v>
      </c>
    </row>
    <row r="1922" spans="2:15" x14ac:dyDescent="0.35">
      <c r="B1922" s="37" t="s">
        <v>80</v>
      </c>
      <c r="C1922" s="38" t="str">
        <f>IF(ISBLANK('Model Performance Data'!$B$84),"-",'Model Performance Data'!$B$84)</f>
        <v>-</v>
      </c>
      <c r="D1922" s="38" t="str">
        <f>IF(ISBLANK('Model Performance Data'!$C$84),"-",'Model Performance Data'!$C$84)</f>
        <v>-</v>
      </c>
      <c r="E1922" s="38" t="str">
        <f>IF(ISBLANK('Model Performance Data'!$D$84),"-",'Model Performance Data'!$D$84)</f>
        <v>-</v>
      </c>
      <c r="F1922" s="38" t="str">
        <f>IF(ISBLANK('Model Performance Data'!$E$84),"-",'Model Performance Data'!$E$84)</f>
        <v>-</v>
      </c>
      <c r="G1922" s="38" t="str">
        <f>IF(ISBLANK('Model Performance Data'!$F$84),"-",'Model Performance Data'!$F$84)</f>
        <v>-</v>
      </c>
      <c r="H1922" s="253">
        <v>3</v>
      </c>
      <c r="I1922" s="253">
        <v>3</v>
      </c>
      <c r="J1922" s="37" t="str">
        <f t="shared" si="77"/>
        <v>33</v>
      </c>
      <c r="K1922" s="38" t="str">
        <f>IF(ISBLANK('Model Performance Data'!$L$84),"-",'Model Performance Data'!$L$84)</f>
        <v>-</v>
      </c>
      <c r="L1922" s="38" t="str">
        <f>IF(ISBLANK('Model Performance Data'!$K$84),"-",'Model Performance Data'!$K$84)</f>
        <v>-</v>
      </c>
      <c r="M1922" s="254">
        <f>IF(ISNA(SUMIFS(INDEX('Model Performance Data'!$O$8:$DY$56,0,MATCH(CONCATENATE($J1922,M$6),'Model Performance Data'!$O$6:$DY$6,0)),'Model Performance Data'!$B$8:$B$56,$C1922,'Model Performance Data'!$C$8:$C$56,$D1922)),"-",SUMIFS(INDEX('Model Performance Data'!$O$8:$DY$56,0,MATCH(CONCATENATE($J1922,M$6),'Model Performance Data'!$O$6:$DY$6,0)),'Model Performance Data'!$B$8:$B$56,$C1922,'Model Performance Data'!$C$8:$C$56,$D1922))</f>
        <v>0</v>
      </c>
      <c r="N1922" s="254">
        <f>IF(ISNA(SUMIFS(INDEX('Model Performance Data'!$O$8:$DY$56,0,MATCH(CONCATENATE($J1922,N$6),'Model Performance Data'!$O$6:$DY$6,0)),'Model Performance Data'!$B$8:$B$56,$C1922,'Model Performance Data'!$C$8:$C$56,$D1922)),"-",SUMIFS(INDEX('Model Performance Data'!$O$8:$DY$56,0,MATCH(CONCATENATE($J1922,N$6),'Model Performance Data'!$O$6:$DY$6,0)),'Model Performance Data'!$B$8:$B$56,$C1922,'Model Performance Data'!$C$8:$C$56,$D1922))</f>
        <v>0</v>
      </c>
      <c r="O1922" s="255">
        <f>IF(ISNA(SUMIFS(INDEX('Model Performance Data'!$O$8:$DY$56,0,MATCH(CONCATENATE($J1922,O$6),'Model Performance Data'!$O$6:$DY$6,0)),'Model Performance Data'!$B$8:$B$56,$C1922,'Model Performance Data'!$C$8:$C$56,$D1922)),"-",SUMIFS(INDEX('Model Performance Data'!$O$8:$DY$56,0,MATCH(CONCATENATE($J1922,O$6),'Model Performance Data'!$O$6:$DY$6,0)),'Model Performance Data'!$B$8:$B$56,$C1922,'Model Performance Data'!$C$8:$C$56,$D1922))</f>
        <v>0</v>
      </c>
    </row>
    <row r="1923" spans="2:15" x14ac:dyDescent="0.35">
      <c r="B1923" s="37" t="s">
        <v>80</v>
      </c>
      <c r="C1923" s="38" t="str">
        <f>IF(ISBLANK('Model Performance Data'!$B$84),"-",'Model Performance Data'!$B$84)</f>
        <v>-</v>
      </c>
      <c r="D1923" s="38" t="str">
        <f>IF(ISBLANK('Model Performance Data'!$C$84),"-",'Model Performance Data'!$C$84)</f>
        <v>-</v>
      </c>
      <c r="E1923" s="38" t="str">
        <f>IF(ISBLANK('Model Performance Data'!$D$84),"-",'Model Performance Data'!$D$84)</f>
        <v>-</v>
      </c>
      <c r="F1923" s="38" t="str">
        <f>IF(ISBLANK('Model Performance Data'!$E$84),"-",'Model Performance Data'!$E$84)</f>
        <v>-</v>
      </c>
      <c r="G1923" s="38" t="str">
        <f>IF(ISBLANK('Model Performance Data'!$F$84),"-",'Model Performance Data'!$F$84)</f>
        <v>-</v>
      </c>
      <c r="H1923" s="253">
        <v>3</v>
      </c>
      <c r="I1923" s="253">
        <v>4</v>
      </c>
      <c r="J1923" s="37" t="str">
        <f t="shared" si="77"/>
        <v>34</v>
      </c>
      <c r="K1923" s="38" t="str">
        <f>IF(ISBLANK('Model Performance Data'!$L$84),"-",'Model Performance Data'!$L$84)</f>
        <v>-</v>
      </c>
      <c r="L1923" s="38" t="str">
        <f>IF(ISBLANK('Model Performance Data'!$K$84),"-",'Model Performance Data'!$K$84)</f>
        <v>-</v>
      </c>
      <c r="M1923" s="254">
        <f>IF(ISNA(SUMIFS(INDEX('Model Performance Data'!$O$8:$DY$56,0,MATCH(CONCATENATE($J1923,M$6),'Model Performance Data'!$O$6:$DY$6,0)),'Model Performance Data'!$B$8:$B$56,$C1923,'Model Performance Data'!$C$8:$C$56,$D1923)),"-",SUMIFS(INDEX('Model Performance Data'!$O$8:$DY$56,0,MATCH(CONCATENATE($J1923,M$6),'Model Performance Data'!$O$6:$DY$6,0)),'Model Performance Data'!$B$8:$B$56,$C1923,'Model Performance Data'!$C$8:$C$56,$D1923))</f>
        <v>0</v>
      </c>
      <c r="N1923" s="254">
        <f>IF(ISNA(SUMIFS(INDEX('Model Performance Data'!$O$8:$DY$56,0,MATCH(CONCATENATE($J1923,N$6),'Model Performance Data'!$O$6:$DY$6,0)),'Model Performance Data'!$B$8:$B$56,$C1923,'Model Performance Data'!$C$8:$C$56,$D1923)),"-",SUMIFS(INDEX('Model Performance Data'!$O$8:$DY$56,0,MATCH(CONCATENATE($J1923,N$6),'Model Performance Data'!$O$6:$DY$6,0)),'Model Performance Data'!$B$8:$B$56,$C1923,'Model Performance Data'!$C$8:$C$56,$D1923))</f>
        <v>0</v>
      </c>
      <c r="O1923" s="255">
        <f>IF(ISNA(SUMIFS(INDEX('Model Performance Data'!$O$8:$DY$56,0,MATCH(CONCATENATE($J1923,O$6),'Model Performance Data'!$O$6:$DY$6,0)),'Model Performance Data'!$B$8:$B$56,$C1923,'Model Performance Data'!$C$8:$C$56,$D1923)),"-",SUMIFS(INDEX('Model Performance Data'!$O$8:$DY$56,0,MATCH(CONCATENATE($J1923,O$6),'Model Performance Data'!$O$6:$DY$6,0)),'Model Performance Data'!$B$8:$B$56,$C1923,'Model Performance Data'!$C$8:$C$56,$D1923))</f>
        <v>0</v>
      </c>
    </row>
    <row r="1924" spans="2:15" x14ac:dyDescent="0.35">
      <c r="B1924" s="37" t="s">
        <v>80</v>
      </c>
      <c r="C1924" s="38" t="str">
        <f>IF(ISBLANK('Model Performance Data'!$B$84),"-",'Model Performance Data'!$B$84)</f>
        <v>-</v>
      </c>
      <c r="D1924" s="38" t="str">
        <f>IF(ISBLANK('Model Performance Data'!$C$84),"-",'Model Performance Data'!$C$84)</f>
        <v>-</v>
      </c>
      <c r="E1924" s="38" t="str">
        <f>IF(ISBLANK('Model Performance Data'!$D$84),"-",'Model Performance Data'!$D$84)</f>
        <v>-</v>
      </c>
      <c r="F1924" s="38" t="str">
        <f>IF(ISBLANK('Model Performance Data'!$E$84),"-",'Model Performance Data'!$E$84)</f>
        <v>-</v>
      </c>
      <c r="G1924" s="38" t="str">
        <f>IF(ISBLANK('Model Performance Data'!$F$84),"-",'Model Performance Data'!$F$84)</f>
        <v>-</v>
      </c>
      <c r="H1924" s="253">
        <v>3</v>
      </c>
      <c r="I1924" s="253">
        <v>5</v>
      </c>
      <c r="J1924" s="37" t="str">
        <f t="shared" si="77"/>
        <v>35</v>
      </c>
      <c r="K1924" s="38" t="str">
        <f>IF(ISBLANK('Model Performance Data'!$L$84),"-",'Model Performance Data'!$L$84)</f>
        <v>-</v>
      </c>
      <c r="L1924" s="38" t="str">
        <f>IF(ISBLANK('Model Performance Data'!$K$84),"-",'Model Performance Data'!$K$84)</f>
        <v>-</v>
      </c>
      <c r="M1924" s="254">
        <f>IF(ISNA(SUMIFS(INDEX('Model Performance Data'!$O$8:$DY$56,0,MATCH(CONCATENATE($J1924,M$6),'Model Performance Data'!$O$6:$DY$6,0)),'Model Performance Data'!$B$8:$B$56,$C1924,'Model Performance Data'!$C$8:$C$56,$D1924)),"-",SUMIFS(INDEX('Model Performance Data'!$O$8:$DY$56,0,MATCH(CONCATENATE($J1924,M$6),'Model Performance Data'!$O$6:$DY$6,0)),'Model Performance Data'!$B$8:$B$56,$C1924,'Model Performance Data'!$C$8:$C$56,$D1924))</f>
        <v>0</v>
      </c>
      <c r="N1924" s="254">
        <f>IF(ISNA(SUMIFS(INDEX('Model Performance Data'!$O$8:$DY$56,0,MATCH(CONCATENATE($J1924,N$6),'Model Performance Data'!$O$6:$DY$6,0)),'Model Performance Data'!$B$8:$B$56,$C1924,'Model Performance Data'!$C$8:$C$56,$D1924)),"-",SUMIFS(INDEX('Model Performance Data'!$O$8:$DY$56,0,MATCH(CONCATENATE($J1924,N$6),'Model Performance Data'!$O$6:$DY$6,0)),'Model Performance Data'!$B$8:$B$56,$C1924,'Model Performance Data'!$C$8:$C$56,$D1924))</f>
        <v>0</v>
      </c>
      <c r="O1924" s="255">
        <f>IF(ISNA(SUMIFS(INDEX('Model Performance Data'!$O$8:$DY$56,0,MATCH(CONCATENATE($J1924,O$6),'Model Performance Data'!$O$6:$DY$6,0)),'Model Performance Data'!$B$8:$B$56,$C1924,'Model Performance Data'!$C$8:$C$56,$D1924)),"-",SUMIFS(INDEX('Model Performance Data'!$O$8:$DY$56,0,MATCH(CONCATENATE($J1924,O$6),'Model Performance Data'!$O$6:$DY$6,0)),'Model Performance Data'!$B$8:$B$56,$C1924,'Model Performance Data'!$C$8:$C$56,$D1924))</f>
        <v>0</v>
      </c>
    </row>
    <row r="1925" spans="2:15" x14ac:dyDescent="0.35">
      <c r="B1925" s="37" t="s">
        <v>80</v>
      </c>
      <c r="C1925" s="38" t="str">
        <f>IF(ISBLANK('Model Performance Data'!$B$84),"-",'Model Performance Data'!$B$84)</f>
        <v>-</v>
      </c>
      <c r="D1925" s="38" t="str">
        <f>IF(ISBLANK('Model Performance Data'!$C$84),"-",'Model Performance Data'!$C$84)</f>
        <v>-</v>
      </c>
      <c r="E1925" s="38" t="str">
        <f>IF(ISBLANK('Model Performance Data'!$D$84),"-",'Model Performance Data'!$D$84)</f>
        <v>-</v>
      </c>
      <c r="F1925" s="38" t="str">
        <f>IF(ISBLANK('Model Performance Data'!$E$84),"-",'Model Performance Data'!$E$84)</f>
        <v>-</v>
      </c>
      <c r="G1925" s="38" t="str">
        <f>IF(ISBLANK('Model Performance Data'!$F$84),"-",'Model Performance Data'!$F$84)</f>
        <v>-</v>
      </c>
      <c r="H1925" s="253">
        <v>3</v>
      </c>
      <c r="I1925" s="253" t="s">
        <v>65</v>
      </c>
      <c r="J1925" s="37" t="str">
        <f t="shared" si="77"/>
        <v>3Goal</v>
      </c>
      <c r="K1925" s="38" t="str">
        <f>IF(ISBLANK('Model Performance Data'!$L$84),"-",'Model Performance Data'!$L$84)</f>
        <v>-</v>
      </c>
      <c r="L1925" s="38" t="str">
        <f>IF(ISBLANK('Model Performance Data'!$K$84),"-",'Model Performance Data'!$K$84)</f>
        <v>-</v>
      </c>
      <c r="M1925" s="254" t="str">
        <f>IF(ISNA(SUMIFS(INDEX('Model Performance Data'!$O$8:$DY$56,0,MATCH(CONCATENATE($J1925,M$6),'Model Performance Data'!$O$6:$DY$6,0)),'Model Performance Data'!$B$8:$B$56,$C1925,'Model Performance Data'!$C$8:$C$56,$D1925)),"-",SUMIFS(INDEX('Model Performance Data'!$O$8:$DY$56,0,MATCH(CONCATENATE($J1925,M$6),'Model Performance Data'!$O$6:$DY$6,0)),'Model Performance Data'!$B$8:$B$56,$C1925,'Model Performance Data'!$C$8:$C$56,$D1925))</f>
        <v>-</v>
      </c>
      <c r="N1925" s="254" t="str">
        <f>IF(ISNA(SUMIFS(INDEX('Model Performance Data'!$O$8:$DY$56,0,MATCH(CONCATENATE($J1925,N$6),'Model Performance Data'!$O$6:$DY$6,0)),'Model Performance Data'!$B$8:$B$56,$C1925,'Model Performance Data'!$C$8:$C$56,$D1925)),"-",SUMIFS(INDEX('Model Performance Data'!$O$8:$DY$56,0,MATCH(CONCATENATE($J1925,N$6),'Model Performance Data'!$O$6:$DY$6,0)),'Model Performance Data'!$B$8:$B$56,$C1925,'Model Performance Data'!$C$8:$C$56,$D1925))</f>
        <v>-</v>
      </c>
      <c r="O1925" s="255">
        <f>IF(ISNA(SUMIFS(INDEX('Model Performance Data'!$O$8:$DY$56,0,MATCH(CONCATENATE($J1925,O$6),'Model Performance Data'!$O$6:$DY$6,0)),'Model Performance Data'!$B$8:$B$56,$C1925,'Model Performance Data'!$C$8:$C$56,$D1925)),"-",SUMIFS(INDEX('Model Performance Data'!$O$8:$DY$56,0,MATCH(CONCATENATE($J1925,O$6),'Model Performance Data'!$O$6:$DY$6,0)),'Model Performance Data'!$B$8:$B$56,$C1925,'Model Performance Data'!$C$8:$C$56,$D1925))</f>
        <v>0</v>
      </c>
    </row>
    <row r="1926" spans="2:15" x14ac:dyDescent="0.35">
      <c r="B1926" s="37" t="s">
        <v>80</v>
      </c>
      <c r="C1926" s="38" t="str">
        <f>IF(ISBLANK('Model Performance Data'!$B$84),"-",'Model Performance Data'!$B$84)</f>
        <v>-</v>
      </c>
      <c r="D1926" s="38" t="str">
        <f>IF(ISBLANK('Model Performance Data'!$C$84),"-",'Model Performance Data'!$C$84)</f>
        <v>-</v>
      </c>
      <c r="E1926" s="38" t="str">
        <f>IF(ISBLANK('Model Performance Data'!$D$84),"-",'Model Performance Data'!$D$84)</f>
        <v>-</v>
      </c>
      <c r="F1926" s="38" t="str">
        <f>IF(ISBLANK('Model Performance Data'!$E$84),"-",'Model Performance Data'!$E$84)</f>
        <v>-</v>
      </c>
      <c r="G1926" s="38" t="str">
        <f>IF(ISBLANK('Model Performance Data'!$F$84),"-",'Model Performance Data'!$F$84)</f>
        <v>-</v>
      </c>
      <c r="H1926" s="253">
        <v>4</v>
      </c>
      <c r="I1926" s="253">
        <v>1</v>
      </c>
      <c r="J1926" s="37" t="str">
        <f t="shared" si="77"/>
        <v>41</v>
      </c>
      <c r="K1926" s="38" t="str">
        <f>IF(ISBLANK('Model Performance Data'!$L$84),"-",'Model Performance Data'!$L$84)</f>
        <v>-</v>
      </c>
      <c r="L1926" s="38" t="str">
        <f>IF(ISBLANK('Model Performance Data'!$K$84),"-",'Model Performance Data'!$K$84)</f>
        <v>-</v>
      </c>
      <c r="M1926" s="254">
        <f>IF(ISNA(SUMIFS(INDEX('Model Performance Data'!$O$8:$DY$56,0,MATCH(CONCATENATE($J1926,M$6),'Model Performance Data'!$O$6:$DY$6,0)),'Model Performance Data'!$B$8:$B$56,$C1926,'Model Performance Data'!$C$8:$C$56,$D1926)),"-",SUMIFS(INDEX('Model Performance Data'!$O$8:$DY$56,0,MATCH(CONCATENATE($J1926,M$6),'Model Performance Data'!$O$6:$DY$6,0)),'Model Performance Data'!$B$8:$B$56,$C1926,'Model Performance Data'!$C$8:$C$56,$D1926))</f>
        <v>0</v>
      </c>
      <c r="N1926" s="254">
        <f>IF(ISNA(SUMIFS(INDEX('Model Performance Data'!$O$8:$DY$56,0,MATCH(CONCATENATE($J1926,N$6),'Model Performance Data'!$O$6:$DY$6,0)),'Model Performance Data'!$B$8:$B$56,$C1926,'Model Performance Data'!$C$8:$C$56,$D1926)),"-",SUMIFS(INDEX('Model Performance Data'!$O$8:$DY$56,0,MATCH(CONCATENATE($J1926,N$6),'Model Performance Data'!$O$6:$DY$6,0)),'Model Performance Data'!$B$8:$B$56,$C1926,'Model Performance Data'!$C$8:$C$56,$D1926))</f>
        <v>0</v>
      </c>
      <c r="O1926" s="255">
        <f>IF(ISNA(SUMIFS(INDEX('Model Performance Data'!$O$8:$DY$56,0,MATCH(CONCATENATE($J1926,O$6),'Model Performance Data'!$O$6:$DY$6,0)),'Model Performance Data'!$B$8:$B$56,$C1926,'Model Performance Data'!$C$8:$C$56,$D1926)),"-",SUMIFS(INDEX('Model Performance Data'!$O$8:$DY$56,0,MATCH(CONCATENATE($J1926,O$6),'Model Performance Data'!$O$6:$DY$6,0)),'Model Performance Data'!$B$8:$B$56,$C1926,'Model Performance Data'!$C$8:$C$56,$D1926))</f>
        <v>0</v>
      </c>
    </row>
    <row r="1927" spans="2:15" x14ac:dyDescent="0.35">
      <c r="B1927" s="37" t="s">
        <v>80</v>
      </c>
      <c r="C1927" s="38" t="str">
        <f>IF(ISBLANK('Model Performance Data'!$B$84),"-",'Model Performance Data'!$B$84)</f>
        <v>-</v>
      </c>
      <c r="D1927" s="38" t="str">
        <f>IF(ISBLANK('Model Performance Data'!$C$84),"-",'Model Performance Data'!$C$84)</f>
        <v>-</v>
      </c>
      <c r="E1927" s="38" t="str">
        <f>IF(ISBLANK('Model Performance Data'!$D$84),"-",'Model Performance Data'!$D$84)</f>
        <v>-</v>
      </c>
      <c r="F1927" s="38" t="str">
        <f>IF(ISBLANK('Model Performance Data'!$E$84),"-",'Model Performance Data'!$E$84)</f>
        <v>-</v>
      </c>
      <c r="G1927" s="38" t="str">
        <f>IF(ISBLANK('Model Performance Data'!$F$84),"-",'Model Performance Data'!$F$84)</f>
        <v>-</v>
      </c>
      <c r="H1927" s="253">
        <v>4</v>
      </c>
      <c r="I1927" s="253">
        <v>2</v>
      </c>
      <c r="J1927" s="37" t="str">
        <f t="shared" si="77"/>
        <v>42</v>
      </c>
      <c r="K1927" s="38" t="str">
        <f>IF(ISBLANK('Model Performance Data'!$L$84),"-",'Model Performance Data'!$L$84)</f>
        <v>-</v>
      </c>
      <c r="L1927" s="38" t="str">
        <f>IF(ISBLANK('Model Performance Data'!$K$84),"-",'Model Performance Data'!$K$84)</f>
        <v>-</v>
      </c>
      <c r="M1927" s="254">
        <f>IF(ISNA(SUMIFS(INDEX('Model Performance Data'!$O$8:$DY$56,0,MATCH(CONCATENATE($J1927,M$6),'Model Performance Data'!$O$6:$DY$6,0)),'Model Performance Data'!$B$8:$B$56,$C1927,'Model Performance Data'!$C$8:$C$56,$D1927)),"-",SUMIFS(INDEX('Model Performance Data'!$O$8:$DY$56,0,MATCH(CONCATENATE($J1927,M$6),'Model Performance Data'!$O$6:$DY$6,0)),'Model Performance Data'!$B$8:$B$56,$C1927,'Model Performance Data'!$C$8:$C$56,$D1927))</f>
        <v>0</v>
      </c>
      <c r="N1927" s="254">
        <f>IF(ISNA(SUMIFS(INDEX('Model Performance Data'!$O$8:$DY$56,0,MATCH(CONCATENATE($J1927,N$6),'Model Performance Data'!$O$6:$DY$6,0)),'Model Performance Data'!$B$8:$B$56,$C1927,'Model Performance Data'!$C$8:$C$56,$D1927)),"-",SUMIFS(INDEX('Model Performance Data'!$O$8:$DY$56,0,MATCH(CONCATENATE($J1927,N$6),'Model Performance Data'!$O$6:$DY$6,0)),'Model Performance Data'!$B$8:$B$56,$C1927,'Model Performance Data'!$C$8:$C$56,$D1927))</f>
        <v>0</v>
      </c>
      <c r="O1927" s="255">
        <f>IF(ISNA(SUMIFS(INDEX('Model Performance Data'!$O$8:$DY$56,0,MATCH(CONCATENATE($J1927,O$6),'Model Performance Data'!$O$6:$DY$6,0)),'Model Performance Data'!$B$8:$B$56,$C1927,'Model Performance Data'!$C$8:$C$56,$D1927)),"-",SUMIFS(INDEX('Model Performance Data'!$O$8:$DY$56,0,MATCH(CONCATENATE($J1927,O$6),'Model Performance Data'!$O$6:$DY$6,0)),'Model Performance Data'!$B$8:$B$56,$C1927,'Model Performance Data'!$C$8:$C$56,$D1927))</f>
        <v>0</v>
      </c>
    </row>
    <row r="1928" spans="2:15" x14ac:dyDescent="0.35">
      <c r="B1928" s="37" t="s">
        <v>80</v>
      </c>
      <c r="C1928" s="38" t="str">
        <f>IF(ISBLANK('Model Performance Data'!$B$84),"-",'Model Performance Data'!$B$84)</f>
        <v>-</v>
      </c>
      <c r="D1928" s="38" t="str">
        <f>IF(ISBLANK('Model Performance Data'!$C$84),"-",'Model Performance Data'!$C$84)</f>
        <v>-</v>
      </c>
      <c r="E1928" s="38" t="str">
        <f>IF(ISBLANK('Model Performance Data'!$D$84),"-",'Model Performance Data'!$D$84)</f>
        <v>-</v>
      </c>
      <c r="F1928" s="38" t="str">
        <f>IF(ISBLANK('Model Performance Data'!$E$84),"-",'Model Performance Data'!$E$84)</f>
        <v>-</v>
      </c>
      <c r="G1928" s="38" t="str">
        <f>IF(ISBLANK('Model Performance Data'!$F$84),"-",'Model Performance Data'!$F$84)</f>
        <v>-</v>
      </c>
      <c r="H1928" s="253">
        <v>4</v>
      </c>
      <c r="I1928" s="253">
        <v>3</v>
      </c>
      <c r="J1928" s="37" t="str">
        <f t="shared" si="77"/>
        <v>43</v>
      </c>
      <c r="K1928" s="38" t="str">
        <f>IF(ISBLANK('Model Performance Data'!$L$84),"-",'Model Performance Data'!$L$84)</f>
        <v>-</v>
      </c>
      <c r="L1928" s="38" t="str">
        <f>IF(ISBLANK('Model Performance Data'!$K$84),"-",'Model Performance Data'!$K$84)</f>
        <v>-</v>
      </c>
      <c r="M1928" s="254">
        <f>IF(ISNA(SUMIFS(INDEX('Model Performance Data'!$O$8:$DY$56,0,MATCH(CONCATENATE($J1928,M$6),'Model Performance Data'!$O$6:$DY$6,0)),'Model Performance Data'!$B$8:$B$56,$C1928,'Model Performance Data'!$C$8:$C$56,$D1928)),"-",SUMIFS(INDEX('Model Performance Data'!$O$8:$DY$56,0,MATCH(CONCATENATE($J1928,M$6),'Model Performance Data'!$O$6:$DY$6,0)),'Model Performance Data'!$B$8:$B$56,$C1928,'Model Performance Data'!$C$8:$C$56,$D1928))</f>
        <v>0</v>
      </c>
      <c r="N1928" s="254">
        <f>IF(ISNA(SUMIFS(INDEX('Model Performance Data'!$O$8:$DY$56,0,MATCH(CONCATENATE($J1928,N$6),'Model Performance Data'!$O$6:$DY$6,0)),'Model Performance Data'!$B$8:$B$56,$C1928,'Model Performance Data'!$C$8:$C$56,$D1928)),"-",SUMIFS(INDEX('Model Performance Data'!$O$8:$DY$56,0,MATCH(CONCATENATE($J1928,N$6),'Model Performance Data'!$O$6:$DY$6,0)),'Model Performance Data'!$B$8:$B$56,$C1928,'Model Performance Data'!$C$8:$C$56,$D1928))</f>
        <v>0</v>
      </c>
      <c r="O1928" s="255">
        <f>IF(ISNA(SUMIFS(INDEX('Model Performance Data'!$O$8:$DY$56,0,MATCH(CONCATENATE($J1928,O$6),'Model Performance Data'!$O$6:$DY$6,0)),'Model Performance Data'!$B$8:$B$56,$C1928,'Model Performance Data'!$C$8:$C$56,$D1928)),"-",SUMIFS(INDEX('Model Performance Data'!$O$8:$DY$56,0,MATCH(CONCATENATE($J1928,O$6),'Model Performance Data'!$O$6:$DY$6,0)),'Model Performance Data'!$B$8:$B$56,$C1928,'Model Performance Data'!$C$8:$C$56,$D1928))</f>
        <v>0</v>
      </c>
    </row>
    <row r="1929" spans="2:15" x14ac:dyDescent="0.35">
      <c r="B1929" s="37" t="s">
        <v>80</v>
      </c>
      <c r="C1929" s="38" t="str">
        <f>IF(ISBLANK('Model Performance Data'!$B$84),"-",'Model Performance Data'!$B$84)</f>
        <v>-</v>
      </c>
      <c r="D1929" s="38" t="str">
        <f>IF(ISBLANK('Model Performance Data'!$C$84),"-",'Model Performance Data'!$C$84)</f>
        <v>-</v>
      </c>
      <c r="E1929" s="38" t="str">
        <f>IF(ISBLANK('Model Performance Data'!$D$84),"-",'Model Performance Data'!$D$84)</f>
        <v>-</v>
      </c>
      <c r="F1929" s="38" t="str">
        <f>IF(ISBLANK('Model Performance Data'!$E$84),"-",'Model Performance Data'!$E$84)</f>
        <v>-</v>
      </c>
      <c r="G1929" s="38" t="str">
        <f>IF(ISBLANK('Model Performance Data'!$F$84),"-",'Model Performance Data'!$F$84)</f>
        <v>-</v>
      </c>
      <c r="H1929" s="253">
        <v>4</v>
      </c>
      <c r="I1929" s="253">
        <v>4</v>
      </c>
      <c r="J1929" s="37" t="str">
        <f t="shared" si="77"/>
        <v>44</v>
      </c>
      <c r="K1929" s="38" t="str">
        <f>IF(ISBLANK('Model Performance Data'!$L$84),"-",'Model Performance Data'!$L$84)</f>
        <v>-</v>
      </c>
      <c r="L1929" s="38" t="str">
        <f>IF(ISBLANK('Model Performance Data'!$K$84),"-",'Model Performance Data'!$K$84)</f>
        <v>-</v>
      </c>
      <c r="M1929" s="254">
        <f>IF(ISNA(SUMIFS(INDEX('Model Performance Data'!$O$8:$DY$56,0,MATCH(CONCATENATE($J1929,M$6),'Model Performance Data'!$O$6:$DY$6,0)),'Model Performance Data'!$B$8:$B$56,$C1929,'Model Performance Data'!$C$8:$C$56,$D1929)),"-",SUMIFS(INDEX('Model Performance Data'!$O$8:$DY$56,0,MATCH(CONCATENATE($J1929,M$6),'Model Performance Data'!$O$6:$DY$6,0)),'Model Performance Data'!$B$8:$B$56,$C1929,'Model Performance Data'!$C$8:$C$56,$D1929))</f>
        <v>0</v>
      </c>
      <c r="N1929" s="254">
        <f>IF(ISNA(SUMIFS(INDEX('Model Performance Data'!$O$8:$DY$56,0,MATCH(CONCATENATE($J1929,N$6),'Model Performance Data'!$O$6:$DY$6,0)),'Model Performance Data'!$B$8:$B$56,$C1929,'Model Performance Data'!$C$8:$C$56,$D1929)),"-",SUMIFS(INDEX('Model Performance Data'!$O$8:$DY$56,0,MATCH(CONCATENATE($J1929,N$6),'Model Performance Data'!$O$6:$DY$6,0)),'Model Performance Data'!$B$8:$B$56,$C1929,'Model Performance Data'!$C$8:$C$56,$D1929))</f>
        <v>0</v>
      </c>
      <c r="O1929" s="255">
        <f>IF(ISNA(SUMIFS(INDEX('Model Performance Data'!$O$8:$DY$56,0,MATCH(CONCATENATE($J1929,O$6),'Model Performance Data'!$O$6:$DY$6,0)),'Model Performance Data'!$B$8:$B$56,$C1929,'Model Performance Data'!$C$8:$C$56,$D1929)),"-",SUMIFS(INDEX('Model Performance Data'!$O$8:$DY$56,0,MATCH(CONCATENATE($J1929,O$6),'Model Performance Data'!$O$6:$DY$6,0)),'Model Performance Data'!$B$8:$B$56,$C1929,'Model Performance Data'!$C$8:$C$56,$D1929))</f>
        <v>0</v>
      </c>
    </row>
    <row r="1930" spans="2:15" x14ac:dyDescent="0.35">
      <c r="B1930" s="37" t="s">
        <v>80</v>
      </c>
      <c r="C1930" s="38" t="str">
        <f>IF(ISBLANK('Model Performance Data'!$B$84),"-",'Model Performance Data'!$B$84)</f>
        <v>-</v>
      </c>
      <c r="D1930" s="38" t="str">
        <f>IF(ISBLANK('Model Performance Data'!$C$84),"-",'Model Performance Data'!$C$84)</f>
        <v>-</v>
      </c>
      <c r="E1930" s="38" t="str">
        <f>IF(ISBLANK('Model Performance Data'!$D$84),"-",'Model Performance Data'!$D$84)</f>
        <v>-</v>
      </c>
      <c r="F1930" s="38" t="str">
        <f>IF(ISBLANK('Model Performance Data'!$E$84),"-",'Model Performance Data'!$E$84)</f>
        <v>-</v>
      </c>
      <c r="G1930" s="38" t="str">
        <f>IF(ISBLANK('Model Performance Data'!$F$84),"-",'Model Performance Data'!$F$84)</f>
        <v>-</v>
      </c>
      <c r="H1930" s="253">
        <v>4</v>
      </c>
      <c r="I1930" s="253">
        <v>5</v>
      </c>
      <c r="J1930" s="37" t="str">
        <f t="shared" si="77"/>
        <v>45</v>
      </c>
      <c r="K1930" s="38" t="str">
        <f>IF(ISBLANK('Model Performance Data'!$L$84),"-",'Model Performance Data'!$L$84)</f>
        <v>-</v>
      </c>
      <c r="L1930" s="38" t="str">
        <f>IF(ISBLANK('Model Performance Data'!$K$84),"-",'Model Performance Data'!$K$84)</f>
        <v>-</v>
      </c>
      <c r="M1930" s="254">
        <f>IF(ISNA(SUMIFS(INDEX('Model Performance Data'!$O$8:$DY$56,0,MATCH(CONCATENATE($J1930,M$6),'Model Performance Data'!$O$6:$DY$6,0)),'Model Performance Data'!$B$8:$B$56,$C1930,'Model Performance Data'!$C$8:$C$56,$D1930)),"-",SUMIFS(INDEX('Model Performance Data'!$O$8:$DY$56,0,MATCH(CONCATENATE($J1930,M$6),'Model Performance Data'!$O$6:$DY$6,0)),'Model Performance Data'!$B$8:$B$56,$C1930,'Model Performance Data'!$C$8:$C$56,$D1930))</f>
        <v>0</v>
      </c>
      <c r="N1930" s="254">
        <f>IF(ISNA(SUMIFS(INDEX('Model Performance Data'!$O$8:$DY$56,0,MATCH(CONCATENATE($J1930,N$6),'Model Performance Data'!$O$6:$DY$6,0)),'Model Performance Data'!$B$8:$B$56,$C1930,'Model Performance Data'!$C$8:$C$56,$D1930)),"-",SUMIFS(INDEX('Model Performance Data'!$O$8:$DY$56,0,MATCH(CONCATENATE($J1930,N$6),'Model Performance Data'!$O$6:$DY$6,0)),'Model Performance Data'!$B$8:$B$56,$C1930,'Model Performance Data'!$C$8:$C$56,$D1930))</f>
        <v>0</v>
      </c>
      <c r="O1930" s="255">
        <f>IF(ISNA(SUMIFS(INDEX('Model Performance Data'!$O$8:$DY$56,0,MATCH(CONCATENATE($J1930,O$6),'Model Performance Data'!$O$6:$DY$6,0)),'Model Performance Data'!$B$8:$B$56,$C1930,'Model Performance Data'!$C$8:$C$56,$D1930)),"-",SUMIFS(INDEX('Model Performance Data'!$O$8:$DY$56,0,MATCH(CONCATENATE($J1930,O$6),'Model Performance Data'!$O$6:$DY$6,0)),'Model Performance Data'!$B$8:$B$56,$C1930,'Model Performance Data'!$C$8:$C$56,$D1930))</f>
        <v>0</v>
      </c>
    </row>
    <row r="1931" spans="2:15" x14ac:dyDescent="0.35">
      <c r="B1931" s="37" t="s">
        <v>80</v>
      </c>
      <c r="C1931" s="38" t="str">
        <f>IF(ISBLANK('Model Performance Data'!$B$84),"-",'Model Performance Data'!$B$84)</f>
        <v>-</v>
      </c>
      <c r="D1931" s="38" t="str">
        <f>IF(ISBLANK('Model Performance Data'!$C$84),"-",'Model Performance Data'!$C$84)</f>
        <v>-</v>
      </c>
      <c r="E1931" s="38" t="str">
        <f>IF(ISBLANK('Model Performance Data'!$D$84),"-",'Model Performance Data'!$D$84)</f>
        <v>-</v>
      </c>
      <c r="F1931" s="38" t="str">
        <f>IF(ISBLANK('Model Performance Data'!$E$84),"-",'Model Performance Data'!$E$84)</f>
        <v>-</v>
      </c>
      <c r="G1931" s="38" t="str">
        <f>IF(ISBLANK('Model Performance Data'!$F$84),"-",'Model Performance Data'!$F$84)</f>
        <v>-</v>
      </c>
      <c r="H1931" s="253">
        <v>4</v>
      </c>
      <c r="I1931" s="253" t="s">
        <v>65</v>
      </c>
      <c r="J1931" s="37" t="str">
        <f t="shared" si="77"/>
        <v>4Goal</v>
      </c>
      <c r="K1931" s="38" t="str">
        <f>IF(ISBLANK('Model Performance Data'!$L$84),"-",'Model Performance Data'!$L$84)</f>
        <v>-</v>
      </c>
      <c r="L1931" s="38" t="str">
        <f>IF(ISBLANK('Model Performance Data'!$K$84),"-",'Model Performance Data'!$K$84)</f>
        <v>-</v>
      </c>
      <c r="M1931" s="254" t="str">
        <f>IF(ISNA(SUMIFS(INDEX('Model Performance Data'!$O$8:$DY$56,0,MATCH(CONCATENATE($J1931,M$6),'Model Performance Data'!$O$6:$DY$6,0)),'Model Performance Data'!$B$8:$B$56,$C1931,'Model Performance Data'!$C$8:$C$56,$D1931)),"-",SUMIFS(INDEX('Model Performance Data'!$O$8:$DY$56,0,MATCH(CONCATENATE($J1931,M$6),'Model Performance Data'!$O$6:$DY$6,0)),'Model Performance Data'!$B$8:$B$56,$C1931,'Model Performance Data'!$C$8:$C$56,$D1931))</f>
        <v>-</v>
      </c>
      <c r="N1931" s="254" t="str">
        <f>IF(ISNA(SUMIFS(INDEX('Model Performance Data'!$O$8:$DY$56,0,MATCH(CONCATENATE($J1931,N$6),'Model Performance Data'!$O$6:$DY$6,0)),'Model Performance Data'!$B$8:$B$56,$C1931,'Model Performance Data'!$C$8:$C$56,$D1931)),"-",SUMIFS(INDEX('Model Performance Data'!$O$8:$DY$56,0,MATCH(CONCATENATE($J1931,N$6),'Model Performance Data'!$O$6:$DY$6,0)),'Model Performance Data'!$B$8:$B$56,$C1931,'Model Performance Data'!$C$8:$C$56,$D1931))</f>
        <v>-</v>
      </c>
      <c r="O1931" s="255">
        <f>IF(ISNA(SUMIFS(INDEX('Model Performance Data'!$O$8:$DY$56,0,MATCH(CONCATENATE($J1931,O$6),'Model Performance Data'!$O$6:$DY$6,0)),'Model Performance Data'!$B$8:$B$56,$C1931,'Model Performance Data'!$C$8:$C$56,$D1931)),"-",SUMIFS(INDEX('Model Performance Data'!$O$8:$DY$56,0,MATCH(CONCATENATE($J1931,O$6),'Model Performance Data'!$O$6:$DY$6,0)),'Model Performance Data'!$B$8:$B$56,$C1931,'Model Performance Data'!$C$8:$C$56,$D1931))</f>
        <v>0</v>
      </c>
    </row>
    <row r="1932" spans="2:15" x14ac:dyDescent="0.35">
      <c r="B1932" s="37" t="s">
        <v>80</v>
      </c>
      <c r="C1932" s="38" t="str">
        <f>IF(ISBLANK('Model Performance Data'!$B$85),"-",'Model Performance Data'!$B$85)</f>
        <v>-</v>
      </c>
      <c r="D1932" s="38" t="str">
        <f>IF(ISBLANK('Model Performance Data'!$C$85),"-",'Model Performance Data'!$C$85)</f>
        <v>-</v>
      </c>
      <c r="E1932" s="38" t="str">
        <f>IF(ISBLANK('Model Performance Data'!$D$85),"-",'Model Performance Data'!$D$85)</f>
        <v>-</v>
      </c>
      <c r="F1932" s="38" t="str">
        <f>IF(ISBLANK('Model Performance Data'!$E$85),"-",'Model Performance Data'!$E$85)</f>
        <v>-</v>
      </c>
      <c r="G1932" s="38" t="str">
        <f>IF(ISBLANK('Model Performance Data'!$F$85),"-",'Model Performance Data'!$F$85)</f>
        <v>-</v>
      </c>
      <c r="H1932" s="253" t="s">
        <v>64</v>
      </c>
      <c r="I1932" s="253" t="s">
        <v>64</v>
      </c>
      <c r="J1932" s="37" t="str">
        <f t="shared" si="77"/>
        <v>BaselineBaseline</v>
      </c>
      <c r="K1932" s="38" t="str">
        <f>IF(ISBLANK('Model Performance Data'!$L$85),"-",'Model Performance Data'!$L$85)</f>
        <v>-</v>
      </c>
      <c r="L1932" s="38" t="str">
        <f>IF(ISBLANK('Model Performance Data'!$K$85),"-",'Model Performance Data'!$K$85)</f>
        <v>-</v>
      </c>
      <c r="M1932" s="254">
        <f>IF(ISNA(SUMIFS(INDEX('Model Performance Data'!$O$8:$DY$56,0,MATCH(CONCATENATE($J1932,M$6),'Model Performance Data'!$O$6:$DY$6,0)),'Model Performance Data'!$B$8:$B$56,$C1932,'Model Performance Data'!$C$8:$C$56,$D1932)),"-",SUMIFS(INDEX('Model Performance Data'!$O$8:$DY$56,0,MATCH(CONCATENATE($J1932,M$6),'Model Performance Data'!$O$6:$DY$6,0)),'Model Performance Data'!$B$8:$B$56,$C1932,'Model Performance Data'!$C$8:$C$56,$D1932))</f>
        <v>0</v>
      </c>
      <c r="N1932" s="254">
        <f>IF(ISNA(SUMIFS(INDEX('Model Performance Data'!$O$8:$DY$56,0,MATCH(CONCATENATE($J1932,N$6),'Model Performance Data'!$O$6:$DY$6,0)),'Model Performance Data'!$B$8:$B$56,$C1932,'Model Performance Data'!$C$8:$C$56,$D1932)),"-",SUMIFS(INDEX('Model Performance Data'!$O$8:$DY$56,0,MATCH(CONCATENATE($J1932,N$6),'Model Performance Data'!$O$6:$DY$6,0)),'Model Performance Data'!$B$8:$B$56,$C1932,'Model Performance Data'!$C$8:$C$56,$D1932))</f>
        <v>0</v>
      </c>
      <c r="O1932" s="255">
        <f>IF(ISNA(SUMIFS(INDEX('Model Performance Data'!$O$8:$DY$56,0,MATCH(CONCATENATE($J1932,O$6),'Model Performance Data'!$O$6:$DY$6,0)),'Model Performance Data'!$B$8:$B$56,$C1932,'Model Performance Data'!$C$8:$C$56,$D1932)),"-",SUMIFS(INDEX('Model Performance Data'!$O$8:$DY$56,0,MATCH(CONCATENATE($J1932,O$6),'Model Performance Data'!$O$6:$DY$6,0)),'Model Performance Data'!$B$8:$B$56,$C1932,'Model Performance Data'!$C$8:$C$56,$D1932))</f>
        <v>0</v>
      </c>
    </row>
    <row r="1933" spans="2:15" x14ac:dyDescent="0.35">
      <c r="B1933" s="37" t="s">
        <v>80</v>
      </c>
      <c r="C1933" s="38" t="str">
        <f>IF(ISBLANK('Model Performance Data'!$B$85),"-",'Model Performance Data'!$B$85)</f>
        <v>-</v>
      </c>
      <c r="D1933" s="38" t="str">
        <f>IF(ISBLANK('Model Performance Data'!$C$85),"-",'Model Performance Data'!$C$85)</f>
        <v>-</v>
      </c>
      <c r="E1933" s="38" t="str">
        <f>IF(ISBLANK('Model Performance Data'!$D$85),"-",'Model Performance Data'!$D$85)</f>
        <v>-</v>
      </c>
      <c r="F1933" s="38" t="str">
        <f>IF(ISBLANK('Model Performance Data'!$E$85),"-",'Model Performance Data'!$E$85)</f>
        <v>-</v>
      </c>
      <c r="G1933" s="38" t="str">
        <f>IF(ISBLANK('Model Performance Data'!$F$85),"-",'Model Performance Data'!$F$85)</f>
        <v>-</v>
      </c>
      <c r="H1933" s="253">
        <v>1</v>
      </c>
      <c r="I1933" s="253">
        <v>1</v>
      </c>
      <c r="J1933" s="37" t="str">
        <f t="shared" si="77"/>
        <v>11</v>
      </c>
      <c r="K1933" s="38" t="str">
        <f>IF(ISBLANK('Model Performance Data'!$L$85),"-",'Model Performance Data'!$L$85)</f>
        <v>-</v>
      </c>
      <c r="L1933" s="38" t="str">
        <f>IF(ISBLANK('Model Performance Data'!$K$85),"-",'Model Performance Data'!$K$85)</f>
        <v>-</v>
      </c>
      <c r="M1933" s="254">
        <f>IF(ISNA(SUMIFS(INDEX('Model Performance Data'!$O$8:$DY$56,0,MATCH(CONCATENATE($J1933,M$6),'Model Performance Data'!$O$6:$DY$6,0)),'Model Performance Data'!$B$8:$B$56,$C1933,'Model Performance Data'!$C$8:$C$56,$D1933)),"-",SUMIFS(INDEX('Model Performance Data'!$O$8:$DY$56,0,MATCH(CONCATENATE($J1933,M$6),'Model Performance Data'!$O$6:$DY$6,0)),'Model Performance Data'!$B$8:$B$56,$C1933,'Model Performance Data'!$C$8:$C$56,$D1933))</f>
        <v>0</v>
      </c>
      <c r="N1933" s="254">
        <f>IF(ISNA(SUMIFS(INDEX('Model Performance Data'!$O$8:$DY$56,0,MATCH(CONCATENATE($J1933,N$6),'Model Performance Data'!$O$6:$DY$6,0)),'Model Performance Data'!$B$8:$B$56,$C1933,'Model Performance Data'!$C$8:$C$56,$D1933)),"-",SUMIFS(INDEX('Model Performance Data'!$O$8:$DY$56,0,MATCH(CONCATENATE($J1933,N$6),'Model Performance Data'!$O$6:$DY$6,0)),'Model Performance Data'!$B$8:$B$56,$C1933,'Model Performance Data'!$C$8:$C$56,$D1933))</f>
        <v>0</v>
      </c>
      <c r="O1933" s="255">
        <f>IF(ISNA(SUMIFS(INDEX('Model Performance Data'!$O$8:$DY$56,0,MATCH(CONCATENATE($J1933,O$6),'Model Performance Data'!$O$6:$DY$6,0)),'Model Performance Data'!$B$8:$B$56,$C1933,'Model Performance Data'!$C$8:$C$56,$D1933)),"-",SUMIFS(INDEX('Model Performance Data'!$O$8:$DY$56,0,MATCH(CONCATENATE($J1933,O$6),'Model Performance Data'!$O$6:$DY$6,0)),'Model Performance Data'!$B$8:$B$56,$C1933,'Model Performance Data'!$C$8:$C$56,$D1933))</f>
        <v>0</v>
      </c>
    </row>
    <row r="1934" spans="2:15" x14ac:dyDescent="0.35">
      <c r="B1934" s="37" t="s">
        <v>80</v>
      </c>
      <c r="C1934" s="38" t="str">
        <f>IF(ISBLANK('Model Performance Data'!$B$85),"-",'Model Performance Data'!$B$85)</f>
        <v>-</v>
      </c>
      <c r="D1934" s="38" t="str">
        <f>IF(ISBLANK('Model Performance Data'!$C$85),"-",'Model Performance Data'!$C$85)</f>
        <v>-</v>
      </c>
      <c r="E1934" s="38" t="str">
        <f>IF(ISBLANK('Model Performance Data'!$D$85),"-",'Model Performance Data'!$D$85)</f>
        <v>-</v>
      </c>
      <c r="F1934" s="38" t="str">
        <f>IF(ISBLANK('Model Performance Data'!$E$85),"-",'Model Performance Data'!$E$85)</f>
        <v>-</v>
      </c>
      <c r="G1934" s="38" t="str">
        <f>IF(ISBLANK('Model Performance Data'!$F$85),"-",'Model Performance Data'!$F$85)</f>
        <v>-</v>
      </c>
      <c r="H1934" s="253">
        <v>1</v>
      </c>
      <c r="I1934" s="253">
        <v>2</v>
      </c>
      <c r="J1934" s="37" t="str">
        <f t="shared" si="77"/>
        <v>12</v>
      </c>
      <c r="K1934" s="38" t="str">
        <f>IF(ISBLANK('Model Performance Data'!$L$85),"-",'Model Performance Data'!$L$85)</f>
        <v>-</v>
      </c>
      <c r="L1934" s="38" t="str">
        <f>IF(ISBLANK('Model Performance Data'!$K$85),"-",'Model Performance Data'!$K$85)</f>
        <v>-</v>
      </c>
      <c r="M1934" s="254">
        <f>IF(ISNA(SUMIFS(INDEX('Model Performance Data'!$O$8:$DY$56,0,MATCH(CONCATENATE($J1934,M$6),'Model Performance Data'!$O$6:$DY$6,0)),'Model Performance Data'!$B$8:$B$56,$C1934,'Model Performance Data'!$C$8:$C$56,$D1934)),"-",SUMIFS(INDEX('Model Performance Data'!$O$8:$DY$56,0,MATCH(CONCATENATE($J1934,M$6),'Model Performance Data'!$O$6:$DY$6,0)),'Model Performance Data'!$B$8:$B$56,$C1934,'Model Performance Data'!$C$8:$C$56,$D1934))</f>
        <v>0</v>
      </c>
      <c r="N1934" s="254">
        <f>IF(ISNA(SUMIFS(INDEX('Model Performance Data'!$O$8:$DY$56,0,MATCH(CONCATENATE($J1934,N$6),'Model Performance Data'!$O$6:$DY$6,0)),'Model Performance Data'!$B$8:$B$56,$C1934,'Model Performance Data'!$C$8:$C$56,$D1934)),"-",SUMIFS(INDEX('Model Performance Data'!$O$8:$DY$56,0,MATCH(CONCATENATE($J1934,N$6),'Model Performance Data'!$O$6:$DY$6,0)),'Model Performance Data'!$B$8:$B$56,$C1934,'Model Performance Data'!$C$8:$C$56,$D1934))</f>
        <v>0</v>
      </c>
      <c r="O1934" s="255">
        <f>IF(ISNA(SUMIFS(INDEX('Model Performance Data'!$O$8:$DY$56,0,MATCH(CONCATENATE($J1934,O$6),'Model Performance Data'!$O$6:$DY$6,0)),'Model Performance Data'!$B$8:$B$56,$C1934,'Model Performance Data'!$C$8:$C$56,$D1934)),"-",SUMIFS(INDEX('Model Performance Data'!$O$8:$DY$56,0,MATCH(CONCATENATE($J1934,O$6),'Model Performance Data'!$O$6:$DY$6,0)),'Model Performance Data'!$B$8:$B$56,$C1934,'Model Performance Data'!$C$8:$C$56,$D1934))</f>
        <v>0</v>
      </c>
    </row>
    <row r="1935" spans="2:15" x14ac:dyDescent="0.35">
      <c r="B1935" s="37" t="s">
        <v>80</v>
      </c>
      <c r="C1935" s="38" t="str">
        <f>IF(ISBLANK('Model Performance Data'!$B$85),"-",'Model Performance Data'!$B$85)</f>
        <v>-</v>
      </c>
      <c r="D1935" s="38" t="str">
        <f>IF(ISBLANK('Model Performance Data'!$C$85),"-",'Model Performance Data'!$C$85)</f>
        <v>-</v>
      </c>
      <c r="E1935" s="38" t="str">
        <f>IF(ISBLANK('Model Performance Data'!$D$85),"-",'Model Performance Data'!$D$85)</f>
        <v>-</v>
      </c>
      <c r="F1935" s="38" t="str">
        <f>IF(ISBLANK('Model Performance Data'!$E$85),"-",'Model Performance Data'!$E$85)</f>
        <v>-</v>
      </c>
      <c r="G1935" s="38" t="str">
        <f>IF(ISBLANK('Model Performance Data'!$F$85),"-",'Model Performance Data'!$F$85)</f>
        <v>-</v>
      </c>
      <c r="H1935" s="253">
        <v>1</v>
      </c>
      <c r="I1935" s="253">
        <v>3</v>
      </c>
      <c r="J1935" s="37" t="str">
        <f t="shared" si="77"/>
        <v>13</v>
      </c>
      <c r="K1935" s="38" t="str">
        <f>IF(ISBLANK('Model Performance Data'!$L$85),"-",'Model Performance Data'!$L$85)</f>
        <v>-</v>
      </c>
      <c r="L1935" s="38" t="str">
        <f>IF(ISBLANK('Model Performance Data'!$K$85),"-",'Model Performance Data'!$K$85)</f>
        <v>-</v>
      </c>
      <c r="M1935" s="254">
        <f>IF(ISNA(SUMIFS(INDEX('Model Performance Data'!$O$8:$DY$56,0,MATCH(CONCATENATE($J1935,M$6),'Model Performance Data'!$O$6:$DY$6,0)),'Model Performance Data'!$B$8:$B$56,$C1935,'Model Performance Data'!$C$8:$C$56,$D1935)),"-",SUMIFS(INDEX('Model Performance Data'!$O$8:$DY$56,0,MATCH(CONCATENATE($J1935,M$6),'Model Performance Data'!$O$6:$DY$6,0)),'Model Performance Data'!$B$8:$B$56,$C1935,'Model Performance Data'!$C$8:$C$56,$D1935))</f>
        <v>0</v>
      </c>
      <c r="N1935" s="254">
        <f>IF(ISNA(SUMIFS(INDEX('Model Performance Data'!$O$8:$DY$56,0,MATCH(CONCATENATE($J1935,N$6),'Model Performance Data'!$O$6:$DY$6,0)),'Model Performance Data'!$B$8:$B$56,$C1935,'Model Performance Data'!$C$8:$C$56,$D1935)),"-",SUMIFS(INDEX('Model Performance Data'!$O$8:$DY$56,0,MATCH(CONCATENATE($J1935,N$6),'Model Performance Data'!$O$6:$DY$6,0)),'Model Performance Data'!$B$8:$B$56,$C1935,'Model Performance Data'!$C$8:$C$56,$D1935))</f>
        <v>0</v>
      </c>
      <c r="O1935" s="255">
        <f>IF(ISNA(SUMIFS(INDEX('Model Performance Data'!$O$8:$DY$56,0,MATCH(CONCATENATE($J1935,O$6),'Model Performance Data'!$O$6:$DY$6,0)),'Model Performance Data'!$B$8:$B$56,$C1935,'Model Performance Data'!$C$8:$C$56,$D1935)),"-",SUMIFS(INDEX('Model Performance Data'!$O$8:$DY$56,0,MATCH(CONCATENATE($J1935,O$6),'Model Performance Data'!$O$6:$DY$6,0)),'Model Performance Data'!$B$8:$B$56,$C1935,'Model Performance Data'!$C$8:$C$56,$D1935))</f>
        <v>0</v>
      </c>
    </row>
    <row r="1936" spans="2:15" x14ac:dyDescent="0.35">
      <c r="B1936" s="37" t="s">
        <v>80</v>
      </c>
      <c r="C1936" s="38" t="str">
        <f>IF(ISBLANK('Model Performance Data'!$B$85),"-",'Model Performance Data'!$B$85)</f>
        <v>-</v>
      </c>
      <c r="D1936" s="38" t="str">
        <f>IF(ISBLANK('Model Performance Data'!$C$85),"-",'Model Performance Data'!$C$85)</f>
        <v>-</v>
      </c>
      <c r="E1936" s="38" t="str">
        <f>IF(ISBLANK('Model Performance Data'!$D$85),"-",'Model Performance Data'!$D$85)</f>
        <v>-</v>
      </c>
      <c r="F1936" s="38" t="str">
        <f>IF(ISBLANK('Model Performance Data'!$E$85),"-",'Model Performance Data'!$E$85)</f>
        <v>-</v>
      </c>
      <c r="G1936" s="38" t="str">
        <f>IF(ISBLANK('Model Performance Data'!$F$85),"-",'Model Performance Data'!$F$85)</f>
        <v>-</v>
      </c>
      <c r="H1936" s="253">
        <v>1</v>
      </c>
      <c r="I1936" s="253">
        <v>4</v>
      </c>
      <c r="J1936" s="37" t="str">
        <f t="shared" si="77"/>
        <v>14</v>
      </c>
      <c r="K1936" s="38" t="str">
        <f>IF(ISBLANK('Model Performance Data'!$L$85),"-",'Model Performance Data'!$L$85)</f>
        <v>-</v>
      </c>
      <c r="L1936" s="38" t="str">
        <f>IF(ISBLANK('Model Performance Data'!$K$85),"-",'Model Performance Data'!$K$85)</f>
        <v>-</v>
      </c>
      <c r="M1936" s="254">
        <f>IF(ISNA(SUMIFS(INDEX('Model Performance Data'!$O$8:$DY$56,0,MATCH(CONCATENATE($J1936,M$6),'Model Performance Data'!$O$6:$DY$6,0)),'Model Performance Data'!$B$8:$B$56,$C1936,'Model Performance Data'!$C$8:$C$56,$D1936)),"-",SUMIFS(INDEX('Model Performance Data'!$O$8:$DY$56,0,MATCH(CONCATENATE($J1936,M$6),'Model Performance Data'!$O$6:$DY$6,0)),'Model Performance Data'!$B$8:$B$56,$C1936,'Model Performance Data'!$C$8:$C$56,$D1936))</f>
        <v>0</v>
      </c>
      <c r="N1936" s="254">
        <f>IF(ISNA(SUMIFS(INDEX('Model Performance Data'!$O$8:$DY$56,0,MATCH(CONCATENATE($J1936,N$6),'Model Performance Data'!$O$6:$DY$6,0)),'Model Performance Data'!$B$8:$B$56,$C1936,'Model Performance Data'!$C$8:$C$56,$D1936)),"-",SUMIFS(INDEX('Model Performance Data'!$O$8:$DY$56,0,MATCH(CONCATENATE($J1936,N$6),'Model Performance Data'!$O$6:$DY$6,0)),'Model Performance Data'!$B$8:$B$56,$C1936,'Model Performance Data'!$C$8:$C$56,$D1936))</f>
        <v>0</v>
      </c>
      <c r="O1936" s="255">
        <f>IF(ISNA(SUMIFS(INDEX('Model Performance Data'!$O$8:$DY$56,0,MATCH(CONCATENATE($J1936,O$6),'Model Performance Data'!$O$6:$DY$6,0)),'Model Performance Data'!$B$8:$B$56,$C1936,'Model Performance Data'!$C$8:$C$56,$D1936)),"-",SUMIFS(INDEX('Model Performance Data'!$O$8:$DY$56,0,MATCH(CONCATENATE($J1936,O$6),'Model Performance Data'!$O$6:$DY$6,0)),'Model Performance Data'!$B$8:$B$56,$C1936,'Model Performance Data'!$C$8:$C$56,$D1936))</f>
        <v>0</v>
      </c>
    </row>
    <row r="1937" spans="2:15" x14ac:dyDescent="0.35">
      <c r="B1937" s="37" t="s">
        <v>80</v>
      </c>
      <c r="C1937" s="38" t="str">
        <f>IF(ISBLANK('Model Performance Data'!$B$85),"-",'Model Performance Data'!$B$85)</f>
        <v>-</v>
      </c>
      <c r="D1937" s="38" t="str">
        <f>IF(ISBLANK('Model Performance Data'!$C$85),"-",'Model Performance Data'!$C$85)</f>
        <v>-</v>
      </c>
      <c r="E1937" s="38" t="str">
        <f>IF(ISBLANK('Model Performance Data'!$D$85),"-",'Model Performance Data'!$D$85)</f>
        <v>-</v>
      </c>
      <c r="F1937" s="38" t="str">
        <f>IF(ISBLANK('Model Performance Data'!$E$85),"-",'Model Performance Data'!$E$85)</f>
        <v>-</v>
      </c>
      <c r="G1937" s="38" t="str">
        <f>IF(ISBLANK('Model Performance Data'!$F$85),"-",'Model Performance Data'!$F$85)</f>
        <v>-</v>
      </c>
      <c r="H1937" s="253">
        <v>1</v>
      </c>
      <c r="I1937" s="253">
        <v>5</v>
      </c>
      <c r="J1937" s="37" t="str">
        <f t="shared" si="77"/>
        <v>15</v>
      </c>
      <c r="K1937" s="38" t="str">
        <f>IF(ISBLANK('Model Performance Data'!$L$85),"-",'Model Performance Data'!$L$85)</f>
        <v>-</v>
      </c>
      <c r="L1937" s="38" t="str">
        <f>IF(ISBLANK('Model Performance Data'!$K$85),"-",'Model Performance Data'!$K$85)</f>
        <v>-</v>
      </c>
      <c r="M1937" s="254">
        <f>IF(ISNA(SUMIFS(INDEX('Model Performance Data'!$O$8:$DY$56,0,MATCH(CONCATENATE($J1937,M$6),'Model Performance Data'!$O$6:$DY$6,0)),'Model Performance Data'!$B$8:$B$56,$C1937,'Model Performance Data'!$C$8:$C$56,$D1937)),"-",SUMIFS(INDEX('Model Performance Data'!$O$8:$DY$56,0,MATCH(CONCATENATE($J1937,M$6),'Model Performance Data'!$O$6:$DY$6,0)),'Model Performance Data'!$B$8:$B$56,$C1937,'Model Performance Data'!$C$8:$C$56,$D1937))</f>
        <v>0</v>
      </c>
      <c r="N1937" s="254">
        <f>IF(ISNA(SUMIFS(INDEX('Model Performance Data'!$O$8:$DY$56,0,MATCH(CONCATENATE($J1937,N$6),'Model Performance Data'!$O$6:$DY$6,0)),'Model Performance Data'!$B$8:$B$56,$C1937,'Model Performance Data'!$C$8:$C$56,$D1937)),"-",SUMIFS(INDEX('Model Performance Data'!$O$8:$DY$56,0,MATCH(CONCATENATE($J1937,N$6),'Model Performance Data'!$O$6:$DY$6,0)),'Model Performance Data'!$B$8:$B$56,$C1937,'Model Performance Data'!$C$8:$C$56,$D1937))</f>
        <v>0</v>
      </c>
      <c r="O1937" s="255">
        <f>IF(ISNA(SUMIFS(INDEX('Model Performance Data'!$O$8:$DY$56,0,MATCH(CONCATENATE($J1937,O$6),'Model Performance Data'!$O$6:$DY$6,0)),'Model Performance Data'!$B$8:$B$56,$C1937,'Model Performance Data'!$C$8:$C$56,$D1937)),"-",SUMIFS(INDEX('Model Performance Data'!$O$8:$DY$56,0,MATCH(CONCATENATE($J1937,O$6),'Model Performance Data'!$O$6:$DY$6,0)),'Model Performance Data'!$B$8:$B$56,$C1937,'Model Performance Data'!$C$8:$C$56,$D1937))</f>
        <v>0</v>
      </c>
    </row>
    <row r="1938" spans="2:15" x14ac:dyDescent="0.35">
      <c r="B1938" s="37" t="s">
        <v>80</v>
      </c>
      <c r="C1938" s="38" t="str">
        <f>IF(ISBLANK('Model Performance Data'!$B$85),"-",'Model Performance Data'!$B$85)</f>
        <v>-</v>
      </c>
      <c r="D1938" s="38" t="str">
        <f>IF(ISBLANK('Model Performance Data'!$C$85),"-",'Model Performance Data'!$C$85)</f>
        <v>-</v>
      </c>
      <c r="E1938" s="38" t="str">
        <f>IF(ISBLANK('Model Performance Data'!$D$85),"-",'Model Performance Data'!$D$85)</f>
        <v>-</v>
      </c>
      <c r="F1938" s="38" t="str">
        <f>IF(ISBLANK('Model Performance Data'!$E$85),"-",'Model Performance Data'!$E$85)</f>
        <v>-</v>
      </c>
      <c r="G1938" s="38" t="str">
        <f>IF(ISBLANK('Model Performance Data'!$F$85),"-",'Model Performance Data'!$F$85)</f>
        <v>-</v>
      </c>
      <c r="H1938" s="253">
        <v>1</v>
      </c>
      <c r="I1938" s="253" t="s">
        <v>65</v>
      </c>
      <c r="J1938" s="37" t="str">
        <f t="shared" si="77"/>
        <v>1Goal</v>
      </c>
      <c r="K1938" s="38" t="str">
        <f>IF(ISBLANK('Model Performance Data'!$L$85),"-",'Model Performance Data'!$L$85)</f>
        <v>-</v>
      </c>
      <c r="L1938" s="38" t="str">
        <f>IF(ISBLANK('Model Performance Data'!$K$85),"-",'Model Performance Data'!$K$85)</f>
        <v>-</v>
      </c>
      <c r="M1938" s="254" t="str">
        <f>IF(ISNA(SUMIFS(INDEX('Model Performance Data'!$O$8:$DY$56,0,MATCH(CONCATENATE($J1938,M$6),'Model Performance Data'!$O$6:$DY$6,0)),'Model Performance Data'!$B$8:$B$56,$C1938,'Model Performance Data'!$C$8:$C$56,$D1938)),"-",SUMIFS(INDEX('Model Performance Data'!$O$8:$DY$56,0,MATCH(CONCATENATE($J1938,M$6),'Model Performance Data'!$O$6:$DY$6,0)),'Model Performance Data'!$B$8:$B$56,$C1938,'Model Performance Data'!$C$8:$C$56,$D1938))</f>
        <v>-</v>
      </c>
      <c r="N1938" s="254" t="str">
        <f>IF(ISNA(SUMIFS(INDEX('Model Performance Data'!$O$8:$DY$56,0,MATCH(CONCATENATE($J1938,N$6),'Model Performance Data'!$O$6:$DY$6,0)),'Model Performance Data'!$B$8:$B$56,$C1938,'Model Performance Data'!$C$8:$C$56,$D1938)),"-",SUMIFS(INDEX('Model Performance Data'!$O$8:$DY$56,0,MATCH(CONCATENATE($J1938,N$6),'Model Performance Data'!$O$6:$DY$6,0)),'Model Performance Data'!$B$8:$B$56,$C1938,'Model Performance Data'!$C$8:$C$56,$D1938))</f>
        <v>-</v>
      </c>
      <c r="O1938" s="255">
        <f>IF(ISNA(SUMIFS(INDEX('Model Performance Data'!$O$8:$DY$56,0,MATCH(CONCATENATE($J1938,O$6),'Model Performance Data'!$O$6:$DY$6,0)),'Model Performance Data'!$B$8:$B$56,$C1938,'Model Performance Data'!$C$8:$C$56,$D1938)),"-",SUMIFS(INDEX('Model Performance Data'!$O$8:$DY$56,0,MATCH(CONCATENATE($J1938,O$6),'Model Performance Data'!$O$6:$DY$6,0)),'Model Performance Data'!$B$8:$B$56,$C1938,'Model Performance Data'!$C$8:$C$56,$D1938))</f>
        <v>0</v>
      </c>
    </row>
    <row r="1939" spans="2:15" x14ac:dyDescent="0.35">
      <c r="B1939" s="37" t="s">
        <v>80</v>
      </c>
      <c r="C1939" s="38" t="str">
        <f>IF(ISBLANK('Model Performance Data'!$B$85),"-",'Model Performance Data'!$B$85)</f>
        <v>-</v>
      </c>
      <c r="D1939" s="38" t="str">
        <f>IF(ISBLANK('Model Performance Data'!$C$85),"-",'Model Performance Data'!$C$85)</f>
        <v>-</v>
      </c>
      <c r="E1939" s="38" t="str">
        <f>IF(ISBLANK('Model Performance Data'!$D$85),"-",'Model Performance Data'!$D$85)</f>
        <v>-</v>
      </c>
      <c r="F1939" s="38" t="str">
        <f>IF(ISBLANK('Model Performance Data'!$E$85),"-",'Model Performance Data'!$E$85)</f>
        <v>-</v>
      </c>
      <c r="G1939" s="38" t="str">
        <f>IF(ISBLANK('Model Performance Data'!$F$85),"-",'Model Performance Data'!$F$85)</f>
        <v>-</v>
      </c>
      <c r="H1939" s="253">
        <v>2</v>
      </c>
      <c r="I1939" s="253">
        <v>1</v>
      </c>
      <c r="J1939" s="37" t="str">
        <f t="shared" si="77"/>
        <v>21</v>
      </c>
      <c r="K1939" s="38" t="str">
        <f>IF(ISBLANK('Model Performance Data'!$L$85),"-",'Model Performance Data'!$L$85)</f>
        <v>-</v>
      </c>
      <c r="L1939" s="38" t="str">
        <f>IF(ISBLANK('Model Performance Data'!$K$85),"-",'Model Performance Data'!$K$85)</f>
        <v>-</v>
      </c>
      <c r="M1939" s="254">
        <f>IF(ISNA(SUMIFS(INDEX('Model Performance Data'!$O$8:$DY$56,0,MATCH(CONCATENATE($J1939,M$6),'Model Performance Data'!$O$6:$DY$6,0)),'Model Performance Data'!$B$8:$B$56,$C1939,'Model Performance Data'!$C$8:$C$56,$D1939)),"-",SUMIFS(INDEX('Model Performance Data'!$O$8:$DY$56,0,MATCH(CONCATENATE($J1939,M$6),'Model Performance Data'!$O$6:$DY$6,0)),'Model Performance Data'!$B$8:$B$56,$C1939,'Model Performance Data'!$C$8:$C$56,$D1939))</f>
        <v>0</v>
      </c>
      <c r="N1939" s="254">
        <f>IF(ISNA(SUMIFS(INDEX('Model Performance Data'!$O$8:$DY$56,0,MATCH(CONCATENATE($J1939,N$6),'Model Performance Data'!$O$6:$DY$6,0)),'Model Performance Data'!$B$8:$B$56,$C1939,'Model Performance Data'!$C$8:$C$56,$D1939)),"-",SUMIFS(INDEX('Model Performance Data'!$O$8:$DY$56,0,MATCH(CONCATENATE($J1939,N$6),'Model Performance Data'!$O$6:$DY$6,0)),'Model Performance Data'!$B$8:$B$56,$C1939,'Model Performance Data'!$C$8:$C$56,$D1939))</f>
        <v>0</v>
      </c>
      <c r="O1939" s="255">
        <f>IF(ISNA(SUMIFS(INDEX('Model Performance Data'!$O$8:$DY$56,0,MATCH(CONCATENATE($J1939,O$6),'Model Performance Data'!$O$6:$DY$6,0)),'Model Performance Data'!$B$8:$B$56,$C1939,'Model Performance Data'!$C$8:$C$56,$D1939)),"-",SUMIFS(INDEX('Model Performance Data'!$O$8:$DY$56,0,MATCH(CONCATENATE($J1939,O$6),'Model Performance Data'!$O$6:$DY$6,0)),'Model Performance Data'!$B$8:$B$56,$C1939,'Model Performance Data'!$C$8:$C$56,$D1939))</f>
        <v>0</v>
      </c>
    </row>
    <row r="1940" spans="2:15" x14ac:dyDescent="0.35">
      <c r="B1940" s="37" t="s">
        <v>80</v>
      </c>
      <c r="C1940" s="38" t="str">
        <f>IF(ISBLANK('Model Performance Data'!$B$85),"-",'Model Performance Data'!$B$85)</f>
        <v>-</v>
      </c>
      <c r="D1940" s="38" t="str">
        <f>IF(ISBLANK('Model Performance Data'!$C$85),"-",'Model Performance Data'!$C$85)</f>
        <v>-</v>
      </c>
      <c r="E1940" s="38" t="str">
        <f>IF(ISBLANK('Model Performance Data'!$D$85),"-",'Model Performance Data'!$D$85)</f>
        <v>-</v>
      </c>
      <c r="F1940" s="38" t="str">
        <f>IF(ISBLANK('Model Performance Data'!$E$85),"-",'Model Performance Data'!$E$85)</f>
        <v>-</v>
      </c>
      <c r="G1940" s="38" t="str">
        <f>IF(ISBLANK('Model Performance Data'!$F$85),"-",'Model Performance Data'!$F$85)</f>
        <v>-</v>
      </c>
      <c r="H1940" s="253">
        <v>2</v>
      </c>
      <c r="I1940" s="253">
        <v>2</v>
      </c>
      <c r="J1940" s="37" t="str">
        <f t="shared" si="77"/>
        <v>22</v>
      </c>
      <c r="K1940" s="38" t="str">
        <f>IF(ISBLANK('Model Performance Data'!$L$85),"-",'Model Performance Data'!$L$85)</f>
        <v>-</v>
      </c>
      <c r="L1940" s="38" t="str">
        <f>IF(ISBLANK('Model Performance Data'!$K$85),"-",'Model Performance Data'!$K$85)</f>
        <v>-</v>
      </c>
      <c r="M1940" s="254">
        <f>IF(ISNA(SUMIFS(INDEX('Model Performance Data'!$O$8:$DY$56,0,MATCH(CONCATENATE($J1940,M$6),'Model Performance Data'!$O$6:$DY$6,0)),'Model Performance Data'!$B$8:$B$56,$C1940,'Model Performance Data'!$C$8:$C$56,$D1940)),"-",SUMIFS(INDEX('Model Performance Data'!$O$8:$DY$56,0,MATCH(CONCATENATE($J1940,M$6),'Model Performance Data'!$O$6:$DY$6,0)),'Model Performance Data'!$B$8:$B$56,$C1940,'Model Performance Data'!$C$8:$C$56,$D1940))</f>
        <v>0</v>
      </c>
      <c r="N1940" s="254">
        <f>IF(ISNA(SUMIFS(INDEX('Model Performance Data'!$O$8:$DY$56,0,MATCH(CONCATENATE($J1940,N$6),'Model Performance Data'!$O$6:$DY$6,0)),'Model Performance Data'!$B$8:$B$56,$C1940,'Model Performance Data'!$C$8:$C$56,$D1940)),"-",SUMIFS(INDEX('Model Performance Data'!$O$8:$DY$56,0,MATCH(CONCATENATE($J1940,N$6),'Model Performance Data'!$O$6:$DY$6,0)),'Model Performance Data'!$B$8:$B$56,$C1940,'Model Performance Data'!$C$8:$C$56,$D1940))</f>
        <v>0</v>
      </c>
      <c r="O1940" s="255">
        <f>IF(ISNA(SUMIFS(INDEX('Model Performance Data'!$O$8:$DY$56,0,MATCH(CONCATENATE($J1940,O$6),'Model Performance Data'!$O$6:$DY$6,0)),'Model Performance Data'!$B$8:$B$56,$C1940,'Model Performance Data'!$C$8:$C$56,$D1940)),"-",SUMIFS(INDEX('Model Performance Data'!$O$8:$DY$56,0,MATCH(CONCATENATE($J1940,O$6),'Model Performance Data'!$O$6:$DY$6,0)),'Model Performance Data'!$B$8:$B$56,$C1940,'Model Performance Data'!$C$8:$C$56,$D1940))</f>
        <v>0</v>
      </c>
    </row>
    <row r="1941" spans="2:15" x14ac:dyDescent="0.35">
      <c r="B1941" s="37" t="s">
        <v>80</v>
      </c>
      <c r="C1941" s="38" t="str">
        <f>IF(ISBLANK('Model Performance Data'!$B$85),"-",'Model Performance Data'!$B$85)</f>
        <v>-</v>
      </c>
      <c r="D1941" s="38" t="str">
        <f>IF(ISBLANK('Model Performance Data'!$C$85),"-",'Model Performance Data'!$C$85)</f>
        <v>-</v>
      </c>
      <c r="E1941" s="38" t="str">
        <f>IF(ISBLANK('Model Performance Data'!$D$85),"-",'Model Performance Data'!$D$85)</f>
        <v>-</v>
      </c>
      <c r="F1941" s="38" t="str">
        <f>IF(ISBLANK('Model Performance Data'!$E$85),"-",'Model Performance Data'!$E$85)</f>
        <v>-</v>
      </c>
      <c r="G1941" s="38" t="str">
        <f>IF(ISBLANK('Model Performance Data'!$F$85),"-",'Model Performance Data'!$F$85)</f>
        <v>-</v>
      </c>
      <c r="H1941" s="253">
        <v>2</v>
      </c>
      <c r="I1941" s="253">
        <v>3</v>
      </c>
      <c r="J1941" s="37" t="str">
        <f t="shared" si="77"/>
        <v>23</v>
      </c>
      <c r="K1941" s="38" t="str">
        <f>IF(ISBLANK('Model Performance Data'!$L$85),"-",'Model Performance Data'!$L$85)</f>
        <v>-</v>
      </c>
      <c r="L1941" s="38" t="str">
        <f>IF(ISBLANK('Model Performance Data'!$K$85),"-",'Model Performance Data'!$K$85)</f>
        <v>-</v>
      </c>
      <c r="M1941" s="254">
        <f>IF(ISNA(SUMIFS(INDEX('Model Performance Data'!$O$8:$DY$56,0,MATCH(CONCATENATE($J1941,M$6),'Model Performance Data'!$O$6:$DY$6,0)),'Model Performance Data'!$B$8:$B$56,$C1941,'Model Performance Data'!$C$8:$C$56,$D1941)),"-",SUMIFS(INDEX('Model Performance Data'!$O$8:$DY$56,0,MATCH(CONCATENATE($J1941,M$6),'Model Performance Data'!$O$6:$DY$6,0)),'Model Performance Data'!$B$8:$B$56,$C1941,'Model Performance Data'!$C$8:$C$56,$D1941))</f>
        <v>0</v>
      </c>
      <c r="N1941" s="254">
        <f>IF(ISNA(SUMIFS(INDEX('Model Performance Data'!$O$8:$DY$56,0,MATCH(CONCATENATE($J1941,N$6),'Model Performance Data'!$O$6:$DY$6,0)),'Model Performance Data'!$B$8:$B$56,$C1941,'Model Performance Data'!$C$8:$C$56,$D1941)),"-",SUMIFS(INDEX('Model Performance Data'!$O$8:$DY$56,0,MATCH(CONCATENATE($J1941,N$6),'Model Performance Data'!$O$6:$DY$6,0)),'Model Performance Data'!$B$8:$B$56,$C1941,'Model Performance Data'!$C$8:$C$56,$D1941))</f>
        <v>0</v>
      </c>
      <c r="O1941" s="255">
        <f>IF(ISNA(SUMIFS(INDEX('Model Performance Data'!$O$8:$DY$56,0,MATCH(CONCATENATE($J1941,O$6),'Model Performance Data'!$O$6:$DY$6,0)),'Model Performance Data'!$B$8:$B$56,$C1941,'Model Performance Data'!$C$8:$C$56,$D1941)),"-",SUMIFS(INDEX('Model Performance Data'!$O$8:$DY$56,0,MATCH(CONCATENATE($J1941,O$6),'Model Performance Data'!$O$6:$DY$6,0)),'Model Performance Data'!$B$8:$B$56,$C1941,'Model Performance Data'!$C$8:$C$56,$D1941))</f>
        <v>0</v>
      </c>
    </row>
    <row r="1942" spans="2:15" x14ac:dyDescent="0.35">
      <c r="B1942" s="37" t="s">
        <v>80</v>
      </c>
      <c r="C1942" s="38" t="str">
        <f>IF(ISBLANK('Model Performance Data'!$B$85),"-",'Model Performance Data'!$B$85)</f>
        <v>-</v>
      </c>
      <c r="D1942" s="38" t="str">
        <f>IF(ISBLANK('Model Performance Data'!$C$85),"-",'Model Performance Data'!$C$85)</f>
        <v>-</v>
      </c>
      <c r="E1942" s="38" t="str">
        <f>IF(ISBLANK('Model Performance Data'!$D$85),"-",'Model Performance Data'!$D$85)</f>
        <v>-</v>
      </c>
      <c r="F1942" s="38" t="str">
        <f>IF(ISBLANK('Model Performance Data'!$E$85),"-",'Model Performance Data'!$E$85)</f>
        <v>-</v>
      </c>
      <c r="G1942" s="38" t="str">
        <f>IF(ISBLANK('Model Performance Data'!$F$85),"-",'Model Performance Data'!$F$85)</f>
        <v>-</v>
      </c>
      <c r="H1942" s="253">
        <v>2</v>
      </c>
      <c r="I1942" s="253">
        <v>4</v>
      </c>
      <c r="J1942" s="37" t="str">
        <f t="shared" si="77"/>
        <v>24</v>
      </c>
      <c r="K1942" s="38" t="str">
        <f>IF(ISBLANK('Model Performance Data'!$L$85),"-",'Model Performance Data'!$L$85)</f>
        <v>-</v>
      </c>
      <c r="L1942" s="38" t="str">
        <f>IF(ISBLANK('Model Performance Data'!$K$85),"-",'Model Performance Data'!$K$85)</f>
        <v>-</v>
      </c>
      <c r="M1942" s="254">
        <f>IF(ISNA(SUMIFS(INDEX('Model Performance Data'!$O$8:$DY$56,0,MATCH(CONCATENATE($J1942,M$6),'Model Performance Data'!$O$6:$DY$6,0)),'Model Performance Data'!$B$8:$B$56,$C1942,'Model Performance Data'!$C$8:$C$56,$D1942)),"-",SUMIFS(INDEX('Model Performance Data'!$O$8:$DY$56,0,MATCH(CONCATENATE($J1942,M$6),'Model Performance Data'!$O$6:$DY$6,0)),'Model Performance Data'!$B$8:$B$56,$C1942,'Model Performance Data'!$C$8:$C$56,$D1942))</f>
        <v>0</v>
      </c>
      <c r="N1942" s="254">
        <f>IF(ISNA(SUMIFS(INDEX('Model Performance Data'!$O$8:$DY$56,0,MATCH(CONCATENATE($J1942,N$6),'Model Performance Data'!$O$6:$DY$6,0)),'Model Performance Data'!$B$8:$B$56,$C1942,'Model Performance Data'!$C$8:$C$56,$D1942)),"-",SUMIFS(INDEX('Model Performance Data'!$O$8:$DY$56,0,MATCH(CONCATENATE($J1942,N$6),'Model Performance Data'!$O$6:$DY$6,0)),'Model Performance Data'!$B$8:$B$56,$C1942,'Model Performance Data'!$C$8:$C$56,$D1942))</f>
        <v>0</v>
      </c>
      <c r="O1942" s="255">
        <f>IF(ISNA(SUMIFS(INDEX('Model Performance Data'!$O$8:$DY$56,0,MATCH(CONCATENATE($J1942,O$6),'Model Performance Data'!$O$6:$DY$6,0)),'Model Performance Data'!$B$8:$B$56,$C1942,'Model Performance Data'!$C$8:$C$56,$D1942)),"-",SUMIFS(INDEX('Model Performance Data'!$O$8:$DY$56,0,MATCH(CONCATENATE($J1942,O$6),'Model Performance Data'!$O$6:$DY$6,0)),'Model Performance Data'!$B$8:$B$56,$C1942,'Model Performance Data'!$C$8:$C$56,$D1942))</f>
        <v>0</v>
      </c>
    </row>
    <row r="1943" spans="2:15" x14ac:dyDescent="0.35">
      <c r="B1943" s="37" t="s">
        <v>80</v>
      </c>
      <c r="C1943" s="38" t="str">
        <f>IF(ISBLANK('Model Performance Data'!$B$85),"-",'Model Performance Data'!$B$85)</f>
        <v>-</v>
      </c>
      <c r="D1943" s="38" t="str">
        <f>IF(ISBLANK('Model Performance Data'!$C$85),"-",'Model Performance Data'!$C$85)</f>
        <v>-</v>
      </c>
      <c r="E1943" s="38" t="str">
        <f>IF(ISBLANK('Model Performance Data'!$D$85),"-",'Model Performance Data'!$D$85)</f>
        <v>-</v>
      </c>
      <c r="F1943" s="38" t="str">
        <f>IF(ISBLANK('Model Performance Data'!$E$85),"-",'Model Performance Data'!$E$85)</f>
        <v>-</v>
      </c>
      <c r="G1943" s="38" t="str">
        <f>IF(ISBLANK('Model Performance Data'!$F$85),"-",'Model Performance Data'!$F$85)</f>
        <v>-</v>
      </c>
      <c r="H1943" s="253">
        <v>2</v>
      </c>
      <c r="I1943" s="253">
        <v>5</v>
      </c>
      <c r="J1943" s="37" t="str">
        <f t="shared" si="77"/>
        <v>25</v>
      </c>
      <c r="K1943" s="38" t="str">
        <f>IF(ISBLANK('Model Performance Data'!$L$85),"-",'Model Performance Data'!$L$85)</f>
        <v>-</v>
      </c>
      <c r="L1943" s="38" t="str">
        <f>IF(ISBLANK('Model Performance Data'!$K$85),"-",'Model Performance Data'!$K$85)</f>
        <v>-</v>
      </c>
      <c r="M1943" s="254">
        <f>IF(ISNA(SUMIFS(INDEX('Model Performance Data'!$O$8:$DY$56,0,MATCH(CONCATENATE($J1943,M$6),'Model Performance Data'!$O$6:$DY$6,0)),'Model Performance Data'!$B$8:$B$56,$C1943,'Model Performance Data'!$C$8:$C$56,$D1943)),"-",SUMIFS(INDEX('Model Performance Data'!$O$8:$DY$56,0,MATCH(CONCATENATE($J1943,M$6),'Model Performance Data'!$O$6:$DY$6,0)),'Model Performance Data'!$B$8:$B$56,$C1943,'Model Performance Data'!$C$8:$C$56,$D1943))</f>
        <v>0</v>
      </c>
      <c r="N1943" s="254">
        <f>IF(ISNA(SUMIFS(INDEX('Model Performance Data'!$O$8:$DY$56,0,MATCH(CONCATENATE($J1943,N$6),'Model Performance Data'!$O$6:$DY$6,0)),'Model Performance Data'!$B$8:$B$56,$C1943,'Model Performance Data'!$C$8:$C$56,$D1943)),"-",SUMIFS(INDEX('Model Performance Data'!$O$8:$DY$56,0,MATCH(CONCATENATE($J1943,N$6),'Model Performance Data'!$O$6:$DY$6,0)),'Model Performance Data'!$B$8:$B$56,$C1943,'Model Performance Data'!$C$8:$C$56,$D1943))</f>
        <v>0</v>
      </c>
      <c r="O1943" s="255">
        <f>IF(ISNA(SUMIFS(INDEX('Model Performance Data'!$O$8:$DY$56,0,MATCH(CONCATENATE($J1943,O$6),'Model Performance Data'!$O$6:$DY$6,0)),'Model Performance Data'!$B$8:$B$56,$C1943,'Model Performance Data'!$C$8:$C$56,$D1943)),"-",SUMIFS(INDEX('Model Performance Data'!$O$8:$DY$56,0,MATCH(CONCATENATE($J1943,O$6),'Model Performance Data'!$O$6:$DY$6,0)),'Model Performance Data'!$B$8:$B$56,$C1943,'Model Performance Data'!$C$8:$C$56,$D1943))</f>
        <v>0</v>
      </c>
    </row>
    <row r="1944" spans="2:15" x14ac:dyDescent="0.35">
      <c r="B1944" s="37" t="s">
        <v>80</v>
      </c>
      <c r="C1944" s="38" t="str">
        <f>IF(ISBLANK('Model Performance Data'!$B$85),"-",'Model Performance Data'!$B$85)</f>
        <v>-</v>
      </c>
      <c r="D1944" s="38" t="str">
        <f>IF(ISBLANK('Model Performance Data'!$C$85),"-",'Model Performance Data'!$C$85)</f>
        <v>-</v>
      </c>
      <c r="E1944" s="38" t="str">
        <f>IF(ISBLANK('Model Performance Data'!$D$85),"-",'Model Performance Data'!$D$85)</f>
        <v>-</v>
      </c>
      <c r="F1944" s="38" t="str">
        <f>IF(ISBLANK('Model Performance Data'!$E$85),"-",'Model Performance Data'!$E$85)</f>
        <v>-</v>
      </c>
      <c r="G1944" s="38" t="str">
        <f>IF(ISBLANK('Model Performance Data'!$F$85),"-",'Model Performance Data'!$F$85)</f>
        <v>-</v>
      </c>
      <c r="H1944" s="253">
        <v>2</v>
      </c>
      <c r="I1944" s="253" t="s">
        <v>65</v>
      </c>
      <c r="J1944" s="37" t="str">
        <f t="shared" si="77"/>
        <v>2Goal</v>
      </c>
      <c r="K1944" s="38" t="str">
        <f>IF(ISBLANK('Model Performance Data'!$L$85),"-",'Model Performance Data'!$L$85)</f>
        <v>-</v>
      </c>
      <c r="L1944" s="38" t="str">
        <f>IF(ISBLANK('Model Performance Data'!$K$85),"-",'Model Performance Data'!$K$85)</f>
        <v>-</v>
      </c>
      <c r="M1944" s="254" t="str">
        <f>IF(ISNA(SUMIFS(INDEX('Model Performance Data'!$O$8:$DY$56,0,MATCH(CONCATENATE($J1944,M$6),'Model Performance Data'!$O$6:$DY$6,0)),'Model Performance Data'!$B$8:$B$56,$C1944,'Model Performance Data'!$C$8:$C$56,$D1944)),"-",SUMIFS(INDEX('Model Performance Data'!$O$8:$DY$56,0,MATCH(CONCATENATE($J1944,M$6),'Model Performance Data'!$O$6:$DY$6,0)),'Model Performance Data'!$B$8:$B$56,$C1944,'Model Performance Data'!$C$8:$C$56,$D1944))</f>
        <v>-</v>
      </c>
      <c r="N1944" s="254" t="str">
        <f>IF(ISNA(SUMIFS(INDEX('Model Performance Data'!$O$8:$DY$56,0,MATCH(CONCATENATE($J1944,N$6),'Model Performance Data'!$O$6:$DY$6,0)),'Model Performance Data'!$B$8:$B$56,$C1944,'Model Performance Data'!$C$8:$C$56,$D1944)),"-",SUMIFS(INDEX('Model Performance Data'!$O$8:$DY$56,0,MATCH(CONCATENATE($J1944,N$6),'Model Performance Data'!$O$6:$DY$6,0)),'Model Performance Data'!$B$8:$B$56,$C1944,'Model Performance Data'!$C$8:$C$56,$D1944))</f>
        <v>-</v>
      </c>
      <c r="O1944" s="255">
        <f>IF(ISNA(SUMIFS(INDEX('Model Performance Data'!$O$8:$DY$56,0,MATCH(CONCATENATE($J1944,O$6),'Model Performance Data'!$O$6:$DY$6,0)),'Model Performance Data'!$B$8:$B$56,$C1944,'Model Performance Data'!$C$8:$C$56,$D1944)),"-",SUMIFS(INDEX('Model Performance Data'!$O$8:$DY$56,0,MATCH(CONCATENATE($J1944,O$6),'Model Performance Data'!$O$6:$DY$6,0)),'Model Performance Data'!$B$8:$B$56,$C1944,'Model Performance Data'!$C$8:$C$56,$D1944))</f>
        <v>0</v>
      </c>
    </row>
    <row r="1945" spans="2:15" x14ac:dyDescent="0.35">
      <c r="B1945" s="37" t="s">
        <v>80</v>
      </c>
      <c r="C1945" s="38" t="str">
        <f>IF(ISBLANK('Model Performance Data'!$B$85),"-",'Model Performance Data'!$B$85)</f>
        <v>-</v>
      </c>
      <c r="D1945" s="38" t="str">
        <f>IF(ISBLANK('Model Performance Data'!$C$85),"-",'Model Performance Data'!$C$85)</f>
        <v>-</v>
      </c>
      <c r="E1945" s="38" t="str">
        <f>IF(ISBLANK('Model Performance Data'!$D$85),"-",'Model Performance Data'!$D$85)</f>
        <v>-</v>
      </c>
      <c r="F1945" s="38" t="str">
        <f>IF(ISBLANK('Model Performance Data'!$E$85),"-",'Model Performance Data'!$E$85)</f>
        <v>-</v>
      </c>
      <c r="G1945" s="38" t="str">
        <f>IF(ISBLANK('Model Performance Data'!$F$85),"-",'Model Performance Data'!$F$85)</f>
        <v>-</v>
      </c>
      <c r="H1945" s="253">
        <v>3</v>
      </c>
      <c r="I1945" s="253">
        <v>1</v>
      </c>
      <c r="J1945" s="37" t="str">
        <f t="shared" si="77"/>
        <v>31</v>
      </c>
      <c r="K1945" s="38" t="str">
        <f>IF(ISBLANK('Model Performance Data'!$L$85),"-",'Model Performance Data'!$L$85)</f>
        <v>-</v>
      </c>
      <c r="L1945" s="38" t="str">
        <f>IF(ISBLANK('Model Performance Data'!$K$85),"-",'Model Performance Data'!$K$85)</f>
        <v>-</v>
      </c>
      <c r="M1945" s="254">
        <f>IF(ISNA(SUMIFS(INDEX('Model Performance Data'!$O$8:$DY$56,0,MATCH(CONCATENATE($J1945,M$6),'Model Performance Data'!$O$6:$DY$6,0)),'Model Performance Data'!$B$8:$B$56,$C1945,'Model Performance Data'!$C$8:$C$56,$D1945)),"-",SUMIFS(INDEX('Model Performance Data'!$O$8:$DY$56,0,MATCH(CONCATENATE($J1945,M$6),'Model Performance Data'!$O$6:$DY$6,0)),'Model Performance Data'!$B$8:$B$56,$C1945,'Model Performance Data'!$C$8:$C$56,$D1945))</f>
        <v>0</v>
      </c>
      <c r="N1945" s="254">
        <f>IF(ISNA(SUMIFS(INDEX('Model Performance Data'!$O$8:$DY$56,0,MATCH(CONCATENATE($J1945,N$6),'Model Performance Data'!$O$6:$DY$6,0)),'Model Performance Data'!$B$8:$B$56,$C1945,'Model Performance Data'!$C$8:$C$56,$D1945)),"-",SUMIFS(INDEX('Model Performance Data'!$O$8:$DY$56,0,MATCH(CONCATENATE($J1945,N$6),'Model Performance Data'!$O$6:$DY$6,0)),'Model Performance Data'!$B$8:$B$56,$C1945,'Model Performance Data'!$C$8:$C$56,$D1945))</f>
        <v>0</v>
      </c>
      <c r="O1945" s="255">
        <f>IF(ISNA(SUMIFS(INDEX('Model Performance Data'!$O$8:$DY$56,0,MATCH(CONCATENATE($J1945,O$6),'Model Performance Data'!$O$6:$DY$6,0)),'Model Performance Data'!$B$8:$B$56,$C1945,'Model Performance Data'!$C$8:$C$56,$D1945)),"-",SUMIFS(INDEX('Model Performance Data'!$O$8:$DY$56,0,MATCH(CONCATENATE($J1945,O$6),'Model Performance Data'!$O$6:$DY$6,0)),'Model Performance Data'!$B$8:$B$56,$C1945,'Model Performance Data'!$C$8:$C$56,$D1945))</f>
        <v>0</v>
      </c>
    </row>
    <row r="1946" spans="2:15" x14ac:dyDescent="0.35">
      <c r="B1946" s="37" t="s">
        <v>80</v>
      </c>
      <c r="C1946" s="38" t="str">
        <f>IF(ISBLANK('Model Performance Data'!$B$85),"-",'Model Performance Data'!$B$85)</f>
        <v>-</v>
      </c>
      <c r="D1946" s="38" t="str">
        <f>IF(ISBLANK('Model Performance Data'!$C$85),"-",'Model Performance Data'!$C$85)</f>
        <v>-</v>
      </c>
      <c r="E1946" s="38" t="str">
        <f>IF(ISBLANK('Model Performance Data'!$D$85),"-",'Model Performance Data'!$D$85)</f>
        <v>-</v>
      </c>
      <c r="F1946" s="38" t="str">
        <f>IF(ISBLANK('Model Performance Data'!$E$85),"-",'Model Performance Data'!$E$85)</f>
        <v>-</v>
      </c>
      <c r="G1946" s="38" t="str">
        <f>IF(ISBLANK('Model Performance Data'!$F$85),"-",'Model Performance Data'!$F$85)</f>
        <v>-</v>
      </c>
      <c r="H1946" s="253">
        <v>3</v>
      </c>
      <c r="I1946" s="253">
        <v>2</v>
      </c>
      <c r="J1946" s="37" t="str">
        <f t="shared" si="77"/>
        <v>32</v>
      </c>
      <c r="K1946" s="38" t="str">
        <f>IF(ISBLANK('Model Performance Data'!$L$85),"-",'Model Performance Data'!$L$85)</f>
        <v>-</v>
      </c>
      <c r="L1946" s="38" t="str">
        <f>IF(ISBLANK('Model Performance Data'!$K$85),"-",'Model Performance Data'!$K$85)</f>
        <v>-</v>
      </c>
      <c r="M1946" s="254">
        <f>IF(ISNA(SUMIFS(INDEX('Model Performance Data'!$O$8:$DY$56,0,MATCH(CONCATENATE($J1946,M$6),'Model Performance Data'!$O$6:$DY$6,0)),'Model Performance Data'!$B$8:$B$56,$C1946,'Model Performance Data'!$C$8:$C$56,$D1946)),"-",SUMIFS(INDEX('Model Performance Data'!$O$8:$DY$56,0,MATCH(CONCATENATE($J1946,M$6),'Model Performance Data'!$O$6:$DY$6,0)),'Model Performance Data'!$B$8:$B$56,$C1946,'Model Performance Data'!$C$8:$C$56,$D1946))</f>
        <v>0</v>
      </c>
      <c r="N1946" s="254">
        <f>IF(ISNA(SUMIFS(INDEX('Model Performance Data'!$O$8:$DY$56,0,MATCH(CONCATENATE($J1946,N$6),'Model Performance Data'!$O$6:$DY$6,0)),'Model Performance Data'!$B$8:$B$56,$C1946,'Model Performance Data'!$C$8:$C$56,$D1946)),"-",SUMIFS(INDEX('Model Performance Data'!$O$8:$DY$56,0,MATCH(CONCATENATE($J1946,N$6),'Model Performance Data'!$O$6:$DY$6,0)),'Model Performance Data'!$B$8:$B$56,$C1946,'Model Performance Data'!$C$8:$C$56,$D1946))</f>
        <v>0</v>
      </c>
      <c r="O1946" s="255">
        <f>IF(ISNA(SUMIFS(INDEX('Model Performance Data'!$O$8:$DY$56,0,MATCH(CONCATENATE($J1946,O$6),'Model Performance Data'!$O$6:$DY$6,0)),'Model Performance Data'!$B$8:$B$56,$C1946,'Model Performance Data'!$C$8:$C$56,$D1946)),"-",SUMIFS(INDEX('Model Performance Data'!$O$8:$DY$56,0,MATCH(CONCATENATE($J1946,O$6),'Model Performance Data'!$O$6:$DY$6,0)),'Model Performance Data'!$B$8:$B$56,$C1946,'Model Performance Data'!$C$8:$C$56,$D1946))</f>
        <v>0</v>
      </c>
    </row>
    <row r="1947" spans="2:15" x14ac:dyDescent="0.35">
      <c r="B1947" s="37" t="s">
        <v>80</v>
      </c>
      <c r="C1947" s="38" t="str">
        <f>IF(ISBLANK('Model Performance Data'!$B$85),"-",'Model Performance Data'!$B$85)</f>
        <v>-</v>
      </c>
      <c r="D1947" s="38" t="str">
        <f>IF(ISBLANK('Model Performance Data'!$C$85),"-",'Model Performance Data'!$C$85)</f>
        <v>-</v>
      </c>
      <c r="E1947" s="38" t="str">
        <f>IF(ISBLANK('Model Performance Data'!$D$85),"-",'Model Performance Data'!$D$85)</f>
        <v>-</v>
      </c>
      <c r="F1947" s="38" t="str">
        <f>IF(ISBLANK('Model Performance Data'!$E$85),"-",'Model Performance Data'!$E$85)</f>
        <v>-</v>
      </c>
      <c r="G1947" s="38" t="str">
        <f>IF(ISBLANK('Model Performance Data'!$F$85),"-",'Model Performance Data'!$F$85)</f>
        <v>-</v>
      </c>
      <c r="H1947" s="253">
        <v>3</v>
      </c>
      <c r="I1947" s="253">
        <v>3</v>
      </c>
      <c r="J1947" s="37" t="str">
        <f t="shared" si="77"/>
        <v>33</v>
      </c>
      <c r="K1947" s="38" t="str">
        <f>IF(ISBLANK('Model Performance Data'!$L$85),"-",'Model Performance Data'!$L$85)</f>
        <v>-</v>
      </c>
      <c r="L1947" s="38" t="str">
        <f>IF(ISBLANK('Model Performance Data'!$K$85),"-",'Model Performance Data'!$K$85)</f>
        <v>-</v>
      </c>
      <c r="M1947" s="254">
        <f>IF(ISNA(SUMIFS(INDEX('Model Performance Data'!$O$8:$DY$56,0,MATCH(CONCATENATE($J1947,M$6),'Model Performance Data'!$O$6:$DY$6,0)),'Model Performance Data'!$B$8:$B$56,$C1947,'Model Performance Data'!$C$8:$C$56,$D1947)),"-",SUMIFS(INDEX('Model Performance Data'!$O$8:$DY$56,0,MATCH(CONCATENATE($J1947,M$6),'Model Performance Data'!$O$6:$DY$6,0)),'Model Performance Data'!$B$8:$B$56,$C1947,'Model Performance Data'!$C$8:$C$56,$D1947))</f>
        <v>0</v>
      </c>
      <c r="N1947" s="254">
        <f>IF(ISNA(SUMIFS(INDEX('Model Performance Data'!$O$8:$DY$56,0,MATCH(CONCATENATE($J1947,N$6),'Model Performance Data'!$O$6:$DY$6,0)),'Model Performance Data'!$B$8:$B$56,$C1947,'Model Performance Data'!$C$8:$C$56,$D1947)),"-",SUMIFS(INDEX('Model Performance Data'!$O$8:$DY$56,0,MATCH(CONCATENATE($J1947,N$6),'Model Performance Data'!$O$6:$DY$6,0)),'Model Performance Data'!$B$8:$B$56,$C1947,'Model Performance Data'!$C$8:$C$56,$D1947))</f>
        <v>0</v>
      </c>
      <c r="O1947" s="255">
        <f>IF(ISNA(SUMIFS(INDEX('Model Performance Data'!$O$8:$DY$56,0,MATCH(CONCATENATE($J1947,O$6),'Model Performance Data'!$O$6:$DY$6,0)),'Model Performance Data'!$B$8:$B$56,$C1947,'Model Performance Data'!$C$8:$C$56,$D1947)),"-",SUMIFS(INDEX('Model Performance Data'!$O$8:$DY$56,0,MATCH(CONCATENATE($J1947,O$6),'Model Performance Data'!$O$6:$DY$6,0)),'Model Performance Data'!$B$8:$B$56,$C1947,'Model Performance Data'!$C$8:$C$56,$D1947))</f>
        <v>0</v>
      </c>
    </row>
    <row r="1948" spans="2:15" x14ac:dyDescent="0.35">
      <c r="B1948" s="37" t="s">
        <v>80</v>
      </c>
      <c r="C1948" s="38" t="str">
        <f>IF(ISBLANK('Model Performance Data'!$B$85),"-",'Model Performance Data'!$B$85)</f>
        <v>-</v>
      </c>
      <c r="D1948" s="38" t="str">
        <f>IF(ISBLANK('Model Performance Data'!$C$85),"-",'Model Performance Data'!$C$85)</f>
        <v>-</v>
      </c>
      <c r="E1948" s="38" t="str">
        <f>IF(ISBLANK('Model Performance Data'!$D$85),"-",'Model Performance Data'!$D$85)</f>
        <v>-</v>
      </c>
      <c r="F1948" s="38" t="str">
        <f>IF(ISBLANK('Model Performance Data'!$E$85),"-",'Model Performance Data'!$E$85)</f>
        <v>-</v>
      </c>
      <c r="G1948" s="38" t="str">
        <f>IF(ISBLANK('Model Performance Data'!$F$85),"-",'Model Performance Data'!$F$85)</f>
        <v>-</v>
      </c>
      <c r="H1948" s="253">
        <v>3</v>
      </c>
      <c r="I1948" s="253">
        <v>4</v>
      </c>
      <c r="J1948" s="37" t="str">
        <f t="shared" si="77"/>
        <v>34</v>
      </c>
      <c r="K1948" s="38" t="str">
        <f>IF(ISBLANK('Model Performance Data'!$L$85),"-",'Model Performance Data'!$L$85)</f>
        <v>-</v>
      </c>
      <c r="L1948" s="38" t="str">
        <f>IF(ISBLANK('Model Performance Data'!$K$85),"-",'Model Performance Data'!$K$85)</f>
        <v>-</v>
      </c>
      <c r="M1948" s="254">
        <f>IF(ISNA(SUMIFS(INDEX('Model Performance Data'!$O$8:$DY$56,0,MATCH(CONCATENATE($J1948,M$6),'Model Performance Data'!$O$6:$DY$6,0)),'Model Performance Data'!$B$8:$B$56,$C1948,'Model Performance Data'!$C$8:$C$56,$D1948)),"-",SUMIFS(INDEX('Model Performance Data'!$O$8:$DY$56,0,MATCH(CONCATENATE($J1948,M$6),'Model Performance Data'!$O$6:$DY$6,0)),'Model Performance Data'!$B$8:$B$56,$C1948,'Model Performance Data'!$C$8:$C$56,$D1948))</f>
        <v>0</v>
      </c>
      <c r="N1948" s="254">
        <f>IF(ISNA(SUMIFS(INDEX('Model Performance Data'!$O$8:$DY$56,0,MATCH(CONCATENATE($J1948,N$6),'Model Performance Data'!$O$6:$DY$6,0)),'Model Performance Data'!$B$8:$B$56,$C1948,'Model Performance Data'!$C$8:$C$56,$D1948)),"-",SUMIFS(INDEX('Model Performance Data'!$O$8:$DY$56,0,MATCH(CONCATENATE($J1948,N$6),'Model Performance Data'!$O$6:$DY$6,0)),'Model Performance Data'!$B$8:$B$56,$C1948,'Model Performance Data'!$C$8:$C$56,$D1948))</f>
        <v>0</v>
      </c>
      <c r="O1948" s="255">
        <f>IF(ISNA(SUMIFS(INDEX('Model Performance Data'!$O$8:$DY$56,0,MATCH(CONCATENATE($J1948,O$6),'Model Performance Data'!$O$6:$DY$6,0)),'Model Performance Data'!$B$8:$B$56,$C1948,'Model Performance Data'!$C$8:$C$56,$D1948)),"-",SUMIFS(INDEX('Model Performance Data'!$O$8:$DY$56,0,MATCH(CONCATENATE($J1948,O$6),'Model Performance Data'!$O$6:$DY$6,0)),'Model Performance Data'!$B$8:$B$56,$C1948,'Model Performance Data'!$C$8:$C$56,$D1948))</f>
        <v>0</v>
      </c>
    </row>
    <row r="1949" spans="2:15" x14ac:dyDescent="0.35">
      <c r="B1949" s="37" t="s">
        <v>80</v>
      </c>
      <c r="C1949" s="38" t="str">
        <f>IF(ISBLANK('Model Performance Data'!$B$85),"-",'Model Performance Data'!$B$85)</f>
        <v>-</v>
      </c>
      <c r="D1949" s="38" t="str">
        <f>IF(ISBLANK('Model Performance Data'!$C$85),"-",'Model Performance Data'!$C$85)</f>
        <v>-</v>
      </c>
      <c r="E1949" s="38" t="str">
        <f>IF(ISBLANK('Model Performance Data'!$D$85),"-",'Model Performance Data'!$D$85)</f>
        <v>-</v>
      </c>
      <c r="F1949" s="38" t="str">
        <f>IF(ISBLANK('Model Performance Data'!$E$85),"-",'Model Performance Data'!$E$85)</f>
        <v>-</v>
      </c>
      <c r="G1949" s="38" t="str">
        <f>IF(ISBLANK('Model Performance Data'!$F$85),"-",'Model Performance Data'!$F$85)</f>
        <v>-</v>
      </c>
      <c r="H1949" s="253">
        <v>3</v>
      </c>
      <c r="I1949" s="253">
        <v>5</v>
      </c>
      <c r="J1949" s="37" t="str">
        <f t="shared" si="77"/>
        <v>35</v>
      </c>
      <c r="K1949" s="38" t="str">
        <f>IF(ISBLANK('Model Performance Data'!$L$85),"-",'Model Performance Data'!$L$85)</f>
        <v>-</v>
      </c>
      <c r="L1949" s="38" t="str">
        <f>IF(ISBLANK('Model Performance Data'!$K$85),"-",'Model Performance Data'!$K$85)</f>
        <v>-</v>
      </c>
      <c r="M1949" s="254">
        <f>IF(ISNA(SUMIFS(INDEX('Model Performance Data'!$O$8:$DY$56,0,MATCH(CONCATENATE($J1949,M$6),'Model Performance Data'!$O$6:$DY$6,0)),'Model Performance Data'!$B$8:$B$56,$C1949,'Model Performance Data'!$C$8:$C$56,$D1949)),"-",SUMIFS(INDEX('Model Performance Data'!$O$8:$DY$56,0,MATCH(CONCATENATE($J1949,M$6),'Model Performance Data'!$O$6:$DY$6,0)),'Model Performance Data'!$B$8:$B$56,$C1949,'Model Performance Data'!$C$8:$C$56,$D1949))</f>
        <v>0</v>
      </c>
      <c r="N1949" s="254">
        <f>IF(ISNA(SUMIFS(INDEX('Model Performance Data'!$O$8:$DY$56,0,MATCH(CONCATENATE($J1949,N$6),'Model Performance Data'!$O$6:$DY$6,0)),'Model Performance Data'!$B$8:$B$56,$C1949,'Model Performance Data'!$C$8:$C$56,$D1949)),"-",SUMIFS(INDEX('Model Performance Data'!$O$8:$DY$56,0,MATCH(CONCATENATE($J1949,N$6),'Model Performance Data'!$O$6:$DY$6,0)),'Model Performance Data'!$B$8:$B$56,$C1949,'Model Performance Data'!$C$8:$C$56,$D1949))</f>
        <v>0</v>
      </c>
      <c r="O1949" s="255">
        <f>IF(ISNA(SUMIFS(INDEX('Model Performance Data'!$O$8:$DY$56,0,MATCH(CONCATENATE($J1949,O$6),'Model Performance Data'!$O$6:$DY$6,0)),'Model Performance Data'!$B$8:$B$56,$C1949,'Model Performance Data'!$C$8:$C$56,$D1949)),"-",SUMIFS(INDEX('Model Performance Data'!$O$8:$DY$56,0,MATCH(CONCATENATE($J1949,O$6),'Model Performance Data'!$O$6:$DY$6,0)),'Model Performance Data'!$B$8:$B$56,$C1949,'Model Performance Data'!$C$8:$C$56,$D1949))</f>
        <v>0</v>
      </c>
    </row>
    <row r="1950" spans="2:15" x14ac:dyDescent="0.35">
      <c r="B1950" s="37" t="s">
        <v>80</v>
      </c>
      <c r="C1950" s="38" t="str">
        <f>IF(ISBLANK('Model Performance Data'!$B$85),"-",'Model Performance Data'!$B$85)</f>
        <v>-</v>
      </c>
      <c r="D1950" s="38" t="str">
        <f>IF(ISBLANK('Model Performance Data'!$C$85),"-",'Model Performance Data'!$C$85)</f>
        <v>-</v>
      </c>
      <c r="E1950" s="38" t="str">
        <f>IF(ISBLANK('Model Performance Data'!$D$85),"-",'Model Performance Data'!$D$85)</f>
        <v>-</v>
      </c>
      <c r="F1950" s="38" t="str">
        <f>IF(ISBLANK('Model Performance Data'!$E$85),"-",'Model Performance Data'!$E$85)</f>
        <v>-</v>
      </c>
      <c r="G1950" s="38" t="str">
        <f>IF(ISBLANK('Model Performance Data'!$F$85),"-",'Model Performance Data'!$F$85)</f>
        <v>-</v>
      </c>
      <c r="H1950" s="253">
        <v>3</v>
      </c>
      <c r="I1950" s="253" t="s">
        <v>65</v>
      </c>
      <c r="J1950" s="37" t="str">
        <f t="shared" si="77"/>
        <v>3Goal</v>
      </c>
      <c r="K1950" s="38" t="str">
        <f>IF(ISBLANK('Model Performance Data'!$L$85),"-",'Model Performance Data'!$L$85)</f>
        <v>-</v>
      </c>
      <c r="L1950" s="38" t="str">
        <f>IF(ISBLANK('Model Performance Data'!$K$85),"-",'Model Performance Data'!$K$85)</f>
        <v>-</v>
      </c>
      <c r="M1950" s="254" t="str">
        <f>IF(ISNA(SUMIFS(INDEX('Model Performance Data'!$O$8:$DY$56,0,MATCH(CONCATENATE($J1950,M$6),'Model Performance Data'!$O$6:$DY$6,0)),'Model Performance Data'!$B$8:$B$56,$C1950,'Model Performance Data'!$C$8:$C$56,$D1950)),"-",SUMIFS(INDEX('Model Performance Data'!$O$8:$DY$56,0,MATCH(CONCATENATE($J1950,M$6),'Model Performance Data'!$O$6:$DY$6,0)),'Model Performance Data'!$B$8:$B$56,$C1950,'Model Performance Data'!$C$8:$C$56,$D1950))</f>
        <v>-</v>
      </c>
      <c r="N1950" s="254" t="str">
        <f>IF(ISNA(SUMIFS(INDEX('Model Performance Data'!$O$8:$DY$56,0,MATCH(CONCATENATE($J1950,N$6),'Model Performance Data'!$O$6:$DY$6,0)),'Model Performance Data'!$B$8:$B$56,$C1950,'Model Performance Data'!$C$8:$C$56,$D1950)),"-",SUMIFS(INDEX('Model Performance Data'!$O$8:$DY$56,0,MATCH(CONCATENATE($J1950,N$6),'Model Performance Data'!$O$6:$DY$6,0)),'Model Performance Data'!$B$8:$B$56,$C1950,'Model Performance Data'!$C$8:$C$56,$D1950))</f>
        <v>-</v>
      </c>
      <c r="O1950" s="255">
        <f>IF(ISNA(SUMIFS(INDEX('Model Performance Data'!$O$8:$DY$56,0,MATCH(CONCATENATE($J1950,O$6),'Model Performance Data'!$O$6:$DY$6,0)),'Model Performance Data'!$B$8:$B$56,$C1950,'Model Performance Data'!$C$8:$C$56,$D1950)),"-",SUMIFS(INDEX('Model Performance Data'!$O$8:$DY$56,0,MATCH(CONCATENATE($J1950,O$6),'Model Performance Data'!$O$6:$DY$6,0)),'Model Performance Data'!$B$8:$B$56,$C1950,'Model Performance Data'!$C$8:$C$56,$D1950))</f>
        <v>0</v>
      </c>
    </row>
    <row r="1951" spans="2:15" x14ac:dyDescent="0.35">
      <c r="B1951" s="37" t="s">
        <v>80</v>
      </c>
      <c r="C1951" s="38" t="str">
        <f>IF(ISBLANK('Model Performance Data'!$B$85),"-",'Model Performance Data'!$B$85)</f>
        <v>-</v>
      </c>
      <c r="D1951" s="38" t="str">
        <f>IF(ISBLANK('Model Performance Data'!$C$85),"-",'Model Performance Data'!$C$85)</f>
        <v>-</v>
      </c>
      <c r="E1951" s="38" t="str">
        <f>IF(ISBLANK('Model Performance Data'!$D$85),"-",'Model Performance Data'!$D$85)</f>
        <v>-</v>
      </c>
      <c r="F1951" s="38" t="str">
        <f>IF(ISBLANK('Model Performance Data'!$E$85),"-",'Model Performance Data'!$E$85)</f>
        <v>-</v>
      </c>
      <c r="G1951" s="38" t="str">
        <f>IF(ISBLANK('Model Performance Data'!$F$85),"-",'Model Performance Data'!$F$85)</f>
        <v>-</v>
      </c>
      <c r="H1951" s="253">
        <v>4</v>
      </c>
      <c r="I1951" s="253">
        <v>1</v>
      </c>
      <c r="J1951" s="37" t="str">
        <f t="shared" si="77"/>
        <v>41</v>
      </c>
      <c r="K1951" s="38" t="str">
        <f>IF(ISBLANK('Model Performance Data'!$L$85),"-",'Model Performance Data'!$L$85)</f>
        <v>-</v>
      </c>
      <c r="L1951" s="38" t="str">
        <f>IF(ISBLANK('Model Performance Data'!$K$85),"-",'Model Performance Data'!$K$85)</f>
        <v>-</v>
      </c>
      <c r="M1951" s="254">
        <f>IF(ISNA(SUMIFS(INDEX('Model Performance Data'!$O$8:$DY$56,0,MATCH(CONCATENATE($J1951,M$6),'Model Performance Data'!$O$6:$DY$6,0)),'Model Performance Data'!$B$8:$B$56,$C1951,'Model Performance Data'!$C$8:$C$56,$D1951)),"-",SUMIFS(INDEX('Model Performance Data'!$O$8:$DY$56,0,MATCH(CONCATENATE($J1951,M$6),'Model Performance Data'!$O$6:$DY$6,0)),'Model Performance Data'!$B$8:$B$56,$C1951,'Model Performance Data'!$C$8:$C$56,$D1951))</f>
        <v>0</v>
      </c>
      <c r="N1951" s="254">
        <f>IF(ISNA(SUMIFS(INDEX('Model Performance Data'!$O$8:$DY$56,0,MATCH(CONCATENATE($J1951,N$6),'Model Performance Data'!$O$6:$DY$6,0)),'Model Performance Data'!$B$8:$B$56,$C1951,'Model Performance Data'!$C$8:$C$56,$D1951)),"-",SUMIFS(INDEX('Model Performance Data'!$O$8:$DY$56,0,MATCH(CONCATENATE($J1951,N$6),'Model Performance Data'!$O$6:$DY$6,0)),'Model Performance Data'!$B$8:$B$56,$C1951,'Model Performance Data'!$C$8:$C$56,$D1951))</f>
        <v>0</v>
      </c>
      <c r="O1951" s="255">
        <f>IF(ISNA(SUMIFS(INDEX('Model Performance Data'!$O$8:$DY$56,0,MATCH(CONCATENATE($J1951,O$6),'Model Performance Data'!$O$6:$DY$6,0)),'Model Performance Data'!$B$8:$B$56,$C1951,'Model Performance Data'!$C$8:$C$56,$D1951)),"-",SUMIFS(INDEX('Model Performance Data'!$O$8:$DY$56,0,MATCH(CONCATENATE($J1951,O$6),'Model Performance Data'!$O$6:$DY$6,0)),'Model Performance Data'!$B$8:$B$56,$C1951,'Model Performance Data'!$C$8:$C$56,$D1951))</f>
        <v>0</v>
      </c>
    </row>
    <row r="1952" spans="2:15" x14ac:dyDescent="0.35">
      <c r="B1952" s="37" t="s">
        <v>80</v>
      </c>
      <c r="C1952" s="38" t="str">
        <f>IF(ISBLANK('Model Performance Data'!$B$85),"-",'Model Performance Data'!$B$85)</f>
        <v>-</v>
      </c>
      <c r="D1952" s="38" t="str">
        <f>IF(ISBLANK('Model Performance Data'!$C$85),"-",'Model Performance Data'!$C$85)</f>
        <v>-</v>
      </c>
      <c r="E1952" s="38" t="str">
        <f>IF(ISBLANK('Model Performance Data'!$D$85),"-",'Model Performance Data'!$D$85)</f>
        <v>-</v>
      </c>
      <c r="F1952" s="38" t="str">
        <f>IF(ISBLANK('Model Performance Data'!$E$85),"-",'Model Performance Data'!$E$85)</f>
        <v>-</v>
      </c>
      <c r="G1952" s="38" t="str">
        <f>IF(ISBLANK('Model Performance Data'!$F$85),"-",'Model Performance Data'!$F$85)</f>
        <v>-</v>
      </c>
      <c r="H1952" s="253">
        <v>4</v>
      </c>
      <c r="I1952" s="253">
        <v>2</v>
      </c>
      <c r="J1952" s="37" t="str">
        <f t="shared" si="77"/>
        <v>42</v>
      </c>
      <c r="K1952" s="38" t="str">
        <f>IF(ISBLANK('Model Performance Data'!$L$85),"-",'Model Performance Data'!$L$85)</f>
        <v>-</v>
      </c>
      <c r="L1952" s="38" t="str">
        <f>IF(ISBLANK('Model Performance Data'!$K$85),"-",'Model Performance Data'!$K$85)</f>
        <v>-</v>
      </c>
      <c r="M1952" s="254">
        <f>IF(ISNA(SUMIFS(INDEX('Model Performance Data'!$O$8:$DY$56,0,MATCH(CONCATENATE($J1952,M$6),'Model Performance Data'!$O$6:$DY$6,0)),'Model Performance Data'!$B$8:$B$56,$C1952,'Model Performance Data'!$C$8:$C$56,$D1952)),"-",SUMIFS(INDEX('Model Performance Data'!$O$8:$DY$56,0,MATCH(CONCATENATE($J1952,M$6),'Model Performance Data'!$O$6:$DY$6,0)),'Model Performance Data'!$B$8:$B$56,$C1952,'Model Performance Data'!$C$8:$C$56,$D1952))</f>
        <v>0</v>
      </c>
      <c r="N1952" s="254">
        <f>IF(ISNA(SUMIFS(INDEX('Model Performance Data'!$O$8:$DY$56,0,MATCH(CONCATENATE($J1952,N$6),'Model Performance Data'!$O$6:$DY$6,0)),'Model Performance Data'!$B$8:$B$56,$C1952,'Model Performance Data'!$C$8:$C$56,$D1952)),"-",SUMIFS(INDEX('Model Performance Data'!$O$8:$DY$56,0,MATCH(CONCATENATE($J1952,N$6),'Model Performance Data'!$O$6:$DY$6,0)),'Model Performance Data'!$B$8:$B$56,$C1952,'Model Performance Data'!$C$8:$C$56,$D1952))</f>
        <v>0</v>
      </c>
      <c r="O1952" s="255">
        <f>IF(ISNA(SUMIFS(INDEX('Model Performance Data'!$O$8:$DY$56,0,MATCH(CONCATENATE($J1952,O$6),'Model Performance Data'!$O$6:$DY$6,0)),'Model Performance Data'!$B$8:$B$56,$C1952,'Model Performance Data'!$C$8:$C$56,$D1952)),"-",SUMIFS(INDEX('Model Performance Data'!$O$8:$DY$56,0,MATCH(CONCATENATE($J1952,O$6),'Model Performance Data'!$O$6:$DY$6,0)),'Model Performance Data'!$B$8:$B$56,$C1952,'Model Performance Data'!$C$8:$C$56,$D1952))</f>
        <v>0</v>
      </c>
    </row>
    <row r="1953" spans="2:15" x14ac:dyDescent="0.35">
      <c r="B1953" s="37" t="s">
        <v>80</v>
      </c>
      <c r="C1953" s="38" t="str">
        <f>IF(ISBLANK('Model Performance Data'!$B$85),"-",'Model Performance Data'!$B$85)</f>
        <v>-</v>
      </c>
      <c r="D1953" s="38" t="str">
        <f>IF(ISBLANK('Model Performance Data'!$C$85),"-",'Model Performance Data'!$C$85)</f>
        <v>-</v>
      </c>
      <c r="E1953" s="38" t="str">
        <f>IF(ISBLANK('Model Performance Data'!$D$85),"-",'Model Performance Data'!$D$85)</f>
        <v>-</v>
      </c>
      <c r="F1953" s="38" t="str">
        <f>IF(ISBLANK('Model Performance Data'!$E$85),"-",'Model Performance Data'!$E$85)</f>
        <v>-</v>
      </c>
      <c r="G1953" s="38" t="str">
        <f>IF(ISBLANK('Model Performance Data'!$F$85),"-",'Model Performance Data'!$F$85)</f>
        <v>-</v>
      </c>
      <c r="H1953" s="253">
        <v>4</v>
      </c>
      <c r="I1953" s="253">
        <v>3</v>
      </c>
      <c r="J1953" s="37" t="str">
        <f t="shared" si="77"/>
        <v>43</v>
      </c>
      <c r="K1953" s="38" t="str">
        <f>IF(ISBLANK('Model Performance Data'!$L$85),"-",'Model Performance Data'!$L$85)</f>
        <v>-</v>
      </c>
      <c r="L1953" s="38" t="str">
        <f>IF(ISBLANK('Model Performance Data'!$K$85),"-",'Model Performance Data'!$K$85)</f>
        <v>-</v>
      </c>
      <c r="M1953" s="254">
        <f>IF(ISNA(SUMIFS(INDEX('Model Performance Data'!$O$8:$DY$56,0,MATCH(CONCATENATE($J1953,M$6),'Model Performance Data'!$O$6:$DY$6,0)),'Model Performance Data'!$B$8:$B$56,$C1953,'Model Performance Data'!$C$8:$C$56,$D1953)),"-",SUMIFS(INDEX('Model Performance Data'!$O$8:$DY$56,0,MATCH(CONCATENATE($J1953,M$6),'Model Performance Data'!$O$6:$DY$6,0)),'Model Performance Data'!$B$8:$B$56,$C1953,'Model Performance Data'!$C$8:$C$56,$D1953))</f>
        <v>0</v>
      </c>
      <c r="N1953" s="254">
        <f>IF(ISNA(SUMIFS(INDEX('Model Performance Data'!$O$8:$DY$56,0,MATCH(CONCATENATE($J1953,N$6),'Model Performance Data'!$O$6:$DY$6,0)),'Model Performance Data'!$B$8:$B$56,$C1953,'Model Performance Data'!$C$8:$C$56,$D1953)),"-",SUMIFS(INDEX('Model Performance Data'!$O$8:$DY$56,0,MATCH(CONCATENATE($J1953,N$6),'Model Performance Data'!$O$6:$DY$6,0)),'Model Performance Data'!$B$8:$B$56,$C1953,'Model Performance Data'!$C$8:$C$56,$D1953))</f>
        <v>0</v>
      </c>
      <c r="O1953" s="255">
        <f>IF(ISNA(SUMIFS(INDEX('Model Performance Data'!$O$8:$DY$56,0,MATCH(CONCATENATE($J1953,O$6),'Model Performance Data'!$O$6:$DY$6,0)),'Model Performance Data'!$B$8:$B$56,$C1953,'Model Performance Data'!$C$8:$C$56,$D1953)),"-",SUMIFS(INDEX('Model Performance Data'!$O$8:$DY$56,0,MATCH(CONCATENATE($J1953,O$6),'Model Performance Data'!$O$6:$DY$6,0)),'Model Performance Data'!$B$8:$B$56,$C1953,'Model Performance Data'!$C$8:$C$56,$D1953))</f>
        <v>0</v>
      </c>
    </row>
    <row r="1954" spans="2:15" x14ac:dyDescent="0.35">
      <c r="B1954" s="37" t="s">
        <v>80</v>
      </c>
      <c r="C1954" s="38" t="str">
        <f>IF(ISBLANK('Model Performance Data'!$B$85),"-",'Model Performance Data'!$B$85)</f>
        <v>-</v>
      </c>
      <c r="D1954" s="38" t="str">
        <f>IF(ISBLANK('Model Performance Data'!$C$85),"-",'Model Performance Data'!$C$85)</f>
        <v>-</v>
      </c>
      <c r="E1954" s="38" t="str">
        <f>IF(ISBLANK('Model Performance Data'!$D$85),"-",'Model Performance Data'!$D$85)</f>
        <v>-</v>
      </c>
      <c r="F1954" s="38" t="str">
        <f>IF(ISBLANK('Model Performance Data'!$E$85),"-",'Model Performance Data'!$E$85)</f>
        <v>-</v>
      </c>
      <c r="G1954" s="38" t="str">
        <f>IF(ISBLANK('Model Performance Data'!$F$85),"-",'Model Performance Data'!$F$85)</f>
        <v>-</v>
      </c>
      <c r="H1954" s="253">
        <v>4</v>
      </c>
      <c r="I1954" s="253">
        <v>4</v>
      </c>
      <c r="J1954" s="37" t="str">
        <f t="shared" si="77"/>
        <v>44</v>
      </c>
      <c r="K1954" s="38" t="str">
        <f>IF(ISBLANK('Model Performance Data'!$L$85),"-",'Model Performance Data'!$L$85)</f>
        <v>-</v>
      </c>
      <c r="L1954" s="38" t="str">
        <f>IF(ISBLANK('Model Performance Data'!$K$85),"-",'Model Performance Data'!$K$85)</f>
        <v>-</v>
      </c>
      <c r="M1954" s="254">
        <f>IF(ISNA(SUMIFS(INDEX('Model Performance Data'!$O$8:$DY$56,0,MATCH(CONCATENATE($J1954,M$6),'Model Performance Data'!$O$6:$DY$6,0)),'Model Performance Data'!$B$8:$B$56,$C1954,'Model Performance Data'!$C$8:$C$56,$D1954)),"-",SUMIFS(INDEX('Model Performance Data'!$O$8:$DY$56,0,MATCH(CONCATENATE($J1954,M$6),'Model Performance Data'!$O$6:$DY$6,0)),'Model Performance Data'!$B$8:$B$56,$C1954,'Model Performance Data'!$C$8:$C$56,$D1954))</f>
        <v>0</v>
      </c>
      <c r="N1954" s="254">
        <f>IF(ISNA(SUMIFS(INDEX('Model Performance Data'!$O$8:$DY$56,0,MATCH(CONCATENATE($J1954,N$6),'Model Performance Data'!$O$6:$DY$6,0)),'Model Performance Data'!$B$8:$B$56,$C1954,'Model Performance Data'!$C$8:$C$56,$D1954)),"-",SUMIFS(INDEX('Model Performance Data'!$O$8:$DY$56,0,MATCH(CONCATENATE($J1954,N$6),'Model Performance Data'!$O$6:$DY$6,0)),'Model Performance Data'!$B$8:$B$56,$C1954,'Model Performance Data'!$C$8:$C$56,$D1954))</f>
        <v>0</v>
      </c>
      <c r="O1954" s="255">
        <f>IF(ISNA(SUMIFS(INDEX('Model Performance Data'!$O$8:$DY$56,0,MATCH(CONCATENATE($J1954,O$6),'Model Performance Data'!$O$6:$DY$6,0)),'Model Performance Data'!$B$8:$B$56,$C1954,'Model Performance Data'!$C$8:$C$56,$D1954)),"-",SUMIFS(INDEX('Model Performance Data'!$O$8:$DY$56,0,MATCH(CONCATENATE($J1954,O$6),'Model Performance Data'!$O$6:$DY$6,0)),'Model Performance Data'!$B$8:$B$56,$C1954,'Model Performance Data'!$C$8:$C$56,$D1954))</f>
        <v>0</v>
      </c>
    </row>
    <row r="1955" spans="2:15" x14ac:dyDescent="0.35">
      <c r="B1955" s="37" t="s">
        <v>80</v>
      </c>
      <c r="C1955" s="38" t="str">
        <f>IF(ISBLANK('Model Performance Data'!$B$85),"-",'Model Performance Data'!$B$85)</f>
        <v>-</v>
      </c>
      <c r="D1955" s="38" t="str">
        <f>IF(ISBLANK('Model Performance Data'!$C$85),"-",'Model Performance Data'!$C$85)</f>
        <v>-</v>
      </c>
      <c r="E1955" s="38" t="str">
        <f>IF(ISBLANK('Model Performance Data'!$D$85),"-",'Model Performance Data'!$D$85)</f>
        <v>-</v>
      </c>
      <c r="F1955" s="38" t="str">
        <f>IF(ISBLANK('Model Performance Data'!$E$85),"-",'Model Performance Data'!$E$85)</f>
        <v>-</v>
      </c>
      <c r="G1955" s="38" t="str">
        <f>IF(ISBLANK('Model Performance Data'!$F$85),"-",'Model Performance Data'!$F$85)</f>
        <v>-</v>
      </c>
      <c r="H1955" s="253">
        <v>4</v>
      </c>
      <c r="I1955" s="253">
        <v>5</v>
      </c>
      <c r="J1955" s="37" t="str">
        <f t="shared" si="77"/>
        <v>45</v>
      </c>
      <c r="K1955" s="38" t="str">
        <f>IF(ISBLANK('Model Performance Data'!$L$85),"-",'Model Performance Data'!$L$85)</f>
        <v>-</v>
      </c>
      <c r="L1955" s="38" t="str">
        <f>IF(ISBLANK('Model Performance Data'!$K$85),"-",'Model Performance Data'!$K$85)</f>
        <v>-</v>
      </c>
      <c r="M1955" s="254">
        <f>IF(ISNA(SUMIFS(INDEX('Model Performance Data'!$O$8:$DY$56,0,MATCH(CONCATENATE($J1955,M$6),'Model Performance Data'!$O$6:$DY$6,0)),'Model Performance Data'!$B$8:$B$56,$C1955,'Model Performance Data'!$C$8:$C$56,$D1955)),"-",SUMIFS(INDEX('Model Performance Data'!$O$8:$DY$56,0,MATCH(CONCATENATE($J1955,M$6),'Model Performance Data'!$O$6:$DY$6,0)),'Model Performance Data'!$B$8:$B$56,$C1955,'Model Performance Data'!$C$8:$C$56,$D1955))</f>
        <v>0</v>
      </c>
      <c r="N1955" s="254">
        <f>IF(ISNA(SUMIFS(INDEX('Model Performance Data'!$O$8:$DY$56,0,MATCH(CONCATENATE($J1955,N$6),'Model Performance Data'!$O$6:$DY$6,0)),'Model Performance Data'!$B$8:$B$56,$C1955,'Model Performance Data'!$C$8:$C$56,$D1955)),"-",SUMIFS(INDEX('Model Performance Data'!$O$8:$DY$56,0,MATCH(CONCATENATE($J1955,N$6),'Model Performance Data'!$O$6:$DY$6,0)),'Model Performance Data'!$B$8:$B$56,$C1955,'Model Performance Data'!$C$8:$C$56,$D1955))</f>
        <v>0</v>
      </c>
      <c r="O1955" s="255">
        <f>IF(ISNA(SUMIFS(INDEX('Model Performance Data'!$O$8:$DY$56,0,MATCH(CONCATENATE($J1955,O$6),'Model Performance Data'!$O$6:$DY$6,0)),'Model Performance Data'!$B$8:$B$56,$C1955,'Model Performance Data'!$C$8:$C$56,$D1955)),"-",SUMIFS(INDEX('Model Performance Data'!$O$8:$DY$56,0,MATCH(CONCATENATE($J1955,O$6),'Model Performance Data'!$O$6:$DY$6,0)),'Model Performance Data'!$B$8:$B$56,$C1955,'Model Performance Data'!$C$8:$C$56,$D1955))</f>
        <v>0</v>
      </c>
    </row>
    <row r="1956" spans="2:15" x14ac:dyDescent="0.35">
      <c r="B1956" s="37" t="s">
        <v>80</v>
      </c>
      <c r="C1956" s="38" t="str">
        <f>IF(ISBLANK('Model Performance Data'!$B$85),"-",'Model Performance Data'!$B$85)</f>
        <v>-</v>
      </c>
      <c r="D1956" s="38" t="str">
        <f>IF(ISBLANK('Model Performance Data'!$C$85),"-",'Model Performance Data'!$C$85)</f>
        <v>-</v>
      </c>
      <c r="E1956" s="38" t="str">
        <f>IF(ISBLANK('Model Performance Data'!$D$85),"-",'Model Performance Data'!$D$85)</f>
        <v>-</v>
      </c>
      <c r="F1956" s="38" t="str">
        <f>IF(ISBLANK('Model Performance Data'!$E$85),"-",'Model Performance Data'!$E$85)</f>
        <v>-</v>
      </c>
      <c r="G1956" s="38" t="str">
        <f>IF(ISBLANK('Model Performance Data'!$F$85),"-",'Model Performance Data'!$F$85)</f>
        <v>-</v>
      </c>
      <c r="H1956" s="253">
        <v>4</v>
      </c>
      <c r="I1956" s="253" t="s">
        <v>65</v>
      </c>
      <c r="J1956" s="37" t="str">
        <f t="shared" si="77"/>
        <v>4Goal</v>
      </c>
      <c r="K1956" s="38" t="str">
        <f>IF(ISBLANK('Model Performance Data'!$L$85),"-",'Model Performance Data'!$L$85)</f>
        <v>-</v>
      </c>
      <c r="L1956" s="38" t="str">
        <f>IF(ISBLANK('Model Performance Data'!$K$85),"-",'Model Performance Data'!$K$85)</f>
        <v>-</v>
      </c>
      <c r="M1956" s="254" t="str">
        <f>IF(ISNA(SUMIFS(INDEX('Model Performance Data'!$O$8:$DY$56,0,MATCH(CONCATENATE($J1956,M$6),'Model Performance Data'!$O$6:$DY$6,0)),'Model Performance Data'!$B$8:$B$56,$C1956,'Model Performance Data'!$C$8:$C$56,$D1956)),"-",SUMIFS(INDEX('Model Performance Data'!$O$8:$DY$56,0,MATCH(CONCATENATE($J1956,M$6),'Model Performance Data'!$O$6:$DY$6,0)),'Model Performance Data'!$B$8:$B$56,$C1956,'Model Performance Data'!$C$8:$C$56,$D1956))</f>
        <v>-</v>
      </c>
      <c r="N1956" s="254" t="str">
        <f>IF(ISNA(SUMIFS(INDEX('Model Performance Data'!$O$8:$DY$56,0,MATCH(CONCATENATE($J1956,N$6),'Model Performance Data'!$O$6:$DY$6,0)),'Model Performance Data'!$B$8:$B$56,$C1956,'Model Performance Data'!$C$8:$C$56,$D1956)),"-",SUMIFS(INDEX('Model Performance Data'!$O$8:$DY$56,0,MATCH(CONCATENATE($J1956,N$6),'Model Performance Data'!$O$6:$DY$6,0)),'Model Performance Data'!$B$8:$B$56,$C1956,'Model Performance Data'!$C$8:$C$56,$D1956))</f>
        <v>-</v>
      </c>
      <c r="O1956" s="255">
        <f>IF(ISNA(SUMIFS(INDEX('Model Performance Data'!$O$8:$DY$56,0,MATCH(CONCATENATE($J1956,O$6),'Model Performance Data'!$O$6:$DY$6,0)),'Model Performance Data'!$B$8:$B$56,$C1956,'Model Performance Data'!$C$8:$C$56,$D1956)),"-",SUMIFS(INDEX('Model Performance Data'!$O$8:$DY$56,0,MATCH(CONCATENATE($J1956,O$6),'Model Performance Data'!$O$6:$DY$6,0)),'Model Performance Data'!$B$8:$B$56,$C1956,'Model Performance Data'!$C$8:$C$56,$D1956))</f>
        <v>0</v>
      </c>
    </row>
    <row r="1957" spans="2:15" x14ac:dyDescent="0.35">
      <c r="B1957" s="37" t="s">
        <v>80</v>
      </c>
      <c r="C1957" s="38" t="str">
        <f>IF(ISBLANK('Model Performance Data'!$B$86),"-",'Model Performance Data'!$B$86)</f>
        <v>-</v>
      </c>
      <c r="D1957" s="38" t="str">
        <f>IF(ISBLANK('Model Performance Data'!$C$86),"-",'Model Performance Data'!$C$86)</f>
        <v>-</v>
      </c>
      <c r="E1957" s="38" t="str">
        <f>IF(ISBLANK('Model Performance Data'!$D$86),"-",'Model Performance Data'!$D$86)</f>
        <v>-</v>
      </c>
      <c r="F1957" s="38" t="str">
        <f>IF(ISBLANK('Model Performance Data'!$E$86),"-",'Model Performance Data'!$E$86)</f>
        <v>-</v>
      </c>
      <c r="G1957" s="38" t="str">
        <f>IF(ISBLANK('Model Performance Data'!$F$86),"-",'Model Performance Data'!$F$86)</f>
        <v>-</v>
      </c>
      <c r="H1957" s="253" t="s">
        <v>64</v>
      </c>
      <c r="I1957" s="253" t="s">
        <v>64</v>
      </c>
      <c r="J1957" s="37" t="str">
        <f t="shared" si="77"/>
        <v>BaselineBaseline</v>
      </c>
      <c r="K1957" s="38" t="str">
        <f>IF(ISBLANK('Model Performance Data'!$L$86),"-",'Model Performance Data'!$L$86)</f>
        <v>-</v>
      </c>
      <c r="L1957" s="38" t="str">
        <f>IF(ISBLANK('Model Performance Data'!$K$86),"-",'Model Performance Data'!$K$86)</f>
        <v>-</v>
      </c>
      <c r="M1957" s="254">
        <f>IF(ISNA(SUMIFS(INDEX('Model Performance Data'!$O$8:$DY$56,0,MATCH(CONCATENATE($J1957,M$6),'Model Performance Data'!$O$6:$DY$6,0)),'Model Performance Data'!$B$8:$B$56,$C1957,'Model Performance Data'!$C$8:$C$56,$D1957)),"-",SUMIFS(INDEX('Model Performance Data'!$O$8:$DY$56,0,MATCH(CONCATENATE($J1957,M$6),'Model Performance Data'!$O$6:$DY$6,0)),'Model Performance Data'!$B$8:$B$56,$C1957,'Model Performance Data'!$C$8:$C$56,$D1957))</f>
        <v>0</v>
      </c>
      <c r="N1957" s="254">
        <f>IF(ISNA(SUMIFS(INDEX('Model Performance Data'!$O$8:$DY$56,0,MATCH(CONCATENATE($J1957,N$6),'Model Performance Data'!$O$6:$DY$6,0)),'Model Performance Data'!$B$8:$B$56,$C1957,'Model Performance Data'!$C$8:$C$56,$D1957)),"-",SUMIFS(INDEX('Model Performance Data'!$O$8:$DY$56,0,MATCH(CONCATENATE($J1957,N$6),'Model Performance Data'!$O$6:$DY$6,0)),'Model Performance Data'!$B$8:$B$56,$C1957,'Model Performance Data'!$C$8:$C$56,$D1957))</f>
        <v>0</v>
      </c>
      <c r="O1957" s="255">
        <f>IF(ISNA(SUMIFS(INDEX('Model Performance Data'!$O$8:$DY$56,0,MATCH(CONCATENATE($J1957,O$6),'Model Performance Data'!$O$6:$DY$6,0)),'Model Performance Data'!$B$8:$B$56,$C1957,'Model Performance Data'!$C$8:$C$56,$D1957)),"-",SUMIFS(INDEX('Model Performance Data'!$O$8:$DY$56,0,MATCH(CONCATENATE($J1957,O$6),'Model Performance Data'!$O$6:$DY$6,0)),'Model Performance Data'!$B$8:$B$56,$C1957,'Model Performance Data'!$C$8:$C$56,$D1957))</f>
        <v>0</v>
      </c>
    </row>
    <row r="1958" spans="2:15" x14ac:dyDescent="0.35">
      <c r="B1958" s="37" t="s">
        <v>80</v>
      </c>
      <c r="C1958" s="38" t="str">
        <f>IF(ISBLANK('Model Performance Data'!$B$86),"-",'Model Performance Data'!$B$86)</f>
        <v>-</v>
      </c>
      <c r="D1958" s="38" t="str">
        <f>IF(ISBLANK('Model Performance Data'!$C$86),"-",'Model Performance Data'!$C$86)</f>
        <v>-</v>
      </c>
      <c r="E1958" s="38" t="str">
        <f>IF(ISBLANK('Model Performance Data'!$D$86),"-",'Model Performance Data'!$D$86)</f>
        <v>-</v>
      </c>
      <c r="F1958" s="38" t="str">
        <f>IF(ISBLANK('Model Performance Data'!$E$86),"-",'Model Performance Data'!$E$86)</f>
        <v>-</v>
      </c>
      <c r="G1958" s="38" t="str">
        <f>IF(ISBLANK('Model Performance Data'!$F$86),"-",'Model Performance Data'!$F$86)</f>
        <v>-</v>
      </c>
      <c r="H1958" s="253">
        <v>1</v>
      </c>
      <c r="I1958" s="253">
        <v>1</v>
      </c>
      <c r="J1958" s="37" t="str">
        <f t="shared" si="77"/>
        <v>11</v>
      </c>
      <c r="K1958" s="38" t="str">
        <f>IF(ISBLANK('Model Performance Data'!$L$86),"-",'Model Performance Data'!$L$86)</f>
        <v>-</v>
      </c>
      <c r="L1958" s="38" t="str">
        <f>IF(ISBLANK('Model Performance Data'!$K$86),"-",'Model Performance Data'!$K$86)</f>
        <v>-</v>
      </c>
      <c r="M1958" s="254">
        <f>IF(ISNA(SUMIFS(INDEX('Model Performance Data'!$O$8:$DY$56,0,MATCH(CONCATENATE($J1958,M$6),'Model Performance Data'!$O$6:$DY$6,0)),'Model Performance Data'!$B$8:$B$56,$C1958,'Model Performance Data'!$C$8:$C$56,$D1958)),"-",SUMIFS(INDEX('Model Performance Data'!$O$8:$DY$56,0,MATCH(CONCATENATE($J1958,M$6),'Model Performance Data'!$O$6:$DY$6,0)),'Model Performance Data'!$B$8:$B$56,$C1958,'Model Performance Data'!$C$8:$C$56,$D1958))</f>
        <v>0</v>
      </c>
      <c r="N1958" s="254">
        <f>IF(ISNA(SUMIFS(INDEX('Model Performance Data'!$O$8:$DY$56,0,MATCH(CONCATENATE($J1958,N$6),'Model Performance Data'!$O$6:$DY$6,0)),'Model Performance Data'!$B$8:$B$56,$C1958,'Model Performance Data'!$C$8:$C$56,$D1958)),"-",SUMIFS(INDEX('Model Performance Data'!$O$8:$DY$56,0,MATCH(CONCATENATE($J1958,N$6),'Model Performance Data'!$O$6:$DY$6,0)),'Model Performance Data'!$B$8:$B$56,$C1958,'Model Performance Data'!$C$8:$C$56,$D1958))</f>
        <v>0</v>
      </c>
      <c r="O1958" s="255">
        <f>IF(ISNA(SUMIFS(INDEX('Model Performance Data'!$O$8:$DY$56,0,MATCH(CONCATENATE($J1958,O$6),'Model Performance Data'!$O$6:$DY$6,0)),'Model Performance Data'!$B$8:$B$56,$C1958,'Model Performance Data'!$C$8:$C$56,$D1958)),"-",SUMIFS(INDEX('Model Performance Data'!$O$8:$DY$56,0,MATCH(CONCATENATE($J1958,O$6),'Model Performance Data'!$O$6:$DY$6,0)),'Model Performance Data'!$B$8:$B$56,$C1958,'Model Performance Data'!$C$8:$C$56,$D1958))</f>
        <v>0</v>
      </c>
    </row>
    <row r="1959" spans="2:15" x14ac:dyDescent="0.35">
      <c r="B1959" s="37" t="s">
        <v>80</v>
      </c>
      <c r="C1959" s="38" t="str">
        <f>IF(ISBLANK('Model Performance Data'!$B$86),"-",'Model Performance Data'!$B$86)</f>
        <v>-</v>
      </c>
      <c r="D1959" s="38" t="str">
        <f>IF(ISBLANK('Model Performance Data'!$C$86),"-",'Model Performance Data'!$C$86)</f>
        <v>-</v>
      </c>
      <c r="E1959" s="38" t="str">
        <f>IF(ISBLANK('Model Performance Data'!$D$86),"-",'Model Performance Data'!$D$86)</f>
        <v>-</v>
      </c>
      <c r="F1959" s="38" t="str">
        <f>IF(ISBLANK('Model Performance Data'!$E$86),"-",'Model Performance Data'!$E$86)</f>
        <v>-</v>
      </c>
      <c r="G1959" s="38" t="str">
        <f>IF(ISBLANK('Model Performance Data'!$F$86),"-",'Model Performance Data'!$F$86)</f>
        <v>-</v>
      </c>
      <c r="H1959" s="253">
        <v>1</v>
      </c>
      <c r="I1959" s="253">
        <v>2</v>
      </c>
      <c r="J1959" s="37" t="str">
        <f t="shared" si="77"/>
        <v>12</v>
      </c>
      <c r="K1959" s="38" t="str">
        <f>IF(ISBLANK('Model Performance Data'!$L$86),"-",'Model Performance Data'!$L$86)</f>
        <v>-</v>
      </c>
      <c r="L1959" s="38" t="str">
        <f>IF(ISBLANK('Model Performance Data'!$K$86),"-",'Model Performance Data'!$K$86)</f>
        <v>-</v>
      </c>
      <c r="M1959" s="254">
        <f>IF(ISNA(SUMIFS(INDEX('Model Performance Data'!$O$8:$DY$56,0,MATCH(CONCATENATE($J1959,M$6),'Model Performance Data'!$O$6:$DY$6,0)),'Model Performance Data'!$B$8:$B$56,$C1959,'Model Performance Data'!$C$8:$C$56,$D1959)),"-",SUMIFS(INDEX('Model Performance Data'!$O$8:$DY$56,0,MATCH(CONCATENATE($J1959,M$6),'Model Performance Data'!$O$6:$DY$6,0)),'Model Performance Data'!$B$8:$B$56,$C1959,'Model Performance Data'!$C$8:$C$56,$D1959))</f>
        <v>0</v>
      </c>
      <c r="N1959" s="254">
        <f>IF(ISNA(SUMIFS(INDEX('Model Performance Data'!$O$8:$DY$56,0,MATCH(CONCATENATE($J1959,N$6),'Model Performance Data'!$O$6:$DY$6,0)),'Model Performance Data'!$B$8:$B$56,$C1959,'Model Performance Data'!$C$8:$C$56,$D1959)),"-",SUMIFS(INDEX('Model Performance Data'!$O$8:$DY$56,0,MATCH(CONCATENATE($J1959,N$6),'Model Performance Data'!$O$6:$DY$6,0)),'Model Performance Data'!$B$8:$B$56,$C1959,'Model Performance Data'!$C$8:$C$56,$D1959))</f>
        <v>0</v>
      </c>
      <c r="O1959" s="255">
        <f>IF(ISNA(SUMIFS(INDEX('Model Performance Data'!$O$8:$DY$56,0,MATCH(CONCATENATE($J1959,O$6),'Model Performance Data'!$O$6:$DY$6,0)),'Model Performance Data'!$B$8:$B$56,$C1959,'Model Performance Data'!$C$8:$C$56,$D1959)),"-",SUMIFS(INDEX('Model Performance Data'!$O$8:$DY$56,0,MATCH(CONCATENATE($J1959,O$6),'Model Performance Data'!$O$6:$DY$6,0)),'Model Performance Data'!$B$8:$B$56,$C1959,'Model Performance Data'!$C$8:$C$56,$D1959))</f>
        <v>0</v>
      </c>
    </row>
    <row r="1960" spans="2:15" x14ac:dyDescent="0.35">
      <c r="B1960" s="37" t="s">
        <v>80</v>
      </c>
      <c r="C1960" s="38" t="str">
        <f>IF(ISBLANK('Model Performance Data'!$B$86),"-",'Model Performance Data'!$B$86)</f>
        <v>-</v>
      </c>
      <c r="D1960" s="38" t="str">
        <f>IF(ISBLANK('Model Performance Data'!$C$86),"-",'Model Performance Data'!$C$86)</f>
        <v>-</v>
      </c>
      <c r="E1960" s="38" t="str">
        <f>IF(ISBLANK('Model Performance Data'!$D$86),"-",'Model Performance Data'!$D$86)</f>
        <v>-</v>
      </c>
      <c r="F1960" s="38" t="str">
        <f>IF(ISBLANK('Model Performance Data'!$E$86),"-",'Model Performance Data'!$E$86)</f>
        <v>-</v>
      </c>
      <c r="G1960" s="38" t="str">
        <f>IF(ISBLANK('Model Performance Data'!$F$86),"-",'Model Performance Data'!$F$86)</f>
        <v>-</v>
      </c>
      <c r="H1960" s="253">
        <v>1</v>
      </c>
      <c r="I1960" s="253">
        <v>3</v>
      </c>
      <c r="J1960" s="37" t="str">
        <f t="shared" si="77"/>
        <v>13</v>
      </c>
      <c r="K1960" s="38" t="str">
        <f>IF(ISBLANK('Model Performance Data'!$L$86),"-",'Model Performance Data'!$L$86)</f>
        <v>-</v>
      </c>
      <c r="L1960" s="38" t="str">
        <f>IF(ISBLANK('Model Performance Data'!$K$86),"-",'Model Performance Data'!$K$86)</f>
        <v>-</v>
      </c>
      <c r="M1960" s="254">
        <f>IF(ISNA(SUMIFS(INDEX('Model Performance Data'!$O$8:$DY$56,0,MATCH(CONCATENATE($J1960,M$6),'Model Performance Data'!$O$6:$DY$6,0)),'Model Performance Data'!$B$8:$B$56,$C1960,'Model Performance Data'!$C$8:$C$56,$D1960)),"-",SUMIFS(INDEX('Model Performance Data'!$O$8:$DY$56,0,MATCH(CONCATENATE($J1960,M$6),'Model Performance Data'!$O$6:$DY$6,0)),'Model Performance Data'!$B$8:$B$56,$C1960,'Model Performance Data'!$C$8:$C$56,$D1960))</f>
        <v>0</v>
      </c>
      <c r="N1960" s="254">
        <f>IF(ISNA(SUMIFS(INDEX('Model Performance Data'!$O$8:$DY$56,0,MATCH(CONCATENATE($J1960,N$6),'Model Performance Data'!$O$6:$DY$6,0)),'Model Performance Data'!$B$8:$B$56,$C1960,'Model Performance Data'!$C$8:$C$56,$D1960)),"-",SUMIFS(INDEX('Model Performance Data'!$O$8:$DY$56,0,MATCH(CONCATENATE($J1960,N$6),'Model Performance Data'!$O$6:$DY$6,0)),'Model Performance Data'!$B$8:$B$56,$C1960,'Model Performance Data'!$C$8:$C$56,$D1960))</f>
        <v>0</v>
      </c>
      <c r="O1960" s="255">
        <f>IF(ISNA(SUMIFS(INDEX('Model Performance Data'!$O$8:$DY$56,0,MATCH(CONCATENATE($J1960,O$6),'Model Performance Data'!$O$6:$DY$6,0)),'Model Performance Data'!$B$8:$B$56,$C1960,'Model Performance Data'!$C$8:$C$56,$D1960)),"-",SUMIFS(INDEX('Model Performance Data'!$O$8:$DY$56,0,MATCH(CONCATENATE($J1960,O$6),'Model Performance Data'!$O$6:$DY$6,0)),'Model Performance Data'!$B$8:$B$56,$C1960,'Model Performance Data'!$C$8:$C$56,$D1960))</f>
        <v>0</v>
      </c>
    </row>
    <row r="1961" spans="2:15" x14ac:dyDescent="0.35">
      <c r="B1961" s="37" t="s">
        <v>80</v>
      </c>
      <c r="C1961" s="38" t="str">
        <f>IF(ISBLANK('Model Performance Data'!$B$86),"-",'Model Performance Data'!$B$86)</f>
        <v>-</v>
      </c>
      <c r="D1961" s="38" t="str">
        <f>IF(ISBLANK('Model Performance Data'!$C$86),"-",'Model Performance Data'!$C$86)</f>
        <v>-</v>
      </c>
      <c r="E1961" s="38" t="str">
        <f>IF(ISBLANK('Model Performance Data'!$D$86),"-",'Model Performance Data'!$D$86)</f>
        <v>-</v>
      </c>
      <c r="F1961" s="38" t="str">
        <f>IF(ISBLANK('Model Performance Data'!$E$86),"-",'Model Performance Data'!$E$86)</f>
        <v>-</v>
      </c>
      <c r="G1961" s="38" t="str">
        <f>IF(ISBLANK('Model Performance Data'!$F$86),"-",'Model Performance Data'!$F$86)</f>
        <v>-</v>
      </c>
      <c r="H1961" s="253">
        <v>1</v>
      </c>
      <c r="I1961" s="253">
        <v>4</v>
      </c>
      <c r="J1961" s="37" t="str">
        <f t="shared" ref="J1961:J2024" si="78">CONCATENATE(H1961,I1961)</f>
        <v>14</v>
      </c>
      <c r="K1961" s="38" t="str">
        <f>IF(ISBLANK('Model Performance Data'!$L$86),"-",'Model Performance Data'!$L$86)</f>
        <v>-</v>
      </c>
      <c r="L1961" s="38" t="str">
        <f>IF(ISBLANK('Model Performance Data'!$K$86),"-",'Model Performance Data'!$K$86)</f>
        <v>-</v>
      </c>
      <c r="M1961" s="254">
        <f>IF(ISNA(SUMIFS(INDEX('Model Performance Data'!$O$8:$DY$56,0,MATCH(CONCATENATE($J1961,M$6),'Model Performance Data'!$O$6:$DY$6,0)),'Model Performance Data'!$B$8:$B$56,$C1961,'Model Performance Data'!$C$8:$C$56,$D1961)),"-",SUMIFS(INDEX('Model Performance Data'!$O$8:$DY$56,0,MATCH(CONCATENATE($J1961,M$6),'Model Performance Data'!$O$6:$DY$6,0)),'Model Performance Data'!$B$8:$B$56,$C1961,'Model Performance Data'!$C$8:$C$56,$D1961))</f>
        <v>0</v>
      </c>
      <c r="N1961" s="254">
        <f>IF(ISNA(SUMIFS(INDEX('Model Performance Data'!$O$8:$DY$56,0,MATCH(CONCATENATE($J1961,N$6),'Model Performance Data'!$O$6:$DY$6,0)),'Model Performance Data'!$B$8:$B$56,$C1961,'Model Performance Data'!$C$8:$C$56,$D1961)),"-",SUMIFS(INDEX('Model Performance Data'!$O$8:$DY$56,0,MATCH(CONCATENATE($J1961,N$6),'Model Performance Data'!$O$6:$DY$6,0)),'Model Performance Data'!$B$8:$B$56,$C1961,'Model Performance Data'!$C$8:$C$56,$D1961))</f>
        <v>0</v>
      </c>
      <c r="O1961" s="255">
        <f>IF(ISNA(SUMIFS(INDEX('Model Performance Data'!$O$8:$DY$56,0,MATCH(CONCATENATE($J1961,O$6),'Model Performance Data'!$O$6:$DY$6,0)),'Model Performance Data'!$B$8:$B$56,$C1961,'Model Performance Data'!$C$8:$C$56,$D1961)),"-",SUMIFS(INDEX('Model Performance Data'!$O$8:$DY$56,0,MATCH(CONCATENATE($J1961,O$6),'Model Performance Data'!$O$6:$DY$6,0)),'Model Performance Data'!$B$8:$B$56,$C1961,'Model Performance Data'!$C$8:$C$56,$D1961))</f>
        <v>0</v>
      </c>
    </row>
    <row r="1962" spans="2:15" x14ac:dyDescent="0.35">
      <c r="B1962" s="37" t="s">
        <v>80</v>
      </c>
      <c r="C1962" s="38" t="str">
        <f>IF(ISBLANK('Model Performance Data'!$B$86),"-",'Model Performance Data'!$B$86)</f>
        <v>-</v>
      </c>
      <c r="D1962" s="38" t="str">
        <f>IF(ISBLANK('Model Performance Data'!$C$86),"-",'Model Performance Data'!$C$86)</f>
        <v>-</v>
      </c>
      <c r="E1962" s="38" t="str">
        <f>IF(ISBLANK('Model Performance Data'!$D$86),"-",'Model Performance Data'!$D$86)</f>
        <v>-</v>
      </c>
      <c r="F1962" s="38" t="str">
        <f>IF(ISBLANK('Model Performance Data'!$E$86),"-",'Model Performance Data'!$E$86)</f>
        <v>-</v>
      </c>
      <c r="G1962" s="38" t="str">
        <f>IF(ISBLANK('Model Performance Data'!$F$86),"-",'Model Performance Data'!$F$86)</f>
        <v>-</v>
      </c>
      <c r="H1962" s="253">
        <v>1</v>
      </c>
      <c r="I1962" s="253">
        <v>5</v>
      </c>
      <c r="J1962" s="37" t="str">
        <f t="shared" si="78"/>
        <v>15</v>
      </c>
      <c r="K1962" s="38" t="str">
        <f>IF(ISBLANK('Model Performance Data'!$L$86),"-",'Model Performance Data'!$L$86)</f>
        <v>-</v>
      </c>
      <c r="L1962" s="38" t="str">
        <f>IF(ISBLANK('Model Performance Data'!$K$86),"-",'Model Performance Data'!$K$86)</f>
        <v>-</v>
      </c>
      <c r="M1962" s="254">
        <f>IF(ISNA(SUMIFS(INDEX('Model Performance Data'!$O$8:$DY$56,0,MATCH(CONCATENATE($J1962,M$6),'Model Performance Data'!$O$6:$DY$6,0)),'Model Performance Data'!$B$8:$B$56,$C1962,'Model Performance Data'!$C$8:$C$56,$D1962)),"-",SUMIFS(INDEX('Model Performance Data'!$O$8:$DY$56,0,MATCH(CONCATENATE($J1962,M$6),'Model Performance Data'!$O$6:$DY$6,0)),'Model Performance Data'!$B$8:$B$56,$C1962,'Model Performance Data'!$C$8:$C$56,$D1962))</f>
        <v>0</v>
      </c>
      <c r="N1962" s="254">
        <f>IF(ISNA(SUMIFS(INDEX('Model Performance Data'!$O$8:$DY$56,0,MATCH(CONCATENATE($J1962,N$6),'Model Performance Data'!$O$6:$DY$6,0)),'Model Performance Data'!$B$8:$B$56,$C1962,'Model Performance Data'!$C$8:$C$56,$D1962)),"-",SUMIFS(INDEX('Model Performance Data'!$O$8:$DY$56,0,MATCH(CONCATENATE($J1962,N$6),'Model Performance Data'!$O$6:$DY$6,0)),'Model Performance Data'!$B$8:$B$56,$C1962,'Model Performance Data'!$C$8:$C$56,$D1962))</f>
        <v>0</v>
      </c>
      <c r="O1962" s="255">
        <f>IF(ISNA(SUMIFS(INDEX('Model Performance Data'!$O$8:$DY$56,0,MATCH(CONCATENATE($J1962,O$6),'Model Performance Data'!$O$6:$DY$6,0)),'Model Performance Data'!$B$8:$B$56,$C1962,'Model Performance Data'!$C$8:$C$56,$D1962)),"-",SUMIFS(INDEX('Model Performance Data'!$O$8:$DY$56,0,MATCH(CONCATENATE($J1962,O$6),'Model Performance Data'!$O$6:$DY$6,0)),'Model Performance Data'!$B$8:$B$56,$C1962,'Model Performance Data'!$C$8:$C$56,$D1962))</f>
        <v>0</v>
      </c>
    </row>
    <row r="1963" spans="2:15" x14ac:dyDescent="0.35">
      <c r="B1963" s="37" t="s">
        <v>80</v>
      </c>
      <c r="C1963" s="38" t="str">
        <f>IF(ISBLANK('Model Performance Data'!$B$86),"-",'Model Performance Data'!$B$86)</f>
        <v>-</v>
      </c>
      <c r="D1963" s="38" t="str">
        <f>IF(ISBLANK('Model Performance Data'!$C$86),"-",'Model Performance Data'!$C$86)</f>
        <v>-</v>
      </c>
      <c r="E1963" s="38" t="str">
        <f>IF(ISBLANK('Model Performance Data'!$D$86),"-",'Model Performance Data'!$D$86)</f>
        <v>-</v>
      </c>
      <c r="F1963" s="38" t="str">
        <f>IF(ISBLANK('Model Performance Data'!$E$86),"-",'Model Performance Data'!$E$86)</f>
        <v>-</v>
      </c>
      <c r="G1963" s="38" t="str">
        <f>IF(ISBLANK('Model Performance Data'!$F$86),"-",'Model Performance Data'!$F$86)</f>
        <v>-</v>
      </c>
      <c r="H1963" s="253">
        <v>1</v>
      </c>
      <c r="I1963" s="253" t="s">
        <v>65</v>
      </c>
      <c r="J1963" s="37" t="str">
        <f t="shared" si="78"/>
        <v>1Goal</v>
      </c>
      <c r="K1963" s="38" t="str">
        <f>IF(ISBLANK('Model Performance Data'!$L$86),"-",'Model Performance Data'!$L$86)</f>
        <v>-</v>
      </c>
      <c r="L1963" s="38" t="str">
        <f>IF(ISBLANK('Model Performance Data'!$K$86),"-",'Model Performance Data'!$K$86)</f>
        <v>-</v>
      </c>
      <c r="M1963" s="254" t="str">
        <f>IF(ISNA(SUMIFS(INDEX('Model Performance Data'!$O$8:$DY$56,0,MATCH(CONCATENATE($J1963,M$6),'Model Performance Data'!$O$6:$DY$6,0)),'Model Performance Data'!$B$8:$B$56,$C1963,'Model Performance Data'!$C$8:$C$56,$D1963)),"-",SUMIFS(INDEX('Model Performance Data'!$O$8:$DY$56,0,MATCH(CONCATENATE($J1963,M$6),'Model Performance Data'!$O$6:$DY$6,0)),'Model Performance Data'!$B$8:$B$56,$C1963,'Model Performance Data'!$C$8:$C$56,$D1963))</f>
        <v>-</v>
      </c>
      <c r="N1963" s="254" t="str">
        <f>IF(ISNA(SUMIFS(INDEX('Model Performance Data'!$O$8:$DY$56,0,MATCH(CONCATENATE($J1963,N$6),'Model Performance Data'!$O$6:$DY$6,0)),'Model Performance Data'!$B$8:$B$56,$C1963,'Model Performance Data'!$C$8:$C$56,$D1963)),"-",SUMIFS(INDEX('Model Performance Data'!$O$8:$DY$56,0,MATCH(CONCATENATE($J1963,N$6),'Model Performance Data'!$O$6:$DY$6,0)),'Model Performance Data'!$B$8:$B$56,$C1963,'Model Performance Data'!$C$8:$C$56,$D1963))</f>
        <v>-</v>
      </c>
      <c r="O1963" s="255">
        <f>IF(ISNA(SUMIFS(INDEX('Model Performance Data'!$O$8:$DY$56,0,MATCH(CONCATENATE($J1963,O$6),'Model Performance Data'!$O$6:$DY$6,0)),'Model Performance Data'!$B$8:$B$56,$C1963,'Model Performance Data'!$C$8:$C$56,$D1963)),"-",SUMIFS(INDEX('Model Performance Data'!$O$8:$DY$56,0,MATCH(CONCATENATE($J1963,O$6),'Model Performance Data'!$O$6:$DY$6,0)),'Model Performance Data'!$B$8:$B$56,$C1963,'Model Performance Data'!$C$8:$C$56,$D1963))</f>
        <v>0</v>
      </c>
    </row>
    <row r="1964" spans="2:15" x14ac:dyDescent="0.35">
      <c r="B1964" s="37" t="s">
        <v>80</v>
      </c>
      <c r="C1964" s="38" t="str">
        <f>IF(ISBLANK('Model Performance Data'!$B$86),"-",'Model Performance Data'!$B$86)</f>
        <v>-</v>
      </c>
      <c r="D1964" s="38" t="str">
        <f>IF(ISBLANK('Model Performance Data'!$C$86),"-",'Model Performance Data'!$C$86)</f>
        <v>-</v>
      </c>
      <c r="E1964" s="38" t="str">
        <f>IF(ISBLANK('Model Performance Data'!$D$86),"-",'Model Performance Data'!$D$86)</f>
        <v>-</v>
      </c>
      <c r="F1964" s="38" t="str">
        <f>IF(ISBLANK('Model Performance Data'!$E$86),"-",'Model Performance Data'!$E$86)</f>
        <v>-</v>
      </c>
      <c r="G1964" s="38" t="str">
        <f>IF(ISBLANK('Model Performance Data'!$F$86),"-",'Model Performance Data'!$F$86)</f>
        <v>-</v>
      </c>
      <c r="H1964" s="253">
        <v>2</v>
      </c>
      <c r="I1964" s="253">
        <v>1</v>
      </c>
      <c r="J1964" s="37" t="str">
        <f t="shared" si="78"/>
        <v>21</v>
      </c>
      <c r="K1964" s="38" t="str">
        <f>IF(ISBLANK('Model Performance Data'!$L$86),"-",'Model Performance Data'!$L$86)</f>
        <v>-</v>
      </c>
      <c r="L1964" s="38" t="str">
        <f>IF(ISBLANK('Model Performance Data'!$K$86),"-",'Model Performance Data'!$K$86)</f>
        <v>-</v>
      </c>
      <c r="M1964" s="254">
        <f>IF(ISNA(SUMIFS(INDEX('Model Performance Data'!$O$8:$DY$56,0,MATCH(CONCATENATE($J1964,M$6),'Model Performance Data'!$O$6:$DY$6,0)),'Model Performance Data'!$B$8:$B$56,$C1964,'Model Performance Data'!$C$8:$C$56,$D1964)),"-",SUMIFS(INDEX('Model Performance Data'!$O$8:$DY$56,0,MATCH(CONCATENATE($J1964,M$6),'Model Performance Data'!$O$6:$DY$6,0)),'Model Performance Data'!$B$8:$B$56,$C1964,'Model Performance Data'!$C$8:$C$56,$D1964))</f>
        <v>0</v>
      </c>
      <c r="N1964" s="254">
        <f>IF(ISNA(SUMIFS(INDEX('Model Performance Data'!$O$8:$DY$56,0,MATCH(CONCATENATE($J1964,N$6),'Model Performance Data'!$O$6:$DY$6,0)),'Model Performance Data'!$B$8:$B$56,$C1964,'Model Performance Data'!$C$8:$C$56,$D1964)),"-",SUMIFS(INDEX('Model Performance Data'!$O$8:$DY$56,0,MATCH(CONCATENATE($J1964,N$6),'Model Performance Data'!$O$6:$DY$6,0)),'Model Performance Data'!$B$8:$B$56,$C1964,'Model Performance Data'!$C$8:$C$56,$D1964))</f>
        <v>0</v>
      </c>
      <c r="O1964" s="255">
        <f>IF(ISNA(SUMIFS(INDEX('Model Performance Data'!$O$8:$DY$56,0,MATCH(CONCATENATE($J1964,O$6),'Model Performance Data'!$O$6:$DY$6,0)),'Model Performance Data'!$B$8:$B$56,$C1964,'Model Performance Data'!$C$8:$C$56,$D1964)),"-",SUMIFS(INDEX('Model Performance Data'!$O$8:$DY$56,0,MATCH(CONCATENATE($J1964,O$6),'Model Performance Data'!$O$6:$DY$6,0)),'Model Performance Data'!$B$8:$B$56,$C1964,'Model Performance Data'!$C$8:$C$56,$D1964))</f>
        <v>0</v>
      </c>
    </row>
    <row r="1965" spans="2:15" x14ac:dyDescent="0.35">
      <c r="B1965" s="37" t="s">
        <v>80</v>
      </c>
      <c r="C1965" s="38" t="str">
        <f>IF(ISBLANK('Model Performance Data'!$B$86),"-",'Model Performance Data'!$B$86)</f>
        <v>-</v>
      </c>
      <c r="D1965" s="38" t="str">
        <f>IF(ISBLANK('Model Performance Data'!$C$86),"-",'Model Performance Data'!$C$86)</f>
        <v>-</v>
      </c>
      <c r="E1965" s="38" t="str">
        <f>IF(ISBLANK('Model Performance Data'!$D$86),"-",'Model Performance Data'!$D$86)</f>
        <v>-</v>
      </c>
      <c r="F1965" s="38" t="str">
        <f>IF(ISBLANK('Model Performance Data'!$E$86),"-",'Model Performance Data'!$E$86)</f>
        <v>-</v>
      </c>
      <c r="G1965" s="38" t="str">
        <f>IF(ISBLANK('Model Performance Data'!$F$86),"-",'Model Performance Data'!$F$86)</f>
        <v>-</v>
      </c>
      <c r="H1965" s="253">
        <v>2</v>
      </c>
      <c r="I1965" s="253">
        <v>2</v>
      </c>
      <c r="J1965" s="37" t="str">
        <f t="shared" si="78"/>
        <v>22</v>
      </c>
      <c r="K1965" s="38" t="str">
        <f>IF(ISBLANK('Model Performance Data'!$L$86),"-",'Model Performance Data'!$L$86)</f>
        <v>-</v>
      </c>
      <c r="L1965" s="38" t="str">
        <f>IF(ISBLANK('Model Performance Data'!$K$86),"-",'Model Performance Data'!$K$86)</f>
        <v>-</v>
      </c>
      <c r="M1965" s="254">
        <f>IF(ISNA(SUMIFS(INDEX('Model Performance Data'!$O$8:$DY$56,0,MATCH(CONCATENATE($J1965,M$6),'Model Performance Data'!$O$6:$DY$6,0)),'Model Performance Data'!$B$8:$B$56,$C1965,'Model Performance Data'!$C$8:$C$56,$D1965)),"-",SUMIFS(INDEX('Model Performance Data'!$O$8:$DY$56,0,MATCH(CONCATENATE($J1965,M$6),'Model Performance Data'!$O$6:$DY$6,0)),'Model Performance Data'!$B$8:$B$56,$C1965,'Model Performance Data'!$C$8:$C$56,$D1965))</f>
        <v>0</v>
      </c>
      <c r="N1965" s="254">
        <f>IF(ISNA(SUMIFS(INDEX('Model Performance Data'!$O$8:$DY$56,0,MATCH(CONCATENATE($J1965,N$6),'Model Performance Data'!$O$6:$DY$6,0)),'Model Performance Data'!$B$8:$B$56,$C1965,'Model Performance Data'!$C$8:$C$56,$D1965)),"-",SUMIFS(INDEX('Model Performance Data'!$O$8:$DY$56,0,MATCH(CONCATENATE($J1965,N$6),'Model Performance Data'!$O$6:$DY$6,0)),'Model Performance Data'!$B$8:$B$56,$C1965,'Model Performance Data'!$C$8:$C$56,$D1965))</f>
        <v>0</v>
      </c>
      <c r="O1965" s="255">
        <f>IF(ISNA(SUMIFS(INDEX('Model Performance Data'!$O$8:$DY$56,0,MATCH(CONCATENATE($J1965,O$6),'Model Performance Data'!$O$6:$DY$6,0)),'Model Performance Data'!$B$8:$B$56,$C1965,'Model Performance Data'!$C$8:$C$56,$D1965)),"-",SUMIFS(INDEX('Model Performance Data'!$O$8:$DY$56,0,MATCH(CONCATENATE($J1965,O$6),'Model Performance Data'!$O$6:$DY$6,0)),'Model Performance Data'!$B$8:$B$56,$C1965,'Model Performance Data'!$C$8:$C$56,$D1965))</f>
        <v>0</v>
      </c>
    </row>
    <row r="1966" spans="2:15" x14ac:dyDescent="0.35">
      <c r="B1966" s="37" t="s">
        <v>80</v>
      </c>
      <c r="C1966" s="38" t="str">
        <f>IF(ISBLANK('Model Performance Data'!$B$86),"-",'Model Performance Data'!$B$86)</f>
        <v>-</v>
      </c>
      <c r="D1966" s="38" t="str">
        <f>IF(ISBLANK('Model Performance Data'!$C$86),"-",'Model Performance Data'!$C$86)</f>
        <v>-</v>
      </c>
      <c r="E1966" s="38" t="str">
        <f>IF(ISBLANK('Model Performance Data'!$D$86),"-",'Model Performance Data'!$D$86)</f>
        <v>-</v>
      </c>
      <c r="F1966" s="38" t="str">
        <f>IF(ISBLANK('Model Performance Data'!$E$86),"-",'Model Performance Data'!$E$86)</f>
        <v>-</v>
      </c>
      <c r="G1966" s="38" t="str">
        <f>IF(ISBLANK('Model Performance Data'!$F$86),"-",'Model Performance Data'!$F$86)</f>
        <v>-</v>
      </c>
      <c r="H1966" s="253">
        <v>2</v>
      </c>
      <c r="I1966" s="253">
        <v>3</v>
      </c>
      <c r="J1966" s="37" t="str">
        <f t="shared" si="78"/>
        <v>23</v>
      </c>
      <c r="K1966" s="38" t="str">
        <f>IF(ISBLANK('Model Performance Data'!$L$86),"-",'Model Performance Data'!$L$86)</f>
        <v>-</v>
      </c>
      <c r="L1966" s="38" t="str">
        <f>IF(ISBLANK('Model Performance Data'!$K$86),"-",'Model Performance Data'!$K$86)</f>
        <v>-</v>
      </c>
      <c r="M1966" s="254">
        <f>IF(ISNA(SUMIFS(INDEX('Model Performance Data'!$O$8:$DY$56,0,MATCH(CONCATENATE($J1966,M$6),'Model Performance Data'!$O$6:$DY$6,0)),'Model Performance Data'!$B$8:$B$56,$C1966,'Model Performance Data'!$C$8:$C$56,$D1966)),"-",SUMIFS(INDEX('Model Performance Data'!$O$8:$DY$56,0,MATCH(CONCATENATE($J1966,M$6),'Model Performance Data'!$O$6:$DY$6,0)),'Model Performance Data'!$B$8:$B$56,$C1966,'Model Performance Data'!$C$8:$C$56,$D1966))</f>
        <v>0</v>
      </c>
      <c r="N1966" s="254">
        <f>IF(ISNA(SUMIFS(INDEX('Model Performance Data'!$O$8:$DY$56,0,MATCH(CONCATENATE($J1966,N$6),'Model Performance Data'!$O$6:$DY$6,0)),'Model Performance Data'!$B$8:$B$56,$C1966,'Model Performance Data'!$C$8:$C$56,$D1966)),"-",SUMIFS(INDEX('Model Performance Data'!$O$8:$DY$56,0,MATCH(CONCATENATE($J1966,N$6),'Model Performance Data'!$O$6:$DY$6,0)),'Model Performance Data'!$B$8:$B$56,$C1966,'Model Performance Data'!$C$8:$C$56,$D1966))</f>
        <v>0</v>
      </c>
      <c r="O1966" s="255">
        <f>IF(ISNA(SUMIFS(INDEX('Model Performance Data'!$O$8:$DY$56,0,MATCH(CONCATENATE($J1966,O$6),'Model Performance Data'!$O$6:$DY$6,0)),'Model Performance Data'!$B$8:$B$56,$C1966,'Model Performance Data'!$C$8:$C$56,$D1966)),"-",SUMIFS(INDEX('Model Performance Data'!$O$8:$DY$56,0,MATCH(CONCATENATE($J1966,O$6),'Model Performance Data'!$O$6:$DY$6,0)),'Model Performance Data'!$B$8:$B$56,$C1966,'Model Performance Data'!$C$8:$C$56,$D1966))</f>
        <v>0</v>
      </c>
    </row>
    <row r="1967" spans="2:15" x14ac:dyDescent="0.35">
      <c r="B1967" s="37" t="s">
        <v>80</v>
      </c>
      <c r="C1967" s="38" t="str">
        <f>IF(ISBLANK('Model Performance Data'!$B$86),"-",'Model Performance Data'!$B$86)</f>
        <v>-</v>
      </c>
      <c r="D1967" s="38" t="str">
        <f>IF(ISBLANK('Model Performance Data'!$C$86),"-",'Model Performance Data'!$C$86)</f>
        <v>-</v>
      </c>
      <c r="E1967" s="38" t="str">
        <f>IF(ISBLANK('Model Performance Data'!$D$86),"-",'Model Performance Data'!$D$86)</f>
        <v>-</v>
      </c>
      <c r="F1967" s="38" t="str">
        <f>IF(ISBLANK('Model Performance Data'!$E$86),"-",'Model Performance Data'!$E$86)</f>
        <v>-</v>
      </c>
      <c r="G1967" s="38" t="str">
        <f>IF(ISBLANK('Model Performance Data'!$F$86),"-",'Model Performance Data'!$F$86)</f>
        <v>-</v>
      </c>
      <c r="H1967" s="253">
        <v>2</v>
      </c>
      <c r="I1967" s="253">
        <v>4</v>
      </c>
      <c r="J1967" s="37" t="str">
        <f t="shared" si="78"/>
        <v>24</v>
      </c>
      <c r="K1967" s="38" t="str">
        <f>IF(ISBLANK('Model Performance Data'!$L$86),"-",'Model Performance Data'!$L$86)</f>
        <v>-</v>
      </c>
      <c r="L1967" s="38" t="str">
        <f>IF(ISBLANK('Model Performance Data'!$K$86),"-",'Model Performance Data'!$K$86)</f>
        <v>-</v>
      </c>
      <c r="M1967" s="254">
        <f>IF(ISNA(SUMIFS(INDEX('Model Performance Data'!$O$8:$DY$56,0,MATCH(CONCATENATE($J1967,M$6),'Model Performance Data'!$O$6:$DY$6,0)),'Model Performance Data'!$B$8:$B$56,$C1967,'Model Performance Data'!$C$8:$C$56,$D1967)),"-",SUMIFS(INDEX('Model Performance Data'!$O$8:$DY$56,0,MATCH(CONCATENATE($J1967,M$6),'Model Performance Data'!$O$6:$DY$6,0)),'Model Performance Data'!$B$8:$B$56,$C1967,'Model Performance Data'!$C$8:$C$56,$D1967))</f>
        <v>0</v>
      </c>
      <c r="N1967" s="254">
        <f>IF(ISNA(SUMIFS(INDEX('Model Performance Data'!$O$8:$DY$56,0,MATCH(CONCATENATE($J1967,N$6),'Model Performance Data'!$O$6:$DY$6,0)),'Model Performance Data'!$B$8:$B$56,$C1967,'Model Performance Data'!$C$8:$C$56,$D1967)),"-",SUMIFS(INDEX('Model Performance Data'!$O$8:$DY$56,0,MATCH(CONCATENATE($J1967,N$6),'Model Performance Data'!$O$6:$DY$6,0)),'Model Performance Data'!$B$8:$B$56,$C1967,'Model Performance Data'!$C$8:$C$56,$D1967))</f>
        <v>0</v>
      </c>
      <c r="O1967" s="255">
        <f>IF(ISNA(SUMIFS(INDEX('Model Performance Data'!$O$8:$DY$56,0,MATCH(CONCATENATE($J1967,O$6),'Model Performance Data'!$O$6:$DY$6,0)),'Model Performance Data'!$B$8:$B$56,$C1967,'Model Performance Data'!$C$8:$C$56,$D1967)),"-",SUMIFS(INDEX('Model Performance Data'!$O$8:$DY$56,0,MATCH(CONCATENATE($J1967,O$6),'Model Performance Data'!$O$6:$DY$6,0)),'Model Performance Data'!$B$8:$B$56,$C1967,'Model Performance Data'!$C$8:$C$56,$D1967))</f>
        <v>0</v>
      </c>
    </row>
    <row r="1968" spans="2:15" x14ac:dyDescent="0.35">
      <c r="B1968" s="37" t="s">
        <v>80</v>
      </c>
      <c r="C1968" s="38" t="str">
        <f>IF(ISBLANK('Model Performance Data'!$B$86),"-",'Model Performance Data'!$B$86)</f>
        <v>-</v>
      </c>
      <c r="D1968" s="38" t="str">
        <f>IF(ISBLANK('Model Performance Data'!$C$86),"-",'Model Performance Data'!$C$86)</f>
        <v>-</v>
      </c>
      <c r="E1968" s="38" t="str">
        <f>IF(ISBLANK('Model Performance Data'!$D$86),"-",'Model Performance Data'!$D$86)</f>
        <v>-</v>
      </c>
      <c r="F1968" s="38" t="str">
        <f>IF(ISBLANK('Model Performance Data'!$E$86),"-",'Model Performance Data'!$E$86)</f>
        <v>-</v>
      </c>
      <c r="G1968" s="38" t="str">
        <f>IF(ISBLANK('Model Performance Data'!$F$86),"-",'Model Performance Data'!$F$86)</f>
        <v>-</v>
      </c>
      <c r="H1968" s="253">
        <v>2</v>
      </c>
      <c r="I1968" s="253">
        <v>5</v>
      </c>
      <c r="J1968" s="37" t="str">
        <f t="shared" si="78"/>
        <v>25</v>
      </c>
      <c r="K1968" s="38" t="str">
        <f>IF(ISBLANK('Model Performance Data'!$L$86),"-",'Model Performance Data'!$L$86)</f>
        <v>-</v>
      </c>
      <c r="L1968" s="38" t="str">
        <f>IF(ISBLANK('Model Performance Data'!$K$86),"-",'Model Performance Data'!$K$86)</f>
        <v>-</v>
      </c>
      <c r="M1968" s="254">
        <f>IF(ISNA(SUMIFS(INDEX('Model Performance Data'!$O$8:$DY$56,0,MATCH(CONCATENATE($J1968,M$6),'Model Performance Data'!$O$6:$DY$6,0)),'Model Performance Data'!$B$8:$B$56,$C1968,'Model Performance Data'!$C$8:$C$56,$D1968)),"-",SUMIFS(INDEX('Model Performance Data'!$O$8:$DY$56,0,MATCH(CONCATENATE($J1968,M$6),'Model Performance Data'!$O$6:$DY$6,0)),'Model Performance Data'!$B$8:$B$56,$C1968,'Model Performance Data'!$C$8:$C$56,$D1968))</f>
        <v>0</v>
      </c>
      <c r="N1968" s="254">
        <f>IF(ISNA(SUMIFS(INDEX('Model Performance Data'!$O$8:$DY$56,0,MATCH(CONCATENATE($J1968,N$6),'Model Performance Data'!$O$6:$DY$6,0)),'Model Performance Data'!$B$8:$B$56,$C1968,'Model Performance Data'!$C$8:$C$56,$D1968)),"-",SUMIFS(INDEX('Model Performance Data'!$O$8:$DY$56,0,MATCH(CONCATENATE($J1968,N$6),'Model Performance Data'!$O$6:$DY$6,0)),'Model Performance Data'!$B$8:$B$56,$C1968,'Model Performance Data'!$C$8:$C$56,$D1968))</f>
        <v>0</v>
      </c>
      <c r="O1968" s="255">
        <f>IF(ISNA(SUMIFS(INDEX('Model Performance Data'!$O$8:$DY$56,0,MATCH(CONCATENATE($J1968,O$6),'Model Performance Data'!$O$6:$DY$6,0)),'Model Performance Data'!$B$8:$B$56,$C1968,'Model Performance Data'!$C$8:$C$56,$D1968)),"-",SUMIFS(INDEX('Model Performance Data'!$O$8:$DY$56,0,MATCH(CONCATENATE($J1968,O$6),'Model Performance Data'!$O$6:$DY$6,0)),'Model Performance Data'!$B$8:$B$56,$C1968,'Model Performance Data'!$C$8:$C$56,$D1968))</f>
        <v>0</v>
      </c>
    </row>
    <row r="1969" spans="2:15" x14ac:dyDescent="0.35">
      <c r="B1969" s="37" t="s">
        <v>80</v>
      </c>
      <c r="C1969" s="38" t="str">
        <f>IF(ISBLANK('Model Performance Data'!$B$86),"-",'Model Performance Data'!$B$86)</f>
        <v>-</v>
      </c>
      <c r="D1969" s="38" t="str">
        <f>IF(ISBLANK('Model Performance Data'!$C$86),"-",'Model Performance Data'!$C$86)</f>
        <v>-</v>
      </c>
      <c r="E1969" s="38" t="str">
        <f>IF(ISBLANK('Model Performance Data'!$D$86),"-",'Model Performance Data'!$D$86)</f>
        <v>-</v>
      </c>
      <c r="F1969" s="38" t="str">
        <f>IF(ISBLANK('Model Performance Data'!$E$86),"-",'Model Performance Data'!$E$86)</f>
        <v>-</v>
      </c>
      <c r="G1969" s="38" t="str">
        <f>IF(ISBLANK('Model Performance Data'!$F$86),"-",'Model Performance Data'!$F$86)</f>
        <v>-</v>
      </c>
      <c r="H1969" s="253">
        <v>2</v>
      </c>
      <c r="I1969" s="253" t="s">
        <v>65</v>
      </c>
      <c r="J1969" s="37" t="str">
        <f t="shared" si="78"/>
        <v>2Goal</v>
      </c>
      <c r="K1969" s="38" t="str">
        <f>IF(ISBLANK('Model Performance Data'!$L$86),"-",'Model Performance Data'!$L$86)</f>
        <v>-</v>
      </c>
      <c r="L1969" s="38" t="str">
        <f>IF(ISBLANK('Model Performance Data'!$K$86),"-",'Model Performance Data'!$K$86)</f>
        <v>-</v>
      </c>
      <c r="M1969" s="254" t="str">
        <f>IF(ISNA(SUMIFS(INDEX('Model Performance Data'!$O$8:$DY$56,0,MATCH(CONCATENATE($J1969,M$6),'Model Performance Data'!$O$6:$DY$6,0)),'Model Performance Data'!$B$8:$B$56,$C1969,'Model Performance Data'!$C$8:$C$56,$D1969)),"-",SUMIFS(INDEX('Model Performance Data'!$O$8:$DY$56,0,MATCH(CONCATENATE($J1969,M$6),'Model Performance Data'!$O$6:$DY$6,0)),'Model Performance Data'!$B$8:$B$56,$C1969,'Model Performance Data'!$C$8:$C$56,$D1969))</f>
        <v>-</v>
      </c>
      <c r="N1969" s="254" t="str">
        <f>IF(ISNA(SUMIFS(INDEX('Model Performance Data'!$O$8:$DY$56,0,MATCH(CONCATENATE($J1969,N$6),'Model Performance Data'!$O$6:$DY$6,0)),'Model Performance Data'!$B$8:$B$56,$C1969,'Model Performance Data'!$C$8:$C$56,$D1969)),"-",SUMIFS(INDEX('Model Performance Data'!$O$8:$DY$56,0,MATCH(CONCATENATE($J1969,N$6),'Model Performance Data'!$O$6:$DY$6,0)),'Model Performance Data'!$B$8:$B$56,$C1969,'Model Performance Data'!$C$8:$C$56,$D1969))</f>
        <v>-</v>
      </c>
      <c r="O1969" s="255">
        <f>IF(ISNA(SUMIFS(INDEX('Model Performance Data'!$O$8:$DY$56,0,MATCH(CONCATENATE($J1969,O$6),'Model Performance Data'!$O$6:$DY$6,0)),'Model Performance Data'!$B$8:$B$56,$C1969,'Model Performance Data'!$C$8:$C$56,$D1969)),"-",SUMIFS(INDEX('Model Performance Data'!$O$8:$DY$56,0,MATCH(CONCATENATE($J1969,O$6),'Model Performance Data'!$O$6:$DY$6,0)),'Model Performance Data'!$B$8:$B$56,$C1969,'Model Performance Data'!$C$8:$C$56,$D1969))</f>
        <v>0</v>
      </c>
    </row>
    <row r="1970" spans="2:15" x14ac:dyDescent="0.35">
      <c r="B1970" s="37" t="s">
        <v>80</v>
      </c>
      <c r="C1970" s="38" t="str">
        <f>IF(ISBLANK('Model Performance Data'!$B$86),"-",'Model Performance Data'!$B$86)</f>
        <v>-</v>
      </c>
      <c r="D1970" s="38" t="str">
        <f>IF(ISBLANK('Model Performance Data'!$C$86),"-",'Model Performance Data'!$C$86)</f>
        <v>-</v>
      </c>
      <c r="E1970" s="38" t="str">
        <f>IF(ISBLANK('Model Performance Data'!$D$86),"-",'Model Performance Data'!$D$86)</f>
        <v>-</v>
      </c>
      <c r="F1970" s="38" t="str">
        <f>IF(ISBLANK('Model Performance Data'!$E$86),"-",'Model Performance Data'!$E$86)</f>
        <v>-</v>
      </c>
      <c r="G1970" s="38" t="str">
        <f>IF(ISBLANK('Model Performance Data'!$F$86),"-",'Model Performance Data'!$F$86)</f>
        <v>-</v>
      </c>
      <c r="H1970" s="253">
        <v>3</v>
      </c>
      <c r="I1970" s="253">
        <v>1</v>
      </c>
      <c r="J1970" s="37" t="str">
        <f t="shared" si="78"/>
        <v>31</v>
      </c>
      <c r="K1970" s="38" t="str">
        <f>IF(ISBLANK('Model Performance Data'!$L$86),"-",'Model Performance Data'!$L$86)</f>
        <v>-</v>
      </c>
      <c r="L1970" s="38" t="str">
        <f>IF(ISBLANK('Model Performance Data'!$K$86),"-",'Model Performance Data'!$K$86)</f>
        <v>-</v>
      </c>
      <c r="M1970" s="254">
        <f>IF(ISNA(SUMIFS(INDEX('Model Performance Data'!$O$8:$DY$56,0,MATCH(CONCATENATE($J1970,M$6),'Model Performance Data'!$O$6:$DY$6,0)),'Model Performance Data'!$B$8:$B$56,$C1970,'Model Performance Data'!$C$8:$C$56,$D1970)),"-",SUMIFS(INDEX('Model Performance Data'!$O$8:$DY$56,0,MATCH(CONCATENATE($J1970,M$6),'Model Performance Data'!$O$6:$DY$6,0)),'Model Performance Data'!$B$8:$B$56,$C1970,'Model Performance Data'!$C$8:$C$56,$D1970))</f>
        <v>0</v>
      </c>
      <c r="N1970" s="254">
        <f>IF(ISNA(SUMIFS(INDEX('Model Performance Data'!$O$8:$DY$56,0,MATCH(CONCATENATE($J1970,N$6),'Model Performance Data'!$O$6:$DY$6,0)),'Model Performance Data'!$B$8:$B$56,$C1970,'Model Performance Data'!$C$8:$C$56,$D1970)),"-",SUMIFS(INDEX('Model Performance Data'!$O$8:$DY$56,0,MATCH(CONCATENATE($J1970,N$6),'Model Performance Data'!$O$6:$DY$6,0)),'Model Performance Data'!$B$8:$B$56,$C1970,'Model Performance Data'!$C$8:$C$56,$D1970))</f>
        <v>0</v>
      </c>
      <c r="O1970" s="255">
        <f>IF(ISNA(SUMIFS(INDEX('Model Performance Data'!$O$8:$DY$56,0,MATCH(CONCATENATE($J1970,O$6),'Model Performance Data'!$O$6:$DY$6,0)),'Model Performance Data'!$B$8:$B$56,$C1970,'Model Performance Data'!$C$8:$C$56,$D1970)),"-",SUMIFS(INDEX('Model Performance Data'!$O$8:$DY$56,0,MATCH(CONCATENATE($J1970,O$6),'Model Performance Data'!$O$6:$DY$6,0)),'Model Performance Data'!$B$8:$B$56,$C1970,'Model Performance Data'!$C$8:$C$56,$D1970))</f>
        <v>0</v>
      </c>
    </row>
    <row r="1971" spans="2:15" x14ac:dyDescent="0.35">
      <c r="B1971" s="37" t="s">
        <v>80</v>
      </c>
      <c r="C1971" s="38" t="str">
        <f>IF(ISBLANK('Model Performance Data'!$B$86),"-",'Model Performance Data'!$B$86)</f>
        <v>-</v>
      </c>
      <c r="D1971" s="38" t="str">
        <f>IF(ISBLANK('Model Performance Data'!$C$86),"-",'Model Performance Data'!$C$86)</f>
        <v>-</v>
      </c>
      <c r="E1971" s="38" t="str">
        <f>IF(ISBLANK('Model Performance Data'!$D$86),"-",'Model Performance Data'!$D$86)</f>
        <v>-</v>
      </c>
      <c r="F1971" s="38" t="str">
        <f>IF(ISBLANK('Model Performance Data'!$E$86),"-",'Model Performance Data'!$E$86)</f>
        <v>-</v>
      </c>
      <c r="G1971" s="38" t="str">
        <f>IF(ISBLANK('Model Performance Data'!$F$86),"-",'Model Performance Data'!$F$86)</f>
        <v>-</v>
      </c>
      <c r="H1971" s="253">
        <v>3</v>
      </c>
      <c r="I1971" s="253">
        <v>2</v>
      </c>
      <c r="J1971" s="37" t="str">
        <f t="shared" si="78"/>
        <v>32</v>
      </c>
      <c r="K1971" s="38" t="str">
        <f>IF(ISBLANK('Model Performance Data'!$L$86),"-",'Model Performance Data'!$L$86)</f>
        <v>-</v>
      </c>
      <c r="L1971" s="38" t="str">
        <f>IF(ISBLANK('Model Performance Data'!$K$86),"-",'Model Performance Data'!$K$86)</f>
        <v>-</v>
      </c>
      <c r="M1971" s="254">
        <f>IF(ISNA(SUMIFS(INDEX('Model Performance Data'!$O$8:$DY$56,0,MATCH(CONCATENATE($J1971,M$6),'Model Performance Data'!$O$6:$DY$6,0)),'Model Performance Data'!$B$8:$B$56,$C1971,'Model Performance Data'!$C$8:$C$56,$D1971)),"-",SUMIFS(INDEX('Model Performance Data'!$O$8:$DY$56,0,MATCH(CONCATENATE($J1971,M$6),'Model Performance Data'!$O$6:$DY$6,0)),'Model Performance Data'!$B$8:$B$56,$C1971,'Model Performance Data'!$C$8:$C$56,$D1971))</f>
        <v>0</v>
      </c>
      <c r="N1971" s="254">
        <f>IF(ISNA(SUMIFS(INDEX('Model Performance Data'!$O$8:$DY$56,0,MATCH(CONCATENATE($J1971,N$6),'Model Performance Data'!$O$6:$DY$6,0)),'Model Performance Data'!$B$8:$B$56,$C1971,'Model Performance Data'!$C$8:$C$56,$D1971)),"-",SUMIFS(INDEX('Model Performance Data'!$O$8:$DY$56,0,MATCH(CONCATENATE($J1971,N$6),'Model Performance Data'!$O$6:$DY$6,0)),'Model Performance Data'!$B$8:$B$56,$C1971,'Model Performance Data'!$C$8:$C$56,$D1971))</f>
        <v>0</v>
      </c>
      <c r="O1971" s="255">
        <f>IF(ISNA(SUMIFS(INDEX('Model Performance Data'!$O$8:$DY$56,0,MATCH(CONCATENATE($J1971,O$6),'Model Performance Data'!$O$6:$DY$6,0)),'Model Performance Data'!$B$8:$B$56,$C1971,'Model Performance Data'!$C$8:$C$56,$D1971)),"-",SUMIFS(INDEX('Model Performance Data'!$O$8:$DY$56,0,MATCH(CONCATENATE($J1971,O$6),'Model Performance Data'!$O$6:$DY$6,0)),'Model Performance Data'!$B$8:$B$56,$C1971,'Model Performance Data'!$C$8:$C$56,$D1971))</f>
        <v>0</v>
      </c>
    </row>
    <row r="1972" spans="2:15" x14ac:dyDescent="0.35">
      <c r="B1972" s="37" t="s">
        <v>80</v>
      </c>
      <c r="C1972" s="38" t="str">
        <f>IF(ISBLANK('Model Performance Data'!$B$86),"-",'Model Performance Data'!$B$86)</f>
        <v>-</v>
      </c>
      <c r="D1972" s="38" t="str">
        <f>IF(ISBLANK('Model Performance Data'!$C$86),"-",'Model Performance Data'!$C$86)</f>
        <v>-</v>
      </c>
      <c r="E1972" s="38" t="str">
        <f>IF(ISBLANK('Model Performance Data'!$D$86),"-",'Model Performance Data'!$D$86)</f>
        <v>-</v>
      </c>
      <c r="F1972" s="38" t="str">
        <f>IF(ISBLANK('Model Performance Data'!$E$86),"-",'Model Performance Data'!$E$86)</f>
        <v>-</v>
      </c>
      <c r="G1972" s="38" t="str">
        <f>IF(ISBLANK('Model Performance Data'!$F$86),"-",'Model Performance Data'!$F$86)</f>
        <v>-</v>
      </c>
      <c r="H1972" s="253">
        <v>3</v>
      </c>
      <c r="I1972" s="253">
        <v>3</v>
      </c>
      <c r="J1972" s="37" t="str">
        <f t="shared" si="78"/>
        <v>33</v>
      </c>
      <c r="K1972" s="38" t="str">
        <f>IF(ISBLANK('Model Performance Data'!$L$86),"-",'Model Performance Data'!$L$86)</f>
        <v>-</v>
      </c>
      <c r="L1972" s="38" t="str">
        <f>IF(ISBLANK('Model Performance Data'!$K$86),"-",'Model Performance Data'!$K$86)</f>
        <v>-</v>
      </c>
      <c r="M1972" s="254">
        <f>IF(ISNA(SUMIFS(INDEX('Model Performance Data'!$O$8:$DY$56,0,MATCH(CONCATENATE($J1972,M$6),'Model Performance Data'!$O$6:$DY$6,0)),'Model Performance Data'!$B$8:$B$56,$C1972,'Model Performance Data'!$C$8:$C$56,$D1972)),"-",SUMIFS(INDEX('Model Performance Data'!$O$8:$DY$56,0,MATCH(CONCATENATE($J1972,M$6),'Model Performance Data'!$O$6:$DY$6,0)),'Model Performance Data'!$B$8:$B$56,$C1972,'Model Performance Data'!$C$8:$C$56,$D1972))</f>
        <v>0</v>
      </c>
      <c r="N1972" s="254">
        <f>IF(ISNA(SUMIFS(INDEX('Model Performance Data'!$O$8:$DY$56,0,MATCH(CONCATENATE($J1972,N$6),'Model Performance Data'!$O$6:$DY$6,0)),'Model Performance Data'!$B$8:$B$56,$C1972,'Model Performance Data'!$C$8:$C$56,$D1972)),"-",SUMIFS(INDEX('Model Performance Data'!$O$8:$DY$56,0,MATCH(CONCATENATE($J1972,N$6),'Model Performance Data'!$O$6:$DY$6,0)),'Model Performance Data'!$B$8:$B$56,$C1972,'Model Performance Data'!$C$8:$C$56,$D1972))</f>
        <v>0</v>
      </c>
      <c r="O1972" s="255">
        <f>IF(ISNA(SUMIFS(INDEX('Model Performance Data'!$O$8:$DY$56,0,MATCH(CONCATENATE($J1972,O$6),'Model Performance Data'!$O$6:$DY$6,0)),'Model Performance Data'!$B$8:$B$56,$C1972,'Model Performance Data'!$C$8:$C$56,$D1972)),"-",SUMIFS(INDEX('Model Performance Data'!$O$8:$DY$56,0,MATCH(CONCATENATE($J1972,O$6),'Model Performance Data'!$O$6:$DY$6,0)),'Model Performance Data'!$B$8:$B$56,$C1972,'Model Performance Data'!$C$8:$C$56,$D1972))</f>
        <v>0</v>
      </c>
    </row>
    <row r="1973" spans="2:15" x14ac:dyDescent="0.35">
      <c r="B1973" s="37" t="s">
        <v>80</v>
      </c>
      <c r="C1973" s="38" t="str">
        <f>IF(ISBLANK('Model Performance Data'!$B$86),"-",'Model Performance Data'!$B$86)</f>
        <v>-</v>
      </c>
      <c r="D1973" s="38" t="str">
        <f>IF(ISBLANK('Model Performance Data'!$C$86),"-",'Model Performance Data'!$C$86)</f>
        <v>-</v>
      </c>
      <c r="E1973" s="38" t="str">
        <f>IF(ISBLANK('Model Performance Data'!$D$86),"-",'Model Performance Data'!$D$86)</f>
        <v>-</v>
      </c>
      <c r="F1973" s="38" t="str">
        <f>IF(ISBLANK('Model Performance Data'!$E$86),"-",'Model Performance Data'!$E$86)</f>
        <v>-</v>
      </c>
      <c r="G1973" s="38" t="str">
        <f>IF(ISBLANK('Model Performance Data'!$F$86),"-",'Model Performance Data'!$F$86)</f>
        <v>-</v>
      </c>
      <c r="H1973" s="253">
        <v>3</v>
      </c>
      <c r="I1973" s="253">
        <v>4</v>
      </c>
      <c r="J1973" s="37" t="str">
        <f t="shared" si="78"/>
        <v>34</v>
      </c>
      <c r="K1973" s="38" t="str">
        <f>IF(ISBLANK('Model Performance Data'!$L$86),"-",'Model Performance Data'!$L$86)</f>
        <v>-</v>
      </c>
      <c r="L1973" s="38" t="str">
        <f>IF(ISBLANK('Model Performance Data'!$K$86),"-",'Model Performance Data'!$K$86)</f>
        <v>-</v>
      </c>
      <c r="M1973" s="254">
        <f>IF(ISNA(SUMIFS(INDEX('Model Performance Data'!$O$8:$DY$56,0,MATCH(CONCATENATE($J1973,M$6),'Model Performance Data'!$O$6:$DY$6,0)),'Model Performance Data'!$B$8:$B$56,$C1973,'Model Performance Data'!$C$8:$C$56,$D1973)),"-",SUMIFS(INDEX('Model Performance Data'!$O$8:$DY$56,0,MATCH(CONCATENATE($J1973,M$6),'Model Performance Data'!$O$6:$DY$6,0)),'Model Performance Data'!$B$8:$B$56,$C1973,'Model Performance Data'!$C$8:$C$56,$D1973))</f>
        <v>0</v>
      </c>
      <c r="N1973" s="254">
        <f>IF(ISNA(SUMIFS(INDEX('Model Performance Data'!$O$8:$DY$56,0,MATCH(CONCATENATE($J1973,N$6),'Model Performance Data'!$O$6:$DY$6,0)),'Model Performance Data'!$B$8:$B$56,$C1973,'Model Performance Data'!$C$8:$C$56,$D1973)),"-",SUMIFS(INDEX('Model Performance Data'!$O$8:$DY$56,0,MATCH(CONCATENATE($J1973,N$6),'Model Performance Data'!$O$6:$DY$6,0)),'Model Performance Data'!$B$8:$B$56,$C1973,'Model Performance Data'!$C$8:$C$56,$D1973))</f>
        <v>0</v>
      </c>
      <c r="O1973" s="255">
        <f>IF(ISNA(SUMIFS(INDEX('Model Performance Data'!$O$8:$DY$56,0,MATCH(CONCATENATE($J1973,O$6),'Model Performance Data'!$O$6:$DY$6,0)),'Model Performance Data'!$B$8:$B$56,$C1973,'Model Performance Data'!$C$8:$C$56,$D1973)),"-",SUMIFS(INDEX('Model Performance Data'!$O$8:$DY$56,0,MATCH(CONCATENATE($J1973,O$6),'Model Performance Data'!$O$6:$DY$6,0)),'Model Performance Data'!$B$8:$B$56,$C1973,'Model Performance Data'!$C$8:$C$56,$D1973))</f>
        <v>0</v>
      </c>
    </row>
    <row r="1974" spans="2:15" x14ac:dyDescent="0.35">
      <c r="B1974" s="37" t="s">
        <v>80</v>
      </c>
      <c r="C1974" s="38" t="str">
        <f>IF(ISBLANK('Model Performance Data'!$B$86),"-",'Model Performance Data'!$B$86)</f>
        <v>-</v>
      </c>
      <c r="D1974" s="38" t="str">
        <f>IF(ISBLANK('Model Performance Data'!$C$86),"-",'Model Performance Data'!$C$86)</f>
        <v>-</v>
      </c>
      <c r="E1974" s="38" t="str">
        <f>IF(ISBLANK('Model Performance Data'!$D$86),"-",'Model Performance Data'!$D$86)</f>
        <v>-</v>
      </c>
      <c r="F1974" s="38" t="str">
        <f>IF(ISBLANK('Model Performance Data'!$E$86),"-",'Model Performance Data'!$E$86)</f>
        <v>-</v>
      </c>
      <c r="G1974" s="38" t="str">
        <f>IF(ISBLANK('Model Performance Data'!$F$86),"-",'Model Performance Data'!$F$86)</f>
        <v>-</v>
      </c>
      <c r="H1974" s="253">
        <v>3</v>
      </c>
      <c r="I1974" s="253">
        <v>5</v>
      </c>
      <c r="J1974" s="37" t="str">
        <f t="shared" si="78"/>
        <v>35</v>
      </c>
      <c r="K1974" s="38" t="str">
        <f>IF(ISBLANK('Model Performance Data'!$L$86),"-",'Model Performance Data'!$L$86)</f>
        <v>-</v>
      </c>
      <c r="L1974" s="38" t="str">
        <f>IF(ISBLANK('Model Performance Data'!$K$86),"-",'Model Performance Data'!$K$86)</f>
        <v>-</v>
      </c>
      <c r="M1974" s="254">
        <f>IF(ISNA(SUMIFS(INDEX('Model Performance Data'!$O$8:$DY$56,0,MATCH(CONCATENATE($J1974,M$6),'Model Performance Data'!$O$6:$DY$6,0)),'Model Performance Data'!$B$8:$B$56,$C1974,'Model Performance Data'!$C$8:$C$56,$D1974)),"-",SUMIFS(INDEX('Model Performance Data'!$O$8:$DY$56,0,MATCH(CONCATENATE($J1974,M$6),'Model Performance Data'!$O$6:$DY$6,0)),'Model Performance Data'!$B$8:$B$56,$C1974,'Model Performance Data'!$C$8:$C$56,$D1974))</f>
        <v>0</v>
      </c>
      <c r="N1974" s="254">
        <f>IF(ISNA(SUMIFS(INDEX('Model Performance Data'!$O$8:$DY$56,0,MATCH(CONCATENATE($J1974,N$6),'Model Performance Data'!$O$6:$DY$6,0)),'Model Performance Data'!$B$8:$B$56,$C1974,'Model Performance Data'!$C$8:$C$56,$D1974)),"-",SUMIFS(INDEX('Model Performance Data'!$O$8:$DY$56,0,MATCH(CONCATENATE($J1974,N$6),'Model Performance Data'!$O$6:$DY$6,0)),'Model Performance Data'!$B$8:$B$56,$C1974,'Model Performance Data'!$C$8:$C$56,$D1974))</f>
        <v>0</v>
      </c>
      <c r="O1974" s="255">
        <f>IF(ISNA(SUMIFS(INDEX('Model Performance Data'!$O$8:$DY$56,0,MATCH(CONCATENATE($J1974,O$6),'Model Performance Data'!$O$6:$DY$6,0)),'Model Performance Data'!$B$8:$B$56,$C1974,'Model Performance Data'!$C$8:$C$56,$D1974)),"-",SUMIFS(INDEX('Model Performance Data'!$O$8:$DY$56,0,MATCH(CONCATENATE($J1974,O$6),'Model Performance Data'!$O$6:$DY$6,0)),'Model Performance Data'!$B$8:$B$56,$C1974,'Model Performance Data'!$C$8:$C$56,$D1974))</f>
        <v>0</v>
      </c>
    </row>
    <row r="1975" spans="2:15" x14ac:dyDescent="0.35">
      <c r="B1975" s="37" t="s">
        <v>80</v>
      </c>
      <c r="C1975" s="38" t="str">
        <f>IF(ISBLANK('Model Performance Data'!$B$86),"-",'Model Performance Data'!$B$86)</f>
        <v>-</v>
      </c>
      <c r="D1975" s="38" t="str">
        <f>IF(ISBLANK('Model Performance Data'!$C$86),"-",'Model Performance Data'!$C$86)</f>
        <v>-</v>
      </c>
      <c r="E1975" s="38" t="str">
        <f>IF(ISBLANK('Model Performance Data'!$D$86),"-",'Model Performance Data'!$D$86)</f>
        <v>-</v>
      </c>
      <c r="F1975" s="38" t="str">
        <f>IF(ISBLANK('Model Performance Data'!$E$86),"-",'Model Performance Data'!$E$86)</f>
        <v>-</v>
      </c>
      <c r="G1975" s="38" t="str">
        <f>IF(ISBLANK('Model Performance Data'!$F$86),"-",'Model Performance Data'!$F$86)</f>
        <v>-</v>
      </c>
      <c r="H1975" s="253">
        <v>3</v>
      </c>
      <c r="I1975" s="253" t="s">
        <v>65</v>
      </c>
      <c r="J1975" s="37" t="str">
        <f t="shared" si="78"/>
        <v>3Goal</v>
      </c>
      <c r="K1975" s="38" t="str">
        <f>IF(ISBLANK('Model Performance Data'!$L$86),"-",'Model Performance Data'!$L$86)</f>
        <v>-</v>
      </c>
      <c r="L1975" s="38" t="str">
        <f>IF(ISBLANK('Model Performance Data'!$K$86),"-",'Model Performance Data'!$K$86)</f>
        <v>-</v>
      </c>
      <c r="M1975" s="254" t="str">
        <f>IF(ISNA(SUMIFS(INDEX('Model Performance Data'!$O$8:$DY$56,0,MATCH(CONCATENATE($J1975,M$6),'Model Performance Data'!$O$6:$DY$6,0)),'Model Performance Data'!$B$8:$B$56,$C1975,'Model Performance Data'!$C$8:$C$56,$D1975)),"-",SUMIFS(INDEX('Model Performance Data'!$O$8:$DY$56,0,MATCH(CONCATENATE($J1975,M$6),'Model Performance Data'!$O$6:$DY$6,0)),'Model Performance Data'!$B$8:$B$56,$C1975,'Model Performance Data'!$C$8:$C$56,$D1975))</f>
        <v>-</v>
      </c>
      <c r="N1975" s="254" t="str">
        <f>IF(ISNA(SUMIFS(INDEX('Model Performance Data'!$O$8:$DY$56,0,MATCH(CONCATENATE($J1975,N$6),'Model Performance Data'!$O$6:$DY$6,0)),'Model Performance Data'!$B$8:$B$56,$C1975,'Model Performance Data'!$C$8:$C$56,$D1975)),"-",SUMIFS(INDEX('Model Performance Data'!$O$8:$DY$56,0,MATCH(CONCATENATE($J1975,N$6),'Model Performance Data'!$O$6:$DY$6,0)),'Model Performance Data'!$B$8:$B$56,$C1975,'Model Performance Data'!$C$8:$C$56,$D1975))</f>
        <v>-</v>
      </c>
      <c r="O1975" s="255">
        <f>IF(ISNA(SUMIFS(INDEX('Model Performance Data'!$O$8:$DY$56,0,MATCH(CONCATENATE($J1975,O$6),'Model Performance Data'!$O$6:$DY$6,0)),'Model Performance Data'!$B$8:$B$56,$C1975,'Model Performance Data'!$C$8:$C$56,$D1975)),"-",SUMIFS(INDEX('Model Performance Data'!$O$8:$DY$56,0,MATCH(CONCATENATE($J1975,O$6),'Model Performance Data'!$O$6:$DY$6,0)),'Model Performance Data'!$B$8:$B$56,$C1975,'Model Performance Data'!$C$8:$C$56,$D1975))</f>
        <v>0</v>
      </c>
    </row>
    <row r="1976" spans="2:15" x14ac:dyDescent="0.35">
      <c r="B1976" s="37" t="s">
        <v>80</v>
      </c>
      <c r="C1976" s="38" t="str">
        <f>IF(ISBLANK('Model Performance Data'!$B$86),"-",'Model Performance Data'!$B$86)</f>
        <v>-</v>
      </c>
      <c r="D1976" s="38" t="str">
        <f>IF(ISBLANK('Model Performance Data'!$C$86),"-",'Model Performance Data'!$C$86)</f>
        <v>-</v>
      </c>
      <c r="E1976" s="38" t="str">
        <f>IF(ISBLANK('Model Performance Data'!$D$86),"-",'Model Performance Data'!$D$86)</f>
        <v>-</v>
      </c>
      <c r="F1976" s="38" t="str">
        <f>IF(ISBLANK('Model Performance Data'!$E$86),"-",'Model Performance Data'!$E$86)</f>
        <v>-</v>
      </c>
      <c r="G1976" s="38" t="str">
        <f>IF(ISBLANK('Model Performance Data'!$F$86),"-",'Model Performance Data'!$F$86)</f>
        <v>-</v>
      </c>
      <c r="H1976" s="253">
        <v>4</v>
      </c>
      <c r="I1976" s="253">
        <v>1</v>
      </c>
      <c r="J1976" s="37" t="str">
        <f t="shared" si="78"/>
        <v>41</v>
      </c>
      <c r="K1976" s="38" t="str">
        <f>IF(ISBLANK('Model Performance Data'!$L$86),"-",'Model Performance Data'!$L$86)</f>
        <v>-</v>
      </c>
      <c r="L1976" s="38" t="str">
        <f>IF(ISBLANK('Model Performance Data'!$K$86),"-",'Model Performance Data'!$K$86)</f>
        <v>-</v>
      </c>
      <c r="M1976" s="254">
        <f>IF(ISNA(SUMIFS(INDEX('Model Performance Data'!$O$8:$DY$56,0,MATCH(CONCATENATE($J1976,M$6),'Model Performance Data'!$O$6:$DY$6,0)),'Model Performance Data'!$B$8:$B$56,$C1976,'Model Performance Data'!$C$8:$C$56,$D1976)),"-",SUMIFS(INDEX('Model Performance Data'!$O$8:$DY$56,0,MATCH(CONCATENATE($J1976,M$6),'Model Performance Data'!$O$6:$DY$6,0)),'Model Performance Data'!$B$8:$B$56,$C1976,'Model Performance Data'!$C$8:$C$56,$D1976))</f>
        <v>0</v>
      </c>
      <c r="N1976" s="254">
        <f>IF(ISNA(SUMIFS(INDEX('Model Performance Data'!$O$8:$DY$56,0,MATCH(CONCATENATE($J1976,N$6),'Model Performance Data'!$O$6:$DY$6,0)),'Model Performance Data'!$B$8:$B$56,$C1976,'Model Performance Data'!$C$8:$C$56,$D1976)),"-",SUMIFS(INDEX('Model Performance Data'!$O$8:$DY$56,0,MATCH(CONCATENATE($J1976,N$6),'Model Performance Data'!$O$6:$DY$6,0)),'Model Performance Data'!$B$8:$B$56,$C1976,'Model Performance Data'!$C$8:$C$56,$D1976))</f>
        <v>0</v>
      </c>
      <c r="O1976" s="255">
        <f>IF(ISNA(SUMIFS(INDEX('Model Performance Data'!$O$8:$DY$56,0,MATCH(CONCATENATE($J1976,O$6),'Model Performance Data'!$O$6:$DY$6,0)),'Model Performance Data'!$B$8:$B$56,$C1976,'Model Performance Data'!$C$8:$C$56,$D1976)),"-",SUMIFS(INDEX('Model Performance Data'!$O$8:$DY$56,0,MATCH(CONCATENATE($J1976,O$6),'Model Performance Data'!$O$6:$DY$6,0)),'Model Performance Data'!$B$8:$B$56,$C1976,'Model Performance Data'!$C$8:$C$56,$D1976))</f>
        <v>0</v>
      </c>
    </row>
    <row r="1977" spans="2:15" x14ac:dyDescent="0.35">
      <c r="B1977" s="37" t="s">
        <v>80</v>
      </c>
      <c r="C1977" s="38" t="str">
        <f>IF(ISBLANK('Model Performance Data'!$B$86),"-",'Model Performance Data'!$B$86)</f>
        <v>-</v>
      </c>
      <c r="D1977" s="38" t="str">
        <f>IF(ISBLANK('Model Performance Data'!$C$86),"-",'Model Performance Data'!$C$86)</f>
        <v>-</v>
      </c>
      <c r="E1977" s="38" t="str">
        <f>IF(ISBLANK('Model Performance Data'!$D$86),"-",'Model Performance Data'!$D$86)</f>
        <v>-</v>
      </c>
      <c r="F1977" s="38" t="str">
        <f>IF(ISBLANK('Model Performance Data'!$E$86),"-",'Model Performance Data'!$E$86)</f>
        <v>-</v>
      </c>
      <c r="G1977" s="38" t="str">
        <f>IF(ISBLANK('Model Performance Data'!$F$86),"-",'Model Performance Data'!$F$86)</f>
        <v>-</v>
      </c>
      <c r="H1977" s="253">
        <v>4</v>
      </c>
      <c r="I1977" s="253">
        <v>2</v>
      </c>
      <c r="J1977" s="37" t="str">
        <f t="shared" si="78"/>
        <v>42</v>
      </c>
      <c r="K1977" s="38" t="str">
        <f>IF(ISBLANK('Model Performance Data'!$L$86),"-",'Model Performance Data'!$L$86)</f>
        <v>-</v>
      </c>
      <c r="L1977" s="38" t="str">
        <f>IF(ISBLANK('Model Performance Data'!$K$86),"-",'Model Performance Data'!$K$86)</f>
        <v>-</v>
      </c>
      <c r="M1977" s="254">
        <f>IF(ISNA(SUMIFS(INDEX('Model Performance Data'!$O$8:$DY$56,0,MATCH(CONCATENATE($J1977,M$6),'Model Performance Data'!$O$6:$DY$6,0)),'Model Performance Data'!$B$8:$B$56,$C1977,'Model Performance Data'!$C$8:$C$56,$D1977)),"-",SUMIFS(INDEX('Model Performance Data'!$O$8:$DY$56,0,MATCH(CONCATENATE($J1977,M$6),'Model Performance Data'!$O$6:$DY$6,0)),'Model Performance Data'!$B$8:$B$56,$C1977,'Model Performance Data'!$C$8:$C$56,$D1977))</f>
        <v>0</v>
      </c>
      <c r="N1977" s="254">
        <f>IF(ISNA(SUMIFS(INDEX('Model Performance Data'!$O$8:$DY$56,0,MATCH(CONCATENATE($J1977,N$6),'Model Performance Data'!$O$6:$DY$6,0)),'Model Performance Data'!$B$8:$B$56,$C1977,'Model Performance Data'!$C$8:$C$56,$D1977)),"-",SUMIFS(INDEX('Model Performance Data'!$O$8:$DY$56,0,MATCH(CONCATENATE($J1977,N$6),'Model Performance Data'!$O$6:$DY$6,0)),'Model Performance Data'!$B$8:$B$56,$C1977,'Model Performance Data'!$C$8:$C$56,$D1977))</f>
        <v>0</v>
      </c>
      <c r="O1977" s="255">
        <f>IF(ISNA(SUMIFS(INDEX('Model Performance Data'!$O$8:$DY$56,0,MATCH(CONCATENATE($J1977,O$6),'Model Performance Data'!$O$6:$DY$6,0)),'Model Performance Data'!$B$8:$B$56,$C1977,'Model Performance Data'!$C$8:$C$56,$D1977)),"-",SUMIFS(INDEX('Model Performance Data'!$O$8:$DY$56,0,MATCH(CONCATENATE($J1977,O$6),'Model Performance Data'!$O$6:$DY$6,0)),'Model Performance Data'!$B$8:$B$56,$C1977,'Model Performance Data'!$C$8:$C$56,$D1977))</f>
        <v>0</v>
      </c>
    </row>
    <row r="1978" spans="2:15" x14ac:dyDescent="0.35">
      <c r="B1978" s="37" t="s">
        <v>80</v>
      </c>
      <c r="C1978" s="38" t="str">
        <f>IF(ISBLANK('Model Performance Data'!$B$86),"-",'Model Performance Data'!$B$86)</f>
        <v>-</v>
      </c>
      <c r="D1978" s="38" t="str">
        <f>IF(ISBLANK('Model Performance Data'!$C$86),"-",'Model Performance Data'!$C$86)</f>
        <v>-</v>
      </c>
      <c r="E1978" s="38" t="str">
        <f>IF(ISBLANK('Model Performance Data'!$D$86),"-",'Model Performance Data'!$D$86)</f>
        <v>-</v>
      </c>
      <c r="F1978" s="38" t="str">
        <f>IF(ISBLANK('Model Performance Data'!$E$86),"-",'Model Performance Data'!$E$86)</f>
        <v>-</v>
      </c>
      <c r="G1978" s="38" t="str">
        <f>IF(ISBLANK('Model Performance Data'!$F$86),"-",'Model Performance Data'!$F$86)</f>
        <v>-</v>
      </c>
      <c r="H1978" s="253">
        <v>4</v>
      </c>
      <c r="I1978" s="253">
        <v>3</v>
      </c>
      <c r="J1978" s="37" t="str">
        <f t="shared" si="78"/>
        <v>43</v>
      </c>
      <c r="K1978" s="38" t="str">
        <f>IF(ISBLANK('Model Performance Data'!$L$86),"-",'Model Performance Data'!$L$86)</f>
        <v>-</v>
      </c>
      <c r="L1978" s="38" t="str">
        <f>IF(ISBLANK('Model Performance Data'!$K$86),"-",'Model Performance Data'!$K$86)</f>
        <v>-</v>
      </c>
      <c r="M1978" s="254">
        <f>IF(ISNA(SUMIFS(INDEX('Model Performance Data'!$O$8:$DY$56,0,MATCH(CONCATENATE($J1978,M$6),'Model Performance Data'!$O$6:$DY$6,0)),'Model Performance Data'!$B$8:$B$56,$C1978,'Model Performance Data'!$C$8:$C$56,$D1978)),"-",SUMIFS(INDEX('Model Performance Data'!$O$8:$DY$56,0,MATCH(CONCATENATE($J1978,M$6),'Model Performance Data'!$O$6:$DY$6,0)),'Model Performance Data'!$B$8:$B$56,$C1978,'Model Performance Data'!$C$8:$C$56,$D1978))</f>
        <v>0</v>
      </c>
      <c r="N1978" s="254">
        <f>IF(ISNA(SUMIFS(INDEX('Model Performance Data'!$O$8:$DY$56,0,MATCH(CONCATENATE($J1978,N$6),'Model Performance Data'!$O$6:$DY$6,0)),'Model Performance Data'!$B$8:$B$56,$C1978,'Model Performance Data'!$C$8:$C$56,$D1978)),"-",SUMIFS(INDEX('Model Performance Data'!$O$8:$DY$56,0,MATCH(CONCATENATE($J1978,N$6),'Model Performance Data'!$O$6:$DY$6,0)),'Model Performance Data'!$B$8:$B$56,$C1978,'Model Performance Data'!$C$8:$C$56,$D1978))</f>
        <v>0</v>
      </c>
      <c r="O1978" s="255">
        <f>IF(ISNA(SUMIFS(INDEX('Model Performance Data'!$O$8:$DY$56,0,MATCH(CONCATENATE($J1978,O$6),'Model Performance Data'!$O$6:$DY$6,0)),'Model Performance Data'!$B$8:$B$56,$C1978,'Model Performance Data'!$C$8:$C$56,$D1978)),"-",SUMIFS(INDEX('Model Performance Data'!$O$8:$DY$56,0,MATCH(CONCATENATE($J1978,O$6),'Model Performance Data'!$O$6:$DY$6,0)),'Model Performance Data'!$B$8:$B$56,$C1978,'Model Performance Data'!$C$8:$C$56,$D1978))</f>
        <v>0</v>
      </c>
    </row>
    <row r="1979" spans="2:15" x14ac:dyDescent="0.35">
      <c r="B1979" s="37" t="s">
        <v>80</v>
      </c>
      <c r="C1979" s="38" t="str">
        <f>IF(ISBLANK('Model Performance Data'!$B$86),"-",'Model Performance Data'!$B$86)</f>
        <v>-</v>
      </c>
      <c r="D1979" s="38" t="str">
        <f>IF(ISBLANK('Model Performance Data'!$C$86),"-",'Model Performance Data'!$C$86)</f>
        <v>-</v>
      </c>
      <c r="E1979" s="38" t="str">
        <f>IF(ISBLANK('Model Performance Data'!$D$86),"-",'Model Performance Data'!$D$86)</f>
        <v>-</v>
      </c>
      <c r="F1979" s="38" t="str">
        <f>IF(ISBLANK('Model Performance Data'!$E$86),"-",'Model Performance Data'!$E$86)</f>
        <v>-</v>
      </c>
      <c r="G1979" s="38" t="str">
        <f>IF(ISBLANK('Model Performance Data'!$F$86),"-",'Model Performance Data'!$F$86)</f>
        <v>-</v>
      </c>
      <c r="H1979" s="253">
        <v>4</v>
      </c>
      <c r="I1979" s="253">
        <v>4</v>
      </c>
      <c r="J1979" s="37" t="str">
        <f t="shared" si="78"/>
        <v>44</v>
      </c>
      <c r="K1979" s="38" t="str">
        <f>IF(ISBLANK('Model Performance Data'!$L$86),"-",'Model Performance Data'!$L$86)</f>
        <v>-</v>
      </c>
      <c r="L1979" s="38" t="str">
        <f>IF(ISBLANK('Model Performance Data'!$K$86),"-",'Model Performance Data'!$K$86)</f>
        <v>-</v>
      </c>
      <c r="M1979" s="254">
        <f>IF(ISNA(SUMIFS(INDEX('Model Performance Data'!$O$8:$DY$56,0,MATCH(CONCATENATE($J1979,M$6),'Model Performance Data'!$O$6:$DY$6,0)),'Model Performance Data'!$B$8:$B$56,$C1979,'Model Performance Data'!$C$8:$C$56,$D1979)),"-",SUMIFS(INDEX('Model Performance Data'!$O$8:$DY$56,0,MATCH(CONCATENATE($J1979,M$6),'Model Performance Data'!$O$6:$DY$6,0)),'Model Performance Data'!$B$8:$B$56,$C1979,'Model Performance Data'!$C$8:$C$56,$D1979))</f>
        <v>0</v>
      </c>
      <c r="N1979" s="254">
        <f>IF(ISNA(SUMIFS(INDEX('Model Performance Data'!$O$8:$DY$56,0,MATCH(CONCATENATE($J1979,N$6),'Model Performance Data'!$O$6:$DY$6,0)),'Model Performance Data'!$B$8:$B$56,$C1979,'Model Performance Data'!$C$8:$C$56,$D1979)),"-",SUMIFS(INDEX('Model Performance Data'!$O$8:$DY$56,0,MATCH(CONCATENATE($J1979,N$6),'Model Performance Data'!$O$6:$DY$6,0)),'Model Performance Data'!$B$8:$B$56,$C1979,'Model Performance Data'!$C$8:$C$56,$D1979))</f>
        <v>0</v>
      </c>
      <c r="O1979" s="255">
        <f>IF(ISNA(SUMIFS(INDEX('Model Performance Data'!$O$8:$DY$56,0,MATCH(CONCATENATE($J1979,O$6),'Model Performance Data'!$O$6:$DY$6,0)),'Model Performance Data'!$B$8:$B$56,$C1979,'Model Performance Data'!$C$8:$C$56,$D1979)),"-",SUMIFS(INDEX('Model Performance Data'!$O$8:$DY$56,0,MATCH(CONCATENATE($J1979,O$6),'Model Performance Data'!$O$6:$DY$6,0)),'Model Performance Data'!$B$8:$B$56,$C1979,'Model Performance Data'!$C$8:$C$56,$D1979))</f>
        <v>0</v>
      </c>
    </row>
    <row r="1980" spans="2:15" x14ac:dyDescent="0.35">
      <c r="B1980" s="37" t="s">
        <v>80</v>
      </c>
      <c r="C1980" s="38" t="str">
        <f>IF(ISBLANK('Model Performance Data'!$B$86),"-",'Model Performance Data'!$B$86)</f>
        <v>-</v>
      </c>
      <c r="D1980" s="38" t="str">
        <f>IF(ISBLANK('Model Performance Data'!$C$86),"-",'Model Performance Data'!$C$86)</f>
        <v>-</v>
      </c>
      <c r="E1980" s="38" t="str">
        <f>IF(ISBLANK('Model Performance Data'!$D$86),"-",'Model Performance Data'!$D$86)</f>
        <v>-</v>
      </c>
      <c r="F1980" s="38" t="str">
        <f>IF(ISBLANK('Model Performance Data'!$E$86),"-",'Model Performance Data'!$E$86)</f>
        <v>-</v>
      </c>
      <c r="G1980" s="38" t="str">
        <f>IF(ISBLANK('Model Performance Data'!$F$86),"-",'Model Performance Data'!$F$86)</f>
        <v>-</v>
      </c>
      <c r="H1980" s="253">
        <v>4</v>
      </c>
      <c r="I1980" s="253">
        <v>5</v>
      </c>
      <c r="J1980" s="37" t="str">
        <f t="shared" si="78"/>
        <v>45</v>
      </c>
      <c r="K1980" s="38" t="str">
        <f>IF(ISBLANK('Model Performance Data'!$L$86),"-",'Model Performance Data'!$L$86)</f>
        <v>-</v>
      </c>
      <c r="L1980" s="38" t="str">
        <f>IF(ISBLANK('Model Performance Data'!$K$86),"-",'Model Performance Data'!$K$86)</f>
        <v>-</v>
      </c>
      <c r="M1980" s="254">
        <f>IF(ISNA(SUMIFS(INDEX('Model Performance Data'!$O$8:$DY$56,0,MATCH(CONCATENATE($J1980,M$6),'Model Performance Data'!$O$6:$DY$6,0)),'Model Performance Data'!$B$8:$B$56,$C1980,'Model Performance Data'!$C$8:$C$56,$D1980)),"-",SUMIFS(INDEX('Model Performance Data'!$O$8:$DY$56,0,MATCH(CONCATENATE($J1980,M$6),'Model Performance Data'!$O$6:$DY$6,0)),'Model Performance Data'!$B$8:$B$56,$C1980,'Model Performance Data'!$C$8:$C$56,$D1980))</f>
        <v>0</v>
      </c>
      <c r="N1980" s="254">
        <f>IF(ISNA(SUMIFS(INDEX('Model Performance Data'!$O$8:$DY$56,0,MATCH(CONCATENATE($J1980,N$6),'Model Performance Data'!$O$6:$DY$6,0)),'Model Performance Data'!$B$8:$B$56,$C1980,'Model Performance Data'!$C$8:$C$56,$D1980)),"-",SUMIFS(INDEX('Model Performance Data'!$O$8:$DY$56,0,MATCH(CONCATENATE($J1980,N$6),'Model Performance Data'!$O$6:$DY$6,0)),'Model Performance Data'!$B$8:$B$56,$C1980,'Model Performance Data'!$C$8:$C$56,$D1980))</f>
        <v>0</v>
      </c>
      <c r="O1980" s="255">
        <f>IF(ISNA(SUMIFS(INDEX('Model Performance Data'!$O$8:$DY$56,0,MATCH(CONCATENATE($J1980,O$6),'Model Performance Data'!$O$6:$DY$6,0)),'Model Performance Data'!$B$8:$B$56,$C1980,'Model Performance Data'!$C$8:$C$56,$D1980)),"-",SUMIFS(INDEX('Model Performance Data'!$O$8:$DY$56,0,MATCH(CONCATENATE($J1980,O$6),'Model Performance Data'!$O$6:$DY$6,0)),'Model Performance Data'!$B$8:$B$56,$C1980,'Model Performance Data'!$C$8:$C$56,$D1980))</f>
        <v>0</v>
      </c>
    </row>
    <row r="1981" spans="2:15" x14ac:dyDescent="0.35">
      <c r="B1981" s="37" t="s">
        <v>80</v>
      </c>
      <c r="C1981" s="38" t="str">
        <f>IF(ISBLANK('Model Performance Data'!$B$86),"-",'Model Performance Data'!$B$86)</f>
        <v>-</v>
      </c>
      <c r="D1981" s="38" t="str">
        <f>IF(ISBLANK('Model Performance Data'!$C$86),"-",'Model Performance Data'!$C$86)</f>
        <v>-</v>
      </c>
      <c r="E1981" s="38" t="str">
        <f>IF(ISBLANK('Model Performance Data'!$D$86),"-",'Model Performance Data'!$D$86)</f>
        <v>-</v>
      </c>
      <c r="F1981" s="38" t="str">
        <f>IF(ISBLANK('Model Performance Data'!$E$86),"-",'Model Performance Data'!$E$86)</f>
        <v>-</v>
      </c>
      <c r="G1981" s="38" t="str">
        <f>IF(ISBLANK('Model Performance Data'!$F$86),"-",'Model Performance Data'!$F$86)</f>
        <v>-</v>
      </c>
      <c r="H1981" s="253">
        <v>4</v>
      </c>
      <c r="I1981" s="253" t="s">
        <v>65</v>
      </c>
      <c r="J1981" s="37" t="str">
        <f t="shared" si="78"/>
        <v>4Goal</v>
      </c>
      <c r="K1981" s="38" t="str">
        <f>IF(ISBLANK('Model Performance Data'!$L$86),"-",'Model Performance Data'!$L$86)</f>
        <v>-</v>
      </c>
      <c r="L1981" s="38" t="str">
        <f>IF(ISBLANK('Model Performance Data'!$K$86),"-",'Model Performance Data'!$K$86)</f>
        <v>-</v>
      </c>
      <c r="M1981" s="254" t="str">
        <f>IF(ISNA(SUMIFS(INDEX('Model Performance Data'!$O$8:$DY$56,0,MATCH(CONCATENATE($J1981,M$6),'Model Performance Data'!$O$6:$DY$6,0)),'Model Performance Data'!$B$8:$B$56,$C1981,'Model Performance Data'!$C$8:$C$56,$D1981)),"-",SUMIFS(INDEX('Model Performance Data'!$O$8:$DY$56,0,MATCH(CONCATENATE($J1981,M$6),'Model Performance Data'!$O$6:$DY$6,0)),'Model Performance Data'!$B$8:$B$56,$C1981,'Model Performance Data'!$C$8:$C$56,$D1981))</f>
        <v>-</v>
      </c>
      <c r="N1981" s="254" t="str">
        <f>IF(ISNA(SUMIFS(INDEX('Model Performance Data'!$O$8:$DY$56,0,MATCH(CONCATENATE($J1981,N$6),'Model Performance Data'!$O$6:$DY$6,0)),'Model Performance Data'!$B$8:$B$56,$C1981,'Model Performance Data'!$C$8:$C$56,$D1981)),"-",SUMIFS(INDEX('Model Performance Data'!$O$8:$DY$56,0,MATCH(CONCATENATE($J1981,N$6),'Model Performance Data'!$O$6:$DY$6,0)),'Model Performance Data'!$B$8:$B$56,$C1981,'Model Performance Data'!$C$8:$C$56,$D1981))</f>
        <v>-</v>
      </c>
      <c r="O1981" s="255">
        <f>IF(ISNA(SUMIFS(INDEX('Model Performance Data'!$O$8:$DY$56,0,MATCH(CONCATENATE($J1981,O$6),'Model Performance Data'!$O$6:$DY$6,0)),'Model Performance Data'!$B$8:$B$56,$C1981,'Model Performance Data'!$C$8:$C$56,$D1981)),"-",SUMIFS(INDEX('Model Performance Data'!$O$8:$DY$56,0,MATCH(CONCATENATE($J1981,O$6),'Model Performance Data'!$O$6:$DY$6,0)),'Model Performance Data'!$B$8:$B$56,$C1981,'Model Performance Data'!$C$8:$C$56,$D1981))</f>
        <v>0</v>
      </c>
    </row>
    <row r="1982" spans="2:15" x14ac:dyDescent="0.35">
      <c r="B1982" s="37" t="s">
        <v>80</v>
      </c>
      <c r="C1982" s="38" t="str">
        <f>IF(ISBLANK('Model Performance Data'!$B$87),"-",'Model Performance Data'!$B$87)</f>
        <v>-</v>
      </c>
      <c r="D1982" s="38" t="str">
        <f>IF(ISBLANK('Model Performance Data'!$C$87),"-",'Model Performance Data'!$C$87)</f>
        <v>-</v>
      </c>
      <c r="E1982" s="38" t="str">
        <f>IF(ISBLANK('Model Performance Data'!$D$87),"-",'Model Performance Data'!$D$87)</f>
        <v>-</v>
      </c>
      <c r="F1982" s="38" t="str">
        <f>IF(ISBLANK('Model Performance Data'!$E$87),"-",'Model Performance Data'!$E$87)</f>
        <v>-</v>
      </c>
      <c r="G1982" s="38" t="str">
        <f>IF(ISBLANK('Model Performance Data'!$F$87),"-",'Model Performance Data'!$F$87)</f>
        <v>-</v>
      </c>
      <c r="H1982" s="253" t="s">
        <v>64</v>
      </c>
      <c r="I1982" s="253" t="s">
        <v>64</v>
      </c>
      <c r="J1982" s="37" t="str">
        <f t="shared" si="78"/>
        <v>BaselineBaseline</v>
      </c>
      <c r="K1982" s="38" t="str">
        <f>IF(ISBLANK('Model Performance Data'!$L$87),"-",'Model Performance Data'!$L$87)</f>
        <v>-</v>
      </c>
      <c r="L1982" s="38" t="str">
        <f>IF(ISBLANK('Model Performance Data'!$K$87),"-",'Model Performance Data'!$K$87)</f>
        <v>-</v>
      </c>
      <c r="M1982" s="254">
        <f>IF(ISNA(SUMIFS(INDEX('Model Performance Data'!$O$8:$DY$56,0,MATCH(CONCATENATE($J1982,M$6),'Model Performance Data'!$O$6:$DY$6,0)),'Model Performance Data'!$B$8:$B$56,$C1982,'Model Performance Data'!$C$8:$C$56,$D1982)),"-",SUMIFS(INDEX('Model Performance Data'!$O$8:$DY$56,0,MATCH(CONCATENATE($J1982,M$6),'Model Performance Data'!$O$6:$DY$6,0)),'Model Performance Data'!$B$8:$B$56,$C1982,'Model Performance Data'!$C$8:$C$56,$D1982))</f>
        <v>0</v>
      </c>
      <c r="N1982" s="254">
        <f>IF(ISNA(SUMIFS(INDEX('Model Performance Data'!$O$8:$DY$56,0,MATCH(CONCATENATE($J1982,N$6),'Model Performance Data'!$O$6:$DY$6,0)),'Model Performance Data'!$B$8:$B$56,$C1982,'Model Performance Data'!$C$8:$C$56,$D1982)),"-",SUMIFS(INDEX('Model Performance Data'!$O$8:$DY$56,0,MATCH(CONCATENATE($J1982,N$6),'Model Performance Data'!$O$6:$DY$6,0)),'Model Performance Data'!$B$8:$B$56,$C1982,'Model Performance Data'!$C$8:$C$56,$D1982))</f>
        <v>0</v>
      </c>
      <c r="O1982" s="255">
        <f>IF(ISNA(SUMIFS(INDEX('Model Performance Data'!$O$8:$DY$56,0,MATCH(CONCATENATE($J1982,O$6),'Model Performance Data'!$O$6:$DY$6,0)),'Model Performance Data'!$B$8:$B$56,$C1982,'Model Performance Data'!$C$8:$C$56,$D1982)),"-",SUMIFS(INDEX('Model Performance Data'!$O$8:$DY$56,0,MATCH(CONCATENATE($J1982,O$6),'Model Performance Data'!$O$6:$DY$6,0)),'Model Performance Data'!$B$8:$B$56,$C1982,'Model Performance Data'!$C$8:$C$56,$D1982))</f>
        <v>0</v>
      </c>
    </row>
    <row r="1983" spans="2:15" x14ac:dyDescent="0.35">
      <c r="B1983" s="37" t="s">
        <v>80</v>
      </c>
      <c r="C1983" s="38" t="str">
        <f>IF(ISBLANK('Model Performance Data'!$B$87),"-",'Model Performance Data'!$B$87)</f>
        <v>-</v>
      </c>
      <c r="D1983" s="38" t="str">
        <f>IF(ISBLANK('Model Performance Data'!$C$87),"-",'Model Performance Data'!$C$87)</f>
        <v>-</v>
      </c>
      <c r="E1983" s="38" t="str">
        <f>IF(ISBLANK('Model Performance Data'!$D$87),"-",'Model Performance Data'!$D$87)</f>
        <v>-</v>
      </c>
      <c r="F1983" s="38" t="str">
        <f>IF(ISBLANK('Model Performance Data'!$E$87),"-",'Model Performance Data'!$E$87)</f>
        <v>-</v>
      </c>
      <c r="G1983" s="38" t="str">
        <f>IF(ISBLANK('Model Performance Data'!$F$87),"-",'Model Performance Data'!$F$87)</f>
        <v>-</v>
      </c>
      <c r="H1983" s="253">
        <v>1</v>
      </c>
      <c r="I1983" s="253">
        <v>1</v>
      </c>
      <c r="J1983" s="37" t="str">
        <f t="shared" si="78"/>
        <v>11</v>
      </c>
      <c r="K1983" s="38" t="str">
        <f>IF(ISBLANK('Model Performance Data'!$L$87),"-",'Model Performance Data'!$L$87)</f>
        <v>-</v>
      </c>
      <c r="L1983" s="38" t="str">
        <f>IF(ISBLANK('Model Performance Data'!$K$87),"-",'Model Performance Data'!$K$87)</f>
        <v>-</v>
      </c>
      <c r="M1983" s="254">
        <f>IF(ISNA(SUMIFS(INDEX('Model Performance Data'!$O$8:$DY$56,0,MATCH(CONCATENATE($J1983,M$6),'Model Performance Data'!$O$6:$DY$6,0)),'Model Performance Data'!$B$8:$B$56,$C1983,'Model Performance Data'!$C$8:$C$56,$D1983)),"-",SUMIFS(INDEX('Model Performance Data'!$O$8:$DY$56,0,MATCH(CONCATENATE($J1983,M$6),'Model Performance Data'!$O$6:$DY$6,0)),'Model Performance Data'!$B$8:$B$56,$C1983,'Model Performance Data'!$C$8:$C$56,$D1983))</f>
        <v>0</v>
      </c>
      <c r="N1983" s="254">
        <f>IF(ISNA(SUMIFS(INDEX('Model Performance Data'!$O$8:$DY$56,0,MATCH(CONCATENATE($J1983,N$6),'Model Performance Data'!$O$6:$DY$6,0)),'Model Performance Data'!$B$8:$B$56,$C1983,'Model Performance Data'!$C$8:$C$56,$D1983)),"-",SUMIFS(INDEX('Model Performance Data'!$O$8:$DY$56,0,MATCH(CONCATENATE($J1983,N$6),'Model Performance Data'!$O$6:$DY$6,0)),'Model Performance Data'!$B$8:$B$56,$C1983,'Model Performance Data'!$C$8:$C$56,$D1983))</f>
        <v>0</v>
      </c>
      <c r="O1983" s="255">
        <f>IF(ISNA(SUMIFS(INDEX('Model Performance Data'!$O$8:$DY$56,0,MATCH(CONCATENATE($J1983,O$6),'Model Performance Data'!$O$6:$DY$6,0)),'Model Performance Data'!$B$8:$B$56,$C1983,'Model Performance Data'!$C$8:$C$56,$D1983)),"-",SUMIFS(INDEX('Model Performance Data'!$O$8:$DY$56,0,MATCH(CONCATENATE($J1983,O$6),'Model Performance Data'!$O$6:$DY$6,0)),'Model Performance Data'!$B$8:$B$56,$C1983,'Model Performance Data'!$C$8:$C$56,$D1983))</f>
        <v>0</v>
      </c>
    </row>
    <row r="1984" spans="2:15" x14ac:dyDescent="0.35">
      <c r="B1984" s="37" t="s">
        <v>80</v>
      </c>
      <c r="C1984" s="38" t="str">
        <f>IF(ISBLANK('Model Performance Data'!$B$87),"-",'Model Performance Data'!$B$87)</f>
        <v>-</v>
      </c>
      <c r="D1984" s="38" t="str">
        <f>IF(ISBLANK('Model Performance Data'!$C$87),"-",'Model Performance Data'!$C$87)</f>
        <v>-</v>
      </c>
      <c r="E1984" s="38" t="str">
        <f>IF(ISBLANK('Model Performance Data'!$D$87),"-",'Model Performance Data'!$D$87)</f>
        <v>-</v>
      </c>
      <c r="F1984" s="38" t="str">
        <f>IF(ISBLANK('Model Performance Data'!$E$87),"-",'Model Performance Data'!$E$87)</f>
        <v>-</v>
      </c>
      <c r="G1984" s="38" t="str">
        <f>IF(ISBLANK('Model Performance Data'!$F$87),"-",'Model Performance Data'!$F$87)</f>
        <v>-</v>
      </c>
      <c r="H1984" s="253">
        <v>1</v>
      </c>
      <c r="I1984" s="253">
        <v>2</v>
      </c>
      <c r="J1984" s="37" t="str">
        <f t="shared" si="78"/>
        <v>12</v>
      </c>
      <c r="K1984" s="38" t="str">
        <f>IF(ISBLANK('Model Performance Data'!$L$87),"-",'Model Performance Data'!$L$87)</f>
        <v>-</v>
      </c>
      <c r="L1984" s="38" t="str">
        <f>IF(ISBLANK('Model Performance Data'!$K$87),"-",'Model Performance Data'!$K$87)</f>
        <v>-</v>
      </c>
      <c r="M1984" s="254">
        <f>IF(ISNA(SUMIFS(INDEX('Model Performance Data'!$O$8:$DY$56,0,MATCH(CONCATENATE($J1984,M$6),'Model Performance Data'!$O$6:$DY$6,0)),'Model Performance Data'!$B$8:$B$56,$C1984,'Model Performance Data'!$C$8:$C$56,$D1984)),"-",SUMIFS(INDEX('Model Performance Data'!$O$8:$DY$56,0,MATCH(CONCATENATE($J1984,M$6),'Model Performance Data'!$O$6:$DY$6,0)),'Model Performance Data'!$B$8:$B$56,$C1984,'Model Performance Data'!$C$8:$C$56,$D1984))</f>
        <v>0</v>
      </c>
      <c r="N1984" s="254">
        <f>IF(ISNA(SUMIFS(INDEX('Model Performance Data'!$O$8:$DY$56,0,MATCH(CONCATENATE($J1984,N$6),'Model Performance Data'!$O$6:$DY$6,0)),'Model Performance Data'!$B$8:$B$56,$C1984,'Model Performance Data'!$C$8:$C$56,$D1984)),"-",SUMIFS(INDEX('Model Performance Data'!$O$8:$DY$56,0,MATCH(CONCATENATE($J1984,N$6),'Model Performance Data'!$O$6:$DY$6,0)),'Model Performance Data'!$B$8:$B$56,$C1984,'Model Performance Data'!$C$8:$C$56,$D1984))</f>
        <v>0</v>
      </c>
      <c r="O1984" s="255">
        <f>IF(ISNA(SUMIFS(INDEX('Model Performance Data'!$O$8:$DY$56,0,MATCH(CONCATENATE($J1984,O$6),'Model Performance Data'!$O$6:$DY$6,0)),'Model Performance Data'!$B$8:$B$56,$C1984,'Model Performance Data'!$C$8:$C$56,$D1984)),"-",SUMIFS(INDEX('Model Performance Data'!$O$8:$DY$56,0,MATCH(CONCATENATE($J1984,O$6),'Model Performance Data'!$O$6:$DY$6,0)),'Model Performance Data'!$B$8:$B$56,$C1984,'Model Performance Data'!$C$8:$C$56,$D1984))</f>
        <v>0</v>
      </c>
    </row>
    <row r="1985" spans="2:15" x14ac:dyDescent="0.35">
      <c r="B1985" s="37" t="s">
        <v>80</v>
      </c>
      <c r="C1985" s="38" t="str">
        <f>IF(ISBLANK('Model Performance Data'!$B$87),"-",'Model Performance Data'!$B$87)</f>
        <v>-</v>
      </c>
      <c r="D1985" s="38" t="str">
        <f>IF(ISBLANK('Model Performance Data'!$C$87),"-",'Model Performance Data'!$C$87)</f>
        <v>-</v>
      </c>
      <c r="E1985" s="38" t="str">
        <f>IF(ISBLANK('Model Performance Data'!$D$87),"-",'Model Performance Data'!$D$87)</f>
        <v>-</v>
      </c>
      <c r="F1985" s="38" t="str">
        <f>IF(ISBLANK('Model Performance Data'!$E$87),"-",'Model Performance Data'!$E$87)</f>
        <v>-</v>
      </c>
      <c r="G1985" s="38" t="str">
        <f>IF(ISBLANK('Model Performance Data'!$F$87),"-",'Model Performance Data'!$F$87)</f>
        <v>-</v>
      </c>
      <c r="H1985" s="253">
        <v>1</v>
      </c>
      <c r="I1985" s="253">
        <v>3</v>
      </c>
      <c r="J1985" s="37" t="str">
        <f t="shared" si="78"/>
        <v>13</v>
      </c>
      <c r="K1985" s="38" t="str">
        <f>IF(ISBLANK('Model Performance Data'!$L$87),"-",'Model Performance Data'!$L$87)</f>
        <v>-</v>
      </c>
      <c r="L1985" s="38" t="str">
        <f>IF(ISBLANK('Model Performance Data'!$K$87),"-",'Model Performance Data'!$K$87)</f>
        <v>-</v>
      </c>
      <c r="M1985" s="254">
        <f>IF(ISNA(SUMIFS(INDEX('Model Performance Data'!$O$8:$DY$56,0,MATCH(CONCATENATE($J1985,M$6),'Model Performance Data'!$O$6:$DY$6,0)),'Model Performance Data'!$B$8:$B$56,$C1985,'Model Performance Data'!$C$8:$C$56,$D1985)),"-",SUMIFS(INDEX('Model Performance Data'!$O$8:$DY$56,0,MATCH(CONCATENATE($J1985,M$6),'Model Performance Data'!$O$6:$DY$6,0)),'Model Performance Data'!$B$8:$B$56,$C1985,'Model Performance Data'!$C$8:$C$56,$D1985))</f>
        <v>0</v>
      </c>
      <c r="N1985" s="254">
        <f>IF(ISNA(SUMIFS(INDEX('Model Performance Data'!$O$8:$DY$56,0,MATCH(CONCATENATE($J1985,N$6),'Model Performance Data'!$O$6:$DY$6,0)),'Model Performance Data'!$B$8:$B$56,$C1985,'Model Performance Data'!$C$8:$C$56,$D1985)),"-",SUMIFS(INDEX('Model Performance Data'!$O$8:$DY$56,0,MATCH(CONCATENATE($J1985,N$6),'Model Performance Data'!$O$6:$DY$6,0)),'Model Performance Data'!$B$8:$B$56,$C1985,'Model Performance Data'!$C$8:$C$56,$D1985))</f>
        <v>0</v>
      </c>
      <c r="O1985" s="255">
        <f>IF(ISNA(SUMIFS(INDEX('Model Performance Data'!$O$8:$DY$56,0,MATCH(CONCATENATE($J1985,O$6),'Model Performance Data'!$O$6:$DY$6,0)),'Model Performance Data'!$B$8:$B$56,$C1985,'Model Performance Data'!$C$8:$C$56,$D1985)),"-",SUMIFS(INDEX('Model Performance Data'!$O$8:$DY$56,0,MATCH(CONCATENATE($J1985,O$6),'Model Performance Data'!$O$6:$DY$6,0)),'Model Performance Data'!$B$8:$B$56,$C1985,'Model Performance Data'!$C$8:$C$56,$D1985))</f>
        <v>0</v>
      </c>
    </row>
    <row r="1986" spans="2:15" x14ac:dyDescent="0.35">
      <c r="B1986" s="37" t="s">
        <v>80</v>
      </c>
      <c r="C1986" s="38" t="str">
        <f>IF(ISBLANK('Model Performance Data'!$B$87),"-",'Model Performance Data'!$B$87)</f>
        <v>-</v>
      </c>
      <c r="D1986" s="38" t="str">
        <f>IF(ISBLANK('Model Performance Data'!$C$87),"-",'Model Performance Data'!$C$87)</f>
        <v>-</v>
      </c>
      <c r="E1986" s="38" t="str">
        <f>IF(ISBLANK('Model Performance Data'!$D$87),"-",'Model Performance Data'!$D$87)</f>
        <v>-</v>
      </c>
      <c r="F1986" s="38" t="str">
        <f>IF(ISBLANK('Model Performance Data'!$E$87),"-",'Model Performance Data'!$E$87)</f>
        <v>-</v>
      </c>
      <c r="G1986" s="38" t="str">
        <f>IF(ISBLANK('Model Performance Data'!$F$87),"-",'Model Performance Data'!$F$87)</f>
        <v>-</v>
      </c>
      <c r="H1986" s="253">
        <v>1</v>
      </c>
      <c r="I1986" s="253">
        <v>4</v>
      </c>
      <c r="J1986" s="37" t="str">
        <f t="shared" si="78"/>
        <v>14</v>
      </c>
      <c r="K1986" s="38" t="str">
        <f>IF(ISBLANK('Model Performance Data'!$L$87),"-",'Model Performance Data'!$L$87)</f>
        <v>-</v>
      </c>
      <c r="L1986" s="38" t="str">
        <f>IF(ISBLANK('Model Performance Data'!$K$87),"-",'Model Performance Data'!$K$87)</f>
        <v>-</v>
      </c>
      <c r="M1986" s="254">
        <f>IF(ISNA(SUMIFS(INDEX('Model Performance Data'!$O$8:$DY$56,0,MATCH(CONCATENATE($J1986,M$6),'Model Performance Data'!$O$6:$DY$6,0)),'Model Performance Data'!$B$8:$B$56,$C1986,'Model Performance Data'!$C$8:$C$56,$D1986)),"-",SUMIFS(INDEX('Model Performance Data'!$O$8:$DY$56,0,MATCH(CONCATENATE($J1986,M$6),'Model Performance Data'!$O$6:$DY$6,0)),'Model Performance Data'!$B$8:$B$56,$C1986,'Model Performance Data'!$C$8:$C$56,$D1986))</f>
        <v>0</v>
      </c>
      <c r="N1986" s="254">
        <f>IF(ISNA(SUMIFS(INDEX('Model Performance Data'!$O$8:$DY$56,0,MATCH(CONCATENATE($J1986,N$6),'Model Performance Data'!$O$6:$DY$6,0)),'Model Performance Data'!$B$8:$B$56,$C1986,'Model Performance Data'!$C$8:$C$56,$D1986)),"-",SUMIFS(INDEX('Model Performance Data'!$O$8:$DY$56,0,MATCH(CONCATENATE($J1986,N$6),'Model Performance Data'!$O$6:$DY$6,0)),'Model Performance Data'!$B$8:$B$56,$C1986,'Model Performance Data'!$C$8:$C$56,$D1986))</f>
        <v>0</v>
      </c>
      <c r="O1986" s="255">
        <f>IF(ISNA(SUMIFS(INDEX('Model Performance Data'!$O$8:$DY$56,0,MATCH(CONCATENATE($J1986,O$6),'Model Performance Data'!$O$6:$DY$6,0)),'Model Performance Data'!$B$8:$B$56,$C1986,'Model Performance Data'!$C$8:$C$56,$D1986)),"-",SUMIFS(INDEX('Model Performance Data'!$O$8:$DY$56,0,MATCH(CONCATENATE($J1986,O$6),'Model Performance Data'!$O$6:$DY$6,0)),'Model Performance Data'!$B$8:$B$56,$C1986,'Model Performance Data'!$C$8:$C$56,$D1986))</f>
        <v>0</v>
      </c>
    </row>
    <row r="1987" spans="2:15" x14ac:dyDescent="0.35">
      <c r="B1987" s="37" t="s">
        <v>80</v>
      </c>
      <c r="C1987" s="38" t="str">
        <f>IF(ISBLANK('Model Performance Data'!$B$87),"-",'Model Performance Data'!$B$87)</f>
        <v>-</v>
      </c>
      <c r="D1987" s="38" t="str">
        <f>IF(ISBLANK('Model Performance Data'!$C$87),"-",'Model Performance Data'!$C$87)</f>
        <v>-</v>
      </c>
      <c r="E1987" s="38" t="str">
        <f>IF(ISBLANK('Model Performance Data'!$D$87),"-",'Model Performance Data'!$D$87)</f>
        <v>-</v>
      </c>
      <c r="F1987" s="38" t="str">
        <f>IF(ISBLANK('Model Performance Data'!$E$87),"-",'Model Performance Data'!$E$87)</f>
        <v>-</v>
      </c>
      <c r="G1987" s="38" t="str">
        <f>IF(ISBLANK('Model Performance Data'!$F$87),"-",'Model Performance Data'!$F$87)</f>
        <v>-</v>
      </c>
      <c r="H1987" s="253">
        <v>1</v>
      </c>
      <c r="I1987" s="253">
        <v>5</v>
      </c>
      <c r="J1987" s="37" t="str">
        <f t="shared" si="78"/>
        <v>15</v>
      </c>
      <c r="K1987" s="38" t="str">
        <f>IF(ISBLANK('Model Performance Data'!$L$87),"-",'Model Performance Data'!$L$87)</f>
        <v>-</v>
      </c>
      <c r="L1987" s="38" t="str">
        <f>IF(ISBLANK('Model Performance Data'!$K$87),"-",'Model Performance Data'!$K$87)</f>
        <v>-</v>
      </c>
      <c r="M1987" s="254">
        <f>IF(ISNA(SUMIFS(INDEX('Model Performance Data'!$O$8:$DY$56,0,MATCH(CONCATENATE($J1987,M$6),'Model Performance Data'!$O$6:$DY$6,0)),'Model Performance Data'!$B$8:$B$56,$C1987,'Model Performance Data'!$C$8:$C$56,$D1987)),"-",SUMIFS(INDEX('Model Performance Data'!$O$8:$DY$56,0,MATCH(CONCATENATE($J1987,M$6),'Model Performance Data'!$O$6:$DY$6,0)),'Model Performance Data'!$B$8:$B$56,$C1987,'Model Performance Data'!$C$8:$C$56,$D1987))</f>
        <v>0</v>
      </c>
      <c r="N1987" s="254">
        <f>IF(ISNA(SUMIFS(INDEX('Model Performance Data'!$O$8:$DY$56,0,MATCH(CONCATENATE($J1987,N$6),'Model Performance Data'!$O$6:$DY$6,0)),'Model Performance Data'!$B$8:$B$56,$C1987,'Model Performance Data'!$C$8:$C$56,$D1987)),"-",SUMIFS(INDEX('Model Performance Data'!$O$8:$DY$56,0,MATCH(CONCATENATE($J1987,N$6),'Model Performance Data'!$O$6:$DY$6,0)),'Model Performance Data'!$B$8:$B$56,$C1987,'Model Performance Data'!$C$8:$C$56,$D1987))</f>
        <v>0</v>
      </c>
      <c r="O1987" s="255">
        <f>IF(ISNA(SUMIFS(INDEX('Model Performance Data'!$O$8:$DY$56,0,MATCH(CONCATENATE($J1987,O$6),'Model Performance Data'!$O$6:$DY$6,0)),'Model Performance Data'!$B$8:$B$56,$C1987,'Model Performance Data'!$C$8:$C$56,$D1987)),"-",SUMIFS(INDEX('Model Performance Data'!$O$8:$DY$56,0,MATCH(CONCATENATE($J1987,O$6),'Model Performance Data'!$O$6:$DY$6,0)),'Model Performance Data'!$B$8:$B$56,$C1987,'Model Performance Data'!$C$8:$C$56,$D1987))</f>
        <v>0</v>
      </c>
    </row>
    <row r="1988" spans="2:15" x14ac:dyDescent="0.35">
      <c r="B1988" s="37" t="s">
        <v>80</v>
      </c>
      <c r="C1988" s="38" t="str">
        <f>IF(ISBLANK('Model Performance Data'!$B$87),"-",'Model Performance Data'!$B$87)</f>
        <v>-</v>
      </c>
      <c r="D1988" s="38" t="str">
        <f>IF(ISBLANK('Model Performance Data'!$C$87),"-",'Model Performance Data'!$C$87)</f>
        <v>-</v>
      </c>
      <c r="E1988" s="38" t="str">
        <f>IF(ISBLANK('Model Performance Data'!$D$87),"-",'Model Performance Data'!$D$87)</f>
        <v>-</v>
      </c>
      <c r="F1988" s="38" t="str">
        <f>IF(ISBLANK('Model Performance Data'!$E$87),"-",'Model Performance Data'!$E$87)</f>
        <v>-</v>
      </c>
      <c r="G1988" s="38" t="str">
        <f>IF(ISBLANK('Model Performance Data'!$F$87),"-",'Model Performance Data'!$F$87)</f>
        <v>-</v>
      </c>
      <c r="H1988" s="253">
        <v>1</v>
      </c>
      <c r="I1988" s="253" t="s">
        <v>65</v>
      </c>
      <c r="J1988" s="37" t="str">
        <f t="shared" si="78"/>
        <v>1Goal</v>
      </c>
      <c r="K1988" s="38" t="str">
        <f>IF(ISBLANK('Model Performance Data'!$L$87),"-",'Model Performance Data'!$L$87)</f>
        <v>-</v>
      </c>
      <c r="L1988" s="38" t="str">
        <f>IF(ISBLANK('Model Performance Data'!$K$87),"-",'Model Performance Data'!$K$87)</f>
        <v>-</v>
      </c>
      <c r="M1988" s="254" t="str">
        <f>IF(ISNA(SUMIFS(INDEX('Model Performance Data'!$O$8:$DY$56,0,MATCH(CONCATENATE($J1988,M$6),'Model Performance Data'!$O$6:$DY$6,0)),'Model Performance Data'!$B$8:$B$56,$C1988,'Model Performance Data'!$C$8:$C$56,$D1988)),"-",SUMIFS(INDEX('Model Performance Data'!$O$8:$DY$56,0,MATCH(CONCATENATE($J1988,M$6),'Model Performance Data'!$O$6:$DY$6,0)),'Model Performance Data'!$B$8:$B$56,$C1988,'Model Performance Data'!$C$8:$C$56,$D1988))</f>
        <v>-</v>
      </c>
      <c r="N1988" s="254" t="str">
        <f>IF(ISNA(SUMIFS(INDEX('Model Performance Data'!$O$8:$DY$56,0,MATCH(CONCATENATE($J1988,N$6),'Model Performance Data'!$O$6:$DY$6,0)),'Model Performance Data'!$B$8:$B$56,$C1988,'Model Performance Data'!$C$8:$C$56,$D1988)),"-",SUMIFS(INDEX('Model Performance Data'!$O$8:$DY$56,0,MATCH(CONCATENATE($J1988,N$6),'Model Performance Data'!$O$6:$DY$6,0)),'Model Performance Data'!$B$8:$B$56,$C1988,'Model Performance Data'!$C$8:$C$56,$D1988))</f>
        <v>-</v>
      </c>
      <c r="O1988" s="255">
        <f>IF(ISNA(SUMIFS(INDEX('Model Performance Data'!$O$8:$DY$56,0,MATCH(CONCATENATE($J1988,O$6),'Model Performance Data'!$O$6:$DY$6,0)),'Model Performance Data'!$B$8:$B$56,$C1988,'Model Performance Data'!$C$8:$C$56,$D1988)),"-",SUMIFS(INDEX('Model Performance Data'!$O$8:$DY$56,0,MATCH(CONCATENATE($J1988,O$6),'Model Performance Data'!$O$6:$DY$6,0)),'Model Performance Data'!$B$8:$B$56,$C1988,'Model Performance Data'!$C$8:$C$56,$D1988))</f>
        <v>0</v>
      </c>
    </row>
    <row r="1989" spans="2:15" x14ac:dyDescent="0.35">
      <c r="B1989" s="37" t="s">
        <v>80</v>
      </c>
      <c r="C1989" s="38" t="str">
        <f>IF(ISBLANK('Model Performance Data'!$B$87),"-",'Model Performance Data'!$B$87)</f>
        <v>-</v>
      </c>
      <c r="D1989" s="38" t="str">
        <f>IF(ISBLANK('Model Performance Data'!$C$87),"-",'Model Performance Data'!$C$87)</f>
        <v>-</v>
      </c>
      <c r="E1989" s="38" t="str">
        <f>IF(ISBLANK('Model Performance Data'!$D$87),"-",'Model Performance Data'!$D$87)</f>
        <v>-</v>
      </c>
      <c r="F1989" s="38" t="str">
        <f>IF(ISBLANK('Model Performance Data'!$E$87),"-",'Model Performance Data'!$E$87)</f>
        <v>-</v>
      </c>
      <c r="G1989" s="38" t="str">
        <f>IF(ISBLANK('Model Performance Data'!$F$87),"-",'Model Performance Data'!$F$87)</f>
        <v>-</v>
      </c>
      <c r="H1989" s="253">
        <v>2</v>
      </c>
      <c r="I1989" s="253">
        <v>1</v>
      </c>
      <c r="J1989" s="37" t="str">
        <f t="shared" si="78"/>
        <v>21</v>
      </c>
      <c r="K1989" s="38" t="str">
        <f>IF(ISBLANK('Model Performance Data'!$L$87),"-",'Model Performance Data'!$L$87)</f>
        <v>-</v>
      </c>
      <c r="L1989" s="38" t="str">
        <f>IF(ISBLANK('Model Performance Data'!$K$87),"-",'Model Performance Data'!$K$87)</f>
        <v>-</v>
      </c>
      <c r="M1989" s="254">
        <f>IF(ISNA(SUMIFS(INDEX('Model Performance Data'!$O$8:$DY$56,0,MATCH(CONCATENATE($J1989,M$6),'Model Performance Data'!$O$6:$DY$6,0)),'Model Performance Data'!$B$8:$B$56,$C1989,'Model Performance Data'!$C$8:$C$56,$D1989)),"-",SUMIFS(INDEX('Model Performance Data'!$O$8:$DY$56,0,MATCH(CONCATENATE($J1989,M$6),'Model Performance Data'!$O$6:$DY$6,0)),'Model Performance Data'!$B$8:$B$56,$C1989,'Model Performance Data'!$C$8:$C$56,$D1989))</f>
        <v>0</v>
      </c>
      <c r="N1989" s="254">
        <f>IF(ISNA(SUMIFS(INDEX('Model Performance Data'!$O$8:$DY$56,0,MATCH(CONCATENATE($J1989,N$6),'Model Performance Data'!$O$6:$DY$6,0)),'Model Performance Data'!$B$8:$B$56,$C1989,'Model Performance Data'!$C$8:$C$56,$D1989)),"-",SUMIFS(INDEX('Model Performance Data'!$O$8:$DY$56,0,MATCH(CONCATENATE($J1989,N$6),'Model Performance Data'!$O$6:$DY$6,0)),'Model Performance Data'!$B$8:$B$56,$C1989,'Model Performance Data'!$C$8:$C$56,$D1989))</f>
        <v>0</v>
      </c>
      <c r="O1989" s="255">
        <f>IF(ISNA(SUMIFS(INDEX('Model Performance Data'!$O$8:$DY$56,0,MATCH(CONCATENATE($J1989,O$6),'Model Performance Data'!$O$6:$DY$6,0)),'Model Performance Data'!$B$8:$B$56,$C1989,'Model Performance Data'!$C$8:$C$56,$D1989)),"-",SUMIFS(INDEX('Model Performance Data'!$O$8:$DY$56,0,MATCH(CONCATENATE($J1989,O$6),'Model Performance Data'!$O$6:$DY$6,0)),'Model Performance Data'!$B$8:$B$56,$C1989,'Model Performance Data'!$C$8:$C$56,$D1989))</f>
        <v>0</v>
      </c>
    </row>
    <row r="1990" spans="2:15" x14ac:dyDescent="0.35">
      <c r="B1990" s="37" t="s">
        <v>80</v>
      </c>
      <c r="C1990" s="38" t="str">
        <f>IF(ISBLANK('Model Performance Data'!$B$87),"-",'Model Performance Data'!$B$87)</f>
        <v>-</v>
      </c>
      <c r="D1990" s="38" t="str">
        <f>IF(ISBLANK('Model Performance Data'!$C$87),"-",'Model Performance Data'!$C$87)</f>
        <v>-</v>
      </c>
      <c r="E1990" s="38" t="str">
        <f>IF(ISBLANK('Model Performance Data'!$D$87),"-",'Model Performance Data'!$D$87)</f>
        <v>-</v>
      </c>
      <c r="F1990" s="38" t="str">
        <f>IF(ISBLANK('Model Performance Data'!$E$87),"-",'Model Performance Data'!$E$87)</f>
        <v>-</v>
      </c>
      <c r="G1990" s="38" t="str">
        <f>IF(ISBLANK('Model Performance Data'!$F$87),"-",'Model Performance Data'!$F$87)</f>
        <v>-</v>
      </c>
      <c r="H1990" s="253">
        <v>2</v>
      </c>
      <c r="I1990" s="253">
        <v>2</v>
      </c>
      <c r="J1990" s="37" t="str">
        <f t="shared" si="78"/>
        <v>22</v>
      </c>
      <c r="K1990" s="38" t="str">
        <f>IF(ISBLANK('Model Performance Data'!$L$87),"-",'Model Performance Data'!$L$87)</f>
        <v>-</v>
      </c>
      <c r="L1990" s="38" t="str">
        <f>IF(ISBLANK('Model Performance Data'!$K$87),"-",'Model Performance Data'!$K$87)</f>
        <v>-</v>
      </c>
      <c r="M1990" s="254">
        <f>IF(ISNA(SUMIFS(INDEX('Model Performance Data'!$O$8:$DY$56,0,MATCH(CONCATENATE($J1990,M$6),'Model Performance Data'!$O$6:$DY$6,0)),'Model Performance Data'!$B$8:$B$56,$C1990,'Model Performance Data'!$C$8:$C$56,$D1990)),"-",SUMIFS(INDEX('Model Performance Data'!$O$8:$DY$56,0,MATCH(CONCATENATE($J1990,M$6),'Model Performance Data'!$O$6:$DY$6,0)),'Model Performance Data'!$B$8:$B$56,$C1990,'Model Performance Data'!$C$8:$C$56,$D1990))</f>
        <v>0</v>
      </c>
      <c r="N1990" s="254">
        <f>IF(ISNA(SUMIFS(INDEX('Model Performance Data'!$O$8:$DY$56,0,MATCH(CONCATENATE($J1990,N$6),'Model Performance Data'!$O$6:$DY$6,0)),'Model Performance Data'!$B$8:$B$56,$C1990,'Model Performance Data'!$C$8:$C$56,$D1990)),"-",SUMIFS(INDEX('Model Performance Data'!$O$8:$DY$56,0,MATCH(CONCATENATE($J1990,N$6),'Model Performance Data'!$O$6:$DY$6,0)),'Model Performance Data'!$B$8:$B$56,$C1990,'Model Performance Data'!$C$8:$C$56,$D1990))</f>
        <v>0</v>
      </c>
      <c r="O1990" s="255">
        <f>IF(ISNA(SUMIFS(INDEX('Model Performance Data'!$O$8:$DY$56,0,MATCH(CONCATENATE($J1990,O$6),'Model Performance Data'!$O$6:$DY$6,0)),'Model Performance Data'!$B$8:$B$56,$C1990,'Model Performance Data'!$C$8:$C$56,$D1990)),"-",SUMIFS(INDEX('Model Performance Data'!$O$8:$DY$56,0,MATCH(CONCATENATE($J1990,O$6),'Model Performance Data'!$O$6:$DY$6,0)),'Model Performance Data'!$B$8:$B$56,$C1990,'Model Performance Data'!$C$8:$C$56,$D1990))</f>
        <v>0</v>
      </c>
    </row>
    <row r="1991" spans="2:15" x14ac:dyDescent="0.35">
      <c r="B1991" s="37" t="s">
        <v>80</v>
      </c>
      <c r="C1991" s="38" t="str">
        <f>IF(ISBLANK('Model Performance Data'!$B$87),"-",'Model Performance Data'!$B$87)</f>
        <v>-</v>
      </c>
      <c r="D1991" s="38" t="str">
        <f>IF(ISBLANK('Model Performance Data'!$C$87),"-",'Model Performance Data'!$C$87)</f>
        <v>-</v>
      </c>
      <c r="E1991" s="38" t="str">
        <f>IF(ISBLANK('Model Performance Data'!$D$87),"-",'Model Performance Data'!$D$87)</f>
        <v>-</v>
      </c>
      <c r="F1991" s="38" t="str">
        <f>IF(ISBLANK('Model Performance Data'!$E$87),"-",'Model Performance Data'!$E$87)</f>
        <v>-</v>
      </c>
      <c r="G1991" s="38" t="str">
        <f>IF(ISBLANK('Model Performance Data'!$F$87),"-",'Model Performance Data'!$F$87)</f>
        <v>-</v>
      </c>
      <c r="H1991" s="253">
        <v>2</v>
      </c>
      <c r="I1991" s="253">
        <v>3</v>
      </c>
      <c r="J1991" s="37" t="str">
        <f t="shared" si="78"/>
        <v>23</v>
      </c>
      <c r="K1991" s="38" t="str">
        <f>IF(ISBLANK('Model Performance Data'!$L$87),"-",'Model Performance Data'!$L$87)</f>
        <v>-</v>
      </c>
      <c r="L1991" s="38" t="str">
        <f>IF(ISBLANK('Model Performance Data'!$K$87),"-",'Model Performance Data'!$K$87)</f>
        <v>-</v>
      </c>
      <c r="M1991" s="254">
        <f>IF(ISNA(SUMIFS(INDEX('Model Performance Data'!$O$8:$DY$56,0,MATCH(CONCATENATE($J1991,M$6),'Model Performance Data'!$O$6:$DY$6,0)),'Model Performance Data'!$B$8:$B$56,$C1991,'Model Performance Data'!$C$8:$C$56,$D1991)),"-",SUMIFS(INDEX('Model Performance Data'!$O$8:$DY$56,0,MATCH(CONCATENATE($J1991,M$6),'Model Performance Data'!$O$6:$DY$6,0)),'Model Performance Data'!$B$8:$B$56,$C1991,'Model Performance Data'!$C$8:$C$56,$D1991))</f>
        <v>0</v>
      </c>
      <c r="N1991" s="254">
        <f>IF(ISNA(SUMIFS(INDEX('Model Performance Data'!$O$8:$DY$56,0,MATCH(CONCATENATE($J1991,N$6),'Model Performance Data'!$O$6:$DY$6,0)),'Model Performance Data'!$B$8:$B$56,$C1991,'Model Performance Data'!$C$8:$C$56,$D1991)),"-",SUMIFS(INDEX('Model Performance Data'!$O$8:$DY$56,0,MATCH(CONCATENATE($J1991,N$6),'Model Performance Data'!$O$6:$DY$6,0)),'Model Performance Data'!$B$8:$B$56,$C1991,'Model Performance Data'!$C$8:$C$56,$D1991))</f>
        <v>0</v>
      </c>
      <c r="O1991" s="255">
        <f>IF(ISNA(SUMIFS(INDEX('Model Performance Data'!$O$8:$DY$56,0,MATCH(CONCATENATE($J1991,O$6),'Model Performance Data'!$O$6:$DY$6,0)),'Model Performance Data'!$B$8:$B$56,$C1991,'Model Performance Data'!$C$8:$C$56,$D1991)),"-",SUMIFS(INDEX('Model Performance Data'!$O$8:$DY$56,0,MATCH(CONCATENATE($J1991,O$6),'Model Performance Data'!$O$6:$DY$6,0)),'Model Performance Data'!$B$8:$B$56,$C1991,'Model Performance Data'!$C$8:$C$56,$D1991))</f>
        <v>0</v>
      </c>
    </row>
    <row r="1992" spans="2:15" x14ac:dyDescent="0.35">
      <c r="B1992" s="37" t="s">
        <v>80</v>
      </c>
      <c r="C1992" s="38" t="str">
        <f>IF(ISBLANK('Model Performance Data'!$B$87),"-",'Model Performance Data'!$B$87)</f>
        <v>-</v>
      </c>
      <c r="D1992" s="38" t="str">
        <f>IF(ISBLANK('Model Performance Data'!$C$87),"-",'Model Performance Data'!$C$87)</f>
        <v>-</v>
      </c>
      <c r="E1992" s="38" t="str">
        <f>IF(ISBLANK('Model Performance Data'!$D$87),"-",'Model Performance Data'!$D$87)</f>
        <v>-</v>
      </c>
      <c r="F1992" s="38" t="str">
        <f>IF(ISBLANK('Model Performance Data'!$E$87),"-",'Model Performance Data'!$E$87)</f>
        <v>-</v>
      </c>
      <c r="G1992" s="38" t="str">
        <f>IF(ISBLANK('Model Performance Data'!$F$87),"-",'Model Performance Data'!$F$87)</f>
        <v>-</v>
      </c>
      <c r="H1992" s="253">
        <v>2</v>
      </c>
      <c r="I1992" s="253">
        <v>4</v>
      </c>
      <c r="J1992" s="37" t="str">
        <f t="shared" si="78"/>
        <v>24</v>
      </c>
      <c r="K1992" s="38" t="str">
        <f>IF(ISBLANK('Model Performance Data'!$L$87),"-",'Model Performance Data'!$L$87)</f>
        <v>-</v>
      </c>
      <c r="L1992" s="38" t="str">
        <f>IF(ISBLANK('Model Performance Data'!$K$87),"-",'Model Performance Data'!$K$87)</f>
        <v>-</v>
      </c>
      <c r="M1992" s="254">
        <f>IF(ISNA(SUMIFS(INDEX('Model Performance Data'!$O$8:$DY$56,0,MATCH(CONCATENATE($J1992,M$6),'Model Performance Data'!$O$6:$DY$6,0)),'Model Performance Data'!$B$8:$B$56,$C1992,'Model Performance Data'!$C$8:$C$56,$D1992)),"-",SUMIFS(INDEX('Model Performance Data'!$O$8:$DY$56,0,MATCH(CONCATENATE($J1992,M$6),'Model Performance Data'!$O$6:$DY$6,0)),'Model Performance Data'!$B$8:$B$56,$C1992,'Model Performance Data'!$C$8:$C$56,$D1992))</f>
        <v>0</v>
      </c>
      <c r="N1992" s="254">
        <f>IF(ISNA(SUMIFS(INDEX('Model Performance Data'!$O$8:$DY$56,0,MATCH(CONCATENATE($J1992,N$6),'Model Performance Data'!$O$6:$DY$6,0)),'Model Performance Data'!$B$8:$B$56,$C1992,'Model Performance Data'!$C$8:$C$56,$D1992)),"-",SUMIFS(INDEX('Model Performance Data'!$O$8:$DY$56,0,MATCH(CONCATENATE($J1992,N$6),'Model Performance Data'!$O$6:$DY$6,0)),'Model Performance Data'!$B$8:$B$56,$C1992,'Model Performance Data'!$C$8:$C$56,$D1992))</f>
        <v>0</v>
      </c>
      <c r="O1992" s="255">
        <f>IF(ISNA(SUMIFS(INDEX('Model Performance Data'!$O$8:$DY$56,0,MATCH(CONCATENATE($J1992,O$6),'Model Performance Data'!$O$6:$DY$6,0)),'Model Performance Data'!$B$8:$B$56,$C1992,'Model Performance Data'!$C$8:$C$56,$D1992)),"-",SUMIFS(INDEX('Model Performance Data'!$O$8:$DY$56,0,MATCH(CONCATENATE($J1992,O$6),'Model Performance Data'!$O$6:$DY$6,0)),'Model Performance Data'!$B$8:$B$56,$C1992,'Model Performance Data'!$C$8:$C$56,$D1992))</f>
        <v>0</v>
      </c>
    </row>
    <row r="1993" spans="2:15" x14ac:dyDescent="0.35">
      <c r="B1993" s="37" t="s">
        <v>80</v>
      </c>
      <c r="C1993" s="38" t="str">
        <f>IF(ISBLANK('Model Performance Data'!$B$87),"-",'Model Performance Data'!$B$87)</f>
        <v>-</v>
      </c>
      <c r="D1993" s="38" t="str">
        <f>IF(ISBLANK('Model Performance Data'!$C$87),"-",'Model Performance Data'!$C$87)</f>
        <v>-</v>
      </c>
      <c r="E1993" s="38" t="str">
        <f>IF(ISBLANK('Model Performance Data'!$D$87),"-",'Model Performance Data'!$D$87)</f>
        <v>-</v>
      </c>
      <c r="F1993" s="38" t="str">
        <f>IF(ISBLANK('Model Performance Data'!$E$87),"-",'Model Performance Data'!$E$87)</f>
        <v>-</v>
      </c>
      <c r="G1993" s="38" t="str">
        <f>IF(ISBLANK('Model Performance Data'!$F$87),"-",'Model Performance Data'!$F$87)</f>
        <v>-</v>
      </c>
      <c r="H1993" s="253">
        <v>2</v>
      </c>
      <c r="I1993" s="253">
        <v>5</v>
      </c>
      <c r="J1993" s="37" t="str">
        <f t="shared" si="78"/>
        <v>25</v>
      </c>
      <c r="K1993" s="38" t="str">
        <f>IF(ISBLANK('Model Performance Data'!$L$87),"-",'Model Performance Data'!$L$87)</f>
        <v>-</v>
      </c>
      <c r="L1993" s="38" t="str">
        <f>IF(ISBLANK('Model Performance Data'!$K$87),"-",'Model Performance Data'!$K$87)</f>
        <v>-</v>
      </c>
      <c r="M1993" s="254">
        <f>IF(ISNA(SUMIFS(INDEX('Model Performance Data'!$O$8:$DY$56,0,MATCH(CONCATENATE($J1993,M$6),'Model Performance Data'!$O$6:$DY$6,0)),'Model Performance Data'!$B$8:$B$56,$C1993,'Model Performance Data'!$C$8:$C$56,$D1993)),"-",SUMIFS(INDEX('Model Performance Data'!$O$8:$DY$56,0,MATCH(CONCATENATE($J1993,M$6),'Model Performance Data'!$O$6:$DY$6,0)),'Model Performance Data'!$B$8:$B$56,$C1993,'Model Performance Data'!$C$8:$C$56,$D1993))</f>
        <v>0</v>
      </c>
      <c r="N1993" s="254">
        <f>IF(ISNA(SUMIFS(INDEX('Model Performance Data'!$O$8:$DY$56,0,MATCH(CONCATENATE($J1993,N$6),'Model Performance Data'!$O$6:$DY$6,0)),'Model Performance Data'!$B$8:$B$56,$C1993,'Model Performance Data'!$C$8:$C$56,$D1993)),"-",SUMIFS(INDEX('Model Performance Data'!$O$8:$DY$56,0,MATCH(CONCATENATE($J1993,N$6),'Model Performance Data'!$O$6:$DY$6,0)),'Model Performance Data'!$B$8:$B$56,$C1993,'Model Performance Data'!$C$8:$C$56,$D1993))</f>
        <v>0</v>
      </c>
      <c r="O1993" s="255">
        <f>IF(ISNA(SUMIFS(INDEX('Model Performance Data'!$O$8:$DY$56,0,MATCH(CONCATENATE($J1993,O$6),'Model Performance Data'!$O$6:$DY$6,0)),'Model Performance Data'!$B$8:$B$56,$C1993,'Model Performance Data'!$C$8:$C$56,$D1993)),"-",SUMIFS(INDEX('Model Performance Data'!$O$8:$DY$56,0,MATCH(CONCATENATE($J1993,O$6),'Model Performance Data'!$O$6:$DY$6,0)),'Model Performance Data'!$B$8:$B$56,$C1993,'Model Performance Data'!$C$8:$C$56,$D1993))</f>
        <v>0</v>
      </c>
    </row>
    <row r="1994" spans="2:15" x14ac:dyDescent="0.35">
      <c r="B1994" s="37" t="s">
        <v>80</v>
      </c>
      <c r="C1994" s="38" t="str">
        <f>IF(ISBLANK('Model Performance Data'!$B$87),"-",'Model Performance Data'!$B$87)</f>
        <v>-</v>
      </c>
      <c r="D1994" s="38" t="str">
        <f>IF(ISBLANK('Model Performance Data'!$C$87),"-",'Model Performance Data'!$C$87)</f>
        <v>-</v>
      </c>
      <c r="E1994" s="38" t="str">
        <f>IF(ISBLANK('Model Performance Data'!$D$87),"-",'Model Performance Data'!$D$87)</f>
        <v>-</v>
      </c>
      <c r="F1994" s="38" t="str">
        <f>IF(ISBLANK('Model Performance Data'!$E$87),"-",'Model Performance Data'!$E$87)</f>
        <v>-</v>
      </c>
      <c r="G1994" s="38" t="str">
        <f>IF(ISBLANK('Model Performance Data'!$F$87),"-",'Model Performance Data'!$F$87)</f>
        <v>-</v>
      </c>
      <c r="H1994" s="253">
        <v>2</v>
      </c>
      <c r="I1994" s="253" t="s">
        <v>65</v>
      </c>
      <c r="J1994" s="37" t="str">
        <f t="shared" si="78"/>
        <v>2Goal</v>
      </c>
      <c r="K1994" s="38" t="str">
        <f>IF(ISBLANK('Model Performance Data'!$L$87),"-",'Model Performance Data'!$L$87)</f>
        <v>-</v>
      </c>
      <c r="L1994" s="38" t="str">
        <f>IF(ISBLANK('Model Performance Data'!$K$87),"-",'Model Performance Data'!$K$87)</f>
        <v>-</v>
      </c>
      <c r="M1994" s="254" t="str">
        <f>IF(ISNA(SUMIFS(INDEX('Model Performance Data'!$O$8:$DY$56,0,MATCH(CONCATENATE($J1994,M$6),'Model Performance Data'!$O$6:$DY$6,0)),'Model Performance Data'!$B$8:$B$56,$C1994,'Model Performance Data'!$C$8:$C$56,$D1994)),"-",SUMIFS(INDEX('Model Performance Data'!$O$8:$DY$56,0,MATCH(CONCATENATE($J1994,M$6),'Model Performance Data'!$O$6:$DY$6,0)),'Model Performance Data'!$B$8:$B$56,$C1994,'Model Performance Data'!$C$8:$C$56,$D1994))</f>
        <v>-</v>
      </c>
      <c r="N1994" s="254" t="str">
        <f>IF(ISNA(SUMIFS(INDEX('Model Performance Data'!$O$8:$DY$56,0,MATCH(CONCATENATE($J1994,N$6),'Model Performance Data'!$O$6:$DY$6,0)),'Model Performance Data'!$B$8:$B$56,$C1994,'Model Performance Data'!$C$8:$C$56,$D1994)),"-",SUMIFS(INDEX('Model Performance Data'!$O$8:$DY$56,0,MATCH(CONCATENATE($J1994,N$6),'Model Performance Data'!$O$6:$DY$6,0)),'Model Performance Data'!$B$8:$B$56,$C1994,'Model Performance Data'!$C$8:$C$56,$D1994))</f>
        <v>-</v>
      </c>
      <c r="O1994" s="255">
        <f>IF(ISNA(SUMIFS(INDEX('Model Performance Data'!$O$8:$DY$56,0,MATCH(CONCATENATE($J1994,O$6),'Model Performance Data'!$O$6:$DY$6,0)),'Model Performance Data'!$B$8:$B$56,$C1994,'Model Performance Data'!$C$8:$C$56,$D1994)),"-",SUMIFS(INDEX('Model Performance Data'!$O$8:$DY$56,0,MATCH(CONCATENATE($J1994,O$6),'Model Performance Data'!$O$6:$DY$6,0)),'Model Performance Data'!$B$8:$B$56,$C1994,'Model Performance Data'!$C$8:$C$56,$D1994))</f>
        <v>0</v>
      </c>
    </row>
    <row r="1995" spans="2:15" x14ac:dyDescent="0.35">
      <c r="B1995" s="37" t="s">
        <v>80</v>
      </c>
      <c r="C1995" s="38" t="str">
        <f>IF(ISBLANK('Model Performance Data'!$B$87),"-",'Model Performance Data'!$B$87)</f>
        <v>-</v>
      </c>
      <c r="D1995" s="38" t="str">
        <f>IF(ISBLANK('Model Performance Data'!$C$87),"-",'Model Performance Data'!$C$87)</f>
        <v>-</v>
      </c>
      <c r="E1995" s="38" t="str">
        <f>IF(ISBLANK('Model Performance Data'!$D$87),"-",'Model Performance Data'!$D$87)</f>
        <v>-</v>
      </c>
      <c r="F1995" s="38" t="str">
        <f>IF(ISBLANK('Model Performance Data'!$E$87),"-",'Model Performance Data'!$E$87)</f>
        <v>-</v>
      </c>
      <c r="G1995" s="38" t="str">
        <f>IF(ISBLANK('Model Performance Data'!$F$87),"-",'Model Performance Data'!$F$87)</f>
        <v>-</v>
      </c>
      <c r="H1995" s="253">
        <v>3</v>
      </c>
      <c r="I1995" s="253">
        <v>1</v>
      </c>
      <c r="J1995" s="37" t="str">
        <f t="shared" si="78"/>
        <v>31</v>
      </c>
      <c r="K1995" s="38" t="str">
        <f>IF(ISBLANK('Model Performance Data'!$L$87),"-",'Model Performance Data'!$L$87)</f>
        <v>-</v>
      </c>
      <c r="L1995" s="38" t="str">
        <f>IF(ISBLANK('Model Performance Data'!$K$87),"-",'Model Performance Data'!$K$87)</f>
        <v>-</v>
      </c>
      <c r="M1995" s="254">
        <f>IF(ISNA(SUMIFS(INDEX('Model Performance Data'!$O$8:$DY$56,0,MATCH(CONCATENATE($J1995,M$6),'Model Performance Data'!$O$6:$DY$6,0)),'Model Performance Data'!$B$8:$B$56,$C1995,'Model Performance Data'!$C$8:$C$56,$D1995)),"-",SUMIFS(INDEX('Model Performance Data'!$O$8:$DY$56,0,MATCH(CONCATENATE($J1995,M$6),'Model Performance Data'!$O$6:$DY$6,0)),'Model Performance Data'!$B$8:$B$56,$C1995,'Model Performance Data'!$C$8:$C$56,$D1995))</f>
        <v>0</v>
      </c>
      <c r="N1995" s="254">
        <f>IF(ISNA(SUMIFS(INDEX('Model Performance Data'!$O$8:$DY$56,0,MATCH(CONCATENATE($J1995,N$6),'Model Performance Data'!$O$6:$DY$6,0)),'Model Performance Data'!$B$8:$B$56,$C1995,'Model Performance Data'!$C$8:$C$56,$D1995)),"-",SUMIFS(INDEX('Model Performance Data'!$O$8:$DY$56,0,MATCH(CONCATENATE($J1995,N$6),'Model Performance Data'!$O$6:$DY$6,0)),'Model Performance Data'!$B$8:$B$56,$C1995,'Model Performance Data'!$C$8:$C$56,$D1995))</f>
        <v>0</v>
      </c>
      <c r="O1995" s="255">
        <f>IF(ISNA(SUMIFS(INDEX('Model Performance Data'!$O$8:$DY$56,0,MATCH(CONCATENATE($J1995,O$6),'Model Performance Data'!$O$6:$DY$6,0)),'Model Performance Data'!$B$8:$B$56,$C1995,'Model Performance Data'!$C$8:$C$56,$D1995)),"-",SUMIFS(INDEX('Model Performance Data'!$O$8:$DY$56,0,MATCH(CONCATENATE($J1995,O$6),'Model Performance Data'!$O$6:$DY$6,0)),'Model Performance Data'!$B$8:$B$56,$C1995,'Model Performance Data'!$C$8:$C$56,$D1995))</f>
        <v>0</v>
      </c>
    </row>
    <row r="1996" spans="2:15" x14ac:dyDescent="0.35">
      <c r="B1996" s="37" t="s">
        <v>80</v>
      </c>
      <c r="C1996" s="38" t="str">
        <f>IF(ISBLANK('Model Performance Data'!$B$87),"-",'Model Performance Data'!$B$87)</f>
        <v>-</v>
      </c>
      <c r="D1996" s="38" t="str">
        <f>IF(ISBLANK('Model Performance Data'!$C$87),"-",'Model Performance Data'!$C$87)</f>
        <v>-</v>
      </c>
      <c r="E1996" s="38" t="str">
        <f>IF(ISBLANK('Model Performance Data'!$D$87),"-",'Model Performance Data'!$D$87)</f>
        <v>-</v>
      </c>
      <c r="F1996" s="38" t="str">
        <f>IF(ISBLANK('Model Performance Data'!$E$87),"-",'Model Performance Data'!$E$87)</f>
        <v>-</v>
      </c>
      <c r="G1996" s="38" t="str">
        <f>IF(ISBLANK('Model Performance Data'!$F$87),"-",'Model Performance Data'!$F$87)</f>
        <v>-</v>
      </c>
      <c r="H1996" s="253">
        <v>3</v>
      </c>
      <c r="I1996" s="253">
        <v>2</v>
      </c>
      <c r="J1996" s="37" t="str">
        <f t="shared" si="78"/>
        <v>32</v>
      </c>
      <c r="K1996" s="38" t="str">
        <f>IF(ISBLANK('Model Performance Data'!$L$87),"-",'Model Performance Data'!$L$87)</f>
        <v>-</v>
      </c>
      <c r="L1996" s="38" t="str">
        <f>IF(ISBLANK('Model Performance Data'!$K$87),"-",'Model Performance Data'!$K$87)</f>
        <v>-</v>
      </c>
      <c r="M1996" s="254">
        <f>IF(ISNA(SUMIFS(INDEX('Model Performance Data'!$O$8:$DY$56,0,MATCH(CONCATENATE($J1996,M$6),'Model Performance Data'!$O$6:$DY$6,0)),'Model Performance Data'!$B$8:$B$56,$C1996,'Model Performance Data'!$C$8:$C$56,$D1996)),"-",SUMIFS(INDEX('Model Performance Data'!$O$8:$DY$56,0,MATCH(CONCATENATE($J1996,M$6),'Model Performance Data'!$O$6:$DY$6,0)),'Model Performance Data'!$B$8:$B$56,$C1996,'Model Performance Data'!$C$8:$C$56,$D1996))</f>
        <v>0</v>
      </c>
      <c r="N1996" s="254">
        <f>IF(ISNA(SUMIFS(INDEX('Model Performance Data'!$O$8:$DY$56,0,MATCH(CONCATENATE($J1996,N$6),'Model Performance Data'!$O$6:$DY$6,0)),'Model Performance Data'!$B$8:$B$56,$C1996,'Model Performance Data'!$C$8:$C$56,$D1996)),"-",SUMIFS(INDEX('Model Performance Data'!$O$8:$DY$56,0,MATCH(CONCATENATE($J1996,N$6),'Model Performance Data'!$O$6:$DY$6,0)),'Model Performance Data'!$B$8:$B$56,$C1996,'Model Performance Data'!$C$8:$C$56,$D1996))</f>
        <v>0</v>
      </c>
      <c r="O1996" s="255">
        <f>IF(ISNA(SUMIFS(INDEX('Model Performance Data'!$O$8:$DY$56,0,MATCH(CONCATENATE($J1996,O$6),'Model Performance Data'!$O$6:$DY$6,0)),'Model Performance Data'!$B$8:$B$56,$C1996,'Model Performance Data'!$C$8:$C$56,$D1996)),"-",SUMIFS(INDEX('Model Performance Data'!$O$8:$DY$56,0,MATCH(CONCATENATE($J1996,O$6),'Model Performance Data'!$O$6:$DY$6,0)),'Model Performance Data'!$B$8:$B$56,$C1996,'Model Performance Data'!$C$8:$C$56,$D1996))</f>
        <v>0</v>
      </c>
    </row>
    <row r="1997" spans="2:15" x14ac:dyDescent="0.35">
      <c r="B1997" s="37" t="s">
        <v>80</v>
      </c>
      <c r="C1997" s="38" t="str">
        <f>IF(ISBLANK('Model Performance Data'!$B$87),"-",'Model Performance Data'!$B$87)</f>
        <v>-</v>
      </c>
      <c r="D1997" s="38" t="str">
        <f>IF(ISBLANK('Model Performance Data'!$C$87),"-",'Model Performance Data'!$C$87)</f>
        <v>-</v>
      </c>
      <c r="E1997" s="38" t="str">
        <f>IF(ISBLANK('Model Performance Data'!$D$87),"-",'Model Performance Data'!$D$87)</f>
        <v>-</v>
      </c>
      <c r="F1997" s="38" t="str">
        <f>IF(ISBLANK('Model Performance Data'!$E$87),"-",'Model Performance Data'!$E$87)</f>
        <v>-</v>
      </c>
      <c r="G1997" s="38" t="str">
        <f>IF(ISBLANK('Model Performance Data'!$F$87),"-",'Model Performance Data'!$F$87)</f>
        <v>-</v>
      </c>
      <c r="H1997" s="253">
        <v>3</v>
      </c>
      <c r="I1997" s="253">
        <v>3</v>
      </c>
      <c r="J1997" s="37" t="str">
        <f t="shared" si="78"/>
        <v>33</v>
      </c>
      <c r="K1997" s="38" t="str">
        <f>IF(ISBLANK('Model Performance Data'!$L$87),"-",'Model Performance Data'!$L$87)</f>
        <v>-</v>
      </c>
      <c r="L1997" s="38" t="str">
        <f>IF(ISBLANK('Model Performance Data'!$K$87),"-",'Model Performance Data'!$K$87)</f>
        <v>-</v>
      </c>
      <c r="M1997" s="254">
        <f>IF(ISNA(SUMIFS(INDEX('Model Performance Data'!$O$8:$DY$56,0,MATCH(CONCATENATE($J1997,M$6),'Model Performance Data'!$O$6:$DY$6,0)),'Model Performance Data'!$B$8:$B$56,$C1997,'Model Performance Data'!$C$8:$C$56,$D1997)),"-",SUMIFS(INDEX('Model Performance Data'!$O$8:$DY$56,0,MATCH(CONCATENATE($J1997,M$6),'Model Performance Data'!$O$6:$DY$6,0)),'Model Performance Data'!$B$8:$B$56,$C1997,'Model Performance Data'!$C$8:$C$56,$D1997))</f>
        <v>0</v>
      </c>
      <c r="N1997" s="254">
        <f>IF(ISNA(SUMIFS(INDEX('Model Performance Data'!$O$8:$DY$56,0,MATCH(CONCATENATE($J1997,N$6),'Model Performance Data'!$O$6:$DY$6,0)),'Model Performance Data'!$B$8:$B$56,$C1997,'Model Performance Data'!$C$8:$C$56,$D1997)),"-",SUMIFS(INDEX('Model Performance Data'!$O$8:$DY$56,0,MATCH(CONCATENATE($J1997,N$6),'Model Performance Data'!$O$6:$DY$6,0)),'Model Performance Data'!$B$8:$B$56,$C1997,'Model Performance Data'!$C$8:$C$56,$D1997))</f>
        <v>0</v>
      </c>
      <c r="O1997" s="255">
        <f>IF(ISNA(SUMIFS(INDEX('Model Performance Data'!$O$8:$DY$56,0,MATCH(CONCATENATE($J1997,O$6),'Model Performance Data'!$O$6:$DY$6,0)),'Model Performance Data'!$B$8:$B$56,$C1997,'Model Performance Data'!$C$8:$C$56,$D1997)),"-",SUMIFS(INDEX('Model Performance Data'!$O$8:$DY$56,0,MATCH(CONCATENATE($J1997,O$6),'Model Performance Data'!$O$6:$DY$6,0)),'Model Performance Data'!$B$8:$B$56,$C1997,'Model Performance Data'!$C$8:$C$56,$D1997))</f>
        <v>0</v>
      </c>
    </row>
    <row r="1998" spans="2:15" x14ac:dyDescent="0.35">
      <c r="B1998" s="37" t="s">
        <v>80</v>
      </c>
      <c r="C1998" s="38" t="str">
        <f>IF(ISBLANK('Model Performance Data'!$B$87),"-",'Model Performance Data'!$B$87)</f>
        <v>-</v>
      </c>
      <c r="D1998" s="38" t="str">
        <f>IF(ISBLANK('Model Performance Data'!$C$87),"-",'Model Performance Data'!$C$87)</f>
        <v>-</v>
      </c>
      <c r="E1998" s="38" t="str">
        <f>IF(ISBLANK('Model Performance Data'!$D$87),"-",'Model Performance Data'!$D$87)</f>
        <v>-</v>
      </c>
      <c r="F1998" s="38" t="str">
        <f>IF(ISBLANK('Model Performance Data'!$E$87),"-",'Model Performance Data'!$E$87)</f>
        <v>-</v>
      </c>
      <c r="G1998" s="38" t="str">
        <f>IF(ISBLANK('Model Performance Data'!$F$87),"-",'Model Performance Data'!$F$87)</f>
        <v>-</v>
      </c>
      <c r="H1998" s="253">
        <v>3</v>
      </c>
      <c r="I1998" s="253">
        <v>4</v>
      </c>
      <c r="J1998" s="37" t="str">
        <f t="shared" si="78"/>
        <v>34</v>
      </c>
      <c r="K1998" s="38" t="str">
        <f>IF(ISBLANK('Model Performance Data'!$L$87),"-",'Model Performance Data'!$L$87)</f>
        <v>-</v>
      </c>
      <c r="L1998" s="38" t="str">
        <f>IF(ISBLANK('Model Performance Data'!$K$87),"-",'Model Performance Data'!$K$87)</f>
        <v>-</v>
      </c>
      <c r="M1998" s="254">
        <f>IF(ISNA(SUMIFS(INDEX('Model Performance Data'!$O$8:$DY$56,0,MATCH(CONCATENATE($J1998,M$6),'Model Performance Data'!$O$6:$DY$6,0)),'Model Performance Data'!$B$8:$B$56,$C1998,'Model Performance Data'!$C$8:$C$56,$D1998)),"-",SUMIFS(INDEX('Model Performance Data'!$O$8:$DY$56,0,MATCH(CONCATENATE($J1998,M$6),'Model Performance Data'!$O$6:$DY$6,0)),'Model Performance Data'!$B$8:$B$56,$C1998,'Model Performance Data'!$C$8:$C$56,$D1998))</f>
        <v>0</v>
      </c>
      <c r="N1998" s="254">
        <f>IF(ISNA(SUMIFS(INDEX('Model Performance Data'!$O$8:$DY$56,0,MATCH(CONCATENATE($J1998,N$6),'Model Performance Data'!$O$6:$DY$6,0)),'Model Performance Data'!$B$8:$B$56,$C1998,'Model Performance Data'!$C$8:$C$56,$D1998)),"-",SUMIFS(INDEX('Model Performance Data'!$O$8:$DY$56,0,MATCH(CONCATENATE($J1998,N$6),'Model Performance Data'!$O$6:$DY$6,0)),'Model Performance Data'!$B$8:$B$56,$C1998,'Model Performance Data'!$C$8:$C$56,$D1998))</f>
        <v>0</v>
      </c>
      <c r="O1998" s="255">
        <f>IF(ISNA(SUMIFS(INDEX('Model Performance Data'!$O$8:$DY$56,0,MATCH(CONCATENATE($J1998,O$6),'Model Performance Data'!$O$6:$DY$6,0)),'Model Performance Data'!$B$8:$B$56,$C1998,'Model Performance Data'!$C$8:$C$56,$D1998)),"-",SUMIFS(INDEX('Model Performance Data'!$O$8:$DY$56,0,MATCH(CONCATENATE($J1998,O$6),'Model Performance Data'!$O$6:$DY$6,0)),'Model Performance Data'!$B$8:$B$56,$C1998,'Model Performance Data'!$C$8:$C$56,$D1998))</f>
        <v>0</v>
      </c>
    </row>
    <row r="1999" spans="2:15" x14ac:dyDescent="0.35">
      <c r="B1999" s="37" t="s">
        <v>80</v>
      </c>
      <c r="C1999" s="38" t="str">
        <f>IF(ISBLANK('Model Performance Data'!$B$87),"-",'Model Performance Data'!$B$87)</f>
        <v>-</v>
      </c>
      <c r="D1999" s="38" t="str">
        <f>IF(ISBLANK('Model Performance Data'!$C$87),"-",'Model Performance Data'!$C$87)</f>
        <v>-</v>
      </c>
      <c r="E1999" s="38" t="str">
        <f>IF(ISBLANK('Model Performance Data'!$D$87),"-",'Model Performance Data'!$D$87)</f>
        <v>-</v>
      </c>
      <c r="F1999" s="38" t="str">
        <f>IF(ISBLANK('Model Performance Data'!$E$87),"-",'Model Performance Data'!$E$87)</f>
        <v>-</v>
      </c>
      <c r="G1999" s="38" t="str">
        <f>IF(ISBLANK('Model Performance Data'!$F$87),"-",'Model Performance Data'!$F$87)</f>
        <v>-</v>
      </c>
      <c r="H1999" s="253">
        <v>3</v>
      </c>
      <c r="I1999" s="253">
        <v>5</v>
      </c>
      <c r="J1999" s="37" t="str">
        <f t="shared" si="78"/>
        <v>35</v>
      </c>
      <c r="K1999" s="38" t="str">
        <f>IF(ISBLANK('Model Performance Data'!$L$87),"-",'Model Performance Data'!$L$87)</f>
        <v>-</v>
      </c>
      <c r="L1999" s="38" t="str">
        <f>IF(ISBLANK('Model Performance Data'!$K$87),"-",'Model Performance Data'!$K$87)</f>
        <v>-</v>
      </c>
      <c r="M1999" s="254">
        <f>IF(ISNA(SUMIFS(INDEX('Model Performance Data'!$O$8:$DY$56,0,MATCH(CONCATENATE($J1999,M$6),'Model Performance Data'!$O$6:$DY$6,0)),'Model Performance Data'!$B$8:$B$56,$C1999,'Model Performance Data'!$C$8:$C$56,$D1999)),"-",SUMIFS(INDEX('Model Performance Data'!$O$8:$DY$56,0,MATCH(CONCATENATE($J1999,M$6),'Model Performance Data'!$O$6:$DY$6,0)),'Model Performance Data'!$B$8:$B$56,$C1999,'Model Performance Data'!$C$8:$C$56,$D1999))</f>
        <v>0</v>
      </c>
      <c r="N1999" s="254">
        <f>IF(ISNA(SUMIFS(INDEX('Model Performance Data'!$O$8:$DY$56,0,MATCH(CONCATENATE($J1999,N$6),'Model Performance Data'!$O$6:$DY$6,0)),'Model Performance Data'!$B$8:$B$56,$C1999,'Model Performance Data'!$C$8:$C$56,$D1999)),"-",SUMIFS(INDEX('Model Performance Data'!$O$8:$DY$56,0,MATCH(CONCATENATE($J1999,N$6),'Model Performance Data'!$O$6:$DY$6,0)),'Model Performance Data'!$B$8:$B$56,$C1999,'Model Performance Data'!$C$8:$C$56,$D1999))</f>
        <v>0</v>
      </c>
      <c r="O1999" s="255">
        <f>IF(ISNA(SUMIFS(INDEX('Model Performance Data'!$O$8:$DY$56,0,MATCH(CONCATENATE($J1999,O$6),'Model Performance Data'!$O$6:$DY$6,0)),'Model Performance Data'!$B$8:$B$56,$C1999,'Model Performance Data'!$C$8:$C$56,$D1999)),"-",SUMIFS(INDEX('Model Performance Data'!$O$8:$DY$56,0,MATCH(CONCATENATE($J1999,O$6),'Model Performance Data'!$O$6:$DY$6,0)),'Model Performance Data'!$B$8:$B$56,$C1999,'Model Performance Data'!$C$8:$C$56,$D1999))</f>
        <v>0</v>
      </c>
    </row>
    <row r="2000" spans="2:15" x14ac:dyDescent="0.35">
      <c r="B2000" s="37" t="s">
        <v>80</v>
      </c>
      <c r="C2000" s="38" t="str">
        <f>IF(ISBLANK('Model Performance Data'!$B$87),"-",'Model Performance Data'!$B$87)</f>
        <v>-</v>
      </c>
      <c r="D2000" s="38" t="str">
        <f>IF(ISBLANK('Model Performance Data'!$C$87),"-",'Model Performance Data'!$C$87)</f>
        <v>-</v>
      </c>
      <c r="E2000" s="38" t="str">
        <f>IF(ISBLANK('Model Performance Data'!$D$87),"-",'Model Performance Data'!$D$87)</f>
        <v>-</v>
      </c>
      <c r="F2000" s="38" t="str">
        <f>IF(ISBLANK('Model Performance Data'!$E$87),"-",'Model Performance Data'!$E$87)</f>
        <v>-</v>
      </c>
      <c r="G2000" s="38" t="str">
        <f>IF(ISBLANK('Model Performance Data'!$F$87),"-",'Model Performance Data'!$F$87)</f>
        <v>-</v>
      </c>
      <c r="H2000" s="253">
        <v>3</v>
      </c>
      <c r="I2000" s="253" t="s">
        <v>65</v>
      </c>
      <c r="J2000" s="37" t="str">
        <f t="shared" si="78"/>
        <v>3Goal</v>
      </c>
      <c r="K2000" s="38" t="str">
        <f>IF(ISBLANK('Model Performance Data'!$L$87),"-",'Model Performance Data'!$L$87)</f>
        <v>-</v>
      </c>
      <c r="L2000" s="38" t="str">
        <f>IF(ISBLANK('Model Performance Data'!$K$87),"-",'Model Performance Data'!$K$87)</f>
        <v>-</v>
      </c>
      <c r="M2000" s="254" t="str">
        <f>IF(ISNA(SUMIFS(INDEX('Model Performance Data'!$O$8:$DY$56,0,MATCH(CONCATENATE($J2000,M$6),'Model Performance Data'!$O$6:$DY$6,0)),'Model Performance Data'!$B$8:$B$56,$C2000,'Model Performance Data'!$C$8:$C$56,$D2000)),"-",SUMIFS(INDEX('Model Performance Data'!$O$8:$DY$56,0,MATCH(CONCATENATE($J2000,M$6),'Model Performance Data'!$O$6:$DY$6,0)),'Model Performance Data'!$B$8:$B$56,$C2000,'Model Performance Data'!$C$8:$C$56,$D2000))</f>
        <v>-</v>
      </c>
      <c r="N2000" s="254" t="str">
        <f>IF(ISNA(SUMIFS(INDEX('Model Performance Data'!$O$8:$DY$56,0,MATCH(CONCATENATE($J2000,N$6),'Model Performance Data'!$O$6:$DY$6,0)),'Model Performance Data'!$B$8:$B$56,$C2000,'Model Performance Data'!$C$8:$C$56,$D2000)),"-",SUMIFS(INDEX('Model Performance Data'!$O$8:$DY$56,0,MATCH(CONCATENATE($J2000,N$6),'Model Performance Data'!$O$6:$DY$6,0)),'Model Performance Data'!$B$8:$B$56,$C2000,'Model Performance Data'!$C$8:$C$56,$D2000))</f>
        <v>-</v>
      </c>
      <c r="O2000" s="255">
        <f>IF(ISNA(SUMIFS(INDEX('Model Performance Data'!$O$8:$DY$56,0,MATCH(CONCATENATE($J2000,O$6),'Model Performance Data'!$O$6:$DY$6,0)),'Model Performance Data'!$B$8:$B$56,$C2000,'Model Performance Data'!$C$8:$C$56,$D2000)),"-",SUMIFS(INDEX('Model Performance Data'!$O$8:$DY$56,0,MATCH(CONCATENATE($J2000,O$6),'Model Performance Data'!$O$6:$DY$6,0)),'Model Performance Data'!$B$8:$B$56,$C2000,'Model Performance Data'!$C$8:$C$56,$D2000))</f>
        <v>0</v>
      </c>
    </row>
    <row r="2001" spans="2:15" x14ac:dyDescent="0.35">
      <c r="B2001" s="37" t="s">
        <v>80</v>
      </c>
      <c r="C2001" s="38" t="str">
        <f>IF(ISBLANK('Model Performance Data'!$B$87),"-",'Model Performance Data'!$B$87)</f>
        <v>-</v>
      </c>
      <c r="D2001" s="38" t="str">
        <f>IF(ISBLANK('Model Performance Data'!$C$87),"-",'Model Performance Data'!$C$87)</f>
        <v>-</v>
      </c>
      <c r="E2001" s="38" t="str">
        <f>IF(ISBLANK('Model Performance Data'!$D$87),"-",'Model Performance Data'!$D$87)</f>
        <v>-</v>
      </c>
      <c r="F2001" s="38" t="str">
        <f>IF(ISBLANK('Model Performance Data'!$E$87),"-",'Model Performance Data'!$E$87)</f>
        <v>-</v>
      </c>
      <c r="G2001" s="38" t="str">
        <f>IF(ISBLANK('Model Performance Data'!$F$87),"-",'Model Performance Data'!$F$87)</f>
        <v>-</v>
      </c>
      <c r="H2001" s="253">
        <v>4</v>
      </c>
      <c r="I2001" s="253">
        <v>1</v>
      </c>
      <c r="J2001" s="37" t="str">
        <f t="shared" si="78"/>
        <v>41</v>
      </c>
      <c r="K2001" s="38" t="str">
        <f>IF(ISBLANK('Model Performance Data'!$L$87),"-",'Model Performance Data'!$L$87)</f>
        <v>-</v>
      </c>
      <c r="L2001" s="38" t="str">
        <f>IF(ISBLANK('Model Performance Data'!$K$87),"-",'Model Performance Data'!$K$87)</f>
        <v>-</v>
      </c>
      <c r="M2001" s="254">
        <f>IF(ISNA(SUMIFS(INDEX('Model Performance Data'!$O$8:$DY$56,0,MATCH(CONCATENATE($J2001,M$6),'Model Performance Data'!$O$6:$DY$6,0)),'Model Performance Data'!$B$8:$B$56,$C2001,'Model Performance Data'!$C$8:$C$56,$D2001)),"-",SUMIFS(INDEX('Model Performance Data'!$O$8:$DY$56,0,MATCH(CONCATENATE($J2001,M$6),'Model Performance Data'!$O$6:$DY$6,0)),'Model Performance Data'!$B$8:$B$56,$C2001,'Model Performance Data'!$C$8:$C$56,$D2001))</f>
        <v>0</v>
      </c>
      <c r="N2001" s="254">
        <f>IF(ISNA(SUMIFS(INDEX('Model Performance Data'!$O$8:$DY$56,0,MATCH(CONCATENATE($J2001,N$6),'Model Performance Data'!$O$6:$DY$6,0)),'Model Performance Data'!$B$8:$B$56,$C2001,'Model Performance Data'!$C$8:$C$56,$D2001)),"-",SUMIFS(INDEX('Model Performance Data'!$O$8:$DY$56,0,MATCH(CONCATENATE($J2001,N$6),'Model Performance Data'!$O$6:$DY$6,0)),'Model Performance Data'!$B$8:$B$56,$C2001,'Model Performance Data'!$C$8:$C$56,$D2001))</f>
        <v>0</v>
      </c>
      <c r="O2001" s="255">
        <f>IF(ISNA(SUMIFS(INDEX('Model Performance Data'!$O$8:$DY$56,0,MATCH(CONCATENATE($J2001,O$6),'Model Performance Data'!$O$6:$DY$6,0)),'Model Performance Data'!$B$8:$B$56,$C2001,'Model Performance Data'!$C$8:$C$56,$D2001)),"-",SUMIFS(INDEX('Model Performance Data'!$O$8:$DY$56,0,MATCH(CONCATENATE($J2001,O$6),'Model Performance Data'!$O$6:$DY$6,0)),'Model Performance Data'!$B$8:$B$56,$C2001,'Model Performance Data'!$C$8:$C$56,$D2001))</f>
        <v>0</v>
      </c>
    </row>
    <row r="2002" spans="2:15" x14ac:dyDescent="0.35">
      <c r="B2002" s="37" t="s">
        <v>80</v>
      </c>
      <c r="C2002" s="38" t="str">
        <f>IF(ISBLANK('Model Performance Data'!$B$87),"-",'Model Performance Data'!$B$87)</f>
        <v>-</v>
      </c>
      <c r="D2002" s="38" t="str">
        <f>IF(ISBLANK('Model Performance Data'!$C$87),"-",'Model Performance Data'!$C$87)</f>
        <v>-</v>
      </c>
      <c r="E2002" s="38" t="str">
        <f>IF(ISBLANK('Model Performance Data'!$D$87),"-",'Model Performance Data'!$D$87)</f>
        <v>-</v>
      </c>
      <c r="F2002" s="38" t="str">
        <f>IF(ISBLANK('Model Performance Data'!$E$87),"-",'Model Performance Data'!$E$87)</f>
        <v>-</v>
      </c>
      <c r="G2002" s="38" t="str">
        <f>IF(ISBLANK('Model Performance Data'!$F$87),"-",'Model Performance Data'!$F$87)</f>
        <v>-</v>
      </c>
      <c r="H2002" s="253">
        <v>4</v>
      </c>
      <c r="I2002" s="253">
        <v>2</v>
      </c>
      <c r="J2002" s="37" t="str">
        <f t="shared" si="78"/>
        <v>42</v>
      </c>
      <c r="K2002" s="38" t="str">
        <f>IF(ISBLANK('Model Performance Data'!$L$87),"-",'Model Performance Data'!$L$87)</f>
        <v>-</v>
      </c>
      <c r="L2002" s="38" t="str">
        <f>IF(ISBLANK('Model Performance Data'!$K$87),"-",'Model Performance Data'!$K$87)</f>
        <v>-</v>
      </c>
      <c r="M2002" s="254">
        <f>IF(ISNA(SUMIFS(INDEX('Model Performance Data'!$O$8:$DY$56,0,MATCH(CONCATENATE($J2002,M$6),'Model Performance Data'!$O$6:$DY$6,0)),'Model Performance Data'!$B$8:$B$56,$C2002,'Model Performance Data'!$C$8:$C$56,$D2002)),"-",SUMIFS(INDEX('Model Performance Data'!$O$8:$DY$56,0,MATCH(CONCATENATE($J2002,M$6),'Model Performance Data'!$O$6:$DY$6,0)),'Model Performance Data'!$B$8:$B$56,$C2002,'Model Performance Data'!$C$8:$C$56,$D2002))</f>
        <v>0</v>
      </c>
      <c r="N2002" s="254">
        <f>IF(ISNA(SUMIFS(INDEX('Model Performance Data'!$O$8:$DY$56,0,MATCH(CONCATENATE($J2002,N$6),'Model Performance Data'!$O$6:$DY$6,0)),'Model Performance Data'!$B$8:$B$56,$C2002,'Model Performance Data'!$C$8:$C$56,$D2002)),"-",SUMIFS(INDEX('Model Performance Data'!$O$8:$DY$56,0,MATCH(CONCATENATE($J2002,N$6),'Model Performance Data'!$O$6:$DY$6,0)),'Model Performance Data'!$B$8:$B$56,$C2002,'Model Performance Data'!$C$8:$C$56,$D2002))</f>
        <v>0</v>
      </c>
      <c r="O2002" s="255">
        <f>IF(ISNA(SUMIFS(INDEX('Model Performance Data'!$O$8:$DY$56,0,MATCH(CONCATENATE($J2002,O$6),'Model Performance Data'!$O$6:$DY$6,0)),'Model Performance Data'!$B$8:$B$56,$C2002,'Model Performance Data'!$C$8:$C$56,$D2002)),"-",SUMIFS(INDEX('Model Performance Data'!$O$8:$DY$56,0,MATCH(CONCATENATE($J2002,O$6),'Model Performance Data'!$O$6:$DY$6,0)),'Model Performance Data'!$B$8:$B$56,$C2002,'Model Performance Data'!$C$8:$C$56,$D2002))</f>
        <v>0</v>
      </c>
    </row>
    <row r="2003" spans="2:15" x14ac:dyDescent="0.35">
      <c r="B2003" s="37" t="s">
        <v>80</v>
      </c>
      <c r="C2003" s="38" t="str">
        <f>IF(ISBLANK('Model Performance Data'!$B$87),"-",'Model Performance Data'!$B$87)</f>
        <v>-</v>
      </c>
      <c r="D2003" s="38" t="str">
        <f>IF(ISBLANK('Model Performance Data'!$C$87),"-",'Model Performance Data'!$C$87)</f>
        <v>-</v>
      </c>
      <c r="E2003" s="38" t="str">
        <f>IF(ISBLANK('Model Performance Data'!$D$87),"-",'Model Performance Data'!$D$87)</f>
        <v>-</v>
      </c>
      <c r="F2003" s="38" t="str">
        <f>IF(ISBLANK('Model Performance Data'!$E$87),"-",'Model Performance Data'!$E$87)</f>
        <v>-</v>
      </c>
      <c r="G2003" s="38" t="str">
        <f>IF(ISBLANK('Model Performance Data'!$F$87),"-",'Model Performance Data'!$F$87)</f>
        <v>-</v>
      </c>
      <c r="H2003" s="253">
        <v>4</v>
      </c>
      <c r="I2003" s="253">
        <v>3</v>
      </c>
      <c r="J2003" s="37" t="str">
        <f t="shared" si="78"/>
        <v>43</v>
      </c>
      <c r="K2003" s="38" t="str">
        <f>IF(ISBLANK('Model Performance Data'!$L$87),"-",'Model Performance Data'!$L$87)</f>
        <v>-</v>
      </c>
      <c r="L2003" s="38" t="str">
        <f>IF(ISBLANK('Model Performance Data'!$K$87),"-",'Model Performance Data'!$K$87)</f>
        <v>-</v>
      </c>
      <c r="M2003" s="254">
        <f>IF(ISNA(SUMIFS(INDEX('Model Performance Data'!$O$8:$DY$56,0,MATCH(CONCATENATE($J2003,M$6),'Model Performance Data'!$O$6:$DY$6,0)),'Model Performance Data'!$B$8:$B$56,$C2003,'Model Performance Data'!$C$8:$C$56,$D2003)),"-",SUMIFS(INDEX('Model Performance Data'!$O$8:$DY$56,0,MATCH(CONCATENATE($J2003,M$6),'Model Performance Data'!$O$6:$DY$6,0)),'Model Performance Data'!$B$8:$B$56,$C2003,'Model Performance Data'!$C$8:$C$56,$D2003))</f>
        <v>0</v>
      </c>
      <c r="N2003" s="254">
        <f>IF(ISNA(SUMIFS(INDEX('Model Performance Data'!$O$8:$DY$56,0,MATCH(CONCATENATE($J2003,N$6),'Model Performance Data'!$O$6:$DY$6,0)),'Model Performance Data'!$B$8:$B$56,$C2003,'Model Performance Data'!$C$8:$C$56,$D2003)),"-",SUMIFS(INDEX('Model Performance Data'!$O$8:$DY$56,0,MATCH(CONCATENATE($J2003,N$6),'Model Performance Data'!$O$6:$DY$6,0)),'Model Performance Data'!$B$8:$B$56,$C2003,'Model Performance Data'!$C$8:$C$56,$D2003))</f>
        <v>0</v>
      </c>
      <c r="O2003" s="255">
        <f>IF(ISNA(SUMIFS(INDEX('Model Performance Data'!$O$8:$DY$56,0,MATCH(CONCATENATE($J2003,O$6),'Model Performance Data'!$O$6:$DY$6,0)),'Model Performance Data'!$B$8:$B$56,$C2003,'Model Performance Data'!$C$8:$C$56,$D2003)),"-",SUMIFS(INDEX('Model Performance Data'!$O$8:$DY$56,0,MATCH(CONCATENATE($J2003,O$6),'Model Performance Data'!$O$6:$DY$6,0)),'Model Performance Data'!$B$8:$B$56,$C2003,'Model Performance Data'!$C$8:$C$56,$D2003))</f>
        <v>0</v>
      </c>
    </row>
    <row r="2004" spans="2:15" x14ac:dyDescent="0.35">
      <c r="B2004" s="37" t="s">
        <v>80</v>
      </c>
      <c r="C2004" s="38" t="str">
        <f>IF(ISBLANK('Model Performance Data'!$B$87),"-",'Model Performance Data'!$B$87)</f>
        <v>-</v>
      </c>
      <c r="D2004" s="38" t="str">
        <f>IF(ISBLANK('Model Performance Data'!$C$87),"-",'Model Performance Data'!$C$87)</f>
        <v>-</v>
      </c>
      <c r="E2004" s="38" t="str">
        <f>IF(ISBLANK('Model Performance Data'!$D$87),"-",'Model Performance Data'!$D$87)</f>
        <v>-</v>
      </c>
      <c r="F2004" s="38" t="str">
        <f>IF(ISBLANK('Model Performance Data'!$E$87),"-",'Model Performance Data'!$E$87)</f>
        <v>-</v>
      </c>
      <c r="G2004" s="38" t="str">
        <f>IF(ISBLANK('Model Performance Data'!$F$87),"-",'Model Performance Data'!$F$87)</f>
        <v>-</v>
      </c>
      <c r="H2004" s="253">
        <v>4</v>
      </c>
      <c r="I2004" s="253">
        <v>4</v>
      </c>
      <c r="J2004" s="37" t="str">
        <f t="shared" si="78"/>
        <v>44</v>
      </c>
      <c r="K2004" s="38" t="str">
        <f>IF(ISBLANK('Model Performance Data'!$L$87),"-",'Model Performance Data'!$L$87)</f>
        <v>-</v>
      </c>
      <c r="L2004" s="38" t="str">
        <f>IF(ISBLANK('Model Performance Data'!$K$87),"-",'Model Performance Data'!$K$87)</f>
        <v>-</v>
      </c>
      <c r="M2004" s="254">
        <f>IF(ISNA(SUMIFS(INDEX('Model Performance Data'!$O$8:$DY$56,0,MATCH(CONCATENATE($J2004,M$6),'Model Performance Data'!$O$6:$DY$6,0)),'Model Performance Data'!$B$8:$B$56,$C2004,'Model Performance Data'!$C$8:$C$56,$D2004)),"-",SUMIFS(INDEX('Model Performance Data'!$O$8:$DY$56,0,MATCH(CONCATENATE($J2004,M$6),'Model Performance Data'!$O$6:$DY$6,0)),'Model Performance Data'!$B$8:$B$56,$C2004,'Model Performance Data'!$C$8:$C$56,$D2004))</f>
        <v>0</v>
      </c>
      <c r="N2004" s="254">
        <f>IF(ISNA(SUMIFS(INDEX('Model Performance Data'!$O$8:$DY$56,0,MATCH(CONCATENATE($J2004,N$6),'Model Performance Data'!$O$6:$DY$6,0)),'Model Performance Data'!$B$8:$B$56,$C2004,'Model Performance Data'!$C$8:$C$56,$D2004)),"-",SUMIFS(INDEX('Model Performance Data'!$O$8:$DY$56,0,MATCH(CONCATENATE($J2004,N$6),'Model Performance Data'!$O$6:$DY$6,0)),'Model Performance Data'!$B$8:$B$56,$C2004,'Model Performance Data'!$C$8:$C$56,$D2004))</f>
        <v>0</v>
      </c>
      <c r="O2004" s="255">
        <f>IF(ISNA(SUMIFS(INDEX('Model Performance Data'!$O$8:$DY$56,0,MATCH(CONCATENATE($J2004,O$6),'Model Performance Data'!$O$6:$DY$6,0)),'Model Performance Data'!$B$8:$B$56,$C2004,'Model Performance Data'!$C$8:$C$56,$D2004)),"-",SUMIFS(INDEX('Model Performance Data'!$O$8:$DY$56,0,MATCH(CONCATENATE($J2004,O$6),'Model Performance Data'!$O$6:$DY$6,0)),'Model Performance Data'!$B$8:$B$56,$C2004,'Model Performance Data'!$C$8:$C$56,$D2004))</f>
        <v>0</v>
      </c>
    </row>
    <row r="2005" spans="2:15" x14ac:dyDescent="0.35">
      <c r="B2005" s="37" t="s">
        <v>80</v>
      </c>
      <c r="C2005" s="38" t="str">
        <f>IF(ISBLANK('Model Performance Data'!$B$87),"-",'Model Performance Data'!$B$87)</f>
        <v>-</v>
      </c>
      <c r="D2005" s="38" t="str">
        <f>IF(ISBLANK('Model Performance Data'!$C$87),"-",'Model Performance Data'!$C$87)</f>
        <v>-</v>
      </c>
      <c r="E2005" s="38" t="str">
        <f>IF(ISBLANK('Model Performance Data'!$D$87),"-",'Model Performance Data'!$D$87)</f>
        <v>-</v>
      </c>
      <c r="F2005" s="38" t="str">
        <f>IF(ISBLANK('Model Performance Data'!$E$87),"-",'Model Performance Data'!$E$87)</f>
        <v>-</v>
      </c>
      <c r="G2005" s="38" t="str">
        <f>IF(ISBLANK('Model Performance Data'!$F$87),"-",'Model Performance Data'!$F$87)</f>
        <v>-</v>
      </c>
      <c r="H2005" s="253">
        <v>4</v>
      </c>
      <c r="I2005" s="253">
        <v>5</v>
      </c>
      <c r="J2005" s="37" t="str">
        <f t="shared" si="78"/>
        <v>45</v>
      </c>
      <c r="K2005" s="38" t="str">
        <f>IF(ISBLANK('Model Performance Data'!$L$87),"-",'Model Performance Data'!$L$87)</f>
        <v>-</v>
      </c>
      <c r="L2005" s="38" t="str">
        <f>IF(ISBLANK('Model Performance Data'!$K$87),"-",'Model Performance Data'!$K$87)</f>
        <v>-</v>
      </c>
      <c r="M2005" s="254">
        <f>IF(ISNA(SUMIFS(INDEX('Model Performance Data'!$O$8:$DY$56,0,MATCH(CONCATENATE($J2005,M$6),'Model Performance Data'!$O$6:$DY$6,0)),'Model Performance Data'!$B$8:$B$56,$C2005,'Model Performance Data'!$C$8:$C$56,$D2005)),"-",SUMIFS(INDEX('Model Performance Data'!$O$8:$DY$56,0,MATCH(CONCATENATE($J2005,M$6),'Model Performance Data'!$O$6:$DY$6,0)),'Model Performance Data'!$B$8:$B$56,$C2005,'Model Performance Data'!$C$8:$C$56,$D2005))</f>
        <v>0</v>
      </c>
      <c r="N2005" s="254">
        <f>IF(ISNA(SUMIFS(INDEX('Model Performance Data'!$O$8:$DY$56,0,MATCH(CONCATENATE($J2005,N$6),'Model Performance Data'!$O$6:$DY$6,0)),'Model Performance Data'!$B$8:$B$56,$C2005,'Model Performance Data'!$C$8:$C$56,$D2005)),"-",SUMIFS(INDEX('Model Performance Data'!$O$8:$DY$56,0,MATCH(CONCATENATE($J2005,N$6),'Model Performance Data'!$O$6:$DY$6,0)),'Model Performance Data'!$B$8:$B$56,$C2005,'Model Performance Data'!$C$8:$C$56,$D2005))</f>
        <v>0</v>
      </c>
      <c r="O2005" s="255">
        <f>IF(ISNA(SUMIFS(INDEX('Model Performance Data'!$O$8:$DY$56,0,MATCH(CONCATENATE($J2005,O$6),'Model Performance Data'!$O$6:$DY$6,0)),'Model Performance Data'!$B$8:$B$56,$C2005,'Model Performance Data'!$C$8:$C$56,$D2005)),"-",SUMIFS(INDEX('Model Performance Data'!$O$8:$DY$56,0,MATCH(CONCATENATE($J2005,O$6),'Model Performance Data'!$O$6:$DY$6,0)),'Model Performance Data'!$B$8:$B$56,$C2005,'Model Performance Data'!$C$8:$C$56,$D2005))</f>
        <v>0</v>
      </c>
    </row>
    <row r="2006" spans="2:15" x14ac:dyDescent="0.35">
      <c r="B2006" s="37" t="s">
        <v>80</v>
      </c>
      <c r="C2006" s="38" t="str">
        <f>IF(ISBLANK('Model Performance Data'!$B$87),"-",'Model Performance Data'!$B$87)</f>
        <v>-</v>
      </c>
      <c r="D2006" s="38" t="str">
        <f>IF(ISBLANK('Model Performance Data'!$C$87),"-",'Model Performance Data'!$C$87)</f>
        <v>-</v>
      </c>
      <c r="E2006" s="38" t="str">
        <f>IF(ISBLANK('Model Performance Data'!$D$87),"-",'Model Performance Data'!$D$87)</f>
        <v>-</v>
      </c>
      <c r="F2006" s="38" t="str">
        <f>IF(ISBLANK('Model Performance Data'!$E$87),"-",'Model Performance Data'!$E$87)</f>
        <v>-</v>
      </c>
      <c r="G2006" s="38" t="str">
        <f>IF(ISBLANK('Model Performance Data'!$F$87),"-",'Model Performance Data'!$F$87)</f>
        <v>-</v>
      </c>
      <c r="H2006" s="253">
        <v>4</v>
      </c>
      <c r="I2006" s="253" t="s">
        <v>65</v>
      </c>
      <c r="J2006" s="37" t="str">
        <f t="shared" si="78"/>
        <v>4Goal</v>
      </c>
      <c r="K2006" s="38" t="str">
        <f>IF(ISBLANK('Model Performance Data'!$L$87),"-",'Model Performance Data'!$L$87)</f>
        <v>-</v>
      </c>
      <c r="L2006" s="38" t="str">
        <f>IF(ISBLANK('Model Performance Data'!$K$87),"-",'Model Performance Data'!$K$87)</f>
        <v>-</v>
      </c>
      <c r="M2006" s="254" t="str">
        <f>IF(ISNA(SUMIFS(INDEX('Model Performance Data'!$O$8:$DY$56,0,MATCH(CONCATENATE($J2006,M$6),'Model Performance Data'!$O$6:$DY$6,0)),'Model Performance Data'!$B$8:$B$56,$C2006,'Model Performance Data'!$C$8:$C$56,$D2006)),"-",SUMIFS(INDEX('Model Performance Data'!$O$8:$DY$56,0,MATCH(CONCATENATE($J2006,M$6),'Model Performance Data'!$O$6:$DY$6,0)),'Model Performance Data'!$B$8:$B$56,$C2006,'Model Performance Data'!$C$8:$C$56,$D2006))</f>
        <v>-</v>
      </c>
      <c r="N2006" s="254" t="str">
        <f>IF(ISNA(SUMIFS(INDEX('Model Performance Data'!$O$8:$DY$56,0,MATCH(CONCATENATE($J2006,N$6),'Model Performance Data'!$O$6:$DY$6,0)),'Model Performance Data'!$B$8:$B$56,$C2006,'Model Performance Data'!$C$8:$C$56,$D2006)),"-",SUMIFS(INDEX('Model Performance Data'!$O$8:$DY$56,0,MATCH(CONCATENATE($J2006,N$6),'Model Performance Data'!$O$6:$DY$6,0)),'Model Performance Data'!$B$8:$B$56,$C2006,'Model Performance Data'!$C$8:$C$56,$D2006))</f>
        <v>-</v>
      </c>
      <c r="O2006" s="255">
        <f>IF(ISNA(SUMIFS(INDEX('Model Performance Data'!$O$8:$DY$56,0,MATCH(CONCATENATE($J2006,O$6),'Model Performance Data'!$O$6:$DY$6,0)),'Model Performance Data'!$B$8:$B$56,$C2006,'Model Performance Data'!$C$8:$C$56,$D2006)),"-",SUMIFS(INDEX('Model Performance Data'!$O$8:$DY$56,0,MATCH(CONCATENATE($J2006,O$6),'Model Performance Data'!$O$6:$DY$6,0)),'Model Performance Data'!$B$8:$B$56,$C2006,'Model Performance Data'!$C$8:$C$56,$D2006))</f>
        <v>0</v>
      </c>
    </row>
    <row r="2007" spans="2:15" x14ac:dyDescent="0.35">
      <c r="B2007" s="37" t="s">
        <v>80</v>
      </c>
      <c r="C2007" s="38" t="str">
        <f>IF(ISBLANK('Model Performance Data'!$B$88),"-",'Model Performance Data'!$B$88)</f>
        <v>-</v>
      </c>
      <c r="D2007" s="38" t="str">
        <f>IF(ISBLANK('Model Performance Data'!$C$88),"-",'Model Performance Data'!$C$88)</f>
        <v>-</v>
      </c>
      <c r="E2007" s="38" t="str">
        <f>IF(ISBLANK('Model Performance Data'!$D$88),"-",'Model Performance Data'!$D$88)</f>
        <v>-</v>
      </c>
      <c r="F2007" s="38" t="str">
        <f>IF(ISBLANK('Model Performance Data'!$E$88),"-",'Model Performance Data'!$E$88)</f>
        <v>-</v>
      </c>
      <c r="G2007" s="38" t="str">
        <f>IF(ISBLANK('Model Performance Data'!$F$88),"-",'Model Performance Data'!$F$88)</f>
        <v>-</v>
      </c>
      <c r="H2007" s="253" t="s">
        <v>64</v>
      </c>
      <c r="I2007" s="253" t="s">
        <v>64</v>
      </c>
      <c r="J2007" s="37" t="str">
        <f t="shared" si="78"/>
        <v>BaselineBaseline</v>
      </c>
      <c r="K2007" s="38" t="str">
        <f>IF(ISBLANK('Model Performance Data'!$L$88),"-",'Model Performance Data'!$L$88)</f>
        <v>-</v>
      </c>
      <c r="L2007" s="38" t="str">
        <f>IF(ISBLANK('Model Performance Data'!$K$88),"-",'Model Performance Data'!$K$88)</f>
        <v>-</v>
      </c>
      <c r="M2007" s="254">
        <f>IF(ISNA(SUMIFS(INDEX('Model Performance Data'!$O$8:$DY$56,0,MATCH(CONCATENATE($J2007,M$6),'Model Performance Data'!$O$6:$DY$6,0)),'Model Performance Data'!$B$8:$B$56,$C2007,'Model Performance Data'!$C$8:$C$56,$D2007)),"-",SUMIFS(INDEX('Model Performance Data'!$O$8:$DY$56,0,MATCH(CONCATENATE($J2007,M$6),'Model Performance Data'!$O$6:$DY$6,0)),'Model Performance Data'!$B$8:$B$56,$C2007,'Model Performance Data'!$C$8:$C$56,$D2007))</f>
        <v>0</v>
      </c>
      <c r="N2007" s="254">
        <f>IF(ISNA(SUMIFS(INDEX('Model Performance Data'!$O$8:$DY$56,0,MATCH(CONCATENATE($J2007,N$6),'Model Performance Data'!$O$6:$DY$6,0)),'Model Performance Data'!$B$8:$B$56,$C2007,'Model Performance Data'!$C$8:$C$56,$D2007)),"-",SUMIFS(INDEX('Model Performance Data'!$O$8:$DY$56,0,MATCH(CONCATENATE($J2007,N$6),'Model Performance Data'!$O$6:$DY$6,0)),'Model Performance Data'!$B$8:$B$56,$C2007,'Model Performance Data'!$C$8:$C$56,$D2007))</f>
        <v>0</v>
      </c>
      <c r="O2007" s="255">
        <f>IF(ISNA(SUMIFS(INDEX('Model Performance Data'!$O$8:$DY$56,0,MATCH(CONCATENATE($J2007,O$6),'Model Performance Data'!$O$6:$DY$6,0)),'Model Performance Data'!$B$8:$B$56,$C2007,'Model Performance Data'!$C$8:$C$56,$D2007)),"-",SUMIFS(INDEX('Model Performance Data'!$O$8:$DY$56,0,MATCH(CONCATENATE($J2007,O$6),'Model Performance Data'!$O$6:$DY$6,0)),'Model Performance Data'!$B$8:$B$56,$C2007,'Model Performance Data'!$C$8:$C$56,$D2007))</f>
        <v>0</v>
      </c>
    </row>
    <row r="2008" spans="2:15" x14ac:dyDescent="0.35">
      <c r="B2008" s="37" t="s">
        <v>80</v>
      </c>
      <c r="C2008" s="38" t="str">
        <f>IF(ISBLANK('Model Performance Data'!$B$88),"-",'Model Performance Data'!$B$88)</f>
        <v>-</v>
      </c>
      <c r="D2008" s="38" t="str">
        <f>IF(ISBLANK('Model Performance Data'!$C$88),"-",'Model Performance Data'!$C$88)</f>
        <v>-</v>
      </c>
      <c r="E2008" s="38" t="str">
        <f>IF(ISBLANK('Model Performance Data'!$D$88),"-",'Model Performance Data'!$D$88)</f>
        <v>-</v>
      </c>
      <c r="F2008" s="38" t="str">
        <f>IF(ISBLANK('Model Performance Data'!$E$88),"-",'Model Performance Data'!$E$88)</f>
        <v>-</v>
      </c>
      <c r="G2008" s="38" t="str">
        <f>IF(ISBLANK('Model Performance Data'!$F$88),"-",'Model Performance Data'!$F$88)</f>
        <v>-</v>
      </c>
      <c r="H2008" s="253">
        <v>1</v>
      </c>
      <c r="I2008" s="253">
        <v>1</v>
      </c>
      <c r="J2008" s="37" t="str">
        <f t="shared" si="78"/>
        <v>11</v>
      </c>
      <c r="K2008" s="38" t="str">
        <f>IF(ISBLANK('Model Performance Data'!$L$88),"-",'Model Performance Data'!$L$88)</f>
        <v>-</v>
      </c>
      <c r="L2008" s="38" t="str">
        <f>IF(ISBLANK('Model Performance Data'!$K$88),"-",'Model Performance Data'!$K$88)</f>
        <v>-</v>
      </c>
      <c r="M2008" s="254">
        <f>IF(ISNA(SUMIFS(INDEX('Model Performance Data'!$O$8:$DY$56,0,MATCH(CONCATENATE($J2008,M$6),'Model Performance Data'!$O$6:$DY$6,0)),'Model Performance Data'!$B$8:$B$56,$C2008,'Model Performance Data'!$C$8:$C$56,$D2008)),"-",SUMIFS(INDEX('Model Performance Data'!$O$8:$DY$56,0,MATCH(CONCATENATE($J2008,M$6),'Model Performance Data'!$O$6:$DY$6,0)),'Model Performance Data'!$B$8:$B$56,$C2008,'Model Performance Data'!$C$8:$C$56,$D2008))</f>
        <v>0</v>
      </c>
      <c r="N2008" s="254">
        <f>IF(ISNA(SUMIFS(INDEX('Model Performance Data'!$O$8:$DY$56,0,MATCH(CONCATENATE($J2008,N$6),'Model Performance Data'!$O$6:$DY$6,0)),'Model Performance Data'!$B$8:$B$56,$C2008,'Model Performance Data'!$C$8:$C$56,$D2008)),"-",SUMIFS(INDEX('Model Performance Data'!$O$8:$DY$56,0,MATCH(CONCATENATE($J2008,N$6),'Model Performance Data'!$O$6:$DY$6,0)),'Model Performance Data'!$B$8:$B$56,$C2008,'Model Performance Data'!$C$8:$C$56,$D2008))</f>
        <v>0</v>
      </c>
      <c r="O2008" s="255">
        <f>IF(ISNA(SUMIFS(INDEX('Model Performance Data'!$O$8:$DY$56,0,MATCH(CONCATENATE($J2008,O$6),'Model Performance Data'!$O$6:$DY$6,0)),'Model Performance Data'!$B$8:$B$56,$C2008,'Model Performance Data'!$C$8:$C$56,$D2008)),"-",SUMIFS(INDEX('Model Performance Data'!$O$8:$DY$56,0,MATCH(CONCATENATE($J2008,O$6),'Model Performance Data'!$O$6:$DY$6,0)),'Model Performance Data'!$B$8:$B$56,$C2008,'Model Performance Data'!$C$8:$C$56,$D2008))</f>
        <v>0</v>
      </c>
    </row>
    <row r="2009" spans="2:15" x14ac:dyDescent="0.35">
      <c r="B2009" s="37" t="s">
        <v>80</v>
      </c>
      <c r="C2009" s="38" t="str">
        <f>IF(ISBLANK('Model Performance Data'!$B$88),"-",'Model Performance Data'!$B$88)</f>
        <v>-</v>
      </c>
      <c r="D2009" s="38" t="str">
        <f>IF(ISBLANK('Model Performance Data'!$C$88),"-",'Model Performance Data'!$C$88)</f>
        <v>-</v>
      </c>
      <c r="E2009" s="38" t="str">
        <f>IF(ISBLANK('Model Performance Data'!$D$88),"-",'Model Performance Data'!$D$88)</f>
        <v>-</v>
      </c>
      <c r="F2009" s="38" t="str">
        <f>IF(ISBLANK('Model Performance Data'!$E$88),"-",'Model Performance Data'!$E$88)</f>
        <v>-</v>
      </c>
      <c r="G2009" s="38" t="str">
        <f>IF(ISBLANK('Model Performance Data'!$F$88),"-",'Model Performance Data'!$F$88)</f>
        <v>-</v>
      </c>
      <c r="H2009" s="253">
        <v>1</v>
      </c>
      <c r="I2009" s="253">
        <v>2</v>
      </c>
      <c r="J2009" s="37" t="str">
        <f t="shared" si="78"/>
        <v>12</v>
      </c>
      <c r="K2009" s="38" t="str">
        <f>IF(ISBLANK('Model Performance Data'!$L$88),"-",'Model Performance Data'!$L$88)</f>
        <v>-</v>
      </c>
      <c r="L2009" s="38" t="str">
        <f>IF(ISBLANK('Model Performance Data'!$K$88),"-",'Model Performance Data'!$K$88)</f>
        <v>-</v>
      </c>
      <c r="M2009" s="254">
        <f>IF(ISNA(SUMIFS(INDEX('Model Performance Data'!$O$8:$DY$56,0,MATCH(CONCATENATE($J2009,M$6),'Model Performance Data'!$O$6:$DY$6,0)),'Model Performance Data'!$B$8:$B$56,$C2009,'Model Performance Data'!$C$8:$C$56,$D2009)),"-",SUMIFS(INDEX('Model Performance Data'!$O$8:$DY$56,0,MATCH(CONCATENATE($J2009,M$6),'Model Performance Data'!$O$6:$DY$6,0)),'Model Performance Data'!$B$8:$B$56,$C2009,'Model Performance Data'!$C$8:$C$56,$D2009))</f>
        <v>0</v>
      </c>
      <c r="N2009" s="254">
        <f>IF(ISNA(SUMIFS(INDEX('Model Performance Data'!$O$8:$DY$56,0,MATCH(CONCATENATE($J2009,N$6),'Model Performance Data'!$O$6:$DY$6,0)),'Model Performance Data'!$B$8:$B$56,$C2009,'Model Performance Data'!$C$8:$C$56,$D2009)),"-",SUMIFS(INDEX('Model Performance Data'!$O$8:$DY$56,0,MATCH(CONCATENATE($J2009,N$6),'Model Performance Data'!$O$6:$DY$6,0)),'Model Performance Data'!$B$8:$B$56,$C2009,'Model Performance Data'!$C$8:$C$56,$D2009))</f>
        <v>0</v>
      </c>
      <c r="O2009" s="255">
        <f>IF(ISNA(SUMIFS(INDEX('Model Performance Data'!$O$8:$DY$56,0,MATCH(CONCATENATE($J2009,O$6),'Model Performance Data'!$O$6:$DY$6,0)),'Model Performance Data'!$B$8:$B$56,$C2009,'Model Performance Data'!$C$8:$C$56,$D2009)),"-",SUMIFS(INDEX('Model Performance Data'!$O$8:$DY$56,0,MATCH(CONCATENATE($J2009,O$6),'Model Performance Data'!$O$6:$DY$6,0)),'Model Performance Data'!$B$8:$B$56,$C2009,'Model Performance Data'!$C$8:$C$56,$D2009))</f>
        <v>0</v>
      </c>
    </row>
    <row r="2010" spans="2:15" x14ac:dyDescent="0.35">
      <c r="B2010" s="37" t="s">
        <v>80</v>
      </c>
      <c r="C2010" s="38" t="str">
        <f>IF(ISBLANK('Model Performance Data'!$B$88),"-",'Model Performance Data'!$B$88)</f>
        <v>-</v>
      </c>
      <c r="D2010" s="38" t="str">
        <f>IF(ISBLANK('Model Performance Data'!$C$88),"-",'Model Performance Data'!$C$88)</f>
        <v>-</v>
      </c>
      <c r="E2010" s="38" t="str">
        <f>IF(ISBLANK('Model Performance Data'!$D$88),"-",'Model Performance Data'!$D$88)</f>
        <v>-</v>
      </c>
      <c r="F2010" s="38" t="str">
        <f>IF(ISBLANK('Model Performance Data'!$E$88),"-",'Model Performance Data'!$E$88)</f>
        <v>-</v>
      </c>
      <c r="G2010" s="38" t="str">
        <f>IF(ISBLANK('Model Performance Data'!$F$88),"-",'Model Performance Data'!$F$88)</f>
        <v>-</v>
      </c>
      <c r="H2010" s="253">
        <v>1</v>
      </c>
      <c r="I2010" s="253">
        <v>3</v>
      </c>
      <c r="J2010" s="37" t="str">
        <f t="shared" si="78"/>
        <v>13</v>
      </c>
      <c r="K2010" s="38" t="str">
        <f>IF(ISBLANK('Model Performance Data'!$L$88),"-",'Model Performance Data'!$L$88)</f>
        <v>-</v>
      </c>
      <c r="L2010" s="38" t="str">
        <f>IF(ISBLANK('Model Performance Data'!$K$88),"-",'Model Performance Data'!$K$88)</f>
        <v>-</v>
      </c>
      <c r="M2010" s="254">
        <f>IF(ISNA(SUMIFS(INDEX('Model Performance Data'!$O$8:$DY$56,0,MATCH(CONCATENATE($J2010,M$6),'Model Performance Data'!$O$6:$DY$6,0)),'Model Performance Data'!$B$8:$B$56,$C2010,'Model Performance Data'!$C$8:$C$56,$D2010)),"-",SUMIFS(INDEX('Model Performance Data'!$O$8:$DY$56,0,MATCH(CONCATENATE($J2010,M$6),'Model Performance Data'!$O$6:$DY$6,0)),'Model Performance Data'!$B$8:$B$56,$C2010,'Model Performance Data'!$C$8:$C$56,$D2010))</f>
        <v>0</v>
      </c>
      <c r="N2010" s="254">
        <f>IF(ISNA(SUMIFS(INDEX('Model Performance Data'!$O$8:$DY$56,0,MATCH(CONCATENATE($J2010,N$6),'Model Performance Data'!$O$6:$DY$6,0)),'Model Performance Data'!$B$8:$B$56,$C2010,'Model Performance Data'!$C$8:$C$56,$D2010)),"-",SUMIFS(INDEX('Model Performance Data'!$O$8:$DY$56,0,MATCH(CONCATENATE($J2010,N$6),'Model Performance Data'!$O$6:$DY$6,0)),'Model Performance Data'!$B$8:$B$56,$C2010,'Model Performance Data'!$C$8:$C$56,$D2010))</f>
        <v>0</v>
      </c>
      <c r="O2010" s="255">
        <f>IF(ISNA(SUMIFS(INDEX('Model Performance Data'!$O$8:$DY$56,0,MATCH(CONCATENATE($J2010,O$6),'Model Performance Data'!$O$6:$DY$6,0)),'Model Performance Data'!$B$8:$B$56,$C2010,'Model Performance Data'!$C$8:$C$56,$D2010)),"-",SUMIFS(INDEX('Model Performance Data'!$O$8:$DY$56,0,MATCH(CONCATENATE($J2010,O$6),'Model Performance Data'!$O$6:$DY$6,0)),'Model Performance Data'!$B$8:$B$56,$C2010,'Model Performance Data'!$C$8:$C$56,$D2010))</f>
        <v>0</v>
      </c>
    </row>
    <row r="2011" spans="2:15" x14ac:dyDescent="0.35">
      <c r="B2011" s="37" t="s">
        <v>80</v>
      </c>
      <c r="C2011" s="38" t="str">
        <f>IF(ISBLANK('Model Performance Data'!$B$88),"-",'Model Performance Data'!$B$88)</f>
        <v>-</v>
      </c>
      <c r="D2011" s="38" t="str">
        <f>IF(ISBLANK('Model Performance Data'!$C$88),"-",'Model Performance Data'!$C$88)</f>
        <v>-</v>
      </c>
      <c r="E2011" s="38" t="str">
        <f>IF(ISBLANK('Model Performance Data'!$D$88),"-",'Model Performance Data'!$D$88)</f>
        <v>-</v>
      </c>
      <c r="F2011" s="38" t="str">
        <f>IF(ISBLANK('Model Performance Data'!$E$88),"-",'Model Performance Data'!$E$88)</f>
        <v>-</v>
      </c>
      <c r="G2011" s="38" t="str">
        <f>IF(ISBLANK('Model Performance Data'!$F$88),"-",'Model Performance Data'!$F$88)</f>
        <v>-</v>
      </c>
      <c r="H2011" s="253">
        <v>1</v>
      </c>
      <c r="I2011" s="253">
        <v>4</v>
      </c>
      <c r="J2011" s="37" t="str">
        <f t="shared" si="78"/>
        <v>14</v>
      </c>
      <c r="K2011" s="38" t="str">
        <f>IF(ISBLANK('Model Performance Data'!$L$88),"-",'Model Performance Data'!$L$88)</f>
        <v>-</v>
      </c>
      <c r="L2011" s="38" t="str">
        <f>IF(ISBLANK('Model Performance Data'!$K$88),"-",'Model Performance Data'!$K$88)</f>
        <v>-</v>
      </c>
      <c r="M2011" s="254">
        <f>IF(ISNA(SUMIFS(INDEX('Model Performance Data'!$O$8:$DY$56,0,MATCH(CONCATENATE($J2011,M$6),'Model Performance Data'!$O$6:$DY$6,0)),'Model Performance Data'!$B$8:$B$56,$C2011,'Model Performance Data'!$C$8:$C$56,$D2011)),"-",SUMIFS(INDEX('Model Performance Data'!$O$8:$DY$56,0,MATCH(CONCATENATE($J2011,M$6),'Model Performance Data'!$O$6:$DY$6,0)),'Model Performance Data'!$B$8:$B$56,$C2011,'Model Performance Data'!$C$8:$C$56,$D2011))</f>
        <v>0</v>
      </c>
      <c r="N2011" s="254">
        <f>IF(ISNA(SUMIFS(INDEX('Model Performance Data'!$O$8:$DY$56,0,MATCH(CONCATENATE($J2011,N$6),'Model Performance Data'!$O$6:$DY$6,0)),'Model Performance Data'!$B$8:$B$56,$C2011,'Model Performance Data'!$C$8:$C$56,$D2011)),"-",SUMIFS(INDEX('Model Performance Data'!$O$8:$DY$56,0,MATCH(CONCATENATE($J2011,N$6),'Model Performance Data'!$O$6:$DY$6,0)),'Model Performance Data'!$B$8:$B$56,$C2011,'Model Performance Data'!$C$8:$C$56,$D2011))</f>
        <v>0</v>
      </c>
      <c r="O2011" s="255">
        <f>IF(ISNA(SUMIFS(INDEX('Model Performance Data'!$O$8:$DY$56,0,MATCH(CONCATENATE($J2011,O$6),'Model Performance Data'!$O$6:$DY$6,0)),'Model Performance Data'!$B$8:$B$56,$C2011,'Model Performance Data'!$C$8:$C$56,$D2011)),"-",SUMIFS(INDEX('Model Performance Data'!$O$8:$DY$56,0,MATCH(CONCATENATE($J2011,O$6),'Model Performance Data'!$O$6:$DY$6,0)),'Model Performance Data'!$B$8:$B$56,$C2011,'Model Performance Data'!$C$8:$C$56,$D2011))</f>
        <v>0</v>
      </c>
    </row>
    <row r="2012" spans="2:15" x14ac:dyDescent="0.35">
      <c r="B2012" s="37" t="s">
        <v>80</v>
      </c>
      <c r="C2012" s="38" t="str">
        <f>IF(ISBLANK('Model Performance Data'!$B$88),"-",'Model Performance Data'!$B$88)</f>
        <v>-</v>
      </c>
      <c r="D2012" s="38" t="str">
        <f>IF(ISBLANK('Model Performance Data'!$C$88),"-",'Model Performance Data'!$C$88)</f>
        <v>-</v>
      </c>
      <c r="E2012" s="38" t="str">
        <f>IF(ISBLANK('Model Performance Data'!$D$88),"-",'Model Performance Data'!$D$88)</f>
        <v>-</v>
      </c>
      <c r="F2012" s="38" t="str">
        <f>IF(ISBLANK('Model Performance Data'!$E$88),"-",'Model Performance Data'!$E$88)</f>
        <v>-</v>
      </c>
      <c r="G2012" s="38" t="str">
        <f>IF(ISBLANK('Model Performance Data'!$F$88),"-",'Model Performance Data'!$F$88)</f>
        <v>-</v>
      </c>
      <c r="H2012" s="253">
        <v>1</v>
      </c>
      <c r="I2012" s="253">
        <v>5</v>
      </c>
      <c r="J2012" s="37" t="str">
        <f t="shared" si="78"/>
        <v>15</v>
      </c>
      <c r="K2012" s="38" t="str">
        <f>IF(ISBLANK('Model Performance Data'!$L$88),"-",'Model Performance Data'!$L$88)</f>
        <v>-</v>
      </c>
      <c r="L2012" s="38" t="str">
        <f>IF(ISBLANK('Model Performance Data'!$K$88),"-",'Model Performance Data'!$K$88)</f>
        <v>-</v>
      </c>
      <c r="M2012" s="254">
        <f>IF(ISNA(SUMIFS(INDEX('Model Performance Data'!$O$8:$DY$56,0,MATCH(CONCATENATE($J2012,M$6),'Model Performance Data'!$O$6:$DY$6,0)),'Model Performance Data'!$B$8:$B$56,$C2012,'Model Performance Data'!$C$8:$C$56,$D2012)),"-",SUMIFS(INDEX('Model Performance Data'!$O$8:$DY$56,0,MATCH(CONCATENATE($J2012,M$6),'Model Performance Data'!$O$6:$DY$6,0)),'Model Performance Data'!$B$8:$B$56,$C2012,'Model Performance Data'!$C$8:$C$56,$D2012))</f>
        <v>0</v>
      </c>
      <c r="N2012" s="254">
        <f>IF(ISNA(SUMIFS(INDEX('Model Performance Data'!$O$8:$DY$56,0,MATCH(CONCATENATE($J2012,N$6),'Model Performance Data'!$O$6:$DY$6,0)),'Model Performance Data'!$B$8:$B$56,$C2012,'Model Performance Data'!$C$8:$C$56,$D2012)),"-",SUMIFS(INDEX('Model Performance Data'!$O$8:$DY$56,0,MATCH(CONCATENATE($J2012,N$6),'Model Performance Data'!$O$6:$DY$6,0)),'Model Performance Data'!$B$8:$B$56,$C2012,'Model Performance Data'!$C$8:$C$56,$D2012))</f>
        <v>0</v>
      </c>
      <c r="O2012" s="255">
        <f>IF(ISNA(SUMIFS(INDEX('Model Performance Data'!$O$8:$DY$56,0,MATCH(CONCATENATE($J2012,O$6),'Model Performance Data'!$O$6:$DY$6,0)),'Model Performance Data'!$B$8:$B$56,$C2012,'Model Performance Data'!$C$8:$C$56,$D2012)),"-",SUMIFS(INDEX('Model Performance Data'!$O$8:$DY$56,0,MATCH(CONCATENATE($J2012,O$6),'Model Performance Data'!$O$6:$DY$6,0)),'Model Performance Data'!$B$8:$B$56,$C2012,'Model Performance Data'!$C$8:$C$56,$D2012))</f>
        <v>0</v>
      </c>
    </row>
    <row r="2013" spans="2:15" x14ac:dyDescent="0.35">
      <c r="B2013" s="37" t="s">
        <v>80</v>
      </c>
      <c r="C2013" s="38" t="str">
        <f>IF(ISBLANK('Model Performance Data'!$B$88),"-",'Model Performance Data'!$B$88)</f>
        <v>-</v>
      </c>
      <c r="D2013" s="38" t="str">
        <f>IF(ISBLANK('Model Performance Data'!$C$88),"-",'Model Performance Data'!$C$88)</f>
        <v>-</v>
      </c>
      <c r="E2013" s="38" t="str">
        <f>IF(ISBLANK('Model Performance Data'!$D$88),"-",'Model Performance Data'!$D$88)</f>
        <v>-</v>
      </c>
      <c r="F2013" s="38" t="str">
        <f>IF(ISBLANK('Model Performance Data'!$E$88),"-",'Model Performance Data'!$E$88)</f>
        <v>-</v>
      </c>
      <c r="G2013" s="38" t="str">
        <f>IF(ISBLANK('Model Performance Data'!$F$88),"-",'Model Performance Data'!$F$88)</f>
        <v>-</v>
      </c>
      <c r="H2013" s="253">
        <v>1</v>
      </c>
      <c r="I2013" s="253" t="s">
        <v>65</v>
      </c>
      <c r="J2013" s="37" t="str">
        <f t="shared" si="78"/>
        <v>1Goal</v>
      </c>
      <c r="K2013" s="38" t="str">
        <f>IF(ISBLANK('Model Performance Data'!$L$88),"-",'Model Performance Data'!$L$88)</f>
        <v>-</v>
      </c>
      <c r="L2013" s="38" t="str">
        <f>IF(ISBLANK('Model Performance Data'!$K$88),"-",'Model Performance Data'!$K$88)</f>
        <v>-</v>
      </c>
      <c r="M2013" s="254" t="str">
        <f>IF(ISNA(SUMIFS(INDEX('Model Performance Data'!$O$8:$DY$56,0,MATCH(CONCATENATE($J2013,M$6),'Model Performance Data'!$O$6:$DY$6,0)),'Model Performance Data'!$B$8:$B$56,$C2013,'Model Performance Data'!$C$8:$C$56,$D2013)),"-",SUMIFS(INDEX('Model Performance Data'!$O$8:$DY$56,0,MATCH(CONCATENATE($J2013,M$6),'Model Performance Data'!$O$6:$DY$6,0)),'Model Performance Data'!$B$8:$B$56,$C2013,'Model Performance Data'!$C$8:$C$56,$D2013))</f>
        <v>-</v>
      </c>
      <c r="N2013" s="254" t="str">
        <f>IF(ISNA(SUMIFS(INDEX('Model Performance Data'!$O$8:$DY$56,0,MATCH(CONCATENATE($J2013,N$6),'Model Performance Data'!$O$6:$DY$6,0)),'Model Performance Data'!$B$8:$B$56,$C2013,'Model Performance Data'!$C$8:$C$56,$D2013)),"-",SUMIFS(INDEX('Model Performance Data'!$O$8:$DY$56,0,MATCH(CONCATENATE($J2013,N$6),'Model Performance Data'!$O$6:$DY$6,0)),'Model Performance Data'!$B$8:$B$56,$C2013,'Model Performance Data'!$C$8:$C$56,$D2013))</f>
        <v>-</v>
      </c>
      <c r="O2013" s="255">
        <f>IF(ISNA(SUMIFS(INDEX('Model Performance Data'!$O$8:$DY$56,0,MATCH(CONCATENATE($J2013,O$6),'Model Performance Data'!$O$6:$DY$6,0)),'Model Performance Data'!$B$8:$B$56,$C2013,'Model Performance Data'!$C$8:$C$56,$D2013)),"-",SUMIFS(INDEX('Model Performance Data'!$O$8:$DY$56,0,MATCH(CONCATENATE($J2013,O$6),'Model Performance Data'!$O$6:$DY$6,0)),'Model Performance Data'!$B$8:$B$56,$C2013,'Model Performance Data'!$C$8:$C$56,$D2013))</f>
        <v>0</v>
      </c>
    </row>
    <row r="2014" spans="2:15" x14ac:dyDescent="0.35">
      <c r="B2014" s="37" t="s">
        <v>80</v>
      </c>
      <c r="C2014" s="38" t="str">
        <f>IF(ISBLANK('Model Performance Data'!$B$88),"-",'Model Performance Data'!$B$88)</f>
        <v>-</v>
      </c>
      <c r="D2014" s="38" t="str">
        <f>IF(ISBLANK('Model Performance Data'!$C$88),"-",'Model Performance Data'!$C$88)</f>
        <v>-</v>
      </c>
      <c r="E2014" s="38" t="str">
        <f>IF(ISBLANK('Model Performance Data'!$D$88),"-",'Model Performance Data'!$D$88)</f>
        <v>-</v>
      </c>
      <c r="F2014" s="38" t="str">
        <f>IF(ISBLANK('Model Performance Data'!$E$88),"-",'Model Performance Data'!$E$88)</f>
        <v>-</v>
      </c>
      <c r="G2014" s="38" t="str">
        <f>IF(ISBLANK('Model Performance Data'!$F$88),"-",'Model Performance Data'!$F$88)</f>
        <v>-</v>
      </c>
      <c r="H2014" s="253">
        <v>2</v>
      </c>
      <c r="I2014" s="253">
        <v>1</v>
      </c>
      <c r="J2014" s="37" t="str">
        <f t="shared" si="78"/>
        <v>21</v>
      </c>
      <c r="K2014" s="38" t="str">
        <f>IF(ISBLANK('Model Performance Data'!$L$88),"-",'Model Performance Data'!$L$88)</f>
        <v>-</v>
      </c>
      <c r="L2014" s="38" t="str">
        <f>IF(ISBLANK('Model Performance Data'!$K$88),"-",'Model Performance Data'!$K$88)</f>
        <v>-</v>
      </c>
      <c r="M2014" s="254">
        <f>IF(ISNA(SUMIFS(INDEX('Model Performance Data'!$O$8:$DY$56,0,MATCH(CONCATENATE($J2014,M$6),'Model Performance Data'!$O$6:$DY$6,0)),'Model Performance Data'!$B$8:$B$56,$C2014,'Model Performance Data'!$C$8:$C$56,$D2014)),"-",SUMIFS(INDEX('Model Performance Data'!$O$8:$DY$56,0,MATCH(CONCATENATE($J2014,M$6),'Model Performance Data'!$O$6:$DY$6,0)),'Model Performance Data'!$B$8:$B$56,$C2014,'Model Performance Data'!$C$8:$C$56,$D2014))</f>
        <v>0</v>
      </c>
      <c r="N2014" s="254">
        <f>IF(ISNA(SUMIFS(INDEX('Model Performance Data'!$O$8:$DY$56,0,MATCH(CONCATENATE($J2014,N$6),'Model Performance Data'!$O$6:$DY$6,0)),'Model Performance Data'!$B$8:$B$56,$C2014,'Model Performance Data'!$C$8:$C$56,$D2014)),"-",SUMIFS(INDEX('Model Performance Data'!$O$8:$DY$56,0,MATCH(CONCATENATE($J2014,N$6),'Model Performance Data'!$O$6:$DY$6,0)),'Model Performance Data'!$B$8:$B$56,$C2014,'Model Performance Data'!$C$8:$C$56,$D2014))</f>
        <v>0</v>
      </c>
      <c r="O2014" s="255">
        <f>IF(ISNA(SUMIFS(INDEX('Model Performance Data'!$O$8:$DY$56,0,MATCH(CONCATENATE($J2014,O$6),'Model Performance Data'!$O$6:$DY$6,0)),'Model Performance Data'!$B$8:$B$56,$C2014,'Model Performance Data'!$C$8:$C$56,$D2014)),"-",SUMIFS(INDEX('Model Performance Data'!$O$8:$DY$56,0,MATCH(CONCATENATE($J2014,O$6),'Model Performance Data'!$O$6:$DY$6,0)),'Model Performance Data'!$B$8:$B$56,$C2014,'Model Performance Data'!$C$8:$C$56,$D2014))</f>
        <v>0</v>
      </c>
    </row>
    <row r="2015" spans="2:15" x14ac:dyDescent="0.35">
      <c r="B2015" s="37" t="s">
        <v>80</v>
      </c>
      <c r="C2015" s="38" t="str">
        <f>IF(ISBLANK('Model Performance Data'!$B$88),"-",'Model Performance Data'!$B$88)</f>
        <v>-</v>
      </c>
      <c r="D2015" s="38" t="str">
        <f>IF(ISBLANK('Model Performance Data'!$C$88),"-",'Model Performance Data'!$C$88)</f>
        <v>-</v>
      </c>
      <c r="E2015" s="38" t="str">
        <f>IF(ISBLANK('Model Performance Data'!$D$88),"-",'Model Performance Data'!$D$88)</f>
        <v>-</v>
      </c>
      <c r="F2015" s="38" t="str">
        <f>IF(ISBLANK('Model Performance Data'!$E$88),"-",'Model Performance Data'!$E$88)</f>
        <v>-</v>
      </c>
      <c r="G2015" s="38" t="str">
        <f>IF(ISBLANK('Model Performance Data'!$F$88),"-",'Model Performance Data'!$F$88)</f>
        <v>-</v>
      </c>
      <c r="H2015" s="253">
        <v>2</v>
      </c>
      <c r="I2015" s="253">
        <v>2</v>
      </c>
      <c r="J2015" s="37" t="str">
        <f t="shared" si="78"/>
        <v>22</v>
      </c>
      <c r="K2015" s="38" t="str">
        <f>IF(ISBLANK('Model Performance Data'!$L$88),"-",'Model Performance Data'!$L$88)</f>
        <v>-</v>
      </c>
      <c r="L2015" s="38" t="str">
        <f>IF(ISBLANK('Model Performance Data'!$K$88),"-",'Model Performance Data'!$K$88)</f>
        <v>-</v>
      </c>
      <c r="M2015" s="254">
        <f>IF(ISNA(SUMIFS(INDEX('Model Performance Data'!$O$8:$DY$56,0,MATCH(CONCATENATE($J2015,M$6),'Model Performance Data'!$O$6:$DY$6,0)),'Model Performance Data'!$B$8:$B$56,$C2015,'Model Performance Data'!$C$8:$C$56,$D2015)),"-",SUMIFS(INDEX('Model Performance Data'!$O$8:$DY$56,0,MATCH(CONCATENATE($J2015,M$6),'Model Performance Data'!$O$6:$DY$6,0)),'Model Performance Data'!$B$8:$B$56,$C2015,'Model Performance Data'!$C$8:$C$56,$D2015))</f>
        <v>0</v>
      </c>
      <c r="N2015" s="254">
        <f>IF(ISNA(SUMIFS(INDEX('Model Performance Data'!$O$8:$DY$56,0,MATCH(CONCATENATE($J2015,N$6),'Model Performance Data'!$O$6:$DY$6,0)),'Model Performance Data'!$B$8:$B$56,$C2015,'Model Performance Data'!$C$8:$C$56,$D2015)),"-",SUMIFS(INDEX('Model Performance Data'!$O$8:$DY$56,0,MATCH(CONCATENATE($J2015,N$6),'Model Performance Data'!$O$6:$DY$6,0)),'Model Performance Data'!$B$8:$B$56,$C2015,'Model Performance Data'!$C$8:$C$56,$D2015))</f>
        <v>0</v>
      </c>
      <c r="O2015" s="255">
        <f>IF(ISNA(SUMIFS(INDEX('Model Performance Data'!$O$8:$DY$56,0,MATCH(CONCATENATE($J2015,O$6),'Model Performance Data'!$O$6:$DY$6,0)),'Model Performance Data'!$B$8:$B$56,$C2015,'Model Performance Data'!$C$8:$C$56,$D2015)),"-",SUMIFS(INDEX('Model Performance Data'!$O$8:$DY$56,0,MATCH(CONCATENATE($J2015,O$6),'Model Performance Data'!$O$6:$DY$6,0)),'Model Performance Data'!$B$8:$B$56,$C2015,'Model Performance Data'!$C$8:$C$56,$D2015))</f>
        <v>0</v>
      </c>
    </row>
    <row r="2016" spans="2:15" x14ac:dyDescent="0.35">
      <c r="B2016" s="37" t="s">
        <v>80</v>
      </c>
      <c r="C2016" s="38" t="str">
        <f>IF(ISBLANK('Model Performance Data'!$B$88),"-",'Model Performance Data'!$B$88)</f>
        <v>-</v>
      </c>
      <c r="D2016" s="38" t="str">
        <f>IF(ISBLANK('Model Performance Data'!$C$88),"-",'Model Performance Data'!$C$88)</f>
        <v>-</v>
      </c>
      <c r="E2016" s="38" t="str">
        <f>IF(ISBLANK('Model Performance Data'!$D$88),"-",'Model Performance Data'!$D$88)</f>
        <v>-</v>
      </c>
      <c r="F2016" s="38" t="str">
        <f>IF(ISBLANK('Model Performance Data'!$E$88),"-",'Model Performance Data'!$E$88)</f>
        <v>-</v>
      </c>
      <c r="G2016" s="38" t="str">
        <f>IF(ISBLANK('Model Performance Data'!$F$88),"-",'Model Performance Data'!$F$88)</f>
        <v>-</v>
      </c>
      <c r="H2016" s="253">
        <v>2</v>
      </c>
      <c r="I2016" s="253">
        <v>3</v>
      </c>
      <c r="J2016" s="37" t="str">
        <f t="shared" si="78"/>
        <v>23</v>
      </c>
      <c r="K2016" s="38" t="str">
        <f>IF(ISBLANK('Model Performance Data'!$L$88),"-",'Model Performance Data'!$L$88)</f>
        <v>-</v>
      </c>
      <c r="L2016" s="38" t="str">
        <f>IF(ISBLANK('Model Performance Data'!$K$88),"-",'Model Performance Data'!$K$88)</f>
        <v>-</v>
      </c>
      <c r="M2016" s="254">
        <f>IF(ISNA(SUMIFS(INDEX('Model Performance Data'!$O$8:$DY$56,0,MATCH(CONCATENATE($J2016,M$6),'Model Performance Data'!$O$6:$DY$6,0)),'Model Performance Data'!$B$8:$B$56,$C2016,'Model Performance Data'!$C$8:$C$56,$D2016)),"-",SUMIFS(INDEX('Model Performance Data'!$O$8:$DY$56,0,MATCH(CONCATENATE($J2016,M$6),'Model Performance Data'!$O$6:$DY$6,0)),'Model Performance Data'!$B$8:$B$56,$C2016,'Model Performance Data'!$C$8:$C$56,$D2016))</f>
        <v>0</v>
      </c>
      <c r="N2016" s="254">
        <f>IF(ISNA(SUMIFS(INDEX('Model Performance Data'!$O$8:$DY$56,0,MATCH(CONCATENATE($J2016,N$6),'Model Performance Data'!$O$6:$DY$6,0)),'Model Performance Data'!$B$8:$B$56,$C2016,'Model Performance Data'!$C$8:$C$56,$D2016)),"-",SUMIFS(INDEX('Model Performance Data'!$O$8:$DY$56,0,MATCH(CONCATENATE($J2016,N$6),'Model Performance Data'!$O$6:$DY$6,0)),'Model Performance Data'!$B$8:$B$56,$C2016,'Model Performance Data'!$C$8:$C$56,$D2016))</f>
        <v>0</v>
      </c>
      <c r="O2016" s="255">
        <f>IF(ISNA(SUMIFS(INDEX('Model Performance Data'!$O$8:$DY$56,0,MATCH(CONCATENATE($J2016,O$6),'Model Performance Data'!$O$6:$DY$6,0)),'Model Performance Data'!$B$8:$B$56,$C2016,'Model Performance Data'!$C$8:$C$56,$D2016)),"-",SUMIFS(INDEX('Model Performance Data'!$O$8:$DY$56,0,MATCH(CONCATENATE($J2016,O$6),'Model Performance Data'!$O$6:$DY$6,0)),'Model Performance Data'!$B$8:$B$56,$C2016,'Model Performance Data'!$C$8:$C$56,$D2016))</f>
        <v>0</v>
      </c>
    </row>
    <row r="2017" spans="2:15" x14ac:dyDescent="0.35">
      <c r="B2017" s="37" t="s">
        <v>80</v>
      </c>
      <c r="C2017" s="38" t="str">
        <f>IF(ISBLANK('Model Performance Data'!$B$88),"-",'Model Performance Data'!$B$88)</f>
        <v>-</v>
      </c>
      <c r="D2017" s="38" t="str">
        <f>IF(ISBLANK('Model Performance Data'!$C$88),"-",'Model Performance Data'!$C$88)</f>
        <v>-</v>
      </c>
      <c r="E2017" s="38" t="str">
        <f>IF(ISBLANK('Model Performance Data'!$D$88),"-",'Model Performance Data'!$D$88)</f>
        <v>-</v>
      </c>
      <c r="F2017" s="38" t="str">
        <f>IF(ISBLANK('Model Performance Data'!$E$88),"-",'Model Performance Data'!$E$88)</f>
        <v>-</v>
      </c>
      <c r="G2017" s="38" t="str">
        <f>IF(ISBLANK('Model Performance Data'!$F$88),"-",'Model Performance Data'!$F$88)</f>
        <v>-</v>
      </c>
      <c r="H2017" s="253">
        <v>2</v>
      </c>
      <c r="I2017" s="253">
        <v>4</v>
      </c>
      <c r="J2017" s="37" t="str">
        <f t="shared" si="78"/>
        <v>24</v>
      </c>
      <c r="K2017" s="38" t="str">
        <f>IF(ISBLANK('Model Performance Data'!$L$88),"-",'Model Performance Data'!$L$88)</f>
        <v>-</v>
      </c>
      <c r="L2017" s="38" t="str">
        <f>IF(ISBLANK('Model Performance Data'!$K$88),"-",'Model Performance Data'!$K$88)</f>
        <v>-</v>
      </c>
      <c r="M2017" s="254">
        <f>IF(ISNA(SUMIFS(INDEX('Model Performance Data'!$O$8:$DY$56,0,MATCH(CONCATENATE($J2017,M$6),'Model Performance Data'!$O$6:$DY$6,0)),'Model Performance Data'!$B$8:$B$56,$C2017,'Model Performance Data'!$C$8:$C$56,$D2017)),"-",SUMIFS(INDEX('Model Performance Data'!$O$8:$DY$56,0,MATCH(CONCATENATE($J2017,M$6),'Model Performance Data'!$O$6:$DY$6,0)),'Model Performance Data'!$B$8:$B$56,$C2017,'Model Performance Data'!$C$8:$C$56,$D2017))</f>
        <v>0</v>
      </c>
      <c r="N2017" s="254">
        <f>IF(ISNA(SUMIFS(INDEX('Model Performance Data'!$O$8:$DY$56,0,MATCH(CONCATENATE($J2017,N$6),'Model Performance Data'!$O$6:$DY$6,0)),'Model Performance Data'!$B$8:$B$56,$C2017,'Model Performance Data'!$C$8:$C$56,$D2017)),"-",SUMIFS(INDEX('Model Performance Data'!$O$8:$DY$56,0,MATCH(CONCATENATE($J2017,N$6),'Model Performance Data'!$O$6:$DY$6,0)),'Model Performance Data'!$B$8:$B$56,$C2017,'Model Performance Data'!$C$8:$C$56,$D2017))</f>
        <v>0</v>
      </c>
      <c r="O2017" s="255">
        <f>IF(ISNA(SUMIFS(INDEX('Model Performance Data'!$O$8:$DY$56,0,MATCH(CONCATENATE($J2017,O$6),'Model Performance Data'!$O$6:$DY$6,0)),'Model Performance Data'!$B$8:$B$56,$C2017,'Model Performance Data'!$C$8:$C$56,$D2017)),"-",SUMIFS(INDEX('Model Performance Data'!$O$8:$DY$56,0,MATCH(CONCATENATE($J2017,O$6),'Model Performance Data'!$O$6:$DY$6,0)),'Model Performance Data'!$B$8:$B$56,$C2017,'Model Performance Data'!$C$8:$C$56,$D2017))</f>
        <v>0</v>
      </c>
    </row>
    <row r="2018" spans="2:15" x14ac:dyDescent="0.35">
      <c r="B2018" s="37" t="s">
        <v>80</v>
      </c>
      <c r="C2018" s="38" t="str">
        <f>IF(ISBLANK('Model Performance Data'!$B$88),"-",'Model Performance Data'!$B$88)</f>
        <v>-</v>
      </c>
      <c r="D2018" s="38" t="str">
        <f>IF(ISBLANK('Model Performance Data'!$C$88),"-",'Model Performance Data'!$C$88)</f>
        <v>-</v>
      </c>
      <c r="E2018" s="38" t="str">
        <f>IF(ISBLANK('Model Performance Data'!$D$88),"-",'Model Performance Data'!$D$88)</f>
        <v>-</v>
      </c>
      <c r="F2018" s="38" t="str">
        <f>IF(ISBLANK('Model Performance Data'!$E$88),"-",'Model Performance Data'!$E$88)</f>
        <v>-</v>
      </c>
      <c r="G2018" s="38" t="str">
        <f>IF(ISBLANK('Model Performance Data'!$F$88),"-",'Model Performance Data'!$F$88)</f>
        <v>-</v>
      </c>
      <c r="H2018" s="253">
        <v>2</v>
      </c>
      <c r="I2018" s="253">
        <v>5</v>
      </c>
      <c r="J2018" s="37" t="str">
        <f t="shared" si="78"/>
        <v>25</v>
      </c>
      <c r="K2018" s="38" t="str">
        <f>IF(ISBLANK('Model Performance Data'!$L$88),"-",'Model Performance Data'!$L$88)</f>
        <v>-</v>
      </c>
      <c r="L2018" s="38" t="str">
        <f>IF(ISBLANK('Model Performance Data'!$K$88),"-",'Model Performance Data'!$K$88)</f>
        <v>-</v>
      </c>
      <c r="M2018" s="254">
        <f>IF(ISNA(SUMIFS(INDEX('Model Performance Data'!$O$8:$DY$56,0,MATCH(CONCATENATE($J2018,M$6),'Model Performance Data'!$O$6:$DY$6,0)),'Model Performance Data'!$B$8:$B$56,$C2018,'Model Performance Data'!$C$8:$C$56,$D2018)),"-",SUMIFS(INDEX('Model Performance Data'!$O$8:$DY$56,0,MATCH(CONCATENATE($J2018,M$6),'Model Performance Data'!$O$6:$DY$6,0)),'Model Performance Data'!$B$8:$B$56,$C2018,'Model Performance Data'!$C$8:$C$56,$D2018))</f>
        <v>0</v>
      </c>
      <c r="N2018" s="254">
        <f>IF(ISNA(SUMIFS(INDEX('Model Performance Data'!$O$8:$DY$56,0,MATCH(CONCATENATE($J2018,N$6),'Model Performance Data'!$O$6:$DY$6,0)),'Model Performance Data'!$B$8:$B$56,$C2018,'Model Performance Data'!$C$8:$C$56,$D2018)),"-",SUMIFS(INDEX('Model Performance Data'!$O$8:$DY$56,0,MATCH(CONCATENATE($J2018,N$6),'Model Performance Data'!$O$6:$DY$6,0)),'Model Performance Data'!$B$8:$B$56,$C2018,'Model Performance Data'!$C$8:$C$56,$D2018))</f>
        <v>0</v>
      </c>
      <c r="O2018" s="255">
        <f>IF(ISNA(SUMIFS(INDEX('Model Performance Data'!$O$8:$DY$56,0,MATCH(CONCATENATE($J2018,O$6),'Model Performance Data'!$O$6:$DY$6,0)),'Model Performance Data'!$B$8:$B$56,$C2018,'Model Performance Data'!$C$8:$C$56,$D2018)),"-",SUMIFS(INDEX('Model Performance Data'!$O$8:$DY$56,0,MATCH(CONCATENATE($J2018,O$6),'Model Performance Data'!$O$6:$DY$6,0)),'Model Performance Data'!$B$8:$B$56,$C2018,'Model Performance Data'!$C$8:$C$56,$D2018))</f>
        <v>0</v>
      </c>
    </row>
    <row r="2019" spans="2:15" x14ac:dyDescent="0.35">
      <c r="B2019" s="37" t="s">
        <v>80</v>
      </c>
      <c r="C2019" s="38" t="str">
        <f>IF(ISBLANK('Model Performance Data'!$B$88),"-",'Model Performance Data'!$B$88)</f>
        <v>-</v>
      </c>
      <c r="D2019" s="38" t="str">
        <f>IF(ISBLANK('Model Performance Data'!$C$88),"-",'Model Performance Data'!$C$88)</f>
        <v>-</v>
      </c>
      <c r="E2019" s="38" t="str">
        <f>IF(ISBLANK('Model Performance Data'!$D$88),"-",'Model Performance Data'!$D$88)</f>
        <v>-</v>
      </c>
      <c r="F2019" s="38" t="str">
        <f>IF(ISBLANK('Model Performance Data'!$E$88),"-",'Model Performance Data'!$E$88)</f>
        <v>-</v>
      </c>
      <c r="G2019" s="38" t="str">
        <f>IF(ISBLANK('Model Performance Data'!$F$88),"-",'Model Performance Data'!$F$88)</f>
        <v>-</v>
      </c>
      <c r="H2019" s="253">
        <v>2</v>
      </c>
      <c r="I2019" s="253" t="s">
        <v>65</v>
      </c>
      <c r="J2019" s="37" t="str">
        <f t="shared" si="78"/>
        <v>2Goal</v>
      </c>
      <c r="K2019" s="38" t="str">
        <f>IF(ISBLANK('Model Performance Data'!$L$88),"-",'Model Performance Data'!$L$88)</f>
        <v>-</v>
      </c>
      <c r="L2019" s="38" t="str">
        <f>IF(ISBLANK('Model Performance Data'!$K$88),"-",'Model Performance Data'!$K$88)</f>
        <v>-</v>
      </c>
      <c r="M2019" s="254" t="str">
        <f>IF(ISNA(SUMIFS(INDEX('Model Performance Data'!$O$8:$DY$56,0,MATCH(CONCATENATE($J2019,M$6),'Model Performance Data'!$O$6:$DY$6,0)),'Model Performance Data'!$B$8:$B$56,$C2019,'Model Performance Data'!$C$8:$C$56,$D2019)),"-",SUMIFS(INDEX('Model Performance Data'!$O$8:$DY$56,0,MATCH(CONCATENATE($J2019,M$6),'Model Performance Data'!$O$6:$DY$6,0)),'Model Performance Data'!$B$8:$B$56,$C2019,'Model Performance Data'!$C$8:$C$56,$D2019))</f>
        <v>-</v>
      </c>
      <c r="N2019" s="254" t="str">
        <f>IF(ISNA(SUMIFS(INDEX('Model Performance Data'!$O$8:$DY$56,0,MATCH(CONCATENATE($J2019,N$6),'Model Performance Data'!$O$6:$DY$6,0)),'Model Performance Data'!$B$8:$B$56,$C2019,'Model Performance Data'!$C$8:$C$56,$D2019)),"-",SUMIFS(INDEX('Model Performance Data'!$O$8:$DY$56,0,MATCH(CONCATENATE($J2019,N$6),'Model Performance Data'!$O$6:$DY$6,0)),'Model Performance Data'!$B$8:$B$56,$C2019,'Model Performance Data'!$C$8:$C$56,$D2019))</f>
        <v>-</v>
      </c>
      <c r="O2019" s="255">
        <f>IF(ISNA(SUMIFS(INDEX('Model Performance Data'!$O$8:$DY$56,0,MATCH(CONCATENATE($J2019,O$6),'Model Performance Data'!$O$6:$DY$6,0)),'Model Performance Data'!$B$8:$B$56,$C2019,'Model Performance Data'!$C$8:$C$56,$D2019)),"-",SUMIFS(INDEX('Model Performance Data'!$O$8:$DY$56,0,MATCH(CONCATENATE($J2019,O$6),'Model Performance Data'!$O$6:$DY$6,0)),'Model Performance Data'!$B$8:$B$56,$C2019,'Model Performance Data'!$C$8:$C$56,$D2019))</f>
        <v>0</v>
      </c>
    </row>
    <row r="2020" spans="2:15" x14ac:dyDescent="0.35">
      <c r="B2020" s="37" t="s">
        <v>80</v>
      </c>
      <c r="C2020" s="38" t="str">
        <f>IF(ISBLANK('Model Performance Data'!$B$88),"-",'Model Performance Data'!$B$88)</f>
        <v>-</v>
      </c>
      <c r="D2020" s="38" t="str">
        <f>IF(ISBLANK('Model Performance Data'!$C$88),"-",'Model Performance Data'!$C$88)</f>
        <v>-</v>
      </c>
      <c r="E2020" s="38" t="str">
        <f>IF(ISBLANK('Model Performance Data'!$D$88),"-",'Model Performance Data'!$D$88)</f>
        <v>-</v>
      </c>
      <c r="F2020" s="38" t="str">
        <f>IF(ISBLANK('Model Performance Data'!$E$88),"-",'Model Performance Data'!$E$88)</f>
        <v>-</v>
      </c>
      <c r="G2020" s="38" t="str">
        <f>IF(ISBLANK('Model Performance Data'!$F$88),"-",'Model Performance Data'!$F$88)</f>
        <v>-</v>
      </c>
      <c r="H2020" s="253">
        <v>3</v>
      </c>
      <c r="I2020" s="253">
        <v>1</v>
      </c>
      <c r="J2020" s="37" t="str">
        <f t="shared" si="78"/>
        <v>31</v>
      </c>
      <c r="K2020" s="38" t="str">
        <f>IF(ISBLANK('Model Performance Data'!$L$88),"-",'Model Performance Data'!$L$88)</f>
        <v>-</v>
      </c>
      <c r="L2020" s="38" t="str">
        <f>IF(ISBLANK('Model Performance Data'!$K$88),"-",'Model Performance Data'!$K$88)</f>
        <v>-</v>
      </c>
      <c r="M2020" s="254">
        <f>IF(ISNA(SUMIFS(INDEX('Model Performance Data'!$O$8:$DY$56,0,MATCH(CONCATENATE($J2020,M$6),'Model Performance Data'!$O$6:$DY$6,0)),'Model Performance Data'!$B$8:$B$56,$C2020,'Model Performance Data'!$C$8:$C$56,$D2020)),"-",SUMIFS(INDEX('Model Performance Data'!$O$8:$DY$56,0,MATCH(CONCATENATE($J2020,M$6),'Model Performance Data'!$O$6:$DY$6,0)),'Model Performance Data'!$B$8:$B$56,$C2020,'Model Performance Data'!$C$8:$C$56,$D2020))</f>
        <v>0</v>
      </c>
      <c r="N2020" s="254">
        <f>IF(ISNA(SUMIFS(INDEX('Model Performance Data'!$O$8:$DY$56,0,MATCH(CONCATENATE($J2020,N$6),'Model Performance Data'!$O$6:$DY$6,0)),'Model Performance Data'!$B$8:$B$56,$C2020,'Model Performance Data'!$C$8:$C$56,$D2020)),"-",SUMIFS(INDEX('Model Performance Data'!$O$8:$DY$56,0,MATCH(CONCATENATE($J2020,N$6),'Model Performance Data'!$O$6:$DY$6,0)),'Model Performance Data'!$B$8:$B$56,$C2020,'Model Performance Data'!$C$8:$C$56,$D2020))</f>
        <v>0</v>
      </c>
      <c r="O2020" s="255">
        <f>IF(ISNA(SUMIFS(INDEX('Model Performance Data'!$O$8:$DY$56,0,MATCH(CONCATENATE($J2020,O$6),'Model Performance Data'!$O$6:$DY$6,0)),'Model Performance Data'!$B$8:$B$56,$C2020,'Model Performance Data'!$C$8:$C$56,$D2020)),"-",SUMIFS(INDEX('Model Performance Data'!$O$8:$DY$56,0,MATCH(CONCATENATE($J2020,O$6),'Model Performance Data'!$O$6:$DY$6,0)),'Model Performance Data'!$B$8:$B$56,$C2020,'Model Performance Data'!$C$8:$C$56,$D2020))</f>
        <v>0</v>
      </c>
    </row>
    <row r="2021" spans="2:15" x14ac:dyDescent="0.35">
      <c r="B2021" s="37" t="s">
        <v>80</v>
      </c>
      <c r="C2021" s="38" t="str">
        <f>IF(ISBLANK('Model Performance Data'!$B$88),"-",'Model Performance Data'!$B$88)</f>
        <v>-</v>
      </c>
      <c r="D2021" s="38" t="str">
        <f>IF(ISBLANK('Model Performance Data'!$C$88),"-",'Model Performance Data'!$C$88)</f>
        <v>-</v>
      </c>
      <c r="E2021" s="38" t="str">
        <f>IF(ISBLANK('Model Performance Data'!$D$88),"-",'Model Performance Data'!$D$88)</f>
        <v>-</v>
      </c>
      <c r="F2021" s="38" t="str">
        <f>IF(ISBLANK('Model Performance Data'!$E$88),"-",'Model Performance Data'!$E$88)</f>
        <v>-</v>
      </c>
      <c r="G2021" s="38" t="str">
        <f>IF(ISBLANK('Model Performance Data'!$F$88),"-",'Model Performance Data'!$F$88)</f>
        <v>-</v>
      </c>
      <c r="H2021" s="253">
        <v>3</v>
      </c>
      <c r="I2021" s="253">
        <v>2</v>
      </c>
      <c r="J2021" s="37" t="str">
        <f t="shared" si="78"/>
        <v>32</v>
      </c>
      <c r="K2021" s="38" t="str">
        <f>IF(ISBLANK('Model Performance Data'!$L$88),"-",'Model Performance Data'!$L$88)</f>
        <v>-</v>
      </c>
      <c r="L2021" s="38" t="str">
        <f>IF(ISBLANK('Model Performance Data'!$K$88),"-",'Model Performance Data'!$K$88)</f>
        <v>-</v>
      </c>
      <c r="M2021" s="254">
        <f>IF(ISNA(SUMIFS(INDEX('Model Performance Data'!$O$8:$DY$56,0,MATCH(CONCATENATE($J2021,M$6),'Model Performance Data'!$O$6:$DY$6,0)),'Model Performance Data'!$B$8:$B$56,$C2021,'Model Performance Data'!$C$8:$C$56,$D2021)),"-",SUMIFS(INDEX('Model Performance Data'!$O$8:$DY$56,0,MATCH(CONCATENATE($J2021,M$6),'Model Performance Data'!$O$6:$DY$6,0)),'Model Performance Data'!$B$8:$B$56,$C2021,'Model Performance Data'!$C$8:$C$56,$D2021))</f>
        <v>0</v>
      </c>
      <c r="N2021" s="254">
        <f>IF(ISNA(SUMIFS(INDEX('Model Performance Data'!$O$8:$DY$56,0,MATCH(CONCATENATE($J2021,N$6),'Model Performance Data'!$O$6:$DY$6,0)),'Model Performance Data'!$B$8:$B$56,$C2021,'Model Performance Data'!$C$8:$C$56,$D2021)),"-",SUMIFS(INDEX('Model Performance Data'!$O$8:$DY$56,0,MATCH(CONCATENATE($J2021,N$6),'Model Performance Data'!$O$6:$DY$6,0)),'Model Performance Data'!$B$8:$B$56,$C2021,'Model Performance Data'!$C$8:$C$56,$D2021))</f>
        <v>0</v>
      </c>
      <c r="O2021" s="255">
        <f>IF(ISNA(SUMIFS(INDEX('Model Performance Data'!$O$8:$DY$56,0,MATCH(CONCATENATE($J2021,O$6),'Model Performance Data'!$O$6:$DY$6,0)),'Model Performance Data'!$B$8:$B$56,$C2021,'Model Performance Data'!$C$8:$C$56,$D2021)),"-",SUMIFS(INDEX('Model Performance Data'!$O$8:$DY$56,0,MATCH(CONCATENATE($J2021,O$6),'Model Performance Data'!$O$6:$DY$6,0)),'Model Performance Data'!$B$8:$B$56,$C2021,'Model Performance Data'!$C$8:$C$56,$D2021))</f>
        <v>0</v>
      </c>
    </row>
    <row r="2022" spans="2:15" x14ac:dyDescent="0.35">
      <c r="B2022" s="37" t="s">
        <v>80</v>
      </c>
      <c r="C2022" s="38" t="str">
        <f>IF(ISBLANK('Model Performance Data'!$B$88),"-",'Model Performance Data'!$B$88)</f>
        <v>-</v>
      </c>
      <c r="D2022" s="38" t="str">
        <f>IF(ISBLANK('Model Performance Data'!$C$88),"-",'Model Performance Data'!$C$88)</f>
        <v>-</v>
      </c>
      <c r="E2022" s="38" t="str">
        <f>IF(ISBLANK('Model Performance Data'!$D$88),"-",'Model Performance Data'!$D$88)</f>
        <v>-</v>
      </c>
      <c r="F2022" s="38" t="str">
        <f>IF(ISBLANK('Model Performance Data'!$E$88),"-",'Model Performance Data'!$E$88)</f>
        <v>-</v>
      </c>
      <c r="G2022" s="38" t="str">
        <f>IF(ISBLANK('Model Performance Data'!$F$88),"-",'Model Performance Data'!$F$88)</f>
        <v>-</v>
      </c>
      <c r="H2022" s="253">
        <v>3</v>
      </c>
      <c r="I2022" s="253">
        <v>3</v>
      </c>
      <c r="J2022" s="37" t="str">
        <f t="shared" si="78"/>
        <v>33</v>
      </c>
      <c r="K2022" s="38" t="str">
        <f>IF(ISBLANK('Model Performance Data'!$L$88),"-",'Model Performance Data'!$L$88)</f>
        <v>-</v>
      </c>
      <c r="L2022" s="38" t="str">
        <f>IF(ISBLANK('Model Performance Data'!$K$88),"-",'Model Performance Data'!$K$88)</f>
        <v>-</v>
      </c>
      <c r="M2022" s="254">
        <f>IF(ISNA(SUMIFS(INDEX('Model Performance Data'!$O$8:$DY$56,0,MATCH(CONCATENATE($J2022,M$6),'Model Performance Data'!$O$6:$DY$6,0)),'Model Performance Data'!$B$8:$B$56,$C2022,'Model Performance Data'!$C$8:$C$56,$D2022)),"-",SUMIFS(INDEX('Model Performance Data'!$O$8:$DY$56,0,MATCH(CONCATENATE($J2022,M$6),'Model Performance Data'!$O$6:$DY$6,0)),'Model Performance Data'!$B$8:$B$56,$C2022,'Model Performance Data'!$C$8:$C$56,$D2022))</f>
        <v>0</v>
      </c>
      <c r="N2022" s="254">
        <f>IF(ISNA(SUMIFS(INDEX('Model Performance Data'!$O$8:$DY$56,0,MATCH(CONCATENATE($J2022,N$6),'Model Performance Data'!$O$6:$DY$6,0)),'Model Performance Data'!$B$8:$B$56,$C2022,'Model Performance Data'!$C$8:$C$56,$D2022)),"-",SUMIFS(INDEX('Model Performance Data'!$O$8:$DY$56,0,MATCH(CONCATENATE($J2022,N$6),'Model Performance Data'!$O$6:$DY$6,0)),'Model Performance Data'!$B$8:$B$56,$C2022,'Model Performance Data'!$C$8:$C$56,$D2022))</f>
        <v>0</v>
      </c>
      <c r="O2022" s="255">
        <f>IF(ISNA(SUMIFS(INDEX('Model Performance Data'!$O$8:$DY$56,0,MATCH(CONCATENATE($J2022,O$6),'Model Performance Data'!$O$6:$DY$6,0)),'Model Performance Data'!$B$8:$B$56,$C2022,'Model Performance Data'!$C$8:$C$56,$D2022)),"-",SUMIFS(INDEX('Model Performance Data'!$O$8:$DY$56,0,MATCH(CONCATENATE($J2022,O$6),'Model Performance Data'!$O$6:$DY$6,0)),'Model Performance Data'!$B$8:$B$56,$C2022,'Model Performance Data'!$C$8:$C$56,$D2022))</f>
        <v>0</v>
      </c>
    </row>
    <row r="2023" spans="2:15" x14ac:dyDescent="0.35">
      <c r="B2023" s="37" t="s">
        <v>80</v>
      </c>
      <c r="C2023" s="38" t="str">
        <f>IF(ISBLANK('Model Performance Data'!$B$88),"-",'Model Performance Data'!$B$88)</f>
        <v>-</v>
      </c>
      <c r="D2023" s="38" t="str">
        <f>IF(ISBLANK('Model Performance Data'!$C$88),"-",'Model Performance Data'!$C$88)</f>
        <v>-</v>
      </c>
      <c r="E2023" s="38" t="str">
        <f>IF(ISBLANK('Model Performance Data'!$D$88),"-",'Model Performance Data'!$D$88)</f>
        <v>-</v>
      </c>
      <c r="F2023" s="38" t="str">
        <f>IF(ISBLANK('Model Performance Data'!$E$88),"-",'Model Performance Data'!$E$88)</f>
        <v>-</v>
      </c>
      <c r="G2023" s="38" t="str">
        <f>IF(ISBLANK('Model Performance Data'!$F$88),"-",'Model Performance Data'!$F$88)</f>
        <v>-</v>
      </c>
      <c r="H2023" s="253">
        <v>3</v>
      </c>
      <c r="I2023" s="253">
        <v>4</v>
      </c>
      <c r="J2023" s="37" t="str">
        <f t="shared" si="78"/>
        <v>34</v>
      </c>
      <c r="K2023" s="38" t="str">
        <f>IF(ISBLANK('Model Performance Data'!$L$88),"-",'Model Performance Data'!$L$88)</f>
        <v>-</v>
      </c>
      <c r="L2023" s="38" t="str">
        <f>IF(ISBLANK('Model Performance Data'!$K$88),"-",'Model Performance Data'!$K$88)</f>
        <v>-</v>
      </c>
      <c r="M2023" s="254">
        <f>IF(ISNA(SUMIFS(INDEX('Model Performance Data'!$O$8:$DY$56,0,MATCH(CONCATENATE($J2023,M$6),'Model Performance Data'!$O$6:$DY$6,0)),'Model Performance Data'!$B$8:$B$56,$C2023,'Model Performance Data'!$C$8:$C$56,$D2023)),"-",SUMIFS(INDEX('Model Performance Data'!$O$8:$DY$56,0,MATCH(CONCATENATE($J2023,M$6),'Model Performance Data'!$O$6:$DY$6,0)),'Model Performance Data'!$B$8:$B$56,$C2023,'Model Performance Data'!$C$8:$C$56,$D2023))</f>
        <v>0</v>
      </c>
      <c r="N2023" s="254">
        <f>IF(ISNA(SUMIFS(INDEX('Model Performance Data'!$O$8:$DY$56,0,MATCH(CONCATENATE($J2023,N$6),'Model Performance Data'!$O$6:$DY$6,0)),'Model Performance Data'!$B$8:$B$56,$C2023,'Model Performance Data'!$C$8:$C$56,$D2023)),"-",SUMIFS(INDEX('Model Performance Data'!$O$8:$DY$56,0,MATCH(CONCATENATE($J2023,N$6),'Model Performance Data'!$O$6:$DY$6,0)),'Model Performance Data'!$B$8:$B$56,$C2023,'Model Performance Data'!$C$8:$C$56,$D2023))</f>
        <v>0</v>
      </c>
      <c r="O2023" s="255">
        <f>IF(ISNA(SUMIFS(INDEX('Model Performance Data'!$O$8:$DY$56,0,MATCH(CONCATENATE($J2023,O$6),'Model Performance Data'!$O$6:$DY$6,0)),'Model Performance Data'!$B$8:$B$56,$C2023,'Model Performance Data'!$C$8:$C$56,$D2023)),"-",SUMIFS(INDEX('Model Performance Data'!$O$8:$DY$56,0,MATCH(CONCATENATE($J2023,O$6),'Model Performance Data'!$O$6:$DY$6,0)),'Model Performance Data'!$B$8:$B$56,$C2023,'Model Performance Data'!$C$8:$C$56,$D2023))</f>
        <v>0</v>
      </c>
    </row>
    <row r="2024" spans="2:15" x14ac:dyDescent="0.35">
      <c r="B2024" s="37" t="s">
        <v>80</v>
      </c>
      <c r="C2024" s="38" t="str">
        <f>IF(ISBLANK('Model Performance Data'!$B$88),"-",'Model Performance Data'!$B$88)</f>
        <v>-</v>
      </c>
      <c r="D2024" s="38" t="str">
        <f>IF(ISBLANK('Model Performance Data'!$C$88),"-",'Model Performance Data'!$C$88)</f>
        <v>-</v>
      </c>
      <c r="E2024" s="38" t="str">
        <f>IF(ISBLANK('Model Performance Data'!$D$88),"-",'Model Performance Data'!$D$88)</f>
        <v>-</v>
      </c>
      <c r="F2024" s="38" t="str">
        <f>IF(ISBLANK('Model Performance Data'!$E$88),"-",'Model Performance Data'!$E$88)</f>
        <v>-</v>
      </c>
      <c r="G2024" s="38" t="str">
        <f>IF(ISBLANK('Model Performance Data'!$F$88),"-",'Model Performance Data'!$F$88)</f>
        <v>-</v>
      </c>
      <c r="H2024" s="253">
        <v>3</v>
      </c>
      <c r="I2024" s="253">
        <v>5</v>
      </c>
      <c r="J2024" s="37" t="str">
        <f t="shared" si="78"/>
        <v>35</v>
      </c>
      <c r="K2024" s="38" t="str">
        <f>IF(ISBLANK('Model Performance Data'!$L$88),"-",'Model Performance Data'!$L$88)</f>
        <v>-</v>
      </c>
      <c r="L2024" s="38" t="str">
        <f>IF(ISBLANK('Model Performance Data'!$K$88),"-",'Model Performance Data'!$K$88)</f>
        <v>-</v>
      </c>
      <c r="M2024" s="254">
        <f>IF(ISNA(SUMIFS(INDEX('Model Performance Data'!$O$8:$DY$56,0,MATCH(CONCATENATE($J2024,M$6),'Model Performance Data'!$O$6:$DY$6,0)),'Model Performance Data'!$B$8:$B$56,$C2024,'Model Performance Data'!$C$8:$C$56,$D2024)),"-",SUMIFS(INDEX('Model Performance Data'!$O$8:$DY$56,0,MATCH(CONCATENATE($J2024,M$6),'Model Performance Data'!$O$6:$DY$6,0)),'Model Performance Data'!$B$8:$B$56,$C2024,'Model Performance Data'!$C$8:$C$56,$D2024))</f>
        <v>0</v>
      </c>
      <c r="N2024" s="254">
        <f>IF(ISNA(SUMIFS(INDEX('Model Performance Data'!$O$8:$DY$56,0,MATCH(CONCATENATE($J2024,N$6),'Model Performance Data'!$O$6:$DY$6,0)),'Model Performance Data'!$B$8:$B$56,$C2024,'Model Performance Data'!$C$8:$C$56,$D2024)),"-",SUMIFS(INDEX('Model Performance Data'!$O$8:$DY$56,0,MATCH(CONCATENATE($J2024,N$6),'Model Performance Data'!$O$6:$DY$6,0)),'Model Performance Data'!$B$8:$B$56,$C2024,'Model Performance Data'!$C$8:$C$56,$D2024))</f>
        <v>0</v>
      </c>
      <c r="O2024" s="255">
        <f>IF(ISNA(SUMIFS(INDEX('Model Performance Data'!$O$8:$DY$56,0,MATCH(CONCATENATE($J2024,O$6),'Model Performance Data'!$O$6:$DY$6,0)),'Model Performance Data'!$B$8:$B$56,$C2024,'Model Performance Data'!$C$8:$C$56,$D2024)),"-",SUMIFS(INDEX('Model Performance Data'!$O$8:$DY$56,0,MATCH(CONCATENATE($J2024,O$6),'Model Performance Data'!$O$6:$DY$6,0)),'Model Performance Data'!$B$8:$B$56,$C2024,'Model Performance Data'!$C$8:$C$56,$D2024))</f>
        <v>0</v>
      </c>
    </row>
    <row r="2025" spans="2:15" x14ac:dyDescent="0.35">
      <c r="B2025" s="37" t="s">
        <v>80</v>
      </c>
      <c r="C2025" s="38" t="str">
        <f>IF(ISBLANK('Model Performance Data'!$B$88),"-",'Model Performance Data'!$B$88)</f>
        <v>-</v>
      </c>
      <c r="D2025" s="38" t="str">
        <f>IF(ISBLANK('Model Performance Data'!$C$88),"-",'Model Performance Data'!$C$88)</f>
        <v>-</v>
      </c>
      <c r="E2025" s="38" t="str">
        <f>IF(ISBLANK('Model Performance Data'!$D$88),"-",'Model Performance Data'!$D$88)</f>
        <v>-</v>
      </c>
      <c r="F2025" s="38" t="str">
        <f>IF(ISBLANK('Model Performance Data'!$E$88),"-",'Model Performance Data'!$E$88)</f>
        <v>-</v>
      </c>
      <c r="G2025" s="38" t="str">
        <f>IF(ISBLANK('Model Performance Data'!$F$88),"-",'Model Performance Data'!$F$88)</f>
        <v>-</v>
      </c>
      <c r="H2025" s="253">
        <v>3</v>
      </c>
      <c r="I2025" s="253" t="s">
        <v>65</v>
      </c>
      <c r="J2025" s="37" t="str">
        <f t="shared" ref="J2025:J2088" si="79">CONCATENATE(H2025,I2025)</f>
        <v>3Goal</v>
      </c>
      <c r="K2025" s="38" t="str">
        <f>IF(ISBLANK('Model Performance Data'!$L$88),"-",'Model Performance Data'!$L$88)</f>
        <v>-</v>
      </c>
      <c r="L2025" s="38" t="str">
        <f>IF(ISBLANK('Model Performance Data'!$K$88),"-",'Model Performance Data'!$K$88)</f>
        <v>-</v>
      </c>
      <c r="M2025" s="254" t="str">
        <f>IF(ISNA(SUMIFS(INDEX('Model Performance Data'!$O$8:$DY$56,0,MATCH(CONCATENATE($J2025,M$6),'Model Performance Data'!$O$6:$DY$6,0)),'Model Performance Data'!$B$8:$B$56,$C2025,'Model Performance Data'!$C$8:$C$56,$D2025)),"-",SUMIFS(INDEX('Model Performance Data'!$O$8:$DY$56,0,MATCH(CONCATENATE($J2025,M$6),'Model Performance Data'!$O$6:$DY$6,0)),'Model Performance Data'!$B$8:$B$56,$C2025,'Model Performance Data'!$C$8:$C$56,$D2025))</f>
        <v>-</v>
      </c>
      <c r="N2025" s="254" t="str">
        <f>IF(ISNA(SUMIFS(INDEX('Model Performance Data'!$O$8:$DY$56,0,MATCH(CONCATENATE($J2025,N$6),'Model Performance Data'!$O$6:$DY$6,0)),'Model Performance Data'!$B$8:$B$56,$C2025,'Model Performance Data'!$C$8:$C$56,$D2025)),"-",SUMIFS(INDEX('Model Performance Data'!$O$8:$DY$56,0,MATCH(CONCATENATE($J2025,N$6),'Model Performance Data'!$O$6:$DY$6,0)),'Model Performance Data'!$B$8:$B$56,$C2025,'Model Performance Data'!$C$8:$C$56,$D2025))</f>
        <v>-</v>
      </c>
      <c r="O2025" s="255">
        <f>IF(ISNA(SUMIFS(INDEX('Model Performance Data'!$O$8:$DY$56,0,MATCH(CONCATENATE($J2025,O$6),'Model Performance Data'!$O$6:$DY$6,0)),'Model Performance Data'!$B$8:$B$56,$C2025,'Model Performance Data'!$C$8:$C$56,$D2025)),"-",SUMIFS(INDEX('Model Performance Data'!$O$8:$DY$56,0,MATCH(CONCATENATE($J2025,O$6),'Model Performance Data'!$O$6:$DY$6,0)),'Model Performance Data'!$B$8:$B$56,$C2025,'Model Performance Data'!$C$8:$C$56,$D2025))</f>
        <v>0</v>
      </c>
    </row>
    <row r="2026" spans="2:15" x14ac:dyDescent="0.35">
      <c r="B2026" s="37" t="s">
        <v>80</v>
      </c>
      <c r="C2026" s="38" t="str">
        <f>IF(ISBLANK('Model Performance Data'!$B$88),"-",'Model Performance Data'!$B$88)</f>
        <v>-</v>
      </c>
      <c r="D2026" s="38" t="str">
        <f>IF(ISBLANK('Model Performance Data'!$C$88),"-",'Model Performance Data'!$C$88)</f>
        <v>-</v>
      </c>
      <c r="E2026" s="38" t="str">
        <f>IF(ISBLANK('Model Performance Data'!$D$88),"-",'Model Performance Data'!$D$88)</f>
        <v>-</v>
      </c>
      <c r="F2026" s="38" t="str">
        <f>IF(ISBLANK('Model Performance Data'!$E$88),"-",'Model Performance Data'!$E$88)</f>
        <v>-</v>
      </c>
      <c r="G2026" s="38" t="str">
        <f>IF(ISBLANK('Model Performance Data'!$F$88),"-",'Model Performance Data'!$F$88)</f>
        <v>-</v>
      </c>
      <c r="H2026" s="253">
        <v>4</v>
      </c>
      <c r="I2026" s="253">
        <v>1</v>
      </c>
      <c r="J2026" s="37" t="str">
        <f t="shared" si="79"/>
        <v>41</v>
      </c>
      <c r="K2026" s="38" t="str">
        <f>IF(ISBLANK('Model Performance Data'!$L$88),"-",'Model Performance Data'!$L$88)</f>
        <v>-</v>
      </c>
      <c r="L2026" s="38" t="str">
        <f>IF(ISBLANK('Model Performance Data'!$K$88),"-",'Model Performance Data'!$K$88)</f>
        <v>-</v>
      </c>
      <c r="M2026" s="254">
        <f>IF(ISNA(SUMIFS(INDEX('Model Performance Data'!$O$8:$DY$56,0,MATCH(CONCATENATE($J2026,M$6),'Model Performance Data'!$O$6:$DY$6,0)),'Model Performance Data'!$B$8:$B$56,$C2026,'Model Performance Data'!$C$8:$C$56,$D2026)),"-",SUMIFS(INDEX('Model Performance Data'!$O$8:$DY$56,0,MATCH(CONCATENATE($J2026,M$6),'Model Performance Data'!$O$6:$DY$6,0)),'Model Performance Data'!$B$8:$B$56,$C2026,'Model Performance Data'!$C$8:$C$56,$D2026))</f>
        <v>0</v>
      </c>
      <c r="N2026" s="254">
        <f>IF(ISNA(SUMIFS(INDEX('Model Performance Data'!$O$8:$DY$56,0,MATCH(CONCATENATE($J2026,N$6),'Model Performance Data'!$O$6:$DY$6,0)),'Model Performance Data'!$B$8:$B$56,$C2026,'Model Performance Data'!$C$8:$C$56,$D2026)),"-",SUMIFS(INDEX('Model Performance Data'!$O$8:$DY$56,0,MATCH(CONCATENATE($J2026,N$6),'Model Performance Data'!$O$6:$DY$6,0)),'Model Performance Data'!$B$8:$B$56,$C2026,'Model Performance Data'!$C$8:$C$56,$D2026))</f>
        <v>0</v>
      </c>
      <c r="O2026" s="255">
        <f>IF(ISNA(SUMIFS(INDEX('Model Performance Data'!$O$8:$DY$56,0,MATCH(CONCATENATE($J2026,O$6),'Model Performance Data'!$O$6:$DY$6,0)),'Model Performance Data'!$B$8:$B$56,$C2026,'Model Performance Data'!$C$8:$C$56,$D2026)),"-",SUMIFS(INDEX('Model Performance Data'!$O$8:$DY$56,0,MATCH(CONCATENATE($J2026,O$6),'Model Performance Data'!$O$6:$DY$6,0)),'Model Performance Data'!$B$8:$B$56,$C2026,'Model Performance Data'!$C$8:$C$56,$D2026))</f>
        <v>0</v>
      </c>
    </row>
    <row r="2027" spans="2:15" x14ac:dyDescent="0.35">
      <c r="B2027" s="37" t="s">
        <v>80</v>
      </c>
      <c r="C2027" s="38" t="str">
        <f>IF(ISBLANK('Model Performance Data'!$B$88),"-",'Model Performance Data'!$B$88)</f>
        <v>-</v>
      </c>
      <c r="D2027" s="38" t="str">
        <f>IF(ISBLANK('Model Performance Data'!$C$88),"-",'Model Performance Data'!$C$88)</f>
        <v>-</v>
      </c>
      <c r="E2027" s="38" t="str">
        <f>IF(ISBLANK('Model Performance Data'!$D$88),"-",'Model Performance Data'!$D$88)</f>
        <v>-</v>
      </c>
      <c r="F2027" s="38" t="str">
        <f>IF(ISBLANK('Model Performance Data'!$E$88),"-",'Model Performance Data'!$E$88)</f>
        <v>-</v>
      </c>
      <c r="G2027" s="38" t="str">
        <f>IF(ISBLANK('Model Performance Data'!$F$88),"-",'Model Performance Data'!$F$88)</f>
        <v>-</v>
      </c>
      <c r="H2027" s="253">
        <v>4</v>
      </c>
      <c r="I2027" s="253">
        <v>2</v>
      </c>
      <c r="J2027" s="37" t="str">
        <f t="shared" si="79"/>
        <v>42</v>
      </c>
      <c r="K2027" s="38" t="str">
        <f>IF(ISBLANK('Model Performance Data'!$L$88),"-",'Model Performance Data'!$L$88)</f>
        <v>-</v>
      </c>
      <c r="L2027" s="38" t="str">
        <f>IF(ISBLANK('Model Performance Data'!$K$88),"-",'Model Performance Data'!$K$88)</f>
        <v>-</v>
      </c>
      <c r="M2027" s="254">
        <f>IF(ISNA(SUMIFS(INDEX('Model Performance Data'!$O$8:$DY$56,0,MATCH(CONCATENATE($J2027,M$6),'Model Performance Data'!$O$6:$DY$6,0)),'Model Performance Data'!$B$8:$B$56,$C2027,'Model Performance Data'!$C$8:$C$56,$D2027)),"-",SUMIFS(INDEX('Model Performance Data'!$O$8:$DY$56,0,MATCH(CONCATENATE($J2027,M$6),'Model Performance Data'!$O$6:$DY$6,0)),'Model Performance Data'!$B$8:$B$56,$C2027,'Model Performance Data'!$C$8:$C$56,$D2027))</f>
        <v>0</v>
      </c>
      <c r="N2027" s="254">
        <f>IF(ISNA(SUMIFS(INDEX('Model Performance Data'!$O$8:$DY$56,0,MATCH(CONCATENATE($J2027,N$6),'Model Performance Data'!$O$6:$DY$6,0)),'Model Performance Data'!$B$8:$B$56,$C2027,'Model Performance Data'!$C$8:$C$56,$D2027)),"-",SUMIFS(INDEX('Model Performance Data'!$O$8:$DY$56,0,MATCH(CONCATENATE($J2027,N$6),'Model Performance Data'!$O$6:$DY$6,0)),'Model Performance Data'!$B$8:$B$56,$C2027,'Model Performance Data'!$C$8:$C$56,$D2027))</f>
        <v>0</v>
      </c>
      <c r="O2027" s="255">
        <f>IF(ISNA(SUMIFS(INDEX('Model Performance Data'!$O$8:$DY$56,0,MATCH(CONCATENATE($J2027,O$6),'Model Performance Data'!$O$6:$DY$6,0)),'Model Performance Data'!$B$8:$B$56,$C2027,'Model Performance Data'!$C$8:$C$56,$D2027)),"-",SUMIFS(INDEX('Model Performance Data'!$O$8:$DY$56,0,MATCH(CONCATENATE($J2027,O$6),'Model Performance Data'!$O$6:$DY$6,0)),'Model Performance Data'!$B$8:$B$56,$C2027,'Model Performance Data'!$C$8:$C$56,$D2027))</f>
        <v>0</v>
      </c>
    </row>
    <row r="2028" spans="2:15" x14ac:dyDescent="0.35">
      <c r="B2028" s="37" t="s">
        <v>80</v>
      </c>
      <c r="C2028" s="38" t="str">
        <f>IF(ISBLANK('Model Performance Data'!$B$88),"-",'Model Performance Data'!$B$88)</f>
        <v>-</v>
      </c>
      <c r="D2028" s="38" t="str">
        <f>IF(ISBLANK('Model Performance Data'!$C$88),"-",'Model Performance Data'!$C$88)</f>
        <v>-</v>
      </c>
      <c r="E2028" s="38" t="str">
        <f>IF(ISBLANK('Model Performance Data'!$D$88),"-",'Model Performance Data'!$D$88)</f>
        <v>-</v>
      </c>
      <c r="F2028" s="38" t="str">
        <f>IF(ISBLANK('Model Performance Data'!$E$88),"-",'Model Performance Data'!$E$88)</f>
        <v>-</v>
      </c>
      <c r="G2028" s="38" t="str">
        <f>IF(ISBLANK('Model Performance Data'!$F$88),"-",'Model Performance Data'!$F$88)</f>
        <v>-</v>
      </c>
      <c r="H2028" s="253">
        <v>4</v>
      </c>
      <c r="I2028" s="253">
        <v>3</v>
      </c>
      <c r="J2028" s="37" t="str">
        <f t="shared" si="79"/>
        <v>43</v>
      </c>
      <c r="K2028" s="38" t="str">
        <f>IF(ISBLANK('Model Performance Data'!$L$88),"-",'Model Performance Data'!$L$88)</f>
        <v>-</v>
      </c>
      <c r="L2028" s="38" t="str">
        <f>IF(ISBLANK('Model Performance Data'!$K$88),"-",'Model Performance Data'!$K$88)</f>
        <v>-</v>
      </c>
      <c r="M2028" s="254">
        <f>IF(ISNA(SUMIFS(INDEX('Model Performance Data'!$O$8:$DY$56,0,MATCH(CONCATENATE($J2028,M$6),'Model Performance Data'!$O$6:$DY$6,0)),'Model Performance Data'!$B$8:$B$56,$C2028,'Model Performance Data'!$C$8:$C$56,$D2028)),"-",SUMIFS(INDEX('Model Performance Data'!$O$8:$DY$56,0,MATCH(CONCATENATE($J2028,M$6),'Model Performance Data'!$O$6:$DY$6,0)),'Model Performance Data'!$B$8:$B$56,$C2028,'Model Performance Data'!$C$8:$C$56,$D2028))</f>
        <v>0</v>
      </c>
      <c r="N2028" s="254">
        <f>IF(ISNA(SUMIFS(INDEX('Model Performance Data'!$O$8:$DY$56,0,MATCH(CONCATENATE($J2028,N$6),'Model Performance Data'!$O$6:$DY$6,0)),'Model Performance Data'!$B$8:$B$56,$C2028,'Model Performance Data'!$C$8:$C$56,$D2028)),"-",SUMIFS(INDEX('Model Performance Data'!$O$8:$DY$56,0,MATCH(CONCATENATE($J2028,N$6),'Model Performance Data'!$O$6:$DY$6,0)),'Model Performance Data'!$B$8:$B$56,$C2028,'Model Performance Data'!$C$8:$C$56,$D2028))</f>
        <v>0</v>
      </c>
      <c r="O2028" s="255">
        <f>IF(ISNA(SUMIFS(INDEX('Model Performance Data'!$O$8:$DY$56,0,MATCH(CONCATENATE($J2028,O$6),'Model Performance Data'!$O$6:$DY$6,0)),'Model Performance Data'!$B$8:$B$56,$C2028,'Model Performance Data'!$C$8:$C$56,$D2028)),"-",SUMIFS(INDEX('Model Performance Data'!$O$8:$DY$56,0,MATCH(CONCATENATE($J2028,O$6),'Model Performance Data'!$O$6:$DY$6,0)),'Model Performance Data'!$B$8:$B$56,$C2028,'Model Performance Data'!$C$8:$C$56,$D2028))</f>
        <v>0</v>
      </c>
    </row>
    <row r="2029" spans="2:15" x14ac:dyDescent="0.35">
      <c r="B2029" s="37" t="s">
        <v>80</v>
      </c>
      <c r="C2029" s="38" t="str">
        <f>IF(ISBLANK('Model Performance Data'!$B$88),"-",'Model Performance Data'!$B$88)</f>
        <v>-</v>
      </c>
      <c r="D2029" s="38" t="str">
        <f>IF(ISBLANK('Model Performance Data'!$C$88),"-",'Model Performance Data'!$C$88)</f>
        <v>-</v>
      </c>
      <c r="E2029" s="38" t="str">
        <f>IF(ISBLANK('Model Performance Data'!$D$88),"-",'Model Performance Data'!$D$88)</f>
        <v>-</v>
      </c>
      <c r="F2029" s="38" t="str">
        <f>IF(ISBLANK('Model Performance Data'!$E$88),"-",'Model Performance Data'!$E$88)</f>
        <v>-</v>
      </c>
      <c r="G2029" s="38" t="str">
        <f>IF(ISBLANK('Model Performance Data'!$F$88),"-",'Model Performance Data'!$F$88)</f>
        <v>-</v>
      </c>
      <c r="H2029" s="253">
        <v>4</v>
      </c>
      <c r="I2029" s="253">
        <v>4</v>
      </c>
      <c r="J2029" s="37" t="str">
        <f t="shared" si="79"/>
        <v>44</v>
      </c>
      <c r="K2029" s="38" t="str">
        <f>IF(ISBLANK('Model Performance Data'!$L$88),"-",'Model Performance Data'!$L$88)</f>
        <v>-</v>
      </c>
      <c r="L2029" s="38" t="str">
        <f>IF(ISBLANK('Model Performance Data'!$K$88),"-",'Model Performance Data'!$K$88)</f>
        <v>-</v>
      </c>
      <c r="M2029" s="254">
        <f>IF(ISNA(SUMIFS(INDEX('Model Performance Data'!$O$8:$DY$56,0,MATCH(CONCATENATE($J2029,M$6),'Model Performance Data'!$O$6:$DY$6,0)),'Model Performance Data'!$B$8:$B$56,$C2029,'Model Performance Data'!$C$8:$C$56,$D2029)),"-",SUMIFS(INDEX('Model Performance Data'!$O$8:$DY$56,0,MATCH(CONCATENATE($J2029,M$6),'Model Performance Data'!$O$6:$DY$6,0)),'Model Performance Data'!$B$8:$B$56,$C2029,'Model Performance Data'!$C$8:$C$56,$D2029))</f>
        <v>0</v>
      </c>
      <c r="N2029" s="254">
        <f>IF(ISNA(SUMIFS(INDEX('Model Performance Data'!$O$8:$DY$56,0,MATCH(CONCATENATE($J2029,N$6),'Model Performance Data'!$O$6:$DY$6,0)),'Model Performance Data'!$B$8:$B$56,$C2029,'Model Performance Data'!$C$8:$C$56,$D2029)),"-",SUMIFS(INDEX('Model Performance Data'!$O$8:$DY$56,0,MATCH(CONCATENATE($J2029,N$6),'Model Performance Data'!$O$6:$DY$6,0)),'Model Performance Data'!$B$8:$B$56,$C2029,'Model Performance Data'!$C$8:$C$56,$D2029))</f>
        <v>0</v>
      </c>
      <c r="O2029" s="255">
        <f>IF(ISNA(SUMIFS(INDEX('Model Performance Data'!$O$8:$DY$56,0,MATCH(CONCATENATE($J2029,O$6),'Model Performance Data'!$O$6:$DY$6,0)),'Model Performance Data'!$B$8:$B$56,$C2029,'Model Performance Data'!$C$8:$C$56,$D2029)),"-",SUMIFS(INDEX('Model Performance Data'!$O$8:$DY$56,0,MATCH(CONCATENATE($J2029,O$6),'Model Performance Data'!$O$6:$DY$6,0)),'Model Performance Data'!$B$8:$B$56,$C2029,'Model Performance Data'!$C$8:$C$56,$D2029))</f>
        <v>0</v>
      </c>
    </row>
    <row r="2030" spans="2:15" x14ac:dyDescent="0.35">
      <c r="B2030" s="37" t="s">
        <v>80</v>
      </c>
      <c r="C2030" s="38" t="str">
        <f>IF(ISBLANK('Model Performance Data'!$B$88),"-",'Model Performance Data'!$B$88)</f>
        <v>-</v>
      </c>
      <c r="D2030" s="38" t="str">
        <f>IF(ISBLANK('Model Performance Data'!$C$88),"-",'Model Performance Data'!$C$88)</f>
        <v>-</v>
      </c>
      <c r="E2030" s="38" t="str">
        <f>IF(ISBLANK('Model Performance Data'!$D$88),"-",'Model Performance Data'!$D$88)</f>
        <v>-</v>
      </c>
      <c r="F2030" s="38" t="str">
        <f>IF(ISBLANK('Model Performance Data'!$E$88),"-",'Model Performance Data'!$E$88)</f>
        <v>-</v>
      </c>
      <c r="G2030" s="38" t="str">
        <f>IF(ISBLANK('Model Performance Data'!$F$88),"-",'Model Performance Data'!$F$88)</f>
        <v>-</v>
      </c>
      <c r="H2030" s="253">
        <v>4</v>
      </c>
      <c r="I2030" s="253">
        <v>5</v>
      </c>
      <c r="J2030" s="37" t="str">
        <f t="shared" si="79"/>
        <v>45</v>
      </c>
      <c r="K2030" s="38" t="str">
        <f>IF(ISBLANK('Model Performance Data'!$L$88),"-",'Model Performance Data'!$L$88)</f>
        <v>-</v>
      </c>
      <c r="L2030" s="38" t="str">
        <f>IF(ISBLANK('Model Performance Data'!$K$88),"-",'Model Performance Data'!$K$88)</f>
        <v>-</v>
      </c>
      <c r="M2030" s="254">
        <f>IF(ISNA(SUMIFS(INDEX('Model Performance Data'!$O$8:$DY$56,0,MATCH(CONCATENATE($J2030,M$6),'Model Performance Data'!$O$6:$DY$6,0)),'Model Performance Data'!$B$8:$B$56,$C2030,'Model Performance Data'!$C$8:$C$56,$D2030)),"-",SUMIFS(INDEX('Model Performance Data'!$O$8:$DY$56,0,MATCH(CONCATENATE($J2030,M$6),'Model Performance Data'!$O$6:$DY$6,0)),'Model Performance Data'!$B$8:$B$56,$C2030,'Model Performance Data'!$C$8:$C$56,$D2030))</f>
        <v>0</v>
      </c>
      <c r="N2030" s="254">
        <f>IF(ISNA(SUMIFS(INDEX('Model Performance Data'!$O$8:$DY$56,0,MATCH(CONCATENATE($J2030,N$6),'Model Performance Data'!$O$6:$DY$6,0)),'Model Performance Data'!$B$8:$B$56,$C2030,'Model Performance Data'!$C$8:$C$56,$D2030)),"-",SUMIFS(INDEX('Model Performance Data'!$O$8:$DY$56,0,MATCH(CONCATENATE($J2030,N$6),'Model Performance Data'!$O$6:$DY$6,0)),'Model Performance Data'!$B$8:$B$56,$C2030,'Model Performance Data'!$C$8:$C$56,$D2030))</f>
        <v>0</v>
      </c>
      <c r="O2030" s="255">
        <f>IF(ISNA(SUMIFS(INDEX('Model Performance Data'!$O$8:$DY$56,0,MATCH(CONCATENATE($J2030,O$6),'Model Performance Data'!$O$6:$DY$6,0)),'Model Performance Data'!$B$8:$B$56,$C2030,'Model Performance Data'!$C$8:$C$56,$D2030)),"-",SUMIFS(INDEX('Model Performance Data'!$O$8:$DY$56,0,MATCH(CONCATENATE($J2030,O$6),'Model Performance Data'!$O$6:$DY$6,0)),'Model Performance Data'!$B$8:$B$56,$C2030,'Model Performance Data'!$C$8:$C$56,$D2030))</f>
        <v>0</v>
      </c>
    </row>
    <row r="2031" spans="2:15" x14ac:dyDescent="0.35">
      <c r="B2031" s="37" t="s">
        <v>80</v>
      </c>
      <c r="C2031" s="38" t="str">
        <f>IF(ISBLANK('Model Performance Data'!$B$88),"-",'Model Performance Data'!$B$88)</f>
        <v>-</v>
      </c>
      <c r="D2031" s="38" t="str">
        <f>IF(ISBLANK('Model Performance Data'!$C$88),"-",'Model Performance Data'!$C$88)</f>
        <v>-</v>
      </c>
      <c r="E2031" s="38" t="str">
        <f>IF(ISBLANK('Model Performance Data'!$D$88),"-",'Model Performance Data'!$D$88)</f>
        <v>-</v>
      </c>
      <c r="F2031" s="38" t="str">
        <f>IF(ISBLANK('Model Performance Data'!$E$88),"-",'Model Performance Data'!$E$88)</f>
        <v>-</v>
      </c>
      <c r="G2031" s="38" t="str">
        <f>IF(ISBLANK('Model Performance Data'!$F$88),"-",'Model Performance Data'!$F$88)</f>
        <v>-</v>
      </c>
      <c r="H2031" s="253">
        <v>4</v>
      </c>
      <c r="I2031" s="253" t="s">
        <v>65</v>
      </c>
      <c r="J2031" s="37" t="str">
        <f t="shared" si="79"/>
        <v>4Goal</v>
      </c>
      <c r="K2031" s="38" t="str">
        <f>IF(ISBLANK('Model Performance Data'!$L$88),"-",'Model Performance Data'!$L$88)</f>
        <v>-</v>
      </c>
      <c r="L2031" s="38" t="str">
        <f>IF(ISBLANK('Model Performance Data'!$K$88),"-",'Model Performance Data'!$K$88)</f>
        <v>-</v>
      </c>
      <c r="M2031" s="254" t="str">
        <f>IF(ISNA(SUMIFS(INDEX('Model Performance Data'!$O$8:$DY$56,0,MATCH(CONCATENATE($J2031,M$6),'Model Performance Data'!$O$6:$DY$6,0)),'Model Performance Data'!$B$8:$B$56,$C2031,'Model Performance Data'!$C$8:$C$56,$D2031)),"-",SUMIFS(INDEX('Model Performance Data'!$O$8:$DY$56,0,MATCH(CONCATENATE($J2031,M$6),'Model Performance Data'!$O$6:$DY$6,0)),'Model Performance Data'!$B$8:$B$56,$C2031,'Model Performance Data'!$C$8:$C$56,$D2031))</f>
        <v>-</v>
      </c>
      <c r="N2031" s="254" t="str">
        <f>IF(ISNA(SUMIFS(INDEX('Model Performance Data'!$O$8:$DY$56,0,MATCH(CONCATENATE($J2031,N$6),'Model Performance Data'!$O$6:$DY$6,0)),'Model Performance Data'!$B$8:$B$56,$C2031,'Model Performance Data'!$C$8:$C$56,$D2031)),"-",SUMIFS(INDEX('Model Performance Data'!$O$8:$DY$56,0,MATCH(CONCATENATE($J2031,N$6),'Model Performance Data'!$O$6:$DY$6,0)),'Model Performance Data'!$B$8:$B$56,$C2031,'Model Performance Data'!$C$8:$C$56,$D2031))</f>
        <v>-</v>
      </c>
      <c r="O2031" s="255">
        <f>IF(ISNA(SUMIFS(INDEX('Model Performance Data'!$O$8:$DY$56,0,MATCH(CONCATENATE($J2031,O$6),'Model Performance Data'!$O$6:$DY$6,0)),'Model Performance Data'!$B$8:$B$56,$C2031,'Model Performance Data'!$C$8:$C$56,$D2031)),"-",SUMIFS(INDEX('Model Performance Data'!$O$8:$DY$56,0,MATCH(CONCATENATE($J2031,O$6),'Model Performance Data'!$O$6:$DY$6,0)),'Model Performance Data'!$B$8:$B$56,$C2031,'Model Performance Data'!$C$8:$C$56,$D2031))</f>
        <v>0</v>
      </c>
    </row>
    <row r="2032" spans="2:15" x14ac:dyDescent="0.35">
      <c r="B2032" s="37" t="s">
        <v>80</v>
      </c>
      <c r="C2032" s="38" t="str">
        <f>IF(ISBLANK('Model Performance Data'!$B$89),"-",'Model Performance Data'!$B$89)</f>
        <v>-</v>
      </c>
      <c r="D2032" s="38" t="str">
        <f>IF(ISBLANK('Model Performance Data'!$C$89),"-",'Model Performance Data'!$C$89)</f>
        <v>-</v>
      </c>
      <c r="E2032" s="38" t="str">
        <f>IF(ISBLANK('Model Performance Data'!$D$89),"-",'Model Performance Data'!$D$89)</f>
        <v>-</v>
      </c>
      <c r="F2032" s="38" t="str">
        <f>IF(ISBLANK('Model Performance Data'!$E$89),"-",'Model Performance Data'!$E$89)</f>
        <v>-</v>
      </c>
      <c r="G2032" s="38" t="str">
        <f>IF(ISBLANK('Model Performance Data'!$F$89),"-",'Model Performance Data'!$F$89)</f>
        <v>-</v>
      </c>
      <c r="H2032" s="253" t="s">
        <v>64</v>
      </c>
      <c r="I2032" s="253" t="s">
        <v>64</v>
      </c>
      <c r="J2032" s="37" t="str">
        <f t="shared" si="79"/>
        <v>BaselineBaseline</v>
      </c>
      <c r="K2032" s="38" t="str">
        <f>IF(ISBLANK('Model Performance Data'!$L$89),"-",'Model Performance Data'!$L$89)</f>
        <v>-</v>
      </c>
      <c r="L2032" s="38" t="str">
        <f>IF(ISBLANK('Model Performance Data'!$K$89),"-",'Model Performance Data'!$K$89)</f>
        <v>-</v>
      </c>
      <c r="M2032" s="254">
        <f>IF(ISNA(SUMIFS(INDEX('Model Performance Data'!$O$8:$DY$56,0,MATCH(CONCATENATE($J2032,M$6),'Model Performance Data'!$O$6:$DY$6,0)),'Model Performance Data'!$B$8:$B$56,$C2032,'Model Performance Data'!$C$8:$C$56,$D2032)),"-",SUMIFS(INDEX('Model Performance Data'!$O$8:$DY$56,0,MATCH(CONCATENATE($J2032,M$6),'Model Performance Data'!$O$6:$DY$6,0)),'Model Performance Data'!$B$8:$B$56,$C2032,'Model Performance Data'!$C$8:$C$56,$D2032))</f>
        <v>0</v>
      </c>
      <c r="N2032" s="254">
        <f>IF(ISNA(SUMIFS(INDEX('Model Performance Data'!$O$8:$DY$56,0,MATCH(CONCATENATE($J2032,N$6),'Model Performance Data'!$O$6:$DY$6,0)),'Model Performance Data'!$B$8:$B$56,$C2032,'Model Performance Data'!$C$8:$C$56,$D2032)),"-",SUMIFS(INDEX('Model Performance Data'!$O$8:$DY$56,0,MATCH(CONCATENATE($J2032,N$6),'Model Performance Data'!$O$6:$DY$6,0)),'Model Performance Data'!$B$8:$B$56,$C2032,'Model Performance Data'!$C$8:$C$56,$D2032))</f>
        <v>0</v>
      </c>
      <c r="O2032" s="255">
        <f>IF(ISNA(SUMIFS(INDEX('Model Performance Data'!$O$8:$DY$56,0,MATCH(CONCATENATE($J2032,O$6),'Model Performance Data'!$O$6:$DY$6,0)),'Model Performance Data'!$B$8:$B$56,$C2032,'Model Performance Data'!$C$8:$C$56,$D2032)),"-",SUMIFS(INDEX('Model Performance Data'!$O$8:$DY$56,0,MATCH(CONCATENATE($J2032,O$6),'Model Performance Data'!$O$6:$DY$6,0)),'Model Performance Data'!$B$8:$B$56,$C2032,'Model Performance Data'!$C$8:$C$56,$D2032))</f>
        <v>0</v>
      </c>
    </row>
    <row r="2033" spans="2:15" x14ac:dyDescent="0.35">
      <c r="B2033" s="37" t="s">
        <v>80</v>
      </c>
      <c r="C2033" s="38" t="str">
        <f>IF(ISBLANK('Model Performance Data'!$B$89),"-",'Model Performance Data'!$B$89)</f>
        <v>-</v>
      </c>
      <c r="D2033" s="38" t="str">
        <f>IF(ISBLANK('Model Performance Data'!$C$89),"-",'Model Performance Data'!$C$89)</f>
        <v>-</v>
      </c>
      <c r="E2033" s="38" t="str">
        <f>IF(ISBLANK('Model Performance Data'!$D$89),"-",'Model Performance Data'!$D$89)</f>
        <v>-</v>
      </c>
      <c r="F2033" s="38" t="str">
        <f>IF(ISBLANK('Model Performance Data'!$E$89),"-",'Model Performance Data'!$E$89)</f>
        <v>-</v>
      </c>
      <c r="G2033" s="38" t="str">
        <f>IF(ISBLANK('Model Performance Data'!$F$89),"-",'Model Performance Data'!$F$89)</f>
        <v>-</v>
      </c>
      <c r="H2033" s="253">
        <v>1</v>
      </c>
      <c r="I2033" s="253">
        <v>1</v>
      </c>
      <c r="J2033" s="37" t="str">
        <f t="shared" si="79"/>
        <v>11</v>
      </c>
      <c r="K2033" s="38" t="str">
        <f>IF(ISBLANK('Model Performance Data'!$L$89),"-",'Model Performance Data'!$L$89)</f>
        <v>-</v>
      </c>
      <c r="L2033" s="38" t="str">
        <f>IF(ISBLANK('Model Performance Data'!$K$89),"-",'Model Performance Data'!$K$89)</f>
        <v>-</v>
      </c>
      <c r="M2033" s="254">
        <f>IF(ISNA(SUMIFS(INDEX('Model Performance Data'!$O$8:$DY$56,0,MATCH(CONCATENATE($J2033,M$6),'Model Performance Data'!$O$6:$DY$6,0)),'Model Performance Data'!$B$8:$B$56,$C2033,'Model Performance Data'!$C$8:$C$56,$D2033)),"-",SUMIFS(INDEX('Model Performance Data'!$O$8:$DY$56,0,MATCH(CONCATENATE($J2033,M$6),'Model Performance Data'!$O$6:$DY$6,0)),'Model Performance Data'!$B$8:$B$56,$C2033,'Model Performance Data'!$C$8:$C$56,$D2033))</f>
        <v>0</v>
      </c>
      <c r="N2033" s="254">
        <f>IF(ISNA(SUMIFS(INDEX('Model Performance Data'!$O$8:$DY$56,0,MATCH(CONCATENATE($J2033,N$6),'Model Performance Data'!$O$6:$DY$6,0)),'Model Performance Data'!$B$8:$B$56,$C2033,'Model Performance Data'!$C$8:$C$56,$D2033)),"-",SUMIFS(INDEX('Model Performance Data'!$O$8:$DY$56,0,MATCH(CONCATENATE($J2033,N$6),'Model Performance Data'!$O$6:$DY$6,0)),'Model Performance Data'!$B$8:$B$56,$C2033,'Model Performance Data'!$C$8:$C$56,$D2033))</f>
        <v>0</v>
      </c>
      <c r="O2033" s="255">
        <f>IF(ISNA(SUMIFS(INDEX('Model Performance Data'!$O$8:$DY$56,0,MATCH(CONCATENATE($J2033,O$6),'Model Performance Data'!$O$6:$DY$6,0)),'Model Performance Data'!$B$8:$B$56,$C2033,'Model Performance Data'!$C$8:$C$56,$D2033)),"-",SUMIFS(INDEX('Model Performance Data'!$O$8:$DY$56,0,MATCH(CONCATENATE($J2033,O$6),'Model Performance Data'!$O$6:$DY$6,0)),'Model Performance Data'!$B$8:$B$56,$C2033,'Model Performance Data'!$C$8:$C$56,$D2033))</f>
        <v>0</v>
      </c>
    </row>
    <row r="2034" spans="2:15" x14ac:dyDescent="0.35">
      <c r="B2034" s="37" t="s">
        <v>80</v>
      </c>
      <c r="C2034" s="38" t="str">
        <f>IF(ISBLANK('Model Performance Data'!$B$89),"-",'Model Performance Data'!$B$89)</f>
        <v>-</v>
      </c>
      <c r="D2034" s="38" t="str">
        <f>IF(ISBLANK('Model Performance Data'!$C$89),"-",'Model Performance Data'!$C$89)</f>
        <v>-</v>
      </c>
      <c r="E2034" s="38" t="str">
        <f>IF(ISBLANK('Model Performance Data'!$D$89),"-",'Model Performance Data'!$D$89)</f>
        <v>-</v>
      </c>
      <c r="F2034" s="38" t="str">
        <f>IF(ISBLANK('Model Performance Data'!$E$89),"-",'Model Performance Data'!$E$89)</f>
        <v>-</v>
      </c>
      <c r="G2034" s="38" t="str">
        <f>IF(ISBLANK('Model Performance Data'!$F$89),"-",'Model Performance Data'!$F$89)</f>
        <v>-</v>
      </c>
      <c r="H2034" s="253">
        <v>1</v>
      </c>
      <c r="I2034" s="253">
        <v>2</v>
      </c>
      <c r="J2034" s="37" t="str">
        <f t="shared" si="79"/>
        <v>12</v>
      </c>
      <c r="K2034" s="38" t="str">
        <f>IF(ISBLANK('Model Performance Data'!$L$89),"-",'Model Performance Data'!$L$89)</f>
        <v>-</v>
      </c>
      <c r="L2034" s="38" t="str">
        <f>IF(ISBLANK('Model Performance Data'!$K$89),"-",'Model Performance Data'!$K$89)</f>
        <v>-</v>
      </c>
      <c r="M2034" s="254">
        <f>IF(ISNA(SUMIFS(INDEX('Model Performance Data'!$O$8:$DY$56,0,MATCH(CONCATENATE($J2034,M$6),'Model Performance Data'!$O$6:$DY$6,0)),'Model Performance Data'!$B$8:$B$56,$C2034,'Model Performance Data'!$C$8:$C$56,$D2034)),"-",SUMIFS(INDEX('Model Performance Data'!$O$8:$DY$56,0,MATCH(CONCATENATE($J2034,M$6),'Model Performance Data'!$O$6:$DY$6,0)),'Model Performance Data'!$B$8:$B$56,$C2034,'Model Performance Data'!$C$8:$C$56,$D2034))</f>
        <v>0</v>
      </c>
      <c r="N2034" s="254">
        <f>IF(ISNA(SUMIFS(INDEX('Model Performance Data'!$O$8:$DY$56,0,MATCH(CONCATENATE($J2034,N$6),'Model Performance Data'!$O$6:$DY$6,0)),'Model Performance Data'!$B$8:$B$56,$C2034,'Model Performance Data'!$C$8:$C$56,$D2034)),"-",SUMIFS(INDEX('Model Performance Data'!$O$8:$DY$56,0,MATCH(CONCATENATE($J2034,N$6),'Model Performance Data'!$O$6:$DY$6,0)),'Model Performance Data'!$B$8:$B$56,$C2034,'Model Performance Data'!$C$8:$C$56,$D2034))</f>
        <v>0</v>
      </c>
      <c r="O2034" s="255">
        <f>IF(ISNA(SUMIFS(INDEX('Model Performance Data'!$O$8:$DY$56,0,MATCH(CONCATENATE($J2034,O$6),'Model Performance Data'!$O$6:$DY$6,0)),'Model Performance Data'!$B$8:$B$56,$C2034,'Model Performance Data'!$C$8:$C$56,$D2034)),"-",SUMIFS(INDEX('Model Performance Data'!$O$8:$DY$56,0,MATCH(CONCATENATE($J2034,O$6),'Model Performance Data'!$O$6:$DY$6,0)),'Model Performance Data'!$B$8:$B$56,$C2034,'Model Performance Data'!$C$8:$C$56,$D2034))</f>
        <v>0</v>
      </c>
    </row>
    <row r="2035" spans="2:15" x14ac:dyDescent="0.35">
      <c r="B2035" s="37" t="s">
        <v>80</v>
      </c>
      <c r="C2035" s="38" t="str">
        <f>IF(ISBLANK('Model Performance Data'!$B$89),"-",'Model Performance Data'!$B$89)</f>
        <v>-</v>
      </c>
      <c r="D2035" s="38" t="str">
        <f>IF(ISBLANK('Model Performance Data'!$C$89),"-",'Model Performance Data'!$C$89)</f>
        <v>-</v>
      </c>
      <c r="E2035" s="38" t="str">
        <f>IF(ISBLANK('Model Performance Data'!$D$89),"-",'Model Performance Data'!$D$89)</f>
        <v>-</v>
      </c>
      <c r="F2035" s="38" t="str">
        <f>IF(ISBLANK('Model Performance Data'!$E$89),"-",'Model Performance Data'!$E$89)</f>
        <v>-</v>
      </c>
      <c r="G2035" s="38" t="str">
        <f>IF(ISBLANK('Model Performance Data'!$F$89),"-",'Model Performance Data'!$F$89)</f>
        <v>-</v>
      </c>
      <c r="H2035" s="253">
        <v>1</v>
      </c>
      <c r="I2035" s="253">
        <v>3</v>
      </c>
      <c r="J2035" s="37" t="str">
        <f t="shared" si="79"/>
        <v>13</v>
      </c>
      <c r="K2035" s="38" t="str">
        <f>IF(ISBLANK('Model Performance Data'!$L$89),"-",'Model Performance Data'!$L$89)</f>
        <v>-</v>
      </c>
      <c r="L2035" s="38" t="str">
        <f>IF(ISBLANK('Model Performance Data'!$K$89),"-",'Model Performance Data'!$K$89)</f>
        <v>-</v>
      </c>
      <c r="M2035" s="254">
        <f>IF(ISNA(SUMIFS(INDEX('Model Performance Data'!$O$8:$DY$56,0,MATCH(CONCATENATE($J2035,M$6),'Model Performance Data'!$O$6:$DY$6,0)),'Model Performance Data'!$B$8:$B$56,$C2035,'Model Performance Data'!$C$8:$C$56,$D2035)),"-",SUMIFS(INDEX('Model Performance Data'!$O$8:$DY$56,0,MATCH(CONCATENATE($J2035,M$6),'Model Performance Data'!$O$6:$DY$6,0)),'Model Performance Data'!$B$8:$B$56,$C2035,'Model Performance Data'!$C$8:$C$56,$D2035))</f>
        <v>0</v>
      </c>
      <c r="N2035" s="254">
        <f>IF(ISNA(SUMIFS(INDEX('Model Performance Data'!$O$8:$DY$56,0,MATCH(CONCATENATE($J2035,N$6),'Model Performance Data'!$O$6:$DY$6,0)),'Model Performance Data'!$B$8:$B$56,$C2035,'Model Performance Data'!$C$8:$C$56,$D2035)),"-",SUMIFS(INDEX('Model Performance Data'!$O$8:$DY$56,0,MATCH(CONCATENATE($J2035,N$6),'Model Performance Data'!$O$6:$DY$6,0)),'Model Performance Data'!$B$8:$B$56,$C2035,'Model Performance Data'!$C$8:$C$56,$D2035))</f>
        <v>0</v>
      </c>
      <c r="O2035" s="255">
        <f>IF(ISNA(SUMIFS(INDEX('Model Performance Data'!$O$8:$DY$56,0,MATCH(CONCATENATE($J2035,O$6),'Model Performance Data'!$O$6:$DY$6,0)),'Model Performance Data'!$B$8:$B$56,$C2035,'Model Performance Data'!$C$8:$C$56,$D2035)),"-",SUMIFS(INDEX('Model Performance Data'!$O$8:$DY$56,0,MATCH(CONCATENATE($J2035,O$6),'Model Performance Data'!$O$6:$DY$6,0)),'Model Performance Data'!$B$8:$B$56,$C2035,'Model Performance Data'!$C$8:$C$56,$D2035))</f>
        <v>0</v>
      </c>
    </row>
    <row r="2036" spans="2:15" x14ac:dyDescent="0.35">
      <c r="B2036" s="37" t="s">
        <v>80</v>
      </c>
      <c r="C2036" s="38" t="str">
        <f>IF(ISBLANK('Model Performance Data'!$B$89),"-",'Model Performance Data'!$B$89)</f>
        <v>-</v>
      </c>
      <c r="D2036" s="38" t="str">
        <f>IF(ISBLANK('Model Performance Data'!$C$89),"-",'Model Performance Data'!$C$89)</f>
        <v>-</v>
      </c>
      <c r="E2036" s="38" t="str">
        <f>IF(ISBLANK('Model Performance Data'!$D$89),"-",'Model Performance Data'!$D$89)</f>
        <v>-</v>
      </c>
      <c r="F2036" s="38" t="str">
        <f>IF(ISBLANK('Model Performance Data'!$E$89),"-",'Model Performance Data'!$E$89)</f>
        <v>-</v>
      </c>
      <c r="G2036" s="38" t="str">
        <f>IF(ISBLANK('Model Performance Data'!$F$89),"-",'Model Performance Data'!$F$89)</f>
        <v>-</v>
      </c>
      <c r="H2036" s="253">
        <v>1</v>
      </c>
      <c r="I2036" s="253">
        <v>4</v>
      </c>
      <c r="J2036" s="37" t="str">
        <f t="shared" si="79"/>
        <v>14</v>
      </c>
      <c r="K2036" s="38" t="str">
        <f>IF(ISBLANK('Model Performance Data'!$L$89),"-",'Model Performance Data'!$L$89)</f>
        <v>-</v>
      </c>
      <c r="L2036" s="38" t="str">
        <f>IF(ISBLANK('Model Performance Data'!$K$89),"-",'Model Performance Data'!$K$89)</f>
        <v>-</v>
      </c>
      <c r="M2036" s="254">
        <f>IF(ISNA(SUMIFS(INDEX('Model Performance Data'!$O$8:$DY$56,0,MATCH(CONCATENATE($J2036,M$6),'Model Performance Data'!$O$6:$DY$6,0)),'Model Performance Data'!$B$8:$B$56,$C2036,'Model Performance Data'!$C$8:$C$56,$D2036)),"-",SUMIFS(INDEX('Model Performance Data'!$O$8:$DY$56,0,MATCH(CONCATENATE($J2036,M$6),'Model Performance Data'!$O$6:$DY$6,0)),'Model Performance Data'!$B$8:$B$56,$C2036,'Model Performance Data'!$C$8:$C$56,$D2036))</f>
        <v>0</v>
      </c>
      <c r="N2036" s="254">
        <f>IF(ISNA(SUMIFS(INDEX('Model Performance Data'!$O$8:$DY$56,0,MATCH(CONCATENATE($J2036,N$6),'Model Performance Data'!$O$6:$DY$6,0)),'Model Performance Data'!$B$8:$B$56,$C2036,'Model Performance Data'!$C$8:$C$56,$D2036)),"-",SUMIFS(INDEX('Model Performance Data'!$O$8:$DY$56,0,MATCH(CONCATENATE($J2036,N$6),'Model Performance Data'!$O$6:$DY$6,0)),'Model Performance Data'!$B$8:$B$56,$C2036,'Model Performance Data'!$C$8:$C$56,$D2036))</f>
        <v>0</v>
      </c>
      <c r="O2036" s="255">
        <f>IF(ISNA(SUMIFS(INDEX('Model Performance Data'!$O$8:$DY$56,0,MATCH(CONCATENATE($J2036,O$6),'Model Performance Data'!$O$6:$DY$6,0)),'Model Performance Data'!$B$8:$B$56,$C2036,'Model Performance Data'!$C$8:$C$56,$D2036)),"-",SUMIFS(INDEX('Model Performance Data'!$O$8:$DY$56,0,MATCH(CONCATENATE($J2036,O$6),'Model Performance Data'!$O$6:$DY$6,0)),'Model Performance Data'!$B$8:$B$56,$C2036,'Model Performance Data'!$C$8:$C$56,$D2036))</f>
        <v>0</v>
      </c>
    </row>
    <row r="2037" spans="2:15" x14ac:dyDescent="0.35">
      <c r="B2037" s="37" t="s">
        <v>80</v>
      </c>
      <c r="C2037" s="38" t="str">
        <f>IF(ISBLANK('Model Performance Data'!$B$89),"-",'Model Performance Data'!$B$89)</f>
        <v>-</v>
      </c>
      <c r="D2037" s="38" t="str">
        <f>IF(ISBLANK('Model Performance Data'!$C$89),"-",'Model Performance Data'!$C$89)</f>
        <v>-</v>
      </c>
      <c r="E2037" s="38" t="str">
        <f>IF(ISBLANK('Model Performance Data'!$D$89),"-",'Model Performance Data'!$D$89)</f>
        <v>-</v>
      </c>
      <c r="F2037" s="38" t="str">
        <f>IF(ISBLANK('Model Performance Data'!$E$89),"-",'Model Performance Data'!$E$89)</f>
        <v>-</v>
      </c>
      <c r="G2037" s="38" t="str">
        <f>IF(ISBLANK('Model Performance Data'!$F$89),"-",'Model Performance Data'!$F$89)</f>
        <v>-</v>
      </c>
      <c r="H2037" s="253">
        <v>1</v>
      </c>
      <c r="I2037" s="253">
        <v>5</v>
      </c>
      <c r="J2037" s="37" t="str">
        <f t="shared" si="79"/>
        <v>15</v>
      </c>
      <c r="K2037" s="38" t="str">
        <f>IF(ISBLANK('Model Performance Data'!$L$89),"-",'Model Performance Data'!$L$89)</f>
        <v>-</v>
      </c>
      <c r="L2037" s="38" t="str">
        <f>IF(ISBLANK('Model Performance Data'!$K$89),"-",'Model Performance Data'!$K$89)</f>
        <v>-</v>
      </c>
      <c r="M2037" s="254">
        <f>IF(ISNA(SUMIFS(INDEX('Model Performance Data'!$O$8:$DY$56,0,MATCH(CONCATENATE($J2037,M$6),'Model Performance Data'!$O$6:$DY$6,0)),'Model Performance Data'!$B$8:$B$56,$C2037,'Model Performance Data'!$C$8:$C$56,$D2037)),"-",SUMIFS(INDEX('Model Performance Data'!$O$8:$DY$56,0,MATCH(CONCATENATE($J2037,M$6),'Model Performance Data'!$O$6:$DY$6,0)),'Model Performance Data'!$B$8:$B$56,$C2037,'Model Performance Data'!$C$8:$C$56,$D2037))</f>
        <v>0</v>
      </c>
      <c r="N2037" s="254">
        <f>IF(ISNA(SUMIFS(INDEX('Model Performance Data'!$O$8:$DY$56,0,MATCH(CONCATENATE($J2037,N$6),'Model Performance Data'!$O$6:$DY$6,0)),'Model Performance Data'!$B$8:$B$56,$C2037,'Model Performance Data'!$C$8:$C$56,$D2037)),"-",SUMIFS(INDEX('Model Performance Data'!$O$8:$DY$56,0,MATCH(CONCATENATE($J2037,N$6),'Model Performance Data'!$O$6:$DY$6,0)),'Model Performance Data'!$B$8:$B$56,$C2037,'Model Performance Data'!$C$8:$C$56,$D2037))</f>
        <v>0</v>
      </c>
      <c r="O2037" s="255">
        <f>IF(ISNA(SUMIFS(INDEX('Model Performance Data'!$O$8:$DY$56,0,MATCH(CONCATENATE($J2037,O$6),'Model Performance Data'!$O$6:$DY$6,0)),'Model Performance Data'!$B$8:$B$56,$C2037,'Model Performance Data'!$C$8:$C$56,$D2037)),"-",SUMIFS(INDEX('Model Performance Data'!$O$8:$DY$56,0,MATCH(CONCATENATE($J2037,O$6),'Model Performance Data'!$O$6:$DY$6,0)),'Model Performance Data'!$B$8:$B$56,$C2037,'Model Performance Data'!$C$8:$C$56,$D2037))</f>
        <v>0</v>
      </c>
    </row>
    <row r="2038" spans="2:15" x14ac:dyDescent="0.35">
      <c r="B2038" s="37" t="s">
        <v>80</v>
      </c>
      <c r="C2038" s="38" t="str">
        <f>IF(ISBLANK('Model Performance Data'!$B$89),"-",'Model Performance Data'!$B$89)</f>
        <v>-</v>
      </c>
      <c r="D2038" s="38" t="str">
        <f>IF(ISBLANK('Model Performance Data'!$C$89),"-",'Model Performance Data'!$C$89)</f>
        <v>-</v>
      </c>
      <c r="E2038" s="38" t="str">
        <f>IF(ISBLANK('Model Performance Data'!$D$89),"-",'Model Performance Data'!$D$89)</f>
        <v>-</v>
      </c>
      <c r="F2038" s="38" t="str">
        <f>IF(ISBLANK('Model Performance Data'!$E$89),"-",'Model Performance Data'!$E$89)</f>
        <v>-</v>
      </c>
      <c r="G2038" s="38" t="str">
        <f>IF(ISBLANK('Model Performance Data'!$F$89),"-",'Model Performance Data'!$F$89)</f>
        <v>-</v>
      </c>
      <c r="H2038" s="253">
        <v>1</v>
      </c>
      <c r="I2038" s="253" t="s">
        <v>65</v>
      </c>
      <c r="J2038" s="37" t="str">
        <f t="shared" si="79"/>
        <v>1Goal</v>
      </c>
      <c r="K2038" s="38" t="str">
        <f>IF(ISBLANK('Model Performance Data'!$L$89),"-",'Model Performance Data'!$L$89)</f>
        <v>-</v>
      </c>
      <c r="L2038" s="38" t="str">
        <f>IF(ISBLANK('Model Performance Data'!$K$89),"-",'Model Performance Data'!$K$89)</f>
        <v>-</v>
      </c>
      <c r="M2038" s="254" t="str">
        <f>IF(ISNA(SUMIFS(INDEX('Model Performance Data'!$O$8:$DY$56,0,MATCH(CONCATENATE($J2038,M$6),'Model Performance Data'!$O$6:$DY$6,0)),'Model Performance Data'!$B$8:$B$56,$C2038,'Model Performance Data'!$C$8:$C$56,$D2038)),"-",SUMIFS(INDEX('Model Performance Data'!$O$8:$DY$56,0,MATCH(CONCATENATE($J2038,M$6),'Model Performance Data'!$O$6:$DY$6,0)),'Model Performance Data'!$B$8:$B$56,$C2038,'Model Performance Data'!$C$8:$C$56,$D2038))</f>
        <v>-</v>
      </c>
      <c r="N2038" s="254" t="str">
        <f>IF(ISNA(SUMIFS(INDEX('Model Performance Data'!$O$8:$DY$56,0,MATCH(CONCATENATE($J2038,N$6),'Model Performance Data'!$O$6:$DY$6,0)),'Model Performance Data'!$B$8:$B$56,$C2038,'Model Performance Data'!$C$8:$C$56,$D2038)),"-",SUMIFS(INDEX('Model Performance Data'!$O$8:$DY$56,0,MATCH(CONCATENATE($J2038,N$6),'Model Performance Data'!$O$6:$DY$6,0)),'Model Performance Data'!$B$8:$B$56,$C2038,'Model Performance Data'!$C$8:$C$56,$D2038))</f>
        <v>-</v>
      </c>
      <c r="O2038" s="255">
        <f>IF(ISNA(SUMIFS(INDEX('Model Performance Data'!$O$8:$DY$56,0,MATCH(CONCATENATE($J2038,O$6),'Model Performance Data'!$O$6:$DY$6,0)),'Model Performance Data'!$B$8:$B$56,$C2038,'Model Performance Data'!$C$8:$C$56,$D2038)),"-",SUMIFS(INDEX('Model Performance Data'!$O$8:$DY$56,0,MATCH(CONCATENATE($J2038,O$6),'Model Performance Data'!$O$6:$DY$6,0)),'Model Performance Data'!$B$8:$B$56,$C2038,'Model Performance Data'!$C$8:$C$56,$D2038))</f>
        <v>0</v>
      </c>
    </row>
    <row r="2039" spans="2:15" x14ac:dyDescent="0.35">
      <c r="B2039" s="37" t="s">
        <v>80</v>
      </c>
      <c r="C2039" s="38" t="str">
        <f>IF(ISBLANK('Model Performance Data'!$B$89),"-",'Model Performance Data'!$B$89)</f>
        <v>-</v>
      </c>
      <c r="D2039" s="38" t="str">
        <f>IF(ISBLANK('Model Performance Data'!$C$89),"-",'Model Performance Data'!$C$89)</f>
        <v>-</v>
      </c>
      <c r="E2039" s="38" t="str">
        <f>IF(ISBLANK('Model Performance Data'!$D$89),"-",'Model Performance Data'!$D$89)</f>
        <v>-</v>
      </c>
      <c r="F2039" s="38" t="str">
        <f>IF(ISBLANK('Model Performance Data'!$E$89),"-",'Model Performance Data'!$E$89)</f>
        <v>-</v>
      </c>
      <c r="G2039" s="38" t="str">
        <f>IF(ISBLANK('Model Performance Data'!$F$89),"-",'Model Performance Data'!$F$89)</f>
        <v>-</v>
      </c>
      <c r="H2039" s="253">
        <v>2</v>
      </c>
      <c r="I2039" s="253">
        <v>1</v>
      </c>
      <c r="J2039" s="37" t="str">
        <f t="shared" si="79"/>
        <v>21</v>
      </c>
      <c r="K2039" s="38" t="str">
        <f>IF(ISBLANK('Model Performance Data'!$L$89),"-",'Model Performance Data'!$L$89)</f>
        <v>-</v>
      </c>
      <c r="L2039" s="38" t="str">
        <f>IF(ISBLANK('Model Performance Data'!$K$89),"-",'Model Performance Data'!$K$89)</f>
        <v>-</v>
      </c>
      <c r="M2039" s="254">
        <f>IF(ISNA(SUMIFS(INDEX('Model Performance Data'!$O$8:$DY$56,0,MATCH(CONCATENATE($J2039,M$6),'Model Performance Data'!$O$6:$DY$6,0)),'Model Performance Data'!$B$8:$B$56,$C2039,'Model Performance Data'!$C$8:$C$56,$D2039)),"-",SUMIFS(INDEX('Model Performance Data'!$O$8:$DY$56,0,MATCH(CONCATENATE($J2039,M$6),'Model Performance Data'!$O$6:$DY$6,0)),'Model Performance Data'!$B$8:$B$56,$C2039,'Model Performance Data'!$C$8:$C$56,$D2039))</f>
        <v>0</v>
      </c>
      <c r="N2039" s="254">
        <f>IF(ISNA(SUMIFS(INDEX('Model Performance Data'!$O$8:$DY$56,0,MATCH(CONCATENATE($J2039,N$6),'Model Performance Data'!$O$6:$DY$6,0)),'Model Performance Data'!$B$8:$B$56,$C2039,'Model Performance Data'!$C$8:$C$56,$D2039)),"-",SUMIFS(INDEX('Model Performance Data'!$O$8:$DY$56,0,MATCH(CONCATENATE($J2039,N$6),'Model Performance Data'!$O$6:$DY$6,0)),'Model Performance Data'!$B$8:$B$56,$C2039,'Model Performance Data'!$C$8:$C$56,$D2039))</f>
        <v>0</v>
      </c>
      <c r="O2039" s="255">
        <f>IF(ISNA(SUMIFS(INDEX('Model Performance Data'!$O$8:$DY$56,0,MATCH(CONCATENATE($J2039,O$6),'Model Performance Data'!$O$6:$DY$6,0)),'Model Performance Data'!$B$8:$B$56,$C2039,'Model Performance Data'!$C$8:$C$56,$D2039)),"-",SUMIFS(INDEX('Model Performance Data'!$O$8:$DY$56,0,MATCH(CONCATENATE($J2039,O$6),'Model Performance Data'!$O$6:$DY$6,0)),'Model Performance Data'!$B$8:$B$56,$C2039,'Model Performance Data'!$C$8:$C$56,$D2039))</f>
        <v>0</v>
      </c>
    </row>
    <row r="2040" spans="2:15" x14ac:dyDescent="0.35">
      <c r="B2040" s="37" t="s">
        <v>80</v>
      </c>
      <c r="C2040" s="38" t="str">
        <f>IF(ISBLANK('Model Performance Data'!$B$89),"-",'Model Performance Data'!$B$89)</f>
        <v>-</v>
      </c>
      <c r="D2040" s="38" t="str">
        <f>IF(ISBLANK('Model Performance Data'!$C$89),"-",'Model Performance Data'!$C$89)</f>
        <v>-</v>
      </c>
      <c r="E2040" s="38" t="str">
        <f>IF(ISBLANK('Model Performance Data'!$D$89),"-",'Model Performance Data'!$D$89)</f>
        <v>-</v>
      </c>
      <c r="F2040" s="38" t="str">
        <f>IF(ISBLANK('Model Performance Data'!$E$89),"-",'Model Performance Data'!$E$89)</f>
        <v>-</v>
      </c>
      <c r="G2040" s="38" t="str">
        <f>IF(ISBLANK('Model Performance Data'!$F$89),"-",'Model Performance Data'!$F$89)</f>
        <v>-</v>
      </c>
      <c r="H2040" s="253">
        <v>2</v>
      </c>
      <c r="I2040" s="253">
        <v>2</v>
      </c>
      <c r="J2040" s="37" t="str">
        <f t="shared" si="79"/>
        <v>22</v>
      </c>
      <c r="K2040" s="38" t="str">
        <f>IF(ISBLANK('Model Performance Data'!$L$89),"-",'Model Performance Data'!$L$89)</f>
        <v>-</v>
      </c>
      <c r="L2040" s="38" t="str">
        <f>IF(ISBLANK('Model Performance Data'!$K$89),"-",'Model Performance Data'!$K$89)</f>
        <v>-</v>
      </c>
      <c r="M2040" s="254">
        <f>IF(ISNA(SUMIFS(INDEX('Model Performance Data'!$O$8:$DY$56,0,MATCH(CONCATENATE($J2040,M$6),'Model Performance Data'!$O$6:$DY$6,0)),'Model Performance Data'!$B$8:$B$56,$C2040,'Model Performance Data'!$C$8:$C$56,$D2040)),"-",SUMIFS(INDEX('Model Performance Data'!$O$8:$DY$56,0,MATCH(CONCATENATE($J2040,M$6),'Model Performance Data'!$O$6:$DY$6,0)),'Model Performance Data'!$B$8:$B$56,$C2040,'Model Performance Data'!$C$8:$C$56,$D2040))</f>
        <v>0</v>
      </c>
      <c r="N2040" s="254">
        <f>IF(ISNA(SUMIFS(INDEX('Model Performance Data'!$O$8:$DY$56,0,MATCH(CONCATENATE($J2040,N$6),'Model Performance Data'!$O$6:$DY$6,0)),'Model Performance Data'!$B$8:$B$56,$C2040,'Model Performance Data'!$C$8:$C$56,$D2040)),"-",SUMIFS(INDEX('Model Performance Data'!$O$8:$DY$56,0,MATCH(CONCATENATE($J2040,N$6),'Model Performance Data'!$O$6:$DY$6,0)),'Model Performance Data'!$B$8:$B$56,$C2040,'Model Performance Data'!$C$8:$C$56,$D2040))</f>
        <v>0</v>
      </c>
      <c r="O2040" s="255">
        <f>IF(ISNA(SUMIFS(INDEX('Model Performance Data'!$O$8:$DY$56,0,MATCH(CONCATENATE($J2040,O$6),'Model Performance Data'!$O$6:$DY$6,0)),'Model Performance Data'!$B$8:$B$56,$C2040,'Model Performance Data'!$C$8:$C$56,$D2040)),"-",SUMIFS(INDEX('Model Performance Data'!$O$8:$DY$56,0,MATCH(CONCATENATE($J2040,O$6),'Model Performance Data'!$O$6:$DY$6,0)),'Model Performance Data'!$B$8:$B$56,$C2040,'Model Performance Data'!$C$8:$C$56,$D2040))</f>
        <v>0</v>
      </c>
    </row>
    <row r="2041" spans="2:15" x14ac:dyDescent="0.35">
      <c r="B2041" s="37" t="s">
        <v>80</v>
      </c>
      <c r="C2041" s="38" t="str">
        <f>IF(ISBLANK('Model Performance Data'!$B$89),"-",'Model Performance Data'!$B$89)</f>
        <v>-</v>
      </c>
      <c r="D2041" s="38" t="str">
        <f>IF(ISBLANK('Model Performance Data'!$C$89),"-",'Model Performance Data'!$C$89)</f>
        <v>-</v>
      </c>
      <c r="E2041" s="38" t="str">
        <f>IF(ISBLANK('Model Performance Data'!$D$89),"-",'Model Performance Data'!$D$89)</f>
        <v>-</v>
      </c>
      <c r="F2041" s="38" t="str">
        <f>IF(ISBLANK('Model Performance Data'!$E$89),"-",'Model Performance Data'!$E$89)</f>
        <v>-</v>
      </c>
      <c r="G2041" s="38" t="str">
        <f>IF(ISBLANK('Model Performance Data'!$F$89),"-",'Model Performance Data'!$F$89)</f>
        <v>-</v>
      </c>
      <c r="H2041" s="253">
        <v>2</v>
      </c>
      <c r="I2041" s="253">
        <v>3</v>
      </c>
      <c r="J2041" s="37" t="str">
        <f t="shared" si="79"/>
        <v>23</v>
      </c>
      <c r="K2041" s="38" t="str">
        <f>IF(ISBLANK('Model Performance Data'!$L$89),"-",'Model Performance Data'!$L$89)</f>
        <v>-</v>
      </c>
      <c r="L2041" s="38" t="str">
        <f>IF(ISBLANK('Model Performance Data'!$K$89),"-",'Model Performance Data'!$K$89)</f>
        <v>-</v>
      </c>
      <c r="M2041" s="254">
        <f>IF(ISNA(SUMIFS(INDEX('Model Performance Data'!$O$8:$DY$56,0,MATCH(CONCATENATE($J2041,M$6),'Model Performance Data'!$O$6:$DY$6,0)),'Model Performance Data'!$B$8:$B$56,$C2041,'Model Performance Data'!$C$8:$C$56,$D2041)),"-",SUMIFS(INDEX('Model Performance Data'!$O$8:$DY$56,0,MATCH(CONCATENATE($J2041,M$6),'Model Performance Data'!$O$6:$DY$6,0)),'Model Performance Data'!$B$8:$B$56,$C2041,'Model Performance Data'!$C$8:$C$56,$D2041))</f>
        <v>0</v>
      </c>
      <c r="N2041" s="254">
        <f>IF(ISNA(SUMIFS(INDEX('Model Performance Data'!$O$8:$DY$56,0,MATCH(CONCATENATE($J2041,N$6),'Model Performance Data'!$O$6:$DY$6,0)),'Model Performance Data'!$B$8:$B$56,$C2041,'Model Performance Data'!$C$8:$C$56,$D2041)),"-",SUMIFS(INDEX('Model Performance Data'!$O$8:$DY$56,0,MATCH(CONCATENATE($J2041,N$6),'Model Performance Data'!$O$6:$DY$6,0)),'Model Performance Data'!$B$8:$B$56,$C2041,'Model Performance Data'!$C$8:$C$56,$D2041))</f>
        <v>0</v>
      </c>
      <c r="O2041" s="255">
        <f>IF(ISNA(SUMIFS(INDEX('Model Performance Data'!$O$8:$DY$56,0,MATCH(CONCATENATE($J2041,O$6),'Model Performance Data'!$O$6:$DY$6,0)),'Model Performance Data'!$B$8:$B$56,$C2041,'Model Performance Data'!$C$8:$C$56,$D2041)),"-",SUMIFS(INDEX('Model Performance Data'!$O$8:$DY$56,0,MATCH(CONCATENATE($J2041,O$6),'Model Performance Data'!$O$6:$DY$6,0)),'Model Performance Data'!$B$8:$B$56,$C2041,'Model Performance Data'!$C$8:$C$56,$D2041))</f>
        <v>0</v>
      </c>
    </row>
    <row r="2042" spans="2:15" x14ac:dyDescent="0.35">
      <c r="B2042" s="37" t="s">
        <v>80</v>
      </c>
      <c r="C2042" s="38" t="str">
        <f>IF(ISBLANK('Model Performance Data'!$B$89),"-",'Model Performance Data'!$B$89)</f>
        <v>-</v>
      </c>
      <c r="D2042" s="38" t="str">
        <f>IF(ISBLANK('Model Performance Data'!$C$89),"-",'Model Performance Data'!$C$89)</f>
        <v>-</v>
      </c>
      <c r="E2042" s="38" t="str">
        <f>IF(ISBLANK('Model Performance Data'!$D$89),"-",'Model Performance Data'!$D$89)</f>
        <v>-</v>
      </c>
      <c r="F2042" s="38" t="str">
        <f>IF(ISBLANK('Model Performance Data'!$E$89),"-",'Model Performance Data'!$E$89)</f>
        <v>-</v>
      </c>
      <c r="G2042" s="38" t="str">
        <f>IF(ISBLANK('Model Performance Data'!$F$89),"-",'Model Performance Data'!$F$89)</f>
        <v>-</v>
      </c>
      <c r="H2042" s="253">
        <v>2</v>
      </c>
      <c r="I2042" s="253">
        <v>4</v>
      </c>
      <c r="J2042" s="37" t="str">
        <f t="shared" si="79"/>
        <v>24</v>
      </c>
      <c r="K2042" s="38" t="str">
        <f>IF(ISBLANK('Model Performance Data'!$L$89),"-",'Model Performance Data'!$L$89)</f>
        <v>-</v>
      </c>
      <c r="L2042" s="38" t="str">
        <f>IF(ISBLANK('Model Performance Data'!$K$89),"-",'Model Performance Data'!$K$89)</f>
        <v>-</v>
      </c>
      <c r="M2042" s="254">
        <f>IF(ISNA(SUMIFS(INDEX('Model Performance Data'!$O$8:$DY$56,0,MATCH(CONCATENATE($J2042,M$6),'Model Performance Data'!$O$6:$DY$6,0)),'Model Performance Data'!$B$8:$B$56,$C2042,'Model Performance Data'!$C$8:$C$56,$D2042)),"-",SUMIFS(INDEX('Model Performance Data'!$O$8:$DY$56,0,MATCH(CONCATENATE($J2042,M$6),'Model Performance Data'!$O$6:$DY$6,0)),'Model Performance Data'!$B$8:$B$56,$C2042,'Model Performance Data'!$C$8:$C$56,$D2042))</f>
        <v>0</v>
      </c>
      <c r="N2042" s="254">
        <f>IF(ISNA(SUMIFS(INDEX('Model Performance Data'!$O$8:$DY$56,0,MATCH(CONCATENATE($J2042,N$6),'Model Performance Data'!$O$6:$DY$6,0)),'Model Performance Data'!$B$8:$B$56,$C2042,'Model Performance Data'!$C$8:$C$56,$D2042)),"-",SUMIFS(INDEX('Model Performance Data'!$O$8:$DY$56,0,MATCH(CONCATENATE($J2042,N$6),'Model Performance Data'!$O$6:$DY$6,0)),'Model Performance Data'!$B$8:$B$56,$C2042,'Model Performance Data'!$C$8:$C$56,$D2042))</f>
        <v>0</v>
      </c>
      <c r="O2042" s="255">
        <f>IF(ISNA(SUMIFS(INDEX('Model Performance Data'!$O$8:$DY$56,0,MATCH(CONCATENATE($J2042,O$6),'Model Performance Data'!$O$6:$DY$6,0)),'Model Performance Data'!$B$8:$B$56,$C2042,'Model Performance Data'!$C$8:$C$56,$D2042)),"-",SUMIFS(INDEX('Model Performance Data'!$O$8:$DY$56,0,MATCH(CONCATENATE($J2042,O$6),'Model Performance Data'!$O$6:$DY$6,0)),'Model Performance Data'!$B$8:$B$56,$C2042,'Model Performance Data'!$C$8:$C$56,$D2042))</f>
        <v>0</v>
      </c>
    </row>
    <row r="2043" spans="2:15" x14ac:dyDescent="0.35">
      <c r="B2043" s="37" t="s">
        <v>80</v>
      </c>
      <c r="C2043" s="38" t="str">
        <f>IF(ISBLANK('Model Performance Data'!$B$89),"-",'Model Performance Data'!$B$89)</f>
        <v>-</v>
      </c>
      <c r="D2043" s="38" t="str">
        <f>IF(ISBLANK('Model Performance Data'!$C$89),"-",'Model Performance Data'!$C$89)</f>
        <v>-</v>
      </c>
      <c r="E2043" s="38" t="str">
        <f>IF(ISBLANK('Model Performance Data'!$D$89),"-",'Model Performance Data'!$D$89)</f>
        <v>-</v>
      </c>
      <c r="F2043" s="38" t="str">
        <f>IF(ISBLANK('Model Performance Data'!$E$89),"-",'Model Performance Data'!$E$89)</f>
        <v>-</v>
      </c>
      <c r="G2043" s="38" t="str">
        <f>IF(ISBLANK('Model Performance Data'!$F$89),"-",'Model Performance Data'!$F$89)</f>
        <v>-</v>
      </c>
      <c r="H2043" s="253">
        <v>2</v>
      </c>
      <c r="I2043" s="253">
        <v>5</v>
      </c>
      <c r="J2043" s="37" t="str">
        <f t="shared" si="79"/>
        <v>25</v>
      </c>
      <c r="K2043" s="38" t="str">
        <f>IF(ISBLANK('Model Performance Data'!$L$89),"-",'Model Performance Data'!$L$89)</f>
        <v>-</v>
      </c>
      <c r="L2043" s="38" t="str">
        <f>IF(ISBLANK('Model Performance Data'!$K$89),"-",'Model Performance Data'!$K$89)</f>
        <v>-</v>
      </c>
      <c r="M2043" s="254">
        <f>IF(ISNA(SUMIFS(INDEX('Model Performance Data'!$O$8:$DY$56,0,MATCH(CONCATENATE($J2043,M$6),'Model Performance Data'!$O$6:$DY$6,0)),'Model Performance Data'!$B$8:$B$56,$C2043,'Model Performance Data'!$C$8:$C$56,$D2043)),"-",SUMIFS(INDEX('Model Performance Data'!$O$8:$DY$56,0,MATCH(CONCATENATE($J2043,M$6),'Model Performance Data'!$O$6:$DY$6,0)),'Model Performance Data'!$B$8:$B$56,$C2043,'Model Performance Data'!$C$8:$C$56,$D2043))</f>
        <v>0</v>
      </c>
      <c r="N2043" s="254">
        <f>IF(ISNA(SUMIFS(INDEX('Model Performance Data'!$O$8:$DY$56,0,MATCH(CONCATENATE($J2043,N$6),'Model Performance Data'!$O$6:$DY$6,0)),'Model Performance Data'!$B$8:$B$56,$C2043,'Model Performance Data'!$C$8:$C$56,$D2043)),"-",SUMIFS(INDEX('Model Performance Data'!$O$8:$DY$56,0,MATCH(CONCATENATE($J2043,N$6),'Model Performance Data'!$O$6:$DY$6,0)),'Model Performance Data'!$B$8:$B$56,$C2043,'Model Performance Data'!$C$8:$C$56,$D2043))</f>
        <v>0</v>
      </c>
      <c r="O2043" s="255">
        <f>IF(ISNA(SUMIFS(INDEX('Model Performance Data'!$O$8:$DY$56,0,MATCH(CONCATENATE($J2043,O$6),'Model Performance Data'!$O$6:$DY$6,0)),'Model Performance Data'!$B$8:$B$56,$C2043,'Model Performance Data'!$C$8:$C$56,$D2043)),"-",SUMIFS(INDEX('Model Performance Data'!$O$8:$DY$56,0,MATCH(CONCATENATE($J2043,O$6),'Model Performance Data'!$O$6:$DY$6,0)),'Model Performance Data'!$B$8:$B$56,$C2043,'Model Performance Data'!$C$8:$C$56,$D2043))</f>
        <v>0</v>
      </c>
    </row>
    <row r="2044" spans="2:15" x14ac:dyDescent="0.35">
      <c r="B2044" s="37" t="s">
        <v>80</v>
      </c>
      <c r="C2044" s="38" t="str">
        <f>IF(ISBLANK('Model Performance Data'!$B$89),"-",'Model Performance Data'!$B$89)</f>
        <v>-</v>
      </c>
      <c r="D2044" s="38" t="str">
        <f>IF(ISBLANK('Model Performance Data'!$C$89),"-",'Model Performance Data'!$C$89)</f>
        <v>-</v>
      </c>
      <c r="E2044" s="38" t="str">
        <f>IF(ISBLANK('Model Performance Data'!$D$89),"-",'Model Performance Data'!$D$89)</f>
        <v>-</v>
      </c>
      <c r="F2044" s="38" t="str">
        <f>IF(ISBLANK('Model Performance Data'!$E$89),"-",'Model Performance Data'!$E$89)</f>
        <v>-</v>
      </c>
      <c r="G2044" s="38" t="str">
        <f>IF(ISBLANK('Model Performance Data'!$F$89),"-",'Model Performance Data'!$F$89)</f>
        <v>-</v>
      </c>
      <c r="H2044" s="253">
        <v>2</v>
      </c>
      <c r="I2044" s="253" t="s">
        <v>65</v>
      </c>
      <c r="J2044" s="37" t="str">
        <f t="shared" si="79"/>
        <v>2Goal</v>
      </c>
      <c r="K2044" s="38" t="str">
        <f>IF(ISBLANK('Model Performance Data'!$L$89),"-",'Model Performance Data'!$L$89)</f>
        <v>-</v>
      </c>
      <c r="L2044" s="38" t="str">
        <f>IF(ISBLANK('Model Performance Data'!$K$89),"-",'Model Performance Data'!$K$89)</f>
        <v>-</v>
      </c>
      <c r="M2044" s="254" t="str">
        <f>IF(ISNA(SUMIFS(INDEX('Model Performance Data'!$O$8:$DY$56,0,MATCH(CONCATENATE($J2044,M$6),'Model Performance Data'!$O$6:$DY$6,0)),'Model Performance Data'!$B$8:$B$56,$C2044,'Model Performance Data'!$C$8:$C$56,$D2044)),"-",SUMIFS(INDEX('Model Performance Data'!$O$8:$DY$56,0,MATCH(CONCATENATE($J2044,M$6),'Model Performance Data'!$O$6:$DY$6,0)),'Model Performance Data'!$B$8:$B$56,$C2044,'Model Performance Data'!$C$8:$C$56,$D2044))</f>
        <v>-</v>
      </c>
      <c r="N2044" s="254" t="str">
        <f>IF(ISNA(SUMIFS(INDEX('Model Performance Data'!$O$8:$DY$56,0,MATCH(CONCATENATE($J2044,N$6),'Model Performance Data'!$O$6:$DY$6,0)),'Model Performance Data'!$B$8:$B$56,$C2044,'Model Performance Data'!$C$8:$C$56,$D2044)),"-",SUMIFS(INDEX('Model Performance Data'!$O$8:$DY$56,0,MATCH(CONCATENATE($J2044,N$6),'Model Performance Data'!$O$6:$DY$6,0)),'Model Performance Data'!$B$8:$B$56,$C2044,'Model Performance Data'!$C$8:$C$56,$D2044))</f>
        <v>-</v>
      </c>
      <c r="O2044" s="255">
        <f>IF(ISNA(SUMIFS(INDEX('Model Performance Data'!$O$8:$DY$56,0,MATCH(CONCATENATE($J2044,O$6),'Model Performance Data'!$O$6:$DY$6,0)),'Model Performance Data'!$B$8:$B$56,$C2044,'Model Performance Data'!$C$8:$C$56,$D2044)),"-",SUMIFS(INDEX('Model Performance Data'!$O$8:$DY$56,0,MATCH(CONCATENATE($J2044,O$6),'Model Performance Data'!$O$6:$DY$6,0)),'Model Performance Data'!$B$8:$B$56,$C2044,'Model Performance Data'!$C$8:$C$56,$D2044))</f>
        <v>0</v>
      </c>
    </row>
    <row r="2045" spans="2:15" x14ac:dyDescent="0.35">
      <c r="B2045" s="37" t="s">
        <v>80</v>
      </c>
      <c r="C2045" s="38" t="str">
        <f>IF(ISBLANK('Model Performance Data'!$B$89),"-",'Model Performance Data'!$B$89)</f>
        <v>-</v>
      </c>
      <c r="D2045" s="38" t="str">
        <f>IF(ISBLANK('Model Performance Data'!$C$89),"-",'Model Performance Data'!$C$89)</f>
        <v>-</v>
      </c>
      <c r="E2045" s="38" t="str">
        <f>IF(ISBLANK('Model Performance Data'!$D$89),"-",'Model Performance Data'!$D$89)</f>
        <v>-</v>
      </c>
      <c r="F2045" s="38" t="str">
        <f>IF(ISBLANK('Model Performance Data'!$E$89),"-",'Model Performance Data'!$E$89)</f>
        <v>-</v>
      </c>
      <c r="G2045" s="38" t="str">
        <f>IF(ISBLANK('Model Performance Data'!$F$89),"-",'Model Performance Data'!$F$89)</f>
        <v>-</v>
      </c>
      <c r="H2045" s="253">
        <v>3</v>
      </c>
      <c r="I2045" s="253">
        <v>1</v>
      </c>
      <c r="J2045" s="37" t="str">
        <f t="shared" si="79"/>
        <v>31</v>
      </c>
      <c r="K2045" s="38" t="str">
        <f>IF(ISBLANK('Model Performance Data'!$L$89),"-",'Model Performance Data'!$L$89)</f>
        <v>-</v>
      </c>
      <c r="L2045" s="38" t="str">
        <f>IF(ISBLANK('Model Performance Data'!$K$89),"-",'Model Performance Data'!$K$89)</f>
        <v>-</v>
      </c>
      <c r="M2045" s="254">
        <f>IF(ISNA(SUMIFS(INDEX('Model Performance Data'!$O$8:$DY$56,0,MATCH(CONCATENATE($J2045,M$6),'Model Performance Data'!$O$6:$DY$6,0)),'Model Performance Data'!$B$8:$B$56,$C2045,'Model Performance Data'!$C$8:$C$56,$D2045)),"-",SUMIFS(INDEX('Model Performance Data'!$O$8:$DY$56,0,MATCH(CONCATENATE($J2045,M$6),'Model Performance Data'!$O$6:$DY$6,0)),'Model Performance Data'!$B$8:$B$56,$C2045,'Model Performance Data'!$C$8:$C$56,$D2045))</f>
        <v>0</v>
      </c>
      <c r="N2045" s="254">
        <f>IF(ISNA(SUMIFS(INDEX('Model Performance Data'!$O$8:$DY$56,0,MATCH(CONCATENATE($J2045,N$6),'Model Performance Data'!$O$6:$DY$6,0)),'Model Performance Data'!$B$8:$B$56,$C2045,'Model Performance Data'!$C$8:$C$56,$D2045)),"-",SUMIFS(INDEX('Model Performance Data'!$O$8:$DY$56,0,MATCH(CONCATENATE($J2045,N$6),'Model Performance Data'!$O$6:$DY$6,0)),'Model Performance Data'!$B$8:$B$56,$C2045,'Model Performance Data'!$C$8:$C$56,$D2045))</f>
        <v>0</v>
      </c>
      <c r="O2045" s="255">
        <f>IF(ISNA(SUMIFS(INDEX('Model Performance Data'!$O$8:$DY$56,0,MATCH(CONCATENATE($J2045,O$6),'Model Performance Data'!$O$6:$DY$6,0)),'Model Performance Data'!$B$8:$B$56,$C2045,'Model Performance Data'!$C$8:$C$56,$D2045)),"-",SUMIFS(INDEX('Model Performance Data'!$O$8:$DY$56,0,MATCH(CONCATENATE($J2045,O$6),'Model Performance Data'!$O$6:$DY$6,0)),'Model Performance Data'!$B$8:$B$56,$C2045,'Model Performance Data'!$C$8:$C$56,$D2045))</f>
        <v>0</v>
      </c>
    </row>
    <row r="2046" spans="2:15" x14ac:dyDescent="0.35">
      <c r="B2046" s="37" t="s">
        <v>80</v>
      </c>
      <c r="C2046" s="38" t="str">
        <f>IF(ISBLANK('Model Performance Data'!$B$89),"-",'Model Performance Data'!$B$89)</f>
        <v>-</v>
      </c>
      <c r="D2046" s="38" t="str">
        <f>IF(ISBLANK('Model Performance Data'!$C$89),"-",'Model Performance Data'!$C$89)</f>
        <v>-</v>
      </c>
      <c r="E2046" s="38" t="str">
        <f>IF(ISBLANK('Model Performance Data'!$D$89),"-",'Model Performance Data'!$D$89)</f>
        <v>-</v>
      </c>
      <c r="F2046" s="38" t="str">
        <f>IF(ISBLANK('Model Performance Data'!$E$89),"-",'Model Performance Data'!$E$89)</f>
        <v>-</v>
      </c>
      <c r="G2046" s="38" t="str">
        <f>IF(ISBLANK('Model Performance Data'!$F$89),"-",'Model Performance Data'!$F$89)</f>
        <v>-</v>
      </c>
      <c r="H2046" s="253">
        <v>3</v>
      </c>
      <c r="I2046" s="253">
        <v>2</v>
      </c>
      <c r="J2046" s="37" t="str">
        <f t="shared" si="79"/>
        <v>32</v>
      </c>
      <c r="K2046" s="38" t="str">
        <f>IF(ISBLANK('Model Performance Data'!$L$89),"-",'Model Performance Data'!$L$89)</f>
        <v>-</v>
      </c>
      <c r="L2046" s="38" t="str">
        <f>IF(ISBLANK('Model Performance Data'!$K$89),"-",'Model Performance Data'!$K$89)</f>
        <v>-</v>
      </c>
      <c r="M2046" s="254">
        <f>IF(ISNA(SUMIFS(INDEX('Model Performance Data'!$O$8:$DY$56,0,MATCH(CONCATENATE($J2046,M$6),'Model Performance Data'!$O$6:$DY$6,0)),'Model Performance Data'!$B$8:$B$56,$C2046,'Model Performance Data'!$C$8:$C$56,$D2046)),"-",SUMIFS(INDEX('Model Performance Data'!$O$8:$DY$56,0,MATCH(CONCATENATE($J2046,M$6),'Model Performance Data'!$O$6:$DY$6,0)),'Model Performance Data'!$B$8:$B$56,$C2046,'Model Performance Data'!$C$8:$C$56,$D2046))</f>
        <v>0</v>
      </c>
      <c r="N2046" s="254">
        <f>IF(ISNA(SUMIFS(INDEX('Model Performance Data'!$O$8:$DY$56,0,MATCH(CONCATENATE($J2046,N$6),'Model Performance Data'!$O$6:$DY$6,0)),'Model Performance Data'!$B$8:$B$56,$C2046,'Model Performance Data'!$C$8:$C$56,$D2046)),"-",SUMIFS(INDEX('Model Performance Data'!$O$8:$DY$56,0,MATCH(CONCATENATE($J2046,N$6),'Model Performance Data'!$O$6:$DY$6,0)),'Model Performance Data'!$B$8:$B$56,$C2046,'Model Performance Data'!$C$8:$C$56,$D2046))</f>
        <v>0</v>
      </c>
      <c r="O2046" s="255">
        <f>IF(ISNA(SUMIFS(INDEX('Model Performance Data'!$O$8:$DY$56,0,MATCH(CONCATENATE($J2046,O$6),'Model Performance Data'!$O$6:$DY$6,0)),'Model Performance Data'!$B$8:$B$56,$C2046,'Model Performance Data'!$C$8:$C$56,$D2046)),"-",SUMIFS(INDEX('Model Performance Data'!$O$8:$DY$56,0,MATCH(CONCATENATE($J2046,O$6),'Model Performance Data'!$O$6:$DY$6,0)),'Model Performance Data'!$B$8:$B$56,$C2046,'Model Performance Data'!$C$8:$C$56,$D2046))</f>
        <v>0</v>
      </c>
    </row>
    <row r="2047" spans="2:15" x14ac:dyDescent="0.35">
      <c r="B2047" s="37" t="s">
        <v>80</v>
      </c>
      <c r="C2047" s="38" t="str">
        <f>IF(ISBLANK('Model Performance Data'!$B$89),"-",'Model Performance Data'!$B$89)</f>
        <v>-</v>
      </c>
      <c r="D2047" s="38" t="str">
        <f>IF(ISBLANK('Model Performance Data'!$C$89),"-",'Model Performance Data'!$C$89)</f>
        <v>-</v>
      </c>
      <c r="E2047" s="38" t="str">
        <f>IF(ISBLANK('Model Performance Data'!$D$89),"-",'Model Performance Data'!$D$89)</f>
        <v>-</v>
      </c>
      <c r="F2047" s="38" t="str">
        <f>IF(ISBLANK('Model Performance Data'!$E$89),"-",'Model Performance Data'!$E$89)</f>
        <v>-</v>
      </c>
      <c r="G2047" s="38" t="str">
        <f>IF(ISBLANK('Model Performance Data'!$F$89),"-",'Model Performance Data'!$F$89)</f>
        <v>-</v>
      </c>
      <c r="H2047" s="253">
        <v>3</v>
      </c>
      <c r="I2047" s="253">
        <v>3</v>
      </c>
      <c r="J2047" s="37" t="str">
        <f t="shared" si="79"/>
        <v>33</v>
      </c>
      <c r="K2047" s="38" t="str">
        <f>IF(ISBLANK('Model Performance Data'!$L$89),"-",'Model Performance Data'!$L$89)</f>
        <v>-</v>
      </c>
      <c r="L2047" s="38" t="str">
        <f>IF(ISBLANK('Model Performance Data'!$K$89),"-",'Model Performance Data'!$K$89)</f>
        <v>-</v>
      </c>
      <c r="M2047" s="254">
        <f>IF(ISNA(SUMIFS(INDEX('Model Performance Data'!$O$8:$DY$56,0,MATCH(CONCATENATE($J2047,M$6),'Model Performance Data'!$O$6:$DY$6,0)),'Model Performance Data'!$B$8:$B$56,$C2047,'Model Performance Data'!$C$8:$C$56,$D2047)),"-",SUMIFS(INDEX('Model Performance Data'!$O$8:$DY$56,0,MATCH(CONCATENATE($J2047,M$6),'Model Performance Data'!$O$6:$DY$6,0)),'Model Performance Data'!$B$8:$B$56,$C2047,'Model Performance Data'!$C$8:$C$56,$D2047))</f>
        <v>0</v>
      </c>
      <c r="N2047" s="254">
        <f>IF(ISNA(SUMIFS(INDEX('Model Performance Data'!$O$8:$DY$56,0,MATCH(CONCATENATE($J2047,N$6),'Model Performance Data'!$O$6:$DY$6,0)),'Model Performance Data'!$B$8:$B$56,$C2047,'Model Performance Data'!$C$8:$C$56,$D2047)),"-",SUMIFS(INDEX('Model Performance Data'!$O$8:$DY$56,0,MATCH(CONCATENATE($J2047,N$6),'Model Performance Data'!$O$6:$DY$6,0)),'Model Performance Data'!$B$8:$B$56,$C2047,'Model Performance Data'!$C$8:$C$56,$D2047))</f>
        <v>0</v>
      </c>
      <c r="O2047" s="255">
        <f>IF(ISNA(SUMIFS(INDEX('Model Performance Data'!$O$8:$DY$56,0,MATCH(CONCATENATE($J2047,O$6),'Model Performance Data'!$O$6:$DY$6,0)),'Model Performance Data'!$B$8:$B$56,$C2047,'Model Performance Data'!$C$8:$C$56,$D2047)),"-",SUMIFS(INDEX('Model Performance Data'!$O$8:$DY$56,0,MATCH(CONCATENATE($J2047,O$6),'Model Performance Data'!$O$6:$DY$6,0)),'Model Performance Data'!$B$8:$B$56,$C2047,'Model Performance Data'!$C$8:$C$56,$D2047))</f>
        <v>0</v>
      </c>
    </row>
    <row r="2048" spans="2:15" x14ac:dyDescent="0.35">
      <c r="B2048" s="37" t="s">
        <v>80</v>
      </c>
      <c r="C2048" s="38" t="str">
        <f>IF(ISBLANK('Model Performance Data'!$B$89),"-",'Model Performance Data'!$B$89)</f>
        <v>-</v>
      </c>
      <c r="D2048" s="38" t="str">
        <f>IF(ISBLANK('Model Performance Data'!$C$89),"-",'Model Performance Data'!$C$89)</f>
        <v>-</v>
      </c>
      <c r="E2048" s="38" t="str">
        <f>IF(ISBLANK('Model Performance Data'!$D$89),"-",'Model Performance Data'!$D$89)</f>
        <v>-</v>
      </c>
      <c r="F2048" s="38" t="str">
        <f>IF(ISBLANK('Model Performance Data'!$E$89),"-",'Model Performance Data'!$E$89)</f>
        <v>-</v>
      </c>
      <c r="G2048" s="38" t="str">
        <f>IF(ISBLANK('Model Performance Data'!$F$89),"-",'Model Performance Data'!$F$89)</f>
        <v>-</v>
      </c>
      <c r="H2048" s="253">
        <v>3</v>
      </c>
      <c r="I2048" s="253">
        <v>4</v>
      </c>
      <c r="J2048" s="37" t="str">
        <f t="shared" si="79"/>
        <v>34</v>
      </c>
      <c r="K2048" s="38" t="str">
        <f>IF(ISBLANK('Model Performance Data'!$L$89),"-",'Model Performance Data'!$L$89)</f>
        <v>-</v>
      </c>
      <c r="L2048" s="38" t="str">
        <f>IF(ISBLANK('Model Performance Data'!$K$89),"-",'Model Performance Data'!$K$89)</f>
        <v>-</v>
      </c>
      <c r="M2048" s="254">
        <f>IF(ISNA(SUMIFS(INDEX('Model Performance Data'!$O$8:$DY$56,0,MATCH(CONCATENATE($J2048,M$6),'Model Performance Data'!$O$6:$DY$6,0)),'Model Performance Data'!$B$8:$B$56,$C2048,'Model Performance Data'!$C$8:$C$56,$D2048)),"-",SUMIFS(INDEX('Model Performance Data'!$O$8:$DY$56,0,MATCH(CONCATENATE($J2048,M$6),'Model Performance Data'!$O$6:$DY$6,0)),'Model Performance Data'!$B$8:$B$56,$C2048,'Model Performance Data'!$C$8:$C$56,$D2048))</f>
        <v>0</v>
      </c>
      <c r="N2048" s="254">
        <f>IF(ISNA(SUMIFS(INDEX('Model Performance Data'!$O$8:$DY$56,0,MATCH(CONCATENATE($J2048,N$6),'Model Performance Data'!$O$6:$DY$6,0)),'Model Performance Data'!$B$8:$B$56,$C2048,'Model Performance Data'!$C$8:$C$56,$D2048)),"-",SUMIFS(INDEX('Model Performance Data'!$O$8:$DY$56,0,MATCH(CONCATENATE($J2048,N$6),'Model Performance Data'!$O$6:$DY$6,0)),'Model Performance Data'!$B$8:$B$56,$C2048,'Model Performance Data'!$C$8:$C$56,$D2048))</f>
        <v>0</v>
      </c>
      <c r="O2048" s="255">
        <f>IF(ISNA(SUMIFS(INDEX('Model Performance Data'!$O$8:$DY$56,0,MATCH(CONCATENATE($J2048,O$6),'Model Performance Data'!$O$6:$DY$6,0)),'Model Performance Data'!$B$8:$B$56,$C2048,'Model Performance Data'!$C$8:$C$56,$D2048)),"-",SUMIFS(INDEX('Model Performance Data'!$O$8:$DY$56,0,MATCH(CONCATENATE($J2048,O$6),'Model Performance Data'!$O$6:$DY$6,0)),'Model Performance Data'!$B$8:$B$56,$C2048,'Model Performance Data'!$C$8:$C$56,$D2048))</f>
        <v>0</v>
      </c>
    </row>
    <row r="2049" spans="2:15" x14ac:dyDescent="0.35">
      <c r="B2049" s="37" t="s">
        <v>80</v>
      </c>
      <c r="C2049" s="38" t="str">
        <f>IF(ISBLANK('Model Performance Data'!$B$89),"-",'Model Performance Data'!$B$89)</f>
        <v>-</v>
      </c>
      <c r="D2049" s="38" t="str">
        <f>IF(ISBLANK('Model Performance Data'!$C$89),"-",'Model Performance Data'!$C$89)</f>
        <v>-</v>
      </c>
      <c r="E2049" s="38" t="str">
        <f>IF(ISBLANK('Model Performance Data'!$D$89),"-",'Model Performance Data'!$D$89)</f>
        <v>-</v>
      </c>
      <c r="F2049" s="38" t="str">
        <f>IF(ISBLANK('Model Performance Data'!$E$89),"-",'Model Performance Data'!$E$89)</f>
        <v>-</v>
      </c>
      <c r="G2049" s="38" t="str">
        <f>IF(ISBLANK('Model Performance Data'!$F$89),"-",'Model Performance Data'!$F$89)</f>
        <v>-</v>
      </c>
      <c r="H2049" s="253">
        <v>3</v>
      </c>
      <c r="I2049" s="253">
        <v>5</v>
      </c>
      <c r="J2049" s="37" t="str">
        <f t="shared" si="79"/>
        <v>35</v>
      </c>
      <c r="K2049" s="38" t="str">
        <f>IF(ISBLANK('Model Performance Data'!$L$89),"-",'Model Performance Data'!$L$89)</f>
        <v>-</v>
      </c>
      <c r="L2049" s="38" t="str">
        <f>IF(ISBLANK('Model Performance Data'!$K$89),"-",'Model Performance Data'!$K$89)</f>
        <v>-</v>
      </c>
      <c r="M2049" s="254">
        <f>IF(ISNA(SUMIFS(INDEX('Model Performance Data'!$O$8:$DY$56,0,MATCH(CONCATENATE($J2049,M$6),'Model Performance Data'!$O$6:$DY$6,0)),'Model Performance Data'!$B$8:$B$56,$C2049,'Model Performance Data'!$C$8:$C$56,$D2049)),"-",SUMIFS(INDEX('Model Performance Data'!$O$8:$DY$56,0,MATCH(CONCATENATE($J2049,M$6),'Model Performance Data'!$O$6:$DY$6,0)),'Model Performance Data'!$B$8:$B$56,$C2049,'Model Performance Data'!$C$8:$C$56,$D2049))</f>
        <v>0</v>
      </c>
      <c r="N2049" s="254">
        <f>IF(ISNA(SUMIFS(INDEX('Model Performance Data'!$O$8:$DY$56,0,MATCH(CONCATENATE($J2049,N$6),'Model Performance Data'!$O$6:$DY$6,0)),'Model Performance Data'!$B$8:$B$56,$C2049,'Model Performance Data'!$C$8:$C$56,$D2049)),"-",SUMIFS(INDEX('Model Performance Data'!$O$8:$DY$56,0,MATCH(CONCATENATE($J2049,N$6),'Model Performance Data'!$O$6:$DY$6,0)),'Model Performance Data'!$B$8:$B$56,$C2049,'Model Performance Data'!$C$8:$C$56,$D2049))</f>
        <v>0</v>
      </c>
      <c r="O2049" s="255">
        <f>IF(ISNA(SUMIFS(INDEX('Model Performance Data'!$O$8:$DY$56,0,MATCH(CONCATENATE($J2049,O$6),'Model Performance Data'!$O$6:$DY$6,0)),'Model Performance Data'!$B$8:$B$56,$C2049,'Model Performance Data'!$C$8:$C$56,$D2049)),"-",SUMIFS(INDEX('Model Performance Data'!$O$8:$DY$56,0,MATCH(CONCATENATE($J2049,O$6),'Model Performance Data'!$O$6:$DY$6,0)),'Model Performance Data'!$B$8:$B$56,$C2049,'Model Performance Data'!$C$8:$C$56,$D2049))</f>
        <v>0</v>
      </c>
    </row>
    <row r="2050" spans="2:15" x14ac:dyDescent="0.35">
      <c r="B2050" s="37" t="s">
        <v>80</v>
      </c>
      <c r="C2050" s="38" t="str">
        <f>IF(ISBLANK('Model Performance Data'!$B$89),"-",'Model Performance Data'!$B$89)</f>
        <v>-</v>
      </c>
      <c r="D2050" s="38" t="str">
        <f>IF(ISBLANK('Model Performance Data'!$C$89),"-",'Model Performance Data'!$C$89)</f>
        <v>-</v>
      </c>
      <c r="E2050" s="38" t="str">
        <f>IF(ISBLANK('Model Performance Data'!$D$89),"-",'Model Performance Data'!$D$89)</f>
        <v>-</v>
      </c>
      <c r="F2050" s="38" t="str">
        <f>IF(ISBLANK('Model Performance Data'!$E$89),"-",'Model Performance Data'!$E$89)</f>
        <v>-</v>
      </c>
      <c r="G2050" s="38" t="str">
        <f>IF(ISBLANK('Model Performance Data'!$F$89),"-",'Model Performance Data'!$F$89)</f>
        <v>-</v>
      </c>
      <c r="H2050" s="253">
        <v>3</v>
      </c>
      <c r="I2050" s="253" t="s">
        <v>65</v>
      </c>
      <c r="J2050" s="37" t="str">
        <f t="shared" si="79"/>
        <v>3Goal</v>
      </c>
      <c r="K2050" s="38" t="str">
        <f>IF(ISBLANK('Model Performance Data'!$L$89),"-",'Model Performance Data'!$L$89)</f>
        <v>-</v>
      </c>
      <c r="L2050" s="38" t="str">
        <f>IF(ISBLANK('Model Performance Data'!$K$89),"-",'Model Performance Data'!$K$89)</f>
        <v>-</v>
      </c>
      <c r="M2050" s="254" t="str">
        <f>IF(ISNA(SUMIFS(INDEX('Model Performance Data'!$O$8:$DY$56,0,MATCH(CONCATENATE($J2050,M$6),'Model Performance Data'!$O$6:$DY$6,0)),'Model Performance Data'!$B$8:$B$56,$C2050,'Model Performance Data'!$C$8:$C$56,$D2050)),"-",SUMIFS(INDEX('Model Performance Data'!$O$8:$DY$56,0,MATCH(CONCATENATE($J2050,M$6),'Model Performance Data'!$O$6:$DY$6,0)),'Model Performance Data'!$B$8:$B$56,$C2050,'Model Performance Data'!$C$8:$C$56,$D2050))</f>
        <v>-</v>
      </c>
      <c r="N2050" s="254" t="str">
        <f>IF(ISNA(SUMIFS(INDEX('Model Performance Data'!$O$8:$DY$56,0,MATCH(CONCATENATE($J2050,N$6),'Model Performance Data'!$O$6:$DY$6,0)),'Model Performance Data'!$B$8:$B$56,$C2050,'Model Performance Data'!$C$8:$C$56,$D2050)),"-",SUMIFS(INDEX('Model Performance Data'!$O$8:$DY$56,0,MATCH(CONCATENATE($J2050,N$6),'Model Performance Data'!$O$6:$DY$6,0)),'Model Performance Data'!$B$8:$B$56,$C2050,'Model Performance Data'!$C$8:$C$56,$D2050))</f>
        <v>-</v>
      </c>
      <c r="O2050" s="255">
        <f>IF(ISNA(SUMIFS(INDEX('Model Performance Data'!$O$8:$DY$56,0,MATCH(CONCATENATE($J2050,O$6),'Model Performance Data'!$O$6:$DY$6,0)),'Model Performance Data'!$B$8:$B$56,$C2050,'Model Performance Data'!$C$8:$C$56,$D2050)),"-",SUMIFS(INDEX('Model Performance Data'!$O$8:$DY$56,0,MATCH(CONCATENATE($J2050,O$6),'Model Performance Data'!$O$6:$DY$6,0)),'Model Performance Data'!$B$8:$B$56,$C2050,'Model Performance Data'!$C$8:$C$56,$D2050))</f>
        <v>0</v>
      </c>
    </row>
    <row r="2051" spans="2:15" x14ac:dyDescent="0.35">
      <c r="B2051" s="37" t="s">
        <v>80</v>
      </c>
      <c r="C2051" s="38" t="str">
        <f>IF(ISBLANK('Model Performance Data'!$B$89),"-",'Model Performance Data'!$B$89)</f>
        <v>-</v>
      </c>
      <c r="D2051" s="38" t="str">
        <f>IF(ISBLANK('Model Performance Data'!$C$89),"-",'Model Performance Data'!$C$89)</f>
        <v>-</v>
      </c>
      <c r="E2051" s="38" t="str">
        <f>IF(ISBLANK('Model Performance Data'!$D$89),"-",'Model Performance Data'!$D$89)</f>
        <v>-</v>
      </c>
      <c r="F2051" s="38" t="str">
        <f>IF(ISBLANK('Model Performance Data'!$E$89),"-",'Model Performance Data'!$E$89)</f>
        <v>-</v>
      </c>
      <c r="G2051" s="38" t="str">
        <f>IF(ISBLANK('Model Performance Data'!$F$89),"-",'Model Performance Data'!$F$89)</f>
        <v>-</v>
      </c>
      <c r="H2051" s="253">
        <v>4</v>
      </c>
      <c r="I2051" s="253">
        <v>1</v>
      </c>
      <c r="J2051" s="37" t="str">
        <f t="shared" si="79"/>
        <v>41</v>
      </c>
      <c r="K2051" s="38" t="str">
        <f>IF(ISBLANK('Model Performance Data'!$L$89),"-",'Model Performance Data'!$L$89)</f>
        <v>-</v>
      </c>
      <c r="L2051" s="38" t="str">
        <f>IF(ISBLANK('Model Performance Data'!$K$89),"-",'Model Performance Data'!$K$89)</f>
        <v>-</v>
      </c>
      <c r="M2051" s="254">
        <f>IF(ISNA(SUMIFS(INDEX('Model Performance Data'!$O$8:$DY$56,0,MATCH(CONCATENATE($J2051,M$6),'Model Performance Data'!$O$6:$DY$6,0)),'Model Performance Data'!$B$8:$B$56,$C2051,'Model Performance Data'!$C$8:$C$56,$D2051)),"-",SUMIFS(INDEX('Model Performance Data'!$O$8:$DY$56,0,MATCH(CONCATENATE($J2051,M$6),'Model Performance Data'!$O$6:$DY$6,0)),'Model Performance Data'!$B$8:$B$56,$C2051,'Model Performance Data'!$C$8:$C$56,$D2051))</f>
        <v>0</v>
      </c>
      <c r="N2051" s="254">
        <f>IF(ISNA(SUMIFS(INDEX('Model Performance Data'!$O$8:$DY$56,0,MATCH(CONCATENATE($J2051,N$6),'Model Performance Data'!$O$6:$DY$6,0)),'Model Performance Data'!$B$8:$B$56,$C2051,'Model Performance Data'!$C$8:$C$56,$D2051)),"-",SUMIFS(INDEX('Model Performance Data'!$O$8:$DY$56,0,MATCH(CONCATENATE($J2051,N$6),'Model Performance Data'!$O$6:$DY$6,0)),'Model Performance Data'!$B$8:$B$56,$C2051,'Model Performance Data'!$C$8:$C$56,$D2051))</f>
        <v>0</v>
      </c>
      <c r="O2051" s="255">
        <f>IF(ISNA(SUMIFS(INDEX('Model Performance Data'!$O$8:$DY$56,0,MATCH(CONCATENATE($J2051,O$6),'Model Performance Data'!$O$6:$DY$6,0)),'Model Performance Data'!$B$8:$B$56,$C2051,'Model Performance Data'!$C$8:$C$56,$D2051)),"-",SUMIFS(INDEX('Model Performance Data'!$O$8:$DY$56,0,MATCH(CONCATENATE($J2051,O$6),'Model Performance Data'!$O$6:$DY$6,0)),'Model Performance Data'!$B$8:$B$56,$C2051,'Model Performance Data'!$C$8:$C$56,$D2051))</f>
        <v>0</v>
      </c>
    </row>
    <row r="2052" spans="2:15" x14ac:dyDescent="0.35">
      <c r="B2052" s="37" t="s">
        <v>80</v>
      </c>
      <c r="C2052" s="38" t="str">
        <f>IF(ISBLANK('Model Performance Data'!$B$89),"-",'Model Performance Data'!$B$89)</f>
        <v>-</v>
      </c>
      <c r="D2052" s="38" t="str">
        <f>IF(ISBLANK('Model Performance Data'!$C$89),"-",'Model Performance Data'!$C$89)</f>
        <v>-</v>
      </c>
      <c r="E2052" s="38" t="str">
        <f>IF(ISBLANK('Model Performance Data'!$D$89),"-",'Model Performance Data'!$D$89)</f>
        <v>-</v>
      </c>
      <c r="F2052" s="38" t="str">
        <f>IF(ISBLANK('Model Performance Data'!$E$89),"-",'Model Performance Data'!$E$89)</f>
        <v>-</v>
      </c>
      <c r="G2052" s="38" t="str">
        <f>IF(ISBLANK('Model Performance Data'!$F$89),"-",'Model Performance Data'!$F$89)</f>
        <v>-</v>
      </c>
      <c r="H2052" s="253">
        <v>4</v>
      </c>
      <c r="I2052" s="253">
        <v>2</v>
      </c>
      <c r="J2052" s="37" t="str">
        <f t="shared" si="79"/>
        <v>42</v>
      </c>
      <c r="K2052" s="38" t="str">
        <f>IF(ISBLANK('Model Performance Data'!$L$89),"-",'Model Performance Data'!$L$89)</f>
        <v>-</v>
      </c>
      <c r="L2052" s="38" t="str">
        <f>IF(ISBLANK('Model Performance Data'!$K$89),"-",'Model Performance Data'!$K$89)</f>
        <v>-</v>
      </c>
      <c r="M2052" s="254">
        <f>IF(ISNA(SUMIFS(INDEX('Model Performance Data'!$O$8:$DY$56,0,MATCH(CONCATENATE($J2052,M$6),'Model Performance Data'!$O$6:$DY$6,0)),'Model Performance Data'!$B$8:$B$56,$C2052,'Model Performance Data'!$C$8:$C$56,$D2052)),"-",SUMIFS(INDEX('Model Performance Data'!$O$8:$DY$56,0,MATCH(CONCATENATE($J2052,M$6),'Model Performance Data'!$O$6:$DY$6,0)),'Model Performance Data'!$B$8:$B$56,$C2052,'Model Performance Data'!$C$8:$C$56,$D2052))</f>
        <v>0</v>
      </c>
      <c r="N2052" s="254">
        <f>IF(ISNA(SUMIFS(INDEX('Model Performance Data'!$O$8:$DY$56,0,MATCH(CONCATENATE($J2052,N$6),'Model Performance Data'!$O$6:$DY$6,0)),'Model Performance Data'!$B$8:$B$56,$C2052,'Model Performance Data'!$C$8:$C$56,$D2052)),"-",SUMIFS(INDEX('Model Performance Data'!$O$8:$DY$56,0,MATCH(CONCATENATE($J2052,N$6),'Model Performance Data'!$O$6:$DY$6,0)),'Model Performance Data'!$B$8:$B$56,$C2052,'Model Performance Data'!$C$8:$C$56,$D2052))</f>
        <v>0</v>
      </c>
      <c r="O2052" s="255">
        <f>IF(ISNA(SUMIFS(INDEX('Model Performance Data'!$O$8:$DY$56,0,MATCH(CONCATENATE($J2052,O$6),'Model Performance Data'!$O$6:$DY$6,0)),'Model Performance Data'!$B$8:$B$56,$C2052,'Model Performance Data'!$C$8:$C$56,$D2052)),"-",SUMIFS(INDEX('Model Performance Data'!$O$8:$DY$56,0,MATCH(CONCATENATE($J2052,O$6),'Model Performance Data'!$O$6:$DY$6,0)),'Model Performance Data'!$B$8:$B$56,$C2052,'Model Performance Data'!$C$8:$C$56,$D2052))</f>
        <v>0</v>
      </c>
    </row>
    <row r="2053" spans="2:15" x14ac:dyDescent="0.35">
      <c r="B2053" s="37" t="s">
        <v>80</v>
      </c>
      <c r="C2053" s="38" t="str">
        <f>IF(ISBLANK('Model Performance Data'!$B$89),"-",'Model Performance Data'!$B$89)</f>
        <v>-</v>
      </c>
      <c r="D2053" s="38" t="str">
        <f>IF(ISBLANK('Model Performance Data'!$C$89),"-",'Model Performance Data'!$C$89)</f>
        <v>-</v>
      </c>
      <c r="E2053" s="38" t="str">
        <f>IF(ISBLANK('Model Performance Data'!$D$89),"-",'Model Performance Data'!$D$89)</f>
        <v>-</v>
      </c>
      <c r="F2053" s="38" t="str">
        <f>IF(ISBLANK('Model Performance Data'!$E$89),"-",'Model Performance Data'!$E$89)</f>
        <v>-</v>
      </c>
      <c r="G2053" s="38" t="str">
        <f>IF(ISBLANK('Model Performance Data'!$F$89),"-",'Model Performance Data'!$F$89)</f>
        <v>-</v>
      </c>
      <c r="H2053" s="253">
        <v>4</v>
      </c>
      <c r="I2053" s="253">
        <v>3</v>
      </c>
      <c r="J2053" s="37" t="str">
        <f t="shared" si="79"/>
        <v>43</v>
      </c>
      <c r="K2053" s="38" t="str">
        <f>IF(ISBLANK('Model Performance Data'!$L$89),"-",'Model Performance Data'!$L$89)</f>
        <v>-</v>
      </c>
      <c r="L2053" s="38" t="str">
        <f>IF(ISBLANK('Model Performance Data'!$K$89),"-",'Model Performance Data'!$K$89)</f>
        <v>-</v>
      </c>
      <c r="M2053" s="254">
        <f>IF(ISNA(SUMIFS(INDEX('Model Performance Data'!$O$8:$DY$56,0,MATCH(CONCATENATE($J2053,M$6),'Model Performance Data'!$O$6:$DY$6,0)),'Model Performance Data'!$B$8:$B$56,$C2053,'Model Performance Data'!$C$8:$C$56,$D2053)),"-",SUMIFS(INDEX('Model Performance Data'!$O$8:$DY$56,0,MATCH(CONCATENATE($J2053,M$6),'Model Performance Data'!$O$6:$DY$6,0)),'Model Performance Data'!$B$8:$B$56,$C2053,'Model Performance Data'!$C$8:$C$56,$D2053))</f>
        <v>0</v>
      </c>
      <c r="N2053" s="254">
        <f>IF(ISNA(SUMIFS(INDEX('Model Performance Data'!$O$8:$DY$56,0,MATCH(CONCATENATE($J2053,N$6),'Model Performance Data'!$O$6:$DY$6,0)),'Model Performance Data'!$B$8:$B$56,$C2053,'Model Performance Data'!$C$8:$C$56,$D2053)),"-",SUMIFS(INDEX('Model Performance Data'!$O$8:$DY$56,0,MATCH(CONCATENATE($J2053,N$6),'Model Performance Data'!$O$6:$DY$6,0)),'Model Performance Data'!$B$8:$B$56,$C2053,'Model Performance Data'!$C$8:$C$56,$D2053))</f>
        <v>0</v>
      </c>
      <c r="O2053" s="255">
        <f>IF(ISNA(SUMIFS(INDEX('Model Performance Data'!$O$8:$DY$56,0,MATCH(CONCATENATE($J2053,O$6),'Model Performance Data'!$O$6:$DY$6,0)),'Model Performance Data'!$B$8:$B$56,$C2053,'Model Performance Data'!$C$8:$C$56,$D2053)),"-",SUMIFS(INDEX('Model Performance Data'!$O$8:$DY$56,0,MATCH(CONCATENATE($J2053,O$6),'Model Performance Data'!$O$6:$DY$6,0)),'Model Performance Data'!$B$8:$B$56,$C2053,'Model Performance Data'!$C$8:$C$56,$D2053))</f>
        <v>0</v>
      </c>
    </row>
    <row r="2054" spans="2:15" x14ac:dyDescent="0.35">
      <c r="B2054" s="37" t="s">
        <v>80</v>
      </c>
      <c r="C2054" s="38" t="str">
        <f>IF(ISBLANK('Model Performance Data'!$B$89),"-",'Model Performance Data'!$B$89)</f>
        <v>-</v>
      </c>
      <c r="D2054" s="38" t="str">
        <f>IF(ISBLANK('Model Performance Data'!$C$89),"-",'Model Performance Data'!$C$89)</f>
        <v>-</v>
      </c>
      <c r="E2054" s="38" t="str">
        <f>IF(ISBLANK('Model Performance Data'!$D$89),"-",'Model Performance Data'!$D$89)</f>
        <v>-</v>
      </c>
      <c r="F2054" s="38" t="str">
        <f>IF(ISBLANK('Model Performance Data'!$E$89),"-",'Model Performance Data'!$E$89)</f>
        <v>-</v>
      </c>
      <c r="G2054" s="38" t="str">
        <f>IF(ISBLANK('Model Performance Data'!$F$89),"-",'Model Performance Data'!$F$89)</f>
        <v>-</v>
      </c>
      <c r="H2054" s="253">
        <v>4</v>
      </c>
      <c r="I2054" s="253">
        <v>4</v>
      </c>
      <c r="J2054" s="37" t="str">
        <f t="shared" si="79"/>
        <v>44</v>
      </c>
      <c r="K2054" s="38" t="str">
        <f>IF(ISBLANK('Model Performance Data'!$L$89),"-",'Model Performance Data'!$L$89)</f>
        <v>-</v>
      </c>
      <c r="L2054" s="38" t="str">
        <f>IF(ISBLANK('Model Performance Data'!$K$89),"-",'Model Performance Data'!$K$89)</f>
        <v>-</v>
      </c>
      <c r="M2054" s="254">
        <f>IF(ISNA(SUMIFS(INDEX('Model Performance Data'!$O$8:$DY$56,0,MATCH(CONCATENATE($J2054,M$6),'Model Performance Data'!$O$6:$DY$6,0)),'Model Performance Data'!$B$8:$B$56,$C2054,'Model Performance Data'!$C$8:$C$56,$D2054)),"-",SUMIFS(INDEX('Model Performance Data'!$O$8:$DY$56,0,MATCH(CONCATENATE($J2054,M$6),'Model Performance Data'!$O$6:$DY$6,0)),'Model Performance Data'!$B$8:$B$56,$C2054,'Model Performance Data'!$C$8:$C$56,$D2054))</f>
        <v>0</v>
      </c>
      <c r="N2054" s="254">
        <f>IF(ISNA(SUMIFS(INDEX('Model Performance Data'!$O$8:$DY$56,0,MATCH(CONCATENATE($J2054,N$6),'Model Performance Data'!$O$6:$DY$6,0)),'Model Performance Data'!$B$8:$B$56,$C2054,'Model Performance Data'!$C$8:$C$56,$D2054)),"-",SUMIFS(INDEX('Model Performance Data'!$O$8:$DY$56,0,MATCH(CONCATENATE($J2054,N$6),'Model Performance Data'!$O$6:$DY$6,0)),'Model Performance Data'!$B$8:$B$56,$C2054,'Model Performance Data'!$C$8:$C$56,$D2054))</f>
        <v>0</v>
      </c>
      <c r="O2054" s="255">
        <f>IF(ISNA(SUMIFS(INDEX('Model Performance Data'!$O$8:$DY$56,0,MATCH(CONCATENATE($J2054,O$6),'Model Performance Data'!$O$6:$DY$6,0)),'Model Performance Data'!$B$8:$B$56,$C2054,'Model Performance Data'!$C$8:$C$56,$D2054)),"-",SUMIFS(INDEX('Model Performance Data'!$O$8:$DY$56,0,MATCH(CONCATENATE($J2054,O$6),'Model Performance Data'!$O$6:$DY$6,0)),'Model Performance Data'!$B$8:$B$56,$C2054,'Model Performance Data'!$C$8:$C$56,$D2054))</f>
        <v>0</v>
      </c>
    </row>
    <row r="2055" spans="2:15" x14ac:dyDescent="0.35">
      <c r="B2055" s="37" t="s">
        <v>80</v>
      </c>
      <c r="C2055" s="38" t="str">
        <f>IF(ISBLANK('Model Performance Data'!$B$89),"-",'Model Performance Data'!$B$89)</f>
        <v>-</v>
      </c>
      <c r="D2055" s="38" t="str">
        <f>IF(ISBLANK('Model Performance Data'!$C$89),"-",'Model Performance Data'!$C$89)</f>
        <v>-</v>
      </c>
      <c r="E2055" s="38" t="str">
        <f>IF(ISBLANK('Model Performance Data'!$D$89),"-",'Model Performance Data'!$D$89)</f>
        <v>-</v>
      </c>
      <c r="F2055" s="38" t="str">
        <f>IF(ISBLANK('Model Performance Data'!$E$89),"-",'Model Performance Data'!$E$89)</f>
        <v>-</v>
      </c>
      <c r="G2055" s="38" t="str">
        <f>IF(ISBLANK('Model Performance Data'!$F$89),"-",'Model Performance Data'!$F$89)</f>
        <v>-</v>
      </c>
      <c r="H2055" s="253">
        <v>4</v>
      </c>
      <c r="I2055" s="253">
        <v>5</v>
      </c>
      <c r="J2055" s="37" t="str">
        <f t="shared" si="79"/>
        <v>45</v>
      </c>
      <c r="K2055" s="38" t="str">
        <f>IF(ISBLANK('Model Performance Data'!$L$89),"-",'Model Performance Data'!$L$89)</f>
        <v>-</v>
      </c>
      <c r="L2055" s="38" t="str">
        <f>IF(ISBLANK('Model Performance Data'!$K$89),"-",'Model Performance Data'!$K$89)</f>
        <v>-</v>
      </c>
      <c r="M2055" s="254">
        <f>IF(ISNA(SUMIFS(INDEX('Model Performance Data'!$O$8:$DY$56,0,MATCH(CONCATENATE($J2055,M$6),'Model Performance Data'!$O$6:$DY$6,0)),'Model Performance Data'!$B$8:$B$56,$C2055,'Model Performance Data'!$C$8:$C$56,$D2055)),"-",SUMIFS(INDEX('Model Performance Data'!$O$8:$DY$56,0,MATCH(CONCATENATE($J2055,M$6),'Model Performance Data'!$O$6:$DY$6,0)),'Model Performance Data'!$B$8:$B$56,$C2055,'Model Performance Data'!$C$8:$C$56,$D2055))</f>
        <v>0</v>
      </c>
      <c r="N2055" s="254">
        <f>IF(ISNA(SUMIFS(INDEX('Model Performance Data'!$O$8:$DY$56,0,MATCH(CONCATENATE($J2055,N$6),'Model Performance Data'!$O$6:$DY$6,0)),'Model Performance Data'!$B$8:$B$56,$C2055,'Model Performance Data'!$C$8:$C$56,$D2055)),"-",SUMIFS(INDEX('Model Performance Data'!$O$8:$DY$56,0,MATCH(CONCATENATE($J2055,N$6),'Model Performance Data'!$O$6:$DY$6,0)),'Model Performance Data'!$B$8:$B$56,$C2055,'Model Performance Data'!$C$8:$C$56,$D2055))</f>
        <v>0</v>
      </c>
      <c r="O2055" s="255">
        <f>IF(ISNA(SUMIFS(INDEX('Model Performance Data'!$O$8:$DY$56,0,MATCH(CONCATENATE($J2055,O$6),'Model Performance Data'!$O$6:$DY$6,0)),'Model Performance Data'!$B$8:$B$56,$C2055,'Model Performance Data'!$C$8:$C$56,$D2055)),"-",SUMIFS(INDEX('Model Performance Data'!$O$8:$DY$56,0,MATCH(CONCATENATE($J2055,O$6),'Model Performance Data'!$O$6:$DY$6,0)),'Model Performance Data'!$B$8:$B$56,$C2055,'Model Performance Data'!$C$8:$C$56,$D2055))</f>
        <v>0</v>
      </c>
    </row>
    <row r="2056" spans="2:15" x14ac:dyDescent="0.35">
      <c r="B2056" s="37" t="s">
        <v>80</v>
      </c>
      <c r="C2056" s="38" t="str">
        <f>IF(ISBLANK('Model Performance Data'!$B$89),"-",'Model Performance Data'!$B$89)</f>
        <v>-</v>
      </c>
      <c r="D2056" s="38" t="str">
        <f>IF(ISBLANK('Model Performance Data'!$C$89),"-",'Model Performance Data'!$C$89)</f>
        <v>-</v>
      </c>
      <c r="E2056" s="38" t="str">
        <f>IF(ISBLANK('Model Performance Data'!$D$89),"-",'Model Performance Data'!$D$89)</f>
        <v>-</v>
      </c>
      <c r="F2056" s="38" t="str">
        <f>IF(ISBLANK('Model Performance Data'!$E$89),"-",'Model Performance Data'!$E$89)</f>
        <v>-</v>
      </c>
      <c r="G2056" s="38" t="str">
        <f>IF(ISBLANK('Model Performance Data'!$F$89),"-",'Model Performance Data'!$F$89)</f>
        <v>-</v>
      </c>
      <c r="H2056" s="253">
        <v>4</v>
      </c>
      <c r="I2056" s="253" t="s">
        <v>65</v>
      </c>
      <c r="J2056" s="37" t="str">
        <f t="shared" si="79"/>
        <v>4Goal</v>
      </c>
      <c r="K2056" s="38" t="str">
        <f>IF(ISBLANK('Model Performance Data'!$L$89),"-",'Model Performance Data'!$L$89)</f>
        <v>-</v>
      </c>
      <c r="L2056" s="38" t="str">
        <f>IF(ISBLANK('Model Performance Data'!$K$89),"-",'Model Performance Data'!$K$89)</f>
        <v>-</v>
      </c>
      <c r="M2056" s="254" t="str">
        <f>IF(ISNA(SUMIFS(INDEX('Model Performance Data'!$O$8:$DY$56,0,MATCH(CONCATENATE($J2056,M$6),'Model Performance Data'!$O$6:$DY$6,0)),'Model Performance Data'!$B$8:$B$56,$C2056,'Model Performance Data'!$C$8:$C$56,$D2056)),"-",SUMIFS(INDEX('Model Performance Data'!$O$8:$DY$56,0,MATCH(CONCATENATE($J2056,M$6),'Model Performance Data'!$O$6:$DY$6,0)),'Model Performance Data'!$B$8:$B$56,$C2056,'Model Performance Data'!$C$8:$C$56,$D2056))</f>
        <v>-</v>
      </c>
      <c r="N2056" s="254" t="str">
        <f>IF(ISNA(SUMIFS(INDEX('Model Performance Data'!$O$8:$DY$56,0,MATCH(CONCATENATE($J2056,N$6),'Model Performance Data'!$O$6:$DY$6,0)),'Model Performance Data'!$B$8:$B$56,$C2056,'Model Performance Data'!$C$8:$C$56,$D2056)),"-",SUMIFS(INDEX('Model Performance Data'!$O$8:$DY$56,0,MATCH(CONCATENATE($J2056,N$6),'Model Performance Data'!$O$6:$DY$6,0)),'Model Performance Data'!$B$8:$B$56,$C2056,'Model Performance Data'!$C$8:$C$56,$D2056))</f>
        <v>-</v>
      </c>
      <c r="O2056" s="255">
        <f>IF(ISNA(SUMIFS(INDEX('Model Performance Data'!$O$8:$DY$56,0,MATCH(CONCATENATE($J2056,O$6),'Model Performance Data'!$O$6:$DY$6,0)),'Model Performance Data'!$B$8:$B$56,$C2056,'Model Performance Data'!$C$8:$C$56,$D2056)),"-",SUMIFS(INDEX('Model Performance Data'!$O$8:$DY$56,0,MATCH(CONCATENATE($J2056,O$6),'Model Performance Data'!$O$6:$DY$6,0)),'Model Performance Data'!$B$8:$B$56,$C2056,'Model Performance Data'!$C$8:$C$56,$D2056))</f>
        <v>0</v>
      </c>
    </row>
    <row r="2057" spans="2:15" x14ac:dyDescent="0.35">
      <c r="B2057" s="37" t="s">
        <v>80</v>
      </c>
      <c r="C2057" s="38" t="str">
        <f>IF(ISBLANK('Model Performance Data'!$B$90),"-",'Model Performance Data'!$B$90)</f>
        <v>-</v>
      </c>
      <c r="D2057" s="38" t="str">
        <f>IF(ISBLANK('Model Performance Data'!$C$90),"-",'Model Performance Data'!$C$90)</f>
        <v>-</v>
      </c>
      <c r="E2057" s="38" t="str">
        <f>IF(ISBLANK('Model Performance Data'!$D$90),"-",'Model Performance Data'!$D$90)</f>
        <v>-</v>
      </c>
      <c r="F2057" s="38" t="str">
        <f>IF(ISBLANK('Model Performance Data'!$E$90),"-",'Model Performance Data'!$E$90)</f>
        <v>-</v>
      </c>
      <c r="G2057" s="38" t="str">
        <f>IF(ISBLANK('Model Performance Data'!$F$90),"-",'Model Performance Data'!$F$90)</f>
        <v>-</v>
      </c>
      <c r="H2057" s="253" t="s">
        <v>64</v>
      </c>
      <c r="I2057" s="253" t="s">
        <v>64</v>
      </c>
      <c r="J2057" s="37" t="str">
        <f t="shared" si="79"/>
        <v>BaselineBaseline</v>
      </c>
      <c r="K2057" s="38" t="str">
        <f>IF(ISBLANK('Model Performance Data'!$L$90),"-",'Model Performance Data'!$L$90)</f>
        <v>-</v>
      </c>
      <c r="L2057" s="38" t="str">
        <f>IF(ISBLANK('Model Performance Data'!$K$90),"-",'Model Performance Data'!$K$90)</f>
        <v>-</v>
      </c>
      <c r="M2057" s="254">
        <f>IF(ISNA(SUMIFS(INDEX('Model Performance Data'!$O$8:$DY$56,0,MATCH(CONCATENATE($J2057,M$6),'Model Performance Data'!$O$6:$DY$6,0)),'Model Performance Data'!$B$8:$B$56,$C2057,'Model Performance Data'!$C$8:$C$56,$D2057)),"-",SUMIFS(INDEX('Model Performance Data'!$O$8:$DY$56,0,MATCH(CONCATENATE($J2057,M$6),'Model Performance Data'!$O$6:$DY$6,0)),'Model Performance Data'!$B$8:$B$56,$C2057,'Model Performance Data'!$C$8:$C$56,$D2057))</f>
        <v>0</v>
      </c>
      <c r="N2057" s="254">
        <f>IF(ISNA(SUMIFS(INDEX('Model Performance Data'!$O$8:$DY$56,0,MATCH(CONCATENATE($J2057,N$6),'Model Performance Data'!$O$6:$DY$6,0)),'Model Performance Data'!$B$8:$B$56,$C2057,'Model Performance Data'!$C$8:$C$56,$D2057)),"-",SUMIFS(INDEX('Model Performance Data'!$O$8:$DY$56,0,MATCH(CONCATENATE($J2057,N$6),'Model Performance Data'!$O$6:$DY$6,0)),'Model Performance Data'!$B$8:$B$56,$C2057,'Model Performance Data'!$C$8:$C$56,$D2057))</f>
        <v>0</v>
      </c>
      <c r="O2057" s="255">
        <f>IF(ISNA(SUMIFS(INDEX('Model Performance Data'!$O$8:$DY$56,0,MATCH(CONCATENATE($J2057,O$6),'Model Performance Data'!$O$6:$DY$6,0)),'Model Performance Data'!$B$8:$B$56,$C2057,'Model Performance Data'!$C$8:$C$56,$D2057)),"-",SUMIFS(INDEX('Model Performance Data'!$O$8:$DY$56,0,MATCH(CONCATENATE($J2057,O$6),'Model Performance Data'!$O$6:$DY$6,0)),'Model Performance Data'!$B$8:$B$56,$C2057,'Model Performance Data'!$C$8:$C$56,$D2057))</f>
        <v>0</v>
      </c>
    </row>
    <row r="2058" spans="2:15" x14ac:dyDescent="0.35">
      <c r="B2058" s="37" t="s">
        <v>80</v>
      </c>
      <c r="C2058" s="38" t="str">
        <f>IF(ISBLANK('Model Performance Data'!$B$90),"-",'Model Performance Data'!$B$90)</f>
        <v>-</v>
      </c>
      <c r="D2058" s="38" t="str">
        <f>IF(ISBLANK('Model Performance Data'!$C$90),"-",'Model Performance Data'!$C$90)</f>
        <v>-</v>
      </c>
      <c r="E2058" s="38" t="str">
        <f>IF(ISBLANK('Model Performance Data'!$D$90),"-",'Model Performance Data'!$D$90)</f>
        <v>-</v>
      </c>
      <c r="F2058" s="38" t="str">
        <f>IF(ISBLANK('Model Performance Data'!$E$90),"-",'Model Performance Data'!$E$90)</f>
        <v>-</v>
      </c>
      <c r="G2058" s="38" t="str">
        <f>IF(ISBLANK('Model Performance Data'!$F$90),"-",'Model Performance Data'!$F$90)</f>
        <v>-</v>
      </c>
      <c r="H2058" s="253">
        <v>1</v>
      </c>
      <c r="I2058" s="253">
        <v>1</v>
      </c>
      <c r="J2058" s="37" t="str">
        <f t="shared" si="79"/>
        <v>11</v>
      </c>
      <c r="K2058" s="38" t="str">
        <f>IF(ISBLANK('Model Performance Data'!$L$90),"-",'Model Performance Data'!$L$90)</f>
        <v>-</v>
      </c>
      <c r="L2058" s="38" t="str">
        <f>IF(ISBLANK('Model Performance Data'!$K$90),"-",'Model Performance Data'!$K$90)</f>
        <v>-</v>
      </c>
      <c r="M2058" s="254">
        <f>IF(ISNA(SUMIFS(INDEX('Model Performance Data'!$O$8:$DY$56,0,MATCH(CONCATENATE($J2058,M$6),'Model Performance Data'!$O$6:$DY$6,0)),'Model Performance Data'!$B$8:$B$56,$C2058,'Model Performance Data'!$C$8:$C$56,$D2058)),"-",SUMIFS(INDEX('Model Performance Data'!$O$8:$DY$56,0,MATCH(CONCATENATE($J2058,M$6),'Model Performance Data'!$O$6:$DY$6,0)),'Model Performance Data'!$B$8:$B$56,$C2058,'Model Performance Data'!$C$8:$C$56,$D2058))</f>
        <v>0</v>
      </c>
      <c r="N2058" s="254">
        <f>IF(ISNA(SUMIFS(INDEX('Model Performance Data'!$O$8:$DY$56,0,MATCH(CONCATENATE($J2058,N$6),'Model Performance Data'!$O$6:$DY$6,0)),'Model Performance Data'!$B$8:$B$56,$C2058,'Model Performance Data'!$C$8:$C$56,$D2058)),"-",SUMIFS(INDEX('Model Performance Data'!$O$8:$DY$56,0,MATCH(CONCATENATE($J2058,N$6),'Model Performance Data'!$O$6:$DY$6,0)),'Model Performance Data'!$B$8:$B$56,$C2058,'Model Performance Data'!$C$8:$C$56,$D2058))</f>
        <v>0</v>
      </c>
      <c r="O2058" s="255">
        <f>IF(ISNA(SUMIFS(INDEX('Model Performance Data'!$O$8:$DY$56,0,MATCH(CONCATENATE($J2058,O$6),'Model Performance Data'!$O$6:$DY$6,0)),'Model Performance Data'!$B$8:$B$56,$C2058,'Model Performance Data'!$C$8:$C$56,$D2058)),"-",SUMIFS(INDEX('Model Performance Data'!$O$8:$DY$56,0,MATCH(CONCATENATE($J2058,O$6),'Model Performance Data'!$O$6:$DY$6,0)),'Model Performance Data'!$B$8:$B$56,$C2058,'Model Performance Data'!$C$8:$C$56,$D2058))</f>
        <v>0</v>
      </c>
    </row>
    <row r="2059" spans="2:15" x14ac:dyDescent="0.35">
      <c r="B2059" s="37" t="s">
        <v>80</v>
      </c>
      <c r="C2059" s="38" t="str">
        <f>IF(ISBLANK('Model Performance Data'!$B$90),"-",'Model Performance Data'!$B$90)</f>
        <v>-</v>
      </c>
      <c r="D2059" s="38" t="str">
        <f>IF(ISBLANK('Model Performance Data'!$C$90),"-",'Model Performance Data'!$C$90)</f>
        <v>-</v>
      </c>
      <c r="E2059" s="38" t="str">
        <f>IF(ISBLANK('Model Performance Data'!$D$90),"-",'Model Performance Data'!$D$90)</f>
        <v>-</v>
      </c>
      <c r="F2059" s="38" t="str">
        <f>IF(ISBLANK('Model Performance Data'!$E$90),"-",'Model Performance Data'!$E$90)</f>
        <v>-</v>
      </c>
      <c r="G2059" s="38" t="str">
        <f>IF(ISBLANK('Model Performance Data'!$F$90),"-",'Model Performance Data'!$F$90)</f>
        <v>-</v>
      </c>
      <c r="H2059" s="253">
        <v>1</v>
      </c>
      <c r="I2059" s="253">
        <v>2</v>
      </c>
      <c r="J2059" s="37" t="str">
        <f t="shared" si="79"/>
        <v>12</v>
      </c>
      <c r="K2059" s="38" t="str">
        <f>IF(ISBLANK('Model Performance Data'!$L$90),"-",'Model Performance Data'!$L$90)</f>
        <v>-</v>
      </c>
      <c r="L2059" s="38" t="str">
        <f>IF(ISBLANK('Model Performance Data'!$K$90),"-",'Model Performance Data'!$K$90)</f>
        <v>-</v>
      </c>
      <c r="M2059" s="254">
        <f>IF(ISNA(SUMIFS(INDEX('Model Performance Data'!$O$8:$DY$56,0,MATCH(CONCATENATE($J2059,M$6),'Model Performance Data'!$O$6:$DY$6,0)),'Model Performance Data'!$B$8:$B$56,$C2059,'Model Performance Data'!$C$8:$C$56,$D2059)),"-",SUMIFS(INDEX('Model Performance Data'!$O$8:$DY$56,0,MATCH(CONCATENATE($J2059,M$6),'Model Performance Data'!$O$6:$DY$6,0)),'Model Performance Data'!$B$8:$B$56,$C2059,'Model Performance Data'!$C$8:$C$56,$D2059))</f>
        <v>0</v>
      </c>
      <c r="N2059" s="254">
        <f>IF(ISNA(SUMIFS(INDEX('Model Performance Data'!$O$8:$DY$56,0,MATCH(CONCATENATE($J2059,N$6),'Model Performance Data'!$O$6:$DY$6,0)),'Model Performance Data'!$B$8:$B$56,$C2059,'Model Performance Data'!$C$8:$C$56,$D2059)),"-",SUMIFS(INDEX('Model Performance Data'!$O$8:$DY$56,0,MATCH(CONCATENATE($J2059,N$6),'Model Performance Data'!$O$6:$DY$6,0)),'Model Performance Data'!$B$8:$B$56,$C2059,'Model Performance Data'!$C$8:$C$56,$D2059))</f>
        <v>0</v>
      </c>
      <c r="O2059" s="255">
        <f>IF(ISNA(SUMIFS(INDEX('Model Performance Data'!$O$8:$DY$56,0,MATCH(CONCATENATE($J2059,O$6),'Model Performance Data'!$O$6:$DY$6,0)),'Model Performance Data'!$B$8:$B$56,$C2059,'Model Performance Data'!$C$8:$C$56,$D2059)),"-",SUMIFS(INDEX('Model Performance Data'!$O$8:$DY$56,0,MATCH(CONCATENATE($J2059,O$6),'Model Performance Data'!$O$6:$DY$6,0)),'Model Performance Data'!$B$8:$B$56,$C2059,'Model Performance Data'!$C$8:$C$56,$D2059))</f>
        <v>0</v>
      </c>
    </row>
    <row r="2060" spans="2:15" x14ac:dyDescent="0.35">
      <c r="B2060" s="37" t="s">
        <v>80</v>
      </c>
      <c r="C2060" s="38" t="str">
        <f>IF(ISBLANK('Model Performance Data'!$B$90),"-",'Model Performance Data'!$B$90)</f>
        <v>-</v>
      </c>
      <c r="D2060" s="38" t="str">
        <f>IF(ISBLANK('Model Performance Data'!$C$90),"-",'Model Performance Data'!$C$90)</f>
        <v>-</v>
      </c>
      <c r="E2060" s="38" t="str">
        <f>IF(ISBLANK('Model Performance Data'!$D$90),"-",'Model Performance Data'!$D$90)</f>
        <v>-</v>
      </c>
      <c r="F2060" s="38" t="str">
        <f>IF(ISBLANK('Model Performance Data'!$E$90),"-",'Model Performance Data'!$E$90)</f>
        <v>-</v>
      </c>
      <c r="G2060" s="38" t="str">
        <f>IF(ISBLANK('Model Performance Data'!$F$90),"-",'Model Performance Data'!$F$90)</f>
        <v>-</v>
      </c>
      <c r="H2060" s="253">
        <v>1</v>
      </c>
      <c r="I2060" s="253">
        <v>3</v>
      </c>
      <c r="J2060" s="37" t="str">
        <f t="shared" si="79"/>
        <v>13</v>
      </c>
      <c r="K2060" s="38" t="str">
        <f>IF(ISBLANK('Model Performance Data'!$L$90),"-",'Model Performance Data'!$L$90)</f>
        <v>-</v>
      </c>
      <c r="L2060" s="38" t="str">
        <f>IF(ISBLANK('Model Performance Data'!$K$90),"-",'Model Performance Data'!$K$90)</f>
        <v>-</v>
      </c>
      <c r="M2060" s="254">
        <f>IF(ISNA(SUMIFS(INDEX('Model Performance Data'!$O$8:$DY$56,0,MATCH(CONCATENATE($J2060,M$6),'Model Performance Data'!$O$6:$DY$6,0)),'Model Performance Data'!$B$8:$B$56,$C2060,'Model Performance Data'!$C$8:$C$56,$D2060)),"-",SUMIFS(INDEX('Model Performance Data'!$O$8:$DY$56,0,MATCH(CONCATENATE($J2060,M$6),'Model Performance Data'!$O$6:$DY$6,0)),'Model Performance Data'!$B$8:$B$56,$C2060,'Model Performance Data'!$C$8:$C$56,$D2060))</f>
        <v>0</v>
      </c>
      <c r="N2060" s="254">
        <f>IF(ISNA(SUMIFS(INDEX('Model Performance Data'!$O$8:$DY$56,0,MATCH(CONCATENATE($J2060,N$6),'Model Performance Data'!$O$6:$DY$6,0)),'Model Performance Data'!$B$8:$B$56,$C2060,'Model Performance Data'!$C$8:$C$56,$D2060)),"-",SUMIFS(INDEX('Model Performance Data'!$O$8:$DY$56,0,MATCH(CONCATENATE($J2060,N$6),'Model Performance Data'!$O$6:$DY$6,0)),'Model Performance Data'!$B$8:$B$56,$C2060,'Model Performance Data'!$C$8:$C$56,$D2060))</f>
        <v>0</v>
      </c>
      <c r="O2060" s="255">
        <f>IF(ISNA(SUMIFS(INDEX('Model Performance Data'!$O$8:$DY$56,0,MATCH(CONCATENATE($J2060,O$6),'Model Performance Data'!$O$6:$DY$6,0)),'Model Performance Data'!$B$8:$B$56,$C2060,'Model Performance Data'!$C$8:$C$56,$D2060)),"-",SUMIFS(INDEX('Model Performance Data'!$O$8:$DY$56,0,MATCH(CONCATENATE($J2060,O$6),'Model Performance Data'!$O$6:$DY$6,0)),'Model Performance Data'!$B$8:$B$56,$C2060,'Model Performance Data'!$C$8:$C$56,$D2060))</f>
        <v>0</v>
      </c>
    </row>
    <row r="2061" spans="2:15" x14ac:dyDescent="0.35">
      <c r="B2061" s="37" t="s">
        <v>80</v>
      </c>
      <c r="C2061" s="38" t="str">
        <f>IF(ISBLANK('Model Performance Data'!$B$90),"-",'Model Performance Data'!$B$90)</f>
        <v>-</v>
      </c>
      <c r="D2061" s="38" t="str">
        <f>IF(ISBLANK('Model Performance Data'!$C$90),"-",'Model Performance Data'!$C$90)</f>
        <v>-</v>
      </c>
      <c r="E2061" s="38" t="str">
        <f>IF(ISBLANK('Model Performance Data'!$D$90),"-",'Model Performance Data'!$D$90)</f>
        <v>-</v>
      </c>
      <c r="F2061" s="38" t="str">
        <f>IF(ISBLANK('Model Performance Data'!$E$90),"-",'Model Performance Data'!$E$90)</f>
        <v>-</v>
      </c>
      <c r="G2061" s="38" t="str">
        <f>IF(ISBLANK('Model Performance Data'!$F$90),"-",'Model Performance Data'!$F$90)</f>
        <v>-</v>
      </c>
      <c r="H2061" s="253">
        <v>1</v>
      </c>
      <c r="I2061" s="253">
        <v>4</v>
      </c>
      <c r="J2061" s="37" t="str">
        <f t="shared" si="79"/>
        <v>14</v>
      </c>
      <c r="K2061" s="38" t="str">
        <f>IF(ISBLANK('Model Performance Data'!$L$90),"-",'Model Performance Data'!$L$90)</f>
        <v>-</v>
      </c>
      <c r="L2061" s="38" t="str">
        <f>IF(ISBLANK('Model Performance Data'!$K$90),"-",'Model Performance Data'!$K$90)</f>
        <v>-</v>
      </c>
      <c r="M2061" s="254">
        <f>IF(ISNA(SUMIFS(INDEX('Model Performance Data'!$O$8:$DY$56,0,MATCH(CONCATENATE($J2061,M$6),'Model Performance Data'!$O$6:$DY$6,0)),'Model Performance Data'!$B$8:$B$56,$C2061,'Model Performance Data'!$C$8:$C$56,$D2061)),"-",SUMIFS(INDEX('Model Performance Data'!$O$8:$DY$56,0,MATCH(CONCATENATE($J2061,M$6),'Model Performance Data'!$O$6:$DY$6,0)),'Model Performance Data'!$B$8:$B$56,$C2061,'Model Performance Data'!$C$8:$C$56,$D2061))</f>
        <v>0</v>
      </c>
      <c r="N2061" s="254">
        <f>IF(ISNA(SUMIFS(INDEX('Model Performance Data'!$O$8:$DY$56,0,MATCH(CONCATENATE($J2061,N$6),'Model Performance Data'!$O$6:$DY$6,0)),'Model Performance Data'!$B$8:$B$56,$C2061,'Model Performance Data'!$C$8:$C$56,$D2061)),"-",SUMIFS(INDEX('Model Performance Data'!$O$8:$DY$56,0,MATCH(CONCATENATE($J2061,N$6),'Model Performance Data'!$O$6:$DY$6,0)),'Model Performance Data'!$B$8:$B$56,$C2061,'Model Performance Data'!$C$8:$C$56,$D2061))</f>
        <v>0</v>
      </c>
      <c r="O2061" s="255">
        <f>IF(ISNA(SUMIFS(INDEX('Model Performance Data'!$O$8:$DY$56,0,MATCH(CONCATENATE($J2061,O$6),'Model Performance Data'!$O$6:$DY$6,0)),'Model Performance Data'!$B$8:$B$56,$C2061,'Model Performance Data'!$C$8:$C$56,$D2061)),"-",SUMIFS(INDEX('Model Performance Data'!$O$8:$DY$56,0,MATCH(CONCATENATE($J2061,O$6),'Model Performance Data'!$O$6:$DY$6,0)),'Model Performance Data'!$B$8:$B$56,$C2061,'Model Performance Data'!$C$8:$C$56,$D2061))</f>
        <v>0</v>
      </c>
    </row>
    <row r="2062" spans="2:15" x14ac:dyDescent="0.35">
      <c r="B2062" s="37" t="s">
        <v>80</v>
      </c>
      <c r="C2062" s="38" t="str">
        <f>IF(ISBLANK('Model Performance Data'!$B$90),"-",'Model Performance Data'!$B$90)</f>
        <v>-</v>
      </c>
      <c r="D2062" s="38" t="str">
        <f>IF(ISBLANK('Model Performance Data'!$C$90),"-",'Model Performance Data'!$C$90)</f>
        <v>-</v>
      </c>
      <c r="E2062" s="38" t="str">
        <f>IF(ISBLANK('Model Performance Data'!$D$90),"-",'Model Performance Data'!$D$90)</f>
        <v>-</v>
      </c>
      <c r="F2062" s="38" t="str">
        <f>IF(ISBLANK('Model Performance Data'!$E$90),"-",'Model Performance Data'!$E$90)</f>
        <v>-</v>
      </c>
      <c r="G2062" s="38" t="str">
        <f>IF(ISBLANK('Model Performance Data'!$F$90),"-",'Model Performance Data'!$F$90)</f>
        <v>-</v>
      </c>
      <c r="H2062" s="253">
        <v>1</v>
      </c>
      <c r="I2062" s="253">
        <v>5</v>
      </c>
      <c r="J2062" s="37" t="str">
        <f t="shared" si="79"/>
        <v>15</v>
      </c>
      <c r="K2062" s="38" t="str">
        <f>IF(ISBLANK('Model Performance Data'!$L$90),"-",'Model Performance Data'!$L$90)</f>
        <v>-</v>
      </c>
      <c r="L2062" s="38" t="str">
        <f>IF(ISBLANK('Model Performance Data'!$K$90),"-",'Model Performance Data'!$K$90)</f>
        <v>-</v>
      </c>
      <c r="M2062" s="254">
        <f>IF(ISNA(SUMIFS(INDEX('Model Performance Data'!$O$8:$DY$56,0,MATCH(CONCATENATE($J2062,M$6),'Model Performance Data'!$O$6:$DY$6,0)),'Model Performance Data'!$B$8:$B$56,$C2062,'Model Performance Data'!$C$8:$C$56,$D2062)),"-",SUMIFS(INDEX('Model Performance Data'!$O$8:$DY$56,0,MATCH(CONCATENATE($J2062,M$6),'Model Performance Data'!$O$6:$DY$6,0)),'Model Performance Data'!$B$8:$B$56,$C2062,'Model Performance Data'!$C$8:$C$56,$D2062))</f>
        <v>0</v>
      </c>
      <c r="N2062" s="254">
        <f>IF(ISNA(SUMIFS(INDEX('Model Performance Data'!$O$8:$DY$56,0,MATCH(CONCATENATE($J2062,N$6),'Model Performance Data'!$O$6:$DY$6,0)),'Model Performance Data'!$B$8:$B$56,$C2062,'Model Performance Data'!$C$8:$C$56,$D2062)),"-",SUMIFS(INDEX('Model Performance Data'!$O$8:$DY$56,0,MATCH(CONCATENATE($J2062,N$6),'Model Performance Data'!$O$6:$DY$6,0)),'Model Performance Data'!$B$8:$B$56,$C2062,'Model Performance Data'!$C$8:$C$56,$D2062))</f>
        <v>0</v>
      </c>
      <c r="O2062" s="255">
        <f>IF(ISNA(SUMIFS(INDEX('Model Performance Data'!$O$8:$DY$56,0,MATCH(CONCATENATE($J2062,O$6),'Model Performance Data'!$O$6:$DY$6,0)),'Model Performance Data'!$B$8:$B$56,$C2062,'Model Performance Data'!$C$8:$C$56,$D2062)),"-",SUMIFS(INDEX('Model Performance Data'!$O$8:$DY$56,0,MATCH(CONCATENATE($J2062,O$6),'Model Performance Data'!$O$6:$DY$6,0)),'Model Performance Data'!$B$8:$B$56,$C2062,'Model Performance Data'!$C$8:$C$56,$D2062))</f>
        <v>0</v>
      </c>
    </row>
    <row r="2063" spans="2:15" x14ac:dyDescent="0.35">
      <c r="B2063" s="37" t="s">
        <v>80</v>
      </c>
      <c r="C2063" s="38" t="str">
        <f>IF(ISBLANK('Model Performance Data'!$B$90),"-",'Model Performance Data'!$B$90)</f>
        <v>-</v>
      </c>
      <c r="D2063" s="38" t="str">
        <f>IF(ISBLANK('Model Performance Data'!$C$90),"-",'Model Performance Data'!$C$90)</f>
        <v>-</v>
      </c>
      <c r="E2063" s="38" t="str">
        <f>IF(ISBLANK('Model Performance Data'!$D$90),"-",'Model Performance Data'!$D$90)</f>
        <v>-</v>
      </c>
      <c r="F2063" s="38" t="str">
        <f>IF(ISBLANK('Model Performance Data'!$E$90),"-",'Model Performance Data'!$E$90)</f>
        <v>-</v>
      </c>
      <c r="G2063" s="38" t="str">
        <f>IF(ISBLANK('Model Performance Data'!$F$90),"-",'Model Performance Data'!$F$90)</f>
        <v>-</v>
      </c>
      <c r="H2063" s="253">
        <v>1</v>
      </c>
      <c r="I2063" s="253" t="s">
        <v>65</v>
      </c>
      <c r="J2063" s="37" t="str">
        <f t="shared" si="79"/>
        <v>1Goal</v>
      </c>
      <c r="K2063" s="38" t="str">
        <f>IF(ISBLANK('Model Performance Data'!$L$90),"-",'Model Performance Data'!$L$90)</f>
        <v>-</v>
      </c>
      <c r="L2063" s="38" t="str">
        <f>IF(ISBLANK('Model Performance Data'!$K$90),"-",'Model Performance Data'!$K$90)</f>
        <v>-</v>
      </c>
      <c r="M2063" s="254" t="str">
        <f>IF(ISNA(SUMIFS(INDEX('Model Performance Data'!$O$8:$DY$56,0,MATCH(CONCATENATE($J2063,M$6),'Model Performance Data'!$O$6:$DY$6,0)),'Model Performance Data'!$B$8:$B$56,$C2063,'Model Performance Data'!$C$8:$C$56,$D2063)),"-",SUMIFS(INDEX('Model Performance Data'!$O$8:$DY$56,0,MATCH(CONCATENATE($J2063,M$6),'Model Performance Data'!$O$6:$DY$6,0)),'Model Performance Data'!$B$8:$B$56,$C2063,'Model Performance Data'!$C$8:$C$56,$D2063))</f>
        <v>-</v>
      </c>
      <c r="N2063" s="254" t="str">
        <f>IF(ISNA(SUMIFS(INDEX('Model Performance Data'!$O$8:$DY$56,0,MATCH(CONCATENATE($J2063,N$6),'Model Performance Data'!$O$6:$DY$6,0)),'Model Performance Data'!$B$8:$B$56,$C2063,'Model Performance Data'!$C$8:$C$56,$D2063)),"-",SUMIFS(INDEX('Model Performance Data'!$O$8:$DY$56,0,MATCH(CONCATENATE($J2063,N$6),'Model Performance Data'!$O$6:$DY$6,0)),'Model Performance Data'!$B$8:$B$56,$C2063,'Model Performance Data'!$C$8:$C$56,$D2063))</f>
        <v>-</v>
      </c>
      <c r="O2063" s="255">
        <f>IF(ISNA(SUMIFS(INDEX('Model Performance Data'!$O$8:$DY$56,0,MATCH(CONCATENATE($J2063,O$6),'Model Performance Data'!$O$6:$DY$6,0)),'Model Performance Data'!$B$8:$B$56,$C2063,'Model Performance Data'!$C$8:$C$56,$D2063)),"-",SUMIFS(INDEX('Model Performance Data'!$O$8:$DY$56,0,MATCH(CONCATENATE($J2063,O$6),'Model Performance Data'!$O$6:$DY$6,0)),'Model Performance Data'!$B$8:$B$56,$C2063,'Model Performance Data'!$C$8:$C$56,$D2063))</f>
        <v>0</v>
      </c>
    </row>
    <row r="2064" spans="2:15" x14ac:dyDescent="0.35">
      <c r="B2064" s="37" t="s">
        <v>80</v>
      </c>
      <c r="C2064" s="38" t="str">
        <f>IF(ISBLANK('Model Performance Data'!$B$90),"-",'Model Performance Data'!$B$90)</f>
        <v>-</v>
      </c>
      <c r="D2064" s="38" t="str">
        <f>IF(ISBLANK('Model Performance Data'!$C$90),"-",'Model Performance Data'!$C$90)</f>
        <v>-</v>
      </c>
      <c r="E2064" s="38" t="str">
        <f>IF(ISBLANK('Model Performance Data'!$D$90),"-",'Model Performance Data'!$D$90)</f>
        <v>-</v>
      </c>
      <c r="F2064" s="38" t="str">
        <f>IF(ISBLANK('Model Performance Data'!$E$90),"-",'Model Performance Data'!$E$90)</f>
        <v>-</v>
      </c>
      <c r="G2064" s="38" t="str">
        <f>IF(ISBLANK('Model Performance Data'!$F$90),"-",'Model Performance Data'!$F$90)</f>
        <v>-</v>
      </c>
      <c r="H2064" s="253">
        <v>2</v>
      </c>
      <c r="I2064" s="253">
        <v>1</v>
      </c>
      <c r="J2064" s="37" t="str">
        <f t="shared" si="79"/>
        <v>21</v>
      </c>
      <c r="K2064" s="38" t="str">
        <f>IF(ISBLANK('Model Performance Data'!$L$90),"-",'Model Performance Data'!$L$90)</f>
        <v>-</v>
      </c>
      <c r="L2064" s="38" t="str">
        <f>IF(ISBLANK('Model Performance Data'!$K$90),"-",'Model Performance Data'!$K$90)</f>
        <v>-</v>
      </c>
      <c r="M2064" s="254">
        <f>IF(ISNA(SUMIFS(INDEX('Model Performance Data'!$O$8:$DY$56,0,MATCH(CONCATENATE($J2064,M$6),'Model Performance Data'!$O$6:$DY$6,0)),'Model Performance Data'!$B$8:$B$56,$C2064,'Model Performance Data'!$C$8:$C$56,$D2064)),"-",SUMIFS(INDEX('Model Performance Data'!$O$8:$DY$56,0,MATCH(CONCATENATE($J2064,M$6),'Model Performance Data'!$O$6:$DY$6,0)),'Model Performance Data'!$B$8:$B$56,$C2064,'Model Performance Data'!$C$8:$C$56,$D2064))</f>
        <v>0</v>
      </c>
      <c r="N2064" s="254">
        <f>IF(ISNA(SUMIFS(INDEX('Model Performance Data'!$O$8:$DY$56,0,MATCH(CONCATENATE($J2064,N$6),'Model Performance Data'!$O$6:$DY$6,0)),'Model Performance Data'!$B$8:$B$56,$C2064,'Model Performance Data'!$C$8:$C$56,$D2064)),"-",SUMIFS(INDEX('Model Performance Data'!$O$8:$DY$56,0,MATCH(CONCATENATE($J2064,N$6),'Model Performance Data'!$O$6:$DY$6,0)),'Model Performance Data'!$B$8:$B$56,$C2064,'Model Performance Data'!$C$8:$C$56,$D2064))</f>
        <v>0</v>
      </c>
      <c r="O2064" s="255">
        <f>IF(ISNA(SUMIFS(INDEX('Model Performance Data'!$O$8:$DY$56,0,MATCH(CONCATENATE($J2064,O$6),'Model Performance Data'!$O$6:$DY$6,0)),'Model Performance Data'!$B$8:$B$56,$C2064,'Model Performance Data'!$C$8:$C$56,$D2064)),"-",SUMIFS(INDEX('Model Performance Data'!$O$8:$DY$56,0,MATCH(CONCATENATE($J2064,O$6),'Model Performance Data'!$O$6:$DY$6,0)),'Model Performance Data'!$B$8:$B$56,$C2064,'Model Performance Data'!$C$8:$C$56,$D2064))</f>
        <v>0</v>
      </c>
    </row>
    <row r="2065" spans="2:15" x14ac:dyDescent="0.35">
      <c r="B2065" s="37" t="s">
        <v>80</v>
      </c>
      <c r="C2065" s="38" t="str">
        <f>IF(ISBLANK('Model Performance Data'!$B$90),"-",'Model Performance Data'!$B$90)</f>
        <v>-</v>
      </c>
      <c r="D2065" s="38" t="str">
        <f>IF(ISBLANK('Model Performance Data'!$C$90),"-",'Model Performance Data'!$C$90)</f>
        <v>-</v>
      </c>
      <c r="E2065" s="38" t="str">
        <f>IF(ISBLANK('Model Performance Data'!$D$90),"-",'Model Performance Data'!$D$90)</f>
        <v>-</v>
      </c>
      <c r="F2065" s="38" t="str">
        <f>IF(ISBLANK('Model Performance Data'!$E$90),"-",'Model Performance Data'!$E$90)</f>
        <v>-</v>
      </c>
      <c r="G2065" s="38" t="str">
        <f>IF(ISBLANK('Model Performance Data'!$F$90),"-",'Model Performance Data'!$F$90)</f>
        <v>-</v>
      </c>
      <c r="H2065" s="253">
        <v>2</v>
      </c>
      <c r="I2065" s="253">
        <v>2</v>
      </c>
      <c r="J2065" s="37" t="str">
        <f t="shared" si="79"/>
        <v>22</v>
      </c>
      <c r="K2065" s="38" t="str">
        <f>IF(ISBLANK('Model Performance Data'!$L$90),"-",'Model Performance Data'!$L$90)</f>
        <v>-</v>
      </c>
      <c r="L2065" s="38" t="str">
        <f>IF(ISBLANK('Model Performance Data'!$K$90),"-",'Model Performance Data'!$K$90)</f>
        <v>-</v>
      </c>
      <c r="M2065" s="254">
        <f>IF(ISNA(SUMIFS(INDEX('Model Performance Data'!$O$8:$DY$56,0,MATCH(CONCATENATE($J2065,M$6),'Model Performance Data'!$O$6:$DY$6,0)),'Model Performance Data'!$B$8:$B$56,$C2065,'Model Performance Data'!$C$8:$C$56,$D2065)),"-",SUMIFS(INDEX('Model Performance Data'!$O$8:$DY$56,0,MATCH(CONCATENATE($J2065,M$6),'Model Performance Data'!$O$6:$DY$6,0)),'Model Performance Data'!$B$8:$B$56,$C2065,'Model Performance Data'!$C$8:$C$56,$D2065))</f>
        <v>0</v>
      </c>
      <c r="N2065" s="254">
        <f>IF(ISNA(SUMIFS(INDEX('Model Performance Data'!$O$8:$DY$56,0,MATCH(CONCATENATE($J2065,N$6),'Model Performance Data'!$O$6:$DY$6,0)),'Model Performance Data'!$B$8:$B$56,$C2065,'Model Performance Data'!$C$8:$C$56,$D2065)),"-",SUMIFS(INDEX('Model Performance Data'!$O$8:$DY$56,0,MATCH(CONCATENATE($J2065,N$6),'Model Performance Data'!$O$6:$DY$6,0)),'Model Performance Data'!$B$8:$B$56,$C2065,'Model Performance Data'!$C$8:$C$56,$D2065))</f>
        <v>0</v>
      </c>
      <c r="O2065" s="255">
        <f>IF(ISNA(SUMIFS(INDEX('Model Performance Data'!$O$8:$DY$56,0,MATCH(CONCATENATE($J2065,O$6),'Model Performance Data'!$O$6:$DY$6,0)),'Model Performance Data'!$B$8:$B$56,$C2065,'Model Performance Data'!$C$8:$C$56,$D2065)),"-",SUMIFS(INDEX('Model Performance Data'!$O$8:$DY$56,0,MATCH(CONCATENATE($J2065,O$6),'Model Performance Data'!$O$6:$DY$6,0)),'Model Performance Data'!$B$8:$B$56,$C2065,'Model Performance Data'!$C$8:$C$56,$D2065))</f>
        <v>0</v>
      </c>
    </row>
    <row r="2066" spans="2:15" x14ac:dyDescent="0.35">
      <c r="B2066" s="37" t="s">
        <v>80</v>
      </c>
      <c r="C2066" s="38" t="str">
        <f>IF(ISBLANK('Model Performance Data'!$B$90),"-",'Model Performance Data'!$B$90)</f>
        <v>-</v>
      </c>
      <c r="D2066" s="38" t="str">
        <f>IF(ISBLANK('Model Performance Data'!$C$90),"-",'Model Performance Data'!$C$90)</f>
        <v>-</v>
      </c>
      <c r="E2066" s="38" t="str">
        <f>IF(ISBLANK('Model Performance Data'!$D$90),"-",'Model Performance Data'!$D$90)</f>
        <v>-</v>
      </c>
      <c r="F2066" s="38" t="str">
        <f>IF(ISBLANK('Model Performance Data'!$E$90),"-",'Model Performance Data'!$E$90)</f>
        <v>-</v>
      </c>
      <c r="G2066" s="38" t="str">
        <f>IF(ISBLANK('Model Performance Data'!$F$90),"-",'Model Performance Data'!$F$90)</f>
        <v>-</v>
      </c>
      <c r="H2066" s="253">
        <v>2</v>
      </c>
      <c r="I2066" s="253">
        <v>3</v>
      </c>
      <c r="J2066" s="37" t="str">
        <f t="shared" si="79"/>
        <v>23</v>
      </c>
      <c r="K2066" s="38" t="str">
        <f>IF(ISBLANK('Model Performance Data'!$L$90),"-",'Model Performance Data'!$L$90)</f>
        <v>-</v>
      </c>
      <c r="L2066" s="38" t="str">
        <f>IF(ISBLANK('Model Performance Data'!$K$90),"-",'Model Performance Data'!$K$90)</f>
        <v>-</v>
      </c>
      <c r="M2066" s="254">
        <f>IF(ISNA(SUMIFS(INDEX('Model Performance Data'!$O$8:$DY$56,0,MATCH(CONCATENATE($J2066,M$6),'Model Performance Data'!$O$6:$DY$6,0)),'Model Performance Data'!$B$8:$B$56,$C2066,'Model Performance Data'!$C$8:$C$56,$D2066)),"-",SUMIFS(INDEX('Model Performance Data'!$O$8:$DY$56,0,MATCH(CONCATENATE($J2066,M$6),'Model Performance Data'!$O$6:$DY$6,0)),'Model Performance Data'!$B$8:$B$56,$C2066,'Model Performance Data'!$C$8:$C$56,$D2066))</f>
        <v>0</v>
      </c>
      <c r="N2066" s="254">
        <f>IF(ISNA(SUMIFS(INDEX('Model Performance Data'!$O$8:$DY$56,0,MATCH(CONCATENATE($J2066,N$6),'Model Performance Data'!$O$6:$DY$6,0)),'Model Performance Data'!$B$8:$B$56,$C2066,'Model Performance Data'!$C$8:$C$56,$D2066)),"-",SUMIFS(INDEX('Model Performance Data'!$O$8:$DY$56,0,MATCH(CONCATENATE($J2066,N$6),'Model Performance Data'!$O$6:$DY$6,0)),'Model Performance Data'!$B$8:$B$56,$C2066,'Model Performance Data'!$C$8:$C$56,$D2066))</f>
        <v>0</v>
      </c>
      <c r="O2066" s="255">
        <f>IF(ISNA(SUMIFS(INDEX('Model Performance Data'!$O$8:$DY$56,0,MATCH(CONCATENATE($J2066,O$6),'Model Performance Data'!$O$6:$DY$6,0)),'Model Performance Data'!$B$8:$B$56,$C2066,'Model Performance Data'!$C$8:$C$56,$D2066)),"-",SUMIFS(INDEX('Model Performance Data'!$O$8:$DY$56,0,MATCH(CONCATENATE($J2066,O$6),'Model Performance Data'!$O$6:$DY$6,0)),'Model Performance Data'!$B$8:$B$56,$C2066,'Model Performance Data'!$C$8:$C$56,$D2066))</f>
        <v>0</v>
      </c>
    </row>
    <row r="2067" spans="2:15" x14ac:dyDescent="0.35">
      <c r="B2067" s="37" t="s">
        <v>80</v>
      </c>
      <c r="C2067" s="38" t="str">
        <f>IF(ISBLANK('Model Performance Data'!$B$90),"-",'Model Performance Data'!$B$90)</f>
        <v>-</v>
      </c>
      <c r="D2067" s="38" t="str">
        <f>IF(ISBLANK('Model Performance Data'!$C$90),"-",'Model Performance Data'!$C$90)</f>
        <v>-</v>
      </c>
      <c r="E2067" s="38" t="str">
        <f>IF(ISBLANK('Model Performance Data'!$D$90),"-",'Model Performance Data'!$D$90)</f>
        <v>-</v>
      </c>
      <c r="F2067" s="38" t="str">
        <f>IF(ISBLANK('Model Performance Data'!$E$90),"-",'Model Performance Data'!$E$90)</f>
        <v>-</v>
      </c>
      <c r="G2067" s="38" t="str">
        <f>IF(ISBLANK('Model Performance Data'!$F$90),"-",'Model Performance Data'!$F$90)</f>
        <v>-</v>
      </c>
      <c r="H2067" s="253">
        <v>2</v>
      </c>
      <c r="I2067" s="253">
        <v>4</v>
      </c>
      <c r="J2067" s="37" t="str">
        <f t="shared" si="79"/>
        <v>24</v>
      </c>
      <c r="K2067" s="38" t="str">
        <f>IF(ISBLANK('Model Performance Data'!$L$90),"-",'Model Performance Data'!$L$90)</f>
        <v>-</v>
      </c>
      <c r="L2067" s="38" t="str">
        <f>IF(ISBLANK('Model Performance Data'!$K$90),"-",'Model Performance Data'!$K$90)</f>
        <v>-</v>
      </c>
      <c r="M2067" s="254">
        <f>IF(ISNA(SUMIFS(INDEX('Model Performance Data'!$O$8:$DY$56,0,MATCH(CONCATENATE($J2067,M$6),'Model Performance Data'!$O$6:$DY$6,0)),'Model Performance Data'!$B$8:$B$56,$C2067,'Model Performance Data'!$C$8:$C$56,$D2067)),"-",SUMIFS(INDEX('Model Performance Data'!$O$8:$DY$56,0,MATCH(CONCATENATE($J2067,M$6),'Model Performance Data'!$O$6:$DY$6,0)),'Model Performance Data'!$B$8:$B$56,$C2067,'Model Performance Data'!$C$8:$C$56,$D2067))</f>
        <v>0</v>
      </c>
      <c r="N2067" s="254">
        <f>IF(ISNA(SUMIFS(INDEX('Model Performance Data'!$O$8:$DY$56,0,MATCH(CONCATENATE($J2067,N$6),'Model Performance Data'!$O$6:$DY$6,0)),'Model Performance Data'!$B$8:$B$56,$C2067,'Model Performance Data'!$C$8:$C$56,$D2067)),"-",SUMIFS(INDEX('Model Performance Data'!$O$8:$DY$56,0,MATCH(CONCATENATE($J2067,N$6),'Model Performance Data'!$O$6:$DY$6,0)),'Model Performance Data'!$B$8:$B$56,$C2067,'Model Performance Data'!$C$8:$C$56,$D2067))</f>
        <v>0</v>
      </c>
      <c r="O2067" s="255">
        <f>IF(ISNA(SUMIFS(INDEX('Model Performance Data'!$O$8:$DY$56,0,MATCH(CONCATENATE($J2067,O$6),'Model Performance Data'!$O$6:$DY$6,0)),'Model Performance Data'!$B$8:$B$56,$C2067,'Model Performance Data'!$C$8:$C$56,$D2067)),"-",SUMIFS(INDEX('Model Performance Data'!$O$8:$DY$56,0,MATCH(CONCATENATE($J2067,O$6),'Model Performance Data'!$O$6:$DY$6,0)),'Model Performance Data'!$B$8:$B$56,$C2067,'Model Performance Data'!$C$8:$C$56,$D2067))</f>
        <v>0</v>
      </c>
    </row>
    <row r="2068" spans="2:15" x14ac:dyDescent="0.35">
      <c r="B2068" s="37" t="s">
        <v>80</v>
      </c>
      <c r="C2068" s="38" t="str">
        <f>IF(ISBLANK('Model Performance Data'!$B$90),"-",'Model Performance Data'!$B$90)</f>
        <v>-</v>
      </c>
      <c r="D2068" s="38" t="str">
        <f>IF(ISBLANK('Model Performance Data'!$C$90),"-",'Model Performance Data'!$C$90)</f>
        <v>-</v>
      </c>
      <c r="E2068" s="38" t="str">
        <f>IF(ISBLANK('Model Performance Data'!$D$90),"-",'Model Performance Data'!$D$90)</f>
        <v>-</v>
      </c>
      <c r="F2068" s="38" t="str">
        <f>IF(ISBLANK('Model Performance Data'!$E$90),"-",'Model Performance Data'!$E$90)</f>
        <v>-</v>
      </c>
      <c r="G2068" s="38" t="str">
        <f>IF(ISBLANK('Model Performance Data'!$F$90),"-",'Model Performance Data'!$F$90)</f>
        <v>-</v>
      </c>
      <c r="H2068" s="253">
        <v>2</v>
      </c>
      <c r="I2068" s="253">
        <v>5</v>
      </c>
      <c r="J2068" s="37" t="str">
        <f t="shared" si="79"/>
        <v>25</v>
      </c>
      <c r="K2068" s="38" t="str">
        <f>IF(ISBLANK('Model Performance Data'!$L$90),"-",'Model Performance Data'!$L$90)</f>
        <v>-</v>
      </c>
      <c r="L2068" s="38" t="str">
        <f>IF(ISBLANK('Model Performance Data'!$K$90),"-",'Model Performance Data'!$K$90)</f>
        <v>-</v>
      </c>
      <c r="M2068" s="254">
        <f>IF(ISNA(SUMIFS(INDEX('Model Performance Data'!$O$8:$DY$56,0,MATCH(CONCATENATE($J2068,M$6),'Model Performance Data'!$O$6:$DY$6,0)),'Model Performance Data'!$B$8:$B$56,$C2068,'Model Performance Data'!$C$8:$C$56,$D2068)),"-",SUMIFS(INDEX('Model Performance Data'!$O$8:$DY$56,0,MATCH(CONCATENATE($J2068,M$6),'Model Performance Data'!$O$6:$DY$6,0)),'Model Performance Data'!$B$8:$B$56,$C2068,'Model Performance Data'!$C$8:$C$56,$D2068))</f>
        <v>0</v>
      </c>
      <c r="N2068" s="254">
        <f>IF(ISNA(SUMIFS(INDEX('Model Performance Data'!$O$8:$DY$56,0,MATCH(CONCATENATE($J2068,N$6),'Model Performance Data'!$O$6:$DY$6,0)),'Model Performance Data'!$B$8:$B$56,$C2068,'Model Performance Data'!$C$8:$C$56,$D2068)),"-",SUMIFS(INDEX('Model Performance Data'!$O$8:$DY$56,0,MATCH(CONCATENATE($J2068,N$6),'Model Performance Data'!$O$6:$DY$6,0)),'Model Performance Data'!$B$8:$B$56,$C2068,'Model Performance Data'!$C$8:$C$56,$D2068))</f>
        <v>0</v>
      </c>
      <c r="O2068" s="255">
        <f>IF(ISNA(SUMIFS(INDEX('Model Performance Data'!$O$8:$DY$56,0,MATCH(CONCATENATE($J2068,O$6),'Model Performance Data'!$O$6:$DY$6,0)),'Model Performance Data'!$B$8:$B$56,$C2068,'Model Performance Data'!$C$8:$C$56,$D2068)),"-",SUMIFS(INDEX('Model Performance Data'!$O$8:$DY$56,0,MATCH(CONCATENATE($J2068,O$6),'Model Performance Data'!$O$6:$DY$6,0)),'Model Performance Data'!$B$8:$B$56,$C2068,'Model Performance Data'!$C$8:$C$56,$D2068))</f>
        <v>0</v>
      </c>
    </row>
    <row r="2069" spans="2:15" x14ac:dyDescent="0.35">
      <c r="B2069" s="37" t="s">
        <v>80</v>
      </c>
      <c r="C2069" s="38" t="str">
        <f>IF(ISBLANK('Model Performance Data'!$B$90),"-",'Model Performance Data'!$B$90)</f>
        <v>-</v>
      </c>
      <c r="D2069" s="38" t="str">
        <f>IF(ISBLANK('Model Performance Data'!$C$90),"-",'Model Performance Data'!$C$90)</f>
        <v>-</v>
      </c>
      <c r="E2069" s="38" t="str">
        <f>IF(ISBLANK('Model Performance Data'!$D$90),"-",'Model Performance Data'!$D$90)</f>
        <v>-</v>
      </c>
      <c r="F2069" s="38" t="str">
        <f>IF(ISBLANK('Model Performance Data'!$E$90),"-",'Model Performance Data'!$E$90)</f>
        <v>-</v>
      </c>
      <c r="G2069" s="38" t="str">
        <f>IF(ISBLANK('Model Performance Data'!$F$90),"-",'Model Performance Data'!$F$90)</f>
        <v>-</v>
      </c>
      <c r="H2069" s="253">
        <v>2</v>
      </c>
      <c r="I2069" s="253" t="s">
        <v>65</v>
      </c>
      <c r="J2069" s="37" t="str">
        <f t="shared" si="79"/>
        <v>2Goal</v>
      </c>
      <c r="K2069" s="38" t="str">
        <f>IF(ISBLANK('Model Performance Data'!$L$90),"-",'Model Performance Data'!$L$90)</f>
        <v>-</v>
      </c>
      <c r="L2069" s="38" t="str">
        <f>IF(ISBLANK('Model Performance Data'!$K$90),"-",'Model Performance Data'!$K$90)</f>
        <v>-</v>
      </c>
      <c r="M2069" s="254" t="str">
        <f>IF(ISNA(SUMIFS(INDEX('Model Performance Data'!$O$8:$DY$56,0,MATCH(CONCATENATE($J2069,M$6),'Model Performance Data'!$O$6:$DY$6,0)),'Model Performance Data'!$B$8:$B$56,$C2069,'Model Performance Data'!$C$8:$C$56,$D2069)),"-",SUMIFS(INDEX('Model Performance Data'!$O$8:$DY$56,0,MATCH(CONCATENATE($J2069,M$6),'Model Performance Data'!$O$6:$DY$6,0)),'Model Performance Data'!$B$8:$B$56,$C2069,'Model Performance Data'!$C$8:$C$56,$D2069))</f>
        <v>-</v>
      </c>
      <c r="N2069" s="254" t="str">
        <f>IF(ISNA(SUMIFS(INDEX('Model Performance Data'!$O$8:$DY$56,0,MATCH(CONCATENATE($J2069,N$6),'Model Performance Data'!$O$6:$DY$6,0)),'Model Performance Data'!$B$8:$B$56,$C2069,'Model Performance Data'!$C$8:$C$56,$D2069)),"-",SUMIFS(INDEX('Model Performance Data'!$O$8:$DY$56,0,MATCH(CONCATENATE($J2069,N$6),'Model Performance Data'!$O$6:$DY$6,0)),'Model Performance Data'!$B$8:$B$56,$C2069,'Model Performance Data'!$C$8:$C$56,$D2069))</f>
        <v>-</v>
      </c>
      <c r="O2069" s="255">
        <f>IF(ISNA(SUMIFS(INDEX('Model Performance Data'!$O$8:$DY$56,0,MATCH(CONCATENATE($J2069,O$6),'Model Performance Data'!$O$6:$DY$6,0)),'Model Performance Data'!$B$8:$B$56,$C2069,'Model Performance Data'!$C$8:$C$56,$D2069)),"-",SUMIFS(INDEX('Model Performance Data'!$O$8:$DY$56,0,MATCH(CONCATENATE($J2069,O$6),'Model Performance Data'!$O$6:$DY$6,0)),'Model Performance Data'!$B$8:$B$56,$C2069,'Model Performance Data'!$C$8:$C$56,$D2069))</f>
        <v>0</v>
      </c>
    </row>
    <row r="2070" spans="2:15" x14ac:dyDescent="0.35">
      <c r="B2070" s="37" t="s">
        <v>80</v>
      </c>
      <c r="C2070" s="38" t="str">
        <f>IF(ISBLANK('Model Performance Data'!$B$90),"-",'Model Performance Data'!$B$90)</f>
        <v>-</v>
      </c>
      <c r="D2070" s="38" t="str">
        <f>IF(ISBLANK('Model Performance Data'!$C$90),"-",'Model Performance Data'!$C$90)</f>
        <v>-</v>
      </c>
      <c r="E2070" s="38" t="str">
        <f>IF(ISBLANK('Model Performance Data'!$D$90),"-",'Model Performance Data'!$D$90)</f>
        <v>-</v>
      </c>
      <c r="F2070" s="38" t="str">
        <f>IF(ISBLANK('Model Performance Data'!$E$90),"-",'Model Performance Data'!$E$90)</f>
        <v>-</v>
      </c>
      <c r="G2070" s="38" t="str">
        <f>IF(ISBLANK('Model Performance Data'!$F$90),"-",'Model Performance Data'!$F$90)</f>
        <v>-</v>
      </c>
      <c r="H2070" s="253">
        <v>3</v>
      </c>
      <c r="I2070" s="253">
        <v>1</v>
      </c>
      <c r="J2070" s="37" t="str">
        <f t="shared" si="79"/>
        <v>31</v>
      </c>
      <c r="K2070" s="38" t="str">
        <f>IF(ISBLANK('Model Performance Data'!$L$90),"-",'Model Performance Data'!$L$90)</f>
        <v>-</v>
      </c>
      <c r="L2070" s="38" t="str">
        <f>IF(ISBLANK('Model Performance Data'!$K$90),"-",'Model Performance Data'!$K$90)</f>
        <v>-</v>
      </c>
      <c r="M2070" s="254">
        <f>IF(ISNA(SUMIFS(INDEX('Model Performance Data'!$O$8:$DY$56,0,MATCH(CONCATENATE($J2070,M$6),'Model Performance Data'!$O$6:$DY$6,0)),'Model Performance Data'!$B$8:$B$56,$C2070,'Model Performance Data'!$C$8:$C$56,$D2070)),"-",SUMIFS(INDEX('Model Performance Data'!$O$8:$DY$56,0,MATCH(CONCATENATE($J2070,M$6),'Model Performance Data'!$O$6:$DY$6,0)),'Model Performance Data'!$B$8:$B$56,$C2070,'Model Performance Data'!$C$8:$C$56,$D2070))</f>
        <v>0</v>
      </c>
      <c r="N2070" s="254">
        <f>IF(ISNA(SUMIFS(INDEX('Model Performance Data'!$O$8:$DY$56,0,MATCH(CONCATENATE($J2070,N$6),'Model Performance Data'!$O$6:$DY$6,0)),'Model Performance Data'!$B$8:$B$56,$C2070,'Model Performance Data'!$C$8:$C$56,$D2070)),"-",SUMIFS(INDEX('Model Performance Data'!$O$8:$DY$56,0,MATCH(CONCATENATE($J2070,N$6),'Model Performance Data'!$O$6:$DY$6,0)),'Model Performance Data'!$B$8:$B$56,$C2070,'Model Performance Data'!$C$8:$C$56,$D2070))</f>
        <v>0</v>
      </c>
      <c r="O2070" s="255">
        <f>IF(ISNA(SUMIFS(INDEX('Model Performance Data'!$O$8:$DY$56,0,MATCH(CONCATENATE($J2070,O$6),'Model Performance Data'!$O$6:$DY$6,0)),'Model Performance Data'!$B$8:$B$56,$C2070,'Model Performance Data'!$C$8:$C$56,$D2070)),"-",SUMIFS(INDEX('Model Performance Data'!$O$8:$DY$56,0,MATCH(CONCATENATE($J2070,O$6),'Model Performance Data'!$O$6:$DY$6,0)),'Model Performance Data'!$B$8:$B$56,$C2070,'Model Performance Data'!$C$8:$C$56,$D2070))</f>
        <v>0</v>
      </c>
    </row>
    <row r="2071" spans="2:15" x14ac:dyDescent="0.35">
      <c r="B2071" s="37" t="s">
        <v>80</v>
      </c>
      <c r="C2071" s="38" t="str">
        <f>IF(ISBLANK('Model Performance Data'!$B$90),"-",'Model Performance Data'!$B$90)</f>
        <v>-</v>
      </c>
      <c r="D2071" s="38" t="str">
        <f>IF(ISBLANK('Model Performance Data'!$C$90),"-",'Model Performance Data'!$C$90)</f>
        <v>-</v>
      </c>
      <c r="E2071" s="38" t="str">
        <f>IF(ISBLANK('Model Performance Data'!$D$90),"-",'Model Performance Data'!$D$90)</f>
        <v>-</v>
      </c>
      <c r="F2071" s="38" t="str">
        <f>IF(ISBLANK('Model Performance Data'!$E$90),"-",'Model Performance Data'!$E$90)</f>
        <v>-</v>
      </c>
      <c r="G2071" s="38" t="str">
        <f>IF(ISBLANK('Model Performance Data'!$F$90),"-",'Model Performance Data'!$F$90)</f>
        <v>-</v>
      </c>
      <c r="H2071" s="253">
        <v>3</v>
      </c>
      <c r="I2071" s="253">
        <v>2</v>
      </c>
      <c r="J2071" s="37" t="str">
        <f t="shared" si="79"/>
        <v>32</v>
      </c>
      <c r="K2071" s="38" t="str">
        <f>IF(ISBLANK('Model Performance Data'!$L$90),"-",'Model Performance Data'!$L$90)</f>
        <v>-</v>
      </c>
      <c r="L2071" s="38" t="str">
        <f>IF(ISBLANK('Model Performance Data'!$K$90),"-",'Model Performance Data'!$K$90)</f>
        <v>-</v>
      </c>
      <c r="M2071" s="254">
        <f>IF(ISNA(SUMIFS(INDEX('Model Performance Data'!$O$8:$DY$56,0,MATCH(CONCATENATE($J2071,M$6),'Model Performance Data'!$O$6:$DY$6,0)),'Model Performance Data'!$B$8:$B$56,$C2071,'Model Performance Data'!$C$8:$C$56,$D2071)),"-",SUMIFS(INDEX('Model Performance Data'!$O$8:$DY$56,0,MATCH(CONCATENATE($J2071,M$6),'Model Performance Data'!$O$6:$DY$6,0)),'Model Performance Data'!$B$8:$B$56,$C2071,'Model Performance Data'!$C$8:$C$56,$D2071))</f>
        <v>0</v>
      </c>
      <c r="N2071" s="254">
        <f>IF(ISNA(SUMIFS(INDEX('Model Performance Data'!$O$8:$DY$56,0,MATCH(CONCATENATE($J2071,N$6),'Model Performance Data'!$O$6:$DY$6,0)),'Model Performance Data'!$B$8:$B$56,$C2071,'Model Performance Data'!$C$8:$C$56,$D2071)),"-",SUMIFS(INDEX('Model Performance Data'!$O$8:$DY$56,0,MATCH(CONCATENATE($J2071,N$6),'Model Performance Data'!$O$6:$DY$6,0)),'Model Performance Data'!$B$8:$B$56,$C2071,'Model Performance Data'!$C$8:$C$56,$D2071))</f>
        <v>0</v>
      </c>
      <c r="O2071" s="255">
        <f>IF(ISNA(SUMIFS(INDEX('Model Performance Data'!$O$8:$DY$56,0,MATCH(CONCATENATE($J2071,O$6),'Model Performance Data'!$O$6:$DY$6,0)),'Model Performance Data'!$B$8:$B$56,$C2071,'Model Performance Data'!$C$8:$C$56,$D2071)),"-",SUMIFS(INDEX('Model Performance Data'!$O$8:$DY$56,0,MATCH(CONCATENATE($J2071,O$6),'Model Performance Data'!$O$6:$DY$6,0)),'Model Performance Data'!$B$8:$B$56,$C2071,'Model Performance Data'!$C$8:$C$56,$D2071))</f>
        <v>0</v>
      </c>
    </row>
    <row r="2072" spans="2:15" x14ac:dyDescent="0.35">
      <c r="B2072" s="37" t="s">
        <v>80</v>
      </c>
      <c r="C2072" s="38" t="str">
        <f>IF(ISBLANK('Model Performance Data'!$B$90),"-",'Model Performance Data'!$B$90)</f>
        <v>-</v>
      </c>
      <c r="D2072" s="38" t="str">
        <f>IF(ISBLANK('Model Performance Data'!$C$90),"-",'Model Performance Data'!$C$90)</f>
        <v>-</v>
      </c>
      <c r="E2072" s="38" t="str">
        <f>IF(ISBLANK('Model Performance Data'!$D$90),"-",'Model Performance Data'!$D$90)</f>
        <v>-</v>
      </c>
      <c r="F2072" s="38" t="str">
        <f>IF(ISBLANK('Model Performance Data'!$E$90),"-",'Model Performance Data'!$E$90)</f>
        <v>-</v>
      </c>
      <c r="G2072" s="38" t="str">
        <f>IF(ISBLANK('Model Performance Data'!$F$90),"-",'Model Performance Data'!$F$90)</f>
        <v>-</v>
      </c>
      <c r="H2072" s="253">
        <v>3</v>
      </c>
      <c r="I2072" s="253">
        <v>3</v>
      </c>
      <c r="J2072" s="37" t="str">
        <f t="shared" si="79"/>
        <v>33</v>
      </c>
      <c r="K2072" s="38" t="str">
        <f>IF(ISBLANK('Model Performance Data'!$L$90),"-",'Model Performance Data'!$L$90)</f>
        <v>-</v>
      </c>
      <c r="L2072" s="38" t="str">
        <f>IF(ISBLANK('Model Performance Data'!$K$90),"-",'Model Performance Data'!$K$90)</f>
        <v>-</v>
      </c>
      <c r="M2072" s="254">
        <f>IF(ISNA(SUMIFS(INDEX('Model Performance Data'!$O$8:$DY$56,0,MATCH(CONCATENATE($J2072,M$6),'Model Performance Data'!$O$6:$DY$6,0)),'Model Performance Data'!$B$8:$B$56,$C2072,'Model Performance Data'!$C$8:$C$56,$D2072)),"-",SUMIFS(INDEX('Model Performance Data'!$O$8:$DY$56,0,MATCH(CONCATENATE($J2072,M$6),'Model Performance Data'!$O$6:$DY$6,0)),'Model Performance Data'!$B$8:$B$56,$C2072,'Model Performance Data'!$C$8:$C$56,$D2072))</f>
        <v>0</v>
      </c>
      <c r="N2072" s="254">
        <f>IF(ISNA(SUMIFS(INDEX('Model Performance Data'!$O$8:$DY$56,0,MATCH(CONCATENATE($J2072,N$6),'Model Performance Data'!$O$6:$DY$6,0)),'Model Performance Data'!$B$8:$B$56,$C2072,'Model Performance Data'!$C$8:$C$56,$D2072)),"-",SUMIFS(INDEX('Model Performance Data'!$O$8:$DY$56,0,MATCH(CONCATENATE($J2072,N$6),'Model Performance Data'!$O$6:$DY$6,0)),'Model Performance Data'!$B$8:$B$56,$C2072,'Model Performance Data'!$C$8:$C$56,$D2072))</f>
        <v>0</v>
      </c>
      <c r="O2072" s="255">
        <f>IF(ISNA(SUMIFS(INDEX('Model Performance Data'!$O$8:$DY$56,0,MATCH(CONCATENATE($J2072,O$6),'Model Performance Data'!$O$6:$DY$6,0)),'Model Performance Data'!$B$8:$B$56,$C2072,'Model Performance Data'!$C$8:$C$56,$D2072)),"-",SUMIFS(INDEX('Model Performance Data'!$O$8:$DY$56,0,MATCH(CONCATENATE($J2072,O$6),'Model Performance Data'!$O$6:$DY$6,0)),'Model Performance Data'!$B$8:$B$56,$C2072,'Model Performance Data'!$C$8:$C$56,$D2072))</f>
        <v>0</v>
      </c>
    </row>
    <row r="2073" spans="2:15" x14ac:dyDescent="0.35">
      <c r="B2073" s="37" t="s">
        <v>80</v>
      </c>
      <c r="C2073" s="38" t="str">
        <f>IF(ISBLANK('Model Performance Data'!$B$90),"-",'Model Performance Data'!$B$90)</f>
        <v>-</v>
      </c>
      <c r="D2073" s="38" t="str">
        <f>IF(ISBLANK('Model Performance Data'!$C$90),"-",'Model Performance Data'!$C$90)</f>
        <v>-</v>
      </c>
      <c r="E2073" s="38" t="str">
        <f>IF(ISBLANK('Model Performance Data'!$D$90),"-",'Model Performance Data'!$D$90)</f>
        <v>-</v>
      </c>
      <c r="F2073" s="38" t="str">
        <f>IF(ISBLANK('Model Performance Data'!$E$90),"-",'Model Performance Data'!$E$90)</f>
        <v>-</v>
      </c>
      <c r="G2073" s="38" t="str">
        <f>IF(ISBLANK('Model Performance Data'!$F$90),"-",'Model Performance Data'!$F$90)</f>
        <v>-</v>
      </c>
      <c r="H2073" s="253">
        <v>3</v>
      </c>
      <c r="I2073" s="253">
        <v>4</v>
      </c>
      <c r="J2073" s="37" t="str">
        <f t="shared" si="79"/>
        <v>34</v>
      </c>
      <c r="K2073" s="38" t="str">
        <f>IF(ISBLANK('Model Performance Data'!$L$90),"-",'Model Performance Data'!$L$90)</f>
        <v>-</v>
      </c>
      <c r="L2073" s="38" t="str">
        <f>IF(ISBLANK('Model Performance Data'!$K$90),"-",'Model Performance Data'!$K$90)</f>
        <v>-</v>
      </c>
      <c r="M2073" s="254">
        <f>IF(ISNA(SUMIFS(INDEX('Model Performance Data'!$O$8:$DY$56,0,MATCH(CONCATENATE($J2073,M$6),'Model Performance Data'!$O$6:$DY$6,0)),'Model Performance Data'!$B$8:$B$56,$C2073,'Model Performance Data'!$C$8:$C$56,$D2073)),"-",SUMIFS(INDEX('Model Performance Data'!$O$8:$DY$56,0,MATCH(CONCATENATE($J2073,M$6),'Model Performance Data'!$O$6:$DY$6,0)),'Model Performance Data'!$B$8:$B$56,$C2073,'Model Performance Data'!$C$8:$C$56,$D2073))</f>
        <v>0</v>
      </c>
      <c r="N2073" s="254">
        <f>IF(ISNA(SUMIFS(INDEX('Model Performance Data'!$O$8:$DY$56,0,MATCH(CONCATENATE($J2073,N$6),'Model Performance Data'!$O$6:$DY$6,0)),'Model Performance Data'!$B$8:$B$56,$C2073,'Model Performance Data'!$C$8:$C$56,$D2073)),"-",SUMIFS(INDEX('Model Performance Data'!$O$8:$DY$56,0,MATCH(CONCATENATE($J2073,N$6),'Model Performance Data'!$O$6:$DY$6,0)),'Model Performance Data'!$B$8:$B$56,$C2073,'Model Performance Data'!$C$8:$C$56,$D2073))</f>
        <v>0</v>
      </c>
      <c r="O2073" s="255">
        <f>IF(ISNA(SUMIFS(INDEX('Model Performance Data'!$O$8:$DY$56,0,MATCH(CONCATENATE($J2073,O$6),'Model Performance Data'!$O$6:$DY$6,0)),'Model Performance Data'!$B$8:$B$56,$C2073,'Model Performance Data'!$C$8:$C$56,$D2073)),"-",SUMIFS(INDEX('Model Performance Data'!$O$8:$DY$56,0,MATCH(CONCATENATE($J2073,O$6),'Model Performance Data'!$O$6:$DY$6,0)),'Model Performance Data'!$B$8:$B$56,$C2073,'Model Performance Data'!$C$8:$C$56,$D2073))</f>
        <v>0</v>
      </c>
    </row>
    <row r="2074" spans="2:15" x14ac:dyDescent="0.35">
      <c r="B2074" s="37" t="s">
        <v>80</v>
      </c>
      <c r="C2074" s="38" t="str">
        <f>IF(ISBLANK('Model Performance Data'!$B$90),"-",'Model Performance Data'!$B$90)</f>
        <v>-</v>
      </c>
      <c r="D2074" s="38" t="str">
        <f>IF(ISBLANK('Model Performance Data'!$C$90),"-",'Model Performance Data'!$C$90)</f>
        <v>-</v>
      </c>
      <c r="E2074" s="38" t="str">
        <f>IF(ISBLANK('Model Performance Data'!$D$90),"-",'Model Performance Data'!$D$90)</f>
        <v>-</v>
      </c>
      <c r="F2074" s="38" t="str">
        <f>IF(ISBLANK('Model Performance Data'!$E$90),"-",'Model Performance Data'!$E$90)</f>
        <v>-</v>
      </c>
      <c r="G2074" s="38" t="str">
        <f>IF(ISBLANK('Model Performance Data'!$F$90),"-",'Model Performance Data'!$F$90)</f>
        <v>-</v>
      </c>
      <c r="H2074" s="253">
        <v>3</v>
      </c>
      <c r="I2074" s="253">
        <v>5</v>
      </c>
      <c r="J2074" s="37" t="str">
        <f t="shared" si="79"/>
        <v>35</v>
      </c>
      <c r="K2074" s="38" t="str">
        <f>IF(ISBLANK('Model Performance Data'!$L$90),"-",'Model Performance Data'!$L$90)</f>
        <v>-</v>
      </c>
      <c r="L2074" s="38" t="str">
        <f>IF(ISBLANK('Model Performance Data'!$K$90),"-",'Model Performance Data'!$K$90)</f>
        <v>-</v>
      </c>
      <c r="M2074" s="254">
        <f>IF(ISNA(SUMIFS(INDEX('Model Performance Data'!$O$8:$DY$56,0,MATCH(CONCATENATE($J2074,M$6),'Model Performance Data'!$O$6:$DY$6,0)),'Model Performance Data'!$B$8:$B$56,$C2074,'Model Performance Data'!$C$8:$C$56,$D2074)),"-",SUMIFS(INDEX('Model Performance Data'!$O$8:$DY$56,0,MATCH(CONCATENATE($J2074,M$6),'Model Performance Data'!$O$6:$DY$6,0)),'Model Performance Data'!$B$8:$B$56,$C2074,'Model Performance Data'!$C$8:$C$56,$D2074))</f>
        <v>0</v>
      </c>
      <c r="N2074" s="254">
        <f>IF(ISNA(SUMIFS(INDEX('Model Performance Data'!$O$8:$DY$56,0,MATCH(CONCATENATE($J2074,N$6),'Model Performance Data'!$O$6:$DY$6,0)),'Model Performance Data'!$B$8:$B$56,$C2074,'Model Performance Data'!$C$8:$C$56,$D2074)),"-",SUMIFS(INDEX('Model Performance Data'!$O$8:$DY$56,0,MATCH(CONCATENATE($J2074,N$6),'Model Performance Data'!$O$6:$DY$6,0)),'Model Performance Data'!$B$8:$B$56,$C2074,'Model Performance Data'!$C$8:$C$56,$D2074))</f>
        <v>0</v>
      </c>
      <c r="O2074" s="255">
        <f>IF(ISNA(SUMIFS(INDEX('Model Performance Data'!$O$8:$DY$56,0,MATCH(CONCATENATE($J2074,O$6),'Model Performance Data'!$O$6:$DY$6,0)),'Model Performance Data'!$B$8:$B$56,$C2074,'Model Performance Data'!$C$8:$C$56,$D2074)),"-",SUMIFS(INDEX('Model Performance Data'!$O$8:$DY$56,0,MATCH(CONCATENATE($J2074,O$6),'Model Performance Data'!$O$6:$DY$6,0)),'Model Performance Data'!$B$8:$B$56,$C2074,'Model Performance Data'!$C$8:$C$56,$D2074))</f>
        <v>0</v>
      </c>
    </row>
    <row r="2075" spans="2:15" x14ac:dyDescent="0.35">
      <c r="B2075" s="37" t="s">
        <v>80</v>
      </c>
      <c r="C2075" s="38" t="str">
        <f>IF(ISBLANK('Model Performance Data'!$B$90),"-",'Model Performance Data'!$B$90)</f>
        <v>-</v>
      </c>
      <c r="D2075" s="38" t="str">
        <f>IF(ISBLANK('Model Performance Data'!$C$90),"-",'Model Performance Data'!$C$90)</f>
        <v>-</v>
      </c>
      <c r="E2075" s="38" t="str">
        <f>IF(ISBLANK('Model Performance Data'!$D$90),"-",'Model Performance Data'!$D$90)</f>
        <v>-</v>
      </c>
      <c r="F2075" s="38" t="str">
        <f>IF(ISBLANK('Model Performance Data'!$E$90),"-",'Model Performance Data'!$E$90)</f>
        <v>-</v>
      </c>
      <c r="G2075" s="38" t="str">
        <f>IF(ISBLANK('Model Performance Data'!$F$90),"-",'Model Performance Data'!$F$90)</f>
        <v>-</v>
      </c>
      <c r="H2075" s="253">
        <v>3</v>
      </c>
      <c r="I2075" s="253" t="s">
        <v>65</v>
      </c>
      <c r="J2075" s="37" t="str">
        <f t="shared" si="79"/>
        <v>3Goal</v>
      </c>
      <c r="K2075" s="38" t="str">
        <f>IF(ISBLANK('Model Performance Data'!$L$90),"-",'Model Performance Data'!$L$90)</f>
        <v>-</v>
      </c>
      <c r="L2075" s="38" t="str">
        <f>IF(ISBLANK('Model Performance Data'!$K$90),"-",'Model Performance Data'!$K$90)</f>
        <v>-</v>
      </c>
      <c r="M2075" s="254" t="str">
        <f>IF(ISNA(SUMIFS(INDEX('Model Performance Data'!$O$8:$DY$56,0,MATCH(CONCATENATE($J2075,M$6),'Model Performance Data'!$O$6:$DY$6,0)),'Model Performance Data'!$B$8:$B$56,$C2075,'Model Performance Data'!$C$8:$C$56,$D2075)),"-",SUMIFS(INDEX('Model Performance Data'!$O$8:$DY$56,0,MATCH(CONCATENATE($J2075,M$6),'Model Performance Data'!$O$6:$DY$6,0)),'Model Performance Data'!$B$8:$B$56,$C2075,'Model Performance Data'!$C$8:$C$56,$D2075))</f>
        <v>-</v>
      </c>
      <c r="N2075" s="254" t="str">
        <f>IF(ISNA(SUMIFS(INDEX('Model Performance Data'!$O$8:$DY$56,0,MATCH(CONCATENATE($J2075,N$6),'Model Performance Data'!$O$6:$DY$6,0)),'Model Performance Data'!$B$8:$B$56,$C2075,'Model Performance Data'!$C$8:$C$56,$D2075)),"-",SUMIFS(INDEX('Model Performance Data'!$O$8:$DY$56,0,MATCH(CONCATENATE($J2075,N$6),'Model Performance Data'!$O$6:$DY$6,0)),'Model Performance Data'!$B$8:$B$56,$C2075,'Model Performance Data'!$C$8:$C$56,$D2075))</f>
        <v>-</v>
      </c>
      <c r="O2075" s="255">
        <f>IF(ISNA(SUMIFS(INDEX('Model Performance Data'!$O$8:$DY$56,0,MATCH(CONCATENATE($J2075,O$6),'Model Performance Data'!$O$6:$DY$6,0)),'Model Performance Data'!$B$8:$B$56,$C2075,'Model Performance Data'!$C$8:$C$56,$D2075)),"-",SUMIFS(INDEX('Model Performance Data'!$O$8:$DY$56,0,MATCH(CONCATENATE($J2075,O$6),'Model Performance Data'!$O$6:$DY$6,0)),'Model Performance Data'!$B$8:$B$56,$C2075,'Model Performance Data'!$C$8:$C$56,$D2075))</f>
        <v>0</v>
      </c>
    </row>
    <row r="2076" spans="2:15" x14ac:dyDescent="0.35">
      <c r="B2076" s="37" t="s">
        <v>80</v>
      </c>
      <c r="C2076" s="38" t="str">
        <f>IF(ISBLANK('Model Performance Data'!$B$90),"-",'Model Performance Data'!$B$90)</f>
        <v>-</v>
      </c>
      <c r="D2076" s="38" t="str">
        <f>IF(ISBLANK('Model Performance Data'!$C$90),"-",'Model Performance Data'!$C$90)</f>
        <v>-</v>
      </c>
      <c r="E2076" s="38" t="str">
        <f>IF(ISBLANK('Model Performance Data'!$D$90),"-",'Model Performance Data'!$D$90)</f>
        <v>-</v>
      </c>
      <c r="F2076" s="38" t="str">
        <f>IF(ISBLANK('Model Performance Data'!$E$90),"-",'Model Performance Data'!$E$90)</f>
        <v>-</v>
      </c>
      <c r="G2076" s="38" t="str">
        <f>IF(ISBLANK('Model Performance Data'!$F$90),"-",'Model Performance Data'!$F$90)</f>
        <v>-</v>
      </c>
      <c r="H2076" s="253">
        <v>4</v>
      </c>
      <c r="I2076" s="253">
        <v>1</v>
      </c>
      <c r="J2076" s="37" t="str">
        <f t="shared" si="79"/>
        <v>41</v>
      </c>
      <c r="K2076" s="38" t="str">
        <f>IF(ISBLANK('Model Performance Data'!$L$90),"-",'Model Performance Data'!$L$90)</f>
        <v>-</v>
      </c>
      <c r="L2076" s="38" t="str">
        <f>IF(ISBLANK('Model Performance Data'!$K$90),"-",'Model Performance Data'!$K$90)</f>
        <v>-</v>
      </c>
      <c r="M2076" s="254">
        <f>IF(ISNA(SUMIFS(INDEX('Model Performance Data'!$O$8:$DY$56,0,MATCH(CONCATENATE($J2076,M$6),'Model Performance Data'!$O$6:$DY$6,0)),'Model Performance Data'!$B$8:$B$56,$C2076,'Model Performance Data'!$C$8:$C$56,$D2076)),"-",SUMIFS(INDEX('Model Performance Data'!$O$8:$DY$56,0,MATCH(CONCATENATE($J2076,M$6),'Model Performance Data'!$O$6:$DY$6,0)),'Model Performance Data'!$B$8:$B$56,$C2076,'Model Performance Data'!$C$8:$C$56,$D2076))</f>
        <v>0</v>
      </c>
      <c r="N2076" s="254">
        <f>IF(ISNA(SUMIFS(INDEX('Model Performance Data'!$O$8:$DY$56,0,MATCH(CONCATENATE($J2076,N$6),'Model Performance Data'!$O$6:$DY$6,0)),'Model Performance Data'!$B$8:$B$56,$C2076,'Model Performance Data'!$C$8:$C$56,$D2076)),"-",SUMIFS(INDEX('Model Performance Data'!$O$8:$DY$56,0,MATCH(CONCATENATE($J2076,N$6),'Model Performance Data'!$O$6:$DY$6,0)),'Model Performance Data'!$B$8:$B$56,$C2076,'Model Performance Data'!$C$8:$C$56,$D2076))</f>
        <v>0</v>
      </c>
      <c r="O2076" s="255">
        <f>IF(ISNA(SUMIFS(INDEX('Model Performance Data'!$O$8:$DY$56,0,MATCH(CONCATENATE($J2076,O$6),'Model Performance Data'!$O$6:$DY$6,0)),'Model Performance Data'!$B$8:$B$56,$C2076,'Model Performance Data'!$C$8:$C$56,$D2076)),"-",SUMIFS(INDEX('Model Performance Data'!$O$8:$DY$56,0,MATCH(CONCATENATE($J2076,O$6),'Model Performance Data'!$O$6:$DY$6,0)),'Model Performance Data'!$B$8:$B$56,$C2076,'Model Performance Data'!$C$8:$C$56,$D2076))</f>
        <v>0</v>
      </c>
    </row>
    <row r="2077" spans="2:15" x14ac:dyDescent="0.35">
      <c r="B2077" s="37" t="s">
        <v>80</v>
      </c>
      <c r="C2077" s="38" t="str">
        <f>IF(ISBLANK('Model Performance Data'!$B$90),"-",'Model Performance Data'!$B$90)</f>
        <v>-</v>
      </c>
      <c r="D2077" s="38" t="str">
        <f>IF(ISBLANK('Model Performance Data'!$C$90),"-",'Model Performance Data'!$C$90)</f>
        <v>-</v>
      </c>
      <c r="E2077" s="38" t="str">
        <f>IF(ISBLANK('Model Performance Data'!$D$90),"-",'Model Performance Data'!$D$90)</f>
        <v>-</v>
      </c>
      <c r="F2077" s="38" t="str">
        <f>IF(ISBLANK('Model Performance Data'!$E$90),"-",'Model Performance Data'!$E$90)</f>
        <v>-</v>
      </c>
      <c r="G2077" s="38" t="str">
        <f>IF(ISBLANK('Model Performance Data'!$F$90),"-",'Model Performance Data'!$F$90)</f>
        <v>-</v>
      </c>
      <c r="H2077" s="253">
        <v>4</v>
      </c>
      <c r="I2077" s="253">
        <v>2</v>
      </c>
      <c r="J2077" s="37" t="str">
        <f t="shared" si="79"/>
        <v>42</v>
      </c>
      <c r="K2077" s="38" t="str">
        <f>IF(ISBLANK('Model Performance Data'!$L$90),"-",'Model Performance Data'!$L$90)</f>
        <v>-</v>
      </c>
      <c r="L2077" s="38" t="str">
        <f>IF(ISBLANK('Model Performance Data'!$K$90),"-",'Model Performance Data'!$K$90)</f>
        <v>-</v>
      </c>
      <c r="M2077" s="254">
        <f>IF(ISNA(SUMIFS(INDEX('Model Performance Data'!$O$8:$DY$56,0,MATCH(CONCATENATE($J2077,M$6),'Model Performance Data'!$O$6:$DY$6,0)),'Model Performance Data'!$B$8:$B$56,$C2077,'Model Performance Data'!$C$8:$C$56,$D2077)),"-",SUMIFS(INDEX('Model Performance Data'!$O$8:$DY$56,0,MATCH(CONCATENATE($J2077,M$6),'Model Performance Data'!$O$6:$DY$6,0)),'Model Performance Data'!$B$8:$B$56,$C2077,'Model Performance Data'!$C$8:$C$56,$D2077))</f>
        <v>0</v>
      </c>
      <c r="N2077" s="254">
        <f>IF(ISNA(SUMIFS(INDEX('Model Performance Data'!$O$8:$DY$56,0,MATCH(CONCATENATE($J2077,N$6),'Model Performance Data'!$O$6:$DY$6,0)),'Model Performance Data'!$B$8:$B$56,$C2077,'Model Performance Data'!$C$8:$C$56,$D2077)),"-",SUMIFS(INDEX('Model Performance Data'!$O$8:$DY$56,0,MATCH(CONCATENATE($J2077,N$6),'Model Performance Data'!$O$6:$DY$6,0)),'Model Performance Data'!$B$8:$B$56,$C2077,'Model Performance Data'!$C$8:$C$56,$D2077))</f>
        <v>0</v>
      </c>
      <c r="O2077" s="255">
        <f>IF(ISNA(SUMIFS(INDEX('Model Performance Data'!$O$8:$DY$56,0,MATCH(CONCATENATE($J2077,O$6),'Model Performance Data'!$O$6:$DY$6,0)),'Model Performance Data'!$B$8:$B$56,$C2077,'Model Performance Data'!$C$8:$C$56,$D2077)),"-",SUMIFS(INDEX('Model Performance Data'!$O$8:$DY$56,0,MATCH(CONCATENATE($J2077,O$6),'Model Performance Data'!$O$6:$DY$6,0)),'Model Performance Data'!$B$8:$B$56,$C2077,'Model Performance Data'!$C$8:$C$56,$D2077))</f>
        <v>0</v>
      </c>
    </row>
    <row r="2078" spans="2:15" x14ac:dyDescent="0.35">
      <c r="B2078" s="37" t="s">
        <v>80</v>
      </c>
      <c r="C2078" s="38" t="str">
        <f>IF(ISBLANK('Model Performance Data'!$B$90),"-",'Model Performance Data'!$B$90)</f>
        <v>-</v>
      </c>
      <c r="D2078" s="38" t="str">
        <f>IF(ISBLANK('Model Performance Data'!$C$90),"-",'Model Performance Data'!$C$90)</f>
        <v>-</v>
      </c>
      <c r="E2078" s="38" t="str">
        <f>IF(ISBLANK('Model Performance Data'!$D$90),"-",'Model Performance Data'!$D$90)</f>
        <v>-</v>
      </c>
      <c r="F2078" s="38" t="str">
        <f>IF(ISBLANK('Model Performance Data'!$E$90),"-",'Model Performance Data'!$E$90)</f>
        <v>-</v>
      </c>
      <c r="G2078" s="38" t="str">
        <f>IF(ISBLANK('Model Performance Data'!$F$90),"-",'Model Performance Data'!$F$90)</f>
        <v>-</v>
      </c>
      <c r="H2078" s="253">
        <v>4</v>
      </c>
      <c r="I2078" s="253">
        <v>3</v>
      </c>
      <c r="J2078" s="37" t="str">
        <f t="shared" si="79"/>
        <v>43</v>
      </c>
      <c r="K2078" s="38" t="str">
        <f>IF(ISBLANK('Model Performance Data'!$L$90),"-",'Model Performance Data'!$L$90)</f>
        <v>-</v>
      </c>
      <c r="L2078" s="38" t="str">
        <f>IF(ISBLANK('Model Performance Data'!$K$90),"-",'Model Performance Data'!$K$90)</f>
        <v>-</v>
      </c>
      <c r="M2078" s="254">
        <f>IF(ISNA(SUMIFS(INDEX('Model Performance Data'!$O$8:$DY$56,0,MATCH(CONCATENATE($J2078,M$6),'Model Performance Data'!$O$6:$DY$6,0)),'Model Performance Data'!$B$8:$B$56,$C2078,'Model Performance Data'!$C$8:$C$56,$D2078)),"-",SUMIFS(INDEX('Model Performance Data'!$O$8:$DY$56,0,MATCH(CONCATENATE($J2078,M$6),'Model Performance Data'!$O$6:$DY$6,0)),'Model Performance Data'!$B$8:$B$56,$C2078,'Model Performance Data'!$C$8:$C$56,$D2078))</f>
        <v>0</v>
      </c>
      <c r="N2078" s="254">
        <f>IF(ISNA(SUMIFS(INDEX('Model Performance Data'!$O$8:$DY$56,0,MATCH(CONCATENATE($J2078,N$6),'Model Performance Data'!$O$6:$DY$6,0)),'Model Performance Data'!$B$8:$B$56,$C2078,'Model Performance Data'!$C$8:$C$56,$D2078)),"-",SUMIFS(INDEX('Model Performance Data'!$O$8:$DY$56,0,MATCH(CONCATENATE($J2078,N$6),'Model Performance Data'!$O$6:$DY$6,0)),'Model Performance Data'!$B$8:$B$56,$C2078,'Model Performance Data'!$C$8:$C$56,$D2078))</f>
        <v>0</v>
      </c>
      <c r="O2078" s="255">
        <f>IF(ISNA(SUMIFS(INDEX('Model Performance Data'!$O$8:$DY$56,0,MATCH(CONCATENATE($J2078,O$6),'Model Performance Data'!$O$6:$DY$6,0)),'Model Performance Data'!$B$8:$B$56,$C2078,'Model Performance Data'!$C$8:$C$56,$D2078)),"-",SUMIFS(INDEX('Model Performance Data'!$O$8:$DY$56,0,MATCH(CONCATENATE($J2078,O$6),'Model Performance Data'!$O$6:$DY$6,0)),'Model Performance Data'!$B$8:$B$56,$C2078,'Model Performance Data'!$C$8:$C$56,$D2078))</f>
        <v>0</v>
      </c>
    </row>
    <row r="2079" spans="2:15" x14ac:dyDescent="0.35">
      <c r="B2079" s="37" t="s">
        <v>80</v>
      </c>
      <c r="C2079" s="38" t="str">
        <f>IF(ISBLANK('Model Performance Data'!$B$90),"-",'Model Performance Data'!$B$90)</f>
        <v>-</v>
      </c>
      <c r="D2079" s="38" t="str">
        <f>IF(ISBLANK('Model Performance Data'!$C$90),"-",'Model Performance Data'!$C$90)</f>
        <v>-</v>
      </c>
      <c r="E2079" s="38" t="str">
        <f>IF(ISBLANK('Model Performance Data'!$D$90),"-",'Model Performance Data'!$D$90)</f>
        <v>-</v>
      </c>
      <c r="F2079" s="38" t="str">
        <f>IF(ISBLANK('Model Performance Data'!$E$90),"-",'Model Performance Data'!$E$90)</f>
        <v>-</v>
      </c>
      <c r="G2079" s="38" t="str">
        <f>IF(ISBLANK('Model Performance Data'!$F$90),"-",'Model Performance Data'!$F$90)</f>
        <v>-</v>
      </c>
      <c r="H2079" s="253">
        <v>4</v>
      </c>
      <c r="I2079" s="253">
        <v>4</v>
      </c>
      <c r="J2079" s="37" t="str">
        <f t="shared" si="79"/>
        <v>44</v>
      </c>
      <c r="K2079" s="38" t="str">
        <f>IF(ISBLANK('Model Performance Data'!$L$90),"-",'Model Performance Data'!$L$90)</f>
        <v>-</v>
      </c>
      <c r="L2079" s="38" t="str">
        <f>IF(ISBLANK('Model Performance Data'!$K$90),"-",'Model Performance Data'!$K$90)</f>
        <v>-</v>
      </c>
      <c r="M2079" s="254">
        <f>IF(ISNA(SUMIFS(INDEX('Model Performance Data'!$O$8:$DY$56,0,MATCH(CONCATENATE($J2079,M$6),'Model Performance Data'!$O$6:$DY$6,0)),'Model Performance Data'!$B$8:$B$56,$C2079,'Model Performance Data'!$C$8:$C$56,$D2079)),"-",SUMIFS(INDEX('Model Performance Data'!$O$8:$DY$56,0,MATCH(CONCATENATE($J2079,M$6),'Model Performance Data'!$O$6:$DY$6,0)),'Model Performance Data'!$B$8:$B$56,$C2079,'Model Performance Data'!$C$8:$C$56,$D2079))</f>
        <v>0</v>
      </c>
      <c r="N2079" s="254">
        <f>IF(ISNA(SUMIFS(INDEX('Model Performance Data'!$O$8:$DY$56,0,MATCH(CONCATENATE($J2079,N$6),'Model Performance Data'!$O$6:$DY$6,0)),'Model Performance Data'!$B$8:$B$56,$C2079,'Model Performance Data'!$C$8:$C$56,$D2079)),"-",SUMIFS(INDEX('Model Performance Data'!$O$8:$DY$56,0,MATCH(CONCATENATE($J2079,N$6),'Model Performance Data'!$O$6:$DY$6,0)),'Model Performance Data'!$B$8:$B$56,$C2079,'Model Performance Data'!$C$8:$C$56,$D2079))</f>
        <v>0</v>
      </c>
      <c r="O2079" s="255">
        <f>IF(ISNA(SUMIFS(INDEX('Model Performance Data'!$O$8:$DY$56,0,MATCH(CONCATENATE($J2079,O$6),'Model Performance Data'!$O$6:$DY$6,0)),'Model Performance Data'!$B$8:$B$56,$C2079,'Model Performance Data'!$C$8:$C$56,$D2079)),"-",SUMIFS(INDEX('Model Performance Data'!$O$8:$DY$56,0,MATCH(CONCATENATE($J2079,O$6),'Model Performance Data'!$O$6:$DY$6,0)),'Model Performance Data'!$B$8:$B$56,$C2079,'Model Performance Data'!$C$8:$C$56,$D2079))</f>
        <v>0</v>
      </c>
    </row>
    <row r="2080" spans="2:15" x14ac:dyDescent="0.35">
      <c r="B2080" s="37" t="s">
        <v>80</v>
      </c>
      <c r="C2080" s="38" t="str">
        <f>IF(ISBLANK('Model Performance Data'!$B$90),"-",'Model Performance Data'!$B$90)</f>
        <v>-</v>
      </c>
      <c r="D2080" s="38" t="str">
        <f>IF(ISBLANK('Model Performance Data'!$C$90),"-",'Model Performance Data'!$C$90)</f>
        <v>-</v>
      </c>
      <c r="E2080" s="38" t="str">
        <f>IF(ISBLANK('Model Performance Data'!$D$90),"-",'Model Performance Data'!$D$90)</f>
        <v>-</v>
      </c>
      <c r="F2080" s="38" t="str">
        <f>IF(ISBLANK('Model Performance Data'!$E$90),"-",'Model Performance Data'!$E$90)</f>
        <v>-</v>
      </c>
      <c r="G2080" s="38" t="str">
        <f>IF(ISBLANK('Model Performance Data'!$F$90),"-",'Model Performance Data'!$F$90)</f>
        <v>-</v>
      </c>
      <c r="H2080" s="253">
        <v>4</v>
      </c>
      <c r="I2080" s="253">
        <v>5</v>
      </c>
      <c r="J2080" s="37" t="str">
        <f t="shared" si="79"/>
        <v>45</v>
      </c>
      <c r="K2080" s="38" t="str">
        <f>IF(ISBLANK('Model Performance Data'!$L$90),"-",'Model Performance Data'!$L$90)</f>
        <v>-</v>
      </c>
      <c r="L2080" s="38" t="str">
        <f>IF(ISBLANK('Model Performance Data'!$K$90),"-",'Model Performance Data'!$K$90)</f>
        <v>-</v>
      </c>
      <c r="M2080" s="254">
        <f>IF(ISNA(SUMIFS(INDEX('Model Performance Data'!$O$8:$DY$56,0,MATCH(CONCATENATE($J2080,M$6),'Model Performance Data'!$O$6:$DY$6,0)),'Model Performance Data'!$B$8:$B$56,$C2080,'Model Performance Data'!$C$8:$C$56,$D2080)),"-",SUMIFS(INDEX('Model Performance Data'!$O$8:$DY$56,0,MATCH(CONCATENATE($J2080,M$6),'Model Performance Data'!$O$6:$DY$6,0)),'Model Performance Data'!$B$8:$B$56,$C2080,'Model Performance Data'!$C$8:$C$56,$D2080))</f>
        <v>0</v>
      </c>
      <c r="N2080" s="254">
        <f>IF(ISNA(SUMIFS(INDEX('Model Performance Data'!$O$8:$DY$56,0,MATCH(CONCATENATE($J2080,N$6),'Model Performance Data'!$O$6:$DY$6,0)),'Model Performance Data'!$B$8:$B$56,$C2080,'Model Performance Data'!$C$8:$C$56,$D2080)),"-",SUMIFS(INDEX('Model Performance Data'!$O$8:$DY$56,0,MATCH(CONCATENATE($J2080,N$6),'Model Performance Data'!$O$6:$DY$6,0)),'Model Performance Data'!$B$8:$B$56,$C2080,'Model Performance Data'!$C$8:$C$56,$D2080))</f>
        <v>0</v>
      </c>
      <c r="O2080" s="255">
        <f>IF(ISNA(SUMIFS(INDEX('Model Performance Data'!$O$8:$DY$56,0,MATCH(CONCATENATE($J2080,O$6),'Model Performance Data'!$O$6:$DY$6,0)),'Model Performance Data'!$B$8:$B$56,$C2080,'Model Performance Data'!$C$8:$C$56,$D2080)),"-",SUMIFS(INDEX('Model Performance Data'!$O$8:$DY$56,0,MATCH(CONCATENATE($J2080,O$6),'Model Performance Data'!$O$6:$DY$6,0)),'Model Performance Data'!$B$8:$B$56,$C2080,'Model Performance Data'!$C$8:$C$56,$D2080))</f>
        <v>0</v>
      </c>
    </row>
    <row r="2081" spans="2:15" x14ac:dyDescent="0.35">
      <c r="B2081" s="37" t="s">
        <v>80</v>
      </c>
      <c r="C2081" s="38" t="str">
        <f>IF(ISBLANK('Model Performance Data'!$B$90),"-",'Model Performance Data'!$B$90)</f>
        <v>-</v>
      </c>
      <c r="D2081" s="38" t="str">
        <f>IF(ISBLANK('Model Performance Data'!$C$90),"-",'Model Performance Data'!$C$90)</f>
        <v>-</v>
      </c>
      <c r="E2081" s="38" t="str">
        <f>IF(ISBLANK('Model Performance Data'!$D$90),"-",'Model Performance Data'!$D$90)</f>
        <v>-</v>
      </c>
      <c r="F2081" s="38" t="str">
        <f>IF(ISBLANK('Model Performance Data'!$E$90),"-",'Model Performance Data'!$E$90)</f>
        <v>-</v>
      </c>
      <c r="G2081" s="38" t="str">
        <f>IF(ISBLANK('Model Performance Data'!$F$90),"-",'Model Performance Data'!$F$90)</f>
        <v>-</v>
      </c>
      <c r="H2081" s="253">
        <v>4</v>
      </c>
      <c r="I2081" s="253" t="s">
        <v>65</v>
      </c>
      <c r="J2081" s="37" t="str">
        <f t="shared" si="79"/>
        <v>4Goal</v>
      </c>
      <c r="K2081" s="38" t="str">
        <f>IF(ISBLANK('Model Performance Data'!$L$90),"-",'Model Performance Data'!$L$90)</f>
        <v>-</v>
      </c>
      <c r="L2081" s="38" t="str">
        <f>IF(ISBLANK('Model Performance Data'!$K$90),"-",'Model Performance Data'!$K$90)</f>
        <v>-</v>
      </c>
      <c r="M2081" s="254" t="str">
        <f>IF(ISNA(SUMIFS(INDEX('Model Performance Data'!$O$8:$DY$56,0,MATCH(CONCATENATE($J2081,M$6),'Model Performance Data'!$O$6:$DY$6,0)),'Model Performance Data'!$B$8:$B$56,$C2081,'Model Performance Data'!$C$8:$C$56,$D2081)),"-",SUMIFS(INDEX('Model Performance Data'!$O$8:$DY$56,0,MATCH(CONCATENATE($J2081,M$6),'Model Performance Data'!$O$6:$DY$6,0)),'Model Performance Data'!$B$8:$B$56,$C2081,'Model Performance Data'!$C$8:$C$56,$D2081))</f>
        <v>-</v>
      </c>
      <c r="N2081" s="254" t="str">
        <f>IF(ISNA(SUMIFS(INDEX('Model Performance Data'!$O$8:$DY$56,0,MATCH(CONCATENATE($J2081,N$6),'Model Performance Data'!$O$6:$DY$6,0)),'Model Performance Data'!$B$8:$B$56,$C2081,'Model Performance Data'!$C$8:$C$56,$D2081)),"-",SUMIFS(INDEX('Model Performance Data'!$O$8:$DY$56,0,MATCH(CONCATENATE($J2081,N$6),'Model Performance Data'!$O$6:$DY$6,0)),'Model Performance Data'!$B$8:$B$56,$C2081,'Model Performance Data'!$C$8:$C$56,$D2081))</f>
        <v>-</v>
      </c>
      <c r="O2081" s="255">
        <f>IF(ISNA(SUMIFS(INDEX('Model Performance Data'!$O$8:$DY$56,0,MATCH(CONCATENATE($J2081,O$6),'Model Performance Data'!$O$6:$DY$6,0)),'Model Performance Data'!$B$8:$B$56,$C2081,'Model Performance Data'!$C$8:$C$56,$D2081)),"-",SUMIFS(INDEX('Model Performance Data'!$O$8:$DY$56,0,MATCH(CONCATENATE($J2081,O$6),'Model Performance Data'!$O$6:$DY$6,0)),'Model Performance Data'!$B$8:$B$56,$C2081,'Model Performance Data'!$C$8:$C$56,$D2081))</f>
        <v>0</v>
      </c>
    </row>
    <row r="2082" spans="2:15" x14ac:dyDescent="0.35">
      <c r="B2082" s="37" t="s">
        <v>80</v>
      </c>
      <c r="C2082" s="38" t="str">
        <f>IF(ISBLANK('Model Performance Data'!$B$91),"-",'Model Performance Data'!$B$91)</f>
        <v>-</v>
      </c>
      <c r="D2082" s="38" t="str">
        <f>IF(ISBLANK('Model Performance Data'!$C$91),"-",'Model Performance Data'!$C$91)</f>
        <v>-</v>
      </c>
      <c r="E2082" s="38" t="str">
        <f>IF(ISBLANK('Model Performance Data'!$D$91),"-",'Model Performance Data'!$D$91)</f>
        <v>-</v>
      </c>
      <c r="F2082" s="38" t="str">
        <f>IF(ISBLANK('Model Performance Data'!$E$91),"-",'Model Performance Data'!$E$91)</f>
        <v>-</v>
      </c>
      <c r="G2082" s="38" t="str">
        <f>IF(ISBLANK('Model Performance Data'!$F$91),"-",'Model Performance Data'!$F$91)</f>
        <v>-</v>
      </c>
      <c r="H2082" s="253" t="s">
        <v>64</v>
      </c>
      <c r="I2082" s="253" t="s">
        <v>64</v>
      </c>
      <c r="J2082" s="37" t="str">
        <f t="shared" si="79"/>
        <v>BaselineBaseline</v>
      </c>
      <c r="K2082" s="38" t="str">
        <f>IF(ISBLANK('Model Performance Data'!$L$91),"-",'Model Performance Data'!$L$91)</f>
        <v>-</v>
      </c>
      <c r="L2082" s="38" t="str">
        <f>IF(ISBLANK('Model Performance Data'!$K$91),"-",'Model Performance Data'!$K$91)</f>
        <v>-</v>
      </c>
      <c r="M2082" s="254">
        <f>IF(ISNA(SUMIFS(INDEX('Model Performance Data'!$O$8:$DY$56,0,MATCH(CONCATENATE($J2082,M$6),'Model Performance Data'!$O$6:$DY$6,0)),'Model Performance Data'!$B$8:$B$56,$C2082,'Model Performance Data'!$C$8:$C$56,$D2082)),"-",SUMIFS(INDEX('Model Performance Data'!$O$8:$DY$56,0,MATCH(CONCATENATE($J2082,M$6),'Model Performance Data'!$O$6:$DY$6,0)),'Model Performance Data'!$B$8:$B$56,$C2082,'Model Performance Data'!$C$8:$C$56,$D2082))</f>
        <v>0</v>
      </c>
      <c r="N2082" s="254">
        <f>IF(ISNA(SUMIFS(INDEX('Model Performance Data'!$O$8:$DY$56,0,MATCH(CONCATENATE($J2082,N$6),'Model Performance Data'!$O$6:$DY$6,0)),'Model Performance Data'!$B$8:$B$56,$C2082,'Model Performance Data'!$C$8:$C$56,$D2082)),"-",SUMIFS(INDEX('Model Performance Data'!$O$8:$DY$56,0,MATCH(CONCATENATE($J2082,N$6),'Model Performance Data'!$O$6:$DY$6,0)),'Model Performance Data'!$B$8:$B$56,$C2082,'Model Performance Data'!$C$8:$C$56,$D2082))</f>
        <v>0</v>
      </c>
      <c r="O2082" s="255">
        <f>IF(ISNA(SUMIFS(INDEX('Model Performance Data'!$O$8:$DY$56,0,MATCH(CONCATENATE($J2082,O$6),'Model Performance Data'!$O$6:$DY$6,0)),'Model Performance Data'!$B$8:$B$56,$C2082,'Model Performance Data'!$C$8:$C$56,$D2082)),"-",SUMIFS(INDEX('Model Performance Data'!$O$8:$DY$56,0,MATCH(CONCATENATE($J2082,O$6),'Model Performance Data'!$O$6:$DY$6,0)),'Model Performance Data'!$B$8:$B$56,$C2082,'Model Performance Data'!$C$8:$C$56,$D2082))</f>
        <v>0</v>
      </c>
    </row>
    <row r="2083" spans="2:15" x14ac:dyDescent="0.35">
      <c r="B2083" s="37" t="s">
        <v>80</v>
      </c>
      <c r="C2083" s="38" t="str">
        <f>IF(ISBLANK('Model Performance Data'!$B$91),"-",'Model Performance Data'!$B$91)</f>
        <v>-</v>
      </c>
      <c r="D2083" s="38" t="str">
        <f>IF(ISBLANK('Model Performance Data'!$C$91),"-",'Model Performance Data'!$C$91)</f>
        <v>-</v>
      </c>
      <c r="E2083" s="38" t="str">
        <f>IF(ISBLANK('Model Performance Data'!$D$91),"-",'Model Performance Data'!$D$91)</f>
        <v>-</v>
      </c>
      <c r="F2083" s="38" t="str">
        <f>IF(ISBLANK('Model Performance Data'!$E$91),"-",'Model Performance Data'!$E$91)</f>
        <v>-</v>
      </c>
      <c r="G2083" s="38" t="str">
        <f>IF(ISBLANK('Model Performance Data'!$F$91),"-",'Model Performance Data'!$F$91)</f>
        <v>-</v>
      </c>
      <c r="H2083" s="253">
        <v>1</v>
      </c>
      <c r="I2083" s="253">
        <v>1</v>
      </c>
      <c r="J2083" s="37" t="str">
        <f t="shared" si="79"/>
        <v>11</v>
      </c>
      <c r="K2083" s="38" t="str">
        <f>IF(ISBLANK('Model Performance Data'!$L$91),"-",'Model Performance Data'!$L$91)</f>
        <v>-</v>
      </c>
      <c r="L2083" s="38" t="str">
        <f>IF(ISBLANK('Model Performance Data'!$K$91),"-",'Model Performance Data'!$K$91)</f>
        <v>-</v>
      </c>
      <c r="M2083" s="254">
        <f>IF(ISNA(SUMIFS(INDEX('Model Performance Data'!$O$8:$DY$56,0,MATCH(CONCATENATE($J2083,M$6),'Model Performance Data'!$O$6:$DY$6,0)),'Model Performance Data'!$B$8:$B$56,$C2083,'Model Performance Data'!$C$8:$C$56,$D2083)),"-",SUMIFS(INDEX('Model Performance Data'!$O$8:$DY$56,0,MATCH(CONCATENATE($J2083,M$6),'Model Performance Data'!$O$6:$DY$6,0)),'Model Performance Data'!$B$8:$B$56,$C2083,'Model Performance Data'!$C$8:$C$56,$D2083))</f>
        <v>0</v>
      </c>
      <c r="N2083" s="254">
        <f>IF(ISNA(SUMIFS(INDEX('Model Performance Data'!$O$8:$DY$56,0,MATCH(CONCATENATE($J2083,N$6),'Model Performance Data'!$O$6:$DY$6,0)),'Model Performance Data'!$B$8:$B$56,$C2083,'Model Performance Data'!$C$8:$C$56,$D2083)),"-",SUMIFS(INDEX('Model Performance Data'!$O$8:$DY$56,0,MATCH(CONCATENATE($J2083,N$6),'Model Performance Data'!$O$6:$DY$6,0)),'Model Performance Data'!$B$8:$B$56,$C2083,'Model Performance Data'!$C$8:$C$56,$D2083))</f>
        <v>0</v>
      </c>
      <c r="O2083" s="255">
        <f>IF(ISNA(SUMIFS(INDEX('Model Performance Data'!$O$8:$DY$56,0,MATCH(CONCATENATE($J2083,O$6),'Model Performance Data'!$O$6:$DY$6,0)),'Model Performance Data'!$B$8:$B$56,$C2083,'Model Performance Data'!$C$8:$C$56,$D2083)),"-",SUMIFS(INDEX('Model Performance Data'!$O$8:$DY$56,0,MATCH(CONCATENATE($J2083,O$6),'Model Performance Data'!$O$6:$DY$6,0)),'Model Performance Data'!$B$8:$B$56,$C2083,'Model Performance Data'!$C$8:$C$56,$D2083))</f>
        <v>0</v>
      </c>
    </row>
    <row r="2084" spans="2:15" x14ac:dyDescent="0.35">
      <c r="B2084" s="37" t="s">
        <v>80</v>
      </c>
      <c r="C2084" s="38" t="str">
        <f>IF(ISBLANK('Model Performance Data'!$B$91),"-",'Model Performance Data'!$B$91)</f>
        <v>-</v>
      </c>
      <c r="D2084" s="38" t="str">
        <f>IF(ISBLANK('Model Performance Data'!$C$91),"-",'Model Performance Data'!$C$91)</f>
        <v>-</v>
      </c>
      <c r="E2084" s="38" t="str">
        <f>IF(ISBLANK('Model Performance Data'!$D$91),"-",'Model Performance Data'!$D$91)</f>
        <v>-</v>
      </c>
      <c r="F2084" s="38" t="str">
        <f>IF(ISBLANK('Model Performance Data'!$E$91),"-",'Model Performance Data'!$E$91)</f>
        <v>-</v>
      </c>
      <c r="G2084" s="38" t="str">
        <f>IF(ISBLANK('Model Performance Data'!$F$91),"-",'Model Performance Data'!$F$91)</f>
        <v>-</v>
      </c>
      <c r="H2084" s="253">
        <v>1</v>
      </c>
      <c r="I2084" s="253">
        <v>2</v>
      </c>
      <c r="J2084" s="37" t="str">
        <f t="shared" si="79"/>
        <v>12</v>
      </c>
      <c r="K2084" s="38" t="str">
        <f>IF(ISBLANK('Model Performance Data'!$L$91),"-",'Model Performance Data'!$L$91)</f>
        <v>-</v>
      </c>
      <c r="L2084" s="38" t="str">
        <f>IF(ISBLANK('Model Performance Data'!$K$91),"-",'Model Performance Data'!$K$91)</f>
        <v>-</v>
      </c>
      <c r="M2084" s="254">
        <f>IF(ISNA(SUMIFS(INDEX('Model Performance Data'!$O$8:$DY$56,0,MATCH(CONCATENATE($J2084,M$6),'Model Performance Data'!$O$6:$DY$6,0)),'Model Performance Data'!$B$8:$B$56,$C2084,'Model Performance Data'!$C$8:$C$56,$D2084)),"-",SUMIFS(INDEX('Model Performance Data'!$O$8:$DY$56,0,MATCH(CONCATENATE($J2084,M$6),'Model Performance Data'!$O$6:$DY$6,0)),'Model Performance Data'!$B$8:$B$56,$C2084,'Model Performance Data'!$C$8:$C$56,$D2084))</f>
        <v>0</v>
      </c>
      <c r="N2084" s="254">
        <f>IF(ISNA(SUMIFS(INDEX('Model Performance Data'!$O$8:$DY$56,0,MATCH(CONCATENATE($J2084,N$6),'Model Performance Data'!$O$6:$DY$6,0)),'Model Performance Data'!$B$8:$B$56,$C2084,'Model Performance Data'!$C$8:$C$56,$D2084)),"-",SUMIFS(INDEX('Model Performance Data'!$O$8:$DY$56,0,MATCH(CONCATENATE($J2084,N$6),'Model Performance Data'!$O$6:$DY$6,0)),'Model Performance Data'!$B$8:$B$56,$C2084,'Model Performance Data'!$C$8:$C$56,$D2084))</f>
        <v>0</v>
      </c>
      <c r="O2084" s="255">
        <f>IF(ISNA(SUMIFS(INDEX('Model Performance Data'!$O$8:$DY$56,0,MATCH(CONCATENATE($J2084,O$6),'Model Performance Data'!$O$6:$DY$6,0)),'Model Performance Data'!$B$8:$B$56,$C2084,'Model Performance Data'!$C$8:$C$56,$D2084)),"-",SUMIFS(INDEX('Model Performance Data'!$O$8:$DY$56,0,MATCH(CONCATENATE($J2084,O$6),'Model Performance Data'!$O$6:$DY$6,0)),'Model Performance Data'!$B$8:$B$56,$C2084,'Model Performance Data'!$C$8:$C$56,$D2084))</f>
        <v>0</v>
      </c>
    </row>
    <row r="2085" spans="2:15" x14ac:dyDescent="0.35">
      <c r="B2085" s="37" t="s">
        <v>80</v>
      </c>
      <c r="C2085" s="38" t="str">
        <f>IF(ISBLANK('Model Performance Data'!$B$91),"-",'Model Performance Data'!$B$91)</f>
        <v>-</v>
      </c>
      <c r="D2085" s="38" t="str">
        <f>IF(ISBLANK('Model Performance Data'!$C$91),"-",'Model Performance Data'!$C$91)</f>
        <v>-</v>
      </c>
      <c r="E2085" s="38" t="str">
        <f>IF(ISBLANK('Model Performance Data'!$D$91),"-",'Model Performance Data'!$D$91)</f>
        <v>-</v>
      </c>
      <c r="F2085" s="38" t="str">
        <f>IF(ISBLANK('Model Performance Data'!$E$91),"-",'Model Performance Data'!$E$91)</f>
        <v>-</v>
      </c>
      <c r="G2085" s="38" t="str">
        <f>IF(ISBLANK('Model Performance Data'!$F$91),"-",'Model Performance Data'!$F$91)</f>
        <v>-</v>
      </c>
      <c r="H2085" s="253">
        <v>1</v>
      </c>
      <c r="I2085" s="253">
        <v>3</v>
      </c>
      <c r="J2085" s="37" t="str">
        <f t="shared" si="79"/>
        <v>13</v>
      </c>
      <c r="K2085" s="38" t="str">
        <f>IF(ISBLANK('Model Performance Data'!$L$91),"-",'Model Performance Data'!$L$91)</f>
        <v>-</v>
      </c>
      <c r="L2085" s="38" t="str">
        <f>IF(ISBLANK('Model Performance Data'!$K$91),"-",'Model Performance Data'!$K$91)</f>
        <v>-</v>
      </c>
      <c r="M2085" s="254">
        <f>IF(ISNA(SUMIFS(INDEX('Model Performance Data'!$O$8:$DY$56,0,MATCH(CONCATENATE($J2085,M$6),'Model Performance Data'!$O$6:$DY$6,0)),'Model Performance Data'!$B$8:$B$56,$C2085,'Model Performance Data'!$C$8:$C$56,$D2085)),"-",SUMIFS(INDEX('Model Performance Data'!$O$8:$DY$56,0,MATCH(CONCATENATE($J2085,M$6),'Model Performance Data'!$O$6:$DY$6,0)),'Model Performance Data'!$B$8:$B$56,$C2085,'Model Performance Data'!$C$8:$C$56,$D2085))</f>
        <v>0</v>
      </c>
      <c r="N2085" s="254">
        <f>IF(ISNA(SUMIFS(INDEX('Model Performance Data'!$O$8:$DY$56,0,MATCH(CONCATENATE($J2085,N$6),'Model Performance Data'!$O$6:$DY$6,0)),'Model Performance Data'!$B$8:$B$56,$C2085,'Model Performance Data'!$C$8:$C$56,$D2085)),"-",SUMIFS(INDEX('Model Performance Data'!$O$8:$DY$56,0,MATCH(CONCATENATE($J2085,N$6),'Model Performance Data'!$O$6:$DY$6,0)),'Model Performance Data'!$B$8:$B$56,$C2085,'Model Performance Data'!$C$8:$C$56,$D2085))</f>
        <v>0</v>
      </c>
      <c r="O2085" s="255">
        <f>IF(ISNA(SUMIFS(INDEX('Model Performance Data'!$O$8:$DY$56,0,MATCH(CONCATENATE($J2085,O$6),'Model Performance Data'!$O$6:$DY$6,0)),'Model Performance Data'!$B$8:$B$56,$C2085,'Model Performance Data'!$C$8:$C$56,$D2085)),"-",SUMIFS(INDEX('Model Performance Data'!$O$8:$DY$56,0,MATCH(CONCATENATE($J2085,O$6),'Model Performance Data'!$O$6:$DY$6,0)),'Model Performance Data'!$B$8:$B$56,$C2085,'Model Performance Data'!$C$8:$C$56,$D2085))</f>
        <v>0</v>
      </c>
    </row>
    <row r="2086" spans="2:15" x14ac:dyDescent="0.35">
      <c r="B2086" s="37" t="s">
        <v>80</v>
      </c>
      <c r="C2086" s="38" t="str">
        <f>IF(ISBLANK('Model Performance Data'!$B$91),"-",'Model Performance Data'!$B$91)</f>
        <v>-</v>
      </c>
      <c r="D2086" s="38" t="str">
        <f>IF(ISBLANK('Model Performance Data'!$C$91),"-",'Model Performance Data'!$C$91)</f>
        <v>-</v>
      </c>
      <c r="E2086" s="38" t="str">
        <f>IF(ISBLANK('Model Performance Data'!$D$91),"-",'Model Performance Data'!$D$91)</f>
        <v>-</v>
      </c>
      <c r="F2086" s="38" t="str">
        <f>IF(ISBLANK('Model Performance Data'!$E$91),"-",'Model Performance Data'!$E$91)</f>
        <v>-</v>
      </c>
      <c r="G2086" s="38" t="str">
        <f>IF(ISBLANK('Model Performance Data'!$F$91),"-",'Model Performance Data'!$F$91)</f>
        <v>-</v>
      </c>
      <c r="H2086" s="253">
        <v>1</v>
      </c>
      <c r="I2086" s="253">
        <v>4</v>
      </c>
      <c r="J2086" s="37" t="str">
        <f t="shared" si="79"/>
        <v>14</v>
      </c>
      <c r="K2086" s="38" t="str">
        <f>IF(ISBLANK('Model Performance Data'!$L$91),"-",'Model Performance Data'!$L$91)</f>
        <v>-</v>
      </c>
      <c r="L2086" s="38" t="str">
        <f>IF(ISBLANK('Model Performance Data'!$K$91),"-",'Model Performance Data'!$K$91)</f>
        <v>-</v>
      </c>
      <c r="M2086" s="254">
        <f>IF(ISNA(SUMIFS(INDEX('Model Performance Data'!$O$8:$DY$56,0,MATCH(CONCATENATE($J2086,M$6),'Model Performance Data'!$O$6:$DY$6,0)),'Model Performance Data'!$B$8:$B$56,$C2086,'Model Performance Data'!$C$8:$C$56,$D2086)),"-",SUMIFS(INDEX('Model Performance Data'!$O$8:$DY$56,0,MATCH(CONCATENATE($J2086,M$6),'Model Performance Data'!$O$6:$DY$6,0)),'Model Performance Data'!$B$8:$B$56,$C2086,'Model Performance Data'!$C$8:$C$56,$D2086))</f>
        <v>0</v>
      </c>
      <c r="N2086" s="254">
        <f>IF(ISNA(SUMIFS(INDEX('Model Performance Data'!$O$8:$DY$56,0,MATCH(CONCATENATE($J2086,N$6),'Model Performance Data'!$O$6:$DY$6,0)),'Model Performance Data'!$B$8:$B$56,$C2086,'Model Performance Data'!$C$8:$C$56,$D2086)),"-",SUMIFS(INDEX('Model Performance Data'!$O$8:$DY$56,0,MATCH(CONCATENATE($J2086,N$6),'Model Performance Data'!$O$6:$DY$6,0)),'Model Performance Data'!$B$8:$B$56,$C2086,'Model Performance Data'!$C$8:$C$56,$D2086))</f>
        <v>0</v>
      </c>
      <c r="O2086" s="255">
        <f>IF(ISNA(SUMIFS(INDEX('Model Performance Data'!$O$8:$DY$56,0,MATCH(CONCATENATE($J2086,O$6),'Model Performance Data'!$O$6:$DY$6,0)),'Model Performance Data'!$B$8:$B$56,$C2086,'Model Performance Data'!$C$8:$C$56,$D2086)),"-",SUMIFS(INDEX('Model Performance Data'!$O$8:$DY$56,0,MATCH(CONCATENATE($J2086,O$6),'Model Performance Data'!$O$6:$DY$6,0)),'Model Performance Data'!$B$8:$B$56,$C2086,'Model Performance Data'!$C$8:$C$56,$D2086))</f>
        <v>0</v>
      </c>
    </row>
    <row r="2087" spans="2:15" x14ac:dyDescent="0.35">
      <c r="B2087" s="37" t="s">
        <v>80</v>
      </c>
      <c r="C2087" s="38" t="str">
        <f>IF(ISBLANK('Model Performance Data'!$B$91),"-",'Model Performance Data'!$B$91)</f>
        <v>-</v>
      </c>
      <c r="D2087" s="38" t="str">
        <f>IF(ISBLANK('Model Performance Data'!$C$91),"-",'Model Performance Data'!$C$91)</f>
        <v>-</v>
      </c>
      <c r="E2087" s="38" t="str">
        <f>IF(ISBLANK('Model Performance Data'!$D$91),"-",'Model Performance Data'!$D$91)</f>
        <v>-</v>
      </c>
      <c r="F2087" s="38" t="str">
        <f>IF(ISBLANK('Model Performance Data'!$E$91),"-",'Model Performance Data'!$E$91)</f>
        <v>-</v>
      </c>
      <c r="G2087" s="38" t="str">
        <f>IF(ISBLANK('Model Performance Data'!$F$91),"-",'Model Performance Data'!$F$91)</f>
        <v>-</v>
      </c>
      <c r="H2087" s="253">
        <v>1</v>
      </c>
      <c r="I2087" s="253">
        <v>5</v>
      </c>
      <c r="J2087" s="37" t="str">
        <f t="shared" si="79"/>
        <v>15</v>
      </c>
      <c r="K2087" s="38" t="str">
        <f>IF(ISBLANK('Model Performance Data'!$L$91),"-",'Model Performance Data'!$L$91)</f>
        <v>-</v>
      </c>
      <c r="L2087" s="38" t="str">
        <f>IF(ISBLANK('Model Performance Data'!$K$91),"-",'Model Performance Data'!$K$91)</f>
        <v>-</v>
      </c>
      <c r="M2087" s="254">
        <f>IF(ISNA(SUMIFS(INDEX('Model Performance Data'!$O$8:$DY$56,0,MATCH(CONCATENATE($J2087,M$6),'Model Performance Data'!$O$6:$DY$6,0)),'Model Performance Data'!$B$8:$B$56,$C2087,'Model Performance Data'!$C$8:$C$56,$D2087)),"-",SUMIFS(INDEX('Model Performance Data'!$O$8:$DY$56,0,MATCH(CONCATENATE($J2087,M$6),'Model Performance Data'!$O$6:$DY$6,0)),'Model Performance Data'!$B$8:$B$56,$C2087,'Model Performance Data'!$C$8:$C$56,$D2087))</f>
        <v>0</v>
      </c>
      <c r="N2087" s="254">
        <f>IF(ISNA(SUMIFS(INDEX('Model Performance Data'!$O$8:$DY$56,0,MATCH(CONCATENATE($J2087,N$6),'Model Performance Data'!$O$6:$DY$6,0)),'Model Performance Data'!$B$8:$B$56,$C2087,'Model Performance Data'!$C$8:$C$56,$D2087)),"-",SUMIFS(INDEX('Model Performance Data'!$O$8:$DY$56,0,MATCH(CONCATENATE($J2087,N$6),'Model Performance Data'!$O$6:$DY$6,0)),'Model Performance Data'!$B$8:$B$56,$C2087,'Model Performance Data'!$C$8:$C$56,$D2087))</f>
        <v>0</v>
      </c>
      <c r="O2087" s="255">
        <f>IF(ISNA(SUMIFS(INDEX('Model Performance Data'!$O$8:$DY$56,0,MATCH(CONCATENATE($J2087,O$6),'Model Performance Data'!$O$6:$DY$6,0)),'Model Performance Data'!$B$8:$B$56,$C2087,'Model Performance Data'!$C$8:$C$56,$D2087)),"-",SUMIFS(INDEX('Model Performance Data'!$O$8:$DY$56,0,MATCH(CONCATENATE($J2087,O$6),'Model Performance Data'!$O$6:$DY$6,0)),'Model Performance Data'!$B$8:$B$56,$C2087,'Model Performance Data'!$C$8:$C$56,$D2087))</f>
        <v>0</v>
      </c>
    </row>
    <row r="2088" spans="2:15" x14ac:dyDescent="0.35">
      <c r="B2088" s="37" t="s">
        <v>80</v>
      </c>
      <c r="C2088" s="38" t="str">
        <f>IF(ISBLANK('Model Performance Data'!$B$91),"-",'Model Performance Data'!$B$91)</f>
        <v>-</v>
      </c>
      <c r="D2088" s="38" t="str">
        <f>IF(ISBLANK('Model Performance Data'!$C$91),"-",'Model Performance Data'!$C$91)</f>
        <v>-</v>
      </c>
      <c r="E2088" s="38" t="str">
        <f>IF(ISBLANK('Model Performance Data'!$D$91),"-",'Model Performance Data'!$D$91)</f>
        <v>-</v>
      </c>
      <c r="F2088" s="38" t="str">
        <f>IF(ISBLANK('Model Performance Data'!$E$91),"-",'Model Performance Data'!$E$91)</f>
        <v>-</v>
      </c>
      <c r="G2088" s="38" t="str">
        <f>IF(ISBLANK('Model Performance Data'!$F$91),"-",'Model Performance Data'!$F$91)</f>
        <v>-</v>
      </c>
      <c r="H2088" s="253">
        <v>1</v>
      </c>
      <c r="I2088" s="253" t="s">
        <v>65</v>
      </c>
      <c r="J2088" s="37" t="str">
        <f t="shared" si="79"/>
        <v>1Goal</v>
      </c>
      <c r="K2088" s="38" t="str">
        <f>IF(ISBLANK('Model Performance Data'!$L$91),"-",'Model Performance Data'!$L$91)</f>
        <v>-</v>
      </c>
      <c r="L2088" s="38" t="str">
        <f>IF(ISBLANK('Model Performance Data'!$K$91),"-",'Model Performance Data'!$K$91)</f>
        <v>-</v>
      </c>
      <c r="M2088" s="254" t="str">
        <f>IF(ISNA(SUMIFS(INDEX('Model Performance Data'!$O$8:$DY$56,0,MATCH(CONCATENATE($J2088,M$6),'Model Performance Data'!$O$6:$DY$6,0)),'Model Performance Data'!$B$8:$B$56,$C2088,'Model Performance Data'!$C$8:$C$56,$D2088)),"-",SUMIFS(INDEX('Model Performance Data'!$O$8:$DY$56,0,MATCH(CONCATENATE($J2088,M$6),'Model Performance Data'!$O$6:$DY$6,0)),'Model Performance Data'!$B$8:$B$56,$C2088,'Model Performance Data'!$C$8:$C$56,$D2088))</f>
        <v>-</v>
      </c>
      <c r="N2088" s="254" t="str">
        <f>IF(ISNA(SUMIFS(INDEX('Model Performance Data'!$O$8:$DY$56,0,MATCH(CONCATENATE($J2088,N$6),'Model Performance Data'!$O$6:$DY$6,0)),'Model Performance Data'!$B$8:$B$56,$C2088,'Model Performance Data'!$C$8:$C$56,$D2088)),"-",SUMIFS(INDEX('Model Performance Data'!$O$8:$DY$56,0,MATCH(CONCATENATE($J2088,N$6),'Model Performance Data'!$O$6:$DY$6,0)),'Model Performance Data'!$B$8:$B$56,$C2088,'Model Performance Data'!$C$8:$C$56,$D2088))</f>
        <v>-</v>
      </c>
      <c r="O2088" s="255">
        <f>IF(ISNA(SUMIFS(INDEX('Model Performance Data'!$O$8:$DY$56,0,MATCH(CONCATENATE($J2088,O$6),'Model Performance Data'!$O$6:$DY$6,0)),'Model Performance Data'!$B$8:$B$56,$C2088,'Model Performance Data'!$C$8:$C$56,$D2088)),"-",SUMIFS(INDEX('Model Performance Data'!$O$8:$DY$56,0,MATCH(CONCATENATE($J2088,O$6),'Model Performance Data'!$O$6:$DY$6,0)),'Model Performance Data'!$B$8:$B$56,$C2088,'Model Performance Data'!$C$8:$C$56,$D2088))</f>
        <v>0</v>
      </c>
    </row>
    <row r="2089" spans="2:15" x14ac:dyDescent="0.35">
      <c r="B2089" s="37" t="s">
        <v>80</v>
      </c>
      <c r="C2089" s="38" t="str">
        <f>IF(ISBLANK('Model Performance Data'!$B$91),"-",'Model Performance Data'!$B$91)</f>
        <v>-</v>
      </c>
      <c r="D2089" s="38" t="str">
        <f>IF(ISBLANK('Model Performance Data'!$C$91),"-",'Model Performance Data'!$C$91)</f>
        <v>-</v>
      </c>
      <c r="E2089" s="38" t="str">
        <f>IF(ISBLANK('Model Performance Data'!$D$91),"-",'Model Performance Data'!$D$91)</f>
        <v>-</v>
      </c>
      <c r="F2089" s="38" t="str">
        <f>IF(ISBLANK('Model Performance Data'!$E$91),"-",'Model Performance Data'!$E$91)</f>
        <v>-</v>
      </c>
      <c r="G2089" s="38" t="str">
        <f>IF(ISBLANK('Model Performance Data'!$F$91),"-",'Model Performance Data'!$F$91)</f>
        <v>-</v>
      </c>
      <c r="H2089" s="253">
        <v>2</v>
      </c>
      <c r="I2089" s="253">
        <v>1</v>
      </c>
      <c r="J2089" s="37" t="str">
        <f t="shared" ref="J2089:J2152" si="80">CONCATENATE(H2089,I2089)</f>
        <v>21</v>
      </c>
      <c r="K2089" s="38" t="str">
        <f>IF(ISBLANK('Model Performance Data'!$L$91),"-",'Model Performance Data'!$L$91)</f>
        <v>-</v>
      </c>
      <c r="L2089" s="38" t="str">
        <f>IF(ISBLANK('Model Performance Data'!$K$91),"-",'Model Performance Data'!$K$91)</f>
        <v>-</v>
      </c>
      <c r="M2089" s="254">
        <f>IF(ISNA(SUMIFS(INDEX('Model Performance Data'!$O$8:$DY$56,0,MATCH(CONCATENATE($J2089,M$6),'Model Performance Data'!$O$6:$DY$6,0)),'Model Performance Data'!$B$8:$B$56,$C2089,'Model Performance Data'!$C$8:$C$56,$D2089)),"-",SUMIFS(INDEX('Model Performance Data'!$O$8:$DY$56,0,MATCH(CONCATENATE($J2089,M$6),'Model Performance Data'!$O$6:$DY$6,0)),'Model Performance Data'!$B$8:$B$56,$C2089,'Model Performance Data'!$C$8:$C$56,$D2089))</f>
        <v>0</v>
      </c>
      <c r="N2089" s="254">
        <f>IF(ISNA(SUMIFS(INDEX('Model Performance Data'!$O$8:$DY$56,0,MATCH(CONCATENATE($J2089,N$6),'Model Performance Data'!$O$6:$DY$6,0)),'Model Performance Data'!$B$8:$B$56,$C2089,'Model Performance Data'!$C$8:$C$56,$D2089)),"-",SUMIFS(INDEX('Model Performance Data'!$O$8:$DY$56,0,MATCH(CONCATENATE($J2089,N$6),'Model Performance Data'!$O$6:$DY$6,0)),'Model Performance Data'!$B$8:$B$56,$C2089,'Model Performance Data'!$C$8:$C$56,$D2089))</f>
        <v>0</v>
      </c>
      <c r="O2089" s="255">
        <f>IF(ISNA(SUMIFS(INDEX('Model Performance Data'!$O$8:$DY$56,0,MATCH(CONCATENATE($J2089,O$6),'Model Performance Data'!$O$6:$DY$6,0)),'Model Performance Data'!$B$8:$B$56,$C2089,'Model Performance Data'!$C$8:$C$56,$D2089)),"-",SUMIFS(INDEX('Model Performance Data'!$O$8:$DY$56,0,MATCH(CONCATENATE($J2089,O$6),'Model Performance Data'!$O$6:$DY$6,0)),'Model Performance Data'!$B$8:$B$56,$C2089,'Model Performance Data'!$C$8:$C$56,$D2089))</f>
        <v>0</v>
      </c>
    </row>
    <row r="2090" spans="2:15" x14ac:dyDescent="0.35">
      <c r="B2090" s="37" t="s">
        <v>80</v>
      </c>
      <c r="C2090" s="38" t="str">
        <f>IF(ISBLANK('Model Performance Data'!$B$91),"-",'Model Performance Data'!$B$91)</f>
        <v>-</v>
      </c>
      <c r="D2090" s="38" t="str">
        <f>IF(ISBLANK('Model Performance Data'!$C$91),"-",'Model Performance Data'!$C$91)</f>
        <v>-</v>
      </c>
      <c r="E2090" s="38" t="str">
        <f>IF(ISBLANK('Model Performance Data'!$D$91),"-",'Model Performance Data'!$D$91)</f>
        <v>-</v>
      </c>
      <c r="F2090" s="38" t="str">
        <f>IF(ISBLANK('Model Performance Data'!$E$91),"-",'Model Performance Data'!$E$91)</f>
        <v>-</v>
      </c>
      <c r="G2090" s="38" t="str">
        <f>IF(ISBLANK('Model Performance Data'!$F$91),"-",'Model Performance Data'!$F$91)</f>
        <v>-</v>
      </c>
      <c r="H2090" s="253">
        <v>2</v>
      </c>
      <c r="I2090" s="253">
        <v>2</v>
      </c>
      <c r="J2090" s="37" t="str">
        <f t="shared" si="80"/>
        <v>22</v>
      </c>
      <c r="K2090" s="38" t="str">
        <f>IF(ISBLANK('Model Performance Data'!$L$91),"-",'Model Performance Data'!$L$91)</f>
        <v>-</v>
      </c>
      <c r="L2090" s="38" t="str">
        <f>IF(ISBLANK('Model Performance Data'!$K$91),"-",'Model Performance Data'!$K$91)</f>
        <v>-</v>
      </c>
      <c r="M2090" s="254">
        <f>IF(ISNA(SUMIFS(INDEX('Model Performance Data'!$O$8:$DY$56,0,MATCH(CONCATENATE($J2090,M$6),'Model Performance Data'!$O$6:$DY$6,0)),'Model Performance Data'!$B$8:$B$56,$C2090,'Model Performance Data'!$C$8:$C$56,$D2090)),"-",SUMIFS(INDEX('Model Performance Data'!$O$8:$DY$56,0,MATCH(CONCATENATE($J2090,M$6),'Model Performance Data'!$O$6:$DY$6,0)),'Model Performance Data'!$B$8:$B$56,$C2090,'Model Performance Data'!$C$8:$C$56,$D2090))</f>
        <v>0</v>
      </c>
      <c r="N2090" s="254">
        <f>IF(ISNA(SUMIFS(INDEX('Model Performance Data'!$O$8:$DY$56,0,MATCH(CONCATENATE($J2090,N$6),'Model Performance Data'!$O$6:$DY$6,0)),'Model Performance Data'!$B$8:$B$56,$C2090,'Model Performance Data'!$C$8:$C$56,$D2090)),"-",SUMIFS(INDEX('Model Performance Data'!$O$8:$DY$56,0,MATCH(CONCATENATE($J2090,N$6),'Model Performance Data'!$O$6:$DY$6,0)),'Model Performance Data'!$B$8:$B$56,$C2090,'Model Performance Data'!$C$8:$C$56,$D2090))</f>
        <v>0</v>
      </c>
      <c r="O2090" s="255">
        <f>IF(ISNA(SUMIFS(INDEX('Model Performance Data'!$O$8:$DY$56,0,MATCH(CONCATENATE($J2090,O$6),'Model Performance Data'!$O$6:$DY$6,0)),'Model Performance Data'!$B$8:$B$56,$C2090,'Model Performance Data'!$C$8:$C$56,$D2090)),"-",SUMIFS(INDEX('Model Performance Data'!$O$8:$DY$56,0,MATCH(CONCATENATE($J2090,O$6),'Model Performance Data'!$O$6:$DY$6,0)),'Model Performance Data'!$B$8:$B$56,$C2090,'Model Performance Data'!$C$8:$C$56,$D2090))</f>
        <v>0</v>
      </c>
    </row>
    <row r="2091" spans="2:15" x14ac:dyDescent="0.35">
      <c r="B2091" s="37" t="s">
        <v>80</v>
      </c>
      <c r="C2091" s="38" t="str">
        <f>IF(ISBLANK('Model Performance Data'!$B$91),"-",'Model Performance Data'!$B$91)</f>
        <v>-</v>
      </c>
      <c r="D2091" s="38" t="str">
        <f>IF(ISBLANK('Model Performance Data'!$C$91),"-",'Model Performance Data'!$C$91)</f>
        <v>-</v>
      </c>
      <c r="E2091" s="38" t="str">
        <f>IF(ISBLANK('Model Performance Data'!$D$91),"-",'Model Performance Data'!$D$91)</f>
        <v>-</v>
      </c>
      <c r="F2091" s="38" t="str">
        <f>IF(ISBLANK('Model Performance Data'!$E$91),"-",'Model Performance Data'!$E$91)</f>
        <v>-</v>
      </c>
      <c r="G2091" s="38" t="str">
        <f>IF(ISBLANK('Model Performance Data'!$F$91),"-",'Model Performance Data'!$F$91)</f>
        <v>-</v>
      </c>
      <c r="H2091" s="253">
        <v>2</v>
      </c>
      <c r="I2091" s="253">
        <v>3</v>
      </c>
      <c r="J2091" s="37" t="str">
        <f t="shared" si="80"/>
        <v>23</v>
      </c>
      <c r="K2091" s="38" t="str">
        <f>IF(ISBLANK('Model Performance Data'!$L$91),"-",'Model Performance Data'!$L$91)</f>
        <v>-</v>
      </c>
      <c r="L2091" s="38" t="str">
        <f>IF(ISBLANK('Model Performance Data'!$K$91),"-",'Model Performance Data'!$K$91)</f>
        <v>-</v>
      </c>
      <c r="M2091" s="254">
        <f>IF(ISNA(SUMIFS(INDEX('Model Performance Data'!$O$8:$DY$56,0,MATCH(CONCATENATE($J2091,M$6),'Model Performance Data'!$O$6:$DY$6,0)),'Model Performance Data'!$B$8:$B$56,$C2091,'Model Performance Data'!$C$8:$C$56,$D2091)),"-",SUMIFS(INDEX('Model Performance Data'!$O$8:$DY$56,0,MATCH(CONCATENATE($J2091,M$6),'Model Performance Data'!$O$6:$DY$6,0)),'Model Performance Data'!$B$8:$B$56,$C2091,'Model Performance Data'!$C$8:$C$56,$D2091))</f>
        <v>0</v>
      </c>
      <c r="N2091" s="254">
        <f>IF(ISNA(SUMIFS(INDEX('Model Performance Data'!$O$8:$DY$56,0,MATCH(CONCATENATE($J2091,N$6),'Model Performance Data'!$O$6:$DY$6,0)),'Model Performance Data'!$B$8:$B$56,$C2091,'Model Performance Data'!$C$8:$C$56,$D2091)),"-",SUMIFS(INDEX('Model Performance Data'!$O$8:$DY$56,0,MATCH(CONCATENATE($J2091,N$6),'Model Performance Data'!$O$6:$DY$6,0)),'Model Performance Data'!$B$8:$B$56,$C2091,'Model Performance Data'!$C$8:$C$56,$D2091))</f>
        <v>0</v>
      </c>
      <c r="O2091" s="255">
        <f>IF(ISNA(SUMIFS(INDEX('Model Performance Data'!$O$8:$DY$56,0,MATCH(CONCATENATE($J2091,O$6),'Model Performance Data'!$O$6:$DY$6,0)),'Model Performance Data'!$B$8:$B$56,$C2091,'Model Performance Data'!$C$8:$C$56,$D2091)),"-",SUMIFS(INDEX('Model Performance Data'!$O$8:$DY$56,0,MATCH(CONCATENATE($J2091,O$6),'Model Performance Data'!$O$6:$DY$6,0)),'Model Performance Data'!$B$8:$B$56,$C2091,'Model Performance Data'!$C$8:$C$56,$D2091))</f>
        <v>0</v>
      </c>
    </row>
    <row r="2092" spans="2:15" x14ac:dyDescent="0.35">
      <c r="B2092" s="37" t="s">
        <v>80</v>
      </c>
      <c r="C2092" s="38" t="str">
        <f>IF(ISBLANK('Model Performance Data'!$B$91),"-",'Model Performance Data'!$B$91)</f>
        <v>-</v>
      </c>
      <c r="D2092" s="38" t="str">
        <f>IF(ISBLANK('Model Performance Data'!$C$91),"-",'Model Performance Data'!$C$91)</f>
        <v>-</v>
      </c>
      <c r="E2092" s="38" t="str">
        <f>IF(ISBLANK('Model Performance Data'!$D$91),"-",'Model Performance Data'!$D$91)</f>
        <v>-</v>
      </c>
      <c r="F2092" s="38" t="str">
        <f>IF(ISBLANK('Model Performance Data'!$E$91),"-",'Model Performance Data'!$E$91)</f>
        <v>-</v>
      </c>
      <c r="G2092" s="38" t="str">
        <f>IF(ISBLANK('Model Performance Data'!$F$91),"-",'Model Performance Data'!$F$91)</f>
        <v>-</v>
      </c>
      <c r="H2092" s="253">
        <v>2</v>
      </c>
      <c r="I2092" s="253">
        <v>4</v>
      </c>
      <c r="J2092" s="37" t="str">
        <f t="shared" si="80"/>
        <v>24</v>
      </c>
      <c r="K2092" s="38" t="str">
        <f>IF(ISBLANK('Model Performance Data'!$L$91),"-",'Model Performance Data'!$L$91)</f>
        <v>-</v>
      </c>
      <c r="L2092" s="38" t="str">
        <f>IF(ISBLANK('Model Performance Data'!$K$91),"-",'Model Performance Data'!$K$91)</f>
        <v>-</v>
      </c>
      <c r="M2092" s="254">
        <f>IF(ISNA(SUMIFS(INDEX('Model Performance Data'!$O$8:$DY$56,0,MATCH(CONCATENATE($J2092,M$6),'Model Performance Data'!$O$6:$DY$6,0)),'Model Performance Data'!$B$8:$B$56,$C2092,'Model Performance Data'!$C$8:$C$56,$D2092)),"-",SUMIFS(INDEX('Model Performance Data'!$O$8:$DY$56,0,MATCH(CONCATENATE($J2092,M$6),'Model Performance Data'!$O$6:$DY$6,0)),'Model Performance Data'!$B$8:$B$56,$C2092,'Model Performance Data'!$C$8:$C$56,$D2092))</f>
        <v>0</v>
      </c>
      <c r="N2092" s="254">
        <f>IF(ISNA(SUMIFS(INDEX('Model Performance Data'!$O$8:$DY$56,0,MATCH(CONCATENATE($J2092,N$6),'Model Performance Data'!$O$6:$DY$6,0)),'Model Performance Data'!$B$8:$B$56,$C2092,'Model Performance Data'!$C$8:$C$56,$D2092)),"-",SUMIFS(INDEX('Model Performance Data'!$O$8:$DY$56,0,MATCH(CONCATENATE($J2092,N$6),'Model Performance Data'!$O$6:$DY$6,0)),'Model Performance Data'!$B$8:$B$56,$C2092,'Model Performance Data'!$C$8:$C$56,$D2092))</f>
        <v>0</v>
      </c>
      <c r="O2092" s="255">
        <f>IF(ISNA(SUMIFS(INDEX('Model Performance Data'!$O$8:$DY$56,0,MATCH(CONCATENATE($J2092,O$6),'Model Performance Data'!$O$6:$DY$6,0)),'Model Performance Data'!$B$8:$B$56,$C2092,'Model Performance Data'!$C$8:$C$56,$D2092)),"-",SUMIFS(INDEX('Model Performance Data'!$O$8:$DY$56,0,MATCH(CONCATENATE($J2092,O$6),'Model Performance Data'!$O$6:$DY$6,0)),'Model Performance Data'!$B$8:$B$56,$C2092,'Model Performance Data'!$C$8:$C$56,$D2092))</f>
        <v>0</v>
      </c>
    </row>
    <row r="2093" spans="2:15" x14ac:dyDescent="0.35">
      <c r="B2093" s="37" t="s">
        <v>80</v>
      </c>
      <c r="C2093" s="38" t="str">
        <f>IF(ISBLANK('Model Performance Data'!$B$91),"-",'Model Performance Data'!$B$91)</f>
        <v>-</v>
      </c>
      <c r="D2093" s="38" t="str">
        <f>IF(ISBLANK('Model Performance Data'!$C$91),"-",'Model Performance Data'!$C$91)</f>
        <v>-</v>
      </c>
      <c r="E2093" s="38" t="str">
        <f>IF(ISBLANK('Model Performance Data'!$D$91),"-",'Model Performance Data'!$D$91)</f>
        <v>-</v>
      </c>
      <c r="F2093" s="38" t="str">
        <f>IF(ISBLANK('Model Performance Data'!$E$91),"-",'Model Performance Data'!$E$91)</f>
        <v>-</v>
      </c>
      <c r="G2093" s="38" t="str">
        <f>IF(ISBLANK('Model Performance Data'!$F$91),"-",'Model Performance Data'!$F$91)</f>
        <v>-</v>
      </c>
      <c r="H2093" s="253">
        <v>2</v>
      </c>
      <c r="I2093" s="253">
        <v>5</v>
      </c>
      <c r="J2093" s="37" t="str">
        <f t="shared" si="80"/>
        <v>25</v>
      </c>
      <c r="K2093" s="38" t="str">
        <f>IF(ISBLANK('Model Performance Data'!$L$91),"-",'Model Performance Data'!$L$91)</f>
        <v>-</v>
      </c>
      <c r="L2093" s="38" t="str">
        <f>IF(ISBLANK('Model Performance Data'!$K$91),"-",'Model Performance Data'!$K$91)</f>
        <v>-</v>
      </c>
      <c r="M2093" s="254">
        <f>IF(ISNA(SUMIFS(INDEX('Model Performance Data'!$O$8:$DY$56,0,MATCH(CONCATENATE($J2093,M$6),'Model Performance Data'!$O$6:$DY$6,0)),'Model Performance Data'!$B$8:$B$56,$C2093,'Model Performance Data'!$C$8:$C$56,$D2093)),"-",SUMIFS(INDEX('Model Performance Data'!$O$8:$DY$56,0,MATCH(CONCATENATE($J2093,M$6),'Model Performance Data'!$O$6:$DY$6,0)),'Model Performance Data'!$B$8:$B$56,$C2093,'Model Performance Data'!$C$8:$C$56,$D2093))</f>
        <v>0</v>
      </c>
      <c r="N2093" s="254">
        <f>IF(ISNA(SUMIFS(INDEX('Model Performance Data'!$O$8:$DY$56,0,MATCH(CONCATENATE($J2093,N$6),'Model Performance Data'!$O$6:$DY$6,0)),'Model Performance Data'!$B$8:$B$56,$C2093,'Model Performance Data'!$C$8:$C$56,$D2093)),"-",SUMIFS(INDEX('Model Performance Data'!$O$8:$DY$56,0,MATCH(CONCATENATE($J2093,N$6),'Model Performance Data'!$O$6:$DY$6,0)),'Model Performance Data'!$B$8:$B$56,$C2093,'Model Performance Data'!$C$8:$C$56,$D2093))</f>
        <v>0</v>
      </c>
      <c r="O2093" s="255">
        <f>IF(ISNA(SUMIFS(INDEX('Model Performance Data'!$O$8:$DY$56,0,MATCH(CONCATENATE($J2093,O$6),'Model Performance Data'!$O$6:$DY$6,0)),'Model Performance Data'!$B$8:$B$56,$C2093,'Model Performance Data'!$C$8:$C$56,$D2093)),"-",SUMIFS(INDEX('Model Performance Data'!$O$8:$DY$56,0,MATCH(CONCATENATE($J2093,O$6),'Model Performance Data'!$O$6:$DY$6,0)),'Model Performance Data'!$B$8:$B$56,$C2093,'Model Performance Data'!$C$8:$C$56,$D2093))</f>
        <v>0</v>
      </c>
    </row>
    <row r="2094" spans="2:15" x14ac:dyDescent="0.35">
      <c r="B2094" s="37" t="s">
        <v>80</v>
      </c>
      <c r="C2094" s="38" t="str">
        <f>IF(ISBLANK('Model Performance Data'!$B$91),"-",'Model Performance Data'!$B$91)</f>
        <v>-</v>
      </c>
      <c r="D2094" s="38" t="str">
        <f>IF(ISBLANK('Model Performance Data'!$C$91),"-",'Model Performance Data'!$C$91)</f>
        <v>-</v>
      </c>
      <c r="E2094" s="38" t="str">
        <f>IF(ISBLANK('Model Performance Data'!$D$91),"-",'Model Performance Data'!$D$91)</f>
        <v>-</v>
      </c>
      <c r="F2094" s="38" t="str">
        <f>IF(ISBLANK('Model Performance Data'!$E$91),"-",'Model Performance Data'!$E$91)</f>
        <v>-</v>
      </c>
      <c r="G2094" s="38" t="str">
        <f>IF(ISBLANK('Model Performance Data'!$F$91),"-",'Model Performance Data'!$F$91)</f>
        <v>-</v>
      </c>
      <c r="H2094" s="253">
        <v>2</v>
      </c>
      <c r="I2094" s="253" t="s">
        <v>65</v>
      </c>
      <c r="J2094" s="37" t="str">
        <f t="shared" si="80"/>
        <v>2Goal</v>
      </c>
      <c r="K2094" s="38" t="str">
        <f>IF(ISBLANK('Model Performance Data'!$L$91),"-",'Model Performance Data'!$L$91)</f>
        <v>-</v>
      </c>
      <c r="L2094" s="38" t="str">
        <f>IF(ISBLANK('Model Performance Data'!$K$91),"-",'Model Performance Data'!$K$91)</f>
        <v>-</v>
      </c>
      <c r="M2094" s="254" t="str">
        <f>IF(ISNA(SUMIFS(INDEX('Model Performance Data'!$O$8:$DY$56,0,MATCH(CONCATENATE($J2094,M$6),'Model Performance Data'!$O$6:$DY$6,0)),'Model Performance Data'!$B$8:$B$56,$C2094,'Model Performance Data'!$C$8:$C$56,$D2094)),"-",SUMIFS(INDEX('Model Performance Data'!$O$8:$DY$56,0,MATCH(CONCATENATE($J2094,M$6),'Model Performance Data'!$O$6:$DY$6,0)),'Model Performance Data'!$B$8:$B$56,$C2094,'Model Performance Data'!$C$8:$C$56,$D2094))</f>
        <v>-</v>
      </c>
      <c r="N2094" s="254" t="str">
        <f>IF(ISNA(SUMIFS(INDEX('Model Performance Data'!$O$8:$DY$56,0,MATCH(CONCATENATE($J2094,N$6),'Model Performance Data'!$O$6:$DY$6,0)),'Model Performance Data'!$B$8:$B$56,$C2094,'Model Performance Data'!$C$8:$C$56,$D2094)),"-",SUMIFS(INDEX('Model Performance Data'!$O$8:$DY$56,0,MATCH(CONCATENATE($J2094,N$6),'Model Performance Data'!$O$6:$DY$6,0)),'Model Performance Data'!$B$8:$B$56,$C2094,'Model Performance Data'!$C$8:$C$56,$D2094))</f>
        <v>-</v>
      </c>
      <c r="O2094" s="255">
        <f>IF(ISNA(SUMIFS(INDEX('Model Performance Data'!$O$8:$DY$56,0,MATCH(CONCATENATE($J2094,O$6),'Model Performance Data'!$O$6:$DY$6,0)),'Model Performance Data'!$B$8:$B$56,$C2094,'Model Performance Data'!$C$8:$C$56,$D2094)),"-",SUMIFS(INDEX('Model Performance Data'!$O$8:$DY$56,0,MATCH(CONCATENATE($J2094,O$6),'Model Performance Data'!$O$6:$DY$6,0)),'Model Performance Data'!$B$8:$B$56,$C2094,'Model Performance Data'!$C$8:$C$56,$D2094))</f>
        <v>0</v>
      </c>
    </row>
    <row r="2095" spans="2:15" x14ac:dyDescent="0.35">
      <c r="B2095" s="37" t="s">
        <v>80</v>
      </c>
      <c r="C2095" s="38" t="str">
        <f>IF(ISBLANK('Model Performance Data'!$B$91),"-",'Model Performance Data'!$B$91)</f>
        <v>-</v>
      </c>
      <c r="D2095" s="38" t="str">
        <f>IF(ISBLANK('Model Performance Data'!$C$91),"-",'Model Performance Data'!$C$91)</f>
        <v>-</v>
      </c>
      <c r="E2095" s="38" t="str">
        <f>IF(ISBLANK('Model Performance Data'!$D$91),"-",'Model Performance Data'!$D$91)</f>
        <v>-</v>
      </c>
      <c r="F2095" s="38" t="str">
        <f>IF(ISBLANK('Model Performance Data'!$E$91),"-",'Model Performance Data'!$E$91)</f>
        <v>-</v>
      </c>
      <c r="G2095" s="38" t="str">
        <f>IF(ISBLANK('Model Performance Data'!$F$91),"-",'Model Performance Data'!$F$91)</f>
        <v>-</v>
      </c>
      <c r="H2095" s="253">
        <v>3</v>
      </c>
      <c r="I2095" s="253">
        <v>1</v>
      </c>
      <c r="J2095" s="37" t="str">
        <f t="shared" si="80"/>
        <v>31</v>
      </c>
      <c r="K2095" s="38" t="str">
        <f>IF(ISBLANK('Model Performance Data'!$L$91),"-",'Model Performance Data'!$L$91)</f>
        <v>-</v>
      </c>
      <c r="L2095" s="38" t="str">
        <f>IF(ISBLANK('Model Performance Data'!$K$91),"-",'Model Performance Data'!$K$91)</f>
        <v>-</v>
      </c>
      <c r="M2095" s="254">
        <f>IF(ISNA(SUMIFS(INDEX('Model Performance Data'!$O$8:$DY$56,0,MATCH(CONCATENATE($J2095,M$6),'Model Performance Data'!$O$6:$DY$6,0)),'Model Performance Data'!$B$8:$B$56,$C2095,'Model Performance Data'!$C$8:$C$56,$D2095)),"-",SUMIFS(INDEX('Model Performance Data'!$O$8:$DY$56,0,MATCH(CONCATENATE($J2095,M$6),'Model Performance Data'!$O$6:$DY$6,0)),'Model Performance Data'!$B$8:$B$56,$C2095,'Model Performance Data'!$C$8:$C$56,$D2095))</f>
        <v>0</v>
      </c>
      <c r="N2095" s="254">
        <f>IF(ISNA(SUMIFS(INDEX('Model Performance Data'!$O$8:$DY$56,0,MATCH(CONCATENATE($J2095,N$6),'Model Performance Data'!$O$6:$DY$6,0)),'Model Performance Data'!$B$8:$B$56,$C2095,'Model Performance Data'!$C$8:$C$56,$D2095)),"-",SUMIFS(INDEX('Model Performance Data'!$O$8:$DY$56,0,MATCH(CONCATENATE($J2095,N$6),'Model Performance Data'!$O$6:$DY$6,0)),'Model Performance Data'!$B$8:$B$56,$C2095,'Model Performance Data'!$C$8:$C$56,$D2095))</f>
        <v>0</v>
      </c>
      <c r="O2095" s="255">
        <f>IF(ISNA(SUMIFS(INDEX('Model Performance Data'!$O$8:$DY$56,0,MATCH(CONCATENATE($J2095,O$6),'Model Performance Data'!$O$6:$DY$6,0)),'Model Performance Data'!$B$8:$B$56,$C2095,'Model Performance Data'!$C$8:$C$56,$D2095)),"-",SUMIFS(INDEX('Model Performance Data'!$O$8:$DY$56,0,MATCH(CONCATENATE($J2095,O$6),'Model Performance Data'!$O$6:$DY$6,0)),'Model Performance Data'!$B$8:$B$56,$C2095,'Model Performance Data'!$C$8:$C$56,$D2095))</f>
        <v>0</v>
      </c>
    </row>
    <row r="2096" spans="2:15" x14ac:dyDescent="0.35">
      <c r="B2096" s="37" t="s">
        <v>80</v>
      </c>
      <c r="C2096" s="38" t="str">
        <f>IF(ISBLANK('Model Performance Data'!$B$91),"-",'Model Performance Data'!$B$91)</f>
        <v>-</v>
      </c>
      <c r="D2096" s="38" t="str">
        <f>IF(ISBLANK('Model Performance Data'!$C$91),"-",'Model Performance Data'!$C$91)</f>
        <v>-</v>
      </c>
      <c r="E2096" s="38" t="str">
        <f>IF(ISBLANK('Model Performance Data'!$D$91),"-",'Model Performance Data'!$D$91)</f>
        <v>-</v>
      </c>
      <c r="F2096" s="38" t="str">
        <f>IF(ISBLANK('Model Performance Data'!$E$91),"-",'Model Performance Data'!$E$91)</f>
        <v>-</v>
      </c>
      <c r="G2096" s="38" t="str">
        <f>IF(ISBLANK('Model Performance Data'!$F$91),"-",'Model Performance Data'!$F$91)</f>
        <v>-</v>
      </c>
      <c r="H2096" s="253">
        <v>3</v>
      </c>
      <c r="I2096" s="253">
        <v>2</v>
      </c>
      <c r="J2096" s="37" t="str">
        <f t="shared" si="80"/>
        <v>32</v>
      </c>
      <c r="K2096" s="38" t="str">
        <f>IF(ISBLANK('Model Performance Data'!$L$91),"-",'Model Performance Data'!$L$91)</f>
        <v>-</v>
      </c>
      <c r="L2096" s="38" t="str">
        <f>IF(ISBLANK('Model Performance Data'!$K$91),"-",'Model Performance Data'!$K$91)</f>
        <v>-</v>
      </c>
      <c r="M2096" s="254">
        <f>IF(ISNA(SUMIFS(INDEX('Model Performance Data'!$O$8:$DY$56,0,MATCH(CONCATENATE($J2096,M$6),'Model Performance Data'!$O$6:$DY$6,0)),'Model Performance Data'!$B$8:$B$56,$C2096,'Model Performance Data'!$C$8:$C$56,$D2096)),"-",SUMIFS(INDEX('Model Performance Data'!$O$8:$DY$56,0,MATCH(CONCATENATE($J2096,M$6),'Model Performance Data'!$O$6:$DY$6,0)),'Model Performance Data'!$B$8:$B$56,$C2096,'Model Performance Data'!$C$8:$C$56,$D2096))</f>
        <v>0</v>
      </c>
      <c r="N2096" s="254">
        <f>IF(ISNA(SUMIFS(INDEX('Model Performance Data'!$O$8:$DY$56,0,MATCH(CONCATENATE($J2096,N$6),'Model Performance Data'!$O$6:$DY$6,0)),'Model Performance Data'!$B$8:$B$56,$C2096,'Model Performance Data'!$C$8:$C$56,$D2096)),"-",SUMIFS(INDEX('Model Performance Data'!$O$8:$DY$56,0,MATCH(CONCATENATE($J2096,N$6),'Model Performance Data'!$O$6:$DY$6,0)),'Model Performance Data'!$B$8:$B$56,$C2096,'Model Performance Data'!$C$8:$C$56,$D2096))</f>
        <v>0</v>
      </c>
      <c r="O2096" s="255">
        <f>IF(ISNA(SUMIFS(INDEX('Model Performance Data'!$O$8:$DY$56,0,MATCH(CONCATENATE($J2096,O$6),'Model Performance Data'!$O$6:$DY$6,0)),'Model Performance Data'!$B$8:$B$56,$C2096,'Model Performance Data'!$C$8:$C$56,$D2096)),"-",SUMIFS(INDEX('Model Performance Data'!$O$8:$DY$56,0,MATCH(CONCATENATE($J2096,O$6),'Model Performance Data'!$O$6:$DY$6,0)),'Model Performance Data'!$B$8:$B$56,$C2096,'Model Performance Data'!$C$8:$C$56,$D2096))</f>
        <v>0</v>
      </c>
    </row>
    <row r="2097" spans="2:15" x14ac:dyDescent="0.35">
      <c r="B2097" s="37" t="s">
        <v>80</v>
      </c>
      <c r="C2097" s="38" t="str">
        <f>IF(ISBLANK('Model Performance Data'!$B$91),"-",'Model Performance Data'!$B$91)</f>
        <v>-</v>
      </c>
      <c r="D2097" s="38" t="str">
        <f>IF(ISBLANK('Model Performance Data'!$C$91),"-",'Model Performance Data'!$C$91)</f>
        <v>-</v>
      </c>
      <c r="E2097" s="38" t="str">
        <f>IF(ISBLANK('Model Performance Data'!$D$91),"-",'Model Performance Data'!$D$91)</f>
        <v>-</v>
      </c>
      <c r="F2097" s="38" t="str">
        <f>IF(ISBLANK('Model Performance Data'!$E$91),"-",'Model Performance Data'!$E$91)</f>
        <v>-</v>
      </c>
      <c r="G2097" s="38" t="str">
        <f>IF(ISBLANK('Model Performance Data'!$F$91),"-",'Model Performance Data'!$F$91)</f>
        <v>-</v>
      </c>
      <c r="H2097" s="253">
        <v>3</v>
      </c>
      <c r="I2097" s="253">
        <v>3</v>
      </c>
      <c r="J2097" s="37" t="str">
        <f t="shared" si="80"/>
        <v>33</v>
      </c>
      <c r="K2097" s="38" t="str">
        <f>IF(ISBLANK('Model Performance Data'!$L$91),"-",'Model Performance Data'!$L$91)</f>
        <v>-</v>
      </c>
      <c r="L2097" s="38" t="str">
        <f>IF(ISBLANK('Model Performance Data'!$K$91),"-",'Model Performance Data'!$K$91)</f>
        <v>-</v>
      </c>
      <c r="M2097" s="254">
        <f>IF(ISNA(SUMIFS(INDEX('Model Performance Data'!$O$8:$DY$56,0,MATCH(CONCATENATE($J2097,M$6),'Model Performance Data'!$O$6:$DY$6,0)),'Model Performance Data'!$B$8:$B$56,$C2097,'Model Performance Data'!$C$8:$C$56,$D2097)),"-",SUMIFS(INDEX('Model Performance Data'!$O$8:$DY$56,0,MATCH(CONCATENATE($J2097,M$6),'Model Performance Data'!$O$6:$DY$6,0)),'Model Performance Data'!$B$8:$B$56,$C2097,'Model Performance Data'!$C$8:$C$56,$D2097))</f>
        <v>0</v>
      </c>
      <c r="N2097" s="254">
        <f>IF(ISNA(SUMIFS(INDEX('Model Performance Data'!$O$8:$DY$56,0,MATCH(CONCATENATE($J2097,N$6),'Model Performance Data'!$O$6:$DY$6,0)),'Model Performance Data'!$B$8:$B$56,$C2097,'Model Performance Data'!$C$8:$C$56,$D2097)),"-",SUMIFS(INDEX('Model Performance Data'!$O$8:$DY$56,0,MATCH(CONCATENATE($J2097,N$6),'Model Performance Data'!$O$6:$DY$6,0)),'Model Performance Data'!$B$8:$B$56,$C2097,'Model Performance Data'!$C$8:$C$56,$D2097))</f>
        <v>0</v>
      </c>
      <c r="O2097" s="255">
        <f>IF(ISNA(SUMIFS(INDEX('Model Performance Data'!$O$8:$DY$56,0,MATCH(CONCATENATE($J2097,O$6),'Model Performance Data'!$O$6:$DY$6,0)),'Model Performance Data'!$B$8:$B$56,$C2097,'Model Performance Data'!$C$8:$C$56,$D2097)),"-",SUMIFS(INDEX('Model Performance Data'!$O$8:$DY$56,0,MATCH(CONCATENATE($J2097,O$6),'Model Performance Data'!$O$6:$DY$6,0)),'Model Performance Data'!$B$8:$B$56,$C2097,'Model Performance Data'!$C$8:$C$56,$D2097))</f>
        <v>0</v>
      </c>
    </row>
    <row r="2098" spans="2:15" x14ac:dyDescent="0.35">
      <c r="B2098" s="37" t="s">
        <v>80</v>
      </c>
      <c r="C2098" s="38" t="str">
        <f>IF(ISBLANK('Model Performance Data'!$B$91),"-",'Model Performance Data'!$B$91)</f>
        <v>-</v>
      </c>
      <c r="D2098" s="38" t="str">
        <f>IF(ISBLANK('Model Performance Data'!$C$91),"-",'Model Performance Data'!$C$91)</f>
        <v>-</v>
      </c>
      <c r="E2098" s="38" t="str">
        <f>IF(ISBLANK('Model Performance Data'!$D$91),"-",'Model Performance Data'!$D$91)</f>
        <v>-</v>
      </c>
      <c r="F2098" s="38" t="str">
        <f>IF(ISBLANK('Model Performance Data'!$E$91),"-",'Model Performance Data'!$E$91)</f>
        <v>-</v>
      </c>
      <c r="G2098" s="38" t="str">
        <f>IF(ISBLANK('Model Performance Data'!$F$91),"-",'Model Performance Data'!$F$91)</f>
        <v>-</v>
      </c>
      <c r="H2098" s="253">
        <v>3</v>
      </c>
      <c r="I2098" s="253">
        <v>4</v>
      </c>
      <c r="J2098" s="37" t="str">
        <f t="shared" si="80"/>
        <v>34</v>
      </c>
      <c r="K2098" s="38" t="str">
        <f>IF(ISBLANK('Model Performance Data'!$L$91),"-",'Model Performance Data'!$L$91)</f>
        <v>-</v>
      </c>
      <c r="L2098" s="38" t="str">
        <f>IF(ISBLANK('Model Performance Data'!$K$91),"-",'Model Performance Data'!$K$91)</f>
        <v>-</v>
      </c>
      <c r="M2098" s="254">
        <f>IF(ISNA(SUMIFS(INDEX('Model Performance Data'!$O$8:$DY$56,0,MATCH(CONCATENATE($J2098,M$6),'Model Performance Data'!$O$6:$DY$6,0)),'Model Performance Data'!$B$8:$B$56,$C2098,'Model Performance Data'!$C$8:$C$56,$D2098)),"-",SUMIFS(INDEX('Model Performance Data'!$O$8:$DY$56,0,MATCH(CONCATENATE($J2098,M$6),'Model Performance Data'!$O$6:$DY$6,0)),'Model Performance Data'!$B$8:$B$56,$C2098,'Model Performance Data'!$C$8:$C$56,$D2098))</f>
        <v>0</v>
      </c>
      <c r="N2098" s="254">
        <f>IF(ISNA(SUMIFS(INDEX('Model Performance Data'!$O$8:$DY$56,0,MATCH(CONCATENATE($J2098,N$6),'Model Performance Data'!$O$6:$DY$6,0)),'Model Performance Data'!$B$8:$B$56,$C2098,'Model Performance Data'!$C$8:$C$56,$D2098)),"-",SUMIFS(INDEX('Model Performance Data'!$O$8:$DY$56,0,MATCH(CONCATENATE($J2098,N$6),'Model Performance Data'!$O$6:$DY$6,0)),'Model Performance Data'!$B$8:$B$56,$C2098,'Model Performance Data'!$C$8:$C$56,$D2098))</f>
        <v>0</v>
      </c>
      <c r="O2098" s="255">
        <f>IF(ISNA(SUMIFS(INDEX('Model Performance Data'!$O$8:$DY$56,0,MATCH(CONCATENATE($J2098,O$6),'Model Performance Data'!$O$6:$DY$6,0)),'Model Performance Data'!$B$8:$B$56,$C2098,'Model Performance Data'!$C$8:$C$56,$D2098)),"-",SUMIFS(INDEX('Model Performance Data'!$O$8:$DY$56,0,MATCH(CONCATENATE($J2098,O$6),'Model Performance Data'!$O$6:$DY$6,0)),'Model Performance Data'!$B$8:$B$56,$C2098,'Model Performance Data'!$C$8:$C$56,$D2098))</f>
        <v>0</v>
      </c>
    </row>
    <row r="2099" spans="2:15" x14ac:dyDescent="0.35">
      <c r="B2099" s="37" t="s">
        <v>80</v>
      </c>
      <c r="C2099" s="38" t="str">
        <f>IF(ISBLANK('Model Performance Data'!$B$91),"-",'Model Performance Data'!$B$91)</f>
        <v>-</v>
      </c>
      <c r="D2099" s="38" t="str">
        <f>IF(ISBLANK('Model Performance Data'!$C$91),"-",'Model Performance Data'!$C$91)</f>
        <v>-</v>
      </c>
      <c r="E2099" s="38" t="str">
        <f>IF(ISBLANK('Model Performance Data'!$D$91),"-",'Model Performance Data'!$D$91)</f>
        <v>-</v>
      </c>
      <c r="F2099" s="38" t="str">
        <f>IF(ISBLANK('Model Performance Data'!$E$91),"-",'Model Performance Data'!$E$91)</f>
        <v>-</v>
      </c>
      <c r="G2099" s="38" t="str">
        <f>IF(ISBLANK('Model Performance Data'!$F$91),"-",'Model Performance Data'!$F$91)</f>
        <v>-</v>
      </c>
      <c r="H2099" s="253">
        <v>3</v>
      </c>
      <c r="I2099" s="253">
        <v>5</v>
      </c>
      <c r="J2099" s="37" t="str">
        <f t="shared" si="80"/>
        <v>35</v>
      </c>
      <c r="K2099" s="38" t="str">
        <f>IF(ISBLANK('Model Performance Data'!$L$91),"-",'Model Performance Data'!$L$91)</f>
        <v>-</v>
      </c>
      <c r="L2099" s="38" t="str">
        <f>IF(ISBLANK('Model Performance Data'!$K$91),"-",'Model Performance Data'!$K$91)</f>
        <v>-</v>
      </c>
      <c r="M2099" s="254">
        <f>IF(ISNA(SUMIFS(INDEX('Model Performance Data'!$O$8:$DY$56,0,MATCH(CONCATENATE($J2099,M$6),'Model Performance Data'!$O$6:$DY$6,0)),'Model Performance Data'!$B$8:$B$56,$C2099,'Model Performance Data'!$C$8:$C$56,$D2099)),"-",SUMIFS(INDEX('Model Performance Data'!$O$8:$DY$56,0,MATCH(CONCATENATE($J2099,M$6),'Model Performance Data'!$O$6:$DY$6,0)),'Model Performance Data'!$B$8:$B$56,$C2099,'Model Performance Data'!$C$8:$C$56,$D2099))</f>
        <v>0</v>
      </c>
      <c r="N2099" s="254">
        <f>IF(ISNA(SUMIFS(INDEX('Model Performance Data'!$O$8:$DY$56,0,MATCH(CONCATENATE($J2099,N$6),'Model Performance Data'!$O$6:$DY$6,0)),'Model Performance Data'!$B$8:$B$56,$C2099,'Model Performance Data'!$C$8:$C$56,$D2099)),"-",SUMIFS(INDEX('Model Performance Data'!$O$8:$DY$56,0,MATCH(CONCATENATE($J2099,N$6),'Model Performance Data'!$O$6:$DY$6,0)),'Model Performance Data'!$B$8:$B$56,$C2099,'Model Performance Data'!$C$8:$C$56,$D2099))</f>
        <v>0</v>
      </c>
      <c r="O2099" s="255">
        <f>IF(ISNA(SUMIFS(INDEX('Model Performance Data'!$O$8:$DY$56,0,MATCH(CONCATENATE($J2099,O$6),'Model Performance Data'!$O$6:$DY$6,0)),'Model Performance Data'!$B$8:$B$56,$C2099,'Model Performance Data'!$C$8:$C$56,$D2099)),"-",SUMIFS(INDEX('Model Performance Data'!$O$8:$DY$56,0,MATCH(CONCATENATE($J2099,O$6),'Model Performance Data'!$O$6:$DY$6,0)),'Model Performance Data'!$B$8:$B$56,$C2099,'Model Performance Data'!$C$8:$C$56,$D2099))</f>
        <v>0</v>
      </c>
    </row>
    <row r="2100" spans="2:15" x14ac:dyDescent="0.35">
      <c r="B2100" s="37" t="s">
        <v>80</v>
      </c>
      <c r="C2100" s="38" t="str">
        <f>IF(ISBLANK('Model Performance Data'!$B$91),"-",'Model Performance Data'!$B$91)</f>
        <v>-</v>
      </c>
      <c r="D2100" s="38" t="str">
        <f>IF(ISBLANK('Model Performance Data'!$C$91),"-",'Model Performance Data'!$C$91)</f>
        <v>-</v>
      </c>
      <c r="E2100" s="38" t="str">
        <f>IF(ISBLANK('Model Performance Data'!$D$91),"-",'Model Performance Data'!$D$91)</f>
        <v>-</v>
      </c>
      <c r="F2100" s="38" t="str">
        <f>IF(ISBLANK('Model Performance Data'!$E$91),"-",'Model Performance Data'!$E$91)</f>
        <v>-</v>
      </c>
      <c r="G2100" s="38" t="str">
        <f>IF(ISBLANK('Model Performance Data'!$F$91),"-",'Model Performance Data'!$F$91)</f>
        <v>-</v>
      </c>
      <c r="H2100" s="253">
        <v>3</v>
      </c>
      <c r="I2100" s="253" t="s">
        <v>65</v>
      </c>
      <c r="J2100" s="37" t="str">
        <f t="shared" si="80"/>
        <v>3Goal</v>
      </c>
      <c r="K2100" s="38" t="str">
        <f>IF(ISBLANK('Model Performance Data'!$L$91),"-",'Model Performance Data'!$L$91)</f>
        <v>-</v>
      </c>
      <c r="L2100" s="38" t="str">
        <f>IF(ISBLANK('Model Performance Data'!$K$91),"-",'Model Performance Data'!$K$91)</f>
        <v>-</v>
      </c>
      <c r="M2100" s="254" t="str">
        <f>IF(ISNA(SUMIFS(INDEX('Model Performance Data'!$O$8:$DY$56,0,MATCH(CONCATENATE($J2100,M$6),'Model Performance Data'!$O$6:$DY$6,0)),'Model Performance Data'!$B$8:$B$56,$C2100,'Model Performance Data'!$C$8:$C$56,$D2100)),"-",SUMIFS(INDEX('Model Performance Data'!$O$8:$DY$56,0,MATCH(CONCATENATE($J2100,M$6),'Model Performance Data'!$O$6:$DY$6,0)),'Model Performance Data'!$B$8:$B$56,$C2100,'Model Performance Data'!$C$8:$C$56,$D2100))</f>
        <v>-</v>
      </c>
      <c r="N2100" s="254" t="str">
        <f>IF(ISNA(SUMIFS(INDEX('Model Performance Data'!$O$8:$DY$56,0,MATCH(CONCATENATE($J2100,N$6),'Model Performance Data'!$O$6:$DY$6,0)),'Model Performance Data'!$B$8:$B$56,$C2100,'Model Performance Data'!$C$8:$C$56,$D2100)),"-",SUMIFS(INDEX('Model Performance Data'!$O$8:$DY$56,0,MATCH(CONCATENATE($J2100,N$6),'Model Performance Data'!$O$6:$DY$6,0)),'Model Performance Data'!$B$8:$B$56,$C2100,'Model Performance Data'!$C$8:$C$56,$D2100))</f>
        <v>-</v>
      </c>
      <c r="O2100" s="255">
        <f>IF(ISNA(SUMIFS(INDEX('Model Performance Data'!$O$8:$DY$56,0,MATCH(CONCATENATE($J2100,O$6),'Model Performance Data'!$O$6:$DY$6,0)),'Model Performance Data'!$B$8:$B$56,$C2100,'Model Performance Data'!$C$8:$C$56,$D2100)),"-",SUMIFS(INDEX('Model Performance Data'!$O$8:$DY$56,0,MATCH(CONCATENATE($J2100,O$6),'Model Performance Data'!$O$6:$DY$6,0)),'Model Performance Data'!$B$8:$B$56,$C2100,'Model Performance Data'!$C$8:$C$56,$D2100))</f>
        <v>0</v>
      </c>
    </row>
    <row r="2101" spans="2:15" x14ac:dyDescent="0.35">
      <c r="B2101" s="37" t="s">
        <v>80</v>
      </c>
      <c r="C2101" s="38" t="str">
        <f>IF(ISBLANK('Model Performance Data'!$B$91),"-",'Model Performance Data'!$B$91)</f>
        <v>-</v>
      </c>
      <c r="D2101" s="38" t="str">
        <f>IF(ISBLANK('Model Performance Data'!$C$91),"-",'Model Performance Data'!$C$91)</f>
        <v>-</v>
      </c>
      <c r="E2101" s="38" t="str">
        <f>IF(ISBLANK('Model Performance Data'!$D$91),"-",'Model Performance Data'!$D$91)</f>
        <v>-</v>
      </c>
      <c r="F2101" s="38" t="str">
        <f>IF(ISBLANK('Model Performance Data'!$E$91),"-",'Model Performance Data'!$E$91)</f>
        <v>-</v>
      </c>
      <c r="G2101" s="38" t="str">
        <f>IF(ISBLANK('Model Performance Data'!$F$91),"-",'Model Performance Data'!$F$91)</f>
        <v>-</v>
      </c>
      <c r="H2101" s="253">
        <v>4</v>
      </c>
      <c r="I2101" s="253">
        <v>1</v>
      </c>
      <c r="J2101" s="37" t="str">
        <f t="shared" si="80"/>
        <v>41</v>
      </c>
      <c r="K2101" s="38" t="str">
        <f>IF(ISBLANK('Model Performance Data'!$L$91),"-",'Model Performance Data'!$L$91)</f>
        <v>-</v>
      </c>
      <c r="L2101" s="38" t="str">
        <f>IF(ISBLANK('Model Performance Data'!$K$91),"-",'Model Performance Data'!$K$91)</f>
        <v>-</v>
      </c>
      <c r="M2101" s="254">
        <f>IF(ISNA(SUMIFS(INDEX('Model Performance Data'!$O$8:$DY$56,0,MATCH(CONCATENATE($J2101,M$6),'Model Performance Data'!$O$6:$DY$6,0)),'Model Performance Data'!$B$8:$B$56,$C2101,'Model Performance Data'!$C$8:$C$56,$D2101)),"-",SUMIFS(INDEX('Model Performance Data'!$O$8:$DY$56,0,MATCH(CONCATENATE($J2101,M$6),'Model Performance Data'!$O$6:$DY$6,0)),'Model Performance Data'!$B$8:$B$56,$C2101,'Model Performance Data'!$C$8:$C$56,$D2101))</f>
        <v>0</v>
      </c>
      <c r="N2101" s="254">
        <f>IF(ISNA(SUMIFS(INDEX('Model Performance Data'!$O$8:$DY$56,0,MATCH(CONCATENATE($J2101,N$6),'Model Performance Data'!$O$6:$DY$6,0)),'Model Performance Data'!$B$8:$B$56,$C2101,'Model Performance Data'!$C$8:$C$56,$D2101)),"-",SUMIFS(INDEX('Model Performance Data'!$O$8:$DY$56,0,MATCH(CONCATENATE($J2101,N$6),'Model Performance Data'!$O$6:$DY$6,0)),'Model Performance Data'!$B$8:$B$56,$C2101,'Model Performance Data'!$C$8:$C$56,$D2101))</f>
        <v>0</v>
      </c>
      <c r="O2101" s="255">
        <f>IF(ISNA(SUMIFS(INDEX('Model Performance Data'!$O$8:$DY$56,0,MATCH(CONCATENATE($J2101,O$6),'Model Performance Data'!$O$6:$DY$6,0)),'Model Performance Data'!$B$8:$B$56,$C2101,'Model Performance Data'!$C$8:$C$56,$D2101)),"-",SUMIFS(INDEX('Model Performance Data'!$O$8:$DY$56,0,MATCH(CONCATENATE($J2101,O$6),'Model Performance Data'!$O$6:$DY$6,0)),'Model Performance Data'!$B$8:$B$56,$C2101,'Model Performance Data'!$C$8:$C$56,$D2101))</f>
        <v>0</v>
      </c>
    </row>
    <row r="2102" spans="2:15" x14ac:dyDescent="0.35">
      <c r="B2102" s="37" t="s">
        <v>80</v>
      </c>
      <c r="C2102" s="38" t="str">
        <f>IF(ISBLANK('Model Performance Data'!$B$91),"-",'Model Performance Data'!$B$91)</f>
        <v>-</v>
      </c>
      <c r="D2102" s="38" t="str">
        <f>IF(ISBLANK('Model Performance Data'!$C$91),"-",'Model Performance Data'!$C$91)</f>
        <v>-</v>
      </c>
      <c r="E2102" s="38" t="str">
        <f>IF(ISBLANK('Model Performance Data'!$D$91),"-",'Model Performance Data'!$D$91)</f>
        <v>-</v>
      </c>
      <c r="F2102" s="38" t="str">
        <f>IF(ISBLANK('Model Performance Data'!$E$91),"-",'Model Performance Data'!$E$91)</f>
        <v>-</v>
      </c>
      <c r="G2102" s="38" t="str">
        <f>IF(ISBLANK('Model Performance Data'!$F$91),"-",'Model Performance Data'!$F$91)</f>
        <v>-</v>
      </c>
      <c r="H2102" s="253">
        <v>4</v>
      </c>
      <c r="I2102" s="253">
        <v>2</v>
      </c>
      <c r="J2102" s="37" t="str">
        <f t="shared" si="80"/>
        <v>42</v>
      </c>
      <c r="K2102" s="38" t="str">
        <f>IF(ISBLANK('Model Performance Data'!$L$91),"-",'Model Performance Data'!$L$91)</f>
        <v>-</v>
      </c>
      <c r="L2102" s="38" t="str">
        <f>IF(ISBLANK('Model Performance Data'!$K$91),"-",'Model Performance Data'!$K$91)</f>
        <v>-</v>
      </c>
      <c r="M2102" s="254">
        <f>IF(ISNA(SUMIFS(INDEX('Model Performance Data'!$O$8:$DY$56,0,MATCH(CONCATENATE($J2102,M$6),'Model Performance Data'!$O$6:$DY$6,0)),'Model Performance Data'!$B$8:$B$56,$C2102,'Model Performance Data'!$C$8:$C$56,$D2102)),"-",SUMIFS(INDEX('Model Performance Data'!$O$8:$DY$56,0,MATCH(CONCATENATE($J2102,M$6),'Model Performance Data'!$O$6:$DY$6,0)),'Model Performance Data'!$B$8:$B$56,$C2102,'Model Performance Data'!$C$8:$C$56,$D2102))</f>
        <v>0</v>
      </c>
      <c r="N2102" s="254">
        <f>IF(ISNA(SUMIFS(INDEX('Model Performance Data'!$O$8:$DY$56,0,MATCH(CONCATENATE($J2102,N$6),'Model Performance Data'!$O$6:$DY$6,0)),'Model Performance Data'!$B$8:$B$56,$C2102,'Model Performance Data'!$C$8:$C$56,$D2102)),"-",SUMIFS(INDEX('Model Performance Data'!$O$8:$DY$56,0,MATCH(CONCATENATE($J2102,N$6),'Model Performance Data'!$O$6:$DY$6,0)),'Model Performance Data'!$B$8:$B$56,$C2102,'Model Performance Data'!$C$8:$C$56,$D2102))</f>
        <v>0</v>
      </c>
      <c r="O2102" s="255">
        <f>IF(ISNA(SUMIFS(INDEX('Model Performance Data'!$O$8:$DY$56,0,MATCH(CONCATENATE($J2102,O$6),'Model Performance Data'!$O$6:$DY$6,0)),'Model Performance Data'!$B$8:$B$56,$C2102,'Model Performance Data'!$C$8:$C$56,$D2102)),"-",SUMIFS(INDEX('Model Performance Data'!$O$8:$DY$56,0,MATCH(CONCATENATE($J2102,O$6),'Model Performance Data'!$O$6:$DY$6,0)),'Model Performance Data'!$B$8:$B$56,$C2102,'Model Performance Data'!$C$8:$C$56,$D2102))</f>
        <v>0</v>
      </c>
    </row>
    <row r="2103" spans="2:15" x14ac:dyDescent="0.35">
      <c r="B2103" s="37" t="s">
        <v>80</v>
      </c>
      <c r="C2103" s="38" t="str">
        <f>IF(ISBLANK('Model Performance Data'!$B$91),"-",'Model Performance Data'!$B$91)</f>
        <v>-</v>
      </c>
      <c r="D2103" s="38" t="str">
        <f>IF(ISBLANK('Model Performance Data'!$C$91),"-",'Model Performance Data'!$C$91)</f>
        <v>-</v>
      </c>
      <c r="E2103" s="38" t="str">
        <f>IF(ISBLANK('Model Performance Data'!$D$91),"-",'Model Performance Data'!$D$91)</f>
        <v>-</v>
      </c>
      <c r="F2103" s="38" t="str">
        <f>IF(ISBLANK('Model Performance Data'!$E$91),"-",'Model Performance Data'!$E$91)</f>
        <v>-</v>
      </c>
      <c r="G2103" s="38" t="str">
        <f>IF(ISBLANK('Model Performance Data'!$F$91),"-",'Model Performance Data'!$F$91)</f>
        <v>-</v>
      </c>
      <c r="H2103" s="253">
        <v>4</v>
      </c>
      <c r="I2103" s="253">
        <v>3</v>
      </c>
      <c r="J2103" s="37" t="str">
        <f t="shared" si="80"/>
        <v>43</v>
      </c>
      <c r="K2103" s="38" t="str">
        <f>IF(ISBLANK('Model Performance Data'!$L$91),"-",'Model Performance Data'!$L$91)</f>
        <v>-</v>
      </c>
      <c r="L2103" s="38" t="str">
        <f>IF(ISBLANK('Model Performance Data'!$K$91),"-",'Model Performance Data'!$K$91)</f>
        <v>-</v>
      </c>
      <c r="M2103" s="254">
        <f>IF(ISNA(SUMIFS(INDEX('Model Performance Data'!$O$8:$DY$56,0,MATCH(CONCATENATE($J2103,M$6),'Model Performance Data'!$O$6:$DY$6,0)),'Model Performance Data'!$B$8:$B$56,$C2103,'Model Performance Data'!$C$8:$C$56,$D2103)),"-",SUMIFS(INDEX('Model Performance Data'!$O$8:$DY$56,0,MATCH(CONCATENATE($J2103,M$6),'Model Performance Data'!$O$6:$DY$6,0)),'Model Performance Data'!$B$8:$B$56,$C2103,'Model Performance Data'!$C$8:$C$56,$D2103))</f>
        <v>0</v>
      </c>
      <c r="N2103" s="254">
        <f>IF(ISNA(SUMIFS(INDEX('Model Performance Data'!$O$8:$DY$56,0,MATCH(CONCATENATE($J2103,N$6),'Model Performance Data'!$O$6:$DY$6,0)),'Model Performance Data'!$B$8:$B$56,$C2103,'Model Performance Data'!$C$8:$C$56,$D2103)),"-",SUMIFS(INDEX('Model Performance Data'!$O$8:$DY$56,0,MATCH(CONCATENATE($J2103,N$6),'Model Performance Data'!$O$6:$DY$6,0)),'Model Performance Data'!$B$8:$B$56,$C2103,'Model Performance Data'!$C$8:$C$56,$D2103))</f>
        <v>0</v>
      </c>
      <c r="O2103" s="255">
        <f>IF(ISNA(SUMIFS(INDEX('Model Performance Data'!$O$8:$DY$56,0,MATCH(CONCATENATE($J2103,O$6),'Model Performance Data'!$O$6:$DY$6,0)),'Model Performance Data'!$B$8:$B$56,$C2103,'Model Performance Data'!$C$8:$C$56,$D2103)),"-",SUMIFS(INDEX('Model Performance Data'!$O$8:$DY$56,0,MATCH(CONCATENATE($J2103,O$6),'Model Performance Data'!$O$6:$DY$6,0)),'Model Performance Data'!$B$8:$B$56,$C2103,'Model Performance Data'!$C$8:$C$56,$D2103))</f>
        <v>0</v>
      </c>
    </row>
    <row r="2104" spans="2:15" x14ac:dyDescent="0.35">
      <c r="B2104" s="37" t="s">
        <v>80</v>
      </c>
      <c r="C2104" s="38" t="str">
        <f>IF(ISBLANK('Model Performance Data'!$B$91),"-",'Model Performance Data'!$B$91)</f>
        <v>-</v>
      </c>
      <c r="D2104" s="38" t="str">
        <f>IF(ISBLANK('Model Performance Data'!$C$91),"-",'Model Performance Data'!$C$91)</f>
        <v>-</v>
      </c>
      <c r="E2104" s="38" t="str">
        <f>IF(ISBLANK('Model Performance Data'!$D$91),"-",'Model Performance Data'!$D$91)</f>
        <v>-</v>
      </c>
      <c r="F2104" s="38" t="str">
        <f>IF(ISBLANK('Model Performance Data'!$E$91),"-",'Model Performance Data'!$E$91)</f>
        <v>-</v>
      </c>
      <c r="G2104" s="38" t="str">
        <f>IF(ISBLANK('Model Performance Data'!$F$91),"-",'Model Performance Data'!$F$91)</f>
        <v>-</v>
      </c>
      <c r="H2104" s="253">
        <v>4</v>
      </c>
      <c r="I2104" s="253">
        <v>4</v>
      </c>
      <c r="J2104" s="37" t="str">
        <f t="shared" si="80"/>
        <v>44</v>
      </c>
      <c r="K2104" s="38" t="str">
        <f>IF(ISBLANK('Model Performance Data'!$L$91),"-",'Model Performance Data'!$L$91)</f>
        <v>-</v>
      </c>
      <c r="L2104" s="38" t="str">
        <f>IF(ISBLANK('Model Performance Data'!$K$91),"-",'Model Performance Data'!$K$91)</f>
        <v>-</v>
      </c>
      <c r="M2104" s="254">
        <f>IF(ISNA(SUMIFS(INDEX('Model Performance Data'!$O$8:$DY$56,0,MATCH(CONCATENATE($J2104,M$6),'Model Performance Data'!$O$6:$DY$6,0)),'Model Performance Data'!$B$8:$B$56,$C2104,'Model Performance Data'!$C$8:$C$56,$D2104)),"-",SUMIFS(INDEX('Model Performance Data'!$O$8:$DY$56,0,MATCH(CONCATENATE($J2104,M$6),'Model Performance Data'!$O$6:$DY$6,0)),'Model Performance Data'!$B$8:$B$56,$C2104,'Model Performance Data'!$C$8:$C$56,$D2104))</f>
        <v>0</v>
      </c>
      <c r="N2104" s="254">
        <f>IF(ISNA(SUMIFS(INDEX('Model Performance Data'!$O$8:$DY$56,0,MATCH(CONCATENATE($J2104,N$6),'Model Performance Data'!$O$6:$DY$6,0)),'Model Performance Data'!$B$8:$B$56,$C2104,'Model Performance Data'!$C$8:$C$56,$D2104)),"-",SUMIFS(INDEX('Model Performance Data'!$O$8:$DY$56,0,MATCH(CONCATENATE($J2104,N$6),'Model Performance Data'!$O$6:$DY$6,0)),'Model Performance Data'!$B$8:$B$56,$C2104,'Model Performance Data'!$C$8:$C$56,$D2104))</f>
        <v>0</v>
      </c>
      <c r="O2104" s="255">
        <f>IF(ISNA(SUMIFS(INDEX('Model Performance Data'!$O$8:$DY$56,0,MATCH(CONCATENATE($J2104,O$6),'Model Performance Data'!$O$6:$DY$6,0)),'Model Performance Data'!$B$8:$B$56,$C2104,'Model Performance Data'!$C$8:$C$56,$D2104)),"-",SUMIFS(INDEX('Model Performance Data'!$O$8:$DY$56,0,MATCH(CONCATENATE($J2104,O$6),'Model Performance Data'!$O$6:$DY$6,0)),'Model Performance Data'!$B$8:$B$56,$C2104,'Model Performance Data'!$C$8:$C$56,$D2104))</f>
        <v>0</v>
      </c>
    </row>
    <row r="2105" spans="2:15" x14ac:dyDescent="0.35">
      <c r="B2105" s="37" t="s">
        <v>80</v>
      </c>
      <c r="C2105" s="38" t="str">
        <f>IF(ISBLANK('Model Performance Data'!$B$91),"-",'Model Performance Data'!$B$91)</f>
        <v>-</v>
      </c>
      <c r="D2105" s="38" t="str">
        <f>IF(ISBLANK('Model Performance Data'!$C$91),"-",'Model Performance Data'!$C$91)</f>
        <v>-</v>
      </c>
      <c r="E2105" s="38" t="str">
        <f>IF(ISBLANK('Model Performance Data'!$D$91),"-",'Model Performance Data'!$D$91)</f>
        <v>-</v>
      </c>
      <c r="F2105" s="38" t="str">
        <f>IF(ISBLANK('Model Performance Data'!$E$91),"-",'Model Performance Data'!$E$91)</f>
        <v>-</v>
      </c>
      <c r="G2105" s="38" t="str">
        <f>IF(ISBLANK('Model Performance Data'!$F$91),"-",'Model Performance Data'!$F$91)</f>
        <v>-</v>
      </c>
      <c r="H2105" s="253">
        <v>4</v>
      </c>
      <c r="I2105" s="253">
        <v>5</v>
      </c>
      <c r="J2105" s="37" t="str">
        <f t="shared" si="80"/>
        <v>45</v>
      </c>
      <c r="K2105" s="38" t="str">
        <f>IF(ISBLANK('Model Performance Data'!$L$91),"-",'Model Performance Data'!$L$91)</f>
        <v>-</v>
      </c>
      <c r="L2105" s="38" t="str">
        <f>IF(ISBLANK('Model Performance Data'!$K$91),"-",'Model Performance Data'!$K$91)</f>
        <v>-</v>
      </c>
      <c r="M2105" s="254">
        <f>IF(ISNA(SUMIFS(INDEX('Model Performance Data'!$O$8:$DY$56,0,MATCH(CONCATENATE($J2105,M$6),'Model Performance Data'!$O$6:$DY$6,0)),'Model Performance Data'!$B$8:$B$56,$C2105,'Model Performance Data'!$C$8:$C$56,$D2105)),"-",SUMIFS(INDEX('Model Performance Data'!$O$8:$DY$56,0,MATCH(CONCATENATE($J2105,M$6),'Model Performance Data'!$O$6:$DY$6,0)),'Model Performance Data'!$B$8:$B$56,$C2105,'Model Performance Data'!$C$8:$C$56,$D2105))</f>
        <v>0</v>
      </c>
      <c r="N2105" s="254">
        <f>IF(ISNA(SUMIFS(INDEX('Model Performance Data'!$O$8:$DY$56,0,MATCH(CONCATENATE($J2105,N$6),'Model Performance Data'!$O$6:$DY$6,0)),'Model Performance Data'!$B$8:$B$56,$C2105,'Model Performance Data'!$C$8:$C$56,$D2105)),"-",SUMIFS(INDEX('Model Performance Data'!$O$8:$DY$56,0,MATCH(CONCATENATE($J2105,N$6),'Model Performance Data'!$O$6:$DY$6,0)),'Model Performance Data'!$B$8:$B$56,$C2105,'Model Performance Data'!$C$8:$C$56,$D2105))</f>
        <v>0</v>
      </c>
      <c r="O2105" s="255">
        <f>IF(ISNA(SUMIFS(INDEX('Model Performance Data'!$O$8:$DY$56,0,MATCH(CONCATENATE($J2105,O$6),'Model Performance Data'!$O$6:$DY$6,0)),'Model Performance Data'!$B$8:$B$56,$C2105,'Model Performance Data'!$C$8:$C$56,$D2105)),"-",SUMIFS(INDEX('Model Performance Data'!$O$8:$DY$56,0,MATCH(CONCATENATE($J2105,O$6),'Model Performance Data'!$O$6:$DY$6,0)),'Model Performance Data'!$B$8:$B$56,$C2105,'Model Performance Data'!$C$8:$C$56,$D2105))</f>
        <v>0</v>
      </c>
    </row>
    <row r="2106" spans="2:15" x14ac:dyDescent="0.35">
      <c r="B2106" s="37" t="s">
        <v>80</v>
      </c>
      <c r="C2106" s="38" t="str">
        <f>IF(ISBLANK('Model Performance Data'!$B$91),"-",'Model Performance Data'!$B$91)</f>
        <v>-</v>
      </c>
      <c r="D2106" s="38" t="str">
        <f>IF(ISBLANK('Model Performance Data'!$C$91),"-",'Model Performance Data'!$C$91)</f>
        <v>-</v>
      </c>
      <c r="E2106" s="38" t="str">
        <f>IF(ISBLANK('Model Performance Data'!$D$91),"-",'Model Performance Data'!$D$91)</f>
        <v>-</v>
      </c>
      <c r="F2106" s="38" t="str">
        <f>IF(ISBLANK('Model Performance Data'!$E$91),"-",'Model Performance Data'!$E$91)</f>
        <v>-</v>
      </c>
      <c r="G2106" s="38" t="str">
        <f>IF(ISBLANK('Model Performance Data'!$F$91),"-",'Model Performance Data'!$F$91)</f>
        <v>-</v>
      </c>
      <c r="H2106" s="253">
        <v>4</v>
      </c>
      <c r="I2106" s="253" t="s">
        <v>65</v>
      </c>
      <c r="J2106" s="37" t="str">
        <f t="shared" si="80"/>
        <v>4Goal</v>
      </c>
      <c r="K2106" s="38" t="str">
        <f>IF(ISBLANK('Model Performance Data'!$L$91),"-",'Model Performance Data'!$L$91)</f>
        <v>-</v>
      </c>
      <c r="L2106" s="38" t="str">
        <f>IF(ISBLANK('Model Performance Data'!$K$91),"-",'Model Performance Data'!$K$91)</f>
        <v>-</v>
      </c>
      <c r="M2106" s="254" t="str">
        <f>IF(ISNA(SUMIFS(INDEX('Model Performance Data'!$O$8:$DY$56,0,MATCH(CONCATENATE($J2106,M$6),'Model Performance Data'!$O$6:$DY$6,0)),'Model Performance Data'!$B$8:$B$56,$C2106,'Model Performance Data'!$C$8:$C$56,$D2106)),"-",SUMIFS(INDEX('Model Performance Data'!$O$8:$DY$56,0,MATCH(CONCATENATE($J2106,M$6),'Model Performance Data'!$O$6:$DY$6,0)),'Model Performance Data'!$B$8:$B$56,$C2106,'Model Performance Data'!$C$8:$C$56,$D2106))</f>
        <v>-</v>
      </c>
      <c r="N2106" s="254" t="str">
        <f>IF(ISNA(SUMIFS(INDEX('Model Performance Data'!$O$8:$DY$56,0,MATCH(CONCATENATE($J2106,N$6),'Model Performance Data'!$O$6:$DY$6,0)),'Model Performance Data'!$B$8:$B$56,$C2106,'Model Performance Data'!$C$8:$C$56,$D2106)),"-",SUMIFS(INDEX('Model Performance Data'!$O$8:$DY$56,0,MATCH(CONCATENATE($J2106,N$6),'Model Performance Data'!$O$6:$DY$6,0)),'Model Performance Data'!$B$8:$B$56,$C2106,'Model Performance Data'!$C$8:$C$56,$D2106))</f>
        <v>-</v>
      </c>
      <c r="O2106" s="255">
        <f>IF(ISNA(SUMIFS(INDEX('Model Performance Data'!$O$8:$DY$56,0,MATCH(CONCATENATE($J2106,O$6),'Model Performance Data'!$O$6:$DY$6,0)),'Model Performance Data'!$B$8:$B$56,$C2106,'Model Performance Data'!$C$8:$C$56,$D2106)),"-",SUMIFS(INDEX('Model Performance Data'!$O$8:$DY$56,0,MATCH(CONCATENATE($J2106,O$6),'Model Performance Data'!$O$6:$DY$6,0)),'Model Performance Data'!$B$8:$B$56,$C2106,'Model Performance Data'!$C$8:$C$56,$D2106))</f>
        <v>0</v>
      </c>
    </row>
    <row r="2107" spans="2:15" x14ac:dyDescent="0.35">
      <c r="B2107" s="37" t="s">
        <v>80</v>
      </c>
      <c r="C2107" s="38" t="str">
        <f>IF(ISBLANK('Model Performance Data'!$B$92),"-",'Model Performance Data'!$B$92)</f>
        <v>-</v>
      </c>
      <c r="D2107" s="38" t="str">
        <f>IF(ISBLANK('Model Performance Data'!$C$92),"-",'Model Performance Data'!$C$92)</f>
        <v>-</v>
      </c>
      <c r="E2107" s="38" t="str">
        <f>IF(ISBLANK('Model Performance Data'!$D$92),"-",'Model Performance Data'!$D$92)</f>
        <v>-</v>
      </c>
      <c r="F2107" s="38" t="str">
        <f>IF(ISBLANK('Model Performance Data'!$E$92),"-",'Model Performance Data'!$E$92)</f>
        <v>-</v>
      </c>
      <c r="G2107" s="38" t="str">
        <f>IF(ISBLANK('Model Performance Data'!$F$92),"-",'Model Performance Data'!$F$92)</f>
        <v>-</v>
      </c>
      <c r="H2107" s="253" t="s">
        <v>64</v>
      </c>
      <c r="I2107" s="253" t="s">
        <v>64</v>
      </c>
      <c r="J2107" s="37" t="str">
        <f t="shared" si="80"/>
        <v>BaselineBaseline</v>
      </c>
      <c r="K2107" s="38" t="str">
        <f>IF(ISBLANK('Model Performance Data'!$L$92),"-",'Model Performance Data'!$L$92)</f>
        <v>-</v>
      </c>
      <c r="L2107" s="38" t="str">
        <f>IF(ISBLANK('Model Performance Data'!$K$92),"-",'Model Performance Data'!$K$92)</f>
        <v>-</v>
      </c>
      <c r="M2107" s="254">
        <f>IF(ISNA(SUMIFS(INDEX('Model Performance Data'!$O$8:$DY$56,0,MATCH(CONCATENATE($J2107,M$6),'Model Performance Data'!$O$6:$DY$6,0)),'Model Performance Data'!$B$8:$B$56,$C2107,'Model Performance Data'!$C$8:$C$56,$D2107)),"-",SUMIFS(INDEX('Model Performance Data'!$O$8:$DY$56,0,MATCH(CONCATENATE($J2107,M$6),'Model Performance Data'!$O$6:$DY$6,0)),'Model Performance Data'!$B$8:$B$56,$C2107,'Model Performance Data'!$C$8:$C$56,$D2107))</f>
        <v>0</v>
      </c>
      <c r="N2107" s="254">
        <f>IF(ISNA(SUMIFS(INDEX('Model Performance Data'!$O$8:$DY$56,0,MATCH(CONCATENATE($J2107,N$6),'Model Performance Data'!$O$6:$DY$6,0)),'Model Performance Data'!$B$8:$B$56,$C2107,'Model Performance Data'!$C$8:$C$56,$D2107)),"-",SUMIFS(INDEX('Model Performance Data'!$O$8:$DY$56,0,MATCH(CONCATENATE($J2107,N$6),'Model Performance Data'!$O$6:$DY$6,0)),'Model Performance Data'!$B$8:$B$56,$C2107,'Model Performance Data'!$C$8:$C$56,$D2107))</f>
        <v>0</v>
      </c>
      <c r="O2107" s="255">
        <f>IF(ISNA(SUMIFS(INDEX('Model Performance Data'!$O$8:$DY$56,0,MATCH(CONCATENATE($J2107,O$6),'Model Performance Data'!$O$6:$DY$6,0)),'Model Performance Data'!$B$8:$B$56,$C2107,'Model Performance Data'!$C$8:$C$56,$D2107)),"-",SUMIFS(INDEX('Model Performance Data'!$O$8:$DY$56,0,MATCH(CONCATENATE($J2107,O$6),'Model Performance Data'!$O$6:$DY$6,0)),'Model Performance Data'!$B$8:$B$56,$C2107,'Model Performance Data'!$C$8:$C$56,$D2107))</f>
        <v>0</v>
      </c>
    </row>
    <row r="2108" spans="2:15" x14ac:dyDescent="0.35">
      <c r="B2108" s="37" t="s">
        <v>80</v>
      </c>
      <c r="C2108" s="38" t="str">
        <f>IF(ISBLANK('Model Performance Data'!$B$92),"-",'Model Performance Data'!$B$92)</f>
        <v>-</v>
      </c>
      <c r="D2108" s="38" t="str">
        <f>IF(ISBLANK('Model Performance Data'!$C$92),"-",'Model Performance Data'!$C$92)</f>
        <v>-</v>
      </c>
      <c r="E2108" s="38" t="str">
        <f>IF(ISBLANK('Model Performance Data'!$D$92),"-",'Model Performance Data'!$D$92)</f>
        <v>-</v>
      </c>
      <c r="F2108" s="38" t="str">
        <f>IF(ISBLANK('Model Performance Data'!$E$92),"-",'Model Performance Data'!$E$92)</f>
        <v>-</v>
      </c>
      <c r="G2108" s="38" t="str">
        <f>IF(ISBLANK('Model Performance Data'!$F$92),"-",'Model Performance Data'!$F$92)</f>
        <v>-</v>
      </c>
      <c r="H2108" s="253">
        <v>1</v>
      </c>
      <c r="I2108" s="253">
        <v>1</v>
      </c>
      <c r="J2108" s="37" t="str">
        <f t="shared" si="80"/>
        <v>11</v>
      </c>
      <c r="K2108" s="38" t="str">
        <f>IF(ISBLANK('Model Performance Data'!$L$92),"-",'Model Performance Data'!$L$92)</f>
        <v>-</v>
      </c>
      <c r="L2108" s="38" t="str">
        <f>IF(ISBLANK('Model Performance Data'!$K$92),"-",'Model Performance Data'!$K$92)</f>
        <v>-</v>
      </c>
      <c r="M2108" s="254">
        <f>IF(ISNA(SUMIFS(INDEX('Model Performance Data'!$O$8:$DY$56,0,MATCH(CONCATENATE($J2108,M$6),'Model Performance Data'!$O$6:$DY$6,0)),'Model Performance Data'!$B$8:$B$56,$C2108,'Model Performance Data'!$C$8:$C$56,$D2108)),"-",SUMIFS(INDEX('Model Performance Data'!$O$8:$DY$56,0,MATCH(CONCATENATE($J2108,M$6),'Model Performance Data'!$O$6:$DY$6,0)),'Model Performance Data'!$B$8:$B$56,$C2108,'Model Performance Data'!$C$8:$C$56,$D2108))</f>
        <v>0</v>
      </c>
      <c r="N2108" s="254">
        <f>IF(ISNA(SUMIFS(INDEX('Model Performance Data'!$O$8:$DY$56,0,MATCH(CONCATENATE($J2108,N$6),'Model Performance Data'!$O$6:$DY$6,0)),'Model Performance Data'!$B$8:$B$56,$C2108,'Model Performance Data'!$C$8:$C$56,$D2108)),"-",SUMIFS(INDEX('Model Performance Data'!$O$8:$DY$56,0,MATCH(CONCATENATE($J2108,N$6),'Model Performance Data'!$O$6:$DY$6,0)),'Model Performance Data'!$B$8:$B$56,$C2108,'Model Performance Data'!$C$8:$C$56,$D2108))</f>
        <v>0</v>
      </c>
      <c r="O2108" s="255">
        <f>IF(ISNA(SUMIFS(INDEX('Model Performance Data'!$O$8:$DY$56,0,MATCH(CONCATENATE($J2108,O$6),'Model Performance Data'!$O$6:$DY$6,0)),'Model Performance Data'!$B$8:$B$56,$C2108,'Model Performance Data'!$C$8:$C$56,$D2108)),"-",SUMIFS(INDEX('Model Performance Data'!$O$8:$DY$56,0,MATCH(CONCATENATE($J2108,O$6),'Model Performance Data'!$O$6:$DY$6,0)),'Model Performance Data'!$B$8:$B$56,$C2108,'Model Performance Data'!$C$8:$C$56,$D2108))</f>
        <v>0</v>
      </c>
    </row>
    <row r="2109" spans="2:15" x14ac:dyDescent="0.35">
      <c r="B2109" s="37" t="s">
        <v>80</v>
      </c>
      <c r="C2109" s="38" t="str">
        <f>IF(ISBLANK('Model Performance Data'!$B$92),"-",'Model Performance Data'!$B$92)</f>
        <v>-</v>
      </c>
      <c r="D2109" s="38" t="str">
        <f>IF(ISBLANK('Model Performance Data'!$C$92),"-",'Model Performance Data'!$C$92)</f>
        <v>-</v>
      </c>
      <c r="E2109" s="38" t="str">
        <f>IF(ISBLANK('Model Performance Data'!$D$92),"-",'Model Performance Data'!$D$92)</f>
        <v>-</v>
      </c>
      <c r="F2109" s="38" t="str">
        <f>IF(ISBLANK('Model Performance Data'!$E$92),"-",'Model Performance Data'!$E$92)</f>
        <v>-</v>
      </c>
      <c r="G2109" s="38" t="str">
        <f>IF(ISBLANK('Model Performance Data'!$F$92),"-",'Model Performance Data'!$F$92)</f>
        <v>-</v>
      </c>
      <c r="H2109" s="253">
        <v>1</v>
      </c>
      <c r="I2109" s="253">
        <v>2</v>
      </c>
      <c r="J2109" s="37" t="str">
        <f t="shared" si="80"/>
        <v>12</v>
      </c>
      <c r="K2109" s="38" t="str">
        <f>IF(ISBLANK('Model Performance Data'!$L$92),"-",'Model Performance Data'!$L$92)</f>
        <v>-</v>
      </c>
      <c r="L2109" s="38" t="str">
        <f>IF(ISBLANK('Model Performance Data'!$K$92),"-",'Model Performance Data'!$K$92)</f>
        <v>-</v>
      </c>
      <c r="M2109" s="254">
        <f>IF(ISNA(SUMIFS(INDEX('Model Performance Data'!$O$8:$DY$56,0,MATCH(CONCATENATE($J2109,M$6),'Model Performance Data'!$O$6:$DY$6,0)),'Model Performance Data'!$B$8:$B$56,$C2109,'Model Performance Data'!$C$8:$C$56,$D2109)),"-",SUMIFS(INDEX('Model Performance Data'!$O$8:$DY$56,0,MATCH(CONCATENATE($J2109,M$6),'Model Performance Data'!$O$6:$DY$6,0)),'Model Performance Data'!$B$8:$B$56,$C2109,'Model Performance Data'!$C$8:$C$56,$D2109))</f>
        <v>0</v>
      </c>
      <c r="N2109" s="254">
        <f>IF(ISNA(SUMIFS(INDEX('Model Performance Data'!$O$8:$DY$56,0,MATCH(CONCATENATE($J2109,N$6),'Model Performance Data'!$O$6:$DY$6,0)),'Model Performance Data'!$B$8:$B$56,$C2109,'Model Performance Data'!$C$8:$C$56,$D2109)),"-",SUMIFS(INDEX('Model Performance Data'!$O$8:$DY$56,0,MATCH(CONCATENATE($J2109,N$6),'Model Performance Data'!$O$6:$DY$6,0)),'Model Performance Data'!$B$8:$B$56,$C2109,'Model Performance Data'!$C$8:$C$56,$D2109))</f>
        <v>0</v>
      </c>
      <c r="O2109" s="255">
        <f>IF(ISNA(SUMIFS(INDEX('Model Performance Data'!$O$8:$DY$56,0,MATCH(CONCATENATE($J2109,O$6),'Model Performance Data'!$O$6:$DY$6,0)),'Model Performance Data'!$B$8:$B$56,$C2109,'Model Performance Data'!$C$8:$C$56,$D2109)),"-",SUMIFS(INDEX('Model Performance Data'!$O$8:$DY$56,0,MATCH(CONCATENATE($J2109,O$6),'Model Performance Data'!$O$6:$DY$6,0)),'Model Performance Data'!$B$8:$B$56,$C2109,'Model Performance Data'!$C$8:$C$56,$D2109))</f>
        <v>0</v>
      </c>
    </row>
    <row r="2110" spans="2:15" x14ac:dyDescent="0.35">
      <c r="B2110" s="37" t="s">
        <v>80</v>
      </c>
      <c r="C2110" s="38" t="str">
        <f>IF(ISBLANK('Model Performance Data'!$B$92),"-",'Model Performance Data'!$B$92)</f>
        <v>-</v>
      </c>
      <c r="D2110" s="38" t="str">
        <f>IF(ISBLANK('Model Performance Data'!$C$92),"-",'Model Performance Data'!$C$92)</f>
        <v>-</v>
      </c>
      <c r="E2110" s="38" t="str">
        <f>IF(ISBLANK('Model Performance Data'!$D$92),"-",'Model Performance Data'!$D$92)</f>
        <v>-</v>
      </c>
      <c r="F2110" s="38" t="str">
        <f>IF(ISBLANK('Model Performance Data'!$E$92),"-",'Model Performance Data'!$E$92)</f>
        <v>-</v>
      </c>
      <c r="G2110" s="38" t="str">
        <f>IF(ISBLANK('Model Performance Data'!$F$92),"-",'Model Performance Data'!$F$92)</f>
        <v>-</v>
      </c>
      <c r="H2110" s="253">
        <v>1</v>
      </c>
      <c r="I2110" s="253">
        <v>3</v>
      </c>
      <c r="J2110" s="37" t="str">
        <f t="shared" si="80"/>
        <v>13</v>
      </c>
      <c r="K2110" s="38" t="str">
        <f>IF(ISBLANK('Model Performance Data'!$L$92),"-",'Model Performance Data'!$L$92)</f>
        <v>-</v>
      </c>
      <c r="L2110" s="38" t="str">
        <f>IF(ISBLANK('Model Performance Data'!$K$92),"-",'Model Performance Data'!$K$92)</f>
        <v>-</v>
      </c>
      <c r="M2110" s="254">
        <f>IF(ISNA(SUMIFS(INDEX('Model Performance Data'!$O$8:$DY$56,0,MATCH(CONCATENATE($J2110,M$6),'Model Performance Data'!$O$6:$DY$6,0)),'Model Performance Data'!$B$8:$B$56,$C2110,'Model Performance Data'!$C$8:$C$56,$D2110)),"-",SUMIFS(INDEX('Model Performance Data'!$O$8:$DY$56,0,MATCH(CONCATENATE($J2110,M$6),'Model Performance Data'!$O$6:$DY$6,0)),'Model Performance Data'!$B$8:$B$56,$C2110,'Model Performance Data'!$C$8:$C$56,$D2110))</f>
        <v>0</v>
      </c>
      <c r="N2110" s="254">
        <f>IF(ISNA(SUMIFS(INDEX('Model Performance Data'!$O$8:$DY$56,0,MATCH(CONCATENATE($J2110,N$6),'Model Performance Data'!$O$6:$DY$6,0)),'Model Performance Data'!$B$8:$B$56,$C2110,'Model Performance Data'!$C$8:$C$56,$D2110)),"-",SUMIFS(INDEX('Model Performance Data'!$O$8:$DY$56,0,MATCH(CONCATENATE($J2110,N$6),'Model Performance Data'!$O$6:$DY$6,0)),'Model Performance Data'!$B$8:$B$56,$C2110,'Model Performance Data'!$C$8:$C$56,$D2110))</f>
        <v>0</v>
      </c>
      <c r="O2110" s="255">
        <f>IF(ISNA(SUMIFS(INDEX('Model Performance Data'!$O$8:$DY$56,0,MATCH(CONCATENATE($J2110,O$6),'Model Performance Data'!$O$6:$DY$6,0)),'Model Performance Data'!$B$8:$B$56,$C2110,'Model Performance Data'!$C$8:$C$56,$D2110)),"-",SUMIFS(INDEX('Model Performance Data'!$O$8:$DY$56,0,MATCH(CONCATENATE($J2110,O$6),'Model Performance Data'!$O$6:$DY$6,0)),'Model Performance Data'!$B$8:$B$56,$C2110,'Model Performance Data'!$C$8:$C$56,$D2110))</f>
        <v>0</v>
      </c>
    </row>
    <row r="2111" spans="2:15" x14ac:dyDescent="0.35">
      <c r="B2111" s="37" t="s">
        <v>80</v>
      </c>
      <c r="C2111" s="38" t="str">
        <f>IF(ISBLANK('Model Performance Data'!$B$92),"-",'Model Performance Data'!$B$92)</f>
        <v>-</v>
      </c>
      <c r="D2111" s="38" t="str">
        <f>IF(ISBLANK('Model Performance Data'!$C$92),"-",'Model Performance Data'!$C$92)</f>
        <v>-</v>
      </c>
      <c r="E2111" s="38" t="str">
        <f>IF(ISBLANK('Model Performance Data'!$D$92),"-",'Model Performance Data'!$D$92)</f>
        <v>-</v>
      </c>
      <c r="F2111" s="38" t="str">
        <f>IF(ISBLANK('Model Performance Data'!$E$92),"-",'Model Performance Data'!$E$92)</f>
        <v>-</v>
      </c>
      <c r="G2111" s="38" t="str">
        <f>IF(ISBLANK('Model Performance Data'!$F$92),"-",'Model Performance Data'!$F$92)</f>
        <v>-</v>
      </c>
      <c r="H2111" s="253">
        <v>1</v>
      </c>
      <c r="I2111" s="253">
        <v>4</v>
      </c>
      <c r="J2111" s="37" t="str">
        <f t="shared" si="80"/>
        <v>14</v>
      </c>
      <c r="K2111" s="38" t="str">
        <f>IF(ISBLANK('Model Performance Data'!$L$92),"-",'Model Performance Data'!$L$92)</f>
        <v>-</v>
      </c>
      <c r="L2111" s="38" t="str">
        <f>IF(ISBLANK('Model Performance Data'!$K$92),"-",'Model Performance Data'!$K$92)</f>
        <v>-</v>
      </c>
      <c r="M2111" s="254">
        <f>IF(ISNA(SUMIFS(INDEX('Model Performance Data'!$O$8:$DY$56,0,MATCH(CONCATENATE($J2111,M$6),'Model Performance Data'!$O$6:$DY$6,0)),'Model Performance Data'!$B$8:$B$56,$C2111,'Model Performance Data'!$C$8:$C$56,$D2111)),"-",SUMIFS(INDEX('Model Performance Data'!$O$8:$DY$56,0,MATCH(CONCATENATE($J2111,M$6),'Model Performance Data'!$O$6:$DY$6,0)),'Model Performance Data'!$B$8:$B$56,$C2111,'Model Performance Data'!$C$8:$C$56,$D2111))</f>
        <v>0</v>
      </c>
      <c r="N2111" s="254">
        <f>IF(ISNA(SUMIFS(INDEX('Model Performance Data'!$O$8:$DY$56,0,MATCH(CONCATENATE($J2111,N$6),'Model Performance Data'!$O$6:$DY$6,0)),'Model Performance Data'!$B$8:$B$56,$C2111,'Model Performance Data'!$C$8:$C$56,$D2111)),"-",SUMIFS(INDEX('Model Performance Data'!$O$8:$DY$56,0,MATCH(CONCATENATE($J2111,N$6),'Model Performance Data'!$O$6:$DY$6,0)),'Model Performance Data'!$B$8:$B$56,$C2111,'Model Performance Data'!$C$8:$C$56,$D2111))</f>
        <v>0</v>
      </c>
      <c r="O2111" s="255">
        <f>IF(ISNA(SUMIFS(INDEX('Model Performance Data'!$O$8:$DY$56,0,MATCH(CONCATENATE($J2111,O$6),'Model Performance Data'!$O$6:$DY$6,0)),'Model Performance Data'!$B$8:$B$56,$C2111,'Model Performance Data'!$C$8:$C$56,$D2111)),"-",SUMIFS(INDEX('Model Performance Data'!$O$8:$DY$56,0,MATCH(CONCATENATE($J2111,O$6),'Model Performance Data'!$O$6:$DY$6,0)),'Model Performance Data'!$B$8:$B$56,$C2111,'Model Performance Data'!$C$8:$C$56,$D2111))</f>
        <v>0</v>
      </c>
    </row>
    <row r="2112" spans="2:15" x14ac:dyDescent="0.35">
      <c r="B2112" s="37" t="s">
        <v>80</v>
      </c>
      <c r="C2112" s="38" t="str">
        <f>IF(ISBLANK('Model Performance Data'!$B$92),"-",'Model Performance Data'!$B$92)</f>
        <v>-</v>
      </c>
      <c r="D2112" s="38" t="str">
        <f>IF(ISBLANK('Model Performance Data'!$C$92),"-",'Model Performance Data'!$C$92)</f>
        <v>-</v>
      </c>
      <c r="E2112" s="38" t="str">
        <f>IF(ISBLANK('Model Performance Data'!$D$92),"-",'Model Performance Data'!$D$92)</f>
        <v>-</v>
      </c>
      <c r="F2112" s="38" t="str">
        <f>IF(ISBLANK('Model Performance Data'!$E$92),"-",'Model Performance Data'!$E$92)</f>
        <v>-</v>
      </c>
      <c r="G2112" s="38" t="str">
        <f>IF(ISBLANK('Model Performance Data'!$F$92),"-",'Model Performance Data'!$F$92)</f>
        <v>-</v>
      </c>
      <c r="H2112" s="253">
        <v>1</v>
      </c>
      <c r="I2112" s="253">
        <v>5</v>
      </c>
      <c r="J2112" s="37" t="str">
        <f t="shared" si="80"/>
        <v>15</v>
      </c>
      <c r="K2112" s="38" t="str">
        <f>IF(ISBLANK('Model Performance Data'!$L$92),"-",'Model Performance Data'!$L$92)</f>
        <v>-</v>
      </c>
      <c r="L2112" s="38" t="str">
        <f>IF(ISBLANK('Model Performance Data'!$K$92),"-",'Model Performance Data'!$K$92)</f>
        <v>-</v>
      </c>
      <c r="M2112" s="254">
        <f>IF(ISNA(SUMIFS(INDEX('Model Performance Data'!$O$8:$DY$56,0,MATCH(CONCATENATE($J2112,M$6),'Model Performance Data'!$O$6:$DY$6,0)),'Model Performance Data'!$B$8:$B$56,$C2112,'Model Performance Data'!$C$8:$C$56,$D2112)),"-",SUMIFS(INDEX('Model Performance Data'!$O$8:$DY$56,0,MATCH(CONCATENATE($J2112,M$6),'Model Performance Data'!$O$6:$DY$6,0)),'Model Performance Data'!$B$8:$B$56,$C2112,'Model Performance Data'!$C$8:$C$56,$D2112))</f>
        <v>0</v>
      </c>
      <c r="N2112" s="254">
        <f>IF(ISNA(SUMIFS(INDEX('Model Performance Data'!$O$8:$DY$56,0,MATCH(CONCATENATE($J2112,N$6),'Model Performance Data'!$O$6:$DY$6,0)),'Model Performance Data'!$B$8:$B$56,$C2112,'Model Performance Data'!$C$8:$C$56,$D2112)),"-",SUMIFS(INDEX('Model Performance Data'!$O$8:$DY$56,0,MATCH(CONCATENATE($J2112,N$6),'Model Performance Data'!$O$6:$DY$6,0)),'Model Performance Data'!$B$8:$B$56,$C2112,'Model Performance Data'!$C$8:$C$56,$D2112))</f>
        <v>0</v>
      </c>
      <c r="O2112" s="255">
        <f>IF(ISNA(SUMIFS(INDEX('Model Performance Data'!$O$8:$DY$56,0,MATCH(CONCATENATE($J2112,O$6),'Model Performance Data'!$O$6:$DY$6,0)),'Model Performance Data'!$B$8:$B$56,$C2112,'Model Performance Data'!$C$8:$C$56,$D2112)),"-",SUMIFS(INDEX('Model Performance Data'!$O$8:$DY$56,0,MATCH(CONCATENATE($J2112,O$6),'Model Performance Data'!$O$6:$DY$6,0)),'Model Performance Data'!$B$8:$B$56,$C2112,'Model Performance Data'!$C$8:$C$56,$D2112))</f>
        <v>0</v>
      </c>
    </row>
    <row r="2113" spans="2:15" x14ac:dyDescent="0.35">
      <c r="B2113" s="37" t="s">
        <v>80</v>
      </c>
      <c r="C2113" s="38" t="str">
        <f>IF(ISBLANK('Model Performance Data'!$B$92),"-",'Model Performance Data'!$B$92)</f>
        <v>-</v>
      </c>
      <c r="D2113" s="38" t="str">
        <f>IF(ISBLANK('Model Performance Data'!$C$92),"-",'Model Performance Data'!$C$92)</f>
        <v>-</v>
      </c>
      <c r="E2113" s="38" t="str">
        <f>IF(ISBLANK('Model Performance Data'!$D$92),"-",'Model Performance Data'!$D$92)</f>
        <v>-</v>
      </c>
      <c r="F2113" s="38" t="str">
        <f>IF(ISBLANK('Model Performance Data'!$E$92),"-",'Model Performance Data'!$E$92)</f>
        <v>-</v>
      </c>
      <c r="G2113" s="38" t="str">
        <f>IF(ISBLANK('Model Performance Data'!$F$92),"-",'Model Performance Data'!$F$92)</f>
        <v>-</v>
      </c>
      <c r="H2113" s="253">
        <v>1</v>
      </c>
      <c r="I2113" s="253" t="s">
        <v>65</v>
      </c>
      <c r="J2113" s="37" t="str">
        <f t="shared" si="80"/>
        <v>1Goal</v>
      </c>
      <c r="K2113" s="38" t="str">
        <f>IF(ISBLANK('Model Performance Data'!$L$92),"-",'Model Performance Data'!$L$92)</f>
        <v>-</v>
      </c>
      <c r="L2113" s="38" t="str">
        <f>IF(ISBLANK('Model Performance Data'!$K$92),"-",'Model Performance Data'!$K$92)</f>
        <v>-</v>
      </c>
      <c r="M2113" s="254" t="str">
        <f>IF(ISNA(SUMIFS(INDEX('Model Performance Data'!$O$8:$DY$56,0,MATCH(CONCATENATE($J2113,M$6),'Model Performance Data'!$O$6:$DY$6,0)),'Model Performance Data'!$B$8:$B$56,$C2113,'Model Performance Data'!$C$8:$C$56,$D2113)),"-",SUMIFS(INDEX('Model Performance Data'!$O$8:$DY$56,0,MATCH(CONCATENATE($J2113,M$6),'Model Performance Data'!$O$6:$DY$6,0)),'Model Performance Data'!$B$8:$B$56,$C2113,'Model Performance Data'!$C$8:$C$56,$D2113))</f>
        <v>-</v>
      </c>
      <c r="N2113" s="254" t="str">
        <f>IF(ISNA(SUMIFS(INDEX('Model Performance Data'!$O$8:$DY$56,0,MATCH(CONCATENATE($J2113,N$6),'Model Performance Data'!$O$6:$DY$6,0)),'Model Performance Data'!$B$8:$B$56,$C2113,'Model Performance Data'!$C$8:$C$56,$D2113)),"-",SUMIFS(INDEX('Model Performance Data'!$O$8:$DY$56,0,MATCH(CONCATENATE($J2113,N$6),'Model Performance Data'!$O$6:$DY$6,0)),'Model Performance Data'!$B$8:$B$56,$C2113,'Model Performance Data'!$C$8:$C$56,$D2113))</f>
        <v>-</v>
      </c>
      <c r="O2113" s="255">
        <f>IF(ISNA(SUMIFS(INDEX('Model Performance Data'!$O$8:$DY$56,0,MATCH(CONCATENATE($J2113,O$6),'Model Performance Data'!$O$6:$DY$6,0)),'Model Performance Data'!$B$8:$B$56,$C2113,'Model Performance Data'!$C$8:$C$56,$D2113)),"-",SUMIFS(INDEX('Model Performance Data'!$O$8:$DY$56,0,MATCH(CONCATENATE($J2113,O$6),'Model Performance Data'!$O$6:$DY$6,0)),'Model Performance Data'!$B$8:$B$56,$C2113,'Model Performance Data'!$C$8:$C$56,$D2113))</f>
        <v>0</v>
      </c>
    </row>
    <row r="2114" spans="2:15" x14ac:dyDescent="0.35">
      <c r="B2114" s="37" t="s">
        <v>80</v>
      </c>
      <c r="C2114" s="38" t="str">
        <f>IF(ISBLANK('Model Performance Data'!$B$92),"-",'Model Performance Data'!$B$92)</f>
        <v>-</v>
      </c>
      <c r="D2114" s="38" t="str">
        <f>IF(ISBLANK('Model Performance Data'!$C$92),"-",'Model Performance Data'!$C$92)</f>
        <v>-</v>
      </c>
      <c r="E2114" s="38" t="str">
        <f>IF(ISBLANK('Model Performance Data'!$D$92),"-",'Model Performance Data'!$D$92)</f>
        <v>-</v>
      </c>
      <c r="F2114" s="38" t="str">
        <f>IF(ISBLANK('Model Performance Data'!$E$92),"-",'Model Performance Data'!$E$92)</f>
        <v>-</v>
      </c>
      <c r="G2114" s="38" t="str">
        <f>IF(ISBLANK('Model Performance Data'!$F$92),"-",'Model Performance Data'!$F$92)</f>
        <v>-</v>
      </c>
      <c r="H2114" s="253">
        <v>2</v>
      </c>
      <c r="I2114" s="253">
        <v>1</v>
      </c>
      <c r="J2114" s="37" t="str">
        <f t="shared" si="80"/>
        <v>21</v>
      </c>
      <c r="K2114" s="38" t="str">
        <f>IF(ISBLANK('Model Performance Data'!$L$92),"-",'Model Performance Data'!$L$92)</f>
        <v>-</v>
      </c>
      <c r="L2114" s="38" t="str">
        <f>IF(ISBLANK('Model Performance Data'!$K$92),"-",'Model Performance Data'!$K$92)</f>
        <v>-</v>
      </c>
      <c r="M2114" s="254">
        <f>IF(ISNA(SUMIFS(INDEX('Model Performance Data'!$O$8:$DY$56,0,MATCH(CONCATENATE($J2114,M$6),'Model Performance Data'!$O$6:$DY$6,0)),'Model Performance Data'!$B$8:$B$56,$C2114,'Model Performance Data'!$C$8:$C$56,$D2114)),"-",SUMIFS(INDEX('Model Performance Data'!$O$8:$DY$56,0,MATCH(CONCATENATE($J2114,M$6),'Model Performance Data'!$O$6:$DY$6,0)),'Model Performance Data'!$B$8:$B$56,$C2114,'Model Performance Data'!$C$8:$C$56,$D2114))</f>
        <v>0</v>
      </c>
      <c r="N2114" s="254">
        <f>IF(ISNA(SUMIFS(INDEX('Model Performance Data'!$O$8:$DY$56,0,MATCH(CONCATENATE($J2114,N$6),'Model Performance Data'!$O$6:$DY$6,0)),'Model Performance Data'!$B$8:$B$56,$C2114,'Model Performance Data'!$C$8:$C$56,$D2114)),"-",SUMIFS(INDEX('Model Performance Data'!$O$8:$DY$56,0,MATCH(CONCATENATE($J2114,N$6),'Model Performance Data'!$O$6:$DY$6,0)),'Model Performance Data'!$B$8:$B$56,$C2114,'Model Performance Data'!$C$8:$C$56,$D2114))</f>
        <v>0</v>
      </c>
      <c r="O2114" s="255">
        <f>IF(ISNA(SUMIFS(INDEX('Model Performance Data'!$O$8:$DY$56,0,MATCH(CONCATENATE($J2114,O$6),'Model Performance Data'!$O$6:$DY$6,0)),'Model Performance Data'!$B$8:$B$56,$C2114,'Model Performance Data'!$C$8:$C$56,$D2114)),"-",SUMIFS(INDEX('Model Performance Data'!$O$8:$DY$56,0,MATCH(CONCATENATE($J2114,O$6),'Model Performance Data'!$O$6:$DY$6,0)),'Model Performance Data'!$B$8:$B$56,$C2114,'Model Performance Data'!$C$8:$C$56,$D2114))</f>
        <v>0</v>
      </c>
    </row>
    <row r="2115" spans="2:15" x14ac:dyDescent="0.35">
      <c r="B2115" s="37" t="s">
        <v>80</v>
      </c>
      <c r="C2115" s="38" t="str">
        <f>IF(ISBLANK('Model Performance Data'!$B$92),"-",'Model Performance Data'!$B$92)</f>
        <v>-</v>
      </c>
      <c r="D2115" s="38" t="str">
        <f>IF(ISBLANK('Model Performance Data'!$C$92),"-",'Model Performance Data'!$C$92)</f>
        <v>-</v>
      </c>
      <c r="E2115" s="38" t="str">
        <f>IF(ISBLANK('Model Performance Data'!$D$92),"-",'Model Performance Data'!$D$92)</f>
        <v>-</v>
      </c>
      <c r="F2115" s="38" t="str">
        <f>IF(ISBLANK('Model Performance Data'!$E$92),"-",'Model Performance Data'!$E$92)</f>
        <v>-</v>
      </c>
      <c r="G2115" s="38" t="str">
        <f>IF(ISBLANK('Model Performance Data'!$F$92),"-",'Model Performance Data'!$F$92)</f>
        <v>-</v>
      </c>
      <c r="H2115" s="253">
        <v>2</v>
      </c>
      <c r="I2115" s="253">
        <v>2</v>
      </c>
      <c r="J2115" s="37" t="str">
        <f t="shared" si="80"/>
        <v>22</v>
      </c>
      <c r="K2115" s="38" t="str">
        <f>IF(ISBLANK('Model Performance Data'!$L$92),"-",'Model Performance Data'!$L$92)</f>
        <v>-</v>
      </c>
      <c r="L2115" s="38" t="str">
        <f>IF(ISBLANK('Model Performance Data'!$K$92),"-",'Model Performance Data'!$K$92)</f>
        <v>-</v>
      </c>
      <c r="M2115" s="254">
        <f>IF(ISNA(SUMIFS(INDEX('Model Performance Data'!$O$8:$DY$56,0,MATCH(CONCATENATE($J2115,M$6),'Model Performance Data'!$O$6:$DY$6,0)),'Model Performance Data'!$B$8:$B$56,$C2115,'Model Performance Data'!$C$8:$C$56,$D2115)),"-",SUMIFS(INDEX('Model Performance Data'!$O$8:$DY$56,0,MATCH(CONCATENATE($J2115,M$6),'Model Performance Data'!$O$6:$DY$6,0)),'Model Performance Data'!$B$8:$B$56,$C2115,'Model Performance Data'!$C$8:$C$56,$D2115))</f>
        <v>0</v>
      </c>
      <c r="N2115" s="254">
        <f>IF(ISNA(SUMIFS(INDEX('Model Performance Data'!$O$8:$DY$56,0,MATCH(CONCATENATE($J2115,N$6),'Model Performance Data'!$O$6:$DY$6,0)),'Model Performance Data'!$B$8:$B$56,$C2115,'Model Performance Data'!$C$8:$C$56,$D2115)),"-",SUMIFS(INDEX('Model Performance Data'!$O$8:$DY$56,0,MATCH(CONCATENATE($J2115,N$6),'Model Performance Data'!$O$6:$DY$6,0)),'Model Performance Data'!$B$8:$B$56,$C2115,'Model Performance Data'!$C$8:$C$56,$D2115))</f>
        <v>0</v>
      </c>
      <c r="O2115" s="255">
        <f>IF(ISNA(SUMIFS(INDEX('Model Performance Data'!$O$8:$DY$56,0,MATCH(CONCATENATE($J2115,O$6),'Model Performance Data'!$O$6:$DY$6,0)),'Model Performance Data'!$B$8:$B$56,$C2115,'Model Performance Data'!$C$8:$C$56,$D2115)),"-",SUMIFS(INDEX('Model Performance Data'!$O$8:$DY$56,0,MATCH(CONCATENATE($J2115,O$6),'Model Performance Data'!$O$6:$DY$6,0)),'Model Performance Data'!$B$8:$B$56,$C2115,'Model Performance Data'!$C$8:$C$56,$D2115))</f>
        <v>0</v>
      </c>
    </row>
    <row r="2116" spans="2:15" x14ac:dyDescent="0.35">
      <c r="B2116" s="37" t="s">
        <v>80</v>
      </c>
      <c r="C2116" s="38" t="str">
        <f>IF(ISBLANK('Model Performance Data'!$B$92),"-",'Model Performance Data'!$B$92)</f>
        <v>-</v>
      </c>
      <c r="D2116" s="38" t="str">
        <f>IF(ISBLANK('Model Performance Data'!$C$92),"-",'Model Performance Data'!$C$92)</f>
        <v>-</v>
      </c>
      <c r="E2116" s="38" t="str">
        <f>IF(ISBLANK('Model Performance Data'!$D$92),"-",'Model Performance Data'!$D$92)</f>
        <v>-</v>
      </c>
      <c r="F2116" s="38" t="str">
        <f>IF(ISBLANK('Model Performance Data'!$E$92),"-",'Model Performance Data'!$E$92)</f>
        <v>-</v>
      </c>
      <c r="G2116" s="38" t="str">
        <f>IF(ISBLANK('Model Performance Data'!$F$92),"-",'Model Performance Data'!$F$92)</f>
        <v>-</v>
      </c>
      <c r="H2116" s="253">
        <v>2</v>
      </c>
      <c r="I2116" s="253">
        <v>3</v>
      </c>
      <c r="J2116" s="37" t="str">
        <f t="shared" si="80"/>
        <v>23</v>
      </c>
      <c r="K2116" s="38" t="str">
        <f>IF(ISBLANK('Model Performance Data'!$L$92),"-",'Model Performance Data'!$L$92)</f>
        <v>-</v>
      </c>
      <c r="L2116" s="38" t="str">
        <f>IF(ISBLANK('Model Performance Data'!$K$92),"-",'Model Performance Data'!$K$92)</f>
        <v>-</v>
      </c>
      <c r="M2116" s="254">
        <f>IF(ISNA(SUMIFS(INDEX('Model Performance Data'!$O$8:$DY$56,0,MATCH(CONCATENATE($J2116,M$6),'Model Performance Data'!$O$6:$DY$6,0)),'Model Performance Data'!$B$8:$B$56,$C2116,'Model Performance Data'!$C$8:$C$56,$D2116)),"-",SUMIFS(INDEX('Model Performance Data'!$O$8:$DY$56,0,MATCH(CONCATENATE($J2116,M$6),'Model Performance Data'!$O$6:$DY$6,0)),'Model Performance Data'!$B$8:$B$56,$C2116,'Model Performance Data'!$C$8:$C$56,$D2116))</f>
        <v>0</v>
      </c>
      <c r="N2116" s="254">
        <f>IF(ISNA(SUMIFS(INDEX('Model Performance Data'!$O$8:$DY$56,0,MATCH(CONCATENATE($J2116,N$6),'Model Performance Data'!$O$6:$DY$6,0)),'Model Performance Data'!$B$8:$B$56,$C2116,'Model Performance Data'!$C$8:$C$56,$D2116)),"-",SUMIFS(INDEX('Model Performance Data'!$O$8:$DY$56,0,MATCH(CONCATENATE($J2116,N$6),'Model Performance Data'!$O$6:$DY$6,0)),'Model Performance Data'!$B$8:$B$56,$C2116,'Model Performance Data'!$C$8:$C$56,$D2116))</f>
        <v>0</v>
      </c>
      <c r="O2116" s="255">
        <f>IF(ISNA(SUMIFS(INDEX('Model Performance Data'!$O$8:$DY$56,0,MATCH(CONCATENATE($J2116,O$6),'Model Performance Data'!$O$6:$DY$6,0)),'Model Performance Data'!$B$8:$B$56,$C2116,'Model Performance Data'!$C$8:$C$56,$D2116)),"-",SUMIFS(INDEX('Model Performance Data'!$O$8:$DY$56,0,MATCH(CONCATENATE($J2116,O$6),'Model Performance Data'!$O$6:$DY$6,0)),'Model Performance Data'!$B$8:$B$56,$C2116,'Model Performance Data'!$C$8:$C$56,$D2116))</f>
        <v>0</v>
      </c>
    </row>
    <row r="2117" spans="2:15" x14ac:dyDescent="0.35">
      <c r="B2117" s="37" t="s">
        <v>80</v>
      </c>
      <c r="C2117" s="38" t="str">
        <f>IF(ISBLANK('Model Performance Data'!$B$92),"-",'Model Performance Data'!$B$92)</f>
        <v>-</v>
      </c>
      <c r="D2117" s="38" t="str">
        <f>IF(ISBLANK('Model Performance Data'!$C$92),"-",'Model Performance Data'!$C$92)</f>
        <v>-</v>
      </c>
      <c r="E2117" s="38" t="str">
        <f>IF(ISBLANK('Model Performance Data'!$D$92),"-",'Model Performance Data'!$D$92)</f>
        <v>-</v>
      </c>
      <c r="F2117" s="38" t="str">
        <f>IF(ISBLANK('Model Performance Data'!$E$92),"-",'Model Performance Data'!$E$92)</f>
        <v>-</v>
      </c>
      <c r="G2117" s="38" t="str">
        <f>IF(ISBLANK('Model Performance Data'!$F$92),"-",'Model Performance Data'!$F$92)</f>
        <v>-</v>
      </c>
      <c r="H2117" s="253">
        <v>2</v>
      </c>
      <c r="I2117" s="253">
        <v>4</v>
      </c>
      <c r="J2117" s="37" t="str">
        <f t="shared" si="80"/>
        <v>24</v>
      </c>
      <c r="K2117" s="38" t="str">
        <f>IF(ISBLANK('Model Performance Data'!$L$92),"-",'Model Performance Data'!$L$92)</f>
        <v>-</v>
      </c>
      <c r="L2117" s="38" t="str">
        <f>IF(ISBLANK('Model Performance Data'!$K$92),"-",'Model Performance Data'!$K$92)</f>
        <v>-</v>
      </c>
      <c r="M2117" s="254">
        <f>IF(ISNA(SUMIFS(INDEX('Model Performance Data'!$O$8:$DY$56,0,MATCH(CONCATENATE($J2117,M$6),'Model Performance Data'!$O$6:$DY$6,0)),'Model Performance Data'!$B$8:$B$56,$C2117,'Model Performance Data'!$C$8:$C$56,$D2117)),"-",SUMIFS(INDEX('Model Performance Data'!$O$8:$DY$56,0,MATCH(CONCATENATE($J2117,M$6),'Model Performance Data'!$O$6:$DY$6,0)),'Model Performance Data'!$B$8:$B$56,$C2117,'Model Performance Data'!$C$8:$C$56,$D2117))</f>
        <v>0</v>
      </c>
      <c r="N2117" s="254">
        <f>IF(ISNA(SUMIFS(INDEX('Model Performance Data'!$O$8:$DY$56,0,MATCH(CONCATENATE($J2117,N$6),'Model Performance Data'!$O$6:$DY$6,0)),'Model Performance Data'!$B$8:$B$56,$C2117,'Model Performance Data'!$C$8:$C$56,$D2117)),"-",SUMIFS(INDEX('Model Performance Data'!$O$8:$DY$56,0,MATCH(CONCATENATE($J2117,N$6),'Model Performance Data'!$O$6:$DY$6,0)),'Model Performance Data'!$B$8:$B$56,$C2117,'Model Performance Data'!$C$8:$C$56,$D2117))</f>
        <v>0</v>
      </c>
      <c r="O2117" s="255">
        <f>IF(ISNA(SUMIFS(INDEX('Model Performance Data'!$O$8:$DY$56,0,MATCH(CONCATENATE($J2117,O$6),'Model Performance Data'!$O$6:$DY$6,0)),'Model Performance Data'!$B$8:$B$56,$C2117,'Model Performance Data'!$C$8:$C$56,$D2117)),"-",SUMIFS(INDEX('Model Performance Data'!$O$8:$DY$56,0,MATCH(CONCATENATE($J2117,O$6),'Model Performance Data'!$O$6:$DY$6,0)),'Model Performance Data'!$B$8:$B$56,$C2117,'Model Performance Data'!$C$8:$C$56,$D2117))</f>
        <v>0</v>
      </c>
    </row>
    <row r="2118" spans="2:15" x14ac:dyDescent="0.35">
      <c r="B2118" s="37" t="s">
        <v>80</v>
      </c>
      <c r="C2118" s="38" t="str">
        <f>IF(ISBLANK('Model Performance Data'!$B$92),"-",'Model Performance Data'!$B$92)</f>
        <v>-</v>
      </c>
      <c r="D2118" s="38" t="str">
        <f>IF(ISBLANK('Model Performance Data'!$C$92),"-",'Model Performance Data'!$C$92)</f>
        <v>-</v>
      </c>
      <c r="E2118" s="38" t="str">
        <f>IF(ISBLANK('Model Performance Data'!$D$92),"-",'Model Performance Data'!$D$92)</f>
        <v>-</v>
      </c>
      <c r="F2118" s="38" t="str">
        <f>IF(ISBLANK('Model Performance Data'!$E$92),"-",'Model Performance Data'!$E$92)</f>
        <v>-</v>
      </c>
      <c r="G2118" s="38" t="str">
        <f>IF(ISBLANK('Model Performance Data'!$F$92),"-",'Model Performance Data'!$F$92)</f>
        <v>-</v>
      </c>
      <c r="H2118" s="253">
        <v>2</v>
      </c>
      <c r="I2118" s="253">
        <v>5</v>
      </c>
      <c r="J2118" s="37" t="str">
        <f t="shared" si="80"/>
        <v>25</v>
      </c>
      <c r="K2118" s="38" t="str">
        <f>IF(ISBLANK('Model Performance Data'!$L$92),"-",'Model Performance Data'!$L$92)</f>
        <v>-</v>
      </c>
      <c r="L2118" s="38" t="str">
        <f>IF(ISBLANK('Model Performance Data'!$K$92),"-",'Model Performance Data'!$K$92)</f>
        <v>-</v>
      </c>
      <c r="M2118" s="254">
        <f>IF(ISNA(SUMIFS(INDEX('Model Performance Data'!$O$8:$DY$56,0,MATCH(CONCATENATE($J2118,M$6),'Model Performance Data'!$O$6:$DY$6,0)),'Model Performance Data'!$B$8:$B$56,$C2118,'Model Performance Data'!$C$8:$C$56,$D2118)),"-",SUMIFS(INDEX('Model Performance Data'!$O$8:$DY$56,0,MATCH(CONCATENATE($J2118,M$6),'Model Performance Data'!$O$6:$DY$6,0)),'Model Performance Data'!$B$8:$B$56,$C2118,'Model Performance Data'!$C$8:$C$56,$D2118))</f>
        <v>0</v>
      </c>
      <c r="N2118" s="254">
        <f>IF(ISNA(SUMIFS(INDEX('Model Performance Data'!$O$8:$DY$56,0,MATCH(CONCATENATE($J2118,N$6),'Model Performance Data'!$O$6:$DY$6,0)),'Model Performance Data'!$B$8:$B$56,$C2118,'Model Performance Data'!$C$8:$C$56,$D2118)),"-",SUMIFS(INDEX('Model Performance Data'!$O$8:$DY$56,0,MATCH(CONCATENATE($J2118,N$6),'Model Performance Data'!$O$6:$DY$6,0)),'Model Performance Data'!$B$8:$B$56,$C2118,'Model Performance Data'!$C$8:$C$56,$D2118))</f>
        <v>0</v>
      </c>
      <c r="O2118" s="255">
        <f>IF(ISNA(SUMIFS(INDEX('Model Performance Data'!$O$8:$DY$56,0,MATCH(CONCATENATE($J2118,O$6),'Model Performance Data'!$O$6:$DY$6,0)),'Model Performance Data'!$B$8:$B$56,$C2118,'Model Performance Data'!$C$8:$C$56,$D2118)),"-",SUMIFS(INDEX('Model Performance Data'!$O$8:$DY$56,0,MATCH(CONCATENATE($J2118,O$6),'Model Performance Data'!$O$6:$DY$6,0)),'Model Performance Data'!$B$8:$B$56,$C2118,'Model Performance Data'!$C$8:$C$56,$D2118))</f>
        <v>0</v>
      </c>
    </row>
    <row r="2119" spans="2:15" x14ac:dyDescent="0.35">
      <c r="B2119" s="37" t="s">
        <v>80</v>
      </c>
      <c r="C2119" s="38" t="str">
        <f>IF(ISBLANK('Model Performance Data'!$B$92),"-",'Model Performance Data'!$B$92)</f>
        <v>-</v>
      </c>
      <c r="D2119" s="38" t="str">
        <f>IF(ISBLANK('Model Performance Data'!$C$92),"-",'Model Performance Data'!$C$92)</f>
        <v>-</v>
      </c>
      <c r="E2119" s="38" t="str">
        <f>IF(ISBLANK('Model Performance Data'!$D$92),"-",'Model Performance Data'!$D$92)</f>
        <v>-</v>
      </c>
      <c r="F2119" s="38" t="str">
        <f>IF(ISBLANK('Model Performance Data'!$E$92),"-",'Model Performance Data'!$E$92)</f>
        <v>-</v>
      </c>
      <c r="G2119" s="38" t="str">
        <f>IF(ISBLANK('Model Performance Data'!$F$92),"-",'Model Performance Data'!$F$92)</f>
        <v>-</v>
      </c>
      <c r="H2119" s="253">
        <v>2</v>
      </c>
      <c r="I2119" s="253" t="s">
        <v>65</v>
      </c>
      <c r="J2119" s="37" t="str">
        <f t="shared" si="80"/>
        <v>2Goal</v>
      </c>
      <c r="K2119" s="38" t="str">
        <f>IF(ISBLANK('Model Performance Data'!$L$92),"-",'Model Performance Data'!$L$92)</f>
        <v>-</v>
      </c>
      <c r="L2119" s="38" t="str">
        <f>IF(ISBLANK('Model Performance Data'!$K$92),"-",'Model Performance Data'!$K$92)</f>
        <v>-</v>
      </c>
      <c r="M2119" s="254" t="str">
        <f>IF(ISNA(SUMIFS(INDEX('Model Performance Data'!$O$8:$DY$56,0,MATCH(CONCATENATE($J2119,M$6),'Model Performance Data'!$O$6:$DY$6,0)),'Model Performance Data'!$B$8:$B$56,$C2119,'Model Performance Data'!$C$8:$C$56,$D2119)),"-",SUMIFS(INDEX('Model Performance Data'!$O$8:$DY$56,0,MATCH(CONCATENATE($J2119,M$6),'Model Performance Data'!$O$6:$DY$6,0)),'Model Performance Data'!$B$8:$B$56,$C2119,'Model Performance Data'!$C$8:$C$56,$D2119))</f>
        <v>-</v>
      </c>
      <c r="N2119" s="254" t="str">
        <f>IF(ISNA(SUMIFS(INDEX('Model Performance Data'!$O$8:$DY$56,0,MATCH(CONCATENATE($J2119,N$6),'Model Performance Data'!$O$6:$DY$6,0)),'Model Performance Data'!$B$8:$B$56,$C2119,'Model Performance Data'!$C$8:$C$56,$D2119)),"-",SUMIFS(INDEX('Model Performance Data'!$O$8:$DY$56,0,MATCH(CONCATENATE($J2119,N$6),'Model Performance Data'!$O$6:$DY$6,0)),'Model Performance Data'!$B$8:$B$56,$C2119,'Model Performance Data'!$C$8:$C$56,$D2119))</f>
        <v>-</v>
      </c>
      <c r="O2119" s="255">
        <f>IF(ISNA(SUMIFS(INDEX('Model Performance Data'!$O$8:$DY$56,0,MATCH(CONCATENATE($J2119,O$6),'Model Performance Data'!$O$6:$DY$6,0)),'Model Performance Data'!$B$8:$B$56,$C2119,'Model Performance Data'!$C$8:$C$56,$D2119)),"-",SUMIFS(INDEX('Model Performance Data'!$O$8:$DY$56,0,MATCH(CONCATENATE($J2119,O$6),'Model Performance Data'!$O$6:$DY$6,0)),'Model Performance Data'!$B$8:$B$56,$C2119,'Model Performance Data'!$C$8:$C$56,$D2119))</f>
        <v>0</v>
      </c>
    </row>
    <row r="2120" spans="2:15" x14ac:dyDescent="0.35">
      <c r="B2120" s="37" t="s">
        <v>80</v>
      </c>
      <c r="C2120" s="38" t="str">
        <f>IF(ISBLANK('Model Performance Data'!$B$92),"-",'Model Performance Data'!$B$92)</f>
        <v>-</v>
      </c>
      <c r="D2120" s="38" t="str">
        <f>IF(ISBLANK('Model Performance Data'!$C$92),"-",'Model Performance Data'!$C$92)</f>
        <v>-</v>
      </c>
      <c r="E2120" s="38" t="str">
        <f>IF(ISBLANK('Model Performance Data'!$D$92),"-",'Model Performance Data'!$D$92)</f>
        <v>-</v>
      </c>
      <c r="F2120" s="38" t="str">
        <f>IF(ISBLANK('Model Performance Data'!$E$92),"-",'Model Performance Data'!$E$92)</f>
        <v>-</v>
      </c>
      <c r="G2120" s="38" t="str">
        <f>IF(ISBLANK('Model Performance Data'!$F$92),"-",'Model Performance Data'!$F$92)</f>
        <v>-</v>
      </c>
      <c r="H2120" s="253">
        <v>3</v>
      </c>
      <c r="I2120" s="253">
        <v>1</v>
      </c>
      <c r="J2120" s="37" t="str">
        <f t="shared" si="80"/>
        <v>31</v>
      </c>
      <c r="K2120" s="38" t="str">
        <f>IF(ISBLANK('Model Performance Data'!$L$92),"-",'Model Performance Data'!$L$92)</f>
        <v>-</v>
      </c>
      <c r="L2120" s="38" t="str">
        <f>IF(ISBLANK('Model Performance Data'!$K$92),"-",'Model Performance Data'!$K$92)</f>
        <v>-</v>
      </c>
      <c r="M2120" s="254">
        <f>IF(ISNA(SUMIFS(INDEX('Model Performance Data'!$O$8:$DY$56,0,MATCH(CONCATENATE($J2120,M$6),'Model Performance Data'!$O$6:$DY$6,0)),'Model Performance Data'!$B$8:$B$56,$C2120,'Model Performance Data'!$C$8:$C$56,$D2120)),"-",SUMIFS(INDEX('Model Performance Data'!$O$8:$DY$56,0,MATCH(CONCATENATE($J2120,M$6),'Model Performance Data'!$O$6:$DY$6,0)),'Model Performance Data'!$B$8:$B$56,$C2120,'Model Performance Data'!$C$8:$C$56,$D2120))</f>
        <v>0</v>
      </c>
      <c r="N2120" s="254">
        <f>IF(ISNA(SUMIFS(INDEX('Model Performance Data'!$O$8:$DY$56,0,MATCH(CONCATENATE($J2120,N$6),'Model Performance Data'!$O$6:$DY$6,0)),'Model Performance Data'!$B$8:$B$56,$C2120,'Model Performance Data'!$C$8:$C$56,$D2120)),"-",SUMIFS(INDEX('Model Performance Data'!$O$8:$DY$56,0,MATCH(CONCATENATE($J2120,N$6),'Model Performance Data'!$O$6:$DY$6,0)),'Model Performance Data'!$B$8:$B$56,$C2120,'Model Performance Data'!$C$8:$C$56,$D2120))</f>
        <v>0</v>
      </c>
      <c r="O2120" s="255">
        <f>IF(ISNA(SUMIFS(INDEX('Model Performance Data'!$O$8:$DY$56,0,MATCH(CONCATENATE($J2120,O$6),'Model Performance Data'!$O$6:$DY$6,0)),'Model Performance Data'!$B$8:$B$56,$C2120,'Model Performance Data'!$C$8:$C$56,$D2120)),"-",SUMIFS(INDEX('Model Performance Data'!$O$8:$DY$56,0,MATCH(CONCATENATE($J2120,O$6),'Model Performance Data'!$O$6:$DY$6,0)),'Model Performance Data'!$B$8:$B$56,$C2120,'Model Performance Data'!$C$8:$C$56,$D2120))</f>
        <v>0</v>
      </c>
    </row>
    <row r="2121" spans="2:15" x14ac:dyDescent="0.35">
      <c r="B2121" s="37" t="s">
        <v>80</v>
      </c>
      <c r="C2121" s="38" t="str">
        <f>IF(ISBLANK('Model Performance Data'!$B$92),"-",'Model Performance Data'!$B$92)</f>
        <v>-</v>
      </c>
      <c r="D2121" s="38" t="str">
        <f>IF(ISBLANK('Model Performance Data'!$C$92),"-",'Model Performance Data'!$C$92)</f>
        <v>-</v>
      </c>
      <c r="E2121" s="38" t="str">
        <f>IF(ISBLANK('Model Performance Data'!$D$92),"-",'Model Performance Data'!$D$92)</f>
        <v>-</v>
      </c>
      <c r="F2121" s="38" t="str">
        <f>IF(ISBLANK('Model Performance Data'!$E$92),"-",'Model Performance Data'!$E$92)</f>
        <v>-</v>
      </c>
      <c r="G2121" s="38" t="str">
        <f>IF(ISBLANK('Model Performance Data'!$F$92),"-",'Model Performance Data'!$F$92)</f>
        <v>-</v>
      </c>
      <c r="H2121" s="253">
        <v>3</v>
      </c>
      <c r="I2121" s="253">
        <v>2</v>
      </c>
      <c r="J2121" s="37" t="str">
        <f t="shared" si="80"/>
        <v>32</v>
      </c>
      <c r="K2121" s="38" t="str">
        <f>IF(ISBLANK('Model Performance Data'!$L$92),"-",'Model Performance Data'!$L$92)</f>
        <v>-</v>
      </c>
      <c r="L2121" s="38" t="str">
        <f>IF(ISBLANK('Model Performance Data'!$K$92),"-",'Model Performance Data'!$K$92)</f>
        <v>-</v>
      </c>
      <c r="M2121" s="254">
        <f>IF(ISNA(SUMIFS(INDEX('Model Performance Data'!$O$8:$DY$56,0,MATCH(CONCATENATE($J2121,M$6),'Model Performance Data'!$O$6:$DY$6,0)),'Model Performance Data'!$B$8:$B$56,$C2121,'Model Performance Data'!$C$8:$C$56,$D2121)),"-",SUMIFS(INDEX('Model Performance Data'!$O$8:$DY$56,0,MATCH(CONCATENATE($J2121,M$6),'Model Performance Data'!$O$6:$DY$6,0)),'Model Performance Data'!$B$8:$B$56,$C2121,'Model Performance Data'!$C$8:$C$56,$D2121))</f>
        <v>0</v>
      </c>
      <c r="N2121" s="254">
        <f>IF(ISNA(SUMIFS(INDEX('Model Performance Data'!$O$8:$DY$56,0,MATCH(CONCATENATE($J2121,N$6),'Model Performance Data'!$O$6:$DY$6,0)),'Model Performance Data'!$B$8:$B$56,$C2121,'Model Performance Data'!$C$8:$C$56,$D2121)),"-",SUMIFS(INDEX('Model Performance Data'!$O$8:$DY$56,0,MATCH(CONCATENATE($J2121,N$6),'Model Performance Data'!$O$6:$DY$6,0)),'Model Performance Data'!$B$8:$B$56,$C2121,'Model Performance Data'!$C$8:$C$56,$D2121))</f>
        <v>0</v>
      </c>
      <c r="O2121" s="255">
        <f>IF(ISNA(SUMIFS(INDEX('Model Performance Data'!$O$8:$DY$56,0,MATCH(CONCATENATE($J2121,O$6),'Model Performance Data'!$O$6:$DY$6,0)),'Model Performance Data'!$B$8:$B$56,$C2121,'Model Performance Data'!$C$8:$C$56,$D2121)),"-",SUMIFS(INDEX('Model Performance Data'!$O$8:$DY$56,0,MATCH(CONCATENATE($J2121,O$6),'Model Performance Data'!$O$6:$DY$6,0)),'Model Performance Data'!$B$8:$B$56,$C2121,'Model Performance Data'!$C$8:$C$56,$D2121))</f>
        <v>0</v>
      </c>
    </row>
    <row r="2122" spans="2:15" x14ac:dyDescent="0.35">
      <c r="B2122" s="37" t="s">
        <v>80</v>
      </c>
      <c r="C2122" s="38" t="str">
        <f>IF(ISBLANK('Model Performance Data'!$B$92),"-",'Model Performance Data'!$B$92)</f>
        <v>-</v>
      </c>
      <c r="D2122" s="38" t="str">
        <f>IF(ISBLANK('Model Performance Data'!$C$92),"-",'Model Performance Data'!$C$92)</f>
        <v>-</v>
      </c>
      <c r="E2122" s="38" t="str">
        <f>IF(ISBLANK('Model Performance Data'!$D$92),"-",'Model Performance Data'!$D$92)</f>
        <v>-</v>
      </c>
      <c r="F2122" s="38" t="str">
        <f>IF(ISBLANK('Model Performance Data'!$E$92),"-",'Model Performance Data'!$E$92)</f>
        <v>-</v>
      </c>
      <c r="G2122" s="38" t="str">
        <f>IF(ISBLANK('Model Performance Data'!$F$92),"-",'Model Performance Data'!$F$92)</f>
        <v>-</v>
      </c>
      <c r="H2122" s="253">
        <v>3</v>
      </c>
      <c r="I2122" s="253">
        <v>3</v>
      </c>
      <c r="J2122" s="37" t="str">
        <f t="shared" si="80"/>
        <v>33</v>
      </c>
      <c r="K2122" s="38" t="str">
        <f>IF(ISBLANK('Model Performance Data'!$L$92),"-",'Model Performance Data'!$L$92)</f>
        <v>-</v>
      </c>
      <c r="L2122" s="38" t="str">
        <f>IF(ISBLANK('Model Performance Data'!$K$92),"-",'Model Performance Data'!$K$92)</f>
        <v>-</v>
      </c>
      <c r="M2122" s="254">
        <f>IF(ISNA(SUMIFS(INDEX('Model Performance Data'!$O$8:$DY$56,0,MATCH(CONCATENATE($J2122,M$6),'Model Performance Data'!$O$6:$DY$6,0)),'Model Performance Data'!$B$8:$B$56,$C2122,'Model Performance Data'!$C$8:$C$56,$D2122)),"-",SUMIFS(INDEX('Model Performance Data'!$O$8:$DY$56,0,MATCH(CONCATENATE($J2122,M$6),'Model Performance Data'!$O$6:$DY$6,0)),'Model Performance Data'!$B$8:$B$56,$C2122,'Model Performance Data'!$C$8:$C$56,$D2122))</f>
        <v>0</v>
      </c>
      <c r="N2122" s="254">
        <f>IF(ISNA(SUMIFS(INDEX('Model Performance Data'!$O$8:$DY$56,0,MATCH(CONCATENATE($J2122,N$6),'Model Performance Data'!$O$6:$DY$6,0)),'Model Performance Data'!$B$8:$B$56,$C2122,'Model Performance Data'!$C$8:$C$56,$D2122)),"-",SUMIFS(INDEX('Model Performance Data'!$O$8:$DY$56,0,MATCH(CONCATENATE($J2122,N$6),'Model Performance Data'!$O$6:$DY$6,0)),'Model Performance Data'!$B$8:$B$56,$C2122,'Model Performance Data'!$C$8:$C$56,$D2122))</f>
        <v>0</v>
      </c>
      <c r="O2122" s="255">
        <f>IF(ISNA(SUMIFS(INDEX('Model Performance Data'!$O$8:$DY$56,0,MATCH(CONCATENATE($J2122,O$6),'Model Performance Data'!$O$6:$DY$6,0)),'Model Performance Data'!$B$8:$B$56,$C2122,'Model Performance Data'!$C$8:$C$56,$D2122)),"-",SUMIFS(INDEX('Model Performance Data'!$O$8:$DY$56,0,MATCH(CONCATENATE($J2122,O$6),'Model Performance Data'!$O$6:$DY$6,0)),'Model Performance Data'!$B$8:$B$56,$C2122,'Model Performance Data'!$C$8:$C$56,$D2122))</f>
        <v>0</v>
      </c>
    </row>
    <row r="2123" spans="2:15" x14ac:dyDescent="0.35">
      <c r="B2123" s="37" t="s">
        <v>80</v>
      </c>
      <c r="C2123" s="38" t="str">
        <f>IF(ISBLANK('Model Performance Data'!$B$92),"-",'Model Performance Data'!$B$92)</f>
        <v>-</v>
      </c>
      <c r="D2123" s="38" t="str">
        <f>IF(ISBLANK('Model Performance Data'!$C$92),"-",'Model Performance Data'!$C$92)</f>
        <v>-</v>
      </c>
      <c r="E2123" s="38" t="str">
        <f>IF(ISBLANK('Model Performance Data'!$D$92),"-",'Model Performance Data'!$D$92)</f>
        <v>-</v>
      </c>
      <c r="F2123" s="38" t="str">
        <f>IF(ISBLANK('Model Performance Data'!$E$92),"-",'Model Performance Data'!$E$92)</f>
        <v>-</v>
      </c>
      <c r="G2123" s="38" t="str">
        <f>IF(ISBLANK('Model Performance Data'!$F$92),"-",'Model Performance Data'!$F$92)</f>
        <v>-</v>
      </c>
      <c r="H2123" s="253">
        <v>3</v>
      </c>
      <c r="I2123" s="253">
        <v>4</v>
      </c>
      <c r="J2123" s="37" t="str">
        <f t="shared" si="80"/>
        <v>34</v>
      </c>
      <c r="K2123" s="38" t="str">
        <f>IF(ISBLANK('Model Performance Data'!$L$92),"-",'Model Performance Data'!$L$92)</f>
        <v>-</v>
      </c>
      <c r="L2123" s="38" t="str">
        <f>IF(ISBLANK('Model Performance Data'!$K$92),"-",'Model Performance Data'!$K$92)</f>
        <v>-</v>
      </c>
      <c r="M2123" s="254">
        <f>IF(ISNA(SUMIFS(INDEX('Model Performance Data'!$O$8:$DY$56,0,MATCH(CONCATENATE($J2123,M$6),'Model Performance Data'!$O$6:$DY$6,0)),'Model Performance Data'!$B$8:$B$56,$C2123,'Model Performance Data'!$C$8:$C$56,$D2123)),"-",SUMIFS(INDEX('Model Performance Data'!$O$8:$DY$56,0,MATCH(CONCATENATE($J2123,M$6),'Model Performance Data'!$O$6:$DY$6,0)),'Model Performance Data'!$B$8:$B$56,$C2123,'Model Performance Data'!$C$8:$C$56,$D2123))</f>
        <v>0</v>
      </c>
      <c r="N2123" s="254">
        <f>IF(ISNA(SUMIFS(INDEX('Model Performance Data'!$O$8:$DY$56,0,MATCH(CONCATENATE($J2123,N$6),'Model Performance Data'!$O$6:$DY$6,0)),'Model Performance Data'!$B$8:$B$56,$C2123,'Model Performance Data'!$C$8:$C$56,$D2123)),"-",SUMIFS(INDEX('Model Performance Data'!$O$8:$DY$56,0,MATCH(CONCATENATE($J2123,N$6),'Model Performance Data'!$O$6:$DY$6,0)),'Model Performance Data'!$B$8:$B$56,$C2123,'Model Performance Data'!$C$8:$C$56,$D2123))</f>
        <v>0</v>
      </c>
      <c r="O2123" s="255">
        <f>IF(ISNA(SUMIFS(INDEX('Model Performance Data'!$O$8:$DY$56,0,MATCH(CONCATENATE($J2123,O$6),'Model Performance Data'!$O$6:$DY$6,0)),'Model Performance Data'!$B$8:$B$56,$C2123,'Model Performance Data'!$C$8:$C$56,$D2123)),"-",SUMIFS(INDEX('Model Performance Data'!$O$8:$DY$56,0,MATCH(CONCATENATE($J2123,O$6),'Model Performance Data'!$O$6:$DY$6,0)),'Model Performance Data'!$B$8:$B$56,$C2123,'Model Performance Data'!$C$8:$C$56,$D2123))</f>
        <v>0</v>
      </c>
    </row>
    <row r="2124" spans="2:15" x14ac:dyDescent="0.35">
      <c r="B2124" s="37" t="s">
        <v>80</v>
      </c>
      <c r="C2124" s="38" t="str">
        <f>IF(ISBLANK('Model Performance Data'!$B$92),"-",'Model Performance Data'!$B$92)</f>
        <v>-</v>
      </c>
      <c r="D2124" s="38" t="str">
        <f>IF(ISBLANK('Model Performance Data'!$C$92),"-",'Model Performance Data'!$C$92)</f>
        <v>-</v>
      </c>
      <c r="E2124" s="38" t="str">
        <f>IF(ISBLANK('Model Performance Data'!$D$92),"-",'Model Performance Data'!$D$92)</f>
        <v>-</v>
      </c>
      <c r="F2124" s="38" t="str">
        <f>IF(ISBLANK('Model Performance Data'!$E$92),"-",'Model Performance Data'!$E$92)</f>
        <v>-</v>
      </c>
      <c r="G2124" s="38" t="str">
        <f>IF(ISBLANK('Model Performance Data'!$F$92),"-",'Model Performance Data'!$F$92)</f>
        <v>-</v>
      </c>
      <c r="H2124" s="253">
        <v>3</v>
      </c>
      <c r="I2124" s="253">
        <v>5</v>
      </c>
      <c r="J2124" s="37" t="str">
        <f t="shared" si="80"/>
        <v>35</v>
      </c>
      <c r="K2124" s="38" t="str">
        <f>IF(ISBLANK('Model Performance Data'!$L$92),"-",'Model Performance Data'!$L$92)</f>
        <v>-</v>
      </c>
      <c r="L2124" s="38" t="str">
        <f>IF(ISBLANK('Model Performance Data'!$K$92),"-",'Model Performance Data'!$K$92)</f>
        <v>-</v>
      </c>
      <c r="M2124" s="254">
        <f>IF(ISNA(SUMIFS(INDEX('Model Performance Data'!$O$8:$DY$56,0,MATCH(CONCATENATE($J2124,M$6),'Model Performance Data'!$O$6:$DY$6,0)),'Model Performance Data'!$B$8:$B$56,$C2124,'Model Performance Data'!$C$8:$C$56,$D2124)),"-",SUMIFS(INDEX('Model Performance Data'!$O$8:$DY$56,0,MATCH(CONCATENATE($J2124,M$6),'Model Performance Data'!$O$6:$DY$6,0)),'Model Performance Data'!$B$8:$B$56,$C2124,'Model Performance Data'!$C$8:$C$56,$D2124))</f>
        <v>0</v>
      </c>
      <c r="N2124" s="254">
        <f>IF(ISNA(SUMIFS(INDEX('Model Performance Data'!$O$8:$DY$56,0,MATCH(CONCATENATE($J2124,N$6),'Model Performance Data'!$O$6:$DY$6,0)),'Model Performance Data'!$B$8:$B$56,$C2124,'Model Performance Data'!$C$8:$C$56,$D2124)),"-",SUMIFS(INDEX('Model Performance Data'!$O$8:$DY$56,0,MATCH(CONCATENATE($J2124,N$6),'Model Performance Data'!$O$6:$DY$6,0)),'Model Performance Data'!$B$8:$B$56,$C2124,'Model Performance Data'!$C$8:$C$56,$D2124))</f>
        <v>0</v>
      </c>
      <c r="O2124" s="255">
        <f>IF(ISNA(SUMIFS(INDEX('Model Performance Data'!$O$8:$DY$56,0,MATCH(CONCATENATE($J2124,O$6),'Model Performance Data'!$O$6:$DY$6,0)),'Model Performance Data'!$B$8:$B$56,$C2124,'Model Performance Data'!$C$8:$C$56,$D2124)),"-",SUMIFS(INDEX('Model Performance Data'!$O$8:$DY$56,0,MATCH(CONCATENATE($J2124,O$6),'Model Performance Data'!$O$6:$DY$6,0)),'Model Performance Data'!$B$8:$B$56,$C2124,'Model Performance Data'!$C$8:$C$56,$D2124))</f>
        <v>0</v>
      </c>
    </row>
    <row r="2125" spans="2:15" x14ac:dyDescent="0.35">
      <c r="B2125" s="37" t="s">
        <v>80</v>
      </c>
      <c r="C2125" s="38" t="str">
        <f>IF(ISBLANK('Model Performance Data'!$B$92),"-",'Model Performance Data'!$B$92)</f>
        <v>-</v>
      </c>
      <c r="D2125" s="38" t="str">
        <f>IF(ISBLANK('Model Performance Data'!$C$92),"-",'Model Performance Data'!$C$92)</f>
        <v>-</v>
      </c>
      <c r="E2125" s="38" t="str">
        <f>IF(ISBLANK('Model Performance Data'!$D$92),"-",'Model Performance Data'!$D$92)</f>
        <v>-</v>
      </c>
      <c r="F2125" s="38" t="str">
        <f>IF(ISBLANK('Model Performance Data'!$E$92),"-",'Model Performance Data'!$E$92)</f>
        <v>-</v>
      </c>
      <c r="G2125" s="38" t="str">
        <f>IF(ISBLANK('Model Performance Data'!$F$92),"-",'Model Performance Data'!$F$92)</f>
        <v>-</v>
      </c>
      <c r="H2125" s="253">
        <v>3</v>
      </c>
      <c r="I2125" s="253" t="s">
        <v>65</v>
      </c>
      <c r="J2125" s="37" t="str">
        <f t="shared" si="80"/>
        <v>3Goal</v>
      </c>
      <c r="K2125" s="38" t="str">
        <f>IF(ISBLANK('Model Performance Data'!$L$92),"-",'Model Performance Data'!$L$92)</f>
        <v>-</v>
      </c>
      <c r="L2125" s="38" t="str">
        <f>IF(ISBLANK('Model Performance Data'!$K$92),"-",'Model Performance Data'!$K$92)</f>
        <v>-</v>
      </c>
      <c r="M2125" s="254" t="str">
        <f>IF(ISNA(SUMIFS(INDEX('Model Performance Data'!$O$8:$DY$56,0,MATCH(CONCATENATE($J2125,M$6),'Model Performance Data'!$O$6:$DY$6,0)),'Model Performance Data'!$B$8:$B$56,$C2125,'Model Performance Data'!$C$8:$C$56,$D2125)),"-",SUMIFS(INDEX('Model Performance Data'!$O$8:$DY$56,0,MATCH(CONCATENATE($J2125,M$6),'Model Performance Data'!$O$6:$DY$6,0)),'Model Performance Data'!$B$8:$B$56,$C2125,'Model Performance Data'!$C$8:$C$56,$D2125))</f>
        <v>-</v>
      </c>
      <c r="N2125" s="254" t="str">
        <f>IF(ISNA(SUMIFS(INDEX('Model Performance Data'!$O$8:$DY$56,0,MATCH(CONCATENATE($J2125,N$6),'Model Performance Data'!$O$6:$DY$6,0)),'Model Performance Data'!$B$8:$B$56,$C2125,'Model Performance Data'!$C$8:$C$56,$D2125)),"-",SUMIFS(INDEX('Model Performance Data'!$O$8:$DY$56,0,MATCH(CONCATENATE($J2125,N$6),'Model Performance Data'!$O$6:$DY$6,0)),'Model Performance Data'!$B$8:$B$56,$C2125,'Model Performance Data'!$C$8:$C$56,$D2125))</f>
        <v>-</v>
      </c>
      <c r="O2125" s="255">
        <f>IF(ISNA(SUMIFS(INDEX('Model Performance Data'!$O$8:$DY$56,0,MATCH(CONCATENATE($J2125,O$6),'Model Performance Data'!$O$6:$DY$6,0)),'Model Performance Data'!$B$8:$B$56,$C2125,'Model Performance Data'!$C$8:$C$56,$D2125)),"-",SUMIFS(INDEX('Model Performance Data'!$O$8:$DY$56,0,MATCH(CONCATENATE($J2125,O$6),'Model Performance Data'!$O$6:$DY$6,0)),'Model Performance Data'!$B$8:$B$56,$C2125,'Model Performance Data'!$C$8:$C$56,$D2125))</f>
        <v>0</v>
      </c>
    </row>
    <row r="2126" spans="2:15" x14ac:dyDescent="0.35">
      <c r="B2126" s="37" t="s">
        <v>80</v>
      </c>
      <c r="C2126" s="38" t="str">
        <f>IF(ISBLANK('Model Performance Data'!$B$92),"-",'Model Performance Data'!$B$92)</f>
        <v>-</v>
      </c>
      <c r="D2126" s="38" t="str">
        <f>IF(ISBLANK('Model Performance Data'!$C$92),"-",'Model Performance Data'!$C$92)</f>
        <v>-</v>
      </c>
      <c r="E2126" s="38" t="str">
        <f>IF(ISBLANK('Model Performance Data'!$D$92),"-",'Model Performance Data'!$D$92)</f>
        <v>-</v>
      </c>
      <c r="F2126" s="38" t="str">
        <f>IF(ISBLANK('Model Performance Data'!$E$92),"-",'Model Performance Data'!$E$92)</f>
        <v>-</v>
      </c>
      <c r="G2126" s="38" t="str">
        <f>IF(ISBLANK('Model Performance Data'!$F$92),"-",'Model Performance Data'!$F$92)</f>
        <v>-</v>
      </c>
      <c r="H2126" s="253">
        <v>4</v>
      </c>
      <c r="I2126" s="253">
        <v>1</v>
      </c>
      <c r="J2126" s="37" t="str">
        <f t="shared" si="80"/>
        <v>41</v>
      </c>
      <c r="K2126" s="38" t="str">
        <f>IF(ISBLANK('Model Performance Data'!$L$92),"-",'Model Performance Data'!$L$92)</f>
        <v>-</v>
      </c>
      <c r="L2126" s="38" t="str">
        <f>IF(ISBLANK('Model Performance Data'!$K$92),"-",'Model Performance Data'!$K$92)</f>
        <v>-</v>
      </c>
      <c r="M2126" s="254">
        <f>IF(ISNA(SUMIFS(INDEX('Model Performance Data'!$O$8:$DY$56,0,MATCH(CONCATENATE($J2126,M$6),'Model Performance Data'!$O$6:$DY$6,0)),'Model Performance Data'!$B$8:$B$56,$C2126,'Model Performance Data'!$C$8:$C$56,$D2126)),"-",SUMIFS(INDEX('Model Performance Data'!$O$8:$DY$56,0,MATCH(CONCATENATE($J2126,M$6),'Model Performance Data'!$O$6:$DY$6,0)),'Model Performance Data'!$B$8:$B$56,$C2126,'Model Performance Data'!$C$8:$C$56,$D2126))</f>
        <v>0</v>
      </c>
      <c r="N2126" s="254">
        <f>IF(ISNA(SUMIFS(INDEX('Model Performance Data'!$O$8:$DY$56,0,MATCH(CONCATENATE($J2126,N$6),'Model Performance Data'!$O$6:$DY$6,0)),'Model Performance Data'!$B$8:$B$56,$C2126,'Model Performance Data'!$C$8:$C$56,$D2126)),"-",SUMIFS(INDEX('Model Performance Data'!$O$8:$DY$56,0,MATCH(CONCATENATE($J2126,N$6),'Model Performance Data'!$O$6:$DY$6,0)),'Model Performance Data'!$B$8:$B$56,$C2126,'Model Performance Data'!$C$8:$C$56,$D2126))</f>
        <v>0</v>
      </c>
      <c r="O2126" s="255">
        <f>IF(ISNA(SUMIFS(INDEX('Model Performance Data'!$O$8:$DY$56,0,MATCH(CONCATENATE($J2126,O$6),'Model Performance Data'!$O$6:$DY$6,0)),'Model Performance Data'!$B$8:$B$56,$C2126,'Model Performance Data'!$C$8:$C$56,$D2126)),"-",SUMIFS(INDEX('Model Performance Data'!$O$8:$DY$56,0,MATCH(CONCATENATE($J2126,O$6),'Model Performance Data'!$O$6:$DY$6,0)),'Model Performance Data'!$B$8:$B$56,$C2126,'Model Performance Data'!$C$8:$C$56,$D2126))</f>
        <v>0</v>
      </c>
    </row>
    <row r="2127" spans="2:15" x14ac:dyDescent="0.35">
      <c r="B2127" s="37" t="s">
        <v>80</v>
      </c>
      <c r="C2127" s="38" t="str">
        <f>IF(ISBLANK('Model Performance Data'!$B$92),"-",'Model Performance Data'!$B$92)</f>
        <v>-</v>
      </c>
      <c r="D2127" s="38" t="str">
        <f>IF(ISBLANK('Model Performance Data'!$C$92),"-",'Model Performance Data'!$C$92)</f>
        <v>-</v>
      </c>
      <c r="E2127" s="38" t="str">
        <f>IF(ISBLANK('Model Performance Data'!$D$92),"-",'Model Performance Data'!$D$92)</f>
        <v>-</v>
      </c>
      <c r="F2127" s="38" t="str">
        <f>IF(ISBLANK('Model Performance Data'!$E$92),"-",'Model Performance Data'!$E$92)</f>
        <v>-</v>
      </c>
      <c r="G2127" s="38" t="str">
        <f>IF(ISBLANK('Model Performance Data'!$F$92),"-",'Model Performance Data'!$F$92)</f>
        <v>-</v>
      </c>
      <c r="H2127" s="253">
        <v>4</v>
      </c>
      <c r="I2127" s="253">
        <v>2</v>
      </c>
      <c r="J2127" s="37" t="str">
        <f t="shared" si="80"/>
        <v>42</v>
      </c>
      <c r="K2127" s="38" t="str">
        <f>IF(ISBLANK('Model Performance Data'!$L$92),"-",'Model Performance Data'!$L$92)</f>
        <v>-</v>
      </c>
      <c r="L2127" s="38" t="str">
        <f>IF(ISBLANK('Model Performance Data'!$K$92),"-",'Model Performance Data'!$K$92)</f>
        <v>-</v>
      </c>
      <c r="M2127" s="254">
        <f>IF(ISNA(SUMIFS(INDEX('Model Performance Data'!$O$8:$DY$56,0,MATCH(CONCATENATE($J2127,M$6),'Model Performance Data'!$O$6:$DY$6,0)),'Model Performance Data'!$B$8:$B$56,$C2127,'Model Performance Data'!$C$8:$C$56,$D2127)),"-",SUMIFS(INDEX('Model Performance Data'!$O$8:$DY$56,0,MATCH(CONCATENATE($J2127,M$6),'Model Performance Data'!$O$6:$DY$6,0)),'Model Performance Data'!$B$8:$B$56,$C2127,'Model Performance Data'!$C$8:$C$56,$D2127))</f>
        <v>0</v>
      </c>
      <c r="N2127" s="254">
        <f>IF(ISNA(SUMIFS(INDEX('Model Performance Data'!$O$8:$DY$56,0,MATCH(CONCATENATE($J2127,N$6),'Model Performance Data'!$O$6:$DY$6,0)),'Model Performance Data'!$B$8:$B$56,$C2127,'Model Performance Data'!$C$8:$C$56,$D2127)),"-",SUMIFS(INDEX('Model Performance Data'!$O$8:$DY$56,0,MATCH(CONCATENATE($J2127,N$6),'Model Performance Data'!$O$6:$DY$6,0)),'Model Performance Data'!$B$8:$B$56,$C2127,'Model Performance Data'!$C$8:$C$56,$D2127))</f>
        <v>0</v>
      </c>
      <c r="O2127" s="255">
        <f>IF(ISNA(SUMIFS(INDEX('Model Performance Data'!$O$8:$DY$56,0,MATCH(CONCATENATE($J2127,O$6),'Model Performance Data'!$O$6:$DY$6,0)),'Model Performance Data'!$B$8:$B$56,$C2127,'Model Performance Data'!$C$8:$C$56,$D2127)),"-",SUMIFS(INDEX('Model Performance Data'!$O$8:$DY$56,0,MATCH(CONCATENATE($J2127,O$6),'Model Performance Data'!$O$6:$DY$6,0)),'Model Performance Data'!$B$8:$B$56,$C2127,'Model Performance Data'!$C$8:$C$56,$D2127))</f>
        <v>0</v>
      </c>
    </row>
    <row r="2128" spans="2:15" x14ac:dyDescent="0.35">
      <c r="B2128" s="37" t="s">
        <v>80</v>
      </c>
      <c r="C2128" s="38" t="str">
        <f>IF(ISBLANK('Model Performance Data'!$B$92),"-",'Model Performance Data'!$B$92)</f>
        <v>-</v>
      </c>
      <c r="D2128" s="38" t="str">
        <f>IF(ISBLANK('Model Performance Data'!$C$92),"-",'Model Performance Data'!$C$92)</f>
        <v>-</v>
      </c>
      <c r="E2128" s="38" t="str">
        <f>IF(ISBLANK('Model Performance Data'!$D$92),"-",'Model Performance Data'!$D$92)</f>
        <v>-</v>
      </c>
      <c r="F2128" s="38" t="str">
        <f>IF(ISBLANK('Model Performance Data'!$E$92),"-",'Model Performance Data'!$E$92)</f>
        <v>-</v>
      </c>
      <c r="G2128" s="38" t="str">
        <f>IF(ISBLANK('Model Performance Data'!$F$92),"-",'Model Performance Data'!$F$92)</f>
        <v>-</v>
      </c>
      <c r="H2128" s="253">
        <v>4</v>
      </c>
      <c r="I2128" s="253">
        <v>3</v>
      </c>
      <c r="J2128" s="37" t="str">
        <f t="shared" si="80"/>
        <v>43</v>
      </c>
      <c r="K2128" s="38" t="str">
        <f>IF(ISBLANK('Model Performance Data'!$L$92),"-",'Model Performance Data'!$L$92)</f>
        <v>-</v>
      </c>
      <c r="L2128" s="38" t="str">
        <f>IF(ISBLANK('Model Performance Data'!$K$92),"-",'Model Performance Data'!$K$92)</f>
        <v>-</v>
      </c>
      <c r="M2128" s="254">
        <f>IF(ISNA(SUMIFS(INDEX('Model Performance Data'!$O$8:$DY$56,0,MATCH(CONCATENATE($J2128,M$6),'Model Performance Data'!$O$6:$DY$6,0)),'Model Performance Data'!$B$8:$B$56,$C2128,'Model Performance Data'!$C$8:$C$56,$D2128)),"-",SUMIFS(INDEX('Model Performance Data'!$O$8:$DY$56,0,MATCH(CONCATENATE($J2128,M$6),'Model Performance Data'!$O$6:$DY$6,0)),'Model Performance Data'!$B$8:$B$56,$C2128,'Model Performance Data'!$C$8:$C$56,$D2128))</f>
        <v>0</v>
      </c>
      <c r="N2128" s="254">
        <f>IF(ISNA(SUMIFS(INDEX('Model Performance Data'!$O$8:$DY$56,0,MATCH(CONCATENATE($J2128,N$6),'Model Performance Data'!$O$6:$DY$6,0)),'Model Performance Data'!$B$8:$B$56,$C2128,'Model Performance Data'!$C$8:$C$56,$D2128)),"-",SUMIFS(INDEX('Model Performance Data'!$O$8:$DY$56,0,MATCH(CONCATENATE($J2128,N$6),'Model Performance Data'!$O$6:$DY$6,0)),'Model Performance Data'!$B$8:$B$56,$C2128,'Model Performance Data'!$C$8:$C$56,$D2128))</f>
        <v>0</v>
      </c>
      <c r="O2128" s="255">
        <f>IF(ISNA(SUMIFS(INDEX('Model Performance Data'!$O$8:$DY$56,0,MATCH(CONCATENATE($J2128,O$6),'Model Performance Data'!$O$6:$DY$6,0)),'Model Performance Data'!$B$8:$B$56,$C2128,'Model Performance Data'!$C$8:$C$56,$D2128)),"-",SUMIFS(INDEX('Model Performance Data'!$O$8:$DY$56,0,MATCH(CONCATENATE($J2128,O$6),'Model Performance Data'!$O$6:$DY$6,0)),'Model Performance Data'!$B$8:$B$56,$C2128,'Model Performance Data'!$C$8:$C$56,$D2128))</f>
        <v>0</v>
      </c>
    </row>
    <row r="2129" spans="2:15" x14ac:dyDescent="0.35">
      <c r="B2129" s="37" t="s">
        <v>80</v>
      </c>
      <c r="C2129" s="38" t="str">
        <f>IF(ISBLANK('Model Performance Data'!$B$92),"-",'Model Performance Data'!$B$92)</f>
        <v>-</v>
      </c>
      <c r="D2129" s="38" t="str">
        <f>IF(ISBLANK('Model Performance Data'!$C$92),"-",'Model Performance Data'!$C$92)</f>
        <v>-</v>
      </c>
      <c r="E2129" s="38" t="str">
        <f>IF(ISBLANK('Model Performance Data'!$D$92),"-",'Model Performance Data'!$D$92)</f>
        <v>-</v>
      </c>
      <c r="F2129" s="38" t="str">
        <f>IF(ISBLANK('Model Performance Data'!$E$92),"-",'Model Performance Data'!$E$92)</f>
        <v>-</v>
      </c>
      <c r="G2129" s="38" t="str">
        <f>IF(ISBLANK('Model Performance Data'!$F$92),"-",'Model Performance Data'!$F$92)</f>
        <v>-</v>
      </c>
      <c r="H2129" s="253">
        <v>4</v>
      </c>
      <c r="I2129" s="253">
        <v>4</v>
      </c>
      <c r="J2129" s="37" t="str">
        <f t="shared" si="80"/>
        <v>44</v>
      </c>
      <c r="K2129" s="38" t="str">
        <f>IF(ISBLANK('Model Performance Data'!$L$92),"-",'Model Performance Data'!$L$92)</f>
        <v>-</v>
      </c>
      <c r="L2129" s="38" t="str">
        <f>IF(ISBLANK('Model Performance Data'!$K$92),"-",'Model Performance Data'!$K$92)</f>
        <v>-</v>
      </c>
      <c r="M2129" s="254">
        <f>IF(ISNA(SUMIFS(INDEX('Model Performance Data'!$O$8:$DY$56,0,MATCH(CONCATENATE($J2129,M$6),'Model Performance Data'!$O$6:$DY$6,0)),'Model Performance Data'!$B$8:$B$56,$C2129,'Model Performance Data'!$C$8:$C$56,$D2129)),"-",SUMIFS(INDEX('Model Performance Data'!$O$8:$DY$56,0,MATCH(CONCATENATE($J2129,M$6),'Model Performance Data'!$O$6:$DY$6,0)),'Model Performance Data'!$B$8:$B$56,$C2129,'Model Performance Data'!$C$8:$C$56,$D2129))</f>
        <v>0</v>
      </c>
      <c r="N2129" s="254">
        <f>IF(ISNA(SUMIFS(INDEX('Model Performance Data'!$O$8:$DY$56,0,MATCH(CONCATENATE($J2129,N$6),'Model Performance Data'!$O$6:$DY$6,0)),'Model Performance Data'!$B$8:$B$56,$C2129,'Model Performance Data'!$C$8:$C$56,$D2129)),"-",SUMIFS(INDEX('Model Performance Data'!$O$8:$DY$56,0,MATCH(CONCATENATE($J2129,N$6),'Model Performance Data'!$O$6:$DY$6,0)),'Model Performance Data'!$B$8:$B$56,$C2129,'Model Performance Data'!$C$8:$C$56,$D2129))</f>
        <v>0</v>
      </c>
      <c r="O2129" s="255">
        <f>IF(ISNA(SUMIFS(INDEX('Model Performance Data'!$O$8:$DY$56,0,MATCH(CONCATENATE($J2129,O$6),'Model Performance Data'!$O$6:$DY$6,0)),'Model Performance Data'!$B$8:$B$56,$C2129,'Model Performance Data'!$C$8:$C$56,$D2129)),"-",SUMIFS(INDEX('Model Performance Data'!$O$8:$DY$56,0,MATCH(CONCATENATE($J2129,O$6),'Model Performance Data'!$O$6:$DY$6,0)),'Model Performance Data'!$B$8:$B$56,$C2129,'Model Performance Data'!$C$8:$C$56,$D2129))</f>
        <v>0</v>
      </c>
    </row>
    <row r="2130" spans="2:15" x14ac:dyDescent="0.35">
      <c r="B2130" s="37" t="s">
        <v>80</v>
      </c>
      <c r="C2130" s="38" t="str">
        <f>IF(ISBLANK('Model Performance Data'!$B$92),"-",'Model Performance Data'!$B$92)</f>
        <v>-</v>
      </c>
      <c r="D2130" s="38" t="str">
        <f>IF(ISBLANK('Model Performance Data'!$C$92),"-",'Model Performance Data'!$C$92)</f>
        <v>-</v>
      </c>
      <c r="E2130" s="38" t="str">
        <f>IF(ISBLANK('Model Performance Data'!$D$92),"-",'Model Performance Data'!$D$92)</f>
        <v>-</v>
      </c>
      <c r="F2130" s="38" t="str">
        <f>IF(ISBLANK('Model Performance Data'!$E$92),"-",'Model Performance Data'!$E$92)</f>
        <v>-</v>
      </c>
      <c r="G2130" s="38" t="str">
        <f>IF(ISBLANK('Model Performance Data'!$F$92),"-",'Model Performance Data'!$F$92)</f>
        <v>-</v>
      </c>
      <c r="H2130" s="253">
        <v>4</v>
      </c>
      <c r="I2130" s="253">
        <v>5</v>
      </c>
      <c r="J2130" s="37" t="str">
        <f t="shared" si="80"/>
        <v>45</v>
      </c>
      <c r="K2130" s="38" t="str">
        <f>IF(ISBLANK('Model Performance Data'!$L$92),"-",'Model Performance Data'!$L$92)</f>
        <v>-</v>
      </c>
      <c r="L2130" s="38" t="str">
        <f>IF(ISBLANK('Model Performance Data'!$K$92),"-",'Model Performance Data'!$K$92)</f>
        <v>-</v>
      </c>
      <c r="M2130" s="254">
        <f>IF(ISNA(SUMIFS(INDEX('Model Performance Data'!$O$8:$DY$56,0,MATCH(CONCATENATE($J2130,M$6),'Model Performance Data'!$O$6:$DY$6,0)),'Model Performance Data'!$B$8:$B$56,$C2130,'Model Performance Data'!$C$8:$C$56,$D2130)),"-",SUMIFS(INDEX('Model Performance Data'!$O$8:$DY$56,0,MATCH(CONCATENATE($J2130,M$6),'Model Performance Data'!$O$6:$DY$6,0)),'Model Performance Data'!$B$8:$B$56,$C2130,'Model Performance Data'!$C$8:$C$56,$D2130))</f>
        <v>0</v>
      </c>
      <c r="N2130" s="254">
        <f>IF(ISNA(SUMIFS(INDEX('Model Performance Data'!$O$8:$DY$56,0,MATCH(CONCATENATE($J2130,N$6),'Model Performance Data'!$O$6:$DY$6,0)),'Model Performance Data'!$B$8:$B$56,$C2130,'Model Performance Data'!$C$8:$C$56,$D2130)),"-",SUMIFS(INDEX('Model Performance Data'!$O$8:$DY$56,0,MATCH(CONCATENATE($J2130,N$6),'Model Performance Data'!$O$6:$DY$6,0)),'Model Performance Data'!$B$8:$B$56,$C2130,'Model Performance Data'!$C$8:$C$56,$D2130))</f>
        <v>0</v>
      </c>
      <c r="O2130" s="255">
        <f>IF(ISNA(SUMIFS(INDEX('Model Performance Data'!$O$8:$DY$56,0,MATCH(CONCATENATE($J2130,O$6),'Model Performance Data'!$O$6:$DY$6,0)),'Model Performance Data'!$B$8:$B$56,$C2130,'Model Performance Data'!$C$8:$C$56,$D2130)),"-",SUMIFS(INDEX('Model Performance Data'!$O$8:$DY$56,0,MATCH(CONCATENATE($J2130,O$6),'Model Performance Data'!$O$6:$DY$6,0)),'Model Performance Data'!$B$8:$B$56,$C2130,'Model Performance Data'!$C$8:$C$56,$D2130))</f>
        <v>0</v>
      </c>
    </row>
    <row r="2131" spans="2:15" x14ac:dyDescent="0.35">
      <c r="B2131" s="37" t="s">
        <v>80</v>
      </c>
      <c r="C2131" s="38" t="str">
        <f>IF(ISBLANK('Model Performance Data'!$B$92),"-",'Model Performance Data'!$B$92)</f>
        <v>-</v>
      </c>
      <c r="D2131" s="38" t="str">
        <f>IF(ISBLANK('Model Performance Data'!$C$92),"-",'Model Performance Data'!$C$92)</f>
        <v>-</v>
      </c>
      <c r="E2131" s="38" t="str">
        <f>IF(ISBLANK('Model Performance Data'!$D$92),"-",'Model Performance Data'!$D$92)</f>
        <v>-</v>
      </c>
      <c r="F2131" s="38" t="str">
        <f>IF(ISBLANK('Model Performance Data'!$E$92),"-",'Model Performance Data'!$E$92)</f>
        <v>-</v>
      </c>
      <c r="G2131" s="38" t="str">
        <f>IF(ISBLANK('Model Performance Data'!$F$92),"-",'Model Performance Data'!$F$92)</f>
        <v>-</v>
      </c>
      <c r="H2131" s="253">
        <v>4</v>
      </c>
      <c r="I2131" s="253" t="s">
        <v>65</v>
      </c>
      <c r="J2131" s="37" t="str">
        <f t="shared" si="80"/>
        <v>4Goal</v>
      </c>
      <c r="K2131" s="38" t="str">
        <f>IF(ISBLANK('Model Performance Data'!$L$92),"-",'Model Performance Data'!$L$92)</f>
        <v>-</v>
      </c>
      <c r="L2131" s="38" t="str">
        <f>IF(ISBLANK('Model Performance Data'!$K$92),"-",'Model Performance Data'!$K$92)</f>
        <v>-</v>
      </c>
      <c r="M2131" s="254" t="str">
        <f>IF(ISNA(SUMIFS(INDEX('Model Performance Data'!$O$8:$DY$56,0,MATCH(CONCATENATE($J2131,M$6),'Model Performance Data'!$O$6:$DY$6,0)),'Model Performance Data'!$B$8:$B$56,$C2131,'Model Performance Data'!$C$8:$C$56,$D2131)),"-",SUMIFS(INDEX('Model Performance Data'!$O$8:$DY$56,0,MATCH(CONCATENATE($J2131,M$6),'Model Performance Data'!$O$6:$DY$6,0)),'Model Performance Data'!$B$8:$B$56,$C2131,'Model Performance Data'!$C$8:$C$56,$D2131))</f>
        <v>-</v>
      </c>
      <c r="N2131" s="254" t="str">
        <f>IF(ISNA(SUMIFS(INDEX('Model Performance Data'!$O$8:$DY$56,0,MATCH(CONCATENATE($J2131,N$6),'Model Performance Data'!$O$6:$DY$6,0)),'Model Performance Data'!$B$8:$B$56,$C2131,'Model Performance Data'!$C$8:$C$56,$D2131)),"-",SUMIFS(INDEX('Model Performance Data'!$O$8:$DY$56,0,MATCH(CONCATENATE($J2131,N$6),'Model Performance Data'!$O$6:$DY$6,0)),'Model Performance Data'!$B$8:$B$56,$C2131,'Model Performance Data'!$C$8:$C$56,$D2131))</f>
        <v>-</v>
      </c>
      <c r="O2131" s="255">
        <f>IF(ISNA(SUMIFS(INDEX('Model Performance Data'!$O$8:$DY$56,0,MATCH(CONCATENATE($J2131,O$6),'Model Performance Data'!$O$6:$DY$6,0)),'Model Performance Data'!$B$8:$B$56,$C2131,'Model Performance Data'!$C$8:$C$56,$D2131)),"-",SUMIFS(INDEX('Model Performance Data'!$O$8:$DY$56,0,MATCH(CONCATENATE($J2131,O$6),'Model Performance Data'!$O$6:$DY$6,0)),'Model Performance Data'!$B$8:$B$56,$C2131,'Model Performance Data'!$C$8:$C$56,$D2131))</f>
        <v>0</v>
      </c>
    </row>
    <row r="2132" spans="2:15" x14ac:dyDescent="0.35">
      <c r="B2132" s="37" t="s">
        <v>80</v>
      </c>
      <c r="C2132" s="38" t="str">
        <f>IF(ISBLANK('Model Performance Data'!$B$93),"-",'Model Performance Data'!$B$93)</f>
        <v>-</v>
      </c>
      <c r="D2132" s="38" t="str">
        <f>IF(ISBLANK('Model Performance Data'!$C$93),"-",'Model Performance Data'!$C$93)</f>
        <v>-</v>
      </c>
      <c r="E2132" s="38" t="str">
        <f>IF(ISBLANK('Model Performance Data'!$D$93),"-",'Model Performance Data'!$D$93)</f>
        <v>-</v>
      </c>
      <c r="F2132" s="38" t="str">
        <f>IF(ISBLANK('Model Performance Data'!$E$93),"-",'Model Performance Data'!$E$93)</f>
        <v>-</v>
      </c>
      <c r="G2132" s="38" t="str">
        <f>IF(ISBLANK('Model Performance Data'!$F$93),"-",'Model Performance Data'!$F$93)</f>
        <v>-</v>
      </c>
      <c r="H2132" s="253" t="s">
        <v>64</v>
      </c>
      <c r="I2132" s="253" t="s">
        <v>64</v>
      </c>
      <c r="J2132" s="37" t="str">
        <f t="shared" si="80"/>
        <v>BaselineBaseline</v>
      </c>
      <c r="K2132" s="38" t="str">
        <f>IF(ISBLANK('Model Performance Data'!$L$93),"-",'Model Performance Data'!$L$93)</f>
        <v>-</v>
      </c>
      <c r="L2132" s="38" t="str">
        <f>IF(ISBLANK('Model Performance Data'!$K$93),"-",'Model Performance Data'!$K$93)</f>
        <v>-</v>
      </c>
      <c r="M2132" s="254">
        <f>IF(ISNA(SUMIFS(INDEX('Model Performance Data'!$O$8:$DY$56,0,MATCH(CONCATENATE($J2132,M$6),'Model Performance Data'!$O$6:$DY$6,0)),'Model Performance Data'!$B$8:$B$56,$C2132,'Model Performance Data'!$C$8:$C$56,$D2132)),"-",SUMIFS(INDEX('Model Performance Data'!$O$8:$DY$56,0,MATCH(CONCATENATE($J2132,M$6),'Model Performance Data'!$O$6:$DY$6,0)),'Model Performance Data'!$B$8:$B$56,$C2132,'Model Performance Data'!$C$8:$C$56,$D2132))</f>
        <v>0</v>
      </c>
      <c r="N2132" s="254">
        <f>IF(ISNA(SUMIFS(INDEX('Model Performance Data'!$O$8:$DY$56,0,MATCH(CONCATENATE($J2132,N$6),'Model Performance Data'!$O$6:$DY$6,0)),'Model Performance Data'!$B$8:$B$56,$C2132,'Model Performance Data'!$C$8:$C$56,$D2132)),"-",SUMIFS(INDEX('Model Performance Data'!$O$8:$DY$56,0,MATCH(CONCATENATE($J2132,N$6),'Model Performance Data'!$O$6:$DY$6,0)),'Model Performance Data'!$B$8:$B$56,$C2132,'Model Performance Data'!$C$8:$C$56,$D2132))</f>
        <v>0</v>
      </c>
      <c r="O2132" s="255">
        <f>IF(ISNA(SUMIFS(INDEX('Model Performance Data'!$O$8:$DY$56,0,MATCH(CONCATENATE($J2132,O$6),'Model Performance Data'!$O$6:$DY$6,0)),'Model Performance Data'!$B$8:$B$56,$C2132,'Model Performance Data'!$C$8:$C$56,$D2132)),"-",SUMIFS(INDEX('Model Performance Data'!$O$8:$DY$56,0,MATCH(CONCATENATE($J2132,O$6),'Model Performance Data'!$O$6:$DY$6,0)),'Model Performance Data'!$B$8:$B$56,$C2132,'Model Performance Data'!$C$8:$C$56,$D2132))</f>
        <v>0</v>
      </c>
    </row>
    <row r="2133" spans="2:15" x14ac:dyDescent="0.35">
      <c r="B2133" s="37" t="s">
        <v>80</v>
      </c>
      <c r="C2133" s="38" t="str">
        <f>IF(ISBLANK('Model Performance Data'!$B$93),"-",'Model Performance Data'!$B$93)</f>
        <v>-</v>
      </c>
      <c r="D2133" s="38" t="str">
        <f>IF(ISBLANK('Model Performance Data'!$C$93),"-",'Model Performance Data'!$C$93)</f>
        <v>-</v>
      </c>
      <c r="E2133" s="38" t="str">
        <f>IF(ISBLANK('Model Performance Data'!$D$93),"-",'Model Performance Data'!$D$93)</f>
        <v>-</v>
      </c>
      <c r="F2133" s="38" t="str">
        <f>IF(ISBLANK('Model Performance Data'!$E$93),"-",'Model Performance Data'!$E$93)</f>
        <v>-</v>
      </c>
      <c r="G2133" s="38" t="str">
        <f>IF(ISBLANK('Model Performance Data'!$F$93),"-",'Model Performance Data'!$F$93)</f>
        <v>-</v>
      </c>
      <c r="H2133" s="253">
        <v>1</v>
      </c>
      <c r="I2133" s="253">
        <v>1</v>
      </c>
      <c r="J2133" s="37" t="str">
        <f t="shared" si="80"/>
        <v>11</v>
      </c>
      <c r="K2133" s="38" t="str">
        <f>IF(ISBLANK('Model Performance Data'!$L$93),"-",'Model Performance Data'!$L$93)</f>
        <v>-</v>
      </c>
      <c r="L2133" s="38" t="str">
        <f>IF(ISBLANK('Model Performance Data'!$K$93),"-",'Model Performance Data'!$K$93)</f>
        <v>-</v>
      </c>
      <c r="M2133" s="254">
        <f>IF(ISNA(SUMIFS(INDEX('Model Performance Data'!$O$8:$DY$56,0,MATCH(CONCATENATE($J2133,M$6),'Model Performance Data'!$O$6:$DY$6,0)),'Model Performance Data'!$B$8:$B$56,$C2133,'Model Performance Data'!$C$8:$C$56,$D2133)),"-",SUMIFS(INDEX('Model Performance Data'!$O$8:$DY$56,0,MATCH(CONCATENATE($J2133,M$6),'Model Performance Data'!$O$6:$DY$6,0)),'Model Performance Data'!$B$8:$B$56,$C2133,'Model Performance Data'!$C$8:$C$56,$D2133))</f>
        <v>0</v>
      </c>
      <c r="N2133" s="254">
        <f>IF(ISNA(SUMIFS(INDEX('Model Performance Data'!$O$8:$DY$56,0,MATCH(CONCATENATE($J2133,N$6),'Model Performance Data'!$O$6:$DY$6,0)),'Model Performance Data'!$B$8:$B$56,$C2133,'Model Performance Data'!$C$8:$C$56,$D2133)),"-",SUMIFS(INDEX('Model Performance Data'!$O$8:$DY$56,0,MATCH(CONCATENATE($J2133,N$6),'Model Performance Data'!$O$6:$DY$6,0)),'Model Performance Data'!$B$8:$B$56,$C2133,'Model Performance Data'!$C$8:$C$56,$D2133))</f>
        <v>0</v>
      </c>
      <c r="O2133" s="255">
        <f>IF(ISNA(SUMIFS(INDEX('Model Performance Data'!$O$8:$DY$56,0,MATCH(CONCATENATE($J2133,O$6),'Model Performance Data'!$O$6:$DY$6,0)),'Model Performance Data'!$B$8:$B$56,$C2133,'Model Performance Data'!$C$8:$C$56,$D2133)),"-",SUMIFS(INDEX('Model Performance Data'!$O$8:$DY$56,0,MATCH(CONCATENATE($J2133,O$6),'Model Performance Data'!$O$6:$DY$6,0)),'Model Performance Data'!$B$8:$B$56,$C2133,'Model Performance Data'!$C$8:$C$56,$D2133))</f>
        <v>0</v>
      </c>
    </row>
    <row r="2134" spans="2:15" x14ac:dyDescent="0.35">
      <c r="B2134" s="37" t="s">
        <v>80</v>
      </c>
      <c r="C2134" s="38" t="str">
        <f>IF(ISBLANK('Model Performance Data'!$B$93),"-",'Model Performance Data'!$B$93)</f>
        <v>-</v>
      </c>
      <c r="D2134" s="38" t="str">
        <f>IF(ISBLANK('Model Performance Data'!$C$93),"-",'Model Performance Data'!$C$93)</f>
        <v>-</v>
      </c>
      <c r="E2134" s="38" t="str">
        <f>IF(ISBLANK('Model Performance Data'!$D$93),"-",'Model Performance Data'!$D$93)</f>
        <v>-</v>
      </c>
      <c r="F2134" s="38" t="str">
        <f>IF(ISBLANK('Model Performance Data'!$E$93),"-",'Model Performance Data'!$E$93)</f>
        <v>-</v>
      </c>
      <c r="G2134" s="38" t="str">
        <f>IF(ISBLANK('Model Performance Data'!$F$93),"-",'Model Performance Data'!$F$93)</f>
        <v>-</v>
      </c>
      <c r="H2134" s="253">
        <v>1</v>
      </c>
      <c r="I2134" s="253">
        <v>2</v>
      </c>
      <c r="J2134" s="37" t="str">
        <f t="shared" si="80"/>
        <v>12</v>
      </c>
      <c r="K2134" s="38" t="str">
        <f>IF(ISBLANK('Model Performance Data'!$L$93),"-",'Model Performance Data'!$L$93)</f>
        <v>-</v>
      </c>
      <c r="L2134" s="38" t="str">
        <f>IF(ISBLANK('Model Performance Data'!$K$93),"-",'Model Performance Data'!$K$93)</f>
        <v>-</v>
      </c>
      <c r="M2134" s="254">
        <f>IF(ISNA(SUMIFS(INDEX('Model Performance Data'!$O$8:$DY$56,0,MATCH(CONCATENATE($J2134,M$6),'Model Performance Data'!$O$6:$DY$6,0)),'Model Performance Data'!$B$8:$B$56,$C2134,'Model Performance Data'!$C$8:$C$56,$D2134)),"-",SUMIFS(INDEX('Model Performance Data'!$O$8:$DY$56,0,MATCH(CONCATENATE($J2134,M$6),'Model Performance Data'!$O$6:$DY$6,0)),'Model Performance Data'!$B$8:$B$56,$C2134,'Model Performance Data'!$C$8:$C$56,$D2134))</f>
        <v>0</v>
      </c>
      <c r="N2134" s="254">
        <f>IF(ISNA(SUMIFS(INDEX('Model Performance Data'!$O$8:$DY$56,0,MATCH(CONCATENATE($J2134,N$6),'Model Performance Data'!$O$6:$DY$6,0)),'Model Performance Data'!$B$8:$B$56,$C2134,'Model Performance Data'!$C$8:$C$56,$D2134)),"-",SUMIFS(INDEX('Model Performance Data'!$O$8:$DY$56,0,MATCH(CONCATENATE($J2134,N$6),'Model Performance Data'!$O$6:$DY$6,0)),'Model Performance Data'!$B$8:$B$56,$C2134,'Model Performance Data'!$C$8:$C$56,$D2134))</f>
        <v>0</v>
      </c>
      <c r="O2134" s="255">
        <f>IF(ISNA(SUMIFS(INDEX('Model Performance Data'!$O$8:$DY$56,0,MATCH(CONCATENATE($J2134,O$6),'Model Performance Data'!$O$6:$DY$6,0)),'Model Performance Data'!$B$8:$B$56,$C2134,'Model Performance Data'!$C$8:$C$56,$D2134)),"-",SUMIFS(INDEX('Model Performance Data'!$O$8:$DY$56,0,MATCH(CONCATENATE($J2134,O$6),'Model Performance Data'!$O$6:$DY$6,0)),'Model Performance Data'!$B$8:$B$56,$C2134,'Model Performance Data'!$C$8:$C$56,$D2134))</f>
        <v>0</v>
      </c>
    </row>
    <row r="2135" spans="2:15" x14ac:dyDescent="0.35">
      <c r="B2135" s="37" t="s">
        <v>80</v>
      </c>
      <c r="C2135" s="38" t="str">
        <f>IF(ISBLANK('Model Performance Data'!$B$93),"-",'Model Performance Data'!$B$93)</f>
        <v>-</v>
      </c>
      <c r="D2135" s="38" t="str">
        <f>IF(ISBLANK('Model Performance Data'!$C$93),"-",'Model Performance Data'!$C$93)</f>
        <v>-</v>
      </c>
      <c r="E2135" s="38" t="str">
        <f>IF(ISBLANK('Model Performance Data'!$D$93),"-",'Model Performance Data'!$D$93)</f>
        <v>-</v>
      </c>
      <c r="F2135" s="38" t="str">
        <f>IF(ISBLANK('Model Performance Data'!$E$93),"-",'Model Performance Data'!$E$93)</f>
        <v>-</v>
      </c>
      <c r="G2135" s="38" t="str">
        <f>IF(ISBLANK('Model Performance Data'!$F$93),"-",'Model Performance Data'!$F$93)</f>
        <v>-</v>
      </c>
      <c r="H2135" s="253">
        <v>1</v>
      </c>
      <c r="I2135" s="253">
        <v>3</v>
      </c>
      <c r="J2135" s="37" t="str">
        <f t="shared" si="80"/>
        <v>13</v>
      </c>
      <c r="K2135" s="38" t="str">
        <f>IF(ISBLANK('Model Performance Data'!$L$93),"-",'Model Performance Data'!$L$93)</f>
        <v>-</v>
      </c>
      <c r="L2135" s="38" t="str">
        <f>IF(ISBLANK('Model Performance Data'!$K$93),"-",'Model Performance Data'!$K$93)</f>
        <v>-</v>
      </c>
      <c r="M2135" s="254">
        <f>IF(ISNA(SUMIFS(INDEX('Model Performance Data'!$O$8:$DY$56,0,MATCH(CONCATENATE($J2135,M$6),'Model Performance Data'!$O$6:$DY$6,0)),'Model Performance Data'!$B$8:$B$56,$C2135,'Model Performance Data'!$C$8:$C$56,$D2135)),"-",SUMIFS(INDEX('Model Performance Data'!$O$8:$DY$56,0,MATCH(CONCATENATE($J2135,M$6),'Model Performance Data'!$O$6:$DY$6,0)),'Model Performance Data'!$B$8:$B$56,$C2135,'Model Performance Data'!$C$8:$C$56,$D2135))</f>
        <v>0</v>
      </c>
      <c r="N2135" s="254">
        <f>IF(ISNA(SUMIFS(INDEX('Model Performance Data'!$O$8:$DY$56,0,MATCH(CONCATENATE($J2135,N$6),'Model Performance Data'!$O$6:$DY$6,0)),'Model Performance Data'!$B$8:$B$56,$C2135,'Model Performance Data'!$C$8:$C$56,$D2135)),"-",SUMIFS(INDEX('Model Performance Data'!$O$8:$DY$56,0,MATCH(CONCATENATE($J2135,N$6),'Model Performance Data'!$O$6:$DY$6,0)),'Model Performance Data'!$B$8:$B$56,$C2135,'Model Performance Data'!$C$8:$C$56,$D2135))</f>
        <v>0</v>
      </c>
      <c r="O2135" s="255">
        <f>IF(ISNA(SUMIFS(INDEX('Model Performance Data'!$O$8:$DY$56,0,MATCH(CONCATENATE($J2135,O$6),'Model Performance Data'!$O$6:$DY$6,0)),'Model Performance Data'!$B$8:$B$56,$C2135,'Model Performance Data'!$C$8:$C$56,$D2135)),"-",SUMIFS(INDEX('Model Performance Data'!$O$8:$DY$56,0,MATCH(CONCATENATE($J2135,O$6),'Model Performance Data'!$O$6:$DY$6,0)),'Model Performance Data'!$B$8:$B$56,$C2135,'Model Performance Data'!$C$8:$C$56,$D2135))</f>
        <v>0</v>
      </c>
    </row>
    <row r="2136" spans="2:15" x14ac:dyDescent="0.35">
      <c r="B2136" s="37" t="s">
        <v>80</v>
      </c>
      <c r="C2136" s="38" t="str">
        <f>IF(ISBLANK('Model Performance Data'!$B$93),"-",'Model Performance Data'!$B$93)</f>
        <v>-</v>
      </c>
      <c r="D2136" s="38" t="str">
        <f>IF(ISBLANK('Model Performance Data'!$C$93),"-",'Model Performance Data'!$C$93)</f>
        <v>-</v>
      </c>
      <c r="E2136" s="38" t="str">
        <f>IF(ISBLANK('Model Performance Data'!$D$93),"-",'Model Performance Data'!$D$93)</f>
        <v>-</v>
      </c>
      <c r="F2136" s="38" t="str">
        <f>IF(ISBLANK('Model Performance Data'!$E$93),"-",'Model Performance Data'!$E$93)</f>
        <v>-</v>
      </c>
      <c r="G2136" s="38" t="str">
        <f>IF(ISBLANK('Model Performance Data'!$F$93),"-",'Model Performance Data'!$F$93)</f>
        <v>-</v>
      </c>
      <c r="H2136" s="253">
        <v>1</v>
      </c>
      <c r="I2136" s="253">
        <v>4</v>
      </c>
      <c r="J2136" s="37" t="str">
        <f t="shared" si="80"/>
        <v>14</v>
      </c>
      <c r="K2136" s="38" t="str">
        <f>IF(ISBLANK('Model Performance Data'!$L$93),"-",'Model Performance Data'!$L$93)</f>
        <v>-</v>
      </c>
      <c r="L2136" s="38" t="str">
        <f>IF(ISBLANK('Model Performance Data'!$K$93),"-",'Model Performance Data'!$K$93)</f>
        <v>-</v>
      </c>
      <c r="M2136" s="254">
        <f>IF(ISNA(SUMIFS(INDEX('Model Performance Data'!$O$8:$DY$56,0,MATCH(CONCATENATE($J2136,M$6),'Model Performance Data'!$O$6:$DY$6,0)),'Model Performance Data'!$B$8:$B$56,$C2136,'Model Performance Data'!$C$8:$C$56,$D2136)),"-",SUMIFS(INDEX('Model Performance Data'!$O$8:$DY$56,0,MATCH(CONCATENATE($J2136,M$6),'Model Performance Data'!$O$6:$DY$6,0)),'Model Performance Data'!$B$8:$B$56,$C2136,'Model Performance Data'!$C$8:$C$56,$D2136))</f>
        <v>0</v>
      </c>
      <c r="N2136" s="254">
        <f>IF(ISNA(SUMIFS(INDEX('Model Performance Data'!$O$8:$DY$56,0,MATCH(CONCATENATE($J2136,N$6),'Model Performance Data'!$O$6:$DY$6,0)),'Model Performance Data'!$B$8:$B$56,$C2136,'Model Performance Data'!$C$8:$C$56,$D2136)),"-",SUMIFS(INDEX('Model Performance Data'!$O$8:$DY$56,0,MATCH(CONCATENATE($J2136,N$6),'Model Performance Data'!$O$6:$DY$6,0)),'Model Performance Data'!$B$8:$B$56,$C2136,'Model Performance Data'!$C$8:$C$56,$D2136))</f>
        <v>0</v>
      </c>
      <c r="O2136" s="255">
        <f>IF(ISNA(SUMIFS(INDEX('Model Performance Data'!$O$8:$DY$56,0,MATCH(CONCATENATE($J2136,O$6),'Model Performance Data'!$O$6:$DY$6,0)),'Model Performance Data'!$B$8:$B$56,$C2136,'Model Performance Data'!$C$8:$C$56,$D2136)),"-",SUMIFS(INDEX('Model Performance Data'!$O$8:$DY$56,0,MATCH(CONCATENATE($J2136,O$6),'Model Performance Data'!$O$6:$DY$6,0)),'Model Performance Data'!$B$8:$B$56,$C2136,'Model Performance Data'!$C$8:$C$56,$D2136))</f>
        <v>0</v>
      </c>
    </row>
    <row r="2137" spans="2:15" x14ac:dyDescent="0.35">
      <c r="B2137" s="37" t="s">
        <v>80</v>
      </c>
      <c r="C2137" s="38" t="str">
        <f>IF(ISBLANK('Model Performance Data'!$B$93),"-",'Model Performance Data'!$B$93)</f>
        <v>-</v>
      </c>
      <c r="D2137" s="38" t="str">
        <f>IF(ISBLANK('Model Performance Data'!$C$93),"-",'Model Performance Data'!$C$93)</f>
        <v>-</v>
      </c>
      <c r="E2137" s="38" t="str">
        <f>IF(ISBLANK('Model Performance Data'!$D$93),"-",'Model Performance Data'!$D$93)</f>
        <v>-</v>
      </c>
      <c r="F2137" s="38" t="str">
        <f>IF(ISBLANK('Model Performance Data'!$E$93),"-",'Model Performance Data'!$E$93)</f>
        <v>-</v>
      </c>
      <c r="G2137" s="38" t="str">
        <f>IF(ISBLANK('Model Performance Data'!$F$93),"-",'Model Performance Data'!$F$93)</f>
        <v>-</v>
      </c>
      <c r="H2137" s="253">
        <v>1</v>
      </c>
      <c r="I2137" s="253">
        <v>5</v>
      </c>
      <c r="J2137" s="37" t="str">
        <f t="shared" si="80"/>
        <v>15</v>
      </c>
      <c r="K2137" s="38" t="str">
        <f>IF(ISBLANK('Model Performance Data'!$L$93),"-",'Model Performance Data'!$L$93)</f>
        <v>-</v>
      </c>
      <c r="L2137" s="38" t="str">
        <f>IF(ISBLANK('Model Performance Data'!$K$93),"-",'Model Performance Data'!$K$93)</f>
        <v>-</v>
      </c>
      <c r="M2137" s="254">
        <f>IF(ISNA(SUMIFS(INDEX('Model Performance Data'!$O$8:$DY$56,0,MATCH(CONCATENATE($J2137,M$6),'Model Performance Data'!$O$6:$DY$6,0)),'Model Performance Data'!$B$8:$B$56,$C2137,'Model Performance Data'!$C$8:$C$56,$D2137)),"-",SUMIFS(INDEX('Model Performance Data'!$O$8:$DY$56,0,MATCH(CONCATENATE($J2137,M$6),'Model Performance Data'!$O$6:$DY$6,0)),'Model Performance Data'!$B$8:$B$56,$C2137,'Model Performance Data'!$C$8:$C$56,$D2137))</f>
        <v>0</v>
      </c>
      <c r="N2137" s="254">
        <f>IF(ISNA(SUMIFS(INDEX('Model Performance Data'!$O$8:$DY$56,0,MATCH(CONCATENATE($J2137,N$6),'Model Performance Data'!$O$6:$DY$6,0)),'Model Performance Data'!$B$8:$B$56,$C2137,'Model Performance Data'!$C$8:$C$56,$D2137)),"-",SUMIFS(INDEX('Model Performance Data'!$O$8:$DY$56,0,MATCH(CONCATENATE($J2137,N$6),'Model Performance Data'!$O$6:$DY$6,0)),'Model Performance Data'!$B$8:$B$56,$C2137,'Model Performance Data'!$C$8:$C$56,$D2137))</f>
        <v>0</v>
      </c>
      <c r="O2137" s="255">
        <f>IF(ISNA(SUMIFS(INDEX('Model Performance Data'!$O$8:$DY$56,0,MATCH(CONCATENATE($J2137,O$6),'Model Performance Data'!$O$6:$DY$6,0)),'Model Performance Data'!$B$8:$B$56,$C2137,'Model Performance Data'!$C$8:$C$56,$D2137)),"-",SUMIFS(INDEX('Model Performance Data'!$O$8:$DY$56,0,MATCH(CONCATENATE($J2137,O$6),'Model Performance Data'!$O$6:$DY$6,0)),'Model Performance Data'!$B$8:$B$56,$C2137,'Model Performance Data'!$C$8:$C$56,$D2137))</f>
        <v>0</v>
      </c>
    </row>
    <row r="2138" spans="2:15" x14ac:dyDescent="0.35">
      <c r="B2138" s="37" t="s">
        <v>80</v>
      </c>
      <c r="C2138" s="38" t="str">
        <f>IF(ISBLANK('Model Performance Data'!$B$93),"-",'Model Performance Data'!$B$93)</f>
        <v>-</v>
      </c>
      <c r="D2138" s="38" t="str">
        <f>IF(ISBLANK('Model Performance Data'!$C$93),"-",'Model Performance Data'!$C$93)</f>
        <v>-</v>
      </c>
      <c r="E2138" s="38" t="str">
        <f>IF(ISBLANK('Model Performance Data'!$D$93),"-",'Model Performance Data'!$D$93)</f>
        <v>-</v>
      </c>
      <c r="F2138" s="38" t="str">
        <f>IF(ISBLANK('Model Performance Data'!$E$93),"-",'Model Performance Data'!$E$93)</f>
        <v>-</v>
      </c>
      <c r="G2138" s="38" t="str">
        <f>IF(ISBLANK('Model Performance Data'!$F$93),"-",'Model Performance Data'!$F$93)</f>
        <v>-</v>
      </c>
      <c r="H2138" s="253">
        <v>1</v>
      </c>
      <c r="I2138" s="253" t="s">
        <v>65</v>
      </c>
      <c r="J2138" s="37" t="str">
        <f t="shared" si="80"/>
        <v>1Goal</v>
      </c>
      <c r="K2138" s="38" t="str">
        <f>IF(ISBLANK('Model Performance Data'!$L$93),"-",'Model Performance Data'!$L$93)</f>
        <v>-</v>
      </c>
      <c r="L2138" s="38" t="str">
        <f>IF(ISBLANK('Model Performance Data'!$K$93),"-",'Model Performance Data'!$K$93)</f>
        <v>-</v>
      </c>
      <c r="M2138" s="254" t="str">
        <f>IF(ISNA(SUMIFS(INDEX('Model Performance Data'!$O$8:$DY$56,0,MATCH(CONCATENATE($J2138,M$6),'Model Performance Data'!$O$6:$DY$6,0)),'Model Performance Data'!$B$8:$B$56,$C2138,'Model Performance Data'!$C$8:$C$56,$D2138)),"-",SUMIFS(INDEX('Model Performance Data'!$O$8:$DY$56,0,MATCH(CONCATENATE($J2138,M$6),'Model Performance Data'!$O$6:$DY$6,0)),'Model Performance Data'!$B$8:$B$56,$C2138,'Model Performance Data'!$C$8:$C$56,$D2138))</f>
        <v>-</v>
      </c>
      <c r="N2138" s="254" t="str">
        <f>IF(ISNA(SUMIFS(INDEX('Model Performance Data'!$O$8:$DY$56,0,MATCH(CONCATENATE($J2138,N$6),'Model Performance Data'!$O$6:$DY$6,0)),'Model Performance Data'!$B$8:$B$56,$C2138,'Model Performance Data'!$C$8:$C$56,$D2138)),"-",SUMIFS(INDEX('Model Performance Data'!$O$8:$DY$56,0,MATCH(CONCATENATE($J2138,N$6),'Model Performance Data'!$O$6:$DY$6,0)),'Model Performance Data'!$B$8:$B$56,$C2138,'Model Performance Data'!$C$8:$C$56,$D2138))</f>
        <v>-</v>
      </c>
      <c r="O2138" s="255">
        <f>IF(ISNA(SUMIFS(INDEX('Model Performance Data'!$O$8:$DY$56,0,MATCH(CONCATENATE($J2138,O$6),'Model Performance Data'!$O$6:$DY$6,0)),'Model Performance Data'!$B$8:$B$56,$C2138,'Model Performance Data'!$C$8:$C$56,$D2138)),"-",SUMIFS(INDEX('Model Performance Data'!$O$8:$DY$56,0,MATCH(CONCATENATE($J2138,O$6),'Model Performance Data'!$O$6:$DY$6,0)),'Model Performance Data'!$B$8:$B$56,$C2138,'Model Performance Data'!$C$8:$C$56,$D2138))</f>
        <v>0</v>
      </c>
    </row>
    <row r="2139" spans="2:15" x14ac:dyDescent="0.35">
      <c r="B2139" s="37" t="s">
        <v>80</v>
      </c>
      <c r="C2139" s="38" t="str">
        <f>IF(ISBLANK('Model Performance Data'!$B$93),"-",'Model Performance Data'!$B$93)</f>
        <v>-</v>
      </c>
      <c r="D2139" s="38" t="str">
        <f>IF(ISBLANK('Model Performance Data'!$C$93),"-",'Model Performance Data'!$C$93)</f>
        <v>-</v>
      </c>
      <c r="E2139" s="38" t="str">
        <f>IF(ISBLANK('Model Performance Data'!$D$93),"-",'Model Performance Data'!$D$93)</f>
        <v>-</v>
      </c>
      <c r="F2139" s="38" t="str">
        <f>IF(ISBLANK('Model Performance Data'!$E$93),"-",'Model Performance Data'!$E$93)</f>
        <v>-</v>
      </c>
      <c r="G2139" s="38" t="str">
        <f>IF(ISBLANK('Model Performance Data'!$F$93),"-",'Model Performance Data'!$F$93)</f>
        <v>-</v>
      </c>
      <c r="H2139" s="253">
        <v>2</v>
      </c>
      <c r="I2139" s="253">
        <v>1</v>
      </c>
      <c r="J2139" s="37" t="str">
        <f t="shared" si="80"/>
        <v>21</v>
      </c>
      <c r="K2139" s="38" t="str">
        <f>IF(ISBLANK('Model Performance Data'!$L$93),"-",'Model Performance Data'!$L$93)</f>
        <v>-</v>
      </c>
      <c r="L2139" s="38" t="str">
        <f>IF(ISBLANK('Model Performance Data'!$K$93),"-",'Model Performance Data'!$K$93)</f>
        <v>-</v>
      </c>
      <c r="M2139" s="254">
        <f>IF(ISNA(SUMIFS(INDEX('Model Performance Data'!$O$8:$DY$56,0,MATCH(CONCATENATE($J2139,M$6),'Model Performance Data'!$O$6:$DY$6,0)),'Model Performance Data'!$B$8:$B$56,$C2139,'Model Performance Data'!$C$8:$C$56,$D2139)),"-",SUMIFS(INDEX('Model Performance Data'!$O$8:$DY$56,0,MATCH(CONCATENATE($J2139,M$6),'Model Performance Data'!$O$6:$DY$6,0)),'Model Performance Data'!$B$8:$B$56,$C2139,'Model Performance Data'!$C$8:$C$56,$D2139))</f>
        <v>0</v>
      </c>
      <c r="N2139" s="254">
        <f>IF(ISNA(SUMIFS(INDEX('Model Performance Data'!$O$8:$DY$56,0,MATCH(CONCATENATE($J2139,N$6),'Model Performance Data'!$O$6:$DY$6,0)),'Model Performance Data'!$B$8:$B$56,$C2139,'Model Performance Data'!$C$8:$C$56,$D2139)),"-",SUMIFS(INDEX('Model Performance Data'!$O$8:$DY$56,0,MATCH(CONCATENATE($J2139,N$6),'Model Performance Data'!$O$6:$DY$6,0)),'Model Performance Data'!$B$8:$B$56,$C2139,'Model Performance Data'!$C$8:$C$56,$D2139))</f>
        <v>0</v>
      </c>
      <c r="O2139" s="255">
        <f>IF(ISNA(SUMIFS(INDEX('Model Performance Data'!$O$8:$DY$56,0,MATCH(CONCATENATE($J2139,O$6),'Model Performance Data'!$O$6:$DY$6,0)),'Model Performance Data'!$B$8:$B$56,$C2139,'Model Performance Data'!$C$8:$C$56,$D2139)),"-",SUMIFS(INDEX('Model Performance Data'!$O$8:$DY$56,0,MATCH(CONCATENATE($J2139,O$6),'Model Performance Data'!$O$6:$DY$6,0)),'Model Performance Data'!$B$8:$B$56,$C2139,'Model Performance Data'!$C$8:$C$56,$D2139))</f>
        <v>0</v>
      </c>
    </row>
    <row r="2140" spans="2:15" x14ac:dyDescent="0.35">
      <c r="B2140" s="37" t="s">
        <v>80</v>
      </c>
      <c r="C2140" s="38" t="str">
        <f>IF(ISBLANK('Model Performance Data'!$B$93),"-",'Model Performance Data'!$B$93)</f>
        <v>-</v>
      </c>
      <c r="D2140" s="38" t="str">
        <f>IF(ISBLANK('Model Performance Data'!$C$93),"-",'Model Performance Data'!$C$93)</f>
        <v>-</v>
      </c>
      <c r="E2140" s="38" t="str">
        <f>IF(ISBLANK('Model Performance Data'!$D$93),"-",'Model Performance Data'!$D$93)</f>
        <v>-</v>
      </c>
      <c r="F2140" s="38" t="str">
        <f>IF(ISBLANK('Model Performance Data'!$E$93),"-",'Model Performance Data'!$E$93)</f>
        <v>-</v>
      </c>
      <c r="G2140" s="38" t="str">
        <f>IF(ISBLANK('Model Performance Data'!$F$93),"-",'Model Performance Data'!$F$93)</f>
        <v>-</v>
      </c>
      <c r="H2140" s="253">
        <v>2</v>
      </c>
      <c r="I2140" s="253">
        <v>2</v>
      </c>
      <c r="J2140" s="37" t="str">
        <f t="shared" si="80"/>
        <v>22</v>
      </c>
      <c r="K2140" s="38" t="str">
        <f>IF(ISBLANK('Model Performance Data'!$L$93),"-",'Model Performance Data'!$L$93)</f>
        <v>-</v>
      </c>
      <c r="L2140" s="38" t="str">
        <f>IF(ISBLANK('Model Performance Data'!$K$93),"-",'Model Performance Data'!$K$93)</f>
        <v>-</v>
      </c>
      <c r="M2140" s="254">
        <f>IF(ISNA(SUMIFS(INDEX('Model Performance Data'!$O$8:$DY$56,0,MATCH(CONCATENATE($J2140,M$6),'Model Performance Data'!$O$6:$DY$6,0)),'Model Performance Data'!$B$8:$B$56,$C2140,'Model Performance Data'!$C$8:$C$56,$D2140)),"-",SUMIFS(INDEX('Model Performance Data'!$O$8:$DY$56,0,MATCH(CONCATENATE($J2140,M$6),'Model Performance Data'!$O$6:$DY$6,0)),'Model Performance Data'!$B$8:$B$56,$C2140,'Model Performance Data'!$C$8:$C$56,$D2140))</f>
        <v>0</v>
      </c>
      <c r="N2140" s="254">
        <f>IF(ISNA(SUMIFS(INDEX('Model Performance Data'!$O$8:$DY$56,0,MATCH(CONCATENATE($J2140,N$6),'Model Performance Data'!$O$6:$DY$6,0)),'Model Performance Data'!$B$8:$B$56,$C2140,'Model Performance Data'!$C$8:$C$56,$D2140)),"-",SUMIFS(INDEX('Model Performance Data'!$O$8:$DY$56,0,MATCH(CONCATENATE($J2140,N$6),'Model Performance Data'!$O$6:$DY$6,0)),'Model Performance Data'!$B$8:$B$56,$C2140,'Model Performance Data'!$C$8:$C$56,$D2140))</f>
        <v>0</v>
      </c>
      <c r="O2140" s="255">
        <f>IF(ISNA(SUMIFS(INDEX('Model Performance Data'!$O$8:$DY$56,0,MATCH(CONCATENATE($J2140,O$6),'Model Performance Data'!$O$6:$DY$6,0)),'Model Performance Data'!$B$8:$B$56,$C2140,'Model Performance Data'!$C$8:$C$56,$D2140)),"-",SUMIFS(INDEX('Model Performance Data'!$O$8:$DY$56,0,MATCH(CONCATENATE($J2140,O$6),'Model Performance Data'!$O$6:$DY$6,0)),'Model Performance Data'!$B$8:$B$56,$C2140,'Model Performance Data'!$C$8:$C$56,$D2140))</f>
        <v>0</v>
      </c>
    </row>
    <row r="2141" spans="2:15" x14ac:dyDescent="0.35">
      <c r="B2141" s="37" t="s">
        <v>80</v>
      </c>
      <c r="C2141" s="38" t="str">
        <f>IF(ISBLANK('Model Performance Data'!$B$93),"-",'Model Performance Data'!$B$93)</f>
        <v>-</v>
      </c>
      <c r="D2141" s="38" t="str">
        <f>IF(ISBLANK('Model Performance Data'!$C$93),"-",'Model Performance Data'!$C$93)</f>
        <v>-</v>
      </c>
      <c r="E2141" s="38" t="str">
        <f>IF(ISBLANK('Model Performance Data'!$D$93),"-",'Model Performance Data'!$D$93)</f>
        <v>-</v>
      </c>
      <c r="F2141" s="38" t="str">
        <f>IF(ISBLANK('Model Performance Data'!$E$93),"-",'Model Performance Data'!$E$93)</f>
        <v>-</v>
      </c>
      <c r="G2141" s="38" t="str">
        <f>IF(ISBLANK('Model Performance Data'!$F$93),"-",'Model Performance Data'!$F$93)</f>
        <v>-</v>
      </c>
      <c r="H2141" s="253">
        <v>2</v>
      </c>
      <c r="I2141" s="253">
        <v>3</v>
      </c>
      <c r="J2141" s="37" t="str">
        <f t="shared" si="80"/>
        <v>23</v>
      </c>
      <c r="K2141" s="38" t="str">
        <f>IF(ISBLANK('Model Performance Data'!$L$93),"-",'Model Performance Data'!$L$93)</f>
        <v>-</v>
      </c>
      <c r="L2141" s="38" t="str">
        <f>IF(ISBLANK('Model Performance Data'!$K$93),"-",'Model Performance Data'!$K$93)</f>
        <v>-</v>
      </c>
      <c r="M2141" s="254">
        <f>IF(ISNA(SUMIFS(INDEX('Model Performance Data'!$O$8:$DY$56,0,MATCH(CONCATENATE($J2141,M$6),'Model Performance Data'!$O$6:$DY$6,0)),'Model Performance Data'!$B$8:$B$56,$C2141,'Model Performance Data'!$C$8:$C$56,$D2141)),"-",SUMIFS(INDEX('Model Performance Data'!$O$8:$DY$56,0,MATCH(CONCATENATE($J2141,M$6),'Model Performance Data'!$O$6:$DY$6,0)),'Model Performance Data'!$B$8:$B$56,$C2141,'Model Performance Data'!$C$8:$C$56,$D2141))</f>
        <v>0</v>
      </c>
      <c r="N2141" s="254">
        <f>IF(ISNA(SUMIFS(INDEX('Model Performance Data'!$O$8:$DY$56,0,MATCH(CONCATENATE($J2141,N$6),'Model Performance Data'!$O$6:$DY$6,0)),'Model Performance Data'!$B$8:$B$56,$C2141,'Model Performance Data'!$C$8:$C$56,$D2141)),"-",SUMIFS(INDEX('Model Performance Data'!$O$8:$DY$56,0,MATCH(CONCATENATE($J2141,N$6),'Model Performance Data'!$O$6:$DY$6,0)),'Model Performance Data'!$B$8:$B$56,$C2141,'Model Performance Data'!$C$8:$C$56,$D2141))</f>
        <v>0</v>
      </c>
      <c r="O2141" s="255">
        <f>IF(ISNA(SUMIFS(INDEX('Model Performance Data'!$O$8:$DY$56,0,MATCH(CONCATENATE($J2141,O$6),'Model Performance Data'!$O$6:$DY$6,0)),'Model Performance Data'!$B$8:$B$56,$C2141,'Model Performance Data'!$C$8:$C$56,$D2141)),"-",SUMIFS(INDEX('Model Performance Data'!$O$8:$DY$56,0,MATCH(CONCATENATE($J2141,O$6),'Model Performance Data'!$O$6:$DY$6,0)),'Model Performance Data'!$B$8:$B$56,$C2141,'Model Performance Data'!$C$8:$C$56,$D2141))</f>
        <v>0</v>
      </c>
    </row>
    <row r="2142" spans="2:15" x14ac:dyDescent="0.35">
      <c r="B2142" s="37" t="s">
        <v>80</v>
      </c>
      <c r="C2142" s="38" t="str">
        <f>IF(ISBLANK('Model Performance Data'!$B$93),"-",'Model Performance Data'!$B$93)</f>
        <v>-</v>
      </c>
      <c r="D2142" s="38" t="str">
        <f>IF(ISBLANK('Model Performance Data'!$C$93),"-",'Model Performance Data'!$C$93)</f>
        <v>-</v>
      </c>
      <c r="E2142" s="38" t="str">
        <f>IF(ISBLANK('Model Performance Data'!$D$93),"-",'Model Performance Data'!$D$93)</f>
        <v>-</v>
      </c>
      <c r="F2142" s="38" t="str">
        <f>IF(ISBLANK('Model Performance Data'!$E$93),"-",'Model Performance Data'!$E$93)</f>
        <v>-</v>
      </c>
      <c r="G2142" s="38" t="str">
        <f>IF(ISBLANK('Model Performance Data'!$F$93),"-",'Model Performance Data'!$F$93)</f>
        <v>-</v>
      </c>
      <c r="H2142" s="253">
        <v>2</v>
      </c>
      <c r="I2142" s="253">
        <v>4</v>
      </c>
      <c r="J2142" s="37" t="str">
        <f t="shared" si="80"/>
        <v>24</v>
      </c>
      <c r="K2142" s="38" t="str">
        <f>IF(ISBLANK('Model Performance Data'!$L$93),"-",'Model Performance Data'!$L$93)</f>
        <v>-</v>
      </c>
      <c r="L2142" s="38" t="str">
        <f>IF(ISBLANK('Model Performance Data'!$K$93),"-",'Model Performance Data'!$K$93)</f>
        <v>-</v>
      </c>
      <c r="M2142" s="254">
        <f>IF(ISNA(SUMIFS(INDEX('Model Performance Data'!$O$8:$DY$56,0,MATCH(CONCATENATE($J2142,M$6),'Model Performance Data'!$O$6:$DY$6,0)),'Model Performance Data'!$B$8:$B$56,$C2142,'Model Performance Data'!$C$8:$C$56,$D2142)),"-",SUMIFS(INDEX('Model Performance Data'!$O$8:$DY$56,0,MATCH(CONCATENATE($J2142,M$6),'Model Performance Data'!$O$6:$DY$6,0)),'Model Performance Data'!$B$8:$B$56,$C2142,'Model Performance Data'!$C$8:$C$56,$D2142))</f>
        <v>0</v>
      </c>
      <c r="N2142" s="254">
        <f>IF(ISNA(SUMIFS(INDEX('Model Performance Data'!$O$8:$DY$56,0,MATCH(CONCATENATE($J2142,N$6),'Model Performance Data'!$O$6:$DY$6,0)),'Model Performance Data'!$B$8:$B$56,$C2142,'Model Performance Data'!$C$8:$C$56,$D2142)),"-",SUMIFS(INDEX('Model Performance Data'!$O$8:$DY$56,0,MATCH(CONCATENATE($J2142,N$6),'Model Performance Data'!$O$6:$DY$6,0)),'Model Performance Data'!$B$8:$B$56,$C2142,'Model Performance Data'!$C$8:$C$56,$D2142))</f>
        <v>0</v>
      </c>
      <c r="O2142" s="255">
        <f>IF(ISNA(SUMIFS(INDEX('Model Performance Data'!$O$8:$DY$56,0,MATCH(CONCATENATE($J2142,O$6),'Model Performance Data'!$O$6:$DY$6,0)),'Model Performance Data'!$B$8:$B$56,$C2142,'Model Performance Data'!$C$8:$C$56,$D2142)),"-",SUMIFS(INDEX('Model Performance Data'!$O$8:$DY$56,0,MATCH(CONCATENATE($J2142,O$6),'Model Performance Data'!$O$6:$DY$6,0)),'Model Performance Data'!$B$8:$B$56,$C2142,'Model Performance Data'!$C$8:$C$56,$D2142))</f>
        <v>0</v>
      </c>
    </row>
    <row r="2143" spans="2:15" x14ac:dyDescent="0.35">
      <c r="B2143" s="37" t="s">
        <v>80</v>
      </c>
      <c r="C2143" s="38" t="str">
        <f>IF(ISBLANK('Model Performance Data'!$B$93),"-",'Model Performance Data'!$B$93)</f>
        <v>-</v>
      </c>
      <c r="D2143" s="38" t="str">
        <f>IF(ISBLANK('Model Performance Data'!$C$93),"-",'Model Performance Data'!$C$93)</f>
        <v>-</v>
      </c>
      <c r="E2143" s="38" t="str">
        <f>IF(ISBLANK('Model Performance Data'!$D$93),"-",'Model Performance Data'!$D$93)</f>
        <v>-</v>
      </c>
      <c r="F2143" s="38" t="str">
        <f>IF(ISBLANK('Model Performance Data'!$E$93),"-",'Model Performance Data'!$E$93)</f>
        <v>-</v>
      </c>
      <c r="G2143" s="38" t="str">
        <f>IF(ISBLANK('Model Performance Data'!$F$93),"-",'Model Performance Data'!$F$93)</f>
        <v>-</v>
      </c>
      <c r="H2143" s="253">
        <v>2</v>
      </c>
      <c r="I2143" s="253">
        <v>5</v>
      </c>
      <c r="J2143" s="37" t="str">
        <f t="shared" si="80"/>
        <v>25</v>
      </c>
      <c r="K2143" s="38" t="str">
        <f>IF(ISBLANK('Model Performance Data'!$L$93),"-",'Model Performance Data'!$L$93)</f>
        <v>-</v>
      </c>
      <c r="L2143" s="38" t="str">
        <f>IF(ISBLANK('Model Performance Data'!$K$93),"-",'Model Performance Data'!$K$93)</f>
        <v>-</v>
      </c>
      <c r="M2143" s="254">
        <f>IF(ISNA(SUMIFS(INDEX('Model Performance Data'!$O$8:$DY$56,0,MATCH(CONCATENATE($J2143,M$6),'Model Performance Data'!$O$6:$DY$6,0)),'Model Performance Data'!$B$8:$B$56,$C2143,'Model Performance Data'!$C$8:$C$56,$D2143)),"-",SUMIFS(INDEX('Model Performance Data'!$O$8:$DY$56,0,MATCH(CONCATENATE($J2143,M$6),'Model Performance Data'!$O$6:$DY$6,0)),'Model Performance Data'!$B$8:$B$56,$C2143,'Model Performance Data'!$C$8:$C$56,$D2143))</f>
        <v>0</v>
      </c>
      <c r="N2143" s="254">
        <f>IF(ISNA(SUMIFS(INDEX('Model Performance Data'!$O$8:$DY$56,0,MATCH(CONCATENATE($J2143,N$6),'Model Performance Data'!$O$6:$DY$6,0)),'Model Performance Data'!$B$8:$B$56,$C2143,'Model Performance Data'!$C$8:$C$56,$D2143)),"-",SUMIFS(INDEX('Model Performance Data'!$O$8:$DY$56,0,MATCH(CONCATENATE($J2143,N$6),'Model Performance Data'!$O$6:$DY$6,0)),'Model Performance Data'!$B$8:$B$56,$C2143,'Model Performance Data'!$C$8:$C$56,$D2143))</f>
        <v>0</v>
      </c>
      <c r="O2143" s="255">
        <f>IF(ISNA(SUMIFS(INDEX('Model Performance Data'!$O$8:$DY$56,0,MATCH(CONCATENATE($J2143,O$6),'Model Performance Data'!$O$6:$DY$6,0)),'Model Performance Data'!$B$8:$B$56,$C2143,'Model Performance Data'!$C$8:$C$56,$D2143)),"-",SUMIFS(INDEX('Model Performance Data'!$O$8:$DY$56,0,MATCH(CONCATENATE($J2143,O$6),'Model Performance Data'!$O$6:$DY$6,0)),'Model Performance Data'!$B$8:$B$56,$C2143,'Model Performance Data'!$C$8:$C$56,$D2143))</f>
        <v>0</v>
      </c>
    </row>
    <row r="2144" spans="2:15" x14ac:dyDescent="0.35">
      <c r="B2144" s="37" t="s">
        <v>80</v>
      </c>
      <c r="C2144" s="38" t="str">
        <f>IF(ISBLANK('Model Performance Data'!$B$93),"-",'Model Performance Data'!$B$93)</f>
        <v>-</v>
      </c>
      <c r="D2144" s="38" t="str">
        <f>IF(ISBLANK('Model Performance Data'!$C$93),"-",'Model Performance Data'!$C$93)</f>
        <v>-</v>
      </c>
      <c r="E2144" s="38" t="str">
        <f>IF(ISBLANK('Model Performance Data'!$D$93),"-",'Model Performance Data'!$D$93)</f>
        <v>-</v>
      </c>
      <c r="F2144" s="38" t="str">
        <f>IF(ISBLANK('Model Performance Data'!$E$93),"-",'Model Performance Data'!$E$93)</f>
        <v>-</v>
      </c>
      <c r="G2144" s="38" t="str">
        <f>IF(ISBLANK('Model Performance Data'!$F$93),"-",'Model Performance Data'!$F$93)</f>
        <v>-</v>
      </c>
      <c r="H2144" s="253">
        <v>2</v>
      </c>
      <c r="I2144" s="253" t="s">
        <v>65</v>
      </c>
      <c r="J2144" s="37" t="str">
        <f t="shared" si="80"/>
        <v>2Goal</v>
      </c>
      <c r="K2144" s="38" t="str">
        <f>IF(ISBLANK('Model Performance Data'!$L$93),"-",'Model Performance Data'!$L$93)</f>
        <v>-</v>
      </c>
      <c r="L2144" s="38" t="str">
        <f>IF(ISBLANK('Model Performance Data'!$K$93),"-",'Model Performance Data'!$K$93)</f>
        <v>-</v>
      </c>
      <c r="M2144" s="254" t="str">
        <f>IF(ISNA(SUMIFS(INDEX('Model Performance Data'!$O$8:$DY$56,0,MATCH(CONCATENATE($J2144,M$6),'Model Performance Data'!$O$6:$DY$6,0)),'Model Performance Data'!$B$8:$B$56,$C2144,'Model Performance Data'!$C$8:$C$56,$D2144)),"-",SUMIFS(INDEX('Model Performance Data'!$O$8:$DY$56,0,MATCH(CONCATENATE($J2144,M$6),'Model Performance Data'!$O$6:$DY$6,0)),'Model Performance Data'!$B$8:$B$56,$C2144,'Model Performance Data'!$C$8:$C$56,$D2144))</f>
        <v>-</v>
      </c>
      <c r="N2144" s="254" t="str">
        <f>IF(ISNA(SUMIFS(INDEX('Model Performance Data'!$O$8:$DY$56,0,MATCH(CONCATENATE($J2144,N$6),'Model Performance Data'!$O$6:$DY$6,0)),'Model Performance Data'!$B$8:$B$56,$C2144,'Model Performance Data'!$C$8:$C$56,$D2144)),"-",SUMIFS(INDEX('Model Performance Data'!$O$8:$DY$56,0,MATCH(CONCATENATE($J2144,N$6),'Model Performance Data'!$O$6:$DY$6,0)),'Model Performance Data'!$B$8:$B$56,$C2144,'Model Performance Data'!$C$8:$C$56,$D2144))</f>
        <v>-</v>
      </c>
      <c r="O2144" s="255">
        <f>IF(ISNA(SUMIFS(INDEX('Model Performance Data'!$O$8:$DY$56,0,MATCH(CONCATENATE($J2144,O$6),'Model Performance Data'!$O$6:$DY$6,0)),'Model Performance Data'!$B$8:$B$56,$C2144,'Model Performance Data'!$C$8:$C$56,$D2144)),"-",SUMIFS(INDEX('Model Performance Data'!$O$8:$DY$56,0,MATCH(CONCATENATE($J2144,O$6),'Model Performance Data'!$O$6:$DY$6,0)),'Model Performance Data'!$B$8:$B$56,$C2144,'Model Performance Data'!$C$8:$C$56,$D2144))</f>
        <v>0</v>
      </c>
    </row>
    <row r="2145" spans="2:15" x14ac:dyDescent="0.35">
      <c r="B2145" s="37" t="s">
        <v>80</v>
      </c>
      <c r="C2145" s="38" t="str">
        <f>IF(ISBLANK('Model Performance Data'!$B$93),"-",'Model Performance Data'!$B$93)</f>
        <v>-</v>
      </c>
      <c r="D2145" s="38" t="str">
        <f>IF(ISBLANK('Model Performance Data'!$C$93),"-",'Model Performance Data'!$C$93)</f>
        <v>-</v>
      </c>
      <c r="E2145" s="38" t="str">
        <f>IF(ISBLANK('Model Performance Data'!$D$93),"-",'Model Performance Data'!$D$93)</f>
        <v>-</v>
      </c>
      <c r="F2145" s="38" t="str">
        <f>IF(ISBLANK('Model Performance Data'!$E$93),"-",'Model Performance Data'!$E$93)</f>
        <v>-</v>
      </c>
      <c r="G2145" s="38" t="str">
        <f>IF(ISBLANK('Model Performance Data'!$F$93),"-",'Model Performance Data'!$F$93)</f>
        <v>-</v>
      </c>
      <c r="H2145" s="253">
        <v>3</v>
      </c>
      <c r="I2145" s="253">
        <v>1</v>
      </c>
      <c r="J2145" s="37" t="str">
        <f t="shared" si="80"/>
        <v>31</v>
      </c>
      <c r="K2145" s="38" t="str">
        <f>IF(ISBLANK('Model Performance Data'!$L$93),"-",'Model Performance Data'!$L$93)</f>
        <v>-</v>
      </c>
      <c r="L2145" s="38" t="str">
        <f>IF(ISBLANK('Model Performance Data'!$K$93),"-",'Model Performance Data'!$K$93)</f>
        <v>-</v>
      </c>
      <c r="M2145" s="254">
        <f>IF(ISNA(SUMIFS(INDEX('Model Performance Data'!$O$8:$DY$56,0,MATCH(CONCATENATE($J2145,M$6),'Model Performance Data'!$O$6:$DY$6,0)),'Model Performance Data'!$B$8:$B$56,$C2145,'Model Performance Data'!$C$8:$C$56,$D2145)),"-",SUMIFS(INDEX('Model Performance Data'!$O$8:$DY$56,0,MATCH(CONCATENATE($J2145,M$6),'Model Performance Data'!$O$6:$DY$6,0)),'Model Performance Data'!$B$8:$B$56,$C2145,'Model Performance Data'!$C$8:$C$56,$D2145))</f>
        <v>0</v>
      </c>
      <c r="N2145" s="254">
        <f>IF(ISNA(SUMIFS(INDEX('Model Performance Data'!$O$8:$DY$56,0,MATCH(CONCATENATE($J2145,N$6),'Model Performance Data'!$O$6:$DY$6,0)),'Model Performance Data'!$B$8:$B$56,$C2145,'Model Performance Data'!$C$8:$C$56,$D2145)),"-",SUMIFS(INDEX('Model Performance Data'!$O$8:$DY$56,0,MATCH(CONCATENATE($J2145,N$6),'Model Performance Data'!$O$6:$DY$6,0)),'Model Performance Data'!$B$8:$B$56,$C2145,'Model Performance Data'!$C$8:$C$56,$D2145))</f>
        <v>0</v>
      </c>
      <c r="O2145" s="255">
        <f>IF(ISNA(SUMIFS(INDEX('Model Performance Data'!$O$8:$DY$56,0,MATCH(CONCATENATE($J2145,O$6),'Model Performance Data'!$O$6:$DY$6,0)),'Model Performance Data'!$B$8:$B$56,$C2145,'Model Performance Data'!$C$8:$C$56,$D2145)),"-",SUMIFS(INDEX('Model Performance Data'!$O$8:$DY$56,0,MATCH(CONCATENATE($J2145,O$6),'Model Performance Data'!$O$6:$DY$6,0)),'Model Performance Data'!$B$8:$B$56,$C2145,'Model Performance Data'!$C$8:$C$56,$D2145))</f>
        <v>0</v>
      </c>
    </row>
    <row r="2146" spans="2:15" x14ac:dyDescent="0.35">
      <c r="B2146" s="37" t="s">
        <v>80</v>
      </c>
      <c r="C2146" s="38" t="str">
        <f>IF(ISBLANK('Model Performance Data'!$B$93),"-",'Model Performance Data'!$B$93)</f>
        <v>-</v>
      </c>
      <c r="D2146" s="38" t="str">
        <f>IF(ISBLANK('Model Performance Data'!$C$93),"-",'Model Performance Data'!$C$93)</f>
        <v>-</v>
      </c>
      <c r="E2146" s="38" t="str">
        <f>IF(ISBLANK('Model Performance Data'!$D$93),"-",'Model Performance Data'!$D$93)</f>
        <v>-</v>
      </c>
      <c r="F2146" s="38" t="str">
        <f>IF(ISBLANK('Model Performance Data'!$E$93),"-",'Model Performance Data'!$E$93)</f>
        <v>-</v>
      </c>
      <c r="G2146" s="38" t="str">
        <f>IF(ISBLANK('Model Performance Data'!$F$93),"-",'Model Performance Data'!$F$93)</f>
        <v>-</v>
      </c>
      <c r="H2146" s="253">
        <v>3</v>
      </c>
      <c r="I2146" s="253">
        <v>2</v>
      </c>
      <c r="J2146" s="37" t="str">
        <f t="shared" si="80"/>
        <v>32</v>
      </c>
      <c r="K2146" s="38" t="str">
        <f>IF(ISBLANK('Model Performance Data'!$L$93),"-",'Model Performance Data'!$L$93)</f>
        <v>-</v>
      </c>
      <c r="L2146" s="38" t="str">
        <f>IF(ISBLANK('Model Performance Data'!$K$93),"-",'Model Performance Data'!$K$93)</f>
        <v>-</v>
      </c>
      <c r="M2146" s="254">
        <f>IF(ISNA(SUMIFS(INDEX('Model Performance Data'!$O$8:$DY$56,0,MATCH(CONCATENATE($J2146,M$6),'Model Performance Data'!$O$6:$DY$6,0)),'Model Performance Data'!$B$8:$B$56,$C2146,'Model Performance Data'!$C$8:$C$56,$D2146)),"-",SUMIFS(INDEX('Model Performance Data'!$O$8:$DY$56,0,MATCH(CONCATENATE($J2146,M$6),'Model Performance Data'!$O$6:$DY$6,0)),'Model Performance Data'!$B$8:$B$56,$C2146,'Model Performance Data'!$C$8:$C$56,$D2146))</f>
        <v>0</v>
      </c>
      <c r="N2146" s="254">
        <f>IF(ISNA(SUMIFS(INDEX('Model Performance Data'!$O$8:$DY$56,0,MATCH(CONCATENATE($J2146,N$6),'Model Performance Data'!$O$6:$DY$6,0)),'Model Performance Data'!$B$8:$B$56,$C2146,'Model Performance Data'!$C$8:$C$56,$D2146)),"-",SUMIFS(INDEX('Model Performance Data'!$O$8:$DY$56,0,MATCH(CONCATENATE($J2146,N$6),'Model Performance Data'!$O$6:$DY$6,0)),'Model Performance Data'!$B$8:$B$56,$C2146,'Model Performance Data'!$C$8:$C$56,$D2146))</f>
        <v>0</v>
      </c>
      <c r="O2146" s="255">
        <f>IF(ISNA(SUMIFS(INDEX('Model Performance Data'!$O$8:$DY$56,0,MATCH(CONCATENATE($J2146,O$6),'Model Performance Data'!$O$6:$DY$6,0)),'Model Performance Data'!$B$8:$B$56,$C2146,'Model Performance Data'!$C$8:$C$56,$D2146)),"-",SUMIFS(INDEX('Model Performance Data'!$O$8:$DY$56,0,MATCH(CONCATENATE($J2146,O$6),'Model Performance Data'!$O$6:$DY$6,0)),'Model Performance Data'!$B$8:$B$56,$C2146,'Model Performance Data'!$C$8:$C$56,$D2146))</f>
        <v>0</v>
      </c>
    </row>
    <row r="2147" spans="2:15" x14ac:dyDescent="0.35">
      <c r="B2147" s="37" t="s">
        <v>80</v>
      </c>
      <c r="C2147" s="38" t="str">
        <f>IF(ISBLANK('Model Performance Data'!$B$93),"-",'Model Performance Data'!$B$93)</f>
        <v>-</v>
      </c>
      <c r="D2147" s="38" t="str">
        <f>IF(ISBLANK('Model Performance Data'!$C$93),"-",'Model Performance Data'!$C$93)</f>
        <v>-</v>
      </c>
      <c r="E2147" s="38" t="str">
        <f>IF(ISBLANK('Model Performance Data'!$D$93),"-",'Model Performance Data'!$D$93)</f>
        <v>-</v>
      </c>
      <c r="F2147" s="38" t="str">
        <f>IF(ISBLANK('Model Performance Data'!$E$93),"-",'Model Performance Data'!$E$93)</f>
        <v>-</v>
      </c>
      <c r="G2147" s="38" t="str">
        <f>IF(ISBLANK('Model Performance Data'!$F$93),"-",'Model Performance Data'!$F$93)</f>
        <v>-</v>
      </c>
      <c r="H2147" s="253">
        <v>3</v>
      </c>
      <c r="I2147" s="253">
        <v>3</v>
      </c>
      <c r="J2147" s="37" t="str">
        <f t="shared" si="80"/>
        <v>33</v>
      </c>
      <c r="K2147" s="38" t="str">
        <f>IF(ISBLANK('Model Performance Data'!$L$93),"-",'Model Performance Data'!$L$93)</f>
        <v>-</v>
      </c>
      <c r="L2147" s="38" t="str">
        <f>IF(ISBLANK('Model Performance Data'!$K$93),"-",'Model Performance Data'!$K$93)</f>
        <v>-</v>
      </c>
      <c r="M2147" s="254">
        <f>IF(ISNA(SUMIFS(INDEX('Model Performance Data'!$O$8:$DY$56,0,MATCH(CONCATENATE($J2147,M$6),'Model Performance Data'!$O$6:$DY$6,0)),'Model Performance Data'!$B$8:$B$56,$C2147,'Model Performance Data'!$C$8:$C$56,$D2147)),"-",SUMIFS(INDEX('Model Performance Data'!$O$8:$DY$56,0,MATCH(CONCATENATE($J2147,M$6),'Model Performance Data'!$O$6:$DY$6,0)),'Model Performance Data'!$B$8:$B$56,$C2147,'Model Performance Data'!$C$8:$C$56,$D2147))</f>
        <v>0</v>
      </c>
      <c r="N2147" s="254">
        <f>IF(ISNA(SUMIFS(INDEX('Model Performance Data'!$O$8:$DY$56,0,MATCH(CONCATENATE($J2147,N$6),'Model Performance Data'!$O$6:$DY$6,0)),'Model Performance Data'!$B$8:$B$56,$C2147,'Model Performance Data'!$C$8:$C$56,$D2147)),"-",SUMIFS(INDEX('Model Performance Data'!$O$8:$DY$56,0,MATCH(CONCATENATE($J2147,N$6),'Model Performance Data'!$O$6:$DY$6,0)),'Model Performance Data'!$B$8:$B$56,$C2147,'Model Performance Data'!$C$8:$C$56,$D2147))</f>
        <v>0</v>
      </c>
      <c r="O2147" s="255">
        <f>IF(ISNA(SUMIFS(INDEX('Model Performance Data'!$O$8:$DY$56,0,MATCH(CONCATENATE($J2147,O$6),'Model Performance Data'!$O$6:$DY$6,0)),'Model Performance Data'!$B$8:$B$56,$C2147,'Model Performance Data'!$C$8:$C$56,$D2147)),"-",SUMIFS(INDEX('Model Performance Data'!$O$8:$DY$56,0,MATCH(CONCATENATE($J2147,O$6),'Model Performance Data'!$O$6:$DY$6,0)),'Model Performance Data'!$B$8:$B$56,$C2147,'Model Performance Data'!$C$8:$C$56,$D2147))</f>
        <v>0</v>
      </c>
    </row>
    <row r="2148" spans="2:15" x14ac:dyDescent="0.35">
      <c r="B2148" s="37" t="s">
        <v>80</v>
      </c>
      <c r="C2148" s="38" t="str">
        <f>IF(ISBLANK('Model Performance Data'!$B$93),"-",'Model Performance Data'!$B$93)</f>
        <v>-</v>
      </c>
      <c r="D2148" s="38" t="str">
        <f>IF(ISBLANK('Model Performance Data'!$C$93),"-",'Model Performance Data'!$C$93)</f>
        <v>-</v>
      </c>
      <c r="E2148" s="38" t="str">
        <f>IF(ISBLANK('Model Performance Data'!$D$93),"-",'Model Performance Data'!$D$93)</f>
        <v>-</v>
      </c>
      <c r="F2148" s="38" t="str">
        <f>IF(ISBLANK('Model Performance Data'!$E$93),"-",'Model Performance Data'!$E$93)</f>
        <v>-</v>
      </c>
      <c r="G2148" s="38" t="str">
        <f>IF(ISBLANK('Model Performance Data'!$F$93),"-",'Model Performance Data'!$F$93)</f>
        <v>-</v>
      </c>
      <c r="H2148" s="253">
        <v>3</v>
      </c>
      <c r="I2148" s="253">
        <v>4</v>
      </c>
      <c r="J2148" s="37" t="str">
        <f t="shared" si="80"/>
        <v>34</v>
      </c>
      <c r="K2148" s="38" t="str">
        <f>IF(ISBLANK('Model Performance Data'!$L$93),"-",'Model Performance Data'!$L$93)</f>
        <v>-</v>
      </c>
      <c r="L2148" s="38" t="str">
        <f>IF(ISBLANK('Model Performance Data'!$K$93),"-",'Model Performance Data'!$K$93)</f>
        <v>-</v>
      </c>
      <c r="M2148" s="254">
        <f>IF(ISNA(SUMIFS(INDEX('Model Performance Data'!$O$8:$DY$56,0,MATCH(CONCATENATE($J2148,M$6),'Model Performance Data'!$O$6:$DY$6,0)),'Model Performance Data'!$B$8:$B$56,$C2148,'Model Performance Data'!$C$8:$C$56,$D2148)),"-",SUMIFS(INDEX('Model Performance Data'!$O$8:$DY$56,0,MATCH(CONCATENATE($J2148,M$6),'Model Performance Data'!$O$6:$DY$6,0)),'Model Performance Data'!$B$8:$B$56,$C2148,'Model Performance Data'!$C$8:$C$56,$D2148))</f>
        <v>0</v>
      </c>
      <c r="N2148" s="254">
        <f>IF(ISNA(SUMIFS(INDEX('Model Performance Data'!$O$8:$DY$56,0,MATCH(CONCATENATE($J2148,N$6),'Model Performance Data'!$O$6:$DY$6,0)),'Model Performance Data'!$B$8:$B$56,$C2148,'Model Performance Data'!$C$8:$C$56,$D2148)),"-",SUMIFS(INDEX('Model Performance Data'!$O$8:$DY$56,0,MATCH(CONCATENATE($J2148,N$6),'Model Performance Data'!$O$6:$DY$6,0)),'Model Performance Data'!$B$8:$B$56,$C2148,'Model Performance Data'!$C$8:$C$56,$D2148))</f>
        <v>0</v>
      </c>
      <c r="O2148" s="255">
        <f>IF(ISNA(SUMIFS(INDEX('Model Performance Data'!$O$8:$DY$56,0,MATCH(CONCATENATE($J2148,O$6),'Model Performance Data'!$O$6:$DY$6,0)),'Model Performance Data'!$B$8:$B$56,$C2148,'Model Performance Data'!$C$8:$C$56,$D2148)),"-",SUMIFS(INDEX('Model Performance Data'!$O$8:$DY$56,0,MATCH(CONCATENATE($J2148,O$6),'Model Performance Data'!$O$6:$DY$6,0)),'Model Performance Data'!$B$8:$B$56,$C2148,'Model Performance Data'!$C$8:$C$56,$D2148))</f>
        <v>0</v>
      </c>
    </row>
    <row r="2149" spans="2:15" x14ac:dyDescent="0.35">
      <c r="B2149" s="37" t="s">
        <v>80</v>
      </c>
      <c r="C2149" s="38" t="str">
        <f>IF(ISBLANK('Model Performance Data'!$B$93),"-",'Model Performance Data'!$B$93)</f>
        <v>-</v>
      </c>
      <c r="D2149" s="38" t="str">
        <f>IF(ISBLANK('Model Performance Data'!$C$93),"-",'Model Performance Data'!$C$93)</f>
        <v>-</v>
      </c>
      <c r="E2149" s="38" t="str">
        <f>IF(ISBLANK('Model Performance Data'!$D$93),"-",'Model Performance Data'!$D$93)</f>
        <v>-</v>
      </c>
      <c r="F2149" s="38" t="str">
        <f>IF(ISBLANK('Model Performance Data'!$E$93),"-",'Model Performance Data'!$E$93)</f>
        <v>-</v>
      </c>
      <c r="G2149" s="38" t="str">
        <f>IF(ISBLANK('Model Performance Data'!$F$93),"-",'Model Performance Data'!$F$93)</f>
        <v>-</v>
      </c>
      <c r="H2149" s="253">
        <v>3</v>
      </c>
      <c r="I2149" s="253">
        <v>5</v>
      </c>
      <c r="J2149" s="37" t="str">
        <f t="shared" si="80"/>
        <v>35</v>
      </c>
      <c r="K2149" s="38" t="str">
        <f>IF(ISBLANK('Model Performance Data'!$L$93),"-",'Model Performance Data'!$L$93)</f>
        <v>-</v>
      </c>
      <c r="L2149" s="38" t="str">
        <f>IF(ISBLANK('Model Performance Data'!$K$93),"-",'Model Performance Data'!$K$93)</f>
        <v>-</v>
      </c>
      <c r="M2149" s="254">
        <f>IF(ISNA(SUMIFS(INDEX('Model Performance Data'!$O$8:$DY$56,0,MATCH(CONCATENATE($J2149,M$6),'Model Performance Data'!$O$6:$DY$6,0)),'Model Performance Data'!$B$8:$B$56,$C2149,'Model Performance Data'!$C$8:$C$56,$D2149)),"-",SUMIFS(INDEX('Model Performance Data'!$O$8:$DY$56,0,MATCH(CONCATENATE($J2149,M$6),'Model Performance Data'!$O$6:$DY$6,0)),'Model Performance Data'!$B$8:$B$56,$C2149,'Model Performance Data'!$C$8:$C$56,$D2149))</f>
        <v>0</v>
      </c>
      <c r="N2149" s="254">
        <f>IF(ISNA(SUMIFS(INDEX('Model Performance Data'!$O$8:$DY$56,0,MATCH(CONCATENATE($J2149,N$6),'Model Performance Data'!$O$6:$DY$6,0)),'Model Performance Data'!$B$8:$B$56,$C2149,'Model Performance Data'!$C$8:$C$56,$D2149)),"-",SUMIFS(INDEX('Model Performance Data'!$O$8:$DY$56,0,MATCH(CONCATENATE($J2149,N$6),'Model Performance Data'!$O$6:$DY$6,0)),'Model Performance Data'!$B$8:$B$56,$C2149,'Model Performance Data'!$C$8:$C$56,$D2149))</f>
        <v>0</v>
      </c>
      <c r="O2149" s="255">
        <f>IF(ISNA(SUMIFS(INDEX('Model Performance Data'!$O$8:$DY$56,0,MATCH(CONCATENATE($J2149,O$6),'Model Performance Data'!$O$6:$DY$6,0)),'Model Performance Data'!$B$8:$B$56,$C2149,'Model Performance Data'!$C$8:$C$56,$D2149)),"-",SUMIFS(INDEX('Model Performance Data'!$O$8:$DY$56,0,MATCH(CONCATENATE($J2149,O$6),'Model Performance Data'!$O$6:$DY$6,0)),'Model Performance Data'!$B$8:$B$56,$C2149,'Model Performance Data'!$C$8:$C$56,$D2149))</f>
        <v>0</v>
      </c>
    </row>
    <row r="2150" spans="2:15" x14ac:dyDescent="0.35">
      <c r="B2150" s="37" t="s">
        <v>80</v>
      </c>
      <c r="C2150" s="38" t="str">
        <f>IF(ISBLANK('Model Performance Data'!$B$93),"-",'Model Performance Data'!$B$93)</f>
        <v>-</v>
      </c>
      <c r="D2150" s="38" t="str">
        <f>IF(ISBLANK('Model Performance Data'!$C$93),"-",'Model Performance Data'!$C$93)</f>
        <v>-</v>
      </c>
      <c r="E2150" s="38" t="str">
        <f>IF(ISBLANK('Model Performance Data'!$D$93),"-",'Model Performance Data'!$D$93)</f>
        <v>-</v>
      </c>
      <c r="F2150" s="38" t="str">
        <f>IF(ISBLANK('Model Performance Data'!$E$93),"-",'Model Performance Data'!$E$93)</f>
        <v>-</v>
      </c>
      <c r="G2150" s="38" t="str">
        <f>IF(ISBLANK('Model Performance Data'!$F$93),"-",'Model Performance Data'!$F$93)</f>
        <v>-</v>
      </c>
      <c r="H2150" s="253">
        <v>3</v>
      </c>
      <c r="I2150" s="253" t="s">
        <v>65</v>
      </c>
      <c r="J2150" s="37" t="str">
        <f t="shared" si="80"/>
        <v>3Goal</v>
      </c>
      <c r="K2150" s="38" t="str">
        <f>IF(ISBLANK('Model Performance Data'!$L$93),"-",'Model Performance Data'!$L$93)</f>
        <v>-</v>
      </c>
      <c r="L2150" s="38" t="str">
        <f>IF(ISBLANK('Model Performance Data'!$K$93),"-",'Model Performance Data'!$K$93)</f>
        <v>-</v>
      </c>
      <c r="M2150" s="254" t="str">
        <f>IF(ISNA(SUMIFS(INDEX('Model Performance Data'!$O$8:$DY$56,0,MATCH(CONCATENATE($J2150,M$6),'Model Performance Data'!$O$6:$DY$6,0)),'Model Performance Data'!$B$8:$B$56,$C2150,'Model Performance Data'!$C$8:$C$56,$D2150)),"-",SUMIFS(INDEX('Model Performance Data'!$O$8:$DY$56,0,MATCH(CONCATENATE($J2150,M$6),'Model Performance Data'!$O$6:$DY$6,0)),'Model Performance Data'!$B$8:$B$56,$C2150,'Model Performance Data'!$C$8:$C$56,$D2150))</f>
        <v>-</v>
      </c>
      <c r="N2150" s="254" t="str">
        <f>IF(ISNA(SUMIFS(INDEX('Model Performance Data'!$O$8:$DY$56,0,MATCH(CONCATENATE($J2150,N$6),'Model Performance Data'!$O$6:$DY$6,0)),'Model Performance Data'!$B$8:$B$56,$C2150,'Model Performance Data'!$C$8:$C$56,$D2150)),"-",SUMIFS(INDEX('Model Performance Data'!$O$8:$DY$56,0,MATCH(CONCATENATE($J2150,N$6),'Model Performance Data'!$O$6:$DY$6,0)),'Model Performance Data'!$B$8:$B$56,$C2150,'Model Performance Data'!$C$8:$C$56,$D2150))</f>
        <v>-</v>
      </c>
      <c r="O2150" s="255">
        <f>IF(ISNA(SUMIFS(INDEX('Model Performance Data'!$O$8:$DY$56,0,MATCH(CONCATENATE($J2150,O$6),'Model Performance Data'!$O$6:$DY$6,0)),'Model Performance Data'!$B$8:$B$56,$C2150,'Model Performance Data'!$C$8:$C$56,$D2150)),"-",SUMIFS(INDEX('Model Performance Data'!$O$8:$DY$56,0,MATCH(CONCATENATE($J2150,O$6),'Model Performance Data'!$O$6:$DY$6,0)),'Model Performance Data'!$B$8:$B$56,$C2150,'Model Performance Data'!$C$8:$C$56,$D2150))</f>
        <v>0</v>
      </c>
    </row>
    <row r="2151" spans="2:15" x14ac:dyDescent="0.35">
      <c r="B2151" s="37" t="s">
        <v>80</v>
      </c>
      <c r="C2151" s="38" t="str">
        <f>IF(ISBLANK('Model Performance Data'!$B$93),"-",'Model Performance Data'!$B$93)</f>
        <v>-</v>
      </c>
      <c r="D2151" s="38" t="str">
        <f>IF(ISBLANK('Model Performance Data'!$C$93),"-",'Model Performance Data'!$C$93)</f>
        <v>-</v>
      </c>
      <c r="E2151" s="38" t="str">
        <f>IF(ISBLANK('Model Performance Data'!$D$93),"-",'Model Performance Data'!$D$93)</f>
        <v>-</v>
      </c>
      <c r="F2151" s="38" t="str">
        <f>IF(ISBLANK('Model Performance Data'!$E$93),"-",'Model Performance Data'!$E$93)</f>
        <v>-</v>
      </c>
      <c r="G2151" s="38" t="str">
        <f>IF(ISBLANK('Model Performance Data'!$F$93),"-",'Model Performance Data'!$F$93)</f>
        <v>-</v>
      </c>
      <c r="H2151" s="253">
        <v>4</v>
      </c>
      <c r="I2151" s="253">
        <v>1</v>
      </c>
      <c r="J2151" s="37" t="str">
        <f t="shared" si="80"/>
        <v>41</v>
      </c>
      <c r="K2151" s="38" t="str">
        <f>IF(ISBLANK('Model Performance Data'!$L$93),"-",'Model Performance Data'!$L$93)</f>
        <v>-</v>
      </c>
      <c r="L2151" s="38" t="str">
        <f>IF(ISBLANK('Model Performance Data'!$K$93),"-",'Model Performance Data'!$K$93)</f>
        <v>-</v>
      </c>
      <c r="M2151" s="254">
        <f>IF(ISNA(SUMIFS(INDEX('Model Performance Data'!$O$8:$DY$56,0,MATCH(CONCATENATE($J2151,M$6),'Model Performance Data'!$O$6:$DY$6,0)),'Model Performance Data'!$B$8:$B$56,$C2151,'Model Performance Data'!$C$8:$C$56,$D2151)),"-",SUMIFS(INDEX('Model Performance Data'!$O$8:$DY$56,0,MATCH(CONCATENATE($J2151,M$6),'Model Performance Data'!$O$6:$DY$6,0)),'Model Performance Data'!$B$8:$B$56,$C2151,'Model Performance Data'!$C$8:$C$56,$D2151))</f>
        <v>0</v>
      </c>
      <c r="N2151" s="254">
        <f>IF(ISNA(SUMIFS(INDEX('Model Performance Data'!$O$8:$DY$56,0,MATCH(CONCATENATE($J2151,N$6),'Model Performance Data'!$O$6:$DY$6,0)),'Model Performance Data'!$B$8:$B$56,$C2151,'Model Performance Data'!$C$8:$C$56,$D2151)),"-",SUMIFS(INDEX('Model Performance Data'!$O$8:$DY$56,0,MATCH(CONCATENATE($J2151,N$6),'Model Performance Data'!$O$6:$DY$6,0)),'Model Performance Data'!$B$8:$B$56,$C2151,'Model Performance Data'!$C$8:$C$56,$D2151))</f>
        <v>0</v>
      </c>
      <c r="O2151" s="255">
        <f>IF(ISNA(SUMIFS(INDEX('Model Performance Data'!$O$8:$DY$56,0,MATCH(CONCATENATE($J2151,O$6),'Model Performance Data'!$O$6:$DY$6,0)),'Model Performance Data'!$B$8:$B$56,$C2151,'Model Performance Data'!$C$8:$C$56,$D2151)),"-",SUMIFS(INDEX('Model Performance Data'!$O$8:$DY$56,0,MATCH(CONCATENATE($J2151,O$6),'Model Performance Data'!$O$6:$DY$6,0)),'Model Performance Data'!$B$8:$B$56,$C2151,'Model Performance Data'!$C$8:$C$56,$D2151))</f>
        <v>0</v>
      </c>
    </row>
    <row r="2152" spans="2:15" x14ac:dyDescent="0.35">
      <c r="B2152" s="37" t="s">
        <v>80</v>
      </c>
      <c r="C2152" s="38" t="str">
        <f>IF(ISBLANK('Model Performance Data'!$B$93),"-",'Model Performance Data'!$B$93)</f>
        <v>-</v>
      </c>
      <c r="D2152" s="38" t="str">
        <f>IF(ISBLANK('Model Performance Data'!$C$93),"-",'Model Performance Data'!$C$93)</f>
        <v>-</v>
      </c>
      <c r="E2152" s="38" t="str">
        <f>IF(ISBLANK('Model Performance Data'!$D$93),"-",'Model Performance Data'!$D$93)</f>
        <v>-</v>
      </c>
      <c r="F2152" s="38" t="str">
        <f>IF(ISBLANK('Model Performance Data'!$E$93),"-",'Model Performance Data'!$E$93)</f>
        <v>-</v>
      </c>
      <c r="G2152" s="38" t="str">
        <f>IF(ISBLANK('Model Performance Data'!$F$93),"-",'Model Performance Data'!$F$93)</f>
        <v>-</v>
      </c>
      <c r="H2152" s="253">
        <v>4</v>
      </c>
      <c r="I2152" s="253">
        <v>2</v>
      </c>
      <c r="J2152" s="37" t="str">
        <f t="shared" si="80"/>
        <v>42</v>
      </c>
      <c r="K2152" s="38" t="str">
        <f>IF(ISBLANK('Model Performance Data'!$L$93),"-",'Model Performance Data'!$L$93)</f>
        <v>-</v>
      </c>
      <c r="L2152" s="38" t="str">
        <f>IF(ISBLANK('Model Performance Data'!$K$93),"-",'Model Performance Data'!$K$93)</f>
        <v>-</v>
      </c>
      <c r="M2152" s="254">
        <f>IF(ISNA(SUMIFS(INDEX('Model Performance Data'!$O$8:$DY$56,0,MATCH(CONCATENATE($J2152,M$6),'Model Performance Data'!$O$6:$DY$6,0)),'Model Performance Data'!$B$8:$B$56,$C2152,'Model Performance Data'!$C$8:$C$56,$D2152)),"-",SUMIFS(INDEX('Model Performance Data'!$O$8:$DY$56,0,MATCH(CONCATENATE($J2152,M$6),'Model Performance Data'!$O$6:$DY$6,0)),'Model Performance Data'!$B$8:$B$56,$C2152,'Model Performance Data'!$C$8:$C$56,$D2152))</f>
        <v>0</v>
      </c>
      <c r="N2152" s="254">
        <f>IF(ISNA(SUMIFS(INDEX('Model Performance Data'!$O$8:$DY$56,0,MATCH(CONCATENATE($J2152,N$6),'Model Performance Data'!$O$6:$DY$6,0)),'Model Performance Data'!$B$8:$B$56,$C2152,'Model Performance Data'!$C$8:$C$56,$D2152)),"-",SUMIFS(INDEX('Model Performance Data'!$O$8:$DY$56,0,MATCH(CONCATENATE($J2152,N$6),'Model Performance Data'!$O$6:$DY$6,0)),'Model Performance Data'!$B$8:$B$56,$C2152,'Model Performance Data'!$C$8:$C$56,$D2152))</f>
        <v>0</v>
      </c>
      <c r="O2152" s="255">
        <f>IF(ISNA(SUMIFS(INDEX('Model Performance Data'!$O$8:$DY$56,0,MATCH(CONCATENATE($J2152,O$6),'Model Performance Data'!$O$6:$DY$6,0)),'Model Performance Data'!$B$8:$B$56,$C2152,'Model Performance Data'!$C$8:$C$56,$D2152)),"-",SUMIFS(INDEX('Model Performance Data'!$O$8:$DY$56,0,MATCH(CONCATENATE($J2152,O$6),'Model Performance Data'!$O$6:$DY$6,0)),'Model Performance Data'!$B$8:$B$56,$C2152,'Model Performance Data'!$C$8:$C$56,$D2152))</f>
        <v>0</v>
      </c>
    </row>
    <row r="2153" spans="2:15" x14ac:dyDescent="0.35">
      <c r="B2153" s="37" t="s">
        <v>80</v>
      </c>
      <c r="C2153" s="38" t="str">
        <f>IF(ISBLANK('Model Performance Data'!$B$93),"-",'Model Performance Data'!$B$93)</f>
        <v>-</v>
      </c>
      <c r="D2153" s="38" t="str">
        <f>IF(ISBLANK('Model Performance Data'!$C$93),"-",'Model Performance Data'!$C$93)</f>
        <v>-</v>
      </c>
      <c r="E2153" s="38" t="str">
        <f>IF(ISBLANK('Model Performance Data'!$D$93),"-",'Model Performance Data'!$D$93)</f>
        <v>-</v>
      </c>
      <c r="F2153" s="38" t="str">
        <f>IF(ISBLANK('Model Performance Data'!$E$93),"-",'Model Performance Data'!$E$93)</f>
        <v>-</v>
      </c>
      <c r="G2153" s="38" t="str">
        <f>IF(ISBLANK('Model Performance Data'!$F$93),"-",'Model Performance Data'!$F$93)</f>
        <v>-</v>
      </c>
      <c r="H2153" s="253">
        <v>4</v>
      </c>
      <c r="I2153" s="253">
        <v>3</v>
      </c>
      <c r="J2153" s="37" t="str">
        <f t="shared" ref="J2153:J2216" si="81">CONCATENATE(H2153,I2153)</f>
        <v>43</v>
      </c>
      <c r="K2153" s="38" t="str">
        <f>IF(ISBLANK('Model Performance Data'!$L$93),"-",'Model Performance Data'!$L$93)</f>
        <v>-</v>
      </c>
      <c r="L2153" s="38" t="str">
        <f>IF(ISBLANK('Model Performance Data'!$K$93),"-",'Model Performance Data'!$K$93)</f>
        <v>-</v>
      </c>
      <c r="M2153" s="254">
        <f>IF(ISNA(SUMIFS(INDEX('Model Performance Data'!$O$8:$DY$56,0,MATCH(CONCATENATE($J2153,M$6),'Model Performance Data'!$O$6:$DY$6,0)),'Model Performance Data'!$B$8:$B$56,$C2153,'Model Performance Data'!$C$8:$C$56,$D2153)),"-",SUMIFS(INDEX('Model Performance Data'!$O$8:$DY$56,0,MATCH(CONCATENATE($J2153,M$6),'Model Performance Data'!$O$6:$DY$6,0)),'Model Performance Data'!$B$8:$B$56,$C2153,'Model Performance Data'!$C$8:$C$56,$D2153))</f>
        <v>0</v>
      </c>
      <c r="N2153" s="254">
        <f>IF(ISNA(SUMIFS(INDEX('Model Performance Data'!$O$8:$DY$56,0,MATCH(CONCATENATE($J2153,N$6),'Model Performance Data'!$O$6:$DY$6,0)),'Model Performance Data'!$B$8:$B$56,$C2153,'Model Performance Data'!$C$8:$C$56,$D2153)),"-",SUMIFS(INDEX('Model Performance Data'!$O$8:$DY$56,0,MATCH(CONCATENATE($J2153,N$6),'Model Performance Data'!$O$6:$DY$6,0)),'Model Performance Data'!$B$8:$B$56,$C2153,'Model Performance Data'!$C$8:$C$56,$D2153))</f>
        <v>0</v>
      </c>
      <c r="O2153" s="255">
        <f>IF(ISNA(SUMIFS(INDEX('Model Performance Data'!$O$8:$DY$56,0,MATCH(CONCATENATE($J2153,O$6),'Model Performance Data'!$O$6:$DY$6,0)),'Model Performance Data'!$B$8:$B$56,$C2153,'Model Performance Data'!$C$8:$C$56,$D2153)),"-",SUMIFS(INDEX('Model Performance Data'!$O$8:$DY$56,0,MATCH(CONCATENATE($J2153,O$6),'Model Performance Data'!$O$6:$DY$6,0)),'Model Performance Data'!$B$8:$B$56,$C2153,'Model Performance Data'!$C$8:$C$56,$D2153))</f>
        <v>0</v>
      </c>
    </row>
    <row r="2154" spans="2:15" x14ac:dyDescent="0.35">
      <c r="B2154" s="37" t="s">
        <v>80</v>
      </c>
      <c r="C2154" s="38" t="str">
        <f>IF(ISBLANK('Model Performance Data'!$B$93),"-",'Model Performance Data'!$B$93)</f>
        <v>-</v>
      </c>
      <c r="D2154" s="38" t="str">
        <f>IF(ISBLANK('Model Performance Data'!$C$93),"-",'Model Performance Data'!$C$93)</f>
        <v>-</v>
      </c>
      <c r="E2154" s="38" t="str">
        <f>IF(ISBLANK('Model Performance Data'!$D$93),"-",'Model Performance Data'!$D$93)</f>
        <v>-</v>
      </c>
      <c r="F2154" s="38" t="str">
        <f>IF(ISBLANK('Model Performance Data'!$E$93),"-",'Model Performance Data'!$E$93)</f>
        <v>-</v>
      </c>
      <c r="G2154" s="38" t="str">
        <f>IF(ISBLANK('Model Performance Data'!$F$93),"-",'Model Performance Data'!$F$93)</f>
        <v>-</v>
      </c>
      <c r="H2154" s="253">
        <v>4</v>
      </c>
      <c r="I2154" s="253">
        <v>4</v>
      </c>
      <c r="J2154" s="37" t="str">
        <f t="shared" si="81"/>
        <v>44</v>
      </c>
      <c r="K2154" s="38" t="str">
        <f>IF(ISBLANK('Model Performance Data'!$L$93),"-",'Model Performance Data'!$L$93)</f>
        <v>-</v>
      </c>
      <c r="L2154" s="38" t="str">
        <f>IF(ISBLANK('Model Performance Data'!$K$93),"-",'Model Performance Data'!$K$93)</f>
        <v>-</v>
      </c>
      <c r="M2154" s="254">
        <f>IF(ISNA(SUMIFS(INDEX('Model Performance Data'!$O$8:$DY$56,0,MATCH(CONCATENATE($J2154,M$6),'Model Performance Data'!$O$6:$DY$6,0)),'Model Performance Data'!$B$8:$B$56,$C2154,'Model Performance Data'!$C$8:$C$56,$D2154)),"-",SUMIFS(INDEX('Model Performance Data'!$O$8:$DY$56,0,MATCH(CONCATENATE($J2154,M$6),'Model Performance Data'!$O$6:$DY$6,0)),'Model Performance Data'!$B$8:$B$56,$C2154,'Model Performance Data'!$C$8:$C$56,$D2154))</f>
        <v>0</v>
      </c>
      <c r="N2154" s="254">
        <f>IF(ISNA(SUMIFS(INDEX('Model Performance Data'!$O$8:$DY$56,0,MATCH(CONCATENATE($J2154,N$6),'Model Performance Data'!$O$6:$DY$6,0)),'Model Performance Data'!$B$8:$B$56,$C2154,'Model Performance Data'!$C$8:$C$56,$D2154)),"-",SUMIFS(INDEX('Model Performance Data'!$O$8:$DY$56,0,MATCH(CONCATENATE($J2154,N$6),'Model Performance Data'!$O$6:$DY$6,0)),'Model Performance Data'!$B$8:$B$56,$C2154,'Model Performance Data'!$C$8:$C$56,$D2154))</f>
        <v>0</v>
      </c>
      <c r="O2154" s="255">
        <f>IF(ISNA(SUMIFS(INDEX('Model Performance Data'!$O$8:$DY$56,0,MATCH(CONCATENATE($J2154,O$6),'Model Performance Data'!$O$6:$DY$6,0)),'Model Performance Data'!$B$8:$B$56,$C2154,'Model Performance Data'!$C$8:$C$56,$D2154)),"-",SUMIFS(INDEX('Model Performance Data'!$O$8:$DY$56,0,MATCH(CONCATENATE($J2154,O$6),'Model Performance Data'!$O$6:$DY$6,0)),'Model Performance Data'!$B$8:$B$56,$C2154,'Model Performance Data'!$C$8:$C$56,$D2154))</f>
        <v>0</v>
      </c>
    </row>
    <row r="2155" spans="2:15" x14ac:dyDescent="0.35">
      <c r="B2155" s="37" t="s">
        <v>80</v>
      </c>
      <c r="C2155" s="38" t="str">
        <f>IF(ISBLANK('Model Performance Data'!$B$93),"-",'Model Performance Data'!$B$93)</f>
        <v>-</v>
      </c>
      <c r="D2155" s="38" t="str">
        <f>IF(ISBLANK('Model Performance Data'!$C$93),"-",'Model Performance Data'!$C$93)</f>
        <v>-</v>
      </c>
      <c r="E2155" s="38" t="str">
        <f>IF(ISBLANK('Model Performance Data'!$D$93),"-",'Model Performance Data'!$D$93)</f>
        <v>-</v>
      </c>
      <c r="F2155" s="38" t="str">
        <f>IF(ISBLANK('Model Performance Data'!$E$93),"-",'Model Performance Data'!$E$93)</f>
        <v>-</v>
      </c>
      <c r="G2155" s="38" t="str">
        <f>IF(ISBLANK('Model Performance Data'!$F$93),"-",'Model Performance Data'!$F$93)</f>
        <v>-</v>
      </c>
      <c r="H2155" s="253">
        <v>4</v>
      </c>
      <c r="I2155" s="253">
        <v>5</v>
      </c>
      <c r="J2155" s="37" t="str">
        <f t="shared" si="81"/>
        <v>45</v>
      </c>
      <c r="K2155" s="38" t="str">
        <f>IF(ISBLANK('Model Performance Data'!$L$93),"-",'Model Performance Data'!$L$93)</f>
        <v>-</v>
      </c>
      <c r="L2155" s="38" t="str">
        <f>IF(ISBLANK('Model Performance Data'!$K$93),"-",'Model Performance Data'!$K$93)</f>
        <v>-</v>
      </c>
      <c r="M2155" s="254">
        <f>IF(ISNA(SUMIFS(INDEX('Model Performance Data'!$O$8:$DY$56,0,MATCH(CONCATENATE($J2155,M$6),'Model Performance Data'!$O$6:$DY$6,0)),'Model Performance Data'!$B$8:$B$56,$C2155,'Model Performance Data'!$C$8:$C$56,$D2155)),"-",SUMIFS(INDEX('Model Performance Data'!$O$8:$DY$56,0,MATCH(CONCATENATE($J2155,M$6),'Model Performance Data'!$O$6:$DY$6,0)),'Model Performance Data'!$B$8:$B$56,$C2155,'Model Performance Data'!$C$8:$C$56,$D2155))</f>
        <v>0</v>
      </c>
      <c r="N2155" s="254">
        <f>IF(ISNA(SUMIFS(INDEX('Model Performance Data'!$O$8:$DY$56,0,MATCH(CONCATENATE($J2155,N$6),'Model Performance Data'!$O$6:$DY$6,0)),'Model Performance Data'!$B$8:$B$56,$C2155,'Model Performance Data'!$C$8:$C$56,$D2155)),"-",SUMIFS(INDEX('Model Performance Data'!$O$8:$DY$56,0,MATCH(CONCATENATE($J2155,N$6),'Model Performance Data'!$O$6:$DY$6,0)),'Model Performance Data'!$B$8:$B$56,$C2155,'Model Performance Data'!$C$8:$C$56,$D2155))</f>
        <v>0</v>
      </c>
      <c r="O2155" s="255">
        <f>IF(ISNA(SUMIFS(INDEX('Model Performance Data'!$O$8:$DY$56,0,MATCH(CONCATENATE($J2155,O$6),'Model Performance Data'!$O$6:$DY$6,0)),'Model Performance Data'!$B$8:$B$56,$C2155,'Model Performance Data'!$C$8:$C$56,$D2155)),"-",SUMIFS(INDEX('Model Performance Data'!$O$8:$DY$56,0,MATCH(CONCATENATE($J2155,O$6),'Model Performance Data'!$O$6:$DY$6,0)),'Model Performance Data'!$B$8:$B$56,$C2155,'Model Performance Data'!$C$8:$C$56,$D2155))</f>
        <v>0</v>
      </c>
    </row>
    <row r="2156" spans="2:15" x14ac:dyDescent="0.35">
      <c r="B2156" s="37" t="s">
        <v>80</v>
      </c>
      <c r="C2156" s="38" t="str">
        <f>IF(ISBLANK('Model Performance Data'!$B$93),"-",'Model Performance Data'!$B$93)</f>
        <v>-</v>
      </c>
      <c r="D2156" s="38" t="str">
        <f>IF(ISBLANK('Model Performance Data'!$C$93),"-",'Model Performance Data'!$C$93)</f>
        <v>-</v>
      </c>
      <c r="E2156" s="38" t="str">
        <f>IF(ISBLANK('Model Performance Data'!$D$93),"-",'Model Performance Data'!$D$93)</f>
        <v>-</v>
      </c>
      <c r="F2156" s="38" t="str">
        <f>IF(ISBLANK('Model Performance Data'!$E$93),"-",'Model Performance Data'!$E$93)</f>
        <v>-</v>
      </c>
      <c r="G2156" s="38" t="str">
        <f>IF(ISBLANK('Model Performance Data'!$F$93),"-",'Model Performance Data'!$F$93)</f>
        <v>-</v>
      </c>
      <c r="H2156" s="253">
        <v>4</v>
      </c>
      <c r="I2156" s="253" t="s">
        <v>65</v>
      </c>
      <c r="J2156" s="37" t="str">
        <f t="shared" si="81"/>
        <v>4Goal</v>
      </c>
      <c r="K2156" s="38" t="str">
        <f>IF(ISBLANK('Model Performance Data'!$L$93),"-",'Model Performance Data'!$L$93)</f>
        <v>-</v>
      </c>
      <c r="L2156" s="38" t="str">
        <f>IF(ISBLANK('Model Performance Data'!$K$93),"-",'Model Performance Data'!$K$93)</f>
        <v>-</v>
      </c>
      <c r="M2156" s="254" t="str">
        <f>IF(ISNA(SUMIFS(INDEX('Model Performance Data'!$O$8:$DY$56,0,MATCH(CONCATENATE($J2156,M$6),'Model Performance Data'!$O$6:$DY$6,0)),'Model Performance Data'!$B$8:$B$56,$C2156,'Model Performance Data'!$C$8:$C$56,$D2156)),"-",SUMIFS(INDEX('Model Performance Data'!$O$8:$DY$56,0,MATCH(CONCATENATE($J2156,M$6),'Model Performance Data'!$O$6:$DY$6,0)),'Model Performance Data'!$B$8:$B$56,$C2156,'Model Performance Data'!$C$8:$C$56,$D2156))</f>
        <v>-</v>
      </c>
      <c r="N2156" s="254" t="str">
        <f>IF(ISNA(SUMIFS(INDEX('Model Performance Data'!$O$8:$DY$56,0,MATCH(CONCATENATE($J2156,N$6),'Model Performance Data'!$O$6:$DY$6,0)),'Model Performance Data'!$B$8:$B$56,$C2156,'Model Performance Data'!$C$8:$C$56,$D2156)),"-",SUMIFS(INDEX('Model Performance Data'!$O$8:$DY$56,0,MATCH(CONCATENATE($J2156,N$6),'Model Performance Data'!$O$6:$DY$6,0)),'Model Performance Data'!$B$8:$B$56,$C2156,'Model Performance Data'!$C$8:$C$56,$D2156))</f>
        <v>-</v>
      </c>
      <c r="O2156" s="255">
        <f>IF(ISNA(SUMIFS(INDEX('Model Performance Data'!$O$8:$DY$56,0,MATCH(CONCATENATE($J2156,O$6),'Model Performance Data'!$O$6:$DY$6,0)),'Model Performance Data'!$B$8:$B$56,$C2156,'Model Performance Data'!$C$8:$C$56,$D2156)),"-",SUMIFS(INDEX('Model Performance Data'!$O$8:$DY$56,0,MATCH(CONCATENATE($J2156,O$6),'Model Performance Data'!$O$6:$DY$6,0)),'Model Performance Data'!$B$8:$B$56,$C2156,'Model Performance Data'!$C$8:$C$56,$D2156))</f>
        <v>0</v>
      </c>
    </row>
    <row r="2157" spans="2:15" x14ac:dyDescent="0.35">
      <c r="B2157" s="37" t="s">
        <v>80</v>
      </c>
      <c r="C2157" s="38" t="str">
        <f>IF(ISBLANK('Model Performance Data'!$B$94),"-",'Model Performance Data'!$B$94)</f>
        <v>-</v>
      </c>
      <c r="D2157" s="38" t="str">
        <f>IF(ISBLANK('Model Performance Data'!$C$94),"-",'Model Performance Data'!$C$94)</f>
        <v>-</v>
      </c>
      <c r="E2157" s="38" t="str">
        <f>IF(ISBLANK('Model Performance Data'!$D$94),"-",'Model Performance Data'!$D$94)</f>
        <v>-</v>
      </c>
      <c r="F2157" s="38" t="str">
        <f>IF(ISBLANK('Model Performance Data'!$E$94),"-",'Model Performance Data'!$E$94)</f>
        <v>-</v>
      </c>
      <c r="G2157" s="38" t="str">
        <f>IF(ISBLANK('Model Performance Data'!$F$94),"-",'Model Performance Data'!$F$94)</f>
        <v>-</v>
      </c>
      <c r="H2157" s="253" t="s">
        <v>64</v>
      </c>
      <c r="I2157" s="253" t="s">
        <v>64</v>
      </c>
      <c r="J2157" s="37" t="str">
        <f t="shared" si="81"/>
        <v>BaselineBaseline</v>
      </c>
      <c r="K2157" s="38" t="str">
        <f>IF(ISBLANK('Model Performance Data'!$L$94),"-",'Model Performance Data'!$L$94)</f>
        <v>-</v>
      </c>
      <c r="L2157" s="38" t="str">
        <f>IF(ISBLANK('Model Performance Data'!$K$94),"-",'Model Performance Data'!$K$94)</f>
        <v>-</v>
      </c>
      <c r="M2157" s="254">
        <f>IF(ISNA(SUMIFS(INDEX('Model Performance Data'!$O$8:$DY$56,0,MATCH(CONCATENATE($J2157,M$6),'Model Performance Data'!$O$6:$DY$6,0)),'Model Performance Data'!$B$8:$B$56,$C2157,'Model Performance Data'!$C$8:$C$56,$D2157)),"-",SUMIFS(INDEX('Model Performance Data'!$O$8:$DY$56,0,MATCH(CONCATENATE($J2157,M$6),'Model Performance Data'!$O$6:$DY$6,0)),'Model Performance Data'!$B$8:$B$56,$C2157,'Model Performance Data'!$C$8:$C$56,$D2157))</f>
        <v>0</v>
      </c>
      <c r="N2157" s="254">
        <f>IF(ISNA(SUMIFS(INDEX('Model Performance Data'!$O$8:$DY$56,0,MATCH(CONCATENATE($J2157,N$6),'Model Performance Data'!$O$6:$DY$6,0)),'Model Performance Data'!$B$8:$B$56,$C2157,'Model Performance Data'!$C$8:$C$56,$D2157)),"-",SUMIFS(INDEX('Model Performance Data'!$O$8:$DY$56,0,MATCH(CONCATENATE($J2157,N$6),'Model Performance Data'!$O$6:$DY$6,0)),'Model Performance Data'!$B$8:$B$56,$C2157,'Model Performance Data'!$C$8:$C$56,$D2157))</f>
        <v>0</v>
      </c>
      <c r="O2157" s="255">
        <f>IF(ISNA(SUMIFS(INDEX('Model Performance Data'!$O$8:$DY$56,0,MATCH(CONCATENATE($J2157,O$6),'Model Performance Data'!$O$6:$DY$6,0)),'Model Performance Data'!$B$8:$B$56,$C2157,'Model Performance Data'!$C$8:$C$56,$D2157)),"-",SUMIFS(INDEX('Model Performance Data'!$O$8:$DY$56,0,MATCH(CONCATENATE($J2157,O$6),'Model Performance Data'!$O$6:$DY$6,0)),'Model Performance Data'!$B$8:$B$56,$C2157,'Model Performance Data'!$C$8:$C$56,$D2157))</f>
        <v>0</v>
      </c>
    </row>
    <row r="2158" spans="2:15" x14ac:dyDescent="0.35">
      <c r="B2158" s="37" t="s">
        <v>80</v>
      </c>
      <c r="C2158" s="38" t="str">
        <f>IF(ISBLANK('Model Performance Data'!$B$94),"-",'Model Performance Data'!$B$94)</f>
        <v>-</v>
      </c>
      <c r="D2158" s="38" t="str">
        <f>IF(ISBLANK('Model Performance Data'!$C$94),"-",'Model Performance Data'!$C$94)</f>
        <v>-</v>
      </c>
      <c r="E2158" s="38" t="str">
        <f>IF(ISBLANK('Model Performance Data'!$D$94),"-",'Model Performance Data'!$D$94)</f>
        <v>-</v>
      </c>
      <c r="F2158" s="38" t="str">
        <f>IF(ISBLANK('Model Performance Data'!$E$94),"-",'Model Performance Data'!$E$94)</f>
        <v>-</v>
      </c>
      <c r="G2158" s="38" t="str">
        <f>IF(ISBLANK('Model Performance Data'!$F$94),"-",'Model Performance Data'!$F$94)</f>
        <v>-</v>
      </c>
      <c r="H2158" s="253">
        <v>1</v>
      </c>
      <c r="I2158" s="253">
        <v>1</v>
      </c>
      <c r="J2158" s="37" t="str">
        <f t="shared" si="81"/>
        <v>11</v>
      </c>
      <c r="K2158" s="38" t="str">
        <f>IF(ISBLANK('Model Performance Data'!$L$94),"-",'Model Performance Data'!$L$94)</f>
        <v>-</v>
      </c>
      <c r="L2158" s="38" t="str">
        <f>IF(ISBLANK('Model Performance Data'!$K$94),"-",'Model Performance Data'!$K$94)</f>
        <v>-</v>
      </c>
      <c r="M2158" s="254">
        <f>IF(ISNA(SUMIFS(INDEX('Model Performance Data'!$O$8:$DY$56,0,MATCH(CONCATENATE($J2158,M$6),'Model Performance Data'!$O$6:$DY$6,0)),'Model Performance Data'!$B$8:$B$56,$C2158,'Model Performance Data'!$C$8:$C$56,$D2158)),"-",SUMIFS(INDEX('Model Performance Data'!$O$8:$DY$56,0,MATCH(CONCATENATE($J2158,M$6),'Model Performance Data'!$O$6:$DY$6,0)),'Model Performance Data'!$B$8:$B$56,$C2158,'Model Performance Data'!$C$8:$C$56,$D2158))</f>
        <v>0</v>
      </c>
      <c r="N2158" s="254">
        <f>IF(ISNA(SUMIFS(INDEX('Model Performance Data'!$O$8:$DY$56,0,MATCH(CONCATENATE($J2158,N$6),'Model Performance Data'!$O$6:$DY$6,0)),'Model Performance Data'!$B$8:$B$56,$C2158,'Model Performance Data'!$C$8:$C$56,$D2158)),"-",SUMIFS(INDEX('Model Performance Data'!$O$8:$DY$56,0,MATCH(CONCATENATE($J2158,N$6),'Model Performance Data'!$O$6:$DY$6,0)),'Model Performance Data'!$B$8:$B$56,$C2158,'Model Performance Data'!$C$8:$C$56,$D2158))</f>
        <v>0</v>
      </c>
      <c r="O2158" s="255">
        <f>IF(ISNA(SUMIFS(INDEX('Model Performance Data'!$O$8:$DY$56,0,MATCH(CONCATENATE($J2158,O$6),'Model Performance Data'!$O$6:$DY$6,0)),'Model Performance Data'!$B$8:$B$56,$C2158,'Model Performance Data'!$C$8:$C$56,$D2158)),"-",SUMIFS(INDEX('Model Performance Data'!$O$8:$DY$56,0,MATCH(CONCATENATE($J2158,O$6),'Model Performance Data'!$O$6:$DY$6,0)),'Model Performance Data'!$B$8:$B$56,$C2158,'Model Performance Data'!$C$8:$C$56,$D2158))</f>
        <v>0</v>
      </c>
    </row>
    <row r="2159" spans="2:15" x14ac:dyDescent="0.35">
      <c r="B2159" s="37" t="s">
        <v>80</v>
      </c>
      <c r="C2159" s="38" t="str">
        <f>IF(ISBLANK('Model Performance Data'!$B$94),"-",'Model Performance Data'!$B$94)</f>
        <v>-</v>
      </c>
      <c r="D2159" s="38" t="str">
        <f>IF(ISBLANK('Model Performance Data'!$C$94),"-",'Model Performance Data'!$C$94)</f>
        <v>-</v>
      </c>
      <c r="E2159" s="38" t="str">
        <f>IF(ISBLANK('Model Performance Data'!$D$94),"-",'Model Performance Data'!$D$94)</f>
        <v>-</v>
      </c>
      <c r="F2159" s="38" t="str">
        <f>IF(ISBLANK('Model Performance Data'!$E$94),"-",'Model Performance Data'!$E$94)</f>
        <v>-</v>
      </c>
      <c r="G2159" s="38" t="str">
        <f>IF(ISBLANK('Model Performance Data'!$F$94),"-",'Model Performance Data'!$F$94)</f>
        <v>-</v>
      </c>
      <c r="H2159" s="253">
        <v>1</v>
      </c>
      <c r="I2159" s="253">
        <v>2</v>
      </c>
      <c r="J2159" s="37" t="str">
        <f t="shared" si="81"/>
        <v>12</v>
      </c>
      <c r="K2159" s="38" t="str">
        <f>IF(ISBLANK('Model Performance Data'!$L$94),"-",'Model Performance Data'!$L$94)</f>
        <v>-</v>
      </c>
      <c r="L2159" s="38" t="str">
        <f>IF(ISBLANK('Model Performance Data'!$K$94),"-",'Model Performance Data'!$K$94)</f>
        <v>-</v>
      </c>
      <c r="M2159" s="254">
        <f>IF(ISNA(SUMIFS(INDEX('Model Performance Data'!$O$8:$DY$56,0,MATCH(CONCATENATE($J2159,M$6),'Model Performance Data'!$O$6:$DY$6,0)),'Model Performance Data'!$B$8:$B$56,$C2159,'Model Performance Data'!$C$8:$C$56,$D2159)),"-",SUMIFS(INDEX('Model Performance Data'!$O$8:$DY$56,0,MATCH(CONCATENATE($J2159,M$6),'Model Performance Data'!$O$6:$DY$6,0)),'Model Performance Data'!$B$8:$B$56,$C2159,'Model Performance Data'!$C$8:$C$56,$D2159))</f>
        <v>0</v>
      </c>
      <c r="N2159" s="254">
        <f>IF(ISNA(SUMIFS(INDEX('Model Performance Data'!$O$8:$DY$56,0,MATCH(CONCATENATE($J2159,N$6),'Model Performance Data'!$O$6:$DY$6,0)),'Model Performance Data'!$B$8:$B$56,$C2159,'Model Performance Data'!$C$8:$C$56,$D2159)),"-",SUMIFS(INDEX('Model Performance Data'!$O$8:$DY$56,0,MATCH(CONCATENATE($J2159,N$6),'Model Performance Data'!$O$6:$DY$6,0)),'Model Performance Data'!$B$8:$B$56,$C2159,'Model Performance Data'!$C$8:$C$56,$D2159))</f>
        <v>0</v>
      </c>
      <c r="O2159" s="255">
        <f>IF(ISNA(SUMIFS(INDEX('Model Performance Data'!$O$8:$DY$56,0,MATCH(CONCATENATE($J2159,O$6),'Model Performance Data'!$O$6:$DY$6,0)),'Model Performance Data'!$B$8:$B$56,$C2159,'Model Performance Data'!$C$8:$C$56,$D2159)),"-",SUMIFS(INDEX('Model Performance Data'!$O$8:$DY$56,0,MATCH(CONCATENATE($J2159,O$6),'Model Performance Data'!$O$6:$DY$6,0)),'Model Performance Data'!$B$8:$B$56,$C2159,'Model Performance Data'!$C$8:$C$56,$D2159))</f>
        <v>0</v>
      </c>
    </row>
    <row r="2160" spans="2:15" x14ac:dyDescent="0.35">
      <c r="B2160" s="37" t="s">
        <v>80</v>
      </c>
      <c r="C2160" s="38" t="str">
        <f>IF(ISBLANK('Model Performance Data'!$B$94),"-",'Model Performance Data'!$B$94)</f>
        <v>-</v>
      </c>
      <c r="D2160" s="38" t="str">
        <f>IF(ISBLANK('Model Performance Data'!$C$94),"-",'Model Performance Data'!$C$94)</f>
        <v>-</v>
      </c>
      <c r="E2160" s="38" t="str">
        <f>IF(ISBLANK('Model Performance Data'!$D$94),"-",'Model Performance Data'!$D$94)</f>
        <v>-</v>
      </c>
      <c r="F2160" s="38" t="str">
        <f>IF(ISBLANK('Model Performance Data'!$E$94),"-",'Model Performance Data'!$E$94)</f>
        <v>-</v>
      </c>
      <c r="G2160" s="38" t="str">
        <f>IF(ISBLANK('Model Performance Data'!$F$94),"-",'Model Performance Data'!$F$94)</f>
        <v>-</v>
      </c>
      <c r="H2160" s="253">
        <v>1</v>
      </c>
      <c r="I2160" s="253">
        <v>3</v>
      </c>
      <c r="J2160" s="37" t="str">
        <f t="shared" si="81"/>
        <v>13</v>
      </c>
      <c r="K2160" s="38" t="str">
        <f>IF(ISBLANK('Model Performance Data'!$L$94),"-",'Model Performance Data'!$L$94)</f>
        <v>-</v>
      </c>
      <c r="L2160" s="38" t="str">
        <f>IF(ISBLANK('Model Performance Data'!$K$94),"-",'Model Performance Data'!$K$94)</f>
        <v>-</v>
      </c>
      <c r="M2160" s="254">
        <f>IF(ISNA(SUMIFS(INDEX('Model Performance Data'!$O$8:$DY$56,0,MATCH(CONCATENATE($J2160,M$6),'Model Performance Data'!$O$6:$DY$6,0)),'Model Performance Data'!$B$8:$B$56,$C2160,'Model Performance Data'!$C$8:$C$56,$D2160)),"-",SUMIFS(INDEX('Model Performance Data'!$O$8:$DY$56,0,MATCH(CONCATENATE($J2160,M$6),'Model Performance Data'!$O$6:$DY$6,0)),'Model Performance Data'!$B$8:$B$56,$C2160,'Model Performance Data'!$C$8:$C$56,$D2160))</f>
        <v>0</v>
      </c>
      <c r="N2160" s="254">
        <f>IF(ISNA(SUMIFS(INDEX('Model Performance Data'!$O$8:$DY$56,0,MATCH(CONCATENATE($J2160,N$6),'Model Performance Data'!$O$6:$DY$6,0)),'Model Performance Data'!$B$8:$B$56,$C2160,'Model Performance Data'!$C$8:$C$56,$D2160)),"-",SUMIFS(INDEX('Model Performance Data'!$O$8:$DY$56,0,MATCH(CONCATENATE($J2160,N$6),'Model Performance Data'!$O$6:$DY$6,0)),'Model Performance Data'!$B$8:$B$56,$C2160,'Model Performance Data'!$C$8:$C$56,$D2160))</f>
        <v>0</v>
      </c>
      <c r="O2160" s="255">
        <f>IF(ISNA(SUMIFS(INDEX('Model Performance Data'!$O$8:$DY$56,0,MATCH(CONCATENATE($J2160,O$6),'Model Performance Data'!$O$6:$DY$6,0)),'Model Performance Data'!$B$8:$B$56,$C2160,'Model Performance Data'!$C$8:$C$56,$D2160)),"-",SUMIFS(INDEX('Model Performance Data'!$O$8:$DY$56,0,MATCH(CONCATENATE($J2160,O$6),'Model Performance Data'!$O$6:$DY$6,0)),'Model Performance Data'!$B$8:$B$56,$C2160,'Model Performance Data'!$C$8:$C$56,$D2160))</f>
        <v>0</v>
      </c>
    </row>
    <row r="2161" spans="2:15" x14ac:dyDescent="0.35">
      <c r="B2161" s="37" t="s">
        <v>80</v>
      </c>
      <c r="C2161" s="38" t="str">
        <f>IF(ISBLANK('Model Performance Data'!$B$94),"-",'Model Performance Data'!$B$94)</f>
        <v>-</v>
      </c>
      <c r="D2161" s="38" t="str">
        <f>IF(ISBLANK('Model Performance Data'!$C$94),"-",'Model Performance Data'!$C$94)</f>
        <v>-</v>
      </c>
      <c r="E2161" s="38" t="str">
        <f>IF(ISBLANK('Model Performance Data'!$D$94),"-",'Model Performance Data'!$D$94)</f>
        <v>-</v>
      </c>
      <c r="F2161" s="38" t="str">
        <f>IF(ISBLANK('Model Performance Data'!$E$94),"-",'Model Performance Data'!$E$94)</f>
        <v>-</v>
      </c>
      <c r="G2161" s="38" t="str">
        <f>IF(ISBLANK('Model Performance Data'!$F$94),"-",'Model Performance Data'!$F$94)</f>
        <v>-</v>
      </c>
      <c r="H2161" s="253">
        <v>1</v>
      </c>
      <c r="I2161" s="253">
        <v>4</v>
      </c>
      <c r="J2161" s="37" t="str">
        <f t="shared" si="81"/>
        <v>14</v>
      </c>
      <c r="K2161" s="38" t="str">
        <f>IF(ISBLANK('Model Performance Data'!$L$94),"-",'Model Performance Data'!$L$94)</f>
        <v>-</v>
      </c>
      <c r="L2161" s="38" t="str">
        <f>IF(ISBLANK('Model Performance Data'!$K$94),"-",'Model Performance Data'!$K$94)</f>
        <v>-</v>
      </c>
      <c r="M2161" s="254">
        <f>IF(ISNA(SUMIFS(INDEX('Model Performance Data'!$O$8:$DY$56,0,MATCH(CONCATENATE($J2161,M$6),'Model Performance Data'!$O$6:$DY$6,0)),'Model Performance Data'!$B$8:$B$56,$C2161,'Model Performance Data'!$C$8:$C$56,$D2161)),"-",SUMIFS(INDEX('Model Performance Data'!$O$8:$DY$56,0,MATCH(CONCATENATE($J2161,M$6),'Model Performance Data'!$O$6:$DY$6,0)),'Model Performance Data'!$B$8:$B$56,$C2161,'Model Performance Data'!$C$8:$C$56,$D2161))</f>
        <v>0</v>
      </c>
      <c r="N2161" s="254">
        <f>IF(ISNA(SUMIFS(INDEX('Model Performance Data'!$O$8:$DY$56,0,MATCH(CONCATENATE($J2161,N$6),'Model Performance Data'!$O$6:$DY$6,0)),'Model Performance Data'!$B$8:$B$56,$C2161,'Model Performance Data'!$C$8:$C$56,$D2161)),"-",SUMIFS(INDEX('Model Performance Data'!$O$8:$DY$56,0,MATCH(CONCATENATE($J2161,N$6),'Model Performance Data'!$O$6:$DY$6,0)),'Model Performance Data'!$B$8:$B$56,$C2161,'Model Performance Data'!$C$8:$C$56,$D2161))</f>
        <v>0</v>
      </c>
      <c r="O2161" s="255">
        <f>IF(ISNA(SUMIFS(INDEX('Model Performance Data'!$O$8:$DY$56,0,MATCH(CONCATENATE($J2161,O$6),'Model Performance Data'!$O$6:$DY$6,0)),'Model Performance Data'!$B$8:$B$56,$C2161,'Model Performance Data'!$C$8:$C$56,$D2161)),"-",SUMIFS(INDEX('Model Performance Data'!$O$8:$DY$56,0,MATCH(CONCATENATE($J2161,O$6),'Model Performance Data'!$O$6:$DY$6,0)),'Model Performance Data'!$B$8:$B$56,$C2161,'Model Performance Data'!$C$8:$C$56,$D2161))</f>
        <v>0</v>
      </c>
    </row>
    <row r="2162" spans="2:15" x14ac:dyDescent="0.35">
      <c r="B2162" s="37" t="s">
        <v>80</v>
      </c>
      <c r="C2162" s="38" t="str">
        <f>IF(ISBLANK('Model Performance Data'!$B$94),"-",'Model Performance Data'!$B$94)</f>
        <v>-</v>
      </c>
      <c r="D2162" s="38" t="str">
        <f>IF(ISBLANK('Model Performance Data'!$C$94),"-",'Model Performance Data'!$C$94)</f>
        <v>-</v>
      </c>
      <c r="E2162" s="38" t="str">
        <f>IF(ISBLANK('Model Performance Data'!$D$94),"-",'Model Performance Data'!$D$94)</f>
        <v>-</v>
      </c>
      <c r="F2162" s="38" t="str">
        <f>IF(ISBLANK('Model Performance Data'!$E$94),"-",'Model Performance Data'!$E$94)</f>
        <v>-</v>
      </c>
      <c r="G2162" s="38" t="str">
        <f>IF(ISBLANK('Model Performance Data'!$F$94),"-",'Model Performance Data'!$F$94)</f>
        <v>-</v>
      </c>
      <c r="H2162" s="253">
        <v>1</v>
      </c>
      <c r="I2162" s="253">
        <v>5</v>
      </c>
      <c r="J2162" s="37" t="str">
        <f t="shared" si="81"/>
        <v>15</v>
      </c>
      <c r="K2162" s="38" t="str">
        <f>IF(ISBLANK('Model Performance Data'!$L$94),"-",'Model Performance Data'!$L$94)</f>
        <v>-</v>
      </c>
      <c r="L2162" s="38" t="str">
        <f>IF(ISBLANK('Model Performance Data'!$K$94),"-",'Model Performance Data'!$K$94)</f>
        <v>-</v>
      </c>
      <c r="M2162" s="254">
        <f>IF(ISNA(SUMIFS(INDEX('Model Performance Data'!$O$8:$DY$56,0,MATCH(CONCATENATE($J2162,M$6),'Model Performance Data'!$O$6:$DY$6,0)),'Model Performance Data'!$B$8:$B$56,$C2162,'Model Performance Data'!$C$8:$C$56,$D2162)),"-",SUMIFS(INDEX('Model Performance Data'!$O$8:$DY$56,0,MATCH(CONCATENATE($J2162,M$6),'Model Performance Data'!$O$6:$DY$6,0)),'Model Performance Data'!$B$8:$B$56,$C2162,'Model Performance Data'!$C$8:$C$56,$D2162))</f>
        <v>0</v>
      </c>
      <c r="N2162" s="254">
        <f>IF(ISNA(SUMIFS(INDEX('Model Performance Data'!$O$8:$DY$56,0,MATCH(CONCATENATE($J2162,N$6),'Model Performance Data'!$O$6:$DY$6,0)),'Model Performance Data'!$B$8:$B$56,$C2162,'Model Performance Data'!$C$8:$C$56,$D2162)),"-",SUMIFS(INDEX('Model Performance Data'!$O$8:$DY$56,0,MATCH(CONCATENATE($J2162,N$6),'Model Performance Data'!$O$6:$DY$6,0)),'Model Performance Data'!$B$8:$B$56,$C2162,'Model Performance Data'!$C$8:$C$56,$D2162))</f>
        <v>0</v>
      </c>
      <c r="O2162" s="255">
        <f>IF(ISNA(SUMIFS(INDEX('Model Performance Data'!$O$8:$DY$56,0,MATCH(CONCATENATE($J2162,O$6),'Model Performance Data'!$O$6:$DY$6,0)),'Model Performance Data'!$B$8:$B$56,$C2162,'Model Performance Data'!$C$8:$C$56,$D2162)),"-",SUMIFS(INDEX('Model Performance Data'!$O$8:$DY$56,0,MATCH(CONCATENATE($J2162,O$6),'Model Performance Data'!$O$6:$DY$6,0)),'Model Performance Data'!$B$8:$B$56,$C2162,'Model Performance Data'!$C$8:$C$56,$D2162))</f>
        <v>0</v>
      </c>
    </row>
    <row r="2163" spans="2:15" x14ac:dyDescent="0.35">
      <c r="B2163" s="37" t="s">
        <v>80</v>
      </c>
      <c r="C2163" s="38" t="str">
        <f>IF(ISBLANK('Model Performance Data'!$B$94),"-",'Model Performance Data'!$B$94)</f>
        <v>-</v>
      </c>
      <c r="D2163" s="38" t="str">
        <f>IF(ISBLANK('Model Performance Data'!$C$94),"-",'Model Performance Data'!$C$94)</f>
        <v>-</v>
      </c>
      <c r="E2163" s="38" t="str">
        <f>IF(ISBLANK('Model Performance Data'!$D$94),"-",'Model Performance Data'!$D$94)</f>
        <v>-</v>
      </c>
      <c r="F2163" s="38" t="str">
        <f>IF(ISBLANK('Model Performance Data'!$E$94),"-",'Model Performance Data'!$E$94)</f>
        <v>-</v>
      </c>
      <c r="G2163" s="38" t="str">
        <f>IF(ISBLANK('Model Performance Data'!$F$94),"-",'Model Performance Data'!$F$94)</f>
        <v>-</v>
      </c>
      <c r="H2163" s="253">
        <v>1</v>
      </c>
      <c r="I2163" s="253" t="s">
        <v>65</v>
      </c>
      <c r="J2163" s="37" t="str">
        <f t="shared" si="81"/>
        <v>1Goal</v>
      </c>
      <c r="K2163" s="38" t="str">
        <f>IF(ISBLANK('Model Performance Data'!$L$94),"-",'Model Performance Data'!$L$94)</f>
        <v>-</v>
      </c>
      <c r="L2163" s="38" t="str">
        <f>IF(ISBLANK('Model Performance Data'!$K$94),"-",'Model Performance Data'!$K$94)</f>
        <v>-</v>
      </c>
      <c r="M2163" s="254" t="str">
        <f>IF(ISNA(SUMIFS(INDEX('Model Performance Data'!$O$8:$DY$56,0,MATCH(CONCATENATE($J2163,M$6),'Model Performance Data'!$O$6:$DY$6,0)),'Model Performance Data'!$B$8:$B$56,$C2163,'Model Performance Data'!$C$8:$C$56,$D2163)),"-",SUMIFS(INDEX('Model Performance Data'!$O$8:$DY$56,0,MATCH(CONCATENATE($J2163,M$6),'Model Performance Data'!$O$6:$DY$6,0)),'Model Performance Data'!$B$8:$B$56,$C2163,'Model Performance Data'!$C$8:$C$56,$D2163))</f>
        <v>-</v>
      </c>
      <c r="N2163" s="254" t="str">
        <f>IF(ISNA(SUMIFS(INDEX('Model Performance Data'!$O$8:$DY$56,0,MATCH(CONCATENATE($J2163,N$6),'Model Performance Data'!$O$6:$DY$6,0)),'Model Performance Data'!$B$8:$B$56,$C2163,'Model Performance Data'!$C$8:$C$56,$D2163)),"-",SUMIFS(INDEX('Model Performance Data'!$O$8:$DY$56,0,MATCH(CONCATENATE($J2163,N$6),'Model Performance Data'!$O$6:$DY$6,0)),'Model Performance Data'!$B$8:$B$56,$C2163,'Model Performance Data'!$C$8:$C$56,$D2163))</f>
        <v>-</v>
      </c>
      <c r="O2163" s="255">
        <f>IF(ISNA(SUMIFS(INDEX('Model Performance Data'!$O$8:$DY$56,0,MATCH(CONCATENATE($J2163,O$6),'Model Performance Data'!$O$6:$DY$6,0)),'Model Performance Data'!$B$8:$B$56,$C2163,'Model Performance Data'!$C$8:$C$56,$D2163)),"-",SUMIFS(INDEX('Model Performance Data'!$O$8:$DY$56,0,MATCH(CONCATENATE($J2163,O$6),'Model Performance Data'!$O$6:$DY$6,0)),'Model Performance Data'!$B$8:$B$56,$C2163,'Model Performance Data'!$C$8:$C$56,$D2163))</f>
        <v>0</v>
      </c>
    </row>
    <row r="2164" spans="2:15" x14ac:dyDescent="0.35">
      <c r="B2164" s="37" t="s">
        <v>80</v>
      </c>
      <c r="C2164" s="38" t="str">
        <f>IF(ISBLANK('Model Performance Data'!$B$94),"-",'Model Performance Data'!$B$94)</f>
        <v>-</v>
      </c>
      <c r="D2164" s="38" t="str">
        <f>IF(ISBLANK('Model Performance Data'!$C$94),"-",'Model Performance Data'!$C$94)</f>
        <v>-</v>
      </c>
      <c r="E2164" s="38" t="str">
        <f>IF(ISBLANK('Model Performance Data'!$D$94),"-",'Model Performance Data'!$D$94)</f>
        <v>-</v>
      </c>
      <c r="F2164" s="38" t="str">
        <f>IF(ISBLANK('Model Performance Data'!$E$94),"-",'Model Performance Data'!$E$94)</f>
        <v>-</v>
      </c>
      <c r="G2164" s="38" t="str">
        <f>IF(ISBLANK('Model Performance Data'!$F$94),"-",'Model Performance Data'!$F$94)</f>
        <v>-</v>
      </c>
      <c r="H2164" s="253">
        <v>2</v>
      </c>
      <c r="I2164" s="253">
        <v>1</v>
      </c>
      <c r="J2164" s="37" t="str">
        <f t="shared" si="81"/>
        <v>21</v>
      </c>
      <c r="K2164" s="38" t="str">
        <f>IF(ISBLANK('Model Performance Data'!$L$94),"-",'Model Performance Data'!$L$94)</f>
        <v>-</v>
      </c>
      <c r="L2164" s="38" t="str">
        <f>IF(ISBLANK('Model Performance Data'!$K$94),"-",'Model Performance Data'!$K$94)</f>
        <v>-</v>
      </c>
      <c r="M2164" s="254">
        <f>IF(ISNA(SUMIFS(INDEX('Model Performance Data'!$O$8:$DY$56,0,MATCH(CONCATENATE($J2164,M$6),'Model Performance Data'!$O$6:$DY$6,0)),'Model Performance Data'!$B$8:$B$56,$C2164,'Model Performance Data'!$C$8:$C$56,$D2164)),"-",SUMIFS(INDEX('Model Performance Data'!$O$8:$DY$56,0,MATCH(CONCATENATE($J2164,M$6),'Model Performance Data'!$O$6:$DY$6,0)),'Model Performance Data'!$B$8:$B$56,$C2164,'Model Performance Data'!$C$8:$C$56,$D2164))</f>
        <v>0</v>
      </c>
      <c r="N2164" s="254">
        <f>IF(ISNA(SUMIFS(INDEX('Model Performance Data'!$O$8:$DY$56,0,MATCH(CONCATENATE($J2164,N$6),'Model Performance Data'!$O$6:$DY$6,0)),'Model Performance Data'!$B$8:$B$56,$C2164,'Model Performance Data'!$C$8:$C$56,$D2164)),"-",SUMIFS(INDEX('Model Performance Data'!$O$8:$DY$56,0,MATCH(CONCATENATE($J2164,N$6),'Model Performance Data'!$O$6:$DY$6,0)),'Model Performance Data'!$B$8:$B$56,$C2164,'Model Performance Data'!$C$8:$C$56,$D2164))</f>
        <v>0</v>
      </c>
      <c r="O2164" s="255">
        <f>IF(ISNA(SUMIFS(INDEX('Model Performance Data'!$O$8:$DY$56,0,MATCH(CONCATENATE($J2164,O$6),'Model Performance Data'!$O$6:$DY$6,0)),'Model Performance Data'!$B$8:$B$56,$C2164,'Model Performance Data'!$C$8:$C$56,$D2164)),"-",SUMIFS(INDEX('Model Performance Data'!$O$8:$DY$56,0,MATCH(CONCATENATE($J2164,O$6),'Model Performance Data'!$O$6:$DY$6,0)),'Model Performance Data'!$B$8:$B$56,$C2164,'Model Performance Data'!$C$8:$C$56,$D2164))</f>
        <v>0</v>
      </c>
    </row>
    <row r="2165" spans="2:15" x14ac:dyDescent="0.35">
      <c r="B2165" s="37" t="s">
        <v>80</v>
      </c>
      <c r="C2165" s="38" t="str">
        <f>IF(ISBLANK('Model Performance Data'!$B$94),"-",'Model Performance Data'!$B$94)</f>
        <v>-</v>
      </c>
      <c r="D2165" s="38" t="str">
        <f>IF(ISBLANK('Model Performance Data'!$C$94),"-",'Model Performance Data'!$C$94)</f>
        <v>-</v>
      </c>
      <c r="E2165" s="38" t="str">
        <f>IF(ISBLANK('Model Performance Data'!$D$94),"-",'Model Performance Data'!$D$94)</f>
        <v>-</v>
      </c>
      <c r="F2165" s="38" t="str">
        <f>IF(ISBLANK('Model Performance Data'!$E$94),"-",'Model Performance Data'!$E$94)</f>
        <v>-</v>
      </c>
      <c r="G2165" s="38" t="str">
        <f>IF(ISBLANK('Model Performance Data'!$F$94),"-",'Model Performance Data'!$F$94)</f>
        <v>-</v>
      </c>
      <c r="H2165" s="253">
        <v>2</v>
      </c>
      <c r="I2165" s="253">
        <v>2</v>
      </c>
      <c r="J2165" s="37" t="str">
        <f t="shared" si="81"/>
        <v>22</v>
      </c>
      <c r="K2165" s="38" t="str">
        <f>IF(ISBLANK('Model Performance Data'!$L$94),"-",'Model Performance Data'!$L$94)</f>
        <v>-</v>
      </c>
      <c r="L2165" s="38" t="str">
        <f>IF(ISBLANK('Model Performance Data'!$K$94),"-",'Model Performance Data'!$K$94)</f>
        <v>-</v>
      </c>
      <c r="M2165" s="254">
        <f>IF(ISNA(SUMIFS(INDEX('Model Performance Data'!$O$8:$DY$56,0,MATCH(CONCATENATE($J2165,M$6),'Model Performance Data'!$O$6:$DY$6,0)),'Model Performance Data'!$B$8:$B$56,$C2165,'Model Performance Data'!$C$8:$C$56,$D2165)),"-",SUMIFS(INDEX('Model Performance Data'!$O$8:$DY$56,0,MATCH(CONCATENATE($J2165,M$6),'Model Performance Data'!$O$6:$DY$6,0)),'Model Performance Data'!$B$8:$B$56,$C2165,'Model Performance Data'!$C$8:$C$56,$D2165))</f>
        <v>0</v>
      </c>
      <c r="N2165" s="254">
        <f>IF(ISNA(SUMIFS(INDEX('Model Performance Data'!$O$8:$DY$56,0,MATCH(CONCATENATE($J2165,N$6),'Model Performance Data'!$O$6:$DY$6,0)),'Model Performance Data'!$B$8:$B$56,$C2165,'Model Performance Data'!$C$8:$C$56,$D2165)),"-",SUMIFS(INDEX('Model Performance Data'!$O$8:$DY$56,0,MATCH(CONCATENATE($J2165,N$6),'Model Performance Data'!$O$6:$DY$6,0)),'Model Performance Data'!$B$8:$B$56,$C2165,'Model Performance Data'!$C$8:$C$56,$D2165))</f>
        <v>0</v>
      </c>
      <c r="O2165" s="255">
        <f>IF(ISNA(SUMIFS(INDEX('Model Performance Data'!$O$8:$DY$56,0,MATCH(CONCATENATE($J2165,O$6),'Model Performance Data'!$O$6:$DY$6,0)),'Model Performance Data'!$B$8:$B$56,$C2165,'Model Performance Data'!$C$8:$C$56,$D2165)),"-",SUMIFS(INDEX('Model Performance Data'!$O$8:$DY$56,0,MATCH(CONCATENATE($J2165,O$6),'Model Performance Data'!$O$6:$DY$6,0)),'Model Performance Data'!$B$8:$B$56,$C2165,'Model Performance Data'!$C$8:$C$56,$D2165))</f>
        <v>0</v>
      </c>
    </row>
    <row r="2166" spans="2:15" x14ac:dyDescent="0.35">
      <c r="B2166" s="37" t="s">
        <v>80</v>
      </c>
      <c r="C2166" s="38" t="str">
        <f>IF(ISBLANK('Model Performance Data'!$B$94),"-",'Model Performance Data'!$B$94)</f>
        <v>-</v>
      </c>
      <c r="D2166" s="38" t="str">
        <f>IF(ISBLANK('Model Performance Data'!$C$94),"-",'Model Performance Data'!$C$94)</f>
        <v>-</v>
      </c>
      <c r="E2166" s="38" t="str">
        <f>IF(ISBLANK('Model Performance Data'!$D$94),"-",'Model Performance Data'!$D$94)</f>
        <v>-</v>
      </c>
      <c r="F2166" s="38" t="str">
        <f>IF(ISBLANK('Model Performance Data'!$E$94),"-",'Model Performance Data'!$E$94)</f>
        <v>-</v>
      </c>
      <c r="G2166" s="38" t="str">
        <f>IF(ISBLANK('Model Performance Data'!$F$94),"-",'Model Performance Data'!$F$94)</f>
        <v>-</v>
      </c>
      <c r="H2166" s="253">
        <v>2</v>
      </c>
      <c r="I2166" s="253">
        <v>3</v>
      </c>
      <c r="J2166" s="37" t="str">
        <f t="shared" si="81"/>
        <v>23</v>
      </c>
      <c r="K2166" s="38" t="str">
        <f>IF(ISBLANK('Model Performance Data'!$L$94),"-",'Model Performance Data'!$L$94)</f>
        <v>-</v>
      </c>
      <c r="L2166" s="38" t="str">
        <f>IF(ISBLANK('Model Performance Data'!$K$94),"-",'Model Performance Data'!$K$94)</f>
        <v>-</v>
      </c>
      <c r="M2166" s="254">
        <f>IF(ISNA(SUMIFS(INDEX('Model Performance Data'!$O$8:$DY$56,0,MATCH(CONCATENATE($J2166,M$6),'Model Performance Data'!$O$6:$DY$6,0)),'Model Performance Data'!$B$8:$B$56,$C2166,'Model Performance Data'!$C$8:$C$56,$D2166)),"-",SUMIFS(INDEX('Model Performance Data'!$O$8:$DY$56,0,MATCH(CONCATENATE($J2166,M$6),'Model Performance Data'!$O$6:$DY$6,0)),'Model Performance Data'!$B$8:$B$56,$C2166,'Model Performance Data'!$C$8:$C$56,$D2166))</f>
        <v>0</v>
      </c>
      <c r="N2166" s="254">
        <f>IF(ISNA(SUMIFS(INDEX('Model Performance Data'!$O$8:$DY$56,0,MATCH(CONCATENATE($J2166,N$6),'Model Performance Data'!$O$6:$DY$6,0)),'Model Performance Data'!$B$8:$B$56,$C2166,'Model Performance Data'!$C$8:$C$56,$D2166)),"-",SUMIFS(INDEX('Model Performance Data'!$O$8:$DY$56,0,MATCH(CONCATENATE($J2166,N$6),'Model Performance Data'!$O$6:$DY$6,0)),'Model Performance Data'!$B$8:$B$56,$C2166,'Model Performance Data'!$C$8:$C$56,$D2166))</f>
        <v>0</v>
      </c>
      <c r="O2166" s="255">
        <f>IF(ISNA(SUMIFS(INDEX('Model Performance Data'!$O$8:$DY$56,0,MATCH(CONCATENATE($J2166,O$6),'Model Performance Data'!$O$6:$DY$6,0)),'Model Performance Data'!$B$8:$B$56,$C2166,'Model Performance Data'!$C$8:$C$56,$D2166)),"-",SUMIFS(INDEX('Model Performance Data'!$O$8:$DY$56,0,MATCH(CONCATENATE($J2166,O$6),'Model Performance Data'!$O$6:$DY$6,0)),'Model Performance Data'!$B$8:$B$56,$C2166,'Model Performance Data'!$C$8:$C$56,$D2166))</f>
        <v>0</v>
      </c>
    </row>
    <row r="2167" spans="2:15" x14ac:dyDescent="0.35">
      <c r="B2167" s="37" t="s">
        <v>80</v>
      </c>
      <c r="C2167" s="38" t="str">
        <f>IF(ISBLANK('Model Performance Data'!$B$94),"-",'Model Performance Data'!$B$94)</f>
        <v>-</v>
      </c>
      <c r="D2167" s="38" t="str">
        <f>IF(ISBLANK('Model Performance Data'!$C$94),"-",'Model Performance Data'!$C$94)</f>
        <v>-</v>
      </c>
      <c r="E2167" s="38" t="str">
        <f>IF(ISBLANK('Model Performance Data'!$D$94),"-",'Model Performance Data'!$D$94)</f>
        <v>-</v>
      </c>
      <c r="F2167" s="38" t="str">
        <f>IF(ISBLANK('Model Performance Data'!$E$94),"-",'Model Performance Data'!$E$94)</f>
        <v>-</v>
      </c>
      <c r="G2167" s="38" t="str">
        <f>IF(ISBLANK('Model Performance Data'!$F$94),"-",'Model Performance Data'!$F$94)</f>
        <v>-</v>
      </c>
      <c r="H2167" s="253">
        <v>2</v>
      </c>
      <c r="I2167" s="253">
        <v>4</v>
      </c>
      <c r="J2167" s="37" t="str">
        <f t="shared" si="81"/>
        <v>24</v>
      </c>
      <c r="K2167" s="38" t="str">
        <f>IF(ISBLANK('Model Performance Data'!$L$94),"-",'Model Performance Data'!$L$94)</f>
        <v>-</v>
      </c>
      <c r="L2167" s="38" t="str">
        <f>IF(ISBLANK('Model Performance Data'!$K$94),"-",'Model Performance Data'!$K$94)</f>
        <v>-</v>
      </c>
      <c r="M2167" s="254">
        <f>IF(ISNA(SUMIFS(INDEX('Model Performance Data'!$O$8:$DY$56,0,MATCH(CONCATENATE($J2167,M$6),'Model Performance Data'!$O$6:$DY$6,0)),'Model Performance Data'!$B$8:$B$56,$C2167,'Model Performance Data'!$C$8:$C$56,$D2167)),"-",SUMIFS(INDEX('Model Performance Data'!$O$8:$DY$56,0,MATCH(CONCATENATE($J2167,M$6),'Model Performance Data'!$O$6:$DY$6,0)),'Model Performance Data'!$B$8:$B$56,$C2167,'Model Performance Data'!$C$8:$C$56,$D2167))</f>
        <v>0</v>
      </c>
      <c r="N2167" s="254">
        <f>IF(ISNA(SUMIFS(INDEX('Model Performance Data'!$O$8:$DY$56,0,MATCH(CONCATENATE($J2167,N$6),'Model Performance Data'!$O$6:$DY$6,0)),'Model Performance Data'!$B$8:$B$56,$C2167,'Model Performance Data'!$C$8:$C$56,$D2167)),"-",SUMIFS(INDEX('Model Performance Data'!$O$8:$DY$56,0,MATCH(CONCATENATE($J2167,N$6),'Model Performance Data'!$O$6:$DY$6,0)),'Model Performance Data'!$B$8:$B$56,$C2167,'Model Performance Data'!$C$8:$C$56,$D2167))</f>
        <v>0</v>
      </c>
      <c r="O2167" s="255">
        <f>IF(ISNA(SUMIFS(INDEX('Model Performance Data'!$O$8:$DY$56,0,MATCH(CONCATENATE($J2167,O$6),'Model Performance Data'!$O$6:$DY$6,0)),'Model Performance Data'!$B$8:$B$56,$C2167,'Model Performance Data'!$C$8:$C$56,$D2167)),"-",SUMIFS(INDEX('Model Performance Data'!$O$8:$DY$56,0,MATCH(CONCATENATE($J2167,O$6),'Model Performance Data'!$O$6:$DY$6,0)),'Model Performance Data'!$B$8:$B$56,$C2167,'Model Performance Data'!$C$8:$C$56,$D2167))</f>
        <v>0</v>
      </c>
    </row>
    <row r="2168" spans="2:15" x14ac:dyDescent="0.35">
      <c r="B2168" s="37" t="s">
        <v>80</v>
      </c>
      <c r="C2168" s="38" t="str">
        <f>IF(ISBLANK('Model Performance Data'!$B$94),"-",'Model Performance Data'!$B$94)</f>
        <v>-</v>
      </c>
      <c r="D2168" s="38" t="str">
        <f>IF(ISBLANK('Model Performance Data'!$C$94),"-",'Model Performance Data'!$C$94)</f>
        <v>-</v>
      </c>
      <c r="E2168" s="38" t="str">
        <f>IF(ISBLANK('Model Performance Data'!$D$94),"-",'Model Performance Data'!$D$94)</f>
        <v>-</v>
      </c>
      <c r="F2168" s="38" t="str">
        <f>IF(ISBLANK('Model Performance Data'!$E$94),"-",'Model Performance Data'!$E$94)</f>
        <v>-</v>
      </c>
      <c r="G2168" s="38" t="str">
        <f>IF(ISBLANK('Model Performance Data'!$F$94),"-",'Model Performance Data'!$F$94)</f>
        <v>-</v>
      </c>
      <c r="H2168" s="253">
        <v>2</v>
      </c>
      <c r="I2168" s="253">
        <v>5</v>
      </c>
      <c r="J2168" s="37" t="str">
        <f t="shared" si="81"/>
        <v>25</v>
      </c>
      <c r="K2168" s="38" t="str">
        <f>IF(ISBLANK('Model Performance Data'!$L$94),"-",'Model Performance Data'!$L$94)</f>
        <v>-</v>
      </c>
      <c r="L2168" s="38" t="str">
        <f>IF(ISBLANK('Model Performance Data'!$K$94),"-",'Model Performance Data'!$K$94)</f>
        <v>-</v>
      </c>
      <c r="M2168" s="254">
        <f>IF(ISNA(SUMIFS(INDEX('Model Performance Data'!$O$8:$DY$56,0,MATCH(CONCATENATE($J2168,M$6),'Model Performance Data'!$O$6:$DY$6,0)),'Model Performance Data'!$B$8:$B$56,$C2168,'Model Performance Data'!$C$8:$C$56,$D2168)),"-",SUMIFS(INDEX('Model Performance Data'!$O$8:$DY$56,0,MATCH(CONCATENATE($J2168,M$6),'Model Performance Data'!$O$6:$DY$6,0)),'Model Performance Data'!$B$8:$B$56,$C2168,'Model Performance Data'!$C$8:$C$56,$D2168))</f>
        <v>0</v>
      </c>
      <c r="N2168" s="254">
        <f>IF(ISNA(SUMIFS(INDEX('Model Performance Data'!$O$8:$DY$56,0,MATCH(CONCATENATE($J2168,N$6),'Model Performance Data'!$O$6:$DY$6,0)),'Model Performance Data'!$B$8:$B$56,$C2168,'Model Performance Data'!$C$8:$C$56,$D2168)),"-",SUMIFS(INDEX('Model Performance Data'!$O$8:$DY$56,0,MATCH(CONCATENATE($J2168,N$6),'Model Performance Data'!$O$6:$DY$6,0)),'Model Performance Data'!$B$8:$B$56,$C2168,'Model Performance Data'!$C$8:$C$56,$D2168))</f>
        <v>0</v>
      </c>
      <c r="O2168" s="255">
        <f>IF(ISNA(SUMIFS(INDEX('Model Performance Data'!$O$8:$DY$56,0,MATCH(CONCATENATE($J2168,O$6),'Model Performance Data'!$O$6:$DY$6,0)),'Model Performance Data'!$B$8:$B$56,$C2168,'Model Performance Data'!$C$8:$C$56,$D2168)),"-",SUMIFS(INDEX('Model Performance Data'!$O$8:$DY$56,0,MATCH(CONCATENATE($J2168,O$6),'Model Performance Data'!$O$6:$DY$6,0)),'Model Performance Data'!$B$8:$B$56,$C2168,'Model Performance Data'!$C$8:$C$56,$D2168))</f>
        <v>0</v>
      </c>
    </row>
    <row r="2169" spans="2:15" x14ac:dyDescent="0.35">
      <c r="B2169" s="37" t="s">
        <v>80</v>
      </c>
      <c r="C2169" s="38" t="str">
        <f>IF(ISBLANK('Model Performance Data'!$B$94),"-",'Model Performance Data'!$B$94)</f>
        <v>-</v>
      </c>
      <c r="D2169" s="38" t="str">
        <f>IF(ISBLANK('Model Performance Data'!$C$94),"-",'Model Performance Data'!$C$94)</f>
        <v>-</v>
      </c>
      <c r="E2169" s="38" t="str">
        <f>IF(ISBLANK('Model Performance Data'!$D$94),"-",'Model Performance Data'!$D$94)</f>
        <v>-</v>
      </c>
      <c r="F2169" s="38" t="str">
        <f>IF(ISBLANK('Model Performance Data'!$E$94),"-",'Model Performance Data'!$E$94)</f>
        <v>-</v>
      </c>
      <c r="G2169" s="38" t="str">
        <f>IF(ISBLANK('Model Performance Data'!$F$94),"-",'Model Performance Data'!$F$94)</f>
        <v>-</v>
      </c>
      <c r="H2169" s="253">
        <v>2</v>
      </c>
      <c r="I2169" s="253" t="s">
        <v>65</v>
      </c>
      <c r="J2169" s="37" t="str">
        <f t="shared" si="81"/>
        <v>2Goal</v>
      </c>
      <c r="K2169" s="38" t="str">
        <f>IF(ISBLANK('Model Performance Data'!$L$94),"-",'Model Performance Data'!$L$94)</f>
        <v>-</v>
      </c>
      <c r="L2169" s="38" t="str">
        <f>IF(ISBLANK('Model Performance Data'!$K$94),"-",'Model Performance Data'!$K$94)</f>
        <v>-</v>
      </c>
      <c r="M2169" s="254" t="str">
        <f>IF(ISNA(SUMIFS(INDEX('Model Performance Data'!$O$8:$DY$56,0,MATCH(CONCATENATE($J2169,M$6),'Model Performance Data'!$O$6:$DY$6,0)),'Model Performance Data'!$B$8:$B$56,$C2169,'Model Performance Data'!$C$8:$C$56,$D2169)),"-",SUMIFS(INDEX('Model Performance Data'!$O$8:$DY$56,0,MATCH(CONCATENATE($J2169,M$6),'Model Performance Data'!$O$6:$DY$6,0)),'Model Performance Data'!$B$8:$B$56,$C2169,'Model Performance Data'!$C$8:$C$56,$D2169))</f>
        <v>-</v>
      </c>
      <c r="N2169" s="254" t="str">
        <f>IF(ISNA(SUMIFS(INDEX('Model Performance Data'!$O$8:$DY$56,0,MATCH(CONCATENATE($J2169,N$6),'Model Performance Data'!$O$6:$DY$6,0)),'Model Performance Data'!$B$8:$B$56,$C2169,'Model Performance Data'!$C$8:$C$56,$D2169)),"-",SUMIFS(INDEX('Model Performance Data'!$O$8:$DY$56,0,MATCH(CONCATENATE($J2169,N$6),'Model Performance Data'!$O$6:$DY$6,0)),'Model Performance Data'!$B$8:$B$56,$C2169,'Model Performance Data'!$C$8:$C$56,$D2169))</f>
        <v>-</v>
      </c>
      <c r="O2169" s="255">
        <f>IF(ISNA(SUMIFS(INDEX('Model Performance Data'!$O$8:$DY$56,0,MATCH(CONCATENATE($J2169,O$6),'Model Performance Data'!$O$6:$DY$6,0)),'Model Performance Data'!$B$8:$B$56,$C2169,'Model Performance Data'!$C$8:$C$56,$D2169)),"-",SUMIFS(INDEX('Model Performance Data'!$O$8:$DY$56,0,MATCH(CONCATENATE($J2169,O$6),'Model Performance Data'!$O$6:$DY$6,0)),'Model Performance Data'!$B$8:$B$56,$C2169,'Model Performance Data'!$C$8:$C$56,$D2169))</f>
        <v>0</v>
      </c>
    </row>
    <row r="2170" spans="2:15" x14ac:dyDescent="0.35">
      <c r="B2170" s="37" t="s">
        <v>80</v>
      </c>
      <c r="C2170" s="38" t="str">
        <f>IF(ISBLANK('Model Performance Data'!$B$94),"-",'Model Performance Data'!$B$94)</f>
        <v>-</v>
      </c>
      <c r="D2170" s="38" t="str">
        <f>IF(ISBLANK('Model Performance Data'!$C$94),"-",'Model Performance Data'!$C$94)</f>
        <v>-</v>
      </c>
      <c r="E2170" s="38" t="str">
        <f>IF(ISBLANK('Model Performance Data'!$D$94),"-",'Model Performance Data'!$D$94)</f>
        <v>-</v>
      </c>
      <c r="F2170" s="38" t="str">
        <f>IF(ISBLANK('Model Performance Data'!$E$94),"-",'Model Performance Data'!$E$94)</f>
        <v>-</v>
      </c>
      <c r="G2170" s="38" t="str">
        <f>IF(ISBLANK('Model Performance Data'!$F$94),"-",'Model Performance Data'!$F$94)</f>
        <v>-</v>
      </c>
      <c r="H2170" s="253">
        <v>3</v>
      </c>
      <c r="I2170" s="253">
        <v>1</v>
      </c>
      <c r="J2170" s="37" t="str">
        <f t="shared" si="81"/>
        <v>31</v>
      </c>
      <c r="K2170" s="38" t="str">
        <f>IF(ISBLANK('Model Performance Data'!$L$94),"-",'Model Performance Data'!$L$94)</f>
        <v>-</v>
      </c>
      <c r="L2170" s="38" t="str">
        <f>IF(ISBLANK('Model Performance Data'!$K$94),"-",'Model Performance Data'!$K$94)</f>
        <v>-</v>
      </c>
      <c r="M2170" s="254">
        <f>IF(ISNA(SUMIFS(INDEX('Model Performance Data'!$O$8:$DY$56,0,MATCH(CONCATENATE($J2170,M$6),'Model Performance Data'!$O$6:$DY$6,0)),'Model Performance Data'!$B$8:$B$56,$C2170,'Model Performance Data'!$C$8:$C$56,$D2170)),"-",SUMIFS(INDEX('Model Performance Data'!$O$8:$DY$56,0,MATCH(CONCATENATE($J2170,M$6),'Model Performance Data'!$O$6:$DY$6,0)),'Model Performance Data'!$B$8:$B$56,$C2170,'Model Performance Data'!$C$8:$C$56,$D2170))</f>
        <v>0</v>
      </c>
      <c r="N2170" s="254">
        <f>IF(ISNA(SUMIFS(INDEX('Model Performance Data'!$O$8:$DY$56,0,MATCH(CONCATENATE($J2170,N$6),'Model Performance Data'!$O$6:$DY$6,0)),'Model Performance Data'!$B$8:$B$56,$C2170,'Model Performance Data'!$C$8:$C$56,$D2170)),"-",SUMIFS(INDEX('Model Performance Data'!$O$8:$DY$56,0,MATCH(CONCATENATE($J2170,N$6),'Model Performance Data'!$O$6:$DY$6,0)),'Model Performance Data'!$B$8:$B$56,$C2170,'Model Performance Data'!$C$8:$C$56,$D2170))</f>
        <v>0</v>
      </c>
      <c r="O2170" s="255">
        <f>IF(ISNA(SUMIFS(INDEX('Model Performance Data'!$O$8:$DY$56,0,MATCH(CONCATENATE($J2170,O$6),'Model Performance Data'!$O$6:$DY$6,0)),'Model Performance Data'!$B$8:$B$56,$C2170,'Model Performance Data'!$C$8:$C$56,$D2170)),"-",SUMIFS(INDEX('Model Performance Data'!$O$8:$DY$56,0,MATCH(CONCATENATE($J2170,O$6),'Model Performance Data'!$O$6:$DY$6,0)),'Model Performance Data'!$B$8:$B$56,$C2170,'Model Performance Data'!$C$8:$C$56,$D2170))</f>
        <v>0</v>
      </c>
    </row>
    <row r="2171" spans="2:15" x14ac:dyDescent="0.35">
      <c r="B2171" s="37" t="s">
        <v>80</v>
      </c>
      <c r="C2171" s="38" t="str">
        <f>IF(ISBLANK('Model Performance Data'!$B$94),"-",'Model Performance Data'!$B$94)</f>
        <v>-</v>
      </c>
      <c r="D2171" s="38" t="str">
        <f>IF(ISBLANK('Model Performance Data'!$C$94),"-",'Model Performance Data'!$C$94)</f>
        <v>-</v>
      </c>
      <c r="E2171" s="38" t="str">
        <f>IF(ISBLANK('Model Performance Data'!$D$94),"-",'Model Performance Data'!$D$94)</f>
        <v>-</v>
      </c>
      <c r="F2171" s="38" t="str">
        <f>IF(ISBLANK('Model Performance Data'!$E$94),"-",'Model Performance Data'!$E$94)</f>
        <v>-</v>
      </c>
      <c r="G2171" s="38" t="str">
        <f>IF(ISBLANK('Model Performance Data'!$F$94),"-",'Model Performance Data'!$F$94)</f>
        <v>-</v>
      </c>
      <c r="H2171" s="253">
        <v>3</v>
      </c>
      <c r="I2171" s="253">
        <v>2</v>
      </c>
      <c r="J2171" s="37" t="str">
        <f t="shared" si="81"/>
        <v>32</v>
      </c>
      <c r="K2171" s="38" t="str">
        <f>IF(ISBLANK('Model Performance Data'!$L$94),"-",'Model Performance Data'!$L$94)</f>
        <v>-</v>
      </c>
      <c r="L2171" s="38" t="str">
        <f>IF(ISBLANK('Model Performance Data'!$K$94),"-",'Model Performance Data'!$K$94)</f>
        <v>-</v>
      </c>
      <c r="M2171" s="254">
        <f>IF(ISNA(SUMIFS(INDEX('Model Performance Data'!$O$8:$DY$56,0,MATCH(CONCATENATE($J2171,M$6),'Model Performance Data'!$O$6:$DY$6,0)),'Model Performance Data'!$B$8:$B$56,$C2171,'Model Performance Data'!$C$8:$C$56,$D2171)),"-",SUMIFS(INDEX('Model Performance Data'!$O$8:$DY$56,0,MATCH(CONCATENATE($J2171,M$6),'Model Performance Data'!$O$6:$DY$6,0)),'Model Performance Data'!$B$8:$B$56,$C2171,'Model Performance Data'!$C$8:$C$56,$D2171))</f>
        <v>0</v>
      </c>
      <c r="N2171" s="254">
        <f>IF(ISNA(SUMIFS(INDEX('Model Performance Data'!$O$8:$DY$56,0,MATCH(CONCATENATE($J2171,N$6),'Model Performance Data'!$O$6:$DY$6,0)),'Model Performance Data'!$B$8:$B$56,$C2171,'Model Performance Data'!$C$8:$C$56,$D2171)),"-",SUMIFS(INDEX('Model Performance Data'!$O$8:$DY$56,0,MATCH(CONCATENATE($J2171,N$6),'Model Performance Data'!$O$6:$DY$6,0)),'Model Performance Data'!$B$8:$B$56,$C2171,'Model Performance Data'!$C$8:$C$56,$D2171))</f>
        <v>0</v>
      </c>
      <c r="O2171" s="255">
        <f>IF(ISNA(SUMIFS(INDEX('Model Performance Data'!$O$8:$DY$56,0,MATCH(CONCATENATE($J2171,O$6),'Model Performance Data'!$O$6:$DY$6,0)),'Model Performance Data'!$B$8:$B$56,$C2171,'Model Performance Data'!$C$8:$C$56,$D2171)),"-",SUMIFS(INDEX('Model Performance Data'!$O$8:$DY$56,0,MATCH(CONCATENATE($J2171,O$6),'Model Performance Data'!$O$6:$DY$6,0)),'Model Performance Data'!$B$8:$B$56,$C2171,'Model Performance Data'!$C$8:$C$56,$D2171))</f>
        <v>0</v>
      </c>
    </row>
    <row r="2172" spans="2:15" x14ac:dyDescent="0.35">
      <c r="B2172" s="37" t="s">
        <v>80</v>
      </c>
      <c r="C2172" s="38" t="str">
        <f>IF(ISBLANK('Model Performance Data'!$B$94),"-",'Model Performance Data'!$B$94)</f>
        <v>-</v>
      </c>
      <c r="D2172" s="38" t="str">
        <f>IF(ISBLANK('Model Performance Data'!$C$94),"-",'Model Performance Data'!$C$94)</f>
        <v>-</v>
      </c>
      <c r="E2172" s="38" t="str">
        <f>IF(ISBLANK('Model Performance Data'!$D$94),"-",'Model Performance Data'!$D$94)</f>
        <v>-</v>
      </c>
      <c r="F2172" s="38" t="str">
        <f>IF(ISBLANK('Model Performance Data'!$E$94),"-",'Model Performance Data'!$E$94)</f>
        <v>-</v>
      </c>
      <c r="G2172" s="38" t="str">
        <f>IF(ISBLANK('Model Performance Data'!$F$94),"-",'Model Performance Data'!$F$94)</f>
        <v>-</v>
      </c>
      <c r="H2172" s="253">
        <v>3</v>
      </c>
      <c r="I2172" s="253">
        <v>3</v>
      </c>
      <c r="J2172" s="37" t="str">
        <f t="shared" si="81"/>
        <v>33</v>
      </c>
      <c r="K2172" s="38" t="str">
        <f>IF(ISBLANK('Model Performance Data'!$L$94),"-",'Model Performance Data'!$L$94)</f>
        <v>-</v>
      </c>
      <c r="L2172" s="38" t="str">
        <f>IF(ISBLANK('Model Performance Data'!$K$94),"-",'Model Performance Data'!$K$94)</f>
        <v>-</v>
      </c>
      <c r="M2172" s="254">
        <f>IF(ISNA(SUMIFS(INDEX('Model Performance Data'!$O$8:$DY$56,0,MATCH(CONCATENATE($J2172,M$6),'Model Performance Data'!$O$6:$DY$6,0)),'Model Performance Data'!$B$8:$B$56,$C2172,'Model Performance Data'!$C$8:$C$56,$D2172)),"-",SUMIFS(INDEX('Model Performance Data'!$O$8:$DY$56,0,MATCH(CONCATENATE($J2172,M$6),'Model Performance Data'!$O$6:$DY$6,0)),'Model Performance Data'!$B$8:$B$56,$C2172,'Model Performance Data'!$C$8:$C$56,$D2172))</f>
        <v>0</v>
      </c>
      <c r="N2172" s="254">
        <f>IF(ISNA(SUMIFS(INDEX('Model Performance Data'!$O$8:$DY$56,0,MATCH(CONCATENATE($J2172,N$6),'Model Performance Data'!$O$6:$DY$6,0)),'Model Performance Data'!$B$8:$B$56,$C2172,'Model Performance Data'!$C$8:$C$56,$D2172)),"-",SUMIFS(INDEX('Model Performance Data'!$O$8:$DY$56,0,MATCH(CONCATENATE($J2172,N$6),'Model Performance Data'!$O$6:$DY$6,0)),'Model Performance Data'!$B$8:$B$56,$C2172,'Model Performance Data'!$C$8:$C$56,$D2172))</f>
        <v>0</v>
      </c>
      <c r="O2172" s="255">
        <f>IF(ISNA(SUMIFS(INDEX('Model Performance Data'!$O$8:$DY$56,0,MATCH(CONCATENATE($J2172,O$6),'Model Performance Data'!$O$6:$DY$6,0)),'Model Performance Data'!$B$8:$B$56,$C2172,'Model Performance Data'!$C$8:$C$56,$D2172)),"-",SUMIFS(INDEX('Model Performance Data'!$O$8:$DY$56,0,MATCH(CONCATENATE($J2172,O$6),'Model Performance Data'!$O$6:$DY$6,0)),'Model Performance Data'!$B$8:$B$56,$C2172,'Model Performance Data'!$C$8:$C$56,$D2172))</f>
        <v>0</v>
      </c>
    </row>
    <row r="2173" spans="2:15" x14ac:dyDescent="0.35">
      <c r="B2173" s="37" t="s">
        <v>80</v>
      </c>
      <c r="C2173" s="38" t="str">
        <f>IF(ISBLANK('Model Performance Data'!$B$94),"-",'Model Performance Data'!$B$94)</f>
        <v>-</v>
      </c>
      <c r="D2173" s="38" t="str">
        <f>IF(ISBLANK('Model Performance Data'!$C$94),"-",'Model Performance Data'!$C$94)</f>
        <v>-</v>
      </c>
      <c r="E2173" s="38" t="str">
        <f>IF(ISBLANK('Model Performance Data'!$D$94),"-",'Model Performance Data'!$D$94)</f>
        <v>-</v>
      </c>
      <c r="F2173" s="38" t="str">
        <f>IF(ISBLANK('Model Performance Data'!$E$94),"-",'Model Performance Data'!$E$94)</f>
        <v>-</v>
      </c>
      <c r="G2173" s="38" t="str">
        <f>IF(ISBLANK('Model Performance Data'!$F$94),"-",'Model Performance Data'!$F$94)</f>
        <v>-</v>
      </c>
      <c r="H2173" s="253">
        <v>3</v>
      </c>
      <c r="I2173" s="253">
        <v>4</v>
      </c>
      <c r="J2173" s="37" t="str">
        <f t="shared" si="81"/>
        <v>34</v>
      </c>
      <c r="K2173" s="38" t="str">
        <f>IF(ISBLANK('Model Performance Data'!$L$94),"-",'Model Performance Data'!$L$94)</f>
        <v>-</v>
      </c>
      <c r="L2173" s="38" t="str">
        <f>IF(ISBLANK('Model Performance Data'!$K$94),"-",'Model Performance Data'!$K$94)</f>
        <v>-</v>
      </c>
      <c r="M2173" s="254">
        <f>IF(ISNA(SUMIFS(INDEX('Model Performance Data'!$O$8:$DY$56,0,MATCH(CONCATENATE($J2173,M$6),'Model Performance Data'!$O$6:$DY$6,0)),'Model Performance Data'!$B$8:$B$56,$C2173,'Model Performance Data'!$C$8:$C$56,$D2173)),"-",SUMIFS(INDEX('Model Performance Data'!$O$8:$DY$56,0,MATCH(CONCATENATE($J2173,M$6),'Model Performance Data'!$O$6:$DY$6,0)),'Model Performance Data'!$B$8:$B$56,$C2173,'Model Performance Data'!$C$8:$C$56,$D2173))</f>
        <v>0</v>
      </c>
      <c r="N2173" s="254">
        <f>IF(ISNA(SUMIFS(INDEX('Model Performance Data'!$O$8:$DY$56,0,MATCH(CONCATENATE($J2173,N$6),'Model Performance Data'!$O$6:$DY$6,0)),'Model Performance Data'!$B$8:$B$56,$C2173,'Model Performance Data'!$C$8:$C$56,$D2173)),"-",SUMIFS(INDEX('Model Performance Data'!$O$8:$DY$56,0,MATCH(CONCATENATE($J2173,N$6),'Model Performance Data'!$O$6:$DY$6,0)),'Model Performance Data'!$B$8:$B$56,$C2173,'Model Performance Data'!$C$8:$C$56,$D2173))</f>
        <v>0</v>
      </c>
      <c r="O2173" s="255">
        <f>IF(ISNA(SUMIFS(INDEX('Model Performance Data'!$O$8:$DY$56,0,MATCH(CONCATENATE($J2173,O$6),'Model Performance Data'!$O$6:$DY$6,0)),'Model Performance Data'!$B$8:$B$56,$C2173,'Model Performance Data'!$C$8:$C$56,$D2173)),"-",SUMIFS(INDEX('Model Performance Data'!$O$8:$DY$56,0,MATCH(CONCATENATE($J2173,O$6),'Model Performance Data'!$O$6:$DY$6,0)),'Model Performance Data'!$B$8:$B$56,$C2173,'Model Performance Data'!$C$8:$C$56,$D2173))</f>
        <v>0</v>
      </c>
    </row>
    <row r="2174" spans="2:15" x14ac:dyDescent="0.35">
      <c r="B2174" s="37" t="s">
        <v>80</v>
      </c>
      <c r="C2174" s="38" t="str">
        <f>IF(ISBLANK('Model Performance Data'!$B$94),"-",'Model Performance Data'!$B$94)</f>
        <v>-</v>
      </c>
      <c r="D2174" s="38" t="str">
        <f>IF(ISBLANK('Model Performance Data'!$C$94),"-",'Model Performance Data'!$C$94)</f>
        <v>-</v>
      </c>
      <c r="E2174" s="38" t="str">
        <f>IF(ISBLANK('Model Performance Data'!$D$94),"-",'Model Performance Data'!$D$94)</f>
        <v>-</v>
      </c>
      <c r="F2174" s="38" t="str">
        <f>IF(ISBLANK('Model Performance Data'!$E$94),"-",'Model Performance Data'!$E$94)</f>
        <v>-</v>
      </c>
      <c r="G2174" s="38" t="str">
        <f>IF(ISBLANK('Model Performance Data'!$F$94),"-",'Model Performance Data'!$F$94)</f>
        <v>-</v>
      </c>
      <c r="H2174" s="253">
        <v>3</v>
      </c>
      <c r="I2174" s="253">
        <v>5</v>
      </c>
      <c r="J2174" s="37" t="str">
        <f t="shared" si="81"/>
        <v>35</v>
      </c>
      <c r="K2174" s="38" t="str">
        <f>IF(ISBLANK('Model Performance Data'!$L$94),"-",'Model Performance Data'!$L$94)</f>
        <v>-</v>
      </c>
      <c r="L2174" s="38" t="str">
        <f>IF(ISBLANK('Model Performance Data'!$K$94),"-",'Model Performance Data'!$K$94)</f>
        <v>-</v>
      </c>
      <c r="M2174" s="254">
        <f>IF(ISNA(SUMIFS(INDEX('Model Performance Data'!$O$8:$DY$56,0,MATCH(CONCATENATE($J2174,M$6),'Model Performance Data'!$O$6:$DY$6,0)),'Model Performance Data'!$B$8:$B$56,$C2174,'Model Performance Data'!$C$8:$C$56,$D2174)),"-",SUMIFS(INDEX('Model Performance Data'!$O$8:$DY$56,0,MATCH(CONCATENATE($J2174,M$6),'Model Performance Data'!$O$6:$DY$6,0)),'Model Performance Data'!$B$8:$B$56,$C2174,'Model Performance Data'!$C$8:$C$56,$D2174))</f>
        <v>0</v>
      </c>
      <c r="N2174" s="254">
        <f>IF(ISNA(SUMIFS(INDEX('Model Performance Data'!$O$8:$DY$56,0,MATCH(CONCATENATE($J2174,N$6),'Model Performance Data'!$O$6:$DY$6,0)),'Model Performance Data'!$B$8:$B$56,$C2174,'Model Performance Data'!$C$8:$C$56,$D2174)),"-",SUMIFS(INDEX('Model Performance Data'!$O$8:$DY$56,0,MATCH(CONCATENATE($J2174,N$6),'Model Performance Data'!$O$6:$DY$6,0)),'Model Performance Data'!$B$8:$B$56,$C2174,'Model Performance Data'!$C$8:$C$56,$D2174))</f>
        <v>0</v>
      </c>
      <c r="O2174" s="255">
        <f>IF(ISNA(SUMIFS(INDEX('Model Performance Data'!$O$8:$DY$56,0,MATCH(CONCATENATE($J2174,O$6),'Model Performance Data'!$O$6:$DY$6,0)),'Model Performance Data'!$B$8:$B$56,$C2174,'Model Performance Data'!$C$8:$C$56,$D2174)),"-",SUMIFS(INDEX('Model Performance Data'!$O$8:$DY$56,0,MATCH(CONCATENATE($J2174,O$6),'Model Performance Data'!$O$6:$DY$6,0)),'Model Performance Data'!$B$8:$B$56,$C2174,'Model Performance Data'!$C$8:$C$56,$D2174))</f>
        <v>0</v>
      </c>
    </row>
    <row r="2175" spans="2:15" x14ac:dyDescent="0.35">
      <c r="B2175" s="37" t="s">
        <v>80</v>
      </c>
      <c r="C2175" s="38" t="str">
        <f>IF(ISBLANK('Model Performance Data'!$B$94),"-",'Model Performance Data'!$B$94)</f>
        <v>-</v>
      </c>
      <c r="D2175" s="38" t="str">
        <f>IF(ISBLANK('Model Performance Data'!$C$94),"-",'Model Performance Data'!$C$94)</f>
        <v>-</v>
      </c>
      <c r="E2175" s="38" t="str">
        <f>IF(ISBLANK('Model Performance Data'!$D$94),"-",'Model Performance Data'!$D$94)</f>
        <v>-</v>
      </c>
      <c r="F2175" s="38" t="str">
        <f>IF(ISBLANK('Model Performance Data'!$E$94),"-",'Model Performance Data'!$E$94)</f>
        <v>-</v>
      </c>
      <c r="G2175" s="38" t="str">
        <f>IF(ISBLANK('Model Performance Data'!$F$94),"-",'Model Performance Data'!$F$94)</f>
        <v>-</v>
      </c>
      <c r="H2175" s="253">
        <v>3</v>
      </c>
      <c r="I2175" s="253" t="s">
        <v>65</v>
      </c>
      <c r="J2175" s="37" t="str">
        <f t="shared" si="81"/>
        <v>3Goal</v>
      </c>
      <c r="K2175" s="38" t="str">
        <f>IF(ISBLANK('Model Performance Data'!$L$94),"-",'Model Performance Data'!$L$94)</f>
        <v>-</v>
      </c>
      <c r="L2175" s="38" t="str">
        <f>IF(ISBLANK('Model Performance Data'!$K$94),"-",'Model Performance Data'!$K$94)</f>
        <v>-</v>
      </c>
      <c r="M2175" s="254" t="str">
        <f>IF(ISNA(SUMIFS(INDEX('Model Performance Data'!$O$8:$DY$56,0,MATCH(CONCATENATE($J2175,M$6),'Model Performance Data'!$O$6:$DY$6,0)),'Model Performance Data'!$B$8:$B$56,$C2175,'Model Performance Data'!$C$8:$C$56,$D2175)),"-",SUMIFS(INDEX('Model Performance Data'!$O$8:$DY$56,0,MATCH(CONCATENATE($J2175,M$6),'Model Performance Data'!$O$6:$DY$6,0)),'Model Performance Data'!$B$8:$B$56,$C2175,'Model Performance Data'!$C$8:$C$56,$D2175))</f>
        <v>-</v>
      </c>
      <c r="N2175" s="254" t="str">
        <f>IF(ISNA(SUMIFS(INDEX('Model Performance Data'!$O$8:$DY$56,0,MATCH(CONCATENATE($J2175,N$6),'Model Performance Data'!$O$6:$DY$6,0)),'Model Performance Data'!$B$8:$B$56,$C2175,'Model Performance Data'!$C$8:$C$56,$D2175)),"-",SUMIFS(INDEX('Model Performance Data'!$O$8:$DY$56,0,MATCH(CONCATENATE($J2175,N$6),'Model Performance Data'!$O$6:$DY$6,0)),'Model Performance Data'!$B$8:$B$56,$C2175,'Model Performance Data'!$C$8:$C$56,$D2175))</f>
        <v>-</v>
      </c>
      <c r="O2175" s="255">
        <f>IF(ISNA(SUMIFS(INDEX('Model Performance Data'!$O$8:$DY$56,0,MATCH(CONCATENATE($J2175,O$6),'Model Performance Data'!$O$6:$DY$6,0)),'Model Performance Data'!$B$8:$B$56,$C2175,'Model Performance Data'!$C$8:$C$56,$D2175)),"-",SUMIFS(INDEX('Model Performance Data'!$O$8:$DY$56,0,MATCH(CONCATENATE($J2175,O$6),'Model Performance Data'!$O$6:$DY$6,0)),'Model Performance Data'!$B$8:$B$56,$C2175,'Model Performance Data'!$C$8:$C$56,$D2175))</f>
        <v>0</v>
      </c>
    </row>
    <row r="2176" spans="2:15" x14ac:dyDescent="0.35">
      <c r="B2176" s="37" t="s">
        <v>80</v>
      </c>
      <c r="C2176" s="38" t="str">
        <f>IF(ISBLANK('Model Performance Data'!$B$94),"-",'Model Performance Data'!$B$94)</f>
        <v>-</v>
      </c>
      <c r="D2176" s="38" t="str">
        <f>IF(ISBLANK('Model Performance Data'!$C$94),"-",'Model Performance Data'!$C$94)</f>
        <v>-</v>
      </c>
      <c r="E2176" s="38" t="str">
        <f>IF(ISBLANK('Model Performance Data'!$D$94),"-",'Model Performance Data'!$D$94)</f>
        <v>-</v>
      </c>
      <c r="F2176" s="38" t="str">
        <f>IF(ISBLANK('Model Performance Data'!$E$94),"-",'Model Performance Data'!$E$94)</f>
        <v>-</v>
      </c>
      <c r="G2176" s="38" t="str">
        <f>IF(ISBLANK('Model Performance Data'!$F$94),"-",'Model Performance Data'!$F$94)</f>
        <v>-</v>
      </c>
      <c r="H2176" s="253">
        <v>4</v>
      </c>
      <c r="I2176" s="253">
        <v>1</v>
      </c>
      <c r="J2176" s="37" t="str">
        <f t="shared" si="81"/>
        <v>41</v>
      </c>
      <c r="K2176" s="38" t="str">
        <f>IF(ISBLANK('Model Performance Data'!$L$94),"-",'Model Performance Data'!$L$94)</f>
        <v>-</v>
      </c>
      <c r="L2176" s="38" t="str">
        <f>IF(ISBLANK('Model Performance Data'!$K$94),"-",'Model Performance Data'!$K$94)</f>
        <v>-</v>
      </c>
      <c r="M2176" s="254">
        <f>IF(ISNA(SUMIFS(INDEX('Model Performance Data'!$O$8:$DY$56,0,MATCH(CONCATENATE($J2176,M$6),'Model Performance Data'!$O$6:$DY$6,0)),'Model Performance Data'!$B$8:$B$56,$C2176,'Model Performance Data'!$C$8:$C$56,$D2176)),"-",SUMIFS(INDEX('Model Performance Data'!$O$8:$DY$56,0,MATCH(CONCATENATE($J2176,M$6),'Model Performance Data'!$O$6:$DY$6,0)),'Model Performance Data'!$B$8:$B$56,$C2176,'Model Performance Data'!$C$8:$C$56,$D2176))</f>
        <v>0</v>
      </c>
      <c r="N2176" s="254">
        <f>IF(ISNA(SUMIFS(INDEX('Model Performance Data'!$O$8:$DY$56,0,MATCH(CONCATENATE($J2176,N$6),'Model Performance Data'!$O$6:$DY$6,0)),'Model Performance Data'!$B$8:$B$56,$C2176,'Model Performance Data'!$C$8:$C$56,$D2176)),"-",SUMIFS(INDEX('Model Performance Data'!$O$8:$DY$56,0,MATCH(CONCATENATE($J2176,N$6),'Model Performance Data'!$O$6:$DY$6,0)),'Model Performance Data'!$B$8:$B$56,$C2176,'Model Performance Data'!$C$8:$C$56,$D2176))</f>
        <v>0</v>
      </c>
      <c r="O2176" s="255">
        <f>IF(ISNA(SUMIFS(INDEX('Model Performance Data'!$O$8:$DY$56,0,MATCH(CONCATENATE($J2176,O$6),'Model Performance Data'!$O$6:$DY$6,0)),'Model Performance Data'!$B$8:$B$56,$C2176,'Model Performance Data'!$C$8:$C$56,$D2176)),"-",SUMIFS(INDEX('Model Performance Data'!$O$8:$DY$56,0,MATCH(CONCATENATE($J2176,O$6),'Model Performance Data'!$O$6:$DY$6,0)),'Model Performance Data'!$B$8:$B$56,$C2176,'Model Performance Data'!$C$8:$C$56,$D2176))</f>
        <v>0</v>
      </c>
    </row>
    <row r="2177" spans="2:15" x14ac:dyDescent="0.35">
      <c r="B2177" s="37" t="s">
        <v>80</v>
      </c>
      <c r="C2177" s="38" t="str">
        <f>IF(ISBLANK('Model Performance Data'!$B$94),"-",'Model Performance Data'!$B$94)</f>
        <v>-</v>
      </c>
      <c r="D2177" s="38" t="str">
        <f>IF(ISBLANK('Model Performance Data'!$C$94),"-",'Model Performance Data'!$C$94)</f>
        <v>-</v>
      </c>
      <c r="E2177" s="38" t="str">
        <f>IF(ISBLANK('Model Performance Data'!$D$94),"-",'Model Performance Data'!$D$94)</f>
        <v>-</v>
      </c>
      <c r="F2177" s="38" t="str">
        <f>IF(ISBLANK('Model Performance Data'!$E$94),"-",'Model Performance Data'!$E$94)</f>
        <v>-</v>
      </c>
      <c r="G2177" s="38" t="str">
        <f>IF(ISBLANK('Model Performance Data'!$F$94),"-",'Model Performance Data'!$F$94)</f>
        <v>-</v>
      </c>
      <c r="H2177" s="253">
        <v>4</v>
      </c>
      <c r="I2177" s="253">
        <v>2</v>
      </c>
      <c r="J2177" s="37" t="str">
        <f t="shared" si="81"/>
        <v>42</v>
      </c>
      <c r="K2177" s="38" t="str">
        <f>IF(ISBLANK('Model Performance Data'!$L$94),"-",'Model Performance Data'!$L$94)</f>
        <v>-</v>
      </c>
      <c r="L2177" s="38" t="str">
        <f>IF(ISBLANK('Model Performance Data'!$K$94),"-",'Model Performance Data'!$K$94)</f>
        <v>-</v>
      </c>
      <c r="M2177" s="254">
        <f>IF(ISNA(SUMIFS(INDEX('Model Performance Data'!$O$8:$DY$56,0,MATCH(CONCATENATE($J2177,M$6),'Model Performance Data'!$O$6:$DY$6,0)),'Model Performance Data'!$B$8:$B$56,$C2177,'Model Performance Data'!$C$8:$C$56,$D2177)),"-",SUMIFS(INDEX('Model Performance Data'!$O$8:$DY$56,0,MATCH(CONCATENATE($J2177,M$6),'Model Performance Data'!$O$6:$DY$6,0)),'Model Performance Data'!$B$8:$B$56,$C2177,'Model Performance Data'!$C$8:$C$56,$D2177))</f>
        <v>0</v>
      </c>
      <c r="N2177" s="254">
        <f>IF(ISNA(SUMIFS(INDEX('Model Performance Data'!$O$8:$DY$56,0,MATCH(CONCATENATE($J2177,N$6),'Model Performance Data'!$O$6:$DY$6,0)),'Model Performance Data'!$B$8:$B$56,$C2177,'Model Performance Data'!$C$8:$C$56,$D2177)),"-",SUMIFS(INDEX('Model Performance Data'!$O$8:$DY$56,0,MATCH(CONCATENATE($J2177,N$6),'Model Performance Data'!$O$6:$DY$6,0)),'Model Performance Data'!$B$8:$B$56,$C2177,'Model Performance Data'!$C$8:$C$56,$D2177))</f>
        <v>0</v>
      </c>
      <c r="O2177" s="255">
        <f>IF(ISNA(SUMIFS(INDEX('Model Performance Data'!$O$8:$DY$56,0,MATCH(CONCATENATE($J2177,O$6),'Model Performance Data'!$O$6:$DY$6,0)),'Model Performance Data'!$B$8:$B$56,$C2177,'Model Performance Data'!$C$8:$C$56,$D2177)),"-",SUMIFS(INDEX('Model Performance Data'!$O$8:$DY$56,0,MATCH(CONCATENATE($J2177,O$6),'Model Performance Data'!$O$6:$DY$6,0)),'Model Performance Data'!$B$8:$B$56,$C2177,'Model Performance Data'!$C$8:$C$56,$D2177))</f>
        <v>0</v>
      </c>
    </row>
    <row r="2178" spans="2:15" x14ac:dyDescent="0.35">
      <c r="B2178" s="37" t="s">
        <v>80</v>
      </c>
      <c r="C2178" s="38" t="str">
        <f>IF(ISBLANK('Model Performance Data'!$B$94),"-",'Model Performance Data'!$B$94)</f>
        <v>-</v>
      </c>
      <c r="D2178" s="38" t="str">
        <f>IF(ISBLANK('Model Performance Data'!$C$94),"-",'Model Performance Data'!$C$94)</f>
        <v>-</v>
      </c>
      <c r="E2178" s="38" t="str">
        <f>IF(ISBLANK('Model Performance Data'!$D$94),"-",'Model Performance Data'!$D$94)</f>
        <v>-</v>
      </c>
      <c r="F2178" s="38" t="str">
        <f>IF(ISBLANK('Model Performance Data'!$E$94),"-",'Model Performance Data'!$E$94)</f>
        <v>-</v>
      </c>
      <c r="G2178" s="38" t="str">
        <f>IF(ISBLANK('Model Performance Data'!$F$94),"-",'Model Performance Data'!$F$94)</f>
        <v>-</v>
      </c>
      <c r="H2178" s="253">
        <v>4</v>
      </c>
      <c r="I2178" s="253">
        <v>3</v>
      </c>
      <c r="J2178" s="37" t="str">
        <f t="shared" si="81"/>
        <v>43</v>
      </c>
      <c r="K2178" s="38" t="str">
        <f>IF(ISBLANK('Model Performance Data'!$L$94),"-",'Model Performance Data'!$L$94)</f>
        <v>-</v>
      </c>
      <c r="L2178" s="38" t="str">
        <f>IF(ISBLANK('Model Performance Data'!$K$94),"-",'Model Performance Data'!$K$94)</f>
        <v>-</v>
      </c>
      <c r="M2178" s="254">
        <f>IF(ISNA(SUMIFS(INDEX('Model Performance Data'!$O$8:$DY$56,0,MATCH(CONCATENATE($J2178,M$6),'Model Performance Data'!$O$6:$DY$6,0)),'Model Performance Data'!$B$8:$B$56,$C2178,'Model Performance Data'!$C$8:$C$56,$D2178)),"-",SUMIFS(INDEX('Model Performance Data'!$O$8:$DY$56,0,MATCH(CONCATENATE($J2178,M$6),'Model Performance Data'!$O$6:$DY$6,0)),'Model Performance Data'!$B$8:$B$56,$C2178,'Model Performance Data'!$C$8:$C$56,$D2178))</f>
        <v>0</v>
      </c>
      <c r="N2178" s="254">
        <f>IF(ISNA(SUMIFS(INDEX('Model Performance Data'!$O$8:$DY$56,0,MATCH(CONCATENATE($J2178,N$6),'Model Performance Data'!$O$6:$DY$6,0)),'Model Performance Data'!$B$8:$B$56,$C2178,'Model Performance Data'!$C$8:$C$56,$D2178)),"-",SUMIFS(INDEX('Model Performance Data'!$O$8:$DY$56,0,MATCH(CONCATENATE($J2178,N$6),'Model Performance Data'!$O$6:$DY$6,0)),'Model Performance Data'!$B$8:$B$56,$C2178,'Model Performance Data'!$C$8:$C$56,$D2178))</f>
        <v>0</v>
      </c>
      <c r="O2178" s="255">
        <f>IF(ISNA(SUMIFS(INDEX('Model Performance Data'!$O$8:$DY$56,0,MATCH(CONCATENATE($J2178,O$6),'Model Performance Data'!$O$6:$DY$6,0)),'Model Performance Data'!$B$8:$B$56,$C2178,'Model Performance Data'!$C$8:$C$56,$D2178)),"-",SUMIFS(INDEX('Model Performance Data'!$O$8:$DY$56,0,MATCH(CONCATENATE($J2178,O$6),'Model Performance Data'!$O$6:$DY$6,0)),'Model Performance Data'!$B$8:$B$56,$C2178,'Model Performance Data'!$C$8:$C$56,$D2178))</f>
        <v>0</v>
      </c>
    </row>
    <row r="2179" spans="2:15" x14ac:dyDescent="0.35">
      <c r="B2179" s="37" t="s">
        <v>80</v>
      </c>
      <c r="C2179" s="38" t="str">
        <f>IF(ISBLANK('Model Performance Data'!$B$94),"-",'Model Performance Data'!$B$94)</f>
        <v>-</v>
      </c>
      <c r="D2179" s="38" t="str">
        <f>IF(ISBLANK('Model Performance Data'!$C$94),"-",'Model Performance Data'!$C$94)</f>
        <v>-</v>
      </c>
      <c r="E2179" s="38" t="str">
        <f>IF(ISBLANK('Model Performance Data'!$D$94),"-",'Model Performance Data'!$D$94)</f>
        <v>-</v>
      </c>
      <c r="F2179" s="38" t="str">
        <f>IF(ISBLANK('Model Performance Data'!$E$94),"-",'Model Performance Data'!$E$94)</f>
        <v>-</v>
      </c>
      <c r="G2179" s="38" t="str">
        <f>IF(ISBLANK('Model Performance Data'!$F$94),"-",'Model Performance Data'!$F$94)</f>
        <v>-</v>
      </c>
      <c r="H2179" s="253">
        <v>4</v>
      </c>
      <c r="I2179" s="253">
        <v>4</v>
      </c>
      <c r="J2179" s="37" t="str">
        <f t="shared" si="81"/>
        <v>44</v>
      </c>
      <c r="K2179" s="38" t="str">
        <f>IF(ISBLANK('Model Performance Data'!$L$94),"-",'Model Performance Data'!$L$94)</f>
        <v>-</v>
      </c>
      <c r="L2179" s="38" t="str">
        <f>IF(ISBLANK('Model Performance Data'!$K$94),"-",'Model Performance Data'!$K$94)</f>
        <v>-</v>
      </c>
      <c r="M2179" s="254">
        <f>IF(ISNA(SUMIFS(INDEX('Model Performance Data'!$O$8:$DY$56,0,MATCH(CONCATENATE($J2179,M$6),'Model Performance Data'!$O$6:$DY$6,0)),'Model Performance Data'!$B$8:$B$56,$C2179,'Model Performance Data'!$C$8:$C$56,$D2179)),"-",SUMIFS(INDEX('Model Performance Data'!$O$8:$DY$56,0,MATCH(CONCATENATE($J2179,M$6),'Model Performance Data'!$O$6:$DY$6,0)),'Model Performance Data'!$B$8:$B$56,$C2179,'Model Performance Data'!$C$8:$C$56,$D2179))</f>
        <v>0</v>
      </c>
      <c r="N2179" s="254">
        <f>IF(ISNA(SUMIFS(INDEX('Model Performance Data'!$O$8:$DY$56,0,MATCH(CONCATENATE($J2179,N$6),'Model Performance Data'!$O$6:$DY$6,0)),'Model Performance Data'!$B$8:$B$56,$C2179,'Model Performance Data'!$C$8:$C$56,$D2179)),"-",SUMIFS(INDEX('Model Performance Data'!$O$8:$DY$56,0,MATCH(CONCATENATE($J2179,N$6),'Model Performance Data'!$O$6:$DY$6,0)),'Model Performance Data'!$B$8:$B$56,$C2179,'Model Performance Data'!$C$8:$C$56,$D2179))</f>
        <v>0</v>
      </c>
      <c r="O2179" s="255">
        <f>IF(ISNA(SUMIFS(INDEX('Model Performance Data'!$O$8:$DY$56,0,MATCH(CONCATENATE($J2179,O$6),'Model Performance Data'!$O$6:$DY$6,0)),'Model Performance Data'!$B$8:$B$56,$C2179,'Model Performance Data'!$C$8:$C$56,$D2179)),"-",SUMIFS(INDEX('Model Performance Data'!$O$8:$DY$56,0,MATCH(CONCATENATE($J2179,O$6),'Model Performance Data'!$O$6:$DY$6,0)),'Model Performance Data'!$B$8:$B$56,$C2179,'Model Performance Data'!$C$8:$C$56,$D2179))</f>
        <v>0</v>
      </c>
    </row>
    <row r="2180" spans="2:15" x14ac:dyDescent="0.35">
      <c r="B2180" s="37" t="s">
        <v>80</v>
      </c>
      <c r="C2180" s="38" t="str">
        <f>IF(ISBLANK('Model Performance Data'!$B$94),"-",'Model Performance Data'!$B$94)</f>
        <v>-</v>
      </c>
      <c r="D2180" s="38" t="str">
        <f>IF(ISBLANK('Model Performance Data'!$C$94),"-",'Model Performance Data'!$C$94)</f>
        <v>-</v>
      </c>
      <c r="E2180" s="38" t="str">
        <f>IF(ISBLANK('Model Performance Data'!$D$94),"-",'Model Performance Data'!$D$94)</f>
        <v>-</v>
      </c>
      <c r="F2180" s="38" t="str">
        <f>IF(ISBLANK('Model Performance Data'!$E$94),"-",'Model Performance Data'!$E$94)</f>
        <v>-</v>
      </c>
      <c r="G2180" s="38" t="str">
        <f>IF(ISBLANK('Model Performance Data'!$F$94),"-",'Model Performance Data'!$F$94)</f>
        <v>-</v>
      </c>
      <c r="H2180" s="253">
        <v>4</v>
      </c>
      <c r="I2180" s="253">
        <v>5</v>
      </c>
      <c r="J2180" s="37" t="str">
        <f t="shared" si="81"/>
        <v>45</v>
      </c>
      <c r="K2180" s="38" t="str">
        <f>IF(ISBLANK('Model Performance Data'!$L$94),"-",'Model Performance Data'!$L$94)</f>
        <v>-</v>
      </c>
      <c r="L2180" s="38" t="str">
        <f>IF(ISBLANK('Model Performance Data'!$K$94),"-",'Model Performance Data'!$K$94)</f>
        <v>-</v>
      </c>
      <c r="M2180" s="254">
        <f>IF(ISNA(SUMIFS(INDEX('Model Performance Data'!$O$8:$DY$56,0,MATCH(CONCATENATE($J2180,M$6),'Model Performance Data'!$O$6:$DY$6,0)),'Model Performance Data'!$B$8:$B$56,$C2180,'Model Performance Data'!$C$8:$C$56,$D2180)),"-",SUMIFS(INDEX('Model Performance Data'!$O$8:$DY$56,0,MATCH(CONCATENATE($J2180,M$6),'Model Performance Data'!$O$6:$DY$6,0)),'Model Performance Data'!$B$8:$B$56,$C2180,'Model Performance Data'!$C$8:$C$56,$D2180))</f>
        <v>0</v>
      </c>
      <c r="N2180" s="254">
        <f>IF(ISNA(SUMIFS(INDEX('Model Performance Data'!$O$8:$DY$56,0,MATCH(CONCATENATE($J2180,N$6),'Model Performance Data'!$O$6:$DY$6,0)),'Model Performance Data'!$B$8:$B$56,$C2180,'Model Performance Data'!$C$8:$C$56,$D2180)),"-",SUMIFS(INDEX('Model Performance Data'!$O$8:$DY$56,0,MATCH(CONCATENATE($J2180,N$6),'Model Performance Data'!$O$6:$DY$6,0)),'Model Performance Data'!$B$8:$B$56,$C2180,'Model Performance Data'!$C$8:$C$56,$D2180))</f>
        <v>0</v>
      </c>
      <c r="O2180" s="255">
        <f>IF(ISNA(SUMIFS(INDEX('Model Performance Data'!$O$8:$DY$56,0,MATCH(CONCATENATE($J2180,O$6),'Model Performance Data'!$O$6:$DY$6,0)),'Model Performance Data'!$B$8:$B$56,$C2180,'Model Performance Data'!$C$8:$C$56,$D2180)),"-",SUMIFS(INDEX('Model Performance Data'!$O$8:$DY$56,0,MATCH(CONCATENATE($J2180,O$6),'Model Performance Data'!$O$6:$DY$6,0)),'Model Performance Data'!$B$8:$B$56,$C2180,'Model Performance Data'!$C$8:$C$56,$D2180))</f>
        <v>0</v>
      </c>
    </row>
    <row r="2181" spans="2:15" x14ac:dyDescent="0.35">
      <c r="B2181" s="37" t="s">
        <v>80</v>
      </c>
      <c r="C2181" s="38" t="str">
        <f>IF(ISBLANK('Model Performance Data'!$B$94),"-",'Model Performance Data'!$B$94)</f>
        <v>-</v>
      </c>
      <c r="D2181" s="38" t="str">
        <f>IF(ISBLANK('Model Performance Data'!$C$94),"-",'Model Performance Data'!$C$94)</f>
        <v>-</v>
      </c>
      <c r="E2181" s="38" t="str">
        <f>IF(ISBLANK('Model Performance Data'!$D$94),"-",'Model Performance Data'!$D$94)</f>
        <v>-</v>
      </c>
      <c r="F2181" s="38" t="str">
        <f>IF(ISBLANK('Model Performance Data'!$E$94),"-",'Model Performance Data'!$E$94)</f>
        <v>-</v>
      </c>
      <c r="G2181" s="38" t="str">
        <f>IF(ISBLANK('Model Performance Data'!$F$94),"-",'Model Performance Data'!$F$94)</f>
        <v>-</v>
      </c>
      <c r="H2181" s="253">
        <v>4</v>
      </c>
      <c r="I2181" s="253" t="s">
        <v>65</v>
      </c>
      <c r="J2181" s="37" t="str">
        <f t="shared" si="81"/>
        <v>4Goal</v>
      </c>
      <c r="K2181" s="38" t="str">
        <f>IF(ISBLANK('Model Performance Data'!$L$94),"-",'Model Performance Data'!$L$94)</f>
        <v>-</v>
      </c>
      <c r="L2181" s="38" t="str">
        <f>IF(ISBLANK('Model Performance Data'!$K$94),"-",'Model Performance Data'!$K$94)</f>
        <v>-</v>
      </c>
      <c r="M2181" s="254" t="str">
        <f>IF(ISNA(SUMIFS(INDEX('Model Performance Data'!$O$8:$DY$56,0,MATCH(CONCATENATE($J2181,M$6),'Model Performance Data'!$O$6:$DY$6,0)),'Model Performance Data'!$B$8:$B$56,$C2181,'Model Performance Data'!$C$8:$C$56,$D2181)),"-",SUMIFS(INDEX('Model Performance Data'!$O$8:$DY$56,0,MATCH(CONCATENATE($J2181,M$6),'Model Performance Data'!$O$6:$DY$6,0)),'Model Performance Data'!$B$8:$B$56,$C2181,'Model Performance Data'!$C$8:$C$56,$D2181))</f>
        <v>-</v>
      </c>
      <c r="N2181" s="254" t="str">
        <f>IF(ISNA(SUMIFS(INDEX('Model Performance Data'!$O$8:$DY$56,0,MATCH(CONCATENATE($J2181,N$6),'Model Performance Data'!$O$6:$DY$6,0)),'Model Performance Data'!$B$8:$B$56,$C2181,'Model Performance Data'!$C$8:$C$56,$D2181)),"-",SUMIFS(INDEX('Model Performance Data'!$O$8:$DY$56,0,MATCH(CONCATENATE($J2181,N$6),'Model Performance Data'!$O$6:$DY$6,0)),'Model Performance Data'!$B$8:$B$56,$C2181,'Model Performance Data'!$C$8:$C$56,$D2181))</f>
        <v>-</v>
      </c>
      <c r="O2181" s="255">
        <f>IF(ISNA(SUMIFS(INDEX('Model Performance Data'!$O$8:$DY$56,0,MATCH(CONCATENATE($J2181,O$6),'Model Performance Data'!$O$6:$DY$6,0)),'Model Performance Data'!$B$8:$B$56,$C2181,'Model Performance Data'!$C$8:$C$56,$D2181)),"-",SUMIFS(INDEX('Model Performance Data'!$O$8:$DY$56,0,MATCH(CONCATENATE($J2181,O$6),'Model Performance Data'!$O$6:$DY$6,0)),'Model Performance Data'!$B$8:$B$56,$C2181,'Model Performance Data'!$C$8:$C$56,$D2181))</f>
        <v>0</v>
      </c>
    </row>
    <row r="2182" spans="2:15" x14ac:dyDescent="0.35">
      <c r="B2182" s="37" t="s">
        <v>80</v>
      </c>
      <c r="C2182" s="38" t="str">
        <f>IF(ISBLANK('Model Performance Data'!$B$95),"-",'Model Performance Data'!$B$95)</f>
        <v>-</v>
      </c>
      <c r="D2182" s="38" t="str">
        <f>IF(ISBLANK('Model Performance Data'!$C$95),"-",'Model Performance Data'!$C$95)</f>
        <v>-</v>
      </c>
      <c r="E2182" s="38" t="str">
        <f>IF(ISBLANK('Model Performance Data'!$D$95),"-",'Model Performance Data'!$D$95)</f>
        <v>-</v>
      </c>
      <c r="F2182" s="38" t="str">
        <f>IF(ISBLANK('Model Performance Data'!$E$95),"-",'Model Performance Data'!$E$95)</f>
        <v>-</v>
      </c>
      <c r="G2182" s="38" t="str">
        <f>IF(ISBLANK('Model Performance Data'!$F$95),"-",'Model Performance Data'!$F$95)</f>
        <v>-</v>
      </c>
      <c r="H2182" s="253" t="s">
        <v>64</v>
      </c>
      <c r="I2182" s="253" t="s">
        <v>64</v>
      </c>
      <c r="J2182" s="37" t="str">
        <f t="shared" si="81"/>
        <v>BaselineBaseline</v>
      </c>
      <c r="K2182" s="38" t="str">
        <f>IF(ISBLANK('Model Performance Data'!$L$95),"-",'Model Performance Data'!$L$95)</f>
        <v>-</v>
      </c>
      <c r="L2182" s="38" t="str">
        <f>IF(ISBLANK('Model Performance Data'!$K$95),"-",'Model Performance Data'!$K$95)</f>
        <v>-</v>
      </c>
      <c r="M2182" s="254">
        <f>IF(ISNA(SUMIFS(INDEX('Model Performance Data'!$O$8:$DY$56,0,MATCH(CONCATENATE($J2182,M$6),'Model Performance Data'!$O$6:$DY$6,0)),'Model Performance Data'!$B$8:$B$56,$C2182,'Model Performance Data'!$C$8:$C$56,$D2182)),"-",SUMIFS(INDEX('Model Performance Data'!$O$8:$DY$56,0,MATCH(CONCATENATE($J2182,M$6),'Model Performance Data'!$O$6:$DY$6,0)),'Model Performance Data'!$B$8:$B$56,$C2182,'Model Performance Data'!$C$8:$C$56,$D2182))</f>
        <v>0</v>
      </c>
      <c r="N2182" s="254">
        <f>IF(ISNA(SUMIFS(INDEX('Model Performance Data'!$O$8:$DY$56,0,MATCH(CONCATENATE($J2182,N$6),'Model Performance Data'!$O$6:$DY$6,0)),'Model Performance Data'!$B$8:$B$56,$C2182,'Model Performance Data'!$C$8:$C$56,$D2182)),"-",SUMIFS(INDEX('Model Performance Data'!$O$8:$DY$56,0,MATCH(CONCATENATE($J2182,N$6),'Model Performance Data'!$O$6:$DY$6,0)),'Model Performance Data'!$B$8:$B$56,$C2182,'Model Performance Data'!$C$8:$C$56,$D2182))</f>
        <v>0</v>
      </c>
      <c r="O2182" s="255">
        <f>IF(ISNA(SUMIFS(INDEX('Model Performance Data'!$O$8:$DY$56,0,MATCH(CONCATENATE($J2182,O$6),'Model Performance Data'!$O$6:$DY$6,0)),'Model Performance Data'!$B$8:$B$56,$C2182,'Model Performance Data'!$C$8:$C$56,$D2182)),"-",SUMIFS(INDEX('Model Performance Data'!$O$8:$DY$56,0,MATCH(CONCATENATE($J2182,O$6),'Model Performance Data'!$O$6:$DY$6,0)),'Model Performance Data'!$B$8:$B$56,$C2182,'Model Performance Data'!$C$8:$C$56,$D2182))</f>
        <v>0</v>
      </c>
    </row>
    <row r="2183" spans="2:15" x14ac:dyDescent="0.35">
      <c r="B2183" s="37" t="s">
        <v>80</v>
      </c>
      <c r="C2183" s="38" t="str">
        <f>IF(ISBLANK('Model Performance Data'!$B$95),"-",'Model Performance Data'!$B$95)</f>
        <v>-</v>
      </c>
      <c r="D2183" s="38" t="str">
        <f>IF(ISBLANK('Model Performance Data'!$C$95),"-",'Model Performance Data'!$C$95)</f>
        <v>-</v>
      </c>
      <c r="E2183" s="38" t="str">
        <f>IF(ISBLANK('Model Performance Data'!$D$95),"-",'Model Performance Data'!$D$95)</f>
        <v>-</v>
      </c>
      <c r="F2183" s="38" t="str">
        <f>IF(ISBLANK('Model Performance Data'!$E$95),"-",'Model Performance Data'!$E$95)</f>
        <v>-</v>
      </c>
      <c r="G2183" s="38" t="str">
        <f>IF(ISBLANK('Model Performance Data'!$F$95),"-",'Model Performance Data'!$F$95)</f>
        <v>-</v>
      </c>
      <c r="H2183" s="253">
        <v>1</v>
      </c>
      <c r="I2183" s="253">
        <v>1</v>
      </c>
      <c r="J2183" s="37" t="str">
        <f t="shared" si="81"/>
        <v>11</v>
      </c>
      <c r="K2183" s="38" t="str">
        <f>IF(ISBLANK('Model Performance Data'!$L$95),"-",'Model Performance Data'!$L$95)</f>
        <v>-</v>
      </c>
      <c r="L2183" s="38" t="str">
        <f>IF(ISBLANK('Model Performance Data'!$K$95),"-",'Model Performance Data'!$K$95)</f>
        <v>-</v>
      </c>
      <c r="M2183" s="254">
        <f>IF(ISNA(SUMIFS(INDEX('Model Performance Data'!$O$8:$DY$56,0,MATCH(CONCATENATE($J2183,M$6),'Model Performance Data'!$O$6:$DY$6,0)),'Model Performance Data'!$B$8:$B$56,$C2183,'Model Performance Data'!$C$8:$C$56,$D2183)),"-",SUMIFS(INDEX('Model Performance Data'!$O$8:$DY$56,0,MATCH(CONCATENATE($J2183,M$6),'Model Performance Data'!$O$6:$DY$6,0)),'Model Performance Data'!$B$8:$B$56,$C2183,'Model Performance Data'!$C$8:$C$56,$D2183))</f>
        <v>0</v>
      </c>
      <c r="N2183" s="254">
        <f>IF(ISNA(SUMIFS(INDEX('Model Performance Data'!$O$8:$DY$56,0,MATCH(CONCATENATE($J2183,N$6),'Model Performance Data'!$O$6:$DY$6,0)),'Model Performance Data'!$B$8:$B$56,$C2183,'Model Performance Data'!$C$8:$C$56,$D2183)),"-",SUMIFS(INDEX('Model Performance Data'!$O$8:$DY$56,0,MATCH(CONCATENATE($J2183,N$6),'Model Performance Data'!$O$6:$DY$6,0)),'Model Performance Data'!$B$8:$B$56,$C2183,'Model Performance Data'!$C$8:$C$56,$D2183))</f>
        <v>0</v>
      </c>
      <c r="O2183" s="255">
        <f>IF(ISNA(SUMIFS(INDEX('Model Performance Data'!$O$8:$DY$56,0,MATCH(CONCATENATE($J2183,O$6),'Model Performance Data'!$O$6:$DY$6,0)),'Model Performance Data'!$B$8:$B$56,$C2183,'Model Performance Data'!$C$8:$C$56,$D2183)),"-",SUMIFS(INDEX('Model Performance Data'!$O$8:$DY$56,0,MATCH(CONCATENATE($J2183,O$6),'Model Performance Data'!$O$6:$DY$6,0)),'Model Performance Data'!$B$8:$B$56,$C2183,'Model Performance Data'!$C$8:$C$56,$D2183))</f>
        <v>0</v>
      </c>
    </row>
    <row r="2184" spans="2:15" x14ac:dyDescent="0.35">
      <c r="B2184" s="37" t="s">
        <v>80</v>
      </c>
      <c r="C2184" s="38" t="str">
        <f>IF(ISBLANK('Model Performance Data'!$B$95),"-",'Model Performance Data'!$B$95)</f>
        <v>-</v>
      </c>
      <c r="D2184" s="38" t="str">
        <f>IF(ISBLANK('Model Performance Data'!$C$95),"-",'Model Performance Data'!$C$95)</f>
        <v>-</v>
      </c>
      <c r="E2184" s="38" t="str">
        <f>IF(ISBLANK('Model Performance Data'!$D$95),"-",'Model Performance Data'!$D$95)</f>
        <v>-</v>
      </c>
      <c r="F2184" s="38" t="str">
        <f>IF(ISBLANK('Model Performance Data'!$E$95),"-",'Model Performance Data'!$E$95)</f>
        <v>-</v>
      </c>
      <c r="G2184" s="38" t="str">
        <f>IF(ISBLANK('Model Performance Data'!$F$95),"-",'Model Performance Data'!$F$95)</f>
        <v>-</v>
      </c>
      <c r="H2184" s="253">
        <v>1</v>
      </c>
      <c r="I2184" s="253">
        <v>2</v>
      </c>
      <c r="J2184" s="37" t="str">
        <f t="shared" si="81"/>
        <v>12</v>
      </c>
      <c r="K2184" s="38" t="str">
        <f>IF(ISBLANK('Model Performance Data'!$L$95),"-",'Model Performance Data'!$L$95)</f>
        <v>-</v>
      </c>
      <c r="L2184" s="38" t="str">
        <f>IF(ISBLANK('Model Performance Data'!$K$95),"-",'Model Performance Data'!$K$95)</f>
        <v>-</v>
      </c>
      <c r="M2184" s="254">
        <f>IF(ISNA(SUMIFS(INDEX('Model Performance Data'!$O$8:$DY$56,0,MATCH(CONCATENATE($J2184,M$6),'Model Performance Data'!$O$6:$DY$6,0)),'Model Performance Data'!$B$8:$B$56,$C2184,'Model Performance Data'!$C$8:$C$56,$D2184)),"-",SUMIFS(INDEX('Model Performance Data'!$O$8:$DY$56,0,MATCH(CONCATENATE($J2184,M$6),'Model Performance Data'!$O$6:$DY$6,0)),'Model Performance Data'!$B$8:$B$56,$C2184,'Model Performance Data'!$C$8:$C$56,$D2184))</f>
        <v>0</v>
      </c>
      <c r="N2184" s="254">
        <f>IF(ISNA(SUMIFS(INDEX('Model Performance Data'!$O$8:$DY$56,0,MATCH(CONCATENATE($J2184,N$6),'Model Performance Data'!$O$6:$DY$6,0)),'Model Performance Data'!$B$8:$B$56,$C2184,'Model Performance Data'!$C$8:$C$56,$D2184)),"-",SUMIFS(INDEX('Model Performance Data'!$O$8:$DY$56,0,MATCH(CONCATENATE($J2184,N$6),'Model Performance Data'!$O$6:$DY$6,0)),'Model Performance Data'!$B$8:$B$56,$C2184,'Model Performance Data'!$C$8:$C$56,$D2184))</f>
        <v>0</v>
      </c>
      <c r="O2184" s="255">
        <f>IF(ISNA(SUMIFS(INDEX('Model Performance Data'!$O$8:$DY$56,0,MATCH(CONCATENATE($J2184,O$6),'Model Performance Data'!$O$6:$DY$6,0)),'Model Performance Data'!$B$8:$B$56,$C2184,'Model Performance Data'!$C$8:$C$56,$D2184)),"-",SUMIFS(INDEX('Model Performance Data'!$O$8:$DY$56,0,MATCH(CONCATENATE($J2184,O$6),'Model Performance Data'!$O$6:$DY$6,0)),'Model Performance Data'!$B$8:$B$56,$C2184,'Model Performance Data'!$C$8:$C$56,$D2184))</f>
        <v>0</v>
      </c>
    </row>
    <row r="2185" spans="2:15" x14ac:dyDescent="0.35">
      <c r="B2185" s="37" t="s">
        <v>80</v>
      </c>
      <c r="C2185" s="38" t="str">
        <f>IF(ISBLANK('Model Performance Data'!$B$95),"-",'Model Performance Data'!$B$95)</f>
        <v>-</v>
      </c>
      <c r="D2185" s="38" t="str">
        <f>IF(ISBLANK('Model Performance Data'!$C$95),"-",'Model Performance Data'!$C$95)</f>
        <v>-</v>
      </c>
      <c r="E2185" s="38" t="str">
        <f>IF(ISBLANK('Model Performance Data'!$D$95),"-",'Model Performance Data'!$D$95)</f>
        <v>-</v>
      </c>
      <c r="F2185" s="38" t="str">
        <f>IF(ISBLANK('Model Performance Data'!$E$95),"-",'Model Performance Data'!$E$95)</f>
        <v>-</v>
      </c>
      <c r="G2185" s="38" t="str">
        <f>IF(ISBLANK('Model Performance Data'!$F$95),"-",'Model Performance Data'!$F$95)</f>
        <v>-</v>
      </c>
      <c r="H2185" s="253">
        <v>1</v>
      </c>
      <c r="I2185" s="253">
        <v>3</v>
      </c>
      <c r="J2185" s="37" t="str">
        <f t="shared" si="81"/>
        <v>13</v>
      </c>
      <c r="K2185" s="38" t="str">
        <f>IF(ISBLANK('Model Performance Data'!$L$95),"-",'Model Performance Data'!$L$95)</f>
        <v>-</v>
      </c>
      <c r="L2185" s="38" t="str">
        <f>IF(ISBLANK('Model Performance Data'!$K$95),"-",'Model Performance Data'!$K$95)</f>
        <v>-</v>
      </c>
      <c r="M2185" s="254">
        <f>IF(ISNA(SUMIFS(INDEX('Model Performance Data'!$O$8:$DY$56,0,MATCH(CONCATENATE($J2185,M$6),'Model Performance Data'!$O$6:$DY$6,0)),'Model Performance Data'!$B$8:$B$56,$C2185,'Model Performance Data'!$C$8:$C$56,$D2185)),"-",SUMIFS(INDEX('Model Performance Data'!$O$8:$DY$56,0,MATCH(CONCATENATE($J2185,M$6),'Model Performance Data'!$O$6:$DY$6,0)),'Model Performance Data'!$B$8:$B$56,$C2185,'Model Performance Data'!$C$8:$C$56,$D2185))</f>
        <v>0</v>
      </c>
      <c r="N2185" s="254">
        <f>IF(ISNA(SUMIFS(INDEX('Model Performance Data'!$O$8:$DY$56,0,MATCH(CONCATENATE($J2185,N$6),'Model Performance Data'!$O$6:$DY$6,0)),'Model Performance Data'!$B$8:$B$56,$C2185,'Model Performance Data'!$C$8:$C$56,$D2185)),"-",SUMIFS(INDEX('Model Performance Data'!$O$8:$DY$56,0,MATCH(CONCATENATE($J2185,N$6),'Model Performance Data'!$O$6:$DY$6,0)),'Model Performance Data'!$B$8:$B$56,$C2185,'Model Performance Data'!$C$8:$C$56,$D2185))</f>
        <v>0</v>
      </c>
      <c r="O2185" s="255">
        <f>IF(ISNA(SUMIFS(INDEX('Model Performance Data'!$O$8:$DY$56,0,MATCH(CONCATENATE($J2185,O$6),'Model Performance Data'!$O$6:$DY$6,0)),'Model Performance Data'!$B$8:$B$56,$C2185,'Model Performance Data'!$C$8:$C$56,$D2185)),"-",SUMIFS(INDEX('Model Performance Data'!$O$8:$DY$56,0,MATCH(CONCATENATE($J2185,O$6),'Model Performance Data'!$O$6:$DY$6,0)),'Model Performance Data'!$B$8:$B$56,$C2185,'Model Performance Data'!$C$8:$C$56,$D2185))</f>
        <v>0</v>
      </c>
    </row>
    <row r="2186" spans="2:15" x14ac:dyDescent="0.35">
      <c r="B2186" s="37" t="s">
        <v>80</v>
      </c>
      <c r="C2186" s="38" t="str">
        <f>IF(ISBLANK('Model Performance Data'!$B$95),"-",'Model Performance Data'!$B$95)</f>
        <v>-</v>
      </c>
      <c r="D2186" s="38" t="str">
        <f>IF(ISBLANK('Model Performance Data'!$C$95),"-",'Model Performance Data'!$C$95)</f>
        <v>-</v>
      </c>
      <c r="E2186" s="38" t="str">
        <f>IF(ISBLANK('Model Performance Data'!$D$95),"-",'Model Performance Data'!$D$95)</f>
        <v>-</v>
      </c>
      <c r="F2186" s="38" t="str">
        <f>IF(ISBLANK('Model Performance Data'!$E$95),"-",'Model Performance Data'!$E$95)</f>
        <v>-</v>
      </c>
      <c r="G2186" s="38" t="str">
        <f>IF(ISBLANK('Model Performance Data'!$F$95),"-",'Model Performance Data'!$F$95)</f>
        <v>-</v>
      </c>
      <c r="H2186" s="253">
        <v>1</v>
      </c>
      <c r="I2186" s="253">
        <v>4</v>
      </c>
      <c r="J2186" s="37" t="str">
        <f t="shared" si="81"/>
        <v>14</v>
      </c>
      <c r="K2186" s="38" t="str">
        <f>IF(ISBLANK('Model Performance Data'!$L$95),"-",'Model Performance Data'!$L$95)</f>
        <v>-</v>
      </c>
      <c r="L2186" s="38" t="str">
        <f>IF(ISBLANK('Model Performance Data'!$K$95),"-",'Model Performance Data'!$K$95)</f>
        <v>-</v>
      </c>
      <c r="M2186" s="254">
        <f>IF(ISNA(SUMIFS(INDEX('Model Performance Data'!$O$8:$DY$56,0,MATCH(CONCATENATE($J2186,M$6),'Model Performance Data'!$O$6:$DY$6,0)),'Model Performance Data'!$B$8:$B$56,$C2186,'Model Performance Data'!$C$8:$C$56,$D2186)),"-",SUMIFS(INDEX('Model Performance Data'!$O$8:$DY$56,0,MATCH(CONCATENATE($J2186,M$6),'Model Performance Data'!$O$6:$DY$6,0)),'Model Performance Data'!$B$8:$B$56,$C2186,'Model Performance Data'!$C$8:$C$56,$D2186))</f>
        <v>0</v>
      </c>
      <c r="N2186" s="254">
        <f>IF(ISNA(SUMIFS(INDEX('Model Performance Data'!$O$8:$DY$56,0,MATCH(CONCATENATE($J2186,N$6),'Model Performance Data'!$O$6:$DY$6,0)),'Model Performance Data'!$B$8:$B$56,$C2186,'Model Performance Data'!$C$8:$C$56,$D2186)),"-",SUMIFS(INDEX('Model Performance Data'!$O$8:$DY$56,0,MATCH(CONCATENATE($J2186,N$6),'Model Performance Data'!$O$6:$DY$6,0)),'Model Performance Data'!$B$8:$B$56,$C2186,'Model Performance Data'!$C$8:$C$56,$D2186))</f>
        <v>0</v>
      </c>
      <c r="O2186" s="255">
        <f>IF(ISNA(SUMIFS(INDEX('Model Performance Data'!$O$8:$DY$56,0,MATCH(CONCATENATE($J2186,O$6),'Model Performance Data'!$O$6:$DY$6,0)),'Model Performance Data'!$B$8:$B$56,$C2186,'Model Performance Data'!$C$8:$C$56,$D2186)),"-",SUMIFS(INDEX('Model Performance Data'!$O$8:$DY$56,0,MATCH(CONCATENATE($J2186,O$6),'Model Performance Data'!$O$6:$DY$6,0)),'Model Performance Data'!$B$8:$B$56,$C2186,'Model Performance Data'!$C$8:$C$56,$D2186))</f>
        <v>0</v>
      </c>
    </row>
    <row r="2187" spans="2:15" x14ac:dyDescent="0.35">
      <c r="B2187" s="37" t="s">
        <v>80</v>
      </c>
      <c r="C2187" s="38" t="str">
        <f>IF(ISBLANK('Model Performance Data'!$B$95),"-",'Model Performance Data'!$B$95)</f>
        <v>-</v>
      </c>
      <c r="D2187" s="38" t="str">
        <f>IF(ISBLANK('Model Performance Data'!$C$95),"-",'Model Performance Data'!$C$95)</f>
        <v>-</v>
      </c>
      <c r="E2187" s="38" t="str">
        <f>IF(ISBLANK('Model Performance Data'!$D$95),"-",'Model Performance Data'!$D$95)</f>
        <v>-</v>
      </c>
      <c r="F2187" s="38" t="str">
        <f>IF(ISBLANK('Model Performance Data'!$E$95),"-",'Model Performance Data'!$E$95)</f>
        <v>-</v>
      </c>
      <c r="G2187" s="38" t="str">
        <f>IF(ISBLANK('Model Performance Data'!$F$95),"-",'Model Performance Data'!$F$95)</f>
        <v>-</v>
      </c>
      <c r="H2187" s="253">
        <v>1</v>
      </c>
      <c r="I2187" s="253">
        <v>5</v>
      </c>
      <c r="J2187" s="37" t="str">
        <f t="shared" si="81"/>
        <v>15</v>
      </c>
      <c r="K2187" s="38" t="str">
        <f>IF(ISBLANK('Model Performance Data'!$L$95),"-",'Model Performance Data'!$L$95)</f>
        <v>-</v>
      </c>
      <c r="L2187" s="38" t="str">
        <f>IF(ISBLANK('Model Performance Data'!$K$95),"-",'Model Performance Data'!$K$95)</f>
        <v>-</v>
      </c>
      <c r="M2187" s="254">
        <f>IF(ISNA(SUMIFS(INDEX('Model Performance Data'!$O$8:$DY$56,0,MATCH(CONCATENATE($J2187,M$6),'Model Performance Data'!$O$6:$DY$6,0)),'Model Performance Data'!$B$8:$B$56,$C2187,'Model Performance Data'!$C$8:$C$56,$D2187)),"-",SUMIFS(INDEX('Model Performance Data'!$O$8:$DY$56,0,MATCH(CONCATENATE($J2187,M$6),'Model Performance Data'!$O$6:$DY$6,0)),'Model Performance Data'!$B$8:$B$56,$C2187,'Model Performance Data'!$C$8:$C$56,$D2187))</f>
        <v>0</v>
      </c>
      <c r="N2187" s="254">
        <f>IF(ISNA(SUMIFS(INDEX('Model Performance Data'!$O$8:$DY$56,0,MATCH(CONCATENATE($J2187,N$6),'Model Performance Data'!$O$6:$DY$6,0)),'Model Performance Data'!$B$8:$B$56,$C2187,'Model Performance Data'!$C$8:$C$56,$D2187)),"-",SUMIFS(INDEX('Model Performance Data'!$O$8:$DY$56,0,MATCH(CONCATENATE($J2187,N$6),'Model Performance Data'!$O$6:$DY$6,0)),'Model Performance Data'!$B$8:$B$56,$C2187,'Model Performance Data'!$C$8:$C$56,$D2187))</f>
        <v>0</v>
      </c>
      <c r="O2187" s="255">
        <f>IF(ISNA(SUMIFS(INDEX('Model Performance Data'!$O$8:$DY$56,0,MATCH(CONCATENATE($J2187,O$6),'Model Performance Data'!$O$6:$DY$6,0)),'Model Performance Data'!$B$8:$B$56,$C2187,'Model Performance Data'!$C$8:$C$56,$D2187)),"-",SUMIFS(INDEX('Model Performance Data'!$O$8:$DY$56,0,MATCH(CONCATENATE($J2187,O$6),'Model Performance Data'!$O$6:$DY$6,0)),'Model Performance Data'!$B$8:$B$56,$C2187,'Model Performance Data'!$C$8:$C$56,$D2187))</f>
        <v>0</v>
      </c>
    </row>
    <row r="2188" spans="2:15" x14ac:dyDescent="0.35">
      <c r="B2188" s="37" t="s">
        <v>80</v>
      </c>
      <c r="C2188" s="38" t="str">
        <f>IF(ISBLANK('Model Performance Data'!$B$95),"-",'Model Performance Data'!$B$95)</f>
        <v>-</v>
      </c>
      <c r="D2188" s="38" t="str">
        <f>IF(ISBLANK('Model Performance Data'!$C$95),"-",'Model Performance Data'!$C$95)</f>
        <v>-</v>
      </c>
      <c r="E2188" s="38" t="str">
        <f>IF(ISBLANK('Model Performance Data'!$D$95),"-",'Model Performance Data'!$D$95)</f>
        <v>-</v>
      </c>
      <c r="F2188" s="38" t="str">
        <f>IF(ISBLANK('Model Performance Data'!$E$95),"-",'Model Performance Data'!$E$95)</f>
        <v>-</v>
      </c>
      <c r="G2188" s="38" t="str">
        <f>IF(ISBLANK('Model Performance Data'!$F$95),"-",'Model Performance Data'!$F$95)</f>
        <v>-</v>
      </c>
      <c r="H2188" s="253">
        <v>1</v>
      </c>
      <c r="I2188" s="253" t="s">
        <v>65</v>
      </c>
      <c r="J2188" s="37" t="str">
        <f t="shared" si="81"/>
        <v>1Goal</v>
      </c>
      <c r="K2188" s="38" t="str">
        <f>IF(ISBLANK('Model Performance Data'!$L$95),"-",'Model Performance Data'!$L$95)</f>
        <v>-</v>
      </c>
      <c r="L2188" s="38" t="str">
        <f>IF(ISBLANK('Model Performance Data'!$K$95),"-",'Model Performance Data'!$K$95)</f>
        <v>-</v>
      </c>
      <c r="M2188" s="254" t="str">
        <f>IF(ISNA(SUMIFS(INDEX('Model Performance Data'!$O$8:$DY$56,0,MATCH(CONCATENATE($J2188,M$6),'Model Performance Data'!$O$6:$DY$6,0)),'Model Performance Data'!$B$8:$B$56,$C2188,'Model Performance Data'!$C$8:$C$56,$D2188)),"-",SUMIFS(INDEX('Model Performance Data'!$O$8:$DY$56,0,MATCH(CONCATENATE($J2188,M$6),'Model Performance Data'!$O$6:$DY$6,0)),'Model Performance Data'!$B$8:$B$56,$C2188,'Model Performance Data'!$C$8:$C$56,$D2188))</f>
        <v>-</v>
      </c>
      <c r="N2188" s="254" t="str">
        <f>IF(ISNA(SUMIFS(INDEX('Model Performance Data'!$O$8:$DY$56,0,MATCH(CONCATENATE($J2188,N$6),'Model Performance Data'!$O$6:$DY$6,0)),'Model Performance Data'!$B$8:$B$56,$C2188,'Model Performance Data'!$C$8:$C$56,$D2188)),"-",SUMIFS(INDEX('Model Performance Data'!$O$8:$DY$56,0,MATCH(CONCATENATE($J2188,N$6),'Model Performance Data'!$O$6:$DY$6,0)),'Model Performance Data'!$B$8:$B$56,$C2188,'Model Performance Data'!$C$8:$C$56,$D2188))</f>
        <v>-</v>
      </c>
      <c r="O2188" s="255">
        <f>IF(ISNA(SUMIFS(INDEX('Model Performance Data'!$O$8:$DY$56,0,MATCH(CONCATENATE($J2188,O$6),'Model Performance Data'!$O$6:$DY$6,0)),'Model Performance Data'!$B$8:$B$56,$C2188,'Model Performance Data'!$C$8:$C$56,$D2188)),"-",SUMIFS(INDEX('Model Performance Data'!$O$8:$DY$56,0,MATCH(CONCATENATE($J2188,O$6),'Model Performance Data'!$O$6:$DY$6,0)),'Model Performance Data'!$B$8:$B$56,$C2188,'Model Performance Data'!$C$8:$C$56,$D2188))</f>
        <v>0</v>
      </c>
    </row>
    <row r="2189" spans="2:15" x14ac:dyDescent="0.35">
      <c r="B2189" s="37" t="s">
        <v>80</v>
      </c>
      <c r="C2189" s="38" t="str">
        <f>IF(ISBLANK('Model Performance Data'!$B$95),"-",'Model Performance Data'!$B$95)</f>
        <v>-</v>
      </c>
      <c r="D2189" s="38" t="str">
        <f>IF(ISBLANK('Model Performance Data'!$C$95),"-",'Model Performance Data'!$C$95)</f>
        <v>-</v>
      </c>
      <c r="E2189" s="38" t="str">
        <f>IF(ISBLANK('Model Performance Data'!$D$95),"-",'Model Performance Data'!$D$95)</f>
        <v>-</v>
      </c>
      <c r="F2189" s="38" t="str">
        <f>IF(ISBLANK('Model Performance Data'!$E$95),"-",'Model Performance Data'!$E$95)</f>
        <v>-</v>
      </c>
      <c r="G2189" s="38" t="str">
        <f>IF(ISBLANK('Model Performance Data'!$F$95),"-",'Model Performance Data'!$F$95)</f>
        <v>-</v>
      </c>
      <c r="H2189" s="253">
        <v>2</v>
      </c>
      <c r="I2189" s="253">
        <v>1</v>
      </c>
      <c r="J2189" s="37" t="str">
        <f t="shared" si="81"/>
        <v>21</v>
      </c>
      <c r="K2189" s="38" t="str">
        <f>IF(ISBLANK('Model Performance Data'!$L$95),"-",'Model Performance Data'!$L$95)</f>
        <v>-</v>
      </c>
      <c r="L2189" s="38" t="str">
        <f>IF(ISBLANK('Model Performance Data'!$K$95),"-",'Model Performance Data'!$K$95)</f>
        <v>-</v>
      </c>
      <c r="M2189" s="254">
        <f>IF(ISNA(SUMIFS(INDEX('Model Performance Data'!$O$8:$DY$56,0,MATCH(CONCATENATE($J2189,M$6),'Model Performance Data'!$O$6:$DY$6,0)),'Model Performance Data'!$B$8:$B$56,$C2189,'Model Performance Data'!$C$8:$C$56,$D2189)),"-",SUMIFS(INDEX('Model Performance Data'!$O$8:$DY$56,0,MATCH(CONCATENATE($J2189,M$6),'Model Performance Data'!$O$6:$DY$6,0)),'Model Performance Data'!$B$8:$B$56,$C2189,'Model Performance Data'!$C$8:$C$56,$D2189))</f>
        <v>0</v>
      </c>
      <c r="N2189" s="254">
        <f>IF(ISNA(SUMIFS(INDEX('Model Performance Data'!$O$8:$DY$56,0,MATCH(CONCATENATE($J2189,N$6),'Model Performance Data'!$O$6:$DY$6,0)),'Model Performance Data'!$B$8:$B$56,$C2189,'Model Performance Data'!$C$8:$C$56,$D2189)),"-",SUMIFS(INDEX('Model Performance Data'!$O$8:$DY$56,0,MATCH(CONCATENATE($J2189,N$6),'Model Performance Data'!$O$6:$DY$6,0)),'Model Performance Data'!$B$8:$B$56,$C2189,'Model Performance Data'!$C$8:$C$56,$D2189))</f>
        <v>0</v>
      </c>
      <c r="O2189" s="255">
        <f>IF(ISNA(SUMIFS(INDEX('Model Performance Data'!$O$8:$DY$56,0,MATCH(CONCATENATE($J2189,O$6),'Model Performance Data'!$O$6:$DY$6,0)),'Model Performance Data'!$B$8:$B$56,$C2189,'Model Performance Data'!$C$8:$C$56,$D2189)),"-",SUMIFS(INDEX('Model Performance Data'!$O$8:$DY$56,0,MATCH(CONCATENATE($J2189,O$6),'Model Performance Data'!$O$6:$DY$6,0)),'Model Performance Data'!$B$8:$B$56,$C2189,'Model Performance Data'!$C$8:$C$56,$D2189))</f>
        <v>0</v>
      </c>
    </row>
    <row r="2190" spans="2:15" x14ac:dyDescent="0.35">
      <c r="B2190" s="37" t="s">
        <v>80</v>
      </c>
      <c r="C2190" s="38" t="str">
        <f>IF(ISBLANK('Model Performance Data'!$B$95),"-",'Model Performance Data'!$B$95)</f>
        <v>-</v>
      </c>
      <c r="D2190" s="38" t="str">
        <f>IF(ISBLANK('Model Performance Data'!$C$95),"-",'Model Performance Data'!$C$95)</f>
        <v>-</v>
      </c>
      <c r="E2190" s="38" t="str">
        <f>IF(ISBLANK('Model Performance Data'!$D$95),"-",'Model Performance Data'!$D$95)</f>
        <v>-</v>
      </c>
      <c r="F2190" s="38" t="str">
        <f>IF(ISBLANK('Model Performance Data'!$E$95),"-",'Model Performance Data'!$E$95)</f>
        <v>-</v>
      </c>
      <c r="G2190" s="38" t="str">
        <f>IF(ISBLANK('Model Performance Data'!$F$95),"-",'Model Performance Data'!$F$95)</f>
        <v>-</v>
      </c>
      <c r="H2190" s="253">
        <v>2</v>
      </c>
      <c r="I2190" s="253">
        <v>2</v>
      </c>
      <c r="J2190" s="37" t="str">
        <f t="shared" si="81"/>
        <v>22</v>
      </c>
      <c r="K2190" s="38" t="str">
        <f>IF(ISBLANK('Model Performance Data'!$L$95),"-",'Model Performance Data'!$L$95)</f>
        <v>-</v>
      </c>
      <c r="L2190" s="38" t="str">
        <f>IF(ISBLANK('Model Performance Data'!$K$95),"-",'Model Performance Data'!$K$95)</f>
        <v>-</v>
      </c>
      <c r="M2190" s="254">
        <f>IF(ISNA(SUMIFS(INDEX('Model Performance Data'!$O$8:$DY$56,0,MATCH(CONCATENATE($J2190,M$6),'Model Performance Data'!$O$6:$DY$6,0)),'Model Performance Data'!$B$8:$B$56,$C2190,'Model Performance Data'!$C$8:$C$56,$D2190)),"-",SUMIFS(INDEX('Model Performance Data'!$O$8:$DY$56,0,MATCH(CONCATENATE($J2190,M$6),'Model Performance Data'!$O$6:$DY$6,0)),'Model Performance Data'!$B$8:$B$56,$C2190,'Model Performance Data'!$C$8:$C$56,$D2190))</f>
        <v>0</v>
      </c>
      <c r="N2190" s="254">
        <f>IF(ISNA(SUMIFS(INDEX('Model Performance Data'!$O$8:$DY$56,0,MATCH(CONCATENATE($J2190,N$6),'Model Performance Data'!$O$6:$DY$6,0)),'Model Performance Data'!$B$8:$B$56,$C2190,'Model Performance Data'!$C$8:$C$56,$D2190)),"-",SUMIFS(INDEX('Model Performance Data'!$O$8:$DY$56,0,MATCH(CONCATENATE($J2190,N$6),'Model Performance Data'!$O$6:$DY$6,0)),'Model Performance Data'!$B$8:$B$56,$C2190,'Model Performance Data'!$C$8:$C$56,$D2190))</f>
        <v>0</v>
      </c>
      <c r="O2190" s="255">
        <f>IF(ISNA(SUMIFS(INDEX('Model Performance Data'!$O$8:$DY$56,0,MATCH(CONCATENATE($J2190,O$6),'Model Performance Data'!$O$6:$DY$6,0)),'Model Performance Data'!$B$8:$B$56,$C2190,'Model Performance Data'!$C$8:$C$56,$D2190)),"-",SUMIFS(INDEX('Model Performance Data'!$O$8:$DY$56,0,MATCH(CONCATENATE($J2190,O$6),'Model Performance Data'!$O$6:$DY$6,0)),'Model Performance Data'!$B$8:$B$56,$C2190,'Model Performance Data'!$C$8:$C$56,$D2190))</f>
        <v>0</v>
      </c>
    </row>
    <row r="2191" spans="2:15" x14ac:dyDescent="0.35">
      <c r="B2191" s="37" t="s">
        <v>80</v>
      </c>
      <c r="C2191" s="38" t="str">
        <f>IF(ISBLANK('Model Performance Data'!$B$95),"-",'Model Performance Data'!$B$95)</f>
        <v>-</v>
      </c>
      <c r="D2191" s="38" t="str">
        <f>IF(ISBLANK('Model Performance Data'!$C$95),"-",'Model Performance Data'!$C$95)</f>
        <v>-</v>
      </c>
      <c r="E2191" s="38" t="str">
        <f>IF(ISBLANK('Model Performance Data'!$D$95),"-",'Model Performance Data'!$D$95)</f>
        <v>-</v>
      </c>
      <c r="F2191" s="38" t="str">
        <f>IF(ISBLANK('Model Performance Data'!$E$95),"-",'Model Performance Data'!$E$95)</f>
        <v>-</v>
      </c>
      <c r="G2191" s="38" t="str">
        <f>IF(ISBLANK('Model Performance Data'!$F$95),"-",'Model Performance Data'!$F$95)</f>
        <v>-</v>
      </c>
      <c r="H2191" s="253">
        <v>2</v>
      </c>
      <c r="I2191" s="253">
        <v>3</v>
      </c>
      <c r="J2191" s="37" t="str">
        <f t="shared" si="81"/>
        <v>23</v>
      </c>
      <c r="K2191" s="38" t="str">
        <f>IF(ISBLANK('Model Performance Data'!$L$95),"-",'Model Performance Data'!$L$95)</f>
        <v>-</v>
      </c>
      <c r="L2191" s="38" t="str">
        <f>IF(ISBLANK('Model Performance Data'!$K$95),"-",'Model Performance Data'!$K$95)</f>
        <v>-</v>
      </c>
      <c r="M2191" s="254">
        <f>IF(ISNA(SUMIFS(INDEX('Model Performance Data'!$O$8:$DY$56,0,MATCH(CONCATENATE($J2191,M$6),'Model Performance Data'!$O$6:$DY$6,0)),'Model Performance Data'!$B$8:$B$56,$C2191,'Model Performance Data'!$C$8:$C$56,$D2191)),"-",SUMIFS(INDEX('Model Performance Data'!$O$8:$DY$56,0,MATCH(CONCATENATE($J2191,M$6),'Model Performance Data'!$O$6:$DY$6,0)),'Model Performance Data'!$B$8:$B$56,$C2191,'Model Performance Data'!$C$8:$C$56,$D2191))</f>
        <v>0</v>
      </c>
      <c r="N2191" s="254">
        <f>IF(ISNA(SUMIFS(INDEX('Model Performance Data'!$O$8:$DY$56,0,MATCH(CONCATENATE($J2191,N$6),'Model Performance Data'!$O$6:$DY$6,0)),'Model Performance Data'!$B$8:$B$56,$C2191,'Model Performance Data'!$C$8:$C$56,$D2191)),"-",SUMIFS(INDEX('Model Performance Data'!$O$8:$DY$56,0,MATCH(CONCATENATE($J2191,N$6),'Model Performance Data'!$O$6:$DY$6,0)),'Model Performance Data'!$B$8:$B$56,$C2191,'Model Performance Data'!$C$8:$C$56,$D2191))</f>
        <v>0</v>
      </c>
      <c r="O2191" s="255">
        <f>IF(ISNA(SUMIFS(INDEX('Model Performance Data'!$O$8:$DY$56,0,MATCH(CONCATENATE($J2191,O$6),'Model Performance Data'!$O$6:$DY$6,0)),'Model Performance Data'!$B$8:$B$56,$C2191,'Model Performance Data'!$C$8:$C$56,$D2191)),"-",SUMIFS(INDEX('Model Performance Data'!$O$8:$DY$56,0,MATCH(CONCATENATE($J2191,O$6),'Model Performance Data'!$O$6:$DY$6,0)),'Model Performance Data'!$B$8:$B$56,$C2191,'Model Performance Data'!$C$8:$C$56,$D2191))</f>
        <v>0</v>
      </c>
    </row>
    <row r="2192" spans="2:15" x14ac:dyDescent="0.35">
      <c r="B2192" s="37" t="s">
        <v>80</v>
      </c>
      <c r="C2192" s="38" t="str">
        <f>IF(ISBLANK('Model Performance Data'!$B$95),"-",'Model Performance Data'!$B$95)</f>
        <v>-</v>
      </c>
      <c r="D2192" s="38" t="str">
        <f>IF(ISBLANK('Model Performance Data'!$C$95),"-",'Model Performance Data'!$C$95)</f>
        <v>-</v>
      </c>
      <c r="E2192" s="38" t="str">
        <f>IF(ISBLANK('Model Performance Data'!$D$95),"-",'Model Performance Data'!$D$95)</f>
        <v>-</v>
      </c>
      <c r="F2192" s="38" t="str">
        <f>IF(ISBLANK('Model Performance Data'!$E$95),"-",'Model Performance Data'!$E$95)</f>
        <v>-</v>
      </c>
      <c r="G2192" s="38" t="str">
        <f>IF(ISBLANK('Model Performance Data'!$F$95),"-",'Model Performance Data'!$F$95)</f>
        <v>-</v>
      </c>
      <c r="H2192" s="253">
        <v>2</v>
      </c>
      <c r="I2192" s="253">
        <v>4</v>
      </c>
      <c r="J2192" s="37" t="str">
        <f t="shared" si="81"/>
        <v>24</v>
      </c>
      <c r="K2192" s="38" t="str">
        <f>IF(ISBLANK('Model Performance Data'!$L$95),"-",'Model Performance Data'!$L$95)</f>
        <v>-</v>
      </c>
      <c r="L2192" s="38" t="str">
        <f>IF(ISBLANK('Model Performance Data'!$K$95),"-",'Model Performance Data'!$K$95)</f>
        <v>-</v>
      </c>
      <c r="M2192" s="254">
        <f>IF(ISNA(SUMIFS(INDEX('Model Performance Data'!$O$8:$DY$56,0,MATCH(CONCATENATE($J2192,M$6),'Model Performance Data'!$O$6:$DY$6,0)),'Model Performance Data'!$B$8:$B$56,$C2192,'Model Performance Data'!$C$8:$C$56,$D2192)),"-",SUMIFS(INDEX('Model Performance Data'!$O$8:$DY$56,0,MATCH(CONCATENATE($J2192,M$6),'Model Performance Data'!$O$6:$DY$6,0)),'Model Performance Data'!$B$8:$B$56,$C2192,'Model Performance Data'!$C$8:$C$56,$D2192))</f>
        <v>0</v>
      </c>
      <c r="N2192" s="254">
        <f>IF(ISNA(SUMIFS(INDEX('Model Performance Data'!$O$8:$DY$56,0,MATCH(CONCATENATE($J2192,N$6),'Model Performance Data'!$O$6:$DY$6,0)),'Model Performance Data'!$B$8:$B$56,$C2192,'Model Performance Data'!$C$8:$C$56,$D2192)),"-",SUMIFS(INDEX('Model Performance Data'!$O$8:$DY$56,0,MATCH(CONCATENATE($J2192,N$6),'Model Performance Data'!$O$6:$DY$6,0)),'Model Performance Data'!$B$8:$B$56,$C2192,'Model Performance Data'!$C$8:$C$56,$D2192))</f>
        <v>0</v>
      </c>
      <c r="O2192" s="255">
        <f>IF(ISNA(SUMIFS(INDEX('Model Performance Data'!$O$8:$DY$56,0,MATCH(CONCATENATE($J2192,O$6),'Model Performance Data'!$O$6:$DY$6,0)),'Model Performance Data'!$B$8:$B$56,$C2192,'Model Performance Data'!$C$8:$C$56,$D2192)),"-",SUMIFS(INDEX('Model Performance Data'!$O$8:$DY$56,0,MATCH(CONCATENATE($J2192,O$6),'Model Performance Data'!$O$6:$DY$6,0)),'Model Performance Data'!$B$8:$B$56,$C2192,'Model Performance Data'!$C$8:$C$56,$D2192))</f>
        <v>0</v>
      </c>
    </row>
    <row r="2193" spans="2:15" x14ac:dyDescent="0.35">
      <c r="B2193" s="37" t="s">
        <v>80</v>
      </c>
      <c r="C2193" s="38" t="str">
        <f>IF(ISBLANK('Model Performance Data'!$B$95),"-",'Model Performance Data'!$B$95)</f>
        <v>-</v>
      </c>
      <c r="D2193" s="38" t="str">
        <f>IF(ISBLANK('Model Performance Data'!$C$95),"-",'Model Performance Data'!$C$95)</f>
        <v>-</v>
      </c>
      <c r="E2193" s="38" t="str">
        <f>IF(ISBLANK('Model Performance Data'!$D$95),"-",'Model Performance Data'!$D$95)</f>
        <v>-</v>
      </c>
      <c r="F2193" s="38" t="str">
        <f>IF(ISBLANK('Model Performance Data'!$E$95),"-",'Model Performance Data'!$E$95)</f>
        <v>-</v>
      </c>
      <c r="G2193" s="38" t="str">
        <f>IF(ISBLANK('Model Performance Data'!$F$95),"-",'Model Performance Data'!$F$95)</f>
        <v>-</v>
      </c>
      <c r="H2193" s="253">
        <v>2</v>
      </c>
      <c r="I2193" s="253">
        <v>5</v>
      </c>
      <c r="J2193" s="37" t="str">
        <f t="shared" si="81"/>
        <v>25</v>
      </c>
      <c r="K2193" s="38" t="str">
        <f>IF(ISBLANK('Model Performance Data'!$L$95),"-",'Model Performance Data'!$L$95)</f>
        <v>-</v>
      </c>
      <c r="L2193" s="38" t="str">
        <f>IF(ISBLANK('Model Performance Data'!$K$95),"-",'Model Performance Data'!$K$95)</f>
        <v>-</v>
      </c>
      <c r="M2193" s="254">
        <f>IF(ISNA(SUMIFS(INDEX('Model Performance Data'!$O$8:$DY$56,0,MATCH(CONCATENATE($J2193,M$6),'Model Performance Data'!$O$6:$DY$6,0)),'Model Performance Data'!$B$8:$B$56,$C2193,'Model Performance Data'!$C$8:$C$56,$D2193)),"-",SUMIFS(INDEX('Model Performance Data'!$O$8:$DY$56,0,MATCH(CONCATENATE($J2193,M$6),'Model Performance Data'!$O$6:$DY$6,0)),'Model Performance Data'!$B$8:$B$56,$C2193,'Model Performance Data'!$C$8:$C$56,$D2193))</f>
        <v>0</v>
      </c>
      <c r="N2193" s="254">
        <f>IF(ISNA(SUMIFS(INDEX('Model Performance Data'!$O$8:$DY$56,0,MATCH(CONCATENATE($J2193,N$6),'Model Performance Data'!$O$6:$DY$6,0)),'Model Performance Data'!$B$8:$B$56,$C2193,'Model Performance Data'!$C$8:$C$56,$D2193)),"-",SUMIFS(INDEX('Model Performance Data'!$O$8:$DY$56,0,MATCH(CONCATENATE($J2193,N$6),'Model Performance Data'!$O$6:$DY$6,0)),'Model Performance Data'!$B$8:$B$56,$C2193,'Model Performance Data'!$C$8:$C$56,$D2193))</f>
        <v>0</v>
      </c>
      <c r="O2193" s="255">
        <f>IF(ISNA(SUMIFS(INDEX('Model Performance Data'!$O$8:$DY$56,0,MATCH(CONCATENATE($J2193,O$6),'Model Performance Data'!$O$6:$DY$6,0)),'Model Performance Data'!$B$8:$B$56,$C2193,'Model Performance Data'!$C$8:$C$56,$D2193)),"-",SUMIFS(INDEX('Model Performance Data'!$O$8:$DY$56,0,MATCH(CONCATENATE($J2193,O$6),'Model Performance Data'!$O$6:$DY$6,0)),'Model Performance Data'!$B$8:$B$56,$C2193,'Model Performance Data'!$C$8:$C$56,$D2193))</f>
        <v>0</v>
      </c>
    </row>
    <row r="2194" spans="2:15" x14ac:dyDescent="0.35">
      <c r="B2194" s="37" t="s">
        <v>80</v>
      </c>
      <c r="C2194" s="38" t="str">
        <f>IF(ISBLANK('Model Performance Data'!$B$95),"-",'Model Performance Data'!$B$95)</f>
        <v>-</v>
      </c>
      <c r="D2194" s="38" t="str">
        <f>IF(ISBLANK('Model Performance Data'!$C$95),"-",'Model Performance Data'!$C$95)</f>
        <v>-</v>
      </c>
      <c r="E2194" s="38" t="str">
        <f>IF(ISBLANK('Model Performance Data'!$D$95),"-",'Model Performance Data'!$D$95)</f>
        <v>-</v>
      </c>
      <c r="F2194" s="38" t="str">
        <f>IF(ISBLANK('Model Performance Data'!$E$95),"-",'Model Performance Data'!$E$95)</f>
        <v>-</v>
      </c>
      <c r="G2194" s="38" t="str">
        <f>IF(ISBLANK('Model Performance Data'!$F$95),"-",'Model Performance Data'!$F$95)</f>
        <v>-</v>
      </c>
      <c r="H2194" s="253">
        <v>2</v>
      </c>
      <c r="I2194" s="253" t="s">
        <v>65</v>
      </c>
      <c r="J2194" s="37" t="str">
        <f t="shared" si="81"/>
        <v>2Goal</v>
      </c>
      <c r="K2194" s="38" t="str">
        <f>IF(ISBLANK('Model Performance Data'!$L$95),"-",'Model Performance Data'!$L$95)</f>
        <v>-</v>
      </c>
      <c r="L2194" s="38" t="str">
        <f>IF(ISBLANK('Model Performance Data'!$K$95),"-",'Model Performance Data'!$K$95)</f>
        <v>-</v>
      </c>
      <c r="M2194" s="254" t="str">
        <f>IF(ISNA(SUMIFS(INDEX('Model Performance Data'!$O$8:$DY$56,0,MATCH(CONCATENATE($J2194,M$6),'Model Performance Data'!$O$6:$DY$6,0)),'Model Performance Data'!$B$8:$B$56,$C2194,'Model Performance Data'!$C$8:$C$56,$D2194)),"-",SUMIFS(INDEX('Model Performance Data'!$O$8:$DY$56,0,MATCH(CONCATENATE($J2194,M$6),'Model Performance Data'!$O$6:$DY$6,0)),'Model Performance Data'!$B$8:$B$56,$C2194,'Model Performance Data'!$C$8:$C$56,$D2194))</f>
        <v>-</v>
      </c>
      <c r="N2194" s="254" t="str">
        <f>IF(ISNA(SUMIFS(INDEX('Model Performance Data'!$O$8:$DY$56,0,MATCH(CONCATENATE($J2194,N$6),'Model Performance Data'!$O$6:$DY$6,0)),'Model Performance Data'!$B$8:$B$56,$C2194,'Model Performance Data'!$C$8:$C$56,$D2194)),"-",SUMIFS(INDEX('Model Performance Data'!$O$8:$DY$56,0,MATCH(CONCATENATE($J2194,N$6),'Model Performance Data'!$O$6:$DY$6,0)),'Model Performance Data'!$B$8:$B$56,$C2194,'Model Performance Data'!$C$8:$C$56,$D2194))</f>
        <v>-</v>
      </c>
      <c r="O2194" s="255">
        <f>IF(ISNA(SUMIFS(INDEX('Model Performance Data'!$O$8:$DY$56,0,MATCH(CONCATENATE($J2194,O$6),'Model Performance Data'!$O$6:$DY$6,0)),'Model Performance Data'!$B$8:$B$56,$C2194,'Model Performance Data'!$C$8:$C$56,$D2194)),"-",SUMIFS(INDEX('Model Performance Data'!$O$8:$DY$56,0,MATCH(CONCATENATE($J2194,O$6),'Model Performance Data'!$O$6:$DY$6,0)),'Model Performance Data'!$B$8:$B$56,$C2194,'Model Performance Data'!$C$8:$C$56,$D2194))</f>
        <v>0</v>
      </c>
    </row>
    <row r="2195" spans="2:15" x14ac:dyDescent="0.35">
      <c r="B2195" s="37" t="s">
        <v>80</v>
      </c>
      <c r="C2195" s="38" t="str">
        <f>IF(ISBLANK('Model Performance Data'!$B$95),"-",'Model Performance Data'!$B$95)</f>
        <v>-</v>
      </c>
      <c r="D2195" s="38" t="str">
        <f>IF(ISBLANK('Model Performance Data'!$C$95),"-",'Model Performance Data'!$C$95)</f>
        <v>-</v>
      </c>
      <c r="E2195" s="38" t="str">
        <f>IF(ISBLANK('Model Performance Data'!$D$95),"-",'Model Performance Data'!$D$95)</f>
        <v>-</v>
      </c>
      <c r="F2195" s="38" t="str">
        <f>IF(ISBLANK('Model Performance Data'!$E$95),"-",'Model Performance Data'!$E$95)</f>
        <v>-</v>
      </c>
      <c r="G2195" s="38" t="str">
        <f>IF(ISBLANK('Model Performance Data'!$F$95),"-",'Model Performance Data'!$F$95)</f>
        <v>-</v>
      </c>
      <c r="H2195" s="253">
        <v>3</v>
      </c>
      <c r="I2195" s="253">
        <v>1</v>
      </c>
      <c r="J2195" s="37" t="str">
        <f t="shared" si="81"/>
        <v>31</v>
      </c>
      <c r="K2195" s="38" t="str">
        <f>IF(ISBLANK('Model Performance Data'!$L$95),"-",'Model Performance Data'!$L$95)</f>
        <v>-</v>
      </c>
      <c r="L2195" s="38" t="str">
        <f>IF(ISBLANK('Model Performance Data'!$K$95),"-",'Model Performance Data'!$K$95)</f>
        <v>-</v>
      </c>
      <c r="M2195" s="254">
        <f>IF(ISNA(SUMIFS(INDEX('Model Performance Data'!$O$8:$DY$56,0,MATCH(CONCATENATE($J2195,M$6),'Model Performance Data'!$O$6:$DY$6,0)),'Model Performance Data'!$B$8:$B$56,$C2195,'Model Performance Data'!$C$8:$C$56,$D2195)),"-",SUMIFS(INDEX('Model Performance Data'!$O$8:$DY$56,0,MATCH(CONCATENATE($J2195,M$6),'Model Performance Data'!$O$6:$DY$6,0)),'Model Performance Data'!$B$8:$B$56,$C2195,'Model Performance Data'!$C$8:$C$56,$D2195))</f>
        <v>0</v>
      </c>
      <c r="N2195" s="254">
        <f>IF(ISNA(SUMIFS(INDEX('Model Performance Data'!$O$8:$DY$56,0,MATCH(CONCATENATE($J2195,N$6),'Model Performance Data'!$O$6:$DY$6,0)),'Model Performance Data'!$B$8:$B$56,$C2195,'Model Performance Data'!$C$8:$C$56,$D2195)),"-",SUMIFS(INDEX('Model Performance Data'!$O$8:$DY$56,0,MATCH(CONCATENATE($J2195,N$6),'Model Performance Data'!$O$6:$DY$6,0)),'Model Performance Data'!$B$8:$B$56,$C2195,'Model Performance Data'!$C$8:$C$56,$D2195))</f>
        <v>0</v>
      </c>
      <c r="O2195" s="255">
        <f>IF(ISNA(SUMIFS(INDEX('Model Performance Data'!$O$8:$DY$56,0,MATCH(CONCATENATE($J2195,O$6),'Model Performance Data'!$O$6:$DY$6,0)),'Model Performance Data'!$B$8:$B$56,$C2195,'Model Performance Data'!$C$8:$C$56,$D2195)),"-",SUMIFS(INDEX('Model Performance Data'!$O$8:$DY$56,0,MATCH(CONCATENATE($J2195,O$6),'Model Performance Data'!$O$6:$DY$6,0)),'Model Performance Data'!$B$8:$B$56,$C2195,'Model Performance Data'!$C$8:$C$56,$D2195))</f>
        <v>0</v>
      </c>
    </row>
    <row r="2196" spans="2:15" x14ac:dyDescent="0.35">
      <c r="B2196" s="37" t="s">
        <v>80</v>
      </c>
      <c r="C2196" s="38" t="str">
        <f>IF(ISBLANK('Model Performance Data'!$B$95),"-",'Model Performance Data'!$B$95)</f>
        <v>-</v>
      </c>
      <c r="D2196" s="38" t="str">
        <f>IF(ISBLANK('Model Performance Data'!$C$95),"-",'Model Performance Data'!$C$95)</f>
        <v>-</v>
      </c>
      <c r="E2196" s="38" t="str">
        <f>IF(ISBLANK('Model Performance Data'!$D$95),"-",'Model Performance Data'!$D$95)</f>
        <v>-</v>
      </c>
      <c r="F2196" s="38" t="str">
        <f>IF(ISBLANK('Model Performance Data'!$E$95),"-",'Model Performance Data'!$E$95)</f>
        <v>-</v>
      </c>
      <c r="G2196" s="38" t="str">
        <f>IF(ISBLANK('Model Performance Data'!$F$95),"-",'Model Performance Data'!$F$95)</f>
        <v>-</v>
      </c>
      <c r="H2196" s="253">
        <v>3</v>
      </c>
      <c r="I2196" s="253">
        <v>2</v>
      </c>
      <c r="J2196" s="37" t="str">
        <f t="shared" si="81"/>
        <v>32</v>
      </c>
      <c r="K2196" s="38" t="str">
        <f>IF(ISBLANK('Model Performance Data'!$L$95),"-",'Model Performance Data'!$L$95)</f>
        <v>-</v>
      </c>
      <c r="L2196" s="38" t="str">
        <f>IF(ISBLANK('Model Performance Data'!$K$95),"-",'Model Performance Data'!$K$95)</f>
        <v>-</v>
      </c>
      <c r="M2196" s="254">
        <f>IF(ISNA(SUMIFS(INDEX('Model Performance Data'!$O$8:$DY$56,0,MATCH(CONCATENATE($J2196,M$6),'Model Performance Data'!$O$6:$DY$6,0)),'Model Performance Data'!$B$8:$B$56,$C2196,'Model Performance Data'!$C$8:$C$56,$D2196)),"-",SUMIFS(INDEX('Model Performance Data'!$O$8:$DY$56,0,MATCH(CONCATENATE($J2196,M$6),'Model Performance Data'!$O$6:$DY$6,0)),'Model Performance Data'!$B$8:$B$56,$C2196,'Model Performance Data'!$C$8:$C$56,$D2196))</f>
        <v>0</v>
      </c>
      <c r="N2196" s="254">
        <f>IF(ISNA(SUMIFS(INDEX('Model Performance Data'!$O$8:$DY$56,0,MATCH(CONCATENATE($J2196,N$6),'Model Performance Data'!$O$6:$DY$6,0)),'Model Performance Data'!$B$8:$B$56,$C2196,'Model Performance Data'!$C$8:$C$56,$D2196)),"-",SUMIFS(INDEX('Model Performance Data'!$O$8:$DY$56,0,MATCH(CONCATENATE($J2196,N$6),'Model Performance Data'!$O$6:$DY$6,0)),'Model Performance Data'!$B$8:$B$56,$C2196,'Model Performance Data'!$C$8:$C$56,$D2196))</f>
        <v>0</v>
      </c>
      <c r="O2196" s="255">
        <f>IF(ISNA(SUMIFS(INDEX('Model Performance Data'!$O$8:$DY$56,0,MATCH(CONCATENATE($J2196,O$6),'Model Performance Data'!$O$6:$DY$6,0)),'Model Performance Data'!$B$8:$B$56,$C2196,'Model Performance Data'!$C$8:$C$56,$D2196)),"-",SUMIFS(INDEX('Model Performance Data'!$O$8:$DY$56,0,MATCH(CONCATENATE($J2196,O$6),'Model Performance Data'!$O$6:$DY$6,0)),'Model Performance Data'!$B$8:$B$56,$C2196,'Model Performance Data'!$C$8:$C$56,$D2196))</f>
        <v>0</v>
      </c>
    </row>
    <row r="2197" spans="2:15" x14ac:dyDescent="0.35">
      <c r="B2197" s="37" t="s">
        <v>80</v>
      </c>
      <c r="C2197" s="38" t="str">
        <f>IF(ISBLANK('Model Performance Data'!$B$95),"-",'Model Performance Data'!$B$95)</f>
        <v>-</v>
      </c>
      <c r="D2197" s="38" t="str">
        <f>IF(ISBLANK('Model Performance Data'!$C$95),"-",'Model Performance Data'!$C$95)</f>
        <v>-</v>
      </c>
      <c r="E2197" s="38" t="str">
        <f>IF(ISBLANK('Model Performance Data'!$D$95),"-",'Model Performance Data'!$D$95)</f>
        <v>-</v>
      </c>
      <c r="F2197" s="38" t="str">
        <f>IF(ISBLANK('Model Performance Data'!$E$95),"-",'Model Performance Data'!$E$95)</f>
        <v>-</v>
      </c>
      <c r="G2197" s="38" t="str">
        <f>IF(ISBLANK('Model Performance Data'!$F$95),"-",'Model Performance Data'!$F$95)</f>
        <v>-</v>
      </c>
      <c r="H2197" s="253">
        <v>3</v>
      </c>
      <c r="I2197" s="253">
        <v>3</v>
      </c>
      <c r="J2197" s="37" t="str">
        <f t="shared" si="81"/>
        <v>33</v>
      </c>
      <c r="K2197" s="38" t="str">
        <f>IF(ISBLANK('Model Performance Data'!$L$95),"-",'Model Performance Data'!$L$95)</f>
        <v>-</v>
      </c>
      <c r="L2197" s="38" t="str">
        <f>IF(ISBLANK('Model Performance Data'!$K$95),"-",'Model Performance Data'!$K$95)</f>
        <v>-</v>
      </c>
      <c r="M2197" s="254">
        <f>IF(ISNA(SUMIFS(INDEX('Model Performance Data'!$O$8:$DY$56,0,MATCH(CONCATENATE($J2197,M$6),'Model Performance Data'!$O$6:$DY$6,0)),'Model Performance Data'!$B$8:$B$56,$C2197,'Model Performance Data'!$C$8:$C$56,$D2197)),"-",SUMIFS(INDEX('Model Performance Data'!$O$8:$DY$56,0,MATCH(CONCATENATE($J2197,M$6),'Model Performance Data'!$O$6:$DY$6,0)),'Model Performance Data'!$B$8:$B$56,$C2197,'Model Performance Data'!$C$8:$C$56,$D2197))</f>
        <v>0</v>
      </c>
      <c r="N2197" s="254">
        <f>IF(ISNA(SUMIFS(INDEX('Model Performance Data'!$O$8:$DY$56,0,MATCH(CONCATENATE($J2197,N$6),'Model Performance Data'!$O$6:$DY$6,0)),'Model Performance Data'!$B$8:$B$56,$C2197,'Model Performance Data'!$C$8:$C$56,$D2197)),"-",SUMIFS(INDEX('Model Performance Data'!$O$8:$DY$56,0,MATCH(CONCATENATE($J2197,N$6),'Model Performance Data'!$O$6:$DY$6,0)),'Model Performance Data'!$B$8:$B$56,$C2197,'Model Performance Data'!$C$8:$C$56,$D2197))</f>
        <v>0</v>
      </c>
      <c r="O2197" s="255">
        <f>IF(ISNA(SUMIFS(INDEX('Model Performance Data'!$O$8:$DY$56,0,MATCH(CONCATENATE($J2197,O$6),'Model Performance Data'!$O$6:$DY$6,0)),'Model Performance Data'!$B$8:$B$56,$C2197,'Model Performance Data'!$C$8:$C$56,$D2197)),"-",SUMIFS(INDEX('Model Performance Data'!$O$8:$DY$56,0,MATCH(CONCATENATE($J2197,O$6),'Model Performance Data'!$O$6:$DY$6,0)),'Model Performance Data'!$B$8:$B$56,$C2197,'Model Performance Data'!$C$8:$C$56,$D2197))</f>
        <v>0</v>
      </c>
    </row>
    <row r="2198" spans="2:15" x14ac:dyDescent="0.35">
      <c r="B2198" s="37" t="s">
        <v>80</v>
      </c>
      <c r="C2198" s="38" t="str">
        <f>IF(ISBLANK('Model Performance Data'!$B$95),"-",'Model Performance Data'!$B$95)</f>
        <v>-</v>
      </c>
      <c r="D2198" s="38" t="str">
        <f>IF(ISBLANK('Model Performance Data'!$C$95),"-",'Model Performance Data'!$C$95)</f>
        <v>-</v>
      </c>
      <c r="E2198" s="38" t="str">
        <f>IF(ISBLANK('Model Performance Data'!$D$95),"-",'Model Performance Data'!$D$95)</f>
        <v>-</v>
      </c>
      <c r="F2198" s="38" t="str">
        <f>IF(ISBLANK('Model Performance Data'!$E$95),"-",'Model Performance Data'!$E$95)</f>
        <v>-</v>
      </c>
      <c r="G2198" s="38" t="str">
        <f>IF(ISBLANK('Model Performance Data'!$F$95),"-",'Model Performance Data'!$F$95)</f>
        <v>-</v>
      </c>
      <c r="H2198" s="253">
        <v>3</v>
      </c>
      <c r="I2198" s="253">
        <v>4</v>
      </c>
      <c r="J2198" s="37" t="str">
        <f t="shared" si="81"/>
        <v>34</v>
      </c>
      <c r="K2198" s="38" t="str">
        <f>IF(ISBLANK('Model Performance Data'!$L$95),"-",'Model Performance Data'!$L$95)</f>
        <v>-</v>
      </c>
      <c r="L2198" s="38" t="str">
        <f>IF(ISBLANK('Model Performance Data'!$K$95),"-",'Model Performance Data'!$K$95)</f>
        <v>-</v>
      </c>
      <c r="M2198" s="254">
        <f>IF(ISNA(SUMIFS(INDEX('Model Performance Data'!$O$8:$DY$56,0,MATCH(CONCATENATE($J2198,M$6),'Model Performance Data'!$O$6:$DY$6,0)),'Model Performance Data'!$B$8:$B$56,$C2198,'Model Performance Data'!$C$8:$C$56,$D2198)),"-",SUMIFS(INDEX('Model Performance Data'!$O$8:$DY$56,0,MATCH(CONCATENATE($J2198,M$6),'Model Performance Data'!$O$6:$DY$6,0)),'Model Performance Data'!$B$8:$B$56,$C2198,'Model Performance Data'!$C$8:$C$56,$D2198))</f>
        <v>0</v>
      </c>
      <c r="N2198" s="254">
        <f>IF(ISNA(SUMIFS(INDEX('Model Performance Data'!$O$8:$DY$56,0,MATCH(CONCATENATE($J2198,N$6),'Model Performance Data'!$O$6:$DY$6,0)),'Model Performance Data'!$B$8:$B$56,$C2198,'Model Performance Data'!$C$8:$C$56,$D2198)),"-",SUMIFS(INDEX('Model Performance Data'!$O$8:$DY$56,0,MATCH(CONCATENATE($J2198,N$6),'Model Performance Data'!$O$6:$DY$6,0)),'Model Performance Data'!$B$8:$B$56,$C2198,'Model Performance Data'!$C$8:$C$56,$D2198))</f>
        <v>0</v>
      </c>
      <c r="O2198" s="255">
        <f>IF(ISNA(SUMIFS(INDEX('Model Performance Data'!$O$8:$DY$56,0,MATCH(CONCATENATE($J2198,O$6),'Model Performance Data'!$O$6:$DY$6,0)),'Model Performance Data'!$B$8:$B$56,$C2198,'Model Performance Data'!$C$8:$C$56,$D2198)),"-",SUMIFS(INDEX('Model Performance Data'!$O$8:$DY$56,0,MATCH(CONCATENATE($J2198,O$6),'Model Performance Data'!$O$6:$DY$6,0)),'Model Performance Data'!$B$8:$B$56,$C2198,'Model Performance Data'!$C$8:$C$56,$D2198))</f>
        <v>0</v>
      </c>
    </row>
    <row r="2199" spans="2:15" x14ac:dyDescent="0.35">
      <c r="B2199" s="37" t="s">
        <v>80</v>
      </c>
      <c r="C2199" s="38" t="str">
        <f>IF(ISBLANK('Model Performance Data'!$B$95),"-",'Model Performance Data'!$B$95)</f>
        <v>-</v>
      </c>
      <c r="D2199" s="38" t="str">
        <f>IF(ISBLANK('Model Performance Data'!$C$95),"-",'Model Performance Data'!$C$95)</f>
        <v>-</v>
      </c>
      <c r="E2199" s="38" t="str">
        <f>IF(ISBLANK('Model Performance Data'!$D$95),"-",'Model Performance Data'!$D$95)</f>
        <v>-</v>
      </c>
      <c r="F2199" s="38" t="str">
        <f>IF(ISBLANK('Model Performance Data'!$E$95),"-",'Model Performance Data'!$E$95)</f>
        <v>-</v>
      </c>
      <c r="G2199" s="38" t="str">
        <f>IF(ISBLANK('Model Performance Data'!$F$95),"-",'Model Performance Data'!$F$95)</f>
        <v>-</v>
      </c>
      <c r="H2199" s="253">
        <v>3</v>
      </c>
      <c r="I2199" s="253">
        <v>5</v>
      </c>
      <c r="J2199" s="37" t="str">
        <f t="shared" si="81"/>
        <v>35</v>
      </c>
      <c r="K2199" s="38" t="str">
        <f>IF(ISBLANK('Model Performance Data'!$L$95),"-",'Model Performance Data'!$L$95)</f>
        <v>-</v>
      </c>
      <c r="L2199" s="38" t="str">
        <f>IF(ISBLANK('Model Performance Data'!$K$95),"-",'Model Performance Data'!$K$95)</f>
        <v>-</v>
      </c>
      <c r="M2199" s="254">
        <f>IF(ISNA(SUMIFS(INDEX('Model Performance Data'!$O$8:$DY$56,0,MATCH(CONCATENATE($J2199,M$6),'Model Performance Data'!$O$6:$DY$6,0)),'Model Performance Data'!$B$8:$B$56,$C2199,'Model Performance Data'!$C$8:$C$56,$D2199)),"-",SUMIFS(INDEX('Model Performance Data'!$O$8:$DY$56,0,MATCH(CONCATENATE($J2199,M$6),'Model Performance Data'!$O$6:$DY$6,0)),'Model Performance Data'!$B$8:$B$56,$C2199,'Model Performance Data'!$C$8:$C$56,$D2199))</f>
        <v>0</v>
      </c>
      <c r="N2199" s="254">
        <f>IF(ISNA(SUMIFS(INDEX('Model Performance Data'!$O$8:$DY$56,0,MATCH(CONCATENATE($J2199,N$6),'Model Performance Data'!$O$6:$DY$6,0)),'Model Performance Data'!$B$8:$B$56,$C2199,'Model Performance Data'!$C$8:$C$56,$D2199)),"-",SUMIFS(INDEX('Model Performance Data'!$O$8:$DY$56,0,MATCH(CONCATENATE($J2199,N$6),'Model Performance Data'!$O$6:$DY$6,0)),'Model Performance Data'!$B$8:$B$56,$C2199,'Model Performance Data'!$C$8:$C$56,$D2199))</f>
        <v>0</v>
      </c>
      <c r="O2199" s="255">
        <f>IF(ISNA(SUMIFS(INDEX('Model Performance Data'!$O$8:$DY$56,0,MATCH(CONCATENATE($J2199,O$6),'Model Performance Data'!$O$6:$DY$6,0)),'Model Performance Data'!$B$8:$B$56,$C2199,'Model Performance Data'!$C$8:$C$56,$D2199)),"-",SUMIFS(INDEX('Model Performance Data'!$O$8:$DY$56,0,MATCH(CONCATENATE($J2199,O$6),'Model Performance Data'!$O$6:$DY$6,0)),'Model Performance Data'!$B$8:$B$56,$C2199,'Model Performance Data'!$C$8:$C$56,$D2199))</f>
        <v>0</v>
      </c>
    </row>
    <row r="2200" spans="2:15" x14ac:dyDescent="0.35">
      <c r="B2200" s="37" t="s">
        <v>80</v>
      </c>
      <c r="C2200" s="38" t="str">
        <f>IF(ISBLANK('Model Performance Data'!$B$95),"-",'Model Performance Data'!$B$95)</f>
        <v>-</v>
      </c>
      <c r="D2200" s="38" t="str">
        <f>IF(ISBLANK('Model Performance Data'!$C$95),"-",'Model Performance Data'!$C$95)</f>
        <v>-</v>
      </c>
      <c r="E2200" s="38" t="str">
        <f>IF(ISBLANK('Model Performance Data'!$D$95),"-",'Model Performance Data'!$D$95)</f>
        <v>-</v>
      </c>
      <c r="F2200" s="38" t="str">
        <f>IF(ISBLANK('Model Performance Data'!$E$95),"-",'Model Performance Data'!$E$95)</f>
        <v>-</v>
      </c>
      <c r="G2200" s="38" t="str">
        <f>IF(ISBLANK('Model Performance Data'!$F$95),"-",'Model Performance Data'!$F$95)</f>
        <v>-</v>
      </c>
      <c r="H2200" s="253">
        <v>3</v>
      </c>
      <c r="I2200" s="253" t="s">
        <v>65</v>
      </c>
      <c r="J2200" s="37" t="str">
        <f t="shared" si="81"/>
        <v>3Goal</v>
      </c>
      <c r="K2200" s="38" t="str">
        <f>IF(ISBLANK('Model Performance Data'!$L$95),"-",'Model Performance Data'!$L$95)</f>
        <v>-</v>
      </c>
      <c r="L2200" s="38" t="str">
        <f>IF(ISBLANK('Model Performance Data'!$K$95),"-",'Model Performance Data'!$K$95)</f>
        <v>-</v>
      </c>
      <c r="M2200" s="254" t="str">
        <f>IF(ISNA(SUMIFS(INDEX('Model Performance Data'!$O$8:$DY$56,0,MATCH(CONCATENATE($J2200,M$6),'Model Performance Data'!$O$6:$DY$6,0)),'Model Performance Data'!$B$8:$B$56,$C2200,'Model Performance Data'!$C$8:$C$56,$D2200)),"-",SUMIFS(INDEX('Model Performance Data'!$O$8:$DY$56,0,MATCH(CONCATENATE($J2200,M$6),'Model Performance Data'!$O$6:$DY$6,0)),'Model Performance Data'!$B$8:$B$56,$C2200,'Model Performance Data'!$C$8:$C$56,$D2200))</f>
        <v>-</v>
      </c>
      <c r="N2200" s="254" t="str">
        <f>IF(ISNA(SUMIFS(INDEX('Model Performance Data'!$O$8:$DY$56,0,MATCH(CONCATENATE($J2200,N$6),'Model Performance Data'!$O$6:$DY$6,0)),'Model Performance Data'!$B$8:$B$56,$C2200,'Model Performance Data'!$C$8:$C$56,$D2200)),"-",SUMIFS(INDEX('Model Performance Data'!$O$8:$DY$56,0,MATCH(CONCATENATE($J2200,N$6),'Model Performance Data'!$O$6:$DY$6,0)),'Model Performance Data'!$B$8:$B$56,$C2200,'Model Performance Data'!$C$8:$C$56,$D2200))</f>
        <v>-</v>
      </c>
      <c r="O2200" s="255">
        <f>IF(ISNA(SUMIFS(INDEX('Model Performance Data'!$O$8:$DY$56,0,MATCH(CONCATENATE($J2200,O$6),'Model Performance Data'!$O$6:$DY$6,0)),'Model Performance Data'!$B$8:$B$56,$C2200,'Model Performance Data'!$C$8:$C$56,$D2200)),"-",SUMIFS(INDEX('Model Performance Data'!$O$8:$DY$56,0,MATCH(CONCATENATE($J2200,O$6),'Model Performance Data'!$O$6:$DY$6,0)),'Model Performance Data'!$B$8:$B$56,$C2200,'Model Performance Data'!$C$8:$C$56,$D2200))</f>
        <v>0</v>
      </c>
    </row>
    <row r="2201" spans="2:15" x14ac:dyDescent="0.35">
      <c r="B2201" s="37" t="s">
        <v>80</v>
      </c>
      <c r="C2201" s="38" t="str">
        <f>IF(ISBLANK('Model Performance Data'!$B$95),"-",'Model Performance Data'!$B$95)</f>
        <v>-</v>
      </c>
      <c r="D2201" s="38" t="str">
        <f>IF(ISBLANK('Model Performance Data'!$C$95),"-",'Model Performance Data'!$C$95)</f>
        <v>-</v>
      </c>
      <c r="E2201" s="38" t="str">
        <f>IF(ISBLANK('Model Performance Data'!$D$95),"-",'Model Performance Data'!$D$95)</f>
        <v>-</v>
      </c>
      <c r="F2201" s="38" t="str">
        <f>IF(ISBLANK('Model Performance Data'!$E$95),"-",'Model Performance Data'!$E$95)</f>
        <v>-</v>
      </c>
      <c r="G2201" s="38" t="str">
        <f>IF(ISBLANK('Model Performance Data'!$F$95),"-",'Model Performance Data'!$F$95)</f>
        <v>-</v>
      </c>
      <c r="H2201" s="253">
        <v>4</v>
      </c>
      <c r="I2201" s="253">
        <v>1</v>
      </c>
      <c r="J2201" s="37" t="str">
        <f t="shared" si="81"/>
        <v>41</v>
      </c>
      <c r="K2201" s="38" t="str">
        <f>IF(ISBLANK('Model Performance Data'!$L$95),"-",'Model Performance Data'!$L$95)</f>
        <v>-</v>
      </c>
      <c r="L2201" s="38" t="str">
        <f>IF(ISBLANK('Model Performance Data'!$K$95),"-",'Model Performance Data'!$K$95)</f>
        <v>-</v>
      </c>
      <c r="M2201" s="254">
        <f>IF(ISNA(SUMIFS(INDEX('Model Performance Data'!$O$8:$DY$56,0,MATCH(CONCATENATE($J2201,M$6),'Model Performance Data'!$O$6:$DY$6,0)),'Model Performance Data'!$B$8:$B$56,$C2201,'Model Performance Data'!$C$8:$C$56,$D2201)),"-",SUMIFS(INDEX('Model Performance Data'!$O$8:$DY$56,0,MATCH(CONCATENATE($J2201,M$6),'Model Performance Data'!$O$6:$DY$6,0)),'Model Performance Data'!$B$8:$B$56,$C2201,'Model Performance Data'!$C$8:$C$56,$D2201))</f>
        <v>0</v>
      </c>
      <c r="N2201" s="254">
        <f>IF(ISNA(SUMIFS(INDEX('Model Performance Data'!$O$8:$DY$56,0,MATCH(CONCATENATE($J2201,N$6),'Model Performance Data'!$O$6:$DY$6,0)),'Model Performance Data'!$B$8:$B$56,$C2201,'Model Performance Data'!$C$8:$C$56,$D2201)),"-",SUMIFS(INDEX('Model Performance Data'!$O$8:$DY$56,0,MATCH(CONCATENATE($J2201,N$6),'Model Performance Data'!$O$6:$DY$6,0)),'Model Performance Data'!$B$8:$B$56,$C2201,'Model Performance Data'!$C$8:$C$56,$D2201))</f>
        <v>0</v>
      </c>
      <c r="O2201" s="255">
        <f>IF(ISNA(SUMIFS(INDEX('Model Performance Data'!$O$8:$DY$56,0,MATCH(CONCATENATE($J2201,O$6),'Model Performance Data'!$O$6:$DY$6,0)),'Model Performance Data'!$B$8:$B$56,$C2201,'Model Performance Data'!$C$8:$C$56,$D2201)),"-",SUMIFS(INDEX('Model Performance Data'!$O$8:$DY$56,0,MATCH(CONCATENATE($J2201,O$6),'Model Performance Data'!$O$6:$DY$6,0)),'Model Performance Data'!$B$8:$B$56,$C2201,'Model Performance Data'!$C$8:$C$56,$D2201))</f>
        <v>0</v>
      </c>
    </row>
    <row r="2202" spans="2:15" x14ac:dyDescent="0.35">
      <c r="B2202" s="37" t="s">
        <v>80</v>
      </c>
      <c r="C2202" s="38" t="str">
        <f>IF(ISBLANK('Model Performance Data'!$B$95),"-",'Model Performance Data'!$B$95)</f>
        <v>-</v>
      </c>
      <c r="D2202" s="38" t="str">
        <f>IF(ISBLANK('Model Performance Data'!$C$95),"-",'Model Performance Data'!$C$95)</f>
        <v>-</v>
      </c>
      <c r="E2202" s="38" t="str">
        <f>IF(ISBLANK('Model Performance Data'!$D$95),"-",'Model Performance Data'!$D$95)</f>
        <v>-</v>
      </c>
      <c r="F2202" s="38" t="str">
        <f>IF(ISBLANK('Model Performance Data'!$E$95),"-",'Model Performance Data'!$E$95)</f>
        <v>-</v>
      </c>
      <c r="G2202" s="38" t="str">
        <f>IF(ISBLANK('Model Performance Data'!$F$95),"-",'Model Performance Data'!$F$95)</f>
        <v>-</v>
      </c>
      <c r="H2202" s="253">
        <v>4</v>
      </c>
      <c r="I2202" s="253">
        <v>2</v>
      </c>
      <c r="J2202" s="37" t="str">
        <f t="shared" si="81"/>
        <v>42</v>
      </c>
      <c r="K2202" s="38" t="str">
        <f>IF(ISBLANK('Model Performance Data'!$L$95),"-",'Model Performance Data'!$L$95)</f>
        <v>-</v>
      </c>
      <c r="L2202" s="38" t="str">
        <f>IF(ISBLANK('Model Performance Data'!$K$95),"-",'Model Performance Data'!$K$95)</f>
        <v>-</v>
      </c>
      <c r="M2202" s="254">
        <f>IF(ISNA(SUMIFS(INDEX('Model Performance Data'!$O$8:$DY$56,0,MATCH(CONCATENATE($J2202,M$6),'Model Performance Data'!$O$6:$DY$6,0)),'Model Performance Data'!$B$8:$B$56,$C2202,'Model Performance Data'!$C$8:$C$56,$D2202)),"-",SUMIFS(INDEX('Model Performance Data'!$O$8:$DY$56,0,MATCH(CONCATENATE($J2202,M$6),'Model Performance Data'!$O$6:$DY$6,0)),'Model Performance Data'!$B$8:$B$56,$C2202,'Model Performance Data'!$C$8:$C$56,$D2202))</f>
        <v>0</v>
      </c>
      <c r="N2202" s="254">
        <f>IF(ISNA(SUMIFS(INDEX('Model Performance Data'!$O$8:$DY$56,0,MATCH(CONCATENATE($J2202,N$6),'Model Performance Data'!$O$6:$DY$6,0)),'Model Performance Data'!$B$8:$B$56,$C2202,'Model Performance Data'!$C$8:$C$56,$D2202)),"-",SUMIFS(INDEX('Model Performance Data'!$O$8:$DY$56,0,MATCH(CONCATENATE($J2202,N$6),'Model Performance Data'!$O$6:$DY$6,0)),'Model Performance Data'!$B$8:$B$56,$C2202,'Model Performance Data'!$C$8:$C$56,$D2202))</f>
        <v>0</v>
      </c>
      <c r="O2202" s="255">
        <f>IF(ISNA(SUMIFS(INDEX('Model Performance Data'!$O$8:$DY$56,0,MATCH(CONCATENATE($J2202,O$6),'Model Performance Data'!$O$6:$DY$6,0)),'Model Performance Data'!$B$8:$B$56,$C2202,'Model Performance Data'!$C$8:$C$56,$D2202)),"-",SUMIFS(INDEX('Model Performance Data'!$O$8:$DY$56,0,MATCH(CONCATENATE($J2202,O$6),'Model Performance Data'!$O$6:$DY$6,0)),'Model Performance Data'!$B$8:$B$56,$C2202,'Model Performance Data'!$C$8:$C$56,$D2202))</f>
        <v>0</v>
      </c>
    </row>
    <row r="2203" spans="2:15" x14ac:dyDescent="0.35">
      <c r="B2203" s="37" t="s">
        <v>80</v>
      </c>
      <c r="C2203" s="38" t="str">
        <f>IF(ISBLANK('Model Performance Data'!$B$95),"-",'Model Performance Data'!$B$95)</f>
        <v>-</v>
      </c>
      <c r="D2203" s="38" t="str">
        <f>IF(ISBLANK('Model Performance Data'!$C$95),"-",'Model Performance Data'!$C$95)</f>
        <v>-</v>
      </c>
      <c r="E2203" s="38" t="str">
        <f>IF(ISBLANK('Model Performance Data'!$D$95),"-",'Model Performance Data'!$D$95)</f>
        <v>-</v>
      </c>
      <c r="F2203" s="38" t="str">
        <f>IF(ISBLANK('Model Performance Data'!$E$95),"-",'Model Performance Data'!$E$95)</f>
        <v>-</v>
      </c>
      <c r="G2203" s="38" t="str">
        <f>IF(ISBLANK('Model Performance Data'!$F$95),"-",'Model Performance Data'!$F$95)</f>
        <v>-</v>
      </c>
      <c r="H2203" s="253">
        <v>4</v>
      </c>
      <c r="I2203" s="253">
        <v>3</v>
      </c>
      <c r="J2203" s="37" t="str">
        <f t="shared" si="81"/>
        <v>43</v>
      </c>
      <c r="K2203" s="38" t="str">
        <f>IF(ISBLANK('Model Performance Data'!$L$95),"-",'Model Performance Data'!$L$95)</f>
        <v>-</v>
      </c>
      <c r="L2203" s="38" t="str">
        <f>IF(ISBLANK('Model Performance Data'!$K$95),"-",'Model Performance Data'!$K$95)</f>
        <v>-</v>
      </c>
      <c r="M2203" s="254">
        <f>IF(ISNA(SUMIFS(INDEX('Model Performance Data'!$O$8:$DY$56,0,MATCH(CONCATENATE($J2203,M$6),'Model Performance Data'!$O$6:$DY$6,0)),'Model Performance Data'!$B$8:$B$56,$C2203,'Model Performance Data'!$C$8:$C$56,$D2203)),"-",SUMIFS(INDEX('Model Performance Data'!$O$8:$DY$56,0,MATCH(CONCATENATE($J2203,M$6),'Model Performance Data'!$O$6:$DY$6,0)),'Model Performance Data'!$B$8:$B$56,$C2203,'Model Performance Data'!$C$8:$C$56,$D2203))</f>
        <v>0</v>
      </c>
      <c r="N2203" s="254">
        <f>IF(ISNA(SUMIFS(INDEX('Model Performance Data'!$O$8:$DY$56,0,MATCH(CONCATENATE($J2203,N$6),'Model Performance Data'!$O$6:$DY$6,0)),'Model Performance Data'!$B$8:$B$56,$C2203,'Model Performance Data'!$C$8:$C$56,$D2203)),"-",SUMIFS(INDEX('Model Performance Data'!$O$8:$DY$56,0,MATCH(CONCATENATE($J2203,N$6),'Model Performance Data'!$O$6:$DY$6,0)),'Model Performance Data'!$B$8:$B$56,$C2203,'Model Performance Data'!$C$8:$C$56,$D2203))</f>
        <v>0</v>
      </c>
      <c r="O2203" s="255">
        <f>IF(ISNA(SUMIFS(INDEX('Model Performance Data'!$O$8:$DY$56,0,MATCH(CONCATENATE($J2203,O$6),'Model Performance Data'!$O$6:$DY$6,0)),'Model Performance Data'!$B$8:$B$56,$C2203,'Model Performance Data'!$C$8:$C$56,$D2203)),"-",SUMIFS(INDEX('Model Performance Data'!$O$8:$DY$56,0,MATCH(CONCATENATE($J2203,O$6),'Model Performance Data'!$O$6:$DY$6,0)),'Model Performance Data'!$B$8:$B$56,$C2203,'Model Performance Data'!$C$8:$C$56,$D2203))</f>
        <v>0</v>
      </c>
    </row>
    <row r="2204" spans="2:15" x14ac:dyDescent="0.35">
      <c r="B2204" s="37" t="s">
        <v>80</v>
      </c>
      <c r="C2204" s="38" t="str">
        <f>IF(ISBLANK('Model Performance Data'!$B$95),"-",'Model Performance Data'!$B$95)</f>
        <v>-</v>
      </c>
      <c r="D2204" s="38" t="str">
        <f>IF(ISBLANK('Model Performance Data'!$C$95),"-",'Model Performance Data'!$C$95)</f>
        <v>-</v>
      </c>
      <c r="E2204" s="38" t="str">
        <f>IF(ISBLANK('Model Performance Data'!$D$95),"-",'Model Performance Data'!$D$95)</f>
        <v>-</v>
      </c>
      <c r="F2204" s="38" t="str">
        <f>IF(ISBLANK('Model Performance Data'!$E$95),"-",'Model Performance Data'!$E$95)</f>
        <v>-</v>
      </c>
      <c r="G2204" s="38" t="str">
        <f>IF(ISBLANK('Model Performance Data'!$F$95),"-",'Model Performance Data'!$F$95)</f>
        <v>-</v>
      </c>
      <c r="H2204" s="253">
        <v>4</v>
      </c>
      <c r="I2204" s="253">
        <v>4</v>
      </c>
      <c r="J2204" s="37" t="str">
        <f t="shared" si="81"/>
        <v>44</v>
      </c>
      <c r="K2204" s="38" t="str">
        <f>IF(ISBLANK('Model Performance Data'!$L$95),"-",'Model Performance Data'!$L$95)</f>
        <v>-</v>
      </c>
      <c r="L2204" s="38" t="str">
        <f>IF(ISBLANK('Model Performance Data'!$K$95),"-",'Model Performance Data'!$K$95)</f>
        <v>-</v>
      </c>
      <c r="M2204" s="254">
        <f>IF(ISNA(SUMIFS(INDEX('Model Performance Data'!$O$8:$DY$56,0,MATCH(CONCATENATE($J2204,M$6),'Model Performance Data'!$O$6:$DY$6,0)),'Model Performance Data'!$B$8:$B$56,$C2204,'Model Performance Data'!$C$8:$C$56,$D2204)),"-",SUMIFS(INDEX('Model Performance Data'!$O$8:$DY$56,0,MATCH(CONCATENATE($J2204,M$6),'Model Performance Data'!$O$6:$DY$6,0)),'Model Performance Data'!$B$8:$B$56,$C2204,'Model Performance Data'!$C$8:$C$56,$D2204))</f>
        <v>0</v>
      </c>
      <c r="N2204" s="254">
        <f>IF(ISNA(SUMIFS(INDEX('Model Performance Data'!$O$8:$DY$56,0,MATCH(CONCATENATE($J2204,N$6),'Model Performance Data'!$O$6:$DY$6,0)),'Model Performance Data'!$B$8:$B$56,$C2204,'Model Performance Data'!$C$8:$C$56,$D2204)),"-",SUMIFS(INDEX('Model Performance Data'!$O$8:$DY$56,0,MATCH(CONCATENATE($J2204,N$6),'Model Performance Data'!$O$6:$DY$6,0)),'Model Performance Data'!$B$8:$B$56,$C2204,'Model Performance Data'!$C$8:$C$56,$D2204))</f>
        <v>0</v>
      </c>
      <c r="O2204" s="255">
        <f>IF(ISNA(SUMIFS(INDEX('Model Performance Data'!$O$8:$DY$56,0,MATCH(CONCATENATE($J2204,O$6),'Model Performance Data'!$O$6:$DY$6,0)),'Model Performance Data'!$B$8:$B$56,$C2204,'Model Performance Data'!$C$8:$C$56,$D2204)),"-",SUMIFS(INDEX('Model Performance Data'!$O$8:$DY$56,0,MATCH(CONCATENATE($J2204,O$6),'Model Performance Data'!$O$6:$DY$6,0)),'Model Performance Data'!$B$8:$B$56,$C2204,'Model Performance Data'!$C$8:$C$56,$D2204))</f>
        <v>0</v>
      </c>
    </row>
    <row r="2205" spans="2:15" x14ac:dyDescent="0.35">
      <c r="B2205" s="37" t="s">
        <v>80</v>
      </c>
      <c r="C2205" s="38" t="str">
        <f>IF(ISBLANK('Model Performance Data'!$B$95),"-",'Model Performance Data'!$B$95)</f>
        <v>-</v>
      </c>
      <c r="D2205" s="38" t="str">
        <f>IF(ISBLANK('Model Performance Data'!$C$95),"-",'Model Performance Data'!$C$95)</f>
        <v>-</v>
      </c>
      <c r="E2205" s="38" t="str">
        <f>IF(ISBLANK('Model Performance Data'!$D$95),"-",'Model Performance Data'!$D$95)</f>
        <v>-</v>
      </c>
      <c r="F2205" s="38" t="str">
        <f>IF(ISBLANK('Model Performance Data'!$E$95),"-",'Model Performance Data'!$E$95)</f>
        <v>-</v>
      </c>
      <c r="G2205" s="38" t="str">
        <f>IF(ISBLANK('Model Performance Data'!$F$95),"-",'Model Performance Data'!$F$95)</f>
        <v>-</v>
      </c>
      <c r="H2205" s="253">
        <v>4</v>
      </c>
      <c r="I2205" s="253">
        <v>5</v>
      </c>
      <c r="J2205" s="37" t="str">
        <f t="shared" si="81"/>
        <v>45</v>
      </c>
      <c r="K2205" s="38" t="str">
        <f>IF(ISBLANK('Model Performance Data'!$L$95),"-",'Model Performance Data'!$L$95)</f>
        <v>-</v>
      </c>
      <c r="L2205" s="38" t="str">
        <f>IF(ISBLANK('Model Performance Data'!$K$95),"-",'Model Performance Data'!$K$95)</f>
        <v>-</v>
      </c>
      <c r="M2205" s="254">
        <f>IF(ISNA(SUMIFS(INDEX('Model Performance Data'!$O$8:$DY$56,0,MATCH(CONCATENATE($J2205,M$6),'Model Performance Data'!$O$6:$DY$6,0)),'Model Performance Data'!$B$8:$B$56,$C2205,'Model Performance Data'!$C$8:$C$56,$D2205)),"-",SUMIFS(INDEX('Model Performance Data'!$O$8:$DY$56,0,MATCH(CONCATENATE($J2205,M$6),'Model Performance Data'!$O$6:$DY$6,0)),'Model Performance Data'!$B$8:$B$56,$C2205,'Model Performance Data'!$C$8:$C$56,$D2205))</f>
        <v>0</v>
      </c>
      <c r="N2205" s="254">
        <f>IF(ISNA(SUMIFS(INDEX('Model Performance Data'!$O$8:$DY$56,0,MATCH(CONCATENATE($J2205,N$6),'Model Performance Data'!$O$6:$DY$6,0)),'Model Performance Data'!$B$8:$B$56,$C2205,'Model Performance Data'!$C$8:$C$56,$D2205)),"-",SUMIFS(INDEX('Model Performance Data'!$O$8:$DY$56,0,MATCH(CONCATENATE($J2205,N$6),'Model Performance Data'!$O$6:$DY$6,0)),'Model Performance Data'!$B$8:$B$56,$C2205,'Model Performance Data'!$C$8:$C$56,$D2205))</f>
        <v>0</v>
      </c>
      <c r="O2205" s="255">
        <f>IF(ISNA(SUMIFS(INDEX('Model Performance Data'!$O$8:$DY$56,0,MATCH(CONCATENATE($J2205,O$6),'Model Performance Data'!$O$6:$DY$6,0)),'Model Performance Data'!$B$8:$B$56,$C2205,'Model Performance Data'!$C$8:$C$56,$D2205)),"-",SUMIFS(INDEX('Model Performance Data'!$O$8:$DY$56,0,MATCH(CONCATENATE($J2205,O$6),'Model Performance Data'!$O$6:$DY$6,0)),'Model Performance Data'!$B$8:$B$56,$C2205,'Model Performance Data'!$C$8:$C$56,$D2205))</f>
        <v>0</v>
      </c>
    </row>
    <row r="2206" spans="2:15" x14ac:dyDescent="0.35">
      <c r="B2206" s="37" t="s">
        <v>80</v>
      </c>
      <c r="C2206" s="38" t="str">
        <f>IF(ISBLANK('Model Performance Data'!$B$95),"-",'Model Performance Data'!$B$95)</f>
        <v>-</v>
      </c>
      <c r="D2206" s="38" t="str">
        <f>IF(ISBLANK('Model Performance Data'!$C$95),"-",'Model Performance Data'!$C$95)</f>
        <v>-</v>
      </c>
      <c r="E2206" s="38" t="str">
        <f>IF(ISBLANK('Model Performance Data'!$D$95),"-",'Model Performance Data'!$D$95)</f>
        <v>-</v>
      </c>
      <c r="F2206" s="38" t="str">
        <f>IF(ISBLANK('Model Performance Data'!$E$95),"-",'Model Performance Data'!$E$95)</f>
        <v>-</v>
      </c>
      <c r="G2206" s="38" t="str">
        <f>IF(ISBLANK('Model Performance Data'!$F$95),"-",'Model Performance Data'!$F$95)</f>
        <v>-</v>
      </c>
      <c r="H2206" s="253">
        <v>4</v>
      </c>
      <c r="I2206" s="253" t="s">
        <v>65</v>
      </c>
      <c r="J2206" s="37" t="str">
        <f t="shared" si="81"/>
        <v>4Goal</v>
      </c>
      <c r="K2206" s="38" t="str">
        <f>IF(ISBLANK('Model Performance Data'!$L$95),"-",'Model Performance Data'!$L$95)</f>
        <v>-</v>
      </c>
      <c r="L2206" s="38" t="str">
        <f>IF(ISBLANK('Model Performance Data'!$K$95),"-",'Model Performance Data'!$K$95)</f>
        <v>-</v>
      </c>
      <c r="M2206" s="254" t="str">
        <f>IF(ISNA(SUMIFS(INDEX('Model Performance Data'!$O$8:$DY$56,0,MATCH(CONCATENATE($J2206,M$6),'Model Performance Data'!$O$6:$DY$6,0)),'Model Performance Data'!$B$8:$B$56,$C2206,'Model Performance Data'!$C$8:$C$56,$D2206)),"-",SUMIFS(INDEX('Model Performance Data'!$O$8:$DY$56,0,MATCH(CONCATENATE($J2206,M$6),'Model Performance Data'!$O$6:$DY$6,0)),'Model Performance Data'!$B$8:$B$56,$C2206,'Model Performance Data'!$C$8:$C$56,$D2206))</f>
        <v>-</v>
      </c>
      <c r="N2206" s="254" t="str">
        <f>IF(ISNA(SUMIFS(INDEX('Model Performance Data'!$O$8:$DY$56,0,MATCH(CONCATENATE($J2206,N$6),'Model Performance Data'!$O$6:$DY$6,0)),'Model Performance Data'!$B$8:$B$56,$C2206,'Model Performance Data'!$C$8:$C$56,$D2206)),"-",SUMIFS(INDEX('Model Performance Data'!$O$8:$DY$56,0,MATCH(CONCATENATE($J2206,N$6),'Model Performance Data'!$O$6:$DY$6,0)),'Model Performance Data'!$B$8:$B$56,$C2206,'Model Performance Data'!$C$8:$C$56,$D2206))</f>
        <v>-</v>
      </c>
      <c r="O2206" s="255">
        <f>IF(ISNA(SUMIFS(INDEX('Model Performance Data'!$O$8:$DY$56,0,MATCH(CONCATENATE($J2206,O$6),'Model Performance Data'!$O$6:$DY$6,0)),'Model Performance Data'!$B$8:$B$56,$C2206,'Model Performance Data'!$C$8:$C$56,$D2206)),"-",SUMIFS(INDEX('Model Performance Data'!$O$8:$DY$56,0,MATCH(CONCATENATE($J2206,O$6),'Model Performance Data'!$O$6:$DY$6,0)),'Model Performance Data'!$B$8:$B$56,$C2206,'Model Performance Data'!$C$8:$C$56,$D2206))</f>
        <v>0</v>
      </c>
    </row>
    <row r="2207" spans="2:15" x14ac:dyDescent="0.35">
      <c r="B2207" s="37" t="s">
        <v>80</v>
      </c>
      <c r="C2207" s="38" t="str">
        <f>IF(ISBLANK('Model Performance Data'!$B$96),"-",'Model Performance Data'!$B$96)</f>
        <v>-</v>
      </c>
      <c r="D2207" s="38" t="str">
        <f>IF(ISBLANK('Model Performance Data'!$C$96),"-",'Model Performance Data'!$C$96)</f>
        <v>-</v>
      </c>
      <c r="E2207" s="38" t="str">
        <f>IF(ISBLANK('Model Performance Data'!$D$96),"-",'Model Performance Data'!$D$96)</f>
        <v>-</v>
      </c>
      <c r="F2207" s="38" t="str">
        <f>IF(ISBLANK('Model Performance Data'!$E$96),"-",'Model Performance Data'!$E$96)</f>
        <v>-</v>
      </c>
      <c r="G2207" s="38" t="str">
        <f>IF(ISBLANK('Model Performance Data'!$F$96),"-",'Model Performance Data'!$F$96)</f>
        <v>-</v>
      </c>
      <c r="H2207" s="253" t="s">
        <v>64</v>
      </c>
      <c r="I2207" s="253" t="s">
        <v>64</v>
      </c>
      <c r="J2207" s="37" t="str">
        <f t="shared" si="81"/>
        <v>BaselineBaseline</v>
      </c>
      <c r="K2207" s="38" t="str">
        <f>IF(ISBLANK('Model Performance Data'!$L$96),"-",'Model Performance Data'!$L$96)</f>
        <v>-</v>
      </c>
      <c r="L2207" s="38" t="str">
        <f>IF(ISBLANK('Model Performance Data'!$K$96),"-",'Model Performance Data'!$K$96)</f>
        <v>-</v>
      </c>
      <c r="M2207" s="254">
        <f>IF(ISNA(SUMIFS(INDEX('Model Performance Data'!$O$8:$DY$56,0,MATCH(CONCATENATE($J2207,M$6),'Model Performance Data'!$O$6:$DY$6,0)),'Model Performance Data'!$B$8:$B$56,$C2207,'Model Performance Data'!$C$8:$C$56,$D2207)),"-",SUMIFS(INDEX('Model Performance Data'!$O$8:$DY$56,0,MATCH(CONCATENATE($J2207,M$6),'Model Performance Data'!$O$6:$DY$6,0)),'Model Performance Data'!$B$8:$B$56,$C2207,'Model Performance Data'!$C$8:$C$56,$D2207))</f>
        <v>0</v>
      </c>
      <c r="N2207" s="254">
        <f>IF(ISNA(SUMIFS(INDEX('Model Performance Data'!$O$8:$DY$56,0,MATCH(CONCATENATE($J2207,N$6),'Model Performance Data'!$O$6:$DY$6,0)),'Model Performance Data'!$B$8:$B$56,$C2207,'Model Performance Data'!$C$8:$C$56,$D2207)),"-",SUMIFS(INDEX('Model Performance Data'!$O$8:$DY$56,0,MATCH(CONCATENATE($J2207,N$6),'Model Performance Data'!$O$6:$DY$6,0)),'Model Performance Data'!$B$8:$B$56,$C2207,'Model Performance Data'!$C$8:$C$56,$D2207))</f>
        <v>0</v>
      </c>
      <c r="O2207" s="255">
        <f>IF(ISNA(SUMIFS(INDEX('Model Performance Data'!$O$8:$DY$56,0,MATCH(CONCATENATE($J2207,O$6),'Model Performance Data'!$O$6:$DY$6,0)),'Model Performance Data'!$B$8:$B$56,$C2207,'Model Performance Data'!$C$8:$C$56,$D2207)),"-",SUMIFS(INDEX('Model Performance Data'!$O$8:$DY$56,0,MATCH(CONCATENATE($J2207,O$6),'Model Performance Data'!$O$6:$DY$6,0)),'Model Performance Data'!$B$8:$B$56,$C2207,'Model Performance Data'!$C$8:$C$56,$D2207))</f>
        <v>0</v>
      </c>
    </row>
    <row r="2208" spans="2:15" x14ac:dyDescent="0.35">
      <c r="B2208" s="37" t="s">
        <v>80</v>
      </c>
      <c r="C2208" s="38" t="str">
        <f>IF(ISBLANK('Model Performance Data'!$B$96),"-",'Model Performance Data'!$B$96)</f>
        <v>-</v>
      </c>
      <c r="D2208" s="38" t="str">
        <f>IF(ISBLANK('Model Performance Data'!$C$96),"-",'Model Performance Data'!$C$96)</f>
        <v>-</v>
      </c>
      <c r="E2208" s="38" t="str">
        <f>IF(ISBLANK('Model Performance Data'!$D$96),"-",'Model Performance Data'!$D$96)</f>
        <v>-</v>
      </c>
      <c r="F2208" s="38" t="str">
        <f>IF(ISBLANK('Model Performance Data'!$E$96),"-",'Model Performance Data'!$E$96)</f>
        <v>-</v>
      </c>
      <c r="G2208" s="38" t="str">
        <f>IF(ISBLANK('Model Performance Data'!$F$96),"-",'Model Performance Data'!$F$96)</f>
        <v>-</v>
      </c>
      <c r="H2208" s="253">
        <v>1</v>
      </c>
      <c r="I2208" s="253">
        <v>1</v>
      </c>
      <c r="J2208" s="37" t="str">
        <f t="shared" si="81"/>
        <v>11</v>
      </c>
      <c r="K2208" s="38" t="str">
        <f>IF(ISBLANK('Model Performance Data'!$L$96),"-",'Model Performance Data'!$L$96)</f>
        <v>-</v>
      </c>
      <c r="L2208" s="38" t="str">
        <f>IF(ISBLANK('Model Performance Data'!$K$96),"-",'Model Performance Data'!$K$96)</f>
        <v>-</v>
      </c>
      <c r="M2208" s="254">
        <f>IF(ISNA(SUMIFS(INDEX('Model Performance Data'!$O$8:$DY$56,0,MATCH(CONCATENATE($J2208,M$6),'Model Performance Data'!$O$6:$DY$6,0)),'Model Performance Data'!$B$8:$B$56,$C2208,'Model Performance Data'!$C$8:$C$56,$D2208)),"-",SUMIFS(INDEX('Model Performance Data'!$O$8:$DY$56,0,MATCH(CONCATENATE($J2208,M$6),'Model Performance Data'!$O$6:$DY$6,0)),'Model Performance Data'!$B$8:$B$56,$C2208,'Model Performance Data'!$C$8:$C$56,$D2208))</f>
        <v>0</v>
      </c>
      <c r="N2208" s="254">
        <f>IF(ISNA(SUMIFS(INDEX('Model Performance Data'!$O$8:$DY$56,0,MATCH(CONCATENATE($J2208,N$6),'Model Performance Data'!$O$6:$DY$6,0)),'Model Performance Data'!$B$8:$B$56,$C2208,'Model Performance Data'!$C$8:$C$56,$D2208)),"-",SUMIFS(INDEX('Model Performance Data'!$O$8:$DY$56,0,MATCH(CONCATENATE($J2208,N$6),'Model Performance Data'!$O$6:$DY$6,0)),'Model Performance Data'!$B$8:$B$56,$C2208,'Model Performance Data'!$C$8:$C$56,$D2208))</f>
        <v>0</v>
      </c>
      <c r="O2208" s="255">
        <f>IF(ISNA(SUMIFS(INDEX('Model Performance Data'!$O$8:$DY$56,0,MATCH(CONCATENATE($J2208,O$6),'Model Performance Data'!$O$6:$DY$6,0)),'Model Performance Data'!$B$8:$B$56,$C2208,'Model Performance Data'!$C$8:$C$56,$D2208)),"-",SUMIFS(INDEX('Model Performance Data'!$O$8:$DY$56,0,MATCH(CONCATENATE($J2208,O$6),'Model Performance Data'!$O$6:$DY$6,0)),'Model Performance Data'!$B$8:$B$56,$C2208,'Model Performance Data'!$C$8:$C$56,$D2208))</f>
        <v>0</v>
      </c>
    </row>
    <row r="2209" spans="2:15" x14ac:dyDescent="0.35">
      <c r="B2209" s="37" t="s">
        <v>80</v>
      </c>
      <c r="C2209" s="38" t="str">
        <f>IF(ISBLANK('Model Performance Data'!$B$96),"-",'Model Performance Data'!$B$96)</f>
        <v>-</v>
      </c>
      <c r="D2209" s="38" t="str">
        <f>IF(ISBLANK('Model Performance Data'!$C$96),"-",'Model Performance Data'!$C$96)</f>
        <v>-</v>
      </c>
      <c r="E2209" s="38" t="str">
        <f>IF(ISBLANK('Model Performance Data'!$D$96),"-",'Model Performance Data'!$D$96)</f>
        <v>-</v>
      </c>
      <c r="F2209" s="38" t="str">
        <f>IF(ISBLANK('Model Performance Data'!$E$96),"-",'Model Performance Data'!$E$96)</f>
        <v>-</v>
      </c>
      <c r="G2209" s="38" t="str">
        <f>IF(ISBLANK('Model Performance Data'!$F$96),"-",'Model Performance Data'!$F$96)</f>
        <v>-</v>
      </c>
      <c r="H2209" s="253">
        <v>1</v>
      </c>
      <c r="I2209" s="253">
        <v>2</v>
      </c>
      <c r="J2209" s="37" t="str">
        <f t="shared" si="81"/>
        <v>12</v>
      </c>
      <c r="K2209" s="38" t="str">
        <f>IF(ISBLANK('Model Performance Data'!$L$96),"-",'Model Performance Data'!$L$96)</f>
        <v>-</v>
      </c>
      <c r="L2209" s="38" t="str">
        <f>IF(ISBLANK('Model Performance Data'!$K$96),"-",'Model Performance Data'!$K$96)</f>
        <v>-</v>
      </c>
      <c r="M2209" s="254">
        <f>IF(ISNA(SUMIFS(INDEX('Model Performance Data'!$O$8:$DY$56,0,MATCH(CONCATENATE($J2209,M$6),'Model Performance Data'!$O$6:$DY$6,0)),'Model Performance Data'!$B$8:$B$56,$C2209,'Model Performance Data'!$C$8:$C$56,$D2209)),"-",SUMIFS(INDEX('Model Performance Data'!$O$8:$DY$56,0,MATCH(CONCATENATE($J2209,M$6),'Model Performance Data'!$O$6:$DY$6,0)),'Model Performance Data'!$B$8:$B$56,$C2209,'Model Performance Data'!$C$8:$C$56,$D2209))</f>
        <v>0</v>
      </c>
      <c r="N2209" s="254">
        <f>IF(ISNA(SUMIFS(INDEX('Model Performance Data'!$O$8:$DY$56,0,MATCH(CONCATENATE($J2209,N$6),'Model Performance Data'!$O$6:$DY$6,0)),'Model Performance Data'!$B$8:$B$56,$C2209,'Model Performance Data'!$C$8:$C$56,$D2209)),"-",SUMIFS(INDEX('Model Performance Data'!$O$8:$DY$56,0,MATCH(CONCATENATE($J2209,N$6),'Model Performance Data'!$O$6:$DY$6,0)),'Model Performance Data'!$B$8:$B$56,$C2209,'Model Performance Data'!$C$8:$C$56,$D2209))</f>
        <v>0</v>
      </c>
      <c r="O2209" s="255">
        <f>IF(ISNA(SUMIFS(INDEX('Model Performance Data'!$O$8:$DY$56,0,MATCH(CONCATENATE($J2209,O$6),'Model Performance Data'!$O$6:$DY$6,0)),'Model Performance Data'!$B$8:$B$56,$C2209,'Model Performance Data'!$C$8:$C$56,$D2209)),"-",SUMIFS(INDEX('Model Performance Data'!$O$8:$DY$56,0,MATCH(CONCATENATE($J2209,O$6),'Model Performance Data'!$O$6:$DY$6,0)),'Model Performance Data'!$B$8:$B$56,$C2209,'Model Performance Data'!$C$8:$C$56,$D2209))</f>
        <v>0</v>
      </c>
    </row>
    <row r="2210" spans="2:15" x14ac:dyDescent="0.35">
      <c r="B2210" s="37" t="s">
        <v>80</v>
      </c>
      <c r="C2210" s="38" t="str">
        <f>IF(ISBLANK('Model Performance Data'!$B$96),"-",'Model Performance Data'!$B$96)</f>
        <v>-</v>
      </c>
      <c r="D2210" s="38" t="str">
        <f>IF(ISBLANK('Model Performance Data'!$C$96),"-",'Model Performance Data'!$C$96)</f>
        <v>-</v>
      </c>
      <c r="E2210" s="38" t="str">
        <f>IF(ISBLANK('Model Performance Data'!$D$96),"-",'Model Performance Data'!$D$96)</f>
        <v>-</v>
      </c>
      <c r="F2210" s="38" t="str">
        <f>IF(ISBLANK('Model Performance Data'!$E$96),"-",'Model Performance Data'!$E$96)</f>
        <v>-</v>
      </c>
      <c r="G2210" s="38" t="str">
        <f>IF(ISBLANK('Model Performance Data'!$F$96),"-",'Model Performance Data'!$F$96)</f>
        <v>-</v>
      </c>
      <c r="H2210" s="253">
        <v>1</v>
      </c>
      <c r="I2210" s="253">
        <v>3</v>
      </c>
      <c r="J2210" s="37" t="str">
        <f t="shared" si="81"/>
        <v>13</v>
      </c>
      <c r="K2210" s="38" t="str">
        <f>IF(ISBLANK('Model Performance Data'!$L$96),"-",'Model Performance Data'!$L$96)</f>
        <v>-</v>
      </c>
      <c r="L2210" s="38" t="str">
        <f>IF(ISBLANK('Model Performance Data'!$K$96),"-",'Model Performance Data'!$K$96)</f>
        <v>-</v>
      </c>
      <c r="M2210" s="254">
        <f>IF(ISNA(SUMIFS(INDEX('Model Performance Data'!$O$8:$DY$56,0,MATCH(CONCATENATE($J2210,M$6),'Model Performance Data'!$O$6:$DY$6,0)),'Model Performance Data'!$B$8:$B$56,$C2210,'Model Performance Data'!$C$8:$C$56,$D2210)),"-",SUMIFS(INDEX('Model Performance Data'!$O$8:$DY$56,0,MATCH(CONCATENATE($J2210,M$6),'Model Performance Data'!$O$6:$DY$6,0)),'Model Performance Data'!$B$8:$B$56,$C2210,'Model Performance Data'!$C$8:$C$56,$D2210))</f>
        <v>0</v>
      </c>
      <c r="N2210" s="254">
        <f>IF(ISNA(SUMIFS(INDEX('Model Performance Data'!$O$8:$DY$56,0,MATCH(CONCATENATE($J2210,N$6),'Model Performance Data'!$O$6:$DY$6,0)),'Model Performance Data'!$B$8:$B$56,$C2210,'Model Performance Data'!$C$8:$C$56,$D2210)),"-",SUMIFS(INDEX('Model Performance Data'!$O$8:$DY$56,0,MATCH(CONCATENATE($J2210,N$6),'Model Performance Data'!$O$6:$DY$6,0)),'Model Performance Data'!$B$8:$B$56,$C2210,'Model Performance Data'!$C$8:$C$56,$D2210))</f>
        <v>0</v>
      </c>
      <c r="O2210" s="255">
        <f>IF(ISNA(SUMIFS(INDEX('Model Performance Data'!$O$8:$DY$56,0,MATCH(CONCATENATE($J2210,O$6),'Model Performance Data'!$O$6:$DY$6,0)),'Model Performance Data'!$B$8:$B$56,$C2210,'Model Performance Data'!$C$8:$C$56,$D2210)),"-",SUMIFS(INDEX('Model Performance Data'!$O$8:$DY$56,0,MATCH(CONCATENATE($J2210,O$6),'Model Performance Data'!$O$6:$DY$6,0)),'Model Performance Data'!$B$8:$B$56,$C2210,'Model Performance Data'!$C$8:$C$56,$D2210))</f>
        <v>0</v>
      </c>
    </row>
    <row r="2211" spans="2:15" x14ac:dyDescent="0.35">
      <c r="B2211" s="37" t="s">
        <v>80</v>
      </c>
      <c r="C2211" s="38" t="str">
        <f>IF(ISBLANK('Model Performance Data'!$B$96),"-",'Model Performance Data'!$B$96)</f>
        <v>-</v>
      </c>
      <c r="D2211" s="38" t="str">
        <f>IF(ISBLANK('Model Performance Data'!$C$96),"-",'Model Performance Data'!$C$96)</f>
        <v>-</v>
      </c>
      <c r="E2211" s="38" t="str">
        <f>IF(ISBLANK('Model Performance Data'!$D$96),"-",'Model Performance Data'!$D$96)</f>
        <v>-</v>
      </c>
      <c r="F2211" s="38" t="str">
        <f>IF(ISBLANK('Model Performance Data'!$E$96),"-",'Model Performance Data'!$E$96)</f>
        <v>-</v>
      </c>
      <c r="G2211" s="38" t="str">
        <f>IF(ISBLANK('Model Performance Data'!$F$96),"-",'Model Performance Data'!$F$96)</f>
        <v>-</v>
      </c>
      <c r="H2211" s="253">
        <v>1</v>
      </c>
      <c r="I2211" s="253">
        <v>4</v>
      </c>
      <c r="J2211" s="37" t="str">
        <f t="shared" si="81"/>
        <v>14</v>
      </c>
      <c r="K2211" s="38" t="str">
        <f>IF(ISBLANK('Model Performance Data'!$L$96),"-",'Model Performance Data'!$L$96)</f>
        <v>-</v>
      </c>
      <c r="L2211" s="38" t="str">
        <f>IF(ISBLANK('Model Performance Data'!$K$96),"-",'Model Performance Data'!$K$96)</f>
        <v>-</v>
      </c>
      <c r="M2211" s="254">
        <f>IF(ISNA(SUMIFS(INDEX('Model Performance Data'!$O$8:$DY$56,0,MATCH(CONCATENATE($J2211,M$6),'Model Performance Data'!$O$6:$DY$6,0)),'Model Performance Data'!$B$8:$B$56,$C2211,'Model Performance Data'!$C$8:$C$56,$D2211)),"-",SUMIFS(INDEX('Model Performance Data'!$O$8:$DY$56,0,MATCH(CONCATENATE($J2211,M$6),'Model Performance Data'!$O$6:$DY$6,0)),'Model Performance Data'!$B$8:$B$56,$C2211,'Model Performance Data'!$C$8:$C$56,$D2211))</f>
        <v>0</v>
      </c>
      <c r="N2211" s="254">
        <f>IF(ISNA(SUMIFS(INDEX('Model Performance Data'!$O$8:$DY$56,0,MATCH(CONCATENATE($J2211,N$6),'Model Performance Data'!$O$6:$DY$6,0)),'Model Performance Data'!$B$8:$B$56,$C2211,'Model Performance Data'!$C$8:$C$56,$D2211)),"-",SUMIFS(INDEX('Model Performance Data'!$O$8:$DY$56,0,MATCH(CONCATENATE($J2211,N$6),'Model Performance Data'!$O$6:$DY$6,0)),'Model Performance Data'!$B$8:$B$56,$C2211,'Model Performance Data'!$C$8:$C$56,$D2211))</f>
        <v>0</v>
      </c>
      <c r="O2211" s="255">
        <f>IF(ISNA(SUMIFS(INDEX('Model Performance Data'!$O$8:$DY$56,0,MATCH(CONCATENATE($J2211,O$6),'Model Performance Data'!$O$6:$DY$6,0)),'Model Performance Data'!$B$8:$B$56,$C2211,'Model Performance Data'!$C$8:$C$56,$D2211)),"-",SUMIFS(INDEX('Model Performance Data'!$O$8:$DY$56,0,MATCH(CONCATENATE($J2211,O$6),'Model Performance Data'!$O$6:$DY$6,0)),'Model Performance Data'!$B$8:$B$56,$C2211,'Model Performance Data'!$C$8:$C$56,$D2211))</f>
        <v>0</v>
      </c>
    </row>
    <row r="2212" spans="2:15" x14ac:dyDescent="0.35">
      <c r="B2212" s="37" t="s">
        <v>80</v>
      </c>
      <c r="C2212" s="38" t="str">
        <f>IF(ISBLANK('Model Performance Data'!$B$96),"-",'Model Performance Data'!$B$96)</f>
        <v>-</v>
      </c>
      <c r="D2212" s="38" t="str">
        <f>IF(ISBLANK('Model Performance Data'!$C$96),"-",'Model Performance Data'!$C$96)</f>
        <v>-</v>
      </c>
      <c r="E2212" s="38" t="str">
        <f>IF(ISBLANK('Model Performance Data'!$D$96),"-",'Model Performance Data'!$D$96)</f>
        <v>-</v>
      </c>
      <c r="F2212" s="38" t="str">
        <f>IF(ISBLANK('Model Performance Data'!$E$96),"-",'Model Performance Data'!$E$96)</f>
        <v>-</v>
      </c>
      <c r="G2212" s="38" t="str">
        <f>IF(ISBLANK('Model Performance Data'!$F$96),"-",'Model Performance Data'!$F$96)</f>
        <v>-</v>
      </c>
      <c r="H2212" s="253">
        <v>1</v>
      </c>
      <c r="I2212" s="253">
        <v>5</v>
      </c>
      <c r="J2212" s="37" t="str">
        <f t="shared" si="81"/>
        <v>15</v>
      </c>
      <c r="K2212" s="38" t="str">
        <f>IF(ISBLANK('Model Performance Data'!$L$96),"-",'Model Performance Data'!$L$96)</f>
        <v>-</v>
      </c>
      <c r="L2212" s="38" t="str">
        <f>IF(ISBLANK('Model Performance Data'!$K$96),"-",'Model Performance Data'!$K$96)</f>
        <v>-</v>
      </c>
      <c r="M2212" s="254">
        <f>IF(ISNA(SUMIFS(INDEX('Model Performance Data'!$O$8:$DY$56,0,MATCH(CONCATENATE($J2212,M$6),'Model Performance Data'!$O$6:$DY$6,0)),'Model Performance Data'!$B$8:$B$56,$C2212,'Model Performance Data'!$C$8:$C$56,$D2212)),"-",SUMIFS(INDEX('Model Performance Data'!$O$8:$DY$56,0,MATCH(CONCATENATE($J2212,M$6),'Model Performance Data'!$O$6:$DY$6,0)),'Model Performance Data'!$B$8:$B$56,$C2212,'Model Performance Data'!$C$8:$C$56,$D2212))</f>
        <v>0</v>
      </c>
      <c r="N2212" s="254">
        <f>IF(ISNA(SUMIFS(INDEX('Model Performance Data'!$O$8:$DY$56,0,MATCH(CONCATENATE($J2212,N$6),'Model Performance Data'!$O$6:$DY$6,0)),'Model Performance Data'!$B$8:$B$56,$C2212,'Model Performance Data'!$C$8:$C$56,$D2212)),"-",SUMIFS(INDEX('Model Performance Data'!$O$8:$DY$56,0,MATCH(CONCATENATE($J2212,N$6),'Model Performance Data'!$O$6:$DY$6,0)),'Model Performance Data'!$B$8:$B$56,$C2212,'Model Performance Data'!$C$8:$C$56,$D2212))</f>
        <v>0</v>
      </c>
      <c r="O2212" s="255">
        <f>IF(ISNA(SUMIFS(INDEX('Model Performance Data'!$O$8:$DY$56,0,MATCH(CONCATENATE($J2212,O$6),'Model Performance Data'!$O$6:$DY$6,0)),'Model Performance Data'!$B$8:$B$56,$C2212,'Model Performance Data'!$C$8:$C$56,$D2212)),"-",SUMIFS(INDEX('Model Performance Data'!$O$8:$DY$56,0,MATCH(CONCATENATE($J2212,O$6),'Model Performance Data'!$O$6:$DY$6,0)),'Model Performance Data'!$B$8:$B$56,$C2212,'Model Performance Data'!$C$8:$C$56,$D2212))</f>
        <v>0</v>
      </c>
    </row>
    <row r="2213" spans="2:15" x14ac:dyDescent="0.35">
      <c r="B2213" s="37" t="s">
        <v>80</v>
      </c>
      <c r="C2213" s="38" t="str">
        <f>IF(ISBLANK('Model Performance Data'!$B$96),"-",'Model Performance Data'!$B$96)</f>
        <v>-</v>
      </c>
      <c r="D2213" s="38" t="str">
        <f>IF(ISBLANK('Model Performance Data'!$C$96),"-",'Model Performance Data'!$C$96)</f>
        <v>-</v>
      </c>
      <c r="E2213" s="38" t="str">
        <f>IF(ISBLANK('Model Performance Data'!$D$96),"-",'Model Performance Data'!$D$96)</f>
        <v>-</v>
      </c>
      <c r="F2213" s="38" t="str">
        <f>IF(ISBLANK('Model Performance Data'!$E$96),"-",'Model Performance Data'!$E$96)</f>
        <v>-</v>
      </c>
      <c r="G2213" s="38" t="str">
        <f>IF(ISBLANK('Model Performance Data'!$F$96),"-",'Model Performance Data'!$F$96)</f>
        <v>-</v>
      </c>
      <c r="H2213" s="253">
        <v>1</v>
      </c>
      <c r="I2213" s="253" t="s">
        <v>65</v>
      </c>
      <c r="J2213" s="37" t="str">
        <f t="shared" si="81"/>
        <v>1Goal</v>
      </c>
      <c r="K2213" s="38" t="str">
        <f>IF(ISBLANK('Model Performance Data'!$L$96),"-",'Model Performance Data'!$L$96)</f>
        <v>-</v>
      </c>
      <c r="L2213" s="38" t="str">
        <f>IF(ISBLANK('Model Performance Data'!$K$96),"-",'Model Performance Data'!$K$96)</f>
        <v>-</v>
      </c>
      <c r="M2213" s="254" t="str">
        <f>IF(ISNA(SUMIFS(INDEX('Model Performance Data'!$O$8:$DY$56,0,MATCH(CONCATENATE($J2213,M$6),'Model Performance Data'!$O$6:$DY$6,0)),'Model Performance Data'!$B$8:$B$56,$C2213,'Model Performance Data'!$C$8:$C$56,$D2213)),"-",SUMIFS(INDEX('Model Performance Data'!$O$8:$DY$56,0,MATCH(CONCATENATE($J2213,M$6),'Model Performance Data'!$O$6:$DY$6,0)),'Model Performance Data'!$B$8:$B$56,$C2213,'Model Performance Data'!$C$8:$C$56,$D2213))</f>
        <v>-</v>
      </c>
      <c r="N2213" s="254" t="str">
        <f>IF(ISNA(SUMIFS(INDEX('Model Performance Data'!$O$8:$DY$56,0,MATCH(CONCATENATE($J2213,N$6),'Model Performance Data'!$O$6:$DY$6,0)),'Model Performance Data'!$B$8:$B$56,$C2213,'Model Performance Data'!$C$8:$C$56,$D2213)),"-",SUMIFS(INDEX('Model Performance Data'!$O$8:$DY$56,0,MATCH(CONCATENATE($J2213,N$6),'Model Performance Data'!$O$6:$DY$6,0)),'Model Performance Data'!$B$8:$B$56,$C2213,'Model Performance Data'!$C$8:$C$56,$D2213))</f>
        <v>-</v>
      </c>
      <c r="O2213" s="255">
        <f>IF(ISNA(SUMIFS(INDEX('Model Performance Data'!$O$8:$DY$56,0,MATCH(CONCATENATE($J2213,O$6),'Model Performance Data'!$O$6:$DY$6,0)),'Model Performance Data'!$B$8:$B$56,$C2213,'Model Performance Data'!$C$8:$C$56,$D2213)),"-",SUMIFS(INDEX('Model Performance Data'!$O$8:$DY$56,0,MATCH(CONCATENATE($J2213,O$6),'Model Performance Data'!$O$6:$DY$6,0)),'Model Performance Data'!$B$8:$B$56,$C2213,'Model Performance Data'!$C$8:$C$56,$D2213))</f>
        <v>0</v>
      </c>
    </row>
    <row r="2214" spans="2:15" x14ac:dyDescent="0.35">
      <c r="B2214" s="37" t="s">
        <v>80</v>
      </c>
      <c r="C2214" s="38" t="str">
        <f>IF(ISBLANK('Model Performance Data'!$B$96),"-",'Model Performance Data'!$B$96)</f>
        <v>-</v>
      </c>
      <c r="D2214" s="38" t="str">
        <f>IF(ISBLANK('Model Performance Data'!$C$96),"-",'Model Performance Data'!$C$96)</f>
        <v>-</v>
      </c>
      <c r="E2214" s="38" t="str">
        <f>IF(ISBLANK('Model Performance Data'!$D$96),"-",'Model Performance Data'!$D$96)</f>
        <v>-</v>
      </c>
      <c r="F2214" s="38" t="str">
        <f>IF(ISBLANK('Model Performance Data'!$E$96),"-",'Model Performance Data'!$E$96)</f>
        <v>-</v>
      </c>
      <c r="G2214" s="38" t="str">
        <f>IF(ISBLANK('Model Performance Data'!$F$96),"-",'Model Performance Data'!$F$96)</f>
        <v>-</v>
      </c>
      <c r="H2214" s="253">
        <v>2</v>
      </c>
      <c r="I2214" s="253">
        <v>1</v>
      </c>
      <c r="J2214" s="37" t="str">
        <f t="shared" si="81"/>
        <v>21</v>
      </c>
      <c r="K2214" s="38" t="str">
        <f>IF(ISBLANK('Model Performance Data'!$L$96),"-",'Model Performance Data'!$L$96)</f>
        <v>-</v>
      </c>
      <c r="L2214" s="38" t="str">
        <f>IF(ISBLANK('Model Performance Data'!$K$96),"-",'Model Performance Data'!$K$96)</f>
        <v>-</v>
      </c>
      <c r="M2214" s="254">
        <f>IF(ISNA(SUMIFS(INDEX('Model Performance Data'!$O$8:$DY$56,0,MATCH(CONCATENATE($J2214,M$6),'Model Performance Data'!$O$6:$DY$6,0)),'Model Performance Data'!$B$8:$B$56,$C2214,'Model Performance Data'!$C$8:$C$56,$D2214)),"-",SUMIFS(INDEX('Model Performance Data'!$O$8:$DY$56,0,MATCH(CONCATENATE($J2214,M$6),'Model Performance Data'!$O$6:$DY$6,0)),'Model Performance Data'!$B$8:$B$56,$C2214,'Model Performance Data'!$C$8:$C$56,$D2214))</f>
        <v>0</v>
      </c>
      <c r="N2214" s="254">
        <f>IF(ISNA(SUMIFS(INDEX('Model Performance Data'!$O$8:$DY$56,0,MATCH(CONCATENATE($J2214,N$6),'Model Performance Data'!$O$6:$DY$6,0)),'Model Performance Data'!$B$8:$B$56,$C2214,'Model Performance Data'!$C$8:$C$56,$D2214)),"-",SUMIFS(INDEX('Model Performance Data'!$O$8:$DY$56,0,MATCH(CONCATENATE($J2214,N$6),'Model Performance Data'!$O$6:$DY$6,0)),'Model Performance Data'!$B$8:$B$56,$C2214,'Model Performance Data'!$C$8:$C$56,$D2214))</f>
        <v>0</v>
      </c>
      <c r="O2214" s="255">
        <f>IF(ISNA(SUMIFS(INDEX('Model Performance Data'!$O$8:$DY$56,0,MATCH(CONCATENATE($J2214,O$6),'Model Performance Data'!$O$6:$DY$6,0)),'Model Performance Data'!$B$8:$B$56,$C2214,'Model Performance Data'!$C$8:$C$56,$D2214)),"-",SUMIFS(INDEX('Model Performance Data'!$O$8:$DY$56,0,MATCH(CONCATENATE($J2214,O$6),'Model Performance Data'!$O$6:$DY$6,0)),'Model Performance Data'!$B$8:$B$56,$C2214,'Model Performance Data'!$C$8:$C$56,$D2214))</f>
        <v>0</v>
      </c>
    </row>
    <row r="2215" spans="2:15" x14ac:dyDescent="0.35">
      <c r="B2215" s="37" t="s">
        <v>80</v>
      </c>
      <c r="C2215" s="38" t="str">
        <f>IF(ISBLANK('Model Performance Data'!$B$96),"-",'Model Performance Data'!$B$96)</f>
        <v>-</v>
      </c>
      <c r="D2215" s="38" t="str">
        <f>IF(ISBLANK('Model Performance Data'!$C$96),"-",'Model Performance Data'!$C$96)</f>
        <v>-</v>
      </c>
      <c r="E2215" s="38" t="str">
        <f>IF(ISBLANK('Model Performance Data'!$D$96),"-",'Model Performance Data'!$D$96)</f>
        <v>-</v>
      </c>
      <c r="F2215" s="38" t="str">
        <f>IF(ISBLANK('Model Performance Data'!$E$96),"-",'Model Performance Data'!$E$96)</f>
        <v>-</v>
      </c>
      <c r="G2215" s="38" t="str">
        <f>IF(ISBLANK('Model Performance Data'!$F$96),"-",'Model Performance Data'!$F$96)</f>
        <v>-</v>
      </c>
      <c r="H2215" s="253">
        <v>2</v>
      </c>
      <c r="I2215" s="253">
        <v>2</v>
      </c>
      <c r="J2215" s="37" t="str">
        <f t="shared" si="81"/>
        <v>22</v>
      </c>
      <c r="K2215" s="38" t="str">
        <f>IF(ISBLANK('Model Performance Data'!$L$96),"-",'Model Performance Data'!$L$96)</f>
        <v>-</v>
      </c>
      <c r="L2215" s="38" t="str">
        <f>IF(ISBLANK('Model Performance Data'!$K$96),"-",'Model Performance Data'!$K$96)</f>
        <v>-</v>
      </c>
      <c r="M2215" s="254">
        <f>IF(ISNA(SUMIFS(INDEX('Model Performance Data'!$O$8:$DY$56,0,MATCH(CONCATENATE($J2215,M$6),'Model Performance Data'!$O$6:$DY$6,0)),'Model Performance Data'!$B$8:$B$56,$C2215,'Model Performance Data'!$C$8:$C$56,$D2215)),"-",SUMIFS(INDEX('Model Performance Data'!$O$8:$DY$56,0,MATCH(CONCATENATE($J2215,M$6),'Model Performance Data'!$O$6:$DY$6,0)),'Model Performance Data'!$B$8:$B$56,$C2215,'Model Performance Data'!$C$8:$C$56,$D2215))</f>
        <v>0</v>
      </c>
      <c r="N2215" s="254">
        <f>IF(ISNA(SUMIFS(INDEX('Model Performance Data'!$O$8:$DY$56,0,MATCH(CONCATENATE($J2215,N$6),'Model Performance Data'!$O$6:$DY$6,0)),'Model Performance Data'!$B$8:$B$56,$C2215,'Model Performance Data'!$C$8:$C$56,$D2215)),"-",SUMIFS(INDEX('Model Performance Data'!$O$8:$DY$56,0,MATCH(CONCATENATE($J2215,N$6),'Model Performance Data'!$O$6:$DY$6,0)),'Model Performance Data'!$B$8:$B$56,$C2215,'Model Performance Data'!$C$8:$C$56,$D2215))</f>
        <v>0</v>
      </c>
      <c r="O2215" s="255">
        <f>IF(ISNA(SUMIFS(INDEX('Model Performance Data'!$O$8:$DY$56,0,MATCH(CONCATENATE($J2215,O$6),'Model Performance Data'!$O$6:$DY$6,0)),'Model Performance Data'!$B$8:$B$56,$C2215,'Model Performance Data'!$C$8:$C$56,$D2215)),"-",SUMIFS(INDEX('Model Performance Data'!$O$8:$DY$56,0,MATCH(CONCATENATE($J2215,O$6),'Model Performance Data'!$O$6:$DY$6,0)),'Model Performance Data'!$B$8:$B$56,$C2215,'Model Performance Data'!$C$8:$C$56,$D2215))</f>
        <v>0</v>
      </c>
    </row>
    <row r="2216" spans="2:15" x14ac:dyDescent="0.35">
      <c r="B2216" s="37" t="s">
        <v>80</v>
      </c>
      <c r="C2216" s="38" t="str">
        <f>IF(ISBLANK('Model Performance Data'!$B$96),"-",'Model Performance Data'!$B$96)</f>
        <v>-</v>
      </c>
      <c r="D2216" s="38" t="str">
        <f>IF(ISBLANK('Model Performance Data'!$C$96),"-",'Model Performance Data'!$C$96)</f>
        <v>-</v>
      </c>
      <c r="E2216" s="38" t="str">
        <f>IF(ISBLANK('Model Performance Data'!$D$96),"-",'Model Performance Data'!$D$96)</f>
        <v>-</v>
      </c>
      <c r="F2216" s="38" t="str">
        <f>IF(ISBLANK('Model Performance Data'!$E$96),"-",'Model Performance Data'!$E$96)</f>
        <v>-</v>
      </c>
      <c r="G2216" s="38" t="str">
        <f>IF(ISBLANK('Model Performance Data'!$F$96),"-",'Model Performance Data'!$F$96)</f>
        <v>-</v>
      </c>
      <c r="H2216" s="253">
        <v>2</v>
      </c>
      <c r="I2216" s="253">
        <v>3</v>
      </c>
      <c r="J2216" s="37" t="str">
        <f t="shared" si="81"/>
        <v>23</v>
      </c>
      <c r="K2216" s="38" t="str">
        <f>IF(ISBLANK('Model Performance Data'!$L$96),"-",'Model Performance Data'!$L$96)</f>
        <v>-</v>
      </c>
      <c r="L2216" s="38" t="str">
        <f>IF(ISBLANK('Model Performance Data'!$K$96),"-",'Model Performance Data'!$K$96)</f>
        <v>-</v>
      </c>
      <c r="M2216" s="254">
        <f>IF(ISNA(SUMIFS(INDEX('Model Performance Data'!$O$8:$DY$56,0,MATCH(CONCATENATE($J2216,M$6),'Model Performance Data'!$O$6:$DY$6,0)),'Model Performance Data'!$B$8:$B$56,$C2216,'Model Performance Data'!$C$8:$C$56,$D2216)),"-",SUMIFS(INDEX('Model Performance Data'!$O$8:$DY$56,0,MATCH(CONCATENATE($J2216,M$6),'Model Performance Data'!$O$6:$DY$6,0)),'Model Performance Data'!$B$8:$B$56,$C2216,'Model Performance Data'!$C$8:$C$56,$D2216))</f>
        <v>0</v>
      </c>
      <c r="N2216" s="254">
        <f>IF(ISNA(SUMIFS(INDEX('Model Performance Data'!$O$8:$DY$56,0,MATCH(CONCATENATE($J2216,N$6),'Model Performance Data'!$O$6:$DY$6,0)),'Model Performance Data'!$B$8:$B$56,$C2216,'Model Performance Data'!$C$8:$C$56,$D2216)),"-",SUMIFS(INDEX('Model Performance Data'!$O$8:$DY$56,0,MATCH(CONCATENATE($J2216,N$6),'Model Performance Data'!$O$6:$DY$6,0)),'Model Performance Data'!$B$8:$B$56,$C2216,'Model Performance Data'!$C$8:$C$56,$D2216))</f>
        <v>0</v>
      </c>
      <c r="O2216" s="255">
        <f>IF(ISNA(SUMIFS(INDEX('Model Performance Data'!$O$8:$DY$56,0,MATCH(CONCATENATE($J2216,O$6),'Model Performance Data'!$O$6:$DY$6,0)),'Model Performance Data'!$B$8:$B$56,$C2216,'Model Performance Data'!$C$8:$C$56,$D2216)),"-",SUMIFS(INDEX('Model Performance Data'!$O$8:$DY$56,0,MATCH(CONCATENATE($J2216,O$6),'Model Performance Data'!$O$6:$DY$6,0)),'Model Performance Data'!$B$8:$B$56,$C2216,'Model Performance Data'!$C$8:$C$56,$D2216))</f>
        <v>0</v>
      </c>
    </row>
    <row r="2217" spans="2:15" x14ac:dyDescent="0.35">
      <c r="B2217" s="37" t="s">
        <v>80</v>
      </c>
      <c r="C2217" s="38" t="str">
        <f>IF(ISBLANK('Model Performance Data'!$B$96),"-",'Model Performance Data'!$B$96)</f>
        <v>-</v>
      </c>
      <c r="D2217" s="38" t="str">
        <f>IF(ISBLANK('Model Performance Data'!$C$96),"-",'Model Performance Data'!$C$96)</f>
        <v>-</v>
      </c>
      <c r="E2217" s="38" t="str">
        <f>IF(ISBLANK('Model Performance Data'!$D$96),"-",'Model Performance Data'!$D$96)</f>
        <v>-</v>
      </c>
      <c r="F2217" s="38" t="str">
        <f>IF(ISBLANK('Model Performance Data'!$E$96),"-",'Model Performance Data'!$E$96)</f>
        <v>-</v>
      </c>
      <c r="G2217" s="38" t="str">
        <f>IF(ISBLANK('Model Performance Data'!$F$96),"-",'Model Performance Data'!$F$96)</f>
        <v>-</v>
      </c>
      <c r="H2217" s="253">
        <v>2</v>
      </c>
      <c r="I2217" s="253">
        <v>4</v>
      </c>
      <c r="J2217" s="37" t="str">
        <f t="shared" ref="J2217:J2280" si="82">CONCATENATE(H2217,I2217)</f>
        <v>24</v>
      </c>
      <c r="K2217" s="38" t="str">
        <f>IF(ISBLANK('Model Performance Data'!$L$96),"-",'Model Performance Data'!$L$96)</f>
        <v>-</v>
      </c>
      <c r="L2217" s="38" t="str">
        <f>IF(ISBLANK('Model Performance Data'!$K$96),"-",'Model Performance Data'!$K$96)</f>
        <v>-</v>
      </c>
      <c r="M2217" s="254">
        <f>IF(ISNA(SUMIFS(INDEX('Model Performance Data'!$O$8:$DY$56,0,MATCH(CONCATENATE($J2217,M$6),'Model Performance Data'!$O$6:$DY$6,0)),'Model Performance Data'!$B$8:$B$56,$C2217,'Model Performance Data'!$C$8:$C$56,$D2217)),"-",SUMIFS(INDEX('Model Performance Data'!$O$8:$DY$56,0,MATCH(CONCATENATE($J2217,M$6),'Model Performance Data'!$O$6:$DY$6,0)),'Model Performance Data'!$B$8:$B$56,$C2217,'Model Performance Data'!$C$8:$C$56,$D2217))</f>
        <v>0</v>
      </c>
      <c r="N2217" s="254">
        <f>IF(ISNA(SUMIFS(INDEX('Model Performance Data'!$O$8:$DY$56,0,MATCH(CONCATENATE($J2217,N$6),'Model Performance Data'!$O$6:$DY$6,0)),'Model Performance Data'!$B$8:$B$56,$C2217,'Model Performance Data'!$C$8:$C$56,$D2217)),"-",SUMIFS(INDEX('Model Performance Data'!$O$8:$DY$56,0,MATCH(CONCATENATE($J2217,N$6),'Model Performance Data'!$O$6:$DY$6,0)),'Model Performance Data'!$B$8:$B$56,$C2217,'Model Performance Data'!$C$8:$C$56,$D2217))</f>
        <v>0</v>
      </c>
      <c r="O2217" s="255">
        <f>IF(ISNA(SUMIFS(INDEX('Model Performance Data'!$O$8:$DY$56,0,MATCH(CONCATENATE($J2217,O$6),'Model Performance Data'!$O$6:$DY$6,0)),'Model Performance Data'!$B$8:$B$56,$C2217,'Model Performance Data'!$C$8:$C$56,$D2217)),"-",SUMIFS(INDEX('Model Performance Data'!$O$8:$DY$56,0,MATCH(CONCATENATE($J2217,O$6),'Model Performance Data'!$O$6:$DY$6,0)),'Model Performance Data'!$B$8:$B$56,$C2217,'Model Performance Data'!$C$8:$C$56,$D2217))</f>
        <v>0</v>
      </c>
    </row>
    <row r="2218" spans="2:15" x14ac:dyDescent="0.35">
      <c r="B2218" s="37" t="s">
        <v>80</v>
      </c>
      <c r="C2218" s="38" t="str">
        <f>IF(ISBLANK('Model Performance Data'!$B$96),"-",'Model Performance Data'!$B$96)</f>
        <v>-</v>
      </c>
      <c r="D2218" s="38" t="str">
        <f>IF(ISBLANK('Model Performance Data'!$C$96),"-",'Model Performance Data'!$C$96)</f>
        <v>-</v>
      </c>
      <c r="E2218" s="38" t="str">
        <f>IF(ISBLANK('Model Performance Data'!$D$96),"-",'Model Performance Data'!$D$96)</f>
        <v>-</v>
      </c>
      <c r="F2218" s="38" t="str">
        <f>IF(ISBLANK('Model Performance Data'!$E$96),"-",'Model Performance Data'!$E$96)</f>
        <v>-</v>
      </c>
      <c r="G2218" s="38" t="str">
        <f>IF(ISBLANK('Model Performance Data'!$F$96),"-",'Model Performance Data'!$F$96)</f>
        <v>-</v>
      </c>
      <c r="H2218" s="253">
        <v>2</v>
      </c>
      <c r="I2218" s="253">
        <v>5</v>
      </c>
      <c r="J2218" s="37" t="str">
        <f t="shared" si="82"/>
        <v>25</v>
      </c>
      <c r="K2218" s="38" t="str">
        <f>IF(ISBLANK('Model Performance Data'!$L$96),"-",'Model Performance Data'!$L$96)</f>
        <v>-</v>
      </c>
      <c r="L2218" s="38" t="str">
        <f>IF(ISBLANK('Model Performance Data'!$K$96),"-",'Model Performance Data'!$K$96)</f>
        <v>-</v>
      </c>
      <c r="M2218" s="254">
        <f>IF(ISNA(SUMIFS(INDEX('Model Performance Data'!$O$8:$DY$56,0,MATCH(CONCATENATE($J2218,M$6),'Model Performance Data'!$O$6:$DY$6,0)),'Model Performance Data'!$B$8:$B$56,$C2218,'Model Performance Data'!$C$8:$C$56,$D2218)),"-",SUMIFS(INDEX('Model Performance Data'!$O$8:$DY$56,0,MATCH(CONCATENATE($J2218,M$6),'Model Performance Data'!$O$6:$DY$6,0)),'Model Performance Data'!$B$8:$B$56,$C2218,'Model Performance Data'!$C$8:$C$56,$D2218))</f>
        <v>0</v>
      </c>
      <c r="N2218" s="254">
        <f>IF(ISNA(SUMIFS(INDEX('Model Performance Data'!$O$8:$DY$56,0,MATCH(CONCATENATE($J2218,N$6),'Model Performance Data'!$O$6:$DY$6,0)),'Model Performance Data'!$B$8:$B$56,$C2218,'Model Performance Data'!$C$8:$C$56,$D2218)),"-",SUMIFS(INDEX('Model Performance Data'!$O$8:$DY$56,0,MATCH(CONCATENATE($J2218,N$6),'Model Performance Data'!$O$6:$DY$6,0)),'Model Performance Data'!$B$8:$B$56,$C2218,'Model Performance Data'!$C$8:$C$56,$D2218))</f>
        <v>0</v>
      </c>
      <c r="O2218" s="255">
        <f>IF(ISNA(SUMIFS(INDEX('Model Performance Data'!$O$8:$DY$56,0,MATCH(CONCATENATE($J2218,O$6),'Model Performance Data'!$O$6:$DY$6,0)),'Model Performance Data'!$B$8:$B$56,$C2218,'Model Performance Data'!$C$8:$C$56,$D2218)),"-",SUMIFS(INDEX('Model Performance Data'!$O$8:$DY$56,0,MATCH(CONCATENATE($J2218,O$6),'Model Performance Data'!$O$6:$DY$6,0)),'Model Performance Data'!$B$8:$B$56,$C2218,'Model Performance Data'!$C$8:$C$56,$D2218))</f>
        <v>0</v>
      </c>
    </row>
    <row r="2219" spans="2:15" x14ac:dyDescent="0.35">
      <c r="B2219" s="37" t="s">
        <v>80</v>
      </c>
      <c r="C2219" s="38" t="str">
        <f>IF(ISBLANK('Model Performance Data'!$B$96),"-",'Model Performance Data'!$B$96)</f>
        <v>-</v>
      </c>
      <c r="D2219" s="38" t="str">
        <f>IF(ISBLANK('Model Performance Data'!$C$96),"-",'Model Performance Data'!$C$96)</f>
        <v>-</v>
      </c>
      <c r="E2219" s="38" t="str">
        <f>IF(ISBLANK('Model Performance Data'!$D$96),"-",'Model Performance Data'!$D$96)</f>
        <v>-</v>
      </c>
      <c r="F2219" s="38" t="str">
        <f>IF(ISBLANK('Model Performance Data'!$E$96),"-",'Model Performance Data'!$E$96)</f>
        <v>-</v>
      </c>
      <c r="G2219" s="38" t="str">
        <f>IF(ISBLANK('Model Performance Data'!$F$96),"-",'Model Performance Data'!$F$96)</f>
        <v>-</v>
      </c>
      <c r="H2219" s="253">
        <v>2</v>
      </c>
      <c r="I2219" s="253" t="s">
        <v>65</v>
      </c>
      <c r="J2219" s="37" t="str">
        <f t="shared" si="82"/>
        <v>2Goal</v>
      </c>
      <c r="K2219" s="38" t="str">
        <f>IF(ISBLANK('Model Performance Data'!$L$96),"-",'Model Performance Data'!$L$96)</f>
        <v>-</v>
      </c>
      <c r="L2219" s="38" t="str">
        <f>IF(ISBLANK('Model Performance Data'!$K$96),"-",'Model Performance Data'!$K$96)</f>
        <v>-</v>
      </c>
      <c r="M2219" s="254" t="str">
        <f>IF(ISNA(SUMIFS(INDEX('Model Performance Data'!$O$8:$DY$56,0,MATCH(CONCATENATE($J2219,M$6),'Model Performance Data'!$O$6:$DY$6,0)),'Model Performance Data'!$B$8:$B$56,$C2219,'Model Performance Data'!$C$8:$C$56,$D2219)),"-",SUMIFS(INDEX('Model Performance Data'!$O$8:$DY$56,0,MATCH(CONCATENATE($J2219,M$6),'Model Performance Data'!$O$6:$DY$6,0)),'Model Performance Data'!$B$8:$B$56,$C2219,'Model Performance Data'!$C$8:$C$56,$D2219))</f>
        <v>-</v>
      </c>
      <c r="N2219" s="254" t="str">
        <f>IF(ISNA(SUMIFS(INDEX('Model Performance Data'!$O$8:$DY$56,0,MATCH(CONCATENATE($J2219,N$6),'Model Performance Data'!$O$6:$DY$6,0)),'Model Performance Data'!$B$8:$B$56,$C2219,'Model Performance Data'!$C$8:$C$56,$D2219)),"-",SUMIFS(INDEX('Model Performance Data'!$O$8:$DY$56,0,MATCH(CONCATENATE($J2219,N$6),'Model Performance Data'!$O$6:$DY$6,0)),'Model Performance Data'!$B$8:$B$56,$C2219,'Model Performance Data'!$C$8:$C$56,$D2219))</f>
        <v>-</v>
      </c>
      <c r="O2219" s="255">
        <f>IF(ISNA(SUMIFS(INDEX('Model Performance Data'!$O$8:$DY$56,0,MATCH(CONCATENATE($J2219,O$6),'Model Performance Data'!$O$6:$DY$6,0)),'Model Performance Data'!$B$8:$B$56,$C2219,'Model Performance Data'!$C$8:$C$56,$D2219)),"-",SUMIFS(INDEX('Model Performance Data'!$O$8:$DY$56,0,MATCH(CONCATENATE($J2219,O$6),'Model Performance Data'!$O$6:$DY$6,0)),'Model Performance Data'!$B$8:$B$56,$C2219,'Model Performance Data'!$C$8:$C$56,$D2219))</f>
        <v>0</v>
      </c>
    </row>
    <row r="2220" spans="2:15" x14ac:dyDescent="0.35">
      <c r="B2220" s="37" t="s">
        <v>80</v>
      </c>
      <c r="C2220" s="38" t="str">
        <f>IF(ISBLANK('Model Performance Data'!$B$96),"-",'Model Performance Data'!$B$96)</f>
        <v>-</v>
      </c>
      <c r="D2220" s="38" t="str">
        <f>IF(ISBLANK('Model Performance Data'!$C$96),"-",'Model Performance Data'!$C$96)</f>
        <v>-</v>
      </c>
      <c r="E2220" s="38" t="str">
        <f>IF(ISBLANK('Model Performance Data'!$D$96),"-",'Model Performance Data'!$D$96)</f>
        <v>-</v>
      </c>
      <c r="F2220" s="38" t="str">
        <f>IF(ISBLANK('Model Performance Data'!$E$96),"-",'Model Performance Data'!$E$96)</f>
        <v>-</v>
      </c>
      <c r="G2220" s="38" t="str">
        <f>IF(ISBLANK('Model Performance Data'!$F$96),"-",'Model Performance Data'!$F$96)</f>
        <v>-</v>
      </c>
      <c r="H2220" s="253">
        <v>3</v>
      </c>
      <c r="I2220" s="253">
        <v>1</v>
      </c>
      <c r="J2220" s="37" t="str">
        <f t="shared" si="82"/>
        <v>31</v>
      </c>
      <c r="K2220" s="38" t="str">
        <f>IF(ISBLANK('Model Performance Data'!$L$96),"-",'Model Performance Data'!$L$96)</f>
        <v>-</v>
      </c>
      <c r="L2220" s="38" t="str">
        <f>IF(ISBLANK('Model Performance Data'!$K$96),"-",'Model Performance Data'!$K$96)</f>
        <v>-</v>
      </c>
      <c r="M2220" s="254">
        <f>IF(ISNA(SUMIFS(INDEX('Model Performance Data'!$O$8:$DY$56,0,MATCH(CONCATENATE($J2220,M$6),'Model Performance Data'!$O$6:$DY$6,0)),'Model Performance Data'!$B$8:$B$56,$C2220,'Model Performance Data'!$C$8:$C$56,$D2220)),"-",SUMIFS(INDEX('Model Performance Data'!$O$8:$DY$56,0,MATCH(CONCATENATE($J2220,M$6),'Model Performance Data'!$O$6:$DY$6,0)),'Model Performance Data'!$B$8:$B$56,$C2220,'Model Performance Data'!$C$8:$C$56,$D2220))</f>
        <v>0</v>
      </c>
      <c r="N2220" s="254">
        <f>IF(ISNA(SUMIFS(INDEX('Model Performance Data'!$O$8:$DY$56,0,MATCH(CONCATENATE($J2220,N$6),'Model Performance Data'!$O$6:$DY$6,0)),'Model Performance Data'!$B$8:$B$56,$C2220,'Model Performance Data'!$C$8:$C$56,$D2220)),"-",SUMIFS(INDEX('Model Performance Data'!$O$8:$DY$56,0,MATCH(CONCATENATE($J2220,N$6),'Model Performance Data'!$O$6:$DY$6,0)),'Model Performance Data'!$B$8:$B$56,$C2220,'Model Performance Data'!$C$8:$C$56,$D2220))</f>
        <v>0</v>
      </c>
      <c r="O2220" s="255">
        <f>IF(ISNA(SUMIFS(INDEX('Model Performance Data'!$O$8:$DY$56,0,MATCH(CONCATENATE($J2220,O$6),'Model Performance Data'!$O$6:$DY$6,0)),'Model Performance Data'!$B$8:$B$56,$C2220,'Model Performance Data'!$C$8:$C$56,$D2220)),"-",SUMIFS(INDEX('Model Performance Data'!$O$8:$DY$56,0,MATCH(CONCATENATE($J2220,O$6),'Model Performance Data'!$O$6:$DY$6,0)),'Model Performance Data'!$B$8:$B$56,$C2220,'Model Performance Data'!$C$8:$C$56,$D2220))</f>
        <v>0</v>
      </c>
    </row>
    <row r="2221" spans="2:15" x14ac:dyDescent="0.35">
      <c r="B2221" s="37" t="s">
        <v>80</v>
      </c>
      <c r="C2221" s="38" t="str">
        <f>IF(ISBLANK('Model Performance Data'!$B$96),"-",'Model Performance Data'!$B$96)</f>
        <v>-</v>
      </c>
      <c r="D2221" s="38" t="str">
        <f>IF(ISBLANK('Model Performance Data'!$C$96),"-",'Model Performance Data'!$C$96)</f>
        <v>-</v>
      </c>
      <c r="E2221" s="38" t="str">
        <f>IF(ISBLANK('Model Performance Data'!$D$96),"-",'Model Performance Data'!$D$96)</f>
        <v>-</v>
      </c>
      <c r="F2221" s="38" t="str">
        <f>IF(ISBLANK('Model Performance Data'!$E$96),"-",'Model Performance Data'!$E$96)</f>
        <v>-</v>
      </c>
      <c r="G2221" s="38" t="str">
        <f>IF(ISBLANK('Model Performance Data'!$F$96),"-",'Model Performance Data'!$F$96)</f>
        <v>-</v>
      </c>
      <c r="H2221" s="253">
        <v>3</v>
      </c>
      <c r="I2221" s="253">
        <v>2</v>
      </c>
      <c r="J2221" s="37" t="str">
        <f t="shared" si="82"/>
        <v>32</v>
      </c>
      <c r="K2221" s="38" t="str">
        <f>IF(ISBLANK('Model Performance Data'!$L$96),"-",'Model Performance Data'!$L$96)</f>
        <v>-</v>
      </c>
      <c r="L2221" s="38" t="str">
        <f>IF(ISBLANK('Model Performance Data'!$K$96),"-",'Model Performance Data'!$K$96)</f>
        <v>-</v>
      </c>
      <c r="M2221" s="254">
        <f>IF(ISNA(SUMIFS(INDEX('Model Performance Data'!$O$8:$DY$56,0,MATCH(CONCATENATE($J2221,M$6),'Model Performance Data'!$O$6:$DY$6,0)),'Model Performance Data'!$B$8:$B$56,$C2221,'Model Performance Data'!$C$8:$C$56,$D2221)),"-",SUMIFS(INDEX('Model Performance Data'!$O$8:$DY$56,0,MATCH(CONCATENATE($J2221,M$6),'Model Performance Data'!$O$6:$DY$6,0)),'Model Performance Data'!$B$8:$B$56,$C2221,'Model Performance Data'!$C$8:$C$56,$D2221))</f>
        <v>0</v>
      </c>
      <c r="N2221" s="254">
        <f>IF(ISNA(SUMIFS(INDEX('Model Performance Data'!$O$8:$DY$56,0,MATCH(CONCATENATE($J2221,N$6),'Model Performance Data'!$O$6:$DY$6,0)),'Model Performance Data'!$B$8:$B$56,$C2221,'Model Performance Data'!$C$8:$C$56,$D2221)),"-",SUMIFS(INDEX('Model Performance Data'!$O$8:$DY$56,0,MATCH(CONCATENATE($J2221,N$6),'Model Performance Data'!$O$6:$DY$6,0)),'Model Performance Data'!$B$8:$B$56,$C2221,'Model Performance Data'!$C$8:$C$56,$D2221))</f>
        <v>0</v>
      </c>
      <c r="O2221" s="255">
        <f>IF(ISNA(SUMIFS(INDEX('Model Performance Data'!$O$8:$DY$56,0,MATCH(CONCATENATE($J2221,O$6),'Model Performance Data'!$O$6:$DY$6,0)),'Model Performance Data'!$B$8:$B$56,$C2221,'Model Performance Data'!$C$8:$C$56,$D2221)),"-",SUMIFS(INDEX('Model Performance Data'!$O$8:$DY$56,0,MATCH(CONCATENATE($J2221,O$6),'Model Performance Data'!$O$6:$DY$6,0)),'Model Performance Data'!$B$8:$B$56,$C2221,'Model Performance Data'!$C$8:$C$56,$D2221))</f>
        <v>0</v>
      </c>
    </row>
    <row r="2222" spans="2:15" x14ac:dyDescent="0.35">
      <c r="B2222" s="37" t="s">
        <v>80</v>
      </c>
      <c r="C2222" s="38" t="str">
        <f>IF(ISBLANK('Model Performance Data'!$B$96),"-",'Model Performance Data'!$B$96)</f>
        <v>-</v>
      </c>
      <c r="D2222" s="38" t="str">
        <f>IF(ISBLANK('Model Performance Data'!$C$96),"-",'Model Performance Data'!$C$96)</f>
        <v>-</v>
      </c>
      <c r="E2222" s="38" t="str">
        <f>IF(ISBLANK('Model Performance Data'!$D$96),"-",'Model Performance Data'!$D$96)</f>
        <v>-</v>
      </c>
      <c r="F2222" s="38" t="str">
        <f>IF(ISBLANK('Model Performance Data'!$E$96),"-",'Model Performance Data'!$E$96)</f>
        <v>-</v>
      </c>
      <c r="G2222" s="38" t="str">
        <f>IF(ISBLANK('Model Performance Data'!$F$96),"-",'Model Performance Data'!$F$96)</f>
        <v>-</v>
      </c>
      <c r="H2222" s="253">
        <v>3</v>
      </c>
      <c r="I2222" s="253">
        <v>3</v>
      </c>
      <c r="J2222" s="37" t="str">
        <f t="shared" si="82"/>
        <v>33</v>
      </c>
      <c r="K2222" s="38" t="str">
        <f>IF(ISBLANK('Model Performance Data'!$L$96),"-",'Model Performance Data'!$L$96)</f>
        <v>-</v>
      </c>
      <c r="L2222" s="38" t="str">
        <f>IF(ISBLANK('Model Performance Data'!$K$96),"-",'Model Performance Data'!$K$96)</f>
        <v>-</v>
      </c>
      <c r="M2222" s="254">
        <f>IF(ISNA(SUMIFS(INDEX('Model Performance Data'!$O$8:$DY$56,0,MATCH(CONCATENATE($J2222,M$6),'Model Performance Data'!$O$6:$DY$6,0)),'Model Performance Data'!$B$8:$B$56,$C2222,'Model Performance Data'!$C$8:$C$56,$D2222)),"-",SUMIFS(INDEX('Model Performance Data'!$O$8:$DY$56,0,MATCH(CONCATENATE($J2222,M$6),'Model Performance Data'!$O$6:$DY$6,0)),'Model Performance Data'!$B$8:$B$56,$C2222,'Model Performance Data'!$C$8:$C$56,$D2222))</f>
        <v>0</v>
      </c>
      <c r="N2222" s="254">
        <f>IF(ISNA(SUMIFS(INDEX('Model Performance Data'!$O$8:$DY$56,0,MATCH(CONCATENATE($J2222,N$6),'Model Performance Data'!$O$6:$DY$6,0)),'Model Performance Data'!$B$8:$B$56,$C2222,'Model Performance Data'!$C$8:$C$56,$D2222)),"-",SUMIFS(INDEX('Model Performance Data'!$O$8:$DY$56,0,MATCH(CONCATENATE($J2222,N$6),'Model Performance Data'!$O$6:$DY$6,0)),'Model Performance Data'!$B$8:$B$56,$C2222,'Model Performance Data'!$C$8:$C$56,$D2222))</f>
        <v>0</v>
      </c>
      <c r="O2222" s="255">
        <f>IF(ISNA(SUMIFS(INDEX('Model Performance Data'!$O$8:$DY$56,0,MATCH(CONCATENATE($J2222,O$6),'Model Performance Data'!$O$6:$DY$6,0)),'Model Performance Data'!$B$8:$B$56,$C2222,'Model Performance Data'!$C$8:$C$56,$D2222)),"-",SUMIFS(INDEX('Model Performance Data'!$O$8:$DY$56,0,MATCH(CONCATENATE($J2222,O$6),'Model Performance Data'!$O$6:$DY$6,0)),'Model Performance Data'!$B$8:$B$56,$C2222,'Model Performance Data'!$C$8:$C$56,$D2222))</f>
        <v>0</v>
      </c>
    </row>
    <row r="2223" spans="2:15" x14ac:dyDescent="0.35">
      <c r="B2223" s="37" t="s">
        <v>80</v>
      </c>
      <c r="C2223" s="38" t="str">
        <f>IF(ISBLANK('Model Performance Data'!$B$96),"-",'Model Performance Data'!$B$96)</f>
        <v>-</v>
      </c>
      <c r="D2223" s="38" t="str">
        <f>IF(ISBLANK('Model Performance Data'!$C$96),"-",'Model Performance Data'!$C$96)</f>
        <v>-</v>
      </c>
      <c r="E2223" s="38" t="str">
        <f>IF(ISBLANK('Model Performance Data'!$D$96),"-",'Model Performance Data'!$D$96)</f>
        <v>-</v>
      </c>
      <c r="F2223" s="38" t="str">
        <f>IF(ISBLANK('Model Performance Data'!$E$96),"-",'Model Performance Data'!$E$96)</f>
        <v>-</v>
      </c>
      <c r="G2223" s="38" t="str">
        <f>IF(ISBLANK('Model Performance Data'!$F$96),"-",'Model Performance Data'!$F$96)</f>
        <v>-</v>
      </c>
      <c r="H2223" s="253">
        <v>3</v>
      </c>
      <c r="I2223" s="253">
        <v>4</v>
      </c>
      <c r="J2223" s="37" t="str">
        <f t="shared" si="82"/>
        <v>34</v>
      </c>
      <c r="K2223" s="38" t="str">
        <f>IF(ISBLANK('Model Performance Data'!$L$96),"-",'Model Performance Data'!$L$96)</f>
        <v>-</v>
      </c>
      <c r="L2223" s="38" t="str">
        <f>IF(ISBLANK('Model Performance Data'!$K$96),"-",'Model Performance Data'!$K$96)</f>
        <v>-</v>
      </c>
      <c r="M2223" s="254">
        <f>IF(ISNA(SUMIFS(INDEX('Model Performance Data'!$O$8:$DY$56,0,MATCH(CONCATENATE($J2223,M$6),'Model Performance Data'!$O$6:$DY$6,0)),'Model Performance Data'!$B$8:$B$56,$C2223,'Model Performance Data'!$C$8:$C$56,$D2223)),"-",SUMIFS(INDEX('Model Performance Data'!$O$8:$DY$56,0,MATCH(CONCATENATE($J2223,M$6),'Model Performance Data'!$O$6:$DY$6,0)),'Model Performance Data'!$B$8:$B$56,$C2223,'Model Performance Data'!$C$8:$C$56,$D2223))</f>
        <v>0</v>
      </c>
      <c r="N2223" s="254">
        <f>IF(ISNA(SUMIFS(INDEX('Model Performance Data'!$O$8:$DY$56,0,MATCH(CONCATENATE($J2223,N$6),'Model Performance Data'!$O$6:$DY$6,0)),'Model Performance Data'!$B$8:$B$56,$C2223,'Model Performance Data'!$C$8:$C$56,$D2223)),"-",SUMIFS(INDEX('Model Performance Data'!$O$8:$DY$56,0,MATCH(CONCATENATE($J2223,N$6),'Model Performance Data'!$O$6:$DY$6,0)),'Model Performance Data'!$B$8:$B$56,$C2223,'Model Performance Data'!$C$8:$C$56,$D2223))</f>
        <v>0</v>
      </c>
      <c r="O2223" s="255">
        <f>IF(ISNA(SUMIFS(INDEX('Model Performance Data'!$O$8:$DY$56,0,MATCH(CONCATENATE($J2223,O$6),'Model Performance Data'!$O$6:$DY$6,0)),'Model Performance Data'!$B$8:$B$56,$C2223,'Model Performance Data'!$C$8:$C$56,$D2223)),"-",SUMIFS(INDEX('Model Performance Data'!$O$8:$DY$56,0,MATCH(CONCATENATE($J2223,O$6),'Model Performance Data'!$O$6:$DY$6,0)),'Model Performance Data'!$B$8:$B$56,$C2223,'Model Performance Data'!$C$8:$C$56,$D2223))</f>
        <v>0</v>
      </c>
    </row>
    <row r="2224" spans="2:15" x14ac:dyDescent="0.35">
      <c r="B2224" s="37" t="s">
        <v>80</v>
      </c>
      <c r="C2224" s="38" t="str">
        <f>IF(ISBLANK('Model Performance Data'!$B$96),"-",'Model Performance Data'!$B$96)</f>
        <v>-</v>
      </c>
      <c r="D2224" s="38" t="str">
        <f>IF(ISBLANK('Model Performance Data'!$C$96),"-",'Model Performance Data'!$C$96)</f>
        <v>-</v>
      </c>
      <c r="E2224" s="38" t="str">
        <f>IF(ISBLANK('Model Performance Data'!$D$96),"-",'Model Performance Data'!$D$96)</f>
        <v>-</v>
      </c>
      <c r="F2224" s="38" t="str">
        <f>IF(ISBLANK('Model Performance Data'!$E$96),"-",'Model Performance Data'!$E$96)</f>
        <v>-</v>
      </c>
      <c r="G2224" s="38" t="str">
        <f>IF(ISBLANK('Model Performance Data'!$F$96),"-",'Model Performance Data'!$F$96)</f>
        <v>-</v>
      </c>
      <c r="H2224" s="253">
        <v>3</v>
      </c>
      <c r="I2224" s="253">
        <v>5</v>
      </c>
      <c r="J2224" s="37" t="str">
        <f t="shared" si="82"/>
        <v>35</v>
      </c>
      <c r="K2224" s="38" t="str">
        <f>IF(ISBLANK('Model Performance Data'!$L$96),"-",'Model Performance Data'!$L$96)</f>
        <v>-</v>
      </c>
      <c r="L2224" s="38" t="str">
        <f>IF(ISBLANK('Model Performance Data'!$K$96),"-",'Model Performance Data'!$K$96)</f>
        <v>-</v>
      </c>
      <c r="M2224" s="254">
        <f>IF(ISNA(SUMIFS(INDEX('Model Performance Data'!$O$8:$DY$56,0,MATCH(CONCATENATE($J2224,M$6),'Model Performance Data'!$O$6:$DY$6,0)),'Model Performance Data'!$B$8:$B$56,$C2224,'Model Performance Data'!$C$8:$C$56,$D2224)),"-",SUMIFS(INDEX('Model Performance Data'!$O$8:$DY$56,0,MATCH(CONCATENATE($J2224,M$6),'Model Performance Data'!$O$6:$DY$6,0)),'Model Performance Data'!$B$8:$B$56,$C2224,'Model Performance Data'!$C$8:$C$56,$D2224))</f>
        <v>0</v>
      </c>
      <c r="N2224" s="254">
        <f>IF(ISNA(SUMIFS(INDEX('Model Performance Data'!$O$8:$DY$56,0,MATCH(CONCATENATE($J2224,N$6),'Model Performance Data'!$O$6:$DY$6,0)),'Model Performance Data'!$B$8:$B$56,$C2224,'Model Performance Data'!$C$8:$C$56,$D2224)),"-",SUMIFS(INDEX('Model Performance Data'!$O$8:$DY$56,0,MATCH(CONCATENATE($J2224,N$6),'Model Performance Data'!$O$6:$DY$6,0)),'Model Performance Data'!$B$8:$B$56,$C2224,'Model Performance Data'!$C$8:$C$56,$D2224))</f>
        <v>0</v>
      </c>
      <c r="O2224" s="255">
        <f>IF(ISNA(SUMIFS(INDEX('Model Performance Data'!$O$8:$DY$56,0,MATCH(CONCATENATE($J2224,O$6),'Model Performance Data'!$O$6:$DY$6,0)),'Model Performance Data'!$B$8:$B$56,$C2224,'Model Performance Data'!$C$8:$C$56,$D2224)),"-",SUMIFS(INDEX('Model Performance Data'!$O$8:$DY$56,0,MATCH(CONCATENATE($J2224,O$6),'Model Performance Data'!$O$6:$DY$6,0)),'Model Performance Data'!$B$8:$B$56,$C2224,'Model Performance Data'!$C$8:$C$56,$D2224))</f>
        <v>0</v>
      </c>
    </row>
    <row r="2225" spans="2:15" x14ac:dyDescent="0.35">
      <c r="B2225" s="37" t="s">
        <v>80</v>
      </c>
      <c r="C2225" s="38" t="str">
        <f>IF(ISBLANK('Model Performance Data'!$B$96),"-",'Model Performance Data'!$B$96)</f>
        <v>-</v>
      </c>
      <c r="D2225" s="38" t="str">
        <f>IF(ISBLANK('Model Performance Data'!$C$96),"-",'Model Performance Data'!$C$96)</f>
        <v>-</v>
      </c>
      <c r="E2225" s="38" t="str">
        <f>IF(ISBLANK('Model Performance Data'!$D$96),"-",'Model Performance Data'!$D$96)</f>
        <v>-</v>
      </c>
      <c r="F2225" s="38" t="str">
        <f>IF(ISBLANK('Model Performance Data'!$E$96),"-",'Model Performance Data'!$E$96)</f>
        <v>-</v>
      </c>
      <c r="G2225" s="38" t="str">
        <f>IF(ISBLANK('Model Performance Data'!$F$96),"-",'Model Performance Data'!$F$96)</f>
        <v>-</v>
      </c>
      <c r="H2225" s="253">
        <v>3</v>
      </c>
      <c r="I2225" s="253" t="s">
        <v>65</v>
      </c>
      <c r="J2225" s="37" t="str">
        <f t="shared" si="82"/>
        <v>3Goal</v>
      </c>
      <c r="K2225" s="38" t="str">
        <f>IF(ISBLANK('Model Performance Data'!$L$96),"-",'Model Performance Data'!$L$96)</f>
        <v>-</v>
      </c>
      <c r="L2225" s="38" t="str">
        <f>IF(ISBLANK('Model Performance Data'!$K$96),"-",'Model Performance Data'!$K$96)</f>
        <v>-</v>
      </c>
      <c r="M2225" s="254" t="str">
        <f>IF(ISNA(SUMIFS(INDEX('Model Performance Data'!$O$8:$DY$56,0,MATCH(CONCATENATE($J2225,M$6),'Model Performance Data'!$O$6:$DY$6,0)),'Model Performance Data'!$B$8:$B$56,$C2225,'Model Performance Data'!$C$8:$C$56,$D2225)),"-",SUMIFS(INDEX('Model Performance Data'!$O$8:$DY$56,0,MATCH(CONCATENATE($J2225,M$6),'Model Performance Data'!$O$6:$DY$6,0)),'Model Performance Data'!$B$8:$B$56,$C2225,'Model Performance Data'!$C$8:$C$56,$D2225))</f>
        <v>-</v>
      </c>
      <c r="N2225" s="254" t="str">
        <f>IF(ISNA(SUMIFS(INDEX('Model Performance Data'!$O$8:$DY$56,0,MATCH(CONCATENATE($J2225,N$6),'Model Performance Data'!$O$6:$DY$6,0)),'Model Performance Data'!$B$8:$B$56,$C2225,'Model Performance Data'!$C$8:$C$56,$D2225)),"-",SUMIFS(INDEX('Model Performance Data'!$O$8:$DY$56,0,MATCH(CONCATENATE($J2225,N$6),'Model Performance Data'!$O$6:$DY$6,0)),'Model Performance Data'!$B$8:$B$56,$C2225,'Model Performance Data'!$C$8:$C$56,$D2225))</f>
        <v>-</v>
      </c>
      <c r="O2225" s="255">
        <f>IF(ISNA(SUMIFS(INDEX('Model Performance Data'!$O$8:$DY$56,0,MATCH(CONCATENATE($J2225,O$6),'Model Performance Data'!$O$6:$DY$6,0)),'Model Performance Data'!$B$8:$B$56,$C2225,'Model Performance Data'!$C$8:$C$56,$D2225)),"-",SUMIFS(INDEX('Model Performance Data'!$O$8:$DY$56,0,MATCH(CONCATENATE($J2225,O$6),'Model Performance Data'!$O$6:$DY$6,0)),'Model Performance Data'!$B$8:$B$56,$C2225,'Model Performance Data'!$C$8:$C$56,$D2225))</f>
        <v>0</v>
      </c>
    </row>
    <row r="2226" spans="2:15" x14ac:dyDescent="0.35">
      <c r="B2226" s="37" t="s">
        <v>80</v>
      </c>
      <c r="C2226" s="38" t="str">
        <f>IF(ISBLANK('Model Performance Data'!$B$96),"-",'Model Performance Data'!$B$96)</f>
        <v>-</v>
      </c>
      <c r="D2226" s="38" t="str">
        <f>IF(ISBLANK('Model Performance Data'!$C$96),"-",'Model Performance Data'!$C$96)</f>
        <v>-</v>
      </c>
      <c r="E2226" s="38" t="str">
        <f>IF(ISBLANK('Model Performance Data'!$D$96),"-",'Model Performance Data'!$D$96)</f>
        <v>-</v>
      </c>
      <c r="F2226" s="38" t="str">
        <f>IF(ISBLANK('Model Performance Data'!$E$96),"-",'Model Performance Data'!$E$96)</f>
        <v>-</v>
      </c>
      <c r="G2226" s="38" t="str">
        <f>IF(ISBLANK('Model Performance Data'!$F$96),"-",'Model Performance Data'!$F$96)</f>
        <v>-</v>
      </c>
      <c r="H2226" s="253">
        <v>4</v>
      </c>
      <c r="I2226" s="253">
        <v>1</v>
      </c>
      <c r="J2226" s="37" t="str">
        <f t="shared" si="82"/>
        <v>41</v>
      </c>
      <c r="K2226" s="38" t="str">
        <f>IF(ISBLANK('Model Performance Data'!$L$96),"-",'Model Performance Data'!$L$96)</f>
        <v>-</v>
      </c>
      <c r="L2226" s="38" t="str">
        <f>IF(ISBLANK('Model Performance Data'!$K$96),"-",'Model Performance Data'!$K$96)</f>
        <v>-</v>
      </c>
      <c r="M2226" s="254">
        <f>IF(ISNA(SUMIFS(INDEX('Model Performance Data'!$O$8:$DY$56,0,MATCH(CONCATENATE($J2226,M$6),'Model Performance Data'!$O$6:$DY$6,0)),'Model Performance Data'!$B$8:$B$56,$C2226,'Model Performance Data'!$C$8:$C$56,$D2226)),"-",SUMIFS(INDEX('Model Performance Data'!$O$8:$DY$56,0,MATCH(CONCATENATE($J2226,M$6),'Model Performance Data'!$O$6:$DY$6,0)),'Model Performance Data'!$B$8:$B$56,$C2226,'Model Performance Data'!$C$8:$C$56,$D2226))</f>
        <v>0</v>
      </c>
      <c r="N2226" s="254">
        <f>IF(ISNA(SUMIFS(INDEX('Model Performance Data'!$O$8:$DY$56,0,MATCH(CONCATENATE($J2226,N$6),'Model Performance Data'!$O$6:$DY$6,0)),'Model Performance Data'!$B$8:$B$56,$C2226,'Model Performance Data'!$C$8:$C$56,$D2226)),"-",SUMIFS(INDEX('Model Performance Data'!$O$8:$DY$56,0,MATCH(CONCATENATE($J2226,N$6),'Model Performance Data'!$O$6:$DY$6,0)),'Model Performance Data'!$B$8:$B$56,$C2226,'Model Performance Data'!$C$8:$C$56,$D2226))</f>
        <v>0</v>
      </c>
      <c r="O2226" s="255">
        <f>IF(ISNA(SUMIFS(INDEX('Model Performance Data'!$O$8:$DY$56,0,MATCH(CONCATENATE($J2226,O$6),'Model Performance Data'!$O$6:$DY$6,0)),'Model Performance Data'!$B$8:$B$56,$C2226,'Model Performance Data'!$C$8:$C$56,$D2226)),"-",SUMIFS(INDEX('Model Performance Data'!$O$8:$DY$56,0,MATCH(CONCATENATE($J2226,O$6),'Model Performance Data'!$O$6:$DY$6,0)),'Model Performance Data'!$B$8:$B$56,$C2226,'Model Performance Data'!$C$8:$C$56,$D2226))</f>
        <v>0</v>
      </c>
    </row>
    <row r="2227" spans="2:15" x14ac:dyDescent="0.35">
      <c r="B2227" s="37" t="s">
        <v>80</v>
      </c>
      <c r="C2227" s="38" t="str">
        <f>IF(ISBLANK('Model Performance Data'!$B$96),"-",'Model Performance Data'!$B$96)</f>
        <v>-</v>
      </c>
      <c r="D2227" s="38" t="str">
        <f>IF(ISBLANK('Model Performance Data'!$C$96),"-",'Model Performance Data'!$C$96)</f>
        <v>-</v>
      </c>
      <c r="E2227" s="38" t="str">
        <f>IF(ISBLANK('Model Performance Data'!$D$96),"-",'Model Performance Data'!$D$96)</f>
        <v>-</v>
      </c>
      <c r="F2227" s="38" t="str">
        <f>IF(ISBLANK('Model Performance Data'!$E$96),"-",'Model Performance Data'!$E$96)</f>
        <v>-</v>
      </c>
      <c r="G2227" s="38" t="str">
        <f>IF(ISBLANK('Model Performance Data'!$F$96),"-",'Model Performance Data'!$F$96)</f>
        <v>-</v>
      </c>
      <c r="H2227" s="253">
        <v>4</v>
      </c>
      <c r="I2227" s="253">
        <v>2</v>
      </c>
      <c r="J2227" s="37" t="str">
        <f t="shared" si="82"/>
        <v>42</v>
      </c>
      <c r="K2227" s="38" t="str">
        <f>IF(ISBLANK('Model Performance Data'!$L$96),"-",'Model Performance Data'!$L$96)</f>
        <v>-</v>
      </c>
      <c r="L2227" s="38" t="str">
        <f>IF(ISBLANK('Model Performance Data'!$K$96),"-",'Model Performance Data'!$K$96)</f>
        <v>-</v>
      </c>
      <c r="M2227" s="254">
        <f>IF(ISNA(SUMIFS(INDEX('Model Performance Data'!$O$8:$DY$56,0,MATCH(CONCATENATE($J2227,M$6),'Model Performance Data'!$O$6:$DY$6,0)),'Model Performance Data'!$B$8:$B$56,$C2227,'Model Performance Data'!$C$8:$C$56,$D2227)),"-",SUMIFS(INDEX('Model Performance Data'!$O$8:$DY$56,0,MATCH(CONCATENATE($J2227,M$6),'Model Performance Data'!$O$6:$DY$6,0)),'Model Performance Data'!$B$8:$B$56,$C2227,'Model Performance Data'!$C$8:$C$56,$D2227))</f>
        <v>0</v>
      </c>
      <c r="N2227" s="254">
        <f>IF(ISNA(SUMIFS(INDEX('Model Performance Data'!$O$8:$DY$56,0,MATCH(CONCATENATE($J2227,N$6),'Model Performance Data'!$O$6:$DY$6,0)),'Model Performance Data'!$B$8:$B$56,$C2227,'Model Performance Data'!$C$8:$C$56,$D2227)),"-",SUMIFS(INDEX('Model Performance Data'!$O$8:$DY$56,0,MATCH(CONCATENATE($J2227,N$6),'Model Performance Data'!$O$6:$DY$6,0)),'Model Performance Data'!$B$8:$B$56,$C2227,'Model Performance Data'!$C$8:$C$56,$D2227))</f>
        <v>0</v>
      </c>
      <c r="O2227" s="255">
        <f>IF(ISNA(SUMIFS(INDEX('Model Performance Data'!$O$8:$DY$56,0,MATCH(CONCATENATE($J2227,O$6),'Model Performance Data'!$O$6:$DY$6,0)),'Model Performance Data'!$B$8:$B$56,$C2227,'Model Performance Data'!$C$8:$C$56,$D2227)),"-",SUMIFS(INDEX('Model Performance Data'!$O$8:$DY$56,0,MATCH(CONCATENATE($J2227,O$6),'Model Performance Data'!$O$6:$DY$6,0)),'Model Performance Data'!$B$8:$B$56,$C2227,'Model Performance Data'!$C$8:$C$56,$D2227))</f>
        <v>0</v>
      </c>
    </row>
    <row r="2228" spans="2:15" x14ac:dyDescent="0.35">
      <c r="B2228" s="37" t="s">
        <v>80</v>
      </c>
      <c r="C2228" s="38" t="str">
        <f>IF(ISBLANK('Model Performance Data'!$B$96),"-",'Model Performance Data'!$B$96)</f>
        <v>-</v>
      </c>
      <c r="D2228" s="38" t="str">
        <f>IF(ISBLANK('Model Performance Data'!$C$96),"-",'Model Performance Data'!$C$96)</f>
        <v>-</v>
      </c>
      <c r="E2228" s="38" t="str">
        <f>IF(ISBLANK('Model Performance Data'!$D$96),"-",'Model Performance Data'!$D$96)</f>
        <v>-</v>
      </c>
      <c r="F2228" s="38" t="str">
        <f>IF(ISBLANK('Model Performance Data'!$E$96),"-",'Model Performance Data'!$E$96)</f>
        <v>-</v>
      </c>
      <c r="G2228" s="38" t="str">
        <f>IF(ISBLANK('Model Performance Data'!$F$96),"-",'Model Performance Data'!$F$96)</f>
        <v>-</v>
      </c>
      <c r="H2228" s="253">
        <v>4</v>
      </c>
      <c r="I2228" s="253">
        <v>3</v>
      </c>
      <c r="J2228" s="37" t="str">
        <f t="shared" si="82"/>
        <v>43</v>
      </c>
      <c r="K2228" s="38" t="str">
        <f>IF(ISBLANK('Model Performance Data'!$L$96),"-",'Model Performance Data'!$L$96)</f>
        <v>-</v>
      </c>
      <c r="L2228" s="38" t="str">
        <f>IF(ISBLANK('Model Performance Data'!$K$96),"-",'Model Performance Data'!$K$96)</f>
        <v>-</v>
      </c>
      <c r="M2228" s="254">
        <f>IF(ISNA(SUMIFS(INDEX('Model Performance Data'!$O$8:$DY$56,0,MATCH(CONCATENATE($J2228,M$6),'Model Performance Data'!$O$6:$DY$6,0)),'Model Performance Data'!$B$8:$B$56,$C2228,'Model Performance Data'!$C$8:$C$56,$D2228)),"-",SUMIFS(INDEX('Model Performance Data'!$O$8:$DY$56,0,MATCH(CONCATENATE($J2228,M$6),'Model Performance Data'!$O$6:$DY$6,0)),'Model Performance Data'!$B$8:$B$56,$C2228,'Model Performance Data'!$C$8:$C$56,$D2228))</f>
        <v>0</v>
      </c>
      <c r="N2228" s="254">
        <f>IF(ISNA(SUMIFS(INDEX('Model Performance Data'!$O$8:$DY$56,0,MATCH(CONCATENATE($J2228,N$6),'Model Performance Data'!$O$6:$DY$6,0)),'Model Performance Data'!$B$8:$B$56,$C2228,'Model Performance Data'!$C$8:$C$56,$D2228)),"-",SUMIFS(INDEX('Model Performance Data'!$O$8:$DY$56,0,MATCH(CONCATENATE($J2228,N$6),'Model Performance Data'!$O$6:$DY$6,0)),'Model Performance Data'!$B$8:$B$56,$C2228,'Model Performance Data'!$C$8:$C$56,$D2228))</f>
        <v>0</v>
      </c>
      <c r="O2228" s="255">
        <f>IF(ISNA(SUMIFS(INDEX('Model Performance Data'!$O$8:$DY$56,0,MATCH(CONCATENATE($J2228,O$6),'Model Performance Data'!$O$6:$DY$6,0)),'Model Performance Data'!$B$8:$B$56,$C2228,'Model Performance Data'!$C$8:$C$56,$D2228)),"-",SUMIFS(INDEX('Model Performance Data'!$O$8:$DY$56,0,MATCH(CONCATENATE($J2228,O$6),'Model Performance Data'!$O$6:$DY$6,0)),'Model Performance Data'!$B$8:$B$56,$C2228,'Model Performance Data'!$C$8:$C$56,$D2228))</f>
        <v>0</v>
      </c>
    </row>
    <row r="2229" spans="2:15" x14ac:dyDescent="0.35">
      <c r="B2229" s="37" t="s">
        <v>80</v>
      </c>
      <c r="C2229" s="38" t="str">
        <f>IF(ISBLANK('Model Performance Data'!$B$96),"-",'Model Performance Data'!$B$96)</f>
        <v>-</v>
      </c>
      <c r="D2229" s="38" t="str">
        <f>IF(ISBLANK('Model Performance Data'!$C$96),"-",'Model Performance Data'!$C$96)</f>
        <v>-</v>
      </c>
      <c r="E2229" s="38" t="str">
        <f>IF(ISBLANK('Model Performance Data'!$D$96),"-",'Model Performance Data'!$D$96)</f>
        <v>-</v>
      </c>
      <c r="F2229" s="38" t="str">
        <f>IF(ISBLANK('Model Performance Data'!$E$96),"-",'Model Performance Data'!$E$96)</f>
        <v>-</v>
      </c>
      <c r="G2229" s="38" t="str">
        <f>IF(ISBLANK('Model Performance Data'!$F$96),"-",'Model Performance Data'!$F$96)</f>
        <v>-</v>
      </c>
      <c r="H2229" s="253">
        <v>4</v>
      </c>
      <c r="I2229" s="253">
        <v>4</v>
      </c>
      <c r="J2229" s="37" t="str">
        <f t="shared" si="82"/>
        <v>44</v>
      </c>
      <c r="K2229" s="38" t="str">
        <f>IF(ISBLANK('Model Performance Data'!$L$96),"-",'Model Performance Data'!$L$96)</f>
        <v>-</v>
      </c>
      <c r="L2229" s="38" t="str">
        <f>IF(ISBLANK('Model Performance Data'!$K$96),"-",'Model Performance Data'!$K$96)</f>
        <v>-</v>
      </c>
      <c r="M2229" s="254">
        <f>IF(ISNA(SUMIFS(INDEX('Model Performance Data'!$O$8:$DY$56,0,MATCH(CONCATENATE($J2229,M$6),'Model Performance Data'!$O$6:$DY$6,0)),'Model Performance Data'!$B$8:$B$56,$C2229,'Model Performance Data'!$C$8:$C$56,$D2229)),"-",SUMIFS(INDEX('Model Performance Data'!$O$8:$DY$56,0,MATCH(CONCATENATE($J2229,M$6),'Model Performance Data'!$O$6:$DY$6,0)),'Model Performance Data'!$B$8:$B$56,$C2229,'Model Performance Data'!$C$8:$C$56,$D2229))</f>
        <v>0</v>
      </c>
      <c r="N2229" s="254">
        <f>IF(ISNA(SUMIFS(INDEX('Model Performance Data'!$O$8:$DY$56,0,MATCH(CONCATENATE($J2229,N$6),'Model Performance Data'!$O$6:$DY$6,0)),'Model Performance Data'!$B$8:$B$56,$C2229,'Model Performance Data'!$C$8:$C$56,$D2229)),"-",SUMIFS(INDEX('Model Performance Data'!$O$8:$DY$56,0,MATCH(CONCATENATE($J2229,N$6),'Model Performance Data'!$O$6:$DY$6,0)),'Model Performance Data'!$B$8:$B$56,$C2229,'Model Performance Data'!$C$8:$C$56,$D2229))</f>
        <v>0</v>
      </c>
      <c r="O2229" s="255">
        <f>IF(ISNA(SUMIFS(INDEX('Model Performance Data'!$O$8:$DY$56,0,MATCH(CONCATENATE($J2229,O$6),'Model Performance Data'!$O$6:$DY$6,0)),'Model Performance Data'!$B$8:$B$56,$C2229,'Model Performance Data'!$C$8:$C$56,$D2229)),"-",SUMIFS(INDEX('Model Performance Data'!$O$8:$DY$56,0,MATCH(CONCATENATE($J2229,O$6),'Model Performance Data'!$O$6:$DY$6,0)),'Model Performance Data'!$B$8:$B$56,$C2229,'Model Performance Data'!$C$8:$C$56,$D2229))</f>
        <v>0</v>
      </c>
    </row>
    <row r="2230" spans="2:15" x14ac:dyDescent="0.35">
      <c r="B2230" s="37" t="s">
        <v>80</v>
      </c>
      <c r="C2230" s="38" t="str">
        <f>IF(ISBLANK('Model Performance Data'!$B$96),"-",'Model Performance Data'!$B$96)</f>
        <v>-</v>
      </c>
      <c r="D2230" s="38" t="str">
        <f>IF(ISBLANK('Model Performance Data'!$C$96),"-",'Model Performance Data'!$C$96)</f>
        <v>-</v>
      </c>
      <c r="E2230" s="38" t="str">
        <f>IF(ISBLANK('Model Performance Data'!$D$96),"-",'Model Performance Data'!$D$96)</f>
        <v>-</v>
      </c>
      <c r="F2230" s="38" t="str">
        <f>IF(ISBLANK('Model Performance Data'!$E$96),"-",'Model Performance Data'!$E$96)</f>
        <v>-</v>
      </c>
      <c r="G2230" s="38" t="str">
        <f>IF(ISBLANK('Model Performance Data'!$F$96),"-",'Model Performance Data'!$F$96)</f>
        <v>-</v>
      </c>
      <c r="H2230" s="253">
        <v>4</v>
      </c>
      <c r="I2230" s="253">
        <v>5</v>
      </c>
      <c r="J2230" s="37" t="str">
        <f t="shared" si="82"/>
        <v>45</v>
      </c>
      <c r="K2230" s="38" t="str">
        <f>IF(ISBLANK('Model Performance Data'!$L$96),"-",'Model Performance Data'!$L$96)</f>
        <v>-</v>
      </c>
      <c r="L2230" s="38" t="str">
        <f>IF(ISBLANK('Model Performance Data'!$K$96),"-",'Model Performance Data'!$K$96)</f>
        <v>-</v>
      </c>
      <c r="M2230" s="254">
        <f>IF(ISNA(SUMIFS(INDEX('Model Performance Data'!$O$8:$DY$56,0,MATCH(CONCATENATE($J2230,M$6),'Model Performance Data'!$O$6:$DY$6,0)),'Model Performance Data'!$B$8:$B$56,$C2230,'Model Performance Data'!$C$8:$C$56,$D2230)),"-",SUMIFS(INDEX('Model Performance Data'!$O$8:$DY$56,0,MATCH(CONCATENATE($J2230,M$6),'Model Performance Data'!$O$6:$DY$6,0)),'Model Performance Data'!$B$8:$B$56,$C2230,'Model Performance Data'!$C$8:$C$56,$D2230))</f>
        <v>0</v>
      </c>
      <c r="N2230" s="254">
        <f>IF(ISNA(SUMIFS(INDEX('Model Performance Data'!$O$8:$DY$56,0,MATCH(CONCATENATE($J2230,N$6),'Model Performance Data'!$O$6:$DY$6,0)),'Model Performance Data'!$B$8:$B$56,$C2230,'Model Performance Data'!$C$8:$C$56,$D2230)),"-",SUMIFS(INDEX('Model Performance Data'!$O$8:$DY$56,0,MATCH(CONCATENATE($J2230,N$6),'Model Performance Data'!$O$6:$DY$6,0)),'Model Performance Data'!$B$8:$B$56,$C2230,'Model Performance Data'!$C$8:$C$56,$D2230))</f>
        <v>0</v>
      </c>
      <c r="O2230" s="255">
        <f>IF(ISNA(SUMIFS(INDEX('Model Performance Data'!$O$8:$DY$56,0,MATCH(CONCATENATE($J2230,O$6),'Model Performance Data'!$O$6:$DY$6,0)),'Model Performance Data'!$B$8:$B$56,$C2230,'Model Performance Data'!$C$8:$C$56,$D2230)),"-",SUMIFS(INDEX('Model Performance Data'!$O$8:$DY$56,0,MATCH(CONCATENATE($J2230,O$6),'Model Performance Data'!$O$6:$DY$6,0)),'Model Performance Data'!$B$8:$B$56,$C2230,'Model Performance Data'!$C$8:$C$56,$D2230))</f>
        <v>0</v>
      </c>
    </row>
    <row r="2231" spans="2:15" x14ac:dyDescent="0.35">
      <c r="B2231" s="37" t="s">
        <v>80</v>
      </c>
      <c r="C2231" s="38" t="str">
        <f>IF(ISBLANK('Model Performance Data'!$B$96),"-",'Model Performance Data'!$B$96)</f>
        <v>-</v>
      </c>
      <c r="D2231" s="38" t="str">
        <f>IF(ISBLANK('Model Performance Data'!$C$96),"-",'Model Performance Data'!$C$96)</f>
        <v>-</v>
      </c>
      <c r="E2231" s="38" t="str">
        <f>IF(ISBLANK('Model Performance Data'!$D$96),"-",'Model Performance Data'!$D$96)</f>
        <v>-</v>
      </c>
      <c r="F2231" s="38" t="str">
        <f>IF(ISBLANK('Model Performance Data'!$E$96),"-",'Model Performance Data'!$E$96)</f>
        <v>-</v>
      </c>
      <c r="G2231" s="38" t="str">
        <f>IF(ISBLANK('Model Performance Data'!$F$96),"-",'Model Performance Data'!$F$96)</f>
        <v>-</v>
      </c>
      <c r="H2231" s="253">
        <v>4</v>
      </c>
      <c r="I2231" s="253" t="s">
        <v>65</v>
      </c>
      <c r="J2231" s="37" t="str">
        <f t="shared" si="82"/>
        <v>4Goal</v>
      </c>
      <c r="K2231" s="38" t="str">
        <f>IF(ISBLANK('Model Performance Data'!$L$96),"-",'Model Performance Data'!$L$96)</f>
        <v>-</v>
      </c>
      <c r="L2231" s="38" t="str">
        <f>IF(ISBLANK('Model Performance Data'!$K$96),"-",'Model Performance Data'!$K$96)</f>
        <v>-</v>
      </c>
      <c r="M2231" s="254" t="str">
        <f>IF(ISNA(SUMIFS(INDEX('Model Performance Data'!$O$8:$DY$56,0,MATCH(CONCATENATE($J2231,M$6),'Model Performance Data'!$O$6:$DY$6,0)),'Model Performance Data'!$B$8:$B$56,$C2231,'Model Performance Data'!$C$8:$C$56,$D2231)),"-",SUMIFS(INDEX('Model Performance Data'!$O$8:$DY$56,0,MATCH(CONCATENATE($J2231,M$6),'Model Performance Data'!$O$6:$DY$6,0)),'Model Performance Data'!$B$8:$B$56,$C2231,'Model Performance Data'!$C$8:$C$56,$D2231))</f>
        <v>-</v>
      </c>
      <c r="N2231" s="254" t="str">
        <f>IF(ISNA(SUMIFS(INDEX('Model Performance Data'!$O$8:$DY$56,0,MATCH(CONCATENATE($J2231,N$6),'Model Performance Data'!$O$6:$DY$6,0)),'Model Performance Data'!$B$8:$B$56,$C2231,'Model Performance Data'!$C$8:$C$56,$D2231)),"-",SUMIFS(INDEX('Model Performance Data'!$O$8:$DY$56,0,MATCH(CONCATENATE($J2231,N$6),'Model Performance Data'!$O$6:$DY$6,0)),'Model Performance Data'!$B$8:$B$56,$C2231,'Model Performance Data'!$C$8:$C$56,$D2231))</f>
        <v>-</v>
      </c>
      <c r="O2231" s="255">
        <f>IF(ISNA(SUMIFS(INDEX('Model Performance Data'!$O$8:$DY$56,0,MATCH(CONCATENATE($J2231,O$6),'Model Performance Data'!$O$6:$DY$6,0)),'Model Performance Data'!$B$8:$B$56,$C2231,'Model Performance Data'!$C$8:$C$56,$D2231)),"-",SUMIFS(INDEX('Model Performance Data'!$O$8:$DY$56,0,MATCH(CONCATENATE($J2231,O$6),'Model Performance Data'!$O$6:$DY$6,0)),'Model Performance Data'!$B$8:$B$56,$C2231,'Model Performance Data'!$C$8:$C$56,$D2231))</f>
        <v>0</v>
      </c>
    </row>
    <row r="2232" spans="2:15" x14ac:dyDescent="0.35">
      <c r="B2232" s="37" t="s">
        <v>80</v>
      </c>
      <c r="C2232" s="38" t="str">
        <f>IF(ISBLANK('Model Performance Data'!$B$97),"-",'Model Performance Data'!$B$97)</f>
        <v>-</v>
      </c>
      <c r="D2232" s="38" t="str">
        <f>IF(ISBLANK('Model Performance Data'!$C$97),"-",'Model Performance Data'!$C$97)</f>
        <v>-</v>
      </c>
      <c r="E2232" s="38" t="str">
        <f>IF(ISBLANK('Model Performance Data'!$D$97),"-",'Model Performance Data'!$D$97)</f>
        <v>-</v>
      </c>
      <c r="F2232" s="38" t="str">
        <f>IF(ISBLANK('Model Performance Data'!$E$97),"-",'Model Performance Data'!$E$97)</f>
        <v>-</v>
      </c>
      <c r="G2232" s="38" t="str">
        <f>IF(ISBLANK('Model Performance Data'!$F$97),"-",'Model Performance Data'!$F$97)</f>
        <v>-</v>
      </c>
      <c r="H2232" s="253" t="s">
        <v>64</v>
      </c>
      <c r="I2232" s="253" t="s">
        <v>64</v>
      </c>
      <c r="J2232" s="37" t="str">
        <f t="shared" si="82"/>
        <v>BaselineBaseline</v>
      </c>
      <c r="K2232" s="38" t="str">
        <f>IF(ISBLANK('Model Performance Data'!$L$97),"-",'Model Performance Data'!$L$97)</f>
        <v>-</v>
      </c>
      <c r="L2232" s="38" t="str">
        <f>IF(ISBLANK('Model Performance Data'!$K$97),"-",'Model Performance Data'!$K$97)</f>
        <v>-</v>
      </c>
      <c r="M2232" s="254">
        <f>IF(ISNA(SUMIFS(INDEX('Model Performance Data'!$O$8:$DY$56,0,MATCH(CONCATENATE($J2232,M$6),'Model Performance Data'!$O$6:$DY$6,0)),'Model Performance Data'!$B$8:$B$56,$C2232,'Model Performance Data'!$C$8:$C$56,$D2232)),"-",SUMIFS(INDEX('Model Performance Data'!$O$8:$DY$56,0,MATCH(CONCATENATE($J2232,M$6),'Model Performance Data'!$O$6:$DY$6,0)),'Model Performance Data'!$B$8:$B$56,$C2232,'Model Performance Data'!$C$8:$C$56,$D2232))</f>
        <v>0</v>
      </c>
      <c r="N2232" s="254">
        <f>IF(ISNA(SUMIFS(INDEX('Model Performance Data'!$O$8:$DY$56,0,MATCH(CONCATENATE($J2232,N$6),'Model Performance Data'!$O$6:$DY$6,0)),'Model Performance Data'!$B$8:$B$56,$C2232,'Model Performance Data'!$C$8:$C$56,$D2232)),"-",SUMIFS(INDEX('Model Performance Data'!$O$8:$DY$56,0,MATCH(CONCATENATE($J2232,N$6),'Model Performance Data'!$O$6:$DY$6,0)),'Model Performance Data'!$B$8:$B$56,$C2232,'Model Performance Data'!$C$8:$C$56,$D2232))</f>
        <v>0</v>
      </c>
      <c r="O2232" s="255">
        <f>IF(ISNA(SUMIFS(INDEX('Model Performance Data'!$O$8:$DY$56,0,MATCH(CONCATENATE($J2232,O$6),'Model Performance Data'!$O$6:$DY$6,0)),'Model Performance Data'!$B$8:$B$56,$C2232,'Model Performance Data'!$C$8:$C$56,$D2232)),"-",SUMIFS(INDEX('Model Performance Data'!$O$8:$DY$56,0,MATCH(CONCATENATE($J2232,O$6),'Model Performance Data'!$O$6:$DY$6,0)),'Model Performance Data'!$B$8:$B$56,$C2232,'Model Performance Data'!$C$8:$C$56,$D2232))</f>
        <v>0</v>
      </c>
    </row>
    <row r="2233" spans="2:15" x14ac:dyDescent="0.35">
      <c r="B2233" s="37" t="s">
        <v>80</v>
      </c>
      <c r="C2233" s="38" t="str">
        <f>IF(ISBLANK('Model Performance Data'!$B$97),"-",'Model Performance Data'!$B$97)</f>
        <v>-</v>
      </c>
      <c r="D2233" s="38" t="str">
        <f>IF(ISBLANK('Model Performance Data'!$C$97),"-",'Model Performance Data'!$C$97)</f>
        <v>-</v>
      </c>
      <c r="E2233" s="38" t="str">
        <f>IF(ISBLANK('Model Performance Data'!$D$97),"-",'Model Performance Data'!$D$97)</f>
        <v>-</v>
      </c>
      <c r="F2233" s="38" t="str">
        <f>IF(ISBLANK('Model Performance Data'!$E$97),"-",'Model Performance Data'!$E$97)</f>
        <v>-</v>
      </c>
      <c r="G2233" s="38" t="str">
        <f>IF(ISBLANK('Model Performance Data'!$F$97),"-",'Model Performance Data'!$F$97)</f>
        <v>-</v>
      </c>
      <c r="H2233" s="253">
        <v>1</v>
      </c>
      <c r="I2233" s="253">
        <v>1</v>
      </c>
      <c r="J2233" s="37" t="str">
        <f t="shared" si="82"/>
        <v>11</v>
      </c>
      <c r="K2233" s="38" t="str">
        <f>IF(ISBLANK('Model Performance Data'!$L$97),"-",'Model Performance Data'!$L$97)</f>
        <v>-</v>
      </c>
      <c r="L2233" s="38" t="str">
        <f>IF(ISBLANK('Model Performance Data'!$K$97),"-",'Model Performance Data'!$K$97)</f>
        <v>-</v>
      </c>
      <c r="M2233" s="254">
        <f>IF(ISNA(SUMIFS(INDEX('Model Performance Data'!$O$8:$DY$56,0,MATCH(CONCATENATE($J2233,M$6),'Model Performance Data'!$O$6:$DY$6,0)),'Model Performance Data'!$B$8:$B$56,$C2233,'Model Performance Data'!$C$8:$C$56,$D2233)),"-",SUMIFS(INDEX('Model Performance Data'!$O$8:$DY$56,0,MATCH(CONCATENATE($J2233,M$6),'Model Performance Data'!$O$6:$DY$6,0)),'Model Performance Data'!$B$8:$B$56,$C2233,'Model Performance Data'!$C$8:$C$56,$D2233))</f>
        <v>0</v>
      </c>
      <c r="N2233" s="254">
        <f>IF(ISNA(SUMIFS(INDEX('Model Performance Data'!$O$8:$DY$56,0,MATCH(CONCATENATE($J2233,N$6),'Model Performance Data'!$O$6:$DY$6,0)),'Model Performance Data'!$B$8:$B$56,$C2233,'Model Performance Data'!$C$8:$C$56,$D2233)),"-",SUMIFS(INDEX('Model Performance Data'!$O$8:$DY$56,0,MATCH(CONCATENATE($J2233,N$6),'Model Performance Data'!$O$6:$DY$6,0)),'Model Performance Data'!$B$8:$B$56,$C2233,'Model Performance Data'!$C$8:$C$56,$D2233))</f>
        <v>0</v>
      </c>
      <c r="O2233" s="255">
        <f>IF(ISNA(SUMIFS(INDEX('Model Performance Data'!$O$8:$DY$56,0,MATCH(CONCATENATE($J2233,O$6),'Model Performance Data'!$O$6:$DY$6,0)),'Model Performance Data'!$B$8:$B$56,$C2233,'Model Performance Data'!$C$8:$C$56,$D2233)),"-",SUMIFS(INDEX('Model Performance Data'!$O$8:$DY$56,0,MATCH(CONCATENATE($J2233,O$6),'Model Performance Data'!$O$6:$DY$6,0)),'Model Performance Data'!$B$8:$B$56,$C2233,'Model Performance Data'!$C$8:$C$56,$D2233))</f>
        <v>0</v>
      </c>
    </row>
    <row r="2234" spans="2:15" x14ac:dyDescent="0.35">
      <c r="B2234" s="37" t="s">
        <v>80</v>
      </c>
      <c r="C2234" s="38" t="str">
        <f>IF(ISBLANK('Model Performance Data'!$B$97),"-",'Model Performance Data'!$B$97)</f>
        <v>-</v>
      </c>
      <c r="D2234" s="38" t="str">
        <f>IF(ISBLANK('Model Performance Data'!$C$97),"-",'Model Performance Data'!$C$97)</f>
        <v>-</v>
      </c>
      <c r="E2234" s="38" t="str">
        <f>IF(ISBLANK('Model Performance Data'!$D$97),"-",'Model Performance Data'!$D$97)</f>
        <v>-</v>
      </c>
      <c r="F2234" s="38" t="str">
        <f>IF(ISBLANK('Model Performance Data'!$E$97),"-",'Model Performance Data'!$E$97)</f>
        <v>-</v>
      </c>
      <c r="G2234" s="38" t="str">
        <f>IF(ISBLANK('Model Performance Data'!$F$97),"-",'Model Performance Data'!$F$97)</f>
        <v>-</v>
      </c>
      <c r="H2234" s="253">
        <v>1</v>
      </c>
      <c r="I2234" s="253">
        <v>2</v>
      </c>
      <c r="J2234" s="37" t="str">
        <f t="shared" si="82"/>
        <v>12</v>
      </c>
      <c r="K2234" s="38" t="str">
        <f>IF(ISBLANK('Model Performance Data'!$L$97),"-",'Model Performance Data'!$L$97)</f>
        <v>-</v>
      </c>
      <c r="L2234" s="38" t="str">
        <f>IF(ISBLANK('Model Performance Data'!$K$97),"-",'Model Performance Data'!$K$97)</f>
        <v>-</v>
      </c>
      <c r="M2234" s="254">
        <f>IF(ISNA(SUMIFS(INDEX('Model Performance Data'!$O$8:$DY$56,0,MATCH(CONCATENATE($J2234,M$6),'Model Performance Data'!$O$6:$DY$6,0)),'Model Performance Data'!$B$8:$B$56,$C2234,'Model Performance Data'!$C$8:$C$56,$D2234)),"-",SUMIFS(INDEX('Model Performance Data'!$O$8:$DY$56,0,MATCH(CONCATENATE($J2234,M$6),'Model Performance Data'!$O$6:$DY$6,0)),'Model Performance Data'!$B$8:$B$56,$C2234,'Model Performance Data'!$C$8:$C$56,$D2234))</f>
        <v>0</v>
      </c>
      <c r="N2234" s="254">
        <f>IF(ISNA(SUMIFS(INDEX('Model Performance Data'!$O$8:$DY$56,0,MATCH(CONCATENATE($J2234,N$6),'Model Performance Data'!$O$6:$DY$6,0)),'Model Performance Data'!$B$8:$B$56,$C2234,'Model Performance Data'!$C$8:$C$56,$D2234)),"-",SUMIFS(INDEX('Model Performance Data'!$O$8:$DY$56,0,MATCH(CONCATENATE($J2234,N$6),'Model Performance Data'!$O$6:$DY$6,0)),'Model Performance Data'!$B$8:$B$56,$C2234,'Model Performance Data'!$C$8:$C$56,$D2234))</f>
        <v>0</v>
      </c>
      <c r="O2234" s="255">
        <f>IF(ISNA(SUMIFS(INDEX('Model Performance Data'!$O$8:$DY$56,0,MATCH(CONCATENATE($J2234,O$6),'Model Performance Data'!$O$6:$DY$6,0)),'Model Performance Data'!$B$8:$B$56,$C2234,'Model Performance Data'!$C$8:$C$56,$D2234)),"-",SUMIFS(INDEX('Model Performance Data'!$O$8:$DY$56,0,MATCH(CONCATENATE($J2234,O$6),'Model Performance Data'!$O$6:$DY$6,0)),'Model Performance Data'!$B$8:$B$56,$C2234,'Model Performance Data'!$C$8:$C$56,$D2234))</f>
        <v>0</v>
      </c>
    </row>
    <row r="2235" spans="2:15" x14ac:dyDescent="0.35">
      <c r="B2235" s="37" t="s">
        <v>80</v>
      </c>
      <c r="C2235" s="38" t="str">
        <f>IF(ISBLANK('Model Performance Data'!$B$97),"-",'Model Performance Data'!$B$97)</f>
        <v>-</v>
      </c>
      <c r="D2235" s="38" t="str">
        <f>IF(ISBLANK('Model Performance Data'!$C$97),"-",'Model Performance Data'!$C$97)</f>
        <v>-</v>
      </c>
      <c r="E2235" s="38" t="str">
        <f>IF(ISBLANK('Model Performance Data'!$D$97),"-",'Model Performance Data'!$D$97)</f>
        <v>-</v>
      </c>
      <c r="F2235" s="38" t="str">
        <f>IF(ISBLANK('Model Performance Data'!$E$97),"-",'Model Performance Data'!$E$97)</f>
        <v>-</v>
      </c>
      <c r="G2235" s="38" t="str">
        <f>IF(ISBLANK('Model Performance Data'!$F$97),"-",'Model Performance Data'!$F$97)</f>
        <v>-</v>
      </c>
      <c r="H2235" s="253">
        <v>1</v>
      </c>
      <c r="I2235" s="253">
        <v>3</v>
      </c>
      <c r="J2235" s="37" t="str">
        <f t="shared" si="82"/>
        <v>13</v>
      </c>
      <c r="K2235" s="38" t="str">
        <f>IF(ISBLANK('Model Performance Data'!$L$97),"-",'Model Performance Data'!$L$97)</f>
        <v>-</v>
      </c>
      <c r="L2235" s="38" t="str">
        <f>IF(ISBLANK('Model Performance Data'!$K$97),"-",'Model Performance Data'!$K$97)</f>
        <v>-</v>
      </c>
      <c r="M2235" s="254">
        <f>IF(ISNA(SUMIFS(INDEX('Model Performance Data'!$O$8:$DY$56,0,MATCH(CONCATENATE($J2235,M$6),'Model Performance Data'!$O$6:$DY$6,0)),'Model Performance Data'!$B$8:$B$56,$C2235,'Model Performance Data'!$C$8:$C$56,$D2235)),"-",SUMIFS(INDEX('Model Performance Data'!$O$8:$DY$56,0,MATCH(CONCATENATE($J2235,M$6),'Model Performance Data'!$O$6:$DY$6,0)),'Model Performance Data'!$B$8:$B$56,$C2235,'Model Performance Data'!$C$8:$C$56,$D2235))</f>
        <v>0</v>
      </c>
      <c r="N2235" s="254">
        <f>IF(ISNA(SUMIFS(INDEX('Model Performance Data'!$O$8:$DY$56,0,MATCH(CONCATENATE($J2235,N$6),'Model Performance Data'!$O$6:$DY$6,0)),'Model Performance Data'!$B$8:$B$56,$C2235,'Model Performance Data'!$C$8:$C$56,$D2235)),"-",SUMIFS(INDEX('Model Performance Data'!$O$8:$DY$56,0,MATCH(CONCATENATE($J2235,N$6),'Model Performance Data'!$O$6:$DY$6,0)),'Model Performance Data'!$B$8:$B$56,$C2235,'Model Performance Data'!$C$8:$C$56,$D2235))</f>
        <v>0</v>
      </c>
      <c r="O2235" s="255">
        <f>IF(ISNA(SUMIFS(INDEX('Model Performance Data'!$O$8:$DY$56,0,MATCH(CONCATENATE($J2235,O$6),'Model Performance Data'!$O$6:$DY$6,0)),'Model Performance Data'!$B$8:$B$56,$C2235,'Model Performance Data'!$C$8:$C$56,$D2235)),"-",SUMIFS(INDEX('Model Performance Data'!$O$8:$DY$56,0,MATCH(CONCATENATE($J2235,O$6),'Model Performance Data'!$O$6:$DY$6,0)),'Model Performance Data'!$B$8:$B$56,$C2235,'Model Performance Data'!$C$8:$C$56,$D2235))</f>
        <v>0</v>
      </c>
    </row>
    <row r="2236" spans="2:15" x14ac:dyDescent="0.35">
      <c r="B2236" s="37" t="s">
        <v>80</v>
      </c>
      <c r="C2236" s="38" t="str">
        <f>IF(ISBLANK('Model Performance Data'!$B$97),"-",'Model Performance Data'!$B$97)</f>
        <v>-</v>
      </c>
      <c r="D2236" s="38" t="str">
        <f>IF(ISBLANK('Model Performance Data'!$C$97),"-",'Model Performance Data'!$C$97)</f>
        <v>-</v>
      </c>
      <c r="E2236" s="38" t="str">
        <f>IF(ISBLANK('Model Performance Data'!$D$97),"-",'Model Performance Data'!$D$97)</f>
        <v>-</v>
      </c>
      <c r="F2236" s="38" t="str">
        <f>IF(ISBLANK('Model Performance Data'!$E$97),"-",'Model Performance Data'!$E$97)</f>
        <v>-</v>
      </c>
      <c r="G2236" s="38" t="str">
        <f>IF(ISBLANK('Model Performance Data'!$F$97),"-",'Model Performance Data'!$F$97)</f>
        <v>-</v>
      </c>
      <c r="H2236" s="253">
        <v>1</v>
      </c>
      <c r="I2236" s="253">
        <v>4</v>
      </c>
      <c r="J2236" s="37" t="str">
        <f t="shared" si="82"/>
        <v>14</v>
      </c>
      <c r="K2236" s="38" t="str">
        <f>IF(ISBLANK('Model Performance Data'!$L$97),"-",'Model Performance Data'!$L$97)</f>
        <v>-</v>
      </c>
      <c r="L2236" s="38" t="str">
        <f>IF(ISBLANK('Model Performance Data'!$K$97),"-",'Model Performance Data'!$K$97)</f>
        <v>-</v>
      </c>
      <c r="M2236" s="254">
        <f>IF(ISNA(SUMIFS(INDEX('Model Performance Data'!$O$8:$DY$56,0,MATCH(CONCATENATE($J2236,M$6),'Model Performance Data'!$O$6:$DY$6,0)),'Model Performance Data'!$B$8:$B$56,$C2236,'Model Performance Data'!$C$8:$C$56,$D2236)),"-",SUMIFS(INDEX('Model Performance Data'!$O$8:$DY$56,0,MATCH(CONCATENATE($J2236,M$6),'Model Performance Data'!$O$6:$DY$6,0)),'Model Performance Data'!$B$8:$B$56,$C2236,'Model Performance Data'!$C$8:$C$56,$D2236))</f>
        <v>0</v>
      </c>
      <c r="N2236" s="254">
        <f>IF(ISNA(SUMIFS(INDEX('Model Performance Data'!$O$8:$DY$56,0,MATCH(CONCATENATE($J2236,N$6),'Model Performance Data'!$O$6:$DY$6,0)),'Model Performance Data'!$B$8:$B$56,$C2236,'Model Performance Data'!$C$8:$C$56,$D2236)),"-",SUMIFS(INDEX('Model Performance Data'!$O$8:$DY$56,0,MATCH(CONCATENATE($J2236,N$6),'Model Performance Data'!$O$6:$DY$6,0)),'Model Performance Data'!$B$8:$B$56,$C2236,'Model Performance Data'!$C$8:$C$56,$D2236))</f>
        <v>0</v>
      </c>
      <c r="O2236" s="255">
        <f>IF(ISNA(SUMIFS(INDEX('Model Performance Data'!$O$8:$DY$56,0,MATCH(CONCATENATE($J2236,O$6),'Model Performance Data'!$O$6:$DY$6,0)),'Model Performance Data'!$B$8:$B$56,$C2236,'Model Performance Data'!$C$8:$C$56,$D2236)),"-",SUMIFS(INDEX('Model Performance Data'!$O$8:$DY$56,0,MATCH(CONCATENATE($J2236,O$6),'Model Performance Data'!$O$6:$DY$6,0)),'Model Performance Data'!$B$8:$B$56,$C2236,'Model Performance Data'!$C$8:$C$56,$D2236))</f>
        <v>0</v>
      </c>
    </row>
    <row r="2237" spans="2:15" x14ac:dyDescent="0.35">
      <c r="B2237" s="37" t="s">
        <v>80</v>
      </c>
      <c r="C2237" s="38" t="str">
        <f>IF(ISBLANK('Model Performance Data'!$B$97),"-",'Model Performance Data'!$B$97)</f>
        <v>-</v>
      </c>
      <c r="D2237" s="38" t="str">
        <f>IF(ISBLANK('Model Performance Data'!$C$97),"-",'Model Performance Data'!$C$97)</f>
        <v>-</v>
      </c>
      <c r="E2237" s="38" t="str">
        <f>IF(ISBLANK('Model Performance Data'!$D$97),"-",'Model Performance Data'!$D$97)</f>
        <v>-</v>
      </c>
      <c r="F2237" s="38" t="str">
        <f>IF(ISBLANK('Model Performance Data'!$E$97),"-",'Model Performance Data'!$E$97)</f>
        <v>-</v>
      </c>
      <c r="G2237" s="38" t="str">
        <f>IF(ISBLANK('Model Performance Data'!$F$97),"-",'Model Performance Data'!$F$97)</f>
        <v>-</v>
      </c>
      <c r="H2237" s="253">
        <v>1</v>
      </c>
      <c r="I2237" s="253">
        <v>5</v>
      </c>
      <c r="J2237" s="37" t="str">
        <f t="shared" si="82"/>
        <v>15</v>
      </c>
      <c r="K2237" s="38" t="str">
        <f>IF(ISBLANK('Model Performance Data'!$L$97),"-",'Model Performance Data'!$L$97)</f>
        <v>-</v>
      </c>
      <c r="L2237" s="38" t="str">
        <f>IF(ISBLANK('Model Performance Data'!$K$97),"-",'Model Performance Data'!$K$97)</f>
        <v>-</v>
      </c>
      <c r="M2237" s="254">
        <f>IF(ISNA(SUMIFS(INDEX('Model Performance Data'!$O$8:$DY$56,0,MATCH(CONCATENATE($J2237,M$6),'Model Performance Data'!$O$6:$DY$6,0)),'Model Performance Data'!$B$8:$B$56,$C2237,'Model Performance Data'!$C$8:$C$56,$D2237)),"-",SUMIFS(INDEX('Model Performance Data'!$O$8:$DY$56,0,MATCH(CONCATENATE($J2237,M$6),'Model Performance Data'!$O$6:$DY$6,0)),'Model Performance Data'!$B$8:$B$56,$C2237,'Model Performance Data'!$C$8:$C$56,$D2237))</f>
        <v>0</v>
      </c>
      <c r="N2237" s="254">
        <f>IF(ISNA(SUMIFS(INDEX('Model Performance Data'!$O$8:$DY$56,0,MATCH(CONCATENATE($J2237,N$6),'Model Performance Data'!$O$6:$DY$6,0)),'Model Performance Data'!$B$8:$B$56,$C2237,'Model Performance Data'!$C$8:$C$56,$D2237)),"-",SUMIFS(INDEX('Model Performance Data'!$O$8:$DY$56,0,MATCH(CONCATENATE($J2237,N$6),'Model Performance Data'!$O$6:$DY$6,0)),'Model Performance Data'!$B$8:$B$56,$C2237,'Model Performance Data'!$C$8:$C$56,$D2237))</f>
        <v>0</v>
      </c>
      <c r="O2237" s="255">
        <f>IF(ISNA(SUMIFS(INDEX('Model Performance Data'!$O$8:$DY$56,0,MATCH(CONCATENATE($J2237,O$6),'Model Performance Data'!$O$6:$DY$6,0)),'Model Performance Data'!$B$8:$B$56,$C2237,'Model Performance Data'!$C$8:$C$56,$D2237)),"-",SUMIFS(INDEX('Model Performance Data'!$O$8:$DY$56,0,MATCH(CONCATENATE($J2237,O$6),'Model Performance Data'!$O$6:$DY$6,0)),'Model Performance Data'!$B$8:$B$56,$C2237,'Model Performance Data'!$C$8:$C$56,$D2237))</f>
        <v>0</v>
      </c>
    </row>
    <row r="2238" spans="2:15" x14ac:dyDescent="0.35">
      <c r="B2238" s="37" t="s">
        <v>80</v>
      </c>
      <c r="C2238" s="38" t="str">
        <f>IF(ISBLANK('Model Performance Data'!$B$97),"-",'Model Performance Data'!$B$97)</f>
        <v>-</v>
      </c>
      <c r="D2238" s="38" t="str">
        <f>IF(ISBLANK('Model Performance Data'!$C$97),"-",'Model Performance Data'!$C$97)</f>
        <v>-</v>
      </c>
      <c r="E2238" s="38" t="str">
        <f>IF(ISBLANK('Model Performance Data'!$D$97),"-",'Model Performance Data'!$D$97)</f>
        <v>-</v>
      </c>
      <c r="F2238" s="38" t="str">
        <f>IF(ISBLANK('Model Performance Data'!$E$97),"-",'Model Performance Data'!$E$97)</f>
        <v>-</v>
      </c>
      <c r="G2238" s="38" t="str">
        <f>IF(ISBLANK('Model Performance Data'!$F$97),"-",'Model Performance Data'!$F$97)</f>
        <v>-</v>
      </c>
      <c r="H2238" s="253">
        <v>1</v>
      </c>
      <c r="I2238" s="253" t="s">
        <v>65</v>
      </c>
      <c r="J2238" s="37" t="str">
        <f t="shared" si="82"/>
        <v>1Goal</v>
      </c>
      <c r="K2238" s="38" t="str">
        <f>IF(ISBLANK('Model Performance Data'!$L$97),"-",'Model Performance Data'!$L$97)</f>
        <v>-</v>
      </c>
      <c r="L2238" s="38" t="str">
        <f>IF(ISBLANK('Model Performance Data'!$K$97),"-",'Model Performance Data'!$K$97)</f>
        <v>-</v>
      </c>
      <c r="M2238" s="254" t="str">
        <f>IF(ISNA(SUMIFS(INDEX('Model Performance Data'!$O$8:$DY$56,0,MATCH(CONCATENATE($J2238,M$6),'Model Performance Data'!$O$6:$DY$6,0)),'Model Performance Data'!$B$8:$B$56,$C2238,'Model Performance Data'!$C$8:$C$56,$D2238)),"-",SUMIFS(INDEX('Model Performance Data'!$O$8:$DY$56,0,MATCH(CONCATENATE($J2238,M$6),'Model Performance Data'!$O$6:$DY$6,0)),'Model Performance Data'!$B$8:$B$56,$C2238,'Model Performance Data'!$C$8:$C$56,$D2238))</f>
        <v>-</v>
      </c>
      <c r="N2238" s="254" t="str">
        <f>IF(ISNA(SUMIFS(INDEX('Model Performance Data'!$O$8:$DY$56,0,MATCH(CONCATENATE($J2238,N$6),'Model Performance Data'!$O$6:$DY$6,0)),'Model Performance Data'!$B$8:$B$56,$C2238,'Model Performance Data'!$C$8:$C$56,$D2238)),"-",SUMIFS(INDEX('Model Performance Data'!$O$8:$DY$56,0,MATCH(CONCATENATE($J2238,N$6),'Model Performance Data'!$O$6:$DY$6,0)),'Model Performance Data'!$B$8:$B$56,$C2238,'Model Performance Data'!$C$8:$C$56,$D2238))</f>
        <v>-</v>
      </c>
      <c r="O2238" s="255">
        <f>IF(ISNA(SUMIFS(INDEX('Model Performance Data'!$O$8:$DY$56,0,MATCH(CONCATENATE($J2238,O$6),'Model Performance Data'!$O$6:$DY$6,0)),'Model Performance Data'!$B$8:$B$56,$C2238,'Model Performance Data'!$C$8:$C$56,$D2238)),"-",SUMIFS(INDEX('Model Performance Data'!$O$8:$DY$56,0,MATCH(CONCATENATE($J2238,O$6),'Model Performance Data'!$O$6:$DY$6,0)),'Model Performance Data'!$B$8:$B$56,$C2238,'Model Performance Data'!$C$8:$C$56,$D2238))</f>
        <v>0</v>
      </c>
    </row>
    <row r="2239" spans="2:15" x14ac:dyDescent="0.35">
      <c r="B2239" s="37" t="s">
        <v>80</v>
      </c>
      <c r="C2239" s="38" t="str">
        <f>IF(ISBLANK('Model Performance Data'!$B$97),"-",'Model Performance Data'!$B$97)</f>
        <v>-</v>
      </c>
      <c r="D2239" s="38" t="str">
        <f>IF(ISBLANK('Model Performance Data'!$C$97),"-",'Model Performance Data'!$C$97)</f>
        <v>-</v>
      </c>
      <c r="E2239" s="38" t="str">
        <f>IF(ISBLANK('Model Performance Data'!$D$97),"-",'Model Performance Data'!$D$97)</f>
        <v>-</v>
      </c>
      <c r="F2239" s="38" t="str">
        <f>IF(ISBLANK('Model Performance Data'!$E$97),"-",'Model Performance Data'!$E$97)</f>
        <v>-</v>
      </c>
      <c r="G2239" s="38" t="str">
        <f>IF(ISBLANK('Model Performance Data'!$F$97),"-",'Model Performance Data'!$F$97)</f>
        <v>-</v>
      </c>
      <c r="H2239" s="253">
        <v>2</v>
      </c>
      <c r="I2239" s="253">
        <v>1</v>
      </c>
      <c r="J2239" s="37" t="str">
        <f t="shared" si="82"/>
        <v>21</v>
      </c>
      <c r="K2239" s="38" t="str">
        <f>IF(ISBLANK('Model Performance Data'!$L$97),"-",'Model Performance Data'!$L$97)</f>
        <v>-</v>
      </c>
      <c r="L2239" s="38" t="str">
        <f>IF(ISBLANK('Model Performance Data'!$K$97),"-",'Model Performance Data'!$K$97)</f>
        <v>-</v>
      </c>
      <c r="M2239" s="254">
        <f>IF(ISNA(SUMIFS(INDEX('Model Performance Data'!$O$8:$DY$56,0,MATCH(CONCATENATE($J2239,M$6),'Model Performance Data'!$O$6:$DY$6,0)),'Model Performance Data'!$B$8:$B$56,$C2239,'Model Performance Data'!$C$8:$C$56,$D2239)),"-",SUMIFS(INDEX('Model Performance Data'!$O$8:$DY$56,0,MATCH(CONCATENATE($J2239,M$6),'Model Performance Data'!$O$6:$DY$6,0)),'Model Performance Data'!$B$8:$B$56,$C2239,'Model Performance Data'!$C$8:$C$56,$D2239))</f>
        <v>0</v>
      </c>
      <c r="N2239" s="254">
        <f>IF(ISNA(SUMIFS(INDEX('Model Performance Data'!$O$8:$DY$56,0,MATCH(CONCATENATE($J2239,N$6),'Model Performance Data'!$O$6:$DY$6,0)),'Model Performance Data'!$B$8:$B$56,$C2239,'Model Performance Data'!$C$8:$C$56,$D2239)),"-",SUMIFS(INDEX('Model Performance Data'!$O$8:$DY$56,0,MATCH(CONCATENATE($J2239,N$6),'Model Performance Data'!$O$6:$DY$6,0)),'Model Performance Data'!$B$8:$B$56,$C2239,'Model Performance Data'!$C$8:$C$56,$D2239))</f>
        <v>0</v>
      </c>
      <c r="O2239" s="255">
        <f>IF(ISNA(SUMIFS(INDEX('Model Performance Data'!$O$8:$DY$56,0,MATCH(CONCATENATE($J2239,O$6),'Model Performance Data'!$O$6:$DY$6,0)),'Model Performance Data'!$B$8:$B$56,$C2239,'Model Performance Data'!$C$8:$C$56,$D2239)),"-",SUMIFS(INDEX('Model Performance Data'!$O$8:$DY$56,0,MATCH(CONCATENATE($J2239,O$6),'Model Performance Data'!$O$6:$DY$6,0)),'Model Performance Data'!$B$8:$B$56,$C2239,'Model Performance Data'!$C$8:$C$56,$D2239))</f>
        <v>0</v>
      </c>
    </row>
    <row r="2240" spans="2:15" x14ac:dyDescent="0.35">
      <c r="B2240" s="37" t="s">
        <v>80</v>
      </c>
      <c r="C2240" s="38" t="str">
        <f>IF(ISBLANK('Model Performance Data'!$B$97),"-",'Model Performance Data'!$B$97)</f>
        <v>-</v>
      </c>
      <c r="D2240" s="38" t="str">
        <f>IF(ISBLANK('Model Performance Data'!$C$97),"-",'Model Performance Data'!$C$97)</f>
        <v>-</v>
      </c>
      <c r="E2240" s="38" t="str">
        <f>IF(ISBLANK('Model Performance Data'!$D$97),"-",'Model Performance Data'!$D$97)</f>
        <v>-</v>
      </c>
      <c r="F2240" s="38" t="str">
        <f>IF(ISBLANK('Model Performance Data'!$E$97),"-",'Model Performance Data'!$E$97)</f>
        <v>-</v>
      </c>
      <c r="G2240" s="38" t="str">
        <f>IF(ISBLANK('Model Performance Data'!$F$97),"-",'Model Performance Data'!$F$97)</f>
        <v>-</v>
      </c>
      <c r="H2240" s="253">
        <v>2</v>
      </c>
      <c r="I2240" s="253">
        <v>2</v>
      </c>
      <c r="J2240" s="37" t="str">
        <f t="shared" si="82"/>
        <v>22</v>
      </c>
      <c r="K2240" s="38" t="str">
        <f>IF(ISBLANK('Model Performance Data'!$L$97),"-",'Model Performance Data'!$L$97)</f>
        <v>-</v>
      </c>
      <c r="L2240" s="38" t="str">
        <f>IF(ISBLANK('Model Performance Data'!$K$97),"-",'Model Performance Data'!$K$97)</f>
        <v>-</v>
      </c>
      <c r="M2240" s="254">
        <f>IF(ISNA(SUMIFS(INDEX('Model Performance Data'!$O$8:$DY$56,0,MATCH(CONCATENATE($J2240,M$6),'Model Performance Data'!$O$6:$DY$6,0)),'Model Performance Data'!$B$8:$B$56,$C2240,'Model Performance Data'!$C$8:$C$56,$D2240)),"-",SUMIFS(INDEX('Model Performance Data'!$O$8:$DY$56,0,MATCH(CONCATENATE($J2240,M$6),'Model Performance Data'!$O$6:$DY$6,0)),'Model Performance Data'!$B$8:$B$56,$C2240,'Model Performance Data'!$C$8:$C$56,$D2240))</f>
        <v>0</v>
      </c>
      <c r="N2240" s="254">
        <f>IF(ISNA(SUMIFS(INDEX('Model Performance Data'!$O$8:$DY$56,0,MATCH(CONCATENATE($J2240,N$6),'Model Performance Data'!$O$6:$DY$6,0)),'Model Performance Data'!$B$8:$B$56,$C2240,'Model Performance Data'!$C$8:$C$56,$D2240)),"-",SUMIFS(INDEX('Model Performance Data'!$O$8:$DY$56,0,MATCH(CONCATENATE($J2240,N$6),'Model Performance Data'!$O$6:$DY$6,0)),'Model Performance Data'!$B$8:$B$56,$C2240,'Model Performance Data'!$C$8:$C$56,$D2240))</f>
        <v>0</v>
      </c>
      <c r="O2240" s="255">
        <f>IF(ISNA(SUMIFS(INDEX('Model Performance Data'!$O$8:$DY$56,0,MATCH(CONCATENATE($J2240,O$6),'Model Performance Data'!$O$6:$DY$6,0)),'Model Performance Data'!$B$8:$B$56,$C2240,'Model Performance Data'!$C$8:$C$56,$D2240)),"-",SUMIFS(INDEX('Model Performance Data'!$O$8:$DY$56,0,MATCH(CONCATENATE($J2240,O$6),'Model Performance Data'!$O$6:$DY$6,0)),'Model Performance Data'!$B$8:$B$56,$C2240,'Model Performance Data'!$C$8:$C$56,$D2240))</f>
        <v>0</v>
      </c>
    </row>
    <row r="2241" spans="2:15" x14ac:dyDescent="0.35">
      <c r="B2241" s="37" t="s">
        <v>80</v>
      </c>
      <c r="C2241" s="38" t="str">
        <f>IF(ISBLANK('Model Performance Data'!$B$97),"-",'Model Performance Data'!$B$97)</f>
        <v>-</v>
      </c>
      <c r="D2241" s="38" t="str">
        <f>IF(ISBLANK('Model Performance Data'!$C$97),"-",'Model Performance Data'!$C$97)</f>
        <v>-</v>
      </c>
      <c r="E2241" s="38" t="str">
        <f>IF(ISBLANK('Model Performance Data'!$D$97),"-",'Model Performance Data'!$D$97)</f>
        <v>-</v>
      </c>
      <c r="F2241" s="38" t="str">
        <f>IF(ISBLANK('Model Performance Data'!$E$97),"-",'Model Performance Data'!$E$97)</f>
        <v>-</v>
      </c>
      <c r="G2241" s="38" t="str">
        <f>IF(ISBLANK('Model Performance Data'!$F$97),"-",'Model Performance Data'!$F$97)</f>
        <v>-</v>
      </c>
      <c r="H2241" s="253">
        <v>2</v>
      </c>
      <c r="I2241" s="253">
        <v>3</v>
      </c>
      <c r="J2241" s="37" t="str">
        <f t="shared" si="82"/>
        <v>23</v>
      </c>
      <c r="K2241" s="38" t="str">
        <f>IF(ISBLANK('Model Performance Data'!$L$97),"-",'Model Performance Data'!$L$97)</f>
        <v>-</v>
      </c>
      <c r="L2241" s="38" t="str">
        <f>IF(ISBLANK('Model Performance Data'!$K$97),"-",'Model Performance Data'!$K$97)</f>
        <v>-</v>
      </c>
      <c r="M2241" s="254">
        <f>IF(ISNA(SUMIFS(INDEX('Model Performance Data'!$O$8:$DY$56,0,MATCH(CONCATENATE($J2241,M$6),'Model Performance Data'!$O$6:$DY$6,0)),'Model Performance Data'!$B$8:$B$56,$C2241,'Model Performance Data'!$C$8:$C$56,$D2241)),"-",SUMIFS(INDEX('Model Performance Data'!$O$8:$DY$56,0,MATCH(CONCATENATE($J2241,M$6),'Model Performance Data'!$O$6:$DY$6,0)),'Model Performance Data'!$B$8:$B$56,$C2241,'Model Performance Data'!$C$8:$C$56,$D2241))</f>
        <v>0</v>
      </c>
      <c r="N2241" s="254">
        <f>IF(ISNA(SUMIFS(INDEX('Model Performance Data'!$O$8:$DY$56,0,MATCH(CONCATENATE($J2241,N$6),'Model Performance Data'!$O$6:$DY$6,0)),'Model Performance Data'!$B$8:$B$56,$C2241,'Model Performance Data'!$C$8:$C$56,$D2241)),"-",SUMIFS(INDEX('Model Performance Data'!$O$8:$DY$56,0,MATCH(CONCATENATE($J2241,N$6),'Model Performance Data'!$O$6:$DY$6,0)),'Model Performance Data'!$B$8:$B$56,$C2241,'Model Performance Data'!$C$8:$C$56,$D2241))</f>
        <v>0</v>
      </c>
      <c r="O2241" s="255">
        <f>IF(ISNA(SUMIFS(INDEX('Model Performance Data'!$O$8:$DY$56,0,MATCH(CONCATENATE($J2241,O$6),'Model Performance Data'!$O$6:$DY$6,0)),'Model Performance Data'!$B$8:$B$56,$C2241,'Model Performance Data'!$C$8:$C$56,$D2241)),"-",SUMIFS(INDEX('Model Performance Data'!$O$8:$DY$56,0,MATCH(CONCATENATE($J2241,O$6),'Model Performance Data'!$O$6:$DY$6,0)),'Model Performance Data'!$B$8:$B$56,$C2241,'Model Performance Data'!$C$8:$C$56,$D2241))</f>
        <v>0</v>
      </c>
    </row>
    <row r="2242" spans="2:15" x14ac:dyDescent="0.35">
      <c r="B2242" s="37" t="s">
        <v>80</v>
      </c>
      <c r="C2242" s="38" t="str">
        <f>IF(ISBLANK('Model Performance Data'!$B$97),"-",'Model Performance Data'!$B$97)</f>
        <v>-</v>
      </c>
      <c r="D2242" s="38" t="str">
        <f>IF(ISBLANK('Model Performance Data'!$C$97),"-",'Model Performance Data'!$C$97)</f>
        <v>-</v>
      </c>
      <c r="E2242" s="38" t="str">
        <f>IF(ISBLANK('Model Performance Data'!$D$97),"-",'Model Performance Data'!$D$97)</f>
        <v>-</v>
      </c>
      <c r="F2242" s="38" t="str">
        <f>IF(ISBLANK('Model Performance Data'!$E$97),"-",'Model Performance Data'!$E$97)</f>
        <v>-</v>
      </c>
      <c r="G2242" s="38" t="str">
        <f>IF(ISBLANK('Model Performance Data'!$F$97),"-",'Model Performance Data'!$F$97)</f>
        <v>-</v>
      </c>
      <c r="H2242" s="253">
        <v>2</v>
      </c>
      <c r="I2242" s="253">
        <v>4</v>
      </c>
      <c r="J2242" s="37" t="str">
        <f t="shared" si="82"/>
        <v>24</v>
      </c>
      <c r="K2242" s="38" t="str">
        <f>IF(ISBLANK('Model Performance Data'!$L$97),"-",'Model Performance Data'!$L$97)</f>
        <v>-</v>
      </c>
      <c r="L2242" s="38" t="str">
        <f>IF(ISBLANK('Model Performance Data'!$K$97),"-",'Model Performance Data'!$K$97)</f>
        <v>-</v>
      </c>
      <c r="M2242" s="254">
        <f>IF(ISNA(SUMIFS(INDEX('Model Performance Data'!$O$8:$DY$56,0,MATCH(CONCATENATE($J2242,M$6),'Model Performance Data'!$O$6:$DY$6,0)),'Model Performance Data'!$B$8:$B$56,$C2242,'Model Performance Data'!$C$8:$C$56,$D2242)),"-",SUMIFS(INDEX('Model Performance Data'!$O$8:$DY$56,0,MATCH(CONCATENATE($J2242,M$6),'Model Performance Data'!$O$6:$DY$6,0)),'Model Performance Data'!$B$8:$B$56,$C2242,'Model Performance Data'!$C$8:$C$56,$D2242))</f>
        <v>0</v>
      </c>
      <c r="N2242" s="254">
        <f>IF(ISNA(SUMIFS(INDEX('Model Performance Data'!$O$8:$DY$56,0,MATCH(CONCATENATE($J2242,N$6),'Model Performance Data'!$O$6:$DY$6,0)),'Model Performance Data'!$B$8:$B$56,$C2242,'Model Performance Data'!$C$8:$C$56,$D2242)),"-",SUMIFS(INDEX('Model Performance Data'!$O$8:$DY$56,0,MATCH(CONCATENATE($J2242,N$6),'Model Performance Data'!$O$6:$DY$6,0)),'Model Performance Data'!$B$8:$B$56,$C2242,'Model Performance Data'!$C$8:$C$56,$D2242))</f>
        <v>0</v>
      </c>
      <c r="O2242" s="255">
        <f>IF(ISNA(SUMIFS(INDEX('Model Performance Data'!$O$8:$DY$56,0,MATCH(CONCATENATE($J2242,O$6),'Model Performance Data'!$O$6:$DY$6,0)),'Model Performance Data'!$B$8:$B$56,$C2242,'Model Performance Data'!$C$8:$C$56,$D2242)),"-",SUMIFS(INDEX('Model Performance Data'!$O$8:$DY$56,0,MATCH(CONCATENATE($J2242,O$6),'Model Performance Data'!$O$6:$DY$6,0)),'Model Performance Data'!$B$8:$B$56,$C2242,'Model Performance Data'!$C$8:$C$56,$D2242))</f>
        <v>0</v>
      </c>
    </row>
    <row r="2243" spans="2:15" x14ac:dyDescent="0.35">
      <c r="B2243" s="37" t="s">
        <v>80</v>
      </c>
      <c r="C2243" s="38" t="str">
        <f>IF(ISBLANK('Model Performance Data'!$B$97),"-",'Model Performance Data'!$B$97)</f>
        <v>-</v>
      </c>
      <c r="D2243" s="38" t="str">
        <f>IF(ISBLANK('Model Performance Data'!$C$97),"-",'Model Performance Data'!$C$97)</f>
        <v>-</v>
      </c>
      <c r="E2243" s="38" t="str">
        <f>IF(ISBLANK('Model Performance Data'!$D$97),"-",'Model Performance Data'!$D$97)</f>
        <v>-</v>
      </c>
      <c r="F2243" s="38" t="str">
        <f>IF(ISBLANK('Model Performance Data'!$E$97),"-",'Model Performance Data'!$E$97)</f>
        <v>-</v>
      </c>
      <c r="G2243" s="38" t="str">
        <f>IF(ISBLANK('Model Performance Data'!$F$97),"-",'Model Performance Data'!$F$97)</f>
        <v>-</v>
      </c>
      <c r="H2243" s="253">
        <v>2</v>
      </c>
      <c r="I2243" s="253">
        <v>5</v>
      </c>
      <c r="J2243" s="37" t="str">
        <f t="shared" si="82"/>
        <v>25</v>
      </c>
      <c r="K2243" s="38" t="str">
        <f>IF(ISBLANK('Model Performance Data'!$L$97),"-",'Model Performance Data'!$L$97)</f>
        <v>-</v>
      </c>
      <c r="L2243" s="38" t="str">
        <f>IF(ISBLANK('Model Performance Data'!$K$97),"-",'Model Performance Data'!$K$97)</f>
        <v>-</v>
      </c>
      <c r="M2243" s="254">
        <f>IF(ISNA(SUMIFS(INDEX('Model Performance Data'!$O$8:$DY$56,0,MATCH(CONCATENATE($J2243,M$6),'Model Performance Data'!$O$6:$DY$6,0)),'Model Performance Data'!$B$8:$B$56,$C2243,'Model Performance Data'!$C$8:$C$56,$D2243)),"-",SUMIFS(INDEX('Model Performance Data'!$O$8:$DY$56,0,MATCH(CONCATENATE($J2243,M$6),'Model Performance Data'!$O$6:$DY$6,0)),'Model Performance Data'!$B$8:$B$56,$C2243,'Model Performance Data'!$C$8:$C$56,$D2243))</f>
        <v>0</v>
      </c>
      <c r="N2243" s="254">
        <f>IF(ISNA(SUMIFS(INDEX('Model Performance Data'!$O$8:$DY$56,0,MATCH(CONCATENATE($J2243,N$6),'Model Performance Data'!$O$6:$DY$6,0)),'Model Performance Data'!$B$8:$B$56,$C2243,'Model Performance Data'!$C$8:$C$56,$D2243)),"-",SUMIFS(INDEX('Model Performance Data'!$O$8:$DY$56,0,MATCH(CONCATENATE($J2243,N$6),'Model Performance Data'!$O$6:$DY$6,0)),'Model Performance Data'!$B$8:$B$56,$C2243,'Model Performance Data'!$C$8:$C$56,$D2243))</f>
        <v>0</v>
      </c>
      <c r="O2243" s="255">
        <f>IF(ISNA(SUMIFS(INDEX('Model Performance Data'!$O$8:$DY$56,0,MATCH(CONCATENATE($J2243,O$6),'Model Performance Data'!$O$6:$DY$6,0)),'Model Performance Data'!$B$8:$B$56,$C2243,'Model Performance Data'!$C$8:$C$56,$D2243)),"-",SUMIFS(INDEX('Model Performance Data'!$O$8:$DY$56,0,MATCH(CONCATENATE($J2243,O$6),'Model Performance Data'!$O$6:$DY$6,0)),'Model Performance Data'!$B$8:$B$56,$C2243,'Model Performance Data'!$C$8:$C$56,$D2243))</f>
        <v>0</v>
      </c>
    </row>
    <row r="2244" spans="2:15" x14ac:dyDescent="0.35">
      <c r="B2244" s="37" t="s">
        <v>80</v>
      </c>
      <c r="C2244" s="38" t="str">
        <f>IF(ISBLANK('Model Performance Data'!$B$97),"-",'Model Performance Data'!$B$97)</f>
        <v>-</v>
      </c>
      <c r="D2244" s="38" t="str">
        <f>IF(ISBLANK('Model Performance Data'!$C$97),"-",'Model Performance Data'!$C$97)</f>
        <v>-</v>
      </c>
      <c r="E2244" s="38" t="str">
        <f>IF(ISBLANK('Model Performance Data'!$D$97),"-",'Model Performance Data'!$D$97)</f>
        <v>-</v>
      </c>
      <c r="F2244" s="38" t="str">
        <f>IF(ISBLANK('Model Performance Data'!$E$97),"-",'Model Performance Data'!$E$97)</f>
        <v>-</v>
      </c>
      <c r="G2244" s="38" t="str">
        <f>IF(ISBLANK('Model Performance Data'!$F$97),"-",'Model Performance Data'!$F$97)</f>
        <v>-</v>
      </c>
      <c r="H2244" s="253">
        <v>2</v>
      </c>
      <c r="I2244" s="253" t="s">
        <v>65</v>
      </c>
      <c r="J2244" s="37" t="str">
        <f t="shared" si="82"/>
        <v>2Goal</v>
      </c>
      <c r="K2244" s="38" t="str">
        <f>IF(ISBLANK('Model Performance Data'!$L$97),"-",'Model Performance Data'!$L$97)</f>
        <v>-</v>
      </c>
      <c r="L2244" s="38" t="str">
        <f>IF(ISBLANK('Model Performance Data'!$K$97),"-",'Model Performance Data'!$K$97)</f>
        <v>-</v>
      </c>
      <c r="M2244" s="254" t="str">
        <f>IF(ISNA(SUMIFS(INDEX('Model Performance Data'!$O$8:$DY$56,0,MATCH(CONCATENATE($J2244,M$6),'Model Performance Data'!$O$6:$DY$6,0)),'Model Performance Data'!$B$8:$B$56,$C2244,'Model Performance Data'!$C$8:$C$56,$D2244)),"-",SUMIFS(INDEX('Model Performance Data'!$O$8:$DY$56,0,MATCH(CONCATENATE($J2244,M$6),'Model Performance Data'!$O$6:$DY$6,0)),'Model Performance Data'!$B$8:$B$56,$C2244,'Model Performance Data'!$C$8:$C$56,$D2244))</f>
        <v>-</v>
      </c>
      <c r="N2244" s="254" t="str">
        <f>IF(ISNA(SUMIFS(INDEX('Model Performance Data'!$O$8:$DY$56,0,MATCH(CONCATENATE($J2244,N$6),'Model Performance Data'!$O$6:$DY$6,0)),'Model Performance Data'!$B$8:$B$56,$C2244,'Model Performance Data'!$C$8:$C$56,$D2244)),"-",SUMIFS(INDEX('Model Performance Data'!$O$8:$DY$56,0,MATCH(CONCATENATE($J2244,N$6),'Model Performance Data'!$O$6:$DY$6,0)),'Model Performance Data'!$B$8:$B$56,$C2244,'Model Performance Data'!$C$8:$C$56,$D2244))</f>
        <v>-</v>
      </c>
      <c r="O2244" s="255">
        <f>IF(ISNA(SUMIFS(INDEX('Model Performance Data'!$O$8:$DY$56,0,MATCH(CONCATENATE($J2244,O$6),'Model Performance Data'!$O$6:$DY$6,0)),'Model Performance Data'!$B$8:$B$56,$C2244,'Model Performance Data'!$C$8:$C$56,$D2244)),"-",SUMIFS(INDEX('Model Performance Data'!$O$8:$DY$56,0,MATCH(CONCATENATE($J2244,O$6),'Model Performance Data'!$O$6:$DY$6,0)),'Model Performance Data'!$B$8:$B$56,$C2244,'Model Performance Data'!$C$8:$C$56,$D2244))</f>
        <v>0</v>
      </c>
    </row>
    <row r="2245" spans="2:15" x14ac:dyDescent="0.35">
      <c r="B2245" s="37" t="s">
        <v>80</v>
      </c>
      <c r="C2245" s="38" t="str">
        <f>IF(ISBLANK('Model Performance Data'!$B$97),"-",'Model Performance Data'!$B$97)</f>
        <v>-</v>
      </c>
      <c r="D2245" s="38" t="str">
        <f>IF(ISBLANK('Model Performance Data'!$C$97),"-",'Model Performance Data'!$C$97)</f>
        <v>-</v>
      </c>
      <c r="E2245" s="38" t="str">
        <f>IF(ISBLANK('Model Performance Data'!$D$97),"-",'Model Performance Data'!$D$97)</f>
        <v>-</v>
      </c>
      <c r="F2245" s="38" t="str">
        <f>IF(ISBLANK('Model Performance Data'!$E$97),"-",'Model Performance Data'!$E$97)</f>
        <v>-</v>
      </c>
      <c r="G2245" s="38" t="str">
        <f>IF(ISBLANK('Model Performance Data'!$F$97),"-",'Model Performance Data'!$F$97)</f>
        <v>-</v>
      </c>
      <c r="H2245" s="253">
        <v>3</v>
      </c>
      <c r="I2245" s="253">
        <v>1</v>
      </c>
      <c r="J2245" s="37" t="str">
        <f t="shared" si="82"/>
        <v>31</v>
      </c>
      <c r="K2245" s="38" t="str">
        <f>IF(ISBLANK('Model Performance Data'!$L$97),"-",'Model Performance Data'!$L$97)</f>
        <v>-</v>
      </c>
      <c r="L2245" s="38" t="str">
        <f>IF(ISBLANK('Model Performance Data'!$K$97),"-",'Model Performance Data'!$K$97)</f>
        <v>-</v>
      </c>
      <c r="M2245" s="254">
        <f>IF(ISNA(SUMIFS(INDEX('Model Performance Data'!$O$8:$DY$56,0,MATCH(CONCATENATE($J2245,M$6),'Model Performance Data'!$O$6:$DY$6,0)),'Model Performance Data'!$B$8:$B$56,$C2245,'Model Performance Data'!$C$8:$C$56,$D2245)),"-",SUMIFS(INDEX('Model Performance Data'!$O$8:$DY$56,0,MATCH(CONCATENATE($J2245,M$6),'Model Performance Data'!$O$6:$DY$6,0)),'Model Performance Data'!$B$8:$B$56,$C2245,'Model Performance Data'!$C$8:$C$56,$D2245))</f>
        <v>0</v>
      </c>
      <c r="N2245" s="254">
        <f>IF(ISNA(SUMIFS(INDEX('Model Performance Data'!$O$8:$DY$56,0,MATCH(CONCATENATE($J2245,N$6),'Model Performance Data'!$O$6:$DY$6,0)),'Model Performance Data'!$B$8:$B$56,$C2245,'Model Performance Data'!$C$8:$C$56,$D2245)),"-",SUMIFS(INDEX('Model Performance Data'!$O$8:$DY$56,0,MATCH(CONCATENATE($J2245,N$6),'Model Performance Data'!$O$6:$DY$6,0)),'Model Performance Data'!$B$8:$B$56,$C2245,'Model Performance Data'!$C$8:$C$56,$D2245))</f>
        <v>0</v>
      </c>
      <c r="O2245" s="255">
        <f>IF(ISNA(SUMIFS(INDEX('Model Performance Data'!$O$8:$DY$56,0,MATCH(CONCATENATE($J2245,O$6),'Model Performance Data'!$O$6:$DY$6,0)),'Model Performance Data'!$B$8:$B$56,$C2245,'Model Performance Data'!$C$8:$C$56,$D2245)),"-",SUMIFS(INDEX('Model Performance Data'!$O$8:$DY$56,0,MATCH(CONCATENATE($J2245,O$6),'Model Performance Data'!$O$6:$DY$6,0)),'Model Performance Data'!$B$8:$B$56,$C2245,'Model Performance Data'!$C$8:$C$56,$D2245))</f>
        <v>0</v>
      </c>
    </row>
    <row r="2246" spans="2:15" x14ac:dyDescent="0.35">
      <c r="B2246" s="37" t="s">
        <v>80</v>
      </c>
      <c r="C2246" s="38" t="str">
        <f>IF(ISBLANK('Model Performance Data'!$B$97),"-",'Model Performance Data'!$B$97)</f>
        <v>-</v>
      </c>
      <c r="D2246" s="38" t="str">
        <f>IF(ISBLANK('Model Performance Data'!$C$97),"-",'Model Performance Data'!$C$97)</f>
        <v>-</v>
      </c>
      <c r="E2246" s="38" t="str">
        <f>IF(ISBLANK('Model Performance Data'!$D$97),"-",'Model Performance Data'!$D$97)</f>
        <v>-</v>
      </c>
      <c r="F2246" s="38" t="str">
        <f>IF(ISBLANK('Model Performance Data'!$E$97),"-",'Model Performance Data'!$E$97)</f>
        <v>-</v>
      </c>
      <c r="G2246" s="38" t="str">
        <f>IF(ISBLANK('Model Performance Data'!$F$97),"-",'Model Performance Data'!$F$97)</f>
        <v>-</v>
      </c>
      <c r="H2246" s="253">
        <v>3</v>
      </c>
      <c r="I2246" s="253">
        <v>2</v>
      </c>
      <c r="J2246" s="37" t="str">
        <f t="shared" si="82"/>
        <v>32</v>
      </c>
      <c r="K2246" s="38" t="str">
        <f>IF(ISBLANK('Model Performance Data'!$L$97),"-",'Model Performance Data'!$L$97)</f>
        <v>-</v>
      </c>
      <c r="L2246" s="38" t="str">
        <f>IF(ISBLANK('Model Performance Data'!$K$97),"-",'Model Performance Data'!$K$97)</f>
        <v>-</v>
      </c>
      <c r="M2246" s="254">
        <f>IF(ISNA(SUMIFS(INDEX('Model Performance Data'!$O$8:$DY$56,0,MATCH(CONCATENATE($J2246,M$6),'Model Performance Data'!$O$6:$DY$6,0)),'Model Performance Data'!$B$8:$B$56,$C2246,'Model Performance Data'!$C$8:$C$56,$D2246)),"-",SUMIFS(INDEX('Model Performance Data'!$O$8:$DY$56,0,MATCH(CONCATENATE($J2246,M$6),'Model Performance Data'!$O$6:$DY$6,0)),'Model Performance Data'!$B$8:$B$56,$C2246,'Model Performance Data'!$C$8:$C$56,$D2246))</f>
        <v>0</v>
      </c>
      <c r="N2246" s="254">
        <f>IF(ISNA(SUMIFS(INDEX('Model Performance Data'!$O$8:$DY$56,0,MATCH(CONCATENATE($J2246,N$6),'Model Performance Data'!$O$6:$DY$6,0)),'Model Performance Data'!$B$8:$B$56,$C2246,'Model Performance Data'!$C$8:$C$56,$D2246)),"-",SUMIFS(INDEX('Model Performance Data'!$O$8:$DY$56,0,MATCH(CONCATENATE($J2246,N$6),'Model Performance Data'!$O$6:$DY$6,0)),'Model Performance Data'!$B$8:$B$56,$C2246,'Model Performance Data'!$C$8:$C$56,$D2246))</f>
        <v>0</v>
      </c>
      <c r="O2246" s="255">
        <f>IF(ISNA(SUMIFS(INDEX('Model Performance Data'!$O$8:$DY$56,0,MATCH(CONCATENATE($J2246,O$6),'Model Performance Data'!$O$6:$DY$6,0)),'Model Performance Data'!$B$8:$B$56,$C2246,'Model Performance Data'!$C$8:$C$56,$D2246)),"-",SUMIFS(INDEX('Model Performance Data'!$O$8:$DY$56,0,MATCH(CONCATENATE($J2246,O$6),'Model Performance Data'!$O$6:$DY$6,0)),'Model Performance Data'!$B$8:$B$56,$C2246,'Model Performance Data'!$C$8:$C$56,$D2246))</f>
        <v>0</v>
      </c>
    </row>
    <row r="2247" spans="2:15" x14ac:dyDescent="0.35">
      <c r="B2247" s="37" t="s">
        <v>80</v>
      </c>
      <c r="C2247" s="38" t="str">
        <f>IF(ISBLANK('Model Performance Data'!$B$97),"-",'Model Performance Data'!$B$97)</f>
        <v>-</v>
      </c>
      <c r="D2247" s="38" t="str">
        <f>IF(ISBLANK('Model Performance Data'!$C$97),"-",'Model Performance Data'!$C$97)</f>
        <v>-</v>
      </c>
      <c r="E2247" s="38" t="str">
        <f>IF(ISBLANK('Model Performance Data'!$D$97),"-",'Model Performance Data'!$D$97)</f>
        <v>-</v>
      </c>
      <c r="F2247" s="38" t="str">
        <f>IF(ISBLANK('Model Performance Data'!$E$97),"-",'Model Performance Data'!$E$97)</f>
        <v>-</v>
      </c>
      <c r="G2247" s="38" t="str">
        <f>IF(ISBLANK('Model Performance Data'!$F$97),"-",'Model Performance Data'!$F$97)</f>
        <v>-</v>
      </c>
      <c r="H2247" s="253">
        <v>3</v>
      </c>
      <c r="I2247" s="253">
        <v>3</v>
      </c>
      <c r="J2247" s="37" t="str">
        <f t="shared" si="82"/>
        <v>33</v>
      </c>
      <c r="K2247" s="38" t="str">
        <f>IF(ISBLANK('Model Performance Data'!$L$97),"-",'Model Performance Data'!$L$97)</f>
        <v>-</v>
      </c>
      <c r="L2247" s="38" t="str">
        <f>IF(ISBLANK('Model Performance Data'!$K$97),"-",'Model Performance Data'!$K$97)</f>
        <v>-</v>
      </c>
      <c r="M2247" s="254">
        <f>IF(ISNA(SUMIFS(INDEX('Model Performance Data'!$O$8:$DY$56,0,MATCH(CONCATENATE($J2247,M$6),'Model Performance Data'!$O$6:$DY$6,0)),'Model Performance Data'!$B$8:$B$56,$C2247,'Model Performance Data'!$C$8:$C$56,$D2247)),"-",SUMIFS(INDEX('Model Performance Data'!$O$8:$DY$56,0,MATCH(CONCATENATE($J2247,M$6),'Model Performance Data'!$O$6:$DY$6,0)),'Model Performance Data'!$B$8:$B$56,$C2247,'Model Performance Data'!$C$8:$C$56,$D2247))</f>
        <v>0</v>
      </c>
      <c r="N2247" s="254">
        <f>IF(ISNA(SUMIFS(INDEX('Model Performance Data'!$O$8:$DY$56,0,MATCH(CONCATENATE($J2247,N$6),'Model Performance Data'!$O$6:$DY$6,0)),'Model Performance Data'!$B$8:$B$56,$C2247,'Model Performance Data'!$C$8:$C$56,$D2247)),"-",SUMIFS(INDEX('Model Performance Data'!$O$8:$DY$56,0,MATCH(CONCATENATE($J2247,N$6),'Model Performance Data'!$O$6:$DY$6,0)),'Model Performance Data'!$B$8:$B$56,$C2247,'Model Performance Data'!$C$8:$C$56,$D2247))</f>
        <v>0</v>
      </c>
      <c r="O2247" s="255">
        <f>IF(ISNA(SUMIFS(INDEX('Model Performance Data'!$O$8:$DY$56,0,MATCH(CONCATENATE($J2247,O$6),'Model Performance Data'!$O$6:$DY$6,0)),'Model Performance Data'!$B$8:$B$56,$C2247,'Model Performance Data'!$C$8:$C$56,$D2247)),"-",SUMIFS(INDEX('Model Performance Data'!$O$8:$DY$56,0,MATCH(CONCATENATE($J2247,O$6),'Model Performance Data'!$O$6:$DY$6,0)),'Model Performance Data'!$B$8:$B$56,$C2247,'Model Performance Data'!$C$8:$C$56,$D2247))</f>
        <v>0</v>
      </c>
    </row>
    <row r="2248" spans="2:15" x14ac:dyDescent="0.35">
      <c r="B2248" s="37" t="s">
        <v>80</v>
      </c>
      <c r="C2248" s="38" t="str">
        <f>IF(ISBLANK('Model Performance Data'!$B$97),"-",'Model Performance Data'!$B$97)</f>
        <v>-</v>
      </c>
      <c r="D2248" s="38" t="str">
        <f>IF(ISBLANK('Model Performance Data'!$C$97),"-",'Model Performance Data'!$C$97)</f>
        <v>-</v>
      </c>
      <c r="E2248" s="38" t="str">
        <f>IF(ISBLANK('Model Performance Data'!$D$97),"-",'Model Performance Data'!$D$97)</f>
        <v>-</v>
      </c>
      <c r="F2248" s="38" t="str">
        <f>IF(ISBLANK('Model Performance Data'!$E$97),"-",'Model Performance Data'!$E$97)</f>
        <v>-</v>
      </c>
      <c r="G2248" s="38" t="str">
        <f>IF(ISBLANK('Model Performance Data'!$F$97),"-",'Model Performance Data'!$F$97)</f>
        <v>-</v>
      </c>
      <c r="H2248" s="253">
        <v>3</v>
      </c>
      <c r="I2248" s="253">
        <v>4</v>
      </c>
      <c r="J2248" s="37" t="str">
        <f t="shared" si="82"/>
        <v>34</v>
      </c>
      <c r="K2248" s="38" t="str">
        <f>IF(ISBLANK('Model Performance Data'!$L$97),"-",'Model Performance Data'!$L$97)</f>
        <v>-</v>
      </c>
      <c r="L2248" s="38" t="str">
        <f>IF(ISBLANK('Model Performance Data'!$K$97),"-",'Model Performance Data'!$K$97)</f>
        <v>-</v>
      </c>
      <c r="M2248" s="254">
        <f>IF(ISNA(SUMIFS(INDEX('Model Performance Data'!$O$8:$DY$56,0,MATCH(CONCATENATE($J2248,M$6),'Model Performance Data'!$O$6:$DY$6,0)),'Model Performance Data'!$B$8:$B$56,$C2248,'Model Performance Data'!$C$8:$C$56,$D2248)),"-",SUMIFS(INDEX('Model Performance Data'!$O$8:$DY$56,0,MATCH(CONCATENATE($J2248,M$6),'Model Performance Data'!$O$6:$DY$6,0)),'Model Performance Data'!$B$8:$B$56,$C2248,'Model Performance Data'!$C$8:$C$56,$D2248))</f>
        <v>0</v>
      </c>
      <c r="N2248" s="254">
        <f>IF(ISNA(SUMIFS(INDEX('Model Performance Data'!$O$8:$DY$56,0,MATCH(CONCATENATE($J2248,N$6),'Model Performance Data'!$O$6:$DY$6,0)),'Model Performance Data'!$B$8:$B$56,$C2248,'Model Performance Data'!$C$8:$C$56,$D2248)),"-",SUMIFS(INDEX('Model Performance Data'!$O$8:$DY$56,0,MATCH(CONCATENATE($J2248,N$6),'Model Performance Data'!$O$6:$DY$6,0)),'Model Performance Data'!$B$8:$B$56,$C2248,'Model Performance Data'!$C$8:$C$56,$D2248))</f>
        <v>0</v>
      </c>
      <c r="O2248" s="255">
        <f>IF(ISNA(SUMIFS(INDEX('Model Performance Data'!$O$8:$DY$56,0,MATCH(CONCATENATE($J2248,O$6),'Model Performance Data'!$O$6:$DY$6,0)),'Model Performance Data'!$B$8:$B$56,$C2248,'Model Performance Data'!$C$8:$C$56,$D2248)),"-",SUMIFS(INDEX('Model Performance Data'!$O$8:$DY$56,0,MATCH(CONCATENATE($J2248,O$6),'Model Performance Data'!$O$6:$DY$6,0)),'Model Performance Data'!$B$8:$B$56,$C2248,'Model Performance Data'!$C$8:$C$56,$D2248))</f>
        <v>0</v>
      </c>
    </row>
    <row r="2249" spans="2:15" x14ac:dyDescent="0.35">
      <c r="B2249" s="37" t="s">
        <v>80</v>
      </c>
      <c r="C2249" s="38" t="str">
        <f>IF(ISBLANK('Model Performance Data'!$B$97),"-",'Model Performance Data'!$B$97)</f>
        <v>-</v>
      </c>
      <c r="D2249" s="38" t="str">
        <f>IF(ISBLANK('Model Performance Data'!$C$97),"-",'Model Performance Data'!$C$97)</f>
        <v>-</v>
      </c>
      <c r="E2249" s="38" t="str">
        <f>IF(ISBLANK('Model Performance Data'!$D$97),"-",'Model Performance Data'!$D$97)</f>
        <v>-</v>
      </c>
      <c r="F2249" s="38" t="str">
        <f>IF(ISBLANK('Model Performance Data'!$E$97),"-",'Model Performance Data'!$E$97)</f>
        <v>-</v>
      </c>
      <c r="G2249" s="38" t="str">
        <f>IF(ISBLANK('Model Performance Data'!$F$97),"-",'Model Performance Data'!$F$97)</f>
        <v>-</v>
      </c>
      <c r="H2249" s="253">
        <v>3</v>
      </c>
      <c r="I2249" s="253">
        <v>5</v>
      </c>
      <c r="J2249" s="37" t="str">
        <f t="shared" si="82"/>
        <v>35</v>
      </c>
      <c r="K2249" s="38" t="str">
        <f>IF(ISBLANK('Model Performance Data'!$L$97),"-",'Model Performance Data'!$L$97)</f>
        <v>-</v>
      </c>
      <c r="L2249" s="38" t="str">
        <f>IF(ISBLANK('Model Performance Data'!$K$97),"-",'Model Performance Data'!$K$97)</f>
        <v>-</v>
      </c>
      <c r="M2249" s="254">
        <f>IF(ISNA(SUMIFS(INDEX('Model Performance Data'!$O$8:$DY$56,0,MATCH(CONCATENATE($J2249,M$6),'Model Performance Data'!$O$6:$DY$6,0)),'Model Performance Data'!$B$8:$B$56,$C2249,'Model Performance Data'!$C$8:$C$56,$D2249)),"-",SUMIFS(INDEX('Model Performance Data'!$O$8:$DY$56,0,MATCH(CONCATENATE($J2249,M$6),'Model Performance Data'!$O$6:$DY$6,0)),'Model Performance Data'!$B$8:$B$56,$C2249,'Model Performance Data'!$C$8:$C$56,$D2249))</f>
        <v>0</v>
      </c>
      <c r="N2249" s="254">
        <f>IF(ISNA(SUMIFS(INDEX('Model Performance Data'!$O$8:$DY$56,0,MATCH(CONCATENATE($J2249,N$6),'Model Performance Data'!$O$6:$DY$6,0)),'Model Performance Data'!$B$8:$B$56,$C2249,'Model Performance Data'!$C$8:$C$56,$D2249)),"-",SUMIFS(INDEX('Model Performance Data'!$O$8:$DY$56,0,MATCH(CONCATENATE($J2249,N$6),'Model Performance Data'!$O$6:$DY$6,0)),'Model Performance Data'!$B$8:$B$56,$C2249,'Model Performance Data'!$C$8:$C$56,$D2249))</f>
        <v>0</v>
      </c>
      <c r="O2249" s="255">
        <f>IF(ISNA(SUMIFS(INDEX('Model Performance Data'!$O$8:$DY$56,0,MATCH(CONCATENATE($J2249,O$6),'Model Performance Data'!$O$6:$DY$6,0)),'Model Performance Data'!$B$8:$B$56,$C2249,'Model Performance Data'!$C$8:$C$56,$D2249)),"-",SUMIFS(INDEX('Model Performance Data'!$O$8:$DY$56,0,MATCH(CONCATENATE($J2249,O$6),'Model Performance Data'!$O$6:$DY$6,0)),'Model Performance Data'!$B$8:$B$56,$C2249,'Model Performance Data'!$C$8:$C$56,$D2249))</f>
        <v>0</v>
      </c>
    </row>
    <row r="2250" spans="2:15" x14ac:dyDescent="0.35">
      <c r="B2250" s="37" t="s">
        <v>80</v>
      </c>
      <c r="C2250" s="38" t="str">
        <f>IF(ISBLANK('Model Performance Data'!$B$97),"-",'Model Performance Data'!$B$97)</f>
        <v>-</v>
      </c>
      <c r="D2250" s="38" t="str">
        <f>IF(ISBLANK('Model Performance Data'!$C$97),"-",'Model Performance Data'!$C$97)</f>
        <v>-</v>
      </c>
      <c r="E2250" s="38" t="str">
        <f>IF(ISBLANK('Model Performance Data'!$D$97),"-",'Model Performance Data'!$D$97)</f>
        <v>-</v>
      </c>
      <c r="F2250" s="38" t="str">
        <f>IF(ISBLANK('Model Performance Data'!$E$97),"-",'Model Performance Data'!$E$97)</f>
        <v>-</v>
      </c>
      <c r="G2250" s="38" t="str">
        <f>IF(ISBLANK('Model Performance Data'!$F$97),"-",'Model Performance Data'!$F$97)</f>
        <v>-</v>
      </c>
      <c r="H2250" s="253">
        <v>3</v>
      </c>
      <c r="I2250" s="253" t="s">
        <v>65</v>
      </c>
      <c r="J2250" s="37" t="str">
        <f t="shared" si="82"/>
        <v>3Goal</v>
      </c>
      <c r="K2250" s="38" t="str">
        <f>IF(ISBLANK('Model Performance Data'!$L$97),"-",'Model Performance Data'!$L$97)</f>
        <v>-</v>
      </c>
      <c r="L2250" s="38" t="str">
        <f>IF(ISBLANK('Model Performance Data'!$K$97),"-",'Model Performance Data'!$K$97)</f>
        <v>-</v>
      </c>
      <c r="M2250" s="254" t="str">
        <f>IF(ISNA(SUMIFS(INDEX('Model Performance Data'!$O$8:$DY$56,0,MATCH(CONCATENATE($J2250,M$6),'Model Performance Data'!$O$6:$DY$6,0)),'Model Performance Data'!$B$8:$B$56,$C2250,'Model Performance Data'!$C$8:$C$56,$D2250)),"-",SUMIFS(INDEX('Model Performance Data'!$O$8:$DY$56,0,MATCH(CONCATENATE($J2250,M$6),'Model Performance Data'!$O$6:$DY$6,0)),'Model Performance Data'!$B$8:$B$56,$C2250,'Model Performance Data'!$C$8:$C$56,$D2250))</f>
        <v>-</v>
      </c>
      <c r="N2250" s="254" t="str">
        <f>IF(ISNA(SUMIFS(INDEX('Model Performance Data'!$O$8:$DY$56,0,MATCH(CONCATENATE($J2250,N$6),'Model Performance Data'!$O$6:$DY$6,0)),'Model Performance Data'!$B$8:$B$56,$C2250,'Model Performance Data'!$C$8:$C$56,$D2250)),"-",SUMIFS(INDEX('Model Performance Data'!$O$8:$DY$56,0,MATCH(CONCATENATE($J2250,N$6),'Model Performance Data'!$O$6:$DY$6,0)),'Model Performance Data'!$B$8:$B$56,$C2250,'Model Performance Data'!$C$8:$C$56,$D2250))</f>
        <v>-</v>
      </c>
      <c r="O2250" s="255">
        <f>IF(ISNA(SUMIFS(INDEX('Model Performance Data'!$O$8:$DY$56,0,MATCH(CONCATENATE($J2250,O$6),'Model Performance Data'!$O$6:$DY$6,0)),'Model Performance Data'!$B$8:$B$56,$C2250,'Model Performance Data'!$C$8:$C$56,$D2250)),"-",SUMIFS(INDEX('Model Performance Data'!$O$8:$DY$56,0,MATCH(CONCATENATE($J2250,O$6),'Model Performance Data'!$O$6:$DY$6,0)),'Model Performance Data'!$B$8:$B$56,$C2250,'Model Performance Data'!$C$8:$C$56,$D2250))</f>
        <v>0</v>
      </c>
    </row>
    <row r="2251" spans="2:15" x14ac:dyDescent="0.35">
      <c r="B2251" s="37" t="s">
        <v>80</v>
      </c>
      <c r="C2251" s="38" t="str">
        <f>IF(ISBLANK('Model Performance Data'!$B$97),"-",'Model Performance Data'!$B$97)</f>
        <v>-</v>
      </c>
      <c r="D2251" s="38" t="str">
        <f>IF(ISBLANK('Model Performance Data'!$C$97),"-",'Model Performance Data'!$C$97)</f>
        <v>-</v>
      </c>
      <c r="E2251" s="38" t="str">
        <f>IF(ISBLANK('Model Performance Data'!$D$97),"-",'Model Performance Data'!$D$97)</f>
        <v>-</v>
      </c>
      <c r="F2251" s="38" t="str">
        <f>IF(ISBLANK('Model Performance Data'!$E$97),"-",'Model Performance Data'!$E$97)</f>
        <v>-</v>
      </c>
      <c r="G2251" s="38" t="str">
        <f>IF(ISBLANK('Model Performance Data'!$F$97),"-",'Model Performance Data'!$F$97)</f>
        <v>-</v>
      </c>
      <c r="H2251" s="253">
        <v>4</v>
      </c>
      <c r="I2251" s="253">
        <v>1</v>
      </c>
      <c r="J2251" s="37" t="str">
        <f t="shared" si="82"/>
        <v>41</v>
      </c>
      <c r="K2251" s="38" t="str">
        <f>IF(ISBLANK('Model Performance Data'!$L$97),"-",'Model Performance Data'!$L$97)</f>
        <v>-</v>
      </c>
      <c r="L2251" s="38" t="str">
        <f>IF(ISBLANK('Model Performance Data'!$K$97),"-",'Model Performance Data'!$K$97)</f>
        <v>-</v>
      </c>
      <c r="M2251" s="254">
        <f>IF(ISNA(SUMIFS(INDEX('Model Performance Data'!$O$8:$DY$56,0,MATCH(CONCATENATE($J2251,M$6),'Model Performance Data'!$O$6:$DY$6,0)),'Model Performance Data'!$B$8:$B$56,$C2251,'Model Performance Data'!$C$8:$C$56,$D2251)),"-",SUMIFS(INDEX('Model Performance Data'!$O$8:$DY$56,0,MATCH(CONCATENATE($J2251,M$6),'Model Performance Data'!$O$6:$DY$6,0)),'Model Performance Data'!$B$8:$B$56,$C2251,'Model Performance Data'!$C$8:$C$56,$D2251))</f>
        <v>0</v>
      </c>
      <c r="N2251" s="254">
        <f>IF(ISNA(SUMIFS(INDEX('Model Performance Data'!$O$8:$DY$56,0,MATCH(CONCATENATE($J2251,N$6),'Model Performance Data'!$O$6:$DY$6,0)),'Model Performance Data'!$B$8:$B$56,$C2251,'Model Performance Data'!$C$8:$C$56,$D2251)),"-",SUMIFS(INDEX('Model Performance Data'!$O$8:$DY$56,0,MATCH(CONCATENATE($J2251,N$6),'Model Performance Data'!$O$6:$DY$6,0)),'Model Performance Data'!$B$8:$B$56,$C2251,'Model Performance Data'!$C$8:$C$56,$D2251))</f>
        <v>0</v>
      </c>
      <c r="O2251" s="255">
        <f>IF(ISNA(SUMIFS(INDEX('Model Performance Data'!$O$8:$DY$56,0,MATCH(CONCATENATE($J2251,O$6),'Model Performance Data'!$O$6:$DY$6,0)),'Model Performance Data'!$B$8:$B$56,$C2251,'Model Performance Data'!$C$8:$C$56,$D2251)),"-",SUMIFS(INDEX('Model Performance Data'!$O$8:$DY$56,0,MATCH(CONCATENATE($J2251,O$6),'Model Performance Data'!$O$6:$DY$6,0)),'Model Performance Data'!$B$8:$B$56,$C2251,'Model Performance Data'!$C$8:$C$56,$D2251))</f>
        <v>0</v>
      </c>
    </row>
    <row r="2252" spans="2:15" x14ac:dyDescent="0.35">
      <c r="B2252" s="37" t="s">
        <v>80</v>
      </c>
      <c r="C2252" s="38" t="str">
        <f>IF(ISBLANK('Model Performance Data'!$B$97),"-",'Model Performance Data'!$B$97)</f>
        <v>-</v>
      </c>
      <c r="D2252" s="38" t="str">
        <f>IF(ISBLANK('Model Performance Data'!$C$97),"-",'Model Performance Data'!$C$97)</f>
        <v>-</v>
      </c>
      <c r="E2252" s="38" t="str">
        <f>IF(ISBLANK('Model Performance Data'!$D$97),"-",'Model Performance Data'!$D$97)</f>
        <v>-</v>
      </c>
      <c r="F2252" s="38" t="str">
        <f>IF(ISBLANK('Model Performance Data'!$E$97),"-",'Model Performance Data'!$E$97)</f>
        <v>-</v>
      </c>
      <c r="G2252" s="38" t="str">
        <f>IF(ISBLANK('Model Performance Data'!$F$97),"-",'Model Performance Data'!$F$97)</f>
        <v>-</v>
      </c>
      <c r="H2252" s="253">
        <v>4</v>
      </c>
      <c r="I2252" s="253">
        <v>2</v>
      </c>
      <c r="J2252" s="37" t="str">
        <f t="shared" si="82"/>
        <v>42</v>
      </c>
      <c r="K2252" s="38" t="str">
        <f>IF(ISBLANK('Model Performance Data'!$L$97),"-",'Model Performance Data'!$L$97)</f>
        <v>-</v>
      </c>
      <c r="L2252" s="38" t="str">
        <f>IF(ISBLANK('Model Performance Data'!$K$97),"-",'Model Performance Data'!$K$97)</f>
        <v>-</v>
      </c>
      <c r="M2252" s="254">
        <f>IF(ISNA(SUMIFS(INDEX('Model Performance Data'!$O$8:$DY$56,0,MATCH(CONCATENATE($J2252,M$6),'Model Performance Data'!$O$6:$DY$6,0)),'Model Performance Data'!$B$8:$B$56,$C2252,'Model Performance Data'!$C$8:$C$56,$D2252)),"-",SUMIFS(INDEX('Model Performance Data'!$O$8:$DY$56,0,MATCH(CONCATENATE($J2252,M$6),'Model Performance Data'!$O$6:$DY$6,0)),'Model Performance Data'!$B$8:$B$56,$C2252,'Model Performance Data'!$C$8:$C$56,$D2252))</f>
        <v>0</v>
      </c>
      <c r="N2252" s="254">
        <f>IF(ISNA(SUMIFS(INDEX('Model Performance Data'!$O$8:$DY$56,0,MATCH(CONCATENATE($J2252,N$6),'Model Performance Data'!$O$6:$DY$6,0)),'Model Performance Data'!$B$8:$B$56,$C2252,'Model Performance Data'!$C$8:$C$56,$D2252)),"-",SUMIFS(INDEX('Model Performance Data'!$O$8:$DY$56,0,MATCH(CONCATENATE($J2252,N$6),'Model Performance Data'!$O$6:$DY$6,0)),'Model Performance Data'!$B$8:$B$56,$C2252,'Model Performance Data'!$C$8:$C$56,$D2252))</f>
        <v>0</v>
      </c>
      <c r="O2252" s="255">
        <f>IF(ISNA(SUMIFS(INDEX('Model Performance Data'!$O$8:$DY$56,0,MATCH(CONCATENATE($J2252,O$6),'Model Performance Data'!$O$6:$DY$6,0)),'Model Performance Data'!$B$8:$B$56,$C2252,'Model Performance Data'!$C$8:$C$56,$D2252)),"-",SUMIFS(INDEX('Model Performance Data'!$O$8:$DY$56,0,MATCH(CONCATENATE($J2252,O$6),'Model Performance Data'!$O$6:$DY$6,0)),'Model Performance Data'!$B$8:$B$56,$C2252,'Model Performance Data'!$C$8:$C$56,$D2252))</f>
        <v>0</v>
      </c>
    </row>
    <row r="2253" spans="2:15" x14ac:dyDescent="0.35">
      <c r="B2253" s="37" t="s">
        <v>80</v>
      </c>
      <c r="C2253" s="38" t="str">
        <f>IF(ISBLANK('Model Performance Data'!$B$97),"-",'Model Performance Data'!$B$97)</f>
        <v>-</v>
      </c>
      <c r="D2253" s="38" t="str">
        <f>IF(ISBLANK('Model Performance Data'!$C$97),"-",'Model Performance Data'!$C$97)</f>
        <v>-</v>
      </c>
      <c r="E2253" s="38" t="str">
        <f>IF(ISBLANK('Model Performance Data'!$D$97),"-",'Model Performance Data'!$D$97)</f>
        <v>-</v>
      </c>
      <c r="F2253" s="38" t="str">
        <f>IF(ISBLANK('Model Performance Data'!$E$97),"-",'Model Performance Data'!$E$97)</f>
        <v>-</v>
      </c>
      <c r="G2253" s="38" t="str">
        <f>IF(ISBLANK('Model Performance Data'!$F$97),"-",'Model Performance Data'!$F$97)</f>
        <v>-</v>
      </c>
      <c r="H2253" s="253">
        <v>4</v>
      </c>
      <c r="I2253" s="253">
        <v>3</v>
      </c>
      <c r="J2253" s="37" t="str">
        <f t="shared" si="82"/>
        <v>43</v>
      </c>
      <c r="K2253" s="38" t="str">
        <f>IF(ISBLANK('Model Performance Data'!$L$97),"-",'Model Performance Data'!$L$97)</f>
        <v>-</v>
      </c>
      <c r="L2253" s="38" t="str">
        <f>IF(ISBLANK('Model Performance Data'!$K$97),"-",'Model Performance Data'!$K$97)</f>
        <v>-</v>
      </c>
      <c r="M2253" s="254">
        <f>IF(ISNA(SUMIFS(INDEX('Model Performance Data'!$O$8:$DY$56,0,MATCH(CONCATENATE($J2253,M$6),'Model Performance Data'!$O$6:$DY$6,0)),'Model Performance Data'!$B$8:$B$56,$C2253,'Model Performance Data'!$C$8:$C$56,$D2253)),"-",SUMIFS(INDEX('Model Performance Data'!$O$8:$DY$56,0,MATCH(CONCATENATE($J2253,M$6),'Model Performance Data'!$O$6:$DY$6,0)),'Model Performance Data'!$B$8:$B$56,$C2253,'Model Performance Data'!$C$8:$C$56,$D2253))</f>
        <v>0</v>
      </c>
      <c r="N2253" s="254">
        <f>IF(ISNA(SUMIFS(INDEX('Model Performance Data'!$O$8:$DY$56,0,MATCH(CONCATENATE($J2253,N$6),'Model Performance Data'!$O$6:$DY$6,0)),'Model Performance Data'!$B$8:$B$56,$C2253,'Model Performance Data'!$C$8:$C$56,$D2253)),"-",SUMIFS(INDEX('Model Performance Data'!$O$8:$DY$56,0,MATCH(CONCATENATE($J2253,N$6),'Model Performance Data'!$O$6:$DY$6,0)),'Model Performance Data'!$B$8:$B$56,$C2253,'Model Performance Data'!$C$8:$C$56,$D2253))</f>
        <v>0</v>
      </c>
      <c r="O2253" s="255">
        <f>IF(ISNA(SUMIFS(INDEX('Model Performance Data'!$O$8:$DY$56,0,MATCH(CONCATENATE($J2253,O$6),'Model Performance Data'!$O$6:$DY$6,0)),'Model Performance Data'!$B$8:$B$56,$C2253,'Model Performance Data'!$C$8:$C$56,$D2253)),"-",SUMIFS(INDEX('Model Performance Data'!$O$8:$DY$56,0,MATCH(CONCATENATE($J2253,O$6),'Model Performance Data'!$O$6:$DY$6,0)),'Model Performance Data'!$B$8:$B$56,$C2253,'Model Performance Data'!$C$8:$C$56,$D2253))</f>
        <v>0</v>
      </c>
    </row>
    <row r="2254" spans="2:15" x14ac:dyDescent="0.35">
      <c r="B2254" s="37" t="s">
        <v>80</v>
      </c>
      <c r="C2254" s="38" t="str">
        <f>IF(ISBLANK('Model Performance Data'!$B$97),"-",'Model Performance Data'!$B$97)</f>
        <v>-</v>
      </c>
      <c r="D2254" s="38" t="str">
        <f>IF(ISBLANK('Model Performance Data'!$C$97),"-",'Model Performance Data'!$C$97)</f>
        <v>-</v>
      </c>
      <c r="E2254" s="38" t="str">
        <f>IF(ISBLANK('Model Performance Data'!$D$97),"-",'Model Performance Data'!$D$97)</f>
        <v>-</v>
      </c>
      <c r="F2254" s="38" t="str">
        <f>IF(ISBLANK('Model Performance Data'!$E$97),"-",'Model Performance Data'!$E$97)</f>
        <v>-</v>
      </c>
      <c r="G2254" s="38" t="str">
        <f>IF(ISBLANK('Model Performance Data'!$F$97),"-",'Model Performance Data'!$F$97)</f>
        <v>-</v>
      </c>
      <c r="H2254" s="253">
        <v>4</v>
      </c>
      <c r="I2254" s="253">
        <v>4</v>
      </c>
      <c r="J2254" s="37" t="str">
        <f t="shared" si="82"/>
        <v>44</v>
      </c>
      <c r="K2254" s="38" t="str">
        <f>IF(ISBLANK('Model Performance Data'!$L$97),"-",'Model Performance Data'!$L$97)</f>
        <v>-</v>
      </c>
      <c r="L2254" s="38" t="str">
        <f>IF(ISBLANK('Model Performance Data'!$K$97),"-",'Model Performance Data'!$K$97)</f>
        <v>-</v>
      </c>
      <c r="M2254" s="254">
        <f>IF(ISNA(SUMIFS(INDEX('Model Performance Data'!$O$8:$DY$56,0,MATCH(CONCATENATE($J2254,M$6),'Model Performance Data'!$O$6:$DY$6,0)),'Model Performance Data'!$B$8:$B$56,$C2254,'Model Performance Data'!$C$8:$C$56,$D2254)),"-",SUMIFS(INDEX('Model Performance Data'!$O$8:$DY$56,0,MATCH(CONCATENATE($J2254,M$6),'Model Performance Data'!$O$6:$DY$6,0)),'Model Performance Data'!$B$8:$B$56,$C2254,'Model Performance Data'!$C$8:$C$56,$D2254))</f>
        <v>0</v>
      </c>
      <c r="N2254" s="254">
        <f>IF(ISNA(SUMIFS(INDEX('Model Performance Data'!$O$8:$DY$56,0,MATCH(CONCATENATE($J2254,N$6),'Model Performance Data'!$O$6:$DY$6,0)),'Model Performance Data'!$B$8:$B$56,$C2254,'Model Performance Data'!$C$8:$C$56,$D2254)),"-",SUMIFS(INDEX('Model Performance Data'!$O$8:$DY$56,0,MATCH(CONCATENATE($J2254,N$6),'Model Performance Data'!$O$6:$DY$6,0)),'Model Performance Data'!$B$8:$B$56,$C2254,'Model Performance Data'!$C$8:$C$56,$D2254))</f>
        <v>0</v>
      </c>
      <c r="O2254" s="255">
        <f>IF(ISNA(SUMIFS(INDEX('Model Performance Data'!$O$8:$DY$56,0,MATCH(CONCATENATE($J2254,O$6),'Model Performance Data'!$O$6:$DY$6,0)),'Model Performance Data'!$B$8:$B$56,$C2254,'Model Performance Data'!$C$8:$C$56,$D2254)),"-",SUMIFS(INDEX('Model Performance Data'!$O$8:$DY$56,0,MATCH(CONCATENATE($J2254,O$6),'Model Performance Data'!$O$6:$DY$6,0)),'Model Performance Data'!$B$8:$B$56,$C2254,'Model Performance Data'!$C$8:$C$56,$D2254))</f>
        <v>0</v>
      </c>
    </row>
    <row r="2255" spans="2:15" x14ac:dyDescent="0.35">
      <c r="B2255" s="37" t="s">
        <v>80</v>
      </c>
      <c r="C2255" s="38" t="str">
        <f>IF(ISBLANK('Model Performance Data'!$B$97),"-",'Model Performance Data'!$B$97)</f>
        <v>-</v>
      </c>
      <c r="D2255" s="38" t="str">
        <f>IF(ISBLANK('Model Performance Data'!$C$97),"-",'Model Performance Data'!$C$97)</f>
        <v>-</v>
      </c>
      <c r="E2255" s="38" t="str">
        <f>IF(ISBLANK('Model Performance Data'!$D$97),"-",'Model Performance Data'!$D$97)</f>
        <v>-</v>
      </c>
      <c r="F2255" s="38" t="str">
        <f>IF(ISBLANK('Model Performance Data'!$E$97),"-",'Model Performance Data'!$E$97)</f>
        <v>-</v>
      </c>
      <c r="G2255" s="38" t="str">
        <f>IF(ISBLANK('Model Performance Data'!$F$97),"-",'Model Performance Data'!$F$97)</f>
        <v>-</v>
      </c>
      <c r="H2255" s="253">
        <v>4</v>
      </c>
      <c r="I2255" s="253">
        <v>5</v>
      </c>
      <c r="J2255" s="37" t="str">
        <f t="shared" si="82"/>
        <v>45</v>
      </c>
      <c r="K2255" s="38" t="str">
        <f>IF(ISBLANK('Model Performance Data'!$L$97),"-",'Model Performance Data'!$L$97)</f>
        <v>-</v>
      </c>
      <c r="L2255" s="38" t="str">
        <f>IF(ISBLANK('Model Performance Data'!$K$97),"-",'Model Performance Data'!$K$97)</f>
        <v>-</v>
      </c>
      <c r="M2255" s="254">
        <f>IF(ISNA(SUMIFS(INDEX('Model Performance Data'!$O$8:$DY$56,0,MATCH(CONCATENATE($J2255,M$6),'Model Performance Data'!$O$6:$DY$6,0)),'Model Performance Data'!$B$8:$B$56,$C2255,'Model Performance Data'!$C$8:$C$56,$D2255)),"-",SUMIFS(INDEX('Model Performance Data'!$O$8:$DY$56,0,MATCH(CONCATENATE($J2255,M$6),'Model Performance Data'!$O$6:$DY$6,0)),'Model Performance Data'!$B$8:$B$56,$C2255,'Model Performance Data'!$C$8:$C$56,$D2255))</f>
        <v>0</v>
      </c>
      <c r="N2255" s="254">
        <f>IF(ISNA(SUMIFS(INDEX('Model Performance Data'!$O$8:$DY$56,0,MATCH(CONCATENATE($J2255,N$6),'Model Performance Data'!$O$6:$DY$6,0)),'Model Performance Data'!$B$8:$B$56,$C2255,'Model Performance Data'!$C$8:$C$56,$D2255)),"-",SUMIFS(INDEX('Model Performance Data'!$O$8:$DY$56,0,MATCH(CONCATENATE($J2255,N$6),'Model Performance Data'!$O$6:$DY$6,0)),'Model Performance Data'!$B$8:$B$56,$C2255,'Model Performance Data'!$C$8:$C$56,$D2255))</f>
        <v>0</v>
      </c>
      <c r="O2255" s="255">
        <f>IF(ISNA(SUMIFS(INDEX('Model Performance Data'!$O$8:$DY$56,0,MATCH(CONCATENATE($J2255,O$6),'Model Performance Data'!$O$6:$DY$6,0)),'Model Performance Data'!$B$8:$B$56,$C2255,'Model Performance Data'!$C$8:$C$56,$D2255)),"-",SUMIFS(INDEX('Model Performance Data'!$O$8:$DY$56,0,MATCH(CONCATENATE($J2255,O$6),'Model Performance Data'!$O$6:$DY$6,0)),'Model Performance Data'!$B$8:$B$56,$C2255,'Model Performance Data'!$C$8:$C$56,$D2255))</f>
        <v>0</v>
      </c>
    </row>
    <row r="2256" spans="2:15" x14ac:dyDescent="0.35">
      <c r="B2256" s="37" t="s">
        <v>80</v>
      </c>
      <c r="C2256" s="38" t="str">
        <f>IF(ISBLANK('Model Performance Data'!$B$97),"-",'Model Performance Data'!$B$97)</f>
        <v>-</v>
      </c>
      <c r="D2256" s="38" t="str">
        <f>IF(ISBLANK('Model Performance Data'!$C$97),"-",'Model Performance Data'!$C$97)</f>
        <v>-</v>
      </c>
      <c r="E2256" s="38" t="str">
        <f>IF(ISBLANK('Model Performance Data'!$D$97),"-",'Model Performance Data'!$D$97)</f>
        <v>-</v>
      </c>
      <c r="F2256" s="38" t="str">
        <f>IF(ISBLANK('Model Performance Data'!$E$97),"-",'Model Performance Data'!$E$97)</f>
        <v>-</v>
      </c>
      <c r="G2256" s="38" t="str">
        <f>IF(ISBLANK('Model Performance Data'!$F$97),"-",'Model Performance Data'!$F$97)</f>
        <v>-</v>
      </c>
      <c r="H2256" s="253">
        <v>4</v>
      </c>
      <c r="I2256" s="253" t="s">
        <v>65</v>
      </c>
      <c r="J2256" s="37" t="str">
        <f t="shared" si="82"/>
        <v>4Goal</v>
      </c>
      <c r="K2256" s="38" t="str">
        <f>IF(ISBLANK('Model Performance Data'!$L$97),"-",'Model Performance Data'!$L$97)</f>
        <v>-</v>
      </c>
      <c r="L2256" s="38" t="str">
        <f>IF(ISBLANK('Model Performance Data'!$K$97),"-",'Model Performance Data'!$K$97)</f>
        <v>-</v>
      </c>
      <c r="M2256" s="254" t="str">
        <f>IF(ISNA(SUMIFS(INDEX('Model Performance Data'!$O$8:$DY$56,0,MATCH(CONCATENATE($J2256,M$6),'Model Performance Data'!$O$6:$DY$6,0)),'Model Performance Data'!$B$8:$B$56,$C2256,'Model Performance Data'!$C$8:$C$56,$D2256)),"-",SUMIFS(INDEX('Model Performance Data'!$O$8:$DY$56,0,MATCH(CONCATENATE($J2256,M$6),'Model Performance Data'!$O$6:$DY$6,0)),'Model Performance Data'!$B$8:$B$56,$C2256,'Model Performance Data'!$C$8:$C$56,$D2256))</f>
        <v>-</v>
      </c>
      <c r="N2256" s="254" t="str">
        <f>IF(ISNA(SUMIFS(INDEX('Model Performance Data'!$O$8:$DY$56,0,MATCH(CONCATENATE($J2256,N$6),'Model Performance Data'!$O$6:$DY$6,0)),'Model Performance Data'!$B$8:$B$56,$C2256,'Model Performance Data'!$C$8:$C$56,$D2256)),"-",SUMIFS(INDEX('Model Performance Data'!$O$8:$DY$56,0,MATCH(CONCATENATE($J2256,N$6),'Model Performance Data'!$O$6:$DY$6,0)),'Model Performance Data'!$B$8:$B$56,$C2256,'Model Performance Data'!$C$8:$C$56,$D2256))</f>
        <v>-</v>
      </c>
      <c r="O2256" s="255">
        <f>IF(ISNA(SUMIFS(INDEX('Model Performance Data'!$O$8:$DY$56,0,MATCH(CONCATENATE($J2256,O$6),'Model Performance Data'!$O$6:$DY$6,0)),'Model Performance Data'!$B$8:$B$56,$C2256,'Model Performance Data'!$C$8:$C$56,$D2256)),"-",SUMIFS(INDEX('Model Performance Data'!$O$8:$DY$56,0,MATCH(CONCATENATE($J2256,O$6),'Model Performance Data'!$O$6:$DY$6,0)),'Model Performance Data'!$B$8:$B$56,$C2256,'Model Performance Data'!$C$8:$C$56,$D2256))</f>
        <v>0</v>
      </c>
    </row>
    <row r="2257" spans="2:15" x14ac:dyDescent="0.35">
      <c r="B2257" s="37" t="s">
        <v>80</v>
      </c>
      <c r="C2257" s="38" t="str">
        <f>IF(ISBLANK('Model Performance Data'!$B$98),"-",'Model Performance Data'!$B$98)</f>
        <v>-</v>
      </c>
      <c r="D2257" s="38" t="str">
        <f>IF(ISBLANK('Model Performance Data'!$C$98),"-",'Model Performance Data'!$C$98)</f>
        <v>-</v>
      </c>
      <c r="E2257" s="38" t="str">
        <f>IF(ISBLANK('Model Performance Data'!$D$98),"-",'Model Performance Data'!$D$98)</f>
        <v>-</v>
      </c>
      <c r="F2257" s="38" t="str">
        <f>IF(ISBLANK('Model Performance Data'!$E$98),"-",'Model Performance Data'!$E$98)</f>
        <v>-</v>
      </c>
      <c r="G2257" s="38" t="str">
        <f>IF(ISBLANK('Model Performance Data'!$F$98),"-",'Model Performance Data'!$F$98)</f>
        <v>-</v>
      </c>
      <c r="H2257" s="253" t="s">
        <v>64</v>
      </c>
      <c r="I2257" s="253" t="s">
        <v>64</v>
      </c>
      <c r="J2257" s="37" t="str">
        <f t="shared" si="82"/>
        <v>BaselineBaseline</v>
      </c>
      <c r="K2257" s="38" t="str">
        <f>IF(ISBLANK('Model Performance Data'!$L$98),"-",'Model Performance Data'!$L$98)</f>
        <v>-</v>
      </c>
      <c r="L2257" s="38" t="str">
        <f>IF(ISBLANK('Model Performance Data'!$K$98),"-",'Model Performance Data'!$K$98)</f>
        <v>-</v>
      </c>
      <c r="M2257" s="254">
        <f>IF(ISNA(SUMIFS(INDEX('Model Performance Data'!$O$8:$DY$56,0,MATCH(CONCATENATE($J2257,M$6),'Model Performance Data'!$O$6:$DY$6,0)),'Model Performance Data'!$B$8:$B$56,$C2257,'Model Performance Data'!$C$8:$C$56,$D2257)),"-",SUMIFS(INDEX('Model Performance Data'!$O$8:$DY$56,0,MATCH(CONCATENATE($J2257,M$6),'Model Performance Data'!$O$6:$DY$6,0)),'Model Performance Data'!$B$8:$B$56,$C2257,'Model Performance Data'!$C$8:$C$56,$D2257))</f>
        <v>0</v>
      </c>
      <c r="N2257" s="254">
        <f>IF(ISNA(SUMIFS(INDEX('Model Performance Data'!$O$8:$DY$56,0,MATCH(CONCATENATE($J2257,N$6),'Model Performance Data'!$O$6:$DY$6,0)),'Model Performance Data'!$B$8:$B$56,$C2257,'Model Performance Data'!$C$8:$C$56,$D2257)),"-",SUMIFS(INDEX('Model Performance Data'!$O$8:$DY$56,0,MATCH(CONCATENATE($J2257,N$6),'Model Performance Data'!$O$6:$DY$6,0)),'Model Performance Data'!$B$8:$B$56,$C2257,'Model Performance Data'!$C$8:$C$56,$D2257))</f>
        <v>0</v>
      </c>
      <c r="O2257" s="255">
        <f>IF(ISNA(SUMIFS(INDEX('Model Performance Data'!$O$8:$DY$56,0,MATCH(CONCATENATE($J2257,O$6),'Model Performance Data'!$O$6:$DY$6,0)),'Model Performance Data'!$B$8:$B$56,$C2257,'Model Performance Data'!$C$8:$C$56,$D2257)),"-",SUMIFS(INDEX('Model Performance Data'!$O$8:$DY$56,0,MATCH(CONCATENATE($J2257,O$6),'Model Performance Data'!$O$6:$DY$6,0)),'Model Performance Data'!$B$8:$B$56,$C2257,'Model Performance Data'!$C$8:$C$56,$D2257))</f>
        <v>0</v>
      </c>
    </row>
    <row r="2258" spans="2:15" x14ac:dyDescent="0.35">
      <c r="B2258" s="37" t="s">
        <v>80</v>
      </c>
      <c r="C2258" s="38" t="str">
        <f>IF(ISBLANK('Model Performance Data'!$B$98),"-",'Model Performance Data'!$B$98)</f>
        <v>-</v>
      </c>
      <c r="D2258" s="38" t="str">
        <f>IF(ISBLANK('Model Performance Data'!$C$98),"-",'Model Performance Data'!$C$98)</f>
        <v>-</v>
      </c>
      <c r="E2258" s="38" t="str">
        <f>IF(ISBLANK('Model Performance Data'!$D$98),"-",'Model Performance Data'!$D$98)</f>
        <v>-</v>
      </c>
      <c r="F2258" s="38" t="str">
        <f>IF(ISBLANK('Model Performance Data'!$E$98),"-",'Model Performance Data'!$E$98)</f>
        <v>-</v>
      </c>
      <c r="G2258" s="38" t="str">
        <f>IF(ISBLANK('Model Performance Data'!$F$98),"-",'Model Performance Data'!$F$98)</f>
        <v>-</v>
      </c>
      <c r="H2258" s="253">
        <v>1</v>
      </c>
      <c r="I2258" s="253">
        <v>1</v>
      </c>
      <c r="J2258" s="37" t="str">
        <f t="shared" si="82"/>
        <v>11</v>
      </c>
      <c r="K2258" s="38" t="str">
        <f>IF(ISBLANK('Model Performance Data'!$L$98),"-",'Model Performance Data'!$L$98)</f>
        <v>-</v>
      </c>
      <c r="L2258" s="38" t="str">
        <f>IF(ISBLANK('Model Performance Data'!$K$98),"-",'Model Performance Data'!$K$98)</f>
        <v>-</v>
      </c>
      <c r="M2258" s="254">
        <f>IF(ISNA(SUMIFS(INDEX('Model Performance Data'!$O$8:$DY$56,0,MATCH(CONCATENATE($J2258,M$6),'Model Performance Data'!$O$6:$DY$6,0)),'Model Performance Data'!$B$8:$B$56,$C2258,'Model Performance Data'!$C$8:$C$56,$D2258)),"-",SUMIFS(INDEX('Model Performance Data'!$O$8:$DY$56,0,MATCH(CONCATENATE($J2258,M$6),'Model Performance Data'!$O$6:$DY$6,0)),'Model Performance Data'!$B$8:$B$56,$C2258,'Model Performance Data'!$C$8:$C$56,$D2258))</f>
        <v>0</v>
      </c>
      <c r="N2258" s="254">
        <f>IF(ISNA(SUMIFS(INDEX('Model Performance Data'!$O$8:$DY$56,0,MATCH(CONCATENATE($J2258,N$6),'Model Performance Data'!$O$6:$DY$6,0)),'Model Performance Data'!$B$8:$B$56,$C2258,'Model Performance Data'!$C$8:$C$56,$D2258)),"-",SUMIFS(INDEX('Model Performance Data'!$O$8:$DY$56,0,MATCH(CONCATENATE($J2258,N$6),'Model Performance Data'!$O$6:$DY$6,0)),'Model Performance Data'!$B$8:$B$56,$C2258,'Model Performance Data'!$C$8:$C$56,$D2258))</f>
        <v>0</v>
      </c>
      <c r="O2258" s="255">
        <f>IF(ISNA(SUMIFS(INDEX('Model Performance Data'!$O$8:$DY$56,0,MATCH(CONCATENATE($J2258,O$6),'Model Performance Data'!$O$6:$DY$6,0)),'Model Performance Data'!$B$8:$B$56,$C2258,'Model Performance Data'!$C$8:$C$56,$D2258)),"-",SUMIFS(INDEX('Model Performance Data'!$O$8:$DY$56,0,MATCH(CONCATENATE($J2258,O$6),'Model Performance Data'!$O$6:$DY$6,0)),'Model Performance Data'!$B$8:$B$56,$C2258,'Model Performance Data'!$C$8:$C$56,$D2258))</f>
        <v>0</v>
      </c>
    </row>
    <row r="2259" spans="2:15" x14ac:dyDescent="0.35">
      <c r="B2259" s="37" t="s">
        <v>80</v>
      </c>
      <c r="C2259" s="38" t="str">
        <f>IF(ISBLANK('Model Performance Data'!$B$98),"-",'Model Performance Data'!$B$98)</f>
        <v>-</v>
      </c>
      <c r="D2259" s="38" t="str">
        <f>IF(ISBLANK('Model Performance Data'!$C$98),"-",'Model Performance Data'!$C$98)</f>
        <v>-</v>
      </c>
      <c r="E2259" s="38" t="str">
        <f>IF(ISBLANK('Model Performance Data'!$D$98),"-",'Model Performance Data'!$D$98)</f>
        <v>-</v>
      </c>
      <c r="F2259" s="38" t="str">
        <f>IF(ISBLANK('Model Performance Data'!$E$98),"-",'Model Performance Data'!$E$98)</f>
        <v>-</v>
      </c>
      <c r="G2259" s="38" t="str">
        <f>IF(ISBLANK('Model Performance Data'!$F$98),"-",'Model Performance Data'!$F$98)</f>
        <v>-</v>
      </c>
      <c r="H2259" s="253">
        <v>1</v>
      </c>
      <c r="I2259" s="253">
        <v>2</v>
      </c>
      <c r="J2259" s="37" t="str">
        <f t="shared" si="82"/>
        <v>12</v>
      </c>
      <c r="K2259" s="38" t="str">
        <f>IF(ISBLANK('Model Performance Data'!$L$98),"-",'Model Performance Data'!$L$98)</f>
        <v>-</v>
      </c>
      <c r="L2259" s="38" t="str">
        <f>IF(ISBLANK('Model Performance Data'!$K$98),"-",'Model Performance Data'!$K$98)</f>
        <v>-</v>
      </c>
      <c r="M2259" s="254">
        <f>IF(ISNA(SUMIFS(INDEX('Model Performance Data'!$O$8:$DY$56,0,MATCH(CONCATENATE($J2259,M$6),'Model Performance Data'!$O$6:$DY$6,0)),'Model Performance Data'!$B$8:$B$56,$C2259,'Model Performance Data'!$C$8:$C$56,$D2259)),"-",SUMIFS(INDEX('Model Performance Data'!$O$8:$DY$56,0,MATCH(CONCATENATE($J2259,M$6),'Model Performance Data'!$O$6:$DY$6,0)),'Model Performance Data'!$B$8:$B$56,$C2259,'Model Performance Data'!$C$8:$C$56,$D2259))</f>
        <v>0</v>
      </c>
      <c r="N2259" s="254">
        <f>IF(ISNA(SUMIFS(INDEX('Model Performance Data'!$O$8:$DY$56,0,MATCH(CONCATENATE($J2259,N$6),'Model Performance Data'!$O$6:$DY$6,0)),'Model Performance Data'!$B$8:$B$56,$C2259,'Model Performance Data'!$C$8:$C$56,$D2259)),"-",SUMIFS(INDEX('Model Performance Data'!$O$8:$DY$56,0,MATCH(CONCATENATE($J2259,N$6),'Model Performance Data'!$O$6:$DY$6,0)),'Model Performance Data'!$B$8:$B$56,$C2259,'Model Performance Data'!$C$8:$C$56,$D2259))</f>
        <v>0</v>
      </c>
      <c r="O2259" s="255">
        <f>IF(ISNA(SUMIFS(INDEX('Model Performance Data'!$O$8:$DY$56,0,MATCH(CONCATENATE($J2259,O$6),'Model Performance Data'!$O$6:$DY$6,0)),'Model Performance Data'!$B$8:$B$56,$C2259,'Model Performance Data'!$C$8:$C$56,$D2259)),"-",SUMIFS(INDEX('Model Performance Data'!$O$8:$DY$56,0,MATCH(CONCATENATE($J2259,O$6),'Model Performance Data'!$O$6:$DY$6,0)),'Model Performance Data'!$B$8:$B$56,$C2259,'Model Performance Data'!$C$8:$C$56,$D2259))</f>
        <v>0</v>
      </c>
    </row>
    <row r="2260" spans="2:15" x14ac:dyDescent="0.35">
      <c r="B2260" s="37" t="s">
        <v>80</v>
      </c>
      <c r="C2260" s="38" t="str">
        <f>IF(ISBLANK('Model Performance Data'!$B$98),"-",'Model Performance Data'!$B$98)</f>
        <v>-</v>
      </c>
      <c r="D2260" s="38" t="str">
        <f>IF(ISBLANK('Model Performance Data'!$C$98),"-",'Model Performance Data'!$C$98)</f>
        <v>-</v>
      </c>
      <c r="E2260" s="38" t="str">
        <f>IF(ISBLANK('Model Performance Data'!$D$98),"-",'Model Performance Data'!$D$98)</f>
        <v>-</v>
      </c>
      <c r="F2260" s="38" t="str">
        <f>IF(ISBLANK('Model Performance Data'!$E$98),"-",'Model Performance Data'!$E$98)</f>
        <v>-</v>
      </c>
      <c r="G2260" s="38" t="str">
        <f>IF(ISBLANK('Model Performance Data'!$F$98),"-",'Model Performance Data'!$F$98)</f>
        <v>-</v>
      </c>
      <c r="H2260" s="253">
        <v>1</v>
      </c>
      <c r="I2260" s="253">
        <v>3</v>
      </c>
      <c r="J2260" s="37" t="str">
        <f t="shared" si="82"/>
        <v>13</v>
      </c>
      <c r="K2260" s="38" t="str">
        <f>IF(ISBLANK('Model Performance Data'!$L$98),"-",'Model Performance Data'!$L$98)</f>
        <v>-</v>
      </c>
      <c r="L2260" s="38" t="str">
        <f>IF(ISBLANK('Model Performance Data'!$K$98),"-",'Model Performance Data'!$K$98)</f>
        <v>-</v>
      </c>
      <c r="M2260" s="254">
        <f>IF(ISNA(SUMIFS(INDEX('Model Performance Data'!$O$8:$DY$56,0,MATCH(CONCATENATE($J2260,M$6),'Model Performance Data'!$O$6:$DY$6,0)),'Model Performance Data'!$B$8:$B$56,$C2260,'Model Performance Data'!$C$8:$C$56,$D2260)),"-",SUMIFS(INDEX('Model Performance Data'!$O$8:$DY$56,0,MATCH(CONCATENATE($J2260,M$6),'Model Performance Data'!$O$6:$DY$6,0)),'Model Performance Data'!$B$8:$B$56,$C2260,'Model Performance Data'!$C$8:$C$56,$D2260))</f>
        <v>0</v>
      </c>
      <c r="N2260" s="254">
        <f>IF(ISNA(SUMIFS(INDEX('Model Performance Data'!$O$8:$DY$56,0,MATCH(CONCATENATE($J2260,N$6),'Model Performance Data'!$O$6:$DY$6,0)),'Model Performance Data'!$B$8:$B$56,$C2260,'Model Performance Data'!$C$8:$C$56,$D2260)),"-",SUMIFS(INDEX('Model Performance Data'!$O$8:$DY$56,0,MATCH(CONCATENATE($J2260,N$6),'Model Performance Data'!$O$6:$DY$6,0)),'Model Performance Data'!$B$8:$B$56,$C2260,'Model Performance Data'!$C$8:$C$56,$D2260))</f>
        <v>0</v>
      </c>
      <c r="O2260" s="255">
        <f>IF(ISNA(SUMIFS(INDEX('Model Performance Data'!$O$8:$DY$56,0,MATCH(CONCATENATE($J2260,O$6),'Model Performance Data'!$O$6:$DY$6,0)),'Model Performance Data'!$B$8:$B$56,$C2260,'Model Performance Data'!$C$8:$C$56,$D2260)),"-",SUMIFS(INDEX('Model Performance Data'!$O$8:$DY$56,0,MATCH(CONCATENATE($J2260,O$6),'Model Performance Data'!$O$6:$DY$6,0)),'Model Performance Data'!$B$8:$B$56,$C2260,'Model Performance Data'!$C$8:$C$56,$D2260))</f>
        <v>0</v>
      </c>
    </row>
    <row r="2261" spans="2:15" x14ac:dyDescent="0.35">
      <c r="B2261" s="37" t="s">
        <v>80</v>
      </c>
      <c r="C2261" s="38" t="str">
        <f>IF(ISBLANK('Model Performance Data'!$B$98),"-",'Model Performance Data'!$B$98)</f>
        <v>-</v>
      </c>
      <c r="D2261" s="38" t="str">
        <f>IF(ISBLANK('Model Performance Data'!$C$98),"-",'Model Performance Data'!$C$98)</f>
        <v>-</v>
      </c>
      <c r="E2261" s="38" t="str">
        <f>IF(ISBLANK('Model Performance Data'!$D$98),"-",'Model Performance Data'!$D$98)</f>
        <v>-</v>
      </c>
      <c r="F2261" s="38" t="str">
        <f>IF(ISBLANK('Model Performance Data'!$E$98),"-",'Model Performance Data'!$E$98)</f>
        <v>-</v>
      </c>
      <c r="G2261" s="38" t="str">
        <f>IF(ISBLANK('Model Performance Data'!$F$98),"-",'Model Performance Data'!$F$98)</f>
        <v>-</v>
      </c>
      <c r="H2261" s="253">
        <v>1</v>
      </c>
      <c r="I2261" s="253">
        <v>4</v>
      </c>
      <c r="J2261" s="37" t="str">
        <f t="shared" si="82"/>
        <v>14</v>
      </c>
      <c r="K2261" s="38" t="str">
        <f>IF(ISBLANK('Model Performance Data'!$L$98),"-",'Model Performance Data'!$L$98)</f>
        <v>-</v>
      </c>
      <c r="L2261" s="38" t="str">
        <f>IF(ISBLANK('Model Performance Data'!$K$98),"-",'Model Performance Data'!$K$98)</f>
        <v>-</v>
      </c>
      <c r="M2261" s="254">
        <f>IF(ISNA(SUMIFS(INDEX('Model Performance Data'!$O$8:$DY$56,0,MATCH(CONCATENATE($J2261,M$6),'Model Performance Data'!$O$6:$DY$6,0)),'Model Performance Data'!$B$8:$B$56,$C2261,'Model Performance Data'!$C$8:$C$56,$D2261)),"-",SUMIFS(INDEX('Model Performance Data'!$O$8:$DY$56,0,MATCH(CONCATENATE($J2261,M$6),'Model Performance Data'!$O$6:$DY$6,0)),'Model Performance Data'!$B$8:$B$56,$C2261,'Model Performance Data'!$C$8:$C$56,$D2261))</f>
        <v>0</v>
      </c>
      <c r="N2261" s="254">
        <f>IF(ISNA(SUMIFS(INDEX('Model Performance Data'!$O$8:$DY$56,0,MATCH(CONCATENATE($J2261,N$6),'Model Performance Data'!$O$6:$DY$6,0)),'Model Performance Data'!$B$8:$B$56,$C2261,'Model Performance Data'!$C$8:$C$56,$D2261)),"-",SUMIFS(INDEX('Model Performance Data'!$O$8:$DY$56,0,MATCH(CONCATENATE($J2261,N$6),'Model Performance Data'!$O$6:$DY$6,0)),'Model Performance Data'!$B$8:$B$56,$C2261,'Model Performance Data'!$C$8:$C$56,$D2261))</f>
        <v>0</v>
      </c>
      <c r="O2261" s="255">
        <f>IF(ISNA(SUMIFS(INDEX('Model Performance Data'!$O$8:$DY$56,0,MATCH(CONCATENATE($J2261,O$6),'Model Performance Data'!$O$6:$DY$6,0)),'Model Performance Data'!$B$8:$B$56,$C2261,'Model Performance Data'!$C$8:$C$56,$D2261)),"-",SUMIFS(INDEX('Model Performance Data'!$O$8:$DY$56,0,MATCH(CONCATENATE($J2261,O$6),'Model Performance Data'!$O$6:$DY$6,0)),'Model Performance Data'!$B$8:$B$56,$C2261,'Model Performance Data'!$C$8:$C$56,$D2261))</f>
        <v>0</v>
      </c>
    </row>
    <row r="2262" spans="2:15" x14ac:dyDescent="0.35">
      <c r="B2262" s="37" t="s">
        <v>80</v>
      </c>
      <c r="C2262" s="38" t="str">
        <f>IF(ISBLANK('Model Performance Data'!$B$98),"-",'Model Performance Data'!$B$98)</f>
        <v>-</v>
      </c>
      <c r="D2262" s="38" t="str">
        <f>IF(ISBLANK('Model Performance Data'!$C$98),"-",'Model Performance Data'!$C$98)</f>
        <v>-</v>
      </c>
      <c r="E2262" s="38" t="str">
        <f>IF(ISBLANK('Model Performance Data'!$D$98),"-",'Model Performance Data'!$D$98)</f>
        <v>-</v>
      </c>
      <c r="F2262" s="38" t="str">
        <f>IF(ISBLANK('Model Performance Data'!$E$98),"-",'Model Performance Data'!$E$98)</f>
        <v>-</v>
      </c>
      <c r="G2262" s="38" t="str">
        <f>IF(ISBLANK('Model Performance Data'!$F$98),"-",'Model Performance Data'!$F$98)</f>
        <v>-</v>
      </c>
      <c r="H2262" s="253">
        <v>1</v>
      </c>
      <c r="I2262" s="253">
        <v>5</v>
      </c>
      <c r="J2262" s="37" t="str">
        <f t="shared" si="82"/>
        <v>15</v>
      </c>
      <c r="K2262" s="38" t="str">
        <f>IF(ISBLANK('Model Performance Data'!$L$98),"-",'Model Performance Data'!$L$98)</f>
        <v>-</v>
      </c>
      <c r="L2262" s="38" t="str">
        <f>IF(ISBLANK('Model Performance Data'!$K$98),"-",'Model Performance Data'!$K$98)</f>
        <v>-</v>
      </c>
      <c r="M2262" s="254">
        <f>IF(ISNA(SUMIFS(INDEX('Model Performance Data'!$O$8:$DY$56,0,MATCH(CONCATENATE($J2262,M$6),'Model Performance Data'!$O$6:$DY$6,0)),'Model Performance Data'!$B$8:$B$56,$C2262,'Model Performance Data'!$C$8:$C$56,$D2262)),"-",SUMIFS(INDEX('Model Performance Data'!$O$8:$DY$56,0,MATCH(CONCATENATE($J2262,M$6),'Model Performance Data'!$O$6:$DY$6,0)),'Model Performance Data'!$B$8:$B$56,$C2262,'Model Performance Data'!$C$8:$C$56,$D2262))</f>
        <v>0</v>
      </c>
      <c r="N2262" s="254">
        <f>IF(ISNA(SUMIFS(INDEX('Model Performance Data'!$O$8:$DY$56,0,MATCH(CONCATENATE($J2262,N$6),'Model Performance Data'!$O$6:$DY$6,0)),'Model Performance Data'!$B$8:$B$56,$C2262,'Model Performance Data'!$C$8:$C$56,$D2262)),"-",SUMIFS(INDEX('Model Performance Data'!$O$8:$DY$56,0,MATCH(CONCATENATE($J2262,N$6),'Model Performance Data'!$O$6:$DY$6,0)),'Model Performance Data'!$B$8:$B$56,$C2262,'Model Performance Data'!$C$8:$C$56,$D2262))</f>
        <v>0</v>
      </c>
      <c r="O2262" s="255">
        <f>IF(ISNA(SUMIFS(INDEX('Model Performance Data'!$O$8:$DY$56,0,MATCH(CONCATENATE($J2262,O$6),'Model Performance Data'!$O$6:$DY$6,0)),'Model Performance Data'!$B$8:$B$56,$C2262,'Model Performance Data'!$C$8:$C$56,$D2262)),"-",SUMIFS(INDEX('Model Performance Data'!$O$8:$DY$56,0,MATCH(CONCATENATE($J2262,O$6),'Model Performance Data'!$O$6:$DY$6,0)),'Model Performance Data'!$B$8:$B$56,$C2262,'Model Performance Data'!$C$8:$C$56,$D2262))</f>
        <v>0</v>
      </c>
    </row>
    <row r="2263" spans="2:15" x14ac:dyDescent="0.35">
      <c r="B2263" s="37" t="s">
        <v>80</v>
      </c>
      <c r="C2263" s="38" t="str">
        <f>IF(ISBLANK('Model Performance Data'!$B$98),"-",'Model Performance Data'!$B$98)</f>
        <v>-</v>
      </c>
      <c r="D2263" s="38" t="str">
        <f>IF(ISBLANK('Model Performance Data'!$C$98),"-",'Model Performance Data'!$C$98)</f>
        <v>-</v>
      </c>
      <c r="E2263" s="38" t="str">
        <f>IF(ISBLANK('Model Performance Data'!$D$98),"-",'Model Performance Data'!$D$98)</f>
        <v>-</v>
      </c>
      <c r="F2263" s="38" t="str">
        <f>IF(ISBLANK('Model Performance Data'!$E$98),"-",'Model Performance Data'!$E$98)</f>
        <v>-</v>
      </c>
      <c r="G2263" s="38" t="str">
        <f>IF(ISBLANK('Model Performance Data'!$F$98),"-",'Model Performance Data'!$F$98)</f>
        <v>-</v>
      </c>
      <c r="H2263" s="253">
        <v>1</v>
      </c>
      <c r="I2263" s="253" t="s">
        <v>65</v>
      </c>
      <c r="J2263" s="37" t="str">
        <f t="shared" si="82"/>
        <v>1Goal</v>
      </c>
      <c r="K2263" s="38" t="str">
        <f>IF(ISBLANK('Model Performance Data'!$L$98),"-",'Model Performance Data'!$L$98)</f>
        <v>-</v>
      </c>
      <c r="L2263" s="38" t="str">
        <f>IF(ISBLANK('Model Performance Data'!$K$98),"-",'Model Performance Data'!$K$98)</f>
        <v>-</v>
      </c>
      <c r="M2263" s="254" t="str">
        <f>IF(ISNA(SUMIFS(INDEX('Model Performance Data'!$O$8:$DY$56,0,MATCH(CONCATENATE($J2263,M$6),'Model Performance Data'!$O$6:$DY$6,0)),'Model Performance Data'!$B$8:$B$56,$C2263,'Model Performance Data'!$C$8:$C$56,$D2263)),"-",SUMIFS(INDEX('Model Performance Data'!$O$8:$DY$56,0,MATCH(CONCATENATE($J2263,M$6),'Model Performance Data'!$O$6:$DY$6,0)),'Model Performance Data'!$B$8:$B$56,$C2263,'Model Performance Data'!$C$8:$C$56,$D2263))</f>
        <v>-</v>
      </c>
      <c r="N2263" s="254" t="str">
        <f>IF(ISNA(SUMIFS(INDEX('Model Performance Data'!$O$8:$DY$56,0,MATCH(CONCATENATE($J2263,N$6),'Model Performance Data'!$O$6:$DY$6,0)),'Model Performance Data'!$B$8:$B$56,$C2263,'Model Performance Data'!$C$8:$C$56,$D2263)),"-",SUMIFS(INDEX('Model Performance Data'!$O$8:$DY$56,0,MATCH(CONCATENATE($J2263,N$6),'Model Performance Data'!$O$6:$DY$6,0)),'Model Performance Data'!$B$8:$B$56,$C2263,'Model Performance Data'!$C$8:$C$56,$D2263))</f>
        <v>-</v>
      </c>
      <c r="O2263" s="255">
        <f>IF(ISNA(SUMIFS(INDEX('Model Performance Data'!$O$8:$DY$56,0,MATCH(CONCATENATE($J2263,O$6),'Model Performance Data'!$O$6:$DY$6,0)),'Model Performance Data'!$B$8:$B$56,$C2263,'Model Performance Data'!$C$8:$C$56,$D2263)),"-",SUMIFS(INDEX('Model Performance Data'!$O$8:$DY$56,0,MATCH(CONCATENATE($J2263,O$6),'Model Performance Data'!$O$6:$DY$6,0)),'Model Performance Data'!$B$8:$B$56,$C2263,'Model Performance Data'!$C$8:$C$56,$D2263))</f>
        <v>0</v>
      </c>
    </row>
    <row r="2264" spans="2:15" x14ac:dyDescent="0.35">
      <c r="B2264" s="37" t="s">
        <v>80</v>
      </c>
      <c r="C2264" s="38" t="str">
        <f>IF(ISBLANK('Model Performance Data'!$B$98),"-",'Model Performance Data'!$B$98)</f>
        <v>-</v>
      </c>
      <c r="D2264" s="38" t="str">
        <f>IF(ISBLANK('Model Performance Data'!$C$98),"-",'Model Performance Data'!$C$98)</f>
        <v>-</v>
      </c>
      <c r="E2264" s="38" t="str">
        <f>IF(ISBLANK('Model Performance Data'!$D$98),"-",'Model Performance Data'!$D$98)</f>
        <v>-</v>
      </c>
      <c r="F2264" s="38" t="str">
        <f>IF(ISBLANK('Model Performance Data'!$E$98),"-",'Model Performance Data'!$E$98)</f>
        <v>-</v>
      </c>
      <c r="G2264" s="38" t="str">
        <f>IF(ISBLANK('Model Performance Data'!$F$98),"-",'Model Performance Data'!$F$98)</f>
        <v>-</v>
      </c>
      <c r="H2264" s="253">
        <v>2</v>
      </c>
      <c r="I2264" s="253">
        <v>1</v>
      </c>
      <c r="J2264" s="37" t="str">
        <f t="shared" si="82"/>
        <v>21</v>
      </c>
      <c r="K2264" s="38" t="str">
        <f>IF(ISBLANK('Model Performance Data'!$L$98),"-",'Model Performance Data'!$L$98)</f>
        <v>-</v>
      </c>
      <c r="L2264" s="38" t="str">
        <f>IF(ISBLANK('Model Performance Data'!$K$98),"-",'Model Performance Data'!$K$98)</f>
        <v>-</v>
      </c>
      <c r="M2264" s="254">
        <f>IF(ISNA(SUMIFS(INDEX('Model Performance Data'!$O$8:$DY$56,0,MATCH(CONCATENATE($J2264,M$6),'Model Performance Data'!$O$6:$DY$6,0)),'Model Performance Data'!$B$8:$B$56,$C2264,'Model Performance Data'!$C$8:$C$56,$D2264)),"-",SUMIFS(INDEX('Model Performance Data'!$O$8:$DY$56,0,MATCH(CONCATENATE($J2264,M$6),'Model Performance Data'!$O$6:$DY$6,0)),'Model Performance Data'!$B$8:$B$56,$C2264,'Model Performance Data'!$C$8:$C$56,$D2264))</f>
        <v>0</v>
      </c>
      <c r="N2264" s="254">
        <f>IF(ISNA(SUMIFS(INDEX('Model Performance Data'!$O$8:$DY$56,0,MATCH(CONCATENATE($J2264,N$6),'Model Performance Data'!$O$6:$DY$6,0)),'Model Performance Data'!$B$8:$B$56,$C2264,'Model Performance Data'!$C$8:$C$56,$D2264)),"-",SUMIFS(INDEX('Model Performance Data'!$O$8:$DY$56,0,MATCH(CONCATENATE($J2264,N$6),'Model Performance Data'!$O$6:$DY$6,0)),'Model Performance Data'!$B$8:$B$56,$C2264,'Model Performance Data'!$C$8:$C$56,$D2264))</f>
        <v>0</v>
      </c>
      <c r="O2264" s="255">
        <f>IF(ISNA(SUMIFS(INDEX('Model Performance Data'!$O$8:$DY$56,0,MATCH(CONCATENATE($J2264,O$6),'Model Performance Data'!$O$6:$DY$6,0)),'Model Performance Data'!$B$8:$B$56,$C2264,'Model Performance Data'!$C$8:$C$56,$D2264)),"-",SUMIFS(INDEX('Model Performance Data'!$O$8:$DY$56,0,MATCH(CONCATENATE($J2264,O$6),'Model Performance Data'!$O$6:$DY$6,0)),'Model Performance Data'!$B$8:$B$56,$C2264,'Model Performance Data'!$C$8:$C$56,$D2264))</f>
        <v>0</v>
      </c>
    </row>
    <row r="2265" spans="2:15" x14ac:dyDescent="0.35">
      <c r="B2265" s="37" t="s">
        <v>80</v>
      </c>
      <c r="C2265" s="38" t="str">
        <f>IF(ISBLANK('Model Performance Data'!$B$98),"-",'Model Performance Data'!$B$98)</f>
        <v>-</v>
      </c>
      <c r="D2265" s="38" t="str">
        <f>IF(ISBLANK('Model Performance Data'!$C$98),"-",'Model Performance Data'!$C$98)</f>
        <v>-</v>
      </c>
      <c r="E2265" s="38" t="str">
        <f>IF(ISBLANK('Model Performance Data'!$D$98),"-",'Model Performance Data'!$D$98)</f>
        <v>-</v>
      </c>
      <c r="F2265" s="38" t="str">
        <f>IF(ISBLANK('Model Performance Data'!$E$98),"-",'Model Performance Data'!$E$98)</f>
        <v>-</v>
      </c>
      <c r="G2265" s="38" t="str">
        <f>IF(ISBLANK('Model Performance Data'!$F$98),"-",'Model Performance Data'!$F$98)</f>
        <v>-</v>
      </c>
      <c r="H2265" s="253">
        <v>2</v>
      </c>
      <c r="I2265" s="253">
        <v>2</v>
      </c>
      <c r="J2265" s="37" t="str">
        <f t="shared" si="82"/>
        <v>22</v>
      </c>
      <c r="K2265" s="38" t="str">
        <f>IF(ISBLANK('Model Performance Data'!$L$98),"-",'Model Performance Data'!$L$98)</f>
        <v>-</v>
      </c>
      <c r="L2265" s="38" t="str">
        <f>IF(ISBLANK('Model Performance Data'!$K$98),"-",'Model Performance Data'!$K$98)</f>
        <v>-</v>
      </c>
      <c r="M2265" s="254">
        <f>IF(ISNA(SUMIFS(INDEX('Model Performance Data'!$O$8:$DY$56,0,MATCH(CONCATENATE($J2265,M$6),'Model Performance Data'!$O$6:$DY$6,0)),'Model Performance Data'!$B$8:$B$56,$C2265,'Model Performance Data'!$C$8:$C$56,$D2265)),"-",SUMIFS(INDEX('Model Performance Data'!$O$8:$DY$56,0,MATCH(CONCATENATE($J2265,M$6),'Model Performance Data'!$O$6:$DY$6,0)),'Model Performance Data'!$B$8:$B$56,$C2265,'Model Performance Data'!$C$8:$C$56,$D2265))</f>
        <v>0</v>
      </c>
      <c r="N2265" s="254">
        <f>IF(ISNA(SUMIFS(INDEX('Model Performance Data'!$O$8:$DY$56,0,MATCH(CONCATENATE($J2265,N$6),'Model Performance Data'!$O$6:$DY$6,0)),'Model Performance Data'!$B$8:$B$56,$C2265,'Model Performance Data'!$C$8:$C$56,$D2265)),"-",SUMIFS(INDEX('Model Performance Data'!$O$8:$DY$56,0,MATCH(CONCATENATE($J2265,N$6),'Model Performance Data'!$O$6:$DY$6,0)),'Model Performance Data'!$B$8:$B$56,$C2265,'Model Performance Data'!$C$8:$C$56,$D2265))</f>
        <v>0</v>
      </c>
      <c r="O2265" s="255">
        <f>IF(ISNA(SUMIFS(INDEX('Model Performance Data'!$O$8:$DY$56,0,MATCH(CONCATENATE($J2265,O$6),'Model Performance Data'!$O$6:$DY$6,0)),'Model Performance Data'!$B$8:$B$56,$C2265,'Model Performance Data'!$C$8:$C$56,$D2265)),"-",SUMIFS(INDEX('Model Performance Data'!$O$8:$DY$56,0,MATCH(CONCATENATE($J2265,O$6),'Model Performance Data'!$O$6:$DY$6,0)),'Model Performance Data'!$B$8:$B$56,$C2265,'Model Performance Data'!$C$8:$C$56,$D2265))</f>
        <v>0</v>
      </c>
    </row>
    <row r="2266" spans="2:15" x14ac:dyDescent="0.35">
      <c r="B2266" s="37" t="s">
        <v>80</v>
      </c>
      <c r="C2266" s="38" t="str">
        <f>IF(ISBLANK('Model Performance Data'!$B$98),"-",'Model Performance Data'!$B$98)</f>
        <v>-</v>
      </c>
      <c r="D2266" s="38" t="str">
        <f>IF(ISBLANK('Model Performance Data'!$C$98),"-",'Model Performance Data'!$C$98)</f>
        <v>-</v>
      </c>
      <c r="E2266" s="38" t="str">
        <f>IF(ISBLANK('Model Performance Data'!$D$98),"-",'Model Performance Data'!$D$98)</f>
        <v>-</v>
      </c>
      <c r="F2266" s="38" t="str">
        <f>IF(ISBLANK('Model Performance Data'!$E$98),"-",'Model Performance Data'!$E$98)</f>
        <v>-</v>
      </c>
      <c r="G2266" s="38" t="str">
        <f>IF(ISBLANK('Model Performance Data'!$F$98),"-",'Model Performance Data'!$F$98)</f>
        <v>-</v>
      </c>
      <c r="H2266" s="253">
        <v>2</v>
      </c>
      <c r="I2266" s="253">
        <v>3</v>
      </c>
      <c r="J2266" s="37" t="str">
        <f t="shared" si="82"/>
        <v>23</v>
      </c>
      <c r="K2266" s="38" t="str">
        <f>IF(ISBLANK('Model Performance Data'!$L$98),"-",'Model Performance Data'!$L$98)</f>
        <v>-</v>
      </c>
      <c r="L2266" s="38" t="str">
        <f>IF(ISBLANK('Model Performance Data'!$K$98),"-",'Model Performance Data'!$K$98)</f>
        <v>-</v>
      </c>
      <c r="M2266" s="254">
        <f>IF(ISNA(SUMIFS(INDEX('Model Performance Data'!$O$8:$DY$56,0,MATCH(CONCATENATE($J2266,M$6),'Model Performance Data'!$O$6:$DY$6,0)),'Model Performance Data'!$B$8:$B$56,$C2266,'Model Performance Data'!$C$8:$C$56,$D2266)),"-",SUMIFS(INDEX('Model Performance Data'!$O$8:$DY$56,0,MATCH(CONCATENATE($J2266,M$6),'Model Performance Data'!$O$6:$DY$6,0)),'Model Performance Data'!$B$8:$B$56,$C2266,'Model Performance Data'!$C$8:$C$56,$D2266))</f>
        <v>0</v>
      </c>
      <c r="N2266" s="254">
        <f>IF(ISNA(SUMIFS(INDEX('Model Performance Data'!$O$8:$DY$56,0,MATCH(CONCATENATE($J2266,N$6),'Model Performance Data'!$O$6:$DY$6,0)),'Model Performance Data'!$B$8:$B$56,$C2266,'Model Performance Data'!$C$8:$C$56,$D2266)),"-",SUMIFS(INDEX('Model Performance Data'!$O$8:$DY$56,0,MATCH(CONCATENATE($J2266,N$6),'Model Performance Data'!$O$6:$DY$6,0)),'Model Performance Data'!$B$8:$B$56,$C2266,'Model Performance Data'!$C$8:$C$56,$D2266))</f>
        <v>0</v>
      </c>
      <c r="O2266" s="255">
        <f>IF(ISNA(SUMIFS(INDEX('Model Performance Data'!$O$8:$DY$56,0,MATCH(CONCATENATE($J2266,O$6),'Model Performance Data'!$O$6:$DY$6,0)),'Model Performance Data'!$B$8:$B$56,$C2266,'Model Performance Data'!$C$8:$C$56,$D2266)),"-",SUMIFS(INDEX('Model Performance Data'!$O$8:$DY$56,0,MATCH(CONCATENATE($J2266,O$6),'Model Performance Data'!$O$6:$DY$6,0)),'Model Performance Data'!$B$8:$B$56,$C2266,'Model Performance Data'!$C$8:$C$56,$D2266))</f>
        <v>0</v>
      </c>
    </row>
    <row r="2267" spans="2:15" x14ac:dyDescent="0.35">
      <c r="B2267" s="37" t="s">
        <v>80</v>
      </c>
      <c r="C2267" s="38" t="str">
        <f>IF(ISBLANK('Model Performance Data'!$B$98),"-",'Model Performance Data'!$B$98)</f>
        <v>-</v>
      </c>
      <c r="D2267" s="38" t="str">
        <f>IF(ISBLANK('Model Performance Data'!$C$98),"-",'Model Performance Data'!$C$98)</f>
        <v>-</v>
      </c>
      <c r="E2267" s="38" t="str">
        <f>IF(ISBLANK('Model Performance Data'!$D$98),"-",'Model Performance Data'!$D$98)</f>
        <v>-</v>
      </c>
      <c r="F2267" s="38" t="str">
        <f>IF(ISBLANK('Model Performance Data'!$E$98),"-",'Model Performance Data'!$E$98)</f>
        <v>-</v>
      </c>
      <c r="G2267" s="38" t="str">
        <f>IF(ISBLANK('Model Performance Data'!$F$98),"-",'Model Performance Data'!$F$98)</f>
        <v>-</v>
      </c>
      <c r="H2267" s="253">
        <v>2</v>
      </c>
      <c r="I2267" s="253">
        <v>4</v>
      </c>
      <c r="J2267" s="37" t="str">
        <f t="shared" si="82"/>
        <v>24</v>
      </c>
      <c r="K2267" s="38" t="str">
        <f>IF(ISBLANK('Model Performance Data'!$L$98),"-",'Model Performance Data'!$L$98)</f>
        <v>-</v>
      </c>
      <c r="L2267" s="38" t="str">
        <f>IF(ISBLANK('Model Performance Data'!$K$98),"-",'Model Performance Data'!$K$98)</f>
        <v>-</v>
      </c>
      <c r="M2267" s="254">
        <f>IF(ISNA(SUMIFS(INDEX('Model Performance Data'!$O$8:$DY$56,0,MATCH(CONCATENATE($J2267,M$6),'Model Performance Data'!$O$6:$DY$6,0)),'Model Performance Data'!$B$8:$B$56,$C2267,'Model Performance Data'!$C$8:$C$56,$D2267)),"-",SUMIFS(INDEX('Model Performance Data'!$O$8:$DY$56,0,MATCH(CONCATENATE($J2267,M$6),'Model Performance Data'!$O$6:$DY$6,0)),'Model Performance Data'!$B$8:$B$56,$C2267,'Model Performance Data'!$C$8:$C$56,$D2267))</f>
        <v>0</v>
      </c>
      <c r="N2267" s="254">
        <f>IF(ISNA(SUMIFS(INDEX('Model Performance Data'!$O$8:$DY$56,0,MATCH(CONCATENATE($J2267,N$6),'Model Performance Data'!$O$6:$DY$6,0)),'Model Performance Data'!$B$8:$B$56,$C2267,'Model Performance Data'!$C$8:$C$56,$D2267)),"-",SUMIFS(INDEX('Model Performance Data'!$O$8:$DY$56,0,MATCH(CONCATENATE($J2267,N$6),'Model Performance Data'!$O$6:$DY$6,0)),'Model Performance Data'!$B$8:$B$56,$C2267,'Model Performance Data'!$C$8:$C$56,$D2267))</f>
        <v>0</v>
      </c>
      <c r="O2267" s="255">
        <f>IF(ISNA(SUMIFS(INDEX('Model Performance Data'!$O$8:$DY$56,0,MATCH(CONCATENATE($J2267,O$6),'Model Performance Data'!$O$6:$DY$6,0)),'Model Performance Data'!$B$8:$B$56,$C2267,'Model Performance Data'!$C$8:$C$56,$D2267)),"-",SUMIFS(INDEX('Model Performance Data'!$O$8:$DY$56,0,MATCH(CONCATENATE($J2267,O$6),'Model Performance Data'!$O$6:$DY$6,0)),'Model Performance Data'!$B$8:$B$56,$C2267,'Model Performance Data'!$C$8:$C$56,$D2267))</f>
        <v>0</v>
      </c>
    </row>
    <row r="2268" spans="2:15" x14ac:dyDescent="0.35">
      <c r="B2268" s="37" t="s">
        <v>80</v>
      </c>
      <c r="C2268" s="38" t="str">
        <f>IF(ISBLANK('Model Performance Data'!$B$98),"-",'Model Performance Data'!$B$98)</f>
        <v>-</v>
      </c>
      <c r="D2268" s="38" t="str">
        <f>IF(ISBLANK('Model Performance Data'!$C$98),"-",'Model Performance Data'!$C$98)</f>
        <v>-</v>
      </c>
      <c r="E2268" s="38" t="str">
        <f>IF(ISBLANK('Model Performance Data'!$D$98),"-",'Model Performance Data'!$D$98)</f>
        <v>-</v>
      </c>
      <c r="F2268" s="38" t="str">
        <f>IF(ISBLANK('Model Performance Data'!$E$98),"-",'Model Performance Data'!$E$98)</f>
        <v>-</v>
      </c>
      <c r="G2268" s="38" t="str">
        <f>IF(ISBLANK('Model Performance Data'!$F$98),"-",'Model Performance Data'!$F$98)</f>
        <v>-</v>
      </c>
      <c r="H2268" s="253">
        <v>2</v>
      </c>
      <c r="I2268" s="253">
        <v>5</v>
      </c>
      <c r="J2268" s="37" t="str">
        <f t="shared" si="82"/>
        <v>25</v>
      </c>
      <c r="K2268" s="38" t="str">
        <f>IF(ISBLANK('Model Performance Data'!$L$98),"-",'Model Performance Data'!$L$98)</f>
        <v>-</v>
      </c>
      <c r="L2268" s="38" t="str">
        <f>IF(ISBLANK('Model Performance Data'!$K$98),"-",'Model Performance Data'!$K$98)</f>
        <v>-</v>
      </c>
      <c r="M2268" s="254">
        <f>IF(ISNA(SUMIFS(INDEX('Model Performance Data'!$O$8:$DY$56,0,MATCH(CONCATENATE($J2268,M$6),'Model Performance Data'!$O$6:$DY$6,0)),'Model Performance Data'!$B$8:$B$56,$C2268,'Model Performance Data'!$C$8:$C$56,$D2268)),"-",SUMIFS(INDEX('Model Performance Data'!$O$8:$DY$56,0,MATCH(CONCATENATE($J2268,M$6),'Model Performance Data'!$O$6:$DY$6,0)),'Model Performance Data'!$B$8:$B$56,$C2268,'Model Performance Data'!$C$8:$C$56,$D2268))</f>
        <v>0</v>
      </c>
      <c r="N2268" s="254">
        <f>IF(ISNA(SUMIFS(INDEX('Model Performance Data'!$O$8:$DY$56,0,MATCH(CONCATENATE($J2268,N$6),'Model Performance Data'!$O$6:$DY$6,0)),'Model Performance Data'!$B$8:$B$56,$C2268,'Model Performance Data'!$C$8:$C$56,$D2268)),"-",SUMIFS(INDEX('Model Performance Data'!$O$8:$DY$56,0,MATCH(CONCATENATE($J2268,N$6),'Model Performance Data'!$O$6:$DY$6,0)),'Model Performance Data'!$B$8:$B$56,$C2268,'Model Performance Data'!$C$8:$C$56,$D2268))</f>
        <v>0</v>
      </c>
      <c r="O2268" s="255">
        <f>IF(ISNA(SUMIFS(INDEX('Model Performance Data'!$O$8:$DY$56,0,MATCH(CONCATENATE($J2268,O$6),'Model Performance Data'!$O$6:$DY$6,0)),'Model Performance Data'!$B$8:$B$56,$C2268,'Model Performance Data'!$C$8:$C$56,$D2268)),"-",SUMIFS(INDEX('Model Performance Data'!$O$8:$DY$56,0,MATCH(CONCATENATE($J2268,O$6),'Model Performance Data'!$O$6:$DY$6,0)),'Model Performance Data'!$B$8:$B$56,$C2268,'Model Performance Data'!$C$8:$C$56,$D2268))</f>
        <v>0</v>
      </c>
    </row>
    <row r="2269" spans="2:15" x14ac:dyDescent="0.35">
      <c r="B2269" s="37" t="s">
        <v>80</v>
      </c>
      <c r="C2269" s="38" t="str">
        <f>IF(ISBLANK('Model Performance Data'!$B$98),"-",'Model Performance Data'!$B$98)</f>
        <v>-</v>
      </c>
      <c r="D2269" s="38" t="str">
        <f>IF(ISBLANK('Model Performance Data'!$C$98),"-",'Model Performance Data'!$C$98)</f>
        <v>-</v>
      </c>
      <c r="E2269" s="38" t="str">
        <f>IF(ISBLANK('Model Performance Data'!$D$98),"-",'Model Performance Data'!$D$98)</f>
        <v>-</v>
      </c>
      <c r="F2269" s="38" t="str">
        <f>IF(ISBLANK('Model Performance Data'!$E$98),"-",'Model Performance Data'!$E$98)</f>
        <v>-</v>
      </c>
      <c r="G2269" s="38" t="str">
        <f>IF(ISBLANK('Model Performance Data'!$F$98),"-",'Model Performance Data'!$F$98)</f>
        <v>-</v>
      </c>
      <c r="H2269" s="253">
        <v>2</v>
      </c>
      <c r="I2269" s="253" t="s">
        <v>65</v>
      </c>
      <c r="J2269" s="37" t="str">
        <f t="shared" si="82"/>
        <v>2Goal</v>
      </c>
      <c r="K2269" s="38" t="str">
        <f>IF(ISBLANK('Model Performance Data'!$L$98),"-",'Model Performance Data'!$L$98)</f>
        <v>-</v>
      </c>
      <c r="L2269" s="38" t="str">
        <f>IF(ISBLANK('Model Performance Data'!$K$98),"-",'Model Performance Data'!$K$98)</f>
        <v>-</v>
      </c>
      <c r="M2269" s="254" t="str">
        <f>IF(ISNA(SUMIFS(INDEX('Model Performance Data'!$O$8:$DY$56,0,MATCH(CONCATENATE($J2269,M$6),'Model Performance Data'!$O$6:$DY$6,0)),'Model Performance Data'!$B$8:$B$56,$C2269,'Model Performance Data'!$C$8:$C$56,$D2269)),"-",SUMIFS(INDEX('Model Performance Data'!$O$8:$DY$56,0,MATCH(CONCATENATE($J2269,M$6),'Model Performance Data'!$O$6:$DY$6,0)),'Model Performance Data'!$B$8:$B$56,$C2269,'Model Performance Data'!$C$8:$C$56,$D2269))</f>
        <v>-</v>
      </c>
      <c r="N2269" s="254" t="str">
        <f>IF(ISNA(SUMIFS(INDEX('Model Performance Data'!$O$8:$DY$56,0,MATCH(CONCATENATE($J2269,N$6),'Model Performance Data'!$O$6:$DY$6,0)),'Model Performance Data'!$B$8:$B$56,$C2269,'Model Performance Data'!$C$8:$C$56,$D2269)),"-",SUMIFS(INDEX('Model Performance Data'!$O$8:$DY$56,0,MATCH(CONCATENATE($J2269,N$6),'Model Performance Data'!$O$6:$DY$6,0)),'Model Performance Data'!$B$8:$B$56,$C2269,'Model Performance Data'!$C$8:$C$56,$D2269))</f>
        <v>-</v>
      </c>
      <c r="O2269" s="255">
        <f>IF(ISNA(SUMIFS(INDEX('Model Performance Data'!$O$8:$DY$56,0,MATCH(CONCATENATE($J2269,O$6),'Model Performance Data'!$O$6:$DY$6,0)),'Model Performance Data'!$B$8:$B$56,$C2269,'Model Performance Data'!$C$8:$C$56,$D2269)),"-",SUMIFS(INDEX('Model Performance Data'!$O$8:$DY$56,0,MATCH(CONCATENATE($J2269,O$6),'Model Performance Data'!$O$6:$DY$6,0)),'Model Performance Data'!$B$8:$B$56,$C2269,'Model Performance Data'!$C$8:$C$56,$D2269))</f>
        <v>0</v>
      </c>
    </row>
    <row r="2270" spans="2:15" x14ac:dyDescent="0.35">
      <c r="B2270" s="37" t="s">
        <v>80</v>
      </c>
      <c r="C2270" s="38" t="str">
        <f>IF(ISBLANK('Model Performance Data'!$B$98),"-",'Model Performance Data'!$B$98)</f>
        <v>-</v>
      </c>
      <c r="D2270" s="38" t="str">
        <f>IF(ISBLANK('Model Performance Data'!$C$98),"-",'Model Performance Data'!$C$98)</f>
        <v>-</v>
      </c>
      <c r="E2270" s="38" t="str">
        <f>IF(ISBLANK('Model Performance Data'!$D$98),"-",'Model Performance Data'!$D$98)</f>
        <v>-</v>
      </c>
      <c r="F2270" s="38" t="str">
        <f>IF(ISBLANK('Model Performance Data'!$E$98),"-",'Model Performance Data'!$E$98)</f>
        <v>-</v>
      </c>
      <c r="G2270" s="38" t="str">
        <f>IF(ISBLANK('Model Performance Data'!$F$98),"-",'Model Performance Data'!$F$98)</f>
        <v>-</v>
      </c>
      <c r="H2270" s="253">
        <v>3</v>
      </c>
      <c r="I2270" s="253">
        <v>1</v>
      </c>
      <c r="J2270" s="37" t="str">
        <f t="shared" si="82"/>
        <v>31</v>
      </c>
      <c r="K2270" s="38" t="str">
        <f>IF(ISBLANK('Model Performance Data'!$L$98),"-",'Model Performance Data'!$L$98)</f>
        <v>-</v>
      </c>
      <c r="L2270" s="38" t="str">
        <f>IF(ISBLANK('Model Performance Data'!$K$98),"-",'Model Performance Data'!$K$98)</f>
        <v>-</v>
      </c>
      <c r="M2270" s="254">
        <f>IF(ISNA(SUMIFS(INDEX('Model Performance Data'!$O$8:$DY$56,0,MATCH(CONCATENATE($J2270,M$6),'Model Performance Data'!$O$6:$DY$6,0)),'Model Performance Data'!$B$8:$B$56,$C2270,'Model Performance Data'!$C$8:$C$56,$D2270)),"-",SUMIFS(INDEX('Model Performance Data'!$O$8:$DY$56,0,MATCH(CONCATENATE($J2270,M$6),'Model Performance Data'!$O$6:$DY$6,0)),'Model Performance Data'!$B$8:$B$56,$C2270,'Model Performance Data'!$C$8:$C$56,$D2270))</f>
        <v>0</v>
      </c>
      <c r="N2270" s="254">
        <f>IF(ISNA(SUMIFS(INDEX('Model Performance Data'!$O$8:$DY$56,0,MATCH(CONCATENATE($J2270,N$6),'Model Performance Data'!$O$6:$DY$6,0)),'Model Performance Data'!$B$8:$B$56,$C2270,'Model Performance Data'!$C$8:$C$56,$D2270)),"-",SUMIFS(INDEX('Model Performance Data'!$O$8:$DY$56,0,MATCH(CONCATENATE($J2270,N$6),'Model Performance Data'!$O$6:$DY$6,0)),'Model Performance Data'!$B$8:$B$56,$C2270,'Model Performance Data'!$C$8:$C$56,$D2270))</f>
        <v>0</v>
      </c>
      <c r="O2270" s="255">
        <f>IF(ISNA(SUMIFS(INDEX('Model Performance Data'!$O$8:$DY$56,0,MATCH(CONCATENATE($J2270,O$6),'Model Performance Data'!$O$6:$DY$6,0)),'Model Performance Data'!$B$8:$B$56,$C2270,'Model Performance Data'!$C$8:$C$56,$D2270)),"-",SUMIFS(INDEX('Model Performance Data'!$O$8:$DY$56,0,MATCH(CONCATENATE($J2270,O$6),'Model Performance Data'!$O$6:$DY$6,0)),'Model Performance Data'!$B$8:$B$56,$C2270,'Model Performance Data'!$C$8:$C$56,$D2270))</f>
        <v>0</v>
      </c>
    </row>
    <row r="2271" spans="2:15" x14ac:dyDescent="0.35">
      <c r="B2271" s="37" t="s">
        <v>80</v>
      </c>
      <c r="C2271" s="38" t="str">
        <f>IF(ISBLANK('Model Performance Data'!$B$98),"-",'Model Performance Data'!$B$98)</f>
        <v>-</v>
      </c>
      <c r="D2271" s="38" t="str">
        <f>IF(ISBLANK('Model Performance Data'!$C$98),"-",'Model Performance Data'!$C$98)</f>
        <v>-</v>
      </c>
      <c r="E2271" s="38" t="str">
        <f>IF(ISBLANK('Model Performance Data'!$D$98),"-",'Model Performance Data'!$D$98)</f>
        <v>-</v>
      </c>
      <c r="F2271" s="38" t="str">
        <f>IF(ISBLANK('Model Performance Data'!$E$98),"-",'Model Performance Data'!$E$98)</f>
        <v>-</v>
      </c>
      <c r="G2271" s="38" t="str">
        <f>IF(ISBLANK('Model Performance Data'!$F$98),"-",'Model Performance Data'!$F$98)</f>
        <v>-</v>
      </c>
      <c r="H2271" s="253">
        <v>3</v>
      </c>
      <c r="I2271" s="253">
        <v>2</v>
      </c>
      <c r="J2271" s="37" t="str">
        <f t="shared" si="82"/>
        <v>32</v>
      </c>
      <c r="K2271" s="38" t="str">
        <f>IF(ISBLANK('Model Performance Data'!$L$98),"-",'Model Performance Data'!$L$98)</f>
        <v>-</v>
      </c>
      <c r="L2271" s="38" t="str">
        <f>IF(ISBLANK('Model Performance Data'!$K$98),"-",'Model Performance Data'!$K$98)</f>
        <v>-</v>
      </c>
      <c r="M2271" s="254">
        <f>IF(ISNA(SUMIFS(INDEX('Model Performance Data'!$O$8:$DY$56,0,MATCH(CONCATENATE($J2271,M$6),'Model Performance Data'!$O$6:$DY$6,0)),'Model Performance Data'!$B$8:$B$56,$C2271,'Model Performance Data'!$C$8:$C$56,$D2271)),"-",SUMIFS(INDEX('Model Performance Data'!$O$8:$DY$56,0,MATCH(CONCATENATE($J2271,M$6),'Model Performance Data'!$O$6:$DY$6,0)),'Model Performance Data'!$B$8:$B$56,$C2271,'Model Performance Data'!$C$8:$C$56,$D2271))</f>
        <v>0</v>
      </c>
      <c r="N2271" s="254">
        <f>IF(ISNA(SUMIFS(INDEX('Model Performance Data'!$O$8:$DY$56,0,MATCH(CONCATENATE($J2271,N$6),'Model Performance Data'!$O$6:$DY$6,0)),'Model Performance Data'!$B$8:$B$56,$C2271,'Model Performance Data'!$C$8:$C$56,$D2271)),"-",SUMIFS(INDEX('Model Performance Data'!$O$8:$DY$56,0,MATCH(CONCATENATE($J2271,N$6),'Model Performance Data'!$O$6:$DY$6,0)),'Model Performance Data'!$B$8:$B$56,$C2271,'Model Performance Data'!$C$8:$C$56,$D2271))</f>
        <v>0</v>
      </c>
      <c r="O2271" s="255">
        <f>IF(ISNA(SUMIFS(INDEX('Model Performance Data'!$O$8:$DY$56,0,MATCH(CONCATENATE($J2271,O$6),'Model Performance Data'!$O$6:$DY$6,0)),'Model Performance Data'!$B$8:$B$56,$C2271,'Model Performance Data'!$C$8:$C$56,$D2271)),"-",SUMIFS(INDEX('Model Performance Data'!$O$8:$DY$56,0,MATCH(CONCATENATE($J2271,O$6),'Model Performance Data'!$O$6:$DY$6,0)),'Model Performance Data'!$B$8:$B$56,$C2271,'Model Performance Data'!$C$8:$C$56,$D2271))</f>
        <v>0</v>
      </c>
    </row>
    <row r="2272" spans="2:15" x14ac:dyDescent="0.35">
      <c r="B2272" s="37" t="s">
        <v>80</v>
      </c>
      <c r="C2272" s="38" t="str">
        <f>IF(ISBLANK('Model Performance Data'!$B$98),"-",'Model Performance Data'!$B$98)</f>
        <v>-</v>
      </c>
      <c r="D2272" s="38" t="str">
        <f>IF(ISBLANK('Model Performance Data'!$C$98),"-",'Model Performance Data'!$C$98)</f>
        <v>-</v>
      </c>
      <c r="E2272" s="38" t="str">
        <f>IF(ISBLANK('Model Performance Data'!$D$98),"-",'Model Performance Data'!$D$98)</f>
        <v>-</v>
      </c>
      <c r="F2272" s="38" t="str">
        <f>IF(ISBLANK('Model Performance Data'!$E$98),"-",'Model Performance Data'!$E$98)</f>
        <v>-</v>
      </c>
      <c r="G2272" s="38" t="str">
        <f>IF(ISBLANK('Model Performance Data'!$F$98),"-",'Model Performance Data'!$F$98)</f>
        <v>-</v>
      </c>
      <c r="H2272" s="253">
        <v>3</v>
      </c>
      <c r="I2272" s="253">
        <v>3</v>
      </c>
      <c r="J2272" s="37" t="str">
        <f t="shared" si="82"/>
        <v>33</v>
      </c>
      <c r="K2272" s="38" t="str">
        <f>IF(ISBLANK('Model Performance Data'!$L$98),"-",'Model Performance Data'!$L$98)</f>
        <v>-</v>
      </c>
      <c r="L2272" s="38" t="str">
        <f>IF(ISBLANK('Model Performance Data'!$K$98),"-",'Model Performance Data'!$K$98)</f>
        <v>-</v>
      </c>
      <c r="M2272" s="254">
        <f>IF(ISNA(SUMIFS(INDEX('Model Performance Data'!$O$8:$DY$56,0,MATCH(CONCATENATE($J2272,M$6),'Model Performance Data'!$O$6:$DY$6,0)),'Model Performance Data'!$B$8:$B$56,$C2272,'Model Performance Data'!$C$8:$C$56,$D2272)),"-",SUMIFS(INDEX('Model Performance Data'!$O$8:$DY$56,0,MATCH(CONCATENATE($J2272,M$6),'Model Performance Data'!$O$6:$DY$6,0)),'Model Performance Data'!$B$8:$B$56,$C2272,'Model Performance Data'!$C$8:$C$56,$D2272))</f>
        <v>0</v>
      </c>
      <c r="N2272" s="254">
        <f>IF(ISNA(SUMIFS(INDEX('Model Performance Data'!$O$8:$DY$56,0,MATCH(CONCATENATE($J2272,N$6),'Model Performance Data'!$O$6:$DY$6,0)),'Model Performance Data'!$B$8:$B$56,$C2272,'Model Performance Data'!$C$8:$C$56,$D2272)),"-",SUMIFS(INDEX('Model Performance Data'!$O$8:$DY$56,0,MATCH(CONCATENATE($J2272,N$6),'Model Performance Data'!$O$6:$DY$6,0)),'Model Performance Data'!$B$8:$B$56,$C2272,'Model Performance Data'!$C$8:$C$56,$D2272))</f>
        <v>0</v>
      </c>
      <c r="O2272" s="255">
        <f>IF(ISNA(SUMIFS(INDEX('Model Performance Data'!$O$8:$DY$56,0,MATCH(CONCATENATE($J2272,O$6),'Model Performance Data'!$O$6:$DY$6,0)),'Model Performance Data'!$B$8:$B$56,$C2272,'Model Performance Data'!$C$8:$C$56,$D2272)),"-",SUMIFS(INDEX('Model Performance Data'!$O$8:$DY$56,0,MATCH(CONCATENATE($J2272,O$6),'Model Performance Data'!$O$6:$DY$6,0)),'Model Performance Data'!$B$8:$B$56,$C2272,'Model Performance Data'!$C$8:$C$56,$D2272))</f>
        <v>0</v>
      </c>
    </row>
    <row r="2273" spans="2:15" x14ac:dyDescent="0.35">
      <c r="B2273" s="37" t="s">
        <v>80</v>
      </c>
      <c r="C2273" s="38" t="str">
        <f>IF(ISBLANK('Model Performance Data'!$B$98),"-",'Model Performance Data'!$B$98)</f>
        <v>-</v>
      </c>
      <c r="D2273" s="38" t="str">
        <f>IF(ISBLANK('Model Performance Data'!$C$98),"-",'Model Performance Data'!$C$98)</f>
        <v>-</v>
      </c>
      <c r="E2273" s="38" t="str">
        <f>IF(ISBLANK('Model Performance Data'!$D$98),"-",'Model Performance Data'!$D$98)</f>
        <v>-</v>
      </c>
      <c r="F2273" s="38" t="str">
        <f>IF(ISBLANK('Model Performance Data'!$E$98),"-",'Model Performance Data'!$E$98)</f>
        <v>-</v>
      </c>
      <c r="G2273" s="38" t="str">
        <f>IF(ISBLANK('Model Performance Data'!$F$98),"-",'Model Performance Data'!$F$98)</f>
        <v>-</v>
      </c>
      <c r="H2273" s="253">
        <v>3</v>
      </c>
      <c r="I2273" s="253">
        <v>4</v>
      </c>
      <c r="J2273" s="37" t="str">
        <f t="shared" si="82"/>
        <v>34</v>
      </c>
      <c r="K2273" s="38" t="str">
        <f>IF(ISBLANK('Model Performance Data'!$L$98),"-",'Model Performance Data'!$L$98)</f>
        <v>-</v>
      </c>
      <c r="L2273" s="38" t="str">
        <f>IF(ISBLANK('Model Performance Data'!$K$98),"-",'Model Performance Data'!$K$98)</f>
        <v>-</v>
      </c>
      <c r="M2273" s="254">
        <f>IF(ISNA(SUMIFS(INDEX('Model Performance Data'!$O$8:$DY$56,0,MATCH(CONCATENATE($J2273,M$6),'Model Performance Data'!$O$6:$DY$6,0)),'Model Performance Data'!$B$8:$B$56,$C2273,'Model Performance Data'!$C$8:$C$56,$D2273)),"-",SUMIFS(INDEX('Model Performance Data'!$O$8:$DY$56,0,MATCH(CONCATENATE($J2273,M$6),'Model Performance Data'!$O$6:$DY$6,0)),'Model Performance Data'!$B$8:$B$56,$C2273,'Model Performance Data'!$C$8:$C$56,$D2273))</f>
        <v>0</v>
      </c>
      <c r="N2273" s="254">
        <f>IF(ISNA(SUMIFS(INDEX('Model Performance Data'!$O$8:$DY$56,0,MATCH(CONCATENATE($J2273,N$6),'Model Performance Data'!$O$6:$DY$6,0)),'Model Performance Data'!$B$8:$B$56,$C2273,'Model Performance Data'!$C$8:$C$56,$D2273)),"-",SUMIFS(INDEX('Model Performance Data'!$O$8:$DY$56,0,MATCH(CONCATENATE($J2273,N$6),'Model Performance Data'!$O$6:$DY$6,0)),'Model Performance Data'!$B$8:$B$56,$C2273,'Model Performance Data'!$C$8:$C$56,$D2273))</f>
        <v>0</v>
      </c>
      <c r="O2273" s="255">
        <f>IF(ISNA(SUMIFS(INDEX('Model Performance Data'!$O$8:$DY$56,0,MATCH(CONCATENATE($J2273,O$6),'Model Performance Data'!$O$6:$DY$6,0)),'Model Performance Data'!$B$8:$B$56,$C2273,'Model Performance Data'!$C$8:$C$56,$D2273)),"-",SUMIFS(INDEX('Model Performance Data'!$O$8:$DY$56,0,MATCH(CONCATENATE($J2273,O$6),'Model Performance Data'!$O$6:$DY$6,0)),'Model Performance Data'!$B$8:$B$56,$C2273,'Model Performance Data'!$C$8:$C$56,$D2273))</f>
        <v>0</v>
      </c>
    </row>
    <row r="2274" spans="2:15" x14ac:dyDescent="0.35">
      <c r="B2274" s="37" t="s">
        <v>80</v>
      </c>
      <c r="C2274" s="38" t="str">
        <f>IF(ISBLANK('Model Performance Data'!$B$98),"-",'Model Performance Data'!$B$98)</f>
        <v>-</v>
      </c>
      <c r="D2274" s="38" t="str">
        <f>IF(ISBLANK('Model Performance Data'!$C$98),"-",'Model Performance Data'!$C$98)</f>
        <v>-</v>
      </c>
      <c r="E2274" s="38" t="str">
        <f>IF(ISBLANK('Model Performance Data'!$D$98),"-",'Model Performance Data'!$D$98)</f>
        <v>-</v>
      </c>
      <c r="F2274" s="38" t="str">
        <f>IF(ISBLANK('Model Performance Data'!$E$98),"-",'Model Performance Data'!$E$98)</f>
        <v>-</v>
      </c>
      <c r="G2274" s="38" t="str">
        <f>IF(ISBLANK('Model Performance Data'!$F$98),"-",'Model Performance Data'!$F$98)</f>
        <v>-</v>
      </c>
      <c r="H2274" s="253">
        <v>3</v>
      </c>
      <c r="I2274" s="253">
        <v>5</v>
      </c>
      <c r="J2274" s="37" t="str">
        <f t="shared" si="82"/>
        <v>35</v>
      </c>
      <c r="K2274" s="38" t="str">
        <f>IF(ISBLANK('Model Performance Data'!$L$98),"-",'Model Performance Data'!$L$98)</f>
        <v>-</v>
      </c>
      <c r="L2274" s="38" t="str">
        <f>IF(ISBLANK('Model Performance Data'!$K$98),"-",'Model Performance Data'!$K$98)</f>
        <v>-</v>
      </c>
      <c r="M2274" s="254">
        <f>IF(ISNA(SUMIFS(INDEX('Model Performance Data'!$O$8:$DY$56,0,MATCH(CONCATENATE($J2274,M$6),'Model Performance Data'!$O$6:$DY$6,0)),'Model Performance Data'!$B$8:$B$56,$C2274,'Model Performance Data'!$C$8:$C$56,$D2274)),"-",SUMIFS(INDEX('Model Performance Data'!$O$8:$DY$56,0,MATCH(CONCATENATE($J2274,M$6),'Model Performance Data'!$O$6:$DY$6,0)),'Model Performance Data'!$B$8:$B$56,$C2274,'Model Performance Data'!$C$8:$C$56,$D2274))</f>
        <v>0</v>
      </c>
      <c r="N2274" s="254">
        <f>IF(ISNA(SUMIFS(INDEX('Model Performance Data'!$O$8:$DY$56,0,MATCH(CONCATENATE($J2274,N$6),'Model Performance Data'!$O$6:$DY$6,0)),'Model Performance Data'!$B$8:$B$56,$C2274,'Model Performance Data'!$C$8:$C$56,$D2274)),"-",SUMIFS(INDEX('Model Performance Data'!$O$8:$DY$56,0,MATCH(CONCATENATE($J2274,N$6),'Model Performance Data'!$O$6:$DY$6,0)),'Model Performance Data'!$B$8:$B$56,$C2274,'Model Performance Data'!$C$8:$C$56,$D2274))</f>
        <v>0</v>
      </c>
      <c r="O2274" s="255">
        <f>IF(ISNA(SUMIFS(INDEX('Model Performance Data'!$O$8:$DY$56,0,MATCH(CONCATENATE($J2274,O$6),'Model Performance Data'!$O$6:$DY$6,0)),'Model Performance Data'!$B$8:$B$56,$C2274,'Model Performance Data'!$C$8:$C$56,$D2274)),"-",SUMIFS(INDEX('Model Performance Data'!$O$8:$DY$56,0,MATCH(CONCATENATE($J2274,O$6),'Model Performance Data'!$O$6:$DY$6,0)),'Model Performance Data'!$B$8:$B$56,$C2274,'Model Performance Data'!$C$8:$C$56,$D2274))</f>
        <v>0</v>
      </c>
    </row>
    <row r="2275" spans="2:15" x14ac:dyDescent="0.35">
      <c r="B2275" s="37" t="s">
        <v>80</v>
      </c>
      <c r="C2275" s="38" t="str">
        <f>IF(ISBLANK('Model Performance Data'!$B$98),"-",'Model Performance Data'!$B$98)</f>
        <v>-</v>
      </c>
      <c r="D2275" s="38" t="str">
        <f>IF(ISBLANK('Model Performance Data'!$C$98),"-",'Model Performance Data'!$C$98)</f>
        <v>-</v>
      </c>
      <c r="E2275" s="38" t="str">
        <f>IF(ISBLANK('Model Performance Data'!$D$98),"-",'Model Performance Data'!$D$98)</f>
        <v>-</v>
      </c>
      <c r="F2275" s="38" t="str">
        <f>IF(ISBLANK('Model Performance Data'!$E$98),"-",'Model Performance Data'!$E$98)</f>
        <v>-</v>
      </c>
      <c r="G2275" s="38" t="str">
        <f>IF(ISBLANK('Model Performance Data'!$F$98),"-",'Model Performance Data'!$F$98)</f>
        <v>-</v>
      </c>
      <c r="H2275" s="253">
        <v>3</v>
      </c>
      <c r="I2275" s="253" t="s">
        <v>65</v>
      </c>
      <c r="J2275" s="37" t="str">
        <f t="shared" si="82"/>
        <v>3Goal</v>
      </c>
      <c r="K2275" s="38" t="str">
        <f>IF(ISBLANK('Model Performance Data'!$L$98),"-",'Model Performance Data'!$L$98)</f>
        <v>-</v>
      </c>
      <c r="L2275" s="38" t="str">
        <f>IF(ISBLANK('Model Performance Data'!$K$98),"-",'Model Performance Data'!$K$98)</f>
        <v>-</v>
      </c>
      <c r="M2275" s="254" t="str">
        <f>IF(ISNA(SUMIFS(INDEX('Model Performance Data'!$O$8:$DY$56,0,MATCH(CONCATENATE($J2275,M$6),'Model Performance Data'!$O$6:$DY$6,0)),'Model Performance Data'!$B$8:$B$56,$C2275,'Model Performance Data'!$C$8:$C$56,$D2275)),"-",SUMIFS(INDEX('Model Performance Data'!$O$8:$DY$56,0,MATCH(CONCATENATE($J2275,M$6),'Model Performance Data'!$O$6:$DY$6,0)),'Model Performance Data'!$B$8:$B$56,$C2275,'Model Performance Data'!$C$8:$C$56,$D2275))</f>
        <v>-</v>
      </c>
      <c r="N2275" s="254" t="str">
        <f>IF(ISNA(SUMIFS(INDEX('Model Performance Data'!$O$8:$DY$56,0,MATCH(CONCATENATE($J2275,N$6),'Model Performance Data'!$O$6:$DY$6,0)),'Model Performance Data'!$B$8:$B$56,$C2275,'Model Performance Data'!$C$8:$C$56,$D2275)),"-",SUMIFS(INDEX('Model Performance Data'!$O$8:$DY$56,0,MATCH(CONCATENATE($J2275,N$6),'Model Performance Data'!$O$6:$DY$6,0)),'Model Performance Data'!$B$8:$B$56,$C2275,'Model Performance Data'!$C$8:$C$56,$D2275))</f>
        <v>-</v>
      </c>
      <c r="O2275" s="255">
        <f>IF(ISNA(SUMIFS(INDEX('Model Performance Data'!$O$8:$DY$56,0,MATCH(CONCATENATE($J2275,O$6),'Model Performance Data'!$O$6:$DY$6,0)),'Model Performance Data'!$B$8:$B$56,$C2275,'Model Performance Data'!$C$8:$C$56,$D2275)),"-",SUMIFS(INDEX('Model Performance Data'!$O$8:$DY$56,0,MATCH(CONCATENATE($J2275,O$6),'Model Performance Data'!$O$6:$DY$6,0)),'Model Performance Data'!$B$8:$B$56,$C2275,'Model Performance Data'!$C$8:$C$56,$D2275))</f>
        <v>0</v>
      </c>
    </row>
    <row r="2276" spans="2:15" x14ac:dyDescent="0.35">
      <c r="B2276" s="37" t="s">
        <v>80</v>
      </c>
      <c r="C2276" s="38" t="str">
        <f>IF(ISBLANK('Model Performance Data'!$B$98),"-",'Model Performance Data'!$B$98)</f>
        <v>-</v>
      </c>
      <c r="D2276" s="38" t="str">
        <f>IF(ISBLANK('Model Performance Data'!$C$98),"-",'Model Performance Data'!$C$98)</f>
        <v>-</v>
      </c>
      <c r="E2276" s="38" t="str">
        <f>IF(ISBLANK('Model Performance Data'!$D$98),"-",'Model Performance Data'!$D$98)</f>
        <v>-</v>
      </c>
      <c r="F2276" s="38" t="str">
        <f>IF(ISBLANK('Model Performance Data'!$E$98),"-",'Model Performance Data'!$E$98)</f>
        <v>-</v>
      </c>
      <c r="G2276" s="38" t="str">
        <f>IF(ISBLANK('Model Performance Data'!$F$98),"-",'Model Performance Data'!$F$98)</f>
        <v>-</v>
      </c>
      <c r="H2276" s="253">
        <v>4</v>
      </c>
      <c r="I2276" s="253">
        <v>1</v>
      </c>
      <c r="J2276" s="37" t="str">
        <f t="shared" si="82"/>
        <v>41</v>
      </c>
      <c r="K2276" s="38" t="str">
        <f>IF(ISBLANK('Model Performance Data'!$L$98),"-",'Model Performance Data'!$L$98)</f>
        <v>-</v>
      </c>
      <c r="L2276" s="38" t="str">
        <f>IF(ISBLANK('Model Performance Data'!$K$98),"-",'Model Performance Data'!$K$98)</f>
        <v>-</v>
      </c>
      <c r="M2276" s="254">
        <f>IF(ISNA(SUMIFS(INDEX('Model Performance Data'!$O$8:$DY$56,0,MATCH(CONCATENATE($J2276,M$6),'Model Performance Data'!$O$6:$DY$6,0)),'Model Performance Data'!$B$8:$B$56,$C2276,'Model Performance Data'!$C$8:$C$56,$D2276)),"-",SUMIFS(INDEX('Model Performance Data'!$O$8:$DY$56,0,MATCH(CONCATENATE($J2276,M$6),'Model Performance Data'!$O$6:$DY$6,0)),'Model Performance Data'!$B$8:$B$56,$C2276,'Model Performance Data'!$C$8:$C$56,$D2276))</f>
        <v>0</v>
      </c>
      <c r="N2276" s="254">
        <f>IF(ISNA(SUMIFS(INDEX('Model Performance Data'!$O$8:$DY$56,0,MATCH(CONCATENATE($J2276,N$6),'Model Performance Data'!$O$6:$DY$6,0)),'Model Performance Data'!$B$8:$B$56,$C2276,'Model Performance Data'!$C$8:$C$56,$D2276)),"-",SUMIFS(INDEX('Model Performance Data'!$O$8:$DY$56,0,MATCH(CONCATENATE($J2276,N$6),'Model Performance Data'!$O$6:$DY$6,0)),'Model Performance Data'!$B$8:$B$56,$C2276,'Model Performance Data'!$C$8:$C$56,$D2276))</f>
        <v>0</v>
      </c>
      <c r="O2276" s="255">
        <f>IF(ISNA(SUMIFS(INDEX('Model Performance Data'!$O$8:$DY$56,0,MATCH(CONCATENATE($J2276,O$6),'Model Performance Data'!$O$6:$DY$6,0)),'Model Performance Data'!$B$8:$B$56,$C2276,'Model Performance Data'!$C$8:$C$56,$D2276)),"-",SUMIFS(INDEX('Model Performance Data'!$O$8:$DY$56,0,MATCH(CONCATENATE($J2276,O$6),'Model Performance Data'!$O$6:$DY$6,0)),'Model Performance Data'!$B$8:$B$56,$C2276,'Model Performance Data'!$C$8:$C$56,$D2276))</f>
        <v>0</v>
      </c>
    </row>
    <row r="2277" spans="2:15" x14ac:dyDescent="0.35">
      <c r="B2277" s="37" t="s">
        <v>80</v>
      </c>
      <c r="C2277" s="38" t="str">
        <f>IF(ISBLANK('Model Performance Data'!$B$98),"-",'Model Performance Data'!$B$98)</f>
        <v>-</v>
      </c>
      <c r="D2277" s="38" t="str">
        <f>IF(ISBLANK('Model Performance Data'!$C$98),"-",'Model Performance Data'!$C$98)</f>
        <v>-</v>
      </c>
      <c r="E2277" s="38" t="str">
        <f>IF(ISBLANK('Model Performance Data'!$D$98),"-",'Model Performance Data'!$D$98)</f>
        <v>-</v>
      </c>
      <c r="F2277" s="38" t="str">
        <f>IF(ISBLANK('Model Performance Data'!$E$98),"-",'Model Performance Data'!$E$98)</f>
        <v>-</v>
      </c>
      <c r="G2277" s="38" t="str">
        <f>IF(ISBLANK('Model Performance Data'!$F$98),"-",'Model Performance Data'!$F$98)</f>
        <v>-</v>
      </c>
      <c r="H2277" s="253">
        <v>4</v>
      </c>
      <c r="I2277" s="253">
        <v>2</v>
      </c>
      <c r="J2277" s="37" t="str">
        <f t="shared" si="82"/>
        <v>42</v>
      </c>
      <c r="K2277" s="38" t="str">
        <f>IF(ISBLANK('Model Performance Data'!$L$98),"-",'Model Performance Data'!$L$98)</f>
        <v>-</v>
      </c>
      <c r="L2277" s="38" t="str">
        <f>IF(ISBLANK('Model Performance Data'!$K$98),"-",'Model Performance Data'!$K$98)</f>
        <v>-</v>
      </c>
      <c r="M2277" s="254">
        <f>IF(ISNA(SUMIFS(INDEX('Model Performance Data'!$O$8:$DY$56,0,MATCH(CONCATENATE($J2277,M$6),'Model Performance Data'!$O$6:$DY$6,0)),'Model Performance Data'!$B$8:$B$56,$C2277,'Model Performance Data'!$C$8:$C$56,$D2277)),"-",SUMIFS(INDEX('Model Performance Data'!$O$8:$DY$56,0,MATCH(CONCATENATE($J2277,M$6),'Model Performance Data'!$O$6:$DY$6,0)),'Model Performance Data'!$B$8:$B$56,$C2277,'Model Performance Data'!$C$8:$C$56,$D2277))</f>
        <v>0</v>
      </c>
      <c r="N2277" s="254">
        <f>IF(ISNA(SUMIFS(INDEX('Model Performance Data'!$O$8:$DY$56,0,MATCH(CONCATENATE($J2277,N$6),'Model Performance Data'!$O$6:$DY$6,0)),'Model Performance Data'!$B$8:$B$56,$C2277,'Model Performance Data'!$C$8:$C$56,$D2277)),"-",SUMIFS(INDEX('Model Performance Data'!$O$8:$DY$56,0,MATCH(CONCATENATE($J2277,N$6),'Model Performance Data'!$O$6:$DY$6,0)),'Model Performance Data'!$B$8:$B$56,$C2277,'Model Performance Data'!$C$8:$C$56,$D2277))</f>
        <v>0</v>
      </c>
      <c r="O2277" s="255">
        <f>IF(ISNA(SUMIFS(INDEX('Model Performance Data'!$O$8:$DY$56,0,MATCH(CONCATENATE($J2277,O$6),'Model Performance Data'!$O$6:$DY$6,0)),'Model Performance Data'!$B$8:$B$56,$C2277,'Model Performance Data'!$C$8:$C$56,$D2277)),"-",SUMIFS(INDEX('Model Performance Data'!$O$8:$DY$56,0,MATCH(CONCATENATE($J2277,O$6),'Model Performance Data'!$O$6:$DY$6,0)),'Model Performance Data'!$B$8:$B$56,$C2277,'Model Performance Data'!$C$8:$C$56,$D2277))</f>
        <v>0</v>
      </c>
    </row>
    <row r="2278" spans="2:15" x14ac:dyDescent="0.35">
      <c r="B2278" s="37" t="s">
        <v>80</v>
      </c>
      <c r="C2278" s="38" t="str">
        <f>IF(ISBLANK('Model Performance Data'!$B$98),"-",'Model Performance Data'!$B$98)</f>
        <v>-</v>
      </c>
      <c r="D2278" s="38" t="str">
        <f>IF(ISBLANK('Model Performance Data'!$C$98),"-",'Model Performance Data'!$C$98)</f>
        <v>-</v>
      </c>
      <c r="E2278" s="38" t="str">
        <f>IF(ISBLANK('Model Performance Data'!$D$98),"-",'Model Performance Data'!$D$98)</f>
        <v>-</v>
      </c>
      <c r="F2278" s="38" t="str">
        <f>IF(ISBLANK('Model Performance Data'!$E$98),"-",'Model Performance Data'!$E$98)</f>
        <v>-</v>
      </c>
      <c r="G2278" s="38" t="str">
        <f>IF(ISBLANK('Model Performance Data'!$F$98),"-",'Model Performance Data'!$F$98)</f>
        <v>-</v>
      </c>
      <c r="H2278" s="253">
        <v>4</v>
      </c>
      <c r="I2278" s="253">
        <v>3</v>
      </c>
      <c r="J2278" s="37" t="str">
        <f t="shared" si="82"/>
        <v>43</v>
      </c>
      <c r="K2278" s="38" t="str">
        <f>IF(ISBLANK('Model Performance Data'!$L$98),"-",'Model Performance Data'!$L$98)</f>
        <v>-</v>
      </c>
      <c r="L2278" s="38" t="str">
        <f>IF(ISBLANK('Model Performance Data'!$K$98),"-",'Model Performance Data'!$K$98)</f>
        <v>-</v>
      </c>
      <c r="M2278" s="254">
        <f>IF(ISNA(SUMIFS(INDEX('Model Performance Data'!$O$8:$DY$56,0,MATCH(CONCATENATE($J2278,M$6),'Model Performance Data'!$O$6:$DY$6,0)),'Model Performance Data'!$B$8:$B$56,$C2278,'Model Performance Data'!$C$8:$C$56,$D2278)),"-",SUMIFS(INDEX('Model Performance Data'!$O$8:$DY$56,0,MATCH(CONCATENATE($J2278,M$6),'Model Performance Data'!$O$6:$DY$6,0)),'Model Performance Data'!$B$8:$B$56,$C2278,'Model Performance Data'!$C$8:$C$56,$D2278))</f>
        <v>0</v>
      </c>
      <c r="N2278" s="254">
        <f>IF(ISNA(SUMIFS(INDEX('Model Performance Data'!$O$8:$DY$56,0,MATCH(CONCATENATE($J2278,N$6),'Model Performance Data'!$O$6:$DY$6,0)),'Model Performance Data'!$B$8:$B$56,$C2278,'Model Performance Data'!$C$8:$C$56,$D2278)),"-",SUMIFS(INDEX('Model Performance Data'!$O$8:$DY$56,0,MATCH(CONCATENATE($J2278,N$6),'Model Performance Data'!$O$6:$DY$6,0)),'Model Performance Data'!$B$8:$B$56,$C2278,'Model Performance Data'!$C$8:$C$56,$D2278))</f>
        <v>0</v>
      </c>
      <c r="O2278" s="255">
        <f>IF(ISNA(SUMIFS(INDEX('Model Performance Data'!$O$8:$DY$56,0,MATCH(CONCATENATE($J2278,O$6),'Model Performance Data'!$O$6:$DY$6,0)),'Model Performance Data'!$B$8:$B$56,$C2278,'Model Performance Data'!$C$8:$C$56,$D2278)),"-",SUMIFS(INDEX('Model Performance Data'!$O$8:$DY$56,0,MATCH(CONCATENATE($J2278,O$6),'Model Performance Data'!$O$6:$DY$6,0)),'Model Performance Data'!$B$8:$B$56,$C2278,'Model Performance Data'!$C$8:$C$56,$D2278))</f>
        <v>0</v>
      </c>
    </row>
    <row r="2279" spans="2:15" x14ac:dyDescent="0.35">
      <c r="B2279" s="37" t="s">
        <v>80</v>
      </c>
      <c r="C2279" s="38" t="str">
        <f>IF(ISBLANK('Model Performance Data'!$B$98),"-",'Model Performance Data'!$B$98)</f>
        <v>-</v>
      </c>
      <c r="D2279" s="38" t="str">
        <f>IF(ISBLANK('Model Performance Data'!$C$98),"-",'Model Performance Data'!$C$98)</f>
        <v>-</v>
      </c>
      <c r="E2279" s="38" t="str">
        <f>IF(ISBLANK('Model Performance Data'!$D$98),"-",'Model Performance Data'!$D$98)</f>
        <v>-</v>
      </c>
      <c r="F2279" s="38" t="str">
        <f>IF(ISBLANK('Model Performance Data'!$E$98),"-",'Model Performance Data'!$E$98)</f>
        <v>-</v>
      </c>
      <c r="G2279" s="38" t="str">
        <f>IF(ISBLANK('Model Performance Data'!$F$98),"-",'Model Performance Data'!$F$98)</f>
        <v>-</v>
      </c>
      <c r="H2279" s="253">
        <v>4</v>
      </c>
      <c r="I2279" s="253">
        <v>4</v>
      </c>
      <c r="J2279" s="37" t="str">
        <f t="shared" si="82"/>
        <v>44</v>
      </c>
      <c r="K2279" s="38" t="str">
        <f>IF(ISBLANK('Model Performance Data'!$L$98),"-",'Model Performance Data'!$L$98)</f>
        <v>-</v>
      </c>
      <c r="L2279" s="38" t="str">
        <f>IF(ISBLANK('Model Performance Data'!$K$98),"-",'Model Performance Data'!$K$98)</f>
        <v>-</v>
      </c>
      <c r="M2279" s="254">
        <f>IF(ISNA(SUMIFS(INDEX('Model Performance Data'!$O$8:$DY$56,0,MATCH(CONCATENATE($J2279,M$6),'Model Performance Data'!$O$6:$DY$6,0)),'Model Performance Data'!$B$8:$B$56,$C2279,'Model Performance Data'!$C$8:$C$56,$D2279)),"-",SUMIFS(INDEX('Model Performance Data'!$O$8:$DY$56,0,MATCH(CONCATENATE($J2279,M$6),'Model Performance Data'!$O$6:$DY$6,0)),'Model Performance Data'!$B$8:$B$56,$C2279,'Model Performance Data'!$C$8:$C$56,$D2279))</f>
        <v>0</v>
      </c>
      <c r="N2279" s="254">
        <f>IF(ISNA(SUMIFS(INDEX('Model Performance Data'!$O$8:$DY$56,0,MATCH(CONCATENATE($J2279,N$6),'Model Performance Data'!$O$6:$DY$6,0)),'Model Performance Data'!$B$8:$B$56,$C2279,'Model Performance Data'!$C$8:$C$56,$D2279)),"-",SUMIFS(INDEX('Model Performance Data'!$O$8:$DY$56,0,MATCH(CONCATENATE($J2279,N$6),'Model Performance Data'!$O$6:$DY$6,0)),'Model Performance Data'!$B$8:$B$56,$C2279,'Model Performance Data'!$C$8:$C$56,$D2279))</f>
        <v>0</v>
      </c>
      <c r="O2279" s="255">
        <f>IF(ISNA(SUMIFS(INDEX('Model Performance Data'!$O$8:$DY$56,0,MATCH(CONCATENATE($J2279,O$6),'Model Performance Data'!$O$6:$DY$6,0)),'Model Performance Data'!$B$8:$B$56,$C2279,'Model Performance Data'!$C$8:$C$56,$D2279)),"-",SUMIFS(INDEX('Model Performance Data'!$O$8:$DY$56,0,MATCH(CONCATENATE($J2279,O$6),'Model Performance Data'!$O$6:$DY$6,0)),'Model Performance Data'!$B$8:$B$56,$C2279,'Model Performance Data'!$C$8:$C$56,$D2279))</f>
        <v>0</v>
      </c>
    </row>
    <row r="2280" spans="2:15" x14ac:dyDescent="0.35">
      <c r="B2280" s="37" t="s">
        <v>80</v>
      </c>
      <c r="C2280" s="38" t="str">
        <f>IF(ISBLANK('Model Performance Data'!$B$98),"-",'Model Performance Data'!$B$98)</f>
        <v>-</v>
      </c>
      <c r="D2280" s="38" t="str">
        <f>IF(ISBLANK('Model Performance Data'!$C$98),"-",'Model Performance Data'!$C$98)</f>
        <v>-</v>
      </c>
      <c r="E2280" s="38" t="str">
        <f>IF(ISBLANK('Model Performance Data'!$D$98),"-",'Model Performance Data'!$D$98)</f>
        <v>-</v>
      </c>
      <c r="F2280" s="38" t="str">
        <f>IF(ISBLANK('Model Performance Data'!$E$98),"-",'Model Performance Data'!$E$98)</f>
        <v>-</v>
      </c>
      <c r="G2280" s="38" t="str">
        <f>IF(ISBLANK('Model Performance Data'!$F$98),"-",'Model Performance Data'!$F$98)</f>
        <v>-</v>
      </c>
      <c r="H2280" s="253">
        <v>4</v>
      </c>
      <c r="I2280" s="253">
        <v>5</v>
      </c>
      <c r="J2280" s="37" t="str">
        <f t="shared" si="82"/>
        <v>45</v>
      </c>
      <c r="K2280" s="38" t="str">
        <f>IF(ISBLANK('Model Performance Data'!$L$98),"-",'Model Performance Data'!$L$98)</f>
        <v>-</v>
      </c>
      <c r="L2280" s="38" t="str">
        <f>IF(ISBLANK('Model Performance Data'!$K$98),"-",'Model Performance Data'!$K$98)</f>
        <v>-</v>
      </c>
      <c r="M2280" s="254">
        <f>IF(ISNA(SUMIFS(INDEX('Model Performance Data'!$O$8:$DY$56,0,MATCH(CONCATENATE($J2280,M$6),'Model Performance Data'!$O$6:$DY$6,0)),'Model Performance Data'!$B$8:$B$56,$C2280,'Model Performance Data'!$C$8:$C$56,$D2280)),"-",SUMIFS(INDEX('Model Performance Data'!$O$8:$DY$56,0,MATCH(CONCATENATE($J2280,M$6),'Model Performance Data'!$O$6:$DY$6,0)),'Model Performance Data'!$B$8:$B$56,$C2280,'Model Performance Data'!$C$8:$C$56,$D2280))</f>
        <v>0</v>
      </c>
      <c r="N2280" s="254">
        <f>IF(ISNA(SUMIFS(INDEX('Model Performance Data'!$O$8:$DY$56,0,MATCH(CONCATENATE($J2280,N$6),'Model Performance Data'!$O$6:$DY$6,0)),'Model Performance Data'!$B$8:$B$56,$C2280,'Model Performance Data'!$C$8:$C$56,$D2280)),"-",SUMIFS(INDEX('Model Performance Data'!$O$8:$DY$56,0,MATCH(CONCATENATE($J2280,N$6),'Model Performance Data'!$O$6:$DY$6,0)),'Model Performance Data'!$B$8:$B$56,$C2280,'Model Performance Data'!$C$8:$C$56,$D2280))</f>
        <v>0</v>
      </c>
      <c r="O2280" s="255">
        <f>IF(ISNA(SUMIFS(INDEX('Model Performance Data'!$O$8:$DY$56,0,MATCH(CONCATENATE($J2280,O$6),'Model Performance Data'!$O$6:$DY$6,0)),'Model Performance Data'!$B$8:$B$56,$C2280,'Model Performance Data'!$C$8:$C$56,$D2280)),"-",SUMIFS(INDEX('Model Performance Data'!$O$8:$DY$56,0,MATCH(CONCATENATE($J2280,O$6),'Model Performance Data'!$O$6:$DY$6,0)),'Model Performance Data'!$B$8:$B$56,$C2280,'Model Performance Data'!$C$8:$C$56,$D2280))</f>
        <v>0</v>
      </c>
    </row>
    <row r="2281" spans="2:15" x14ac:dyDescent="0.35">
      <c r="B2281" s="37" t="s">
        <v>80</v>
      </c>
      <c r="C2281" s="38" t="str">
        <f>IF(ISBLANK('Model Performance Data'!$B$98),"-",'Model Performance Data'!$B$98)</f>
        <v>-</v>
      </c>
      <c r="D2281" s="38" t="str">
        <f>IF(ISBLANK('Model Performance Data'!$C$98),"-",'Model Performance Data'!$C$98)</f>
        <v>-</v>
      </c>
      <c r="E2281" s="38" t="str">
        <f>IF(ISBLANK('Model Performance Data'!$D$98),"-",'Model Performance Data'!$D$98)</f>
        <v>-</v>
      </c>
      <c r="F2281" s="38" t="str">
        <f>IF(ISBLANK('Model Performance Data'!$E$98),"-",'Model Performance Data'!$E$98)</f>
        <v>-</v>
      </c>
      <c r="G2281" s="38" t="str">
        <f>IF(ISBLANK('Model Performance Data'!$F$98),"-",'Model Performance Data'!$F$98)</f>
        <v>-</v>
      </c>
      <c r="H2281" s="253">
        <v>4</v>
      </c>
      <c r="I2281" s="253" t="s">
        <v>65</v>
      </c>
      <c r="J2281" s="37" t="str">
        <f t="shared" ref="J2281:J2344" si="83">CONCATENATE(H2281,I2281)</f>
        <v>4Goal</v>
      </c>
      <c r="K2281" s="38" t="str">
        <f>IF(ISBLANK('Model Performance Data'!$L$98),"-",'Model Performance Data'!$L$98)</f>
        <v>-</v>
      </c>
      <c r="L2281" s="38" t="str">
        <f>IF(ISBLANK('Model Performance Data'!$K$98),"-",'Model Performance Data'!$K$98)</f>
        <v>-</v>
      </c>
      <c r="M2281" s="254" t="str">
        <f>IF(ISNA(SUMIFS(INDEX('Model Performance Data'!$O$8:$DY$56,0,MATCH(CONCATENATE($J2281,M$6),'Model Performance Data'!$O$6:$DY$6,0)),'Model Performance Data'!$B$8:$B$56,$C2281,'Model Performance Data'!$C$8:$C$56,$D2281)),"-",SUMIFS(INDEX('Model Performance Data'!$O$8:$DY$56,0,MATCH(CONCATENATE($J2281,M$6),'Model Performance Data'!$O$6:$DY$6,0)),'Model Performance Data'!$B$8:$B$56,$C2281,'Model Performance Data'!$C$8:$C$56,$D2281))</f>
        <v>-</v>
      </c>
      <c r="N2281" s="254" t="str">
        <f>IF(ISNA(SUMIFS(INDEX('Model Performance Data'!$O$8:$DY$56,0,MATCH(CONCATENATE($J2281,N$6),'Model Performance Data'!$O$6:$DY$6,0)),'Model Performance Data'!$B$8:$B$56,$C2281,'Model Performance Data'!$C$8:$C$56,$D2281)),"-",SUMIFS(INDEX('Model Performance Data'!$O$8:$DY$56,0,MATCH(CONCATENATE($J2281,N$6),'Model Performance Data'!$O$6:$DY$6,0)),'Model Performance Data'!$B$8:$B$56,$C2281,'Model Performance Data'!$C$8:$C$56,$D2281))</f>
        <v>-</v>
      </c>
      <c r="O2281" s="255">
        <f>IF(ISNA(SUMIFS(INDEX('Model Performance Data'!$O$8:$DY$56,0,MATCH(CONCATENATE($J2281,O$6),'Model Performance Data'!$O$6:$DY$6,0)),'Model Performance Data'!$B$8:$B$56,$C2281,'Model Performance Data'!$C$8:$C$56,$D2281)),"-",SUMIFS(INDEX('Model Performance Data'!$O$8:$DY$56,0,MATCH(CONCATENATE($J2281,O$6),'Model Performance Data'!$O$6:$DY$6,0)),'Model Performance Data'!$B$8:$B$56,$C2281,'Model Performance Data'!$C$8:$C$56,$D2281))</f>
        <v>0</v>
      </c>
    </row>
    <row r="2282" spans="2:15" x14ac:dyDescent="0.35">
      <c r="B2282" s="37" t="s">
        <v>80</v>
      </c>
      <c r="C2282" s="38" t="str">
        <f>IF(ISBLANK('Model Performance Data'!$B$99),"-",'Model Performance Data'!$B$99)</f>
        <v>-</v>
      </c>
      <c r="D2282" s="38" t="str">
        <f>IF(ISBLANK('Model Performance Data'!$C$99),"-",'Model Performance Data'!$C$99)</f>
        <v>-</v>
      </c>
      <c r="E2282" s="38" t="str">
        <f>IF(ISBLANK('Model Performance Data'!$D$99),"-",'Model Performance Data'!$D$99)</f>
        <v>-</v>
      </c>
      <c r="F2282" s="38" t="str">
        <f>IF(ISBLANK('Model Performance Data'!$E$99),"-",'Model Performance Data'!$E$99)</f>
        <v>-</v>
      </c>
      <c r="G2282" s="38" t="str">
        <f>IF(ISBLANK('Model Performance Data'!$F$99),"-",'Model Performance Data'!$F$99)</f>
        <v>-</v>
      </c>
      <c r="H2282" s="253" t="s">
        <v>64</v>
      </c>
      <c r="I2282" s="253" t="s">
        <v>64</v>
      </c>
      <c r="J2282" s="37" t="str">
        <f t="shared" si="83"/>
        <v>BaselineBaseline</v>
      </c>
      <c r="K2282" s="38" t="str">
        <f>IF(ISBLANK('Model Performance Data'!$L$99),"-",'Model Performance Data'!$L$99)</f>
        <v>-</v>
      </c>
      <c r="L2282" s="38" t="str">
        <f>IF(ISBLANK('Model Performance Data'!$K$99),"-",'Model Performance Data'!$K$99)</f>
        <v>-</v>
      </c>
      <c r="M2282" s="254">
        <f>IF(ISNA(SUMIFS(INDEX('Model Performance Data'!$O$8:$DY$56,0,MATCH(CONCATENATE($J2282,M$6),'Model Performance Data'!$O$6:$DY$6,0)),'Model Performance Data'!$B$8:$B$56,$C2282,'Model Performance Data'!$C$8:$C$56,$D2282)),"-",SUMIFS(INDEX('Model Performance Data'!$O$8:$DY$56,0,MATCH(CONCATENATE($J2282,M$6),'Model Performance Data'!$O$6:$DY$6,0)),'Model Performance Data'!$B$8:$B$56,$C2282,'Model Performance Data'!$C$8:$C$56,$D2282))</f>
        <v>0</v>
      </c>
      <c r="N2282" s="254">
        <f>IF(ISNA(SUMIFS(INDEX('Model Performance Data'!$O$8:$DY$56,0,MATCH(CONCATENATE($J2282,N$6),'Model Performance Data'!$O$6:$DY$6,0)),'Model Performance Data'!$B$8:$B$56,$C2282,'Model Performance Data'!$C$8:$C$56,$D2282)),"-",SUMIFS(INDEX('Model Performance Data'!$O$8:$DY$56,0,MATCH(CONCATENATE($J2282,N$6),'Model Performance Data'!$O$6:$DY$6,0)),'Model Performance Data'!$B$8:$B$56,$C2282,'Model Performance Data'!$C$8:$C$56,$D2282))</f>
        <v>0</v>
      </c>
      <c r="O2282" s="255">
        <f>IF(ISNA(SUMIFS(INDEX('Model Performance Data'!$O$8:$DY$56,0,MATCH(CONCATENATE($J2282,O$6),'Model Performance Data'!$O$6:$DY$6,0)),'Model Performance Data'!$B$8:$B$56,$C2282,'Model Performance Data'!$C$8:$C$56,$D2282)),"-",SUMIFS(INDEX('Model Performance Data'!$O$8:$DY$56,0,MATCH(CONCATENATE($J2282,O$6),'Model Performance Data'!$O$6:$DY$6,0)),'Model Performance Data'!$B$8:$B$56,$C2282,'Model Performance Data'!$C$8:$C$56,$D2282))</f>
        <v>0</v>
      </c>
    </row>
    <row r="2283" spans="2:15" x14ac:dyDescent="0.35">
      <c r="B2283" s="37" t="s">
        <v>80</v>
      </c>
      <c r="C2283" s="38" t="str">
        <f>IF(ISBLANK('Model Performance Data'!$B$99),"-",'Model Performance Data'!$B$99)</f>
        <v>-</v>
      </c>
      <c r="D2283" s="38" t="str">
        <f>IF(ISBLANK('Model Performance Data'!$C$99),"-",'Model Performance Data'!$C$99)</f>
        <v>-</v>
      </c>
      <c r="E2283" s="38" t="str">
        <f>IF(ISBLANK('Model Performance Data'!$D$99),"-",'Model Performance Data'!$D$99)</f>
        <v>-</v>
      </c>
      <c r="F2283" s="38" t="str">
        <f>IF(ISBLANK('Model Performance Data'!$E$99),"-",'Model Performance Data'!$E$99)</f>
        <v>-</v>
      </c>
      <c r="G2283" s="38" t="str">
        <f>IF(ISBLANK('Model Performance Data'!$F$99),"-",'Model Performance Data'!$F$99)</f>
        <v>-</v>
      </c>
      <c r="H2283" s="253">
        <v>1</v>
      </c>
      <c r="I2283" s="253">
        <v>1</v>
      </c>
      <c r="J2283" s="37" t="str">
        <f t="shared" si="83"/>
        <v>11</v>
      </c>
      <c r="K2283" s="38" t="str">
        <f>IF(ISBLANK('Model Performance Data'!$L$99),"-",'Model Performance Data'!$L$99)</f>
        <v>-</v>
      </c>
      <c r="L2283" s="38" t="str">
        <f>IF(ISBLANK('Model Performance Data'!$K$99),"-",'Model Performance Data'!$K$99)</f>
        <v>-</v>
      </c>
      <c r="M2283" s="254">
        <f>IF(ISNA(SUMIFS(INDEX('Model Performance Data'!$O$8:$DY$56,0,MATCH(CONCATENATE($J2283,M$6),'Model Performance Data'!$O$6:$DY$6,0)),'Model Performance Data'!$B$8:$B$56,$C2283,'Model Performance Data'!$C$8:$C$56,$D2283)),"-",SUMIFS(INDEX('Model Performance Data'!$O$8:$DY$56,0,MATCH(CONCATENATE($J2283,M$6),'Model Performance Data'!$O$6:$DY$6,0)),'Model Performance Data'!$B$8:$B$56,$C2283,'Model Performance Data'!$C$8:$C$56,$D2283))</f>
        <v>0</v>
      </c>
      <c r="N2283" s="254">
        <f>IF(ISNA(SUMIFS(INDEX('Model Performance Data'!$O$8:$DY$56,0,MATCH(CONCATENATE($J2283,N$6),'Model Performance Data'!$O$6:$DY$6,0)),'Model Performance Data'!$B$8:$B$56,$C2283,'Model Performance Data'!$C$8:$C$56,$D2283)),"-",SUMIFS(INDEX('Model Performance Data'!$O$8:$DY$56,0,MATCH(CONCATENATE($J2283,N$6),'Model Performance Data'!$O$6:$DY$6,0)),'Model Performance Data'!$B$8:$B$56,$C2283,'Model Performance Data'!$C$8:$C$56,$D2283))</f>
        <v>0</v>
      </c>
      <c r="O2283" s="255">
        <f>IF(ISNA(SUMIFS(INDEX('Model Performance Data'!$O$8:$DY$56,0,MATCH(CONCATENATE($J2283,O$6),'Model Performance Data'!$O$6:$DY$6,0)),'Model Performance Data'!$B$8:$B$56,$C2283,'Model Performance Data'!$C$8:$C$56,$D2283)),"-",SUMIFS(INDEX('Model Performance Data'!$O$8:$DY$56,0,MATCH(CONCATENATE($J2283,O$6),'Model Performance Data'!$O$6:$DY$6,0)),'Model Performance Data'!$B$8:$B$56,$C2283,'Model Performance Data'!$C$8:$C$56,$D2283))</f>
        <v>0</v>
      </c>
    </row>
    <row r="2284" spans="2:15" x14ac:dyDescent="0.35">
      <c r="B2284" s="37" t="s">
        <v>80</v>
      </c>
      <c r="C2284" s="38" t="str">
        <f>IF(ISBLANK('Model Performance Data'!$B$99),"-",'Model Performance Data'!$B$99)</f>
        <v>-</v>
      </c>
      <c r="D2284" s="38" t="str">
        <f>IF(ISBLANK('Model Performance Data'!$C$99),"-",'Model Performance Data'!$C$99)</f>
        <v>-</v>
      </c>
      <c r="E2284" s="38" t="str">
        <f>IF(ISBLANK('Model Performance Data'!$D$99),"-",'Model Performance Data'!$D$99)</f>
        <v>-</v>
      </c>
      <c r="F2284" s="38" t="str">
        <f>IF(ISBLANK('Model Performance Data'!$E$99),"-",'Model Performance Data'!$E$99)</f>
        <v>-</v>
      </c>
      <c r="G2284" s="38" t="str">
        <f>IF(ISBLANK('Model Performance Data'!$F$99),"-",'Model Performance Data'!$F$99)</f>
        <v>-</v>
      </c>
      <c r="H2284" s="253">
        <v>1</v>
      </c>
      <c r="I2284" s="253">
        <v>2</v>
      </c>
      <c r="J2284" s="37" t="str">
        <f t="shared" si="83"/>
        <v>12</v>
      </c>
      <c r="K2284" s="38" t="str">
        <f>IF(ISBLANK('Model Performance Data'!$L$99),"-",'Model Performance Data'!$L$99)</f>
        <v>-</v>
      </c>
      <c r="L2284" s="38" t="str">
        <f>IF(ISBLANK('Model Performance Data'!$K$99),"-",'Model Performance Data'!$K$99)</f>
        <v>-</v>
      </c>
      <c r="M2284" s="254">
        <f>IF(ISNA(SUMIFS(INDEX('Model Performance Data'!$O$8:$DY$56,0,MATCH(CONCATENATE($J2284,M$6),'Model Performance Data'!$O$6:$DY$6,0)),'Model Performance Data'!$B$8:$B$56,$C2284,'Model Performance Data'!$C$8:$C$56,$D2284)),"-",SUMIFS(INDEX('Model Performance Data'!$O$8:$DY$56,0,MATCH(CONCATENATE($J2284,M$6),'Model Performance Data'!$O$6:$DY$6,0)),'Model Performance Data'!$B$8:$B$56,$C2284,'Model Performance Data'!$C$8:$C$56,$D2284))</f>
        <v>0</v>
      </c>
      <c r="N2284" s="254">
        <f>IF(ISNA(SUMIFS(INDEX('Model Performance Data'!$O$8:$DY$56,0,MATCH(CONCATENATE($J2284,N$6),'Model Performance Data'!$O$6:$DY$6,0)),'Model Performance Data'!$B$8:$B$56,$C2284,'Model Performance Data'!$C$8:$C$56,$D2284)),"-",SUMIFS(INDEX('Model Performance Data'!$O$8:$DY$56,0,MATCH(CONCATENATE($J2284,N$6),'Model Performance Data'!$O$6:$DY$6,0)),'Model Performance Data'!$B$8:$B$56,$C2284,'Model Performance Data'!$C$8:$C$56,$D2284))</f>
        <v>0</v>
      </c>
      <c r="O2284" s="255">
        <f>IF(ISNA(SUMIFS(INDEX('Model Performance Data'!$O$8:$DY$56,0,MATCH(CONCATENATE($J2284,O$6),'Model Performance Data'!$O$6:$DY$6,0)),'Model Performance Data'!$B$8:$B$56,$C2284,'Model Performance Data'!$C$8:$C$56,$D2284)),"-",SUMIFS(INDEX('Model Performance Data'!$O$8:$DY$56,0,MATCH(CONCATENATE($J2284,O$6),'Model Performance Data'!$O$6:$DY$6,0)),'Model Performance Data'!$B$8:$B$56,$C2284,'Model Performance Data'!$C$8:$C$56,$D2284))</f>
        <v>0</v>
      </c>
    </row>
    <row r="2285" spans="2:15" x14ac:dyDescent="0.35">
      <c r="B2285" s="37" t="s">
        <v>80</v>
      </c>
      <c r="C2285" s="38" t="str">
        <f>IF(ISBLANK('Model Performance Data'!$B$99),"-",'Model Performance Data'!$B$99)</f>
        <v>-</v>
      </c>
      <c r="D2285" s="38" t="str">
        <f>IF(ISBLANK('Model Performance Data'!$C$99),"-",'Model Performance Data'!$C$99)</f>
        <v>-</v>
      </c>
      <c r="E2285" s="38" t="str">
        <f>IF(ISBLANK('Model Performance Data'!$D$99),"-",'Model Performance Data'!$D$99)</f>
        <v>-</v>
      </c>
      <c r="F2285" s="38" t="str">
        <f>IF(ISBLANK('Model Performance Data'!$E$99),"-",'Model Performance Data'!$E$99)</f>
        <v>-</v>
      </c>
      <c r="G2285" s="38" t="str">
        <f>IF(ISBLANK('Model Performance Data'!$F$99),"-",'Model Performance Data'!$F$99)</f>
        <v>-</v>
      </c>
      <c r="H2285" s="253">
        <v>1</v>
      </c>
      <c r="I2285" s="253">
        <v>3</v>
      </c>
      <c r="J2285" s="37" t="str">
        <f t="shared" si="83"/>
        <v>13</v>
      </c>
      <c r="K2285" s="38" t="str">
        <f>IF(ISBLANK('Model Performance Data'!$L$99),"-",'Model Performance Data'!$L$99)</f>
        <v>-</v>
      </c>
      <c r="L2285" s="38" t="str">
        <f>IF(ISBLANK('Model Performance Data'!$K$99),"-",'Model Performance Data'!$K$99)</f>
        <v>-</v>
      </c>
      <c r="M2285" s="254">
        <f>IF(ISNA(SUMIFS(INDEX('Model Performance Data'!$O$8:$DY$56,0,MATCH(CONCATENATE($J2285,M$6),'Model Performance Data'!$O$6:$DY$6,0)),'Model Performance Data'!$B$8:$B$56,$C2285,'Model Performance Data'!$C$8:$C$56,$D2285)),"-",SUMIFS(INDEX('Model Performance Data'!$O$8:$DY$56,0,MATCH(CONCATENATE($J2285,M$6),'Model Performance Data'!$O$6:$DY$6,0)),'Model Performance Data'!$B$8:$B$56,$C2285,'Model Performance Data'!$C$8:$C$56,$D2285))</f>
        <v>0</v>
      </c>
      <c r="N2285" s="254">
        <f>IF(ISNA(SUMIFS(INDEX('Model Performance Data'!$O$8:$DY$56,0,MATCH(CONCATENATE($J2285,N$6),'Model Performance Data'!$O$6:$DY$6,0)),'Model Performance Data'!$B$8:$B$56,$C2285,'Model Performance Data'!$C$8:$C$56,$D2285)),"-",SUMIFS(INDEX('Model Performance Data'!$O$8:$DY$56,0,MATCH(CONCATENATE($J2285,N$6),'Model Performance Data'!$O$6:$DY$6,0)),'Model Performance Data'!$B$8:$B$56,$C2285,'Model Performance Data'!$C$8:$C$56,$D2285))</f>
        <v>0</v>
      </c>
      <c r="O2285" s="255">
        <f>IF(ISNA(SUMIFS(INDEX('Model Performance Data'!$O$8:$DY$56,0,MATCH(CONCATENATE($J2285,O$6),'Model Performance Data'!$O$6:$DY$6,0)),'Model Performance Data'!$B$8:$B$56,$C2285,'Model Performance Data'!$C$8:$C$56,$D2285)),"-",SUMIFS(INDEX('Model Performance Data'!$O$8:$DY$56,0,MATCH(CONCATENATE($J2285,O$6),'Model Performance Data'!$O$6:$DY$6,0)),'Model Performance Data'!$B$8:$B$56,$C2285,'Model Performance Data'!$C$8:$C$56,$D2285))</f>
        <v>0</v>
      </c>
    </row>
    <row r="2286" spans="2:15" x14ac:dyDescent="0.35">
      <c r="B2286" s="37" t="s">
        <v>80</v>
      </c>
      <c r="C2286" s="38" t="str">
        <f>IF(ISBLANK('Model Performance Data'!$B$99),"-",'Model Performance Data'!$B$99)</f>
        <v>-</v>
      </c>
      <c r="D2286" s="38" t="str">
        <f>IF(ISBLANK('Model Performance Data'!$C$99),"-",'Model Performance Data'!$C$99)</f>
        <v>-</v>
      </c>
      <c r="E2286" s="38" t="str">
        <f>IF(ISBLANK('Model Performance Data'!$D$99),"-",'Model Performance Data'!$D$99)</f>
        <v>-</v>
      </c>
      <c r="F2286" s="38" t="str">
        <f>IF(ISBLANK('Model Performance Data'!$E$99),"-",'Model Performance Data'!$E$99)</f>
        <v>-</v>
      </c>
      <c r="G2286" s="38" t="str">
        <f>IF(ISBLANK('Model Performance Data'!$F$99),"-",'Model Performance Data'!$F$99)</f>
        <v>-</v>
      </c>
      <c r="H2286" s="253">
        <v>1</v>
      </c>
      <c r="I2286" s="253">
        <v>4</v>
      </c>
      <c r="J2286" s="37" t="str">
        <f t="shared" si="83"/>
        <v>14</v>
      </c>
      <c r="K2286" s="38" t="str">
        <f>IF(ISBLANK('Model Performance Data'!$L$99),"-",'Model Performance Data'!$L$99)</f>
        <v>-</v>
      </c>
      <c r="L2286" s="38" t="str">
        <f>IF(ISBLANK('Model Performance Data'!$K$99),"-",'Model Performance Data'!$K$99)</f>
        <v>-</v>
      </c>
      <c r="M2286" s="254">
        <f>IF(ISNA(SUMIFS(INDEX('Model Performance Data'!$O$8:$DY$56,0,MATCH(CONCATENATE($J2286,M$6),'Model Performance Data'!$O$6:$DY$6,0)),'Model Performance Data'!$B$8:$B$56,$C2286,'Model Performance Data'!$C$8:$C$56,$D2286)),"-",SUMIFS(INDEX('Model Performance Data'!$O$8:$DY$56,0,MATCH(CONCATENATE($J2286,M$6),'Model Performance Data'!$O$6:$DY$6,0)),'Model Performance Data'!$B$8:$B$56,$C2286,'Model Performance Data'!$C$8:$C$56,$D2286))</f>
        <v>0</v>
      </c>
      <c r="N2286" s="254">
        <f>IF(ISNA(SUMIFS(INDEX('Model Performance Data'!$O$8:$DY$56,0,MATCH(CONCATENATE($J2286,N$6),'Model Performance Data'!$O$6:$DY$6,0)),'Model Performance Data'!$B$8:$B$56,$C2286,'Model Performance Data'!$C$8:$C$56,$D2286)),"-",SUMIFS(INDEX('Model Performance Data'!$O$8:$DY$56,0,MATCH(CONCATENATE($J2286,N$6),'Model Performance Data'!$O$6:$DY$6,0)),'Model Performance Data'!$B$8:$B$56,$C2286,'Model Performance Data'!$C$8:$C$56,$D2286))</f>
        <v>0</v>
      </c>
      <c r="O2286" s="255">
        <f>IF(ISNA(SUMIFS(INDEX('Model Performance Data'!$O$8:$DY$56,0,MATCH(CONCATENATE($J2286,O$6),'Model Performance Data'!$O$6:$DY$6,0)),'Model Performance Data'!$B$8:$B$56,$C2286,'Model Performance Data'!$C$8:$C$56,$D2286)),"-",SUMIFS(INDEX('Model Performance Data'!$O$8:$DY$56,0,MATCH(CONCATENATE($J2286,O$6),'Model Performance Data'!$O$6:$DY$6,0)),'Model Performance Data'!$B$8:$B$56,$C2286,'Model Performance Data'!$C$8:$C$56,$D2286))</f>
        <v>0</v>
      </c>
    </row>
    <row r="2287" spans="2:15" x14ac:dyDescent="0.35">
      <c r="B2287" s="37" t="s">
        <v>80</v>
      </c>
      <c r="C2287" s="38" t="str">
        <f>IF(ISBLANK('Model Performance Data'!$B$99),"-",'Model Performance Data'!$B$99)</f>
        <v>-</v>
      </c>
      <c r="D2287" s="38" t="str">
        <f>IF(ISBLANK('Model Performance Data'!$C$99),"-",'Model Performance Data'!$C$99)</f>
        <v>-</v>
      </c>
      <c r="E2287" s="38" t="str">
        <f>IF(ISBLANK('Model Performance Data'!$D$99),"-",'Model Performance Data'!$D$99)</f>
        <v>-</v>
      </c>
      <c r="F2287" s="38" t="str">
        <f>IF(ISBLANK('Model Performance Data'!$E$99),"-",'Model Performance Data'!$E$99)</f>
        <v>-</v>
      </c>
      <c r="G2287" s="38" t="str">
        <f>IF(ISBLANK('Model Performance Data'!$F$99),"-",'Model Performance Data'!$F$99)</f>
        <v>-</v>
      </c>
      <c r="H2287" s="253">
        <v>1</v>
      </c>
      <c r="I2287" s="253">
        <v>5</v>
      </c>
      <c r="J2287" s="37" t="str">
        <f t="shared" si="83"/>
        <v>15</v>
      </c>
      <c r="K2287" s="38" t="str">
        <f>IF(ISBLANK('Model Performance Data'!$L$99),"-",'Model Performance Data'!$L$99)</f>
        <v>-</v>
      </c>
      <c r="L2287" s="38" t="str">
        <f>IF(ISBLANK('Model Performance Data'!$K$99),"-",'Model Performance Data'!$K$99)</f>
        <v>-</v>
      </c>
      <c r="M2287" s="254">
        <f>IF(ISNA(SUMIFS(INDEX('Model Performance Data'!$O$8:$DY$56,0,MATCH(CONCATENATE($J2287,M$6),'Model Performance Data'!$O$6:$DY$6,0)),'Model Performance Data'!$B$8:$B$56,$C2287,'Model Performance Data'!$C$8:$C$56,$D2287)),"-",SUMIFS(INDEX('Model Performance Data'!$O$8:$DY$56,0,MATCH(CONCATENATE($J2287,M$6),'Model Performance Data'!$O$6:$DY$6,0)),'Model Performance Data'!$B$8:$B$56,$C2287,'Model Performance Data'!$C$8:$C$56,$D2287))</f>
        <v>0</v>
      </c>
      <c r="N2287" s="254">
        <f>IF(ISNA(SUMIFS(INDEX('Model Performance Data'!$O$8:$DY$56,0,MATCH(CONCATENATE($J2287,N$6),'Model Performance Data'!$O$6:$DY$6,0)),'Model Performance Data'!$B$8:$B$56,$C2287,'Model Performance Data'!$C$8:$C$56,$D2287)),"-",SUMIFS(INDEX('Model Performance Data'!$O$8:$DY$56,0,MATCH(CONCATENATE($J2287,N$6),'Model Performance Data'!$O$6:$DY$6,0)),'Model Performance Data'!$B$8:$B$56,$C2287,'Model Performance Data'!$C$8:$C$56,$D2287))</f>
        <v>0</v>
      </c>
      <c r="O2287" s="255">
        <f>IF(ISNA(SUMIFS(INDEX('Model Performance Data'!$O$8:$DY$56,0,MATCH(CONCATENATE($J2287,O$6),'Model Performance Data'!$O$6:$DY$6,0)),'Model Performance Data'!$B$8:$B$56,$C2287,'Model Performance Data'!$C$8:$C$56,$D2287)),"-",SUMIFS(INDEX('Model Performance Data'!$O$8:$DY$56,0,MATCH(CONCATENATE($J2287,O$6),'Model Performance Data'!$O$6:$DY$6,0)),'Model Performance Data'!$B$8:$B$56,$C2287,'Model Performance Data'!$C$8:$C$56,$D2287))</f>
        <v>0</v>
      </c>
    </row>
    <row r="2288" spans="2:15" x14ac:dyDescent="0.35">
      <c r="B2288" s="37" t="s">
        <v>80</v>
      </c>
      <c r="C2288" s="38" t="str">
        <f>IF(ISBLANK('Model Performance Data'!$B$99),"-",'Model Performance Data'!$B$99)</f>
        <v>-</v>
      </c>
      <c r="D2288" s="38" t="str">
        <f>IF(ISBLANK('Model Performance Data'!$C$99),"-",'Model Performance Data'!$C$99)</f>
        <v>-</v>
      </c>
      <c r="E2288" s="38" t="str">
        <f>IF(ISBLANK('Model Performance Data'!$D$99),"-",'Model Performance Data'!$D$99)</f>
        <v>-</v>
      </c>
      <c r="F2288" s="38" t="str">
        <f>IF(ISBLANK('Model Performance Data'!$E$99),"-",'Model Performance Data'!$E$99)</f>
        <v>-</v>
      </c>
      <c r="G2288" s="38" t="str">
        <f>IF(ISBLANK('Model Performance Data'!$F$99),"-",'Model Performance Data'!$F$99)</f>
        <v>-</v>
      </c>
      <c r="H2288" s="253">
        <v>1</v>
      </c>
      <c r="I2288" s="253" t="s">
        <v>65</v>
      </c>
      <c r="J2288" s="37" t="str">
        <f t="shared" si="83"/>
        <v>1Goal</v>
      </c>
      <c r="K2288" s="38" t="str">
        <f>IF(ISBLANK('Model Performance Data'!$L$99),"-",'Model Performance Data'!$L$99)</f>
        <v>-</v>
      </c>
      <c r="L2288" s="38" t="str">
        <f>IF(ISBLANK('Model Performance Data'!$K$99),"-",'Model Performance Data'!$K$99)</f>
        <v>-</v>
      </c>
      <c r="M2288" s="254" t="str">
        <f>IF(ISNA(SUMIFS(INDEX('Model Performance Data'!$O$8:$DY$56,0,MATCH(CONCATENATE($J2288,M$6),'Model Performance Data'!$O$6:$DY$6,0)),'Model Performance Data'!$B$8:$B$56,$C2288,'Model Performance Data'!$C$8:$C$56,$D2288)),"-",SUMIFS(INDEX('Model Performance Data'!$O$8:$DY$56,0,MATCH(CONCATENATE($J2288,M$6),'Model Performance Data'!$O$6:$DY$6,0)),'Model Performance Data'!$B$8:$B$56,$C2288,'Model Performance Data'!$C$8:$C$56,$D2288))</f>
        <v>-</v>
      </c>
      <c r="N2288" s="254" t="str">
        <f>IF(ISNA(SUMIFS(INDEX('Model Performance Data'!$O$8:$DY$56,0,MATCH(CONCATENATE($J2288,N$6),'Model Performance Data'!$O$6:$DY$6,0)),'Model Performance Data'!$B$8:$B$56,$C2288,'Model Performance Data'!$C$8:$C$56,$D2288)),"-",SUMIFS(INDEX('Model Performance Data'!$O$8:$DY$56,0,MATCH(CONCATENATE($J2288,N$6),'Model Performance Data'!$O$6:$DY$6,0)),'Model Performance Data'!$B$8:$B$56,$C2288,'Model Performance Data'!$C$8:$C$56,$D2288))</f>
        <v>-</v>
      </c>
      <c r="O2288" s="255">
        <f>IF(ISNA(SUMIFS(INDEX('Model Performance Data'!$O$8:$DY$56,0,MATCH(CONCATENATE($J2288,O$6),'Model Performance Data'!$O$6:$DY$6,0)),'Model Performance Data'!$B$8:$B$56,$C2288,'Model Performance Data'!$C$8:$C$56,$D2288)),"-",SUMIFS(INDEX('Model Performance Data'!$O$8:$DY$56,0,MATCH(CONCATENATE($J2288,O$6),'Model Performance Data'!$O$6:$DY$6,0)),'Model Performance Data'!$B$8:$B$56,$C2288,'Model Performance Data'!$C$8:$C$56,$D2288))</f>
        <v>0</v>
      </c>
    </row>
    <row r="2289" spans="2:15" x14ac:dyDescent="0.35">
      <c r="B2289" s="37" t="s">
        <v>80</v>
      </c>
      <c r="C2289" s="38" t="str">
        <f>IF(ISBLANK('Model Performance Data'!$B$99),"-",'Model Performance Data'!$B$99)</f>
        <v>-</v>
      </c>
      <c r="D2289" s="38" t="str">
        <f>IF(ISBLANK('Model Performance Data'!$C$99),"-",'Model Performance Data'!$C$99)</f>
        <v>-</v>
      </c>
      <c r="E2289" s="38" t="str">
        <f>IF(ISBLANK('Model Performance Data'!$D$99),"-",'Model Performance Data'!$D$99)</f>
        <v>-</v>
      </c>
      <c r="F2289" s="38" t="str">
        <f>IF(ISBLANK('Model Performance Data'!$E$99),"-",'Model Performance Data'!$E$99)</f>
        <v>-</v>
      </c>
      <c r="G2289" s="38" t="str">
        <f>IF(ISBLANK('Model Performance Data'!$F$99),"-",'Model Performance Data'!$F$99)</f>
        <v>-</v>
      </c>
      <c r="H2289" s="253">
        <v>2</v>
      </c>
      <c r="I2289" s="253">
        <v>1</v>
      </c>
      <c r="J2289" s="37" t="str">
        <f t="shared" si="83"/>
        <v>21</v>
      </c>
      <c r="K2289" s="38" t="str">
        <f>IF(ISBLANK('Model Performance Data'!$L$99),"-",'Model Performance Data'!$L$99)</f>
        <v>-</v>
      </c>
      <c r="L2289" s="38" t="str">
        <f>IF(ISBLANK('Model Performance Data'!$K$99),"-",'Model Performance Data'!$K$99)</f>
        <v>-</v>
      </c>
      <c r="M2289" s="254">
        <f>IF(ISNA(SUMIFS(INDEX('Model Performance Data'!$O$8:$DY$56,0,MATCH(CONCATENATE($J2289,M$6),'Model Performance Data'!$O$6:$DY$6,0)),'Model Performance Data'!$B$8:$B$56,$C2289,'Model Performance Data'!$C$8:$C$56,$D2289)),"-",SUMIFS(INDEX('Model Performance Data'!$O$8:$DY$56,0,MATCH(CONCATENATE($J2289,M$6),'Model Performance Data'!$O$6:$DY$6,0)),'Model Performance Data'!$B$8:$B$56,$C2289,'Model Performance Data'!$C$8:$C$56,$D2289))</f>
        <v>0</v>
      </c>
      <c r="N2289" s="254">
        <f>IF(ISNA(SUMIFS(INDEX('Model Performance Data'!$O$8:$DY$56,0,MATCH(CONCATENATE($J2289,N$6),'Model Performance Data'!$O$6:$DY$6,0)),'Model Performance Data'!$B$8:$B$56,$C2289,'Model Performance Data'!$C$8:$C$56,$D2289)),"-",SUMIFS(INDEX('Model Performance Data'!$O$8:$DY$56,0,MATCH(CONCATENATE($J2289,N$6),'Model Performance Data'!$O$6:$DY$6,0)),'Model Performance Data'!$B$8:$B$56,$C2289,'Model Performance Data'!$C$8:$C$56,$D2289))</f>
        <v>0</v>
      </c>
      <c r="O2289" s="255">
        <f>IF(ISNA(SUMIFS(INDEX('Model Performance Data'!$O$8:$DY$56,0,MATCH(CONCATENATE($J2289,O$6),'Model Performance Data'!$O$6:$DY$6,0)),'Model Performance Data'!$B$8:$B$56,$C2289,'Model Performance Data'!$C$8:$C$56,$D2289)),"-",SUMIFS(INDEX('Model Performance Data'!$O$8:$DY$56,0,MATCH(CONCATENATE($J2289,O$6),'Model Performance Data'!$O$6:$DY$6,0)),'Model Performance Data'!$B$8:$B$56,$C2289,'Model Performance Data'!$C$8:$C$56,$D2289))</f>
        <v>0</v>
      </c>
    </row>
    <row r="2290" spans="2:15" x14ac:dyDescent="0.35">
      <c r="B2290" s="37" t="s">
        <v>80</v>
      </c>
      <c r="C2290" s="38" t="str">
        <f>IF(ISBLANK('Model Performance Data'!$B$99),"-",'Model Performance Data'!$B$99)</f>
        <v>-</v>
      </c>
      <c r="D2290" s="38" t="str">
        <f>IF(ISBLANK('Model Performance Data'!$C$99),"-",'Model Performance Data'!$C$99)</f>
        <v>-</v>
      </c>
      <c r="E2290" s="38" t="str">
        <f>IF(ISBLANK('Model Performance Data'!$D$99),"-",'Model Performance Data'!$D$99)</f>
        <v>-</v>
      </c>
      <c r="F2290" s="38" t="str">
        <f>IF(ISBLANK('Model Performance Data'!$E$99),"-",'Model Performance Data'!$E$99)</f>
        <v>-</v>
      </c>
      <c r="G2290" s="38" t="str">
        <f>IF(ISBLANK('Model Performance Data'!$F$99),"-",'Model Performance Data'!$F$99)</f>
        <v>-</v>
      </c>
      <c r="H2290" s="253">
        <v>2</v>
      </c>
      <c r="I2290" s="253">
        <v>2</v>
      </c>
      <c r="J2290" s="37" t="str">
        <f t="shared" si="83"/>
        <v>22</v>
      </c>
      <c r="K2290" s="38" t="str">
        <f>IF(ISBLANK('Model Performance Data'!$L$99),"-",'Model Performance Data'!$L$99)</f>
        <v>-</v>
      </c>
      <c r="L2290" s="38" t="str">
        <f>IF(ISBLANK('Model Performance Data'!$K$99),"-",'Model Performance Data'!$K$99)</f>
        <v>-</v>
      </c>
      <c r="M2290" s="254">
        <f>IF(ISNA(SUMIFS(INDEX('Model Performance Data'!$O$8:$DY$56,0,MATCH(CONCATENATE($J2290,M$6),'Model Performance Data'!$O$6:$DY$6,0)),'Model Performance Data'!$B$8:$B$56,$C2290,'Model Performance Data'!$C$8:$C$56,$D2290)),"-",SUMIFS(INDEX('Model Performance Data'!$O$8:$DY$56,0,MATCH(CONCATENATE($J2290,M$6),'Model Performance Data'!$O$6:$DY$6,0)),'Model Performance Data'!$B$8:$B$56,$C2290,'Model Performance Data'!$C$8:$C$56,$D2290))</f>
        <v>0</v>
      </c>
      <c r="N2290" s="254">
        <f>IF(ISNA(SUMIFS(INDEX('Model Performance Data'!$O$8:$DY$56,0,MATCH(CONCATENATE($J2290,N$6),'Model Performance Data'!$O$6:$DY$6,0)),'Model Performance Data'!$B$8:$B$56,$C2290,'Model Performance Data'!$C$8:$C$56,$D2290)),"-",SUMIFS(INDEX('Model Performance Data'!$O$8:$DY$56,0,MATCH(CONCATENATE($J2290,N$6),'Model Performance Data'!$O$6:$DY$6,0)),'Model Performance Data'!$B$8:$B$56,$C2290,'Model Performance Data'!$C$8:$C$56,$D2290))</f>
        <v>0</v>
      </c>
      <c r="O2290" s="255">
        <f>IF(ISNA(SUMIFS(INDEX('Model Performance Data'!$O$8:$DY$56,0,MATCH(CONCATENATE($J2290,O$6),'Model Performance Data'!$O$6:$DY$6,0)),'Model Performance Data'!$B$8:$B$56,$C2290,'Model Performance Data'!$C$8:$C$56,$D2290)),"-",SUMIFS(INDEX('Model Performance Data'!$O$8:$DY$56,0,MATCH(CONCATENATE($J2290,O$6),'Model Performance Data'!$O$6:$DY$6,0)),'Model Performance Data'!$B$8:$B$56,$C2290,'Model Performance Data'!$C$8:$C$56,$D2290))</f>
        <v>0</v>
      </c>
    </row>
    <row r="2291" spans="2:15" x14ac:dyDescent="0.35">
      <c r="B2291" s="37" t="s">
        <v>80</v>
      </c>
      <c r="C2291" s="38" t="str">
        <f>IF(ISBLANK('Model Performance Data'!$B$99),"-",'Model Performance Data'!$B$99)</f>
        <v>-</v>
      </c>
      <c r="D2291" s="38" t="str">
        <f>IF(ISBLANK('Model Performance Data'!$C$99),"-",'Model Performance Data'!$C$99)</f>
        <v>-</v>
      </c>
      <c r="E2291" s="38" t="str">
        <f>IF(ISBLANK('Model Performance Data'!$D$99),"-",'Model Performance Data'!$D$99)</f>
        <v>-</v>
      </c>
      <c r="F2291" s="38" t="str">
        <f>IF(ISBLANK('Model Performance Data'!$E$99),"-",'Model Performance Data'!$E$99)</f>
        <v>-</v>
      </c>
      <c r="G2291" s="38" t="str">
        <f>IF(ISBLANK('Model Performance Data'!$F$99),"-",'Model Performance Data'!$F$99)</f>
        <v>-</v>
      </c>
      <c r="H2291" s="253">
        <v>2</v>
      </c>
      <c r="I2291" s="253">
        <v>3</v>
      </c>
      <c r="J2291" s="37" t="str">
        <f t="shared" si="83"/>
        <v>23</v>
      </c>
      <c r="K2291" s="38" t="str">
        <f>IF(ISBLANK('Model Performance Data'!$L$99),"-",'Model Performance Data'!$L$99)</f>
        <v>-</v>
      </c>
      <c r="L2291" s="38" t="str">
        <f>IF(ISBLANK('Model Performance Data'!$K$99),"-",'Model Performance Data'!$K$99)</f>
        <v>-</v>
      </c>
      <c r="M2291" s="254">
        <f>IF(ISNA(SUMIFS(INDEX('Model Performance Data'!$O$8:$DY$56,0,MATCH(CONCATENATE($J2291,M$6),'Model Performance Data'!$O$6:$DY$6,0)),'Model Performance Data'!$B$8:$B$56,$C2291,'Model Performance Data'!$C$8:$C$56,$D2291)),"-",SUMIFS(INDEX('Model Performance Data'!$O$8:$DY$56,0,MATCH(CONCATENATE($J2291,M$6),'Model Performance Data'!$O$6:$DY$6,0)),'Model Performance Data'!$B$8:$B$56,$C2291,'Model Performance Data'!$C$8:$C$56,$D2291))</f>
        <v>0</v>
      </c>
      <c r="N2291" s="254">
        <f>IF(ISNA(SUMIFS(INDEX('Model Performance Data'!$O$8:$DY$56,0,MATCH(CONCATENATE($J2291,N$6),'Model Performance Data'!$O$6:$DY$6,0)),'Model Performance Data'!$B$8:$B$56,$C2291,'Model Performance Data'!$C$8:$C$56,$D2291)),"-",SUMIFS(INDEX('Model Performance Data'!$O$8:$DY$56,0,MATCH(CONCATENATE($J2291,N$6),'Model Performance Data'!$O$6:$DY$6,0)),'Model Performance Data'!$B$8:$B$56,$C2291,'Model Performance Data'!$C$8:$C$56,$D2291))</f>
        <v>0</v>
      </c>
      <c r="O2291" s="255">
        <f>IF(ISNA(SUMIFS(INDEX('Model Performance Data'!$O$8:$DY$56,0,MATCH(CONCATENATE($J2291,O$6),'Model Performance Data'!$O$6:$DY$6,0)),'Model Performance Data'!$B$8:$B$56,$C2291,'Model Performance Data'!$C$8:$C$56,$D2291)),"-",SUMIFS(INDEX('Model Performance Data'!$O$8:$DY$56,0,MATCH(CONCATENATE($J2291,O$6),'Model Performance Data'!$O$6:$DY$6,0)),'Model Performance Data'!$B$8:$B$56,$C2291,'Model Performance Data'!$C$8:$C$56,$D2291))</f>
        <v>0</v>
      </c>
    </row>
    <row r="2292" spans="2:15" x14ac:dyDescent="0.35">
      <c r="B2292" s="37" t="s">
        <v>80</v>
      </c>
      <c r="C2292" s="38" t="str">
        <f>IF(ISBLANK('Model Performance Data'!$B$99),"-",'Model Performance Data'!$B$99)</f>
        <v>-</v>
      </c>
      <c r="D2292" s="38" t="str">
        <f>IF(ISBLANK('Model Performance Data'!$C$99),"-",'Model Performance Data'!$C$99)</f>
        <v>-</v>
      </c>
      <c r="E2292" s="38" t="str">
        <f>IF(ISBLANK('Model Performance Data'!$D$99),"-",'Model Performance Data'!$D$99)</f>
        <v>-</v>
      </c>
      <c r="F2292" s="38" t="str">
        <f>IF(ISBLANK('Model Performance Data'!$E$99),"-",'Model Performance Data'!$E$99)</f>
        <v>-</v>
      </c>
      <c r="G2292" s="38" t="str">
        <f>IF(ISBLANK('Model Performance Data'!$F$99),"-",'Model Performance Data'!$F$99)</f>
        <v>-</v>
      </c>
      <c r="H2292" s="253">
        <v>2</v>
      </c>
      <c r="I2292" s="253">
        <v>4</v>
      </c>
      <c r="J2292" s="37" t="str">
        <f t="shared" si="83"/>
        <v>24</v>
      </c>
      <c r="K2292" s="38" t="str">
        <f>IF(ISBLANK('Model Performance Data'!$L$99),"-",'Model Performance Data'!$L$99)</f>
        <v>-</v>
      </c>
      <c r="L2292" s="38" t="str">
        <f>IF(ISBLANK('Model Performance Data'!$K$99),"-",'Model Performance Data'!$K$99)</f>
        <v>-</v>
      </c>
      <c r="M2292" s="254">
        <f>IF(ISNA(SUMIFS(INDEX('Model Performance Data'!$O$8:$DY$56,0,MATCH(CONCATENATE($J2292,M$6),'Model Performance Data'!$O$6:$DY$6,0)),'Model Performance Data'!$B$8:$B$56,$C2292,'Model Performance Data'!$C$8:$C$56,$D2292)),"-",SUMIFS(INDEX('Model Performance Data'!$O$8:$DY$56,0,MATCH(CONCATENATE($J2292,M$6),'Model Performance Data'!$O$6:$DY$6,0)),'Model Performance Data'!$B$8:$B$56,$C2292,'Model Performance Data'!$C$8:$C$56,$D2292))</f>
        <v>0</v>
      </c>
      <c r="N2292" s="254">
        <f>IF(ISNA(SUMIFS(INDEX('Model Performance Data'!$O$8:$DY$56,0,MATCH(CONCATENATE($J2292,N$6),'Model Performance Data'!$O$6:$DY$6,0)),'Model Performance Data'!$B$8:$B$56,$C2292,'Model Performance Data'!$C$8:$C$56,$D2292)),"-",SUMIFS(INDEX('Model Performance Data'!$O$8:$DY$56,0,MATCH(CONCATENATE($J2292,N$6),'Model Performance Data'!$O$6:$DY$6,0)),'Model Performance Data'!$B$8:$B$56,$C2292,'Model Performance Data'!$C$8:$C$56,$D2292))</f>
        <v>0</v>
      </c>
      <c r="O2292" s="255">
        <f>IF(ISNA(SUMIFS(INDEX('Model Performance Data'!$O$8:$DY$56,0,MATCH(CONCATENATE($J2292,O$6),'Model Performance Data'!$O$6:$DY$6,0)),'Model Performance Data'!$B$8:$B$56,$C2292,'Model Performance Data'!$C$8:$C$56,$D2292)),"-",SUMIFS(INDEX('Model Performance Data'!$O$8:$DY$56,0,MATCH(CONCATENATE($J2292,O$6),'Model Performance Data'!$O$6:$DY$6,0)),'Model Performance Data'!$B$8:$B$56,$C2292,'Model Performance Data'!$C$8:$C$56,$D2292))</f>
        <v>0</v>
      </c>
    </row>
    <row r="2293" spans="2:15" x14ac:dyDescent="0.35">
      <c r="B2293" s="37" t="s">
        <v>80</v>
      </c>
      <c r="C2293" s="38" t="str">
        <f>IF(ISBLANK('Model Performance Data'!$B$99),"-",'Model Performance Data'!$B$99)</f>
        <v>-</v>
      </c>
      <c r="D2293" s="38" t="str">
        <f>IF(ISBLANK('Model Performance Data'!$C$99),"-",'Model Performance Data'!$C$99)</f>
        <v>-</v>
      </c>
      <c r="E2293" s="38" t="str">
        <f>IF(ISBLANK('Model Performance Data'!$D$99),"-",'Model Performance Data'!$D$99)</f>
        <v>-</v>
      </c>
      <c r="F2293" s="38" t="str">
        <f>IF(ISBLANK('Model Performance Data'!$E$99),"-",'Model Performance Data'!$E$99)</f>
        <v>-</v>
      </c>
      <c r="G2293" s="38" t="str">
        <f>IF(ISBLANK('Model Performance Data'!$F$99),"-",'Model Performance Data'!$F$99)</f>
        <v>-</v>
      </c>
      <c r="H2293" s="253">
        <v>2</v>
      </c>
      <c r="I2293" s="253">
        <v>5</v>
      </c>
      <c r="J2293" s="37" t="str">
        <f t="shared" si="83"/>
        <v>25</v>
      </c>
      <c r="K2293" s="38" t="str">
        <f>IF(ISBLANK('Model Performance Data'!$L$99),"-",'Model Performance Data'!$L$99)</f>
        <v>-</v>
      </c>
      <c r="L2293" s="38" t="str">
        <f>IF(ISBLANK('Model Performance Data'!$K$99),"-",'Model Performance Data'!$K$99)</f>
        <v>-</v>
      </c>
      <c r="M2293" s="254">
        <f>IF(ISNA(SUMIFS(INDEX('Model Performance Data'!$O$8:$DY$56,0,MATCH(CONCATENATE($J2293,M$6),'Model Performance Data'!$O$6:$DY$6,0)),'Model Performance Data'!$B$8:$B$56,$C2293,'Model Performance Data'!$C$8:$C$56,$D2293)),"-",SUMIFS(INDEX('Model Performance Data'!$O$8:$DY$56,0,MATCH(CONCATENATE($J2293,M$6),'Model Performance Data'!$O$6:$DY$6,0)),'Model Performance Data'!$B$8:$B$56,$C2293,'Model Performance Data'!$C$8:$C$56,$D2293))</f>
        <v>0</v>
      </c>
      <c r="N2293" s="254">
        <f>IF(ISNA(SUMIFS(INDEX('Model Performance Data'!$O$8:$DY$56,0,MATCH(CONCATENATE($J2293,N$6),'Model Performance Data'!$O$6:$DY$6,0)),'Model Performance Data'!$B$8:$B$56,$C2293,'Model Performance Data'!$C$8:$C$56,$D2293)),"-",SUMIFS(INDEX('Model Performance Data'!$O$8:$DY$56,0,MATCH(CONCATENATE($J2293,N$6),'Model Performance Data'!$O$6:$DY$6,0)),'Model Performance Data'!$B$8:$B$56,$C2293,'Model Performance Data'!$C$8:$C$56,$D2293))</f>
        <v>0</v>
      </c>
      <c r="O2293" s="255">
        <f>IF(ISNA(SUMIFS(INDEX('Model Performance Data'!$O$8:$DY$56,0,MATCH(CONCATENATE($J2293,O$6),'Model Performance Data'!$O$6:$DY$6,0)),'Model Performance Data'!$B$8:$B$56,$C2293,'Model Performance Data'!$C$8:$C$56,$D2293)),"-",SUMIFS(INDEX('Model Performance Data'!$O$8:$DY$56,0,MATCH(CONCATENATE($J2293,O$6),'Model Performance Data'!$O$6:$DY$6,0)),'Model Performance Data'!$B$8:$B$56,$C2293,'Model Performance Data'!$C$8:$C$56,$D2293))</f>
        <v>0</v>
      </c>
    </row>
    <row r="2294" spans="2:15" x14ac:dyDescent="0.35">
      <c r="B2294" s="37" t="s">
        <v>80</v>
      </c>
      <c r="C2294" s="38" t="str">
        <f>IF(ISBLANK('Model Performance Data'!$B$99),"-",'Model Performance Data'!$B$99)</f>
        <v>-</v>
      </c>
      <c r="D2294" s="38" t="str">
        <f>IF(ISBLANK('Model Performance Data'!$C$99),"-",'Model Performance Data'!$C$99)</f>
        <v>-</v>
      </c>
      <c r="E2294" s="38" t="str">
        <f>IF(ISBLANK('Model Performance Data'!$D$99),"-",'Model Performance Data'!$D$99)</f>
        <v>-</v>
      </c>
      <c r="F2294" s="38" t="str">
        <f>IF(ISBLANK('Model Performance Data'!$E$99),"-",'Model Performance Data'!$E$99)</f>
        <v>-</v>
      </c>
      <c r="G2294" s="38" t="str">
        <f>IF(ISBLANK('Model Performance Data'!$F$99),"-",'Model Performance Data'!$F$99)</f>
        <v>-</v>
      </c>
      <c r="H2294" s="253">
        <v>2</v>
      </c>
      <c r="I2294" s="253" t="s">
        <v>65</v>
      </c>
      <c r="J2294" s="37" t="str">
        <f t="shared" si="83"/>
        <v>2Goal</v>
      </c>
      <c r="K2294" s="38" t="str">
        <f>IF(ISBLANK('Model Performance Data'!$L$99),"-",'Model Performance Data'!$L$99)</f>
        <v>-</v>
      </c>
      <c r="L2294" s="38" t="str">
        <f>IF(ISBLANK('Model Performance Data'!$K$99),"-",'Model Performance Data'!$K$99)</f>
        <v>-</v>
      </c>
      <c r="M2294" s="254" t="str">
        <f>IF(ISNA(SUMIFS(INDEX('Model Performance Data'!$O$8:$DY$56,0,MATCH(CONCATENATE($J2294,M$6),'Model Performance Data'!$O$6:$DY$6,0)),'Model Performance Data'!$B$8:$B$56,$C2294,'Model Performance Data'!$C$8:$C$56,$D2294)),"-",SUMIFS(INDEX('Model Performance Data'!$O$8:$DY$56,0,MATCH(CONCATENATE($J2294,M$6),'Model Performance Data'!$O$6:$DY$6,0)),'Model Performance Data'!$B$8:$B$56,$C2294,'Model Performance Data'!$C$8:$C$56,$D2294))</f>
        <v>-</v>
      </c>
      <c r="N2294" s="254" t="str">
        <f>IF(ISNA(SUMIFS(INDEX('Model Performance Data'!$O$8:$DY$56,0,MATCH(CONCATENATE($J2294,N$6),'Model Performance Data'!$O$6:$DY$6,0)),'Model Performance Data'!$B$8:$B$56,$C2294,'Model Performance Data'!$C$8:$C$56,$D2294)),"-",SUMIFS(INDEX('Model Performance Data'!$O$8:$DY$56,0,MATCH(CONCATENATE($J2294,N$6),'Model Performance Data'!$O$6:$DY$6,0)),'Model Performance Data'!$B$8:$B$56,$C2294,'Model Performance Data'!$C$8:$C$56,$D2294))</f>
        <v>-</v>
      </c>
      <c r="O2294" s="255">
        <f>IF(ISNA(SUMIFS(INDEX('Model Performance Data'!$O$8:$DY$56,0,MATCH(CONCATENATE($J2294,O$6),'Model Performance Data'!$O$6:$DY$6,0)),'Model Performance Data'!$B$8:$B$56,$C2294,'Model Performance Data'!$C$8:$C$56,$D2294)),"-",SUMIFS(INDEX('Model Performance Data'!$O$8:$DY$56,0,MATCH(CONCATENATE($J2294,O$6),'Model Performance Data'!$O$6:$DY$6,0)),'Model Performance Data'!$B$8:$B$56,$C2294,'Model Performance Data'!$C$8:$C$56,$D2294))</f>
        <v>0</v>
      </c>
    </row>
    <row r="2295" spans="2:15" x14ac:dyDescent="0.35">
      <c r="B2295" s="37" t="s">
        <v>80</v>
      </c>
      <c r="C2295" s="38" t="str">
        <f>IF(ISBLANK('Model Performance Data'!$B$99),"-",'Model Performance Data'!$B$99)</f>
        <v>-</v>
      </c>
      <c r="D2295" s="38" t="str">
        <f>IF(ISBLANK('Model Performance Data'!$C$99),"-",'Model Performance Data'!$C$99)</f>
        <v>-</v>
      </c>
      <c r="E2295" s="38" t="str">
        <f>IF(ISBLANK('Model Performance Data'!$D$99),"-",'Model Performance Data'!$D$99)</f>
        <v>-</v>
      </c>
      <c r="F2295" s="38" t="str">
        <f>IF(ISBLANK('Model Performance Data'!$E$99),"-",'Model Performance Data'!$E$99)</f>
        <v>-</v>
      </c>
      <c r="G2295" s="38" t="str">
        <f>IF(ISBLANK('Model Performance Data'!$F$99),"-",'Model Performance Data'!$F$99)</f>
        <v>-</v>
      </c>
      <c r="H2295" s="253">
        <v>3</v>
      </c>
      <c r="I2295" s="253">
        <v>1</v>
      </c>
      <c r="J2295" s="37" t="str">
        <f t="shared" si="83"/>
        <v>31</v>
      </c>
      <c r="K2295" s="38" t="str">
        <f>IF(ISBLANK('Model Performance Data'!$L$99),"-",'Model Performance Data'!$L$99)</f>
        <v>-</v>
      </c>
      <c r="L2295" s="38" t="str">
        <f>IF(ISBLANK('Model Performance Data'!$K$99),"-",'Model Performance Data'!$K$99)</f>
        <v>-</v>
      </c>
      <c r="M2295" s="254">
        <f>IF(ISNA(SUMIFS(INDEX('Model Performance Data'!$O$8:$DY$56,0,MATCH(CONCATENATE($J2295,M$6),'Model Performance Data'!$O$6:$DY$6,0)),'Model Performance Data'!$B$8:$B$56,$C2295,'Model Performance Data'!$C$8:$C$56,$D2295)),"-",SUMIFS(INDEX('Model Performance Data'!$O$8:$DY$56,0,MATCH(CONCATENATE($J2295,M$6),'Model Performance Data'!$O$6:$DY$6,0)),'Model Performance Data'!$B$8:$B$56,$C2295,'Model Performance Data'!$C$8:$C$56,$D2295))</f>
        <v>0</v>
      </c>
      <c r="N2295" s="254">
        <f>IF(ISNA(SUMIFS(INDEX('Model Performance Data'!$O$8:$DY$56,0,MATCH(CONCATENATE($J2295,N$6),'Model Performance Data'!$O$6:$DY$6,0)),'Model Performance Data'!$B$8:$B$56,$C2295,'Model Performance Data'!$C$8:$C$56,$D2295)),"-",SUMIFS(INDEX('Model Performance Data'!$O$8:$DY$56,0,MATCH(CONCATENATE($J2295,N$6),'Model Performance Data'!$O$6:$DY$6,0)),'Model Performance Data'!$B$8:$B$56,$C2295,'Model Performance Data'!$C$8:$C$56,$D2295))</f>
        <v>0</v>
      </c>
      <c r="O2295" s="255">
        <f>IF(ISNA(SUMIFS(INDEX('Model Performance Data'!$O$8:$DY$56,0,MATCH(CONCATENATE($J2295,O$6),'Model Performance Data'!$O$6:$DY$6,0)),'Model Performance Data'!$B$8:$B$56,$C2295,'Model Performance Data'!$C$8:$C$56,$D2295)),"-",SUMIFS(INDEX('Model Performance Data'!$O$8:$DY$56,0,MATCH(CONCATENATE($J2295,O$6),'Model Performance Data'!$O$6:$DY$6,0)),'Model Performance Data'!$B$8:$B$56,$C2295,'Model Performance Data'!$C$8:$C$56,$D2295))</f>
        <v>0</v>
      </c>
    </row>
    <row r="2296" spans="2:15" x14ac:dyDescent="0.35">
      <c r="B2296" s="37" t="s">
        <v>80</v>
      </c>
      <c r="C2296" s="38" t="str">
        <f>IF(ISBLANK('Model Performance Data'!$B$99),"-",'Model Performance Data'!$B$99)</f>
        <v>-</v>
      </c>
      <c r="D2296" s="38" t="str">
        <f>IF(ISBLANK('Model Performance Data'!$C$99),"-",'Model Performance Data'!$C$99)</f>
        <v>-</v>
      </c>
      <c r="E2296" s="38" t="str">
        <f>IF(ISBLANK('Model Performance Data'!$D$99),"-",'Model Performance Data'!$D$99)</f>
        <v>-</v>
      </c>
      <c r="F2296" s="38" t="str">
        <f>IF(ISBLANK('Model Performance Data'!$E$99),"-",'Model Performance Data'!$E$99)</f>
        <v>-</v>
      </c>
      <c r="G2296" s="38" t="str">
        <f>IF(ISBLANK('Model Performance Data'!$F$99),"-",'Model Performance Data'!$F$99)</f>
        <v>-</v>
      </c>
      <c r="H2296" s="253">
        <v>3</v>
      </c>
      <c r="I2296" s="253">
        <v>2</v>
      </c>
      <c r="J2296" s="37" t="str">
        <f t="shared" si="83"/>
        <v>32</v>
      </c>
      <c r="K2296" s="38" t="str">
        <f>IF(ISBLANK('Model Performance Data'!$L$99),"-",'Model Performance Data'!$L$99)</f>
        <v>-</v>
      </c>
      <c r="L2296" s="38" t="str">
        <f>IF(ISBLANK('Model Performance Data'!$K$99),"-",'Model Performance Data'!$K$99)</f>
        <v>-</v>
      </c>
      <c r="M2296" s="254">
        <f>IF(ISNA(SUMIFS(INDEX('Model Performance Data'!$O$8:$DY$56,0,MATCH(CONCATENATE($J2296,M$6),'Model Performance Data'!$O$6:$DY$6,0)),'Model Performance Data'!$B$8:$B$56,$C2296,'Model Performance Data'!$C$8:$C$56,$D2296)),"-",SUMIFS(INDEX('Model Performance Data'!$O$8:$DY$56,0,MATCH(CONCATENATE($J2296,M$6),'Model Performance Data'!$O$6:$DY$6,0)),'Model Performance Data'!$B$8:$B$56,$C2296,'Model Performance Data'!$C$8:$C$56,$D2296))</f>
        <v>0</v>
      </c>
      <c r="N2296" s="254">
        <f>IF(ISNA(SUMIFS(INDEX('Model Performance Data'!$O$8:$DY$56,0,MATCH(CONCATENATE($J2296,N$6),'Model Performance Data'!$O$6:$DY$6,0)),'Model Performance Data'!$B$8:$B$56,$C2296,'Model Performance Data'!$C$8:$C$56,$D2296)),"-",SUMIFS(INDEX('Model Performance Data'!$O$8:$DY$56,0,MATCH(CONCATENATE($J2296,N$6),'Model Performance Data'!$O$6:$DY$6,0)),'Model Performance Data'!$B$8:$B$56,$C2296,'Model Performance Data'!$C$8:$C$56,$D2296))</f>
        <v>0</v>
      </c>
      <c r="O2296" s="255">
        <f>IF(ISNA(SUMIFS(INDEX('Model Performance Data'!$O$8:$DY$56,0,MATCH(CONCATENATE($J2296,O$6),'Model Performance Data'!$O$6:$DY$6,0)),'Model Performance Data'!$B$8:$B$56,$C2296,'Model Performance Data'!$C$8:$C$56,$D2296)),"-",SUMIFS(INDEX('Model Performance Data'!$O$8:$DY$56,0,MATCH(CONCATENATE($J2296,O$6),'Model Performance Data'!$O$6:$DY$6,0)),'Model Performance Data'!$B$8:$B$56,$C2296,'Model Performance Data'!$C$8:$C$56,$D2296))</f>
        <v>0</v>
      </c>
    </row>
    <row r="2297" spans="2:15" x14ac:dyDescent="0.35">
      <c r="B2297" s="37" t="s">
        <v>80</v>
      </c>
      <c r="C2297" s="38" t="str">
        <f>IF(ISBLANK('Model Performance Data'!$B$99),"-",'Model Performance Data'!$B$99)</f>
        <v>-</v>
      </c>
      <c r="D2297" s="38" t="str">
        <f>IF(ISBLANK('Model Performance Data'!$C$99),"-",'Model Performance Data'!$C$99)</f>
        <v>-</v>
      </c>
      <c r="E2297" s="38" t="str">
        <f>IF(ISBLANK('Model Performance Data'!$D$99),"-",'Model Performance Data'!$D$99)</f>
        <v>-</v>
      </c>
      <c r="F2297" s="38" t="str">
        <f>IF(ISBLANK('Model Performance Data'!$E$99),"-",'Model Performance Data'!$E$99)</f>
        <v>-</v>
      </c>
      <c r="G2297" s="38" t="str">
        <f>IF(ISBLANK('Model Performance Data'!$F$99),"-",'Model Performance Data'!$F$99)</f>
        <v>-</v>
      </c>
      <c r="H2297" s="253">
        <v>3</v>
      </c>
      <c r="I2297" s="253">
        <v>3</v>
      </c>
      <c r="J2297" s="37" t="str">
        <f t="shared" si="83"/>
        <v>33</v>
      </c>
      <c r="K2297" s="38" t="str">
        <f>IF(ISBLANK('Model Performance Data'!$L$99),"-",'Model Performance Data'!$L$99)</f>
        <v>-</v>
      </c>
      <c r="L2297" s="38" t="str">
        <f>IF(ISBLANK('Model Performance Data'!$K$99),"-",'Model Performance Data'!$K$99)</f>
        <v>-</v>
      </c>
      <c r="M2297" s="254">
        <f>IF(ISNA(SUMIFS(INDEX('Model Performance Data'!$O$8:$DY$56,0,MATCH(CONCATENATE($J2297,M$6),'Model Performance Data'!$O$6:$DY$6,0)),'Model Performance Data'!$B$8:$B$56,$C2297,'Model Performance Data'!$C$8:$C$56,$D2297)),"-",SUMIFS(INDEX('Model Performance Data'!$O$8:$DY$56,0,MATCH(CONCATENATE($J2297,M$6),'Model Performance Data'!$O$6:$DY$6,0)),'Model Performance Data'!$B$8:$B$56,$C2297,'Model Performance Data'!$C$8:$C$56,$D2297))</f>
        <v>0</v>
      </c>
      <c r="N2297" s="254">
        <f>IF(ISNA(SUMIFS(INDEX('Model Performance Data'!$O$8:$DY$56,0,MATCH(CONCATENATE($J2297,N$6),'Model Performance Data'!$O$6:$DY$6,0)),'Model Performance Data'!$B$8:$B$56,$C2297,'Model Performance Data'!$C$8:$C$56,$D2297)),"-",SUMIFS(INDEX('Model Performance Data'!$O$8:$DY$56,0,MATCH(CONCATENATE($J2297,N$6),'Model Performance Data'!$O$6:$DY$6,0)),'Model Performance Data'!$B$8:$B$56,$C2297,'Model Performance Data'!$C$8:$C$56,$D2297))</f>
        <v>0</v>
      </c>
      <c r="O2297" s="255">
        <f>IF(ISNA(SUMIFS(INDEX('Model Performance Data'!$O$8:$DY$56,0,MATCH(CONCATENATE($J2297,O$6),'Model Performance Data'!$O$6:$DY$6,0)),'Model Performance Data'!$B$8:$B$56,$C2297,'Model Performance Data'!$C$8:$C$56,$D2297)),"-",SUMIFS(INDEX('Model Performance Data'!$O$8:$DY$56,0,MATCH(CONCATENATE($J2297,O$6),'Model Performance Data'!$O$6:$DY$6,0)),'Model Performance Data'!$B$8:$B$56,$C2297,'Model Performance Data'!$C$8:$C$56,$D2297))</f>
        <v>0</v>
      </c>
    </row>
    <row r="2298" spans="2:15" x14ac:dyDescent="0.35">
      <c r="B2298" s="37" t="s">
        <v>80</v>
      </c>
      <c r="C2298" s="38" t="str">
        <f>IF(ISBLANK('Model Performance Data'!$B$99),"-",'Model Performance Data'!$B$99)</f>
        <v>-</v>
      </c>
      <c r="D2298" s="38" t="str">
        <f>IF(ISBLANK('Model Performance Data'!$C$99),"-",'Model Performance Data'!$C$99)</f>
        <v>-</v>
      </c>
      <c r="E2298" s="38" t="str">
        <f>IF(ISBLANK('Model Performance Data'!$D$99),"-",'Model Performance Data'!$D$99)</f>
        <v>-</v>
      </c>
      <c r="F2298" s="38" t="str">
        <f>IF(ISBLANK('Model Performance Data'!$E$99),"-",'Model Performance Data'!$E$99)</f>
        <v>-</v>
      </c>
      <c r="G2298" s="38" t="str">
        <f>IF(ISBLANK('Model Performance Data'!$F$99),"-",'Model Performance Data'!$F$99)</f>
        <v>-</v>
      </c>
      <c r="H2298" s="253">
        <v>3</v>
      </c>
      <c r="I2298" s="253">
        <v>4</v>
      </c>
      <c r="J2298" s="37" t="str">
        <f t="shared" si="83"/>
        <v>34</v>
      </c>
      <c r="K2298" s="38" t="str">
        <f>IF(ISBLANK('Model Performance Data'!$L$99),"-",'Model Performance Data'!$L$99)</f>
        <v>-</v>
      </c>
      <c r="L2298" s="38" t="str">
        <f>IF(ISBLANK('Model Performance Data'!$K$99),"-",'Model Performance Data'!$K$99)</f>
        <v>-</v>
      </c>
      <c r="M2298" s="254">
        <f>IF(ISNA(SUMIFS(INDEX('Model Performance Data'!$O$8:$DY$56,0,MATCH(CONCATENATE($J2298,M$6),'Model Performance Data'!$O$6:$DY$6,0)),'Model Performance Data'!$B$8:$B$56,$C2298,'Model Performance Data'!$C$8:$C$56,$D2298)),"-",SUMIFS(INDEX('Model Performance Data'!$O$8:$DY$56,0,MATCH(CONCATENATE($J2298,M$6),'Model Performance Data'!$O$6:$DY$6,0)),'Model Performance Data'!$B$8:$B$56,$C2298,'Model Performance Data'!$C$8:$C$56,$D2298))</f>
        <v>0</v>
      </c>
      <c r="N2298" s="254">
        <f>IF(ISNA(SUMIFS(INDEX('Model Performance Data'!$O$8:$DY$56,0,MATCH(CONCATENATE($J2298,N$6),'Model Performance Data'!$O$6:$DY$6,0)),'Model Performance Data'!$B$8:$B$56,$C2298,'Model Performance Data'!$C$8:$C$56,$D2298)),"-",SUMIFS(INDEX('Model Performance Data'!$O$8:$DY$56,0,MATCH(CONCATENATE($J2298,N$6),'Model Performance Data'!$O$6:$DY$6,0)),'Model Performance Data'!$B$8:$B$56,$C2298,'Model Performance Data'!$C$8:$C$56,$D2298))</f>
        <v>0</v>
      </c>
      <c r="O2298" s="255">
        <f>IF(ISNA(SUMIFS(INDEX('Model Performance Data'!$O$8:$DY$56,0,MATCH(CONCATENATE($J2298,O$6),'Model Performance Data'!$O$6:$DY$6,0)),'Model Performance Data'!$B$8:$B$56,$C2298,'Model Performance Data'!$C$8:$C$56,$D2298)),"-",SUMIFS(INDEX('Model Performance Data'!$O$8:$DY$56,0,MATCH(CONCATENATE($J2298,O$6),'Model Performance Data'!$O$6:$DY$6,0)),'Model Performance Data'!$B$8:$B$56,$C2298,'Model Performance Data'!$C$8:$C$56,$D2298))</f>
        <v>0</v>
      </c>
    </row>
    <row r="2299" spans="2:15" x14ac:dyDescent="0.35">
      <c r="B2299" s="37" t="s">
        <v>80</v>
      </c>
      <c r="C2299" s="38" t="str">
        <f>IF(ISBLANK('Model Performance Data'!$B$99),"-",'Model Performance Data'!$B$99)</f>
        <v>-</v>
      </c>
      <c r="D2299" s="38" t="str">
        <f>IF(ISBLANK('Model Performance Data'!$C$99),"-",'Model Performance Data'!$C$99)</f>
        <v>-</v>
      </c>
      <c r="E2299" s="38" t="str">
        <f>IF(ISBLANK('Model Performance Data'!$D$99),"-",'Model Performance Data'!$D$99)</f>
        <v>-</v>
      </c>
      <c r="F2299" s="38" t="str">
        <f>IF(ISBLANK('Model Performance Data'!$E$99),"-",'Model Performance Data'!$E$99)</f>
        <v>-</v>
      </c>
      <c r="G2299" s="38" t="str">
        <f>IF(ISBLANK('Model Performance Data'!$F$99),"-",'Model Performance Data'!$F$99)</f>
        <v>-</v>
      </c>
      <c r="H2299" s="253">
        <v>3</v>
      </c>
      <c r="I2299" s="253">
        <v>5</v>
      </c>
      <c r="J2299" s="37" t="str">
        <f t="shared" si="83"/>
        <v>35</v>
      </c>
      <c r="K2299" s="38" t="str">
        <f>IF(ISBLANK('Model Performance Data'!$L$99),"-",'Model Performance Data'!$L$99)</f>
        <v>-</v>
      </c>
      <c r="L2299" s="38" t="str">
        <f>IF(ISBLANK('Model Performance Data'!$K$99),"-",'Model Performance Data'!$K$99)</f>
        <v>-</v>
      </c>
      <c r="M2299" s="254">
        <f>IF(ISNA(SUMIFS(INDEX('Model Performance Data'!$O$8:$DY$56,0,MATCH(CONCATENATE($J2299,M$6),'Model Performance Data'!$O$6:$DY$6,0)),'Model Performance Data'!$B$8:$B$56,$C2299,'Model Performance Data'!$C$8:$C$56,$D2299)),"-",SUMIFS(INDEX('Model Performance Data'!$O$8:$DY$56,0,MATCH(CONCATENATE($J2299,M$6),'Model Performance Data'!$O$6:$DY$6,0)),'Model Performance Data'!$B$8:$B$56,$C2299,'Model Performance Data'!$C$8:$C$56,$D2299))</f>
        <v>0</v>
      </c>
      <c r="N2299" s="254">
        <f>IF(ISNA(SUMIFS(INDEX('Model Performance Data'!$O$8:$DY$56,0,MATCH(CONCATENATE($J2299,N$6),'Model Performance Data'!$O$6:$DY$6,0)),'Model Performance Data'!$B$8:$B$56,$C2299,'Model Performance Data'!$C$8:$C$56,$D2299)),"-",SUMIFS(INDEX('Model Performance Data'!$O$8:$DY$56,0,MATCH(CONCATENATE($J2299,N$6),'Model Performance Data'!$O$6:$DY$6,0)),'Model Performance Data'!$B$8:$B$56,$C2299,'Model Performance Data'!$C$8:$C$56,$D2299))</f>
        <v>0</v>
      </c>
      <c r="O2299" s="255">
        <f>IF(ISNA(SUMIFS(INDEX('Model Performance Data'!$O$8:$DY$56,0,MATCH(CONCATENATE($J2299,O$6),'Model Performance Data'!$O$6:$DY$6,0)),'Model Performance Data'!$B$8:$B$56,$C2299,'Model Performance Data'!$C$8:$C$56,$D2299)),"-",SUMIFS(INDEX('Model Performance Data'!$O$8:$DY$56,0,MATCH(CONCATENATE($J2299,O$6),'Model Performance Data'!$O$6:$DY$6,0)),'Model Performance Data'!$B$8:$B$56,$C2299,'Model Performance Data'!$C$8:$C$56,$D2299))</f>
        <v>0</v>
      </c>
    </row>
    <row r="2300" spans="2:15" x14ac:dyDescent="0.35">
      <c r="B2300" s="37" t="s">
        <v>80</v>
      </c>
      <c r="C2300" s="38" t="str">
        <f>IF(ISBLANK('Model Performance Data'!$B$99),"-",'Model Performance Data'!$B$99)</f>
        <v>-</v>
      </c>
      <c r="D2300" s="38" t="str">
        <f>IF(ISBLANK('Model Performance Data'!$C$99),"-",'Model Performance Data'!$C$99)</f>
        <v>-</v>
      </c>
      <c r="E2300" s="38" t="str">
        <f>IF(ISBLANK('Model Performance Data'!$D$99),"-",'Model Performance Data'!$D$99)</f>
        <v>-</v>
      </c>
      <c r="F2300" s="38" t="str">
        <f>IF(ISBLANK('Model Performance Data'!$E$99),"-",'Model Performance Data'!$E$99)</f>
        <v>-</v>
      </c>
      <c r="G2300" s="38" t="str">
        <f>IF(ISBLANK('Model Performance Data'!$F$99),"-",'Model Performance Data'!$F$99)</f>
        <v>-</v>
      </c>
      <c r="H2300" s="253">
        <v>3</v>
      </c>
      <c r="I2300" s="253" t="s">
        <v>65</v>
      </c>
      <c r="J2300" s="37" t="str">
        <f t="shared" si="83"/>
        <v>3Goal</v>
      </c>
      <c r="K2300" s="38" t="str">
        <f>IF(ISBLANK('Model Performance Data'!$L$99),"-",'Model Performance Data'!$L$99)</f>
        <v>-</v>
      </c>
      <c r="L2300" s="38" t="str">
        <f>IF(ISBLANK('Model Performance Data'!$K$99),"-",'Model Performance Data'!$K$99)</f>
        <v>-</v>
      </c>
      <c r="M2300" s="254" t="str">
        <f>IF(ISNA(SUMIFS(INDEX('Model Performance Data'!$O$8:$DY$56,0,MATCH(CONCATENATE($J2300,M$6),'Model Performance Data'!$O$6:$DY$6,0)),'Model Performance Data'!$B$8:$B$56,$C2300,'Model Performance Data'!$C$8:$C$56,$D2300)),"-",SUMIFS(INDEX('Model Performance Data'!$O$8:$DY$56,0,MATCH(CONCATENATE($J2300,M$6),'Model Performance Data'!$O$6:$DY$6,0)),'Model Performance Data'!$B$8:$B$56,$C2300,'Model Performance Data'!$C$8:$C$56,$D2300))</f>
        <v>-</v>
      </c>
      <c r="N2300" s="254" t="str">
        <f>IF(ISNA(SUMIFS(INDEX('Model Performance Data'!$O$8:$DY$56,0,MATCH(CONCATENATE($J2300,N$6),'Model Performance Data'!$O$6:$DY$6,0)),'Model Performance Data'!$B$8:$B$56,$C2300,'Model Performance Data'!$C$8:$C$56,$D2300)),"-",SUMIFS(INDEX('Model Performance Data'!$O$8:$DY$56,0,MATCH(CONCATENATE($J2300,N$6),'Model Performance Data'!$O$6:$DY$6,0)),'Model Performance Data'!$B$8:$B$56,$C2300,'Model Performance Data'!$C$8:$C$56,$D2300))</f>
        <v>-</v>
      </c>
      <c r="O2300" s="255">
        <f>IF(ISNA(SUMIFS(INDEX('Model Performance Data'!$O$8:$DY$56,0,MATCH(CONCATENATE($J2300,O$6),'Model Performance Data'!$O$6:$DY$6,0)),'Model Performance Data'!$B$8:$B$56,$C2300,'Model Performance Data'!$C$8:$C$56,$D2300)),"-",SUMIFS(INDEX('Model Performance Data'!$O$8:$DY$56,0,MATCH(CONCATENATE($J2300,O$6),'Model Performance Data'!$O$6:$DY$6,0)),'Model Performance Data'!$B$8:$B$56,$C2300,'Model Performance Data'!$C$8:$C$56,$D2300))</f>
        <v>0</v>
      </c>
    </row>
    <row r="2301" spans="2:15" x14ac:dyDescent="0.35">
      <c r="B2301" s="37" t="s">
        <v>80</v>
      </c>
      <c r="C2301" s="38" t="str">
        <f>IF(ISBLANK('Model Performance Data'!$B$99),"-",'Model Performance Data'!$B$99)</f>
        <v>-</v>
      </c>
      <c r="D2301" s="38" t="str">
        <f>IF(ISBLANK('Model Performance Data'!$C$99),"-",'Model Performance Data'!$C$99)</f>
        <v>-</v>
      </c>
      <c r="E2301" s="38" t="str">
        <f>IF(ISBLANK('Model Performance Data'!$D$99),"-",'Model Performance Data'!$D$99)</f>
        <v>-</v>
      </c>
      <c r="F2301" s="38" t="str">
        <f>IF(ISBLANK('Model Performance Data'!$E$99),"-",'Model Performance Data'!$E$99)</f>
        <v>-</v>
      </c>
      <c r="G2301" s="38" t="str">
        <f>IF(ISBLANK('Model Performance Data'!$F$99),"-",'Model Performance Data'!$F$99)</f>
        <v>-</v>
      </c>
      <c r="H2301" s="253">
        <v>4</v>
      </c>
      <c r="I2301" s="253">
        <v>1</v>
      </c>
      <c r="J2301" s="37" t="str">
        <f t="shared" si="83"/>
        <v>41</v>
      </c>
      <c r="K2301" s="38" t="str">
        <f>IF(ISBLANK('Model Performance Data'!$L$99),"-",'Model Performance Data'!$L$99)</f>
        <v>-</v>
      </c>
      <c r="L2301" s="38" t="str">
        <f>IF(ISBLANK('Model Performance Data'!$K$99),"-",'Model Performance Data'!$K$99)</f>
        <v>-</v>
      </c>
      <c r="M2301" s="254">
        <f>IF(ISNA(SUMIFS(INDEX('Model Performance Data'!$O$8:$DY$56,0,MATCH(CONCATENATE($J2301,M$6),'Model Performance Data'!$O$6:$DY$6,0)),'Model Performance Data'!$B$8:$B$56,$C2301,'Model Performance Data'!$C$8:$C$56,$D2301)),"-",SUMIFS(INDEX('Model Performance Data'!$O$8:$DY$56,0,MATCH(CONCATENATE($J2301,M$6),'Model Performance Data'!$O$6:$DY$6,0)),'Model Performance Data'!$B$8:$B$56,$C2301,'Model Performance Data'!$C$8:$C$56,$D2301))</f>
        <v>0</v>
      </c>
      <c r="N2301" s="254">
        <f>IF(ISNA(SUMIFS(INDEX('Model Performance Data'!$O$8:$DY$56,0,MATCH(CONCATENATE($J2301,N$6),'Model Performance Data'!$O$6:$DY$6,0)),'Model Performance Data'!$B$8:$B$56,$C2301,'Model Performance Data'!$C$8:$C$56,$D2301)),"-",SUMIFS(INDEX('Model Performance Data'!$O$8:$DY$56,0,MATCH(CONCATENATE($J2301,N$6),'Model Performance Data'!$O$6:$DY$6,0)),'Model Performance Data'!$B$8:$B$56,$C2301,'Model Performance Data'!$C$8:$C$56,$D2301))</f>
        <v>0</v>
      </c>
      <c r="O2301" s="255">
        <f>IF(ISNA(SUMIFS(INDEX('Model Performance Data'!$O$8:$DY$56,0,MATCH(CONCATENATE($J2301,O$6),'Model Performance Data'!$O$6:$DY$6,0)),'Model Performance Data'!$B$8:$B$56,$C2301,'Model Performance Data'!$C$8:$C$56,$D2301)),"-",SUMIFS(INDEX('Model Performance Data'!$O$8:$DY$56,0,MATCH(CONCATENATE($J2301,O$6),'Model Performance Data'!$O$6:$DY$6,0)),'Model Performance Data'!$B$8:$B$56,$C2301,'Model Performance Data'!$C$8:$C$56,$D2301))</f>
        <v>0</v>
      </c>
    </row>
    <row r="2302" spans="2:15" x14ac:dyDescent="0.35">
      <c r="B2302" s="37" t="s">
        <v>80</v>
      </c>
      <c r="C2302" s="38" t="str">
        <f>IF(ISBLANK('Model Performance Data'!$B$99),"-",'Model Performance Data'!$B$99)</f>
        <v>-</v>
      </c>
      <c r="D2302" s="38" t="str">
        <f>IF(ISBLANK('Model Performance Data'!$C$99),"-",'Model Performance Data'!$C$99)</f>
        <v>-</v>
      </c>
      <c r="E2302" s="38" t="str">
        <f>IF(ISBLANK('Model Performance Data'!$D$99),"-",'Model Performance Data'!$D$99)</f>
        <v>-</v>
      </c>
      <c r="F2302" s="38" t="str">
        <f>IF(ISBLANK('Model Performance Data'!$E$99),"-",'Model Performance Data'!$E$99)</f>
        <v>-</v>
      </c>
      <c r="G2302" s="38" t="str">
        <f>IF(ISBLANK('Model Performance Data'!$F$99),"-",'Model Performance Data'!$F$99)</f>
        <v>-</v>
      </c>
      <c r="H2302" s="253">
        <v>4</v>
      </c>
      <c r="I2302" s="253">
        <v>2</v>
      </c>
      <c r="J2302" s="37" t="str">
        <f t="shared" si="83"/>
        <v>42</v>
      </c>
      <c r="K2302" s="38" t="str">
        <f>IF(ISBLANK('Model Performance Data'!$L$99),"-",'Model Performance Data'!$L$99)</f>
        <v>-</v>
      </c>
      <c r="L2302" s="38" t="str">
        <f>IF(ISBLANK('Model Performance Data'!$K$99),"-",'Model Performance Data'!$K$99)</f>
        <v>-</v>
      </c>
      <c r="M2302" s="254">
        <f>IF(ISNA(SUMIFS(INDEX('Model Performance Data'!$O$8:$DY$56,0,MATCH(CONCATENATE($J2302,M$6),'Model Performance Data'!$O$6:$DY$6,0)),'Model Performance Data'!$B$8:$B$56,$C2302,'Model Performance Data'!$C$8:$C$56,$D2302)),"-",SUMIFS(INDEX('Model Performance Data'!$O$8:$DY$56,0,MATCH(CONCATENATE($J2302,M$6),'Model Performance Data'!$O$6:$DY$6,0)),'Model Performance Data'!$B$8:$B$56,$C2302,'Model Performance Data'!$C$8:$C$56,$D2302))</f>
        <v>0</v>
      </c>
      <c r="N2302" s="254">
        <f>IF(ISNA(SUMIFS(INDEX('Model Performance Data'!$O$8:$DY$56,0,MATCH(CONCATENATE($J2302,N$6),'Model Performance Data'!$O$6:$DY$6,0)),'Model Performance Data'!$B$8:$B$56,$C2302,'Model Performance Data'!$C$8:$C$56,$D2302)),"-",SUMIFS(INDEX('Model Performance Data'!$O$8:$DY$56,0,MATCH(CONCATENATE($J2302,N$6),'Model Performance Data'!$O$6:$DY$6,0)),'Model Performance Data'!$B$8:$B$56,$C2302,'Model Performance Data'!$C$8:$C$56,$D2302))</f>
        <v>0</v>
      </c>
      <c r="O2302" s="255">
        <f>IF(ISNA(SUMIFS(INDEX('Model Performance Data'!$O$8:$DY$56,0,MATCH(CONCATENATE($J2302,O$6),'Model Performance Data'!$O$6:$DY$6,0)),'Model Performance Data'!$B$8:$B$56,$C2302,'Model Performance Data'!$C$8:$C$56,$D2302)),"-",SUMIFS(INDEX('Model Performance Data'!$O$8:$DY$56,0,MATCH(CONCATENATE($J2302,O$6),'Model Performance Data'!$O$6:$DY$6,0)),'Model Performance Data'!$B$8:$B$56,$C2302,'Model Performance Data'!$C$8:$C$56,$D2302))</f>
        <v>0</v>
      </c>
    </row>
    <row r="2303" spans="2:15" x14ac:dyDescent="0.35">
      <c r="B2303" s="37" t="s">
        <v>80</v>
      </c>
      <c r="C2303" s="38" t="str">
        <f>IF(ISBLANK('Model Performance Data'!$B$99),"-",'Model Performance Data'!$B$99)</f>
        <v>-</v>
      </c>
      <c r="D2303" s="38" t="str">
        <f>IF(ISBLANK('Model Performance Data'!$C$99),"-",'Model Performance Data'!$C$99)</f>
        <v>-</v>
      </c>
      <c r="E2303" s="38" t="str">
        <f>IF(ISBLANK('Model Performance Data'!$D$99),"-",'Model Performance Data'!$D$99)</f>
        <v>-</v>
      </c>
      <c r="F2303" s="38" t="str">
        <f>IF(ISBLANK('Model Performance Data'!$E$99),"-",'Model Performance Data'!$E$99)</f>
        <v>-</v>
      </c>
      <c r="G2303" s="38" t="str">
        <f>IF(ISBLANK('Model Performance Data'!$F$99),"-",'Model Performance Data'!$F$99)</f>
        <v>-</v>
      </c>
      <c r="H2303" s="253">
        <v>4</v>
      </c>
      <c r="I2303" s="253">
        <v>3</v>
      </c>
      <c r="J2303" s="37" t="str">
        <f t="shared" si="83"/>
        <v>43</v>
      </c>
      <c r="K2303" s="38" t="str">
        <f>IF(ISBLANK('Model Performance Data'!$L$99),"-",'Model Performance Data'!$L$99)</f>
        <v>-</v>
      </c>
      <c r="L2303" s="38" t="str">
        <f>IF(ISBLANK('Model Performance Data'!$K$99),"-",'Model Performance Data'!$K$99)</f>
        <v>-</v>
      </c>
      <c r="M2303" s="254">
        <f>IF(ISNA(SUMIFS(INDEX('Model Performance Data'!$O$8:$DY$56,0,MATCH(CONCATENATE($J2303,M$6),'Model Performance Data'!$O$6:$DY$6,0)),'Model Performance Data'!$B$8:$B$56,$C2303,'Model Performance Data'!$C$8:$C$56,$D2303)),"-",SUMIFS(INDEX('Model Performance Data'!$O$8:$DY$56,0,MATCH(CONCATENATE($J2303,M$6),'Model Performance Data'!$O$6:$DY$6,0)),'Model Performance Data'!$B$8:$B$56,$C2303,'Model Performance Data'!$C$8:$C$56,$D2303))</f>
        <v>0</v>
      </c>
      <c r="N2303" s="254">
        <f>IF(ISNA(SUMIFS(INDEX('Model Performance Data'!$O$8:$DY$56,0,MATCH(CONCATENATE($J2303,N$6),'Model Performance Data'!$O$6:$DY$6,0)),'Model Performance Data'!$B$8:$B$56,$C2303,'Model Performance Data'!$C$8:$C$56,$D2303)),"-",SUMIFS(INDEX('Model Performance Data'!$O$8:$DY$56,0,MATCH(CONCATENATE($J2303,N$6),'Model Performance Data'!$O$6:$DY$6,0)),'Model Performance Data'!$B$8:$B$56,$C2303,'Model Performance Data'!$C$8:$C$56,$D2303))</f>
        <v>0</v>
      </c>
      <c r="O2303" s="255">
        <f>IF(ISNA(SUMIFS(INDEX('Model Performance Data'!$O$8:$DY$56,0,MATCH(CONCATENATE($J2303,O$6),'Model Performance Data'!$O$6:$DY$6,0)),'Model Performance Data'!$B$8:$B$56,$C2303,'Model Performance Data'!$C$8:$C$56,$D2303)),"-",SUMIFS(INDEX('Model Performance Data'!$O$8:$DY$56,0,MATCH(CONCATENATE($J2303,O$6),'Model Performance Data'!$O$6:$DY$6,0)),'Model Performance Data'!$B$8:$B$56,$C2303,'Model Performance Data'!$C$8:$C$56,$D2303))</f>
        <v>0</v>
      </c>
    </row>
    <row r="2304" spans="2:15" x14ac:dyDescent="0.35">
      <c r="B2304" s="37" t="s">
        <v>80</v>
      </c>
      <c r="C2304" s="38" t="str">
        <f>IF(ISBLANK('Model Performance Data'!$B$99),"-",'Model Performance Data'!$B$99)</f>
        <v>-</v>
      </c>
      <c r="D2304" s="38" t="str">
        <f>IF(ISBLANK('Model Performance Data'!$C$99),"-",'Model Performance Data'!$C$99)</f>
        <v>-</v>
      </c>
      <c r="E2304" s="38" t="str">
        <f>IF(ISBLANK('Model Performance Data'!$D$99),"-",'Model Performance Data'!$D$99)</f>
        <v>-</v>
      </c>
      <c r="F2304" s="38" t="str">
        <f>IF(ISBLANK('Model Performance Data'!$E$99),"-",'Model Performance Data'!$E$99)</f>
        <v>-</v>
      </c>
      <c r="G2304" s="38" t="str">
        <f>IF(ISBLANK('Model Performance Data'!$F$99),"-",'Model Performance Data'!$F$99)</f>
        <v>-</v>
      </c>
      <c r="H2304" s="253">
        <v>4</v>
      </c>
      <c r="I2304" s="253">
        <v>4</v>
      </c>
      <c r="J2304" s="37" t="str">
        <f t="shared" si="83"/>
        <v>44</v>
      </c>
      <c r="K2304" s="38" t="str">
        <f>IF(ISBLANK('Model Performance Data'!$L$99),"-",'Model Performance Data'!$L$99)</f>
        <v>-</v>
      </c>
      <c r="L2304" s="38" t="str">
        <f>IF(ISBLANK('Model Performance Data'!$K$99),"-",'Model Performance Data'!$K$99)</f>
        <v>-</v>
      </c>
      <c r="M2304" s="254">
        <f>IF(ISNA(SUMIFS(INDEX('Model Performance Data'!$O$8:$DY$56,0,MATCH(CONCATENATE($J2304,M$6),'Model Performance Data'!$O$6:$DY$6,0)),'Model Performance Data'!$B$8:$B$56,$C2304,'Model Performance Data'!$C$8:$C$56,$D2304)),"-",SUMIFS(INDEX('Model Performance Data'!$O$8:$DY$56,0,MATCH(CONCATENATE($J2304,M$6),'Model Performance Data'!$O$6:$DY$6,0)),'Model Performance Data'!$B$8:$B$56,$C2304,'Model Performance Data'!$C$8:$C$56,$D2304))</f>
        <v>0</v>
      </c>
      <c r="N2304" s="254">
        <f>IF(ISNA(SUMIFS(INDEX('Model Performance Data'!$O$8:$DY$56,0,MATCH(CONCATENATE($J2304,N$6),'Model Performance Data'!$O$6:$DY$6,0)),'Model Performance Data'!$B$8:$B$56,$C2304,'Model Performance Data'!$C$8:$C$56,$D2304)),"-",SUMIFS(INDEX('Model Performance Data'!$O$8:$DY$56,0,MATCH(CONCATENATE($J2304,N$6),'Model Performance Data'!$O$6:$DY$6,0)),'Model Performance Data'!$B$8:$B$56,$C2304,'Model Performance Data'!$C$8:$C$56,$D2304))</f>
        <v>0</v>
      </c>
      <c r="O2304" s="255">
        <f>IF(ISNA(SUMIFS(INDEX('Model Performance Data'!$O$8:$DY$56,0,MATCH(CONCATENATE($J2304,O$6),'Model Performance Data'!$O$6:$DY$6,0)),'Model Performance Data'!$B$8:$B$56,$C2304,'Model Performance Data'!$C$8:$C$56,$D2304)),"-",SUMIFS(INDEX('Model Performance Data'!$O$8:$DY$56,0,MATCH(CONCATENATE($J2304,O$6),'Model Performance Data'!$O$6:$DY$6,0)),'Model Performance Data'!$B$8:$B$56,$C2304,'Model Performance Data'!$C$8:$C$56,$D2304))</f>
        <v>0</v>
      </c>
    </row>
    <row r="2305" spans="2:15" x14ac:dyDescent="0.35">
      <c r="B2305" s="37" t="s">
        <v>80</v>
      </c>
      <c r="C2305" s="38" t="str">
        <f>IF(ISBLANK('Model Performance Data'!$B$99),"-",'Model Performance Data'!$B$99)</f>
        <v>-</v>
      </c>
      <c r="D2305" s="38" t="str">
        <f>IF(ISBLANK('Model Performance Data'!$C$99),"-",'Model Performance Data'!$C$99)</f>
        <v>-</v>
      </c>
      <c r="E2305" s="38" t="str">
        <f>IF(ISBLANK('Model Performance Data'!$D$99),"-",'Model Performance Data'!$D$99)</f>
        <v>-</v>
      </c>
      <c r="F2305" s="38" t="str">
        <f>IF(ISBLANK('Model Performance Data'!$E$99),"-",'Model Performance Data'!$E$99)</f>
        <v>-</v>
      </c>
      <c r="G2305" s="38" t="str">
        <f>IF(ISBLANK('Model Performance Data'!$F$99),"-",'Model Performance Data'!$F$99)</f>
        <v>-</v>
      </c>
      <c r="H2305" s="253">
        <v>4</v>
      </c>
      <c r="I2305" s="253">
        <v>5</v>
      </c>
      <c r="J2305" s="37" t="str">
        <f t="shared" si="83"/>
        <v>45</v>
      </c>
      <c r="K2305" s="38" t="str">
        <f>IF(ISBLANK('Model Performance Data'!$L$99),"-",'Model Performance Data'!$L$99)</f>
        <v>-</v>
      </c>
      <c r="L2305" s="38" t="str">
        <f>IF(ISBLANK('Model Performance Data'!$K$99),"-",'Model Performance Data'!$K$99)</f>
        <v>-</v>
      </c>
      <c r="M2305" s="254">
        <f>IF(ISNA(SUMIFS(INDEX('Model Performance Data'!$O$8:$DY$56,0,MATCH(CONCATENATE($J2305,M$6),'Model Performance Data'!$O$6:$DY$6,0)),'Model Performance Data'!$B$8:$B$56,$C2305,'Model Performance Data'!$C$8:$C$56,$D2305)),"-",SUMIFS(INDEX('Model Performance Data'!$O$8:$DY$56,0,MATCH(CONCATENATE($J2305,M$6),'Model Performance Data'!$O$6:$DY$6,0)),'Model Performance Data'!$B$8:$B$56,$C2305,'Model Performance Data'!$C$8:$C$56,$D2305))</f>
        <v>0</v>
      </c>
      <c r="N2305" s="254">
        <f>IF(ISNA(SUMIFS(INDEX('Model Performance Data'!$O$8:$DY$56,0,MATCH(CONCATENATE($J2305,N$6),'Model Performance Data'!$O$6:$DY$6,0)),'Model Performance Data'!$B$8:$B$56,$C2305,'Model Performance Data'!$C$8:$C$56,$D2305)),"-",SUMIFS(INDEX('Model Performance Data'!$O$8:$DY$56,0,MATCH(CONCATENATE($J2305,N$6),'Model Performance Data'!$O$6:$DY$6,0)),'Model Performance Data'!$B$8:$B$56,$C2305,'Model Performance Data'!$C$8:$C$56,$D2305))</f>
        <v>0</v>
      </c>
      <c r="O2305" s="255">
        <f>IF(ISNA(SUMIFS(INDEX('Model Performance Data'!$O$8:$DY$56,0,MATCH(CONCATENATE($J2305,O$6),'Model Performance Data'!$O$6:$DY$6,0)),'Model Performance Data'!$B$8:$B$56,$C2305,'Model Performance Data'!$C$8:$C$56,$D2305)),"-",SUMIFS(INDEX('Model Performance Data'!$O$8:$DY$56,0,MATCH(CONCATENATE($J2305,O$6),'Model Performance Data'!$O$6:$DY$6,0)),'Model Performance Data'!$B$8:$B$56,$C2305,'Model Performance Data'!$C$8:$C$56,$D2305))</f>
        <v>0</v>
      </c>
    </row>
    <row r="2306" spans="2:15" x14ac:dyDescent="0.35">
      <c r="B2306" s="37" t="s">
        <v>80</v>
      </c>
      <c r="C2306" s="38" t="str">
        <f>IF(ISBLANK('Model Performance Data'!$B$99),"-",'Model Performance Data'!$B$99)</f>
        <v>-</v>
      </c>
      <c r="D2306" s="38" t="str">
        <f>IF(ISBLANK('Model Performance Data'!$C$99),"-",'Model Performance Data'!$C$99)</f>
        <v>-</v>
      </c>
      <c r="E2306" s="38" t="str">
        <f>IF(ISBLANK('Model Performance Data'!$D$99),"-",'Model Performance Data'!$D$99)</f>
        <v>-</v>
      </c>
      <c r="F2306" s="38" t="str">
        <f>IF(ISBLANK('Model Performance Data'!$E$99),"-",'Model Performance Data'!$E$99)</f>
        <v>-</v>
      </c>
      <c r="G2306" s="38" t="str">
        <f>IF(ISBLANK('Model Performance Data'!$F$99),"-",'Model Performance Data'!$F$99)</f>
        <v>-</v>
      </c>
      <c r="H2306" s="253">
        <v>4</v>
      </c>
      <c r="I2306" s="253" t="s">
        <v>65</v>
      </c>
      <c r="J2306" s="37" t="str">
        <f t="shared" si="83"/>
        <v>4Goal</v>
      </c>
      <c r="K2306" s="38" t="str">
        <f>IF(ISBLANK('Model Performance Data'!$L$99),"-",'Model Performance Data'!$L$99)</f>
        <v>-</v>
      </c>
      <c r="L2306" s="38" t="str">
        <f>IF(ISBLANK('Model Performance Data'!$K$99),"-",'Model Performance Data'!$K$99)</f>
        <v>-</v>
      </c>
      <c r="M2306" s="254" t="str">
        <f>IF(ISNA(SUMIFS(INDEX('Model Performance Data'!$O$8:$DY$56,0,MATCH(CONCATENATE($J2306,M$6),'Model Performance Data'!$O$6:$DY$6,0)),'Model Performance Data'!$B$8:$B$56,$C2306,'Model Performance Data'!$C$8:$C$56,$D2306)),"-",SUMIFS(INDEX('Model Performance Data'!$O$8:$DY$56,0,MATCH(CONCATENATE($J2306,M$6),'Model Performance Data'!$O$6:$DY$6,0)),'Model Performance Data'!$B$8:$B$56,$C2306,'Model Performance Data'!$C$8:$C$56,$D2306))</f>
        <v>-</v>
      </c>
      <c r="N2306" s="254" t="str">
        <f>IF(ISNA(SUMIFS(INDEX('Model Performance Data'!$O$8:$DY$56,0,MATCH(CONCATENATE($J2306,N$6),'Model Performance Data'!$O$6:$DY$6,0)),'Model Performance Data'!$B$8:$B$56,$C2306,'Model Performance Data'!$C$8:$C$56,$D2306)),"-",SUMIFS(INDEX('Model Performance Data'!$O$8:$DY$56,0,MATCH(CONCATENATE($J2306,N$6),'Model Performance Data'!$O$6:$DY$6,0)),'Model Performance Data'!$B$8:$B$56,$C2306,'Model Performance Data'!$C$8:$C$56,$D2306))</f>
        <v>-</v>
      </c>
      <c r="O2306" s="255">
        <f>IF(ISNA(SUMIFS(INDEX('Model Performance Data'!$O$8:$DY$56,0,MATCH(CONCATENATE($J2306,O$6),'Model Performance Data'!$O$6:$DY$6,0)),'Model Performance Data'!$B$8:$B$56,$C2306,'Model Performance Data'!$C$8:$C$56,$D2306)),"-",SUMIFS(INDEX('Model Performance Data'!$O$8:$DY$56,0,MATCH(CONCATENATE($J2306,O$6),'Model Performance Data'!$O$6:$DY$6,0)),'Model Performance Data'!$B$8:$B$56,$C2306,'Model Performance Data'!$C$8:$C$56,$D2306))</f>
        <v>0</v>
      </c>
    </row>
    <row r="2307" spans="2:15" x14ac:dyDescent="0.35">
      <c r="B2307" s="37" t="s">
        <v>80</v>
      </c>
      <c r="C2307" s="38" t="str">
        <f>IF(ISBLANK('Model Performance Data'!$B$100),"-",'Model Performance Data'!$B$100)</f>
        <v>-</v>
      </c>
      <c r="D2307" s="38" t="str">
        <f>IF(ISBLANK('Model Performance Data'!$C$100),"-",'Model Performance Data'!$C$100)</f>
        <v>-</v>
      </c>
      <c r="E2307" s="38" t="str">
        <f>IF(ISBLANK('Model Performance Data'!$D$100),"-",'Model Performance Data'!$D$100)</f>
        <v>-</v>
      </c>
      <c r="F2307" s="38" t="str">
        <f>IF(ISBLANK('Model Performance Data'!$E$100),"-",'Model Performance Data'!$E$100)</f>
        <v>-</v>
      </c>
      <c r="G2307" s="38" t="str">
        <f>IF(ISBLANK('Model Performance Data'!$F$100),"-",'Model Performance Data'!$F$100)</f>
        <v>-</v>
      </c>
      <c r="H2307" s="253" t="s">
        <v>64</v>
      </c>
      <c r="I2307" s="253" t="s">
        <v>64</v>
      </c>
      <c r="J2307" s="37" t="str">
        <f t="shared" si="83"/>
        <v>BaselineBaseline</v>
      </c>
      <c r="K2307" s="38" t="str">
        <f>IF(ISBLANK('Model Performance Data'!$L$100),"-",'Model Performance Data'!$L$100)</f>
        <v>-</v>
      </c>
      <c r="L2307" s="38" t="str">
        <f>IF(ISBLANK('Model Performance Data'!$K$100),"-",'Model Performance Data'!$K$100)</f>
        <v>-</v>
      </c>
      <c r="M2307" s="254">
        <f>IF(ISNA(SUMIFS(INDEX('Model Performance Data'!$O$8:$DY$56,0,MATCH(CONCATENATE($J2307,M$6),'Model Performance Data'!$O$6:$DY$6,0)),'Model Performance Data'!$B$8:$B$56,$C2307,'Model Performance Data'!$C$8:$C$56,$D2307)),"-",SUMIFS(INDEX('Model Performance Data'!$O$8:$DY$56,0,MATCH(CONCATENATE($J2307,M$6),'Model Performance Data'!$O$6:$DY$6,0)),'Model Performance Data'!$B$8:$B$56,$C2307,'Model Performance Data'!$C$8:$C$56,$D2307))</f>
        <v>0</v>
      </c>
      <c r="N2307" s="254">
        <f>IF(ISNA(SUMIFS(INDEX('Model Performance Data'!$O$8:$DY$56,0,MATCH(CONCATENATE($J2307,N$6),'Model Performance Data'!$O$6:$DY$6,0)),'Model Performance Data'!$B$8:$B$56,$C2307,'Model Performance Data'!$C$8:$C$56,$D2307)),"-",SUMIFS(INDEX('Model Performance Data'!$O$8:$DY$56,0,MATCH(CONCATENATE($J2307,N$6),'Model Performance Data'!$O$6:$DY$6,0)),'Model Performance Data'!$B$8:$B$56,$C2307,'Model Performance Data'!$C$8:$C$56,$D2307))</f>
        <v>0</v>
      </c>
      <c r="O2307" s="255">
        <f>IF(ISNA(SUMIFS(INDEX('Model Performance Data'!$O$8:$DY$56,0,MATCH(CONCATENATE($J2307,O$6),'Model Performance Data'!$O$6:$DY$6,0)),'Model Performance Data'!$B$8:$B$56,$C2307,'Model Performance Data'!$C$8:$C$56,$D2307)),"-",SUMIFS(INDEX('Model Performance Data'!$O$8:$DY$56,0,MATCH(CONCATENATE($J2307,O$6),'Model Performance Data'!$O$6:$DY$6,0)),'Model Performance Data'!$B$8:$B$56,$C2307,'Model Performance Data'!$C$8:$C$56,$D2307))</f>
        <v>0</v>
      </c>
    </row>
    <row r="2308" spans="2:15" x14ac:dyDescent="0.35">
      <c r="B2308" s="37" t="s">
        <v>80</v>
      </c>
      <c r="C2308" s="38" t="str">
        <f>IF(ISBLANK('Model Performance Data'!$B$100),"-",'Model Performance Data'!$B$100)</f>
        <v>-</v>
      </c>
      <c r="D2308" s="38" t="str">
        <f>IF(ISBLANK('Model Performance Data'!$C$100),"-",'Model Performance Data'!$C$100)</f>
        <v>-</v>
      </c>
      <c r="E2308" s="38" t="str">
        <f>IF(ISBLANK('Model Performance Data'!$D$100),"-",'Model Performance Data'!$D$100)</f>
        <v>-</v>
      </c>
      <c r="F2308" s="38" t="str">
        <f>IF(ISBLANK('Model Performance Data'!$E$100),"-",'Model Performance Data'!$E$100)</f>
        <v>-</v>
      </c>
      <c r="G2308" s="38" t="str">
        <f>IF(ISBLANK('Model Performance Data'!$F$100),"-",'Model Performance Data'!$F$100)</f>
        <v>-</v>
      </c>
      <c r="H2308" s="253">
        <v>1</v>
      </c>
      <c r="I2308" s="253">
        <v>1</v>
      </c>
      <c r="J2308" s="37" t="str">
        <f t="shared" si="83"/>
        <v>11</v>
      </c>
      <c r="K2308" s="38" t="str">
        <f>IF(ISBLANK('Model Performance Data'!$L$100),"-",'Model Performance Data'!$L$100)</f>
        <v>-</v>
      </c>
      <c r="L2308" s="38" t="str">
        <f>IF(ISBLANK('Model Performance Data'!$K$100),"-",'Model Performance Data'!$K$100)</f>
        <v>-</v>
      </c>
      <c r="M2308" s="254">
        <f>IF(ISNA(SUMIFS(INDEX('Model Performance Data'!$O$8:$DY$56,0,MATCH(CONCATENATE($J2308,M$6),'Model Performance Data'!$O$6:$DY$6,0)),'Model Performance Data'!$B$8:$B$56,$C2308,'Model Performance Data'!$C$8:$C$56,$D2308)),"-",SUMIFS(INDEX('Model Performance Data'!$O$8:$DY$56,0,MATCH(CONCATENATE($J2308,M$6),'Model Performance Data'!$O$6:$DY$6,0)),'Model Performance Data'!$B$8:$B$56,$C2308,'Model Performance Data'!$C$8:$C$56,$D2308))</f>
        <v>0</v>
      </c>
      <c r="N2308" s="254">
        <f>IF(ISNA(SUMIFS(INDEX('Model Performance Data'!$O$8:$DY$56,0,MATCH(CONCATENATE($J2308,N$6),'Model Performance Data'!$O$6:$DY$6,0)),'Model Performance Data'!$B$8:$B$56,$C2308,'Model Performance Data'!$C$8:$C$56,$D2308)),"-",SUMIFS(INDEX('Model Performance Data'!$O$8:$DY$56,0,MATCH(CONCATENATE($J2308,N$6),'Model Performance Data'!$O$6:$DY$6,0)),'Model Performance Data'!$B$8:$B$56,$C2308,'Model Performance Data'!$C$8:$C$56,$D2308))</f>
        <v>0</v>
      </c>
      <c r="O2308" s="255">
        <f>IF(ISNA(SUMIFS(INDEX('Model Performance Data'!$O$8:$DY$56,0,MATCH(CONCATENATE($J2308,O$6),'Model Performance Data'!$O$6:$DY$6,0)),'Model Performance Data'!$B$8:$B$56,$C2308,'Model Performance Data'!$C$8:$C$56,$D2308)),"-",SUMIFS(INDEX('Model Performance Data'!$O$8:$DY$56,0,MATCH(CONCATENATE($J2308,O$6),'Model Performance Data'!$O$6:$DY$6,0)),'Model Performance Data'!$B$8:$B$56,$C2308,'Model Performance Data'!$C$8:$C$56,$D2308))</f>
        <v>0</v>
      </c>
    </row>
    <row r="2309" spans="2:15" x14ac:dyDescent="0.35">
      <c r="B2309" s="37" t="s">
        <v>80</v>
      </c>
      <c r="C2309" s="38" t="str">
        <f>IF(ISBLANK('Model Performance Data'!$B$100),"-",'Model Performance Data'!$B$100)</f>
        <v>-</v>
      </c>
      <c r="D2309" s="38" t="str">
        <f>IF(ISBLANK('Model Performance Data'!$C$100),"-",'Model Performance Data'!$C$100)</f>
        <v>-</v>
      </c>
      <c r="E2309" s="38" t="str">
        <f>IF(ISBLANK('Model Performance Data'!$D$100),"-",'Model Performance Data'!$D$100)</f>
        <v>-</v>
      </c>
      <c r="F2309" s="38" t="str">
        <f>IF(ISBLANK('Model Performance Data'!$E$100),"-",'Model Performance Data'!$E$100)</f>
        <v>-</v>
      </c>
      <c r="G2309" s="38" t="str">
        <f>IF(ISBLANK('Model Performance Data'!$F$100),"-",'Model Performance Data'!$F$100)</f>
        <v>-</v>
      </c>
      <c r="H2309" s="253">
        <v>1</v>
      </c>
      <c r="I2309" s="253">
        <v>2</v>
      </c>
      <c r="J2309" s="37" t="str">
        <f t="shared" si="83"/>
        <v>12</v>
      </c>
      <c r="K2309" s="38" t="str">
        <f>IF(ISBLANK('Model Performance Data'!$L$100),"-",'Model Performance Data'!$L$100)</f>
        <v>-</v>
      </c>
      <c r="L2309" s="38" t="str">
        <f>IF(ISBLANK('Model Performance Data'!$K$100),"-",'Model Performance Data'!$K$100)</f>
        <v>-</v>
      </c>
      <c r="M2309" s="254">
        <f>IF(ISNA(SUMIFS(INDEX('Model Performance Data'!$O$8:$DY$56,0,MATCH(CONCATENATE($J2309,M$6),'Model Performance Data'!$O$6:$DY$6,0)),'Model Performance Data'!$B$8:$B$56,$C2309,'Model Performance Data'!$C$8:$C$56,$D2309)),"-",SUMIFS(INDEX('Model Performance Data'!$O$8:$DY$56,0,MATCH(CONCATENATE($J2309,M$6),'Model Performance Data'!$O$6:$DY$6,0)),'Model Performance Data'!$B$8:$B$56,$C2309,'Model Performance Data'!$C$8:$C$56,$D2309))</f>
        <v>0</v>
      </c>
      <c r="N2309" s="254">
        <f>IF(ISNA(SUMIFS(INDEX('Model Performance Data'!$O$8:$DY$56,0,MATCH(CONCATENATE($J2309,N$6),'Model Performance Data'!$O$6:$DY$6,0)),'Model Performance Data'!$B$8:$B$56,$C2309,'Model Performance Data'!$C$8:$C$56,$D2309)),"-",SUMIFS(INDEX('Model Performance Data'!$O$8:$DY$56,0,MATCH(CONCATENATE($J2309,N$6),'Model Performance Data'!$O$6:$DY$6,0)),'Model Performance Data'!$B$8:$B$56,$C2309,'Model Performance Data'!$C$8:$C$56,$D2309))</f>
        <v>0</v>
      </c>
      <c r="O2309" s="255">
        <f>IF(ISNA(SUMIFS(INDEX('Model Performance Data'!$O$8:$DY$56,0,MATCH(CONCATENATE($J2309,O$6),'Model Performance Data'!$O$6:$DY$6,0)),'Model Performance Data'!$B$8:$B$56,$C2309,'Model Performance Data'!$C$8:$C$56,$D2309)),"-",SUMIFS(INDEX('Model Performance Data'!$O$8:$DY$56,0,MATCH(CONCATENATE($J2309,O$6),'Model Performance Data'!$O$6:$DY$6,0)),'Model Performance Data'!$B$8:$B$56,$C2309,'Model Performance Data'!$C$8:$C$56,$D2309))</f>
        <v>0</v>
      </c>
    </row>
    <row r="2310" spans="2:15" x14ac:dyDescent="0.35">
      <c r="B2310" s="37" t="s">
        <v>80</v>
      </c>
      <c r="C2310" s="38" t="str">
        <f>IF(ISBLANK('Model Performance Data'!$B$100),"-",'Model Performance Data'!$B$100)</f>
        <v>-</v>
      </c>
      <c r="D2310" s="38" t="str">
        <f>IF(ISBLANK('Model Performance Data'!$C$100),"-",'Model Performance Data'!$C$100)</f>
        <v>-</v>
      </c>
      <c r="E2310" s="38" t="str">
        <f>IF(ISBLANK('Model Performance Data'!$D$100),"-",'Model Performance Data'!$D$100)</f>
        <v>-</v>
      </c>
      <c r="F2310" s="38" t="str">
        <f>IF(ISBLANK('Model Performance Data'!$E$100),"-",'Model Performance Data'!$E$100)</f>
        <v>-</v>
      </c>
      <c r="G2310" s="38" t="str">
        <f>IF(ISBLANK('Model Performance Data'!$F$100),"-",'Model Performance Data'!$F$100)</f>
        <v>-</v>
      </c>
      <c r="H2310" s="253">
        <v>1</v>
      </c>
      <c r="I2310" s="253">
        <v>3</v>
      </c>
      <c r="J2310" s="37" t="str">
        <f t="shared" si="83"/>
        <v>13</v>
      </c>
      <c r="K2310" s="38" t="str">
        <f>IF(ISBLANK('Model Performance Data'!$L$100),"-",'Model Performance Data'!$L$100)</f>
        <v>-</v>
      </c>
      <c r="L2310" s="38" t="str">
        <f>IF(ISBLANK('Model Performance Data'!$K$100),"-",'Model Performance Data'!$K$100)</f>
        <v>-</v>
      </c>
      <c r="M2310" s="254">
        <f>IF(ISNA(SUMIFS(INDEX('Model Performance Data'!$O$8:$DY$56,0,MATCH(CONCATENATE($J2310,M$6),'Model Performance Data'!$O$6:$DY$6,0)),'Model Performance Data'!$B$8:$B$56,$C2310,'Model Performance Data'!$C$8:$C$56,$D2310)),"-",SUMIFS(INDEX('Model Performance Data'!$O$8:$DY$56,0,MATCH(CONCATENATE($J2310,M$6),'Model Performance Data'!$O$6:$DY$6,0)),'Model Performance Data'!$B$8:$B$56,$C2310,'Model Performance Data'!$C$8:$C$56,$D2310))</f>
        <v>0</v>
      </c>
      <c r="N2310" s="254">
        <f>IF(ISNA(SUMIFS(INDEX('Model Performance Data'!$O$8:$DY$56,0,MATCH(CONCATENATE($J2310,N$6),'Model Performance Data'!$O$6:$DY$6,0)),'Model Performance Data'!$B$8:$B$56,$C2310,'Model Performance Data'!$C$8:$C$56,$D2310)),"-",SUMIFS(INDEX('Model Performance Data'!$O$8:$DY$56,0,MATCH(CONCATENATE($J2310,N$6),'Model Performance Data'!$O$6:$DY$6,0)),'Model Performance Data'!$B$8:$B$56,$C2310,'Model Performance Data'!$C$8:$C$56,$D2310))</f>
        <v>0</v>
      </c>
      <c r="O2310" s="255">
        <f>IF(ISNA(SUMIFS(INDEX('Model Performance Data'!$O$8:$DY$56,0,MATCH(CONCATENATE($J2310,O$6),'Model Performance Data'!$O$6:$DY$6,0)),'Model Performance Data'!$B$8:$B$56,$C2310,'Model Performance Data'!$C$8:$C$56,$D2310)),"-",SUMIFS(INDEX('Model Performance Data'!$O$8:$DY$56,0,MATCH(CONCATENATE($J2310,O$6),'Model Performance Data'!$O$6:$DY$6,0)),'Model Performance Data'!$B$8:$B$56,$C2310,'Model Performance Data'!$C$8:$C$56,$D2310))</f>
        <v>0</v>
      </c>
    </row>
    <row r="2311" spans="2:15" x14ac:dyDescent="0.35">
      <c r="B2311" s="37" t="s">
        <v>80</v>
      </c>
      <c r="C2311" s="38" t="str">
        <f>IF(ISBLANK('Model Performance Data'!$B$100),"-",'Model Performance Data'!$B$100)</f>
        <v>-</v>
      </c>
      <c r="D2311" s="38" t="str">
        <f>IF(ISBLANK('Model Performance Data'!$C$100),"-",'Model Performance Data'!$C$100)</f>
        <v>-</v>
      </c>
      <c r="E2311" s="38" t="str">
        <f>IF(ISBLANK('Model Performance Data'!$D$100),"-",'Model Performance Data'!$D$100)</f>
        <v>-</v>
      </c>
      <c r="F2311" s="38" t="str">
        <f>IF(ISBLANK('Model Performance Data'!$E$100),"-",'Model Performance Data'!$E$100)</f>
        <v>-</v>
      </c>
      <c r="G2311" s="38" t="str">
        <f>IF(ISBLANK('Model Performance Data'!$F$100),"-",'Model Performance Data'!$F$100)</f>
        <v>-</v>
      </c>
      <c r="H2311" s="253">
        <v>1</v>
      </c>
      <c r="I2311" s="253">
        <v>4</v>
      </c>
      <c r="J2311" s="37" t="str">
        <f t="shared" si="83"/>
        <v>14</v>
      </c>
      <c r="K2311" s="38" t="str">
        <f>IF(ISBLANK('Model Performance Data'!$L$100),"-",'Model Performance Data'!$L$100)</f>
        <v>-</v>
      </c>
      <c r="L2311" s="38" t="str">
        <f>IF(ISBLANK('Model Performance Data'!$K$100),"-",'Model Performance Data'!$K$100)</f>
        <v>-</v>
      </c>
      <c r="M2311" s="254">
        <f>IF(ISNA(SUMIFS(INDEX('Model Performance Data'!$O$8:$DY$56,0,MATCH(CONCATENATE($J2311,M$6),'Model Performance Data'!$O$6:$DY$6,0)),'Model Performance Data'!$B$8:$B$56,$C2311,'Model Performance Data'!$C$8:$C$56,$D2311)),"-",SUMIFS(INDEX('Model Performance Data'!$O$8:$DY$56,0,MATCH(CONCATENATE($J2311,M$6),'Model Performance Data'!$O$6:$DY$6,0)),'Model Performance Data'!$B$8:$B$56,$C2311,'Model Performance Data'!$C$8:$C$56,$D2311))</f>
        <v>0</v>
      </c>
      <c r="N2311" s="254">
        <f>IF(ISNA(SUMIFS(INDEX('Model Performance Data'!$O$8:$DY$56,0,MATCH(CONCATENATE($J2311,N$6),'Model Performance Data'!$O$6:$DY$6,0)),'Model Performance Data'!$B$8:$B$56,$C2311,'Model Performance Data'!$C$8:$C$56,$D2311)),"-",SUMIFS(INDEX('Model Performance Data'!$O$8:$DY$56,0,MATCH(CONCATENATE($J2311,N$6),'Model Performance Data'!$O$6:$DY$6,0)),'Model Performance Data'!$B$8:$B$56,$C2311,'Model Performance Data'!$C$8:$C$56,$D2311))</f>
        <v>0</v>
      </c>
      <c r="O2311" s="255">
        <f>IF(ISNA(SUMIFS(INDEX('Model Performance Data'!$O$8:$DY$56,0,MATCH(CONCATENATE($J2311,O$6),'Model Performance Data'!$O$6:$DY$6,0)),'Model Performance Data'!$B$8:$B$56,$C2311,'Model Performance Data'!$C$8:$C$56,$D2311)),"-",SUMIFS(INDEX('Model Performance Data'!$O$8:$DY$56,0,MATCH(CONCATENATE($J2311,O$6),'Model Performance Data'!$O$6:$DY$6,0)),'Model Performance Data'!$B$8:$B$56,$C2311,'Model Performance Data'!$C$8:$C$56,$D2311))</f>
        <v>0</v>
      </c>
    </row>
    <row r="2312" spans="2:15" x14ac:dyDescent="0.35">
      <c r="B2312" s="37" t="s">
        <v>80</v>
      </c>
      <c r="C2312" s="38" t="str">
        <f>IF(ISBLANK('Model Performance Data'!$B$100),"-",'Model Performance Data'!$B$100)</f>
        <v>-</v>
      </c>
      <c r="D2312" s="38" t="str">
        <f>IF(ISBLANK('Model Performance Data'!$C$100),"-",'Model Performance Data'!$C$100)</f>
        <v>-</v>
      </c>
      <c r="E2312" s="38" t="str">
        <f>IF(ISBLANK('Model Performance Data'!$D$100),"-",'Model Performance Data'!$D$100)</f>
        <v>-</v>
      </c>
      <c r="F2312" s="38" t="str">
        <f>IF(ISBLANK('Model Performance Data'!$E$100),"-",'Model Performance Data'!$E$100)</f>
        <v>-</v>
      </c>
      <c r="G2312" s="38" t="str">
        <f>IF(ISBLANK('Model Performance Data'!$F$100),"-",'Model Performance Data'!$F$100)</f>
        <v>-</v>
      </c>
      <c r="H2312" s="253">
        <v>1</v>
      </c>
      <c r="I2312" s="253">
        <v>5</v>
      </c>
      <c r="J2312" s="37" t="str">
        <f t="shared" si="83"/>
        <v>15</v>
      </c>
      <c r="K2312" s="38" t="str">
        <f>IF(ISBLANK('Model Performance Data'!$L$100),"-",'Model Performance Data'!$L$100)</f>
        <v>-</v>
      </c>
      <c r="L2312" s="38" t="str">
        <f>IF(ISBLANK('Model Performance Data'!$K$100),"-",'Model Performance Data'!$K$100)</f>
        <v>-</v>
      </c>
      <c r="M2312" s="254">
        <f>IF(ISNA(SUMIFS(INDEX('Model Performance Data'!$O$8:$DY$56,0,MATCH(CONCATENATE($J2312,M$6),'Model Performance Data'!$O$6:$DY$6,0)),'Model Performance Data'!$B$8:$B$56,$C2312,'Model Performance Data'!$C$8:$C$56,$D2312)),"-",SUMIFS(INDEX('Model Performance Data'!$O$8:$DY$56,0,MATCH(CONCATENATE($J2312,M$6),'Model Performance Data'!$O$6:$DY$6,0)),'Model Performance Data'!$B$8:$B$56,$C2312,'Model Performance Data'!$C$8:$C$56,$D2312))</f>
        <v>0</v>
      </c>
      <c r="N2312" s="254">
        <f>IF(ISNA(SUMIFS(INDEX('Model Performance Data'!$O$8:$DY$56,0,MATCH(CONCATENATE($J2312,N$6),'Model Performance Data'!$O$6:$DY$6,0)),'Model Performance Data'!$B$8:$B$56,$C2312,'Model Performance Data'!$C$8:$C$56,$D2312)),"-",SUMIFS(INDEX('Model Performance Data'!$O$8:$DY$56,0,MATCH(CONCATENATE($J2312,N$6),'Model Performance Data'!$O$6:$DY$6,0)),'Model Performance Data'!$B$8:$B$56,$C2312,'Model Performance Data'!$C$8:$C$56,$D2312))</f>
        <v>0</v>
      </c>
      <c r="O2312" s="255">
        <f>IF(ISNA(SUMIFS(INDEX('Model Performance Data'!$O$8:$DY$56,0,MATCH(CONCATENATE($J2312,O$6),'Model Performance Data'!$O$6:$DY$6,0)),'Model Performance Data'!$B$8:$B$56,$C2312,'Model Performance Data'!$C$8:$C$56,$D2312)),"-",SUMIFS(INDEX('Model Performance Data'!$O$8:$DY$56,0,MATCH(CONCATENATE($J2312,O$6),'Model Performance Data'!$O$6:$DY$6,0)),'Model Performance Data'!$B$8:$B$56,$C2312,'Model Performance Data'!$C$8:$C$56,$D2312))</f>
        <v>0</v>
      </c>
    </row>
    <row r="2313" spans="2:15" x14ac:dyDescent="0.35">
      <c r="B2313" s="37" t="s">
        <v>80</v>
      </c>
      <c r="C2313" s="38" t="str">
        <f>IF(ISBLANK('Model Performance Data'!$B$100),"-",'Model Performance Data'!$B$100)</f>
        <v>-</v>
      </c>
      <c r="D2313" s="38" t="str">
        <f>IF(ISBLANK('Model Performance Data'!$C$100),"-",'Model Performance Data'!$C$100)</f>
        <v>-</v>
      </c>
      <c r="E2313" s="38" t="str">
        <f>IF(ISBLANK('Model Performance Data'!$D$100),"-",'Model Performance Data'!$D$100)</f>
        <v>-</v>
      </c>
      <c r="F2313" s="38" t="str">
        <f>IF(ISBLANK('Model Performance Data'!$E$100),"-",'Model Performance Data'!$E$100)</f>
        <v>-</v>
      </c>
      <c r="G2313" s="38" t="str">
        <f>IF(ISBLANK('Model Performance Data'!$F$100),"-",'Model Performance Data'!$F$100)</f>
        <v>-</v>
      </c>
      <c r="H2313" s="253">
        <v>1</v>
      </c>
      <c r="I2313" s="253" t="s">
        <v>65</v>
      </c>
      <c r="J2313" s="37" t="str">
        <f t="shared" si="83"/>
        <v>1Goal</v>
      </c>
      <c r="K2313" s="38" t="str">
        <f>IF(ISBLANK('Model Performance Data'!$L$100),"-",'Model Performance Data'!$L$100)</f>
        <v>-</v>
      </c>
      <c r="L2313" s="38" t="str">
        <f>IF(ISBLANK('Model Performance Data'!$K$100),"-",'Model Performance Data'!$K$100)</f>
        <v>-</v>
      </c>
      <c r="M2313" s="254" t="str">
        <f>IF(ISNA(SUMIFS(INDEX('Model Performance Data'!$O$8:$DY$56,0,MATCH(CONCATENATE($J2313,M$6),'Model Performance Data'!$O$6:$DY$6,0)),'Model Performance Data'!$B$8:$B$56,$C2313,'Model Performance Data'!$C$8:$C$56,$D2313)),"-",SUMIFS(INDEX('Model Performance Data'!$O$8:$DY$56,0,MATCH(CONCATENATE($J2313,M$6),'Model Performance Data'!$O$6:$DY$6,0)),'Model Performance Data'!$B$8:$B$56,$C2313,'Model Performance Data'!$C$8:$C$56,$D2313))</f>
        <v>-</v>
      </c>
      <c r="N2313" s="254" t="str">
        <f>IF(ISNA(SUMIFS(INDEX('Model Performance Data'!$O$8:$DY$56,0,MATCH(CONCATENATE($J2313,N$6),'Model Performance Data'!$O$6:$DY$6,0)),'Model Performance Data'!$B$8:$B$56,$C2313,'Model Performance Data'!$C$8:$C$56,$D2313)),"-",SUMIFS(INDEX('Model Performance Data'!$O$8:$DY$56,0,MATCH(CONCATENATE($J2313,N$6),'Model Performance Data'!$O$6:$DY$6,0)),'Model Performance Data'!$B$8:$B$56,$C2313,'Model Performance Data'!$C$8:$C$56,$D2313))</f>
        <v>-</v>
      </c>
      <c r="O2313" s="255">
        <f>IF(ISNA(SUMIFS(INDEX('Model Performance Data'!$O$8:$DY$56,0,MATCH(CONCATENATE($J2313,O$6),'Model Performance Data'!$O$6:$DY$6,0)),'Model Performance Data'!$B$8:$B$56,$C2313,'Model Performance Data'!$C$8:$C$56,$D2313)),"-",SUMIFS(INDEX('Model Performance Data'!$O$8:$DY$56,0,MATCH(CONCATENATE($J2313,O$6),'Model Performance Data'!$O$6:$DY$6,0)),'Model Performance Data'!$B$8:$B$56,$C2313,'Model Performance Data'!$C$8:$C$56,$D2313))</f>
        <v>0</v>
      </c>
    </row>
    <row r="2314" spans="2:15" x14ac:dyDescent="0.35">
      <c r="B2314" s="37" t="s">
        <v>80</v>
      </c>
      <c r="C2314" s="38" t="str">
        <f>IF(ISBLANK('Model Performance Data'!$B$100),"-",'Model Performance Data'!$B$100)</f>
        <v>-</v>
      </c>
      <c r="D2314" s="38" t="str">
        <f>IF(ISBLANK('Model Performance Data'!$C$100),"-",'Model Performance Data'!$C$100)</f>
        <v>-</v>
      </c>
      <c r="E2314" s="38" t="str">
        <f>IF(ISBLANK('Model Performance Data'!$D$100),"-",'Model Performance Data'!$D$100)</f>
        <v>-</v>
      </c>
      <c r="F2314" s="38" t="str">
        <f>IF(ISBLANK('Model Performance Data'!$E$100),"-",'Model Performance Data'!$E$100)</f>
        <v>-</v>
      </c>
      <c r="G2314" s="38" t="str">
        <f>IF(ISBLANK('Model Performance Data'!$F$100),"-",'Model Performance Data'!$F$100)</f>
        <v>-</v>
      </c>
      <c r="H2314" s="253">
        <v>2</v>
      </c>
      <c r="I2314" s="253">
        <v>1</v>
      </c>
      <c r="J2314" s="37" t="str">
        <f t="shared" si="83"/>
        <v>21</v>
      </c>
      <c r="K2314" s="38" t="str">
        <f>IF(ISBLANK('Model Performance Data'!$L$100),"-",'Model Performance Data'!$L$100)</f>
        <v>-</v>
      </c>
      <c r="L2314" s="38" t="str">
        <f>IF(ISBLANK('Model Performance Data'!$K$100),"-",'Model Performance Data'!$K$100)</f>
        <v>-</v>
      </c>
      <c r="M2314" s="254">
        <f>IF(ISNA(SUMIFS(INDEX('Model Performance Data'!$O$8:$DY$56,0,MATCH(CONCATENATE($J2314,M$6),'Model Performance Data'!$O$6:$DY$6,0)),'Model Performance Data'!$B$8:$B$56,$C2314,'Model Performance Data'!$C$8:$C$56,$D2314)),"-",SUMIFS(INDEX('Model Performance Data'!$O$8:$DY$56,0,MATCH(CONCATENATE($J2314,M$6),'Model Performance Data'!$O$6:$DY$6,0)),'Model Performance Data'!$B$8:$B$56,$C2314,'Model Performance Data'!$C$8:$C$56,$D2314))</f>
        <v>0</v>
      </c>
      <c r="N2314" s="254">
        <f>IF(ISNA(SUMIFS(INDEX('Model Performance Data'!$O$8:$DY$56,0,MATCH(CONCATENATE($J2314,N$6),'Model Performance Data'!$O$6:$DY$6,0)),'Model Performance Data'!$B$8:$B$56,$C2314,'Model Performance Data'!$C$8:$C$56,$D2314)),"-",SUMIFS(INDEX('Model Performance Data'!$O$8:$DY$56,0,MATCH(CONCATENATE($J2314,N$6),'Model Performance Data'!$O$6:$DY$6,0)),'Model Performance Data'!$B$8:$B$56,$C2314,'Model Performance Data'!$C$8:$C$56,$D2314))</f>
        <v>0</v>
      </c>
      <c r="O2314" s="255">
        <f>IF(ISNA(SUMIFS(INDEX('Model Performance Data'!$O$8:$DY$56,0,MATCH(CONCATENATE($J2314,O$6),'Model Performance Data'!$O$6:$DY$6,0)),'Model Performance Data'!$B$8:$B$56,$C2314,'Model Performance Data'!$C$8:$C$56,$D2314)),"-",SUMIFS(INDEX('Model Performance Data'!$O$8:$DY$56,0,MATCH(CONCATENATE($J2314,O$6),'Model Performance Data'!$O$6:$DY$6,0)),'Model Performance Data'!$B$8:$B$56,$C2314,'Model Performance Data'!$C$8:$C$56,$D2314))</f>
        <v>0</v>
      </c>
    </row>
    <row r="2315" spans="2:15" x14ac:dyDescent="0.35">
      <c r="B2315" s="37" t="s">
        <v>80</v>
      </c>
      <c r="C2315" s="38" t="str">
        <f>IF(ISBLANK('Model Performance Data'!$B$100),"-",'Model Performance Data'!$B$100)</f>
        <v>-</v>
      </c>
      <c r="D2315" s="38" t="str">
        <f>IF(ISBLANK('Model Performance Data'!$C$100),"-",'Model Performance Data'!$C$100)</f>
        <v>-</v>
      </c>
      <c r="E2315" s="38" t="str">
        <f>IF(ISBLANK('Model Performance Data'!$D$100),"-",'Model Performance Data'!$D$100)</f>
        <v>-</v>
      </c>
      <c r="F2315" s="38" t="str">
        <f>IF(ISBLANK('Model Performance Data'!$E$100),"-",'Model Performance Data'!$E$100)</f>
        <v>-</v>
      </c>
      <c r="G2315" s="38" t="str">
        <f>IF(ISBLANK('Model Performance Data'!$F$100),"-",'Model Performance Data'!$F$100)</f>
        <v>-</v>
      </c>
      <c r="H2315" s="253">
        <v>2</v>
      </c>
      <c r="I2315" s="253">
        <v>2</v>
      </c>
      <c r="J2315" s="37" t="str">
        <f t="shared" si="83"/>
        <v>22</v>
      </c>
      <c r="K2315" s="38" t="str">
        <f>IF(ISBLANK('Model Performance Data'!$L$100),"-",'Model Performance Data'!$L$100)</f>
        <v>-</v>
      </c>
      <c r="L2315" s="38" t="str">
        <f>IF(ISBLANK('Model Performance Data'!$K$100),"-",'Model Performance Data'!$K$100)</f>
        <v>-</v>
      </c>
      <c r="M2315" s="254">
        <f>IF(ISNA(SUMIFS(INDEX('Model Performance Data'!$O$8:$DY$56,0,MATCH(CONCATENATE($J2315,M$6),'Model Performance Data'!$O$6:$DY$6,0)),'Model Performance Data'!$B$8:$B$56,$C2315,'Model Performance Data'!$C$8:$C$56,$D2315)),"-",SUMIFS(INDEX('Model Performance Data'!$O$8:$DY$56,0,MATCH(CONCATENATE($J2315,M$6),'Model Performance Data'!$O$6:$DY$6,0)),'Model Performance Data'!$B$8:$B$56,$C2315,'Model Performance Data'!$C$8:$C$56,$D2315))</f>
        <v>0</v>
      </c>
      <c r="N2315" s="254">
        <f>IF(ISNA(SUMIFS(INDEX('Model Performance Data'!$O$8:$DY$56,0,MATCH(CONCATENATE($J2315,N$6),'Model Performance Data'!$O$6:$DY$6,0)),'Model Performance Data'!$B$8:$B$56,$C2315,'Model Performance Data'!$C$8:$C$56,$D2315)),"-",SUMIFS(INDEX('Model Performance Data'!$O$8:$DY$56,0,MATCH(CONCATENATE($J2315,N$6),'Model Performance Data'!$O$6:$DY$6,0)),'Model Performance Data'!$B$8:$B$56,$C2315,'Model Performance Data'!$C$8:$C$56,$D2315))</f>
        <v>0</v>
      </c>
      <c r="O2315" s="255">
        <f>IF(ISNA(SUMIFS(INDEX('Model Performance Data'!$O$8:$DY$56,0,MATCH(CONCATENATE($J2315,O$6),'Model Performance Data'!$O$6:$DY$6,0)),'Model Performance Data'!$B$8:$B$56,$C2315,'Model Performance Data'!$C$8:$C$56,$D2315)),"-",SUMIFS(INDEX('Model Performance Data'!$O$8:$DY$56,0,MATCH(CONCATENATE($J2315,O$6),'Model Performance Data'!$O$6:$DY$6,0)),'Model Performance Data'!$B$8:$B$56,$C2315,'Model Performance Data'!$C$8:$C$56,$D2315))</f>
        <v>0</v>
      </c>
    </row>
    <row r="2316" spans="2:15" x14ac:dyDescent="0.35">
      <c r="B2316" s="37" t="s">
        <v>80</v>
      </c>
      <c r="C2316" s="38" t="str">
        <f>IF(ISBLANK('Model Performance Data'!$B$100),"-",'Model Performance Data'!$B$100)</f>
        <v>-</v>
      </c>
      <c r="D2316" s="38" t="str">
        <f>IF(ISBLANK('Model Performance Data'!$C$100),"-",'Model Performance Data'!$C$100)</f>
        <v>-</v>
      </c>
      <c r="E2316" s="38" t="str">
        <f>IF(ISBLANK('Model Performance Data'!$D$100),"-",'Model Performance Data'!$D$100)</f>
        <v>-</v>
      </c>
      <c r="F2316" s="38" t="str">
        <f>IF(ISBLANK('Model Performance Data'!$E$100),"-",'Model Performance Data'!$E$100)</f>
        <v>-</v>
      </c>
      <c r="G2316" s="38" t="str">
        <f>IF(ISBLANK('Model Performance Data'!$F$100),"-",'Model Performance Data'!$F$100)</f>
        <v>-</v>
      </c>
      <c r="H2316" s="253">
        <v>2</v>
      </c>
      <c r="I2316" s="253">
        <v>3</v>
      </c>
      <c r="J2316" s="37" t="str">
        <f t="shared" si="83"/>
        <v>23</v>
      </c>
      <c r="K2316" s="38" t="str">
        <f>IF(ISBLANK('Model Performance Data'!$L$100),"-",'Model Performance Data'!$L$100)</f>
        <v>-</v>
      </c>
      <c r="L2316" s="38" t="str">
        <f>IF(ISBLANK('Model Performance Data'!$K$100),"-",'Model Performance Data'!$K$100)</f>
        <v>-</v>
      </c>
      <c r="M2316" s="254">
        <f>IF(ISNA(SUMIFS(INDEX('Model Performance Data'!$O$8:$DY$56,0,MATCH(CONCATENATE($J2316,M$6),'Model Performance Data'!$O$6:$DY$6,0)),'Model Performance Data'!$B$8:$B$56,$C2316,'Model Performance Data'!$C$8:$C$56,$D2316)),"-",SUMIFS(INDEX('Model Performance Data'!$O$8:$DY$56,0,MATCH(CONCATENATE($J2316,M$6),'Model Performance Data'!$O$6:$DY$6,0)),'Model Performance Data'!$B$8:$B$56,$C2316,'Model Performance Data'!$C$8:$C$56,$D2316))</f>
        <v>0</v>
      </c>
      <c r="N2316" s="254">
        <f>IF(ISNA(SUMIFS(INDEX('Model Performance Data'!$O$8:$DY$56,0,MATCH(CONCATENATE($J2316,N$6),'Model Performance Data'!$O$6:$DY$6,0)),'Model Performance Data'!$B$8:$B$56,$C2316,'Model Performance Data'!$C$8:$C$56,$D2316)),"-",SUMIFS(INDEX('Model Performance Data'!$O$8:$DY$56,0,MATCH(CONCATENATE($J2316,N$6),'Model Performance Data'!$O$6:$DY$6,0)),'Model Performance Data'!$B$8:$B$56,$C2316,'Model Performance Data'!$C$8:$C$56,$D2316))</f>
        <v>0</v>
      </c>
      <c r="O2316" s="255">
        <f>IF(ISNA(SUMIFS(INDEX('Model Performance Data'!$O$8:$DY$56,0,MATCH(CONCATENATE($J2316,O$6),'Model Performance Data'!$O$6:$DY$6,0)),'Model Performance Data'!$B$8:$B$56,$C2316,'Model Performance Data'!$C$8:$C$56,$D2316)),"-",SUMIFS(INDEX('Model Performance Data'!$O$8:$DY$56,0,MATCH(CONCATENATE($J2316,O$6),'Model Performance Data'!$O$6:$DY$6,0)),'Model Performance Data'!$B$8:$B$56,$C2316,'Model Performance Data'!$C$8:$C$56,$D2316))</f>
        <v>0</v>
      </c>
    </row>
    <row r="2317" spans="2:15" x14ac:dyDescent="0.35">
      <c r="B2317" s="37" t="s">
        <v>80</v>
      </c>
      <c r="C2317" s="38" t="str">
        <f>IF(ISBLANK('Model Performance Data'!$B$100),"-",'Model Performance Data'!$B$100)</f>
        <v>-</v>
      </c>
      <c r="D2317" s="38" t="str">
        <f>IF(ISBLANK('Model Performance Data'!$C$100),"-",'Model Performance Data'!$C$100)</f>
        <v>-</v>
      </c>
      <c r="E2317" s="38" t="str">
        <f>IF(ISBLANK('Model Performance Data'!$D$100),"-",'Model Performance Data'!$D$100)</f>
        <v>-</v>
      </c>
      <c r="F2317" s="38" t="str">
        <f>IF(ISBLANK('Model Performance Data'!$E$100),"-",'Model Performance Data'!$E$100)</f>
        <v>-</v>
      </c>
      <c r="G2317" s="38" t="str">
        <f>IF(ISBLANK('Model Performance Data'!$F$100),"-",'Model Performance Data'!$F$100)</f>
        <v>-</v>
      </c>
      <c r="H2317" s="253">
        <v>2</v>
      </c>
      <c r="I2317" s="253">
        <v>4</v>
      </c>
      <c r="J2317" s="37" t="str">
        <f t="shared" si="83"/>
        <v>24</v>
      </c>
      <c r="K2317" s="38" t="str">
        <f>IF(ISBLANK('Model Performance Data'!$L$100),"-",'Model Performance Data'!$L$100)</f>
        <v>-</v>
      </c>
      <c r="L2317" s="38" t="str">
        <f>IF(ISBLANK('Model Performance Data'!$K$100),"-",'Model Performance Data'!$K$100)</f>
        <v>-</v>
      </c>
      <c r="M2317" s="254">
        <f>IF(ISNA(SUMIFS(INDEX('Model Performance Data'!$O$8:$DY$56,0,MATCH(CONCATENATE($J2317,M$6),'Model Performance Data'!$O$6:$DY$6,0)),'Model Performance Data'!$B$8:$B$56,$C2317,'Model Performance Data'!$C$8:$C$56,$D2317)),"-",SUMIFS(INDEX('Model Performance Data'!$O$8:$DY$56,0,MATCH(CONCATENATE($J2317,M$6),'Model Performance Data'!$O$6:$DY$6,0)),'Model Performance Data'!$B$8:$B$56,$C2317,'Model Performance Data'!$C$8:$C$56,$D2317))</f>
        <v>0</v>
      </c>
      <c r="N2317" s="254">
        <f>IF(ISNA(SUMIFS(INDEX('Model Performance Data'!$O$8:$DY$56,0,MATCH(CONCATENATE($J2317,N$6),'Model Performance Data'!$O$6:$DY$6,0)),'Model Performance Data'!$B$8:$B$56,$C2317,'Model Performance Data'!$C$8:$C$56,$D2317)),"-",SUMIFS(INDEX('Model Performance Data'!$O$8:$DY$56,0,MATCH(CONCATENATE($J2317,N$6),'Model Performance Data'!$O$6:$DY$6,0)),'Model Performance Data'!$B$8:$B$56,$C2317,'Model Performance Data'!$C$8:$C$56,$D2317))</f>
        <v>0</v>
      </c>
      <c r="O2317" s="255">
        <f>IF(ISNA(SUMIFS(INDEX('Model Performance Data'!$O$8:$DY$56,0,MATCH(CONCATENATE($J2317,O$6),'Model Performance Data'!$O$6:$DY$6,0)),'Model Performance Data'!$B$8:$B$56,$C2317,'Model Performance Data'!$C$8:$C$56,$D2317)),"-",SUMIFS(INDEX('Model Performance Data'!$O$8:$DY$56,0,MATCH(CONCATENATE($J2317,O$6),'Model Performance Data'!$O$6:$DY$6,0)),'Model Performance Data'!$B$8:$B$56,$C2317,'Model Performance Data'!$C$8:$C$56,$D2317))</f>
        <v>0</v>
      </c>
    </row>
    <row r="2318" spans="2:15" x14ac:dyDescent="0.35">
      <c r="B2318" s="37" t="s">
        <v>80</v>
      </c>
      <c r="C2318" s="38" t="str">
        <f>IF(ISBLANK('Model Performance Data'!$B$100),"-",'Model Performance Data'!$B$100)</f>
        <v>-</v>
      </c>
      <c r="D2318" s="38" t="str">
        <f>IF(ISBLANK('Model Performance Data'!$C$100),"-",'Model Performance Data'!$C$100)</f>
        <v>-</v>
      </c>
      <c r="E2318" s="38" t="str">
        <f>IF(ISBLANK('Model Performance Data'!$D$100),"-",'Model Performance Data'!$D$100)</f>
        <v>-</v>
      </c>
      <c r="F2318" s="38" t="str">
        <f>IF(ISBLANK('Model Performance Data'!$E$100),"-",'Model Performance Data'!$E$100)</f>
        <v>-</v>
      </c>
      <c r="G2318" s="38" t="str">
        <f>IF(ISBLANK('Model Performance Data'!$F$100),"-",'Model Performance Data'!$F$100)</f>
        <v>-</v>
      </c>
      <c r="H2318" s="253">
        <v>2</v>
      </c>
      <c r="I2318" s="253">
        <v>5</v>
      </c>
      <c r="J2318" s="37" t="str">
        <f t="shared" si="83"/>
        <v>25</v>
      </c>
      <c r="K2318" s="38" t="str">
        <f>IF(ISBLANK('Model Performance Data'!$L$100),"-",'Model Performance Data'!$L$100)</f>
        <v>-</v>
      </c>
      <c r="L2318" s="38" t="str">
        <f>IF(ISBLANK('Model Performance Data'!$K$100),"-",'Model Performance Data'!$K$100)</f>
        <v>-</v>
      </c>
      <c r="M2318" s="254">
        <f>IF(ISNA(SUMIFS(INDEX('Model Performance Data'!$O$8:$DY$56,0,MATCH(CONCATENATE($J2318,M$6),'Model Performance Data'!$O$6:$DY$6,0)),'Model Performance Data'!$B$8:$B$56,$C2318,'Model Performance Data'!$C$8:$C$56,$D2318)),"-",SUMIFS(INDEX('Model Performance Data'!$O$8:$DY$56,0,MATCH(CONCATENATE($J2318,M$6),'Model Performance Data'!$O$6:$DY$6,0)),'Model Performance Data'!$B$8:$B$56,$C2318,'Model Performance Data'!$C$8:$C$56,$D2318))</f>
        <v>0</v>
      </c>
      <c r="N2318" s="254">
        <f>IF(ISNA(SUMIFS(INDEX('Model Performance Data'!$O$8:$DY$56,0,MATCH(CONCATENATE($J2318,N$6),'Model Performance Data'!$O$6:$DY$6,0)),'Model Performance Data'!$B$8:$B$56,$C2318,'Model Performance Data'!$C$8:$C$56,$D2318)),"-",SUMIFS(INDEX('Model Performance Data'!$O$8:$DY$56,0,MATCH(CONCATENATE($J2318,N$6),'Model Performance Data'!$O$6:$DY$6,0)),'Model Performance Data'!$B$8:$B$56,$C2318,'Model Performance Data'!$C$8:$C$56,$D2318))</f>
        <v>0</v>
      </c>
      <c r="O2318" s="255">
        <f>IF(ISNA(SUMIFS(INDEX('Model Performance Data'!$O$8:$DY$56,0,MATCH(CONCATENATE($J2318,O$6),'Model Performance Data'!$O$6:$DY$6,0)),'Model Performance Data'!$B$8:$B$56,$C2318,'Model Performance Data'!$C$8:$C$56,$D2318)),"-",SUMIFS(INDEX('Model Performance Data'!$O$8:$DY$56,0,MATCH(CONCATENATE($J2318,O$6),'Model Performance Data'!$O$6:$DY$6,0)),'Model Performance Data'!$B$8:$B$56,$C2318,'Model Performance Data'!$C$8:$C$56,$D2318))</f>
        <v>0</v>
      </c>
    </row>
    <row r="2319" spans="2:15" x14ac:dyDescent="0.35">
      <c r="B2319" s="37" t="s">
        <v>80</v>
      </c>
      <c r="C2319" s="38" t="str">
        <f>IF(ISBLANK('Model Performance Data'!$B$100),"-",'Model Performance Data'!$B$100)</f>
        <v>-</v>
      </c>
      <c r="D2319" s="38" t="str">
        <f>IF(ISBLANK('Model Performance Data'!$C$100),"-",'Model Performance Data'!$C$100)</f>
        <v>-</v>
      </c>
      <c r="E2319" s="38" t="str">
        <f>IF(ISBLANK('Model Performance Data'!$D$100),"-",'Model Performance Data'!$D$100)</f>
        <v>-</v>
      </c>
      <c r="F2319" s="38" t="str">
        <f>IF(ISBLANK('Model Performance Data'!$E$100),"-",'Model Performance Data'!$E$100)</f>
        <v>-</v>
      </c>
      <c r="G2319" s="38" t="str">
        <f>IF(ISBLANK('Model Performance Data'!$F$100),"-",'Model Performance Data'!$F$100)</f>
        <v>-</v>
      </c>
      <c r="H2319" s="253">
        <v>2</v>
      </c>
      <c r="I2319" s="253" t="s">
        <v>65</v>
      </c>
      <c r="J2319" s="37" t="str">
        <f t="shared" si="83"/>
        <v>2Goal</v>
      </c>
      <c r="K2319" s="38" t="str">
        <f>IF(ISBLANK('Model Performance Data'!$L$100),"-",'Model Performance Data'!$L$100)</f>
        <v>-</v>
      </c>
      <c r="L2319" s="38" t="str">
        <f>IF(ISBLANK('Model Performance Data'!$K$100),"-",'Model Performance Data'!$K$100)</f>
        <v>-</v>
      </c>
      <c r="M2319" s="254" t="str">
        <f>IF(ISNA(SUMIFS(INDEX('Model Performance Data'!$O$8:$DY$56,0,MATCH(CONCATENATE($J2319,M$6),'Model Performance Data'!$O$6:$DY$6,0)),'Model Performance Data'!$B$8:$B$56,$C2319,'Model Performance Data'!$C$8:$C$56,$D2319)),"-",SUMIFS(INDEX('Model Performance Data'!$O$8:$DY$56,0,MATCH(CONCATENATE($J2319,M$6),'Model Performance Data'!$O$6:$DY$6,0)),'Model Performance Data'!$B$8:$B$56,$C2319,'Model Performance Data'!$C$8:$C$56,$D2319))</f>
        <v>-</v>
      </c>
      <c r="N2319" s="254" t="str">
        <f>IF(ISNA(SUMIFS(INDEX('Model Performance Data'!$O$8:$DY$56,0,MATCH(CONCATENATE($J2319,N$6),'Model Performance Data'!$O$6:$DY$6,0)),'Model Performance Data'!$B$8:$B$56,$C2319,'Model Performance Data'!$C$8:$C$56,$D2319)),"-",SUMIFS(INDEX('Model Performance Data'!$O$8:$DY$56,0,MATCH(CONCATENATE($J2319,N$6),'Model Performance Data'!$O$6:$DY$6,0)),'Model Performance Data'!$B$8:$B$56,$C2319,'Model Performance Data'!$C$8:$C$56,$D2319))</f>
        <v>-</v>
      </c>
      <c r="O2319" s="255">
        <f>IF(ISNA(SUMIFS(INDEX('Model Performance Data'!$O$8:$DY$56,0,MATCH(CONCATENATE($J2319,O$6),'Model Performance Data'!$O$6:$DY$6,0)),'Model Performance Data'!$B$8:$B$56,$C2319,'Model Performance Data'!$C$8:$C$56,$D2319)),"-",SUMIFS(INDEX('Model Performance Data'!$O$8:$DY$56,0,MATCH(CONCATENATE($J2319,O$6),'Model Performance Data'!$O$6:$DY$6,0)),'Model Performance Data'!$B$8:$B$56,$C2319,'Model Performance Data'!$C$8:$C$56,$D2319))</f>
        <v>0</v>
      </c>
    </row>
    <row r="2320" spans="2:15" x14ac:dyDescent="0.35">
      <c r="B2320" s="37" t="s">
        <v>80</v>
      </c>
      <c r="C2320" s="38" t="str">
        <f>IF(ISBLANK('Model Performance Data'!$B$100),"-",'Model Performance Data'!$B$100)</f>
        <v>-</v>
      </c>
      <c r="D2320" s="38" t="str">
        <f>IF(ISBLANK('Model Performance Data'!$C$100),"-",'Model Performance Data'!$C$100)</f>
        <v>-</v>
      </c>
      <c r="E2320" s="38" t="str">
        <f>IF(ISBLANK('Model Performance Data'!$D$100),"-",'Model Performance Data'!$D$100)</f>
        <v>-</v>
      </c>
      <c r="F2320" s="38" t="str">
        <f>IF(ISBLANK('Model Performance Data'!$E$100),"-",'Model Performance Data'!$E$100)</f>
        <v>-</v>
      </c>
      <c r="G2320" s="38" t="str">
        <f>IF(ISBLANK('Model Performance Data'!$F$100),"-",'Model Performance Data'!$F$100)</f>
        <v>-</v>
      </c>
      <c r="H2320" s="253">
        <v>3</v>
      </c>
      <c r="I2320" s="253">
        <v>1</v>
      </c>
      <c r="J2320" s="37" t="str">
        <f t="shared" si="83"/>
        <v>31</v>
      </c>
      <c r="K2320" s="38" t="str">
        <f>IF(ISBLANK('Model Performance Data'!$L$100),"-",'Model Performance Data'!$L$100)</f>
        <v>-</v>
      </c>
      <c r="L2320" s="38" t="str">
        <f>IF(ISBLANK('Model Performance Data'!$K$100),"-",'Model Performance Data'!$K$100)</f>
        <v>-</v>
      </c>
      <c r="M2320" s="254">
        <f>IF(ISNA(SUMIFS(INDEX('Model Performance Data'!$O$8:$DY$56,0,MATCH(CONCATENATE($J2320,M$6),'Model Performance Data'!$O$6:$DY$6,0)),'Model Performance Data'!$B$8:$B$56,$C2320,'Model Performance Data'!$C$8:$C$56,$D2320)),"-",SUMIFS(INDEX('Model Performance Data'!$O$8:$DY$56,0,MATCH(CONCATENATE($J2320,M$6),'Model Performance Data'!$O$6:$DY$6,0)),'Model Performance Data'!$B$8:$B$56,$C2320,'Model Performance Data'!$C$8:$C$56,$D2320))</f>
        <v>0</v>
      </c>
      <c r="N2320" s="254">
        <f>IF(ISNA(SUMIFS(INDEX('Model Performance Data'!$O$8:$DY$56,0,MATCH(CONCATENATE($J2320,N$6),'Model Performance Data'!$O$6:$DY$6,0)),'Model Performance Data'!$B$8:$B$56,$C2320,'Model Performance Data'!$C$8:$C$56,$D2320)),"-",SUMIFS(INDEX('Model Performance Data'!$O$8:$DY$56,0,MATCH(CONCATENATE($J2320,N$6),'Model Performance Data'!$O$6:$DY$6,0)),'Model Performance Data'!$B$8:$B$56,$C2320,'Model Performance Data'!$C$8:$C$56,$D2320))</f>
        <v>0</v>
      </c>
      <c r="O2320" s="255">
        <f>IF(ISNA(SUMIFS(INDEX('Model Performance Data'!$O$8:$DY$56,0,MATCH(CONCATENATE($J2320,O$6),'Model Performance Data'!$O$6:$DY$6,0)),'Model Performance Data'!$B$8:$B$56,$C2320,'Model Performance Data'!$C$8:$C$56,$D2320)),"-",SUMIFS(INDEX('Model Performance Data'!$O$8:$DY$56,0,MATCH(CONCATENATE($J2320,O$6),'Model Performance Data'!$O$6:$DY$6,0)),'Model Performance Data'!$B$8:$B$56,$C2320,'Model Performance Data'!$C$8:$C$56,$D2320))</f>
        <v>0</v>
      </c>
    </row>
    <row r="2321" spans="2:15" x14ac:dyDescent="0.35">
      <c r="B2321" s="37" t="s">
        <v>80</v>
      </c>
      <c r="C2321" s="38" t="str">
        <f>IF(ISBLANK('Model Performance Data'!$B$100),"-",'Model Performance Data'!$B$100)</f>
        <v>-</v>
      </c>
      <c r="D2321" s="38" t="str">
        <f>IF(ISBLANK('Model Performance Data'!$C$100),"-",'Model Performance Data'!$C$100)</f>
        <v>-</v>
      </c>
      <c r="E2321" s="38" t="str">
        <f>IF(ISBLANK('Model Performance Data'!$D$100),"-",'Model Performance Data'!$D$100)</f>
        <v>-</v>
      </c>
      <c r="F2321" s="38" t="str">
        <f>IF(ISBLANK('Model Performance Data'!$E$100),"-",'Model Performance Data'!$E$100)</f>
        <v>-</v>
      </c>
      <c r="G2321" s="38" t="str">
        <f>IF(ISBLANK('Model Performance Data'!$F$100),"-",'Model Performance Data'!$F$100)</f>
        <v>-</v>
      </c>
      <c r="H2321" s="253">
        <v>3</v>
      </c>
      <c r="I2321" s="253">
        <v>2</v>
      </c>
      <c r="J2321" s="37" t="str">
        <f t="shared" si="83"/>
        <v>32</v>
      </c>
      <c r="K2321" s="38" t="str">
        <f>IF(ISBLANK('Model Performance Data'!$L$100),"-",'Model Performance Data'!$L$100)</f>
        <v>-</v>
      </c>
      <c r="L2321" s="38" t="str">
        <f>IF(ISBLANK('Model Performance Data'!$K$100),"-",'Model Performance Data'!$K$100)</f>
        <v>-</v>
      </c>
      <c r="M2321" s="254">
        <f>IF(ISNA(SUMIFS(INDEX('Model Performance Data'!$O$8:$DY$56,0,MATCH(CONCATENATE($J2321,M$6),'Model Performance Data'!$O$6:$DY$6,0)),'Model Performance Data'!$B$8:$B$56,$C2321,'Model Performance Data'!$C$8:$C$56,$D2321)),"-",SUMIFS(INDEX('Model Performance Data'!$O$8:$DY$56,0,MATCH(CONCATENATE($J2321,M$6),'Model Performance Data'!$O$6:$DY$6,0)),'Model Performance Data'!$B$8:$B$56,$C2321,'Model Performance Data'!$C$8:$C$56,$D2321))</f>
        <v>0</v>
      </c>
      <c r="N2321" s="254">
        <f>IF(ISNA(SUMIFS(INDEX('Model Performance Data'!$O$8:$DY$56,0,MATCH(CONCATENATE($J2321,N$6),'Model Performance Data'!$O$6:$DY$6,0)),'Model Performance Data'!$B$8:$B$56,$C2321,'Model Performance Data'!$C$8:$C$56,$D2321)),"-",SUMIFS(INDEX('Model Performance Data'!$O$8:$DY$56,0,MATCH(CONCATENATE($J2321,N$6),'Model Performance Data'!$O$6:$DY$6,0)),'Model Performance Data'!$B$8:$B$56,$C2321,'Model Performance Data'!$C$8:$C$56,$D2321))</f>
        <v>0</v>
      </c>
      <c r="O2321" s="255">
        <f>IF(ISNA(SUMIFS(INDEX('Model Performance Data'!$O$8:$DY$56,0,MATCH(CONCATENATE($J2321,O$6),'Model Performance Data'!$O$6:$DY$6,0)),'Model Performance Data'!$B$8:$B$56,$C2321,'Model Performance Data'!$C$8:$C$56,$D2321)),"-",SUMIFS(INDEX('Model Performance Data'!$O$8:$DY$56,0,MATCH(CONCATENATE($J2321,O$6),'Model Performance Data'!$O$6:$DY$6,0)),'Model Performance Data'!$B$8:$B$56,$C2321,'Model Performance Data'!$C$8:$C$56,$D2321))</f>
        <v>0</v>
      </c>
    </row>
    <row r="2322" spans="2:15" x14ac:dyDescent="0.35">
      <c r="B2322" s="37" t="s">
        <v>80</v>
      </c>
      <c r="C2322" s="38" t="str">
        <f>IF(ISBLANK('Model Performance Data'!$B$100),"-",'Model Performance Data'!$B$100)</f>
        <v>-</v>
      </c>
      <c r="D2322" s="38" t="str">
        <f>IF(ISBLANK('Model Performance Data'!$C$100),"-",'Model Performance Data'!$C$100)</f>
        <v>-</v>
      </c>
      <c r="E2322" s="38" t="str">
        <f>IF(ISBLANK('Model Performance Data'!$D$100),"-",'Model Performance Data'!$D$100)</f>
        <v>-</v>
      </c>
      <c r="F2322" s="38" t="str">
        <f>IF(ISBLANK('Model Performance Data'!$E$100),"-",'Model Performance Data'!$E$100)</f>
        <v>-</v>
      </c>
      <c r="G2322" s="38" t="str">
        <f>IF(ISBLANK('Model Performance Data'!$F$100),"-",'Model Performance Data'!$F$100)</f>
        <v>-</v>
      </c>
      <c r="H2322" s="253">
        <v>3</v>
      </c>
      <c r="I2322" s="253">
        <v>3</v>
      </c>
      <c r="J2322" s="37" t="str">
        <f t="shared" si="83"/>
        <v>33</v>
      </c>
      <c r="K2322" s="38" t="str">
        <f>IF(ISBLANK('Model Performance Data'!$L$100),"-",'Model Performance Data'!$L$100)</f>
        <v>-</v>
      </c>
      <c r="L2322" s="38" t="str">
        <f>IF(ISBLANK('Model Performance Data'!$K$100),"-",'Model Performance Data'!$K$100)</f>
        <v>-</v>
      </c>
      <c r="M2322" s="254">
        <f>IF(ISNA(SUMIFS(INDEX('Model Performance Data'!$O$8:$DY$56,0,MATCH(CONCATENATE($J2322,M$6),'Model Performance Data'!$O$6:$DY$6,0)),'Model Performance Data'!$B$8:$B$56,$C2322,'Model Performance Data'!$C$8:$C$56,$D2322)),"-",SUMIFS(INDEX('Model Performance Data'!$O$8:$DY$56,0,MATCH(CONCATENATE($J2322,M$6),'Model Performance Data'!$O$6:$DY$6,0)),'Model Performance Data'!$B$8:$B$56,$C2322,'Model Performance Data'!$C$8:$C$56,$D2322))</f>
        <v>0</v>
      </c>
      <c r="N2322" s="254">
        <f>IF(ISNA(SUMIFS(INDEX('Model Performance Data'!$O$8:$DY$56,0,MATCH(CONCATENATE($J2322,N$6),'Model Performance Data'!$O$6:$DY$6,0)),'Model Performance Data'!$B$8:$B$56,$C2322,'Model Performance Data'!$C$8:$C$56,$D2322)),"-",SUMIFS(INDEX('Model Performance Data'!$O$8:$DY$56,0,MATCH(CONCATENATE($J2322,N$6),'Model Performance Data'!$O$6:$DY$6,0)),'Model Performance Data'!$B$8:$B$56,$C2322,'Model Performance Data'!$C$8:$C$56,$D2322))</f>
        <v>0</v>
      </c>
      <c r="O2322" s="255">
        <f>IF(ISNA(SUMIFS(INDEX('Model Performance Data'!$O$8:$DY$56,0,MATCH(CONCATENATE($J2322,O$6),'Model Performance Data'!$O$6:$DY$6,0)),'Model Performance Data'!$B$8:$B$56,$C2322,'Model Performance Data'!$C$8:$C$56,$D2322)),"-",SUMIFS(INDEX('Model Performance Data'!$O$8:$DY$56,0,MATCH(CONCATENATE($J2322,O$6),'Model Performance Data'!$O$6:$DY$6,0)),'Model Performance Data'!$B$8:$B$56,$C2322,'Model Performance Data'!$C$8:$C$56,$D2322))</f>
        <v>0</v>
      </c>
    </row>
    <row r="2323" spans="2:15" x14ac:dyDescent="0.35">
      <c r="B2323" s="37" t="s">
        <v>80</v>
      </c>
      <c r="C2323" s="38" t="str">
        <f>IF(ISBLANK('Model Performance Data'!$B$100),"-",'Model Performance Data'!$B$100)</f>
        <v>-</v>
      </c>
      <c r="D2323" s="38" t="str">
        <f>IF(ISBLANK('Model Performance Data'!$C$100),"-",'Model Performance Data'!$C$100)</f>
        <v>-</v>
      </c>
      <c r="E2323" s="38" t="str">
        <f>IF(ISBLANK('Model Performance Data'!$D$100),"-",'Model Performance Data'!$D$100)</f>
        <v>-</v>
      </c>
      <c r="F2323" s="38" t="str">
        <f>IF(ISBLANK('Model Performance Data'!$E$100),"-",'Model Performance Data'!$E$100)</f>
        <v>-</v>
      </c>
      <c r="G2323" s="38" t="str">
        <f>IF(ISBLANK('Model Performance Data'!$F$100),"-",'Model Performance Data'!$F$100)</f>
        <v>-</v>
      </c>
      <c r="H2323" s="253">
        <v>3</v>
      </c>
      <c r="I2323" s="253">
        <v>4</v>
      </c>
      <c r="J2323" s="37" t="str">
        <f t="shared" si="83"/>
        <v>34</v>
      </c>
      <c r="K2323" s="38" t="str">
        <f>IF(ISBLANK('Model Performance Data'!$L$100),"-",'Model Performance Data'!$L$100)</f>
        <v>-</v>
      </c>
      <c r="L2323" s="38" t="str">
        <f>IF(ISBLANK('Model Performance Data'!$K$100),"-",'Model Performance Data'!$K$100)</f>
        <v>-</v>
      </c>
      <c r="M2323" s="254">
        <f>IF(ISNA(SUMIFS(INDEX('Model Performance Data'!$O$8:$DY$56,0,MATCH(CONCATENATE($J2323,M$6),'Model Performance Data'!$O$6:$DY$6,0)),'Model Performance Data'!$B$8:$B$56,$C2323,'Model Performance Data'!$C$8:$C$56,$D2323)),"-",SUMIFS(INDEX('Model Performance Data'!$O$8:$DY$56,0,MATCH(CONCATENATE($J2323,M$6),'Model Performance Data'!$O$6:$DY$6,0)),'Model Performance Data'!$B$8:$B$56,$C2323,'Model Performance Data'!$C$8:$C$56,$D2323))</f>
        <v>0</v>
      </c>
      <c r="N2323" s="254">
        <f>IF(ISNA(SUMIFS(INDEX('Model Performance Data'!$O$8:$DY$56,0,MATCH(CONCATENATE($J2323,N$6),'Model Performance Data'!$O$6:$DY$6,0)),'Model Performance Data'!$B$8:$B$56,$C2323,'Model Performance Data'!$C$8:$C$56,$D2323)),"-",SUMIFS(INDEX('Model Performance Data'!$O$8:$DY$56,0,MATCH(CONCATENATE($J2323,N$6),'Model Performance Data'!$O$6:$DY$6,0)),'Model Performance Data'!$B$8:$B$56,$C2323,'Model Performance Data'!$C$8:$C$56,$D2323))</f>
        <v>0</v>
      </c>
      <c r="O2323" s="255">
        <f>IF(ISNA(SUMIFS(INDEX('Model Performance Data'!$O$8:$DY$56,0,MATCH(CONCATENATE($J2323,O$6),'Model Performance Data'!$O$6:$DY$6,0)),'Model Performance Data'!$B$8:$B$56,$C2323,'Model Performance Data'!$C$8:$C$56,$D2323)),"-",SUMIFS(INDEX('Model Performance Data'!$O$8:$DY$56,0,MATCH(CONCATENATE($J2323,O$6),'Model Performance Data'!$O$6:$DY$6,0)),'Model Performance Data'!$B$8:$B$56,$C2323,'Model Performance Data'!$C$8:$C$56,$D2323))</f>
        <v>0</v>
      </c>
    </row>
    <row r="2324" spans="2:15" x14ac:dyDescent="0.35">
      <c r="B2324" s="37" t="s">
        <v>80</v>
      </c>
      <c r="C2324" s="38" t="str">
        <f>IF(ISBLANK('Model Performance Data'!$B$100),"-",'Model Performance Data'!$B$100)</f>
        <v>-</v>
      </c>
      <c r="D2324" s="38" t="str">
        <f>IF(ISBLANK('Model Performance Data'!$C$100),"-",'Model Performance Data'!$C$100)</f>
        <v>-</v>
      </c>
      <c r="E2324" s="38" t="str">
        <f>IF(ISBLANK('Model Performance Data'!$D$100),"-",'Model Performance Data'!$D$100)</f>
        <v>-</v>
      </c>
      <c r="F2324" s="38" t="str">
        <f>IF(ISBLANK('Model Performance Data'!$E$100),"-",'Model Performance Data'!$E$100)</f>
        <v>-</v>
      </c>
      <c r="G2324" s="38" t="str">
        <f>IF(ISBLANK('Model Performance Data'!$F$100),"-",'Model Performance Data'!$F$100)</f>
        <v>-</v>
      </c>
      <c r="H2324" s="253">
        <v>3</v>
      </c>
      <c r="I2324" s="253">
        <v>5</v>
      </c>
      <c r="J2324" s="37" t="str">
        <f t="shared" si="83"/>
        <v>35</v>
      </c>
      <c r="K2324" s="38" t="str">
        <f>IF(ISBLANK('Model Performance Data'!$L$100),"-",'Model Performance Data'!$L$100)</f>
        <v>-</v>
      </c>
      <c r="L2324" s="38" t="str">
        <f>IF(ISBLANK('Model Performance Data'!$K$100),"-",'Model Performance Data'!$K$100)</f>
        <v>-</v>
      </c>
      <c r="M2324" s="254">
        <f>IF(ISNA(SUMIFS(INDEX('Model Performance Data'!$O$8:$DY$56,0,MATCH(CONCATENATE($J2324,M$6),'Model Performance Data'!$O$6:$DY$6,0)),'Model Performance Data'!$B$8:$B$56,$C2324,'Model Performance Data'!$C$8:$C$56,$D2324)),"-",SUMIFS(INDEX('Model Performance Data'!$O$8:$DY$56,0,MATCH(CONCATENATE($J2324,M$6),'Model Performance Data'!$O$6:$DY$6,0)),'Model Performance Data'!$B$8:$B$56,$C2324,'Model Performance Data'!$C$8:$C$56,$D2324))</f>
        <v>0</v>
      </c>
      <c r="N2324" s="254">
        <f>IF(ISNA(SUMIFS(INDEX('Model Performance Data'!$O$8:$DY$56,0,MATCH(CONCATENATE($J2324,N$6),'Model Performance Data'!$O$6:$DY$6,0)),'Model Performance Data'!$B$8:$B$56,$C2324,'Model Performance Data'!$C$8:$C$56,$D2324)),"-",SUMIFS(INDEX('Model Performance Data'!$O$8:$DY$56,0,MATCH(CONCATENATE($J2324,N$6),'Model Performance Data'!$O$6:$DY$6,0)),'Model Performance Data'!$B$8:$B$56,$C2324,'Model Performance Data'!$C$8:$C$56,$D2324))</f>
        <v>0</v>
      </c>
      <c r="O2324" s="255">
        <f>IF(ISNA(SUMIFS(INDEX('Model Performance Data'!$O$8:$DY$56,0,MATCH(CONCATENATE($J2324,O$6),'Model Performance Data'!$O$6:$DY$6,0)),'Model Performance Data'!$B$8:$B$56,$C2324,'Model Performance Data'!$C$8:$C$56,$D2324)),"-",SUMIFS(INDEX('Model Performance Data'!$O$8:$DY$56,0,MATCH(CONCATENATE($J2324,O$6),'Model Performance Data'!$O$6:$DY$6,0)),'Model Performance Data'!$B$8:$B$56,$C2324,'Model Performance Data'!$C$8:$C$56,$D2324))</f>
        <v>0</v>
      </c>
    </row>
    <row r="2325" spans="2:15" x14ac:dyDescent="0.35">
      <c r="B2325" s="37" t="s">
        <v>80</v>
      </c>
      <c r="C2325" s="38" t="str">
        <f>IF(ISBLANK('Model Performance Data'!$B$100),"-",'Model Performance Data'!$B$100)</f>
        <v>-</v>
      </c>
      <c r="D2325" s="38" t="str">
        <f>IF(ISBLANK('Model Performance Data'!$C$100),"-",'Model Performance Data'!$C$100)</f>
        <v>-</v>
      </c>
      <c r="E2325" s="38" t="str">
        <f>IF(ISBLANK('Model Performance Data'!$D$100),"-",'Model Performance Data'!$D$100)</f>
        <v>-</v>
      </c>
      <c r="F2325" s="38" t="str">
        <f>IF(ISBLANK('Model Performance Data'!$E$100),"-",'Model Performance Data'!$E$100)</f>
        <v>-</v>
      </c>
      <c r="G2325" s="38" t="str">
        <f>IF(ISBLANK('Model Performance Data'!$F$100),"-",'Model Performance Data'!$F$100)</f>
        <v>-</v>
      </c>
      <c r="H2325" s="253">
        <v>3</v>
      </c>
      <c r="I2325" s="253" t="s">
        <v>65</v>
      </c>
      <c r="J2325" s="37" t="str">
        <f t="shared" si="83"/>
        <v>3Goal</v>
      </c>
      <c r="K2325" s="38" t="str">
        <f>IF(ISBLANK('Model Performance Data'!$L$100),"-",'Model Performance Data'!$L$100)</f>
        <v>-</v>
      </c>
      <c r="L2325" s="38" t="str">
        <f>IF(ISBLANK('Model Performance Data'!$K$100),"-",'Model Performance Data'!$K$100)</f>
        <v>-</v>
      </c>
      <c r="M2325" s="254" t="str">
        <f>IF(ISNA(SUMIFS(INDEX('Model Performance Data'!$O$8:$DY$56,0,MATCH(CONCATENATE($J2325,M$6),'Model Performance Data'!$O$6:$DY$6,0)),'Model Performance Data'!$B$8:$B$56,$C2325,'Model Performance Data'!$C$8:$C$56,$D2325)),"-",SUMIFS(INDEX('Model Performance Data'!$O$8:$DY$56,0,MATCH(CONCATENATE($J2325,M$6),'Model Performance Data'!$O$6:$DY$6,0)),'Model Performance Data'!$B$8:$B$56,$C2325,'Model Performance Data'!$C$8:$C$56,$D2325))</f>
        <v>-</v>
      </c>
      <c r="N2325" s="254" t="str">
        <f>IF(ISNA(SUMIFS(INDEX('Model Performance Data'!$O$8:$DY$56,0,MATCH(CONCATENATE($J2325,N$6),'Model Performance Data'!$O$6:$DY$6,0)),'Model Performance Data'!$B$8:$B$56,$C2325,'Model Performance Data'!$C$8:$C$56,$D2325)),"-",SUMIFS(INDEX('Model Performance Data'!$O$8:$DY$56,0,MATCH(CONCATENATE($J2325,N$6),'Model Performance Data'!$O$6:$DY$6,0)),'Model Performance Data'!$B$8:$B$56,$C2325,'Model Performance Data'!$C$8:$C$56,$D2325))</f>
        <v>-</v>
      </c>
      <c r="O2325" s="255">
        <f>IF(ISNA(SUMIFS(INDEX('Model Performance Data'!$O$8:$DY$56,0,MATCH(CONCATENATE($J2325,O$6),'Model Performance Data'!$O$6:$DY$6,0)),'Model Performance Data'!$B$8:$B$56,$C2325,'Model Performance Data'!$C$8:$C$56,$D2325)),"-",SUMIFS(INDEX('Model Performance Data'!$O$8:$DY$56,0,MATCH(CONCATENATE($J2325,O$6),'Model Performance Data'!$O$6:$DY$6,0)),'Model Performance Data'!$B$8:$B$56,$C2325,'Model Performance Data'!$C$8:$C$56,$D2325))</f>
        <v>0</v>
      </c>
    </row>
    <row r="2326" spans="2:15" x14ac:dyDescent="0.35">
      <c r="B2326" s="37" t="s">
        <v>80</v>
      </c>
      <c r="C2326" s="38" t="str">
        <f>IF(ISBLANK('Model Performance Data'!$B$100),"-",'Model Performance Data'!$B$100)</f>
        <v>-</v>
      </c>
      <c r="D2326" s="38" t="str">
        <f>IF(ISBLANK('Model Performance Data'!$C$100),"-",'Model Performance Data'!$C$100)</f>
        <v>-</v>
      </c>
      <c r="E2326" s="38" t="str">
        <f>IF(ISBLANK('Model Performance Data'!$D$100),"-",'Model Performance Data'!$D$100)</f>
        <v>-</v>
      </c>
      <c r="F2326" s="38" t="str">
        <f>IF(ISBLANK('Model Performance Data'!$E$100),"-",'Model Performance Data'!$E$100)</f>
        <v>-</v>
      </c>
      <c r="G2326" s="38" t="str">
        <f>IF(ISBLANK('Model Performance Data'!$F$100),"-",'Model Performance Data'!$F$100)</f>
        <v>-</v>
      </c>
      <c r="H2326" s="253">
        <v>4</v>
      </c>
      <c r="I2326" s="253">
        <v>1</v>
      </c>
      <c r="J2326" s="37" t="str">
        <f t="shared" si="83"/>
        <v>41</v>
      </c>
      <c r="K2326" s="38" t="str">
        <f>IF(ISBLANK('Model Performance Data'!$L$100),"-",'Model Performance Data'!$L$100)</f>
        <v>-</v>
      </c>
      <c r="L2326" s="38" t="str">
        <f>IF(ISBLANK('Model Performance Data'!$K$100),"-",'Model Performance Data'!$K$100)</f>
        <v>-</v>
      </c>
      <c r="M2326" s="254">
        <f>IF(ISNA(SUMIFS(INDEX('Model Performance Data'!$O$8:$DY$56,0,MATCH(CONCATENATE($J2326,M$6),'Model Performance Data'!$O$6:$DY$6,0)),'Model Performance Data'!$B$8:$B$56,$C2326,'Model Performance Data'!$C$8:$C$56,$D2326)),"-",SUMIFS(INDEX('Model Performance Data'!$O$8:$DY$56,0,MATCH(CONCATENATE($J2326,M$6),'Model Performance Data'!$O$6:$DY$6,0)),'Model Performance Data'!$B$8:$B$56,$C2326,'Model Performance Data'!$C$8:$C$56,$D2326))</f>
        <v>0</v>
      </c>
      <c r="N2326" s="254">
        <f>IF(ISNA(SUMIFS(INDEX('Model Performance Data'!$O$8:$DY$56,0,MATCH(CONCATENATE($J2326,N$6),'Model Performance Data'!$O$6:$DY$6,0)),'Model Performance Data'!$B$8:$B$56,$C2326,'Model Performance Data'!$C$8:$C$56,$D2326)),"-",SUMIFS(INDEX('Model Performance Data'!$O$8:$DY$56,0,MATCH(CONCATENATE($J2326,N$6),'Model Performance Data'!$O$6:$DY$6,0)),'Model Performance Data'!$B$8:$B$56,$C2326,'Model Performance Data'!$C$8:$C$56,$D2326))</f>
        <v>0</v>
      </c>
      <c r="O2326" s="255">
        <f>IF(ISNA(SUMIFS(INDEX('Model Performance Data'!$O$8:$DY$56,0,MATCH(CONCATENATE($J2326,O$6),'Model Performance Data'!$O$6:$DY$6,0)),'Model Performance Data'!$B$8:$B$56,$C2326,'Model Performance Data'!$C$8:$C$56,$D2326)),"-",SUMIFS(INDEX('Model Performance Data'!$O$8:$DY$56,0,MATCH(CONCATENATE($J2326,O$6),'Model Performance Data'!$O$6:$DY$6,0)),'Model Performance Data'!$B$8:$B$56,$C2326,'Model Performance Data'!$C$8:$C$56,$D2326))</f>
        <v>0</v>
      </c>
    </row>
    <row r="2327" spans="2:15" x14ac:dyDescent="0.35">
      <c r="B2327" s="37" t="s">
        <v>80</v>
      </c>
      <c r="C2327" s="38" t="str">
        <f>IF(ISBLANK('Model Performance Data'!$B$100),"-",'Model Performance Data'!$B$100)</f>
        <v>-</v>
      </c>
      <c r="D2327" s="38" t="str">
        <f>IF(ISBLANK('Model Performance Data'!$C$100),"-",'Model Performance Data'!$C$100)</f>
        <v>-</v>
      </c>
      <c r="E2327" s="38" t="str">
        <f>IF(ISBLANK('Model Performance Data'!$D$100),"-",'Model Performance Data'!$D$100)</f>
        <v>-</v>
      </c>
      <c r="F2327" s="38" t="str">
        <f>IF(ISBLANK('Model Performance Data'!$E$100),"-",'Model Performance Data'!$E$100)</f>
        <v>-</v>
      </c>
      <c r="G2327" s="38" t="str">
        <f>IF(ISBLANK('Model Performance Data'!$F$100),"-",'Model Performance Data'!$F$100)</f>
        <v>-</v>
      </c>
      <c r="H2327" s="253">
        <v>4</v>
      </c>
      <c r="I2327" s="253">
        <v>2</v>
      </c>
      <c r="J2327" s="37" t="str">
        <f t="shared" si="83"/>
        <v>42</v>
      </c>
      <c r="K2327" s="38" t="str">
        <f>IF(ISBLANK('Model Performance Data'!$L$100),"-",'Model Performance Data'!$L$100)</f>
        <v>-</v>
      </c>
      <c r="L2327" s="38" t="str">
        <f>IF(ISBLANK('Model Performance Data'!$K$100),"-",'Model Performance Data'!$K$100)</f>
        <v>-</v>
      </c>
      <c r="M2327" s="254">
        <f>IF(ISNA(SUMIFS(INDEX('Model Performance Data'!$O$8:$DY$56,0,MATCH(CONCATENATE($J2327,M$6),'Model Performance Data'!$O$6:$DY$6,0)),'Model Performance Data'!$B$8:$B$56,$C2327,'Model Performance Data'!$C$8:$C$56,$D2327)),"-",SUMIFS(INDEX('Model Performance Data'!$O$8:$DY$56,0,MATCH(CONCATENATE($J2327,M$6),'Model Performance Data'!$O$6:$DY$6,0)),'Model Performance Data'!$B$8:$B$56,$C2327,'Model Performance Data'!$C$8:$C$56,$D2327))</f>
        <v>0</v>
      </c>
      <c r="N2327" s="254">
        <f>IF(ISNA(SUMIFS(INDEX('Model Performance Data'!$O$8:$DY$56,0,MATCH(CONCATENATE($J2327,N$6),'Model Performance Data'!$O$6:$DY$6,0)),'Model Performance Data'!$B$8:$B$56,$C2327,'Model Performance Data'!$C$8:$C$56,$D2327)),"-",SUMIFS(INDEX('Model Performance Data'!$O$8:$DY$56,0,MATCH(CONCATENATE($J2327,N$6),'Model Performance Data'!$O$6:$DY$6,0)),'Model Performance Data'!$B$8:$B$56,$C2327,'Model Performance Data'!$C$8:$C$56,$D2327))</f>
        <v>0</v>
      </c>
      <c r="O2327" s="255">
        <f>IF(ISNA(SUMIFS(INDEX('Model Performance Data'!$O$8:$DY$56,0,MATCH(CONCATENATE($J2327,O$6),'Model Performance Data'!$O$6:$DY$6,0)),'Model Performance Data'!$B$8:$B$56,$C2327,'Model Performance Data'!$C$8:$C$56,$D2327)),"-",SUMIFS(INDEX('Model Performance Data'!$O$8:$DY$56,0,MATCH(CONCATENATE($J2327,O$6),'Model Performance Data'!$O$6:$DY$6,0)),'Model Performance Data'!$B$8:$B$56,$C2327,'Model Performance Data'!$C$8:$C$56,$D2327))</f>
        <v>0</v>
      </c>
    </row>
    <row r="2328" spans="2:15" x14ac:dyDescent="0.35">
      <c r="B2328" s="37" t="s">
        <v>80</v>
      </c>
      <c r="C2328" s="38" t="str">
        <f>IF(ISBLANK('Model Performance Data'!$B$100),"-",'Model Performance Data'!$B$100)</f>
        <v>-</v>
      </c>
      <c r="D2328" s="38" t="str">
        <f>IF(ISBLANK('Model Performance Data'!$C$100),"-",'Model Performance Data'!$C$100)</f>
        <v>-</v>
      </c>
      <c r="E2328" s="38" t="str">
        <f>IF(ISBLANK('Model Performance Data'!$D$100),"-",'Model Performance Data'!$D$100)</f>
        <v>-</v>
      </c>
      <c r="F2328" s="38" t="str">
        <f>IF(ISBLANK('Model Performance Data'!$E$100),"-",'Model Performance Data'!$E$100)</f>
        <v>-</v>
      </c>
      <c r="G2328" s="38" t="str">
        <f>IF(ISBLANK('Model Performance Data'!$F$100),"-",'Model Performance Data'!$F$100)</f>
        <v>-</v>
      </c>
      <c r="H2328" s="253">
        <v>4</v>
      </c>
      <c r="I2328" s="253">
        <v>3</v>
      </c>
      <c r="J2328" s="37" t="str">
        <f t="shared" si="83"/>
        <v>43</v>
      </c>
      <c r="K2328" s="38" t="str">
        <f>IF(ISBLANK('Model Performance Data'!$L$100),"-",'Model Performance Data'!$L$100)</f>
        <v>-</v>
      </c>
      <c r="L2328" s="38" t="str">
        <f>IF(ISBLANK('Model Performance Data'!$K$100),"-",'Model Performance Data'!$K$100)</f>
        <v>-</v>
      </c>
      <c r="M2328" s="254">
        <f>IF(ISNA(SUMIFS(INDEX('Model Performance Data'!$O$8:$DY$56,0,MATCH(CONCATENATE($J2328,M$6),'Model Performance Data'!$O$6:$DY$6,0)),'Model Performance Data'!$B$8:$B$56,$C2328,'Model Performance Data'!$C$8:$C$56,$D2328)),"-",SUMIFS(INDEX('Model Performance Data'!$O$8:$DY$56,0,MATCH(CONCATENATE($J2328,M$6),'Model Performance Data'!$O$6:$DY$6,0)),'Model Performance Data'!$B$8:$B$56,$C2328,'Model Performance Data'!$C$8:$C$56,$D2328))</f>
        <v>0</v>
      </c>
      <c r="N2328" s="254">
        <f>IF(ISNA(SUMIFS(INDEX('Model Performance Data'!$O$8:$DY$56,0,MATCH(CONCATENATE($J2328,N$6),'Model Performance Data'!$O$6:$DY$6,0)),'Model Performance Data'!$B$8:$B$56,$C2328,'Model Performance Data'!$C$8:$C$56,$D2328)),"-",SUMIFS(INDEX('Model Performance Data'!$O$8:$DY$56,0,MATCH(CONCATENATE($J2328,N$6),'Model Performance Data'!$O$6:$DY$6,0)),'Model Performance Data'!$B$8:$B$56,$C2328,'Model Performance Data'!$C$8:$C$56,$D2328))</f>
        <v>0</v>
      </c>
      <c r="O2328" s="255">
        <f>IF(ISNA(SUMIFS(INDEX('Model Performance Data'!$O$8:$DY$56,0,MATCH(CONCATENATE($J2328,O$6),'Model Performance Data'!$O$6:$DY$6,0)),'Model Performance Data'!$B$8:$B$56,$C2328,'Model Performance Data'!$C$8:$C$56,$D2328)),"-",SUMIFS(INDEX('Model Performance Data'!$O$8:$DY$56,0,MATCH(CONCATENATE($J2328,O$6),'Model Performance Data'!$O$6:$DY$6,0)),'Model Performance Data'!$B$8:$B$56,$C2328,'Model Performance Data'!$C$8:$C$56,$D2328))</f>
        <v>0</v>
      </c>
    </row>
    <row r="2329" spans="2:15" x14ac:dyDescent="0.35">
      <c r="B2329" s="37" t="s">
        <v>80</v>
      </c>
      <c r="C2329" s="38" t="str">
        <f>IF(ISBLANK('Model Performance Data'!$B$100),"-",'Model Performance Data'!$B$100)</f>
        <v>-</v>
      </c>
      <c r="D2329" s="38" t="str">
        <f>IF(ISBLANK('Model Performance Data'!$C$100),"-",'Model Performance Data'!$C$100)</f>
        <v>-</v>
      </c>
      <c r="E2329" s="38" t="str">
        <f>IF(ISBLANK('Model Performance Data'!$D$100),"-",'Model Performance Data'!$D$100)</f>
        <v>-</v>
      </c>
      <c r="F2329" s="38" t="str">
        <f>IF(ISBLANK('Model Performance Data'!$E$100),"-",'Model Performance Data'!$E$100)</f>
        <v>-</v>
      </c>
      <c r="G2329" s="38" t="str">
        <f>IF(ISBLANK('Model Performance Data'!$F$100),"-",'Model Performance Data'!$F$100)</f>
        <v>-</v>
      </c>
      <c r="H2329" s="253">
        <v>4</v>
      </c>
      <c r="I2329" s="253">
        <v>4</v>
      </c>
      <c r="J2329" s="37" t="str">
        <f t="shared" si="83"/>
        <v>44</v>
      </c>
      <c r="K2329" s="38" t="str">
        <f>IF(ISBLANK('Model Performance Data'!$L$100),"-",'Model Performance Data'!$L$100)</f>
        <v>-</v>
      </c>
      <c r="L2329" s="38" t="str">
        <f>IF(ISBLANK('Model Performance Data'!$K$100),"-",'Model Performance Data'!$K$100)</f>
        <v>-</v>
      </c>
      <c r="M2329" s="254">
        <f>IF(ISNA(SUMIFS(INDEX('Model Performance Data'!$O$8:$DY$56,0,MATCH(CONCATENATE($J2329,M$6),'Model Performance Data'!$O$6:$DY$6,0)),'Model Performance Data'!$B$8:$B$56,$C2329,'Model Performance Data'!$C$8:$C$56,$D2329)),"-",SUMIFS(INDEX('Model Performance Data'!$O$8:$DY$56,0,MATCH(CONCATENATE($J2329,M$6),'Model Performance Data'!$O$6:$DY$6,0)),'Model Performance Data'!$B$8:$B$56,$C2329,'Model Performance Data'!$C$8:$C$56,$D2329))</f>
        <v>0</v>
      </c>
      <c r="N2329" s="254">
        <f>IF(ISNA(SUMIFS(INDEX('Model Performance Data'!$O$8:$DY$56,0,MATCH(CONCATENATE($J2329,N$6),'Model Performance Data'!$O$6:$DY$6,0)),'Model Performance Data'!$B$8:$B$56,$C2329,'Model Performance Data'!$C$8:$C$56,$D2329)),"-",SUMIFS(INDEX('Model Performance Data'!$O$8:$DY$56,0,MATCH(CONCATENATE($J2329,N$6),'Model Performance Data'!$O$6:$DY$6,0)),'Model Performance Data'!$B$8:$B$56,$C2329,'Model Performance Data'!$C$8:$C$56,$D2329))</f>
        <v>0</v>
      </c>
      <c r="O2329" s="255">
        <f>IF(ISNA(SUMIFS(INDEX('Model Performance Data'!$O$8:$DY$56,0,MATCH(CONCATENATE($J2329,O$6),'Model Performance Data'!$O$6:$DY$6,0)),'Model Performance Data'!$B$8:$B$56,$C2329,'Model Performance Data'!$C$8:$C$56,$D2329)),"-",SUMIFS(INDEX('Model Performance Data'!$O$8:$DY$56,0,MATCH(CONCATENATE($J2329,O$6),'Model Performance Data'!$O$6:$DY$6,0)),'Model Performance Data'!$B$8:$B$56,$C2329,'Model Performance Data'!$C$8:$C$56,$D2329))</f>
        <v>0</v>
      </c>
    </row>
    <row r="2330" spans="2:15" x14ac:dyDescent="0.35">
      <c r="B2330" s="37" t="s">
        <v>80</v>
      </c>
      <c r="C2330" s="38" t="str">
        <f>IF(ISBLANK('Model Performance Data'!$B$100),"-",'Model Performance Data'!$B$100)</f>
        <v>-</v>
      </c>
      <c r="D2330" s="38" t="str">
        <f>IF(ISBLANK('Model Performance Data'!$C$100),"-",'Model Performance Data'!$C$100)</f>
        <v>-</v>
      </c>
      <c r="E2330" s="38" t="str">
        <f>IF(ISBLANK('Model Performance Data'!$D$100),"-",'Model Performance Data'!$D$100)</f>
        <v>-</v>
      </c>
      <c r="F2330" s="38" t="str">
        <f>IF(ISBLANK('Model Performance Data'!$E$100),"-",'Model Performance Data'!$E$100)</f>
        <v>-</v>
      </c>
      <c r="G2330" s="38" t="str">
        <f>IF(ISBLANK('Model Performance Data'!$F$100),"-",'Model Performance Data'!$F$100)</f>
        <v>-</v>
      </c>
      <c r="H2330" s="253">
        <v>4</v>
      </c>
      <c r="I2330" s="253">
        <v>5</v>
      </c>
      <c r="J2330" s="37" t="str">
        <f t="shared" si="83"/>
        <v>45</v>
      </c>
      <c r="K2330" s="38" t="str">
        <f>IF(ISBLANK('Model Performance Data'!$L$100),"-",'Model Performance Data'!$L$100)</f>
        <v>-</v>
      </c>
      <c r="L2330" s="38" t="str">
        <f>IF(ISBLANK('Model Performance Data'!$K$100),"-",'Model Performance Data'!$K$100)</f>
        <v>-</v>
      </c>
      <c r="M2330" s="254">
        <f>IF(ISNA(SUMIFS(INDEX('Model Performance Data'!$O$8:$DY$56,0,MATCH(CONCATENATE($J2330,M$6),'Model Performance Data'!$O$6:$DY$6,0)),'Model Performance Data'!$B$8:$B$56,$C2330,'Model Performance Data'!$C$8:$C$56,$D2330)),"-",SUMIFS(INDEX('Model Performance Data'!$O$8:$DY$56,0,MATCH(CONCATENATE($J2330,M$6),'Model Performance Data'!$O$6:$DY$6,0)),'Model Performance Data'!$B$8:$B$56,$C2330,'Model Performance Data'!$C$8:$C$56,$D2330))</f>
        <v>0</v>
      </c>
      <c r="N2330" s="254">
        <f>IF(ISNA(SUMIFS(INDEX('Model Performance Data'!$O$8:$DY$56,0,MATCH(CONCATENATE($J2330,N$6),'Model Performance Data'!$O$6:$DY$6,0)),'Model Performance Data'!$B$8:$B$56,$C2330,'Model Performance Data'!$C$8:$C$56,$D2330)),"-",SUMIFS(INDEX('Model Performance Data'!$O$8:$DY$56,0,MATCH(CONCATENATE($J2330,N$6),'Model Performance Data'!$O$6:$DY$6,0)),'Model Performance Data'!$B$8:$B$56,$C2330,'Model Performance Data'!$C$8:$C$56,$D2330))</f>
        <v>0</v>
      </c>
      <c r="O2330" s="255">
        <f>IF(ISNA(SUMIFS(INDEX('Model Performance Data'!$O$8:$DY$56,0,MATCH(CONCATENATE($J2330,O$6),'Model Performance Data'!$O$6:$DY$6,0)),'Model Performance Data'!$B$8:$B$56,$C2330,'Model Performance Data'!$C$8:$C$56,$D2330)),"-",SUMIFS(INDEX('Model Performance Data'!$O$8:$DY$56,0,MATCH(CONCATENATE($J2330,O$6),'Model Performance Data'!$O$6:$DY$6,0)),'Model Performance Data'!$B$8:$B$56,$C2330,'Model Performance Data'!$C$8:$C$56,$D2330))</f>
        <v>0</v>
      </c>
    </row>
    <row r="2331" spans="2:15" x14ac:dyDescent="0.35">
      <c r="B2331" s="37" t="s">
        <v>80</v>
      </c>
      <c r="C2331" s="38" t="str">
        <f>IF(ISBLANK('Model Performance Data'!$B$100),"-",'Model Performance Data'!$B$100)</f>
        <v>-</v>
      </c>
      <c r="D2331" s="38" t="str">
        <f>IF(ISBLANK('Model Performance Data'!$C$100),"-",'Model Performance Data'!$C$100)</f>
        <v>-</v>
      </c>
      <c r="E2331" s="38" t="str">
        <f>IF(ISBLANK('Model Performance Data'!$D$100),"-",'Model Performance Data'!$D$100)</f>
        <v>-</v>
      </c>
      <c r="F2331" s="38" t="str">
        <f>IF(ISBLANK('Model Performance Data'!$E$100),"-",'Model Performance Data'!$E$100)</f>
        <v>-</v>
      </c>
      <c r="G2331" s="38" t="str">
        <f>IF(ISBLANK('Model Performance Data'!$F$100),"-",'Model Performance Data'!$F$100)</f>
        <v>-</v>
      </c>
      <c r="H2331" s="253">
        <v>4</v>
      </c>
      <c r="I2331" s="253" t="s">
        <v>65</v>
      </c>
      <c r="J2331" s="37" t="str">
        <f t="shared" si="83"/>
        <v>4Goal</v>
      </c>
      <c r="K2331" s="38" t="str">
        <f>IF(ISBLANK('Model Performance Data'!$L$100),"-",'Model Performance Data'!$L$100)</f>
        <v>-</v>
      </c>
      <c r="L2331" s="38" t="str">
        <f>IF(ISBLANK('Model Performance Data'!$K$100),"-",'Model Performance Data'!$K$100)</f>
        <v>-</v>
      </c>
      <c r="M2331" s="254" t="str">
        <f>IF(ISNA(SUMIFS(INDEX('Model Performance Data'!$O$8:$DY$56,0,MATCH(CONCATENATE($J2331,M$6),'Model Performance Data'!$O$6:$DY$6,0)),'Model Performance Data'!$B$8:$B$56,$C2331,'Model Performance Data'!$C$8:$C$56,$D2331)),"-",SUMIFS(INDEX('Model Performance Data'!$O$8:$DY$56,0,MATCH(CONCATENATE($J2331,M$6),'Model Performance Data'!$O$6:$DY$6,0)),'Model Performance Data'!$B$8:$B$56,$C2331,'Model Performance Data'!$C$8:$C$56,$D2331))</f>
        <v>-</v>
      </c>
      <c r="N2331" s="254" t="str">
        <f>IF(ISNA(SUMIFS(INDEX('Model Performance Data'!$O$8:$DY$56,0,MATCH(CONCATENATE($J2331,N$6),'Model Performance Data'!$O$6:$DY$6,0)),'Model Performance Data'!$B$8:$B$56,$C2331,'Model Performance Data'!$C$8:$C$56,$D2331)),"-",SUMIFS(INDEX('Model Performance Data'!$O$8:$DY$56,0,MATCH(CONCATENATE($J2331,N$6),'Model Performance Data'!$O$6:$DY$6,0)),'Model Performance Data'!$B$8:$B$56,$C2331,'Model Performance Data'!$C$8:$C$56,$D2331))</f>
        <v>-</v>
      </c>
      <c r="O2331" s="255">
        <f>IF(ISNA(SUMIFS(INDEX('Model Performance Data'!$O$8:$DY$56,0,MATCH(CONCATENATE($J2331,O$6),'Model Performance Data'!$O$6:$DY$6,0)),'Model Performance Data'!$B$8:$B$56,$C2331,'Model Performance Data'!$C$8:$C$56,$D2331)),"-",SUMIFS(INDEX('Model Performance Data'!$O$8:$DY$56,0,MATCH(CONCATENATE($J2331,O$6),'Model Performance Data'!$O$6:$DY$6,0)),'Model Performance Data'!$B$8:$B$56,$C2331,'Model Performance Data'!$C$8:$C$56,$D2331))</f>
        <v>0</v>
      </c>
    </row>
    <row r="2332" spans="2:15" x14ac:dyDescent="0.35">
      <c r="B2332" s="37" t="s">
        <v>80</v>
      </c>
      <c r="C2332" s="38" t="str">
        <f>IF(ISBLANK('Model Performance Data'!$B$101),"-",'Model Performance Data'!$B$101)</f>
        <v>-</v>
      </c>
      <c r="D2332" s="38" t="str">
        <f>IF(ISBLANK('Model Performance Data'!$C$101),"-",'Model Performance Data'!$C$101)</f>
        <v>-</v>
      </c>
      <c r="E2332" s="38" t="str">
        <f>IF(ISBLANK('Model Performance Data'!$D$101),"-",'Model Performance Data'!$D$101)</f>
        <v>-</v>
      </c>
      <c r="F2332" s="38" t="str">
        <f>IF(ISBLANK('Model Performance Data'!$E$101),"-",'Model Performance Data'!$E$101)</f>
        <v>-</v>
      </c>
      <c r="G2332" s="38" t="str">
        <f>IF(ISBLANK('Model Performance Data'!$F$101),"-",'Model Performance Data'!$F$101)</f>
        <v>-</v>
      </c>
      <c r="H2332" s="253" t="s">
        <v>64</v>
      </c>
      <c r="I2332" s="253" t="s">
        <v>64</v>
      </c>
      <c r="J2332" s="37" t="str">
        <f t="shared" si="83"/>
        <v>BaselineBaseline</v>
      </c>
      <c r="K2332" s="38" t="str">
        <f>IF(ISBLANK('Model Performance Data'!$L$101),"-",'Model Performance Data'!$L$101)</f>
        <v>-</v>
      </c>
      <c r="L2332" s="38" t="str">
        <f>IF(ISBLANK('Model Performance Data'!$K$101),"-",'Model Performance Data'!$K$101)</f>
        <v>-</v>
      </c>
      <c r="M2332" s="254">
        <f>IF(ISNA(SUMIFS(INDEX('Model Performance Data'!$O$8:$DY$56,0,MATCH(CONCATENATE($J2332,M$6),'Model Performance Data'!$O$6:$DY$6,0)),'Model Performance Data'!$B$8:$B$56,$C2332,'Model Performance Data'!$C$8:$C$56,$D2332)),"-",SUMIFS(INDEX('Model Performance Data'!$O$8:$DY$56,0,MATCH(CONCATENATE($J2332,M$6),'Model Performance Data'!$O$6:$DY$6,0)),'Model Performance Data'!$B$8:$B$56,$C2332,'Model Performance Data'!$C$8:$C$56,$D2332))</f>
        <v>0</v>
      </c>
      <c r="N2332" s="254">
        <f>IF(ISNA(SUMIFS(INDEX('Model Performance Data'!$O$8:$DY$56,0,MATCH(CONCATENATE($J2332,N$6),'Model Performance Data'!$O$6:$DY$6,0)),'Model Performance Data'!$B$8:$B$56,$C2332,'Model Performance Data'!$C$8:$C$56,$D2332)),"-",SUMIFS(INDEX('Model Performance Data'!$O$8:$DY$56,0,MATCH(CONCATENATE($J2332,N$6),'Model Performance Data'!$O$6:$DY$6,0)),'Model Performance Data'!$B$8:$B$56,$C2332,'Model Performance Data'!$C$8:$C$56,$D2332))</f>
        <v>0</v>
      </c>
      <c r="O2332" s="255">
        <f>IF(ISNA(SUMIFS(INDEX('Model Performance Data'!$O$8:$DY$56,0,MATCH(CONCATENATE($J2332,O$6),'Model Performance Data'!$O$6:$DY$6,0)),'Model Performance Data'!$B$8:$B$56,$C2332,'Model Performance Data'!$C$8:$C$56,$D2332)),"-",SUMIFS(INDEX('Model Performance Data'!$O$8:$DY$56,0,MATCH(CONCATENATE($J2332,O$6),'Model Performance Data'!$O$6:$DY$6,0)),'Model Performance Data'!$B$8:$B$56,$C2332,'Model Performance Data'!$C$8:$C$56,$D2332))</f>
        <v>0</v>
      </c>
    </row>
    <row r="2333" spans="2:15" x14ac:dyDescent="0.35">
      <c r="B2333" s="37" t="s">
        <v>80</v>
      </c>
      <c r="C2333" s="38" t="str">
        <f>IF(ISBLANK('Model Performance Data'!$B$101),"-",'Model Performance Data'!$B$101)</f>
        <v>-</v>
      </c>
      <c r="D2333" s="38" t="str">
        <f>IF(ISBLANK('Model Performance Data'!$C$101),"-",'Model Performance Data'!$C$101)</f>
        <v>-</v>
      </c>
      <c r="E2333" s="38" t="str">
        <f>IF(ISBLANK('Model Performance Data'!$D$101),"-",'Model Performance Data'!$D$101)</f>
        <v>-</v>
      </c>
      <c r="F2333" s="38" t="str">
        <f>IF(ISBLANK('Model Performance Data'!$E$101),"-",'Model Performance Data'!$E$101)</f>
        <v>-</v>
      </c>
      <c r="G2333" s="38" t="str">
        <f>IF(ISBLANK('Model Performance Data'!$F$101),"-",'Model Performance Data'!$F$101)</f>
        <v>-</v>
      </c>
      <c r="H2333" s="253">
        <v>1</v>
      </c>
      <c r="I2333" s="253">
        <v>1</v>
      </c>
      <c r="J2333" s="37" t="str">
        <f t="shared" si="83"/>
        <v>11</v>
      </c>
      <c r="K2333" s="38" t="str">
        <f>IF(ISBLANK('Model Performance Data'!$L$101),"-",'Model Performance Data'!$L$101)</f>
        <v>-</v>
      </c>
      <c r="L2333" s="38" t="str">
        <f>IF(ISBLANK('Model Performance Data'!$K$101),"-",'Model Performance Data'!$K$101)</f>
        <v>-</v>
      </c>
      <c r="M2333" s="254">
        <f>IF(ISNA(SUMIFS(INDEX('Model Performance Data'!$O$8:$DY$56,0,MATCH(CONCATENATE($J2333,M$6),'Model Performance Data'!$O$6:$DY$6,0)),'Model Performance Data'!$B$8:$B$56,$C2333,'Model Performance Data'!$C$8:$C$56,$D2333)),"-",SUMIFS(INDEX('Model Performance Data'!$O$8:$DY$56,0,MATCH(CONCATENATE($J2333,M$6),'Model Performance Data'!$O$6:$DY$6,0)),'Model Performance Data'!$B$8:$B$56,$C2333,'Model Performance Data'!$C$8:$C$56,$D2333))</f>
        <v>0</v>
      </c>
      <c r="N2333" s="254">
        <f>IF(ISNA(SUMIFS(INDEX('Model Performance Data'!$O$8:$DY$56,0,MATCH(CONCATENATE($J2333,N$6),'Model Performance Data'!$O$6:$DY$6,0)),'Model Performance Data'!$B$8:$B$56,$C2333,'Model Performance Data'!$C$8:$C$56,$D2333)),"-",SUMIFS(INDEX('Model Performance Data'!$O$8:$DY$56,0,MATCH(CONCATENATE($J2333,N$6),'Model Performance Data'!$O$6:$DY$6,0)),'Model Performance Data'!$B$8:$B$56,$C2333,'Model Performance Data'!$C$8:$C$56,$D2333))</f>
        <v>0</v>
      </c>
      <c r="O2333" s="255">
        <f>IF(ISNA(SUMIFS(INDEX('Model Performance Data'!$O$8:$DY$56,0,MATCH(CONCATENATE($J2333,O$6),'Model Performance Data'!$O$6:$DY$6,0)),'Model Performance Data'!$B$8:$B$56,$C2333,'Model Performance Data'!$C$8:$C$56,$D2333)),"-",SUMIFS(INDEX('Model Performance Data'!$O$8:$DY$56,0,MATCH(CONCATENATE($J2333,O$6),'Model Performance Data'!$O$6:$DY$6,0)),'Model Performance Data'!$B$8:$B$56,$C2333,'Model Performance Data'!$C$8:$C$56,$D2333))</f>
        <v>0</v>
      </c>
    </row>
    <row r="2334" spans="2:15" x14ac:dyDescent="0.35">
      <c r="B2334" s="37" t="s">
        <v>80</v>
      </c>
      <c r="C2334" s="38" t="str">
        <f>IF(ISBLANK('Model Performance Data'!$B$101),"-",'Model Performance Data'!$B$101)</f>
        <v>-</v>
      </c>
      <c r="D2334" s="38" t="str">
        <f>IF(ISBLANK('Model Performance Data'!$C$101),"-",'Model Performance Data'!$C$101)</f>
        <v>-</v>
      </c>
      <c r="E2334" s="38" t="str">
        <f>IF(ISBLANK('Model Performance Data'!$D$101),"-",'Model Performance Data'!$D$101)</f>
        <v>-</v>
      </c>
      <c r="F2334" s="38" t="str">
        <f>IF(ISBLANK('Model Performance Data'!$E$101),"-",'Model Performance Data'!$E$101)</f>
        <v>-</v>
      </c>
      <c r="G2334" s="38" t="str">
        <f>IF(ISBLANK('Model Performance Data'!$F$101),"-",'Model Performance Data'!$F$101)</f>
        <v>-</v>
      </c>
      <c r="H2334" s="253">
        <v>1</v>
      </c>
      <c r="I2334" s="253">
        <v>2</v>
      </c>
      <c r="J2334" s="37" t="str">
        <f t="shared" si="83"/>
        <v>12</v>
      </c>
      <c r="K2334" s="38" t="str">
        <f>IF(ISBLANK('Model Performance Data'!$L$101),"-",'Model Performance Data'!$L$101)</f>
        <v>-</v>
      </c>
      <c r="L2334" s="38" t="str">
        <f>IF(ISBLANK('Model Performance Data'!$K$101),"-",'Model Performance Data'!$K$101)</f>
        <v>-</v>
      </c>
      <c r="M2334" s="254">
        <f>IF(ISNA(SUMIFS(INDEX('Model Performance Data'!$O$8:$DY$56,0,MATCH(CONCATENATE($J2334,M$6),'Model Performance Data'!$O$6:$DY$6,0)),'Model Performance Data'!$B$8:$B$56,$C2334,'Model Performance Data'!$C$8:$C$56,$D2334)),"-",SUMIFS(INDEX('Model Performance Data'!$O$8:$DY$56,0,MATCH(CONCATENATE($J2334,M$6),'Model Performance Data'!$O$6:$DY$6,0)),'Model Performance Data'!$B$8:$B$56,$C2334,'Model Performance Data'!$C$8:$C$56,$D2334))</f>
        <v>0</v>
      </c>
      <c r="N2334" s="254">
        <f>IF(ISNA(SUMIFS(INDEX('Model Performance Data'!$O$8:$DY$56,0,MATCH(CONCATENATE($J2334,N$6),'Model Performance Data'!$O$6:$DY$6,0)),'Model Performance Data'!$B$8:$B$56,$C2334,'Model Performance Data'!$C$8:$C$56,$D2334)),"-",SUMIFS(INDEX('Model Performance Data'!$O$8:$DY$56,0,MATCH(CONCATENATE($J2334,N$6),'Model Performance Data'!$O$6:$DY$6,0)),'Model Performance Data'!$B$8:$B$56,$C2334,'Model Performance Data'!$C$8:$C$56,$D2334))</f>
        <v>0</v>
      </c>
      <c r="O2334" s="255">
        <f>IF(ISNA(SUMIFS(INDEX('Model Performance Data'!$O$8:$DY$56,0,MATCH(CONCATENATE($J2334,O$6),'Model Performance Data'!$O$6:$DY$6,0)),'Model Performance Data'!$B$8:$B$56,$C2334,'Model Performance Data'!$C$8:$C$56,$D2334)),"-",SUMIFS(INDEX('Model Performance Data'!$O$8:$DY$56,0,MATCH(CONCATENATE($J2334,O$6),'Model Performance Data'!$O$6:$DY$6,0)),'Model Performance Data'!$B$8:$B$56,$C2334,'Model Performance Data'!$C$8:$C$56,$D2334))</f>
        <v>0</v>
      </c>
    </row>
    <row r="2335" spans="2:15" x14ac:dyDescent="0.35">
      <c r="B2335" s="37" t="s">
        <v>80</v>
      </c>
      <c r="C2335" s="38" t="str">
        <f>IF(ISBLANK('Model Performance Data'!$B$101),"-",'Model Performance Data'!$B$101)</f>
        <v>-</v>
      </c>
      <c r="D2335" s="38" t="str">
        <f>IF(ISBLANK('Model Performance Data'!$C$101),"-",'Model Performance Data'!$C$101)</f>
        <v>-</v>
      </c>
      <c r="E2335" s="38" t="str">
        <f>IF(ISBLANK('Model Performance Data'!$D$101),"-",'Model Performance Data'!$D$101)</f>
        <v>-</v>
      </c>
      <c r="F2335" s="38" t="str">
        <f>IF(ISBLANK('Model Performance Data'!$E$101),"-",'Model Performance Data'!$E$101)</f>
        <v>-</v>
      </c>
      <c r="G2335" s="38" t="str">
        <f>IF(ISBLANK('Model Performance Data'!$F$101),"-",'Model Performance Data'!$F$101)</f>
        <v>-</v>
      </c>
      <c r="H2335" s="253">
        <v>1</v>
      </c>
      <c r="I2335" s="253">
        <v>3</v>
      </c>
      <c r="J2335" s="37" t="str">
        <f t="shared" si="83"/>
        <v>13</v>
      </c>
      <c r="K2335" s="38" t="str">
        <f>IF(ISBLANK('Model Performance Data'!$L$101),"-",'Model Performance Data'!$L$101)</f>
        <v>-</v>
      </c>
      <c r="L2335" s="38" t="str">
        <f>IF(ISBLANK('Model Performance Data'!$K$101),"-",'Model Performance Data'!$K$101)</f>
        <v>-</v>
      </c>
      <c r="M2335" s="254">
        <f>IF(ISNA(SUMIFS(INDEX('Model Performance Data'!$O$8:$DY$56,0,MATCH(CONCATENATE($J2335,M$6),'Model Performance Data'!$O$6:$DY$6,0)),'Model Performance Data'!$B$8:$B$56,$C2335,'Model Performance Data'!$C$8:$C$56,$D2335)),"-",SUMIFS(INDEX('Model Performance Data'!$O$8:$DY$56,0,MATCH(CONCATENATE($J2335,M$6),'Model Performance Data'!$O$6:$DY$6,0)),'Model Performance Data'!$B$8:$B$56,$C2335,'Model Performance Data'!$C$8:$C$56,$D2335))</f>
        <v>0</v>
      </c>
      <c r="N2335" s="254">
        <f>IF(ISNA(SUMIFS(INDEX('Model Performance Data'!$O$8:$DY$56,0,MATCH(CONCATENATE($J2335,N$6),'Model Performance Data'!$O$6:$DY$6,0)),'Model Performance Data'!$B$8:$B$56,$C2335,'Model Performance Data'!$C$8:$C$56,$D2335)),"-",SUMIFS(INDEX('Model Performance Data'!$O$8:$DY$56,0,MATCH(CONCATENATE($J2335,N$6),'Model Performance Data'!$O$6:$DY$6,0)),'Model Performance Data'!$B$8:$B$56,$C2335,'Model Performance Data'!$C$8:$C$56,$D2335))</f>
        <v>0</v>
      </c>
      <c r="O2335" s="255">
        <f>IF(ISNA(SUMIFS(INDEX('Model Performance Data'!$O$8:$DY$56,0,MATCH(CONCATENATE($J2335,O$6),'Model Performance Data'!$O$6:$DY$6,0)),'Model Performance Data'!$B$8:$B$56,$C2335,'Model Performance Data'!$C$8:$C$56,$D2335)),"-",SUMIFS(INDEX('Model Performance Data'!$O$8:$DY$56,0,MATCH(CONCATENATE($J2335,O$6),'Model Performance Data'!$O$6:$DY$6,0)),'Model Performance Data'!$B$8:$B$56,$C2335,'Model Performance Data'!$C$8:$C$56,$D2335))</f>
        <v>0</v>
      </c>
    </row>
    <row r="2336" spans="2:15" x14ac:dyDescent="0.35">
      <c r="B2336" s="37" t="s">
        <v>80</v>
      </c>
      <c r="C2336" s="38" t="str">
        <f>IF(ISBLANK('Model Performance Data'!$B$101),"-",'Model Performance Data'!$B$101)</f>
        <v>-</v>
      </c>
      <c r="D2336" s="38" t="str">
        <f>IF(ISBLANK('Model Performance Data'!$C$101),"-",'Model Performance Data'!$C$101)</f>
        <v>-</v>
      </c>
      <c r="E2336" s="38" t="str">
        <f>IF(ISBLANK('Model Performance Data'!$D$101),"-",'Model Performance Data'!$D$101)</f>
        <v>-</v>
      </c>
      <c r="F2336" s="38" t="str">
        <f>IF(ISBLANK('Model Performance Data'!$E$101),"-",'Model Performance Data'!$E$101)</f>
        <v>-</v>
      </c>
      <c r="G2336" s="38" t="str">
        <f>IF(ISBLANK('Model Performance Data'!$F$101),"-",'Model Performance Data'!$F$101)</f>
        <v>-</v>
      </c>
      <c r="H2336" s="253">
        <v>1</v>
      </c>
      <c r="I2336" s="253">
        <v>4</v>
      </c>
      <c r="J2336" s="37" t="str">
        <f t="shared" si="83"/>
        <v>14</v>
      </c>
      <c r="K2336" s="38" t="str">
        <f>IF(ISBLANK('Model Performance Data'!$L$101),"-",'Model Performance Data'!$L$101)</f>
        <v>-</v>
      </c>
      <c r="L2336" s="38" t="str">
        <f>IF(ISBLANK('Model Performance Data'!$K$101),"-",'Model Performance Data'!$K$101)</f>
        <v>-</v>
      </c>
      <c r="M2336" s="254">
        <f>IF(ISNA(SUMIFS(INDEX('Model Performance Data'!$O$8:$DY$56,0,MATCH(CONCATENATE($J2336,M$6),'Model Performance Data'!$O$6:$DY$6,0)),'Model Performance Data'!$B$8:$B$56,$C2336,'Model Performance Data'!$C$8:$C$56,$D2336)),"-",SUMIFS(INDEX('Model Performance Data'!$O$8:$DY$56,0,MATCH(CONCATENATE($J2336,M$6),'Model Performance Data'!$O$6:$DY$6,0)),'Model Performance Data'!$B$8:$B$56,$C2336,'Model Performance Data'!$C$8:$C$56,$D2336))</f>
        <v>0</v>
      </c>
      <c r="N2336" s="254">
        <f>IF(ISNA(SUMIFS(INDEX('Model Performance Data'!$O$8:$DY$56,0,MATCH(CONCATENATE($J2336,N$6),'Model Performance Data'!$O$6:$DY$6,0)),'Model Performance Data'!$B$8:$B$56,$C2336,'Model Performance Data'!$C$8:$C$56,$D2336)),"-",SUMIFS(INDEX('Model Performance Data'!$O$8:$DY$56,0,MATCH(CONCATENATE($J2336,N$6),'Model Performance Data'!$O$6:$DY$6,0)),'Model Performance Data'!$B$8:$B$56,$C2336,'Model Performance Data'!$C$8:$C$56,$D2336))</f>
        <v>0</v>
      </c>
      <c r="O2336" s="255">
        <f>IF(ISNA(SUMIFS(INDEX('Model Performance Data'!$O$8:$DY$56,0,MATCH(CONCATENATE($J2336,O$6),'Model Performance Data'!$O$6:$DY$6,0)),'Model Performance Data'!$B$8:$B$56,$C2336,'Model Performance Data'!$C$8:$C$56,$D2336)),"-",SUMIFS(INDEX('Model Performance Data'!$O$8:$DY$56,0,MATCH(CONCATENATE($J2336,O$6),'Model Performance Data'!$O$6:$DY$6,0)),'Model Performance Data'!$B$8:$B$56,$C2336,'Model Performance Data'!$C$8:$C$56,$D2336))</f>
        <v>0</v>
      </c>
    </row>
    <row r="2337" spans="2:15" x14ac:dyDescent="0.35">
      <c r="B2337" s="37" t="s">
        <v>80</v>
      </c>
      <c r="C2337" s="38" t="str">
        <f>IF(ISBLANK('Model Performance Data'!$B$101),"-",'Model Performance Data'!$B$101)</f>
        <v>-</v>
      </c>
      <c r="D2337" s="38" t="str">
        <f>IF(ISBLANK('Model Performance Data'!$C$101),"-",'Model Performance Data'!$C$101)</f>
        <v>-</v>
      </c>
      <c r="E2337" s="38" t="str">
        <f>IF(ISBLANK('Model Performance Data'!$D$101),"-",'Model Performance Data'!$D$101)</f>
        <v>-</v>
      </c>
      <c r="F2337" s="38" t="str">
        <f>IF(ISBLANK('Model Performance Data'!$E$101),"-",'Model Performance Data'!$E$101)</f>
        <v>-</v>
      </c>
      <c r="G2337" s="38" t="str">
        <f>IF(ISBLANK('Model Performance Data'!$F$101),"-",'Model Performance Data'!$F$101)</f>
        <v>-</v>
      </c>
      <c r="H2337" s="253">
        <v>1</v>
      </c>
      <c r="I2337" s="253">
        <v>5</v>
      </c>
      <c r="J2337" s="37" t="str">
        <f t="shared" si="83"/>
        <v>15</v>
      </c>
      <c r="K2337" s="38" t="str">
        <f>IF(ISBLANK('Model Performance Data'!$L$101),"-",'Model Performance Data'!$L$101)</f>
        <v>-</v>
      </c>
      <c r="L2337" s="38" t="str">
        <f>IF(ISBLANK('Model Performance Data'!$K$101),"-",'Model Performance Data'!$K$101)</f>
        <v>-</v>
      </c>
      <c r="M2337" s="254">
        <f>IF(ISNA(SUMIFS(INDEX('Model Performance Data'!$O$8:$DY$56,0,MATCH(CONCATENATE($J2337,M$6),'Model Performance Data'!$O$6:$DY$6,0)),'Model Performance Data'!$B$8:$B$56,$C2337,'Model Performance Data'!$C$8:$C$56,$D2337)),"-",SUMIFS(INDEX('Model Performance Data'!$O$8:$DY$56,0,MATCH(CONCATENATE($J2337,M$6),'Model Performance Data'!$O$6:$DY$6,0)),'Model Performance Data'!$B$8:$B$56,$C2337,'Model Performance Data'!$C$8:$C$56,$D2337))</f>
        <v>0</v>
      </c>
      <c r="N2337" s="254">
        <f>IF(ISNA(SUMIFS(INDEX('Model Performance Data'!$O$8:$DY$56,0,MATCH(CONCATENATE($J2337,N$6),'Model Performance Data'!$O$6:$DY$6,0)),'Model Performance Data'!$B$8:$B$56,$C2337,'Model Performance Data'!$C$8:$C$56,$D2337)),"-",SUMIFS(INDEX('Model Performance Data'!$O$8:$DY$56,0,MATCH(CONCATENATE($J2337,N$6),'Model Performance Data'!$O$6:$DY$6,0)),'Model Performance Data'!$B$8:$B$56,$C2337,'Model Performance Data'!$C$8:$C$56,$D2337))</f>
        <v>0</v>
      </c>
      <c r="O2337" s="255">
        <f>IF(ISNA(SUMIFS(INDEX('Model Performance Data'!$O$8:$DY$56,0,MATCH(CONCATENATE($J2337,O$6),'Model Performance Data'!$O$6:$DY$6,0)),'Model Performance Data'!$B$8:$B$56,$C2337,'Model Performance Data'!$C$8:$C$56,$D2337)),"-",SUMIFS(INDEX('Model Performance Data'!$O$8:$DY$56,0,MATCH(CONCATENATE($J2337,O$6),'Model Performance Data'!$O$6:$DY$6,0)),'Model Performance Data'!$B$8:$B$56,$C2337,'Model Performance Data'!$C$8:$C$56,$D2337))</f>
        <v>0</v>
      </c>
    </row>
    <row r="2338" spans="2:15" x14ac:dyDescent="0.35">
      <c r="B2338" s="37" t="s">
        <v>80</v>
      </c>
      <c r="C2338" s="38" t="str">
        <f>IF(ISBLANK('Model Performance Data'!$B$101),"-",'Model Performance Data'!$B$101)</f>
        <v>-</v>
      </c>
      <c r="D2338" s="38" t="str">
        <f>IF(ISBLANK('Model Performance Data'!$C$101),"-",'Model Performance Data'!$C$101)</f>
        <v>-</v>
      </c>
      <c r="E2338" s="38" t="str">
        <f>IF(ISBLANK('Model Performance Data'!$D$101),"-",'Model Performance Data'!$D$101)</f>
        <v>-</v>
      </c>
      <c r="F2338" s="38" t="str">
        <f>IF(ISBLANK('Model Performance Data'!$E$101),"-",'Model Performance Data'!$E$101)</f>
        <v>-</v>
      </c>
      <c r="G2338" s="38" t="str">
        <f>IF(ISBLANK('Model Performance Data'!$F$101),"-",'Model Performance Data'!$F$101)</f>
        <v>-</v>
      </c>
      <c r="H2338" s="253">
        <v>1</v>
      </c>
      <c r="I2338" s="253" t="s">
        <v>65</v>
      </c>
      <c r="J2338" s="37" t="str">
        <f t="shared" si="83"/>
        <v>1Goal</v>
      </c>
      <c r="K2338" s="38" t="str">
        <f>IF(ISBLANK('Model Performance Data'!$L$101),"-",'Model Performance Data'!$L$101)</f>
        <v>-</v>
      </c>
      <c r="L2338" s="38" t="str">
        <f>IF(ISBLANK('Model Performance Data'!$K$101),"-",'Model Performance Data'!$K$101)</f>
        <v>-</v>
      </c>
      <c r="M2338" s="254" t="str">
        <f>IF(ISNA(SUMIFS(INDEX('Model Performance Data'!$O$8:$DY$56,0,MATCH(CONCATENATE($J2338,M$6),'Model Performance Data'!$O$6:$DY$6,0)),'Model Performance Data'!$B$8:$B$56,$C2338,'Model Performance Data'!$C$8:$C$56,$D2338)),"-",SUMIFS(INDEX('Model Performance Data'!$O$8:$DY$56,0,MATCH(CONCATENATE($J2338,M$6),'Model Performance Data'!$O$6:$DY$6,0)),'Model Performance Data'!$B$8:$B$56,$C2338,'Model Performance Data'!$C$8:$C$56,$D2338))</f>
        <v>-</v>
      </c>
      <c r="N2338" s="254" t="str">
        <f>IF(ISNA(SUMIFS(INDEX('Model Performance Data'!$O$8:$DY$56,0,MATCH(CONCATENATE($J2338,N$6),'Model Performance Data'!$O$6:$DY$6,0)),'Model Performance Data'!$B$8:$B$56,$C2338,'Model Performance Data'!$C$8:$C$56,$D2338)),"-",SUMIFS(INDEX('Model Performance Data'!$O$8:$DY$56,0,MATCH(CONCATENATE($J2338,N$6),'Model Performance Data'!$O$6:$DY$6,0)),'Model Performance Data'!$B$8:$B$56,$C2338,'Model Performance Data'!$C$8:$C$56,$D2338))</f>
        <v>-</v>
      </c>
      <c r="O2338" s="255">
        <f>IF(ISNA(SUMIFS(INDEX('Model Performance Data'!$O$8:$DY$56,0,MATCH(CONCATENATE($J2338,O$6),'Model Performance Data'!$O$6:$DY$6,0)),'Model Performance Data'!$B$8:$B$56,$C2338,'Model Performance Data'!$C$8:$C$56,$D2338)),"-",SUMIFS(INDEX('Model Performance Data'!$O$8:$DY$56,0,MATCH(CONCATENATE($J2338,O$6),'Model Performance Data'!$O$6:$DY$6,0)),'Model Performance Data'!$B$8:$B$56,$C2338,'Model Performance Data'!$C$8:$C$56,$D2338))</f>
        <v>0</v>
      </c>
    </row>
    <row r="2339" spans="2:15" x14ac:dyDescent="0.35">
      <c r="B2339" s="37" t="s">
        <v>80</v>
      </c>
      <c r="C2339" s="38" t="str">
        <f>IF(ISBLANK('Model Performance Data'!$B$101),"-",'Model Performance Data'!$B$101)</f>
        <v>-</v>
      </c>
      <c r="D2339" s="38" t="str">
        <f>IF(ISBLANK('Model Performance Data'!$C$101),"-",'Model Performance Data'!$C$101)</f>
        <v>-</v>
      </c>
      <c r="E2339" s="38" t="str">
        <f>IF(ISBLANK('Model Performance Data'!$D$101),"-",'Model Performance Data'!$D$101)</f>
        <v>-</v>
      </c>
      <c r="F2339" s="38" t="str">
        <f>IF(ISBLANK('Model Performance Data'!$E$101),"-",'Model Performance Data'!$E$101)</f>
        <v>-</v>
      </c>
      <c r="G2339" s="38" t="str">
        <f>IF(ISBLANK('Model Performance Data'!$F$101),"-",'Model Performance Data'!$F$101)</f>
        <v>-</v>
      </c>
      <c r="H2339" s="253">
        <v>2</v>
      </c>
      <c r="I2339" s="253">
        <v>1</v>
      </c>
      <c r="J2339" s="37" t="str">
        <f t="shared" si="83"/>
        <v>21</v>
      </c>
      <c r="K2339" s="38" t="str">
        <f>IF(ISBLANK('Model Performance Data'!$L$101),"-",'Model Performance Data'!$L$101)</f>
        <v>-</v>
      </c>
      <c r="L2339" s="38" t="str">
        <f>IF(ISBLANK('Model Performance Data'!$K$101),"-",'Model Performance Data'!$K$101)</f>
        <v>-</v>
      </c>
      <c r="M2339" s="254">
        <f>IF(ISNA(SUMIFS(INDEX('Model Performance Data'!$O$8:$DY$56,0,MATCH(CONCATENATE($J2339,M$6),'Model Performance Data'!$O$6:$DY$6,0)),'Model Performance Data'!$B$8:$B$56,$C2339,'Model Performance Data'!$C$8:$C$56,$D2339)),"-",SUMIFS(INDEX('Model Performance Data'!$O$8:$DY$56,0,MATCH(CONCATENATE($J2339,M$6),'Model Performance Data'!$O$6:$DY$6,0)),'Model Performance Data'!$B$8:$B$56,$C2339,'Model Performance Data'!$C$8:$C$56,$D2339))</f>
        <v>0</v>
      </c>
      <c r="N2339" s="254">
        <f>IF(ISNA(SUMIFS(INDEX('Model Performance Data'!$O$8:$DY$56,0,MATCH(CONCATENATE($J2339,N$6),'Model Performance Data'!$O$6:$DY$6,0)),'Model Performance Data'!$B$8:$B$56,$C2339,'Model Performance Data'!$C$8:$C$56,$D2339)),"-",SUMIFS(INDEX('Model Performance Data'!$O$8:$DY$56,0,MATCH(CONCATENATE($J2339,N$6),'Model Performance Data'!$O$6:$DY$6,0)),'Model Performance Data'!$B$8:$B$56,$C2339,'Model Performance Data'!$C$8:$C$56,$D2339))</f>
        <v>0</v>
      </c>
      <c r="O2339" s="255">
        <f>IF(ISNA(SUMIFS(INDEX('Model Performance Data'!$O$8:$DY$56,0,MATCH(CONCATENATE($J2339,O$6),'Model Performance Data'!$O$6:$DY$6,0)),'Model Performance Data'!$B$8:$B$56,$C2339,'Model Performance Data'!$C$8:$C$56,$D2339)),"-",SUMIFS(INDEX('Model Performance Data'!$O$8:$DY$56,0,MATCH(CONCATENATE($J2339,O$6),'Model Performance Data'!$O$6:$DY$6,0)),'Model Performance Data'!$B$8:$B$56,$C2339,'Model Performance Data'!$C$8:$C$56,$D2339))</f>
        <v>0</v>
      </c>
    </row>
    <row r="2340" spans="2:15" x14ac:dyDescent="0.35">
      <c r="B2340" s="37" t="s">
        <v>80</v>
      </c>
      <c r="C2340" s="38" t="str">
        <f>IF(ISBLANK('Model Performance Data'!$B$101),"-",'Model Performance Data'!$B$101)</f>
        <v>-</v>
      </c>
      <c r="D2340" s="38" t="str">
        <f>IF(ISBLANK('Model Performance Data'!$C$101),"-",'Model Performance Data'!$C$101)</f>
        <v>-</v>
      </c>
      <c r="E2340" s="38" t="str">
        <f>IF(ISBLANK('Model Performance Data'!$D$101),"-",'Model Performance Data'!$D$101)</f>
        <v>-</v>
      </c>
      <c r="F2340" s="38" t="str">
        <f>IF(ISBLANK('Model Performance Data'!$E$101),"-",'Model Performance Data'!$E$101)</f>
        <v>-</v>
      </c>
      <c r="G2340" s="38" t="str">
        <f>IF(ISBLANK('Model Performance Data'!$F$101),"-",'Model Performance Data'!$F$101)</f>
        <v>-</v>
      </c>
      <c r="H2340" s="253">
        <v>2</v>
      </c>
      <c r="I2340" s="253">
        <v>2</v>
      </c>
      <c r="J2340" s="37" t="str">
        <f t="shared" si="83"/>
        <v>22</v>
      </c>
      <c r="K2340" s="38" t="str">
        <f>IF(ISBLANK('Model Performance Data'!$L$101),"-",'Model Performance Data'!$L$101)</f>
        <v>-</v>
      </c>
      <c r="L2340" s="38" t="str">
        <f>IF(ISBLANK('Model Performance Data'!$K$101),"-",'Model Performance Data'!$K$101)</f>
        <v>-</v>
      </c>
      <c r="M2340" s="254">
        <f>IF(ISNA(SUMIFS(INDEX('Model Performance Data'!$O$8:$DY$56,0,MATCH(CONCATENATE($J2340,M$6),'Model Performance Data'!$O$6:$DY$6,0)),'Model Performance Data'!$B$8:$B$56,$C2340,'Model Performance Data'!$C$8:$C$56,$D2340)),"-",SUMIFS(INDEX('Model Performance Data'!$O$8:$DY$56,0,MATCH(CONCATENATE($J2340,M$6),'Model Performance Data'!$O$6:$DY$6,0)),'Model Performance Data'!$B$8:$B$56,$C2340,'Model Performance Data'!$C$8:$C$56,$D2340))</f>
        <v>0</v>
      </c>
      <c r="N2340" s="254">
        <f>IF(ISNA(SUMIFS(INDEX('Model Performance Data'!$O$8:$DY$56,0,MATCH(CONCATENATE($J2340,N$6),'Model Performance Data'!$O$6:$DY$6,0)),'Model Performance Data'!$B$8:$B$56,$C2340,'Model Performance Data'!$C$8:$C$56,$D2340)),"-",SUMIFS(INDEX('Model Performance Data'!$O$8:$DY$56,0,MATCH(CONCATENATE($J2340,N$6),'Model Performance Data'!$O$6:$DY$6,0)),'Model Performance Data'!$B$8:$B$56,$C2340,'Model Performance Data'!$C$8:$C$56,$D2340))</f>
        <v>0</v>
      </c>
      <c r="O2340" s="255">
        <f>IF(ISNA(SUMIFS(INDEX('Model Performance Data'!$O$8:$DY$56,0,MATCH(CONCATENATE($J2340,O$6),'Model Performance Data'!$O$6:$DY$6,0)),'Model Performance Data'!$B$8:$B$56,$C2340,'Model Performance Data'!$C$8:$C$56,$D2340)),"-",SUMIFS(INDEX('Model Performance Data'!$O$8:$DY$56,0,MATCH(CONCATENATE($J2340,O$6),'Model Performance Data'!$O$6:$DY$6,0)),'Model Performance Data'!$B$8:$B$56,$C2340,'Model Performance Data'!$C$8:$C$56,$D2340))</f>
        <v>0</v>
      </c>
    </row>
    <row r="2341" spans="2:15" x14ac:dyDescent="0.35">
      <c r="B2341" s="37" t="s">
        <v>80</v>
      </c>
      <c r="C2341" s="38" t="str">
        <f>IF(ISBLANK('Model Performance Data'!$B$101),"-",'Model Performance Data'!$B$101)</f>
        <v>-</v>
      </c>
      <c r="D2341" s="38" t="str">
        <f>IF(ISBLANK('Model Performance Data'!$C$101),"-",'Model Performance Data'!$C$101)</f>
        <v>-</v>
      </c>
      <c r="E2341" s="38" t="str">
        <f>IF(ISBLANK('Model Performance Data'!$D$101),"-",'Model Performance Data'!$D$101)</f>
        <v>-</v>
      </c>
      <c r="F2341" s="38" t="str">
        <f>IF(ISBLANK('Model Performance Data'!$E$101),"-",'Model Performance Data'!$E$101)</f>
        <v>-</v>
      </c>
      <c r="G2341" s="38" t="str">
        <f>IF(ISBLANK('Model Performance Data'!$F$101),"-",'Model Performance Data'!$F$101)</f>
        <v>-</v>
      </c>
      <c r="H2341" s="253">
        <v>2</v>
      </c>
      <c r="I2341" s="253">
        <v>3</v>
      </c>
      <c r="J2341" s="37" t="str">
        <f t="shared" si="83"/>
        <v>23</v>
      </c>
      <c r="K2341" s="38" t="str">
        <f>IF(ISBLANK('Model Performance Data'!$L$101),"-",'Model Performance Data'!$L$101)</f>
        <v>-</v>
      </c>
      <c r="L2341" s="38" t="str">
        <f>IF(ISBLANK('Model Performance Data'!$K$101),"-",'Model Performance Data'!$K$101)</f>
        <v>-</v>
      </c>
      <c r="M2341" s="254">
        <f>IF(ISNA(SUMIFS(INDEX('Model Performance Data'!$O$8:$DY$56,0,MATCH(CONCATENATE($J2341,M$6),'Model Performance Data'!$O$6:$DY$6,0)),'Model Performance Data'!$B$8:$B$56,$C2341,'Model Performance Data'!$C$8:$C$56,$D2341)),"-",SUMIFS(INDEX('Model Performance Data'!$O$8:$DY$56,0,MATCH(CONCATENATE($J2341,M$6),'Model Performance Data'!$O$6:$DY$6,0)),'Model Performance Data'!$B$8:$B$56,$C2341,'Model Performance Data'!$C$8:$C$56,$D2341))</f>
        <v>0</v>
      </c>
      <c r="N2341" s="254">
        <f>IF(ISNA(SUMIFS(INDEX('Model Performance Data'!$O$8:$DY$56,0,MATCH(CONCATENATE($J2341,N$6),'Model Performance Data'!$O$6:$DY$6,0)),'Model Performance Data'!$B$8:$B$56,$C2341,'Model Performance Data'!$C$8:$C$56,$D2341)),"-",SUMIFS(INDEX('Model Performance Data'!$O$8:$DY$56,0,MATCH(CONCATENATE($J2341,N$6),'Model Performance Data'!$O$6:$DY$6,0)),'Model Performance Data'!$B$8:$B$56,$C2341,'Model Performance Data'!$C$8:$C$56,$D2341))</f>
        <v>0</v>
      </c>
      <c r="O2341" s="255">
        <f>IF(ISNA(SUMIFS(INDEX('Model Performance Data'!$O$8:$DY$56,0,MATCH(CONCATENATE($J2341,O$6),'Model Performance Data'!$O$6:$DY$6,0)),'Model Performance Data'!$B$8:$B$56,$C2341,'Model Performance Data'!$C$8:$C$56,$D2341)),"-",SUMIFS(INDEX('Model Performance Data'!$O$8:$DY$56,0,MATCH(CONCATENATE($J2341,O$6),'Model Performance Data'!$O$6:$DY$6,0)),'Model Performance Data'!$B$8:$B$56,$C2341,'Model Performance Data'!$C$8:$C$56,$D2341))</f>
        <v>0</v>
      </c>
    </row>
    <row r="2342" spans="2:15" x14ac:dyDescent="0.35">
      <c r="B2342" s="37" t="s">
        <v>80</v>
      </c>
      <c r="C2342" s="38" t="str">
        <f>IF(ISBLANK('Model Performance Data'!$B$101),"-",'Model Performance Data'!$B$101)</f>
        <v>-</v>
      </c>
      <c r="D2342" s="38" t="str">
        <f>IF(ISBLANK('Model Performance Data'!$C$101),"-",'Model Performance Data'!$C$101)</f>
        <v>-</v>
      </c>
      <c r="E2342" s="38" t="str">
        <f>IF(ISBLANK('Model Performance Data'!$D$101),"-",'Model Performance Data'!$D$101)</f>
        <v>-</v>
      </c>
      <c r="F2342" s="38" t="str">
        <f>IF(ISBLANK('Model Performance Data'!$E$101),"-",'Model Performance Data'!$E$101)</f>
        <v>-</v>
      </c>
      <c r="G2342" s="38" t="str">
        <f>IF(ISBLANK('Model Performance Data'!$F$101),"-",'Model Performance Data'!$F$101)</f>
        <v>-</v>
      </c>
      <c r="H2342" s="253">
        <v>2</v>
      </c>
      <c r="I2342" s="253">
        <v>4</v>
      </c>
      <c r="J2342" s="37" t="str">
        <f t="shared" si="83"/>
        <v>24</v>
      </c>
      <c r="K2342" s="38" t="str">
        <f>IF(ISBLANK('Model Performance Data'!$L$101),"-",'Model Performance Data'!$L$101)</f>
        <v>-</v>
      </c>
      <c r="L2342" s="38" t="str">
        <f>IF(ISBLANK('Model Performance Data'!$K$101),"-",'Model Performance Data'!$K$101)</f>
        <v>-</v>
      </c>
      <c r="M2342" s="254">
        <f>IF(ISNA(SUMIFS(INDEX('Model Performance Data'!$O$8:$DY$56,0,MATCH(CONCATENATE($J2342,M$6),'Model Performance Data'!$O$6:$DY$6,0)),'Model Performance Data'!$B$8:$B$56,$C2342,'Model Performance Data'!$C$8:$C$56,$D2342)),"-",SUMIFS(INDEX('Model Performance Data'!$O$8:$DY$56,0,MATCH(CONCATENATE($J2342,M$6),'Model Performance Data'!$O$6:$DY$6,0)),'Model Performance Data'!$B$8:$B$56,$C2342,'Model Performance Data'!$C$8:$C$56,$D2342))</f>
        <v>0</v>
      </c>
      <c r="N2342" s="254">
        <f>IF(ISNA(SUMIFS(INDEX('Model Performance Data'!$O$8:$DY$56,0,MATCH(CONCATENATE($J2342,N$6),'Model Performance Data'!$O$6:$DY$6,0)),'Model Performance Data'!$B$8:$B$56,$C2342,'Model Performance Data'!$C$8:$C$56,$D2342)),"-",SUMIFS(INDEX('Model Performance Data'!$O$8:$DY$56,0,MATCH(CONCATENATE($J2342,N$6),'Model Performance Data'!$O$6:$DY$6,0)),'Model Performance Data'!$B$8:$B$56,$C2342,'Model Performance Data'!$C$8:$C$56,$D2342))</f>
        <v>0</v>
      </c>
      <c r="O2342" s="255">
        <f>IF(ISNA(SUMIFS(INDEX('Model Performance Data'!$O$8:$DY$56,0,MATCH(CONCATENATE($J2342,O$6),'Model Performance Data'!$O$6:$DY$6,0)),'Model Performance Data'!$B$8:$B$56,$C2342,'Model Performance Data'!$C$8:$C$56,$D2342)),"-",SUMIFS(INDEX('Model Performance Data'!$O$8:$DY$56,0,MATCH(CONCATENATE($J2342,O$6),'Model Performance Data'!$O$6:$DY$6,0)),'Model Performance Data'!$B$8:$B$56,$C2342,'Model Performance Data'!$C$8:$C$56,$D2342))</f>
        <v>0</v>
      </c>
    </row>
    <row r="2343" spans="2:15" x14ac:dyDescent="0.35">
      <c r="B2343" s="37" t="s">
        <v>80</v>
      </c>
      <c r="C2343" s="38" t="str">
        <f>IF(ISBLANK('Model Performance Data'!$B$101),"-",'Model Performance Data'!$B$101)</f>
        <v>-</v>
      </c>
      <c r="D2343" s="38" t="str">
        <f>IF(ISBLANK('Model Performance Data'!$C$101),"-",'Model Performance Data'!$C$101)</f>
        <v>-</v>
      </c>
      <c r="E2343" s="38" t="str">
        <f>IF(ISBLANK('Model Performance Data'!$D$101),"-",'Model Performance Data'!$D$101)</f>
        <v>-</v>
      </c>
      <c r="F2343" s="38" t="str">
        <f>IF(ISBLANK('Model Performance Data'!$E$101),"-",'Model Performance Data'!$E$101)</f>
        <v>-</v>
      </c>
      <c r="G2343" s="38" t="str">
        <f>IF(ISBLANK('Model Performance Data'!$F$101),"-",'Model Performance Data'!$F$101)</f>
        <v>-</v>
      </c>
      <c r="H2343" s="253">
        <v>2</v>
      </c>
      <c r="I2343" s="253">
        <v>5</v>
      </c>
      <c r="J2343" s="37" t="str">
        <f t="shared" si="83"/>
        <v>25</v>
      </c>
      <c r="K2343" s="38" t="str">
        <f>IF(ISBLANK('Model Performance Data'!$L$101),"-",'Model Performance Data'!$L$101)</f>
        <v>-</v>
      </c>
      <c r="L2343" s="38" t="str">
        <f>IF(ISBLANK('Model Performance Data'!$K$101),"-",'Model Performance Data'!$K$101)</f>
        <v>-</v>
      </c>
      <c r="M2343" s="254">
        <f>IF(ISNA(SUMIFS(INDEX('Model Performance Data'!$O$8:$DY$56,0,MATCH(CONCATENATE($J2343,M$6),'Model Performance Data'!$O$6:$DY$6,0)),'Model Performance Data'!$B$8:$B$56,$C2343,'Model Performance Data'!$C$8:$C$56,$D2343)),"-",SUMIFS(INDEX('Model Performance Data'!$O$8:$DY$56,0,MATCH(CONCATENATE($J2343,M$6),'Model Performance Data'!$O$6:$DY$6,0)),'Model Performance Data'!$B$8:$B$56,$C2343,'Model Performance Data'!$C$8:$C$56,$D2343))</f>
        <v>0</v>
      </c>
      <c r="N2343" s="254">
        <f>IF(ISNA(SUMIFS(INDEX('Model Performance Data'!$O$8:$DY$56,0,MATCH(CONCATENATE($J2343,N$6),'Model Performance Data'!$O$6:$DY$6,0)),'Model Performance Data'!$B$8:$B$56,$C2343,'Model Performance Data'!$C$8:$C$56,$D2343)),"-",SUMIFS(INDEX('Model Performance Data'!$O$8:$DY$56,0,MATCH(CONCATENATE($J2343,N$6),'Model Performance Data'!$O$6:$DY$6,0)),'Model Performance Data'!$B$8:$B$56,$C2343,'Model Performance Data'!$C$8:$C$56,$D2343))</f>
        <v>0</v>
      </c>
      <c r="O2343" s="255">
        <f>IF(ISNA(SUMIFS(INDEX('Model Performance Data'!$O$8:$DY$56,0,MATCH(CONCATENATE($J2343,O$6),'Model Performance Data'!$O$6:$DY$6,0)),'Model Performance Data'!$B$8:$B$56,$C2343,'Model Performance Data'!$C$8:$C$56,$D2343)),"-",SUMIFS(INDEX('Model Performance Data'!$O$8:$DY$56,0,MATCH(CONCATENATE($J2343,O$6),'Model Performance Data'!$O$6:$DY$6,0)),'Model Performance Data'!$B$8:$B$56,$C2343,'Model Performance Data'!$C$8:$C$56,$D2343))</f>
        <v>0</v>
      </c>
    </row>
    <row r="2344" spans="2:15" x14ac:dyDescent="0.35">
      <c r="B2344" s="37" t="s">
        <v>80</v>
      </c>
      <c r="C2344" s="38" t="str">
        <f>IF(ISBLANK('Model Performance Data'!$B$101),"-",'Model Performance Data'!$B$101)</f>
        <v>-</v>
      </c>
      <c r="D2344" s="38" t="str">
        <f>IF(ISBLANK('Model Performance Data'!$C$101),"-",'Model Performance Data'!$C$101)</f>
        <v>-</v>
      </c>
      <c r="E2344" s="38" t="str">
        <f>IF(ISBLANK('Model Performance Data'!$D$101),"-",'Model Performance Data'!$D$101)</f>
        <v>-</v>
      </c>
      <c r="F2344" s="38" t="str">
        <f>IF(ISBLANK('Model Performance Data'!$E$101),"-",'Model Performance Data'!$E$101)</f>
        <v>-</v>
      </c>
      <c r="G2344" s="38" t="str">
        <f>IF(ISBLANK('Model Performance Data'!$F$101),"-",'Model Performance Data'!$F$101)</f>
        <v>-</v>
      </c>
      <c r="H2344" s="253">
        <v>2</v>
      </c>
      <c r="I2344" s="253" t="s">
        <v>65</v>
      </c>
      <c r="J2344" s="37" t="str">
        <f t="shared" si="83"/>
        <v>2Goal</v>
      </c>
      <c r="K2344" s="38" t="str">
        <f>IF(ISBLANK('Model Performance Data'!$L$101),"-",'Model Performance Data'!$L$101)</f>
        <v>-</v>
      </c>
      <c r="L2344" s="38" t="str">
        <f>IF(ISBLANK('Model Performance Data'!$K$101),"-",'Model Performance Data'!$K$101)</f>
        <v>-</v>
      </c>
      <c r="M2344" s="254" t="str">
        <f>IF(ISNA(SUMIFS(INDEX('Model Performance Data'!$O$8:$DY$56,0,MATCH(CONCATENATE($J2344,M$6),'Model Performance Data'!$O$6:$DY$6,0)),'Model Performance Data'!$B$8:$B$56,$C2344,'Model Performance Data'!$C$8:$C$56,$D2344)),"-",SUMIFS(INDEX('Model Performance Data'!$O$8:$DY$56,0,MATCH(CONCATENATE($J2344,M$6),'Model Performance Data'!$O$6:$DY$6,0)),'Model Performance Data'!$B$8:$B$56,$C2344,'Model Performance Data'!$C$8:$C$56,$D2344))</f>
        <v>-</v>
      </c>
      <c r="N2344" s="254" t="str">
        <f>IF(ISNA(SUMIFS(INDEX('Model Performance Data'!$O$8:$DY$56,0,MATCH(CONCATENATE($J2344,N$6),'Model Performance Data'!$O$6:$DY$6,0)),'Model Performance Data'!$B$8:$B$56,$C2344,'Model Performance Data'!$C$8:$C$56,$D2344)),"-",SUMIFS(INDEX('Model Performance Data'!$O$8:$DY$56,0,MATCH(CONCATENATE($J2344,N$6),'Model Performance Data'!$O$6:$DY$6,0)),'Model Performance Data'!$B$8:$B$56,$C2344,'Model Performance Data'!$C$8:$C$56,$D2344))</f>
        <v>-</v>
      </c>
      <c r="O2344" s="255">
        <f>IF(ISNA(SUMIFS(INDEX('Model Performance Data'!$O$8:$DY$56,0,MATCH(CONCATENATE($J2344,O$6),'Model Performance Data'!$O$6:$DY$6,0)),'Model Performance Data'!$B$8:$B$56,$C2344,'Model Performance Data'!$C$8:$C$56,$D2344)),"-",SUMIFS(INDEX('Model Performance Data'!$O$8:$DY$56,0,MATCH(CONCATENATE($J2344,O$6),'Model Performance Data'!$O$6:$DY$6,0)),'Model Performance Data'!$B$8:$B$56,$C2344,'Model Performance Data'!$C$8:$C$56,$D2344))</f>
        <v>0</v>
      </c>
    </row>
    <row r="2345" spans="2:15" x14ac:dyDescent="0.35">
      <c r="B2345" s="37" t="s">
        <v>80</v>
      </c>
      <c r="C2345" s="38" t="str">
        <f>IF(ISBLANK('Model Performance Data'!$B$101),"-",'Model Performance Data'!$B$101)</f>
        <v>-</v>
      </c>
      <c r="D2345" s="38" t="str">
        <f>IF(ISBLANK('Model Performance Data'!$C$101),"-",'Model Performance Data'!$C$101)</f>
        <v>-</v>
      </c>
      <c r="E2345" s="38" t="str">
        <f>IF(ISBLANK('Model Performance Data'!$D$101),"-",'Model Performance Data'!$D$101)</f>
        <v>-</v>
      </c>
      <c r="F2345" s="38" t="str">
        <f>IF(ISBLANK('Model Performance Data'!$E$101),"-",'Model Performance Data'!$E$101)</f>
        <v>-</v>
      </c>
      <c r="G2345" s="38" t="str">
        <f>IF(ISBLANK('Model Performance Data'!$F$101),"-",'Model Performance Data'!$F$101)</f>
        <v>-</v>
      </c>
      <c r="H2345" s="253">
        <v>3</v>
      </c>
      <c r="I2345" s="253">
        <v>1</v>
      </c>
      <c r="J2345" s="37" t="str">
        <f t="shared" ref="J2345:J2408" si="84">CONCATENATE(H2345,I2345)</f>
        <v>31</v>
      </c>
      <c r="K2345" s="38" t="str">
        <f>IF(ISBLANK('Model Performance Data'!$L$101),"-",'Model Performance Data'!$L$101)</f>
        <v>-</v>
      </c>
      <c r="L2345" s="38" t="str">
        <f>IF(ISBLANK('Model Performance Data'!$K$101),"-",'Model Performance Data'!$K$101)</f>
        <v>-</v>
      </c>
      <c r="M2345" s="254">
        <f>IF(ISNA(SUMIFS(INDEX('Model Performance Data'!$O$8:$DY$56,0,MATCH(CONCATENATE($J2345,M$6),'Model Performance Data'!$O$6:$DY$6,0)),'Model Performance Data'!$B$8:$B$56,$C2345,'Model Performance Data'!$C$8:$C$56,$D2345)),"-",SUMIFS(INDEX('Model Performance Data'!$O$8:$DY$56,0,MATCH(CONCATENATE($J2345,M$6),'Model Performance Data'!$O$6:$DY$6,0)),'Model Performance Data'!$B$8:$B$56,$C2345,'Model Performance Data'!$C$8:$C$56,$D2345))</f>
        <v>0</v>
      </c>
      <c r="N2345" s="254">
        <f>IF(ISNA(SUMIFS(INDEX('Model Performance Data'!$O$8:$DY$56,0,MATCH(CONCATENATE($J2345,N$6),'Model Performance Data'!$O$6:$DY$6,0)),'Model Performance Data'!$B$8:$B$56,$C2345,'Model Performance Data'!$C$8:$C$56,$D2345)),"-",SUMIFS(INDEX('Model Performance Data'!$O$8:$DY$56,0,MATCH(CONCATENATE($J2345,N$6),'Model Performance Data'!$O$6:$DY$6,0)),'Model Performance Data'!$B$8:$B$56,$C2345,'Model Performance Data'!$C$8:$C$56,$D2345))</f>
        <v>0</v>
      </c>
      <c r="O2345" s="255">
        <f>IF(ISNA(SUMIFS(INDEX('Model Performance Data'!$O$8:$DY$56,0,MATCH(CONCATENATE($J2345,O$6),'Model Performance Data'!$O$6:$DY$6,0)),'Model Performance Data'!$B$8:$B$56,$C2345,'Model Performance Data'!$C$8:$C$56,$D2345)),"-",SUMIFS(INDEX('Model Performance Data'!$O$8:$DY$56,0,MATCH(CONCATENATE($J2345,O$6),'Model Performance Data'!$O$6:$DY$6,0)),'Model Performance Data'!$B$8:$B$56,$C2345,'Model Performance Data'!$C$8:$C$56,$D2345))</f>
        <v>0</v>
      </c>
    </row>
    <row r="2346" spans="2:15" x14ac:dyDescent="0.35">
      <c r="B2346" s="37" t="s">
        <v>80</v>
      </c>
      <c r="C2346" s="38" t="str">
        <f>IF(ISBLANK('Model Performance Data'!$B$101),"-",'Model Performance Data'!$B$101)</f>
        <v>-</v>
      </c>
      <c r="D2346" s="38" t="str">
        <f>IF(ISBLANK('Model Performance Data'!$C$101),"-",'Model Performance Data'!$C$101)</f>
        <v>-</v>
      </c>
      <c r="E2346" s="38" t="str">
        <f>IF(ISBLANK('Model Performance Data'!$D$101),"-",'Model Performance Data'!$D$101)</f>
        <v>-</v>
      </c>
      <c r="F2346" s="38" t="str">
        <f>IF(ISBLANK('Model Performance Data'!$E$101),"-",'Model Performance Data'!$E$101)</f>
        <v>-</v>
      </c>
      <c r="G2346" s="38" t="str">
        <f>IF(ISBLANK('Model Performance Data'!$F$101),"-",'Model Performance Data'!$F$101)</f>
        <v>-</v>
      </c>
      <c r="H2346" s="253">
        <v>3</v>
      </c>
      <c r="I2346" s="253">
        <v>2</v>
      </c>
      <c r="J2346" s="37" t="str">
        <f t="shared" si="84"/>
        <v>32</v>
      </c>
      <c r="K2346" s="38" t="str">
        <f>IF(ISBLANK('Model Performance Data'!$L$101),"-",'Model Performance Data'!$L$101)</f>
        <v>-</v>
      </c>
      <c r="L2346" s="38" t="str">
        <f>IF(ISBLANK('Model Performance Data'!$K$101),"-",'Model Performance Data'!$K$101)</f>
        <v>-</v>
      </c>
      <c r="M2346" s="254">
        <f>IF(ISNA(SUMIFS(INDEX('Model Performance Data'!$O$8:$DY$56,0,MATCH(CONCATENATE($J2346,M$6),'Model Performance Data'!$O$6:$DY$6,0)),'Model Performance Data'!$B$8:$B$56,$C2346,'Model Performance Data'!$C$8:$C$56,$D2346)),"-",SUMIFS(INDEX('Model Performance Data'!$O$8:$DY$56,0,MATCH(CONCATENATE($J2346,M$6),'Model Performance Data'!$O$6:$DY$6,0)),'Model Performance Data'!$B$8:$B$56,$C2346,'Model Performance Data'!$C$8:$C$56,$D2346))</f>
        <v>0</v>
      </c>
      <c r="N2346" s="254">
        <f>IF(ISNA(SUMIFS(INDEX('Model Performance Data'!$O$8:$DY$56,0,MATCH(CONCATENATE($J2346,N$6),'Model Performance Data'!$O$6:$DY$6,0)),'Model Performance Data'!$B$8:$B$56,$C2346,'Model Performance Data'!$C$8:$C$56,$D2346)),"-",SUMIFS(INDEX('Model Performance Data'!$O$8:$DY$56,0,MATCH(CONCATENATE($J2346,N$6),'Model Performance Data'!$O$6:$DY$6,0)),'Model Performance Data'!$B$8:$B$56,$C2346,'Model Performance Data'!$C$8:$C$56,$D2346))</f>
        <v>0</v>
      </c>
      <c r="O2346" s="255">
        <f>IF(ISNA(SUMIFS(INDEX('Model Performance Data'!$O$8:$DY$56,0,MATCH(CONCATENATE($J2346,O$6),'Model Performance Data'!$O$6:$DY$6,0)),'Model Performance Data'!$B$8:$B$56,$C2346,'Model Performance Data'!$C$8:$C$56,$D2346)),"-",SUMIFS(INDEX('Model Performance Data'!$O$8:$DY$56,0,MATCH(CONCATENATE($J2346,O$6),'Model Performance Data'!$O$6:$DY$6,0)),'Model Performance Data'!$B$8:$B$56,$C2346,'Model Performance Data'!$C$8:$C$56,$D2346))</f>
        <v>0</v>
      </c>
    </row>
    <row r="2347" spans="2:15" x14ac:dyDescent="0.35">
      <c r="B2347" s="37" t="s">
        <v>80</v>
      </c>
      <c r="C2347" s="38" t="str">
        <f>IF(ISBLANK('Model Performance Data'!$B$101),"-",'Model Performance Data'!$B$101)</f>
        <v>-</v>
      </c>
      <c r="D2347" s="38" t="str">
        <f>IF(ISBLANK('Model Performance Data'!$C$101),"-",'Model Performance Data'!$C$101)</f>
        <v>-</v>
      </c>
      <c r="E2347" s="38" t="str">
        <f>IF(ISBLANK('Model Performance Data'!$D$101),"-",'Model Performance Data'!$D$101)</f>
        <v>-</v>
      </c>
      <c r="F2347" s="38" t="str">
        <f>IF(ISBLANK('Model Performance Data'!$E$101),"-",'Model Performance Data'!$E$101)</f>
        <v>-</v>
      </c>
      <c r="G2347" s="38" t="str">
        <f>IF(ISBLANK('Model Performance Data'!$F$101),"-",'Model Performance Data'!$F$101)</f>
        <v>-</v>
      </c>
      <c r="H2347" s="253">
        <v>3</v>
      </c>
      <c r="I2347" s="253">
        <v>3</v>
      </c>
      <c r="J2347" s="37" t="str">
        <f t="shared" si="84"/>
        <v>33</v>
      </c>
      <c r="K2347" s="38" t="str">
        <f>IF(ISBLANK('Model Performance Data'!$L$101),"-",'Model Performance Data'!$L$101)</f>
        <v>-</v>
      </c>
      <c r="L2347" s="38" t="str">
        <f>IF(ISBLANK('Model Performance Data'!$K$101),"-",'Model Performance Data'!$K$101)</f>
        <v>-</v>
      </c>
      <c r="M2347" s="254">
        <f>IF(ISNA(SUMIFS(INDEX('Model Performance Data'!$O$8:$DY$56,0,MATCH(CONCATENATE($J2347,M$6),'Model Performance Data'!$O$6:$DY$6,0)),'Model Performance Data'!$B$8:$B$56,$C2347,'Model Performance Data'!$C$8:$C$56,$D2347)),"-",SUMIFS(INDEX('Model Performance Data'!$O$8:$DY$56,0,MATCH(CONCATENATE($J2347,M$6),'Model Performance Data'!$O$6:$DY$6,0)),'Model Performance Data'!$B$8:$B$56,$C2347,'Model Performance Data'!$C$8:$C$56,$D2347))</f>
        <v>0</v>
      </c>
      <c r="N2347" s="254">
        <f>IF(ISNA(SUMIFS(INDEX('Model Performance Data'!$O$8:$DY$56,0,MATCH(CONCATENATE($J2347,N$6),'Model Performance Data'!$O$6:$DY$6,0)),'Model Performance Data'!$B$8:$B$56,$C2347,'Model Performance Data'!$C$8:$C$56,$D2347)),"-",SUMIFS(INDEX('Model Performance Data'!$O$8:$DY$56,0,MATCH(CONCATENATE($J2347,N$6),'Model Performance Data'!$O$6:$DY$6,0)),'Model Performance Data'!$B$8:$B$56,$C2347,'Model Performance Data'!$C$8:$C$56,$D2347))</f>
        <v>0</v>
      </c>
      <c r="O2347" s="255">
        <f>IF(ISNA(SUMIFS(INDEX('Model Performance Data'!$O$8:$DY$56,0,MATCH(CONCATENATE($J2347,O$6),'Model Performance Data'!$O$6:$DY$6,0)),'Model Performance Data'!$B$8:$B$56,$C2347,'Model Performance Data'!$C$8:$C$56,$D2347)),"-",SUMIFS(INDEX('Model Performance Data'!$O$8:$DY$56,0,MATCH(CONCATENATE($J2347,O$6),'Model Performance Data'!$O$6:$DY$6,0)),'Model Performance Data'!$B$8:$B$56,$C2347,'Model Performance Data'!$C$8:$C$56,$D2347))</f>
        <v>0</v>
      </c>
    </row>
    <row r="2348" spans="2:15" x14ac:dyDescent="0.35">
      <c r="B2348" s="37" t="s">
        <v>80</v>
      </c>
      <c r="C2348" s="38" t="str">
        <f>IF(ISBLANK('Model Performance Data'!$B$101),"-",'Model Performance Data'!$B$101)</f>
        <v>-</v>
      </c>
      <c r="D2348" s="38" t="str">
        <f>IF(ISBLANK('Model Performance Data'!$C$101),"-",'Model Performance Data'!$C$101)</f>
        <v>-</v>
      </c>
      <c r="E2348" s="38" t="str">
        <f>IF(ISBLANK('Model Performance Data'!$D$101),"-",'Model Performance Data'!$D$101)</f>
        <v>-</v>
      </c>
      <c r="F2348" s="38" t="str">
        <f>IF(ISBLANK('Model Performance Data'!$E$101),"-",'Model Performance Data'!$E$101)</f>
        <v>-</v>
      </c>
      <c r="G2348" s="38" t="str">
        <f>IF(ISBLANK('Model Performance Data'!$F$101),"-",'Model Performance Data'!$F$101)</f>
        <v>-</v>
      </c>
      <c r="H2348" s="253">
        <v>3</v>
      </c>
      <c r="I2348" s="253">
        <v>4</v>
      </c>
      <c r="J2348" s="37" t="str">
        <f t="shared" si="84"/>
        <v>34</v>
      </c>
      <c r="K2348" s="38" t="str">
        <f>IF(ISBLANK('Model Performance Data'!$L$101),"-",'Model Performance Data'!$L$101)</f>
        <v>-</v>
      </c>
      <c r="L2348" s="38" t="str">
        <f>IF(ISBLANK('Model Performance Data'!$K$101),"-",'Model Performance Data'!$K$101)</f>
        <v>-</v>
      </c>
      <c r="M2348" s="254">
        <f>IF(ISNA(SUMIFS(INDEX('Model Performance Data'!$O$8:$DY$56,0,MATCH(CONCATENATE($J2348,M$6),'Model Performance Data'!$O$6:$DY$6,0)),'Model Performance Data'!$B$8:$B$56,$C2348,'Model Performance Data'!$C$8:$C$56,$D2348)),"-",SUMIFS(INDEX('Model Performance Data'!$O$8:$DY$56,0,MATCH(CONCATENATE($J2348,M$6),'Model Performance Data'!$O$6:$DY$6,0)),'Model Performance Data'!$B$8:$B$56,$C2348,'Model Performance Data'!$C$8:$C$56,$D2348))</f>
        <v>0</v>
      </c>
      <c r="N2348" s="254">
        <f>IF(ISNA(SUMIFS(INDEX('Model Performance Data'!$O$8:$DY$56,0,MATCH(CONCATENATE($J2348,N$6),'Model Performance Data'!$O$6:$DY$6,0)),'Model Performance Data'!$B$8:$B$56,$C2348,'Model Performance Data'!$C$8:$C$56,$D2348)),"-",SUMIFS(INDEX('Model Performance Data'!$O$8:$DY$56,0,MATCH(CONCATENATE($J2348,N$6),'Model Performance Data'!$O$6:$DY$6,0)),'Model Performance Data'!$B$8:$B$56,$C2348,'Model Performance Data'!$C$8:$C$56,$D2348))</f>
        <v>0</v>
      </c>
      <c r="O2348" s="255">
        <f>IF(ISNA(SUMIFS(INDEX('Model Performance Data'!$O$8:$DY$56,0,MATCH(CONCATENATE($J2348,O$6),'Model Performance Data'!$O$6:$DY$6,0)),'Model Performance Data'!$B$8:$B$56,$C2348,'Model Performance Data'!$C$8:$C$56,$D2348)),"-",SUMIFS(INDEX('Model Performance Data'!$O$8:$DY$56,0,MATCH(CONCATENATE($J2348,O$6),'Model Performance Data'!$O$6:$DY$6,0)),'Model Performance Data'!$B$8:$B$56,$C2348,'Model Performance Data'!$C$8:$C$56,$D2348))</f>
        <v>0</v>
      </c>
    </row>
    <row r="2349" spans="2:15" x14ac:dyDescent="0.35">
      <c r="B2349" s="37" t="s">
        <v>80</v>
      </c>
      <c r="C2349" s="38" t="str">
        <f>IF(ISBLANK('Model Performance Data'!$B$101),"-",'Model Performance Data'!$B$101)</f>
        <v>-</v>
      </c>
      <c r="D2349" s="38" t="str">
        <f>IF(ISBLANK('Model Performance Data'!$C$101),"-",'Model Performance Data'!$C$101)</f>
        <v>-</v>
      </c>
      <c r="E2349" s="38" t="str">
        <f>IF(ISBLANK('Model Performance Data'!$D$101),"-",'Model Performance Data'!$D$101)</f>
        <v>-</v>
      </c>
      <c r="F2349" s="38" t="str">
        <f>IF(ISBLANK('Model Performance Data'!$E$101),"-",'Model Performance Data'!$E$101)</f>
        <v>-</v>
      </c>
      <c r="G2349" s="38" t="str">
        <f>IF(ISBLANK('Model Performance Data'!$F$101),"-",'Model Performance Data'!$F$101)</f>
        <v>-</v>
      </c>
      <c r="H2349" s="253">
        <v>3</v>
      </c>
      <c r="I2349" s="253">
        <v>5</v>
      </c>
      <c r="J2349" s="37" t="str">
        <f t="shared" si="84"/>
        <v>35</v>
      </c>
      <c r="K2349" s="38" t="str">
        <f>IF(ISBLANK('Model Performance Data'!$L$101),"-",'Model Performance Data'!$L$101)</f>
        <v>-</v>
      </c>
      <c r="L2349" s="38" t="str">
        <f>IF(ISBLANK('Model Performance Data'!$K$101),"-",'Model Performance Data'!$K$101)</f>
        <v>-</v>
      </c>
      <c r="M2349" s="254">
        <f>IF(ISNA(SUMIFS(INDEX('Model Performance Data'!$O$8:$DY$56,0,MATCH(CONCATENATE($J2349,M$6),'Model Performance Data'!$O$6:$DY$6,0)),'Model Performance Data'!$B$8:$B$56,$C2349,'Model Performance Data'!$C$8:$C$56,$D2349)),"-",SUMIFS(INDEX('Model Performance Data'!$O$8:$DY$56,0,MATCH(CONCATENATE($J2349,M$6),'Model Performance Data'!$O$6:$DY$6,0)),'Model Performance Data'!$B$8:$B$56,$C2349,'Model Performance Data'!$C$8:$C$56,$D2349))</f>
        <v>0</v>
      </c>
      <c r="N2349" s="254">
        <f>IF(ISNA(SUMIFS(INDEX('Model Performance Data'!$O$8:$DY$56,0,MATCH(CONCATENATE($J2349,N$6),'Model Performance Data'!$O$6:$DY$6,0)),'Model Performance Data'!$B$8:$B$56,$C2349,'Model Performance Data'!$C$8:$C$56,$D2349)),"-",SUMIFS(INDEX('Model Performance Data'!$O$8:$DY$56,0,MATCH(CONCATENATE($J2349,N$6),'Model Performance Data'!$O$6:$DY$6,0)),'Model Performance Data'!$B$8:$B$56,$C2349,'Model Performance Data'!$C$8:$C$56,$D2349))</f>
        <v>0</v>
      </c>
      <c r="O2349" s="255">
        <f>IF(ISNA(SUMIFS(INDEX('Model Performance Data'!$O$8:$DY$56,0,MATCH(CONCATENATE($J2349,O$6),'Model Performance Data'!$O$6:$DY$6,0)),'Model Performance Data'!$B$8:$B$56,$C2349,'Model Performance Data'!$C$8:$C$56,$D2349)),"-",SUMIFS(INDEX('Model Performance Data'!$O$8:$DY$56,0,MATCH(CONCATENATE($J2349,O$6),'Model Performance Data'!$O$6:$DY$6,0)),'Model Performance Data'!$B$8:$B$56,$C2349,'Model Performance Data'!$C$8:$C$56,$D2349))</f>
        <v>0</v>
      </c>
    </row>
    <row r="2350" spans="2:15" x14ac:dyDescent="0.35">
      <c r="B2350" s="37" t="s">
        <v>80</v>
      </c>
      <c r="C2350" s="38" t="str">
        <f>IF(ISBLANK('Model Performance Data'!$B$101),"-",'Model Performance Data'!$B$101)</f>
        <v>-</v>
      </c>
      <c r="D2350" s="38" t="str">
        <f>IF(ISBLANK('Model Performance Data'!$C$101),"-",'Model Performance Data'!$C$101)</f>
        <v>-</v>
      </c>
      <c r="E2350" s="38" t="str">
        <f>IF(ISBLANK('Model Performance Data'!$D$101),"-",'Model Performance Data'!$D$101)</f>
        <v>-</v>
      </c>
      <c r="F2350" s="38" t="str">
        <f>IF(ISBLANK('Model Performance Data'!$E$101),"-",'Model Performance Data'!$E$101)</f>
        <v>-</v>
      </c>
      <c r="G2350" s="38" t="str">
        <f>IF(ISBLANK('Model Performance Data'!$F$101),"-",'Model Performance Data'!$F$101)</f>
        <v>-</v>
      </c>
      <c r="H2350" s="253">
        <v>3</v>
      </c>
      <c r="I2350" s="253" t="s">
        <v>65</v>
      </c>
      <c r="J2350" s="37" t="str">
        <f t="shared" si="84"/>
        <v>3Goal</v>
      </c>
      <c r="K2350" s="38" t="str">
        <f>IF(ISBLANK('Model Performance Data'!$L$101),"-",'Model Performance Data'!$L$101)</f>
        <v>-</v>
      </c>
      <c r="L2350" s="38" t="str">
        <f>IF(ISBLANK('Model Performance Data'!$K$101),"-",'Model Performance Data'!$K$101)</f>
        <v>-</v>
      </c>
      <c r="M2350" s="254" t="str">
        <f>IF(ISNA(SUMIFS(INDEX('Model Performance Data'!$O$8:$DY$56,0,MATCH(CONCATENATE($J2350,M$6),'Model Performance Data'!$O$6:$DY$6,0)),'Model Performance Data'!$B$8:$B$56,$C2350,'Model Performance Data'!$C$8:$C$56,$D2350)),"-",SUMIFS(INDEX('Model Performance Data'!$O$8:$DY$56,0,MATCH(CONCATENATE($J2350,M$6),'Model Performance Data'!$O$6:$DY$6,0)),'Model Performance Data'!$B$8:$B$56,$C2350,'Model Performance Data'!$C$8:$C$56,$D2350))</f>
        <v>-</v>
      </c>
      <c r="N2350" s="254" t="str">
        <f>IF(ISNA(SUMIFS(INDEX('Model Performance Data'!$O$8:$DY$56,0,MATCH(CONCATENATE($J2350,N$6),'Model Performance Data'!$O$6:$DY$6,0)),'Model Performance Data'!$B$8:$B$56,$C2350,'Model Performance Data'!$C$8:$C$56,$D2350)),"-",SUMIFS(INDEX('Model Performance Data'!$O$8:$DY$56,0,MATCH(CONCATENATE($J2350,N$6),'Model Performance Data'!$O$6:$DY$6,0)),'Model Performance Data'!$B$8:$B$56,$C2350,'Model Performance Data'!$C$8:$C$56,$D2350))</f>
        <v>-</v>
      </c>
      <c r="O2350" s="255">
        <f>IF(ISNA(SUMIFS(INDEX('Model Performance Data'!$O$8:$DY$56,0,MATCH(CONCATENATE($J2350,O$6),'Model Performance Data'!$O$6:$DY$6,0)),'Model Performance Data'!$B$8:$B$56,$C2350,'Model Performance Data'!$C$8:$C$56,$D2350)),"-",SUMIFS(INDEX('Model Performance Data'!$O$8:$DY$56,0,MATCH(CONCATENATE($J2350,O$6),'Model Performance Data'!$O$6:$DY$6,0)),'Model Performance Data'!$B$8:$B$56,$C2350,'Model Performance Data'!$C$8:$C$56,$D2350))</f>
        <v>0</v>
      </c>
    </row>
    <row r="2351" spans="2:15" x14ac:dyDescent="0.35">
      <c r="B2351" s="37" t="s">
        <v>80</v>
      </c>
      <c r="C2351" s="38" t="str">
        <f>IF(ISBLANK('Model Performance Data'!$B$101),"-",'Model Performance Data'!$B$101)</f>
        <v>-</v>
      </c>
      <c r="D2351" s="38" t="str">
        <f>IF(ISBLANK('Model Performance Data'!$C$101),"-",'Model Performance Data'!$C$101)</f>
        <v>-</v>
      </c>
      <c r="E2351" s="38" t="str">
        <f>IF(ISBLANK('Model Performance Data'!$D$101),"-",'Model Performance Data'!$D$101)</f>
        <v>-</v>
      </c>
      <c r="F2351" s="38" t="str">
        <f>IF(ISBLANK('Model Performance Data'!$E$101),"-",'Model Performance Data'!$E$101)</f>
        <v>-</v>
      </c>
      <c r="G2351" s="38" t="str">
        <f>IF(ISBLANK('Model Performance Data'!$F$101),"-",'Model Performance Data'!$F$101)</f>
        <v>-</v>
      </c>
      <c r="H2351" s="253">
        <v>4</v>
      </c>
      <c r="I2351" s="253">
        <v>1</v>
      </c>
      <c r="J2351" s="37" t="str">
        <f t="shared" si="84"/>
        <v>41</v>
      </c>
      <c r="K2351" s="38" t="str">
        <f>IF(ISBLANK('Model Performance Data'!$L$101),"-",'Model Performance Data'!$L$101)</f>
        <v>-</v>
      </c>
      <c r="L2351" s="38" t="str">
        <f>IF(ISBLANK('Model Performance Data'!$K$101),"-",'Model Performance Data'!$K$101)</f>
        <v>-</v>
      </c>
      <c r="M2351" s="254">
        <f>IF(ISNA(SUMIFS(INDEX('Model Performance Data'!$O$8:$DY$56,0,MATCH(CONCATENATE($J2351,M$6),'Model Performance Data'!$O$6:$DY$6,0)),'Model Performance Data'!$B$8:$B$56,$C2351,'Model Performance Data'!$C$8:$C$56,$D2351)),"-",SUMIFS(INDEX('Model Performance Data'!$O$8:$DY$56,0,MATCH(CONCATENATE($J2351,M$6),'Model Performance Data'!$O$6:$DY$6,0)),'Model Performance Data'!$B$8:$B$56,$C2351,'Model Performance Data'!$C$8:$C$56,$D2351))</f>
        <v>0</v>
      </c>
      <c r="N2351" s="254">
        <f>IF(ISNA(SUMIFS(INDEX('Model Performance Data'!$O$8:$DY$56,0,MATCH(CONCATENATE($J2351,N$6),'Model Performance Data'!$O$6:$DY$6,0)),'Model Performance Data'!$B$8:$B$56,$C2351,'Model Performance Data'!$C$8:$C$56,$D2351)),"-",SUMIFS(INDEX('Model Performance Data'!$O$8:$DY$56,0,MATCH(CONCATENATE($J2351,N$6),'Model Performance Data'!$O$6:$DY$6,0)),'Model Performance Data'!$B$8:$B$56,$C2351,'Model Performance Data'!$C$8:$C$56,$D2351))</f>
        <v>0</v>
      </c>
      <c r="O2351" s="255">
        <f>IF(ISNA(SUMIFS(INDEX('Model Performance Data'!$O$8:$DY$56,0,MATCH(CONCATENATE($J2351,O$6),'Model Performance Data'!$O$6:$DY$6,0)),'Model Performance Data'!$B$8:$B$56,$C2351,'Model Performance Data'!$C$8:$C$56,$D2351)),"-",SUMIFS(INDEX('Model Performance Data'!$O$8:$DY$56,0,MATCH(CONCATENATE($J2351,O$6),'Model Performance Data'!$O$6:$DY$6,0)),'Model Performance Data'!$B$8:$B$56,$C2351,'Model Performance Data'!$C$8:$C$56,$D2351))</f>
        <v>0</v>
      </c>
    </row>
    <row r="2352" spans="2:15" x14ac:dyDescent="0.35">
      <c r="B2352" s="37" t="s">
        <v>80</v>
      </c>
      <c r="C2352" s="38" t="str">
        <f>IF(ISBLANK('Model Performance Data'!$B$101),"-",'Model Performance Data'!$B$101)</f>
        <v>-</v>
      </c>
      <c r="D2352" s="38" t="str">
        <f>IF(ISBLANK('Model Performance Data'!$C$101),"-",'Model Performance Data'!$C$101)</f>
        <v>-</v>
      </c>
      <c r="E2352" s="38" t="str">
        <f>IF(ISBLANK('Model Performance Data'!$D$101),"-",'Model Performance Data'!$D$101)</f>
        <v>-</v>
      </c>
      <c r="F2352" s="38" t="str">
        <f>IF(ISBLANK('Model Performance Data'!$E$101),"-",'Model Performance Data'!$E$101)</f>
        <v>-</v>
      </c>
      <c r="G2352" s="38" t="str">
        <f>IF(ISBLANK('Model Performance Data'!$F$101),"-",'Model Performance Data'!$F$101)</f>
        <v>-</v>
      </c>
      <c r="H2352" s="253">
        <v>4</v>
      </c>
      <c r="I2352" s="253">
        <v>2</v>
      </c>
      <c r="J2352" s="37" t="str">
        <f t="shared" si="84"/>
        <v>42</v>
      </c>
      <c r="K2352" s="38" t="str">
        <f>IF(ISBLANK('Model Performance Data'!$L$101),"-",'Model Performance Data'!$L$101)</f>
        <v>-</v>
      </c>
      <c r="L2352" s="38" t="str">
        <f>IF(ISBLANK('Model Performance Data'!$K$101),"-",'Model Performance Data'!$K$101)</f>
        <v>-</v>
      </c>
      <c r="M2352" s="254">
        <f>IF(ISNA(SUMIFS(INDEX('Model Performance Data'!$O$8:$DY$56,0,MATCH(CONCATENATE($J2352,M$6),'Model Performance Data'!$O$6:$DY$6,0)),'Model Performance Data'!$B$8:$B$56,$C2352,'Model Performance Data'!$C$8:$C$56,$D2352)),"-",SUMIFS(INDEX('Model Performance Data'!$O$8:$DY$56,0,MATCH(CONCATENATE($J2352,M$6),'Model Performance Data'!$O$6:$DY$6,0)),'Model Performance Data'!$B$8:$B$56,$C2352,'Model Performance Data'!$C$8:$C$56,$D2352))</f>
        <v>0</v>
      </c>
      <c r="N2352" s="254">
        <f>IF(ISNA(SUMIFS(INDEX('Model Performance Data'!$O$8:$DY$56,0,MATCH(CONCATENATE($J2352,N$6),'Model Performance Data'!$O$6:$DY$6,0)),'Model Performance Data'!$B$8:$B$56,$C2352,'Model Performance Data'!$C$8:$C$56,$D2352)),"-",SUMIFS(INDEX('Model Performance Data'!$O$8:$DY$56,0,MATCH(CONCATENATE($J2352,N$6),'Model Performance Data'!$O$6:$DY$6,0)),'Model Performance Data'!$B$8:$B$56,$C2352,'Model Performance Data'!$C$8:$C$56,$D2352))</f>
        <v>0</v>
      </c>
      <c r="O2352" s="255">
        <f>IF(ISNA(SUMIFS(INDEX('Model Performance Data'!$O$8:$DY$56,0,MATCH(CONCATENATE($J2352,O$6),'Model Performance Data'!$O$6:$DY$6,0)),'Model Performance Data'!$B$8:$B$56,$C2352,'Model Performance Data'!$C$8:$C$56,$D2352)),"-",SUMIFS(INDEX('Model Performance Data'!$O$8:$DY$56,0,MATCH(CONCATENATE($J2352,O$6),'Model Performance Data'!$O$6:$DY$6,0)),'Model Performance Data'!$B$8:$B$56,$C2352,'Model Performance Data'!$C$8:$C$56,$D2352))</f>
        <v>0</v>
      </c>
    </row>
    <row r="2353" spans="2:15" x14ac:dyDescent="0.35">
      <c r="B2353" s="37" t="s">
        <v>80</v>
      </c>
      <c r="C2353" s="38" t="str">
        <f>IF(ISBLANK('Model Performance Data'!$B$101),"-",'Model Performance Data'!$B$101)</f>
        <v>-</v>
      </c>
      <c r="D2353" s="38" t="str">
        <f>IF(ISBLANK('Model Performance Data'!$C$101),"-",'Model Performance Data'!$C$101)</f>
        <v>-</v>
      </c>
      <c r="E2353" s="38" t="str">
        <f>IF(ISBLANK('Model Performance Data'!$D$101),"-",'Model Performance Data'!$D$101)</f>
        <v>-</v>
      </c>
      <c r="F2353" s="38" t="str">
        <f>IF(ISBLANK('Model Performance Data'!$E$101),"-",'Model Performance Data'!$E$101)</f>
        <v>-</v>
      </c>
      <c r="G2353" s="38" t="str">
        <f>IF(ISBLANK('Model Performance Data'!$F$101),"-",'Model Performance Data'!$F$101)</f>
        <v>-</v>
      </c>
      <c r="H2353" s="253">
        <v>4</v>
      </c>
      <c r="I2353" s="253">
        <v>3</v>
      </c>
      <c r="J2353" s="37" t="str">
        <f t="shared" si="84"/>
        <v>43</v>
      </c>
      <c r="K2353" s="38" t="str">
        <f>IF(ISBLANK('Model Performance Data'!$L$101),"-",'Model Performance Data'!$L$101)</f>
        <v>-</v>
      </c>
      <c r="L2353" s="38" t="str">
        <f>IF(ISBLANK('Model Performance Data'!$K$101),"-",'Model Performance Data'!$K$101)</f>
        <v>-</v>
      </c>
      <c r="M2353" s="254">
        <f>IF(ISNA(SUMIFS(INDEX('Model Performance Data'!$O$8:$DY$56,0,MATCH(CONCATENATE($J2353,M$6),'Model Performance Data'!$O$6:$DY$6,0)),'Model Performance Data'!$B$8:$B$56,$C2353,'Model Performance Data'!$C$8:$C$56,$D2353)),"-",SUMIFS(INDEX('Model Performance Data'!$O$8:$DY$56,0,MATCH(CONCATENATE($J2353,M$6),'Model Performance Data'!$O$6:$DY$6,0)),'Model Performance Data'!$B$8:$B$56,$C2353,'Model Performance Data'!$C$8:$C$56,$D2353))</f>
        <v>0</v>
      </c>
      <c r="N2353" s="254">
        <f>IF(ISNA(SUMIFS(INDEX('Model Performance Data'!$O$8:$DY$56,0,MATCH(CONCATENATE($J2353,N$6),'Model Performance Data'!$O$6:$DY$6,0)),'Model Performance Data'!$B$8:$B$56,$C2353,'Model Performance Data'!$C$8:$C$56,$D2353)),"-",SUMIFS(INDEX('Model Performance Data'!$O$8:$DY$56,0,MATCH(CONCATENATE($J2353,N$6),'Model Performance Data'!$O$6:$DY$6,0)),'Model Performance Data'!$B$8:$B$56,$C2353,'Model Performance Data'!$C$8:$C$56,$D2353))</f>
        <v>0</v>
      </c>
      <c r="O2353" s="255">
        <f>IF(ISNA(SUMIFS(INDEX('Model Performance Data'!$O$8:$DY$56,0,MATCH(CONCATENATE($J2353,O$6),'Model Performance Data'!$O$6:$DY$6,0)),'Model Performance Data'!$B$8:$B$56,$C2353,'Model Performance Data'!$C$8:$C$56,$D2353)),"-",SUMIFS(INDEX('Model Performance Data'!$O$8:$DY$56,0,MATCH(CONCATENATE($J2353,O$6),'Model Performance Data'!$O$6:$DY$6,0)),'Model Performance Data'!$B$8:$B$56,$C2353,'Model Performance Data'!$C$8:$C$56,$D2353))</f>
        <v>0</v>
      </c>
    </row>
    <row r="2354" spans="2:15" x14ac:dyDescent="0.35">
      <c r="B2354" s="37" t="s">
        <v>80</v>
      </c>
      <c r="C2354" s="38" t="str">
        <f>IF(ISBLANK('Model Performance Data'!$B$101),"-",'Model Performance Data'!$B$101)</f>
        <v>-</v>
      </c>
      <c r="D2354" s="38" t="str">
        <f>IF(ISBLANK('Model Performance Data'!$C$101),"-",'Model Performance Data'!$C$101)</f>
        <v>-</v>
      </c>
      <c r="E2354" s="38" t="str">
        <f>IF(ISBLANK('Model Performance Data'!$D$101),"-",'Model Performance Data'!$D$101)</f>
        <v>-</v>
      </c>
      <c r="F2354" s="38" t="str">
        <f>IF(ISBLANK('Model Performance Data'!$E$101),"-",'Model Performance Data'!$E$101)</f>
        <v>-</v>
      </c>
      <c r="G2354" s="38" t="str">
        <f>IF(ISBLANK('Model Performance Data'!$F$101),"-",'Model Performance Data'!$F$101)</f>
        <v>-</v>
      </c>
      <c r="H2354" s="253">
        <v>4</v>
      </c>
      <c r="I2354" s="253">
        <v>4</v>
      </c>
      <c r="J2354" s="37" t="str">
        <f t="shared" si="84"/>
        <v>44</v>
      </c>
      <c r="K2354" s="38" t="str">
        <f>IF(ISBLANK('Model Performance Data'!$L$101),"-",'Model Performance Data'!$L$101)</f>
        <v>-</v>
      </c>
      <c r="L2354" s="38" t="str">
        <f>IF(ISBLANK('Model Performance Data'!$K$101),"-",'Model Performance Data'!$K$101)</f>
        <v>-</v>
      </c>
      <c r="M2354" s="254">
        <f>IF(ISNA(SUMIFS(INDEX('Model Performance Data'!$O$8:$DY$56,0,MATCH(CONCATENATE($J2354,M$6),'Model Performance Data'!$O$6:$DY$6,0)),'Model Performance Data'!$B$8:$B$56,$C2354,'Model Performance Data'!$C$8:$C$56,$D2354)),"-",SUMIFS(INDEX('Model Performance Data'!$O$8:$DY$56,0,MATCH(CONCATENATE($J2354,M$6),'Model Performance Data'!$O$6:$DY$6,0)),'Model Performance Data'!$B$8:$B$56,$C2354,'Model Performance Data'!$C$8:$C$56,$D2354))</f>
        <v>0</v>
      </c>
      <c r="N2354" s="254">
        <f>IF(ISNA(SUMIFS(INDEX('Model Performance Data'!$O$8:$DY$56,0,MATCH(CONCATENATE($J2354,N$6),'Model Performance Data'!$O$6:$DY$6,0)),'Model Performance Data'!$B$8:$B$56,$C2354,'Model Performance Data'!$C$8:$C$56,$D2354)),"-",SUMIFS(INDEX('Model Performance Data'!$O$8:$DY$56,0,MATCH(CONCATENATE($J2354,N$6),'Model Performance Data'!$O$6:$DY$6,0)),'Model Performance Data'!$B$8:$B$56,$C2354,'Model Performance Data'!$C$8:$C$56,$D2354))</f>
        <v>0</v>
      </c>
      <c r="O2354" s="255">
        <f>IF(ISNA(SUMIFS(INDEX('Model Performance Data'!$O$8:$DY$56,0,MATCH(CONCATENATE($J2354,O$6),'Model Performance Data'!$O$6:$DY$6,0)),'Model Performance Data'!$B$8:$B$56,$C2354,'Model Performance Data'!$C$8:$C$56,$D2354)),"-",SUMIFS(INDEX('Model Performance Data'!$O$8:$DY$56,0,MATCH(CONCATENATE($J2354,O$6),'Model Performance Data'!$O$6:$DY$6,0)),'Model Performance Data'!$B$8:$B$56,$C2354,'Model Performance Data'!$C$8:$C$56,$D2354))</f>
        <v>0</v>
      </c>
    </row>
    <row r="2355" spans="2:15" x14ac:dyDescent="0.35">
      <c r="B2355" s="37" t="s">
        <v>80</v>
      </c>
      <c r="C2355" s="38" t="str">
        <f>IF(ISBLANK('Model Performance Data'!$B$101),"-",'Model Performance Data'!$B$101)</f>
        <v>-</v>
      </c>
      <c r="D2355" s="38" t="str">
        <f>IF(ISBLANK('Model Performance Data'!$C$101),"-",'Model Performance Data'!$C$101)</f>
        <v>-</v>
      </c>
      <c r="E2355" s="38" t="str">
        <f>IF(ISBLANK('Model Performance Data'!$D$101),"-",'Model Performance Data'!$D$101)</f>
        <v>-</v>
      </c>
      <c r="F2355" s="38" t="str">
        <f>IF(ISBLANK('Model Performance Data'!$E$101),"-",'Model Performance Data'!$E$101)</f>
        <v>-</v>
      </c>
      <c r="G2355" s="38" t="str">
        <f>IF(ISBLANK('Model Performance Data'!$F$101),"-",'Model Performance Data'!$F$101)</f>
        <v>-</v>
      </c>
      <c r="H2355" s="253">
        <v>4</v>
      </c>
      <c r="I2355" s="253">
        <v>5</v>
      </c>
      <c r="J2355" s="37" t="str">
        <f t="shared" si="84"/>
        <v>45</v>
      </c>
      <c r="K2355" s="38" t="str">
        <f>IF(ISBLANK('Model Performance Data'!$L$101),"-",'Model Performance Data'!$L$101)</f>
        <v>-</v>
      </c>
      <c r="L2355" s="38" t="str">
        <f>IF(ISBLANK('Model Performance Data'!$K$101),"-",'Model Performance Data'!$K$101)</f>
        <v>-</v>
      </c>
      <c r="M2355" s="254">
        <f>IF(ISNA(SUMIFS(INDEX('Model Performance Data'!$O$8:$DY$56,0,MATCH(CONCATENATE($J2355,M$6),'Model Performance Data'!$O$6:$DY$6,0)),'Model Performance Data'!$B$8:$B$56,$C2355,'Model Performance Data'!$C$8:$C$56,$D2355)),"-",SUMIFS(INDEX('Model Performance Data'!$O$8:$DY$56,0,MATCH(CONCATENATE($J2355,M$6),'Model Performance Data'!$O$6:$DY$6,0)),'Model Performance Data'!$B$8:$B$56,$C2355,'Model Performance Data'!$C$8:$C$56,$D2355))</f>
        <v>0</v>
      </c>
      <c r="N2355" s="254">
        <f>IF(ISNA(SUMIFS(INDEX('Model Performance Data'!$O$8:$DY$56,0,MATCH(CONCATENATE($J2355,N$6),'Model Performance Data'!$O$6:$DY$6,0)),'Model Performance Data'!$B$8:$B$56,$C2355,'Model Performance Data'!$C$8:$C$56,$D2355)),"-",SUMIFS(INDEX('Model Performance Data'!$O$8:$DY$56,0,MATCH(CONCATENATE($J2355,N$6),'Model Performance Data'!$O$6:$DY$6,0)),'Model Performance Data'!$B$8:$B$56,$C2355,'Model Performance Data'!$C$8:$C$56,$D2355))</f>
        <v>0</v>
      </c>
      <c r="O2355" s="255">
        <f>IF(ISNA(SUMIFS(INDEX('Model Performance Data'!$O$8:$DY$56,0,MATCH(CONCATENATE($J2355,O$6),'Model Performance Data'!$O$6:$DY$6,0)),'Model Performance Data'!$B$8:$B$56,$C2355,'Model Performance Data'!$C$8:$C$56,$D2355)),"-",SUMIFS(INDEX('Model Performance Data'!$O$8:$DY$56,0,MATCH(CONCATENATE($J2355,O$6),'Model Performance Data'!$O$6:$DY$6,0)),'Model Performance Data'!$B$8:$B$56,$C2355,'Model Performance Data'!$C$8:$C$56,$D2355))</f>
        <v>0</v>
      </c>
    </row>
    <row r="2356" spans="2:15" x14ac:dyDescent="0.35">
      <c r="B2356" s="37" t="s">
        <v>80</v>
      </c>
      <c r="C2356" s="38" t="str">
        <f>IF(ISBLANK('Model Performance Data'!$B$101),"-",'Model Performance Data'!$B$101)</f>
        <v>-</v>
      </c>
      <c r="D2356" s="38" t="str">
        <f>IF(ISBLANK('Model Performance Data'!$C$101),"-",'Model Performance Data'!$C$101)</f>
        <v>-</v>
      </c>
      <c r="E2356" s="38" t="str">
        <f>IF(ISBLANK('Model Performance Data'!$D$101),"-",'Model Performance Data'!$D$101)</f>
        <v>-</v>
      </c>
      <c r="F2356" s="38" t="str">
        <f>IF(ISBLANK('Model Performance Data'!$E$101),"-",'Model Performance Data'!$E$101)</f>
        <v>-</v>
      </c>
      <c r="G2356" s="38" t="str">
        <f>IF(ISBLANK('Model Performance Data'!$F$101),"-",'Model Performance Data'!$F$101)</f>
        <v>-</v>
      </c>
      <c r="H2356" s="253">
        <v>4</v>
      </c>
      <c r="I2356" s="253" t="s">
        <v>65</v>
      </c>
      <c r="J2356" s="37" t="str">
        <f t="shared" si="84"/>
        <v>4Goal</v>
      </c>
      <c r="K2356" s="38" t="str">
        <f>IF(ISBLANK('Model Performance Data'!$L$101),"-",'Model Performance Data'!$L$101)</f>
        <v>-</v>
      </c>
      <c r="L2356" s="38" t="str">
        <f>IF(ISBLANK('Model Performance Data'!$K$101),"-",'Model Performance Data'!$K$101)</f>
        <v>-</v>
      </c>
      <c r="M2356" s="254" t="str">
        <f>IF(ISNA(SUMIFS(INDEX('Model Performance Data'!$O$8:$DY$56,0,MATCH(CONCATENATE($J2356,M$6),'Model Performance Data'!$O$6:$DY$6,0)),'Model Performance Data'!$B$8:$B$56,$C2356,'Model Performance Data'!$C$8:$C$56,$D2356)),"-",SUMIFS(INDEX('Model Performance Data'!$O$8:$DY$56,0,MATCH(CONCATENATE($J2356,M$6),'Model Performance Data'!$O$6:$DY$6,0)),'Model Performance Data'!$B$8:$B$56,$C2356,'Model Performance Data'!$C$8:$C$56,$D2356))</f>
        <v>-</v>
      </c>
      <c r="N2356" s="254" t="str">
        <f>IF(ISNA(SUMIFS(INDEX('Model Performance Data'!$O$8:$DY$56,0,MATCH(CONCATENATE($J2356,N$6),'Model Performance Data'!$O$6:$DY$6,0)),'Model Performance Data'!$B$8:$B$56,$C2356,'Model Performance Data'!$C$8:$C$56,$D2356)),"-",SUMIFS(INDEX('Model Performance Data'!$O$8:$DY$56,0,MATCH(CONCATENATE($J2356,N$6),'Model Performance Data'!$O$6:$DY$6,0)),'Model Performance Data'!$B$8:$B$56,$C2356,'Model Performance Data'!$C$8:$C$56,$D2356))</f>
        <v>-</v>
      </c>
      <c r="O2356" s="255">
        <f>IF(ISNA(SUMIFS(INDEX('Model Performance Data'!$O$8:$DY$56,0,MATCH(CONCATENATE($J2356,O$6),'Model Performance Data'!$O$6:$DY$6,0)),'Model Performance Data'!$B$8:$B$56,$C2356,'Model Performance Data'!$C$8:$C$56,$D2356)),"-",SUMIFS(INDEX('Model Performance Data'!$O$8:$DY$56,0,MATCH(CONCATENATE($J2356,O$6),'Model Performance Data'!$O$6:$DY$6,0)),'Model Performance Data'!$B$8:$B$56,$C2356,'Model Performance Data'!$C$8:$C$56,$D2356))</f>
        <v>0</v>
      </c>
    </row>
    <row r="2357" spans="2:15" x14ac:dyDescent="0.35">
      <c r="B2357" s="37" t="s">
        <v>80</v>
      </c>
      <c r="C2357" s="38" t="str">
        <f>IF(ISBLANK('Model Performance Data'!$B$102),"-",'Model Performance Data'!$B$102)</f>
        <v>-</v>
      </c>
      <c r="D2357" s="38" t="str">
        <f>IF(ISBLANK('Model Performance Data'!$C$102),"-",'Model Performance Data'!$C$102)</f>
        <v>-</v>
      </c>
      <c r="E2357" s="38" t="str">
        <f>IF(ISBLANK('Model Performance Data'!$D$102),"-",'Model Performance Data'!$D$102)</f>
        <v>-</v>
      </c>
      <c r="F2357" s="38" t="str">
        <f>IF(ISBLANK('Model Performance Data'!$E$102),"-",'Model Performance Data'!$E$102)</f>
        <v>-</v>
      </c>
      <c r="G2357" s="38" t="str">
        <f>IF(ISBLANK('Model Performance Data'!$F$102),"-",'Model Performance Data'!$F$102)</f>
        <v>-</v>
      </c>
      <c r="H2357" s="253" t="s">
        <v>64</v>
      </c>
      <c r="I2357" s="253" t="s">
        <v>64</v>
      </c>
      <c r="J2357" s="37" t="str">
        <f t="shared" si="84"/>
        <v>BaselineBaseline</v>
      </c>
      <c r="K2357" s="38" t="str">
        <f>IF(ISBLANK('Model Performance Data'!$L$102),"-",'Model Performance Data'!$L$102)</f>
        <v>-</v>
      </c>
      <c r="L2357" s="38" t="str">
        <f>IF(ISBLANK('Model Performance Data'!$K$102),"-",'Model Performance Data'!$K$102)</f>
        <v>-</v>
      </c>
      <c r="M2357" s="254">
        <f>IF(ISNA(SUMIFS(INDEX('Model Performance Data'!$O$8:$DY$56,0,MATCH(CONCATENATE($J2357,M$6),'Model Performance Data'!$O$6:$DY$6,0)),'Model Performance Data'!$B$8:$B$56,$C2357,'Model Performance Data'!$C$8:$C$56,$D2357)),"-",SUMIFS(INDEX('Model Performance Data'!$O$8:$DY$56,0,MATCH(CONCATENATE($J2357,M$6),'Model Performance Data'!$O$6:$DY$6,0)),'Model Performance Data'!$B$8:$B$56,$C2357,'Model Performance Data'!$C$8:$C$56,$D2357))</f>
        <v>0</v>
      </c>
      <c r="N2357" s="254">
        <f>IF(ISNA(SUMIFS(INDEX('Model Performance Data'!$O$8:$DY$56,0,MATCH(CONCATENATE($J2357,N$6),'Model Performance Data'!$O$6:$DY$6,0)),'Model Performance Data'!$B$8:$B$56,$C2357,'Model Performance Data'!$C$8:$C$56,$D2357)),"-",SUMIFS(INDEX('Model Performance Data'!$O$8:$DY$56,0,MATCH(CONCATENATE($J2357,N$6),'Model Performance Data'!$O$6:$DY$6,0)),'Model Performance Data'!$B$8:$B$56,$C2357,'Model Performance Data'!$C$8:$C$56,$D2357))</f>
        <v>0</v>
      </c>
      <c r="O2357" s="255">
        <f>IF(ISNA(SUMIFS(INDEX('Model Performance Data'!$O$8:$DY$56,0,MATCH(CONCATENATE($J2357,O$6),'Model Performance Data'!$O$6:$DY$6,0)),'Model Performance Data'!$B$8:$B$56,$C2357,'Model Performance Data'!$C$8:$C$56,$D2357)),"-",SUMIFS(INDEX('Model Performance Data'!$O$8:$DY$56,0,MATCH(CONCATENATE($J2357,O$6),'Model Performance Data'!$O$6:$DY$6,0)),'Model Performance Data'!$B$8:$B$56,$C2357,'Model Performance Data'!$C$8:$C$56,$D2357))</f>
        <v>0</v>
      </c>
    </row>
    <row r="2358" spans="2:15" x14ac:dyDescent="0.35">
      <c r="B2358" s="37" t="s">
        <v>80</v>
      </c>
      <c r="C2358" s="38" t="str">
        <f>IF(ISBLANK('Model Performance Data'!$B$102),"-",'Model Performance Data'!$B$102)</f>
        <v>-</v>
      </c>
      <c r="D2358" s="38" t="str">
        <f>IF(ISBLANK('Model Performance Data'!$C$102),"-",'Model Performance Data'!$C$102)</f>
        <v>-</v>
      </c>
      <c r="E2358" s="38" t="str">
        <f>IF(ISBLANK('Model Performance Data'!$D$102),"-",'Model Performance Data'!$D$102)</f>
        <v>-</v>
      </c>
      <c r="F2358" s="38" t="str">
        <f>IF(ISBLANK('Model Performance Data'!$E$102),"-",'Model Performance Data'!$E$102)</f>
        <v>-</v>
      </c>
      <c r="G2358" s="38" t="str">
        <f>IF(ISBLANK('Model Performance Data'!$F$102),"-",'Model Performance Data'!$F$102)</f>
        <v>-</v>
      </c>
      <c r="H2358" s="253">
        <v>1</v>
      </c>
      <c r="I2358" s="253">
        <v>1</v>
      </c>
      <c r="J2358" s="37" t="str">
        <f t="shared" si="84"/>
        <v>11</v>
      </c>
      <c r="K2358" s="38" t="str">
        <f>IF(ISBLANK('Model Performance Data'!$L$102),"-",'Model Performance Data'!$L$102)</f>
        <v>-</v>
      </c>
      <c r="L2358" s="38" t="str">
        <f>IF(ISBLANK('Model Performance Data'!$K$102),"-",'Model Performance Data'!$K$102)</f>
        <v>-</v>
      </c>
      <c r="M2358" s="254">
        <f>IF(ISNA(SUMIFS(INDEX('Model Performance Data'!$O$8:$DY$56,0,MATCH(CONCATENATE($J2358,M$6),'Model Performance Data'!$O$6:$DY$6,0)),'Model Performance Data'!$B$8:$B$56,$C2358,'Model Performance Data'!$C$8:$C$56,$D2358)),"-",SUMIFS(INDEX('Model Performance Data'!$O$8:$DY$56,0,MATCH(CONCATENATE($J2358,M$6),'Model Performance Data'!$O$6:$DY$6,0)),'Model Performance Data'!$B$8:$B$56,$C2358,'Model Performance Data'!$C$8:$C$56,$D2358))</f>
        <v>0</v>
      </c>
      <c r="N2358" s="254">
        <f>IF(ISNA(SUMIFS(INDEX('Model Performance Data'!$O$8:$DY$56,0,MATCH(CONCATENATE($J2358,N$6),'Model Performance Data'!$O$6:$DY$6,0)),'Model Performance Data'!$B$8:$B$56,$C2358,'Model Performance Data'!$C$8:$C$56,$D2358)),"-",SUMIFS(INDEX('Model Performance Data'!$O$8:$DY$56,0,MATCH(CONCATENATE($J2358,N$6),'Model Performance Data'!$O$6:$DY$6,0)),'Model Performance Data'!$B$8:$B$56,$C2358,'Model Performance Data'!$C$8:$C$56,$D2358))</f>
        <v>0</v>
      </c>
      <c r="O2358" s="255">
        <f>IF(ISNA(SUMIFS(INDEX('Model Performance Data'!$O$8:$DY$56,0,MATCH(CONCATENATE($J2358,O$6),'Model Performance Data'!$O$6:$DY$6,0)),'Model Performance Data'!$B$8:$B$56,$C2358,'Model Performance Data'!$C$8:$C$56,$D2358)),"-",SUMIFS(INDEX('Model Performance Data'!$O$8:$DY$56,0,MATCH(CONCATENATE($J2358,O$6),'Model Performance Data'!$O$6:$DY$6,0)),'Model Performance Data'!$B$8:$B$56,$C2358,'Model Performance Data'!$C$8:$C$56,$D2358))</f>
        <v>0</v>
      </c>
    </row>
    <row r="2359" spans="2:15" x14ac:dyDescent="0.35">
      <c r="B2359" s="37" t="s">
        <v>80</v>
      </c>
      <c r="C2359" s="38" t="str">
        <f>IF(ISBLANK('Model Performance Data'!$B$102),"-",'Model Performance Data'!$B$102)</f>
        <v>-</v>
      </c>
      <c r="D2359" s="38" t="str">
        <f>IF(ISBLANK('Model Performance Data'!$C$102),"-",'Model Performance Data'!$C$102)</f>
        <v>-</v>
      </c>
      <c r="E2359" s="38" t="str">
        <f>IF(ISBLANK('Model Performance Data'!$D$102),"-",'Model Performance Data'!$D$102)</f>
        <v>-</v>
      </c>
      <c r="F2359" s="38" t="str">
        <f>IF(ISBLANK('Model Performance Data'!$E$102),"-",'Model Performance Data'!$E$102)</f>
        <v>-</v>
      </c>
      <c r="G2359" s="38" t="str">
        <f>IF(ISBLANK('Model Performance Data'!$F$102),"-",'Model Performance Data'!$F$102)</f>
        <v>-</v>
      </c>
      <c r="H2359" s="253">
        <v>1</v>
      </c>
      <c r="I2359" s="253">
        <v>2</v>
      </c>
      <c r="J2359" s="37" t="str">
        <f t="shared" si="84"/>
        <v>12</v>
      </c>
      <c r="K2359" s="38" t="str">
        <f>IF(ISBLANK('Model Performance Data'!$L$102),"-",'Model Performance Data'!$L$102)</f>
        <v>-</v>
      </c>
      <c r="L2359" s="38" t="str">
        <f>IF(ISBLANK('Model Performance Data'!$K$102),"-",'Model Performance Data'!$K$102)</f>
        <v>-</v>
      </c>
      <c r="M2359" s="254">
        <f>IF(ISNA(SUMIFS(INDEX('Model Performance Data'!$O$8:$DY$56,0,MATCH(CONCATENATE($J2359,M$6),'Model Performance Data'!$O$6:$DY$6,0)),'Model Performance Data'!$B$8:$B$56,$C2359,'Model Performance Data'!$C$8:$C$56,$D2359)),"-",SUMIFS(INDEX('Model Performance Data'!$O$8:$DY$56,0,MATCH(CONCATENATE($J2359,M$6),'Model Performance Data'!$O$6:$DY$6,0)),'Model Performance Data'!$B$8:$B$56,$C2359,'Model Performance Data'!$C$8:$C$56,$D2359))</f>
        <v>0</v>
      </c>
      <c r="N2359" s="254">
        <f>IF(ISNA(SUMIFS(INDEX('Model Performance Data'!$O$8:$DY$56,0,MATCH(CONCATENATE($J2359,N$6),'Model Performance Data'!$O$6:$DY$6,0)),'Model Performance Data'!$B$8:$B$56,$C2359,'Model Performance Data'!$C$8:$C$56,$D2359)),"-",SUMIFS(INDEX('Model Performance Data'!$O$8:$DY$56,0,MATCH(CONCATENATE($J2359,N$6),'Model Performance Data'!$O$6:$DY$6,0)),'Model Performance Data'!$B$8:$B$56,$C2359,'Model Performance Data'!$C$8:$C$56,$D2359))</f>
        <v>0</v>
      </c>
      <c r="O2359" s="255">
        <f>IF(ISNA(SUMIFS(INDEX('Model Performance Data'!$O$8:$DY$56,0,MATCH(CONCATENATE($J2359,O$6),'Model Performance Data'!$O$6:$DY$6,0)),'Model Performance Data'!$B$8:$B$56,$C2359,'Model Performance Data'!$C$8:$C$56,$D2359)),"-",SUMIFS(INDEX('Model Performance Data'!$O$8:$DY$56,0,MATCH(CONCATENATE($J2359,O$6),'Model Performance Data'!$O$6:$DY$6,0)),'Model Performance Data'!$B$8:$B$56,$C2359,'Model Performance Data'!$C$8:$C$56,$D2359))</f>
        <v>0</v>
      </c>
    </row>
    <row r="2360" spans="2:15" x14ac:dyDescent="0.35">
      <c r="B2360" s="37" t="s">
        <v>80</v>
      </c>
      <c r="C2360" s="38" t="str">
        <f>IF(ISBLANK('Model Performance Data'!$B$102),"-",'Model Performance Data'!$B$102)</f>
        <v>-</v>
      </c>
      <c r="D2360" s="38" t="str">
        <f>IF(ISBLANK('Model Performance Data'!$C$102),"-",'Model Performance Data'!$C$102)</f>
        <v>-</v>
      </c>
      <c r="E2360" s="38" t="str">
        <f>IF(ISBLANK('Model Performance Data'!$D$102),"-",'Model Performance Data'!$D$102)</f>
        <v>-</v>
      </c>
      <c r="F2360" s="38" t="str">
        <f>IF(ISBLANK('Model Performance Data'!$E$102),"-",'Model Performance Data'!$E$102)</f>
        <v>-</v>
      </c>
      <c r="G2360" s="38" t="str">
        <f>IF(ISBLANK('Model Performance Data'!$F$102),"-",'Model Performance Data'!$F$102)</f>
        <v>-</v>
      </c>
      <c r="H2360" s="253">
        <v>1</v>
      </c>
      <c r="I2360" s="253">
        <v>3</v>
      </c>
      <c r="J2360" s="37" t="str">
        <f t="shared" si="84"/>
        <v>13</v>
      </c>
      <c r="K2360" s="38" t="str">
        <f>IF(ISBLANK('Model Performance Data'!$L$102),"-",'Model Performance Data'!$L$102)</f>
        <v>-</v>
      </c>
      <c r="L2360" s="38" t="str">
        <f>IF(ISBLANK('Model Performance Data'!$K$102),"-",'Model Performance Data'!$K$102)</f>
        <v>-</v>
      </c>
      <c r="M2360" s="254">
        <f>IF(ISNA(SUMIFS(INDEX('Model Performance Data'!$O$8:$DY$56,0,MATCH(CONCATENATE($J2360,M$6),'Model Performance Data'!$O$6:$DY$6,0)),'Model Performance Data'!$B$8:$B$56,$C2360,'Model Performance Data'!$C$8:$C$56,$D2360)),"-",SUMIFS(INDEX('Model Performance Data'!$O$8:$DY$56,0,MATCH(CONCATENATE($J2360,M$6),'Model Performance Data'!$O$6:$DY$6,0)),'Model Performance Data'!$B$8:$B$56,$C2360,'Model Performance Data'!$C$8:$C$56,$D2360))</f>
        <v>0</v>
      </c>
      <c r="N2360" s="254">
        <f>IF(ISNA(SUMIFS(INDEX('Model Performance Data'!$O$8:$DY$56,0,MATCH(CONCATENATE($J2360,N$6),'Model Performance Data'!$O$6:$DY$6,0)),'Model Performance Data'!$B$8:$B$56,$C2360,'Model Performance Data'!$C$8:$C$56,$D2360)),"-",SUMIFS(INDEX('Model Performance Data'!$O$8:$DY$56,0,MATCH(CONCATENATE($J2360,N$6),'Model Performance Data'!$O$6:$DY$6,0)),'Model Performance Data'!$B$8:$B$56,$C2360,'Model Performance Data'!$C$8:$C$56,$D2360))</f>
        <v>0</v>
      </c>
      <c r="O2360" s="255">
        <f>IF(ISNA(SUMIFS(INDEX('Model Performance Data'!$O$8:$DY$56,0,MATCH(CONCATENATE($J2360,O$6),'Model Performance Data'!$O$6:$DY$6,0)),'Model Performance Data'!$B$8:$B$56,$C2360,'Model Performance Data'!$C$8:$C$56,$D2360)),"-",SUMIFS(INDEX('Model Performance Data'!$O$8:$DY$56,0,MATCH(CONCATENATE($J2360,O$6),'Model Performance Data'!$O$6:$DY$6,0)),'Model Performance Data'!$B$8:$B$56,$C2360,'Model Performance Data'!$C$8:$C$56,$D2360))</f>
        <v>0</v>
      </c>
    </row>
    <row r="2361" spans="2:15" x14ac:dyDescent="0.35">
      <c r="B2361" s="37" t="s">
        <v>80</v>
      </c>
      <c r="C2361" s="38" t="str">
        <f>IF(ISBLANK('Model Performance Data'!$B$102),"-",'Model Performance Data'!$B$102)</f>
        <v>-</v>
      </c>
      <c r="D2361" s="38" t="str">
        <f>IF(ISBLANK('Model Performance Data'!$C$102),"-",'Model Performance Data'!$C$102)</f>
        <v>-</v>
      </c>
      <c r="E2361" s="38" t="str">
        <f>IF(ISBLANK('Model Performance Data'!$D$102),"-",'Model Performance Data'!$D$102)</f>
        <v>-</v>
      </c>
      <c r="F2361" s="38" t="str">
        <f>IF(ISBLANK('Model Performance Data'!$E$102),"-",'Model Performance Data'!$E$102)</f>
        <v>-</v>
      </c>
      <c r="G2361" s="38" t="str">
        <f>IF(ISBLANK('Model Performance Data'!$F$102),"-",'Model Performance Data'!$F$102)</f>
        <v>-</v>
      </c>
      <c r="H2361" s="253">
        <v>1</v>
      </c>
      <c r="I2361" s="253">
        <v>4</v>
      </c>
      <c r="J2361" s="37" t="str">
        <f t="shared" si="84"/>
        <v>14</v>
      </c>
      <c r="K2361" s="38" t="str">
        <f>IF(ISBLANK('Model Performance Data'!$L$102),"-",'Model Performance Data'!$L$102)</f>
        <v>-</v>
      </c>
      <c r="L2361" s="38" t="str">
        <f>IF(ISBLANK('Model Performance Data'!$K$102),"-",'Model Performance Data'!$K$102)</f>
        <v>-</v>
      </c>
      <c r="M2361" s="254">
        <f>IF(ISNA(SUMIFS(INDEX('Model Performance Data'!$O$8:$DY$56,0,MATCH(CONCATENATE($J2361,M$6),'Model Performance Data'!$O$6:$DY$6,0)),'Model Performance Data'!$B$8:$B$56,$C2361,'Model Performance Data'!$C$8:$C$56,$D2361)),"-",SUMIFS(INDEX('Model Performance Data'!$O$8:$DY$56,0,MATCH(CONCATENATE($J2361,M$6),'Model Performance Data'!$O$6:$DY$6,0)),'Model Performance Data'!$B$8:$B$56,$C2361,'Model Performance Data'!$C$8:$C$56,$D2361))</f>
        <v>0</v>
      </c>
      <c r="N2361" s="254">
        <f>IF(ISNA(SUMIFS(INDEX('Model Performance Data'!$O$8:$DY$56,0,MATCH(CONCATENATE($J2361,N$6),'Model Performance Data'!$O$6:$DY$6,0)),'Model Performance Data'!$B$8:$B$56,$C2361,'Model Performance Data'!$C$8:$C$56,$D2361)),"-",SUMIFS(INDEX('Model Performance Data'!$O$8:$DY$56,0,MATCH(CONCATENATE($J2361,N$6),'Model Performance Data'!$O$6:$DY$6,0)),'Model Performance Data'!$B$8:$B$56,$C2361,'Model Performance Data'!$C$8:$C$56,$D2361))</f>
        <v>0</v>
      </c>
      <c r="O2361" s="255">
        <f>IF(ISNA(SUMIFS(INDEX('Model Performance Data'!$O$8:$DY$56,0,MATCH(CONCATENATE($J2361,O$6),'Model Performance Data'!$O$6:$DY$6,0)),'Model Performance Data'!$B$8:$B$56,$C2361,'Model Performance Data'!$C$8:$C$56,$D2361)),"-",SUMIFS(INDEX('Model Performance Data'!$O$8:$DY$56,0,MATCH(CONCATENATE($J2361,O$6),'Model Performance Data'!$O$6:$DY$6,0)),'Model Performance Data'!$B$8:$B$56,$C2361,'Model Performance Data'!$C$8:$C$56,$D2361))</f>
        <v>0</v>
      </c>
    </row>
    <row r="2362" spans="2:15" x14ac:dyDescent="0.35">
      <c r="B2362" s="37" t="s">
        <v>80</v>
      </c>
      <c r="C2362" s="38" t="str">
        <f>IF(ISBLANK('Model Performance Data'!$B$102),"-",'Model Performance Data'!$B$102)</f>
        <v>-</v>
      </c>
      <c r="D2362" s="38" t="str">
        <f>IF(ISBLANK('Model Performance Data'!$C$102),"-",'Model Performance Data'!$C$102)</f>
        <v>-</v>
      </c>
      <c r="E2362" s="38" t="str">
        <f>IF(ISBLANK('Model Performance Data'!$D$102),"-",'Model Performance Data'!$D$102)</f>
        <v>-</v>
      </c>
      <c r="F2362" s="38" t="str">
        <f>IF(ISBLANK('Model Performance Data'!$E$102),"-",'Model Performance Data'!$E$102)</f>
        <v>-</v>
      </c>
      <c r="G2362" s="38" t="str">
        <f>IF(ISBLANK('Model Performance Data'!$F$102),"-",'Model Performance Data'!$F$102)</f>
        <v>-</v>
      </c>
      <c r="H2362" s="253">
        <v>1</v>
      </c>
      <c r="I2362" s="253">
        <v>5</v>
      </c>
      <c r="J2362" s="37" t="str">
        <f t="shared" si="84"/>
        <v>15</v>
      </c>
      <c r="K2362" s="38" t="str">
        <f>IF(ISBLANK('Model Performance Data'!$L$102),"-",'Model Performance Data'!$L$102)</f>
        <v>-</v>
      </c>
      <c r="L2362" s="38" t="str">
        <f>IF(ISBLANK('Model Performance Data'!$K$102),"-",'Model Performance Data'!$K$102)</f>
        <v>-</v>
      </c>
      <c r="M2362" s="254">
        <f>IF(ISNA(SUMIFS(INDEX('Model Performance Data'!$O$8:$DY$56,0,MATCH(CONCATENATE($J2362,M$6),'Model Performance Data'!$O$6:$DY$6,0)),'Model Performance Data'!$B$8:$B$56,$C2362,'Model Performance Data'!$C$8:$C$56,$D2362)),"-",SUMIFS(INDEX('Model Performance Data'!$O$8:$DY$56,0,MATCH(CONCATENATE($J2362,M$6),'Model Performance Data'!$O$6:$DY$6,0)),'Model Performance Data'!$B$8:$B$56,$C2362,'Model Performance Data'!$C$8:$C$56,$D2362))</f>
        <v>0</v>
      </c>
      <c r="N2362" s="254">
        <f>IF(ISNA(SUMIFS(INDEX('Model Performance Data'!$O$8:$DY$56,0,MATCH(CONCATENATE($J2362,N$6),'Model Performance Data'!$O$6:$DY$6,0)),'Model Performance Data'!$B$8:$B$56,$C2362,'Model Performance Data'!$C$8:$C$56,$D2362)),"-",SUMIFS(INDEX('Model Performance Data'!$O$8:$DY$56,0,MATCH(CONCATENATE($J2362,N$6),'Model Performance Data'!$O$6:$DY$6,0)),'Model Performance Data'!$B$8:$B$56,$C2362,'Model Performance Data'!$C$8:$C$56,$D2362))</f>
        <v>0</v>
      </c>
      <c r="O2362" s="255">
        <f>IF(ISNA(SUMIFS(INDEX('Model Performance Data'!$O$8:$DY$56,0,MATCH(CONCATENATE($J2362,O$6),'Model Performance Data'!$O$6:$DY$6,0)),'Model Performance Data'!$B$8:$B$56,$C2362,'Model Performance Data'!$C$8:$C$56,$D2362)),"-",SUMIFS(INDEX('Model Performance Data'!$O$8:$DY$56,0,MATCH(CONCATENATE($J2362,O$6),'Model Performance Data'!$O$6:$DY$6,0)),'Model Performance Data'!$B$8:$B$56,$C2362,'Model Performance Data'!$C$8:$C$56,$D2362))</f>
        <v>0</v>
      </c>
    </row>
    <row r="2363" spans="2:15" x14ac:dyDescent="0.35">
      <c r="B2363" s="37" t="s">
        <v>80</v>
      </c>
      <c r="C2363" s="38" t="str">
        <f>IF(ISBLANK('Model Performance Data'!$B$102),"-",'Model Performance Data'!$B$102)</f>
        <v>-</v>
      </c>
      <c r="D2363" s="38" t="str">
        <f>IF(ISBLANK('Model Performance Data'!$C$102),"-",'Model Performance Data'!$C$102)</f>
        <v>-</v>
      </c>
      <c r="E2363" s="38" t="str">
        <f>IF(ISBLANK('Model Performance Data'!$D$102),"-",'Model Performance Data'!$D$102)</f>
        <v>-</v>
      </c>
      <c r="F2363" s="38" t="str">
        <f>IF(ISBLANK('Model Performance Data'!$E$102),"-",'Model Performance Data'!$E$102)</f>
        <v>-</v>
      </c>
      <c r="G2363" s="38" t="str">
        <f>IF(ISBLANK('Model Performance Data'!$F$102),"-",'Model Performance Data'!$F$102)</f>
        <v>-</v>
      </c>
      <c r="H2363" s="253">
        <v>1</v>
      </c>
      <c r="I2363" s="253" t="s">
        <v>65</v>
      </c>
      <c r="J2363" s="37" t="str">
        <f t="shared" si="84"/>
        <v>1Goal</v>
      </c>
      <c r="K2363" s="38" t="str">
        <f>IF(ISBLANK('Model Performance Data'!$L$102),"-",'Model Performance Data'!$L$102)</f>
        <v>-</v>
      </c>
      <c r="L2363" s="38" t="str">
        <f>IF(ISBLANK('Model Performance Data'!$K$102),"-",'Model Performance Data'!$K$102)</f>
        <v>-</v>
      </c>
      <c r="M2363" s="254" t="str">
        <f>IF(ISNA(SUMIFS(INDEX('Model Performance Data'!$O$8:$DY$56,0,MATCH(CONCATENATE($J2363,M$6),'Model Performance Data'!$O$6:$DY$6,0)),'Model Performance Data'!$B$8:$B$56,$C2363,'Model Performance Data'!$C$8:$C$56,$D2363)),"-",SUMIFS(INDEX('Model Performance Data'!$O$8:$DY$56,0,MATCH(CONCATENATE($J2363,M$6),'Model Performance Data'!$O$6:$DY$6,0)),'Model Performance Data'!$B$8:$B$56,$C2363,'Model Performance Data'!$C$8:$C$56,$D2363))</f>
        <v>-</v>
      </c>
      <c r="N2363" s="254" t="str">
        <f>IF(ISNA(SUMIFS(INDEX('Model Performance Data'!$O$8:$DY$56,0,MATCH(CONCATENATE($J2363,N$6),'Model Performance Data'!$O$6:$DY$6,0)),'Model Performance Data'!$B$8:$B$56,$C2363,'Model Performance Data'!$C$8:$C$56,$D2363)),"-",SUMIFS(INDEX('Model Performance Data'!$O$8:$DY$56,0,MATCH(CONCATENATE($J2363,N$6),'Model Performance Data'!$O$6:$DY$6,0)),'Model Performance Data'!$B$8:$B$56,$C2363,'Model Performance Data'!$C$8:$C$56,$D2363))</f>
        <v>-</v>
      </c>
      <c r="O2363" s="255">
        <f>IF(ISNA(SUMIFS(INDEX('Model Performance Data'!$O$8:$DY$56,0,MATCH(CONCATENATE($J2363,O$6),'Model Performance Data'!$O$6:$DY$6,0)),'Model Performance Data'!$B$8:$B$56,$C2363,'Model Performance Data'!$C$8:$C$56,$D2363)),"-",SUMIFS(INDEX('Model Performance Data'!$O$8:$DY$56,0,MATCH(CONCATENATE($J2363,O$6),'Model Performance Data'!$O$6:$DY$6,0)),'Model Performance Data'!$B$8:$B$56,$C2363,'Model Performance Data'!$C$8:$C$56,$D2363))</f>
        <v>0</v>
      </c>
    </row>
    <row r="2364" spans="2:15" x14ac:dyDescent="0.35">
      <c r="B2364" s="37" t="s">
        <v>80</v>
      </c>
      <c r="C2364" s="38" t="str">
        <f>IF(ISBLANK('Model Performance Data'!$B$102),"-",'Model Performance Data'!$B$102)</f>
        <v>-</v>
      </c>
      <c r="D2364" s="38" t="str">
        <f>IF(ISBLANK('Model Performance Data'!$C$102),"-",'Model Performance Data'!$C$102)</f>
        <v>-</v>
      </c>
      <c r="E2364" s="38" t="str">
        <f>IF(ISBLANK('Model Performance Data'!$D$102),"-",'Model Performance Data'!$D$102)</f>
        <v>-</v>
      </c>
      <c r="F2364" s="38" t="str">
        <f>IF(ISBLANK('Model Performance Data'!$E$102),"-",'Model Performance Data'!$E$102)</f>
        <v>-</v>
      </c>
      <c r="G2364" s="38" t="str">
        <f>IF(ISBLANK('Model Performance Data'!$F$102),"-",'Model Performance Data'!$F$102)</f>
        <v>-</v>
      </c>
      <c r="H2364" s="253">
        <v>2</v>
      </c>
      <c r="I2364" s="253">
        <v>1</v>
      </c>
      <c r="J2364" s="37" t="str">
        <f t="shared" si="84"/>
        <v>21</v>
      </c>
      <c r="K2364" s="38" t="str">
        <f>IF(ISBLANK('Model Performance Data'!$L$102),"-",'Model Performance Data'!$L$102)</f>
        <v>-</v>
      </c>
      <c r="L2364" s="38" t="str">
        <f>IF(ISBLANK('Model Performance Data'!$K$102),"-",'Model Performance Data'!$K$102)</f>
        <v>-</v>
      </c>
      <c r="M2364" s="254">
        <f>IF(ISNA(SUMIFS(INDEX('Model Performance Data'!$O$8:$DY$56,0,MATCH(CONCATENATE($J2364,M$6),'Model Performance Data'!$O$6:$DY$6,0)),'Model Performance Data'!$B$8:$B$56,$C2364,'Model Performance Data'!$C$8:$C$56,$D2364)),"-",SUMIFS(INDEX('Model Performance Data'!$O$8:$DY$56,0,MATCH(CONCATENATE($J2364,M$6),'Model Performance Data'!$O$6:$DY$6,0)),'Model Performance Data'!$B$8:$B$56,$C2364,'Model Performance Data'!$C$8:$C$56,$D2364))</f>
        <v>0</v>
      </c>
      <c r="N2364" s="254">
        <f>IF(ISNA(SUMIFS(INDEX('Model Performance Data'!$O$8:$DY$56,0,MATCH(CONCATENATE($J2364,N$6),'Model Performance Data'!$O$6:$DY$6,0)),'Model Performance Data'!$B$8:$B$56,$C2364,'Model Performance Data'!$C$8:$C$56,$D2364)),"-",SUMIFS(INDEX('Model Performance Data'!$O$8:$DY$56,0,MATCH(CONCATENATE($J2364,N$6),'Model Performance Data'!$O$6:$DY$6,0)),'Model Performance Data'!$B$8:$B$56,$C2364,'Model Performance Data'!$C$8:$C$56,$D2364))</f>
        <v>0</v>
      </c>
      <c r="O2364" s="255">
        <f>IF(ISNA(SUMIFS(INDEX('Model Performance Data'!$O$8:$DY$56,0,MATCH(CONCATENATE($J2364,O$6),'Model Performance Data'!$O$6:$DY$6,0)),'Model Performance Data'!$B$8:$B$56,$C2364,'Model Performance Data'!$C$8:$C$56,$D2364)),"-",SUMIFS(INDEX('Model Performance Data'!$O$8:$DY$56,0,MATCH(CONCATENATE($J2364,O$6),'Model Performance Data'!$O$6:$DY$6,0)),'Model Performance Data'!$B$8:$B$56,$C2364,'Model Performance Data'!$C$8:$C$56,$D2364))</f>
        <v>0</v>
      </c>
    </row>
    <row r="2365" spans="2:15" x14ac:dyDescent="0.35">
      <c r="B2365" s="37" t="s">
        <v>80</v>
      </c>
      <c r="C2365" s="38" t="str">
        <f>IF(ISBLANK('Model Performance Data'!$B$102),"-",'Model Performance Data'!$B$102)</f>
        <v>-</v>
      </c>
      <c r="D2365" s="38" t="str">
        <f>IF(ISBLANK('Model Performance Data'!$C$102),"-",'Model Performance Data'!$C$102)</f>
        <v>-</v>
      </c>
      <c r="E2365" s="38" t="str">
        <f>IF(ISBLANK('Model Performance Data'!$D$102),"-",'Model Performance Data'!$D$102)</f>
        <v>-</v>
      </c>
      <c r="F2365" s="38" t="str">
        <f>IF(ISBLANK('Model Performance Data'!$E$102),"-",'Model Performance Data'!$E$102)</f>
        <v>-</v>
      </c>
      <c r="G2365" s="38" t="str">
        <f>IF(ISBLANK('Model Performance Data'!$F$102),"-",'Model Performance Data'!$F$102)</f>
        <v>-</v>
      </c>
      <c r="H2365" s="253">
        <v>2</v>
      </c>
      <c r="I2365" s="253">
        <v>2</v>
      </c>
      <c r="J2365" s="37" t="str">
        <f t="shared" si="84"/>
        <v>22</v>
      </c>
      <c r="K2365" s="38" t="str">
        <f>IF(ISBLANK('Model Performance Data'!$L$102),"-",'Model Performance Data'!$L$102)</f>
        <v>-</v>
      </c>
      <c r="L2365" s="38" t="str">
        <f>IF(ISBLANK('Model Performance Data'!$K$102),"-",'Model Performance Data'!$K$102)</f>
        <v>-</v>
      </c>
      <c r="M2365" s="254">
        <f>IF(ISNA(SUMIFS(INDEX('Model Performance Data'!$O$8:$DY$56,0,MATCH(CONCATENATE($J2365,M$6),'Model Performance Data'!$O$6:$DY$6,0)),'Model Performance Data'!$B$8:$B$56,$C2365,'Model Performance Data'!$C$8:$C$56,$D2365)),"-",SUMIFS(INDEX('Model Performance Data'!$O$8:$DY$56,0,MATCH(CONCATENATE($J2365,M$6),'Model Performance Data'!$O$6:$DY$6,0)),'Model Performance Data'!$B$8:$B$56,$C2365,'Model Performance Data'!$C$8:$C$56,$D2365))</f>
        <v>0</v>
      </c>
      <c r="N2365" s="254">
        <f>IF(ISNA(SUMIFS(INDEX('Model Performance Data'!$O$8:$DY$56,0,MATCH(CONCATENATE($J2365,N$6),'Model Performance Data'!$O$6:$DY$6,0)),'Model Performance Data'!$B$8:$B$56,$C2365,'Model Performance Data'!$C$8:$C$56,$D2365)),"-",SUMIFS(INDEX('Model Performance Data'!$O$8:$DY$56,0,MATCH(CONCATENATE($J2365,N$6),'Model Performance Data'!$O$6:$DY$6,0)),'Model Performance Data'!$B$8:$B$56,$C2365,'Model Performance Data'!$C$8:$C$56,$D2365))</f>
        <v>0</v>
      </c>
      <c r="O2365" s="255">
        <f>IF(ISNA(SUMIFS(INDEX('Model Performance Data'!$O$8:$DY$56,0,MATCH(CONCATENATE($J2365,O$6),'Model Performance Data'!$O$6:$DY$6,0)),'Model Performance Data'!$B$8:$B$56,$C2365,'Model Performance Data'!$C$8:$C$56,$D2365)),"-",SUMIFS(INDEX('Model Performance Data'!$O$8:$DY$56,0,MATCH(CONCATENATE($J2365,O$6),'Model Performance Data'!$O$6:$DY$6,0)),'Model Performance Data'!$B$8:$B$56,$C2365,'Model Performance Data'!$C$8:$C$56,$D2365))</f>
        <v>0</v>
      </c>
    </row>
    <row r="2366" spans="2:15" x14ac:dyDescent="0.35">
      <c r="B2366" s="37" t="s">
        <v>80</v>
      </c>
      <c r="C2366" s="38" t="str">
        <f>IF(ISBLANK('Model Performance Data'!$B$102),"-",'Model Performance Data'!$B$102)</f>
        <v>-</v>
      </c>
      <c r="D2366" s="38" t="str">
        <f>IF(ISBLANK('Model Performance Data'!$C$102),"-",'Model Performance Data'!$C$102)</f>
        <v>-</v>
      </c>
      <c r="E2366" s="38" t="str">
        <f>IF(ISBLANK('Model Performance Data'!$D$102),"-",'Model Performance Data'!$D$102)</f>
        <v>-</v>
      </c>
      <c r="F2366" s="38" t="str">
        <f>IF(ISBLANK('Model Performance Data'!$E$102),"-",'Model Performance Data'!$E$102)</f>
        <v>-</v>
      </c>
      <c r="G2366" s="38" t="str">
        <f>IF(ISBLANK('Model Performance Data'!$F$102),"-",'Model Performance Data'!$F$102)</f>
        <v>-</v>
      </c>
      <c r="H2366" s="253">
        <v>2</v>
      </c>
      <c r="I2366" s="253">
        <v>3</v>
      </c>
      <c r="J2366" s="37" t="str">
        <f t="shared" si="84"/>
        <v>23</v>
      </c>
      <c r="K2366" s="38" t="str">
        <f>IF(ISBLANK('Model Performance Data'!$L$102),"-",'Model Performance Data'!$L$102)</f>
        <v>-</v>
      </c>
      <c r="L2366" s="38" t="str">
        <f>IF(ISBLANK('Model Performance Data'!$K$102),"-",'Model Performance Data'!$K$102)</f>
        <v>-</v>
      </c>
      <c r="M2366" s="254">
        <f>IF(ISNA(SUMIFS(INDEX('Model Performance Data'!$O$8:$DY$56,0,MATCH(CONCATENATE($J2366,M$6),'Model Performance Data'!$O$6:$DY$6,0)),'Model Performance Data'!$B$8:$B$56,$C2366,'Model Performance Data'!$C$8:$C$56,$D2366)),"-",SUMIFS(INDEX('Model Performance Data'!$O$8:$DY$56,0,MATCH(CONCATENATE($J2366,M$6),'Model Performance Data'!$O$6:$DY$6,0)),'Model Performance Data'!$B$8:$B$56,$C2366,'Model Performance Data'!$C$8:$C$56,$D2366))</f>
        <v>0</v>
      </c>
      <c r="N2366" s="254">
        <f>IF(ISNA(SUMIFS(INDEX('Model Performance Data'!$O$8:$DY$56,0,MATCH(CONCATENATE($J2366,N$6),'Model Performance Data'!$O$6:$DY$6,0)),'Model Performance Data'!$B$8:$B$56,$C2366,'Model Performance Data'!$C$8:$C$56,$D2366)),"-",SUMIFS(INDEX('Model Performance Data'!$O$8:$DY$56,0,MATCH(CONCATENATE($J2366,N$6),'Model Performance Data'!$O$6:$DY$6,0)),'Model Performance Data'!$B$8:$B$56,$C2366,'Model Performance Data'!$C$8:$C$56,$D2366))</f>
        <v>0</v>
      </c>
      <c r="O2366" s="255">
        <f>IF(ISNA(SUMIFS(INDEX('Model Performance Data'!$O$8:$DY$56,0,MATCH(CONCATENATE($J2366,O$6),'Model Performance Data'!$O$6:$DY$6,0)),'Model Performance Data'!$B$8:$B$56,$C2366,'Model Performance Data'!$C$8:$C$56,$D2366)),"-",SUMIFS(INDEX('Model Performance Data'!$O$8:$DY$56,0,MATCH(CONCATENATE($J2366,O$6),'Model Performance Data'!$O$6:$DY$6,0)),'Model Performance Data'!$B$8:$B$56,$C2366,'Model Performance Data'!$C$8:$C$56,$D2366))</f>
        <v>0</v>
      </c>
    </row>
    <row r="2367" spans="2:15" x14ac:dyDescent="0.35">
      <c r="B2367" s="37" t="s">
        <v>80</v>
      </c>
      <c r="C2367" s="38" t="str">
        <f>IF(ISBLANK('Model Performance Data'!$B$102),"-",'Model Performance Data'!$B$102)</f>
        <v>-</v>
      </c>
      <c r="D2367" s="38" t="str">
        <f>IF(ISBLANK('Model Performance Data'!$C$102),"-",'Model Performance Data'!$C$102)</f>
        <v>-</v>
      </c>
      <c r="E2367" s="38" t="str">
        <f>IF(ISBLANK('Model Performance Data'!$D$102),"-",'Model Performance Data'!$D$102)</f>
        <v>-</v>
      </c>
      <c r="F2367" s="38" t="str">
        <f>IF(ISBLANK('Model Performance Data'!$E$102),"-",'Model Performance Data'!$E$102)</f>
        <v>-</v>
      </c>
      <c r="G2367" s="38" t="str">
        <f>IF(ISBLANK('Model Performance Data'!$F$102),"-",'Model Performance Data'!$F$102)</f>
        <v>-</v>
      </c>
      <c r="H2367" s="253">
        <v>2</v>
      </c>
      <c r="I2367" s="253">
        <v>4</v>
      </c>
      <c r="J2367" s="37" t="str">
        <f t="shared" si="84"/>
        <v>24</v>
      </c>
      <c r="K2367" s="38" t="str">
        <f>IF(ISBLANK('Model Performance Data'!$L$102),"-",'Model Performance Data'!$L$102)</f>
        <v>-</v>
      </c>
      <c r="L2367" s="38" t="str">
        <f>IF(ISBLANK('Model Performance Data'!$K$102),"-",'Model Performance Data'!$K$102)</f>
        <v>-</v>
      </c>
      <c r="M2367" s="254">
        <f>IF(ISNA(SUMIFS(INDEX('Model Performance Data'!$O$8:$DY$56,0,MATCH(CONCATENATE($J2367,M$6),'Model Performance Data'!$O$6:$DY$6,0)),'Model Performance Data'!$B$8:$B$56,$C2367,'Model Performance Data'!$C$8:$C$56,$D2367)),"-",SUMIFS(INDEX('Model Performance Data'!$O$8:$DY$56,0,MATCH(CONCATENATE($J2367,M$6),'Model Performance Data'!$O$6:$DY$6,0)),'Model Performance Data'!$B$8:$B$56,$C2367,'Model Performance Data'!$C$8:$C$56,$D2367))</f>
        <v>0</v>
      </c>
      <c r="N2367" s="254">
        <f>IF(ISNA(SUMIFS(INDEX('Model Performance Data'!$O$8:$DY$56,0,MATCH(CONCATENATE($J2367,N$6),'Model Performance Data'!$O$6:$DY$6,0)),'Model Performance Data'!$B$8:$B$56,$C2367,'Model Performance Data'!$C$8:$C$56,$D2367)),"-",SUMIFS(INDEX('Model Performance Data'!$O$8:$DY$56,0,MATCH(CONCATENATE($J2367,N$6),'Model Performance Data'!$O$6:$DY$6,0)),'Model Performance Data'!$B$8:$B$56,$C2367,'Model Performance Data'!$C$8:$C$56,$D2367))</f>
        <v>0</v>
      </c>
      <c r="O2367" s="255">
        <f>IF(ISNA(SUMIFS(INDEX('Model Performance Data'!$O$8:$DY$56,0,MATCH(CONCATENATE($J2367,O$6),'Model Performance Data'!$O$6:$DY$6,0)),'Model Performance Data'!$B$8:$B$56,$C2367,'Model Performance Data'!$C$8:$C$56,$D2367)),"-",SUMIFS(INDEX('Model Performance Data'!$O$8:$DY$56,0,MATCH(CONCATENATE($J2367,O$6),'Model Performance Data'!$O$6:$DY$6,0)),'Model Performance Data'!$B$8:$B$56,$C2367,'Model Performance Data'!$C$8:$C$56,$D2367))</f>
        <v>0</v>
      </c>
    </row>
    <row r="2368" spans="2:15" x14ac:dyDescent="0.35">
      <c r="B2368" s="37" t="s">
        <v>80</v>
      </c>
      <c r="C2368" s="38" t="str">
        <f>IF(ISBLANK('Model Performance Data'!$B$102),"-",'Model Performance Data'!$B$102)</f>
        <v>-</v>
      </c>
      <c r="D2368" s="38" t="str">
        <f>IF(ISBLANK('Model Performance Data'!$C$102),"-",'Model Performance Data'!$C$102)</f>
        <v>-</v>
      </c>
      <c r="E2368" s="38" t="str">
        <f>IF(ISBLANK('Model Performance Data'!$D$102),"-",'Model Performance Data'!$D$102)</f>
        <v>-</v>
      </c>
      <c r="F2368" s="38" t="str">
        <f>IF(ISBLANK('Model Performance Data'!$E$102),"-",'Model Performance Data'!$E$102)</f>
        <v>-</v>
      </c>
      <c r="G2368" s="38" t="str">
        <f>IF(ISBLANK('Model Performance Data'!$F$102),"-",'Model Performance Data'!$F$102)</f>
        <v>-</v>
      </c>
      <c r="H2368" s="253">
        <v>2</v>
      </c>
      <c r="I2368" s="253">
        <v>5</v>
      </c>
      <c r="J2368" s="37" t="str">
        <f t="shared" si="84"/>
        <v>25</v>
      </c>
      <c r="K2368" s="38" t="str">
        <f>IF(ISBLANK('Model Performance Data'!$L$102),"-",'Model Performance Data'!$L$102)</f>
        <v>-</v>
      </c>
      <c r="L2368" s="38" t="str">
        <f>IF(ISBLANK('Model Performance Data'!$K$102),"-",'Model Performance Data'!$K$102)</f>
        <v>-</v>
      </c>
      <c r="M2368" s="254">
        <f>IF(ISNA(SUMIFS(INDEX('Model Performance Data'!$O$8:$DY$56,0,MATCH(CONCATENATE($J2368,M$6),'Model Performance Data'!$O$6:$DY$6,0)),'Model Performance Data'!$B$8:$B$56,$C2368,'Model Performance Data'!$C$8:$C$56,$D2368)),"-",SUMIFS(INDEX('Model Performance Data'!$O$8:$DY$56,0,MATCH(CONCATENATE($J2368,M$6),'Model Performance Data'!$O$6:$DY$6,0)),'Model Performance Data'!$B$8:$B$56,$C2368,'Model Performance Data'!$C$8:$C$56,$D2368))</f>
        <v>0</v>
      </c>
      <c r="N2368" s="254">
        <f>IF(ISNA(SUMIFS(INDEX('Model Performance Data'!$O$8:$DY$56,0,MATCH(CONCATENATE($J2368,N$6),'Model Performance Data'!$O$6:$DY$6,0)),'Model Performance Data'!$B$8:$B$56,$C2368,'Model Performance Data'!$C$8:$C$56,$D2368)),"-",SUMIFS(INDEX('Model Performance Data'!$O$8:$DY$56,0,MATCH(CONCATENATE($J2368,N$6),'Model Performance Data'!$O$6:$DY$6,0)),'Model Performance Data'!$B$8:$B$56,$C2368,'Model Performance Data'!$C$8:$C$56,$D2368))</f>
        <v>0</v>
      </c>
      <c r="O2368" s="255">
        <f>IF(ISNA(SUMIFS(INDEX('Model Performance Data'!$O$8:$DY$56,0,MATCH(CONCATENATE($J2368,O$6),'Model Performance Data'!$O$6:$DY$6,0)),'Model Performance Data'!$B$8:$B$56,$C2368,'Model Performance Data'!$C$8:$C$56,$D2368)),"-",SUMIFS(INDEX('Model Performance Data'!$O$8:$DY$56,0,MATCH(CONCATENATE($J2368,O$6),'Model Performance Data'!$O$6:$DY$6,0)),'Model Performance Data'!$B$8:$B$56,$C2368,'Model Performance Data'!$C$8:$C$56,$D2368))</f>
        <v>0</v>
      </c>
    </row>
    <row r="2369" spans="2:15" x14ac:dyDescent="0.35">
      <c r="B2369" s="37" t="s">
        <v>80</v>
      </c>
      <c r="C2369" s="38" t="str">
        <f>IF(ISBLANK('Model Performance Data'!$B$102),"-",'Model Performance Data'!$B$102)</f>
        <v>-</v>
      </c>
      <c r="D2369" s="38" t="str">
        <f>IF(ISBLANK('Model Performance Data'!$C$102),"-",'Model Performance Data'!$C$102)</f>
        <v>-</v>
      </c>
      <c r="E2369" s="38" t="str">
        <f>IF(ISBLANK('Model Performance Data'!$D$102),"-",'Model Performance Data'!$D$102)</f>
        <v>-</v>
      </c>
      <c r="F2369" s="38" t="str">
        <f>IF(ISBLANK('Model Performance Data'!$E$102),"-",'Model Performance Data'!$E$102)</f>
        <v>-</v>
      </c>
      <c r="G2369" s="38" t="str">
        <f>IF(ISBLANK('Model Performance Data'!$F$102),"-",'Model Performance Data'!$F$102)</f>
        <v>-</v>
      </c>
      <c r="H2369" s="253">
        <v>2</v>
      </c>
      <c r="I2369" s="253" t="s">
        <v>65</v>
      </c>
      <c r="J2369" s="37" t="str">
        <f t="shared" si="84"/>
        <v>2Goal</v>
      </c>
      <c r="K2369" s="38" t="str">
        <f>IF(ISBLANK('Model Performance Data'!$L$102),"-",'Model Performance Data'!$L$102)</f>
        <v>-</v>
      </c>
      <c r="L2369" s="38" t="str">
        <f>IF(ISBLANK('Model Performance Data'!$K$102),"-",'Model Performance Data'!$K$102)</f>
        <v>-</v>
      </c>
      <c r="M2369" s="254" t="str">
        <f>IF(ISNA(SUMIFS(INDEX('Model Performance Data'!$O$8:$DY$56,0,MATCH(CONCATENATE($J2369,M$6),'Model Performance Data'!$O$6:$DY$6,0)),'Model Performance Data'!$B$8:$B$56,$C2369,'Model Performance Data'!$C$8:$C$56,$D2369)),"-",SUMIFS(INDEX('Model Performance Data'!$O$8:$DY$56,0,MATCH(CONCATENATE($J2369,M$6),'Model Performance Data'!$O$6:$DY$6,0)),'Model Performance Data'!$B$8:$B$56,$C2369,'Model Performance Data'!$C$8:$C$56,$D2369))</f>
        <v>-</v>
      </c>
      <c r="N2369" s="254" t="str">
        <f>IF(ISNA(SUMIFS(INDEX('Model Performance Data'!$O$8:$DY$56,0,MATCH(CONCATENATE($J2369,N$6),'Model Performance Data'!$O$6:$DY$6,0)),'Model Performance Data'!$B$8:$B$56,$C2369,'Model Performance Data'!$C$8:$C$56,$D2369)),"-",SUMIFS(INDEX('Model Performance Data'!$O$8:$DY$56,0,MATCH(CONCATENATE($J2369,N$6),'Model Performance Data'!$O$6:$DY$6,0)),'Model Performance Data'!$B$8:$B$56,$C2369,'Model Performance Data'!$C$8:$C$56,$D2369))</f>
        <v>-</v>
      </c>
      <c r="O2369" s="255">
        <f>IF(ISNA(SUMIFS(INDEX('Model Performance Data'!$O$8:$DY$56,0,MATCH(CONCATENATE($J2369,O$6),'Model Performance Data'!$O$6:$DY$6,0)),'Model Performance Data'!$B$8:$B$56,$C2369,'Model Performance Data'!$C$8:$C$56,$D2369)),"-",SUMIFS(INDEX('Model Performance Data'!$O$8:$DY$56,0,MATCH(CONCATENATE($J2369,O$6),'Model Performance Data'!$O$6:$DY$6,0)),'Model Performance Data'!$B$8:$B$56,$C2369,'Model Performance Data'!$C$8:$C$56,$D2369))</f>
        <v>0</v>
      </c>
    </row>
    <row r="2370" spans="2:15" x14ac:dyDescent="0.35">
      <c r="B2370" s="37" t="s">
        <v>80</v>
      </c>
      <c r="C2370" s="38" t="str">
        <f>IF(ISBLANK('Model Performance Data'!$B$102),"-",'Model Performance Data'!$B$102)</f>
        <v>-</v>
      </c>
      <c r="D2370" s="38" t="str">
        <f>IF(ISBLANK('Model Performance Data'!$C$102),"-",'Model Performance Data'!$C$102)</f>
        <v>-</v>
      </c>
      <c r="E2370" s="38" t="str">
        <f>IF(ISBLANK('Model Performance Data'!$D$102),"-",'Model Performance Data'!$D$102)</f>
        <v>-</v>
      </c>
      <c r="F2370" s="38" t="str">
        <f>IF(ISBLANK('Model Performance Data'!$E$102),"-",'Model Performance Data'!$E$102)</f>
        <v>-</v>
      </c>
      <c r="G2370" s="38" t="str">
        <f>IF(ISBLANK('Model Performance Data'!$F$102),"-",'Model Performance Data'!$F$102)</f>
        <v>-</v>
      </c>
      <c r="H2370" s="253">
        <v>3</v>
      </c>
      <c r="I2370" s="253">
        <v>1</v>
      </c>
      <c r="J2370" s="37" t="str">
        <f t="shared" si="84"/>
        <v>31</v>
      </c>
      <c r="K2370" s="38" t="str">
        <f>IF(ISBLANK('Model Performance Data'!$L$102),"-",'Model Performance Data'!$L$102)</f>
        <v>-</v>
      </c>
      <c r="L2370" s="38" t="str">
        <f>IF(ISBLANK('Model Performance Data'!$K$102),"-",'Model Performance Data'!$K$102)</f>
        <v>-</v>
      </c>
      <c r="M2370" s="254">
        <f>IF(ISNA(SUMIFS(INDEX('Model Performance Data'!$O$8:$DY$56,0,MATCH(CONCATENATE($J2370,M$6),'Model Performance Data'!$O$6:$DY$6,0)),'Model Performance Data'!$B$8:$B$56,$C2370,'Model Performance Data'!$C$8:$C$56,$D2370)),"-",SUMIFS(INDEX('Model Performance Data'!$O$8:$DY$56,0,MATCH(CONCATENATE($J2370,M$6),'Model Performance Data'!$O$6:$DY$6,0)),'Model Performance Data'!$B$8:$B$56,$C2370,'Model Performance Data'!$C$8:$C$56,$D2370))</f>
        <v>0</v>
      </c>
      <c r="N2370" s="254">
        <f>IF(ISNA(SUMIFS(INDEX('Model Performance Data'!$O$8:$DY$56,0,MATCH(CONCATENATE($J2370,N$6),'Model Performance Data'!$O$6:$DY$6,0)),'Model Performance Data'!$B$8:$B$56,$C2370,'Model Performance Data'!$C$8:$C$56,$D2370)),"-",SUMIFS(INDEX('Model Performance Data'!$O$8:$DY$56,0,MATCH(CONCATENATE($J2370,N$6),'Model Performance Data'!$O$6:$DY$6,0)),'Model Performance Data'!$B$8:$B$56,$C2370,'Model Performance Data'!$C$8:$C$56,$D2370))</f>
        <v>0</v>
      </c>
      <c r="O2370" s="255">
        <f>IF(ISNA(SUMIFS(INDEX('Model Performance Data'!$O$8:$DY$56,0,MATCH(CONCATENATE($J2370,O$6),'Model Performance Data'!$O$6:$DY$6,0)),'Model Performance Data'!$B$8:$B$56,$C2370,'Model Performance Data'!$C$8:$C$56,$D2370)),"-",SUMIFS(INDEX('Model Performance Data'!$O$8:$DY$56,0,MATCH(CONCATENATE($J2370,O$6),'Model Performance Data'!$O$6:$DY$6,0)),'Model Performance Data'!$B$8:$B$56,$C2370,'Model Performance Data'!$C$8:$C$56,$D2370))</f>
        <v>0</v>
      </c>
    </row>
    <row r="2371" spans="2:15" x14ac:dyDescent="0.35">
      <c r="B2371" s="37" t="s">
        <v>80</v>
      </c>
      <c r="C2371" s="38" t="str">
        <f>IF(ISBLANK('Model Performance Data'!$B$102),"-",'Model Performance Data'!$B$102)</f>
        <v>-</v>
      </c>
      <c r="D2371" s="38" t="str">
        <f>IF(ISBLANK('Model Performance Data'!$C$102),"-",'Model Performance Data'!$C$102)</f>
        <v>-</v>
      </c>
      <c r="E2371" s="38" t="str">
        <f>IF(ISBLANK('Model Performance Data'!$D$102),"-",'Model Performance Data'!$D$102)</f>
        <v>-</v>
      </c>
      <c r="F2371" s="38" t="str">
        <f>IF(ISBLANK('Model Performance Data'!$E$102),"-",'Model Performance Data'!$E$102)</f>
        <v>-</v>
      </c>
      <c r="G2371" s="38" t="str">
        <f>IF(ISBLANK('Model Performance Data'!$F$102),"-",'Model Performance Data'!$F$102)</f>
        <v>-</v>
      </c>
      <c r="H2371" s="253">
        <v>3</v>
      </c>
      <c r="I2371" s="253">
        <v>2</v>
      </c>
      <c r="J2371" s="37" t="str">
        <f t="shared" si="84"/>
        <v>32</v>
      </c>
      <c r="K2371" s="38" t="str">
        <f>IF(ISBLANK('Model Performance Data'!$L$102),"-",'Model Performance Data'!$L$102)</f>
        <v>-</v>
      </c>
      <c r="L2371" s="38" t="str">
        <f>IF(ISBLANK('Model Performance Data'!$K$102),"-",'Model Performance Data'!$K$102)</f>
        <v>-</v>
      </c>
      <c r="M2371" s="254">
        <f>IF(ISNA(SUMIFS(INDEX('Model Performance Data'!$O$8:$DY$56,0,MATCH(CONCATENATE($J2371,M$6),'Model Performance Data'!$O$6:$DY$6,0)),'Model Performance Data'!$B$8:$B$56,$C2371,'Model Performance Data'!$C$8:$C$56,$D2371)),"-",SUMIFS(INDEX('Model Performance Data'!$O$8:$DY$56,0,MATCH(CONCATENATE($J2371,M$6),'Model Performance Data'!$O$6:$DY$6,0)),'Model Performance Data'!$B$8:$B$56,$C2371,'Model Performance Data'!$C$8:$C$56,$D2371))</f>
        <v>0</v>
      </c>
      <c r="N2371" s="254">
        <f>IF(ISNA(SUMIFS(INDEX('Model Performance Data'!$O$8:$DY$56,0,MATCH(CONCATENATE($J2371,N$6),'Model Performance Data'!$O$6:$DY$6,0)),'Model Performance Data'!$B$8:$B$56,$C2371,'Model Performance Data'!$C$8:$C$56,$D2371)),"-",SUMIFS(INDEX('Model Performance Data'!$O$8:$DY$56,0,MATCH(CONCATENATE($J2371,N$6),'Model Performance Data'!$O$6:$DY$6,0)),'Model Performance Data'!$B$8:$B$56,$C2371,'Model Performance Data'!$C$8:$C$56,$D2371))</f>
        <v>0</v>
      </c>
      <c r="O2371" s="255">
        <f>IF(ISNA(SUMIFS(INDEX('Model Performance Data'!$O$8:$DY$56,0,MATCH(CONCATENATE($J2371,O$6),'Model Performance Data'!$O$6:$DY$6,0)),'Model Performance Data'!$B$8:$B$56,$C2371,'Model Performance Data'!$C$8:$C$56,$D2371)),"-",SUMIFS(INDEX('Model Performance Data'!$O$8:$DY$56,0,MATCH(CONCATENATE($J2371,O$6),'Model Performance Data'!$O$6:$DY$6,0)),'Model Performance Data'!$B$8:$B$56,$C2371,'Model Performance Data'!$C$8:$C$56,$D2371))</f>
        <v>0</v>
      </c>
    </row>
    <row r="2372" spans="2:15" x14ac:dyDescent="0.35">
      <c r="B2372" s="37" t="s">
        <v>80</v>
      </c>
      <c r="C2372" s="38" t="str">
        <f>IF(ISBLANK('Model Performance Data'!$B$102),"-",'Model Performance Data'!$B$102)</f>
        <v>-</v>
      </c>
      <c r="D2372" s="38" t="str">
        <f>IF(ISBLANK('Model Performance Data'!$C$102),"-",'Model Performance Data'!$C$102)</f>
        <v>-</v>
      </c>
      <c r="E2372" s="38" t="str">
        <f>IF(ISBLANK('Model Performance Data'!$D$102),"-",'Model Performance Data'!$D$102)</f>
        <v>-</v>
      </c>
      <c r="F2372" s="38" t="str">
        <f>IF(ISBLANK('Model Performance Data'!$E$102),"-",'Model Performance Data'!$E$102)</f>
        <v>-</v>
      </c>
      <c r="G2372" s="38" t="str">
        <f>IF(ISBLANK('Model Performance Data'!$F$102),"-",'Model Performance Data'!$F$102)</f>
        <v>-</v>
      </c>
      <c r="H2372" s="253">
        <v>3</v>
      </c>
      <c r="I2372" s="253">
        <v>3</v>
      </c>
      <c r="J2372" s="37" t="str">
        <f t="shared" si="84"/>
        <v>33</v>
      </c>
      <c r="K2372" s="38" t="str">
        <f>IF(ISBLANK('Model Performance Data'!$L$102),"-",'Model Performance Data'!$L$102)</f>
        <v>-</v>
      </c>
      <c r="L2372" s="38" t="str">
        <f>IF(ISBLANK('Model Performance Data'!$K$102),"-",'Model Performance Data'!$K$102)</f>
        <v>-</v>
      </c>
      <c r="M2372" s="254">
        <f>IF(ISNA(SUMIFS(INDEX('Model Performance Data'!$O$8:$DY$56,0,MATCH(CONCATENATE($J2372,M$6),'Model Performance Data'!$O$6:$DY$6,0)),'Model Performance Data'!$B$8:$B$56,$C2372,'Model Performance Data'!$C$8:$C$56,$D2372)),"-",SUMIFS(INDEX('Model Performance Data'!$O$8:$DY$56,0,MATCH(CONCATENATE($J2372,M$6),'Model Performance Data'!$O$6:$DY$6,0)),'Model Performance Data'!$B$8:$B$56,$C2372,'Model Performance Data'!$C$8:$C$56,$D2372))</f>
        <v>0</v>
      </c>
      <c r="N2372" s="254">
        <f>IF(ISNA(SUMIFS(INDEX('Model Performance Data'!$O$8:$DY$56,0,MATCH(CONCATENATE($J2372,N$6),'Model Performance Data'!$O$6:$DY$6,0)),'Model Performance Data'!$B$8:$B$56,$C2372,'Model Performance Data'!$C$8:$C$56,$D2372)),"-",SUMIFS(INDEX('Model Performance Data'!$O$8:$DY$56,0,MATCH(CONCATENATE($J2372,N$6),'Model Performance Data'!$O$6:$DY$6,0)),'Model Performance Data'!$B$8:$B$56,$C2372,'Model Performance Data'!$C$8:$C$56,$D2372))</f>
        <v>0</v>
      </c>
      <c r="O2372" s="255">
        <f>IF(ISNA(SUMIFS(INDEX('Model Performance Data'!$O$8:$DY$56,0,MATCH(CONCATENATE($J2372,O$6),'Model Performance Data'!$O$6:$DY$6,0)),'Model Performance Data'!$B$8:$B$56,$C2372,'Model Performance Data'!$C$8:$C$56,$D2372)),"-",SUMIFS(INDEX('Model Performance Data'!$O$8:$DY$56,0,MATCH(CONCATENATE($J2372,O$6),'Model Performance Data'!$O$6:$DY$6,0)),'Model Performance Data'!$B$8:$B$56,$C2372,'Model Performance Data'!$C$8:$C$56,$D2372))</f>
        <v>0</v>
      </c>
    </row>
    <row r="2373" spans="2:15" x14ac:dyDescent="0.35">
      <c r="B2373" s="37" t="s">
        <v>80</v>
      </c>
      <c r="C2373" s="38" t="str">
        <f>IF(ISBLANK('Model Performance Data'!$B$102),"-",'Model Performance Data'!$B$102)</f>
        <v>-</v>
      </c>
      <c r="D2373" s="38" t="str">
        <f>IF(ISBLANK('Model Performance Data'!$C$102),"-",'Model Performance Data'!$C$102)</f>
        <v>-</v>
      </c>
      <c r="E2373" s="38" t="str">
        <f>IF(ISBLANK('Model Performance Data'!$D$102),"-",'Model Performance Data'!$D$102)</f>
        <v>-</v>
      </c>
      <c r="F2373" s="38" t="str">
        <f>IF(ISBLANK('Model Performance Data'!$E$102),"-",'Model Performance Data'!$E$102)</f>
        <v>-</v>
      </c>
      <c r="G2373" s="38" t="str">
        <f>IF(ISBLANK('Model Performance Data'!$F$102),"-",'Model Performance Data'!$F$102)</f>
        <v>-</v>
      </c>
      <c r="H2373" s="253">
        <v>3</v>
      </c>
      <c r="I2373" s="253">
        <v>4</v>
      </c>
      <c r="J2373" s="37" t="str">
        <f t="shared" si="84"/>
        <v>34</v>
      </c>
      <c r="K2373" s="38" t="str">
        <f>IF(ISBLANK('Model Performance Data'!$L$102),"-",'Model Performance Data'!$L$102)</f>
        <v>-</v>
      </c>
      <c r="L2373" s="38" t="str">
        <f>IF(ISBLANK('Model Performance Data'!$K$102),"-",'Model Performance Data'!$K$102)</f>
        <v>-</v>
      </c>
      <c r="M2373" s="254">
        <f>IF(ISNA(SUMIFS(INDEX('Model Performance Data'!$O$8:$DY$56,0,MATCH(CONCATENATE($J2373,M$6),'Model Performance Data'!$O$6:$DY$6,0)),'Model Performance Data'!$B$8:$B$56,$C2373,'Model Performance Data'!$C$8:$C$56,$D2373)),"-",SUMIFS(INDEX('Model Performance Data'!$O$8:$DY$56,0,MATCH(CONCATENATE($J2373,M$6),'Model Performance Data'!$O$6:$DY$6,0)),'Model Performance Data'!$B$8:$B$56,$C2373,'Model Performance Data'!$C$8:$C$56,$D2373))</f>
        <v>0</v>
      </c>
      <c r="N2373" s="254">
        <f>IF(ISNA(SUMIFS(INDEX('Model Performance Data'!$O$8:$DY$56,0,MATCH(CONCATENATE($J2373,N$6),'Model Performance Data'!$O$6:$DY$6,0)),'Model Performance Data'!$B$8:$B$56,$C2373,'Model Performance Data'!$C$8:$C$56,$D2373)),"-",SUMIFS(INDEX('Model Performance Data'!$O$8:$DY$56,0,MATCH(CONCATENATE($J2373,N$6),'Model Performance Data'!$O$6:$DY$6,0)),'Model Performance Data'!$B$8:$B$56,$C2373,'Model Performance Data'!$C$8:$C$56,$D2373))</f>
        <v>0</v>
      </c>
      <c r="O2373" s="255">
        <f>IF(ISNA(SUMIFS(INDEX('Model Performance Data'!$O$8:$DY$56,0,MATCH(CONCATENATE($J2373,O$6),'Model Performance Data'!$O$6:$DY$6,0)),'Model Performance Data'!$B$8:$B$56,$C2373,'Model Performance Data'!$C$8:$C$56,$D2373)),"-",SUMIFS(INDEX('Model Performance Data'!$O$8:$DY$56,0,MATCH(CONCATENATE($J2373,O$6),'Model Performance Data'!$O$6:$DY$6,0)),'Model Performance Data'!$B$8:$B$56,$C2373,'Model Performance Data'!$C$8:$C$56,$D2373))</f>
        <v>0</v>
      </c>
    </row>
    <row r="2374" spans="2:15" x14ac:dyDescent="0.35">
      <c r="B2374" s="37" t="s">
        <v>80</v>
      </c>
      <c r="C2374" s="38" t="str">
        <f>IF(ISBLANK('Model Performance Data'!$B$102),"-",'Model Performance Data'!$B$102)</f>
        <v>-</v>
      </c>
      <c r="D2374" s="38" t="str">
        <f>IF(ISBLANK('Model Performance Data'!$C$102),"-",'Model Performance Data'!$C$102)</f>
        <v>-</v>
      </c>
      <c r="E2374" s="38" t="str">
        <f>IF(ISBLANK('Model Performance Data'!$D$102),"-",'Model Performance Data'!$D$102)</f>
        <v>-</v>
      </c>
      <c r="F2374" s="38" t="str">
        <f>IF(ISBLANK('Model Performance Data'!$E$102),"-",'Model Performance Data'!$E$102)</f>
        <v>-</v>
      </c>
      <c r="G2374" s="38" t="str">
        <f>IF(ISBLANK('Model Performance Data'!$F$102),"-",'Model Performance Data'!$F$102)</f>
        <v>-</v>
      </c>
      <c r="H2374" s="253">
        <v>3</v>
      </c>
      <c r="I2374" s="253">
        <v>5</v>
      </c>
      <c r="J2374" s="37" t="str">
        <f t="shared" si="84"/>
        <v>35</v>
      </c>
      <c r="K2374" s="38" t="str">
        <f>IF(ISBLANK('Model Performance Data'!$L$102),"-",'Model Performance Data'!$L$102)</f>
        <v>-</v>
      </c>
      <c r="L2374" s="38" t="str">
        <f>IF(ISBLANK('Model Performance Data'!$K$102),"-",'Model Performance Data'!$K$102)</f>
        <v>-</v>
      </c>
      <c r="M2374" s="254">
        <f>IF(ISNA(SUMIFS(INDEX('Model Performance Data'!$O$8:$DY$56,0,MATCH(CONCATENATE($J2374,M$6),'Model Performance Data'!$O$6:$DY$6,0)),'Model Performance Data'!$B$8:$B$56,$C2374,'Model Performance Data'!$C$8:$C$56,$D2374)),"-",SUMIFS(INDEX('Model Performance Data'!$O$8:$DY$56,0,MATCH(CONCATENATE($J2374,M$6),'Model Performance Data'!$O$6:$DY$6,0)),'Model Performance Data'!$B$8:$B$56,$C2374,'Model Performance Data'!$C$8:$C$56,$D2374))</f>
        <v>0</v>
      </c>
      <c r="N2374" s="254">
        <f>IF(ISNA(SUMIFS(INDEX('Model Performance Data'!$O$8:$DY$56,0,MATCH(CONCATENATE($J2374,N$6),'Model Performance Data'!$O$6:$DY$6,0)),'Model Performance Data'!$B$8:$B$56,$C2374,'Model Performance Data'!$C$8:$C$56,$D2374)),"-",SUMIFS(INDEX('Model Performance Data'!$O$8:$DY$56,0,MATCH(CONCATENATE($J2374,N$6),'Model Performance Data'!$O$6:$DY$6,0)),'Model Performance Data'!$B$8:$B$56,$C2374,'Model Performance Data'!$C$8:$C$56,$D2374))</f>
        <v>0</v>
      </c>
      <c r="O2374" s="255">
        <f>IF(ISNA(SUMIFS(INDEX('Model Performance Data'!$O$8:$DY$56,0,MATCH(CONCATENATE($J2374,O$6),'Model Performance Data'!$O$6:$DY$6,0)),'Model Performance Data'!$B$8:$B$56,$C2374,'Model Performance Data'!$C$8:$C$56,$D2374)),"-",SUMIFS(INDEX('Model Performance Data'!$O$8:$DY$56,0,MATCH(CONCATENATE($J2374,O$6),'Model Performance Data'!$O$6:$DY$6,0)),'Model Performance Data'!$B$8:$B$56,$C2374,'Model Performance Data'!$C$8:$C$56,$D2374))</f>
        <v>0</v>
      </c>
    </row>
    <row r="2375" spans="2:15" x14ac:dyDescent="0.35">
      <c r="B2375" s="37" t="s">
        <v>80</v>
      </c>
      <c r="C2375" s="38" t="str">
        <f>IF(ISBLANK('Model Performance Data'!$B$102),"-",'Model Performance Data'!$B$102)</f>
        <v>-</v>
      </c>
      <c r="D2375" s="38" t="str">
        <f>IF(ISBLANK('Model Performance Data'!$C$102),"-",'Model Performance Data'!$C$102)</f>
        <v>-</v>
      </c>
      <c r="E2375" s="38" t="str">
        <f>IF(ISBLANK('Model Performance Data'!$D$102),"-",'Model Performance Data'!$D$102)</f>
        <v>-</v>
      </c>
      <c r="F2375" s="38" t="str">
        <f>IF(ISBLANK('Model Performance Data'!$E$102),"-",'Model Performance Data'!$E$102)</f>
        <v>-</v>
      </c>
      <c r="G2375" s="38" t="str">
        <f>IF(ISBLANK('Model Performance Data'!$F$102),"-",'Model Performance Data'!$F$102)</f>
        <v>-</v>
      </c>
      <c r="H2375" s="253">
        <v>3</v>
      </c>
      <c r="I2375" s="253" t="s">
        <v>65</v>
      </c>
      <c r="J2375" s="37" t="str">
        <f t="shared" si="84"/>
        <v>3Goal</v>
      </c>
      <c r="K2375" s="38" t="str">
        <f>IF(ISBLANK('Model Performance Data'!$L$102),"-",'Model Performance Data'!$L$102)</f>
        <v>-</v>
      </c>
      <c r="L2375" s="38" t="str">
        <f>IF(ISBLANK('Model Performance Data'!$K$102),"-",'Model Performance Data'!$K$102)</f>
        <v>-</v>
      </c>
      <c r="M2375" s="254" t="str">
        <f>IF(ISNA(SUMIFS(INDEX('Model Performance Data'!$O$8:$DY$56,0,MATCH(CONCATENATE($J2375,M$6),'Model Performance Data'!$O$6:$DY$6,0)),'Model Performance Data'!$B$8:$B$56,$C2375,'Model Performance Data'!$C$8:$C$56,$D2375)),"-",SUMIFS(INDEX('Model Performance Data'!$O$8:$DY$56,0,MATCH(CONCATENATE($J2375,M$6),'Model Performance Data'!$O$6:$DY$6,0)),'Model Performance Data'!$B$8:$B$56,$C2375,'Model Performance Data'!$C$8:$C$56,$D2375))</f>
        <v>-</v>
      </c>
      <c r="N2375" s="254" t="str">
        <f>IF(ISNA(SUMIFS(INDEX('Model Performance Data'!$O$8:$DY$56,0,MATCH(CONCATENATE($J2375,N$6),'Model Performance Data'!$O$6:$DY$6,0)),'Model Performance Data'!$B$8:$B$56,$C2375,'Model Performance Data'!$C$8:$C$56,$D2375)),"-",SUMIFS(INDEX('Model Performance Data'!$O$8:$DY$56,0,MATCH(CONCATENATE($J2375,N$6),'Model Performance Data'!$O$6:$DY$6,0)),'Model Performance Data'!$B$8:$B$56,$C2375,'Model Performance Data'!$C$8:$C$56,$D2375))</f>
        <v>-</v>
      </c>
      <c r="O2375" s="255">
        <f>IF(ISNA(SUMIFS(INDEX('Model Performance Data'!$O$8:$DY$56,0,MATCH(CONCATENATE($J2375,O$6),'Model Performance Data'!$O$6:$DY$6,0)),'Model Performance Data'!$B$8:$B$56,$C2375,'Model Performance Data'!$C$8:$C$56,$D2375)),"-",SUMIFS(INDEX('Model Performance Data'!$O$8:$DY$56,0,MATCH(CONCATENATE($J2375,O$6),'Model Performance Data'!$O$6:$DY$6,0)),'Model Performance Data'!$B$8:$B$56,$C2375,'Model Performance Data'!$C$8:$C$56,$D2375))</f>
        <v>0</v>
      </c>
    </row>
    <row r="2376" spans="2:15" x14ac:dyDescent="0.35">
      <c r="B2376" s="37" t="s">
        <v>80</v>
      </c>
      <c r="C2376" s="38" t="str">
        <f>IF(ISBLANK('Model Performance Data'!$B$102),"-",'Model Performance Data'!$B$102)</f>
        <v>-</v>
      </c>
      <c r="D2376" s="38" t="str">
        <f>IF(ISBLANK('Model Performance Data'!$C$102),"-",'Model Performance Data'!$C$102)</f>
        <v>-</v>
      </c>
      <c r="E2376" s="38" t="str">
        <f>IF(ISBLANK('Model Performance Data'!$D$102),"-",'Model Performance Data'!$D$102)</f>
        <v>-</v>
      </c>
      <c r="F2376" s="38" t="str">
        <f>IF(ISBLANK('Model Performance Data'!$E$102),"-",'Model Performance Data'!$E$102)</f>
        <v>-</v>
      </c>
      <c r="G2376" s="38" t="str">
        <f>IF(ISBLANK('Model Performance Data'!$F$102),"-",'Model Performance Data'!$F$102)</f>
        <v>-</v>
      </c>
      <c r="H2376" s="253">
        <v>4</v>
      </c>
      <c r="I2376" s="253">
        <v>1</v>
      </c>
      <c r="J2376" s="37" t="str">
        <f t="shared" si="84"/>
        <v>41</v>
      </c>
      <c r="K2376" s="38" t="str">
        <f>IF(ISBLANK('Model Performance Data'!$L$102),"-",'Model Performance Data'!$L$102)</f>
        <v>-</v>
      </c>
      <c r="L2376" s="38" t="str">
        <f>IF(ISBLANK('Model Performance Data'!$K$102),"-",'Model Performance Data'!$K$102)</f>
        <v>-</v>
      </c>
      <c r="M2376" s="254">
        <f>IF(ISNA(SUMIFS(INDEX('Model Performance Data'!$O$8:$DY$56,0,MATCH(CONCATENATE($J2376,M$6),'Model Performance Data'!$O$6:$DY$6,0)),'Model Performance Data'!$B$8:$B$56,$C2376,'Model Performance Data'!$C$8:$C$56,$D2376)),"-",SUMIFS(INDEX('Model Performance Data'!$O$8:$DY$56,0,MATCH(CONCATENATE($J2376,M$6),'Model Performance Data'!$O$6:$DY$6,0)),'Model Performance Data'!$B$8:$B$56,$C2376,'Model Performance Data'!$C$8:$C$56,$D2376))</f>
        <v>0</v>
      </c>
      <c r="N2376" s="254">
        <f>IF(ISNA(SUMIFS(INDEX('Model Performance Data'!$O$8:$DY$56,0,MATCH(CONCATENATE($J2376,N$6),'Model Performance Data'!$O$6:$DY$6,0)),'Model Performance Data'!$B$8:$B$56,$C2376,'Model Performance Data'!$C$8:$C$56,$D2376)),"-",SUMIFS(INDEX('Model Performance Data'!$O$8:$DY$56,0,MATCH(CONCATENATE($J2376,N$6),'Model Performance Data'!$O$6:$DY$6,0)),'Model Performance Data'!$B$8:$B$56,$C2376,'Model Performance Data'!$C$8:$C$56,$D2376))</f>
        <v>0</v>
      </c>
      <c r="O2376" s="255">
        <f>IF(ISNA(SUMIFS(INDEX('Model Performance Data'!$O$8:$DY$56,0,MATCH(CONCATENATE($J2376,O$6),'Model Performance Data'!$O$6:$DY$6,0)),'Model Performance Data'!$B$8:$B$56,$C2376,'Model Performance Data'!$C$8:$C$56,$D2376)),"-",SUMIFS(INDEX('Model Performance Data'!$O$8:$DY$56,0,MATCH(CONCATENATE($J2376,O$6),'Model Performance Data'!$O$6:$DY$6,0)),'Model Performance Data'!$B$8:$B$56,$C2376,'Model Performance Data'!$C$8:$C$56,$D2376))</f>
        <v>0</v>
      </c>
    </row>
    <row r="2377" spans="2:15" x14ac:dyDescent="0.35">
      <c r="B2377" s="37" t="s">
        <v>80</v>
      </c>
      <c r="C2377" s="38" t="str">
        <f>IF(ISBLANK('Model Performance Data'!$B$102),"-",'Model Performance Data'!$B$102)</f>
        <v>-</v>
      </c>
      <c r="D2377" s="38" t="str">
        <f>IF(ISBLANK('Model Performance Data'!$C$102),"-",'Model Performance Data'!$C$102)</f>
        <v>-</v>
      </c>
      <c r="E2377" s="38" t="str">
        <f>IF(ISBLANK('Model Performance Data'!$D$102),"-",'Model Performance Data'!$D$102)</f>
        <v>-</v>
      </c>
      <c r="F2377" s="38" t="str">
        <f>IF(ISBLANK('Model Performance Data'!$E$102),"-",'Model Performance Data'!$E$102)</f>
        <v>-</v>
      </c>
      <c r="G2377" s="38" t="str">
        <f>IF(ISBLANK('Model Performance Data'!$F$102),"-",'Model Performance Data'!$F$102)</f>
        <v>-</v>
      </c>
      <c r="H2377" s="253">
        <v>4</v>
      </c>
      <c r="I2377" s="253">
        <v>2</v>
      </c>
      <c r="J2377" s="37" t="str">
        <f t="shared" si="84"/>
        <v>42</v>
      </c>
      <c r="K2377" s="38" t="str">
        <f>IF(ISBLANK('Model Performance Data'!$L$102),"-",'Model Performance Data'!$L$102)</f>
        <v>-</v>
      </c>
      <c r="L2377" s="38" t="str">
        <f>IF(ISBLANK('Model Performance Data'!$K$102),"-",'Model Performance Data'!$K$102)</f>
        <v>-</v>
      </c>
      <c r="M2377" s="254">
        <f>IF(ISNA(SUMIFS(INDEX('Model Performance Data'!$O$8:$DY$56,0,MATCH(CONCATENATE($J2377,M$6),'Model Performance Data'!$O$6:$DY$6,0)),'Model Performance Data'!$B$8:$B$56,$C2377,'Model Performance Data'!$C$8:$C$56,$D2377)),"-",SUMIFS(INDEX('Model Performance Data'!$O$8:$DY$56,0,MATCH(CONCATENATE($J2377,M$6),'Model Performance Data'!$O$6:$DY$6,0)),'Model Performance Data'!$B$8:$B$56,$C2377,'Model Performance Data'!$C$8:$C$56,$D2377))</f>
        <v>0</v>
      </c>
      <c r="N2377" s="254">
        <f>IF(ISNA(SUMIFS(INDEX('Model Performance Data'!$O$8:$DY$56,0,MATCH(CONCATENATE($J2377,N$6),'Model Performance Data'!$O$6:$DY$6,0)),'Model Performance Data'!$B$8:$B$56,$C2377,'Model Performance Data'!$C$8:$C$56,$D2377)),"-",SUMIFS(INDEX('Model Performance Data'!$O$8:$DY$56,0,MATCH(CONCATENATE($J2377,N$6),'Model Performance Data'!$O$6:$DY$6,0)),'Model Performance Data'!$B$8:$B$56,$C2377,'Model Performance Data'!$C$8:$C$56,$D2377))</f>
        <v>0</v>
      </c>
      <c r="O2377" s="255">
        <f>IF(ISNA(SUMIFS(INDEX('Model Performance Data'!$O$8:$DY$56,0,MATCH(CONCATENATE($J2377,O$6),'Model Performance Data'!$O$6:$DY$6,0)),'Model Performance Data'!$B$8:$B$56,$C2377,'Model Performance Data'!$C$8:$C$56,$D2377)),"-",SUMIFS(INDEX('Model Performance Data'!$O$8:$DY$56,0,MATCH(CONCATENATE($J2377,O$6),'Model Performance Data'!$O$6:$DY$6,0)),'Model Performance Data'!$B$8:$B$56,$C2377,'Model Performance Data'!$C$8:$C$56,$D2377))</f>
        <v>0</v>
      </c>
    </row>
    <row r="2378" spans="2:15" x14ac:dyDescent="0.35">
      <c r="B2378" s="37" t="s">
        <v>80</v>
      </c>
      <c r="C2378" s="38" t="str">
        <f>IF(ISBLANK('Model Performance Data'!$B$102),"-",'Model Performance Data'!$B$102)</f>
        <v>-</v>
      </c>
      <c r="D2378" s="38" t="str">
        <f>IF(ISBLANK('Model Performance Data'!$C$102),"-",'Model Performance Data'!$C$102)</f>
        <v>-</v>
      </c>
      <c r="E2378" s="38" t="str">
        <f>IF(ISBLANK('Model Performance Data'!$D$102),"-",'Model Performance Data'!$D$102)</f>
        <v>-</v>
      </c>
      <c r="F2378" s="38" t="str">
        <f>IF(ISBLANK('Model Performance Data'!$E$102),"-",'Model Performance Data'!$E$102)</f>
        <v>-</v>
      </c>
      <c r="G2378" s="38" t="str">
        <f>IF(ISBLANK('Model Performance Data'!$F$102),"-",'Model Performance Data'!$F$102)</f>
        <v>-</v>
      </c>
      <c r="H2378" s="253">
        <v>4</v>
      </c>
      <c r="I2378" s="253">
        <v>3</v>
      </c>
      <c r="J2378" s="37" t="str">
        <f t="shared" si="84"/>
        <v>43</v>
      </c>
      <c r="K2378" s="38" t="str">
        <f>IF(ISBLANK('Model Performance Data'!$L$102),"-",'Model Performance Data'!$L$102)</f>
        <v>-</v>
      </c>
      <c r="L2378" s="38" t="str">
        <f>IF(ISBLANK('Model Performance Data'!$K$102),"-",'Model Performance Data'!$K$102)</f>
        <v>-</v>
      </c>
      <c r="M2378" s="254">
        <f>IF(ISNA(SUMIFS(INDEX('Model Performance Data'!$O$8:$DY$56,0,MATCH(CONCATENATE($J2378,M$6),'Model Performance Data'!$O$6:$DY$6,0)),'Model Performance Data'!$B$8:$B$56,$C2378,'Model Performance Data'!$C$8:$C$56,$D2378)),"-",SUMIFS(INDEX('Model Performance Data'!$O$8:$DY$56,0,MATCH(CONCATENATE($J2378,M$6),'Model Performance Data'!$O$6:$DY$6,0)),'Model Performance Data'!$B$8:$B$56,$C2378,'Model Performance Data'!$C$8:$C$56,$D2378))</f>
        <v>0</v>
      </c>
      <c r="N2378" s="254">
        <f>IF(ISNA(SUMIFS(INDEX('Model Performance Data'!$O$8:$DY$56,0,MATCH(CONCATENATE($J2378,N$6),'Model Performance Data'!$O$6:$DY$6,0)),'Model Performance Data'!$B$8:$B$56,$C2378,'Model Performance Data'!$C$8:$C$56,$D2378)),"-",SUMIFS(INDEX('Model Performance Data'!$O$8:$DY$56,0,MATCH(CONCATENATE($J2378,N$6),'Model Performance Data'!$O$6:$DY$6,0)),'Model Performance Data'!$B$8:$B$56,$C2378,'Model Performance Data'!$C$8:$C$56,$D2378))</f>
        <v>0</v>
      </c>
      <c r="O2378" s="255">
        <f>IF(ISNA(SUMIFS(INDEX('Model Performance Data'!$O$8:$DY$56,0,MATCH(CONCATENATE($J2378,O$6),'Model Performance Data'!$O$6:$DY$6,0)),'Model Performance Data'!$B$8:$B$56,$C2378,'Model Performance Data'!$C$8:$C$56,$D2378)),"-",SUMIFS(INDEX('Model Performance Data'!$O$8:$DY$56,0,MATCH(CONCATENATE($J2378,O$6),'Model Performance Data'!$O$6:$DY$6,0)),'Model Performance Data'!$B$8:$B$56,$C2378,'Model Performance Data'!$C$8:$C$56,$D2378))</f>
        <v>0</v>
      </c>
    </row>
    <row r="2379" spans="2:15" x14ac:dyDescent="0.35">
      <c r="B2379" s="37" t="s">
        <v>80</v>
      </c>
      <c r="C2379" s="38" t="str">
        <f>IF(ISBLANK('Model Performance Data'!$B$102),"-",'Model Performance Data'!$B$102)</f>
        <v>-</v>
      </c>
      <c r="D2379" s="38" t="str">
        <f>IF(ISBLANK('Model Performance Data'!$C$102),"-",'Model Performance Data'!$C$102)</f>
        <v>-</v>
      </c>
      <c r="E2379" s="38" t="str">
        <f>IF(ISBLANK('Model Performance Data'!$D$102),"-",'Model Performance Data'!$D$102)</f>
        <v>-</v>
      </c>
      <c r="F2379" s="38" t="str">
        <f>IF(ISBLANK('Model Performance Data'!$E$102),"-",'Model Performance Data'!$E$102)</f>
        <v>-</v>
      </c>
      <c r="G2379" s="38" t="str">
        <f>IF(ISBLANK('Model Performance Data'!$F$102),"-",'Model Performance Data'!$F$102)</f>
        <v>-</v>
      </c>
      <c r="H2379" s="253">
        <v>4</v>
      </c>
      <c r="I2379" s="253">
        <v>4</v>
      </c>
      <c r="J2379" s="37" t="str">
        <f t="shared" si="84"/>
        <v>44</v>
      </c>
      <c r="K2379" s="38" t="str">
        <f>IF(ISBLANK('Model Performance Data'!$L$102),"-",'Model Performance Data'!$L$102)</f>
        <v>-</v>
      </c>
      <c r="L2379" s="38" t="str">
        <f>IF(ISBLANK('Model Performance Data'!$K$102),"-",'Model Performance Data'!$K$102)</f>
        <v>-</v>
      </c>
      <c r="M2379" s="254">
        <f>IF(ISNA(SUMIFS(INDEX('Model Performance Data'!$O$8:$DY$56,0,MATCH(CONCATENATE($J2379,M$6),'Model Performance Data'!$O$6:$DY$6,0)),'Model Performance Data'!$B$8:$B$56,$C2379,'Model Performance Data'!$C$8:$C$56,$D2379)),"-",SUMIFS(INDEX('Model Performance Data'!$O$8:$DY$56,0,MATCH(CONCATENATE($J2379,M$6),'Model Performance Data'!$O$6:$DY$6,0)),'Model Performance Data'!$B$8:$B$56,$C2379,'Model Performance Data'!$C$8:$C$56,$D2379))</f>
        <v>0</v>
      </c>
      <c r="N2379" s="254">
        <f>IF(ISNA(SUMIFS(INDEX('Model Performance Data'!$O$8:$DY$56,0,MATCH(CONCATENATE($J2379,N$6),'Model Performance Data'!$O$6:$DY$6,0)),'Model Performance Data'!$B$8:$B$56,$C2379,'Model Performance Data'!$C$8:$C$56,$D2379)),"-",SUMIFS(INDEX('Model Performance Data'!$O$8:$DY$56,0,MATCH(CONCATENATE($J2379,N$6),'Model Performance Data'!$O$6:$DY$6,0)),'Model Performance Data'!$B$8:$B$56,$C2379,'Model Performance Data'!$C$8:$C$56,$D2379))</f>
        <v>0</v>
      </c>
      <c r="O2379" s="255">
        <f>IF(ISNA(SUMIFS(INDEX('Model Performance Data'!$O$8:$DY$56,0,MATCH(CONCATENATE($J2379,O$6),'Model Performance Data'!$O$6:$DY$6,0)),'Model Performance Data'!$B$8:$B$56,$C2379,'Model Performance Data'!$C$8:$C$56,$D2379)),"-",SUMIFS(INDEX('Model Performance Data'!$O$8:$DY$56,0,MATCH(CONCATENATE($J2379,O$6),'Model Performance Data'!$O$6:$DY$6,0)),'Model Performance Data'!$B$8:$B$56,$C2379,'Model Performance Data'!$C$8:$C$56,$D2379))</f>
        <v>0</v>
      </c>
    </row>
    <row r="2380" spans="2:15" x14ac:dyDescent="0.35">
      <c r="B2380" s="37" t="s">
        <v>80</v>
      </c>
      <c r="C2380" s="38" t="str">
        <f>IF(ISBLANK('Model Performance Data'!$B$102),"-",'Model Performance Data'!$B$102)</f>
        <v>-</v>
      </c>
      <c r="D2380" s="38" t="str">
        <f>IF(ISBLANK('Model Performance Data'!$C$102),"-",'Model Performance Data'!$C$102)</f>
        <v>-</v>
      </c>
      <c r="E2380" s="38" t="str">
        <f>IF(ISBLANK('Model Performance Data'!$D$102),"-",'Model Performance Data'!$D$102)</f>
        <v>-</v>
      </c>
      <c r="F2380" s="38" t="str">
        <f>IF(ISBLANK('Model Performance Data'!$E$102),"-",'Model Performance Data'!$E$102)</f>
        <v>-</v>
      </c>
      <c r="G2380" s="38" t="str">
        <f>IF(ISBLANK('Model Performance Data'!$F$102),"-",'Model Performance Data'!$F$102)</f>
        <v>-</v>
      </c>
      <c r="H2380" s="253">
        <v>4</v>
      </c>
      <c r="I2380" s="253">
        <v>5</v>
      </c>
      <c r="J2380" s="37" t="str">
        <f t="shared" si="84"/>
        <v>45</v>
      </c>
      <c r="K2380" s="38" t="str">
        <f>IF(ISBLANK('Model Performance Data'!$L$102),"-",'Model Performance Data'!$L$102)</f>
        <v>-</v>
      </c>
      <c r="L2380" s="38" t="str">
        <f>IF(ISBLANK('Model Performance Data'!$K$102),"-",'Model Performance Data'!$K$102)</f>
        <v>-</v>
      </c>
      <c r="M2380" s="254">
        <f>IF(ISNA(SUMIFS(INDEX('Model Performance Data'!$O$8:$DY$56,0,MATCH(CONCATENATE($J2380,M$6),'Model Performance Data'!$O$6:$DY$6,0)),'Model Performance Data'!$B$8:$B$56,$C2380,'Model Performance Data'!$C$8:$C$56,$D2380)),"-",SUMIFS(INDEX('Model Performance Data'!$O$8:$DY$56,0,MATCH(CONCATENATE($J2380,M$6),'Model Performance Data'!$O$6:$DY$6,0)),'Model Performance Data'!$B$8:$B$56,$C2380,'Model Performance Data'!$C$8:$C$56,$D2380))</f>
        <v>0</v>
      </c>
      <c r="N2380" s="254">
        <f>IF(ISNA(SUMIFS(INDEX('Model Performance Data'!$O$8:$DY$56,0,MATCH(CONCATENATE($J2380,N$6),'Model Performance Data'!$O$6:$DY$6,0)),'Model Performance Data'!$B$8:$B$56,$C2380,'Model Performance Data'!$C$8:$C$56,$D2380)),"-",SUMIFS(INDEX('Model Performance Data'!$O$8:$DY$56,0,MATCH(CONCATENATE($J2380,N$6),'Model Performance Data'!$O$6:$DY$6,0)),'Model Performance Data'!$B$8:$B$56,$C2380,'Model Performance Data'!$C$8:$C$56,$D2380))</f>
        <v>0</v>
      </c>
      <c r="O2380" s="255">
        <f>IF(ISNA(SUMIFS(INDEX('Model Performance Data'!$O$8:$DY$56,0,MATCH(CONCATENATE($J2380,O$6),'Model Performance Data'!$O$6:$DY$6,0)),'Model Performance Data'!$B$8:$B$56,$C2380,'Model Performance Data'!$C$8:$C$56,$D2380)),"-",SUMIFS(INDEX('Model Performance Data'!$O$8:$DY$56,0,MATCH(CONCATENATE($J2380,O$6),'Model Performance Data'!$O$6:$DY$6,0)),'Model Performance Data'!$B$8:$B$56,$C2380,'Model Performance Data'!$C$8:$C$56,$D2380))</f>
        <v>0</v>
      </c>
    </row>
    <row r="2381" spans="2:15" x14ac:dyDescent="0.35">
      <c r="B2381" s="37" t="s">
        <v>80</v>
      </c>
      <c r="C2381" s="38" t="str">
        <f>IF(ISBLANK('Model Performance Data'!$B$102),"-",'Model Performance Data'!$B$102)</f>
        <v>-</v>
      </c>
      <c r="D2381" s="38" t="str">
        <f>IF(ISBLANK('Model Performance Data'!$C$102),"-",'Model Performance Data'!$C$102)</f>
        <v>-</v>
      </c>
      <c r="E2381" s="38" t="str">
        <f>IF(ISBLANK('Model Performance Data'!$D$102),"-",'Model Performance Data'!$D$102)</f>
        <v>-</v>
      </c>
      <c r="F2381" s="38" t="str">
        <f>IF(ISBLANK('Model Performance Data'!$E$102),"-",'Model Performance Data'!$E$102)</f>
        <v>-</v>
      </c>
      <c r="G2381" s="38" t="str">
        <f>IF(ISBLANK('Model Performance Data'!$F$102),"-",'Model Performance Data'!$F$102)</f>
        <v>-</v>
      </c>
      <c r="H2381" s="253">
        <v>4</v>
      </c>
      <c r="I2381" s="253" t="s">
        <v>65</v>
      </c>
      <c r="J2381" s="37" t="str">
        <f t="shared" si="84"/>
        <v>4Goal</v>
      </c>
      <c r="K2381" s="38" t="str">
        <f>IF(ISBLANK('Model Performance Data'!$L$102),"-",'Model Performance Data'!$L$102)</f>
        <v>-</v>
      </c>
      <c r="L2381" s="38" t="str">
        <f>IF(ISBLANK('Model Performance Data'!$K$102),"-",'Model Performance Data'!$K$102)</f>
        <v>-</v>
      </c>
      <c r="M2381" s="254" t="str">
        <f>IF(ISNA(SUMIFS(INDEX('Model Performance Data'!$O$8:$DY$56,0,MATCH(CONCATENATE($J2381,M$6),'Model Performance Data'!$O$6:$DY$6,0)),'Model Performance Data'!$B$8:$B$56,$C2381,'Model Performance Data'!$C$8:$C$56,$D2381)),"-",SUMIFS(INDEX('Model Performance Data'!$O$8:$DY$56,0,MATCH(CONCATENATE($J2381,M$6),'Model Performance Data'!$O$6:$DY$6,0)),'Model Performance Data'!$B$8:$B$56,$C2381,'Model Performance Data'!$C$8:$C$56,$D2381))</f>
        <v>-</v>
      </c>
      <c r="N2381" s="254" t="str">
        <f>IF(ISNA(SUMIFS(INDEX('Model Performance Data'!$O$8:$DY$56,0,MATCH(CONCATENATE($J2381,N$6),'Model Performance Data'!$O$6:$DY$6,0)),'Model Performance Data'!$B$8:$B$56,$C2381,'Model Performance Data'!$C$8:$C$56,$D2381)),"-",SUMIFS(INDEX('Model Performance Data'!$O$8:$DY$56,0,MATCH(CONCATENATE($J2381,N$6),'Model Performance Data'!$O$6:$DY$6,0)),'Model Performance Data'!$B$8:$B$56,$C2381,'Model Performance Data'!$C$8:$C$56,$D2381))</f>
        <v>-</v>
      </c>
      <c r="O2381" s="255">
        <f>IF(ISNA(SUMIFS(INDEX('Model Performance Data'!$O$8:$DY$56,0,MATCH(CONCATENATE($J2381,O$6),'Model Performance Data'!$O$6:$DY$6,0)),'Model Performance Data'!$B$8:$B$56,$C2381,'Model Performance Data'!$C$8:$C$56,$D2381)),"-",SUMIFS(INDEX('Model Performance Data'!$O$8:$DY$56,0,MATCH(CONCATENATE($J2381,O$6),'Model Performance Data'!$O$6:$DY$6,0)),'Model Performance Data'!$B$8:$B$56,$C2381,'Model Performance Data'!$C$8:$C$56,$D2381))</f>
        <v>0</v>
      </c>
    </row>
    <row r="2382" spans="2:15" x14ac:dyDescent="0.35">
      <c r="B2382" s="37" t="s">
        <v>80</v>
      </c>
      <c r="C2382" s="38" t="str">
        <f>IF(ISBLANK('Model Performance Data'!$B$103),"-",'Model Performance Data'!$B$103)</f>
        <v>-</v>
      </c>
      <c r="D2382" s="38" t="str">
        <f>IF(ISBLANK('Model Performance Data'!$C$103),"-",'Model Performance Data'!$C$103)</f>
        <v>-</v>
      </c>
      <c r="E2382" s="38" t="str">
        <f>IF(ISBLANK('Model Performance Data'!$D$103),"-",'Model Performance Data'!$D$103)</f>
        <v>-</v>
      </c>
      <c r="F2382" s="38" t="str">
        <f>IF(ISBLANK('Model Performance Data'!$E$103),"-",'Model Performance Data'!$E$103)</f>
        <v>-</v>
      </c>
      <c r="G2382" s="38" t="str">
        <f>IF(ISBLANK('Model Performance Data'!$F$103),"-",'Model Performance Data'!$F$103)</f>
        <v>-</v>
      </c>
      <c r="H2382" s="253" t="s">
        <v>64</v>
      </c>
      <c r="I2382" s="253" t="s">
        <v>64</v>
      </c>
      <c r="J2382" s="37" t="str">
        <f t="shared" si="84"/>
        <v>BaselineBaseline</v>
      </c>
      <c r="K2382" s="38" t="str">
        <f>IF(ISBLANK('Model Performance Data'!$L$103),"-",'Model Performance Data'!$L$103)</f>
        <v>-</v>
      </c>
      <c r="L2382" s="38" t="str">
        <f>IF(ISBLANK('Model Performance Data'!$K$103),"-",'Model Performance Data'!$K$103)</f>
        <v>-</v>
      </c>
      <c r="M2382" s="254">
        <f>IF(ISNA(SUMIFS(INDEX('Model Performance Data'!$O$8:$DY$56,0,MATCH(CONCATENATE($J2382,M$6),'Model Performance Data'!$O$6:$DY$6,0)),'Model Performance Data'!$B$8:$B$56,$C2382,'Model Performance Data'!$C$8:$C$56,$D2382)),"-",SUMIFS(INDEX('Model Performance Data'!$O$8:$DY$56,0,MATCH(CONCATENATE($J2382,M$6),'Model Performance Data'!$O$6:$DY$6,0)),'Model Performance Data'!$B$8:$B$56,$C2382,'Model Performance Data'!$C$8:$C$56,$D2382))</f>
        <v>0</v>
      </c>
      <c r="N2382" s="254">
        <f>IF(ISNA(SUMIFS(INDEX('Model Performance Data'!$O$8:$DY$56,0,MATCH(CONCATENATE($J2382,N$6),'Model Performance Data'!$O$6:$DY$6,0)),'Model Performance Data'!$B$8:$B$56,$C2382,'Model Performance Data'!$C$8:$C$56,$D2382)),"-",SUMIFS(INDEX('Model Performance Data'!$O$8:$DY$56,0,MATCH(CONCATENATE($J2382,N$6),'Model Performance Data'!$O$6:$DY$6,0)),'Model Performance Data'!$B$8:$B$56,$C2382,'Model Performance Data'!$C$8:$C$56,$D2382))</f>
        <v>0</v>
      </c>
      <c r="O2382" s="255">
        <f>IF(ISNA(SUMIFS(INDEX('Model Performance Data'!$O$8:$DY$56,0,MATCH(CONCATENATE($J2382,O$6),'Model Performance Data'!$O$6:$DY$6,0)),'Model Performance Data'!$B$8:$B$56,$C2382,'Model Performance Data'!$C$8:$C$56,$D2382)),"-",SUMIFS(INDEX('Model Performance Data'!$O$8:$DY$56,0,MATCH(CONCATENATE($J2382,O$6),'Model Performance Data'!$O$6:$DY$6,0)),'Model Performance Data'!$B$8:$B$56,$C2382,'Model Performance Data'!$C$8:$C$56,$D2382))</f>
        <v>0</v>
      </c>
    </row>
    <row r="2383" spans="2:15" x14ac:dyDescent="0.35">
      <c r="B2383" s="37" t="s">
        <v>80</v>
      </c>
      <c r="C2383" s="38" t="str">
        <f>IF(ISBLANK('Model Performance Data'!$B$103),"-",'Model Performance Data'!$B$103)</f>
        <v>-</v>
      </c>
      <c r="D2383" s="38" t="str">
        <f>IF(ISBLANK('Model Performance Data'!$C$103),"-",'Model Performance Data'!$C$103)</f>
        <v>-</v>
      </c>
      <c r="E2383" s="38" t="str">
        <f>IF(ISBLANK('Model Performance Data'!$D$103),"-",'Model Performance Data'!$D$103)</f>
        <v>-</v>
      </c>
      <c r="F2383" s="38" t="str">
        <f>IF(ISBLANK('Model Performance Data'!$E$103),"-",'Model Performance Data'!$E$103)</f>
        <v>-</v>
      </c>
      <c r="G2383" s="38" t="str">
        <f>IF(ISBLANK('Model Performance Data'!$F$103),"-",'Model Performance Data'!$F$103)</f>
        <v>-</v>
      </c>
      <c r="H2383" s="253">
        <v>1</v>
      </c>
      <c r="I2383" s="253">
        <v>1</v>
      </c>
      <c r="J2383" s="37" t="str">
        <f t="shared" si="84"/>
        <v>11</v>
      </c>
      <c r="K2383" s="38" t="str">
        <f>IF(ISBLANK('Model Performance Data'!$L$103),"-",'Model Performance Data'!$L$103)</f>
        <v>-</v>
      </c>
      <c r="L2383" s="38" t="str">
        <f>IF(ISBLANK('Model Performance Data'!$K$103),"-",'Model Performance Data'!$K$103)</f>
        <v>-</v>
      </c>
      <c r="M2383" s="254">
        <f>IF(ISNA(SUMIFS(INDEX('Model Performance Data'!$O$8:$DY$56,0,MATCH(CONCATENATE($J2383,M$6),'Model Performance Data'!$O$6:$DY$6,0)),'Model Performance Data'!$B$8:$B$56,$C2383,'Model Performance Data'!$C$8:$C$56,$D2383)),"-",SUMIFS(INDEX('Model Performance Data'!$O$8:$DY$56,0,MATCH(CONCATENATE($J2383,M$6),'Model Performance Data'!$O$6:$DY$6,0)),'Model Performance Data'!$B$8:$B$56,$C2383,'Model Performance Data'!$C$8:$C$56,$D2383))</f>
        <v>0</v>
      </c>
      <c r="N2383" s="254">
        <f>IF(ISNA(SUMIFS(INDEX('Model Performance Data'!$O$8:$DY$56,0,MATCH(CONCATENATE($J2383,N$6),'Model Performance Data'!$O$6:$DY$6,0)),'Model Performance Data'!$B$8:$B$56,$C2383,'Model Performance Data'!$C$8:$C$56,$D2383)),"-",SUMIFS(INDEX('Model Performance Data'!$O$8:$DY$56,0,MATCH(CONCATENATE($J2383,N$6),'Model Performance Data'!$O$6:$DY$6,0)),'Model Performance Data'!$B$8:$B$56,$C2383,'Model Performance Data'!$C$8:$C$56,$D2383))</f>
        <v>0</v>
      </c>
      <c r="O2383" s="255">
        <f>IF(ISNA(SUMIFS(INDEX('Model Performance Data'!$O$8:$DY$56,0,MATCH(CONCATENATE($J2383,O$6),'Model Performance Data'!$O$6:$DY$6,0)),'Model Performance Data'!$B$8:$B$56,$C2383,'Model Performance Data'!$C$8:$C$56,$D2383)),"-",SUMIFS(INDEX('Model Performance Data'!$O$8:$DY$56,0,MATCH(CONCATENATE($J2383,O$6),'Model Performance Data'!$O$6:$DY$6,0)),'Model Performance Data'!$B$8:$B$56,$C2383,'Model Performance Data'!$C$8:$C$56,$D2383))</f>
        <v>0</v>
      </c>
    </row>
    <row r="2384" spans="2:15" x14ac:dyDescent="0.35">
      <c r="B2384" s="37" t="s">
        <v>80</v>
      </c>
      <c r="C2384" s="38" t="str">
        <f>IF(ISBLANK('Model Performance Data'!$B$103),"-",'Model Performance Data'!$B$103)</f>
        <v>-</v>
      </c>
      <c r="D2384" s="38" t="str">
        <f>IF(ISBLANK('Model Performance Data'!$C$103),"-",'Model Performance Data'!$C$103)</f>
        <v>-</v>
      </c>
      <c r="E2384" s="38" t="str">
        <f>IF(ISBLANK('Model Performance Data'!$D$103),"-",'Model Performance Data'!$D$103)</f>
        <v>-</v>
      </c>
      <c r="F2384" s="38" t="str">
        <f>IF(ISBLANK('Model Performance Data'!$E$103),"-",'Model Performance Data'!$E$103)</f>
        <v>-</v>
      </c>
      <c r="G2384" s="38" t="str">
        <f>IF(ISBLANK('Model Performance Data'!$F$103),"-",'Model Performance Data'!$F$103)</f>
        <v>-</v>
      </c>
      <c r="H2384" s="253">
        <v>1</v>
      </c>
      <c r="I2384" s="253">
        <v>2</v>
      </c>
      <c r="J2384" s="37" t="str">
        <f t="shared" si="84"/>
        <v>12</v>
      </c>
      <c r="K2384" s="38" t="str">
        <f>IF(ISBLANK('Model Performance Data'!$L$103),"-",'Model Performance Data'!$L$103)</f>
        <v>-</v>
      </c>
      <c r="L2384" s="38" t="str">
        <f>IF(ISBLANK('Model Performance Data'!$K$103),"-",'Model Performance Data'!$K$103)</f>
        <v>-</v>
      </c>
      <c r="M2384" s="254">
        <f>IF(ISNA(SUMIFS(INDEX('Model Performance Data'!$O$8:$DY$56,0,MATCH(CONCATENATE($J2384,M$6),'Model Performance Data'!$O$6:$DY$6,0)),'Model Performance Data'!$B$8:$B$56,$C2384,'Model Performance Data'!$C$8:$C$56,$D2384)),"-",SUMIFS(INDEX('Model Performance Data'!$O$8:$DY$56,0,MATCH(CONCATENATE($J2384,M$6),'Model Performance Data'!$O$6:$DY$6,0)),'Model Performance Data'!$B$8:$B$56,$C2384,'Model Performance Data'!$C$8:$C$56,$D2384))</f>
        <v>0</v>
      </c>
      <c r="N2384" s="254">
        <f>IF(ISNA(SUMIFS(INDEX('Model Performance Data'!$O$8:$DY$56,0,MATCH(CONCATENATE($J2384,N$6),'Model Performance Data'!$O$6:$DY$6,0)),'Model Performance Data'!$B$8:$B$56,$C2384,'Model Performance Data'!$C$8:$C$56,$D2384)),"-",SUMIFS(INDEX('Model Performance Data'!$O$8:$DY$56,0,MATCH(CONCATENATE($J2384,N$6),'Model Performance Data'!$O$6:$DY$6,0)),'Model Performance Data'!$B$8:$B$56,$C2384,'Model Performance Data'!$C$8:$C$56,$D2384))</f>
        <v>0</v>
      </c>
      <c r="O2384" s="255">
        <f>IF(ISNA(SUMIFS(INDEX('Model Performance Data'!$O$8:$DY$56,0,MATCH(CONCATENATE($J2384,O$6),'Model Performance Data'!$O$6:$DY$6,0)),'Model Performance Data'!$B$8:$B$56,$C2384,'Model Performance Data'!$C$8:$C$56,$D2384)),"-",SUMIFS(INDEX('Model Performance Data'!$O$8:$DY$56,0,MATCH(CONCATENATE($J2384,O$6),'Model Performance Data'!$O$6:$DY$6,0)),'Model Performance Data'!$B$8:$B$56,$C2384,'Model Performance Data'!$C$8:$C$56,$D2384))</f>
        <v>0</v>
      </c>
    </row>
    <row r="2385" spans="2:15" x14ac:dyDescent="0.35">
      <c r="B2385" s="37" t="s">
        <v>80</v>
      </c>
      <c r="C2385" s="38" t="str">
        <f>IF(ISBLANK('Model Performance Data'!$B$103),"-",'Model Performance Data'!$B$103)</f>
        <v>-</v>
      </c>
      <c r="D2385" s="38" t="str">
        <f>IF(ISBLANK('Model Performance Data'!$C$103),"-",'Model Performance Data'!$C$103)</f>
        <v>-</v>
      </c>
      <c r="E2385" s="38" t="str">
        <f>IF(ISBLANK('Model Performance Data'!$D$103),"-",'Model Performance Data'!$D$103)</f>
        <v>-</v>
      </c>
      <c r="F2385" s="38" t="str">
        <f>IF(ISBLANK('Model Performance Data'!$E$103),"-",'Model Performance Data'!$E$103)</f>
        <v>-</v>
      </c>
      <c r="G2385" s="38" t="str">
        <f>IF(ISBLANK('Model Performance Data'!$F$103),"-",'Model Performance Data'!$F$103)</f>
        <v>-</v>
      </c>
      <c r="H2385" s="253">
        <v>1</v>
      </c>
      <c r="I2385" s="253">
        <v>3</v>
      </c>
      <c r="J2385" s="37" t="str">
        <f t="shared" si="84"/>
        <v>13</v>
      </c>
      <c r="K2385" s="38" t="str">
        <f>IF(ISBLANK('Model Performance Data'!$L$103),"-",'Model Performance Data'!$L$103)</f>
        <v>-</v>
      </c>
      <c r="L2385" s="38" t="str">
        <f>IF(ISBLANK('Model Performance Data'!$K$103),"-",'Model Performance Data'!$K$103)</f>
        <v>-</v>
      </c>
      <c r="M2385" s="254">
        <f>IF(ISNA(SUMIFS(INDEX('Model Performance Data'!$O$8:$DY$56,0,MATCH(CONCATENATE($J2385,M$6),'Model Performance Data'!$O$6:$DY$6,0)),'Model Performance Data'!$B$8:$B$56,$C2385,'Model Performance Data'!$C$8:$C$56,$D2385)),"-",SUMIFS(INDEX('Model Performance Data'!$O$8:$DY$56,0,MATCH(CONCATENATE($J2385,M$6),'Model Performance Data'!$O$6:$DY$6,0)),'Model Performance Data'!$B$8:$B$56,$C2385,'Model Performance Data'!$C$8:$C$56,$D2385))</f>
        <v>0</v>
      </c>
      <c r="N2385" s="254">
        <f>IF(ISNA(SUMIFS(INDEX('Model Performance Data'!$O$8:$DY$56,0,MATCH(CONCATENATE($J2385,N$6),'Model Performance Data'!$O$6:$DY$6,0)),'Model Performance Data'!$B$8:$B$56,$C2385,'Model Performance Data'!$C$8:$C$56,$D2385)),"-",SUMIFS(INDEX('Model Performance Data'!$O$8:$DY$56,0,MATCH(CONCATENATE($J2385,N$6),'Model Performance Data'!$O$6:$DY$6,0)),'Model Performance Data'!$B$8:$B$56,$C2385,'Model Performance Data'!$C$8:$C$56,$D2385))</f>
        <v>0</v>
      </c>
      <c r="O2385" s="255">
        <f>IF(ISNA(SUMIFS(INDEX('Model Performance Data'!$O$8:$DY$56,0,MATCH(CONCATENATE($J2385,O$6),'Model Performance Data'!$O$6:$DY$6,0)),'Model Performance Data'!$B$8:$B$56,$C2385,'Model Performance Data'!$C$8:$C$56,$D2385)),"-",SUMIFS(INDEX('Model Performance Data'!$O$8:$DY$56,0,MATCH(CONCATENATE($J2385,O$6),'Model Performance Data'!$O$6:$DY$6,0)),'Model Performance Data'!$B$8:$B$56,$C2385,'Model Performance Data'!$C$8:$C$56,$D2385))</f>
        <v>0</v>
      </c>
    </row>
    <row r="2386" spans="2:15" x14ac:dyDescent="0.35">
      <c r="B2386" s="37" t="s">
        <v>80</v>
      </c>
      <c r="C2386" s="38" t="str">
        <f>IF(ISBLANK('Model Performance Data'!$B$103),"-",'Model Performance Data'!$B$103)</f>
        <v>-</v>
      </c>
      <c r="D2386" s="38" t="str">
        <f>IF(ISBLANK('Model Performance Data'!$C$103),"-",'Model Performance Data'!$C$103)</f>
        <v>-</v>
      </c>
      <c r="E2386" s="38" t="str">
        <f>IF(ISBLANK('Model Performance Data'!$D$103),"-",'Model Performance Data'!$D$103)</f>
        <v>-</v>
      </c>
      <c r="F2386" s="38" t="str">
        <f>IF(ISBLANK('Model Performance Data'!$E$103),"-",'Model Performance Data'!$E$103)</f>
        <v>-</v>
      </c>
      <c r="G2386" s="38" t="str">
        <f>IF(ISBLANK('Model Performance Data'!$F$103),"-",'Model Performance Data'!$F$103)</f>
        <v>-</v>
      </c>
      <c r="H2386" s="253">
        <v>1</v>
      </c>
      <c r="I2386" s="253">
        <v>4</v>
      </c>
      <c r="J2386" s="37" t="str">
        <f t="shared" si="84"/>
        <v>14</v>
      </c>
      <c r="K2386" s="38" t="str">
        <f>IF(ISBLANK('Model Performance Data'!$L$103),"-",'Model Performance Data'!$L$103)</f>
        <v>-</v>
      </c>
      <c r="L2386" s="38" t="str">
        <f>IF(ISBLANK('Model Performance Data'!$K$103),"-",'Model Performance Data'!$K$103)</f>
        <v>-</v>
      </c>
      <c r="M2386" s="254">
        <f>IF(ISNA(SUMIFS(INDEX('Model Performance Data'!$O$8:$DY$56,0,MATCH(CONCATENATE($J2386,M$6),'Model Performance Data'!$O$6:$DY$6,0)),'Model Performance Data'!$B$8:$B$56,$C2386,'Model Performance Data'!$C$8:$C$56,$D2386)),"-",SUMIFS(INDEX('Model Performance Data'!$O$8:$DY$56,0,MATCH(CONCATENATE($J2386,M$6),'Model Performance Data'!$O$6:$DY$6,0)),'Model Performance Data'!$B$8:$B$56,$C2386,'Model Performance Data'!$C$8:$C$56,$D2386))</f>
        <v>0</v>
      </c>
      <c r="N2386" s="254">
        <f>IF(ISNA(SUMIFS(INDEX('Model Performance Data'!$O$8:$DY$56,0,MATCH(CONCATENATE($J2386,N$6),'Model Performance Data'!$O$6:$DY$6,0)),'Model Performance Data'!$B$8:$B$56,$C2386,'Model Performance Data'!$C$8:$C$56,$D2386)),"-",SUMIFS(INDEX('Model Performance Data'!$O$8:$DY$56,0,MATCH(CONCATENATE($J2386,N$6),'Model Performance Data'!$O$6:$DY$6,0)),'Model Performance Data'!$B$8:$B$56,$C2386,'Model Performance Data'!$C$8:$C$56,$D2386))</f>
        <v>0</v>
      </c>
      <c r="O2386" s="255">
        <f>IF(ISNA(SUMIFS(INDEX('Model Performance Data'!$O$8:$DY$56,0,MATCH(CONCATENATE($J2386,O$6),'Model Performance Data'!$O$6:$DY$6,0)),'Model Performance Data'!$B$8:$B$56,$C2386,'Model Performance Data'!$C$8:$C$56,$D2386)),"-",SUMIFS(INDEX('Model Performance Data'!$O$8:$DY$56,0,MATCH(CONCATENATE($J2386,O$6),'Model Performance Data'!$O$6:$DY$6,0)),'Model Performance Data'!$B$8:$B$56,$C2386,'Model Performance Data'!$C$8:$C$56,$D2386))</f>
        <v>0</v>
      </c>
    </row>
    <row r="2387" spans="2:15" x14ac:dyDescent="0.35">
      <c r="B2387" s="37" t="s">
        <v>80</v>
      </c>
      <c r="C2387" s="38" t="str">
        <f>IF(ISBLANK('Model Performance Data'!$B$103),"-",'Model Performance Data'!$B$103)</f>
        <v>-</v>
      </c>
      <c r="D2387" s="38" t="str">
        <f>IF(ISBLANK('Model Performance Data'!$C$103),"-",'Model Performance Data'!$C$103)</f>
        <v>-</v>
      </c>
      <c r="E2387" s="38" t="str">
        <f>IF(ISBLANK('Model Performance Data'!$D$103),"-",'Model Performance Data'!$D$103)</f>
        <v>-</v>
      </c>
      <c r="F2387" s="38" t="str">
        <f>IF(ISBLANK('Model Performance Data'!$E$103),"-",'Model Performance Data'!$E$103)</f>
        <v>-</v>
      </c>
      <c r="G2387" s="38" t="str">
        <f>IF(ISBLANK('Model Performance Data'!$F$103),"-",'Model Performance Data'!$F$103)</f>
        <v>-</v>
      </c>
      <c r="H2387" s="253">
        <v>1</v>
      </c>
      <c r="I2387" s="253">
        <v>5</v>
      </c>
      <c r="J2387" s="37" t="str">
        <f t="shared" si="84"/>
        <v>15</v>
      </c>
      <c r="K2387" s="38" t="str">
        <f>IF(ISBLANK('Model Performance Data'!$L$103),"-",'Model Performance Data'!$L$103)</f>
        <v>-</v>
      </c>
      <c r="L2387" s="38" t="str">
        <f>IF(ISBLANK('Model Performance Data'!$K$103),"-",'Model Performance Data'!$K$103)</f>
        <v>-</v>
      </c>
      <c r="M2387" s="254">
        <f>IF(ISNA(SUMIFS(INDEX('Model Performance Data'!$O$8:$DY$56,0,MATCH(CONCATENATE($J2387,M$6),'Model Performance Data'!$O$6:$DY$6,0)),'Model Performance Data'!$B$8:$B$56,$C2387,'Model Performance Data'!$C$8:$C$56,$D2387)),"-",SUMIFS(INDEX('Model Performance Data'!$O$8:$DY$56,0,MATCH(CONCATENATE($J2387,M$6),'Model Performance Data'!$O$6:$DY$6,0)),'Model Performance Data'!$B$8:$B$56,$C2387,'Model Performance Data'!$C$8:$C$56,$D2387))</f>
        <v>0</v>
      </c>
      <c r="N2387" s="254">
        <f>IF(ISNA(SUMIFS(INDEX('Model Performance Data'!$O$8:$DY$56,0,MATCH(CONCATENATE($J2387,N$6),'Model Performance Data'!$O$6:$DY$6,0)),'Model Performance Data'!$B$8:$B$56,$C2387,'Model Performance Data'!$C$8:$C$56,$D2387)),"-",SUMIFS(INDEX('Model Performance Data'!$O$8:$DY$56,0,MATCH(CONCATENATE($J2387,N$6),'Model Performance Data'!$O$6:$DY$6,0)),'Model Performance Data'!$B$8:$B$56,$C2387,'Model Performance Data'!$C$8:$C$56,$D2387))</f>
        <v>0</v>
      </c>
      <c r="O2387" s="255">
        <f>IF(ISNA(SUMIFS(INDEX('Model Performance Data'!$O$8:$DY$56,0,MATCH(CONCATENATE($J2387,O$6),'Model Performance Data'!$O$6:$DY$6,0)),'Model Performance Data'!$B$8:$B$56,$C2387,'Model Performance Data'!$C$8:$C$56,$D2387)),"-",SUMIFS(INDEX('Model Performance Data'!$O$8:$DY$56,0,MATCH(CONCATENATE($J2387,O$6),'Model Performance Data'!$O$6:$DY$6,0)),'Model Performance Data'!$B$8:$B$56,$C2387,'Model Performance Data'!$C$8:$C$56,$D2387))</f>
        <v>0</v>
      </c>
    </row>
    <row r="2388" spans="2:15" x14ac:dyDescent="0.35">
      <c r="B2388" s="37" t="s">
        <v>80</v>
      </c>
      <c r="C2388" s="38" t="str">
        <f>IF(ISBLANK('Model Performance Data'!$B$103),"-",'Model Performance Data'!$B$103)</f>
        <v>-</v>
      </c>
      <c r="D2388" s="38" t="str">
        <f>IF(ISBLANK('Model Performance Data'!$C$103),"-",'Model Performance Data'!$C$103)</f>
        <v>-</v>
      </c>
      <c r="E2388" s="38" t="str">
        <f>IF(ISBLANK('Model Performance Data'!$D$103),"-",'Model Performance Data'!$D$103)</f>
        <v>-</v>
      </c>
      <c r="F2388" s="38" t="str">
        <f>IF(ISBLANK('Model Performance Data'!$E$103),"-",'Model Performance Data'!$E$103)</f>
        <v>-</v>
      </c>
      <c r="G2388" s="38" t="str">
        <f>IF(ISBLANK('Model Performance Data'!$F$103),"-",'Model Performance Data'!$F$103)</f>
        <v>-</v>
      </c>
      <c r="H2388" s="253">
        <v>1</v>
      </c>
      <c r="I2388" s="253" t="s">
        <v>65</v>
      </c>
      <c r="J2388" s="37" t="str">
        <f t="shared" si="84"/>
        <v>1Goal</v>
      </c>
      <c r="K2388" s="38" t="str">
        <f>IF(ISBLANK('Model Performance Data'!$L$103),"-",'Model Performance Data'!$L$103)</f>
        <v>-</v>
      </c>
      <c r="L2388" s="38" t="str">
        <f>IF(ISBLANK('Model Performance Data'!$K$103),"-",'Model Performance Data'!$K$103)</f>
        <v>-</v>
      </c>
      <c r="M2388" s="254" t="str">
        <f>IF(ISNA(SUMIFS(INDEX('Model Performance Data'!$O$8:$DY$56,0,MATCH(CONCATENATE($J2388,M$6),'Model Performance Data'!$O$6:$DY$6,0)),'Model Performance Data'!$B$8:$B$56,$C2388,'Model Performance Data'!$C$8:$C$56,$D2388)),"-",SUMIFS(INDEX('Model Performance Data'!$O$8:$DY$56,0,MATCH(CONCATENATE($J2388,M$6),'Model Performance Data'!$O$6:$DY$6,0)),'Model Performance Data'!$B$8:$B$56,$C2388,'Model Performance Data'!$C$8:$C$56,$D2388))</f>
        <v>-</v>
      </c>
      <c r="N2388" s="254" t="str">
        <f>IF(ISNA(SUMIFS(INDEX('Model Performance Data'!$O$8:$DY$56,0,MATCH(CONCATENATE($J2388,N$6),'Model Performance Data'!$O$6:$DY$6,0)),'Model Performance Data'!$B$8:$B$56,$C2388,'Model Performance Data'!$C$8:$C$56,$D2388)),"-",SUMIFS(INDEX('Model Performance Data'!$O$8:$DY$56,0,MATCH(CONCATENATE($J2388,N$6),'Model Performance Data'!$O$6:$DY$6,0)),'Model Performance Data'!$B$8:$B$56,$C2388,'Model Performance Data'!$C$8:$C$56,$D2388))</f>
        <v>-</v>
      </c>
      <c r="O2388" s="255">
        <f>IF(ISNA(SUMIFS(INDEX('Model Performance Data'!$O$8:$DY$56,0,MATCH(CONCATENATE($J2388,O$6),'Model Performance Data'!$O$6:$DY$6,0)),'Model Performance Data'!$B$8:$B$56,$C2388,'Model Performance Data'!$C$8:$C$56,$D2388)),"-",SUMIFS(INDEX('Model Performance Data'!$O$8:$DY$56,0,MATCH(CONCATENATE($J2388,O$6),'Model Performance Data'!$O$6:$DY$6,0)),'Model Performance Data'!$B$8:$B$56,$C2388,'Model Performance Data'!$C$8:$C$56,$D2388))</f>
        <v>0</v>
      </c>
    </row>
    <row r="2389" spans="2:15" x14ac:dyDescent="0.35">
      <c r="B2389" s="37" t="s">
        <v>80</v>
      </c>
      <c r="C2389" s="38" t="str">
        <f>IF(ISBLANK('Model Performance Data'!$B$103),"-",'Model Performance Data'!$B$103)</f>
        <v>-</v>
      </c>
      <c r="D2389" s="38" t="str">
        <f>IF(ISBLANK('Model Performance Data'!$C$103),"-",'Model Performance Data'!$C$103)</f>
        <v>-</v>
      </c>
      <c r="E2389" s="38" t="str">
        <f>IF(ISBLANK('Model Performance Data'!$D$103),"-",'Model Performance Data'!$D$103)</f>
        <v>-</v>
      </c>
      <c r="F2389" s="38" t="str">
        <f>IF(ISBLANK('Model Performance Data'!$E$103),"-",'Model Performance Data'!$E$103)</f>
        <v>-</v>
      </c>
      <c r="G2389" s="38" t="str">
        <f>IF(ISBLANK('Model Performance Data'!$F$103),"-",'Model Performance Data'!$F$103)</f>
        <v>-</v>
      </c>
      <c r="H2389" s="253">
        <v>2</v>
      </c>
      <c r="I2389" s="253">
        <v>1</v>
      </c>
      <c r="J2389" s="37" t="str">
        <f t="shared" si="84"/>
        <v>21</v>
      </c>
      <c r="K2389" s="38" t="str">
        <f>IF(ISBLANK('Model Performance Data'!$L$103),"-",'Model Performance Data'!$L$103)</f>
        <v>-</v>
      </c>
      <c r="L2389" s="38" t="str">
        <f>IF(ISBLANK('Model Performance Data'!$K$103),"-",'Model Performance Data'!$K$103)</f>
        <v>-</v>
      </c>
      <c r="M2389" s="254">
        <f>IF(ISNA(SUMIFS(INDEX('Model Performance Data'!$O$8:$DY$56,0,MATCH(CONCATENATE($J2389,M$6),'Model Performance Data'!$O$6:$DY$6,0)),'Model Performance Data'!$B$8:$B$56,$C2389,'Model Performance Data'!$C$8:$C$56,$D2389)),"-",SUMIFS(INDEX('Model Performance Data'!$O$8:$DY$56,0,MATCH(CONCATENATE($J2389,M$6),'Model Performance Data'!$O$6:$DY$6,0)),'Model Performance Data'!$B$8:$B$56,$C2389,'Model Performance Data'!$C$8:$C$56,$D2389))</f>
        <v>0</v>
      </c>
      <c r="N2389" s="254">
        <f>IF(ISNA(SUMIFS(INDEX('Model Performance Data'!$O$8:$DY$56,0,MATCH(CONCATENATE($J2389,N$6),'Model Performance Data'!$O$6:$DY$6,0)),'Model Performance Data'!$B$8:$B$56,$C2389,'Model Performance Data'!$C$8:$C$56,$D2389)),"-",SUMIFS(INDEX('Model Performance Data'!$O$8:$DY$56,0,MATCH(CONCATENATE($J2389,N$6),'Model Performance Data'!$O$6:$DY$6,0)),'Model Performance Data'!$B$8:$B$56,$C2389,'Model Performance Data'!$C$8:$C$56,$D2389))</f>
        <v>0</v>
      </c>
      <c r="O2389" s="255">
        <f>IF(ISNA(SUMIFS(INDEX('Model Performance Data'!$O$8:$DY$56,0,MATCH(CONCATENATE($J2389,O$6),'Model Performance Data'!$O$6:$DY$6,0)),'Model Performance Data'!$B$8:$B$56,$C2389,'Model Performance Data'!$C$8:$C$56,$D2389)),"-",SUMIFS(INDEX('Model Performance Data'!$O$8:$DY$56,0,MATCH(CONCATENATE($J2389,O$6),'Model Performance Data'!$O$6:$DY$6,0)),'Model Performance Data'!$B$8:$B$56,$C2389,'Model Performance Data'!$C$8:$C$56,$D2389))</f>
        <v>0</v>
      </c>
    </row>
    <row r="2390" spans="2:15" x14ac:dyDescent="0.35">
      <c r="B2390" s="37" t="s">
        <v>80</v>
      </c>
      <c r="C2390" s="38" t="str">
        <f>IF(ISBLANK('Model Performance Data'!$B$103),"-",'Model Performance Data'!$B$103)</f>
        <v>-</v>
      </c>
      <c r="D2390" s="38" t="str">
        <f>IF(ISBLANK('Model Performance Data'!$C$103),"-",'Model Performance Data'!$C$103)</f>
        <v>-</v>
      </c>
      <c r="E2390" s="38" t="str">
        <f>IF(ISBLANK('Model Performance Data'!$D$103),"-",'Model Performance Data'!$D$103)</f>
        <v>-</v>
      </c>
      <c r="F2390" s="38" t="str">
        <f>IF(ISBLANK('Model Performance Data'!$E$103),"-",'Model Performance Data'!$E$103)</f>
        <v>-</v>
      </c>
      <c r="G2390" s="38" t="str">
        <f>IF(ISBLANK('Model Performance Data'!$F$103),"-",'Model Performance Data'!$F$103)</f>
        <v>-</v>
      </c>
      <c r="H2390" s="253">
        <v>2</v>
      </c>
      <c r="I2390" s="253">
        <v>2</v>
      </c>
      <c r="J2390" s="37" t="str">
        <f t="shared" si="84"/>
        <v>22</v>
      </c>
      <c r="K2390" s="38" t="str">
        <f>IF(ISBLANK('Model Performance Data'!$L$103),"-",'Model Performance Data'!$L$103)</f>
        <v>-</v>
      </c>
      <c r="L2390" s="38" t="str">
        <f>IF(ISBLANK('Model Performance Data'!$K$103),"-",'Model Performance Data'!$K$103)</f>
        <v>-</v>
      </c>
      <c r="M2390" s="254">
        <f>IF(ISNA(SUMIFS(INDEX('Model Performance Data'!$O$8:$DY$56,0,MATCH(CONCATENATE($J2390,M$6),'Model Performance Data'!$O$6:$DY$6,0)),'Model Performance Data'!$B$8:$B$56,$C2390,'Model Performance Data'!$C$8:$C$56,$D2390)),"-",SUMIFS(INDEX('Model Performance Data'!$O$8:$DY$56,0,MATCH(CONCATENATE($J2390,M$6),'Model Performance Data'!$O$6:$DY$6,0)),'Model Performance Data'!$B$8:$B$56,$C2390,'Model Performance Data'!$C$8:$C$56,$D2390))</f>
        <v>0</v>
      </c>
      <c r="N2390" s="254">
        <f>IF(ISNA(SUMIFS(INDEX('Model Performance Data'!$O$8:$DY$56,0,MATCH(CONCATENATE($J2390,N$6),'Model Performance Data'!$O$6:$DY$6,0)),'Model Performance Data'!$B$8:$B$56,$C2390,'Model Performance Data'!$C$8:$C$56,$D2390)),"-",SUMIFS(INDEX('Model Performance Data'!$O$8:$DY$56,0,MATCH(CONCATENATE($J2390,N$6),'Model Performance Data'!$O$6:$DY$6,0)),'Model Performance Data'!$B$8:$B$56,$C2390,'Model Performance Data'!$C$8:$C$56,$D2390))</f>
        <v>0</v>
      </c>
      <c r="O2390" s="255">
        <f>IF(ISNA(SUMIFS(INDEX('Model Performance Data'!$O$8:$DY$56,0,MATCH(CONCATENATE($J2390,O$6),'Model Performance Data'!$O$6:$DY$6,0)),'Model Performance Data'!$B$8:$B$56,$C2390,'Model Performance Data'!$C$8:$C$56,$D2390)),"-",SUMIFS(INDEX('Model Performance Data'!$O$8:$DY$56,0,MATCH(CONCATENATE($J2390,O$6),'Model Performance Data'!$O$6:$DY$6,0)),'Model Performance Data'!$B$8:$B$56,$C2390,'Model Performance Data'!$C$8:$C$56,$D2390))</f>
        <v>0</v>
      </c>
    </row>
    <row r="2391" spans="2:15" x14ac:dyDescent="0.35">
      <c r="B2391" s="37" t="s">
        <v>80</v>
      </c>
      <c r="C2391" s="38" t="str">
        <f>IF(ISBLANK('Model Performance Data'!$B$103),"-",'Model Performance Data'!$B$103)</f>
        <v>-</v>
      </c>
      <c r="D2391" s="38" t="str">
        <f>IF(ISBLANK('Model Performance Data'!$C$103),"-",'Model Performance Data'!$C$103)</f>
        <v>-</v>
      </c>
      <c r="E2391" s="38" t="str">
        <f>IF(ISBLANK('Model Performance Data'!$D$103),"-",'Model Performance Data'!$D$103)</f>
        <v>-</v>
      </c>
      <c r="F2391" s="38" t="str">
        <f>IF(ISBLANK('Model Performance Data'!$E$103),"-",'Model Performance Data'!$E$103)</f>
        <v>-</v>
      </c>
      <c r="G2391" s="38" t="str">
        <f>IF(ISBLANK('Model Performance Data'!$F$103),"-",'Model Performance Data'!$F$103)</f>
        <v>-</v>
      </c>
      <c r="H2391" s="253">
        <v>2</v>
      </c>
      <c r="I2391" s="253">
        <v>3</v>
      </c>
      <c r="J2391" s="37" t="str">
        <f t="shared" si="84"/>
        <v>23</v>
      </c>
      <c r="K2391" s="38" t="str">
        <f>IF(ISBLANK('Model Performance Data'!$L$103),"-",'Model Performance Data'!$L$103)</f>
        <v>-</v>
      </c>
      <c r="L2391" s="38" t="str">
        <f>IF(ISBLANK('Model Performance Data'!$K$103),"-",'Model Performance Data'!$K$103)</f>
        <v>-</v>
      </c>
      <c r="M2391" s="254">
        <f>IF(ISNA(SUMIFS(INDEX('Model Performance Data'!$O$8:$DY$56,0,MATCH(CONCATENATE($J2391,M$6),'Model Performance Data'!$O$6:$DY$6,0)),'Model Performance Data'!$B$8:$B$56,$C2391,'Model Performance Data'!$C$8:$C$56,$D2391)),"-",SUMIFS(INDEX('Model Performance Data'!$O$8:$DY$56,0,MATCH(CONCATENATE($J2391,M$6),'Model Performance Data'!$O$6:$DY$6,0)),'Model Performance Data'!$B$8:$B$56,$C2391,'Model Performance Data'!$C$8:$C$56,$D2391))</f>
        <v>0</v>
      </c>
      <c r="N2391" s="254">
        <f>IF(ISNA(SUMIFS(INDEX('Model Performance Data'!$O$8:$DY$56,0,MATCH(CONCATENATE($J2391,N$6),'Model Performance Data'!$O$6:$DY$6,0)),'Model Performance Data'!$B$8:$B$56,$C2391,'Model Performance Data'!$C$8:$C$56,$D2391)),"-",SUMIFS(INDEX('Model Performance Data'!$O$8:$DY$56,0,MATCH(CONCATENATE($J2391,N$6),'Model Performance Data'!$O$6:$DY$6,0)),'Model Performance Data'!$B$8:$B$56,$C2391,'Model Performance Data'!$C$8:$C$56,$D2391))</f>
        <v>0</v>
      </c>
      <c r="O2391" s="255">
        <f>IF(ISNA(SUMIFS(INDEX('Model Performance Data'!$O$8:$DY$56,0,MATCH(CONCATENATE($J2391,O$6),'Model Performance Data'!$O$6:$DY$6,0)),'Model Performance Data'!$B$8:$B$56,$C2391,'Model Performance Data'!$C$8:$C$56,$D2391)),"-",SUMIFS(INDEX('Model Performance Data'!$O$8:$DY$56,0,MATCH(CONCATENATE($J2391,O$6),'Model Performance Data'!$O$6:$DY$6,0)),'Model Performance Data'!$B$8:$B$56,$C2391,'Model Performance Data'!$C$8:$C$56,$D2391))</f>
        <v>0</v>
      </c>
    </row>
    <row r="2392" spans="2:15" x14ac:dyDescent="0.35">
      <c r="B2392" s="37" t="s">
        <v>80</v>
      </c>
      <c r="C2392" s="38" t="str">
        <f>IF(ISBLANK('Model Performance Data'!$B$103),"-",'Model Performance Data'!$B$103)</f>
        <v>-</v>
      </c>
      <c r="D2392" s="38" t="str">
        <f>IF(ISBLANK('Model Performance Data'!$C$103),"-",'Model Performance Data'!$C$103)</f>
        <v>-</v>
      </c>
      <c r="E2392" s="38" t="str">
        <f>IF(ISBLANK('Model Performance Data'!$D$103),"-",'Model Performance Data'!$D$103)</f>
        <v>-</v>
      </c>
      <c r="F2392" s="38" t="str">
        <f>IF(ISBLANK('Model Performance Data'!$E$103),"-",'Model Performance Data'!$E$103)</f>
        <v>-</v>
      </c>
      <c r="G2392" s="38" t="str">
        <f>IF(ISBLANK('Model Performance Data'!$F$103),"-",'Model Performance Data'!$F$103)</f>
        <v>-</v>
      </c>
      <c r="H2392" s="253">
        <v>2</v>
      </c>
      <c r="I2392" s="253">
        <v>4</v>
      </c>
      <c r="J2392" s="37" t="str">
        <f t="shared" si="84"/>
        <v>24</v>
      </c>
      <c r="K2392" s="38" t="str">
        <f>IF(ISBLANK('Model Performance Data'!$L$103),"-",'Model Performance Data'!$L$103)</f>
        <v>-</v>
      </c>
      <c r="L2392" s="38" t="str">
        <f>IF(ISBLANK('Model Performance Data'!$K$103),"-",'Model Performance Data'!$K$103)</f>
        <v>-</v>
      </c>
      <c r="M2392" s="254">
        <f>IF(ISNA(SUMIFS(INDEX('Model Performance Data'!$O$8:$DY$56,0,MATCH(CONCATENATE($J2392,M$6),'Model Performance Data'!$O$6:$DY$6,0)),'Model Performance Data'!$B$8:$B$56,$C2392,'Model Performance Data'!$C$8:$C$56,$D2392)),"-",SUMIFS(INDEX('Model Performance Data'!$O$8:$DY$56,0,MATCH(CONCATENATE($J2392,M$6),'Model Performance Data'!$O$6:$DY$6,0)),'Model Performance Data'!$B$8:$B$56,$C2392,'Model Performance Data'!$C$8:$C$56,$D2392))</f>
        <v>0</v>
      </c>
      <c r="N2392" s="254">
        <f>IF(ISNA(SUMIFS(INDEX('Model Performance Data'!$O$8:$DY$56,0,MATCH(CONCATENATE($J2392,N$6),'Model Performance Data'!$O$6:$DY$6,0)),'Model Performance Data'!$B$8:$B$56,$C2392,'Model Performance Data'!$C$8:$C$56,$D2392)),"-",SUMIFS(INDEX('Model Performance Data'!$O$8:$DY$56,0,MATCH(CONCATENATE($J2392,N$6),'Model Performance Data'!$O$6:$DY$6,0)),'Model Performance Data'!$B$8:$B$56,$C2392,'Model Performance Data'!$C$8:$C$56,$D2392))</f>
        <v>0</v>
      </c>
      <c r="O2392" s="255">
        <f>IF(ISNA(SUMIFS(INDEX('Model Performance Data'!$O$8:$DY$56,0,MATCH(CONCATENATE($J2392,O$6),'Model Performance Data'!$O$6:$DY$6,0)),'Model Performance Data'!$B$8:$B$56,$C2392,'Model Performance Data'!$C$8:$C$56,$D2392)),"-",SUMIFS(INDEX('Model Performance Data'!$O$8:$DY$56,0,MATCH(CONCATENATE($J2392,O$6),'Model Performance Data'!$O$6:$DY$6,0)),'Model Performance Data'!$B$8:$B$56,$C2392,'Model Performance Data'!$C$8:$C$56,$D2392))</f>
        <v>0</v>
      </c>
    </row>
    <row r="2393" spans="2:15" x14ac:dyDescent="0.35">
      <c r="B2393" s="37" t="s">
        <v>80</v>
      </c>
      <c r="C2393" s="38" t="str">
        <f>IF(ISBLANK('Model Performance Data'!$B$103),"-",'Model Performance Data'!$B$103)</f>
        <v>-</v>
      </c>
      <c r="D2393" s="38" t="str">
        <f>IF(ISBLANK('Model Performance Data'!$C$103),"-",'Model Performance Data'!$C$103)</f>
        <v>-</v>
      </c>
      <c r="E2393" s="38" t="str">
        <f>IF(ISBLANK('Model Performance Data'!$D$103),"-",'Model Performance Data'!$D$103)</f>
        <v>-</v>
      </c>
      <c r="F2393" s="38" t="str">
        <f>IF(ISBLANK('Model Performance Data'!$E$103),"-",'Model Performance Data'!$E$103)</f>
        <v>-</v>
      </c>
      <c r="G2393" s="38" t="str">
        <f>IF(ISBLANK('Model Performance Data'!$F$103),"-",'Model Performance Data'!$F$103)</f>
        <v>-</v>
      </c>
      <c r="H2393" s="253">
        <v>2</v>
      </c>
      <c r="I2393" s="253">
        <v>5</v>
      </c>
      <c r="J2393" s="37" t="str">
        <f t="shared" si="84"/>
        <v>25</v>
      </c>
      <c r="K2393" s="38" t="str">
        <f>IF(ISBLANK('Model Performance Data'!$L$103),"-",'Model Performance Data'!$L$103)</f>
        <v>-</v>
      </c>
      <c r="L2393" s="38" t="str">
        <f>IF(ISBLANK('Model Performance Data'!$K$103),"-",'Model Performance Data'!$K$103)</f>
        <v>-</v>
      </c>
      <c r="M2393" s="254">
        <f>IF(ISNA(SUMIFS(INDEX('Model Performance Data'!$O$8:$DY$56,0,MATCH(CONCATENATE($J2393,M$6),'Model Performance Data'!$O$6:$DY$6,0)),'Model Performance Data'!$B$8:$B$56,$C2393,'Model Performance Data'!$C$8:$C$56,$D2393)),"-",SUMIFS(INDEX('Model Performance Data'!$O$8:$DY$56,0,MATCH(CONCATENATE($J2393,M$6),'Model Performance Data'!$O$6:$DY$6,0)),'Model Performance Data'!$B$8:$B$56,$C2393,'Model Performance Data'!$C$8:$C$56,$D2393))</f>
        <v>0</v>
      </c>
      <c r="N2393" s="254">
        <f>IF(ISNA(SUMIFS(INDEX('Model Performance Data'!$O$8:$DY$56,0,MATCH(CONCATENATE($J2393,N$6),'Model Performance Data'!$O$6:$DY$6,0)),'Model Performance Data'!$B$8:$B$56,$C2393,'Model Performance Data'!$C$8:$C$56,$D2393)),"-",SUMIFS(INDEX('Model Performance Data'!$O$8:$DY$56,0,MATCH(CONCATENATE($J2393,N$6),'Model Performance Data'!$O$6:$DY$6,0)),'Model Performance Data'!$B$8:$B$56,$C2393,'Model Performance Data'!$C$8:$C$56,$D2393))</f>
        <v>0</v>
      </c>
      <c r="O2393" s="255">
        <f>IF(ISNA(SUMIFS(INDEX('Model Performance Data'!$O$8:$DY$56,0,MATCH(CONCATENATE($J2393,O$6),'Model Performance Data'!$O$6:$DY$6,0)),'Model Performance Data'!$B$8:$B$56,$C2393,'Model Performance Data'!$C$8:$C$56,$D2393)),"-",SUMIFS(INDEX('Model Performance Data'!$O$8:$DY$56,0,MATCH(CONCATENATE($J2393,O$6),'Model Performance Data'!$O$6:$DY$6,0)),'Model Performance Data'!$B$8:$B$56,$C2393,'Model Performance Data'!$C$8:$C$56,$D2393))</f>
        <v>0</v>
      </c>
    </row>
    <row r="2394" spans="2:15" x14ac:dyDescent="0.35">
      <c r="B2394" s="37" t="s">
        <v>80</v>
      </c>
      <c r="C2394" s="38" t="str">
        <f>IF(ISBLANK('Model Performance Data'!$B$103),"-",'Model Performance Data'!$B$103)</f>
        <v>-</v>
      </c>
      <c r="D2394" s="38" t="str">
        <f>IF(ISBLANK('Model Performance Data'!$C$103),"-",'Model Performance Data'!$C$103)</f>
        <v>-</v>
      </c>
      <c r="E2394" s="38" t="str">
        <f>IF(ISBLANK('Model Performance Data'!$D$103),"-",'Model Performance Data'!$D$103)</f>
        <v>-</v>
      </c>
      <c r="F2394" s="38" t="str">
        <f>IF(ISBLANK('Model Performance Data'!$E$103),"-",'Model Performance Data'!$E$103)</f>
        <v>-</v>
      </c>
      <c r="G2394" s="38" t="str">
        <f>IF(ISBLANK('Model Performance Data'!$F$103),"-",'Model Performance Data'!$F$103)</f>
        <v>-</v>
      </c>
      <c r="H2394" s="253">
        <v>2</v>
      </c>
      <c r="I2394" s="253" t="s">
        <v>65</v>
      </c>
      <c r="J2394" s="37" t="str">
        <f t="shared" si="84"/>
        <v>2Goal</v>
      </c>
      <c r="K2394" s="38" t="str">
        <f>IF(ISBLANK('Model Performance Data'!$L$103),"-",'Model Performance Data'!$L$103)</f>
        <v>-</v>
      </c>
      <c r="L2394" s="38" t="str">
        <f>IF(ISBLANK('Model Performance Data'!$K$103),"-",'Model Performance Data'!$K$103)</f>
        <v>-</v>
      </c>
      <c r="M2394" s="254" t="str">
        <f>IF(ISNA(SUMIFS(INDEX('Model Performance Data'!$O$8:$DY$56,0,MATCH(CONCATENATE($J2394,M$6),'Model Performance Data'!$O$6:$DY$6,0)),'Model Performance Data'!$B$8:$B$56,$C2394,'Model Performance Data'!$C$8:$C$56,$D2394)),"-",SUMIFS(INDEX('Model Performance Data'!$O$8:$DY$56,0,MATCH(CONCATENATE($J2394,M$6),'Model Performance Data'!$O$6:$DY$6,0)),'Model Performance Data'!$B$8:$B$56,$C2394,'Model Performance Data'!$C$8:$C$56,$D2394))</f>
        <v>-</v>
      </c>
      <c r="N2394" s="254" t="str">
        <f>IF(ISNA(SUMIFS(INDEX('Model Performance Data'!$O$8:$DY$56,0,MATCH(CONCATENATE($J2394,N$6),'Model Performance Data'!$O$6:$DY$6,0)),'Model Performance Data'!$B$8:$B$56,$C2394,'Model Performance Data'!$C$8:$C$56,$D2394)),"-",SUMIFS(INDEX('Model Performance Data'!$O$8:$DY$56,0,MATCH(CONCATENATE($J2394,N$6),'Model Performance Data'!$O$6:$DY$6,0)),'Model Performance Data'!$B$8:$B$56,$C2394,'Model Performance Data'!$C$8:$C$56,$D2394))</f>
        <v>-</v>
      </c>
      <c r="O2394" s="255">
        <f>IF(ISNA(SUMIFS(INDEX('Model Performance Data'!$O$8:$DY$56,0,MATCH(CONCATENATE($J2394,O$6),'Model Performance Data'!$O$6:$DY$6,0)),'Model Performance Data'!$B$8:$B$56,$C2394,'Model Performance Data'!$C$8:$C$56,$D2394)),"-",SUMIFS(INDEX('Model Performance Data'!$O$8:$DY$56,0,MATCH(CONCATENATE($J2394,O$6),'Model Performance Data'!$O$6:$DY$6,0)),'Model Performance Data'!$B$8:$B$56,$C2394,'Model Performance Data'!$C$8:$C$56,$D2394))</f>
        <v>0</v>
      </c>
    </row>
    <row r="2395" spans="2:15" x14ac:dyDescent="0.35">
      <c r="B2395" s="37" t="s">
        <v>80</v>
      </c>
      <c r="C2395" s="38" t="str">
        <f>IF(ISBLANK('Model Performance Data'!$B$103),"-",'Model Performance Data'!$B$103)</f>
        <v>-</v>
      </c>
      <c r="D2395" s="38" t="str">
        <f>IF(ISBLANK('Model Performance Data'!$C$103),"-",'Model Performance Data'!$C$103)</f>
        <v>-</v>
      </c>
      <c r="E2395" s="38" t="str">
        <f>IF(ISBLANK('Model Performance Data'!$D$103),"-",'Model Performance Data'!$D$103)</f>
        <v>-</v>
      </c>
      <c r="F2395" s="38" t="str">
        <f>IF(ISBLANK('Model Performance Data'!$E$103),"-",'Model Performance Data'!$E$103)</f>
        <v>-</v>
      </c>
      <c r="G2395" s="38" t="str">
        <f>IF(ISBLANK('Model Performance Data'!$F$103),"-",'Model Performance Data'!$F$103)</f>
        <v>-</v>
      </c>
      <c r="H2395" s="253">
        <v>3</v>
      </c>
      <c r="I2395" s="253">
        <v>1</v>
      </c>
      <c r="J2395" s="37" t="str">
        <f t="shared" si="84"/>
        <v>31</v>
      </c>
      <c r="K2395" s="38" t="str">
        <f>IF(ISBLANK('Model Performance Data'!$L$103),"-",'Model Performance Data'!$L$103)</f>
        <v>-</v>
      </c>
      <c r="L2395" s="38" t="str">
        <f>IF(ISBLANK('Model Performance Data'!$K$103),"-",'Model Performance Data'!$K$103)</f>
        <v>-</v>
      </c>
      <c r="M2395" s="254">
        <f>IF(ISNA(SUMIFS(INDEX('Model Performance Data'!$O$8:$DY$56,0,MATCH(CONCATENATE($J2395,M$6),'Model Performance Data'!$O$6:$DY$6,0)),'Model Performance Data'!$B$8:$B$56,$C2395,'Model Performance Data'!$C$8:$C$56,$D2395)),"-",SUMIFS(INDEX('Model Performance Data'!$O$8:$DY$56,0,MATCH(CONCATENATE($J2395,M$6),'Model Performance Data'!$O$6:$DY$6,0)),'Model Performance Data'!$B$8:$B$56,$C2395,'Model Performance Data'!$C$8:$C$56,$D2395))</f>
        <v>0</v>
      </c>
      <c r="N2395" s="254">
        <f>IF(ISNA(SUMIFS(INDEX('Model Performance Data'!$O$8:$DY$56,0,MATCH(CONCATENATE($J2395,N$6),'Model Performance Data'!$O$6:$DY$6,0)),'Model Performance Data'!$B$8:$B$56,$C2395,'Model Performance Data'!$C$8:$C$56,$D2395)),"-",SUMIFS(INDEX('Model Performance Data'!$O$8:$DY$56,0,MATCH(CONCATENATE($J2395,N$6),'Model Performance Data'!$O$6:$DY$6,0)),'Model Performance Data'!$B$8:$B$56,$C2395,'Model Performance Data'!$C$8:$C$56,$D2395))</f>
        <v>0</v>
      </c>
      <c r="O2395" s="255">
        <f>IF(ISNA(SUMIFS(INDEX('Model Performance Data'!$O$8:$DY$56,0,MATCH(CONCATENATE($J2395,O$6),'Model Performance Data'!$O$6:$DY$6,0)),'Model Performance Data'!$B$8:$B$56,$C2395,'Model Performance Data'!$C$8:$C$56,$D2395)),"-",SUMIFS(INDEX('Model Performance Data'!$O$8:$DY$56,0,MATCH(CONCATENATE($J2395,O$6),'Model Performance Data'!$O$6:$DY$6,0)),'Model Performance Data'!$B$8:$B$56,$C2395,'Model Performance Data'!$C$8:$C$56,$D2395))</f>
        <v>0</v>
      </c>
    </row>
    <row r="2396" spans="2:15" x14ac:dyDescent="0.35">
      <c r="B2396" s="37" t="s">
        <v>80</v>
      </c>
      <c r="C2396" s="38" t="str">
        <f>IF(ISBLANK('Model Performance Data'!$B$103),"-",'Model Performance Data'!$B$103)</f>
        <v>-</v>
      </c>
      <c r="D2396" s="38" t="str">
        <f>IF(ISBLANK('Model Performance Data'!$C$103),"-",'Model Performance Data'!$C$103)</f>
        <v>-</v>
      </c>
      <c r="E2396" s="38" t="str">
        <f>IF(ISBLANK('Model Performance Data'!$D$103),"-",'Model Performance Data'!$D$103)</f>
        <v>-</v>
      </c>
      <c r="F2396" s="38" t="str">
        <f>IF(ISBLANK('Model Performance Data'!$E$103),"-",'Model Performance Data'!$E$103)</f>
        <v>-</v>
      </c>
      <c r="G2396" s="38" t="str">
        <f>IF(ISBLANK('Model Performance Data'!$F$103),"-",'Model Performance Data'!$F$103)</f>
        <v>-</v>
      </c>
      <c r="H2396" s="253">
        <v>3</v>
      </c>
      <c r="I2396" s="253">
        <v>2</v>
      </c>
      <c r="J2396" s="37" t="str">
        <f t="shared" si="84"/>
        <v>32</v>
      </c>
      <c r="K2396" s="38" t="str">
        <f>IF(ISBLANK('Model Performance Data'!$L$103),"-",'Model Performance Data'!$L$103)</f>
        <v>-</v>
      </c>
      <c r="L2396" s="38" t="str">
        <f>IF(ISBLANK('Model Performance Data'!$K$103),"-",'Model Performance Data'!$K$103)</f>
        <v>-</v>
      </c>
      <c r="M2396" s="254">
        <f>IF(ISNA(SUMIFS(INDEX('Model Performance Data'!$O$8:$DY$56,0,MATCH(CONCATENATE($J2396,M$6),'Model Performance Data'!$O$6:$DY$6,0)),'Model Performance Data'!$B$8:$B$56,$C2396,'Model Performance Data'!$C$8:$C$56,$D2396)),"-",SUMIFS(INDEX('Model Performance Data'!$O$8:$DY$56,0,MATCH(CONCATENATE($J2396,M$6),'Model Performance Data'!$O$6:$DY$6,0)),'Model Performance Data'!$B$8:$B$56,$C2396,'Model Performance Data'!$C$8:$C$56,$D2396))</f>
        <v>0</v>
      </c>
      <c r="N2396" s="254">
        <f>IF(ISNA(SUMIFS(INDEX('Model Performance Data'!$O$8:$DY$56,0,MATCH(CONCATENATE($J2396,N$6),'Model Performance Data'!$O$6:$DY$6,0)),'Model Performance Data'!$B$8:$B$56,$C2396,'Model Performance Data'!$C$8:$C$56,$D2396)),"-",SUMIFS(INDEX('Model Performance Data'!$O$8:$DY$56,0,MATCH(CONCATENATE($J2396,N$6),'Model Performance Data'!$O$6:$DY$6,0)),'Model Performance Data'!$B$8:$B$56,$C2396,'Model Performance Data'!$C$8:$C$56,$D2396))</f>
        <v>0</v>
      </c>
      <c r="O2396" s="255">
        <f>IF(ISNA(SUMIFS(INDEX('Model Performance Data'!$O$8:$DY$56,0,MATCH(CONCATENATE($J2396,O$6),'Model Performance Data'!$O$6:$DY$6,0)),'Model Performance Data'!$B$8:$B$56,$C2396,'Model Performance Data'!$C$8:$C$56,$D2396)),"-",SUMIFS(INDEX('Model Performance Data'!$O$8:$DY$56,0,MATCH(CONCATENATE($J2396,O$6),'Model Performance Data'!$O$6:$DY$6,0)),'Model Performance Data'!$B$8:$B$56,$C2396,'Model Performance Data'!$C$8:$C$56,$D2396))</f>
        <v>0</v>
      </c>
    </row>
    <row r="2397" spans="2:15" x14ac:dyDescent="0.35">
      <c r="B2397" s="37" t="s">
        <v>80</v>
      </c>
      <c r="C2397" s="38" t="str">
        <f>IF(ISBLANK('Model Performance Data'!$B$103),"-",'Model Performance Data'!$B$103)</f>
        <v>-</v>
      </c>
      <c r="D2397" s="38" t="str">
        <f>IF(ISBLANK('Model Performance Data'!$C$103),"-",'Model Performance Data'!$C$103)</f>
        <v>-</v>
      </c>
      <c r="E2397" s="38" t="str">
        <f>IF(ISBLANK('Model Performance Data'!$D$103),"-",'Model Performance Data'!$D$103)</f>
        <v>-</v>
      </c>
      <c r="F2397" s="38" t="str">
        <f>IF(ISBLANK('Model Performance Data'!$E$103),"-",'Model Performance Data'!$E$103)</f>
        <v>-</v>
      </c>
      <c r="G2397" s="38" t="str">
        <f>IF(ISBLANK('Model Performance Data'!$F$103),"-",'Model Performance Data'!$F$103)</f>
        <v>-</v>
      </c>
      <c r="H2397" s="253">
        <v>3</v>
      </c>
      <c r="I2397" s="253">
        <v>3</v>
      </c>
      <c r="J2397" s="37" t="str">
        <f t="shared" si="84"/>
        <v>33</v>
      </c>
      <c r="K2397" s="38" t="str">
        <f>IF(ISBLANK('Model Performance Data'!$L$103),"-",'Model Performance Data'!$L$103)</f>
        <v>-</v>
      </c>
      <c r="L2397" s="38" t="str">
        <f>IF(ISBLANK('Model Performance Data'!$K$103),"-",'Model Performance Data'!$K$103)</f>
        <v>-</v>
      </c>
      <c r="M2397" s="254">
        <f>IF(ISNA(SUMIFS(INDEX('Model Performance Data'!$O$8:$DY$56,0,MATCH(CONCATENATE($J2397,M$6),'Model Performance Data'!$O$6:$DY$6,0)),'Model Performance Data'!$B$8:$B$56,$C2397,'Model Performance Data'!$C$8:$C$56,$D2397)),"-",SUMIFS(INDEX('Model Performance Data'!$O$8:$DY$56,0,MATCH(CONCATENATE($J2397,M$6),'Model Performance Data'!$O$6:$DY$6,0)),'Model Performance Data'!$B$8:$B$56,$C2397,'Model Performance Data'!$C$8:$C$56,$D2397))</f>
        <v>0</v>
      </c>
      <c r="N2397" s="254">
        <f>IF(ISNA(SUMIFS(INDEX('Model Performance Data'!$O$8:$DY$56,0,MATCH(CONCATENATE($J2397,N$6),'Model Performance Data'!$O$6:$DY$6,0)),'Model Performance Data'!$B$8:$B$56,$C2397,'Model Performance Data'!$C$8:$C$56,$D2397)),"-",SUMIFS(INDEX('Model Performance Data'!$O$8:$DY$56,0,MATCH(CONCATENATE($J2397,N$6),'Model Performance Data'!$O$6:$DY$6,0)),'Model Performance Data'!$B$8:$B$56,$C2397,'Model Performance Data'!$C$8:$C$56,$D2397))</f>
        <v>0</v>
      </c>
      <c r="O2397" s="255">
        <f>IF(ISNA(SUMIFS(INDEX('Model Performance Data'!$O$8:$DY$56,0,MATCH(CONCATENATE($J2397,O$6),'Model Performance Data'!$O$6:$DY$6,0)),'Model Performance Data'!$B$8:$B$56,$C2397,'Model Performance Data'!$C$8:$C$56,$D2397)),"-",SUMIFS(INDEX('Model Performance Data'!$O$8:$DY$56,0,MATCH(CONCATENATE($J2397,O$6),'Model Performance Data'!$O$6:$DY$6,0)),'Model Performance Data'!$B$8:$B$56,$C2397,'Model Performance Data'!$C$8:$C$56,$D2397))</f>
        <v>0</v>
      </c>
    </row>
    <row r="2398" spans="2:15" x14ac:dyDescent="0.35">
      <c r="B2398" s="37" t="s">
        <v>80</v>
      </c>
      <c r="C2398" s="38" t="str">
        <f>IF(ISBLANK('Model Performance Data'!$B$103),"-",'Model Performance Data'!$B$103)</f>
        <v>-</v>
      </c>
      <c r="D2398" s="38" t="str">
        <f>IF(ISBLANK('Model Performance Data'!$C$103),"-",'Model Performance Data'!$C$103)</f>
        <v>-</v>
      </c>
      <c r="E2398" s="38" t="str">
        <f>IF(ISBLANK('Model Performance Data'!$D$103),"-",'Model Performance Data'!$D$103)</f>
        <v>-</v>
      </c>
      <c r="F2398" s="38" t="str">
        <f>IF(ISBLANK('Model Performance Data'!$E$103),"-",'Model Performance Data'!$E$103)</f>
        <v>-</v>
      </c>
      <c r="G2398" s="38" t="str">
        <f>IF(ISBLANK('Model Performance Data'!$F$103),"-",'Model Performance Data'!$F$103)</f>
        <v>-</v>
      </c>
      <c r="H2398" s="253">
        <v>3</v>
      </c>
      <c r="I2398" s="253">
        <v>4</v>
      </c>
      <c r="J2398" s="37" t="str">
        <f t="shared" si="84"/>
        <v>34</v>
      </c>
      <c r="K2398" s="38" t="str">
        <f>IF(ISBLANK('Model Performance Data'!$L$103),"-",'Model Performance Data'!$L$103)</f>
        <v>-</v>
      </c>
      <c r="L2398" s="38" t="str">
        <f>IF(ISBLANK('Model Performance Data'!$K$103),"-",'Model Performance Data'!$K$103)</f>
        <v>-</v>
      </c>
      <c r="M2398" s="254">
        <f>IF(ISNA(SUMIFS(INDEX('Model Performance Data'!$O$8:$DY$56,0,MATCH(CONCATENATE($J2398,M$6),'Model Performance Data'!$O$6:$DY$6,0)),'Model Performance Data'!$B$8:$B$56,$C2398,'Model Performance Data'!$C$8:$C$56,$D2398)),"-",SUMIFS(INDEX('Model Performance Data'!$O$8:$DY$56,0,MATCH(CONCATENATE($J2398,M$6),'Model Performance Data'!$O$6:$DY$6,0)),'Model Performance Data'!$B$8:$B$56,$C2398,'Model Performance Data'!$C$8:$C$56,$D2398))</f>
        <v>0</v>
      </c>
      <c r="N2398" s="254">
        <f>IF(ISNA(SUMIFS(INDEX('Model Performance Data'!$O$8:$DY$56,0,MATCH(CONCATENATE($J2398,N$6),'Model Performance Data'!$O$6:$DY$6,0)),'Model Performance Data'!$B$8:$B$56,$C2398,'Model Performance Data'!$C$8:$C$56,$D2398)),"-",SUMIFS(INDEX('Model Performance Data'!$O$8:$DY$56,0,MATCH(CONCATENATE($J2398,N$6),'Model Performance Data'!$O$6:$DY$6,0)),'Model Performance Data'!$B$8:$B$56,$C2398,'Model Performance Data'!$C$8:$C$56,$D2398))</f>
        <v>0</v>
      </c>
      <c r="O2398" s="255">
        <f>IF(ISNA(SUMIFS(INDEX('Model Performance Data'!$O$8:$DY$56,0,MATCH(CONCATENATE($J2398,O$6),'Model Performance Data'!$O$6:$DY$6,0)),'Model Performance Data'!$B$8:$B$56,$C2398,'Model Performance Data'!$C$8:$C$56,$D2398)),"-",SUMIFS(INDEX('Model Performance Data'!$O$8:$DY$56,0,MATCH(CONCATENATE($J2398,O$6),'Model Performance Data'!$O$6:$DY$6,0)),'Model Performance Data'!$B$8:$B$56,$C2398,'Model Performance Data'!$C$8:$C$56,$D2398))</f>
        <v>0</v>
      </c>
    </row>
    <row r="2399" spans="2:15" x14ac:dyDescent="0.35">
      <c r="B2399" s="37" t="s">
        <v>80</v>
      </c>
      <c r="C2399" s="38" t="str">
        <f>IF(ISBLANK('Model Performance Data'!$B$103),"-",'Model Performance Data'!$B$103)</f>
        <v>-</v>
      </c>
      <c r="D2399" s="38" t="str">
        <f>IF(ISBLANK('Model Performance Data'!$C$103),"-",'Model Performance Data'!$C$103)</f>
        <v>-</v>
      </c>
      <c r="E2399" s="38" t="str">
        <f>IF(ISBLANK('Model Performance Data'!$D$103),"-",'Model Performance Data'!$D$103)</f>
        <v>-</v>
      </c>
      <c r="F2399" s="38" t="str">
        <f>IF(ISBLANK('Model Performance Data'!$E$103),"-",'Model Performance Data'!$E$103)</f>
        <v>-</v>
      </c>
      <c r="G2399" s="38" t="str">
        <f>IF(ISBLANK('Model Performance Data'!$F$103),"-",'Model Performance Data'!$F$103)</f>
        <v>-</v>
      </c>
      <c r="H2399" s="253">
        <v>3</v>
      </c>
      <c r="I2399" s="253">
        <v>5</v>
      </c>
      <c r="J2399" s="37" t="str">
        <f t="shared" si="84"/>
        <v>35</v>
      </c>
      <c r="K2399" s="38" t="str">
        <f>IF(ISBLANK('Model Performance Data'!$L$103),"-",'Model Performance Data'!$L$103)</f>
        <v>-</v>
      </c>
      <c r="L2399" s="38" t="str">
        <f>IF(ISBLANK('Model Performance Data'!$K$103),"-",'Model Performance Data'!$K$103)</f>
        <v>-</v>
      </c>
      <c r="M2399" s="254">
        <f>IF(ISNA(SUMIFS(INDEX('Model Performance Data'!$O$8:$DY$56,0,MATCH(CONCATENATE($J2399,M$6),'Model Performance Data'!$O$6:$DY$6,0)),'Model Performance Data'!$B$8:$B$56,$C2399,'Model Performance Data'!$C$8:$C$56,$D2399)),"-",SUMIFS(INDEX('Model Performance Data'!$O$8:$DY$56,0,MATCH(CONCATENATE($J2399,M$6),'Model Performance Data'!$O$6:$DY$6,0)),'Model Performance Data'!$B$8:$B$56,$C2399,'Model Performance Data'!$C$8:$C$56,$D2399))</f>
        <v>0</v>
      </c>
      <c r="N2399" s="254">
        <f>IF(ISNA(SUMIFS(INDEX('Model Performance Data'!$O$8:$DY$56,0,MATCH(CONCATENATE($J2399,N$6),'Model Performance Data'!$O$6:$DY$6,0)),'Model Performance Data'!$B$8:$B$56,$C2399,'Model Performance Data'!$C$8:$C$56,$D2399)),"-",SUMIFS(INDEX('Model Performance Data'!$O$8:$DY$56,0,MATCH(CONCATENATE($J2399,N$6),'Model Performance Data'!$O$6:$DY$6,0)),'Model Performance Data'!$B$8:$B$56,$C2399,'Model Performance Data'!$C$8:$C$56,$D2399))</f>
        <v>0</v>
      </c>
      <c r="O2399" s="255">
        <f>IF(ISNA(SUMIFS(INDEX('Model Performance Data'!$O$8:$DY$56,0,MATCH(CONCATENATE($J2399,O$6),'Model Performance Data'!$O$6:$DY$6,0)),'Model Performance Data'!$B$8:$B$56,$C2399,'Model Performance Data'!$C$8:$C$56,$D2399)),"-",SUMIFS(INDEX('Model Performance Data'!$O$8:$DY$56,0,MATCH(CONCATENATE($J2399,O$6),'Model Performance Data'!$O$6:$DY$6,0)),'Model Performance Data'!$B$8:$B$56,$C2399,'Model Performance Data'!$C$8:$C$56,$D2399))</f>
        <v>0</v>
      </c>
    </row>
    <row r="2400" spans="2:15" x14ac:dyDescent="0.35">
      <c r="B2400" s="37" t="s">
        <v>80</v>
      </c>
      <c r="C2400" s="38" t="str">
        <f>IF(ISBLANK('Model Performance Data'!$B$103),"-",'Model Performance Data'!$B$103)</f>
        <v>-</v>
      </c>
      <c r="D2400" s="38" t="str">
        <f>IF(ISBLANK('Model Performance Data'!$C$103),"-",'Model Performance Data'!$C$103)</f>
        <v>-</v>
      </c>
      <c r="E2400" s="38" t="str">
        <f>IF(ISBLANK('Model Performance Data'!$D$103),"-",'Model Performance Data'!$D$103)</f>
        <v>-</v>
      </c>
      <c r="F2400" s="38" t="str">
        <f>IF(ISBLANK('Model Performance Data'!$E$103),"-",'Model Performance Data'!$E$103)</f>
        <v>-</v>
      </c>
      <c r="G2400" s="38" t="str">
        <f>IF(ISBLANK('Model Performance Data'!$F$103),"-",'Model Performance Data'!$F$103)</f>
        <v>-</v>
      </c>
      <c r="H2400" s="253">
        <v>3</v>
      </c>
      <c r="I2400" s="253" t="s">
        <v>65</v>
      </c>
      <c r="J2400" s="37" t="str">
        <f t="shared" si="84"/>
        <v>3Goal</v>
      </c>
      <c r="K2400" s="38" t="str">
        <f>IF(ISBLANK('Model Performance Data'!$L$103),"-",'Model Performance Data'!$L$103)</f>
        <v>-</v>
      </c>
      <c r="L2400" s="38" t="str">
        <f>IF(ISBLANK('Model Performance Data'!$K$103),"-",'Model Performance Data'!$K$103)</f>
        <v>-</v>
      </c>
      <c r="M2400" s="254" t="str">
        <f>IF(ISNA(SUMIFS(INDEX('Model Performance Data'!$O$8:$DY$56,0,MATCH(CONCATENATE($J2400,M$6),'Model Performance Data'!$O$6:$DY$6,0)),'Model Performance Data'!$B$8:$B$56,$C2400,'Model Performance Data'!$C$8:$C$56,$D2400)),"-",SUMIFS(INDEX('Model Performance Data'!$O$8:$DY$56,0,MATCH(CONCATENATE($J2400,M$6),'Model Performance Data'!$O$6:$DY$6,0)),'Model Performance Data'!$B$8:$B$56,$C2400,'Model Performance Data'!$C$8:$C$56,$D2400))</f>
        <v>-</v>
      </c>
      <c r="N2400" s="254" t="str">
        <f>IF(ISNA(SUMIFS(INDEX('Model Performance Data'!$O$8:$DY$56,0,MATCH(CONCATENATE($J2400,N$6),'Model Performance Data'!$O$6:$DY$6,0)),'Model Performance Data'!$B$8:$B$56,$C2400,'Model Performance Data'!$C$8:$C$56,$D2400)),"-",SUMIFS(INDEX('Model Performance Data'!$O$8:$DY$56,0,MATCH(CONCATENATE($J2400,N$6),'Model Performance Data'!$O$6:$DY$6,0)),'Model Performance Data'!$B$8:$B$56,$C2400,'Model Performance Data'!$C$8:$C$56,$D2400))</f>
        <v>-</v>
      </c>
      <c r="O2400" s="255">
        <f>IF(ISNA(SUMIFS(INDEX('Model Performance Data'!$O$8:$DY$56,0,MATCH(CONCATENATE($J2400,O$6),'Model Performance Data'!$O$6:$DY$6,0)),'Model Performance Data'!$B$8:$B$56,$C2400,'Model Performance Data'!$C$8:$C$56,$D2400)),"-",SUMIFS(INDEX('Model Performance Data'!$O$8:$DY$56,0,MATCH(CONCATENATE($J2400,O$6),'Model Performance Data'!$O$6:$DY$6,0)),'Model Performance Data'!$B$8:$B$56,$C2400,'Model Performance Data'!$C$8:$C$56,$D2400))</f>
        <v>0</v>
      </c>
    </row>
    <row r="2401" spans="2:15" x14ac:dyDescent="0.35">
      <c r="B2401" s="37" t="s">
        <v>80</v>
      </c>
      <c r="C2401" s="38" t="str">
        <f>IF(ISBLANK('Model Performance Data'!$B$103),"-",'Model Performance Data'!$B$103)</f>
        <v>-</v>
      </c>
      <c r="D2401" s="38" t="str">
        <f>IF(ISBLANK('Model Performance Data'!$C$103),"-",'Model Performance Data'!$C$103)</f>
        <v>-</v>
      </c>
      <c r="E2401" s="38" t="str">
        <f>IF(ISBLANK('Model Performance Data'!$D$103),"-",'Model Performance Data'!$D$103)</f>
        <v>-</v>
      </c>
      <c r="F2401" s="38" t="str">
        <f>IF(ISBLANK('Model Performance Data'!$E$103),"-",'Model Performance Data'!$E$103)</f>
        <v>-</v>
      </c>
      <c r="G2401" s="38" t="str">
        <f>IF(ISBLANK('Model Performance Data'!$F$103),"-",'Model Performance Data'!$F$103)</f>
        <v>-</v>
      </c>
      <c r="H2401" s="253">
        <v>4</v>
      </c>
      <c r="I2401" s="253">
        <v>1</v>
      </c>
      <c r="J2401" s="37" t="str">
        <f t="shared" si="84"/>
        <v>41</v>
      </c>
      <c r="K2401" s="38" t="str">
        <f>IF(ISBLANK('Model Performance Data'!$L$103),"-",'Model Performance Data'!$L$103)</f>
        <v>-</v>
      </c>
      <c r="L2401" s="38" t="str">
        <f>IF(ISBLANK('Model Performance Data'!$K$103),"-",'Model Performance Data'!$K$103)</f>
        <v>-</v>
      </c>
      <c r="M2401" s="254">
        <f>IF(ISNA(SUMIFS(INDEX('Model Performance Data'!$O$8:$DY$56,0,MATCH(CONCATENATE($J2401,M$6),'Model Performance Data'!$O$6:$DY$6,0)),'Model Performance Data'!$B$8:$B$56,$C2401,'Model Performance Data'!$C$8:$C$56,$D2401)),"-",SUMIFS(INDEX('Model Performance Data'!$O$8:$DY$56,0,MATCH(CONCATENATE($J2401,M$6),'Model Performance Data'!$O$6:$DY$6,0)),'Model Performance Data'!$B$8:$B$56,$C2401,'Model Performance Data'!$C$8:$C$56,$D2401))</f>
        <v>0</v>
      </c>
      <c r="N2401" s="254">
        <f>IF(ISNA(SUMIFS(INDEX('Model Performance Data'!$O$8:$DY$56,0,MATCH(CONCATENATE($J2401,N$6),'Model Performance Data'!$O$6:$DY$6,0)),'Model Performance Data'!$B$8:$B$56,$C2401,'Model Performance Data'!$C$8:$C$56,$D2401)),"-",SUMIFS(INDEX('Model Performance Data'!$O$8:$DY$56,0,MATCH(CONCATENATE($J2401,N$6),'Model Performance Data'!$O$6:$DY$6,0)),'Model Performance Data'!$B$8:$B$56,$C2401,'Model Performance Data'!$C$8:$C$56,$D2401))</f>
        <v>0</v>
      </c>
      <c r="O2401" s="255">
        <f>IF(ISNA(SUMIFS(INDEX('Model Performance Data'!$O$8:$DY$56,0,MATCH(CONCATENATE($J2401,O$6),'Model Performance Data'!$O$6:$DY$6,0)),'Model Performance Data'!$B$8:$B$56,$C2401,'Model Performance Data'!$C$8:$C$56,$D2401)),"-",SUMIFS(INDEX('Model Performance Data'!$O$8:$DY$56,0,MATCH(CONCATENATE($J2401,O$6),'Model Performance Data'!$O$6:$DY$6,0)),'Model Performance Data'!$B$8:$B$56,$C2401,'Model Performance Data'!$C$8:$C$56,$D2401))</f>
        <v>0</v>
      </c>
    </row>
    <row r="2402" spans="2:15" x14ac:dyDescent="0.35">
      <c r="B2402" s="37" t="s">
        <v>80</v>
      </c>
      <c r="C2402" s="38" t="str">
        <f>IF(ISBLANK('Model Performance Data'!$B$103),"-",'Model Performance Data'!$B$103)</f>
        <v>-</v>
      </c>
      <c r="D2402" s="38" t="str">
        <f>IF(ISBLANK('Model Performance Data'!$C$103),"-",'Model Performance Data'!$C$103)</f>
        <v>-</v>
      </c>
      <c r="E2402" s="38" t="str">
        <f>IF(ISBLANK('Model Performance Data'!$D$103),"-",'Model Performance Data'!$D$103)</f>
        <v>-</v>
      </c>
      <c r="F2402" s="38" t="str">
        <f>IF(ISBLANK('Model Performance Data'!$E$103),"-",'Model Performance Data'!$E$103)</f>
        <v>-</v>
      </c>
      <c r="G2402" s="38" t="str">
        <f>IF(ISBLANK('Model Performance Data'!$F$103),"-",'Model Performance Data'!$F$103)</f>
        <v>-</v>
      </c>
      <c r="H2402" s="253">
        <v>4</v>
      </c>
      <c r="I2402" s="253">
        <v>2</v>
      </c>
      <c r="J2402" s="37" t="str">
        <f t="shared" si="84"/>
        <v>42</v>
      </c>
      <c r="K2402" s="38" t="str">
        <f>IF(ISBLANK('Model Performance Data'!$L$103),"-",'Model Performance Data'!$L$103)</f>
        <v>-</v>
      </c>
      <c r="L2402" s="38" t="str">
        <f>IF(ISBLANK('Model Performance Data'!$K$103),"-",'Model Performance Data'!$K$103)</f>
        <v>-</v>
      </c>
      <c r="M2402" s="254">
        <f>IF(ISNA(SUMIFS(INDEX('Model Performance Data'!$O$8:$DY$56,0,MATCH(CONCATENATE($J2402,M$6),'Model Performance Data'!$O$6:$DY$6,0)),'Model Performance Data'!$B$8:$B$56,$C2402,'Model Performance Data'!$C$8:$C$56,$D2402)),"-",SUMIFS(INDEX('Model Performance Data'!$O$8:$DY$56,0,MATCH(CONCATENATE($J2402,M$6),'Model Performance Data'!$O$6:$DY$6,0)),'Model Performance Data'!$B$8:$B$56,$C2402,'Model Performance Data'!$C$8:$C$56,$D2402))</f>
        <v>0</v>
      </c>
      <c r="N2402" s="254">
        <f>IF(ISNA(SUMIFS(INDEX('Model Performance Data'!$O$8:$DY$56,0,MATCH(CONCATENATE($J2402,N$6),'Model Performance Data'!$O$6:$DY$6,0)),'Model Performance Data'!$B$8:$B$56,$C2402,'Model Performance Data'!$C$8:$C$56,$D2402)),"-",SUMIFS(INDEX('Model Performance Data'!$O$8:$DY$56,0,MATCH(CONCATENATE($J2402,N$6),'Model Performance Data'!$O$6:$DY$6,0)),'Model Performance Data'!$B$8:$B$56,$C2402,'Model Performance Data'!$C$8:$C$56,$D2402))</f>
        <v>0</v>
      </c>
      <c r="O2402" s="255">
        <f>IF(ISNA(SUMIFS(INDEX('Model Performance Data'!$O$8:$DY$56,0,MATCH(CONCATENATE($J2402,O$6),'Model Performance Data'!$O$6:$DY$6,0)),'Model Performance Data'!$B$8:$B$56,$C2402,'Model Performance Data'!$C$8:$C$56,$D2402)),"-",SUMIFS(INDEX('Model Performance Data'!$O$8:$DY$56,0,MATCH(CONCATENATE($J2402,O$6),'Model Performance Data'!$O$6:$DY$6,0)),'Model Performance Data'!$B$8:$B$56,$C2402,'Model Performance Data'!$C$8:$C$56,$D2402))</f>
        <v>0</v>
      </c>
    </row>
    <row r="2403" spans="2:15" x14ac:dyDescent="0.35">
      <c r="B2403" s="37" t="s">
        <v>80</v>
      </c>
      <c r="C2403" s="38" t="str">
        <f>IF(ISBLANK('Model Performance Data'!$B$103),"-",'Model Performance Data'!$B$103)</f>
        <v>-</v>
      </c>
      <c r="D2403" s="38" t="str">
        <f>IF(ISBLANK('Model Performance Data'!$C$103),"-",'Model Performance Data'!$C$103)</f>
        <v>-</v>
      </c>
      <c r="E2403" s="38" t="str">
        <f>IF(ISBLANK('Model Performance Data'!$D$103),"-",'Model Performance Data'!$D$103)</f>
        <v>-</v>
      </c>
      <c r="F2403" s="38" t="str">
        <f>IF(ISBLANK('Model Performance Data'!$E$103),"-",'Model Performance Data'!$E$103)</f>
        <v>-</v>
      </c>
      <c r="G2403" s="38" t="str">
        <f>IF(ISBLANK('Model Performance Data'!$F$103),"-",'Model Performance Data'!$F$103)</f>
        <v>-</v>
      </c>
      <c r="H2403" s="253">
        <v>4</v>
      </c>
      <c r="I2403" s="253">
        <v>3</v>
      </c>
      <c r="J2403" s="37" t="str">
        <f t="shared" si="84"/>
        <v>43</v>
      </c>
      <c r="K2403" s="38" t="str">
        <f>IF(ISBLANK('Model Performance Data'!$L$103),"-",'Model Performance Data'!$L$103)</f>
        <v>-</v>
      </c>
      <c r="L2403" s="38" t="str">
        <f>IF(ISBLANK('Model Performance Data'!$K$103),"-",'Model Performance Data'!$K$103)</f>
        <v>-</v>
      </c>
      <c r="M2403" s="254">
        <f>IF(ISNA(SUMIFS(INDEX('Model Performance Data'!$O$8:$DY$56,0,MATCH(CONCATENATE($J2403,M$6),'Model Performance Data'!$O$6:$DY$6,0)),'Model Performance Data'!$B$8:$B$56,$C2403,'Model Performance Data'!$C$8:$C$56,$D2403)),"-",SUMIFS(INDEX('Model Performance Data'!$O$8:$DY$56,0,MATCH(CONCATENATE($J2403,M$6),'Model Performance Data'!$O$6:$DY$6,0)),'Model Performance Data'!$B$8:$B$56,$C2403,'Model Performance Data'!$C$8:$C$56,$D2403))</f>
        <v>0</v>
      </c>
      <c r="N2403" s="254">
        <f>IF(ISNA(SUMIFS(INDEX('Model Performance Data'!$O$8:$DY$56,0,MATCH(CONCATENATE($J2403,N$6),'Model Performance Data'!$O$6:$DY$6,0)),'Model Performance Data'!$B$8:$B$56,$C2403,'Model Performance Data'!$C$8:$C$56,$D2403)),"-",SUMIFS(INDEX('Model Performance Data'!$O$8:$DY$56,0,MATCH(CONCATENATE($J2403,N$6),'Model Performance Data'!$O$6:$DY$6,0)),'Model Performance Data'!$B$8:$B$56,$C2403,'Model Performance Data'!$C$8:$C$56,$D2403))</f>
        <v>0</v>
      </c>
      <c r="O2403" s="255">
        <f>IF(ISNA(SUMIFS(INDEX('Model Performance Data'!$O$8:$DY$56,0,MATCH(CONCATENATE($J2403,O$6),'Model Performance Data'!$O$6:$DY$6,0)),'Model Performance Data'!$B$8:$B$56,$C2403,'Model Performance Data'!$C$8:$C$56,$D2403)),"-",SUMIFS(INDEX('Model Performance Data'!$O$8:$DY$56,0,MATCH(CONCATENATE($J2403,O$6),'Model Performance Data'!$O$6:$DY$6,0)),'Model Performance Data'!$B$8:$B$56,$C2403,'Model Performance Data'!$C$8:$C$56,$D2403))</f>
        <v>0</v>
      </c>
    </row>
    <row r="2404" spans="2:15" x14ac:dyDescent="0.35">
      <c r="B2404" s="37" t="s">
        <v>80</v>
      </c>
      <c r="C2404" s="38" t="str">
        <f>IF(ISBLANK('Model Performance Data'!$B$103),"-",'Model Performance Data'!$B$103)</f>
        <v>-</v>
      </c>
      <c r="D2404" s="38" t="str">
        <f>IF(ISBLANK('Model Performance Data'!$C$103),"-",'Model Performance Data'!$C$103)</f>
        <v>-</v>
      </c>
      <c r="E2404" s="38" t="str">
        <f>IF(ISBLANK('Model Performance Data'!$D$103),"-",'Model Performance Data'!$D$103)</f>
        <v>-</v>
      </c>
      <c r="F2404" s="38" t="str">
        <f>IF(ISBLANK('Model Performance Data'!$E$103),"-",'Model Performance Data'!$E$103)</f>
        <v>-</v>
      </c>
      <c r="G2404" s="38" t="str">
        <f>IF(ISBLANK('Model Performance Data'!$F$103),"-",'Model Performance Data'!$F$103)</f>
        <v>-</v>
      </c>
      <c r="H2404" s="253">
        <v>4</v>
      </c>
      <c r="I2404" s="253">
        <v>4</v>
      </c>
      <c r="J2404" s="37" t="str">
        <f t="shared" si="84"/>
        <v>44</v>
      </c>
      <c r="K2404" s="38" t="str">
        <f>IF(ISBLANK('Model Performance Data'!$L$103),"-",'Model Performance Data'!$L$103)</f>
        <v>-</v>
      </c>
      <c r="L2404" s="38" t="str">
        <f>IF(ISBLANK('Model Performance Data'!$K$103),"-",'Model Performance Data'!$K$103)</f>
        <v>-</v>
      </c>
      <c r="M2404" s="254">
        <f>IF(ISNA(SUMIFS(INDEX('Model Performance Data'!$O$8:$DY$56,0,MATCH(CONCATENATE($J2404,M$6),'Model Performance Data'!$O$6:$DY$6,0)),'Model Performance Data'!$B$8:$B$56,$C2404,'Model Performance Data'!$C$8:$C$56,$D2404)),"-",SUMIFS(INDEX('Model Performance Data'!$O$8:$DY$56,0,MATCH(CONCATENATE($J2404,M$6),'Model Performance Data'!$O$6:$DY$6,0)),'Model Performance Data'!$B$8:$B$56,$C2404,'Model Performance Data'!$C$8:$C$56,$D2404))</f>
        <v>0</v>
      </c>
      <c r="N2404" s="254">
        <f>IF(ISNA(SUMIFS(INDEX('Model Performance Data'!$O$8:$DY$56,0,MATCH(CONCATENATE($J2404,N$6),'Model Performance Data'!$O$6:$DY$6,0)),'Model Performance Data'!$B$8:$B$56,$C2404,'Model Performance Data'!$C$8:$C$56,$D2404)),"-",SUMIFS(INDEX('Model Performance Data'!$O$8:$DY$56,0,MATCH(CONCATENATE($J2404,N$6),'Model Performance Data'!$O$6:$DY$6,0)),'Model Performance Data'!$B$8:$B$56,$C2404,'Model Performance Data'!$C$8:$C$56,$D2404))</f>
        <v>0</v>
      </c>
      <c r="O2404" s="255">
        <f>IF(ISNA(SUMIFS(INDEX('Model Performance Data'!$O$8:$DY$56,0,MATCH(CONCATENATE($J2404,O$6),'Model Performance Data'!$O$6:$DY$6,0)),'Model Performance Data'!$B$8:$B$56,$C2404,'Model Performance Data'!$C$8:$C$56,$D2404)),"-",SUMIFS(INDEX('Model Performance Data'!$O$8:$DY$56,0,MATCH(CONCATENATE($J2404,O$6),'Model Performance Data'!$O$6:$DY$6,0)),'Model Performance Data'!$B$8:$B$56,$C2404,'Model Performance Data'!$C$8:$C$56,$D2404))</f>
        <v>0</v>
      </c>
    </row>
    <row r="2405" spans="2:15" x14ac:dyDescent="0.35">
      <c r="B2405" s="37" t="s">
        <v>80</v>
      </c>
      <c r="C2405" s="38" t="str">
        <f>IF(ISBLANK('Model Performance Data'!$B$103),"-",'Model Performance Data'!$B$103)</f>
        <v>-</v>
      </c>
      <c r="D2405" s="38" t="str">
        <f>IF(ISBLANK('Model Performance Data'!$C$103),"-",'Model Performance Data'!$C$103)</f>
        <v>-</v>
      </c>
      <c r="E2405" s="38" t="str">
        <f>IF(ISBLANK('Model Performance Data'!$D$103),"-",'Model Performance Data'!$D$103)</f>
        <v>-</v>
      </c>
      <c r="F2405" s="38" t="str">
        <f>IF(ISBLANK('Model Performance Data'!$E$103),"-",'Model Performance Data'!$E$103)</f>
        <v>-</v>
      </c>
      <c r="G2405" s="38" t="str">
        <f>IF(ISBLANK('Model Performance Data'!$F$103),"-",'Model Performance Data'!$F$103)</f>
        <v>-</v>
      </c>
      <c r="H2405" s="253">
        <v>4</v>
      </c>
      <c r="I2405" s="253">
        <v>5</v>
      </c>
      <c r="J2405" s="37" t="str">
        <f t="shared" si="84"/>
        <v>45</v>
      </c>
      <c r="K2405" s="38" t="str">
        <f>IF(ISBLANK('Model Performance Data'!$L$103),"-",'Model Performance Data'!$L$103)</f>
        <v>-</v>
      </c>
      <c r="L2405" s="38" t="str">
        <f>IF(ISBLANK('Model Performance Data'!$K$103),"-",'Model Performance Data'!$K$103)</f>
        <v>-</v>
      </c>
      <c r="M2405" s="254">
        <f>IF(ISNA(SUMIFS(INDEX('Model Performance Data'!$O$8:$DY$56,0,MATCH(CONCATENATE($J2405,M$6),'Model Performance Data'!$O$6:$DY$6,0)),'Model Performance Data'!$B$8:$B$56,$C2405,'Model Performance Data'!$C$8:$C$56,$D2405)),"-",SUMIFS(INDEX('Model Performance Data'!$O$8:$DY$56,0,MATCH(CONCATENATE($J2405,M$6),'Model Performance Data'!$O$6:$DY$6,0)),'Model Performance Data'!$B$8:$B$56,$C2405,'Model Performance Data'!$C$8:$C$56,$D2405))</f>
        <v>0</v>
      </c>
      <c r="N2405" s="254">
        <f>IF(ISNA(SUMIFS(INDEX('Model Performance Data'!$O$8:$DY$56,0,MATCH(CONCATENATE($J2405,N$6),'Model Performance Data'!$O$6:$DY$6,0)),'Model Performance Data'!$B$8:$B$56,$C2405,'Model Performance Data'!$C$8:$C$56,$D2405)),"-",SUMIFS(INDEX('Model Performance Data'!$O$8:$DY$56,0,MATCH(CONCATENATE($J2405,N$6),'Model Performance Data'!$O$6:$DY$6,0)),'Model Performance Data'!$B$8:$B$56,$C2405,'Model Performance Data'!$C$8:$C$56,$D2405))</f>
        <v>0</v>
      </c>
      <c r="O2405" s="255">
        <f>IF(ISNA(SUMIFS(INDEX('Model Performance Data'!$O$8:$DY$56,0,MATCH(CONCATENATE($J2405,O$6),'Model Performance Data'!$O$6:$DY$6,0)),'Model Performance Data'!$B$8:$B$56,$C2405,'Model Performance Data'!$C$8:$C$56,$D2405)),"-",SUMIFS(INDEX('Model Performance Data'!$O$8:$DY$56,0,MATCH(CONCATENATE($J2405,O$6),'Model Performance Data'!$O$6:$DY$6,0)),'Model Performance Data'!$B$8:$B$56,$C2405,'Model Performance Data'!$C$8:$C$56,$D2405))</f>
        <v>0</v>
      </c>
    </row>
    <row r="2406" spans="2:15" x14ac:dyDescent="0.35">
      <c r="B2406" s="37" t="s">
        <v>80</v>
      </c>
      <c r="C2406" s="38" t="str">
        <f>IF(ISBLANK('Model Performance Data'!$B$103),"-",'Model Performance Data'!$B$103)</f>
        <v>-</v>
      </c>
      <c r="D2406" s="38" t="str">
        <f>IF(ISBLANK('Model Performance Data'!$C$103),"-",'Model Performance Data'!$C$103)</f>
        <v>-</v>
      </c>
      <c r="E2406" s="38" t="str">
        <f>IF(ISBLANK('Model Performance Data'!$D$103),"-",'Model Performance Data'!$D$103)</f>
        <v>-</v>
      </c>
      <c r="F2406" s="38" t="str">
        <f>IF(ISBLANK('Model Performance Data'!$E$103),"-",'Model Performance Data'!$E$103)</f>
        <v>-</v>
      </c>
      <c r="G2406" s="38" t="str">
        <f>IF(ISBLANK('Model Performance Data'!$F$103),"-",'Model Performance Data'!$F$103)</f>
        <v>-</v>
      </c>
      <c r="H2406" s="253">
        <v>4</v>
      </c>
      <c r="I2406" s="253" t="s">
        <v>65</v>
      </c>
      <c r="J2406" s="37" t="str">
        <f t="shared" si="84"/>
        <v>4Goal</v>
      </c>
      <c r="K2406" s="38" t="str">
        <f>IF(ISBLANK('Model Performance Data'!$L$103),"-",'Model Performance Data'!$L$103)</f>
        <v>-</v>
      </c>
      <c r="L2406" s="38" t="str">
        <f>IF(ISBLANK('Model Performance Data'!$K$103),"-",'Model Performance Data'!$K$103)</f>
        <v>-</v>
      </c>
      <c r="M2406" s="254" t="str">
        <f>IF(ISNA(SUMIFS(INDEX('Model Performance Data'!$O$8:$DY$56,0,MATCH(CONCATENATE($J2406,M$6),'Model Performance Data'!$O$6:$DY$6,0)),'Model Performance Data'!$B$8:$B$56,$C2406,'Model Performance Data'!$C$8:$C$56,$D2406)),"-",SUMIFS(INDEX('Model Performance Data'!$O$8:$DY$56,0,MATCH(CONCATENATE($J2406,M$6),'Model Performance Data'!$O$6:$DY$6,0)),'Model Performance Data'!$B$8:$B$56,$C2406,'Model Performance Data'!$C$8:$C$56,$D2406))</f>
        <v>-</v>
      </c>
      <c r="N2406" s="254" t="str">
        <f>IF(ISNA(SUMIFS(INDEX('Model Performance Data'!$O$8:$DY$56,0,MATCH(CONCATENATE($J2406,N$6),'Model Performance Data'!$O$6:$DY$6,0)),'Model Performance Data'!$B$8:$B$56,$C2406,'Model Performance Data'!$C$8:$C$56,$D2406)),"-",SUMIFS(INDEX('Model Performance Data'!$O$8:$DY$56,0,MATCH(CONCATENATE($J2406,N$6),'Model Performance Data'!$O$6:$DY$6,0)),'Model Performance Data'!$B$8:$B$56,$C2406,'Model Performance Data'!$C$8:$C$56,$D2406))</f>
        <v>-</v>
      </c>
      <c r="O2406" s="255">
        <f>IF(ISNA(SUMIFS(INDEX('Model Performance Data'!$O$8:$DY$56,0,MATCH(CONCATENATE($J2406,O$6),'Model Performance Data'!$O$6:$DY$6,0)),'Model Performance Data'!$B$8:$B$56,$C2406,'Model Performance Data'!$C$8:$C$56,$D2406)),"-",SUMIFS(INDEX('Model Performance Data'!$O$8:$DY$56,0,MATCH(CONCATENATE($J2406,O$6),'Model Performance Data'!$O$6:$DY$6,0)),'Model Performance Data'!$B$8:$B$56,$C2406,'Model Performance Data'!$C$8:$C$56,$D2406))</f>
        <v>0</v>
      </c>
    </row>
    <row r="2407" spans="2:15" x14ac:dyDescent="0.35">
      <c r="B2407" s="37" t="s">
        <v>80</v>
      </c>
      <c r="C2407" s="38" t="str">
        <f>IF(ISBLANK('Model Performance Data'!$B$104),"-",'Model Performance Data'!$B$104)</f>
        <v>-</v>
      </c>
      <c r="D2407" s="38" t="str">
        <f>IF(ISBLANK('Model Performance Data'!$C$104),"-",'Model Performance Data'!$C$104)</f>
        <v>-</v>
      </c>
      <c r="E2407" s="38" t="str">
        <f>IF(ISBLANK('Model Performance Data'!$D$104),"-",'Model Performance Data'!$D$104)</f>
        <v>-</v>
      </c>
      <c r="F2407" s="38" t="str">
        <f>IF(ISBLANK('Model Performance Data'!$E$104),"-",'Model Performance Data'!$E$104)</f>
        <v>-</v>
      </c>
      <c r="G2407" s="38" t="str">
        <f>IF(ISBLANK('Model Performance Data'!$F$104),"-",'Model Performance Data'!$F$104)</f>
        <v>-</v>
      </c>
      <c r="H2407" s="253" t="s">
        <v>64</v>
      </c>
      <c r="I2407" s="253" t="s">
        <v>64</v>
      </c>
      <c r="J2407" s="37" t="str">
        <f t="shared" si="84"/>
        <v>BaselineBaseline</v>
      </c>
      <c r="K2407" s="38" t="str">
        <f>IF(ISBLANK('Model Performance Data'!$L$104),"-",'Model Performance Data'!$L$104)</f>
        <v>-</v>
      </c>
      <c r="L2407" s="38" t="str">
        <f>IF(ISBLANK('Model Performance Data'!$K$104),"-",'Model Performance Data'!$K$104)</f>
        <v>-</v>
      </c>
      <c r="M2407" s="254">
        <f>IF(ISNA(SUMIFS(INDEX('Model Performance Data'!$O$8:$DY$56,0,MATCH(CONCATENATE($J2407,M$6),'Model Performance Data'!$O$6:$DY$6,0)),'Model Performance Data'!$B$8:$B$56,$C2407,'Model Performance Data'!$C$8:$C$56,$D2407)),"-",SUMIFS(INDEX('Model Performance Data'!$O$8:$DY$56,0,MATCH(CONCATENATE($J2407,M$6),'Model Performance Data'!$O$6:$DY$6,0)),'Model Performance Data'!$B$8:$B$56,$C2407,'Model Performance Data'!$C$8:$C$56,$D2407))</f>
        <v>0</v>
      </c>
      <c r="N2407" s="254">
        <f>IF(ISNA(SUMIFS(INDEX('Model Performance Data'!$O$8:$DY$56,0,MATCH(CONCATENATE($J2407,N$6),'Model Performance Data'!$O$6:$DY$6,0)),'Model Performance Data'!$B$8:$B$56,$C2407,'Model Performance Data'!$C$8:$C$56,$D2407)),"-",SUMIFS(INDEX('Model Performance Data'!$O$8:$DY$56,0,MATCH(CONCATENATE($J2407,N$6),'Model Performance Data'!$O$6:$DY$6,0)),'Model Performance Data'!$B$8:$B$56,$C2407,'Model Performance Data'!$C$8:$C$56,$D2407))</f>
        <v>0</v>
      </c>
      <c r="O2407" s="255">
        <f>IF(ISNA(SUMIFS(INDEX('Model Performance Data'!$O$8:$DY$56,0,MATCH(CONCATENATE($J2407,O$6),'Model Performance Data'!$O$6:$DY$6,0)),'Model Performance Data'!$B$8:$B$56,$C2407,'Model Performance Data'!$C$8:$C$56,$D2407)),"-",SUMIFS(INDEX('Model Performance Data'!$O$8:$DY$56,0,MATCH(CONCATENATE($J2407,O$6),'Model Performance Data'!$O$6:$DY$6,0)),'Model Performance Data'!$B$8:$B$56,$C2407,'Model Performance Data'!$C$8:$C$56,$D2407))</f>
        <v>0</v>
      </c>
    </row>
    <row r="2408" spans="2:15" x14ac:dyDescent="0.35">
      <c r="B2408" s="37" t="s">
        <v>80</v>
      </c>
      <c r="C2408" s="38" t="str">
        <f>IF(ISBLANK('Model Performance Data'!$B$104),"-",'Model Performance Data'!$B$104)</f>
        <v>-</v>
      </c>
      <c r="D2408" s="38" t="str">
        <f>IF(ISBLANK('Model Performance Data'!$C$104),"-",'Model Performance Data'!$C$104)</f>
        <v>-</v>
      </c>
      <c r="E2408" s="38" t="str">
        <f>IF(ISBLANK('Model Performance Data'!$D$104),"-",'Model Performance Data'!$D$104)</f>
        <v>-</v>
      </c>
      <c r="F2408" s="38" t="str">
        <f>IF(ISBLANK('Model Performance Data'!$E$104),"-",'Model Performance Data'!$E$104)</f>
        <v>-</v>
      </c>
      <c r="G2408" s="38" t="str">
        <f>IF(ISBLANK('Model Performance Data'!$F$104),"-",'Model Performance Data'!$F$104)</f>
        <v>-</v>
      </c>
      <c r="H2408" s="253">
        <v>1</v>
      </c>
      <c r="I2408" s="253">
        <v>1</v>
      </c>
      <c r="J2408" s="37" t="str">
        <f t="shared" si="84"/>
        <v>11</v>
      </c>
      <c r="K2408" s="38" t="str">
        <f>IF(ISBLANK('Model Performance Data'!$L$104),"-",'Model Performance Data'!$L$104)</f>
        <v>-</v>
      </c>
      <c r="L2408" s="38" t="str">
        <f>IF(ISBLANK('Model Performance Data'!$K$104),"-",'Model Performance Data'!$K$104)</f>
        <v>-</v>
      </c>
      <c r="M2408" s="254">
        <f>IF(ISNA(SUMIFS(INDEX('Model Performance Data'!$O$8:$DY$56,0,MATCH(CONCATENATE($J2408,M$6),'Model Performance Data'!$O$6:$DY$6,0)),'Model Performance Data'!$B$8:$B$56,$C2408,'Model Performance Data'!$C$8:$C$56,$D2408)),"-",SUMIFS(INDEX('Model Performance Data'!$O$8:$DY$56,0,MATCH(CONCATENATE($J2408,M$6),'Model Performance Data'!$O$6:$DY$6,0)),'Model Performance Data'!$B$8:$B$56,$C2408,'Model Performance Data'!$C$8:$C$56,$D2408))</f>
        <v>0</v>
      </c>
      <c r="N2408" s="254">
        <f>IF(ISNA(SUMIFS(INDEX('Model Performance Data'!$O$8:$DY$56,0,MATCH(CONCATENATE($J2408,N$6),'Model Performance Data'!$O$6:$DY$6,0)),'Model Performance Data'!$B$8:$B$56,$C2408,'Model Performance Data'!$C$8:$C$56,$D2408)),"-",SUMIFS(INDEX('Model Performance Data'!$O$8:$DY$56,0,MATCH(CONCATENATE($J2408,N$6),'Model Performance Data'!$O$6:$DY$6,0)),'Model Performance Data'!$B$8:$B$56,$C2408,'Model Performance Data'!$C$8:$C$56,$D2408))</f>
        <v>0</v>
      </c>
      <c r="O2408" s="255">
        <f>IF(ISNA(SUMIFS(INDEX('Model Performance Data'!$O$8:$DY$56,0,MATCH(CONCATENATE($J2408,O$6),'Model Performance Data'!$O$6:$DY$6,0)),'Model Performance Data'!$B$8:$B$56,$C2408,'Model Performance Data'!$C$8:$C$56,$D2408)),"-",SUMIFS(INDEX('Model Performance Data'!$O$8:$DY$56,0,MATCH(CONCATENATE($J2408,O$6),'Model Performance Data'!$O$6:$DY$6,0)),'Model Performance Data'!$B$8:$B$56,$C2408,'Model Performance Data'!$C$8:$C$56,$D2408))</f>
        <v>0</v>
      </c>
    </row>
    <row r="2409" spans="2:15" x14ac:dyDescent="0.35">
      <c r="B2409" s="37" t="s">
        <v>80</v>
      </c>
      <c r="C2409" s="38" t="str">
        <f>IF(ISBLANK('Model Performance Data'!$B$104),"-",'Model Performance Data'!$B$104)</f>
        <v>-</v>
      </c>
      <c r="D2409" s="38" t="str">
        <f>IF(ISBLANK('Model Performance Data'!$C$104),"-",'Model Performance Data'!$C$104)</f>
        <v>-</v>
      </c>
      <c r="E2409" s="38" t="str">
        <f>IF(ISBLANK('Model Performance Data'!$D$104),"-",'Model Performance Data'!$D$104)</f>
        <v>-</v>
      </c>
      <c r="F2409" s="38" t="str">
        <f>IF(ISBLANK('Model Performance Data'!$E$104),"-",'Model Performance Data'!$E$104)</f>
        <v>-</v>
      </c>
      <c r="G2409" s="38" t="str">
        <f>IF(ISBLANK('Model Performance Data'!$F$104),"-",'Model Performance Data'!$F$104)</f>
        <v>-</v>
      </c>
      <c r="H2409" s="253">
        <v>1</v>
      </c>
      <c r="I2409" s="253">
        <v>2</v>
      </c>
      <c r="J2409" s="37" t="str">
        <f t="shared" ref="J2409:J2472" si="85">CONCATENATE(H2409,I2409)</f>
        <v>12</v>
      </c>
      <c r="K2409" s="38" t="str">
        <f>IF(ISBLANK('Model Performance Data'!$L$104),"-",'Model Performance Data'!$L$104)</f>
        <v>-</v>
      </c>
      <c r="L2409" s="38" t="str">
        <f>IF(ISBLANK('Model Performance Data'!$K$104),"-",'Model Performance Data'!$K$104)</f>
        <v>-</v>
      </c>
      <c r="M2409" s="254">
        <f>IF(ISNA(SUMIFS(INDEX('Model Performance Data'!$O$8:$DY$56,0,MATCH(CONCATENATE($J2409,M$6),'Model Performance Data'!$O$6:$DY$6,0)),'Model Performance Data'!$B$8:$B$56,$C2409,'Model Performance Data'!$C$8:$C$56,$D2409)),"-",SUMIFS(INDEX('Model Performance Data'!$O$8:$DY$56,0,MATCH(CONCATENATE($J2409,M$6),'Model Performance Data'!$O$6:$DY$6,0)),'Model Performance Data'!$B$8:$B$56,$C2409,'Model Performance Data'!$C$8:$C$56,$D2409))</f>
        <v>0</v>
      </c>
      <c r="N2409" s="254">
        <f>IF(ISNA(SUMIFS(INDEX('Model Performance Data'!$O$8:$DY$56,0,MATCH(CONCATENATE($J2409,N$6),'Model Performance Data'!$O$6:$DY$6,0)),'Model Performance Data'!$B$8:$B$56,$C2409,'Model Performance Data'!$C$8:$C$56,$D2409)),"-",SUMIFS(INDEX('Model Performance Data'!$O$8:$DY$56,0,MATCH(CONCATENATE($J2409,N$6),'Model Performance Data'!$O$6:$DY$6,0)),'Model Performance Data'!$B$8:$B$56,$C2409,'Model Performance Data'!$C$8:$C$56,$D2409))</f>
        <v>0</v>
      </c>
      <c r="O2409" s="255">
        <f>IF(ISNA(SUMIFS(INDEX('Model Performance Data'!$O$8:$DY$56,0,MATCH(CONCATENATE($J2409,O$6),'Model Performance Data'!$O$6:$DY$6,0)),'Model Performance Data'!$B$8:$B$56,$C2409,'Model Performance Data'!$C$8:$C$56,$D2409)),"-",SUMIFS(INDEX('Model Performance Data'!$O$8:$DY$56,0,MATCH(CONCATENATE($J2409,O$6),'Model Performance Data'!$O$6:$DY$6,0)),'Model Performance Data'!$B$8:$B$56,$C2409,'Model Performance Data'!$C$8:$C$56,$D2409))</f>
        <v>0</v>
      </c>
    </row>
    <row r="2410" spans="2:15" x14ac:dyDescent="0.35">
      <c r="B2410" s="37" t="s">
        <v>80</v>
      </c>
      <c r="C2410" s="38" t="str">
        <f>IF(ISBLANK('Model Performance Data'!$B$104),"-",'Model Performance Data'!$B$104)</f>
        <v>-</v>
      </c>
      <c r="D2410" s="38" t="str">
        <f>IF(ISBLANK('Model Performance Data'!$C$104),"-",'Model Performance Data'!$C$104)</f>
        <v>-</v>
      </c>
      <c r="E2410" s="38" t="str">
        <f>IF(ISBLANK('Model Performance Data'!$D$104),"-",'Model Performance Data'!$D$104)</f>
        <v>-</v>
      </c>
      <c r="F2410" s="38" t="str">
        <f>IF(ISBLANK('Model Performance Data'!$E$104),"-",'Model Performance Data'!$E$104)</f>
        <v>-</v>
      </c>
      <c r="G2410" s="38" t="str">
        <f>IF(ISBLANK('Model Performance Data'!$F$104),"-",'Model Performance Data'!$F$104)</f>
        <v>-</v>
      </c>
      <c r="H2410" s="253">
        <v>1</v>
      </c>
      <c r="I2410" s="253">
        <v>3</v>
      </c>
      <c r="J2410" s="37" t="str">
        <f t="shared" si="85"/>
        <v>13</v>
      </c>
      <c r="K2410" s="38" t="str">
        <f>IF(ISBLANK('Model Performance Data'!$L$104),"-",'Model Performance Data'!$L$104)</f>
        <v>-</v>
      </c>
      <c r="L2410" s="38" t="str">
        <f>IF(ISBLANK('Model Performance Data'!$K$104),"-",'Model Performance Data'!$K$104)</f>
        <v>-</v>
      </c>
      <c r="M2410" s="254">
        <f>IF(ISNA(SUMIFS(INDEX('Model Performance Data'!$O$8:$DY$56,0,MATCH(CONCATENATE($J2410,M$6),'Model Performance Data'!$O$6:$DY$6,0)),'Model Performance Data'!$B$8:$B$56,$C2410,'Model Performance Data'!$C$8:$C$56,$D2410)),"-",SUMIFS(INDEX('Model Performance Data'!$O$8:$DY$56,0,MATCH(CONCATENATE($J2410,M$6),'Model Performance Data'!$O$6:$DY$6,0)),'Model Performance Data'!$B$8:$B$56,$C2410,'Model Performance Data'!$C$8:$C$56,$D2410))</f>
        <v>0</v>
      </c>
      <c r="N2410" s="254">
        <f>IF(ISNA(SUMIFS(INDEX('Model Performance Data'!$O$8:$DY$56,0,MATCH(CONCATENATE($J2410,N$6),'Model Performance Data'!$O$6:$DY$6,0)),'Model Performance Data'!$B$8:$B$56,$C2410,'Model Performance Data'!$C$8:$C$56,$D2410)),"-",SUMIFS(INDEX('Model Performance Data'!$O$8:$DY$56,0,MATCH(CONCATENATE($J2410,N$6),'Model Performance Data'!$O$6:$DY$6,0)),'Model Performance Data'!$B$8:$B$56,$C2410,'Model Performance Data'!$C$8:$C$56,$D2410))</f>
        <v>0</v>
      </c>
      <c r="O2410" s="255">
        <f>IF(ISNA(SUMIFS(INDEX('Model Performance Data'!$O$8:$DY$56,0,MATCH(CONCATENATE($J2410,O$6),'Model Performance Data'!$O$6:$DY$6,0)),'Model Performance Data'!$B$8:$B$56,$C2410,'Model Performance Data'!$C$8:$C$56,$D2410)),"-",SUMIFS(INDEX('Model Performance Data'!$O$8:$DY$56,0,MATCH(CONCATENATE($J2410,O$6),'Model Performance Data'!$O$6:$DY$6,0)),'Model Performance Data'!$B$8:$B$56,$C2410,'Model Performance Data'!$C$8:$C$56,$D2410))</f>
        <v>0</v>
      </c>
    </row>
    <row r="2411" spans="2:15" x14ac:dyDescent="0.35">
      <c r="B2411" s="37" t="s">
        <v>80</v>
      </c>
      <c r="C2411" s="38" t="str">
        <f>IF(ISBLANK('Model Performance Data'!$B$104),"-",'Model Performance Data'!$B$104)</f>
        <v>-</v>
      </c>
      <c r="D2411" s="38" t="str">
        <f>IF(ISBLANK('Model Performance Data'!$C$104),"-",'Model Performance Data'!$C$104)</f>
        <v>-</v>
      </c>
      <c r="E2411" s="38" t="str">
        <f>IF(ISBLANK('Model Performance Data'!$D$104),"-",'Model Performance Data'!$D$104)</f>
        <v>-</v>
      </c>
      <c r="F2411" s="38" t="str">
        <f>IF(ISBLANK('Model Performance Data'!$E$104),"-",'Model Performance Data'!$E$104)</f>
        <v>-</v>
      </c>
      <c r="G2411" s="38" t="str">
        <f>IF(ISBLANK('Model Performance Data'!$F$104),"-",'Model Performance Data'!$F$104)</f>
        <v>-</v>
      </c>
      <c r="H2411" s="253">
        <v>1</v>
      </c>
      <c r="I2411" s="253">
        <v>4</v>
      </c>
      <c r="J2411" s="37" t="str">
        <f t="shared" si="85"/>
        <v>14</v>
      </c>
      <c r="K2411" s="38" t="str">
        <f>IF(ISBLANK('Model Performance Data'!$L$104),"-",'Model Performance Data'!$L$104)</f>
        <v>-</v>
      </c>
      <c r="L2411" s="38" t="str">
        <f>IF(ISBLANK('Model Performance Data'!$K$104),"-",'Model Performance Data'!$K$104)</f>
        <v>-</v>
      </c>
      <c r="M2411" s="254">
        <f>IF(ISNA(SUMIFS(INDEX('Model Performance Data'!$O$8:$DY$56,0,MATCH(CONCATENATE($J2411,M$6),'Model Performance Data'!$O$6:$DY$6,0)),'Model Performance Data'!$B$8:$B$56,$C2411,'Model Performance Data'!$C$8:$C$56,$D2411)),"-",SUMIFS(INDEX('Model Performance Data'!$O$8:$DY$56,0,MATCH(CONCATENATE($J2411,M$6),'Model Performance Data'!$O$6:$DY$6,0)),'Model Performance Data'!$B$8:$B$56,$C2411,'Model Performance Data'!$C$8:$C$56,$D2411))</f>
        <v>0</v>
      </c>
      <c r="N2411" s="254">
        <f>IF(ISNA(SUMIFS(INDEX('Model Performance Data'!$O$8:$DY$56,0,MATCH(CONCATENATE($J2411,N$6),'Model Performance Data'!$O$6:$DY$6,0)),'Model Performance Data'!$B$8:$B$56,$C2411,'Model Performance Data'!$C$8:$C$56,$D2411)),"-",SUMIFS(INDEX('Model Performance Data'!$O$8:$DY$56,0,MATCH(CONCATENATE($J2411,N$6),'Model Performance Data'!$O$6:$DY$6,0)),'Model Performance Data'!$B$8:$B$56,$C2411,'Model Performance Data'!$C$8:$C$56,$D2411))</f>
        <v>0</v>
      </c>
      <c r="O2411" s="255">
        <f>IF(ISNA(SUMIFS(INDEX('Model Performance Data'!$O$8:$DY$56,0,MATCH(CONCATENATE($J2411,O$6),'Model Performance Data'!$O$6:$DY$6,0)),'Model Performance Data'!$B$8:$B$56,$C2411,'Model Performance Data'!$C$8:$C$56,$D2411)),"-",SUMIFS(INDEX('Model Performance Data'!$O$8:$DY$56,0,MATCH(CONCATENATE($J2411,O$6),'Model Performance Data'!$O$6:$DY$6,0)),'Model Performance Data'!$B$8:$B$56,$C2411,'Model Performance Data'!$C$8:$C$56,$D2411))</f>
        <v>0</v>
      </c>
    </row>
    <row r="2412" spans="2:15" x14ac:dyDescent="0.35">
      <c r="B2412" s="37" t="s">
        <v>80</v>
      </c>
      <c r="C2412" s="38" t="str">
        <f>IF(ISBLANK('Model Performance Data'!$B$104),"-",'Model Performance Data'!$B$104)</f>
        <v>-</v>
      </c>
      <c r="D2412" s="38" t="str">
        <f>IF(ISBLANK('Model Performance Data'!$C$104),"-",'Model Performance Data'!$C$104)</f>
        <v>-</v>
      </c>
      <c r="E2412" s="38" t="str">
        <f>IF(ISBLANK('Model Performance Data'!$D$104),"-",'Model Performance Data'!$D$104)</f>
        <v>-</v>
      </c>
      <c r="F2412" s="38" t="str">
        <f>IF(ISBLANK('Model Performance Data'!$E$104),"-",'Model Performance Data'!$E$104)</f>
        <v>-</v>
      </c>
      <c r="G2412" s="38" t="str">
        <f>IF(ISBLANK('Model Performance Data'!$F$104),"-",'Model Performance Data'!$F$104)</f>
        <v>-</v>
      </c>
      <c r="H2412" s="253">
        <v>1</v>
      </c>
      <c r="I2412" s="253">
        <v>5</v>
      </c>
      <c r="J2412" s="37" t="str">
        <f t="shared" si="85"/>
        <v>15</v>
      </c>
      <c r="K2412" s="38" t="str">
        <f>IF(ISBLANK('Model Performance Data'!$L$104),"-",'Model Performance Data'!$L$104)</f>
        <v>-</v>
      </c>
      <c r="L2412" s="38" t="str">
        <f>IF(ISBLANK('Model Performance Data'!$K$104),"-",'Model Performance Data'!$K$104)</f>
        <v>-</v>
      </c>
      <c r="M2412" s="254">
        <f>IF(ISNA(SUMIFS(INDEX('Model Performance Data'!$O$8:$DY$56,0,MATCH(CONCATENATE($J2412,M$6),'Model Performance Data'!$O$6:$DY$6,0)),'Model Performance Data'!$B$8:$B$56,$C2412,'Model Performance Data'!$C$8:$C$56,$D2412)),"-",SUMIFS(INDEX('Model Performance Data'!$O$8:$DY$56,0,MATCH(CONCATENATE($J2412,M$6),'Model Performance Data'!$O$6:$DY$6,0)),'Model Performance Data'!$B$8:$B$56,$C2412,'Model Performance Data'!$C$8:$C$56,$D2412))</f>
        <v>0</v>
      </c>
      <c r="N2412" s="254">
        <f>IF(ISNA(SUMIFS(INDEX('Model Performance Data'!$O$8:$DY$56,0,MATCH(CONCATENATE($J2412,N$6),'Model Performance Data'!$O$6:$DY$6,0)),'Model Performance Data'!$B$8:$B$56,$C2412,'Model Performance Data'!$C$8:$C$56,$D2412)),"-",SUMIFS(INDEX('Model Performance Data'!$O$8:$DY$56,0,MATCH(CONCATENATE($J2412,N$6),'Model Performance Data'!$O$6:$DY$6,0)),'Model Performance Data'!$B$8:$B$56,$C2412,'Model Performance Data'!$C$8:$C$56,$D2412))</f>
        <v>0</v>
      </c>
      <c r="O2412" s="255">
        <f>IF(ISNA(SUMIFS(INDEX('Model Performance Data'!$O$8:$DY$56,0,MATCH(CONCATENATE($J2412,O$6),'Model Performance Data'!$O$6:$DY$6,0)),'Model Performance Data'!$B$8:$B$56,$C2412,'Model Performance Data'!$C$8:$C$56,$D2412)),"-",SUMIFS(INDEX('Model Performance Data'!$O$8:$DY$56,0,MATCH(CONCATENATE($J2412,O$6),'Model Performance Data'!$O$6:$DY$6,0)),'Model Performance Data'!$B$8:$B$56,$C2412,'Model Performance Data'!$C$8:$C$56,$D2412))</f>
        <v>0</v>
      </c>
    </row>
    <row r="2413" spans="2:15" x14ac:dyDescent="0.35">
      <c r="B2413" s="37" t="s">
        <v>80</v>
      </c>
      <c r="C2413" s="38" t="str">
        <f>IF(ISBLANK('Model Performance Data'!$B$104),"-",'Model Performance Data'!$B$104)</f>
        <v>-</v>
      </c>
      <c r="D2413" s="38" t="str">
        <f>IF(ISBLANK('Model Performance Data'!$C$104),"-",'Model Performance Data'!$C$104)</f>
        <v>-</v>
      </c>
      <c r="E2413" s="38" t="str">
        <f>IF(ISBLANK('Model Performance Data'!$D$104),"-",'Model Performance Data'!$D$104)</f>
        <v>-</v>
      </c>
      <c r="F2413" s="38" t="str">
        <f>IF(ISBLANK('Model Performance Data'!$E$104),"-",'Model Performance Data'!$E$104)</f>
        <v>-</v>
      </c>
      <c r="G2413" s="38" t="str">
        <f>IF(ISBLANK('Model Performance Data'!$F$104),"-",'Model Performance Data'!$F$104)</f>
        <v>-</v>
      </c>
      <c r="H2413" s="253">
        <v>1</v>
      </c>
      <c r="I2413" s="253" t="s">
        <v>65</v>
      </c>
      <c r="J2413" s="37" t="str">
        <f t="shared" si="85"/>
        <v>1Goal</v>
      </c>
      <c r="K2413" s="38" t="str">
        <f>IF(ISBLANK('Model Performance Data'!$L$104),"-",'Model Performance Data'!$L$104)</f>
        <v>-</v>
      </c>
      <c r="L2413" s="38" t="str">
        <f>IF(ISBLANK('Model Performance Data'!$K$104),"-",'Model Performance Data'!$K$104)</f>
        <v>-</v>
      </c>
      <c r="M2413" s="254" t="str">
        <f>IF(ISNA(SUMIFS(INDEX('Model Performance Data'!$O$8:$DY$56,0,MATCH(CONCATENATE($J2413,M$6),'Model Performance Data'!$O$6:$DY$6,0)),'Model Performance Data'!$B$8:$B$56,$C2413,'Model Performance Data'!$C$8:$C$56,$D2413)),"-",SUMIFS(INDEX('Model Performance Data'!$O$8:$DY$56,0,MATCH(CONCATENATE($J2413,M$6),'Model Performance Data'!$O$6:$DY$6,0)),'Model Performance Data'!$B$8:$B$56,$C2413,'Model Performance Data'!$C$8:$C$56,$D2413))</f>
        <v>-</v>
      </c>
      <c r="N2413" s="254" t="str">
        <f>IF(ISNA(SUMIFS(INDEX('Model Performance Data'!$O$8:$DY$56,0,MATCH(CONCATENATE($J2413,N$6),'Model Performance Data'!$O$6:$DY$6,0)),'Model Performance Data'!$B$8:$B$56,$C2413,'Model Performance Data'!$C$8:$C$56,$D2413)),"-",SUMIFS(INDEX('Model Performance Data'!$O$8:$DY$56,0,MATCH(CONCATENATE($J2413,N$6),'Model Performance Data'!$O$6:$DY$6,0)),'Model Performance Data'!$B$8:$B$56,$C2413,'Model Performance Data'!$C$8:$C$56,$D2413))</f>
        <v>-</v>
      </c>
      <c r="O2413" s="255">
        <f>IF(ISNA(SUMIFS(INDEX('Model Performance Data'!$O$8:$DY$56,0,MATCH(CONCATENATE($J2413,O$6),'Model Performance Data'!$O$6:$DY$6,0)),'Model Performance Data'!$B$8:$B$56,$C2413,'Model Performance Data'!$C$8:$C$56,$D2413)),"-",SUMIFS(INDEX('Model Performance Data'!$O$8:$DY$56,0,MATCH(CONCATENATE($J2413,O$6),'Model Performance Data'!$O$6:$DY$6,0)),'Model Performance Data'!$B$8:$B$56,$C2413,'Model Performance Data'!$C$8:$C$56,$D2413))</f>
        <v>0</v>
      </c>
    </row>
    <row r="2414" spans="2:15" x14ac:dyDescent="0.35">
      <c r="B2414" s="37" t="s">
        <v>80</v>
      </c>
      <c r="C2414" s="38" t="str">
        <f>IF(ISBLANK('Model Performance Data'!$B$104),"-",'Model Performance Data'!$B$104)</f>
        <v>-</v>
      </c>
      <c r="D2414" s="38" t="str">
        <f>IF(ISBLANK('Model Performance Data'!$C$104),"-",'Model Performance Data'!$C$104)</f>
        <v>-</v>
      </c>
      <c r="E2414" s="38" t="str">
        <f>IF(ISBLANK('Model Performance Data'!$D$104),"-",'Model Performance Data'!$D$104)</f>
        <v>-</v>
      </c>
      <c r="F2414" s="38" t="str">
        <f>IF(ISBLANK('Model Performance Data'!$E$104),"-",'Model Performance Data'!$E$104)</f>
        <v>-</v>
      </c>
      <c r="G2414" s="38" t="str">
        <f>IF(ISBLANK('Model Performance Data'!$F$104),"-",'Model Performance Data'!$F$104)</f>
        <v>-</v>
      </c>
      <c r="H2414" s="253">
        <v>2</v>
      </c>
      <c r="I2414" s="253">
        <v>1</v>
      </c>
      <c r="J2414" s="37" t="str">
        <f t="shared" si="85"/>
        <v>21</v>
      </c>
      <c r="K2414" s="38" t="str">
        <f>IF(ISBLANK('Model Performance Data'!$L$104),"-",'Model Performance Data'!$L$104)</f>
        <v>-</v>
      </c>
      <c r="L2414" s="38" t="str">
        <f>IF(ISBLANK('Model Performance Data'!$K$104),"-",'Model Performance Data'!$K$104)</f>
        <v>-</v>
      </c>
      <c r="M2414" s="254">
        <f>IF(ISNA(SUMIFS(INDEX('Model Performance Data'!$O$8:$DY$56,0,MATCH(CONCATENATE($J2414,M$6),'Model Performance Data'!$O$6:$DY$6,0)),'Model Performance Data'!$B$8:$B$56,$C2414,'Model Performance Data'!$C$8:$C$56,$D2414)),"-",SUMIFS(INDEX('Model Performance Data'!$O$8:$DY$56,0,MATCH(CONCATENATE($J2414,M$6),'Model Performance Data'!$O$6:$DY$6,0)),'Model Performance Data'!$B$8:$B$56,$C2414,'Model Performance Data'!$C$8:$C$56,$D2414))</f>
        <v>0</v>
      </c>
      <c r="N2414" s="254">
        <f>IF(ISNA(SUMIFS(INDEX('Model Performance Data'!$O$8:$DY$56,0,MATCH(CONCATENATE($J2414,N$6),'Model Performance Data'!$O$6:$DY$6,0)),'Model Performance Data'!$B$8:$B$56,$C2414,'Model Performance Data'!$C$8:$C$56,$D2414)),"-",SUMIFS(INDEX('Model Performance Data'!$O$8:$DY$56,0,MATCH(CONCATENATE($J2414,N$6),'Model Performance Data'!$O$6:$DY$6,0)),'Model Performance Data'!$B$8:$B$56,$C2414,'Model Performance Data'!$C$8:$C$56,$D2414))</f>
        <v>0</v>
      </c>
      <c r="O2414" s="255">
        <f>IF(ISNA(SUMIFS(INDEX('Model Performance Data'!$O$8:$DY$56,0,MATCH(CONCATENATE($J2414,O$6),'Model Performance Data'!$O$6:$DY$6,0)),'Model Performance Data'!$B$8:$B$56,$C2414,'Model Performance Data'!$C$8:$C$56,$D2414)),"-",SUMIFS(INDEX('Model Performance Data'!$O$8:$DY$56,0,MATCH(CONCATENATE($J2414,O$6),'Model Performance Data'!$O$6:$DY$6,0)),'Model Performance Data'!$B$8:$B$56,$C2414,'Model Performance Data'!$C$8:$C$56,$D2414))</f>
        <v>0</v>
      </c>
    </row>
    <row r="2415" spans="2:15" x14ac:dyDescent="0.35">
      <c r="B2415" s="37" t="s">
        <v>80</v>
      </c>
      <c r="C2415" s="38" t="str">
        <f>IF(ISBLANK('Model Performance Data'!$B$104),"-",'Model Performance Data'!$B$104)</f>
        <v>-</v>
      </c>
      <c r="D2415" s="38" t="str">
        <f>IF(ISBLANK('Model Performance Data'!$C$104),"-",'Model Performance Data'!$C$104)</f>
        <v>-</v>
      </c>
      <c r="E2415" s="38" t="str">
        <f>IF(ISBLANK('Model Performance Data'!$D$104),"-",'Model Performance Data'!$D$104)</f>
        <v>-</v>
      </c>
      <c r="F2415" s="38" t="str">
        <f>IF(ISBLANK('Model Performance Data'!$E$104),"-",'Model Performance Data'!$E$104)</f>
        <v>-</v>
      </c>
      <c r="G2415" s="38" t="str">
        <f>IF(ISBLANK('Model Performance Data'!$F$104),"-",'Model Performance Data'!$F$104)</f>
        <v>-</v>
      </c>
      <c r="H2415" s="253">
        <v>2</v>
      </c>
      <c r="I2415" s="253">
        <v>2</v>
      </c>
      <c r="J2415" s="37" t="str">
        <f t="shared" si="85"/>
        <v>22</v>
      </c>
      <c r="K2415" s="38" t="str">
        <f>IF(ISBLANK('Model Performance Data'!$L$104),"-",'Model Performance Data'!$L$104)</f>
        <v>-</v>
      </c>
      <c r="L2415" s="38" t="str">
        <f>IF(ISBLANK('Model Performance Data'!$K$104),"-",'Model Performance Data'!$K$104)</f>
        <v>-</v>
      </c>
      <c r="M2415" s="254">
        <f>IF(ISNA(SUMIFS(INDEX('Model Performance Data'!$O$8:$DY$56,0,MATCH(CONCATENATE($J2415,M$6),'Model Performance Data'!$O$6:$DY$6,0)),'Model Performance Data'!$B$8:$B$56,$C2415,'Model Performance Data'!$C$8:$C$56,$D2415)),"-",SUMIFS(INDEX('Model Performance Data'!$O$8:$DY$56,0,MATCH(CONCATENATE($J2415,M$6),'Model Performance Data'!$O$6:$DY$6,0)),'Model Performance Data'!$B$8:$B$56,$C2415,'Model Performance Data'!$C$8:$C$56,$D2415))</f>
        <v>0</v>
      </c>
      <c r="N2415" s="254">
        <f>IF(ISNA(SUMIFS(INDEX('Model Performance Data'!$O$8:$DY$56,0,MATCH(CONCATENATE($J2415,N$6),'Model Performance Data'!$O$6:$DY$6,0)),'Model Performance Data'!$B$8:$B$56,$C2415,'Model Performance Data'!$C$8:$C$56,$D2415)),"-",SUMIFS(INDEX('Model Performance Data'!$O$8:$DY$56,0,MATCH(CONCATENATE($J2415,N$6),'Model Performance Data'!$O$6:$DY$6,0)),'Model Performance Data'!$B$8:$B$56,$C2415,'Model Performance Data'!$C$8:$C$56,$D2415))</f>
        <v>0</v>
      </c>
      <c r="O2415" s="255">
        <f>IF(ISNA(SUMIFS(INDEX('Model Performance Data'!$O$8:$DY$56,0,MATCH(CONCATENATE($J2415,O$6),'Model Performance Data'!$O$6:$DY$6,0)),'Model Performance Data'!$B$8:$B$56,$C2415,'Model Performance Data'!$C$8:$C$56,$D2415)),"-",SUMIFS(INDEX('Model Performance Data'!$O$8:$DY$56,0,MATCH(CONCATENATE($J2415,O$6),'Model Performance Data'!$O$6:$DY$6,0)),'Model Performance Data'!$B$8:$B$56,$C2415,'Model Performance Data'!$C$8:$C$56,$D2415))</f>
        <v>0</v>
      </c>
    </row>
    <row r="2416" spans="2:15" x14ac:dyDescent="0.35">
      <c r="B2416" s="37" t="s">
        <v>80</v>
      </c>
      <c r="C2416" s="38" t="str">
        <f>IF(ISBLANK('Model Performance Data'!$B$104),"-",'Model Performance Data'!$B$104)</f>
        <v>-</v>
      </c>
      <c r="D2416" s="38" t="str">
        <f>IF(ISBLANK('Model Performance Data'!$C$104),"-",'Model Performance Data'!$C$104)</f>
        <v>-</v>
      </c>
      <c r="E2416" s="38" t="str">
        <f>IF(ISBLANK('Model Performance Data'!$D$104),"-",'Model Performance Data'!$D$104)</f>
        <v>-</v>
      </c>
      <c r="F2416" s="38" t="str">
        <f>IF(ISBLANK('Model Performance Data'!$E$104),"-",'Model Performance Data'!$E$104)</f>
        <v>-</v>
      </c>
      <c r="G2416" s="38" t="str">
        <f>IF(ISBLANK('Model Performance Data'!$F$104),"-",'Model Performance Data'!$F$104)</f>
        <v>-</v>
      </c>
      <c r="H2416" s="253">
        <v>2</v>
      </c>
      <c r="I2416" s="253">
        <v>3</v>
      </c>
      <c r="J2416" s="37" t="str">
        <f t="shared" si="85"/>
        <v>23</v>
      </c>
      <c r="K2416" s="38" t="str">
        <f>IF(ISBLANK('Model Performance Data'!$L$104),"-",'Model Performance Data'!$L$104)</f>
        <v>-</v>
      </c>
      <c r="L2416" s="38" t="str">
        <f>IF(ISBLANK('Model Performance Data'!$K$104),"-",'Model Performance Data'!$K$104)</f>
        <v>-</v>
      </c>
      <c r="M2416" s="254">
        <f>IF(ISNA(SUMIFS(INDEX('Model Performance Data'!$O$8:$DY$56,0,MATCH(CONCATENATE($J2416,M$6),'Model Performance Data'!$O$6:$DY$6,0)),'Model Performance Data'!$B$8:$B$56,$C2416,'Model Performance Data'!$C$8:$C$56,$D2416)),"-",SUMIFS(INDEX('Model Performance Data'!$O$8:$DY$56,0,MATCH(CONCATENATE($J2416,M$6),'Model Performance Data'!$O$6:$DY$6,0)),'Model Performance Data'!$B$8:$B$56,$C2416,'Model Performance Data'!$C$8:$C$56,$D2416))</f>
        <v>0</v>
      </c>
      <c r="N2416" s="254">
        <f>IF(ISNA(SUMIFS(INDEX('Model Performance Data'!$O$8:$DY$56,0,MATCH(CONCATENATE($J2416,N$6),'Model Performance Data'!$O$6:$DY$6,0)),'Model Performance Data'!$B$8:$B$56,$C2416,'Model Performance Data'!$C$8:$C$56,$D2416)),"-",SUMIFS(INDEX('Model Performance Data'!$O$8:$DY$56,0,MATCH(CONCATENATE($J2416,N$6),'Model Performance Data'!$O$6:$DY$6,0)),'Model Performance Data'!$B$8:$B$56,$C2416,'Model Performance Data'!$C$8:$C$56,$D2416))</f>
        <v>0</v>
      </c>
      <c r="O2416" s="255">
        <f>IF(ISNA(SUMIFS(INDEX('Model Performance Data'!$O$8:$DY$56,0,MATCH(CONCATENATE($J2416,O$6),'Model Performance Data'!$O$6:$DY$6,0)),'Model Performance Data'!$B$8:$B$56,$C2416,'Model Performance Data'!$C$8:$C$56,$D2416)),"-",SUMIFS(INDEX('Model Performance Data'!$O$8:$DY$56,0,MATCH(CONCATENATE($J2416,O$6),'Model Performance Data'!$O$6:$DY$6,0)),'Model Performance Data'!$B$8:$B$56,$C2416,'Model Performance Data'!$C$8:$C$56,$D2416))</f>
        <v>0</v>
      </c>
    </row>
    <row r="2417" spans="2:15" x14ac:dyDescent="0.35">
      <c r="B2417" s="37" t="s">
        <v>80</v>
      </c>
      <c r="C2417" s="38" t="str">
        <f>IF(ISBLANK('Model Performance Data'!$B$104),"-",'Model Performance Data'!$B$104)</f>
        <v>-</v>
      </c>
      <c r="D2417" s="38" t="str">
        <f>IF(ISBLANK('Model Performance Data'!$C$104),"-",'Model Performance Data'!$C$104)</f>
        <v>-</v>
      </c>
      <c r="E2417" s="38" t="str">
        <f>IF(ISBLANK('Model Performance Data'!$D$104),"-",'Model Performance Data'!$D$104)</f>
        <v>-</v>
      </c>
      <c r="F2417" s="38" t="str">
        <f>IF(ISBLANK('Model Performance Data'!$E$104),"-",'Model Performance Data'!$E$104)</f>
        <v>-</v>
      </c>
      <c r="G2417" s="38" t="str">
        <f>IF(ISBLANK('Model Performance Data'!$F$104),"-",'Model Performance Data'!$F$104)</f>
        <v>-</v>
      </c>
      <c r="H2417" s="253">
        <v>2</v>
      </c>
      <c r="I2417" s="253">
        <v>4</v>
      </c>
      <c r="J2417" s="37" t="str">
        <f t="shared" si="85"/>
        <v>24</v>
      </c>
      <c r="K2417" s="38" t="str">
        <f>IF(ISBLANK('Model Performance Data'!$L$104),"-",'Model Performance Data'!$L$104)</f>
        <v>-</v>
      </c>
      <c r="L2417" s="38" t="str">
        <f>IF(ISBLANK('Model Performance Data'!$K$104),"-",'Model Performance Data'!$K$104)</f>
        <v>-</v>
      </c>
      <c r="M2417" s="254">
        <f>IF(ISNA(SUMIFS(INDEX('Model Performance Data'!$O$8:$DY$56,0,MATCH(CONCATENATE($J2417,M$6),'Model Performance Data'!$O$6:$DY$6,0)),'Model Performance Data'!$B$8:$B$56,$C2417,'Model Performance Data'!$C$8:$C$56,$D2417)),"-",SUMIFS(INDEX('Model Performance Data'!$O$8:$DY$56,0,MATCH(CONCATENATE($J2417,M$6),'Model Performance Data'!$O$6:$DY$6,0)),'Model Performance Data'!$B$8:$B$56,$C2417,'Model Performance Data'!$C$8:$C$56,$D2417))</f>
        <v>0</v>
      </c>
      <c r="N2417" s="254">
        <f>IF(ISNA(SUMIFS(INDEX('Model Performance Data'!$O$8:$DY$56,0,MATCH(CONCATENATE($J2417,N$6),'Model Performance Data'!$O$6:$DY$6,0)),'Model Performance Data'!$B$8:$B$56,$C2417,'Model Performance Data'!$C$8:$C$56,$D2417)),"-",SUMIFS(INDEX('Model Performance Data'!$O$8:$DY$56,0,MATCH(CONCATENATE($J2417,N$6),'Model Performance Data'!$O$6:$DY$6,0)),'Model Performance Data'!$B$8:$B$56,$C2417,'Model Performance Data'!$C$8:$C$56,$D2417))</f>
        <v>0</v>
      </c>
      <c r="O2417" s="255">
        <f>IF(ISNA(SUMIFS(INDEX('Model Performance Data'!$O$8:$DY$56,0,MATCH(CONCATENATE($J2417,O$6),'Model Performance Data'!$O$6:$DY$6,0)),'Model Performance Data'!$B$8:$B$56,$C2417,'Model Performance Data'!$C$8:$C$56,$D2417)),"-",SUMIFS(INDEX('Model Performance Data'!$O$8:$DY$56,0,MATCH(CONCATENATE($J2417,O$6),'Model Performance Data'!$O$6:$DY$6,0)),'Model Performance Data'!$B$8:$B$56,$C2417,'Model Performance Data'!$C$8:$C$56,$D2417))</f>
        <v>0</v>
      </c>
    </row>
    <row r="2418" spans="2:15" x14ac:dyDescent="0.35">
      <c r="B2418" s="37" t="s">
        <v>80</v>
      </c>
      <c r="C2418" s="38" t="str">
        <f>IF(ISBLANK('Model Performance Data'!$B$104),"-",'Model Performance Data'!$B$104)</f>
        <v>-</v>
      </c>
      <c r="D2418" s="38" t="str">
        <f>IF(ISBLANK('Model Performance Data'!$C$104),"-",'Model Performance Data'!$C$104)</f>
        <v>-</v>
      </c>
      <c r="E2418" s="38" t="str">
        <f>IF(ISBLANK('Model Performance Data'!$D$104),"-",'Model Performance Data'!$D$104)</f>
        <v>-</v>
      </c>
      <c r="F2418" s="38" t="str">
        <f>IF(ISBLANK('Model Performance Data'!$E$104),"-",'Model Performance Data'!$E$104)</f>
        <v>-</v>
      </c>
      <c r="G2418" s="38" t="str">
        <f>IF(ISBLANK('Model Performance Data'!$F$104),"-",'Model Performance Data'!$F$104)</f>
        <v>-</v>
      </c>
      <c r="H2418" s="253">
        <v>2</v>
      </c>
      <c r="I2418" s="253">
        <v>5</v>
      </c>
      <c r="J2418" s="37" t="str">
        <f t="shared" si="85"/>
        <v>25</v>
      </c>
      <c r="K2418" s="38" t="str">
        <f>IF(ISBLANK('Model Performance Data'!$L$104),"-",'Model Performance Data'!$L$104)</f>
        <v>-</v>
      </c>
      <c r="L2418" s="38" t="str">
        <f>IF(ISBLANK('Model Performance Data'!$K$104),"-",'Model Performance Data'!$K$104)</f>
        <v>-</v>
      </c>
      <c r="M2418" s="254">
        <f>IF(ISNA(SUMIFS(INDEX('Model Performance Data'!$O$8:$DY$56,0,MATCH(CONCATENATE($J2418,M$6),'Model Performance Data'!$O$6:$DY$6,0)),'Model Performance Data'!$B$8:$B$56,$C2418,'Model Performance Data'!$C$8:$C$56,$D2418)),"-",SUMIFS(INDEX('Model Performance Data'!$O$8:$DY$56,0,MATCH(CONCATENATE($J2418,M$6),'Model Performance Data'!$O$6:$DY$6,0)),'Model Performance Data'!$B$8:$B$56,$C2418,'Model Performance Data'!$C$8:$C$56,$D2418))</f>
        <v>0</v>
      </c>
      <c r="N2418" s="254">
        <f>IF(ISNA(SUMIFS(INDEX('Model Performance Data'!$O$8:$DY$56,0,MATCH(CONCATENATE($J2418,N$6),'Model Performance Data'!$O$6:$DY$6,0)),'Model Performance Data'!$B$8:$B$56,$C2418,'Model Performance Data'!$C$8:$C$56,$D2418)),"-",SUMIFS(INDEX('Model Performance Data'!$O$8:$DY$56,0,MATCH(CONCATENATE($J2418,N$6),'Model Performance Data'!$O$6:$DY$6,0)),'Model Performance Data'!$B$8:$B$56,$C2418,'Model Performance Data'!$C$8:$C$56,$D2418))</f>
        <v>0</v>
      </c>
      <c r="O2418" s="255">
        <f>IF(ISNA(SUMIFS(INDEX('Model Performance Data'!$O$8:$DY$56,0,MATCH(CONCATENATE($J2418,O$6),'Model Performance Data'!$O$6:$DY$6,0)),'Model Performance Data'!$B$8:$B$56,$C2418,'Model Performance Data'!$C$8:$C$56,$D2418)),"-",SUMIFS(INDEX('Model Performance Data'!$O$8:$DY$56,0,MATCH(CONCATENATE($J2418,O$6),'Model Performance Data'!$O$6:$DY$6,0)),'Model Performance Data'!$B$8:$B$56,$C2418,'Model Performance Data'!$C$8:$C$56,$D2418))</f>
        <v>0</v>
      </c>
    </row>
    <row r="2419" spans="2:15" x14ac:dyDescent="0.35">
      <c r="B2419" s="37" t="s">
        <v>80</v>
      </c>
      <c r="C2419" s="38" t="str">
        <f>IF(ISBLANK('Model Performance Data'!$B$104),"-",'Model Performance Data'!$B$104)</f>
        <v>-</v>
      </c>
      <c r="D2419" s="38" t="str">
        <f>IF(ISBLANK('Model Performance Data'!$C$104),"-",'Model Performance Data'!$C$104)</f>
        <v>-</v>
      </c>
      <c r="E2419" s="38" t="str">
        <f>IF(ISBLANK('Model Performance Data'!$D$104),"-",'Model Performance Data'!$D$104)</f>
        <v>-</v>
      </c>
      <c r="F2419" s="38" t="str">
        <f>IF(ISBLANK('Model Performance Data'!$E$104),"-",'Model Performance Data'!$E$104)</f>
        <v>-</v>
      </c>
      <c r="G2419" s="38" t="str">
        <f>IF(ISBLANK('Model Performance Data'!$F$104),"-",'Model Performance Data'!$F$104)</f>
        <v>-</v>
      </c>
      <c r="H2419" s="253">
        <v>2</v>
      </c>
      <c r="I2419" s="253" t="s">
        <v>65</v>
      </c>
      <c r="J2419" s="37" t="str">
        <f t="shared" si="85"/>
        <v>2Goal</v>
      </c>
      <c r="K2419" s="38" t="str">
        <f>IF(ISBLANK('Model Performance Data'!$L$104),"-",'Model Performance Data'!$L$104)</f>
        <v>-</v>
      </c>
      <c r="L2419" s="38" t="str">
        <f>IF(ISBLANK('Model Performance Data'!$K$104),"-",'Model Performance Data'!$K$104)</f>
        <v>-</v>
      </c>
      <c r="M2419" s="254" t="str">
        <f>IF(ISNA(SUMIFS(INDEX('Model Performance Data'!$O$8:$DY$56,0,MATCH(CONCATENATE($J2419,M$6),'Model Performance Data'!$O$6:$DY$6,0)),'Model Performance Data'!$B$8:$B$56,$C2419,'Model Performance Data'!$C$8:$C$56,$D2419)),"-",SUMIFS(INDEX('Model Performance Data'!$O$8:$DY$56,0,MATCH(CONCATENATE($J2419,M$6),'Model Performance Data'!$O$6:$DY$6,0)),'Model Performance Data'!$B$8:$B$56,$C2419,'Model Performance Data'!$C$8:$C$56,$D2419))</f>
        <v>-</v>
      </c>
      <c r="N2419" s="254" t="str">
        <f>IF(ISNA(SUMIFS(INDEX('Model Performance Data'!$O$8:$DY$56,0,MATCH(CONCATENATE($J2419,N$6),'Model Performance Data'!$O$6:$DY$6,0)),'Model Performance Data'!$B$8:$B$56,$C2419,'Model Performance Data'!$C$8:$C$56,$D2419)),"-",SUMIFS(INDEX('Model Performance Data'!$O$8:$DY$56,0,MATCH(CONCATENATE($J2419,N$6),'Model Performance Data'!$O$6:$DY$6,0)),'Model Performance Data'!$B$8:$B$56,$C2419,'Model Performance Data'!$C$8:$C$56,$D2419))</f>
        <v>-</v>
      </c>
      <c r="O2419" s="255">
        <f>IF(ISNA(SUMIFS(INDEX('Model Performance Data'!$O$8:$DY$56,0,MATCH(CONCATENATE($J2419,O$6),'Model Performance Data'!$O$6:$DY$6,0)),'Model Performance Data'!$B$8:$B$56,$C2419,'Model Performance Data'!$C$8:$C$56,$D2419)),"-",SUMIFS(INDEX('Model Performance Data'!$O$8:$DY$56,0,MATCH(CONCATENATE($J2419,O$6),'Model Performance Data'!$O$6:$DY$6,0)),'Model Performance Data'!$B$8:$B$56,$C2419,'Model Performance Data'!$C$8:$C$56,$D2419))</f>
        <v>0</v>
      </c>
    </row>
    <row r="2420" spans="2:15" x14ac:dyDescent="0.35">
      <c r="B2420" s="37" t="s">
        <v>80</v>
      </c>
      <c r="C2420" s="38" t="str">
        <f>IF(ISBLANK('Model Performance Data'!$B$104),"-",'Model Performance Data'!$B$104)</f>
        <v>-</v>
      </c>
      <c r="D2420" s="38" t="str">
        <f>IF(ISBLANK('Model Performance Data'!$C$104),"-",'Model Performance Data'!$C$104)</f>
        <v>-</v>
      </c>
      <c r="E2420" s="38" t="str">
        <f>IF(ISBLANK('Model Performance Data'!$D$104),"-",'Model Performance Data'!$D$104)</f>
        <v>-</v>
      </c>
      <c r="F2420" s="38" t="str">
        <f>IF(ISBLANK('Model Performance Data'!$E$104),"-",'Model Performance Data'!$E$104)</f>
        <v>-</v>
      </c>
      <c r="G2420" s="38" t="str">
        <f>IF(ISBLANK('Model Performance Data'!$F$104),"-",'Model Performance Data'!$F$104)</f>
        <v>-</v>
      </c>
      <c r="H2420" s="253">
        <v>3</v>
      </c>
      <c r="I2420" s="253">
        <v>1</v>
      </c>
      <c r="J2420" s="37" t="str">
        <f t="shared" si="85"/>
        <v>31</v>
      </c>
      <c r="K2420" s="38" t="str">
        <f>IF(ISBLANK('Model Performance Data'!$L$104),"-",'Model Performance Data'!$L$104)</f>
        <v>-</v>
      </c>
      <c r="L2420" s="38" t="str">
        <f>IF(ISBLANK('Model Performance Data'!$K$104),"-",'Model Performance Data'!$K$104)</f>
        <v>-</v>
      </c>
      <c r="M2420" s="254">
        <f>IF(ISNA(SUMIFS(INDEX('Model Performance Data'!$O$8:$DY$56,0,MATCH(CONCATENATE($J2420,M$6),'Model Performance Data'!$O$6:$DY$6,0)),'Model Performance Data'!$B$8:$B$56,$C2420,'Model Performance Data'!$C$8:$C$56,$D2420)),"-",SUMIFS(INDEX('Model Performance Data'!$O$8:$DY$56,0,MATCH(CONCATENATE($J2420,M$6),'Model Performance Data'!$O$6:$DY$6,0)),'Model Performance Data'!$B$8:$B$56,$C2420,'Model Performance Data'!$C$8:$C$56,$D2420))</f>
        <v>0</v>
      </c>
      <c r="N2420" s="254">
        <f>IF(ISNA(SUMIFS(INDEX('Model Performance Data'!$O$8:$DY$56,0,MATCH(CONCATENATE($J2420,N$6),'Model Performance Data'!$O$6:$DY$6,0)),'Model Performance Data'!$B$8:$B$56,$C2420,'Model Performance Data'!$C$8:$C$56,$D2420)),"-",SUMIFS(INDEX('Model Performance Data'!$O$8:$DY$56,0,MATCH(CONCATENATE($J2420,N$6),'Model Performance Data'!$O$6:$DY$6,0)),'Model Performance Data'!$B$8:$B$56,$C2420,'Model Performance Data'!$C$8:$C$56,$D2420))</f>
        <v>0</v>
      </c>
      <c r="O2420" s="255">
        <f>IF(ISNA(SUMIFS(INDEX('Model Performance Data'!$O$8:$DY$56,0,MATCH(CONCATENATE($J2420,O$6),'Model Performance Data'!$O$6:$DY$6,0)),'Model Performance Data'!$B$8:$B$56,$C2420,'Model Performance Data'!$C$8:$C$56,$D2420)),"-",SUMIFS(INDEX('Model Performance Data'!$O$8:$DY$56,0,MATCH(CONCATENATE($J2420,O$6),'Model Performance Data'!$O$6:$DY$6,0)),'Model Performance Data'!$B$8:$B$56,$C2420,'Model Performance Data'!$C$8:$C$56,$D2420))</f>
        <v>0</v>
      </c>
    </row>
    <row r="2421" spans="2:15" x14ac:dyDescent="0.35">
      <c r="B2421" s="37" t="s">
        <v>80</v>
      </c>
      <c r="C2421" s="38" t="str">
        <f>IF(ISBLANK('Model Performance Data'!$B$104),"-",'Model Performance Data'!$B$104)</f>
        <v>-</v>
      </c>
      <c r="D2421" s="38" t="str">
        <f>IF(ISBLANK('Model Performance Data'!$C$104),"-",'Model Performance Data'!$C$104)</f>
        <v>-</v>
      </c>
      <c r="E2421" s="38" t="str">
        <f>IF(ISBLANK('Model Performance Data'!$D$104),"-",'Model Performance Data'!$D$104)</f>
        <v>-</v>
      </c>
      <c r="F2421" s="38" t="str">
        <f>IF(ISBLANK('Model Performance Data'!$E$104),"-",'Model Performance Data'!$E$104)</f>
        <v>-</v>
      </c>
      <c r="G2421" s="38" t="str">
        <f>IF(ISBLANK('Model Performance Data'!$F$104),"-",'Model Performance Data'!$F$104)</f>
        <v>-</v>
      </c>
      <c r="H2421" s="253">
        <v>3</v>
      </c>
      <c r="I2421" s="253">
        <v>2</v>
      </c>
      <c r="J2421" s="37" t="str">
        <f t="shared" si="85"/>
        <v>32</v>
      </c>
      <c r="K2421" s="38" t="str">
        <f>IF(ISBLANK('Model Performance Data'!$L$104),"-",'Model Performance Data'!$L$104)</f>
        <v>-</v>
      </c>
      <c r="L2421" s="38" t="str">
        <f>IF(ISBLANK('Model Performance Data'!$K$104),"-",'Model Performance Data'!$K$104)</f>
        <v>-</v>
      </c>
      <c r="M2421" s="254">
        <f>IF(ISNA(SUMIFS(INDEX('Model Performance Data'!$O$8:$DY$56,0,MATCH(CONCATENATE($J2421,M$6),'Model Performance Data'!$O$6:$DY$6,0)),'Model Performance Data'!$B$8:$B$56,$C2421,'Model Performance Data'!$C$8:$C$56,$D2421)),"-",SUMIFS(INDEX('Model Performance Data'!$O$8:$DY$56,0,MATCH(CONCATENATE($J2421,M$6),'Model Performance Data'!$O$6:$DY$6,0)),'Model Performance Data'!$B$8:$B$56,$C2421,'Model Performance Data'!$C$8:$C$56,$D2421))</f>
        <v>0</v>
      </c>
      <c r="N2421" s="254">
        <f>IF(ISNA(SUMIFS(INDEX('Model Performance Data'!$O$8:$DY$56,0,MATCH(CONCATENATE($J2421,N$6),'Model Performance Data'!$O$6:$DY$6,0)),'Model Performance Data'!$B$8:$B$56,$C2421,'Model Performance Data'!$C$8:$C$56,$D2421)),"-",SUMIFS(INDEX('Model Performance Data'!$O$8:$DY$56,0,MATCH(CONCATENATE($J2421,N$6),'Model Performance Data'!$O$6:$DY$6,0)),'Model Performance Data'!$B$8:$B$56,$C2421,'Model Performance Data'!$C$8:$C$56,$D2421))</f>
        <v>0</v>
      </c>
      <c r="O2421" s="255">
        <f>IF(ISNA(SUMIFS(INDEX('Model Performance Data'!$O$8:$DY$56,0,MATCH(CONCATENATE($J2421,O$6),'Model Performance Data'!$O$6:$DY$6,0)),'Model Performance Data'!$B$8:$B$56,$C2421,'Model Performance Data'!$C$8:$C$56,$D2421)),"-",SUMIFS(INDEX('Model Performance Data'!$O$8:$DY$56,0,MATCH(CONCATENATE($J2421,O$6),'Model Performance Data'!$O$6:$DY$6,0)),'Model Performance Data'!$B$8:$B$56,$C2421,'Model Performance Data'!$C$8:$C$56,$D2421))</f>
        <v>0</v>
      </c>
    </row>
    <row r="2422" spans="2:15" x14ac:dyDescent="0.35">
      <c r="B2422" s="37" t="s">
        <v>80</v>
      </c>
      <c r="C2422" s="38" t="str">
        <f>IF(ISBLANK('Model Performance Data'!$B$104),"-",'Model Performance Data'!$B$104)</f>
        <v>-</v>
      </c>
      <c r="D2422" s="38" t="str">
        <f>IF(ISBLANK('Model Performance Data'!$C$104),"-",'Model Performance Data'!$C$104)</f>
        <v>-</v>
      </c>
      <c r="E2422" s="38" t="str">
        <f>IF(ISBLANK('Model Performance Data'!$D$104),"-",'Model Performance Data'!$D$104)</f>
        <v>-</v>
      </c>
      <c r="F2422" s="38" t="str">
        <f>IF(ISBLANK('Model Performance Data'!$E$104),"-",'Model Performance Data'!$E$104)</f>
        <v>-</v>
      </c>
      <c r="G2422" s="38" t="str">
        <f>IF(ISBLANK('Model Performance Data'!$F$104),"-",'Model Performance Data'!$F$104)</f>
        <v>-</v>
      </c>
      <c r="H2422" s="253">
        <v>3</v>
      </c>
      <c r="I2422" s="253">
        <v>3</v>
      </c>
      <c r="J2422" s="37" t="str">
        <f t="shared" si="85"/>
        <v>33</v>
      </c>
      <c r="K2422" s="38" t="str">
        <f>IF(ISBLANK('Model Performance Data'!$L$104),"-",'Model Performance Data'!$L$104)</f>
        <v>-</v>
      </c>
      <c r="L2422" s="38" t="str">
        <f>IF(ISBLANK('Model Performance Data'!$K$104),"-",'Model Performance Data'!$K$104)</f>
        <v>-</v>
      </c>
      <c r="M2422" s="254">
        <f>IF(ISNA(SUMIFS(INDEX('Model Performance Data'!$O$8:$DY$56,0,MATCH(CONCATENATE($J2422,M$6),'Model Performance Data'!$O$6:$DY$6,0)),'Model Performance Data'!$B$8:$B$56,$C2422,'Model Performance Data'!$C$8:$C$56,$D2422)),"-",SUMIFS(INDEX('Model Performance Data'!$O$8:$DY$56,0,MATCH(CONCATENATE($J2422,M$6),'Model Performance Data'!$O$6:$DY$6,0)),'Model Performance Data'!$B$8:$B$56,$C2422,'Model Performance Data'!$C$8:$C$56,$D2422))</f>
        <v>0</v>
      </c>
      <c r="N2422" s="254">
        <f>IF(ISNA(SUMIFS(INDEX('Model Performance Data'!$O$8:$DY$56,0,MATCH(CONCATENATE($J2422,N$6),'Model Performance Data'!$O$6:$DY$6,0)),'Model Performance Data'!$B$8:$B$56,$C2422,'Model Performance Data'!$C$8:$C$56,$D2422)),"-",SUMIFS(INDEX('Model Performance Data'!$O$8:$DY$56,0,MATCH(CONCATENATE($J2422,N$6),'Model Performance Data'!$O$6:$DY$6,0)),'Model Performance Data'!$B$8:$B$56,$C2422,'Model Performance Data'!$C$8:$C$56,$D2422))</f>
        <v>0</v>
      </c>
      <c r="O2422" s="255">
        <f>IF(ISNA(SUMIFS(INDEX('Model Performance Data'!$O$8:$DY$56,0,MATCH(CONCATENATE($J2422,O$6),'Model Performance Data'!$O$6:$DY$6,0)),'Model Performance Data'!$B$8:$B$56,$C2422,'Model Performance Data'!$C$8:$C$56,$D2422)),"-",SUMIFS(INDEX('Model Performance Data'!$O$8:$DY$56,0,MATCH(CONCATENATE($J2422,O$6),'Model Performance Data'!$O$6:$DY$6,0)),'Model Performance Data'!$B$8:$B$56,$C2422,'Model Performance Data'!$C$8:$C$56,$D2422))</f>
        <v>0</v>
      </c>
    </row>
    <row r="2423" spans="2:15" x14ac:dyDescent="0.35">
      <c r="B2423" s="37" t="s">
        <v>80</v>
      </c>
      <c r="C2423" s="38" t="str">
        <f>IF(ISBLANK('Model Performance Data'!$B$104),"-",'Model Performance Data'!$B$104)</f>
        <v>-</v>
      </c>
      <c r="D2423" s="38" t="str">
        <f>IF(ISBLANK('Model Performance Data'!$C$104),"-",'Model Performance Data'!$C$104)</f>
        <v>-</v>
      </c>
      <c r="E2423" s="38" t="str">
        <f>IF(ISBLANK('Model Performance Data'!$D$104),"-",'Model Performance Data'!$D$104)</f>
        <v>-</v>
      </c>
      <c r="F2423" s="38" t="str">
        <f>IF(ISBLANK('Model Performance Data'!$E$104),"-",'Model Performance Data'!$E$104)</f>
        <v>-</v>
      </c>
      <c r="G2423" s="38" t="str">
        <f>IF(ISBLANK('Model Performance Data'!$F$104),"-",'Model Performance Data'!$F$104)</f>
        <v>-</v>
      </c>
      <c r="H2423" s="253">
        <v>3</v>
      </c>
      <c r="I2423" s="253">
        <v>4</v>
      </c>
      <c r="J2423" s="37" t="str">
        <f t="shared" si="85"/>
        <v>34</v>
      </c>
      <c r="K2423" s="38" t="str">
        <f>IF(ISBLANK('Model Performance Data'!$L$104),"-",'Model Performance Data'!$L$104)</f>
        <v>-</v>
      </c>
      <c r="L2423" s="38" t="str">
        <f>IF(ISBLANK('Model Performance Data'!$K$104),"-",'Model Performance Data'!$K$104)</f>
        <v>-</v>
      </c>
      <c r="M2423" s="254">
        <f>IF(ISNA(SUMIFS(INDEX('Model Performance Data'!$O$8:$DY$56,0,MATCH(CONCATENATE($J2423,M$6),'Model Performance Data'!$O$6:$DY$6,0)),'Model Performance Data'!$B$8:$B$56,$C2423,'Model Performance Data'!$C$8:$C$56,$D2423)),"-",SUMIFS(INDEX('Model Performance Data'!$O$8:$DY$56,0,MATCH(CONCATENATE($J2423,M$6),'Model Performance Data'!$O$6:$DY$6,0)),'Model Performance Data'!$B$8:$B$56,$C2423,'Model Performance Data'!$C$8:$C$56,$D2423))</f>
        <v>0</v>
      </c>
      <c r="N2423" s="254">
        <f>IF(ISNA(SUMIFS(INDEX('Model Performance Data'!$O$8:$DY$56,0,MATCH(CONCATENATE($J2423,N$6),'Model Performance Data'!$O$6:$DY$6,0)),'Model Performance Data'!$B$8:$B$56,$C2423,'Model Performance Data'!$C$8:$C$56,$D2423)),"-",SUMIFS(INDEX('Model Performance Data'!$O$8:$DY$56,0,MATCH(CONCATENATE($J2423,N$6),'Model Performance Data'!$O$6:$DY$6,0)),'Model Performance Data'!$B$8:$B$56,$C2423,'Model Performance Data'!$C$8:$C$56,$D2423))</f>
        <v>0</v>
      </c>
      <c r="O2423" s="255">
        <f>IF(ISNA(SUMIFS(INDEX('Model Performance Data'!$O$8:$DY$56,0,MATCH(CONCATENATE($J2423,O$6),'Model Performance Data'!$O$6:$DY$6,0)),'Model Performance Data'!$B$8:$B$56,$C2423,'Model Performance Data'!$C$8:$C$56,$D2423)),"-",SUMIFS(INDEX('Model Performance Data'!$O$8:$DY$56,0,MATCH(CONCATENATE($J2423,O$6),'Model Performance Data'!$O$6:$DY$6,0)),'Model Performance Data'!$B$8:$B$56,$C2423,'Model Performance Data'!$C$8:$C$56,$D2423))</f>
        <v>0</v>
      </c>
    </row>
    <row r="2424" spans="2:15" x14ac:dyDescent="0.35">
      <c r="B2424" s="37" t="s">
        <v>80</v>
      </c>
      <c r="C2424" s="38" t="str">
        <f>IF(ISBLANK('Model Performance Data'!$B$104),"-",'Model Performance Data'!$B$104)</f>
        <v>-</v>
      </c>
      <c r="D2424" s="38" t="str">
        <f>IF(ISBLANK('Model Performance Data'!$C$104),"-",'Model Performance Data'!$C$104)</f>
        <v>-</v>
      </c>
      <c r="E2424" s="38" t="str">
        <f>IF(ISBLANK('Model Performance Data'!$D$104),"-",'Model Performance Data'!$D$104)</f>
        <v>-</v>
      </c>
      <c r="F2424" s="38" t="str">
        <f>IF(ISBLANK('Model Performance Data'!$E$104),"-",'Model Performance Data'!$E$104)</f>
        <v>-</v>
      </c>
      <c r="G2424" s="38" t="str">
        <f>IF(ISBLANK('Model Performance Data'!$F$104),"-",'Model Performance Data'!$F$104)</f>
        <v>-</v>
      </c>
      <c r="H2424" s="253">
        <v>3</v>
      </c>
      <c r="I2424" s="253">
        <v>5</v>
      </c>
      <c r="J2424" s="37" t="str">
        <f t="shared" si="85"/>
        <v>35</v>
      </c>
      <c r="K2424" s="38" t="str">
        <f>IF(ISBLANK('Model Performance Data'!$L$104),"-",'Model Performance Data'!$L$104)</f>
        <v>-</v>
      </c>
      <c r="L2424" s="38" t="str">
        <f>IF(ISBLANK('Model Performance Data'!$K$104),"-",'Model Performance Data'!$K$104)</f>
        <v>-</v>
      </c>
      <c r="M2424" s="254">
        <f>IF(ISNA(SUMIFS(INDEX('Model Performance Data'!$O$8:$DY$56,0,MATCH(CONCATENATE($J2424,M$6),'Model Performance Data'!$O$6:$DY$6,0)),'Model Performance Data'!$B$8:$B$56,$C2424,'Model Performance Data'!$C$8:$C$56,$D2424)),"-",SUMIFS(INDEX('Model Performance Data'!$O$8:$DY$56,0,MATCH(CONCATENATE($J2424,M$6),'Model Performance Data'!$O$6:$DY$6,0)),'Model Performance Data'!$B$8:$B$56,$C2424,'Model Performance Data'!$C$8:$C$56,$D2424))</f>
        <v>0</v>
      </c>
      <c r="N2424" s="254">
        <f>IF(ISNA(SUMIFS(INDEX('Model Performance Data'!$O$8:$DY$56,0,MATCH(CONCATENATE($J2424,N$6),'Model Performance Data'!$O$6:$DY$6,0)),'Model Performance Data'!$B$8:$B$56,$C2424,'Model Performance Data'!$C$8:$C$56,$D2424)),"-",SUMIFS(INDEX('Model Performance Data'!$O$8:$DY$56,0,MATCH(CONCATENATE($J2424,N$6),'Model Performance Data'!$O$6:$DY$6,0)),'Model Performance Data'!$B$8:$B$56,$C2424,'Model Performance Data'!$C$8:$C$56,$D2424))</f>
        <v>0</v>
      </c>
      <c r="O2424" s="255">
        <f>IF(ISNA(SUMIFS(INDEX('Model Performance Data'!$O$8:$DY$56,0,MATCH(CONCATENATE($J2424,O$6),'Model Performance Data'!$O$6:$DY$6,0)),'Model Performance Data'!$B$8:$B$56,$C2424,'Model Performance Data'!$C$8:$C$56,$D2424)),"-",SUMIFS(INDEX('Model Performance Data'!$O$8:$DY$56,0,MATCH(CONCATENATE($J2424,O$6),'Model Performance Data'!$O$6:$DY$6,0)),'Model Performance Data'!$B$8:$B$56,$C2424,'Model Performance Data'!$C$8:$C$56,$D2424))</f>
        <v>0</v>
      </c>
    </row>
    <row r="2425" spans="2:15" x14ac:dyDescent="0.35">
      <c r="B2425" s="37" t="s">
        <v>80</v>
      </c>
      <c r="C2425" s="38" t="str">
        <f>IF(ISBLANK('Model Performance Data'!$B$104),"-",'Model Performance Data'!$B$104)</f>
        <v>-</v>
      </c>
      <c r="D2425" s="38" t="str">
        <f>IF(ISBLANK('Model Performance Data'!$C$104),"-",'Model Performance Data'!$C$104)</f>
        <v>-</v>
      </c>
      <c r="E2425" s="38" t="str">
        <f>IF(ISBLANK('Model Performance Data'!$D$104),"-",'Model Performance Data'!$D$104)</f>
        <v>-</v>
      </c>
      <c r="F2425" s="38" t="str">
        <f>IF(ISBLANK('Model Performance Data'!$E$104),"-",'Model Performance Data'!$E$104)</f>
        <v>-</v>
      </c>
      <c r="G2425" s="38" t="str">
        <f>IF(ISBLANK('Model Performance Data'!$F$104),"-",'Model Performance Data'!$F$104)</f>
        <v>-</v>
      </c>
      <c r="H2425" s="253">
        <v>3</v>
      </c>
      <c r="I2425" s="253" t="s">
        <v>65</v>
      </c>
      <c r="J2425" s="37" t="str">
        <f t="shared" si="85"/>
        <v>3Goal</v>
      </c>
      <c r="K2425" s="38" t="str">
        <f>IF(ISBLANK('Model Performance Data'!$L$104),"-",'Model Performance Data'!$L$104)</f>
        <v>-</v>
      </c>
      <c r="L2425" s="38" t="str">
        <f>IF(ISBLANK('Model Performance Data'!$K$104),"-",'Model Performance Data'!$K$104)</f>
        <v>-</v>
      </c>
      <c r="M2425" s="254" t="str">
        <f>IF(ISNA(SUMIFS(INDEX('Model Performance Data'!$O$8:$DY$56,0,MATCH(CONCATENATE($J2425,M$6),'Model Performance Data'!$O$6:$DY$6,0)),'Model Performance Data'!$B$8:$B$56,$C2425,'Model Performance Data'!$C$8:$C$56,$D2425)),"-",SUMIFS(INDEX('Model Performance Data'!$O$8:$DY$56,0,MATCH(CONCATENATE($J2425,M$6),'Model Performance Data'!$O$6:$DY$6,0)),'Model Performance Data'!$B$8:$B$56,$C2425,'Model Performance Data'!$C$8:$C$56,$D2425))</f>
        <v>-</v>
      </c>
      <c r="N2425" s="254" t="str">
        <f>IF(ISNA(SUMIFS(INDEX('Model Performance Data'!$O$8:$DY$56,0,MATCH(CONCATENATE($J2425,N$6),'Model Performance Data'!$O$6:$DY$6,0)),'Model Performance Data'!$B$8:$B$56,$C2425,'Model Performance Data'!$C$8:$C$56,$D2425)),"-",SUMIFS(INDEX('Model Performance Data'!$O$8:$DY$56,0,MATCH(CONCATENATE($J2425,N$6),'Model Performance Data'!$O$6:$DY$6,0)),'Model Performance Data'!$B$8:$B$56,$C2425,'Model Performance Data'!$C$8:$C$56,$D2425))</f>
        <v>-</v>
      </c>
      <c r="O2425" s="255">
        <f>IF(ISNA(SUMIFS(INDEX('Model Performance Data'!$O$8:$DY$56,0,MATCH(CONCATENATE($J2425,O$6),'Model Performance Data'!$O$6:$DY$6,0)),'Model Performance Data'!$B$8:$B$56,$C2425,'Model Performance Data'!$C$8:$C$56,$D2425)),"-",SUMIFS(INDEX('Model Performance Data'!$O$8:$DY$56,0,MATCH(CONCATENATE($J2425,O$6),'Model Performance Data'!$O$6:$DY$6,0)),'Model Performance Data'!$B$8:$B$56,$C2425,'Model Performance Data'!$C$8:$C$56,$D2425))</f>
        <v>0</v>
      </c>
    </row>
    <row r="2426" spans="2:15" x14ac:dyDescent="0.35">
      <c r="B2426" s="37" t="s">
        <v>80</v>
      </c>
      <c r="C2426" s="38" t="str">
        <f>IF(ISBLANK('Model Performance Data'!$B$104),"-",'Model Performance Data'!$B$104)</f>
        <v>-</v>
      </c>
      <c r="D2426" s="38" t="str">
        <f>IF(ISBLANK('Model Performance Data'!$C$104),"-",'Model Performance Data'!$C$104)</f>
        <v>-</v>
      </c>
      <c r="E2426" s="38" t="str">
        <f>IF(ISBLANK('Model Performance Data'!$D$104),"-",'Model Performance Data'!$D$104)</f>
        <v>-</v>
      </c>
      <c r="F2426" s="38" t="str">
        <f>IF(ISBLANK('Model Performance Data'!$E$104),"-",'Model Performance Data'!$E$104)</f>
        <v>-</v>
      </c>
      <c r="G2426" s="38" t="str">
        <f>IF(ISBLANK('Model Performance Data'!$F$104),"-",'Model Performance Data'!$F$104)</f>
        <v>-</v>
      </c>
      <c r="H2426" s="253">
        <v>4</v>
      </c>
      <c r="I2426" s="253">
        <v>1</v>
      </c>
      <c r="J2426" s="37" t="str">
        <f t="shared" si="85"/>
        <v>41</v>
      </c>
      <c r="K2426" s="38" t="str">
        <f>IF(ISBLANK('Model Performance Data'!$L$104),"-",'Model Performance Data'!$L$104)</f>
        <v>-</v>
      </c>
      <c r="L2426" s="38" t="str">
        <f>IF(ISBLANK('Model Performance Data'!$K$104),"-",'Model Performance Data'!$K$104)</f>
        <v>-</v>
      </c>
      <c r="M2426" s="254">
        <f>IF(ISNA(SUMIFS(INDEX('Model Performance Data'!$O$8:$DY$56,0,MATCH(CONCATENATE($J2426,M$6),'Model Performance Data'!$O$6:$DY$6,0)),'Model Performance Data'!$B$8:$B$56,$C2426,'Model Performance Data'!$C$8:$C$56,$D2426)),"-",SUMIFS(INDEX('Model Performance Data'!$O$8:$DY$56,0,MATCH(CONCATENATE($J2426,M$6),'Model Performance Data'!$O$6:$DY$6,0)),'Model Performance Data'!$B$8:$B$56,$C2426,'Model Performance Data'!$C$8:$C$56,$D2426))</f>
        <v>0</v>
      </c>
      <c r="N2426" s="254">
        <f>IF(ISNA(SUMIFS(INDEX('Model Performance Data'!$O$8:$DY$56,0,MATCH(CONCATENATE($J2426,N$6),'Model Performance Data'!$O$6:$DY$6,0)),'Model Performance Data'!$B$8:$B$56,$C2426,'Model Performance Data'!$C$8:$C$56,$D2426)),"-",SUMIFS(INDEX('Model Performance Data'!$O$8:$DY$56,0,MATCH(CONCATENATE($J2426,N$6),'Model Performance Data'!$O$6:$DY$6,0)),'Model Performance Data'!$B$8:$B$56,$C2426,'Model Performance Data'!$C$8:$C$56,$D2426))</f>
        <v>0</v>
      </c>
      <c r="O2426" s="255">
        <f>IF(ISNA(SUMIFS(INDEX('Model Performance Data'!$O$8:$DY$56,0,MATCH(CONCATENATE($J2426,O$6),'Model Performance Data'!$O$6:$DY$6,0)),'Model Performance Data'!$B$8:$B$56,$C2426,'Model Performance Data'!$C$8:$C$56,$D2426)),"-",SUMIFS(INDEX('Model Performance Data'!$O$8:$DY$56,0,MATCH(CONCATENATE($J2426,O$6),'Model Performance Data'!$O$6:$DY$6,0)),'Model Performance Data'!$B$8:$B$56,$C2426,'Model Performance Data'!$C$8:$C$56,$D2426))</f>
        <v>0</v>
      </c>
    </row>
    <row r="2427" spans="2:15" x14ac:dyDescent="0.35">
      <c r="B2427" s="37" t="s">
        <v>80</v>
      </c>
      <c r="C2427" s="38" t="str">
        <f>IF(ISBLANK('Model Performance Data'!$B$104),"-",'Model Performance Data'!$B$104)</f>
        <v>-</v>
      </c>
      <c r="D2427" s="38" t="str">
        <f>IF(ISBLANK('Model Performance Data'!$C$104),"-",'Model Performance Data'!$C$104)</f>
        <v>-</v>
      </c>
      <c r="E2427" s="38" t="str">
        <f>IF(ISBLANK('Model Performance Data'!$D$104),"-",'Model Performance Data'!$D$104)</f>
        <v>-</v>
      </c>
      <c r="F2427" s="38" t="str">
        <f>IF(ISBLANK('Model Performance Data'!$E$104),"-",'Model Performance Data'!$E$104)</f>
        <v>-</v>
      </c>
      <c r="G2427" s="38" t="str">
        <f>IF(ISBLANK('Model Performance Data'!$F$104),"-",'Model Performance Data'!$F$104)</f>
        <v>-</v>
      </c>
      <c r="H2427" s="253">
        <v>4</v>
      </c>
      <c r="I2427" s="253">
        <v>2</v>
      </c>
      <c r="J2427" s="37" t="str">
        <f t="shared" si="85"/>
        <v>42</v>
      </c>
      <c r="K2427" s="38" t="str">
        <f>IF(ISBLANK('Model Performance Data'!$L$104),"-",'Model Performance Data'!$L$104)</f>
        <v>-</v>
      </c>
      <c r="L2427" s="38" t="str">
        <f>IF(ISBLANK('Model Performance Data'!$K$104),"-",'Model Performance Data'!$K$104)</f>
        <v>-</v>
      </c>
      <c r="M2427" s="254">
        <f>IF(ISNA(SUMIFS(INDEX('Model Performance Data'!$O$8:$DY$56,0,MATCH(CONCATENATE($J2427,M$6),'Model Performance Data'!$O$6:$DY$6,0)),'Model Performance Data'!$B$8:$B$56,$C2427,'Model Performance Data'!$C$8:$C$56,$D2427)),"-",SUMIFS(INDEX('Model Performance Data'!$O$8:$DY$56,0,MATCH(CONCATENATE($J2427,M$6),'Model Performance Data'!$O$6:$DY$6,0)),'Model Performance Data'!$B$8:$B$56,$C2427,'Model Performance Data'!$C$8:$C$56,$D2427))</f>
        <v>0</v>
      </c>
      <c r="N2427" s="254">
        <f>IF(ISNA(SUMIFS(INDEX('Model Performance Data'!$O$8:$DY$56,0,MATCH(CONCATENATE($J2427,N$6),'Model Performance Data'!$O$6:$DY$6,0)),'Model Performance Data'!$B$8:$B$56,$C2427,'Model Performance Data'!$C$8:$C$56,$D2427)),"-",SUMIFS(INDEX('Model Performance Data'!$O$8:$DY$56,0,MATCH(CONCATENATE($J2427,N$6),'Model Performance Data'!$O$6:$DY$6,0)),'Model Performance Data'!$B$8:$B$56,$C2427,'Model Performance Data'!$C$8:$C$56,$D2427))</f>
        <v>0</v>
      </c>
      <c r="O2427" s="255">
        <f>IF(ISNA(SUMIFS(INDEX('Model Performance Data'!$O$8:$DY$56,0,MATCH(CONCATENATE($J2427,O$6),'Model Performance Data'!$O$6:$DY$6,0)),'Model Performance Data'!$B$8:$B$56,$C2427,'Model Performance Data'!$C$8:$C$56,$D2427)),"-",SUMIFS(INDEX('Model Performance Data'!$O$8:$DY$56,0,MATCH(CONCATENATE($J2427,O$6),'Model Performance Data'!$O$6:$DY$6,0)),'Model Performance Data'!$B$8:$B$56,$C2427,'Model Performance Data'!$C$8:$C$56,$D2427))</f>
        <v>0</v>
      </c>
    </row>
    <row r="2428" spans="2:15" x14ac:dyDescent="0.35">
      <c r="B2428" s="37" t="s">
        <v>80</v>
      </c>
      <c r="C2428" s="38" t="str">
        <f>IF(ISBLANK('Model Performance Data'!$B$104),"-",'Model Performance Data'!$B$104)</f>
        <v>-</v>
      </c>
      <c r="D2428" s="38" t="str">
        <f>IF(ISBLANK('Model Performance Data'!$C$104),"-",'Model Performance Data'!$C$104)</f>
        <v>-</v>
      </c>
      <c r="E2428" s="38" t="str">
        <f>IF(ISBLANK('Model Performance Data'!$D$104),"-",'Model Performance Data'!$D$104)</f>
        <v>-</v>
      </c>
      <c r="F2428" s="38" t="str">
        <f>IF(ISBLANK('Model Performance Data'!$E$104),"-",'Model Performance Data'!$E$104)</f>
        <v>-</v>
      </c>
      <c r="G2428" s="38" t="str">
        <f>IF(ISBLANK('Model Performance Data'!$F$104),"-",'Model Performance Data'!$F$104)</f>
        <v>-</v>
      </c>
      <c r="H2428" s="253">
        <v>4</v>
      </c>
      <c r="I2428" s="253">
        <v>3</v>
      </c>
      <c r="J2428" s="37" t="str">
        <f t="shared" si="85"/>
        <v>43</v>
      </c>
      <c r="K2428" s="38" t="str">
        <f>IF(ISBLANK('Model Performance Data'!$L$104),"-",'Model Performance Data'!$L$104)</f>
        <v>-</v>
      </c>
      <c r="L2428" s="38" t="str">
        <f>IF(ISBLANK('Model Performance Data'!$K$104),"-",'Model Performance Data'!$K$104)</f>
        <v>-</v>
      </c>
      <c r="M2428" s="254">
        <f>IF(ISNA(SUMIFS(INDEX('Model Performance Data'!$O$8:$DY$56,0,MATCH(CONCATENATE($J2428,M$6),'Model Performance Data'!$O$6:$DY$6,0)),'Model Performance Data'!$B$8:$B$56,$C2428,'Model Performance Data'!$C$8:$C$56,$D2428)),"-",SUMIFS(INDEX('Model Performance Data'!$O$8:$DY$56,0,MATCH(CONCATENATE($J2428,M$6),'Model Performance Data'!$O$6:$DY$6,0)),'Model Performance Data'!$B$8:$B$56,$C2428,'Model Performance Data'!$C$8:$C$56,$D2428))</f>
        <v>0</v>
      </c>
      <c r="N2428" s="254">
        <f>IF(ISNA(SUMIFS(INDEX('Model Performance Data'!$O$8:$DY$56,0,MATCH(CONCATENATE($J2428,N$6),'Model Performance Data'!$O$6:$DY$6,0)),'Model Performance Data'!$B$8:$B$56,$C2428,'Model Performance Data'!$C$8:$C$56,$D2428)),"-",SUMIFS(INDEX('Model Performance Data'!$O$8:$DY$56,0,MATCH(CONCATENATE($J2428,N$6),'Model Performance Data'!$O$6:$DY$6,0)),'Model Performance Data'!$B$8:$B$56,$C2428,'Model Performance Data'!$C$8:$C$56,$D2428))</f>
        <v>0</v>
      </c>
      <c r="O2428" s="255">
        <f>IF(ISNA(SUMIFS(INDEX('Model Performance Data'!$O$8:$DY$56,0,MATCH(CONCATENATE($J2428,O$6),'Model Performance Data'!$O$6:$DY$6,0)),'Model Performance Data'!$B$8:$B$56,$C2428,'Model Performance Data'!$C$8:$C$56,$D2428)),"-",SUMIFS(INDEX('Model Performance Data'!$O$8:$DY$56,0,MATCH(CONCATENATE($J2428,O$6),'Model Performance Data'!$O$6:$DY$6,0)),'Model Performance Data'!$B$8:$B$56,$C2428,'Model Performance Data'!$C$8:$C$56,$D2428))</f>
        <v>0</v>
      </c>
    </row>
    <row r="2429" spans="2:15" x14ac:dyDescent="0.35">
      <c r="B2429" s="37" t="s">
        <v>80</v>
      </c>
      <c r="C2429" s="38" t="str">
        <f>IF(ISBLANK('Model Performance Data'!$B$104),"-",'Model Performance Data'!$B$104)</f>
        <v>-</v>
      </c>
      <c r="D2429" s="38" t="str">
        <f>IF(ISBLANK('Model Performance Data'!$C$104),"-",'Model Performance Data'!$C$104)</f>
        <v>-</v>
      </c>
      <c r="E2429" s="38" t="str">
        <f>IF(ISBLANK('Model Performance Data'!$D$104),"-",'Model Performance Data'!$D$104)</f>
        <v>-</v>
      </c>
      <c r="F2429" s="38" t="str">
        <f>IF(ISBLANK('Model Performance Data'!$E$104),"-",'Model Performance Data'!$E$104)</f>
        <v>-</v>
      </c>
      <c r="G2429" s="38" t="str">
        <f>IF(ISBLANK('Model Performance Data'!$F$104),"-",'Model Performance Data'!$F$104)</f>
        <v>-</v>
      </c>
      <c r="H2429" s="253">
        <v>4</v>
      </c>
      <c r="I2429" s="253">
        <v>4</v>
      </c>
      <c r="J2429" s="37" t="str">
        <f t="shared" si="85"/>
        <v>44</v>
      </c>
      <c r="K2429" s="38" t="str">
        <f>IF(ISBLANK('Model Performance Data'!$L$104),"-",'Model Performance Data'!$L$104)</f>
        <v>-</v>
      </c>
      <c r="L2429" s="38" t="str">
        <f>IF(ISBLANK('Model Performance Data'!$K$104),"-",'Model Performance Data'!$K$104)</f>
        <v>-</v>
      </c>
      <c r="M2429" s="254">
        <f>IF(ISNA(SUMIFS(INDEX('Model Performance Data'!$O$8:$DY$56,0,MATCH(CONCATENATE($J2429,M$6),'Model Performance Data'!$O$6:$DY$6,0)),'Model Performance Data'!$B$8:$B$56,$C2429,'Model Performance Data'!$C$8:$C$56,$D2429)),"-",SUMIFS(INDEX('Model Performance Data'!$O$8:$DY$56,0,MATCH(CONCATENATE($J2429,M$6),'Model Performance Data'!$O$6:$DY$6,0)),'Model Performance Data'!$B$8:$B$56,$C2429,'Model Performance Data'!$C$8:$C$56,$D2429))</f>
        <v>0</v>
      </c>
      <c r="N2429" s="254">
        <f>IF(ISNA(SUMIFS(INDEX('Model Performance Data'!$O$8:$DY$56,0,MATCH(CONCATENATE($J2429,N$6),'Model Performance Data'!$O$6:$DY$6,0)),'Model Performance Data'!$B$8:$B$56,$C2429,'Model Performance Data'!$C$8:$C$56,$D2429)),"-",SUMIFS(INDEX('Model Performance Data'!$O$8:$DY$56,0,MATCH(CONCATENATE($J2429,N$6),'Model Performance Data'!$O$6:$DY$6,0)),'Model Performance Data'!$B$8:$B$56,$C2429,'Model Performance Data'!$C$8:$C$56,$D2429))</f>
        <v>0</v>
      </c>
      <c r="O2429" s="255">
        <f>IF(ISNA(SUMIFS(INDEX('Model Performance Data'!$O$8:$DY$56,0,MATCH(CONCATENATE($J2429,O$6),'Model Performance Data'!$O$6:$DY$6,0)),'Model Performance Data'!$B$8:$B$56,$C2429,'Model Performance Data'!$C$8:$C$56,$D2429)),"-",SUMIFS(INDEX('Model Performance Data'!$O$8:$DY$56,0,MATCH(CONCATENATE($J2429,O$6),'Model Performance Data'!$O$6:$DY$6,0)),'Model Performance Data'!$B$8:$B$56,$C2429,'Model Performance Data'!$C$8:$C$56,$D2429))</f>
        <v>0</v>
      </c>
    </row>
    <row r="2430" spans="2:15" x14ac:dyDescent="0.35">
      <c r="B2430" s="37" t="s">
        <v>80</v>
      </c>
      <c r="C2430" s="38" t="str">
        <f>IF(ISBLANK('Model Performance Data'!$B$104),"-",'Model Performance Data'!$B$104)</f>
        <v>-</v>
      </c>
      <c r="D2430" s="38" t="str">
        <f>IF(ISBLANK('Model Performance Data'!$C$104),"-",'Model Performance Data'!$C$104)</f>
        <v>-</v>
      </c>
      <c r="E2430" s="38" t="str">
        <f>IF(ISBLANK('Model Performance Data'!$D$104),"-",'Model Performance Data'!$D$104)</f>
        <v>-</v>
      </c>
      <c r="F2430" s="38" t="str">
        <f>IF(ISBLANK('Model Performance Data'!$E$104),"-",'Model Performance Data'!$E$104)</f>
        <v>-</v>
      </c>
      <c r="G2430" s="38" t="str">
        <f>IF(ISBLANK('Model Performance Data'!$F$104),"-",'Model Performance Data'!$F$104)</f>
        <v>-</v>
      </c>
      <c r="H2430" s="253">
        <v>4</v>
      </c>
      <c r="I2430" s="253">
        <v>5</v>
      </c>
      <c r="J2430" s="37" t="str">
        <f t="shared" si="85"/>
        <v>45</v>
      </c>
      <c r="K2430" s="38" t="str">
        <f>IF(ISBLANK('Model Performance Data'!$L$104),"-",'Model Performance Data'!$L$104)</f>
        <v>-</v>
      </c>
      <c r="L2430" s="38" t="str">
        <f>IF(ISBLANK('Model Performance Data'!$K$104),"-",'Model Performance Data'!$K$104)</f>
        <v>-</v>
      </c>
      <c r="M2430" s="254">
        <f>IF(ISNA(SUMIFS(INDEX('Model Performance Data'!$O$8:$DY$56,0,MATCH(CONCATENATE($J2430,M$6),'Model Performance Data'!$O$6:$DY$6,0)),'Model Performance Data'!$B$8:$B$56,$C2430,'Model Performance Data'!$C$8:$C$56,$D2430)),"-",SUMIFS(INDEX('Model Performance Data'!$O$8:$DY$56,0,MATCH(CONCATENATE($J2430,M$6),'Model Performance Data'!$O$6:$DY$6,0)),'Model Performance Data'!$B$8:$B$56,$C2430,'Model Performance Data'!$C$8:$C$56,$D2430))</f>
        <v>0</v>
      </c>
      <c r="N2430" s="254">
        <f>IF(ISNA(SUMIFS(INDEX('Model Performance Data'!$O$8:$DY$56,0,MATCH(CONCATENATE($J2430,N$6),'Model Performance Data'!$O$6:$DY$6,0)),'Model Performance Data'!$B$8:$B$56,$C2430,'Model Performance Data'!$C$8:$C$56,$D2430)),"-",SUMIFS(INDEX('Model Performance Data'!$O$8:$DY$56,0,MATCH(CONCATENATE($J2430,N$6),'Model Performance Data'!$O$6:$DY$6,0)),'Model Performance Data'!$B$8:$B$56,$C2430,'Model Performance Data'!$C$8:$C$56,$D2430))</f>
        <v>0</v>
      </c>
      <c r="O2430" s="255">
        <f>IF(ISNA(SUMIFS(INDEX('Model Performance Data'!$O$8:$DY$56,0,MATCH(CONCATENATE($J2430,O$6),'Model Performance Data'!$O$6:$DY$6,0)),'Model Performance Data'!$B$8:$B$56,$C2430,'Model Performance Data'!$C$8:$C$56,$D2430)),"-",SUMIFS(INDEX('Model Performance Data'!$O$8:$DY$56,0,MATCH(CONCATENATE($J2430,O$6),'Model Performance Data'!$O$6:$DY$6,0)),'Model Performance Data'!$B$8:$B$56,$C2430,'Model Performance Data'!$C$8:$C$56,$D2430))</f>
        <v>0</v>
      </c>
    </row>
    <row r="2431" spans="2:15" x14ac:dyDescent="0.35">
      <c r="B2431" s="37" t="s">
        <v>80</v>
      </c>
      <c r="C2431" s="38" t="str">
        <f>IF(ISBLANK('Model Performance Data'!$B$104),"-",'Model Performance Data'!$B$104)</f>
        <v>-</v>
      </c>
      <c r="D2431" s="38" t="str">
        <f>IF(ISBLANK('Model Performance Data'!$C$104),"-",'Model Performance Data'!$C$104)</f>
        <v>-</v>
      </c>
      <c r="E2431" s="38" t="str">
        <f>IF(ISBLANK('Model Performance Data'!$D$104),"-",'Model Performance Data'!$D$104)</f>
        <v>-</v>
      </c>
      <c r="F2431" s="38" t="str">
        <f>IF(ISBLANK('Model Performance Data'!$E$104),"-",'Model Performance Data'!$E$104)</f>
        <v>-</v>
      </c>
      <c r="G2431" s="38" t="str">
        <f>IF(ISBLANK('Model Performance Data'!$F$104),"-",'Model Performance Data'!$F$104)</f>
        <v>-</v>
      </c>
      <c r="H2431" s="253">
        <v>4</v>
      </c>
      <c r="I2431" s="253" t="s">
        <v>65</v>
      </c>
      <c r="J2431" s="37" t="str">
        <f t="shared" si="85"/>
        <v>4Goal</v>
      </c>
      <c r="K2431" s="38" t="str">
        <f>IF(ISBLANK('Model Performance Data'!$L$104),"-",'Model Performance Data'!$L$104)</f>
        <v>-</v>
      </c>
      <c r="L2431" s="38" t="str">
        <f>IF(ISBLANK('Model Performance Data'!$K$104),"-",'Model Performance Data'!$K$104)</f>
        <v>-</v>
      </c>
      <c r="M2431" s="254" t="str">
        <f>IF(ISNA(SUMIFS(INDEX('Model Performance Data'!$O$8:$DY$56,0,MATCH(CONCATENATE($J2431,M$6),'Model Performance Data'!$O$6:$DY$6,0)),'Model Performance Data'!$B$8:$B$56,$C2431,'Model Performance Data'!$C$8:$C$56,$D2431)),"-",SUMIFS(INDEX('Model Performance Data'!$O$8:$DY$56,0,MATCH(CONCATENATE($J2431,M$6),'Model Performance Data'!$O$6:$DY$6,0)),'Model Performance Data'!$B$8:$B$56,$C2431,'Model Performance Data'!$C$8:$C$56,$D2431))</f>
        <v>-</v>
      </c>
      <c r="N2431" s="254" t="str">
        <f>IF(ISNA(SUMIFS(INDEX('Model Performance Data'!$O$8:$DY$56,0,MATCH(CONCATENATE($J2431,N$6),'Model Performance Data'!$O$6:$DY$6,0)),'Model Performance Data'!$B$8:$B$56,$C2431,'Model Performance Data'!$C$8:$C$56,$D2431)),"-",SUMIFS(INDEX('Model Performance Data'!$O$8:$DY$56,0,MATCH(CONCATENATE($J2431,N$6),'Model Performance Data'!$O$6:$DY$6,0)),'Model Performance Data'!$B$8:$B$56,$C2431,'Model Performance Data'!$C$8:$C$56,$D2431))</f>
        <v>-</v>
      </c>
      <c r="O2431" s="255">
        <f>IF(ISNA(SUMIFS(INDEX('Model Performance Data'!$O$8:$DY$56,0,MATCH(CONCATENATE($J2431,O$6),'Model Performance Data'!$O$6:$DY$6,0)),'Model Performance Data'!$B$8:$B$56,$C2431,'Model Performance Data'!$C$8:$C$56,$D2431)),"-",SUMIFS(INDEX('Model Performance Data'!$O$8:$DY$56,0,MATCH(CONCATENATE($J2431,O$6),'Model Performance Data'!$O$6:$DY$6,0)),'Model Performance Data'!$B$8:$B$56,$C2431,'Model Performance Data'!$C$8:$C$56,$D2431))</f>
        <v>0</v>
      </c>
    </row>
    <row r="2432" spans="2:15" x14ac:dyDescent="0.35">
      <c r="B2432" s="37" t="s">
        <v>80</v>
      </c>
      <c r="C2432" s="38" t="str">
        <f>IF(ISBLANK('Model Performance Data'!$B$105),"-",'Model Performance Data'!$B$105)</f>
        <v>-</v>
      </c>
      <c r="D2432" s="38" t="str">
        <f>IF(ISBLANK('Model Performance Data'!$C$105),"-",'Model Performance Data'!$C$105)</f>
        <v>-</v>
      </c>
      <c r="E2432" s="38" t="str">
        <f>IF(ISBLANK('Model Performance Data'!$D$105),"-",'Model Performance Data'!$D$105)</f>
        <v>-</v>
      </c>
      <c r="F2432" s="38" t="str">
        <f>IF(ISBLANK('Model Performance Data'!$E$105),"-",'Model Performance Data'!$E$105)</f>
        <v>-</v>
      </c>
      <c r="G2432" s="38" t="str">
        <f>IF(ISBLANK('Model Performance Data'!$F$105),"-",'Model Performance Data'!$F$105)</f>
        <v>-</v>
      </c>
      <c r="H2432" s="253" t="s">
        <v>64</v>
      </c>
      <c r="I2432" s="253" t="s">
        <v>64</v>
      </c>
      <c r="J2432" s="37" t="str">
        <f t="shared" si="85"/>
        <v>BaselineBaseline</v>
      </c>
      <c r="K2432" s="38" t="str">
        <f>IF(ISBLANK('Model Performance Data'!$L$105),"-",'Model Performance Data'!$L$105)</f>
        <v>-</v>
      </c>
      <c r="L2432" s="38" t="str">
        <f>IF(ISBLANK('Model Performance Data'!$K$105),"-",'Model Performance Data'!$K$105)</f>
        <v>-</v>
      </c>
      <c r="M2432" s="254">
        <f>IF(ISNA(SUMIFS(INDEX('Model Performance Data'!$O$8:$DY$56,0,MATCH(CONCATENATE($J2432,M$6),'Model Performance Data'!$O$6:$DY$6,0)),'Model Performance Data'!$B$8:$B$56,$C2432,'Model Performance Data'!$C$8:$C$56,$D2432)),"-",SUMIFS(INDEX('Model Performance Data'!$O$8:$DY$56,0,MATCH(CONCATENATE($J2432,M$6),'Model Performance Data'!$O$6:$DY$6,0)),'Model Performance Data'!$B$8:$B$56,$C2432,'Model Performance Data'!$C$8:$C$56,$D2432))</f>
        <v>0</v>
      </c>
      <c r="N2432" s="254">
        <f>IF(ISNA(SUMIFS(INDEX('Model Performance Data'!$O$8:$DY$56,0,MATCH(CONCATENATE($J2432,N$6),'Model Performance Data'!$O$6:$DY$6,0)),'Model Performance Data'!$B$8:$B$56,$C2432,'Model Performance Data'!$C$8:$C$56,$D2432)),"-",SUMIFS(INDEX('Model Performance Data'!$O$8:$DY$56,0,MATCH(CONCATENATE($J2432,N$6),'Model Performance Data'!$O$6:$DY$6,0)),'Model Performance Data'!$B$8:$B$56,$C2432,'Model Performance Data'!$C$8:$C$56,$D2432))</f>
        <v>0</v>
      </c>
      <c r="O2432" s="255">
        <f>IF(ISNA(SUMIFS(INDEX('Model Performance Data'!$O$8:$DY$56,0,MATCH(CONCATENATE($J2432,O$6),'Model Performance Data'!$O$6:$DY$6,0)),'Model Performance Data'!$B$8:$B$56,$C2432,'Model Performance Data'!$C$8:$C$56,$D2432)),"-",SUMIFS(INDEX('Model Performance Data'!$O$8:$DY$56,0,MATCH(CONCATENATE($J2432,O$6),'Model Performance Data'!$O$6:$DY$6,0)),'Model Performance Data'!$B$8:$B$56,$C2432,'Model Performance Data'!$C$8:$C$56,$D2432))</f>
        <v>0</v>
      </c>
    </row>
    <row r="2433" spans="2:15" x14ac:dyDescent="0.35">
      <c r="B2433" s="37" t="s">
        <v>80</v>
      </c>
      <c r="C2433" s="38" t="str">
        <f>IF(ISBLANK('Model Performance Data'!$B$105),"-",'Model Performance Data'!$B$105)</f>
        <v>-</v>
      </c>
      <c r="D2433" s="38" t="str">
        <f>IF(ISBLANK('Model Performance Data'!$C$105),"-",'Model Performance Data'!$C$105)</f>
        <v>-</v>
      </c>
      <c r="E2433" s="38" t="str">
        <f>IF(ISBLANK('Model Performance Data'!$D$105),"-",'Model Performance Data'!$D$105)</f>
        <v>-</v>
      </c>
      <c r="F2433" s="38" t="str">
        <f>IF(ISBLANK('Model Performance Data'!$E$105),"-",'Model Performance Data'!$E$105)</f>
        <v>-</v>
      </c>
      <c r="G2433" s="38" t="str">
        <f>IF(ISBLANK('Model Performance Data'!$F$105),"-",'Model Performance Data'!$F$105)</f>
        <v>-</v>
      </c>
      <c r="H2433" s="253">
        <v>1</v>
      </c>
      <c r="I2433" s="253">
        <v>1</v>
      </c>
      <c r="J2433" s="37" t="str">
        <f t="shared" si="85"/>
        <v>11</v>
      </c>
      <c r="K2433" s="38" t="str">
        <f>IF(ISBLANK('Model Performance Data'!$L$105),"-",'Model Performance Data'!$L$105)</f>
        <v>-</v>
      </c>
      <c r="L2433" s="38" t="str">
        <f>IF(ISBLANK('Model Performance Data'!$K$105),"-",'Model Performance Data'!$K$105)</f>
        <v>-</v>
      </c>
      <c r="M2433" s="254">
        <f>IF(ISNA(SUMIFS(INDEX('Model Performance Data'!$O$8:$DY$56,0,MATCH(CONCATENATE($J2433,M$6),'Model Performance Data'!$O$6:$DY$6,0)),'Model Performance Data'!$B$8:$B$56,$C2433,'Model Performance Data'!$C$8:$C$56,$D2433)),"-",SUMIFS(INDEX('Model Performance Data'!$O$8:$DY$56,0,MATCH(CONCATENATE($J2433,M$6),'Model Performance Data'!$O$6:$DY$6,0)),'Model Performance Data'!$B$8:$B$56,$C2433,'Model Performance Data'!$C$8:$C$56,$D2433))</f>
        <v>0</v>
      </c>
      <c r="N2433" s="254">
        <f>IF(ISNA(SUMIFS(INDEX('Model Performance Data'!$O$8:$DY$56,0,MATCH(CONCATENATE($J2433,N$6),'Model Performance Data'!$O$6:$DY$6,0)),'Model Performance Data'!$B$8:$B$56,$C2433,'Model Performance Data'!$C$8:$C$56,$D2433)),"-",SUMIFS(INDEX('Model Performance Data'!$O$8:$DY$56,0,MATCH(CONCATENATE($J2433,N$6),'Model Performance Data'!$O$6:$DY$6,0)),'Model Performance Data'!$B$8:$B$56,$C2433,'Model Performance Data'!$C$8:$C$56,$D2433))</f>
        <v>0</v>
      </c>
      <c r="O2433" s="255">
        <f>IF(ISNA(SUMIFS(INDEX('Model Performance Data'!$O$8:$DY$56,0,MATCH(CONCATENATE($J2433,O$6),'Model Performance Data'!$O$6:$DY$6,0)),'Model Performance Data'!$B$8:$B$56,$C2433,'Model Performance Data'!$C$8:$C$56,$D2433)),"-",SUMIFS(INDEX('Model Performance Data'!$O$8:$DY$56,0,MATCH(CONCATENATE($J2433,O$6),'Model Performance Data'!$O$6:$DY$6,0)),'Model Performance Data'!$B$8:$B$56,$C2433,'Model Performance Data'!$C$8:$C$56,$D2433))</f>
        <v>0</v>
      </c>
    </row>
    <row r="2434" spans="2:15" x14ac:dyDescent="0.35">
      <c r="B2434" s="37" t="s">
        <v>80</v>
      </c>
      <c r="C2434" s="38" t="str">
        <f>IF(ISBLANK('Model Performance Data'!$B$105),"-",'Model Performance Data'!$B$105)</f>
        <v>-</v>
      </c>
      <c r="D2434" s="38" t="str">
        <f>IF(ISBLANK('Model Performance Data'!$C$105),"-",'Model Performance Data'!$C$105)</f>
        <v>-</v>
      </c>
      <c r="E2434" s="38" t="str">
        <f>IF(ISBLANK('Model Performance Data'!$D$105),"-",'Model Performance Data'!$D$105)</f>
        <v>-</v>
      </c>
      <c r="F2434" s="38" t="str">
        <f>IF(ISBLANK('Model Performance Data'!$E$105),"-",'Model Performance Data'!$E$105)</f>
        <v>-</v>
      </c>
      <c r="G2434" s="38" t="str">
        <f>IF(ISBLANK('Model Performance Data'!$F$105),"-",'Model Performance Data'!$F$105)</f>
        <v>-</v>
      </c>
      <c r="H2434" s="253">
        <v>1</v>
      </c>
      <c r="I2434" s="253">
        <v>2</v>
      </c>
      <c r="J2434" s="37" t="str">
        <f t="shared" si="85"/>
        <v>12</v>
      </c>
      <c r="K2434" s="38" t="str">
        <f>IF(ISBLANK('Model Performance Data'!$L$105),"-",'Model Performance Data'!$L$105)</f>
        <v>-</v>
      </c>
      <c r="L2434" s="38" t="str">
        <f>IF(ISBLANK('Model Performance Data'!$K$105),"-",'Model Performance Data'!$K$105)</f>
        <v>-</v>
      </c>
      <c r="M2434" s="254">
        <f>IF(ISNA(SUMIFS(INDEX('Model Performance Data'!$O$8:$DY$56,0,MATCH(CONCATENATE($J2434,M$6),'Model Performance Data'!$O$6:$DY$6,0)),'Model Performance Data'!$B$8:$B$56,$C2434,'Model Performance Data'!$C$8:$C$56,$D2434)),"-",SUMIFS(INDEX('Model Performance Data'!$O$8:$DY$56,0,MATCH(CONCATENATE($J2434,M$6),'Model Performance Data'!$O$6:$DY$6,0)),'Model Performance Data'!$B$8:$B$56,$C2434,'Model Performance Data'!$C$8:$C$56,$D2434))</f>
        <v>0</v>
      </c>
      <c r="N2434" s="254">
        <f>IF(ISNA(SUMIFS(INDEX('Model Performance Data'!$O$8:$DY$56,0,MATCH(CONCATENATE($J2434,N$6),'Model Performance Data'!$O$6:$DY$6,0)),'Model Performance Data'!$B$8:$B$56,$C2434,'Model Performance Data'!$C$8:$C$56,$D2434)),"-",SUMIFS(INDEX('Model Performance Data'!$O$8:$DY$56,0,MATCH(CONCATENATE($J2434,N$6),'Model Performance Data'!$O$6:$DY$6,0)),'Model Performance Data'!$B$8:$B$56,$C2434,'Model Performance Data'!$C$8:$C$56,$D2434))</f>
        <v>0</v>
      </c>
      <c r="O2434" s="255">
        <f>IF(ISNA(SUMIFS(INDEX('Model Performance Data'!$O$8:$DY$56,0,MATCH(CONCATENATE($J2434,O$6),'Model Performance Data'!$O$6:$DY$6,0)),'Model Performance Data'!$B$8:$B$56,$C2434,'Model Performance Data'!$C$8:$C$56,$D2434)),"-",SUMIFS(INDEX('Model Performance Data'!$O$8:$DY$56,0,MATCH(CONCATENATE($J2434,O$6),'Model Performance Data'!$O$6:$DY$6,0)),'Model Performance Data'!$B$8:$B$56,$C2434,'Model Performance Data'!$C$8:$C$56,$D2434))</f>
        <v>0</v>
      </c>
    </row>
    <row r="2435" spans="2:15" x14ac:dyDescent="0.35">
      <c r="B2435" s="37" t="s">
        <v>80</v>
      </c>
      <c r="C2435" s="38" t="str">
        <f>IF(ISBLANK('Model Performance Data'!$B$105),"-",'Model Performance Data'!$B$105)</f>
        <v>-</v>
      </c>
      <c r="D2435" s="38" t="str">
        <f>IF(ISBLANK('Model Performance Data'!$C$105),"-",'Model Performance Data'!$C$105)</f>
        <v>-</v>
      </c>
      <c r="E2435" s="38" t="str">
        <f>IF(ISBLANK('Model Performance Data'!$D$105),"-",'Model Performance Data'!$D$105)</f>
        <v>-</v>
      </c>
      <c r="F2435" s="38" t="str">
        <f>IF(ISBLANK('Model Performance Data'!$E$105),"-",'Model Performance Data'!$E$105)</f>
        <v>-</v>
      </c>
      <c r="G2435" s="38" t="str">
        <f>IF(ISBLANK('Model Performance Data'!$F$105),"-",'Model Performance Data'!$F$105)</f>
        <v>-</v>
      </c>
      <c r="H2435" s="253">
        <v>1</v>
      </c>
      <c r="I2435" s="253">
        <v>3</v>
      </c>
      <c r="J2435" s="37" t="str">
        <f t="shared" si="85"/>
        <v>13</v>
      </c>
      <c r="K2435" s="38" t="str">
        <f>IF(ISBLANK('Model Performance Data'!$L$105),"-",'Model Performance Data'!$L$105)</f>
        <v>-</v>
      </c>
      <c r="L2435" s="38" t="str">
        <f>IF(ISBLANK('Model Performance Data'!$K$105),"-",'Model Performance Data'!$K$105)</f>
        <v>-</v>
      </c>
      <c r="M2435" s="254">
        <f>IF(ISNA(SUMIFS(INDEX('Model Performance Data'!$O$8:$DY$56,0,MATCH(CONCATENATE($J2435,M$6),'Model Performance Data'!$O$6:$DY$6,0)),'Model Performance Data'!$B$8:$B$56,$C2435,'Model Performance Data'!$C$8:$C$56,$D2435)),"-",SUMIFS(INDEX('Model Performance Data'!$O$8:$DY$56,0,MATCH(CONCATENATE($J2435,M$6),'Model Performance Data'!$O$6:$DY$6,0)),'Model Performance Data'!$B$8:$B$56,$C2435,'Model Performance Data'!$C$8:$C$56,$D2435))</f>
        <v>0</v>
      </c>
      <c r="N2435" s="254">
        <f>IF(ISNA(SUMIFS(INDEX('Model Performance Data'!$O$8:$DY$56,0,MATCH(CONCATENATE($J2435,N$6),'Model Performance Data'!$O$6:$DY$6,0)),'Model Performance Data'!$B$8:$B$56,$C2435,'Model Performance Data'!$C$8:$C$56,$D2435)),"-",SUMIFS(INDEX('Model Performance Data'!$O$8:$DY$56,0,MATCH(CONCATENATE($J2435,N$6),'Model Performance Data'!$O$6:$DY$6,0)),'Model Performance Data'!$B$8:$B$56,$C2435,'Model Performance Data'!$C$8:$C$56,$D2435))</f>
        <v>0</v>
      </c>
      <c r="O2435" s="255">
        <f>IF(ISNA(SUMIFS(INDEX('Model Performance Data'!$O$8:$DY$56,0,MATCH(CONCATENATE($J2435,O$6),'Model Performance Data'!$O$6:$DY$6,0)),'Model Performance Data'!$B$8:$B$56,$C2435,'Model Performance Data'!$C$8:$C$56,$D2435)),"-",SUMIFS(INDEX('Model Performance Data'!$O$8:$DY$56,0,MATCH(CONCATENATE($J2435,O$6),'Model Performance Data'!$O$6:$DY$6,0)),'Model Performance Data'!$B$8:$B$56,$C2435,'Model Performance Data'!$C$8:$C$56,$D2435))</f>
        <v>0</v>
      </c>
    </row>
    <row r="2436" spans="2:15" x14ac:dyDescent="0.35">
      <c r="B2436" s="37" t="s">
        <v>80</v>
      </c>
      <c r="C2436" s="38" t="str">
        <f>IF(ISBLANK('Model Performance Data'!$B$105),"-",'Model Performance Data'!$B$105)</f>
        <v>-</v>
      </c>
      <c r="D2436" s="38" t="str">
        <f>IF(ISBLANK('Model Performance Data'!$C$105),"-",'Model Performance Data'!$C$105)</f>
        <v>-</v>
      </c>
      <c r="E2436" s="38" t="str">
        <f>IF(ISBLANK('Model Performance Data'!$D$105),"-",'Model Performance Data'!$D$105)</f>
        <v>-</v>
      </c>
      <c r="F2436" s="38" t="str">
        <f>IF(ISBLANK('Model Performance Data'!$E$105),"-",'Model Performance Data'!$E$105)</f>
        <v>-</v>
      </c>
      <c r="G2436" s="38" t="str">
        <f>IF(ISBLANK('Model Performance Data'!$F$105),"-",'Model Performance Data'!$F$105)</f>
        <v>-</v>
      </c>
      <c r="H2436" s="253">
        <v>1</v>
      </c>
      <c r="I2436" s="253">
        <v>4</v>
      </c>
      <c r="J2436" s="37" t="str">
        <f t="shared" si="85"/>
        <v>14</v>
      </c>
      <c r="K2436" s="38" t="str">
        <f>IF(ISBLANK('Model Performance Data'!$L$105),"-",'Model Performance Data'!$L$105)</f>
        <v>-</v>
      </c>
      <c r="L2436" s="38" t="str">
        <f>IF(ISBLANK('Model Performance Data'!$K$105),"-",'Model Performance Data'!$K$105)</f>
        <v>-</v>
      </c>
      <c r="M2436" s="254">
        <f>IF(ISNA(SUMIFS(INDEX('Model Performance Data'!$O$8:$DY$56,0,MATCH(CONCATENATE($J2436,M$6),'Model Performance Data'!$O$6:$DY$6,0)),'Model Performance Data'!$B$8:$B$56,$C2436,'Model Performance Data'!$C$8:$C$56,$D2436)),"-",SUMIFS(INDEX('Model Performance Data'!$O$8:$DY$56,0,MATCH(CONCATENATE($J2436,M$6),'Model Performance Data'!$O$6:$DY$6,0)),'Model Performance Data'!$B$8:$B$56,$C2436,'Model Performance Data'!$C$8:$C$56,$D2436))</f>
        <v>0</v>
      </c>
      <c r="N2436" s="254">
        <f>IF(ISNA(SUMIFS(INDEX('Model Performance Data'!$O$8:$DY$56,0,MATCH(CONCATENATE($J2436,N$6),'Model Performance Data'!$O$6:$DY$6,0)),'Model Performance Data'!$B$8:$B$56,$C2436,'Model Performance Data'!$C$8:$C$56,$D2436)),"-",SUMIFS(INDEX('Model Performance Data'!$O$8:$DY$56,0,MATCH(CONCATENATE($J2436,N$6),'Model Performance Data'!$O$6:$DY$6,0)),'Model Performance Data'!$B$8:$B$56,$C2436,'Model Performance Data'!$C$8:$C$56,$D2436))</f>
        <v>0</v>
      </c>
      <c r="O2436" s="255">
        <f>IF(ISNA(SUMIFS(INDEX('Model Performance Data'!$O$8:$DY$56,0,MATCH(CONCATENATE($J2436,O$6),'Model Performance Data'!$O$6:$DY$6,0)),'Model Performance Data'!$B$8:$B$56,$C2436,'Model Performance Data'!$C$8:$C$56,$D2436)),"-",SUMIFS(INDEX('Model Performance Data'!$O$8:$DY$56,0,MATCH(CONCATENATE($J2436,O$6),'Model Performance Data'!$O$6:$DY$6,0)),'Model Performance Data'!$B$8:$B$56,$C2436,'Model Performance Data'!$C$8:$C$56,$D2436))</f>
        <v>0</v>
      </c>
    </row>
    <row r="2437" spans="2:15" x14ac:dyDescent="0.35">
      <c r="B2437" s="37" t="s">
        <v>80</v>
      </c>
      <c r="C2437" s="38" t="str">
        <f>IF(ISBLANK('Model Performance Data'!$B$105),"-",'Model Performance Data'!$B$105)</f>
        <v>-</v>
      </c>
      <c r="D2437" s="38" t="str">
        <f>IF(ISBLANK('Model Performance Data'!$C$105),"-",'Model Performance Data'!$C$105)</f>
        <v>-</v>
      </c>
      <c r="E2437" s="38" t="str">
        <f>IF(ISBLANK('Model Performance Data'!$D$105),"-",'Model Performance Data'!$D$105)</f>
        <v>-</v>
      </c>
      <c r="F2437" s="38" t="str">
        <f>IF(ISBLANK('Model Performance Data'!$E$105),"-",'Model Performance Data'!$E$105)</f>
        <v>-</v>
      </c>
      <c r="G2437" s="38" t="str">
        <f>IF(ISBLANK('Model Performance Data'!$F$105),"-",'Model Performance Data'!$F$105)</f>
        <v>-</v>
      </c>
      <c r="H2437" s="253">
        <v>1</v>
      </c>
      <c r="I2437" s="253">
        <v>5</v>
      </c>
      <c r="J2437" s="37" t="str">
        <f t="shared" si="85"/>
        <v>15</v>
      </c>
      <c r="K2437" s="38" t="str">
        <f>IF(ISBLANK('Model Performance Data'!$L$105),"-",'Model Performance Data'!$L$105)</f>
        <v>-</v>
      </c>
      <c r="L2437" s="38" t="str">
        <f>IF(ISBLANK('Model Performance Data'!$K$105),"-",'Model Performance Data'!$K$105)</f>
        <v>-</v>
      </c>
      <c r="M2437" s="254">
        <f>IF(ISNA(SUMIFS(INDEX('Model Performance Data'!$O$8:$DY$56,0,MATCH(CONCATENATE($J2437,M$6),'Model Performance Data'!$O$6:$DY$6,0)),'Model Performance Data'!$B$8:$B$56,$C2437,'Model Performance Data'!$C$8:$C$56,$D2437)),"-",SUMIFS(INDEX('Model Performance Data'!$O$8:$DY$56,0,MATCH(CONCATENATE($J2437,M$6),'Model Performance Data'!$O$6:$DY$6,0)),'Model Performance Data'!$B$8:$B$56,$C2437,'Model Performance Data'!$C$8:$C$56,$D2437))</f>
        <v>0</v>
      </c>
      <c r="N2437" s="254">
        <f>IF(ISNA(SUMIFS(INDEX('Model Performance Data'!$O$8:$DY$56,0,MATCH(CONCATENATE($J2437,N$6),'Model Performance Data'!$O$6:$DY$6,0)),'Model Performance Data'!$B$8:$B$56,$C2437,'Model Performance Data'!$C$8:$C$56,$D2437)),"-",SUMIFS(INDEX('Model Performance Data'!$O$8:$DY$56,0,MATCH(CONCATENATE($J2437,N$6),'Model Performance Data'!$O$6:$DY$6,0)),'Model Performance Data'!$B$8:$B$56,$C2437,'Model Performance Data'!$C$8:$C$56,$D2437))</f>
        <v>0</v>
      </c>
      <c r="O2437" s="255">
        <f>IF(ISNA(SUMIFS(INDEX('Model Performance Data'!$O$8:$DY$56,0,MATCH(CONCATENATE($J2437,O$6),'Model Performance Data'!$O$6:$DY$6,0)),'Model Performance Data'!$B$8:$B$56,$C2437,'Model Performance Data'!$C$8:$C$56,$D2437)),"-",SUMIFS(INDEX('Model Performance Data'!$O$8:$DY$56,0,MATCH(CONCATENATE($J2437,O$6),'Model Performance Data'!$O$6:$DY$6,0)),'Model Performance Data'!$B$8:$B$56,$C2437,'Model Performance Data'!$C$8:$C$56,$D2437))</f>
        <v>0</v>
      </c>
    </row>
    <row r="2438" spans="2:15" x14ac:dyDescent="0.35">
      <c r="B2438" s="37" t="s">
        <v>80</v>
      </c>
      <c r="C2438" s="38" t="str">
        <f>IF(ISBLANK('Model Performance Data'!$B$105),"-",'Model Performance Data'!$B$105)</f>
        <v>-</v>
      </c>
      <c r="D2438" s="38" t="str">
        <f>IF(ISBLANK('Model Performance Data'!$C$105),"-",'Model Performance Data'!$C$105)</f>
        <v>-</v>
      </c>
      <c r="E2438" s="38" t="str">
        <f>IF(ISBLANK('Model Performance Data'!$D$105),"-",'Model Performance Data'!$D$105)</f>
        <v>-</v>
      </c>
      <c r="F2438" s="38" t="str">
        <f>IF(ISBLANK('Model Performance Data'!$E$105),"-",'Model Performance Data'!$E$105)</f>
        <v>-</v>
      </c>
      <c r="G2438" s="38" t="str">
        <f>IF(ISBLANK('Model Performance Data'!$F$105),"-",'Model Performance Data'!$F$105)</f>
        <v>-</v>
      </c>
      <c r="H2438" s="253">
        <v>1</v>
      </c>
      <c r="I2438" s="253" t="s">
        <v>65</v>
      </c>
      <c r="J2438" s="37" t="str">
        <f t="shared" si="85"/>
        <v>1Goal</v>
      </c>
      <c r="K2438" s="38" t="str">
        <f>IF(ISBLANK('Model Performance Data'!$L$105),"-",'Model Performance Data'!$L$105)</f>
        <v>-</v>
      </c>
      <c r="L2438" s="38" t="str">
        <f>IF(ISBLANK('Model Performance Data'!$K$105),"-",'Model Performance Data'!$K$105)</f>
        <v>-</v>
      </c>
      <c r="M2438" s="254" t="str">
        <f>IF(ISNA(SUMIFS(INDEX('Model Performance Data'!$O$8:$DY$56,0,MATCH(CONCATENATE($J2438,M$6),'Model Performance Data'!$O$6:$DY$6,0)),'Model Performance Data'!$B$8:$B$56,$C2438,'Model Performance Data'!$C$8:$C$56,$D2438)),"-",SUMIFS(INDEX('Model Performance Data'!$O$8:$DY$56,0,MATCH(CONCATENATE($J2438,M$6),'Model Performance Data'!$O$6:$DY$6,0)),'Model Performance Data'!$B$8:$B$56,$C2438,'Model Performance Data'!$C$8:$C$56,$D2438))</f>
        <v>-</v>
      </c>
      <c r="N2438" s="254" t="str">
        <f>IF(ISNA(SUMIFS(INDEX('Model Performance Data'!$O$8:$DY$56,0,MATCH(CONCATENATE($J2438,N$6),'Model Performance Data'!$O$6:$DY$6,0)),'Model Performance Data'!$B$8:$B$56,$C2438,'Model Performance Data'!$C$8:$C$56,$D2438)),"-",SUMIFS(INDEX('Model Performance Data'!$O$8:$DY$56,0,MATCH(CONCATENATE($J2438,N$6),'Model Performance Data'!$O$6:$DY$6,0)),'Model Performance Data'!$B$8:$B$56,$C2438,'Model Performance Data'!$C$8:$C$56,$D2438))</f>
        <v>-</v>
      </c>
      <c r="O2438" s="255">
        <f>IF(ISNA(SUMIFS(INDEX('Model Performance Data'!$O$8:$DY$56,0,MATCH(CONCATENATE($J2438,O$6),'Model Performance Data'!$O$6:$DY$6,0)),'Model Performance Data'!$B$8:$B$56,$C2438,'Model Performance Data'!$C$8:$C$56,$D2438)),"-",SUMIFS(INDEX('Model Performance Data'!$O$8:$DY$56,0,MATCH(CONCATENATE($J2438,O$6),'Model Performance Data'!$O$6:$DY$6,0)),'Model Performance Data'!$B$8:$B$56,$C2438,'Model Performance Data'!$C$8:$C$56,$D2438))</f>
        <v>0</v>
      </c>
    </row>
    <row r="2439" spans="2:15" x14ac:dyDescent="0.35">
      <c r="B2439" s="37" t="s">
        <v>80</v>
      </c>
      <c r="C2439" s="38" t="str">
        <f>IF(ISBLANK('Model Performance Data'!$B$105),"-",'Model Performance Data'!$B$105)</f>
        <v>-</v>
      </c>
      <c r="D2439" s="38" t="str">
        <f>IF(ISBLANK('Model Performance Data'!$C$105),"-",'Model Performance Data'!$C$105)</f>
        <v>-</v>
      </c>
      <c r="E2439" s="38" t="str">
        <f>IF(ISBLANK('Model Performance Data'!$D$105),"-",'Model Performance Data'!$D$105)</f>
        <v>-</v>
      </c>
      <c r="F2439" s="38" t="str">
        <f>IF(ISBLANK('Model Performance Data'!$E$105),"-",'Model Performance Data'!$E$105)</f>
        <v>-</v>
      </c>
      <c r="G2439" s="38" t="str">
        <f>IF(ISBLANK('Model Performance Data'!$F$105),"-",'Model Performance Data'!$F$105)</f>
        <v>-</v>
      </c>
      <c r="H2439" s="253">
        <v>2</v>
      </c>
      <c r="I2439" s="253">
        <v>1</v>
      </c>
      <c r="J2439" s="37" t="str">
        <f t="shared" si="85"/>
        <v>21</v>
      </c>
      <c r="K2439" s="38" t="str">
        <f>IF(ISBLANK('Model Performance Data'!$L$105),"-",'Model Performance Data'!$L$105)</f>
        <v>-</v>
      </c>
      <c r="L2439" s="38" t="str">
        <f>IF(ISBLANK('Model Performance Data'!$K$105),"-",'Model Performance Data'!$K$105)</f>
        <v>-</v>
      </c>
      <c r="M2439" s="254">
        <f>IF(ISNA(SUMIFS(INDEX('Model Performance Data'!$O$8:$DY$56,0,MATCH(CONCATENATE($J2439,M$6),'Model Performance Data'!$O$6:$DY$6,0)),'Model Performance Data'!$B$8:$B$56,$C2439,'Model Performance Data'!$C$8:$C$56,$D2439)),"-",SUMIFS(INDEX('Model Performance Data'!$O$8:$DY$56,0,MATCH(CONCATENATE($J2439,M$6),'Model Performance Data'!$O$6:$DY$6,0)),'Model Performance Data'!$B$8:$B$56,$C2439,'Model Performance Data'!$C$8:$C$56,$D2439))</f>
        <v>0</v>
      </c>
      <c r="N2439" s="254">
        <f>IF(ISNA(SUMIFS(INDEX('Model Performance Data'!$O$8:$DY$56,0,MATCH(CONCATENATE($J2439,N$6),'Model Performance Data'!$O$6:$DY$6,0)),'Model Performance Data'!$B$8:$B$56,$C2439,'Model Performance Data'!$C$8:$C$56,$D2439)),"-",SUMIFS(INDEX('Model Performance Data'!$O$8:$DY$56,0,MATCH(CONCATENATE($J2439,N$6),'Model Performance Data'!$O$6:$DY$6,0)),'Model Performance Data'!$B$8:$B$56,$C2439,'Model Performance Data'!$C$8:$C$56,$D2439))</f>
        <v>0</v>
      </c>
      <c r="O2439" s="255">
        <f>IF(ISNA(SUMIFS(INDEX('Model Performance Data'!$O$8:$DY$56,0,MATCH(CONCATENATE($J2439,O$6),'Model Performance Data'!$O$6:$DY$6,0)),'Model Performance Data'!$B$8:$B$56,$C2439,'Model Performance Data'!$C$8:$C$56,$D2439)),"-",SUMIFS(INDEX('Model Performance Data'!$O$8:$DY$56,0,MATCH(CONCATENATE($J2439,O$6),'Model Performance Data'!$O$6:$DY$6,0)),'Model Performance Data'!$B$8:$B$56,$C2439,'Model Performance Data'!$C$8:$C$56,$D2439))</f>
        <v>0</v>
      </c>
    </row>
    <row r="2440" spans="2:15" x14ac:dyDescent="0.35">
      <c r="B2440" s="37" t="s">
        <v>80</v>
      </c>
      <c r="C2440" s="38" t="str">
        <f>IF(ISBLANK('Model Performance Data'!$B$105),"-",'Model Performance Data'!$B$105)</f>
        <v>-</v>
      </c>
      <c r="D2440" s="38" t="str">
        <f>IF(ISBLANK('Model Performance Data'!$C$105),"-",'Model Performance Data'!$C$105)</f>
        <v>-</v>
      </c>
      <c r="E2440" s="38" t="str">
        <f>IF(ISBLANK('Model Performance Data'!$D$105),"-",'Model Performance Data'!$D$105)</f>
        <v>-</v>
      </c>
      <c r="F2440" s="38" t="str">
        <f>IF(ISBLANK('Model Performance Data'!$E$105),"-",'Model Performance Data'!$E$105)</f>
        <v>-</v>
      </c>
      <c r="G2440" s="38" t="str">
        <f>IF(ISBLANK('Model Performance Data'!$F$105),"-",'Model Performance Data'!$F$105)</f>
        <v>-</v>
      </c>
      <c r="H2440" s="253">
        <v>2</v>
      </c>
      <c r="I2440" s="253">
        <v>2</v>
      </c>
      <c r="J2440" s="37" t="str">
        <f t="shared" si="85"/>
        <v>22</v>
      </c>
      <c r="K2440" s="38" t="str">
        <f>IF(ISBLANK('Model Performance Data'!$L$105),"-",'Model Performance Data'!$L$105)</f>
        <v>-</v>
      </c>
      <c r="L2440" s="38" t="str">
        <f>IF(ISBLANK('Model Performance Data'!$K$105),"-",'Model Performance Data'!$K$105)</f>
        <v>-</v>
      </c>
      <c r="M2440" s="254">
        <f>IF(ISNA(SUMIFS(INDEX('Model Performance Data'!$O$8:$DY$56,0,MATCH(CONCATENATE($J2440,M$6),'Model Performance Data'!$O$6:$DY$6,0)),'Model Performance Data'!$B$8:$B$56,$C2440,'Model Performance Data'!$C$8:$C$56,$D2440)),"-",SUMIFS(INDEX('Model Performance Data'!$O$8:$DY$56,0,MATCH(CONCATENATE($J2440,M$6),'Model Performance Data'!$O$6:$DY$6,0)),'Model Performance Data'!$B$8:$B$56,$C2440,'Model Performance Data'!$C$8:$C$56,$D2440))</f>
        <v>0</v>
      </c>
      <c r="N2440" s="254">
        <f>IF(ISNA(SUMIFS(INDEX('Model Performance Data'!$O$8:$DY$56,0,MATCH(CONCATENATE($J2440,N$6),'Model Performance Data'!$O$6:$DY$6,0)),'Model Performance Data'!$B$8:$B$56,$C2440,'Model Performance Data'!$C$8:$C$56,$D2440)),"-",SUMIFS(INDEX('Model Performance Data'!$O$8:$DY$56,0,MATCH(CONCATENATE($J2440,N$6),'Model Performance Data'!$O$6:$DY$6,0)),'Model Performance Data'!$B$8:$B$56,$C2440,'Model Performance Data'!$C$8:$C$56,$D2440))</f>
        <v>0</v>
      </c>
      <c r="O2440" s="255">
        <f>IF(ISNA(SUMIFS(INDEX('Model Performance Data'!$O$8:$DY$56,0,MATCH(CONCATENATE($J2440,O$6),'Model Performance Data'!$O$6:$DY$6,0)),'Model Performance Data'!$B$8:$B$56,$C2440,'Model Performance Data'!$C$8:$C$56,$D2440)),"-",SUMIFS(INDEX('Model Performance Data'!$O$8:$DY$56,0,MATCH(CONCATENATE($J2440,O$6),'Model Performance Data'!$O$6:$DY$6,0)),'Model Performance Data'!$B$8:$B$56,$C2440,'Model Performance Data'!$C$8:$C$56,$D2440))</f>
        <v>0</v>
      </c>
    </row>
    <row r="2441" spans="2:15" x14ac:dyDescent="0.35">
      <c r="B2441" s="37" t="s">
        <v>80</v>
      </c>
      <c r="C2441" s="38" t="str">
        <f>IF(ISBLANK('Model Performance Data'!$B$105),"-",'Model Performance Data'!$B$105)</f>
        <v>-</v>
      </c>
      <c r="D2441" s="38" t="str">
        <f>IF(ISBLANK('Model Performance Data'!$C$105),"-",'Model Performance Data'!$C$105)</f>
        <v>-</v>
      </c>
      <c r="E2441" s="38" t="str">
        <f>IF(ISBLANK('Model Performance Data'!$D$105),"-",'Model Performance Data'!$D$105)</f>
        <v>-</v>
      </c>
      <c r="F2441" s="38" t="str">
        <f>IF(ISBLANK('Model Performance Data'!$E$105),"-",'Model Performance Data'!$E$105)</f>
        <v>-</v>
      </c>
      <c r="G2441" s="38" t="str">
        <f>IF(ISBLANK('Model Performance Data'!$F$105),"-",'Model Performance Data'!$F$105)</f>
        <v>-</v>
      </c>
      <c r="H2441" s="253">
        <v>2</v>
      </c>
      <c r="I2441" s="253">
        <v>3</v>
      </c>
      <c r="J2441" s="37" t="str">
        <f t="shared" si="85"/>
        <v>23</v>
      </c>
      <c r="K2441" s="38" t="str">
        <f>IF(ISBLANK('Model Performance Data'!$L$105),"-",'Model Performance Data'!$L$105)</f>
        <v>-</v>
      </c>
      <c r="L2441" s="38" t="str">
        <f>IF(ISBLANK('Model Performance Data'!$K$105),"-",'Model Performance Data'!$K$105)</f>
        <v>-</v>
      </c>
      <c r="M2441" s="254">
        <f>IF(ISNA(SUMIFS(INDEX('Model Performance Data'!$O$8:$DY$56,0,MATCH(CONCATENATE($J2441,M$6),'Model Performance Data'!$O$6:$DY$6,0)),'Model Performance Data'!$B$8:$B$56,$C2441,'Model Performance Data'!$C$8:$C$56,$D2441)),"-",SUMIFS(INDEX('Model Performance Data'!$O$8:$DY$56,0,MATCH(CONCATENATE($J2441,M$6),'Model Performance Data'!$O$6:$DY$6,0)),'Model Performance Data'!$B$8:$B$56,$C2441,'Model Performance Data'!$C$8:$C$56,$D2441))</f>
        <v>0</v>
      </c>
      <c r="N2441" s="254">
        <f>IF(ISNA(SUMIFS(INDEX('Model Performance Data'!$O$8:$DY$56,0,MATCH(CONCATENATE($J2441,N$6),'Model Performance Data'!$O$6:$DY$6,0)),'Model Performance Data'!$B$8:$B$56,$C2441,'Model Performance Data'!$C$8:$C$56,$D2441)),"-",SUMIFS(INDEX('Model Performance Data'!$O$8:$DY$56,0,MATCH(CONCATENATE($J2441,N$6),'Model Performance Data'!$O$6:$DY$6,0)),'Model Performance Data'!$B$8:$B$56,$C2441,'Model Performance Data'!$C$8:$C$56,$D2441))</f>
        <v>0</v>
      </c>
      <c r="O2441" s="255">
        <f>IF(ISNA(SUMIFS(INDEX('Model Performance Data'!$O$8:$DY$56,0,MATCH(CONCATENATE($J2441,O$6),'Model Performance Data'!$O$6:$DY$6,0)),'Model Performance Data'!$B$8:$B$56,$C2441,'Model Performance Data'!$C$8:$C$56,$D2441)),"-",SUMIFS(INDEX('Model Performance Data'!$O$8:$DY$56,0,MATCH(CONCATENATE($J2441,O$6),'Model Performance Data'!$O$6:$DY$6,0)),'Model Performance Data'!$B$8:$B$56,$C2441,'Model Performance Data'!$C$8:$C$56,$D2441))</f>
        <v>0</v>
      </c>
    </row>
    <row r="2442" spans="2:15" x14ac:dyDescent="0.35">
      <c r="B2442" s="37" t="s">
        <v>80</v>
      </c>
      <c r="C2442" s="38" t="str">
        <f>IF(ISBLANK('Model Performance Data'!$B$105),"-",'Model Performance Data'!$B$105)</f>
        <v>-</v>
      </c>
      <c r="D2442" s="38" t="str">
        <f>IF(ISBLANK('Model Performance Data'!$C$105),"-",'Model Performance Data'!$C$105)</f>
        <v>-</v>
      </c>
      <c r="E2442" s="38" t="str">
        <f>IF(ISBLANK('Model Performance Data'!$D$105),"-",'Model Performance Data'!$D$105)</f>
        <v>-</v>
      </c>
      <c r="F2442" s="38" t="str">
        <f>IF(ISBLANK('Model Performance Data'!$E$105),"-",'Model Performance Data'!$E$105)</f>
        <v>-</v>
      </c>
      <c r="G2442" s="38" t="str">
        <f>IF(ISBLANK('Model Performance Data'!$F$105),"-",'Model Performance Data'!$F$105)</f>
        <v>-</v>
      </c>
      <c r="H2442" s="253">
        <v>2</v>
      </c>
      <c r="I2442" s="253">
        <v>4</v>
      </c>
      <c r="J2442" s="37" t="str">
        <f t="shared" si="85"/>
        <v>24</v>
      </c>
      <c r="K2442" s="38" t="str">
        <f>IF(ISBLANK('Model Performance Data'!$L$105),"-",'Model Performance Data'!$L$105)</f>
        <v>-</v>
      </c>
      <c r="L2442" s="38" t="str">
        <f>IF(ISBLANK('Model Performance Data'!$K$105),"-",'Model Performance Data'!$K$105)</f>
        <v>-</v>
      </c>
      <c r="M2442" s="254">
        <f>IF(ISNA(SUMIFS(INDEX('Model Performance Data'!$O$8:$DY$56,0,MATCH(CONCATENATE($J2442,M$6),'Model Performance Data'!$O$6:$DY$6,0)),'Model Performance Data'!$B$8:$B$56,$C2442,'Model Performance Data'!$C$8:$C$56,$D2442)),"-",SUMIFS(INDEX('Model Performance Data'!$O$8:$DY$56,0,MATCH(CONCATENATE($J2442,M$6),'Model Performance Data'!$O$6:$DY$6,0)),'Model Performance Data'!$B$8:$B$56,$C2442,'Model Performance Data'!$C$8:$C$56,$D2442))</f>
        <v>0</v>
      </c>
      <c r="N2442" s="254">
        <f>IF(ISNA(SUMIFS(INDEX('Model Performance Data'!$O$8:$DY$56,0,MATCH(CONCATENATE($J2442,N$6),'Model Performance Data'!$O$6:$DY$6,0)),'Model Performance Data'!$B$8:$B$56,$C2442,'Model Performance Data'!$C$8:$C$56,$D2442)),"-",SUMIFS(INDEX('Model Performance Data'!$O$8:$DY$56,0,MATCH(CONCATENATE($J2442,N$6),'Model Performance Data'!$O$6:$DY$6,0)),'Model Performance Data'!$B$8:$B$56,$C2442,'Model Performance Data'!$C$8:$C$56,$D2442))</f>
        <v>0</v>
      </c>
      <c r="O2442" s="255">
        <f>IF(ISNA(SUMIFS(INDEX('Model Performance Data'!$O$8:$DY$56,0,MATCH(CONCATENATE($J2442,O$6),'Model Performance Data'!$O$6:$DY$6,0)),'Model Performance Data'!$B$8:$B$56,$C2442,'Model Performance Data'!$C$8:$C$56,$D2442)),"-",SUMIFS(INDEX('Model Performance Data'!$O$8:$DY$56,0,MATCH(CONCATENATE($J2442,O$6),'Model Performance Data'!$O$6:$DY$6,0)),'Model Performance Data'!$B$8:$B$56,$C2442,'Model Performance Data'!$C$8:$C$56,$D2442))</f>
        <v>0</v>
      </c>
    </row>
    <row r="2443" spans="2:15" x14ac:dyDescent="0.35">
      <c r="B2443" s="37" t="s">
        <v>80</v>
      </c>
      <c r="C2443" s="38" t="str">
        <f>IF(ISBLANK('Model Performance Data'!$B$105),"-",'Model Performance Data'!$B$105)</f>
        <v>-</v>
      </c>
      <c r="D2443" s="38" t="str">
        <f>IF(ISBLANK('Model Performance Data'!$C$105),"-",'Model Performance Data'!$C$105)</f>
        <v>-</v>
      </c>
      <c r="E2443" s="38" t="str">
        <f>IF(ISBLANK('Model Performance Data'!$D$105),"-",'Model Performance Data'!$D$105)</f>
        <v>-</v>
      </c>
      <c r="F2443" s="38" t="str">
        <f>IF(ISBLANK('Model Performance Data'!$E$105),"-",'Model Performance Data'!$E$105)</f>
        <v>-</v>
      </c>
      <c r="G2443" s="38" t="str">
        <f>IF(ISBLANK('Model Performance Data'!$F$105),"-",'Model Performance Data'!$F$105)</f>
        <v>-</v>
      </c>
      <c r="H2443" s="253">
        <v>2</v>
      </c>
      <c r="I2443" s="253">
        <v>5</v>
      </c>
      <c r="J2443" s="37" t="str">
        <f t="shared" si="85"/>
        <v>25</v>
      </c>
      <c r="K2443" s="38" t="str">
        <f>IF(ISBLANK('Model Performance Data'!$L$105),"-",'Model Performance Data'!$L$105)</f>
        <v>-</v>
      </c>
      <c r="L2443" s="38" t="str">
        <f>IF(ISBLANK('Model Performance Data'!$K$105),"-",'Model Performance Data'!$K$105)</f>
        <v>-</v>
      </c>
      <c r="M2443" s="254">
        <f>IF(ISNA(SUMIFS(INDEX('Model Performance Data'!$O$8:$DY$56,0,MATCH(CONCATENATE($J2443,M$6),'Model Performance Data'!$O$6:$DY$6,0)),'Model Performance Data'!$B$8:$B$56,$C2443,'Model Performance Data'!$C$8:$C$56,$D2443)),"-",SUMIFS(INDEX('Model Performance Data'!$O$8:$DY$56,0,MATCH(CONCATENATE($J2443,M$6),'Model Performance Data'!$O$6:$DY$6,0)),'Model Performance Data'!$B$8:$B$56,$C2443,'Model Performance Data'!$C$8:$C$56,$D2443))</f>
        <v>0</v>
      </c>
      <c r="N2443" s="254">
        <f>IF(ISNA(SUMIFS(INDEX('Model Performance Data'!$O$8:$DY$56,0,MATCH(CONCATENATE($J2443,N$6),'Model Performance Data'!$O$6:$DY$6,0)),'Model Performance Data'!$B$8:$B$56,$C2443,'Model Performance Data'!$C$8:$C$56,$D2443)),"-",SUMIFS(INDEX('Model Performance Data'!$O$8:$DY$56,0,MATCH(CONCATENATE($J2443,N$6),'Model Performance Data'!$O$6:$DY$6,0)),'Model Performance Data'!$B$8:$B$56,$C2443,'Model Performance Data'!$C$8:$C$56,$D2443))</f>
        <v>0</v>
      </c>
      <c r="O2443" s="255">
        <f>IF(ISNA(SUMIFS(INDEX('Model Performance Data'!$O$8:$DY$56,0,MATCH(CONCATENATE($J2443,O$6),'Model Performance Data'!$O$6:$DY$6,0)),'Model Performance Data'!$B$8:$B$56,$C2443,'Model Performance Data'!$C$8:$C$56,$D2443)),"-",SUMIFS(INDEX('Model Performance Data'!$O$8:$DY$56,0,MATCH(CONCATENATE($J2443,O$6),'Model Performance Data'!$O$6:$DY$6,0)),'Model Performance Data'!$B$8:$B$56,$C2443,'Model Performance Data'!$C$8:$C$56,$D2443))</f>
        <v>0</v>
      </c>
    </row>
    <row r="2444" spans="2:15" x14ac:dyDescent="0.35">
      <c r="B2444" s="37" t="s">
        <v>80</v>
      </c>
      <c r="C2444" s="38" t="str">
        <f>IF(ISBLANK('Model Performance Data'!$B$105),"-",'Model Performance Data'!$B$105)</f>
        <v>-</v>
      </c>
      <c r="D2444" s="38" t="str">
        <f>IF(ISBLANK('Model Performance Data'!$C$105),"-",'Model Performance Data'!$C$105)</f>
        <v>-</v>
      </c>
      <c r="E2444" s="38" t="str">
        <f>IF(ISBLANK('Model Performance Data'!$D$105),"-",'Model Performance Data'!$D$105)</f>
        <v>-</v>
      </c>
      <c r="F2444" s="38" t="str">
        <f>IF(ISBLANK('Model Performance Data'!$E$105),"-",'Model Performance Data'!$E$105)</f>
        <v>-</v>
      </c>
      <c r="G2444" s="38" t="str">
        <f>IF(ISBLANK('Model Performance Data'!$F$105),"-",'Model Performance Data'!$F$105)</f>
        <v>-</v>
      </c>
      <c r="H2444" s="253">
        <v>2</v>
      </c>
      <c r="I2444" s="253" t="s">
        <v>65</v>
      </c>
      <c r="J2444" s="37" t="str">
        <f t="shared" si="85"/>
        <v>2Goal</v>
      </c>
      <c r="K2444" s="38" t="str">
        <f>IF(ISBLANK('Model Performance Data'!$L$105),"-",'Model Performance Data'!$L$105)</f>
        <v>-</v>
      </c>
      <c r="L2444" s="38" t="str">
        <f>IF(ISBLANK('Model Performance Data'!$K$105),"-",'Model Performance Data'!$K$105)</f>
        <v>-</v>
      </c>
      <c r="M2444" s="254" t="str">
        <f>IF(ISNA(SUMIFS(INDEX('Model Performance Data'!$O$8:$DY$56,0,MATCH(CONCATENATE($J2444,M$6),'Model Performance Data'!$O$6:$DY$6,0)),'Model Performance Data'!$B$8:$B$56,$C2444,'Model Performance Data'!$C$8:$C$56,$D2444)),"-",SUMIFS(INDEX('Model Performance Data'!$O$8:$DY$56,0,MATCH(CONCATENATE($J2444,M$6),'Model Performance Data'!$O$6:$DY$6,0)),'Model Performance Data'!$B$8:$B$56,$C2444,'Model Performance Data'!$C$8:$C$56,$D2444))</f>
        <v>-</v>
      </c>
      <c r="N2444" s="254" t="str">
        <f>IF(ISNA(SUMIFS(INDEX('Model Performance Data'!$O$8:$DY$56,0,MATCH(CONCATENATE($J2444,N$6),'Model Performance Data'!$O$6:$DY$6,0)),'Model Performance Data'!$B$8:$B$56,$C2444,'Model Performance Data'!$C$8:$C$56,$D2444)),"-",SUMIFS(INDEX('Model Performance Data'!$O$8:$DY$56,0,MATCH(CONCATENATE($J2444,N$6),'Model Performance Data'!$O$6:$DY$6,0)),'Model Performance Data'!$B$8:$B$56,$C2444,'Model Performance Data'!$C$8:$C$56,$D2444))</f>
        <v>-</v>
      </c>
      <c r="O2444" s="255">
        <f>IF(ISNA(SUMIFS(INDEX('Model Performance Data'!$O$8:$DY$56,0,MATCH(CONCATENATE($J2444,O$6),'Model Performance Data'!$O$6:$DY$6,0)),'Model Performance Data'!$B$8:$B$56,$C2444,'Model Performance Data'!$C$8:$C$56,$D2444)),"-",SUMIFS(INDEX('Model Performance Data'!$O$8:$DY$56,0,MATCH(CONCATENATE($J2444,O$6),'Model Performance Data'!$O$6:$DY$6,0)),'Model Performance Data'!$B$8:$B$56,$C2444,'Model Performance Data'!$C$8:$C$56,$D2444))</f>
        <v>0</v>
      </c>
    </row>
    <row r="2445" spans="2:15" x14ac:dyDescent="0.35">
      <c r="B2445" s="37" t="s">
        <v>80</v>
      </c>
      <c r="C2445" s="38" t="str">
        <f>IF(ISBLANK('Model Performance Data'!$B$105),"-",'Model Performance Data'!$B$105)</f>
        <v>-</v>
      </c>
      <c r="D2445" s="38" t="str">
        <f>IF(ISBLANK('Model Performance Data'!$C$105),"-",'Model Performance Data'!$C$105)</f>
        <v>-</v>
      </c>
      <c r="E2445" s="38" t="str">
        <f>IF(ISBLANK('Model Performance Data'!$D$105),"-",'Model Performance Data'!$D$105)</f>
        <v>-</v>
      </c>
      <c r="F2445" s="38" t="str">
        <f>IF(ISBLANK('Model Performance Data'!$E$105),"-",'Model Performance Data'!$E$105)</f>
        <v>-</v>
      </c>
      <c r="G2445" s="38" t="str">
        <f>IF(ISBLANK('Model Performance Data'!$F$105),"-",'Model Performance Data'!$F$105)</f>
        <v>-</v>
      </c>
      <c r="H2445" s="253">
        <v>3</v>
      </c>
      <c r="I2445" s="253">
        <v>1</v>
      </c>
      <c r="J2445" s="37" t="str">
        <f t="shared" si="85"/>
        <v>31</v>
      </c>
      <c r="K2445" s="38" t="str">
        <f>IF(ISBLANK('Model Performance Data'!$L$105),"-",'Model Performance Data'!$L$105)</f>
        <v>-</v>
      </c>
      <c r="L2445" s="38" t="str">
        <f>IF(ISBLANK('Model Performance Data'!$K$105),"-",'Model Performance Data'!$K$105)</f>
        <v>-</v>
      </c>
      <c r="M2445" s="254">
        <f>IF(ISNA(SUMIFS(INDEX('Model Performance Data'!$O$8:$DY$56,0,MATCH(CONCATENATE($J2445,M$6),'Model Performance Data'!$O$6:$DY$6,0)),'Model Performance Data'!$B$8:$B$56,$C2445,'Model Performance Data'!$C$8:$C$56,$D2445)),"-",SUMIFS(INDEX('Model Performance Data'!$O$8:$DY$56,0,MATCH(CONCATENATE($J2445,M$6),'Model Performance Data'!$O$6:$DY$6,0)),'Model Performance Data'!$B$8:$B$56,$C2445,'Model Performance Data'!$C$8:$C$56,$D2445))</f>
        <v>0</v>
      </c>
      <c r="N2445" s="254">
        <f>IF(ISNA(SUMIFS(INDEX('Model Performance Data'!$O$8:$DY$56,0,MATCH(CONCATENATE($J2445,N$6),'Model Performance Data'!$O$6:$DY$6,0)),'Model Performance Data'!$B$8:$B$56,$C2445,'Model Performance Data'!$C$8:$C$56,$D2445)),"-",SUMIFS(INDEX('Model Performance Data'!$O$8:$DY$56,0,MATCH(CONCATENATE($J2445,N$6),'Model Performance Data'!$O$6:$DY$6,0)),'Model Performance Data'!$B$8:$B$56,$C2445,'Model Performance Data'!$C$8:$C$56,$D2445))</f>
        <v>0</v>
      </c>
      <c r="O2445" s="255">
        <f>IF(ISNA(SUMIFS(INDEX('Model Performance Data'!$O$8:$DY$56,0,MATCH(CONCATENATE($J2445,O$6),'Model Performance Data'!$O$6:$DY$6,0)),'Model Performance Data'!$B$8:$B$56,$C2445,'Model Performance Data'!$C$8:$C$56,$D2445)),"-",SUMIFS(INDEX('Model Performance Data'!$O$8:$DY$56,0,MATCH(CONCATENATE($J2445,O$6),'Model Performance Data'!$O$6:$DY$6,0)),'Model Performance Data'!$B$8:$B$56,$C2445,'Model Performance Data'!$C$8:$C$56,$D2445))</f>
        <v>0</v>
      </c>
    </row>
    <row r="2446" spans="2:15" x14ac:dyDescent="0.35">
      <c r="B2446" s="37" t="s">
        <v>80</v>
      </c>
      <c r="C2446" s="38" t="str">
        <f>IF(ISBLANK('Model Performance Data'!$B$105),"-",'Model Performance Data'!$B$105)</f>
        <v>-</v>
      </c>
      <c r="D2446" s="38" t="str">
        <f>IF(ISBLANK('Model Performance Data'!$C$105),"-",'Model Performance Data'!$C$105)</f>
        <v>-</v>
      </c>
      <c r="E2446" s="38" t="str">
        <f>IF(ISBLANK('Model Performance Data'!$D$105),"-",'Model Performance Data'!$D$105)</f>
        <v>-</v>
      </c>
      <c r="F2446" s="38" t="str">
        <f>IF(ISBLANK('Model Performance Data'!$E$105),"-",'Model Performance Data'!$E$105)</f>
        <v>-</v>
      </c>
      <c r="G2446" s="38" t="str">
        <f>IF(ISBLANK('Model Performance Data'!$F$105),"-",'Model Performance Data'!$F$105)</f>
        <v>-</v>
      </c>
      <c r="H2446" s="253">
        <v>3</v>
      </c>
      <c r="I2446" s="253">
        <v>2</v>
      </c>
      <c r="J2446" s="37" t="str">
        <f t="shared" si="85"/>
        <v>32</v>
      </c>
      <c r="K2446" s="38" t="str">
        <f>IF(ISBLANK('Model Performance Data'!$L$105),"-",'Model Performance Data'!$L$105)</f>
        <v>-</v>
      </c>
      <c r="L2446" s="38" t="str">
        <f>IF(ISBLANK('Model Performance Data'!$K$105),"-",'Model Performance Data'!$K$105)</f>
        <v>-</v>
      </c>
      <c r="M2446" s="254">
        <f>IF(ISNA(SUMIFS(INDEX('Model Performance Data'!$O$8:$DY$56,0,MATCH(CONCATENATE($J2446,M$6),'Model Performance Data'!$O$6:$DY$6,0)),'Model Performance Data'!$B$8:$B$56,$C2446,'Model Performance Data'!$C$8:$C$56,$D2446)),"-",SUMIFS(INDEX('Model Performance Data'!$O$8:$DY$56,0,MATCH(CONCATENATE($J2446,M$6),'Model Performance Data'!$O$6:$DY$6,0)),'Model Performance Data'!$B$8:$B$56,$C2446,'Model Performance Data'!$C$8:$C$56,$D2446))</f>
        <v>0</v>
      </c>
      <c r="N2446" s="254">
        <f>IF(ISNA(SUMIFS(INDEX('Model Performance Data'!$O$8:$DY$56,0,MATCH(CONCATENATE($J2446,N$6),'Model Performance Data'!$O$6:$DY$6,0)),'Model Performance Data'!$B$8:$B$56,$C2446,'Model Performance Data'!$C$8:$C$56,$D2446)),"-",SUMIFS(INDEX('Model Performance Data'!$O$8:$DY$56,0,MATCH(CONCATENATE($J2446,N$6),'Model Performance Data'!$O$6:$DY$6,0)),'Model Performance Data'!$B$8:$B$56,$C2446,'Model Performance Data'!$C$8:$C$56,$D2446))</f>
        <v>0</v>
      </c>
      <c r="O2446" s="255">
        <f>IF(ISNA(SUMIFS(INDEX('Model Performance Data'!$O$8:$DY$56,0,MATCH(CONCATENATE($J2446,O$6),'Model Performance Data'!$O$6:$DY$6,0)),'Model Performance Data'!$B$8:$B$56,$C2446,'Model Performance Data'!$C$8:$C$56,$D2446)),"-",SUMIFS(INDEX('Model Performance Data'!$O$8:$DY$56,0,MATCH(CONCATENATE($J2446,O$6),'Model Performance Data'!$O$6:$DY$6,0)),'Model Performance Data'!$B$8:$B$56,$C2446,'Model Performance Data'!$C$8:$C$56,$D2446))</f>
        <v>0</v>
      </c>
    </row>
    <row r="2447" spans="2:15" x14ac:dyDescent="0.35">
      <c r="B2447" s="37" t="s">
        <v>80</v>
      </c>
      <c r="C2447" s="38" t="str">
        <f>IF(ISBLANK('Model Performance Data'!$B$105),"-",'Model Performance Data'!$B$105)</f>
        <v>-</v>
      </c>
      <c r="D2447" s="38" t="str">
        <f>IF(ISBLANK('Model Performance Data'!$C$105),"-",'Model Performance Data'!$C$105)</f>
        <v>-</v>
      </c>
      <c r="E2447" s="38" t="str">
        <f>IF(ISBLANK('Model Performance Data'!$D$105),"-",'Model Performance Data'!$D$105)</f>
        <v>-</v>
      </c>
      <c r="F2447" s="38" t="str">
        <f>IF(ISBLANK('Model Performance Data'!$E$105),"-",'Model Performance Data'!$E$105)</f>
        <v>-</v>
      </c>
      <c r="G2447" s="38" t="str">
        <f>IF(ISBLANK('Model Performance Data'!$F$105),"-",'Model Performance Data'!$F$105)</f>
        <v>-</v>
      </c>
      <c r="H2447" s="253">
        <v>3</v>
      </c>
      <c r="I2447" s="253">
        <v>3</v>
      </c>
      <c r="J2447" s="37" t="str">
        <f t="shared" si="85"/>
        <v>33</v>
      </c>
      <c r="K2447" s="38" t="str">
        <f>IF(ISBLANK('Model Performance Data'!$L$105),"-",'Model Performance Data'!$L$105)</f>
        <v>-</v>
      </c>
      <c r="L2447" s="38" t="str">
        <f>IF(ISBLANK('Model Performance Data'!$K$105),"-",'Model Performance Data'!$K$105)</f>
        <v>-</v>
      </c>
      <c r="M2447" s="254">
        <f>IF(ISNA(SUMIFS(INDEX('Model Performance Data'!$O$8:$DY$56,0,MATCH(CONCATENATE($J2447,M$6),'Model Performance Data'!$O$6:$DY$6,0)),'Model Performance Data'!$B$8:$B$56,$C2447,'Model Performance Data'!$C$8:$C$56,$D2447)),"-",SUMIFS(INDEX('Model Performance Data'!$O$8:$DY$56,0,MATCH(CONCATENATE($J2447,M$6),'Model Performance Data'!$O$6:$DY$6,0)),'Model Performance Data'!$B$8:$B$56,$C2447,'Model Performance Data'!$C$8:$C$56,$D2447))</f>
        <v>0</v>
      </c>
      <c r="N2447" s="254">
        <f>IF(ISNA(SUMIFS(INDEX('Model Performance Data'!$O$8:$DY$56,0,MATCH(CONCATENATE($J2447,N$6),'Model Performance Data'!$O$6:$DY$6,0)),'Model Performance Data'!$B$8:$B$56,$C2447,'Model Performance Data'!$C$8:$C$56,$D2447)),"-",SUMIFS(INDEX('Model Performance Data'!$O$8:$DY$56,0,MATCH(CONCATENATE($J2447,N$6),'Model Performance Data'!$O$6:$DY$6,0)),'Model Performance Data'!$B$8:$B$56,$C2447,'Model Performance Data'!$C$8:$C$56,$D2447))</f>
        <v>0</v>
      </c>
      <c r="O2447" s="255">
        <f>IF(ISNA(SUMIFS(INDEX('Model Performance Data'!$O$8:$DY$56,0,MATCH(CONCATENATE($J2447,O$6),'Model Performance Data'!$O$6:$DY$6,0)),'Model Performance Data'!$B$8:$B$56,$C2447,'Model Performance Data'!$C$8:$C$56,$D2447)),"-",SUMIFS(INDEX('Model Performance Data'!$O$8:$DY$56,0,MATCH(CONCATENATE($J2447,O$6),'Model Performance Data'!$O$6:$DY$6,0)),'Model Performance Data'!$B$8:$B$56,$C2447,'Model Performance Data'!$C$8:$C$56,$D2447))</f>
        <v>0</v>
      </c>
    </row>
    <row r="2448" spans="2:15" x14ac:dyDescent="0.35">
      <c r="B2448" s="37" t="s">
        <v>80</v>
      </c>
      <c r="C2448" s="38" t="str">
        <f>IF(ISBLANK('Model Performance Data'!$B$105),"-",'Model Performance Data'!$B$105)</f>
        <v>-</v>
      </c>
      <c r="D2448" s="38" t="str">
        <f>IF(ISBLANK('Model Performance Data'!$C$105),"-",'Model Performance Data'!$C$105)</f>
        <v>-</v>
      </c>
      <c r="E2448" s="38" t="str">
        <f>IF(ISBLANK('Model Performance Data'!$D$105),"-",'Model Performance Data'!$D$105)</f>
        <v>-</v>
      </c>
      <c r="F2448" s="38" t="str">
        <f>IF(ISBLANK('Model Performance Data'!$E$105),"-",'Model Performance Data'!$E$105)</f>
        <v>-</v>
      </c>
      <c r="G2448" s="38" t="str">
        <f>IF(ISBLANK('Model Performance Data'!$F$105),"-",'Model Performance Data'!$F$105)</f>
        <v>-</v>
      </c>
      <c r="H2448" s="253">
        <v>3</v>
      </c>
      <c r="I2448" s="253">
        <v>4</v>
      </c>
      <c r="J2448" s="37" t="str">
        <f t="shared" si="85"/>
        <v>34</v>
      </c>
      <c r="K2448" s="38" t="str">
        <f>IF(ISBLANK('Model Performance Data'!$L$105),"-",'Model Performance Data'!$L$105)</f>
        <v>-</v>
      </c>
      <c r="L2448" s="38" t="str">
        <f>IF(ISBLANK('Model Performance Data'!$K$105),"-",'Model Performance Data'!$K$105)</f>
        <v>-</v>
      </c>
      <c r="M2448" s="254">
        <f>IF(ISNA(SUMIFS(INDEX('Model Performance Data'!$O$8:$DY$56,0,MATCH(CONCATENATE($J2448,M$6),'Model Performance Data'!$O$6:$DY$6,0)),'Model Performance Data'!$B$8:$B$56,$C2448,'Model Performance Data'!$C$8:$C$56,$D2448)),"-",SUMIFS(INDEX('Model Performance Data'!$O$8:$DY$56,0,MATCH(CONCATENATE($J2448,M$6),'Model Performance Data'!$O$6:$DY$6,0)),'Model Performance Data'!$B$8:$B$56,$C2448,'Model Performance Data'!$C$8:$C$56,$D2448))</f>
        <v>0</v>
      </c>
      <c r="N2448" s="254">
        <f>IF(ISNA(SUMIFS(INDEX('Model Performance Data'!$O$8:$DY$56,0,MATCH(CONCATENATE($J2448,N$6),'Model Performance Data'!$O$6:$DY$6,0)),'Model Performance Data'!$B$8:$B$56,$C2448,'Model Performance Data'!$C$8:$C$56,$D2448)),"-",SUMIFS(INDEX('Model Performance Data'!$O$8:$DY$56,0,MATCH(CONCATENATE($J2448,N$6),'Model Performance Data'!$O$6:$DY$6,0)),'Model Performance Data'!$B$8:$B$56,$C2448,'Model Performance Data'!$C$8:$C$56,$D2448))</f>
        <v>0</v>
      </c>
      <c r="O2448" s="255">
        <f>IF(ISNA(SUMIFS(INDEX('Model Performance Data'!$O$8:$DY$56,0,MATCH(CONCATENATE($J2448,O$6),'Model Performance Data'!$O$6:$DY$6,0)),'Model Performance Data'!$B$8:$B$56,$C2448,'Model Performance Data'!$C$8:$C$56,$D2448)),"-",SUMIFS(INDEX('Model Performance Data'!$O$8:$DY$56,0,MATCH(CONCATENATE($J2448,O$6),'Model Performance Data'!$O$6:$DY$6,0)),'Model Performance Data'!$B$8:$B$56,$C2448,'Model Performance Data'!$C$8:$C$56,$D2448))</f>
        <v>0</v>
      </c>
    </row>
    <row r="2449" spans="2:15" x14ac:dyDescent="0.35">
      <c r="B2449" s="37" t="s">
        <v>80</v>
      </c>
      <c r="C2449" s="38" t="str">
        <f>IF(ISBLANK('Model Performance Data'!$B$105),"-",'Model Performance Data'!$B$105)</f>
        <v>-</v>
      </c>
      <c r="D2449" s="38" t="str">
        <f>IF(ISBLANK('Model Performance Data'!$C$105),"-",'Model Performance Data'!$C$105)</f>
        <v>-</v>
      </c>
      <c r="E2449" s="38" t="str">
        <f>IF(ISBLANK('Model Performance Data'!$D$105),"-",'Model Performance Data'!$D$105)</f>
        <v>-</v>
      </c>
      <c r="F2449" s="38" t="str">
        <f>IF(ISBLANK('Model Performance Data'!$E$105),"-",'Model Performance Data'!$E$105)</f>
        <v>-</v>
      </c>
      <c r="G2449" s="38" t="str">
        <f>IF(ISBLANK('Model Performance Data'!$F$105),"-",'Model Performance Data'!$F$105)</f>
        <v>-</v>
      </c>
      <c r="H2449" s="253">
        <v>3</v>
      </c>
      <c r="I2449" s="253">
        <v>5</v>
      </c>
      <c r="J2449" s="37" t="str">
        <f t="shared" si="85"/>
        <v>35</v>
      </c>
      <c r="K2449" s="38" t="str">
        <f>IF(ISBLANK('Model Performance Data'!$L$105),"-",'Model Performance Data'!$L$105)</f>
        <v>-</v>
      </c>
      <c r="L2449" s="38" t="str">
        <f>IF(ISBLANK('Model Performance Data'!$K$105),"-",'Model Performance Data'!$K$105)</f>
        <v>-</v>
      </c>
      <c r="M2449" s="254">
        <f>IF(ISNA(SUMIFS(INDEX('Model Performance Data'!$O$8:$DY$56,0,MATCH(CONCATENATE($J2449,M$6),'Model Performance Data'!$O$6:$DY$6,0)),'Model Performance Data'!$B$8:$B$56,$C2449,'Model Performance Data'!$C$8:$C$56,$D2449)),"-",SUMIFS(INDEX('Model Performance Data'!$O$8:$DY$56,0,MATCH(CONCATENATE($J2449,M$6),'Model Performance Data'!$O$6:$DY$6,0)),'Model Performance Data'!$B$8:$B$56,$C2449,'Model Performance Data'!$C$8:$C$56,$D2449))</f>
        <v>0</v>
      </c>
      <c r="N2449" s="254">
        <f>IF(ISNA(SUMIFS(INDEX('Model Performance Data'!$O$8:$DY$56,0,MATCH(CONCATENATE($J2449,N$6),'Model Performance Data'!$O$6:$DY$6,0)),'Model Performance Data'!$B$8:$B$56,$C2449,'Model Performance Data'!$C$8:$C$56,$D2449)),"-",SUMIFS(INDEX('Model Performance Data'!$O$8:$DY$56,0,MATCH(CONCATENATE($J2449,N$6),'Model Performance Data'!$O$6:$DY$6,0)),'Model Performance Data'!$B$8:$B$56,$C2449,'Model Performance Data'!$C$8:$C$56,$D2449))</f>
        <v>0</v>
      </c>
      <c r="O2449" s="255">
        <f>IF(ISNA(SUMIFS(INDEX('Model Performance Data'!$O$8:$DY$56,0,MATCH(CONCATENATE($J2449,O$6),'Model Performance Data'!$O$6:$DY$6,0)),'Model Performance Data'!$B$8:$B$56,$C2449,'Model Performance Data'!$C$8:$C$56,$D2449)),"-",SUMIFS(INDEX('Model Performance Data'!$O$8:$DY$56,0,MATCH(CONCATENATE($J2449,O$6),'Model Performance Data'!$O$6:$DY$6,0)),'Model Performance Data'!$B$8:$B$56,$C2449,'Model Performance Data'!$C$8:$C$56,$D2449))</f>
        <v>0</v>
      </c>
    </row>
    <row r="2450" spans="2:15" x14ac:dyDescent="0.35">
      <c r="B2450" s="37" t="s">
        <v>80</v>
      </c>
      <c r="C2450" s="38" t="str">
        <f>IF(ISBLANK('Model Performance Data'!$B$105),"-",'Model Performance Data'!$B$105)</f>
        <v>-</v>
      </c>
      <c r="D2450" s="38" t="str">
        <f>IF(ISBLANK('Model Performance Data'!$C$105),"-",'Model Performance Data'!$C$105)</f>
        <v>-</v>
      </c>
      <c r="E2450" s="38" t="str">
        <f>IF(ISBLANK('Model Performance Data'!$D$105),"-",'Model Performance Data'!$D$105)</f>
        <v>-</v>
      </c>
      <c r="F2450" s="38" t="str">
        <f>IF(ISBLANK('Model Performance Data'!$E$105),"-",'Model Performance Data'!$E$105)</f>
        <v>-</v>
      </c>
      <c r="G2450" s="38" t="str">
        <f>IF(ISBLANK('Model Performance Data'!$F$105),"-",'Model Performance Data'!$F$105)</f>
        <v>-</v>
      </c>
      <c r="H2450" s="253">
        <v>3</v>
      </c>
      <c r="I2450" s="253" t="s">
        <v>65</v>
      </c>
      <c r="J2450" s="37" t="str">
        <f t="shared" si="85"/>
        <v>3Goal</v>
      </c>
      <c r="K2450" s="38" t="str">
        <f>IF(ISBLANK('Model Performance Data'!$L$105),"-",'Model Performance Data'!$L$105)</f>
        <v>-</v>
      </c>
      <c r="L2450" s="38" t="str">
        <f>IF(ISBLANK('Model Performance Data'!$K$105),"-",'Model Performance Data'!$K$105)</f>
        <v>-</v>
      </c>
      <c r="M2450" s="254" t="str">
        <f>IF(ISNA(SUMIFS(INDEX('Model Performance Data'!$O$8:$DY$56,0,MATCH(CONCATENATE($J2450,M$6),'Model Performance Data'!$O$6:$DY$6,0)),'Model Performance Data'!$B$8:$B$56,$C2450,'Model Performance Data'!$C$8:$C$56,$D2450)),"-",SUMIFS(INDEX('Model Performance Data'!$O$8:$DY$56,0,MATCH(CONCATENATE($J2450,M$6),'Model Performance Data'!$O$6:$DY$6,0)),'Model Performance Data'!$B$8:$B$56,$C2450,'Model Performance Data'!$C$8:$C$56,$D2450))</f>
        <v>-</v>
      </c>
      <c r="N2450" s="254" t="str">
        <f>IF(ISNA(SUMIFS(INDEX('Model Performance Data'!$O$8:$DY$56,0,MATCH(CONCATENATE($J2450,N$6),'Model Performance Data'!$O$6:$DY$6,0)),'Model Performance Data'!$B$8:$B$56,$C2450,'Model Performance Data'!$C$8:$C$56,$D2450)),"-",SUMIFS(INDEX('Model Performance Data'!$O$8:$DY$56,0,MATCH(CONCATENATE($J2450,N$6),'Model Performance Data'!$O$6:$DY$6,0)),'Model Performance Data'!$B$8:$B$56,$C2450,'Model Performance Data'!$C$8:$C$56,$D2450))</f>
        <v>-</v>
      </c>
      <c r="O2450" s="255">
        <f>IF(ISNA(SUMIFS(INDEX('Model Performance Data'!$O$8:$DY$56,0,MATCH(CONCATENATE($J2450,O$6),'Model Performance Data'!$O$6:$DY$6,0)),'Model Performance Data'!$B$8:$B$56,$C2450,'Model Performance Data'!$C$8:$C$56,$D2450)),"-",SUMIFS(INDEX('Model Performance Data'!$O$8:$DY$56,0,MATCH(CONCATENATE($J2450,O$6),'Model Performance Data'!$O$6:$DY$6,0)),'Model Performance Data'!$B$8:$B$56,$C2450,'Model Performance Data'!$C$8:$C$56,$D2450))</f>
        <v>0</v>
      </c>
    </row>
    <row r="2451" spans="2:15" x14ac:dyDescent="0.35">
      <c r="B2451" s="37" t="s">
        <v>80</v>
      </c>
      <c r="C2451" s="38" t="str">
        <f>IF(ISBLANK('Model Performance Data'!$B$105),"-",'Model Performance Data'!$B$105)</f>
        <v>-</v>
      </c>
      <c r="D2451" s="38" t="str">
        <f>IF(ISBLANK('Model Performance Data'!$C$105),"-",'Model Performance Data'!$C$105)</f>
        <v>-</v>
      </c>
      <c r="E2451" s="38" t="str">
        <f>IF(ISBLANK('Model Performance Data'!$D$105),"-",'Model Performance Data'!$D$105)</f>
        <v>-</v>
      </c>
      <c r="F2451" s="38" t="str">
        <f>IF(ISBLANK('Model Performance Data'!$E$105),"-",'Model Performance Data'!$E$105)</f>
        <v>-</v>
      </c>
      <c r="G2451" s="38" t="str">
        <f>IF(ISBLANK('Model Performance Data'!$F$105),"-",'Model Performance Data'!$F$105)</f>
        <v>-</v>
      </c>
      <c r="H2451" s="253">
        <v>4</v>
      </c>
      <c r="I2451" s="253">
        <v>1</v>
      </c>
      <c r="J2451" s="37" t="str">
        <f t="shared" si="85"/>
        <v>41</v>
      </c>
      <c r="K2451" s="38" t="str">
        <f>IF(ISBLANK('Model Performance Data'!$L$105),"-",'Model Performance Data'!$L$105)</f>
        <v>-</v>
      </c>
      <c r="L2451" s="38" t="str">
        <f>IF(ISBLANK('Model Performance Data'!$K$105),"-",'Model Performance Data'!$K$105)</f>
        <v>-</v>
      </c>
      <c r="M2451" s="254">
        <f>IF(ISNA(SUMIFS(INDEX('Model Performance Data'!$O$8:$DY$56,0,MATCH(CONCATENATE($J2451,M$6),'Model Performance Data'!$O$6:$DY$6,0)),'Model Performance Data'!$B$8:$B$56,$C2451,'Model Performance Data'!$C$8:$C$56,$D2451)),"-",SUMIFS(INDEX('Model Performance Data'!$O$8:$DY$56,0,MATCH(CONCATENATE($J2451,M$6),'Model Performance Data'!$O$6:$DY$6,0)),'Model Performance Data'!$B$8:$B$56,$C2451,'Model Performance Data'!$C$8:$C$56,$D2451))</f>
        <v>0</v>
      </c>
      <c r="N2451" s="254">
        <f>IF(ISNA(SUMIFS(INDEX('Model Performance Data'!$O$8:$DY$56,0,MATCH(CONCATENATE($J2451,N$6),'Model Performance Data'!$O$6:$DY$6,0)),'Model Performance Data'!$B$8:$B$56,$C2451,'Model Performance Data'!$C$8:$C$56,$D2451)),"-",SUMIFS(INDEX('Model Performance Data'!$O$8:$DY$56,0,MATCH(CONCATENATE($J2451,N$6),'Model Performance Data'!$O$6:$DY$6,0)),'Model Performance Data'!$B$8:$B$56,$C2451,'Model Performance Data'!$C$8:$C$56,$D2451))</f>
        <v>0</v>
      </c>
      <c r="O2451" s="255">
        <f>IF(ISNA(SUMIFS(INDEX('Model Performance Data'!$O$8:$DY$56,0,MATCH(CONCATENATE($J2451,O$6),'Model Performance Data'!$O$6:$DY$6,0)),'Model Performance Data'!$B$8:$B$56,$C2451,'Model Performance Data'!$C$8:$C$56,$D2451)),"-",SUMIFS(INDEX('Model Performance Data'!$O$8:$DY$56,0,MATCH(CONCATENATE($J2451,O$6),'Model Performance Data'!$O$6:$DY$6,0)),'Model Performance Data'!$B$8:$B$56,$C2451,'Model Performance Data'!$C$8:$C$56,$D2451))</f>
        <v>0</v>
      </c>
    </row>
    <row r="2452" spans="2:15" x14ac:dyDescent="0.35">
      <c r="B2452" s="37" t="s">
        <v>80</v>
      </c>
      <c r="C2452" s="38" t="str">
        <f>IF(ISBLANK('Model Performance Data'!$B$105),"-",'Model Performance Data'!$B$105)</f>
        <v>-</v>
      </c>
      <c r="D2452" s="38" t="str">
        <f>IF(ISBLANK('Model Performance Data'!$C$105),"-",'Model Performance Data'!$C$105)</f>
        <v>-</v>
      </c>
      <c r="E2452" s="38" t="str">
        <f>IF(ISBLANK('Model Performance Data'!$D$105),"-",'Model Performance Data'!$D$105)</f>
        <v>-</v>
      </c>
      <c r="F2452" s="38" t="str">
        <f>IF(ISBLANK('Model Performance Data'!$E$105),"-",'Model Performance Data'!$E$105)</f>
        <v>-</v>
      </c>
      <c r="G2452" s="38" t="str">
        <f>IF(ISBLANK('Model Performance Data'!$F$105),"-",'Model Performance Data'!$F$105)</f>
        <v>-</v>
      </c>
      <c r="H2452" s="253">
        <v>4</v>
      </c>
      <c r="I2452" s="253">
        <v>2</v>
      </c>
      <c r="J2452" s="37" t="str">
        <f t="shared" si="85"/>
        <v>42</v>
      </c>
      <c r="K2452" s="38" t="str">
        <f>IF(ISBLANK('Model Performance Data'!$L$105),"-",'Model Performance Data'!$L$105)</f>
        <v>-</v>
      </c>
      <c r="L2452" s="38" t="str">
        <f>IF(ISBLANK('Model Performance Data'!$K$105),"-",'Model Performance Data'!$K$105)</f>
        <v>-</v>
      </c>
      <c r="M2452" s="254">
        <f>IF(ISNA(SUMIFS(INDEX('Model Performance Data'!$O$8:$DY$56,0,MATCH(CONCATENATE($J2452,M$6),'Model Performance Data'!$O$6:$DY$6,0)),'Model Performance Data'!$B$8:$B$56,$C2452,'Model Performance Data'!$C$8:$C$56,$D2452)),"-",SUMIFS(INDEX('Model Performance Data'!$O$8:$DY$56,0,MATCH(CONCATENATE($J2452,M$6),'Model Performance Data'!$O$6:$DY$6,0)),'Model Performance Data'!$B$8:$B$56,$C2452,'Model Performance Data'!$C$8:$C$56,$D2452))</f>
        <v>0</v>
      </c>
      <c r="N2452" s="254">
        <f>IF(ISNA(SUMIFS(INDEX('Model Performance Data'!$O$8:$DY$56,0,MATCH(CONCATENATE($J2452,N$6),'Model Performance Data'!$O$6:$DY$6,0)),'Model Performance Data'!$B$8:$B$56,$C2452,'Model Performance Data'!$C$8:$C$56,$D2452)),"-",SUMIFS(INDEX('Model Performance Data'!$O$8:$DY$56,0,MATCH(CONCATENATE($J2452,N$6),'Model Performance Data'!$O$6:$DY$6,0)),'Model Performance Data'!$B$8:$B$56,$C2452,'Model Performance Data'!$C$8:$C$56,$D2452))</f>
        <v>0</v>
      </c>
      <c r="O2452" s="255">
        <f>IF(ISNA(SUMIFS(INDEX('Model Performance Data'!$O$8:$DY$56,0,MATCH(CONCATENATE($J2452,O$6),'Model Performance Data'!$O$6:$DY$6,0)),'Model Performance Data'!$B$8:$B$56,$C2452,'Model Performance Data'!$C$8:$C$56,$D2452)),"-",SUMIFS(INDEX('Model Performance Data'!$O$8:$DY$56,0,MATCH(CONCATENATE($J2452,O$6),'Model Performance Data'!$O$6:$DY$6,0)),'Model Performance Data'!$B$8:$B$56,$C2452,'Model Performance Data'!$C$8:$C$56,$D2452))</f>
        <v>0</v>
      </c>
    </row>
    <row r="2453" spans="2:15" x14ac:dyDescent="0.35">
      <c r="B2453" s="37" t="s">
        <v>80</v>
      </c>
      <c r="C2453" s="38" t="str">
        <f>IF(ISBLANK('Model Performance Data'!$B$105),"-",'Model Performance Data'!$B$105)</f>
        <v>-</v>
      </c>
      <c r="D2453" s="38" t="str">
        <f>IF(ISBLANK('Model Performance Data'!$C$105),"-",'Model Performance Data'!$C$105)</f>
        <v>-</v>
      </c>
      <c r="E2453" s="38" t="str">
        <f>IF(ISBLANK('Model Performance Data'!$D$105),"-",'Model Performance Data'!$D$105)</f>
        <v>-</v>
      </c>
      <c r="F2453" s="38" t="str">
        <f>IF(ISBLANK('Model Performance Data'!$E$105),"-",'Model Performance Data'!$E$105)</f>
        <v>-</v>
      </c>
      <c r="G2453" s="38" t="str">
        <f>IF(ISBLANK('Model Performance Data'!$F$105),"-",'Model Performance Data'!$F$105)</f>
        <v>-</v>
      </c>
      <c r="H2453" s="253">
        <v>4</v>
      </c>
      <c r="I2453" s="253">
        <v>3</v>
      </c>
      <c r="J2453" s="37" t="str">
        <f t="shared" si="85"/>
        <v>43</v>
      </c>
      <c r="K2453" s="38" t="str">
        <f>IF(ISBLANK('Model Performance Data'!$L$105),"-",'Model Performance Data'!$L$105)</f>
        <v>-</v>
      </c>
      <c r="L2453" s="38" t="str">
        <f>IF(ISBLANK('Model Performance Data'!$K$105),"-",'Model Performance Data'!$K$105)</f>
        <v>-</v>
      </c>
      <c r="M2453" s="254">
        <f>IF(ISNA(SUMIFS(INDEX('Model Performance Data'!$O$8:$DY$56,0,MATCH(CONCATENATE($J2453,M$6),'Model Performance Data'!$O$6:$DY$6,0)),'Model Performance Data'!$B$8:$B$56,$C2453,'Model Performance Data'!$C$8:$C$56,$D2453)),"-",SUMIFS(INDEX('Model Performance Data'!$O$8:$DY$56,0,MATCH(CONCATENATE($J2453,M$6),'Model Performance Data'!$O$6:$DY$6,0)),'Model Performance Data'!$B$8:$B$56,$C2453,'Model Performance Data'!$C$8:$C$56,$D2453))</f>
        <v>0</v>
      </c>
      <c r="N2453" s="254">
        <f>IF(ISNA(SUMIFS(INDEX('Model Performance Data'!$O$8:$DY$56,0,MATCH(CONCATENATE($J2453,N$6),'Model Performance Data'!$O$6:$DY$6,0)),'Model Performance Data'!$B$8:$B$56,$C2453,'Model Performance Data'!$C$8:$C$56,$D2453)),"-",SUMIFS(INDEX('Model Performance Data'!$O$8:$DY$56,0,MATCH(CONCATENATE($J2453,N$6),'Model Performance Data'!$O$6:$DY$6,0)),'Model Performance Data'!$B$8:$B$56,$C2453,'Model Performance Data'!$C$8:$C$56,$D2453))</f>
        <v>0</v>
      </c>
      <c r="O2453" s="255">
        <f>IF(ISNA(SUMIFS(INDEX('Model Performance Data'!$O$8:$DY$56,0,MATCH(CONCATENATE($J2453,O$6),'Model Performance Data'!$O$6:$DY$6,0)),'Model Performance Data'!$B$8:$B$56,$C2453,'Model Performance Data'!$C$8:$C$56,$D2453)),"-",SUMIFS(INDEX('Model Performance Data'!$O$8:$DY$56,0,MATCH(CONCATENATE($J2453,O$6),'Model Performance Data'!$O$6:$DY$6,0)),'Model Performance Data'!$B$8:$B$56,$C2453,'Model Performance Data'!$C$8:$C$56,$D2453))</f>
        <v>0</v>
      </c>
    </row>
    <row r="2454" spans="2:15" x14ac:dyDescent="0.35">
      <c r="B2454" s="37" t="s">
        <v>80</v>
      </c>
      <c r="C2454" s="38" t="str">
        <f>IF(ISBLANK('Model Performance Data'!$B$105),"-",'Model Performance Data'!$B$105)</f>
        <v>-</v>
      </c>
      <c r="D2454" s="38" t="str">
        <f>IF(ISBLANK('Model Performance Data'!$C$105),"-",'Model Performance Data'!$C$105)</f>
        <v>-</v>
      </c>
      <c r="E2454" s="38" t="str">
        <f>IF(ISBLANK('Model Performance Data'!$D$105),"-",'Model Performance Data'!$D$105)</f>
        <v>-</v>
      </c>
      <c r="F2454" s="38" t="str">
        <f>IF(ISBLANK('Model Performance Data'!$E$105),"-",'Model Performance Data'!$E$105)</f>
        <v>-</v>
      </c>
      <c r="G2454" s="38" t="str">
        <f>IF(ISBLANK('Model Performance Data'!$F$105),"-",'Model Performance Data'!$F$105)</f>
        <v>-</v>
      </c>
      <c r="H2454" s="253">
        <v>4</v>
      </c>
      <c r="I2454" s="253">
        <v>4</v>
      </c>
      <c r="J2454" s="37" t="str">
        <f t="shared" si="85"/>
        <v>44</v>
      </c>
      <c r="K2454" s="38" t="str">
        <f>IF(ISBLANK('Model Performance Data'!$L$105),"-",'Model Performance Data'!$L$105)</f>
        <v>-</v>
      </c>
      <c r="L2454" s="38" t="str">
        <f>IF(ISBLANK('Model Performance Data'!$K$105),"-",'Model Performance Data'!$K$105)</f>
        <v>-</v>
      </c>
      <c r="M2454" s="254">
        <f>IF(ISNA(SUMIFS(INDEX('Model Performance Data'!$O$8:$DY$56,0,MATCH(CONCATENATE($J2454,M$6),'Model Performance Data'!$O$6:$DY$6,0)),'Model Performance Data'!$B$8:$B$56,$C2454,'Model Performance Data'!$C$8:$C$56,$D2454)),"-",SUMIFS(INDEX('Model Performance Data'!$O$8:$DY$56,0,MATCH(CONCATENATE($J2454,M$6),'Model Performance Data'!$O$6:$DY$6,0)),'Model Performance Data'!$B$8:$B$56,$C2454,'Model Performance Data'!$C$8:$C$56,$D2454))</f>
        <v>0</v>
      </c>
      <c r="N2454" s="254">
        <f>IF(ISNA(SUMIFS(INDEX('Model Performance Data'!$O$8:$DY$56,0,MATCH(CONCATENATE($J2454,N$6),'Model Performance Data'!$O$6:$DY$6,0)),'Model Performance Data'!$B$8:$B$56,$C2454,'Model Performance Data'!$C$8:$C$56,$D2454)),"-",SUMIFS(INDEX('Model Performance Data'!$O$8:$DY$56,0,MATCH(CONCATENATE($J2454,N$6),'Model Performance Data'!$O$6:$DY$6,0)),'Model Performance Data'!$B$8:$B$56,$C2454,'Model Performance Data'!$C$8:$C$56,$D2454))</f>
        <v>0</v>
      </c>
      <c r="O2454" s="255">
        <f>IF(ISNA(SUMIFS(INDEX('Model Performance Data'!$O$8:$DY$56,0,MATCH(CONCATENATE($J2454,O$6),'Model Performance Data'!$O$6:$DY$6,0)),'Model Performance Data'!$B$8:$B$56,$C2454,'Model Performance Data'!$C$8:$C$56,$D2454)),"-",SUMIFS(INDEX('Model Performance Data'!$O$8:$DY$56,0,MATCH(CONCATENATE($J2454,O$6),'Model Performance Data'!$O$6:$DY$6,0)),'Model Performance Data'!$B$8:$B$56,$C2454,'Model Performance Data'!$C$8:$C$56,$D2454))</f>
        <v>0</v>
      </c>
    </row>
    <row r="2455" spans="2:15" x14ac:dyDescent="0.35">
      <c r="B2455" s="37" t="s">
        <v>80</v>
      </c>
      <c r="C2455" s="38" t="str">
        <f>IF(ISBLANK('Model Performance Data'!$B$105),"-",'Model Performance Data'!$B$105)</f>
        <v>-</v>
      </c>
      <c r="D2455" s="38" t="str">
        <f>IF(ISBLANK('Model Performance Data'!$C$105),"-",'Model Performance Data'!$C$105)</f>
        <v>-</v>
      </c>
      <c r="E2455" s="38" t="str">
        <f>IF(ISBLANK('Model Performance Data'!$D$105),"-",'Model Performance Data'!$D$105)</f>
        <v>-</v>
      </c>
      <c r="F2455" s="38" t="str">
        <f>IF(ISBLANK('Model Performance Data'!$E$105),"-",'Model Performance Data'!$E$105)</f>
        <v>-</v>
      </c>
      <c r="G2455" s="38" t="str">
        <f>IF(ISBLANK('Model Performance Data'!$F$105),"-",'Model Performance Data'!$F$105)</f>
        <v>-</v>
      </c>
      <c r="H2455" s="253">
        <v>4</v>
      </c>
      <c r="I2455" s="253">
        <v>5</v>
      </c>
      <c r="J2455" s="37" t="str">
        <f t="shared" si="85"/>
        <v>45</v>
      </c>
      <c r="K2455" s="38" t="str">
        <f>IF(ISBLANK('Model Performance Data'!$L$105),"-",'Model Performance Data'!$L$105)</f>
        <v>-</v>
      </c>
      <c r="L2455" s="38" t="str">
        <f>IF(ISBLANK('Model Performance Data'!$K$105),"-",'Model Performance Data'!$K$105)</f>
        <v>-</v>
      </c>
      <c r="M2455" s="254">
        <f>IF(ISNA(SUMIFS(INDEX('Model Performance Data'!$O$8:$DY$56,0,MATCH(CONCATENATE($J2455,M$6),'Model Performance Data'!$O$6:$DY$6,0)),'Model Performance Data'!$B$8:$B$56,$C2455,'Model Performance Data'!$C$8:$C$56,$D2455)),"-",SUMIFS(INDEX('Model Performance Data'!$O$8:$DY$56,0,MATCH(CONCATENATE($J2455,M$6),'Model Performance Data'!$O$6:$DY$6,0)),'Model Performance Data'!$B$8:$B$56,$C2455,'Model Performance Data'!$C$8:$C$56,$D2455))</f>
        <v>0</v>
      </c>
      <c r="N2455" s="254">
        <f>IF(ISNA(SUMIFS(INDEX('Model Performance Data'!$O$8:$DY$56,0,MATCH(CONCATENATE($J2455,N$6),'Model Performance Data'!$O$6:$DY$6,0)),'Model Performance Data'!$B$8:$B$56,$C2455,'Model Performance Data'!$C$8:$C$56,$D2455)),"-",SUMIFS(INDEX('Model Performance Data'!$O$8:$DY$56,0,MATCH(CONCATENATE($J2455,N$6),'Model Performance Data'!$O$6:$DY$6,0)),'Model Performance Data'!$B$8:$B$56,$C2455,'Model Performance Data'!$C$8:$C$56,$D2455))</f>
        <v>0</v>
      </c>
      <c r="O2455" s="255">
        <f>IF(ISNA(SUMIFS(INDEX('Model Performance Data'!$O$8:$DY$56,0,MATCH(CONCATENATE($J2455,O$6),'Model Performance Data'!$O$6:$DY$6,0)),'Model Performance Data'!$B$8:$B$56,$C2455,'Model Performance Data'!$C$8:$C$56,$D2455)),"-",SUMIFS(INDEX('Model Performance Data'!$O$8:$DY$56,0,MATCH(CONCATENATE($J2455,O$6),'Model Performance Data'!$O$6:$DY$6,0)),'Model Performance Data'!$B$8:$B$56,$C2455,'Model Performance Data'!$C$8:$C$56,$D2455))</f>
        <v>0</v>
      </c>
    </row>
    <row r="2456" spans="2:15" x14ac:dyDescent="0.35">
      <c r="B2456" s="37" t="s">
        <v>80</v>
      </c>
      <c r="C2456" s="38" t="str">
        <f>IF(ISBLANK('Model Performance Data'!$B$105),"-",'Model Performance Data'!$B$105)</f>
        <v>-</v>
      </c>
      <c r="D2456" s="38" t="str">
        <f>IF(ISBLANK('Model Performance Data'!$C$105),"-",'Model Performance Data'!$C$105)</f>
        <v>-</v>
      </c>
      <c r="E2456" s="38" t="str">
        <f>IF(ISBLANK('Model Performance Data'!$D$105),"-",'Model Performance Data'!$D$105)</f>
        <v>-</v>
      </c>
      <c r="F2456" s="38" t="str">
        <f>IF(ISBLANK('Model Performance Data'!$E$105),"-",'Model Performance Data'!$E$105)</f>
        <v>-</v>
      </c>
      <c r="G2456" s="38" t="str">
        <f>IF(ISBLANK('Model Performance Data'!$F$105),"-",'Model Performance Data'!$F$105)</f>
        <v>-</v>
      </c>
      <c r="H2456" s="253">
        <v>4</v>
      </c>
      <c r="I2456" s="253" t="s">
        <v>65</v>
      </c>
      <c r="J2456" s="37" t="str">
        <f t="shared" si="85"/>
        <v>4Goal</v>
      </c>
      <c r="K2456" s="38" t="str">
        <f>IF(ISBLANK('Model Performance Data'!$L$105),"-",'Model Performance Data'!$L$105)</f>
        <v>-</v>
      </c>
      <c r="L2456" s="38" t="str">
        <f>IF(ISBLANK('Model Performance Data'!$K$105),"-",'Model Performance Data'!$K$105)</f>
        <v>-</v>
      </c>
      <c r="M2456" s="254" t="str">
        <f>IF(ISNA(SUMIFS(INDEX('Model Performance Data'!$O$8:$DY$56,0,MATCH(CONCATENATE($J2456,M$6),'Model Performance Data'!$O$6:$DY$6,0)),'Model Performance Data'!$B$8:$B$56,$C2456,'Model Performance Data'!$C$8:$C$56,$D2456)),"-",SUMIFS(INDEX('Model Performance Data'!$O$8:$DY$56,0,MATCH(CONCATENATE($J2456,M$6),'Model Performance Data'!$O$6:$DY$6,0)),'Model Performance Data'!$B$8:$B$56,$C2456,'Model Performance Data'!$C$8:$C$56,$D2456))</f>
        <v>-</v>
      </c>
      <c r="N2456" s="254" t="str">
        <f>IF(ISNA(SUMIFS(INDEX('Model Performance Data'!$O$8:$DY$56,0,MATCH(CONCATENATE($J2456,N$6),'Model Performance Data'!$O$6:$DY$6,0)),'Model Performance Data'!$B$8:$B$56,$C2456,'Model Performance Data'!$C$8:$C$56,$D2456)),"-",SUMIFS(INDEX('Model Performance Data'!$O$8:$DY$56,0,MATCH(CONCATENATE($J2456,N$6),'Model Performance Data'!$O$6:$DY$6,0)),'Model Performance Data'!$B$8:$B$56,$C2456,'Model Performance Data'!$C$8:$C$56,$D2456))</f>
        <v>-</v>
      </c>
      <c r="O2456" s="255">
        <f>IF(ISNA(SUMIFS(INDEX('Model Performance Data'!$O$8:$DY$56,0,MATCH(CONCATENATE($J2456,O$6),'Model Performance Data'!$O$6:$DY$6,0)),'Model Performance Data'!$B$8:$B$56,$C2456,'Model Performance Data'!$C$8:$C$56,$D2456)),"-",SUMIFS(INDEX('Model Performance Data'!$O$8:$DY$56,0,MATCH(CONCATENATE($J2456,O$6),'Model Performance Data'!$O$6:$DY$6,0)),'Model Performance Data'!$B$8:$B$56,$C2456,'Model Performance Data'!$C$8:$C$56,$D2456))</f>
        <v>0</v>
      </c>
    </row>
    <row r="2457" spans="2:15" x14ac:dyDescent="0.35">
      <c r="B2457" s="37" t="s">
        <v>80</v>
      </c>
      <c r="C2457" s="38" t="str">
        <f>IF(ISBLANK('Model Performance Data'!$B$106),"-",'Model Performance Data'!$B$106)</f>
        <v>-</v>
      </c>
      <c r="D2457" s="38" t="str">
        <f>IF(ISBLANK('Model Performance Data'!$C$106),"-",'Model Performance Data'!$C$106)</f>
        <v>-</v>
      </c>
      <c r="E2457" s="38" t="str">
        <f>IF(ISBLANK('Model Performance Data'!$D$106),"-",'Model Performance Data'!$D$106)</f>
        <v>-</v>
      </c>
      <c r="F2457" s="38" t="str">
        <f>IF(ISBLANK('Model Performance Data'!$E$106),"-",'Model Performance Data'!$E$106)</f>
        <v>-</v>
      </c>
      <c r="G2457" s="38" t="str">
        <f>IF(ISBLANK('Model Performance Data'!$F$106),"-",'Model Performance Data'!$F$106)</f>
        <v>-</v>
      </c>
      <c r="H2457" s="253" t="s">
        <v>64</v>
      </c>
      <c r="I2457" s="253" t="s">
        <v>64</v>
      </c>
      <c r="J2457" s="37" t="str">
        <f t="shared" si="85"/>
        <v>BaselineBaseline</v>
      </c>
      <c r="K2457" s="38" t="str">
        <f>IF(ISBLANK('Model Performance Data'!$L$106),"-",'Model Performance Data'!$L$106)</f>
        <v>-</v>
      </c>
      <c r="L2457" s="38" t="str">
        <f>IF(ISBLANK('Model Performance Data'!$K$106),"-",'Model Performance Data'!$K$106)</f>
        <v>-</v>
      </c>
      <c r="M2457" s="254">
        <f>IF(ISNA(SUMIFS(INDEX('Model Performance Data'!$O$8:$DY$56,0,MATCH(CONCATENATE($J2457,M$6),'Model Performance Data'!$O$6:$DY$6,0)),'Model Performance Data'!$B$8:$B$56,$C2457,'Model Performance Data'!$C$8:$C$56,$D2457)),"-",SUMIFS(INDEX('Model Performance Data'!$O$8:$DY$56,0,MATCH(CONCATENATE($J2457,M$6),'Model Performance Data'!$O$6:$DY$6,0)),'Model Performance Data'!$B$8:$B$56,$C2457,'Model Performance Data'!$C$8:$C$56,$D2457))</f>
        <v>0</v>
      </c>
      <c r="N2457" s="254">
        <f>IF(ISNA(SUMIFS(INDEX('Model Performance Data'!$O$8:$DY$56,0,MATCH(CONCATENATE($J2457,N$6),'Model Performance Data'!$O$6:$DY$6,0)),'Model Performance Data'!$B$8:$B$56,$C2457,'Model Performance Data'!$C$8:$C$56,$D2457)),"-",SUMIFS(INDEX('Model Performance Data'!$O$8:$DY$56,0,MATCH(CONCATENATE($J2457,N$6),'Model Performance Data'!$O$6:$DY$6,0)),'Model Performance Data'!$B$8:$B$56,$C2457,'Model Performance Data'!$C$8:$C$56,$D2457))</f>
        <v>0</v>
      </c>
      <c r="O2457" s="255">
        <f>IF(ISNA(SUMIFS(INDEX('Model Performance Data'!$O$8:$DY$56,0,MATCH(CONCATENATE($J2457,O$6),'Model Performance Data'!$O$6:$DY$6,0)),'Model Performance Data'!$B$8:$B$56,$C2457,'Model Performance Data'!$C$8:$C$56,$D2457)),"-",SUMIFS(INDEX('Model Performance Data'!$O$8:$DY$56,0,MATCH(CONCATENATE($J2457,O$6),'Model Performance Data'!$O$6:$DY$6,0)),'Model Performance Data'!$B$8:$B$56,$C2457,'Model Performance Data'!$C$8:$C$56,$D2457))</f>
        <v>0</v>
      </c>
    </row>
    <row r="2458" spans="2:15" x14ac:dyDescent="0.35">
      <c r="B2458" s="37" t="s">
        <v>80</v>
      </c>
      <c r="C2458" s="38" t="str">
        <f>IF(ISBLANK('Model Performance Data'!$B$106),"-",'Model Performance Data'!$B$106)</f>
        <v>-</v>
      </c>
      <c r="D2458" s="38" t="str">
        <f>IF(ISBLANK('Model Performance Data'!$C$106),"-",'Model Performance Data'!$C$106)</f>
        <v>-</v>
      </c>
      <c r="E2458" s="38" t="str">
        <f>IF(ISBLANK('Model Performance Data'!$D$106),"-",'Model Performance Data'!$D$106)</f>
        <v>-</v>
      </c>
      <c r="F2458" s="38" t="str">
        <f>IF(ISBLANK('Model Performance Data'!$E$106),"-",'Model Performance Data'!$E$106)</f>
        <v>-</v>
      </c>
      <c r="G2458" s="38" t="str">
        <f>IF(ISBLANK('Model Performance Data'!$F$106),"-",'Model Performance Data'!$F$106)</f>
        <v>-</v>
      </c>
      <c r="H2458" s="253">
        <v>1</v>
      </c>
      <c r="I2458" s="253">
        <v>1</v>
      </c>
      <c r="J2458" s="37" t="str">
        <f t="shared" si="85"/>
        <v>11</v>
      </c>
      <c r="K2458" s="38" t="str">
        <f>IF(ISBLANK('Model Performance Data'!$L$106),"-",'Model Performance Data'!$L$106)</f>
        <v>-</v>
      </c>
      <c r="L2458" s="38" t="str">
        <f>IF(ISBLANK('Model Performance Data'!$K$106),"-",'Model Performance Data'!$K$106)</f>
        <v>-</v>
      </c>
      <c r="M2458" s="254">
        <f>IF(ISNA(SUMIFS(INDEX('Model Performance Data'!$O$8:$DY$56,0,MATCH(CONCATENATE($J2458,M$6),'Model Performance Data'!$O$6:$DY$6,0)),'Model Performance Data'!$B$8:$B$56,$C2458,'Model Performance Data'!$C$8:$C$56,$D2458)),"-",SUMIFS(INDEX('Model Performance Data'!$O$8:$DY$56,0,MATCH(CONCATENATE($J2458,M$6),'Model Performance Data'!$O$6:$DY$6,0)),'Model Performance Data'!$B$8:$B$56,$C2458,'Model Performance Data'!$C$8:$C$56,$D2458))</f>
        <v>0</v>
      </c>
      <c r="N2458" s="254">
        <f>IF(ISNA(SUMIFS(INDEX('Model Performance Data'!$O$8:$DY$56,0,MATCH(CONCATENATE($J2458,N$6),'Model Performance Data'!$O$6:$DY$6,0)),'Model Performance Data'!$B$8:$B$56,$C2458,'Model Performance Data'!$C$8:$C$56,$D2458)),"-",SUMIFS(INDEX('Model Performance Data'!$O$8:$DY$56,0,MATCH(CONCATENATE($J2458,N$6),'Model Performance Data'!$O$6:$DY$6,0)),'Model Performance Data'!$B$8:$B$56,$C2458,'Model Performance Data'!$C$8:$C$56,$D2458))</f>
        <v>0</v>
      </c>
      <c r="O2458" s="255">
        <f>IF(ISNA(SUMIFS(INDEX('Model Performance Data'!$O$8:$DY$56,0,MATCH(CONCATENATE($J2458,O$6),'Model Performance Data'!$O$6:$DY$6,0)),'Model Performance Data'!$B$8:$B$56,$C2458,'Model Performance Data'!$C$8:$C$56,$D2458)),"-",SUMIFS(INDEX('Model Performance Data'!$O$8:$DY$56,0,MATCH(CONCATENATE($J2458,O$6),'Model Performance Data'!$O$6:$DY$6,0)),'Model Performance Data'!$B$8:$B$56,$C2458,'Model Performance Data'!$C$8:$C$56,$D2458))</f>
        <v>0</v>
      </c>
    </row>
    <row r="2459" spans="2:15" x14ac:dyDescent="0.35">
      <c r="B2459" s="37" t="s">
        <v>80</v>
      </c>
      <c r="C2459" s="38" t="str">
        <f>IF(ISBLANK('Model Performance Data'!$B$106),"-",'Model Performance Data'!$B$106)</f>
        <v>-</v>
      </c>
      <c r="D2459" s="38" t="str">
        <f>IF(ISBLANK('Model Performance Data'!$C$106),"-",'Model Performance Data'!$C$106)</f>
        <v>-</v>
      </c>
      <c r="E2459" s="38" t="str">
        <f>IF(ISBLANK('Model Performance Data'!$D$106),"-",'Model Performance Data'!$D$106)</f>
        <v>-</v>
      </c>
      <c r="F2459" s="38" t="str">
        <f>IF(ISBLANK('Model Performance Data'!$E$106),"-",'Model Performance Data'!$E$106)</f>
        <v>-</v>
      </c>
      <c r="G2459" s="38" t="str">
        <f>IF(ISBLANK('Model Performance Data'!$F$106),"-",'Model Performance Data'!$F$106)</f>
        <v>-</v>
      </c>
      <c r="H2459" s="253">
        <v>1</v>
      </c>
      <c r="I2459" s="253">
        <v>2</v>
      </c>
      <c r="J2459" s="37" t="str">
        <f t="shared" si="85"/>
        <v>12</v>
      </c>
      <c r="K2459" s="38" t="str">
        <f>IF(ISBLANK('Model Performance Data'!$L$106),"-",'Model Performance Data'!$L$106)</f>
        <v>-</v>
      </c>
      <c r="L2459" s="38" t="str">
        <f>IF(ISBLANK('Model Performance Data'!$K$106),"-",'Model Performance Data'!$K$106)</f>
        <v>-</v>
      </c>
      <c r="M2459" s="254">
        <f>IF(ISNA(SUMIFS(INDEX('Model Performance Data'!$O$8:$DY$56,0,MATCH(CONCATENATE($J2459,M$6),'Model Performance Data'!$O$6:$DY$6,0)),'Model Performance Data'!$B$8:$B$56,$C2459,'Model Performance Data'!$C$8:$C$56,$D2459)),"-",SUMIFS(INDEX('Model Performance Data'!$O$8:$DY$56,0,MATCH(CONCATENATE($J2459,M$6),'Model Performance Data'!$O$6:$DY$6,0)),'Model Performance Data'!$B$8:$B$56,$C2459,'Model Performance Data'!$C$8:$C$56,$D2459))</f>
        <v>0</v>
      </c>
      <c r="N2459" s="254">
        <f>IF(ISNA(SUMIFS(INDEX('Model Performance Data'!$O$8:$DY$56,0,MATCH(CONCATENATE($J2459,N$6),'Model Performance Data'!$O$6:$DY$6,0)),'Model Performance Data'!$B$8:$B$56,$C2459,'Model Performance Data'!$C$8:$C$56,$D2459)),"-",SUMIFS(INDEX('Model Performance Data'!$O$8:$DY$56,0,MATCH(CONCATENATE($J2459,N$6),'Model Performance Data'!$O$6:$DY$6,0)),'Model Performance Data'!$B$8:$B$56,$C2459,'Model Performance Data'!$C$8:$C$56,$D2459))</f>
        <v>0</v>
      </c>
      <c r="O2459" s="255">
        <f>IF(ISNA(SUMIFS(INDEX('Model Performance Data'!$O$8:$DY$56,0,MATCH(CONCATENATE($J2459,O$6),'Model Performance Data'!$O$6:$DY$6,0)),'Model Performance Data'!$B$8:$B$56,$C2459,'Model Performance Data'!$C$8:$C$56,$D2459)),"-",SUMIFS(INDEX('Model Performance Data'!$O$8:$DY$56,0,MATCH(CONCATENATE($J2459,O$6),'Model Performance Data'!$O$6:$DY$6,0)),'Model Performance Data'!$B$8:$B$56,$C2459,'Model Performance Data'!$C$8:$C$56,$D2459))</f>
        <v>0</v>
      </c>
    </row>
    <row r="2460" spans="2:15" x14ac:dyDescent="0.35">
      <c r="B2460" s="37" t="s">
        <v>80</v>
      </c>
      <c r="C2460" s="38" t="str">
        <f>IF(ISBLANK('Model Performance Data'!$B$106),"-",'Model Performance Data'!$B$106)</f>
        <v>-</v>
      </c>
      <c r="D2460" s="38" t="str">
        <f>IF(ISBLANK('Model Performance Data'!$C$106),"-",'Model Performance Data'!$C$106)</f>
        <v>-</v>
      </c>
      <c r="E2460" s="38" t="str">
        <f>IF(ISBLANK('Model Performance Data'!$D$106),"-",'Model Performance Data'!$D$106)</f>
        <v>-</v>
      </c>
      <c r="F2460" s="38" t="str">
        <f>IF(ISBLANK('Model Performance Data'!$E$106),"-",'Model Performance Data'!$E$106)</f>
        <v>-</v>
      </c>
      <c r="G2460" s="38" t="str">
        <f>IF(ISBLANK('Model Performance Data'!$F$106),"-",'Model Performance Data'!$F$106)</f>
        <v>-</v>
      </c>
      <c r="H2460" s="253">
        <v>1</v>
      </c>
      <c r="I2460" s="253">
        <v>3</v>
      </c>
      <c r="J2460" s="37" t="str">
        <f t="shared" si="85"/>
        <v>13</v>
      </c>
      <c r="K2460" s="38" t="str">
        <f>IF(ISBLANK('Model Performance Data'!$L$106),"-",'Model Performance Data'!$L$106)</f>
        <v>-</v>
      </c>
      <c r="L2460" s="38" t="str">
        <f>IF(ISBLANK('Model Performance Data'!$K$106),"-",'Model Performance Data'!$K$106)</f>
        <v>-</v>
      </c>
      <c r="M2460" s="254">
        <f>IF(ISNA(SUMIFS(INDEX('Model Performance Data'!$O$8:$DY$56,0,MATCH(CONCATENATE($J2460,M$6),'Model Performance Data'!$O$6:$DY$6,0)),'Model Performance Data'!$B$8:$B$56,$C2460,'Model Performance Data'!$C$8:$C$56,$D2460)),"-",SUMIFS(INDEX('Model Performance Data'!$O$8:$DY$56,0,MATCH(CONCATENATE($J2460,M$6),'Model Performance Data'!$O$6:$DY$6,0)),'Model Performance Data'!$B$8:$B$56,$C2460,'Model Performance Data'!$C$8:$C$56,$D2460))</f>
        <v>0</v>
      </c>
      <c r="N2460" s="254">
        <f>IF(ISNA(SUMIFS(INDEX('Model Performance Data'!$O$8:$DY$56,0,MATCH(CONCATENATE($J2460,N$6),'Model Performance Data'!$O$6:$DY$6,0)),'Model Performance Data'!$B$8:$B$56,$C2460,'Model Performance Data'!$C$8:$C$56,$D2460)),"-",SUMIFS(INDEX('Model Performance Data'!$O$8:$DY$56,0,MATCH(CONCATENATE($J2460,N$6),'Model Performance Data'!$O$6:$DY$6,0)),'Model Performance Data'!$B$8:$B$56,$C2460,'Model Performance Data'!$C$8:$C$56,$D2460))</f>
        <v>0</v>
      </c>
      <c r="O2460" s="255">
        <f>IF(ISNA(SUMIFS(INDEX('Model Performance Data'!$O$8:$DY$56,0,MATCH(CONCATENATE($J2460,O$6),'Model Performance Data'!$O$6:$DY$6,0)),'Model Performance Data'!$B$8:$B$56,$C2460,'Model Performance Data'!$C$8:$C$56,$D2460)),"-",SUMIFS(INDEX('Model Performance Data'!$O$8:$DY$56,0,MATCH(CONCATENATE($J2460,O$6),'Model Performance Data'!$O$6:$DY$6,0)),'Model Performance Data'!$B$8:$B$56,$C2460,'Model Performance Data'!$C$8:$C$56,$D2460))</f>
        <v>0</v>
      </c>
    </row>
    <row r="2461" spans="2:15" x14ac:dyDescent="0.35">
      <c r="B2461" s="37" t="s">
        <v>80</v>
      </c>
      <c r="C2461" s="38" t="str">
        <f>IF(ISBLANK('Model Performance Data'!$B$106),"-",'Model Performance Data'!$B$106)</f>
        <v>-</v>
      </c>
      <c r="D2461" s="38" t="str">
        <f>IF(ISBLANK('Model Performance Data'!$C$106),"-",'Model Performance Data'!$C$106)</f>
        <v>-</v>
      </c>
      <c r="E2461" s="38" t="str">
        <f>IF(ISBLANK('Model Performance Data'!$D$106),"-",'Model Performance Data'!$D$106)</f>
        <v>-</v>
      </c>
      <c r="F2461" s="38" t="str">
        <f>IF(ISBLANK('Model Performance Data'!$E$106),"-",'Model Performance Data'!$E$106)</f>
        <v>-</v>
      </c>
      <c r="G2461" s="38" t="str">
        <f>IF(ISBLANK('Model Performance Data'!$F$106),"-",'Model Performance Data'!$F$106)</f>
        <v>-</v>
      </c>
      <c r="H2461" s="253">
        <v>1</v>
      </c>
      <c r="I2461" s="253">
        <v>4</v>
      </c>
      <c r="J2461" s="37" t="str">
        <f t="shared" si="85"/>
        <v>14</v>
      </c>
      <c r="K2461" s="38" t="str">
        <f>IF(ISBLANK('Model Performance Data'!$L$106),"-",'Model Performance Data'!$L$106)</f>
        <v>-</v>
      </c>
      <c r="L2461" s="38" t="str">
        <f>IF(ISBLANK('Model Performance Data'!$K$106),"-",'Model Performance Data'!$K$106)</f>
        <v>-</v>
      </c>
      <c r="M2461" s="254">
        <f>IF(ISNA(SUMIFS(INDEX('Model Performance Data'!$O$8:$DY$56,0,MATCH(CONCATENATE($J2461,M$6),'Model Performance Data'!$O$6:$DY$6,0)),'Model Performance Data'!$B$8:$B$56,$C2461,'Model Performance Data'!$C$8:$C$56,$D2461)),"-",SUMIFS(INDEX('Model Performance Data'!$O$8:$DY$56,0,MATCH(CONCATENATE($J2461,M$6),'Model Performance Data'!$O$6:$DY$6,0)),'Model Performance Data'!$B$8:$B$56,$C2461,'Model Performance Data'!$C$8:$C$56,$D2461))</f>
        <v>0</v>
      </c>
      <c r="N2461" s="254">
        <f>IF(ISNA(SUMIFS(INDEX('Model Performance Data'!$O$8:$DY$56,0,MATCH(CONCATENATE($J2461,N$6),'Model Performance Data'!$O$6:$DY$6,0)),'Model Performance Data'!$B$8:$B$56,$C2461,'Model Performance Data'!$C$8:$C$56,$D2461)),"-",SUMIFS(INDEX('Model Performance Data'!$O$8:$DY$56,0,MATCH(CONCATENATE($J2461,N$6),'Model Performance Data'!$O$6:$DY$6,0)),'Model Performance Data'!$B$8:$B$56,$C2461,'Model Performance Data'!$C$8:$C$56,$D2461))</f>
        <v>0</v>
      </c>
      <c r="O2461" s="255">
        <f>IF(ISNA(SUMIFS(INDEX('Model Performance Data'!$O$8:$DY$56,0,MATCH(CONCATENATE($J2461,O$6),'Model Performance Data'!$O$6:$DY$6,0)),'Model Performance Data'!$B$8:$B$56,$C2461,'Model Performance Data'!$C$8:$C$56,$D2461)),"-",SUMIFS(INDEX('Model Performance Data'!$O$8:$DY$56,0,MATCH(CONCATENATE($J2461,O$6),'Model Performance Data'!$O$6:$DY$6,0)),'Model Performance Data'!$B$8:$B$56,$C2461,'Model Performance Data'!$C$8:$C$56,$D2461))</f>
        <v>0</v>
      </c>
    </row>
    <row r="2462" spans="2:15" x14ac:dyDescent="0.35">
      <c r="B2462" s="37" t="s">
        <v>80</v>
      </c>
      <c r="C2462" s="38" t="str">
        <f>IF(ISBLANK('Model Performance Data'!$B$106),"-",'Model Performance Data'!$B$106)</f>
        <v>-</v>
      </c>
      <c r="D2462" s="38" t="str">
        <f>IF(ISBLANK('Model Performance Data'!$C$106),"-",'Model Performance Data'!$C$106)</f>
        <v>-</v>
      </c>
      <c r="E2462" s="38" t="str">
        <f>IF(ISBLANK('Model Performance Data'!$D$106),"-",'Model Performance Data'!$D$106)</f>
        <v>-</v>
      </c>
      <c r="F2462" s="38" t="str">
        <f>IF(ISBLANK('Model Performance Data'!$E$106),"-",'Model Performance Data'!$E$106)</f>
        <v>-</v>
      </c>
      <c r="G2462" s="38" t="str">
        <f>IF(ISBLANK('Model Performance Data'!$F$106),"-",'Model Performance Data'!$F$106)</f>
        <v>-</v>
      </c>
      <c r="H2462" s="253">
        <v>1</v>
      </c>
      <c r="I2462" s="253">
        <v>5</v>
      </c>
      <c r="J2462" s="37" t="str">
        <f t="shared" si="85"/>
        <v>15</v>
      </c>
      <c r="K2462" s="38" t="str">
        <f>IF(ISBLANK('Model Performance Data'!$L$106),"-",'Model Performance Data'!$L$106)</f>
        <v>-</v>
      </c>
      <c r="L2462" s="38" t="str">
        <f>IF(ISBLANK('Model Performance Data'!$K$106),"-",'Model Performance Data'!$K$106)</f>
        <v>-</v>
      </c>
      <c r="M2462" s="254">
        <f>IF(ISNA(SUMIFS(INDEX('Model Performance Data'!$O$8:$DY$56,0,MATCH(CONCATENATE($J2462,M$6),'Model Performance Data'!$O$6:$DY$6,0)),'Model Performance Data'!$B$8:$B$56,$C2462,'Model Performance Data'!$C$8:$C$56,$D2462)),"-",SUMIFS(INDEX('Model Performance Data'!$O$8:$DY$56,0,MATCH(CONCATENATE($J2462,M$6),'Model Performance Data'!$O$6:$DY$6,0)),'Model Performance Data'!$B$8:$B$56,$C2462,'Model Performance Data'!$C$8:$C$56,$D2462))</f>
        <v>0</v>
      </c>
      <c r="N2462" s="254">
        <f>IF(ISNA(SUMIFS(INDEX('Model Performance Data'!$O$8:$DY$56,0,MATCH(CONCATENATE($J2462,N$6),'Model Performance Data'!$O$6:$DY$6,0)),'Model Performance Data'!$B$8:$B$56,$C2462,'Model Performance Data'!$C$8:$C$56,$D2462)),"-",SUMIFS(INDEX('Model Performance Data'!$O$8:$DY$56,0,MATCH(CONCATENATE($J2462,N$6),'Model Performance Data'!$O$6:$DY$6,0)),'Model Performance Data'!$B$8:$B$56,$C2462,'Model Performance Data'!$C$8:$C$56,$D2462))</f>
        <v>0</v>
      </c>
      <c r="O2462" s="255">
        <f>IF(ISNA(SUMIFS(INDEX('Model Performance Data'!$O$8:$DY$56,0,MATCH(CONCATENATE($J2462,O$6),'Model Performance Data'!$O$6:$DY$6,0)),'Model Performance Data'!$B$8:$B$56,$C2462,'Model Performance Data'!$C$8:$C$56,$D2462)),"-",SUMIFS(INDEX('Model Performance Data'!$O$8:$DY$56,0,MATCH(CONCATENATE($J2462,O$6),'Model Performance Data'!$O$6:$DY$6,0)),'Model Performance Data'!$B$8:$B$56,$C2462,'Model Performance Data'!$C$8:$C$56,$D2462))</f>
        <v>0</v>
      </c>
    </row>
    <row r="2463" spans="2:15" x14ac:dyDescent="0.35">
      <c r="B2463" s="37" t="s">
        <v>80</v>
      </c>
      <c r="C2463" s="38" t="str">
        <f>IF(ISBLANK('Model Performance Data'!$B$106),"-",'Model Performance Data'!$B$106)</f>
        <v>-</v>
      </c>
      <c r="D2463" s="38" t="str">
        <f>IF(ISBLANK('Model Performance Data'!$C$106),"-",'Model Performance Data'!$C$106)</f>
        <v>-</v>
      </c>
      <c r="E2463" s="38" t="str">
        <f>IF(ISBLANK('Model Performance Data'!$D$106),"-",'Model Performance Data'!$D$106)</f>
        <v>-</v>
      </c>
      <c r="F2463" s="38" t="str">
        <f>IF(ISBLANK('Model Performance Data'!$E$106),"-",'Model Performance Data'!$E$106)</f>
        <v>-</v>
      </c>
      <c r="G2463" s="38" t="str">
        <f>IF(ISBLANK('Model Performance Data'!$F$106),"-",'Model Performance Data'!$F$106)</f>
        <v>-</v>
      </c>
      <c r="H2463" s="253">
        <v>1</v>
      </c>
      <c r="I2463" s="253" t="s">
        <v>65</v>
      </c>
      <c r="J2463" s="37" t="str">
        <f t="shared" si="85"/>
        <v>1Goal</v>
      </c>
      <c r="K2463" s="38" t="str">
        <f>IF(ISBLANK('Model Performance Data'!$L$106),"-",'Model Performance Data'!$L$106)</f>
        <v>-</v>
      </c>
      <c r="L2463" s="38" t="str">
        <f>IF(ISBLANK('Model Performance Data'!$K$106),"-",'Model Performance Data'!$K$106)</f>
        <v>-</v>
      </c>
      <c r="M2463" s="254" t="str">
        <f>IF(ISNA(SUMIFS(INDEX('Model Performance Data'!$O$8:$DY$56,0,MATCH(CONCATENATE($J2463,M$6),'Model Performance Data'!$O$6:$DY$6,0)),'Model Performance Data'!$B$8:$B$56,$C2463,'Model Performance Data'!$C$8:$C$56,$D2463)),"-",SUMIFS(INDEX('Model Performance Data'!$O$8:$DY$56,0,MATCH(CONCATENATE($J2463,M$6),'Model Performance Data'!$O$6:$DY$6,0)),'Model Performance Data'!$B$8:$B$56,$C2463,'Model Performance Data'!$C$8:$C$56,$D2463))</f>
        <v>-</v>
      </c>
      <c r="N2463" s="254" t="str">
        <f>IF(ISNA(SUMIFS(INDEX('Model Performance Data'!$O$8:$DY$56,0,MATCH(CONCATENATE($J2463,N$6),'Model Performance Data'!$O$6:$DY$6,0)),'Model Performance Data'!$B$8:$B$56,$C2463,'Model Performance Data'!$C$8:$C$56,$D2463)),"-",SUMIFS(INDEX('Model Performance Data'!$O$8:$DY$56,0,MATCH(CONCATENATE($J2463,N$6),'Model Performance Data'!$O$6:$DY$6,0)),'Model Performance Data'!$B$8:$B$56,$C2463,'Model Performance Data'!$C$8:$C$56,$D2463))</f>
        <v>-</v>
      </c>
      <c r="O2463" s="255">
        <f>IF(ISNA(SUMIFS(INDEX('Model Performance Data'!$O$8:$DY$56,0,MATCH(CONCATENATE($J2463,O$6),'Model Performance Data'!$O$6:$DY$6,0)),'Model Performance Data'!$B$8:$B$56,$C2463,'Model Performance Data'!$C$8:$C$56,$D2463)),"-",SUMIFS(INDEX('Model Performance Data'!$O$8:$DY$56,0,MATCH(CONCATENATE($J2463,O$6),'Model Performance Data'!$O$6:$DY$6,0)),'Model Performance Data'!$B$8:$B$56,$C2463,'Model Performance Data'!$C$8:$C$56,$D2463))</f>
        <v>0</v>
      </c>
    </row>
    <row r="2464" spans="2:15" x14ac:dyDescent="0.35">
      <c r="B2464" s="37" t="s">
        <v>80</v>
      </c>
      <c r="C2464" s="38" t="str">
        <f>IF(ISBLANK('Model Performance Data'!$B$106),"-",'Model Performance Data'!$B$106)</f>
        <v>-</v>
      </c>
      <c r="D2464" s="38" t="str">
        <f>IF(ISBLANK('Model Performance Data'!$C$106),"-",'Model Performance Data'!$C$106)</f>
        <v>-</v>
      </c>
      <c r="E2464" s="38" t="str">
        <f>IF(ISBLANK('Model Performance Data'!$D$106),"-",'Model Performance Data'!$D$106)</f>
        <v>-</v>
      </c>
      <c r="F2464" s="38" t="str">
        <f>IF(ISBLANK('Model Performance Data'!$E$106),"-",'Model Performance Data'!$E$106)</f>
        <v>-</v>
      </c>
      <c r="G2464" s="38" t="str">
        <f>IF(ISBLANK('Model Performance Data'!$F$106),"-",'Model Performance Data'!$F$106)</f>
        <v>-</v>
      </c>
      <c r="H2464" s="253">
        <v>2</v>
      </c>
      <c r="I2464" s="253">
        <v>1</v>
      </c>
      <c r="J2464" s="37" t="str">
        <f t="shared" si="85"/>
        <v>21</v>
      </c>
      <c r="K2464" s="38" t="str">
        <f>IF(ISBLANK('Model Performance Data'!$L$106),"-",'Model Performance Data'!$L$106)</f>
        <v>-</v>
      </c>
      <c r="L2464" s="38" t="str">
        <f>IF(ISBLANK('Model Performance Data'!$K$106),"-",'Model Performance Data'!$K$106)</f>
        <v>-</v>
      </c>
      <c r="M2464" s="254">
        <f>IF(ISNA(SUMIFS(INDEX('Model Performance Data'!$O$8:$DY$56,0,MATCH(CONCATENATE($J2464,M$6),'Model Performance Data'!$O$6:$DY$6,0)),'Model Performance Data'!$B$8:$B$56,$C2464,'Model Performance Data'!$C$8:$C$56,$D2464)),"-",SUMIFS(INDEX('Model Performance Data'!$O$8:$DY$56,0,MATCH(CONCATENATE($J2464,M$6),'Model Performance Data'!$O$6:$DY$6,0)),'Model Performance Data'!$B$8:$B$56,$C2464,'Model Performance Data'!$C$8:$C$56,$D2464))</f>
        <v>0</v>
      </c>
      <c r="N2464" s="254">
        <f>IF(ISNA(SUMIFS(INDEX('Model Performance Data'!$O$8:$DY$56,0,MATCH(CONCATENATE($J2464,N$6),'Model Performance Data'!$O$6:$DY$6,0)),'Model Performance Data'!$B$8:$B$56,$C2464,'Model Performance Data'!$C$8:$C$56,$D2464)),"-",SUMIFS(INDEX('Model Performance Data'!$O$8:$DY$56,0,MATCH(CONCATENATE($J2464,N$6),'Model Performance Data'!$O$6:$DY$6,0)),'Model Performance Data'!$B$8:$B$56,$C2464,'Model Performance Data'!$C$8:$C$56,$D2464))</f>
        <v>0</v>
      </c>
      <c r="O2464" s="255">
        <f>IF(ISNA(SUMIFS(INDEX('Model Performance Data'!$O$8:$DY$56,0,MATCH(CONCATENATE($J2464,O$6),'Model Performance Data'!$O$6:$DY$6,0)),'Model Performance Data'!$B$8:$B$56,$C2464,'Model Performance Data'!$C$8:$C$56,$D2464)),"-",SUMIFS(INDEX('Model Performance Data'!$O$8:$DY$56,0,MATCH(CONCATENATE($J2464,O$6),'Model Performance Data'!$O$6:$DY$6,0)),'Model Performance Data'!$B$8:$B$56,$C2464,'Model Performance Data'!$C$8:$C$56,$D2464))</f>
        <v>0</v>
      </c>
    </row>
    <row r="2465" spans="2:15" x14ac:dyDescent="0.35">
      <c r="B2465" s="37" t="s">
        <v>80</v>
      </c>
      <c r="C2465" s="38" t="str">
        <f>IF(ISBLANK('Model Performance Data'!$B$106),"-",'Model Performance Data'!$B$106)</f>
        <v>-</v>
      </c>
      <c r="D2465" s="38" t="str">
        <f>IF(ISBLANK('Model Performance Data'!$C$106),"-",'Model Performance Data'!$C$106)</f>
        <v>-</v>
      </c>
      <c r="E2465" s="38" t="str">
        <f>IF(ISBLANK('Model Performance Data'!$D$106),"-",'Model Performance Data'!$D$106)</f>
        <v>-</v>
      </c>
      <c r="F2465" s="38" t="str">
        <f>IF(ISBLANK('Model Performance Data'!$E$106),"-",'Model Performance Data'!$E$106)</f>
        <v>-</v>
      </c>
      <c r="G2465" s="38" t="str">
        <f>IF(ISBLANK('Model Performance Data'!$F$106),"-",'Model Performance Data'!$F$106)</f>
        <v>-</v>
      </c>
      <c r="H2465" s="253">
        <v>2</v>
      </c>
      <c r="I2465" s="253">
        <v>2</v>
      </c>
      <c r="J2465" s="37" t="str">
        <f t="shared" si="85"/>
        <v>22</v>
      </c>
      <c r="K2465" s="38" t="str">
        <f>IF(ISBLANK('Model Performance Data'!$L$106),"-",'Model Performance Data'!$L$106)</f>
        <v>-</v>
      </c>
      <c r="L2465" s="38" t="str">
        <f>IF(ISBLANK('Model Performance Data'!$K$106),"-",'Model Performance Data'!$K$106)</f>
        <v>-</v>
      </c>
      <c r="M2465" s="254">
        <f>IF(ISNA(SUMIFS(INDEX('Model Performance Data'!$O$8:$DY$56,0,MATCH(CONCATENATE($J2465,M$6),'Model Performance Data'!$O$6:$DY$6,0)),'Model Performance Data'!$B$8:$B$56,$C2465,'Model Performance Data'!$C$8:$C$56,$D2465)),"-",SUMIFS(INDEX('Model Performance Data'!$O$8:$DY$56,0,MATCH(CONCATENATE($J2465,M$6),'Model Performance Data'!$O$6:$DY$6,0)),'Model Performance Data'!$B$8:$B$56,$C2465,'Model Performance Data'!$C$8:$C$56,$D2465))</f>
        <v>0</v>
      </c>
      <c r="N2465" s="254">
        <f>IF(ISNA(SUMIFS(INDEX('Model Performance Data'!$O$8:$DY$56,0,MATCH(CONCATENATE($J2465,N$6),'Model Performance Data'!$O$6:$DY$6,0)),'Model Performance Data'!$B$8:$B$56,$C2465,'Model Performance Data'!$C$8:$C$56,$D2465)),"-",SUMIFS(INDEX('Model Performance Data'!$O$8:$DY$56,0,MATCH(CONCATENATE($J2465,N$6),'Model Performance Data'!$O$6:$DY$6,0)),'Model Performance Data'!$B$8:$B$56,$C2465,'Model Performance Data'!$C$8:$C$56,$D2465))</f>
        <v>0</v>
      </c>
      <c r="O2465" s="255">
        <f>IF(ISNA(SUMIFS(INDEX('Model Performance Data'!$O$8:$DY$56,0,MATCH(CONCATENATE($J2465,O$6),'Model Performance Data'!$O$6:$DY$6,0)),'Model Performance Data'!$B$8:$B$56,$C2465,'Model Performance Data'!$C$8:$C$56,$D2465)),"-",SUMIFS(INDEX('Model Performance Data'!$O$8:$DY$56,0,MATCH(CONCATENATE($J2465,O$6),'Model Performance Data'!$O$6:$DY$6,0)),'Model Performance Data'!$B$8:$B$56,$C2465,'Model Performance Data'!$C$8:$C$56,$D2465))</f>
        <v>0</v>
      </c>
    </row>
    <row r="2466" spans="2:15" x14ac:dyDescent="0.35">
      <c r="B2466" s="37" t="s">
        <v>80</v>
      </c>
      <c r="C2466" s="38" t="str">
        <f>IF(ISBLANK('Model Performance Data'!$B$106),"-",'Model Performance Data'!$B$106)</f>
        <v>-</v>
      </c>
      <c r="D2466" s="38" t="str">
        <f>IF(ISBLANK('Model Performance Data'!$C$106),"-",'Model Performance Data'!$C$106)</f>
        <v>-</v>
      </c>
      <c r="E2466" s="38" t="str">
        <f>IF(ISBLANK('Model Performance Data'!$D$106),"-",'Model Performance Data'!$D$106)</f>
        <v>-</v>
      </c>
      <c r="F2466" s="38" t="str">
        <f>IF(ISBLANK('Model Performance Data'!$E$106),"-",'Model Performance Data'!$E$106)</f>
        <v>-</v>
      </c>
      <c r="G2466" s="38" t="str">
        <f>IF(ISBLANK('Model Performance Data'!$F$106),"-",'Model Performance Data'!$F$106)</f>
        <v>-</v>
      </c>
      <c r="H2466" s="253">
        <v>2</v>
      </c>
      <c r="I2466" s="253">
        <v>3</v>
      </c>
      <c r="J2466" s="37" t="str">
        <f t="shared" si="85"/>
        <v>23</v>
      </c>
      <c r="K2466" s="38" t="str">
        <f>IF(ISBLANK('Model Performance Data'!$L$106),"-",'Model Performance Data'!$L$106)</f>
        <v>-</v>
      </c>
      <c r="L2466" s="38" t="str">
        <f>IF(ISBLANK('Model Performance Data'!$K$106),"-",'Model Performance Data'!$K$106)</f>
        <v>-</v>
      </c>
      <c r="M2466" s="254">
        <f>IF(ISNA(SUMIFS(INDEX('Model Performance Data'!$O$8:$DY$56,0,MATCH(CONCATENATE($J2466,M$6),'Model Performance Data'!$O$6:$DY$6,0)),'Model Performance Data'!$B$8:$B$56,$C2466,'Model Performance Data'!$C$8:$C$56,$D2466)),"-",SUMIFS(INDEX('Model Performance Data'!$O$8:$DY$56,0,MATCH(CONCATENATE($J2466,M$6),'Model Performance Data'!$O$6:$DY$6,0)),'Model Performance Data'!$B$8:$B$56,$C2466,'Model Performance Data'!$C$8:$C$56,$D2466))</f>
        <v>0</v>
      </c>
      <c r="N2466" s="254">
        <f>IF(ISNA(SUMIFS(INDEX('Model Performance Data'!$O$8:$DY$56,0,MATCH(CONCATENATE($J2466,N$6),'Model Performance Data'!$O$6:$DY$6,0)),'Model Performance Data'!$B$8:$B$56,$C2466,'Model Performance Data'!$C$8:$C$56,$D2466)),"-",SUMIFS(INDEX('Model Performance Data'!$O$8:$DY$56,0,MATCH(CONCATENATE($J2466,N$6),'Model Performance Data'!$O$6:$DY$6,0)),'Model Performance Data'!$B$8:$B$56,$C2466,'Model Performance Data'!$C$8:$C$56,$D2466))</f>
        <v>0</v>
      </c>
      <c r="O2466" s="255">
        <f>IF(ISNA(SUMIFS(INDEX('Model Performance Data'!$O$8:$DY$56,0,MATCH(CONCATENATE($J2466,O$6),'Model Performance Data'!$O$6:$DY$6,0)),'Model Performance Data'!$B$8:$B$56,$C2466,'Model Performance Data'!$C$8:$C$56,$D2466)),"-",SUMIFS(INDEX('Model Performance Data'!$O$8:$DY$56,0,MATCH(CONCATENATE($J2466,O$6),'Model Performance Data'!$O$6:$DY$6,0)),'Model Performance Data'!$B$8:$B$56,$C2466,'Model Performance Data'!$C$8:$C$56,$D2466))</f>
        <v>0</v>
      </c>
    </row>
    <row r="2467" spans="2:15" x14ac:dyDescent="0.35">
      <c r="B2467" s="37" t="s">
        <v>80</v>
      </c>
      <c r="C2467" s="38" t="str">
        <f>IF(ISBLANK('Model Performance Data'!$B$106),"-",'Model Performance Data'!$B$106)</f>
        <v>-</v>
      </c>
      <c r="D2467" s="38" t="str">
        <f>IF(ISBLANK('Model Performance Data'!$C$106),"-",'Model Performance Data'!$C$106)</f>
        <v>-</v>
      </c>
      <c r="E2467" s="38" t="str">
        <f>IF(ISBLANK('Model Performance Data'!$D$106),"-",'Model Performance Data'!$D$106)</f>
        <v>-</v>
      </c>
      <c r="F2467" s="38" t="str">
        <f>IF(ISBLANK('Model Performance Data'!$E$106),"-",'Model Performance Data'!$E$106)</f>
        <v>-</v>
      </c>
      <c r="G2467" s="38" t="str">
        <f>IF(ISBLANK('Model Performance Data'!$F$106),"-",'Model Performance Data'!$F$106)</f>
        <v>-</v>
      </c>
      <c r="H2467" s="253">
        <v>2</v>
      </c>
      <c r="I2467" s="253">
        <v>4</v>
      </c>
      <c r="J2467" s="37" t="str">
        <f t="shared" si="85"/>
        <v>24</v>
      </c>
      <c r="K2467" s="38" t="str">
        <f>IF(ISBLANK('Model Performance Data'!$L$106),"-",'Model Performance Data'!$L$106)</f>
        <v>-</v>
      </c>
      <c r="L2467" s="38" t="str">
        <f>IF(ISBLANK('Model Performance Data'!$K$106),"-",'Model Performance Data'!$K$106)</f>
        <v>-</v>
      </c>
      <c r="M2467" s="254">
        <f>IF(ISNA(SUMIFS(INDEX('Model Performance Data'!$O$8:$DY$56,0,MATCH(CONCATENATE($J2467,M$6),'Model Performance Data'!$O$6:$DY$6,0)),'Model Performance Data'!$B$8:$B$56,$C2467,'Model Performance Data'!$C$8:$C$56,$D2467)),"-",SUMIFS(INDEX('Model Performance Data'!$O$8:$DY$56,0,MATCH(CONCATENATE($J2467,M$6),'Model Performance Data'!$O$6:$DY$6,0)),'Model Performance Data'!$B$8:$B$56,$C2467,'Model Performance Data'!$C$8:$C$56,$D2467))</f>
        <v>0</v>
      </c>
      <c r="N2467" s="254">
        <f>IF(ISNA(SUMIFS(INDEX('Model Performance Data'!$O$8:$DY$56,0,MATCH(CONCATENATE($J2467,N$6),'Model Performance Data'!$O$6:$DY$6,0)),'Model Performance Data'!$B$8:$B$56,$C2467,'Model Performance Data'!$C$8:$C$56,$D2467)),"-",SUMIFS(INDEX('Model Performance Data'!$O$8:$DY$56,0,MATCH(CONCATENATE($J2467,N$6),'Model Performance Data'!$O$6:$DY$6,0)),'Model Performance Data'!$B$8:$B$56,$C2467,'Model Performance Data'!$C$8:$C$56,$D2467))</f>
        <v>0</v>
      </c>
      <c r="O2467" s="255">
        <f>IF(ISNA(SUMIFS(INDEX('Model Performance Data'!$O$8:$DY$56,0,MATCH(CONCATENATE($J2467,O$6),'Model Performance Data'!$O$6:$DY$6,0)),'Model Performance Data'!$B$8:$B$56,$C2467,'Model Performance Data'!$C$8:$C$56,$D2467)),"-",SUMIFS(INDEX('Model Performance Data'!$O$8:$DY$56,0,MATCH(CONCATENATE($J2467,O$6),'Model Performance Data'!$O$6:$DY$6,0)),'Model Performance Data'!$B$8:$B$56,$C2467,'Model Performance Data'!$C$8:$C$56,$D2467))</f>
        <v>0</v>
      </c>
    </row>
    <row r="2468" spans="2:15" x14ac:dyDescent="0.35">
      <c r="B2468" s="37" t="s">
        <v>80</v>
      </c>
      <c r="C2468" s="38" t="str">
        <f>IF(ISBLANK('Model Performance Data'!$B$106),"-",'Model Performance Data'!$B$106)</f>
        <v>-</v>
      </c>
      <c r="D2468" s="38" t="str">
        <f>IF(ISBLANK('Model Performance Data'!$C$106),"-",'Model Performance Data'!$C$106)</f>
        <v>-</v>
      </c>
      <c r="E2468" s="38" t="str">
        <f>IF(ISBLANK('Model Performance Data'!$D$106),"-",'Model Performance Data'!$D$106)</f>
        <v>-</v>
      </c>
      <c r="F2468" s="38" t="str">
        <f>IF(ISBLANK('Model Performance Data'!$E$106),"-",'Model Performance Data'!$E$106)</f>
        <v>-</v>
      </c>
      <c r="G2468" s="38" t="str">
        <f>IF(ISBLANK('Model Performance Data'!$F$106),"-",'Model Performance Data'!$F$106)</f>
        <v>-</v>
      </c>
      <c r="H2468" s="253">
        <v>2</v>
      </c>
      <c r="I2468" s="253">
        <v>5</v>
      </c>
      <c r="J2468" s="37" t="str">
        <f t="shared" si="85"/>
        <v>25</v>
      </c>
      <c r="K2468" s="38" t="str">
        <f>IF(ISBLANK('Model Performance Data'!$L$106),"-",'Model Performance Data'!$L$106)</f>
        <v>-</v>
      </c>
      <c r="L2468" s="38" t="str">
        <f>IF(ISBLANK('Model Performance Data'!$K$106),"-",'Model Performance Data'!$K$106)</f>
        <v>-</v>
      </c>
      <c r="M2468" s="254">
        <f>IF(ISNA(SUMIFS(INDEX('Model Performance Data'!$O$8:$DY$56,0,MATCH(CONCATENATE($J2468,M$6),'Model Performance Data'!$O$6:$DY$6,0)),'Model Performance Data'!$B$8:$B$56,$C2468,'Model Performance Data'!$C$8:$C$56,$D2468)),"-",SUMIFS(INDEX('Model Performance Data'!$O$8:$DY$56,0,MATCH(CONCATENATE($J2468,M$6),'Model Performance Data'!$O$6:$DY$6,0)),'Model Performance Data'!$B$8:$B$56,$C2468,'Model Performance Data'!$C$8:$C$56,$D2468))</f>
        <v>0</v>
      </c>
      <c r="N2468" s="254">
        <f>IF(ISNA(SUMIFS(INDEX('Model Performance Data'!$O$8:$DY$56,0,MATCH(CONCATENATE($J2468,N$6),'Model Performance Data'!$O$6:$DY$6,0)),'Model Performance Data'!$B$8:$B$56,$C2468,'Model Performance Data'!$C$8:$C$56,$D2468)),"-",SUMIFS(INDEX('Model Performance Data'!$O$8:$DY$56,0,MATCH(CONCATENATE($J2468,N$6),'Model Performance Data'!$O$6:$DY$6,0)),'Model Performance Data'!$B$8:$B$56,$C2468,'Model Performance Data'!$C$8:$C$56,$D2468))</f>
        <v>0</v>
      </c>
      <c r="O2468" s="255">
        <f>IF(ISNA(SUMIFS(INDEX('Model Performance Data'!$O$8:$DY$56,0,MATCH(CONCATENATE($J2468,O$6),'Model Performance Data'!$O$6:$DY$6,0)),'Model Performance Data'!$B$8:$B$56,$C2468,'Model Performance Data'!$C$8:$C$56,$D2468)),"-",SUMIFS(INDEX('Model Performance Data'!$O$8:$DY$56,0,MATCH(CONCATENATE($J2468,O$6),'Model Performance Data'!$O$6:$DY$6,0)),'Model Performance Data'!$B$8:$B$56,$C2468,'Model Performance Data'!$C$8:$C$56,$D2468))</f>
        <v>0</v>
      </c>
    </row>
    <row r="2469" spans="2:15" x14ac:dyDescent="0.35">
      <c r="B2469" s="37" t="s">
        <v>80</v>
      </c>
      <c r="C2469" s="38" t="str">
        <f>IF(ISBLANK('Model Performance Data'!$B$106),"-",'Model Performance Data'!$B$106)</f>
        <v>-</v>
      </c>
      <c r="D2469" s="38" t="str">
        <f>IF(ISBLANK('Model Performance Data'!$C$106),"-",'Model Performance Data'!$C$106)</f>
        <v>-</v>
      </c>
      <c r="E2469" s="38" t="str">
        <f>IF(ISBLANK('Model Performance Data'!$D$106),"-",'Model Performance Data'!$D$106)</f>
        <v>-</v>
      </c>
      <c r="F2469" s="38" t="str">
        <f>IF(ISBLANK('Model Performance Data'!$E$106),"-",'Model Performance Data'!$E$106)</f>
        <v>-</v>
      </c>
      <c r="G2469" s="38" t="str">
        <f>IF(ISBLANK('Model Performance Data'!$F$106),"-",'Model Performance Data'!$F$106)</f>
        <v>-</v>
      </c>
      <c r="H2469" s="253">
        <v>2</v>
      </c>
      <c r="I2469" s="253" t="s">
        <v>65</v>
      </c>
      <c r="J2469" s="37" t="str">
        <f t="shared" si="85"/>
        <v>2Goal</v>
      </c>
      <c r="K2469" s="38" t="str">
        <f>IF(ISBLANK('Model Performance Data'!$L$106),"-",'Model Performance Data'!$L$106)</f>
        <v>-</v>
      </c>
      <c r="L2469" s="38" t="str">
        <f>IF(ISBLANK('Model Performance Data'!$K$106),"-",'Model Performance Data'!$K$106)</f>
        <v>-</v>
      </c>
      <c r="M2469" s="254" t="str">
        <f>IF(ISNA(SUMIFS(INDEX('Model Performance Data'!$O$8:$DY$56,0,MATCH(CONCATENATE($J2469,M$6),'Model Performance Data'!$O$6:$DY$6,0)),'Model Performance Data'!$B$8:$B$56,$C2469,'Model Performance Data'!$C$8:$C$56,$D2469)),"-",SUMIFS(INDEX('Model Performance Data'!$O$8:$DY$56,0,MATCH(CONCATENATE($J2469,M$6),'Model Performance Data'!$O$6:$DY$6,0)),'Model Performance Data'!$B$8:$B$56,$C2469,'Model Performance Data'!$C$8:$C$56,$D2469))</f>
        <v>-</v>
      </c>
      <c r="N2469" s="254" t="str">
        <f>IF(ISNA(SUMIFS(INDEX('Model Performance Data'!$O$8:$DY$56,0,MATCH(CONCATENATE($J2469,N$6),'Model Performance Data'!$O$6:$DY$6,0)),'Model Performance Data'!$B$8:$B$56,$C2469,'Model Performance Data'!$C$8:$C$56,$D2469)),"-",SUMIFS(INDEX('Model Performance Data'!$O$8:$DY$56,0,MATCH(CONCATENATE($J2469,N$6),'Model Performance Data'!$O$6:$DY$6,0)),'Model Performance Data'!$B$8:$B$56,$C2469,'Model Performance Data'!$C$8:$C$56,$D2469))</f>
        <v>-</v>
      </c>
      <c r="O2469" s="255">
        <f>IF(ISNA(SUMIFS(INDEX('Model Performance Data'!$O$8:$DY$56,0,MATCH(CONCATENATE($J2469,O$6),'Model Performance Data'!$O$6:$DY$6,0)),'Model Performance Data'!$B$8:$B$56,$C2469,'Model Performance Data'!$C$8:$C$56,$D2469)),"-",SUMIFS(INDEX('Model Performance Data'!$O$8:$DY$56,0,MATCH(CONCATENATE($J2469,O$6),'Model Performance Data'!$O$6:$DY$6,0)),'Model Performance Data'!$B$8:$B$56,$C2469,'Model Performance Data'!$C$8:$C$56,$D2469))</f>
        <v>0</v>
      </c>
    </row>
    <row r="2470" spans="2:15" x14ac:dyDescent="0.35">
      <c r="B2470" s="37" t="s">
        <v>80</v>
      </c>
      <c r="C2470" s="38" t="str">
        <f>IF(ISBLANK('Model Performance Data'!$B$106),"-",'Model Performance Data'!$B$106)</f>
        <v>-</v>
      </c>
      <c r="D2470" s="38" t="str">
        <f>IF(ISBLANK('Model Performance Data'!$C$106),"-",'Model Performance Data'!$C$106)</f>
        <v>-</v>
      </c>
      <c r="E2470" s="38" t="str">
        <f>IF(ISBLANK('Model Performance Data'!$D$106),"-",'Model Performance Data'!$D$106)</f>
        <v>-</v>
      </c>
      <c r="F2470" s="38" t="str">
        <f>IF(ISBLANK('Model Performance Data'!$E$106),"-",'Model Performance Data'!$E$106)</f>
        <v>-</v>
      </c>
      <c r="G2470" s="38" t="str">
        <f>IF(ISBLANK('Model Performance Data'!$F$106),"-",'Model Performance Data'!$F$106)</f>
        <v>-</v>
      </c>
      <c r="H2470" s="253">
        <v>3</v>
      </c>
      <c r="I2470" s="253">
        <v>1</v>
      </c>
      <c r="J2470" s="37" t="str">
        <f t="shared" si="85"/>
        <v>31</v>
      </c>
      <c r="K2470" s="38" t="str">
        <f>IF(ISBLANK('Model Performance Data'!$L$106),"-",'Model Performance Data'!$L$106)</f>
        <v>-</v>
      </c>
      <c r="L2470" s="38" t="str">
        <f>IF(ISBLANK('Model Performance Data'!$K$106),"-",'Model Performance Data'!$K$106)</f>
        <v>-</v>
      </c>
      <c r="M2470" s="254">
        <f>IF(ISNA(SUMIFS(INDEX('Model Performance Data'!$O$8:$DY$56,0,MATCH(CONCATENATE($J2470,M$6),'Model Performance Data'!$O$6:$DY$6,0)),'Model Performance Data'!$B$8:$B$56,$C2470,'Model Performance Data'!$C$8:$C$56,$D2470)),"-",SUMIFS(INDEX('Model Performance Data'!$O$8:$DY$56,0,MATCH(CONCATENATE($J2470,M$6),'Model Performance Data'!$O$6:$DY$6,0)),'Model Performance Data'!$B$8:$B$56,$C2470,'Model Performance Data'!$C$8:$C$56,$D2470))</f>
        <v>0</v>
      </c>
      <c r="N2470" s="254">
        <f>IF(ISNA(SUMIFS(INDEX('Model Performance Data'!$O$8:$DY$56,0,MATCH(CONCATENATE($J2470,N$6),'Model Performance Data'!$O$6:$DY$6,0)),'Model Performance Data'!$B$8:$B$56,$C2470,'Model Performance Data'!$C$8:$C$56,$D2470)),"-",SUMIFS(INDEX('Model Performance Data'!$O$8:$DY$56,0,MATCH(CONCATENATE($J2470,N$6),'Model Performance Data'!$O$6:$DY$6,0)),'Model Performance Data'!$B$8:$B$56,$C2470,'Model Performance Data'!$C$8:$C$56,$D2470))</f>
        <v>0</v>
      </c>
      <c r="O2470" s="255">
        <f>IF(ISNA(SUMIFS(INDEX('Model Performance Data'!$O$8:$DY$56,0,MATCH(CONCATENATE($J2470,O$6),'Model Performance Data'!$O$6:$DY$6,0)),'Model Performance Data'!$B$8:$B$56,$C2470,'Model Performance Data'!$C$8:$C$56,$D2470)),"-",SUMIFS(INDEX('Model Performance Data'!$O$8:$DY$56,0,MATCH(CONCATENATE($J2470,O$6),'Model Performance Data'!$O$6:$DY$6,0)),'Model Performance Data'!$B$8:$B$56,$C2470,'Model Performance Data'!$C$8:$C$56,$D2470))</f>
        <v>0</v>
      </c>
    </row>
    <row r="2471" spans="2:15" x14ac:dyDescent="0.35">
      <c r="B2471" s="37" t="s">
        <v>80</v>
      </c>
      <c r="C2471" s="38" t="str">
        <f>IF(ISBLANK('Model Performance Data'!$B$106),"-",'Model Performance Data'!$B$106)</f>
        <v>-</v>
      </c>
      <c r="D2471" s="38" t="str">
        <f>IF(ISBLANK('Model Performance Data'!$C$106),"-",'Model Performance Data'!$C$106)</f>
        <v>-</v>
      </c>
      <c r="E2471" s="38" t="str">
        <f>IF(ISBLANK('Model Performance Data'!$D$106),"-",'Model Performance Data'!$D$106)</f>
        <v>-</v>
      </c>
      <c r="F2471" s="38" t="str">
        <f>IF(ISBLANK('Model Performance Data'!$E$106),"-",'Model Performance Data'!$E$106)</f>
        <v>-</v>
      </c>
      <c r="G2471" s="38" t="str">
        <f>IF(ISBLANK('Model Performance Data'!$F$106),"-",'Model Performance Data'!$F$106)</f>
        <v>-</v>
      </c>
      <c r="H2471" s="253">
        <v>3</v>
      </c>
      <c r="I2471" s="253">
        <v>2</v>
      </c>
      <c r="J2471" s="37" t="str">
        <f t="shared" si="85"/>
        <v>32</v>
      </c>
      <c r="K2471" s="38" t="str">
        <f>IF(ISBLANK('Model Performance Data'!$L$106),"-",'Model Performance Data'!$L$106)</f>
        <v>-</v>
      </c>
      <c r="L2471" s="38" t="str">
        <f>IF(ISBLANK('Model Performance Data'!$K$106),"-",'Model Performance Data'!$K$106)</f>
        <v>-</v>
      </c>
      <c r="M2471" s="254">
        <f>IF(ISNA(SUMIFS(INDEX('Model Performance Data'!$O$8:$DY$56,0,MATCH(CONCATENATE($J2471,M$6),'Model Performance Data'!$O$6:$DY$6,0)),'Model Performance Data'!$B$8:$B$56,$C2471,'Model Performance Data'!$C$8:$C$56,$D2471)),"-",SUMIFS(INDEX('Model Performance Data'!$O$8:$DY$56,0,MATCH(CONCATENATE($J2471,M$6),'Model Performance Data'!$O$6:$DY$6,0)),'Model Performance Data'!$B$8:$B$56,$C2471,'Model Performance Data'!$C$8:$C$56,$D2471))</f>
        <v>0</v>
      </c>
      <c r="N2471" s="254">
        <f>IF(ISNA(SUMIFS(INDEX('Model Performance Data'!$O$8:$DY$56,0,MATCH(CONCATENATE($J2471,N$6),'Model Performance Data'!$O$6:$DY$6,0)),'Model Performance Data'!$B$8:$B$56,$C2471,'Model Performance Data'!$C$8:$C$56,$D2471)),"-",SUMIFS(INDEX('Model Performance Data'!$O$8:$DY$56,0,MATCH(CONCATENATE($J2471,N$6),'Model Performance Data'!$O$6:$DY$6,0)),'Model Performance Data'!$B$8:$B$56,$C2471,'Model Performance Data'!$C$8:$C$56,$D2471))</f>
        <v>0</v>
      </c>
      <c r="O2471" s="255">
        <f>IF(ISNA(SUMIFS(INDEX('Model Performance Data'!$O$8:$DY$56,0,MATCH(CONCATENATE($J2471,O$6),'Model Performance Data'!$O$6:$DY$6,0)),'Model Performance Data'!$B$8:$B$56,$C2471,'Model Performance Data'!$C$8:$C$56,$D2471)),"-",SUMIFS(INDEX('Model Performance Data'!$O$8:$DY$56,0,MATCH(CONCATENATE($J2471,O$6),'Model Performance Data'!$O$6:$DY$6,0)),'Model Performance Data'!$B$8:$B$56,$C2471,'Model Performance Data'!$C$8:$C$56,$D2471))</f>
        <v>0</v>
      </c>
    </row>
    <row r="2472" spans="2:15" x14ac:dyDescent="0.35">
      <c r="B2472" s="37" t="s">
        <v>80</v>
      </c>
      <c r="C2472" s="38" t="str">
        <f>IF(ISBLANK('Model Performance Data'!$B$106),"-",'Model Performance Data'!$B$106)</f>
        <v>-</v>
      </c>
      <c r="D2472" s="38" t="str">
        <f>IF(ISBLANK('Model Performance Data'!$C$106),"-",'Model Performance Data'!$C$106)</f>
        <v>-</v>
      </c>
      <c r="E2472" s="38" t="str">
        <f>IF(ISBLANK('Model Performance Data'!$D$106),"-",'Model Performance Data'!$D$106)</f>
        <v>-</v>
      </c>
      <c r="F2472" s="38" t="str">
        <f>IF(ISBLANK('Model Performance Data'!$E$106),"-",'Model Performance Data'!$E$106)</f>
        <v>-</v>
      </c>
      <c r="G2472" s="38" t="str">
        <f>IF(ISBLANK('Model Performance Data'!$F$106),"-",'Model Performance Data'!$F$106)</f>
        <v>-</v>
      </c>
      <c r="H2472" s="253">
        <v>3</v>
      </c>
      <c r="I2472" s="253">
        <v>3</v>
      </c>
      <c r="J2472" s="37" t="str">
        <f t="shared" si="85"/>
        <v>33</v>
      </c>
      <c r="K2472" s="38" t="str">
        <f>IF(ISBLANK('Model Performance Data'!$L$106),"-",'Model Performance Data'!$L$106)</f>
        <v>-</v>
      </c>
      <c r="L2472" s="38" t="str">
        <f>IF(ISBLANK('Model Performance Data'!$K$106),"-",'Model Performance Data'!$K$106)</f>
        <v>-</v>
      </c>
      <c r="M2472" s="254">
        <f>IF(ISNA(SUMIFS(INDEX('Model Performance Data'!$O$8:$DY$56,0,MATCH(CONCATENATE($J2472,M$6),'Model Performance Data'!$O$6:$DY$6,0)),'Model Performance Data'!$B$8:$B$56,$C2472,'Model Performance Data'!$C$8:$C$56,$D2472)),"-",SUMIFS(INDEX('Model Performance Data'!$O$8:$DY$56,0,MATCH(CONCATENATE($J2472,M$6),'Model Performance Data'!$O$6:$DY$6,0)),'Model Performance Data'!$B$8:$B$56,$C2472,'Model Performance Data'!$C$8:$C$56,$D2472))</f>
        <v>0</v>
      </c>
      <c r="N2472" s="254">
        <f>IF(ISNA(SUMIFS(INDEX('Model Performance Data'!$O$8:$DY$56,0,MATCH(CONCATENATE($J2472,N$6),'Model Performance Data'!$O$6:$DY$6,0)),'Model Performance Data'!$B$8:$B$56,$C2472,'Model Performance Data'!$C$8:$C$56,$D2472)),"-",SUMIFS(INDEX('Model Performance Data'!$O$8:$DY$56,0,MATCH(CONCATENATE($J2472,N$6),'Model Performance Data'!$O$6:$DY$6,0)),'Model Performance Data'!$B$8:$B$56,$C2472,'Model Performance Data'!$C$8:$C$56,$D2472))</f>
        <v>0</v>
      </c>
      <c r="O2472" s="255">
        <f>IF(ISNA(SUMIFS(INDEX('Model Performance Data'!$O$8:$DY$56,0,MATCH(CONCATENATE($J2472,O$6),'Model Performance Data'!$O$6:$DY$6,0)),'Model Performance Data'!$B$8:$B$56,$C2472,'Model Performance Data'!$C$8:$C$56,$D2472)),"-",SUMIFS(INDEX('Model Performance Data'!$O$8:$DY$56,0,MATCH(CONCATENATE($J2472,O$6),'Model Performance Data'!$O$6:$DY$6,0)),'Model Performance Data'!$B$8:$B$56,$C2472,'Model Performance Data'!$C$8:$C$56,$D2472))</f>
        <v>0</v>
      </c>
    </row>
    <row r="2473" spans="2:15" x14ac:dyDescent="0.35">
      <c r="B2473" s="37" t="s">
        <v>80</v>
      </c>
      <c r="C2473" s="38" t="str">
        <f>IF(ISBLANK('Model Performance Data'!$B$106),"-",'Model Performance Data'!$B$106)</f>
        <v>-</v>
      </c>
      <c r="D2473" s="38" t="str">
        <f>IF(ISBLANK('Model Performance Data'!$C$106),"-",'Model Performance Data'!$C$106)</f>
        <v>-</v>
      </c>
      <c r="E2473" s="38" t="str">
        <f>IF(ISBLANK('Model Performance Data'!$D$106),"-",'Model Performance Data'!$D$106)</f>
        <v>-</v>
      </c>
      <c r="F2473" s="38" t="str">
        <f>IF(ISBLANK('Model Performance Data'!$E$106),"-",'Model Performance Data'!$E$106)</f>
        <v>-</v>
      </c>
      <c r="G2473" s="38" t="str">
        <f>IF(ISBLANK('Model Performance Data'!$F$106),"-",'Model Performance Data'!$F$106)</f>
        <v>-</v>
      </c>
      <c r="H2473" s="253">
        <v>3</v>
      </c>
      <c r="I2473" s="253">
        <v>4</v>
      </c>
      <c r="J2473" s="37" t="str">
        <f t="shared" ref="J2473:J2506" si="86">CONCATENATE(H2473,I2473)</f>
        <v>34</v>
      </c>
      <c r="K2473" s="38" t="str">
        <f>IF(ISBLANK('Model Performance Data'!$L$106),"-",'Model Performance Data'!$L$106)</f>
        <v>-</v>
      </c>
      <c r="L2473" s="38" t="str">
        <f>IF(ISBLANK('Model Performance Data'!$K$106),"-",'Model Performance Data'!$K$106)</f>
        <v>-</v>
      </c>
      <c r="M2473" s="254">
        <f>IF(ISNA(SUMIFS(INDEX('Model Performance Data'!$O$8:$DY$56,0,MATCH(CONCATENATE($J2473,M$6),'Model Performance Data'!$O$6:$DY$6,0)),'Model Performance Data'!$B$8:$B$56,$C2473,'Model Performance Data'!$C$8:$C$56,$D2473)),"-",SUMIFS(INDEX('Model Performance Data'!$O$8:$DY$56,0,MATCH(CONCATENATE($J2473,M$6),'Model Performance Data'!$O$6:$DY$6,0)),'Model Performance Data'!$B$8:$B$56,$C2473,'Model Performance Data'!$C$8:$C$56,$D2473))</f>
        <v>0</v>
      </c>
      <c r="N2473" s="254">
        <f>IF(ISNA(SUMIFS(INDEX('Model Performance Data'!$O$8:$DY$56,0,MATCH(CONCATENATE($J2473,N$6),'Model Performance Data'!$O$6:$DY$6,0)),'Model Performance Data'!$B$8:$B$56,$C2473,'Model Performance Data'!$C$8:$C$56,$D2473)),"-",SUMIFS(INDEX('Model Performance Data'!$O$8:$DY$56,0,MATCH(CONCATENATE($J2473,N$6),'Model Performance Data'!$O$6:$DY$6,0)),'Model Performance Data'!$B$8:$B$56,$C2473,'Model Performance Data'!$C$8:$C$56,$D2473))</f>
        <v>0</v>
      </c>
      <c r="O2473" s="255">
        <f>IF(ISNA(SUMIFS(INDEX('Model Performance Data'!$O$8:$DY$56,0,MATCH(CONCATENATE($J2473,O$6),'Model Performance Data'!$O$6:$DY$6,0)),'Model Performance Data'!$B$8:$B$56,$C2473,'Model Performance Data'!$C$8:$C$56,$D2473)),"-",SUMIFS(INDEX('Model Performance Data'!$O$8:$DY$56,0,MATCH(CONCATENATE($J2473,O$6),'Model Performance Data'!$O$6:$DY$6,0)),'Model Performance Data'!$B$8:$B$56,$C2473,'Model Performance Data'!$C$8:$C$56,$D2473))</f>
        <v>0</v>
      </c>
    </row>
    <row r="2474" spans="2:15" x14ac:dyDescent="0.35">
      <c r="B2474" s="37" t="s">
        <v>80</v>
      </c>
      <c r="C2474" s="38" t="str">
        <f>IF(ISBLANK('Model Performance Data'!$B$106),"-",'Model Performance Data'!$B$106)</f>
        <v>-</v>
      </c>
      <c r="D2474" s="38" t="str">
        <f>IF(ISBLANK('Model Performance Data'!$C$106),"-",'Model Performance Data'!$C$106)</f>
        <v>-</v>
      </c>
      <c r="E2474" s="38" t="str">
        <f>IF(ISBLANK('Model Performance Data'!$D$106),"-",'Model Performance Data'!$D$106)</f>
        <v>-</v>
      </c>
      <c r="F2474" s="38" t="str">
        <f>IF(ISBLANK('Model Performance Data'!$E$106),"-",'Model Performance Data'!$E$106)</f>
        <v>-</v>
      </c>
      <c r="G2474" s="38" t="str">
        <f>IF(ISBLANK('Model Performance Data'!$F$106),"-",'Model Performance Data'!$F$106)</f>
        <v>-</v>
      </c>
      <c r="H2474" s="253">
        <v>3</v>
      </c>
      <c r="I2474" s="253">
        <v>5</v>
      </c>
      <c r="J2474" s="37" t="str">
        <f t="shared" si="86"/>
        <v>35</v>
      </c>
      <c r="K2474" s="38" t="str">
        <f>IF(ISBLANK('Model Performance Data'!$L$106),"-",'Model Performance Data'!$L$106)</f>
        <v>-</v>
      </c>
      <c r="L2474" s="38" t="str">
        <f>IF(ISBLANK('Model Performance Data'!$K$106),"-",'Model Performance Data'!$K$106)</f>
        <v>-</v>
      </c>
      <c r="M2474" s="254">
        <f>IF(ISNA(SUMIFS(INDEX('Model Performance Data'!$O$8:$DY$56,0,MATCH(CONCATENATE($J2474,M$6),'Model Performance Data'!$O$6:$DY$6,0)),'Model Performance Data'!$B$8:$B$56,$C2474,'Model Performance Data'!$C$8:$C$56,$D2474)),"-",SUMIFS(INDEX('Model Performance Data'!$O$8:$DY$56,0,MATCH(CONCATENATE($J2474,M$6),'Model Performance Data'!$O$6:$DY$6,0)),'Model Performance Data'!$B$8:$B$56,$C2474,'Model Performance Data'!$C$8:$C$56,$D2474))</f>
        <v>0</v>
      </c>
      <c r="N2474" s="254">
        <f>IF(ISNA(SUMIFS(INDEX('Model Performance Data'!$O$8:$DY$56,0,MATCH(CONCATENATE($J2474,N$6),'Model Performance Data'!$O$6:$DY$6,0)),'Model Performance Data'!$B$8:$B$56,$C2474,'Model Performance Data'!$C$8:$C$56,$D2474)),"-",SUMIFS(INDEX('Model Performance Data'!$O$8:$DY$56,0,MATCH(CONCATENATE($J2474,N$6),'Model Performance Data'!$O$6:$DY$6,0)),'Model Performance Data'!$B$8:$B$56,$C2474,'Model Performance Data'!$C$8:$C$56,$D2474))</f>
        <v>0</v>
      </c>
      <c r="O2474" s="255">
        <f>IF(ISNA(SUMIFS(INDEX('Model Performance Data'!$O$8:$DY$56,0,MATCH(CONCATENATE($J2474,O$6),'Model Performance Data'!$O$6:$DY$6,0)),'Model Performance Data'!$B$8:$B$56,$C2474,'Model Performance Data'!$C$8:$C$56,$D2474)),"-",SUMIFS(INDEX('Model Performance Data'!$O$8:$DY$56,0,MATCH(CONCATENATE($J2474,O$6),'Model Performance Data'!$O$6:$DY$6,0)),'Model Performance Data'!$B$8:$B$56,$C2474,'Model Performance Data'!$C$8:$C$56,$D2474))</f>
        <v>0</v>
      </c>
    </row>
    <row r="2475" spans="2:15" x14ac:dyDescent="0.35">
      <c r="B2475" s="37" t="s">
        <v>80</v>
      </c>
      <c r="C2475" s="38" t="str">
        <f>IF(ISBLANK('Model Performance Data'!$B$106),"-",'Model Performance Data'!$B$106)</f>
        <v>-</v>
      </c>
      <c r="D2475" s="38" t="str">
        <f>IF(ISBLANK('Model Performance Data'!$C$106),"-",'Model Performance Data'!$C$106)</f>
        <v>-</v>
      </c>
      <c r="E2475" s="38" t="str">
        <f>IF(ISBLANK('Model Performance Data'!$D$106),"-",'Model Performance Data'!$D$106)</f>
        <v>-</v>
      </c>
      <c r="F2475" s="38" t="str">
        <f>IF(ISBLANK('Model Performance Data'!$E$106),"-",'Model Performance Data'!$E$106)</f>
        <v>-</v>
      </c>
      <c r="G2475" s="38" t="str">
        <f>IF(ISBLANK('Model Performance Data'!$F$106),"-",'Model Performance Data'!$F$106)</f>
        <v>-</v>
      </c>
      <c r="H2475" s="253">
        <v>3</v>
      </c>
      <c r="I2475" s="253" t="s">
        <v>65</v>
      </c>
      <c r="J2475" s="37" t="str">
        <f t="shared" si="86"/>
        <v>3Goal</v>
      </c>
      <c r="K2475" s="38" t="str">
        <f>IF(ISBLANK('Model Performance Data'!$L$106),"-",'Model Performance Data'!$L$106)</f>
        <v>-</v>
      </c>
      <c r="L2475" s="38" t="str">
        <f>IF(ISBLANK('Model Performance Data'!$K$106),"-",'Model Performance Data'!$K$106)</f>
        <v>-</v>
      </c>
      <c r="M2475" s="254" t="str">
        <f>IF(ISNA(SUMIFS(INDEX('Model Performance Data'!$O$8:$DY$56,0,MATCH(CONCATENATE($J2475,M$6),'Model Performance Data'!$O$6:$DY$6,0)),'Model Performance Data'!$B$8:$B$56,$C2475,'Model Performance Data'!$C$8:$C$56,$D2475)),"-",SUMIFS(INDEX('Model Performance Data'!$O$8:$DY$56,0,MATCH(CONCATENATE($J2475,M$6),'Model Performance Data'!$O$6:$DY$6,0)),'Model Performance Data'!$B$8:$B$56,$C2475,'Model Performance Data'!$C$8:$C$56,$D2475))</f>
        <v>-</v>
      </c>
      <c r="N2475" s="254" t="str">
        <f>IF(ISNA(SUMIFS(INDEX('Model Performance Data'!$O$8:$DY$56,0,MATCH(CONCATENATE($J2475,N$6),'Model Performance Data'!$O$6:$DY$6,0)),'Model Performance Data'!$B$8:$B$56,$C2475,'Model Performance Data'!$C$8:$C$56,$D2475)),"-",SUMIFS(INDEX('Model Performance Data'!$O$8:$DY$56,0,MATCH(CONCATENATE($J2475,N$6),'Model Performance Data'!$O$6:$DY$6,0)),'Model Performance Data'!$B$8:$B$56,$C2475,'Model Performance Data'!$C$8:$C$56,$D2475))</f>
        <v>-</v>
      </c>
      <c r="O2475" s="255">
        <f>IF(ISNA(SUMIFS(INDEX('Model Performance Data'!$O$8:$DY$56,0,MATCH(CONCATENATE($J2475,O$6),'Model Performance Data'!$O$6:$DY$6,0)),'Model Performance Data'!$B$8:$B$56,$C2475,'Model Performance Data'!$C$8:$C$56,$D2475)),"-",SUMIFS(INDEX('Model Performance Data'!$O$8:$DY$56,0,MATCH(CONCATENATE($J2475,O$6),'Model Performance Data'!$O$6:$DY$6,0)),'Model Performance Data'!$B$8:$B$56,$C2475,'Model Performance Data'!$C$8:$C$56,$D2475))</f>
        <v>0</v>
      </c>
    </row>
    <row r="2476" spans="2:15" x14ac:dyDescent="0.35">
      <c r="B2476" s="37" t="s">
        <v>80</v>
      </c>
      <c r="C2476" s="38" t="str">
        <f>IF(ISBLANK('Model Performance Data'!$B$106),"-",'Model Performance Data'!$B$106)</f>
        <v>-</v>
      </c>
      <c r="D2476" s="38" t="str">
        <f>IF(ISBLANK('Model Performance Data'!$C$106),"-",'Model Performance Data'!$C$106)</f>
        <v>-</v>
      </c>
      <c r="E2476" s="38" t="str">
        <f>IF(ISBLANK('Model Performance Data'!$D$106),"-",'Model Performance Data'!$D$106)</f>
        <v>-</v>
      </c>
      <c r="F2476" s="38" t="str">
        <f>IF(ISBLANK('Model Performance Data'!$E$106),"-",'Model Performance Data'!$E$106)</f>
        <v>-</v>
      </c>
      <c r="G2476" s="38" t="str">
        <f>IF(ISBLANK('Model Performance Data'!$F$106),"-",'Model Performance Data'!$F$106)</f>
        <v>-</v>
      </c>
      <c r="H2476" s="253">
        <v>4</v>
      </c>
      <c r="I2476" s="253">
        <v>1</v>
      </c>
      <c r="J2476" s="37" t="str">
        <f t="shared" si="86"/>
        <v>41</v>
      </c>
      <c r="K2476" s="38" t="str">
        <f>IF(ISBLANK('Model Performance Data'!$L$106),"-",'Model Performance Data'!$L$106)</f>
        <v>-</v>
      </c>
      <c r="L2476" s="38" t="str">
        <f>IF(ISBLANK('Model Performance Data'!$K$106),"-",'Model Performance Data'!$K$106)</f>
        <v>-</v>
      </c>
      <c r="M2476" s="254">
        <f>IF(ISNA(SUMIFS(INDEX('Model Performance Data'!$O$8:$DY$56,0,MATCH(CONCATENATE($J2476,M$6),'Model Performance Data'!$O$6:$DY$6,0)),'Model Performance Data'!$B$8:$B$56,$C2476,'Model Performance Data'!$C$8:$C$56,$D2476)),"-",SUMIFS(INDEX('Model Performance Data'!$O$8:$DY$56,0,MATCH(CONCATENATE($J2476,M$6),'Model Performance Data'!$O$6:$DY$6,0)),'Model Performance Data'!$B$8:$B$56,$C2476,'Model Performance Data'!$C$8:$C$56,$D2476))</f>
        <v>0</v>
      </c>
      <c r="N2476" s="254">
        <f>IF(ISNA(SUMIFS(INDEX('Model Performance Data'!$O$8:$DY$56,0,MATCH(CONCATENATE($J2476,N$6),'Model Performance Data'!$O$6:$DY$6,0)),'Model Performance Data'!$B$8:$B$56,$C2476,'Model Performance Data'!$C$8:$C$56,$D2476)),"-",SUMIFS(INDEX('Model Performance Data'!$O$8:$DY$56,0,MATCH(CONCATENATE($J2476,N$6),'Model Performance Data'!$O$6:$DY$6,0)),'Model Performance Data'!$B$8:$B$56,$C2476,'Model Performance Data'!$C$8:$C$56,$D2476))</f>
        <v>0</v>
      </c>
      <c r="O2476" s="255">
        <f>IF(ISNA(SUMIFS(INDEX('Model Performance Data'!$O$8:$DY$56,0,MATCH(CONCATENATE($J2476,O$6),'Model Performance Data'!$O$6:$DY$6,0)),'Model Performance Data'!$B$8:$B$56,$C2476,'Model Performance Data'!$C$8:$C$56,$D2476)),"-",SUMIFS(INDEX('Model Performance Data'!$O$8:$DY$56,0,MATCH(CONCATENATE($J2476,O$6),'Model Performance Data'!$O$6:$DY$6,0)),'Model Performance Data'!$B$8:$B$56,$C2476,'Model Performance Data'!$C$8:$C$56,$D2476))</f>
        <v>0</v>
      </c>
    </row>
    <row r="2477" spans="2:15" x14ac:dyDescent="0.35">
      <c r="B2477" s="37" t="s">
        <v>80</v>
      </c>
      <c r="C2477" s="38" t="str">
        <f>IF(ISBLANK('Model Performance Data'!$B$106),"-",'Model Performance Data'!$B$106)</f>
        <v>-</v>
      </c>
      <c r="D2477" s="38" t="str">
        <f>IF(ISBLANK('Model Performance Data'!$C$106),"-",'Model Performance Data'!$C$106)</f>
        <v>-</v>
      </c>
      <c r="E2477" s="38" t="str">
        <f>IF(ISBLANK('Model Performance Data'!$D$106),"-",'Model Performance Data'!$D$106)</f>
        <v>-</v>
      </c>
      <c r="F2477" s="38" t="str">
        <f>IF(ISBLANK('Model Performance Data'!$E$106),"-",'Model Performance Data'!$E$106)</f>
        <v>-</v>
      </c>
      <c r="G2477" s="38" t="str">
        <f>IF(ISBLANK('Model Performance Data'!$F$106),"-",'Model Performance Data'!$F$106)</f>
        <v>-</v>
      </c>
      <c r="H2477" s="253">
        <v>4</v>
      </c>
      <c r="I2477" s="253">
        <v>2</v>
      </c>
      <c r="J2477" s="37" t="str">
        <f t="shared" si="86"/>
        <v>42</v>
      </c>
      <c r="K2477" s="38" t="str">
        <f>IF(ISBLANK('Model Performance Data'!$L$106),"-",'Model Performance Data'!$L$106)</f>
        <v>-</v>
      </c>
      <c r="L2477" s="38" t="str">
        <f>IF(ISBLANK('Model Performance Data'!$K$106),"-",'Model Performance Data'!$K$106)</f>
        <v>-</v>
      </c>
      <c r="M2477" s="254">
        <f>IF(ISNA(SUMIFS(INDEX('Model Performance Data'!$O$8:$DY$56,0,MATCH(CONCATENATE($J2477,M$6),'Model Performance Data'!$O$6:$DY$6,0)),'Model Performance Data'!$B$8:$B$56,$C2477,'Model Performance Data'!$C$8:$C$56,$D2477)),"-",SUMIFS(INDEX('Model Performance Data'!$O$8:$DY$56,0,MATCH(CONCATENATE($J2477,M$6),'Model Performance Data'!$O$6:$DY$6,0)),'Model Performance Data'!$B$8:$B$56,$C2477,'Model Performance Data'!$C$8:$C$56,$D2477))</f>
        <v>0</v>
      </c>
      <c r="N2477" s="254">
        <f>IF(ISNA(SUMIFS(INDEX('Model Performance Data'!$O$8:$DY$56,0,MATCH(CONCATENATE($J2477,N$6),'Model Performance Data'!$O$6:$DY$6,0)),'Model Performance Data'!$B$8:$B$56,$C2477,'Model Performance Data'!$C$8:$C$56,$D2477)),"-",SUMIFS(INDEX('Model Performance Data'!$O$8:$DY$56,0,MATCH(CONCATENATE($J2477,N$6),'Model Performance Data'!$O$6:$DY$6,0)),'Model Performance Data'!$B$8:$B$56,$C2477,'Model Performance Data'!$C$8:$C$56,$D2477))</f>
        <v>0</v>
      </c>
      <c r="O2477" s="255">
        <f>IF(ISNA(SUMIFS(INDEX('Model Performance Data'!$O$8:$DY$56,0,MATCH(CONCATENATE($J2477,O$6),'Model Performance Data'!$O$6:$DY$6,0)),'Model Performance Data'!$B$8:$B$56,$C2477,'Model Performance Data'!$C$8:$C$56,$D2477)),"-",SUMIFS(INDEX('Model Performance Data'!$O$8:$DY$56,0,MATCH(CONCATENATE($J2477,O$6),'Model Performance Data'!$O$6:$DY$6,0)),'Model Performance Data'!$B$8:$B$56,$C2477,'Model Performance Data'!$C$8:$C$56,$D2477))</f>
        <v>0</v>
      </c>
    </row>
    <row r="2478" spans="2:15" x14ac:dyDescent="0.35">
      <c r="B2478" s="37" t="s">
        <v>80</v>
      </c>
      <c r="C2478" s="38" t="str">
        <f>IF(ISBLANK('Model Performance Data'!$B$106),"-",'Model Performance Data'!$B$106)</f>
        <v>-</v>
      </c>
      <c r="D2478" s="38" t="str">
        <f>IF(ISBLANK('Model Performance Data'!$C$106),"-",'Model Performance Data'!$C$106)</f>
        <v>-</v>
      </c>
      <c r="E2478" s="38" t="str">
        <f>IF(ISBLANK('Model Performance Data'!$D$106),"-",'Model Performance Data'!$D$106)</f>
        <v>-</v>
      </c>
      <c r="F2478" s="38" t="str">
        <f>IF(ISBLANK('Model Performance Data'!$E$106),"-",'Model Performance Data'!$E$106)</f>
        <v>-</v>
      </c>
      <c r="G2478" s="38" t="str">
        <f>IF(ISBLANK('Model Performance Data'!$F$106),"-",'Model Performance Data'!$F$106)</f>
        <v>-</v>
      </c>
      <c r="H2478" s="253">
        <v>4</v>
      </c>
      <c r="I2478" s="253">
        <v>3</v>
      </c>
      <c r="J2478" s="37" t="str">
        <f t="shared" si="86"/>
        <v>43</v>
      </c>
      <c r="K2478" s="38" t="str">
        <f>IF(ISBLANK('Model Performance Data'!$L$106),"-",'Model Performance Data'!$L$106)</f>
        <v>-</v>
      </c>
      <c r="L2478" s="38" t="str">
        <f>IF(ISBLANK('Model Performance Data'!$K$106),"-",'Model Performance Data'!$K$106)</f>
        <v>-</v>
      </c>
      <c r="M2478" s="254">
        <f>IF(ISNA(SUMIFS(INDEX('Model Performance Data'!$O$8:$DY$56,0,MATCH(CONCATENATE($J2478,M$6),'Model Performance Data'!$O$6:$DY$6,0)),'Model Performance Data'!$B$8:$B$56,$C2478,'Model Performance Data'!$C$8:$C$56,$D2478)),"-",SUMIFS(INDEX('Model Performance Data'!$O$8:$DY$56,0,MATCH(CONCATENATE($J2478,M$6),'Model Performance Data'!$O$6:$DY$6,0)),'Model Performance Data'!$B$8:$B$56,$C2478,'Model Performance Data'!$C$8:$C$56,$D2478))</f>
        <v>0</v>
      </c>
      <c r="N2478" s="254">
        <f>IF(ISNA(SUMIFS(INDEX('Model Performance Data'!$O$8:$DY$56,0,MATCH(CONCATENATE($J2478,N$6),'Model Performance Data'!$O$6:$DY$6,0)),'Model Performance Data'!$B$8:$B$56,$C2478,'Model Performance Data'!$C$8:$C$56,$D2478)),"-",SUMIFS(INDEX('Model Performance Data'!$O$8:$DY$56,0,MATCH(CONCATENATE($J2478,N$6),'Model Performance Data'!$O$6:$DY$6,0)),'Model Performance Data'!$B$8:$B$56,$C2478,'Model Performance Data'!$C$8:$C$56,$D2478))</f>
        <v>0</v>
      </c>
      <c r="O2478" s="255">
        <f>IF(ISNA(SUMIFS(INDEX('Model Performance Data'!$O$8:$DY$56,0,MATCH(CONCATENATE($J2478,O$6),'Model Performance Data'!$O$6:$DY$6,0)),'Model Performance Data'!$B$8:$B$56,$C2478,'Model Performance Data'!$C$8:$C$56,$D2478)),"-",SUMIFS(INDEX('Model Performance Data'!$O$8:$DY$56,0,MATCH(CONCATENATE($J2478,O$6),'Model Performance Data'!$O$6:$DY$6,0)),'Model Performance Data'!$B$8:$B$56,$C2478,'Model Performance Data'!$C$8:$C$56,$D2478))</f>
        <v>0</v>
      </c>
    </row>
    <row r="2479" spans="2:15" x14ac:dyDescent="0.35">
      <c r="B2479" s="37" t="s">
        <v>80</v>
      </c>
      <c r="C2479" s="38" t="str">
        <f>IF(ISBLANK('Model Performance Data'!$B$106),"-",'Model Performance Data'!$B$106)</f>
        <v>-</v>
      </c>
      <c r="D2479" s="38" t="str">
        <f>IF(ISBLANK('Model Performance Data'!$C$106),"-",'Model Performance Data'!$C$106)</f>
        <v>-</v>
      </c>
      <c r="E2479" s="38" t="str">
        <f>IF(ISBLANK('Model Performance Data'!$D$106),"-",'Model Performance Data'!$D$106)</f>
        <v>-</v>
      </c>
      <c r="F2479" s="38" t="str">
        <f>IF(ISBLANK('Model Performance Data'!$E$106),"-",'Model Performance Data'!$E$106)</f>
        <v>-</v>
      </c>
      <c r="G2479" s="38" t="str">
        <f>IF(ISBLANK('Model Performance Data'!$F$106),"-",'Model Performance Data'!$F$106)</f>
        <v>-</v>
      </c>
      <c r="H2479" s="253">
        <v>4</v>
      </c>
      <c r="I2479" s="253">
        <v>4</v>
      </c>
      <c r="J2479" s="37" t="str">
        <f t="shared" si="86"/>
        <v>44</v>
      </c>
      <c r="K2479" s="38" t="str">
        <f>IF(ISBLANK('Model Performance Data'!$L$106),"-",'Model Performance Data'!$L$106)</f>
        <v>-</v>
      </c>
      <c r="L2479" s="38" t="str">
        <f>IF(ISBLANK('Model Performance Data'!$K$106),"-",'Model Performance Data'!$K$106)</f>
        <v>-</v>
      </c>
      <c r="M2479" s="254">
        <f>IF(ISNA(SUMIFS(INDEX('Model Performance Data'!$O$8:$DY$56,0,MATCH(CONCATENATE($J2479,M$6),'Model Performance Data'!$O$6:$DY$6,0)),'Model Performance Data'!$B$8:$B$56,$C2479,'Model Performance Data'!$C$8:$C$56,$D2479)),"-",SUMIFS(INDEX('Model Performance Data'!$O$8:$DY$56,0,MATCH(CONCATENATE($J2479,M$6),'Model Performance Data'!$O$6:$DY$6,0)),'Model Performance Data'!$B$8:$B$56,$C2479,'Model Performance Data'!$C$8:$C$56,$D2479))</f>
        <v>0</v>
      </c>
      <c r="N2479" s="254">
        <f>IF(ISNA(SUMIFS(INDEX('Model Performance Data'!$O$8:$DY$56,0,MATCH(CONCATENATE($J2479,N$6),'Model Performance Data'!$O$6:$DY$6,0)),'Model Performance Data'!$B$8:$B$56,$C2479,'Model Performance Data'!$C$8:$C$56,$D2479)),"-",SUMIFS(INDEX('Model Performance Data'!$O$8:$DY$56,0,MATCH(CONCATENATE($J2479,N$6),'Model Performance Data'!$O$6:$DY$6,0)),'Model Performance Data'!$B$8:$B$56,$C2479,'Model Performance Data'!$C$8:$C$56,$D2479))</f>
        <v>0</v>
      </c>
      <c r="O2479" s="255">
        <f>IF(ISNA(SUMIFS(INDEX('Model Performance Data'!$O$8:$DY$56,0,MATCH(CONCATENATE($J2479,O$6),'Model Performance Data'!$O$6:$DY$6,0)),'Model Performance Data'!$B$8:$B$56,$C2479,'Model Performance Data'!$C$8:$C$56,$D2479)),"-",SUMIFS(INDEX('Model Performance Data'!$O$8:$DY$56,0,MATCH(CONCATENATE($J2479,O$6),'Model Performance Data'!$O$6:$DY$6,0)),'Model Performance Data'!$B$8:$B$56,$C2479,'Model Performance Data'!$C$8:$C$56,$D2479))</f>
        <v>0</v>
      </c>
    </row>
    <row r="2480" spans="2:15" x14ac:dyDescent="0.35">
      <c r="B2480" s="37" t="s">
        <v>80</v>
      </c>
      <c r="C2480" s="38" t="str">
        <f>IF(ISBLANK('Model Performance Data'!$B$106),"-",'Model Performance Data'!$B$106)</f>
        <v>-</v>
      </c>
      <c r="D2480" s="38" t="str">
        <f>IF(ISBLANK('Model Performance Data'!$C$106),"-",'Model Performance Data'!$C$106)</f>
        <v>-</v>
      </c>
      <c r="E2480" s="38" t="str">
        <f>IF(ISBLANK('Model Performance Data'!$D$106),"-",'Model Performance Data'!$D$106)</f>
        <v>-</v>
      </c>
      <c r="F2480" s="38" t="str">
        <f>IF(ISBLANK('Model Performance Data'!$E$106),"-",'Model Performance Data'!$E$106)</f>
        <v>-</v>
      </c>
      <c r="G2480" s="38" t="str">
        <f>IF(ISBLANK('Model Performance Data'!$F$106),"-",'Model Performance Data'!$F$106)</f>
        <v>-</v>
      </c>
      <c r="H2480" s="253">
        <v>4</v>
      </c>
      <c r="I2480" s="253">
        <v>5</v>
      </c>
      <c r="J2480" s="37" t="str">
        <f t="shared" si="86"/>
        <v>45</v>
      </c>
      <c r="K2480" s="38" t="str">
        <f>IF(ISBLANK('Model Performance Data'!$L$106),"-",'Model Performance Data'!$L$106)</f>
        <v>-</v>
      </c>
      <c r="L2480" s="38" t="str">
        <f>IF(ISBLANK('Model Performance Data'!$K$106),"-",'Model Performance Data'!$K$106)</f>
        <v>-</v>
      </c>
      <c r="M2480" s="254">
        <f>IF(ISNA(SUMIFS(INDEX('Model Performance Data'!$O$8:$DY$56,0,MATCH(CONCATENATE($J2480,M$6),'Model Performance Data'!$O$6:$DY$6,0)),'Model Performance Data'!$B$8:$B$56,$C2480,'Model Performance Data'!$C$8:$C$56,$D2480)),"-",SUMIFS(INDEX('Model Performance Data'!$O$8:$DY$56,0,MATCH(CONCATENATE($J2480,M$6),'Model Performance Data'!$O$6:$DY$6,0)),'Model Performance Data'!$B$8:$B$56,$C2480,'Model Performance Data'!$C$8:$C$56,$D2480))</f>
        <v>0</v>
      </c>
      <c r="N2480" s="254">
        <f>IF(ISNA(SUMIFS(INDEX('Model Performance Data'!$O$8:$DY$56,0,MATCH(CONCATENATE($J2480,N$6),'Model Performance Data'!$O$6:$DY$6,0)),'Model Performance Data'!$B$8:$B$56,$C2480,'Model Performance Data'!$C$8:$C$56,$D2480)),"-",SUMIFS(INDEX('Model Performance Data'!$O$8:$DY$56,0,MATCH(CONCATENATE($J2480,N$6),'Model Performance Data'!$O$6:$DY$6,0)),'Model Performance Data'!$B$8:$B$56,$C2480,'Model Performance Data'!$C$8:$C$56,$D2480))</f>
        <v>0</v>
      </c>
      <c r="O2480" s="255">
        <f>IF(ISNA(SUMIFS(INDEX('Model Performance Data'!$O$8:$DY$56,0,MATCH(CONCATENATE($J2480,O$6),'Model Performance Data'!$O$6:$DY$6,0)),'Model Performance Data'!$B$8:$B$56,$C2480,'Model Performance Data'!$C$8:$C$56,$D2480)),"-",SUMIFS(INDEX('Model Performance Data'!$O$8:$DY$56,0,MATCH(CONCATENATE($J2480,O$6),'Model Performance Data'!$O$6:$DY$6,0)),'Model Performance Data'!$B$8:$B$56,$C2480,'Model Performance Data'!$C$8:$C$56,$D2480))</f>
        <v>0</v>
      </c>
    </row>
    <row r="2481" spans="2:15" x14ac:dyDescent="0.35">
      <c r="B2481" s="37" t="s">
        <v>80</v>
      </c>
      <c r="C2481" s="38" t="str">
        <f>IF(ISBLANK('Model Performance Data'!$B$106),"-",'Model Performance Data'!$B$106)</f>
        <v>-</v>
      </c>
      <c r="D2481" s="38" t="str">
        <f>IF(ISBLANK('Model Performance Data'!$C$106),"-",'Model Performance Data'!$C$106)</f>
        <v>-</v>
      </c>
      <c r="E2481" s="38" t="str">
        <f>IF(ISBLANK('Model Performance Data'!$D$106),"-",'Model Performance Data'!$D$106)</f>
        <v>-</v>
      </c>
      <c r="F2481" s="38" t="str">
        <f>IF(ISBLANK('Model Performance Data'!$E$106),"-",'Model Performance Data'!$E$106)</f>
        <v>-</v>
      </c>
      <c r="G2481" s="38" t="str">
        <f>IF(ISBLANK('Model Performance Data'!$F$106),"-",'Model Performance Data'!$F$106)</f>
        <v>-</v>
      </c>
      <c r="H2481" s="253">
        <v>4</v>
      </c>
      <c r="I2481" s="253" t="s">
        <v>65</v>
      </c>
      <c r="J2481" s="37" t="str">
        <f t="shared" si="86"/>
        <v>4Goal</v>
      </c>
      <c r="K2481" s="38" t="str">
        <f>IF(ISBLANK('Model Performance Data'!$L$106),"-",'Model Performance Data'!$L$106)</f>
        <v>-</v>
      </c>
      <c r="L2481" s="38" t="str">
        <f>IF(ISBLANK('Model Performance Data'!$K$106),"-",'Model Performance Data'!$K$106)</f>
        <v>-</v>
      </c>
      <c r="M2481" s="254" t="str">
        <f>IF(ISNA(SUMIFS(INDEX('Model Performance Data'!$O$8:$DY$56,0,MATCH(CONCATENATE($J2481,M$6),'Model Performance Data'!$O$6:$DY$6,0)),'Model Performance Data'!$B$8:$B$56,$C2481,'Model Performance Data'!$C$8:$C$56,$D2481)),"-",SUMIFS(INDEX('Model Performance Data'!$O$8:$DY$56,0,MATCH(CONCATENATE($J2481,M$6),'Model Performance Data'!$O$6:$DY$6,0)),'Model Performance Data'!$B$8:$B$56,$C2481,'Model Performance Data'!$C$8:$C$56,$D2481))</f>
        <v>-</v>
      </c>
      <c r="N2481" s="254" t="str">
        <f>IF(ISNA(SUMIFS(INDEX('Model Performance Data'!$O$8:$DY$56,0,MATCH(CONCATENATE($J2481,N$6),'Model Performance Data'!$O$6:$DY$6,0)),'Model Performance Data'!$B$8:$B$56,$C2481,'Model Performance Data'!$C$8:$C$56,$D2481)),"-",SUMIFS(INDEX('Model Performance Data'!$O$8:$DY$56,0,MATCH(CONCATENATE($J2481,N$6),'Model Performance Data'!$O$6:$DY$6,0)),'Model Performance Data'!$B$8:$B$56,$C2481,'Model Performance Data'!$C$8:$C$56,$D2481))</f>
        <v>-</v>
      </c>
      <c r="O2481" s="255">
        <f>IF(ISNA(SUMIFS(INDEX('Model Performance Data'!$O$8:$DY$56,0,MATCH(CONCATENATE($J2481,O$6),'Model Performance Data'!$O$6:$DY$6,0)),'Model Performance Data'!$B$8:$B$56,$C2481,'Model Performance Data'!$C$8:$C$56,$D2481)),"-",SUMIFS(INDEX('Model Performance Data'!$O$8:$DY$56,0,MATCH(CONCATENATE($J2481,O$6),'Model Performance Data'!$O$6:$DY$6,0)),'Model Performance Data'!$B$8:$B$56,$C2481,'Model Performance Data'!$C$8:$C$56,$D2481))</f>
        <v>0</v>
      </c>
    </row>
    <row r="2482" spans="2:15" x14ac:dyDescent="0.35">
      <c r="B2482" s="37" t="s">
        <v>80</v>
      </c>
      <c r="C2482" s="38" t="str">
        <f>IF(ISBLANK('Model Performance Data'!$B$107),"-",'Model Performance Data'!$B$107)</f>
        <v>-</v>
      </c>
      <c r="D2482" s="38" t="str">
        <f>IF(ISBLANK('Model Performance Data'!$C$107),"-",'Model Performance Data'!$C$107)</f>
        <v>-</v>
      </c>
      <c r="E2482" s="38" t="str">
        <f>IF(ISBLANK('Model Performance Data'!$D$107),"-",'Model Performance Data'!$D$107)</f>
        <v>-</v>
      </c>
      <c r="F2482" s="38" t="str">
        <f>IF(ISBLANK('Model Performance Data'!$E$107),"-",'Model Performance Data'!$E$107)</f>
        <v>-</v>
      </c>
      <c r="G2482" s="38" t="str">
        <f>IF(ISBLANK('Model Performance Data'!$F$107),"-",'Model Performance Data'!$F$107)</f>
        <v>-</v>
      </c>
      <c r="H2482" s="253" t="s">
        <v>64</v>
      </c>
      <c r="I2482" s="253" t="s">
        <v>64</v>
      </c>
      <c r="J2482" s="37" t="str">
        <f t="shared" si="86"/>
        <v>BaselineBaseline</v>
      </c>
      <c r="K2482" s="38" t="str">
        <f>IF(ISBLANK('Model Performance Data'!$L$107),"-",'Model Performance Data'!$L$107)</f>
        <v>-</v>
      </c>
      <c r="L2482" s="38" t="str">
        <f>IF(ISBLANK('Model Performance Data'!$K$107),"-",'Model Performance Data'!$K$107)</f>
        <v>-</v>
      </c>
      <c r="M2482" s="254">
        <f>IF(ISNA(SUMIFS(INDEX('Model Performance Data'!$O$8:$DY$56,0,MATCH(CONCATENATE($J2482,M$6),'Model Performance Data'!$O$6:$DY$6,0)),'Model Performance Data'!$B$8:$B$56,$C2482,'Model Performance Data'!$C$8:$C$56,$D2482)),"-",SUMIFS(INDEX('Model Performance Data'!$O$8:$DY$56,0,MATCH(CONCATENATE($J2482,M$6),'Model Performance Data'!$O$6:$DY$6,0)),'Model Performance Data'!$B$8:$B$56,$C2482,'Model Performance Data'!$C$8:$C$56,$D2482))</f>
        <v>0</v>
      </c>
      <c r="N2482" s="254">
        <f>IF(ISNA(SUMIFS(INDEX('Model Performance Data'!$O$8:$DY$56,0,MATCH(CONCATENATE($J2482,N$6),'Model Performance Data'!$O$6:$DY$6,0)),'Model Performance Data'!$B$8:$B$56,$C2482,'Model Performance Data'!$C$8:$C$56,$D2482)),"-",SUMIFS(INDEX('Model Performance Data'!$O$8:$DY$56,0,MATCH(CONCATENATE($J2482,N$6),'Model Performance Data'!$O$6:$DY$6,0)),'Model Performance Data'!$B$8:$B$56,$C2482,'Model Performance Data'!$C$8:$C$56,$D2482))</f>
        <v>0</v>
      </c>
      <c r="O2482" s="255">
        <f>IF(ISNA(SUMIFS(INDEX('Model Performance Data'!$O$8:$DY$56,0,MATCH(CONCATENATE($J2482,O$6),'Model Performance Data'!$O$6:$DY$6,0)),'Model Performance Data'!$B$8:$B$56,$C2482,'Model Performance Data'!$C$8:$C$56,$D2482)),"-",SUMIFS(INDEX('Model Performance Data'!$O$8:$DY$56,0,MATCH(CONCATENATE($J2482,O$6),'Model Performance Data'!$O$6:$DY$6,0)),'Model Performance Data'!$B$8:$B$56,$C2482,'Model Performance Data'!$C$8:$C$56,$D2482))</f>
        <v>0</v>
      </c>
    </row>
    <row r="2483" spans="2:15" x14ac:dyDescent="0.35">
      <c r="B2483" s="37" t="s">
        <v>80</v>
      </c>
      <c r="C2483" s="38" t="str">
        <f>IF(ISBLANK('Model Performance Data'!$B$107),"-",'Model Performance Data'!$B$107)</f>
        <v>-</v>
      </c>
      <c r="D2483" s="38" t="str">
        <f>IF(ISBLANK('Model Performance Data'!$C$107),"-",'Model Performance Data'!$C$107)</f>
        <v>-</v>
      </c>
      <c r="E2483" s="38" t="str">
        <f>IF(ISBLANK('Model Performance Data'!$D$107),"-",'Model Performance Data'!$D$107)</f>
        <v>-</v>
      </c>
      <c r="F2483" s="38" t="str">
        <f>IF(ISBLANK('Model Performance Data'!$E$107),"-",'Model Performance Data'!$E$107)</f>
        <v>-</v>
      </c>
      <c r="G2483" s="38" t="str">
        <f>IF(ISBLANK('Model Performance Data'!$F$107),"-",'Model Performance Data'!$F$107)</f>
        <v>-</v>
      </c>
      <c r="H2483" s="253">
        <v>1</v>
      </c>
      <c r="I2483" s="253">
        <v>1</v>
      </c>
      <c r="J2483" s="37" t="str">
        <f t="shared" si="86"/>
        <v>11</v>
      </c>
      <c r="K2483" s="38" t="str">
        <f>IF(ISBLANK('Model Performance Data'!$L$107),"-",'Model Performance Data'!$L$107)</f>
        <v>-</v>
      </c>
      <c r="L2483" s="38" t="str">
        <f>IF(ISBLANK('Model Performance Data'!$K$107),"-",'Model Performance Data'!$K$107)</f>
        <v>-</v>
      </c>
      <c r="M2483" s="254">
        <f>IF(ISNA(SUMIFS(INDEX('Model Performance Data'!$O$8:$DY$56,0,MATCH(CONCATENATE($J2483,M$6),'Model Performance Data'!$O$6:$DY$6,0)),'Model Performance Data'!$B$8:$B$56,$C2483,'Model Performance Data'!$C$8:$C$56,$D2483)),"-",SUMIFS(INDEX('Model Performance Data'!$O$8:$DY$56,0,MATCH(CONCATENATE($J2483,M$6),'Model Performance Data'!$O$6:$DY$6,0)),'Model Performance Data'!$B$8:$B$56,$C2483,'Model Performance Data'!$C$8:$C$56,$D2483))</f>
        <v>0</v>
      </c>
      <c r="N2483" s="254">
        <f>IF(ISNA(SUMIFS(INDEX('Model Performance Data'!$O$8:$DY$56,0,MATCH(CONCATENATE($J2483,N$6),'Model Performance Data'!$O$6:$DY$6,0)),'Model Performance Data'!$B$8:$B$56,$C2483,'Model Performance Data'!$C$8:$C$56,$D2483)),"-",SUMIFS(INDEX('Model Performance Data'!$O$8:$DY$56,0,MATCH(CONCATENATE($J2483,N$6),'Model Performance Data'!$O$6:$DY$6,0)),'Model Performance Data'!$B$8:$B$56,$C2483,'Model Performance Data'!$C$8:$C$56,$D2483))</f>
        <v>0</v>
      </c>
      <c r="O2483" s="255">
        <f>IF(ISNA(SUMIFS(INDEX('Model Performance Data'!$O$8:$DY$56,0,MATCH(CONCATENATE($J2483,O$6),'Model Performance Data'!$O$6:$DY$6,0)),'Model Performance Data'!$B$8:$B$56,$C2483,'Model Performance Data'!$C$8:$C$56,$D2483)),"-",SUMIFS(INDEX('Model Performance Data'!$O$8:$DY$56,0,MATCH(CONCATENATE($J2483,O$6),'Model Performance Data'!$O$6:$DY$6,0)),'Model Performance Data'!$B$8:$B$56,$C2483,'Model Performance Data'!$C$8:$C$56,$D2483))</f>
        <v>0</v>
      </c>
    </row>
    <row r="2484" spans="2:15" x14ac:dyDescent="0.35">
      <c r="B2484" s="37" t="s">
        <v>80</v>
      </c>
      <c r="C2484" s="38" t="str">
        <f>IF(ISBLANK('Model Performance Data'!$B$107),"-",'Model Performance Data'!$B$107)</f>
        <v>-</v>
      </c>
      <c r="D2484" s="38" t="str">
        <f>IF(ISBLANK('Model Performance Data'!$C$107),"-",'Model Performance Data'!$C$107)</f>
        <v>-</v>
      </c>
      <c r="E2484" s="38" t="str">
        <f>IF(ISBLANK('Model Performance Data'!$D$107),"-",'Model Performance Data'!$D$107)</f>
        <v>-</v>
      </c>
      <c r="F2484" s="38" t="str">
        <f>IF(ISBLANK('Model Performance Data'!$E$107),"-",'Model Performance Data'!$E$107)</f>
        <v>-</v>
      </c>
      <c r="G2484" s="38" t="str">
        <f>IF(ISBLANK('Model Performance Data'!$F$107),"-",'Model Performance Data'!$F$107)</f>
        <v>-</v>
      </c>
      <c r="H2484" s="253">
        <v>1</v>
      </c>
      <c r="I2484" s="253">
        <v>2</v>
      </c>
      <c r="J2484" s="37" t="str">
        <f t="shared" si="86"/>
        <v>12</v>
      </c>
      <c r="K2484" s="38" t="str">
        <f>IF(ISBLANK('Model Performance Data'!$L$107),"-",'Model Performance Data'!$L$107)</f>
        <v>-</v>
      </c>
      <c r="L2484" s="38" t="str">
        <f>IF(ISBLANK('Model Performance Data'!$K$107),"-",'Model Performance Data'!$K$107)</f>
        <v>-</v>
      </c>
      <c r="M2484" s="254">
        <f>IF(ISNA(SUMIFS(INDEX('Model Performance Data'!$O$8:$DY$56,0,MATCH(CONCATENATE($J2484,M$6),'Model Performance Data'!$O$6:$DY$6,0)),'Model Performance Data'!$B$8:$B$56,$C2484,'Model Performance Data'!$C$8:$C$56,$D2484)),"-",SUMIFS(INDEX('Model Performance Data'!$O$8:$DY$56,0,MATCH(CONCATENATE($J2484,M$6),'Model Performance Data'!$O$6:$DY$6,0)),'Model Performance Data'!$B$8:$B$56,$C2484,'Model Performance Data'!$C$8:$C$56,$D2484))</f>
        <v>0</v>
      </c>
      <c r="N2484" s="254">
        <f>IF(ISNA(SUMIFS(INDEX('Model Performance Data'!$O$8:$DY$56,0,MATCH(CONCATENATE($J2484,N$6),'Model Performance Data'!$O$6:$DY$6,0)),'Model Performance Data'!$B$8:$B$56,$C2484,'Model Performance Data'!$C$8:$C$56,$D2484)),"-",SUMIFS(INDEX('Model Performance Data'!$O$8:$DY$56,0,MATCH(CONCATENATE($J2484,N$6),'Model Performance Data'!$O$6:$DY$6,0)),'Model Performance Data'!$B$8:$B$56,$C2484,'Model Performance Data'!$C$8:$C$56,$D2484))</f>
        <v>0</v>
      </c>
      <c r="O2484" s="255">
        <f>IF(ISNA(SUMIFS(INDEX('Model Performance Data'!$O$8:$DY$56,0,MATCH(CONCATENATE($J2484,O$6),'Model Performance Data'!$O$6:$DY$6,0)),'Model Performance Data'!$B$8:$B$56,$C2484,'Model Performance Data'!$C$8:$C$56,$D2484)),"-",SUMIFS(INDEX('Model Performance Data'!$O$8:$DY$56,0,MATCH(CONCATENATE($J2484,O$6),'Model Performance Data'!$O$6:$DY$6,0)),'Model Performance Data'!$B$8:$B$56,$C2484,'Model Performance Data'!$C$8:$C$56,$D2484))</f>
        <v>0</v>
      </c>
    </row>
    <row r="2485" spans="2:15" x14ac:dyDescent="0.35">
      <c r="B2485" s="37" t="s">
        <v>80</v>
      </c>
      <c r="C2485" s="38" t="str">
        <f>IF(ISBLANK('Model Performance Data'!$B$107),"-",'Model Performance Data'!$B$107)</f>
        <v>-</v>
      </c>
      <c r="D2485" s="38" t="str">
        <f>IF(ISBLANK('Model Performance Data'!$C$107),"-",'Model Performance Data'!$C$107)</f>
        <v>-</v>
      </c>
      <c r="E2485" s="38" t="str">
        <f>IF(ISBLANK('Model Performance Data'!$D$107),"-",'Model Performance Data'!$D$107)</f>
        <v>-</v>
      </c>
      <c r="F2485" s="38" t="str">
        <f>IF(ISBLANK('Model Performance Data'!$E$107),"-",'Model Performance Data'!$E$107)</f>
        <v>-</v>
      </c>
      <c r="G2485" s="38" t="str">
        <f>IF(ISBLANK('Model Performance Data'!$F$107),"-",'Model Performance Data'!$F$107)</f>
        <v>-</v>
      </c>
      <c r="H2485" s="253">
        <v>1</v>
      </c>
      <c r="I2485" s="253">
        <v>3</v>
      </c>
      <c r="J2485" s="37" t="str">
        <f t="shared" si="86"/>
        <v>13</v>
      </c>
      <c r="K2485" s="38" t="str">
        <f>IF(ISBLANK('Model Performance Data'!$L$107),"-",'Model Performance Data'!$L$107)</f>
        <v>-</v>
      </c>
      <c r="L2485" s="38" t="str">
        <f>IF(ISBLANK('Model Performance Data'!$K$107),"-",'Model Performance Data'!$K$107)</f>
        <v>-</v>
      </c>
      <c r="M2485" s="254">
        <f>IF(ISNA(SUMIFS(INDEX('Model Performance Data'!$O$8:$DY$56,0,MATCH(CONCATENATE($J2485,M$6),'Model Performance Data'!$O$6:$DY$6,0)),'Model Performance Data'!$B$8:$B$56,$C2485,'Model Performance Data'!$C$8:$C$56,$D2485)),"-",SUMIFS(INDEX('Model Performance Data'!$O$8:$DY$56,0,MATCH(CONCATENATE($J2485,M$6),'Model Performance Data'!$O$6:$DY$6,0)),'Model Performance Data'!$B$8:$B$56,$C2485,'Model Performance Data'!$C$8:$C$56,$D2485))</f>
        <v>0</v>
      </c>
      <c r="N2485" s="254">
        <f>IF(ISNA(SUMIFS(INDEX('Model Performance Data'!$O$8:$DY$56,0,MATCH(CONCATENATE($J2485,N$6),'Model Performance Data'!$O$6:$DY$6,0)),'Model Performance Data'!$B$8:$B$56,$C2485,'Model Performance Data'!$C$8:$C$56,$D2485)),"-",SUMIFS(INDEX('Model Performance Data'!$O$8:$DY$56,0,MATCH(CONCATENATE($J2485,N$6),'Model Performance Data'!$O$6:$DY$6,0)),'Model Performance Data'!$B$8:$B$56,$C2485,'Model Performance Data'!$C$8:$C$56,$D2485))</f>
        <v>0</v>
      </c>
      <c r="O2485" s="255">
        <f>IF(ISNA(SUMIFS(INDEX('Model Performance Data'!$O$8:$DY$56,0,MATCH(CONCATENATE($J2485,O$6),'Model Performance Data'!$O$6:$DY$6,0)),'Model Performance Data'!$B$8:$B$56,$C2485,'Model Performance Data'!$C$8:$C$56,$D2485)),"-",SUMIFS(INDEX('Model Performance Data'!$O$8:$DY$56,0,MATCH(CONCATENATE($J2485,O$6),'Model Performance Data'!$O$6:$DY$6,0)),'Model Performance Data'!$B$8:$B$56,$C2485,'Model Performance Data'!$C$8:$C$56,$D2485))</f>
        <v>0</v>
      </c>
    </row>
    <row r="2486" spans="2:15" x14ac:dyDescent="0.35">
      <c r="B2486" s="37" t="s">
        <v>80</v>
      </c>
      <c r="C2486" s="38" t="str">
        <f>IF(ISBLANK('Model Performance Data'!$B$107),"-",'Model Performance Data'!$B$107)</f>
        <v>-</v>
      </c>
      <c r="D2486" s="38" t="str">
        <f>IF(ISBLANK('Model Performance Data'!$C$107),"-",'Model Performance Data'!$C$107)</f>
        <v>-</v>
      </c>
      <c r="E2486" s="38" t="str">
        <f>IF(ISBLANK('Model Performance Data'!$D$107),"-",'Model Performance Data'!$D$107)</f>
        <v>-</v>
      </c>
      <c r="F2486" s="38" t="str">
        <f>IF(ISBLANK('Model Performance Data'!$E$107),"-",'Model Performance Data'!$E$107)</f>
        <v>-</v>
      </c>
      <c r="G2486" s="38" t="str">
        <f>IF(ISBLANK('Model Performance Data'!$F$107),"-",'Model Performance Data'!$F$107)</f>
        <v>-</v>
      </c>
      <c r="H2486" s="253">
        <v>1</v>
      </c>
      <c r="I2486" s="253">
        <v>4</v>
      </c>
      <c r="J2486" s="37" t="str">
        <f t="shared" si="86"/>
        <v>14</v>
      </c>
      <c r="K2486" s="38" t="str">
        <f>IF(ISBLANK('Model Performance Data'!$L$107),"-",'Model Performance Data'!$L$107)</f>
        <v>-</v>
      </c>
      <c r="L2486" s="38" t="str">
        <f>IF(ISBLANK('Model Performance Data'!$K$107),"-",'Model Performance Data'!$K$107)</f>
        <v>-</v>
      </c>
      <c r="M2486" s="254">
        <f>IF(ISNA(SUMIFS(INDEX('Model Performance Data'!$O$8:$DY$56,0,MATCH(CONCATENATE($J2486,M$6),'Model Performance Data'!$O$6:$DY$6,0)),'Model Performance Data'!$B$8:$B$56,$C2486,'Model Performance Data'!$C$8:$C$56,$D2486)),"-",SUMIFS(INDEX('Model Performance Data'!$O$8:$DY$56,0,MATCH(CONCATENATE($J2486,M$6),'Model Performance Data'!$O$6:$DY$6,0)),'Model Performance Data'!$B$8:$B$56,$C2486,'Model Performance Data'!$C$8:$C$56,$D2486))</f>
        <v>0</v>
      </c>
      <c r="N2486" s="254">
        <f>IF(ISNA(SUMIFS(INDEX('Model Performance Data'!$O$8:$DY$56,0,MATCH(CONCATENATE($J2486,N$6),'Model Performance Data'!$O$6:$DY$6,0)),'Model Performance Data'!$B$8:$B$56,$C2486,'Model Performance Data'!$C$8:$C$56,$D2486)),"-",SUMIFS(INDEX('Model Performance Data'!$O$8:$DY$56,0,MATCH(CONCATENATE($J2486,N$6),'Model Performance Data'!$O$6:$DY$6,0)),'Model Performance Data'!$B$8:$B$56,$C2486,'Model Performance Data'!$C$8:$C$56,$D2486))</f>
        <v>0</v>
      </c>
      <c r="O2486" s="255">
        <f>IF(ISNA(SUMIFS(INDEX('Model Performance Data'!$O$8:$DY$56,0,MATCH(CONCATENATE($J2486,O$6),'Model Performance Data'!$O$6:$DY$6,0)),'Model Performance Data'!$B$8:$B$56,$C2486,'Model Performance Data'!$C$8:$C$56,$D2486)),"-",SUMIFS(INDEX('Model Performance Data'!$O$8:$DY$56,0,MATCH(CONCATENATE($J2486,O$6),'Model Performance Data'!$O$6:$DY$6,0)),'Model Performance Data'!$B$8:$B$56,$C2486,'Model Performance Data'!$C$8:$C$56,$D2486))</f>
        <v>0</v>
      </c>
    </row>
    <row r="2487" spans="2:15" x14ac:dyDescent="0.35">
      <c r="B2487" s="37" t="s">
        <v>80</v>
      </c>
      <c r="C2487" s="38" t="str">
        <f>IF(ISBLANK('Model Performance Data'!$B$107),"-",'Model Performance Data'!$B$107)</f>
        <v>-</v>
      </c>
      <c r="D2487" s="38" t="str">
        <f>IF(ISBLANK('Model Performance Data'!$C$107),"-",'Model Performance Data'!$C$107)</f>
        <v>-</v>
      </c>
      <c r="E2487" s="38" t="str">
        <f>IF(ISBLANK('Model Performance Data'!$D$107),"-",'Model Performance Data'!$D$107)</f>
        <v>-</v>
      </c>
      <c r="F2487" s="38" t="str">
        <f>IF(ISBLANK('Model Performance Data'!$E$107),"-",'Model Performance Data'!$E$107)</f>
        <v>-</v>
      </c>
      <c r="G2487" s="38" t="str">
        <f>IF(ISBLANK('Model Performance Data'!$F$107),"-",'Model Performance Data'!$F$107)</f>
        <v>-</v>
      </c>
      <c r="H2487" s="253">
        <v>1</v>
      </c>
      <c r="I2487" s="253">
        <v>5</v>
      </c>
      <c r="J2487" s="37" t="str">
        <f t="shared" si="86"/>
        <v>15</v>
      </c>
      <c r="K2487" s="38" t="str">
        <f>IF(ISBLANK('Model Performance Data'!$L$107),"-",'Model Performance Data'!$L$107)</f>
        <v>-</v>
      </c>
      <c r="L2487" s="38" t="str">
        <f>IF(ISBLANK('Model Performance Data'!$K$107),"-",'Model Performance Data'!$K$107)</f>
        <v>-</v>
      </c>
      <c r="M2487" s="254">
        <f>IF(ISNA(SUMIFS(INDEX('Model Performance Data'!$O$8:$DY$56,0,MATCH(CONCATENATE($J2487,M$6),'Model Performance Data'!$O$6:$DY$6,0)),'Model Performance Data'!$B$8:$B$56,$C2487,'Model Performance Data'!$C$8:$C$56,$D2487)),"-",SUMIFS(INDEX('Model Performance Data'!$O$8:$DY$56,0,MATCH(CONCATENATE($J2487,M$6),'Model Performance Data'!$O$6:$DY$6,0)),'Model Performance Data'!$B$8:$B$56,$C2487,'Model Performance Data'!$C$8:$C$56,$D2487))</f>
        <v>0</v>
      </c>
      <c r="N2487" s="254">
        <f>IF(ISNA(SUMIFS(INDEX('Model Performance Data'!$O$8:$DY$56,0,MATCH(CONCATENATE($J2487,N$6),'Model Performance Data'!$O$6:$DY$6,0)),'Model Performance Data'!$B$8:$B$56,$C2487,'Model Performance Data'!$C$8:$C$56,$D2487)),"-",SUMIFS(INDEX('Model Performance Data'!$O$8:$DY$56,0,MATCH(CONCATENATE($J2487,N$6),'Model Performance Data'!$O$6:$DY$6,0)),'Model Performance Data'!$B$8:$B$56,$C2487,'Model Performance Data'!$C$8:$C$56,$D2487))</f>
        <v>0</v>
      </c>
      <c r="O2487" s="255">
        <f>IF(ISNA(SUMIFS(INDEX('Model Performance Data'!$O$8:$DY$56,0,MATCH(CONCATENATE($J2487,O$6),'Model Performance Data'!$O$6:$DY$6,0)),'Model Performance Data'!$B$8:$B$56,$C2487,'Model Performance Data'!$C$8:$C$56,$D2487)),"-",SUMIFS(INDEX('Model Performance Data'!$O$8:$DY$56,0,MATCH(CONCATENATE($J2487,O$6),'Model Performance Data'!$O$6:$DY$6,0)),'Model Performance Data'!$B$8:$B$56,$C2487,'Model Performance Data'!$C$8:$C$56,$D2487))</f>
        <v>0</v>
      </c>
    </row>
    <row r="2488" spans="2:15" x14ac:dyDescent="0.35">
      <c r="B2488" s="37" t="s">
        <v>80</v>
      </c>
      <c r="C2488" s="38" t="str">
        <f>IF(ISBLANK('Model Performance Data'!$B$107),"-",'Model Performance Data'!$B$107)</f>
        <v>-</v>
      </c>
      <c r="D2488" s="38" t="str">
        <f>IF(ISBLANK('Model Performance Data'!$C$107),"-",'Model Performance Data'!$C$107)</f>
        <v>-</v>
      </c>
      <c r="E2488" s="38" t="str">
        <f>IF(ISBLANK('Model Performance Data'!$D$107),"-",'Model Performance Data'!$D$107)</f>
        <v>-</v>
      </c>
      <c r="F2488" s="38" t="str">
        <f>IF(ISBLANK('Model Performance Data'!$E$107),"-",'Model Performance Data'!$E$107)</f>
        <v>-</v>
      </c>
      <c r="G2488" s="38" t="str">
        <f>IF(ISBLANK('Model Performance Data'!$F$107),"-",'Model Performance Data'!$F$107)</f>
        <v>-</v>
      </c>
      <c r="H2488" s="253">
        <v>1</v>
      </c>
      <c r="I2488" s="253" t="s">
        <v>65</v>
      </c>
      <c r="J2488" s="37" t="str">
        <f t="shared" si="86"/>
        <v>1Goal</v>
      </c>
      <c r="K2488" s="38" t="str">
        <f>IF(ISBLANK('Model Performance Data'!$L$107),"-",'Model Performance Data'!$L$107)</f>
        <v>-</v>
      </c>
      <c r="L2488" s="38" t="str">
        <f>IF(ISBLANK('Model Performance Data'!$K$107),"-",'Model Performance Data'!$K$107)</f>
        <v>-</v>
      </c>
      <c r="M2488" s="254" t="str">
        <f>IF(ISNA(SUMIFS(INDEX('Model Performance Data'!$O$8:$DY$56,0,MATCH(CONCATENATE($J2488,M$6),'Model Performance Data'!$O$6:$DY$6,0)),'Model Performance Data'!$B$8:$B$56,$C2488,'Model Performance Data'!$C$8:$C$56,$D2488)),"-",SUMIFS(INDEX('Model Performance Data'!$O$8:$DY$56,0,MATCH(CONCATENATE($J2488,M$6),'Model Performance Data'!$O$6:$DY$6,0)),'Model Performance Data'!$B$8:$B$56,$C2488,'Model Performance Data'!$C$8:$C$56,$D2488))</f>
        <v>-</v>
      </c>
      <c r="N2488" s="254" t="str">
        <f>IF(ISNA(SUMIFS(INDEX('Model Performance Data'!$O$8:$DY$56,0,MATCH(CONCATENATE($J2488,N$6),'Model Performance Data'!$O$6:$DY$6,0)),'Model Performance Data'!$B$8:$B$56,$C2488,'Model Performance Data'!$C$8:$C$56,$D2488)),"-",SUMIFS(INDEX('Model Performance Data'!$O$8:$DY$56,0,MATCH(CONCATENATE($J2488,N$6),'Model Performance Data'!$O$6:$DY$6,0)),'Model Performance Data'!$B$8:$B$56,$C2488,'Model Performance Data'!$C$8:$C$56,$D2488))</f>
        <v>-</v>
      </c>
      <c r="O2488" s="255">
        <f>IF(ISNA(SUMIFS(INDEX('Model Performance Data'!$O$8:$DY$56,0,MATCH(CONCATENATE($J2488,O$6),'Model Performance Data'!$O$6:$DY$6,0)),'Model Performance Data'!$B$8:$B$56,$C2488,'Model Performance Data'!$C$8:$C$56,$D2488)),"-",SUMIFS(INDEX('Model Performance Data'!$O$8:$DY$56,0,MATCH(CONCATENATE($J2488,O$6),'Model Performance Data'!$O$6:$DY$6,0)),'Model Performance Data'!$B$8:$B$56,$C2488,'Model Performance Data'!$C$8:$C$56,$D2488))</f>
        <v>0</v>
      </c>
    </row>
    <row r="2489" spans="2:15" x14ac:dyDescent="0.35">
      <c r="B2489" s="37" t="s">
        <v>80</v>
      </c>
      <c r="C2489" s="38" t="str">
        <f>IF(ISBLANK('Model Performance Data'!$B$107),"-",'Model Performance Data'!$B$107)</f>
        <v>-</v>
      </c>
      <c r="D2489" s="38" t="str">
        <f>IF(ISBLANK('Model Performance Data'!$C$107),"-",'Model Performance Data'!$C$107)</f>
        <v>-</v>
      </c>
      <c r="E2489" s="38" t="str">
        <f>IF(ISBLANK('Model Performance Data'!$D$107),"-",'Model Performance Data'!$D$107)</f>
        <v>-</v>
      </c>
      <c r="F2489" s="38" t="str">
        <f>IF(ISBLANK('Model Performance Data'!$E$107),"-",'Model Performance Data'!$E$107)</f>
        <v>-</v>
      </c>
      <c r="G2489" s="38" t="str">
        <f>IF(ISBLANK('Model Performance Data'!$F$107),"-",'Model Performance Data'!$F$107)</f>
        <v>-</v>
      </c>
      <c r="H2489" s="253">
        <v>2</v>
      </c>
      <c r="I2489" s="253">
        <v>1</v>
      </c>
      <c r="J2489" s="37" t="str">
        <f t="shared" si="86"/>
        <v>21</v>
      </c>
      <c r="K2489" s="38" t="str">
        <f>IF(ISBLANK('Model Performance Data'!$L$107),"-",'Model Performance Data'!$L$107)</f>
        <v>-</v>
      </c>
      <c r="L2489" s="38" t="str">
        <f>IF(ISBLANK('Model Performance Data'!$K$107),"-",'Model Performance Data'!$K$107)</f>
        <v>-</v>
      </c>
      <c r="M2489" s="254">
        <f>IF(ISNA(SUMIFS(INDEX('Model Performance Data'!$O$8:$DY$56,0,MATCH(CONCATENATE($J2489,M$6),'Model Performance Data'!$O$6:$DY$6,0)),'Model Performance Data'!$B$8:$B$56,$C2489,'Model Performance Data'!$C$8:$C$56,$D2489)),"-",SUMIFS(INDEX('Model Performance Data'!$O$8:$DY$56,0,MATCH(CONCATENATE($J2489,M$6),'Model Performance Data'!$O$6:$DY$6,0)),'Model Performance Data'!$B$8:$B$56,$C2489,'Model Performance Data'!$C$8:$C$56,$D2489))</f>
        <v>0</v>
      </c>
      <c r="N2489" s="254">
        <f>IF(ISNA(SUMIFS(INDEX('Model Performance Data'!$O$8:$DY$56,0,MATCH(CONCATENATE($J2489,N$6),'Model Performance Data'!$O$6:$DY$6,0)),'Model Performance Data'!$B$8:$B$56,$C2489,'Model Performance Data'!$C$8:$C$56,$D2489)),"-",SUMIFS(INDEX('Model Performance Data'!$O$8:$DY$56,0,MATCH(CONCATENATE($J2489,N$6),'Model Performance Data'!$O$6:$DY$6,0)),'Model Performance Data'!$B$8:$B$56,$C2489,'Model Performance Data'!$C$8:$C$56,$D2489))</f>
        <v>0</v>
      </c>
      <c r="O2489" s="255">
        <f>IF(ISNA(SUMIFS(INDEX('Model Performance Data'!$O$8:$DY$56,0,MATCH(CONCATENATE($J2489,O$6),'Model Performance Data'!$O$6:$DY$6,0)),'Model Performance Data'!$B$8:$B$56,$C2489,'Model Performance Data'!$C$8:$C$56,$D2489)),"-",SUMIFS(INDEX('Model Performance Data'!$O$8:$DY$56,0,MATCH(CONCATENATE($J2489,O$6),'Model Performance Data'!$O$6:$DY$6,0)),'Model Performance Data'!$B$8:$B$56,$C2489,'Model Performance Data'!$C$8:$C$56,$D2489))</f>
        <v>0</v>
      </c>
    </row>
    <row r="2490" spans="2:15" x14ac:dyDescent="0.35">
      <c r="B2490" s="37" t="s">
        <v>80</v>
      </c>
      <c r="C2490" s="38" t="str">
        <f>IF(ISBLANK('Model Performance Data'!$B$107),"-",'Model Performance Data'!$B$107)</f>
        <v>-</v>
      </c>
      <c r="D2490" s="38" t="str">
        <f>IF(ISBLANK('Model Performance Data'!$C$107),"-",'Model Performance Data'!$C$107)</f>
        <v>-</v>
      </c>
      <c r="E2490" s="38" t="str">
        <f>IF(ISBLANK('Model Performance Data'!$D$107),"-",'Model Performance Data'!$D$107)</f>
        <v>-</v>
      </c>
      <c r="F2490" s="38" t="str">
        <f>IF(ISBLANK('Model Performance Data'!$E$107),"-",'Model Performance Data'!$E$107)</f>
        <v>-</v>
      </c>
      <c r="G2490" s="38" t="str">
        <f>IF(ISBLANK('Model Performance Data'!$F$107),"-",'Model Performance Data'!$F$107)</f>
        <v>-</v>
      </c>
      <c r="H2490" s="253">
        <v>2</v>
      </c>
      <c r="I2490" s="253">
        <v>2</v>
      </c>
      <c r="J2490" s="37" t="str">
        <f t="shared" si="86"/>
        <v>22</v>
      </c>
      <c r="K2490" s="38" t="str">
        <f>IF(ISBLANK('Model Performance Data'!$L$107),"-",'Model Performance Data'!$L$107)</f>
        <v>-</v>
      </c>
      <c r="L2490" s="38" t="str">
        <f>IF(ISBLANK('Model Performance Data'!$K$107),"-",'Model Performance Data'!$K$107)</f>
        <v>-</v>
      </c>
      <c r="M2490" s="254">
        <f>IF(ISNA(SUMIFS(INDEX('Model Performance Data'!$O$8:$DY$56,0,MATCH(CONCATENATE($J2490,M$6),'Model Performance Data'!$O$6:$DY$6,0)),'Model Performance Data'!$B$8:$B$56,$C2490,'Model Performance Data'!$C$8:$C$56,$D2490)),"-",SUMIFS(INDEX('Model Performance Data'!$O$8:$DY$56,0,MATCH(CONCATENATE($J2490,M$6),'Model Performance Data'!$O$6:$DY$6,0)),'Model Performance Data'!$B$8:$B$56,$C2490,'Model Performance Data'!$C$8:$C$56,$D2490))</f>
        <v>0</v>
      </c>
      <c r="N2490" s="254">
        <f>IF(ISNA(SUMIFS(INDEX('Model Performance Data'!$O$8:$DY$56,0,MATCH(CONCATENATE($J2490,N$6),'Model Performance Data'!$O$6:$DY$6,0)),'Model Performance Data'!$B$8:$B$56,$C2490,'Model Performance Data'!$C$8:$C$56,$D2490)),"-",SUMIFS(INDEX('Model Performance Data'!$O$8:$DY$56,0,MATCH(CONCATENATE($J2490,N$6),'Model Performance Data'!$O$6:$DY$6,0)),'Model Performance Data'!$B$8:$B$56,$C2490,'Model Performance Data'!$C$8:$C$56,$D2490))</f>
        <v>0</v>
      </c>
      <c r="O2490" s="255">
        <f>IF(ISNA(SUMIFS(INDEX('Model Performance Data'!$O$8:$DY$56,0,MATCH(CONCATENATE($J2490,O$6),'Model Performance Data'!$O$6:$DY$6,0)),'Model Performance Data'!$B$8:$B$56,$C2490,'Model Performance Data'!$C$8:$C$56,$D2490)),"-",SUMIFS(INDEX('Model Performance Data'!$O$8:$DY$56,0,MATCH(CONCATENATE($J2490,O$6),'Model Performance Data'!$O$6:$DY$6,0)),'Model Performance Data'!$B$8:$B$56,$C2490,'Model Performance Data'!$C$8:$C$56,$D2490))</f>
        <v>0</v>
      </c>
    </row>
    <row r="2491" spans="2:15" x14ac:dyDescent="0.35">
      <c r="B2491" s="37" t="s">
        <v>80</v>
      </c>
      <c r="C2491" s="38" t="str">
        <f>IF(ISBLANK('Model Performance Data'!$B$107),"-",'Model Performance Data'!$B$107)</f>
        <v>-</v>
      </c>
      <c r="D2491" s="38" t="str">
        <f>IF(ISBLANK('Model Performance Data'!$C$107),"-",'Model Performance Data'!$C$107)</f>
        <v>-</v>
      </c>
      <c r="E2491" s="38" t="str">
        <f>IF(ISBLANK('Model Performance Data'!$D$107),"-",'Model Performance Data'!$D$107)</f>
        <v>-</v>
      </c>
      <c r="F2491" s="38" t="str">
        <f>IF(ISBLANK('Model Performance Data'!$E$107),"-",'Model Performance Data'!$E$107)</f>
        <v>-</v>
      </c>
      <c r="G2491" s="38" t="str">
        <f>IF(ISBLANK('Model Performance Data'!$F$107),"-",'Model Performance Data'!$F$107)</f>
        <v>-</v>
      </c>
      <c r="H2491" s="253">
        <v>2</v>
      </c>
      <c r="I2491" s="253">
        <v>3</v>
      </c>
      <c r="J2491" s="37" t="str">
        <f t="shared" si="86"/>
        <v>23</v>
      </c>
      <c r="K2491" s="38" t="str">
        <f>IF(ISBLANK('Model Performance Data'!$L$107),"-",'Model Performance Data'!$L$107)</f>
        <v>-</v>
      </c>
      <c r="L2491" s="38" t="str">
        <f>IF(ISBLANK('Model Performance Data'!$K$107),"-",'Model Performance Data'!$K$107)</f>
        <v>-</v>
      </c>
      <c r="M2491" s="254">
        <f>IF(ISNA(SUMIFS(INDEX('Model Performance Data'!$O$8:$DY$56,0,MATCH(CONCATENATE($J2491,M$6),'Model Performance Data'!$O$6:$DY$6,0)),'Model Performance Data'!$B$8:$B$56,$C2491,'Model Performance Data'!$C$8:$C$56,$D2491)),"-",SUMIFS(INDEX('Model Performance Data'!$O$8:$DY$56,0,MATCH(CONCATENATE($J2491,M$6),'Model Performance Data'!$O$6:$DY$6,0)),'Model Performance Data'!$B$8:$B$56,$C2491,'Model Performance Data'!$C$8:$C$56,$D2491))</f>
        <v>0</v>
      </c>
      <c r="N2491" s="254">
        <f>IF(ISNA(SUMIFS(INDEX('Model Performance Data'!$O$8:$DY$56,0,MATCH(CONCATENATE($J2491,N$6),'Model Performance Data'!$O$6:$DY$6,0)),'Model Performance Data'!$B$8:$B$56,$C2491,'Model Performance Data'!$C$8:$C$56,$D2491)),"-",SUMIFS(INDEX('Model Performance Data'!$O$8:$DY$56,0,MATCH(CONCATENATE($J2491,N$6),'Model Performance Data'!$O$6:$DY$6,0)),'Model Performance Data'!$B$8:$B$56,$C2491,'Model Performance Data'!$C$8:$C$56,$D2491))</f>
        <v>0</v>
      </c>
      <c r="O2491" s="255">
        <f>IF(ISNA(SUMIFS(INDEX('Model Performance Data'!$O$8:$DY$56,0,MATCH(CONCATENATE($J2491,O$6),'Model Performance Data'!$O$6:$DY$6,0)),'Model Performance Data'!$B$8:$B$56,$C2491,'Model Performance Data'!$C$8:$C$56,$D2491)),"-",SUMIFS(INDEX('Model Performance Data'!$O$8:$DY$56,0,MATCH(CONCATENATE($J2491,O$6),'Model Performance Data'!$O$6:$DY$6,0)),'Model Performance Data'!$B$8:$B$56,$C2491,'Model Performance Data'!$C$8:$C$56,$D2491))</f>
        <v>0</v>
      </c>
    </row>
    <row r="2492" spans="2:15" x14ac:dyDescent="0.35">
      <c r="B2492" s="37" t="s">
        <v>80</v>
      </c>
      <c r="C2492" s="38" t="str">
        <f>IF(ISBLANK('Model Performance Data'!$B$107),"-",'Model Performance Data'!$B$107)</f>
        <v>-</v>
      </c>
      <c r="D2492" s="38" t="str">
        <f>IF(ISBLANK('Model Performance Data'!$C$107),"-",'Model Performance Data'!$C$107)</f>
        <v>-</v>
      </c>
      <c r="E2492" s="38" t="str">
        <f>IF(ISBLANK('Model Performance Data'!$D$107),"-",'Model Performance Data'!$D$107)</f>
        <v>-</v>
      </c>
      <c r="F2492" s="38" t="str">
        <f>IF(ISBLANK('Model Performance Data'!$E$107),"-",'Model Performance Data'!$E$107)</f>
        <v>-</v>
      </c>
      <c r="G2492" s="38" t="str">
        <f>IF(ISBLANK('Model Performance Data'!$F$107),"-",'Model Performance Data'!$F$107)</f>
        <v>-</v>
      </c>
      <c r="H2492" s="253">
        <v>2</v>
      </c>
      <c r="I2492" s="253">
        <v>4</v>
      </c>
      <c r="J2492" s="37" t="str">
        <f t="shared" si="86"/>
        <v>24</v>
      </c>
      <c r="K2492" s="38" t="str">
        <f>IF(ISBLANK('Model Performance Data'!$L$107),"-",'Model Performance Data'!$L$107)</f>
        <v>-</v>
      </c>
      <c r="L2492" s="38" t="str">
        <f>IF(ISBLANK('Model Performance Data'!$K$107),"-",'Model Performance Data'!$K$107)</f>
        <v>-</v>
      </c>
      <c r="M2492" s="254">
        <f>IF(ISNA(SUMIFS(INDEX('Model Performance Data'!$O$8:$DY$56,0,MATCH(CONCATENATE($J2492,M$6),'Model Performance Data'!$O$6:$DY$6,0)),'Model Performance Data'!$B$8:$B$56,$C2492,'Model Performance Data'!$C$8:$C$56,$D2492)),"-",SUMIFS(INDEX('Model Performance Data'!$O$8:$DY$56,0,MATCH(CONCATENATE($J2492,M$6),'Model Performance Data'!$O$6:$DY$6,0)),'Model Performance Data'!$B$8:$B$56,$C2492,'Model Performance Data'!$C$8:$C$56,$D2492))</f>
        <v>0</v>
      </c>
      <c r="N2492" s="254">
        <f>IF(ISNA(SUMIFS(INDEX('Model Performance Data'!$O$8:$DY$56,0,MATCH(CONCATENATE($J2492,N$6),'Model Performance Data'!$O$6:$DY$6,0)),'Model Performance Data'!$B$8:$B$56,$C2492,'Model Performance Data'!$C$8:$C$56,$D2492)),"-",SUMIFS(INDEX('Model Performance Data'!$O$8:$DY$56,0,MATCH(CONCATENATE($J2492,N$6),'Model Performance Data'!$O$6:$DY$6,0)),'Model Performance Data'!$B$8:$B$56,$C2492,'Model Performance Data'!$C$8:$C$56,$D2492))</f>
        <v>0</v>
      </c>
      <c r="O2492" s="255">
        <f>IF(ISNA(SUMIFS(INDEX('Model Performance Data'!$O$8:$DY$56,0,MATCH(CONCATENATE($J2492,O$6),'Model Performance Data'!$O$6:$DY$6,0)),'Model Performance Data'!$B$8:$B$56,$C2492,'Model Performance Data'!$C$8:$C$56,$D2492)),"-",SUMIFS(INDEX('Model Performance Data'!$O$8:$DY$56,0,MATCH(CONCATENATE($J2492,O$6),'Model Performance Data'!$O$6:$DY$6,0)),'Model Performance Data'!$B$8:$B$56,$C2492,'Model Performance Data'!$C$8:$C$56,$D2492))</f>
        <v>0</v>
      </c>
    </row>
    <row r="2493" spans="2:15" x14ac:dyDescent="0.35">
      <c r="B2493" s="37" t="s">
        <v>80</v>
      </c>
      <c r="C2493" s="38" t="str">
        <f>IF(ISBLANK('Model Performance Data'!$B$107),"-",'Model Performance Data'!$B$107)</f>
        <v>-</v>
      </c>
      <c r="D2493" s="38" t="str">
        <f>IF(ISBLANK('Model Performance Data'!$C$107),"-",'Model Performance Data'!$C$107)</f>
        <v>-</v>
      </c>
      <c r="E2493" s="38" t="str">
        <f>IF(ISBLANK('Model Performance Data'!$D$107),"-",'Model Performance Data'!$D$107)</f>
        <v>-</v>
      </c>
      <c r="F2493" s="38" t="str">
        <f>IF(ISBLANK('Model Performance Data'!$E$107),"-",'Model Performance Data'!$E$107)</f>
        <v>-</v>
      </c>
      <c r="G2493" s="38" t="str">
        <f>IF(ISBLANK('Model Performance Data'!$F$107),"-",'Model Performance Data'!$F$107)</f>
        <v>-</v>
      </c>
      <c r="H2493" s="253">
        <v>2</v>
      </c>
      <c r="I2493" s="253">
        <v>5</v>
      </c>
      <c r="J2493" s="37" t="str">
        <f t="shared" si="86"/>
        <v>25</v>
      </c>
      <c r="K2493" s="38" t="str">
        <f>IF(ISBLANK('Model Performance Data'!$L$107),"-",'Model Performance Data'!$L$107)</f>
        <v>-</v>
      </c>
      <c r="L2493" s="38" t="str">
        <f>IF(ISBLANK('Model Performance Data'!$K$107),"-",'Model Performance Data'!$K$107)</f>
        <v>-</v>
      </c>
      <c r="M2493" s="254">
        <f>IF(ISNA(SUMIFS(INDEX('Model Performance Data'!$O$8:$DY$56,0,MATCH(CONCATENATE($J2493,M$6),'Model Performance Data'!$O$6:$DY$6,0)),'Model Performance Data'!$B$8:$B$56,$C2493,'Model Performance Data'!$C$8:$C$56,$D2493)),"-",SUMIFS(INDEX('Model Performance Data'!$O$8:$DY$56,0,MATCH(CONCATENATE($J2493,M$6),'Model Performance Data'!$O$6:$DY$6,0)),'Model Performance Data'!$B$8:$B$56,$C2493,'Model Performance Data'!$C$8:$C$56,$D2493))</f>
        <v>0</v>
      </c>
      <c r="N2493" s="254">
        <f>IF(ISNA(SUMIFS(INDEX('Model Performance Data'!$O$8:$DY$56,0,MATCH(CONCATENATE($J2493,N$6),'Model Performance Data'!$O$6:$DY$6,0)),'Model Performance Data'!$B$8:$B$56,$C2493,'Model Performance Data'!$C$8:$C$56,$D2493)),"-",SUMIFS(INDEX('Model Performance Data'!$O$8:$DY$56,0,MATCH(CONCATENATE($J2493,N$6),'Model Performance Data'!$O$6:$DY$6,0)),'Model Performance Data'!$B$8:$B$56,$C2493,'Model Performance Data'!$C$8:$C$56,$D2493))</f>
        <v>0</v>
      </c>
      <c r="O2493" s="255">
        <f>IF(ISNA(SUMIFS(INDEX('Model Performance Data'!$O$8:$DY$56,0,MATCH(CONCATENATE($J2493,O$6),'Model Performance Data'!$O$6:$DY$6,0)),'Model Performance Data'!$B$8:$B$56,$C2493,'Model Performance Data'!$C$8:$C$56,$D2493)),"-",SUMIFS(INDEX('Model Performance Data'!$O$8:$DY$56,0,MATCH(CONCATENATE($J2493,O$6),'Model Performance Data'!$O$6:$DY$6,0)),'Model Performance Data'!$B$8:$B$56,$C2493,'Model Performance Data'!$C$8:$C$56,$D2493))</f>
        <v>0</v>
      </c>
    </row>
    <row r="2494" spans="2:15" x14ac:dyDescent="0.35">
      <c r="B2494" s="37" t="s">
        <v>80</v>
      </c>
      <c r="C2494" s="38" t="str">
        <f>IF(ISBLANK('Model Performance Data'!$B$107),"-",'Model Performance Data'!$B$107)</f>
        <v>-</v>
      </c>
      <c r="D2494" s="38" t="str">
        <f>IF(ISBLANK('Model Performance Data'!$C$107),"-",'Model Performance Data'!$C$107)</f>
        <v>-</v>
      </c>
      <c r="E2494" s="38" t="str">
        <f>IF(ISBLANK('Model Performance Data'!$D$107),"-",'Model Performance Data'!$D$107)</f>
        <v>-</v>
      </c>
      <c r="F2494" s="38" t="str">
        <f>IF(ISBLANK('Model Performance Data'!$E$107),"-",'Model Performance Data'!$E$107)</f>
        <v>-</v>
      </c>
      <c r="G2494" s="38" t="str">
        <f>IF(ISBLANK('Model Performance Data'!$F$107),"-",'Model Performance Data'!$F$107)</f>
        <v>-</v>
      </c>
      <c r="H2494" s="253">
        <v>2</v>
      </c>
      <c r="I2494" s="253" t="s">
        <v>65</v>
      </c>
      <c r="J2494" s="37" t="str">
        <f t="shared" si="86"/>
        <v>2Goal</v>
      </c>
      <c r="K2494" s="38" t="str">
        <f>IF(ISBLANK('Model Performance Data'!$L$107),"-",'Model Performance Data'!$L$107)</f>
        <v>-</v>
      </c>
      <c r="L2494" s="38" t="str">
        <f>IF(ISBLANK('Model Performance Data'!$K$107),"-",'Model Performance Data'!$K$107)</f>
        <v>-</v>
      </c>
      <c r="M2494" s="254" t="str">
        <f>IF(ISNA(SUMIFS(INDEX('Model Performance Data'!$O$8:$DY$56,0,MATCH(CONCATENATE($J2494,M$6),'Model Performance Data'!$O$6:$DY$6,0)),'Model Performance Data'!$B$8:$B$56,$C2494,'Model Performance Data'!$C$8:$C$56,$D2494)),"-",SUMIFS(INDEX('Model Performance Data'!$O$8:$DY$56,0,MATCH(CONCATENATE($J2494,M$6),'Model Performance Data'!$O$6:$DY$6,0)),'Model Performance Data'!$B$8:$B$56,$C2494,'Model Performance Data'!$C$8:$C$56,$D2494))</f>
        <v>-</v>
      </c>
      <c r="N2494" s="254" t="str">
        <f>IF(ISNA(SUMIFS(INDEX('Model Performance Data'!$O$8:$DY$56,0,MATCH(CONCATENATE($J2494,N$6),'Model Performance Data'!$O$6:$DY$6,0)),'Model Performance Data'!$B$8:$B$56,$C2494,'Model Performance Data'!$C$8:$C$56,$D2494)),"-",SUMIFS(INDEX('Model Performance Data'!$O$8:$DY$56,0,MATCH(CONCATENATE($J2494,N$6),'Model Performance Data'!$O$6:$DY$6,0)),'Model Performance Data'!$B$8:$B$56,$C2494,'Model Performance Data'!$C$8:$C$56,$D2494))</f>
        <v>-</v>
      </c>
      <c r="O2494" s="255">
        <f>IF(ISNA(SUMIFS(INDEX('Model Performance Data'!$O$8:$DY$56,0,MATCH(CONCATENATE($J2494,O$6),'Model Performance Data'!$O$6:$DY$6,0)),'Model Performance Data'!$B$8:$B$56,$C2494,'Model Performance Data'!$C$8:$C$56,$D2494)),"-",SUMIFS(INDEX('Model Performance Data'!$O$8:$DY$56,0,MATCH(CONCATENATE($J2494,O$6),'Model Performance Data'!$O$6:$DY$6,0)),'Model Performance Data'!$B$8:$B$56,$C2494,'Model Performance Data'!$C$8:$C$56,$D2494))</f>
        <v>0</v>
      </c>
    </row>
    <row r="2495" spans="2:15" x14ac:dyDescent="0.35">
      <c r="B2495" s="37" t="s">
        <v>80</v>
      </c>
      <c r="C2495" s="38" t="str">
        <f>IF(ISBLANK('Model Performance Data'!$B$107),"-",'Model Performance Data'!$B$107)</f>
        <v>-</v>
      </c>
      <c r="D2495" s="38" t="str">
        <f>IF(ISBLANK('Model Performance Data'!$C$107),"-",'Model Performance Data'!$C$107)</f>
        <v>-</v>
      </c>
      <c r="E2495" s="38" t="str">
        <f>IF(ISBLANK('Model Performance Data'!$D$107),"-",'Model Performance Data'!$D$107)</f>
        <v>-</v>
      </c>
      <c r="F2495" s="38" t="str">
        <f>IF(ISBLANK('Model Performance Data'!$E$107),"-",'Model Performance Data'!$E$107)</f>
        <v>-</v>
      </c>
      <c r="G2495" s="38" t="str">
        <f>IF(ISBLANK('Model Performance Data'!$F$107),"-",'Model Performance Data'!$F$107)</f>
        <v>-</v>
      </c>
      <c r="H2495" s="253">
        <v>3</v>
      </c>
      <c r="I2495" s="253">
        <v>1</v>
      </c>
      <c r="J2495" s="37" t="str">
        <f t="shared" si="86"/>
        <v>31</v>
      </c>
      <c r="K2495" s="38" t="str">
        <f>IF(ISBLANK('Model Performance Data'!$L$107),"-",'Model Performance Data'!$L$107)</f>
        <v>-</v>
      </c>
      <c r="L2495" s="38" t="str">
        <f>IF(ISBLANK('Model Performance Data'!$K$107),"-",'Model Performance Data'!$K$107)</f>
        <v>-</v>
      </c>
      <c r="M2495" s="254">
        <f>IF(ISNA(SUMIFS(INDEX('Model Performance Data'!$O$8:$DY$56,0,MATCH(CONCATENATE($J2495,M$6),'Model Performance Data'!$O$6:$DY$6,0)),'Model Performance Data'!$B$8:$B$56,$C2495,'Model Performance Data'!$C$8:$C$56,$D2495)),"-",SUMIFS(INDEX('Model Performance Data'!$O$8:$DY$56,0,MATCH(CONCATENATE($J2495,M$6),'Model Performance Data'!$O$6:$DY$6,0)),'Model Performance Data'!$B$8:$B$56,$C2495,'Model Performance Data'!$C$8:$C$56,$D2495))</f>
        <v>0</v>
      </c>
      <c r="N2495" s="254">
        <f>IF(ISNA(SUMIFS(INDEX('Model Performance Data'!$O$8:$DY$56,0,MATCH(CONCATENATE($J2495,N$6),'Model Performance Data'!$O$6:$DY$6,0)),'Model Performance Data'!$B$8:$B$56,$C2495,'Model Performance Data'!$C$8:$C$56,$D2495)),"-",SUMIFS(INDEX('Model Performance Data'!$O$8:$DY$56,0,MATCH(CONCATENATE($J2495,N$6),'Model Performance Data'!$O$6:$DY$6,0)),'Model Performance Data'!$B$8:$B$56,$C2495,'Model Performance Data'!$C$8:$C$56,$D2495))</f>
        <v>0</v>
      </c>
      <c r="O2495" s="255">
        <f>IF(ISNA(SUMIFS(INDEX('Model Performance Data'!$O$8:$DY$56,0,MATCH(CONCATENATE($J2495,O$6),'Model Performance Data'!$O$6:$DY$6,0)),'Model Performance Data'!$B$8:$B$56,$C2495,'Model Performance Data'!$C$8:$C$56,$D2495)),"-",SUMIFS(INDEX('Model Performance Data'!$O$8:$DY$56,0,MATCH(CONCATENATE($J2495,O$6),'Model Performance Data'!$O$6:$DY$6,0)),'Model Performance Data'!$B$8:$B$56,$C2495,'Model Performance Data'!$C$8:$C$56,$D2495))</f>
        <v>0</v>
      </c>
    </row>
    <row r="2496" spans="2:15" x14ac:dyDescent="0.35">
      <c r="B2496" s="37" t="s">
        <v>80</v>
      </c>
      <c r="C2496" s="38" t="str">
        <f>IF(ISBLANK('Model Performance Data'!$B$107),"-",'Model Performance Data'!$B$107)</f>
        <v>-</v>
      </c>
      <c r="D2496" s="38" t="str">
        <f>IF(ISBLANK('Model Performance Data'!$C$107),"-",'Model Performance Data'!$C$107)</f>
        <v>-</v>
      </c>
      <c r="E2496" s="38" t="str">
        <f>IF(ISBLANK('Model Performance Data'!$D$107),"-",'Model Performance Data'!$D$107)</f>
        <v>-</v>
      </c>
      <c r="F2496" s="38" t="str">
        <f>IF(ISBLANK('Model Performance Data'!$E$107),"-",'Model Performance Data'!$E$107)</f>
        <v>-</v>
      </c>
      <c r="G2496" s="38" t="str">
        <f>IF(ISBLANK('Model Performance Data'!$F$107),"-",'Model Performance Data'!$F$107)</f>
        <v>-</v>
      </c>
      <c r="H2496" s="253">
        <v>3</v>
      </c>
      <c r="I2496" s="253">
        <v>2</v>
      </c>
      <c r="J2496" s="37" t="str">
        <f t="shared" si="86"/>
        <v>32</v>
      </c>
      <c r="K2496" s="38" t="str">
        <f>IF(ISBLANK('Model Performance Data'!$L$107),"-",'Model Performance Data'!$L$107)</f>
        <v>-</v>
      </c>
      <c r="L2496" s="38" t="str">
        <f>IF(ISBLANK('Model Performance Data'!$K$107),"-",'Model Performance Data'!$K$107)</f>
        <v>-</v>
      </c>
      <c r="M2496" s="254">
        <f>IF(ISNA(SUMIFS(INDEX('Model Performance Data'!$O$8:$DY$56,0,MATCH(CONCATENATE($J2496,M$6),'Model Performance Data'!$O$6:$DY$6,0)),'Model Performance Data'!$B$8:$B$56,$C2496,'Model Performance Data'!$C$8:$C$56,$D2496)),"-",SUMIFS(INDEX('Model Performance Data'!$O$8:$DY$56,0,MATCH(CONCATENATE($J2496,M$6),'Model Performance Data'!$O$6:$DY$6,0)),'Model Performance Data'!$B$8:$B$56,$C2496,'Model Performance Data'!$C$8:$C$56,$D2496))</f>
        <v>0</v>
      </c>
      <c r="N2496" s="254">
        <f>IF(ISNA(SUMIFS(INDEX('Model Performance Data'!$O$8:$DY$56,0,MATCH(CONCATENATE($J2496,N$6),'Model Performance Data'!$O$6:$DY$6,0)),'Model Performance Data'!$B$8:$B$56,$C2496,'Model Performance Data'!$C$8:$C$56,$D2496)),"-",SUMIFS(INDEX('Model Performance Data'!$O$8:$DY$56,0,MATCH(CONCATENATE($J2496,N$6),'Model Performance Data'!$O$6:$DY$6,0)),'Model Performance Data'!$B$8:$B$56,$C2496,'Model Performance Data'!$C$8:$C$56,$D2496))</f>
        <v>0</v>
      </c>
      <c r="O2496" s="255">
        <f>IF(ISNA(SUMIFS(INDEX('Model Performance Data'!$O$8:$DY$56,0,MATCH(CONCATENATE($J2496,O$6),'Model Performance Data'!$O$6:$DY$6,0)),'Model Performance Data'!$B$8:$B$56,$C2496,'Model Performance Data'!$C$8:$C$56,$D2496)),"-",SUMIFS(INDEX('Model Performance Data'!$O$8:$DY$56,0,MATCH(CONCATENATE($J2496,O$6),'Model Performance Data'!$O$6:$DY$6,0)),'Model Performance Data'!$B$8:$B$56,$C2496,'Model Performance Data'!$C$8:$C$56,$D2496))</f>
        <v>0</v>
      </c>
    </row>
    <row r="2497" spans="2:15" x14ac:dyDescent="0.35">
      <c r="B2497" s="37" t="s">
        <v>80</v>
      </c>
      <c r="C2497" s="38" t="str">
        <f>IF(ISBLANK('Model Performance Data'!$B$107),"-",'Model Performance Data'!$B$107)</f>
        <v>-</v>
      </c>
      <c r="D2497" s="38" t="str">
        <f>IF(ISBLANK('Model Performance Data'!$C$107),"-",'Model Performance Data'!$C$107)</f>
        <v>-</v>
      </c>
      <c r="E2497" s="38" t="str">
        <f>IF(ISBLANK('Model Performance Data'!$D$107),"-",'Model Performance Data'!$D$107)</f>
        <v>-</v>
      </c>
      <c r="F2497" s="38" t="str">
        <f>IF(ISBLANK('Model Performance Data'!$E$107),"-",'Model Performance Data'!$E$107)</f>
        <v>-</v>
      </c>
      <c r="G2497" s="38" t="str">
        <f>IF(ISBLANK('Model Performance Data'!$F$107),"-",'Model Performance Data'!$F$107)</f>
        <v>-</v>
      </c>
      <c r="H2497" s="253">
        <v>3</v>
      </c>
      <c r="I2497" s="253">
        <v>3</v>
      </c>
      <c r="J2497" s="37" t="str">
        <f t="shared" si="86"/>
        <v>33</v>
      </c>
      <c r="K2497" s="38" t="str">
        <f>IF(ISBLANK('Model Performance Data'!$L$107),"-",'Model Performance Data'!$L$107)</f>
        <v>-</v>
      </c>
      <c r="L2497" s="38" t="str">
        <f>IF(ISBLANK('Model Performance Data'!$K$107),"-",'Model Performance Data'!$K$107)</f>
        <v>-</v>
      </c>
      <c r="M2497" s="254">
        <f>IF(ISNA(SUMIFS(INDEX('Model Performance Data'!$O$8:$DY$56,0,MATCH(CONCATENATE($J2497,M$6),'Model Performance Data'!$O$6:$DY$6,0)),'Model Performance Data'!$B$8:$B$56,$C2497,'Model Performance Data'!$C$8:$C$56,$D2497)),"-",SUMIFS(INDEX('Model Performance Data'!$O$8:$DY$56,0,MATCH(CONCATENATE($J2497,M$6),'Model Performance Data'!$O$6:$DY$6,0)),'Model Performance Data'!$B$8:$B$56,$C2497,'Model Performance Data'!$C$8:$C$56,$D2497))</f>
        <v>0</v>
      </c>
      <c r="N2497" s="254">
        <f>IF(ISNA(SUMIFS(INDEX('Model Performance Data'!$O$8:$DY$56,0,MATCH(CONCATENATE($J2497,N$6),'Model Performance Data'!$O$6:$DY$6,0)),'Model Performance Data'!$B$8:$B$56,$C2497,'Model Performance Data'!$C$8:$C$56,$D2497)),"-",SUMIFS(INDEX('Model Performance Data'!$O$8:$DY$56,0,MATCH(CONCATENATE($J2497,N$6),'Model Performance Data'!$O$6:$DY$6,0)),'Model Performance Data'!$B$8:$B$56,$C2497,'Model Performance Data'!$C$8:$C$56,$D2497))</f>
        <v>0</v>
      </c>
      <c r="O2497" s="255">
        <f>IF(ISNA(SUMIFS(INDEX('Model Performance Data'!$O$8:$DY$56,0,MATCH(CONCATENATE($J2497,O$6),'Model Performance Data'!$O$6:$DY$6,0)),'Model Performance Data'!$B$8:$B$56,$C2497,'Model Performance Data'!$C$8:$C$56,$D2497)),"-",SUMIFS(INDEX('Model Performance Data'!$O$8:$DY$56,0,MATCH(CONCATENATE($J2497,O$6),'Model Performance Data'!$O$6:$DY$6,0)),'Model Performance Data'!$B$8:$B$56,$C2497,'Model Performance Data'!$C$8:$C$56,$D2497))</f>
        <v>0</v>
      </c>
    </row>
    <row r="2498" spans="2:15" x14ac:dyDescent="0.35">
      <c r="B2498" s="37" t="s">
        <v>80</v>
      </c>
      <c r="C2498" s="38" t="str">
        <f>IF(ISBLANK('Model Performance Data'!$B$107),"-",'Model Performance Data'!$B$107)</f>
        <v>-</v>
      </c>
      <c r="D2498" s="38" t="str">
        <f>IF(ISBLANK('Model Performance Data'!$C$107),"-",'Model Performance Data'!$C$107)</f>
        <v>-</v>
      </c>
      <c r="E2498" s="38" t="str">
        <f>IF(ISBLANK('Model Performance Data'!$D$107),"-",'Model Performance Data'!$D$107)</f>
        <v>-</v>
      </c>
      <c r="F2498" s="38" t="str">
        <f>IF(ISBLANK('Model Performance Data'!$E$107),"-",'Model Performance Data'!$E$107)</f>
        <v>-</v>
      </c>
      <c r="G2498" s="38" t="str">
        <f>IF(ISBLANK('Model Performance Data'!$F$107),"-",'Model Performance Data'!$F$107)</f>
        <v>-</v>
      </c>
      <c r="H2498" s="253">
        <v>3</v>
      </c>
      <c r="I2498" s="253">
        <v>4</v>
      </c>
      <c r="J2498" s="37" t="str">
        <f t="shared" si="86"/>
        <v>34</v>
      </c>
      <c r="K2498" s="38" t="str">
        <f>IF(ISBLANK('Model Performance Data'!$L$107),"-",'Model Performance Data'!$L$107)</f>
        <v>-</v>
      </c>
      <c r="L2498" s="38" t="str">
        <f>IF(ISBLANK('Model Performance Data'!$K$107),"-",'Model Performance Data'!$K$107)</f>
        <v>-</v>
      </c>
      <c r="M2498" s="254">
        <f>IF(ISNA(SUMIFS(INDEX('Model Performance Data'!$O$8:$DY$56,0,MATCH(CONCATENATE($J2498,M$6),'Model Performance Data'!$O$6:$DY$6,0)),'Model Performance Data'!$B$8:$B$56,$C2498,'Model Performance Data'!$C$8:$C$56,$D2498)),"-",SUMIFS(INDEX('Model Performance Data'!$O$8:$DY$56,0,MATCH(CONCATENATE($J2498,M$6),'Model Performance Data'!$O$6:$DY$6,0)),'Model Performance Data'!$B$8:$B$56,$C2498,'Model Performance Data'!$C$8:$C$56,$D2498))</f>
        <v>0</v>
      </c>
      <c r="N2498" s="254">
        <f>IF(ISNA(SUMIFS(INDEX('Model Performance Data'!$O$8:$DY$56,0,MATCH(CONCATENATE($J2498,N$6),'Model Performance Data'!$O$6:$DY$6,0)),'Model Performance Data'!$B$8:$B$56,$C2498,'Model Performance Data'!$C$8:$C$56,$D2498)),"-",SUMIFS(INDEX('Model Performance Data'!$O$8:$DY$56,0,MATCH(CONCATENATE($J2498,N$6),'Model Performance Data'!$O$6:$DY$6,0)),'Model Performance Data'!$B$8:$B$56,$C2498,'Model Performance Data'!$C$8:$C$56,$D2498))</f>
        <v>0</v>
      </c>
      <c r="O2498" s="255">
        <f>IF(ISNA(SUMIFS(INDEX('Model Performance Data'!$O$8:$DY$56,0,MATCH(CONCATENATE($J2498,O$6),'Model Performance Data'!$O$6:$DY$6,0)),'Model Performance Data'!$B$8:$B$56,$C2498,'Model Performance Data'!$C$8:$C$56,$D2498)),"-",SUMIFS(INDEX('Model Performance Data'!$O$8:$DY$56,0,MATCH(CONCATENATE($J2498,O$6),'Model Performance Data'!$O$6:$DY$6,0)),'Model Performance Data'!$B$8:$B$56,$C2498,'Model Performance Data'!$C$8:$C$56,$D2498))</f>
        <v>0</v>
      </c>
    </row>
    <row r="2499" spans="2:15" x14ac:dyDescent="0.35">
      <c r="B2499" s="37" t="s">
        <v>80</v>
      </c>
      <c r="C2499" s="38" t="str">
        <f>IF(ISBLANK('Model Performance Data'!$B$107),"-",'Model Performance Data'!$B$107)</f>
        <v>-</v>
      </c>
      <c r="D2499" s="38" t="str">
        <f>IF(ISBLANK('Model Performance Data'!$C$107),"-",'Model Performance Data'!$C$107)</f>
        <v>-</v>
      </c>
      <c r="E2499" s="38" t="str">
        <f>IF(ISBLANK('Model Performance Data'!$D$107),"-",'Model Performance Data'!$D$107)</f>
        <v>-</v>
      </c>
      <c r="F2499" s="38" t="str">
        <f>IF(ISBLANK('Model Performance Data'!$E$107),"-",'Model Performance Data'!$E$107)</f>
        <v>-</v>
      </c>
      <c r="G2499" s="38" t="str">
        <f>IF(ISBLANK('Model Performance Data'!$F$107),"-",'Model Performance Data'!$F$107)</f>
        <v>-</v>
      </c>
      <c r="H2499" s="253">
        <v>3</v>
      </c>
      <c r="I2499" s="253">
        <v>5</v>
      </c>
      <c r="J2499" s="37" t="str">
        <f t="shared" si="86"/>
        <v>35</v>
      </c>
      <c r="K2499" s="38" t="str">
        <f>IF(ISBLANK('Model Performance Data'!$L$107),"-",'Model Performance Data'!$L$107)</f>
        <v>-</v>
      </c>
      <c r="L2499" s="38" t="str">
        <f>IF(ISBLANK('Model Performance Data'!$K$107),"-",'Model Performance Data'!$K$107)</f>
        <v>-</v>
      </c>
      <c r="M2499" s="254">
        <f>IF(ISNA(SUMIFS(INDEX('Model Performance Data'!$O$8:$DY$56,0,MATCH(CONCATENATE($J2499,M$6),'Model Performance Data'!$O$6:$DY$6,0)),'Model Performance Data'!$B$8:$B$56,$C2499,'Model Performance Data'!$C$8:$C$56,$D2499)),"-",SUMIFS(INDEX('Model Performance Data'!$O$8:$DY$56,0,MATCH(CONCATENATE($J2499,M$6),'Model Performance Data'!$O$6:$DY$6,0)),'Model Performance Data'!$B$8:$B$56,$C2499,'Model Performance Data'!$C$8:$C$56,$D2499))</f>
        <v>0</v>
      </c>
      <c r="N2499" s="254">
        <f>IF(ISNA(SUMIFS(INDEX('Model Performance Data'!$O$8:$DY$56,0,MATCH(CONCATENATE($J2499,N$6),'Model Performance Data'!$O$6:$DY$6,0)),'Model Performance Data'!$B$8:$B$56,$C2499,'Model Performance Data'!$C$8:$C$56,$D2499)),"-",SUMIFS(INDEX('Model Performance Data'!$O$8:$DY$56,0,MATCH(CONCATENATE($J2499,N$6),'Model Performance Data'!$O$6:$DY$6,0)),'Model Performance Data'!$B$8:$B$56,$C2499,'Model Performance Data'!$C$8:$C$56,$D2499))</f>
        <v>0</v>
      </c>
      <c r="O2499" s="255">
        <f>IF(ISNA(SUMIFS(INDEX('Model Performance Data'!$O$8:$DY$56,0,MATCH(CONCATENATE($J2499,O$6),'Model Performance Data'!$O$6:$DY$6,0)),'Model Performance Data'!$B$8:$B$56,$C2499,'Model Performance Data'!$C$8:$C$56,$D2499)),"-",SUMIFS(INDEX('Model Performance Data'!$O$8:$DY$56,0,MATCH(CONCATENATE($J2499,O$6),'Model Performance Data'!$O$6:$DY$6,0)),'Model Performance Data'!$B$8:$B$56,$C2499,'Model Performance Data'!$C$8:$C$56,$D2499))</f>
        <v>0</v>
      </c>
    </row>
    <row r="2500" spans="2:15" x14ac:dyDescent="0.35">
      <c r="B2500" s="37" t="s">
        <v>80</v>
      </c>
      <c r="C2500" s="38" t="str">
        <f>IF(ISBLANK('Model Performance Data'!$B$107),"-",'Model Performance Data'!$B$107)</f>
        <v>-</v>
      </c>
      <c r="D2500" s="38" t="str">
        <f>IF(ISBLANK('Model Performance Data'!$C$107),"-",'Model Performance Data'!$C$107)</f>
        <v>-</v>
      </c>
      <c r="E2500" s="38" t="str">
        <f>IF(ISBLANK('Model Performance Data'!$D$107),"-",'Model Performance Data'!$D$107)</f>
        <v>-</v>
      </c>
      <c r="F2500" s="38" t="str">
        <f>IF(ISBLANK('Model Performance Data'!$E$107),"-",'Model Performance Data'!$E$107)</f>
        <v>-</v>
      </c>
      <c r="G2500" s="38" t="str">
        <f>IF(ISBLANK('Model Performance Data'!$F$107),"-",'Model Performance Data'!$F$107)</f>
        <v>-</v>
      </c>
      <c r="H2500" s="253">
        <v>3</v>
      </c>
      <c r="I2500" s="253" t="s">
        <v>65</v>
      </c>
      <c r="J2500" s="37" t="str">
        <f t="shared" si="86"/>
        <v>3Goal</v>
      </c>
      <c r="K2500" s="38" t="str">
        <f>IF(ISBLANK('Model Performance Data'!$L$107),"-",'Model Performance Data'!$L$107)</f>
        <v>-</v>
      </c>
      <c r="L2500" s="38" t="str">
        <f>IF(ISBLANK('Model Performance Data'!$K$107),"-",'Model Performance Data'!$K$107)</f>
        <v>-</v>
      </c>
      <c r="M2500" s="254" t="str">
        <f>IF(ISNA(SUMIFS(INDEX('Model Performance Data'!$O$8:$DY$56,0,MATCH(CONCATENATE($J2500,M$6),'Model Performance Data'!$O$6:$DY$6,0)),'Model Performance Data'!$B$8:$B$56,$C2500,'Model Performance Data'!$C$8:$C$56,$D2500)),"-",SUMIFS(INDEX('Model Performance Data'!$O$8:$DY$56,0,MATCH(CONCATENATE($J2500,M$6),'Model Performance Data'!$O$6:$DY$6,0)),'Model Performance Data'!$B$8:$B$56,$C2500,'Model Performance Data'!$C$8:$C$56,$D2500))</f>
        <v>-</v>
      </c>
      <c r="N2500" s="254" t="str">
        <f>IF(ISNA(SUMIFS(INDEX('Model Performance Data'!$O$8:$DY$56,0,MATCH(CONCATENATE($J2500,N$6),'Model Performance Data'!$O$6:$DY$6,0)),'Model Performance Data'!$B$8:$B$56,$C2500,'Model Performance Data'!$C$8:$C$56,$D2500)),"-",SUMIFS(INDEX('Model Performance Data'!$O$8:$DY$56,0,MATCH(CONCATENATE($J2500,N$6),'Model Performance Data'!$O$6:$DY$6,0)),'Model Performance Data'!$B$8:$B$56,$C2500,'Model Performance Data'!$C$8:$C$56,$D2500))</f>
        <v>-</v>
      </c>
      <c r="O2500" s="255">
        <f>IF(ISNA(SUMIFS(INDEX('Model Performance Data'!$O$8:$DY$56,0,MATCH(CONCATENATE($J2500,O$6),'Model Performance Data'!$O$6:$DY$6,0)),'Model Performance Data'!$B$8:$B$56,$C2500,'Model Performance Data'!$C$8:$C$56,$D2500)),"-",SUMIFS(INDEX('Model Performance Data'!$O$8:$DY$56,0,MATCH(CONCATENATE($J2500,O$6),'Model Performance Data'!$O$6:$DY$6,0)),'Model Performance Data'!$B$8:$B$56,$C2500,'Model Performance Data'!$C$8:$C$56,$D2500))</f>
        <v>0</v>
      </c>
    </row>
    <row r="2501" spans="2:15" x14ac:dyDescent="0.35">
      <c r="B2501" s="37" t="s">
        <v>80</v>
      </c>
      <c r="C2501" s="38" t="str">
        <f>IF(ISBLANK('Model Performance Data'!$B$107),"-",'Model Performance Data'!$B$107)</f>
        <v>-</v>
      </c>
      <c r="D2501" s="38" t="str">
        <f>IF(ISBLANK('Model Performance Data'!$C$107),"-",'Model Performance Data'!$C$107)</f>
        <v>-</v>
      </c>
      <c r="E2501" s="38" t="str">
        <f>IF(ISBLANK('Model Performance Data'!$D$107),"-",'Model Performance Data'!$D$107)</f>
        <v>-</v>
      </c>
      <c r="F2501" s="38" t="str">
        <f>IF(ISBLANK('Model Performance Data'!$E$107),"-",'Model Performance Data'!$E$107)</f>
        <v>-</v>
      </c>
      <c r="G2501" s="38" t="str">
        <f>IF(ISBLANK('Model Performance Data'!$F$107),"-",'Model Performance Data'!$F$107)</f>
        <v>-</v>
      </c>
      <c r="H2501" s="253">
        <v>4</v>
      </c>
      <c r="I2501" s="253">
        <v>1</v>
      </c>
      <c r="J2501" s="37" t="str">
        <f t="shared" si="86"/>
        <v>41</v>
      </c>
      <c r="K2501" s="38" t="str">
        <f>IF(ISBLANK('Model Performance Data'!$L$107),"-",'Model Performance Data'!$L$107)</f>
        <v>-</v>
      </c>
      <c r="L2501" s="38" t="str">
        <f>IF(ISBLANK('Model Performance Data'!$K$107),"-",'Model Performance Data'!$K$107)</f>
        <v>-</v>
      </c>
      <c r="M2501" s="254">
        <f>IF(ISNA(SUMIFS(INDEX('Model Performance Data'!$O$8:$DY$56,0,MATCH(CONCATENATE($J2501,M$6),'Model Performance Data'!$O$6:$DY$6,0)),'Model Performance Data'!$B$8:$B$56,$C2501,'Model Performance Data'!$C$8:$C$56,$D2501)),"-",SUMIFS(INDEX('Model Performance Data'!$O$8:$DY$56,0,MATCH(CONCATENATE($J2501,M$6),'Model Performance Data'!$O$6:$DY$6,0)),'Model Performance Data'!$B$8:$B$56,$C2501,'Model Performance Data'!$C$8:$C$56,$D2501))</f>
        <v>0</v>
      </c>
      <c r="N2501" s="254">
        <f>IF(ISNA(SUMIFS(INDEX('Model Performance Data'!$O$8:$DY$56,0,MATCH(CONCATENATE($J2501,N$6),'Model Performance Data'!$O$6:$DY$6,0)),'Model Performance Data'!$B$8:$B$56,$C2501,'Model Performance Data'!$C$8:$C$56,$D2501)),"-",SUMIFS(INDEX('Model Performance Data'!$O$8:$DY$56,0,MATCH(CONCATENATE($J2501,N$6),'Model Performance Data'!$O$6:$DY$6,0)),'Model Performance Data'!$B$8:$B$56,$C2501,'Model Performance Data'!$C$8:$C$56,$D2501))</f>
        <v>0</v>
      </c>
      <c r="O2501" s="255">
        <f>IF(ISNA(SUMIFS(INDEX('Model Performance Data'!$O$8:$DY$56,0,MATCH(CONCATENATE($J2501,O$6),'Model Performance Data'!$O$6:$DY$6,0)),'Model Performance Data'!$B$8:$B$56,$C2501,'Model Performance Data'!$C$8:$C$56,$D2501)),"-",SUMIFS(INDEX('Model Performance Data'!$O$8:$DY$56,0,MATCH(CONCATENATE($J2501,O$6),'Model Performance Data'!$O$6:$DY$6,0)),'Model Performance Data'!$B$8:$B$56,$C2501,'Model Performance Data'!$C$8:$C$56,$D2501))</f>
        <v>0</v>
      </c>
    </row>
    <row r="2502" spans="2:15" x14ac:dyDescent="0.35">
      <c r="B2502" s="37" t="s">
        <v>80</v>
      </c>
      <c r="C2502" s="38" t="str">
        <f>IF(ISBLANK('Model Performance Data'!$B$107),"-",'Model Performance Data'!$B$107)</f>
        <v>-</v>
      </c>
      <c r="D2502" s="38" t="str">
        <f>IF(ISBLANK('Model Performance Data'!$C$107),"-",'Model Performance Data'!$C$107)</f>
        <v>-</v>
      </c>
      <c r="E2502" s="38" t="str">
        <f>IF(ISBLANK('Model Performance Data'!$D$107),"-",'Model Performance Data'!$D$107)</f>
        <v>-</v>
      </c>
      <c r="F2502" s="38" t="str">
        <f>IF(ISBLANK('Model Performance Data'!$E$107),"-",'Model Performance Data'!$E$107)</f>
        <v>-</v>
      </c>
      <c r="G2502" s="38" t="str">
        <f>IF(ISBLANK('Model Performance Data'!$F$107),"-",'Model Performance Data'!$F$107)</f>
        <v>-</v>
      </c>
      <c r="H2502" s="253">
        <v>4</v>
      </c>
      <c r="I2502" s="253">
        <v>2</v>
      </c>
      <c r="J2502" s="37" t="str">
        <f t="shared" si="86"/>
        <v>42</v>
      </c>
      <c r="K2502" s="38" t="str">
        <f>IF(ISBLANK('Model Performance Data'!$L$107),"-",'Model Performance Data'!$L$107)</f>
        <v>-</v>
      </c>
      <c r="L2502" s="38" t="str">
        <f>IF(ISBLANK('Model Performance Data'!$K$107),"-",'Model Performance Data'!$K$107)</f>
        <v>-</v>
      </c>
      <c r="M2502" s="254">
        <f>IF(ISNA(SUMIFS(INDEX('Model Performance Data'!$O$8:$DY$56,0,MATCH(CONCATENATE($J2502,M$6),'Model Performance Data'!$O$6:$DY$6,0)),'Model Performance Data'!$B$8:$B$56,$C2502,'Model Performance Data'!$C$8:$C$56,$D2502)),"-",SUMIFS(INDEX('Model Performance Data'!$O$8:$DY$56,0,MATCH(CONCATENATE($J2502,M$6),'Model Performance Data'!$O$6:$DY$6,0)),'Model Performance Data'!$B$8:$B$56,$C2502,'Model Performance Data'!$C$8:$C$56,$D2502))</f>
        <v>0</v>
      </c>
      <c r="N2502" s="254">
        <f>IF(ISNA(SUMIFS(INDEX('Model Performance Data'!$O$8:$DY$56,0,MATCH(CONCATENATE($J2502,N$6),'Model Performance Data'!$O$6:$DY$6,0)),'Model Performance Data'!$B$8:$B$56,$C2502,'Model Performance Data'!$C$8:$C$56,$D2502)),"-",SUMIFS(INDEX('Model Performance Data'!$O$8:$DY$56,0,MATCH(CONCATENATE($J2502,N$6),'Model Performance Data'!$O$6:$DY$6,0)),'Model Performance Data'!$B$8:$B$56,$C2502,'Model Performance Data'!$C$8:$C$56,$D2502))</f>
        <v>0</v>
      </c>
      <c r="O2502" s="255">
        <f>IF(ISNA(SUMIFS(INDEX('Model Performance Data'!$O$8:$DY$56,0,MATCH(CONCATENATE($J2502,O$6),'Model Performance Data'!$O$6:$DY$6,0)),'Model Performance Data'!$B$8:$B$56,$C2502,'Model Performance Data'!$C$8:$C$56,$D2502)),"-",SUMIFS(INDEX('Model Performance Data'!$O$8:$DY$56,0,MATCH(CONCATENATE($J2502,O$6),'Model Performance Data'!$O$6:$DY$6,0)),'Model Performance Data'!$B$8:$B$56,$C2502,'Model Performance Data'!$C$8:$C$56,$D2502))</f>
        <v>0</v>
      </c>
    </row>
    <row r="2503" spans="2:15" x14ac:dyDescent="0.35">
      <c r="B2503" s="37" t="s">
        <v>80</v>
      </c>
      <c r="C2503" s="38" t="str">
        <f>IF(ISBLANK('Model Performance Data'!$B$107),"-",'Model Performance Data'!$B$107)</f>
        <v>-</v>
      </c>
      <c r="D2503" s="38" t="str">
        <f>IF(ISBLANK('Model Performance Data'!$C$107),"-",'Model Performance Data'!$C$107)</f>
        <v>-</v>
      </c>
      <c r="E2503" s="38" t="str">
        <f>IF(ISBLANK('Model Performance Data'!$D$107),"-",'Model Performance Data'!$D$107)</f>
        <v>-</v>
      </c>
      <c r="F2503" s="38" t="str">
        <f>IF(ISBLANK('Model Performance Data'!$E$107),"-",'Model Performance Data'!$E$107)</f>
        <v>-</v>
      </c>
      <c r="G2503" s="38" t="str">
        <f>IF(ISBLANK('Model Performance Data'!$F$107),"-",'Model Performance Data'!$F$107)</f>
        <v>-</v>
      </c>
      <c r="H2503" s="253">
        <v>4</v>
      </c>
      <c r="I2503" s="253">
        <v>3</v>
      </c>
      <c r="J2503" s="37" t="str">
        <f t="shared" si="86"/>
        <v>43</v>
      </c>
      <c r="K2503" s="38" t="str">
        <f>IF(ISBLANK('Model Performance Data'!$L$107),"-",'Model Performance Data'!$L$107)</f>
        <v>-</v>
      </c>
      <c r="L2503" s="38" t="str">
        <f>IF(ISBLANK('Model Performance Data'!$K$107),"-",'Model Performance Data'!$K$107)</f>
        <v>-</v>
      </c>
      <c r="M2503" s="254">
        <f>IF(ISNA(SUMIFS(INDEX('Model Performance Data'!$O$8:$DY$56,0,MATCH(CONCATENATE($J2503,M$6),'Model Performance Data'!$O$6:$DY$6,0)),'Model Performance Data'!$B$8:$B$56,$C2503,'Model Performance Data'!$C$8:$C$56,$D2503)),"-",SUMIFS(INDEX('Model Performance Data'!$O$8:$DY$56,0,MATCH(CONCATENATE($J2503,M$6),'Model Performance Data'!$O$6:$DY$6,0)),'Model Performance Data'!$B$8:$B$56,$C2503,'Model Performance Data'!$C$8:$C$56,$D2503))</f>
        <v>0</v>
      </c>
      <c r="N2503" s="254">
        <f>IF(ISNA(SUMIFS(INDEX('Model Performance Data'!$O$8:$DY$56,0,MATCH(CONCATENATE($J2503,N$6),'Model Performance Data'!$O$6:$DY$6,0)),'Model Performance Data'!$B$8:$B$56,$C2503,'Model Performance Data'!$C$8:$C$56,$D2503)),"-",SUMIFS(INDEX('Model Performance Data'!$O$8:$DY$56,0,MATCH(CONCATENATE($J2503,N$6),'Model Performance Data'!$O$6:$DY$6,0)),'Model Performance Data'!$B$8:$B$56,$C2503,'Model Performance Data'!$C$8:$C$56,$D2503))</f>
        <v>0</v>
      </c>
      <c r="O2503" s="255">
        <f>IF(ISNA(SUMIFS(INDEX('Model Performance Data'!$O$8:$DY$56,0,MATCH(CONCATENATE($J2503,O$6),'Model Performance Data'!$O$6:$DY$6,0)),'Model Performance Data'!$B$8:$B$56,$C2503,'Model Performance Data'!$C$8:$C$56,$D2503)),"-",SUMIFS(INDEX('Model Performance Data'!$O$8:$DY$56,0,MATCH(CONCATENATE($J2503,O$6),'Model Performance Data'!$O$6:$DY$6,0)),'Model Performance Data'!$B$8:$B$56,$C2503,'Model Performance Data'!$C$8:$C$56,$D2503))</f>
        <v>0</v>
      </c>
    </row>
    <row r="2504" spans="2:15" x14ac:dyDescent="0.35">
      <c r="B2504" s="37" t="s">
        <v>80</v>
      </c>
      <c r="C2504" s="38" t="str">
        <f>IF(ISBLANK('Model Performance Data'!$B$107),"-",'Model Performance Data'!$B$107)</f>
        <v>-</v>
      </c>
      <c r="D2504" s="38" t="str">
        <f>IF(ISBLANK('Model Performance Data'!$C$107),"-",'Model Performance Data'!$C$107)</f>
        <v>-</v>
      </c>
      <c r="E2504" s="38" t="str">
        <f>IF(ISBLANK('Model Performance Data'!$D$107),"-",'Model Performance Data'!$D$107)</f>
        <v>-</v>
      </c>
      <c r="F2504" s="38" t="str">
        <f>IF(ISBLANK('Model Performance Data'!$E$107),"-",'Model Performance Data'!$E$107)</f>
        <v>-</v>
      </c>
      <c r="G2504" s="38" t="str">
        <f>IF(ISBLANK('Model Performance Data'!$F$107),"-",'Model Performance Data'!$F$107)</f>
        <v>-</v>
      </c>
      <c r="H2504" s="253">
        <v>4</v>
      </c>
      <c r="I2504" s="253">
        <v>4</v>
      </c>
      <c r="J2504" s="37" t="str">
        <f t="shared" si="86"/>
        <v>44</v>
      </c>
      <c r="K2504" s="38" t="str">
        <f>IF(ISBLANK('Model Performance Data'!$L$107),"-",'Model Performance Data'!$L$107)</f>
        <v>-</v>
      </c>
      <c r="L2504" s="38" t="str">
        <f>IF(ISBLANK('Model Performance Data'!$K$107),"-",'Model Performance Data'!$K$107)</f>
        <v>-</v>
      </c>
      <c r="M2504" s="254">
        <f>IF(ISNA(SUMIFS(INDEX('Model Performance Data'!$O$8:$DY$56,0,MATCH(CONCATENATE($J2504,M$6),'Model Performance Data'!$O$6:$DY$6,0)),'Model Performance Data'!$B$8:$B$56,$C2504,'Model Performance Data'!$C$8:$C$56,$D2504)),"-",SUMIFS(INDEX('Model Performance Data'!$O$8:$DY$56,0,MATCH(CONCATENATE($J2504,M$6),'Model Performance Data'!$O$6:$DY$6,0)),'Model Performance Data'!$B$8:$B$56,$C2504,'Model Performance Data'!$C$8:$C$56,$D2504))</f>
        <v>0</v>
      </c>
      <c r="N2504" s="254">
        <f>IF(ISNA(SUMIFS(INDEX('Model Performance Data'!$O$8:$DY$56,0,MATCH(CONCATENATE($J2504,N$6),'Model Performance Data'!$O$6:$DY$6,0)),'Model Performance Data'!$B$8:$B$56,$C2504,'Model Performance Data'!$C$8:$C$56,$D2504)),"-",SUMIFS(INDEX('Model Performance Data'!$O$8:$DY$56,0,MATCH(CONCATENATE($J2504,N$6),'Model Performance Data'!$O$6:$DY$6,0)),'Model Performance Data'!$B$8:$B$56,$C2504,'Model Performance Data'!$C$8:$C$56,$D2504))</f>
        <v>0</v>
      </c>
      <c r="O2504" s="255">
        <f>IF(ISNA(SUMIFS(INDEX('Model Performance Data'!$O$8:$DY$56,0,MATCH(CONCATENATE($J2504,O$6),'Model Performance Data'!$O$6:$DY$6,0)),'Model Performance Data'!$B$8:$B$56,$C2504,'Model Performance Data'!$C$8:$C$56,$D2504)),"-",SUMIFS(INDEX('Model Performance Data'!$O$8:$DY$56,0,MATCH(CONCATENATE($J2504,O$6),'Model Performance Data'!$O$6:$DY$6,0)),'Model Performance Data'!$B$8:$B$56,$C2504,'Model Performance Data'!$C$8:$C$56,$D2504))</f>
        <v>0</v>
      </c>
    </row>
    <row r="2505" spans="2:15" x14ac:dyDescent="0.35">
      <c r="B2505" s="37" t="s">
        <v>80</v>
      </c>
      <c r="C2505" s="38" t="str">
        <f>IF(ISBLANK('Model Performance Data'!$B$107),"-",'Model Performance Data'!$B$107)</f>
        <v>-</v>
      </c>
      <c r="D2505" s="38" t="str">
        <f>IF(ISBLANK('Model Performance Data'!$C$107),"-",'Model Performance Data'!$C$107)</f>
        <v>-</v>
      </c>
      <c r="E2505" s="38" t="str">
        <f>IF(ISBLANK('Model Performance Data'!$D$107),"-",'Model Performance Data'!$D$107)</f>
        <v>-</v>
      </c>
      <c r="F2505" s="38" t="str">
        <f>IF(ISBLANK('Model Performance Data'!$E$107),"-",'Model Performance Data'!$E$107)</f>
        <v>-</v>
      </c>
      <c r="G2505" s="38" t="str">
        <f>IF(ISBLANK('Model Performance Data'!$F$107),"-",'Model Performance Data'!$F$107)</f>
        <v>-</v>
      </c>
      <c r="H2505" s="253">
        <v>4</v>
      </c>
      <c r="I2505" s="253">
        <v>5</v>
      </c>
      <c r="J2505" s="37" t="str">
        <f t="shared" si="86"/>
        <v>45</v>
      </c>
      <c r="K2505" s="38" t="str">
        <f>IF(ISBLANK('Model Performance Data'!$L$107),"-",'Model Performance Data'!$L$107)</f>
        <v>-</v>
      </c>
      <c r="L2505" s="38" t="str">
        <f>IF(ISBLANK('Model Performance Data'!$K$107),"-",'Model Performance Data'!$K$107)</f>
        <v>-</v>
      </c>
      <c r="M2505" s="254">
        <f>IF(ISNA(SUMIFS(INDEX('Model Performance Data'!$O$8:$DY$56,0,MATCH(CONCATENATE($J2505,M$6),'Model Performance Data'!$O$6:$DY$6,0)),'Model Performance Data'!$B$8:$B$56,$C2505,'Model Performance Data'!$C$8:$C$56,$D2505)),"-",SUMIFS(INDEX('Model Performance Data'!$O$8:$DY$56,0,MATCH(CONCATENATE($J2505,M$6),'Model Performance Data'!$O$6:$DY$6,0)),'Model Performance Data'!$B$8:$B$56,$C2505,'Model Performance Data'!$C$8:$C$56,$D2505))</f>
        <v>0</v>
      </c>
      <c r="N2505" s="254">
        <f>IF(ISNA(SUMIFS(INDEX('Model Performance Data'!$O$8:$DY$56,0,MATCH(CONCATENATE($J2505,N$6),'Model Performance Data'!$O$6:$DY$6,0)),'Model Performance Data'!$B$8:$B$56,$C2505,'Model Performance Data'!$C$8:$C$56,$D2505)),"-",SUMIFS(INDEX('Model Performance Data'!$O$8:$DY$56,0,MATCH(CONCATENATE($J2505,N$6),'Model Performance Data'!$O$6:$DY$6,0)),'Model Performance Data'!$B$8:$B$56,$C2505,'Model Performance Data'!$C$8:$C$56,$D2505))</f>
        <v>0</v>
      </c>
      <c r="O2505" s="255">
        <f>IF(ISNA(SUMIFS(INDEX('Model Performance Data'!$O$8:$DY$56,0,MATCH(CONCATENATE($J2505,O$6),'Model Performance Data'!$O$6:$DY$6,0)),'Model Performance Data'!$B$8:$B$56,$C2505,'Model Performance Data'!$C$8:$C$56,$D2505)),"-",SUMIFS(INDEX('Model Performance Data'!$O$8:$DY$56,0,MATCH(CONCATENATE($J2505,O$6),'Model Performance Data'!$O$6:$DY$6,0)),'Model Performance Data'!$B$8:$B$56,$C2505,'Model Performance Data'!$C$8:$C$56,$D2505))</f>
        <v>0</v>
      </c>
    </row>
    <row r="2506" spans="2:15" x14ac:dyDescent="0.35">
      <c r="B2506" s="37" t="s">
        <v>80</v>
      </c>
      <c r="C2506" s="38" t="str">
        <f>IF(ISBLANK('Model Performance Data'!$B$107),"-",'Model Performance Data'!$B$107)</f>
        <v>-</v>
      </c>
      <c r="D2506" s="38" t="str">
        <f>IF(ISBLANK('Model Performance Data'!$C$107),"-",'Model Performance Data'!$C$107)</f>
        <v>-</v>
      </c>
      <c r="E2506" s="38" t="str">
        <f>IF(ISBLANK('Model Performance Data'!$D$107),"-",'Model Performance Data'!$D$107)</f>
        <v>-</v>
      </c>
      <c r="F2506" s="38" t="str">
        <f>IF(ISBLANK('Model Performance Data'!$E$107),"-",'Model Performance Data'!$E$107)</f>
        <v>-</v>
      </c>
      <c r="G2506" s="38" t="str">
        <f>IF(ISBLANK('Model Performance Data'!$F$107),"-",'Model Performance Data'!$F$107)</f>
        <v>-</v>
      </c>
      <c r="H2506" s="253">
        <v>4</v>
      </c>
      <c r="I2506" s="253" t="s">
        <v>65</v>
      </c>
      <c r="J2506" s="37" t="str">
        <f t="shared" si="86"/>
        <v>4Goal</v>
      </c>
      <c r="K2506" s="38" t="str">
        <f>IF(ISBLANK('Model Performance Data'!$L$107),"-",'Model Performance Data'!$L$107)</f>
        <v>-</v>
      </c>
      <c r="L2506" s="38" t="str">
        <f>IF(ISBLANK('Model Performance Data'!$K$107),"-",'Model Performance Data'!$K$107)</f>
        <v>-</v>
      </c>
      <c r="M2506" s="254" t="str">
        <f>IF(ISNA(SUMIFS(INDEX('Model Performance Data'!$O$8:$DY$56,0,MATCH(CONCATENATE($J2506,M$6),'Model Performance Data'!$O$6:$DY$6,0)),'Model Performance Data'!$B$8:$B$56,$C2506,'Model Performance Data'!$C$8:$C$56,$D2506)),"-",SUMIFS(INDEX('Model Performance Data'!$O$8:$DY$56,0,MATCH(CONCATENATE($J2506,M$6),'Model Performance Data'!$O$6:$DY$6,0)),'Model Performance Data'!$B$8:$B$56,$C2506,'Model Performance Data'!$C$8:$C$56,$D2506))</f>
        <v>-</v>
      </c>
      <c r="N2506" s="254" t="str">
        <f>IF(ISNA(SUMIFS(INDEX('Model Performance Data'!$O$8:$DY$56,0,MATCH(CONCATENATE($J2506,N$6),'Model Performance Data'!$O$6:$DY$6,0)),'Model Performance Data'!$B$8:$B$56,$C2506,'Model Performance Data'!$C$8:$C$56,$D2506)),"-",SUMIFS(INDEX('Model Performance Data'!$O$8:$DY$56,0,MATCH(CONCATENATE($J2506,N$6),'Model Performance Data'!$O$6:$DY$6,0)),'Model Performance Data'!$B$8:$B$56,$C2506,'Model Performance Data'!$C$8:$C$56,$D2506))</f>
        <v>-</v>
      </c>
      <c r="O2506" s="255">
        <f>IF(ISNA(SUMIFS(INDEX('Model Performance Data'!$O$8:$DY$56,0,MATCH(CONCATENATE($J2506,O$6),'Model Performance Data'!$O$6:$DY$6,0)),'Model Performance Data'!$B$8:$B$56,$C2506,'Model Performance Data'!$C$8:$C$56,$D2506)),"-",SUMIFS(INDEX('Model Performance Data'!$O$8:$DY$56,0,MATCH(CONCATENATE($J2506,O$6),'Model Performance Data'!$O$6:$DY$6,0)),'Model Performance Data'!$B$8:$B$56,$C2506,'Model Performance Data'!$C$8:$C$56,$D2506))</f>
        <v>0</v>
      </c>
    </row>
  </sheetData>
  <sheetProtection sheet="1" objects="1" scenarios="1" sort="0" autoFilter="0" pivotTables="0"/>
  <conditionalFormatting sqref="O28:O1256">
    <cfRule type="cellIs" dxfId="82" priority="1" operator="lessThanOrEqual">
      <formula>1</formula>
    </cfRule>
  </conditionalFormatting>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B1:N906"/>
  <sheetViews>
    <sheetView showGridLines="0" zoomScale="90" zoomScaleNormal="90" workbookViewId="0">
      <selection activeCell="E4" sqref="E4"/>
    </sheetView>
  </sheetViews>
  <sheetFormatPr defaultColWidth="9.1796875" defaultRowHeight="14.5" x14ac:dyDescent="0.35"/>
  <cols>
    <col min="1" max="1" width="3.453125" style="37" customWidth="1"/>
    <col min="2" max="2" width="7.7265625" style="37" customWidth="1"/>
    <col min="3" max="3" width="39.453125" style="37" bestFit="1" customWidth="1"/>
    <col min="4" max="4" width="47.26953125" style="37" customWidth="1"/>
    <col min="5" max="5" width="16.1796875" style="37" customWidth="1"/>
    <col min="6" max="6" width="10.54296875" style="37" customWidth="1"/>
    <col min="7" max="7" width="17.453125" style="37" customWidth="1"/>
    <col min="8" max="8" width="12.1796875" style="37" customWidth="1"/>
    <col min="9" max="9" width="10.1796875" style="37" bestFit="1" customWidth="1"/>
    <col min="10" max="10" width="18.26953125" style="37" customWidth="1"/>
    <col min="11" max="11" width="10.1796875" style="37" customWidth="1"/>
    <col min="12" max="12" width="11" style="42" customWidth="1"/>
    <col min="13" max="13" width="12.54296875" style="37" customWidth="1"/>
    <col min="14" max="14" width="9.453125" style="37" customWidth="1"/>
    <col min="15" max="15" width="13.26953125" style="37" bestFit="1" customWidth="1"/>
    <col min="16" max="16384" width="9.1796875" style="37"/>
  </cols>
  <sheetData>
    <row r="1" spans="2:14" ht="12.75" customHeight="1" x14ac:dyDescent="0.35"/>
    <row r="2" spans="2:14" x14ac:dyDescent="0.35">
      <c r="B2" s="37" t="s">
        <v>105</v>
      </c>
    </row>
    <row r="3" spans="2:14" x14ac:dyDescent="0.35">
      <c r="B3" s="37" t="s">
        <v>106</v>
      </c>
    </row>
    <row r="4" spans="2:14" x14ac:dyDescent="0.35">
      <c r="B4" s="37" t="s">
        <v>78</v>
      </c>
    </row>
    <row r="6" spans="2:14" ht="43.5" x14ac:dyDescent="0.35">
      <c r="B6" s="158" t="s">
        <v>73</v>
      </c>
      <c r="C6" s="158" t="s">
        <v>10</v>
      </c>
      <c r="D6" s="158" t="s">
        <v>11</v>
      </c>
      <c r="E6" s="158" t="s">
        <v>127</v>
      </c>
      <c r="F6" s="158" t="s">
        <v>130</v>
      </c>
      <c r="G6" s="158" t="s">
        <v>133</v>
      </c>
      <c r="H6" s="158" t="s">
        <v>71</v>
      </c>
      <c r="I6" s="158" t="s">
        <v>72</v>
      </c>
      <c r="J6" s="158" t="s">
        <v>75</v>
      </c>
      <c r="K6" s="158" t="s">
        <v>29</v>
      </c>
      <c r="L6" s="158" t="s">
        <v>47</v>
      </c>
      <c r="M6" s="158" t="s">
        <v>48</v>
      </c>
      <c r="N6" s="158" t="s">
        <v>126</v>
      </c>
    </row>
    <row r="7" spans="2:14" x14ac:dyDescent="0.35">
      <c r="B7" s="37" t="s">
        <v>80</v>
      </c>
      <c r="C7" s="38" t="str">
        <f>IF(ISBLANK('State Landscape Data'!$B$8),"-",'State Landscape Data'!$B$8)</f>
        <v>Landscape Beneficiaries</v>
      </c>
      <c r="D7" s="38" t="str">
        <f>IF(ISBLANK('State Landscape Data'!$C$8),"-",'State Landscape Data'!$C$8)</f>
        <v>Population impacted by value-based purchasing and alternative payment models</v>
      </c>
      <c r="E7" s="38" t="str">
        <f>IF(ISBLANK('State Landscape Data'!$D$8),"-",'State Landscape Data'!$D$8)</f>
        <v>Percentage</v>
      </c>
      <c r="F7" s="38" t="str">
        <f>IF(ISBLANK('State Landscape Data'!$E$8),"-",'State Landscape Data'!$E$8)</f>
        <v>Active</v>
      </c>
      <c r="G7" s="38" t="str">
        <f>IF(ISBLANK('State Landscape Data'!$F$8),"-",'State Landscape Data'!$F$8)</f>
        <v>-</v>
      </c>
      <c r="H7" s="38" t="s">
        <v>64</v>
      </c>
      <c r="I7" s="38" t="s">
        <v>64</v>
      </c>
      <c r="J7" s="38" t="str">
        <f>CONCATENATE(H7,I7)</f>
        <v>BaselineBaseline</v>
      </c>
      <c r="K7" s="38" t="str">
        <f>IF(ISBLANK('State Landscape Data'!$K$8),"-",'State Landscape Data'!$K$8)</f>
        <v>Annual</v>
      </c>
      <c r="L7" s="43">
        <f>IF(ISNA(SUMIFS(INDEX('State Landscape Data'!$M$8:$AE$57,0,MATCH(CONCATENATE($J7,L$6),'State Landscape Data'!$M$6:$AE$6,0)),'State Landscape Data'!$B$8:$B$57,$C7,'State Landscape Data'!$C$8:$C$57,$D7)),"-",SUMIFS(INDEX('State Landscape Data'!$M$8:$AE$57,0,MATCH(CONCATENATE($J7,L$6),'State Landscape Data'!$M$6:$AE$6,0)),'State Landscape Data'!$B$8:$B$57,$C7,'State Landscape Data'!$C$8:$C$57,$D7))</f>
        <v>0</v>
      </c>
      <c r="M7" s="43">
        <f>IF(ISNA(SUMIFS(INDEX('State Landscape Data'!$M$8:$AE$57,0,MATCH(CONCATENATE($J7,M$6),'State Landscape Data'!$M$6:$AE$6,0)),'State Landscape Data'!$B$8:$B$57,$C7,'State Landscape Data'!$C$8:$C$57,$D7)),"-",SUMIFS(INDEX('State Landscape Data'!$M$8:$AE$57,0,MATCH(CONCATENATE($J7,M$6),'State Landscape Data'!$M$6:$AE$6,0)),'State Landscape Data'!$B$8:$B$57,$C7,'State Landscape Data'!$C$8:$C$57,$D7))</f>
        <v>0</v>
      </c>
      <c r="N7" s="154">
        <f>IF(ISNA(SUMIFS(INDEX('State Landscape Data'!$M$8:$AE$57,0,MATCH(CONCATENATE($J7,N$6),'State Landscape Data'!$M$6:$AE$6,0)),'State Landscape Data'!$B$8:$B$57,$C7,'State Landscape Data'!$C$8:$C$57,$D7)),"-",SUMIFS(INDEX('State Landscape Data'!$M$8:$AE$57,0,MATCH(CONCATENATE($J7,N$6),'State Landscape Data'!$M$6:$AE$6,0)),'State Landscape Data'!$B$8:$B$57,$C7,'State Landscape Data'!$C$8:$C$57,$D7))</f>
        <v>0</v>
      </c>
    </row>
    <row r="8" spans="2:14" x14ac:dyDescent="0.35">
      <c r="B8" s="37" t="s">
        <v>80</v>
      </c>
      <c r="C8" s="38" t="str">
        <f>IF(ISBLANK('State Landscape Data'!$B$8),"-",'State Landscape Data'!$B$8)</f>
        <v>Landscape Beneficiaries</v>
      </c>
      <c r="D8" s="38" t="str">
        <f>IF(ISBLANK('State Landscape Data'!$C$8),"-",'State Landscape Data'!$C$8)</f>
        <v>Population impacted by value-based purchasing and alternative payment models</v>
      </c>
      <c r="E8" s="38" t="str">
        <f>IF(ISBLANK('State Landscape Data'!$D$8),"-",'State Landscape Data'!$D$8)</f>
        <v>Percentage</v>
      </c>
      <c r="F8" s="38" t="str">
        <f>IF(ISBLANK('State Landscape Data'!$E$8),"-",'State Landscape Data'!$E$8)</f>
        <v>Active</v>
      </c>
      <c r="G8" s="38" t="str">
        <f>IF(ISBLANK('State Landscape Data'!$F$8),"-",'State Landscape Data'!$F$8)</f>
        <v>-</v>
      </c>
      <c r="H8" s="38">
        <v>1</v>
      </c>
      <c r="I8" s="38">
        <v>5</v>
      </c>
      <c r="J8" s="38" t="str">
        <f t="shared" ref="J8:J89" si="0">CONCATENATE(H8,I8)</f>
        <v>15</v>
      </c>
      <c r="K8" s="38" t="str">
        <f>IF(ISBLANK('State Landscape Data'!$K$8),"-",'State Landscape Data'!$K$8)</f>
        <v>Annual</v>
      </c>
      <c r="L8" s="43">
        <f>IF(ISNA(SUMIFS(INDEX('State Landscape Data'!$M$8:$AE$57,0,MATCH(CONCATENATE($J8,L$6),'State Landscape Data'!$M$6:$AE$6,0)),'State Landscape Data'!$B$8:$B$57,$C8,'State Landscape Data'!$C$8:$C$57,$D8)),"-",SUMIFS(INDEX('State Landscape Data'!$M$8:$AE$57,0,MATCH(CONCATENATE($J8,L$6),'State Landscape Data'!$M$6:$AE$6,0)),'State Landscape Data'!$B$8:$B$57,$C8,'State Landscape Data'!$C$8:$C$57,$D8))</f>
        <v>0</v>
      </c>
      <c r="M8" s="43">
        <f>IF(ISNA(SUMIFS(INDEX('State Landscape Data'!$M$8:$AE$57,0,MATCH(CONCATENATE($J8,M$6),'State Landscape Data'!$M$6:$AE$6,0)),'State Landscape Data'!$B$8:$B$57,$C8,'State Landscape Data'!$C$8:$C$57,$D8)),"-",SUMIFS(INDEX('State Landscape Data'!$M$8:$AE$57,0,MATCH(CONCATENATE($J8,M$6),'State Landscape Data'!$M$6:$AE$6,0)),'State Landscape Data'!$B$8:$B$57,$C8,'State Landscape Data'!$C$8:$C$57,$D8))</f>
        <v>0</v>
      </c>
      <c r="N8" s="154">
        <f>IF(ISNA(SUMIFS(INDEX('State Landscape Data'!$M$8:$AE$57,0,MATCH(CONCATENATE($J8,N$6),'State Landscape Data'!$M$6:$AE$6,0)),'State Landscape Data'!$B$8:$B$57,$C8,'State Landscape Data'!$C$8:$C$57,$D8)),"-",SUMIFS(INDEX('State Landscape Data'!$M$8:$AE$57,0,MATCH(CONCATENATE($J8,N$6),'State Landscape Data'!$M$6:$AE$6,0)),'State Landscape Data'!$B$8:$B$57,$C8,'State Landscape Data'!$C$8:$C$57,$D8))</f>
        <v>0</v>
      </c>
    </row>
    <row r="9" spans="2:14" x14ac:dyDescent="0.35">
      <c r="B9" s="37" t="s">
        <v>80</v>
      </c>
      <c r="C9" s="38" t="str">
        <f>IF(ISBLANK('State Landscape Data'!$B$8),"-",'State Landscape Data'!$B$8)</f>
        <v>Landscape Beneficiaries</v>
      </c>
      <c r="D9" s="38" t="str">
        <f>IF(ISBLANK('State Landscape Data'!$C$8),"-",'State Landscape Data'!$C$8)</f>
        <v>Population impacted by value-based purchasing and alternative payment models</v>
      </c>
      <c r="E9" s="38" t="str">
        <f>IF(ISBLANK('State Landscape Data'!$D$8),"-",'State Landscape Data'!$D$8)</f>
        <v>Percentage</v>
      </c>
      <c r="F9" s="38" t="str">
        <f>IF(ISBLANK('State Landscape Data'!$E$8),"-",'State Landscape Data'!$E$8)</f>
        <v>Active</v>
      </c>
      <c r="G9" s="38" t="str">
        <f>IF(ISBLANK('State Landscape Data'!$F$8),"-",'State Landscape Data'!$F$8)</f>
        <v>-</v>
      </c>
      <c r="H9" s="38">
        <v>1</v>
      </c>
      <c r="I9" s="38" t="s">
        <v>65</v>
      </c>
      <c r="J9" s="38" t="str">
        <f t="shared" si="0"/>
        <v>1Goal</v>
      </c>
      <c r="K9" s="38" t="str">
        <f>IF(ISBLANK('State Landscape Data'!$K$8),"-",'State Landscape Data'!$K$8)</f>
        <v>Annual</v>
      </c>
      <c r="L9" s="43" t="str">
        <f>IF(ISNA(SUMIFS(INDEX('State Landscape Data'!$M$8:$AE$57,0,MATCH(CONCATENATE($J9,L$6),'State Landscape Data'!$M$6:$AE$6,0)),'State Landscape Data'!$B$8:$B$57,$C9,'State Landscape Data'!$C$8:$C$57,$D9)),"-",SUMIFS(INDEX('State Landscape Data'!$M$8:$AE$57,0,MATCH(CONCATENATE($J9,L$6),'State Landscape Data'!$M$6:$AE$6,0)),'State Landscape Data'!$B$8:$B$57,$C9,'State Landscape Data'!$C$8:$C$57,$D9))</f>
        <v>-</v>
      </c>
      <c r="M9" s="43" t="str">
        <f>IF(ISNA(SUMIFS(INDEX('State Landscape Data'!$M$8:$AE$57,0,MATCH(CONCATENATE($J9,M$6),'State Landscape Data'!$M$6:$AE$6,0)),'State Landscape Data'!$B$8:$B$57,$C9,'State Landscape Data'!$C$8:$C$57,$D9)),"-",SUMIFS(INDEX('State Landscape Data'!$M$8:$AE$57,0,MATCH(CONCATENATE($J9,M$6),'State Landscape Data'!$M$6:$AE$6,0)),'State Landscape Data'!$B$8:$B$57,$C9,'State Landscape Data'!$C$8:$C$57,$D9))</f>
        <v>-</v>
      </c>
      <c r="N9" s="154">
        <f>IF(ISNA(SUMIFS(INDEX('State Landscape Data'!$M$8:$AE$57,0,MATCH(CONCATENATE($J9,N$6),'State Landscape Data'!$M$6:$AE$6,0)),'State Landscape Data'!$B$8:$B$57,$C9,'State Landscape Data'!$C$8:$C$57,$D9)),"-",SUMIFS(INDEX('State Landscape Data'!$M$8:$AE$57,0,MATCH(CONCATENATE($J9,N$6),'State Landscape Data'!$M$6:$AE$6,0)),'State Landscape Data'!$B$8:$B$57,$C9,'State Landscape Data'!$C$8:$C$57,$D9))</f>
        <v>0</v>
      </c>
    </row>
    <row r="10" spans="2:14" x14ac:dyDescent="0.35">
      <c r="B10" s="37" t="s">
        <v>80</v>
      </c>
      <c r="C10" s="38" t="str">
        <f>IF(ISBLANK('State Landscape Data'!$B$8),"-",'State Landscape Data'!$B$8)</f>
        <v>Landscape Beneficiaries</v>
      </c>
      <c r="D10" s="38" t="str">
        <f>IF(ISBLANK('State Landscape Data'!$C$8),"-",'State Landscape Data'!$C$8)</f>
        <v>Population impacted by value-based purchasing and alternative payment models</v>
      </c>
      <c r="E10" s="38" t="str">
        <f>IF(ISBLANK('State Landscape Data'!$D$8),"-",'State Landscape Data'!$D$8)</f>
        <v>Percentage</v>
      </c>
      <c r="F10" s="38" t="str">
        <f>IF(ISBLANK('State Landscape Data'!$E$8),"-",'State Landscape Data'!$E$8)</f>
        <v>Active</v>
      </c>
      <c r="G10" s="38" t="str">
        <f>IF(ISBLANK('State Landscape Data'!$F$8),"-",'State Landscape Data'!$F$8)</f>
        <v>-</v>
      </c>
      <c r="H10" s="38">
        <v>2</v>
      </c>
      <c r="I10" s="38">
        <v>5</v>
      </c>
      <c r="J10" s="38" t="str">
        <f t="shared" si="0"/>
        <v>25</v>
      </c>
      <c r="K10" s="38" t="str">
        <f>IF(ISBLANK('State Landscape Data'!$K$8),"-",'State Landscape Data'!$K$8)</f>
        <v>Annual</v>
      </c>
      <c r="L10" s="43">
        <f>IF(ISNA(SUMIFS(INDEX('State Landscape Data'!$M$8:$AE$57,0,MATCH(CONCATENATE($J10,L$6),'State Landscape Data'!$M$6:$AE$6,0)),'State Landscape Data'!$B$8:$B$57,$C10,'State Landscape Data'!$C$8:$C$57,$D10)),"-",SUMIFS(INDEX('State Landscape Data'!$M$8:$AE$57,0,MATCH(CONCATENATE($J10,L$6),'State Landscape Data'!$M$6:$AE$6,0)),'State Landscape Data'!$B$8:$B$57,$C10,'State Landscape Data'!$C$8:$C$57,$D10))</f>
        <v>0</v>
      </c>
      <c r="M10" s="43">
        <f>IF(ISNA(SUMIFS(INDEX('State Landscape Data'!$M$8:$AE$57,0,MATCH(CONCATENATE($J10,M$6),'State Landscape Data'!$M$6:$AE$6,0)),'State Landscape Data'!$B$8:$B$57,$C10,'State Landscape Data'!$C$8:$C$57,$D10)),"-",SUMIFS(INDEX('State Landscape Data'!$M$8:$AE$57,0,MATCH(CONCATENATE($J10,M$6),'State Landscape Data'!$M$6:$AE$6,0)),'State Landscape Data'!$B$8:$B$57,$C10,'State Landscape Data'!$C$8:$C$57,$D10))</f>
        <v>0</v>
      </c>
      <c r="N10" s="154">
        <f>IF(ISNA(SUMIFS(INDEX('State Landscape Data'!$M$8:$AE$57,0,MATCH(CONCATENATE($J10,N$6),'State Landscape Data'!$M$6:$AE$6,0)),'State Landscape Data'!$B$8:$B$57,$C10,'State Landscape Data'!$C$8:$C$57,$D10)),"-",SUMIFS(INDEX('State Landscape Data'!$M$8:$AE$57,0,MATCH(CONCATENATE($J10,N$6),'State Landscape Data'!$M$6:$AE$6,0)),'State Landscape Data'!$B$8:$B$57,$C10,'State Landscape Data'!$C$8:$C$57,$D10))</f>
        <v>0</v>
      </c>
    </row>
    <row r="11" spans="2:14" x14ac:dyDescent="0.35">
      <c r="B11" s="37" t="s">
        <v>80</v>
      </c>
      <c r="C11" s="38" t="str">
        <f>IF(ISBLANK('State Landscape Data'!$B$8),"-",'State Landscape Data'!$B$8)</f>
        <v>Landscape Beneficiaries</v>
      </c>
      <c r="D11" s="38" t="str">
        <f>IF(ISBLANK('State Landscape Data'!$C$8),"-",'State Landscape Data'!$C$8)</f>
        <v>Population impacted by value-based purchasing and alternative payment models</v>
      </c>
      <c r="E11" s="38" t="str">
        <f>IF(ISBLANK('State Landscape Data'!$D$8),"-",'State Landscape Data'!$D$8)</f>
        <v>Percentage</v>
      </c>
      <c r="F11" s="38" t="str">
        <f>IF(ISBLANK('State Landscape Data'!$E$8),"-",'State Landscape Data'!$E$8)</f>
        <v>Active</v>
      </c>
      <c r="G11" s="38" t="str">
        <f>IF(ISBLANK('State Landscape Data'!$F$8),"-",'State Landscape Data'!$F$8)</f>
        <v>-</v>
      </c>
      <c r="H11" s="38">
        <v>2</v>
      </c>
      <c r="I11" s="38" t="s">
        <v>65</v>
      </c>
      <c r="J11" s="38" t="str">
        <f t="shared" si="0"/>
        <v>2Goal</v>
      </c>
      <c r="K11" s="38" t="str">
        <f>IF(ISBLANK('State Landscape Data'!$K$8),"-",'State Landscape Data'!$K$8)</f>
        <v>Annual</v>
      </c>
      <c r="L11" s="43" t="str">
        <f>IF(ISNA(SUMIFS(INDEX('State Landscape Data'!$M$8:$AE$57,0,MATCH(CONCATENATE($J11,L$6),'State Landscape Data'!$M$6:$AE$6,0)),'State Landscape Data'!$B$8:$B$57,$C11,'State Landscape Data'!$C$8:$C$57,$D11)),"-",SUMIFS(INDEX('State Landscape Data'!$M$8:$AE$57,0,MATCH(CONCATENATE($J11,L$6),'State Landscape Data'!$M$6:$AE$6,0)),'State Landscape Data'!$B$8:$B$57,$C11,'State Landscape Data'!$C$8:$C$57,$D11))</f>
        <v>-</v>
      </c>
      <c r="M11" s="43" t="str">
        <f>IF(ISNA(SUMIFS(INDEX('State Landscape Data'!$M$8:$AE$57,0,MATCH(CONCATENATE($J11,M$6),'State Landscape Data'!$M$6:$AE$6,0)),'State Landscape Data'!$B$8:$B$57,$C11,'State Landscape Data'!$C$8:$C$57,$D11)),"-",SUMIFS(INDEX('State Landscape Data'!$M$8:$AE$57,0,MATCH(CONCATENATE($J11,M$6),'State Landscape Data'!$M$6:$AE$6,0)),'State Landscape Data'!$B$8:$B$57,$C11,'State Landscape Data'!$C$8:$C$57,$D11))</f>
        <v>-</v>
      </c>
      <c r="N11" s="154">
        <f>IF(ISNA(SUMIFS(INDEX('State Landscape Data'!$M$8:$AE$57,0,MATCH(CONCATENATE($J11,N$6),'State Landscape Data'!$M$6:$AE$6,0)),'State Landscape Data'!$B$8:$B$57,$C11,'State Landscape Data'!$C$8:$C$57,$D11)),"-",SUMIFS(INDEX('State Landscape Data'!$M$8:$AE$57,0,MATCH(CONCATENATE($J11,N$6),'State Landscape Data'!$M$6:$AE$6,0)),'State Landscape Data'!$B$8:$B$57,$C11,'State Landscape Data'!$C$8:$C$57,$D11))</f>
        <v>0</v>
      </c>
    </row>
    <row r="12" spans="2:14" x14ac:dyDescent="0.35">
      <c r="B12" s="37" t="s">
        <v>80</v>
      </c>
      <c r="C12" s="38" t="str">
        <f>IF(ISBLANK('State Landscape Data'!$B$8),"-",'State Landscape Data'!$B$8)</f>
        <v>Landscape Beneficiaries</v>
      </c>
      <c r="D12" s="38" t="str">
        <f>IF(ISBLANK('State Landscape Data'!$C$8),"-",'State Landscape Data'!$C$8)</f>
        <v>Population impacted by value-based purchasing and alternative payment models</v>
      </c>
      <c r="E12" s="38" t="str">
        <f>IF(ISBLANK('State Landscape Data'!$D$8),"-",'State Landscape Data'!$D$8)</f>
        <v>Percentage</v>
      </c>
      <c r="F12" s="38" t="str">
        <f>IF(ISBLANK('State Landscape Data'!$E$8),"-",'State Landscape Data'!$E$8)</f>
        <v>Active</v>
      </c>
      <c r="G12" s="38" t="str">
        <f>IF(ISBLANK('State Landscape Data'!$F$8),"-",'State Landscape Data'!$F$8)</f>
        <v>-</v>
      </c>
      <c r="H12" s="38">
        <v>3</v>
      </c>
      <c r="I12" s="38">
        <v>5</v>
      </c>
      <c r="J12" s="38" t="str">
        <f t="shared" si="0"/>
        <v>35</v>
      </c>
      <c r="K12" s="38" t="str">
        <f>IF(ISBLANK('State Landscape Data'!$K$8),"-",'State Landscape Data'!$K$8)</f>
        <v>Annual</v>
      </c>
      <c r="L12" s="43">
        <f>IF(ISNA(SUMIFS(INDEX('State Landscape Data'!$M$8:$AE$57,0,MATCH(CONCATENATE($J12,L$6),'State Landscape Data'!$M$6:$AE$6,0)),'State Landscape Data'!$B$8:$B$57,$C12,'State Landscape Data'!$C$8:$C$57,$D12)),"-",SUMIFS(INDEX('State Landscape Data'!$M$8:$AE$57,0,MATCH(CONCATENATE($J12,L$6),'State Landscape Data'!$M$6:$AE$6,0)),'State Landscape Data'!$B$8:$B$57,$C12,'State Landscape Data'!$C$8:$C$57,$D12))</f>
        <v>0</v>
      </c>
      <c r="M12" s="43">
        <f>IF(ISNA(SUMIFS(INDEX('State Landscape Data'!$M$8:$AE$57,0,MATCH(CONCATENATE($J12,M$6),'State Landscape Data'!$M$6:$AE$6,0)),'State Landscape Data'!$B$8:$B$57,$C12,'State Landscape Data'!$C$8:$C$57,$D12)),"-",SUMIFS(INDEX('State Landscape Data'!$M$8:$AE$57,0,MATCH(CONCATENATE($J12,M$6),'State Landscape Data'!$M$6:$AE$6,0)),'State Landscape Data'!$B$8:$B$57,$C12,'State Landscape Data'!$C$8:$C$57,$D12))</f>
        <v>0</v>
      </c>
      <c r="N12" s="154">
        <f>IF(ISNA(SUMIFS(INDEX('State Landscape Data'!$M$8:$AE$57,0,MATCH(CONCATENATE($J12,N$6),'State Landscape Data'!$M$6:$AE$6,0)),'State Landscape Data'!$B$8:$B$57,$C12,'State Landscape Data'!$C$8:$C$57,$D12)),"-",SUMIFS(INDEX('State Landscape Data'!$M$8:$AE$57,0,MATCH(CONCATENATE($J12,N$6),'State Landscape Data'!$M$6:$AE$6,0)),'State Landscape Data'!$B$8:$B$57,$C12,'State Landscape Data'!$C$8:$C$57,$D12))</f>
        <v>0</v>
      </c>
    </row>
    <row r="13" spans="2:14" x14ac:dyDescent="0.35">
      <c r="B13" s="37" t="s">
        <v>80</v>
      </c>
      <c r="C13" s="38" t="str">
        <f>IF(ISBLANK('State Landscape Data'!$B$8),"-",'State Landscape Data'!$B$8)</f>
        <v>Landscape Beneficiaries</v>
      </c>
      <c r="D13" s="38" t="str">
        <f>IF(ISBLANK('State Landscape Data'!$C$8),"-",'State Landscape Data'!$C$8)</f>
        <v>Population impacted by value-based purchasing and alternative payment models</v>
      </c>
      <c r="E13" s="38" t="str">
        <f>IF(ISBLANK('State Landscape Data'!$D$8),"-",'State Landscape Data'!$D$8)</f>
        <v>Percentage</v>
      </c>
      <c r="F13" s="38" t="str">
        <f>IF(ISBLANK('State Landscape Data'!$E$8),"-",'State Landscape Data'!$E$8)</f>
        <v>Active</v>
      </c>
      <c r="G13" s="38" t="str">
        <f>IF(ISBLANK('State Landscape Data'!$F$8),"-",'State Landscape Data'!$F$8)</f>
        <v>-</v>
      </c>
      <c r="H13" s="38">
        <v>3</v>
      </c>
      <c r="I13" s="38" t="s">
        <v>65</v>
      </c>
      <c r="J13" s="38" t="str">
        <f t="shared" si="0"/>
        <v>3Goal</v>
      </c>
      <c r="K13" s="38" t="str">
        <f>IF(ISBLANK('State Landscape Data'!$K$8),"-",'State Landscape Data'!$K$8)</f>
        <v>Annual</v>
      </c>
      <c r="L13" s="43" t="str">
        <f>IF(ISNA(SUMIFS(INDEX('State Landscape Data'!$M$8:$AE$57,0,MATCH(CONCATENATE($J13,L$6),'State Landscape Data'!$M$6:$AE$6,0)),'State Landscape Data'!$B$8:$B$57,$C13,'State Landscape Data'!$C$8:$C$57,$D13)),"-",SUMIFS(INDEX('State Landscape Data'!$M$8:$AE$57,0,MATCH(CONCATENATE($J13,L$6),'State Landscape Data'!$M$6:$AE$6,0)),'State Landscape Data'!$B$8:$B$57,$C13,'State Landscape Data'!$C$8:$C$57,$D13))</f>
        <v>-</v>
      </c>
      <c r="M13" s="43" t="str">
        <f>IF(ISNA(SUMIFS(INDEX('State Landscape Data'!$M$8:$AE$57,0,MATCH(CONCATENATE($J13,M$6),'State Landscape Data'!$M$6:$AE$6,0)),'State Landscape Data'!$B$8:$B$57,$C13,'State Landscape Data'!$C$8:$C$57,$D13)),"-",SUMIFS(INDEX('State Landscape Data'!$M$8:$AE$57,0,MATCH(CONCATENATE($J13,M$6),'State Landscape Data'!$M$6:$AE$6,0)),'State Landscape Data'!$B$8:$B$57,$C13,'State Landscape Data'!$C$8:$C$57,$D13))</f>
        <v>-</v>
      </c>
      <c r="N13" s="154">
        <f>IF(ISNA(SUMIFS(INDEX('State Landscape Data'!$M$8:$AE$57,0,MATCH(CONCATENATE($J13,N$6),'State Landscape Data'!$M$6:$AE$6,0)),'State Landscape Data'!$B$8:$B$57,$C13,'State Landscape Data'!$C$8:$C$57,$D13)),"-",SUMIFS(INDEX('State Landscape Data'!$M$8:$AE$57,0,MATCH(CONCATENATE($J13,N$6),'State Landscape Data'!$M$6:$AE$6,0)),'State Landscape Data'!$B$8:$B$57,$C13,'State Landscape Data'!$C$8:$C$57,$D13))</f>
        <v>0</v>
      </c>
    </row>
    <row r="14" spans="2:14" x14ac:dyDescent="0.35">
      <c r="B14" s="37" t="s">
        <v>80</v>
      </c>
      <c r="C14" s="38" t="str">
        <f>IF(ISBLANK('State Landscape Data'!$B$8),"-",'State Landscape Data'!$B$8)</f>
        <v>Landscape Beneficiaries</v>
      </c>
      <c r="D14" s="38" t="str">
        <f>IF(ISBLANK('State Landscape Data'!$C$8),"-",'State Landscape Data'!$C$8)</f>
        <v>Population impacted by value-based purchasing and alternative payment models</v>
      </c>
      <c r="E14" s="38" t="str">
        <f>IF(ISBLANK('State Landscape Data'!$D$8),"-",'State Landscape Data'!$D$8)</f>
        <v>Percentage</v>
      </c>
      <c r="F14" s="38" t="str">
        <f>IF(ISBLANK('State Landscape Data'!$E$8),"-",'State Landscape Data'!$E$8)</f>
        <v>Active</v>
      </c>
      <c r="G14" s="38" t="str">
        <f>IF(ISBLANK('State Landscape Data'!$F$8),"-",'State Landscape Data'!$F$8)</f>
        <v>-</v>
      </c>
      <c r="H14" s="38">
        <v>4</v>
      </c>
      <c r="I14" s="38">
        <v>5</v>
      </c>
      <c r="J14" s="38" t="str">
        <f t="shared" ref="J14:J15" si="1">CONCATENATE(H14,I14)</f>
        <v>45</v>
      </c>
      <c r="K14" s="38" t="str">
        <f>IF(ISBLANK('State Landscape Data'!$K$8),"-",'State Landscape Data'!$K$8)</f>
        <v>Annual</v>
      </c>
      <c r="L14" s="43">
        <f>IF(ISNA(SUMIFS(INDEX('State Landscape Data'!$M$8:$AE$57,0,MATCH(CONCATENATE($J14,L$6),'State Landscape Data'!$M$6:$AE$6,0)),'State Landscape Data'!$B$8:$B$57,$C14,'State Landscape Data'!$C$8:$C$57,$D14)),"-",SUMIFS(INDEX('State Landscape Data'!$M$8:$AE$57,0,MATCH(CONCATENATE($J14,L$6),'State Landscape Data'!$M$6:$AE$6,0)),'State Landscape Data'!$B$8:$B$57,$C14,'State Landscape Data'!$C$8:$C$57,$D14))</f>
        <v>0</v>
      </c>
      <c r="M14" s="43">
        <f>IF(ISNA(SUMIFS(INDEX('State Landscape Data'!$M$8:$AE$57,0,MATCH(CONCATENATE($J14,M$6),'State Landscape Data'!$M$6:$AE$6,0)),'State Landscape Data'!$B$8:$B$57,$C14,'State Landscape Data'!$C$8:$C$57,$D14)),"-",SUMIFS(INDEX('State Landscape Data'!$M$8:$AE$57,0,MATCH(CONCATENATE($J14,M$6),'State Landscape Data'!$M$6:$AE$6,0)),'State Landscape Data'!$B$8:$B$57,$C14,'State Landscape Data'!$C$8:$C$57,$D14))</f>
        <v>0</v>
      </c>
      <c r="N14" s="154">
        <f>IF(ISNA(SUMIFS(INDEX('State Landscape Data'!$M$8:$AE$57,0,MATCH(CONCATENATE($J14,N$6),'State Landscape Data'!$M$6:$AE$6,0)),'State Landscape Data'!$B$8:$B$57,$C14,'State Landscape Data'!$C$8:$C$57,$D14)),"-",SUMIFS(INDEX('State Landscape Data'!$M$8:$AE$57,0,MATCH(CONCATENATE($J14,N$6),'State Landscape Data'!$M$6:$AE$6,0)),'State Landscape Data'!$B$8:$B$57,$C14,'State Landscape Data'!$C$8:$C$57,$D14))</f>
        <v>0</v>
      </c>
    </row>
    <row r="15" spans="2:14" x14ac:dyDescent="0.35">
      <c r="B15" s="37" t="s">
        <v>80</v>
      </c>
      <c r="C15" s="38" t="str">
        <f>IF(ISBLANK('State Landscape Data'!$B$8),"-",'State Landscape Data'!$B$8)</f>
        <v>Landscape Beneficiaries</v>
      </c>
      <c r="D15" s="38" t="str">
        <f>IF(ISBLANK('State Landscape Data'!$C$8),"-",'State Landscape Data'!$C$8)</f>
        <v>Population impacted by value-based purchasing and alternative payment models</v>
      </c>
      <c r="E15" s="38" t="str">
        <f>IF(ISBLANK('State Landscape Data'!$D$8),"-",'State Landscape Data'!$D$8)</f>
        <v>Percentage</v>
      </c>
      <c r="F15" s="38" t="str">
        <f>IF(ISBLANK('State Landscape Data'!$E$8),"-",'State Landscape Data'!$E$8)</f>
        <v>Active</v>
      </c>
      <c r="G15" s="38" t="str">
        <f>IF(ISBLANK('State Landscape Data'!$F$8),"-",'State Landscape Data'!$F$8)</f>
        <v>-</v>
      </c>
      <c r="H15" s="38">
        <v>4</v>
      </c>
      <c r="I15" s="38" t="s">
        <v>65</v>
      </c>
      <c r="J15" s="38" t="str">
        <f t="shared" si="1"/>
        <v>4Goal</v>
      </c>
      <c r="K15" s="38" t="str">
        <f>IF(ISBLANK('State Landscape Data'!$K$8),"-",'State Landscape Data'!$K$8)</f>
        <v>Annual</v>
      </c>
      <c r="L15" s="43" t="str">
        <f>IF(ISNA(SUMIFS(INDEX('State Landscape Data'!$M$8:$AE$57,0,MATCH(CONCATENATE($J15,L$6),'State Landscape Data'!$M$6:$AE$6,0)),'State Landscape Data'!$B$8:$B$57,$C15,'State Landscape Data'!$C$8:$C$57,$D15)),"-",SUMIFS(INDEX('State Landscape Data'!$M$8:$AE$57,0,MATCH(CONCATENATE($J15,L$6),'State Landscape Data'!$M$6:$AE$6,0)),'State Landscape Data'!$B$8:$B$57,$C15,'State Landscape Data'!$C$8:$C$57,$D15))</f>
        <v>-</v>
      </c>
      <c r="M15" s="43" t="str">
        <f>IF(ISNA(SUMIFS(INDEX('State Landscape Data'!$M$8:$AE$57,0,MATCH(CONCATENATE($J15,M$6),'State Landscape Data'!$M$6:$AE$6,0)),'State Landscape Data'!$B$8:$B$57,$C15,'State Landscape Data'!$C$8:$C$57,$D15)),"-",SUMIFS(INDEX('State Landscape Data'!$M$8:$AE$57,0,MATCH(CONCATENATE($J15,M$6),'State Landscape Data'!$M$6:$AE$6,0)),'State Landscape Data'!$B$8:$B$57,$C15,'State Landscape Data'!$C$8:$C$57,$D15))</f>
        <v>-</v>
      </c>
      <c r="N15" s="154">
        <f>IF(ISNA(SUMIFS(INDEX('State Landscape Data'!$M$8:$AE$57,0,MATCH(CONCATENATE($J15,N$6),'State Landscape Data'!$M$6:$AE$6,0)),'State Landscape Data'!$B$8:$B$57,$C15,'State Landscape Data'!$C$8:$C$57,$D15)),"-",SUMIFS(INDEX('State Landscape Data'!$M$8:$AE$57,0,MATCH(CONCATENATE($J15,N$6),'State Landscape Data'!$M$6:$AE$6,0)),'State Landscape Data'!$B$8:$B$57,$C15,'State Landscape Data'!$C$8:$C$57,$D15))</f>
        <v>0</v>
      </c>
    </row>
    <row r="16" spans="2:14" x14ac:dyDescent="0.35">
      <c r="B16" s="37" t="s">
        <v>80</v>
      </c>
      <c r="C16" s="38" t="str">
        <f>IF(ISBLANK('State Landscape Data'!$B$9),"-",'State Landscape Data'!$B$9)</f>
        <v>Landscape Providers</v>
      </c>
      <c r="D16" s="38" t="str">
        <f>IF(ISBLANK('State Landscape Data'!$C$9),"-",'State Landscape Data'!$C$9)</f>
        <v>TBD by Awardee in Consultation with PO</v>
      </c>
      <c r="E16" s="38" t="str">
        <f>IF(ISBLANK('State Landscape Data'!$D$9),"-",'State Landscape Data'!$D$9)</f>
        <v>Percentage</v>
      </c>
      <c r="F16" s="38" t="str">
        <f>IF(ISBLANK('State Landscape Data'!$E$9),"-",'State Landscape Data'!$E$9)</f>
        <v>Active</v>
      </c>
      <c r="G16" s="38" t="str">
        <f>IF(ISBLANK('State Landscape Data'!$F$9),"-",'State Landscape Data'!$F$9)</f>
        <v>-</v>
      </c>
      <c r="H16" s="38" t="s">
        <v>64</v>
      </c>
      <c r="I16" s="38" t="s">
        <v>64</v>
      </c>
      <c r="J16" s="38" t="str">
        <f t="shared" si="0"/>
        <v>BaselineBaseline</v>
      </c>
      <c r="K16" s="38" t="str">
        <f>IF(ISBLANK('State Landscape Data'!$K$9),"-",'State Landscape Data'!$K$9)</f>
        <v>Annual</v>
      </c>
      <c r="L16" s="43">
        <f>IF(ISNA(SUMIFS(INDEX('State Landscape Data'!$M$8:$AE$57,0,MATCH(CONCATENATE($J16,L$6),'State Landscape Data'!$M$6:$AE$6,0)),'State Landscape Data'!$B$8:$B$57,$C16,'State Landscape Data'!$C$8:$C$57,$D16)),"-",SUMIFS(INDEX('State Landscape Data'!$M$8:$AE$57,0,MATCH(CONCATENATE($J16,L$6),'State Landscape Data'!$M$6:$AE$6,0)),'State Landscape Data'!$B$8:$B$57,$C16,'State Landscape Data'!$C$8:$C$57,$D16))</f>
        <v>0</v>
      </c>
      <c r="M16" s="43">
        <f>IF(ISNA(SUMIFS(INDEX('State Landscape Data'!$M$8:$AE$57,0,MATCH(CONCATENATE($J16,M$6),'State Landscape Data'!$M$6:$AE$6,0)),'State Landscape Data'!$B$8:$B$57,$C16,'State Landscape Data'!$C$8:$C$57,$D16)),"-",SUMIFS(INDEX('State Landscape Data'!$M$8:$AE$57,0,MATCH(CONCATENATE($J16,M$6),'State Landscape Data'!$M$6:$AE$6,0)),'State Landscape Data'!$B$8:$B$57,$C16,'State Landscape Data'!$C$8:$C$57,$D16))</f>
        <v>0</v>
      </c>
      <c r="N16" s="154">
        <f>IF(ISNA(SUMIFS(INDEX('State Landscape Data'!$M$8:$AE$57,0,MATCH(CONCATENATE($J16,N$6),'State Landscape Data'!$M$6:$AE$6,0)),'State Landscape Data'!$B$8:$B$57,$C16,'State Landscape Data'!$C$8:$C$57,$D16)),"-",SUMIFS(INDEX('State Landscape Data'!$M$8:$AE$57,0,MATCH(CONCATENATE($J16,N$6),'State Landscape Data'!$M$6:$AE$6,0)),'State Landscape Data'!$B$8:$B$57,$C16,'State Landscape Data'!$C$8:$C$57,$D16))</f>
        <v>0</v>
      </c>
    </row>
    <row r="17" spans="2:14" x14ac:dyDescent="0.35">
      <c r="B17" s="37" t="s">
        <v>80</v>
      </c>
      <c r="C17" s="38" t="str">
        <f>IF(ISBLANK('State Landscape Data'!$B$9),"-",'State Landscape Data'!$B$9)</f>
        <v>Landscape Providers</v>
      </c>
      <c r="D17" s="38" t="str">
        <f>IF(ISBLANK('State Landscape Data'!$C$9),"-",'State Landscape Data'!$C$9)</f>
        <v>TBD by Awardee in Consultation with PO</v>
      </c>
      <c r="E17" s="38" t="str">
        <f>IF(ISBLANK('State Landscape Data'!$D$9),"-",'State Landscape Data'!$D$9)</f>
        <v>Percentage</v>
      </c>
      <c r="F17" s="38" t="str">
        <f>IF(ISBLANK('State Landscape Data'!$E$9),"-",'State Landscape Data'!$E$9)</f>
        <v>Active</v>
      </c>
      <c r="G17" s="38" t="str">
        <f>IF(ISBLANK('State Landscape Data'!$F$9),"-",'State Landscape Data'!$F$9)</f>
        <v>-</v>
      </c>
      <c r="H17" s="38">
        <v>1</v>
      </c>
      <c r="I17" s="38">
        <v>5</v>
      </c>
      <c r="J17" s="38" t="str">
        <f t="shared" si="0"/>
        <v>15</v>
      </c>
      <c r="K17" s="38" t="str">
        <f>IF(ISBLANK('State Landscape Data'!$K$9),"-",'State Landscape Data'!$K$9)</f>
        <v>Annual</v>
      </c>
      <c r="L17" s="43">
        <f>IF(ISNA(SUMIFS(INDEX('State Landscape Data'!$M$8:$AE$57,0,MATCH(CONCATENATE($J17,L$6),'State Landscape Data'!$M$6:$AE$6,0)),'State Landscape Data'!$B$8:$B$57,$C17,'State Landscape Data'!$C$8:$C$57,$D17)),"-",SUMIFS(INDEX('State Landscape Data'!$M$8:$AE$57,0,MATCH(CONCATENATE($J17,L$6),'State Landscape Data'!$M$6:$AE$6,0)),'State Landscape Data'!$B$8:$B$57,$C17,'State Landscape Data'!$C$8:$C$57,$D17))</f>
        <v>0</v>
      </c>
      <c r="M17" s="43">
        <f>IF(ISNA(SUMIFS(INDEX('State Landscape Data'!$M$8:$AE$57,0,MATCH(CONCATENATE($J17,M$6),'State Landscape Data'!$M$6:$AE$6,0)),'State Landscape Data'!$B$8:$B$57,$C17,'State Landscape Data'!$C$8:$C$57,$D17)),"-",SUMIFS(INDEX('State Landscape Data'!$M$8:$AE$57,0,MATCH(CONCATENATE($J17,M$6),'State Landscape Data'!$M$6:$AE$6,0)),'State Landscape Data'!$B$8:$B$57,$C17,'State Landscape Data'!$C$8:$C$57,$D17))</f>
        <v>0</v>
      </c>
      <c r="N17" s="154">
        <f>IF(ISNA(SUMIFS(INDEX('State Landscape Data'!$M$8:$AE$57,0,MATCH(CONCATENATE($J17,N$6),'State Landscape Data'!$M$6:$AE$6,0)),'State Landscape Data'!$B$8:$B$57,$C17,'State Landscape Data'!$C$8:$C$57,$D17)),"-",SUMIFS(INDEX('State Landscape Data'!$M$8:$AE$57,0,MATCH(CONCATENATE($J17,N$6),'State Landscape Data'!$M$6:$AE$6,0)),'State Landscape Data'!$B$8:$B$57,$C17,'State Landscape Data'!$C$8:$C$57,$D17))</f>
        <v>0</v>
      </c>
    </row>
    <row r="18" spans="2:14" x14ac:dyDescent="0.35">
      <c r="B18" s="37" t="s">
        <v>80</v>
      </c>
      <c r="C18" s="38" t="str">
        <f>IF(ISBLANK('State Landscape Data'!$B$9),"-",'State Landscape Data'!$B$9)</f>
        <v>Landscape Providers</v>
      </c>
      <c r="D18" s="38" t="str">
        <f>IF(ISBLANK('State Landscape Data'!$C$9),"-",'State Landscape Data'!$C$9)</f>
        <v>TBD by Awardee in Consultation with PO</v>
      </c>
      <c r="E18" s="38" t="str">
        <f>IF(ISBLANK('State Landscape Data'!$D$9),"-",'State Landscape Data'!$D$9)</f>
        <v>Percentage</v>
      </c>
      <c r="F18" s="38" t="str">
        <f>IF(ISBLANK('State Landscape Data'!$E$9),"-",'State Landscape Data'!$E$9)</f>
        <v>Active</v>
      </c>
      <c r="G18" s="38" t="str">
        <f>IF(ISBLANK('State Landscape Data'!$F$9),"-",'State Landscape Data'!$F$9)</f>
        <v>-</v>
      </c>
      <c r="H18" s="38">
        <v>1</v>
      </c>
      <c r="I18" s="38" t="s">
        <v>65</v>
      </c>
      <c r="J18" s="38" t="str">
        <f t="shared" si="0"/>
        <v>1Goal</v>
      </c>
      <c r="K18" s="38" t="str">
        <f>IF(ISBLANK('State Landscape Data'!$K$9),"-",'State Landscape Data'!$K$9)</f>
        <v>Annual</v>
      </c>
      <c r="L18" s="43" t="str">
        <f>IF(ISNA(SUMIFS(INDEX('State Landscape Data'!$M$8:$AE$57,0,MATCH(CONCATENATE($J18,L$6),'State Landscape Data'!$M$6:$AE$6,0)),'State Landscape Data'!$B$8:$B$57,$C18,'State Landscape Data'!$C$8:$C$57,$D18)),"-",SUMIFS(INDEX('State Landscape Data'!$M$8:$AE$57,0,MATCH(CONCATENATE($J18,L$6),'State Landscape Data'!$M$6:$AE$6,0)),'State Landscape Data'!$B$8:$B$57,$C18,'State Landscape Data'!$C$8:$C$57,$D18))</f>
        <v>-</v>
      </c>
      <c r="M18" s="43" t="str">
        <f>IF(ISNA(SUMIFS(INDEX('State Landscape Data'!$M$8:$AE$57,0,MATCH(CONCATENATE($J18,M$6),'State Landscape Data'!$M$6:$AE$6,0)),'State Landscape Data'!$B$8:$B$57,$C18,'State Landscape Data'!$C$8:$C$57,$D18)),"-",SUMIFS(INDEX('State Landscape Data'!$M$8:$AE$57,0,MATCH(CONCATENATE($J18,M$6),'State Landscape Data'!$M$6:$AE$6,0)),'State Landscape Data'!$B$8:$B$57,$C18,'State Landscape Data'!$C$8:$C$57,$D18))</f>
        <v>-</v>
      </c>
      <c r="N18" s="154">
        <f>IF(ISNA(SUMIFS(INDEX('State Landscape Data'!$M$8:$AE$57,0,MATCH(CONCATENATE($J18,N$6),'State Landscape Data'!$M$6:$AE$6,0)),'State Landscape Data'!$B$8:$B$57,$C18,'State Landscape Data'!$C$8:$C$57,$D18)),"-",SUMIFS(INDEX('State Landscape Data'!$M$8:$AE$57,0,MATCH(CONCATENATE($J18,N$6),'State Landscape Data'!$M$6:$AE$6,0)),'State Landscape Data'!$B$8:$B$57,$C18,'State Landscape Data'!$C$8:$C$57,$D18))</f>
        <v>0</v>
      </c>
    </row>
    <row r="19" spans="2:14" x14ac:dyDescent="0.35">
      <c r="B19" s="37" t="s">
        <v>80</v>
      </c>
      <c r="C19" s="38" t="str">
        <f>IF(ISBLANK('State Landscape Data'!$B$9),"-",'State Landscape Data'!$B$9)</f>
        <v>Landscape Providers</v>
      </c>
      <c r="D19" s="38" t="str">
        <f>IF(ISBLANK('State Landscape Data'!$C$9),"-",'State Landscape Data'!$C$9)</f>
        <v>TBD by Awardee in Consultation with PO</v>
      </c>
      <c r="E19" s="38" t="str">
        <f>IF(ISBLANK('State Landscape Data'!$D$9),"-",'State Landscape Data'!$D$9)</f>
        <v>Percentage</v>
      </c>
      <c r="F19" s="38" t="str">
        <f>IF(ISBLANK('State Landscape Data'!$E$9),"-",'State Landscape Data'!$E$9)</f>
        <v>Active</v>
      </c>
      <c r="G19" s="38" t="str">
        <f>IF(ISBLANK('State Landscape Data'!$F$9),"-",'State Landscape Data'!$F$9)</f>
        <v>-</v>
      </c>
      <c r="H19" s="38">
        <v>2</v>
      </c>
      <c r="I19" s="38">
        <v>5</v>
      </c>
      <c r="J19" s="38" t="str">
        <f t="shared" si="0"/>
        <v>25</v>
      </c>
      <c r="K19" s="38" t="str">
        <f>IF(ISBLANK('State Landscape Data'!$K$9),"-",'State Landscape Data'!$K$9)</f>
        <v>Annual</v>
      </c>
      <c r="L19" s="43">
        <f>IF(ISNA(SUMIFS(INDEX('State Landscape Data'!$M$8:$AE$57,0,MATCH(CONCATENATE($J19,L$6),'State Landscape Data'!$M$6:$AE$6,0)),'State Landscape Data'!$B$8:$B$57,$C19,'State Landscape Data'!$C$8:$C$57,$D19)),"-",SUMIFS(INDEX('State Landscape Data'!$M$8:$AE$57,0,MATCH(CONCATENATE($J19,L$6),'State Landscape Data'!$M$6:$AE$6,0)),'State Landscape Data'!$B$8:$B$57,$C19,'State Landscape Data'!$C$8:$C$57,$D19))</f>
        <v>0</v>
      </c>
      <c r="M19" s="43">
        <f>IF(ISNA(SUMIFS(INDEX('State Landscape Data'!$M$8:$AE$57,0,MATCH(CONCATENATE($J19,M$6),'State Landscape Data'!$M$6:$AE$6,0)),'State Landscape Data'!$B$8:$B$57,$C19,'State Landscape Data'!$C$8:$C$57,$D19)),"-",SUMIFS(INDEX('State Landscape Data'!$M$8:$AE$57,0,MATCH(CONCATENATE($J19,M$6),'State Landscape Data'!$M$6:$AE$6,0)),'State Landscape Data'!$B$8:$B$57,$C19,'State Landscape Data'!$C$8:$C$57,$D19))</f>
        <v>0</v>
      </c>
      <c r="N19" s="154">
        <f>IF(ISNA(SUMIFS(INDEX('State Landscape Data'!$M$8:$AE$57,0,MATCH(CONCATENATE($J19,N$6),'State Landscape Data'!$M$6:$AE$6,0)),'State Landscape Data'!$B$8:$B$57,$C19,'State Landscape Data'!$C$8:$C$57,$D19)),"-",SUMIFS(INDEX('State Landscape Data'!$M$8:$AE$57,0,MATCH(CONCATENATE($J19,N$6),'State Landscape Data'!$M$6:$AE$6,0)),'State Landscape Data'!$B$8:$B$57,$C19,'State Landscape Data'!$C$8:$C$57,$D19))</f>
        <v>0</v>
      </c>
    </row>
    <row r="20" spans="2:14" x14ac:dyDescent="0.35">
      <c r="B20" s="37" t="s">
        <v>80</v>
      </c>
      <c r="C20" s="38" t="str">
        <f>IF(ISBLANK('State Landscape Data'!$B$9),"-",'State Landscape Data'!$B$9)</f>
        <v>Landscape Providers</v>
      </c>
      <c r="D20" s="38" t="str">
        <f>IF(ISBLANK('State Landscape Data'!$C$9),"-",'State Landscape Data'!$C$9)</f>
        <v>TBD by Awardee in Consultation with PO</v>
      </c>
      <c r="E20" s="38" t="str">
        <f>IF(ISBLANK('State Landscape Data'!$D$9),"-",'State Landscape Data'!$D$9)</f>
        <v>Percentage</v>
      </c>
      <c r="F20" s="38" t="str">
        <f>IF(ISBLANK('State Landscape Data'!$E$9),"-",'State Landscape Data'!$E$9)</f>
        <v>Active</v>
      </c>
      <c r="G20" s="38" t="str">
        <f>IF(ISBLANK('State Landscape Data'!$F$9),"-",'State Landscape Data'!$F$9)</f>
        <v>-</v>
      </c>
      <c r="H20" s="38">
        <v>2</v>
      </c>
      <c r="I20" s="38" t="s">
        <v>65</v>
      </c>
      <c r="J20" s="38" t="str">
        <f t="shared" si="0"/>
        <v>2Goal</v>
      </c>
      <c r="K20" s="38" t="str">
        <f>IF(ISBLANK('State Landscape Data'!$K$9),"-",'State Landscape Data'!$K$9)</f>
        <v>Annual</v>
      </c>
      <c r="L20" s="43" t="str">
        <f>IF(ISNA(SUMIFS(INDEX('State Landscape Data'!$M$8:$AE$57,0,MATCH(CONCATENATE($J20,L$6),'State Landscape Data'!$M$6:$AE$6,0)),'State Landscape Data'!$B$8:$B$57,$C20,'State Landscape Data'!$C$8:$C$57,$D20)),"-",SUMIFS(INDEX('State Landscape Data'!$M$8:$AE$57,0,MATCH(CONCATENATE($J20,L$6),'State Landscape Data'!$M$6:$AE$6,0)),'State Landscape Data'!$B$8:$B$57,$C20,'State Landscape Data'!$C$8:$C$57,$D20))</f>
        <v>-</v>
      </c>
      <c r="M20" s="43" t="str">
        <f>IF(ISNA(SUMIFS(INDEX('State Landscape Data'!$M$8:$AE$57,0,MATCH(CONCATENATE($J20,M$6),'State Landscape Data'!$M$6:$AE$6,0)),'State Landscape Data'!$B$8:$B$57,$C20,'State Landscape Data'!$C$8:$C$57,$D20)),"-",SUMIFS(INDEX('State Landscape Data'!$M$8:$AE$57,0,MATCH(CONCATENATE($J20,M$6),'State Landscape Data'!$M$6:$AE$6,0)),'State Landscape Data'!$B$8:$B$57,$C20,'State Landscape Data'!$C$8:$C$57,$D20))</f>
        <v>-</v>
      </c>
      <c r="N20" s="154">
        <f>IF(ISNA(SUMIFS(INDEX('State Landscape Data'!$M$8:$AE$57,0,MATCH(CONCATENATE($J20,N$6),'State Landscape Data'!$M$6:$AE$6,0)),'State Landscape Data'!$B$8:$B$57,$C20,'State Landscape Data'!$C$8:$C$57,$D20)),"-",SUMIFS(INDEX('State Landscape Data'!$M$8:$AE$57,0,MATCH(CONCATENATE($J20,N$6),'State Landscape Data'!$M$6:$AE$6,0)),'State Landscape Data'!$B$8:$B$57,$C20,'State Landscape Data'!$C$8:$C$57,$D20))</f>
        <v>0</v>
      </c>
    </row>
    <row r="21" spans="2:14" x14ac:dyDescent="0.35">
      <c r="B21" s="37" t="s">
        <v>80</v>
      </c>
      <c r="C21" s="38" t="str">
        <f>IF(ISBLANK('State Landscape Data'!$B$9),"-",'State Landscape Data'!$B$9)</f>
        <v>Landscape Providers</v>
      </c>
      <c r="D21" s="38" t="str">
        <f>IF(ISBLANK('State Landscape Data'!$C$9),"-",'State Landscape Data'!$C$9)</f>
        <v>TBD by Awardee in Consultation with PO</v>
      </c>
      <c r="E21" s="38" t="str">
        <f>IF(ISBLANK('State Landscape Data'!$D$9),"-",'State Landscape Data'!$D$9)</f>
        <v>Percentage</v>
      </c>
      <c r="F21" s="38" t="str">
        <f>IF(ISBLANK('State Landscape Data'!$E$9),"-",'State Landscape Data'!$E$9)</f>
        <v>Active</v>
      </c>
      <c r="G21" s="38" t="str">
        <f>IF(ISBLANK('State Landscape Data'!$F$9),"-",'State Landscape Data'!$F$9)</f>
        <v>-</v>
      </c>
      <c r="H21" s="38">
        <v>3</v>
      </c>
      <c r="I21" s="38">
        <v>5</v>
      </c>
      <c r="J21" s="38" t="str">
        <f t="shared" si="0"/>
        <v>35</v>
      </c>
      <c r="K21" s="38" t="str">
        <f>IF(ISBLANK('State Landscape Data'!$K$9),"-",'State Landscape Data'!$K$9)</f>
        <v>Annual</v>
      </c>
      <c r="L21" s="43">
        <f>IF(ISNA(SUMIFS(INDEX('State Landscape Data'!$M$8:$AE$57,0,MATCH(CONCATENATE($J21,L$6),'State Landscape Data'!$M$6:$AE$6,0)),'State Landscape Data'!$B$8:$B$57,$C21,'State Landscape Data'!$C$8:$C$57,$D21)),"-",SUMIFS(INDEX('State Landscape Data'!$M$8:$AE$57,0,MATCH(CONCATENATE($J21,L$6),'State Landscape Data'!$M$6:$AE$6,0)),'State Landscape Data'!$B$8:$B$57,$C21,'State Landscape Data'!$C$8:$C$57,$D21))</f>
        <v>0</v>
      </c>
      <c r="M21" s="43">
        <f>IF(ISNA(SUMIFS(INDEX('State Landscape Data'!$M$8:$AE$57,0,MATCH(CONCATENATE($J21,M$6),'State Landscape Data'!$M$6:$AE$6,0)),'State Landscape Data'!$B$8:$B$57,$C21,'State Landscape Data'!$C$8:$C$57,$D21)),"-",SUMIFS(INDEX('State Landscape Data'!$M$8:$AE$57,0,MATCH(CONCATENATE($J21,M$6),'State Landscape Data'!$M$6:$AE$6,0)),'State Landscape Data'!$B$8:$B$57,$C21,'State Landscape Data'!$C$8:$C$57,$D21))</f>
        <v>0</v>
      </c>
      <c r="N21" s="154">
        <f>IF(ISNA(SUMIFS(INDEX('State Landscape Data'!$M$8:$AE$57,0,MATCH(CONCATENATE($J21,N$6),'State Landscape Data'!$M$6:$AE$6,0)),'State Landscape Data'!$B$8:$B$57,$C21,'State Landscape Data'!$C$8:$C$57,$D21)),"-",SUMIFS(INDEX('State Landscape Data'!$M$8:$AE$57,0,MATCH(CONCATENATE($J21,N$6),'State Landscape Data'!$M$6:$AE$6,0)),'State Landscape Data'!$B$8:$B$57,$C21,'State Landscape Data'!$C$8:$C$57,$D21))</f>
        <v>0</v>
      </c>
    </row>
    <row r="22" spans="2:14" x14ac:dyDescent="0.35">
      <c r="B22" s="37" t="s">
        <v>80</v>
      </c>
      <c r="C22" s="38" t="str">
        <f>IF(ISBLANK('State Landscape Data'!$B$9),"-",'State Landscape Data'!$B$9)</f>
        <v>Landscape Providers</v>
      </c>
      <c r="D22" s="38" t="str">
        <f>IF(ISBLANK('State Landscape Data'!$C$9),"-",'State Landscape Data'!$C$9)</f>
        <v>TBD by Awardee in Consultation with PO</v>
      </c>
      <c r="E22" s="38" t="str">
        <f>IF(ISBLANK('State Landscape Data'!$D$9),"-",'State Landscape Data'!$D$9)</f>
        <v>Percentage</v>
      </c>
      <c r="F22" s="38" t="str">
        <f>IF(ISBLANK('State Landscape Data'!$E$9),"-",'State Landscape Data'!$E$9)</f>
        <v>Active</v>
      </c>
      <c r="G22" s="38" t="str">
        <f>IF(ISBLANK('State Landscape Data'!$F$9),"-",'State Landscape Data'!$F$9)</f>
        <v>-</v>
      </c>
      <c r="H22" s="38">
        <v>3</v>
      </c>
      <c r="I22" s="38" t="s">
        <v>65</v>
      </c>
      <c r="J22" s="38" t="str">
        <f t="shared" si="0"/>
        <v>3Goal</v>
      </c>
      <c r="K22" s="38" t="str">
        <f>IF(ISBLANK('State Landscape Data'!$K$9),"-",'State Landscape Data'!$K$9)</f>
        <v>Annual</v>
      </c>
      <c r="L22" s="43" t="str">
        <f>IF(ISNA(SUMIFS(INDEX('State Landscape Data'!$M$8:$AE$57,0,MATCH(CONCATENATE($J22,L$6),'State Landscape Data'!$M$6:$AE$6,0)),'State Landscape Data'!$B$8:$B$57,$C22,'State Landscape Data'!$C$8:$C$57,$D22)),"-",SUMIFS(INDEX('State Landscape Data'!$M$8:$AE$57,0,MATCH(CONCATENATE($J22,L$6),'State Landscape Data'!$M$6:$AE$6,0)),'State Landscape Data'!$B$8:$B$57,$C22,'State Landscape Data'!$C$8:$C$57,$D22))</f>
        <v>-</v>
      </c>
      <c r="M22" s="43" t="str">
        <f>IF(ISNA(SUMIFS(INDEX('State Landscape Data'!$M$8:$AE$57,0,MATCH(CONCATENATE($J22,M$6),'State Landscape Data'!$M$6:$AE$6,0)),'State Landscape Data'!$B$8:$B$57,$C22,'State Landscape Data'!$C$8:$C$57,$D22)),"-",SUMIFS(INDEX('State Landscape Data'!$M$8:$AE$57,0,MATCH(CONCATENATE($J22,M$6),'State Landscape Data'!$M$6:$AE$6,0)),'State Landscape Data'!$B$8:$B$57,$C22,'State Landscape Data'!$C$8:$C$57,$D22))</f>
        <v>-</v>
      </c>
      <c r="N22" s="154">
        <f>IF(ISNA(SUMIFS(INDEX('State Landscape Data'!$M$8:$AE$57,0,MATCH(CONCATENATE($J22,N$6),'State Landscape Data'!$M$6:$AE$6,0)),'State Landscape Data'!$B$8:$B$57,$C22,'State Landscape Data'!$C$8:$C$57,$D22)),"-",SUMIFS(INDEX('State Landscape Data'!$M$8:$AE$57,0,MATCH(CONCATENATE($J22,N$6),'State Landscape Data'!$M$6:$AE$6,0)),'State Landscape Data'!$B$8:$B$57,$C22,'State Landscape Data'!$C$8:$C$57,$D22))</f>
        <v>0</v>
      </c>
    </row>
    <row r="23" spans="2:14" x14ac:dyDescent="0.35">
      <c r="B23" s="37" t="s">
        <v>80</v>
      </c>
      <c r="C23" s="38" t="str">
        <f>IF(ISBLANK('State Landscape Data'!$B$9),"-",'State Landscape Data'!$B$9)</f>
        <v>Landscape Providers</v>
      </c>
      <c r="D23" s="38" t="str">
        <f>IF(ISBLANK('State Landscape Data'!$C$9),"-",'State Landscape Data'!$C$9)</f>
        <v>TBD by Awardee in Consultation with PO</v>
      </c>
      <c r="E23" s="38" t="str">
        <f>IF(ISBLANK('State Landscape Data'!$D$9),"-",'State Landscape Data'!$D$9)</f>
        <v>Percentage</v>
      </c>
      <c r="F23" s="38" t="str">
        <f>IF(ISBLANK('State Landscape Data'!$E$9),"-",'State Landscape Data'!$E$9)</f>
        <v>Active</v>
      </c>
      <c r="G23" s="38" t="str">
        <f>IF(ISBLANK('State Landscape Data'!$F$9),"-",'State Landscape Data'!$F$9)</f>
        <v>-</v>
      </c>
      <c r="H23" s="38">
        <v>4</v>
      </c>
      <c r="I23" s="38">
        <v>5</v>
      </c>
      <c r="J23" s="38" t="str">
        <f t="shared" ref="J23:J24" si="2">CONCATENATE(H23,I23)</f>
        <v>45</v>
      </c>
      <c r="K23" s="38" t="str">
        <f>IF(ISBLANK('State Landscape Data'!$K$9),"-",'State Landscape Data'!$K$9)</f>
        <v>Annual</v>
      </c>
      <c r="L23" s="43">
        <f>IF(ISNA(SUMIFS(INDEX('State Landscape Data'!$M$8:$AE$57,0,MATCH(CONCATENATE($J23,L$6),'State Landscape Data'!$M$6:$AE$6,0)),'State Landscape Data'!$B$8:$B$57,$C23,'State Landscape Data'!$C$8:$C$57,$D23)),"-",SUMIFS(INDEX('State Landscape Data'!$M$8:$AE$57,0,MATCH(CONCATENATE($J23,L$6),'State Landscape Data'!$M$6:$AE$6,0)),'State Landscape Data'!$B$8:$B$57,$C23,'State Landscape Data'!$C$8:$C$57,$D23))</f>
        <v>0</v>
      </c>
      <c r="M23" s="43">
        <f>IF(ISNA(SUMIFS(INDEX('State Landscape Data'!$M$8:$AE$57,0,MATCH(CONCATENATE($J23,M$6),'State Landscape Data'!$M$6:$AE$6,0)),'State Landscape Data'!$B$8:$B$57,$C23,'State Landscape Data'!$C$8:$C$57,$D23)),"-",SUMIFS(INDEX('State Landscape Data'!$M$8:$AE$57,0,MATCH(CONCATENATE($J23,M$6),'State Landscape Data'!$M$6:$AE$6,0)),'State Landscape Data'!$B$8:$B$57,$C23,'State Landscape Data'!$C$8:$C$57,$D23))</f>
        <v>0</v>
      </c>
      <c r="N23" s="154">
        <f>IF(ISNA(SUMIFS(INDEX('State Landscape Data'!$M$8:$AE$57,0,MATCH(CONCATENATE($J23,N$6),'State Landscape Data'!$M$6:$AE$6,0)),'State Landscape Data'!$B$8:$B$57,$C23,'State Landscape Data'!$C$8:$C$57,$D23)),"-",SUMIFS(INDEX('State Landscape Data'!$M$8:$AE$57,0,MATCH(CONCATENATE($J23,N$6),'State Landscape Data'!$M$6:$AE$6,0)),'State Landscape Data'!$B$8:$B$57,$C23,'State Landscape Data'!$C$8:$C$57,$D23))</f>
        <v>0</v>
      </c>
    </row>
    <row r="24" spans="2:14" x14ac:dyDescent="0.35">
      <c r="B24" s="37" t="s">
        <v>80</v>
      </c>
      <c r="C24" s="38" t="str">
        <f>IF(ISBLANK('State Landscape Data'!$B$9),"-",'State Landscape Data'!$B$9)</f>
        <v>Landscape Providers</v>
      </c>
      <c r="D24" s="38" t="str">
        <f>IF(ISBLANK('State Landscape Data'!$C$9),"-",'State Landscape Data'!$C$9)</f>
        <v>TBD by Awardee in Consultation with PO</v>
      </c>
      <c r="E24" s="38" t="str">
        <f>IF(ISBLANK('State Landscape Data'!$D$9),"-",'State Landscape Data'!$D$9)</f>
        <v>Percentage</v>
      </c>
      <c r="F24" s="38" t="str">
        <f>IF(ISBLANK('State Landscape Data'!$E$9),"-",'State Landscape Data'!$E$9)</f>
        <v>Active</v>
      </c>
      <c r="G24" s="38" t="str">
        <f>IF(ISBLANK('State Landscape Data'!$F$9),"-",'State Landscape Data'!$F$9)</f>
        <v>-</v>
      </c>
      <c r="H24" s="38">
        <v>4</v>
      </c>
      <c r="I24" s="38" t="s">
        <v>65</v>
      </c>
      <c r="J24" s="38" t="str">
        <f t="shared" si="2"/>
        <v>4Goal</v>
      </c>
      <c r="K24" s="38" t="str">
        <f>IF(ISBLANK('State Landscape Data'!$K$9),"-",'State Landscape Data'!$K$9)</f>
        <v>Annual</v>
      </c>
      <c r="L24" s="43" t="str">
        <f>IF(ISNA(SUMIFS(INDEX('State Landscape Data'!$M$8:$AE$57,0,MATCH(CONCATENATE($J24,L$6),'State Landscape Data'!$M$6:$AE$6,0)),'State Landscape Data'!$B$8:$B$57,$C24,'State Landscape Data'!$C$8:$C$57,$D24)),"-",SUMIFS(INDEX('State Landscape Data'!$M$8:$AE$57,0,MATCH(CONCATENATE($J24,L$6),'State Landscape Data'!$M$6:$AE$6,0)),'State Landscape Data'!$B$8:$B$57,$C24,'State Landscape Data'!$C$8:$C$57,$D24))</f>
        <v>-</v>
      </c>
      <c r="M24" s="43" t="str">
        <f>IF(ISNA(SUMIFS(INDEX('State Landscape Data'!$M$8:$AE$57,0,MATCH(CONCATENATE($J24,M$6),'State Landscape Data'!$M$6:$AE$6,0)),'State Landscape Data'!$B$8:$B$57,$C24,'State Landscape Data'!$C$8:$C$57,$D24)),"-",SUMIFS(INDEX('State Landscape Data'!$M$8:$AE$57,0,MATCH(CONCATENATE($J24,M$6),'State Landscape Data'!$M$6:$AE$6,0)),'State Landscape Data'!$B$8:$B$57,$C24,'State Landscape Data'!$C$8:$C$57,$D24))</f>
        <v>-</v>
      </c>
      <c r="N24" s="154">
        <f>IF(ISNA(SUMIFS(INDEX('State Landscape Data'!$M$8:$AE$57,0,MATCH(CONCATENATE($J24,N$6),'State Landscape Data'!$M$6:$AE$6,0)),'State Landscape Data'!$B$8:$B$57,$C24,'State Landscape Data'!$C$8:$C$57,$D24)),"-",SUMIFS(INDEX('State Landscape Data'!$M$8:$AE$57,0,MATCH(CONCATENATE($J24,N$6),'State Landscape Data'!$M$6:$AE$6,0)),'State Landscape Data'!$B$8:$B$57,$C24,'State Landscape Data'!$C$8:$C$57,$D24))</f>
        <v>0</v>
      </c>
    </row>
    <row r="25" spans="2:14" x14ac:dyDescent="0.35">
      <c r="B25" s="37" t="s">
        <v>80</v>
      </c>
      <c r="C25" s="38" t="str">
        <f>IF(ISBLANK('State Landscape Data'!$B$10),"-",'State Landscape Data'!$B$10)</f>
        <v>-</v>
      </c>
      <c r="D25" s="38" t="str">
        <f>IF(ISBLANK('State Landscape Data'!$C$10),"-",'State Landscape Data'!$C$10)</f>
        <v>-</v>
      </c>
      <c r="E25" s="38" t="str">
        <f>IF(ISBLANK('State Landscape Data'!$D$10),"-",'State Landscape Data'!$D$10)</f>
        <v>-</v>
      </c>
      <c r="F25" s="38" t="str">
        <f>IF(ISBLANK('State Landscape Data'!$E$10),"-",'State Landscape Data'!$E$10)</f>
        <v>-</v>
      </c>
      <c r="G25" s="38" t="str">
        <f>IF(ISBLANK('State Landscape Data'!$F$10),"-",'State Landscape Data'!$F$10)</f>
        <v>-</v>
      </c>
      <c r="H25" s="38" t="s">
        <v>64</v>
      </c>
      <c r="I25" s="38" t="s">
        <v>64</v>
      </c>
      <c r="J25" s="38" t="str">
        <f t="shared" si="0"/>
        <v>BaselineBaseline</v>
      </c>
      <c r="K25" s="38" t="str">
        <f>IF(ISBLANK('State Landscape Data'!$K$10),"-",'State Landscape Data'!$K$10)</f>
        <v>-</v>
      </c>
      <c r="L25" s="43">
        <f>IF(ISNA(SUMIFS(INDEX('State Landscape Data'!$M$8:$AE$57,0,MATCH(CONCATENATE($J25,L$6),'State Landscape Data'!$M$6:$AE$6,0)),'State Landscape Data'!$B$8:$B$57,$C25,'State Landscape Data'!$C$8:$C$57,$D25)),"-",SUMIFS(INDEX('State Landscape Data'!$M$8:$AE$57,0,MATCH(CONCATENATE($J25,L$6),'State Landscape Data'!$M$6:$AE$6,0)),'State Landscape Data'!$B$8:$B$57,$C25,'State Landscape Data'!$C$8:$C$57,$D25))</f>
        <v>0</v>
      </c>
      <c r="M25" s="43">
        <f>IF(ISNA(SUMIFS(INDEX('State Landscape Data'!$M$8:$AE$57,0,MATCH(CONCATENATE($J25,M$6),'State Landscape Data'!$M$6:$AE$6,0)),'State Landscape Data'!$B$8:$B$57,$C25,'State Landscape Data'!$C$8:$C$57,$D25)),"-",SUMIFS(INDEX('State Landscape Data'!$M$8:$AE$57,0,MATCH(CONCATENATE($J25,M$6),'State Landscape Data'!$M$6:$AE$6,0)),'State Landscape Data'!$B$8:$B$57,$C25,'State Landscape Data'!$C$8:$C$57,$D25))</f>
        <v>0</v>
      </c>
      <c r="N25" s="154">
        <f>IF(ISNA(SUMIFS(INDEX('State Landscape Data'!$M$8:$AE$57,0,MATCH(CONCATENATE($J25,N$6),'State Landscape Data'!$M$6:$AE$6,0)),'State Landscape Data'!$B$8:$B$57,$C25,'State Landscape Data'!$C$8:$C$57,$D25)),"-",SUMIFS(INDEX('State Landscape Data'!$M$8:$AE$57,0,MATCH(CONCATENATE($J25,N$6),'State Landscape Data'!$M$6:$AE$6,0)),'State Landscape Data'!$B$8:$B$57,$C25,'State Landscape Data'!$C$8:$C$57,$D25))</f>
        <v>0</v>
      </c>
    </row>
    <row r="26" spans="2:14" x14ac:dyDescent="0.35">
      <c r="B26" s="37" t="s">
        <v>80</v>
      </c>
      <c r="C26" s="38" t="str">
        <f>IF(ISBLANK('State Landscape Data'!$B$10),"-",'State Landscape Data'!$B$10)</f>
        <v>-</v>
      </c>
      <c r="D26" s="38" t="str">
        <f>IF(ISBLANK('State Landscape Data'!$C$10),"-",'State Landscape Data'!$C$10)</f>
        <v>-</v>
      </c>
      <c r="E26" s="38" t="str">
        <f>IF(ISBLANK('State Landscape Data'!$D$10),"-",'State Landscape Data'!$D$10)</f>
        <v>-</v>
      </c>
      <c r="F26" s="38" t="str">
        <f>IF(ISBLANK('State Landscape Data'!$E$10),"-",'State Landscape Data'!$E$10)</f>
        <v>-</v>
      </c>
      <c r="G26" s="38" t="str">
        <f>IF(ISBLANK('State Landscape Data'!$F$10),"-",'State Landscape Data'!$F$10)</f>
        <v>-</v>
      </c>
      <c r="H26" s="38">
        <v>1</v>
      </c>
      <c r="I26" s="38">
        <v>5</v>
      </c>
      <c r="J26" s="38" t="str">
        <f t="shared" si="0"/>
        <v>15</v>
      </c>
      <c r="K26" s="38" t="str">
        <f>IF(ISBLANK('State Landscape Data'!$K$10),"-",'State Landscape Data'!$K$10)</f>
        <v>-</v>
      </c>
      <c r="L26" s="43">
        <f>IF(ISNA(SUMIFS(INDEX('State Landscape Data'!$M$8:$AE$57,0,MATCH(CONCATENATE($J26,L$6),'State Landscape Data'!$M$6:$AE$6,0)),'State Landscape Data'!$B$8:$B$57,$C26,'State Landscape Data'!$C$8:$C$57,$D26)),"-",SUMIFS(INDEX('State Landscape Data'!$M$8:$AE$57,0,MATCH(CONCATENATE($J26,L$6),'State Landscape Data'!$M$6:$AE$6,0)),'State Landscape Data'!$B$8:$B$57,$C26,'State Landscape Data'!$C$8:$C$57,$D26))</f>
        <v>0</v>
      </c>
      <c r="M26" s="43">
        <f>IF(ISNA(SUMIFS(INDEX('State Landscape Data'!$M$8:$AE$57,0,MATCH(CONCATENATE($J26,M$6),'State Landscape Data'!$M$6:$AE$6,0)),'State Landscape Data'!$B$8:$B$57,$C26,'State Landscape Data'!$C$8:$C$57,$D26)),"-",SUMIFS(INDEX('State Landscape Data'!$M$8:$AE$57,0,MATCH(CONCATENATE($J26,M$6),'State Landscape Data'!$M$6:$AE$6,0)),'State Landscape Data'!$B$8:$B$57,$C26,'State Landscape Data'!$C$8:$C$57,$D26))</f>
        <v>0</v>
      </c>
      <c r="N26" s="154">
        <f>IF(ISNA(SUMIFS(INDEX('State Landscape Data'!$M$8:$AE$57,0,MATCH(CONCATENATE($J26,N$6),'State Landscape Data'!$M$6:$AE$6,0)),'State Landscape Data'!$B$8:$B$57,$C26,'State Landscape Data'!$C$8:$C$57,$D26)),"-",SUMIFS(INDEX('State Landscape Data'!$M$8:$AE$57,0,MATCH(CONCATENATE($J26,N$6),'State Landscape Data'!$M$6:$AE$6,0)),'State Landscape Data'!$B$8:$B$57,$C26,'State Landscape Data'!$C$8:$C$57,$D26))</f>
        <v>0</v>
      </c>
    </row>
    <row r="27" spans="2:14" x14ac:dyDescent="0.35">
      <c r="B27" s="37" t="s">
        <v>80</v>
      </c>
      <c r="C27" s="38" t="str">
        <f>IF(ISBLANK('State Landscape Data'!$B$10),"-",'State Landscape Data'!$B$10)</f>
        <v>-</v>
      </c>
      <c r="D27" s="38" t="str">
        <f>IF(ISBLANK('State Landscape Data'!$C$10),"-",'State Landscape Data'!$C$10)</f>
        <v>-</v>
      </c>
      <c r="E27" s="38" t="str">
        <f>IF(ISBLANK('State Landscape Data'!$D$10),"-",'State Landscape Data'!$D$10)</f>
        <v>-</v>
      </c>
      <c r="F27" s="38" t="str">
        <f>IF(ISBLANK('State Landscape Data'!$E$10),"-",'State Landscape Data'!$E$10)</f>
        <v>-</v>
      </c>
      <c r="G27" s="38" t="str">
        <f>IF(ISBLANK('State Landscape Data'!$F$10),"-",'State Landscape Data'!$F$10)</f>
        <v>-</v>
      </c>
      <c r="H27" s="38">
        <v>1</v>
      </c>
      <c r="I27" s="38" t="s">
        <v>65</v>
      </c>
      <c r="J27" s="38" t="str">
        <f t="shared" si="0"/>
        <v>1Goal</v>
      </c>
      <c r="K27" s="38" t="str">
        <f>IF(ISBLANK('State Landscape Data'!$K$10),"-",'State Landscape Data'!$K$10)</f>
        <v>-</v>
      </c>
      <c r="L27" s="43" t="str">
        <f>IF(ISNA(SUMIFS(INDEX('State Landscape Data'!$M$8:$AE$57,0,MATCH(CONCATENATE($J27,L$6),'State Landscape Data'!$M$6:$AE$6,0)),'State Landscape Data'!$B$8:$B$57,$C27,'State Landscape Data'!$C$8:$C$57,$D27)),"-",SUMIFS(INDEX('State Landscape Data'!$M$8:$AE$57,0,MATCH(CONCATENATE($J27,L$6),'State Landscape Data'!$M$6:$AE$6,0)),'State Landscape Data'!$B$8:$B$57,$C27,'State Landscape Data'!$C$8:$C$57,$D27))</f>
        <v>-</v>
      </c>
      <c r="M27" s="43" t="str">
        <f>IF(ISNA(SUMIFS(INDEX('State Landscape Data'!$M$8:$AE$57,0,MATCH(CONCATENATE($J27,M$6),'State Landscape Data'!$M$6:$AE$6,0)),'State Landscape Data'!$B$8:$B$57,$C27,'State Landscape Data'!$C$8:$C$57,$D27)),"-",SUMIFS(INDEX('State Landscape Data'!$M$8:$AE$57,0,MATCH(CONCATENATE($J27,M$6),'State Landscape Data'!$M$6:$AE$6,0)),'State Landscape Data'!$B$8:$B$57,$C27,'State Landscape Data'!$C$8:$C$57,$D27))</f>
        <v>-</v>
      </c>
      <c r="N27" s="154">
        <f>IF(ISNA(SUMIFS(INDEX('State Landscape Data'!$M$8:$AE$57,0,MATCH(CONCATENATE($J27,N$6),'State Landscape Data'!$M$6:$AE$6,0)),'State Landscape Data'!$B$8:$B$57,$C27,'State Landscape Data'!$C$8:$C$57,$D27)),"-",SUMIFS(INDEX('State Landscape Data'!$M$8:$AE$57,0,MATCH(CONCATENATE($J27,N$6),'State Landscape Data'!$M$6:$AE$6,0)),'State Landscape Data'!$B$8:$B$57,$C27,'State Landscape Data'!$C$8:$C$57,$D27))</f>
        <v>0</v>
      </c>
    </row>
    <row r="28" spans="2:14" x14ac:dyDescent="0.35">
      <c r="B28" s="37" t="s">
        <v>80</v>
      </c>
      <c r="C28" s="38" t="str">
        <f>IF(ISBLANK('State Landscape Data'!$B$10),"-",'State Landscape Data'!$B$10)</f>
        <v>-</v>
      </c>
      <c r="D28" s="38" t="str">
        <f>IF(ISBLANK('State Landscape Data'!$C$10),"-",'State Landscape Data'!$C$10)</f>
        <v>-</v>
      </c>
      <c r="E28" s="38" t="str">
        <f>IF(ISBLANK('State Landscape Data'!$D$10),"-",'State Landscape Data'!$D$10)</f>
        <v>-</v>
      </c>
      <c r="F28" s="38" t="str">
        <f>IF(ISBLANK('State Landscape Data'!$E$10),"-",'State Landscape Data'!$E$10)</f>
        <v>-</v>
      </c>
      <c r="G28" s="38" t="str">
        <f>IF(ISBLANK('State Landscape Data'!$F$10),"-",'State Landscape Data'!$F$10)</f>
        <v>-</v>
      </c>
      <c r="H28" s="38">
        <v>2</v>
      </c>
      <c r="I28" s="38">
        <v>5</v>
      </c>
      <c r="J28" s="38" t="str">
        <f t="shared" si="0"/>
        <v>25</v>
      </c>
      <c r="K28" s="38" t="str">
        <f>IF(ISBLANK('State Landscape Data'!$K$10),"-",'State Landscape Data'!$K$10)</f>
        <v>-</v>
      </c>
      <c r="L28" s="43">
        <f>IF(ISNA(SUMIFS(INDEX('State Landscape Data'!$M$8:$AE$57,0,MATCH(CONCATENATE($J28,L$6),'State Landscape Data'!$M$6:$AE$6,0)),'State Landscape Data'!$B$8:$B$57,$C28,'State Landscape Data'!$C$8:$C$57,$D28)),"-",SUMIFS(INDEX('State Landscape Data'!$M$8:$AE$57,0,MATCH(CONCATENATE($J28,L$6),'State Landscape Data'!$M$6:$AE$6,0)),'State Landscape Data'!$B$8:$B$57,$C28,'State Landscape Data'!$C$8:$C$57,$D28))</f>
        <v>0</v>
      </c>
      <c r="M28" s="43">
        <f>IF(ISNA(SUMIFS(INDEX('State Landscape Data'!$M$8:$AE$57,0,MATCH(CONCATENATE($J28,M$6),'State Landscape Data'!$M$6:$AE$6,0)),'State Landscape Data'!$B$8:$B$57,$C28,'State Landscape Data'!$C$8:$C$57,$D28)),"-",SUMIFS(INDEX('State Landscape Data'!$M$8:$AE$57,0,MATCH(CONCATENATE($J28,M$6),'State Landscape Data'!$M$6:$AE$6,0)),'State Landscape Data'!$B$8:$B$57,$C28,'State Landscape Data'!$C$8:$C$57,$D28))</f>
        <v>0</v>
      </c>
      <c r="N28" s="154">
        <f>IF(ISNA(SUMIFS(INDEX('State Landscape Data'!$M$8:$AE$57,0,MATCH(CONCATENATE($J28,N$6),'State Landscape Data'!$M$6:$AE$6,0)),'State Landscape Data'!$B$8:$B$57,$C28,'State Landscape Data'!$C$8:$C$57,$D28)),"-",SUMIFS(INDEX('State Landscape Data'!$M$8:$AE$57,0,MATCH(CONCATENATE($J28,N$6),'State Landscape Data'!$M$6:$AE$6,0)),'State Landscape Data'!$B$8:$B$57,$C28,'State Landscape Data'!$C$8:$C$57,$D28))</f>
        <v>0</v>
      </c>
    </row>
    <row r="29" spans="2:14" x14ac:dyDescent="0.35">
      <c r="B29" s="37" t="s">
        <v>80</v>
      </c>
      <c r="C29" s="38" t="str">
        <f>IF(ISBLANK('State Landscape Data'!$B$10),"-",'State Landscape Data'!$B$10)</f>
        <v>-</v>
      </c>
      <c r="D29" s="38" t="str">
        <f>IF(ISBLANK('State Landscape Data'!$C$10),"-",'State Landscape Data'!$C$10)</f>
        <v>-</v>
      </c>
      <c r="E29" s="38" t="str">
        <f>IF(ISBLANK('State Landscape Data'!$D$10),"-",'State Landscape Data'!$D$10)</f>
        <v>-</v>
      </c>
      <c r="F29" s="38" t="str">
        <f>IF(ISBLANK('State Landscape Data'!$E$10),"-",'State Landscape Data'!$E$10)</f>
        <v>-</v>
      </c>
      <c r="G29" s="38" t="str">
        <f>IF(ISBLANK('State Landscape Data'!$F$10),"-",'State Landscape Data'!$F$10)</f>
        <v>-</v>
      </c>
      <c r="H29" s="38">
        <v>2</v>
      </c>
      <c r="I29" s="38" t="s">
        <v>65</v>
      </c>
      <c r="J29" s="38" t="str">
        <f t="shared" si="0"/>
        <v>2Goal</v>
      </c>
      <c r="K29" s="38" t="str">
        <f>IF(ISBLANK('State Landscape Data'!$K$10),"-",'State Landscape Data'!$K$10)</f>
        <v>-</v>
      </c>
      <c r="L29" s="43" t="str">
        <f>IF(ISNA(SUMIFS(INDEX('State Landscape Data'!$M$8:$AE$57,0,MATCH(CONCATENATE($J29,L$6),'State Landscape Data'!$M$6:$AE$6,0)),'State Landscape Data'!$B$8:$B$57,$C29,'State Landscape Data'!$C$8:$C$57,$D29)),"-",SUMIFS(INDEX('State Landscape Data'!$M$8:$AE$57,0,MATCH(CONCATENATE($J29,L$6),'State Landscape Data'!$M$6:$AE$6,0)),'State Landscape Data'!$B$8:$B$57,$C29,'State Landscape Data'!$C$8:$C$57,$D29))</f>
        <v>-</v>
      </c>
      <c r="M29" s="43" t="str">
        <f>IF(ISNA(SUMIFS(INDEX('State Landscape Data'!$M$8:$AE$57,0,MATCH(CONCATENATE($J29,M$6),'State Landscape Data'!$M$6:$AE$6,0)),'State Landscape Data'!$B$8:$B$57,$C29,'State Landscape Data'!$C$8:$C$57,$D29)),"-",SUMIFS(INDEX('State Landscape Data'!$M$8:$AE$57,0,MATCH(CONCATENATE($J29,M$6),'State Landscape Data'!$M$6:$AE$6,0)),'State Landscape Data'!$B$8:$B$57,$C29,'State Landscape Data'!$C$8:$C$57,$D29))</f>
        <v>-</v>
      </c>
      <c r="N29" s="154">
        <f>IF(ISNA(SUMIFS(INDEX('State Landscape Data'!$M$8:$AE$57,0,MATCH(CONCATENATE($J29,N$6),'State Landscape Data'!$M$6:$AE$6,0)),'State Landscape Data'!$B$8:$B$57,$C29,'State Landscape Data'!$C$8:$C$57,$D29)),"-",SUMIFS(INDEX('State Landscape Data'!$M$8:$AE$57,0,MATCH(CONCATENATE($J29,N$6),'State Landscape Data'!$M$6:$AE$6,0)),'State Landscape Data'!$B$8:$B$57,$C29,'State Landscape Data'!$C$8:$C$57,$D29))</f>
        <v>0</v>
      </c>
    </row>
    <row r="30" spans="2:14" x14ac:dyDescent="0.35">
      <c r="B30" s="37" t="s">
        <v>80</v>
      </c>
      <c r="C30" s="38" t="str">
        <f>IF(ISBLANK('State Landscape Data'!$B$10),"-",'State Landscape Data'!$B$10)</f>
        <v>-</v>
      </c>
      <c r="D30" s="38" t="str">
        <f>IF(ISBLANK('State Landscape Data'!$C$10),"-",'State Landscape Data'!$C$10)</f>
        <v>-</v>
      </c>
      <c r="E30" s="38" t="str">
        <f>IF(ISBLANK('State Landscape Data'!$D$10),"-",'State Landscape Data'!$D$10)</f>
        <v>-</v>
      </c>
      <c r="F30" s="38" t="str">
        <f>IF(ISBLANK('State Landscape Data'!$E$10),"-",'State Landscape Data'!$E$10)</f>
        <v>-</v>
      </c>
      <c r="G30" s="38" t="str">
        <f>IF(ISBLANK('State Landscape Data'!$F$10),"-",'State Landscape Data'!$F$10)</f>
        <v>-</v>
      </c>
      <c r="H30" s="38">
        <v>3</v>
      </c>
      <c r="I30" s="38">
        <v>5</v>
      </c>
      <c r="J30" s="38" t="str">
        <f t="shared" si="0"/>
        <v>35</v>
      </c>
      <c r="K30" s="38" t="str">
        <f>IF(ISBLANK('State Landscape Data'!$K$10),"-",'State Landscape Data'!$K$10)</f>
        <v>-</v>
      </c>
      <c r="L30" s="43">
        <f>IF(ISNA(SUMIFS(INDEX('State Landscape Data'!$M$8:$AE$57,0,MATCH(CONCATENATE($J30,L$6),'State Landscape Data'!$M$6:$AE$6,0)),'State Landscape Data'!$B$8:$B$57,$C30,'State Landscape Data'!$C$8:$C$57,$D30)),"-",SUMIFS(INDEX('State Landscape Data'!$M$8:$AE$57,0,MATCH(CONCATENATE($J30,L$6),'State Landscape Data'!$M$6:$AE$6,0)),'State Landscape Data'!$B$8:$B$57,$C30,'State Landscape Data'!$C$8:$C$57,$D30))</f>
        <v>0</v>
      </c>
      <c r="M30" s="43">
        <f>IF(ISNA(SUMIFS(INDEX('State Landscape Data'!$M$8:$AE$57,0,MATCH(CONCATENATE($J30,M$6),'State Landscape Data'!$M$6:$AE$6,0)),'State Landscape Data'!$B$8:$B$57,$C30,'State Landscape Data'!$C$8:$C$57,$D30)),"-",SUMIFS(INDEX('State Landscape Data'!$M$8:$AE$57,0,MATCH(CONCATENATE($J30,M$6),'State Landscape Data'!$M$6:$AE$6,0)),'State Landscape Data'!$B$8:$B$57,$C30,'State Landscape Data'!$C$8:$C$57,$D30))</f>
        <v>0</v>
      </c>
      <c r="N30" s="154">
        <f>IF(ISNA(SUMIFS(INDEX('State Landscape Data'!$M$8:$AE$57,0,MATCH(CONCATENATE($J30,N$6),'State Landscape Data'!$M$6:$AE$6,0)),'State Landscape Data'!$B$8:$B$57,$C30,'State Landscape Data'!$C$8:$C$57,$D30)),"-",SUMIFS(INDEX('State Landscape Data'!$M$8:$AE$57,0,MATCH(CONCATENATE($J30,N$6),'State Landscape Data'!$M$6:$AE$6,0)),'State Landscape Data'!$B$8:$B$57,$C30,'State Landscape Data'!$C$8:$C$57,$D30))</f>
        <v>0</v>
      </c>
    </row>
    <row r="31" spans="2:14" x14ac:dyDescent="0.35">
      <c r="B31" s="37" t="s">
        <v>80</v>
      </c>
      <c r="C31" s="38" t="str">
        <f>IF(ISBLANK('State Landscape Data'!$B$10),"-",'State Landscape Data'!$B$10)</f>
        <v>-</v>
      </c>
      <c r="D31" s="38" t="str">
        <f>IF(ISBLANK('State Landscape Data'!$C$10),"-",'State Landscape Data'!$C$10)</f>
        <v>-</v>
      </c>
      <c r="E31" s="38" t="str">
        <f>IF(ISBLANK('State Landscape Data'!$D$10),"-",'State Landscape Data'!$D$10)</f>
        <v>-</v>
      </c>
      <c r="F31" s="38" t="str">
        <f>IF(ISBLANK('State Landscape Data'!$E$10),"-",'State Landscape Data'!$E$10)</f>
        <v>-</v>
      </c>
      <c r="G31" s="38" t="str">
        <f>IF(ISBLANK('State Landscape Data'!$F$10),"-",'State Landscape Data'!$F$10)</f>
        <v>-</v>
      </c>
      <c r="H31" s="38">
        <v>3</v>
      </c>
      <c r="I31" s="38" t="s">
        <v>65</v>
      </c>
      <c r="J31" s="38" t="str">
        <f t="shared" si="0"/>
        <v>3Goal</v>
      </c>
      <c r="K31" s="38" t="str">
        <f>IF(ISBLANK('State Landscape Data'!$K$10),"-",'State Landscape Data'!$K$10)</f>
        <v>-</v>
      </c>
      <c r="L31" s="43" t="str">
        <f>IF(ISNA(SUMIFS(INDEX('State Landscape Data'!$M$8:$AE$57,0,MATCH(CONCATENATE($J31,L$6),'State Landscape Data'!$M$6:$AE$6,0)),'State Landscape Data'!$B$8:$B$57,$C31,'State Landscape Data'!$C$8:$C$57,$D31)),"-",SUMIFS(INDEX('State Landscape Data'!$M$8:$AE$57,0,MATCH(CONCATENATE($J31,L$6),'State Landscape Data'!$M$6:$AE$6,0)),'State Landscape Data'!$B$8:$B$57,$C31,'State Landscape Data'!$C$8:$C$57,$D31))</f>
        <v>-</v>
      </c>
      <c r="M31" s="43" t="str">
        <f>IF(ISNA(SUMIFS(INDEX('State Landscape Data'!$M$8:$AE$57,0,MATCH(CONCATENATE($J31,M$6),'State Landscape Data'!$M$6:$AE$6,0)),'State Landscape Data'!$B$8:$B$57,$C31,'State Landscape Data'!$C$8:$C$57,$D31)),"-",SUMIFS(INDEX('State Landscape Data'!$M$8:$AE$57,0,MATCH(CONCATENATE($J31,M$6),'State Landscape Data'!$M$6:$AE$6,0)),'State Landscape Data'!$B$8:$B$57,$C31,'State Landscape Data'!$C$8:$C$57,$D31))</f>
        <v>-</v>
      </c>
      <c r="N31" s="154">
        <f>IF(ISNA(SUMIFS(INDEX('State Landscape Data'!$M$8:$AE$57,0,MATCH(CONCATENATE($J31,N$6),'State Landscape Data'!$M$6:$AE$6,0)),'State Landscape Data'!$B$8:$B$57,$C31,'State Landscape Data'!$C$8:$C$57,$D31)),"-",SUMIFS(INDEX('State Landscape Data'!$M$8:$AE$57,0,MATCH(CONCATENATE($J31,N$6),'State Landscape Data'!$M$6:$AE$6,0)),'State Landscape Data'!$B$8:$B$57,$C31,'State Landscape Data'!$C$8:$C$57,$D31))</f>
        <v>0</v>
      </c>
    </row>
    <row r="32" spans="2:14" x14ac:dyDescent="0.35">
      <c r="B32" s="37" t="s">
        <v>80</v>
      </c>
      <c r="C32" s="38" t="str">
        <f>IF(ISBLANK('State Landscape Data'!$B$10),"-",'State Landscape Data'!$B$10)</f>
        <v>-</v>
      </c>
      <c r="D32" s="38" t="str">
        <f>IF(ISBLANK('State Landscape Data'!$C$10),"-",'State Landscape Data'!$C$10)</f>
        <v>-</v>
      </c>
      <c r="E32" s="38" t="str">
        <f>IF(ISBLANK('State Landscape Data'!$D$10),"-",'State Landscape Data'!$D$10)</f>
        <v>-</v>
      </c>
      <c r="F32" s="38" t="str">
        <f>IF(ISBLANK('State Landscape Data'!$E$10),"-",'State Landscape Data'!$E$10)</f>
        <v>-</v>
      </c>
      <c r="G32" s="38" t="str">
        <f>IF(ISBLANK('State Landscape Data'!$F$10),"-",'State Landscape Data'!$F$10)</f>
        <v>-</v>
      </c>
      <c r="H32" s="38">
        <v>4</v>
      </c>
      <c r="I32" s="38">
        <v>5</v>
      </c>
      <c r="J32" s="38" t="str">
        <f t="shared" ref="J32:J33" si="3">CONCATENATE(H32,I32)</f>
        <v>45</v>
      </c>
      <c r="K32" s="38" t="str">
        <f>IF(ISBLANK('State Landscape Data'!$K$10),"-",'State Landscape Data'!$K$10)</f>
        <v>-</v>
      </c>
      <c r="L32" s="43">
        <f>IF(ISNA(SUMIFS(INDEX('State Landscape Data'!$M$8:$AE$57,0,MATCH(CONCATENATE($J32,L$6),'State Landscape Data'!$M$6:$AE$6,0)),'State Landscape Data'!$B$8:$B$57,$C32,'State Landscape Data'!$C$8:$C$57,$D32)),"-",SUMIFS(INDEX('State Landscape Data'!$M$8:$AE$57,0,MATCH(CONCATENATE($J32,L$6),'State Landscape Data'!$M$6:$AE$6,0)),'State Landscape Data'!$B$8:$B$57,$C32,'State Landscape Data'!$C$8:$C$57,$D32))</f>
        <v>0</v>
      </c>
      <c r="M32" s="43">
        <f>IF(ISNA(SUMIFS(INDEX('State Landscape Data'!$M$8:$AE$57,0,MATCH(CONCATENATE($J32,M$6),'State Landscape Data'!$M$6:$AE$6,0)),'State Landscape Data'!$B$8:$B$57,$C32,'State Landscape Data'!$C$8:$C$57,$D32)),"-",SUMIFS(INDEX('State Landscape Data'!$M$8:$AE$57,0,MATCH(CONCATENATE($J32,M$6),'State Landscape Data'!$M$6:$AE$6,0)),'State Landscape Data'!$B$8:$B$57,$C32,'State Landscape Data'!$C$8:$C$57,$D32))</f>
        <v>0</v>
      </c>
      <c r="N32" s="154">
        <f>IF(ISNA(SUMIFS(INDEX('State Landscape Data'!$M$8:$AE$57,0,MATCH(CONCATENATE($J32,N$6),'State Landscape Data'!$M$6:$AE$6,0)),'State Landscape Data'!$B$8:$B$57,$C32,'State Landscape Data'!$C$8:$C$57,$D32)),"-",SUMIFS(INDEX('State Landscape Data'!$M$8:$AE$57,0,MATCH(CONCATENATE($J32,N$6),'State Landscape Data'!$M$6:$AE$6,0)),'State Landscape Data'!$B$8:$B$57,$C32,'State Landscape Data'!$C$8:$C$57,$D32))</f>
        <v>0</v>
      </c>
    </row>
    <row r="33" spans="2:14" x14ac:dyDescent="0.35">
      <c r="B33" s="37" t="s">
        <v>80</v>
      </c>
      <c r="C33" s="38" t="str">
        <f>IF(ISBLANK('State Landscape Data'!$B$10),"-",'State Landscape Data'!$B$10)</f>
        <v>-</v>
      </c>
      <c r="D33" s="38" t="str">
        <f>IF(ISBLANK('State Landscape Data'!$C$10),"-",'State Landscape Data'!$C$10)</f>
        <v>-</v>
      </c>
      <c r="E33" s="38" t="str">
        <f>IF(ISBLANK('State Landscape Data'!$D$10),"-",'State Landscape Data'!$D$10)</f>
        <v>-</v>
      </c>
      <c r="F33" s="38" t="str">
        <f>IF(ISBLANK('State Landscape Data'!$E$10),"-",'State Landscape Data'!$E$10)</f>
        <v>-</v>
      </c>
      <c r="G33" s="38" t="str">
        <f>IF(ISBLANK('State Landscape Data'!$F$10),"-",'State Landscape Data'!$F$10)</f>
        <v>-</v>
      </c>
      <c r="H33" s="38">
        <v>4</v>
      </c>
      <c r="I33" s="38" t="s">
        <v>65</v>
      </c>
      <c r="J33" s="38" t="str">
        <f t="shared" si="3"/>
        <v>4Goal</v>
      </c>
      <c r="K33" s="38" t="str">
        <f>IF(ISBLANK('State Landscape Data'!$K$10),"-",'State Landscape Data'!$K$10)</f>
        <v>-</v>
      </c>
      <c r="L33" s="43" t="str">
        <f>IF(ISNA(SUMIFS(INDEX('State Landscape Data'!$M$8:$AE$57,0,MATCH(CONCATENATE($J33,L$6),'State Landscape Data'!$M$6:$AE$6,0)),'State Landscape Data'!$B$8:$B$57,$C33,'State Landscape Data'!$C$8:$C$57,$D33)),"-",SUMIFS(INDEX('State Landscape Data'!$M$8:$AE$57,0,MATCH(CONCATENATE($J33,L$6),'State Landscape Data'!$M$6:$AE$6,0)),'State Landscape Data'!$B$8:$B$57,$C33,'State Landscape Data'!$C$8:$C$57,$D33))</f>
        <v>-</v>
      </c>
      <c r="M33" s="43" t="str">
        <f>IF(ISNA(SUMIFS(INDEX('State Landscape Data'!$M$8:$AE$57,0,MATCH(CONCATENATE($J33,M$6),'State Landscape Data'!$M$6:$AE$6,0)),'State Landscape Data'!$B$8:$B$57,$C33,'State Landscape Data'!$C$8:$C$57,$D33)),"-",SUMIFS(INDEX('State Landscape Data'!$M$8:$AE$57,0,MATCH(CONCATENATE($J33,M$6),'State Landscape Data'!$M$6:$AE$6,0)),'State Landscape Data'!$B$8:$B$57,$C33,'State Landscape Data'!$C$8:$C$57,$D33))</f>
        <v>-</v>
      </c>
      <c r="N33" s="154">
        <f>IF(ISNA(SUMIFS(INDEX('State Landscape Data'!$M$8:$AE$57,0,MATCH(CONCATENATE($J33,N$6),'State Landscape Data'!$M$6:$AE$6,0)),'State Landscape Data'!$B$8:$B$57,$C33,'State Landscape Data'!$C$8:$C$57,$D33)),"-",SUMIFS(INDEX('State Landscape Data'!$M$8:$AE$57,0,MATCH(CONCATENATE($J33,N$6),'State Landscape Data'!$M$6:$AE$6,0)),'State Landscape Data'!$B$8:$B$57,$C33,'State Landscape Data'!$C$8:$C$57,$D33))</f>
        <v>0</v>
      </c>
    </row>
    <row r="34" spans="2:14" x14ac:dyDescent="0.35">
      <c r="B34" s="37" t="s">
        <v>80</v>
      </c>
      <c r="C34" s="38" t="str">
        <f>IF(ISBLANK('State Landscape Data'!$B$11),"-",'State Landscape Data'!$B$11)</f>
        <v>-</v>
      </c>
      <c r="D34" s="38" t="str">
        <f>IF(ISBLANK('State Landscape Data'!$C$11),"-",'State Landscape Data'!$C$11)</f>
        <v>-</v>
      </c>
      <c r="E34" s="38" t="str">
        <f>IF(ISBLANK('State Landscape Data'!$D$11),"-",'State Landscape Data'!$D$11)</f>
        <v>-</v>
      </c>
      <c r="F34" s="38" t="str">
        <f>IF(ISBLANK('State Landscape Data'!$E$11),"-",'State Landscape Data'!$E$11)</f>
        <v>-</v>
      </c>
      <c r="G34" s="38" t="str">
        <f>IF(ISBLANK('State Landscape Data'!$F$11),"-",'State Landscape Data'!$F$11)</f>
        <v>-</v>
      </c>
      <c r="H34" s="38" t="s">
        <v>64</v>
      </c>
      <c r="I34" s="38" t="s">
        <v>64</v>
      </c>
      <c r="J34" s="38" t="str">
        <f t="shared" si="0"/>
        <v>BaselineBaseline</v>
      </c>
      <c r="K34" s="38" t="str">
        <f>IF(ISBLANK('State Landscape Data'!$K$11),"-",'State Landscape Data'!$K$11)</f>
        <v>-</v>
      </c>
      <c r="L34" s="43">
        <f>IF(ISNA(SUMIFS(INDEX('State Landscape Data'!$M$8:$AE$57,0,MATCH(CONCATENATE($J34,L$6),'State Landscape Data'!$M$6:$AE$6,0)),'State Landscape Data'!$B$8:$B$57,$C34,'State Landscape Data'!$C$8:$C$57,$D34)),"-",SUMIFS(INDEX('State Landscape Data'!$M$8:$AE$57,0,MATCH(CONCATENATE($J34,L$6),'State Landscape Data'!$M$6:$AE$6,0)),'State Landscape Data'!$B$8:$B$57,$C34,'State Landscape Data'!$C$8:$C$57,$D34))</f>
        <v>0</v>
      </c>
      <c r="M34" s="43">
        <f>IF(ISNA(SUMIFS(INDEX('State Landscape Data'!$M$8:$AE$57,0,MATCH(CONCATENATE($J34,M$6),'State Landscape Data'!$M$6:$AE$6,0)),'State Landscape Data'!$B$8:$B$57,$C34,'State Landscape Data'!$C$8:$C$57,$D34)),"-",SUMIFS(INDEX('State Landscape Data'!$M$8:$AE$57,0,MATCH(CONCATENATE($J34,M$6),'State Landscape Data'!$M$6:$AE$6,0)),'State Landscape Data'!$B$8:$B$57,$C34,'State Landscape Data'!$C$8:$C$57,$D34))</f>
        <v>0</v>
      </c>
      <c r="N34" s="154">
        <f>IF(ISNA(SUMIFS(INDEX('State Landscape Data'!$M$8:$AE$57,0,MATCH(CONCATENATE($J34,N$6),'State Landscape Data'!$M$6:$AE$6,0)),'State Landscape Data'!$B$8:$B$57,$C34,'State Landscape Data'!$C$8:$C$57,$D34)),"-",SUMIFS(INDEX('State Landscape Data'!$M$8:$AE$57,0,MATCH(CONCATENATE($J34,N$6),'State Landscape Data'!$M$6:$AE$6,0)),'State Landscape Data'!$B$8:$B$57,$C34,'State Landscape Data'!$C$8:$C$57,$D34))</f>
        <v>0</v>
      </c>
    </row>
    <row r="35" spans="2:14" x14ac:dyDescent="0.35">
      <c r="B35" s="37" t="s">
        <v>80</v>
      </c>
      <c r="C35" s="38" t="str">
        <f>IF(ISBLANK('State Landscape Data'!$B$11),"-",'State Landscape Data'!$B$11)</f>
        <v>-</v>
      </c>
      <c r="D35" s="38" t="str">
        <f>IF(ISBLANK('State Landscape Data'!$C$11),"-",'State Landscape Data'!$C$11)</f>
        <v>-</v>
      </c>
      <c r="E35" s="38" t="str">
        <f>IF(ISBLANK('State Landscape Data'!$D$11),"-",'State Landscape Data'!$D$11)</f>
        <v>-</v>
      </c>
      <c r="F35" s="38" t="str">
        <f>IF(ISBLANK('State Landscape Data'!$E$11),"-",'State Landscape Data'!$E$11)</f>
        <v>-</v>
      </c>
      <c r="G35" s="38" t="str">
        <f>IF(ISBLANK('State Landscape Data'!$F$11),"-",'State Landscape Data'!$F$11)</f>
        <v>-</v>
      </c>
      <c r="H35" s="38">
        <v>1</v>
      </c>
      <c r="I35" s="38">
        <v>5</v>
      </c>
      <c r="J35" s="38" t="str">
        <f t="shared" si="0"/>
        <v>15</v>
      </c>
      <c r="K35" s="38" t="str">
        <f>IF(ISBLANK('State Landscape Data'!$K$11),"-",'State Landscape Data'!$K$11)</f>
        <v>-</v>
      </c>
      <c r="L35" s="43">
        <f>IF(ISNA(SUMIFS(INDEX('State Landscape Data'!$M$8:$AE$57,0,MATCH(CONCATENATE($J35,L$6),'State Landscape Data'!$M$6:$AE$6,0)),'State Landscape Data'!$B$8:$B$57,$C35,'State Landscape Data'!$C$8:$C$57,$D35)),"-",SUMIFS(INDEX('State Landscape Data'!$M$8:$AE$57,0,MATCH(CONCATENATE($J35,L$6),'State Landscape Data'!$M$6:$AE$6,0)),'State Landscape Data'!$B$8:$B$57,$C35,'State Landscape Data'!$C$8:$C$57,$D35))</f>
        <v>0</v>
      </c>
      <c r="M35" s="43">
        <f>IF(ISNA(SUMIFS(INDEX('State Landscape Data'!$M$8:$AE$57,0,MATCH(CONCATENATE($J35,M$6),'State Landscape Data'!$M$6:$AE$6,0)),'State Landscape Data'!$B$8:$B$57,$C35,'State Landscape Data'!$C$8:$C$57,$D35)),"-",SUMIFS(INDEX('State Landscape Data'!$M$8:$AE$57,0,MATCH(CONCATENATE($J35,M$6),'State Landscape Data'!$M$6:$AE$6,0)),'State Landscape Data'!$B$8:$B$57,$C35,'State Landscape Data'!$C$8:$C$57,$D35))</f>
        <v>0</v>
      </c>
      <c r="N35" s="154">
        <f>IF(ISNA(SUMIFS(INDEX('State Landscape Data'!$M$8:$AE$57,0,MATCH(CONCATENATE($J35,N$6),'State Landscape Data'!$M$6:$AE$6,0)),'State Landscape Data'!$B$8:$B$57,$C35,'State Landscape Data'!$C$8:$C$57,$D35)),"-",SUMIFS(INDEX('State Landscape Data'!$M$8:$AE$57,0,MATCH(CONCATENATE($J35,N$6),'State Landscape Data'!$M$6:$AE$6,0)),'State Landscape Data'!$B$8:$B$57,$C35,'State Landscape Data'!$C$8:$C$57,$D35))</f>
        <v>0</v>
      </c>
    </row>
    <row r="36" spans="2:14" x14ac:dyDescent="0.35">
      <c r="B36" s="37" t="s">
        <v>80</v>
      </c>
      <c r="C36" s="38" t="str">
        <f>IF(ISBLANK('State Landscape Data'!$B$11),"-",'State Landscape Data'!$B$11)</f>
        <v>-</v>
      </c>
      <c r="D36" s="38" t="str">
        <f>IF(ISBLANK('State Landscape Data'!$C$11),"-",'State Landscape Data'!$C$11)</f>
        <v>-</v>
      </c>
      <c r="E36" s="38" t="str">
        <f>IF(ISBLANK('State Landscape Data'!$D$11),"-",'State Landscape Data'!$D$11)</f>
        <v>-</v>
      </c>
      <c r="F36" s="38" t="str">
        <f>IF(ISBLANK('State Landscape Data'!$E$11),"-",'State Landscape Data'!$E$11)</f>
        <v>-</v>
      </c>
      <c r="G36" s="38" t="str">
        <f>IF(ISBLANK('State Landscape Data'!$F$11),"-",'State Landscape Data'!$F$11)</f>
        <v>-</v>
      </c>
      <c r="H36" s="38">
        <v>1</v>
      </c>
      <c r="I36" s="38" t="s">
        <v>65</v>
      </c>
      <c r="J36" s="38" t="str">
        <f t="shared" si="0"/>
        <v>1Goal</v>
      </c>
      <c r="K36" s="38" t="str">
        <f>IF(ISBLANK('State Landscape Data'!$K$11),"-",'State Landscape Data'!$K$11)</f>
        <v>-</v>
      </c>
      <c r="L36" s="43" t="str">
        <f>IF(ISNA(SUMIFS(INDEX('State Landscape Data'!$M$8:$AE$57,0,MATCH(CONCATENATE($J36,L$6),'State Landscape Data'!$M$6:$AE$6,0)),'State Landscape Data'!$B$8:$B$57,$C36,'State Landscape Data'!$C$8:$C$57,$D36)),"-",SUMIFS(INDEX('State Landscape Data'!$M$8:$AE$57,0,MATCH(CONCATENATE($J36,L$6),'State Landscape Data'!$M$6:$AE$6,0)),'State Landscape Data'!$B$8:$B$57,$C36,'State Landscape Data'!$C$8:$C$57,$D36))</f>
        <v>-</v>
      </c>
      <c r="M36" s="43" t="str">
        <f>IF(ISNA(SUMIFS(INDEX('State Landscape Data'!$M$8:$AE$57,0,MATCH(CONCATENATE($J36,M$6),'State Landscape Data'!$M$6:$AE$6,0)),'State Landscape Data'!$B$8:$B$57,$C36,'State Landscape Data'!$C$8:$C$57,$D36)),"-",SUMIFS(INDEX('State Landscape Data'!$M$8:$AE$57,0,MATCH(CONCATENATE($J36,M$6),'State Landscape Data'!$M$6:$AE$6,0)),'State Landscape Data'!$B$8:$B$57,$C36,'State Landscape Data'!$C$8:$C$57,$D36))</f>
        <v>-</v>
      </c>
      <c r="N36" s="154">
        <f>IF(ISNA(SUMIFS(INDEX('State Landscape Data'!$M$8:$AE$57,0,MATCH(CONCATENATE($J36,N$6),'State Landscape Data'!$M$6:$AE$6,0)),'State Landscape Data'!$B$8:$B$57,$C36,'State Landscape Data'!$C$8:$C$57,$D36)),"-",SUMIFS(INDEX('State Landscape Data'!$M$8:$AE$57,0,MATCH(CONCATENATE($J36,N$6),'State Landscape Data'!$M$6:$AE$6,0)),'State Landscape Data'!$B$8:$B$57,$C36,'State Landscape Data'!$C$8:$C$57,$D36))</f>
        <v>0</v>
      </c>
    </row>
    <row r="37" spans="2:14" x14ac:dyDescent="0.35">
      <c r="B37" s="37" t="s">
        <v>80</v>
      </c>
      <c r="C37" s="38" t="str">
        <f>IF(ISBLANK('State Landscape Data'!$B$11),"-",'State Landscape Data'!$B$11)</f>
        <v>-</v>
      </c>
      <c r="D37" s="38" t="str">
        <f>IF(ISBLANK('State Landscape Data'!$C$11),"-",'State Landscape Data'!$C$11)</f>
        <v>-</v>
      </c>
      <c r="E37" s="38" t="str">
        <f>IF(ISBLANK('State Landscape Data'!$D$11),"-",'State Landscape Data'!$D$11)</f>
        <v>-</v>
      </c>
      <c r="F37" s="38" t="str">
        <f>IF(ISBLANK('State Landscape Data'!$E$11),"-",'State Landscape Data'!$E$11)</f>
        <v>-</v>
      </c>
      <c r="G37" s="38" t="str">
        <f>IF(ISBLANK('State Landscape Data'!$F$11),"-",'State Landscape Data'!$F$11)</f>
        <v>-</v>
      </c>
      <c r="H37" s="38">
        <v>2</v>
      </c>
      <c r="I37" s="38">
        <v>5</v>
      </c>
      <c r="J37" s="38" t="str">
        <f t="shared" si="0"/>
        <v>25</v>
      </c>
      <c r="K37" s="38" t="str">
        <f>IF(ISBLANK('State Landscape Data'!$K$11),"-",'State Landscape Data'!$K$11)</f>
        <v>-</v>
      </c>
      <c r="L37" s="43">
        <f>IF(ISNA(SUMIFS(INDEX('State Landscape Data'!$M$8:$AE$57,0,MATCH(CONCATENATE($J37,L$6),'State Landscape Data'!$M$6:$AE$6,0)),'State Landscape Data'!$B$8:$B$57,$C37,'State Landscape Data'!$C$8:$C$57,$D37)),"-",SUMIFS(INDEX('State Landscape Data'!$M$8:$AE$57,0,MATCH(CONCATENATE($J37,L$6),'State Landscape Data'!$M$6:$AE$6,0)),'State Landscape Data'!$B$8:$B$57,$C37,'State Landscape Data'!$C$8:$C$57,$D37))</f>
        <v>0</v>
      </c>
      <c r="M37" s="43">
        <f>IF(ISNA(SUMIFS(INDEX('State Landscape Data'!$M$8:$AE$57,0,MATCH(CONCATENATE($J37,M$6),'State Landscape Data'!$M$6:$AE$6,0)),'State Landscape Data'!$B$8:$B$57,$C37,'State Landscape Data'!$C$8:$C$57,$D37)),"-",SUMIFS(INDEX('State Landscape Data'!$M$8:$AE$57,0,MATCH(CONCATENATE($J37,M$6),'State Landscape Data'!$M$6:$AE$6,0)),'State Landscape Data'!$B$8:$B$57,$C37,'State Landscape Data'!$C$8:$C$57,$D37))</f>
        <v>0</v>
      </c>
      <c r="N37" s="154">
        <f>IF(ISNA(SUMIFS(INDEX('State Landscape Data'!$M$8:$AE$57,0,MATCH(CONCATENATE($J37,N$6),'State Landscape Data'!$M$6:$AE$6,0)),'State Landscape Data'!$B$8:$B$57,$C37,'State Landscape Data'!$C$8:$C$57,$D37)),"-",SUMIFS(INDEX('State Landscape Data'!$M$8:$AE$57,0,MATCH(CONCATENATE($J37,N$6),'State Landscape Data'!$M$6:$AE$6,0)),'State Landscape Data'!$B$8:$B$57,$C37,'State Landscape Data'!$C$8:$C$57,$D37))</f>
        <v>0</v>
      </c>
    </row>
    <row r="38" spans="2:14" x14ac:dyDescent="0.35">
      <c r="B38" s="37" t="s">
        <v>80</v>
      </c>
      <c r="C38" s="38" t="str">
        <f>IF(ISBLANK('State Landscape Data'!$B$11),"-",'State Landscape Data'!$B$11)</f>
        <v>-</v>
      </c>
      <c r="D38" s="38" t="str">
        <f>IF(ISBLANK('State Landscape Data'!$C$11),"-",'State Landscape Data'!$C$11)</f>
        <v>-</v>
      </c>
      <c r="E38" s="38" t="str">
        <f>IF(ISBLANK('State Landscape Data'!$D$11),"-",'State Landscape Data'!$D$11)</f>
        <v>-</v>
      </c>
      <c r="F38" s="38" t="str">
        <f>IF(ISBLANK('State Landscape Data'!$E$11),"-",'State Landscape Data'!$E$11)</f>
        <v>-</v>
      </c>
      <c r="G38" s="38" t="str">
        <f>IF(ISBLANK('State Landscape Data'!$F$11),"-",'State Landscape Data'!$F$11)</f>
        <v>-</v>
      </c>
      <c r="H38" s="38">
        <v>2</v>
      </c>
      <c r="I38" s="38" t="s">
        <v>65</v>
      </c>
      <c r="J38" s="38" t="str">
        <f t="shared" si="0"/>
        <v>2Goal</v>
      </c>
      <c r="K38" s="38" t="str">
        <f>IF(ISBLANK('State Landscape Data'!$K$11),"-",'State Landscape Data'!$K$11)</f>
        <v>-</v>
      </c>
      <c r="L38" s="43" t="str">
        <f>IF(ISNA(SUMIFS(INDEX('State Landscape Data'!$M$8:$AE$57,0,MATCH(CONCATENATE($J38,L$6),'State Landscape Data'!$M$6:$AE$6,0)),'State Landscape Data'!$B$8:$B$57,$C38,'State Landscape Data'!$C$8:$C$57,$D38)),"-",SUMIFS(INDEX('State Landscape Data'!$M$8:$AE$57,0,MATCH(CONCATENATE($J38,L$6),'State Landscape Data'!$M$6:$AE$6,0)),'State Landscape Data'!$B$8:$B$57,$C38,'State Landscape Data'!$C$8:$C$57,$D38))</f>
        <v>-</v>
      </c>
      <c r="M38" s="43" t="str">
        <f>IF(ISNA(SUMIFS(INDEX('State Landscape Data'!$M$8:$AE$57,0,MATCH(CONCATENATE($J38,M$6),'State Landscape Data'!$M$6:$AE$6,0)),'State Landscape Data'!$B$8:$B$57,$C38,'State Landscape Data'!$C$8:$C$57,$D38)),"-",SUMIFS(INDEX('State Landscape Data'!$M$8:$AE$57,0,MATCH(CONCATENATE($J38,M$6),'State Landscape Data'!$M$6:$AE$6,0)),'State Landscape Data'!$B$8:$B$57,$C38,'State Landscape Data'!$C$8:$C$57,$D38))</f>
        <v>-</v>
      </c>
      <c r="N38" s="154">
        <f>IF(ISNA(SUMIFS(INDEX('State Landscape Data'!$M$8:$AE$57,0,MATCH(CONCATENATE($J38,N$6),'State Landscape Data'!$M$6:$AE$6,0)),'State Landscape Data'!$B$8:$B$57,$C38,'State Landscape Data'!$C$8:$C$57,$D38)),"-",SUMIFS(INDEX('State Landscape Data'!$M$8:$AE$57,0,MATCH(CONCATENATE($J38,N$6),'State Landscape Data'!$M$6:$AE$6,0)),'State Landscape Data'!$B$8:$B$57,$C38,'State Landscape Data'!$C$8:$C$57,$D38))</f>
        <v>0</v>
      </c>
    </row>
    <row r="39" spans="2:14" x14ac:dyDescent="0.35">
      <c r="B39" s="37" t="s">
        <v>80</v>
      </c>
      <c r="C39" s="38" t="str">
        <f>IF(ISBLANK('State Landscape Data'!$B$11),"-",'State Landscape Data'!$B$11)</f>
        <v>-</v>
      </c>
      <c r="D39" s="38" t="str">
        <f>IF(ISBLANK('State Landscape Data'!$C$11),"-",'State Landscape Data'!$C$11)</f>
        <v>-</v>
      </c>
      <c r="E39" s="38" t="str">
        <f>IF(ISBLANK('State Landscape Data'!$D$11),"-",'State Landscape Data'!$D$11)</f>
        <v>-</v>
      </c>
      <c r="F39" s="38" t="str">
        <f>IF(ISBLANK('State Landscape Data'!$E$11),"-",'State Landscape Data'!$E$11)</f>
        <v>-</v>
      </c>
      <c r="G39" s="38" t="str">
        <f>IF(ISBLANK('State Landscape Data'!$F$11),"-",'State Landscape Data'!$F$11)</f>
        <v>-</v>
      </c>
      <c r="H39" s="38">
        <v>3</v>
      </c>
      <c r="I39" s="38">
        <v>5</v>
      </c>
      <c r="J39" s="38" t="str">
        <f t="shared" si="0"/>
        <v>35</v>
      </c>
      <c r="K39" s="38" t="str">
        <f>IF(ISBLANK('State Landscape Data'!$K$11),"-",'State Landscape Data'!$K$11)</f>
        <v>-</v>
      </c>
      <c r="L39" s="43">
        <f>IF(ISNA(SUMIFS(INDEX('State Landscape Data'!$M$8:$AE$57,0,MATCH(CONCATENATE($J39,L$6),'State Landscape Data'!$M$6:$AE$6,0)),'State Landscape Data'!$B$8:$B$57,$C39,'State Landscape Data'!$C$8:$C$57,$D39)),"-",SUMIFS(INDEX('State Landscape Data'!$M$8:$AE$57,0,MATCH(CONCATENATE($J39,L$6),'State Landscape Data'!$M$6:$AE$6,0)),'State Landscape Data'!$B$8:$B$57,$C39,'State Landscape Data'!$C$8:$C$57,$D39))</f>
        <v>0</v>
      </c>
      <c r="M39" s="43">
        <f>IF(ISNA(SUMIFS(INDEX('State Landscape Data'!$M$8:$AE$57,0,MATCH(CONCATENATE($J39,M$6),'State Landscape Data'!$M$6:$AE$6,0)),'State Landscape Data'!$B$8:$B$57,$C39,'State Landscape Data'!$C$8:$C$57,$D39)),"-",SUMIFS(INDEX('State Landscape Data'!$M$8:$AE$57,0,MATCH(CONCATENATE($J39,M$6),'State Landscape Data'!$M$6:$AE$6,0)),'State Landscape Data'!$B$8:$B$57,$C39,'State Landscape Data'!$C$8:$C$57,$D39))</f>
        <v>0</v>
      </c>
      <c r="N39" s="154">
        <f>IF(ISNA(SUMIFS(INDEX('State Landscape Data'!$M$8:$AE$57,0,MATCH(CONCATENATE($J39,N$6),'State Landscape Data'!$M$6:$AE$6,0)),'State Landscape Data'!$B$8:$B$57,$C39,'State Landscape Data'!$C$8:$C$57,$D39)),"-",SUMIFS(INDEX('State Landscape Data'!$M$8:$AE$57,0,MATCH(CONCATENATE($J39,N$6),'State Landscape Data'!$M$6:$AE$6,0)),'State Landscape Data'!$B$8:$B$57,$C39,'State Landscape Data'!$C$8:$C$57,$D39))</f>
        <v>0</v>
      </c>
    </row>
    <row r="40" spans="2:14" x14ac:dyDescent="0.35">
      <c r="B40" s="37" t="s">
        <v>80</v>
      </c>
      <c r="C40" s="38" t="str">
        <f>IF(ISBLANK('State Landscape Data'!$B$11),"-",'State Landscape Data'!$B$11)</f>
        <v>-</v>
      </c>
      <c r="D40" s="38" t="str">
        <f>IF(ISBLANK('State Landscape Data'!$C$11),"-",'State Landscape Data'!$C$11)</f>
        <v>-</v>
      </c>
      <c r="E40" s="38" t="str">
        <f>IF(ISBLANK('State Landscape Data'!$D$11),"-",'State Landscape Data'!$D$11)</f>
        <v>-</v>
      </c>
      <c r="F40" s="38" t="str">
        <f>IF(ISBLANK('State Landscape Data'!$E$11),"-",'State Landscape Data'!$E$11)</f>
        <v>-</v>
      </c>
      <c r="G40" s="38" t="str">
        <f>IF(ISBLANK('State Landscape Data'!$F$11),"-",'State Landscape Data'!$F$11)</f>
        <v>-</v>
      </c>
      <c r="H40" s="38">
        <v>3</v>
      </c>
      <c r="I40" s="38" t="s">
        <v>65</v>
      </c>
      <c r="J40" s="38" t="str">
        <f t="shared" si="0"/>
        <v>3Goal</v>
      </c>
      <c r="K40" s="38" t="str">
        <f>IF(ISBLANK('State Landscape Data'!$K$11),"-",'State Landscape Data'!$K$11)</f>
        <v>-</v>
      </c>
      <c r="L40" s="43" t="str">
        <f>IF(ISNA(SUMIFS(INDEX('State Landscape Data'!$M$8:$AE$57,0,MATCH(CONCATENATE($J40,L$6),'State Landscape Data'!$M$6:$AE$6,0)),'State Landscape Data'!$B$8:$B$57,$C40,'State Landscape Data'!$C$8:$C$57,$D40)),"-",SUMIFS(INDEX('State Landscape Data'!$M$8:$AE$57,0,MATCH(CONCATENATE($J40,L$6),'State Landscape Data'!$M$6:$AE$6,0)),'State Landscape Data'!$B$8:$B$57,$C40,'State Landscape Data'!$C$8:$C$57,$D40))</f>
        <v>-</v>
      </c>
      <c r="M40" s="43" t="str">
        <f>IF(ISNA(SUMIFS(INDEX('State Landscape Data'!$M$8:$AE$57,0,MATCH(CONCATENATE($J40,M$6),'State Landscape Data'!$M$6:$AE$6,0)),'State Landscape Data'!$B$8:$B$57,$C40,'State Landscape Data'!$C$8:$C$57,$D40)),"-",SUMIFS(INDEX('State Landscape Data'!$M$8:$AE$57,0,MATCH(CONCATENATE($J40,M$6),'State Landscape Data'!$M$6:$AE$6,0)),'State Landscape Data'!$B$8:$B$57,$C40,'State Landscape Data'!$C$8:$C$57,$D40))</f>
        <v>-</v>
      </c>
      <c r="N40" s="154">
        <f>IF(ISNA(SUMIFS(INDEX('State Landscape Data'!$M$8:$AE$57,0,MATCH(CONCATENATE($J40,N$6),'State Landscape Data'!$M$6:$AE$6,0)),'State Landscape Data'!$B$8:$B$57,$C40,'State Landscape Data'!$C$8:$C$57,$D40)),"-",SUMIFS(INDEX('State Landscape Data'!$M$8:$AE$57,0,MATCH(CONCATENATE($J40,N$6),'State Landscape Data'!$M$6:$AE$6,0)),'State Landscape Data'!$B$8:$B$57,$C40,'State Landscape Data'!$C$8:$C$57,$D40))</f>
        <v>0</v>
      </c>
    </row>
    <row r="41" spans="2:14" x14ac:dyDescent="0.35">
      <c r="B41" s="37" t="s">
        <v>80</v>
      </c>
      <c r="C41" s="38" t="str">
        <f>IF(ISBLANK('State Landscape Data'!$B$11),"-",'State Landscape Data'!$B$11)</f>
        <v>-</v>
      </c>
      <c r="D41" s="38" t="str">
        <f>IF(ISBLANK('State Landscape Data'!$C$11),"-",'State Landscape Data'!$C$11)</f>
        <v>-</v>
      </c>
      <c r="E41" s="38" t="str">
        <f>IF(ISBLANK('State Landscape Data'!$D$11),"-",'State Landscape Data'!$D$11)</f>
        <v>-</v>
      </c>
      <c r="F41" s="38" t="str">
        <f>IF(ISBLANK('State Landscape Data'!$E$11),"-",'State Landscape Data'!$E$11)</f>
        <v>-</v>
      </c>
      <c r="G41" s="38" t="str">
        <f>IF(ISBLANK('State Landscape Data'!$F$11),"-",'State Landscape Data'!$F$11)</f>
        <v>-</v>
      </c>
      <c r="H41" s="38">
        <v>4</v>
      </c>
      <c r="I41" s="38">
        <v>5</v>
      </c>
      <c r="J41" s="38" t="str">
        <f t="shared" ref="J41:J42" si="4">CONCATENATE(H41,I41)</f>
        <v>45</v>
      </c>
      <c r="K41" s="38" t="str">
        <f>IF(ISBLANK('State Landscape Data'!$K$11),"-",'State Landscape Data'!$K$11)</f>
        <v>-</v>
      </c>
      <c r="L41" s="43">
        <f>IF(ISNA(SUMIFS(INDEX('State Landscape Data'!$M$8:$AE$57,0,MATCH(CONCATENATE($J41,L$6),'State Landscape Data'!$M$6:$AE$6,0)),'State Landscape Data'!$B$8:$B$57,$C41,'State Landscape Data'!$C$8:$C$57,$D41)),"-",SUMIFS(INDEX('State Landscape Data'!$M$8:$AE$57,0,MATCH(CONCATENATE($J41,L$6),'State Landscape Data'!$M$6:$AE$6,0)),'State Landscape Data'!$B$8:$B$57,$C41,'State Landscape Data'!$C$8:$C$57,$D41))</f>
        <v>0</v>
      </c>
      <c r="M41" s="43">
        <f>IF(ISNA(SUMIFS(INDEX('State Landscape Data'!$M$8:$AE$57,0,MATCH(CONCATENATE($J41,M$6),'State Landscape Data'!$M$6:$AE$6,0)),'State Landscape Data'!$B$8:$B$57,$C41,'State Landscape Data'!$C$8:$C$57,$D41)),"-",SUMIFS(INDEX('State Landscape Data'!$M$8:$AE$57,0,MATCH(CONCATENATE($J41,M$6),'State Landscape Data'!$M$6:$AE$6,0)),'State Landscape Data'!$B$8:$B$57,$C41,'State Landscape Data'!$C$8:$C$57,$D41))</f>
        <v>0</v>
      </c>
      <c r="N41" s="154">
        <f>IF(ISNA(SUMIFS(INDEX('State Landscape Data'!$M$8:$AE$57,0,MATCH(CONCATENATE($J41,N$6),'State Landscape Data'!$M$6:$AE$6,0)),'State Landscape Data'!$B$8:$B$57,$C41,'State Landscape Data'!$C$8:$C$57,$D41)),"-",SUMIFS(INDEX('State Landscape Data'!$M$8:$AE$57,0,MATCH(CONCATENATE($J41,N$6),'State Landscape Data'!$M$6:$AE$6,0)),'State Landscape Data'!$B$8:$B$57,$C41,'State Landscape Data'!$C$8:$C$57,$D41))</f>
        <v>0</v>
      </c>
    </row>
    <row r="42" spans="2:14" x14ac:dyDescent="0.35">
      <c r="B42" s="37" t="s">
        <v>80</v>
      </c>
      <c r="C42" s="38" t="str">
        <f>IF(ISBLANK('State Landscape Data'!$B$11),"-",'State Landscape Data'!$B$11)</f>
        <v>-</v>
      </c>
      <c r="D42" s="38" t="str">
        <f>IF(ISBLANK('State Landscape Data'!$C$11),"-",'State Landscape Data'!$C$11)</f>
        <v>-</v>
      </c>
      <c r="E42" s="38" t="str">
        <f>IF(ISBLANK('State Landscape Data'!$D$11),"-",'State Landscape Data'!$D$11)</f>
        <v>-</v>
      </c>
      <c r="F42" s="38" t="str">
        <f>IF(ISBLANK('State Landscape Data'!$E$11),"-",'State Landscape Data'!$E$11)</f>
        <v>-</v>
      </c>
      <c r="G42" s="38" t="str">
        <f>IF(ISBLANK('State Landscape Data'!$F$11),"-",'State Landscape Data'!$F$11)</f>
        <v>-</v>
      </c>
      <c r="H42" s="38">
        <v>4</v>
      </c>
      <c r="I42" s="38" t="s">
        <v>65</v>
      </c>
      <c r="J42" s="38" t="str">
        <f t="shared" si="4"/>
        <v>4Goal</v>
      </c>
      <c r="K42" s="38" t="str">
        <f>IF(ISBLANK('State Landscape Data'!$K$11),"-",'State Landscape Data'!$K$11)</f>
        <v>-</v>
      </c>
      <c r="L42" s="43" t="str">
        <f>IF(ISNA(SUMIFS(INDEX('State Landscape Data'!$M$8:$AE$57,0,MATCH(CONCATENATE($J42,L$6),'State Landscape Data'!$M$6:$AE$6,0)),'State Landscape Data'!$B$8:$B$57,$C42,'State Landscape Data'!$C$8:$C$57,$D42)),"-",SUMIFS(INDEX('State Landscape Data'!$M$8:$AE$57,0,MATCH(CONCATENATE($J42,L$6),'State Landscape Data'!$M$6:$AE$6,0)),'State Landscape Data'!$B$8:$B$57,$C42,'State Landscape Data'!$C$8:$C$57,$D42))</f>
        <v>-</v>
      </c>
      <c r="M42" s="43" t="str">
        <f>IF(ISNA(SUMIFS(INDEX('State Landscape Data'!$M$8:$AE$57,0,MATCH(CONCATENATE($J42,M$6),'State Landscape Data'!$M$6:$AE$6,0)),'State Landscape Data'!$B$8:$B$57,$C42,'State Landscape Data'!$C$8:$C$57,$D42)),"-",SUMIFS(INDEX('State Landscape Data'!$M$8:$AE$57,0,MATCH(CONCATENATE($J42,M$6),'State Landscape Data'!$M$6:$AE$6,0)),'State Landscape Data'!$B$8:$B$57,$C42,'State Landscape Data'!$C$8:$C$57,$D42))</f>
        <v>-</v>
      </c>
      <c r="N42" s="154">
        <f>IF(ISNA(SUMIFS(INDEX('State Landscape Data'!$M$8:$AE$57,0,MATCH(CONCATENATE($J42,N$6),'State Landscape Data'!$M$6:$AE$6,0)),'State Landscape Data'!$B$8:$B$57,$C42,'State Landscape Data'!$C$8:$C$57,$D42)),"-",SUMIFS(INDEX('State Landscape Data'!$M$8:$AE$57,0,MATCH(CONCATENATE($J42,N$6),'State Landscape Data'!$M$6:$AE$6,0)),'State Landscape Data'!$B$8:$B$57,$C42,'State Landscape Data'!$C$8:$C$57,$D42))</f>
        <v>0</v>
      </c>
    </row>
    <row r="43" spans="2:14" x14ac:dyDescent="0.35">
      <c r="B43" s="37" t="s">
        <v>80</v>
      </c>
      <c r="C43" s="38" t="str">
        <f>IF(ISBLANK('State Landscape Data'!$B$12),"-",'State Landscape Data'!$B$12)</f>
        <v>-</v>
      </c>
      <c r="D43" s="38" t="str">
        <f>IF(ISBLANK('State Landscape Data'!$C$12),"-",'State Landscape Data'!$C$12)</f>
        <v>-</v>
      </c>
      <c r="E43" s="38" t="str">
        <f>IF(ISBLANK('State Landscape Data'!$D$12),"-",'State Landscape Data'!$D$12)</f>
        <v>-</v>
      </c>
      <c r="F43" s="38" t="str">
        <f>IF(ISBLANK('State Landscape Data'!$E$12),"-",'State Landscape Data'!$E$12)</f>
        <v>-</v>
      </c>
      <c r="G43" s="38" t="str">
        <f>IF(ISBLANK('State Landscape Data'!$F$12),"-",'State Landscape Data'!$F$12)</f>
        <v>-</v>
      </c>
      <c r="H43" s="38" t="s">
        <v>64</v>
      </c>
      <c r="I43" s="38" t="s">
        <v>64</v>
      </c>
      <c r="J43" s="38" t="str">
        <f t="shared" si="0"/>
        <v>BaselineBaseline</v>
      </c>
      <c r="K43" s="38" t="str">
        <f>IF(ISBLANK('State Landscape Data'!$K$12),"-",'State Landscape Data'!$K$12)</f>
        <v>-</v>
      </c>
      <c r="L43" s="43">
        <f>IF(ISNA(SUMIFS(INDEX('State Landscape Data'!$M$8:$AE$57,0,MATCH(CONCATENATE($J43,L$6),'State Landscape Data'!$M$6:$AE$6,0)),'State Landscape Data'!$B$8:$B$57,$C43,'State Landscape Data'!$C$8:$C$57,$D43)),"-",SUMIFS(INDEX('State Landscape Data'!$M$8:$AE$57,0,MATCH(CONCATENATE($J43,L$6),'State Landscape Data'!$M$6:$AE$6,0)),'State Landscape Data'!$B$8:$B$57,$C43,'State Landscape Data'!$C$8:$C$57,$D43))</f>
        <v>0</v>
      </c>
      <c r="M43" s="43">
        <f>IF(ISNA(SUMIFS(INDEX('State Landscape Data'!$M$8:$AE$57,0,MATCH(CONCATENATE($J43,M$6),'State Landscape Data'!$M$6:$AE$6,0)),'State Landscape Data'!$B$8:$B$57,$C43,'State Landscape Data'!$C$8:$C$57,$D43)),"-",SUMIFS(INDEX('State Landscape Data'!$M$8:$AE$57,0,MATCH(CONCATENATE($J43,M$6),'State Landscape Data'!$M$6:$AE$6,0)),'State Landscape Data'!$B$8:$B$57,$C43,'State Landscape Data'!$C$8:$C$57,$D43))</f>
        <v>0</v>
      </c>
      <c r="N43" s="154">
        <f>IF(ISNA(SUMIFS(INDEX('State Landscape Data'!$M$8:$AE$57,0,MATCH(CONCATENATE($J43,N$6),'State Landscape Data'!$M$6:$AE$6,0)),'State Landscape Data'!$B$8:$B$57,$C43,'State Landscape Data'!$C$8:$C$57,$D43)),"-",SUMIFS(INDEX('State Landscape Data'!$M$8:$AE$57,0,MATCH(CONCATENATE($J43,N$6),'State Landscape Data'!$M$6:$AE$6,0)),'State Landscape Data'!$B$8:$B$57,$C43,'State Landscape Data'!$C$8:$C$57,$D43))</f>
        <v>0</v>
      </c>
    </row>
    <row r="44" spans="2:14" x14ac:dyDescent="0.35">
      <c r="B44" s="37" t="s">
        <v>80</v>
      </c>
      <c r="C44" s="38" t="str">
        <f>IF(ISBLANK('State Landscape Data'!$B$12),"-",'State Landscape Data'!$B$12)</f>
        <v>-</v>
      </c>
      <c r="D44" s="38" t="str">
        <f>IF(ISBLANK('State Landscape Data'!$C$12),"-",'State Landscape Data'!$C$12)</f>
        <v>-</v>
      </c>
      <c r="E44" s="38" t="str">
        <f>IF(ISBLANK('State Landscape Data'!$D$12),"-",'State Landscape Data'!$D$12)</f>
        <v>-</v>
      </c>
      <c r="F44" s="38" t="str">
        <f>IF(ISBLANK('State Landscape Data'!$E$12),"-",'State Landscape Data'!$E$12)</f>
        <v>-</v>
      </c>
      <c r="G44" s="38" t="str">
        <f>IF(ISBLANK('State Landscape Data'!$F$12),"-",'State Landscape Data'!$F$12)</f>
        <v>-</v>
      </c>
      <c r="H44" s="38">
        <v>1</v>
      </c>
      <c r="I44" s="38">
        <v>5</v>
      </c>
      <c r="J44" s="38" t="str">
        <f t="shared" si="0"/>
        <v>15</v>
      </c>
      <c r="K44" s="38" t="str">
        <f>IF(ISBLANK('State Landscape Data'!$K$12),"-",'State Landscape Data'!$K$12)</f>
        <v>-</v>
      </c>
      <c r="L44" s="43">
        <f>IF(ISNA(SUMIFS(INDEX('State Landscape Data'!$M$8:$AE$57,0,MATCH(CONCATENATE($J44,L$6),'State Landscape Data'!$M$6:$AE$6,0)),'State Landscape Data'!$B$8:$B$57,$C44,'State Landscape Data'!$C$8:$C$57,$D44)),"-",SUMIFS(INDEX('State Landscape Data'!$M$8:$AE$57,0,MATCH(CONCATENATE($J44,L$6),'State Landscape Data'!$M$6:$AE$6,0)),'State Landscape Data'!$B$8:$B$57,$C44,'State Landscape Data'!$C$8:$C$57,$D44))</f>
        <v>0</v>
      </c>
      <c r="M44" s="43">
        <f>IF(ISNA(SUMIFS(INDEX('State Landscape Data'!$M$8:$AE$57,0,MATCH(CONCATENATE($J44,M$6),'State Landscape Data'!$M$6:$AE$6,0)),'State Landscape Data'!$B$8:$B$57,$C44,'State Landscape Data'!$C$8:$C$57,$D44)),"-",SUMIFS(INDEX('State Landscape Data'!$M$8:$AE$57,0,MATCH(CONCATENATE($J44,M$6),'State Landscape Data'!$M$6:$AE$6,0)),'State Landscape Data'!$B$8:$B$57,$C44,'State Landscape Data'!$C$8:$C$57,$D44))</f>
        <v>0</v>
      </c>
      <c r="N44" s="154">
        <f>IF(ISNA(SUMIFS(INDEX('State Landscape Data'!$M$8:$AE$57,0,MATCH(CONCATENATE($J44,N$6),'State Landscape Data'!$M$6:$AE$6,0)),'State Landscape Data'!$B$8:$B$57,$C44,'State Landscape Data'!$C$8:$C$57,$D44)),"-",SUMIFS(INDEX('State Landscape Data'!$M$8:$AE$57,0,MATCH(CONCATENATE($J44,N$6),'State Landscape Data'!$M$6:$AE$6,0)),'State Landscape Data'!$B$8:$B$57,$C44,'State Landscape Data'!$C$8:$C$57,$D44))</f>
        <v>0</v>
      </c>
    </row>
    <row r="45" spans="2:14" x14ac:dyDescent="0.35">
      <c r="B45" s="37" t="s">
        <v>80</v>
      </c>
      <c r="C45" s="38" t="str">
        <f>IF(ISBLANK('State Landscape Data'!$B$12),"-",'State Landscape Data'!$B$12)</f>
        <v>-</v>
      </c>
      <c r="D45" s="38" t="str">
        <f>IF(ISBLANK('State Landscape Data'!$C$12),"-",'State Landscape Data'!$C$12)</f>
        <v>-</v>
      </c>
      <c r="E45" s="38" t="str">
        <f>IF(ISBLANK('State Landscape Data'!$D$12),"-",'State Landscape Data'!$D$12)</f>
        <v>-</v>
      </c>
      <c r="F45" s="38" t="str">
        <f>IF(ISBLANK('State Landscape Data'!$E$12),"-",'State Landscape Data'!$E$12)</f>
        <v>-</v>
      </c>
      <c r="G45" s="38" t="str">
        <f>IF(ISBLANK('State Landscape Data'!$F$12),"-",'State Landscape Data'!$F$12)</f>
        <v>-</v>
      </c>
      <c r="H45" s="38">
        <v>1</v>
      </c>
      <c r="I45" s="38" t="s">
        <v>65</v>
      </c>
      <c r="J45" s="38" t="str">
        <f t="shared" si="0"/>
        <v>1Goal</v>
      </c>
      <c r="K45" s="38" t="str">
        <f>IF(ISBLANK('State Landscape Data'!$K$12),"-",'State Landscape Data'!$K$12)</f>
        <v>-</v>
      </c>
      <c r="L45" s="43" t="str">
        <f>IF(ISNA(SUMIFS(INDEX('State Landscape Data'!$M$8:$AE$57,0,MATCH(CONCATENATE($J45,L$6),'State Landscape Data'!$M$6:$AE$6,0)),'State Landscape Data'!$B$8:$B$57,$C45,'State Landscape Data'!$C$8:$C$57,$D45)),"-",SUMIFS(INDEX('State Landscape Data'!$M$8:$AE$57,0,MATCH(CONCATENATE($J45,L$6),'State Landscape Data'!$M$6:$AE$6,0)),'State Landscape Data'!$B$8:$B$57,$C45,'State Landscape Data'!$C$8:$C$57,$D45))</f>
        <v>-</v>
      </c>
      <c r="M45" s="43" t="str">
        <f>IF(ISNA(SUMIFS(INDEX('State Landscape Data'!$M$8:$AE$57,0,MATCH(CONCATENATE($J45,M$6),'State Landscape Data'!$M$6:$AE$6,0)),'State Landscape Data'!$B$8:$B$57,$C45,'State Landscape Data'!$C$8:$C$57,$D45)),"-",SUMIFS(INDEX('State Landscape Data'!$M$8:$AE$57,0,MATCH(CONCATENATE($J45,M$6),'State Landscape Data'!$M$6:$AE$6,0)),'State Landscape Data'!$B$8:$B$57,$C45,'State Landscape Data'!$C$8:$C$57,$D45))</f>
        <v>-</v>
      </c>
      <c r="N45" s="154">
        <f>IF(ISNA(SUMIFS(INDEX('State Landscape Data'!$M$8:$AE$57,0,MATCH(CONCATENATE($J45,N$6),'State Landscape Data'!$M$6:$AE$6,0)),'State Landscape Data'!$B$8:$B$57,$C45,'State Landscape Data'!$C$8:$C$57,$D45)),"-",SUMIFS(INDEX('State Landscape Data'!$M$8:$AE$57,0,MATCH(CONCATENATE($J45,N$6),'State Landscape Data'!$M$6:$AE$6,0)),'State Landscape Data'!$B$8:$B$57,$C45,'State Landscape Data'!$C$8:$C$57,$D45))</f>
        <v>0</v>
      </c>
    </row>
    <row r="46" spans="2:14" x14ac:dyDescent="0.35">
      <c r="B46" s="37" t="s">
        <v>80</v>
      </c>
      <c r="C46" s="38" t="str">
        <f>IF(ISBLANK('State Landscape Data'!$B$12),"-",'State Landscape Data'!$B$12)</f>
        <v>-</v>
      </c>
      <c r="D46" s="38" t="str">
        <f>IF(ISBLANK('State Landscape Data'!$C$12),"-",'State Landscape Data'!$C$12)</f>
        <v>-</v>
      </c>
      <c r="E46" s="38" t="str">
        <f>IF(ISBLANK('State Landscape Data'!$D$12),"-",'State Landscape Data'!$D$12)</f>
        <v>-</v>
      </c>
      <c r="F46" s="38" t="str">
        <f>IF(ISBLANK('State Landscape Data'!$E$12),"-",'State Landscape Data'!$E$12)</f>
        <v>-</v>
      </c>
      <c r="G46" s="38" t="str">
        <f>IF(ISBLANK('State Landscape Data'!$F$12),"-",'State Landscape Data'!$F$12)</f>
        <v>-</v>
      </c>
      <c r="H46" s="38">
        <v>2</v>
      </c>
      <c r="I46" s="38">
        <v>5</v>
      </c>
      <c r="J46" s="38" t="str">
        <f t="shared" si="0"/>
        <v>25</v>
      </c>
      <c r="K46" s="38" t="str">
        <f>IF(ISBLANK('State Landscape Data'!$K$12),"-",'State Landscape Data'!$K$12)</f>
        <v>-</v>
      </c>
      <c r="L46" s="43">
        <f>IF(ISNA(SUMIFS(INDEX('State Landscape Data'!$M$8:$AE$57,0,MATCH(CONCATENATE($J46,L$6),'State Landscape Data'!$M$6:$AE$6,0)),'State Landscape Data'!$B$8:$B$57,$C46,'State Landscape Data'!$C$8:$C$57,$D46)),"-",SUMIFS(INDEX('State Landscape Data'!$M$8:$AE$57,0,MATCH(CONCATENATE($J46,L$6),'State Landscape Data'!$M$6:$AE$6,0)),'State Landscape Data'!$B$8:$B$57,$C46,'State Landscape Data'!$C$8:$C$57,$D46))</f>
        <v>0</v>
      </c>
      <c r="M46" s="43">
        <f>IF(ISNA(SUMIFS(INDEX('State Landscape Data'!$M$8:$AE$57,0,MATCH(CONCATENATE($J46,M$6),'State Landscape Data'!$M$6:$AE$6,0)),'State Landscape Data'!$B$8:$B$57,$C46,'State Landscape Data'!$C$8:$C$57,$D46)),"-",SUMIFS(INDEX('State Landscape Data'!$M$8:$AE$57,0,MATCH(CONCATENATE($J46,M$6),'State Landscape Data'!$M$6:$AE$6,0)),'State Landscape Data'!$B$8:$B$57,$C46,'State Landscape Data'!$C$8:$C$57,$D46))</f>
        <v>0</v>
      </c>
      <c r="N46" s="154">
        <f>IF(ISNA(SUMIFS(INDEX('State Landscape Data'!$M$8:$AE$57,0,MATCH(CONCATENATE($J46,N$6),'State Landscape Data'!$M$6:$AE$6,0)),'State Landscape Data'!$B$8:$B$57,$C46,'State Landscape Data'!$C$8:$C$57,$D46)),"-",SUMIFS(INDEX('State Landscape Data'!$M$8:$AE$57,0,MATCH(CONCATENATE($J46,N$6),'State Landscape Data'!$M$6:$AE$6,0)),'State Landscape Data'!$B$8:$B$57,$C46,'State Landscape Data'!$C$8:$C$57,$D46))</f>
        <v>0</v>
      </c>
    </row>
    <row r="47" spans="2:14" x14ac:dyDescent="0.35">
      <c r="B47" s="37" t="s">
        <v>80</v>
      </c>
      <c r="C47" s="38" t="str">
        <f>IF(ISBLANK('State Landscape Data'!$B$12),"-",'State Landscape Data'!$B$12)</f>
        <v>-</v>
      </c>
      <c r="D47" s="38" t="str">
        <f>IF(ISBLANK('State Landscape Data'!$C$12),"-",'State Landscape Data'!$C$12)</f>
        <v>-</v>
      </c>
      <c r="E47" s="38" t="str">
        <f>IF(ISBLANK('State Landscape Data'!$D$12),"-",'State Landscape Data'!$D$12)</f>
        <v>-</v>
      </c>
      <c r="F47" s="38" t="str">
        <f>IF(ISBLANK('State Landscape Data'!$E$12),"-",'State Landscape Data'!$E$12)</f>
        <v>-</v>
      </c>
      <c r="G47" s="38" t="str">
        <f>IF(ISBLANK('State Landscape Data'!$F$12),"-",'State Landscape Data'!$F$12)</f>
        <v>-</v>
      </c>
      <c r="H47" s="38">
        <v>2</v>
      </c>
      <c r="I47" s="38" t="s">
        <v>65</v>
      </c>
      <c r="J47" s="38" t="str">
        <f t="shared" si="0"/>
        <v>2Goal</v>
      </c>
      <c r="K47" s="38" t="str">
        <f>IF(ISBLANK('State Landscape Data'!$K$12),"-",'State Landscape Data'!$K$12)</f>
        <v>-</v>
      </c>
      <c r="L47" s="43" t="str">
        <f>IF(ISNA(SUMIFS(INDEX('State Landscape Data'!$M$8:$AE$57,0,MATCH(CONCATENATE($J47,L$6),'State Landscape Data'!$M$6:$AE$6,0)),'State Landscape Data'!$B$8:$B$57,$C47,'State Landscape Data'!$C$8:$C$57,$D47)),"-",SUMIFS(INDEX('State Landscape Data'!$M$8:$AE$57,0,MATCH(CONCATENATE($J47,L$6),'State Landscape Data'!$M$6:$AE$6,0)),'State Landscape Data'!$B$8:$B$57,$C47,'State Landscape Data'!$C$8:$C$57,$D47))</f>
        <v>-</v>
      </c>
      <c r="M47" s="43" t="str">
        <f>IF(ISNA(SUMIFS(INDEX('State Landscape Data'!$M$8:$AE$57,0,MATCH(CONCATENATE($J47,M$6),'State Landscape Data'!$M$6:$AE$6,0)),'State Landscape Data'!$B$8:$B$57,$C47,'State Landscape Data'!$C$8:$C$57,$D47)),"-",SUMIFS(INDEX('State Landscape Data'!$M$8:$AE$57,0,MATCH(CONCATENATE($J47,M$6),'State Landscape Data'!$M$6:$AE$6,0)),'State Landscape Data'!$B$8:$B$57,$C47,'State Landscape Data'!$C$8:$C$57,$D47))</f>
        <v>-</v>
      </c>
      <c r="N47" s="154">
        <f>IF(ISNA(SUMIFS(INDEX('State Landscape Data'!$M$8:$AE$57,0,MATCH(CONCATENATE($J47,N$6),'State Landscape Data'!$M$6:$AE$6,0)),'State Landscape Data'!$B$8:$B$57,$C47,'State Landscape Data'!$C$8:$C$57,$D47)),"-",SUMIFS(INDEX('State Landscape Data'!$M$8:$AE$57,0,MATCH(CONCATENATE($J47,N$6),'State Landscape Data'!$M$6:$AE$6,0)),'State Landscape Data'!$B$8:$B$57,$C47,'State Landscape Data'!$C$8:$C$57,$D47))</f>
        <v>0</v>
      </c>
    </row>
    <row r="48" spans="2:14" x14ac:dyDescent="0.35">
      <c r="B48" s="37" t="s">
        <v>80</v>
      </c>
      <c r="C48" s="38" t="str">
        <f>IF(ISBLANK('State Landscape Data'!$B$12),"-",'State Landscape Data'!$B$12)</f>
        <v>-</v>
      </c>
      <c r="D48" s="38" t="str">
        <f>IF(ISBLANK('State Landscape Data'!$C$12),"-",'State Landscape Data'!$C$12)</f>
        <v>-</v>
      </c>
      <c r="E48" s="38" t="str">
        <f>IF(ISBLANK('State Landscape Data'!$D$12),"-",'State Landscape Data'!$D$12)</f>
        <v>-</v>
      </c>
      <c r="F48" s="38" t="str">
        <f>IF(ISBLANK('State Landscape Data'!$E$12),"-",'State Landscape Data'!$E$12)</f>
        <v>-</v>
      </c>
      <c r="G48" s="38" t="str">
        <f>IF(ISBLANK('State Landscape Data'!$F$12),"-",'State Landscape Data'!$F$12)</f>
        <v>-</v>
      </c>
      <c r="H48" s="38">
        <v>3</v>
      </c>
      <c r="I48" s="38">
        <v>5</v>
      </c>
      <c r="J48" s="38" t="str">
        <f t="shared" si="0"/>
        <v>35</v>
      </c>
      <c r="K48" s="38" t="str">
        <f>IF(ISBLANK('State Landscape Data'!$K$12),"-",'State Landscape Data'!$K$12)</f>
        <v>-</v>
      </c>
      <c r="L48" s="43">
        <f>IF(ISNA(SUMIFS(INDEX('State Landscape Data'!$M$8:$AE$57,0,MATCH(CONCATENATE($J48,L$6),'State Landscape Data'!$M$6:$AE$6,0)),'State Landscape Data'!$B$8:$B$57,$C48,'State Landscape Data'!$C$8:$C$57,$D48)),"-",SUMIFS(INDEX('State Landscape Data'!$M$8:$AE$57,0,MATCH(CONCATENATE($J48,L$6),'State Landscape Data'!$M$6:$AE$6,0)),'State Landscape Data'!$B$8:$B$57,$C48,'State Landscape Data'!$C$8:$C$57,$D48))</f>
        <v>0</v>
      </c>
      <c r="M48" s="43">
        <f>IF(ISNA(SUMIFS(INDEX('State Landscape Data'!$M$8:$AE$57,0,MATCH(CONCATENATE($J48,M$6),'State Landscape Data'!$M$6:$AE$6,0)),'State Landscape Data'!$B$8:$B$57,$C48,'State Landscape Data'!$C$8:$C$57,$D48)),"-",SUMIFS(INDEX('State Landscape Data'!$M$8:$AE$57,0,MATCH(CONCATENATE($J48,M$6),'State Landscape Data'!$M$6:$AE$6,0)),'State Landscape Data'!$B$8:$B$57,$C48,'State Landscape Data'!$C$8:$C$57,$D48))</f>
        <v>0</v>
      </c>
      <c r="N48" s="154">
        <f>IF(ISNA(SUMIFS(INDEX('State Landscape Data'!$M$8:$AE$57,0,MATCH(CONCATENATE($J48,N$6),'State Landscape Data'!$M$6:$AE$6,0)),'State Landscape Data'!$B$8:$B$57,$C48,'State Landscape Data'!$C$8:$C$57,$D48)),"-",SUMIFS(INDEX('State Landscape Data'!$M$8:$AE$57,0,MATCH(CONCATENATE($J48,N$6),'State Landscape Data'!$M$6:$AE$6,0)),'State Landscape Data'!$B$8:$B$57,$C48,'State Landscape Data'!$C$8:$C$57,$D48))</f>
        <v>0</v>
      </c>
    </row>
    <row r="49" spans="2:14" x14ac:dyDescent="0.35">
      <c r="B49" s="37" t="s">
        <v>80</v>
      </c>
      <c r="C49" s="38" t="str">
        <f>IF(ISBLANK('State Landscape Data'!$B$12),"-",'State Landscape Data'!$B$12)</f>
        <v>-</v>
      </c>
      <c r="D49" s="38" t="str">
        <f>IF(ISBLANK('State Landscape Data'!$C$12),"-",'State Landscape Data'!$C$12)</f>
        <v>-</v>
      </c>
      <c r="E49" s="38" t="str">
        <f>IF(ISBLANK('State Landscape Data'!$D$12),"-",'State Landscape Data'!$D$12)</f>
        <v>-</v>
      </c>
      <c r="F49" s="38" t="str">
        <f>IF(ISBLANK('State Landscape Data'!$E$12),"-",'State Landscape Data'!$E$12)</f>
        <v>-</v>
      </c>
      <c r="G49" s="38" t="str">
        <f>IF(ISBLANK('State Landscape Data'!$F$12),"-",'State Landscape Data'!$F$12)</f>
        <v>-</v>
      </c>
      <c r="H49" s="38">
        <v>3</v>
      </c>
      <c r="I49" s="38" t="s">
        <v>65</v>
      </c>
      <c r="J49" s="38" t="str">
        <f t="shared" si="0"/>
        <v>3Goal</v>
      </c>
      <c r="K49" s="38" t="str">
        <f>IF(ISBLANK('State Landscape Data'!$K$12),"-",'State Landscape Data'!$K$12)</f>
        <v>-</v>
      </c>
      <c r="L49" s="43" t="str">
        <f>IF(ISNA(SUMIFS(INDEX('State Landscape Data'!$M$8:$AE$57,0,MATCH(CONCATENATE($J49,L$6),'State Landscape Data'!$M$6:$AE$6,0)),'State Landscape Data'!$B$8:$B$57,$C49,'State Landscape Data'!$C$8:$C$57,$D49)),"-",SUMIFS(INDEX('State Landscape Data'!$M$8:$AE$57,0,MATCH(CONCATENATE($J49,L$6),'State Landscape Data'!$M$6:$AE$6,0)),'State Landscape Data'!$B$8:$B$57,$C49,'State Landscape Data'!$C$8:$C$57,$D49))</f>
        <v>-</v>
      </c>
      <c r="M49" s="43" t="str">
        <f>IF(ISNA(SUMIFS(INDEX('State Landscape Data'!$M$8:$AE$57,0,MATCH(CONCATENATE($J49,M$6),'State Landscape Data'!$M$6:$AE$6,0)),'State Landscape Data'!$B$8:$B$57,$C49,'State Landscape Data'!$C$8:$C$57,$D49)),"-",SUMIFS(INDEX('State Landscape Data'!$M$8:$AE$57,0,MATCH(CONCATENATE($J49,M$6),'State Landscape Data'!$M$6:$AE$6,0)),'State Landscape Data'!$B$8:$B$57,$C49,'State Landscape Data'!$C$8:$C$57,$D49))</f>
        <v>-</v>
      </c>
      <c r="N49" s="154">
        <f>IF(ISNA(SUMIFS(INDEX('State Landscape Data'!$M$8:$AE$57,0,MATCH(CONCATENATE($J49,N$6),'State Landscape Data'!$M$6:$AE$6,0)),'State Landscape Data'!$B$8:$B$57,$C49,'State Landscape Data'!$C$8:$C$57,$D49)),"-",SUMIFS(INDEX('State Landscape Data'!$M$8:$AE$57,0,MATCH(CONCATENATE($J49,N$6),'State Landscape Data'!$M$6:$AE$6,0)),'State Landscape Data'!$B$8:$B$57,$C49,'State Landscape Data'!$C$8:$C$57,$D49))</f>
        <v>0</v>
      </c>
    </row>
    <row r="50" spans="2:14" x14ac:dyDescent="0.35">
      <c r="B50" s="37" t="s">
        <v>80</v>
      </c>
      <c r="C50" s="38" t="str">
        <f>IF(ISBLANK('State Landscape Data'!$B$12),"-",'State Landscape Data'!$B$12)</f>
        <v>-</v>
      </c>
      <c r="D50" s="38" t="str">
        <f>IF(ISBLANK('State Landscape Data'!$C$12),"-",'State Landscape Data'!$C$12)</f>
        <v>-</v>
      </c>
      <c r="E50" s="38" t="str">
        <f>IF(ISBLANK('State Landscape Data'!$D$12),"-",'State Landscape Data'!$D$12)</f>
        <v>-</v>
      </c>
      <c r="F50" s="38" t="str">
        <f>IF(ISBLANK('State Landscape Data'!$E$12),"-",'State Landscape Data'!$E$12)</f>
        <v>-</v>
      </c>
      <c r="G50" s="38" t="str">
        <f>IF(ISBLANK('State Landscape Data'!$F$12),"-",'State Landscape Data'!$F$12)</f>
        <v>-</v>
      </c>
      <c r="H50" s="38">
        <v>4</v>
      </c>
      <c r="I50" s="38">
        <v>5</v>
      </c>
      <c r="J50" s="38" t="str">
        <f t="shared" ref="J50:J51" si="5">CONCATENATE(H50,I50)</f>
        <v>45</v>
      </c>
      <c r="K50" s="38" t="str">
        <f>IF(ISBLANK('State Landscape Data'!$K$12),"-",'State Landscape Data'!$K$12)</f>
        <v>-</v>
      </c>
      <c r="L50" s="43">
        <f>IF(ISNA(SUMIFS(INDEX('State Landscape Data'!$M$8:$AE$57,0,MATCH(CONCATENATE($J50,L$6),'State Landscape Data'!$M$6:$AE$6,0)),'State Landscape Data'!$B$8:$B$57,$C50,'State Landscape Data'!$C$8:$C$57,$D50)),"-",SUMIFS(INDEX('State Landscape Data'!$M$8:$AE$57,0,MATCH(CONCATENATE($J50,L$6),'State Landscape Data'!$M$6:$AE$6,0)),'State Landscape Data'!$B$8:$B$57,$C50,'State Landscape Data'!$C$8:$C$57,$D50))</f>
        <v>0</v>
      </c>
      <c r="M50" s="43">
        <f>IF(ISNA(SUMIFS(INDEX('State Landscape Data'!$M$8:$AE$57,0,MATCH(CONCATENATE($J50,M$6),'State Landscape Data'!$M$6:$AE$6,0)),'State Landscape Data'!$B$8:$B$57,$C50,'State Landscape Data'!$C$8:$C$57,$D50)),"-",SUMIFS(INDEX('State Landscape Data'!$M$8:$AE$57,0,MATCH(CONCATENATE($J50,M$6),'State Landscape Data'!$M$6:$AE$6,0)),'State Landscape Data'!$B$8:$B$57,$C50,'State Landscape Data'!$C$8:$C$57,$D50))</f>
        <v>0</v>
      </c>
      <c r="N50" s="154">
        <f>IF(ISNA(SUMIFS(INDEX('State Landscape Data'!$M$8:$AE$57,0,MATCH(CONCATENATE($J50,N$6),'State Landscape Data'!$M$6:$AE$6,0)),'State Landscape Data'!$B$8:$B$57,$C50,'State Landscape Data'!$C$8:$C$57,$D50)),"-",SUMIFS(INDEX('State Landscape Data'!$M$8:$AE$57,0,MATCH(CONCATENATE($J50,N$6),'State Landscape Data'!$M$6:$AE$6,0)),'State Landscape Data'!$B$8:$B$57,$C50,'State Landscape Data'!$C$8:$C$57,$D50))</f>
        <v>0</v>
      </c>
    </row>
    <row r="51" spans="2:14" x14ac:dyDescent="0.35">
      <c r="B51" s="37" t="s">
        <v>80</v>
      </c>
      <c r="C51" s="38" t="str">
        <f>IF(ISBLANK('State Landscape Data'!$B$12),"-",'State Landscape Data'!$B$12)</f>
        <v>-</v>
      </c>
      <c r="D51" s="38" t="str">
        <f>IF(ISBLANK('State Landscape Data'!$C$12),"-",'State Landscape Data'!$C$12)</f>
        <v>-</v>
      </c>
      <c r="E51" s="38" t="str">
        <f>IF(ISBLANK('State Landscape Data'!$D$12),"-",'State Landscape Data'!$D$12)</f>
        <v>-</v>
      </c>
      <c r="F51" s="38" t="str">
        <f>IF(ISBLANK('State Landscape Data'!$E$12),"-",'State Landscape Data'!$E$12)</f>
        <v>-</v>
      </c>
      <c r="G51" s="38" t="str">
        <f>IF(ISBLANK('State Landscape Data'!$F$12),"-",'State Landscape Data'!$F$12)</f>
        <v>-</v>
      </c>
      <c r="H51" s="38">
        <v>4</v>
      </c>
      <c r="I51" s="38" t="s">
        <v>65</v>
      </c>
      <c r="J51" s="38" t="str">
        <f t="shared" si="5"/>
        <v>4Goal</v>
      </c>
      <c r="K51" s="38" t="str">
        <f>IF(ISBLANK('State Landscape Data'!$K$12),"-",'State Landscape Data'!$K$12)</f>
        <v>-</v>
      </c>
      <c r="L51" s="43" t="str">
        <f>IF(ISNA(SUMIFS(INDEX('State Landscape Data'!$M$8:$AE$57,0,MATCH(CONCATENATE($J51,L$6),'State Landscape Data'!$M$6:$AE$6,0)),'State Landscape Data'!$B$8:$B$57,$C51,'State Landscape Data'!$C$8:$C$57,$D51)),"-",SUMIFS(INDEX('State Landscape Data'!$M$8:$AE$57,0,MATCH(CONCATENATE($J51,L$6),'State Landscape Data'!$M$6:$AE$6,0)),'State Landscape Data'!$B$8:$B$57,$C51,'State Landscape Data'!$C$8:$C$57,$D51))</f>
        <v>-</v>
      </c>
      <c r="M51" s="43" t="str">
        <f>IF(ISNA(SUMIFS(INDEX('State Landscape Data'!$M$8:$AE$57,0,MATCH(CONCATENATE($J51,M$6),'State Landscape Data'!$M$6:$AE$6,0)),'State Landscape Data'!$B$8:$B$57,$C51,'State Landscape Data'!$C$8:$C$57,$D51)),"-",SUMIFS(INDEX('State Landscape Data'!$M$8:$AE$57,0,MATCH(CONCATENATE($J51,M$6),'State Landscape Data'!$M$6:$AE$6,0)),'State Landscape Data'!$B$8:$B$57,$C51,'State Landscape Data'!$C$8:$C$57,$D51))</f>
        <v>-</v>
      </c>
      <c r="N51" s="154">
        <f>IF(ISNA(SUMIFS(INDEX('State Landscape Data'!$M$8:$AE$57,0,MATCH(CONCATENATE($J51,N$6),'State Landscape Data'!$M$6:$AE$6,0)),'State Landscape Data'!$B$8:$B$57,$C51,'State Landscape Data'!$C$8:$C$57,$D51)),"-",SUMIFS(INDEX('State Landscape Data'!$M$8:$AE$57,0,MATCH(CONCATENATE($J51,N$6),'State Landscape Data'!$M$6:$AE$6,0)),'State Landscape Data'!$B$8:$B$57,$C51,'State Landscape Data'!$C$8:$C$57,$D51))</f>
        <v>0</v>
      </c>
    </row>
    <row r="52" spans="2:14" x14ac:dyDescent="0.35">
      <c r="B52" s="37" t="s">
        <v>80</v>
      </c>
      <c r="C52" s="38" t="str">
        <f>IF(ISBLANK('State Landscape Data'!$B$13),"-",'State Landscape Data'!$B$13)</f>
        <v>-</v>
      </c>
      <c r="D52" s="38" t="str">
        <f>IF(ISBLANK('State Landscape Data'!$C$13),"-",'State Landscape Data'!$C$13)</f>
        <v>-</v>
      </c>
      <c r="E52" s="38" t="str">
        <f>IF(ISBLANK('State Landscape Data'!$D$13),"-",'State Landscape Data'!$D$13)</f>
        <v>-</v>
      </c>
      <c r="F52" s="38" t="str">
        <f>IF(ISBLANK('State Landscape Data'!$E$13),"-",'State Landscape Data'!$E$13)</f>
        <v>-</v>
      </c>
      <c r="G52" s="38" t="str">
        <f>IF(ISBLANK('State Landscape Data'!$F$13),"-",'State Landscape Data'!$F$13)</f>
        <v>-</v>
      </c>
      <c r="H52" s="38" t="s">
        <v>64</v>
      </c>
      <c r="I52" s="38" t="s">
        <v>64</v>
      </c>
      <c r="J52" s="38" t="str">
        <f t="shared" si="0"/>
        <v>BaselineBaseline</v>
      </c>
      <c r="K52" s="38" t="str">
        <f>IF(ISBLANK('State Landscape Data'!$K$13),"-",'State Landscape Data'!$K$13)</f>
        <v>-</v>
      </c>
      <c r="L52" s="43">
        <f>IF(ISNA(SUMIFS(INDEX('State Landscape Data'!$M$8:$AE$57,0,MATCH(CONCATENATE($J52,L$6),'State Landscape Data'!$M$6:$AE$6,0)),'State Landscape Data'!$B$8:$B$57,$C52,'State Landscape Data'!$C$8:$C$57,$D52)),"-",SUMIFS(INDEX('State Landscape Data'!$M$8:$AE$57,0,MATCH(CONCATENATE($J52,L$6),'State Landscape Data'!$M$6:$AE$6,0)),'State Landscape Data'!$B$8:$B$57,$C52,'State Landscape Data'!$C$8:$C$57,$D52))</f>
        <v>0</v>
      </c>
      <c r="M52" s="43">
        <f>IF(ISNA(SUMIFS(INDEX('State Landscape Data'!$M$8:$AE$57,0,MATCH(CONCATENATE($J52,M$6),'State Landscape Data'!$M$6:$AE$6,0)),'State Landscape Data'!$B$8:$B$57,$C52,'State Landscape Data'!$C$8:$C$57,$D52)),"-",SUMIFS(INDEX('State Landscape Data'!$M$8:$AE$57,0,MATCH(CONCATENATE($J52,M$6),'State Landscape Data'!$M$6:$AE$6,0)),'State Landscape Data'!$B$8:$B$57,$C52,'State Landscape Data'!$C$8:$C$57,$D52))</f>
        <v>0</v>
      </c>
      <c r="N52" s="154">
        <f>IF(ISNA(SUMIFS(INDEX('State Landscape Data'!$M$8:$AE$57,0,MATCH(CONCATENATE($J52,N$6),'State Landscape Data'!$M$6:$AE$6,0)),'State Landscape Data'!$B$8:$B$57,$C52,'State Landscape Data'!$C$8:$C$57,$D52)),"-",SUMIFS(INDEX('State Landscape Data'!$M$8:$AE$57,0,MATCH(CONCATENATE($J52,N$6),'State Landscape Data'!$M$6:$AE$6,0)),'State Landscape Data'!$B$8:$B$57,$C52,'State Landscape Data'!$C$8:$C$57,$D52))</f>
        <v>0</v>
      </c>
    </row>
    <row r="53" spans="2:14" x14ac:dyDescent="0.35">
      <c r="B53" s="37" t="s">
        <v>80</v>
      </c>
      <c r="C53" s="38" t="str">
        <f>IF(ISBLANK('State Landscape Data'!$B$13),"-",'State Landscape Data'!$B$13)</f>
        <v>-</v>
      </c>
      <c r="D53" s="38" t="str">
        <f>IF(ISBLANK('State Landscape Data'!$C$13),"-",'State Landscape Data'!$C$13)</f>
        <v>-</v>
      </c>
      <c r="E53" s="38" t="str">
        <f>IF(ISBLANK('State Landscape Data'!$D$13),"-",'State Landscape Data'!$D$13)</f>
        <v>-</v>
      </c>
      <c r="F53" s="38" t="str">
        <f>IF(ISBLANK('State Landscape Data'!$E$13),"-",'State Landscape Data'!$E$13)</f>
        <v>-</v>
      </c>
      <c r="G53" s="38" t="str">
        <f>IF(ISBLANK('State Landscape Data'!$F$13),"-",'State Landscape Data'!$F$13)</f>
        <v>-</v>
      </c>
      <c r="H53" s="38">
        <v>1</v>
      </c>
      <c r="I53" s="38">
        <v>5</v>
      </c>
      <c r="J53" s="38" t="str">
        <f t="shared" si="0"/>
        <v>15</v>
      </c>
      <c r="K53" s="38" t="str">
        <f>IF(ISBLANK('State Landscape Data'!$K$13),"-",'State Landscape Data'!$K$13)</f>
        <v>-</v>
      </c>
      <c r="L53" s="43">
        <f>IF(ISNA(SUMIFS(INDEX('State Landscape Data'!$M$8:$AE$57,0,MATCH(CONCATENATE($J53,L$6),'State Landscape Data'!$M$6:$AE$6,0)),'State Landscape Data'!$B$8:$B$57,$C53,'State Landscape Data'!$C$8:$C$57,$D53)),"-",SUMIFS(INDEX('State Landscape Data'!$M$8:$AE$57,0,MATCH(CONCATENATE($J53,L$6),'State Landscape Data'!$M$6:$AE$6,0)),'State Landscape Data'!$B$8:$B$57,$C53,'State Landscape Data'!$C$8:$C$57,$D53))</f>
        <v>0</v>
      </c>
      <c r="M53" s="43">
        <f>IF(ISNA(SUMIFS(INDEX('State Landscape Data'!$M$8:$AE$57,0,MATCH(CONCATENATE($J53,M$6),'State Landscape Data'!$M$6:$AE$6,0)),'State Landscape Data'!$B$8:$B$57,$C53,'State Landscape Data'!$C$8:$C$57,$D53)),"-",SUMIFS(INDEX('State Landscape Data'!$M$8:$AE$57,0,MATCH(CONCATENATE($J53,M$6),'State Landscape Data'!$M$6:$AE$6,0)),'State Landscape Data'!$B$8:$B$57,$C53,'State Landscape Data'!$C$8:$C$57,$D53))</f>
        <v>0</v>
      </c>
      <c r="N53" s="154">
        <f>IF(ISNA(SUMIFS(INDEX('State Landscape Data'!$M$8:$AE$57,0,MATCH(CONCATENATE($J53,N$6),'State Landscape Data'!$M$6:$AE$6,0)),'State Landscape Data'!$B$8:$B$57,$C53,'State Landscape Data'!$C$8:$C$57,$D53)),"-",SUMIFS(INDEX('State Landscape Data'!$M$8:$AE$57,0,MATCH(CONCATENATE($J53,N$6),'State Landscape Data'!$M$6:$AE$6,0)),'State Landscape Data'!$B$8:$B$57,$C53,'State Landscape Data'!$C$8:$C$57,$D53))</f>
        <v>0</v>
      </c>
    </row>
    <row r="54" spans="2:14" x14ac:dyDescent="0.35">
      <c r="B54" s="37" t="s">
        <v>80</v>
      </c>
      <c r="C54" s="38" t="str">
        <f>IF(ISBLANK('State Landscape Data'!$B$13),"-",'State Landscape Data'!$B$13)</f>
        <v>-</v>
      </c>
      <c r="D54" s="38" t="str">
        <f>IF(ISBLANK('State Landscape Data'!$C$13),"-",'State Landscape Data'!$C$13)</f>
        <v>-</v>
      </c>
      <c r="E54" s="38" t="str">
        <f>IF(ISBLANK('State Landscape Data'!$D$13),"-",'State Landscape Data'!$D$13)</f>
        <v>-</v>
      </c>
      <c r="F54" s="38" t="str">
        <f>IF(ISBLANK('State Landscape Data'!$E$13),"-",'State Landscape Data'!$E$13)</f>
        <v>-</v>
      </c>
      <c r="G54" s="38" t="str">
        <f>IF(ISBLANK('State Landscape Data'!$F$13),"-",'State Landscape Data'!$F$13)</f>
        <v>-</v>
      </c>
      <c r="H54" s="38">
        <v>1</v>
      </c>
      <c r="I54" s="38" t="s">
        <v>65</v>
      </c>
      <c r="J54" s="38" t="str">
        <f t="shared" si="0"/>
        <v>1Goal</v>
      </c>
      <c r="K54" s="38" t="str">
        <f>IF(ISBLANK('State Landscape Data'!$K$13),"-",'State Landscape Data'!$K$13)</f>
        <v>-</v>
      </c>
      <c r="L54" s="43" t="str">
        <f>IF(ISNA(SUMIFS(INDEX('State Landscape Data'!$M$8:$AE$57,0,MATCH(CONCATENATE($J54,L$6),'State Landscape Data'!$M$6:$AE$6,0)),'State Landscape Data'!$B$8:$B$57,$C54,'State Landscape Data'!$C$8:$C$57,$D54)),"-",SUMIFS(INDEX('State Landscape Data'!$M$8:$AE$57,0,MATCH(CONCATENATE($J54,L$6),'State Landscape Data'!$M$6:$AE$6,0)),'State Landscape Data'!$B$8:$B$57,$C54,'State Landscape Data'!$C$8:$C$57,$D54))</f>
        <v>-</v>
      </c>
      <c r="M54" s="43" t="str">
        <f>IF(ISNA(SUMIFS(INDEX('State Landscape Data'!$M$8:$AE$57,0,MATCH(CONCATENATE($J54,M$6),'State Landscape Data'!$M$6:$AE$6,0)),'State Landscape Data'!$B$8:$B$57,$C54,'State Landscape Data'!$C$8:$C$57,$D54)),"-",SUMIFS(INDEX('State Landscape Data'!$M$8:$AE$57,0,MATCH(CONCATENATE($J54,M$6),'State Landscape Data'!$M$6:$AE$6,0)),'State Landscape Data'!$B$8:$B$57,$C54,'State Landscape Data'!$C$8:$C$57,$D54))</f>
        <v>-</v>
      </c>
      <c r="N54" s="154">
        <f>IF(ISNA(SUMIFS(INDEX('State Landscape Data'!$M$8:$AE$57,0,MATCH(CONCATENATE($J54,N$6),'State Landscape Data'!$M$6:$AE$6,0)),'State Landscape Data'!$B$8:$B$57,$C54,'State Landscape Data'!$C$8:$C$57,$D54)),"-",SUMIFS(INDEX('State Landscape Data'!$M$8:$AE$57,0,MATCH(CONCATENATE($J54,N$6),'State Landscape Data'!$M$6:$AE$6,0)),'State Landscape Data'!$B$8:$B$57,$C54,'State Landscape Data'!$C$8:$C$57,$D54))</f>
        <v>0</v>
      </c>
    </row>
    <row r="55" spans="2:14" x14ac:dyDescent="0.35">
      <c r="B55" s="37" t="s">
        <v>80</v>
      </c>
      <c r="C55" s="38" t="str">
        <f>IF(ISBLANK('State Landscape Data'!$B$13),"-",'State Landscape Data'!$B$13)</f>
        <v>-</v>
      </c>
      <c r="D55" s="38" t="str">
        <f>IF(ISBLANK('State Landscape Data'!$C$13),"-",'State Landscape Data'!$C$13)</f>
        <v>-</v>
      </c>
      <c r="E55" s="38" t="str">
        <f>IF(ISBLANK('State Landscape Data'!$D$13),"-",'State Landscape Data'!$D$13)</f>
        <v>-</v>
      </c>
      <c r="F55" s="38" t="str">
        <f>IF(ISBLANK('State Landscape Data'!$E$13),"-",'State Landscape Data'!$E$13)</f>
        <v>-</v>
      </c>
      <c r="G55" s="38" t="str">
        <f>IF(ISBLANK('State Landscape Data'!$F$13),"-",'State Landscape Data'!$F$13)</f>
        <v>-</v>
      </c>
      <c r="H55" s="38">
        <v>2</v>
      </c>
      <c r="I55" s="38">
        <v>5</v>
      </c>
      <c r="J55" s="38" t="str">
        <f t="shared" si="0"/>
        <v>25</v>
      </c>
      <c r="K55" s="38" t="str">
        <f>IF(ISBLANK('State Landscape Data'!$K$13),"-",'State Landscape Data'!$K$13)</f>
        <v>-</v>
      </c>
      <c r="L55" s="43">
        <f>IF(ISNA(SUMIFS(INDEX('State Landscape Data'!$M$8:$AE$57,0,MATCH(CONCATENATE($J55,L$6),'State Landscape Data'!$M$6:$AE$6,0)),'State Landscape Data'!$B$8:$B$57,$C55,'State Landscape Data'!$C$8:$C$57,$D55)),"-",SUMIFS(INDEX('State Landscape Data'!$M$8:$AE$57,0,MATCH(CONCATENATE($J55,L$6),'State Landscape Data'!$M$6:$AE$6,0)),'State Landscape Data'!$B$8:$B$57,$C55,'State Landscape Data'!$C$8:$C$57,$D55))</f>
        <v>0</v>
      </c>
      <c r="M55" s="43">
        <f>IF(ISNA(SUMIFS(INDEX('State Landscape Data'!$M$8:$AE$57,0,MATCH(CONCATENATE($J55,M$6),'State Landscape Data'!$M$6:$AE$6,0)),'State Landscape Data'!$B$8:$B$57,$C55,'State Landscape Data'!$C$8:$C$57,$D55)),"-",SUMIFS(INDEX('State Landscape Data'!$M$8:$AE$57,0,MATCH(CONCATENATE($J55,M$6),'State Landscape Data'!$M$6:$AE$6,0)),'State Landscape Data'!$B$8:$B$57,$C55,'State Landscape Data'!$C$8:$C$57,$D55))</f>
        <v>0</v>
      </c>
      <c r="N55" s="154">
        <f>IF(ISNA(SUMIFS(INDEX('State Landscape Data'!$M$8:$AE$57,0,MATCH(CONCATENATE($J55,N$6),'State Landscape Data'!$M$6:$AE$6,0)),'State Landscape Data'!$B$8:$B$57,$C55,'State Landscape Data'!$C$8:$C$57,$D55)),"-",SUMIFS(INDEX('State Landscape Data'!$M$8:$AE$57,0,MATCH(CONCATENATE($J55,N$6),'State Landscape Data'!$M$6:$AE$6,0)),'State Landscape Data'!$B$8:$B$57,$C55,'State Landscape Data'!$C$8:$C$57,$D55))</f>
        <v>0</v>
      </c>
    </row>
    <row r="56" spans="2:14" x14ac:dyDescent="0.35">
      <c r="B56" s="37" t="s">
        <v>80</v>
      </c>
      <c r="C56" s="38" t="str">
        <f>IF(ISBLANK('State Landscape Data'!$B$13),"-",'State Landscape Data'!$B$13)</f>
        <v>-</v>
      </c>
      <c r="D56" s="38" t="str">
        <f>IF(ISBLANK('State Landscape Data'!$C$13),"-",'State Landscape Data'!$C$13)</f>
        <v>-</v>
      </c>
      <c r="E56" s="38" t="str">
        <f>IF(ISBLANK('State Landscape Data'!$D$13),"-",'State Landscape Data'!$D$13)</f>
        <v>-</v>
      </c>
      <c r="F56" s="38" t="str">
        <f>IF(ISBLANK('State Landscape Data'!$E$13),"-",'State Landscape Data'!$E$13)</f>
        <v>-</v>
      </c>
      <c r="G56" s="38" t="str">
        <f>IF(ISBLANK('State Landscape Data'!$F$13),"-",'State Landscape Data'!$F$13)</f>
        <v>-</v>
      </c>
      <c r="H56" s="38">
        <v>2</v>
      </c>
      <c r="I56" s="38" t="s">
        <v>65</v>
      </c>
      <c r="J56" s="38" t="str">
        <f t="shared" si="0"/>
        <v>2Goal</v>
      </c>
      <c r="K56" s="38" t="str">
        <f>IF(ISBLANK('State Landscape Data'!$K$13),"-",'State Landscape Data'!$K$13)</f>
        <v>-</v>
      </c>
      <c r="L56" s="43" t="str">
        <f>IF(ISNA(SUMIFS(INDEX('State Landscape Data'!$M$8:$AE$57,0,MATCH(CONCATENATE($J56,L$6),'State Landscape Data'!$M$6:$AE$6,0)),'State Landscape Data'!$B$8:$B$57,$C56,'State Landscape Data'!$C$8:$C$57,$D56)),"-",SUMIFS(INDEX('State Landscape Data'!$M$8:$AE$57,0,MATCH(CONCATENATE($J56,L$6),'State Landscape Data'!$M$6:$AE$6,0)),'State Landscape Data'!$B$8:$B$57,$C56,'State Landscape Data'!$C$8:$C$57,$D56))</f>
        <v>-</v>
      </c>
      <c r="M56" s="43" t="str">
        <f>IF(ISNA(SUMIFS(INDEX('State Landscape Data'!$M$8:$AE$57,0,MATCH(CONCATENATE($J56,M$6),'State Landscape Data'!$M$6:$AE$6,0)),'State Landscape Data'!$B$8:$B$57,$C56,'State Landscape Data'!$C$8:$C$57,$D56)),"-",SUMIFS(INDEX('State Landscape Data'!$M$8:$AE$57,0,MATCH(CONCATENATE($J56,M$6),'State Landscape Data'!$M$6:$AE$6,0)),'State Landscape Data'!$B$8:$B$57,$C56,'State Landscape Data'!$C$8:$C$57,$D56))</f>
        <v>-</v>
      </c>
      <c r="N56" s="154">
        <f>IF(ISNA(SUMIFS(INDEX('State Landscape Data'!$M$8:$AE$57,0,MATCH(CONCATENATE($J56,N$6),'State Landscape Data'!$M$6:$AE$6,0)),'State Landscape Data'!$B$8:$B$57,$C56,'State Landscape Data'!$C$8:$C$57,$D56)),"-",SUMIFS(INDEX('State Landscape Data'!$M$8:$AE$57,0,MATCH(CONCATENATE($J56,N$6),'State Landscape Data'!$M$6:$AE$6,0)),'State Landscape Data'!$B$8:$B$57,$C56,'State Landscape Data'!$C$8:$C$57,$D56))</f>
        <v>0</v>
      </c>
    </row>
    <row r="57" spans="2:14" x14ac:dyDescent="0.35">
      <c r="B57" s="37" t="s">
        <v>80</v>
      </c>
      <c r="C57" s="38" t="str">
        <f>IF(ISBLANK('State Landscape Data'!$B$13),"-",'State Landscape Data'!$B$13)</f>
        <v>-</v>
      </c>
      <c r="D57" s="38" t="str">
        <f>IF(ISBLANK('State Landscape Data'!$C$13),"-",'State Landscape Data'!$C$13)</f>
        <v>-</v>
      </c>
      <c r="E57" s="38" t="str">
        <f>IF(ISBLANK('State Landscape Data'!$D$13),"-",'State Landscape Data'!$D$13)</f>
        <v>-</v>
      </c>
      <c r="F57" s="38" t="str">
        <f>IF(ISBLANK('State Landscape Data'!$E$13),"-",'State Landscape Data'!$E$13)</f>
        <v>-</v>
      </c>
      <c r="G57" s="38" t="str">
        <f>IF(ISBLANK('State Landscape Data'!$F$13),"-",'State Landscape Data'!$F$13)</f>
        <v>-</v>
      </c>
      <c r="H57" s="38">
        <v>3</v>
      </c>
      <c r="I57" s="38">
        <v>5</v>
      </c>
      <c r="J57" s="38" t="str">
        <f t="shared" si="0"/>
        <v>35</v>
      </c>
      <c r="K57" s="38" t="str">
        <f>IF(ISBLANK('State Landscape Data'!$K$13),"-",'State Landscape Data'!$K$13)</f>
        <v>-</v>
      </c>
      <c r="L57" s="43">
        <f>IF(ISNA(SUMIFS(INDEX('State Landscape Data'!$M$8:$AE$57,0,MATCH(CONCATENATE($J57,L$6),'State Landscape Data'!$M$6:$AE$6,0)),'State Landscape Data'!$B$8:$B$57,$C57,'State Landscape Data'!$C$8:$C$57,$D57)),"-",SUMIFS(INDEX('State Landscape Data'!$M$8:$AE$57,0,MATCH(CONCATENATE($J57,L$6),'State Landscape Data'!$M$6:$AE$6,0)),'State Landscape Data'!$B$8:$B$57,$C57,'State Landscape Data'!$C$8:$C$57,$D57))</f>
        <v>0</v>
      </c>
      <c r="M57" s="43">
        <f>IF(ISNA(SUMIFS(INDEX('State Landscape Data'!$M$8:$AE$57,0,MATCH(CONCATENATE($J57,M$6),'State Landscape Data'!$M$6:$AE$6,0)),'State Landscape Data'!$B$8:$B$57,$C57,'State Landscape Data'!$C$8:$C$57,$D57)),"-",SUMIFS(INDEX('State Landscape Data'!$M$8:$AE$57,0,MATCH(CONCATENATE($J57,M$6),'State Landscape Data'!$M$6:$AE$6,0)),'State Landscape Data'!$B$8:$B$57,$C57,'State Landscape Data'!$C$8:$C$57,$D57))</f>
        <v>0</v>
      </c>
      <c r="N57" s="154">
        <f>IF(ISNA(SUMIFS(INDEX('State Landscape Data'!$M$8:$AE$57,0,MATCH(CONCATENATE($J57,N$6),'State Landscape Data'!$M$6:$AE$6,0)),'State Landscape Data'!$B$8:$B$57,$C57,'State Landscape Data'!$C$8:$C$57,$D57)),"-",SUMIFS(INDEX('State Landscape Data'!$M$8:$AE$57,0,MATCH(CONCATENATE($J57,N$6),'State Landscape Data'!$M$6:$AE$6,0)),'State Landscape Data'!$B$8:$B$57,$C57,'State Landscape Data'!$C$8:$C$57,$D57))</f>
        <v>0</v>
      </c>
    </row>
    <row r="58" spans="2:14" x14ac:dyDescent="0.35">
      <c r="B58" s="37" t="s">
        <v>80</v>
      </c>
      <c r="C58" s="38" t="str">
        <f>IF(ISBLANK('State Landscape Data'!$B$13),"-",'State Landscape Data'!$B$13)</f>
        <v>-</v>
      </c>
      <c r="D58" s="38" t="str">
        <f>IF(ISBLANK('State Landscape Data'!$C$13),"-",'State Landscape Data'!$C$13)</f>
        <v>-</v>
      </c>
      <c r="E58" s="38" t="str">
        <f>IF(ISBLANK('State Landscape Data'!$D$13),"-",'State Landscape Data'!$D$13)</f>
        <v>-</v>
      </c>
      <c r="F58" s="38" t="str">
        <f>IF(ISBLANK('State Landscape Data'!$E$13),"-",'State Landscape Data'!$E$13)</f>
        <v>-</v>
      </c>
      <c r="G58" s="38" t="str">
        <f>IF(ISBLANK('State Landscape Data'!$F$13),"-",'State Landscape Data'!$F$13)</f>
        <v>-</v>
      </c>
      <c r="H58" s="38">
        <v>3</v>
      </c>
      <c r="I58" s="38" t="s">
        <v>65</v>
      </c>
      <c r="J58" s="38" t="str">
        <f t="shared" si="0"/>
        <v>3Goal</v>
      </c>
      <c r="K58" s="38" t="str">
        <f>IF(ISBLANK('State Landscape Data'!$K$13),"-",'State Landscape Data'!$K$13)</f>
        <v>-</v>
      </c>
      <c r="L58" s="43" t="str">
        <f>IF(ISNA(SUMIFS(INDEX('State Landscape Data'!$M$8:$AE$57,0,MATCH(CONCATENATE($J58,L$6),'State Landscape Data'!$M$6:$AE$6,0)),'State Landscape Data'!$B$8:$B$57,$C58,'State Landscape Data'!$C$8:$C$57,$D58)),"-",SUMIFS(INDEX('State Landscape Data'!$M$8:$AE$57,0,MATCH(CONCATENATE($J58,L$6),'State Landscape Data'!$M$6:$AE$6,0)),'State Landscape Data'!$B$8:$B$57,$C58,'State Landscape Data'!$C$8:$C$57,$D58))</f>
        <v>-</v>
      </c>
      <c r="M58" s="43" t="str">
        <f>IF(ISNA(SUMIFS(INDEX('State Landscape Data'!$M$8:$AE$57,0,MATCH(CONCATENATE($J58,M$6),'State Landscape Data'!$M$6:$AE$6,0)),'State Landscape Data'!$B$8:$B$57,$C58,'State Landscape Data'!$C$8:$C$57,$D58)),"-",SUMIFS(INDEX('State Landscape Data'!$M$8:$AE$57,0,MATCH(CONCATENATE($J58,M$6),'State Landscape Data'!$M$6:$AE$6,0)),'State Landscape Data'!$B$8:$B$57,$C58,'State Landscape Data'!$C$8:$C$57,$D58))</f>
        <v>-</v>
      </c>
      <c r="N58" s="154">
        <f>IF(ISNA(SUMIFS(INDEX('State Landscape Data'!$M$8:$AE$57,0,MATCH(CONCATENATE($J58,N$6),'State Landscape Data'!$M$6:$AE$6,0)),'State Landscape Data'!$B$8:$B$57,$C58,'State Landscape Data'!$C$8:$C$57,$D58)),"-",SUMIFS(INDEX('State Landscape Data'!$M$8:$AE$57,0,MATCH(CONCATENATE($J58,N$6),'State Landscape Data'!$M$6:$AE$6,0)),'State Landscape Data'!$B$8:$B$57,$C58,'State Landscape Data'!$C$8:$C$57,$D58))</f>
        <v>0</v>
      </c>
    </row>
    <row r="59" spans="2:14" x14ac:dyDescent="0.35">
      <c r="B59" s="37" t="s">
        <v>80</v>
      </c>
      <c r="C59" s="38" t="str">
        <f>IF(ISBLANK('State Landscape Data'!$B$13),"-",'State Landscape Data'!$B$13)</f>
        <v>-</v>
      </c>
      <c r="D59" s="38" t="str">
        <f>IF(ISBLANK('State Landscape Data'!$C$13),"-",'State Landscape Data'!$C$13)</f>
        <v>-</v>
      </c>
      <c r="E59" s="38" t="str">
        <f>IF(ISBLANK('State Landscape Data'!$D$13),"-",'State Landscape Data'!$D$13)</f>
        <v>-</v>
      </c>
      <c r="F59" s="38" t="str">
        <f>IF(ISBLANK('State Landscape Data'!$E$13),"-",'State Landscape Data'!$E$13)</f>
        <v>-</v>
      </c>
      <c r="G59" s="38" t="str">
        <f>IF(ISBLANK('State Landscape Data'!$F$13),"-",'State Landscape Data'!$F$13)</f>
        <v>-</v>
      </c>
      <c r="H59" s="38">
        <v>4</v>
      </c>
      <c r="I59" s="38">
        <v>5</v>
      </c>
      <c r="J59" s="38" t="str">
        <f t="shared" ref="J59:J60" si="6">CONCATENATE(H59,I59)</f>
        <v>45</v>
      </c>
      <c r="K59" s="38" t="str">
        <f>IF(ISBLANK('State Landscape Data'!$K$13),"-",'State Landscape Data'!$K$13)</f>
        <v>-</v>
      </c>
      <c r="L59" s="43">
        <f>IF(ISNA(SUMIFS(INDEX('State Landscape Data'!$M$8:$AE$57,0,MATCH(CONCATENATE($J59,L$6),'State Landscape Data'!$M$6:$AE$6,0)),'State Landscape Data'!$B$8:$B$57,$C59,'State Landscape Data'!$C$8:$C$57,$D59)),"-",SUMIFS(INDEX('State Landscape Data'!$M$8:$AE$57,0,MATCH(CONCATENATE($J59,L$6),'State Landscape Data'!$M$6:$AE$6,0)),'State Landscape Data'!$B$8:$B$57,$C59,'State Landscape Data'!$C$8:$C$57,$D59))</f>
        <v>0</v>
      </c>
      <c r="M59" s="43">
        <f>IF(ISNA(SUMIFS(INDEX('State Landscape Data'!$M$8:$AE$57,0,MATCH(CONCATENATE($J59,M$6),'State Landscape Data'!$M$6:$AE$6,0)),'State Landscape Data'!$B$8:$B$57,$C59,'State Landscape Data'!$C$8:$C$57,$D59)),"-",SUMIFS(INDEX('State Landscape Data'!$M$8:$AE$57,0,MATCH(CONCATENATE($J59,M$6),'State Landscape Data'!$M$6:$AE$6,0)),'State Landscape Data'!$B$8:$B$57,$C59,'State Landscape Data'!$C$8:$C$57,$D59))</f>
        <v>0</v>
      </c>
      <c r="N59" s="154">
        <f>IF(ISNA(SUMIFS(INDEX('State Landscape Data'!$M$8:$AE$57,0,MATCH(CONCATENATE($J59,N$6),'State Landscape Data'!$M$6:$AE$6,0)),'State Landscape Data'!$B$8:$B$57,$C59,'State Landscape Data'!$C$8:$C$57,$D59)),"-",SUMIFS(INDEX('State Landscape Data'!$M$8:$AE$57,0,MATCH(CONCATENATE($J59,N$6),'State Landscape Data'!$M$6:$AE$6,0)),'State Landscape Data'!$B$8:$B$57,$C59,'State Landscape Data'!$C$8:$C$57,$D59))</f>
        <v>0</v>
      </c>
    </row>
    <row r="60" spans="2:14" x14ac:dyDescent="0.35">
      <c r="B60" s="37" t="s">
        <v>80</v>
      </c>
      <c r="C60" s="38" t="str">
        <f>IF(ISBLANK('State Landscape Data'!$B$13),"-",'State Landscape Data'!$B$13)</f>
        <v>-</v>
      </c>
      <c r="D60" s="38" t="str">
        <f>IF(ISBLANK('State Landscape Data'!$C$13),"-",'State Landscape Data'!$C$13)</f>
        <v>-</v>
      </c>
      <c r="E60" s="38" t="str">
        <f>IF(ISBLANK('State Landscape Data'!$D$13),"-",'State Landscape Data'!$D$13)</f>
        <v>-</v>
      </c>
      <c r="F60" s="38" t="str">
        <f>IF(ISBLANK('State Landscape Data'!$E$13),"-",'State Landscape Data'!$E$13)</f>
        <v>-</v>
      </c>
      <c r="G60" s="38" t="str">
        <f>IF(ISBLANK('State Landscape Data'!$F$13),"-",'State Landscape Data'!$F$13)</f>
        <v>-</v>
      </c>
      <c r="H60" s="38">
        <v>4</v>
      </c>
      <c r="I60" s="38" t="s">
        <v>65</v>
      </c>
      <c r="J60" s="38" t="str">
        <f t="shared" si="6"/>
        <v>4Goal</v>
      </c>
      <c r="K60" s="38" t="str">
        <f>IF(ISBLANK('State Landscape Data'!$K$13),"-",'State Landscape Data'!$K$13)</f>
        <v>-</v>
      </c>
      <c r="L60" s="43" t="str">
        <f>IF(ISNA(SUMIFS(INDEX('State Landscape Data'!$M$8:$AE$57,0,MATCH(CONCATENATE($J60,L$6),'State Landscape Data'!$M$6:$AE$6,0)),'State Landscape Data'!$B$8:$B$57,$C60,'State Landscape Data'!$C$8:$C$57,$D60)),"-",SUMIFS(INDEX('State Landscape Data'!$M$8:$AE$57,0,MATCH(CONCATENATE($J60,L$6),'State Landscape Data'!$M$6:$AE$6,0)),'State Landscape Data'!$B$8:$B$57,$C60,'State Landscape Data'!$C$8:$C$57,$D60))</f>
        <v>-</v>
      </c>
      <c r="M60" s="43" t="str">
        <f>IF(ISNA(SUMIFS(INDEX('State Landscape Data'!$M$8:$AE$57,0,MATCH(CONCATENATE($J60,M$6),'State Landscape Data'!$M$6:$AE$6,0)),'State Landscape Data'!$B$8:$B$57,$C60,'State Landscape Data'!$C$8:$C$57,$D60)),"-",SUMIFS(INDEX('State Landscape Data'!$M$8:$AE$57,0,MATCH(CONCATENATE($J60,M$6),'State Landscape Data'!$M$6:$AE$6,0)),'State Landscape Data'!$B$8:$B$57,$C60,'State Landscape Data'!$C$8:$C$57,$D60))</f>
        <v>-</v>
      </c>
      <c r="N60" s="154">
        <f>IF(ISNA(SUMIFS(INDEX('State Landscape Data'!$M$8:$AE$57,0,MATCH(CONCATENATE($J60,N$6),'State Landscape Data'!$M$6:$AE$6,0)),'State Landscape Data'!$B$8:$B$57,$C60,'State Landscape Data'!$C$8:$C$57,$D60)),"-",SUMIFS(INDEX('State Landscape Data'!$M$8:$AE$57,0,MATCH(CONCATENATE($J60,N$6),'State Landscape Data'!$M$6:$AE$6,0)),'State Landscape Data'!$B$8:$B$57,$C60,'State Landscape Data'!$C$8:$C$57,$D60))</f>
        <v>0</v>
      </c>
    </row>
    <row r="61" spans="2:14" x14ac:dyDescent="0.35">
      <c r="B61" s="37" t="s">
        <v>80</v>
      </c>
      <c r="C61" s="38" t="str">
        <f>IF(ISBLANK('State Landscape Data'!$B$14),"-",'State Landscape Data'!$B$14)</f>
        <v>-</v>
      </c>
      <c r="D61" s="38" t="str">
        <f>IF(ISBLANK('State Landscape Data'!$C$14),"-",'State Landscape Data'!$C$14)</f>
        <v>-</v>
      </c>
      <c r="E61" s="38" t="str">
        <f>IF(ISBLANK('State Landscape Data'!$D$14),"-",'State Landscape Data'!$D$14)</f>
        <v>-</v>
      </c>
      <c r="F61" s="38" t="str">
        <f>IF(ISBLANK('State Landscape Data'!$E$14),"-",'State Landscape Data'!$E$14)</f>
        <v>-</v>
      </c>
      <c r="G61" s="38" t="str">
        <f>IF(ISBLANK('State Landscape Data'!$F$14),"-",'State Landscape Data'!$F$14)</f>
        <v>-</v>
      </c>
      <c r="H61" s="38" t="s">
        <v>64</v>
      </c>
      <c r="I61" s="38" t="s">
        <v>64</v>
      </c>
      <c r="J61" s="38" t="str">
        <f t="shared" si="0"/>
        <v>BaselineBaseline</v>
      </c>
      <c r="K61" s="38" t="str">
        <f>IF(ISBLANK('State Landscape Data'!$K$14),"-",'State Landscape Data'!$K$14)</f>
        <v>-</v>
      </c>
      <c r="L61" s="43">
        <f>IF(ISNA(SUMIFS(INDEX('State Landscape Data'!$M$8:$AE$57,0,MATCH(CONCATENATE($J61,L$6),'State Landscape Data'!$M$6:$AE$6,0)),'State Landscape Data'!$B$8:$B$57,$C61,'State Landscape Data'!$C$8:$C$57,$D61)),"-",SUMIFS(INDEX('State Landscape Data'!$M$8:$AE$57,0,MATCH(CONCATENATE($J61,L$6),'State Landscape Data'!$M$6:$AE$6,0)),'State Landscape Data'!$B$8:$B$57,$C61,'State Landscape Data'!$C$8:$C$57,$D61))</f>
        <v>0</v>
      </c>
      <c r="M61" s="43">
        <f>IF(ISNA(SUMIFS(INDEX('State Landscape Data'!$M$8:$AE$57,0,MATCH(CONCATENATE($J61,M$6),'State Landscape Data'!$M$6:$AE$6,0)),'State Landscape Data'!$B$8:$B$57,$C61,'State Landscape Data'!$C$8:$C$57,$D61)),"-",SUMIFS(INDEX('State Landscape Data'!$M$8:$AE$57,0,MATCH(CONCATENATE($J61,M$6),'State Landscape Data'!$M$6:$AE$6,0)),'State Landscape Data'!$B$8:$B$57,$C61,'State Landscape Data'!$C$8:$C$57,$D61))</f>
        <v>0</v>
      </c>
      <c r="N61" s="154">
        <f>IF(ISNA(SUMIFS(INDEX('State Landscape Data'!$M$8:$AE$57,0,MATCH(CONCATENATE($J61,N$6),'State Landscape Data'!$M$6:$AE$6,0)),'State Landscape Data'!$B$8:$B$57,$C61,'State Landscape Data'!$C$8:$C$57,$D61)),"-",SUMIFS(INDEX('State Landscape Data'!$M$8:$AE$57,0,MATCH(CONCATENATE($J61,N$6),'State Landscape Data'!$M$6:$AE$6,0)),'State Landscape Data'!$B$8:$B$57,$C61,'State Landscape Data'!$C$8:$C$57,$D61))</f>
        <v>0</v>
      </c>
    </row>
    <row r="62" spans="2:14" x14ac:dyDescent="0.35">
      <c r="B62" s="37" t="s">
        <v>80</v>
      </c>
      <c r="C62" s="38" t="str">
        <f>IF(ISBLANK('State Landscape Data'!$B$14),"-",'State Landscape Data'!$B$14)</f>
        <v>-</v>
      </c>
      <c r="D62" s="38" t="str">
        <f>IF(ISBLANK('State Landscape Data'!$C$14),"-",'State Landscape Data'!$C$14)</f>
        <v>-</v>
      </c>
      <c r="E62" s="38" t="str">
        <f>IF(ISBLANK('State Landscape Data'!$D$14),"-",'State Landscape Data'!$D$14)</f>
        <v>-</v>
      </c>
      <c r="F62" s="38" t="str">
        <f>IF(ISBLANK('State Landscape Data'!$E$14),"-",'State Landscape Data'!$E$14)</f>
        <v>-</v>
      </c>
      <c r="G62" s="38" t="str">
        <f>IF(ISBLANK('State Landscape Data'!$F$14),"-",'State Landscape Data'!$F$14)</f>
        <v>-</v>
      </c>
      <c r="H62" s="38">
        <v>1</v>
      </c>
      <c r="I62" s="38">
        <v>5</v>
      </c>
      <c r="J62" s="38" t="str">
        <f t="shared" si="0"/>
        <v>15</v>
      </c>
      <c r="K62" s="38" t="str">
        <f>IF(ISBLANK('State Landscape Data'!$K$14),"-",'State Landscape Data'!$K$14)</f>
        <v>-</v>
      </c>
      <c r="L62" s="43">
        <f>IF(ISNA(SUMIFS(INDEX('State Landscape Data'!$M$8:$AE$57,0,MATCH(CONCATENATE($J62,L$6),'State Landscape Data'!$M$6:$AE$6,0)),'State Landscape Data'!$B$8:$B$57,$C62,'State Landscape Data'!$C$8:$C$57,$D62)),"-",SUMIFS(INDEX('State Landscape Data'!$M$8:$AE$57,0,MATCH(CONCATENATE($J62,L$6),'State Landscape Data'!$M$6:$AE$6,0)),'State Landscape Data'!$B$8:$B$57,$C62,'State Landscape Data'!$C$8:$C$57,$D62))</f>
        <v>0</v>
      </c>
      <c r="M62" s="43">
        <f>IF(ISNA(SUMIFS(INDEX('State Landscape Data'!$M$8:$AE$57,0,MATCH(CONCATENATE($J62,M$6),'State Landscape Data'!$M$6:$AE$6,0)),'State Landscape Data'!$B$8:$B$57,$C62,'State Landscape Data'!$C$8:$C$57,$D62)),"-",SUMIFS(INDEX('State Landscape Data'!$M$8:$AE$57,0,MATCH(CONCATENATE($J62,M$6),'State Landscape Data'!$M$6:$AE$6,0)),'State Landscape Data'!$B$8:$B$57,$C62,'State Landscape Data'!$C$8:$C$57,$D62))</f>
        <v>0</v>
      </c>
      <c r="N62" s="154">
        <f>IF(ISNA(SUMIFS(INDEX('State Landscape Data'!$M$8:$AE$57,0,MATCH(CONCATENATE($J62,N$6),'State Landscape Data'!$M$6:$AE$6,0)),'State Landscape Data'!$B$8:$B$57,$C62,'State Landscape Data'!$C$8:$C$57,$D62)),"-",SUMIFS(INDEX('State Landscape Data'!$M$8:$AE$57,0,MATCH(CONCATENATE($J62,N$6),'State Landscape Data'!$M$6:$AE$6,0)),'State Landscape Data'!$B$8:$B$57,$C62,'State Landscape Data'!$C$8:$C$57,$D62))</f>
        <v>0</v>
      </c>
    </row>
    <row r="63" spans="2:14" x14ac:dyDescent="0.35">
      <c r="B63" s="37" t="s">
        <v>80</v>
      </c>
      <c r="C63" s="38" t="str">
        <f>IF(ISBLANK('State Landscape Data'!$B$14),"-",'State Landscape Data'!$B$14)</f>
        <v>-</v>
      </c>
      <c r="D63" s="38" t="str">
        <f>IF(ISBLANK('State Landscape Data'!$C$14),"-",'State Landscape Data'!$C$14)</f>
        <v>-</v>
      </c>
      <c r="E63" s="38" t="str">
        <f>IF(ISBLANK('State Landscape Data'!$D$14),"-",'State Landscape Data'!$D$14)</f>
        <v>-</v>
      </c>
      <c r="F63" s="38" t="str">
        <f>IF(ISBLANK('State Landscape Data'!$E$14),"-",'State Landscape Data'!$E$14)</f>
        <v>-</v>
      </c>
      <c r="G63" s="38" t="str">
        <f>IF(ISBLANK('State Landscape Data'!$F$14),"-",'State Landscape Data'!$F$14)</f>
        <v>-</v>
      </c>
      <c r="H63" s="38">
        <v>1</v>
      </c>
      <c r="I63" s="38" t="s">
        <v>65</v>
      </c>
      <c r="J63" s="38" t="str">
        <f t="shared" si="0"/>
        <v>1Goal</v>
      </c>
      <c r="K63" s="38" t="str">
        <f>IF(ISBLANK('State Landscape Data'!$K$14),"-",'State Landscape Data'!$K$14)</f>
        <v>-</v>
      </c>
      <c r="L63" s="43" t="str">
        <f>IF(ISNA(SUMIFS(INDEX('State Landscape Data'!$M$8:$AE$57,0,MATCH(CONCATENATE($J63,L$6),'State Landscape Data'!$M$6:$AE$6,0)),'State Landscape Data'!$B$8:$B$57,$C63,'State Landscape Data'!$C$8:$C$57,$D63)),"-",SUMIFS(INDEX('State Landscape Data'!$M$8:$AE$57,0,MATCH(CONCATENATE($J63,L$6),'State Landscape Data'!$M$6:$AE$6,0)),'State Landscape Data'!$B$8:$B$57,$C63,'State Landscape Data'!$C$8:$C$57,$D63))</f>
        <v>-</v>
      </c>
      <c r="M63" s="43" t="str">
        <f>IF(ISNA(SUMIFS(INDEX('State Landscape Data'!$M$8:$AE$57,0,MATCH(CONCATENATE($J63,M$6),'State Landscape Data'!$M$6:$AE$6,0)),'State Landscape Data'!$B$8:$B$57,$C63,'State Landscape Data'!$C$8:$C$57,$D63)),"-",SUMIFS(INDEX('State Landscape Data'!$M$8:$AE$57,0,MATCH(CONCATENATE($J63,M$6),'State Landscape Data'!$M$6:$AE$6,0)),'State Landscape Data'!$B$8:$B$57,$C63,'State Landscape Data'!$C$8:$C$57,$D63))</f>
        <v>-</v>
      </c>
      <c r="N63" s="154">
        <f>IF(ISNA(SUMIFS(INDEX('State Landscape Data'!$M$8:$AE$57,0,MATCH(CONCATENATE($J63,N$6),'State Landscape Data'!$M$6:$AE$6,0)),'State Landscape Data'!$B$8:$B$57,$C63,'State Landscape Data'!$C$8:$C$57,$D63)),"-",SUMIFS(INDEX('State Landscape Data'!$M$8:$AE$57,0,MATCH(CONCATENATE($J63,N$6),'State Landscape Data'!$M$6:$AE$6,0)),'State Landscape Data'!$B$8:$B$57,$C63,'State Landscape Data'!$C$8:$C$57,$D63))</f>
        <v>0</v>
      </c>
    </row>
    <row r="64" spans="2:14" x14ac:dyDescent="0.35">
      <c r="B64" s="37" t="s">
        <v>80</v>
      </c>
      <c r="C64" s="38" t="str">
        <f>IF(ISBLANK('State Landscape Data'!$B$14),"-",'State Landscape Data'!$B$14)</f>
        <v>-</v>
      </c>
      <c r="D64" s="38" t="str">
        <f>IF(ISBLANK('State Landscape Data'!$C$14),"-",'State Landscape Data'!$C$14)</f>
        <v>-</v>
      </c>
      <c r="E64" s="38" t="str">
        <f>IF(ISBLANK('State Landscape Data'!$D$14),"-",'State Landscape Data'!$D$14)</f>
        <v>-</v>
      </c>
      <c r="F64" s="38" t="str">
        <f>IF(ISBLANK('State Landscape Data'!$E$14),"-",'State Landscape Data'!$E$14)</f>
        <v>-</v>
      </c>
      <c r="G64" s="38" t="str">
        <f>IF(ISBLANK('State Landscape Data'!$F$14),"-",'State Landscape Data'!$F$14)</f>
        <v>-</v>
      </c>
      <c r="H64" s="38">
        <v>2</v>
      </c>
      <c r="I64" s="38">
        <v>5</v>
      </c>
      <c r="J64" s="38" t="str">
        <f t="shared" si="0"/>
        <v>25</v>
      </c>
      <c r="K64" s="38" t="str">
        <f>IF(ISBLANK('State Landscape Data'!$K$14),"-",'State Landscape Data'!$K$14)</f>
        <v>-</v>
      </c>
      <c r="L64" s="43">
        <f>IF(ISNA(SUMIFS(INDEX('State Landscape Data'!$M$8:$AE$57,0,MATCH(CONCATENATE($J64,L$6),'State Landscape Data'!$M$6:$AE$6,0)),'State Landscape Data'!$B$8:$B$57,$C64,'State Landscape Data'!$C$8:$C$57,$D64)),"-",SUMIFS(INDEX('State Landscape Data'!$M$8:$AE$57,0,MATCH(CONCATENATE($J64,L$6),'State Landscape Data'!$M$6:$AE$6,0)),'State Landscape Data'!$B$8:$B$57,$C64,'State Landscape Data'!$C$8:$C$57,$D64))</f>
        <v>0</v>
      </c>
      <c r="M64" s="43">
        <f>IF(ISNA(SUMIFS(INDEX('State Landscape Data'!$M$8:$AE$57,0,MATCH(CONCATENATE($J64,M$6),'State Landscape Data'!$M$6:$AE$6,0)),'State Landscape Data'!$B$8:$B$57,$C64,'State Landscape Data'!$C$8:$C$57,$D64)),"-",SUMIFS(INDEX('State Landscape Data'!$M$8:$AE$57,0,MATCH(CONCATENATE($J64,M$6),'State Landscape Data'!$M$6:$AE$6,0)),'State Landscape Data'!$B$8:$B$57,$C64,'State Landscape Data'!$C$8:$C$57,$D64))</f>
        <v>0</v>
      </c>
      <c r="N64" s="154">
        <f>IF(ISNA(SUMIFS(INDEX('State Landscape Data'!$M$8:$AE$57,0,MATCH(CONCATENATE($J64,N$6),'State Landscape Data'!$M$6:$AE$6,0)),'State Landscape Data'!$B$8:$B$57,$C64,'State Landscape Data'!$C$8:$C$57,$D64)),"-",SUMIFS(INDEX('State Landscape Data'!$M$8:$AE$57,0,MATCH(CONCATENATE($J64,N$6),'State Landscape Data'!$M$6:$AE$6,0)),'State Landscape Data'!$B$8:$B$57,$C64,'State Landscape Data'!$C$8:$C$57,$D64))</f>
        <v>0</v>
      </c>
    </row>
    <row r="65" spans="2:14" x14ac:dyDescent="0.35">
      <c r="B65" s="37" t="s">
        <v>80</v>
      </c>
      <c r="C65" s="38" t="str">
        <f>IF(ISBLANK('State Landscape Data'!$B$14),"-",'State Landscape Data'!$B$14)</f>
        <v>-</v>
      </c>
      <c r="D65" s="38" t="str">
        <f>IF(ISBLANK('State Landscape Data'!$C$14),"-",'State Landscape Data'!$C$14)</f>
        <v>-</v>
      </c>
      <c r="E65" s="38" t="str">
        <f>IF(ISBLANK('State Landscape Data'!$D$14),"-",'State Landscape Data'!$D$14)</f>
        <v>-</v>
      </c>
      <c r="F65" s="38" t="str">
        <f>IF(ISBLANK('State Landscape Data'!$E$14),"-",'State Landscape Data'!$E$14)</f>
        <v>-</v>
      </c>
      <c r="G65" s="38" t="str">
        <f>IF(ISBLANK('State Landscape Data'!$F$14),"-",'State Landscape Data'!$F$14)</f>
        <v>-</v>
      </c>
      <c r="H65" s="38">
        <v>2</v>
      </c>
      <c r="I65" s="38" t="s">
        <v>65</v>
      </c>
      <c r="J65" s="38" t="str">
        <f t="shared" si="0"/>
        <v>2Goal</v>
      </c>
      <c r="K65" s="38" t="str">
        <f>IF(ISBLANK('State Landscape Data'!$K$14),"-",'State Landscape Data'!$K$14)</f>
        <v>-</v>
      </c>
      <c r="L65" s="43" t="str">
        <f>IF(ISNA(SUMIFS(INDEX('State Landscape Data'!$M$8:$AE$57,0,MATCH(CONCATENATE($J65,L$6),'State Landscape Data'!$M$6:$AE$6,0)),'State Landscape Data'!$B$8:$B$57,$C65,'State Landscape Data'!$C$8:$C$57,$D65)),"-",SUMIFS(INDEX('State Landscape Data'!$M$8:$AE$57,0,MATCH(CONCATENATE($J65,L$6),'State Landscape Data'!$M$6:$AE$6,0)),'State Landscape Data'!$B$8:$B$57,$C65,'State Landscape Data'!$C$8:$C$57,$D65))</f>
        <v>-</v>
      </c>
      <c r="M65" s="43" t="str">
        <f>IF(ISNA(SUMIFS(INDEX('State Landscape Data'!$M$8:$AE$57,0,MATCH(CONCATENATE($J65,M$6),'State Landscape Data'!$M$6:$AE$6,0)),'State Landscape Data'!$B$8:$B$57,$C65,'State Landscape Data'!$C$8:$C$57,$D65)),"-",SUMIFS(INDEX('State Landscape Data'!$M$8:$AE$57,0,MATCH(CONCATENATE($J65,M$6),'State Landscape Data'!$M$6:$AE$6,0)),'State Landscape Data'!$B$8:$B$57,$C65,'State Landscape Data'!$C$8:$C$57,$D65))</f>
        <v>-</v>
      </c>
      <c r="N65" s="154">
        <f>IF(ISNA(SUMIFS(INDEX('State Landscape Data'!$M$8:$AE$57,0,MATCH(CONCATENATE($J65,N$6),'State Landscape Data'!$M$6:$AE$6,0)),'State Landscape Data'!$B$8:$B$57,$C65,'State Landscape Data'!$C$8:$C$57,$D65)),"-",SUMIFS(INDEX('State Landscape Data'!$M$8:$AE$57,0,MATCH(CONCATENATE($J65,N$6),'State Landscape Data'!$M$6:$AE$6,0)),'State Landscape Data'!$B$8:$B$57,$C65,'State Landscape Data'!$C$8:$C$57,$D65))</f>
        <v>0</v>
      </c>
    </row>
    <row r="66" spans="2:14" x14ac:dyDescent="0.35">
      <c r="B66" s="37" t="s">
        <v>80</v>
      </c>
      <c r="C66" s="38" t="str">
        <f>IF(ISBLANK('State Landscape Data'!$B$14),"-",'State Landscape Data'!$B$14)</f>
        <v>-</v>
      </c>
      <c r="D66" s="38" t="str">
        <f>IF(ISBLANK('State Landscape Data'!$C$14),"-",'State Landscape Data'!$C$14)</f>
        <v>-</v>
      </c>
      <c r="E66" s="38" t="str">
        <f>IF(ISBLANK('State Landscape Data'!$D$14),"-",'State Landscape Data'!$D$14)</f>
        <v>-</v>
      </c>
      <c r="F66" s="38" t="str">
        <f>IF(ISBLANK('State Landscape Data'!$E$14),"-",'State Landscape Data'!$E$14)</f>
        <v>-</v>
      </c>
      <c r="G66" s="38" t="str">
        <f>IF(ISBLANK('State Landscape Data'!$F$14),"-",'State Landscape Data'!$F$14)</f>
        <v>-</v>
      </c>
      <c r="H66" s="38">
        <v>3</v>
      </c>
      <c r="I66" s="38">
        <v>5</v>
      </c>
      <c r="J66" s="38" t="str">
        <f t="shared" si="0"/>
        <v>35</v>
      </c>
      <c r="K66" s="38" t="str">
        <f>IF(ISBLANK('State Landscape Data'!$K$14),"-",'State Landscape Data'!$K$14)</f>
        <v>-</v>
      </c>
      <c r="L66" s="43">
        <f>IF(ISNA(SUMIFS(INDEX('State Landscape Data'!$M$8:$AE$57,0,MATCH(CONCATENATE($J66,L$6),'State Landscape Data'!$M$6:$AE$6,0)),'State Landscape Data'!$B$8:$B$57,$C66,'State Landscape Data'!$C$8:$C$57,$D66)),"-",SUMIFS(INDEX('State Landscape Data'!$M$8:$AE$57,0,MATCH(CONCATENATE($J66,L$6),'State Landscape Data'!$M$6:$AE$6,0)),'State Landscape Data'!$B$8:$B$57,$C66,'State Landscape Data'!$C$8:$C$57,$D66))</f>
        <v>0</v>
      </c>
      <c r="M66" s="43">
        <f>IF(ISNA(SUMIFS(INDEX('State Landscape Data'!$M$8:$AE$57,0,MATCH(CONCATENATE($J66,M$6),'State Landscape Data'!$M$6:$AE$6,0)),'State Landscape Data'!$B$8:$B$57,$C66,'State Landscape Data'!$C$8:$C$57,$D66)),"-",SUMIFS(INDEX('State Landscape Data'!$M$8:$AE$57,0,MATCH(CONCATENATE($J66,M$6),'State Landscape Data'!$M$6:$AE$6,0)),'State Landscape Data'!$B$8:$B$57,$C66,'State Landscape Data'!$C$8:$C$57,$D66))</f>
        <v>0</v>
      </c>
      <c r="N66" s="154">
        <f>IF(ISNA(SUMIFS(INDEX('State Landscape Data'!$M$8:$AE$57,0,MATCH(CONCATENATE($J66,N$6),'State Landscape Data'!$M$6:$AE$6,0)),'State Landscape Data'!$B$8:$B$57,$C66,'State Landscape Data'!$C$8:$C$57,$D66)),"-",SUMIFS(INDEX('State Landscape Data'!$M$8:$AE$57,0,MATCH(CONCATENATE($J66,N$6),'State Landscape Data'!$M$6:$AE$6,0)),'State Landscape Data'!$B$8:$B$57,$C66,'State Landscape Data'!$C$8:$C$57,$D66))</f>
        <v>0</v>
      </c>
    </row>
    <row r="67" spans="2:14" x14ac:dyDescent="0.35">
      <c r="B67" s="37" t="s">
        <v>80</v>
      </c>
      <c r="C67" s="38" t="str">
        <f>IF(ISBLANK('State Landscape Data'!$B$14),"-",'State Landscape Data'!$B$14)</f>
        <v>-</v>
      </c>
      <c r="D67" s="38" t="str">
        <f>IF(ISBLANK('State Landscape Data'!$C$14),"-",'State Landscape Data'!$C$14)</f>
        <v>-</v>
      </c>
      <c r="E67" s="38" t="str">
        <f>IF(ISBLANK('State Landscape Data'!$D$14),"-",'State Landscape Data'!$D$14)</f>
        <v>-</v>
      </c>
      <c r="F67" s="38" t="str">
        <f>IF(ISBLANK('State Landscape Data'!$E$14),"-",'State Landscape Data'!$E$14)</f>
        <v>-</v>
      </c>
      <c r="G67" s="38" t="str">
        <f>IF(ISBLANK('State Landscape Data'!$F$14),"-",'State Landscape Data'!$F$14)</f>
        <v>-</v>
      </c>
      <c r="H67" s="38">
        <v>3</v>
      </c>
      <c r="I67" s="38" t="s">
        <v>65</v>
      </c>
      <c r="J67" s="38" t="str">
        <f t="shared" si="0"/>
        <v>3Goal</v>
      </c>
      <c r="K67" s="38" t="str">
        <f>IF(ISBLANK('State Landscape Data'!$K$14),"-",'State Landscape Data'!$K$14)</f>
        <v>-</v>
      </c>
      <c r="L67" s="43" t="str">
        <f>IF(ISNA(SUMIFS(INDEX('State Landscape Data'!$M$8:$AE$57,0,MATCH(CONCATENATE($J67,L$6),'State Landscape Data'!$M$6:$AE$6,0)),'State Landscape Data'!$B$8:$B$57,$C67,'State Landscape Data'!$C$8:$C$57,$D67)),"-",SUMIFS(INDEX('State Landscape Data'!$M$8:$AE$57,0,MATCH(CONCATENATE($J67,L$6),'State Landscape Data'!$M$6:$AE$6,0)),'State Landscape Data'!$B$8:$B$57,$C67,'State Landscape Data'!$C$8:$C$57,$D67))</f>
        <v>-</v>
      </c>
      <c r="M67" s="43" t="str">
        <f>IF(ISNA(SUMIFS(INDEX('State Landscape Data'!$M$8:$AE$57,0,MATCH(CONCATENATE($J67,M$6),'State Landscape Data'!$M$6:$AE$6,0)),'State Landscape Data'!$B$8:$B$57,$C67,'State Landscape Data'!$C$8:$C$57,$D67)),"-",SUMIFS(INDEX('State Landscape Data'!$M$8:$AE$57,0,MATCH(CONCATENATE($J67,M$6),'State Landscape Data'!$M$6:$AE$6,0)),'State Landscape Data'!$B$8:$B$57,$C67,'State Landscape Data'!$C$8:$C$57,$D67))</f>
        <v>-</v>
      </c>
      <c r="N67" s="154">
        <f>IF(ISNA(SUMIFS(INDEX('State Landscape Data'!$M$8:$AE$57,0,MATCH(CONCATENATE($J67,N$6),'State Landscape Data'!$M$6:$AE$6,0)),'State Landscape Data'!$B$8:$B$57,$C67,'State Landscape Data'!$C$8:$C$57,$D67)),"-",SUMIFS(INDEX('State Landscape Data'!$M$8:$AE$57,0,MATCH(CONCATENATE($J67,N$6),'State Landscape Data'!$M$6:$AE$6,0)),'State Landscape Data'!$B$8:$B$57,$C67,'State Landscape Data'!$C$8:$C$57,$D67))</f>
        <v>0</v>
      </c>
    </row>
    <row r="68" spans="2:14" x14ac:dyDescent="0.35">
      <c r="B68" s="37" t="s">
        <v>80</v>
      </c>
      <c r="C68" s="38" t="str">
        <f>IF(ISBLANK('State Landscape Data'!$B$14),"-",'State Landscape Data'!$B$14)</f>
        <v>-</v>
      </c>
      <c r="D68" s="38" t="str">
        <f>IF(ISBLANK('State Landscape Data'!$C$14),"-",'State Landscape Data'!$C$14)</f>
        <v>-</v>
      </c>
      <c r="E68" s="38" t="str">
        <f>IF(ISBLANK('State Landscape Data'!$D$14),"-",'State Landscape Data'!$D$14)</f>
        <v>-</v>
      </c>
      <c r="F68" s="38" t="str">
        <f>IF(ISBLANK('State Landscape Data'!$E$14),"-",'State Landscape Data'!$E$14)</f>
        <v>-</v>
      </c>
      <c r="G68" s="38" t="str">
        <f>IF(ISBLANK('State Landscape Data'!$F$14),"-",'State Landscape Data'!$F$14)</f>
        <v>-</v>
      </c>
      <c r="H68" s="38">
        <v>4</v>
      </c>
      <c r="I68" s="38">
        <v>5</v>
      </c>
      <c r="J68" s="38" t="str">
        <f t="shared" ref="J68:J69" si="7">CONCATENATE(H68,I68)</f>
        <v>45</v>
      </c>
      <c r="K68" s="38" t="str">
        <f>IF(ISBLANK('State Landscape Data'!$K$14),"-",'State Landscape Data'!$K$14)</f>
        <v>-</v>
      </c>
      <c r="L68" s="43">
        <f>IF(ISNA(SUMIFS(INDEX('State Landscape Data'!$M$8:$AE$57,0,MATCH(CONCATENATE($J68,L$6),'State Landscape Data'!$M$6:$AE$6,0)),'State Landscape Data'!$B$8:$B$57,$C68,'State Landscape Data'!$C$8:$C$57,$D68)),"-",SUMIFS(INDEX('State Landscape Data'!$M$8:$AE$57,0,MATCH(CONCATENATE($J68,L$6),'State Landscape Data'!$M$6:$AE$6,0)),'State Landscape Data'!$B$8:$B$57,$C68,'State Landscape Data'!$C$8:$C$57,$D68))</f>
        <v>0</v>
      </c>
      <c r="M68" s="43">
        <f>IF(ISNA(SUMIFS(INDEX('State Landscape Data'!$M$8:$AE$57,0,MATCH(CONCATENATE($J68,M$6),'State Landscape Data'!$M$6:$AE$6,0)),'State Landscape Data'!$B$8:$B$57,$C68,'State Landscape Data'!$C$8:$C$57,$D68)),"-",SUMIFS(INDEX('State Landscape Data'!$M$8:$AE$57,0,MATCH(CONCATENATE($J68,M$6),'State Landscape Data'!$M$6:$AE$6,0)),'State Landscape Data'!$B$8:$B$57,$C68,'State Landscape Data'!$C$8:$C$57,$D68))</f>
        <v>0</v>
      </c>
      <c r="N68" s="154">
        <f>IF(ISNA(SUMIFS(INDEX('State Landscape Data'!$M$8:$AE$57,0,MATCH(CONCATENATE($J68,N$6),'State Landscape Data'!$M$6:$AE$6,0)),'State Landscape Data'!$B$8:$B$57,$C68,'State Landscape Data'!$C$8:$C$57,$D68)),"-",SUMIFS(INDEX('State Landscape Data'!$M$8:$AE$57,0,MATCH(CONCATENATE($J68,N$6),'State Landscape Data'!$M$6:$AE$6,0)),'State Landscape Data'!$B$8:$B$57,$C68,'State Landscape Data'!$C$8:$C$57,$D68))</f>
        <v>0</v>
      </c>
    </row>
    <row r="69" spans="2:14" x14ac:dyDescent="0.35">
      <c r="B69" s="37" t="s">
        <v>80</v>
      </c>
      <c r="C69" s="38" t="str">
        <f>IF(ISBLANK('State Landscape Data'!$B$14),"-",'State Landscape Data'!$B$14)</f>
        <v>-</v>
      </c>
      <c r="D69" s="38" t="str">
        <f>IF(ISBLANK('State Landscape Data'!$C$14),"-",'State Landscape Data'!$C$14)</f>
        <v>-</v>
      </c>
      <c r="E69" s="38" t="str">
        <f>IF(ISBLANK('State Landscape Data'!$D$14),"-",'State Landscape Data'!$D$14)</f>
        <v>-</v>
      </c>
      <c r="F69" s="38" t="str">
        <f>IF(ISBLANK('State Landscape Data'!$E$14),"-",'State Landscape Data'!$E$14)</f>
        <v>-</v>
      </c>
      <c r="G69" s="38" t="str">
        <f>IF(ISBLANK('State Landscape Data'!$F$14),"-",'State Landscape Data'!$F$14)</f>
        <v>-</v>
      </c>
      <c r="H69" s="38">
        <v>4</v>
      </c>
      <c r="I69" s="38" t="s">
        <v>65</v>
      </c>
      <c r="J69" s="38" t="str">
        <f t="shared" si="7"/>
        <v>4Goal</v>
      </c>
      <c r="K69" s="38" t="str">
        <f>IF(ISBLANK('State Landscape Data'!$K$14),"-",'State Landscape Data'!$K$14)</f>
        <v>-</v>
      </c>
      <c r="L69" s="43" t="str">
        <f>IF(ISNA(SUMIFS(INDEX('State Landscape Data'!$M$8:$AE$57,0,MATCH(CONCATENATE($J69,L$6),'State Landscape Data'!$M$6:$AE$6,0)),'State Landscape Data'!$B$8:$B$57,$C69,'State Landscape Data'!$C$8:$C$57,$D69)),"-",SUMIFS(INDEX('State Landscape Data'!$M$8:$AE$57,0,MATCH(CONCATENATE($J69,L$6),'State Landscape Data'!$M$6:$AE$6,0)),'State Landscape Data'!$B$8:$B$57,$C69,'State Landscape Data'!$C$8:$C$57,$D69))</f>
        <v>-</v>
      </c>
      <c r="M69" s="43" t="str">
        <f>IF(ISNA(SUMIFS(INDEX('State Landscape Data'!$M$8:$AE$57,0,MATCH(CONCATENATE($J69,M$6),'State Landscape Data'!$M$6:$AE$6,0)),'State Landscape Data'!$B$8:$B$57,$C69,'State Landscape Data'!$C$8:$C$57,$D69)),"-",SUMIFS(INDEX('State Landscape Data'!$M$8:$AE$57,0,MATCH(CONCATENATE($J69,M$6),'State Landscape Data'!$M$6:$AE$6,0)),'State Landscape Data'!$B$8:$B$57,$C69,'State Landscape Data'!$C$8:$C$57,$D69))</f>
        <v>-</v>
      </c>
      <c r="N69" s="154">
        <f>IF(ISNA(SUMIFS(INDEX('State Landscape Data'!$M$8:$AE$57,0,MATCH(CONCATENATE($J69,N$6),'State Landscape Data'!$M$6:$AE$6,0)),'State Landscape Data'!$B$8:$B$57,$C69,'State Landscape Data'!$C$8:$C$57,$D69)),"-",SUMIFS(INDEX('State Landscape Data'!$M$8:$AE$57,0,MATCH(CONCATENATE($J69,N$6),'State Landscape Data'!$M$6:$AE$6,0)),'State Landscape Data'!$B$8:$B$57,$C69,'State Landscape Data'!$C$8:$C$57,$D69))</f>
        <v>0</v>
      </c>
    </row>
    <row r="70" spans="2:14" x14ac:dyDescent="0.35">
      <c r="B70" s="37" t="s">
        <v>80</v>
      </c>
      <c r="C70" s="38" t="str">
        <f>IF(ISBLANK('State Landscape Data'!$B$15),"-",'State Landscape Data'!$B$15)</f>
        <v>-</v>
      </c>
      <c r="D70" s="38" t="str">
        <f>IF(ISBLANK('State Landscape Data'!$C$15),"-",'State Landscape Data'!$C$15)</f>
        <v>-</v>
      </c>
      <c r="E70" s="38" t="str">
        <f>IF(ISBLANK('State Landscape Data'!$D$15),"-",'State Landscape Data'!$D$15)</f>
        <v>-</v>
      </c>
      <c r="F70" s="38" t="str">
        <f>IF(ISBLANK('State Landscape Data'!$E$15),"-",'State Landscape Data'!$E$15)</f>
        <v>-</v>
      </c>
      <c r="G70" s="38" t="str">
        <f>IF(ISBLANK('State Landscape Data'!$F$15),"-",'State Landscape Data'!$F$15)</f>
        <v>-</v>
      </c>
      <c r="H70" s="38" t="s">
        <v>64</v>
      </c>
      <c r="I70" s="38" t="s">
        <v>64</v>
      </c>
      <c r="J70" s="38" t="str">
        <f t="shared" si="0"/>
        <v>BaselineBaseline</v>
      </c>
      <c r="K70" s="38" t="str">
        <f>IF(ISBLANK('State Landscape Data'!$K$15),"-",'State Landscape Data'!$K$15)</f>
        <v>-</v>
      </c>
      <c r="L70" s="43">
        <f>IF(ISNA(SUMIFS(INDEX('State Landscape Data'!$M$8:$AE$57,0,MATCH(CONCATENATE($J70,L$6),'State Landscape Data'!$M$6:$AE$6,0)),'State Landscape Data'!$B$8:$B$57,$C70,'State Landscape Data'!$C$8:$C$57,$D70)),"-",SUMIFS(INDEX('State Landscape Data'!$M$8:$AE$57,0,MATCH(CONCATENATE($J70,L$6),'State Landscape Data'!$M$6:$AE$6,0)),'State Landscape Data'!$B$8:$B$57,$C70,'State Landscape Data'!$C$8:$C$57,$D70))</f>
        <v>0</v>
      </c>
      <c r="M70" s="43">
        <f>IF(ISNA(SUMIFS(INDEX('State Landscape Data'!$M$8:$AE$57,0,MATCH(CONCATENATE($J70,M$6),'State Landscape Data'!$M$6:$AE$6,0)),'State Landscape Data'!$B$8:$B$57,$C70,'State Landscape Data'!$C$8:$C$57,$D70)),"-",SUMIFS(INDEX('State Landscape Data'!$M$8:$AE$57,0,MATCH(CONCATENATE($J70,M$6),'State Landscape Data'!$M$6:$AE$6,0)),'State Landscape Data'!$B$8:$B$57,$C70,'State Landscape Data'!$C$8:$C$57,$D70))</f>
        <v>0</v>
      </c>
      <c r="N70" s="154">
        <f>IF(ISNA(SUMIFS(INDEX('State Landscape Data'!$M$8:$AE$57,0,MATCH(CONCATENATE($J70,N$6),'State Landscape Data'!$M$6:$AE$6,0)),'State Landscape Data'!$B$8:$B$57,$C70,'State Landscape Data'!$C$8:$C$57,$D70)),"-",SUMIFS(INDEX('State Landscape Data'!$M$8:$AE$57,0,MATCH(CONCATENATE($J70,N$6),'State Landscape Data'!$M$6:$AE$6,0)),'State Landscape Data'!$B$8:$B$57,$C70,'State Landscape Data'!$C$8:$C$57,$D70))</f>
        <v>0</v>
      </c>
    </row>
    <row r="71" spans="2:14" x14ac:dyDescent="0.35">
      <c r="B71" s="37" t="s">
        <v>80</v>
      </c>
      <c r="C71" s="38" t="str">
        <f>IF(ISBLANK('State Landscape Data'!$B$15),"-",'State Landscape Data'!$B$15)</f>
        <v>-</v>
      </c>
      <c r="D71" s="38" t="str">
        <f>IF(ISBLANK('State Landscape Data'!$C$15),"-",'State Landscape Data'!$C$15)</f>
        <v>-</v>
      </c>
      <c r="E71" s="38" t="str">
        <f>IF(ISBLANK('State Landscape Data'!$D$15),"-",'State Landscape Data'!$D$15)</f>
        <v>-</v>
      </c>
      <c r="F71" s="38" t="str">
        <f>IF(ISBLANK('State Landscape Data'!$E$15),"-",'State Landscape Data'!$E$15)</f>
        <v>-</v>
      </c>
      <c r="G71" s="38" t="str">
        <f>IF(ISBLANK('State Landscape Data'!$F$15),"-",'State Landscape Data'!$F$15)</f>
        <v>-</v>
      </c>
      <c r="H71" s="38">
        <v>1</v>
      </c>
      <c r="I71" s="38">
        <v>5</v>
      </c>
      <c r="J71" s="38" t="str">
        <f t="shared" si="0"/>
        <v>15</v>
      </c>
      <c r="K71" s="38" t="str">
        <f>IF(ISBLANK('State Landscape Data'!$K$15),"-",'State Landscape Data'!$K$15)</f>
        <v>-</v>
      </c>
      <c r="L71" s="43">
        <f>IF(ISNA(SUMIFS(INDEX('State Landscape Data'!$M$8:$AE$57,0,MATCH(CONCATENATE($J71,L$6),'State Landscape Data'!$M$6:$AE$6,0)),'State Landscape Data'!$B$8:$B$57,$C71,'State Landscape Data'!$C$8:$C$57,$D71)),"-",SUMIFS(INDEX('State Landscape Data'!$M$8:$AE$57,0,MATCH(CONCATENATE($J71,L$6),'State Landscape Data'!$M$6:$AE$6,0)),'State Landscape Data'!$B$8:$B$57,$C71,'State Landscape Data'!$C$8:$C$57,$D71))</f>
        <v>0</v>
      </c>
      <c r="M71" s="43">
        <f>IF(ISNA(SUMIFS(INDEX('State Landscape Data'!$M$8:$AE$57,0,MATCH(CONCATENATE($J71,M$6),'State Landscape Data'!$M$6:$AE$6,0)),'State Landscape Data'!$B$8:$B$57,$C71,'State Landscape Data'!$C$8:$C$57,$D71)),"-",SUMIFS(INDEX('State Landscape Data'!$M$8:$AE$57,0,MATCH(CONCATENATE($J71,M$6),'State Landscape Data'!$M$6:$AE$6,0)),'State Landscape Data'!$B$8:$B$57,$C71,'State Landscape Data'!$C$8:$C$57,$D71))</f>
        <v>0</v>
      </c>
      <c r="N71" s="154">
        <f>IF(ISNA(SUMIFS(INDEX('State Landscape Data'!$M$8:$AE$57,0,MATCH(CONCATENATE($J71,N$6),'State Landscape Data'!$M$6:$AE$6,0)),'State Landscape Data'!$B$8:$B$57,$C71,'State Landscape Data'!$C$8:$C$57,$D71)),"-",SUMIFS(INDEX('State Landscape Data'!$M$8:$AE$57,0,MATCH(CONCATENATE($J71,N$6),'State Landscape Data'!$M$6:$AE$6,0)),'State Landscape Data'!$B$8:$B$57,$C71,'State Landscape Data'!$C$8:$C$57,$D71))</f>
        <v>0</v>
      </c>
    </row>
    <row r="72" spans="2:14" x14ac:dyDescent="0.35">
      <c r="B72" s="37" t="s">
        <v>80</v>
      </c>
      <c r="C72" s="38" t="str">
        <f>IF(ISBLANK('State Landscape Data'!$B$15),"-",'State Landscape Data'!$B$15)</f>
        <v>-</v>
      </c>
      <c r="D72" s="38" t="str">
        <f>IF(ISBLANK('State Landscape Data'!$C$15),"-",'State Landscape Data'!$C$15)</f>
        <v>-</v>
      </c>
      <c r="E72" s="38" t="str">
        <f>IF(ISBLANK('State Landscape Data'!$D$15),"-",'State Landscape Data'!$D$15)</f>
        <v>-</v>
      </c>
      <c r="F72" s="38" t="str">
        <f>IF(ISBLANK('State Landscape Data'!$E$15),"-",'State Landscape Data'!$E$15)</f>
        <v>-</v>
      </c>
      <c r="G72" s="38" t="str">
        <f>IF(ISBLANK('State Landscape Data'!$F$15),"-",'State Landscape Data'!$F$15)</f>
        <v>-</v>
      </c>
      <c r="H72" s="38">
        <v>1</v>
      </c>
      <c r="I72" s="38" t="s">
        <v>65</v>
      </c>
      <c r="J72" s="38" t="str">
        <f t="shared" si="0"/>
        <v>1Goal</v>
      </c>
      <c r="K72" s="38" t="str">
        <f>IF(ISBLANK('State Landscape Data'!$K$15),"-",'State Landscape Data'!$K$15)</f>
        <v>-</v>
      </c>
      <c r="L72" s="43" t="str">
        <f>IF(ISNA(SUMIFS(INDEX('State Landscape Data'!$M$8:$AE$57,0,MATCH(CONCATENATE($J72,L$6),'State Landscape Data'!$M$6:$AE$6,0)),'State Landscape Data'!$B$8:$B$57,$C72,'State Landscape Data'!$C$8:$C$57,$D72)),"-",SUMIFS(INDEX('State Landscape Data'!$M$8:$AE$57,0,MATCH(CONCATENATE($J72,L$6),'State Landscape Data'!$M$6:$AE$6,0)),'State Landscape Data'!$B$8:$B$57,$C72,'State Landscape Data'!$C$8:$C$57,$D72))</f>
        <v>-</v>
      </c>
      <c r="M72" s="43" t="str">
        <f>IF(ISNA(SUMIFS(INDEX('State Landscape Data'!$M$8:$AE$57,0,MATCH(CONCATENATE($J72,M$6),'State Landscape Data'!$M$6:$AE$6,0)),'State Landscape Data'!$B$8:$B$57,$C72,'State Landscape Data'!$C$8:$C$57,$D72)),"-",SUMIFS(INDEX('State Landscape Data'!$M$8:$AE$57,0,MATCH(CONCATENATE($J72,M$6),'State Landscape Data'!$M$6:$AE$6,0)),'State Landscape Data'!$B$8:$B$57,$C72,'State Landscape Data'!$C$8:$C$57,$D72))</f>
        <v>-</v>
      </c>
      <c r="N72" s="154">
        <f>IF(ISNA(SUMIFS(INDEX('State Landscape Data'!$M$8:$AE$57,0,MATCH(CONCATENATE($J72,N$6),'State Landscape Data'!$M$6:$AE$6,0)),'State Landscape Data'!$B$8:$B$57,$C72,'State Landscape Data'!$C$8:$C$57,$D72)),"-",SUMIFS(INDEX('State Landscape Data'!$M$8:$AE$57,0,MATCH(CONCATENATE($J72,N$6),'State Landscape Data'!$M$6:$AE$6,0)),'State Landscape Data'!$B$8:$B$57,$C72,'State Landscape Data'!$C$8:$C$57,$D72))</f>
        <v>0</v>
      </c>
    </row>
    <row r="73" spans="2:14" x14ac:dyDescent="0.35">
      <c r="B73" s="37" t="s">
        <v>80</v>
      </c>
      <c r="C73" s="38" t="str">
        <f>IF(ISBLANK('State Landscape Data'!$B$15),"-",'State Landscape Data'!$B$15)</f>
        <v>-</v>
      </c>
      <c r="D73" s="38" t="str">
        <f>IF(ISBLANK('State Landscape Data'!$C$15),"-",'State Landscape Data'!$C$15)</f>
        <v>-</v>
      </c>
      <c r="E73" s="38" t="str">
        <f>IF(ISBLANK('State Landscape Data'!$D$15),"-",'State Landscape Data'!$D$15)</f>
        <v>-</v>
      </c>
      <c r="F73" s="38" t="str">
        <f>IF(ISBLANK('State Landscape Data'!$E$15),"-",'State Landscape Data'!$E$15)</f>
        <v>-</v>
      </c>
      <c r="G73" s="38" t="str">
        <f>IF(ISBLANK('State Landscape Data'!$F$15),"-",'State Landscape Data'!$F$15)</f>
        <v>-</v>
      </c>
      <c r="H73" s="38">
        <v>2</v>
      </c>
      <c r="I73" s="38">
        <v>5</v>
      </c>
      <c r="J73" s="38" t="str">
        <f t="shared" si="0"/>
        <v>25</v>
      </c>
      <c r="K73" s="38" t="str">
        <f>IF(ISBLANK('State Landscape Data'!$K$15),"-",'State Landscape Data'!$K$15)</f>
        <v>-</v>
      </c>
      <c r="L73" s="43">
        <f>IF(ISNA(SUMIFS(INDEX('State Landscape Data'!$M$8:$AE$57,0,MATCH(CONCATENATE($J73,L$6),'State Landscape Data'!$M$6:$AE$6,0)),'State Landscape Data'!$B$8:$B$57,$C73,'State Landscape Data'!$C$8:$C$57,$D73)),"-",SUMIFS(INDEX('State Landscape Data'!$M$8:$AE$57,0,MATCH(CONCATENATE($J73,L$6),'State Landscape Data'!$M$6:$AE$6,0)),'State Landscape Data'!$B$8:$B$57,$C73,'State Landscape Data'!$C$8:$C$57,$D73))</f>
        <v>0</v>
      </c>
      <c r="M73" s="43">
        <f>IF(ISNA(SUMIFS(INDEX('State Landscape Data'!$M$8:$AE$57,0,MATCH(CONCATENATE($J73,M$6),'State Landscape Data'!$M$6:$AE$6,0)),'State Landscape Data'!$B$8:$B$57,$C73,'State Landscape Data'!$C$8:$C$57,$D73)),"-",SUMIFS(INDEX('State Landscape Data'!$M$8:$AE$57,0,MATCH(CONCATENATE($J73,M$6),'State Landscape Data'!$M$6:$AE$6,0)),'State Landscape Data'!$B$8:$B$57,$C73,'State Landscape Data'!$C$8:$C$57,$D73))</f>
        <v>0</v>
      </c>
      <c r="N73" s="154">
        <f>IF(ISNA(SUMIFS(INDEX('State Landscape Data'!$M$8:$AE$57,0,MATCH(CONCATENATE($J73,N$6),'State Landscape Data'!$M$6:$AE$6,0)),'State Landscape Data'!$B$8:$B$57,$C73,'State Landscape Data'!$C$8:$C$57,$D73)),"-",SUMIFS(INDEX('State Landscape Data'!$M$8:$AE$57,0,MATCH(CONCATENATE($J73,N$6),'State Landscape Data'!$M$6:$AE$6,0)),'State Landscape Data'!$B$8:$B$57,$C73,'State Landscape Data'!$C$8:$C$57,$D73))</f>
        <v>0</v>
      </c>
    </row>
    <row r="74" spans="2:14" x14ac:dyDescent="0.35">
      <c r="B74" s="37" t="s">
        <v>80</v>
      </c>
      <c r="C74" s="38" t="str">
        <f>IF(ISBLANK('State Landscape Data'!$B$15),"-",'State Landscape Data'!$B$15)</f>
        <v>-</v>
      </c>
      <c r="D74" s="38" t="str">
        <f>IF(ISBLANK('State Landscape Data'!$C$15),"-",'State Landscape Data'!$C$15)</f>
        <v>-</v>
      </c>
      <c r="E74" s="38" t="str">
        <f>IF(ISBLANK('State Landscape Data'!$D$15),"-",'State Landscape Data'!$D$15)</f>
        <v>-</v>
      </c>
      <c r="F74" s="38" t="str">
        <f>IF(ISBLANK('State Landscape Data'!$E$15),"-",'State Landscape Data'!$E$15)</f>
        <v>-</v>
      </c>
      <c r="G74" s="38" t="str">
        <f>IF(ISBLANK('State Landscape Data'!$F$15),"-",'State Landscape Data'!$F$15)</f>
        <v>-</v>
      </c>
      <c r="H74" s="38">
        <v>2</v>
      </c>
      <c r="I74" s="38" t="s">
        <v>65</v>
      </c>
      <c r="J74" s="38" t="str">
        <f t="shared" si="0"/>
        <v>2Goal</v>
      </c>
      <c r="K74" s="38" t="str">
        <f>IF(ISBLANK('State Landscape Data'!$K$15),"-",'State Landscape Data'!$K$15)</f>
        <v>-</v>
      </c>
      <c r="L74" s="43" t="str">
        <f>IF(ISNA(SUMIFS(INDEX('State Landscape Data'!$M$8:$AE$57,0,MATCH(CONCATENATE($J74,L$6),'State Landscape Data'!$M$6:$AE$6,0)),'State Landscape Data'!$B$8:$B$57,$C74,'State Landscape Data'!$C$8:$C$57,$D74)),"-",SUMIFS(INDEX('State Landscape Data'!$M$8:$AE$57,0,MATCH(CONCATENATE($J74,L$6),'State Landscape Data'!$M$6:$AE$6,0)),'State Landscape Data'!$B$8:$B$57,$C74,'State Landscape Data'!$C$8:$C$57,$D74))</f>
        <v>-</v>
      </c>
      <c r="M74" s="43" t="str">
        <f>IF(ISNA(SUMIFS(INDEX('State Landscape Data'!$M$8:$AE$57,0,MATCH(CONCATENATE($J74,M$6),'State Landscape Data'!$M$6:$AE$6,0)),'State Landscape Data'!$B$8:$B$57,$C74,'State Landscape Data'!$C$8:$C$57,$D74)),"-",SUMIFS(INDEX('State Landscape Data'!$M$8:$AE$57,0,MATCH(CONCATENATE($J74,M$6),'State Landscape Data'!$M$6:$AE$6,0)),'State Landscape Data'!$B$8:$B$57,$C74,'State Landscape Data'!$C$8:$C$57,$D74))</f>
        <v>-</v>
      </c>
      <c r="N74" s="154">
        <f>IF(ISNA(SUMIFS(INDEX('State Landscape Data'!$M$8:$AE$57,0,MATCH(CONCATENATE($J74,N$6),'State Landscape Data'!$M$6:$AE$6,0)),'State Landscape Data'!$B$8:$B$57,$C74,'State Landscape Data'!$C$8:$C$57,$D74)),"-",SUMIFS(INDEX('State Landscape Data'!$M$8:$AE$57,0,MATCH(CONCATENATE($J74,N$6),'State Landscape Data'!$M$6:$AE$6,0)),'State Landscape Data'!$B$8:$B$57,$C74,'State Landscape Data'!$C$8:$C$57,$D74))</f>
        <v>0</v>
      </c>
    </row>
    <row r="75" spans="2:14" x14ac:dyDescent="0.35">
      <c r="B75" s="37" t="s">
        <v>80</v>
      </c>
      <c r="C75" s="38" t="str">
        <f>IF(ISBLANK('State Landscape Data'!$B$15),"-",'State Landscape Data'!$B$15)</f>
        <v>-</v>
      </c>
      <c r="D75" s="38" t="str">
        <f>IF(ISBLANK('State Landscape Data'!$C$15),"-",'State Landscape Data'!$C$15)</f>
        <v>-</v>
      </c>
      <c r="E75" s="38" t="str">
        <f>IF(ISBLANK('State Landscape Data'!$D$15),"-",'State Landscape Data'!$D$15)</f>
        <v>-</v>
      </c>
      <c r="F75" s="38" t="str">
        <f>IF(ISBLANK('State Landscape Data'!$E$15),"-",'State Landscape Data'!$E$15)</f>
        <v>-</v>
      </c>
      <c r="G75" s="38" t="str">
        <f>IF(ISBLANK('State Landscape Data'!$F$15),"-",'State Landscape Data'!$F$15)</f>
        <v>-</v>
      </c>
      <c r="H75" s="38">
        <v>3</v>
      </c>
      <c r="I75" s="38">
        <v>5</v>
      </c>
      <c r="J75" s="38" t="str">
        <f t="shared" si="0"/>
        <v>35</v>
      </c>
      <c r="K75" s="38" t="str">
        <f>IF(ISBLANK('State Landscape Data'!$K$15),"-",'State Landscape Data'!$K$15)</f>
        <v>-</v>
      </c>
      <c r="L75" s="43">
        <f>IF(ISNA(SUMIFS(INDEX('State Landscape Data'!$M$8:$AE$57,0,MATCH(CONCATENATE($J75,L$6),'State Landscape Data'!$M$6:$AE$6,0)),'State Landscape Data'!$B$8:$B$57,$C75,'State Landscape Data'!$C$8:$C$57,$D75)),"-",SUMIFS(INDEX('State Landscape Data'!$M$8:$AE$57,0,MATCH(CONCATENATE($J75,L$6),'State Landscape Data'!$M$6:$AE$6,0)),'State Landscape Data'!$B$8:$B$57,$C75,'State Landscape Data'!$C$8:$C$57,$D75))</f>
        <v>0</v>
      </c>
      <c r="M75" s="43">
        <f>IF(ISNA(SUMIFS(INDEX('State Landscape Data'!$M$8:$AE$57,0,MATCH(CONCATENATE($J75,M$6),'State Landscape Data'!$M$6:$AE$6,0)),'State Landscape Data'!$B$8:$B$57,$C75,'State Landscape Data'!$C$8:$C$57,$D75)),"-",SUMIFS(INDEX('State Landscape Data'!$M$8:$AE$57,0,MATCH(CONCATENATE($J75,M$6),'State Landscape Data'!$M$6:$AE$6,0)),'State Landscape Data'!$B$8:$B$57,$C75,'State Landscape Data'!$C$8:$C$57,$D75))</f>
        <v>0</v>
      </c>
      <c r="N75" s="154">
        <f>IF(ISNA(SUMIFS(INDEX('State Landscape Data'!$M$8:$AE$57,0,MATCH(CONCATENATE($J75,N$6),'State Landscape Data'!$M$6:$AE$6,0)),'State Landscape Data'!$B$8:$B$57,$C75,'State Landscape Data'!$C$8:$C$57,$D75)),"-",SUMIFS(INDEX('State Landscape Data'!$M$8:$AE$57,0,MATCH(CONCATENATE($J75,N$6),'State Landscape Data'!$M$6:$AE$6,0)),'State Landscape Data'!$B$8:$B$57,$C75,'State Landscape Data'!$C$8:$C$57,$D75))</f>
        <v>0</v>
      </c>
    </row>
    <row r="76" spans="2:14" x14ac:dyDescent="0.35">
      <c r="B76" s="37" t="s">
        <v>80</v>
      </c>
      <c r="C76" s="38" t="str">
        <f>IF(ISBLANK('State Landscape Data'!$B$15),"-",'State Landscape Data'!$B$15)</f>
        <v>-</v>
      </c>
      <c r="D76" s="38" t="str">
        <f>IF(ISBLANK('State Landscape Data'!$C$15),"-",'State Landscape Data'!$C$15)</f>
        <v>-</v>
      </c>
      <c r="E76" s="38" t="str">
        <f>IF(ISBLANK('State Landscape Data'!$D$15),"-",'State Landscape Data'!$D$15)</f>
        <v>-</v>
      </c>
      <c r="F76" s="38" t="str">
        <f>IF(ISBLANK('State Landscape Data'!$E$15),"-",'State Landscape Data'!$E$15)</f>
        <v>-</v>
      </c>
      <c r="G76" s="38" t="str">
        <f>IF(ISBLANK('State Landscape Data'!$F$15),"-",'State Landscape Data'!$F$15)</f>
        <v>-</v>
      </c>
      <c r="H76" s="38">
        <v>3</v>
      </c>
      <c r="I76" s="38" t="s">
        <v>65</v>
      </c>
      <c r="J76" s="38" t="str">
        <f t="shared" si="0"/>
        <v>3Goal</v>
      </c>
      <c r="K76" s="38" t="str">
        <f>IF(ISBLANK('State Landscape Data'!$K$15),"-",'State Landscape Data'!$K$15)</f>
        <v>-</v>
      </c>
      <c r="L76" s="43" t="str">
        <f>IF(ISNA(SUMIFS(INDEX('State Landscape Data'!$M$8:$AE$57,0,MATCH(CONCATENATE($J76,L$6),'State Landscape Data'!$M$6:$AE$6,0)),'State Landscape Data'!$B$8:$B$57,$C76,'State Landscape Data'!$C$8:$C$57,$D76)),"-",SUMIFS(INDEX('State Landscape Data'!$M$8:$AE$57,0,MATCH(CONCATENATE($J76,L$6),'State Landscape Data'!$M$6:$AE$6,0)),'State Landscape Data'!$B$8:$B$57,$C76,'State Landscape Data'!$C$8:$C$57,$D76))</f>
        <v>-</v>
      </c>
      <c r="M76" s="43" t="str">
        <f>IF(ISNA(SUMIFS(INDEX('State Landscape Data'!$M$8:$AE$57,0,MATCH(CONCATENATE($J76,M$6),'State Landscape Data'!$M$6:$AE$6,0)),'State Landscape Data'!$B$8:$B$57,$C76,'State Landscape Data'!$C$8:$C$57,$D76)),"-",SUMIFS(INDEX('State Landscape Data'!$M$8:$AE$57,0,MATCH(CONCATENATE($J76,M$6),'State Landscape Data'!$M$6:$AE$6,0)),'State Landscape Data'!$B$8:$B$57,$C76,'State Landscape Data'!$C$8:$C$57,$D76))</f>
        <v>-</v>
      </c>
      <c r="N76" s="154">
        <f>IF(ISNA(SUMIFS(INDEX('State Landscape Data'!$M$8:$AE$57,0,MATCH(CONCATENATE($J76,N$6),'State Landscape Data'!$M$6:$AE$6,0)),'State Landscape Data'!$B$8:$B$57,$C76,'State Landscape Data'!$C$8:$C$57,$D76)),"-",SUMIFS(INDEX('State Landscape Data'!$M$8:$AE$57,0,MATCH(CONCATENATE($J76,N$6),'State Landscape Data'!$M$6:$AE$6,0)),'State Landscape Data'!$B$8:$B$57,$C76,'State Landscape Data'!$C$8:$C$57,$D76))</f>
        <v>0</v>
      </c>
    </row>
    <row r="77" spans="2:14" x14ac:dyDescent="0.35">
      <c r="B77" s="37" t="s">
        <v>80</v>
      </c>
      <c r="C77" s="38" t="str">
        <f>IF(ISBLANK('State Landscape Data'!$B$15),"-",'State Landscape Data'!$B$15)</f>
        <v>-</v>
      </c>
      <c r="D77" s="38" t="str">
        <f>IF(ISBLANK('State Landscape Data'!$C$15),"-",'State Landscape Data'!$C$15)</f>
        <v>-</v>
      </c>
      <c r="E77" s="38" t="str">
        <f>IF(ISBLANK('State Landscape Data'!$D$15),"-",'State Landscape Data'!$D$15)</f>
        <v>-</v>
      </c>
      <c r="F77" s="38" t="str">
        <f>IF(ISBLANK('State Landscape Data'!$E$15),"-",'State Landscape Data'!$E$15)</f>
        <v>-</v>
      </c>
      <c r="G77" s="38" t="str">
        <f>IF(ISBLANK('State Landscape Data'!$F$15),"-",'State Landscape Data'!$F$15)</f>
        <v>-</v>
      </c>
      <c r="H77" s="38">
        <v>4</v>
      </c>
      <c r="I77" s="38">
        <v>5</v>
      </c>
      <c r="J77" s="38" t="str">
        <f t="shared" ref="J77:J78" si="8">CONCATENATE(H77,I77)</f>
        <v>45</v>
      </c>
      <c r="K77" s="38" t="str">
        <f>IF(ISBLANK('State Landscape Data'!$K$15),"-",'State Landscape Data'!$K$15)</f>
        <v>-</v>
      </c>
      <c r="L77" s="43">
        <f>IF(ISNA(SUMIFS(INDEX('State Landscape Data'!$M$8:$AE$57,0,MATCH(CONCATENATE($J77,L$6),'State Landscape Data'!$M$6:$AE$6,0)),'State Landscape Data'!$B$8:$B$57,$C77,'State Landscape Data'!$C$8:$C$57,$D77)),"-",SUMIFS(INDEX('State Landscape Data'!$M$8:$AE$57,0,MATCH(CONCATENATE($J77,L$6),'State Landscape Data'!$M$6:$AE$6,0)),'State Landscape Data'!$B$8:$B$57,$C77,'State Landscape Data'!$C$8:$C$57,$D77))</f>
        <v>0</v>
      </c>
      <c r="M77" s="43">
        <f>IF(ISNA(SUMIFS(INDEX('State Landscape Data'!$M$8:$AE$57,0,MATCH(CONCATENATE($J77,M$6),'State Landscape Data'!$M$6:$AE$6,0)),'State Landscape Data'!$B$8:$B$57,$C77,'State Landscape Data'!$C$8:$C$57,$D77)),"-",SUMIFS(INDEX('State Landscape Data'!$M$8:$AE$57,0,MATCH(CONCATENATE($J77,M$6),'State Landscape Data'!$M$6:$AE$6,0)),'State Landscape Data'!$B$8:$B$57,$C77,'State Landscape Data'!$C$8:$C$57,$D77))</f>
        <v>0</v>
      </c>
      <c r="N77" s="154">
        <f>IF(ISNA(SUMIFS(INDEX('State Landscape Data'!$M$8:$AE$57,0,MATCH(CONCATENATE($J77,N$6),'State Landscape Data'!$M$6:$AE$6,0)),'State Landscape Data'!$B$8:$B$57,$C77,'State Landscape Data'!$C$8:$C$57,$D77)),"-",SUMIFS(INDEX('State Landscape Data'!$M$8:$AE$57,0,MATCH(CONCATENATE($J77,N$6),'State Landscape Data'!$M$6:$AE$6,0)),'State Landscape Data'!$B$8:$B$57,$C77,'State Landscape Data'!$C$8:$C$57,$D77))</f>
        <v>0</v>
      </c>
    </row>
    <row r="78" spans="2:14" x14ac:dyDescent="0.35">
      <c r="B78" s="37" t="s">
        <v>80</v>
      </c>
      <c r="C78" s="38" t="str">
        <f>IF(ISBLANK('State Landscape Data'!$B$15),"-",'State Landscape Data'!$B$15)</f>
        <v>-</v>
      </c>
      <c r="D78" s="38" t="str">
        <f>IF(ISBLANK('State Landscape Data'!$C$15),"-",'State Landscape Data'!$C$15)</f>
        <v>-</v>
      </c>
      <c r="E78" s="38" t="str">
        <f>IF(ISBLANK('State Landscape Data'!$D$15),"-",'State Landscape Data'!$D$15)</f>
        <v>-</v>
      </c>
      <c r="F78" s="38" t="str">
        <f>IF(ISBLANK('State Landscape Data'!$E$15),"-",'State Landscape Data'!$E$15)</f>
        <v>-</v>
      </c>
      <c r="G78" s="38" t="str">
        <f>IF(ISBLANK('State Landscape Data'!$F$15),"-",'State Landscape Data'!$F$15)</f>
        <v>-</v>
      </c>
      <c r="H78" s="38">
        <v>4</v>
      </c>
      <c r="I78" s="38" t="s">
        <v>65</v>
      </c>
      <c r="J78" s="38" t="str">
        <f t="shared" si="8"/>
        <v>4Goal</v>
      </c>
      <c r="K78" s="38" t="str">
        <f>IF(ISBLANK('State Landscape Data'!$K$15),"-",'State Landscape Data'!$K$15)</f>
        <v>-</v>
      </c>
      <c r="L78" s="43" t="str">
        <f>IF(ISNA(SUMIFS(INDEX('State Landscape Data'!$M$8:$AE$57,0,MATCH(CONCATENATE($J78,L$6),'State Landscape Data'!$M$6:$AE$6,0)),'State Landscape Data'!$B$8:$B$57,$C78,'State Landscape Data'!$C$8:$C$57,$D78)),"-",SUMIFS(INDEX('State Landscape Data'!$M$8:$AE$57,0,MATCH(CONCATENATE($J78,L$6),'State Landscape Data'!$M$6:$AE$6,0)),'State Landscape Data'!$B$8:$B$57,$C78,'State Landscape Data'!$C$8:$C$57,$D78))</f>
        <v>-</v>
      </c>
      <c r="M78" s="43" t="str">
        <f>IF(ISNA(SUMIFS(INDEX('State Landscape Data'!$M$8:$AE$57,0,MATCH(CONCATENATE($J78,M$6),'State Landscape Data'!$M$6:$AE$6,0)),'State Landscape Data'!$B$8:$B$57,$C78,'State Landscape Data'!$C$8:$C$57,$D78)),"-",SUMIFS(INDEX('State Landscape Data'!$M$8:$AE$57,0,MATCH(CONCATENATE($J78,M$6),'State Landscape Data'!$M$6:$AE$6,0)),'State Landscape Data'!$B$8:$B$57,$C78,'State Landscape Data'!$C$8:$C$57,$D78))</f>
        <v>-</v>
      </c>
      <c r="N78" s="154">
        <f>IF(ISNA(SUMIFS(INDEX('State Landscape Data'!$M$8:$AE$57,0,MATCH(CONCATENATE($J78,N$6),'State Landscape Data'!$M$6:$AE$6,0)),'State Landscape Data'!$B$8:$B$57,$C78,'State Landscape Data'!$C$8:$C$57,$D78)),"-",SUMIFS(INDEX('State Landscape Data'!$M$8:$AE$57,0,MATCH(CONCATENATE($J78,N$6),'State Landscape Data'!$M$6:$AE$6,0)),'State Landscape Data'!$B$8:$B$57,$C78,'State Landscape Data'!$C$8:$C$57,$D78))</f>
        <v>0</v>
      </c>
    </row>
    <row r="79" spans="2:14" x14ac:dyDescent="0.35">
      <c r="B79" s="37" t="s">
        <v>80</v>
      </c>
      <c r="C79" s="38" t="str">
        <f>IF(ISBLANK('State Landscape Data'!$B$16),"-",'State Landscape Data'!$B$16)</f>
        <v>-</v>
      </c>
      <c r="D79" s="38" t="str">
        <f>IF(ISBLANK('State Landscape Data'!$C$16),"-",'State Landscape Data'!$C$16)</f>
        <v>-</v>
      </c>
      <c r="E79" s="38" t="str">
        <f>IF(ISBLANK('State Landscape Data'!$D$16),"-",'State Landscape Data'!$D$16)</f>
        <v>-</v>
      </c>
      <c r="F79" s="38" t="str">
        <f>IF(ISBLANK('State Landscape Data'!$E$16),"-",'State Landscape Data'!$E$16)</f>
        <v>-</v>
      </c>
      <c r="G79" s="38" t="str">
        <f>IF(ISBLANK('State Landscape Data'!$F$16),"-",'State Landscape Data'!$F$16)</f>
        <v>-</v>
      </c>
      <c r="H79" s="38" t="s">
        <v>64</v>
      </c>
      <c r="I79" s="38" t="s">
        <v>64</v>
      </c>
      <c r="J79" s="38" t="str">
        <f t="shared" si="0"/>
        <v>BaselineBaseline</v>
      </c>
      <c r="K79" s="38" t="str">
        <f>IF(ISBLANK('State Landscape Data'!$K$16),"-",'State Landscape Data'!$K$16)</f>
        <v>-</v>
      </c>
      <c r="L79" s="43">
        <f>IF(ISNA(SUMIFS(INDEX('State Landscape Data'!$M$8:$AE$57,0,MATCH(CONCATENATE($J79,L$6),'State Landscape Data'!$M$6:$AE$6,0)),'State Landscape Data'!$B$8:$B$57,$C79,'State Landscape Data'!$C$8:$C$57,$D79)),"-",SUMIFS(INDEX('State Landscape Data'!$M$8:$AE$57,0,MATCH(CONCATENATE($J79,L$6),'State Landscape Data'!$M$6:$AE$6,0)),'State Landscape Data'!$B$8:$B$57,$C79,'State Landscape Data'!$C$8:$C$57,$D79))</f>
        <v>0</v>
      </c>
      <c r="M79" s="43">
        <f>IF(ISNA(SUMIFS(INDEX('State Landscape Data'!$M$8:$AE$57,0,MATCH(CONCATENATE($J79,M$6),'State Landscape Data'!$M$6:$AE$6,0)),'State Landscape Data'!$B$8:$B$57,$C79,'State Landscape Data'!$C$8:$C$57,$D79)),"-",SUMIFS(INDEX('State Landscape Data'!$M$8:$AE$57,0,MATCH(CONCATENATE($J79,M$6),'State Landscape Data'!$M$6:$AE$6,0)),'State Landscape Data'!$B$8:$B$57,$C79,'State Landscape Data'!$C$8:$C$57,$D79))</f>
        <v>0</v>
      </c>
      <c r="N79" s="154">
        <f>IF(ISNA(SUMIFS(INDEX('State Landscape Data'!$M$8:$AE$57,0,MATCH(CONCATENATE($J79,N$6),'State Landscape Data'!$M$6:$AE$6,0)),'State Landscape Data'!$B$8:$B$57,$C79,'State Landscape Data'!$C$8:$C$57,$D79)),"-",SUMIFS(INDEX('State Landscape Data'!$M$8:$AE$57,0,MATCH(CONCATENATE($J79,N$6),'State Landscape Data'!$M$6:$AE$6,0)),'State Landscape Data'!$B$8:$B$57,$C79,'State Landscape Data'!$C$8:$C$57,$D79))</f>
        <v>0</v>
      </c>
    </row>
    <row r="80" spans="2:14" x14ac:dyDescent="0.35">
      <c r="B80" s="37" t="s">
        <v>80</v>
      </c>
      <c r="C80" s="38" t="str">
        <f>IF(ISBLANK('State Landscape Data'!$B$16),"-",'State Landscape Data'!$B$16)</f>
        <v>-</v>
      </c>
      <c r="D80" s="38" t="str">
        <f>IF(ISBLANK('State Landscape Data'!$C$16),"-",'State Landscape Data'!$C$16)</f>
        <v>-</v>
      </c>
      <c r="E80" s="38" t="str">
        <f>IF(ISBLANK('State Landscape Data'!$D$16),"-",'State Landscape Data'!$D$16)</f>
        <v>-</v>
      </c>
      <c r="F80" s="38" t="str">
        <f>IF(ISBLANK('State Landscape Data'!$E$16),"-",'State Landscape Data'!$E$16)</f>
        <v>-</v>
      </c>
      <c r="G80" s="38" t="str">
        <f>IF(ISBLANK('State Landscape Data'!$F$16),"-",'State Landscape Data'!$F$16)</f>
        <v>-</v>
      </c>
      <c r="H80" s="38">
        <v>1</v>
      </c>
      <c r="I80" s="38">
        <v>5</v>
      </c>
      <c r="J80" s="38" t="str">
        <f t="shared" si="0"/>
        <v>15</v>
      </c>
      <c r="K80" s="38" t="str">
        <f>IF(ISBLANK('State Landscape Data'!$K$16),"-",'State Landscape Data'!$K$16)</f>
        <v>-</v>
      </c>
      <c r="L80" s="43">
        <f>IF(ISNA(SUMIFS(INDEX('State Landscape Data'!$M$8:$AE$57,0,MATCH(CONCATENATE($J80,L$6),'State Landscape Data'!$M$6:$AE$6,0)),'State Landscape Data'!$B$8:$B$57,$C80,'State Landscape Data'!$C$8:$C$57,$D80)),"-",SUMIFS(INDEX('State Landscape Data'!$M$8:$AE$57,0,MATCH(CONCATENATE($J80,L$6),'State Landscape Data'!$M$6:$AE$6,0)),'State Landscape Data'!$B$8:$B$57,$C80,'State Landscape Data'!$C$8:$C$57,$D80))</f>
        <v>0</v>
      </c>
      <c r="M80" s="43">
        <f>IF(ISNA(SUMIFS(INDEX('State Landscape Data'!$M$8:$AE$57,0,MATCH(CONCATENATE($J80,M$6),'State Landscape Data'!$M$6:$AE$6,0)),'State Landscape Data'!$B$8:$B$57,$C80,'State Landscape Data'!$C$8:$C$57,$D80)),"-",SUMIFS(INDEX('State Landscape Data'!$M$8:$AE$57,0,MATCH(CONCATENATE($J80,M$6),'State Landscape Data'!$M$6:$AE$6,0)),'State Landscape Data'!$B$8:$B$57,$C80,'State Landscape Data'!$C$8:$C$57,$D80))</f>
        <v>0</v>
      </c>
      <c r="N80" s="154">
        <f>IF(ISNA(SUMIFS(INDEX('State Landscape Data'!$M$8:$AE$57,0,MATCH(CONCATENATE($J80,N$6),'State Landscape Data'!$M$6:$AE$6,0)),'State Landscape Data'!$B$8:$B$57,$C80,'State Landscape Data'!$C$8:$C$57,$D80)),"-",SUMIFS(INDEX('State Landscape Data'!$M$8:$AE$57,0,MATCH(CONCATENATE($J80,N$6),'State Landscape Data'!$M$6:$AE$6,0)),'State Landscape Data'!$B$8:$B$57,$C80,'State Landscape Data'!$C$8:$C$57,$D80))</f>
        <v>0</v>
      </c>
    </row>
    <row r="81" spans="2:14" x14ac:dyDescent="0.35">
      <c r="B81" s="37" t="s">
        <v>80</v>
      </c>
      <c r="C81" s="38" t="str">
        <f>IF(ISBLANK('State Landscape Data'!$B$16),"-",'State Landscape Data'!$B$16)</f>
        <v>-</v>
      </c>
      <c r="D81" s="38" t="str">
        <f>IF(ISBLANK('State Landscape Data'!$C$16),"-",'State Landscape Data'!$C$16)</f>
        <v>-</v>
      </c>
      <c r="E81" s="38" t="str">
        <f>IF(ISBLANK('State Landscape Data'!$D$16),"-",'State Landscape Data'!$D$16)</f>
        <v>-</v>
      </c>
      <c r="F81" s="38" t="str">
        <f>IF(ISBLANK('State Landscape Data'!$E$16),"-",'State Landscape Data'!$E$16)</f>
        <v>-</v>
      </c>
      <c r="G81" s="38" t="str">
        <f>IF(ISBLANK('State Landscape Data'!$F$16),"-",'State Landscape Data'!$F$16)</f>
        <v>-</v>
      </c>
      <c r="H81" s="38">
        <v>1</v>
      </c>
      <c r="I81" s="38" t="s">
        <v>65</v>
      </c>
      <c r="J81" s="38" t="str">
        <f t="shared" si="0"/>
        <v>1Goal</v>
      </c>
      <c r="K81" s="38" t="str">
        <f>IF(ISBLANK('State Landscape Data'!$K$16),"-",'State Landscape Data'!$K$16)</f>
        <v>-</v>
      </c>
      <c r="L81" s="43" t="str">
        <f>IF(ISNA(SUMIFS(INDEX('State Landscape Data'!$M$8:$AE$57,0,MATCH(CONCATENATE($J81,L$6),'State Landscape Data'!$M$6:$AE$6,0)),'State Landscape Data'!$B$8:$B$57,$C81,'State Landscape Data'!$C$8:$C$57,$D81)),"-",SUMIFS(INDEX('State Landscape Data'!$M$8:$AE$57,0,MATCH(CONCATENATE($J81,L$6),'State Landscape Data'!$M$6:$AE$6,0)),'State Landscape Data'!$B$8:$B$57,$C81,'State Landscape Data'!$C$8:$C$57,$D81))</f>
        <v>-</v>
      </c>
      <c r="M81" s="43" t="str">
        <f>IF(ISNA(SUMIFS(INDEX('State Landscape Data'!$M$8:$AE$57,0,MATCH(CONCATENATE($J81,M$6),'State Landscape Data'!$M$6:$AE$6,0)),'State Landscape Data'!$B$8:$B$57,$C81,'State Landscape Data'!$C$8:$C$57,$D81)),"-",SUMIFS(INDEX('State Landscape Data'!$M$8:$AE$57,0,MATCH(CONCATENATE($J81,M$6),'State Landscape Data'!$M$6:$AE$6,0)),'State Landscape Data'!$B$8:$B$57,$C81,'State Landscape Data'!$C$8:$C$57,$D81))</f>
        <v>-</v>
      </c>
      <c r="N81" s="154">
        <f>IF(ISNA(SUMIFS(INDEX('State Landscape Data'!$M$8:$AE$57,0,MATCH(CONCATENATE($J81,N$6),'State Landscape Data'!$M$6:$AE$6,0)),'State Landscape Data'!$B$8:$B$57,$C81,'State Landscape Data'!$C$8:$C$57,$D81)),"-",SUMIFS(INDEX('State Landscape Data'!$M$8:$AE$57,0,MATCH(CONCATENATE($J81,N$6),'State Landscape Data'!$M$6:$AE$6,0)),'State Landscape Data'!$B$8:$B$57,$C81,'State Landscape Data'!$C$8:$C$57,$D81))</f>
        <v>0</v>
      </c>
    </row>
    <row r="82" spans="2:14" x14ac:dyDescent="0.35">
      <c r="B82" s="37" t="s">
        <v>80</v>
      </c>
      <c r="C82" s="38" t="str">
        <f>IF(ISBLANK('State Landscape Data'!$B$16),"-",'State Landscape Data'!$B$16)</f>
        <v>-</v>
      </c>
      <c r="D82" s="38" t="str">
        <f>IF(ISBLANK('State Landscape Data'!$C$16),"-",'State Landscape Data'!$C$16)</f>
        <v>-</v>
      </c>
      <c r="E82" s="38" t="str">
        <f>IF(ISBLANK('State Landscape Data'!$D$16),"-",'State Landscape Data'!$D$16)</f>
        <v>-</v>
      </c>
      <c r="F82" s="38" t="str">
        <f>IF(ISBLANK('State Landscape Data'!$E$16),"-",'State Landscape Data'!$E$16)</f>
        <v>-</v>
      </c>
      <c r="G82" s="38" t="str">
        <f>IF(ISBLANK('State Landscape Data'!$F$16),"-",'State Landscape Data'!$F$16)</f>
        <v>-</v>
      </c>
      <c r="H82" s="38">
        <v>2</v>
      </c>
      <c r="I82" s="38">
        <v>5</v>
      </c>
      <c r="J82" s="38" t="str">
        <f t="shared" si="0"/>
        <v>25</v>
      </c>
      <c r="K82" s="38" t="str">
        <f>IF(ISBLANK('State Landscape Data'!$K$16),"-",'State Landscape Data'!$K$16)</f>
        <v>-</v>
      </c>
      <c r="L82" s="43">
        <f>IF(ISNA(SUMIFS(INDEX('State Landscape Data'!$M$8:$AE$57,0,MATCH(CONCATENATE($J82,L$6),'State Landscape Data'!$M$6:$AE$6,0)),'State Landscape Data'!$B$8:$B$57,$C82,'State Landscape Data'!$C$8:$C$57,$D82)),"-",SUMIFS(INDEX('State Landscape Data'!$M$8:$AE$57,0,MATCH(CONCATENATE($J82,L$6),'State Landscape Data'!$M$6:$AE$6,0)),'State Landscape Data'!$B$8:$B$57,$C82,'State Landscape Data'!$C$8:$C$57,$D82))</f>
        <v>0</v>
      </c>
      <c r="M82" s="43">
        <f>IF(ISNA(SUMIFS(INDEX('State Landscape Data'!$M$8:$AE$57,0,MATCH(CONCATENATE($J82,M$6),'State Landscape Data'!$M$6:$AE$6,0)),'State Landscape Data'!$B$8:$B$57,$C82,'State Landscape Data'!$C$8:$C$57,$D82)),"-",SUMIFS(INDEX('State Landscape Data'!$M$8:$AE$57,0,MATCH(CONCATENATE($J82,M$6),'State Landscape Data'!$M$6:$AE$6,0)),'State Landscape Data'!$B$8:$B$57,$C82,'State Landscape Data'!$C$8:$C$57,$D82))</f>
        <v>0</v>
      </c>
      <c r="N82" s="154">
        <f>IF(ISNA(SUMIFS(INDEX('State Landscape Data'!$M$8:$AE$57,0,MATCH(CONCATENATE($J82,N$6),'State Landscape Data'!$M$6:$AE$6,0)),'State Landscape Data'!$B$8:$B$57,$C82,'State Landscape Data'!$C$8:$C$57,$D82)),"-",SUMIFS(INDEX('State Landscape Data'!$M$8:$AE$57,0,MATCH(CONCATENATE($J82,N$6),'State Landscape Data'!$M$6:$AE$6,0)),'State Landscape Data'!$B$8:$B$57,$C82,'State Landscape Data'!$C$8:$C$57,$D82))</f>
        <v>0</v>
      </c>
    </row>
    <row r="83" spans="2:14" x14ac:dyDescent="0.35">
      <c r="B83" s="37" t="s">
        <v>80</v>
      </c>
      <c r="C83" s="38" t="str">
        <f>IF(ISBLANK('State Landscape Data'!$B$16),"-",'State Landscape Data'!$B$16)</f>
        <v>-</v>
      </c>
      <c r="D83" s="38" t="str">
        <f>IF(ISBLANK('State Landscape Data'!$C$16),"-",'State Landscape Data'!$C$16)</f>
        <v>-</v>
      </c>
      <c r="E83" s="38" t="str">
        <f>IF(ISBLANK('State Landscape Data'!$D$16),"-",'State Landscape Data'!$D$16)</f>
        <v>-</v>
      </c>
      <c r="F83" s="38" t="str">
        <f>IF(ISBLANK('State Landscape Data'!$E$16),"-",'State Landscape Data'!$E$16)</f>
        <v>-</v>
      </c>
      <c r="G83" s="38" t="str">
        <f>IF(ISBLANK('State Landscape Data'!$F$16),"-",'State Landscape Data'!$F$16)</f>
        <v>-</v>
      </c>
      <c r="H83" s="38">
        <v>2</v>
      </c>
      <c r="I83" s="38" t="s">
        <v>65</v>
      </c>
      <c r="J83" s="38" t="str">
        <f t="shared" si="0"/>
        <v>2Goal</v>
      </c>
      <c r="K83" s="38" t="str">
        <f>IF(ISBLANK('State Landscape Data'!$K$16),"-",'State Landscape Data'!$K$16)</f>
        <v>-</v>
      </c>
      <c r="L83" s="43" t="str">
        <f>IF(ISNA(SUMIFS(INDEX('State Landscape Data'!$M$8:$AE$57,0,MATCH(CONCATENATE($J83,L$6),'State Landscape Data'!$M$6:$AE$6,0)),'State Landscape Data'!$B$8:$B$57,$C83,'State Landscape Data'!$C$8:$C$57,$D83)),"-",SUMIFS(INDEX('State Landscape Data'!$M$8:$AE$57,0,MATCH(CONCATENATE($J83,L$6),'State Landscape Data'!$M$6:$AE$6,0)),'State Landscape Data'!$B$8:$B$57,$C83,'State Landscape Data'!$C$8:$C$57,$D83))</f>
        <v>-</v>
      </c>
      <c r="M83" s="43" t="str">
        <f>IF(ISNA(SUMIFS(INDEX('State Landscape Data'!$M$8:$AE$57,0,MATCH(CONCATENATE($J83,M$6),'State Landscape Data'!$M$6:$AE$6,0)),'State Landscape Data'!$B$8:$B$57,$C83,'State Landscape Data'!$C$8:$C$57,$D83)),"-",SUMIFS(INDEX('State Landscape Data'!$M$8:$AE$57,0,MATCH(CONCATENATE($J83,M$6),'State Landscape Data'!$M$6:$AE$6,0)),'State Landscape Data'!$B$8:$B$57,$C83,'State Landscape Data'!$C$8:$C$57,$D83))</f>
        <v>-</v>
      </c>
      <c r="N83" s="154">
        <f>IF(ISNA(SUMIFS(INDEX('State Landscape Data'!$M$8:$AE$57,0,MATCH(CONCATENATE($J83,N$6),'State Landscape Data'!$M$6:$AE$6,0)),'State Landscape Data'!$B$8:$B$57,$C83,'State Landscape Data'!$C$8:$C$57,$D83)),"-",SUMIFS(INDEX('State Landscape Data'!$M$8:$AE$57,0,MATCH(CONCATENATE($J83,N$6),'State Landscape Data'!$M$6:$AE$6,0)),'State Landscape Data'!$B$8:$B$57,$C83,'State Landscape Data'!$C$8:$C$57,$D83))</f>
        <v>0</v>
      </c>
    </row>
    <row r="84" spans="2:14" x14ac:dyDescent="0.35">
      <c r="B84" s="37" t="s">
        <v>80</v>
      </c>
      <c r="C84" s="38" t="str">
        <f>IF(ISBLANK('State Landscape Data'!$B$16),"-",'State Landscape Data'!$B$16)</f>
        <v>-</v>
      </c>
      <c r="D84" s="38" t="str">
        <f>IF(ISBLANK('State Landscape Data'!$C$16),"-",'State Landscape Data'!$C$16)</f>
        <v>-</v>
      </c>
      <c r="E84" s="38" t="str">
        <f>IF(ISBLANK('State Landscape Data'!$D$16),"-",'State Landscape Data'!$D$16)</f>
        <v>-</v>
      </c>
      <c r="F84" s="38" t="str">
        <f>IF(ISBLANK('State Landscape Data'!$E$16),"-",'State Landscape Data'!$E$16)</f>
        <v>-</v>
      </c>
      <c r="G84" s="38" t="str">
        <f>IF(ISBLANK('State Landscape Data'!$F$16),"-",'State Landscape Data'!$F$16)</f>
        <v>-</v>
      </c>
      <c r="H84" s="38">
        <v>3</v>
      </c>
      <c r="I84" s="38">
        <v>5</v>
      </c>
      <c r="J84" s="38" t="str">
        <f t="shared" si="0"/>
        <v>35</v>
      </c>
      <c r="K84" s="38" t="str">
        <f>IF(ISBLANK('State Landscape Data'!$K$16),"-",'State Landscape Data'!$K$16)</f>
        <v>-</v>
      </c>
      <c r="L84" s="43">
        <f>IF(ISNA(SUMIFS(INDEX('State Landscape Data'!$M$8:$AE$57,0,MATCH(CONCATENATE($J84,L$6),'State Landscape Data'!$M$6:$AE$6,0)),'State Landscape Data'!$B$8:$B$57,$C84,'State Landscape Data'!$C$8:$C$57,$D84)),"-",SUMIFS(INDEX('State Landscape Data'!$M$8:$AE$57,0,MATCH(CONCATENATE($J84,L$6),'State Landscape Data'!$M$6:$AE$6,0)),'State Landscape Data'!$B$8:$B$57,$C84,'State Landscape Data'!$C$8:$C$57,$D84))</f>
        <v>0</v>
      </c>
      <c r="M84" s="43">
        <f>IF(ISNA(SUMIFS(INDEX('State Landscape Data'!$M$8:$AE$57,0,MATCH(CONCATENATE($J84,M$6),'State Landscape Data'!$M$6:$AE$6,0)),'State Landscape Data'!$B$8:$B$57,$C84,'State Landscape Data'!$C$8:$C$57,$D84)),"-",SUMIFS(INDEX('State Landscape Data'!$M$8:$AE$57,0,MATCH(CONCATENATE($J84,M$6),'State Landscape Data'!$M$6:$AE$6,0)),'State Landscape Data'!$B$8:$B$57,$C84,'State Landscape Data'!$C$8:$C$57,$D84))</f>
        <v>0</v>
      </c>
      <c r="N84" s="154">
        <f>IF(ISNA(SUMIFS(INDEX('State Landscape Data'!$M$8:$AE$57,0,MATCH(CONCATENATE($J84,N$6),'State Landscape Data'!$M$6:$AE$6,0)),'State Landscape Data'!$B$8:$B$57,$C84,'State Landscape Data'!$C$8:$C$57,$D84)),"-",SUMIFS(INDEX('State Landscape Data'!$M$8:$AE$57,0,MATCH(CONCATENATE($J84,N$6),'State Landscape Data'!$M$6:$AE$6,0)),'State Landscape Data'!$B$8:$B$57,$C84,'State Landscape Data'!$C$8:$C$57,$D84))</f>
        <v>0</v>
      </c>
    </row>
    <row r="85" spans="2:14" x14ac:dyDescent="0.35">
      <c r="B85" s="37" t="s">
        <v>80</v>
      </c>
      <c r="C85" s="38" t="str">
        <f>IF(ISBLANK('State Landscape Data'!$B$16),"-",'State Landscape Data'!$B$16)</f>
        <v>-</v>
      </c>
      <c r="D85" s="38" t="str">
        <f>IF(ISBLANK('State Landscape Data'!$C$16),"-",'State Landscape Data'!$C$16)</f>
        <v>-</v>
      </c>
      <c r="E85" s="38" t="str">
        <f>IF(ISBLANK('State Landscape Data'!$D$16),"-",'State Landscape Data'!$D$16)</f>
        <v>-</v>
      </c>
      <c r="F85" s="38" t="str">
        <f>IF(ISBLANK('State Landscape Data'!$E$16),"-",'State Landscape Data'!$E$16)</f>
        <v>-</v>
      </c>
      <c r="G85" s="38" t="str">
        <f>IF(ISBLANK('State Landscape Data'!$F$16),"-",'State Landscape Data'!$F$16)</f>
        <v>-</v>
      </c>
      <c r="H85" s="38">
        <v>3</v>
      </c>
      <c r="I85" s="38" t="s">
        <v>65</v>
      </c>
      <c r="J85" s="38" t="str">
        <f t="shared" si="0"/>
        <v>3Goal</v>
      </c>
      <c r="K85" s="38" t="str">
        <f>IF(ISBLANK('State Landscape Data'!$K$16),"-",'State Landscape Data'!$K$16)</f>
        <v>-</v>
      </c>
      <c r="L85" s="43" t="str">
        <f>IF(ISNA(SUMIFS(INDEX('State Landscape Data'!$M$8:$AE$57,0,MATCH(CONCATENATE($J85,L$6),'State Landscape Data'!$M$6:$AE$6,0)),'State Landscape Data'!$B$8:$B$57,$C85,'State Landscape Data'!$C$8:$C$57,$D85)),"-",SUMIFS(INDEX('State Landscape Data'!$M$8:$AE$57,0,MATCH(CONCATENATE($J85,L$6),'State Landscape Data'!$M$6:$AE$6,0)),'State Landscape Data'!$B$8:$B$57,$C85,'State Landscape Data'!$C$8:$C$57,$D85))</f>
        <v>-</v>
      </c>
      <c r="M85" s="43" t="str">
        <f>IF(ISNA(SUMIFS(INDEX('State Landscape Data'!$M$8:$AE$57,0,MATCH(CONCATENATE($J85,M$6),'State Landscape Data'!$M$6:$AE$6,0)),'State Landscape Data'!$B$8:$B$57,$C85,'State Landscape Data'!$C$8:$C$57,$D85)),"-",SUMIFS(INDEX('State Landscape Data'!$M$8:$AE$57,0,MATCH(CONCATENATE($J85,M$6),'State Landscape Data'!$M$6:$AE$6,0)),'State Landscape Data'!$B$8:$B$57,$C85,'State Landscape Data'!$C$8:$C$57,$D85))</f>
        <v>-</v>
      </c>
      <c r="N85" s="154">
        <f>IF(ISNA(SUMIFS(INDEX('State Landscape Data'!$M$8:$AE$57,0,MATCH(CONCATENATE($J85,N$6),'State Landscape Data'!$M$6:$AE$6,0)),'State Landscape Data'!$B$8:$B$57,$C85,'State Landscape Data'!$C$8:$C$57,$D85)),"-",SUMIFS(INDEX('State Landscape Data'!$M$8:$AE$57,0,MATCH(CONCATENATE($J85,N$6),'State Landscape Data'!$M$6:$AE$6,0)),'State Landscape Data'!$B$8:$B$57,$C85,'State Landscape Data'!$C$8:$C$57,$D85))</f>
        <v>0</v>
      </c>
    </row>
    <row r="86" spans="2:14" x14ac:dyDescent="0.35">
      <c r="B86" s="37" t="s">
        <v>80</v>
      </c>
      <c r="C86" s="38" t="str">
        <f>IF(ISBLANK('State Landscape Data'!$B$16),"-",'State Landscape Data'!$B$16)</f>
        <v>-</v>
      </c>
      <c r="D86" s="38" t="str">
        <f>IF(ISBLANK('State Landscape Data'!$C$16),"-",'State Landscape Data'!$C$16)</f>
        <v>-</v>
      </c>
      <c r="E86" s="38" t="str">
        <f>IF(ISBLANK('State Landscape Data'!$D$16),"-",'State Landscape Data'!$D$16)</f>
        <v>-</v>
      </c>
      <c r="F86" s="38" t="str">
        <f>IF(ISBLANK('State Landscape Data'!$E$16),"-",'State Landscape Data'!$E$16)</f>
        <v>-</v>
      </c>
      <c r="G86" s="38" t="str">
        <f>IF(ISBLANK('State Landscape Data'!$F$16),"-",'State Landscape Data'!$F$16)</f>
        <v>-</v>
      </c>
      <c r="H86" s="38">
        <v>4</v>
      </c>
      <c r="I86" s="38">
        <v>5</v>
      </c>
      <c r="J86" s="38" t="str">
        <f t="shared" ref="J86:J87" si="9">CONCATENATE(H86,I86)</f>
        <v>45</v>
      </c>
      <c r="K86" s="38" t="str">
        <f>IF(ISBLANK('State Landscape Data'!$K$16),"-",'State Landscape Data'!$K$16)</f>
        <v>-</v>
      </c>
      <c r="L86" s="43">
        <f>IF(ISNA(SUMIFS(INDEX('State Landscape Data'!$M$8:$AE$57,0,MATCH(CONCATENATE($J86,L$6),'State Landscape Data'!$M$6:$AE$6,0)),'State Landscape Data'!$B$8:$B$57,$C86,'State Landscape Data'!$C$8:$C$57,$D86)),"-",SUMIFS(INDEX('State Landscape Data'!$M$8:$AE$57,0,MATCH(CONCATENATE($J86,L$6),'State Landscape Data'!$M$6:$AE$6,0)),'State Landscape Data'!$B$8:$B$57,$C86,'State Landscape Data'!$C$8:$C$57,$D86))</f>
        <v>0</v>
      </c>
      <c r="M86" s="43">
        <f>IF(ISNA(SUMIFS(INDEX('State Landscape Data'!$M$8:$AE$57,0,MATCH(CONCATENATE($J86,M$6),'State Landscape Data'!$M$6:$AE$6,0)),'State Landscape Data'!$B$8:$B$57,$C86,'State Landscape Data'!$C$8:$C$57,$D86)),"-",SUMIFS(INDEX('State Landscape Data'!$M$8:$AE$57,0,MATCH(CONCATENATE($J86,M$6),'State Landscape Data'!$M$6:$AE$6,0)),'State Landscape Data'!$B$8:$B$57,$C86,'State Landscape Data'!$C$8:$C$57,$D86))</f>
        <v>0</v>
      </c>
      <c r="N86" s="154">
        <f>IF(ISNA(SUMIFS(INDEX('State Landscape Data'!$M$8:$AE$57,0,MATCH(CONCATENATE($J86,N$6),'State Landscape Data'!$M$6:$AE$6,0)),'State Landscape Data'!$B$8:$B$57,$C86,'State Landscape Data'!$C$8:$C$57,$D86)),"-",SUMIFS(INDEX('State Landscape Data'!$M$8:$AE$57,0,MATCH(CONCATENATE($J86,N$6),'State Landscape Data'!$M$6:$AE$6,0)),'State Landscape Data'!$B$8:$B$57,$C86,'State Landscape Data'!$C$8:$C$57,$D86))</f>
        <v>0</v>
      </c>
    </row>
    <row r="87" spans="2:14" x14ac:dyDescent="0.35">
      <c r="B87" s="37" t="s">
        <v>80</v>
      </c>
      <c r="C87" s="38" t="str">
        <f>IF(ISBLANK('State Landscape Data'!$B$16),"-",'State Landscape Data'!$B$16)</f>
        <v>-</v>
      </c>
      <c r="D87" s="38" t="str">
        <f>IF(ISBLANK('State Landscape Data'!$C$16),"-",'State Landscape Data'!$C$16)</f>
        <v>-</v>
      </c>
      <c r="E87" s="38" t="str">
        <f>IF(ISBLANK('State Landscape Data'!$D$16),"-",'State Landscape Data'!$D$16)</f>
        <v>-</v>
      </c>
      <c r="F87" s="38" t="str">
        <f>IF(ISBLANK('State Landscape Data'!$E$16),"-",'State Landscape Data'!$E$16)</f>
        <v>-</v>
      </c>
      <c r="G87" s="38" t="str">
        <f>IF(ISBLANK('State Landscape Data'!$F$16),"-",'State Landscape Data'!$F$16)</f>
        <v>-</v>
      </c>
      <c r="H87" s="38">
        <v>4</v>
      </c>
      <c r="I87" s="38" t="s">
        <v>65</v>
      </c>
      <c r="J87" s="38" t="str">
        <f t="shared" si="9"/>
        <v>4Goal</v>
      </c>
      <c r="K87" s="38" t="str">
        <f>IF(ISBLANK('State Landscape Data'!$K$16),"-",'State Landscape Data'!$K$16)</f>
        <v>-</v>
      </c>
      <c r="L87" s="43" t="str">
        <f>IF(ISNA(SUMIFS(INDEX('State Landscape Data'!$M$8:$AE$57,0,MATCH(CONCATENATE($J87,L$6),'State Landscape Data'!$M$6:$AE$6,0)),'State Landscape Data'!$B$8:$B$57,$C87,'State Landscape Data'!$C$8:$C$57,$D87)),"-",SUMIFS(INDEX('State Landscape Data'!$M$8:$AE$57,0,MATCH(CONCATENATE($J87,L$6),'State Landscape Data'!$M$6:$AE$6,0)),'State Landscape Data'!$B$8:$B$57,$C87,'State Landscape Data'!$C$8:$C$57,$D87))</f>
        <v>-</v>
      </c>
      <c r="M87" s="43" t="str">
        <f>IF(ISNA(SUMIFS(INDEX('State Landscape Data'!$M$8:$AE$57,0,MATCH(CONCATENATE($J87,M$6),'State Landscape Data'!$M$6:$AE$6,0)),'State Landscape Data'!$B$8:$B$57,$C87,'State Landscape Data'!$C$8:$C$57,$D87)),"-",SUMIFS(INDEX('State Landscape Data'!$M$8:$AE$57,0,MATCH(CONCATENATE($J87,M$6),'State Landscape Data'!$M$6:$AE$6,0)),'State Landscape Data'!$B$8:$B$57,$C87,'State Landscape Data'!$C$8:$C$57,$D87))</f>
        <v>-</v>
      </c>
      <c r="N87" s="154">
        <f>IF(ISNA(SUMIFS(INDEX('State Landscape Data'!$M$8:$AE$57,0,MATCH(CONCATENATE($J87,N$6),'State Landscape Data'!$M$6:$AE$6,0)),'State Landscape Data'!$B$8:$B$57,$C87,'State Landscape Data'!$C$8:$C$57,$D87)),"-",SUMIFS(INDEX('State Landscape Data'!$M$8:$AE$57,0,MATCH(CONCATENATE($J87,N$6),'State Landscape Data'!$M$6:$AE$6,0)),'State Landscape Data'!$B$8:$B$57,$C87,'State Landscape Data'!$C$8:$C$57,$D87))</f>
        <v>0</v>
      </c>
    </row>
    <row r="88" spans="2:14" x14ac:dyDescent="0.35">
      <c r="B88" s="37" t="s">
        <v>80</v>
      </c>
      <c r="C88" s="38" t="str">
        <f>IF(ISBLANK('State Landscape Data'!$B$17),"-",'State Landscape Data'!$B$17)</f>
        <v>-</v>
      </c>
      <c r="D88" s="38" t="str">
        <f>IF(ISBLANK('State Landscape Data'!$C$17),"-",'State Landscape Data'!$C$17)</f>
        <v>-</v>
      </c>
      <c r="E88" s="38" t="str">
        <f>IF(ISBLANK('State Landscape Data'!$D$17),"-",'State Landscape Data'!$D$17)</f>
        <v>-</v>
      </c>
      <c r="F88" s="38" t="str">
        <f>IF(ISBLANK('State Landscape Data'!$E$17),"-",'State Landscape Data'!$E$17)</f>
        <v>-</v>
      </c>
      <c r="G88" s="38" t="str">
        <f>IF(ISBLANK('State Landscape Data'!$F$17),"-",'State Landscape Data'!$F$17)</f>
        <v>-</v>
      </c>
      <c r="H88" s="38" t="s">
        <v>64</v>
      </c>
      <c r="I88" s="38" t="s">
        <v>64</v>
      </c>
      <c r="J88" s="38" t="str">
        <f t="shared" si="0"/>
        <v>BaselineBaseline</v>
      </c>
      <c r="K88" s="38" t="str">
        <f>IF(ISBLANK('State Landscape Data'!$K$17),"-",'State Landscape Data'!$K$17)</f>
        <v>-</v>
      </c>
      <c r="L88" s="43">
        <f>IF(ISNA(SUMIFS(INDEX('State Landscape Data'!$M$8:$AE$57,0,MATCH(CONCATENATE($J88,L$6),'State Landscape Data'!$M$6:$AE$6,0)),'State Landscape Data'!$B$8:$B$57,$C88,'State Landscape Data'!$C$8:$C$57,$D88)),"-",SUMIFS(INDEX('State Landscape Data'!$M$8:$AE$57,0,MATCH(CONCATENATE($J88,L$6),'State Landscape Data'!$M$6:$AE$6,0)),'State Landscape Data'!$B$8:$B$57,$C88,'State Landscape Data'!$C$8:$C$57,$D88))</f>
        <v>0</v>
      </c>
      <c r="M88" s="43">
        <f>IF(ISNA(SUMIFS(INDEX('State Landscape Data'!$M$8:$AE$57,0,MATCH(CONCATENATE($J88,M$6),'State Landscape Data'!$M$6:$AE$6,0)),'State Landscape Data'!$B$8:$B$57,$C88,'State Landscape Data'!$C$8:$C$57,$D88)),"-",SUMIFS(INDEX('State Landscape Data'!$M$8:$AE$57,0,MATCH(CONCATENATE($J88,M$6),'State Landscape Data'!$M$6:$AE$6,0)),'State Landscape Data'!$B$8:$B$57,$C88,'State Landscape Data'!$C$8:$C$57,$D88))</f>
        <v>0</v>
      </c>
      <c r="N88" s="154">
        <f>IF(ISNA(SUMIFS(INDEX('State Landscape Data'!$M$8:$AE$57,0,MATCH(CONCATENATE($J88,N$6),'State Landscape Data'!$M$6:$AE$6,0)),'State Landscape Data'!$B$8:$B$57,$C88,'State Landscape Data'!$C$8:$C$57,$D88)),"-",SUMIFS(INDEX('State Landscape Data'!$M$8:$AE$57,0,MATCH(CONCATENATE($J88,N$6),'State Landscape Data'!$M$6:$AE$6,0)),'State Landscape Data'!$B$8:$B$57,$C88,'State Landscape Data'!$C$8:$C$57,$D88))</f>
        <v>0</v>
      </c>
    </row>
    <row r="89" spans="2:14" x14ac:dyDescent="0.35">
      <c r="B89" s="37" t="s">
        <v>80</v>
      </c>
      <c r="C89" s="38" t="str">
        <f>IF(ISBLANK('State Landscape Data'!$B$17),"-",'State Landscape Data'!$B$17)</f>
        <v>-</v>
      </c>
      <c r="D89" s="38" t="str">
        <f>IF(ISBLANK('State Landscape Data'!$C$17),"-",'State Landscape Data'!$C$17)</f>
        <v>-</v>
      </c>
      <c r="E89" s="38" t="str">
        <f>IF(ISBLANK('State Landscape Data'!$D$17),"-",'State Landscape Data'!$D$17)</f>
        <v>-</v>
      </c>
      <c r="F89" s="38" t="str">
        <f>IF(ISBLANK('State Landscape Data'!$E$17),"-",'State Landscape Data'!$E$17)</f>
        <v>-</v>
      </c>
      <c r="G89" s="38" t="str">
        <f>IF(ISBLANK('State Landscape Data'!$F$17),"-",'State Landscape Data'!$F$17)</f>
        <v>-</v>
      </c>
      <c r="H89" s="38">
        <v>1</v>
      </c>
      <c r="I89" s="38">
        <v>5</v>
      </c>
      <c r="J89" s="38" t="str">
        <f t="shared" si="0"/>
        <v>15</v>
      </c>
      <c r="K89" s="38" t="str">
        <f>IF(ISBLANK('State Landscape Data'!$K$17),"-",'State Landscape Data'!$K$17)</f>
        <v>-</v>
      </c>
      <c r="L89" s="43">
        <f>IF(ISNA(SUMIFS(INDEX('State Landscape Data'!$M$8:$AE$57,0,MATCH(CONCATENATE($J89,L$6),'State Landscape Data'!$M$6:$AE$6,0)),'State Landscape Data'!$B$8:$B$57,$C89,'State Landscape Data'!$C$8:$C$57,$D89)),"-",SUMIFS(INDEX('State Landscape Data'!$M$8:$AE$57,0,MATCH(CONCATENATE($J89,L$6),'State Landscape Data'!$M$6:$AE$6,0)),'State Landscape Data'!$B$8:$B$57,$C89,'State Landscape Data'!$C$8:$C$57,$D89))</f>
        <v>0</v>
      </c>
      <c r="M89" s="43">
        <f>IF(ISNA(SUMIFS(INDEX('State Landscape Data'!$M$8:$AE$57,0,MATCH(CONCATENATE($J89,M$6),'State Landscape Data'!$M$6:$AE$6,0)),'State Landscape Data'!$B$8:$B$57,$C89,'State Landscape Data'!$C$8:$C$57,$D89)),"-",SUMIFS(INDEX('State Landscape Data'!$M$8:$AE$57,0,MATCH(CONCATENATE($J89,M$6),'State Landscape Data'!$M$6:$AE$6,0)),'State Landscape Data'!$B$8:$B$57,$C89,'State Landscape Data'!$C$8:$C$57,$D89))</f>
        <v>0</v>
      </c>
      <c r="N89" s="154">
        <f>IF(ISNA(SUMIFS(INDEX('State Landscape Data'!$M$8:$AE$57,0,MATCH(CONCATENATE($J89,N$6),'State Landscape Data'!$M$6:$AE$6,0)),'State Landscape Data'!$B$8:$B$57,$C89,'State Landscape Data'!$C$8:$C$57,$D89)),"-",SUMIFS(INDEX('State Landscape Data'!$M$8:$AE$57,0,MATCH(CONCATENATE($J89,N$6),'State Landscape Data'!$M$6:$AE$6,0)),'State Landscape Data'!$B$8:$B$57,$C89,'State Landscape Data'!$C$8:$C$57,$D89))</f>
        <v>0</v>
      </c>
    </row>
    <row r="90" spans="2:14" x14ac:dyDescent="0.35">
      <c r="B90" s="37" t="s">
        <v>80</v>
      </c>
      <c r="C90" s="38" t="str">
        <f>IF(ISBLANK('State Landscape Data'!$B$17),"-",'State Landscape Data'!$B$17)</f>
        <v>-</v>
      </c>
      <c r="D90" s="38" t="str">
        <f>IF(ISBLANK('State Landscape Data'!$C$17),"-",'State Landscape Data'!$C$17)</f>
        <v>-</v>
      </c>
      <c r="E90" s="38" t="str">
        <f>IF(ISBLANK('State Landscape Data'!$D$17),"-",'State Landscape Data'!$D$17)</f>
        <v>-</v>
      </c>
      <c r="F90" s="38" t="str">
        <f>IF(ISBLANK('State Landscape Data'!$E$17),"-",'State Landscape Data'!$E$17)</f>
        <v>-</v>
      </c>
      <c r="G90" s="38" t="str">
        <f>IF(ISBLANK('State Landscape Data'!$F$17),"-",'State Landscape Data'!$F$17)</f>
        <v>-</v>
      </c>
      <c r="H90" s="38">
        <v>1</v>
      </c>
      <c r="I90" s="38" t="s">
        <v>65</v>
      </c>
      <c r="J90" s="38" t="str">
        <f t="shared" ref="J90:J171" si="10">CONCATENATE(H90,I90)</f>
        <v>1Goal</v>
      </c>
      <c r="K90" s="38" t="str">
        <f>IF(ISBLANK('State Landscape Data'!$K$17),"-",'State Landscape Data'!$K$17)</f>
        <v>-</v>
      </c>
      <c r="L90" s="43" t="str">
        <f>IF(ISNA(SUMIFS(INDEX('State Landscape Data'!$M$8:$AE$57,0,MATCH(CONCATENATE($J90,L$6),'State Landscape Data'!$M$6:$AE$6,0)),'State Landscape Data'!$B$8:$B$57,$C90,'State Landscape Data'!$C$8:$C$57,$D90)),"-",SUMIFS(INDEX('State Landscape Data'!$M$8:$AE$57,0,MATCH(CONCATENATE($J90,L$6),'State Landscape Data'!$M$6:$AE$6,0)),'State Landscape Data'!$B$8:$B$57,$C90,'State Landscape Data'!$C$8:$C$57,$D90))</f>
        <v>-</v>
      </c>
      <c r="M90" s="43" t="str">
        <f>IF(ISNA(SUMIFS(INDEX('State Landscape Data'!$M$8:$AE$57,0,MATCH(CONCATENATE($J90,M$6),'State Landscape Data'!$M$6:$AE$6,0)),'State Landscape Data'!$B$8:$B$57,$C90,'State Landscape Data'!$C$8:$C$57,$D90)),"-",SUMIFS(INDEX('State Landscape Data'!$M$8:$AE$57,0,MATCH(CONCATENATE($J90,M$6),'State Landscape Data'!$M$6:$AE$6,0)),'State Landscape Data'!$B$8:$B$57,$C90,'State Landscape Data'!$C$8:$C$57,$D90))</f>
        <v>-</v>
      </c>
      <c r="N90" s="154">
        <f>IF(ISNA(SUMIFS(INDEX('State Landscape Data'!$M$8:$AE$57,0,MATCH(CONCATENATE($J90,N$6),'State Landscape Data'!$M$6:$AE$6,0)),'State Landscape Data'!$B$8:$B$57,$C90,'State Landscape Data'!$C$8:$C$57,$D90)),"-",SUMIFS(INDEX('State Landscape Data'!$M$8:$AE$57,0,MATCH(CONCATENATE($J90,N$6),'State Landscape Data'!$M$6:$AE$6,0)),'State Landscape Data'!$B$8:$B$57,$C90,'State Landscape Data'!$C$8:$C$57,$D90))</f>
        <v>0</v>
      </c>
    </row>
    <row r="91" spans="2:14" x14ac:dyDescent="0.35">
      <c r="B91" s="37" t="s">
        <v>80</v>
      </c>
      <c r="C91" s="38" t="str">
        <f>IF(ISBLANK('State Landscape Data'!$B$17),"-",'State Landscape Data'!$B$17)</f>
        <v>-</v>
      </c>
      <c r="D91" s="38" t="str">
        <f>IF(ISBLANK('State Landscape Data'!$C$17),"-",'State Landscape Data'!$C$17)</f>
        <v>-</v>
      </c>
      <c r="E91" s="38" t="str">
        <f>IF(ISBLANK('State Landscape Data'!$D$17),"-",'State Landscape Data'!$D$17)</f>
        <v>-</v>
      </c>
      <c r="F91" s="38" t="str">
        <f>IF(ISBLANK('State Landscape Data'!$E$17),"-",'State Landscape Data'!$E$17)</f>
        <v>-</v>
      </c>
      <c r="G91" s="38" t="str">
        <f>IF(ISBLANK('State Landscape Data'!$F$17),"-",'State Landscape Data'!$F$17)</f>
        <v>-</v>
      </c>
      <c r="H91" s="38">
        <v>2</v>
      </c>
      <c r="I91" s="38">
        <v>5</v>
      </c>
      <c r="J91" s="38" t="str">
        <f t="shared" si="10"/>
        <v>25</v>
      </c>
      <c r="K91" s="38" t="str">
        <f>IF(ISBLANK('State Landscape Data'!$K$17),"-",'State Landscape Data'!$K$17)</f>
        <v>-</v>
      </c>
      <c r="L91" s="43">
        <f>IF(ISNA(SUMIFS(INDEX('State Landscape Data'!$M$8:$AE$57,0,MATCH(CONCATENATE($J91,L$6),'State Landscape Data'!$M$6:$AE$6,0)),'State Landscape Data'!$B$8:$B$57,$C91,'State Landscape Data'!$C$8:$C$57,$D91)),"-",SUMIFS(INDEX('State Landscape Data'!$M$8:$AE$57,0,MATCH(CONCATENATE($J91,L$6),'State Landscape Data'!$M$6:$AE$6,0)),'State Landscape Data'!$B$8:$B$57,$C91,'State Landscape Data'!$C$8:$C$57,$D91))</f>
        <v>0</v>
      </c>
      <c r="M91" s="43">
        <f>IF(ISNA(SUMIFS(INDEX('State Landscape Data'!$M$8:$AE$57,0,MATCH(CONCATENATE($J91,M$6),'State Landscape Data'!$M$6:$AE$6,0)),'State Landscape Data'!$B$8:$B$57,$C91,'State Landscape Data'!$C$8:$C$57,$D91)),"-",SUMIFS(INDEX('State Landscape Data'!$M$8:$AE$57,0,MATCH(CONCATENATE($J91,M$6),'State Landscape Data'!$M$6:$AE$6,0)),'State Landscape Data'!$B$8:$B$57,$C91,'State Landscape Data'!$C$8:$C$57,$D91))</f>
        <v>0</v>
      </c>
      <c r="N91" s="154">
        <f>IF(ISNA(SUMIFS(INDEX('State Landscape Data'!$M$8:$AE$57,0,MATCH(CONCATENATE($J91,N$6),'State Landscape Data'!$M$6:$AE$6,0)),'State Landscape Data'!$B$8:$B$57,$C91,'State Landscape Data'!$C$8:$C$57,$D91)),"-",SUMIFS(INDEX('State Landscape Data'!$M$8:$AE$57,0,MATCH(CONCATENATE($J91,N$6),'State Landscape Data'!$M$6:$AE$6,0)),'State Landscape Data'!$B$8:$B$57,$C91,'State Landscape Data'!$C$8:$C$57,$D91))</f>
        <v>0</v>
      </c>
    </row>
    <row r="92" spans="2:14" x14ac:dyDescent="0.35">
      <c r="B92" s="37" t="s">
        <v>80</v>
      </c>
      <c r="C92" s="38" t="str">
        <f>IF(ISBLANK('State Landscape Data'!$B$17),"-",'State Landscape Data'!$B$17)</f>
        <v>-</v>
      </c>
      <c r="D92" s="38" t="str">
        <f>IF(ISBLANK('State Landscape Data'!$C$17),"-",'State Landscape Data'!$C$17)</f>
        <v>-</v>
      </c>
      <c r="E92" s="38" t="str">
        <f>IF(ISBLANK('State Landscape Data'!$D$17),"-",'State Landscape Data'!$D$17)</f>
        <v>-</v>
      </c>
      <c r="F92" s="38" t="str">
        <f>IF(ISBLANK('State Landscape Data'!$E$17),"-",'State Landscape Data'!$E$17)</f>
        <v>-</v>
      </c>
      <c r="G92" s="38" t="str">
        <f>IF(ISBLANK('State Landscape Data'!$F$17),"-",'State Landscape Data'!$F$17)</f>
        <v>-</v>
      </c>
      <c r="H92" s="38">
        <v>2</v>
      </c>
      <c r="I92" s="38" t="s">
        <v>65</v>
      </c>
      <c r="J92" s="38" t="str">
        <f t="shared" si="10"/>
        <v>2Goal</v>
      </c>
      <c r="K92" s="38" t="str">
        <f>IF(ISBLANK('State Landscape Data'!$K$17),"-",'State Landscape Data'!$K$17)</f>
        <v>-</v>
      </c>
      <c r="L92" s="43" t="str">
        <f>IF(ISNA(SUMIFS(INDEX('State Landscape Data'!$M$8:$AE$57,0,MATCH(CONCATENATE($J92,L$6),'State Landscape Data'!$M$6:$AE$6,0)),'State Landscape Data'!$B$8:$B$57,$C92,'State Landscape Data'!$C$8:$C$57,$D92)),"-",SUMIFS(INDEX('State Landscape Data'!$M$8:$AE$57,0,MATCH(CONCATENATE($J92,L$6),'State Landscape Data'!$M$6:$AE$6,0)),'State Landscape Data'!$B$8:$B$57,$C92,'State Landscape Data'!$C$8:$C$57,$D92))</f>
        <v>-</v>
      </c>
      <c r="M92" s="43" t="str">
        <f>IF(ISNA(SUMIFS(INDEX('State Landscape Data'!$M$8:$AE$57,0,MATCH(CONCATENATE($J92,M$6),'State Landscape Data'!$M$6:$AE$6,0)),'State Landscape Data'!$B$8:$B$57,$C92,'State Landscape Data'!$C$8:$C$57,$D92)),"-",SUMIFS(INDEX('State Landscape Data'!$M$8:$AE$57,0,MATCH(CONCATENATE($J92,M$6),'State Landscape Data'!$M$6:$AE$6,0)),'State Landscape Data'!$B$8:$B$57,$C92,'State Landscape Data'!$C$8:$C$57,$D92))</f>
        <v>-</v>
      </c>
      <c r="N92" s="154">
        <f>IF(ISNA(SUMIFS(INDEX('State Landscape Data'!$M$8:$AE$57,0,MATCH(CONCATENATE($J92,N$6),'State Landscape Data'!$M$6:$AE$6,0)),'State Landscape Data'!$B$8:$B$57,$C92,'State Landscape Data'!$C$8:$C$57,$D92)),"-",SUMIFS(INDEX('State Landscape Data'!$M$8:$AE$57,0,MATCH(CONCATENATE($J92,N$6),'State Landscape Data'!$M$6:$AE$6,0)),'State Landscape Data'!$B$8:$B$57,$C92,'State Landscape Data'!$C$8:$C$57,$D92))</f>
        <v>0</v>
      </c>
    </row>
    <row r="93" spans="2:14" x14ac:dyDescent="0.35">
      <c r="B93" s="37" t="s">
        <v>80</v>
      </c>
      <c r="C93" s="38" t="str">
        <f>IF(ISBLANK('State Landscape Data'!$B$17),"-",'State Landscape Data'!$B$17)</f>
        <v>-</v>
      </c>
      <c r="D93" s="38" t="str">
        <f>IF(ISBLANK('State Landscape Data'!$C$17),"-",'State Landscape Data'!$C$17)</f>
        <v>-</v>
      </c>
      <c r="E93" s="38" t="str">
        <f>IF(ISBLANK('State Landscape Data'!$D$17),"-",'State Landscape Data'!$D$17)</f>
        <v>-</v>
      </c>
      <c r="F93" s="38" t="str">
        <f>IF(ISBLANK('State Landscape Data'!$E$17),"-",'State Landscape Data'!$E$17)</f>
        <v>-</v>
      </c>
      <c r="G93" s="38" t="str">
        <f>IF(ISBLANK('State Landscape Data'!$F$17),"-",'State Landscape Data'!$F$17)</f>
        <v>-</v>
      </c>
      <c r="H93" s="38">
        <v>3</v>
      </c>
      <c r="I93" s="38">
        <v>5</v>
      </c>
      <c r="J93" s="38" t="str">
        <f t="shared" si="10"/>
        <v>35</v>
      </c>
      <c r="K93" s="38" t="str">
        <f>IF(ISBLANK('State Landscape Data'!$K$17),"-",'State Landscape Data'!$K$17)</f>
        <v>-</v>
      </c>
      <c r="L93" s="43">
        <f>IF(ISNA(SUMIFS(INDEX('State Landscape Data'!$M$8:$AE$57,0,MATCH(CONCATENATE($J93,L$6),'State Landscape Data'!$M$6:$AE$6,0)),'State Landscape Data'!$B$8:$B$57,$C93,'State Landscape Data'!$C$8:$C$57,$D93)),"-",SUMIFS(INDEX('State Landscape Data'!$M$8:$AE$57,0,MATCH(CONCATENATE($J93,L$6),'State Landscape Data'!$M$6:$AE$6,0)),'State Landscape Data'!$B$8:$B$57,$C93,'State Landscape Data'!$C$8:$C$57,$D93))</f>
        <v>0</v>
      </c>
      <c r="M93" s="43">
        <f>IF(ISNA(SUMIFS(INDEX('State Landscape Data'!$M$8:$AE$57,0,MATCH(CONCATENATE($J93,M$6),'State Landscape Data'!$M$6:$AE$6,0)),'State Landscape Data'!$B$8:$B$57,$C93,'State Landscape Data'!$C$8:$C$57,$D93)),"-",SUMIFS(INDEX('State Landscape Data'!$M$8:$AE$57,0,MATCH(CONCATENATE($J93,M$6),'State Landscape Data'!$M$6:$AE$6,0)),'State Landscape Data'!$B$8:$B$57,$C93,'State Landscape Data'!$C$8:$C$57,$D93))</f>
        <v>0</v>
      </c>
      <c r="N93" s="154">
        <f>IF(ISNA(SUMIFS(INDEX('State Landscape Data'!$M$8:$AE$57,0,MATCH(CONCATENATE($J93,N$6),'State Landscape Data'!$M$6:$AE$6,0)),'State Landscape Data'!$B$8:$B$57,$C93,'State Landscape Data'!$C$8:$C$57,$D93)),"-",SUMIFS(INDEX('State Landscape Data'!$M$8:$AE$57,0,MATCH(CONCATENATE($J93,N$6),'State Landscape Data'!$M$6:$AE$6,0)),'State Landscape Data'!$B$8:$B$57,$C93,'State Landscape Data'!$C$8:$C$57,$D93))</f>
        <v>0</v>
      </c>
    </row>
    <row r="94" spans="2:14" x14ac:dyDescent="0.35">
      <c r="B94" s="37" t="s">
        <v>80</v>
      </c>
      <c r="C94" s="38" t="str">
        <f>IF(ISBLANK('State Landscape Data'!$B$17),"-",'State Landscape Data'!$B$17)</f>
        <v>-</v>
      </c>
      <c r="D94" s="38" t="str">
        <f>IF(ISBLANK('State Landscape Data'!$C$17),"-",'State Landscape Data'!$C$17)</f>
        <v>-</v>
      </c>
      <c r="E94" s="38" t="str">
        <f>IF(ISBLANK('State Landscape Data'!$D$17),"-",'State Landscape Data'!$D$17)</f>
        <v>-</v>
      </c>
      <c r="F94" s="38" t="str">
        <f>IF(ISBLANK('State Landscape Data'!$E$17),"-",'State Landscape Data'!$E$17)</f>
        <v>-</v>
      </c>
      <c r="G94" s="38" t="str">
        <f>IF(ISBLANK('State Landscape Data'!$F$17),"-",'State Landscape Data'!$F$17)</f>
        <v>-</v>
      </c>
      <c r="H94" s="38">
        <v>3</v>
      </c>
      <c r="I94" s="38" t="s">
        <v>65</v>
      </c>
      <c r="J94" s="38" t="str">
        <f t="shared" si="10"/>
        <v>3Goal</v>
      </c>
      <c r="K94" s="38" t="str">
        <f>IF(ISBLANK('State Landscape Data'!$K$17),"-",'State Landscape Data'!$K$17)</f>
        <v>-</v>
      </c>
      <c r="L94" s="43" t="str">
        <f>IF(ISNA(SUMIFS(INDEX('State Landscape Data'!$M$8:$AE$57,0,MATCH(CONCATENATE($J94,L$6),'State Landscape Data'!$M$6:$AE$6,0)),'State Landscape Data'!$B$8:$B$57,$C94,'State Landscape Data'!$C$8:$C$57,$D94)),"-",SUMIFS(INDEX('State Landscape Data'!$M$8:$AE$57,0,MATCH(CONCATENATE($J94,L$6),'State Landscape Data'!$M$6:$AE$6,0)),'State Landscape Data'!$B$8:$B$57,$C94,'State Landscape Data'!$C$8:$C$57,$D94))</f>
        <v>-</v>
      </c>
      <c r="M94" s="43" t="str">
        <f>IF(ISNA(SUMIFS(INDEX('State Landscape Data'!$M$8:$AE$57,0,MATCH(CONCATENATE($J94,M$6),'State Landscape Data'!$M$6:$AE$6,0)),'State Landscape Data'!$B$8:$B$57,$C94,'State Landscape Data'!$C$8:$C$57,$D94)),"-",SUMIFS(INDEX('State Landscape Data'!$M$8:$AE$57,0,MATCH(CONCATENATE($J94,M$6),'State Landscape Data'!$M$6:$AE$6,0)),'State Landscape Data'!$B$8:$B$57,$C94,'State Landscape Data'!$C$8:$C$57,$D94))</f>
        <v>-</v>
      </c>
      <c r="N94" s="154">
        <f>IF(ISNA(SUMIFS(INDEX('State Landscape Data'!$M$8:$AE$57,0,MATCH(CONCATENATE($J94,N$6),'State Landscape Data'!$M$6:$AE$6,0)),'State Landscape Data'!$B$8:$B$57,$C94,'State Landscape Data'!$C$8:$C$57,$D94)),"-",SUMIFS(INDEX('State Landscape Data'!$M$8:$AE$57,0,MATCH(CONCATENATE($J94,N$6),'State Landscape Data'!$M$6:$AE$6,0)),'State Landscape Data'!$B$8:$B$57,$C94,'State Landscape Data'!$C$8:$C$57,$D94))</f>
        <v>0</v>
      </c>
    </row>
    <row r="95" spans="2:14" x14ac:dyDescent="0.35">
      <c r="B95" s="37" t="s">
        <v>80</v>
      </c>
      <c r="C95" s="38" t="str">
        <f>IF(ISBLANK('State Landscape Data'!$B$17),"-",'State Landscape Data'!$B$17)</f>
        <v>-</v>
      </c>
      <c r="D95" s="38" t="str">
        <f>IF(ISBLANK('State Landscape Data'!$C$17),"-",'State Landscape Data'!$C$17)</f>
        <v>-</v>
      </c>
      <c r="E95" s="38" t="str">
        <f>IF(ISBLANK('State Landscape Data'!$D$17),"-",'State Landscape Data'!$D$17)</f>
        <v>-</v>
      </c>
      <c r="F95" s="38" t="str">
        <f>IF(ISBLANK('State Landscape Data'!$E$17),"-",'State Landscape Data'!$E$17)</f>
        <v>-</v>
      </c>
      <c r="G95" s="38" t="str">
        <f>IF(ISBLANK('State Landscape Data'!$F$17),"-",'State Landscape Data'!$F$17)</f>
        <v>-</v>
      </c>
      <c r="H95" s="38">
        <v>4</v>
      </c>
      <c r="I95" s="38">
        <v>5</v>
      </c>
      <c r="J95" s="38" t="str">
        <f t="shared" ref="J95:J96" si="11">CONCATENATE(H95,I95)</f>
        <v>45</v>
      </c>
      <c r="K95" s="38" t="str">
        <f>IF(ISBLANK('State Landscape Data'!$K$17),"-",'State Landscape Data'!$K$17)</f>
        <v>-</v>
      </c>
      <c r="L95" s="43">
        <f>IF(ISNA(SUMIFS(INDEX('State Landscape Data'!$M$8:$AE$57,0,MATCH(CONCATENATE($J95,L$6),'State Landscape Data'!$M$6:$AE$6,0)),'State Landscape Data'!$B$8:$B$57,$C95,'State Landscape Data'!$C$8:$C$57,$D95)),"-",SUMIFS(INDEX('State Landscape Data'!$M$8:$AE$57,0,MATCH(CONCATENATE($J95,L$6),'State Landscape Data'!$M$6:$AE$6,0)),'State Landscape Data'!$B$8:$B$57,$C95,'State Landscape Data'!$C$8:$C$57,$D95))</f>
        <v>0</v>
      </c>
      <c r="M95" s="43">
        <f>IF(ISNA(SUMIFS(INDEX('State Landscape Data'!$M$8:$AE$57,0,MATCH(CONCATENATE($J95,M$6),'State Landscape Data'!$M$6:$AE$6,0)),'State Landscape Data'!$B$8:$B$57,$C95,'State Landscape Data'!$C$8:$C$57,$D95)),"-",SUMIFS(INDEX('State Landscape Data'!$M$8:$AE$57,0,MATCH(CONCATENATE($J95,M$6),'State Landscape Data'!$M$6:$AE$6,0)),'State Landscape Data'!$B$8:$B$57,$C95,'State Landscape Data'!$C$8:$C$57,$D95))</f>
        <v>0</v>
      </c>
      <c r="N95" s="154">
        <f>IF(ISNA(SUMIFS(INDEX('State Landscape Data'!$M$8:$AE$57,0,MATCH(CONCATENATE($J95,N$6),'State Landscape Data'!$M$6:$AE$6,0)),'State Landscape Data'!$B$8:$B$57,$C95,'State Landscape Data'!$C$8:$C$57,$D95)),"-",SUMIFS(INDEX('State Landscape Data'!$M$8:$AE$57,0,MATCH(CONCATENATE($J95,N$6),'State Landscape Data'!$M$6:$AE$6,0)),'State Landscape Data'!$B$8:$B$57,$C95,'State Landscape Data'!$C$8:$C$57,$D95))</f>
        <v>0</v>
      </c>
    </row>
    <row r="96" spans="2:14" x14ac:dyDescent="0.35">
      <c r="B96" s="37" t="s">
        <v>80</v>
      </c>
      <c r="C96" s="38" t="str">
        <f>IF(ISBLANK('State Landscape Data'!$B$17),"-",'State Landscape Data'!$B$17)</f>
        <v>-</v>
      </c>
      <c r="D96" s="38" t="str">
        <f>IF(ISBLANK('State Landscape Data'!$C$17),"-",'State Landscape Data'!$C$17)</f>
        <v>-</v>
      </c>
      <c r="E96" s="38" t="str">
        <f>IF(ISBLANK('State Landscape Data'!$D$17),"-",'State Landscape Data'!$D$17)</f>
        <v>-</v>
      </c>
      <c r="F96" s="38" t="str">
        <f>IF(ISBLANK('State Landscape Data'!$E$17),"-",'State Landscape Data'!$E$17)</f>
        <v>-</v>
      </c>
      <c r="G96" s="38" t="str">
        <f>IF(ISBLANK('State Landscape Data'!$F$17),"-",'State Landscape Data'!$F$17)</f>
        <v>-</v>
      </c>
      <c r="H96" s="38">
        <v>4</v>
      </c>
      <c r="I96" s="38" t="s">
        <v>65</v>
      </c>
      <c r="J96" s="38" t="str">
        <f t="shared" si="11"/>
        <v>4Goal</v>
      </c>
      <c r="K96" s="38" t="str">
        <f>IF(ISBLANK('State Landscape Data'!$K$17),"-",'State Landscape Data'!$K$17)</f>
        <v>-</v>
      </c>
      <c r="L96" s="43" t="str">
        <f>IF(ISNA(SUMIFS(INDEX('State Landscape Data'!$M$8:$AE$57,0,MATCH(CONCATENATE($J96,L$6),'State Landscape Data'!$M$6:$AE$6,0)),'State Landscape Data'!$B$8:$B$57,$C96,'State Landscape Data'!$C$8:$C$57,$D96)),"-",SUMIFS(INDEX('State Landscape Data'!$M$8:$AE$57,0,MATCH(CONCATENATE($J96,L$6),'State Landscape Data'!$M$6:$AE$6,0)),'State Landscape Data'!$B$8:$B$57,$C96,'State Landscape Data'!$C$8:$C$57,$D96))</f>
        <v>-</v>
      </c>
      <c r="M96" s="43" t="str">
        <f>IF(ISNA(SUMIFS(INDEX('State Landscape Data'!$M$8:$AE$57,0,MATCH(CONCATENATE($J96,M$6),'State Landscape Data'!$M$6:$AE$6,0)),'State Landscape Data'!$B$8:$B$57,$C96,'State Landscape Data'!$C$8:$C$57,$D96)),"-",SUMIFS(INDEX('State Landscape Data'!$M$8:$AE$57,0,MATCH(CONCATENATE($J96,M$6),'State Landscape Data'!$M$6:$AE$6,0)),'State Landscape Data'!$B$8:$B$57,$C96,'State Landscape Data'!$C$8:$C$57,$D96))</f>
        <v>-</v>
      </c>
      <c r="N96" s="154">
        <f>IF(ISNA(SUMIFS(INDEX('State Landscape Data'!$M$8:$AE$57,0,MATCH(CONCATENATE($J96,N$6),'State Landscape Data'!$M$6:$AE$6,0)),'State Landscape Data'!$B$8:$B$57,$C96,'State Landscape Data'!$C$8:$C$57,$D96)),"-",SUMIFS(INDEX('State Landscape Data'!$M$8:$AE$57,0,MATCH(CONCATENATE($J96,N$6),'State Landscape Data'!$M$6:$AE$6,0)),'State Landscape Data'!$B$8:$B$57,$C96,'State Landscape Data'!$C$8:$C$57,$D96))</f>
        <v>0</v>
      </c>
    </row>
    <row r="97" spans="2:14" x14ac:dyDescent="0.35">
      <c r="B97" s="37" t="s">
        <v>80</v>
      </c>
      <c r="C97" s="38" t="str">
        <f>IF(ISBLANK('State Landscape Data'!$B$18),"-",'State Landscape Data'!$B$18)</f>
        <v>-</v>
      </c>
      <c r="D97" s="38" t="str">
        <f>IF(ISBLANK('State Landscape Data'!$C$18),"-",'State Landscape Data'!$C$18)</f>
        <v>-</v>
      </c>
      <c r="E97" s="38" t="str">
        <f>IF(ISBLANK('State Landscape Data'!$D$18),"-",'State Landscape Data'!$D$18)</f>
        <v>-</v>
      </c>
      <c r="F97" s="38" t="str">
        <f>IF(ISBLANK('State Landscape Data'!$E$18),"-",'State Landscape Data'!$E$18)</f>
        <v>-</v>
      </c>
      <c r="G97" s="38" t="str">
        <f>IF(ISBLANK('State Landscape Data'!$F$18),"-",'State Landscape Data'!$F$18)</f>
        <v>-</v>
      </c>
      <c r="H97" s="38" t="s">
        <v>64</v>
      </c>
      <c r="I97" s="38" t="s">
        <v>64</v>
      </c>
      <c r="J97" s="38" t="str">
        <f t="shared" si="10"/>
        <v>BaselineBaseline</v>
      </c>
      <c r="K97" s="38" t="str">
        <f>IF(ISBLANK('State Landscape Data'!$K$18),"-",'State Landscape Data'!$K$18)</f>
        <v>-</v>
      </c>
      <c r="L97" s="43">
        <f>IF(ISNA(SUMIFS(INDEX('State Landscape Data'!$M$8:$AE$57,0,MATCH(CONCATENATE($J97,L$6),'State Landscape Data'!$M$6:$AE$6,0)),'State Landscape Data'!$B$8:$B$57,$C97,'State Landscape Data'!$C$8:$C$57,$D97)),"-",SUMIFS(INDEX('State Landscape Data'!$M$8:$AE$57,0,MATCH(CONCATENATE($J97,L$6),'State Landscape Data'!$M$6:$AE$6,0)),'State Landscape Data'!$B$8:$B$57,$C97,'State Landscape Data'!$C$8:$C$57,$D97))</f>
        <v>0</v>
      </c>
      <c r="M97" s="43">
        <f>IF(ISNA(SUMIFS(INDEX('State Landscape Data'!$M$8:$AE$57,0,MATCH(CONCATENATE($J97,M$6),'State Landscape Data'!$M$6:$AE$6,0)),'State Landscape Data'!$B$8:$B$57,$C97,'State Landscape Data'!$C$8:$C$57,$D97)),"-",SUMIFS(INDEX('State Landscape Data'!$M$8:$AE$57,0,MATCH(CONCATENATE($J97,M$6),'State Landscape Data'!$M$6:$AE$6,0)),'State Landscape Data'!$B$8:$B$57,$C97,'State Landscape Data'!$C$8:$C$57,$D97))</f>
        <v>0</v>
      </c>
      <c r="N97" s="154">
        <f>IF(ISNA(SUMIFS(INDEX('State Landscape Data'!$M$8:$AE$57,0,MATCH(CONCATENATE($J97,N$6),'State Landscape Data'!$M$6:$AE$6,0)),'State Landscape Data'!$B$8:$B$57,$C97,'State Landscape Data'!$C$8:$C$57,$D97)),"-",SUMIFS(INDEX('State Landscape Data'!$M$8:$AE$57,0,MATCH(CONCATENATE($J97,N$6),'State Landscape Data'!$M$6:$AE$6,0)),'State Landscape Data'!$B$8:$B$57,$C97,'State Landscape Data'!$C$8:$C$57,$D97))</f>
        <v>0</v>
      </c>
    </row>
    <row r="98" spans="2:14" x14ac:dyDescent="0.35">
      <c r="B98" s="37" t="s">
        <v>80</v>
      </c>
      <c r="C98" s="38" t="str">
        <f>IF(ISBLANK('State Landscape Data'!$B$18),"-",'State Landscape Data'!$B$18)</f>
        <v>-</v>
      </c>
      <c r="D98" s="38" t="str">
        <f>IF(ISBLANK('State Landscape Data'!$C$18),"-",'State Landscape Data'!$C$18)</f>
        <v>-</v>
      </c>
      <c r="E98" s="38" t="str">
        <f>IF(ISBLANK('State Landscape Data'!$D$18),"-",'State Landscape Data'!$D$18)</f>
        <v>-</v>
      </c>
      <c r="F98" s="38" t="str">
        <f>IF(ISBLANK('State Landscape Data'!$E$18),"-",'State Landscape Data'!$E$18)</f>
        <v>-</v>
      </c>
      <c r="G98" s="38" t="str">
        <f>IF(ISBLANK('State Landscape Data'!$F$18),"-",'State Landscape Data'!$F$18)</f>
        <v>-</v>
      </c>
      <c r="H98" s="38">
        <v>1</v>
      </c>
      <c r="I98" s="38">
        <v>5</v>
      </c>
      <c r="J98" s="38" t="str">
        <f t="shared" si="10"/>
        <v>15</v>
      </c>
      <c r="K98" s="38" t="str">
        <f>IF(ISBLANK('State Landscape Data'!$K$18),"-",'State Landscape Data'!$K$18)</f>
        <v>-</v>
      </c>
      <c r="L98" s="43">
        <f>IF(ISNA(SUMIFS(INDEX('State Landscape Data'!$M$8:$AE$57,0,MATCH(CONCATENATE($J98,L$6),'State Landscape Data'!$M$6:$AE$6,0)),'State Landscape Data'!$B$8:$B$57,$C98,'State Landscape Data'!$C$8:$C$57,$D98)),"-",SUMIFS(INDEX('State Landscape Data'!$M$8:$AE$57,0,MATCH(CONCATENATE($J98,L$6),'State Landscape Data'!$M$6:$AE$6,0)),'State Landscape Data'!$B$8:$B$57,$C98,'State Landscape Data'!$C$8:$C$57,$D98))</f>
        <v>0</v>
      </c>
      <c r="M98" s="43">
        <f>IF(ISNA(SUMIFS(INDEX('State Landscape Data'!$M$8:$AE$57,0,MATCH(CONCATENATE($J98,M$6),'State Landscape Data'!$M$6:$AE$6,0)),'State Landscape Data'!$B$8:$B$57,$C98,'State Landscape Data'!$C$8:$C$57,$D98)),"-",SUMIFS(INDEX('State Landscape Data'!$M$8:$AE$57,0,MATCH(CONCATENATE($J98,M$6),'State Landscape Data'!$M$6:$AE$6,0)),'State Landscape Data'!$B$8:$B$57,$C98,'State Landscape Data'!$C$8:$C$57,$D98))</f>
        <v>0</v>
      </c>
      <c r="N98" s="154">
        <f>IF(ISNA(SUMIFS(INDEX('State Landscape Data'!$M$8:$AE$57,0,MATCH(CONCATENATE($J98,N$6),'State Landscape Data'!$M$6:$AE$6,0)),'State Landscape Data'!$B$8:$B$57,$C98,'State Landscape Data'!$C$8:$C$57,$D98)),"-",SUMIFS(INDEX('State Landscape Data'!$M$8:$AE$57,0,MATCH(CONCATENATE($J98,N$6),'State Landscape Data'!$M$6:$AE$6,0)),'State Landscape Data'!$B$8:$B$57,$C98,'State Landscape Data'!$C$8:$C$57,$D98))</f>
        <v>0</v>
      </c>
    </row>
    <row r="99" spans="2:14" x14ac:dyDescent="0.35">
      <c r="B99" s="37" t="s">
        <v>80</v>
      </c>
      <c r="C99" s="38" t="str">
        <f>IF(ISBLANK('State Landscape Data'!$B$18),"-",'State Landscape Data'!$B$18)</f>
        <v>-</v>
      </c>
      <c r="D99" s="38" t="str">
        <f>IF(ISBLANK('State Landscape Data'!$C$18),"-",'State Landscape Data'!$C$18)</f>
        <v>-</v>
      </c>
      <c r="E99" s="38" t="str">
        <f>IF(ISBLANK('State Landscape Data'!$D$18),"-",'State Landscape Data'!$D$18)</f>
        <v>-</v>
      </c>
      <c r="F99" s="38" t="str">
        <f>IF(ISBLANK('State Landscape Data'!$E$18),"-",'State Landscape Data'!$E$18)</f>
        <v>-</v>
      </c>
      <c r="G99" s="38" t="str">
        <f>IF(ISBLANK('State Landscape Data'!$F$18),"-",'State Landscape Data'!$F$18)</f>
        <v>-</v>
      </c>
      <c r="H99" s="38">
        <v>1</v>
      </c>
      <c r="I99" s="38" t="s">
        <v>65</v>
      </c>
      <c r="J99" s="38" t="str">
        <f t="shared" si="10"/>
        <v>1Goal</v>
      </c>
      <c r="K99" s="38" t="str">
        <f>IF(ISBLANK('State Landscape Data'!$K$18),"-",'State Landscape Data'!$K$18)</f>
        <v>-</v>
      </c>
      <c r="L99" s="43" t="str">
        <f>IF(ISNA(SUMIFS(INDEX('State Landscape Data'!$M$8:$AE$57,0,MATCH(CONCATENATE($J99,L$6),'State Landscape Data'!$M$6:$AE$6,0)),'State Landscape Data'!$B$8:$B$57,$C99,'State Landscape Data'!$C$8:$C$57,$D99)),"-",SUMIFS(INDEX('State Landscape Data'!$M$8:$AE$57,0,MATCH(CONCATENATE($J99,L$6),'State Landscape Data'!$M$6:$AE$6,0)),'State Landscape Data'!$B$8:$B$57,$C99,'State Landscape Data'!$C$8:$C$57,$D99))</f>
        <v>-</v>
      </c>
      <c r="M99" s="43" t="str">
        <f>IF(ISNA(SUMIFS(INDEX('State Landscape Data'!$M$8:$AE$57,0,MATCH(CONCATENATE($J99,M$6),'State Landscape Data'!$M$6:$AE$6,0)),'State Landscape Data'!$B$8:$B$57,$C99,'State Landscape Data'!$C$8:$C$57,$D99)),"-",SUMIFS(INDEX('State Landscape Data'!$M$8:$AE$57,0,MATCH(CONCATENATE($J99,M$6),'State Landscape Data'!$M$6:$AE$6,0)),'State Landscape Data'!$B$8:$B$57,$C99,'State Landscape Data'!$C$8:$C$57,$D99))</f>
        <v>-</v>
      </c>
      <c r="N99" s="154">
        <f>IF(ISNA(SUMIFS(INDEX('State Landscape Data'!$M$8:$AE$57,0,MATCH(CONCATENATE($J99,N$6),'State Landscape Data'!$M$6:$AE$6,0)),'State Landscape Data'!$B$8:$B$57,$C99,'State Landscape Data'!$C$8:$C$57,$D99)),"-",SUMIFS(INDEX('State Landscape Data'!$M$8:$AE$57,0,MATCH(CONCATENATE($J99,N$6),'State Landscape Data'!$M$6:$AE$6,0)),'State Landscape Data'!$B$8:$B$57,$C99,'State Landscape Data'!$C$8:$C$57,$D99))</f>
        <v>0</v>
      </c>
    </row>
    <row r="100" spans="2:14" x14ac:dyDescent="0.35">
      <c r="B100" s="37" t="s">
        <v>80</v>
      </c>
      <c r="C100" s="38" t="str">
        <f>IF(ISBLANK('State Landscape Data'!$B$18),"-",'State Landscape Data'!$B$18)</f>
        <v>-</v>
      </c>
      <c r="D100" s="38" t="str">
        <f>IF(ISBLANK('State Landscape Data'!$C$18),"-",'State Landscape Data'!$C$18)</f>
        <v>-</v>
      </c>
      <c r="E100" s="38" t="str">
        <f>IF(ISBLANK('State Landscape Data'!$D$18),"-",'State Landscape Data'!$D$18)</f>
        <v>-</v>
      </c>
      <c r="F100" s="38" t="str">
        <f>IF(ISBLANK('State Landscape Data'!$E$18),"-",'State Landscape Data'!$E$18)</f>
        <v>-</v>
      </c>
      <c r="G100" s="38" t="str">
        <f>IF(ISBLANK('State Landscape Data'!$F$18),"-",'State Landscape Data'!$F$18)</f>
        <v>-</v>
      </c>
      <c r="H100" s="38">
        <v>2</v>
      </c>
      <c r="I100" s="38">
        <v>5</v>
      </c>
      <c r="J100" s="38" t="str">
        <f t="shared" si="10"/>
        <v>25</v>
      </c>
      <c r="K100" s="38" t="str">
        <f>IF(ISBLANK('State Landscape Data'!$K$18),"-",'State Landscape Data'!$K$18)</f>
        <v>-</v>
      </c>
      <c r="L100" s="43">
        <f>IF(ISNA(SUMIFS(INDEX('State Landscape Data'!$M$8:$AE$57,0,MATCH(CONCATENATE($J100,L$6),'State Landscape Data'!$M$6:$AE$6,0)),'State Landscape Data'!$B$8:$B$57,$C100,'State Landscape Data'!$C$8:$C$57,$D100)),"-",SUMIFS(INDEX('State Landscape Data'!$M$8:$AE$57,0,MATCH(CONCATENATE($J100,L$6),'State Landscape Data'!$M$6:$AE$6,0)),'State Landscape Data'!$B$8:$B$57,$C100,'State Landscape Data'!$C$8:$C$57,$D100))</f>
        <v>0</v>
      </c>
      <c r="M100" s="43">
        <f>IF(ISNA(SUMIFS(INDEX('State Landscape Data'!$M$8:$AE$57,0,MATCH(CONCATENATE($J100,M$6),'State Landscape Data'!$M$6:$AE$6,0)),'State Landscape Data'!$B$8:$B$57,$C100,'State Landscape Data'!$C$8:$C$57,$D100)),"-",SUMIFS(INDEX('State Landscape Data'!$M$8:$AE$57,0,MATCH(CONCATENATE($J100,M$6),'State Landscape Data'!$M$6:$AE$6,0)),'State Landscape Data'!$B$8:$B$57,$C100,'State Landscape Data'!$C$8:$C$57,$D100))</f>
        <v>0</v>
      </c>
      <c r="N100" s="154">
        <f>IF(ISNA(SUMIFS(INDEX('State Landscape Data'!$M$8:$AE$57,0,MATCH(CONCATENATE($J100,N$6),'State Landscape Data'!$M$6:$AE$6,0)),'State Landscape Data'!$B$8:$B$57,$C100,'State Landscape Data'!$C$8:$C$57,$D100)),"-",SUMIFS(INDEX('State Landscape Data'!$M$8:$AE$57,0,MATCH(CONCATENATE($J100,N$6),'State Landscape Data'!$M$6:$AE$6,0)),'State Landscape Data'!$B$8:$B$57,$C100,'State Landscape Data'!$C$8:$C$57,$D100))</f>
        <v>0</v>
      </c>
    </row>
    <row r="101" spans="2:14" x14ac:dyDescent="0.35">
      <c r="B101" s="37" t="s">
        <v>80</v>
      </c>
      <c r="C101" s="38" t="str">
        <f>IF(ISBLANK('State Landscape Data'!$B$18),"-",'State Landscape Data'!$B$18)</f>
        <v>-</v>
      </c>
      <c r="D101" s="38" t="str">
        <f>IF(ISBLANK('State Landscape Data'!$C$18),"-",'State Landscape Data'!$C$18)</f>
        <v>-</v>
      </c>
      <c r="E101" s="38" t="str">
        <f>IF(ISBLANK('State Landscape Data'!$D$18),"-",'State Landscape Data'!$D$18)</f>
        <v>-</v>
      </c>
      <c r="F101" s="38" t="str">
        <f>IF(ISBLANK('State Landscape Data'!$E$18),"-",'State Landscape Data'!$E$18)</f>
        <v>-</v>
      </c>
      <c r="G101" s="38" t="str">
        <f>IF(ISBLANK('State Landscape Data'!$F$18),"-",'State Landscape Data'!$F$18)</f>
        <v>-</v>
      </c>
      <c r="H101" s="38">
        <v>2</v>
      </c>
      <c r="I101" s="38" t="s">
        <v>65</v>
      </c>
      <c r="J101" s="38" t="str">
        <f t="shared" si="10"/>
        <v>2Goal</v>
      </c>
      <c r="K101" s="38" t="str">
        <f>IF(ISBLANK('State Landscape Data'!$K$18),"-",'State Landscape Data'!$K$18)</f>
        <v>-</v>
      </c>
      <c r="L101" s="43" t="str">
        <f>IF(ISNA(SUMIFS(INDEX('State Landscape Data'!$M$8:$AE$57,0,MATCH(CONCATENATE($J101,L$6),'State Landscape Data'!$M$6:$AE$6,0)),'State Landscape Data'!$B$8:$B$57,$C101,'State Landscape Data'!$C$8:$C$57,$D101)),"-",SUMIFS(INDEX('State Landscape Data'!$M$8:$AE$57,0,MATCH(CONCATENATE($J101,L$6),'State Landscape Data'!$M$6:$AE$6,0)),'State Landscape Data'!$B$8:$B$57,$C101,'State Landscape Data'!$C$8:$C$57,$D101))</f>
        <v>-</v>
      </c>
      <c r="M101" s="43" t="str">
        <f>IF(ISNA(SUMIFS(INDEX('State Landscape Data'!$M$8:$AE$57,0,MATCH(CONCATENATE($J101,M$6),'State Landscape Data'!$M$6:$AE$6,0)),'State Landscape Data'!$B$8:$B$57,$C101,'State Landscape Data'!$C$8:$C$57,$D101)),"-",SUMIFS(INDEX('State Landscape Data'!$M$8:$AE$57,0,MATCH(CONCATENATE($J101,M$6),'State Landscape Data'!$M$6:$AE$6,0)),'State Landscape Data'!$B$8:$B$57,$C101,'State Landscape Data'!$C$8:$C$57,$D101))</f>
        <v>-</v>
      </c>
      <c r="N101" s="154">
        <f>IF(ISNA(SUMIFS(INDEX('State Landscape Data'!$M$8:$AE$57,0,MATCH(CONCATENATE($J101,N$6),'State Landscape Data'!$M$6:$AE$6,0)),'State Landscape Data'!$B$8:$B$57,$C101,'State Landscape Data'!$C$8:$C$57,$D101)),"-",SUMIFS(INDEX('State Landscape Data'!$M$8:$AE$57,0,MATCH(CONCATENATE($J101,N$6),'State Landscape Data'!$M$6:$AE$6,0)),'State Landscape Data'!$B$8:$B$57,$C101,'State Landscape Data'!$C$8:$C$57,$D101))</f>
        <v>0</v>
      </c>
    </row>
    <row r="102" spans="2:14" x14ac:dyDescent="0.35">
      <c r="B102" s="37" t="s">
        <v>80</v>
      </c>
      <c r="C102" s="38" t="str">
        <f>IF(ISBLANK('State Landscape Data'!$B$18),"-",'State Landscape Data'!$B$18)</f>
        <v>-</v>
      </c>
      <c r="D102" s="38" t="str">
        <f>IF(ISBLANK('State Landscape Data'!$C$18),"-",'State Landscape Data'!$C$18)</f>
        <v>-</v>
      </c>
      <c r="E102" s="38" t="str">
        <f>IF(ISBLANK('State Landscape Data'!$D$18),"-",'State Landscape Data'!$D$18)</f>
        <v>-</v>
      </c>
      <c r="F102" s="38" t="str">
        <f>IF(ISBLANK('State Landscape Data'!$E$18),"-",'State Landscape Data'!$E$18)</f>
        <v>-</v>
      </c>
      <c r="G102" s="38" t="str">
        <f>IF(ISBLANK('State Landscape Data'!$F$18),"-",'State Landscape Data'!$F$18)</f>
        <v>-</v>
      </c>
      <c r="H102" s="38">
        <v>3</v>
      </c>
      <c r="I102" s="38">
        <v>5</v>
      </c>
      <c r="J102" s="38" t="str">
        <f t="shared" si="10"/>
        <v>35</v>
      </c>
      <c r="K102" s="38" t="str">
        <f>IF(ISBLANK('State Landscape Data'!$K$18),"-",'State Landscape Data'!$K$18)</f>
        <v>-</v>
      </c>
      <c r="L102" s="43">
        <f>IF(ISNA(SUMIFS(INDEX('State Landscape Data'!$M$8:$AE$57,0,MATCH(CONCATENATE($J102,L$6),'State Landscape Data'!$M$6:$AE$6,0)),'State Landscape Data'!$B$8:$B$57,$C102,'State Landscape Data'!$C$8:$C$57,$D102)),"-",SUMIFS(INDEX('State Landscape Data'!$M$8:$AE$57,0,MATCH(CONCATENATE($J102,L$6),'State Landscape Data'!$M$6:$AE$6,0)),'State Landscape Data'!$B$8:$B$57,$C102,'State Landscape Data'!$C$8:$C$57,$D102))</f>
        <v>0</v>
      </c>
      <c r="M102" s="43">
        <f>IF(ISNA(SUMIFS(INDEX('State Landscape Data'!$M$8:$AE$57,0,MATCH(CONCATENATE($J102,M$6),'State Landscape Data'!$M$6:$AE$6,0)),'State Landscape Data'!$B$8:$B$57,$C102,'State Landscape Data'!$C$8:$C$57,$D102)),"-",SUMIFS(INDEX('State Landscape Data'!$M$8:$AE$57,0,MATCH(CONCATENATE($J102,M$6),'State Landscape Data'!$M$6:$AE$6,0)),'State Landscape Data'!$B$8:$B$57,$C102,'State Landscape Data'!$C$8:$C$57,$D102))</f>
        <v>0</v>
      </c>
      <c r="N102" s="154">
        <f>IF(ISNA(SUMIFS(INDEX('State Landscape Data'!$M$8:$AE$57,0,MATCH(CONCATENATE($J102,N$6),'State Landscape Data'!$M$6:$AE$6,0)),'State Landscape Data'!$B$8:$B$57,$C102,'State Landscape Data'!$C$8:$C$57,$D102)),"-",SUMIFS(INDEX('State Landscape Data'!$M$8:$AE$57,0,MATCH(CONCATENATE($J102,N$6),'State Landscape Data'!$M$6:$AE$6,0)),'State Landscape Data'!$B$8:$B$57,$C102,'State Landscape Data'!$C$8:$C$57,$D102))</f>
        <v>0</v>
      </c>
    </row>
    <row r="103" spans="2:14" x14ac:dyDescent="0.35">
      <c r="B103" s="37" t="s">
        <v>80</v>
      </c>
      <c r="C103" s="38" t="str">
        <f>IF(ISBLANK('State Landscape Data'!$B$18),"-",'State Landscape Data'!$B$18)</f>
        <v>-</v>
      </c>
      <c r="D103" s="38" t="str">
        <f>IF(ISBLANK('State Landscape Data'!$C$18),"-",'State Landscape Data'!$C$18)</f>
        <v>-</v>
      </c>
      <c r="E103" s="38" t="str">
        <f>IF(ISBLANK('State Landscape Data'!$D$18),"-",'State Landscape Data'!$D$18)</f>
        <v>-</v>
      </c>
      <c r="F103" s="38" t="str">
        <f>IF(ISBLANK('State Landscape Data'!$E$18),"-",'State Landscape Data'!$E$18)</f>
        <v>-</v>
      </c>
      <c r="G103" s="38" t="str">
        <f>IF(ISBLANK('State Landscape Data'!$F$18),"-",'State Landscape Data'!$F$18)</f>
        <v>-</v>
      </c>
      <c r="H103" s="38">
        <v>3</v>
      </c>
      <c r="I103" s="38" t="s">
        <v>65</v>
      </c>
      <c r="J103" s="38" t="str">
        <f t="shared" si="10"/>
        <v>3Goal</v>
      </c>
      <c r="K103" s="38" t="str">
        <f>IF(ISBLANK('State Landscape Data'!$K$18),"-",'State Landscape Data'!$K$18)</f>
        <v>-</v>
      </c>
      <c r="L103" s="43" t="str">
        <f>IF(ISNA(SUMIFS(INDEX('State Landscape Data'!$M$8:$AE$57,0,MATCH(CONCATENATE($J103,L$6),'State Landscape Data'!$M$6:$AE$6,0)),'State Landscape Data'!$B$8:$B$57,$C103,'State Landscape Data'!$C$8:$C$57,$D103)),"-",SUMIFS(INDEX('State Landscape Data'!$M$8:$AE$57,0,MATCH(CONCATENATE($J103,L$6),'State Landscape Data'!$M$6:$AE$6,0)),'State Landscape Data'!$B$8:$B$57,$C103,'State Landscape Data'!$C$8:$C$57,$D103))</f>
        <v>-</v>
      </c>
      <c r="M103" s="43" t="str">
        <f>IF(ISNA(SUMIFS(INDEX('State Landscape Data'!$M$8:$AE$57,0,MATCH(CONCATENATE($J103,M$6),'State Landscape Data'!$M$6:$AE$6,0)),'State Landscape Data'!$B$8:$B$57,$C103,'State Landscape Data'!$C$8:$C$57,$D103)),"-",SUMIFS(INDEX('State Landscape Data'!$M$8:$AE$57,0,MATCH(CONCATENATE($J103,M$6),'State Landscape Data'!$M$6:$AE$6,0)),'State Landscape Data'!$B$8:$B$57,$C103,'State Landscape Data'!$C$8:$C$57,$D103))</f>
        <v>-</v>
      </c>
      <c r="N103" s="154">
        <f>IF(ISNA(SUMIFS(INDEX('State Landscape Data'!$M$8:$AE$57,0,MATCH(CONCATENATE($J103,N$6),'State Landscape Data'!$M$6:$AE$6,0)),'State Landscape Data'!$B$8:$B$57,$C103,'State Landscape Data'!$C$8:$C$57,$D103)),"-",SUMIFS(INDEX('State Landscape Data'!$M$8:$AE$57,0,MATCH(CONCATENATE($J103,N$6),'State Landscape Data'!$M$6:$AE$6,0)),'State Landscape Data'!$B$8:$B$57,$C103,'State Landscape Data'!$C$8:$C$57,$D103))</f>
        <v>0</v>
      </c>
    </row>
    <row r="104" spans="2:14" x14ac:dyDescent="0.35">
      <c r="B104" s="37" t="s">
        <v>80</v>
      </c>
      <c r="C104" s="38" t="str">
        <f>IF(ISBLANK('State Landscape Data'!$B$18),"-",'State Landscape Data'!$B$18)</f>
        <v>-</v>
      </c>
      <c r="D104" s="38" t="str">
        <f>IF(ISBLANK('State Landscape Data'!$C$18),"-",'State Landscape Data'!$C$18)</f>
        <v>-</v>
      </c>
      <c r="E104" s="38" t="str">
        <f>IF(ISBLANK('State Landscape Data'!$D$18),"-",'State Landscape Data'!$D$18)</f>
        <v>-</v>
      </c>
      <c r="F104" s="38" t="str">
        <f>IF(ISBLANK('State Landscape Data'!$E$18),"-",'State Landscape Data'!$E$18)</f>
        <v>-</v>
      </c>
      <c r="G104" s="38" t="str">
        <f>IF(ISBLANK('State Landscape Data'!$F$18),"-",'State Landscape Data'!$F$18)</f>
        <v>-</v>
      </c>
      <c r="H104" s="38">
        <v>4</v>
      </c>
      <c r="I104" s="38">
        <v>5</v>
      </c>
      <c r="J104" s="38" t="str">
        <f t="shared" ref="J104:J105" si="12">CONCATENATE(H104,I104)</f>
        <v>45</v>
      </c>
      <c r="K104" s="38" t="str">
        <f>IF(ISBLANK('State Landscape Data'!$K$18),"-",'State Landscape Data'!$K$18)</f>
        <v>-</v>
      </c>
      <c r="L104" s="43">
        <f>IF(ISNA(SUMIFS(INDEX('State Landscape Data'!$M$8:$AE$57,0,MATCH(CONCATENATE($J104,L$6),'State Landscape Data'!$M$6:$AE$6,0)),'State Landscape Data'!$B$8:$B$57,$C104,'State Landscape Data'!$C$8:$C$57,$D104)),"-",SUMIFS(INDEX('State Landscape Data'!$M$8:$AE$57,0,MATCH(CONCATENATE($J104,L$6),'State Landscape Data'!$M$6:$AE$6,0)),'State Landscape Data'!$B$8:$B$57,$C104,'State Landscape Data'!$C$8:$C$57,$D104))</f>
        <v>0</v>
      </c>
      <c r="M104" s="43">
        <f>IF(ISNA(SUMIFS(INDEX('State Landscape Data'!$M$8:$AE$57,0,MATCH(CONCATENATE($J104,M$6),'State Landscape Data'!$M$6:$AE$6,0)),'State Landscape Data'!$B$8:$B$57,$C104,'State Landscape Data'!$C$8:$C$57,$D104)),"-",SUMIFS(INDEX('State Landscape Data'!$M$8:$AE$57,0,MATCH(CONCATENATE($J104,M$6),'State Landscape Data'!$M$6:$AE$6,0)),'State Landscape Data'!$B$8:$B$57,$C104,'State Landscape Data'!$C$8:$C$57,$D104))</f>
        <v>0</v>
      </c>
      <c r="N104" s="154">
        <f>IF(ISNA(SUMIFS(INDEX('State Landscape Data'!$M$8:$AE$57,0,MATCH(CONCATENATE($J104,N$6),'State Landscape Data'!$M$6:$AE$6,0)),'State Landscape Data'!$B$8:$B$57,$C104,'State Landscape Data'!$C$8:$C$57,$D104)),"-",SUMIFS(INDEX('State Landscape Data'!$M$8:$AE$57,0,MATCH(CONCATENATE($J104,N$6),'State Landscape Data'!$M$6:$AE$6,0)),'State Landscape Data'!$B$8:$B$57,$C104,'State Landscape Data'!$C$8:$C$57,$D104))</f>
        <v>0</v>
      </c>
    </row>
    <row r="105" spans="2:14" x14ac:dyDescent="0.35">
      <c r="B105" s="37" t="s">
        <v>80</v>
      </c>
      <c r="C105" s="38" t="str">
        <f>IF(ISBLANK('State Landscape Data'!$B$18),"-",'State Landscape Data'!$B$18)</f>
        <v>-</v>
      </c>
      <c r="D105" s="38" t="str">
        <f>IF(ISBLANK('State Landscape Data'!$C$18),"-",'State Landscape Data'!$C$18)</f>
        <v>-</v>
      </c>
      <c r="E105" s="38" t="str">
        <f>IF(ISBLANK('State Landscape Data'!$D$18),"-",'State Landscape Data'!$D$18)</f>
        <v>-</v>
      </c>
      <c r="F105" s="38" t="str">
        <f>IF(ISBLANK('State Landscape Data'!$E$18),"-",'State Landscape Data'!$E$18)</f>
        <v>-</v>
      </c>
      <c r="G105" s="38" t="str">
        <f>IF(ISBLANK('State Landscape Data'!$F$18),"-",'State Landscape Data'!$F$18)</f>
        <v>-</v>
      </c>
      <c r="H105" s="38">
        <v>4</v>
      </c>
      <c r="I105" s="38" t="s">
        <v>65</v>
      </c>
      <c r="J105" s="38" t="str">
        <f t="shared" si="12"/>
        <v>4Goal</v>
      </c>
      <c r="K105" s="38" t="str">
        <f>IF(ISBLANK('State Landscape Data'!$K$18),"-",'State Landscape Data'!$K$18)</f>
        <v>-</v>
      </c>
      <c r="L105" s="43" t="str">
        <f>IF(ISNA(SUMIFS(INDEX('State Landscape Data'!$M$8:$AE$57,0,MATCH(CONCATENATE($J105,L$6),'State Landscape Data'!$M$6:$AE$6,0)),'State Landscape Data'!$B$8:$B$57,$C105,'State Landscape Data'!$C$8:$C$57,$D105)),"-",SUMIFS(INDEX('State Landscape Data'!$M$8:$AE$57,0,MATCH(CONCATENATE($J105,L$6),'State Landscape Data'!$M$6:$AE$6,0)),'State Landscape Data'!$B$8:$B$57,$C105,'State Landscape Data'!$C$8:$C$57,$D105))</f>
        <v>-</v>
      </c>
      <c r="M105" s="43" t="str">
        <f>IF(ISNA(SUMIFS(INDEX('State Landscape Data'!$M$8:$AE$57,0,MATCH(CONCATENATE($J105,M$6),'State Landscape Data'!$M$6:$AE$6,0)),'State Landscape Data'!$B$8:$B$57,$C105,'State Landscape Data'!$C$8:$C$57,$D105)),"-",SUMIFS(INDEX('State Landscape Data'!$M$8:$AE$57,0,MATCH(CONCATENATE($J105,M$6),'State Landscape Data'!$M$6:$AE$6,0)),'State Landscape Data'!$B$8:$B$57,$C105,'State Landscape Data'!$C$8:$C$57,$D105))</f>
        <v>-</v>
      </c>
      <c r="N105" s="154">
        <f>IF(ISNA(SUMIFS(INDEX('State Landscape Data'!$M$8:$AE$57,0,MATCH(CONCATENATE($J105,N$6),'State Landscape Data'!$M$6:$AE$6,0)),'State Landscape Data'!$B$8:$B$57,$C105,'State Landscape Data'!$C$8:$C$57,$D105)),"-",SUMIFS(INDEX('State Landscape Data'!$M$8:$AE$57,0,MATCH(CONCATENATE($J105,N$6),'State Landscape Data'!$M$6:$AE$6,0)),'State Landscape Data'!$B$8:$B$57,$C105,'State Landscape Data'!$C$8:$C$57,$D105))</f>
        <v>0</v>
      </c>
    </row>
    <row r="106" spans="2:14" x14ac:dyDescent="0.35">
      <c r="B106" s="37" t="s">
        <v>80</v>
      </c>
      <c r="C106" s="38" t="str">
        <f>IF(ISBLANK('State Landscape Data'!$B$19),"-",'State Landscape Data'!$B$19)</f>
        <v>-</v>
      </c>
      <c r="D106" s="38" t="str">
        <f>IF(ISBLANK('State Landscape Data'!$C$19),"-",'State Landscape Data'!$C$19)</f>
        <v>-</v>
      </c>
      <c r="E106" s="38" t="str">
        <f>IF(ISBLANK('State Landscape Data'!$D$19),"-",'State Landscape Data'!$D$19)</f>
        <v>-</v>
      </c>
      <c r="F106" s="38" t="str">
        <f>IF(ISBLANK('State Landscape Data'!$E$19),"-",'State Landscape Data'!$E$19)</f>
        <v>-</v>
      </c>
      <c r="G106" s="38" t="str">
        <f>IF(ISBLANK('State Landscape Data'!$F$19),"-",'State Landscape Data'!$F$19)</f>
        <v>-</v>
      </c>
      <c r="H106" s="38" t="s">
        <v>64</v>
      </c>
      <c r="I106" s="38" t="s">
        <v>64</v>
      </c>
      <c r="J106" s="38" t="str">
        <f t="shared" si="10"/>
        <v>BaselineBaseline</v>
      </c>
      <c r="K106" s="38" t="str">
        <f>IF(ISBLANK('State Landscape Data'!$K$19),"-",'State Landscape Data'!$K$19)</f>
        <v>-</v>
      </c>
      <c r="L106" s="43">
        <f>IF(ISNA(SUMIFS(INDEX('State Landscape Data'!$M$8:$AE$57,0,MATCH(CONCATENATE($J106,L$6),'State Landscape Data'!$M$6:$AE$6,0)),'State Landscape Data'!$B$8:$B$57,$C106,'State Landscape Data'!$C$8:$C$57,$D106)),"-",SUMIFS(INDEX('State Landscape Data'!$M$8:$AE$57,0,MATCH(CONCATENATE($J106,L$6),'State Landscape Data'!$M$6:$AE$6,0)),'State Landscape Data'!$B$8:$B$57,$C106,'State Landscape Data'!$C$8:$C$57,$D106))</f>
        <v>0</v>
      </c>
      <c r="M106" s="43">
        <f>IF(ISNA(SUMIFS(INDEX('State Landscape Data'!$M$8:$AE$57,0,MATCH(CONCATENATE($J106,M$6),'State Landscape Data'!$M$6:$AE$6,0)),'State Landscape Data'!$B$8:$B$57,$C106,'State Landscape Data'!$C$8:$C$57,$D106)),"-",SUMIFS(INDEX('State Landscape Data'!$M$8:$AE$57,0,MATCH(CONCATENATE($J106,M$6),'State Landscape Data'!$M$6:$AE$6,0)),'State Landscape Data'!$B$8:$B$57,$C106,'State Landscape Data'!$C$8:$C$57,$D106))</f>
        <v>0</v>
      </c>
      <c r="N106" s="154">
        <f>IF(ISNA(SUMIFS(INDEX('State Landscape Data'!$M$8:$AE$57,0,MATCH(CONCATENATE($J106,N$6),'State Landscape Data'!$M$6:$AE$6,0)),'State Landscape Data'!$B$8:$B$57,$C106,'State Landscape Data'!$C$8:$C$57,$D106)),"-",SUMIFS(INDEX('State Landscape Data'!$M$8:$AE$57,0,MATCH(CONCATENATE($J106,N$6),'State Landscape Data'!$M$6:$AE$6,0)),'State Landscape Data'!$B$8:$B$57,$C106,'State Landscape Data'!$C$8:$C$57,$D106))</f>
        <v>0</v>
      </c>
    </row>
    <row r="107" spans="2:14" x14ac:dyDescent="0.35">
      <c r="B107" s="37" t="s">
        <v>80</v>
      </c>
      <c r="C107" s="38" t="str">
        <f>IF(ISBLANK('State Landscape Data'!$B$19),"-",'State Landscape Data'!$B$19)</f>
        <v>-</v>
      </c>
      <c r="D107" s="38" t="str">
        <f>IF(ISBLANK('State Landscape Data'!$C$19),"-",'State Landscape Data'!$C$19)</f>
        <v>-</v>
      </c>
      <c r="E107" s="38" t="str">
        <f>IF(ISBLANK('State Landscape Data'!$D$19),"-",'State Landscape Data'!$D$19)</f>
        <v>-</v>
      </c>
      <c r="F107" s="38" t="str">
        <f>IF(ISBLANK('State Landscape Data'!$E$19),"-",'State Landscape Data'!$E$19)</f>
        <v>-</v>
      </c>
      <c r="G107" s="38" t="str">
        <f>IF(ISBLANK('State Landscape Data'!$F$19),"-",'State Landscape Data'!$F$19)</f>
        <v>-</v>
      </c>
      <c r="H107" s="38">
        <v>1</v>
      </c>
      <c r="I107" s="38">
        <v>5</v>
      </c>
      <c r="J107" s="38" t="str">
        <f t="shared" si="10"/>
        <v>15</v>
      </c>
      <c r="K107" s="38" t="str">
        <f>IF(ISBLANK('State Landscape Data'!$K$19),"-",'State Landscape Data'!$K$19)</f>
        <v>-</v>
      </c>
      <c r="L107" s="43">
        <f>IF(ISNA(SUMIFS(INDEX('State Landscape Data'!$M$8:$AE$57,0,MATCH(CONCATENATE($J107,L$6),'State Landscape Data'!$M$6:$AE$6,0)),'State Landscape Data'!$B$8:$B$57,$C107,'State Landscape Data'!$C$8:$C$57,$D107)),"-",SUMIFS(INDEX('State Landscape Data'!$M$8:$AE$57,0,MATCH(CONCATENATE($J107,L$6),'State Landscape Data'!$M$6:$AE$6,0)),'State Landscape Data'!$B$8:$B$57,$C107,'State Landscape Data'!$C$8:$C$57,$D107))</f>
        <v>0</v>
      </c>
      <c r="M107" s="43">
        <f>IF(ISNA(SUMIFS(INDEX('State Landscape Data'!$M$8:$AE$57,0,MATCH(CONCATENATE($J107,M$6),'State Landscape Data'!$M$6:$AE$6,0)),'State Landscape Data'!$B$8:$B$57,$C107,'State Landscape Data'!$C$8:$C$57,$D107)),"-",SUMIFS(INDEX('State Landscape Data'!$M$8:$AE$57,0,MATCH(CONCATENATE($J107,M$6),'State Landscape Data'!$M$6:$AE$6,0)),'State Landscape Data'!$B$8:$B$57,$C107,'State Landscape Data'!$C$8:$C$57,$D107))</f>
        <v>0</v>
      </c>
      <c r="N107" s="154">
        <f>IF(ISNA(SUMIFS(INDEX('State Landscape Data'!$M$8:$AE$57,0,MATCH(CONCATENATE($J107,N$6),'State Landscape Data'!$M$6:$AE$6,0)),'State Landscape Data'!$B$8:$B$57,$C107,'State Landscape Data'!$C$8:$C$57,$D107)),"-",SUMIFS(INDEX('State Landscape Data'!$M$8:$AE$57,0,MATCH(CONCATENATE($J107,N$6),'State Landscape Data'!$M$6:$AE$6,0)),'State Landscape Data'!$B$8:$B$57,$C107,'State Landscape Data'!$C$8:$C$57,$D107))</f>
        <v>0</v>
      </c>
    </row>
    <row r="108" spans="2:14" x14ac:dyDescent="0.35">
      <c r="B108" s="37" t="s">
        <v>80</v>
      </c>
      <c r="C108" s="38" t="str">
        <f>IF(ISBLANK('State Landscape Data'!$B$19),"-",'State Landscape Data'!$B$19)</f>
        <v>-</v>
      </c>
      <c r="D108" s="38" t="str">
        <f>IF(ISBLANK('State Landscape Data'!$C$19),"-",'State Landscape Data'!$C$19)</f>
        <v>-</v>
      </c>
      <c r="E108" s="38" t="str">
        <f>IF(ISBLANK('State Landscape Data'!$D$19),"-",'State Landscape Data'!$D$19)</f>
        <v>-</v>
      </c>
      <c r="F108" s="38" t="str">
        <f>IF(ISBLANK('State Landscape Data'!$E$19),"-",'State Landscape Data'!$E$19)</f>
        <v>-</v>
      </c>
      <c r="G108" s="38" t="str">
        <f>IF(ISBLANK('State Landscape Data'!$F$19),"-",'State Landscape Data'!$F$19)</f>
        <v>-</v>
      </c>
      <c r="H108" s="38">
        <v>1</v>
      </c>
      <c r="I108" s="38" t="s">
        <v>65</v>
      </c>
      <c r="J108" s="38" t="str">
        <f t="shared" si="10"/>
        <v>1Goal</v>
      </c>
      <c r="K108" s="38" t="str">
        <f>IF(ISBLANK('State Landscape Data'!$K$19),"-",'State Landscape Data'!$K$19)</f>
        <v>-</v>
      </c>
      <c r="L108" s="43" t="str">
        <f>IF(ISNA(SUMIFS(INDEX('State Landscape Data'!$M$8:$AE$57,0,MATCH(CONCATENATE($J108,L$6),'State Landscape Data'!$M$6:$AE$6,0)),'State Landscape Data'!$B$8:$B$57,$C108,'State Landscape Data'!$C$8:$C$57,$D108)),"-",SUMIFS(INDEX('State Landscape Data'!$M$8:$AE$57,0,MATCH(CONCATENATE($J108,L$6),'State Landscape Data'!$M$6:$AE$6,0)),'State Landscape Data'!$B$8:$B$57,$C108,'State Landscape Data'!$C$8:$C$57,$D108))</f>
        <v>-</v>
      </c>
      <c r="M108" s="43" t="str">
        <f>IF(ISNA(SUMIFS(INDEX('State Landscape Data'!$M$8:$AE$57,0,MATCH(CONCATENATE($J108,M$6),'State Landscape Data'!$M$6:$AE$6,0)),'State Landscape Data'!$B$8:$B$57,$C108,'State Landscape Data'!$C$8:$C$57,$D108)),"-",SUMIFS(INDEX('State Landscape Data'!$M$8:$AE$57,0,MATCH(CONCATENATE($J108,M$6),'State Landscape Data'!$M$6:$AE$6,0)),'State Landscape Data'!$B$8:$B$57,$C108,'State Landscape Data'!$C$8:$C$57,$D108))</f>
        <v>-</v>
      </c>
      <c r="N108" s="154">
        <f>IF(ISNA(SUMIFS(INDEX('State Landscape Data'!$M$8:$AE$57,0,MATCH(CONCATENATE($J108,N$6),'State Landscape Data'!$M$6:$AE$6,0)),'State Landscape Data'!$B$8:$B$57,$C108,'State Landscape Data'!$C$8:$C$57,$D108)),"-",SUMIFS(INDEX('State Landscape Data'!$M$8:$AE$57,0,MATCH(CONCATENATE($J108,N$6),'State Landscape Data'!$M$6:$AE$6,0)),'State Landscape Data'!$B$8:$B$57,$C108,'State Landscape Data'!$C$8:$C$57,$D108))</f>
        <v>0</v>
      </c>
    </row>
    <row r="109" spans="2:14" x14ac:dyDescent="0.35">
      <c r="B109" s="37" t="s">
        <v>80</v>
      </c>
      <c r="C109" s="38" t="str">
        <f>IF(ISBLANK('State Landscape Data'!$B$19),"-",'State Landscape Data'!$B$19)</f>
        <v>-</v>
      </c>
      <c r="D109" s="38" t="str">
        <f>IF(ISBLANK('State Landscape Data'!$C$19),"-",'State Landscape Data'!$C$19)</f>
        <v>-</v>
      </c>
      <c r="E109" s="38" t="str">
        <f>IF(ISBLANK('State Landscape Data'!$D$19),"-",'State Landscape Data'!$D$19)</f>
        <v>-</v>
      </c>
      <c r="F109" s="38" t="str">
        <f>IF(ISBLANK('State Landscape Data'!$E$19),"-",'State Landscape Data'!$E$19)</f>
        <v>-</v>
      </c>
      <c r="G109" s="38" t="str">
        <f>IF(ISBLANK('State Landscape Data'!$F$19),"-",'State Landscape Data'!$F$19)</f>
        <v>-</v>
      </c>
      <c r="H109" s="38">
        <v>2</v>
      </c>
      <c r="I109" s="38">
        <v>5</v>
      </c>
      <c r="J109" s="38" t="str">
        <f t="shared" si="10"/>
        <v>25</v>
      </c>
      <c r="K109" s="38" t="str">
        <f>IF(ISBLANK('State Landscape Data'!$K$19),"-",'State Landscape Data'!$K$19)</f>
        <v>-</v>
      </c>
      <c r="L109" s="43">
        <f>IF(ISNA(SUMIFS(INDEX('State Landscape Data'!$M$8:$AE$57,0,MATCH(CONCATENATE($J109,L$6),'State Landscape Data'!$M$6:$AE$6,0)),'State Landscape Data'!$B$8:$B$57,$C109,'State Landscape Data'!$C$8:$C$57,$D109)),"-",SUMIFS(INDEX('State Landscape Data'!$M$8:$AE$57,0,MATCH(CONCATENATE($J109,L$6),'State Landscape Data'!$M$6:$AE$6,0)),'State Landscape Data'!$B$8:$B$57,$C109,'State Landscape Data'!$C$8:$C$57,$D109))</f>
        <v>0</v>
      </c>
      <c r="M109" s="43">
        <f>IF(ISNA(SUMIFS(INDEX('State Landscape Data'!$M$8:$AE$57,0,MATCH(CONCATENATE($J109,M$6),'State Landscape Data'!$M$6:$AE$6,0)),'State Landscape Data'!$B$8:$B$57,$C109,'State Landscape Data'!$C$8:$C$57,$D109)),"-",SUMIFS(INDEX('State Landscape Data'!$M$8:$AE$57,0,MATCH(CONCATENATE($J109,M$6),'State Landscape Data'!$M$6:$AE$6,0)),'State Landscape Data'!$B$8:$B$57,$C109,'State Landscape Data'!$C$8:$C$57,$D109))</f>
        <v>0</v>
      </c>
      <c r="N109" s="154">
        <f>IF(ISNA(SUMIFS(INDEX('State Landscape Data'!$M$8:$AE$57,0,MATCH(CONCATENATE($J109,N$6),'State Landscape Data'!$M$6:$AE$6,0)),'State Landscape Data'!$B$8:$B$57,$C109,'State Landscape Data'!$C$8:$C$57,$D109)),"-",SUMIFS(INDEX('State Landscape Data'!$M$8:$AE$57,0,MATCH(CONCATENATE($J109,N$6),'State Landscape Data'!$M$6:$AE$6,0)),'State Landscape Data'!$B$8:$B$57,$C109,'State Landscape Data'!$C$8:$C$57,$D109))</f>
        <v>0</v>
      </c>
    </row>
    <row r="110" spans="2:14" x14ac:dyDescent="0.35">
      <c r="B110" s="37" t="s">
        <v>80</v>
      </c>
      <c r="C110" s="38" t="str">
        <f>IF(ISBLANK('State Landscape Data'!$B$19),"-",'State Landscape Data'!$B$19)</f>
        <v>-</v>
      </c>
      <c r="D110" s="38" t="str">
        <f>IF(ISBLANK('State Landscape Data'!$C$19),"-",'State Landscape Data'!$C$19)</f>
        <v>-</v>
      </c>
      <c r="E110" s="38" t="str">
        <f>IF(ISBLANK('State Landscape Data'!$D$19),"-",'State Landscape Data'!$D$19)</f>
        <v>-</v>
      </c>
      <c r="F110" s="38" t="str">
        <f>IF(ISBLANK('State Landscape Data'!$E$19),"-",'State Landscape Data'!$E$19)</f>
        <v>-</v>
      </c>
      <c r="G110" s="38" t="str">
        <f>IF(ISBLANK('State Landscape Data'!$F$19),"-",'State Landscape Data'!$F$19)</f>
        <v>-</v>
      </c>
      <c r="H110" s="38">
        <v>2</v>
      </c>
      <c r="I110" s="38" t="s">
        <v>65</v>
      </c>
      <c r="J110" s="38" t="str">
        <f t="shared" si="10"/>
        <v>2Goal</v>
      </c>
      <c r="K110" s="38" t="str">
        <f>IF(ISBLANK('State Landscape Data'!$K$19),"-",'State Landscape Data'!$K$19)</f>
        <v>-</v>
      </c>
      <c r="L110" s="43" t="str">
        <f>IF(ISNA(SUMIFS(INDEX('State Landscape Data'!$M$8:$AE$57,0,MATCH(CONCATENATE($J110,L$6),'State Landscape Data'!$M$6:$AE$6,0)),'State Landscape Data'!$B$8:$B$57,$C110,'State Landscape Data'!$C$8:$C$57,$D110)),"-",SUMIFS(INDEX('State Landscape Data'!$M$8:$AE$57,0,MATCH(CONCATENATE($J110,L$6),'State Landscape Data'!$M$6:$AE$6,0)),'State Landscape Data'!$B$8:$B$57,$C110,'State Landscape Data'!$C$8:$C$57,$D110))</f>
        <v>-</v>
      </c>
      <c r="M110" s="43" t="str">
        <f>IF(ISNA(SUMIFS(INDEX('State Landscape Data'!$M$8:$AE$57,0,MATCH(CONCATENATE($J110,M$6),'State Landscape Data'!$M$6:$AE$6,0)),'State Landscape Data'!$B$8:$B$57,$C110,'State Landscape Data'!$C$8:$C$57,$D110)),"-",SUMIFS(INDEX('State Landscape Data'!$M$8:$AE$57,0,MATCH(CONCATENATE($J110,M$6),'State Landscape Data'!$M$6:$AE$6,0)),'State Landscape Data'!$B$8:$B$57,$C110,'State Landscape Data'!$C$8:$C$57,$D110))</f>
        <v>-</v>
      </c>
      <c r="N110" s="154">
        <f>IF(ISNA(SUMIFS(INDEX('State Landscape Data'!$M$8:$AE$57,0,MATCH(CONCATENATE($J110,N$6),'State Landscape Data'!$M$6:$AE$6,0)),'State Landscape Data'!$B$8:$B$57,$C110,'State Landscape Data'!$C$8:$C$57,$D110)),"-",SUMIFS(INDEX('State Landscape Data'!$M$8:$AE$57,0,MATCH(CONCATENATE($J110,N$6),'State Landscape Data'!$M$6:$AE$6,0)),'State Landscape Data'!$B$8:$B$57,$C110,'State Landscape Data'!$C$8:$C$57,$D110))</f>
        <v>0</v>
      </c>
    </row>
    <row r="111" spans="2:14" x14ac:dyDescent="0.35">
      <c r="B111" s="37" t="s">
        <v>80</v>
      </c>
      <c r="C111" s="38" t="str">
        <f>IF(ISBLANK('State Landscape Data'!$B$19),"-",'State Landscape Data'!$B$19)</f>
        <v>-</v>
      </c>
      <c r="D111" s="38" t="str">
        <f>IF(ISBLANK('State Landscape Data'!$C$19),"-",'State Landscape Data'!$C$19)</f>
        <v>-</v>
      </c>
      <c r="E111" s="38" t="str">
        <f>IF(ISBLANK('State Landscape Data'!$D$19),"-",'State Landscape Data'!$D$19)</f>
        <v>-</v>
      </c>
      <c r="F111" s="38" t="str">
        <f>IF(ISBLANK('State Landscape Data'!$E$19),"-",'State Landscape Data'!$E$19)</f>
        <v>-</v>
      </c>
      <c r="G111" s="38" t="str">
        <f>IF(ISBLANK('State Landscape Data'!$F$19),"-",'State Landscape Data'!$F$19)</f>
        <v>-</v>
      </c>
      <c r="H111" s="38">
        <v>3</v>
      </c>
      <c r="I111" s="38">
        <v>5</v>
      </c>
      <c r="J111" s="38" t="str">
        <f t="shared" si="10"/>
        <v>35</v>
      </c>
      <c r="K111" s="38" t="str">
        <f>IF(ISBLANK('State Landscape Data'!$K$19),"-",'State Landscape Data'!$K$19)</f>
        <v>-</v>
      </c>
      <c r="L111" s="43">
        <f>IF(ISNA(SUMIFS(INDEX('State Landscape Data'!$M$8:$AE$57,0,MATCH(CONCATENATE($J111,L$6),'State Landscape Data'!$M$6:$AE$6,0)),'State Landscape Data'!$B$8:$B$57,$C111,'State Landscape Data'!$C$8:$C$57,$D111)),"-",SUMIFS(INDEX('State Landscape Data'!$M$8:$AE$57,0,MATCH(CONCATENATE($J111,L$6),'State Landscape Data'!$M$6:$AE$6,0)),'State Landscape Data'!$B$8:$B$57,$C111,'State Landscape Data'!$C$8:$C$57,$D111))</f>
        <v>0</v>
      </c>
      <c r="M111" s="43">
        <f>IF(ISNA(SUMIFS(INDEX('State Landscape Data'!$M$8:$AE$57,0,MATCH(CONCATENATE($J111,M$6),'State Landscape Data'!$M$6:$AE$6,0)),'State Landscape Data'!$B$8:$B$57,$C111,'State Landscape Data'!$C$8:$C$57,$D111)),"-",SUMIFS(INDEX('State Landscape Data'!$M$8:$AE$57,0,MATCH(CONCATENATE($J111,M$6),'State Landscape Data'!$M$6:$AE$6,0)),'State Landscape Data'!$B$8:$B$57,$C111,'State Landscape Data'!$C$8:$C$57,$D111))</f>
        <v>0</v>
      </c>
      <c r="N111" s="154">
        <f>IF(ISNA(SUMIFS(INDEX('State Landscape Data'!$M$8:$AE$57,0,MATCH(CONCATENATE($J111,N$6),'State Landscape Data'!$M$6:$AE$6,0)),'State Landscape Data'!$B$8:$B$57,$C111,'State Landscape Data'!$C$8:$C$57,$D111)),"-",SUMIFS(INDEX('State Landscape Data'!$M$8:$AE$57,0,MATCH(CONCATENATE($J111,N$6),'State Landscape Data'!$M$6:$AE$6,0)),'State Landscape Data'!$B$8:$B$57,$C111,'State Landscape Data'!$C$8:$C$57,$D111))</f>
        <v>0</v>
      </c>
    </row>
    <row r="112" spans="2:14" x14ac:dyDescent="0.35">
      <c r="B112" s="37" t="s">
        <v>80</v>
      </c>
      <c r="C112" s="38" t="str">
        <f>IF(ISBLANK('State Landscape Data'!$B$19),"-",'State Landscape Data'!$B$19)</f>
        <v>-</v>
      </c>
      <c r="D112" s="38" t="str">
        <f>IF(ISBLANK('State Landscape Data'!$C$19),"-",'State Landscape Data'!$C$19)</f>
        <v>-</v>
      </c>
      <c r="E112" s="38" t="str">
        <f>IF(ISBLANK('State Landscape Data'!$D$19),"-",'State Landscape Data'!$D$19)</f>
        <v>-</v>
      </c>
      <c r="F112" s="38" t="str">
        <f>IF(ISBLANK('State Landscape Data'!$E$19),"-",'State Landscape Data'!$E$19)</f>
        <v>-</v>
      </c>
      <c r="G112" s="38" t="str">
        <f>IF(ISBLANK('State Landscape Data'!$F$19),"-",'State Landscape Data'!$F$19)</f>
        <v>-</v>
      </c>
      <c r="H112" s="38">
        <v>3</v>
      </c>
      <c r="I112" s="38" t="s">
        <v>65</v>
      </c>
      <c r="J112" s="38" t="str">
        <f t="shared" si="10"/>
        <v>3Goal</v>
      </c>
      <c r="K112" s="38" t="str">
        <f>IF(ISBLANK('State Landscape Data'!$K$19),"-",'State Landscape Data'!$K$19)</f>
        <v>-</v>
      </c>
      <c r="L112" s="43" t="str">
        <f>IF(ISNA(SUMIFS(INDEX('State Landscape Data'!$M$8:$AE$57,0,MATCH(CONCATENATE($J112,L$6),'State Landscape Data'!$M$6:$AE$6,0)),'State Landscape Data'!$B$8:$B$57,$C112,'State Landscape Data'!$C$8:$C$57,$D112)),"-",SUMIFS(INDEX('State Landscape Data'!$M$8:$AE$57,0,MATCH(CONCATENATE($J112,L$6),'State Landscape Data'!$M$6:$AE$6,0)),'State Landscape Data'!$B$8:$B$57,$C112,'State Landscape Data'!$C$8:$C$57,$D112))</f>
        <v>-</v>
      </c>
      <c r="M112" s="43" t="str">
        <f>IF(ISNA(SUMIFS(INDEX('State Landscape Data'!$M$8:$AE$57,0,MATCH(CONCATENATE($J112,M$6),'State Landscape Data'!$M$6:$AE$6,0)),'State Landscape Data'!$B$8:$B$57,$C112,'State Landscape Data'!$C$8:$C$57,$D112)),"-",SUMIFS(INDEX('State Landscape Data'!$M$8:$AE$57,0,MATCH(CONCATENATE($J112,M$6),'State Landscape Data'!$M$6:$AE$6,0)),'State Landscape Data'!$B$8:$B$57,$C112,'State Landscape Data'!$C$8:$C$57,$D112))</f>
        <v>-</v>
      </c>
      <c r="N112" s="154">
        <f>IF(ISNA(SUMIFS(INDEX('State Landscape Data'!$M$8:$AE$57,0,MATCH(CONCATENATE($J112,N$6),'State Landscape Data'!$M$6:$AE$6,0)),'State Landscape Data'!$B$8:$B$57,$C112,'State Landscape Data'!$C$8:$C$57,$D112)),"-",SUMIFS(INDEX('State Landscape Data'!$M$8:$AE$57,0,MATCH(CONCATENATE($J112,N$6),'State Landscape Data'!$M$6:$AE$6,0)),'State Landscape Data'!$B$8:$B$57,$C112,'State Landscape Data'!$C$8:$C$57,$D112))</f>
        <v>0</v>
      </c>
    </row>
    <row r="113" spans="2:14" x14ac:dyDescent="0.35">
      <c r="B113" s="37" t="s">
        <v>80</v>
      </c>
      <c r="C113" s="38" t="str">
        <f>IF(ISBLANK('State Landscape Data'!$B$19),"-",'State Landscape Data'!$B$19)</f>
        <v>-</v>
      </c>
      <c r="D113" s="38" t="str">
        <f>IF(ISBLANK('State Landscape Data'!$C$19),"-",'State Landscape Data'!$C$19)</f>
        <v>-</v>
      </c>
      <c r="E113" s="38" t="str">
        <f>IF(ISBLANK('State Landscape Data'!$D$19),"-",'State Landscape Data'!$D$19)</f>
        <v>-</v>
      </c>
      <c r="F113" s="38" t="str">
        <f>IF(ISBLANK('State Landscape Data'!$E$19),"-",'State Landscape Data'!$E$19)</f>
        <v>-</v>
      </c>
      <c r="G113" s="38" t="str">
        <f>IF(ISBLANK('State Landscape Data'!$F$19),"-",'State Landscape Data'!$F$19)</f>
        <v>-</v>
      </c>
      <c r="H113" s="38">
        <v>4</v>
      </c>
      <c r="I113" s="38">
        <v>5</v>
      </c>
      <c r="J113" s="38" t="str">
        <f t="shared" ref="J113:J114" si="13">CONCATENATE(H113,I113)</f>
        <v>45</v>
      </c>
      <c r="K113" s="38" t="str">
        <f>IF(ISBLANK('State Landscape Data'!$K$19),"-",'State Landscape Data'!$K$19)</f>
        <v>-</v>
      </c>
      <c r="L113" s="43">
        <f>IF(ISNA(SUMIFS(INDEX('State Landscape Data'!$M$8:$AE$57,0,MATCH(CONCATENATE($J113,L$6),'State Landscape Data'!$M$6:$AE$6,0)),'State Landscape Data'!$B$8:$B$57,$C113,'State Landscape Data'!$C$8:$C$57,$D113)),"-",SUMIFS(INDEX('State Landscape Data'!$M$8:$AE$57,0,MATCH(CONCATENATE($J113,L$6),'State Landscape Data'!$M$6:$AE$6,0)),'State Landscape Data'!$B$8:$B$57,$C113,'State Landscape Data'!$C$8:$C$57,$D113))</f>
        <v>0</v>
      </c>
      <c r="M113" s="43">
        <f>IF(ISNA(SUMIFS(INDEX('State Landscape Data'!$M$8:$AE$57,0,MATCH(CONCATENATE($J113,M$6),'State Landscape Data'!$M$6:$AE$6,0)),'State Landscape Data'!$B$8:$B$57,$C113,'State Landscape Data'!$C$8:$C$57,$D113)),"-",SUMIFS(INDEX('State Landscape Data'!$M$8:$AE$57,0,MATCH(CONCATENATE($J113,M$6),'State Landscape Data'!$M$6:$AE$6,0)),'State Landscape Data'!$B$8:$B$57,$C113,'State Landscape Data'!$C$8:$C$57,$D113))</f>
        <v>0</v>
      </c>
      <c r="N113" s="154">
        <f>IF(ISNA(SUMIFS(INDEX('State Landscape Data'!$M$8:$AE$57,0,MATCH(CONCATENATE($J113,N$6),'State Landscape Data'!$M$6:$AE$6,0)),'State Landscape Data'!$B$8:$B$57,$C113,'State Landscape Data'!$C$8:$C$57,$D113)),"-",SUMIFS(INDEX('State Landscape Data'!$M$8:$AE$57,0,MATCH(CONCATENATE($J113,N$6),'State Landscape Data'!$M$6:$AE$6,0)),'State Landscape Data'!$B$8:$B$57,$C113,'State Landscape Data'!$C$8:$C$57,$D113))</f>
        <v>0</v>
      </c>
    </row>
    <row r="114" spans="2:14" x14ac:dyDescent="0.35">
      <c r="B114" s="37" t="s">
        <v>80</v>
      </c>
      <c r="C114" s="38" t="str">
        <f>IF(ISBLANK('State Landscape Data'!$B$19),"-",'State Landscape Data'!$B$19)</f>
        <v>-</v>
      </c>
      <c r="D114" s="38" t="str">
        <f>IF(ISBLANK('State Landscape Data'!$C$19),"-",'State Landscape Data'!$C$19)</f>
        <v>-</v>
      </c>
      <c r="E114" s="38" t="str">
        <f>IF(ISBLANK('State Landscape Data'!$D$19),"-",'State Landscape Data'!$D$19)</f>
        <v>-</v>
      </c>
      <c r="F114" s="38" t="str">
        <f>IF(ISBLANK('State Landscape Data'!$E$19),"-",'State Landscape Data'!$E$19)</f>
        <v>-</v>
      </c>
      <c r="G114" s="38" t="str">
        <f>IF(ISBLANK('State Landscape Data'!$F$19),"-",'State Landscape Data'!$F$19)</f>
        <v>-</v>
      </c>
      <c r="H114" s="38">
        <v>4</v>
      </c>
      <c r="I114" s="38" t="s">
        <v>65</v>
      </c>
      <c r="J114" s="38" t="str">
        <f t="shared" si="13"/>
        <v>4Goal</v>
      </c>
      <c r="K114" s="38" t="str">
        <f>IF(ISBLANK('State Landscape Data'!$K$19),"-",'State Landscape Data'!$K$19)</f>
        <v>-</v>
      </c>
      <c r="L114" s="43" t="str">
        <f>IF(ISNA(SUMIFS(INDEX('State Landscape Data'!$M$8:$AE$57,0,MATCH(CONCATENATE($J114,L$6),'State Landscape Data'!$M$6:$AE$6,0)),'State Landscape Data'!$B$8:$B$57,$C114,'State Landscape Data'!$C$8:$C$57,$D114)),"-",SUMIFS(INDEX('State Landscape Data'!$M$8:$AE$57,0,MATCH(CONCATENATE($J114,L$6),'State Landscape Data'!$M$6:$AE$6,0)),'State Landscape Data'!$B$8:$B$57,$C114,'State Landscape Data'!$C$8:$C$57,$D114))</f>
        <v>-</v>
      </c>
      <c r="M114" s="43" t="str">
        <f>IF(ISNA(SUMIFS(INDEX('State Landscape Data'!$M$8:$AE$57,0,MATCH(CONCATENATE($J114,M$6),'State Landscape Data'!$M$6:$AE$6,0)),'State Landscape Data'!$B$8:$B$57,$C114,'State Landscape Data'!$C$8:$C$57,$D114)),"-",SUMIFS(INDEX('State Landscape Data'!$M$8:$AE$57,0,MATCH(CONCATENATE($J114,M$6),'State Landscape Data'!$M$6:$AE$6,0)),'State Landscape Data'!$B$8:$B$57,$C114,'State Landscape Data'!$C$8:$C$57,$D114))</f>
        <v>-</v>
      </c>
      <c r="N114" s="154">
        <f>IF(ISNA(SUMIFS(INDEX('State Landscape Data'!$M$8:$AE$57,0,MATCH(CONCATENATE($J114,N$6),'State Landscape Data'!$M$6:$AE$6,0)),'State Landscape Data'!$B$8:$B$57,$C114,'State Landscape Data'!$C$8:$C$57,$D114)),"-",SUMIFS(INDEX('State Landscape Data'!$M$8:$AE$57,0,MATCH(CONCATENATE($J114,N$6),'State Landscape Data'!$M$6:$AE$6,0)),'State Landscape Data'!$B$8:$B$57,$C114,'State Landscape Data'!$C$8:$C$57,$D114))</f>
        <v>0</v>
      </c>
    </row>
    <row r="115" spans="2:14" x14ac:dyDescent="0.35">
      <c r="B115" s="37" t="s">
        <v>80</v>
      </c>
      <c r="C115" s="38" t="str">
        <f>IF(ISBLANK('State Landscape Data'!$B$20),"-",'State Landscape Data'!$B$20)</f>
        <v>-</v>
      </c>
      <c r="D115" s="38" t="str">
        <f>IF(ISBLANK('State Landscape Data'!$C$20),"-",'State Landscape Data'!$C$20)</f>
        <v>-</v>
      </c>
      <c r="E115" s="38" t="str">
        <f>IF(ISBLANK('State Landscape Data'!$D$20),"-",'State Landscape Data'!$D$20)</f>
        <v>-</v>
      </c>
      <c r="F115" s="38" t="str">
        <f>IF(ISBLANK('State Landscape Data'!$E$20),"-",'State Landscape Data'!$E$20)</f>
        <v>-</v>
      </c>
      <c r="G115" s="38" t="str">
        <f>IF(ISBLANK('State Landscape Data'!$F$20),"-",'State Landscape Data'!$F$20)</f>
        <v>-</v>
      </c>
      <c r="H115" s="38" t="s">
        <v>64</v>
      </c>
      <c r="I115" s="38" t="s">
        <v>64</v>
      </c>
      <c r="J115" s="38" t="str">
        <f t="shared" si="10"/>
        <v>BaselineBaseline</v>
      </c>
      <c r="K115" s="38" t="str">
        <f>IF(ISBLANK('State Landscape Data'!$K$20),"-",'State Landscape Data'!$K$20)</f>
        <v>-</v>
      </c>
      <c r="L115" s="43">
        <f>IF(ISNA(SUMIFS(INDEX('State Landscape Data'!$M$8:$AE$57,0,MATCH(CONCATENATE($J115,L$6),'State Landscape Data'!$M$6:$AE$6,0)),'State Landscape Data'!$B$8:$B$57,$C115,'State Landscape Data'!$C$8:$C$57,$D115)),"-",SUMIFS(INDEX('State Landscape Data'!$M$8:$AE$57,0,MATCH(CONCATENATE($J115,L$6),'State Landscape Data'!$M$6:$AE$6,0)),'State Landscape Data'!$B$8:$B$57,$C115,'State Landscape Data'!$C$8:$C$57,$D115))</f>
        <v>0</v>
      </c>
      <c r="M115" s="43">
        <f>IF(ISNA(SUMIFS(INDEX('State Landscape Data'!$M$8:$AE$57,0,MATCH(CONCATENATE($J115,M$6),'State Landscape Data'!$M$6:$AE$6,0)),'State Landscape Data'!$B$8:$B$57,$C115,'State Landscape Data'!$C$8:$C$57,$D115)),"-",SUMIFS(INDEX('State Landscape Data'!$M$8:$AE$57,0,MATCH(CONCATENATE($J115,M$6),'State Landscape Data'!$M$6:$AE$6,0)),'State Landscape Data'!$B$8:$B$57,$C115,'State Landscape Data'!$C$8:$C$57,$D115))</f>
        <v>0</v>
      </c>
      <c r="N115" s="154">
        <f>IF(ISNA(SUMIFS(INDEX('State Landscape Data'!$M$8:$AE$57,0,MATCH(CONCATENATE($J115,N$6),'State Landscape Data'!$M$6:$AE$6,0)),'State Landscape Data'!$B$8:$B$57,$C115,'State Landscape Data'!$C$8:$C$57,$D115)),"-",SUMIFS(INDEX('State Landscape Data'!$M$8:$AE$57,0,MATCH(CONCATENATE($J115,N$6),'State Landscape Data'!$M$6:$AE$6,0)),'State Landscape Data'!$B$8:$B$57,$C115,'State Landscape Data'!$C$8:$C$57,$D115))</f>
        <v>0</v>
      </c>
    </row>
    <row r="116" spans="2:14" x14ac:dyDescent="0.35">
      <c r="B116" s="37" t="s">
        <v>80</v>
      </c>
      <c r="C116" s="38" t="str">
        <f>IF(ISBLANK('State Landscape Data'!$B$20),"-",'State Landscape Data'!$B$20)</f>
        <v>-</v>
      </c>
      <c r="D116" s="38" t="str">
        <f>IF(ISBLANK('State Landscape Data'!$C$20),"-",'State Landscape Data'!$C$20)</f>
        <v>-</v>
      </c>
      <c r="E116" s="38" t="str">
        <f>IF(ISBLANK('State Landscape Data'!$D$20),"-",'State Landscape Data'!$D$20)</f>
        <v>-</v>
      </c>
      <c r="F116" s="38" t="str">
        <f>IF(ISBLANK('State Landscape Data'!$E$20),"-",'State Landscape Data'!$E$20)</f>
        <v>-</v>
      </c>
      <c r="G116" s="38" t="str">
        <f>IF(ISBLANK('State Landscape Data'!$F$20),"-",'State Landscape Data'!$F$20)</f>
        <v>-</v>
      </c>
      <c r="H116" s="38">
        <v>1</v>
      </c>
      <c r="I116" s="38">
        <v>5</v>
      </c>
      <c r="J116" s="38" t="str">
        <f t="shared" si="10"/>
        <v>15</v>
      </c>
      <c r="K116" s="38" t="str">
        <f>IF(ISBLANK('State Landscape Data'!$K$20),"-",'State Landscape Data'!$K$20)</f>
        <v>-</v>
      </c>
      <c r="L116" s="43">
        <f>IF(ISNA(SUMIFS(INDEX('State Landscape Data'!$M$8:$AE$57,0,MATCH(CONCATENATE($J116,L$6),'State Landscape Data'!$M$6:$AE$6,0)),'State Landscape Data'!$B$8:$B$57,$C116,'State Landscape Data'!$C$8:$C$57,$D116)),"-",SUMIFS(INDEX('State Landscape Data'!$M$8:$AE$57,0,MATCH(CONCATENATE($J116,L$6),'State Landscape Data'!$M$6:$AE$6,0)),'State Landscape Data'!$B$8:$B$57,$C116,'State Landscape Data'!$C$8:$C$57,$D116))</f>
        <v>0</v>
      </c>
      <c r="M116" s="43">
        <f>IF(ISNA(SUMIFS(INDEX('State Landscape Data'!$M$8:$AE$57,0,MATCH(CONCATENATE($J116,M$6),'State Landscape Data'!$M$6:$AE$6,0)),'State Landscape Data'!$B$8:$B$57,$C116,'State Landscape Data'!$C$8:$C$57,$D116)),"-",SUMIFS(INDEX('State Landscape Data'!$M$8:$AE$57,0,MATCH(CONCATENATE($J116,M$6),'State Landscape Data'!$M$6:$AE$6,0)),'State Landscape Data'!$B$8:$B$57,$C116,'State Landscape Data'!$C$8:$C$57,$D116))</f>
        <v>0</v>
      </c>
      <c r="N116" s="154">
        <f>IF(ISNA(SUMIFS(INDEX('State Landscape Data'!$M$8:$AE$57,0,MATCH(CONCATENATE($J116,N$6),'State Landscape Data'!$M$6:$AE$6,0)),'State Landscape Data'!$B$8:$B$57,$C116,'State Landscape Data'!$C$8:$C$57,$D116)),"-",SUMIFS(INDEX('State Landscape Data'!$M$8:$AE$57,0,MATCH(CONCATENATE($J116,N$6),'State Landscape Data'!$M$6:$AE$6,0)),'State Landscape Data'!$B$8:$B$57,$C116,'State Landscape Data'!$C$8:$C$57,$D116))</f>
        <v>0</v>
      </c>
    </row>
    <row r="117" spans="2:14" x14ac:dyDescent="0.35">
      <c r="B117" s="37" t="s">
        <v>80</v>
      </c>
      <c r="C117" s="38" t="str">
        <f>IF(ISBLANK('State Landscape Data'!$B$20),"-",'State Landscape Data'!$B$20)</f>
        <v>-</v>
      </c>
      <c r="D117" s="38" t="str">
        <f>IF(ISBLANK('State Landscape Data'!$C$20),"-",'State Landscape Data'!$C$20)</f>
        <v>-</v>
      </c>
      <c r="E117" s="38" t="str">
        <f>IF(ISBLANK('State Landscape Data'!$D$20),"-",'State Landscape Data'!$D$20)</f>
        <v>-</v>
      </c>
      <c r="F117" s="38" t="str">
        <f>IF(ISBLANK('State Landscape Data'!$E$20),"-",'State Landscape Data'!$E$20)</f>
        <v>-</v>
      </c>
      <c r="G117" s="38" t="str">
        <f>IF(ISBLANK('State Landscape Data'!$F$20),"-",'State Landscape Data'!$F$20)</f>
        <v>-</v>
      </c>
      <c r="H117" s="38">
        <v>1</v>
      </c>
      <c r="I117" s="38" t="s">
        <v>65</v>
      </c>
      <c r="J117" s="38" t="str">
        <f t="shared" si="10"/>
        <v>1Goal</v>
      </c>
      <c r="K117" s="38" t="str">
        <f>IF(ISBLANK('State Landscape Data'!$K$20),"-",'State Landscape Data'!$K$20)</f>
        <v>-</v>
      </c>
      <c r="L117" s="43" t="str">
        <f>IF(ISNA(SUMIFS(INDEX('State Landscape Data'!$M$8:$AE$57,0,MATCH(CONCATENATE($J117,L$6),'State Landscape Data'!$M$6:$AE$6,0)),'State Landscape Data'!$B$8:$B$57,$C117,'State Landscape Data'!$C$8:$C$57,$D117)),"-",SUMIFS(INDEX('State Landscape Data'!$M$8:$AE$57,0,MATCH(CONCATENATE($J117,L$6),'State Landscape Data'!$M$6:$AE$6,0)),'State Landscape Data'!$B$8:$B$57,$C117,'State Landscape Data'!$C$8:$C$57,$D117))</f>
        <v>-</v>
      </c>
      <c r="M117" s="43" t="str">
        <f>IF(ISNA(SUMIFS(INDEX('State Landscape Data'!$M$8:$AE$57,0,MATCH(CONCATENATE($J117,M$6),'State Landscape Data'!$M$6:$AE$6,0)),'State Landscape Data'!$B$8:$B$57,$C117,'State Landscape Data'!$C$8:$C$57,$D117)),"-",SUMIFS(INDEX('State Landscape Data'!$M$8:$AE$57,0,MATCH(CONCATENATE($J117,M$6),'State Landscape Data'!$M$6:$AE$6,0)),'State Landscape Data'!$B$8:$B$57,$C117,'State Landscape Data'!$C$8:$C$57,$D117))</f>
        <v>-</v>
      </c>
      <c r="N117" s="154">
        <f>IF(ISNA(SUMIFS(INDEX('State Landscape Data'!$M$8:$AE$57,0,MATCH(CONCATENATE($J117,N$6),'State Landscape Data'!$M$6:$AE$6,0)),'State Landscape Data'!$B$8:$B$57,$C117,'State Landscape Data'!$C$8:$C$57,$D117)),"-",SUMIFS(INDEX('State Landscape Data'!$M$8:$AE$57,0,MATCH(CONCATENATE($J117,N$6),'State Landscape Data'!$M$6:$AE$6,0)),'State Landscape Data'!$B$8:$B$57,$C117,'State Landscape Data'!$C$8:$C$57,$D117))</f>
        <v>0</v>
      </c>
    </row>
    <row r="118" spans="2:14" x14ac:dyDescent="0.35">
      <c r="B118" s="37" t="s">
        <v>80</v>
      </c>
      <c r="C118" s="38" t="str">
        <f>IF(ISBLANK('State Landscape Data'!$B$20),"-",'State Landscape Data'!$B$20)</f>
        <v>-</v>
      </c>
      <c r="D118" s="38" t="str">
        <f>IF(ISBLANK('State Landscape Data'!$C$20),"-",'State Landscape Data'!$C$20)</f>
        <v>-</v>
      </c>
      <c r="E118" s="38" t="str">
        <f>IF(ISBLANK('State Landscape Data'!$D$20),"-",'State Landscape Data'!$D$20)</f>
        <v>-</v>
      </c>
      <c r="F118" s="38" t="str">
        <f>IF(ISBLANK('State Landscape Data'!$E$20),"-",'State Landscape Data'!$E$20)</f>
        <v>-</v>
      </c>
      <c r="G118" s="38" t="str">
        <f>IF(ISBLANK('State Landscape Data'!$F$20),"-",'State Landscape Data'!$F$20)</f>
        <v>-</v>
      </c>
      <c r="H118" s="38">
        <v>2</v>
      </c>
      <c r="I118" s="38">
        <v>5</v>
      </c>
      <c r="J118" s="38" t="str">
        <f t="shared" si="10"/>
        <v>25</v>
      </c>
      <c r="K118" s="38" t="str">
        <f>IF(ISBLANK('State Landscape Data'!$K$20),"-",'State Landscape Data'!$K$20)</f>
        <v>-</v>
      </c>
      <c r="L118" s="43">
        <f>IF(ISNA(SUMIFS(INDEX('State Landscape Data'!$M$8:$AE$57,0,MATCH(CONCATENATE($J118,L$6),'State Landscape Data'!$M$6:$AE$6,0)),'State Landscape Data'!$B$8:$B$57,$C118,'State Landscape Data'!$C$8:$C$57,$D118)),"-",SUMIFS(INDEX('State Landscape Data'!$M$8:$AE$57,0,MATCH(CONCATENATE($J118,L$6),'State Landscape Data'!$M$6:$AE$6,0)),'State Landscape Data'!$B$8:$B$57,$C118,'State Landscape Data'!$C$8:$C$57,$D118))</f>
        <v>0</v>
      </c>
      <c r="M118" s="43">
        <f>IF(ISNA(SUMIFS(INDEX('State Landscape Data'!$M$8:$AE$57,0,MATCH(CONCATENATE($J118,M$6),'State Landscape Data'!$M$6:$AE$6,0)),'State Landscape Data'!$B$8:$B$57,$C118,'State Landscape Data'!$C$8:$C$57,$D118)),"-",SUMIFS(INDEX('State Landscape Data'!$M$8:$AE$57,0,MATCH(CONCATENATE($J118,M$6),'State Landscape Data'!$M$6:$AE$6,0)),'State Landscape Data'!$B$8:$B$57,$C118,'State Landscape Data'!$C$8:$C$57,$D118))</f>
        <v>0</v>
      </c>
      <c r="N118" s="154">
        <f>IF(ISNA(SUMIFS(INDEX('State Landscape Data'!$M$8:$AE$57,0,MATCH(CONCATENATE($J118,N$6),'State Landscape Data'!$M$6:$AE$6,0)),'State Landscape Data'!$B$8:$B$57,$C118,'State Landscape Data'!$C$8:$C$57,$D118)),"-",SUMIFS(INDEX('State Landscape Data'!$M$8:$AE$57,0,MATCH(CONCATENATE($J118,N$6),'State Landscape Data'!$M$6:$AE$6,0)),'State Landscape Data'!$B$8:$B$57,$C118,'State Landscape Data'!$C$8:$C$57,$D118))</f>
        <v>0</v>
      </c>
    </row>
    <row r="119" spans="2:14" x14ac:dyDescent="0.35">
      <c r="B119" s="37" t="s">
        <v>80</v>
      </c>
      <c r="C119" s="38" t="str">
        <f>IF(ISBLANK('State Landscape Data'!$B$20),"-",'State Landscape Data'!$B$20)</f>
        <v>-</v>
      </c>
      <c r="D119" s="38" t="str">
        <f>IF(ISBLANK('State Landscape Data'!$C$20),"-",'State Landscape Data'!$C$20)</f>
        <v>-</v>
      </c>
      <c r="E119" s="38" t="str">
        <f>IF(ISBLANK('State Landscape Data'!$D$20),"-",'State Landscape Data'!$D$20)</f>
        <v>-</v>
      </c>
      <c r="F119" s="38" t="str">
        <f>IF(ISBLANK('State Landscape Data'!$E$20),"-",'State Landscape Data'!$E$20)</f>
        <v>-</v>
      </c>
      <c r="G119" s="38" t="str">
        <f>IF(ISBLANK('State Landscape Data'!$F$20),"-",'State Landscape Data'!$F$20)</f>
        <v>-</v>
      </c>
      <c r="H119" s="38">
        <v>2</v>
      </c>
      <c r="I119" s="38" t="s">
        <v>65</v>
      </c>
      <c r="J119" s="38" t="str">
        <f t="shared" si="10"/>
        <v>2Goal</v>
      </c>
      <c r="K119" s="38" t="str">
        <f>IF(ISBLANK('State Landscape Data'!$K$20),"-",'State Landscape Data'!$K$20)</f>
        <v>-</v>
      </c>
      <c r="L119" s="43" t="str">
        <f>IF(ISNA(SUMIFS(INDEX('State Landscape Data'!$M$8:$AE$57,0,MATCH(CONCATENATE($J119,L$6),'State Landscape Data'!$M$6:$AE$6,0)),'State Landscape Data'!$B$8:$B$57,$C119,'State Landscape Data'!$C$8:$C$57,$D119)),"-",SUMIFS(INDEX('State Landscape Data'!$M$8:$AE$57,0,MATCH(CONCATENATE($J119,L$6),'State Landscape Data'!$M$6:$AE$6,0)),'State Landscape Data'!$B$8:$B$57,$C119,'State Landscape Data'!$C$8:$C$57,$D119))</f>
        <v>-</v>
      </c>
      <c r="M119" s="43" t="str">
        <f>IF(ISNA(SUMIFS(INDEX('State Landscape Data'!$M$8:$AE$57,0,MATCH(CONCATENATE($J119,M$6),'State Landscape Data'!$M$6:$AE$6,0)),'State Landscape Data'!$B$8:$B$57,$C119,'State Landscape Data'!$C$8:$C$57,$D119)),"-",SUMIFS(INDEX('State Landscape Data'!$M$8:$AE$57,0,MATCH(CONCATENATE($J119,M$6),'State Landscape Data'!$M$6:$AE$6,0)),'State Landscape Data'!$B$8:$B$57,$C119,'State Landscape Data'!$C$8:$C$57,$D119))</f>
        <v>-</v>
      </c>
      <c r="N119" s="154">
        <f>IF(ISNA(SUMIFS(INDEX('State Landscape Data'!$M$8:$AE$57,0,MATCH(CONCATENATE($J119,N$6),'State Landscape Data'!$M$6:$AE$6,0)),'State Landscape Data'!$B$8:$B$57,$C119,'State Landscape Data'!$C$8:$C$57,$D119)),"-",SUMIFS(INDEX('State Landscape Data'!$M$8:$AE$57,0,MATCH(CONCATENATE($J119,N$6),'State Landscape Data'!$M$6:$AE$6,0)),'State Landscape Data'!$B$8:$B$57,$C119,'State Landscape Data'!$C$8:$C$57,$D119))</f>
        <v>0</v>
      </c>
    </row>
    <row r="120" spans="2:14" x14ac:dyDescent="0.35">
      <c r="B120" s="37" t="s">
        <v>80</v>
      </c>
      <c r="C120" s="38" t="str">
        <f>IF(ISBLANK('State Landscape Data'!$B$20),"-",'State Landscape Data'!$B$20)</f>
        <v>-</v>
      </c>
      <c r="D120" s="38" t="str">
        <f>IF(ISBLANK('State Landscape Data'!$C$20),"-",'State Landscape Data'!$C$20)</f>
        <v>-</v>
      </c>
      <c r="E120" s="38" t="str">
        <f>IF(ISBLANK('State Landscape Data'!$D$20),"-",'State Landscape Data'!$D$20)</f>
        <v>-</v>
      </c>
      <c r="F120" s="38" t="str">
        <f>IF(ISBLANK('State Landscape Data'!$E$20),"-",'State Landscape Data'!$E$20)</f>
        <v>-</v>
      </c>
      <c r="G120" s="38" t="str">
        <f>IF(ISBLANK('State Landscape Data'!$F$20),"-",'State Landscape Data'!$F$20)</f>
        <v>-</v>
      </c>
      <c r="H120" s="38">
        <v>3</v>
      </c>
      <c r="I120" s="38">
        <v>5</v>
      </c>
      <c r="J120" s="38" t="str">
        <f t="shared" si="10"/>
        <v>35</v>
      </c>
      <c r="K120" s="38" t="str">
        <f>IF(ISBLANK('State Landscape Data'!$K$20),"-",'State Landscape Data'!$K$20)</f>
        <v>-</v>
      </c>
      <c r="L120" s="43">
        <f>IF(ISNA(SUMIFS(INDEX('State Landscape Data'!$M$8:$AE$57,0,MATCH(CONCATENATE($J120,L$6),'State Landscape Data'!$M$6:$AE$6,0)),'State Landscape Data'!$B$8:$B$57,$C120,'State Landscape Data'!$C$8:$C$57,$D120)),"-",SUMIFS(INDEX('State Landscape Data'!$M$8:$AE$57,0,MATCH(CONCATENATE($J120,L$6),'State Landscape Data'!$M$6:$AE$6,0)),'State Landscape Data'!$B$8:$B$57,$C120,'State Landscape Data'!$C$8:$C$57,$D120))</f>
        <v>0</v>
      </c>
      <c r="M120" s="43">
        <f>IF(ISNA(SUMIFS(INDEX('State Landscape Data'!$M$8:$AE$57,0,MATCH(CONCATENATE($J120,M$6),'State Landscape Data'!$M$6:$AE$6,0)),'State Landscape Data'!$B$8:$B$57,$C120,'State Landscape Data'!$C$8:$C$57,$D120)),"-",SUMIFS(INDEX('State Landscape Data'!$M$8:$AE$57,0,MATCH(CONCATENATE($J120,M$6),'State Landscape Data'!$M$6:$AE$6,0)),'State Landscape Data'!$B$8:$B$57,$C120,'State Landscape Data'!$C$8:$C$57,$D120))</f>
        <v>0</v>
      </c>
      <c r="N120" s="154">
        <f>IF(ISNA(SUMIFS(INDEX('State Landscape Data'!$M$8:$AE$57,0,MATCH(CONCATENATE($J120,N$6),'State Landscape Data'!$M$6:$AE$6,0)),'State Landscape Data'!$B$8:$B$57,$C120,'State Landscape Data'!$C$8:$C$57,$D120)),"-",SUMIFS(INDEX('State Landscape Data'!$M$8:$AE$57,0,MATCH(CONCATENATE($J120,N$6),'State Landscape Data'!$M$6:$AE$6,0)),'State Landscape Data'!$B$8:$B$57,$C120,'State Landscape Data'!$C$8:$C$57,$D120))</f>
        <v>0</v>
      </c>
    </row>
    <row r="121" spans="2:14" x14ac:dyDescent="0.35">
      <c r="B121" s="37" t="s">
        <v>80</v>
      </c>
      <c r="C121" s="38" t="str">
        <f>IF(ISBLANK('State Landscape Data'!$B$20),"-",'State Landscape Data'!$B$20)</f>
        <v>-</v>
      </c>
      <c r="D121" s="38" t="str">
        <f>IF(ISBLANK('State Landscape Data'!$C$20),"-",'State Landscape Data'!$C$20)</f>
        <v>-</v>
      </c>
      <c r="E121" s="38" t="str">
        <f>IF(ISBLANK('State Landscape Data'!$D$20),"-",'State Landscape Data'!$D$20)</f>
        <v>-</v>
      </c>
      <c r="F121" s="38" t="str">
        <f>IF(ISBLANK('State Landscape Data'!$E$20),"-",'State Landscape Data'!$E$20)</f>
        <v>-</v>
      </c>
      <c r="G121" s="38" t="str">
        <f>IF(ISBLANK('State Landscape Data'!$F$20),"-",'State Landscape Data'!$F$20)</f>
        <v>-</v>
      </c>
      <c r="H121" s="38">
        <v>3</v>
      </c>
      <c r="I121" s="38" t="s">
        <v>65</v>
      </c>
      <c r="J121" s="38" t="str">
        <f t="shared" si="10"/>
        <v>3Goal</v>
      </c>
      <c r="K121" s="38" t="str">
        <f>IF(ISBLANK('State Landscape Data'!$K$20),"-",'State Landscape Data'!$K$20)</f>
        <v>-</v>
      </c>
      <c r="L121" s="43" t="str">
        <f>IF(ISNA(SUMIFS(INDEX('State Landscape Data'!$M$8:$AE$57,0,MATCH(CONCATENATE($J121,L$6),'State Landscape Data'!$M$6:$AE$6,0)),'State Landscape Data'!$B$8:$B$57,$C121,'State Landscape Data'!$C$8:$C$57,$D121)),"-",SUMIFS(INDEX('State Landscape Data'!$M$8:$AE$57,0,MATCH(CONCATENATE($J121,L$6),'State Landscape Data'!$M$6:$AE$6,0)),'State Landscape Data'!$B$8:$B$57,$C121,'State Landscape Data'!$C$8:$C$57,$D121))</f>
        <v>-</v>
      </c>
      <c r="M121" s="43" t="str">
        <f>IF(ISNA(SUMIFS(INDEX('State Landscape Data'!$M$8:$AE$57,0,MATCH(CONCATENATE($J121,M$6),'State Landscape Data'!$M$6:$AE$6,0)),'State Landscape Data'!$B$8:$B$57,$C121,'State Landscape Data'!$C$8:$C$57,$D121)),"-",SUMIFS(INDEX('State Landscape Data'!$M$8:$AE$57,0,MATCH(CONCATENATE($J121,M$6),'State Landscape Data'!$M$6:$AE$6,0)),'State Landscape Data'!$B$8:$B$57,$C121,'State Landscape Data'!$C$8:$C$57,$D121))</f>
        <v>-</v>
      </c>
      <c r="N121" s="154">
        <f>IF(ISNA(SUMIFS(INDEX('State Landscape Data'!$M$8:$AE$57,0,MATCH(CONCATENATE($J121,N$6),'State Landscape Data'!$M$6:$AE$6,0)),'State Landscape Data'!$B$8:$B$57,$C121,'State Landscape Data'!$C$8:$C$57,$D121)),"-",SUMIFS(INDEX('State Landscape Data'!$M$8:$AE$57,0,MATCH(CONCATENATE($J121,N$6),'State Landscape Data'!$M$6:$AE$6,0)),'State Landscape Data'!$B$8:$B$57,$C121,'State Landscape Data'!$C$8:$C$57,$D121))</f>
        <v>0</v>
      </c>
    </row>
    <row r="122" spans="2:14" x14ac:dyDescent="0.35">
      <c r="B122" s="37" t="s">
        <v>80</v>
      </c>
      <c r="C122" s="38" t="str">
        <f>IF(ISBLANK('State Landscape Data'!$B$20),"-",'State Landscape Data'!$B$20)</f>
        <v>-</v>
      </c>
      <c r="D122" s="38" t="str">
        <f>IF(ISBLANK('State Landscape Data'!$C$20),"-",'State Landscape Data'!$C$20)</f>
        <v>-</v>
      </c>
      <c r="E122" s="38" t="str">
        <f>IF(ISBLANK('State Landscape Data'!$D$20),"-",'State Landscape Data'!$D$20)</f>
        <v>-</v>
      </c>
      <c r="F122" s="38" t="str">
        <f>IF(ISBLANK('State Landscape Data'!$E$20),"-",'State Landscape Data'!$E$20)</f>
        <v>-</v>
      </c>
      <c r="G122" s="38" t="str">
        <f>IF(ISBLANK('State Landscape Data'!$F$20),"-",'State Landscape Data'!$F$20)</f>
        <v>-</v>
      </c>
      <c r="H122" s="38">
        <v>4</v>
      </c>
      <c r="I122" s="38">
        <v>5</v>
      </c>
      <c r="J122" s="38" t="str">
        <f t="shared" ref="J122:J123" si="14">CONCATENATE(H122,I122)</f>
        <v>45</v>
      </c>
      <c r="K122" s="38" t="str">
        <f>IF(ISBLANK('State Landscape Data'!$K$20),"-",'State Landscape Data'!$K$20)</f>
        <v>-</v>
      </c>
      <c r="L122" s="43">
        <f>IF(ISNA(SUMIFS(INDEX('State Landscape Data'!$M$8:$AE$57,0,MATCH(CONCATENATE($J122,L$6),'State Landscape Data'!$M$6:$AE$6,0)),'State Landscape Data'!$B$8:$B$57,$C122,'State Landscape Data'!$C$8:$C$57,$D122)),"-",SUMIFS(INDEX('State Landscape Data'!$M$8:$AE$57,0,MATCH(CONCATENATE($J122,L$6),'State Landscape Data'!$M$6:$AE$6,0)),'State Landscape Data'!$B$8:$B$57,$C122,'State Landscape Data'!$C$8:$C$57,$D122))</f>
        <v>0</v>
      </c>
      <c r="M122" s="43">
        <f>IF(ISNA(SUMIFS(INDEX('State Landscape Data'!$M$8:$AE$57,0,MATCH(CONCATENATE($J122,M$6),'State Landscape Data'!$M$6:$AE$6,0)),'State Landscape Data'!$B$8:$B$57,$C122,'State Landscape Data'!$C$8:$C$57,$D122)),"-",SUMIFS(INDEX('State Landscape Data'!$M$8:$AE$57,0,MATCH(CONCATENATE($J122,M$6),'State Landscape Data'!$M$6:$AE$6,0)),'State Landscape Data'!$B$8:$B$57,$C122,'State Landscape Data'!$C$8:$C$57,$D122))</f>
        <v>0</v>
      </c>
      <c r="N122" s="154">
        <f>IF(ISNA(SUMIFS(INDEX('State Landscape Data'!$M$8:$AE$57,0,MATCH(CONCATENATE($J122,N$6),'State Landscape Data'!$M$6:$AE$6,0)),'State Landscape Data'!$B$8:$B$57,$C122,'State Landscape Data'!$C$8:$C$57,$D122)),"-",SUMIFS(INDEX('State Landscape Data'!$M$8:$AE$57,0,MATCH(CONCATENATE($J122,N$6),'State Landscape Data'!$M$6:$AE$6,0)),'State Landscape Data'!$B$8:$B$57,$C122,'State Landscape Data'!$C$8:$C$57,$D122))</f>
        <v>0</v>
      </c>
    </row>
    <row r="123" spans="2:14" x14ac:dyDescent="0.35">
      <c r="B123" s="37" t="s">
        <v>80</v>
      </c>
      <c r="C123" s="38" t="str">
        <f>IF(ISBLANK('State Landscape Data'!$B$20),"-",'State Landscape Data'!$B$20)</f>
        <v>-</v>
      </c>
      <c r="D123" s="38" t="str">
        <f>IF(ISBLANK('State Landscape Data'!$C$20),"-",'State Landscape Data'!$C$20)</f>
        <v>-</v>
      </c>
      <c r="E123" s="38" t="str">
        <f>IF(ISBLANK('State Landscape Data'!$D$20),"-",'State Landscape Data'!$D$20)</f>
        <v>-</v>
      </c>
      <c r="F123" s="38" t="str">
        <f>IF(ISBLANK('State Landscape Data'!$E$20),"-",'State Landscape Data'!$E$20)</f>
        <v>-</v>
      </c>
      <c r="G123" s="38" t="str">
        <f>IF(ISBLANK('State Landscape Data'!$F$20),"-",'State Landscape Data'!$F$20)</f>
        <v>-</v>
      </c>
      <c r="H123" s="38">
        <v>4</v>
      </c>
      <c r="I123" s="38" t="s">
        <v>65</v>
      </c>
      <c r="J123" s="38" t="str">
        <f t="shared" si="14"/>
        <v>4Goal</v>
      </c>
      <c r="K123" s="38" t="str">
        <f>IF(ISBLANK('State Landscape Data'!$K$20),"-",'State Landscape Data'!$K$20)</f>
        <v>-</v>
      </c>
      <c r="L123" s="43" t="str">
        <f>IF(ISNA(SUMIFS(INDEX('State Landscape Data'!$M$8:$AE$57,0,MATCH(CONCATENATE($J123,L$6),'State Landscape Data'!$M$6:$AE$6,0)),'State Landscape Data'!$B$8:$B$57,$C123,'State Landscape Data'!$C$8:$C$57,$D123)),"-",SUMIFS(INDEX('State Landscape Data'!$M$8:$AE$57,0,MATCH(CONCATENATE($J123,L$6),'State Landscape Data'!$M$6:$AE$6,0)),'State Landscape Data'!$B$8:$B$57,$C123,'State Landscape Data'!$C$8:$C$57,$D123))</f>
        <v>-</v>
      </c>
      <c r="M123" s="43" t="str">
        <f>IF(ISNA(SUMIFS(INDEX('State Landscape Data'!$M$8:$AE$57,0,MATCH(CONCATENATE($J123,M$6),'State Landscape Data'!$M$6:$AE$6,0)),'State Landscape Data'!$B$8:$B$57,$C123,'State Landscape Data'!$C$8:$C$57,$D123)),"-",SUMIFS(INDEX('State Landscape Data'!$M$8:$AE$57,0,MATCH(CONCATENATE($J123,M$6),'State Landscape Data'!$M$6:$AE$6,0)),'State Landscape Data'!$B$8:$B$57,$C123,'State Landscape Data'!$C$8:$C$57,$D123))</f>
        <v>-</v>
      </c>
      <c r="N123" s="154">
        <f>IF(ISNA(SUMIFS(INDEX('State Landscape Data'!$M$8:$AE$57,0,MATCH(CONCATENATE($J123,N$6),'State Landscape Data'!$M$6:$AE$6,0)),'State Landscape Data'!$B$8:$B$57,$C123,'State Landscape Data'!$C$8:$C$57,$D123)),"-",SUMIFS(INDEX('State Landscape Data'!$M$8:$AE$57,0,MATCH(CONCATENATE($J123,N$6),'State Landscape Data'!$M$6:$AE$6,0)),'State Landscape Data'!$B$8:$B$57,$C123,'State Landscape Data'!$C$8:$C$57,$D123))</f>
        <v>0</v>
      </c>
    </row>
    <row r="124" spans="2:14" x14ac:dyDescent="0.35">
      <c r="B124" s="37" t="s">
        <v>80</v>
      </c>
      <c r="C124" s="38" t="str">
        <f>IF(ISBLANK('State Landscape Data'!$B$21),"-",'State Landscape Data'!$B$21)</f>
        <v>-</v>
      </c>
      <c r="D124" s="38" t="str">
        <f>IF(ISBLANK('State Landscape Data'!$C$21),"-",'State Landscape Data'!$C$21)</f>
        <v>-</v>
      </c>
      <c r="E124" s="38" t="str">
        <f>IF(ISBLANK('State Landscape Data'!$D$21),"-",'State Landscape Data'!$D$21)</f>
        <v>-</v>
      </c>
      <c r="F124" s="38" t="str">
        <f>IF(ISBLANK('State Landscape Data'!$E$21),"-",'State Landscape Data'!$E$21)</f>
        <v>-</v>
      </c>
      <c r="G124" s="38" t="str">
        <f>IF(ISBLANK('State Landscape Data'!$F$21),"-",'State Landscape Data'!$F$21)</f>
        <v>-</v>
      </c>
      <c r="H124" s="38" t="s">
        <v>64</v>
      </c>
      <c r="I124" s="38" t="s">
        <v>64</v>
      </c>
      <c r="J124" s="38" t="str">
        <f t="shared" si="10"/>
        <v>BaselineBaseline</v>
      </c>
      <c r="K124" s="38" t="str">
        <f>IF(ISBLANK('State Landscape Data'!$K$21),"-",'State Landscape Data'!$K$21)</f>
        <v>-</v>
      </c>
      <c r="L124" s="43">
        <f>IF(ISNA(SUMIFS(INDEX('State Landscape Data'!$M$8:$AE$57,0,MATCH(CONCATENATE($J124,L$6),'State Landscape Data'!$M$6:$AE$6,0)),'State Landscape Data'!$B$8:$B$57,$C124,'State Landscape Data'!$C$8:$C$57,$D124)),"-",SUMIFS(INDEX('State Landscape Data'!$M$8:$AE$57,0,MATCH(CONCATENATE($J124,L$6),'State Landscape Data'!$M$6:$AE$6,0)),'State Landscape Data'!$B$8:$B$57,$C124,'State Landscape Data'!$C$8:$C$57,$D124))</f>
        <v>0</v>
      </c>
      <c r="M124" s="43">
        <f>IF(ISNA(SUMIFS(INDEX('State Landscape Data'!$M$8:$AE$57,0,MATCH(CONCATENATE($J124,M$6),'State Landscape Data'!$M$6:$AE$6,0)),'State Landscape Data'!$B$8:$B$57,$C124,'State Landscape Data'!$C$8:$C$57,$D124)),"-",SUMIFS(INDEX('State Landscape Data'!$M$8:$AE$57,0,MATCH(CONCATENATE($J124,M$6),'State Landscape Data'!$M$6:$AE$6,0)),'State Landscape Data'!$B$8:$B$57,$C124,'State Landscape Data'!$C$8:$C$57,$D124))</f>
        <v>0</v>
      </c>
      <c r="N124" s="154">
        <f>IF(ISNA(SUMIFS(INDEX('State Landscape Data'!$M$8:$AE$57,0,MATCH(CONCATENATE($J124,N$6),'State Landscape Data'!$M$6:$AE$6,0)),'State Landscape Data'!$B$8:$B$57,$C124,'State Landscape Data'!$C$8:$C$57,$D124)),"-",SUMIFS(INDEX('State Landscape Data'!$M$8:$AE$57,0,MATCH(CONCATENATE($J124,N$6),'State Landscape Data'!$M$6:$AE$6,0)),'State Landscape Data'!$B$8:$B$57,$C124,'State Landscape Data'!$C$8:$C$57,$D124))</f>
        <v>0</v>
      </c>
    </row>
    <row r="125" spans="2:14" x14ac:dyDescent="0.35">
      <c r="B125" s="37" t="s">
        <v>80</v>
      </c>
      <c r="C125" s="38" t="str">
        <f>IF(ISBLANK('State Landscape Data'!$B$21),"-",'State Landscape Data'!$B$21)</f>
        <v>-</v>
      </c>
      <c r="D125" s="38" t="str">
        <f>IF(ISBLANK('State Landscape Data'!$C$21),"-",'State Landscape Data'!$C$21)</f>
        <v>-</v>
      </c>
      <c r="E125" s="38" t="str">
        <f>IF(ISBLANK('State Landscape Data'!$D$21),"-",'State Landscape Data'!$D$21)</f>
        <v>-</v>
      </c>
      <c r="F125" s="38" t="str">
        <f>IF(ISBLANK('State Landscape Data'!$E$21),"-",'State Landscape Data'!$E$21)</f>
        <v>-</v>
      </c>
      <c r="G125" s="38" t="str">
        <f>IF(ISBLANK('State Landscape Data'!$F$21),"-",'State Landscape Data'!$F$21)</f>
        <v>-</v>
      </c>
      <c r="H125" s="38">
        <v>1</v>
      </c>
      <c r="I125" s="38">
        <v>5</v>
      </c>
      <c r="J125" s="38" t="str">
        <f t="shared" si="10"/>
        <v>15</v>
      </c>
      <c r="K125" s="38" t="str">
        <f>IF(ISBLANK('State Landscape Data'!$K$21),"-",'State Landscape Data'!$K$21)</f>
        <v>-</v>
      </c>
      <c r="L125" s="43">
        <f>IF(ISNA(SUMIFS(INDEX('State Landscape Data'!$M$8:$AE$57,0,MATCH(CONCATENATE($J125,L$6),'State Landscape Data'!$M$6:$AE$6,0)),'State Landscape Data'!$B$8:$B$57,$C125,'State Landscape Data'!$C$8:$C$57,$D125)),"-",SUMIFS(INDEX('State Landscape Data'!$M$8:$AE$57,0,MATCH(CONCATENATE($J125,L$6),'State Landscape Data'!$M$6:$AE$6,0)),'State Landscape Data'!$B$8:$B$57,$C125,'State Landscape Data'!$C$8:$C$57,$D125))</f>
        <v>0</v>
      </c>
      <c r="M125" s="43">
        <f>IF(ISNA(SUMIFS(INDEX('State Landscape Data'!$M$8:$AE$57,0,MATCH(CONCATENATE($J125,M$6),'State Landscape Data'!$M$6:$AE$6,0)),'State Landscape Data'!$B$8:$B$57,$C125,'State Landscape Data'!$C$8:$C$57,$D125)),"-",SUMIFS(INDEX('State Landscape Data'!$M$8:$AE$57,0,MATCH(CONCATENATE($J125,M$6),'State Landscape Data'!$M$6:$AE$6,0)),'State Landscape Data'!$B$8:$B$57,$C125,'State Landscape Data'!$C$8:$C$57,$D125))</f>
        <v>0</v>
      </c>
      <c r="N125" s="154">
        <f>IF(ISNA(SUMIFS(INDEX('State Landscape Data'!$M$8:$AE$57,0,MATCH(CONCATENATE($J125,N$6),'State Landscape Data'!$M$6:$AE$6,0)),'State Landscape Data'!$B$8:$B$57,$C125,'State Landscape Data'!$C$8:$C$57,$D125)),"-",SUMIFS(INDEX('State Landscape Data'!$M$8:$AE$57,0,MATCH(CONCATENATE($J125,N$6),'State Landscape Data'!$M$6:$AE$6,0)),'State Landscape Data'!$B$8:$B$57,$C125,'State Landscape Data'!$C$8:$C$57,$D125))</f>
        <v>0</v>
      </c>
    </row>
    <row r="126" spans="2:14" x14ac:dyDescent="0.35">
      <c r="B126" s="37" t="s">
        <v>80</v>
      </c>
      <c r="C126" s="38" t="str">
        <f>IF(ISBLANK('State Landscape Data'!$B$21),"-",'State Landscape Data'!$B$21)</f>
        <v>-</v>
      </c>
      <c r="D126" s="38" t="str">
        <f>IF(ISBLANK('State Landscape Data'!$C$21),"-",'State Landscape Data'!$C$21)</f>
        <v>-</v>
      </c>
      <c r="E126" s="38" t="str">
        <f>IF(ISBLANK('State Landscape Data'!$D$21),"-",'State Landscape Data'!$D$21)</f>
        <v>-</v>
      </c>
      <c r="F126" s="38" t="str">
        <f>IF(ISBLANK('State Landscape Data'!$E$21),"-",'State Landscape Data'!$E$21)</f>
        <v>-</v>
      </c>
      <c r="G126" s="38" t="str">
        <f>IF(ISBLANK('State Landscape Data'!$F$21),"-",'State Landscape Data'!$F$21)</f>
        <v>-</v>
      </c>
      <c r="H126" s="38">
        <v>1</v>
      </c>
      <c r="I126" s="38" t="s">
        <v>65</v>
      </c>
      <c r="J126" s="38" t="str">
        <f t="shared" si="10"/>
        <v>1Goal</v>
      </c>
      <c r="K126" s="38" t="str">
        <f>IF(ISBLANK('State Landscape Data'!$K$21),"-",'State Landscape Data'!$K$21)</f>
        <v>-</v>
      </c>
      <c r="L126" s="43" t="str">
        <f>IF(ISNA(SUMIFS(INDEX('State Landscape Data'!$M$8:$AE$57,0,MATCH(CONCATENATE($J126,L$6),'State Landscape Data'!$M$6:$AE$6,0)),'State Landscape Data'!$B$8:$B$57,$C126,'State Landscape Data'!$C$8:$C$57,$D126)),"-",SUMIFS(INDEX('State Landscape Data'!$M$8:$AE$57,0,MATCH(CONCATENATE($J126,L$6),'State Landscape Data'!$M$6:$AE$6,0)),'State Landscape Data'!$B$8:$B$57,$C126,'State Landscape Data'!$C$8:$C$57,$D126))</f>
        <v>-</v>
      </c>
      <c r="M126" s="43" t="str">
        <f>IF(ISNA(SUMIFS(INDEX('State Landscape Data'!$M$8:$AE$57,0,MATCH(CONCATENATE($J126,M$6),'State Landscape Data'!$M$6:$AE$6,0)),'State Landscape Data'!$B$8:$B$57,$C126,'State Landscape Data'!$C$8:$C$57,$D126)),"-",SUMIFS(INDEX('State Landscape Data'!$M$8:$AE$57,0,MATCH(CONCATENATE($J126,M$6),'State Landscape Data'!$M$6:$AE$6,0)),'State Landscape Data'!$B$8:$B$57,$C126,'State Landscape Data'!$C$8:$C$57,$D126))</f>
        <v>-</v>
      </c>
      <c r="N126" s="154">
        <f>IF(ISNA(SUMIFS(INDEX('State Landscape Data'!$M$8:$AE$57,0,MATCH(CONCATENATE($J126,N$6),'State Landscape Data'!$M$6:$AE$6,0)),'State Landscape Data'!$B$8:$B$57,$C126,'State Landscape Data'!$C$8:$C$57,$D126)),"-",SUMIFS(INDEX('State Landscape Data'!$M$8:$AE$57,0,MATCH(CONCATENATE($J126,N$6),'State Landscape Data'!$M$6:$AE$6,0)),'State Landscape Data'!$B$8:$B$57,$C126,'State Landscape Data'!$C$8:$C$57,$D126))</f>
        <v>0</v>
      </c>
    </row>
    <row r="127" spans="2:14" x14ac:dyDescent="0.35">
      <c r="B127" s="37" t="s">
        <v>80</v>
      </c>
      <c r="C127" s="38" t="str">
        <f>IF(ISBLANK('State Landscape Data'!$B$21),"-",'State Landscape Data'!$B$21)</f>
        <v>-</v>
      </c>
      <c r="D127" s="38" t="str">
        <f>IF(ISBLANK('State Landscape Data'!$C$21),"-",'State Landscape Data'!$C$21)</f>
        <v>-</v>
      </c>
      <c r="E127" s="38" t="str">
        <f>IF(ISBLANK('State Landscape Data'!$D$21),"-",'State Landscape Data'!$D$21)</f>
        <v>-</v>
      </c>
      <c r="F127" s="38" t="str">
        <f>IF(ISBLANK('State Landscape Data'!$E$21),"-",'State Landscape Data'!$E$21)</f>
        <v>-</v>
      </c>
      <c r="G127" s="38" t="str">
        <f>IF(ISBLANK('State Landscape Data'!$F$21),"-",'State Landscape Data'!$F$21)</f>
        <v>-</v>
      </c>
      <c r="H127" s="38">
        <v>2</v>
      </c>
      <c r="I127" s="38">
        <v>5</v>
      </c>
      <c r="J127" s="38" t="str">
        <f t="shared" si="10"/>
        <v>25</v>
      </c>
      <c r="K127" s="38" t="str">
        <f>IF(ISBLANK('State Landscape Data'!$K$21),"-",'State Landscape Data'!$K$21)</f>
        <v>-</v>
      </c>
      <c r="L127" s="43">
        <f>IF(ISNA(SUMIFS(INDEX('State Landscape Data'!$M$8:$AE$57,0,MATCH(CONCATENATE($J127,L$6),'State Landscape Data'!$M$6:$AE$6,0)),'State Landscape Data'!$B$8:$B$57,$C127,'State Landscape Data'!$C$8:$C$57,$D127)),"-",SUMIFS(INDEX('State Landscape Data'!$M$8:$AE$57,0,MATCH(CONCATENATE($J127,L$6),'State Landscape Data'!$M$6:$AE$6,0)),'State Landscape Data'!$B$8:$B$57,$C127,'State Landscape Data'!$C$8:$C$57,$D127))</f>
        <v>0</v>
      </c>
      <c r="M127" s="43">
        <f>IF(ISNA(SUMIFS(INDEX('State Landscape Data'!$M$8:$AE$57,0,MATCH(CONCATENATE($J127,M$6),'State Landscape Data'!$M$6:$AE$6,0)),'State Landscape Data'!$B$8:$B$57,$C127,'State Landscape Data'!$C$8:$C$57,$D127)),"-",SUMIFS(INDEX('State Landscape Data'!$M$8:$AE$57,0,MATCH(CONCATENATE($J127,M$6),'State Landscape Data'!$M$6:$AE$6,0)),'State Landscape Data'!$B$8:$B$57,$C127,'State Landscape Data'!$C$8:$C$57,$D127))</f>
        <v>0</v>
      </c>
      <c r="N127" s="154">
        <f>IF(ISNA(SUMIFS(INDEX('State Landscape Data'!$M$8:$AE$57,0,MATCH(CONCATENATE($J127,N$6),'State Landscape Data'!$M$6:$AE$6,0)),'State Landscape Data'!$B$8:$B$57,$C127,'State Landscape Data'!$C$8:$C$57,$D127)),"-",SUMIFS(INDEX('State Landscape Data'!$M$8:$AE$57,0,MATCH(CONCATENATE($J127,N$6),'State Landscape Data'!$M$6:$AE$6,0)),'State Landscape Data'!$B$8:$B$57,$C127,'State Landscape Data'!$C$8:$C$57,$D127))</f>
        <v>0</v>
      </c>
    </row>
    <row r="128" spans="2:14" x14ac:dyDescent="0.35">
      <c r="B128" s="37" t="s">
        <v>80</v>
      </c>
      <c r="C128" s="38" t="str">
        <f>IF(ISBLANK('State Landscape Data'!$B$21),"-",'State Landscape Data'!$B$21)</f>
        <v>-</v>
      </c>
      <c r="D128" s="38" t="str">
        <f>IF(ISBLANK('State Landscape Data'!$C$21),"-",'State Landscape Data'!$C$21)</f>
        <v>-</v>
      </c>
      <c r="E128" s="38" t="str">
        <f>IF(ISBLANK('State Landscape Data'!$D$21),"-",'State Landscape Data'!$D$21)</f>
        <v>-</v>
      </c>
      <c r="F128" s="38" t="str">
        <f>IF(ISBLANK('State Landscape Data'!$E$21),"-",'State Landscape Data'!$E$21)</f>
        <v>-</v>
      </c>
      <c r="G128" s="38" t="str">
        <f>IF(ISBLANK('State Landscape Data'!$F$21),"-",'State Landscape Data'!$F$21)</f>
        <v>-</v>
      </c>
      <c r="H128" s="38">
        <v>2</v>
      </c>
      <c r="I128" s="38" t="s">
        <v>65</v>
      </c>
      <c r="J128" s="38" t="str">
        <f t="shared" si="10"/>
        <v>2Goal</v>
      </c>
      <c r="K128" s="38" t="str">
        <f>IF(ISBLANK('State Landscape Data'!$K$21),"-",'State Landscape Data'!$K$21)</f>
        <v>-</v>
      </c>
      <c r="L128" s="43" t="str">
        <f>IF(ISNA(SUMIFS(INDEX('State Landscape Data'!$M$8:$AE$57,0,MATCH(CONCATENATE($J128,L$6),'State Landscape Data'!$M$6:$AE$6,0)),'State Landscape Data'!$B$8:$B$57,$C128,'State Landscape Data'!$C$8:$C$57,$D128)),"-",SUMIFS(INDEX('State Landscape Data'!$M$8:$AE$57,0,MATCH(CONCATENATE($J128,L$6),'State Landscape Data'!$M$6:$AE$6,0)),'State Landscape Data'!$B$8:$B$57,$C128,'State Landscape Data'!$C$8:$C$57,$D128))</f>
        <v>-</v>
      </c>
      <c r="M128" s="43" t="str">
        <f>IF(ISNA(SUMIFS(INDEX('State Landscape Data'!$M$8:$AE$57,0,MATCH(CONCATENATE($J128,M$6),'State Landscape Data'!$M$6:$AE$6,0)),'State Landscape Data'!$B$8:$B$57,$C128,'State Landscape Data'!$C$8:$C$57,$D128)),"-",SUMIFS(INDEX('State Landscape Data'!$M$8:$AE$57,0,MATCH(CONCATENATE($J128,M$6),'State Landscape Data'!$M$6:$AE$6,0)),'State Landscape Data'!$B$8:$B$57,$C128,'State Landscape Data'!$C$8:$C$57,$D128))</f>
        <v>-</v>
      </c>
      <c r="N128" s="154">
        <f>IF(ISNA(SUMIFS(INDEX('State Landscape Data'!$M$8:$AE$57,0,MATCH(CONCATENATE($J128,N$6),'State Landscape Data'!$M$6:$AE$6,0)),'State Landscape Data'!$B$8:$B$57,$C128,'State Landscape Data'!$C$8:$C$57,$D128)),"-",SUMIFS(INDEX('State Landscape Data'!$M$8:$AE$57,0,MATCH(CONCATENATE($J128,N$6),'State Landscape Data'!$M$6:$AE$6,0)),'State Landscape Data'!$B$8:$B$57,$C128,'State Landscape Data'!$C$8:$C$57,$D128))</f>
        <v>0</v>
      </c>
    </row>
    <row r="129" spans="2:14" x14ac:dyDescent="0.35">
      <c r="B129" s="37" t="s">
        <v>80</v>
      </c>
      <c r="C129" s="38" t="str">
        <f>IF(ISBLANK('State Landscape Data'!$B$21),"-",'State Landscape Data'!$B$21)</f>
        <v>-</v>
      </c>
      <c r="D129" s="38" t="str">
        <f>IF(ISBLANK('State Landscape Data'!$C$21),"-",'State Landscape Data'!$C$21)</f>
        <v>-</v>
      </c>
      <c r="E129" s="38" t="str">
        <f>IF(ISBLANK('State Landscape Data'!$D$21),"-",'State Landscape Data'!$D$21)</f>
        <v>-</v>
      </c>
      <c r="F129" s="38" t="str">
        <f>IF(ISBLANK('State Landscape Data'!$E$21),"-",'State Landscape Data'!$E$21)</f>
        <v>-</v>
      </c>
      <c r="G129" s="38" t="str">
        <f>IF(ISBLANK('State Landscape Data'!$F$21),"-",'State Landscape Data'!$F$21)</f>
        <v>-</v>
      </c>
      <c r="H129" s="38">
        <v>3</v>
      </c>
      <c r="I129" s="38">
        <v>5</v>
      </c>
      <c r="J129" s="38" t="str">
        <f t="shared" si="10"/>
        <v>35</v>
      </c>
      <c r="K129" s="38" t="str">
        <f>IF(ISBLANK('State Landscape Data'!$K$21),"-",'State Landscape Data'!$K$21)</f>
        <v>-</v>
      </c>
      <c r="L129" s="43">
        <f>IF(ISNA(SUMIFS(INDEX('State Landscape Data'!$M$8:$AE$57,0,MATCH(CONCATENATE($J129,L$6),'State Landscape Data'!$M$6:$AE$6,0)),'State Landscape Data'!$B$8:$B$57,$C129,'State Landscape Data'!$C$8:$C$57,$D129)),"-",SUMIFS(INDEX('State Landscape Data'!$M$8:$AE$57,0,MATCH(CONCATENATE($J129,L$6),'State Landscape Data'!$M$6:$AE$6,0)),'State Landscape Data'!$B$8:$B$57,$C129,'State Landscape Data'!$C$8:$C$57,$D129))</f>
        <v>0</v>
      </c>
      <c r="M129" s="43">
        <f>IF(ISNA(SUMIFS(INDEX('State Landscape Data'!$M$8:$AE$57,0,MATCH(CONCATENATE($J129,M$6),'State Landscape Data'!$M$6:$AE$6,0)),'State Landscape Data'!$B$8:$B$57,$C129,'State Landscape Data'!$C$8:$C$57,$D129)),"-",SUMIFS(INDEX('State Landscape Data'!$M$8:$AE$57,0,MATCH(CONCATENATE($J129,M$6),'State Landscape Data'!$M$6:$AE$6,0)),'State Landscape Data'!$B$8:$B$57,$C129,'State Landscape Data'!$C$8:$C$57,$D129))</f>
        <v>0</v>
      </c>
      <c r="N129" s="154">
        <f>IF(ISNA(SUMIFS(INDEX('State Landscape Data'!$M$8:$AE$57,0,MATCH(CONCATENATE($J129,N$6),'State Landscape Data'!$M$6:$AE$6,0)),'State Landscape Data'!$B$8:$B$57,$C129,'State Landscape Data'!$C$8:$C$57,$D129)),"-",SUMIFS(INDEX('State Landscape Data'!$M$8:$AE$57,0,MATCH(CONCATENATE($J129,N$6),'State Landscape Data'!$M$6:$AE$6,0)),'State Landscape Data'!$B$8:$B$57,$C129,'State Landscape Data'!$C$8:$C$57,$D129))</f>
        <v>0</v>
      </c>
    </row>
    <row r="130" spans="2:14" x14ac:dyDescent="0.35">
      <c r="B130" s="37" t="s">
        <v>80</v>
      </c>
      <c r="C130" s="38" t="str">
        <f>IF(ISBLANK('State Landscape Data'!$B$21),"-",'State Landscape Data'!$B$21)</f>
        <v>-</v>
      </c>
      <c r="D130" s="38" t="str">
        <f>IF(ISBLANK('State Landscape Data'!$C$21),"-",'State Landscape Data'!$C$21)</f>
        <v>-</v>
      </c>
      <c r="E130" s="38" t="str">
        <f>IF(ISBLANK('State Landscape Data'!$D$21),"-",'State Landscape Data'!$D$21)</f>
        <v>-</v>
      </c>
      <c r="F130" s="38" t="str">
        <f>IF(ISBLANK('State Landscape Data'!$E$21),"-",'State Landscape Data'!$E$21)</f>
        <v>-</v>
      </c>
      <c r="G130" s="38" t="str">
        <f>IF(ISBLANK('State Landscape Data'!$F$21),"-",'State Landscape Data'!$F$21)</f>
        <v>-</v>
      </c>
      <c r="H130" s="38">
        <v>3</v>
      </c>
      <c r="I130" s="38" t="s">
        <v>65</v>
      </c>
      <c r="J130" s="38" t="str">
        <f t="shared" si="10"/>
        <v>3Goal</v>
      </c>
      <c r="K130" s="38" t="str">
        <f>IF(ISBLANK('State Landscape Data'!$K$21),"-",'State Landscape Data'!$K$21)</f>
        <v>-</v>
      </c>
      <c r="L130" s="43" t="str">
        <f>IF(ISNA(SUMIFS(INDEX('State Landscape Data'!$M$8:$AE$57,0,MATCH(CONCATENATE($J130,L$6),'State Landscape Data'!$M$6:$AE$6,0)),'State Landscape Data'!$B$8:$B$57,$C130,'State Landscape Data'!$C$8:$C$57,$D130)),"-",SUMIFS(INDEX('State Landscape Data'!$M$8:$AE$57,0,MATCH(CONCATENATE($J130,L$6),'State Landscape Data'!$M$6:$AE$6,0)),'State Landscape Data'!$B$8:$B$57,$C130,'State Landscape Data'!$C$8:$C$57,$D130))</f>
        <v>-</v>
      </c>
      <c r="M130" s="43" t="str">
        <f>IF(ISNA(SUMIFS(INDEX('State Landscape Data'!$M$8:$AE$57,0,MATCH(CONCATENATE($J130,M$6),'State Landscape Data'!$M$6:$AE$6,0)),'State Landscape Data'!$B$8:$B$57,$C130,'State Landscape Data'!$C$8:$C$57,$D130)),"-",SUMIFS(INDEX('State Landscape Data'!$M$8:$AE$57,0,MATCH(CONCATENATE($J130,M$6),'State Landscape Data'!$M$6:$AE$6,0)),'State Landscape Data'!$B$8:$B$57,$C130,'State Landscape Data'!$C$8:$C$57,$D130))</f>
        <v>-</v>
      </c>
      <c r="N130" s="154">
        <f>IF(ISNA(SUMIFS(INDEX('State Landscape Data'!$M$8:$AE$57,0,MATCH(CONCATENATE($J130,N$6),'State Landscape Data'!$M$6:$AE$6,0)),'State Landscape Data'!$B$8:$B$57,$C130,'State Landscape Data'!$C$8:$C$57,$D130)),"-",SUMIFS(INDEX('State Landscape Data'!$M$8:$AE$57,0,MATCH(CONCATENATE($J130,N$6),'State Landscape Data'!$M$6:$AE$6,0)),'State Landscape Data'!$B$8:$B$57,$C130,'State Landscape Data'!$C$8:$C$57,$D130))</f>
        <v>0</v>
      </c>
    </row>
    <row r="131" spans="2:14" x14ac:dyDescent="0.35">
      <c r="B131" s="37" t="s">
        <v>80</v>
      </c>
      <c r="C131" s="38" t="str">
        <f>IF(ISBLANK('State Landscape Data'!$B$21),"-",'State Landscape Data'!$B$21)</f>
        <v>-</v>
      </c>
      <c r="D131" s="38" t="str">
        <f>IF(ISBLANK('State Landscape Data'!$C$21),"-",'State Landscape Data'!$C$21)</f>
        <v>-</v>
      </c>
      <c r="E131" s="38" t="str">
        <f>IF(ISBLANK('State Landscape Data'!$D$21),"-",'State Landscape Data'!$D$21)</f>
        <v>-</v>
      </c>
      <c r="F131" s="38" t="str">
        <f>IF(ISBLANK('State Landscape Data'!$E$21),"-",'State Landscape Data'!$E$21)</f>
        <v>-</v>
      </c>
      <c r="G131" s="38" t="str">
        <f>IF(ISBLANK('State Landscape Data'!$F$21),"-",'State Landscape Data'!$F$21)</f>
        <v>-</v>
      </c>
      <c r="H131" s="38">
        <v>4</v>
      </c>
      <c r="I131" s="38">
        <v>5</v>
      </c>
      <c r="J131" s="38" t="str">
        <f t="shared" ref="J131:J132" si="15">CONCATENATE(H131,I131)</f>
        <v>45</v>
      </c>
      <c r="K131" s="38" t="str">
        <f>IF(ISBLANK('State Landscape Data'!$K$21),"-",'State Landscape Data'!$K$21)</f>
        <v>-</v>
      </c>
      <c r="L131" s="43">
        <f>IF(ISNA(SUMIFS(INDEX('State Landscape Data'!$M$8:$AE$57,0,MATCH(CONCATENATE($J131,L$6),'State Landscape Data'!$M$6:$AE$6,0)),'State Landscape Data'!$B$8:$B$57,$C131,'State Landscape Data'!$C$8:$C$57,$D131)),"-",SUMIFS(INDEX('State Landscape Data'!$M$8:$AE$57,0,MATCH(CONCATENATE($J131,L$6),'State Landscape Data'!$M$6:$AE$6,0)),'State Landscape Data'!$B$8:$B$57,$C131,'State Landscape Data'!$C$8:$C$57,$D131))</f>
        <v>0</v>
      </c>
      <c r="M131" s="43">
        <f>IF(ISNA(SUMIFS(INDEX('State Landscape Data'!$M$8:$AE$57,0,MATCH(CONCATENATE($J131,M$6),'State Landscape Data'!$M$6:$AE$6,0)),'State Landscape Data'!$B$8:$B$57,$C131,'State Landscape Data'!$C$8:$C$57,$D131)),"-",SUMIFS(INDEX('State Landscape Data'!$M$8:$AE$57,0,MATCH(CONCATENATE($J131,M$6),'State Landscape Data'!$M$6:$AE$6,0)),'State Landscape Data'!$B$8:$B$57,$C131,'State Landscape Data'!$C$8:$C$57,$D131))</f>
        <v>0</v>
      </c>
      <c r="N131" s="154">
        <f>IF(ISNA(SUMIFS(INDEX('State Landscape Data'!$M$8:$AE$57,0,MATCH(CONCATENATE($J131,N$6),'State Landscape Data'!$M$6:$AE$6,0)),'State Landscape Data'!$B$8:$B$57,$C131,'State Landscape Data'!$C$8:$C$57,$D131)),"-",SUMIFS(INDEX('State Landscape Data'!$M$8:$AE$57,0,MATCH(CONCATENATE($J131,N$6),'State Landscape Data'!$M$6:$AE$6,0)),'State Landscape Data'!$B$8:$B$57,$C131,'State Landscape Data'!$C$8:$C$57,$D131))</f>
        <v>0</v>
      </c>
    </row>
    <row r="132" spans="2:14" x14ac:dyDescent="0.35">
      <c r="B132" s="37" t="s">
        <v>80</v>
      </c>
      <c r="C132" s="38" t="str">
        <f>IF(ISBLANK('State Landscape Data'!$B$21),"-",'State Landscape Data'!$B$21)</f>
        <v>-</v>
      </c>
      <c r="D132" s="38" t="str">
        <f>IF(ISBLANK('State Landscape Data'!$C$21),"-",'State Landscape Data'!$C$21)</f>
        <v>-</v>
      </c>
      <c r="E132" s="38" t="str">
        <f>IF(ISBLANK('State Landscape Data'!$D$21),"-",'State Landscape Data'!$D$21)</f>
        <v>-</v>
      </c>
      <c r="F132" s="38" t="str">
        <f>IF(ISBLANK('State Landscape Data'!$E$21),"-",'State Landscape Data'!$E$21)</f>
        <v>-</v>
      </c>
      <c r="G132" s="38" t="str">
        <f>IF(ISBLANK('State Landscape Data'!$F$21),"-",'State Landscape Data'!$F$21)</f>
        <v>-</v>
      </c>
      <c r="H132" s="38">
        <v>4</v>
      </c>
      <c r="I132" s="38" t="s">
        <v>65</v>
      </c>
      <c r="J132" s="38" t="str">
        <f t="shared" si="15"/>
        <v>4Goal</v>
      </c>
      <c r="K132" s="38" t="str">
        <f>IF(ISBLANK('State Landscape Data'!$K$21),"-",'State Landscape Data'!$K$21)</f>
        <v>-</v>
      </c>
      <c r="L132" s="43" t="str">
        <f>IF(ISNA(SUMIFS(INDEX('State Landscape Data'!$M$8:$AE$57,0,MATCH(CONCATENATE($J132,L$6),'State Landscape Data'!$M$6:$AE$6,0)),'State Landscape Data'!$B$8:$B$57,$C132,'State Landscape Data'!$C$8:$C$57,$D132)),"-",SUMIFS(INDEX('State Landscape Data'!$M$8:$AE$57,0,MATCH(CONCATENATE($J132,L$6),'State Landscape Data'!$M$6:$AE$6,0)),'State Landscape Data'!$B$8:$B$57,$C132,'State Landscape Data'!$C$8:$C$57,$D132))</f>
        <v>-</v>
      </c>
      <c r="M132" s="43" t="str">
        <f>IF(ISNA(SUMIFS(INDEX('State Landscape Data'!$M$8:$AE$57,0,MATCH(CONCATENATE($J132,M$6),'State Landscape Data'!$M$6:$AE$6,0)),'State Landscape Data'!$B$8:$B$57,$C132,'State Landscape Data'!$C$8:$C$57,$D132)),"-",SUMIFS(INDEX('State Landscape Data'!$M$8:$AE$57,0,MATCH(CONCATENATE($J132,M$6),'State Landscape Data'!$M$6:$AE$6,0)),'State Landscape Data'!$B$8:$B$57,$C132,'State Landscape Data'!$C$8:$C$57,$D132))</f>
        <v>-</v>
      </c>
      <c r="N132" s="154">
        <f>IF(ISNA(SUMIFS(INDEX('State Landscape Data'!$M$8:$AE$57,0,MATCH(CONCATENATE($J132,N$6),'State Landscape Data'!$M$6:$AE$6,0)),'State Landscape Data'!$B$8:$B$57,$C132,'State Landscape Data'!$C$8:$C$57,$D132)),"-",SUMIFS(INDEX('State Landscape Data'!$M$8:$AE$57,0,MATCH(CONCATENATE($J132,N$6),'State Landscape Data'!$M$6:$AE$6,0)),'State Landscape Data'!$B$8:$B$57,$C132,'State Landscape Data'!$C$8:$C$57,$D132))</f>
        <v>0</v>
      </c>
    </row>
    <row r="133" spans="2:14" x14ac:dyDescent="0.35">
      <c r="B133" s="37" t="s">
        <v>80</v>
      </c>
      <c r="C133" s="38" t="str">
        <f>IF(ISBLANK('State Landscape Data'!$B$22),"-",'State Landscape Data'!$B$22)</f>
        <v>-</v>
      </c>
      <c r="D133" s="38" t="str">
        <f>IF(ISBLANK('State Landscape Data'!$C$22),"-",'State Landscape Data'!$C$22)</f>
        <v>-</v>
      </c>
      <c r="E133" s="38" t="str">
        <f>IF(ISBLANK('State Landscape Data'!$D$22),"-",'State Landscape Data'!$D$22)</f>
        <v>-</v>
      </c>
      <c r="F133" s="38" t="str">
        <f>IF(ISBLANK('State Landscape Data'!$E$22),"-",'State Landscape Data'!$E$22)</f>
        <v>-</v>
      </c>
      <c r="G133" s="38" t="str">
        <f>IF(ISBLANK('State Landscape Data'!$F$22),"-",'State Landscape Data'!$F$22)</f>
        <v>-</v>
      </c>
      <c r="H133" s="38" t="s">
        <v>64</v>
      </c>
      <c r="I133" s="38" t="s">
        <v>64</v>
      </c>
      <c r="J133" s="38" t="str">
        <f t="shared" si="10"/>
        <v>BaselineBaseline</v>
      </c>
      <c r="K133" s="38" t="str">
        <f>IF(ISBLANK('State Landscape Data'!$K$22),"-",'State Landscape Data'!$K$22)</f>
        <v>-</v>
      </c>
      <c r="L133" s="43">
        <f>IF(ISNA(SUMIFS(INDEX('State Landscape Data'!$M$8:$AE$57,0,MATCH(CONCATENATE($J133,L$6),'State Landscape Data'!$M$6:$AE$6,0)),'State Landscape Data'!$B$8:$B$57,$C133,'State Landscape Data'!$C$8:$C$57,$D133)),"-",SUMIFS(INDEX('State Landscape Data'!$M$8:$AE$57,0,MATCH(CONCATENATE($J133,L$6),'State Landscape Data'!$M$6:$AE$6,0)),'State Landscape Data'!$B$8:$B$57,$C133,'State Landscape Data'!$C$8:$C$57,$D133))</f>
        <v>0</v>
      </c>
      <c r="M133" s="43">
        <f>IF(ISNA(SUMIFS(INDEX('State Landscape Data'!$M$8:$AE$57,0,MATCH(CONCATENATE($J133,M$6),'State Landscape Data'!$M$6:$AE$6,0)),'State Landscape Data'!$B$8:$B$57,$C133,'State Landscape Data'!$C$8:$C$57,$D133)),"-",SUMIFS(INDEX('State Landscape Data'!$M$8:$AE$57,0,MATCH(CONCATENATE($J133,M$6),'State Landscape Data'!$M$6:$AE$6,0)),'State Landscape Data'!$B$8:$B$57,$C133,'State Landscape Data'!$C$8:$C$57,$D133))</f>
        <v>0</v>
      </c>
      <c r="N133" s="154">
        <f>IF(ISNA(SUMIFS(INDEX('State Landscape Data'!$M$8:$AE$57,0,MATCH(CONCATENATE($J133,N$6),'State Landscape Data'!$M$6:$AE$6,0)),'State Landscape Data'!$B$8:$B$57,$C133,'State Landscape Data'!$C$8:$C$57,$D133)),"-",SUMIFS(INDEX('State Landscape Data'!$M$8:$AE$57,0,MATCH(CONCATENATE($J133,N$6),'State Landscape Data'!$M$6:$AE$6,0)),'State Landscape Data'!$B$8:$B$57,$C133,'State Landscape Data'!$C$8:$C$57,$D133))</f>
        <v>0</v>
      </c>
    </row>
    <row r="134" spans="2:14" x14ac:dyDescent="0.35">
      <c r="B134" s="37" t="s">
        <v>80</v>
      </c>
      <c r="C134" s="38" t="str">
        <f>IF(ISBLANK('State Landscape Data'!$B$22),"-",'State Landscape Data'!$B$22)</f>
        <v>-</v>
      </c>
      <c r="D134" s="38" t="str">
        <f>IF(ISBLANK('State Landscape Data'!$C$22),"-",'State Landscape Data'!$C$22)</f>
        <v>-</v>
      </c>
      <c r="E134" s="38" t="str">
        <f>IF(ISBLANK('State Landscape Data'!$D$22),"-",'State Landscape Data'!$D$22)</f>
        <v>-</v>
      </c>
      <c r="F134" s="38" t="str">
        <f>IF(ISBLANK('State Landscape Data'!$E$22),"-",'State Landscape Data'!$E$22)</f>
        <v>-</v>
      </c>
      <c r="G134" s="38" t="str">
        <f>IF(ISBLANK('State Landscape Data'!$F$22),"-",'State Landscape Data'!$F$22)</f>
        <v>-</v>
      </c>
      <c r="H134" s="38">
        <v>1</v>
      </c>
      <c r="I134" s="38">
        <v>5</v>
      </c>
      <c r="J134" s="38" t="str">
        <f t="shared" si="10"/>
        <v>15</v>
      </c>
      <c r="K134" s="38" t="str">
        <f>IF(ISBLANK('State Landscape Data'!$K$22),"-",'State Landscape Data'!$K$22)</f>
        <v>-</v>
      </c>
      <c r="L134" s="43">
        <f>IF(ISNA(SUMIFS(INDEX('State Landscape Data'!$M$8:$AE$57,0,MATCH(CONCATENATE($J134,L$6),'State Landscape Data'!$M$6:$AE$6,0)),'State Landscape Data'!$B$8:$B$57,$C134,'State Landscape Data'!$C$8:$C$57,$D134)),"-",SUMIFS(INDEX('State Landscape Data'!$M$8:$AE$57,0,MATCH(CONCATENATE($J134,L$6),'State Landscape Data'!$M$6:$AE$6,0)),'State Landscape Data'!$B$8:$B$57,$C134,'State Landscape Data'!$C$8:$C$57,$D134))</f>
        <v>0</v>
      </c>
      <c r="M134" s="43">
        <f>IF(ISNA(SUMIFS(INDEX('State Landscape Data'!$M$8:$AE$57,0,MATCH(CONCATENATE($J134,M$6),'State Landscape Data'!$M$6:$AE$6,0)),'State Landscape Data'!$B$8:$B$57,$C134,'State Landscape Data'!$C$8:$C$57,$D134)),"-",SUMIFS(INDEX('State Landscape Data'!$M$8:$AE$57,0,MATCH(CONCATENATE($J134,M$6),'State Landscape Data'!$M$6:$AE$6,0)),'State Landscape Data'!$B$8:$B$57,$C134,'State Landscape Data'!$C$8:$C$57,$D134))</f>
        <v>0</v>
      </c>
      <c r="N134" s="154">
        <f>IF(ISNA(SUMIFS(INDEX('State Landscape Data'!$M$8:$AE$57,0,MATCH(CONCATENATE($J134,N$6),'State Landscape Data'!$M$6:$AE$6,0)),'State Landscape Data'!$B$8:$B$57,$C134,'State Landscape Data'!$C$8:$C$57,$D134)),"-",SUMIFS(INDEX('State Landscape Data'!$M$8:$AE$57,0,MATCH(CONCATENATE($J134,N$6),'State Landscape Data'!$M$6:$AE$6,0)),'State Landscape Data'!$B$8:$B$57,$C134,'State Landscape Data'!$C$8:$C$57,$D134))</f>
        <v>0</v>
      </c>
    </row>
    <row r="135" spans="2:14" x14ac:dyDescent="0.35">
      <c r="B135" s="37" t="s">
        <v>80</v>
      </c>
      <c r="C135" s="38" t="str">
        <f>IF(ISBLANK('State Landscape Data'!$B$22),"-",'State Landscape Data'!$B$22)</f>
        <v>-</v>
      </c>
      <c r="D135" s="38" t="str">
        <f>IF(ISBLANK('State Landscape Data'!$C$22),"-",'State Landscape Data'!$C$22)</f>
        <v>-</v>
      </c>
      <c r="E135" s="38" t="str">
        <f>IF(ISBLANK('State Landscape Data'!$D$22),"-",'State Landscape Data'!$D$22)</f>
        <v>-</v>
      </c>
      <c r="F135" s="38" t="str">
        <f>IF(ISBLANK('State Landscape Data'!$E$22),"-",'State Landscape Data'!$E$22)</f>
        <v>-</v>
      </c>
      <c r="G135" s="38" t="str">
        <f>IF(ISBLANK('State Landscape Data'!$F$22),"-",'State Landscape Data'!$F$22)</f>
        <v>-</v>
      </c>
      <c r="H135" s="38">
        <v>1</v>
      </c>
      <c r="I135" s="38" t="s">
        <v>65</v>
      </c>
      <c r="J135" s="38" t="str">
        <f t="shared" si="10"/>
        <v>1Goal</v>
      </c>
      <c r="K135" s="38" t="str">
        <f>IF(ISBLANK('State Landscape Data'!$K$22),"-",'State Landscape Data'!$K$22)</f>
        <v>-</v>
      </c>
      <c r="L135" s="43" t="str">
        <f>IF(ISNA(SUMIFS(INDEX('State Landscape Data'!$M$8:$AE$57,0,MATCH(CONCATENATE($J135,L$6),'State Landscape Data'!$M$6:$AE$6,0)),'State Landscape Data'!$B$8:$B$57,$C135,'State Landscape Data'!$C$8:$C$57,$D135)),"-",SUMIFS(INDEX('State Landscape Data'!$M$8:$AE$57,0,MATCH(CONCATENATE($J135,L$6),'State Landscape Data'!$M$6:$AE$6,0)),'State Landscape Data'!$B$8:$B$57,$C135,'State Landscape Data'!$C$8:$C$57,$D135))</f>
        <v>-</v>
      </c>
      <c r="M135" s="43" t="str">
        <f>IF(ISNA(SUMIFS(INDEX('State Landscape Data'!$M$8:$AE$57,0,MATCH(CONCATENATE($J135,M$6),'State Landscape Data'!$M$6:$AE$6,0)),'State Landscape Data'!$B$8:$B$57,$C135,'State Landscape Data'!$C$8:$C$57,$D135)),"-",SUMIFS(INDEX('State Landscape Data'!$M$8:$AE$57,0,MATCH(CONCATENATE($J135,M$6),'State Landscape Data'!$M$6:$AE$6,0)),'State Landscape Data'!$B$8:$B$57,$C135,'State Landscape Data'!$C$8:$C$57,$D135))</f>
        <v>-</v>
      </c>
      <c r="N135" s="154">
        <f>IF(ISNA(SUMIFS(INDEX('State Landscape Data'!$M$8:$AE$57,0,MATCH(CONCATENATE($J135,N$6),'State Landscape Data'!$M$6:$AE$6,0)),'State Landscape Data'!$B$8:$B$57,$C135,'State Landscape Data'!$C$8:$C$57,$D135)),"-",SUMIFS(INDEX('State Landscape Data'!$M$8:$AE$57,0,MATCH(CONCATENATE($J135,N$6),'State Landscape Data'!$M$6:$AE$6,0)),'State Landscape Data'!$B$8:$B$57,$C135,'State Landscape Data'!$C$8:$C$57,$D135))</f>
        <v>0</v>
      </c>
    </row>
    <row r="136" spans="2:14" x14ac:dyDescent="0.35">
      <c r="B136" s="37" t="s">
        <v>80</v>
      </c>
      <c r="C136" s="38" t="str">
        <f>IF(ISBLANK('State Landscape Data'!$B$22),"-",'State Landscape Data'!$B$22)</f>
        <v>-</v>
      </c>
      <c r="D136" s="38" t="str">
        <f>IF(ISBLANK('State Landscape Data'!$C$22),"-",'State Landscape Data'!$C$22)</f>
        <v>-</v>
      </c>
      <c r="E136" s="38" t="str">
        <f>IF(ISBLANK('State Landscape Data'!$D$22),"-",'State Landscape Data'!$D$22)</f>
        <v>-</v>
      </c>
      <c r="F136" s="38" t="str">
        <f>IF(ISBLANK('State Landscape Data'!$E$22),"-",'State Landscape Data'!$E$22)</f>
        <v>-</v>
      </c>
      <c r="G136" s="38" t="str">
        <f>IF(ISBLANK('State Landscape Data'!$F$22),"-",'State Landscape Data'!$F$22)</f>
        <v>-</v>
      </c>
      <c r="H136" s="38">
        <v>2</v>
      </c>
      <c r="I136" s="38">
        <v>5</v>
      </c>
      <c r="J136" s="38" t="str">
        <f t="shared" si="10"/>
        <v>25</v>
      </c>
      <c r="K136" s="38" t="str">
        <f>IF(ISBLANK('State Landscape Data'!$K$22),"-",'State Landscape Data'!$K$22)</f>
        <v>-</v>
      </c>
      <c r="L136" s="43">
        <f>IF(ISNA(SUMIFS(INDEX('State Landscape Data'!$M$8:$AE$57,0,MATCH(CONCATENATE($J136,L$6),'State Landscape Data'!$M$6:$AE$6,0)),'State Landscape Data'!$B$8:$B$57,$C136,'State Landscape Data'!$C$8:$C$57,$D136)),"-",SUMIFS(INDEX('State Landscape Data'!$M$8:$AE$57,0,MATCH(CONCATENATE($J136,L$6),'State Landscape Data'!$M$6:$AE$6,0)),'State Landscape Data'!$B$8:$B$57,$C136,'State Landscape Data'!$C$8:$C$57,$D136))</f>
        <v>0</v>
      </c>
      <c r="M136" s="43">
        <f>IF(ISNA(SUMIFS(INDEX('State Landscape Data'!$M$8:$AE$57,0,MATCH(CONCATENATE($J136,M$6),'State Landscape Data'!$M$6:$AE$6,0)),'State Landscape Data'!$B$8:$B$57,$C136,'State Landscape Data'!$C$8:$C$57,$D136)),"-",SUMIFS(INDEX('State Landscape Data'!$M$8:$AE$57,0,MATCH(CONCATENATE($J136,M$6),'State Landscape Data'!$M$6:$AE$6,0)),'State Landscape Data'!$B$8:$B$57,$C136,'State Landscape Data'!$C$8:$C$57,$D136))</f>
        <v>0</v>
      </c>
      <c r="N136" s="154">
        <f>IF(ISNA(SUMIFS(INDEX('State Landscape Data'!$M$8:$AE$57,0,MATCH(CONCATENATE($J136,N$6),'State Landscape Data'!$M$6:$AE$6,0)),'State Landscape Data'!$B$8:$B$57,$C136,'State Landscape Data'!$C$8:$C$57,$D136)),"-",SUMIFS(INDEX('State Landscape Data'!$M$8:$AE$57,0,MATCH(CONCATENATE($J136,N$6),'State Landscape Data'!$M$6:$AE$6,0)),'State Landscape Data'!$B$8:$B$57,$C136,'State Landscape Data'!$C$8:$C$57,$D136))</f>
        <v>0</v>
      </c>
    </row>
    <row r="137" spans="2:14" x14ac:dyDescent="0.35">
      <c r="B137" s="37" t="s">
        <v>80</v>
      </c>
      <c r="C137" s="38" t="str">
        <f>IF(ISBLANK('State Landscape Data'!$B$22),"-",'State Landscape Data'!$B$22)</f>
        <v>-</v>
      </c>
      <c r="D137" s="38" t="str">
        <f>IF(ISBLANK('State Landscape Data'!$C$22),"-",'State Landscape Data'!$C$22)</f>
        <v>-</v>
      </c>
      <c r="E137" s="38" t="str">
        <f>IF(ISBLANK('State Landscape Data'!$D$22),"-",'State Landscape Data'!$D$22)</f>
        <v>-</v>
      </c>
      <c r="F137" s="38" t="str">
        <f>IF(ISBLANK('State Landscape Data'!$E$22),"-",'State Landscape Data'!$E$22)</f>
        <v>-</v>
      </c>
      <c r="G137" s="38" t="str">
        <f>IF(ISBLANK('State Landscape Data'!$F$22),"-",'State Landscape Data'!$F$22)</f>
        <v>-</v>
      </c>
      <c r="H137" s="38">
        <v>2</v>
      </c>
      <c r="I137" s="38" t="s">
        <v>65</v>
      </c>
      <c r="J137" s="38" t="str">
        <f t="shared" si="10"/>
        <v>2Goal</v>
      </c>
      <c r="K137" s="38" t="str">
        <f>IF(ISBLANK('State Landscape Data'!$K$22),"-",'State Landscape Data'!$K$22)</f>
        <v>-</v>
      </c>
      <c r="L137" s="43" t="str">
        <f>IF(ISNA(SUMIFS(INDEX('State Landscape Data'!$M$8:$AE$57,0,MATCH(CONCATENATE($J137,L$6),'State Landscape Data'!$M$6:$AE$6,0)),'State Landscape Data'!$B$8:$B$57,$C137,'State Landscape Data'!$C$8:$C$57,$D137)),"-",SUMIFS(INDEX('State Landscape Data'!$M$8:$AE$57,0,MATCH(CONCATENATE($J137,L$6),'State Landscape Data'!$M$6:$AE$6,0)),'State Landscape Data'!$B$8:$B$57,$C137,'State Landscape Data'!$C$8:$C$57,$D137))</f>
        <v>-</v>
      </c>
      <c r="M137" s="43" t="str">
        <f>IF(ISNA(SUMIFS(INDEX('State Landscape Data'!$M$8:$AE$57,0,MATCH(CONCATENATE($J137,M$6),'State Landscape Data'!$M$6:$AE$6,0)),'State Landscape Data'!$B$8:$B$57,$C137,'State Landscape Data'!$C$8:$C$57,$D137)),"-",SUMIFS(INDEX('State Landscape Data'!$M$8:$AE$57,0,MATCH(CONCATENATE($J137,M$6),'State Landscape Data'!$M$6:$AE$6,0)),'State Landscape Data'!$B$8:$B$57,$C137,'State Landscape Data'!$C$8:$C$57,$D137))</f>
        <v>-</v>
      </c>
      <c r="N137" s="154">
        <f>IF(ISNA(SUMIFS(INDEX('State Landscape Data'!$M$8:$AE$57,0,MATCH(CONCATENATE($J137,N$6),'State Landscape Data'!$M$6:$AE$6,0)),'State Landscape Data'!$B$8:$B$57,$C137,'State Landscape Data'!$C$8:$C$57,$D137)),"-",SUMIFS(INDEX('State Landscape Data'!$M$8:$AE$57,0,MATCH(CONCATENATE($J137,N$6),'State Landscape Data'!$M$6:$AE$6,0)),'State Landscape Data'!$B$8:$B$57,$C137,'State Landscape Data'!$C$8:$C$57,$D137))</f>
        <v>0</v>
      </c>
    </row>
    <row r="138" spans="2:14" x14ac:dyDescent="0.35">
      <c r="B138" s="37" t="s">
        <v>80</v>
      </c>
      <c r="C138" s="38" t="str">
        <f>IF(ISBLANK('State Landscape Data'!$B$22),"-",'State Landscape Data'!$B$22)</f>
        <v>-</v>
      </c>
      <c r="D138" s="38" t="str">
        <f>IF(ISBLANK('State Landscape Data'!$C$22),"-",'State Landscape Data'!$C$22)</f>
        <v>-</v>
      </c>
      <c r="E138" s="38" t="str">
        <f>IF(ISBLANK('State Landscape Data'!$D$22),"-",'State Landscape Data'!$D$22)</f>
        <v>-</v>
      </c>
      <c r="F138" s="38" t="str">
        <f>IF(ISBLANK('State Landscape Data'!$E$22),"-",'State Landscape Data'!$E$22)</f>
        <v>-</v>
      </c>
      <c r="G138" s="38" t="str">
        <f>IF(ISBLANK('State Landscape Data'!$F$22),"-",'State Landscape Data'!$F$22)</f>
        <v>-</v>
      </c>
      <c r="H138" s="38">
        <v>3</v>
      </c>
      <c r="I138" s="38">
        <v>5</v>
      </c>
      <c r="J138" s="38" t="str">
        <f t="shared" si="10"/>
        <v>35</v>
      </c>
      <c r="K138" s="38" t="str">
        <f>IF(ISBLANK('State Landscape Data'!$K$22),"-",'State Landscape Data'!$K$22)</f>
        <v>-</v>
      </c>
      <c r="L138" s="43">
        <f>IF(ISNA(SUMIFS(INDEX('State Landscape Data'!$M$8:$AE$57,0,MATCH(CONCATENATE($J138,L$6),'State Landscape Data'!$M$6:$AE$6,0)),'State Landscape Data'!$B$8:$B$57,$C138,'State Landscape Data'!$C$8:$C$57,$D138)),"-",SUMIFS(INDEX('State Landscape Data'!$M$8:$AE$57,0,MATCH(CONCATENATE($J138,L$6),'State Landscape Data'!$M$6:$AE$6,0)),'State Landscape Data'!$B$8:$B$57,$C138,'State Landscape Data'!$C$8:$C$57,$D138))</f>
        <v>0</v>
      </c>
      <c r="M138" s="43">
        <f>IF(ISNA(SUMIFS(INDEX('State Landscape Data'!$M$8:$AE$57,0,MATCH(CONCATENATE($J138,M$6),'State Landscape Data'!$M$6:$AE$6,0)),'State Landscape Data'!$B$8:$B$57,$C138,'State Landscape Data'!$C$8:$C$57,$D138)),"-",SUMIFS(INDEX('State Landscape Data'!$M$8:$AE$57,0,MATCH(CONCATENATE($J138,M$6),'State Landscape Data'!$M$6:$AE$6,0)),'State Landscape Data'!$B$8:$B$57,$C138,'State Landscape Data'!$C$8:$C$57,$D138))</f>
        <v>0</v>
      </c>
      <c r="N138" s="154">
        <f>IF(ISNA(SUMIFS(INDEX('State Landscape Data'!$M$8:$AE$57,0,MATCH(CONCATENATE($J138,N$6),'State Landscape Data'!$M$6:$AE$6,0)),'State Landscape Data'!$B$8:$B$57,$C138,'State Landscape Data'!$C$8:$C$57,$D138)),"-",SUMIFS(INDEX('State Landscape Data'!$M$8:$AE$57,0,MATCH(CONCATENATE($J138,N$6),'State Landscape Data'!$M$6:$AE$6,0)),'State Landscape Data'!$B$8:$B$57,$C138,'State Landscape Data'!$C$8:$C$57,$D138))</f>
        <v>0</v>
      </c>
    </row>
    <row r="139" spans="2:14" x14ac:dyDescent="0.35">
      <c r="B139" s="37" t="s">
        <v>80</v>
      </c>
      <c r="C139" s="38" t="str">
        <f>IF(ISBLANK('State Landscape Data'!$B$22),"-",'State Landscape Data'!$B$22)</f>
        <v>-</v>
      </c>
      <c r="D139" s="38" t="str">
        <f>IF(ISBLANK('State Landscape Data'!$C$22),"-",'State Landscape Data'!$C$22)</f>
        <v>-</v>
      </c>
      <c r="E139" s="38" t="str">
        <f>IF(ISBLANK('State Landscape Data'!$D$22),"-",'State Landscape Data'!$D$22)</f>
        <v>-</v>
      </c>
      <c r="F139" s="38" t="str">
        <f>IF(ISBLANK('State Landscape Data'!$E$22),"-",'State Landscape Data'!$E$22)</f>
        <v>-</v>
      </c>
      <c r="G139" s="38" t="str">
        <f>IF(ISBLANK('State Landscape Data'!$F$22),"-",'State Landscape Data'!$F$22)</f>
        <v>-</v>
      </c>
      <c r="H139" s="38">
        <v>3</v>
      </c>
      <c r="I139" s="38" t="s">
        <v>65</v>
      </c>
      <c r="J139" s="38" t="str">
        <f t="shared" si="10"/>
        <v>3Goal</v>
      </c>
      <c r="K139" s="38" t="str">
        <f>IF(ISBLANK('State Landscape Data'!$K$22),"-",'State Landscape Data'!$K$22)</f>
        <v>-</v>
      </c>
      <c r="L139" s="43" t="str">
        <f>IF(ISNA(SUMIFS(INDEX('State Landscape Data'!$M$8:$AE$57,0,MATCH(CONCATENATE($J139,L$6),'State Landscape Data'!$M$6:$AE$6,0)),'State Landscape Data'!$B$8:$B$57,$C139,'State Landscape Data'!$C$8:$C$57,$D139)),"-",SUMIFS(INDEX('State Landscape Data'!$M$8:$AE$57,0,MATCH(CONCATENATE($J139,L$6),'State Landscape Data'!$M$6:$AE$6,0)),'State Landscape Data'!$B$8:$B$57,$C139,'State Landscape Data'!$C$8:$C$57,$D139))</f>
        <v>-</v>
      </c>
      <c r="M139" s="43" t="str">
        <f>IF(ISNA(SUMIFS(INDEX('State Landscape Data'!$M$8:$AE$57,0,MATCH(CONCATENATE($J139,M$6),'State Landscape Data'!$M$6:$AE$6,0)),'State Landscape Data'!$B$8:$B$57,$C139,'State Landscape Data'!$C$8:$C$57,$D139)),"-",SUMIFS(INDEX('State Landscape Data'!$M$8:$AE$57,0,MATCH(CONCATENATE($J139,M$6),'State Landscape Data'!$M$6:$AE$6,0)),'State Landscape Data'!$B$8:$B$57,$C139,'State Landscape Data'!$C$8:$C$57,$D139))</f>
        <v>-</v>
      </c>
      <c r="N139" s="154">
        <f>IF(ISNA(SUMIFS(INDEX('State Landscape Data'!$M$8:$AE$57,0,MATCH(CONCATENATE($J139,N$6),'State Landscape Data'!$M$6:$AE$6,0)),'State Landscape Data'!$B$8:$B$57,$C139,'State Landscape Data'!$C$8:$C$57,$D139)),"-",SUMIFS(INDEX('State Landscape Data'!$M$8:$AE$57,0,MATCH(CONCATENATE($J139,N$6),'State Landscape Data'!$M$6:$AE$6,0)),'State Landscape Data'!$B$8:$B$57,$C139,'State Landscape Data'!$C$8:$C$57,$D139))</f>
        <v>0</v>
      </c>
    </row>
    <row r="140" spans="2:14" x14ac:dyDescent="0.35">
      <c r="B140" s="37" t="s">
        <v>80</v>
      </c>
      <c r="C140" s="38" t="str">
        <f>IF(ISBLANK('State Landscape Data'!$B$22),"-",'State Landscape Data'!$B$22)</f>
        <v>-</v>
      </c>
      <c r="D140" s="38" t="str">
        <f>IF(ISBLANK('State Landscape Data'!$C$22),"-",'State Landscape Data'!$C$22)</f>
        <v>-</v>
      </c>
      <c r="E140" s="38" t="str">
        <f>IF(ISBLANK('State Landscape Data'!$D$22),"-",'State Landscape Data'!$D$22)</f>
        <v>-</v>
      </c>
      <c r="F140" s="38" t="str">
        <f>IF(ISBLANK('State Landscape Data'!$E$22),"-",'State Landscape Data'!$E$22)</f>
        <v>-</v>
      </c>
      <c r="G140" s="38" t="str">
        <f>IF(ISBLANK('State Landscape Data'!$F$22),"-",'State Landscape Data'!$F$22)</f>
        <v>-</v>
      </c>
      <c r="H140" s="38">
        <v>4</v>
      </c>
      <c r="I140" s="38">
        <v>5</v>
      </c>
      <c r="J140" s="38" t="str">
        <f t="shared" ref="J140:J141" si="16">CONCATENATE(H140,I140)</f>
        <v>45</v>
      </c>
      <c r="K140" s="38" t="str">
        <f>IF(ISBLANK('State Landscape Data'!$K$22),"-",'State Landscape Data'!$K$22)</f>
        <v>-</v>
      </c>
      <c r="L140" s="43">
        <f>IF(ISNA(SUMIFS(INDEX('State Landscape Data'!$M$8:$AE$57,0,MATCH(CONCATENATE($J140,L$6),'State Landscape Data'!$M$6:$AE$6,0)),'State Landscape Data'!$B$8:$B$57,$C140,'State Landscape Data'!$C$8:$C$57,$D140)),"-",SUMIFS(INDEX('State Landscape Data'!$M$8:$AE$57,0,MATCH(CONCATENATE($J140,L$6),'State Landscape Data'!$M$6:$AE$6,0)),'State Landscape Data'!$B$8:$B$57,$C140,'State Landscape Data'!$C$8:$C$57,$D140))</f>
        <v>0</v>
      </c>
      <c r="M140" s="43">
        <f>IF(ISNA(SUMIFS(INDEX('State Landscape Data'!$M$8:$AE$57,0,MATCH(CONCATENATE($J140,M$6),'State Landscape Data'!$M$6:$AE$6,0)),'State Landscape Data'!$B$8:$B$57,$C140,'State Landscape Data'!$C$8:$C$57,$D140)),"-",SUMIFS(INDEX('State Landscape Data'!$M$8:$AE$57,0,MATCH(CONCATENATE($J140,M$6),'State Landscape Data'!$M$6:$AE$6,0)),'State Landscape Data'!$B$8:$B$57,$C140,'State Landscape Data'!$C$8:$C$57,$D140))</f>
        <v>0</v>
      </c>
      <c r="N140" s="154">
        <f>IF(ISNA(SUMIFS(INDEX('State Landscape Data'!$M$8:$AE$57,0,MATCH(CONCATENATE($J140,N$6),'State Landscape Data'!$M$6:$AE$6,0)),'State Landscape Data'!$B$8:$B$57,$C140,'State Landscape Data'!$C$8:$C$57,$D140)),"-",SUMIFS(INDEX('State Landscape Data'!$M$8:$AE$57,0,MATCH(CONCATENATE($J140,N$6),'State Landscape Data'!$M$6:$AE$6,0)),'State Landscape Data'!$B$8:$B$57,$C140,'State Landscape Data'!$C$8:$C$57,$D140))</f>
        <v>0</v>
      </c>
    </row>
    <row r="141" spans="2:14" x14ac:dyDescent="0.35">
      <c r="B141" s="37" t="s">
        <v>80</v>
      </c>
      <c r="C141" s="38" t="str">
        <f>IF(ISBLANK('State Landscape Data'!$B$22),"-",'State Landscape Data'!$B$22)</f>
        <v>-</v>
      </c>
      <c r="D141" s="38" t="str">
        <f>IF(ISBLANK('State Landscape Data'!$C$22),"-",'State Landscape Data'!$C$22)</f>
        <v>-</v>
      </c>
      <c r="E141" s="38" t="str">
        <f>IF(ISBLANK('State Landscape Data'!$D$22),"-",'State Landscape Data'!$D$22)</f>
        <v>-</v>
      </c>
      <c r="F141" s="38" t="str">
        <f>IF(ISBLANK('State Landscape Data'!$E$22),"-",'State Landscape Data'!$E$22)</f>
        <v>-</v>
      </c>
      <c r="G141" s="38" t="str">
        <f>IF(ISBLANK('State Landscape Data'!$F$22),"-",'State Landscape Data'!$F$22)</f>
        <v>-</v>
      </c>
      <c r="H141" s="38">
        <v>4</v>
      </c>
      <c r="I141" s="38" t="s">
        <v>65</v>
      </c>
      <c r="J141" s="38" t="str">
        <f t="shared" si="16"/>
        <v>4Goal</v>
      </c>
      <c r="K141" s="38" t="str">
        <f>IF(ISBLANK('State Landscape Data'!$K$22),"-",'State Landscape Data'!$K$22)</f>
        <v>-</v>
      </c>
      <c r="L141" s="43" t="str">
        <f>IF(ISNA(SUMIFS(INDEX('State Landscape Data'!$M$8:$AE$57,0,MATCH(CONCATENATE($J141,L$6),'State Landscape Data'!$M$6:$AE$6,0)),'State Landscape Data'!$B$8:$B$57,$C141,'State Landscape Data'!$C$8:$C$57,$D141)),"-",SUMIFS(INDEX('State Landscape Data'!$M$8:$AE$57,0,MATCH(CONCATENATE($J141,L$6),'State Landscape Data'!$M$6:$AE$6,0)),'State Landscape Data'!$B$8:$B$57,$C141,'State Landscape Data'!$C$8:$C$57,$D141))</f>
        <v>-</v>
      </c>
      <c r="M141" s="43" t="str">
        <f>IF(ISNA(SUMIFS(INDEX('State Landscape Data'!$M$8:$AE$57,0,MATCH(CONCATENATE($J141,M$6),'State Landscape Data'!$M$6:$AE$6,0)),'State Landscape Data'!$B$8:$B$57,$C141,'State Landscape Data'!$C$8:$C$57,$D141)),"-",SUMIFS(INDEX('State Landscape Data'!$M$8:$AE$57,0,MATCH(CONCATENATE($J141,M$6),'State Landscape Data'!$M$6:$AE$6,0)),'State Landscape Data'!$B$8:$B$57,$C141,'State Landscape Data'!$C$8:$C$57,$D141))</f>
        <v>-</v>
      </c>
      <c r="N141" s="154">
        <f>IF(ISNA(SUMIFS(INDEX('State Landscape Data'!$M$8:$AE$57,0,MATCH(CONCATENATE($J141,N$6),'State Landscape Data'!$M$6:$AE$6,0)),'State Landscape Data'!$B$8:$B$57,$C141,'State Landscape Data'!$C$8:$C$57,$D141)),"-",SUMIFS(INDEX('State Landscape Data'!$M$8:$AE$57,0,MATCH(CONCATENATE($J141,N$6),'State Landscape Data'!$M$6:$AE$6,0)),'State Landscape Data'!$B$8:$B$57,$C141,'State Landscape Data'!$C$8:$C$57,$D141))</f>
        <v>0</v>
      </c>
    </row>
    <row r="142" spans="2:14" x14ac:dyDescent="0.35">
      <c r="B142" s="37" t="s">
        <v>80</v>
      </c>
      <c r="C142" s="38" t="str">
        <f>IF(ISBLANK('State Landscape Data'!$B$23),"-",'State Landscape Data'!$B$23)</f>
        <v>-</v>
      </c>
      <c r="D142" s="38" t="str">
        <f>IF(ISBLANK('State Landscape Data'!$C$23),"-",'State Landscape Data'!$C$23)</f>
        <v>-</v>
      </c>
      <c r="E142" s="38" t="str">
        <f>IF(ISBLANK('State Landscape Data'!$D$23),"-",'State Landscape Data'!$D$23)</f>
        <v>-</v>
      </c>
      <c r="F142" s="38" t="str">
        <f>IF(ISBLANK('State Landscape Data'!$E$23),"-",'State Landscape Data'!$E$23)</f>
        <v>-</v>
      </c>
      <c r="G142" s="38" t="str">
        <f>IF(ISBLANK('State Landscape Data'!$F$23),"-",'State Landscape Data'!$F$23)</f>
        <v>-</v>
      </c>
      <c r="H142" s="38" t="s">
        <v>64</v>
      </c>
      <c r="I142" s="38" t="s">
        <v>64</v>
      </c>
      <c r="J142" s="38" t="str">
        <f t="shared" si="10"/>
        <v>BaselineBaseline</v>
      </c>
      <c r="K142" s="38" t="str">
        <f>IF(ISBLANK('State Landscape Data'!$K$23),"-",'State Landscape Data'!$K$23)</f>
        <v>-</v>
      </c>
      <c r="L142" s="43">
        <f>IF(ISNA(SUMIFS(INDEX('State Landscape Data'!$M$8:$AE$57,0,MATCH(CONCATENATE($J142,L$6),'State Landscape Data'!$M$6:$AE$6,0)),'State Landscape Data'!$B$8:$B$57,$C142,'State Landscape Data'!$C$8:$C$57,$D142)),"-",SUMIFS(INDEX('State Landscape Data'!$M$8:$AE$57,0,MATCH(CONCATENATE($J142,L$6),'State Landscape Data'!$M$6:$AE$6,0)),'State Landscape Data'!$B$8:$B$57,$C142,'State Landscape Data'!$C$8:$C$57,$D142))</f>
        <v>0</v>
      </c>
      <c r="M142" s="43">
        <f>IF(ISNA(SUMIFS(INDEX('State Landscape Data'!$M$8:$AE$57,0,MATCH(CONCATENATE($J142,M$6),'State Landscape Data'!$M$6:$AE$6,0)),'State Landscape Data'!$B$8:$B$57,$C142,'State Landscape Data'!$C$8:$C$57,$D142)),"-",SUMIFS(INDEX('State Landscape Data'!$M$8:$AE$57,0,MATCH(CONCATENATE($J142,M$6),'State Landscape Data'!$M$6:$AE$6,0)),'State Landscape Data'!$B$8:$B$57,$C142,'State Landscape Data'!$C$8:$C$57,$D142))</f>
        <v>0</v>
      </c>
      <c r="N142" s="154">
        <f>IF(ISNA(SUMIFS(INDEX('State Landscape Data'!$M$8:$AE$57,0,MATCH(CONCATENATE($J142,N$6),'State Landscape Data'!$M$6:$AE$6,0)),'State Landscape Data'!$B$8:$B$57,$C142,'State Landscape Data'!$C$8:$C$57,$D142)),"-",SUMIFS(INDEX('State Landscape Data'!$M$8:$AE$57,0,MATCH(CONCATENATE($J142,N$6),'State Landscape Data'!$M$6:$AE$6,0)),'State Landscape Data'!$B$8:$B$57,$C142,'State Landscape Data'!$C$8:$C$57,$D142))</f>
        <v>0</v>
      </c>
    </row>
    <row r="143" spans="2:14" x14ac:dyDescent="0.35">
      <c r="B143" s="37" t="s">
        <v>80</v>
      </c>
      <c r="C143" s="38" t="str">
        <f>IF(ISBLANK('State Landscape Data'!$B$23),"-",'State Landscape Data'!$B$23)</f>
        <v>-</v>
      </c>
      <c r="D143" s="38" t="str">
        <f>IF(ISBLANK('State Landscape Data'!$C$23),"-",'State Landscape Data'!$C$23)</f>
        <v>-</v>
      </c>
      <c r="E143" s="38" t="str">
        <f>IF(ISBLANK('State Landscape Data'!$D$23),"-",'State Landscape Data'!$D$23)</f>
        <v>-</v>
      </c>
      <c r="F143" s="38" t="str">
        <f>IF(ISBLANK('State Landscape Data'!$E$23),"-",'State Landscape Data'!$E$23)</f>
        <v>-</v>
      </c>
      <c r="G143" s="38" t="str">
        <f>IF(ISBLANK('State Landscape Data'!$F$23),"-",'State Landscape Data'!$F$23)</f>
        <v>-</v>
      </c>
      <c r="H143" s="38">
        <v>1</v>
      </c>
      <c r="I143" s="38">
        <v>5</v>
      </c>
      <c r="J143" s="38" t="str">
        <f t="shared" si="10"/>
        <v>15</v>
      </c>
      <c r="K143" s="38" t="str">
        <f>IF(ISBLANK('State Landscape Data'!$K$23),"-",'State Landscape Data'!$K$23)</f>
        <v>-</v>
      </c>
      <c r="L143" s="43">
        <f>IF(ISNA(SUMIFS(INDEX('State Landscape Data'!$M$8:$AE$57,0,MATCH(CONCATENATE($J143,L$6),'State Landscape Data'!$M$6:$AE$6,0)),'State Landscape Data'!$B$8:$B$57,$C143,'State Landscape Data'!$C$8:$C$57,$D143)),"-",SUMIFS(INDEX('State Landscape Data'!$M$8:$AE$57,0,MATCH(CONCATENATE($J143,L$6),'State Landscape Data'!$M$6:$AE$6,0)),'State Landscape Data'!$B$8:$B$57,$C143,'State Landscape Data'!$C$8:$C$57,$D143))</f>
        <v>0</v>
      </c>
      <c r="M143" s="43">
        <f>IF(ISNA(SUMIFS(INDEX('State Landscape Data'!$M$8:$AE$57,0,MATCH(CONCATENATE($J143,M$6),'State Landscape Data'!$M$6:$AE$6,0)),'State Landscape Data'!$B$8:$B$57,$C143,'State Landscape Data'!$C$8:$C$57,$D143)),"-",SUMIFS(INDEX('State Landscape Data'!$M$8:$AE$57,0,MATCH(CONCATENATE($J143,M$6),'State Landscape Data'!$M$6:$AE$6,0)),'State Landscape Data'!$B$8:$B$57,$C143,'State Landscape Data'!$C$8:$C$57,$D143))</f>
        <v>0</v>
      </c>
      <c r="N143" s="154">
        <f>IF(ISNA(SUMIFS(INDEX('State Landscape Data'!$M$8:$AE$57,0,MATCH(CONCATENATE($J143,N$6),'State Landscape Data'!$M$6:$AE$6,0)),'State Landscape Data'!$B$8:$B$57,$C143,'State Landscape Data'!$C$8:$C$57,$D143)),"-",SUMIFS(INDEX('State Landscape Data'!$M$8:$AE$57,0,MATCH(CONCATENATE($J143,N$6),'State Landscape Data'!$M$6:$AE$6,0)),'State Landscape Data'!$B$8:$B$57,$C143,'State Landscape Data'!$C$8:$C$57,$D143))</f>
        <v>0</v>
      </c>
    </row>
    <row r="144" spans="2:14" x14ac:dyDescent="0.35">
      <c r="B144" s="37" t="s">
        <v>80</v>
      </c>
      <c r="C144" s="38" t="str">
        <f>IF(ISBLANK('State Landscape Data'!$B$23),"-",'State Landscape Data'!$B$23)</f>
        <v>-</v>
      </c>
      <c r="D144" s="38" t="str">
        <f>IF(ISBLANK('State Landscape Data'!$C$23),"-",'State Landscape Data'!$C$23)</f>
        <v>-</v>
      </c>
      <c r="E144" s="38" t="str">
        <f>IF(ISBLANK('State Landscape Data'!$D$23),"-",'State Landscape Data'!$D$23)</f>
        <v>-</v>
      </c>
      <c r="F144" s="38" t="str">
        <f>IF(ISBLANK('State Landscape Data'!$E$23),"-",'State Landscape Data'!$E$23)</f>
        <v>-</v>
      </c>
      <c r="G144" s="38" t="str">
        <f>IF(ISBLANK('State Landscape Data'!$F$23),"-",'State Landscape Data'!$F$23)</f>
        <v>-</v>
      </c>
      <c r="H144" s="38">
        <v>1</v>
      </c>
      <c r="I144" s="38" t="s">
        <v>65</v>
      </c>
      <c r="J144" s="38" t="str">
        <f t="shared" si="10"/>
        <v>1Goal</v>
      </c>
      <c r="K144" s="38" t="str">
        <f>IF(ISBLANK('State Landscape Data'!$K$23),"-",'State Landscape Data'!$K$23)</f>
        <v>-</v>
      </c>
      <c r="L144" s="43" t="str">
        <f>IF(ISNA(SUMIFS(INDEX('State Landscape Data'!$M$8:$AE$57,0,MATCH(CONCATENATE($J144,L$6),'State Landscape Data'!$M$6:$AE$6,0)),'State Landscape Data'!$B$8:$B$57,$C144,'State Landscape Data'!$C$8:$C$57,$D144)),"-",SUMIFS(INDEX('State Landscape Data'!$M$8:$AE$57,0,MATCH(CONCATENATE($J144,L$6),'State Landscape Data'!$M$6:$AE$6,0)),'State Landscape Data'!$B$8:$B$57,$C144,'State Landscape Data'!$C$8:$C$57,$D144))</f>
        <v>-</v>
      </c>
      <c r="M144" s="43" t="str">
        <f>IF(ISNA(SUMIFS(INDEX('State Landscape Data'!$M$8:$AE$57,0,MATCH(CONCATENATE($J144,M$6),'State Landscape Data'!$M$6:$AE$6,0)),'State Landscape Data'!$B$8:$B$57,$C144,'State Landscape Data'!$C$8:$C$57,$D144)),"-",SUMIFS(INDEX('State Landscape Data'!$M$8:$AE$57,0,MATCH(CONCATENATE($J144,M$6),'State Landscape Data'!$M$6:$AE$6,0)),'State Landscape Data'!$B$8:$B$57,$C144,'State Landscape Data'!$C$8:$C$57,$D144))</f>
        <v>-</v>
      </c>
      <c r="N144" s="154">
        <f>IF(ISNA(SUMIFS(INDEX('State Landscape Data'!$M$8:$AE$57,0,MATCH(CONCATENATE($J144,N$6),'State Landscape Data'!$M$6:$AE$6,0)),'State Landscape Data'!$B$8:$B$57,$C144,'State Landscape Data'!$C$8:$C$57,$D144)),"-",SUMIFS(INDEX('State Landscape Data'!$M$8:$AE$57,0,MATCH(CONCATENATE($J144,N$6),'State Landscape Data'!$M$6:$AE$6,0)),'State Landscape Data'!$B$8:$B$57,$C144,'State Landscape Data'!$C$8:$C$57,$D144))</f>
        <v>0</v>
      </c>
    </row>
    <row r="145" spans="2:14" x14ac:dyDescent="0.35">
      <c r="B145" s="37" t="s">
        <v>80</v>
      </c>
      <c r="C145" s="38" t="str">
        <f>IF(ISBLANK('State Landscape Data'!$B$23),"-",'State Landscape Data'!$B$23)</f>
        <v>-</v>
      </c>
      <c r="D145" s="38" t="str">
        <f>IF(ISBLANK('State Landscape Data'!$C$23),"-",'State Landscape Data'!$C$23)</f>
        <v>-</v>
      </c>
      <c r="E145" s="38" t="str">
        <f>IF(ISBLANK('State Landscape Data'!$D$23),"-",'State Landscape Data'!$D$23)</f>
        <v>-</v>
      </c>
      <c r="F145" s="38" t="str">
        <f>IF(ISBLANK('State Landscape Data'!$E$23),"-",'State Landscape Data'!$E$23)</f>
        <v>-</v>
      </c>
      <c r="G145" s="38" t="str">
        <f>IF(ISBLANK('State Landscape Data'!$F$23),"-",'State Landscape Data'!$F$23)</f>
        <v>-</v>
      </c>
      <c r="H145" s="38">
        <v>2</v>
      </c>
      <c r="I145" s="38">
        <v>5</v>
      </c>
      <c r="J145" s="38" t="str">
        <f t="shared" si="10"/>
        <v>25</v>
      </c>
      <c r="K145" s="38" t="str">
        <f>IF(ISBLANK('State Landscape Data'!$K$23),"-",'State Landscape Data'!$K$23)</f>
        <v>-</v>
      </c>
      <c r="L145" s="43">
        <f>IF(ISNA(SUMIFS(INDEX('State Landscape Data'!$M$8:$AE$57,0,MATCH(CONCATENATE($J145,L$6),'State Landscape Data'!$M$6:$AE$6,0)),'State Landscape Data'!$B$8:$B$57,$C145,'State Landscape Data'!$C$8:$C$57,$D145)),"-",SUMIFS(INDEX('State Landscape Data'!$M$8:$AE$57,0,MATCH(CONCATENATE($J145,L$6),'State Landscape Data'!$M$6:$AE$6,0)),'State Landscape Data'!$B$8:$B$57,$C145,'State Landscape Data'!$C$8:$C$57,$D145))</f>
        <v>0</v>
      </c>
      <c r="M145" s="43">
        <f>IF(ISNA(SUMIFS(INDEX('State Landscape Data'!$M$8:$AE$57,0,MATCH(CONCATENATE($J145,M$6),'State Landscape Data'!$M$6:$AE$6,0)),'State Landscape Data'!$B$8:$B$57,$C145,'State Landscape Data'!$C$8:$C$57,$D145)),"-",SUMIFS(INDEX('State Landscape Data'!$M$8:$AE$57,0,MATCH(CONCATENATE($J145,M$6),'State Landscape Data'!$M$6:$AE$6,0)),'State Landscape Data'!$B$8:$B$57,$C145,'State Landscape Data'!$C$8:$C$57,$D145))</f>
        <v>0</v>
      </c>
      <c r="N145" s="154">
        <f>IF(ISNA(SUMIFS(INDEX('State Landscape Data'!$M$8:$AE$57,0,MATCH(CONCATENATE($J145,N$6),'State Landscape Data'!$M$6:$AE$6,0)),'State Landscape Data'!$B$8:$B$57,$C145,'State Landscape Data'!$C$8:$C$57,$D145)),"-",SUMIFS(INDEX('State Landscape Data'!$M$8:$AE$57,0,MATCH(CONCATENATE($J145,N$6),'State Landscape Data'!$M$6:$AE$6,0)),'State Landscape Data'!$B$8:$B$57,$C145,'State Landscape Data'!$C$8:$C$57,$D145))</f>
        <v>0</v>
      </c>
    </row>
    <row r="146" spans="2:14" x14ac:dyDescent="0.35">
      <c r="B146" s="37" t="s">
        <v>80</v>
      </c>
      <c r="C146" s="38" t="str">
        <f>IF(ISBLANK('State Landscape Data'!$B$23),"-",'State Landscape Data'!$B$23)</f>
        <v>-</v>
      </c>
      <c r="D146" s="38" t="str">
        <f>IF(ISBLANK('State Landscape Data'!$C$23),"-",'State Landscape Data'!$C$23)</f>
        <v>-</v>
      </c>
      <c r="E146" s="38" t="str">
        <f>IF(ISBLANK('State Landscape Data'!$D$23),"-",'State Landscape Data'!$D$23)</f>
        <v>-</v>
      </c>
      <c r="F146" s="38" t="str">
        <f>IF(ISBLANK('State Landscape Data'!$E$23),"-",'State Landscape Data'!$E$23)</f>
        <v>-</v>
      </c>
      <c r="G146" s="38" t="str">
        <f>IF(ISBLANK('State Landscape Data'!$F$23),"-",'State Landscape Data'!$F$23)</f>
        <v>-</v>
      </c>
      <c r="H146" s="38">
        <v>2</v>
      </c>
      <c r="I146" s="38" t="s">
        <v>65</v>
      </c>
      <c r="J146" s="38" t="str">
        <f t="shared" si="10"/>
        <v>2Goal</v>
      </c>
      <c r="K146" s="38" t="str">
        <f>IF(ISBLANK('State Landscape Data'!$K$23),"-",'State Landscape Data'!$K$23)</f>
        <v>-</v>
      </c>
      <c r="L146" s="43" t="str">
        <f>IF(ISNA(SUMIFS(INDEX('State Landscape Data'!$M$8:$AE$57,0,MATCH(CONCATENATE($J146,L$6),'State Landscape Data'!$M$6:$AE$6,0)),'State Landscape Data'!$B$8:$B$57,$C146,'State Landscape Data'!$C$8:$C$57,$D146)),"-",SUMIFS(INDEX('State Landscape Data'!$M$8:$AE$57,0,MATCH(CONCATENATE($J146,L$6),'State Landscape Data'!$M$6:$AE$6,0)),'State Landscape Data'!$B$8:$B$57,$C146,'State Landscape Data'!$C$8:$C$57,$D146))</f>
        <v>-</v>
      </c>
      <c r="M146" s="43" t="str">
        <f>IF(ISNA(SUMIFS(INDEX('State Landscape Data'!$M$8:$AE$57,0,MATCH(CONCATENATE($J146,M$6),'State Landscape Data'!$M$6:$AE$6,0)),'State Landscape Data'!$B$8:$B$57,$C146,'State Landscape Data'!$C$8:$C$57,$D146)),"-",SUMIFS(INDEX('State Landscape Data'!$M$8:$AE$57,0,MATCH(CONCATENATE($J146,M$6),'State Landscape Data'!$M$6:$AE$6,0)),'State Landscape Data'!$B$8:$B$57,$C146,'State Landscape Data'!$C$8:$C$57,$D146))</f>
        <v>-</v>
      </c>
      <c r="N146" s="154">
        <f>IF(ISNA(SUMIFS(INDEX('State Landscape Data'!$M$8:$AE$57,0,MATCH(CONCATENATE($J146,N$6),'State Landscape Data'!$M$6:$AE$6,0)),'State Landscape Data'!$B$8:$B$57,$C146,'State Landscape Data'!$C$8:$C$57,$D146)),"-",SUMIFS(INDEX('State Landscape Data'!$M$8:$AE$57,0,MATCH(CONCATENATE($J146,N$6),'State Landscape Data'!$M$6:$AE$6,0)),'State Landscape Data'!$B$8:$B$57,$C146,'State Landscape Data'!$C$8:$C$57,$D146))</f>
        <v>0</v>
      </c>
    </row>
    <row r="147" spans="2:14" x14ac:dyDescent="0.35">
      <c r="B147" s="37" t="s">
        <v>80</v>
      </c>
      <c r="C147" s="38" t="str">
        <f>IF(ISBLANK('State Landscape Data'!$B$23),"-",'State Landscape Data'!$B$23)</f>
        <v>-</v>
      </c>
      <c r="D147" s="38" t="str">
        <f>IF(ISBLANK('State Landscape Data'!$C$23),"-",'State Landscape Data'!$C$23)</f>
        <v>-</v>
      </c>
      <c r="E147" s="38" t="str">
        <f>IF(ISBLANK('State Landscape Data'!$D$23),"-",'State Landscape Data'!$D$23)</f>
        <v>-</v>
      </c>
      <c r="F147" s="38" t="str">
        <f>IF(ISBLANK('State Landscape Data'!$E$23),"-",'State Landscape Data'!$E$23)</f>
        <v>-</v>
      </c>
      <c r="G147" s="38" t="str">
        <f>IF(ISBLANK('State Landscape Data'!$F$23),"-",'State Landscape Data'!$F$23)</f>
        <v>-</v>
      </c>
      <c r="H147" s="38">
        <v>3</v>
      </c>
      <c r="I147" s="38">
        <v>5</v>
      </c>
      <c r="J147" s="38" t="str">
        <f t="shared" si="10"/>
        <v>35</v>
      </c>
      <c r="K147" s="38" t="str">
        <f>IF(ISBLANK('State Landscape Data'!$K$23),"-",'State Landscape Data'!$K$23)</f>
        <v>-</v>
      </c>
      <c r="L147" s="43">
        <f>IF(ISNA(SUMIFS(INDEX('State Landscape Data'!$M$8:$AE$57,0,MATCH(CONCATENATE($J147,L$6),'State Landscape Data'!$M$6:$AE$6,0)),'State Landscape Data'!$B$8:$B$57,$C147,'State Landscape Data'!$C$8:$C$57,$D147)),"-",SUMIFS(INDEX('State Landscape Data'!$M$8:$AE$57,0,MATCH(CONCATENATE($J147,L$6),'State Landscape Data'!$M$6:$AE$6,0)),'State Landscape Data'!$B$8:$B$57,$C147,'State Landscape Data'!$C$8:$C$57,$D147))</f>
        <v>0</v>
      </c>
      <c r="M147" s="43">
        <f>IF(ISNA(SUMIFS(INDEX('State Landscape Data'!$M$8:$AE$57,0,MATCH(CONCATENATE($J147,M$6),'State Landscape Data'!$M$6:$AE$6,0)),'State Landscape Data'!$B$8:$B$57,$C147,'State Landscape Data'!$C$8:$C$57,$D147)),"-",SUMIFS(INDEX('State Landscape Data'!$M$8:$AE$57,0,MATCH(CONCATENATE($J147,M$6),'State Landscape Data'!$M$6:$AE$6,0)),'State Landscape Data'!$B$8:$B$57,$C147,'State Landscape Data'!$C$8:$C$57,$D147))</f>
        <v>0</v>
      </c>
      <c r="N147" s="154">
        <f>IF(ISNA(SUMIFS(INDEX('State Landscape Data'!$M$8:$AE$57,0,MATCH(CONCATENATE($J147,N$6),'State Landscape Data'!$M$6:$AE$6,0)),'State Landscape Data'!$B$8:$B$57,$C147,'State Landscape Data'!$C$8:$C$57,$D147)),"-",SUMIFS(INDEX('State Landscape Data'!$M$8:$AE$57,0,MATCH(CONCATENATE($J147,N$6),'State Landscape Data'!$M$6:$AE$6,0)),'State Landscape Data'!$B$8:$B$57,$C147,'State Landscape Data'!$C$8:$C$57,$D147))</f>
        <v>0</v>
      </c>
    </row>
    <row r="148" spans="2:14" x14ac:dyDescent="0.35">
      <c r="B148" s="37" t="s">
        <v>80</v>
      </c>
      <c r="C148" s="38" t="str">
        <f>IF(ISBLANK('State Landscape Data'!$B$23),"-",'State Landscape Data'!$B$23)</f>
        <v>-</v>
      </c>
      <c r="D148" s="38" t="str">
        <f>IF(ISBLANK('State Landscape Data'!$C$23),"-",'State Landscape Data'!$C$23)</f>
        <v>-</v>
      </c>
      <c r="E148" s="38" t="str">
        <f>IF(ISBLANK('State Landscape Data'!$D$23),"-",'State Landscape Data'!$D$23)</f>
        <v>-</v>
      </c>
      <c r="F148" s="38" t="str">
        <f>IF(ISBLANK('State Landscape Data'!$E$23),"-",'State Landscape Data'!$E$23)</f>
        <v>-</v>
      </c>
      <c r="G148" s="38" t="str">
        <f>IF(ISBLANK('State Landscape Data'!$F$23),"-",'State Landscape Data'!$F$23)</f>
        <v>-</v>
      </c>
      <c r="H148" s="38">
        <v>3</v>
      </c>
      <c r="I148" s="38" t="s">
        <v>65</v>
      </c>
      <c r="J148" s="38" t="str">
        <f t="shared" si="10"/>
        <v>3Goal</v>
      </c>
      <c r="K148" s="38" t="str">
        <f>IF(ISBLANK('State Landscape Data'!$K$23),"-",'State Landscape Data'!$K$23)</f>
        <v>-</v>
      </c>
      <c r="L148" s="43" t="str">
        <f>IF(ISNA(SUMIFS(INDEX('State Landscape Data'!$M$8:$AE$57,0,MATCH(CONCATENATE($J148,L$6),'State Landscape Data'!$M$6:$AE$6,0)),'State Landscape Data'!$B$8:$B$57,$C148,'State Landscape Data'!$C$8:$C$57,$D148)),"-",SUMIFS(INDEX('State Landscape Data'!$M$8:$AE$57,0,MATCH(CONCATENATE($J148,L$6),'State Landscape Data'!$M$6:$AE$6,0)),'State Landscape Data'!$B$8:$B$57,$C148,'State Landscape Data'!$C$8:$C$57,$D148))</f>
        <v>-</v>
      </c>
      <c r="M148" s="43" t="str">
        <f>IF(ISNA(SUMIFS(INDEX('State Landscape Data'!$M$8:$AE$57,0,MATCH(CONCATENATE($J148,M$6),'State Landscape Data'!$M$6:$AE$6,0)),'State Landscape Data'!$B$8:$B$57,$C148,'State Landscape Data'!$C$8:$C$57,$D148)),"-",SUMIFS(INDEX('State Landscape Data'!$M$8:$AE$57,0,MATCH(CONCATENATE($J148,M$6),'State Landscape Data'!$M$6:$AE$6,0)),'State Landscape Data'!$B$8:$B$57,$C148,'State Landscape Data'!$C$8:$C$57,$D148))</f>
        <v>-</v>
      </c>
      <c r="N148" s="154">
        <f>IF(ISNA(SUMIFS(INDEX('State Landscape Data'!$M$8:$AE$57,0,MATCH(CONCATENATE($J148,N$6),'State Landscape Data'!$M$6:$AE$6,0)),'State Landscape Data'!$B$8:$B$57,$C148,'State Landscape Data'!$C$8:$C$57,$D148)),"-",SUMIFS(INDEX('State Landscape Data'!$M$8:$AE$57,0,MATCH(CONCATENATE($J148,N$6),'State Landscape Data'!$M$6:$AE$6,0)),'State Landscape Data'!$B$8:$B$57,$C148,'State Landscape Data'!$C$8:$C$57,$D148))</f>
        <v>0</v>
      </c>
    </row>
    <row r="149" spans="2:14" x14ac:dyDescent="0.35">
      <c r="B149" s="37" t="s">
        <v>80</v>
      </c>
      <c r="C149" s="38" t="str">
        <f>IF(ISBLANK('State Landscape Data'!$B$23),"-",'State Landscape Data'!$B$23)</f>
        <v>-</v>
      </c>
      <c r="D149" s="38" t="str">
        <f>IF(ISBLANK('State Landscape Data'!$C$23),"-",'State Landscape Data'!$C$23)</f>
        <v>-</v>
      </c>
      <c r="E149" s="38" t="str">
        <f>IF(ISBLANK('State Landscape Data'!$D$23),"-",'State Landscape Data'!$D$23)</f>
        <v>-</v>
      </c>
      <c r="F149" s="38" t="str">
        <f>IF(ISBLANK('State Landscape Data'!$E$23),"-",'State Landscape Data'!$E$23)</f>
        <v>-</v>
      </c>
      <c r="G149" s="38" t="str">
        <f>IF(ISBLANK('State Landscape Data'!$F$23),"-",'State Landscape Data'!$F$23)</f>
        <v>-</v>
      </c>
      <c r="H149" s="38">
        <v>4</v>
      </c>
      <c r="I149" s="38">
        <v>5</v>
      </c>
      <c r="J149" s="38" t="str">
        <f t="shared" ref="J149:J150" si="17">CONCATENATE(H149,I149)</f>
        <v>45</v>
      </c>
      <c r="K149" s="38" t="str">
        <f>IF(ISBLANK('State Landscape Data'!$K$23),"-",'State Landscape Data'!$K$23)</f>
        <v>-</v>
      </c>
      <c r="L149" s="43">
        <f>IF(ISNA(SUMIFS(INDEX('State Landscape Data'!$M$8:$AE$57,0,MATCH(CONCATENATE($J149,L$6),'State Landscape Data'!$M$6:$AE$6,0)),'State Landscape Data'!$B$8:$B$57,$C149,'State Landscape Data'!$C$8:$C$57,$D149)),"-",SUMIFS(INDEX('State Landscape Data'!$M$8:$AE$57,0,MATCH(CONCATENATE($J149,L$6),'State Landscape Data'!$M$6:$AE$6,0)),'State Landscape Data'!$B$8:$B$57,$C149,'State Landscape Data'!$C$8:$C$57,$D149))</f>
        <v>0</v>
      </c>
      <c r="M149" s="43">
        <f>IF(ISNA(SUMIFS(INDEX('State Landscape Data'!$M$8:$AE$57,0,MATCH(CONCATENATE($J149,M$6),'State Landscape Data'!$M$6:$AE$6,0)),'State Landscape Data'!$B$8:$B$57,$C149,'State Landscape Data'!$C$8:$C$57,$D149)),"-",SUMIFS(INDEX('State Landscape Data'!$M$8:$AE$57,0,MATCH(CONCATENATE($J149,M$6),'State Landscape Data'!$M$6:$AE$6,0)),'State Landscape Data'!$B$8:$B$57,$C149,'State Landscape Data'!$C$8:$C$57,$D149))</f>
        <v>0</v>
      </c>
      <c r="N149" s="154">
        <f>IF(ISNA(SUMIFS(INDEX('State Landscape Data'!$M$8:$AE$57,0,MATCH(CONCATENATE($J149,N$6),'State Landscape Data'!$M$6:$AE$6,0)),'State Landscape Data'!$B$8:$B$57,$C149,'State Landscape Data'!$C$8:$C$57,$D149)),"-",SUMIFS(INDEX('State Landscape Data'!$M$8:$AE$57,0,MATCH(CONCATENATE($J149,N$6),'State Landscape Data'!$M$6:$AE$6,0)),'State Landscape Data'!$B$8:$B$57,$C149,'State Landscape Data'!$C$8:$C$57,$D149))</f>
        <v>0</v>
      </c>
    </row>
    <row r="150" spans="2:14" x14ac:dyDescent="0.35">
      <c r="B150" s="37" t="s">
        <v>80</v>
      </c>
      <c r="C150" s="38" t="str">
        <f>IF(ISBLANK('State Landscape Data'!$B$23),"-",'State Landscape Data'!$B$23)</f>
        <v>-</v>
      </c>
      <c r="D150" s="38" t="str">
        <f>IF(ISBLANK('State Landscape Data'!$C$23),"-",'State Landscape Data'!$C$23)</f>
        <v>-</v>
      </c>
      <c r="E150" s="38" t="str">
        <f>IF(ISBLANK('State Landscape Data'!$D$23),"-",'State Landscape Data'!$D$23)</f>
        <v>-</v>
      </c>
      <c r="F150" s="38" t="str">
        <f>IF(ISBLANK('State Landscape Data'!$E$23),"-",'State Landscape Data'!$E$23)</f>
        <v>-</v>
      </c>
      <c r="G150" s="38" t="str">
        <f>IF(ISBLANK('State Landscape Data'!$F$23),"-",'State Landscape Data'!$F$23)</f>
        <v>-</v>
      </c>
      <c r="H150" s="38">
        <v>4</v>
      </c>
      <c r="I150" s="38" t="s">
        <v>65</v>
      </c>
      <c r="J150" s="38" t="str">
        <f t="shared" si="17"/>
        <v>4Goal</v>
      </c>
      <c r="K150" s="38" t="str">
        <f>IF(ISBLANK('State Landscape Data'!$K$23),"-",'State Landscape Data'!$K$23)</f>
        <v>-</v>
      </c>
      <c r="L150" s="43" t="str">
        <f>IF(ISNA(SUMIFS(INDEX('State Landscape Data'!$M$8:$AE$57,0,MATCH(CONCATENATE($J150,L$6),'State Landscape Data'!$M$6:$AE$6,0)),'State Landscape Data'!$B$8:$B$57,$C150,'State Landscape Data'!$C$8:$C$57,$D150)),"-",SUMIFS(INDEX('State Landscape Data'!$M$8:$AE$57,0,MATCH(CONCATENATE($J150,L$6),'State Landscape Data'!$M$6:$AE$6,0)),'State Landscape Data'!$B$8:$B$57,$C150,'State Landscape Data'!$C$8:$C$57,$D150))</f>
        <v>-</v>
      </c>
      <c r="M150" s="43" t="str">
        <f>IF(ISNA(SUMIFS(INDEX('State Landscape Data'!$M$8:$AE$57,0,MATCH(CONCATENATE($J150,M$6),'State Landscape Data'!$M$6:$AE$6,0)),'State Landscape Data'!$B$8:$B$57,$C150,'State Landscape Data'!$C$8:$C$57,$D150)),"-",SUMIFS(INDEX('State Landscape Data'!$M$8:$AE$57,0,MATCH(CONCATENATE($J150,M$6),'State Landscape Data'!$M$6:$AE$6,0)),'State Landscape Data'!$B$8:$B$57,$C150,'State Landscape Data'!$C$8:$C$57,$D150))</f>
        <v>-</v>
      </c>
      <c r="N150" s="154">
        <f>IF(ISNA(SUMIFS(INDEX('State Landscape Data'!$M$8:$AE$57,0,MATCH(CONCATENATE($J150,N$6),'State Landscape Data'!$M$6:$AE$6,0)),'State Landscape Data'!$B$8:$B$57,$C150,'State Landscape Data'!$C$8:$C$57,$D150)),"-",SUMIFS(INDEX('State Landscape Data'!$M$8:$AE$57,0,MATCH(CONCATENATE($J150,N$6),'State Landscape Data'!$M$6:$AE$6,0)),'State Landscape Data'!$B$8:$B$57,$C150,'State Landscape Data'!$C$8:$C$57,$D150))</f>
        <v>0</v>
      </c>
    </row>
    <row r="151" spans="2:14" x14ac:dyDescent="0.35">
      <c r="B151" s="37" t="s">
        <v>80</v>
      </c>
      <c r="C151" s="38" t="str">
        <f>IF(ISBLANK('State Landscape Data'!$B$24),"-",'State Landscape Data'!$B$24)</f>
        <v>-</v>
      </c>
      <c r="D151" s="38" t="str">
        <f>IF(ISBLANK('State Landscape Data'!$C$24),"-",'State Landscape Data'!$C$24)</f>
        <v>-</v>
      </c>
      <c r="E151" s="38" t="str">
        <f>IF(ISBLANK('State Landscape Data'!$D$24),"-",'State Landscape Data'!$D$24)</f>
        <v>-</v>
      </c>
      <c r="F151" s="38" t="str">
        <f>IF(ISBLANK('State Landscape Data'!$E$24),"-",'State Landscape Data'!$E$24)</f>
        <v>-</v>
      </c>
      <c r="G151" s="38" t="str">
        <f>IF(ISBLANK('State Landscape Data'!$F$24),"-",'State Landscape Data'!$F$24)</f>
        <v>-</v>
      </c>
      <c r="H151" s="38" t="s">
        <v>64</v>
      </c>
      <c r="I151" s="38" t="s">
        <v>64</v>
      </c>
      <c r="J151" s="38" t="str">
        <f t="shared" si="10"/>
        <v>BaselineBaseline</v>
      </c>
      <c r="K151" s="38" t="str">
        <f>IF(ISBLANK('State Landscape Data'!$K$24),"-",'State Landscape Data'!$K$24)</f>
        <v>-</v>
      </c>
      <c r="L151" s="43">
        <f>IF(ISNA(SUMIFS(INDEX('State Landscape Data'!$M$8:$AE$57,0,MATCH(CONCATENATE($J151,L$6),'State Landscape Data'!$M$6:$AE$6,0)),'State Landscape Data'!$B$8:$B$57,$C151,'State Landscape Data'!$C$8:$C$57,$D151)),"-",SUMIFS(INDEX('State Landscape Data'!$M$8:$AE$57,0,MATCH(CONCATENATE($J151,L$6),'State Landscape Data'!$M$6:$AE$6,0)),'State Landscape Data'!$B$8:$B$57,$C151,'State Landscape Data'!$C$8:$C$57,$D151))</f>
        <v>0</v>
      </c>
      <c r="M151" s="43">
        <f>IF(ISNA(SUMIFS(INDEX('State Landscape Data'!$M$8:$AE$57,0,MATCH(CONCATENATE($J151,M$6),'State Landscape Data'!$M$6:$AE$6,0)),'State Landscape Data'!$B$8:$B$57,$C151,'State Landscape Data'!$C$8:$C$57,$D151)),"-",SUMIFS(INDEX('State Landscape Data'!$M$8:$AE$57,0,MATCH(CONCATENATE($J151,M$6),'State Landscape Data'!$M$6:$AE$6,0)),'State Landscape Data'!$B$8:$B$57,$C151,'State Landscape Data'!$C$8:$C$57,$D151))</f>
        <v>0</v>
      </c>
      <c r="N151" s="154">
        <f>IF(ISNA(SUMIFS(INDEX('State Landscape Data'!$M$8:$AE$57,0,MATCH(CONCATENATE($J151,N$6),'State Landscape Data'!$M$6:$AE$6,0)),'State Landscape Data'!$B$8:$B$57,$C151,'State Landscape Data'!$C$8:$C$57,$D151)),"-",SUMIFS(INDEX('State Landscape Data'!$M$8:$AE$57,0,MATCH(CONCATENATE($J151,N$6),'State Landscape Data'!$M$6:$AE$6,0)),'State Landscape Data'!$B$8:$B$57,$C151,'State Landscape Data'!$C$8:$C$57,$D151))</f>
        <v>0</v>
      </c>
    </row>
    <row r="152" spans="2:14" x14ac:dyDescent="0.35">
      <c r="B152" s="37" t="s">
        <v>80</v>
      </c>
      <c r="C152" s="38" t="str">
        <f>IF(ISBLANK('State Landscape Data'!$B$24),"-",'State Landscape Data'!$B$24)</f>
        <v>-</v>
      </c>
      <c r="D152" s="38" t="str">
        <f>IF(ISBLANK('State Landscape Data'!$C$24),"-",'State Landscape Data'!$C$24)</f>
        <v>-</v>
      </c>
      <c r="E152" s="38" t="str">
        <f>IF(ISBLANK('State Landscape Data'!$D$24),"-",'State Landscape Data'!$D$24)</f>
        <v>-</v>
      </c>
      <c r="F152" s="38" t="str">
        <f>IF(ISBLANK('State Landscape Data'!$E$24),"-",'State Landscape Data'!$E$24)</f>
        <v>-</v>
      </c>
      <c r="G152" s="38" t="str">
        <f>IF(ISBLANK('State Landscape Data'!$F$24),"-",'State Landscape Data'!$F$24)</f>
        <v>-</v>
      </c>
      <c r="H152" s="38">
        <v>1</v>
      </c>
      <c r="I152" s="38">
        <v>5</v>
      </c>
      <c r="J152" s="38" t="str">
        <f t="shared" si="10"/>
        <v>15</v>
      </c>
      <c r="K152" s="38" t="str">
        <f>IF(ISBLANK('State Landscape Data'!$K$24),"-",'State Landscape Data'!$K$24)</f>
        <v>-</v>
      </c>
      <c r="L152" s="43">
        <f>IF(ISNA(SUMIFS(INDEX('State Landscape Data'!$M$8:$AE$57,0,MATCH(CONCATENATE($J152,L$6),'State Landscape Data'!$M$6:$AE$6,0)),'State Landscape Data'!$B$8:$B$57,$C152,'State Landscape Data'!$C$8:$C$57,$D152)),"-",SUMIFS(INDEX('State Landscape Data'!$M$8:$AE$57,0,MATCH(CONCATENATE($J152,L$6),'State Landscape Data'!$M$6:$AE$6,0)),'State Landscape Data'!$B$8:$B$57,$C152,'State Landscape Data'!$C$8:$C$57,$D152))</f>
        <v>0</v>
      </c>
      <c r="M152" s="43">
        <f>IF(ISNA(SUMIFS(INDEX('State Landscape Data'!$M$8:$AE$57,0,MATCH(CONCATENATE($J152,M$6),'State Landscape Data'!$M$6:$AE$6,0)),'State Landscape Data'!$B$8:$B$57,$C152,'State Landscape Data'!$C$8:$C$57,$D152)),"-",SUMIFS(INDEX('State Landscape Data'!$M$8:$AE$57,0,MATCH(CONCATENATE($J152,M$6),'State Landscape Data'!$M$6:$AE$6,0)),'State Landscape Data'!$B$8:$B$57,$C152,'State Landscape Data'!$C$8:$C$57,$D152))</f>
        <v>0</v>
      </c>
      <c r="N152" s="154">
        <f>IF(ISNA(SUMIFS(INDEX('State Landscape Data'!$M$8:$AE$57,0,MATCH(CONCATENATE($J152,N$6),'State Landscape Data'!$M$6:$AE$6,0)),'State Landscape Data'!$B$8:$B$57,$C152,'State Landscape Data'!$C$8:$C$57,$D152)),"-",SUMIFS(INDEX('State Landscape Data'!$M$8:$AE$57,0,MATCH(CONCATENATE($J152,N$6),'State Landscape Data'!$M$6:$AE$6,0)),'State Landscape Data'!$B$8:$B$57,$C152,'State Landscape Data'!$C$8:$C$57,$D152))</f>
        <v>0</v>
      </c>
    </row>
    <row r="153" spans="2:14" x14ac:dyDescent="0.35">
      <c r="B153" s="37" t="s">
        <v>80</v>
      </c>
      <c r="C153" s="38" t="str">
        <f>IF(ISBLANK('State Landscape Data'!$B$24),"-",'State Landscape Data'!$B$24)</f>
        <v>-</v>
      </c>
      <c r="D153" s="38" t="str">
        <f>IF(ISBLANK('State Landscape Data'!$C$24),"-",'State Landscape Data'!$C$24)</f>
        <v>-</v>
      </c>
      <c r="E153" s="38" t="str">
        <f>IF(ISBLANK('State Landscape Data'!$D$24),"-",'State Landscape Data'!$D$24)</f>
        <v>-</v>
      </c>
      <c r="F153" s="38" t="str">
        <f>IF(ISBLANK('State Landscape Data'!$E$24),"-",'State Landscape Data'!$E$24)</f>
        <v>-</v>
      </c>
      <c r="G153" s="38" t="str">
        <f>IF(ISBLANK('State Landscape Data'!$F$24),"-",'State Landscape Data'!$F$24)</f>
        <v>-</v>
      </c>
      <c r="H153" s="38">
        <v>1</v>
      </c>
      <c r="I153" s="38" t="s">
        <v>65</v>
      </c>
      <c r="J153" s="38" t="str">
        <f t="shared" si="10"/>
        <v>1Goal</v>
      </c>
      <c r="K153" s="38" t="str">
        <f>IF(ISBLANK('State Landscape Data'!$K$24),"-",'State Landscape Data'!$K$24)</f>
        <v>-</v>
      </c>
      <c r="L153" s="43" t="str">
        <f>IF(ISNA(SUMIFS(INDEX('State Landscape Data'!$M$8:$AE$57,0,MATCH(CONCATENATE($J153,L$6),'State Landscape Data'!$M$6:$AE$6,0)),'State Landscape Data'!$B$8:$B$57,$C153,'State Landscape Data'!$C$8:$C$57,$D153)),"-",SUMIFS(INDEX('State Landscape Data'!$M$8:$AE$57,0,MATCH(CONCATENATE($J153,L$6),'State Landscape Data'!$M$6:$AE$6,0)),'State Landscape Data'!$B$8:$B$57,$C153,'State Landscape Data'!$C$8:$C$57,$D153))</f>
        <v>-</v>
      </c>
      <c r="M153" s="43" t="str">
        <f>IF(ISNA(SUMIFS(INDEX('State Landscape Data'!$M$8:$AE$57,0,MATCH(CONCATENATE($J153,M$6),'State Landscape Data'!$M$6:$AE$6,0)),'State Landscape Data'!$B$8:$B$57,$C153,'State Landscape Data'!$C$8:$C$57,$D153)),"-",SUMIFS(INDEX('State Landscape Data'!$M$8:$AE$57,0,MATCH(CONCATENATE($J153,M$6),'State Landscape Data'!$M$6:$AE$6,0)),'State Landscape Data'!$B$8:$B$57,$C153,'State Landscape Data'!$C$8:$C$57,$D153))</f>
        <v>-</v>
      </c>
      <c r="N153" s="154">
        <f>IF(ISNA(SUMIFS(INDEX('State Landscape Data'!$M$8:$AE$57,0,MATCH(CONCATENATE($J153,N$6),'State Landscape Data'!$M$6:$AE$6,0)),'State Landscape Data'!$B$8:$B$57,$C153,'State Landscape Data'!$C$8:$C$57,$D153)),"-",SUMIFS(INDEX('State Landscape Data'!$M$8:$AE$57,0,MATCH(CONCATENATE($J153,N$6),'State Landscape Data'!$M$6:$AE$6,0)),'State Landscape Data'!$B$8:$B$57,$C153,'State Landscape Data'!$C$8:$C$57,$D153))</f>
        <v>0</v>
      </c>
    </row>
    <row r="154" spans="2:14" x14ac:dyDescent="0.35">
      <c r="B154" s="37" t="s">
        <v>80</v>
      </c>
      <c r="C154" s="38" t="str">
        <f>IF(ISBLANK('State Landscape Data'!$B$24),"-",'State Landscape Data'!$B$24)</f>
        <v>-</v>
      </c>
      <c r="D154" s="38" t="str">
        <f>IF(ISBLANK('State Landscape Data'!$C$24),"-",'State Landscape Data'!$C$24)</f>
        <v>-</v>
      </c>
      <c r="E154" s="38" t="str">
        <f>IF(ISBLANK('State Landscape Data'!$D$24),"-",'State Landscape Data'!$D$24)</f>
        <v>-</v>
      </c>
      <c r="F154" s="38" t="str">
        <f>IF(ISBLANK('State Landscape Data'!$E$24),"-",'State Landscape Data'!$E$24)</f>
        <v>-</v>
      </c>
      <c r="G154" s="38" t="str">
        <f>IF(ISBLANK('State Landscape Data'!$F$24),"-",'State Landscape Data'!$F$24)</f>
        <v>-</v>
      </c>
      <c r="H154" s="38">
        <v>2</v>
      </c>
      <c r="I154" s="38">
        <v>5</v>
      </c>
      <c r="J154" s="38" t="str">
        <f t="shared" si="10"/>
        <v>25</v>
      </c>
      <c r="K154" s="38" t="str">
        <f>IF(ISBLANK('State Landscape Data'!$K$24),"-",'State Landscape Data'!$K$24)</f>
        <v>-</v>
      </c>
      <c r="L154" s="43">
        <f>IF(ISNA(SUMIFS(INDEX('State Landscape Data'!$M$8:$AE$57,0,MATCH(CONCATENATE($J154,L$6),'State Landscape Data'!$M$6:$AE$6,0)),'State Landscape Data'!$B$8:$B$57,$C154,'State Landscape Data'!$C$8:$C$57,$D154)),"-",SUMIFS(INDEX('State Landscape Data'!$M$8:$AE$57,0,MATCH(CONCATENATE($J154,L$6),'State Landscape Data'!$M$6:$AE$6,0)),'State Landscape Data'!$B$8:$B$57,$C154,'State Landscape Data'!$C$8:$C$57,$D154))</f>
        <v>0</v>
      </c>
      <c r="M154" s="43">
        <f>IF(ISNA(SUMIFS(INDEX('State Landscape Data'!$M$8:$AE$57,0,MATCH(CONCATENATE($J154,M$6),'State Landscape Data'!$M$6:$AE$6,0)),'State Landscape Data'!$B$8:$B$57,$C154,'State Landscape Data'!$C$8:$C$57,$D154)),"-",SUMIFS(INDEX('State Landscape Data'!$M$8:$AE$57,0,MATCH(CONCATENATE($J154,M$6),'State Landscape Data'!$M$6:$AE$6,0)),'State Landscape Data'!$B$8:$B$57,$C154,'State Landscape Data'!$C$8:$C$57,$D154))</f>
        <v>0</v>
      </c>
      <c r="N154" s="154">
        <f>IF(ISNA(SUMIFS(INDEX('State Landscape Data'!$M$8:$AE$57,0,MATCH(CONCATENATE($J154,N$6),'State Landscape Data'!$M$6:$AE$6,0)),'State Landscape Data'!$B$8:$B$57,$C154,'State Landscape Data'!$C$8:$C$57,$D154)),"-",SUMIFS(INDEX('State Landscape Data'!$M$8:$AE$57,0,MATCH(CONCATENATE($J154,N$6),'State Landscape Data'!$M$6:$AE$6,0)),'State Landscape Data'!$B$8:$B$57,$C154,'State Landscape Data'!$C$8:$C$57,$D154))</f>
        <v>0</v>
      </c>
    </row>
    <row r="155" spans="2:14" x14ac:dyDescent="0.35">
      <c r="B155" s="37" t="s">
        <v>80</v>
      </c>
      <c r="C155" s="38" t="str">
        <f>IF(ISBLANK('State Landscape Data'!$B$24),"-",'State Landscape Data'!$B$24)</f>
        <v>-</v>
      </c>
      <c r="D155" s="38" t="str">
        <f>IF(ISBLANK('State Landscape Data'!$C$24),"-",'State Landscape Data'!$C$24)</f>
        <v>-</v>
      </c>
      <c r="E155" s="38" t="str">
        <f>IF(ISBLANK('State Landscape Data'!$D$24),"-",'State Landscape Data'!$D$24)</f>
        <v>-</v>
      </c>
      <c r="F155" s="38" t="str">
        <f>IF(ISBLANK('State Landscape Data'!$E$24),"-",'State Landscape Data'!$E$24)</f>
        <v>-</v>
      </c>
      <c r="G155" s="38" t="str">
        <f>IF(ISBLANK('State Landscape Data'!$F$24),"-",'State Landscape Data'!$F$24)</f>
        <v>-</v>
      </c>
      <c r="H155" s="38">
        <v>2</v>
      </c>
      <c r="I155" s="38" t="s">
        <v>65</v>
      </c>
      <c r="J155" s="38" t="str">
        <f t="shared" si="10"/>
        <v>2Goal</v>
      </c>
      <c r="K155" s="38" t="str">
        <f>IF(ISBLANK('State Landscape Data'!$K$24),"-",'State Landscape Data'!$K$24)</f>
        <v>-</v>
      </c>
      <c r="L155" s="43" t="str">
        <f>IF(ISNA(SUMIFS(INDEX('State Landscape Data'!$M$8:$AE$57,0,MATCH(CONCATENATE($J155,L$6),'State Landscape Data'!$M$6:$AE$6,0)),'State Landscape Data'!$B$8:$B$57,$C155,'State Landscape Data'!$C$8:$C$57,$D155)),"-",SUMIFS(INDEX('State Landscape Data'!$M$8:$AE$57,0,MATCH(CONCATENATE($J155,L$6),'State Landscape Data'!$M$6:$AE$6,0)),'State Landscape Data'!$B$8:$B$57,$C155,'State Landscape Data'!$C$8:$C$57,$D155))</f>
        <v>-</v>
      </c>
      <c r="M155" s="43" t="str">
        <f>IF(ISNA(SUMIFS(INDEX('State Landscape Data'!$M$8:$AE$57,0,MATCH(CONCATENATE($J155,M$6),'State Landscape Data'!$M$6:$AE$6,0)),'State Landscape Data'!$B$8:$B$57,$C155,'State Landscape Data'!$C$8:$C$57,$D155)),"-",SUMIFS(INDEX('State Landscape Data'!$M$8:$AE$57,0,MATCH(CONCATENATE($J155,M$6),'State Landscape Data'!$M$6:$AE$6,0)),'State Landscape Data'!$B$8:$B$57,$C155,'State Landscape Data'!$C$8:$C$57,$D155))</f>
        <v>-</v>
      </c>
      <c r="N155" s="154">
        <f>IF(ISNA(SUMIFS(INDEX('State Landscape Data'!$M$8:$AE$57,0,MATCH(CONCATENATE($J155,N$6),'State Landscape Data'!$M$6:$AE$6,0)),'State Landscape Data'!$B$8:$B$57,$C155,'State Landscape Data'!$C$8:$C$57,$D155)),"-",SUMIFS(INDEX('State Landscape Data'!$M$8:$AE$57,0,MATCH(CONCATENATE($J155,N$6),'State Landscape Data'!$M$6:$AE$6,0)),'State Landscape Data'!$B$8:$B$57,$C155,'State Landscape Data'!$C$8:$C$57,$D155))</f>
        <v>0</v>
      </c>
    </row>
    <row r="156" spans="2:14" x14ac:dyDescent="0.35">
      <c r="B156" s="37" t="s">
        <v>80</v>
      </c>
      <c r="C156" s="38" t="str">
        <f>IF(ISBLANK('State Landscape Data'!$B$24),"-",'State Landscape Data'!$B$24)</f>
        <v>-</v>
      </c>
      <c r="D156" s="38" t="str">
        <f>IF(ISBLANK('State Landscape Data'!$C$24),"-",'State Landscape Data'!$C$24)</f>
        <v>-</v>
      </c>
      <c r="E156" s="38" t="str">
        <f>IF(ISBLANK('State Landscape Data'!$D$24),"-",'State Landscape Data'!$D$24)</f>
        <v>-</v>
      </c>
      <c r="F156" s="38" t="str">
        <f>IF(ISBLANK('State Landscape Data'!$E$24),"-",'State Landscape Data'!$E$24)</f>
        <v>-</v>
      </c>
      <c r="G156" s="38" t="str">
        <f>IF(ISBLANK('State Landscape Data'!$F$24),"-",'State Landscape Data'!$F$24)</f>
        <v>-</v>
      </c>
      <c r="H156" s="38">
        <v>3</v>
      </c>
      <c r="I156" s="38">
        <v>5</v>
      </c>
      <c r="J156" s="38" t="str">
        <f t="shared" si="10"/>
        <v>35</v>
      </c>
      <c r="K156" s="38" t="str">
        <f>IF(ISBLANK('State Landscape Data'!$K$24),"-",'State Landscape Data'!$K$24)</f>
        <v>-</v>
      </c>
      <c r="L156" s="43">
        <f>IF(ISNA(SUMIFS(INDEX('State Landscape Data'!$M$8:$AE$57,0,MATCH(CONCATENATE($J156,L$6),'State Landscape Data'!$M$6:$AE$6,0)),'State Landscape Data'!$B$8:$B$57,$C156,'State Landscape Data'!$C$8:$C$57,$D156)),"-",SUMIFS(INDEX('State Landscape Data'!$M$8:$AE$57,0,MATCH(CONCATENATE($J156,L$6),'State Landscape Data'!$M$6:$AE$6,0)),'State Landscape Data'!$B$8:$B$57,$C156,'State Landscape Data'!$C$8:$C$57,$D156))</f>
        <v>0</v>
      </c>
      <c r="M156" s="43">
        <f>IF(ISNA(SUMIFS(INDEX('State Landscape Data'!$M$8:$AE$57,0,MATCH(CONCATENATE($J156,M$6),'State Landscape Data'!$M$6:$AE$6,0)),'State Landscape Data'!$B$8:$B$57,$C156,'State Landscape Data'!$C$8:$C$57,$D156)),"-",SUMIFS(INDEX('State Landscape Data'!$M$8:$AE$57,0,MATCH(CONCATENATE($J156,M$6),'State Landscape Data'!$M$6:$AE$6,0)),'State Landscape Data'!$B$8:$B$57,$C156,'State Landscape Data'!$C$8:$C$57,$D156))</f>
        <v>0</v>
      </c>
      <c r="N156" s="154">
        <f>IF(ISNA(SUMIFS(INDEX('State Landscape Data'!$M$8:$AE$57,0,MATCH(CONCATENATE($J156,N$6),'State Landscape Data'!$M$6:$AE$6,0)),'State Landscape Data'!$B$8:$B$57,$C156,'State Landscape Data'!$C$8:$C$57,$D156)),"-",SUMIFS(INDEX('State Landscape Data'!$M$8:$AE$57,0,MATCH(CONCATENATE($J156,N$6),'State Landscape Data'!$M$6:$AE$6,0)),'State Landscape Data'!$B$8:$B$57,$C156,'State Landscape Data'!$C$8:$C$57,$D156))</f>
        <v>0</v>
      </c>
    </row>
    <row r="157" spans="2:14" x14ac:dyDescent="0.35">
      <c r="B157" s="37" t="s">
        <v>80</v>
      </c>
      <c r="C157" s="38" t="str">
        <f>IF(ISBLANK('State Landscape Data'!$B$24),"-",'State Landscape Data'!$B$24)</f>
        <v>-</v>
      </c>
      <c r="D157" s="38" t="str">
        <f>IF(ISBLANK('State Landscape Data'!$C$24),"-",'State Landscape Data'!$C$24)</f>
        <v>-</v>
      </c>
      <c r="E157" s="38" t="str">
        <f>IF(ISBLANK('State Landscape Data'!$D$24),"-",'State Landscape Data'!$D$24)</f>
        <v>-</v>
      </c>
      <c r="F157" s="38" t="str">
        <f>IF(ISBLANK('State Landscape Data'!$E$24),"-",'State Landscape Data'!$E$24)</f>
        <v>-</v>
      </c>
      <c r="G157" s="38" t="str">
        <f>IF(ISBLANK('State Landscape Data'!$F$24),"-",'State Landscape Data'!$F$24)</f>
        <v>-</v>
      </c>
      <c r="H157" s="38">
        <v>3</v>
      </c>
      <c r="I157" s="38" t="s">
        <v>65</v>
      </c>
      <c r="J157" s="38" t="str">
        <f t="shared" si="10"/>
        <v>3Goal</v>
      </c>
      <c r="K157" s="38" t="str">
        <f>IF(ISBLANK('State Landscape Data'!$K$24),"-",'State Landscape Data'!$K$24)</f>
        <v>-</v>
      </c>
      <c r="L157" s="43" t="str">
        <f>IF(ISNA(SUMIFS(INDEX('State Landscape Data'!$M$8:$AE$57,0,MATCH(CONCATENATE($J157,L$6),'State Landscape Data'!$M$6:$AE$6,0)),'State Landscape Data'!$B$8:$B$57,$C157,'State Landscape Data'!$C$8:$C$57,$D157)),"-",SUMIFS(INDEX('State Landscape Data'!$M$8:$AE$57,0,MATCH(CONCATENATE($J157,L$6),'State Landscape Data'!$M$6:$AE$6,0)),'State Landscape Data'!$B$8:$B$57,$C157,'State Landscape Data'!$C$8:$C$57,$D157))</f>
        <v>-</v>
      </c>
      <c r="M157" s="43" t="str">
        <f>IF(ISNA(SUMIFS(INDEX('State Landscape Data'!$M$8:$AE$57,0,MATCH(CONCATENATE($J157,M$6),'State Landscape Data'!$M$6:$AE$6,0)),'State Landscape Data'!$B$8:$B$57,$C157,'State Landscape Data'!$C$8:$C$57,$D157)),"-",SUMIFS(INDEX('State Landscape Data'!$M$8:$AE$57,0,MATCH(CONCATENATE($J157,M$6),'State Landscape Data'!$M$6:$AE$6,0)),'State Landscape Data'!$B$8:$B$57,$C157,'State Landscape Data'!$C$8:$C$57,$D157))</f>
        <v>-</v>
      </c>
      <c r="N157" s="154">
        <f>IF(ISNA(SUMIFS(INDEX('State Landscape Data'!$M$8:$AE$57,0,MATCH(CONCATENATE($J157,N$6),'State Landscape Data'!$M$6:$AE$6,0)),'State Landscape Data'!$B$8:$B$57,$C157,'State Landscape Data'!$C$8:$C$57,$D157)),"-",SUMIFS(INDEX('State Landscape Data'!$M$8:$AE$57,0,MATCH(CONCATENATE($J157,N$6),'State Landscape Data'!$M$6:$AE$6,0)),'State Landscape Data'!$B$8:$B$57,$C157,'State Landscape Data'!$C$8:$C$57,$D157))</f>
        <v>0</v>
      </c>
    </row>
    <row r="158" spans="2:14" x14ac:dyDescent="0.35">
      <c r="B158" s="37" t="s">
        <v>80</v>
      </c>
      <c r="C158" s="38" t="str">
        <f>IF(ISBLANK('State Landscape Data'!$B$24),"-",'State Landscape Data'!$B$24)</f>
        <v>-</v>
      </c>
      <c r="D158" s="38" t="str">
        <f>IF(ISBLANK('State Landscape Data'!$C$24),"-",'State Landscape Data'!$C$24)</f>
        <v>-</v>
      </c>
      <c r="E158" s="38" t="str">
        <f>IF(ISBLANK('State Landscape Data'!$D$24),"-",'State Landscape Data'!$D$24)</f>
        <v>-</v>
      </c>
      <c r="F158" s="38" t="str">
        <f>IF(ISBLANK('State Landscape Data'!$E$24),"-",'State Landscape Data'!$E$24)</f>
        <v>-</v>
      </c>
      <c r="G158" s="38" t="str">
        <f>IF(ISBLANK('State Landscape Data'!$F$24),"-",'State Landscape Data'!$F$24)</f>
        <v>-</v>
      </c>
      <c r="H158" s="38">
        <v>4</v>
      </c>
      <c r="I158" s="38">
        <v>5</v>
      </c>
      <c r="J158" s="38" t="str">
        <f t="shared" ref="J158:J159" si="18">CONCATENATE(H158,I158)</f>
        <v>45</v>
      </c>
      <c r="K158" s="38" t="str">
        <f>IF(ISBLANK('State Landscape Data'!$K$24),"-",'State Landscape Data'!$K$24)</f>
        <v>-</v>
      </c>
      <c r="L158" s="43">
        <f>IF(ISNA(SUMIFS(INDEX('State Landscape Data'!$M$8:$AE$57,0,MATCH(CONCATENATE($J158,L$6),'State Landscape Data'!$M$6:$AE$6,0)),'State Landscape Data'!$B$8:$B$57,$C158,'State Landscape Data'!$C$8:$C$57,$D158)),"-",SUMIFS(INDEX('State Landscape Data'!$M$8:$AE$57,0,MATCH(CONCATENATE($J158,L$6),'State Landscape Data'!$M$6:$AE$6,0)),'State Landscape Data'!$B$8:$B$57,$C158,'State Landscape Data'!$C$8:$C$57,$D158))</f>
        <v>0</v>
      </c>
      <c r="M158" s="43">
        <f>IF(ISNA(SUMIFS(INDEX('State Landscape Data'!$M$8:$AE$57,0,MATCH(CONCATENATE($J158,M$6),'State Landscape Data'!$M$6:$AE$6,0)),'State Landscape Data'!$B$8:$B$57,$C158,'State Landscape Data'!$C$8:$C$57,$D158)),"-",SUMIFS(INDEX('State Landscape Data'!$M$8:$AE$57,0,MATCH(CONCATENATE($J158,M$6),'State Landscape Data'!$M$6:$AE$6,0)),'State Landscape Data'!$B$8:$B$57,$C158,'State Landscape Data'!$C$8:$C$57,$D158))</f>
        <v>0</v>
      </c>
      <c r="N158" s="154">
        <f>IF(ISNA(SUMIFS(INDEX('State Landscape Data'!$M$8:$AE$57,0,MATCH(CONCATENATE($J158,N$6),'State Landscape Data'!$M$6:$AE$6,0)),'State Landscape Data'!$B$8:$B$57,$C158,'State Landscape Data'!$C$8:$C$57,$D158)),"-",SUMIFS(INDEX('State Landscape Data'!$M$8:$AE$57,0,MATCH(CONCATENATE($J158,N$6),'State Landscape Data'!$M$6:$AE$6,0)),'State Landscape Data'!$B$8:$B$57,$C158,'State Landscape Data'!$C$8:$C$57,$D158))</f>
        <v>0</v>
      </c>
    </row>
    <row r="159" spans="2:14" x14ac:dyDescent="0.35">
      <c r="B159" s="37" t="s">
        <v>80</v>
      </c>
      <c r="C159" s="38" t="str">
        <f>IF(ISBLANK('State Landscape Data'!$B$24),"-",'State Landscape Data'!$B$24)</f>
        <v>-</v>
      </c>
      <c r="D159" s="38" t="str">
        <f>IF(ISBLANK('State Landscape Data'!$C$24),"-",'State Landscape Data'!$C$24)</f>
        <v>-</v>
      </c>
      <c r="E159" s="38" t="str">
        <f>IF(ISBLANK('State Landscape Data'!$D$24),"-",'State Landscape Data'!$D$24)</f>
        <v>-</v>
      </c>
      <c r="F159" s="38" t="str">
        <f>IF(ISBLANK('State Landscape Data'!$E$24),"-",'State Landscape Data'!$E$24)</f>
        <v>-</v>
      </c>
      <c r="G159" s="38" t="str">
        <f>IF(ISBLANK('State Landscape Data'!$F$24),"-",'State Landscape Data'!$F$24)</f>
        <v>-</v>
      </c>
      <c r="H159" s="38">
        <v>4</v>
      </c>
      <c r="I159" s="38" t="s">
        <v>65</v>
      </c>
      <c r="J159" s="38" t="str">
        <f t="shared" si="18"/>
        <v>4Goal</v>
      </c>
      <c r="K159" s="38" t="str">
        <f>IF(ISBLANK('State Landscape Data'!$K$24),"-",'State Landscape Data'!$K$24)</f>
        <v>-</v>
      </c>
      <c r="L159" s="43" t="str">
        <f>IF(ISNA(SUMIFS(INDEX('State Landscape Data'!$M$8:$AE$57,0,MATCH(CONCATENATE($J159,L$6),'State Landscape Data'!$M$6:$AE$6,0)),'State Landscape Data'!$B$8:$B$57,$C159,'State Landscape Data'!$C$8:$C$57,$D159)),"-",SUMIFS(INDEX('State Landscape Data'!$M$8:$AE$57,0,MATCH(CONCATENATE($J159,L$6),'State Landscape Data'!$M$6:$AE$6,0)),'State Landscape Data'!$B$8:$B$57,$C159,'State Landscape Data'!$C$8:$C$57,$D159))</f>
        <v>-</v>
      </c>
      <c r="M159" s="43" t="str">
        <f>IF(ISNA(SUMIFS(INDEX('State Landscape Data'!$M$8:$AE$57,0,MATCH(CONCATENATE($J159,M$6),'State Landscape Data'!$M$6:$AE$6,0)),'State Landscape Data'!$B$8:$B$57,$C159,'State Landscape Data'!$C$8:$C$57,$D159)),"-",SUMIFS(INDEX('State Landscape Data'!$M$8:$AE$57,0,MATCH(CONCATENATE($J159,M$6),'State Landscape Data'!$M$6:$AE$6,0)),'State Landscape Data'!$B$8:$B$57,$C159,'State Landscape Data'!$C$8:$C$57,$D159))</f>
        <v>-</v>
      </c>
      <c r="N159" s="154">
        <f>IF(ISNA(SUMIFS(INDEX('State Landscape Data'!$M$8:$AE$57,0,MATCH(CONCATENATE($J159,N$6),'State Landscape Data'!$M$6:$AE$6,0)),'State Landscape Data'!$B$8:$B$57,$C159,'State Landscape Data'!$C$8:$C$57,$D159)),"-",SUMIFS(INDEX('State Landscape Data'!$M$8:$AE$57,0,MATCH(CONCATENATE($J159,N$6),'State Landscape Data'!$M$6:$AE$6,0)),'State Landscape Data'!$B$8:$B$57,$C159,'State Landscape Data'!$C$8:$C$57,$D159))</f>
        <v>0</v>
      </c>
    </row>
    <row r="160" spans="2:14" x14ac:dyDescent="0.35">
      <c r="B160" s="37" t="s">
        <v>80</v>
      </c>
      <c r="C160" s="38" t="str">
        <f>IF(ISBLANK('State Landscape Data'!$B$25),"-",'State Landscape Data'!$B$25)</f>
        <v>-</v>
      </c>
      <c r="D160" s="38" t="str">
        <f>IF(ISBLANK('State Landscape Data'!$C$25),"-",'State Landscape Data'!$C$25)</f>
        <v>-</v>
      </c>
      <c r="E160" s="38" t="str">
        <f>IF(ISBLANK('State Landscape Data'!$D$25),"-",'State Landscape Data'!$D$25)</f>
        <v>-</v>
      </c>
      <c r="F160" s="38" t="str">
        <f>IF(ISBLANK('State Landscape Data'!$E$25),"-",'State Landscape Data'!$E$25)</f>
        <v>-</v>
      </c>
      <c r="G160" s="38" t="str">
        <f>IF(ISBLANK('State Landscape Data'!$F$25),"-",'State Landscape Data'!$F$25)</f>
        <v>-</v>
      </c>
      <c r="H160" s="38" t="s">
        <v>64</v>
      </c>
      <c r="I160" s="38" t="s">
        <v>64</v>
      </c>
      <c r="J160" s="38" t="str">
        <f t="shared" si="10"/>
        <v>BaselineBaseline</v>
      </c>
      <c r="K160" s="38" t="str">
        <f>IF(ISBLANK('State Landscape Data'!$K$25),"-",'State Landscape Data'!$K$25)</f>
        <v>-</v>
      </c>
      <c r="L160" s="43">
        <f>IF(ISNA(SUMIFS(INDEX('State Landscape Data'!$M$8:$AE$57,0,MATCH(CONCATENATE($J160,L$6),'State Landscape Data'!$M$6:$AE$6,0)),'State Landscape Data'!$B$8:$B$57,$C160,'State Landscape Data'!$C$8:$C$57,$D160)),"-",SUMIFS(INDEX('State Landscape Data'!$M$8:$AE$57,0,MATCH(CONCATENATE($J160,L$6),'State Landscape Data'!$M$6:$AE$6,0)),'State Landscape Data'!$B$8:$B$57,$C160,'State Landscape Data'!$C$8:$C$57,$D160))</f>
        <v>0</v>
      </c>
      <c r="M160" s="43">
        <f>IF(ISNA(SUMIFS(INDEX('State Landscape Data'!$M$8:$AE$57,0,MATCH(CONCATENATE($J160,M$6),'State Landscape Data'!$M$6:$AE$6,0)),'State Landscape Data'!$B$8:$B$57,$C160,'State Landscape Data'!$C$8:$C$57,$D160)),"-",SUMIFS(INDEX('State Landscape Data'!$M$8:$AE$57,0,MATCH(CONCATENATE($J160,M$6),'State Landscape Data'!$M$6:$AE$6,0)),'State Landscape Data'!$B$8:$B$57,$C160,'State Landscape Data'!$C$8:$C$57,$D160))</f>
        <v>0</v>
      </c>
      <c r="N160" s="154">
        <f>IF(ISNA(SUMIFS(INDEX('State Landscape Data'!$M$8:$AE$57,0,MATCH(CONCATENATE($J160,N$6),'State Landscape Data'!$M$6:$AE$6,0)),'State Landscape Data'!$B$8:$B$57,$C160,'State Landscape Data'!$C$8:$C$57,$D160)),"-",SUMIFS(INDEX('State Landscape Data'!$M$8:$AE$57,0,MATCH(CONCATENATE($J160,N$6),'State Landscape Data'!$M$6:$AE$6,0)),'State Landscape Data'!$B$8:$B$57,$C160,'State Landscape Data'!$C$8:$C$57,$D160))</f>
        <v>0</v>
      </c>
    </row>
    <row r="161" spans="2:14" x14ac:dyDescent="0.35">
      <c r="B161" s="37" t="s">
        <v>80</v>
      </c>
      <c r="C161" s="38" t="str">
        <f>IF(ISBLANK('State Landscape Data'!$B$25),"-",'State Landscape Data'!$B$25)</f>
        <v>-</v>
      </c>
      <c r="D161" s="38" t="str">
        <f>IF(ISBLANK('State Landscape Data'!$C$25),"-",'State Landscape Data'!$C$25)</f>
        <v>-</v>
      </c>
      <c r="E161" s="38" t="str">
        <f>IF(ISBLANK('State Landscape Data'!$D$25),"-",'State Landscape Data'!$D$25)</f>
        <v>-</v>
      </c>
      <c r="F161" s="38" t="str">
        <f>IF(ISBLANK('State Landscape Data'!$E$25),"-",'State Landscape Data'!$E$25)</f>
        <v>-</v>
      </c>
      <c r="G161" s="38" t="str">
        <f>IF(ISBLANK('State Landscape Data'!$F$25),"-",'State Landscape Data'!$F$25)</f>
        <v>-</v>
      </c>
      <c r="H161" s="38">
        <v>1</v>
      </c>
      <c r="I161" s="38">
        <v>5</v>
      </c>
      <c r="J161" s="38" t="str">
        <f t="shared" si="10"/>
        <v>15</v>
      </c>
      <c r="K161" s="38" t="str">
        <f>IF(ISBLANK('State Landscape Data'!$K$25),"-",'State Landscape Data'!$K$25)</f>
        <v>-</v>
      </c>
      <c r="L161" s="43">
        <f>IF(ISNA(SUMIFS(INDEX('State Landscape Data'!$M$8:$AE$57,0,MATCH(CONCATENATE($J161,L$6),'State Landscape Data'!$M$6:$AE$6,0)),'State Landscape Data'!$B$8:$B$57,$C161,'State Landscape Data'!$C$8:$C$57,$D161)),"-",SUMIFS(INDEX('State Landscape Data'!$M$8:$AE$57,0,MATCH(CONCATENATE($J161,L$6),'State Landscape Data'!$M$6:$AE$6,0)),'State Landscape Data'!$B$8:$B$57,$C161,'State Landscape Data'!$C$8:$C$57,$D161))</f>
        <v>0</v>
      </c>
      <c r="M161" s="43">
        <f>IF(ISNA(SUMIFS(INDEX('State Landscape Data'!$M$8:$AE$57,0,MATCH(CONCATENATE($J161,M$6),'State Landscape Data'!$M$6:$AE$6,0)),'State Landscape Data'!$B$8:$B$57,$C161,'State Landscape Data'!$C$8:$C$57,$D161)),"-",SUMIFS(INDEX('State Landscape Data'!$M$8:$AE$57,0,MATCH(CONCATENATE($J161,M$6),'State Landscape Data'!$M$6:$AE$6,0)),'State Landscape Data'!$B$8:$B$57,$C161,'State Landscape Data'!$C$8:$C$57,$D161))</f>
        <v>0</v>
      </c>
      <c r="N161" s="154">
        <f>IF(ISNA(SUMIFS(INDEX('State Landscape Data'!$M$8:$AE$57,0,MATCH(CONCATENATE($J161,N$6),'State Landscape Data'!$M$6:$AE$6,0)),'State Landscape Data'!$B$8:$B$57,$C161,'State Landscape Data'!$C$8:$C$57,$D161)),"-",SUMIFS(INDEX('State Landscape Data'!$M$8:$AE$57,0,MATCH(CONCATENATE($J161,N$6),'State Landscape Data'!$M$6:$AE$6,0)),'State Landscape Data'!$B$8:$B$57,$C161,'State Landscape Data'!$C$8:$C$57,$D161))</f>
        <v>0</v>
      </c>
    </row>
    <row r="162" spans="2:14" x14ac:dyDescent="0.35">
      <c r="B162" s="37" t="s">
        <v>80</v>
      </c>
      <c r="C162" s="38" t="str">
        <f>IF(ISBLANK('State Landscape Data'!$B$25),"-",'State Landscape Data'!$B$25)</f>
        <v>-</v>
      </c>
      <c r="D162" s="38" t="str">
        <f>IF(ISBLANK('State Landscape Data'!$C$25),"-",'State Landscape Data'!$C$25)</f>
        <v>-</v>
      </c>
      <c r="E162" s="38" t="str">
        <f>IF(ISBLANK('State Landscape Data'!$D$25),"-",'State Landscape Data'!$D$25)</f>
        <v>-</v>
      </c>
      <c r="F162" s="38" t="str">
        <f>IF(ISBLANK('State Landscape Data'!$E$25),"-",'State Landscape Data'!$E$25)</f>
        <v>-</v>
      </c>
      <c r="G162" s="38" t="str">
        <f>IF(ISBLANK('State Landscape Data'!$F$25),"-",'State Landscape Data'!$F$25)</f>
        <v>-</v>
      </c>
      <c r="H162" s="38">
        <v>1</v>
      </c>
      <c r="I162" s="38" t="s">
        <v>65</v>
      </c>
      <c r="J162" s="38" t="str">
        <f t="shared" si="10"/>
        <v>1Goal</v>
      </c>
      <c r="K162" s="38" t="str">
        <f>IF(ISBLANK('State Landscape Data'!$K$25),"-",'State Landscape Data'!$K$25)</f>
        <v>-</v>
      </c>
      <c r="L162" s="43" t="str">
        <f>IF(ISNA(SUMIFS(INDEX('State Landscape Data'!$M$8:$AE$57,0,MATCH(CONCATENATE($J162,L$6),'State Landscape Data'!$M$6:$AE$6,0)),'State Landscape Data'!$B$8:$B$57,$C162,'State Landscape Data'!$C$8:$C$57,$D162)),"-",SUMIFS(INDEX('State Landscape Data'!$M$8:$AE$57,0,MATCH(CONCATENATE($J162,L$6),'State Landscape Data'!$M$6:$AE$6,0)),'State Landscape Data'!$B$8:$B$57,$C162,'State Landscape Data'!$C$8:$C$57,$D162))</f>
        <v>-</v>
      </c>
      <c r="M162" s="43" t="str">
        <f>IF(ISNA(SUMIFS(INDEX('State Landscape Data'!$M$8:$AE$57,0,MATCH(CONCATENATE($J162,M$6),'State Landscape Data'!$M$6:$AE$6,0)),'State Landscape Data'!$B$8:$B$57,$C162,'State Landscape Data'!$C$8:$C$57,$D162)),"-",SUMIFS(INDEX('State Landscape Data'!$M$8:$AE$57,0,MATCH(CONCATENATE($J162,M$6),'State Landscape Data'!$M$6:$AE$6,0)),'State Landscape Data'!$B$8:$B$57,$C162,'State Landscape Data'!$C$8:$C$57,$D162))</f>
        <v>-</v>
      </c>
      <c r="N162" s="154">
        <f>IF(ISNA(SUMIFS(INDEX('State Landscape Data'!$M$8:$AE$57,0,MATCH(CONCATENATE($J162,N$6),'State Landscape Data'!$M$6:$AE$6,0)),'State Landscape Data'!$B$8:$B$57,$C162,'State Landscape Data'!$C$8:$C$57,$D162)),"-",SUMIFS(INDEX('State Landscape Data'!$M$8:$AE$57,0,MATCH(CONCATENATE($J162,N$6),'State Landscape Data'!$M$6:$AE$6,0)),'State Landscape Data'!$B$8:$B$57,$C162,'State Landscape Data'!$C$8:$C$57,$D162))</f>
        <v>0</v>
      </c>
    </row>
    <row r="163" spans="2:14" x14ac:dyDescent="0.35">
      <c r="B163" s="37" t="s">
        <v>80</v>
      </c>
      <c r="C163" s="38" t="str">
        <f>IF(ISBLANK('State Landscape Data'!$B$25),"-",'State Landscape Data'!$B$25)</f>
        <v>-</v>
      </c>
      <c r="D163" s="38" t="str">
        <f>IF(ISBLANK('State Landscape Data'!$C$25),"-",'State Landscape Data'!$C$25)</f>
        <v>-</v>
      </c>
      <c r="E163" s="38" t="str">
        <f>IF(ISBLANK('State Landscape Data'!$D$25),"-",'State Landscape Data'!$D$25)</f>
        <v>-</v>
      </c>
      <c r="F163" s="38" t="str">
        <f>IF(ISBLANK('State Landscape Data'!$E$25),"-",'State Landscape Data'!$E$25)</f>
        <v>-</v>
      </c>
      <c r="G163" s="38" t="str">
        <f>IF(ISBLANK('State Landscape Data'!$F$25),"-",'State Landscape Data'!$F$25)</f>
        <v>-</v>
      </c>
      <c r="H163" s="38">
        <v>2</v>
      </c>
      <c r="I163" s="38">
        <v>5</v>
      </c>
      <c r="J163" s="38" t="str">
        <f t="shared" si="10"/>
        <v>25</v>
      </c>
      <c r="K163" s="38" t="str">
        <f>IF(ISBLANK('State Landscape Data'!$K$25),"-",'State Landscape Data'!$K$25)</f>
        <v>-</v>
      </c>
      <c r="L163" s="43">
        <f>IF(ISNA(SUMIFS(INDEX('State Landscape Data'!$M$8:$AE$57,0,MATCH(CONCATENATE($J163,L$6),'State Landscape Data'!$M$6:$AE$6,0)),'State Landscape Data'!$B$8:$B$57,$C163,'State Landscape Data'!$C$8:$C$57,$D163)),"-",SUMIFS(INDEX('State Landscape Data'!$M$8:$AE$57,0,MATCH(CONCATENATE($J163,L$6),'State Landscape Data'!$M$6:$AE$6,0)),'State Landscape Data'!$B$8:$B$57,$C163,'State Landscape Data'!$C$8:$C$57,$D163))</f>
        <v>0</v>
      </c>
      <c r="M163" s="43">
        <f>IF(ISNA(SUMIFS(INDEX('State Landscape Data'!$M$8:$AE$57,0,MATCH(CONCATENATE($J163,M$6),'State Landscape Data'!$M$6:$AE$6,0)),'State Landscape Data'!$B$8:$B$57,$C163,'State Landscape Data'!$C$8:$C$57,$D163)),"-",SUMIFS(INDEX('State Landscape Data'!$M$8:$AE$57,0,MATCH(CONCATENATE($J163,M$6),'State Landscape Data'!$M$6:$AE$6,0)),'State Landscape Data'!$B$8:$B$57,$C163,'State Landscape Data'!$C$8:$C$57,$D163))</f>
        <v>0</v>
      </c>
      <c r="N163" s="154">
        <f>IF(ISNA(SUMIFS(INDEX('State Landscape Data'!$M$8:$AE$57,0,MATCH(CONCATENATE($J163,N$6),'State Landscape Data'!$M$6:$AE$6,0)),'State Landscape Data'!$B$8:$B$57,$C163,'State Landscape Data'!$C$8:$C$57,$D163)),"-",SUMIFS(INDEX('State Landscape Data'!$M$8:$AE$57,0,MATCH(CONCATENATE($J163,N$6),'State Landscape Data'!$M$6:$AE$6,0)),'State Landscape Data'!$B$8:$B$57,$C163,'State Landscape Data'!$C$8:$C$57,$D163))</f>
        <v>0</v>
      </c>
    </row>
    <row r="164" spans="2:14" x14ac:dyDescent="0.35">
      <c r="B164" s="37" t="s">
        <v>80</v>
      </c>
      <c r="C164" s="38" t="str">
        <f>IF(ISBLANK('State Landscape Data'!$B$25),"-",'State Landscape Data'!$B$25)</f>
        <v>-</v>
      </c>
      <c r="D164" s="38" t="str">
        <f>IF(ISBLANK('State Landscape Data'!$C$25),"-",'State Landscape Data'!$C$25)</f>
        <v>-</v>
      </c>
      <c r="E164" s="38" t="str">
        <f>IF(ISBLANK('State Landscape Data'!$D$25),"-",'State Landscape Data'!$D$25)</f>
        <v>-</v>
      </c>
      <c r="F164" s="38" t="str">
        <f>IF(ISBLANK('State Landscape Data'!$E$25),"-",'State Landscape Data'!$E$25)</f>
        <v>-</v>
      </c>
      <c r="G164" s="38" t="str">
        <f>IF(ISBLANK('State Landscape Data'!$F$25),"-",'State Landscape Data'!$F$25)</f>
        <v>-</v>
      </c>
      <c r="H164" s="38">
        <v>2</v>
      </c>
      <c r="I164" s="38" t="s">
        <v>65</v>
      </c>
      <c r="J164" s="38" t="str">
        <f t="shared" si="10"/>
        <v>2Goal</v>
      </c>
      <c r="K164" s="38" t="str">
        <f>IF(ISBLANK('State Landscape Data'!$K$25),"-",'State Landscape Data'!$K$25)</f>
        <v>-</v>
      </c>
      <c r="L164" s="43" t="str">
        <f>IF(ISNA(SUMIFS(INDEX('State Landscape Data'!$M$8:$AE$57,0,MATCH(CONCATENATE($J164,L$6),'State Landscape Data'!$M$6:$AE$6,0)),'State Landscape Data'!$B$8:$B$57,$C164,'State Landscape Data'!$C$8:$C$57,$D164)),"-",SUMIFS(INDEX('State Landscape Data'!$M$8:$AE$57,0,MATCH(CONCATENATE($J164,L$6),'State Landscape Data'!$M$6:$AE$6,0)),'State Landscape Data'!$B$8:$B$57,$C164,'State Landscape Data'!$C$8:$C$57,$D164))</f>
        <v>-</v>
      </c>
      <c r="M164" s="43" t="str">
        <f>IF(ISNA(SUMIFS(INDEX('State Landscape Data'!$M$8:$AE$57,0,MATCH(CONCATENATE($J164,M$6),'State Landscape Data'!$M$6:$AE$6,0)),'State Landscape Data'!$B$8:$B$57,$C164,'State Landscape Data'!$C$8:$C$57,$D164)),"-",SUMIFS(INDEX('State Landscape Data'!$M$8:$AE$57,0,MATCH(CONCATENATE($J164,M$6),'State Landscape Data'!$M$6:$AE$6,0)),'State Landscape Data'!$B$8:$B$57,$C164,'State Landscape Data'!$C$8:$C$57,$D164))</f>
        <v>-</v>
      </c>
      <c r="N164" s="154">
        <f>IF(ISNA(SUMIFS(INDEX('State Landscape Data'!$M$8:$AE$57,0,MATCH(CONCATENATE($J164,N$6),'State Landscape Data'!$M$6:$AE$6,0)),'State Landscape Data'!$B$8:$B$57,$C164,'State Landscape Data'!$C$8:$C$57,$D164)),"-",SUMIFS(INDEX('State Landscape Data'!$M$8:$AE$57,0,MATCH(CONCATENATE($J164,N$6),'State Landscape Data'!$M$6:$AE$6,0)),'State Landscape Data'!$B$8:$B$57,$C164,'State Landscape Data'!$C$8:$C$57,$D164))</f>
        <v>0</v>
      </c>
    </row>
    <row r="165" spans="2:14" x14ac:dyDescent="0.35">
      <c r="B165" s="37" t="s">
        <v>80</v>
      </c>
      <c r="C165" s="38" t="str">
        <f>IF(ISBLANK('State Landscape Data'!$B$25),"-",'State Landscape Data'!$B$25)</f>
        <v>-</v>
      </c>
      <c r="D165" s="38" t="str">
        <f>IF(ISBLANK('State Landscape Data'!$C$25),"-",'State Landscape Data'!$C$25)</f>
        <v>-</v>
      </c>
      <c r="E165" s="38" t="str">
        <f>IF(ISBLANK('State Landscape Data'!$D$25),"-",'State Landscape Data'!$D$25)</f>
        <v>-</v>
      </c>
      <c r="F165" s="38" t="str">
        <f>IF(ISBLANK('State Landscape Data'!$E$25),"-",'State Landscape Data'!$E$25)</f>
        <v>-</v>
      </c>
      <c r="G165" s="38" t="str">
        <f>IF(ISBLANK('State Landscape Data'!$F$25),"-",'State Landscape Data'!$F$25)</f>
        <v>-</v>
      </c>
      <c r="H165" s="38">
        <v>3</v>
      </c>
      <c r="I165" s="38">
        <v>5</v>
      </c>
      <c r="J165" s="38" t="str">
        <f t="shared" si="10"/>
        <v>35</v>
      </c>
      <c r="K165" s="38" t="str">
        <f>IF(ISBLANK('State Landscape Data'!$K$25),"-",'State Landscape Data'!$K$25)</f>
        <v>-</v>
      </c>
      <c r="L165" s="43">
        <f>IF(ISNA(SUMIFS(INDEX('State Landscape Data'!$M$8:$AE$57,0,MATCH(CONCATENATE($J165,L$6),'State Landscape Data'!$M$6:$AE$6,0)),'State Landscape Data'!$B$8:$B$57,$C165,'State Landscape Data'!$C$8:$C$57,$D165)),"-",SUMIFS(INDEX('State Landscape Data'!$M$8:$AE$57,0,MATCH(CONCATENATE($J165,L$6),'State Landscape Data'!$M$6:$AE$6,0)),'State Landscape Data'!$B$8:$B$57,$C165,'State Landscape Data'!$C$8:$C$57,$D165))</f>
        <v>0</v>
      </c>
      <c r="M165" s="43">
        <f>IF(ISNA(SUMIFS(INDEX('State Landscape Data'!$M$8:$AE$57,0,MATCH(CONCATENATE($J165,M$6),'State Landscape Data'!$M$6:$AE$6,0)),'State Landscape Data'!$B$8:$B$57,$C165,'State Landscape Data'!$C$8:$C$57,$D165)),"-",SUMIFS(INDEX('State Landscape Data'!$M$8:$AE$57,0,MATCH(CONCATENATE($J165,M$6),'State Landscape Data'!$M$6:$AE$6,0)),'State Landscape Data'!$B$8:$B$57,$C165,'State Landscape Data'!$C$8:$C$57,$D165))</f>
        <v>0</v>
      </c>
      <c r="N165" s="154">
        <f>IF(ISNA(SUMIFS(INDEX('State Landscape Data'!$M$8:$AE$57,0,MATCH(CONCATENATE($J165,N$6),'State Landscape Data'!$M$6:$AE$6,0)),'State Landscape Data'!$B$8:$B$57,$C165,'State Landscape Data'!$C$8:$C$57,$D165)),"-",SUMIFS(INDEX('State Landscape Data'!$M$8:$AE$57,0,MATCH(CONCATENATE($J165,N$6),'State Landscape Data'!$M$6:$AE$6,0)),'State Landscape Data'!$B$8:$B$57,$C165,'State Landscape Data'!$C$8:$C$57,$D165))</f>
        <v>0</v>
      </c>
    </row>
    <row r="166" spans="2:14" x14ac:dyDescent="0.35">
      <c r="B166" s="37" t="s">
        <v>80</v>
      </c>
      <c r="C166" s="38" t="str">
        <f>IF(ISBLANK('State Landscape Data'!$B$25),"-",'State Landscape Data'!$B$25)</f>
        <v>-</v>
      </c>
      <c r="D166" s="38" t="str">
        <f>IF(ISBLANK('State Landscape Data'!$C$25),"-",'State Landscape Data'!$C$25)</f>
        <v>-</v>
      </c>
      <c r="E166" s="38" t="str">
        <f>IF(ISBLANK('State Landscape Data'!$D$25),"-",'State Landscape Data'!$D$25)</f>
        <v>-</v>
      </c>
      <c r="F166" s="38" t="str">
        <f>IF(ISBLANK('State Landscape Data'!$E$25),"-",'State Landscape Data'!$E$25)</f>
        <v>-</v>
      </c>
      <c r="G166" s="38" t="str">
        <f>IF(ISBLANK('State Landscape Data'!$F$25),"-",'State Landscape Data'!$F$25)</f>
        <v>-</v>
      </c>
      <c r="H166" s="38">
        <v>3</v>
      </c>
      <c r="I166" s="38" t="s">
        <v>65</v>
      </c>
      <c r="J166" s="38" t="str">
        <f t="shared" si="10"/>
        <v>3Goal</v>
      </c>
      <c r="K166" s="38" t="str">
        <f>IF(ISBLANK('State Landscape Data'!$K$25),"-",'State Landscape Data'!$K$25)</f>
        <v>-</v>
      </c>
      <c r="L166" s="43" t="str">
        <f>IF(ISNA(SUMIFS(INDEX('State Landscape Data'!$M$8:$AE$57,0,MATCH(CONCATENATE($J166,L$6),'State Landscape Data'!$M$6:$AE$6,0)),'State Landscape Data'!$B$8:$B$57,$C166,'State Landscape Data'!$C$8:$C$57,$D166)),"-",SUMIFS(INDEX('State Landscape Data'!$M$8:$AE$57,0,MATCH(CONCATENATE($J166,L$6),'State Landscape Data'!$M$6:$AE$6,0)),'State Landscape Data'!$B$8:$B$57,$C166,'State Landscape Data'!$C$8:$C$57,$D166))</f>
        <v>-</v>
      </c>
      <c r="M166" s="43" t="str">
        <f>IF(ISNA(SUMIFS(INDEX('State Landscape Data'!$M$8:$AE$57,0,MATCH(CONCATENATE($J166,M$6),'State Landscape Data'!$M$6:$AE$6,0)),'State Landscape Data'!$B$8:$B$57,$C166,'State Landscape Data'!$C$8:$C$57,$D166)),"-",SUMIFS(INDEX('State Landscape Data'!$M$8:$AE$57,0,MATCH(CONCATENATE($J166,M$6),'State Landscape Data'!$M$6:$AE$6,0)),'State Landscape Data'!$B$8:$B$57,$C166,'State Landscape Data'!$C$8:$C$57,$D166))</f>
        <v>-</v>
      </c>
      <c r="N166" s="154">
        <f>IF(ISNA(SUMIFS(INDEX('State Landscape Data'!$M$8:$AE$57,0,MATCH(CONCATENATE($J166,N$6),'State Landscape Data'!$M$6:$AE$6,0)),'State Landscape Data'!$B$8:$B$57,$C166,'State Landscape Data'!$C$8:$C$57,$D166)),"-",SUMIFS(INDEX('State Landscape Data'!$M$8:$AE$57,0,MATCH(CONCATENATE($J166,N$6),'State Landscape Data'!$M$6:$AE$6,0)),'State Landscape Data'!$B$8:$B$57,$C166,'State Landscape Data'!$C$8:$C$57,$D166))</f>
        <v>0</v>
      </c>
    </row>
    <row r="167" spans="2:14" x14ac:dyDescent="0.35">
      <c r="B167" s="37" t="s">
        <v>80</v>
      </c>
      <c r="C167" s="38" t="str">
        <f>IF(ISBLANK('State Landscape Data'!$B$25),"-",'State Landscape Data'!$B$25)</f>
        <v>-</v>
      </c>
      <c r="D167" s="38" t="str">
        <f>IF(ISBLANK('State Landscape Data'!$C$25),"-",'State Landscape Data'!$C$25)</f>
        <v>-</v>
      </c>
      <c r="E167" s="38" t="str">
        <f>IF(ISBLANK('State Landscape Data'!$D$25),"-",'State Landscape Data'!$D$25)</f>
        <v>-</v>
      </c>
      <c r="F167" s="38" t="str">
        <f>IF(ISBLANK('State Landscape Data'!$E$25),"-",'State Landscape Data'!$E$25)</f>
        <v>-</v>
      </c>
      <c r="G167" s="38" t="str">
        <f>IF(ISBLANK('State Landscape Data'!$F$25),"-",'State Landscape Data'!$F$25)</f>
        <v>-</v>
      </c>
      <c r="H167" s="38">
        <v>4</v>
      </c>
      <c r="I167" s="38">
        <v>5</v>
      </c>
      <c r="J167" s="38" t="str">
        <f t="shared" ref="J167:J168" si="19">CONCATENATE(H167,I167)</f>
        <v>45</v>
      </c>
      <c r="K167" s="38" t="str">
        <f>IF(ISBLANK('State Landscape Data'!$K$25),"-",'State Landscape Data'!$K$25)</f>
        <v>-</v>
      </c>
      <c r="L167" s="43">
        <f>IF(ISNA(SUMIFS(INDEX('State Landscape Data'!$M$8:$AE$57,0,MATCH(CONCATENATE($J167,L$6),'State Landscape Data'!$M$6:$AE$6,0)),'State Landscape Data'!$B$8:$B$57,$C167,'State Landscape Data'!$C$8:$C$57,$D167)),"-",SUMIFS(INDEX('State Landscape Data'!$M$8:$AE$57,0,MATCH(CONCATENATE($J167,L$6),'State Landscape Data'!$M$6:$AE$6,0)),'State Landscape Data'!$B$8:$B$57,$C167,'State Landscape Data'!$C$8:$C$57,$D167))</f>
        <v>0</v>
      </c>
      <c r="M167" s="43">
        <f>IF(ISNA(SUMIFS(INDEX('State Landscape Data'!$M$8:$AE$57,0,MATCH(CONCATENATE($J167,M$6),'State Landscape Data'!$M$6:$AE$6,0)),'State Landscape Data'!$B$8:$B$57,$C167,'State Landscape Data'!$C$8:$C$57,$D167)),"-",SUMIFS(INDEX('State Landscape Data'!$M$8:$AE$57,0,MATCH(CONCATENATE($J167,M$6),'State Landscape Data'!$M$6:$AE$6,0)),'State Landscape Data'!$B$8:$B$57,$C167,'State Landscape Data'!$C$8:$C$57,$D167))</f>
        <v>0</v>
      </c>
      <c r="N167" s="154">
        <f>IF(ISNA(SUMIFS(INDEX('State Landscape Data'!$M$8:$AE$57,0,MATCH(CONCATENATE($J167,N$6),'State Landscape Data'!$M$6:$AE$6,0)),'State Landscape Data'!$B$8:$B$57,$C167,'State Landscape Data'!$C$8:$C$57,$D167)),"-",SUMIFS(INDEX('State Landscape Data'!$M$8:$AE$57,0,MATCH(CONCATENATE($J167,N$6),'State Landscape Data'!$M$6:$AE$6,0)),'State Landscape Data'!$B$8:$B$57,$C167,'State Landscape Data'!$C$8:$C$57,$D167))</f>
        <v>0</v>
      </c>
    </row>
    <row r="168" spans="2:14" x14ac:dyDescent="0.35">
      <c r="B168" s="37" t="s">
        <v>80</v>
      </c>
      <c r="C168" s="38" t="str">
        <f>IF(ISBLANK('State Landscape Data'!$B$25),"-",'State Landscape Data'!$B$25)</f>
        <v>-</v>
      </c>
      <c r="D168" s="38" t="str">
        <f>IF(ISBLANK('State Landscape Data'!$C$25),"-",'State Landscape Data'!$C$25)</f>
        <v>-</v>
      </c>
      <c r="E168" s="38" t="str">
        <f>IF(ISBLANK('State Landscape Data'!$D$25),"-",'State Landscape Data'!$D$25)</f>
        <v>-</v>
      </c>
      <c r="F168" s="38" t="str">
        <f>IF(ISBLANK('State Landscape Data'!$E$25),"-",'State Landscape Data'!$E$25)</f>
        <v>-</v>
      </c>
      <c r="G168" s="38" t="str">
        <f>IF(ISBLANK('State Landscape Data'!$F$25),"-",'State Landscape Data'!$F$25)</f>
        <v>-</v>
      </c>
      <c r="H168" s="38">
        <v>4</v>
      </c>
      <c r="I168" s="38" t="s">
        <v>65</v>
      </c>
      <c r="J168" s="38" t="str">
        <f t="shared" si="19"/>
        <v>4Goal</v>
      </c>
      <c r="K168" s="38" t="str">
        <f>IF(ISBLANK('State Landscape Data'!$K$25),"-",'State Landscape Data'!$K$25)</f>
        <v>-</v>
      </c>
      <c r="L168" s="43" t="str">
        <f>IF(ISNA(SUMIFS(INDEX('State Landscape Data'!$M$8:$AE$57,0,MATCH(CONCATENATE($J168,L$6),'State Landscape Data'!$M$6:$AE$6,0)),'State Landscape Data'!$B$8:$B$57,$C168,'State Landscape Data'!$C$8:$C$57,$D168)),"-",SUMIFS(INDEX('State Landscape Data'!$M$8:$AE$57,0,MATCH(CONCATENATE($J168,L$6),'State Landscape Data'!$M$6:$AE$6,0)),'State Landscape Data'!$B$8:$B$57,$C168,'State Landscape Data'!$C$8:$C$57,$D168))</f>
        <v>-</v>
      </c>
      <c r="M168" s="43" t="str">
        <f>IF(ISNA(SUMIFS(INDEX('State Landscape Data'!$M$8:$AE$57,0,MATCH(CONCATENATE($J168,M$6),'State Landscape Data'!$M$6:$AE$6,0)),'State Landscape Data'!$B$8:$B$57,$C168,'State Landscape Data'!$C$8:$C$57,$D168)),"-",SUMIFS(INDEX('State Landscape Data'!$M$8:$AE$57,0,MATCH(CONCATENATE($J168,M$6),'State Landscape Data'!$M$6:$AE$6,0)),'State Landscape Data'!$B$8:$B$57,$C168,'State Landscape Data'!$C$8:$C$57,$D168))</f>
        <v>-</v>
      </c>
      <c r="N168" s="154">
        <f>IF(ISNA(SUMIFS(INDEX('State Landscape Data'!$M$8:$AE$57,0,MATCH(CONCATENATE($J168,N$6),'State Landscape Data'!$M$6:$AE$6,0)),'State Landscape Data'!$B$8:$B$57,$C168,'State Landscape Data'!$C$8:$C$57,$D168)),"-",SUMIFS(INDEX('State Landscape Data'!$M$8:$AE$57,0,MATCH(CONCATENATE($J168,N$6),'State Landscape Data'!$M$6:$AE$6,0)),'State Landscape Data'!$B$8:$B$57,$C168,'State Landscape Data'!$C$8:$C$57,$D168))</f>
        <v>0</v>
      </c>
    </row>
    <row r="169" spans="2:14" x14ac:dyDescent="0.35">
      <c r="B169" s="37" t="s">
        <v>80</v>
      </c>
      <c r="C169" s="38" t="str">
        <f>IF(ISBLANK('State Landscape Data'!$B$26),"-",'State Landscape Data'!$B$26)</f>
        <v>-</v>
      </c>
      <c r="D169" s="38" t="str">
        <f>IF(ISBLANK('State Landscape Data'!$C$26),"-",'State Landscape Data'!$C$26)</f>
        <v>-</v>
      </c>
      <c r="E169" s="38" t="str">
        <f>IF(ISBLANK('State Landscape Data'!$D$26),"-",'State Landscape Data'!$D$26)</f>
        <v>-</v>
      </c>
      <c r="F169" s="38" t="str">
        <f>IF(ISBLANK('State Landscape Data'!$E$26),"-",'State Landscape Data'!$E$26)</f>
        <v>-</v>
      </c>
      <c r="G169" s="38" t="str">
        <f>IF(ISBLANK('State Landscape Data'!$F$26),"-",'State Landscape Data'!$F$26)</f>
        <v>-</v>
      </c>
      <c r="H169" s="38" t="s">
        <v>64</v>
      </c>
      <c r="I169" s="38" t="s">
        <v>64</v>
      </c>
      <c r="J169" s="38" t="str">
        <f t="shared" si="10"/>
        <v>BaselineBaseline</v>
      </c>
      <c r="K169" s="38" t="str">
        <f>IF(ISBLANK('State Landscape Data'!$K$26),"-",'State Landscape Data'!$K$26)</f>
        <v>-</v>
      </c>
      <c r="L169" s="43">
        <f>IF(ISNA(SUMIFS(INDEX('State Landscape Data'!$M$8:$AE$57,0,MATCH(CONCATENATE($J169,L$6),'State Landscape Data'!$M$6:$AE$6,0)),'State Landscape Data'!$B$8:$B$57,$C169,'State Landscape Data'!$C$8:$C$57,$D169)),"-",SUMIFS(INDEX('State Landscape Data'!$M$8:$AE$57,0,MATCH(CONCATENATE($J169,L$6),'State Landscape Data'!$M$6:$AE$6,0)),'State Landscape Data'!$B$8:$B$57,$C169,'State Landscape Data'!$C$8:$C$57,$D169))</f>
        <v>0</v>
      </c>
      <c r="M169" s="43">
        <f>IF(ISNA(SUMIFS(INDEX('State Landscape Data'!$M$8:$AE$57,0,MATCH(CONCATENATE($J169,M$6),'State Landscape Data'!$M$6:$AE$6,0)),'State Landscape Data'!$B$8:$B$57,$C169,'State Landscape Data'!$C$8:$C$57,$D169)),"-",SUMIFS(INDEX('State Landscape Data'!$M$8:$AE$57,0,MATCH(CONCATENATE($J169,M$6),'State Landscape Data'!$M$6:$AE$6,0)),'State Landscape Data'!$B$8:$B$57,$C169,'State Landscape Data'!$C$8:$C$57,$D169))</f>
        <v>0</v>
      </c>
      <c r="N169" s="154">
        <f>IF(ISNA(SUMIFS(INDEX('State Landscape Data'!$M$8:$AE$57,0,MATCH(CONCATENATE($J169,N$6),'State Landscape Data'!$M$6:$AE$6,0)),'State Landscape Data'!$B$8:$B$57,$C169,'State Landscape Data'!$C$8:$C$57,$D169)),"-",SUMIFS(INDEX('State Landscape Data'!$M$8:$AE$57,0,MATCH(CONCATENATE($J169,N$6),'State Landscape Data'!$M$6:$AE$6,0)),'State Landscape Data'!$B$8:$B$57,$C169,'State Landscape Data'!$C$8:$C$57,$D169))</f>
        <v>0</v>
      </c>
    </row>
    <row r="170" spans="2:14" x14ac:dyDescent="0.35">
      <c r="B170" s="37" t="s">
        <v>80</v>
      </c>
      <c r="C170" s="38" t="str">
        <f>IF(ISBLANK('State Landscape Data'!$B$26),"-",'State Landscape Data'!$B$26)</f>
        <v>-</v>
      </c>
      <c r="D170" s="38" t="str">
        <f>IF(ISBLANK('State Landscape Data'!$C$26),"-",'State Landscape Data'!$C$26)</f>
        <v>-</v>
      </c>
      <c r="E170" s="38" t="str">
        <f>IF(ISBLANK('State Landscape Data'!$D$26),"-",'State Landscape Data'!$D$26)</f>
        <v>-</v>
      </c>
      <c r="F170" s="38" t="str">
        <f>IF(ISBLANK('State Landscape Data'!$E$26),"-",'State Landscape Data'!$E$26)</f>
        <v>-</v>
      </c>
      <c r="G170" s="38" t="str">
        <f>IF(ISBLANK('State Landscape Data'!$F$26),"-",'State Landscape Data'!$F$26)</f>
        <v>-</v>
      </c>
      <c r="H170" s="38">
        <v>1</v>
      </c>
      <c r="I170" s="38">
        <v>5</v>
      </c>
      <c r="J170" s="38" t="str">
        <f t="shared" si="10"/>
        <v>15</v>
      </c>
      <c r="K170" s="38" t="str">
        <f>IF(ISBLANK('State Landscape Data'!$K$26),"-",'State Landscape Data'!$K$26)</f>
        <v>-</v>
      </c>
      <c r="L170" s="43">
        <f>IF(ISNA(SUMIFS(INDEX('State Landscape Data'!$M$8:$AE$57,0,MATCH(CONCATENATE($J170,L$6),'State Landscape Data'!$M$6:$AE$6,0)),'State Landscape Data'!$B$8:$B$57,$C170,'State Landscape Data'!$C$8:$C$57,$D170)),"-",SUMIFS(INDEX('State Landscape Data'!$M$8:$AE$57,0,MATCH(CONCATENATE($J170,L$6),'State Landscape Data'!$M$6:$AE$6,0)),'State Landscape Data'!$B$8:$B$57,$C170,'State Landscape Data'!$C$8:$C$57,$D170))</f>
        <v>0</v>
      </c>
      <c r="M170" s="43">
        <f>IF(ISNA(SUMIFS(INDEX('State Landscape Data'!$M$8:$AE$57,0,MATCH(CONCATENATE($J170,M$6),'State Landscape Data'!$M$6:$AE$6,0)),'State Landscape Data'!$B$8:$B$57,$C170,'State Landscape Data'!$C$8:$C$57,$D170)),"-",SUMIFS(INDEX('State Landscape Data'!$M$8:$AE$57,0,MATCH(CONCATENATE($J170,M$6),'State Landscape Data'!$M$6:$AE$6,0)),'State Landscape Data'!$B$8:$B$57,$C170,'State Landscape Data'!$C$8:$C$57,$D170))</f>
        <v>0</v>
      </c>
      <c r="N170" s="154">
        <f>IF(ISNA(SUMIFS(INDEX('State Landscape Data'!$M$8:$AE$57,0,MATCH(CONCATENATE($J170,N$6),'State Landscape Data'!$M$6:$AE$6,0)),'State Landscape Data'!$B$8:$B$57,$C170,'State Landscape Data'!$C$8:$C$57,$D170)),"-",SUMIFS(INDEX('State Landscape Data'!$M$8:$AE$57,0,MATCH(CONCATENATE($J170,N$6),'State Landscape Data'!$M$6:$AE$6,0)),'State Landscape Data'!$B$8:$B$57,$C170,'State Landscape Data'!$C$8:$C$57,$D170))</f>
        <v>0</v>
      </c>
    </row>
    <row r="171" spans="2:14" x14ac:dyDescent="0.35">
      <c r="B171" s="37" t="s">
        <v>80</v>
      </c>
      <c r="C171" s="38" t="str">
        <f>IF(ISBLANK('State Landscape Data'!$B$26),"-",'State Landscape Data'!$B$26)</f>
        <v>-</v>
      </c>
      <c r="D171" s="38" t="str">
        <f>IF(ISBLANK('State Landscape Data'!$C$26),"-",'State Landscape Data'!$C$26)</f>
        <v>-</v>
      </c>
      <c r="E171" s="38" t="str">
        <f>IF(ISBLANK('State Landscape Data'!$D$26),"-",'State Landscape Data'!$D$26)</f>
        <v>-</v>
      </c>
      <c r="F171" s="38" t="str">
        <f>IF(ISBLANK('State Landscape Data'!$E$26),"-",'State Landscape Data'!$E$26)</f>
        <v>-</v>
      </c>
      <c r="G171" s="38" t="str">
        <f>IF(ISBLANK('State Landscape Data'!$F$26),"-",'State Landscape Data'!$F$26)</f>
        <v>-</v>
      </c>
      <c r="H171" s="38">
        <v>1</v>
      </c>
      <c r="I171" s="38" t="s">
        <v>65</v>
      </c>
      <c r="J171" s="38" t="str">
        <f t="shared" si="10"/>
        <v>1Goal</v>
      </c>
      <c r="K171" s="38" t="str">
        <f>IF(ISBLANK('State Landscape Data'!$K$26),"-",'State Landscape Data'!$K$26)</f>
        <v>-</v>
      </c>
      <c r="L171" s="43" t="str">
        <f>IF(ISNA(SUMIFS(INDEX('State Landscape Data'!$M$8:$AE$57,0,MATCH(CONCATENATE($J171,L$6),'State Landscape Data'!$M$6:$AE$6,0)),'State Landscape Data'!$B$8:$B$57,$C171,'State Landscape Data'!$C$8:$C$57,$D171)),"-",SUMIFS(INDEX('State Landscape Data'!$M$8:$AE$57,0,MATCH(CONCATENATE($J171,L$6),'State Landscape Data'!$M$6:$AE$6,0)),'State Landscape Data'!$B$8:$B$57,$C171,'State Landscape Data'!$C$8:$C$57,$D171))</f>
        <v>-</v>
      </c>
      <c r="M171" s="43" t="str">
        <f>IF(ISNA(SUMIFS(INDEX('State Landscape Data'!$M$8:$AE$57,0,MATCH(CONCATENATE($J171,M$6),'State Landscape Data'!$M$6:$AE$6,0)),'State Landscape Data'!$B$8:$B$57,$C171,'State Landscape Data'!$C$8:$C$57,$D171)),"-",SUMIFS(INDEX('State Landscape Data'!$M$8:$AE$57,0,MATCH(CONCATENATE($J171,M$6),'State Landscape Data'!$M$6:$AE$6,0)),'State Landscape Data'!$B$8:$B$57,$C171,'State Landscape Data'!$C$8:$C$57,$D171))</f>
        <v>-</v>
      </c>
      <c r="N171" s="154">
        <f>IF(ISNA(SUMIFS(INDEX('State Landscape Data'!$M$8:$AE$57,0,MATCH(CONCATENATE($J171,N$6),'State Landscape Data'!$M$6:$AE$6,0)),'State Landscape Data'!$B$8:$B$57,$C171,'State Landscape Data'!$C$8:$C$57,$D171)),"-",SUMIFS(INDEX('State Landscape Data'!$M$8:$AE$57,0,MATCH(CONCATENATE($J171,N$6),'State Landscape Data'!$M$6:$AE$6,0)),'State Landscape Data'!$B$8:$B$57,$C171,'State Landscape Data'!$C$8:$C$57,$D171))</f>
        <v>0</v>
      </c>
    </row>
    <row r="172" spans="2:14" x14ac:dyDescent="0.35">
      <c r="B172" s="37" t="s">
        <v>80</v>
      </c>
      <c r="C172" s="38" t="str">
        <f>IF(ISBLANK('State Landscape Data'!$B$26),"-",'State Landscape Data'!$B$26)</f>
        <v>-</v>
      </c>
      <c r="D172" s="38" t="str">
        <f>IF(ISBLANK('State Landscape Data'!$C$26),"-",'State Landscape Data'!$C$26)</f>
        <v>-</v>
      </c>
      <c r="E172" s="38" t="str">
        <f>IF(ISBLANK('State Landscape Data'!$D$26),"-",'State Landscape Data'!$D$26)</f>
        <v>-</v>
      </c>
      <c r="F172" s="38" t="str">
        <f>IF(ISBLANK('State Landscape Data'!$E$26),"-",'State Landscape Data'!$E$26)</f>
        <v>-</v>
      </c>
      <c r="G172" s="38" t="str">
        <f>IF(ISBLANK('State Landscape Data'!$F$26),"-",'State Landscape Data'!$F$26)</f>
        <v>-</v>
      </c>
      <c r="H172" s="38">
        <v>2</v>
      </c>
      <c r="I172" s="38">
        <v>5</v>
      </c>
      <c r="J172" s="38" t="str">
        <f t="shared" ref="J172:J253" si="20">CONCATENATE(H172,I172)</f>
        <v>25</v>
      </c>
      <c r="K172" s="38" t="str">
        <f>IF(ISBLANK('State Landscape Data'!$K$26),"-",'State Landscape Data'!$K$26)</f>
        <v>-</v>
      </c>
      <c r="L172" s="43">
        <f>IF(ISNA(SUMIFS(INDEX('State Landscape Data'!$M$8:$AE$57,0,MATCH(CONCATENATE($J172,L$6),'State Landscape Data'!$M$6:$AE$6,0)),'State Landscape Data'!$B$8:$B$57,$C172,'State Landscape Data'!$C$8:$C$57,$D172)),"-",SUMIFS(INDEX('State Landscape Data'!$M$8:$AE$57,0,MATCH(CONCATENATE($J172,L$6),'State Landscape Data'!$M$6:$AE$6,0)),'State Landscape Data'!$B$8:$B$57,$C172,'State Landscape Data'!$C$8:$C$57,$D172))</f>
        <v>0</v>
      </c>
      <c r="M172" s="43">
        <f>IF(ISNA(SUMIFS(INDEX('State Landscape Data'!$M$8:$AE$57,0,MATCH(CONCATENATE($J172,M$6),'State Landscape Data'!$M$6:$AE$6,0)),'State Landscape Data'!$B$8:$B$57,$C172,'State Landscape Data'!$C$8:$C$57,$D172)),"-",SUMIFS(INDEX('State Landscape Data'!$M$8:$AE$57,0,MATCH(CONCATENATE($J172,M$6),'State Landscape Data'!$M$6:$AE$6,0)),'State Landscape Data'!$B$8:$B$57,$C172,'State Landscape Data'!$C$8:$C$57,$D172))</f>
        <v>0</v>
      </c>
      <c r="N172" s="154">
        <f>IF(ISNA(SUMIFS(INDEX('State Landscape Data'!$M$8:$AE$57,0,MATCH(CONCATENATE($J172,N$6),'State Landscape Data'!$M$6:$AE$6,0)),'State Landscape Data'!$B$8:$B$57,$C172,'State Landscape Data'!$C$8:$C$57,$D172)),"-",SUMIFS(INDEX('State Landscape Data'!$M$8:$AE$57,0,MATCH(CONCATENATE($J172,N$6),'State Landscape Data'!$M$6:$AE$6,0)),'State Landscape Data'!$B$8:$B$57,$C172,'State Landscape Data'!$C$8:$C$57,$D172))</f>
        <v>0</v>
      </c>
    </row>
    <row r="173" spans="2:14" x14ac:dyDescent="0.35">
      <c r="B173" s="37" t="s">
        <v>80</v>
      </c>
      <c r="C173" s="38" t="str">
        <f>IF(ISBLANK('State Landscape Data'!$B$26),"-",'State Landscape Data'!$B$26)</f>
        <v>-</v>
      </c>
      <c r="D173" s="38" t="str">
        <f>IF(ISBLANK('State Landscape Data'!$C$26),"-",'State Landscape Data'!$C$26)</f>
        <v>-</v>
      </c>
      <c r="E173" s="38" t="str">
        <f>IF(ISBLANK('State Landscape Data'!$D$26),"-",'State Landscape Data'!$D$26)</f>
        <v>-</v>
      </c>
      <c r="F173" s="38" t="str">
        <f>IF(ISBLANK('State Landscape Data'!$E$26),"-",'State Landscape Data'!$E$26)</f>
        <v>-</v>
      </c>
      <c r="G173" s="38" t="str">
        <f>IF(ISBLANK('State Landscape Data'!$F$26),"-",'State Landscape Data'!$F$26)</f>
        <v>-</v>
      </c>
      <c r="H173" s="38">
        <v>2</v>
      </c>
      <c r="I173" s="38" t="s">
        <v>65</v>
      </c>
      <c r="J173" s="38" t="str">
        <f t="shared" si="20"/>
        <v>2Goal</v>
      </c>
      <c r="K173" s="38" t="str">
        <f>IF(ISBLANK('State Landscape Data'!$K$26),"-",'State Landscape Data'!$K$26)</f>
        <v>-</v>
      </c>
      <c r="L173" s="43" t="str">
        <f>IF(ISNA(SUMIFS(INDEX('State Landscape Data'!$M$8:$AE$57,0,MATCH(CONCATENATE($J173,L$6),'State Landscape Data'!$M$6:$AE$6,0)),'State Landscape Data'!$B$8:$B$57,$C173,'State Landscape Data'!$C$8:$C$57,$D173)),"-",SUMIFS(INDEX('State Landscape Data'!$M$8:$AE$57,0,MATCH(CONCATENATE($J173,L$6),'State Landscape Data'!$M$6:$AE$6,0)),'State Landscape Data'!$B$8:$B$57,$C173,'State Landscape Data'!$C$8:$C$57,$D173))</f>
        <v>-</v>
      </c>
      <c r="M173" s="43" t="str">
        <f>IF(ISNA(SUMIFS(INDEX('State Landscape Data'!$M$8:$AE$57,0,MATCH(CONCATENATE($J173,M$6),'State Landscape Data'!$M$6:$AE$6,0)),'State Landscape Data'!$B$8:$B$57,$C173,'State Landscape Data'!$C$8:$C$57,$D173)),"-",SUMIFS(INDEX('State Landscape Data'!$M$8:$AE$57,0,MATCH(CONCATENATE($J173,M$6),'State Landscape Data'!$M$6:$AE$6,0)),'State Landscape Data'!$B$8:$B$57,$C173,'State Landscape Data'!$C$8:$C$57,$D173))</f>
        <v>-</v>
      </c>
      <c r="N173" s="154">
        <f>IF(ISNA(SUMIFS(INDEX('State Landscape Data'!$M$8:$AE$57,0,MATCH(CONCATENATE($J173,N$6),'State Landscape Data'!$M$6:$AE$6,0)),'State Landscape Data'!$B$8:$B$57,$C173,'State Landscape Data'!$C$8:$C$57,$D173)),"-",SUMIFS(INDEX('State Landscape Data'!$M$8:$AE$57,0,MATCH(CONCATENATE($J173,N$6),'State Landscape Data'!$M$6:$AE$6,0)),'State Landscape Data'!$B$8:$B$57,$C173,'State Landscape Data'!$C$8:$C$57,$D173))</f>
        <v>0</v>
      </c>
    </row>
    <row r="174" spans="2:14" x14ac:dyDescent="0.35">
      <c r="B174" s="37" t="s">
        <v>80</v>
      </c>
      <c r="C174" s="38" t="str">
        <f>IF(ISBLANK('State Landscape Data'!$B$26),"-",'State Landscape Data'!$B$26)</f>
        <v>-</v>
      </c>
      <c r="D174" s="38" t="str">
        <f>IF(ISBLANK('State Landscape Data'!$C$26),"-",'State Landscape Data'!$C$26)</f>
        <v>-</v>
      </c>
      <c r="E174" s="38" t="str">
        <f>IF(ISBLANK('State Landscape Data'!$D$26),"-",'State Landscape Data'!$D$26)</f>
        <v>-</v>
      </c>
      <c r="F174" s="38" t="str">
        <f>IF(ISBLANK('State Landscape Data'!$E$26),"-",'State Landscape Data'!$E$26)</f>
        <v>-</v>
      </c>
      <c r="G174" s="38" t="str">
        <f>IF(ISBLANK('State Landscape Data'!$F$26),"-",'State Landscape Data'!$F$26)</f>
        <v>-</v>
      </c>
      <c r="H174" s="38">
        <v>3</v>
      </c>
      <c r="I174" s="38">
        <v>5</v>
      </c>
      <c r="J174" s="38" t="str">
        <f t="shared" si="20"/>
        <v>35</v>
      </c>
      <c r="K174" s="38" t="str">
        <f>IF(ISBLANK('State Landscape Data'!$K$26),"-",'State Landscape Data'!$K$26)</f>
        <v>-</v>
      </c>
      <c r="L174" s="43">
        <f>IF(ISNA(SUMIFS(INDEX('State Landscape Data'!$M$8:$AE$57,0,MATCH(CONCATENATE($J174,L$6),'State Landscape Data'!$M$6:$AE$6,0)),'State Landscape Data'!$B$8:$B$57,$C174,'State Landscape Data'!$C$8:$C$57,$D174)),"-",SUMIFS(INDEX('State Landscape Data'!$M$8:$AE$57,0,MATCH(CONCATENATE($J174,L$6),'State Landscape Data'!$M$6:$AE$6,0)),'State Landscape Data'!$B$8:$B$57,$C174,'State Landscape Data'!$C$8:$C$57,$D174))</f>
        <v>0</v>
      </c>
      <c r="M174" s="43">
        <f>IF(ISNA(SUMIFS(INDEX('State Landscape Data'!$M$8:$AE$57,0,MATCH(CONCATENATE($J174,M$6),'State Landscape Data'!$M$6:$AE$6,0)),'State Landscape Data'!$B$8:$B$57,$C174,'State Landscape Data'!$C$8:$C$57,$D174)),"-",SUMIFS(INDEX('State Landscape Data'!$M$8:$AE$57,0,MATCH(CONCATENATE($J174,M$6),'State Landscape Data'!$M$6:$AE$6,0)),'State Landscape Data'!$B$8:$B$57,$C174,'State Landscape Data'!$C$8:$C$57,$D174))</f>
        <v>0</v>
      </c>
      <c r="N174" s="154">
        <f>IF(ISNA(SUMIFS(INDEX('State Landscape Data'!$M$8:$AE$57,0,MATCH(CONCATENATE($J174,N$6),'State Landscape Data'!$M$6:$AE$6,0)),'State Landscape Data'!$B$8:$B$57,$C174,'State Landscape Data'!$C$8:$C$57,$D174)),"-",SUMIFS(INDEX('State Landscape Data'!$M$8:$AE$57,0,MATCH(CONCATENATE($J174,N$6),'State Landscape Data'!$M$6:$AE$6,0)),'State Landscape Data'!$B$8:$B$57,$C174,'State Landscape Data'!$C$8:$C$57,$D174))</f>
        <v>0</v>
      </c>
    </row>
    <row r="175" spans="2:14" x14ac:dyDescent="0.35">
      <c r="B175" s="37" t="s">
        <v>80</v>
      </c>
      <c r="C175" s="38" t="str">
        <f>IF(ISBLANK('State Landscape Data'!$B$26),"-",'State Landscape Data'!$B$26)</f>
        <v>-</v>
      </c>
      <c r="D175" s="38" t="str">
        <f>IF(ISBLANK('State Landscape Data'!$C$26),"-",'State Landscape Data'!$C$26)</f>
        <v>-</v>
      </c>
      <c r="E175" s="38" t="str">
        <f>IF(ISBLANK('State Landscape Data'!$D$26),"-",'State Landscape Data'!$D$26)</f>
        <v>-</v>
      </c>
      <c r="F175" s="38" t="str">
        <f>IF(ISBLANK('State Landscape Data'!$E$26),"-",'State Landscape Data'!$E$26)</f>
        <v>-</v>
      </c>
      <c r="G175" s="38" t="str">
        <f>IF(ISBLANK('State Landscape Data'!$F$26),"-",'State Landscape Data'!$F$26)</f>
        <v>-</v>
      </c>
      <c r="H175" s="38">
        <v>3</v>
      </c>
      <c r="I175" s="38" t="s">
        <v>65</v>
      </c>
      <c r="J175" s="38" t="str">
        <f t="shared" si="20"/>
        <v>3Goal</v>
      </c>
      <c r="K175" s="38" t="str">
        <f>IF(ISBLANK('State Landscape Data'!$K$26),"-",'State Landscape Data'!$K$26)</f>
        <v>-</v>
      </c>
      <c r="L175" s="43" t="str">
        <f>IF(ISNA(SUMIFS(INDEX('State Landscape Data'!$M$8:$AE$57,0,MATCH(CONCATENATE($J175,L$6),'State Landscape Data'!$M$6:$AE$6,0)),'State Landscape Data'!$B$8:$B$57,$C175,'State Landscape Data'!$C$8:$C$57,$D175)),"-",SUMIFS(INDEX('State Landscape Data'!$M$8:$AE$57,0,MATCH(CONCATENATE($J175,L$6),'State Landscape Data'!$M$6:$AE$6,0)),'State Landscape Data'!$B$8:$B$57,$C175,'State Landscape Data'!$C$8:$C$57,$D175))</f>
        <v>-</v>
      </c>
      <c r="M175" s="43" t="str">
        <f>IF(ISNA(SUMIFS(INDEX('State Landscape Data'!$M$8:$AE$57,0,MATCH(CONCATENATE($J175,M$6),'State Landscape Data'!$M$6:$AE$6,0)),'State Landscape Data'!$B$8:$B$57,$C175,'State Landscape Data'!$C$8:$C$57,$D175)),"-",SUMIFS(INDEX('State Landscape Data'!$M$8:$AE$57,0,MATCH(CONCATENATE($J175,M$6),'State Landscape Data'!$M$6:$AE$6,0)),'State Landscape Data'!$B$8:$B$57,$C175,'State Landscape Data'!$C$8:$C$57,$D175))</f>
        <v>-</v>
      </c>
      <c r="N175" s="154">
        <f>IF(ISNA(SUMIFS(INDEX('State Landscape Data'!$M$8:$AE$57,0,MATCH(CONCATENATE($J175,N$6),'State Landscape Data'!$M$6:$AE$6,0)),'State Landscape Data'!$B$8:$B$57,$C175,'State Landscape Data'!$C$8:$C$57,$D175)),"-",SUMIFS(INDEX('State Landscape Data'!$M$8:$AE$57,0,MATCH(CONCATENATE($J175,N$6),'State Landscape Data'!$M$6:$AE$6,0)),'State Landscape Data'!$B$8:$B$57,$C175,'State Landscape Data'!$C$8:$C$57,$D175))</f>
        <v>0</v>
      </c>
    </row>
    <row r="176" spans="2:14" x14ac:dyDescent="0.35">
      <c r="B176" s="37" t="s">
        <v>80</v>
      </c>
      <c r="C176" s="38" t="str">
        <f>IF(ISBLANK('State Landscape Data'!$B$26),"-",'State Landscape Data'!$B$26)</f>
        <v>-</v>
      </c>
      <c r="D176" s="38" t="str">
        <f>IF(ISBLANK('State Landscape Data'!$C$26),"-",'State Landscape Data'!$C$26)</f>
        <v>-</v>
      </c>
      <c r="E176" s="38" t="str">
        <f>IF(ISBLANK('State Landscape Data'!$D$26),"-",'State Landscape Data'!$D$26)</f>
        <v>-</v>
      </c>
      <c r="F176" s="38" t="str">
        <f>IF(ISBLANK('State Landscape Data'!$E$26),"-",'State Landscape Data'!$E$26)</f>
        <v>-</v>
      </c>
      <c r="G176" s="38" t="str">
        <f>IF(ISBLANK('State Landscape Data'!$F$26),"-",'State Landscape Data'!$F$26)</f>
        <v>-</v>
      </c>
      <c r="H176" s="38">
        <v>4</v>
      </c>
      <c r="I176" s="38">
        <v>5</v>
      </c>
      <c r="J176" s="38" t="str">
        <f t="shared" ref="J176:J177" si="21">CONCATENATE(H176,I176)</f>
        <v>45</v>
      </c>
      <c r="K176" s="38" t="str">
        <f>IF(ISBLANK('State Landscape Data'!$K$26),"-",'State Landscape Data'!$K$26)</f>
        <v>-</v>
      </c>
      <c r="L176" s="43">
        <f>IF(ISNA(SUMIFS(INDEX('State Landscape Data'!$M$8:$AE$57,0,MATCH(CONCATENATE($J176,L$6),'State Landscape Data'!$M$6:$AE$6,0)),'State Landscape Data'!$B$8:$B$57,$C176,'State Landscape Data'!$C$8:$C$57,$D176)),"-",SUMIFS(INDEX('State Landscape Data'!$M$8:$AE$57,0,MATCH(CONCATENATE($J176,L$6),'State Landscape Data'!$M$6:$AE$6,0)),'State Landscape Data'!$B$8:$B$57,$C176,'State Landscape Data'!$C$8:$C$57,$D176))</f>
        <v>0</v>
      </c>
      <c r="M176" s="43">
        <f>IF(ISNA(SUMIFS(INDEX('State Landscape Data'!$M$8:$AE$57,0,MATCH(CONCATENATE($J176,M$6),'State Landscape Data'!$M$6:$AE$6,0)),'State Landscape Data'!$B$8:$B$57,$C176,'State Landscape Data'!$C$8:$C$57,$D176)),"-",SUMIFS(INDEX('State Landscape Data'!$M$8:$AE$57,0,MATCH(CONCATENATE($J176,M$6),'State Landscape Data'!$M$6:$AE$6,0)),'State Landscape Data'!$B$8:$B$57,$C176,'State Landscape Data'!$C$8:$C$57,$D176))</f>
        <v>0</v>
      </c>
      <c r="N176" s="154">
        <f>IF(ISNA(SUMIFS(INDEX('State Landscape Data'!$M$8:$AE$57,0,MATCH(CONCATENATE($J176,N$6),'State Landscape Data'!$M$6:$AE$6,0)),'State Landscape Data'!$B$8:$B$57,$C176,'State Landscape Data'!$C$8:$C$57,$D176)),"-",SUMIFS(INDEX('State Landscape Data'!$M$8:$AE$57,0,MATCH(CONCATENATE($J176,N$6),'State Landscape Data'!$M$6:$AE$6,0)),'State Landscape Data'!$B$8:$B$57,$C176,'State Landscape Data'!$C$8:$C$57,$D176))</f>
        <v>0</v>
      </c>
    </row>
    <row r="177" spans="2:14" x14ac:dyDescent="0.35">
      <c r="B177" s="37" t="s">
        <v>80</v>
      </c>
      <c r="C177" s="38" t="str">
        <f>IF(ISBLANK('State Landscape Data'!$B$26),"-",'State Landscape Data'!$B$26)</f>
        <v>-</v>
      </c>
      <c r="D177" s="38" t="str">
        <f>IF(ISBLANK('State Landscape Data'!$C$26),"-",'State Landscape Data'!$C$26)</f>
        <v>-</v>
      </c>
      <c r="E177" s="38" t="str">
        <f>IF(ISBLANK('State Landscape Data'!$D$26),"-",'State Landscape Data'!$D$26)</f>
        <v>-</v>
      </c>
      <c r="F177" s="38" t="str">
        <f>IF(ISBLANK('State Landscape Data'!$E$26),"-",'State Landscape Data'!$E$26)</f>
        <v>-</v>
      </c>
      <c r="G177" s="38" t="str">
        <f>IF(ISBLANK('State Landscape Data'!$F$26),"-",'State Landscape Data'!$F$26)</f>
        <v>-</v>
      </c>
      <c r="H177" s="38">
        <v>4</v>
      </c>
      <c r="I177" s="38" t="s">
        <v>65</v>
      </c>
      <c r="J177" s="38" t="str">
        <f t="shared" si="21"/>
        <v>4Goal</v>
      </c>
      <c r="K177" s="38" t="str">
        <f>IF(ISBLANK('State Landscape Data'!$K$26),"-",'State Landscape Data'!$K$26)</f>
        <v>-</v>
      </c>
      <c r="L177" s="43" t="str">
        <f>IF(ISNA(SUMIFS(INDEX('State Landscape Data'!$M$8:$AE$57,0,MATCH(CONCATENATE($J177,L$6),'State Landscape Data'!$M$6:$AE$6,0)),'State Landscape Data'!$B$8:$B$57,$C177,'State Landscape Data'!$C$8:$C$57,$D177)),"-",SUMIFS(INDEX('State Landscape Data'!$M$8:$AE$57,0,MATCH(CONCATENATE($J177,L$6),'State Landscape Data'!$M$6:$AE$6,0)),'State Landscape Data'!$B$8:$B$57,$C177,'State Landscape Data'!$C$8:$C$57,$D177))</f>
        <v>-</v>
      </c>
      <c r="M177" s="43" t="str">
        <f>IF(ISNA(SUMIFS(INDEX('State Landscape Data'!$M$8:$AE$57,0,MATCH(CONCATENATE($J177,M$6),'State Landscape Data'!$M$6:$AE$6,0)),'State Landscape Data'!$B$8:$B$57,$C177,'State Landscape Data'!$C$8:$C$57,$D177)),"-",SUMIFS(INDEX('State Landscape Data'!$M$8:$AE$57,0,MATCH(CONCATENATE($J177,M$6),'State Landscape Data'!$M$6:$AE$6,0)),'State Landscape Data'!$B$8:$B$57,$C177,'State Landscape Data'!$C$8:$C$57,$D177))</f>
        <v>-</v>
      </c>
      <c r="N177" s="154">
        <f>IF(ISNA(SUMIFS(INDEX('State Landscape Data'!$M$8:$AE$57,0,MATCH(CONCATENATE($J177,N$6),'State Landscape Data'!$M$6:$AE$6,0)),'State Landscape Data'!$B$8:$B$57,$C177,'State Landscape Data'!$C$8:$C$57,$D177)),"-",SUMIFS(INDEX('State Landscape Data'!$M$8:$AE$57,0,MATCH(CONCATENATE($J177,N$6),'State Landscape Data'!$M$6:$AE$6,0)),'State Landscape Data'!$B$8:$B$57,$C177,'State Landscape Data'!$C$8:$C$57,$D177))</f>
        <v>0</v>
      </c>
    </row>
    <row r="178" spans="2:14" x14ac:dyDescent="0.35">
      <c r="B178" s="37" t="s">
        <v>80</v>
      </c>
      <c r="C178" s="38" t="str">
        <f>IF(ISBLANK('State Landscape Data'!$B$27),"-",'State Landscape Data'!$B$27)</f>
        <v>-</v>
      </c>
      <c r="D178" s="38" t="str">
        <f>IF(ISBLANK('State Landscape Data'!$C$27),"-",'State Landscape Data'!$C$27)</f>
        <v>-</v>
      </c>
      <c r="E178" s="38" t="str">
        <f>IF(ISBLANK('State Landscape Data'!$D$27),"-",'State Landscape Data'!$D$27)</f>
        <v>-</v>
      </c>
      <c r="F178" s="38" t="str">
        <f>IF(ISBLANK('State Landscape Data'!$E$27),"-",'State Landscape Data'!$E$27)</f>
        <v>-</v>
      </c>
      <c r="G178" s="38" t="str">
        <f>IF(ISBLANK('State Landscape Data'!$F$27),"-",'State Landscape Data'!$F$27)</f>
        <v>-</v>
      </c>
      <c r="H178" s="38" t="s">
        <v>64</v>
      </c>
      <c r="I178" s="38" t="s">
        <v>64</v>
      </c>
      <c r="J178" s="38" t="str">
        <f t="shared" si="20"/>
        <v>BaselineBaseline</v>
      </c>
      <c r="K178" s="38" t="str">
        <f>IF(ISBLANK('State Landscape Data'!$K$27),"-",'State Landscape Data'!$K$27)</f>
        <v>-</v>
      </c>
      <c r="L178" s="43">
        <f>IF(ISNA(SUMIFS(INDEX('State Landscape Data'!$M$8:$AE$57,0,MATCH(CONCATENATE($J178,L$6),'State Landscape Data'!$M$6:$AE$6,0)),'State Landscape Data'!$B$8:$B$57,$C178,'State Landscape Data'!$C$8:$C$57,$D178)),"-",SUMIFS(INDEX('State Landscape Data'!$M$8:$AE$57,0,MATCH(CONCATENATE($J178,L$6),'State Landscape Data'!$M$6:$AE$6,0)),'State Landscape Data'!$B$8:$B$57,$C178,'State Landscape Data'!$C$8:$C$57,$D178))</f>
        <v>0</v>
      </c>
      <c r="M178" s="43">
        <f>IF(ISNA(SUMIFS(INDEX('State Landscape Data'!$M$8:$AE$57,0,MATCH(CONCATENATE($J178,M$6),'State Landscape Data'!$M$6:$AE$6,0)),'State Landscape Data'!$B$8:$B$57,$C178,'State Landscape Data'!$C$8:$C$57,$D178)),"-",SUMIFS(INDEX('State Landscape Data'!$M$8:$AE$57,0,MATCH(CONCATENATE($J178,M$6),'State Landscape Data'!$M$6:$AE$6,0)),'State Landscape Data'!$B$8:$B$57,$C178,'State Landscape Data'!$C$8:$C$57,$D178))</f>
        <v>0</v>
      </c>
      <c r="N178" s="154">
        <f>IF(ISNA(SUMIFS(INDEX('State Landscape Data'!$M$8:$AE$57,0,MATCH(CONCATENATE($J178,N$6),'State Landscape Data'!$M$6:$AE$6,0)),'State Landscape Data'!$B$8:$B$57,$C178,'State Landscape Data'!$C$8:$C$57,$D178)),"-",SUMIFS(INDEX('State Landscape Data'!$M$8:$AE$57,0,MATCH(CONCATENATE($J178,N$6),'State Landscape Data'!$M$6:$AE$6,0)),'State Landscape Data'!$B$8:$B$57,$C178,'State Landscape Data'!$C$8:$C$57,$D178))</f>
        <v>0</v>
      </c>
    </row>
    <row r="179" spans="2:14" x14ac:dyDescent="0.35">
      <c r="B179" s="37" t="s">
        <v>80</v>
      </c>
      <c r="C179" s="38" t="str">
        <f>IF(ISBLANK('State Landscape Data'!$B$27),"-",'State Landscape Data'!$B$27)</f>
        <v>-</v>
      </c>
      <c r="D179" s="38" t="str">
        <f>IF(ISBLANK('State Landscape Data'!$C$27),"-",'State Landscape Data'!$C$27)</f>
        <v>-</v>
      </c>
      <c r="E179" s="38" t="str">
        <f>IF(ISBLANK('State Landscape Data'!$D$27),"-",'State Landscape Data'!$D$27)</f>
        <v>-</v>
      </c>
      <c r="F179" s="38" t="str">
        <f>IF(ISBLANK('State Landscape Data'!$E$27),"-",'State Landscape Data'!$E$27)</f>
        <v>-</v>
      </c>
      <c r="G179" s="38" t="str">
        <f>IF(ISBLANK('State Landscape Data'!$F$27),"-",'State Landscape Data'!$F$27)</f>
        <v>-</v>
      </c>
      <c r="H179" s="38">
        <v>1</v>
      </c>
      <c r="I179" s="38">
        <v>5</v>
      </c>
      <c r="J179" s="38" t="str">
        <f t="shared" si="20"/>
        <v>15</v>
      </c>
      <c r="K179" s="38" t="str">
        <f>IF(ISBLANK('State Landscape Data'!$K$27),"-",'State Landscape Data'!$K$27)</f>
        <v>-</v>
      </c>
      <c r="L179" s="43">
        <f>IF(ISNA(SUMIFS(INDEX('State Landscape Data'!$M$8:$AE$57,0,MATCH(CONCATENATE($J179,L$6),'State Landscape Data'!$M$6:$AE$6,0)),'State Landscape Data'!$B$8:$B$57,$C179,'State Landscape Data'!$C$8:$C$57,$D179)),"-",SUMIFS(INDEX('State Landscape Data'!$M$8:$AE$57,0,MATCH(CONCATENATE($J179,L$6),'State Landscape Data'!$M$6:$AE$6,0)),'State Landscape Data'!$B$8:$B$57,$C179,'State Landscape Data'!$C$8:$C$57,$D179))</f>
        <v>0</v>
      </c>
      <c r="M179" s="43">
        <f>IF(ISNA(SUMIFS(INDEX('State Landscape Data'!$M$8:$AE$57,0,MATCH(CONCATENATE($J179,M$6),'State Landscape Data'!$M$6:$AE$6,0)),'State Landscape Data'!$B$8:$B$57,$C179,'State Landscape Data'!$C$8:$C$57,$D179)),"-",SUMIFS(INDEX('State Landscape Data'!$M$8:$AE$57,0,MATCH(CONCATENATE($J179,M$6),'State Landscape Data'!$M$6:$AE$6,0)),'State Landscape Data'!$B$8:$B$57,$C179,'State Landscape Data'!$C$8:$C$57,$D179))</f>
        <v>0</v>
      </c>
      <c r="N179" s="154">
        <f>IF(ISNA(SUMIFS(INDEX('State Landscape Data'!$M$8:$AE$57,0,MATCH(CONCATENATE($J179,N$6),'State Landscape Data'!$M$6:$AE$6,0)),'State Landscape Data'!$B$8:$B$57,$C179,'State Landscape Data'!$C$8:$C$57,$D179)),"-",SUMIFS(INDEX('State Landscape Data'!$M$8:$AE$57,0,MATCH(CONCATENATE($J179,N$6),'State Landscape Data'!$M$6:$AE$6,0)),'State Landscape Data'!$B$8:$B$57,$C179,'State Landscape Data'!$C$8:$C$57,$D179))</f>
        <v>0</v>
      </c>
    </row>
    <row r="180" spans="2:14" x14ac:dyDescent="0.35">
      <c r="B180" s="37" t="s">
        <v>80</v>
      </c>
      <c r="C180" s="38" t="str">
        <f>IF(ISBLANK('State Landscape Data'!$B$27),"-",'State Landscape Data'!$B$27)</f>
        <v>-</v>
      </c>
      <c r="D180" s="38" t="str">
        <f>IF(ISBLANK('State Landscape Data'!$C$27),"-",'State Landscape Data'!$C$27)</f>
        <v>-</v>
      </c>
      <c r="E180" s="38" t="str">
        <f>IF(ISBLANK('State Landscape Data'!$D$27),"-",'State Landscape Data'!$D$27)</f>
        <v>-</v>
      </c>
      <c r="F180" s="38" t="str">
        <f>IF(ISBLANK('State Landscape Data'!$E$27),"-",'State Landscape Data'!$E$27)</f>
        <v>-</v>
      </c>
      <c r="G180" s="38" t="str">
        <f>IF(ISBLANK('State Landscape Data'!$F$27),"-",'State Landscape Data'!$F$27)</f>
        <v>-</v>
      </c>
      <c r="H180" s="38">
        <v>1</v>
      </c>
      <c r="I180" s="38" t="s">
        <v>65</v>
      </c>
      <c r="J180" s="38" t="str">
        <f t="shared" si="20"/>
        <v>1Goal</v>
      </c>
      <c r="K180" s="38" t="str">
        <f>IF(ISBLANK('State Landscape Data'!$K$27),"-",'State Landscape Data'!$K$27)</f>
        <v>-</v>
      </c>
      <c r="L180" s="43" t="str">
        <f>IF(ISNA(SUMIFS(INDEX('State Landscape Data'!$M$8:$AE$57,0,MATCH(CONCATENATE($J180,L$6),'State Landscape Data'!$M$6:$AE$6,0)),'State Landscape Data'!$B$8:$B$57,$C180,'State Landscape Data'!$C$8:$C$57,$D180)),"-",SUMIFS(INDEX('State Landscape Data'!$M$8:$AE$57,0,MATCH(CONCATENATE($J180,L$6),'State Landscape Data'!$M$6:$AE$6,0)),'State Landscape Data'!$B$8:$B$57,$C180,'State Landscape Data'!$C$8:$C$57,$D180))</f>
        <v>-</v>
      </c>
      <c r="M180" s="43" t="str">
        <f>IF(ISNA(SUMIFS(INDEX('State Landscape Data'!$M$8:$AE$57,0,MATCH(CONCATENATE($J180,M$6),'State Landscape Data'!$M$6:$AE$6,0)),'State Landscape Data'!$B$8:$B$57,$C180,'State Landscape Data'!$C$8:$C$57,$D180)),"-",SUMIFS(INDEX('State Landscape Data'!$M$8:$AE$57,0,MATCH(CONCATENATE($J180,M$6),'State Landscape Data'!$M$6:$AE$6,0)),'State Landscape Data'!$B$8:$B$57,$C180,'State Landscape Data'!$C$8:$C$57,$D180))</f>
        <v>-</v>
      </c>
      <c r="N180" s="154">
        <f>IF(ISNA(SUMIFS(INDEX('State Landscape Data'!$M$8:$AE$57,0,MATCH(CONCATENATE($J180,N$6),'State Landscape Data'!$M$6:$AE$6,0)),'State Landscape Data'!$B$8:$B$57,$C180,'State Landscape Data'!$C$8:$C$57,$D180)),"-",SUMIFS(INDEX('State Landscape Data'!$M$8:$AE$57,0,MATCH(CONCATENATE($J180,N$6),'State Landscape Data'!$M$6:$AE$6,0)),'State Landscape Data'!$B$8:$B$57,$C180,'State Landscape Data'!$C$8:$C$57,$D180))</f>
        <v>0</v>
      </c>
    </row>
    <row r="181" spans="2:14" x14ac:dyDescent="0.35">
      <c r="B181" s="37" t="s">
        <v>80</v>
      </c>
      <c r="C181" s="38" t="str">
        <f>IF(ISBLANK('State Landscape Data'!$B$27),"-",'State Landscape Data'!$B$27)</f>
        <v>-</v>
      </c>
      <c r="D181" s="38" t="str">
        <f>IF(ISBLANK('State Landscape Data'!$C$27),"-",'State Landscape Data'!$C$27)</f>
        <v>-</v>
      </c>
      <c r="E181" s="38" t="str">
        <f>IF(ISBLANK('State Landscape Data'!$D$27),"-",'State Landscape Data'!$D$27)</f>
        <v>-</v>
      </c>
      <c r="F181" s="38" t="str">
        <f>IF(ISBLANK('State Landscape Data'!$E$27),"-",'State Landscape Data'!$E$27)</f>
        <v>-</v>
      </c>
      <c r="G181" s="38" t="str">
        <f>IF(ISBLANK('State Landscape Data'!$F$27),"-",'State Landscape Data'!$F$27)</f>
        <v>-</v>
      </c>
      <c r="H181" s="38">
        <v>2</v>
      </c>
      <c r="I181" s="38">
        <v>5</v>
      </c>
      <c r="J181" s="38" t="str">
        <f t="shared" si="20"/>
        <v>25</v>
      </c>
      <c r="K181" s="38" t="str">
        <f>IF(ISBLANK('State Landscape Data'!$K$27),"-",'State Landscape Data'!$K$27)</f>
        <v>-</v>
      </c>
      <c r="L181" s="43">
        <f>IF(ISNA(SUMIFS(INDEX('State Landscape Data'!$M$8:$AE$57,0,MATCH(CONCATENATE($J181,L$6),'State Landscape Data'!$M$6:$AE$6,0)),'State Landscape Data'!$B$8:$B$57,$C181,'State Landscape Data'!$C$8:$C$57,$D181)),"-",SUMIFS(INDEX('State Landscape Data'!$M$8:$AE$57,0,MATCH(CONCATENATE($J181,L$6),'State Landscape Data'!$M$6:$AE$6,0)),'State Landscape Data'!$B$8:$B$57,$C181,'State Landscape Data'!$C$8:$C$57,$D181))</f>
        <v>0</v>
      </c>
      <c r="M181" s="43">
        <f>IF(ISNA(SUMIFS(INDEX('State Landscape Data'!$M$8:$AE$57,0,MATCH(CONCATENATE($J181,M$6),'State Landscape Data'!$M$6:$AE$6,0)),'State Landscape Data'!$B$8:$B$57,$C181,'State Landscape Data'!$C$8:$C$57,$D181)),"-",SUMIFS(INDEX('State Landscape Data'!$M$8:$AE$57,0,MATCH(CONCATENATE($J181,M$6),'State Landscape Data'!$M$6:$AE$6,0)),'State Landscape Data'!$B$8:$B$57,$C181,'State Landscape Data'!$C$8:$C$57,$D181))</f>
        <v>0</v>
      </c>
      <c r="N181" s="154">
        <f>IF(ISNA(SUMIFS(INDEX('State Landscape Data'!$M$8:$AE$57,0,MATCH(CONCATENATE($J181,N$6),'State Landscape Data'!$M$6:$AE$6,0)),'State Landscape Data'!$B$8:$B$57,$C181,'State Landscape Data'!$C$8:$C$57,$D181)),"-",SUMIFS(INDEX('State Landscape Data'!$M$8:$AE$57,0,MATCH(CONCATENATE($J181,N$6),'State Landscape Data'!$M$6:$AE$6,0)),'State Landscape Data'!$B$8:$B$57,$C181,'State Landscape Data'!$C$8:$C$57,$D181))</f>
        <v>0</v>
      </c>
    </row>
    <row r="182" spans="2:14" x14ac:dyDescent="0.35">
      <c r="B182" s="37" t="s">
        <v>80</v>
      </c>
      <c r="C182" s="38" t="str">
        <f>IF(ISBLANK('State Landscape Data'!$B$27),"-",'State Landscape Data'!$B$27)</f>
        <v>-</v>
      </c>
      <c r="D182" s="38" t="str">
        <f>IF(ISBLANK('State Landscape Data'!$C$27),"-",'State Landscape Data'!$C$27)</f>
        <v>-</v>
      </c>
      <c r="E182" s="38" t="str">
        <f>IF(ISBLANK('State Landscape Data'!$D$27),"-",'State Landscape Data'!$D$27)</f>
        <v>-</v>
      </c>
      <c r="F182" s="38" t="str">
        <f>IF(ISBLANK('State Landscape Data'!$E$27),"-",'State Landscape Data'!$E$27)</f>
        <v>-</v>
      </c>
      <c r="G182" s="38" t="str">
        <f>IF(ISBLANK('State Landscape Data'!$F$27),"-",'State Landscape Data'!$F$27)</f>
        <v>-</v>
      </c>
      <c r="H182" s="38">
        <v>2</v>
      </c>
      <c r="I182" s="38" t="s">
        <v>65</v>
      </c>
      <c r="J182" s="38" t="str">
        <f t="shared" si="20"/>
        <v>2Goal</v>
      </c>
      <c r="K182" s="38" t="str">
        <f>IF(ISBLANK('State Landscape Data'!$K$27),"-",'State Landscape Data'!$K$27)</f>
        <v>-</v>
      </c>
      <c r="L182" s="43" t="str">
        <f>IF(ISNA(SUMIFS(INDEX('State Landscape Data'!$M$8:$AE$57,0,MATCH(CONCATENATE($J182,L$6),'State Landscape Data'!$M$6:$AE$6,0)),'State Landscape Data'!$B$8:$B$57,$C182,'State Landscape Data'!$C$8:$C$57,$D182)),"-",SUMIFS(INDEX('State Landscape Data'!$M$8:$AE$57,0,MATCH(CONCATENATE($J182,L$6),'State Landscape Data'!$M$6:$AE$6,0)),'State Landscape Data'!$B$8:$B$57,$C182,'State Landscape Data'!$C$8:$C$57,$D182))</f>
        <v>-</v>
      </c>
      <c r="M182" s="43" t="str">
        <f>IF(ISNA(SUMIFS(INDEX('State Landscape Data'!$M$8:$AE$57,0,MATCH(CONCATENATE($J182,M$6),'State Landscape Data'!$M$6:$AE$6,0)),'State Landscape Data'!$B$8:$B$57,$C182,'State Landscape Data'!$C$8:$C$57,$D182)),"-",SUMIFS(INDEX('State Landscape Data'!$M$8:$AE$57,0,MATCH(CONCATENATE($J182,M$6),'State Landscape Data'!$M$6:$AE$6,0)),'State Landscape Data'!$B$8:$B$57,$C182,'State Landscape Data'!$C$8:$C$57,$D182))</f>
        <v>-</v>
      </c>
      <c r="N182" s="154">
        <f>IF(ISNA(SUMIFS(INDEX('State Landscape Data'!$M$8:$AE$57,0,MATCH(CONCATENATE($J182,N$6),'State Landscape Data'!$M$6:$AE$6,0)),'State Landscape Data'!$B$8:$B$57,$C182,'State Landscape Data'!$C$8:$C$57,$D182)),"-",SUMIFS(INDEX('State Landscape Data'!$M$8:$AE$57,0,MATCH(CONCATENATE($J182,N$6),'State Landscape Data'!$M$6:$AE$6,0)),'State Landscape Data'!$B$8:$B$57,$C182,'State Landscape Data'!$C$8:$C$57,$D182))</f>
        <v>0</v>
      </c>
    </row>
    <row r="183" spans="2:14" x14ac:dyDescent="0.35">
      <c r="B183" s="37" t="s">
        <v>80</v>
      </c>
      <c r="C183" s="38" t="str">
        <f>IF(ISBLANK('State Landscape Data'!$B$27),"-",'State Landscape Data'!$B$27)</f>
        <v>-</v>
      </c>
      <c r="D183" s="38" t="str">
        <f>IF(ISBLANK('State Landscape Data'!$C$27),"-",'State Landscape Data'!$C$27)</f>
        <v>-</v>
      </c>
      <c r="E183" s="38" t="str">
        <f>IF(ISBLANK('State Landscape Data'!$D$27),"-",'State Landscape Data'!$D$27)</f>
        <v>-</v>
      </c>
      <c r="F183" s="38" t="str">
        <f>IF(ISBLANK('State Landscape Data'!$E$27),"-",'State Landscape Data'!$E$27)</f>
        <v>-</v>
      </c>
      <c r="G183" s="38" t="str">
        <f>IF(ISBLANK('State Landscape Data'!$F$27),"-",'State Landscape Data'!$F$27)</f>
        <v>-</v>
      </c>
      <c r="H183" s="38">
        <v>3</v>
      </c>
      <c r="I183" s="38">
        <v>5</v>
      </c>
      <c r="J183" s="38" t="str">
        <f t="shared" si="20"/>
        <v>35</v>
      </c>
      <c r="K183" s="38" t="str">
        <f>IF(ISBLANK('State Landscape Data'!$K$27),"-",'State Landscape Data'!$K$27)</f>
        <v>-</v>
      </c>
      <c r="L183" s="43">
        <f>IF(ISNA(SUMIFS(INDEX('State Landscape Data'!$M$8:$AE$57,0,MATCH(CONCATENATE($J183,L$6),'State Landscape Data'!$M$6:$AE$6,0)),'State Landscape Data'!$B$8:$B$57,$C183,'State Landscape Data'!$C$8:$C$57,$D183)),"-",SUMIFS(INDEX('State Landscape Data'!$M$8:$AE$57,0,MATCH(CONCATENATE($J183,L$6),'State Landscape Data'!$M$6:$AE$6,0)),'State Landscape Data'!$B$8:$B$57,$C183,'State Landscape Data'!$C$8:$C$57,$D183))</f>
        <v>0</v>
      </c>
      <c r="M183" s="43">
        <f>IF(ISNA(SUMIFS(INDEX('State Landscape Data'!$M$8:$AE$57,0,MATCH(CONCATENATE($J183,M$6),'State Landscape Data'!$M$6:$AE$6,0)),'State Landscape Data'!$B$8:$B$57,$C183,'State Landscape Data'!$C$8:$C$57,$D183)),"-",SUMIFS(INDEX('State Landscape Data'!$M$8:$AE$57,0,MATCH(CONCATENATE($J183,M$6),'State Landscape Data'!$M$6:$AE$6,0)),'State Landscape Data'!$B$8:$B$57,$C183,'State Landscape Data'!$C$8:$C$57,$D183))</f>
        <v>0</v>
      </c>
      <c r="N183" s="154">
        <f>IF(ISNA(SUMIFS(INDEX('State Landscape Data'!$M$8:$AE$57,0,MATCH(CONCATENATE($J183,N$6),'State Landscape Data'!$M$6:$AE$6,0)),'State Landscape Data'!$B$8:$B$57,$C183,'State Landscape Data'!$C$8:$C$57,$D183)),"-",SUMIFS(INDEX('State Landscape Data'!$M$8:$AE$57,0,MATCH(CONCATENATE($J183,N$6),'State Landscape Data'!$M$6:$AE$6,0)),'State Landscape Data'!$B$8:$B$57,$C183,'State Landscape Data'!$C$8:$C$57,$D183))</f>
        <v>0</v>
      </c>
    </row>
    <row r="184" spans="2:14" x14ac:dyDescent="0.35">
      <c r="B184" s="37" t="s">
        <v>80</v>
      </c>
      <c r="C184" s="38" t="str">
        <f>IF(ISBLANK('State Landscape Data'!$B$27),"-",'State Landscape Data'!$B$27)</f>
        <v>-</v>
      </c>
      <c r="D184" s="38" t="str">
        <f>IF(ISBLANK('State Landscape Data'!$C$27),"-",'State Landscape Data'!$C$27)</f>
        <v>-</v>
      </c>
      <c r="E184" s="38" t="str">
        <f>IF(ISBLANK('State Landscape Data'!$D$27),"-",'State Landscape Data'!$D$27)</f>
        <v>-</v>
      </c>
      <c r="F184" s="38" t="str">
        <f>IF(ISBLANK('State Landscape Data'!$E$27),"-",'State Landscape Data'!$E$27)</f>
        <v>-</v>
      </c>
      <c r="G184" s="38" t="str">
        <f>IF(ISBLANK('State Landscape Data'!$F$27),"-",'State Landscape Data'!$F$27)</f>
        <v>-</v>
      </c>
      <c r="H184" s="38">
        <v>3</v>
      </c>
      <c r="I184" s="38" t="s">
        <v>65</v>
      </c>
      <c r="J184" s="38" t="str">
        <f t="shared" si="20"/>
        <v>3Goal</v>
      </c>
      <c r="K184" s="38" t="str">
        <f>IF(ISBLANK('State Landscape Data'!$K$27),"-",'State Landscape Data'!$K$27)</f>
        <v>-</v>
      </c>
      <c r="L184" s="43" t="str">
        <f>IF(ISNA(SUMIFS(INDEX('State Landscape Data'!$M$8:$AE$57,0,MATCH(CONCATENATE($J184,L$6),'State Landscape Data'!$M$6:$AE$6,0)),'State Landscape Data'!$B$8:$B$57,$C184,'State Landscape Data'!$C$8:$C$57,$D184)),"-",SUMIFS(INDEX('State Landscape Data'!$M$8:$AE$57,0,MATCH(CONCATENATE($J184,L$6),'State Landscape Data'!$M$6:$AE$6,0)),'State Landscape Data'!$B$8:$B$57,$C184,'State Landscape Data'!$C$8:$C$57,$D184))</f>
        <v>-</v>
      </c>
      <c r="M184" s="43" t="str">
        <f>IF(ISNA(SUMIFS(INDEX('State Landscape Data'!$M$8:$AE$57,0,MATCH(CONCATENATE($J184,M$6),'State Landscape Data'!$M$6:$AE$6,0)),'State Landscape Data'!$B$8:$B$57,$C184,'State Landscape Data'!$C$8:$C$57,$D184)),"-",SUMIFS(INDEX('State Landscape Data'!$M$8:$AE$57,0,MATCH(CONCATENATE($J184,M$6),'State Landscape Data'!$M$6:$AE$6,0)),'State Landscape Data'!$B$8:$B$57,$C184,'State Landscape Data'!$C$8:$C$57,$D184))</f>
        <v>-</v>
      </c>
      <c r="N184" s="154">
        <f>IF(ISNA(SUMIFS(INDEX('State Landscape Data'!$M$8:$AE$57,0,MATCH(CONCATENATE($J184,N$6),'State Landscape Data'!$M$6:$AE$6,0)),'State Landscape Data'!$B$8:$B$57,$C184,'State Landscape Data'!$C$8:$C$57,$D184)),"-",SUMIFS(INDEX('State Landscape Data'!$M$8:$AE$57,0,MATCH(CONCATENATE($J184,N$6),'State Landscape Data'!$M$6:$AE$6,0)),'State Landscape Data'!$B$8:$B$57,$C184,'State Landscape Data'!$C$8:$C$57,$D184))</f>
        <v>0</v>
      </c>
    </row>
    <row r="185" spans="2:14" x14ac:dyDescent="0.35">
      <c r="B185" s="37" t="s">
        <v>80</v>
      </c>
      <c r="C185" s="38" t="str">
        <f>IF(ISBLANK('State Landscape Data'!$B$27),"-",'State Landscape Data'!$B$27)</f>
        <v>-</v>
      </c>
      <c r="D185" s="38" t="str">
        <f>IF(ISBLANK('State Landscape Data'!$C$27),"-",'State Landscape Data'!$C$27)</f>
        <v>-</v>
      </c>
      <c r="E185" s="38" t="str">
        <f>IF(ISBLANK('State Landscape Data'!$D$27),"-",'State Landscape Data'!$D$27)</f>
        <v>-</v>
      </c>
      <c r="F185" s="38" t="str">
        <f>IF(ISBLANK('State Landscape Data'!$E$27),"-",'State Landscape Data'!$E$27)</f>
        <v>-</v>
      </c>
      <c r="G185" s="38" t="str">
        <f>IF(ISBLANK('State Landscape Data'!$F$27),"-",'State Landscape Data'!$F$27)</f>
        <v>-</v>
      </c>
      <c r="H185" s="38">
        <v>4</v>
      </c>
      <c r="I185" s="38">
        <v>5</v>
      </c>
      <c r="J185" s="38" t="str">
        <f t="shared" ref="J185:J186" si="22">CONCATENATE(H185,I185)</f>
        <v>45</v>
      </c>
      <c r="K185" s="38" t="str">
        <f>IF(ISBLANK('State Landscape Data'!$K$27),"-",'State Landscape Data'!$K$27)</f>
        <v>-</v>
      </c>
      <c r="L185" s="43">
        <f>IF(ISNA(SUMIFS(INDEX('State Landscape Data'!$M$8:$AE$57,0,MATCH(CONCATENATE($J185,L$6),'State Landscape Data'!$M$6:$AE$6,0)),'State Landscape Data'!$B$8:$B$57,$C185,'State Landscape Data'!$C$8:$C$57,$D185)),"-",SUMIFS(INDEX('State Landscape Data'!$M$8:$AE$57,0,MATCH(CONCATENATE($J185,L$6),'State Landscape Data'!$M$6:$AE$6,0)),'State Landscape Data'!$B$8:$B$57,$C185,'State Landscape Data'!$C$8:$C$57,$D185))</f>
        <v>0</v>
      </c>
      <c r="M185" s="43">
        <f>IF(ISNA(SUMIFS(INDEX('State Landscape Data'!$M$8:$AE$57,0,MATCH(CONCATENATE($J185,M$6),'State Landscape Data'!$M$6:$AE$6,0)),'State Landscape Data'!$B$8:$B$57,$C185,'State Landscape Data'!$C$8:$C$57,$D185)),"-",SUMIFS(INDEX('State Landscape Data'!$M$8:$AE$57,0,MATCH(CONCATENATE($J185,M$6),'State Landscape Data'!$M$6:$AE$6,0)),'State Landscape Data'!$B$8:$B$57,$C185,'State Landscape Data'!$C$8:$C$57,$D185))</f>
        <v>0</v>
      </c>
      <c r="N185" s="154">
        <f>IF(ISNA(SUMIFS(INDEX('State Landscape Data'!$M$8:$AE$57,0,MATCH(CONCATENATE($J185,N$6),'State Landscape Data'!$M$6:$AE$6,0)),'State Landscape Data'!$B$8:$B$57,$C185,'State Landscape Data'!$C$8:$C$57,$D185)),"-",SUMIFS(INDEX('State Landscape Data'!$M$8:$AE$57,0,MATCH(CONCATENATE($J185,N$6),'State Landscape Data'!$M$6:$AE$6,0)),'State Landscape Data'!$B$8:$B$57,$C185,'State Landscape Data'!$C$8:$C$57,$D185))</f>
        <v>0</v>
      </c>
    </row>
    <row r="186" spans="2:14" x14ac:dyDescent="0.35">
      <c r="B186" s="37" t="s">
        <v>80</v>
      </c>
      <c r="C186" s="38" t="str">
        <f>IF(ISBLANK('State Landscape Data'!$B$27),"-",'State Landscape Data'!$B$27)</f>
        <v>-</v>
      </c>
      <c r="D186" s="38" t="str">
        <f>IF(ISBLANK('State Landscape Data'!$C$27),"-",'State Landscape Data'!$C$27)</f>
        <v>-</v>
      </c>
      <c r="E186" s="38" t="str">
        <f>IF(ISBLANK('State Landscape Data'!$D$27),"-",'State Landscape Data'!$D$27)</f>
        <v>-</v>
      </c>
      <c r="F186" s="38" t="str">
        <f>IF(ISBLANK('State Landscape Data'!$E$27),"-",'State Landscape Data'!$E$27)</f>
        <v>-</v>
      </c>
      <c r="G186" s="38" t="str">
        <f>IF(ISBLANK('State Landscape Data'!$F$27),"-",'State Landscape Data'!$F$27)</f>
        <v>-</v>
      </c>
      <c r="H186" s="38">
        <v>4</v>
      </c>
      <c r="I186" s="38" t="s">
        <v>65</v>
      </c>
      <c r="J186" s="38" t="str">
        <f t="shared" si="22"/>
        <v>4Goal</v>
      </c>
      <c r="K186" s="38" t="str">
        <f>IF(ISBLANK('State Landscape Data'!$K$27),"-",'State Landscape Data'!$K$27)</f>
        <v>-</v>
      </c>
      <c r="L186" s="43" t="str">
        <f>IF(ISNA(SUMIFS(INDEX('State Landscape Data'!$M$8:$AE$57,0,MATCH(CONCATENATE($J186,L$6),'State Landscape Data'!$M$6:$AE$6,0)),'State Landscape Data'!$B$8:$B$57,$C186,'State Landscape Data'!$C$8:$C$57,$D186)),"-",SUMIFS(INDEX('State Landscape Data'!$M$8:$AE$57,0,MATCH(CONCATENATE($J186,L$6),'State Landscape Data'!$M$6:$AE$6,0)),'State Landscape Data'!$B$8:$B$57,$C186,'State Landscape Data'!$C$8:$C$57,$D186))</f>
        <v>-</v>
      </c>
      <c r="M186" s="43" t="str">
        <f>IF(ISNA(SUMIFS(INDEX('State Landscape Data'!$M$8:$AE$57,0,MATCH(CONCATENATE($J186,M$6),'State Landscape Data'!$M$6:$AE$6,0)),'State Landscape Data'!$B$8:$B$57,$C186,'State Landscape Data'!$C$8:$C$57,$D186)),"-",SUMIFS(INDEX('State Landscape Data'!$M$8:$AE$57,0,MATCH(CONCATENATE($J186,M$6),'State Landscape Data'!$M$6:$AE$6,0)),'State Landscape Data'!$B$8:$B$57,$C186,'State Landscape Data'!$C$8:$C$57,$D186))</f>
        <v>-</v>
      </c>
      <c r="N186" s="154">
        <f>IF(ISNA(SUMIFS(INDEX('State Landscape Data'!$M$8:$AE$57,0,MATCH(CONCATENATE($J186,N$6),'State Landscape Data'!$M$6:$AE$6,0)),'State Landscape Data'!$B$8:$B$57,$C186,'State Landscape Data'!$C$8:$C$57,$D186)),"-",SUMIFS(INDEX('State Landscape Data'!$M$8:$AE$57,0,MATCH(CONCATENATE($J186,N$6),'State Landscape Data'!$M$6:$AE$6,0)),'State Landscape Data'!$B$8:$B$57,$C186,'State Landscape Data'!$C$8:$C$57,$D186))</f>
        <v>0</v>
      </c>
    </row>
    <row r="187" spans="2:14" x14ac:dyDescent="0.35">
      <c r="B187" s="37" t="s">
        <v>80</v>
      </c>
      <c r="C187" s="38" t="str">
        <f>IF(ISBLANK('State Landscape Data'!$B$28),"-",'State Landscape Data'!$B$28)</f>
        <v>-</v>
      </c>
      <c r="D187" s="38" t="str">
        <f>IF(ISBLANK('State Landscape Data'!$C$28),"-",'State Landscape Data'!$C$28)</f>
        <v>-</v>
      </c>
      <c r="E187" s="38" t="str">
        <f>IF(ISBLANK('State Landscape Data'!$D$28),"-",'State Landscape Data'!$D$28)</f>
        <v>-</v>
      </c>
      <c r="F187" s="38" t="str">
        <f>IF(ISBLANK('State Landscape Data'!$E$28),"-",'State Landscape Data'!$E$28)</f>
        <v>-</v>
      </c>
      <c r="G187" s="38" t="str">
        <f>IF(ISBLANK('State Landscape Data'!$F$28),"-",'State Landscape Data'!$F$28)</f>
        <v>-</v>
      </c>
      <c r="H187" s="38" t="s">
        <v>64</v>
      </c>
      <c r="I187" s="38" t="s">
        <v>64</v>
      </c>
      <c r="J187" s="38" t="str">
        <f t="shared" si="20"/>
        <v>BaselineBaseline</v>
      </c>
      <c r="K187" s="38" t="str">
        <f>IF(ISBLANK('State Landscape Data'!$K$28),"-",'State Landscape Data'!$K$28)</f>
        <v>-</v>
      </c>
      <c r="L187" s="43">
        <f>IF(ISNA(SUMIFS(INDEX('State Landscape Data'!$M$8:$AE$57,0,MATCH(CONCATENATE($J187,L$6),'State Landscape Data'!$M$6:$AE$6,0)),'State Landscape Data'!$B$8:$B$57,$C187,'State Landscape Data'!$C$8:$C$57,$D187)),"-",SUMIFS(INDEX('State Landscape Data'!$M$8:$AE$57,0,MATCH(CONCATENATE($J187,L$6),'State Landscape Data'!$M$6:$AE$6,0)),'State Landscape Data'!$B$8:$B$57,$C187,'State Landscape Data'!$C$8:$C$57,$D187))</f>
        <v>0</v>
      </c>
      <c r="M187" s="43">
        <f>IF(ISNA(SUMIFS(INDEX('State Landscape Data'!$M$8:$AE$57,0,MATCH(CONCATENATE($J187,M$6),'State Landscape Data'!$M$6:$AE$6,0)),'State Landscape Data'!$B$8:$B$57,$C187,'State Landscape Data'!$C$8:$C$57,$D187)),"-",SUMIFS(INDEX('State Landscape Data'!$M$8:$AE$57,0,MATCH(CONCATENATE($J187,M$6),'State Landscape Data'!$M$6:$AE$6,0)),'State Landscape Data'!$B$8:$B$57,$C187,'State Landscape Data'!$C$8:$C$57,$D187))</f>
        <v>0</v>
      </c>
      <c r="N187" s="154">
        <f>IF(ISNA(SUMIFS(INDEX('State Landscape Data'!$M$8:$AE$57,0,MATCH(CONCATENATE($J187,N$6),'State Landscape Data'!$M$6:$AE$6,0)),'State Landscape Data'!$B$8:$B$57,$C187,'State Landscape Data'!$C$8:$C$57,$D187)),"-",SUMIFS(INDEX('State Landscape Data'!$M$8:$AE$57,0,MATCH(CONCATENATE($J187,N$6),'State Landscape Data'!$M$6:$AE$6,0)),'State Landscape Data'!$B$8:$B$57,$C187,'State Landscape Data'!$C$8:$C$57,$D187))</f>
        <v>0</v>
      </c>
    </row>
    <row r="188" spans="2:14" x14ac:dyDescent="0.35">
      <c r="B188" s="37" t="s">
        <v>80</v>
      </c>
      <c r="C188" s="38" t="str">
        <f>IF(ISBLANK('State Landscape Data'!$B$28),"-",'State Landscape Data'!$B$28)</f>
        <v>-</v>
      </c>
      <c r="D188" s="38" t="str">
        <f>IF(ISBLANK('State Landscape Data'!$C$28),"-",'State Landscape Data'!$C$28)</f>
        <v>-</v>
      </c>
      <c r="E188" s="38" t="str">
        <f>IF(ISBLANK('State Landscape Data'!$D$28),"-",'State Landscape Data'!$D$28)</f>
        <v>-</v>
      </c>
      <c r="F188" s="38" t="str">
        <f>IF(ISBLANK('State Landscape Data'!$E$28),"-",'State Landscape Data'!$E$28)</f>
        <v>-</v>
      </c>
      <c r="G188" s="38" t="str">
        <f>IF(ISBLANK('State Landscape Data'!$F$28),"-",'State Landscape Data'!$F$28)</f>
        <v>-</v>
      </c>
      <c r="H188" s="38">
        <v>1</v>
      </c>
      <c r="I188" s="38">
        <v>5</v>
      </c>
      <c r="J188" s="38" t="str">
        <f t="shared" si="20"/>
        <v>15</v>
      </c>
      <c r="K188" s="38" t="str">
        <f>IF(ISBLANK('State Landscape Data'!$K$28),"-",'State Landscape Data'!$K$28)</f>
        <v>-</v>
      </c>
      <c r="L188" s="43">
        <f>IF(ISNA(SUMIFS(INDEX('State Landscape Data'!$M$8:$AE$57,0,MATCH(CONCATENATE($J188,L$6),'State Landscape Data'!$M$6:$AE$6,0)),'State Landscape Data'!$B$8:$B$57,$C188,'State Landscape Data'!$C$8:$C$57,$D188)),"-",SUMIFS(INDEX('State Landscape Data'!$M$8:$AE$57,0,MATCH(CONCATENATE($J188,L$6),'State Landscape Data'!$M$6:$AE$6,0)),'State Landscape Data'!$B$8:$B$57,$C188,'State Landscape Data'!$C$8:$C$57,$D188))</f>
        <v>0</v>
      </c>
      <c r="M188" s="43">
        <f>IF(ISNA(SUMIFS(INDEX('State Landscape Data'!$M$8:$AE$57,0,MATCH(CONCATENATE($J188,M$6),'State Landscape Data'!$M$6:$AE$6,0)),'State Landscape Data'!$B$8:$B$57,$C188,'State Landscape Data'!$C$8:$C$57,$D188)),"-",SUMIFS(INDEX('State Landscape Data'!$M$8:$AE$57,0,MATCH(CONCATENATE($J188,M$6),'State Landscape Data'!$M$6:$AE$6,0)),'State Landscape Data'!$B$8:$B$57,$C188,'State Landscape Data'!$C$8:$C$57,$D188))</f>
        <v>0</v>
      </c>
      <c r="N188" s="154">
        <f>IF(ISNA(SUMIFS(INDEX('State Landscape Data'!$M$8:$AE$57,0,MATCH(CONCATENATE($J188,N$6),'State Landscape Data'!$M$6:$AE$6,0)),'State Landscape Data'!$B$8:$B$57,$C188,'State Landscape Data'!$C$8:$C$57,$D188)),"-",SUMIFS(INDEX('State Landscape Data'!$M$8:$AE$57,0,MATCH(CONCATENATE($J188,N$6),'State Landscape Data'!$M$6:$AE$6,0)),'State Landscape Data'!$B$8:$B$57,$C188,'State Landscape Data'!$C$8:$C$57,$D188))</f>
        <v>0</v>
      </c>
    </row>
    <row r="189" spans="2:14" x14ac:dyDescent="0.35">
      <c r="B189" s="37" t="s">
        <v>80</v>
      </c>
      <c r="C189" s="38" t="str">
        <f>IF(ISBLANK('State Landscape Data'!$B$28),"-",'State Landscape Data'!$B$28)</f>
        <v>-</v>
      </c>
      <c r="D189" s="38" t="str">
        <f>IF(ISBLANK('State Landscape Data'!$C$28),"-",'State Landscape Data'!$C$28)</f>
        <v>-</v>
      </c>
      <c r="E189" s="38" t="str">
        <f>IF(ISBLANK('State Landscape Data'!$D$28),"-",'State Landscape Data'!$D$28)</f>
        <v>-</v>
      </c>
      <c r="F189" s="38" t="str">
        <f>IF(ISBLANK('State Landscape Data'!$E$28),"-",'State Landscape Data'!$E$28)</f>
        <v>-</v>
      </c>
      <c r="G189" s="38" t="str">
        <f>IF(ISBLANK('State Landscape Data'!$F$28),"-",'State Landscape Data'!$F$28)</f>
        <v>-</v>
      </c>
      <c r="H189" s="38">
        <v>1</v>
      </c>
      <c r="I189" s="38" t="s">
        <v>65</v>
      </c>
      <c r="J189" s="38" t="str">
        <f t="shared" si="20"/>
        <v>1Goal</v>
      </c>
      <c r="K189" s="38" t="str">
        <f>IF(ISBLANK('State Landscape Data'!$K$28),"-",'State Landscape Data'!$K$28)</f>
        <v>-</v>
      </c>
      <c r="L189" s="43" t="str">
        <f>IF(ISNA(SUMIFS(INDEX('State Landscape Data'!$M$8:$AE$57,0,MATCH(CONCATENATE($J189,L$6),'State Landscape Data'!$M$6:$AE$6,0)),'State Landscape Data'!$B$8:$B$57,$C189,'State Landscape Data'!$C$8:$C$57,$D189)),"-",SUMIFS(INDEX('State Landscape Data'!$M$8:$AE$57,0,MATCH(CONCATENATE($J189,L$6),'State Landscape Data'!$M$6:$AE$6,0)),'State Landscape Data'!$B$8:$B$57,$C189,'State Landscape Data'!$C$8:$C$57,$D189))</f>
        <v>-</v>
      </c>
      <c r="M189" s="43" t="str">
        <f>IF(ISNA(SUMIFS(INDEX('State Landscape Data'!$M$8:$AE$57,0,MATCH(CONCATENATE($J189,M$6),'State Landscape Data'!$M$6:$AE$6,0)),'State Landscape Data'!$B$8:$B$57,$C189,'State Landscape Data'!$C$8:$C$57,$D189)),"-",SUMIFS(INDEX('State Landscape Data'!$M$8:$AE$57,0,MATCH(CONCATENATE($J189,M$6),'State Landscape Data'!$M$6:$AE$6,0)),'State Landscape Data'!$B$8:$B$57,$C189,'State Landscape Data'!$C$8:$C$57,$D189))</f>
        <v>-</v>
      </c>
      <c r="N189" s="154">
        <f>IF(ISNA(SUMIFS(INDEX('State Landscape Data'!$M$8:$AE$57,0,MATCH(CONCATENATE($J189,N$6),'State Landscape Data'!$M$6:$AE$6,0)),'State Landscape Data'!$B$8:$B$57,$C189,'State Landscape Data'!$C$8:$C$57,$D189)),"-",SUMIFS(INDEX('State Landscape Data'!$M$8:$AE$57,0,MATCH(CONCATENATE($J189,N$6),'State Landscape Data'!$M$6:$AE$6,0)),'State Landscape Data'!$B$8:$B$57,$C189,'State Landscape Data'!$C$8:$C$57,$D189))</f>
        <v>0</v>
      </c>
    </row>
    <row r="190" spans="2:14" x14ac:dyDescent="0.35">
      <c r="B190" s="37" t="s">
        <v>80</v>
      </c>
      <c r="C190" s="38" t="str">
        <f>IF(ISBLANK('State Landscape Data'!$B$28),"-",'State Landscape Data'!$B$28)</f>
        <v>-</v>
      </c>
      <c r="D190" s="38" t="str">
        <f>IF(ISBLANK('State Landscape Data'!$C$28),"-",'State Landscape Data'!$C$28)</f>
        <v>-</v>
      </c>
      <c r="E190" s="38" t="str">
        <f>IF(ISBLANK('State Landscape Data'!$D$28),"-",'State Landscape Data'!$D$28)</f>
        <v>-</v>
      </c>
      <c r="F190" s="38" t="str">
        <f>IF(ISBLANK('State Landscape Data'!$E$28),"-",'State Landscape Data'!$E$28)</f>
        <v>-</v>
      </c>
      <c r="G190" s="38" t="str">
        <f>IF(ISBLANK('State Landscape Data'!$F$28),"-",'State Landscape Data'!$F$28)</f>
        <v>-</v>
      </c>
      <c r="H190" s="38">
        <v>2</v>
      </c>
      <c r="I190" s="38">
        <v>5</v>
      </c>
      <c r="J190" s="38" t="str">
        <f t="shared" si="20"/>
        <v>25</v>
      </c>
      <c r="K190" s="38" t="str">
        <f>IF(ISBLANK('State Landscape Data'!$K$28),"-",'State Landscape Data'!$K$28)</f>
        <v>-</v>
      </c>
      <c r="L190" s="43">
        <f>IF(ISNA(SUMIFS(INDEX('State Landscape Data'!$M$8:$AE$57,0,MATCH(CONCATENATE($J190,L$6),'State Landscape Data'!$M$6:$AE$6,0)),'State Landscape Data'!$B$8:$B$57,$C190,'State Landscape Data'!$C$8:$C$57,$D190)),"-",SUMIFS(INDEX('State Landscape Data'!$M$8:$AE$57,0,MATCH(CONCATENATE($J190,L$6),'State Landscape Data'!$M$6:$AE$6,0)),'State Landscape Data'!$B$8:$B$57,$C190,'State Landscape Data'!$C$8:$C$57,$D190))</f>
        <v>0</v>
      </c>
      <c r="M190" s="43">
        <f>IF(ISNA(SUMIFS(INDEX('State Landscape Data'!$M$8:$AE$57,0,MATCH(CONCATENATE($J190,M$6),'State Landscape Data'!$M$6:$AE$6,0)),'State Landscape Data'!$B$8:$B$57,$C190,'State Landscape Data'!$C$8:$C$57,$D190)),"-",SUMIFS(INDEX('State Landscape Data'!$M$8:$AE$57,0,MATCH(CONCATENATE($J190,M$6),'State Landscape Data'!$M$6:$AE$6,0)),'State Landscape Data'!$B$8:$B$57,$C190,'State Landscape Data'!$C$8:$C$57,$D190))</f>
        <v>0</v>
      </c>
      <c r="N190" s="154">
        <f>IF(ISNA(SUMIFS(INDEX('State Landscape Data'!$M$8:$AE$57,0,MATCH(CONCATENATE($J190,N$6),'State Landscape Data'!$M$6:$AE$6,0)),'State Landscape Data'!$B$8:$B$57,$C190,'State Landscape Data'!$C$8:$C$57,$D190)),"-",SUMIFS(INDEX('State Landscape Data'!$M$8:$AE$57,0,MATCH(CONCATENATE($J190,N$6),'State Landscape Data'!$M$6:$AE$6,0)),'State Landscape Data'!$B$8:$B$57,$C190,'State Landscape Data'!$C$8:$C$57,$D190))</f>
        <v>0</v>
      </c>
    </row>
    <row r="191" spans="2:14" x14ac:dyDescent="0.35">
      <c r="B191" s="37" t="s">
        <v>80</v>
      </c>
      <c r="C191" s="38" t="str">
        <f>IF(ISBLANK('State Landscape Data'!$B$28),"-",'State Landscape Data'!$B$28)</f>
        <v>-</v>
      </c>
      <c r="D191" s="38" t="str">
        <f>IF(ISBLANK('State Landscape Data'!$C$28),"-",'State Landscape Data'!$C$28)</f>
        <v>-</v>
      </c>
      <c r="E191" s="38" t="str">
        <f>IF(ISBLANK('State Landscape Data'!$D$28),"-",'State Landscape Data'!$D$28)</f>
        <v>-</v>
      </c>
      <c r="F191" s="38" t="str">
        <f>IF(ISBLANK('State Landscape Data'!$E$28),"-",'State Landscape Data'!$E$28)</f>
        <v>-</v>
      </c>
      <c r="G191" s="38" t="str">
        <f>IF(ISBLANK('State Landscape Data'!$F$28),"-",'State Landscape Data'!$F$28)</f>
        <v>-</v>
      </c>
      <c r="H191" s="38">
        <v>2</v>
      </c>
      <c r="I191" s="38" t="s">
        <v>65</v>
      </c>
      <c r="J191" s="38" t="str">
        <f t="shared" si="20"/>
        <v>2Goal</v>
      </c>
      <c r="K191" s="38" t="str">
        <f>IF(ISBLANK('State Landscape Data'!$K$28),"-",'State Landscape Data'!$K$28)</f>
        <v>-</v>
      </c>
      <c r="L191" s="43" t="str">
        <f>IF(ISNA(SUMIFS(INDEX('State Landscape Data'!$M$8:$AE$57,0,MATCH(CONCATENATE($J191,L$6),'State Landscape Data'!$M$6:$AE$6,0)),'State Landscape Data'!$B$8:$B$57,$C191,'State Landscape Data'!$C$8:$C$57,$D191)),"-",SUMIFS(INDEX('State Landscape Data'!$M$8:$AE$57,0,MATCH(CONCATENATE($J191,L$6),'State Landscape Data'!$M$6:$AE$6,0)),'State Landscape Data'!$B$8:$B$57,$C191,'State Landscape Data'!$C$8:$C$57,$D191))</f>
        <v>-</v>
      </c>
      <c r="M191" s="43" t="str">
        <f>IF(ISNA(SUMIFS(INDEX('State Landscape Data'!$M$8:$AE$57,0,MATCH(CONCATENATE($J191,M$6),'State Landscape Data'!$M$6:$AE$6,0)),'State Landscape Data'!$B$8:$B$57,$C191,'State Landscape Data'!$C$8:$C$57,$D191)),"-",SUMIFS(INDEX('State Landscape Data'!$M$8:$AE$57,0,MATCH(CONCATENATE($J191,M$6),'State Landscape Data'!$M$6:$AE$6,0)),'State Landscape Data'!$B$8:$B$57,$C191,'State Landscape Data'!$C$8:$C$57,$D191))</f>
        <v>-</v>
      </c>
      <c r="N191" s="154">
        <f>IF(ISNA(SUMIFS(INDEX('State Landscape Data'!$M$8:$AE$57,0,MATCH(CONCATENATE($J191,N$6),'State Landscape Data'!$M$6:$AE$6,0)),'State Landscape Data'!$B$8:$B$57,$C191,'State Landscape Data'!$C$8:$C$57,$D191)),"-",SUMIFS(INDEX('State Landscape Data'!$M$8:$AE$57,0,MATCH(CONCATENATE($J191,N$6),'State Landscape Data'!$M$6:$AE$6,0)),'State Landscape Data'!$B$8:$B$57,$C191,'State Landscape Data'!$C$8:$C$57,$D191))</f>
        <v>0</v>
      </c>
    </row>
    <row r="192" spans="2:14" x14ac:dyDescent="0.35">
      <c r="B192" s="37" t="s">
        <v>80</v>
      </c>
      <c r="C192" s="38" t="str">
        <f>IF(ISBLANK('State Landscape Data'!$B$28),"-",'State Landscape Data'!$B$28)</f>
        <v>-</v>
      </c>
      <c r="D192" s="38" t="str">
        <f>IF(ISBLANK('State Landscape Data'!$C$28),"-",'State Landscape Data'!$C$28)</f>
        <v>-</v>
      </c>
      <c r="E192" s="38" t="str">
        <f>IF(ISBLANK('State Landscape Data'!$D$28),"-",'State Landscape Data'!$D$28)</f>
        <v>-</v>
      </c>
      <c r="F192" s="38" t="str">
        <f>IF(ISBLANK('State Landscape Data'!$E$28),"-",'State Landscape Data'!$E$28)</f>
        <v>-</v>
      </c>
      <c r="G192" s="38" t="str">
        <f>IF(ISBLANK('State Landscape Data'!$F$28),"-",'State Landscape Data'!$F$28)</f>
        <v>-</v>
      </c>
      <c r="H192" s="38">
        <v>3</v>
      </c>
      <c r="I192" s="38">
        <v>5</v>
      </c>
      <c r="J192" s="38" t="str">
        <f t="shared" si="20"/>
        <v>35</v>
      </c>
      <c r="K192" s="38" t="str">
        <f>IF(ISBLANK('State Landscape Data'!$K$28),"-",'State Landscape Data'!$K$28)</f>
        <v>-</v>
      </c>
      <c r="L192" s="43">
        <f>IF(ISNA(SUMIFS(INDEX('State Landscape Data'!$M$8:$AE$57,0,MATCH(CONCATENATE($J192,L$6),'State Landscape Data'!$M$6:$AE$6,0)),'State Landscape Data'!$B$8:$B$57,$C192,'State Landscape Data'!$C$8:$C$57,$D192)),"-",SUMIFS(INDEX('State Landscape Data'!$M$8:$AE$57,0,MATCH(CONCATENATE($J192,L$6),'State Landscape Data'!$M$6:$AE$6,0)),'State Landscape Data'!$B$8:$B$57,$C192,'State Landscape Data'!$C$8:$C$57,$D192))</f>
        <v>0</v>
      </c>
      <c r="M192" s="43">
        <f>IF(ISNA(SUMIFS(INDEX('State Landscape Data'!$M$8:$AE$57,0,MATCH(CONCATENATE($J192,M$6),'State Landscape Data'!$M$6:$AE$6,0)),'State Landscape Data'!$B$8:$B$57,$C192,'State Landscape Data'!$C$8:$C$57,$D192)),"-",SUMIFS(INDEX('State Landscape Data'!$M$8:$AE$57,0,MATCH(CONCATENATE($J192,M$6),'State Landscape Data'!$M$6:$AE$6,0)),'State Landscape Data'!$B$8:$B$57,$C192,'State Landscape Data'!$C$8:$C$57,$D192))</f>
        <v>0</v>
      </c>
      <c r="N192" s="154">
        <f>IF(ISNA(SUMIFS(INDEX('State Landscape Data'!$M$8:$AE$57,0,MATCH(CONCATENATE($J192,N$6),'State Landscape Data'!$M$6:$AE$6,0)),'State Landscape Data'!$B$8:$B$57,$C192,'State Landscape Data'!$C$8:$C$57,$D192)),"-",SUMIFS(INDEX('State Landscape Data'!$M$8:$AE$57,0,MATCH(CONCATENATE($J192,N$6),'State Landscape Data'!$M$6:$AE$6,0)),'State Landscape Data'!$B$8:$B$57,$C192,'State Landscape Data'!$C$8:$C$57,$D192))</f>
        <v>0</v>
      </c>
    </row>
    <row r="193" spans="2:14" x14ac:dyDescent="0.35">
      <c r="B193" s="37" t="s">
        <v>80</v>
      </c>
      <c r="C193" s="38" t="str">
        <f>IF(ISBLANK('State Landscape Data'!$B$28),"-",'State Landscape Data'!$B$28)</f>
        <v>-</v>
      </c>
      <c r="D193" s="38" t="str">
        <f>IF(ISBLANK('State Landscape Data'!$C$28),"-",'State Landscape Data'!$C$28)</f>
        <v>-</v>
      </c>
      <c r="E193" s="38" t="str">
        <f>IF(ISBLANK('State Landscape Data'!$D$28),"-",'State Landscape Data'!$D$28)</f>
        <v>-</v>
      </c>
      <c r="F193" s="38" t="str">
        <f>IF(ISBLANK('State Landscape Data'!$E$28),"-",'State Landscape Data'!$E$28)</f>
        <v>-</v>
      </c>
      <c r="G193" s="38" t="str">
        <f>IF(ISBLANK('State Landscape Data'!$F$28),"-",'State Landscape Data'!$F$28)</f>
        <v>-</v>
      </c>
      <c r="H193" s="38">
        <v>3</v>
      </c>
      <c r="I193" s="38" t="s">
        <v>65</v>
      </c>
      <c r="J193" s="38" t="str">
        <f t="shared" si="20"/>
        <v>3Goal</v>
      </c>
      <c r="K193" s="38" t="str">
        <f>IF(ISBLANK('State Landscape Data'!$K$28),"-",'State Landscape Data'!$K$28)</f>
        <v>-</v>
      </c>
      <c r="L193" s="43" t="str">
        <f>IF(ISNA(SUMIFS(INDEX('State Landscape Data'!$M$8:$AE$57,0,MATCH(CONCATENATE($J193,L$6),'State Landscape Data'!$M$6:$AE$6,0)),'State Landscape Data'!$B$8:$B$57,$C193,'State Landscape Data'!$C$8:$C$57,$D193)),"-",SUMIFS(INDEX('State Landscape Data'!$M$8:$AE$57,0,MATCH(CONCATENATE($J193,L$6),'State Landscape Data'!$M$6:$AE$6,0)),'State Landscape Data'!$B$8:$B$57,$C193,'State Landscape Data'!$C$8:$C$57,$D193))</f>
        <v>-</v>
      </c>
      <c r="M193" s="43" t="str">
        <f>IF(ISNA(SUMIFS(INDEX('State Landscape Data'!$M$8:$AE$57,0,MATCH(CONCATENATE($J193,M$6),'State Landscape Data'!$M$6:$AE$6,0)),'State Landscape Data'!$B$8:$B$57,$C193,'State Landscape Data'!$C$8:$C$57,$D193)),"-",SUMIFS(INDEX('State Landscape Data'!$M$8:$AE$57,0,MATCH(CONCATENATE($J193,M$6),'State Landscape Data'!$M$6:$AE$6,0)),'State Landscape Data'!$B$8:$B$57,$C193,'State Landscape Data'!$C$8:$C$57,$D193))</f>
        <v>-</v>
      </c>
      <c r="N193" s="154">
        <f>IF(ISNA(SUMIFS(INDEX('State Landscape Data'!$M$8:$AE$57,0,MATCH(CONCATENATE($J193,N$6),'State Landscape Data'!$M$6:$AE$6,0)),'State Landscape Data'!$B$8:$B$57,$C193,'State Landscape Data'!$C$8:$C$57,$D193)),"-",SUMIFS(INDEX('State Landscape Data'!$M$8:$AE$57,0,MATCH(CONCATENATE($J193,N$6),'State Landscape Data'!$M$6:$AE$6,0)),'State Landscape Data'!$B$8:$B$57,$C193,'State Landscape Data'!$C$8:$C$57,$D193))</f>
        <v>0</v>
      </c>
    </row>
    <row r="194" spans="2:14" x14ac:dyDescent="0.35">
      <c r="B194" s="37" t="s">
        <v>80</v>
      </c>
      <c r="C194" s="38" t="str">
        <f>IF(ISBLANK('State Landscape Data'!$B$28),"-",'State Landscape Data'!$B$28)</f>
        <v>-</v>
      </c>
      <c r="D194" s="38" t="str">
        <f>IF(ISBLANK('State Landscape Data'!$C$28),"-",'State Landscape Data'!$C$28)</f>
        <v>-</v>
      </c>
      <c r="E194" s="38" t="str">
        <f>IF(ISBLANK('State Landscape Data'!$D$28),"-",'State Landscape Data'!$D$28)</f>
        <v>-</v>
      </c>
      <c r="F194" s="38" t="str">
        <f>IF(ISBLANK('State Landscape Data'!$E$28),"-",'State Landscape Data'!$E$28)</f>
        <v>-</v>
      </c>
      <c r="G194" s="38" t="str">
        <f>IF(ISBLANK('State Landscape Data'!$F$28),"-",'State Landscape Data'!$F$28)</f>
        <v>-</v>
      </c>
      <c r="H194" s="38">
        <v>4</v>
      </c>
      <c r="I194" s="38">
        <v>5</v>
      </c>
      <c r="J194" s="38" t="str">
        <f t="shared" ref="J194:J195" si="23">CONCATENATE(H194,I194)</f>
        <v>45</v>
      </c>
      <c r="K194" s="38" t="str">
        <f>IF(ISBLANK('State Landscape Data'!$K$28),"-",'State Landscape Data'!$K$28)</f>
        <v>-</v>
      </c>
      <c r="L194" s="43">
        <f>IF(ISNA(SUMIFS(INDEX('State Landscape Data'!$M$8:$AE$57,0,MATCH(CONCATENATE($J194,L$6),'State Landscape Data'!$M$6:$AE$6,0)),'State Landscape Data'!$B$8:$B$57,$C194,'State Landscape Data'!$C$8:$C$57,$D194)),"-",SUMIFS(INDEX('State Landscape Data'!$M$8:$AE$57,0,MATCH(CONCATENATE($J194,L$6),'State Landscape Data'!$M$6:$AE$6,0)),'State Landscape Data'!$B$8:$B$57,$C194,'State Landscape Data'!$C$8:$C$57,$D194))</f>
        <v>0</v>
      </c>
      <c r="M194" s="43">
        <f>IF(ISNA(SUMIFS(INDEX('State Landscape Data'!$M$8:$AE$57,0,MATCH(CONCATENATE($J194,M$6),'State Landscape Data'!$M$6:$AE$6,0)),'State Landscape Data'!$B$8:$B$57,$C194,'State Landscape Data'!$C$8:$C$57,$D194)),"-",SUMIFS(INDEX('State Landscape Data'!$M$8:$AE$57,0,MATCH(CONCATENATE($J194,M$6),'State Landscape Data'!$M$6:$AE$6,0)),'State Landscape Data'!$B$8:$B$57,$C194,'State Landscape Data'!$C$8:$C$57,$D194))</f>
        <v>0</v>
      </c>
      <c r="N194" s="154">
        <f>IF(ISNA(SUMIFS(INDEX('State Landscape Data'!$M$8:$AE$57,0,MATCH(CONCATENATE($J194,N$6),'State Landscape Data'!$M$6:$AE$6,0)),'State Landscape Data'!$B$8:$B$57,$C194,'State Landscape Data'!$C$8:$C$57,$D194)),"-",SUMIFS(INDEX('State Landscape Data'!$M$8:$AE$57,0,MATCH(CONCATENATE($J194,N$6),'State Landscape Data'!$M$6:$AE$6,0)),'State Landscape Data'!$B$8:$B$57,$C194,'State Landscape Data'!$C$8:$C$57,$D194))</f>
        <v>0</v>
      </c>
    </row>
    <row r="195" spans="2:14" x14ac:dyDescent="0.35">
      <c r="B195" s="37" t="s">
        <v>80</v>
      </c>
      <c r="C195" s="38" t="str">
        <f>IF(ISBLANK('State Landscape Data'!$B$28),"-",'State Landscape Data'!$B$28)</f>
        <v>-</v>
      </c>
      <c r="D195" s="38" t="str">
        <f>IF(ISBLANK('State Landscape Data'!$C$28),"-",'State Landscape Data'!$C$28)</f>
        <v>-</v>
      </c>
      <c r="E195" s="38" t="str">
        <f>IF(ISBLANK('State Landscape Data'!$D$28),"-",'State Landscape Data'!$D$28)</f>
        <v>-</v>
      </c>
      <c r="F195" s="38" t="str">
        <f>IF(ISBLANK('State Landscape Data'!$E$28),"-",'State Landscape Data'!$E$28)</f>
        <v>-</v>
      </c>
      <c r="G195" s="38" t="str">
        <f>IF(ISBLANK('State Landscape Data'!$F$28),"-",'State Landscape Data'!$F$28)</f>
        <v>-</v>
      </c>
      <c r="H195" s="38">
        <v>4</v>
      </c>
      <c r="I195" s="38" t="s">
        <v>65</v>
      </c>
      <c r="J195" s="38" t="str">
        <f t="shared" si="23"/>
        <v>4Goal</v>
      </c>
      <c r="K195" s="38" t="str">
        <f>IF(ISBLANK('State Landscape Data'!$K$28),"-",'State Landscape Data'!$K$28)</f>
        <v>-</v>
      </c>
      <c r="L195" s="43" t="str">
        <f>IF(ISNA(SUMIFS(INDEX('State Landscape Data'!$M$8:$AE$57,0,MATCH(CONCATENATE($J195,L$6),'State Landscape Data'!$M$6:$AE$6,0)),'State Landscape Data'!$B$8:$B$57,$C195,'State Landscape Data'!$C$8:$C$57,$D195)),"-",SUMIFS(INDEX('State Landscape Data'!$M$8:$AE$57,0,MATCH(CONCATENATE($J195,L$6),'State Landscape Data'!$M$6:$AE$6,0)),'State Landscape Data'!$B$8:$B$57,$C195,'State Landscape Data'!$C$8:$C$57,$D195))</f>
        <v>-</v>
      </c>
      <c r="M195" s="43" t="str">
        <f>IF(ISNA(SUMIFS(INDEX('State Landscape Data'!$M$8:$AE$57,0,MATCH(CONCATENATE($J195,M$6),'State Landscape Data'!$M$6:$AE$6,0)),'State Landscape Data'!$B$8:$B$57,$C195,'State Landscape Data'!$C$8:$C$57,$D195)),"-",SUMIFS(INDEX('State Landscape Data'!$M$8:$AE$57,0,MATCH(CONCATENATE($J195,M$6),'State Landscape Data'!$M$6:$AE$6,0)),'State Landscape Data'!$B$8:$B$57,$C195,'State Landscape Data'!$C$8:$C$57,$D195))</f>
        <v>-</v>
      </c>
      <c r="N195" s="154">
        <f>IF(ISNA(SUMIFS(INDEX('State Landscape Data'!$M$8:$AE$57,0,MATCH(CONCATENATE($J195,N$6),'State Landscape Data'!$M$6:$AE$6,0)),'State Landscape Data'!$B$8:$B$57,$C195,'State Landscape Data'!$C$8:$C$57,$D195)),"-",SUMIFS(INDEX('State Landscape Data'!$M$8:$AE$57,0,MATCH(CONCATENATE($J195,N$6),'State Landscape Data'!$M$6:$AE$6,0)),'State Landscape Data'!$B$8:$B$57,$C195,'State Landscape Data'!$C$8:$C$57,$D195))</f>
        <v>0</v>
      </c>
    </row>
    <row r="196" spans="2:14" x14ac:dyDescent="0.35">
      <c r="B196" s="37" t="s">
        <v>80</v>
      </c>
      <c r="C196" s="38" t="str">
        <f>IF(ISBLANK('State Landscape Data'!$B$29),"-",'State Landscape Data'!$B$29)</f>
        <v>-</v>
      </c>
      <c r="D196" s="38" t="str">
        <f>IF(ISBLANK('State Landscape Data'!$C$29),"-",'State Landscape Data'!$C$29)</f>
        <v>-</v>
      </c>
      <c r="E196" s="38" t="str">
        <f>IF(ISBLANK('State Landscape Data'!$D$29),"-",'State Landscape Data'!$D$29)</f>
        <v>-</v>
      </c>
      <c r="F196" s="38" t="str">
        <f>IF(ISBLANK('State Landscape Data'!$E$29),"-",'State Landscape Data'!$E$29)</f>
        <v>-</v>
      </c>
      <c r="G196" s="38" t="str">
        <f>IF(ISBLANK('State Landscape Data'!$F$29),"-",'State Landscape Data'!$F$29)</f>
        <v>-</v>
      </c>
      <c r="H196" s="38" t="s">
        <v>64</v>
      </c>
      <c r="I196" s="38" t="s">
        <v>64</v>
      </c>
      <c r="J196" s="38" t="str">
        <f t="shared" si="20"/>
        <v>BaselineBaseline</v>
      </c>
      <c r="K196" s="38" t="str">
        <f>IF(ISBLANK('State Landscape Data'!$K$29),"-",'State Landscape Data'!$K$29)</f>
        <v>-</v>
      </c>
      <c r="L196" s="43">
        <f>IF(ISNA(SUMIFS(INDEX('State Landscape Data'!$M$8:$AE$57,0,MATCH(CONCATENATE($J196,L$6),'State Landscape Data'!$M$6:$AE$6,0)),'State Landscape Data'!$B$8:$B$57,$C196,'State Landscape Data'!$C$8:$C$57,$D196)),"-",SUMIFS(INDEX('State Landscape Data'!$M$8:$AE$57,0,MATCH(CONCATENATE($J196,L$6),'State Landscape Data'!$M$6:$AE$6,0)),'State Landscape Data'!$B$8:$B$57,$C196,'State Landscape Data'!$C$8:$C$57,$D196))</f>
        <v>0</v>
      </c>
      <c r="M196" s="43">
        <f>IF(ISNA(SUMIFS(INDEX('State Landscape Data'!$M$8:$AE$57,0,MATCH(CONCATENATE($J196,M$6),'State Landscape Data'!$M$6:$AE$6,0)),'State Landscape Data'!$B$8:$B$57,$C196,'State Landscape Data'!$C$8:$C$57,$D196)),"-",SUMIFS(INDEX('State Landscape Data'!$M$8:$AE$57,0,MATCH(CONCATENATE($J196,M$6),'State Landscape Data'!$M$6:$AE$6,0)),'State Landscape Data'!$B$8:$B$57,$C196,'State Landscape Data'!$C$8:$C$57,$D196))</f>
        <v>0</v>
      </c>
      <c r="N196" s="154">
        <f>IF(ISNA(SUMIFS(INDEX('State Landscape Data'!$M$8:$AE$57,0,MATCH(CONCATENATE($J196,N$6),'State Landscape Data'!$M$6:$AE$6,0)),'State Landscape Data'!$B$8:$B$57,$C196,'State Landscape Data'!$C$8:$C$57,$D196)),"-",SUMIFS(INDEX('State Landscape Data'!$M$8:$AE$57,0,MATCH(CONCATENATE($J196,N$6),'State Landscape Data'!$M$6:$AE$6,0)),'State Landscape Data'!$B$8:$B$57,$C196,'State Landscape Data'!$C$8:$C$57,$D196))</f>
        <v>0</v>
      </c>
    </row>
    <row r="197" spans="2:14" x14ac:dyDescent="0.35">
      <c r="B197" s="37" t="s">
        <v>80</v>
      </c>
      <c r="C197" s="38" t="str">
        <f>IF(ISBLANK('State Landscape Data'!$B$29),"-",'State Landscape Data'!$B$29)</f>
        <v>-</v>
      </c>
      <c r="D197" s="38" t="str">
        <f>IF(ISBLANK('State Landscape Data'!$C$29),"-",'State Landscape Data'!$C$29)</f>
        <v>-</v>
      </c>
      <c r="E197" s="38" t="str">
        <f>IF(ISBLANK('State Landscape Data'!$D$29),"-",'State Landscape Data'!$D$29)</f>
        <v>-</v>
      </c>
      <c r="F197" s="38" t="str">
        <f>IF(ISBLANK('State Landscape Data'!$E$29),"-",'State Landscape Data'!$E$29)</f>
        <v>-</v>
      </c>
      <c r="G197" s="38" t="str">
        <f>IF(ISBLANK('State Landscape Data'!$F$29),"-",'State Landscape Data'!$F$29)</f>
        <v>-</v>
      </c>
      <c r="H197" s="38">
        <v>1</v>
      </c>
      <c r="I197" s="38">
        <v>5</v>
      </c>
      <c r="J197" s="38" t="str">
        <f t="shared" si="20"/>
        <v>15</v>
      </c>
      <c r="K197" s="38" t="str">
        <f>IF(ISBLANK('State Landscape Data'!$K$29),"-",'State Landscape Data'!$K$29)</f>
        <v>-</v>
      </c>
      <c r="L197" s="43">
        <f>IF(ISNA(SUMIFS(INDEX('State Landscape Data'!$M$8:$AE$57,0,MATCH(CONCATENATE($J197,L$6),'State Landscape Data'!$M$6:$AE$6,0)),'State Landscape Data'!$B$8:$B$57,$C197,'State Landscape Data'!$C$8:$C$57,$D197)),"-",SUMIFS(INDEX('State Landscape Data'!$M$8:$AE$57,0,MATCH(CONCATENATE($J197,L$6),'State Landscape Data'!$M$6:$AE$6,0)),'State Landscape Data'!$B$8:$B$57,$C197,'State Landscape Data'!$C$8:$C$57,$D197))</f>
        <v>0</v>
      </c>
      <c r="M197" s="43">
        <f>IF(ISNA(SUMIFS(INDEX('State Landscape Data'!$M$8:$AE$57,0,MATCH(CONCATENATE($J197,M$6),'State Landscape Data'!$M$6:$AE$6,0)),'State Landscape Data'!$B$8:$B$57,$C197,'State Landscape Data'!$C$8:$C$57,$D197)),"-",SUMIFS(INDEX('State Landscape Data'!$M$8:$AE$57,0,MATCH(CONCATENATE($J197,M$6),'State Landscape Data'!$M$6:$AE$6,0)),'State Landscape Data'!$B$8:$B$57,$C197,'State Landscape Data'!$C$8:$C$57,$D197))</f>
        <v>0</v>
      </c>
      <c r="N197" s="154">
        <f>IF(ISNA(SUMIFS(INDEX('State Landscape Data'!$M$8:$AE$57,0,MATCH(CONCATENATE($J197,N$6),'State Landscape Data'!$M$6:$AE$6,0)),'State Landscape Data'!$B$8:$B$57,$C197,'State Landscape Data'!$C$8:$C$57,$D197)),"-",SUMIFS(INDEX('State Landscape Data'!$M$8:$AE$57,0,MATCH(CONCATENATE($J197,N$6),'State Landscape Data'!$M$6:$AE$6,0)),'State Landscape Data'!$B$8:$B$57,$C197,'State Landscape Data'!$C$8:$C$57,$D197))</f>
        <v>0</v>
      </c>
    </row>
    <row r="198" spans="2:14" x14ac:dyDescent="0.35">
      <c r="B198" s="37" t="s">
        <v>80</v>
      </c>
      <c r="C198" s="38" t="str">
        <f>IF(ISBLANK('State Landscape Data'!$B$29),"-",'State Landscape Data'!$B$29)</f>
        <v>-</v>
      </c>
      <c r="D198" s="38" t="str">
        <f>IF(ISBLANK('State Landscape Data'!$C$29),"-",'State Landscape Data'!$C$29)</f>
        <v>-</v>
      </c>
      <c r="E198" s="38" t="str">
        <f>IF(ISBLANK('State Landscape Data'!$D$29),"-",'State Landscape Data'!$D$29)</f>
        <v>-</v>
      </c>
      <c r="F198" s="38" t="str">
        <f>IF(ISBLANK('State Landscape Data'!$E$29),"-",'State Landscape Data'!$E$29)</f>
        <v>-</v>
      </c>
      <c r="G198" s="38" t="str">
        <f>IF(ISBLANK('State Landscape Data'!$F$29),"-",'State Landscape Data'!$F$29)</f>
        <v>-</v>
      </c>
      <c r="H198" s="38">
        <v>1</v>
      </c>
      <c r="I198" s="38" t="s">
        <v>65</v>
      </c>
      <c r="J198" s="38" t="str">
        <f t="shared" si="20"/>
        <v>1Goal</v>
      </c>
      <c r="K198" s="38" t="str">
        <f>IF(ISBLANK('State Landscape Data'!$K$29),"-",'State Landscape Data'!$K$29)</f>
        <v>-</v>
      </c>
      <c r="L198" s="43" t="str">
        <f>IF(ISNA(SUMIFS(INDEX('State Landscape Data'!$M$8:$AE$57,0,MATCH(CONCATENATE($J198,L$6),'State Landscape Data'!$M$6:$AE$6,0)),'State Landscape Data'!$B$8:$B$57,$C198,'State Landscape Data'!$C$8:$C$57,$D198)),"-",SUMIFS(INDEX('State Landscape Data'!$M$8:$AE$57,0,MATCH(CONCATENATE($J198,L$6),'State Landscape Data'!$M$6:$AE$6,0)),'State Landscape Data'!$B$8:$B$57,$C198,'State Landscape Data'!$C$8:$C$57,$D198))</f>
        <v>-</v>
      </c>
      <c r="M198" s="43" t="str">
        <f>IF(ISNA(SUMIFS(INDEX('State Landscape Data'!$M$8:$AE$57,0,MATCH(CONCATENATE($J198,M$6),'State Landscape Data'!$M$6:$AE$6,0)),'State Landscape Data'!$B$8:$B$57,$C198,'State Landscape Data'!$C$8:$C$57,$D198)),"-",SUMIFS(INDEX('State Landscape Data'!$M$8:$AE$57,0,MATCH(CONCATENATE($J198,M$6),'State Landscape Data'!$M$6:$AE$6,0)),'State Landscape Data'!$B$8:$B$57,$C198,'State Landscape Data'!$C$8:$C$57,$D198))</f>
        <v>-</v>
      </c>
      <c r="N198" s="154">
        <f>IF(ISNA(SUMIFS(INDEX('State Landscape Data'!$M$8:$AE$57,0,MATCH(CONCATENATE($J198,N$6),'State Landscape Data'!$M$6:$AE$6,0)),'State Landscape Data'!$B$8:$B$57,$C198,'State Landscape Data'!$C$8:$C$57,$D198)),"-",SUMIFS(INDEX('State Landscape Data'!$M$8:$AE$57,0,MATCH(CONCATENATE($J198,N$6),'State Landscape Data'!$M$6:$AE$6,0)),'State Landscape Data'!$B$8:$B$57,$C198,'State Landscape Data'!$C$8:$C$57,$D198))</f>
        <v>0</v>
      </c>
    </row>
    <row r="199" spans="2:14" x14ac:dyDescent="0.35">
      <c r="B199" s="37" t="s">
        <v>80</v>
      </c>
      <c r="C199" s="38" t="str">
        <f>IF(ISBLANK('State Landscape Data'!$B$29),"-",'State Landscape Data'!$B$29)</f>
        <v>-</v>
      </c>
      <c r="D199" s="38" t="str">
        <f>IF(ISBLANK('State Landscape Data'!$C$29),"-",'State Landscape Data'!$C$29)</f>
        <v>-</v>
      </c>
      <c r="E199" s="38" t="str">
        <f>IF(ISBLANK('State Landscape Data'!$D$29),"-",'State Landscape Data'!$D$29)</f>
        <v>-</v>
      </c>
      <c r="F199" s="38" t="str">
        <f>IF(ISBLANK('State Landscape Data'!$E$29),"-",'State Landscape Data'!$E$29)</f>
        <v>-</v>
      </c>
      <c r="G199" s="38" t="str">
        <f>IF(ISBLANK('State Landscape Data'!$F$29),"-",'State Landscape Data'!$F$29)</f>
        <v>-</v>
      </c>
      <c r="H199" s="38">
        <v>2</v>
      </c>
      <c r="I199" s="38">
        <v>5</v>
      </c>
      <c r="J199" s="38" t="str">
        <f t="shared" si="20"/>
        <v>25</v>
      </c>
      <c r="K199" s="38" t="str">
        <f>IF(ISBLANK('State Landscape Data'!$K$29),"-",'State Landscape Data'!$K$29)</f>
        <v>-</v>
      </c>
      <c r="L199" s="43">
        <f>IF(ISNA(SUMIFS(INDEX('State Landscape Data'!$M$8:$AE$57,0,MATCH(CONCATENATE($J199,L$6),'State Landscape Data'!$M$6:$AE$6,0)),'State Landscape Data'!$B$8:$B$57,$C199,'State Landscape Data'!$C$8:$C$57,$D199)),"-",SUMIFS(INDEX('State Landscape Data'!$M$8:$AE$57,0,MATCH(CONCATENATE($J199,L$6),'State Landscape Data'!$M$6:$AE$6,0)),'State Landscape Data'!$B$8:$B$57,$C199,'State Landscape Data'!$C$8:$C$57,$D199))</f>
        <v>0</v>
      </c>
      <c r="M199" s="43">
        <f>IF(ISNA(SUMIFS(INDEX('State Landscape Data'!$M$8:$AE$57,0,MATCH(CONCATENATE($J199,M$6),'State Landscape Data'!$M$6:$AE$6,0)),'State Landscape Data'!$B$8:$B$57,$C199,'State Landscape Data'!$C$8:$C$57,$D199)),"-",SUMIFS(INDEX('State Landscape Data'!$M$8:$AE$57,0,MATCH(CONCATENATE($J199,M$6),'State Landscape Data'!$M$6:$AE$6,0)),'State Landscape Data'!$B$8:$B$57,$C199,'State Landscape Data'!$C$8:$C$57,$D199))</f>
        <v>0</v>
      </c>
      <c r="N199" s="154">
        <f>IF(ISNA(SUMIFS(INDEX('State Landscape Data'!$M$8:$AE$57,0,MATCH(CONCATENATE($J199,N$6),'State Landscape Data'!$M$6:$AE$6,0)),'State Landscape Data'!$B$8:$B$57,$C199,'State Landscape Data'!$C$8:$C$57,$D199)),"-",SUMIFS(INDEX('State Landscape Data'!$M$8:$AE$57,0,MATCH(CONCATENATE($J199,N$6),'State Landscape Data'!$M$6:$AE$6,0)),'State Landscape Data'!$B$8:$B$57,$C199,'State Landscape Data'!$C$8:$C$57,$D199))</f>
        <v>0</v>
      </c>
    </row>
    <row r="200" spans="2:14" x14ac:dyDescent="0.35">
      <c r="B200" s="37" t="s">
        <v>80</v>
      </c>
      <c r="C200" s="38" t="str">
        <f>IF(ISBLANK('State Landscape Data'!$B$29),"-",'State Landscape Data'!$B$29)</f>
        <v>-</v>
      </c>
      <c r="D200" s="38" t="str">
        <f>IF(ISBLANK('State Landscape Data'!$C$29),"-",'State Landscape Data'!$C$29)</f>
        <v>-</v>
      </c>
      <c r="E200" s="38" t="str">
        <f>IF(ISBLANK('State Landscape Data'!$D$29),"-",'State Landscape Data'!$D$29)</f>
        <v>-</v>
      </c>
      <c r="F200" s="38" t="str">
        <f>IF(ISBLANK('State Landscape Data'!$E$29),"-",'State Landscape Data'!$E$29)</f>
        <v>-</v>
      </c>
      <c r="G200" s="38" t="str">
        <f>IF(ISBLANK('State Landscape Data'!$F$29),"-",'State Landscape Data'!$F$29)</f>
        <v>-</v>
      </c>
      <c r="H200" s="38">
        <v>2</v>
      </c>
      <c r="I200" s="38" t="s">
        <v>65</v>
      </c>
      <c r="J200" s="38" t="str">
        <f t="shared" si="20"/>
        <v>2Goal</v>
      </c>
      <c r="K200" s="38" t="str">
        <f>IF(ISBLANK('State Landscape Data'!$K$29),"-",'State Landscape Data'!$K$29)</f>
        <v>-</v>
      </c>
      <c r="L200" s="43" t="str">
        <f>IF(ISNA(SUMIFS(INDEX('State Landscape Data'!$M$8:$AE$57,0,MATCH(CONCATENATE($J200,L$6),'State Landscape Data'!$M$6:$AE$6,0)),'State Landscape Data'!$B$8:$B$57,$C200,'State Landscape Data'!$C$8:$C$57,$D200)),"-",SUMIFS(INDEX('State Landscape Data'!$M$8:$AE$57,0,MATCH(CONCATENATE($J200,L$6),'State Landscape Data'!$M$6:$AE$6,0)),'State Landscape Data'!$B$8:$B$57,$C200,'State Landscape Data'!$C$8:$C$57,$D200))</f>
        <v>-</v>
      </c>
      <c r="M200" s="43" t="str">
        <f>IF(ISNA(SUMIFS(INDEX('State Landscape Data'!$M$8:$AE$57,0,MATCH(CONCATENATE($J200,M$6),'State Landscape Data'!$M$6:$AE$6,0)),'State Landscape Data'!$B$8:$B$57,$C200,'State Landscape Data'!$C$8:$C$57,$D200)),"-",SUMIFS(INDEX('State Landscape Data'!$M$8:$AE$57,0,MATCH(CONCATENATE($J200,M$6),'State Landscape Data'!$M$6:$AE$6,0)),'State Landscape Data'!$B$8:$B$57,$C200,'State Landscape Data'!$C$8:$C$57,$D200))</f>
        <v>-</v>
      </c>
      <c r="N200" s="154">
        <f>IF(ISNA(SUMIFS(INDEX('State Landscape Data'!$M$8:$AE$57,0,MATCH(CONCATENATE($J200,N$6),'State Landscape Data'!$M$6:$AE$6,0)),'State Landscape Data'!$B$8:$B$57,$C200,'State Landscape Data'!$C$8:$C$57,$D200)),"-",SUMIFS(INDEX('State Landscape Data'!$M$8:$AE$57,0,MATCH(CONCATENATE($J200,N$6),'State Landscape Data'!$M$6:$AE$6,0)),'State Landscape Data'!$B$8:$B$57,$C200,'State Landscape Data'!$C$8:$C$57,$D200))</f>
        <v>0</v>
      </c>
    </row>
    <row r="201" spans="2:14" x14ac:dyDescent="0.35">
      <c r="B201" s="37" t="s">
        <v>80</v>
      </c>
      <c r="C201" s="38" t="str">
        <f>IF(ISBLANK('State Landscape Data'!$B$29),"-",'State Landscape Data'!$B$29)</f>
        <v>-</v>
      </c>
      <c r="D201" s="38" t="str">
        <f>IF(ISBLANK('State Landscape Data'!$C$29),"-",'State Landscape Data'!$C$29)</f>
        <v>-</v>
      </c>
      <c r="E201" s="38" t="str">
        <f>IF(ISBLANK('State Landscape Data'!$D$29),"-",'State Landscape Data'!$D$29)</f>
        <v>-</v>
      </c>
      <c r="F201" s="38" t="str">
        <f>IF(ISBLANK('State Landscape Data'!$E$29),"-",'State Landscape Data'!$E$29)</f>
        <v>-</v>
      </c>
      <c r="G201" s="38" t="str">
        <f>IF(ISBLANK('State Landscape Data'!$F$29),"-",'State Landscape Data'!$F$29)</f>
        <v>-</v>
      </c>
      <c r="H201" s="38">
        <v>3</v>
      </c>
      <c r="I201" s="38">
        <v>5</v>
      </c>
      <c r="J201" s="38" t="str">
        <f t="shared" si="20"/>
        <v>35</v>
      </c>
      <c r="K201" s="38" t="str">
        <f>IF(ISBLANK('State Landscape Data'!$K$29),"-",'State Landscape Data'!$K$29)</f>
        <v>-</v>
      </c>
      <c r="L201" s="43">
        <f>IF(ISNA(SUMIFS(INDEX('State Landscape Data'!$M$8:$AE$57,0,MATCH(CONCATENATE($J201,L$6),'State Landscape Data'!$M$6:$AE$6,0)),'State Landscape Data'!$B$8:$B$57,$C201,'State Landscape Data'!$C$8:$C$57,$D201)),"-",SUMIFS(INDEX('State Landscape Data'!$M$8:$AE$57,0,MATCH(CONCATENATE($J201,L$6),'State Landscape Data'!$M$6:$AE$6,0)),'State Landscape Data'!$B$8:$B$57,$C201,'State Landscape Data'!$C$8:$C$57,$D201))</f>
        <v>0</v>
      </c>
      <c r="M201" s="43">
        <f>IF(ISNA(SUMIFS(INDEX('State Landscape Data'!$M$8:$AE$57,0,MATCH(CONCATENATE($J201,M$6),'State Landscape Data'!$M$6:$AE$6,0)),'State Landscape Data'!$B$8:$B$57,$C201,'State Landscape Data'!$C$8:$C$57,$D201)),"-",SUMIFS(INDEX('State Landscape Data'!$M$8:$AE$57,0,MATCH(CONCATENATE($J201,M$6),'State Landscape Data'!$M$6:$AE$6,0)),'State Landscape Data'!$B$8:$B$57,$C201,'State Landscape Data'!$C$8:$C$57,$D201))</f>
        <v>0</v>
      </c>
      <c r="N201" s="154">
        <f>IF(ISNA(SUMIFS(INDEX('State Landscape Data'!$M$8:$AE$57,0,MATCH(CONCATENATE($J201,N$6),'State Landscape Data'!$M$6:$AE$6,0)),'State Landscape Data'!$B$8:$B$57,$C201,'State Landscape Data'!$C$8:$C$57,$D201)),"-",SUMIFS(INDEX('State Landscape Data'!$M$8:$AE$57,0,MATCH(CONCATENATE($J201,N$6),'State Landscape Data'!$M$6:$AE$6,0)),'State Landscape Data'!$B$8:$B$57,$C201,'State Landscape Data'!$C$8:$C$57,$D201))</f>
        <v>0</v>
      </c>
    </row>
    <row r="202" spans="2:14" x14ac:dyDescent="0.35">
      <c r="B202" s="37" t="s">
        <v>80</v>
      </c>
      <c r="C202" s="38" t="str">
        <f>IF(ISBLANK('State Landscape Data'!$B$29),"-",'State Landscape Data'!$B$29)</f>
        <v>-</v>
      </c>
      <c r="D202" s="38" t="str">
        <f>IF(ISBLANK('State Landscape Data'!$C$29),"-",'State Landscape Data'!$C$29)</f>
        <v>-</v>
      </c>
      <c r="E202" s="38" t="str">
        <f>IF(ISBLANK('State Landscape Data'!$D$29),"-",'State Landscape Data'!$D$29)</f>
        <v>-</v>
      </c>
      <c r="F202" s="38" t="str">
        <f>IF(ISBLANK('State Landscape Data'!$E$29),"-",'State Landscape Data'!$E$29)</f>
        <v>-</v>
      </c>
      <c r="G202" s="38" t="str">
        <f>IF(ISBLANK('State Landscape Data'!$F$29),"-",'State Landscape Data'!$F$29)</f>
        <v>-</v>
      </c>
      <c r="H202" s="38">
        <v>3</v>
      </c>
      <c r="I202" s="38" t="s">
        <v>65</v>
      </c>
      <c r="J202" s="38" t="str">
        <f t="shared" si="20"/>
        <v>3Goal</v>
      </c>
      <c r="K202" s="38" t="str">
        <f>IF(ISBLANK('State Landscape Data'!$K$29),"-",'State Landscape Data'!$K$29)</f>
        <v>-</v>
      </c>
      <c r="L202" s="43" t="str">
        <f>IF(ISNA(SUMIFS(INDEX('State Landscape Data'!$M$8:$AE$57,0,MATCH(CONCATENATE($J202,L$6),'State Landscape Data'!$M$6:$AE$6,0)),'State Landscape Data'!$B$8:$B$57,$C202,'State Landscape Data'!$C$8:$C$57,$D202)),"-",SUMIFS(INDEX('State Landscape Data'!$M$8:$AE$57,0,MATCH(CONCATENATE($J202,L$6),'State Landscape Data'!$M$6:$AE$6,0)),'State Landscape Data'!$B$8:$B$57,$C202,'State Landscape Data'!$C$8:$C$57,$D202))</f>
        <v>-</v>
      </c>
      <c r="M202" s="43" t="str">
        <f>IF(ISNA(SUMIFS(INDEX('State Landscape Data'!$M$8:$AE$57,0,MATCH(CONCATENATE($J202,M$6),'State Landscape Data'!$M$6:$AE$6,0)),'State Landscape Data'!$B$8:$B$57,$C202,'State Landscape Data'!$C$8:$C$57,$D202)),"-",SUMIFS(INDEX('State Landscape Data'!$M$8:$AE$57,0,MATCH(CONCATENATE($J202,M$6),'State Landscape Data'!$M$6:$AE$6,0)),'State Landscape Data'!$B$8:$B$57,$C202,'State Landscape Data'!$C$8:$C$57,$D202))</f>
        <v>-</v>
      </c>
      <c r="N202" s="154">
        <f>IF(ISNA(SUMIFS(INDEX('State Landscape Data'!$M$8:$AE$57,0,MATCH(CONCATENATE($J202,N$6),'State Landscape Data'!$M$6:$AE$6,0)),'State Landscape Data'!$B$8:$B$57,$C202,'State Landscape Data'!$C$8:$C$57,$D202)),"-",SUMIFS(INDEX('State Landscape Data'!$M$8:$AE$57,0,MATCH(CONCATENATE($J202,N$6),'State Landscape Data'!$M$6:$AE$6,0)),'State Landscape Data'!$B$8:$B$57,$C202,'State Landscape Data'!$C$8:$C$57,$D202))</f>
        <v>0</v>
      </c>
    </row>
    <row r="203" spans="2:14" x14ac:dyDescent="0.35">
      <c r="B203" s="37" t="s">
        <v>80</v>
      </c>
      <c r="C203" s="38" t="str">
        <f>IF(ISBLANK('State Landscape Data'!$B$29),"-",'State Landscape Data'!$B$29)</f>
        <v>-</v>
      </c>
      <c r="D203" s="38" t="str">
        <f>IF(ISBLANK('State Landscape Data'!$C$29),"-",'State Landscape Data'!$C$29)</f>
        <v>-</v>
      </c>
      <c r="E203" s="38" t="str">
        <f>IF(ISBLANK('State Landscape Data'!$D$29),"-",'State Landscape Data'!$D$29)</f>
        <v>-</v>
      </c>
      <c r="F203" s="38" t="str">
        <f>IF(ISBLANK('State Landscape Data'!$E$29),"-",'State Landscape Data'!$E$29)</f>
        <v>-</v>
      </c>
      <c r="G203" s="38" t="str">
        <f>IF(ISBLANK('State Landscape Data'!$F$29),"-",'State Landscape Data'!$F$29)</f>
        <v>-</v>
      </c>
      <c r="H203" s="38">
        <v>4</v>
      </c>
      <c r="I203" s="38">
        <v>5</v>
      </c>
      <c r="J203" s="38" t="str">
        <f t="shared" ref="J203:J204" si="24">CONCATENATE(H203,I203)</f>
        <v>45</v>
      </c>
      <c r="K203" s="38" t="str">
        <f>IF(ISBLANK('State Landscape Data'!$K$29),"-",'State Landscape Data'!$K$29)</f>
        <v>-</v>
      </c>
      <c r="L203" s="43">
        <f>IF(ISNA(SUMIFS(INDEX('State Landscape Data'!$M$8:$AE$57,0,MATCH(CONCATENATE($J203,L$6),'State Landscape Data'!$M$6:$AE$6,0)),'State Landscape Data'!$B$8:$B$57,$C203,'State Landscape Data'!$C$8:$C$57,$D203)),"-",SUMIFS(INDEX('State Landscape Data'!$M$8:$AE$57,0,MATCH(CONCATENATE($J203,L$6),'State Landscape Data'!$M$6:$AE$6,0)),'State Landscape Data'!$B$8:$B$57,$C203,'State Landscape Data'!$C$8:$C$57,$D203))</f>
        <v>0</v>
      </c>
      <c r="M203" s="43">
        <f>IF(ISNA(SUMIFS(INDEX('State Landscape Data'!$M$8:$AE$57,0,MATCH(CONCATENATE($J203,M$6),'State Landscape Data'!$M$6:$AE$6,0)),'State Landscape Data'!$B$8:$B$57,$C203,'State Landscape Data'!$C$8:$C$57,$D203)),"-",SUMIFS(INDEX('State Landscape Data'!$M$8:$AE$57,0,MATCH(CONCATENATE($J203,M$6),'State Landscape Data'!$M$6:$AE$6,0)),'State Landscape Data'!$B$8:$B$57,$C203,'State Landscape Data'!$C$8:$C$57,$D203))</f>
        <v>0</v>
      </c>
      <c r="N203" s="154">
        <f>IF(ISNA(SUMIFS(INDEX('State Landscape Data'!$M$8:$AE$57,0,MATCH(CONCATENATE($J203,N$6),'State Landscape Data'!$M$6:$AE$6,0)),'State Landscape Data'!$B$8:$B$57,$C203,'State Landscape Data'!$C$8:$C$57,$D203)),"-",SUMIFS(INDEX('State Landscape Data'!$M$8:$AE$57,0,MATCH(CONCATENATE($J203,N$6),'State Landscape Data'!$M$6:$AE$6,0)),'State Landscape Data'!$B$8:$B$57,$C203,'State Landscape Data'!$C$8:$C$57,$D203))</f>
        <v>0</v>
      </c>
    </row>
    <row r="204" spans="2:14" x14ac:dyDescent="0.35">
      <c r="B204" s="37" t="s">
        <v>80</v>
      </c>
      <c r="C204" s="38" t="str">
        <f>IF(ISBLANK('State Landscape Data'!$B$29),"-",'State Landscape Data'!$B$29)</f>
        <v>-</v>
      </c>
      <c r="D204" s="38" t="str">
        <f>IF(ISBLANK('State Landscape Data'!$C$29),"-",'State Landscape Data'!$C$29)</f>
        <v>-</v>
      </c>
      <c r="E204" s="38" t="str">
        <f>IF(ISBLANK('State Landscape Data'!$D$29),"-",'State Landscape Data'!$D$29)</f>
        <v>-</v>
      </c>
      <c r="F204" s="38" t="str">
        <f>IF(ISBLANK('State Landscape Data'!$E$29),"-",'State Landscape Data'!$E$29)</f>
        <v>-</v>
      </c>
      <c r="G204" s="38" t="str">
        <f>IF(ISBLANK('State Landscape Data'!$F$29),"-",'State Landscape Data'!$F$29)</f>
        <v>-</v>
      </c>
      <c r="H204" s="38">
        <v>4</v>
      </c>
      <c r="I204" s="38" t="s">
        <v>65</v>
      </c>
      <c r="J204" s="38" t="str">
        <f t="shared" si="24"/>
        <v>4Goal</v>
      </c>
      <c r="K204" s="38" t="str">
        <f>IF(ISBLANK('State Landscape Data'!$K$29),"-",'State Landscape Data'!$K$29)</f>
        <v>-</v>
      </c>
      <c r="L204" s="43" t="str">
        <f>IF(ISNA(SUMIFS(INDEX('State Landscape Data'!$M$8:$AE$57,0,MATCH(CONCATENATE($J204,L$6),'State Landscape Data'!$M$6:$AE$6,0)),'State Landscape Data'!$B$8:$B$57,$C204,'State Landscape Data'!$C$8:$C$57,$D204)),"-",SUMIFS(INDEX('State Landscape Data'!$M$8:$AE$57,0,MATCH(CONCATENATE($J204,L$6),'State Landscape Data'!$M$6:$AE$6,0)),'State Landscape Data'!$B$8:$B$57,$C204,'State Landscape Data'!$C$8:$C$57,$D204))</f>
        <v>-</v>
      </c>
      <c r="M204" s="43" t="str">
        <f>IF(ISNA(SUMIFS(INDEX('State Landscape Data'!$M$8:$AE$57,0,MATCH(CONCATENATE($J204,M$6),'State Landscape Data'!$M$6:$AE$6,0)),'State Landscape Data'!$B$8:$B$57,$C204,'State Landscape Data'!$C$8:$C$57,$D204)),"-",SUMIFS(INDEX('State Landscape Data'!$M$8:$AE$57,0,MATCH(CONCATENATE($J204,M$6),'State Landscape Data'!$M$6:$AE$6,0)),'State Landscape Data'!$B$8:$B$57,$C204,'State Landscape Data'!$C$8:$C$57,$D204))</f>
        <v>-</v>
      </c>
      <c r="N204" s="154">
        <f>IF(ISNA(SUMIFS(INDEX('State Landscape Data'!$M$8:$AE$57,0,MATCH(CONCATENATE($J204,N$6),'State Landscape Data'!$M$6:$AE$6,0)),'State Landscape Data'!$B$8:$B$57,$C204,'State Landscape Data'!$C$8:$C$57,$D204)),"-",SUMIFS(INDEX('State Landscape Data'!$M$8:$AE$57,0,MATCH(CONCATENATE($J204,N$6),'State Landscape Data'!$M$6:$AE$6,0)),'State Landscape Data'!$B$8:$B$57,$C204,'State Landscape Data'!$C$8:$C$57,$D204))</f>
        <v>0</v>
      </c>
    </row>
    <row r="205" spans="2:14" x14ac:dyDescent="0.35">
      <c r="B205" s="37" t="s">
        <v>80</v>
      </c>
      <c r="C205" s="38" t="str">
        <f>IF(ISBLANK('State Landscape Data'!$B$30),"-",'State Landscape Data'!$B$30)</f>
        <v>-</v>
      </c>
      <c r="D205" s="38" t="str">
        <f>IF(ISBLANK('State Landscape Data'!$C$30),"-",'State Landscape Data'!$C$30)</f>
        <v>-</v>
      </c>
      <c r="E205" s="38" t="str">
        <f>IF(ISBLANK('State Landscape Data'!$D$30),"-",'State Landscape Data'!$D$30)</f>
        <v>-</v>
      </c>
      <c r="F205" s="38" t="str">
        <f>IF(ISBLANK('State Landscape Data'!$E$30),"-",'State Landscape Data'!$E$30)</f>
        <v>-</v>
      </c>
      <c r="G205" s="38" t="str">
        <f>IF(ISBLANK('State Landscape Data'!$F$30),"-",'State Landscape Data'!$F$30)</f>
        <v>-</v>
      </c>
      <c r="H205" s="38" t="s">
        <v>64</v>
      </c>
      <c r="I205" s="38" t="s">
        <v>64</v>
      </c>
      <c r="J205" s="38" t="str">
        <f t="shared" si="20"/>
        <v>BaselineBaseline</v>
      </c>
      <c r="K205" s="38" t="str">
        <f>IF(ISBLANK('State Landscape Data'!$K$30),"-",'State Landscape Data'!$K$30)</f>
        <v>-</v>
      </c>
      <c r="L205" s="43">
        <f>IF(ISNA(SUMIFS(INDEX('State Landscape Data'!$M$8:$AE$57,0,MATCH(CONCATENATE($J205,L$6),'State Landscape Data'!$M$6:$AE$6,0)),'State Landscape Data'!$B$8:$B$57,$C205,'State Landscape Data'!$C$8:$C$57,$D205)),"-",SUMIFS(INDEX('State Landscape Data'!$M$8:$AE$57,0,MATCH(CONCATENATE($J205,L$6),'State Landscape Data'!$M$6:$AE$6,0)),'State Landscape Data'!$B$8:$B$57,$C205,'State Landscape Data'!$C$8:$C$57,$D205))</f>
        <v>0</v>
      </c>
      <c r="M205" s="43">
        <f>IF(ISNA(SUMIFS(INDEX('State Landscape Data'!$M$8:$AE$57,0,MATCH(CONCATENATE($J205,M$6),'State Landscape Data'!$M$6:$AE$6,0)),'State Landscape Data'!$B$8:$B$57,$C205,'State Landscape Data'!$C$8:$C$57,$D205)),"-",SUMIFS(INDEX('State Landscape Data'!$M$8:$AE$57,0,MATCH(CONCATENATE($J205,M$6),'State Landscape Data'!$M$6:$AE$6,0)),'State Landscape Data'!$B$8:$B$57,$C205,'State Landscape Data'!$C$8:$C$57,$D205))</f>
        <v>0</v>
      </c>
      <c r="N205" s="154">
        <f>IF(ISNA(SUMIFS(INDEX('State Landscape Data'!$M$8:$AE$57,0,MATCH(CONCATENATE($J205,N$6),'State Landscape Data'!$M$6:$AE$6,0)),'State Landscape Data'!$B$8:$B$57,$C205,'State Landscape Data'!$C$8:$C$57,$D205)),"-",SUMIFS(INDEX('State Landscape Data'!$M$8:$AE$57,0,MATCH(CONCATENATE($J205,N$6),'State Landscape Data'!$M$6:$AE$6,0)),'State Landscape Data'!$B$8:$B$57,$C205,'State Landscape Data'!$C$8:$C$57,$D205))</f>
        <v>0</v>
      </c>
    </row>
    <row r="206" spans="2:14" x14ac:dyDescent="0.35">
      <c r="B206" s="37" t="s">
        <v>80</v>
      </c>
      <c r="C206" s="38" t="str">
        <f>IF(ISBLANK('State Landscape Data'!$B$30),"-",'State Landscape Data'!$B$30)</f>
        <v>-</v>
      </c>
      <c r="D206" s="38" t="str">
        <f>IF(ISBLANK('State Landscape Data'!$C$30),"-",'State Landscape Data'!$C$30)</f>
        <v>-</v>
      </c>
      <c r="E206" s="38" t="str">
        <f>IF(ISBLANK('State Landscape Data'!$D$30),"-",'State Landscape Data'!$D$30)</f>
        <v>-</v>
      </c>
      <c r="F206" s="38" t="str">
        <f>IF(ISBLANK('State Landscape Data'!$E$30),"-",'State Landscape Data'!$E$30)</f>
        <v>-</v>
      </c>
      <c r="G206" s="38" t="str">
        <f>IF(ISBLANK('State Landscape Data'!$F$30),"-",'State Landscape Data'!$F$30)</f>
        <v>-</v>
      </c>
      <c r="H206" s="38">
        <v>1</v>
      </c>
      <c r="I206" s="38">
        <v>5</v>
      </c>
      <c r="J206" s="38" t="str">
        <f t="shared" si="20"/>
        <v>15</v>
      </c>
      <c r="K206" s="38" t="str">
        <f>IF(ISBLANK('State Landscape Data'!$K$30),"-",'State Landscape Data'!$K$30)</f>
        <v>-</v>
      </c>
      <c r="L206" s="43">
        <f>IF(ISNA(SUMIFS(INDEX('State Landscape Data'!$M$8:$AE$57,0,MATCH(CONCATENATE($J206,L$6),'State Landscape Data'!$M$6:$AE$6,0)),'State Landscape Data'!$B$8:$B$57,$C206,'State Landscape Data'!$C$8:$C$57,$D206)),"-",SUMIFS(INDEX('State Landscape Data'!$M$8:$AE$57,0,MATCH(CONCATENATE($J206,L$6),'State Landscape Data'!$M$6:$AE$6,0)),'State Landscape Data'!$B$8:$B$57,$C206,'State Landscape Data'!$C$8:$C$57,$D206))</f>
        <v>0</v>
      </c>
      <c r="M206" s="43">
        <f>IF(ISNA(SUMIFS(INDEX('State Landscape Data'!$M$8:$AE$57,0,MATCH(CONCATENATE($J206,M$6),'State Landscape Data'!$M$6:$AE$6,0)),'State Landscape Data'!$B$8:$B$57,$C206,'State Landscape Data'!$C$8:$C$57,$D206)),"-",SUMIFS(INDEX('State Landscape Data'!$M$8:$AE$57,0,MATCH(CONCATENATE($J206,M$6),'State Landscape Data'!$M$6:$AE$6,0)),'State Landscape Data'!$B$8:$B$57,$C206,'State Landscape Data'!$C$8:$C$57,$D206))</f>
        <v>0</v>
      </c>
      <c r="N206" s="154">
        <f>IF(ISNA(SUMIFS(INDEX('State Landscape Data'!$M$8:$AE$57,0,MATCH(CONCATENATE($J206,N$6),'State Landscape Data'!$M$6:$AE$6,0)),'State Landscape Data'!$B$8:$B$57,$C206,'State Landscape Data'!$C$8:$C$57,$D206)),"-",SUMIFS(INDEX('State Landscape Data'!$M$8:$AE$57,0,MATCH(CONCATENATE($J206,N$6),'State Landscape Data'!$M$6:$AE$6,0)),'State Landscape Data'!$B$8:$B$57,$C206,'State Landscape Data'!$C$8:$C$57,$D206))</f>
        <v>0</v>
      </c>
    </row>
    <row r="207" spans="2:14" x14ac:dyDescent="0.35">
      <c r="B207" s="37" t="s">
        <v>80</v>
      </c>
      <c r="C207" s="38" t="str">
        <f>IF(ISBLANK('State Landscape Data'!$B$30),"-",'State Landscape Data'!$B$30)</f>
        <v>-</v>
      </c>
      <c r="D207" s="38" t="str">
        <f>IF(ISBLANK('State Landscape Data'!$C$30),"-",'State Landscape Data'!$C$30)</f>
        <v>-</v>
      </c>
      <c r="E207" s="38" t="str">
        <f>IF(ISBLANK('State Landscape Data'!$D$30),"-",'State Landscape Data'!$D$30)</f>
        <v>-</v>
      </c>
      <c r="F207" s="38" t="str">
        <f>IF(ISBLANK('State Landscape Data'!$E$30),"-",'State Landscape Data'!$E$30)</f>
        <v>-</v>
      </c>
      <c r="G207" s="38" t="str">
        <f>IF(ISBLANK('State Landscape Data'!$F$30),"-",'State Landscape Data'!$F$30)</f>
        <v>-</v>
      </c>
      <c r="H207" s="38">
        <v>1</v>
      </c>
      <c r="I207" s="38" t="s">
        <v>65</v>
      </c>
      <c r="J207" s="38" t="str">
        <f t="shared" si="20"/>
        <v>1Goal</v>
      </c>
      <c r="K207" s="38" t="str">
        <f>IF(ISBLANK('State Landscape Data'!$K$30),"-",'State Landscape Data'!$K$30)</f>
        <v>-</v>
      </c>
      <c r="L207" s="43" t="str">
        <f>IF(ISNA(SUMIFS(INDEX('State Landscape Data'!$M$8:$AE$57,0,MATCH(CONCATENATE($J207,L$6),'State Landscape Data'!$M$6:$AE$6,0)),'State Landscape Data'!$B$8:$B$57,$C207,'State Landscape Data'!$C$8:$C$57,$D207)),"-",SUMIFS(INDEX('State Landscape Data'!$M$8:$AE$57,0,MATCH(CONCATENATE($J207,L$6),'State Landscape Data'!$M$6:$AE$6,0)),'State Landscape Data'!$B$8:$B$57,$C207,'State Landscape Data'!$C$8:$C$57,$D207))</f>
        <v>-</v>
      </c>
      <c r="M207" s="43" t="str">
        <f>IF(ISNA(SUMIFS(INDEX('State Landscape Data'!$M$8:$AE$57,0,MATCH(CONCATENATE($J207,M$6),'State Landscape Data'!$M$6:$AE$6,0)),'State Landscape Data'!$B$8:$B$57,$C207,'State Landscape Data'!$C$8:$C$57,$D207)),"-",SUMIFS(INDEX('State Landscape Data'!$M$8:$AE$57,0,MATCH(CONCATENATE($J207,M$6),'State Landscape Data'!$M$6:$AE$6,0)),'State Landscape Data'!$B$8:$B$57,$C207,'State Landscape Data'!$C$8:$C$57,$D207))</f>
        <v>-</v>
      </c>
      <c r="N207" s="154">
        <f>IF(ISNA(SUMIFS(INDEX('State Landscape Data'!$M$8:$AE$57,0,MATCH(CONCATENATE($J207,N$6),'State Landscape Data'!$M$6:$AE$6,0)),'State Landscape Data'!$B$8:$B$57,$C207,'State Landscape Data'!$C$8:$C$57,$D207)),"-",SUMIFS(INDEX('State Landscape Data'!$M$8:$AE$57,0,MATCH(CONCATENATE($J207,N$6),'State Landscape Data'!$M$6:$AE$6,0)),'State Landscape Data'!$B$8:$B$57,$C207,'State Landscape Data'!$C$8:$C$57,$D207))</f>
        <v>0</v>
      </c>
    </row>
    <row r="208" spans="2:14" x14ac:dyDescent="0.35">
      <c r="B208" s="37" t="s">
        <v>80</v>
      </c>
      <c r="C208" s="38" t="str">
        <f>IF(ISBLANK('State Landscape Data'!$B$30),"-",'State Landscape Data'!$B$30)</f>
        <v>-</v>
      </c>
      <c r="D208" s="38" t="str">
        <f>IF(ISBLANK('State Landscape Data'!$C$30),"-",'State Landscape Data'!$C$30)</f>
        <v>-</v>
      </c>
      <c r="E208" s="38" t="str">
        <f>IF(ISBLANK('State Landscape Data'!$D$30),"-",'State Landscape Data'!$D$30)</f>
        <v>-</v>
      </c>
      <c r="F208" s="38" t="str">
        <f>IF(ISBLANK('State Landscape Data'!$E$30),"-",'State Landscape Data'!$E$30)</f>
        <v>-</v>
      </c>
      <c r="G208" s="38" t="str">
        <f>IF(ISBLANK('State Landscape Data'!$F$30),"-",'State Landscape Data'!$F$30)</f>
        <v>-</v>
      </c>
      <c r="H208" s="38">
        <v>2</v>
      </c>
      <c r="I208" s="38">
        <v>5</v>
      </c>
      <c r="J208" s="38" t="str">
        <f t="shared" si="20"/>
        <v>25</v>
      </c>
      <c r="K208" s="38" t="str">
        <f>IF(ISBLANK('State Landscape Data'!$K$30),"-",'State Landscape Data'!$K$30)</f>
        <v>-</v>
      </c>
      <c r="L208" s="43">
        <f>IF(ISNA(SUMIFS(INDEX('State Landscape Data'!$M$8:$AE$57,0,MATCH(CONCATENATE($J208,L$6),'State Landscape Data'!$M$6:$AE$6,0)),'State Landscape Data'!$B$8:$B$57,$C208,'State Landscape Data'!$C$8:$C$57,$D208)),"-",SUMIFS(INDEX('State Landscape Data'!$M$8:$AE$57,0,MATCH(CONCATENATE($J208,L$6),'State Landscape Data'!$M$6:$AE$6,0)),'State Landscape Data'!$B$8:$B$57,$C208,'State Landscape Data'!$C$8:$C$57,$D208))</f>
        <v>0</v>
      </c>
      <c r="M208" s="43">
        <f>IF(ISNA(SUMIFS(INDEX('State Landscape Data'!$M$8:$AE$57,0,MATCH(CONCATENATE($J208,M$6),'State Landscape Data'!$M$6:$AE$6,0)),'State Landscape Data'!$B$8:$B$57,$C208,'State Landscape Data'!$C$8:$C$57,$D208)),"-",SUMIFS(INDEX('State Landscape Data'!$M$8:$AE$57,0,MATCH(CONCATENATE($J208,M$6),'State Landscape Data'!$M$6:$AE$6,0)),'State Landscape Data'!$B$8:$B$57,$C208,'State Landscape Data'!$C$8:$C$57,$D208))</f>
        <v>0</v>
      </c>
      <c r="N208" s="154">
        <f>IF(ISNA(SUMIFS(INDEX('State Landscape Data'!$M$8:$AE$57,0,MATCH(CONCATENATE($J208,N$6),'State Landscape Data'!$M$6:$AE$6,0)),'State Landscape Data'!$B$8:$B$57,$C208,'State Landscape Data'!$C$8:$C$57,$D208)),"-",SUMIFS(INDEX('State Landscape Data'!$M$8:$AE$57,0,MATCH(CONCATENATE($J208,N$6),'State Landscape Data'!$M$6:$AE$6,0)),'State Landscape Data'!$B$8:$B$57,$C208,'State Landscape Data'!$C$8:$C$57,$D208))</f>
        <v>0</v>
      </c>
    </row>
    <row r="209" spans="2:14" x14ac:dyDescent="0.35">
      <c r="B209" s="37" t="s">
        <v>80</v>
      </c>
      <c r="C209" s="38" t="str">
        <f>IF(ISBLANK('State Landscape Data'!$B$30),"-",'State Landscape Data'!$B$30)</f>
        <v>-</v>
      </c>
      <c r="D209" s="38" t="str">
        <f>IF(ISBLANK('State Landscape Data'!$C$30),"-",'State Landscape Data'!$C$30)</f>
        <v>-</v>
      </c>
      <c r="E209" s="38" t="str">
        <f>IF(ISBLANK('State Landscape Data'!$D$30),"-",'State Landscape Data'!$D$30)</f>
        <v>-</v>
      </c>
      <c r="F209" s="38" t="str">
        <f>IF(ISBLANK('State Landscape Data'!$E$30),"-",'State Landscape Data'!$E$30)</f>
        <v>-</v>
      </c>
      <c r="G209" s="38" t="str">
        <f>IF(ISBLANK('State Landscape Data'!$F$30),"-",'State Landscape Data'!$F$30)</f>
        <v>-</v>
      </c>
      <c r="H209" s="38">
        <v>2</v>
      </c>
      <c r="I209" s="38" t="s">
        <v>65</v>
      </c>
      <c r="J209" s="38" t="str">
        <f t="shared" si="20"/>
        <v>2Goal</v>
      </c>
      <c r="K209" s="38" t="str">
        <f>IF(ISBLANK('State Landscape Data'!$K$30),"-",'State Landscape Data'!$K$30)</f>
        <v>-</v>
      </c>
      <c r="L209" s="43" t="str">
        <f>IF(ISNA(SUMIFS(INDEX('State Landscape Data'!$M$8:$AE$57,0,MATCH(CONCATENATE($J209,L$6),'State Landscape Data'!$M$6:$AE$6,0)),'State Landscape Data'!$B$8:$B$57,$C209,'State Landscape Data'!$C$8:$C$57,$D209)),"-",SUMIFS(INDEX('State Landscape Data'!$M$8:$AE$57,0,MATCH(CONCATENATE($J209,L$6),'State Landscape Data'!$M$6:$AE$6,0)),'State Landscape Data'!$B$8:$B$57,$C209,'State Landscape Data'!$C$8:$C$57,$D209))</f>
        <v>-</v>
      </c>
      <c r="M209" s="43" t="str">
        <f>IF(ISNA(SUMIFS(INDEX('State Landscape Data'!$M$8:$AE$57,0,MATCH(CONCATENATE($J209,M$6),'State Landscape Data'!$M$6:$AE$6,0)),'State Landscape Data'!$B$8:$B$57,$C209,'State Landscape Data'!$C$8:$C$57,$D209)),"-",SUMIFS(INDEX('State Landscape Data'!$M$8:$AE$57,0,MATCH(CONCATENATE($J209,M$6),'State Landscape Data'!$M$6:$AE$6,0)),'State Landscape Data'!$B$8:$B$57,$C209,'State Landscape Data'!$C$8:$C$57,$D209))</f>
        <v>-</v>
      </c>
      <c r="N209" s="154">
        <f>IF(ISNA(SUMIFS(INDEX('State Landscape Data'!$M$8:$AE$57,0,MATCH(CONCATENATE($J209,N$6),'State Landscape Data'!$M$6:$AE$6,0)),'State Landscape Data'!$B$8:$B$57,$C209,'State Landscape Data'!$C$8:$C$57,$D209)),"-",SUMIFS(INDEX('State Landscape Data'!$M$8:$AE$57,0,MATCH(CONCATENATE($J209,N$6),'State Landscape Data'!$M$6:$AE$6,0)),'State Landscape Data'!$B$8:$B$57,$C209,'State Landscape Data'!$C$8:$C$57,$D209))</f>
        <v>0</v>
      </c>
    </row>
    <row r="210" spans="2:14" x14ac:dyDescent="0.35">
      <c r="B210" s="37" t="s">
        <v>80</v>
      </c>
      <c r="C210" s="38" t="str">
        <f>IF(ISBLANK('State Landscape Data'!$B$30),"-",'State Landscape Data'!$B$30)</f>
        <v>-</v>
      </c>
      <c r="D210" s="38" t="str">
        <f>IF(ISBLANK('State Landscape Data'!$C$30),"-",'State Landscape Data'!$C$30)</f>
        <v>-</v>
      </c>
      <c r="E210" s="38" t="str">
        <f>IF(ISBLANK('State Landscape Data'!$D$30),"-",'State Landscape Data'!$D$30)</f>
        <v>-</v>
      </c>
      <c r="F210" s="38" t="str">
        <f>IF(ISBLANK('State Landscape Data'!$E$30),"-",'State Landscape Data'!$E$30)</f>
        <v>-</v>
      </c>
      <c r="G210" s="38" t="str">
        <f>IF(ISBLANK('State Landscape Data'!$F$30),"-",'State Landscape Data'!$F$30)</f>
        <v>-</v>
      </c>
      <c r="H210" s="38">
        <v>3</v>
      </c>
      <c r="I210" s="38">
        <v>5</v>
      </c>
      <c r="J210" s="38" t="str">
        <f t="shared" si="20"/>
        <v>35</v>
      </c>
      <c r="K210" s="38" t="str">
        <f>IF(ISBLANK('State Landscape Data'!$K$30),"-",'State Landscape Data'!$K$30)</f>
        <v>-</v>
      </c>
      <c r="L210" s="43">
        <f>IF(ISNA(SUMIFS(INDEX('State Landscape Data'!$M$8:$AE$57,0,MATCH(CONCATENATE($J210,L$6),'State Landscape Data'!$M$6:$AE$6,0)),'State Landscape Data'!$B$8:$B$57,$C210,'State Landscape Data'!$C$8:$C$57,$D210)),"-",SUMIFS(INDEX('State Landscape Data'!$M$8:$AE$57,0,MATCH(CONCATENATE($J210,L$6),'State Landscape Data'!$M$6:$AE$6,0)),'State Landscape Data'!$B$8:$B$57,$C210,'State Landscape Data'!$C$8:$C$57,$D210))</f>
        <v>0</v>
      </c>
      <c r="M210" s="43">
        <f>IF(ISNA(SUMIFS(INDEX('State Landscape Data'!$M$8:$AE$57,0,MATCH(CONCATENATE($J210,M$6),'State Landscape Data'!$M$6:$AE$6,0)),'State Landscape Data'!$B$8:$B$57,$C210,'State Landscape Data'!$C$8:$C$57,$D210)),"-",SUMIFS(INDEX('State Landscape Data'!$M$8:$AE$57,0,MATCH(CONCATENATE($J210,M$6),'State Landscape Data'!$M$6:$AE$6,0)),'State Landscape Data'!$B$8:$B$57,$C210,'State Landscape Data'!$C$8:$C$57,$D210))</f>
        <v>0</v>
      </c>
      <c r="N210" s="154">
        <f>IF(ISNA(SUMIFS(INDEX('State Landscape Data'!$M$8:$AE$57,0,MATCH(CONCATENATE($J210,N$6),'State Landscape Data'!$M$6:$AE$6,0)),'State Landscape Data'!$B$8:$B$57,$C210,'State Landscape Data'!$C$8:$C$57,$D210)),"-",SUMIFS(INDEX('State Landscape Data'!$M$8:$AE$57,0,MATCH(CONCATENATE($J210,N$6),'State Landscape Data'!$M$6:$AE$6,0)),'State Landscape Data'!$B$8:$B$57,$C210,'State Landscape Data'!$C$8:$C$57,$D210))</f>
        <v>0</v>
      </c>
    </row>
    <row r="211" spans="2:14" x14ac:dyDescent="0.35">
      <c r="B211" s="37" t="s">
        <v>80</v>
      </c>
      <c r="C211" s="38" t="str">
        <f>IF(ISBLANK('State Landscape Data'!$B$30),"-",'State Landscape Data'!$B$30)</f>
        <v>-</v>
      </c>
      <c r="D211" s="38" t="str">
        <f>IF(ISBLANK('State Landscape Data'!$C$30),"-",'State Landscape Data'!$C$30)</f>
        <v>-</v>
      </c>
      <c r="E211" s="38" t="str">
        <f>IF(ISBLANK('State Landscape Data'!$D$30),"-",'State Landscape Data'!$D$30)</f>
        <v>-</v>
      </c>
      <c r="F211" s="38" t="str">
        <f>IF(ISBLANK('State Landscape Data'!$E$30),"-",'State Landscape Data'!$E$30)</f>
        <v>-</v>
      </c>
      <c r="G211" s="38" t="str">
        <f>IF(ISBLANK('State Landscape Data'!$F$30),"-",'State Landscape Data'!$F$30)</f>
        <v>-</v>
      </c>
      <c r="H211" s="38">
        <v>3</v>
      </c>
      <c r="I211" s="38" t="s">
        <v>65</v>
      </c>
      <c r="J211" s="38" t="str">
        <f t="shared" si="20"/>
        <v>3Goal</v>
      </c>
      <c r="K211" s="38" t="str">
        <f>IF(ISBLANK('State Landscape Data'!$K$30),"-",'State Landscape Data'!$K$30)</f>
        <v>-</v>
      </c>
      <c r="L211" s="43" t="str">
        <f>IF(ISNA(SUMIFS(INDEX('State Landscape Data'!$M$8:$AE$57,0,MATCH(CONCATENATE($J211,L$6),'State Landscape Data'!$M$6:$AE$6,0)),'State Landscape Data'!$B$8:$B$57,$C211,'State Landscape Data'!$C$8:$C$57,$D211)),"-",SUMIFS(INDEX('State Landscape Data'!$M$8:$AE$57,0,MATCH(CONCATENATE($J211,L$6),'State Landscape Data'!$M$6:$AE$6,0)),'State Landscape Data'!$B$8:$B$57,$C211,'State Landscape Data'!$C$8:$C$57,$D211))</f>
        <v>-</v>
      </c>
      <c r="M211" s="43" t="str">
        <f>IF(ISNA(SUMIFS(INDEX('State Landscape Data'!$M$8:$AE$57,0,MATCH(CONCATENATE($J211,M$6),'State Landscape Data'!$M$6:$AE$6,0)),'State Landscape Data'!$B$8:$B$57,$C211,'State Landscape Data'!$C$8:$C$57,$D211)),"-",SUMIFS(INDEX('State Landscape Data'!$M$8:$AE$57,0,MATCH(CONCATENATE($J211,M$6),'State Landscape Data'!$M$6:$AE$6,0)),'State Landscape Data'!$B$8:$B$57,$C211,'State Landscape Data'!$C$8:$C$57,$D211))</f>
        <v>-</v>
      </c>
      <c r="N211" s="154">
        <f>IF(ISNA(SUMIFS(INDEX('State Landscape Data'!$M$8:$AE$57,0,MATCH(CONCATENATE($J211,N$6),'State Landscape Data'!$M$6:$AE$6,0)),'State Landscape Data'!$B$8:$B$57,$C211,'State Landscape Data'!$C$8:$C$57,$D211)),"-",SUMIFS(INDEX('State Landscape Data'!$M$8:$AE$57,0,MATCH(CONCATENATE($J211,N$6),'State Landscape Data'!$M$6:$AE$6,0)),'State Landscape Data'!$B$8:$B$57,$C211,'State Landscape Data'!$C$8:$C$57,$D211))</f>
        <v>0</v>
      </c>
    </row>
    <row r="212" spans="2:14" x14ac:dyDescent="0.35">
      <c r="B212" s="37" t="s">
        <v>80</v>
      </c>
      <c r="C212" s="38" t="str">
        <f>IF(ISBLANK('State Landscape Data'!$B$30),"-",'State Landscape Data'!$B$30)</f>
        <v>-</v>
      </c>
      <c r="D212" s="38" t="str">
        <f>IF(ISBLANK('State Landscape Data'!$C$30),"-",'State Landscape Data'!$C$30)</f>
        <v>-</v>
      </c>
      <c r="E212" s="38" t="str">
        <f>IF(ISBLANK('State Landscape Data'!$D$30),"-",'State Landscape Data'!$D$30)</f>
        <v>-</v>
      </c>
      <c r="F212" s="38" t="str">
        <f>IF(ISBLANK('State Landscape Data'!$E$30),"-",'State Landscape Data'!$E$30)</f>
        <v>-</v>
      </c>
      <c r="G212" s="38" t="str">
        <f>IF(ISBLANK('State Landscape Data'!$F$30),"-",'State Landscape Data'!$F$30)</f>
        <v>-</v>
      </c>
      <c r="H212" s="38">
        <v>4</v>
      </c>
      <c r="I212" s="38">
        <v>5</v>
      </c>
      <c r="J212" s="38" t="str">
        <f t="shared" ref="J212:J213" si="25">CONCATENATE(H212,I212)</f>
        <v>45</v>
      </c>
      <c r="K212" s="38" t="str">
        <f>IF(ISBLANK('State Landscape Data'!$K$30),"-",'State Landscape Data'!$K$30)</f>
        <v>-</v>
      </c>
      <c r="L212" s="43">
        <f>IF(ISNA(SUMIFS(INDEX('State Landscape Data'!$M$8:$AE$57,0,MATCH(CONCATENATE($J212,L$6),'State Landscape Data'!$M$6:$AE$6,0)),'State Landscape Data'!$B$8:$B$57,$C212,'State Landscape Data'!$C$8:$C$57,$D212)),"-",SUMIFS(INDEX('State Landscape Data'!$M$8:$AE$57,0,MATCH(CONCATENATE($J212,L$6),'State Landscape Data'!$M$6:$AE$6,0)),'State Landscape Data'!$B$8:$B$57,$C212,'State Landscape Data'!$C$8:$C$57,$D212))</f>
        <v>0</v>
      </c>
      <c r="M212" s="43">
        <f>IF(ISNA(SUMIFS(INDEX('State Landscape Data'!$M$8:$AE$57,0,MATCH(CONCATENATE($J212,M$6),'State Landscape Data'!$M$6:$AE$6,0)),'State Landscape Data'!$B$8:$B$57,$C212,'State Landscape Data'!$C$8:$C$57,$D212)),"-",SUMIFS(INDEX('State Landscape Data'!$M$8:$AE$57,0,MATCH(CONCATENATE($J212,M$6),'State Landscape Data'!$M$6:$AE$6,0)),'State Landscape Data'!$B$8:$B$57,$C212,'State Landscape Data'!$C$8:$C$57,$D212))</f>
        <v>0</v>
      </c>
      <c r="N212" s="154">
        <f>IF(ISNA(SUMIFS(INDEX('State Landscape Data'!$M$8:$AE$57,0,MATCH(CONCATENATE($J212,N$6),'State Landscape Data'!$M$6:$AE$6,0)),'State Landscape Data'!$B$8:$B$57,$C212,'State Landscape Data'!$C$8:$C$57,$D212)),"-",SUMIFS(INDEX('State Landscape Data'!$M$8:$AE$57,0,MATCH(CONCATENATE($J212,N$6),'State Landscape Data'!$M$6:$AE$6,0)),'State Landscape Data'!$B$8:$B$57,$C212,'State Landscape Data'!$C$8:$C$57,$D212))</f>
        <v>0</v>
      </c>
    </row>
    <row r="213" spans="2:14" x14ac:dyDescent="0.35">
      <c r="B213" s="37" t="s">
        <v>80</v>
      </c>
      <c r="C213" s="38" t="str">
        <f>IF(ISBLANK('State Landscape Data'!$B$30),"-",'State Landscape Data'!$B$30)</f>
        <v>-</v>
      </c>
      <c r="D213" s="38" t="str">
        <f>IF(ISBLANK('State Landscape Data'!$C$30),"-",'State Landscape Data'!$C$30)</f>
        <v>-</v>
      </c>
      <c r="E213" s="38" t="str">
        <f>IF(ISBLANK('State Landscape Data'!$D$30),"-",'State Landscape Data'!$D$30)</f>
        <v>-</v>
      </c>
      <c r="F213" s="38" t="str">
        <f>IF(ISBLANK('State Landscape Data'!$E$30),"-",'State Landscape Data'!$E$30)</f>
        <v>-</v>
      </c>
      <c r="G213" s="38" t="str">
        <f>IF(ISBLANK('State Landscape Data'!$F$30),"-",'State Landscape Data'!$F$30)</f>
        <v>-</v>
      </c>
      <c r="H213" s="38">
        <v>4</v>
      </c>
      <c r="I213" s="38" t="s">
        <v>65</v>
      </c>
      <c r="J213" s="38" t="str">
        <f t="shared" si="25"/>
        <v>4Goal</v>
      </c>
      <c r="K213" s="38" t="str">
        <f>IF(ISBLANK('State Landscape Data'!$K$30),"-",'State Landscape Data'!$K$30)</f>
        <v>-</v>
      </c>
      <c r="L213" s="43" t="str">
        <f>IF(ISNA(SUMIFS(INDEX('State Landscape Data'!$M$8:$AE$57,0,MATCH(CONCATENATE($J213,L$6),'State Landscape Data'!$M$6:$AE$6,0)),'State Landscape Data'!$B$8:$B$57,$C213,'State Landscape Data'!$C$8:$C$57,$D213)),"-",SUMIFS(INDEX('State Landscape Data'!$M$8:$AE$57,0,MATCH(CONCATENATE($J213,L$6),'State Landscape Data'!$M$6:$AE$6,0)),'State Landscape Data'!$B$8:$B$57,$C213,'State Landscape Data'!$C$8:$C$57,$D213))</f>
        <v>-</v>
      </c>
      <c r="M213" s="43" t="str">
        <f>IF(ISNA(SUMIFS(INDEX('State Landscape Data'!$M$8:$AE$57,0,MATCH(CONCATENATE($J213,M$6),'State Landscape Data'!$M$6:$AE$6,0)),'State Landscape Data'!$B$8:$B$57,$C213,'State Landscape Data'!$C$8:$C$57,$D213)),"-",SUMIFS(INDEX('State Landscape Data'!$M$8:$AE$57,0,MATCH(CONCATENATE($J213,M$6),'State Landscape Data'!$M$6:$AE$6,0)),'State Landscape Data'!$B$8:$B$57,$C213,'State Landscape Data'!$C$8:$C$57,$D213))</f>
        <v>-</v>
      </c>
      <c r="N213" s="154">
        <f>IF(ISNA(SUMIFS(INDEX('State Landscape Data'!$M$8:$AE$57,0,MATCH(CONCATENATE($J213,N$6),'State Landscape Data'!$M$6:$AE$6,0)),'State Landscape Data'!$B$8:$B$57,$C213,'State Landscape Data'!$C$8:$C$57,$D213)),"-",SUMIFS(INDEX('State Landscape Data'!$M$8:$AE$57,0,MATCH(CONCATENATE($J213,N$6),'State Landscape Data'!$M$6:$AE$6,0)),'State Landscape Data'!$B$8:$B$57,$C213,'State Landscape Data'!$C$8:$C$57,$D213))</f>
        <v>0</v>
      </c>
    </row>
    <row r="214" spans="2:14" x14ac:dyDescent="0.35">
      <c r="B214" s="37" t="s">
        <v>80</v>
      </c>
      <c r="C214" s="38" t="str">
        <f>IF(ISBLANK('State Landscape Data'!$B$31),"-",'State Landscape Data'!$B$31)</f>
        <v>-</v>
      </c>
      <c r="D214" s="38" t="str">
        <f>IF(ISBLANK('State Landscape Data'!$C$31),"-",'State Landscape Data'!$C$31)</f>
        <v>-</v>
      </c>
      <c r="E214" s="38" t="str">
        <f>IF(ISBLANK('State Landscape Data'!$D$31),"-",'State Landscape Data'!$D$31)</f>
        <v>-</v>
      </c>
      <c r="F214" s="38" t="str">
        <f>IF(ISBLANK('State Landscape Data'!$E$31),"-",'State Landscape Data'!$E$31)</f>
        <v>-</v>
      </c>
      <c r="G214" s="38" t="str">
        <f>IF(ISBLANK('State Landscape Data'!$F$31),"-",'State Landscape Data'!$F$31)</f>
        <v>-</v>
      </c>
      <c r="H214" s="38" t="s">
        <v>64</v>
      </c>
      <c r="I214" s="38" t="s">
        <v>64</v>
      </c>
      <c r="J214" s="38" t="str">
        <f t="shared" si="20"/>
        <v>BaselineBaseline</v>
      </c>
      <c r="K214" s="38" t="str">
        <f>IF(ISBLANK('State Landscape Data'!$K$31),"-",'State Landscape Data'!$K$31)</f>
        <v>-</v>
      </c>
      <c r="L214" s="43">
        <f>IF(ISNA(SUMIFS(INDEX('State Landscape Data'!$M$8:$AE$57,0,MATCH(CONCATENATE($J214,L$6),'State Landscape Data'!$M$6:$AE$6,0)),'State Landscape Data'!$B$8:$B$57,$C214,'State Landscape Data'!$C$8:$C$57,$D214)),"-",SUMIFS(INDEX('State Landscape Data'!$M$8:$AE$57,0,MATCH(CONCATENATE($J214,L$6),'State Landscape Data'!$M$6:$AE$6,0)),'State Landscape Data'!$B$8:$B$57,$C214,'State Landscape Data'!$C$8:$C$57,$D214))</f>
        <v>0</v>
      </c>
      <c r="M214" s="43">
        <f>IF(ISNA(SUMIFS(INDEX('State Landscape Data'!$M$8:$AE$57,0,MATCH(CONCATENATE($J214,M$6),'State Landscape Data'!$M$6:$AE$6,0)),'State Landscape Data'!$B$8:$B$57,$C214,'State Landscape Data'!$C$8:$C$57,$D214)),"-",SUMIFS(INDEX('State Landscape Data'!$M$8:$AE$57,0,MATCH(CONCATENATE($J214,M$6),'State Landscape Data'!$M$6:$AE$6,0)),'State Landscape Data'!$B$8:$B$57,$C214,'State Landscape Data'!$C$8:$C$57,$D214))</f>
        <v>0</v>
      </c>
      <c r="N214" s="154">
        <f>IF(ISNA(SUMIFS(INDEX('State Landscape Data'!$M$8:$AE$57,0,MATCH(CONCATENATE($J214,N$6),'State Landscape Data'!$M$6:$AE$6,0)),'State Landscape Data'!$B$8:$B$57,$C214,'State Landscape Data'!$C$8:$C$57,$D214)),"-",SUMIFS(INDEX('State Landscape Data'!$M$8:$AE$57,0,MATCH(CONCATENATE($J214,N$6),'State Landscape Data'!$M$6:$AE$6,0)),'State Landscape Data'!$B$8:$B$57,$C214,'State Landscape Data'!$C$8:$C$57,$D214))</f>
        <v>0</v>
      </c>
    </row>
    <row r="215" spans="2:14" x14ac:dyDescent="0.35">
      <c r="B215" s="37" t="s">
        <v>80</v>
      </c>
      <c r="C215" s="38" t="str">
        <f>IF(ISBLANK('State Landscape Data'!$B$31),"-",'State Landscape Data'!$B$31)</f>
        <v>-</v>
      </c>
      <c r="D215" s="38" t="str">
        <f>IF(ISBLANK('State Landscape Data'!$C$31),"-",'State Landscape Data'!$C$31)</f>
        <v>-</v>
      </c>
      <c r="E215" s="38" t="str">
        <f>IF(ISBLANK('State Landscape Data'!$D$31),"-",'State Landscape Data'!$D$31)</f>
        <v>-</v>
      </c>
      <c r="F215" s="38" t="str">
        <f>IF(ISBLANK('State Landscape Data'!$E$31),"-",'State Landscape Data'!$E$31)</f>
        <v>-</v>
      </c>
      <c r="G215" s="38" t="str">
        <f>IF(ISBLANK('State Landscape Data'!$F$31),"-",'State Landscape Data'!$F$31)</f>
        <v>-</v>
      </c>
      <c r="H215" s="38">
        <v>1</v>
      </c>
      <c r="I215" s="38">
        <v>5</v>
      </c>
      <c r="J215" s="38" t="str">
        <f t="shared" si="20"/>
        <v>15</v>
      </c>
      <c r="K215" s="38" t="str">
        <f>IF(ISBLANK('State Landscape Data'!$K$31),"-",'State Landscape Data'!$K$31)</f>
        <v>-</v>
      </c>
      <c r="L215" s="43">
        <f>IF(ISNA(SUMIFS(INDEX('State Landscape Data'!$M$8:$AE$57,0,MATCH(CONCATENATE($J215,L$6),'State Landscape Data'!$M$6:$AE$6,0)),'State Landscape Data'!$B$8:$B$57,$C215,'State Landscape Data'!$C$8:$C$57,$D215)),"-",SUMIFS(INDEX('State Landscape Data'!$M$8:$AE$57,0,MATCH(CONCATENATE($J215,L$6),'State Landscape Data'!$M$6:$AE$6,0)),'State Landscape Data'!$B$8:$B$57,$C215,'State Landscape Data'!$C$8:$C$57,$D215))</f>
        <v>0</v>
      </c>
      <c r="M215" s="43">
        <f>IF(ISNA(SUMIFS(INDEX('State Landscape Data'!$M$8:$AE$57,0,MATCH(CONCATENATE($J215,M$6),'State Landscape Data'!$M$6:$AE$6,0)),'State Landscape Data'!$B$8:$B$57,$C215,'State Landscape Data'!$C$8:$C$57,$D215)),"-",SUMIFS(INDEX('State Landscape Data'!$M$8:$AE$57,0,MATCH(CONCATENATE($J215,M$6),'State Landscape Data'!$M$6:$AE$6,0)),'State Landscape Data'!$B$8:$B$57,$C215,'State Landscape Data'!$C$8:$C$57,$D215))</f>
        <v>0</v>
      </c>
      <c r="N215" s="154">
        <f>IF(ISNA(SUMIFS(INDEX('State Landscape Data'!$M$8:$AE$57,0,MATCH(CONCATENATE($J215,N$6),'State Landscape Data'!$M$6:$AE$6,0)),'State Landscape Data'!$B$8:$B$57,$C215,'State Landscape Data'!$C$8:$C$57,$D215)),"-",SUMIFS(INDEX('State Landscape Data'!$M$8:$AE$57,0,MATCH(CONCATENATE($J215,N$6),'State Landscape Data'!$M$6:$AE$6,0)),'State Landscape Data'!$B$8:$B$57,$C215,'State Landscape Data'!$C$8:$C$57,$D215))</f>
        <v>0</v>
      </c>
    </row>
    <row r="216" spans="2:14" x14ac:dyDescent="0.35">
      <c r="B216" s="37" t="s">
        <v>80</v>
      </c>
      <c r="C216" s="38" t="str">
        <f>IF(ISBLANK('State Landscape Data'!$B$31),"-",'State Landscape Data'!$B$31)</f>
        <v>-</v>
      </c>
      <c r="D216" s="38" t="str">
        <f>IF(ISBLANK('State Landscape Data'!$C$31),"-",'State Landscape Data'!$C$31)</f>
        <v>-</v>
      </c>
      <c r="E216" s="38" t="str">
        <f>IF(ISBLANK('State Landscape Data'!$D$31),"-",'State Landscape Data'!$D$31)</f>
        <v>-</v>
      </c>
      <c r="F216" s="38" t="str">
        <f>IF(ISBLANK('State Landscape Data'!$E$31),"-",'State Landscape Data'!$E$31)</f>
        <v>-</v>
      </c>
      <c r="G216" s="38" t="str">
        <f>IF(ISBLANK('State Landscape Data'!$F$31),"-",'State Landscape Data'!$F$31)</f>
        <v>-</v>
      </c>
      <c r="H216" s="38">
        <v>1</v>
      </c>
      <c r="I216" s="38" t="s">
        <v>65</v>
      </c>
      <c r="J216" s="38" t="str">
        <f t="shared" si="20"/>
        <v>1Goal</v>
      </c>
      <c r="K216" s="38" t="str">
        <f>IF(ISBLANK('State Landscape Data'!$K$31),"-",'State Landscape Data'!$K$31)</f>
        <v>-</v>
      </c>
      <c r="L216" s="43" t="str">
        <f>IF(ISNA(SUMIFS(INDEX('State Landscape Data'!$M$8:$AE$57,0,MATCH(CONCATENATE($J216,L$6),'State Landscape Data'!$M$6:$AE$6,0)),'State Landscape Data'!$B$8:$B$57,$C216,'State Landscape Data'!$C$8:$C$57,$D216)),"-",SUMIFS(INDEX('State Landscape Data'!$M$8:$AE$57,0,MATCH(CONCATENATE($J216,L$6),'State Landscape Data'!$M$6:$AE$6,0)),'State Landscape Data'!$B$8:$B$57,$C216,'State Landscape Data'!$C$8:$C$57,$D216))</f>
        <v>-</v>
      </c>
      <c r="M216" s="43" t="str">
        <f>IF(ISNA(SUMIFS(INDEX('State Landscape Data'!$M$8:$AE$57,0,MATCH(CONCATENATE($J216,M$6),'State Landscape Data'!$M$6:$AE$6,0)),'State Landscape Data'!$B$8:$B$57,$C216,'State Landscape Data'!$C$8:$C$57,$D216)),"-",SUMIFS(INDEX('State Landscape Data'!$M$8:$AE$57,0,MATCH(CONCATENATE($J216,M$6),'State Landscape Data'!$M$6:$AE$6,0)),'State Landscape Data'!$B$8:$B$57,$C216,'State Landscape Data'!$C$8:$C$57,$D216))</f>
        <v>-</v>
      </c>
      <c r="N216" s="154">
        <f>IF(ISNA(SUMIFS(INDEX('State Landscape Data'!$M$8:$AE$57,0,MATCH(CONCATENATE($J216,N$6),'State Landscape Data'!$M$6:$AE$6,0)),'State Landscape Data'!$B$8:$B$57,$C216,'State Landscape Data'!$C$8:$C$57,$D216)),"-",SUMIFS(INDEX('State Landscape Data'!$M$8:$AE$57,0,MATCH(CONCATENATE($J216,N$6),'State Landscape Data'!$M$6:$AE$6,0)),'State Landscape Data'!$B$8:$B$57,$C216,'State Landscape Data'!$C$8:$C$57,$D216))</f>
        <v>0</v>
      </c>
    </row>
    <row r="217" spans="2:14" x14ac:dyDescent="0.35">
      <c r="B217" s="37" t="s">
        <v>80</v>
      </c>
      <c r="C217" s="38" t="str">
        <f>IF(ISBLANK('State Landscape Data'!$B$31),"-",'State Landscape Data'!$B$31)</f>
        <v>-</v>
      </c>
      <c r="D217" s="38" t="str">
        <f>IF(ISBLANK('State Landscape Data'!$C$31),"-",'State Landscape Data'!$C$31)</f>
        <v>-</v>
      </c>
      <c r="E217" s="38" t="str">
        <f>IF(ISBLANK('State Landscape Data'!$D$31),"-",'State Landscape Data'!$D$31)</f>
        <v>-</v>
      </c>
      <c r="F217" s="38" t="str">
        <f>IF(ISBLANK('State Landscape Data'!$E$31),"-",'State Landscape Data'!$E$31)</f>
        <v>-</v>
      </c>
      <c r="G217" s="38" t="str">
        <f>IF(ISBLANK('State Landscape Data'!$F$31),"-",'State Landscape Data'!$F$31)</f>
        <v>-</v>
      </c>
      <c r="H217" s="38">
        <v>2</v>
      </c>
      <c r="I217" s="38">
        <v>5</v>
      </c>
      <c r="J217" s="38" t="str">
        <f t="shared" si="20"/>
        <v>25</v>
      </c>
      <c r="K217" s="38" t="str">
        <f>IF(ISBLANK('State Landscape Data'!$K$31),"-",'State Landscape Data'!$K$31)</f>
        <v>-</v>
      </c>
      <c r="L217" s="43">
        <f>IF(ISNA(SUMIFS(INDEX('State Landscape Data'!$M$8:$AE$57,0,MATCH(CONCATENATE($J217,L$6),'State Landscape Data'!$M$6:$AE$6,0)),'State Landscape Data'!$B$8:$B$57,$C217,'State Landscape Data'!$C$8:$C$57,$D217)),"-",SUMIFS(INDEX('State Landscape Data'!$M$8:$AE$57,0,MATCH(CONCATENATE($J217,L$6),'State Landscape Data'!$M$6:$AE$6,0)),'State Landscape Data'!$B$8:$B$57,$C217,'State Landscape Data'!$C$8:$C$57,$D217))</f>
        <v>0</v>
      </c>
      <c r="M217" s="43">
        <f>IF(ISNA(SUMIFS(INDEX('State Landscape Data'!$M$8:$AE$57,0,MATCH(CONCATENATE($J217,M$6),'State Landscape Data'!$M$6:$AE$6,0)),'State Landscape Data'!$B$8:$B$57,$C217,'State Landscape Data'!$C$8:$C$57,$D217)),"-",SUMIFS(INDEX('State Landscape Data'!$M$8:$AE$57,0,MATCH(CONCATENATE($J217,M$6),'State Landscape Data'!$M$6:$AE$6,0)),'State Landscape Data'!$B$8:$B$57,$C217,'State Landscape Data'!$C$8:$C$57,$D217))</f>
        <v>0</v>
      </c>
      <c r="N217" s="154">
        <f>IF(ISNA(SUMIFS(INDEX('State Landscape Data'!$M$8:$AE$57,0,MATCH(CONCATENATE($J217,N$6),'State Landscape Data'!$M$6:$AE$6,0)),'State Landscape Data'!$B$8:$B$57,$C217,'State Landscape Data'!$C$8:$C$57,$D217)),"-",SUMIFS(INDEX('State Landscape Data'!$M$8:$AE$57,0,MATCH(CONCATENATE($J217,N$6),'State Landscape Data'!$M$6:$AE$6,0)),'State Landscape Data'!$B$8:$B$57,$C217,'State Landscape Data'!$C$8:$C$57,$D217))</f>
        <v>0</v>
      </c>
    </row>
    <row r="218" spans="2:14" x14ac:dyDescent="0.35">
      <c r="B218" s="37" t="s">
        <v>80</v>
      </c>
      <c r="C218" s="38" t="str">
        <f>IF(ISBLANK('State Landscape Data'!$B$31),"-",'State Landscape Data'!$B$31)</f>
        <v>-</v>
      </c>
      <c r="D218" s="38" t="str">
        <f>IF(ISBLANK('State Landscape Data'!$C$31),"-",'State Landscape Data'!$C$31)</f>
        <v>-</v>
      </c>
      <c r="E218" s="38" t="str">
        <f>IF(ISBLANK('State Landscape Data'!$D$31),"-",'State Landscape Data'!$D$31)</f>
        <v>-</v>
      </c>
      <c r="F218" s="38" t="str">
        <f>IF(ISBLANK('State Landscape Data'!$E$31),"-",'State Landscape Data'!$E$31)</f>
        <v>-</v>
      </c>
      <c r="G218" s="38" t="str">
        <f>IF(ISBLANK('State Landscape Data'!$F$31),"-",'State Landscape Data'!$F$31)</f>
        <v>-</v>
      </c>
      <c r="H218" s="38">
        <v>2</v>
      </c>
      <c r="I218" s="38" t="s">
        <v>65</v>
      </c>
      <c r="J218" s="38" t="str">
        <f t="shared" si="20"/>
        <v>2Goal</v>
      </c>
      <c r="K218" s="38" t="str">
        <f>IF(ISBLANK('State Landscape Data'!$K$31),"-",'State Landscape Data'!$K$31)</f>
        <v>-</v>
      </c>
      <c r="L218" s="43" t="str">
        <f>IF(ISNA(SUMIFS(INDEX('State Landscape Data'!$M$8:$AE$57,0,MATCH(CONCATENATE($J218,L$6),'State Landscape Data'!$M$6:$AE$6,0)),'State Landscape Data'!$B$8:$B$57,$C218,'State Landscape Data'!$C$8:$C$57,$D218)),"-",SUMIFS(INDEX('State Landscape Data'!$M$8:$AE$57,0,MATCH(CONCATENATE($J218,L$6),'State Landscape Data'!$M$6:$AE$6,0)),'State Landscape Data'!$B$8:$B$57,$C218,'State Landscape Data'!$C$8:$C$57,$D218))</f>
        <v>-</v>
      </c>
      <c r="M218" s="43" t="str">
        <f>IF(ISNA(SUMIFS(INDEX('State Landscape Data'!$M$8:$AE$57,0,MATCH(CONCATENATE($J218,M$6),'State Landscape Data'!$M$6:$AE$6,0)),'State Landscape Data'!$B$8:$B$57,$C218,'State Landscape Data'!$C$8:$C$57,$D218)),"-",SUMIFS(INDEX('State Landscape Data'!$M$8:$AE$57,0,MATCH(CONCATENATE($J218,M$6),'State Landscape Data'!$M$6:$AE$6,0)),'State Landscape Data'!$B$8:$B$57,$C218,'State Landscape Data'!$C$8:$C$57,$D218))</f>
        <v>-</v>
      </c>
      <c r="N218" s="154">
        <f>IF(ISNA(SUMIFS(INDEX('State Landscape Data'!$M$8:$AE$57,0,MATCH(CONCATENATE($J218,N$6),'State Landscape Data'!$M$6:$AE$6,0)),'State Landscape Data'!$B$8:$B$57,$C218,'State Landscape Data'!$C$8:$C$57,$D218)),"-",SUMIFS(INDEX('State Landscape Data'!$M$8:$AE$57,0,MATCH(CONCATENATE($J218,N$6),'State Landscape Data'!$M$6:$AE$6,0)),'State Landscape Data'!$B$8:$B$57,$C218,'State Landscape Data'!$C$8:$C$57,$D218))</f>
        <v>0</v>
      </c>
    </row>
    <row r="219" spans="2:14" x14ac:dyDescent="0.35">
      <c r="B219" s="37" t="s">
        <v>80</v>
      </c>
      <c r="C219" s="38" t="str">
        <f>IF(ISBLANK('State Landscape Data'!$B$31),"-",'State Landscape Data'!$B$31)</f>
        <v>-</v>
      </c>
      <c r="D219" s="38" t="str">
        <f>IF(ISBLANK('State Landscape Data'!$C$31),"-",'State Landscape Data'!$C$31)</f>
        <v>-</v>
      </c>
      <c r="E219" s="38" t="str">
        <f>IF(ISBLANK('State Landscape Data'!$D$31),"-",'State Landscape Data'!$D$31)</f>
        <v>-</v>
      </c>
      <c r="F219" s="38" t="str">
        <f>IF(ISBLANK('State Landscape Data'!$E$31),"-",'State Landscape Data'!$E$31)</f>
        <v>-</v>
      </c>
      <c r="G219" s="38" t="str">
        <f>IF(ISBLANK('State Landscape Data'!$F$31),"-",'State Landscape Data'!$F$31)</f>
        <v>-</v>
      </c>
      <c r="H219" s="38">
        <v>3</v>
      </c>
      <c r="I219" s="38">
        <v>5</v>
      </c>
      <c r="J219" s="38" t="str">
        <f t="shared" si="20"/>
        <v>35</v>
      </c>
      <c r="K219" s="38" t="str">
        <f>IF(ISBLANK('State Landscape Data'!$K$31),"-",'State Landscape Data'!$K$31)</f>
        <v>-</v>
      </c>
      <c r="L219" s="43">
        <f>IF(ISNA(SUMIFS(INDEX('State Landscape Data'!$M$8:$AE$57,0,MATCH(CONCATENATE($J219,L$6),'State Landscape Data'!$M$6:$AE$6,0)),'State Landscape Data'!$B$8:$B$57,$C219,'State Landscape Data'!$C$8:$C$57,$D219)),"-",SUMIFS(INDEX('State Landscape Data'!$M$8:$AE$57,0,MATCH(CONCATENATE($J219,L$6),'State Landscape Data'!$M$6:$AE$6,0)),'State Landscape Data'!$B$8:$B$57,$C219,'State Landscape Data'!$C$8:$C$57,$D219))</f>
        <v>0</v>
      </c>
      <c r="M219" s="43">
        <f>IF(ISNA(SUMIFS(INDEX('State Landscape Data'!$M$8:$AE$57,0,MATCH(CONCATENATE($J219,M$6),'State Landscape Data'!$M$6:$AE$6,0)),'State Landscape Data'!$B$8:$B$57,$C219,'State Landscape Data'!$C$8:$C$57,$D219)),"-",SUMIFS(INDEX('State Landscape Data'!$M$8:$AE$57,0,MATCH(CONCATENATE($J219,M$6),'State Landscape Data'!$M$6:$AE$6,0)),'State Landscape Data'!$B$8:$B$57,$C219,'State Landscape Data'!$C$8:$C$57,$D219))</f>
        <v>0</v>
      </c>
      <c r="N219" s="154">
        <f>IF(ISNA(SUMIFS(INDEX('State Landscape Data'!$M$8:$AE$57,0,MATCH(CONCATENATE($J219,N$6),'State Landscape Data'!$M$6:$AE$6,0)),'State Landscape Data'!$B$8:$B$57,$C219,'State Landscape Data'!$C$8:$C$57,$D219)),"-",SUMIFS(INDEX('State Landscape Data'!$M$8:$AE$57,0,MATCH(CONCATENATE($J219,N$6),'State Landscape Data'!$M$6:$AE$6,0)),'State Landscape Data'!$B$8:$B$57,$C219,'State Landscape Data'!$C$8:$C$57,$D219))</f>
        <v>0</v>
      </c>
    </row>
    <row r="220" spans="2:14" x14ac:dyDescent="0.35">
      <c r="B220" s="37" t="s">
        <v>80</v>
      </c>
      <c r="C220" s="38" t="str">
        <f>IF(ISBLANK('State Landscape Data'!$B$31),"-",'State Landscape Data'!$B$31)</f>
        <v>-</v>
      </c>
      <c r="D220" s="38" t="str">
        <f>IF(ISBLANK('State Landscape Data'!$C$31),"-",'State Landscape Data'!$C$31)</f>
        <v>-</v>
      </c>
      <c r="E220" s="38" t="str">
        <f>IF(ISBLANK('State Landscape Data'!$D$31),"-",'State Landscape Data'!$D$31)</f>
        <v>-</v>
      </c>
      <c r="F220" s="38" t="str">
        <f>IF(ISBLANK('State Landscape Data'!$E$31),"-",'State Landscape Data'!$E$31)</f>
        <v>-</v>
      </c>
      <c r="G220" s="38" t="str">
        <f>IF(ISBLANK('State Landscape Data'!$F$31),"-",'State Landscape Data'!$F$31)</f>
        <v>-</v>
      </c>
      <c r="H220" s="38">
        <v>3</v>
      </c>
      <c r="I220" s="38" t="s">
        <v>65</v>
      </c>
      <c r="J220" s="38" t="str">
        <f t="shared" si="20"/>
        <v>3Goal</v>
      </c>
      <c r="K220" s="38" t="str">
        <f>IF(ISBLANK('State Landscape Data'!$K$31),"-",'State Landscape Data'!$K$31)</f>
        <v>-</v>
      </c>
      <c r="L220" s="43" t="str">
        <f>IF(ISNA(SUMIFS(INDEX('State Landscape Data'!$M$8:$AE$57,0,MATCH(CONCATENATE($J220,L$6),'State Landscape Data'!$M$6:$AE$6,0)),'State Landscape Data'!$B$8:$B$57,$C220,'State Landscape Data'!$C$8:$C$57,$D220)),"-",SUMIFS(INDEX('State Landscape Data'!$M$8:$AE$57,0,MATCH(CONCATENATE($J220,L$6),'State Landscape Data'!$M$6:$AE$6,0)),'State Landscape Data'!$B$8:$B$57,$C220,'State Landscape Data'!$C$8:$C$57,$D220))</f>
        <v>-</v>
      </c>
      <c r="M220" s="43" t="str">
        <f>IF(ISNA(SUMIFS(INDEX('State Landscape Data'!$M$8:$AE$57,0,MATCH(CONCATENATE($J220,M$6),'State Landscape Data'!$M$6:$AE$6,0)),'State Landscape Data'!$B$8:$B$57,$C220,'State Landscape Data'!$C$8:$C$57,$D220)),"-",SUMIFS(INDEX('State Landscape Data'!$M$8:$AE$57,0,MATCH(CONCATENATE($J220,M$6),'State Landscape Data'!$M$6:$AE$6,0)),'State Landscape Data'!$B$8:$B$57,$C220,'State Landscape Data'!$C$8:$C$57,$D220))</f>
        <v>-</v>
      </c>
      <c r="N220" s="154">
        <f>IF(ISNA(SUMIFS(INDEX('State Landscape Data'!$M$8:$AE$57,0,MATCH(CONCATENATE($J220,N$6),'State Landscape Data'!$M$6:$AE$6,0)),'State Landscape Data'!$B$8:$B$57,$C220,'State Landscape Data'!$C$8:$C$57,$D220)),"-",SUMIFS(INDEX('State Landscape Data'!$M$8:$AE$57,0,MATCH(CONCATENATE($J220,N$6),'State Landscape Data'!$M$6:$AE$6,0)),'State Landscape Data'!$B$8:$B$57,$C220,'State Landscape Data'!$C$8:$C$57,$D220))</f>
        <v>0</v>
      </c>
    </row>
    <row r="221" spans="2:14" x14ac:dyDescent="0.35">
      <c r="B221" s="37" t="s">
        <v>80</v>
      </c>
      <c r="C221" s="38" t="str">
        <f>IF(ISBLANK('State Landscape Data'!$B$31),"-",'State Landscape Data'!$B$31)</f>
        <v>-</v>
      </c>
      <c r="D221" s="38" t="str">
        <f>IF(ISBLANK('State Landscape Data'!$C$31),"-",'State Landscape Data'!$C$31)</f>
        <v>-</v>
      </c>
      <c r="E221" s="38" t="str">
        <f>IF(ISBLANK('State Landscape Data'!$D$31),"-",'State Landscape Data'!$D$31)</f>
        <v>-</v>
      </c>
      <c r="F221" s="38" t="str">
        <f>IF(ISBLANK('State Landscape Data'!$E$31),"-",'State Landscape Data'!$E$31)</f>
        <v>-</v>
      </c>
      <c r="G221" s="38" t="str">
        <f>IF(ISBLANK('State Landscape Data'!$F$31),"-",'State Landscape Data'!$F$31)</f>
        <v>-</v>
      </c>
      <c r="H221" s="38">
        <v>4</v>
      </c>
      <c r="I221" s="38">
        <v>5</v>
      </c>
      <c r="J221" s="38" t="str">
        <f t="shared" ref="J221:J222" si="26">CONCATENATE(H221,I221)</f>
        <v>45</v>
      </c>
      <c r="K221" s="38" t="str">
        <f>IF(ISBLANK('State Landscape Data'!$K$31),"-",'State Landscape Data'!$K$31)</f>
        <v>-</v>
      </c>
      <c r="L221" s="43">
        <f>IF(ISNA(SUMIFS(INDEX('State Landscape Data'!$M$8:$AE$57,0,MATCH(CONCATENATE($J221,L$6),'State Landscape Data'!$M$6:$AE$6,0)),'State Landscape Data'!$B$8:$B$57,$C221,'State Landscape Data'!$C$8:$C$57,$D221)),"-",SUMIFS(INDEX('State Landscape Data'!$M$8:$AE$57,0,MATCH(CONCATENATE($J221,L$6),'State Landscape Data'!$M$6:$AE$6,0)),'State Landscape Data'!$B$8:$B$57,$C221,'State Landscape Data'!$C$8:$C$57,$D221))</f>
        <v>0</v>
      </c>
      <c r="M221" s="43">
        <f>IF(ISNA(SUMIFS(INDEX('State Landscape Data'!$M$8:$AE$57,0,MATCH(CONCATENATE($J221,M$6),'State Landscape Data'!$M$6:$AE$6,0)),'State Landscape Data'!$B$8:$B$57,$C221,'State Landscape Data'!$C$8:$C$57,$D221)),"-",SUMIFS(INDEX('State Landscape Data'!$M$8:$AE$57,0,MATCH(CONCATENATE($J221,M$6),'State Landscape Data'!$M$6:$AE$6,0)),'State Landscape Data'!$B$8:$B$57,$C221,'State Landscape Data'!$C$8:$C$57,$D221))</f>
        <v>0</v>
      </c>
      <c r="N221" s="154">
        <f>IF(ISNA(SUMIFS(INDEX('State Landscape Data'!$M$8:$AE$57,0,MATCH(CONCATENATE($J221,N$6),'State Landscape Data'!$M$6:$AE$6,0)),'State Landscape Data'!$B$8:$B$57,$C221,'State Landscape Data'!$C$8:$C$57,$D221)),"-",SUMIFS(INDEX('State Landscape Data'!$M$8:$AE$57,0,MATCH(CONCATENATE($J221,N$6),'State Landscape Data'!$M$6:$AE$6,0)),'State Landscape Data'!$B$8:$B$57,$C221,'State Landscape Data'!$C$8:$C$57,$D221))</f>
        <v>0</v>
      </c>
    </row>
    <row r="222" spans="2:14" x14ac:dyDescent="0.35">
      <c r="B222" s="37" t="s">
        <v>80</v>
      </c>
      <c r="C222" s="38" t="str">
        <f>IF(ISBLANK('State Landscape Data'!$B$31),"-",'State Landscape Data'!$B$31)</f>
        <v>-</v>
      </c>
      <c r="D222" s="38" t="str">
        <f>IF(ISBLANK('State Landscape Data'!$C$31),"-",'State Landscape Data'!$C$31)</f>
        <v>-</v>
      </c>
      <c r="E222" s="38" t="str">
        <f>IF(ISBLANK('State Landscape Data'!$D$31),"-",'State Landscape Data'!$D$31)</f>
        <v>-</v>
      </c>
      <c r="F222" s="38" t="str">
        <f>IF(ISBLANK('State Landscape Data'!$E$31),"-",'State Landscape Data'!$E$31)</f>
        <v>-</v>
      </c>
      <c r="G222" s="38" t="str">
        <f>IF(ISBLANK('State Landscape Data'!$F$31),"-",'State Landscape Data'!$F$31)</f>
        <v>-</v>
      </c>
      <c r="H222" s="38">
        <v>4</v>
      </c>
      <c r="I222" s="38" t="s">
        <v>65</v>
      </c>
      <c r="J222" s="38" t="str">
        <f t="shared" si="26"/>
        <v>4Goal</v>
      </c>
      <c r="K222" s="38" t="str">
        <f>IF(ISBLANK('State Landscape Data'!$K$31),"-",'State Landscape Data'!$K$31)</f>
        <v>-</v>
      </c>
      <c r="L222" s="43" t="str">
        <f>IF(ISNA(SUMIFS(INDEX('State Landscape Data'!$M$8:$AE$57,0,MATCH(CONCATENATE($J222,L$6),'State Landscape Data'!$M$6:$AE$6,0)),'State Landscape Data'!$B$8:$B$57,$C222,'State Landscape Data'!$C$8:$C$57,$D222)),"-",SUMIFS(INDEX('State Landscape Data'!$M$8:$AE$57,0,MATCH(CONCATENATE($J222,L$6),'State Landscape Data'!$M$6:$AE$6,0)),'State Landscape Data'!$B$8:$B$57,$C222,'State Landscape Data'!$C$8:$C$57,$D222))</f>
        <v>-</v>
      </c>
      <c r="M222" s="43" t="str">
        <f>IF(ISNA(SUMIFS(INDEX('State Landscape Data'!$M$8:$AE$57,0,MATCH(CONCATENATE($J222,M$6),'State Landscape Data'!$M$6:$AE$6,0)),'State Landscape Data'!$B$8:$B$57,$C222,'State Landscape Data'!$C$8:$C$57,$D222)),"-",SUMIFS(INDEX('State Landscape Data'!$M$8:$AE$57,0,MATCH(CONCATENATE($J222,M$6),'State Landscape Data'!$M$6:$AE$6,0)),'State Landscape Data'!$B$8:$B$57,$C222,'State Landscape Data'!$C$8:$C$57,$D222))</f>
        <v>-</v>
      </c>
      <c r="N222" s="154">
        <f>IF(ISNA(SUMIFS(INDEX('State Landscape Data'!$M$8:$AE$57,0,MATCH(CONCATENATE($J222,N$6),'State Landscape Data'!$M$6:$AE$6,0)),'State Landscape Data'!$B$8:$B$57,$C222,'State Landscape Data'!$C$8:$C$57,$D222)),"-",SUMIFS(INDEX('State Landscape Data'!$M$8:$AE$57,0,MATCH(CONCATENATE($J222,N$6),'State Landscape Data'!$M$6:$AE$6,0)),'State Landscape Data'!$B$8:$B$57,$C222,'State Landscape Data'!$C$8:$C$57,$D222))</f>
        <v>0</v>
      </c>
    </row>
    <row r="223" spans="2:14" x14ac:dyDescent="0.35">
      <c r="B223" s="37" t="s">
        <v>80</v>
      </c>
      <c r="C223" s="38" t="str">
        <f>IF(ISBLANK('State Landscape Data'!$B$32),"-",'State Landscape Data'!$B$32)</f>
        <v>-</v>
      </c>
      <c r="D223" s="38" t="str">
        <f>IF(ISBLANK('State Landscape Data'!$C$32),"-",'State Landscape Data'!$C$32)</f>
        <v>-</v>
      </c>
      <c r="E223" s="38" t="str">
        <f>IF(ISBLANK('State Landscape Data'!$D$32),"-",'State Landscape Data'!$D$32)</f>
        <v>-</v>
      </c>
      <c r="F223" s="38" t="str">
        <f>IF(ISBLANK('State Landscape Data'!$E$32),"-",'State Landscape Data'!$E$32)</f>
        <v>-</v>
      </c>
      <c r="G223" s="38" t="str">
        <f>IF(ISBLANK('State Landscape Data'!$F$32),"-",'State Landscape Data'!$F$32)</f>
        <v>-</v>
      </c>
      <c r="H223" s="38" t="s">
        <v>64</v>
      </c>
      <c r="I223" s="38" t="s">
        <v>64</v>
      </c>
      <c r="J223" s="38" t="str">
        <f t="shared" si="20"/>
        <v>BaselineBaseline</v>
      </c>
      <c r="K223" s="38" t="str">
        <f>IF(ISBLANK('State Landscape Data'!$K$32),"-",'State Landscape Data'!$K$32)</f>
        <v>-</v>
      </c>
      <c r="L223" s="43">
        <f>IF(ISNA(SUMIFS(INDEX('State Landscape Data'!$M$8:$AE$57,0,MATCH(CONCATENATE($J223,L$6),'State Landscape Data'!$M$6:$AE$6,0)),'State Landscape Data'!$B$8:$B$57,$C223,'State Landscape Data'!$C$8:$C$57,$D223)),"-",SUMIFS(INDEX('State Landscape Data'!$M$8:$AE$57,0,MATCH(CONCATENATE($J223,L$6),'State Landscape Data'!$M$6:$AE$6,0)),'State Landscape Data'!$B$8:$B$57,$C223,'State Landscape Data'!$C$8:$C$57,$D223))</f>
        <v>0</v>
      </c>
      <c r="M223" s="43">
        <f>IF(ISNA(SUMIFS(INDEX('State Landscape Data'!$M$8:$AE$57,0,MATCH(CONCATENATE($J223,M$6),'State Landscape Data'!$M$6:$AE$6,0)),'State Landscape Data'!$B$8:$B$57,$C223,'State Landscape Data'!$C$8:$C$57,$D223)),"-",SUMIFS(INDEX('State Landscape Data'!$M$8:$AE$57,0,MATCH(CONCATENATE($J223,M$6),'State Landscape Data'!$M$6:$AE$6,0)),'State Landscape Data'!$B$8:$B$57,$C223,'State Landscape Data'!$C$8:$C$57,$D223))</f>
        <v>0</v>
      </c>
      <c r="N223" s="154">
        <f>IF(ISNA(SUMIFS(INDEX('State Landscape Data'!$M$8:$AE$57,0,MATCH(CONCATENATE($J223,N$6),'State Landscape Data'!$M$6:$AE$6,0)),'State Landscape Data'!$B$8:$B$57,$C223,'State Landscape Data'!$C$8:$C$57,$D223)),"-",SUMIFS(INDEX('State Landscape Data'!$M$8:$AE$57,0,MATCH(CONCATENATE($J223,N$6),'State Landscape Data'!$M$6:$AE$6,0)),'State Landscape Data'!$B$8:$B$57,$C223,'State Landscape Data'!$C$8:$C$57,$D223))</f>
        <v>0</v>
      </c>
    </row>
    <row r="224" spans="2:14" x14ac:dyDescent="0.35">
      <c r="B224" s="37" t="s">
        <v>80</v>
      </c>
      <c r="C224" s="38" t="str">
        <f>IF(ISBLANK('State Landscape Data'!$B$32),"-",'State Landscape Data'!$B$32)</f>
        <v>-</v>
      </c>
      <c r="D224" s="38" t="str">
        <f>IF(ISBLANK('State Landscape Data'!$C$32),"-",'State Landscape Data'!$C$32)</f>
        <v>-</v>
      </c>
      <c r="E224" s="38" t="str">
        <f>IF(ISBLANK('State Landscape Data'!$D$32),"-",'State Landscape Data'!$D$32)</f>
        <v>-</v>
      </c>
      <c r="F224" s="38" t="str">
        <f>IF(ISBLANK('State Landscape Data'!$E$32),"-",'State Landscape Data'!$E$32)</f>
        <v>-</v>
      </c>
      <c r="G224" s="38" t="str">
        <f>IF(ISBLANK('State Landscape Data'!$F$32),"-",'State Landscape Data'!$F$32)</f>
        <v>-</v>
      </c>
      <c r="H224" s="38">
        <v>1</v>
      </c>
      <c r="I224" s="38">
        <v>5</v>
      </c>
      <c r="J224" s="38" t="str">
        <f t="shared" si="20"/>
        <v>15</v>
      </c>
      <c r="K224" s="38" t="str">
        <f>IF(ISBLANK('State Landscape Data'!$K$32),"-",'State Landscape Data'!$K$32)</f>
        <v>-</v>
      </c>
      <c r="L224" s="43">
        <f>IF(ISNA(SUMIFS(INDEX('State Landscape Data'!$M$8:$AE$57,0,MATCH(CONCATENATE($J224,L$6),'State Landscape Data'!$M$6:$AE$6,0)),'State Landscape Data'!$B$8:$B$57,$C224,'State Landscape Data'!$C$8:$C$57,$D224)),"-",SUMIFS(INDEX('State Landscape Data'!$M$8:$AE$57,0,MATCH(CONCATENATE($J224,L$6),'State Landscape Data'!$M$6:$AE$6,0)),'State Landscape Data'!$B$8:$B$57,$C224,'State Landscape Data'!$C$8:$C$57,$D224))</f>
        <v>0</v>
      </c>
      <c r="M224" s="43">
        <f>IF(ISNA(SUMIFS(INDEX('State Landscape Data'!$M$8:$AE$57,0,MATCH(CONCATENATE($J224,M$6),'State Landscape Data'!$M$6:$AE$6,0)),'State Landscape Data'!$B$8:$B$57,$C224,'State Landscape Data'!$C$8:$C$57,$D224)),"-",SUMIFS(INDEX('State Landscape Data'!$M$8:$AE$57,0,MATCH(CONCATENATE($J224,M$6),'State Landscape Data'!$M$6:$AE$6,0)),'State Landscape Data'!$B$8:$B$57,$C224,'State Landscape Data'!$C$8:$C$57,$D224))</f>
        <v>0</v>
      </c>
      <c r="N224" s="154">
        <f>IF(ISNA(SUMIFS(INDEX('State Landscape Data'!$M$8:$AE$57,0,MATCH(CONCATENATE($J224,N$6),'State Landscape Data'!$M$6:$AE$6,0)),'State Landscape Data'!$B$8:$B$57,$C224,'State Landscape Data'!$C$8:$C$57,$D224)),"-",SUMIFS(INDEX('State Landscape Data'!$M$8:$AE$57,0,MATCH(CONCATENATE($J224,N$6),'State Landscape Data'!$M$6:$AE$6,0)),'State Landscape Data'!$B$8:$B$57,$C224,'State Landscape Data'!$C$8:$C$57,$D224))</f>
        <v>0</v>
      </c>
    </row>
    <row r="225" spans="2:14" x14ac:dyDescent="0.35">
      <c r="B225" s="37" t="s">
        <v>80</v>
      </c>
      <c r="C225" s="38" t="str">
        <f>IF(ISBLANK('State Landscape Data'!$B$32),"-",'State Landscape Data'!$B$32)</f>
        <v>-</v>
      </c>
      <c r="D225" s="38" t="str">
        <f>IF(ISBLANK('State Landscape Data'!$C$32),"-",'State Landscape Data'!$C$32)</f>
        <v>-</v>
      </c>
      <c r="E225" s="38" t="str">
        <f>IF(ISBLANK('State Landscape Data'!$D$32),"-",'State Landscape Data'!$D$32)</f>
        <v>-</v>
      </c>
      <c r="F225" s="38" t="str">
        <f>IF(ISBLANK('State Landscape Data'!$E$32),"-",'State Landscape Data'!$E$32)</f>
        <v>-</v>
      </c>
      <c r="G225" s="38" t="str">
        <f>IF(ISBLANK('State Landscape Data'!$F$32),"-",'State Landscape Data'!$F$32)</f>
        <v>-</v>
      </c>
      <c r="H225" s="38">
        <v>1</v>
      </c>
      <c r="I225" s="38" t="s">
        <v>65</v>
      </c>
      <c r="J225" s="38" t="str">
        <f t="shared" si="20"/>
        <v>1Goal</v>
      </c>
      <c r="K225" s="38" t="str">
        <f>IF(ISBLANK('State Landscape Data'!$K$32),"-",'State Landscape Data'!$K$32)</f>
        <v>-</v>
      </c>
      <c r="L225" s="43" t="str">
        <f>IF(ISNA(SUMIFS(INDEX('State Landscape Data'!$M$8:$AE$57,0,MATCH(CONCATENATE($J225,L$6),'State Landscape Data'!$M$6:$AE$6,0)),'State Landscape Data'!$B$8:$B$57,$C225,'State Landscape Data'!$C$8:$C$57,$D225)),"-",SUMIFS(INDEX('State Landscape Data'!$M$8:$AE$57,0,MATCH(CONCATENATE($J225,L$6),'State Landscape Data'!$M$6:$AE$6,0)),'State Landscape Data'!$B$8:$B$57,$C225,'State Landscape Data'!$C$8:$C$57,$D225))</f>
        <v>-</v>
      </c>
      <c r="M225" s="43" t="str">
        <f>IF(ISNA(SUMIFS(INDEX('State Landscape Data'!$M$8:$AE$57,0,MATCH(CONCATENATE($J225,M$6),'State Landscape Data'!$M$6:$AE$6,0)),'State Landscape Data'!$B$8:$B$57,$C225,'State Landscape Data'!$C$8:$C$57,$D225)),"-",SUMIFS(INDEX('State Landscape Data'!$M$8:$AE$57,0,MATCH(CONCATENATE($J225,M$6),'State Landscape Data'!$M$6:$AE$6,0)),'State Landscape Data'!$B$8:$B$57,$C225,'State Landscape Data'!$C$8:$C$57,$D225))</f>
        <v>-</v>
      </c>
      <c r="N225" s="154">
        <f>IF(ISNA(SUMIFS(INDEX('State Landscape Data'!$M$8:$AE$57,0,MATCH(CONCATENATE($J225,N$6),'State Landscape Data'!$M$6:$AE$6,0)),'State Landscape Data'!$B$8:$B$57,$C225,'State Landscape Data'!$C$8:$C$57,$D225)),"-",SUMIFS(INDEX('State Landscape Data'!$M$8:$AE$57,0,MATCH(CONCATENATE($J225,N$6),'State Landscape Data'!$M$6:$AE$6,0)),'State Landscape Data'!$B$8:$B$57,$C225,'State Landscape Data'!$C$8:$C$57,$D225))</f>
        <v>0</v>
      </c>
    </row>
    <row r="226" spans="2:14" x14ac:dyDescent="0.35">
      <c r="B226" s="37" t="s">
        <v>80</v>
      </c>
      <c r="C226" s="38" t="str">
        <f>IF(ISBLANK('State Landscape Data'!$B$32),"-",'State Landscape Data'!$B$32)</f>
        <v>-</v>
      </c>
      <c r="D226" s="38" t="str">
        <f>IF(ISBLANK('State Landscape Data'!$C$32),"-",'State Landscape Data'!$C$32)</f>
        <v>-</v>
      </c>
      <c r="E226" s="38" t="str">
        <f>IF(ISBLANK('State Landscape Data'!$D$32),"-",'State Landscape Data'!$D$32)</f>
        <v>-</v>
      </c>
      <c r="F226" s="38" t="str">
        <f>IF(ISBLANK('State Landscape Data'!$E$32),"-",'State Landscape Data'!$E$32)</f>
        <v>-</v>
      </c>
      <c r="G226" s="38" t="str">
        <f>IF(ISBLANK('State Landscape Data'!$F$32),"-",'State Landscape Data'!$F$32)</f>
        <v>-</v>
      </c>
      <c r="H226" s="38">
        <v>2</v>
      </c>
      <c r="I226" s="38">
        <v>5</v>
      </c>
      <c r="J226" s="38" t="str">
        <f t="shared" si="20"/>
        <v>25</v>
      </c>
      <c r="K226" s="38" t="str">
        <f>IF(ISBLANK('State Landscape Data'!$K$32),"-",'State Landscape Data'!$K$32)</f>
        <v>-</v>
      </c>
      <c r="L226" s="43">
        <f>IF(ISNA(SUMIFS(INDEX('State Landscape Data'!$M$8:$AE$57,0,MATCH(CONCATENATE($J226,L$6),'State Landscape Data'!$M$6:$AE$6,0)),'State Landscape Data'!$B$8:$B$57,$C226,'State Landscape Data'!$C$8:$C$57,$D226)),"-",SUMIFS(INDEX('State Landscape Data'!$M$8:$AE$57,0,MATCH(CONCATENATE($J226,L$6),'State Landscape Data'!$M$6:$AE$6,0)),'State Landscape Data'!$B$8:$B$57,$C226,'State Landscape Data'!$C$8:$C$57,$D226))</f>
        <v>0</v>
      </c>
      <c r="M226" s="43">
        <f>IF(ISNA(SUMIFS(INDEX('State Landscape Data'!$M$8:$AE$57,0,MATCH(CONCATENATE($J226,M$6),'State Landscape Data'!$M$6:$AE$6,0)),'State Landscape Data'!$B$8:$B$57,$C226,'State Landscape Data'!$C$8:$C$57,$D226)),"-",SUMIFS(INDEX('State Landscape Data'!$M$8:$AE$57,0,MATCH(CONCATENATE($J226,M$6),'State Landscape Data'!$M$6:$AE$6,0)),'State Landscape Data'!$B$8:$B$57,$C226,'State Landscape Data'!$C$8:$C$57,$D226))</f>
        <v>0</v>
      </c>
      <c r="N226" s="154">
        <f>IF(ISNA(SUMIFS(INDEX('State Landscape Data'!$M$8:$AE$57,0,MATCH(CONCATENATE($J226,N$6),'State Landscape Data'!$M$6:$AE$6,0)),'State Landscape Data'!$B$8:$B$57,$C226,'State Landscape Data'!$C$8:$C$57,$D226)),"-",SUMIFS(INDEX('State Landscape Data'!$M$8:$AE$57,0,MATCH(CONCATENATE($J226,N$6),'State Landscape Data'!$M$6:$AE$6,0)),'State Landscape Data'!$B$8:$B$57,$C226,'State Landscape Data'!$C$8:$C$57,$D226))</f>
        <v>0</v>
      </c>
    </row>
    <row r="227" spans="2:14" x14ac:dyDescent="0.35">
      <c r="B227" s="37" t="s">
        <v>80</v>
      </c>
      <c r="C227" s="38" t="str">
        <f>IF(ISBLANK('State Landscape Data'!$B$32),"-",'State Landscape Data'!$B$32)</f>
        <v>-</v>
      </c>
      <c r="D227" s="38" t="str">
        <f>IF(ISBLANK('State Landscape Data'!$C$32),"-",'State Landscape Data'!$C$32)</f>
        <v>-</v>
      </c>
      <c r="E227" s="38" t="str">
        <f>IF(ISBLANK('State Landscape Data'!$D$32),"-",'State Landscape Data'!$D$32)</f>
        <v>-</v>
      </c>
      <c r="F227" s="38" t="str">
        <f>IF(ISBLANK('State Landscape Data'!$E$32),"-",'State Landscape Data'!$E$32)</f>
        <v>-</v>
      </c>
      <c r="G227" s="38" t="str">
        <f>IF(ISBLANK('State Landscape Data'!$F$32),"-",'State Landscape Data'!$F$32)</f>
        <v>-</v>
      </c>
      <c r="H227" s="38">
        <v>2</v>
      </c>
      <c r="I227" s="38" t="s">
        <v>65</v>
      </c>
      <c r="J227" s="38" t="str">
        <f t="shared" si="20"/>
        <v>2Goal</v>
      </c>
      <c r="K227" s="38" t="str">
        <f>IF(ISBLANK('State Landscape Data'!$K$32),"-",'State Landscape Data'!$K$32)</f>
        <v>-</v>
      </c>
      <c r="L227" s="43" t="str">
        <f>IF(ISNA(SUMIFS(INDEX('State Landscape Data'!$M$8:$AE$57,0,MATCH(CONCATENATE($J227,L$6),'State Landscape Data'!$M$6:$AE$6,0)),'State Landscape Data'!$B$8:$B$57,$C227,'State Landscape Data'!$C$8:$C$57,$D227)),"-",SUMIFS(INDEX('State Landscape Data'!$M$8:$AE$57,0,MATCH(CONCATENATE($J227,L$6),'State Landscape Data'!$M$6:$AE$6,0)),'State Landscape Data'!$B$8:$B$57,$C227,'State Landscape Data'!$C$8:$C$57,$D227))</f>
        <v>-</v>
      </c>
      <c r="M227" s="43" t="str">
        <f>IF(ISNA(SUMIFS(INDEX('State Landscape Data'!$M$8:$AE$57,0,MATCH(CONCATENATE($J227,M$6),'State Landscape Data'!$M$6:$AE$6,0)),'State Landscape Data'!$B$8:$B$57,$C227,'State Landscape Data'!$C$8:$C$57,$D227)),"-",SUMIFS(INDEX('State Landscape Data'!$M$8:$AE$57,0,MATCH(CONCATENATE($J227,M$6),'State Landscape Data'!$M$6:$AE$6,0)),'State Landscape Data'!$B$8:$B$57,$C227,'State Landscape Data'!$C$8:$C$57,$D227))</f>
        <v>-</v>
      </c>
      <c r="N227" s="154">
        <f>IF(ISNA(SUMIFS(INDEX('State Landscape Data'!$M$8:$AE$57,0,MATCH(CONCATENATE($J227,N$6),'State Landscape Data'!$M$6:$AE$6,0)),'State Landscape Data'!$B$8:$B$57,$C227,'State Landscape Data'!$C$8:$C$57,$D227)),"-",SUMIFS(INDEX('State Landscape Data'!$M$8:$AE$57,0,MATCH(CONCATENATE($J227,N$6),'State Landscape Data'!$M$6:$AE$6,0)),'State Landscape Data'!$B$8:$B$57,$C227,'State Landscape Data'!$C$8:$C$57,$D227))</f>
        <v>0</v>
      </c>
    </row>
    <row r="228" spans="2:14" x14ac:dyDescent="0.35">
      <c r="B228" s="37" t="s">
        <v>80</v>
      </c>
      <c r="C228" s="38" t="str">
        <f>IF(ISBLANK('State Landscape Data'!$B$32),"-",'State Landscape Data'!$B$32)</f>
        <v>-</v>
      </c>
      <c r="D228" s="38" t="str">
        <f>IF(ISBLANK('State Landscape Data'!$C$32),"-",'State Landscape Data'!$C$32)</f>
        <v>-</v>
      </c>
      <c r="E228" s="38" t="str">
        <f>IF(ISBLANK('State Landscape Data'!$D$32),"-",'State Landscape Data'!$D$32)</f>
        <v>-</v>
      </c>
      <c r="F228" s="38" t="str">
        <f>IF(ISBLANK('State Landscape Data'!$E$32),"-",'State Landscape Data'!$E$32)</f>
        <v>-</v>
      </c>
      <c r="G228" s="38" t="str">
        <f>IF(ISBLANK('State Landscape Data'!$F$32),"-",'State Landscape Data'!$F$32)</f>
        <v>-</v>
      </c>
      <c r="H228" s="38">
        <v>3</v>
      </c>
      <c r="I228" s="38">
        <v>5</v>
      </c>
      <c r="J228" s="38" t="str">
        <f t="shared" si="20"/>
        <v>35</v>
      </c>
      <c r="K228" s="38" t="str">
        <f>IF(ISBLANK('State Landscape Data'!$K$32),"-",'State Landscape Data'!$K$32)</f>
        <v>-</v>
      </c>
      <c r="L228" s="43">
        <f>IF(ISNA(SUMIFS(INDEX('State Landscape Data'!$M$8:$AE$57,0,MATCH(CONCATENATE($J228,L$6),'State Landscape Data'!$M$6:$AE$6,0)),'State Landscape Data'!$B$8:$B$57,$C228,'State Landscape Data'!$C$8:$C$57,$D228)),"-",SUMIFS(INDEX('State Landscape Data'!$M$8:$AE$57,0,MATCH(CONCATENATE($J228,L$6),'State Landscape Data'!$M$6:$AE$6,0)),'State Landscape Data'!$B$8:$B$57,$C228,'State Landscape Data'!$C$8:$C$57,$D228))</f>
        <v>0</v>
      </c>
      <c r="M228" s="43">
        <f>IF(ISNA(SUMIFS(INDEX('State Landscape Data'!$M$8:$AE$57,0,MATCH(CONCATENATE($J228,M$6),'State Landscape Data'!$M$6:$AE$6,0)),'State Landscape Data'!$B$8:$B$57,$C228,'State Landscape Data'!$C$8:$C$57,$D228)),"-",SUMIFS(INDEX('State Landscape Data'!$M$8:$AE$57,0,MATCH(CONCATENATE($J228,M$6),'State Landscape Data'!$M$6:$AE$6,0)),'State Landscape Data'!$B$8:$B$57,$C228,'State Landscape Data'!$C$8:$C$57,$D228))</f>
        <v>0</v>
      </c>
      <c r="N228" s="154">
        <f>IF(ISNA(SUMIFS(INDEX('State Landscape Data'!$M$8:$AE$57,0,MATCH(CONCATENATE($J228,N$6),'State Landscape Data'!$M$6:$AE$6,0)),'State Landscape Data'!$B$8:$B$57,$C228,'State Landscape Data'!$C$8:$C$57,$D228)),"-",SUMIFS(INDEX('State Landscape Data'!$M$8:$AE$57,0,MATCH(CONCATENATE($J228,N$6),'State Landscape Data'!$M$6:$AE$6,0)),'State Landscape Data'!$B$8:$B$57,$C228,'State Landscape Data'!$C$8:$C$57,$D228))</f>
        <v>0</v>
      </c>
    </row>
    <row r="229" spans="2:14" x14ac:dyDescent="0.35">
      <c r="B229" s="37" t="s">
        <v>80</v>
      </c>
      <c r="C229" s="38" t="str">
        <f>IF(ISBLANK('State Landscape Data'!$B$32),"-",'State Landscape Data'!$B$32)</f>
        <v>-</v>
      </c>
      <c r="D229" s="38" t="str">
        <f>IF(ISBLANK('State Landscape Data'!$C$32),"-",'State Landscape Data'!$C$32)</f>
        <v>-</v>
      </c>
      <c r="E229" s="38" t="str">
        <f>IF(ISBLANK('State Landscape Data'!$D$32),"-",'State Landscape Data'!$D$32)</f>
        <v>-</v>
      </c>
      <c r="F229" s="38" t="str">
        <f>IF(ISBLANK('State Landscape Data'!$E$32),"-",'State Landscape Data'!$E$32)</f>
        <v>-</v>
      </c>
      <c r="G229" s="38" t="str">
        <f>IF(ISBLANK('State Landscape Data'!$F$32),"-",'State Landscape Data'!$F$32)</f>
        <v>-</v>
      </c>
      <c r="H229" s="38">
        <v>3</v>
      </c>
      <c r="I229" s="38" t="s">
        <v>65</v>
      </c>
      <c r="J229" s="38" t="str">
        <f t="shared" si="20"/>
        <v>3Goal</v>
      </c>
      <c r="K229" s="38" t="str">
        <f>IF(ISBLANK('State Landscape Data'!$K$32),"-",'State Landscape Data'!$K$32)</f>
        <v>-</v>
      </c>
      <c r="L229" s="43" t="str">
        <f>IF(ISNA(SUMIFS(INDEX('State Landscape Data'!$M$8:$AE$57,0,MATCH(CONCATENATE($J229,L$6),'State Landscape Data'!$M$6:$AE$6,0)),'State Landscape Data'!$B$8:$B$57,$C229,'State Landscape Data'!$C$8:$C$57,$D229)),"-",SUMIFS(INDEX('State Landscape Data'!$M$8:$AE$57,0,MATCH(CONCATENATE($J229,L$6),'State Landscape Data'!$M$6:$AE$6,0)),'State Landscape Data'!$B$8:$B$57,$C229,'State Landscape Data'!$C$8:$C$57,$D229))</f>
        <v>-</v>
      </c>
      <c r="M229" s="43" t="str">
        <f>IF(ISNA(SUMIFS(INDEX('State Landscape Data'!$M$8:$AE$57,0,MATCH(CONCATENATE($J229,M$6),'State Landscape Data'!$M$6:$AE$6,0)),'State Landscape Data'!$B$8:$B$57,$C229,'State Landscape Data'!$C$8:$C$57,$D229)),"-",SUMIFS(INDEX('State Landscape Data'!$M$8:$AE$57,0,MATCH(CONCATENATE($J229,M$6),'State Landscape Data'!$M$6:$AE$6,0)),'State Landscape Data'!$B$8:$B$57,$C229,'State Landscape Data'!$C$8:$C$57,$D229))</f>
        <v>-</v>
      </c>
      <c r="N229" s="154">
        <f>IF(ISNA(SUMIFS(INDEX('State Landscape Data'!$M$8:$AE$57,0,MATCH(CONCATENATE($J229,N$6),'State Landscape Data'!$M$6:$AE$6,0)),'State Landscape Data'!$B$8:$B$57,$C229,'State Landscape Data'!$C$8:$C$57,$D229)),"-",SUMIFS(INDEX('State Landscape Data'!$M$8:$AE$57,0,MATCH(CONCATENATE($J229,N$6),'State Landscape Data'!$M$6:$AE$6,0)),'State Landscape Data'!$B$8:$B$57,$C229,'State Landscape Data'!$C$8:$C$57,$D229))</f>
        <v>0</v>
      </c>
    </row>
    <row r="230" spans="2:14" x14ac:dyDescent="0.35">
      <c r="B230" s="37" t="s">
        <v>80</v>
      </c>
      <c r="C230" s="38" t="str">
        <f>IF(ISBLANK('State Landscape Data'!$B$32),"-",'State Landscape Data'!$B$32)</f>
        <v>-</v>
      </c>
      <c r="D230" s="38" t="str">
        <f>IF(ISBLANK('State Landscape Data'!$C$32),"-",'State Landscape Data'!$C$32)</f>
        <v>-</v>
      </c>
      <c r="E230" s="38" t="str">
        <f>IF(ISBLANK('State Landscape Data'!$D$32),"-",'State Landscape Data'!$D$32)</f>
        <v>-</v>
      </c>
      <c r="F230" s="38" t="str">
        <f>IF(ISBLANK('State Landscape Data'!$E$32),"-",'State Landscape Data'!$E$32)</f>
        <v>-</v>
      </c>
      <c r="G230" s="38" t="str">
        <f>IF(ISBLANK('State Landscape Data'!$F$32),"-",'State Landscape Data'!$F$32)</f>
        <v>-</v>
      </c>
      <c r="H230" s="38">
        <v>4</v>
      </c>
      <c r="I230" s="38">
        <v>5</v>
      </c>
      <c r="J230" s="38" t="str">
        <f t="shared" ref="J230:J231" si="27">CONCATENATE(H230,I230)</f>
        <v>45</v>
      </c>
      <c r="K230" s="38" t="str">
        <f>IF(ISBLANK('State Landscape Data'!$K$32),"-",'State Landscape Data'!$K$32)</f>
        <v>-</v>
      </c>
      <c r="L230" s="43">
        <f>IF(ISNA(SUMIFS(INDEX('State Landscape Data'!$M$8:$AE$57,0,MATCH(CONCATENATE($J230,L$6),'State Landscape Data'!$M$6:$AE$6,0)),'State Landscape Data'!$B$8:$B$57,$C230,'State Landscape Data'!$C$8:$C$57,$D230)),"-",SUMIFS(INDEX('State Landscape Data'!$M$8:$AE$57,0,MATCH(CONCATENATE($J230,L$6),'State Landscape Data'!$M$6:$AE$6,0)),'State Landscape Data'!$B$8:$B$57,$C230,'State Landscape Data'!$C$8:$C$57,$D230))</f>
        <v>0</v>
      </c>
      <c r="M230" s="43">
        <f>IF(ISNA(SUMIFS(INDEX('State Landscape Data'!$M$8:$AE$57,0,MATCH(CONCATENATE($J230,M$6),'State Landscape Data'!$M$6:$AE$6,0)),'State Landscape Data'!$B$8:$B$57,$C230,'State Landscape Data'!$C$8:$C$57,$D230)),"-",SUMIFS(INDEX('State Landscape Data'!$M$8:$AE$57,0,MATCH(CONCATENATE($J230,M$6),'State Landscape Data'!$M$6:$AE$6,0)),'State Landscape Data'!$B$8:$B$57,$C230,'State Landscape Data'!$C$8:$C$57,$D230))</f>
        <v>0</v>
      </c>
      <c r="N230" s="154">
        <f>IF(ISNA(SUMIFS(INDEX('State Landscape Data'!$M$8:$AE$57,0,MATCH(CONCATENATE($J230,N$6),'State Landscape Data'!$M$6:$AE$6,0)),'State Landscape Data'!$B$8:$B$57,$C230,'State Landscape Data'!$C$8:$C$57,$D230)),"-",SUMIFS(INDEX('State Landscape Data'!$M$8:$AE$57,0,MATCH(CONCATENATE($J230,N$6),'State Landscape Data'!$M$6:$AE$6,0)),'State Landscape Data'!$B$8:$B$57,$C230,'State Landscape Data'!$C$8:$C$57,$D230))</f>
        <v>0</v>
      </c>
    </row>
    <row r="231" spans="2:14" x14ac:dyDescent="0.35">
      <c r="B231" s="37" t="s">
        <v>80</v>
      </c>
      <c r="C231" s="38" t="str">
        <f>IF(ISBLANK('State Landscape Data'!$B$32),"-",'State Landscape Data'!$B$32)</f>
        <v>-</v>
      </c>
      <c r="D231" s="38" t="str">
        <f>IF(ISBLANK('State Landscape Data'!$C$32),"-",'State Landscape Data'!$C$32)</f>
        <v>-</v>
      </c>
      <c r="E231" s="38" t="str">
        <f>IF(ISBLANK('State Landscape Data'!$D$32),"-",'State Landscape Data'!$D$32)</f>
        <v>-</v>
      </c>
      <c r="F231" s="38" t="str">
        <f>IF(ISBLANK('State Landscape Data'!$E$32),"-",'State Landscape Data'!$E$32)</f>
        <v>-</v>
      </c>
      <c r="G231" s="38" t="str">
        <f>IF(ISBLANK('State Landscape Data'!$F$32),"-",'State Landscape Data'!$F$32)</f>
        <v>-</v>
      </c>
      <c r="H231" s="38">
        <v>4</v>
      </c>
      <c r="I231" s="38" t="s">
        <v>65</v>
      </c>
      <c r="J231" s="38" t="str">
        <f t="shared" si="27"/>
        <v>4Goal</v>
      </c>
      <c r="K231" s="38" t="str">
        <f>IF(ISBLANK('State Landscape Data'!$K$32),"-",'State Landscape Data'!$K$32)</f>
        <v>-</v>
      </c>
      <c r="L231" s="43" t="str">
        <f>IF(ISNA(SUMIFS(INDEX('State Landscape Data'!$M$8:$AE$57,0,MATCH(CONCATENATE($J231,L$6),'State Landscape Data'!$M$6:$AE$6,0)),'State Landscape Data'!$B$8:$B$57,$C231,'State Landscape Data'!$C$8:$C$57,$D231)),"-",SUMIFS(INDEX('State Landscape Data'!$M$8:$AE$57,0,MATCH(CONCATENATE($J231,L$6),'State Landscape Data'!$M$6:$AE$6,0)),'State Landscape Data'!$B$8:$B$57,$C231,'State Landscape Data'!$C$8:$C$57,$D231))</f>
        <v>-</v>
      </c>
      <c r="M231" s="43" t="str">
        <f>IF(ISNA(SUMIFS(INDEX('State Landscape Data'!$M$8:$AE$57,0,MATCH(CONCATENATE($J231,M$6),'State Landscape Data'!$M$6:$AE$6,0)),'State Landscape Data'!$B$8:$B$57,$C231,'State Landscape Data'!$C$8:$C$57,$D231)),"-",SUMIFS(INDEX('State Landscape Data'!$M$8:$AE$57,0,MATCH(CONCATENATE($J231,M$6),'State Landscape Data'!$M$6:$AE$6,0)),'State Landscape Data'!$B$8:$B$57,$C231,'State Landscape Data'!$C$8:$C$57,$D231))</f>
        <v>-</v>
      </c>
      <c r="N231" s="154">
        <f>IF(ISNA(SUMIFS(INDEX('State Landscape Data'!$M$8:$AE$57,0,MATCH(CONCATENATE($J231,N$6),'State Landscape Data'!$M$6:$AE$6,0)),'State Landscape Data'!$B$8:$B$57,$C231,'State Landscape Data'!$C$8:$C$57,$D231)),"-",SUMIFS(INDEX('State Landscape Data'!$M$8:$AE$57,0,MATCH(CONCATENATE($J231,N$6),'State Landscape Data'!$M$6:$AE$6,0)),'State Landscape Data'!$B$8:$B$57,$C231,'State Landscape Data'!$C$8:$C$57,$D231))</f>
        <v>0</v>
      </c>
    </row>
    <row r="232" spans="2:14" x14ac:dyDescent="0.35">
      <c r="B232" s="37" t="s">
        <v>80</v>
      </c>
      <c r="C232" s="38" t="str">
        <f>IF(ISBLANK('State Landscape Data'!$B$33),"-",'State Landscape Data'!$B$33)</f>
        <v>-</v>
      </c>
      <c r="D232" s="38" t="str">
        <f>IF(ISBLANK('State Landscape Data'!$C$33),"-",'State Landscape Data'!$C$33)</f>
        <v>-</v>
      </c>
      <c r="E232" s="38" t="str">
        <f>IF(ISBLANK('State Landscape Data'!$D$33),"-",'State Landscape Data'!$D$33)</f>
        <v>-</v>
      </c>
      <c r="F232" s="38" t="str">
        <f>IF(ISBLANK('State Landscape Data'!$E$33),"-",'State Landscape Data'!$E$33)</f>
        <v>-</v>
      </c>
      <c r="G232" s="38" t="str">
        <f>IF(ISBLANK('State Landscape Data'!$F$33),"-",'State Landscape Data'!$F$33)</f>
        <v>-</v>
      </c>
      <c r="H232" s="38" t="s">
        <v>64</v>
      </c>
      <c r="I232" s="38" t="s">
        <v>64</v>
      </c>
      <c r="J232" s="38" t="str">
        <f t="shared" si="20"/>
        <v>BaselineBaseline</v>
      </c>
      <c r="K232" s="38" t="str">
        <f>IF(ISBLANK('State Landscape Data'!$K$33),"-",'State Landscape Data'!$K$33)</f>
        <v>-</v>
      </c>
      <c r="L232" s="43">
        <f>IF(ISNA(SUMIFS(INDEX('State Landscape Data'!$M$8:$AE$57,0,MATCH(CONCATENATE($J232,L$6),'State Landscape Data'!$M$6:$AE$6,0)),'State Landscape Data'!$B$8:$B$57,$C232,'State Landscape Data'!$C$8:$C$57,$D232)),"-",SUMIFS(INDEX('State Landscape Data'!$M$8:$AE$57,0,MATCH(CONCATENATE($J232,L$6),'State Landscape Data'!$M$6:$AE$6,0)),'State Landscape Data'!$B$8:$B$57,$C232,'State Landscape Data'!$C$8:$C$57,$D232))</f>
        <v>0</v>
      </c>
      <c r="M232" s="43">
        <f>IF(ISNA(SUMIFS(INDEX('State Landscape Data'!$M$8:$AE$57,0,MATCH(CONCATENATE($J232,M$6),'State Landscape Data'!$M$6:$AE$6,0)),'State Landscape Data'!$B$8:$B$57,$C232,'State Landscape Data'!$C$8:$C$57,$D232)),"-",SUMIFS(INDEX('State Landscape Data'!$M$8:$AE$57,0,MATCH(CONCATENATE($J232,M$6),'State Landscape Data'!$M$6:$AE$6,0)),'State Landscape Data'!$B$8:$B$57,$C232,'State Landscape Data'!$C$8:$C$57,$D232))</f>
        <v>0</v>
      </c>
      <c r="N232" s="154">
        <f>IF(ISNA(SUMIFS(INDEX('State Landscape Data'!$M$8:$AE$57,0,MATCH(CONCATENATE($J232,N$6),'State Landscape Data'!$M$6:$AE$6,0)),'State Landscape Data'!$B$8:$B$57,$C232,'State Landscape Data'!$C$8:$C$57,$D232)),"-",SUMIFS(INDEX('State Landscape Data'!$M$8:$AE$57,0,MATCH(CONCATENATE($J232,N$6),'State Landscape Data'!$M$6:$AE$6,0)),'State Landscape Data'!$B$8:$B$57,$C232,'State Landscape Data'!$C$8:$C$57,$D232))</f>
        <v>0</v>
      </c>
    </row>
    <row r="233" spans="2:14" x14ac:dyDescent="0.35">
      <c r="B233" s="37" t="s">
        <v>80</v>
      </c>
      <c r="C233" s="38" t="str">
        <f>IF(ISBLANK('State Landscape Data'!$B$33),"-",'State Landscape Data'!$B$33)</f>
        <v>-</v>
      </c>
      <c r="D233" s="38" t="str">
        <f>IF(ISBLANK('State Landscape Data'!$C$33),"-",'State Landscape Data'!$C$33)</f>
        <v>-</v>
      </c>
      <c r="E233" s="38" t="str">
        <f>IF(ISBLANK('State Landscape Data'!$D$33),"-",'State Landscape Data'!$D$33)</f>
        <v>-</v>
      </c>
      <c r="F233" s="38" t="str">
        <f>IF(ISBLANK('State Landscape Data'!$E$33),"-",'State Landscape Data'!$E$33)</f>
        <v>-</v>
      </c>
      <c r="G233" s="38" t="str">
        <f>IF(ISBLANK('State Landscape Data'!$F$33),"-",'State Landscape Data'!$F$33)</f>
        <v>-</v>
      </c>
      <c r="H233" s="38">
        <v>1</v>
      </c>
      <c r="I233" s="38">
        <v>5</v>
      </c>
      <c r="J233" s="38" t="str">
        <f t="shared" si="20"/>
        <v>15</v>
      </c>
      <c r="K233" s="38" t="str">
        <f>IF(ISBLANK('State Landscape Data'!$K$33),"-",'State Landscape Data'!$K$33)</f>
        <v>-</v>
      </c>
      <c r="L233" s="43">
        <f>IF(ISNA(SUMIFS(INDEX('State Landscape Data'!$M$8:$AE$57,0,MATCH(CONCATENATE($J233,L$6),'State Landscape Data'!$M$6:$AE$6,0)),'State Landscape Data'!$B$8:$B$57,$C233,'State Landscape Data'!$C$8:$C$57,$D233)),"-",SUMIFS(INDEX('State Landscape Data'!$M$8:$AE$57,0,MATCH(CONCATENATE($J233,L$6),'State Landscape Data'!$M$6:$AE$6,0)),'State Landscape Data'!$B$8:$B$57,$C233,'State Landscape Data'!$C$8:$C$57,$D233))</f>
        <v>0</v>
      </c>
      <c r="M233" s="43">
        <f>IF(ISNA(SUMIFS(INDEX('State Landscape Data'!$M$8:$AE$57,0,MATCH(CONCATENATE($J233,M$6),'State Landscape Data'!$M$6:$AE$6,0)),'State Landscape Data'!$B$8:$B$57,$C233,'State Landscape Data'!$C$8:$C$57,$D233)),"-",SUMIFS(INDEX('State Landscape Data'!$M$8:$AE$57,0,MATCH(CONCATENATE($J233,M$6),'State Landscape Data'!$M$6:$AE$6,0)),'State Landscape Data'!$B$8:$B$57,$C233,'State Landscape Data'!$C$8:$C$57,$D233))</f>
        <v>0</v>
      </c>
      <c r="N233" s="154">
        <f>IF(ISNA(SUMIFS(INDEX('State Landscape Data'!$M$8:$AE$57,0,MATCH(CONCATENATE($J233,N$6),'State Landscape Data'!$M$6:$AE$6,0)),'State Landscape Data'!$B$8:$B$57,$C233,'State Landscape Data'!$C$8:$C$57,$D233)),"-",SUMIFS(INDEX('State Landscape Data'!$M$8:$AE$57,0,MATCH(CONCATENATE($J233,N$6),'State Landscape Data'!$M$6:$AE$6,0)),'State Landscape Data'!$B$8:$B$57,$C233,'State Landscape Data'!$C$8:$C$57,$D233))</f>
        <v>0</v>
      </c>
    </row>
    <row r="234" spans="2:14" x14ac:dyDescent="0.35">
      <c r="B234" s="37" t="s">
        <v>80</v>
      </c>
      <c r="C234" s="38" t="str">
        <f>IF(ISBLANK('State Landscape Data'!$B$33),"-",'State Landscape Data'!$B$33)</f>
        <v>-</v>
      </c>
      <c r="D234" s="38" t="str">
        <f>IF(ISBLANK('State Landscape Data'!$C$33),"-",'State Landscape Data'!$C$33)</f>
        <v>-</v>
      </c>
      <c r="E234" s="38" t="str">
        <f>IF(ISBLANK('State Landscape Data'!$D$33),"-",'State Landscape Data'!$D$33)</f>
        <v>-</v>
      </c>
      <c r="F234" s="38" t="str">
        <f>IF(ISBLANK('State Landscape Data'!$E$33),"-",'State Landscape Data'!$E$33)</f>
        <v>-</v>
      </c>
      <c r="G234" s="38" t="str">
        <f>IF(ISBLANK('State Landscape Data'!$F$33),"-",'State Landscape Data'!$F$33)</f>
        <v>-</v>
      </c>
      <c r="H234" s="38">
        <v>1</v>
      </c>
      <c r="I234" s="38" t="s">
        <v>65</v>
      </c>
      <c r="J234" s="38" t="str">
        <f t="shared" si="20"/>
        <v>1Goal</v>
      </c>
      <c r="K234" s="38" t="str">
        <f>IF(ISBLANK('State Landscape Data'!$K$33),"-",'State Landscape Data'!$K$33)</f>
        <v>-</v>
      </c>
      <c r="L234" s="43" t="str">
        <f>IF(ISNA(SUMIFS(INDEX('State Landscape Data'!$M$8:$AE$57,0,MATCH(CONCATENATE($J234,L$6),'State Landscape Data'!$M$6:$AE$6,0)),'State Landscape Data'!$B$8:$B$57,$C234,'State Landscape Data'!$C$8:$C$57,$D234)),"-",SUMIFS(INDEX('State Landscape Data'!$M$8:$AE$57,0,MATCH(CONCATENATE($J234,L$6),'State Landscape Data'!$M$6:$AE$6,0)),'State Landscape Data'!$B$8:$B$57,$C234,'State Landscape Data'!$C$8:$C$57,$D234))</f>
        <v>-</v>
      </c>
      <c r="M234" s="43" t="str">
        <f>IF(ISNA(SUMIFS(INDEX('State Landscape Data'!$M$8:$AE$57,0,MATCH(CONCATENATE($J234,M$6),'State Landscape Data'!$M$6:$AE$6,0)),'State Landscape Data'!$B$8:$B$57,$C234,'State Landscape Data'!$C$8:$C$57,$D234)),"-",SUMIFS(INDEX('State Landscape Data'!$M$8:$AE$57,0,MATCH(CONCATENATE($J234,M$6),'State Landscape Data'!$M$6:$AE$6,0)),'State Landscape Data'!$B$8:$B$57,$C234,'State Landscape Data'!$C$8:$C$57,$D234))</f>
        <v>-</v>
      </c>
      <c r="N234" s="154">
        <f>IF(ISNA(SUMIFS(INDEX('State Landscape Data'!$M$8:$AE$57,0,MATCH(CONCATENATE($J234,N$6),'State Landscape Data'!$M$6:$AE$6,0)),'State Landscape Data'!$B$8:$B$57,$C234,'State Landscape Data'!$C$8:$C$57,$D234)),"-",SUMIFS(INDEX('State Landscape Data'!$M$8:$AE$57,0,MATCH(CONCATENATE($J234,N$6),'State Landscape Data'!$M$6:$AE$6,0)),'State Landscape Data'!$B$8:$B$57,$C234,'State Landscape Data'!$C$8:$C$57,$D234))</f>
        <v>0</v>
      </c>
    </row>
    <row r="235" spans="2:14" x14ac:dyDescent="0.35">
      <c r="B235" s="37" t="s">
        <v>80</v>
      </c>
      <c r="C235" s="38" t="str">
        <f>IF(ISBLANK('State Landscape Data'!$B$33),"-",'State Landscape Data'!$B$33)</f>
        <v>-</v>
      </c>
      <c r="D235" s="38" t="str">
        <f>IF(ISBLANK('State Landscape Data'!$C$33),"-",'State Landscape Data'!$C$33)</f>
        <v>-</v>
      </c>
      <c r="E235" s="38" t="str">
        <f>IF(ISBLANK('State Landscape Data'!$D$33),"-",'State Landscape Data'!$D$33)</f>
        <v>-</v>
      </c>
      <c r="F235" s="38" t="str">
        <f>IF(ISBLANK('State Landscape Data'!$E$33),"-",'State Landscape Data'!$E$33)</f>
        <v>-</v>
      </c>
      <c r="G235" s="38" t="str">
        <f>IF(ISBLANK('State Landscape Data'!$F$33),"-",'State Landscape Data'!$F$33)</f>
        <v>-</v>
      </c>
      <c r="H235" s="38">
        <v>2</v>
      </c>
      <c r="I235" s="38">
        <v>5</v>
      </c>
      <c r="J235" s="38" t="str">
        <f t="shared" si="20"/>
        <v>25</v>
      </c>
      <c r="K235" s="38" t="str">
        <f>IF(ISBLANK('State Landscape Data'!$K$33),"-",'State Landscape Data'!$K$33)</f>
        <v>-</v>
      </c>
      <c r="L235" s="43">
        <f>IF(ISNA(SUMIFS(INDEX('State Landscape Data'!$M$8:$AE$57,0,MATCH(CONCATENATE($J235,L$6),'State Landscape Data'!$M$6:$AE$6,0)),'State Landscape Data'!$B$8:$B$57,$C235,'State Landscape Data'!$C$8:$C$57,$D235)),"-",SUMIFS(INDEX('State Landscape Data'!$M$8:$AE$57,0,MATCH(CONCATENATE($J235,L$6),'State Landscape Data'!$M$6:$AE$6,0)),'State Landscape Data'!$B$8:$B$57,$C235,'State Landscape Data'!$C$8:$C$57,$D235))</f>
        <v>0</v>
      </c>
      <c r="M235" s="43">
        <f>IF(ISNA(SUMIFS(INDEX('State Landscape Data'!$M$8:$AE$57,0,MATCH(CONCATENATE($J235,M$6),'State Landscape Data'!$M$6:$AE$6,0)),'State Landscape Data'!$B$8:$B$57,$C235,'State Landscape Data'!$C$8:$C$57,$D235)),"-",SUMIFS(INDEX('State Landscape Data'!$M$8:$AE$57,0,MATCH(CONCATENATE($J235,M$6),'State Landscape Data'!$M$6:$AE$6,0)),'State Landscape Data'!$B$8:$B$57,$C235,'State Landscape Data'!$C$8:$C$57,$D235))</f>
        <v>0</v>
      </c>
      <c r="N235" s="154">
        <f>IF(ISNA(SUMIFS(INDEX('State Landscape Data'!$M$8:$AE$57,0,MATCH(CONCATENATE($J235,N$6),'State Landscape Data'!$M$6:$AE$6,0)),'State Landscape Data'!$B$8:$B$57,$C235,'State Landscape Data'!$C$8:$C$57,$D235)),"-",SUMIFS(INDEX('State Landscape Data'!$M$8:$AE$57,0,MATCH(CONCATENATE($J235,N$6),'State Landscape Data'!$M$6:$AE$6,0)),'State Landscape Data'!$B$8:$B$57,$C235,'State Landscape Data'!$C$8:$C$57,$D235))</f>
        <v>0</v>
      </c>
    </row>
    <row r="236" spans="2:14" x14ac:dyDescent="0.35">
      <c r="B236" s="37" t="s">
        <v>80</v>
      </c>
      <c r="C236" s="38" t="str">
        <f>IF(ISBLANK('State Landscape Data'!$B$33),"-",'State Landscape Data'!$B$33)</f>
        <v>-</v>
      </c>
      <c r="D236" s="38" t="str">
        <f>IF(ISBLANK('State Landscape Data'!$C$33),"-",'State Landscape Data'!$C$33)</f>
        <v>-</v>
      </c>
      <c r="E236" s="38" t="str">
        <f>IF(ISBLANK('State Landscape Data'!$D$33),"-",'State Landscape Data'!$D$33)</f>
        <v>-</v>
      </c>
      <c r="F236" s="38" t="str">
        <f>IF(ISBLANK('State Landscape Data'!$E$33),"-",'State Landscape Data'!$E$33)</f>
        <v>-</v>
      </c>
      <c r="G236" s="38" t="str">
        <f>IF(ISBLANK('State Landscape Data'!$F$33),"-",'State Landscape Data'!$F$33)</f>
        <v>-</v>
      </c>
      <c r="H236" s="38">
        <v>2</v>
      </c>
      <c r="I236" s="38" t="s">
        <v>65</v>
      </c>
      <c r="J236" s="38" t="str">
        <f t="shared" si="20"/>
        <v>2Goal</v>
      </c>
      <c r="K236" s="38" t="str">
        <f>IF(ISBLANK('State Landscape Data'!$K$33),"-",'State Landscape Data'!$K$33)</f>
        <v>-</v>
      </c>
      <c r="L236" s="43" t="str">
        <f>IF(ISNA(SUMIFS(INDEX('State Landscape Data'!$M$8:$AE$57,0,MATCH(CONCATENATE($J236,L$6),'State Landscape Data'!$M$6:$AE$6,0)),'State Landscape Data'!$B$8:$B$57,$C236,'State Landscape Data'!$C$8:$C$57,$D236)),"-",SUMIFS(INDEX('State Landscape Data'!$M$8:$AE$57,0,MATCH(CONCATENATE($J236,L$6),'State Landscape Data'!$M$6:$AE$6,0)),'State Landscape Data'!$B$8:$B$57,$C236,'State Landscape Data'!$C$8:$C$57,$D236))</f>
        <v>-</v>
      </c>
      <c r="M236" s="43" t="str">
        <f>IF(ISNA(SUMIFS(INDEX('State Landscape Data'!$M$8:$AE$57,0,MATCH(CONCATENATE($J236,M$6),'State Landscape Data'!$M$6:$AE$6,0)),'State Landscape Data'!$B$8:$B$57,$C236,'State Landscape Data'!$C$8:$C$57,$D236)),"-",SUMIFS(INDEX('State Landscape Data'!$M$8:$AE$57,0,MATCH(CONCATENATE($J236,M$6),'State Landscape Data'!$M$6:$AE$6,0)),'State Landscape Data'!$B$8:$B$57,$C236,'State Landscape Data'!$C$8:$C$57,$D236))</f>
        <v>-</v>
      </c>
      <c r="N236" s="154">
        <f>IF(ISNA(SUMIFS(INDEX('State Landscape Data'!$M$8:$AE$57,0,MATCH(CONCATENATE($J236,N$6),'State Landscape Data'!$M$6:$AE$6,0)),'State Landscape Data'!$B$8:$B$57,$C236,'State Landscape Data'!$C$8:$C$57,$D236)),"-",SUMIFS(INDEX('State Landscape Data'!$M$8:$AE$57,0,MATCH(CONCATENATE($J236,N$6),'State Landscape Data'!$M$6:$AE$6,0)),'State Landscape Data'!$B$8:$B$57,$C236,'State Landscape Data'!$C$8:$C$57,$D236))</f>
        <v>0</v>
      </c>
    </row>
    <row r="237" spans="2:14" x14ac:dyDescent="0.35">
      <c r="B237" s="37" t="s">
        <v>80</v>
      </c>
      <c r="C237" s="38" t="str">
        <f>IF(ISBLANK('State Landscape Data'!$B$33),"-",'State Landscape Data'!$B$33)</f>
        <v>-</v>
      </c>
      <c r="D237" s="38" t="str">
        <f>IF(ISBLANK('State Landscape Data'!$C$33),"-",'State Landscape Data'!$C$33)</f>
        <v>-</v>
      </c>
      <c r="E237" s="38" t="str">
        <f>IF(ISBLANK('State Landscape Data'!$D$33),"-",'State Landscape Data'!$D$33)</f>
        <v>-</v>
      </c>
      <c r="F237" s="38" t="str">
        <f>IF(ISBLANK('State Landscape Data'!$E$33),"-",'State Landscape Data'!$E$33)</f>
        <v>-</v>
      </c>
      <c r="G237" s="38" t="str">
        <f>IF(ISBLANK('State Landscape Data'!$F$33),"-",'State Landscape Data'!$F$33)</f>
        <v>-</v>
      </c>
      <c r="H237" s="38">
        <v>3</v>
      </c>
      <c r="I237" s="38">
        <v>5</v>
      </c>
      <c r="J237" s="38" t="str">
        <f t="shared" si="20"/>
        <v>35</v>
      </c>
      <c r="K237" s="38" t="str">
        <f>IF(ISBLANK('State Landscape Data'!$K$33),"-",'State Landscape Data'!$K$33)</f>
        <v>-</v>
      </c>
      <c r="L237" s="43">
        <f>IF(ISNA(SUMIFS(INDEX('State Landscape Data'!$M$8:$AE$57,0,MATCH(CONCATENATE($J237,L$6),'State Landscape Data'!$M$6:$AE$6,0)),'State Landscape Data'!$B$8:$B$57,$C237,'State Landscape Data'!$C$8:$C$57,$D237)),"-",SUMIFS(INDEX('State Landscape Data'!$M$8:$AE$57,0,MATCH(CONCATENATE($J237,L$6),'State Landscape Data'!$M$6:$AE$6,0)),'State Landscape Data'!$B$8:$B$57,$C237,'State Landscape Data'!$C$8:$C$57,$D237))</f>
        <v>0</v>
      </c>
      <c r="M237" s="43">
        <f>IF(ISNA(SUMIFS(INDEX('State Landscape Data'!$M$8:$AE$57,0,MATCH(CONCATENATE($J237,M$6),'State Landscape Data'!$M$6:$AE$6,0)),'State Landscape Data'!$B$8:$B$57,$C237,'State Landscape Data'!$C$8:$C$57,$D237)),"-",SUMIFS(INDEX('State Landscape Data'!$M$8:$AE$57,0,MATCH(CONCATENATE($J237,M$6),'State Landscape Data'!$M$6:$AE$6,0)),'State Landscape Data'!$B$8:$B$57,$C237,'State Landscape Data'!$C$8:$C$57,$D237))</f>
        <v>0</v>
      </c>
      <c r="N237" s="154">
        <f>IF(ISNA(SUMIFS(INDEX('State Landscape Data'!$M$8:$AE$57,0,MATCH(CONCATENATE($J237,N$6),'State Landscape Data'!$M$6:$AE$6,0)),'State Landscape Data'!$B$8:$B$57,$C237,'State Landscape Data'!$C$8:$C$57,$D237)),"-",SUMIFS(INDEX('State Landscape Data'!$M$8:$AE$57,0,MATCH(CONCATENATE($J237,N$6),'State Landscape Data'!$M$6:$AE$6,0)),'State Landscape Data'!$B$8:$B$57,$C237,'State Landscape Data'!$C$8:$C$57,$D237))</f>
        <v>0</v>
      </c>
    </row>
    <row r="238" spans="2:14" x14ac:dyDescent="0.35">
      <c r="B238" s="37" t="s">
        <v>80</v>
      </c>
      <c r="C238" s="38" t="str">
        <f>IF(ISBLANK('State Landscape Data'!$B$33),"-",'State Landscape Data'!$B$33)</f>
        <v>-</v>
      </c>
      <c r="D238" s="38" t="str">
        <f>IF(ISBLANK('State Landscape Data'!$C$33),"-",'State Landscape Data'!$C$33)</f>
        <v>-</v>
      </c>
      <c r="E238" s="38" t="str">
        <f>IF(ISBLANK('State Landscape Data'!$D$33),"-",'State Landscape Data'!$D$33)</f>
        <v>-</v>
      </c>
      <c r="F238" s="38" t="str">
        <f>IF(ISBLANK('State Landscape Data'!$E$33),"-",'State Landscape Data'!$E$33)</f>
        <v>-</v>
      </c>
      <c r="G238" s="38" t="str">
        <f>IF(ISBLANK('State Landscape Data'!$F$33),"-",'State Landscape Data'!$F$33)</f>
        <v>-</v>
      </c>
      <c r="H238" s="38">
        <v>3</v>
      </c>
      <c r="I238" s="38" t="s">
        <v>65</v>
      </c>
      <c r="J238" s="38" t="str">
        <f t="shared" si="20"/>
        <v>3Goal</v>
      </c>
      <c r="K238" s="38" t="str">
        <f>IF(ISBLANK('State Landscape Data'!$K$33),"-",'State Landscape Data'!$K$33)</f>
        <v>-</v>
      </c>
      <c r="L238" s="43" t="str">
        <f>IF(ISNA(SUMIFS(INDEX('State Landscape Data'!$M$8:$AE$57,0,MATCH(CONCATENATE($J238,L$6),'State Landscape Data'!$M$6:$AE$6,0)),'State Landscape Data'!$B$8:$B$57,$C238,'State Landscape Data'!$C$8:$C$57,$D238)),"-",SUMIFS(INDEX('State Landscape Data'!$M$8:$AE$57,0,MATCH(CONCATENATE($J238,L$6),'State Landscape Data'!$M$6:$AE$6,0)),'State Landscape Data'!$B$8:$B$57,$C238,'State Landscape Data'!$C$8:$C$57,$D238))</f>
        <v>-</v>
      </c>
      <c r="M238" s="43" t="str">
        <f>IF(ISNA(SUMIFS(INDEX('State Landscape Data'!$M$8:$AE$57,0,MATCH(CONCATENATE($J238,M$6),'State Landscape Data'!$M$6:$AE$6,0)),'State Landscape Data'!$B$8:$B$57,$C238,'State Landscape Data'!$C$8:$C$57,$D238)),"-",SUMIFS(INDEX('State Landscape Data'!$M$8:$AE$57,0,MATCH(CONCATENATE($J238,M$6),'State Landscape Data'!$M$6:$AE$6,0)),'State Landscape Data'!$B$8:$B$57,$C238,'State Landscape Data'!$C$8:$C$57,$D238))</f>
        <v>-</v>
      </c>
      <c r="N238" s="154">
        <f>IF(ISNA(SUMIFS(INDEX('State Landscape Data'!$M$8:$AE$57,0,MATCH(CONCATENATE($J238,N$6),'State Landscape Data'!$M$6:$AE$6,0)),'State Landscape Data'!$B$8:$B$57,$C238,'State Landscape Data'!$C$8:$C$57,$D238)),"-",SUMIFS(INDEX('State Landscape Data'!$M$8:$AE$57,0,MATCH(CONCATENATE($J238,N$6),'State Landscape Data'!$M$6:$AE$6,0)),'State Landscape Data'!$B$8:$B$57,$C238,'State Landscape Data'!$C$8:$C$57,$D238))</f>
        <v>0</v>
      </c>
    </row>
    <row r="239" spans="2:14" x14ac:dyDescent="0.35">
      <c r="B239" s="37" t="s">
        <v>80</v>
      </c>
      <c r="C239" s="38" t="str">
        <f>IF(ISBLANK('State Landscape Data'!$B$33),"-",'State Landscape Data'!$B$33)</f>
        <v>-</v>
      </c>
      <c r="D239" s="38" t="str">
        <f>IF(ISBLANK('State Landscape Data'!$C$33),"-",'State Landscape Data'!$C$33)</f>
        <v>-</v>
      </c>
      <c r="E239" s="38" t="str">
        <f>IF(ISBLANK('State Landscape Data'!$D$33),"-",'State Landscape Data'!$D$33)</f>
        <v>-</v>
      </c>
      <c r="F239" s="38" t="str">
        <f>IF(ISBLANK('State Landscape Data'!$E$33),"-",'State Landscape Data'!$E$33)</f>
        <v>-</v>
      </c>
      <c r="G239" s="38" t="str">
        <f>IF(ISBLANK('State Landscape Data'!$F$33),"-",'State Landscape Data'!$F$33)</f>
        <v>-</v>
      </c>
      <c r="H239" s="38">
        <v>4</v>
      </c>
      <c r="I239" s="38">
        <v>5</v>
      </c>
      <c r="J239" s="38" t="str">
        <f t="shared" ref="J239:J240" si="28">CONCATENATE(H239,I239)</f>
        <v>45</v>
      </c>
      <c r="K239" s="38" t="str">
        <f>IF(ISBLANK('State Landscape Data'!$K$33),"-",'State Landscape Data'!$K$33)</f>
        <v>-</v>
      </c>
      <c r="L239" s="43">
        <f>IF(ISNA(SUMIFS(INDEX('State Landscape Data'!$M$8:$AE$57,0,MATCH(CONCATENATE($J239,L$6),'State Landscape Data'!$M$6:$AE$6,0)),'State Landscape Data'!$B$8:$B$57,$C239,'State Landscape Data'!$C$8:$C$57,$D239)),"-",SUMIFS(INDEX('State Landscape Data'!$M$8:$AE$57,0,MATCH(CONCATENATE($J239,L$6),'State Landscape Data'!$M$6:$AE$6,0)),'State Landscape Data'!$B$8:$B$57,$C239,'State Landscape Data'!$C$8:$C$57,$D239))</f>
        <v>0</v>
      </c>
      <c r="M239" s="43">
        <f>IF(ISNA(SUMIFS(INDEX('State Landscape Data'!$M$8:$AE$57,0,MATCH(CONCATENATE($J239,M$6),'State Landscape Data'!$M$6:$AE$6,0)),'State Landscape Data'!$B$8:$B$57,$C239,'State Landscape Data'!$C$8:$C$57,$D239)),"-",SUMIFS(INDEX('State Landscape Data'!$M$8:$AE$57,0,MATCH(CONCATENATE($J239,M$6),'State Landscape Data'!$M$6:$AE$6,0)),'State Landscape Data'!$B$8:$B$57,$C239,'State Landscape Data'!$C$8:$C$57,$D239))</f>
        <v>0</v>
      </c>
      <c r="N239" s="154">
        <f>IF(ISNA(SUMIFS(INDEX('State Landscape Data'!$M$8:$AE$57,0,MATCH(CONCATENATE($J239,N$6),'State Landscape Data'!$M$6:$AE$6,0)),'State Landscape Data'!$B$8:$B$57,$C239,'State Landscape Data'!$C$8:$C$57,$D239)),"-",SUMIFS(INDEX('State Landscape Data'!$M$8:$AE$57,0,MATCH(CONCATENATE($J239,N$6),'State Landscape Data'!$M$6:$AE$6,0)),'State Landscape Data'!$B$8:$B$57,$C239,'State Landscape Data'!$C$8:$C$57,$D239))</f>
        <v>0</v>
      </c>
    </row>
    <row r="240" spans="2:14" x14ac:dyDescent="0.35">
      <c r="B240" s="37" t="s">
        <v>80</v>
      </c>
      <c r="C240" s="38" t="str">
        <f>IF(ISBLANK('State Landscape Data'!$B$33),"-",'State Landscape Data'!$B$33)</f>
        <v>-</v>
      </c>
      <c r="D240" s="38" t="str">
        <f>IF(ISBLANK('State Landscape Data'!$C$33),"-",'State Landscape Data'!$C$33)</f>
        <v>-</v>
      </c>
      <c r="E240" s="38" t="str">
        <f>IF(ISBLANK('State Landscape Data'!$D$33),"-",'State Landscape Data'!$D$33)</f>
        <v>-</v>
      </c>
      <c r="F240" s="38" t="str">
        <f>IF(ISBLANK('State Landscape Data'!$E$33),"-",'State Landscape Data'!$E$33)</f>
        <v>-</v>
      </c>
      <c r="G240" s="38" t="str">
        <f>IF(ISBLANK('State Landscape Data'!$F$33),"-",'State Landscape Data'!$F$33)</f>
        <v>-</v>
      </c>
      <c r="H240" s="38">
        <v>4</v>
      </c>
      <c r="I240" s="38" t="s">
        <v>65</v>
      </c>
      <c r="J240" s="38" t="str">
        <f t="shared" si="28"/>
        <v>4Goal</v>
      </c>
      <c r="K240" s="38" t="str">
        <f>IF(ISBLANK('State Landscape Data'!$K$33),"-",'State Landscape Data'!$K$33)</f>
        <v>-</v>
      </c>
      <c r="L240" s="43" t="str">
        <f>IF(ISNA(SUMIFS(INDEX('State Landscape Data'!$M$8:$AE$57,0,MATCH(CONCATENATE($J240,L$6),'State Landscape Data'!$M$6:$AE$6,0)),'State Landscape Data'!$B$8:$B$57,$C240,'State Landscape Data'!$C$8:$C$57,$D240)),"-",SUMIFS(INDEX('State Landscape Data'!$M$8:$AE$57,0,MATCH(CONCATENATE($J240,L$6),'State Landscape Data'!$M$6:$AE$6,0)),'State Landscape Data'!$B$8:$B$57,$C240,'State Landscape Data'!$C$8:$C$57,$D240))</f>
        <v>-</v>
      </c>
      <c r="M240" s="43" t="str">
        <f>IF(ISNA(SUMIFS(INDEX('State Landscape Data'!$M$8:$AE$57,0,MATCH(CONCATENATE($J240,M$6),'State Landscape Data'!$M$6:$AE$6,0)),'State Landscape Data'!$B$8:$B$57,$C240,'State Landscape Data'!$C$8:$C$57,$D240)),"-",SUMIFS(INDEX('State Landscape Data'!$M$8:$AE$57,0,MATCH(CONCATENATE($J240,M$6),'State Landscape Data'!$M$6:$AE$6,0)),'State Landscape Data'!$B$8:$B$57,$C240,'State Landscape Data'!$C$8:$C$57,$D240))</f>
        <v>-</v>
      </c>
      <c r="N240" s="154">
        <f>IF(ISNA(SUMIFS(INDEX('State Landscape Data'!$M$8:$AE$57,0,MATCH(CONCATENATE($J240,N$6),'State Landscape Data'!$M$6:$AE$6,0)),'State Landscape Data'!$B$8:$B$57,$C240,'State Landscape Data'!$C$8:$C$57,$D240)),"-",SUMIFS(INDEX('State Landscape Data'!$M$8:$AE$57,0,MATCH(CONCATENATE($J240,N$6),'State Landscape Data'!$M$6:$AE$6,0)),'State Landscape Data'!$B$8:$B$57,$C240,'State Landscape Data'!$C$8:$C$57,$D240))</f>
        <v>0</v>
      </c>
    </row>
    <row r="241" spans="2:14" x14ac:dyDescent="0.35">
      <c r="B241" s="37" t="s">
        <v>80</v>
      </c>
      <c r="C241" s="38" t="str">
        <f>IF(ISBLANK('State Landscape Data'!$B$34),"-",'State Landscape Data'!$B$34)</f>
        <v>-</v>
      </c>
      <c r="D241" s="38" t="str">
        <f>IF(ISBLANK('State Landscape Data'!$C$34),"-",'State Landscape Data'!$C$34)</f>
        <v>-</v>
      </c>
      <c r="E241" s="38" t="str">
        <f>IF(ISBLANK('State Landscape Data'!$D$34),"-",'State Landscape Data'!$D$34)</f>
        <v>-</v>
      </c>
      <c r="F241" s="38" t="str">
        <f>IF(ISBLANK('State Landscape Data'!$E$34),"-",'State Landscape Data'!$E$34)</f>
        <v>-</v>
      </c>
      <c r="G241" s="38" t="str">
        <f>IF(ISBLANK('State Landscape Data'!$F$34),"-",'State Landscape Data'!$F$34)</f>
        <v>-</v>
      </c>
      <c r="H241" s="38" t="s">
        <v>64</v>
      </c>
      <c r="I241" s="38" t="s">
        <v>64</v>
      </c>
      <c r="J241" s="38" t="str">
        <f t="shared" si="20"/>
        <v>BaselineBaseline</v>
      </c>
      <c r="K241" s="38" t="str">
        <f>IF(ISBLANK('State Landscape Data'!$K$34),"-",'State Landscape Data'!$K$34)</f>
        <v>-</v>
      </c>
      <c r="L241" s="43">
        <f>IF(ISNA(SUMIFS(INDEX('State Landscape Data'!$M$8:$AE$57,0,MATCH(CONCATENATE($J241,L$6),'State Landscape Data'!$M$6:$AE$6,0)),'State Landscape Data'!$B$8:$B$57,$C241,'State Landscape Data'!$C$8:$C$57,$D241)),"-",SUMIFS(INDEX('State Landscape Data'!$M$8:$AE$57,0,MATCH(CONCATENATE($J241,L$6),'State Landscape Data'!$M$6:$AE$6,0)),'State Landscape Data'!$B$8:$B$57,$C241,'State Landscape Data'!$C$8:$C$57,$D241))</f>
        <v>0</v>
      </c>
      <c r="M241" s="43">
        <f>IF(ISNA(SUMIFS(INDEX('State Landscape Data'!$M$8:$AE$57,0,MATCH(CONCATENATE($J241,M$6),'State Landscape Data'!$M$6:$AE$6,0)),'State Landscape Data'!$B$8:$B$57,$C241,'State Landscape Data'!$C$8:$C$57,$D241)),"-",SUMIFS(INDEX('State Landscape Data'!$M$8:$AE$57,0,MATCH(CONCATENATE($J241,M$6),'State Landscape Data'!$M$6:$AE$6,0)),'State Landscape Data'!$B$8:$B$57,$C241,'State Landscape Data'!$C$8:$C$57,$D241))</f>
        <v>0</v>
      </c>
      <c r="N241" s="154">
        <f>IF(ISNA(SUMIFS(INDEX('State Landscape Data'!$M$8:$AE$57,0,MATCH(CONCATENATE($J241,N$6),'State Landscape Data'!$M$6:$AE$6,0)),'State Landscape Data'!$B$8:$B$57,$C241,'State Landscape Data'!$C$8:$C$57,$D241)),"-",SUMIFS(INDEX('State Landscape Data'!$M$8:$AE$57,0,MATCH(CONCATENATE($J241,N$6),'State Landscape Data'!$M$6:$AE$6,0)),'State Landscape Data'!$B$8:$B$57,$C241,'State Landscape Data'!$C$8:$C$57,$D241))</f>
        <v>0</v>
      </c>
    </row>
    <row r="242" spans="2:14" x14ac:dyDescent="0.35">
      <c r="B242" s="37" t="s">
        <v>80</v>
      </c>
      <c r="C242" s="38" t="str">
        <f>IF(ISBLANK('State Landscape Data'!$B$34),"-",'State Landscape Data'!$B$34)</f>
        <v>-</v>
      </c>
      <c r="D242" s="38" t="str">
        <f>IF(ISBLANK('State Landscape Data'!$C$34),"-",'State Landscape Data'!$C$34)</f>
        <v>-</v>
      </c>
      <c r="E242" s="38" t="str">
        <f>IF(ISBLANK('State Landscape Data'!$D$34),"-",'State Landscape Data'!$D$34)</f>
        <v>-</v>
      </c>
      <c r="F242" s="38" t="str">
        <f>IF(ISBLANK('State Landscape Data'!$E$34),"-",'State Landscape Data'!$E$34)</f>
        <v>-</v>
      </c>
      <c r="G242" s="38" t="str">
        <f>IF(ISBLANK('State Landscape Data'!$F$34),"-",'State Landscape Data'!$F$34)</f>
        <v>-</v>
      </c>
      <c r="H242" s="38">
        <v>1</v>
      </c>
      <c r="I242" s="38">
        <v>5</v>
      </c>
      <c r="J242" s="38" t="str">
        <f t="shared" si="20"/>
        <v>15</v>
      </c>
      <c r="K242" s="38" t="str">
        <f>IF(ISBLANK('State Landscape Data'!$K$34),"-",'State Landscape Data'!$K$34)</f>
        <v>-</v>
      </c>
      <c r="L242" s="43">
        <f>IF(ISNA(SUMIFS(INDEX('State Landscape Data'!$M$8:$AE$57,0,MATCH(CONCATENATE($J242,L$6),'State Landscape Data'!$M$6:$AE$6,0)),'State Landscape Data'!$B$8:$B$57,$C242,'State Landscape Data'!$C$8:$C$57,$D242)),"-",SUMIFS(INDEX('State Landscape Data'!$M$8:$AE$57,0,MATCH(CONCATENATE($J242,L$6),'State Landscape Data'!$M$6:$AE$6,0)),'State Landscape Data'!$B$8:$B$57,$C242,'State Landscape Data'!$C$8:$C$57,$D242))</f>
        <v>0</v>
      </c>
      <c r="M242" s="43">
        <f>IF(ISNA(SUMIFS(INDEX('State Landscape Data'!$M$8:$AE$57,0,MATCH(CONCATENATE($J242,M$6),'State Landscape Data'!$M$6:$AE$6,0)),'State Landscape Data'!$B$8:$B$57,$C242,'State Landscape Data'!$C$8:$C$57,$D242)),"-",SUMIFS(INDEX('State Landscape Data'!$M$8:$AE$57,0,MATCH(CONCATENATE($J242,M$6),'State Landscape Data'!$M$6:$AE$6,0)),'State Landscape Data'!$B$8:$B$57,$C242,'State Landscape Data'!$C$8:$C$57,$D242))</f>
        <v>0</v>
      </c>
      <c r="N242" s="154">
        <f>IF(ISNA(SUMIFS(INDEX('State Landscape Data'!$M$8:$AE$57,0,MATCH(CONCATENATE($J242,N$6),'State Landscape Data'!$M$6:$AE$6,0)),'State Landscape Data'!$B$8:$B$57,$C242,'State Landscape Data'!$C$8:$C$57,$D242)),"-",SUMIFS(INDEX('State Landscape Data'!$M$8:$AE$57,0,MATCH(CONCATENATE($J242,N$6),'State Landscape Data'!$M$6:$AE$6,0)),'State Landscape Data'!$B$8:$B$57,$C242,'State Landscape Data'!$C$8:$C$57,$D242))</f>
        <v>0</v>
      </c>
    </row>
    <row r="243" spans="2:14" x14ac:dyDescent="0.35">
      <c r="B243" s="37" t="s">
        <v>80</v>
      </c>
      <c r="C243" s="38" t="str">
        <f>IF(ISBLANK('State Landscape Data'!$B$34),"-",'State Landscape Data'!$B$34)</f>
        <v>-</v>
      </c>
      <c r="D243" s="38" t="str">
        <f>IF(ISBLANK('State Landscape Data'!$C$34),"-",'State Landscape Data'!$C$34)</f>
        <v>-</v>
      </c>
      <c r="E243" s="38" t="str">
        <f>IF(ISBLANK('State Landscape Data'!$D$34),"-",'State Landscape Data'!$D$34)</f>
        <v>-</v>
      </c>
      <c r="F243" s="38" t="str">
        <f>IF(ISBLANK('State Landscape Data'!$E$34),"-",'State Landscape Data'!$E$34)</f>
        <v>-</v>
      </c>
      <c r="G243" s="38" t="str">
        <f>IF(ISBLANK('State Landscape Data'!$F$34),"-",'State Landscape Data'!$F$34)</f>
        <v>-</v>
      </c>
      <c r="H243" s="38">
        <v>1</v>
      </c>
      <c r="I243" s="38" t="s">
        <v>65</v>
      </c>
      <c r="J243" s="38" t="str">
        <f t="shared" si="20"/>
        <v>1Goal</v>
      </c>
      <c r="K243" s="38" t="str">
        <f>IF(ISBLANK('State Landscape Data'!$K$34),"-",'State Landscape Data'!$K$34)</f>
        <v>-</v>
      </c>
      <c r="L243" s="43" t="str">
        <f>IF(ISNA(SUMIFS(INDEX('State Landscape Data'!$M$8:$AE$57,0,MATCH(CONCATENATE($J243,L$6),'State Landscape Data'!$M$6:$AE$6,0)),'State Landscape Data'!$B$8:$B$57,$C243,'State Landscape Data'!$C$8:$C$57,$D243)),"-",SUMIFS(INDEX('State Landscape Data'!$M$8:$AE$57,0,MATCH(CONCATENATE($J243,L$6),'State Landscape Data'!$M$6:$AE$6,0)),'State Landscape Data'!$B$8:$B$57,$C243,'State Landscape Data'!$C$8:$C$57,$D243))</f>
        <v>-</v>
      </c>
      <c r="M243" s="43" t="str">
        <f>IF(ISNA(SUMIFS(INDEX('State Landscape Data'!$M$8:$AE$57,0,MATCH(CONCATENATE($J243,M$6),'State Landscape Data'!$M$6:$AE$6,0)),'State Landscape Data'!$B$8:$B$57,$C243,'State Landscape Data'!$C$8:$C$57,$D243)),"-",SUMIFS(INDEX('State Landscape Data'!$M$8:$AE$57,0,MATCH(CONCATENATE($J243,M$6),'State Landscape Data'!$M$6:$AE$6,0)),'State Landscape Data'!$B$8:$B$57,$C243,'State Landscape Data'!$C$8:$C$57,$D243))</f>
        <v>-</v>
      </c>
      <c r="N243" s="154">
        <f>IF(ISNA(SUMIFS(INDEX('State Landscape Data'!$M$8:$AE$57,0,MATCH(CONCATENATE($J243,N$6),'State Landscape Data'!$M$6:$AE$6,0)),'State Landscape Data'!$B$8:$B$57,$C243,'State Landscape Data'!$C$8:$C$57,$D243)),"-",SUMIFS(INDEX('State Landscape Data'!$M$8:$AE$57,0,MATCH(CONCATENATE($J243,N$6),'State Landscape Data'!$M$6:$AE$6,0)),'State Landscape Data'!$B$8:$B$57,$C243,'State Landscape Data'!$C$8:$C$57,$D243))</f>
        <v>0</v>
      </c>
    </row>
    <row r="244" spans="2:14" x14ac:dyDescent="0.35">
      <c r="B244" s="37" t="s">
        <v>80</v>
      </c>
      <c r="C244" s="38" t="str">
        <f>IF(ISBLANK('State Landscape Data'!$B$34),"-",'State Landscape Data'!$B$34)</f>
        <v>-</v>
      </c>
      <c r="D244" s="38" t="str">
        <f>IF(ISBLANK('State Landscape Data'!$C$34),"-",'State Landscape Data'!$C$34)</f>
        <v>-</v>
      </c>
      <c r="E244" s="38" t="str">
        <f>IF(ISBLANK('State Landscape Data'!$D$34),"-",'State Landscape Data'!$D$34)</f>
        <v>-</v>
      </c>
      <c r="F244" s="38" t="str">
        <f>IF(ISBLANK('State Landscape Data'!$E$34),"-",'State Landscape Data'!$E$34)</f>
        <v>-</v>
      </c>
      <c r="G244" s="38" t="str">
        <f>IF(ISBLANK('State Landscape Data'!$F$34),"-",'State Landscape Data'!$F$34)</f>
        <v>-</v>
      </c>
      <c r="H244" s="38">
        <v>2</v>
      </c>
      <c r="I244" s="38">
        <v>5</v>
      </c>
      <c r="J244" s="38" t="str">
        <f t="shared" si="20"/>
        <v>25</v>
      </c>
      <c r="K244" s="38" t="str">
        <f>IF(ISBLANK('State Landscape Data'!$K$34),"-",'State Landscape Data'!$K$34)</f>
        <v>-</v>
      </c>
      <c r="L244" s="43">
        <f>IF(ISNA(SUMIFS(INDEX('State Landscape Data'!$M$8:$AE$57,0,MATCH(CONCATENATE($J244,L$6),'State Landscape Data'!$M$6:$AE$6,0)),'State Landscape Data'!$B$8:$B$57,$C244,'State Landscape Data'!$C$8:$C$57,$D244)),"-",SUMIFS(INDEX('State Landscape Data'!$M$8:$AE$57,0,MATCH(CONCATENATE($J244,L$6),'State Landscape Data'!$M$6:$AE$6,0)),'State Landscape Data'!$B$8:$B$57,$C244,'State Landscape Data'!$C$8:$C$57,$D244))</f>
        <v>0</v>
      </c>
      <c r="M244" s="43">
        <f>IF(ISNA(SUMIFS(INDEX('State Landscape Data'!$M$8:$AE$57,0,MATCH(CONCATENATE($J244,M$6),'State Landscape Data'!$M$6:$AE$6,0)),'State Landscape Data'!$B$8:$B$57,$C244,'State Landscape Data'!$C$8:$C$57,$D244)),"-",SUMIFS(INDEX('State Landscape Data'!$M$8:$AE$57,0,MATCH(CONCATENATE($J244,M$6),'State Landscape Data'!$M$6:$AE$6,0)),'State Landscape Data'!$B$8:$B$57,$C244,'State Landscape Data'!$C$8:$C$57,$D244))</f>
        <v>0</v>
      </c>
      <c r="N244" s="154">
        <f>IF(ISNA(SUMIFS(INDEX('State Landscape Data'!$M$8:$AE$57,0,MATCH(CONCATENATE($J244,N$6),'State Landscape Data'!$M$6:$AE$6,0)),'State Landscape Data'!$B$8:$B$57,$C244,'State Landscape Data'!$C$8:$C$57,$D244)),"-",SUMIFS(INDEX('State Landscape Data'!$M$8:$AE$57,0,MATCH(CONCATENATE($J244,N$6),'State Landscape Data'!$M$6:$AE$6,0)),'State Landscape Data'!$B$8:$B$57,$C244,'State Landscape Data'!$C$8:$C$57,$D244))</f>
        <v>0</v>
      </c>
    </row>
    <row r="245" spans="2:14" x14ac:dyDescent="0.35">
      <c r="B245" s="37" t="s">
        <v>80</v>
      </c>
      <c r="C245" s="38" t="str">
        <f>IF(ISBLANK('State Landscape Data'!$B$34),"-",'State Landscape Data'!$B$34)</f>
        <v>-</v>
      </c>
      <c r="D245" s="38" t="str">
        <f>IF(ISBLANK('State Landscape Data'!$C$34),"-",'State Landscape Data'!$C$34)</f>
        <v>-</v>
      </c>
      <c r="E245" s="38" t="str">
        <f>IF(ISBLANK('State Landscape Data'!$D$34),"-",'State Landscape Data'!$D$34)</f>
        <v>-</v>
      </c>
      <c r="F245" s="38" t="str">
        <f>IF(ISBLANK('State Landscape Data'!$E$34),"-",'State Landscape Data'!$E$34)</f>
        <v>-</v>
      </c>
      <c r="G245" s="38" t="str">
        <f>IF(ISBLANK('State Landscape Data'!$F$34),"-",'State Landscape Data'!$F$34)</f>
        <v>-</v>
      </c>
      <c r="H245" s="38">
        <v>2</v>
      </c>
      <c r="I245" s="38" t="s">
        <v>65</v>
      </c>
      <c r="J245" s="38" t="str">
        <f t="shared" si="20"/>
        <v>2Goal</v>
      </c>
      <c r="K245" s="38" t="str">
        <f>IF(ISBLANK('State Landscape Data'!$K$34),"-",'State Landscape Data'!$K$34)</f>
        <v>-</v>
      </c>
      <c r="L245" s="43" t="str">
        <f>IF(ISNA(SUMIFS(INDEX('State Landscape Data'!$M$8:$AE$57,0,MATCH(CONCATENATE($J245,L$6),'State Landscape Data'!$M$6:$AE$6,0)),'State Landscape Data'!$B$8:$B$57,$C245,'State Landscape Data'!$C$8:$C$57,$D245)),"-",SUMIFS(INDEX('State Landscape Data'!$M$8:$AE$57,0,MATCH(CONCATENATE($J245,L$6),'State Landscape Data'!$M$6:$AE$6,0)),'State Landscape Data'!$B$8:$B$57,$C245,'State Landscape Data'!$C$8:$C$57,$D245))</f>
        <v>-</v>
      </c>
      <c r="M245" s="43" t="str">
        <f>IF(ISNA(SUMIFS(INDEX('State Landscape Data'!$M$8:$AE$57,0,MATCH(CONCATENATE($J245,M$6),'State Landscape Data'!$M$6:$AE$6,0)),'State Landscape Data'!$B$8:$B$57,$C245,'State Landscape Data'!$C$8:$C$57,$D245)),"-",SUMIFS(INDEX('State Landscape Data'!$M$8:$AE$57,0,MATCH(CONCATENATE($J245,M$6),'State Landscape Data'!$M$6:$AE$6,0)),'State Landscape Data'!$B$8:$B$57,$C245,'State Landscape Data'!$C$8:$C$57,$D245))</f>
        <v>-</v>
      </c>
      <c r="N245" s="154">
        <f>IF(ISNA(SUMIFS(INDEX('State Landscape Data'!$M$8:$AE$57,0,MATCH(CONCATENATE($J245,N$6),'State Landscape Data'!$M$6:$AE$6,0)),'State Landscape Data'!$B$8:$B$57,$C245,'State Landscape Data'!$C$8:$C$57,$D245)),"-",SUMIFS(INDEX('State Landscape Data'!$M$8:$AE$57,0,MATCH(CONCATENATE($J245,N$6),'State Landscape Data'!$M$6:$AE$6,0)),'State Landscape Data'!$B$8:$B$57,$C245,'State Landscape Data'!$C$8:$C$57,$D245))</f>
        <v>0</v>
      </c>
    </row>
    <row r="246" spans="2:14" x14ac:dyDescent="0.35">
      <c r="B246" s="37" t="s">
        <v>80</v>
      </c>
      <c r="C246" s="38" t="str">
        <f>IF(ISBLANK('State Landscape Data'!$B$34),"-",'State Landscape Data'!$B$34)</f>
        <v>-</v>
      </c>
      <c r="D246" s="38" t="str">
        <f>IF(ISBLANK('State Landscape Data'!$C$34),"-",'State Landscape Data'!$C$34)</f>
        <v>-</v>
      </c>
      <c r="E246" s="38" t="str">
        <f>IF(ISBLANK('State Landscape Data'!$D$34),"-",'State Landscape Data'!$D$34)</f>
        <v>-</v>
      </c>
      <c r="F246" s="38" t="str">
        <f>IF(ISBLANK('State Landscape Data'!$E$34),"-",'State Landscape Data'!$E$34)</f>
        <v>-</v>
      </c>
      <c r="G246" s="38" t="str">
        <f>IF(ISBLANK('State Landscape Data'!$F$34),"-",'State Landscape Data'!$F$34)</f>
        <v>-</v>
      </c>
      <c r="H246" s="38">
        <v>3</v>
      </c>
      <c r="I246" s="38">
        <v>5</v>
      </c>
      <c r="J246" s="38" t="str">
        <f t="shared" si="20"/>
        <v>35</v>
      </c>
      <c r="K246" s="38" t="str">
        <f>IF(ISBLANK('State Landscape Data'!$K$34),"-",'State Landscape Data'!$K$34)</f>
        <v>-</v>
      </c>
      <c r="L246" s="43">
        <f>IF(ISNA(SUMIFS(INDEX('State Landscape Data'!$M$8:$AE$57,0,MATCH(CONCATENATE($J246,L$6),'State Landscape Data'!$M$6:$AE$6,0)),'State Landscape Data'!$B$8:$B$57,$C246,'State Landscape Data'!$C$8:$C$57,$D246)),"-",SUMIFS(INDEX('State Landscape Data'!$M$8:$AE$57,0,MATCH(CONCATENATE($J246,L$6),'State Landscape Data'!$M$6:$AE$6,0)),'State Landscape Data'!$B$8:$B$57,$C246,'State Landscape Data'!$C$8:$C$57,$D246))</f>
        <v>0</v>
      </c>
      <c r="M246" s="43">
        <f>IF(ISNA(SUMIFS(INDEX('State Landscape Data'!$M$8:$AE$57,0,MATCH(CONCATENATE($J246,M$6),'State Landscape Data'!$M$6:$AE$6,0)),'State Landscape Data'!$B$8:$B$57,$C246,'State Landscape Data'!$C$8:$C$57,$D246)),"-",SUMIFS(INDEX('State Landscape Data'!$M$8:$AE$57,0,MATCH(CONCATENATE($J246,M$6),'State Landscape Data'!$M$6:$AE$6,0)),'State Landscape Data'!$B$8:$B$57,$C246,'State Landscape Data'!$C$8:$C$57,$D246))</f>
        <v>0</v>
      </c>
      <c r="N246" s="154">
        <f>IF(ISNA(SUMIFS(INDEX('State Landscape Data'!$M$8:$AE$57,0,MATCH(CONCATENATE($J246,N$6),'State Landscape Data'!$M$6:$AE$6,0)),'State Landscape Data'!$B$8:$B$57,$C246,'State Landscape Data'!$C$8:$C$57,$D246)),"-",SUMIFS(INDEX('State Landscape Data'!$M$8:$AE$57,0,MATCH(CONCATENATE($J246,N$6),'State Landscape Data'!$M$6:$AE$6,0)),'State Landscape Data'!$B$8:$B$57,$C246,'State Landscape Data'!$C$8:$C$57,$D246))</f>
        <v>0</v>
      </c>
    </row>
    <row r="247" spans="2:14" x14ac:dyDescent="0.35">
      <c r="B247" s="37" t="s">
        <v>80</v>
      </c>
      <c r="C247" s="38" t="str">
        <f>IF(ISBLANK('State Landscape Data'!$B$34),"-",'State Landscape Data'!$B$34)</f>
        <v>-</v>
      </c>
      <c r="D247" s="38" t="str">
        <f>IF(ISBLANK('State Landscape Data'!$C$34),"-",'State Landscape Data'!$C$34)</f>
        <v>-</v>
      </c>
      <c r="E247" s="38" t="str">
        <f>IF(ISBLANK('State Landscape Data'!$D$34),"-",'State Landscape Data'!$D$34)</f>
        <v>-</v>
      </c>
      <c r="F247" s="38" t="str">
        <f>IF(ISBLANK('State Landscape Data'!$E$34),"-",'State Landscape Data'!$E$34)</f>
        <v>-</v>
      </c>
      <c r="G247" s="38" t="str">
        <f>IF(ISBLANK('State Landscape Data'!$F$34),"-",'State Landscape Data'!$F$34)</f>
        <v>-</v>
      </c>
      <c r="H247" s="38">
        <v>3</v>
      </c>
      <c r="I247" s="38" t="s">
        <v>65</v>
      </c>
      <c r="J247" s="38" t="str">
        <f t="shared" si="20"/>
        <v>3Goal</v>
      </c>
      <c r="K247" s="38" t="str">
        <f>IF(ISBLANK('State Landscape Data'!$K$34),"-",'State Landscape Data'!$K$34)</f>
        <v>-</v>
      </c>
      <c r="L247" s="43" t="str">
        <f>IF(ISNA(SUMIFS(INDEX('State Landscape Data'!$M$8:$AE$57,0,MATCH(CONCATENATE($J247,L$6),'State Landscape Data'!$M$6:$AE$6,0)),'State Landscape Data'!$B$8:$B$57,$C247,'State Landscape Data'!$C$8:$C$57,$D247)),"-",SUMIFS(INDEX('State Landscape Data'!$M$8:$AE$57,0,MATCH(CONCATENATE($J247,L$6),'State Landscape Data'!$M$6:$AE$6,0)),'State Landscape Data'!$B$8:$B$57,$C247,'State Landscape Data'!$C$8:$C$57,$D247))</f>
        <v>-</v>
      </c>
      <c r="M247" s="43" t="str">
        <f>IF(ISNA(SUMIFS(INDEX('State Landscape Data'!$M$8:$AE$57,0,MATCH(CONCATENATE($J247,M$6),'State Landscape Data'!$M$6:$AE$6,0)),'State Landscape Data'!$B$8:$B$57,$C247,'State Landscape Data'!$C$8:$C$57,$D247)),"-",SUMIFS(INDEX('State Landscape Data'!$M$8:$AE$57,0,MATCH(CONCATENATE($J247,M$6),'State Landscape Data'!$M$6:$AE$6,0)),'State Landscape Data'!$B$8:$B$57,$C247,'State Landscape Data'!$C$8:$C$57,$D247))</f>
        <v>-</v>
      </c>
      <c r="N247" s="154">
        <f>IF(ISNA(SUMIFS(INDEX('State Landscape Data'!$M$8:$AE$57,0,MATCH(CONCATENATE($J247,N$6),'State Landscape Data'!$M$6:$AE$6,0)),'State Landscape Data'!$B$8:$B$57,$C247,'State Landscape Data'!$C$8:$C$57,$D247)),"-",SUMIFS(INDEX('State Landscape Data'!$M$8:$AE$57,0,MATCH(CONCATENATE($J247,N$6),'State Landscape Data'!$M$6:$AE$6,0)),'State Landscape Data'!$B$8:$B$57,$C247,'State Landscape Data'!$C$8:$C$57,$D247))</f>
        <v>0</v>
      </c>
    </row>
    <row r="248" spans="2:14" x14ac:dyDescent="0.35">
      <c r="B248" s="37" t="s">
        <v>80</v>
      </c>
      <c r="C248" s="38" t="str">
        <f>IF(ISBLANK('State Landscape Data'!$B$34),"-",'State Landscape Data'!$B$34)</f>
        <v>-</v>
      </c>
      <c r="D248" s="38" t="str">
        <f>IF(ISBLANK('State Landscape Data'!$C$34),"-",'State Landscape Data'!$C$34)</f>
        <v>-</v>
      </c>
      <c r="E248" s="38" t="str">
        <f>IF(ISBLANK('State Landscape Data'!$D$34),"-",'State Landscape Data'!$D$34)</f>
        <v>-</v>
      </c>
      <c r="F248" s="38" t="str">
        <f>IF(ISBLANK('State Landscape Data'!$E$34),"-",'State Landscape Data'!$E$34)</f>
        <v>-</v>
      </c>
      <c r="G248" s="38" t="str">
        <f>IF(ISBLANK('State Landscape Data'!$F$34),"-",'State Landscape Data'!$F$34)</f>
        <v>-</v>
      </c>
      <c r="H248" s="38">
        <v>4</v>
      </c>
      <c r="I248" s="38">
        <v>5</v>
      </c>
      <c r="J248" s="38" t="str">
        <f t="shared" ref="J248:J249" si="29">CONCATENATE(H248,I248)</f>
        <v>45</v>
      </c>
      <c r="K248" s="38" t="str">
        <f>IF(ISBLANK('State Landscape Data'!$K$34),"-",'State Landscape Data'!$K$34)</f>
        <v>-</v>
      </c>
      <c r="L248" s="43">
        <f>IF(ISNA(SUMIFS(INDEX('State Landscape Data'!$M$8:$AE$57,0,MATCH(CONCATENATE($J248,L$6),'State Landscape Data'!$M$6:$AE$6,0)),'State Landscape Data'!$B$8:$B$57,$C248,'State Landscape Data'!$C$8:$C$57,$D248)),"-",SUMIFS(INDEX('State Landscape Data'!$M$8:$AE$57,0,MATCH(CONCATENATE($J248,L$6),'State Landscape Data'!$M$6:$AE$6,0)),'State Landscape Data'!$B$8:$B$57,$C248,'State Landscape Data'!$C$8:$C$57,$D248))</f>
        <v>0</v>
      </c>
      <c r="M248" s="43">
        <f>IF(ISNA(SUMIFS(INDEX('State Landscape Data'!$M$8:$AE$57,0,MATCH(CONCATENATE($J248,M$6),'State Landscape Data'!$M$6:$AE$6,0)),'State Landscape Data'!$B$8:$B$57,$C248,'State Landscape Data'!$C$8:$C$57,$D248)),"-",SUMIFS(INDEX('State Landscape Data'!$M$8:$AE$57,0,MATCH(CONCATENATE($J248,M$6),'State Landscape Data'!$M$6:$AE$6,0)),'State Landscape Data'!$B$8:$B$57,$C248,'State Landscape Data'!$C$8:$C$57,$D248))</f>
        <v>0</v>
      </c>
      <c r="N248" s="154">
        <f>IF(ISNA(SUMIFS(INDEX('State Landscape Data'!$M$8:$AE$57,0,MATCH(CONCATENATE($J248,N$6),'State Landscape Data'!$M$6:$AE$6,0)),'State Landscape Data'!$B$8:$B$57,$C248,'State Landscape Data'!$C$8:$C$57,$D248)),"-",SUMIFS(INDEX('State Landscape Data'!$M$8:$AE$57,0,MATCH(CONCATENATE($J248,N$6),'State Landscape Data'!$M$6:$AE$6,0)),'State Landscape Data'!$B$8:$B$57,$C248,'State Landscape Data'!$C$8:$C$57,$D248))</f>
        <v>0</v>
      </c>
    </row>
    <row r="249" spans="2:14" x14ac:dyDescent="0.35">
      <c r="B249" s="37" t="s">
        <v>80</v>
      </c>
      <c r="C249" s="38" t="str">
        <f>IF(ISBLANK('State Landscape Data'!$B$34),"-",'State Landscape Data'!$B$34)</f>
        <v>-</v>
      </c>
      <c r="D249" s="38" t="str">
        <f>IF(ISBLANK('State Landscape Data'!$C$34),"-",'State Landscape Data'!$C$34)</f>
        <v>-</v>
      </c>
      <c r="E249" s="38" t="str">
        <f>IF(ISBLANK('State Landscape Data'!$D$34),"-",'State Landscape Data'!$D$34)</f>
        <v>-</v>
      </c>
      <c r="F249" s="38" t="str">
        <f>IF(ISBLANK('State Landscape Data'!$E$34),"-",'State Landscape Data'!$E$34)</f>
        <v>-</v>
      </c>
      <c r="G249" s="38" t="str">
        <f>IF(ISBLANK('State Landscape Data'!$F$34),"-",'State Landscape Data'!$F$34)</f>
        <v>-</v>
      </c>
      <c r="H249" s="38">
        <v>4</v>
      </c>
      <c r="I249" s="38" t="s">
        <v>65</v>
      </c>
      <c r="J249" s="38" t="str">
        <f t="shared" si="29"/>
        <v>4Goal</v>
      </c>
      <c r="K249" s="38" t="str">
        <f>IF(ISBLANK('State Landscape Data'!$K$34),"-",'State Landscape Data'!$K$34)</f>
        <v>-</v>
      </c>
      <c r="L249" s="43" t="str">
        <f>IF(ISNA(SUMIFS(INDEX('State Landscape Data'!$M$8:$AE$57,0,MATCH(CONCATENATE($J249,L$6),'State Landscape Data'!$M$6:$AE$6,0)),'State Landscape Data'!$B$8:$B$57,$C249,'State Landscape Data'!$C$8:$C$57,$D249)),"-",SUMIFS(INDEX('State Landscape Data'!$M$8:$AE$57,0,MATCH(CONCATENATE($J249,L$6),'State Landscape Data'!$M$6:$AE$6,0)),'State Landscape Data'!$B$8:$B$57,$C249,'State Landscape Data'!$C$8:$C$57,$D249))</f>
        <v>-</v>
      </c>
      <c r="M249" s="43" t="str">
        <f>IF(ISNA(SUMIFS(INDEX('State Landscape Data'!$M$8:$AE$57,0,MATCH(CONCATENATE($J249,M$6),'State Landscape Data'!$M$6:$AE$6,0)),'State Landscape Data'!$B$8:$B$57,$C249,'State Landscape Data'!$C$8:$C$57,$D249)),"-",SUMIFS(INDEX('State Landscape Data'!$M$8:$AE$57,0,MATCH(CONCATENATE($J249,M$6),'State Landscape Data'!$M$6:$AE$6,0)),'State Landscape Data'!$B$8:$B$57,$C249,'State Landscape Data'!$C$8:$C$57,$D249))</f>
        <v>-</v>
      </c>
      <c r="N249" s="154">
        <f>IF(ISNA(SUMIFS(INDEX('State Landscape Data'!$M$8:$AE$57,0,MATCH(CONCATENATE($J249,N$6),'State Landscape Data'!$M$6:$AE$6,0)),'State Landscape Data'!$B$8:$B$57,$C249,'State Landscape Data'!$C$8:$C$57,$D249)),"-",SUMIFS(INDEX('State Landscape Data'!$M$8:$AE$57,0,MATCH(CONCATENATE($J249,N$6),'State Landscape Data'!$M$6:$AE$6,0)),'State Landscape Data'!$B$8:$B$57,$C249,'State Landscape Data'!$C$8:$C$57,$D249))</f>
        <v>0</v>
      </c>
    </row>
    <row r="250" spans="2:14" x14ac:dyDescent="0.35">
      <c r="B250" s="37" t="s">
        <v>80</v>
      </c>
      <c r="C250" s="38" t="str">
        <f>IF(ISBLANK('State Landscape Data'!$B$35),"-",'State Landscape Data'!$B$35)</f>
        <v>-</v>
      </c>
      <c r="D250" s="38" t="str">
        <f>IF(ISBLANK('State Landscape Data'!$C$35),"-",'State Landscape Data'!$C$35)</f>
        <v>-</v>
      </c>
      <c r="E250" s="38" t="str">
        <f>IF(ISBLANK('State Landscape Data'!$D$35),"-",'State Landscape Data'!$D$35)</f>
        <v>-</v>
      </c>
      <c r="F250" s="38" t="str">
        <f>IF(ISBLANK('State Landscape Data'!$E$35),"-",'State Landscape Data'!$E$35)</f>
        <v>-</v>
      </c>
      <c r="G250" s="38" t="str">
        <f>IF(ISBLANK('State Landscape Data'!$F$35),"-",'State Landscape Data'!$F$35)</f>
        <v>-</v>
      </c>
      <c r="H250" s="38" t="s">
        <v>64</v>
      </c>
      <c r="I250" s="38" t="s">
        <v>64</v>
      </c>
      <c r="J250" s="38" t="str">
        <f t="shared" si="20"/>
        <v>BaselineBaseline</v>
      </c>
      <c r="K250" s="38" t="str">
        <f>IF(ISBLANK('State Landscape Data'!$K$35),"-",'State Landscape Data'!$K$35)</f>
        <v>-</v>
      </c>
      <c r="L250" s="43">
        <f>IF(ISNA(SUMIFS(INDEX('State Landscape Data'!$M$8:$AE$57,0,MATCH(CONCATENATE($J250,L$6),'State Landscape Data'!$M$6:$AE$6,0)),'State Landscape Data'!$B$8:$B$57,$C250,'State Landscape Data'!$C$8:$C$57,$D250)),"-",SUMIFS(INDEX('State Landscape Data'!$M$8:$AE$57,0,MATCH(CONCATENATE($J250,L$6),'State Landscape Data'!$M$6:$AE$6,0)),'State Landscape Data'!$B$8:$B$57,$C250,'State Landscape Data'!$C$8:$C$57,$D250))</f>
        <v>0</v>
      </c>
      <c r="M250" s="43">
        <f>IF(ISNA(SUMIFS(INDEX('State Landscape Data'!$M$8:$AE$57,0,MATCH(CONCATENATE($J250,M$6),'State Landscape Data'!$M$6:$AE$6,0)),'State Landscape Data'!$B$8:$B$57,$C250,'State Landscape Data'!$C$8:$C$57,$D250)),"-",SUMIFS(INDEX('State Landscape Data'!$M$8:$AE$57,0,MATCH(CONCATENATE($J250,M$6),'State Landscape Data'!$M$6:$AE$6,0)),'State Landscape Data'!$B$8:$B$57,$C250,'State Landscape Data'!$C$8:$C$57,$D250))</f>
        <v>0</v>
      </c>
      <c r="N250" s="154">
        <f>IF(ISNA(SUMIFS(INDEX('State Landscape Data'!$M$8:$AE$57,0,MATCH(CONCATENATE($J250,N$6),'State Landscape Data'!$M$6:$AE$6,0)),'State Landscape Data'!$B$8:$B$57,$C250,'State Landscape Data'!$C$8:$C$57,$D250)),"-",SUMIFS(INDEX('State Landscape Data'!$M$8:$AE$57,0,MATCH(CONCATENATE($J250,N$6),'State Landscape Data'!$M$6:$AE$6,0)),'State Landscape Data'!$B$8:$B$57,$C250,'State Landscape Data'!$C$8:$C$57,$D250))</f>
        <v>0</v>
      </c>
    </row>
    <row r="251" spans="2:14" x14ac:dyDescent="0.35">
      <c r="B251" s="37" t="s">
        <v>80</v>
      </c>
      <c r="C251" s="38" t="str">
        <f>IF(ISBLANK('State Landscape Data'!$B$35),"-",'State Landscape Data'!$B$35)</f>
        <v>-</v>
      </c>
      <c r="D251" s="38" t="str">
        <f>IF(ISBLANK('State Landscape Data'!$C$35),"-",'State Landscape Data'!$C$35)</f>
        <v>-</v>
      </c>
      <c r="E251" s="38" t="str">
        <f>IF(ISBLANK('State Landscape Data'!$D$35),"-",'State Landscape Data'!$D$35)</f>
        <v>-</v>
      </c>
      <c r="F251" s="38" t="str">
        <f>IF(ISBLANK('State Landscape Data'!$E$35),"-",'State Landscape Data'!$E$35)</f>
        <v>-</v>
      </c>
      <c r="G251" s="38" t="str">
        <f>IF(ISBLANK('State Landscape Data'!$F$35),"-",'State Landscape Data'!$F$35)</f>
        <v>-</v>
      </c>
      <c r="H251" s="38">
        <v>1</v>
      </c>
      <c r="I251" s="38">
        <v>5</v>
      </c>
      <c r="J251" s="38" t="str">
        <f t="shared" si="20"/>
        <v>15</v>
      </c>
      <c r="K251" s="38" t="str">
        <f>IF(ISBLANK('State Landscape Data'!$K$35),"-",'State Landscape Data'!$K$35)</f>
        <v>-</v>
      </c>
      <c r="L251" s="43">
        <f>IF(ISNA(SUMIFS(INDEX('State Landscape Data'!$M$8:$AE$57,0,MATCH(CONCATENATE($J251,L$6),'State Landscape Data'!$M$6:$AE$6,0)),'State Landscape Data'!$B$8:$B$57,$C251,'State Landscape Data'!$C$8:$C$57,$D251)),"-",SUMIFS(INDEX('State Landscape Data'!$M$8:$AE$57,0,MATCH(CONCATENATE($J251,L$6),'State Landscape Data'!$M$6:$AE$6,0)),'State Landscape Data'!$B$8:$B$57,$C251,'State Landscape Data'!$C$8:$C$57,$D251))</f>
        <v>0</v>
      </c>
      <c r="M251" s="43">
        <f>IF(ISNA(SUMIFS(INDEX('State Landscape Data'!$M$8:$AE$57,0,MATCH(CONCATENATE($J251,M$6),'State Landscape Data'!$M$6:$AE$6,0)),'State Landscape Data'!$B$8:$B$57,$C251,'State Landscape Data'!$C$8:$C$57,$D251)),"-",SUMIFS(INDEX('State Landscape Data'!$M$8:$AE$57,0,MATCH(CONCATENATE($J251,M$6),'State Landscape Data'!$M$6:$AE$6,0)),'State Landscape Data'!$B$8:$B$57,$C251,'State Landscape Data'!$C$8:$C$57,$D251))</f>
        <v>0</v>
      </c>
      <c r="N251" s="154">
        <f>IF(ISNA(SUMIFS(INDEX('State Landscape Data'!$M$8:$AE$57,0,MATCH(CONCATENATE($J251,N$6),'State Landscape Data'!$M$6:$AE$6,0)),'State Landscape Data'!$B$8:$B$57,$C251,'State Landscape Data'!$C$8:$C$57,$D251)),"-",SUMIFS(INDEX('State Landscape Data'!$M$8:$AE$57,0,MATCH(CONCATENATE($J251,N$6),'State Landscape Data'!$M$6:$AE$6,0)),'State Landscape Data'!$B$8:$B$57,$C251,'State Landscape Data'!$C$8:$C$57,$D251))</f>
        <v>0</v>
      </c>
    </row>
    <row r="252" spans="2:14" x14ac:dyDescent="0.35">
      <c r="B252" s="37" t="s">
        <v>80</v>
      </c>
      <c r="C252" s="38" t="str">
        <f>IF(ISBLANK('State Landscape Data'!$B$35),"-",'State Landscape Data'!$B$35)</f>
        <v>-</v>
      </c>
      <c r="D252" s="38" t="str">
        <f>IF(ISBLANK('State Landscape Data'!$C$35),"-",'State Landscape Data'!$C$35)</f>
        <v>-</v>
      </c>
      <c r="E252" s="38" t="str">
        <f>IF(ISBLANK('State Landscape Data'!$D$35),"-",'State Landscape Data'!$D$35)</f>
        <v>-</v>
      </c>
      <c r="F252" s="38" t="str">
        <f>IF(ISBLANK('State Landscape Data'!$E$35),"-",'State Landscape Data'!$E$35)</f>
        <v>-</v>
      </c>
      <c r="G252" s="38" t="str">
        <f>IF(ISBLANK('State Landscape Data'!$F$35),"-",'State Landscape Data'!$F$35)</f>
        <v>-</v>
      </c>
      <c r="H252" s="38">
        <v>1</v>
      </c>
      <c r="I252" s="38" t="s">
        <v>65</v>
      </c>
      <c r="J252" s="38" t="str">
        <f t="shared" si="20"/>
        <v>1Goal</v>
      </c>
      <c r="K252" s="38" t="str">
        <f>IF(ISBLANK('State Landscape Data'!$K$35),"-",'State Landscape Data'!$K$35)</f>
        <v>-</v>
      </c>
      <c r="L252" s="43" t="str">
        <f>IF(ISNA(SUMIFS(INDEX('State Landscape Data'!$M$8:$AE$57,0,MATCH(CONCATENATE($J252,L$6),'State Landscape Data'!$M$6:$AE$6,0)),'State Landscape Data'!$B$8:$B$57,$C252,'State Landscape Data'!$C$8:$C$57,$D252)),"-",SUMIFS(INDEX('State Landscape Data'!$M$8:$AE$57,0,MATCH(CONCATENATE($J252,L$6),'State Landscape Data'!$M$6:$AE$6,0)),'State Landscape Data'!$B$8:$B$57,$C252,'State Landscape Data'!$C$8:$C$57,$D252))</f>
        <v>-</v>
      </c>
      <c r="M252" s="43" t="str">
        <f>IF(ISNA(SUMIFS(INDEX('State Landscape Data'!$M$8:$AE$57,0,MATCH(CONCATENATE($J252,M$6),'State Landscape Data'!$M$6:$AE$6,0)),'State Landscape Data'!$B$8:$B$57,$C252,'State Landscape Data'!$C$8:$C$57,$D252)),"-",SUMIFS(INDEX('State Landscape Data'!$M$8:$AE$57,0,MATCH(CONCATENATE($J252,M$6),'State Landscape Data'!$M$6:$AE$6,0)),'State Landscape Data'!$B$8:$B$57,$C252,'State Landscape Data'!$C$8:$C$57,$D252))</f>
        <v>-</v>
      </c>
      <c r="N252" s="154">
        <f>IF(ISNA(SUMIFS(INDEX('State Landscape Data'!$M$8:$AE$57,0,MATCH(CONCATENATE($J252,N$6),'State Landscape Data'!$M$6:$AE$6,0)),'State Landscape Data'!$B$8:$B$57,$C252,'State Landscape Data'!$C$8:$C$57,$D252)),"-",SUMIFS(INDEX('State Landscape Data'!$M$8:$AE$57,0,MATCH(CONCATENATE($J252,N$6),'State Landscape Data'!$M$6:$AE$6,0)),'State Landscape Data'!$B$8:$B$57,$C252,'State Landscape Data'!$C$8:$C$57,$D252))</f>
        <v>0</v>
      </c>
    </row>
    <row r="253" spans="2:14" x14ac:dyDescent="0.35">
      <c r="B253" s="37" t="s">
        <v>80</v>
      </c>
      <c r="C253" s="38" t="str">
        <f>IF(ISBLANK('State Landscape Data'!$B$35),"-",'State Landscape Data'!$B$35)</f>
        <v>-</v>
      </c>
      <c r="D253" s="38" t="str">
        <f>IF(ISBLANK('State Landscape Data'!$C$35),"-",'State Landscape Data'!$C$35)</f>
        <v>-</v>
      </c>
      <c r="E253" s="38" t="str">
        <f>IF(ISBLANK('State Landscape Data'!$D$35),"-",'State Landscape Data'!$D$35)</f>
        <v>-</v>
      </c>
      <c r="F253" s="38" t="str">
        <f>IF(ISBLANK('State Landscape Data'!$E$35),"-",'State Landscape Data'!$E$35)</f>
        <v>-</v>
      </c>
      <c r="G253" s="38" t="str">
        <f>IF(ISBLANK('State Landscape Data'!$F$35),"-",'State Landscape Data'!$F$35)</f>
        <v>-</v>
      </c>
      <c r="H253" s="38">
        <v>2</v>
      </c>
      <c r="I253" s="38">
        <v>5</v>
      </c>
      <c r="J253" s="38" t="str">
        <f t="shared" si="20"/>
        <v>25</v>
      </c>
      <c r="K253" s="38" t="str">
        <f>IF(ISBLANK('State Landscape Data'!$K$35),"-",'State Landscape Data'!$K$35)</f>
        <v>-</v>
      </c>
      <c r="L253" s="43">
        <f>IF(ISNA(SUMIFS(INDEX('State Landscape Data'!$M$8:$AE$57,0,MATCH(CONCATENATE($J253,L$6),'State Landscape Data'!$M$6:$AE$6,0)),'State Landscape Data'!$B$8:$B$57,$C253,'State Landscape Data'!$C$8:$C$57,$D253)),"-",SUMIFS(INDEX('State Landscape Data'!$M$8:$AE$57,0,MATCH(CONCATENATE($J253,L$6),'State Landscape Data'!$M$6:$AE$6,0)),'State Landscape Data'!$B$8:$B$57,$C253,'State Landscape Data'!$C$8:$C$57,$D253))</f>
        <v>0</v>
      </c>
      <c r="M253" s="43">
        <f>IF(ISNA(SUMIFS(INDEX('State Landscape Data'!$M$8:$AE$57,0,MATCH(CONCATENATE($J253,M$6),'State Landscape Data'!$M$6:$AE$6,0)),'State Landscape Data'!$B$8:$B$57,$C253,'State Landscape Data'!$C$8:$C$57,$D253)),"-",SUMIFS(INDEX('State Landscape Data'!$M$8:$AE$57,0,MATCH(CONCATENATE($J253,M$6),'State Landscape Data'!$M$6:$AE$6,0)),'State Landscape Data'!$B$8:$B$57,$C253,'State Landscape Data'!$C$8:$C$57,$D253))</f>
        <v>0</v>
      </c>
      <c r="N253" s="154">
        <f>IF(ISNA(SUMIFS(INDEX('State Landscape Data'!$M$8:$AE$57,0,MATCH(CONCATENATE($J253,N$6),'State Landscape Data'!$M$6:$AE$6,0)),'State Landscape Data'!$B$8:$B$57,$C253,'State Landscape Data'!$C$8:$C$57,$D253)),"-",SUMIFS(INDEX('State Landscape Data'!$M$8:$AE$57,0,MATCH(CONCATENATE($J253,N$6),'State Landscape Data'!$M$6:$AE$6,0)),'State Landscape Data'!$B$8:$B$57,$C253,'State Landscape Data'!$C$8:$C$57,$D253))</f>
        <v>0</v>
      </c>
    </row>
    <row r="254" spans="2:14" x14ac:dyDescent="0.35">
      <c r="B254" s="37" t="s">
        <v>80</v>
      </c>
      <c r="C254" s="38" t="str">
        <f>IF(ISBLANK('State Landscape Data'!$B$35),"-",'State Landscape Data'!$B$35)</f>
        <v>-</v>
      </c>
      <c r="D254" s="38" t="str">
        <f>IF(ISBLANK('State Landscape Data'!$C$35),"-",'State Landscape Data'!$C$35)</f>
        <v>-</v>
      </c>
      <c r="E254" s="38" t="str">
        <f>IF(ISBLANK('State Landscape Data'!$D$35),"-",'State Landscape Data'!$D$35)</f>
        <v>-</v>
      </c>
      <c r="F254" s="38" t="str">
        <f>IF(ISBLANK('State Landscape Data'!$E$35),"-",'State Landscape Data'!$E$35)</f>
        <v>-</v>
      </c>
      <c r="G254" s="38" t="str">
        <f>IF(ISBLANK('State Landscape Data'!$F$35),"-",'State Landscape Data'!$F$35)</f>
        <v>-</v>
      </c>
      <c r="H254" s="38">
        <v>2</v>
      </c>
      <c r="I254" s="38" t="s">
        <v>65</v>
      </c>
      <c r="J254" s="38" t="str">
        <f t="shared" ref="J254:J335" si="30">CONCATENATE(H254,I254)</f>
        <v>2Goal</v>
      </c>
      <c r="K254" s="38" t="str">
        <f>IF(ISBLANK('State Landscape Data'!$K$35),"-",'State Landscape Data'!$K$35)</f>
        <v>-</v>
      </c>
      <c r="L254" s="43" t="str">
        <f>IF(ISNA(SUMIFS(INDEX('State Landscape Data'!$M$8:$AE$57,0,MATCH(CONCATENATE($J254,L$6),'State Landscape Data'!$M$6:$AE$6,0)),'State Landscape Data'!$B$8:$B$57,$C254,'State Landscape Data'!$C$8:$C$57,$D254)),"-",SUMIFS(INDEX('State Landscape Data'!$M$8:$AE$57,0,MATCH(CONCATENATE($J254,L$6),'State Landscape Data'!$M$6:$AE$6,0)),'State Landscape Data'!$B$8:$B$57,$C254,'State Landscape Data'!$C$8:$C$57,$D254))</f>
        <v>-</v>
      </c>
      <c r="M254" s="43" t="str">
        <f>IF(ISNA(SUMIFS(INDEX('State Landscape Data'!$M$8:$AE$57,0,MATCH(CONCATENATE($J254,M$6),'State Landscape Data'!$M$6:$AE$6,0)),'State Landscape Data'!$B$8:$B$57,$C254,'State Landscape Data'!$C$8:$C$57,$D254)),"-",SUMIFS(INDEX('State Landscape Data'!$M$8:$AE$57,0,MATCH(CONCATENATE($J254,M$6),'State Landscape Data'!$M$6:$AE$6,0)),'State Landscape Data'!$B$8:$B$57,$C254,'State Landscape Data'!$C$8:$C$57,$D254))</f>
        <v>-</v>
      </c>
      <c r="N254" s="154">
        <f>IF(ISNA(SUMIFS(INDEX('State Landscape Data'!$M$8:$AE$57,0,MATCH(CONCATENATE($J254,N$6),'State Landscape Data'!$M$6:$AE$6,0)),'State Landscape Data'!$B$8:$B$57,$C254,'State Landscape Data'!$C$8:$C$57,$D254)),"-",SUMIFS(INDEX('State Landscape Data'!$M$8:$AE$57,0,MATCH(CONCATENATE($J254,N$6),'State Landscape Data'!$M$6:$AE$6,0)),'State Landscape Data'!$B$8:$B$57,$C254,'State Landscape Data'!$C$8:$C$57,$D254))</f>
        <v>0</v>
      </c>
    </row>
    <row r="255" spans="2:14" x14ac:dyDescent="0.35">
      <c r="B255" s="37" t="s">
        <v>80</v>
      </c>
      <c r="C255" s="38" t="str">
        <f>IF(ISBLANK('State Landscape Data'!$B$35),"-",'State Landscape Data'!$B$35)</f>
        <v>-</v>
      </c>
      <c r="D255" s="38" t="str">
        <f>IF(ISBLANK('State Landscape Data'!$C$35),"-",'State Landscape Data'!$C$35)</f>
        <v>-</v>
      </c>
      <c r="E255" s="38" t="str">
        <f>IF(ISBLANK('State Landscape Data'!$D$35),"-",'State Landscape Data'!$D$35)</f>
        <v>-</v>
      </c>
      <c r="F255" s="38" t="str">
        <f>IF(ISBLANK('State Landscape Data'!$E$35),"-",'State Landscape Data'!$E$35)</f>
        <v>-</v>
      </c>
      <c r="G255" s="38" t="str">
        <f>IF(ISBLANK('State Landscape Data'!$F$35),"-",'State Landscape Data'!$F$35)</f>
        <v>-</v>
      </c>
      <c r="H255" s="38">
        <v>3</v>
      </c>
      <c r="I255" s="38">
        <v>5</v>
      </c>
      <c r="J255" s="38" t="str">
        <f t="shared" si="30"/>
        <v>35</v>
      </c>
      <c r="K255" s="38" t="str">
        <f>IF(ISBLANK('State Landscape Data'!$K$35),"-",'State Landscape Data'!$K$35)</f>
        <v>-</v>
      </c>
      <c r="L255" s="43">
        <f>IF(ISNA(SUMIFS(INDEX('State Landscape Data'!$M$8:$AE$57,0,MATCH(CONCATENATE($J255,L$6),'State Landscape Data'!$M$6:$AE$6,0)),'State Landscape Data'!$B$8:$B$57,$C255,'State Landscape Data'!$C$8:$C$57,$D255)),"-",SUMIFS(INDEX('State Landscape Data'!$M$8:$AE$57,0,MATCH(CONCATENATE($J255,L$6),'State Landscape Data'!$M$6:$AE$6,0)),'State Landscape Data'!$B$8:$B$57,$C255,'State Landscape Data'!$C$8:$C$57,$D255))</f>
        <v>0</v>
      </c>
      <c r="M255" s="43">
        <f>IF(ISNA(SUMIFS(INDEX('State Landscape Data'!$M$8:$AE$57,0,MATCH(CONCATENATE($J255,M$6),'State Landscape Data'!$M$6:$AE$6,0)),'State Landscape Data'!$B$8:$B$57,$C255,'State Landscape Data'!$C$8:$C$57,$D255)),"-",SUMIFS(INDEX('State Landscape Data'!$M$8:$AE$57,0,MATCH(CONCATENATE($J255,M$6),'State Landscape Data'!$M$6:$AE$6,0)),'State Landscape Data'!$B$8:$B$57,$C255,'State Landscape Data'!$C$8:$C$57,$D255))</f>
        <v>0</v>
      </c>
      <c r="N255" s="154">
        <f>IF(ISNA(SUMIFS(INDEX('State Landscape Data'!$M$8:$AE$57,0,MATCH(CONCATENATE($J255,N$6),'State Landscape Data'!$M$6:$AE$6,0)),'State Landscape Data'!$B$8:$B$57,$C255,'State Landscape Data'!$C$8:$C$57,$D255)),"-",SUMIFS(INDEX('State Landscape Data'!$M$8:$AE$57,0,MATCH(CONCATENATE($J255,N$6),'State Landscape Data'!$M$6:$AE$6,0)),'State Landscape Data'!$B$8:$B$57,$C255,'State Landscape Data'!$C$8:$C$57,$D255))</f>
        <v>0</v>
      </c>
    </row>
    <row r="256" spans="2:14" x14ac:dyDescent="0.35">
      <c r="B256" s="37" t="s">
        <v>80</v>
      </c>
      <c r="C256" s="38" t="str">
        <f>IF(ISBLANK('State Landscape Data'!$B$35),"-",'State Landscape Data'!$B$35)</f>
        <v>-</v>
      </c>
      <c r="D256" s="38" t="str">
        <f>IF(ISBLANK('State Landscape Data'!$C$35),"-",'State Landscape Data'!$C$35)</f>
        <v>-</v>
      </c>
      <c r="E256" s="38" t="str">
        <f>IF(ISBLANK('State Landscape Data'!$D$35),"-",'State Landscape Data'!$D$35)</f>
        <v>-</v>
      </c>
      <c r="F256" s="38" t="str">
        <f>IF(ISBLANK('State Landscape Data'!$E$35),"-",'State Landscape Data'!$E$35)</f>
        <v>-</v>
      </c>
      <c r="G256" s="38" t="str">
        <f>IF(ISBLANK('State Landscape Data'!$F$35),"-",'State Landscape Data'!$F$35)</f>
        <v>-</v>
      </c>
      <c r="H256" s="38">
        <v>3</v>
      </c>
      <c r="I256" s="38" t="s">
        <v>65</v>
      </c>
      <c r="J256" s="38" t="str">
        <f t="shared" si="30"/>
        <v>3Goal</v>
      </c>
      <c r="K256" s="38" t="str">
        <f>IF(ISBLANK('State Landscape Data'!$K$35),"-",'State Landscape Data'!$K$35)</f>
        <v>-</v>
      </c>
      <c r="L256" s="43" t="str">
        <f>IF(ISNA(SUMIFS(INDEX('State Landscape Data'!$M$8:$AE$57,0,MATCH(CONCATENATE($J256,L$6),'State Landscape Data'!$M$6:$AE$6,0)),'State Landscape Data'!$B$8:$B$57,$C256,'State Landscape Data'!$C$8:$C$57,$D256)),"-",SUMIFS(INDEX('State Landscape Data'!$M$8:$AE$57,0,MATCH(CONCATENATE($J256,L$6),'State Landscape Data'!$M$6:$AE$6,0)),'State Landscape Data'!$B$8:$B$57,$C256,'State Landscape Data'!$C$8:$C$57,$D256))</f>
        <v>-</v>
      </c>
      <c r="M256" s="43" t="str">
        <f>IF(ISNA(SUMIFS(INDEX('State Landscape Data'!$M$8:$AE$57,0,MATCH(CONCATENATE($J256,M$6),'State Landscape Data'!$M$6:$AE$6,0)),'State Landscape Data'!$B$8:$B$57,$C256,'State Landscape Data'!$C$8:$C$57,$D256)),"-",SUMIFS(INDEX('State Landscape Data'!$M$8:$AE$57,0,MATCH(CONCATENATE($J256,M$6),'State Landscape Data'!$M$6:$AE$6,0)),'State Landscape Data'!$B$8:$B$57,$C256,'State Landscape Data'!$C$8:$C$57,$D256))</f>
        <v>-</v>
      </c>
      <c r="N256" s="154">
        <f>IF(ISNA(SUMIFS(INDEX('State Landscape Data'!$M$8:$AE$57,0,MATCH(CONCATENATE($J256,N$6),'State Landscape Data'!$M$6:$AE$6,0)),'State Landscape Data'!$B$8:$B$57,$C256,'State Landscape Data'!$C$8:$C$57,$D256)),"-",SUMIFS(INDEX('State Landscape Data'!$M$8:$AE$57,0,MATCH(CONCATENATE($J256,N$6),'State Landscape Data'!$M$6:$AE$6,0)),'State Landscape Data'!$B$8:$B$57,$C256,'State Landscape Data'!$C$8:$C$57,$D256))</f>
        <v>0</v>
      </c>
    </row>
    <row r="257" spans="2:14" x14ac:dyDescent="0.35">
      <c r="B257" s="37" t="s">
        <v>80</v>
      </c>
      <c r="C257" s="38" t="str">
        <f>IF(ISBLANK('State Landscape Data'!$B$35),"-",'State Landscape Data'!$B$35)</f>
        <v>-</v>
      </c>
      <c r="D257" s="38" t="str">
        <f>IF(ISBLANK('State Landscape Data'!$C$35),"-",'State Landscape Data'!$C$35)</f>
        <v>-</v>
      </c>
      <c r="E257" s="38" t="str">
        <f>IF(ISBLANK('State Landscape Data'!$D$35),"-",'State Landscape Data'!$D$35)</f>
        <v>-</v>
      </c>
      <c r="F257" s="38" t="str">
        <f>IF(ISBLANK('State Landscape Data'!$E$35),"-",'State Landscape Data'!$E$35)</f>
        <v>-</v>
      </c>
      <c r="G257" s="38" t="str">
        <f>IF(ISBLANK('State Landscape Data'!$F$35),"-",'State Landscape Data'!$F$35)</f>
        <v>-</v>
      </c>
      <c r="H257" s="38">
        <v>4</v>
      </c>
      <c r="I257" s="38">
        <v>5</v>
      </c>
      <c r="J257" s="38" t="str">
        <f t="shared" ref="J257:J258" si="31">CONCATENATE(H257,I257)</f>
        <v>45</v>
      </c>
      <c r="K257" s="38" t="str">
        <f>IF(ISBLANK('State Landscape Data'!$K$35),"-",'State Landscape Data'!$K$35)</f>
        <v>-</v>
      </c>
      <c r="L257" s="43">
        <f>IF(ISNA(SUMIFS(INDEX('State Landscape Data'!$M$8:$AE$57,0,MATCH(CONCATENATE($J257,L$6),'State Landscape Data'!$M$6:$AE$6,0)),'State Landscape Data'!$B$8:$B$57,$C257,'State Landscape Data'!$C$8:$C$57,$D257)),"-",SUMIFS(INDEX('State Landscape Data'!$M$8:$AE$57,0,MATCH(CONCATENATE($J257,L$6),'State Landscape Data'!$M$6:$AE$6,0)),'State Landscape Data'!$B$8:$B$57,$C257,'State Landscape Data'!$C$8:$C$57,$D257))</f>
        <v>0</v>
      </c>
      <c r="M257" s="43">
        <f>IF(ISNA(SUMIFS(INDEX('State Landscape Data'!$M$8:$AE$57,0,MATCH(CONCATENATE($J257,M$6),'State Landscape Data'!$M$6:$AE$6,0)),'State Landscape Data'!$B$8:$B$57,$C257,'State Landscape Data'!$C$8:$C$57,$D257)),"-",SUMIFS(INDEX('State Landscape Data'!$M$8:$AE$57,0,MATCH(CONCATENATE($J257,M$6),'State Landscape Data'!$M$6:$AE$6,0)),'State Landscape Data'!$B$8:$B$57,$C257,'State Landscape Data'!$C$8:$C$57,$D257))</f>
        <v>0</v>
      </c>
      <c r="N257" s="154">
        <f>IF(ISNA(SUMIFS(INDEX('State Landscape Data'!$M$8:$AE$57,0,MATCH(CONCATENATE($J257,N$6),'State Landscape Data'!$M$6:$AE$6,0)),'State Landscape Data'!$B$8:$B$57,$C257,'State Landscape Data'!$C$8:$C$57,$D257)),"-",SUMIFS(INDEX('State Landscape Data'!$M$8:$AE$57,0,MATCH(CONCATENATE($J257,N$6),'State Landscape Data'!$M$6:$AE$6,0)),'State Landscape Data'!$B$8:$B$57,$C257,'State Landscape Data'!$C$8:$C$57,$D257))</f>
        <v>0</v>
      </c>
    </row>
    <row r="258" spans="2:14" x14ac:dyDescent="0.35">
      <c r="B258" s="37" t="s">
        <v>80</v>
      </c>
      <c r="C258" s="38" t="str">
        <f>IF(ISBLANK('State Landscape Data'!$B$35),"-",'State Landscape Data'!$B$35)</f>
        <v>-</v>
      </c>
      <c r="D258" s="38" t="str">
        <f>IF(ISBLANK('State Landscape Data'!$C$35),"-",'State Landscape Data'!$C$35)</f>
        <v>-</v>
      </c>
      <c r="E258" s="38" t="str">
        <f>IF(ISBLANK('State Landscape Data'!$D$35),"-",'State Landscape Data'!$D$35)</f>
        <v>-</v>
      </c>
      <c r="F258" s="38" t="str">
        <f>IF(ISBLANK('State Landscape Data'!$E$35),"-",'State Landscape Data'!$E$35)</f>
        <v>-</v>
      </c>
      <c r="G258" s="38" t="str">
        <f>IF(ISBLANK('State Landscape Data'!$F$35),"-",'State Landscape Data'!$F$35)</f>
        <v>-</v>
      </c>
      <c r="H258" s="38">
        <v>4</v>
      </c>
      <c r="I258" s="38" t="s">
        <v>65</v>
      </c>
      <c r="J258" s="38" t="str">
        <f t="shared" si="31"/>
        <v>4Goal</v>
      </c>
      <c r="K258" s="38" t="str">
        <f>IF(ISBLANK('State Landscape Data'!$K$35),"-",'State Landscape Data'!$K$35)</f>
        <v>-</v>
      </c>
      <c r="L258" s="43" t="str">
        <f>IF(ISNA(SUMIFS(INDEX('State Landscape Data'!$M$8:$AE$57,0,MATCH(CONCATENATE($J258,L$6),'State Landscape Data'!$M$6:$AE$6,0)),'State Landscape Data'!$B$8:$B$57,$C258,'State Landscape Data'!$C$8:$C$57,$D258)),"-",SUMIFS(INDEX('State Landscape Data'!$M$8:$AE$57,0,MATCH(CONCATENATE($J258,L$6),'State Landscape Data'!$M$6:$AE$6,0)),'State Landscape Data'!$B$8:$B$57,$C258,'State Landscape Data'!$C$8:$C$57,$D258))</f>
        <v>-</v>
      </c>
      <c r="M258" s="43" t="str">
        <f>IF(ISNA(SUMIFS(INDEX('State Landscape Data'!$M$8:$AE$57,0,MATCH(CONCATENATE($J258,M$6),'State Landscape Data'!$M$6:$AE$6,0)),'State Landscape Data'!$B$8:$B$57,$C258,'State Landscape Data'!$C$8:$C$57,$D258)),"-",SUMIFS(INDEX('State Landscape Data'!$M$8:$AE$57,0,MATCH(CONCATENATE($J258,M$6),'State Landscape Data'!$M$6:$AE$6,0)),'State Landscape Data'!$B$8:$B$57,$C258,'State Landscape Data'!$C$8:$C$57,$D258))</f>
        <v>-</v>
      </c>
      <c r="N258" s="154">
        <f>IF(ISNA(SUMIFS(INDEX('State Landscape Data'!$M$8:$AE$57,0,MATCH(CONCATENATE($J258,N$6),'State Landscape Data'!$M$6:$AE$6,0)),'State Landscape Data'!$B$8:$B$57,$C258,'State Landscape Data'!$C$8:$C$57,$D258)),"-",SUMIFS(INDEX('State Landscape Data'!$M$8:$AE$57,0,MATCH(CONCATENATE($J258,N$6),'State Landscape Data'!$M$6:$AE$6,0)),'State Landscape Data'!$B$8:$B$57,$C258,'State Landscape Data'!$C$8:$C$57,$D258))</f>
        <v>0</v>
      </c>
    </row>
    <row r="259" spans="2:14" x14ac:dyDescent="0.35">
      <c r="B259" s="37" t="s">
        <v>80</v>
      </c>
      <c r="C259" s="38" t="str">
        <f>IF(ISBLANK('State Landscape Data'!$B$36),"-",'State Landscape Data'!$B$36)</f>
        <v>-</v>
      </c>
      <c r="D259" s="38" t="str">
        <f>IF(ISBLANK('State Landscape Data'!$C$36),"-",'State Landscape Data'!$C$36)</f>
        <v>-</v>
      </c>
      <c r="E259" s="38" t="str">
        <f>IF(ISBLANK('State Landscape Data'!$D$36),"-",'State Landscape Data'!$D$36)</f>
        <v>-</v>
      </c>
      <c r="F259" s="38" t="str">
        <f>IF(ISBLANK('State Landscape Data'!$E$36),"-",'State Landscape Data'!$E$36)</f>
        <v>-</v>
      </c>
      <c r="G259" s="38" t="str">
        <f>IF(ISBLANK('State Landscape Data'!$F$36),"-",'State Landscape Data'!$F$36)</f>
        <v>-</v>
      </c>
      <c r="H259" s="38" t="s">
        <v>64</v>
      </c>
      <c r="I259" s="38" t="s">
        <v>64</v>
      </c>
      <c r="J259" s="38" t="str">
        <f t="shared" si="30"/>
        <v>BaselineBaseline</v>
      </c>
      <c r="K259" s="38" t="str">
        <f>IF(ISBLANK('State Landscape Data'!$K$36),"-",'State Landscape Data'!$K$36)</f>
        <v>-</v>
      </c>
      <c r="L259" s="43">
        <f>IF(ISNA(SUMIFS(INDEX('State Landscape Data'!$M$8:$AE$57,0,MATCH(CONCATENATE($J259,L$6),'State Landscape Data'!$M$6:$AE$6,0)),'State Landscape Data'!$B$8:$B$57,$C259,'State Landscape Data'!$C$8:$C$57,$D259)),"-",SUMIFS(INDEX('State Landscape Data'!$M$8:$AE$57,0,MATCH(CONCATENATE($J259,L$6),'State Landscape Data'!$M$6:$AE$6,0)),'State Landscape Data'!$B$8:$B$57,$C259,'State Landscape Data'!$C$8:$C$57,$D259))</f>
        <v>0</v>
      </c>
      <c r="M259" s="43">
        <f>IF(ISNA(SUMIFS(INDEX('State Landscape Data'!$M$8:$AE$57,0,MATCH(CONCATENATE($J259,M$6),'State Landscape Data'!$M$6:$AE$6,0)),'State Landscape Data'!$B$8:$B$57,$C259,'State Landscape Data'!$C$8:$C$57,$D259)),"-",SUMIFS(INDEX('State Landscape Data'!$M$8:$AE$57,0,MATCH(CONCATENATE($J259,M$6),'State Landscape Data'!$M$6:$AE$6,0)),'State Landscape Data'!$B$8:$B$57,$C259,'State Landscape Data'!$C$8:$C$57,$D259))</f>
        <v>0</v>
      </c>
      <c r="N259" s="154">
        <f>IF(ISNA(SUMIFS(INDEX('State Landscape Data'!$M$8:$AE$57,0,MATCH(CONCATENATE($J259,N$6),'State Landscape Data'!$M$6:$AE$6,0)),'State Landscape Data'!$B$8:$B$57,$C259,'State Landscape Data'!$C$8:$C$57,$D259)),"-",SUMIFS(INDEX('State Landscape Data'!$M$8:$AE$57,0,MATCH(CONCATENATE($J259,N$6),'State Landscape Data'!$M$6:$AE$6,0)),'State Landscape Data'!$B$8:$B$57,$C259,'State Landscape Data'!$C$8:$C$57,$D259))</f>
        <v>0</v>
      </c>
    </row>
    <row r="260" spans="2:14" x14ac:dyDescent="0.35">
      <c r="B260" s="37" t="s">
        <v>80</v>
      </c>
      <c r="C260" s="38" t="str">
        <f>IF(ISBLANK('State Landscape Data'!$B$36),"-",'State Landscape Data'!$B$36)</f>
        <v>-</v>
      </c>
      <c r="D260" s="38" t="str">
        <f>IF(ISBLANK('State Landscape Data'!$C$36),"-",'State Landscape Data'!$C$36)</f>
        <v>-</v>
      </c>
      <c r="E260" s="38" t="str">
        <f>IF(ISBLANK('State Landscape Data'!$D$36),"-",'State Landscape Data'!$D$36)</f>
        <v>-</v>
      </c>
      <c r="F260" s="38" t="str">
        <f>IF(ISBLANK('State Landscape Data'!$E$36),"-",'State Landscape Data'!$E$36)</f>
        <v>-</v>
      </c>
      <c r="G260" s="38" t="str">
        <f>IF(ISBLANK('State Landscape Data'!$F$36),"-",'State Landscape Data'!$F$36)</f>
        <v>-</v>
      </c>
      <c r="H260" s="38">
        <v>1</v>
      </c>
      <c r="I260" s="38">
        <v>5</v>
      </c>
      <c r="J260" s="38" t="str">
        <f t="shared" si="30"/>
        <v>15</v>
      </c>
      <c r="K260" s="38" t="str">
        <f>IF(ISBLANK('State Landscape Data'!$K$36),"-",'State Landscape Data'!$K$36)</f>
        <v>-</v>
      </c>
      <c r="L260" s="43">
        <f>IF(ISNA(SUMIFS(INDEX('State Landscape Data'!$M$8:$AE$57,0,MATCH(CONCATENATE($J260,L$6),'State Landscape Data'!$M$6:$AE$6,0)),'State Landscape Data'!$B$8:$B$57,$C260,'State Landscape Data'!$C$8:$C$57,$D260)),"-",SUMIFS(INDEX('State Landscape Data'!$M$8:$AE$57,0,MATCH(CONCATENATE($J260,L$6),'State Landscape Data'!$M$6:$AE$6,0)),'State Landscape Data'!$B$8:$B$57,$C260,'State Landscape Data'!$C$8:$C$57,$D260))</f>
        <v>0</v>
      </c>
      <c r="M260" s="43">
        <f>IF(ISNA(SUMIFS(INDEX('State Landscape Data'!$M$8:$AE$57,0,MATCH(CONCATENATE($J260,M$6),'State Landscape Data'!$M$6:$AE$6,0)),'State Landscape Data'!$B$8:$B$57,$C260,'State Landscape Data'!$C$8:$C$57,$D260)),"-",SUMIFS(INDEX('State Landscape Data'!$M$8:$AE$57,0,MATCH(CONCATENATE($J260,M$6),'State Landscape Data'!$M$6:$AE$6,0)),'State Landscape Data'!$B$8:$B$57,$C260,'State Landscape Data'!$C$8:$C$57,$D260))</f>
        <v>0</v>
      </c>
      <c r="N260" s="154">
        <f>IF(ISNA(SUMIFS(INDEX('State Landscape Data'!$M$8:$AE$57,0,MATCH(CONCATENATE($J260,N$6),'State Landscape Data'!$M$6:$AE$6,0)),'State Landscape Data'!$B$8:$B$57,$C260,'State Landscape Data'!$C$8:$C$57,$D260)),"-",SUMIFS(INDEX('State Landscape Data'!$M$8:$AE$57,0,MATCH(CONCATENATE($J260,N$6),'State Landscape Data'!$M$6:$AE$6,0)),'State Landscape Data'!$B$8:$B$57,$C260,'State Landscape Data'!$C$8:$C$57,$D260))</f>
        <v>0</v>
      </c>
    </row>
    <row r="261" spans="2:14" x14ac:dyDescent="0.35">
      <c r="B261" s="37" t="s">
        <v>80</v>
      </c>
      <c r="C261" s="38" t="str">
        <f>IF(ISBLANK('State Landscape Data'!$B$36),"-",'State Landscape Data'!$B$36)</f>
        <v>-</v>
      </c>
      <c r="D261" s="38" t="str">
        <f>IF(ISBLANK('State Landscape Data'!$C$36),"-",'State Landscape Data'!$C$36)</f>
        <v>-</v>
      </c>
      <c r="E261" s="38" t="str">
        <f>IF(ISBLANK('State Landscape Data'!$D$36),"-",'State Landscape Data'!$D$36)</f>
        <v>-</v>
      </c>
      <c r="F261" s="38" t="str">
        <f>IF(ISBLANK('State Landscape Data'!$E$36),"-",'State Landscape Data'!$E$36)</f>
        <v>-</v>
      </c>
      <c r="G261" s="38" t="str">
        <f>IF(ISBLANK('State Landscape Data'!$F$36),"-",'State Landscape Data'!$F$36)</f>
        <v>-</v>
      </c>
      <c r="H261" s="38">
        <v>1</v>
      </c>
      <c r="I261" s="38" t="s">
        <v>65</v>
      </c>
      <c r="J261" s="38" t="str">
        <f t="shared" si="30"/>
        <v>1Goal</v>
      </c>
      <c r="K261" s="38" t="str">
        <f>IF(ISBLANK('State Landscape Data'!$K$36),"-",'State Landscape Data'!$K$36)</f>
        <v>-</v>
      </c>
      <c r="L261" s="43" t="str">
        <f>IF(ISNA(SUMIFS(INDEX('State Landscape Data'!$M$8:$AE$57,0,MATCH(CONCATENATE($J261,L$6),'State Landscape Data'!$M$6:$AE$6,0)),'State Landscape Data'!$B$8:$B$57,$C261,'State Landscape Data'!$C$8:$C$57,$D261)),"-",SUMIFS(INDEX('State Landscape Data'!$M$8:$AE$57,0,MATCH(CONCATENATE($J261,L$6),'State Landscape Data'!$M$6:$AE$6,0)),'State Landscape Data'!$B$8:$B$57,$C261,'State Landscape Data'!$C$8:$C$57,$D261))</f>
        <v>-</v>
      </c>
      <c r="M261" s="43" t="str">
        <f>IF(ISNA(SUMIFS(INDEX('State Landscape Data'!$M$8:$AE$57,0,MATCH(CONCATENATE($J261,M$6),'State Landscape Data'!$M$6:$AE$6,0)),'State Landscape Data'!$B$8:$B$57,$C261,'State Landscape Data'!$C$8:$C$57,$D261)),"-",SUMIFS(INDEX('State Landscape Data'!$M$8:$AE$57,0,MATCH(CONCATENATE($J261,M$6),'State Landscape Data'!$M$6:$AE$6,0)),'State Landscape Data'!$B$8:$B$57,$C261,'State Landscape Data'!$C$8:$C$57,$D261))</f>
        <v>-</v>
      </c>
      <c r="N261" s="154">
        <f>IF(ISNA(SUMIFS(INDEX('State Landscape Data'!$M$8:$AE$57,0,MATCH(CONCATENATE($J261,N$6),'State Landscape Data'!$M$6:$AE$6,0)),'State Landscape Data'!$B$8:$B$57,$C261,'State Landscape Data'!$C$8:$C$57,$D261)),"-",SUMIFS(INDEX('State Landscape Data'!$M$8:$AE$57,0,MATCH(CONCATENATE($J261,N$6),'State Landscape Data'!$M$6:$AE$6,0)),'State Landscape Data'!$B$8:$B$57,$C261,'State Landscape Data'!$C$8:$C$57,$D261))</f>
        <v>0</v>
      </c>
    </row>
    <row r="262" spans="2:14" x14ac:dyDescent="0.35">
      <c r="B262" s="37" t="s">
        <v>80</v>
      </c>
      <c r="C262" s="38" t="str">
        <f>IF(ISBLANK('State Landscape Data'!$B$36),"-",'State Landscape Data'!$B$36)</f>
        <v>-</v>
      </c>
      <c r="D262" s="38" t="str">
        <f>IF(ISBLANK('State Landscape Data'!$C$36),"-",'State Landscape Data'!$C$36)</f>
        <v>-</v>
      </c>
      <c r="E262" s="38" t="str">
        <f>IF(ISBLANK('State Landscape Data'!$D$36),"-",'State Landscape Data'!$D$36)</f>
        <v>-</v>
      </c>
      <c r="F262" s="38" t="str">
        <f>IF(ISBLANK('State Landscape Data'!$E$36),"-",'State Landscape Data'!$E$36)</f>
        <v>-</v>
      </c>
      <c r="G262" s="38" t="str">
        <f>IF(ISBLANK('State Landscape Data'!$F$36),"-",'State Landscape Data'!$F$36)</f>
        <v>-</v>
      </c>
      <c r="H262" s="38">
        <v>2</v>
      </c>
      <c r="I262" s="38">
        <v>5</v>
      </c>
      <c r="J262" s="38" t="str">
        <f t="shared" si="30"/>
        <v>25</v>
      </c>
      <c r="K262" s="38" t="str">
        <f>IF(ISBLANK('State Landscape Data'!$K$36),"-",'State Landscape Data'!$K$36)</f>
        <v>-</v>
      </c>
      <c r="L262" s="43">
        <f>IF(ISNA(SUMIFS(INDEX('State Landscape Data'!$M$8:$AE$57,0,MATCH(CONCATENATE($J262,L$6),'State Landscape Data'!$M$6:$AE$6,0)),'State Landscape Data'!$B$8:$B$57,$C262,'State Landscape Data'!$C$8:$C$57,$D262)),"-",SUMIFS(INDEX('State Landscape Data'!$M$8:$AE$57,0,MATCH(CONCATENATE($J262,L$6),'State Landscape Data'!$M$6:$AE$6,0)),'State Landscape Data'!$B$8:$B$57,$C262,'State Landscape Data'!$C$8:$C$57,$D262))</f>
        <v>0</v>
      </c>
      <c r="M262" s="43">
        <f>IF(ISNA(SUMIFS(INDEX('State Landscape Data'!$M$8:$AE$57,0,MATCH(CONCATENATE($J262,M$6),'State Landscape Data'!$M$6:$AE$6,0)),'State Landscape Data'!$B$8:$B$57,$C262,'State Landscape Data'!$C$8:$C$57,$D262)),"-",SUMIFS(INDEX('State Landscape Data'!$M$8:$AE$57,0,MATCH(CONCATENATE($J262,M$6),'State Landscape Data'!$M$6:$AE$6,0)),'State Landscape Data'!$B$8:$B$57,$C262,'State Landscape Data'!$C$8:$C$57,$D262))</f>
        <v>0</v>
      </c>
      <c r="N262" s="154">
        <f>IF(ISNA(SUMIFS(INDEX('State Landscape Data'!$M$8:$AE$57,0,MATCH(CONCATENATE($J262,N$6),'State Landscape Data'!$M$6:$AE$6,0)),'State Landscape Data'!$B$8:$B$57,$C262,'State Landscape Data'!$C$8:$C$57,$D262)),"-",SUMIFS(INDEX('State Landscape Data'!$M$8:$AE$57,0,MATCH(CONCATENATE($J262,N$6),'State Landscape Data'!$M$6:$AE$6,0)),'State Landscape Data'!$B$8:$B$57,$C262,'State Landscape Data'!$C$8:$C$57,$D262))</f>
        <v>0</v>
      </c>
    </row>
    <row r="263" spans="2:14" x14ac:dyDescent="0.35">
      <c r="B263" s="37" t="s">
        <v>80</v>
      </c>
      <c r="C263" s="38" t="str">
        <f>IF(ISBLANK('State Landscape Data'!$B$36),"-",'State Landscape Data'!$B$36)</f>
        <v>-</v>
      </c>
      <c r="D263" s="38" t="str">
        <f>IF(ISBLANK('State Landscape Data'!$C$36),"-",'State Landscape Data'!$C$36)</f>
        <v>-</v>
      </c>
      <c r="E263" s="38" t="str">
        <f>IF(ISBLANK('State Landscape Data'!$D$36),"-",'State Landscape Data'!$D$36)</f>
        <v>-</v>
      </c>
      <c r="F263" s="38" t="str">
        <f>IF(ISBLANK('State Landscape Data'!$E$36),"-",'State Landscape Data'!$E$36)</f>
        <v>-</v>
      </c>
      <c r="G263" s="38" t="str">
        <f>IF(ISBLANK('State Landscape Data'!$F$36),"-",'State Landscape Data'!$F$36)</f>
        <v>-</v>
      </c>
      <c r="H263" s="38">
        <v>2</v>
      </c>
      <c r="I263" s="38" t="s">
        <v>65</v>
      </c>
      <c r="J263" s="38" t="str">
        <f t="shared" si="30"/>
        <v>2Goal</v>
      </c>
      <c r="K263" s="38" t="str">
        <f>IF(ISBLANK('State Landscape Data'!$K$36),"-",'State Landscape Data'!$K$36)</f>
        <v>-</v>
      </c>
      <c r="L263" s="43" t="str">
        <f>IF(ISNA(SUMIFS(INDEX('State Landscape Data'!$M$8:$AE$57,0,MATCH(CONCATENATE($J263,L$6),'State Landscape Data'!$M$6:$AE$6,0)),'State Landscape Data'!$B$8:$B$57,$C263,'State Landscape Data'!$C$8:$C$57,$D263)),"-",SUMIFS(INDEX('State Landscape Data'!$M$8:$AE$57,0,MATCH(CONCATENATE($J263,L$6),'State Landscape Data'!$M$6:$AE$6,0)),'State Landscape Data'!$B$8:$B$57,$C263,'State Landscape Data'!$C$8:$C$57,$D263))</f>
        <v>-</v>
      </c>
      <c r="M263" s="43" t="str">
        <f>IF(ISNA(SUMIFS(INDEX('State Landscape Data'!$M$8:$AE$57,0,MATCH(CONCATENATE($J263,M$6),'State Landscape Data'!$M$6:$AE$6,0)),'State Landscape Data'!$B$8:$B$57,$C263,'State Landscape Data'!$C$8:$C$57,$D263)),"-",SUMIFS(INDEX('State Landscape Data'!$M$8:$AE$57,0,MATCH(CONCATENATE($J263,M$6),'State Landscape Data'!$M$6:$AE$6,0)),'State Landscape Data'!$B$8:$B$57,$C263,'State Landscape Data'!$C$8:$C$57,$D263))</f>
        <v>-</v>
      </c>
      <c r="N263" s="154">
        <f>IF(ISNA(SUMIFS(INDEX('State Landscape Data'!$M$8:$AE$57,0,MATCH(CONCATENATE($J263,N$6),'State Landscape Data'!$M$6:$AE$6,0)),'State Landscape Data'!$B$8:$B$57,$C263,'State Landscape Data'!$C$8:$C$57,$D263)),"-",SUMIFS(INDEX('State Landscape Data'!$M$8:$AE$57,0,MATCH(CONCATENATE($J263,N$6),'State Landscape Data'!$M$6:$AE$6,0)),'State Landscape Data'!$B$8:$B$57,$C263,'State Landscape Data'!$C$8:$C$57,$D263))</f>
        <v>0</v>
      </c>
    </row>
    <row r="264" spans="2:14" x14ac:dyDescent="0.35">
      <c r="B264" s="37" t="s">
        <v>80</v>
      </c>
      <c r="C264" s="38" t="str">
        <f>IF(ISBLANK('State Landscape Data'!$B$36),"-",'State Landscape Data'!$B$36)</f>
        <v>-</v>
      </c>
      <c r="D264" s="38" t="str">
        <f>IF(ISBLANK('State Landscape Data'!$C$36),"-",'State Landscape Data'!$C$36)</f>
        <v>-</v>
      </c>
      <c r="E264" s="38" t="str">
        <f>IF(ISBLANK('State Landscape Data'!$D$36),"-",'State Landscape Data'!$D$36)</f>
        <v>-</v>
      </c>
      <c r="F264" s="38" t="str">
        <f>IF(ISBLANK('State Landscape Data'!$E$36),"-",'State Landscape Data'!$E$36)</f>
        <v>-</v>
      </c>
      <c r="G264" s="38" t="str">
        <f>IF(ISBLANK('State Landscape Data'!$F$36),"-",'State Landscape Data'!$F$36)</f>
        <v>-</v>
      </c>
      <c r="H264" s="38">
        <v>3</v>
      </c>
      <c r="I264" s="38">
        <v>5</v>
      </c>
      <c r="J264" s="38" t="str">
        <f t="shared" si="30"/>
        <v>35</v>
      </c>
      <c r="K264" s="38" t="str">
        <f>IF(ISBLANK('State Landscape Data'!$K$36),"-",'State Landscape Data'!$K$36)</f>
        <v>-</v>
      </c>
      <c r="L264" s="43">
        <f>IF(ISNA(SUMIFS(INDEX('State Landscape Data'!$M$8:$AE$57,0,MATCH(CONCATENATE($J264,L$6),'State Landscape Data'!$M$6:$AE$6,0)),'State Landscape Data'!$B$8:$B$57,$C264,'State Landscape Data'!$C$8:$C$57,$D264)),"-",SUMIFS(INDEX('State Landscape Data'!$M$8:$AE$57,0,MATCH(CONCATENATE($J264,L$6),'State Landscape Data'!$M$6:$AE$6,0)),'State Landscape Data'!$B$8:$B$57,$C264,'State Landscape Data'!$C$8:$C$57,$D264))</f>
        <v>0</v>
      </c>
      <c r="M264" s="43">
        <f>IF(ISNA(SUMIFS(INDEX('State Landscape Data'!$M$8:$AE$57,0,MATCH(CONCATENATE($J264,M$6),'State Landscape Data'!$M$6:$AE$6,0)),'State Landscape Data'!$B$8:$B$57,$C264,'State Landscape Data'!$C$8:$C$57,$D264)),"-",SUMIFS(INDEX('State Landscape Data'!$M$8:$AE$57,0,MATCH(CONCATENATE($J264,M$6),'State Landscape Data'!$M$6:$AE$6,0)),'State Landscape Data'!$B$8:$B$57,$C264,'State Landscape Data'!$C$8:$C$57,$D264))</f>
        <v>0</v>
      </c>
      <c r="N264" s="154">
        <f>IF(ISNA(SUMIFS(INDEX('State Landscape Data'!$M$8:$AE$57,0,MATCH(CONCATENATE($J264,N$6),'State Landscape Data'!$M$6:$AE$6,0)),'State Landscape Data'!$B$8:$B$57,$C264,'State Landscape Data'!$C$8:$C$57,$D264)),"-",SUMIFS(INDEX('State Landscape Data'!$M$8:$AE$57,0,MATCH(CONCATENATE($J264,N$6),'State Landscape Data'!$M$6:$AE$6,0)),'State Landscape Data'!$B$8:$B$57,$C264,'State Landscape Data'!$C$8:$C$57,$D264))</f>
        <v>0</v>
      </c>
    </row>
    <row r="265" spans="2:14" x14ac:dyDescent="0.35">
      <c r="B265" s="37" t="s">
        <v>80</v>
      </c>
      <c r="C265" s="38" t="str">
        <f>IF(ISBLANK('State Landscape Data'!$B$36),"-",'State Landscape Data'!$B$36)</f>
        <v>-</v>
      </c>
      <c r="D265" s="38" t="str">
        <f>IF(ISBLANK('State Landscape Data'!$C$36),"-",'State Landscape Data'!$C$36)</f>
        <v>-</v>
      </c>
      <c r="E265" s="38" t="str">
        <f>IF(ISBLANK('State Landscape Data'!$D$36),"-",'State Landscape Data'!$D$36)</f>
        <v>-</v>
      </c>
      <c r="F265" s="38" t="str">
        <f>IF(ISBLANK('State Landscape Data'!$E$36),"-",'State Landscape Data'!$E$36)</f>
        <v>-</v>
      </c>
      <c r="G265" s="38" t="str">
        <f>IF(ISBLANK('State Landscape Data'!$F$36),"-",'State Landscape Data'!$F$36)</f>
        <v>-</v>
      </c>
      <c r="H265" s="38">
        <v>3</v>
      </c>
      <c r="I265" s="38" t="s">
        <v>65</v>
      </c>
      <c r="J265" s="38" t="str">
        <f t="shared" si="30"/>
        <v>3Goal</v>
      </c>
      <c r="K265" s="38" t="str">
        <f>IF(ISBLANK('State Landscape Data'!$K$36),"-",'State Landscape Data'!$K$36)</f>
        <v>-</v>
      </c>
      <c r="L265" s="43" t="str">
        <f>IF(ISNA(SUMIFS(INDEX('State Landscape Data'!$M$8:$AE$57,0,MATCH(CONCATENATE($J265,L$6),'State Landscape Data'!$M$6:$AE$6,0)),'State Landscape Data'!$B$8:$B$57,$C265,'State Landscape Data'!$C$8:$C$57,$D265)),"-",SUMIFS(INDEX('State Landscape Data'!$M$8:$AE$57,0,MATCH(CONCATENATE($J265,L$6),'State Landscape Data'!$M$6:$AE$6,0)),'State Landscape Data'!$B$8:$B$57,$C265,'State Landscape Data'!$C$8:$C$57,$D265))</f>
        <v>-</v>
      </c>
      <c r="M265" s="43" t="str">
        <f>IF(ISNA(SUMIFS(INDEX('State Landscape Data'!$M$8:$AE$57,0,MATCH(CONCATENATE($J265,M$6),'State Landscape Data'!$M$6:$AE$6,0)),'State Landscape Data'!$B$8:$B$57,$C265,'State Landscape Data'!$C$8:$C$57,$D265)),"-",SUMIFS(INDEX('State Landscape Data'!$M$8:$AE$57,0,MATCH(CONCATENATE($J265,M$6),'State Landscape Data'!$M$6:$AE$6,0)),'State Landscape Data'!$B$8:$B$57,$C265,'State Landscape Data'!$C$8:$C$57,$D265))</f>
        <v>-</v>
      </c>
      <c r="N265" s="154">
        <f>IF(ISNA(SUMIFS(INDEX('State Landscape Data'!$M$8:$AE$57,0,MATCH(CONCATENATE($J265,N$6),'State Landscape Data'!$M$6:$AE$6,0)),'State Landscape Data'!$B$8:$B$57,$C265,'State Landscape Data'!$C$8:$C$57,$D265)),"-",SUMIFS(INDEX('State Landscape Data'!$M$8:$AE$57,0,MATCH(CONCATENATE($J265,N$6),'State Landscape Data'!$M$6:$AE$6,0)),'State Landscape Data'!$B$8:$B$57,$C265,'State Landscape Data'!$C$8:$C$57,$D265))</f>
        <v>0</v>
      </c>
    </row>
    <row r="266" spans="2:14" x14ac:dyDescent="0.35">
      <c r="B266" s="37" t="s">
        <v>80</v>
      </c>
      <c r="C266" s="38" t="str">
        <f>IF(ISBLANK('State Landscape Data'!$B$36),"-",'State Landscape Data'!$B$36)</f>
        <v>-</v>
      </c>
      <c r="D266" s="38" t="str">
        <f>IF(ISBLANK('State Landscape Data'!$C$36),"-",'State Landscape Data'!$C$36)</f>
        <v>-</v>
      </c>
      <c r="E266" s="38" t="str">
        <f>IF(ISBLANK('State Landscape Data'!$D$36),"-",'State Landscape Data'!$D$36)</f>
        <v>-</v>
      </c>
      <c r="F266" s="38" t="str">
        <f>IF(ISBLANK('State Landscape Data'!$E$36),"-",'State Landscape Data'!$E$36)</f>
        <v>-</v>
      </c>
      <c r="G266" s="38" t="str">
        <f>IF(ISBLANK('State Landscape Data'!$F$36),"-",'State Landscape Data'!$F$36)</f>
        <v>-</v>
      </c>
      <c r="H266" s="38">
        <v>4</v>
      </c>
      <c r="I266" s="38">
        <v>5</v>
      </c>
      <c r="J266" s="38" t="str">
        <f t="shared" ref="J266:J267" si="32">CONCATENATE(H266,I266)</f>
        <v>45</v>
      </c>
      <c r="K266" s="38" t="str">
        <f>IF(ISBLANK('State Landscape Data'!$K$36),"-",'State Landscape Data'!$K$36)</f>
        <v>-</v>
      </c>
      <c r="L266" s="43">
        <f>IF(ISNA(SUMIFS(INDEX('State Landscape Data'!$M$8:$AE$57,0,MATCH(CONCATENATE($J266,L$6),'State Landscape Data'!$M$6:$AE$6,0)),'State Landscape Data'!$B$8:$B$57,$C266,'State Landscape Data'!$C$8:$C$57,$D266)),"-",SUMIFS(INDEX('State Landscape Data'!$M$8:$AE$57,0,MATCH(CONCATENATE($J266,L$6),'State Landscape Data'!$M$6:$AE$6,0)),'State Landscape Data'!$B$8:$B$57,$C266,'State Landscape Data'!$C$8:$C$57,$D266))</f>
        <v>0</v>
      </c>
      <c r="M266" s="43">
        <f>IF(ISNA(SUMIFS(INDEX('State Landscape Data'!$M$8:$AE$57,0,MATCH(CONCATENATE($J266,M$6),'State Landscape Data'!$M$6:$AE$6,0)),'State Landscape Data'!$B$8:$B$57,$C266,'State Landscape Data'!$C$8:$C$57,$D266)),"-",SUMIFS(INDEX('State Landscape Data'!$M$8:$AE$57,0,MATCH(CONCATENATE($J266,M$6),'State Landscape Data'!$M$6:$AE$6,0)),'State Landscape Data'!$B$8:$B$57,$C266,'State Landscape Data'!$C$8:$C$57,$D266))</f>
        <v>0</v>
      </c>
      <c r="N266" s="154">
        <f>IF(ISNA(SUMIFS(INDEX('State Landscape Data'!$M$8:$AE$57,0,MATCH(CONCATENATE($J266,N$6),'State Landscape Data'!$M$6:$AE$6,0)),'State Landscape Data'!$B$8:$B$57,$C266,'State Landscape Data'!$C$8:$C$57,$D266)),"-",SUMIFS(INDEX('State Landscape Data'!$M$8:$AE$57,0,MATCH(CONCATENATE($J266,N$6),'State Landscape Data'!$M$6:$AE$6,0)),'State Landscape Data'!$B$8:$B$57,$C266,'State Landscape Data'!$C$8:$C$57,$D266))</f>
        <v>0</v>
      </c>
    </row>
    <row r="267" spans="2:14" x14ac:dyDescent="0.35">
      <c r="B267" s="37" t="s">
        <v>80</v>
      </c>
      <c r="C267" s="38" t="str">
        <f>IF(ISBLANK('State Landscape Data'!$B$36),"-",'State Landscape Data'!$B$36)</f>
        <v>-</v>
      </c>
      <c r="D267" s="38" t="str">
        <f>IF(ISBLANK('State Landscape Data'!$C$36),"-",'State Landscape Data'!$C$36)</f>
        <v>-</v>
      </c>
      <c r="E267" s="38" t="str">
        <f>IF(ISBLANK('State Landscape Data'!$D$36),"-",'State Landscape Data'!$D$36)</f>
        <v>-</v>
      </c>
      <c r="F267" s="38" t="str">
        <f>IF(ISBLANK('State Landscape Data'!$E$36),"-",'State Landscape Data'!$E$36)</f>
        <v>-</v>
      </c>
      <c r="G267" s="38" t="str">
        <f>IF(ISBLANK('State Landscape Data'!$F$36),"-",'State Landscape Data'!$F$36)</f>
        <v>-</v>
      </c>
      <c r="H267" s="38">
        <v>4</v>
      </c>
      <c r="I267" s="38" t="s">
        <v>65</v>
      </c>
      <c r="J267" s="38" t="str">
        <f t="shared" si="32"/>
        <v>4Goal</v>
      </c>
      <c r="K267" s="38" t="str">
        <f>IF(ISBLANK('State Landscape Data'!$K$36),"-",'State Landscape Data'!$K$36)</f>
        <v>-</v>
      </c>
      <c r="L267" s="43" t="str">
        <f>IF(ISNA(SUMIFS(INDEX('State Landscape Data'!$M$8:$AE$57,0,MATCH(CONCATENATE($J267,L$6),'State Landscape Data'!$M$6:$AE$6,0)),'State Landscape Data'!$B$8:$B$57,$C267,'State Landscape Data'!$C$8:$C$57,$D267)),"-",SUMIFS(INDEX('State Landscape Data'!$M$8:$AE$57,0,MATCH(CONCATENATE($J267,L$6),'State Landscape Data'!$M$6:$AE$6,0)),'State Landscape Data'!$B$8:$B$57,$C267,'State Landscape Data'!$C$8:$C$57,$D267))</f>
        <v>-</v>
      </c>
      <c r="M267" s="43" t="str">
        <f>IF(ISNA(SUMIFS(INDEX('State Landscape Data'!$M$8:$AE$57,0,MATCH(CONCATENATE($J267,M$6),'State Landscape Data'!$M$6:$AE$6,0)),'State Landscape Data'!$B$8:$B$57,$C267,'State Landscape Data'!$C$8:$C$57,$D267)),"-",SUMIFS(INDEX('State Landscape Data'!$M$8:$AE$57,0,MATCH(CONCATENATE($J267,M$6),'State Landscape Data'!$M$6:$AE$6,0)),'State Landscape Data'!$B$8:$B$57,$C267,'State Landscape Data'!$C$8:$C$57,$D267))</f>
        <v>-</v>
      </c>
      <c r="N267" s="154">
        <f>IF(ISNA(SUMIFS(INDEX('State Landscape Data'!$M$8:$AE$57,0,MATCH(CONCATENATE($J267,N$6),'State Landscape Data'!$M$6:$AE$6,0)),'State Landscape Data'!$B$8:$B$57,$C267,'State Landscape Data'!$C$8:$C$57,$D267)),"-",SUMIFS(INDEX('State Landscape Data'!$M$8:$AE$57,0,MATCH(CONCATENATE($J267,N$6),'State Landscape Data'!$M$6:$AE$6,0)),'State Landscape Data'!$B$8:$B$57,$C267,'State Landscape Data'!$C$8:$C$57,$D267))</f>
        <v>0</v>
      </c>
    </row>
    <row r="268" spans="2:14" x14ac:dyDescent="0.35">
      <c r="B268" s="37" t="s">
        <v>80</v>
      </c>
      <c r="C268" s="38" t="str">
        <f>IF(ISBLANK('State Landscape Data'!$B$37),"-",'State Landscape Data'!$B$37)</f>
        <v>-</v>
      </c>
      <c r="D268" s="38" t="str">
        <f>IF(ISBLANK('State Landscape Data'!$C$37),"-",'State Landscape Data'!$C$37)</f>
        <v>-</v>
      </c>
      <c r="E268" s="38" t="str">
        <f>IF(ISBLANK('State Landscape Data'!$D$37),"-",'State Landscape Data'!$D$37)</f>
        <v>-</v>
      </c>
      <c r="F268" s="38" t="str">
        <f>IF(ISBLANK('State Landscape Data'!$E$37),"-",'State Landscape Data'!$E$37)</f>
        <v>-</v>
      </c>
      <c r="G268" s="38" t="str">
        <f>IF(ISBLANK('State Landscape Data'!$F$37),"-",'State Landscape Data'!$F$37)</f>
        <v>-</v>
      </c>
      <c r="H268" s="38" t="s">
        <v>64</v>
      </c>
      <c r="I268" s="38" t="s">
        <v>64</v>
      </c>
      <c r="J268" s="38" t="str">
        <f t="shared" si="30"/>
        <v>BaselineBaseline</v>
      </c>
      <c r="K268" s="38" t="str">
        <f>IF(ISBLANK('State Landscape Data'!$K$37),"-",'State Landscape Data'!$K$37)</f>
        <v>-</v>
      </c>
      <c r="L268" s="43">
        <f>IF(ISNA(SUMIFS(INDEX('State Landscape Data'!$M$8:$AE$57,0,MATCH(CONCATENATE($J268,L$6),'State Landscape Data'!$M$6:$AE$6,0)),'State Landscape Data'!$B$8:$B$57,$C268,'State Landscape Data'!$C$8:$C$57,$D268)),"-",SUMIFS(INDEX('State Landscape Data'!$M$8:$AE$57,0,MATCH(CONCATENATE($J268,L$6),'State Landscape Data'!$M$6:$AE$6,0)),'State Landscape Data'!$B$8:$B$57,$C268,'State Landscape Data'!$C$8:$C$57,$D268))</f>
        <v>0</v>
      </c>
      <c r="M268" s="43">
        <f>IF(ISNA(SUMIFS(INDEX('State Landscape Data'!$M$8:$AE$57,0,MATCH(CONCATENATE($J268,M$6),'State Landscape Data'!$M$6:$AE$6,0)),'State Landscape Data'!$B$8:$B$57,$C268,'State Landscape Data'!$C$8:$C$57,$D268)),"-",SUMIFS(INDEX('State Landscape Data'!$M$8:$AE$57,0,MATCH(CONCATENATE($J268,M$6),'State Landscape Data'!$M$6:$AE$6,0)),'State Landscape Data'!$B$8:$B$57,$C268,'State Landscape Data'!$C$8:$C$57,$D268))</f>
        <v>0</v>
      </c>
      <c r="N268" s="154">
        <f>IF(ISNA(SUMIFS(INDEX('State Landscape Data'!$M$8:$AE$57,0,MATCH(CONCATENATE($J268,N$6),'State Landscape Data'!$M$6:$AE$6,0)),'State Landscape Data'!$B$8:$B$57,$C268,'State Landscape Data'!$C$8:$C$57,$D268)),"-",SUMIFS(INDEX('State Landscape Data'!$M$8:$AE$57,0,MATCH(CONCATENATE($J268,N$6),'State Landscape Data'!$M$6:$AE$6,0)),'State Landscape Data'!$B$8:$B$57,$C268,'State Landscape Data'!$C$8:$C$57,$D268))</f>
        <v>0</v>
      </c>
    </row>
    <row r="269" spans="2:14" x14ac:dyDescent="0.35">
      <c r="B269" s="37" t="s">
        <v>80</v>
      </c>
      <c r="C269" s="38" t="str">
        <f>IF(ISBLANK('State Landscape Data'!$B$37),"-",'State Landscape Data'!$B$37)</f>
        <v>-</v>
      </c>
      <c r="D269" s="38" t="str">
        <f>IF(ISBLANK('State Landscape Data'!$C$37),"-",'State Landscape Data'!$C$37)</f>
        <v>-</v>
      </c>
      <c r="E269" s="38" t="str">
        <f>IF(ISBLANK('State Landscape Data'!$D$37),"-",'State Landscape Data'!$D$37)</f>
        <v>-</v>
      </c>
      <c r="F269" s="38" t="str">
        <f>IF(ISBLANK('State Landscape Data'!$E$37),"-",'State Landscape Data'!$E$37)</f>
        <v>-</v>
      </c>
      <c r="G269" s="38" t="str">
        <f>IF(ISBLANK('State Landscape Data'!$F$37),"-",'State Landscape Data'!$F$37)</f>
        <v>-</v>
      </c>
      <c r="H269" s="38">
        <v>1</v>
      </c>
      <c r="I269" s="38">
        <v>5</v>
      </c>
      <c r="J269" s="38" t="str">
        <f t="shared" si="30"/>
        <v>15</v>
      </c>
      <c r="K269" s="38" t="str">
        <f>IF(ISBLANK('State Landscape Data'!$K$37),"-",'State Landscape Data'!$K$37)</f>
        <v>-</v>
      </c>
      <c r="L269" s="43">
        <f>IF(ISNA(SUMIFS(INDEX('State Landscape Data'!$M$8:$AE$57,0,MATCH(CONCATENATE($J269,L$6),'State Landscape Data'!$M$6:$AE$6,0)),'State Landscape Data'!$B$8:$B$57,$C269,'State Landscape Data'!$C$8:$C$57,$D269)),"-",SUMIFS(INDEX('State Landscape Data'!$M$8:$AE$57,0,MATCH(CONCATENATE($J269,L$6),'State Landscape Data'!$M$6:$AE$6,0)),'State Landscape Data'!$B$8:$B$57,$C269,'State Landscape Data'!$C$8:$C$57,$D269))</f>
        <v>0</v>
      </c>
      <c r="M269" s="43">
        <f>IF(ISNA(SUMIFS(INDEX('State Landscape Data'!$M$8:$AE$57,0,MATCH(CONCATENATE($J269,M$6),'State Landscape Data'!$M$6:$AE$6,0)),'State Landscape Data'!$B$8:$B$57,$C269,'State Landscape Data'!$C$8:$C$57,$D269)),"-",SUMIFS(INDEX('State Landscape Data'!$M$8:$AE$57,0,MATCH(CONCATENATE($J269,M$6),'State Landscape Data'!$M$6:$AE$6,0)),'State Landscape Data'!$B$8:$B$57,$C269,'State Landscape Data'!$C$8:$C$57,$D269))</f>
        <v>0</v>
      </c>
      <c r="N269" s="154">
        <f>IF(ISNA(SUMIFS(INDEX('State Landscape Data'!$M$8:$AE$57,0,MATCH(CONCATENATE($J269,N$6),'State Landscape Data'!$M$6:$AE$6,0)),'State Landscape Data'!$B$8:$B$57,$C269,'State Landscape Data'!$C$8:$C$57,$D269)),"-",SUMIFS(INDEX('State Landscape Data'!$M$8:$AE$57,0,MATCH(CONCATENATE($J269,N$6),'State Landscape Data'!$M$6:$AE$6,0)),'State Landscape Data'!$B$8:$B$57,$C269,'State Landscape Data'!$C$8:$C$57,$D269))</f>
        <v>0</v>
      </c>
    </row>
    <row r="270" spans="2:14" x14ac:dyDescent="0.35">
      <c r="B270" s="37" t="s">
        <v>80</v>
      </c>
      <c r="C270" s="38" t="str">
        <f>IF(ISBLANK('State Landscape Data'!$B$37),"-",'State Landscape Data'!$B$37)</f>
        <v>-</v>
      </c>
      <c r="D270" s="38" t="str">
        <f>IF(ISBLANK('State Landscape Data'!$C$37),"-",'State Landscape Data'!$C$37)</f>
        <v>-</v>
      </c>
      <c r="E270" s="38" t="str">
        <f>IF(ISBLANK('State Landscape Data'!$D$37),"-",'State Landscape Data'!$D$37)</f>
        <v>-</v>
      </c>
      <c r="F270" s="38" t="str">
        <f>IF(ISBLANK('State Landscape Data'!$E$37),"-",'State Landscape Data'!$E$37)</f>
        <v>-</v>
      </c>
      <c r="G270" s="38" t="str">
        <f>IF(ISBLANK('State Landscape Data'!$F$37),"-",'State Landscape Data'!$F$37)</f>
        <v>-</v>
      </c>
      <c r="H270" s="38">
        <v>1</v>
      </c>
      <c r="I270" s="38" t="s">
        <v>65</v>
      </c>
      <c r="J270" s="38" t="str">
        <f t="shared" si="30"/>
        <v>1Goal</v>
      </c>
      <c r="K270" s="38" t="str">
        <f>IF(ISBLANK('State Landscape Data'!$K$37),"-",'State Landscape Data'!$K$37)</f>
        <v>-</v>
      </c>
      <c r="L270" s="43" t="str">
        <f>IF(ISNA(SUMIFS(INDEX('State Landscape Data'!$M$8:$AE$57,0,MATCH(CONCATENATE($J270,L$6),'State Landscape Data'!$M$6:$AE$6,0)),'State Landscape Data'!$B$8:$B$57,$C270,'State Landscape Data'!$C$8:$C$57,$D270)),"-",SUMIFS(INDEX('State Landscape Data'!$M$8:$AE$57,0,MATCH(CONCATENATE($J270,L$6),'State Landscape Data'!$M$6:$AE$6,0)),'State Landscape Data'!$B$8:$B$57,$C270,'State Landscape Data'!$C$8:$C$57,$D270))</f>
        <v>-</v>
      </c>
      <c r="M270" s="43" t="str">
        <f>IF(ISNA(SUMIFS(INDEX('State Landscape Data'!$M$8:$AE$57,0,MATCH(CONCATENATE($J270,M$6),'State Landscape Data'!$M$6:$AE$6,0)),'State Landscape Data'!$B$8:$B$57,$C270,'State Landscape Data'!$C$8:$C$57,$D270)),"-",SUMIFS(INDEX('State Landscape Data'!$M$8:$AE$57,0,MATCH(CONCATENATE($J270,M$6),'State Landscape Data'!$M$6:$AE$6,0)),'State Landscape Data'!$B$8:$B$57,$C270,'State Landscape Data'!$C$8:$C$57,$D270))</f>
        <v>-</v>
      </c>
      <c r="N270" s="154">
        <f>IF(ISNA(SUMIFS(INDEX('State Landscape Data'!$M$8:$AE$57,0,MATCH(CONCATENATE($J270,N$6),'State Landscape Data'!$M$6:$AE$6,0)),'State Landscape Data'!$B$8:$B$57,$C270,'State Landscape Data'!$C$8:$C$57,$D270)),"-",SUMIFS(INDEX('State Landscape Data'!$M$8:$AE$57,0,MATCH(CONCATENATE($J270,N$6),'State Landscape Data'!$M$6:$AE$6,0)),'State Landscape Data'!$B$8:$B$57,$C270,'State Landscape Data'!$C$8:$C$57,$D270))</f>
        <v>0</v>
      </c>
    </row>
    <row r="271" spans="2:14" x14ac:dyDescent="0.35">
      <c r="B271" s="37" t="s">
        <v>80</v>
      </c>
      <c r="C271" s="38" t="str">
        <f>IF(ISBLANK('State Landscape Data'!$B$37),"-",'State Landscape Data'!$B$37)</f>
        <v>-</v>
      </c>
      <c r="D271" s="38" t="str">
        <f>IF(ISBLANK('State Landscape Data'!$C$37),"-",'State Landscape Data'!$C$37)</f>
        <v>-</v>
      </c>
      <c r="E271" s="38" t="str">
        <f>IF(ISBLANK('State Landscape Data'!$D$37),"-",'State Landscape Data'!$D$37)</f>
        <v>-</v>
      </c>
      <c r="F271" s="38" t="str">
        <f>IF(ISBLANK('State Landscape Data'!$E$37),"-",'State Landscape Data'!$E$37)</f>
        <v>-</v>
      </c>
      <c r="G271" s="38" t="str">
        <f>IF(ISBLANK('State Landscape Data'!$F$37),"-",'State Landscape Data'!$F$37)</f>
        <v>-</v>
      </c>
      <c r="H271" s="38">
        <v>2</v>
      </c>
      <c r="I271" s="38">
        <v>5</v>
      </c>
      <c r="J271" s="38" t="str">
        <f t="shared" si="30"/>
        <v>25</v>
      </c>
      <c r="K271" s="38" t="str">
        <f>IF(ISBLANK('State Landscape Data'!$K$37),"-",'State Landscape Data'!$K$37)</f>
        <v>-</v>
      </c>
      <c r="L271" s="43">
        <f>IF(ISNA(SUMIFS(INDEX('State Landscape Data'!$M$8:$AE$57,0,MATCH(CONCATENATE($J271,L$6),'State Landscape Data'!$M$6:$AE$6,0)),'State Landscape Data'!$B$8:$B$57,$C271,'State Landscape Data'!$C$8:$C$57,$D271)),"-",SUMIFS(INDEX('State Landscape Data'!$M$8:$AE$57,0,MATCH(CONCATENATE($J271,L$6),'State Landscape Data'!$M$6:$AE$6,0)),'State Landscape Data'!$B$8:$B$57,$C271,'State Landscape Data'!$C$8:$C$57,$D271))</f>
        <v>0</v>
      </c>
      <c r="M271" s="43">
        <f>IF(ISNA(SUMIFS(INDEX('State Landscape Data'!$M$8:$AE$57,0,MATCH(CONCATENATE($J271,M$6),'State Landscape Data'!$M$6:$AE$6,0)),'State Landscape Data'!$B$8:$B$57,$C271,'State Landscape Data'!$C$8:$C$57,$D271)),"-",SUMIFS(INDEX('State Landscape Data'!$M$8:$AE$57,0,MATCH(CONCATENATE($J271,M$6),'State Landscape Data'!$M$6:$AE$6,0)),'State Landscape Data'!$B$8:$B$57,$C271,'State Landscape Data'!$C$8:$C$57,$D271))</f>
        <v>0</v>
      </c>
      <c r="N271" s="154">
        <f>IF(ISNA(SUMIFS(INDEX('State Landscape Data'!$M$8:$AE$57,0,MATCH(CONCATENATE($J271,N$6),'State Landscape Data'!$M$6:$AE$6,0)),'State Landscape Data'!$B$8:$B$57,$C271,'State Landscape Data'!$C$8:$C$57,$D271)),"-",SUMIFS(INDEX('State Landscape Data'!$M$8:$AE$57,0,MATCH(CONCATENATE($J271,N$6),'State Landscape Data'!$M$6:$AE$6,0)),'State Landscape Data'!$B$8:$B$57,$C271,'State Landscape Data'!$C$8:$C$57,$D271))</f>
        <v>0</v>
      </c>
    </row>
    <row r="272" spans="2:14" x14ac:dyDescent="0.35">
      <c r="B272" s="37" t="s">
        <v>80</v>
      </c>
      <c r="C272" s="38" t="str">
        <f>IF(ISBLANK('State Landscape Data'!$B$37),"-",'State Landscape Data'!$B$37)</f>
        <v>-</v>
      </c>
      <c r="D272" s="38" t="str">
        <f>IF(ISBLANK('State Landscape Data'!$C$37),"-",'State Landscape Data'!$C$37)</f>
        <v>-</v>
      </c>
      <c r="E272" s="38" t="str">
        <f>IF(ISBLANK('State Landscape Data'!$D$37),"-",'State Landscape Data'!$D$37)</f>
        <v>-</v>
      </c>
      <c r="F272" s="38" t="str">
        <f>IF(ISBLANK('State Landscape Data'!$E$37),"-",'State Landscape Data'!$E$37)</f>
        <v>-</v>
      </c>
      <c r="G272" s="38" t="str">
        <f>IF(ISBLANK('State Landscape Data'!$F$37),"-",'State Landscape Data'!$F$37)</f>
        <v>-</v>
      </c>
      <c r="H272" s="38">
        <v>2</v>
      </c>
      <c r="I272" s="38" t="s">
        <v>65</v>
      </c>
      <c r="J272" s="38" t="str">
        <f t="shared" si="30"/>
        <v>2Goal</v>
      </c>
      <c r="K272" s="38" t="str">
        <f>IF(ISBLANK('State Landscape Data'!$K$37),"-",'State Landscape Data'!$K$37)</f>
        <v>-</v>
      </c>
      <c r="L272" s="43" t="str">
        <f>IF(ISNA(SUMIFS(INDEX('State Landscape Data'!$M$8:$AE$57,0,MATCH(CONCATENATE($J272,L$6),'State Landscape Data'!$M$6:$AE$6,0)),'State Landscape Data'!$B$8:$B$57,$C272,'State Landscape Data'!$C$8:$C$57,$D272)),"-",SUMIFS(INDEX('State Landscape Data'!$M$8:$AE$57,0,MATCH(CONCATENATE($J272,L$6),'State Landscape Data'!$M$6:$AE$6,0)),'State Landscape Data'!$B$8:$B$57,$C272,'State Landscape Data'!$C$8:$C$57,$D272))</f>
        <v>-</v>
      </c>
      <c r="M272" s="43" t="str">
        <f>IF(ISNA(SUMIFS(INDEX('State Landscape Data'!$M$8:$AE$57,0,MATCH(CONCATENATE($J272,M$6),'State Landscape Data'!$M$6:$AE$6,0)),'State Landscape Data'!$B$8:$B$57,$C272,'State Landscape Data'!$C$8:$C$57,$D272)),"-",SUMIFS(INDEX('State Landscape Data'!$M$8:$AE$57,0,MATCH(CONCATENATE($J272,M$6),'State Landscape Data'!$M$6:$AE$6,0)),'State Landscape Data'!$B$8:$B$57,$C272,'State Landscape Data'!$C$8:$C$57,$D272))</f>
        <v>-</v>
      </c>
      <c r="N272" s="154">
        <f>IF(ISNA(SUMIFS(INDEX('State Landscape Data'!$M$8:$AE$57,0,MATCH(CONCATENATE($J272,N$6),'State Landscape Data'!$M$6:$AE$6,0)),'State Landscape Data'!$B$8:$B$57,$C272,'State Landscape Data'!$C$8:$C$57,$D272)),"-",SUMIFS(INDEX('State Landscape Data'!$M$8:$AE$57,0,MATCH(CONCATENATE($J272,N$6),'State Landscape Data'!$M$6:$AE$6,0)),'State Landscape Data'!$B$8:$B$57,$C272,'State Landscape Data'!$C$8:$C$57,$D272))</f>
        <v>0</v>
      </c>
    </row>
    <row r="273" spans="2:14" x14ac:dyDescent="0.35">
      <c r="B273" s="37" t="s">
        <v>80</v>
      </c>
      <c r="C273" s="38" t="str">
        <f>IF(ISBLANK('State Landscape Data'!$B$37),"-",'State Landscape Data'!$B$37)</f>
        <v>-</v>
      </c>
      <c r="D273" s="38" t="str">
        <f>IF(ISBLANK('State Landscape Data'!$C$37),"-",'State Landscape Data'!$C$37)</f>
        <v>-</v>
      </c>
      <c r="E273" s="38" t="str">
        <f>IF(ISBLANK('State Landscape Data'!$D$37),"-",'State Landscape Data'!$D$37)</f>
        <v>-</v>
      </c>
      <c r="F273" s="38" t="str">
        <f>IF(ISBLANK('State Landscape Data'!$E$37),"-",'State Landscape Data'!$E$37)</f>
        <v>-</v>
      </c>
      <c r="G273" s="38" t="str">
        <f>IF(ISBLANK('State Landscape Data'!$F$37),"-",'State Landscape Data'!$F$37)</f>
        <v>-</v>
      </c>
      <c r="H273" s="38">
        <v>3</v>
      </c>
      <c r="I273" s="38">
        <v>5</v>
      </c>
      <c r="J273" s="38" t="str">
        <f t="shared" si="30"/>
        <v>35</v>
      </c>
      <c r="K273" s="38" t="str">
        <f>IF(ISBLANK('State Landscape Data'!$K$37),"-",'State Landscape Data'!$K$37)</f>
        <v>-</v>
      </c>
      <c r="L273" s="43">
        <f>IF(ISNA(SUMIFS(INDEX('State Landscape Data'!$M$8:$AE$57,0,MATCH(CONCATENATE($J273,L$6),'State Landscape Data'!$M$6:$AE$6,0)),'State Landscape Data'!$B$8:$B$57,$C273,'State Landscape Data'!$C$8:$C$57,$D273)),"-",SUMIFS(INDEX('State Landscape Data'!$M$8:$AE$57,0,MATCH(CONCATENATE($J273,L$6),'State Landscape Data'!$M$6:$AE$6,0)),'State Landscape Data'!$B$8:$B$57,$C273,'State Landscape Data'!$C$8:$C$57,$D273))</f>
        <v>0</v>
      </c>
      <c r="M273" s="43">
        <f>IF(ISNA(SUMIFS(INDEX('State Landscape Data'!$M$8:$AE$57,0,MATCH(CONCATENATE($J273,M$6),'State Landscape Data'!$M$6:$AE$6,0)),'State Landscape Data'!$B$8:$B$57,$C273,'State Landscape Data'!$C$8:$C$57,$D273)),"-",SUMIFS(INDEX('State Landscape Data'!$M$8:$AE$57,0,MATCH(CONCATENATE($J273,M$6),'State Landscape Data'!$M$6:$AE$6,0)),'State Landscape Data'!$B$8:$B$57,$C273,'State Landscape Data'!$C$8:$C$57,$D273))</f>
        <v>0</v>
      </c>
      <c r="N273" s="154">
        <f>IF(ISNA(SUMIFS(INDEX('State Landscape Data'!$M$8:$AE$57,0,MATCH(CONCATENATE($J273,N$6),'State Landscape Data'!$M$6:$AE$6,0)),'State Landscape Data'!$B$8:$B$57,$C273,'State Landscape Data'!$C$8:$C$57,$D273)),"-",SUMIFS(INDEX('State Landscape Data'!$M$8:$AE$57,0,MATCH(CONCATENATE($J273,N$6),'State Landscape Data'!$M$6:$AE$6,0)),'State Landscape Data'!$B$8:$B$57,$C273,'State Landscape Data'!$C$8:$C$57,$D273))</f>
        <v>0</v>
      </c>
    </row>
    <row r="274" spans="2:14" x14ac:dyDescent="0.35">
      <c r="B274" s="37" t="s">
        <v>80</v>
      </c>
      <c r="C274" s="38" t="str">
        <f>IF(ISBLANK('State Landscape Data'!$B$37),"-",'State Landscape Data'!$B$37)</f>
        <v>-</v>
      </c>
      <c r="D274" s="38" t="str">
        <f>IF(ISBLANK('State Landscape Data'!$C$37),"-",'State Landscape Data'!$C$37)</f>
        <v>-</v>
      </c>
      <c r="E274" s="38" t="str">
        <f>IF(ISBLANK('State Landscape Data'!$D$37),"-",'State Landscape Data'!$D$37)</f>
        <v>-</v>
      </c>
      <c r="F274" s="38" t="str">
        <f>IF(ISBLANK('State Landscape Data'!$E$37),"-",'State Landscape Data'!$E$37)</f>
        <v>-</v>
      </c>
      <c r="G274" s="38" t="str">
        <f>IF(ISBLANK('State Landscape Data'!$F$37),"-",'State Landscape Data'!$F$37)</f>
        <v>-</v>
      </c>
      <c r="H274" s="38">
        <v>3</v>
      </c>
      <c r="I274" s="38" t="s">
        <v>65</v>
      </c>
      <c r="J274" s="38" t="str">
        <f t="shared" si="30"/>
        <v>3Goal</v>
      </c>
      <c r="K274" s="38" t="str">
        <f>IF(ISBLANK('State Landscape Data'!$K$37),"-",'State Landscape Data'!$K$37)</f>
        <v>-</v>
      </c>
      <c r="L274" s="43" t="str">
        <f>IF(ISNA(SUMIFS(INDEX('State Landscape Data'!$M$8:$AE$57,0,MATCH(CONCATENATE($J274,L$6),'State Landscape Data'!$M$6:$AE$6,0)),'State Landscape Data'!$B$8:$B$57,$C274,'State Landscape Data'!$C$8:$C$57,$D274)),"-",SUMIFS(INDEX('State Landscape Data'!$M$8:$AE$57,0,MATCH(CONCATENATE($J274,L$6),'State Landscape Data'!$M$6:$AE$6,0)),'State Landscape Data'!$B$8:$B$57,$C274,'State Landscape Data'!$C$8:$C$57,$D274))</f>
        <v>-</v>
      </c>
      <c r="M274" s="43" t="str">
        <f>IF(ISNA(SUMIFS(INDEX('State Landscape Data'!$M$8:$AE$57,0,MATCH(CONCATENATE($J274,M$6),'State Landscape Data'!$M$6:$AE$6,0)),'State Landscape Data'!$B$8:$B$57,$C274,'State Landscape Data'!$C$8:$C$57,$D274)),"-",SUMIFS(INDEX('State Landscape Data'!$M$8:$AE$57,0,MATCH(CONCATENATE($J274,M$6),'State Landscape Data'!$M$6:$AE$6,0)),'State Landscape Data'!$B$8:$B$57,$C274,'State Landscape Data'!$C$8:$C$57,$D274))</f>
        <v>-</v>
      </c>
      <c r="N274" s="154">
        <f>IF(ISNA(SUMIFS(INDEX('State Landscape Data'!$M$8:$AE$57,0,MATCH(CONCATENATE($J274,N$6),'State Landscape Data'!$M$6:$AE$6,0)),'State Landscape Data'!$B$8:$B$57,$C274,'State Landscape Data'!$C$8:$C$57,$D274)),"-",SUMIFS(INDEX('State Landscape Data'!$M$8:$AE$57,0,MATCH(CONCATENATE($J274,N$6),'State Landscape Data'!$M$6:$AE$6,0)),'State Landscape Data'!$B$8:$B$57,$C274,'State Landscape Data'!$C$8:$C$57,$D274))</f>
        <v>0</v>
      </c>
    </row>
    <row r="275" spans="2:14" x14ac:dyDescent="0.35">
      <c r="B275" s="37" t="s">
        <v>80</v>
      </c>
      <c r="C275" s="38" t="str">
        <f>IF(ISBLANK('State Landscape Data'!$B$37),"-",'State Landscape Data'!$B$37)</f>
        <v>-</v>
      </c>
      <c r="D275" s="38" t="str">
        <f>IF(ISBLANK('State Landscape Data'!$C$37),"-",'State Landscape Data'!$C$37)</f>
        <v>-</v>
      </c>
      <c r="E275" s="38" t="str">
        <f>IF(ISBLANK('State Landscape Data'!$D$37),"-",'State Landscape Data'!$D$37)</f>
        <v>-</v>
      </c>
      <c r="F275" s="38" t="str">
        <f>IF(ISBLANK('State Landscape Data'!$E$37),"-",'State Landscape Data'!$E$37)</f>
        <v>-</v>
      </c>
      <c r="G275" s="38" t="str">
        <f>IF(ISBLANK('State Landscape Data'!$F$37),"-",'State Landscape Data'!$F$37)</f>
        <v>-</v>
      </c>
      <c r="H275" s="38">
        <v>4</v>
      </c>
      <c r="I275" s="38">
        <v>5</v>
      </c>
      <c r="J275" s="38" t="str">
        <f t="shared" ref="J275:J276" si="33">CONCATENATE(H275,I275)</f>
        <v>45</v>
      </c>
      <c r="K275" s="38" t="str">
        <f>IF(ISBLANK('State Landscape Data'!$K$37),"-",'State Landscape Data'!$K$37)</f>
        <v>-</v>
      </c>
      <c r="L275" s="43">
        <f>IF(ISNA(SUMIFS(INDEX('State Landscape Data'!$M$8:$AE$57,0,MATCH(CONCATENATE($J275,L$6),'State Landscape Data'!$M$6:$AE$6,0)),'State Landscape Data'!$B$8:$B$57,$C275,'State Landscape Data'!$C$8:$C$57,$D275)),"-",SUMIFS(INDEX('State Landscape Data'!$M$8:$AE$57,0,MATCH(CONCATENATE($J275,L$6),'State Landscape Data'!$M$6:$AE$6,0)),'State Landscape Data'!$B$8:$B$57,$C275,'State Landscape Data'!$C$8:$C$57,$D275))</f>
        <v>0</v>
      </c>
      <c r="M275" s="43">
        <f>IF(ISNA(SUMIFS(INDEX('State Landscape Data'!$M$8:$AE$57,0,MATCH(CONCATENATE($J275,M$6),'State Landscape Data'!$M$6:$AE$6,0)),'State Landscape Data'!$B$8:$B$57,$C275,'State Landscape Data'!$C$8:$C$57,$D275)),"-",SUMIFS(INDEX('State Landscape Data'!$M$8:$AE$57,0,MATCH(CONCATENATE($J275,M$6),'State Landscape Data'!$M$6:$AE$6,0)),'State Landscape Data'!$B$8:$B$57,$C275,'State Landscape Data'!$C$8:$C$57,$D275))</f>
        <v>0</v>
      </c>
      <c r="N275" s="154">
        <f>IF(ISNA(SUMIFS(INDEX('State Landscape Data'!$M$8:$AE$57,0,MATCH(CONCATENATE($J275,N$6),'State Landscape Data'!$M$6:$AE$6,0)),'State Landscape Data'!$B$8:$B$57,$C275,'State Landscape Data'!$C$8:$C$57,$D275)),"-",SUMIFS(INDEX('State Landscape Data'!$M$8:$AE$57,0,MATCH(CONCATENATE($J275,N$6),'State Landscape Data'!$M$6:$AE$6,0)),'State Landscape Data'!$B$8:$B$57,$C275,'State Landscape Data'!$C$8:$C$57,$D275))</f>
        <v>0</v>
      </c>
    </row>
    <row r="276" spans="2:14" x14ac:dyDescent="0.35">
      <c r="B276" s="37" t="s">
        <v>80</v>
      </c>
      <c r="C276" s="38" t="str">
        <f>IF(ISBLANK('State Landscape Data'!$B$37),"-",'State Landscape Data'!$B$37)</f>
        <v>-</v>
      </c>
      <c r="D276" s="38" t="str">
        <f>IF(ISBLANK('State Landscape Data'!$C$37),"-",'State Landscape Data'!$C$37)</f>
        <v>-</v>
      </c>
      <c r="E276" s="38" t="str">
        <f>IF(ISBLANK('State Landscape Data'!$D$37),"-",'State Landscape Data'!$D$37)</f>
        <v>-</v>
      </c>
      <c r="F276" s="38" t="str">
        <f>IF(ISBLANK('State Landscape Data'!$E$37),"-",'State Landscape Data'!$E$37)</f>
        <v>-</v>
      </c>
      <c r="G276" s="38" t="str">
        <f>IF(ISBLANK('State Landscape Data'!$F$37),"-",'State Landscape Data'!$F$37)</f>
        <v>-</v>
      </c>
      <c r="H276" s="38">
        <v>4</v>
      </c>
      <c r="I276" s="38" t="s">
        <v>65</v>
      </c>
      <c r="J276" s="38" t="str">
        <f t="shared" si="33"/>
        <v>4Goal</v>
      </c>
      <c r="K276" s="38" t="str">
        <f>IF(ISBLANK('State Landscape Data'!$K$37),"-",'State Landscape Data'!$K$37)</f>
        <v>-</v>
      </c>
      <c r="L276" s="43" t="str">
        <f>IF(ISNA(SUMIFS(INDEX('State Landscape Data'!$M$8:$AE$57,0,MATCH(CONCATENATE($J276,L$6),'State Landscape Data'!$M$6:$AE$6,0)),'State Landscape Data'!$B$8:$B$57,$C276,'State Landscape Data'!$C$8:$C$57,$D276)),"-",SUMIFS(INDEX('State Landscape Data'!$M$8:$AE$57,0,MATCH(CONCATENATE($J276,L$6),'State Landscape Data'!$M$6:$AE$6,0)),'State Landscape Data'!$B$8:$B$57,$C276,'State Landscape Data'!$C$8:$C$57,$D276))</f>
        <v>-</v>
      </c>
      <c r="M276" s="43" t="str">
        <f>IF(ISNA(SUMIFS(INDEX('State Landscape Data'!$M$8:$AE$57,0,MATCH(CONCATENATE($J276,M$6),'State Landscape Data'!$M$6:$AE$6,0)),'State Landscape Data'!$B$8:$B$57,$C276,'State Landscape Data'!$C$8:$C$57,$D276)),"-",SUMIFS(INDEX('State Landscape Data'!$M$8:$AE$57,0,MATCH(CONCATENATE($J276,M$6),'State Landscape Data'!$M$6:$AE$6,0)),'State Landscape Data'!$B$8:$B$57,$C276,'State Landscape Data'!$C$8:$C$57,$D276))</f>
        <v>-</v>
      </c>
      <c r="N276" s="154">
        <f>IF(ISNA(SUMIFS(INDEX('State Landscape Data'!$M$8:$AE$57,0,MATCH(CONCATENATE($J276,N$6),'State Landscape Data'!$M$6:$AE$6,0)),'State Landscape Data'!$B$8:$B$57,$C276,'State Landscape Data'!$C$8:$C$57,$D276)),"-",SUMIFS(INDEX('State Landscape Data'!$M$8:$AE$57,0,MATCH(CONCATENATE($J276,N$6),'State Landscape Data'!$M$6:$AE$6,0)),'State Landscape Data'!$B$8:$B$57,$C276,'State Landscape Data'!$C$8:$C$57,$D276))</f>
        <v>0</v>
      </c>
    </row>
    <row r="277" spans="2:14" x14ac:dyDescent="0.35">
      <c r="B277" s="37" t="s">
        <v>80</v>
      </c>
      <c r="C277" s="38" t="str">
        <f>IF(ISBLANK('State Landscape Data'!$B$38),"-",'State Landscape Data'!$B$38)</f>
        <v>-</v>
      </c>
      <c r="D277" s="38" t="str">
        <f>IF(ISBLANK('State Landscape Data'!$C$38),"-",'State Landscape Data'!$C$38)</f>
        <v>-</v>
      </c>
      <c r="E277" s="38" t="str">
        <f>IF(ISBLANK('State Landscape Data'!$D$38),"-",'State Landscape Data'!$D$38)</f>
        <v>-</v>
      </c>
      <c r="F277" s="38" t="str">
        <f>IF(ISBLANK('State Landscape Data'!$E$38),"-",'State Landscape Data'!$E$38)</f>
        <v>-</v>
      </c>
      <c r="G277" s="38" t="str">
        <f>IF(ISBLANK('State Landscape Data'!$F$38),"-",'State Landscape Data'!$F$38)</f>
        <v>-</v>
      </c>
      <c r="H277" s="38" t="s">
        <v>64</v>
      </c>
      <c r="I277" s="38" t="s">
        <v>64</v>
      </c>
      <c r="J277" s="38" t="str">
        <f t="shared" si="30"/>
        <v>BaselineBaseline</v>
      </c>
      <c r="K277" s="38" t="str">
        <f>IF(ISBLANK('State Landscape Data'!$K$38),"-",'State Landscape Data'!$K$38)</f>
        <v>-</v>
      </c>
      <c r="L277" s="43">
        <f>IF(ISNA(SUMIFS(INDEX('State Landscape Data'!$M$8:$AE$57,0,MATCH(CONCATENATE($J277,L$6),'State Landscape Data'!$M$6:$AE$6,0)),'State Landscape Data'!$B$8:$B$57,$C277,'State Landscape Data'!$C$8:$C$57,$D277)),"-",SUMIFS(INDEX('State Landscape Data'!$M$8:$AE$57,0,MATCH(CONCATENATE($J277,L$6),'State Landscape Data'!$M$6:$AE$6,0)),'State Landscape Data'!$B$8:$B$57,$C277,'State Landscape Data'!$C$8:$C$57,$D277))</f>
        <v>0</v>
      </c>
      <c r="M277" s="43">
        <f>IF(ISNA(SUMIFS(INDEX('State Landscape Data'!$M$8:$AE$57,0,MATCH(CONCATENATE($J277,M$6),'State Landscape Data'!$M$6:$AE$6,0)),'State Landscape Data'!$B$8:$B$57,$C277,'State Landscape Data'!$C$8:$C$57,$D277)),"-",SUMIFS(INDEX('State Landscape Data'!$M$8:$AE$57,0,MATCH(CONCATENATE($J277,M$6),'State Landscape Data'!$M$6:$AE$6,0)),'State Landscape Data'!$B$8:$B$57,$C277,'State Landscape Data'!$C$8:$C$57,$D277))</f>
        <v>0</v>
      </c>
      <c r="N277" s="154">
        <f>IF(ISNA(SUMIFS(INDEX('State Landscape Data'!$M$8:$AE$57,0,MATCH(CONCATENATE($J277,N$6),'State Landscape Data'!$M$6:$AE$6,0)),'State Landscape Data'!$B$8:$B$57,$C277,'State Landscape Data'!$C$8:$C$57,$D277)),"-",SUMIFS(INDEX('State Landscape Data'!$M$8:$AE$57,0,MATCH(CONCATENATE($J277,N$6),'State Landscape Data'!$M$6:$AE$6,0)),'State Landscape Data'!$B$8:$B$57,$C277,'State Landscape Data'!$C$8:$C$57,$D277))</f>
        <v>0</v>
      </c>
    </row>
    <row r="278" spans="2:14" x14ac:dyDescent="0.35">
      <c r="B278" s="37" t="s">
        <v>80</v>
      </c>
      <c r="C278" s="38" t="str">
        <f>IF(ISBLANK('State Landscape Data'!$B$38),"-",'State Landscape Data'!$B$38)</f>
        <v>-</v>
      </c>
      <c r="D278" s="38" t="str">
        <f>IF(ISBLANK('State Landscape Data'!$C$38),"-",'State Landscape Data'!$C$38)</f>
        <v>-</v>
      </c>
      <c r="E278" s="38" t="str">
        <f>IF(ISBLANK('State Landscape Data'!$D$38),"-",'State Landscape Data'!$D$38)</f>
        <v>-</v>
      </c>
      <c r="F278" s="38" t="str">
        <f>IF(ISBLANK('State Landscape Data'!$E$38),"-",'State Landscape Data'!$E$38)</f>
        <v>-</v>
      </c>
      <c r="G278" s="38" t="str">
        <f>IF(ISBLANK('State Landscape Data'!$F$38),"-",'State Landscape Data'!$F$38)</f>
        <v>-</v>
      </c>
      <c r="H278" s="38">
        <v>1</v>
      </c>
      <c r="I278" s="38">
        <v>5</v>
      </c>
      <c r="J278" s="38" t="str">
        <f t="shared" si="30"/>
        <v>15</v>
      </c>
      <c r="K278" s="38" t="str">
        <f>IF(ISBLANK('State Landscape Data'!$K$38),"-",'State Landscape Data'!$K$38)</f>
        <v>-</v>
      </c>
      <c r="L278" s="43">
        <f>IF(ISNA(SUMIFS(INDEX('State Landscape Data'!$M$8:$AE$57,0,MATCH(CONCATENATE($J278,L$6),'State Landscape Data'!$M$6:$AE$6,0)),'State Landscape Data'!$B$8:$B$57,$C278,'State Landscape Data'!$C$8:$C$57,$D278)),"-",SUMIFS(INDEX('State Landscape Data'!$M$8:$AE$57,0,MATCH(CONCATENATE($J278,L$6),'State Landscape Data'!$M$6:$AE$6,0)),'State Landscape Data'!$B$8:$B$57,$C278,'State Landscape Data'!$C$8:$C$57,$D278))</f>
        <v>0</v>
      </c>
      <c r="M278" s="43">
        <f>IF(ISNA(SUMIFS(INDEX('State Landscape Data'!$M$8:$AE$57,0,MATCH(CONCATENATE($J278,M$6),'State Landscape Data'!$M$6:$AE$6,0)),'State Landscape Data'!$B$8:$B$57,$C278,'State Landscape Data'!$C$8:$C$57,$D278)),"-",SUMIFS(INDEX('State Landscape Data'!$M$8:$AE$57,0,MATCH(CONCATENATE($J278,M$6),'State Landscape Data'!$M$6:$AE$6,0)),'State Landscape Data'!$B$8:$B$57,$C278,'State Landscape Data'!$C$8:$C$57,$D278))</f>
        <v>0</v>
      </c>
      <c r="N278" s="154">
        <f>IF(ISNA(SUMIFS(INDEX('State Landscape Data'!$M$8:$AE$57,0,MATCH(CONCATENATE($J278,N$6),'State Landscape Data'!$M$6:$AE$6,0)),'State Landscape Data'!$B$8:$B$57,$C278,'State Landscape Data'!$C$8:$C$57,$D278)),"-",SUMIFS(INDEX('State Landscape Data'!$M$8:$AE$57,0,MATCH(CONCATENATE($J278,N$6),'State Landscape Data'!$M$6:$AE$6,0)),'State Landscape Data'!$B$8:$B$57,$C278,'State Landscape Data'!$C$8:$C$57,$D278))</f>
        <v>0</v>
      </c>
    </row>
    <row r="279" spans="2:14" x14ac:dyDescent="0.35">
      <c r="B279" s="37" t="s">
        <v>80</v>
      </c>
      <c r="C279" s="38" t="str">
        <f>IF(ISBLANK('State Landscape Data'!$B$38),"-",'State Landscape Data'!$B$38)</f>
        <v>-</v>
      </c>
      <c r="D279" s="38" t="str">
        <f>IF(ISBLANK('State Landscape Data'!$C$38),"-",'State Landscape Data'!$C$38)</f>
        <v>-</v>
      </c>
      <c r="E279" s="38" t="str">
        <f>IF(ISBLANK('State Landscape Data'!$D$38),"-",'State Landscape Data'!$D$38)</f>
        <v>-</v>
      </c>
      <c r="F279" s="38" t="str">
        <f>IF(ISBLANK('State Landscape Data'!$E$38),"-",'State Landscape Data'!$E$38)</f>
        <v>-</v>
      </c>
      <c r="G279" s="38" t="str">
        <f>IF(ISBLANK('State Landscape Data'!$F$38),"-",'State Landscape Data'!$F$38)</f>
        <v>-</v>
      </c>
      <c r="H279" s="38">
        <v>1</v>
      </c>
      <c r="I279" s="38" t="s">
        <v>65</v>
      </c>
      <c r="J279" s="38" t="str">
        <f t="shared" si="30"/>
        <v>1Goal</v>
      </c>
      <c r="K279" s="38" t="str">
        <f>IF(ISBLANK('State Landscape Data'!$K$38),"-",'State Landscape Data'!$K$38)</f>
        <v>-</v>
      </c>
      <c r="L279" s="43" t="str">
        <f>IF(ISNA(SUMIFS(INDEX('State Landscape Data'!$M$8:$AE$57,0,MATCH(CONCATENATE($J279,L$6),'State Landscape Data'!$M$6:$AE$6,0)),'State Landscape Data'!$B$8:$B$57,$C279,'State Landscape Data'!$C$8:$C$57,$D279)),"-",SUMIFS(INDEX('State Landscape Data'!$M$8:$AE$57,0,MATCH(CONCATENATE($J279,L$6),'State Landscape Data'!$M$6:$AE$6,0)),'State Landscape Data'!$B$8:$B$57,$C279,'State Landscape Data'!$C$8:$C$57,$D279))</f>
        <v>-</v>
      </c>
      <c r="M279" s="43" t="str">
        <f>IF(ISNA(SUMIFS(INDEX('State Landscape Data'!$M$8:$AE$57,0,MATCH(CONCATENATE($J279,M$6),'State Landscape Data'!$M$6:$AE$6,0)),'State Landscape Data'!$B$8:$B$57,$C279,'State Landscape Data'!$C$8:$C$57,$D279)),"-",SUMIFS(INDEX('State Landscape Data'!$M$8:$AE$57,0,MATCH(CONCATENATE($J279,M$6),'State Landscape Data'!$M$6:$AE$6,0)),'State Landscape Data'!$B$8:$B$57,$C279,'State Landscape Data'!$C$8:$C$57,$D279))</f>
        <v>-</v>
      </c>
      <c r="N279" s="154">
        <f>IF(ISNA(SUMIFS(INDEX('State Landscape Data'!$M$8:$AE$57,0,MATCH(CONCATENATE($J279,N$6),'State Landscape Data'!$M$6:$AE$6,0)),'State Landscape Data'!$B$8:$B$57,$C279,'State Landscape Data'!$C$8:$C$57,$D279)),"-",SUMIFS(INDEX('State Landscape Data'!$M$8:$AE$57,0,MATCH(CONCATENATE($J279,N$6),'State Landscape Data'!$M$6:$AE$6,0)),'State Landscape Data'!$B$8:$B$57,$C279,'State Landscape Data'!$C$8:$C$57,$D279))</f>
        <v>0</v>
      </c>
    </row>
    <row r="280" spans="2:14" x14ac:dyDescent="0.35">
      <c r="B280" s="37" t="s">
        <v>80</v>
      </c>
      <c r="C280" s="38" t="str">
        <f>IF(ISBLANK('State Landscape Data'!$B$38),"-",'State Landscape Data'!$B$38)</f>
        <v>-</v>
      </c>
      <c r="D280" s="38" t="str">
        <f>IF(ISBLANK('State Landscape Data'!$C$38),"-",'State Landscape Data'!$C$38)</f>
        <v>-</v>
      </c>
      <c r="E280" s="38" t="str">
        <f>IF(ISBLANK('State Landscape Data'!$D$38),"-",'State Landscape Data'!$D$38)</f>
        <v>-</v>
      </c>
      <c r="F280" s="38" t="str">
        <f>IF(ISBLANK('State Landscape Data'!$E$38),"-",'State Landscape Data'!$E$38)</f>
        <v>-</v>
      </c>
      <c r="G280" s="38" t="str">
        <f>IF(ISBLANK('State Landscape Data'!$F$38),"-",'State Landscape Data'!$F$38)</f>
        <v>-</v>
      </c>
      <c r="H280" s="38">
        <v>2</v>
      </c>
      <c r="I280" s="38">
        <v>5</v>
      </c>
      <c r="J280" s="38" t="str">
        <f t="shared" si="30"/>
        <v>25</v>
      </c>
      <c r="K280" s="38" t="str">
        <f>IF(ISBLANK('State Landscape Data'!$K$38),"-",'State Landscape Data'!$K$38)</f>
        <v>-</v>
      </c>
      <c r="L280" s="43">
        <f>IF(ISNA(SUMIFS(INDEX('State Landscape Data'!$M$8:$AE$57,0,MATCH(CONCATENATE($J280,L$6),'State Landscape Data'!$M$6:$AE$6,0)),'State Landscape Data'!$B$8:$B$57,$C280,'State Landscape Data'!$C$8:$C$57,$D280)),"-",SUMIFS(INDEX('State Landscape Data'!$M$8:$AE$57,0,MATCH(CONCATENATE($J280,L$6),'State Landscape Data'!$M$6:$AE$6,0)),'State Landscape Data'!$B$8:$B$57,$C280,'State Landscape Data'!$C$8:$C$57,$D280))</f>
        <v>0</v>
      </c>
      <c r="M280" s="43">
        <f>IF(ISNA(SUMIFS(INDEX('State Landscape Data'!$M$8:$AE$57,0,MATCH(CONCATENATE($J280,M$6),'State Landscape Data'!$M$6:$AE$6,0)),'State Landscape Data'!$B$8:$B$57,$C280,'State Landscape Data'!$C$8:$C$57,$D280)),"-",SUMIFS(INDEX('State Landscape Data'!$M$8:$AE$57,0,MATCH(CONCATENATE($J280,M$6),'State Landscape Data'!$M$6:$AE$6,0)),'State Landscape Data'!$B$8:$B$57,$C280,'State Landscape Data'!$C$8:$C$57,$D280))</f>
        <v>0</v>
      </c>
      <c r="N280" s="154">
        <f>IF(ISNA(SUMIFS(INDEX('State Landscape Data'!$M$8:$AE$57,0,MATCH(CONCATENATE($J280,N$6),'State Landscape Data'!$M$6:$AE$6,0)),'State Landscape Data'!$B$8:$B$57,$C280,'State Landscape Data'!$C$8:$C$57,$D280)),"-",SUMIFS(INDEX('State Landscape Data'!$M$8:$AE$57,0,MATCH(CONCATENATE($J280,N$6),'State Landscape Data'!$M$6:$AE$6,0)),'State Landscape Data'!$B$8:$B$57,$C280,'State Landscape Data'!$C$8:$C$57,$D280))</f>
        <v>0</v>
      </c>
    </row>
    <row r="281" spans="2:14" x14ac:dyDescent="0.35">
      <c r="B281" s="37" t="s">
        <v>80</v>
      </c>
      <c r="C281" s="38" t="str">
        <f>IF(ISBLANK('State Landscape Data'!$B$38),"-",'State Landscape Data'!$B$38)</f>
        <v>-</v>
      </c>
      <c r="D281" s="38" t="str">
        <f>IF(ISBLANK('State Landscape Data'!$C$38),"-",'State Landscape Data'!$C$38)</f>
        <v>-</v>
      </c>
      <c r="E281" s="38" t="str">
        <f>IF(ISBLANK('State Landscape Data'!$D$38),"-",'State Landscape Data'!$D$38)</f>
        <v>-</v>
      </c>
      <c r="F281" s="38" t="str">
        <f>IF(ISBLANK('State Landscape Data'!$E$38),"-",'State Landscape Data'!$E$38)</f>
        <v>-</v>
      </c>
      <c r="G281" s="38" t="str">
        <f>IF(ISBLANK('State Landscape Data'!$F$38),"-",'State Landscape Data'!$F$38)</f>
        <v>-</v>
      </c>
      <c r="H281" s="38">
        <v>2</v>
      </c>
      <c r="I281" s="38" t="s">
        <v>65</v>
      </c>
      <c r="J281" s="38" t="str">
        <f t="shared" si="30"/>
        <v>2Goal</v>
      </c>
      <c r="K281" s="38" t="str">
        <f>IF(ISBLANK('State Landscape Data'!$K$38),"-",'State Landscape Data'!$K$38)</f>
        <v>-</v>
      </c>
      <c r="L281" s="43" t="str">
        <f>IF(ISNA(SUMIFS(INDEX('State Landscape Data'!$M$8:$AE$57,0,MATCH(CONCATENATE($J281,L$6),'State Landscape Data'!$M$6:$AE$6,0)),'State Landscape Data'!$B$8:$B$57,$C281,'State Landscape Data'!$C$8:$C$57,$D281)),"-",SUMIFS(INDEX('State Landscape Data'!$M$8:$AE$57,0,MATCH(CONCATENATE($J281,L$6),'State Landscape Data'!$M$6:$AE$6,0)),'State Landscape Data'!$B$8:$B$57,$C281,'State Landscape Data'!$C$8:$C$57,$D281))</f>
        <v>-</v>
      </c>
      <c r="M281" s="43" t="str">
        <f>IF(ISNA(SUMIFS(INDEX('State Landscape Data'!$M$8:$AE$57,0,MATCH(CONCATENATE($J281,M$6),'State Landscape Data'!$M$6:$AE$6,0)),'State Landscape Data'!$B$8:$B$57,$C281,'State Landscape Data'!$C$8:$C$57,$D281)),"-",SUMIFS(INDEX('State Landscape Data'!$M$8:$AE$57,0,MATCH(CONCATENATE($J281,M$6),'State Landscape Data'!$M$6:$AE$6,0)),'State Landscape Data'!$B$8:$B$57,$C281,'State Landscape Data'!$C$8:$C$57,$D281))</f>
        <v>-</v>
      </c>
      <c r="N281" s="154">
        <f>IF(ISNA(SUMIFS(INDEX('State Landscape Data'!$M$8:$AE$57,0,MATCH(CONCATENATE($J281,N$6),'State Landscape Data'!$M$6:$AE$6,0)),'State Landscape Data'!$B$8:$B$57,$C281,'State Landscape Data'!$C$8:$C$57,$D281)),"-",SUMIFS(INDEX('State Landscape Data'!$M$8:$AE$57,0,MATCH(CONCATENATE($J281,N$6),'State Landscape Data'!$M$6:$AE$6,0)),'State Landscape Data'!$B$8:$B$57,$C281,'State Landscape Data'!$C$8:$C$57,$D281))</f>
        <v>0</v>
      </c>
    </row>
    <row r="282" spans="2:14" x14ac:dyDescent="0.35">
      <c r="B282" s="37" t="s">
        <v>80</v>
      </c>
      <c r="C282" s="38" t="str">
        <f>IF(ISBLANK('State Landscape Data'!$B$38),"-",'State Landscape Data'!$B$38)</f>
        <v>-</v>
      </c>
      <c r="D282" s="38" t="str">
        <f>IF(ISBLANK('State Landscape Data'!$C$38),"-",'State Landscape Data'!$C$38)</f>
        <v>-</v>
      </c>
      <c r="E282" s="38" t="str">
        <f>IF(ISBLANK('State Landscape Data'!$D$38),"-",'State Landscape Data'!$D$38)</f>
        <v>-</v>
      </c>
      <c r="F282" s="38" t="str">
        <f>IF(ISBLANK('State Landscape Data'!$E$38),"-",'State Landscape Data'!$E$38)</f>
        <v>-</v>
      </c>
      <c r="G282" s="38" t="str">
        <f>IF(ISBLANK('State Landscape Data'!$F$38),"-",'State Landscape Data'!$F$38)</f>
        <v>-</v>
      </c>
      <c r="H282" s="38">
        <v>3</v>
      </c>
      <c r="I282" s="38">
        <v>5</v>
      </c>
      <c r="J282" s="38" t="str">
        <f t="shared" si="30"/>
        <v>35</v>
      </c>
      <c r="K282" s="38" t="str">
        <f>IF(ISBLANK('State Landscape Data'!$K$38),"-",'State Landscape Data'!$K$38)</f>
        <v>-</v>
      </c>
      <c r="L282" s="43">
        <f>IF(ISNA(SUMIFS(INDEX('State Landscape Data'!$M$8:$AE$57,0,MATCH(CONCATENATE($J282,L$6),'State Landscape Data'!$M$6:$AE$6,0)),'State Landscape Data'!$B$8:$B$57,$C282,'State Landscape Data'!$C$8:$C$57,$D282)),"-",SUMIFS(INDEX('State Landscape Data'!$M$8:$AE$57,0,MATCH(CONCATENATE($J282,L$6),'State Landscape Data'!$M$6:$AE$6,0)),'State Landscape Data'!$B$8:$B$57,$C282,'State Landscape Data'!$C$8:$C$57,$D282))</f>
        <v>0</v>
      </c>
      <c r="M282" s="43">
        <f>IF(ISNA(SUMIFS(INDEX('State Landscape Data'!$M$8:$AE$57,0,MATCH(CONCATENATE($J282,M$6),'State Landscape Data'!$M$6:$AE$6,0)),'State Landscape Data'!$B$8:$B$57,$C282,'State Landscape Data'!$C$8:$C$57,$D282)),"-",SUMIFS(INDEX('State Landscape Data'!$M$8:$AE$57,0,MATCH(CONCATENATE($J282,M$6),'State Landscape Data'!$M$6:$AE$6,0)),'State Landscape Data'!$B$8:$B$57,$C282,'State Landscape Data'!$C$8:$C$57,$D282))</f>
        <v>0</v>
      </c>
      <c r="N282" s="154">
        <f>IF(ISNA(SUMIFS(INDEX('State Landscape Data'!$M$8:$AE$57,0,MATCH(CONCATENATE($J282,N$6),'State Landscape Data'!$M$6:$AE$6,0)),'State Landscape Data'!$B$8:$B$57,$C282,'State Landscape Data'!$C$8:$C$57,$D282)),"-",SUMIFS(INDEX('State Landscape Data'!$M$8:$AE$57,0,MATCH(CONCATENATE($J282,N$6),'State Landscape Data'!$M$6:$AE$6,0)),'State Landscape Data'!$B$8:$B$57,$C282,'State Landscape Data'!$C$8:$C$57,$D282))</f>
        <v>0</v>
      </c>
    </row>
    <row r="283" spans="2:14" x14ac:dyDescent="0.35">
      <c r="B283" s="37" t="s">
        <v>80</v>
      </c>
      <c r="C283" s="38" t="str">
        <f>IF(ISBLANK('State Landscape Data'!$B$38),"-",'State Landscape Data'!$B$38)</f>
        <v>-</v>
      </c>
      <c r="D283" s="38" t="str">
        <f>IF(ISBLANK('State Landscape Data'!$C$38),"-",'State Landscape Data'!$C$38)</f>
        <v>-</v>
      </c>
      <c r="E283" s="38" t="str">
        <f>IF(ISBLANK('State Landscape Data'!$D$38),"-",'State Landscape Data'!$D$38)</f>
        <v>-</v>
      </c>
      <c r="F283" s="38" t="str">
        <f>IF(ISBLANK('State Landscape Data'!$E$38),"-",'State Landscape Data'!$E$38)</f>
        <v>-</v>
      </c>
      <c r="G283" s="38" t="str">
        <f>IF(ISBLANK('State Landscape Data'!$F$38),"-",'State Landscape Data'!$F$38)</f>
        <v>-</v>
      </c>
      <c r="H283" s="38">
        <v>3</v>
      </c>
      <c r="I283" s="38" t="s">
        <v>65</v>
      </c>
      <c r="J283" s="38" t="str">
        <f t="shared" si="30"/>
        <v>3Goal</v>
      </c>
      <c r="K283" s="38" t="str">
        <f>IF(ISBLANK('State Landscape Data'!$K$38),"-",'State Landscape Data'!$K$38)</f>
        <v>-</v>
      </c>
      <c r="L283" s="43" t="str">
        <f>IF(ISNA(SUMIFS(INDEX('State Landscape Data'!$M$8:$AE$57,0,MATCH(CONCATENATE($J283,L$6),'State Landscape Data'!$M$6:$AE$6,0)),'State Landscape Data'!$B$8:$B$57,$C283,'State Landscape Data'!$C$8:$C$57,$D283)),"-",SUMIFS(INDEX('State Landscape Data'!$M$8:$AE$57,0,MATCH(CONCATENATE($J283,L$6),'State Landscape Data'!$M$6:$AE$6,0)),'State Landscape Data'!$B$8:$B$57,$C283,'State Landscape Data'!$C$8:$C$57,$D283))</f>
        <v>-</v>
      </c>
      <c r="M283" s="43" t="str">
        <f>IF(ISNA(SUMIFS(INDEX('State Landscape Data'!$M$8:$AE$57,0,MATCH(CONCATENATE($J283,M$6),'State Landscape Data'!$M$6:$AE$6,0)),'State Landscape Data'!$B$8:$B$57,$C283,'State Landscape Data'!$C$8:$C$57,$D283)),"-",SUMIFS(INDEX('State Landscape Data'!$M$8:$AE$57,0,MATCH(CONCATENATE($J283,M$6),'State Landscape Data'!$M$6:$AE$6,0)),'State Landscape Data'!$B$8:$B$57,$C283,'State Landscape Data'!$C$8:$C$57,$D283))</f>
        <v>-</v>
      </c>
      <c r="N283" s="154">
        <f>IF(ISNA(SUMIFS(INDEX('State Landscape Data'!$M$8:$AE$57,0,MATCH(CONCATENATE($J283,N$6),'State Landscape Data'!$M$6:$AE$6,0)),'State Landscape Data'!$B$8:$B$57,$C283,'State Landscape Data'!$C$8:$C$57,$D283)),"-",SUMIFS(INDEX('State Landscape Data'!$M$8:$AE$57,0,MATCH(CONCATENATE($J283,N$6),'State Landscape Data'!$M$6:$AE$6,0)),'State Landscape Data'!$B$8:$B$57,$C283,'State Landscape Data'!$C$8:$C$57,$D283))</f>
        <v>0</v>
      </c>
    </row>
    <row r="284" spans="2:14" x14ac:dyDescent="0.35">
      <c r="B284" s="37" t="s">
        <v>80</v>
      </c>
      <c r="C284" s="38" t="str">
        <f>IF(ISBLANK('State Landscape Data'!$B$38),"-",'State Landscape Data'!$B$38)</f>
        <v>-</v>
      </c>
      <c r="D284" s="38" t="str">
        <f>IF(ISBLANK('State Landscape Data'!$C$38),"-",'State Landscape Data'!$C$38)</f>
        <v>-</v>
      </c>
      <c r="E284" s="38" t="str">
        <f>IF(ISBLANK('State Landscape Data'!$D$38),"-",'State Landscape Data'!$D$38)</f>
        <v>-</v>
      </c>
      <c r="F284" s="38" t="str">
        <f>IF(ISBLANK('State Landscape Data'!$E$38),"-",'State Landscape Data'!$E$38)</f>
        <v>-</v>
      </c>
      <c r="G284" s="38" t="str">
        <f>IF(ISBLANK('State Landscape Data'!$F$38),"-",'State Landscape Data'!$F$38)</f>
        <v>-</v>
      </c>
      <c r="H284" s="38">
        <v>4</v>
      </c>
      <c r="I284" s="38">
        <v>5</v>
      </c>
      <c r="J284" s="38" t="str">
        <f t="shared" ref="J284:J285" si="34">CONCATENATE(H284,I284)</f>
        <v>45</v>
      </c>
      <c r="K284" s="38" t="str">
        <f>IF(ISBLANK('State Landscape Data'!$K$38),"-",'State Landscape Data'!$K$38)</f>
        <v>-</v>
      </c>
      <c r="L284" s="43">
        <f>IF(ISNA(SUMIFS(INDEX('State Landscape Data'!$M$8:$AE$57,0,MATCH(CONCATENATE($J284,L$6),'State Landscape Data'!$M$6:$AE$6,0)),'State Landscape Data'!$B$8:$B$57,$C284,'State Landscape Data'!$C$8:$C$57,$D284)),"-",SUMIFS(INDEX('State Landscape Data'!$M$8:$AE$57,0,MATCH(CONCATENATE($J284,L$6),'State Landscape Data'!$M$6:$AE$6,0)),'State Landscape Data'!$B$8:$B$57,$C284,'State Landscape Data'!$C$8:$C$57,$D284))</f>
        <v>0</v>
      </c>
      <c r="M284" s="43">
        <f>IF(ISNA(SUMIFS(INDEX('State Landscape Data'!$M$8:$AE$57,0,MATCH(CONCATENATE($J284,M$6),'State Landscape Data'!$M$6:$AE$6,0)),'State Landscape Data'!$B$8:$B$57,$C284,'State Landscape Data'!$C$8:$C$57,$D284)),"-",SUMIFS(INDEX('State Landscape Data'!$M$8:$AE$57,0,MATCH(CONCATENATE($J284,M$6),'State Landscape Data'!$M$6:$AE$6,0)),'State Landscape Data'!$B$8:$B$57,$C284,'State Landscape Data'!$C$8:$C$57,$D284))</f>
        <v>0</v>
      </c>
      <c r="N284" s="154">
        <f>IF(ISNA(SUMIFS(INDEX('State Landscape Data'!$M$8:$AE$57,0,MATCH(CONCATENATE($J284,N$6),'State Landscape Data'!$M$6:$AE$6,0)),'State Landscape Data'!$B$8:$B$57,$C284,'State Landscape Data'!$C$8:$C$57,$D284)),"-",SUMIFS(INDEX('State Landscape Data'!$M$8:$AE$57,0,MATCH(CONCATENATE($J284,N$6),'State Landscape Data'!$M$6:$AE$6,0)),'State Landscape Data'!$B$8:$B$57,$C284,'State Landscape Data'!$C$8:$C$57,$D284))</f>
        <v>0</v>
      </c>
    </row>
    <row r="285" spans="2:14" x14ac:dyDescent="0.35">
      <c r="B285" s="37" t="s">
        <v>80</v>
      </c>
      <c r="C285" s="38" t="str">
        <f>IF(ISBLANK('State Landscape Data'!$B$38),"-",'State Landscape Data'!$B$38)</f>
        <v>-</v>
      </c>
      <c r="D285" s="38" t="str">
        <f>IF(ISBLANK('State Landscape Data'!$C$38),"-",'State Landscape Data'!$C$38)</f>
        <v>-</v>
      </c>
      <c r="E285" s="38" t="str">
        <f>IF(ISBLANK('State Landscape Data'!$D$38),"-",'State Landscape Data'!$D$38)</f>
        <v>-</v>
      </c>
      <c r="F285" s="38" t="str">
        <f>IF(ISBLANK('State Landscape Data'!$E$38),"-",'State Landscape Data'!$E$38)</f>
        <v>-</v>
      </c>
      <c r="G285" s="38" t="str">
        <f>IF(ISBLANK('State Landscape Data'!$F$38),"-",'State Landscape Data'!$F$38)</f>
        <v>-</v>
      </c>
      <c r="H285" s="38">
        <v>4</v>
      </c>
      <c r="I285" s="38" t="s">
        <v>65</v>
      </c>
      <c r="J285" s="38" t="str">
        <f t="shared" si="34"/>
        <v>4Goal</v>
      </c>
      <c r="K285" s="38" t="str">
        <f>IF(ISBLANK('State Landscape Data'!$K$38),"-",'State Landscape Data'!$K$38)</f>
        <v>-</v>
      </c>
      <c r="L285" s="43" t="str">
        <f>IF(ISNA(SUMIFS(INDEX('State Landscape Data'!$M$8:$AE$57,0,MATCH(CONCATENATE($J285,L$6),'State Landscape Data'!$M$6:$AE$6,0)),'State Landscape Data'!$B$8:$B$57,$C285,'State Landscape Data'!$C$8:$C$57,$D285)),"-",SUMIFS(INDEX('State Landscape Data'!$M$8:$AE$57,0,MATCH(CONCATENATE($J285,L$6),'State Landscape Data'!$M$6:$AE$6,0)),'State Landscape Data'!$B$8:$B$57,$C285,'State Landscape Data'!$C$8:$C$57,$D285))</f>
        <v>-</v>
      </c>
      <c r="M285" s="43" t="str">
        <f>IF(ISNA(SUMIFS(INDEX('State Landscape Data'!$M$8:$AE$57,0,MATCH(CONCATENATE($J285,M$6),'State Landscape Data'!$M$6:$AE$6,0)),'State Landscape Data'!$B$8:$B$57,$C285,'State Landscape Data'!$C$8:$C$57,$D285)),"-",SUMIFS(INDEX('State Landscape Data'!$M$8:$AE$57,0,MATCH(CONCATENATE($J285,M$6),'State Landscape Data'!$M$6:$AE$6,0)),'State Landscape Data'!$B$8:$B$57,$C285,'State Landscape Data'!$C$8:$C$57,$D285))</f>
        <v>-</v>
      </c>
      <c r="N285" s="154">
        <f>IF(ISNA(SUMIFS(INDEX('State Landscape Data'!$M$8:$AE$57,0,MATCH(CONCATENATE($J285,N$6),'State Landscape Data'!$M$6:$AE$6,0)),'State Landscape Data'!$B$8:$B$57,$C285,'State Landscape Data'!$C$8:$C$57,$D285)),"-",SUMIFS(INDEX('State Landscape Data'!$M$8:$AE$57,0,MATCH(CONCATENATE($J285,N$6),'State Landscape Data'!$M$6:$AE$6,0)),'State Landscape Data'!$B$8:$B$57,$C285,'State Landscape Data'!$C$8:$C$57,$D285))</f>
        <v>0</v>
      </c>
    </row>
    <row r="286" spans="2:14" x14ac:dyDescent="0.35">
      <c r="B286" s="37" t="s">
        <v>80</v>
      </c>
      <c r="C286" s="38" t="str">
        <f>IF(ISBLANK('State Landscape Data'!$B$39),"-",'State Landscape Data'!$B$39)</f>
        <v>-</v>
      </c>
      <c r="D286" s="38" t="str">
        <f>IF(ISBLANK('State Landscape Data'!$C$39),"-",'State Landscape Data'!$C$39)</f>
        <v>-</v>
      </c>
      <c r="E286" s="38" t="str">
        <f>IF(ISBLANK('State Landscape Data'!$D$39),"-",'State Landscape Data'!$D$39)</f>
        <v>-</v>
      </c>
      <c r="F286" s="38" t="str">
        <f>IF(ISBLANK('State Landscape Data'!$E$39),"-",'State Landscape Data'!$E$39)</f>
        <v>-</v>
      </c>
      <c r="G286" s="38" t="str">
        <f>IF(ISBLANK('State Landscape Data'!$F$39),"-",'State Landscape Data'!$F$39)</f>
        <v>-</v>
      </c>
      <c r="H286" s="38" t="s">
        <v>64</v>
      </c>
      <c r="I286" s="38" t="s">
        <v>64</v>
      </c>
      <c r="J286" s="38" t="str">
        <f t="shared" si="30"/>
        <v>BaselineBaseline</v>
      </c>
      <c r="K286" s="38" t="str">
        <f>IF(ISBLANK('State Landscape Data'!$K$39),"-",'State Landscape Data'!$K$39)</f>
        <v>-</v>
      </c>
      <c r="L286" s="43">
        <f>IF(ISNA(SUMIFS(INDEX('State Landscape Data'!$M$8:$AE$57,0,MATCH(CONCATENATE($J286,L$6),'State Landscape Data'!$M$6:$AE$6,0)),'State Landscape Data'!$B$8:$B$57,$C286,'State Landscape Data'!$C$8:$C$57,$D286)),"-",SUMIFS(INDEX('State Landscape Data'!$M$8:$AE$57,0,MATCH(CONCATENATE($J286,L$6),'State Landscape Data'!$M$6:$AE$6,0)),'State Landscape Data'!$B$8:$B$57,$C286,'State Landscape Data'!$C$8:$C$57,$D286))</f>
        <v>0</v>
      </c>
      <c r="M286" s="43">
        <f>IF(ISNA(SUMIFS(INDEX('State Landscape Data'!$M$8:$AE$57,0,MATCH(CONCATENATE($J286,M$6),'State Landscape Data'!$M$6:$AE$6,0)),'State Landscape Data'!$B$8:$B$57,$C286,'State Landscape Data'!$C$8:$C$57,$D286)),"-",SUMIFS(INDEX('State Landscape Data'!$M$8:$AE$57,0,MATCH(CONCATENATE($J286,M$6),'State Landscape Data'!$M$6:$AE$6,0)),'State Landscape Data'!$B$8:$B$57,$C286,'State Landscape Data'!$C$8:$C$57,$D286))</f>
        <v>0</v>
      </c>
      <c r="N286" s="154">
        <f>IF(ISNA(SUMIFS(INDEX('State Landscape Data'!$M$8:$AE$57,0,MATCH(CONCATENATE($J286,N$6),'State Landscape Data'!$M$6:$AE$6,0)),'State Landscape Data'!$B$8:$B$57,$C286,'State Landscape Data'!$C$8:$C$57,$D286)),"-",SUMIFS(INDEX('State Landscape Data'!$M$8:$AE$57,0,MATCH(CONCATENATE($J286,N$6),'State Landscape Data'!$M$6:$AE$6,0)),'State Landscape Data'!$B$8:$B$57,$C286,'State Landscape Data'!$C$8:$C$57,$D286))</f>
        <v>0</v>
      </c>
    </row>
    <row r="287" spans="2:14" x14ac:dyDescent="0.35">
      <c r="B287" s="37" t="s">
        <v>80</v>
      </c>
      <c r="C287" s="38" t="str">
        <f>IF(ISBLANK('State Landscape Data'!$B$39),"-",'State Landscape Data'!$B$39)</f>
        <v>-</v>
      </c>
      <c r="D287" s="38" t="str">
        <f>IF(ISBLANK('State Landscape Data'!$C$39),"-",'State Landscape Data'!$C$39)</f>
        <v>-</v>
      </c>
      <c r="E287" s="38" t="str">
        <f>IF(ISBLANK('State Landscape Data'!$D$39),"-",'State Landscape Data'!$D$39)</f>
        <v>-</v>
      </c>
      <c r="F287" s="38" t="str">
        <f>IF(ISBLANK('State Landscape Data'!$E$39),"-",'State Landscape Data'!$E$39)</f>
        <v>-</v>
      </c>
      <c r="G287" s="38" t="str">
        <f>IF(ISBLANK('State Landscape Data'!$F$39),"-",'State Landscape Data'!$F$39)</f>
        <v>-</v>
      </c>
      <c r="H287" s="38">
        <v>1</v>
      </c>
      <c r="I287" s="38">
        <v>5</v>
      </c>
      <c r="J287" s="38" t="str">
        <f t="shared" si="30"/>
        <v>15</v>
      </c>
      <c r="K287" s="38" t="str">
        <f>IF(ISBLANK('State Landscape Data'!$K$39),"-",'State Landscape Data'!$K$39)</f>
        <v>-</v>
      </c>
      <c r="L287" s="43">
        <f>IF(ISNA(SUMIFS(INDEX('State Landscape Data'!$M$8:$AE$57,0,MATCH(CONCATENATE($J287,L$6),'State Landscape Data'!$M$6:$AE$6,0)),'State Landscape Data'!$B$8:$B$57,$C287,'State Landscape Data'!$C$8:$C$57,$D287)),"-",SUMIFS(INDEX('State Landscape Data'!$M$8:$AE$57,0,MATCH(CONCATENATE($J287,L$6),'State Landscape Data'!$M$6:$AE$6,0)),'State Landscape Data'!$B$8:$B$57,$C287,'State Landscape Data'!$C$8:$C$57,$D287))</f>
        <v>0</v>
      </c>
      <c r="M287" s="43">
        <f>IF(ISNA(SUMIFS(INDEX('State Landscape Data'!$M$8:$AE$57,0,MATCH(CONCATENATE($J287,M$6),'State Landscape Data'!$M$6:$AE$6,0)),'State Landscape Data'!$B$8:$B$57,$C287,'State Landscape Data'!$C$8:$C$57,$D287)),"-",SUMIFS(INDEX('State Landscape Data'!$M$8:$AE$57,0,MATCH(CONCATENATE($J287,M$6),'State Landscape Data'!$M$6:$AE$6,0)),'State Landscape Data'!$B$8:$B$57,$C287,'State Landscape Data'!$C$8:$C$57,$D287))</f>
        <v>0</v>
      </c>
      <c r="N287" s="154">
        <f>IF(ISNA(SUMIFS(INDEX('State Landscape Data'!$M$8:$AE$57,0,MATCH(CONCATENATE($J287,N$6),'State Landscape Data'!$M$6:$AE$6,0)),'State Landscape Data'!$B$8:$B$57,$C287,'State Landscape Data'!$C$8:$C$57,$D287)),"-",SUMIFS(INDEX('State Landscape Data'!$M$8:$AE$57,0,MATCH(CONCATENATE($J287,N$6),'State Landscape Data'!$M$6:$AE$6,0)),'State Landscape Data'!$B$8:$B$57,$C287,'State Landscape Data'!$C$8:$C$57,$D287))</f>
        <v>0</v>
      </c>
    </row>
    <row r="288" spans="2:14" x14ac:dyDescent="0.35">
      <c r="B288" s="37" t="s">
        <v>80</v>
      </c>
      <c r="C288" s="38" t="str">
        <f>IF(ISBLANK('State Landscape Data'!$B$39),"-",'State Landscape Data'!$B$39)</f>
        <v>-</v>
      </c>
      <c r="D288" s="38" t="str">
        <f>IF(ISBLANK('State Landscape Data'!$C$39),"-",'State Landscape Data'!$C$39)</f>
        <v>-</v>
      </c>
      <c r="E288" s="38" t="str">
        <f>IF(ISBLANK('State Landscape Data'!$D$39),"-",'State Landscape Data'!$D$39)</f>
        <v>-</v>
      </c>
      <c r="F288" s="38" t="str">
        <f>IF(ISBLANK('State Landscape Data'!$E$39),"-",'State Landscape Data'!$E$39)</f>
        <v>-</v>
      </c>
      <c r="G288" s="38" t="str">
        <f>IF(ISBLANK('State Landscape Data'!$F$39),"-",'State Landscape Data'!$F$39)</f>
        <v>-</v>
      </c>
      <c r="H288" s="38">
        <v>1</v>
      </c>
      <c r="I288" s="38" t="s">
        <v>65</v>
      </c>
      <c r="J288" s="38" t="str">
        <f t="shared" si="30"/>
        <v>1Goal</v>
      </c>
      <c r="K288" s="38" t="str">
        <f>IF(ISBLANK('State Landscape Data'!$K$39),"-",'State Landscape Data'!$K$39)</f>
        <v>-</v>
      </c>
      <c r="L288" s="43" t="str">
        <f>IF(ISNA(SUMIFS(INDEX('State Landscape Data'!$M$8:$AE$57,0,MATCH(CONCATENATE($J288,L$6),'State Landscape Data'!$M$6:$AE$6,0)),'State Landscape Data'!$B$8:$B$57,$C288,'State Landscape Data'!$C$8:$C$57,$D288)),"-",SUMIFS(INDEX('State Landscape Data'!$M$8:$AE$57,0,MATCH(CONCATENATE($J288,L$6),'State Landscape Data'!$M$6:$AE$6,0)),'State Landscape Data'!$B$8:$B$57,$C288,'State Landscape Data'!$C$8:$C$57,$D288))</f>
        <v>-</v>
      </c>
      <c r="M288" s="43" t="str">
        <f>IF(ISNA(SUMIFS(INDEX('State Landscape Data'!$M$8:$AE$57,0,MATCH(CONCATENATE($J288,M$6),'State Landscape Data'!$M$6:$AE$6,0)),'State Landscape Data'!$B$8:$B$57,$C288,'State Landscape Data'!$C$8:$C$57,$D288)),"-",SUMIFS(INDEX('State Landscape Data'!$M$8:$AE$57,0,MATCH(CONCATENATE($J288,M$6),'State Landscape Data'!$M$6:$AE$6,0)),'State Landscape Data'!$B$8:$B$57,$C288,'State Landscape Data'!$C$8:$C$57,$D288))</f>
        <v>-</v>
      </c>
      <c r="N288" s="154">
        <f>IF(ISNA(SUMIFS(INDEX('State Landscape Data'!$M$8:$AE$57,0,MATCH(CONCATENATE($J288,N$6),'State Landscape Data'!$M$6:$AE$6,0)),'State Landscape Data'!$B$8:$B$57,$C288,'State Landscape Data'!$C$8:$C$57,$D288)),"-",SUMIFS(INDEX('State Landscape Data'!$M$8:$AE$57,0,MATCH(CONCATENATE($J288,N$6),'State Landscape Data'!$M$6:$AE$6,0)),'State Landscape Data'!$B$8:$B$57,$C288,'State Landscape Data'!$C$8:$C$57,$D288))</f>
        <v>0</v>
      </c>
    </row>
    <row r="289" spans="2:14" x14ac:dyDescent="0.35">
      <c r="B289" s="37" t="s">
        <v>80</v>
      </c>
      <c r="C289" s="38" t="str">
        <f>IF(ISBLANK('State Landscape Data'!$B$39),"-",'State Landscape Data'!$B$39)</f>
        <v>-</v>
      </c>
      <c r="D289" s="38" t="str">
        <f>IF(ISBLANK('State Landscape Data'!$C$39),"-",'State Landscape Data'!$C$39)</f>
        <v>-</v>
      </c>
      <c r="E289" s="38" t="str">
        <f>IF(ISBLANK('State Landscape Data'!$D$39),"-",'State Landscape Data'!$D$39)</f>
        <v>-</v>
      </c>
      <c r="F289" s="38" t="str">
        <f>IF(ISBLANK('State Landscape Data'!$E$39),"-",'State Landscape Data'!$E$39)</f>
        <v>-</v>
      </c>
      <c r="G289" s="38" t="str">
        <f>IF(ISBLANK('State Landscape Data'!$F$39),"-",'State Landscape Data'!$F$39)</f>
        <v>-</v>
      </c>
      <c r="H289" s="38">
        <v>2</v>
      </c>
      <c r="I289" s="38">
        <v>5</v>
      </c>
      <c r="J289" s="38" t="str">
        <f t="shared" si="30"/>
        <v>25</v>
      </c>
      <c r="K289" s="38" t="str">
        <f>IF(ISBLANK('State Landscape Data'!$K$39),"-",'State Landscape Data'!$K$39)</f>
        <v>-</v>
      </c>
      <c r="L289" s="43">
        <f>IF(ISNA(SUMIFS(INDEX('State Landscape Data'!$M$8:$AE$57,0,MATCH(CONCATENATE($J289,L$6),'State Landscape Data'!$M$6:$AE$6,0)),'State Landscape Data'!$B$8:$B$57,$C289,'State Landscape Data'!$C$8:$C$57,$D289)),"-",SUMIFS(INDEX('State Landscape Data'!$M$8:$AE$57,0,MATCH(CONCATENATE($J289,L$6),'State Landscape Data'!$M$6:$AE$6,0)),'State Landscape Data'!$B$8:$B$57,$C289,'State Landscape Data'!$C$8:$C$57,$D289))</f>
        <v>0</v>
      </c>
      <c r="M289" s="43">
        <f>IF(ISNA(SUMIFS(INDEX('State Landscape Data'!$M$8:$AE$57,0,MATCH(CONCATENATE($J289,M$6),'State Landscape Data'!$M$6:$AE$6,0)),'State Landscape Data'!$B$8:$B$57,$C289,'State Landscape Data'!$C$8:$C$57,$D289)),"-",SUMIFS(INDEX('State Landscape Data'!$M$8:$AE$57,0,MATCH(CONCATENATE($J289,M$6),'State Landscape Data'!$M$6:$AE$6,0)),'State Landscape Data'!$B$8:$B$57,$C289,'State Landscape Data'!$C$8:$C$57,$D289))</f>
        <v>0</v>
      </c>
      <c r="N289" s="154">
        <f>IF(ISNA(SUMIFS(INDEX('State Landscape Data'!$M$8:$AE$57,0,MATCH(CONCATENATE($J289,N$6),'State Landscape Data'!$M$6:$AE$6,0)),'State Landscape Data'!$B$8:$B$57,$C289,'State Landscape Data'!$C$8:$C$57,$D289)),"-",SUMIFS(INDEX('State Landscape Data'!$M$8:$AE$57,0,MATCH(CONCATENATE($J289,N$6),'State Landscape Data'!$M$6:$AE$6,0)),'State Landscape Data'!$B$8:$B$57,$C289,'State Landscape Data'!$C$8:$C$57,$D289))</f>
        <v>0</v>
      </c>
    </row>
    <row r="290" spans="2:14" x14ac:dyDescent="0.35">
      <c r="B290" s="37" t="s">
        <v>80</v>
      </c>
      <c r="C290" s="38" t="str">
        <f>IF(ISBLANK('State Landscape Data'!$B$39),"-",'State Landscape Data'!$B$39)</f>
        <v>-</v>
      </c>
      <c r="D290" s="38" t="str">
        <f>IF(ISBLANK('State Landscape Data'!$C$39),"-",'State Landscape Data'!$C$39)</f>
        <v>-</v>
      </c>
      <c r="E290" s="38" t="str">
        <f>IF(ISBLANK('State Landscape Data'!$D$39),"-",'State Landscape Data'!$D$39)</f>
        <v>-</v>
      </c>
      <c r="F290" s="38" t="str">
        <f>IF(ISBLANK('State Landscape Data'!$E$39),"-",'State Landscape Data'!$E$39)</f>
        <v>-</v>
      </c>
      <c r="G290" s="38" t="str">
        <f>IF(ISBLANK('State Landscape Data'!$F$39),"-",'State Landscape Data'!$F$39)</f>
        <v>-</v>
      </c>
      <c r="H290" s="38">
        <v>2</v>
      </c>
      <c r="I290" s="38" t="s">
        <v>65</v>
      </c>
      <c r="J290" s="38" t="str">
        <f t="shared" si="30"/>
        <v>2Goal</v>
      </c>
      <c r="K290" s="38" t="str">
        <f>IF(ISBLANK('State Landscape Data'!$K$39),"-",'State Landscape Data'!$K$39)</f>
        <v>-</v>
      </c>
      <c r="L290" s="43" t="str">
        <f>IF(ISNA(SUMIFS(INDEX('State Landscape Data'!$M$8:$AE$57,0,MATCH(CONCATENATE($J290,L$6),'State Landscape Data'!$M$6:$AE$6,0)),'State Landscape Data'!$B$8:$B$57,$C290,'State Landscape Data'!$C$8:$C$57,$D290)),"-",SUMIFS(INDEX('State Landscape Data'!$M$8:$AE$57,0,MATCH(CONCATENATE($J290,L$6),'State Landscape Data'!$M$6:$AE$6,0)),'State Landscape Data'!$B$8:$B$57,$C290,'State Landscape Data'!$C$8:$C$57,$D290))</f>
        <v>-</v>
      </c>
      <c r="M290" s="43" t="str">
        <f>IF(ISNA(SUMIFS(INDEX('State Landscape Data'!$M$8:$AE$57,0,MATCH(CONCATENATE($J290,M$6),'State Landscape Data'!$M$6:$AE$6,0)),'State Landscape Data'!$B$8:$B$57,$C290,'State Landscape Data'!$C$8:$C$57,$D290)),"-",SUMIFS(INDEX('State Landscape Data'!$M$8:$AE$57,0,MATCH(CONCATENATE($J290,M$6),'State Landscape Data'!$M$6:$AE$6,0)),'State Landscape Data'!$B$8:$B$57,$C290,'State Landscape Data'!$C$8:$C$57,$D290))</f>
        <v>-</v>
      </c>
      <c r="N290" s="154">
        <f>IF(ISNA(SUMIFS(INDEX('State Landscape Data'!$M$8:$AE$57,0,MATCH(CONCATENATE($J290,N$6),'State Landscape Data'!$M$6:$AE$6,0)),'State Landscape Data'!$B$8:$B$57,$C290,'State Landscape Data'!$C$8:$C$57,$D290)),"-",SUMIFS(INDEX('State Landscape Data'!$M$8:$AE$57,0,MATCH(CONCATENATE($J290,N$6),'State Landscape Data'!$M$6:$AE$6,0)),'State Landscape Data'!$B$8:$B$57,$C290,'State Landscape Data'!$C$8:$C$57,$D290))</f>
        <v>0</v>
      </c>
    </row>
    <row r="291" spans="2:14" x14ac:dyDescent="0.35">
      <c r="B291" s="37" t="s">
        <v>80</v>
      </c>
      <c r="C291" s="38" t="str">
        <f>IF(ISBLANK('State Landscape Data'!$B$39),"-",'State Landscape Data'!$B$39)</f>
        <v>-</v>
      </c>
      <c r="D291" s="38" t="str">
        <f>IF(ISBLANK('State Landscape Data'!$C$39),"-",'State Landscape Data'!$C$39)</f>
        <v>-</v>
      </c>
      <c r="E291" s="38" t="str">
        <f>IF(ISBLANK('State Landscape Data'!$D$39),"-",'State Landscape Data'!$D$39)</f>
        <v>-</v>
      </c>
      <c r="F291" s="38" t="str">
        <f>IF(ISBLANK('State Landscape Data'!$E$39),"-",'State Landscape Data'!$E$39)</f>
        <v>-</v>
      </c>
      <c r="G291" s="38" t="str">
        <f>IF(ISBLANK('State Landscape Data'!$F$39),"-",'State Landscape Data'!$F$39)</f>
        <v>-</v>
      </c>
      <c r="H291" s="38">
        <v>3</v>
      </c>
      <c r="I291" s="38">
        <v>5</v>
      </c>
      <c r="J291" s="38" t="str">
        <f t="shared" si="30"/>
        <v>35</v>
      </c>
      <c r="K291" s="38" t="str">
        <f>IF(ISBLANK('State Landscape Data'!$K$39),"-",'State Landscape Data'!$K$39)</f>
        <v>-</v>
      </c>
      <c r="L291" s="43">
        <f>IF(ISNA(SUMIFS(INDEX('State Landscape Data'!$M$8:$AE$57,0,MATCH(CONCATENATE($J291,L$6),'State Landscape Data'!$M$6:$AE$6,0)),'State Landscape Data'!$B$8:$B$57,$C291,'State Landscape Data'!$C$8:$C$57,$D291)),"-",SUMIFS(INDEX('State Landscape Data'!$M$8:$AE$57,0,MATCH(CONCATENATE($J291,L$6),'State Landscape Data'!$M$6:$AE$6,0)),'State Landscape Data'!$B$8:$B$57,$C291,'State Landscape Data'!$C$8:$C$57,$D291))</f>
        <v>0</v>
      </c>
      <c r="M291" s="43">
        <f>IF(ISNA(SUMIFS(INDEX('State Landscape Data'!$M$8:$AE$57,0,MATCH(CONCATENATE($J291,M$6),'State Landscape Data'!$M$6:$AE$6,0)),'State Landscape Data'!$B$8:$B$57,$C291,'State Landscape Data'!$C$8:$C$57,$D291)),"-",SUMIFS(INDEX('State Landscape Data'!$M$8:$AE$57,0,MATCH(CONCATENATE($J291,M$6),'State Landscape Data'!$M$6:$AE$6,0)),'State Landscape Data'!$B$8:$B$57,$C291,'State Landscape Data'!$C$8:$C$57,$D291))</f>
        <v>0</v>
      </c>
      <c r="N291" s="154">
        <f>IF(ISNA(SUMIFS(INDEX('State Landscape Data'!$M$8:$AE$57,0,MATCH(CONCATENATE($J291,N$6),'State Landscape Data'!$M$6:$AE$6,0)),'State Landscape Data'!$B$8:$B$57,$C291,'State Landscape Data'!$C$8:$C$57,$D291)),"-",SUMIFS(INDEX('State Landscape Data'!$M$8:$AE$57,0,MATCH(CONCATENATE($J291,N$6),'State Landscape Data'!$M$6:$AE$6,0)),'State Landscape Data'!$B$8:$B$57,$C291,'State Landscape Data'!$C$8:$C$57,$D291))</f>
        <v>0</v>
      </c>
    </row>
    <row r="292" spans="2:14" x14ac:dyDescent="0.35">
      <c r="B292" s="37" t="s">
        <v>80</v>
      </c>
      <c r="C292" s="38" t="str">
        <f>IF(ISBLANK('State Landscape Data'!$B$39),"-",'State Landscape Data'!$B$39)</f>
        <v>-</v>
      </c>
      <c r="D292" s="38" t="str">
        <f>IF(ISBLANK('State Landscape Data'!$C$39),"-",'State Landscape Data'!$C$39)</f>
        <v>-</v>
      </c>
      <c r="E292" s="38" t="str">
        <f>IF(ISBLANK('State Landscape Data'!$D$39),"-",'State Landscape Data'!$D$39)</f>
        <v>-</v>
      </c>
      <c r="F292" s="38" t="str">
        <f>IF(ISBLANK('State Landscape Data'!$E$39),"-",'State Landscape Data'!$E$39)</f>
        <v>-</v>
      </c>
      <c r="G292" s="38" t="str">
        <f>IF(ISBLANK('State Landscape Data'!$F$39),"-",'State Landscape Data'!$F$39)</f>
        <v>-</v>
      </c>
      <c r="H292" s="38">
        <v>3</v>
      </c>
      <c r="I292" s="38" t="s">
        <v>65</v>
      </c>
      <c r="J292" s="38" t="str">
        <f t="shared" si="30"/>
        <v>3Goal</v>
      </c>
      <c r="K292" s="38" t="str">
        <f>IF(ISBLANK('State Landscape Data'!$K$39),"-",'State Landscape Data'!$K$39)</f>
        <v>-</v>
      </c>
      <c r="L292" s="43" t="str">
        <f>IF(ISNA(SUMIFS(INDEX('State Landscape Data'!$M$8:$AE$57,0,MATCH(CONCATENATE($J292,L$6),'State Landscape Data'!$M$6:$AE$6,0)),'State Landscape Data'!$B$8:$B$57,$C292,'State Landscape Data'!$C$8:$C$57,$D292)),"-",SUMIFS(INDEX('State Landscape Data'!$M$8:$AE$57,0,MATCH(CONCATENATE($J292,L$6),'State Landscape Data'!$M$6:$AE$6,0)),'State Landscape Data'!$B$8:$B$57,$C292,'State Landscape Data'!$C$8:$C$57,$D292))</f>
        <v>-</v>
      </c>
      <c r="M292" s="43" t="str">
        <f>IF(ISNA(SUMIFS(INDEX('State Landscape Data'!$M$8:$AE$57,0,MATCH(CONCATENATE($J292,M$6),'State Landscape Data'!$M$6:$AE$6,0)),'State Landscape Data'!$B$8:$B$57,$C292,'State Landscape Data'!$C$8:$C$57,$D292)),"-",SUMIFS(INDEX('State Landscape Data'!$M$8:$AE$57,0,MATCH(CONCATENATE($J292,M$6),'State Landscape Data'!$M$6:$AE$6,0)),'State Landscape Data'!$B$8:$B$57,$C292,'State Landscape Data'!$C$8:$C$57,$D292))</f>
        <v>-</v>
      </c>
      <c r="N292" s="154">
        <f>IF(ISNA(SUMIFS(INDEX('State Landscape Data'!$M$8:$AE$57,0,MATCH(CONCATENATE($J292,N$6),'State Landscape Data'!$M$6:$AE$6,0)),'State Landscape Data'!$B$8:$B$57,$C292,'State Landscape Data'!$C$8:$C$57,$D292)),"-",SUMIFS(INDEX('State Landscape Data'!$M$8:$AE$57,0,MATCH(CONCATENATE($J292,N$6),'State Landscape Data'!$M$6:$AE$6,0)),'State Landscape Data'!$B$8:$B$57,$C292,'State Landscape Data'!$C$8:$C$57,$D292))</f>
        <v>0</v>
      </c>
    </row>
    <row r="293" spans="2:14" x14ac:dyDescent="0.35">
      <c r="B293" s="37" t="s">
        <v>80</v>
      </c>
      <c r="C293" s="38" t="str">
        <f>IF(ISBLANK('State Landscape Data'!$B$39),"-",'State Landscape Data'!$B$39)</f>
        <v>-</v>
      </c>
      <c r="D293" s="38" t="str">
        <f>IF(ISBLANK('State Landscape Data'!$C$39),"-",'State Landscape Data'!$C$39)</f>
        <v>-</v>
      </c>
      <c r="E293" s="38" t="str">
        <f>IF(ISBLANK('State Landscape Data'!$D$39),"-",'State Landscape Data'!$D$39)</f>
        <v>-</v>
      </c>
      <c r="F293" s="38" t="str">
        <f>IF(ISBLANK('State Landscape Data'!$E$39),"-",'State Landscape Data'!$E$39)</f>
        <v>-</v>
      </c>
      <c r="G293" s="38" t="str">
        <f>IF(ISBLANK('State Landscape Data'!$F$39),"-",'State Landscape Data'!$F$39)</f>
        <v>-</v>
      </c>
      <c r="H293" s="38">
        <v>4</v>
      </c>
      <c r="I293" s="38">
        <v>5</v>
      </c>
      <c r="J293" s="38" t="str">
        <f t="shared" ref="J293:J294" si="35">CONCATENATE(H293,I293)</f>
        <v>45</v>
      </c>
      <c r="K293" s="38" t="str">
        <f>IF(ISBLANK('State Landscape Data'!$K$39),"-",'State Landscape Data'!$K$39)</f>
        <v>-</v>
      </c>
      <c r="L293" s="43">
        <f>IF(ISNA(SUMIFS(INDEX('State Landscape Data'!$M$8:$AE$57,0,MATCH(CONCATENATE($J293,L$6),'State Landscape Data'!$M$6:$AE$6,0)),'State Landscape Data'!$B$8:$B$57,$C293,'State Landscape Data'!$C$8:$C$57,$D293)),"-",SUMIFS(INDEX('State Landscape Data'!$M$8:$AE$57,0,MATCH(CONCATENATE($J293,L$6),'State Landscape Data'!$M$6:$AE$6,0)),'State Landscape Data'!$B$8:$B$57,$C293,'State Landscape Data'!$C$8:$C$57,$D293))</f>
        <v>0</v>
      </c>
      <c r="M293" s="43">
        <f>IF(ISNA(SUMIFS(INDEX('State Landscape Data'!$M$8:$AE$57,0,MATCH(CONCATENATE($J293,M$6),'State Landscape Data'!$M$6:$AE$6,0)),'State Landscape Data'!$B$8:$B$57,$C293,'State Landscape Data'!$C$8:$C$57,$D293)),"-",SUMIFS(INDEX('State Landscape Data'!$M$8:$AE$57,0,MATCH(CONCATENATE($J293,M$6),'State Landscape Data'!$M$6:$AE$6,0)),'State Landscape Data'!$B$8:$B$57,$C293,'State Landscape Data'!$C$8:$C$57,$D293))</f>
        <v>0</v>
      </c>
      <c r="N293" s="154">
        <f>IF(ISNA(SUMIFS(INDEX('State Landscape Data'!$M$8:$AE$57,0,MATCH(CONCATENATE($J293,N$6),'State Landscape Data'!$M$6:$AE$6,0)),'State Landscape Data'!$B$8:$B$57,$C293,'State Landscape Data'!$C$8:$C$57,$D293)),"-",SUMIFS(INDEX('State Landscape Data'!$M$8:$AE$57,0,MATCH(CONCATENATE($J293,N$6),'State Landscape Data'!$M$6:$AE$6,0)),'State Landscape Data'!$B$8:$B$57,$C293,'State Landscape Data'!$C$8:$C$57,$D293))</f>
        <v>0</v>
      </c>
    </row>
    <row r="294" spans="2:14" x14ac:dyDescent="0.35">
      <c r="B294" s="37" t="s">
        <v>80</v>
      </c>
      <c r="C294" s="38" t="str">
        <f>IF(ISBLANK('State Landscape Data'!$B$39),"-",'State Landscape Data'!$B$39)</f>
        <v>-</v>
      </c>
      <c r="D294" s="38" t="str">
        <f>IF(ISBLANK('State Landscape Data'!$C$39),"-",'State Landscape Data'!$C$39)</f>
        <v>-</v>
      </c>
      <c r="E294" s="38" t="str">
        <f>IF(ISBLANK('State Landscape Data'!$D$39),"-",'State Landscape Data'!$D$39)</f>
        <v>-</v>
      </c>
      <c r="F294" s="38" t="str">
        <f>IF(ISBLANK('State Landscape Data'!$E$39),"-",'State Landscape Data'!$E$39)</f>
        <v>-</v>
      </c>
      <c r="G294" s="38" t="str">
        <f>IF(ISBLANK('State Landscape Data'!$F$39),"-",'State Landscape Data'!$F$39)</f>
        <v>-</v>
      </c>
      <c r="H294" s="38">
        <v>4</v>
      </c>
      <c r="I294" s="38" t="s">
        <v>65</v>
      </c>
      <c r="J294" s="38" t="str">
        <f t="shared" si="35"/>
        <v>4Goal</v>
      </c>
      <c r="K294" s="38" t="str">
        <f>IF(ISBLANK('State Landscape Data'!$K$39),"-",'State Landscape Data'!$K$39)</f>
        <v>-</v>
      </c>
      <c r="L294" s="43" t="str">
        <f>IF(ISNA(SUMIFS(INDEX('State Landscape Data'!$M$8:$AE$57,0,MATCH(CONCATENATE($J294,L$6),'State Landscape Data'!$M$6:$AE$6,0)),'State Landscape Data'!$B$8:$B$57,$C294,'State Landscape Data'!$C$8:$C$57,$D294)),"-",SUMIFS(INDEX('State Landscape Data'!$M$8:$AE$57,0,MATCH(CONCATENATE($J294,L$6),'State Landscape Data'!$M$6:$AE$6,0)),'State Landscape Data'!$B$8:$B$57,$C294,'State Landscape Data'!$C$8:$C$57,$D294))</f>
        <v>-</v>
      </c>
      <c r="M294" s="43" t="str">
        <f>IF(ISNA(SUMIFS(INDEX('State Landscape Data'!$M$8:$AE$57,0,MATCH(CONCATENATE($J294,M$6),'State Landscape Data'!$M$6:$AE$6,0)),'State Landscape Data'!$B$8:$B$57,$C294,'State Landscape Data'!$C$8:$C$57,$D294)),"-",SUMIFS(INDEX('State Landscape Data'!$M$8:$AE$57,0,MATCH(CONCATENATE($J294,M$6),'State Landscape Data'!$M$6:$AE$6,0)),'State Landscape Data'!$B$8:$B$57,$C294,'State Landscape Data'!$C$8:$C$57,$D294))</f>
        <v>-</v>
      </c>
      <c r="N294" s="154">
        <f>IF(ISNA(SUMIFS(INDEX('State Landscape Data'!$M$8:$AE$57,0,MATCH(CONCATENATE($J294,N$6),'State Landscape Data'!$M$6:$AE$6,0)),'State Landscape Data'!$B$8:$B$57,$C294,'State Landscape Data'!$C$8:$C$57,$D294)),"-",SUMIFS(INDEX('State Landscape Data'!$M$8:$AE$57,0,MATCH(CONCATENATE($J294,N$6),'State Landscape Data'!$M$6:$AE$6,0)),'State Landscape Data'!$B$8:$B$57,$C294,'State Landscape Data'!$C$8:$C$57,$D294))</f>
        <v>0</v>
      </c>
    </row>
    <row r="295" spans="2:14" x14ac:dyDescent="0.35">
      <c r="B295" s="37" t="s">
        <v>80</v>
      </c>
      <c r="C295" s="38" t="str">
        <f>IF(ISBLANK('State Landscape Data'!$B$40),"-",'State Landscape Data'!$B$40)</f>
        <v>-</v>
      </c>
      <c r="D295" s="38" t="str">
        <f>IF(ISBLANK('State Landscape Data'!$C$40),"-",'State Landscape Data'!$C$40)</f>
        <v>-</v>
      </c>
      <c r="E295" s="38" t="str">
        <f>IF(ISBLANK('State Landscape Data'!$D$40),"-",'State Landscape Data'!$D$40)</f>
        <v>-</v>
      </c>
      <c r="F295" s="38" t="str">
        <f>IF(ISBLANK('State Landscape Data'!$E$40),"-",'State Landscape Data'!$E$40)</f>
        <v>-</v>
      </c>
      <c r="G295" s="38" t="str">
        <f>IF(ISBLANK('State Landscape Data'!$F$40),"-",'State Landscape Data'!$F$40)</f>
        <v>-</v>
      </c>
      <c r="H295" s="38" t="s">
        <v>64</v>
      </c>
      <c r="I295" s="38" t="s">
        <v>64</v>
      </c>
      <c r="J295" s="38" t="str">
        <f t="shared" si="30"/>
        <v>BaselineBaseline</v>
      </c>
      <c r="K295" s="38" t="str">
        <f>IF(ISBLANK('State Landscape Data'!$K$40),"-",'State Landscape Data'!$K$40)</f>
        <v>-</v>
      </c>
      <c r="L295" s="43">
        <f>IF(ISNA(SUMIFS(INDEX('State Landscape Data'!$M$8:$AE$57,0,MATCH(CONCATENATE($J295,L$6),'State Landscape Data'!$M$6:$AE$6,0)),'State Landscape Data'!$B$8:$B$57,$C295,'State Landscape Data'!$C$8:$C$57,$D295)),"-",SUMIFS(INDEX('State Landscape Data'!$M$8:$AE$57,0,MATCH(CONCATENATE($J295,L$6),'State Landscape Data'!$M$6:$AE$6,0)),'State Landscape Data'!$B$8:$B$57,$C295,'State Landscape Data'!$C$8:$C$57,$D295))</f>
        <v>0</v>
      </c>
      <c r="M295" s="43">
        <f>IF(ISNA(SUMIFS(INDEX('State Landscape Data'!$M$8:$AE$57,0,MATCH(CONCATENATE($J295,M$6),'State Landscape Data'!$M$6:$AE$6,0)),'State Landscape Data'!$B$8:$B$57,$C295,'State Landscape Data'!$C$8:$C$57,$D295)),"-",SUMIFS(INDEX('State Landscape Data'!$M$8:$AE$57,0,MATCH(CONCATENATE($J295,M$6),'State Landscape Data'!$M$6:$AE$6,0)),'State Landscape Data'!$B$8:$B$57,$C295,'State Landscape Data'!$C$8:$C$57,$D295))</f>
        <v>0</v>
      </c>
      <c r="N295" s="154">
        <f>IF(ISNA(SUMIFS(INDEX('State Landscape Data'!$M$8:$AE$57,0,MATCH(CONCATENATE($J295,N$6),'State Landscape Data'!$M$6:$AE$6,0)),'State Landscape Data'!$B$8:$B$57,$C295,'State Landscape Data'!$C$8:$C$57,$D295)),"-",SUMIFS(INDEX('State Landscape Data'!$M$8:$AE$57,0,MATCH(CONCATENATE($J295,N$6),'State Landscape Data'!$M$6:$AE$6,0)),'State Landscape Data'!$B$8:$B$57,$C295,'State Landscape Data'!$C$8:$C$57,$D295))</f>
        <v>0</v>
      </c>
    </row>
    <row r="296" spans="2:14" x14ac:dyDescent="0.35">
      <c r="B296" s="37" t="s">
        <v>80</v>
      </c>
      <c r="C296" s="38" t="str">
        <f>IF(ISBLANK('State Landscape Data'!$B$40),"-",'State Landscape Data'!$B$40)</f>
        <v>-</v>
      </c>
      <c r="D296" s="38" t="str">
        <f>IF(ISBLANK('State Landscape Data'!$C$40),"-",'State Landscape Data'!$C$40)</f>
        <v>-</v>
      </c>
      <c r="E296" s="38" t="str">
        <f>IF(ISBLANK('State Landscape Data'!$D$40),"-",'State Landscape Data'!$D$40)</f>
        <v>-</v>
      </c>
      <c r="F296" s="38" t="str">
        <f>IF(ISBLANK('State Landscape Data'!$E$40),"-",'State Landscape Data'!$E$40)</f>
        <v>-</v>
      </c>
      <c r="G296" s="38" t="str">
        <f>IF(ISBLANK('State Landscape Data'!$F$40),"-",'State Landscape Data'!$F$40)</f>
        <v>-</v>
      </c>
      <c r="H296" s="38">
        <v>1</v>
      </c>
      <c r="I296" s="38">
        <v>5</v>
      </c>
      <c r="J296" s="38" t="str">
        <f t="shared" si="30"/>
        <v>15</v>
      </c>
      <c r="K296" s="38" t="str">
        <f>IF(ISBLANK('State Landscape Data'!$K$40),"-",'State Landscape Data'!$K$40)</f>
        <v>-</v>
      </c>
      <c r="L296" s="43">
        <f>IF(ISNA(SUMIFS(INDEX('State Landscape Data'!$M$8:$AE$57,0,MATCH(CONCATENATE($J296,L$6),'State Landscape Data'!$M$6:$AE$6,0)),'State Landscape Data'!$B$8:$B$57,$C296,'State Landscape Data'!$C$8:$C$57,$D296)),"-",SUMIFS(INDEX('State Landscape Data'!$M$8:$AE$57,0,MATCH(CONCATENATE($J296,L$6),'State Landscape Data'!$M$6:$AE$6,0)),'State Landscape Data'!$B$8:$B$57,$C296,'State Landscape Data'!$C$8:$C$57,$D296))</f>
        <v>0</v>
      </c>
      <c r="M296" s="43">
        <f>IF(ISNA(SUMIFS(INDEX('State Landscape Data'!$M$8:$AE$57,0,MATCH(CONCATENATE($J296,M$6),'State Landscape Data'!$M$6:$AE$6,0)),'State Landscape Data'!$B$8:$B$57,$C296,'State Landscape Data'!$C$8:$C$57,$D296)),"-",SUMIFS(INDEX('State Landscape Data'!$M$8:$AE$57,0,MATCH(CONCATENATE($J296,M$6),'State Landscape Data'!$M$6:$AE$6,0)),'State Landscape Data'!$B$8:$B$57,$C296,'State Landscape Data'!$C$8:$C$57,$D296))</f>
        <v>0</v>
      </c>
      <c r="N296" s="154">
        <f>IF(ISNA(SUMIFS(INDEX('State Landscape Data'!$M$8:$AE$57,0,MATCH(CONCATENATE($J296,N$6),'State Landscape Data'!$M$6:$AE$6,0)),'State Landscape Data'!$B$8:$B$57,$C296,'State Landscape Data'!$C$8:$C$57,$D296)),"-",SUMIFS(INDEX('State Landscape Data'!$M$8:$AE$57,0,MATCH(CONCATENATE($J296,N$6),'State Landscape Data'!$M$6:$AE$6,0)),'State Landscape Data'!$B$8:$B$57,$C296,'State Landscape Data'!$C$8:$C$57,$D296))</f>
        <v>0</v>
      </c>
    </row>
    <row r="297" spans="2:14" x14ac:dyDescent="0.35">
      <c r="B297" s="37" t="s">
        <v>80</v>
      </c>
      <c r="C297" s="38" t="str">
        <f>IF(ISBLANK('State Landscape Data'!$B$40),"-",'State Landscape Data'!$B$40)</f>
        <v>-</v>
      </c>
      <c r="D297" s="38" t="str">
        <f>IF(ISBLANK('State Landscape Data'!$C$40),"-",'State Landscape Data'!$C$40)</f>
        <v>-</v>
      </c>
      <c r="E297" s="38" t="str">
        <f>IF(ISBLANK('State Landscape Data'!$D$40),"-",'State Landscape Data'!$D$40)</f>
        <v>-</v>
      </c>
      <c r="F297" s="38" t="str">
        <f>IF(ISBLANK('State Landscape Data'!$E$40),"-",'State Landscape Data'!$E$40)</f>
        <v>-</v>
      </c>
      <c r="G297" s="38" t="str">
        <f>IF(ISBLANK('State Landscape Data'!$F$40),"-",'State Landscape Data'!$F$40)</f>
        <v>-</v>
      </c>
      <c r="H297" s="38">
        <v>1</v>
      </c>
      <c r="I297" s="38" t="s">
        <v>65</v>
      </c>
      <c r="J297" s="38" t="str">
        <f t="shared" si="30"/>
        <v>1Goal</v>
      </c>
      <c r="K297" s="38" t="str">
        <f>IF(ISBLANK('State Landscape Data'!$K$40),"-",'State Landscape Data'!$K$40)</f>
        <v>-</v>
      </c>
      <c r="L297" s="43" t="str">
        <f>IF(ISNA(SUMIFS(INDEX('State Landscape Data'!$M$8:$AE$57,0,MATCH(CONCATENATE($J297,L$6),'State Landscape Data'!$M$6:$AE$6,0)),'State Landscape Data'!$B$8:$B$57,$C297,'State Landscape Data'!$C$8:$C$57,$D297)),"-",SUMIFS(INDEX('State Landscape Data'!$M$8:$AE$57,0,MATCH(CONCATENATE($J297,L$6),'State Landscape Data'!$M$6:$AE$6,0)),'State Landscape Data'!$B$8:$B$57,$C297,'State Landscape Data'!$C$8:$C$57,$D297))</f>
        <v>-</v>
      </c>
      <c r="M297" s="43" t="str">
        <f>IF(ISNA(SUMIFS(INDEX('State Landscape Data'!$M$8:$AE$57,0,MATCH(CONCATENATE($J297,M$6),'State Landscape Data'!$M$6:$AE$6,0)),'State Landscape Data'!$B$8:$B$57,$C297,'State Landscape Data'!$C$8:$C$57,$D297)),"-",SUMIFS(INDEX('State Landscape Data'!$M$8:$AE$57,0,MATCH(CONCATENATE($J297,M$6),'State Landscape Data'!$M$6:$AE$6,0)),'State Landscape Data'!$B$8:$B$57,$C297,'State Landscape Data'!$C$8:$C$57,$D297))</f>
        <v>-</v>
      </c>
      <c r="N297" s="154">
        <f>IF(ISNA(SUMIFS(INDEX('State Landscape Data'!$M$8:$AE$57,0,MATCH(CONCATENATE($J297,N$6),'State Landscape Data'!$M$6:$AE$6,0)),'State Landscape Data'!$B$8:$B$57,$C297,'State Landscape Data'!$C$8:$C$57,$D297)),"-",SUMIFS(INDEX('State Landscape Data'!$M$8:$AE$57,0,MATCH(CONCATENATE($J297,N$6),'State Landscape Data'!$M$6:$AE$6,0)),'State Landscape Data'!$B$8:$B$57,$C297,'State Landscape Data'!$C$8:$C$57,$D297))</f>
        <v>0</v>
      </c>
    </row>
    <row r="298" spans="2:14" x14ac:dyDescent="0.35">
      <c r="B298" s="37" t="s">
        <v>80</v>
      </c>
      <c r="C298" s="38" t="str">
        <f>IF(ISBLANK('State Landscape Data'!$B$40),"-",'State Landscape Data'!$B$40)</f>
        <v>-</v>
      </c>
      <c r="D298" s="38" t="str">
        <f>IF(ISBLANK('State Landscape Data'!$C$40),"-",'State Landscape Data'!$C$40)</f>
        <v>-</v>
      </c>
      <c r="E298" s="38" t="str">
        <f>IF(ISBLANK('State Landscape Data'!$D$40),"-",'State Landscape Data'!$D$40)</f>
        <v>-</v>
      </c>
      <c r="F298" s="38" t="str">
        <f>IF(ISBLANK('State Landscape Data'!$E$40),"-",'State Landscape Data'!$E$40)</f>
        <v>-</v>
      </c>
      <c r="G298" s="38" t="str">
        <f>IF(ISBLANK('State Landscape Data'!$F$40),"-",'State Landscape Data'!$F$40)</f>
        <v>-</v>
      </c>
      <c r="H298" s="38">
        <v>2</v>
      </c>
      <c r="I298" s="38">
        <v>5</v>
      </c>
      <c r="J298" s="38" t="str">
        <f t="shared" si="30"/>
        <v>25</v>
      </c>
      <c r="K298" s="38" t="str">
        <f>IF(ISBLANK('State Landscape Data'!$K$40),"-",'State Landscape Data'!$K$40)</f>
        <v>-</v>
      </c>
      <c r="L298" s="43">
        <f>IF(ISNA(SUMIFS(INDEX('State Landscape Data'!$M$8:$AE$57,0,MATCH(CONCATENATE($J298,L$6),'State Landscape Data'!$M$6:$AE$6,0)),'State Landscape Data'!$B$8:$B$57,$C298,'State Landscape Data'!$C$8:$C$57,$D298)),"-",SUMIFS(INDEX('State Landscape Data'!$M$8:$AE$57,0,MATCH(CONCATENATE($J298,L$6),'State Landscape Data'!$M$6:$AE$6,0)),'State Landscape Data'!$B$8:$B$57,$C298,'State Landscape Data'!$C$8:$C$57,$D298))</f>
        <v>0</v>
      </c>
      <c r="M298" s="43">
        <f>IF(ISNA(SUMIFS(INDEX('State Landscape Data'!$M$8:$AE$57,0,MATCH(CONCATENATE($J298,M$6),'State Landscape Data'!$M$6:$AE$6,0)),'State Landscape Data'!$B$8:$B$57,$C298,'State Landscape Data'!$C$8:$C$57,$D298)),"-",SUMIFS(INDEX('State Landscape Data'!$M$8:$AE$57,0,MATCH(CONCATENATE($J298,M$6),'State Landscape Data'!$M$6:$AE$6,0)),'State Landscape Data'!$B$8:$B$57,$C298,'State Landscape Data'!$C$8:$C$57,$D298))</f>
        <v>0</v>
      </c>
      <c r="N298" s="154">
        <f>IF(ISNA(SUMIFS(INDEX('State Landscape Data'!$M$8:$AE$57,0,MATCH(CONCATENATE($J298,N$6),'State Landscape Data'!$M$6:$AE$6,0)),'State Landscape Data'!$B$8:$B$57,$C298,'State Landscape Data'!$C$8:$C$57,$D298)),"-",SUMIFS(INDEX('State Landscape Data'!$M$8:$AE$57,0,MATCH(CONCATENATE($J298,N$6),'State Landscape Data'!$M$6:$AE$6,0)),'State Landscape Data'!$B$8:$B$57,$C298,'State Landscape Data'!$C$8:$C$57,$D298))</f>
        <v>0</v>
      </c>
    </row>
    <row r="299" spans="2:14" x14ac:dyDescent="0.35">
      <c r="B299" s="37" t="s">
        <v>80</v>
      </c>
      <c r="C299" s="38" t="str">
        <f>IF(ISBLANK('State Landscape Data'!$B$40),"-",'State Landscape Data'!$B$40)</f>
        <v>-</v>
      </c>
      <c r="D299" s="38" t="str">
        <f>IF(ISBLANK('State Landscape Data'!$C$40),"-",'State Landscape Data'!$C$40)</f>
        <v>-</v>
      </c>
      <c r="E299" s="38" t="str">
        <f>IF(ISBLANK('State Landscape Data'!$D$40),"-",'State Landscape Data'!$D$40)</f>
        <v>-</v>
      </c>
      <c r="F299" s="38" t="str">
        <f>IF(ISBLANK('State Landscape Data'!$E$40),"-",'State Landscape Data'!$E$40)</f>
        <v>-</v>
      </c>
      <c r="G299" s="38" t="str">
        <f>IF(ISBLANK('State Landscape Data'!$F$40),"-",'State Landscape Data'!$F$40)</f>
        <v>-</v>
      </c>
      <c r="H299" s="38">
        <v>2</v>
      </c>
      <c r="I299" s="38" t="s">
        <v>65</v>
      </c>
      <c r="J299" s="38" t="str">
        <f t="shared" si="30"/>
        <v>2Goal</v>
      </c>
      <c r="K299" s="38" t="str">
        <f>IF(ISBLANK('State Landscape Data'!$K$40),"-",'State Landscape Data'!$K$40)</f>
        <v>-</v>
      </c>
      <c r="L299" s="43" t="str">
        <f>IF(ISNA(SUMIFS(INDEX('State Landscape Data'!$M$8:$AE$57,0,MATCH(CONCATENATE($J299,L$6),'State Landscape Data'!$M$6:$AE$6,0)),'State Landscape Data'!$B$8:$B$57,$C299,'State Landscape Data'!$C$8:$C$57,$D299)),"-",SUMIFS(INDEX('State Landscape Data'!$M$8:$AE$57,0,MATCH(CONCATENATE($J299,L$6),'State Landscape Data'!$M$6:$AE$6,0)),'State Landscape Data'!$B$8:$B$57,$C299,'State Landscape Data'!$C$8:$C$57,$D299))</f>
        <v>-</v>
      </c>
      <c r="M299" s="43" t="str">
        <f>IF(ISNA(SUMIFS(INDEX('State Landscape Data'!$M$8:$AE$57,0,MATCH(CONCATENATE($J299,M$6),'State Landscape Data'!$M$6:$AE$6,0)),'State Landscape Data'!$B$8:$B$57,$C299,'State Landscape Data'!$C$8:$C$57,$D299)),"-",SUMIFS(INDEX('State Landscape Data'!$M$8:$AE$57,0,MATCH(CONCATENATE($J299,M$6),'State Landscape Data'!$M$6:$AE$6,0)),'State Landscape Data'!$B$8:$B$57,$C299,'State Landscape Data'!$C$8:$C$57,$D299))</f>
        <v>-</v>
      </c>
      <c r="N299" s="154">
        <f>IF(ISNA(SUMIFS(INDEX('State Landscape Data'!$M$8:$AE$57,0,MATCH(CONCATENATE($J299,N$6),'State Landscape Data'!$M$6:$AE$6,0)),'State Landscape Data'!$B$8:$B$57,$C299,'State Landscape Data'!$C$8:$C$57,$D299)),"-",SUMIFS(INDEX('State Landscape Data'!$M$8:$AE$57,0,MATCH(CONCATENATE($J299,N$6),'State Landscape Data'!$M$6:$AE$6,0)),'State Landscape Data'!$B$8:$B$57,$C299,'State Landscape Data'!$C$8:$C$57,$D299))</f>
        <v>0</v>
      </c>
    </row>
    <row r="300" spans="2:14" x14ac:dyDescent="0.35">
      <c r="B300" s="37" t="s">
        <v>80</v>
      </c>
      <c r="C300" s="38" t="str">
        <f>IF(ISBLANK('State Landscape Data'!$B$40),"-",'State Landscape Data'!$B$40)</f>
        <v>-</v>
      </c>
      <c r="D300" s="38" t="str">
        <f>IF(ISBLANK('State Landscape Data'!$C$40),"-",'State Landscape Data'!$C$40)</f>
        <v>-</v>
      </c>
      <c r="E300" s="38" t="str">
        <f>IF(ISBLANK('State Landscape Data'!$D$40),"-",'State Landscape Data'!$D$40)</f>
        <v>-</v>
      </c>
      <c r="F300" s="38" t="str">
        <f>IF(ISBLANK('State Landscape Data'!$E$40),"-",'State Landscape Data'!$E$40)</f>
        <v>-</v>
      </c>
      <c r="G300" s="38" t="str">
        <f>IF(ISBLANK('State Landscape Data'!$F$40),"-",'State Landscape Data'!$F$40)</f>
        <v>-</v>
      </c>
      <c r="H300" s="38">
        <v>3</v>
      </c>
      <c r="I300" s="38">
        <v>5</v>
      </c>
      <c r="J300" s="38" t="str">
        <f t="shared" si="30"/>
        <v>35</v>
      </c>
      <c r="K300" s="38" t="str">
        <f>IF(ISBLANK('State Landscape Data'!$K$40),"-",'State Landscape Data'!$K$40)</f>
        <v>-</v>
      </c>
      <c r="L300" s="43">
        <f>IF(ISNA(SUMIFS(INDEX('State Landscape Data'!$M$8:$AE$57,0,MATCH(CONCATENATE($J300,L$6),'State Landscape Data'!$M$6:$AE$6,0)),'State Landscape Data'!$B$8:$B$57,$C300,'State Landscape Data'!$C$8:$C$57,$D300)),"-",SUMIFS(INDEX('State Landscape Data'!$M$8:$AE$57,0,MATCH(CONCATENATE($J300,L$6),'State Landscape Data'!$M$6:$AE$6,0)),'State Landscape Data'!$B$8:$B$57,$C300,'State Landscape Data'!$C$8:$C$57,$D300))</f>
        <v>0</v>
      </c>
      <c r="M300" s="43">
        <f>IF(ISNA(SUMIFS(INDEX('State Landscape Data'!$M$8:$AE$57,0,MATCH(CONCATENATE($J300,M$6),'State Landscape Data'!$M$6:$AE$6,0)),'State Landscape Data'!$B$8:$B$57,$C300,'State Landscape Data'!$C$8:$C$57,$D300)),"-",SUMIFS(INDEX('State Landscape Data'!$M$8:$AE$57,0,MATCH(CONCATENATE($J300,M$6),'State Landscape Data'!$M$6:$AE$6,0)),'State Landscape Data'!$B$8:$B$57,$C300,'State Landscape Data'!$C$8:$C$57,$D300))</f>
        <v>0</v>
      </c>
      <c r="N300" s="154">
        <f>IF(ISNA(SUMIFS(INDEX('State Landscape Data'!$M$8:$AE$57,0,MATCH(CONCATENATE($J300,N$6),'State Landscape Data'!$M$6:$AE$6,0)),'State Landscape Data'!$B$8:$B$57,$C300,'State Landscape Data'!$C$8:$C$57,$D300)),"-",SUMIFS(INDEX('State Landscape Data'!$M$8:$AE$57,0,MATCH(CONCATENATE($J300,N$6),'State Landscape Data'!$M$6:$AE$6,0)),'State Landscape Data'!$B$8:$B$57,$C300,'State Landscape Data'!$C$8:$C$57,$D300))</f>
        <v>0</v>
      </c>
    </row>
    <row r="301" spans="2:14" x14ac:dyDescent="0.35">
      <c r="B301" s="37" t="s">
        <v>80</v>
      </c>
      <c r="C301" s="38" t="str">
        <f>IF(ISBLANK('State Landscape Data'!$B$40),"-",'State Landscape Data'!$B$40)</f>
        <v>-</v>
      </c>
      <c r="D301" s="38" t="str">
        <f>IF(ISBLANK('State Landscape Data'!$C$40),"-",'State Landscape Data'!$C$40)</f>
        <v>-</v>
      </c>
      <c r="E301" s="38" t="str">
        <f>IF(ISBLANK('State Landscape Data'!$D$40),"-",'State Landscape Data'!$D$40)</f>
        <v>-</v>
      </c>
      <c r="F301" s="38" t="str">
        <f>IF(ISBLANK('State Landscape Data'!$E$40),"-",'State Landscape Data'!$E$40)</f>
        <v>-</v>
      </c>
      <c r="G301" s="38" t="str">
        <f>IF(ISBLANK('State Landscape Data'!$F$40),"-",'State Landscape Data'!$F$40)</f>
        <v>-</v>
      </c>
      <c r="H301" s="38">
        <v>3</v>
      </c>
      <c r="I301" s="38" t="s">
        <v>65</v>
      </c>
      <c r="J301" s="38" t="str">
        <f t="shared" si="30"/>
        <v>3Goal</v>
      </c>
      <c r="K301" s="38" t="str">
        <f>IF(ISBLANK('State Landscape Data'!$K$40),"-",'State Landscape Data'!$K$40)</f>
        <v>-</v>
      </c>
      <c r="L301" s="43" t="str">
        <f>IF(ISNA(SUMIFS(INDEX('State Landscape Data'!$M$8:$AE$57,0,MATCH(CONCATENATE($J301,L$6),'State Landscape Data'!$M$6:$AE$6,0)),'State Landscape Data'!$B$8:$B$57,$C301,'State Landscape Data'!$C$8:$C$57,$D301)),"-",SUMIFS(INDEX('State Landscape Data'!$M$8:$AE$57,0,MATCH(CONCATENATE($J301,L$6),'State Landscape Data'!$M$6:$AE$6,0)),'State Landscape Data'!$B$8:$B$57,$C301,'State Landscape Data'!$C$8:$C$57,$D301))</f>
        <v>-</v>
      </c>
      <c r="M301" s="43" t="str">
        <f>IF(ISNA(SUMIFS(INDEX('State Landscape Data'!$M$8:$AE$57,0,MATCH(CONCATENATE($J301,M$6),'State Landscape Data'!$M$6:$AE$6,0)),'State Landscape Data'!$B$8:$B$57,$C301,'State Landscape Data'!$C$8:$C$57,$D301)),"-",SUMIFS(INDEX('State Landscape Data'!$M$8:$AE$57,0,MATCH(CONCATENATE($J301,M$6),'State Landscape Data'!$M$6:$AE$6,0)),'State Landscape Data'!$B$8:$B$57,$C301,'State Landscape Data'!$C$8:$C$57,$D301))</f>
        <v>-</v>
      </c>
      <c r="N301" s="154">
        <f>IF(ISNA(SUMIFS(INDEX('State Landscape Data'!$M$8:$AE$57,0,MATCH(CONCATENATE($J301,N$6),'State Landscape Data'!$M$6:$AE$6,0)),'State Landscape Data'!$B$8:$B$57,$C301,'State Landscape Data'!$C$8:$C$57,$D301)),"-",SUMIFS(INDEX('State Landscape Data'!$M$8:$AE$57,0,MATCH(CONCATENATE($J301,N$6),'State Landscape Data'!$M$6:$AE$6,0)),'State Landscape Data'!$B$8:$B$57,$C301,'State Landscape Data'!$C$8:$C$57,$D301))</f>
        <v>0</v>
      </c>
    </row>
    <row r="302" spans="2:14" x14ac:dyDescent="0.35">
      <c r="B302" s="37" t="s">
        <v>80</v>
      </c>
      <c r="C302" s="38" t="str">
        <f>IF(ISBLANK('State Landscape Data'!$B$40),"-",'State Landscape Data'!$B$40)</f>
        <v>-</v>
      </c>
      <c r="D302" s="38" t="str">
        <f>IF(ISBLANK('State Landscape Data'!$C$40),"-",'State Landscape Data'!$C$40)</f>
        <v>-</v>
      </c>
      <c r="E302" s="38" t="str">
        <f>IF(ISBLANK('State Landscape Data'!$D$40),"-",'State Landscape Data'!$D$40)</f>
        <v>-</v>
      </c>
      <c r="F302" s="38" t="str">
        <f>IF(ISBLANK('State Landscape Data'!$E$40),"-",'State Landscape Data'!$E$40)</f>
        <v>-</v>
      </c>
      <c r="G302" s="38" t="str">
        <f>IF(ISBLANK('State Landscape Data'!$F$40),"-",'State Landscape Data'!$F$40)</f>
        <v>-</v>
      </c>
      <c r="H302" s="38">
        <v>4</v>
      </c>
      <c r="I302" s="38">
        <v>5</v>
      </c>
      <c r="J302" s="38" t="str">
        <f t="shared" ref="J302:J303" si="36">CONCATENATE(H302,I302)</f>
        <v>45</v>
      </c>
      <c r="K302" s="38" t="str">
        <f>IF(ISBLANK('State Landscape Data'!$K$40),"-",'State Landscape Data'!$K$40)</f>
        <v>-</v>
      </c>
      <c r="L302" s="43">
        <f>IF(ISNA(SUMIFS(INDEX('State Landscape Data'!$M$8:$AE$57,0,MATCH(CONCATENATE($J302,L$6),'State Landscape Data'!$M$6:$AE$6,0)),'State Landscape Data'!$B$8:$B$57,$C302,'State Landscape Data'!$C$8:$C$57,$D302)),"-",SUMIFS(INDEX('State Landscape Data'!$M$8:$AE$57,0,MATCH(CONCATENATE($J302,L$6),'State Landscape Data'!$M$6:$AE$6,0)),'State Landscape Data'!$B$8:$B$57,$C302,'State Landscape Data'!$C$8:$C$57,$D302))</f>
        <v>0</v>
      </c>
      <c r="M302" s="43">
        <f>IF(ISNA(SUMIFS(INDEX('State Landscape Data'!$M$8:$AE$57,0,MATCH(CONCATENATE($J302,M$6),'State Landscape Data'!$M$6:$AE$6,0)),'State Landscape Data'!$B$8:$B$57,$C302,'State Landscape Data'!$C$8:$C$57,$D302)),"-",SUMIFS(INDEX('State Landscape Data'!$M$8:$AE$57,0,MATCH(CONCATENATE($J302,M$6),'State Landscape Data'!$M$6:$AE$6,0)),'State Landscape Data'!$B$8:$B$57,$C302,'State Landscape Data'!$C$8:$C$57,$D302))</f>
        <v>0</v>
      </c>
      <c r="N302" s="154">
        <f>IF(ISNA(SUMIFS(INDEX('State Landscape Data'!$M$8:$AE$57,0,MATCH(CONCATENATE($J302,N$6),'State Landscape Data'!$M$6:$AE$6,0)),'State Landscape Data'!$B$8:$B$57,$C302,'State Landscape Data'!$C$8:$C$57,$D302)),"-",SUMIFS(INDEX('State Landscape Data'!$M$8:$AE$57,0,MATCH(CONCATENATE($J302,N$6),'State Landscape Data'!$M$6:$AE$6,0)),'State Landscape Data'!$B$8:$B$57,$C302,'State Landscape Data'!$C$8:$C$57,$D302))</f>
        <v>0</v>
      </c>
    </row>
    <row r="303" spans="2:14" x14ac:dyDescent="0.35">
      <c r="B303" s="37" t="s">
        <v>80</v>
      </c>
      <c r="C303" s="38" t="str">
        <f>IF(ISBLANK('State Landscape Data'!$B$40),"-",'State Landscape Data'!$B$40)</f>
        <v>-</v>
      </c>
      <c r="D303" s="38" t="str">
        <f>IF(ISBLANK('State Landscape Data'!$C$40),"-",'State Landscape Data'!$C$40)</f>
        <v>-</v>
      </c>
      <c r="E303" s="38" t="str">
        <f>IF(ISBLANK('State Landscape Data'!$D$40),"-",'State Landscape Data'!$D$40)</f>
        <v>-</v>
      </c>
      <c r="F303" s="38" t="str">
        <f>IF(ISBLANK('State Landscape Data'!$E$40),"-",'State Landscape Data'!$E$40)</f>
        <v>-</v>
      </c>
      <c r="G303" s="38" t="str">
        <f>IF(ISBLANK('State Landscape Data'!$F$40),"-",'State Landscape Data'!$F$40)</f>
        <v>-</v>
      </c>
      <c r="H303" s="38">
        <v>4</v>
      </c>
      <c r="I303" s="38" t="s">
        <v>65</v>
      </c>
      <c r="J303" s="38" t="str">
        <f t="shared" si="36"/>
        <v>4Goal</v>
      </c>
      <c r="K303" s="38" t="str">
        <f>IF(ISBLANK('State Landscape Data'!$K$40),"-",'State Landscape Data'!$K$40)</f>
        <v>-</v>
      </c>
      <c r="L303" s="43" t="str">
        <f>IF(ISNA(SUMIFS(INDEX('State Landscape Data'!$M$8:$AE$57,0,MATCH(CONCATENATE($J303,L$6),'State Landscape Data'!$M$6:$AE$6,0)),'State Landscape Data'!$B$8:$B$57,$C303,'State Landscape Data'!$C$8:$C$57,$D303)),"-",SUMIFS(INDEX('State Landscape Data'!$M$8:$AE$57,0,MATCH(CONCATENATE($J303,L$6),'State Landscape Data'!$M$6:$AE$6,0)),'State Landscape Data'!$B$8:$B$57,$C303,'State Landscape Data'!$C$8:$C$57,$D303))</f>
        <v>-</v>
      </c>
      <c r="M303" s="43" t="str">
        <f>IF(ISNA(SUMIFS(INDEX('State Landscape Data'!$M$8:$AE$57,0,MATCH(CONCATENATE($J303,M$6),'State Landscape Data'!$M$6:$AE$6,0)),'State Landscape Data'!$B$8:$B$57,$C303,'State Landscape Data'!$C$8:$C$57,$D303)),"-",SUMIFS(INDEX('State Landscape Data'!$M$8:$AE$57,0,MATCH(CONCATENATE($J303,M$6),'State Landscape Data'!$M$6:$AE$6,0)),'State Landscape Data'!$B$8:$B$57,$C303,'State Landscape Data'!$C$8:$C$57,$D303))</f>
        <v>-</v>
      </c>
      <c r="N303" s="154">
        <f>IF(ISNA(SUMIFS(INDEX('State Landscape Data'!$M$8:$AE$57,0,MATCH(CONCATENATE($J303,N$6),'State Landscape Data'!$M$6:$AE$6,0)),'State Landscape Data'!$B$8:$B$57,$C303,'State Landscape Data'!$C$8:$C$57,$D303)),"-",SUMIFS(INDEX('State Landscape Data'!$M$8:$AE$57,0,MATCH(CONCATENATE($J303,N$6),'State Landscape Data'!$M$6:$AE$6,0)),'State Landscape Data'!$B$8:$B$57,$C303,'State Landscape Data'!$C$8:$C$57,$D303))</f>
        <v>0</v>
      </c>
    </row>
    <row r="304" spans="2:14" x14ac:dyDescent="0.35">
      <c r="B304" s="37" t="s">
        <v>80</v>
      </c>
      <c r="C304" s="38" t="str">
        <f>IF(ISBLANK('State Landscape Data'!$B$41),"-",'State Landscape Data'!$B$41)</f>
        <v>-</v>
      </c>
      <c r="D304" s="38" t="str">
        <f>IF(ISBLANK('State Landscape Data'!$C$41),"-",'State Landscape Data'!$C$41)</f>
        <v>-</v>
      </c>
      <c r="E304" s="38" t="str">
        <f>IF(ISBLANK('State Landscape Data'!$D$41),"-",'State Landscape Data'!$D$41)</f>
        <v>-</v>
      </c>
      <c r="F304" s="38" t="str">
        <f>IF(ISBLANK('State Landscape Data'!$E$41),"-",'State Landscape Data'!$E$41)</f>
        <v>-</v>
      </c>
      <c r="G304" s="38" t="str">
        <f>IF(ISBLANK('State Landscape Data'!$F$41),"-",'State Landscape Data'!$F$41)</f>
        <v>-</v>
      </c>
      <c r="H304" s="38" t="s">
        <v>64</v>
      </c>
      <c r="I304" s="38" t="s">
        <v>64</v>
      </c>
      <c r="J304" s="38" t="str">
        <f t="shared" si="30"/>
        <v>BaselineBaseline</v>
      </c>
      <c r="K304" s="38" t="str">
        <f>IF(ISBLANK('State Landscape Data'!$K$41),"-",'State Landscape Data'!$K$41)</f>
        <v>-</v>
      </c>
      <c r="L304" s="43">
        <f>IF(ISNA(SUMIFS(INDEX('State Landscape Data'!$M$8:$AE$57,0,MATCH(CONCATENATE($J304,L$6),'State Landscape Data'!$M$6:$AE$6,0)),'State Landscape Data'!$B$8:$B$57,$C304,'State Landscape Data'!$C$8:$C$57,$D304)),"-",SUMIFS(INDEX('State Landscape Data'!$M$8:$AE$57,0,MATCH(CONCATENATE($J304,L$6),'State Landscape Data'!$M$6:$AE$6,0)),'State Landscape Data'!$B$8:$B$57,$C304,'State Landscape Data'!$C$8:$C$57,$D304))</f>
        <v>0</v>
      </c>
      <c r="M304" s="43">
        <f>IF(ISNA(SUMIFS(INDEX('State Landscape Data'!$M$8:$AE$57,0,MATCH(CONCATENATE($J304,M$6),'State Landscape Data'!$M$6:$AE$6,0)),'State Landscape Data'!$B$8:$B$57,$C304,'State Landscape Data'!$C$8:$C$57,$D304)),"-",SUMIFS(INDEX('State Landscape Data'!$M$8:$AE$57,0,MATCH(CONCATENATE($J304,M$6),'State Landscape Data'!$M$6:$AE$6,0)),'State Landscape Data'!$B$8:$B$57,$C304,'State Landscape Data'!$C$8:$C$57,$D304))</f>
        <v>0</v>
      </c>
      <c r="N304" s="154">
        <f>IF(ISNA(SUMIFS(INDEX('State Landscape Data'!$M$8:$AE$57,0,MATCH(CONCATENATE($J304,N$6),'State Landscape Data'!$M$6:$AE$6,0)),'State Landscape Data'!$B$8:$B$57,$C304,'State Landscape Data'!$C$8:$C$57,$D304)),"-",SUMIFS(INDEX('State Landscape Data'!$M$8:$AE$57,0,MATCH(CONCATENATE($J304,N$6),'State Landscape Data'!$M$6:$AE$6,0)),'State Landscape Data'!$B$8:$B$57,$C304,'State Landscape Data'!$C$8:$C$57,$D304))</f>
        <v>0</v>
      </c>
    </row>
    <row r="305" spans="2:14" x14ac:dyDescent="0.35">
      <c r="B305" s="37" t="s">
        <v>80</v>
      </c>
      <c r="C305" s="38" t="str">
        <f>IF(ISBLANK('State Landscape Data'!$B$41),"-",'State Landscape Data'!$B$41)</f>
        <v>-</v>
      </c>
      <c r="D305" s="38" t="str">
        <f>IF(ISBLANK('State Landscape Data'!$C$41),"-",'State Landscape Data'!$C$41)</f>
        <v>-</v>
      </c>
      <c r="E305" s="38" t="str">
        <f>IF(ISBLANK('State Landscape Data'!$D$41),"-",'State Landscape Data'!$D$41)</f>
        <v>-</v>
      </c>
      <c r="F305" s="38" t="str">
        <f>IF(ISBLANK('State Landscape Data'!$E$41),"-",'State Landscape Data'!$E$41)</f>
        <v>-</v>
      </c>
      <c r="G305" s="38" t="str">
        <f>IF(ISBLANK('State Landscape Data'!$F$41),"-",'State Landscape Data'!$F$41)</f>
        <v>-</v>
      </c>
      <c r="H305" s="38">
        <v>1</v>
      </c>
      <c r="I305" s="38">
        <v>5</v>
      </c>
      <c r="J305" s="38" t="str">
        <f t="shared" si="30"/>
        <v>15</v>
      </c>
      <c r="K305" s="38" t="str">
        <f>IF(ISBLANK('State Landscape Data'!$K$41),"-",'State Landscape Data'!$K$41)</f>
        <v>-</v>
      </c>
      <c r="L305" s="43">
        <f>IF(ISNA(SUMIFS(INDEX('State Landscape Data'!$M$8:$AE$57,0,MATCH(CONCATENATE($J305,L$6),'State Landscape Data'!$M$6:$AE$6,0)),'State Landscape Data'!$B$8:$B$57,$C305,'State Landscape Data'!$C$8:$C$57,$D305)),"-",SUMIFS(INDEX('State Landscape Data'!$M$8:$AE$57,0,MATCH(CONCATENATE($J305,L$6),'State Landscape Data'!$M$6:$AE$6,0)),'State Landscape Data'!$B$8:$B$57,$C305,'State Landscape Data'!$C$8:$C$57,$D305))</f>
        <v>0</v>
      </c>
      <c r="M305" s="43">
        <f>IF(ISNA(SUMIFS(INDEX('State Landscape Data'!$M$8:$AE$57,0,MATCH(CONCATENATE($J305,M$6),'State Landscape Data'!$M$6:$AE$6,0)),'State Landscape Data'!$B$8:$B$57,$C305,'State Landscape Data'!$C$8:$C$57,$D305)),"-",SUMIFS(INDEX('State Landscape Data'!$M$8:$AE$57,0,MATCH(CONCATENATE($J305,M$6),'State Landscape Data'!$M$6:$AE$6,0)),'State Landscape Data'!$B$8:$B$57,$C305,'State Landscape Data'!$C$8:$C$57,$D305))</f>
        <v>0</v>
      </c>
      <c r="N305" s="154">
        <f>IF(ISNA(SUMIFS(INDEX('State Landscape Data'!$M$8:$AE$57,0,MATCH(CONCATENATE($J305,N$6),'State Landscape Data'!$M$6:$AE$6,0)),'State Landscape Data'!$B$8:$B$57,$C305,'State Landscape Data'!$C$8:$C$57,$D305)),"-",SUMIFS(INDEX('State Landscape Data'!$M$8:$AE$57,0,MATCH(CONCATENATE($J305,N$6),'State Landscape Data'!$M$6:$AE$6,0)),'State Landscape Data'!$B$8:$B$57,$C305,'State Landscape Data'!$C$8:$C$57,$D305))</f>
        <v>0</v>
      </c>
    </row>
    <row r="306" spans="2:14" x14ac:dyDescent="0.35">
      <c r="B306" s="37" t="s">
        <v>80</v>
      </c>
      <c r="C306" s="38" t="str">
        <f>IF(ISBLANK('State Landscape Data'!$B$41),"-",'State Landscape Data'!$B$41)</f>
        <v>-</v>
      </c>
      <c r="D306" s="38" t="str">
        <f>IF(ISBLANK('State Landscape Data'!$C$41),"-",'State Landscape Data'!$C$41)</f>
        <v>-</v>
      </c>
      <c r="E306" s="38" t="str">
        <f>IF(ISBLANK('State Landscape Data'!$D$41),"-",'State Landscape Data'!$D$41)</f>
        <v>-</v>
      </c>
      <c r="F306" s="38" t="str">
        <f>IF(ISBLANK('State Landscape Data'!$E$41),"-",'State Landscape Data'!$E$41)</f>
        <v>-</v>
      </c>
      <c r="G306" s="38" t="str">
        <f>IF(ISBLANK('State Landscape Data'!$F$41),"-",'State Landscape Data'!$F$41)</f>
        <v>-</v>
      </c>
      <c r="H306" s="38">
        <v>1</v>
      </c>
      <c r="I306" s="38" t="s">
        <v>65</v>
      </c>
      <c r="J306" s="38" t="str">
        <f t="shared" si="30"/>
        <v>1Goal</v>
      </c>
      <c r="K306" s="38" t="str">
        <f>IF(ISBLANK('State Landscape Data'!$K$41),"-",'State Landscape Data'!$K$41)</f>
        <v>-</v>
      </c>
      <c r="L306" s="43" t="str">
        <f>IF(ISNA(SUMIFS(INDEX('State Landscape Data'!$M$8:$AE$57,0,MATCH(CONCATENATE($J306,L$6),'State Landscape Data'!$M$6:$AE$6,0)),'State Landscape Data'!$B$8:$B$57,$C306,'State Landscape Data'!$C$8:$C$57,$D306)),"-",SUMIFS(INDEX('State Landscape Data'!$M$8:$AE$57,0,MATCH(CONCATENATE($J306,L$6),'State Landscape Data'!$M$6:$AE$6,0)),'State Landscape Data'!$B$8:$B$57,$C306,'State Landscape Data'!$C$8:$C$57,$D306))</f>
        <v>-</v>
      </c>
      <c r="M306" s="43" t="str">
        <f>IF(ISNA(SUMIFS(INDEX('State Landscape Data'!$M$8:$AE$57,0,MATCH(CONCATENATE($J306,M$6),'State Landscape Data'!$M$6:$AE$6,0)),'State Landscape Data'!$B$8:$B$57,$C306,'State Landscape Data'!$C$8:$C$57,$D306)),"-",SUMIFS(INDEX('State Landscape Data'!$M$8:$AE$57,0,MATCH(CONCATENATE($J306,M$6),'State Landscape Data'!$M$6:$AE$6,0)),'State Landscape Data'!$B$8:$B$57,$C306,'State Landscape Data'!$C$8:$C$57,$D306))</f>
        <v>-</v>
      </c>
      <c r="N306" s="154">
        <f>IF(ISNA(SUMIFS(INDEX('State Landscape Data'!$M$8:$AE$57,0,MATCH(CONCATENATE($J306,N$6),'State Landscape Data'!$M$6:$AE$6,0)),'State Landscape Data'!$B$8:$B$57,$C306,'State Landscape Data'!$C$8:$C$57,$D306)),"-",SUMIFS(INDEX('State Landscape Data'!$M$8:$AE$57,0,MATCH(CONCATENATE($J306,N$6),'State Landscape Data'!$M$6:$AE$6,0)),'State Landscape Data'!$B$8:$B$57,$C306,'State Landscape Data'!$C$8:$C$57,$D306))</f>
        <v>0</v>
      </c>
    </row>
    <row r="307" spans="2:14" x14ac:dyDescent="0.35">
      <c r="B307" s="37" t="s">
        <v>80</v>
      </c>
      <c r="C307" s="38" t="str">
        <f>IF(ISBLANK('State Landscape Data'!$B$41),"-",'State Landscape Data'!$B$41)</f>
        <v>-</v>
      </c>
      <c r="D307" s="38" t="str">
        <f>IF(ISBLANK('State Landscape Data'!$C$41),"-",'State Landscape Data'!$C$41)</f>
        <v>-</v>
      </c>
      <c r="E307" s="38" t="str">
        <f>IF(ISBLANK('State Landscape Data'!$D$41),"-",'State Landscape Data'!$D$41)</f>
        <v>-</v>
      </c>
      <c r="F307" s="38" t="str">
        <f>IF(ISBLANK('State Landscape Data'!$E$41),"-",'State Landscape Data'!$E$41)</f>
        <v>-</v>
      </c>
      <c r="G307" s="38" t="str">
        <f>IF(ISBLANK('State Landscape Data'!$F$41),"-",'State Landscape Data'!$F$41)</f>
        <v>-</v>
      </c>
      <c r="H307" s="38">
        <v>2</v>
      </c>
      <c r="I307" s="38">
        <v>5</v>
      </c>
      <c r="J307" s="38" t="str">
        <f t="shared" si="30"/>
        <v>25</v>
      </c>
      <c r="K307" s="38" t="str">
        <f>IF(ISBLANK('State Landscape Data'!$K$41),"-",'State Landscape Data'!$K$41)</f>
        <v>-</v>
      </c>
      <c r="L307" s="43">
        <f>IF(ISNA(SUMIFS(INDEX('State Landscape Data'!$M$8:$AE$57,0,MATCH(CONCATENATE($J307,L$6),'State Landscape Data'!$M$6:$AE$6,0)),'State Landscape Data'!$B$8:$B$57,$C307,'State Landscape Data'!$C$8:$C$57,$D307)),"-",SUMIFS(INDEX('State Landscape Data'!$M$8:$AE$57,0,MATCH(CONCATENATE($J307,L$6),'State Landscape Data'!$M$6:$AE$6,0)),'State Landscape Data'!$B$8:$B$57,$C307,'State Landscape Data'!$C$8:$C$57,$D307))</f>
        <v>0</v>
      </c>
      <c r="M307" s="43">
        <f>IF(ISNA(SUMIFS(INDEX('State Landscape Data'!$M$8:$AE$57,0,MATCH(CONCATENATE($J307,M$6),'State Landscape Data'!$M$6:$AE$6,0)),'State Landscape Data'!$B$8:$B$57,$C307,'State Landscape Data'!$C$8:$C$57,$D307)),"-",SUMIFS(INDEX('State Landscape Data'!$M$8:$AE$57,0,MATCH(CONCATENATE($J307,M$6),'State Landscape Data'!$M$6:$AE$6,0)),'State Landscape Data'!$B$8:$B$57,$C307,'State Landscape Data'!$C$8:$C$57,$D307))</f>
        <v>0</v>
      </c>
      <c r="N307" s="154">
        <f>IF(ISNA(SUMIFS(INDEX('State Landscape Data'!$M$8:$AE$57,0,MATCH(CONCATENATE($J307,N$6),'State Landscape Data'!$M$6:$AE$6,0)),'State Landscape Data'!$B$8:$B$57,$C307,'State Landscape Data'!$C$8:$C$57,$D307)),"-",SUMIFS(INDEX('State Landscape Data'!$M$8:$AE$57,0,MATCH(CONCATENATE($J307,N$6),'State Landscape Data'!$M$6:$AE$6,0)),'State Landscape Data'!$B$8:$B$57,$C307,'State Landscape Data'!$C$8:$C$57,$D307))</f>
        <v>0</v>
      </c>
    </row>
    <row r="308" spans="2:14" x14ac:dyDescent="0.35">
      <c r="B308" s="37" t="s">
        <v>80</v>
      </c>
      <c r="C308" s="38" t="str">
        <f>IF(ISBLANK('State Landscape Data'!$B$41),"-",'State Landscape Data'!$B$41)</f>
        <v>-</v>
      </c>
      <c r="D308" s="38" t="str">
        <f>IF(ISBLANK('State Landscape Data'!$C$41),"-",'State Landscape Data'!$C$41)</f>
        <v>-</v>
      </c>
      <c r="E308" s="38" t="str">
        <f>IF(ISBLANK('State Landscape Data'!$D$41),"-",'State Landscape Data'!$D$41)</f>
        <v>-</v>
      </c>
      <c r="F308" s="38" t="str">
        <f>IF(ISBLANK('State Landscape Data'!$E$41),"-",'State Landscape Data'!$E$41)</f>
        <v>-</v>
      </c>
      <c r="G308" s="38" t="str">
        <f>IF(ISBLANK('State Landscape Data'!$F$41),"-",'State Landscape Data'!$F$41)</f>
        <v>-</v>
      </c>
      <c r="H308" s="38">
        <v>2</v>
      </c>
      <c r="I308" s="38" t="s">
        <v>65</v>
      </c>
      <c r="J308" s="38" t="str">
        <f t="shared" si="30"/>
        <v>2Goal</v>
      </c>
      <c r="K308" s="38" t="str">
        <f>IF(ISBLANK('State Landscape Data'!$K$41),"-",'State Landscape Data'!$K$41)</f>
        <v>-</v>
      </c>
      <c r="L308" s="43" t="str">
        <f>IF(ISNA(SUMIFS(INDEX('State Landscape Data'!$M$8:$AE$57,0,MATCH(CONCATENATE($J308,L$6),'State Landscape Data'!$M$6:$AE$6,0)),'State Landscape Data'!$B$8:$B$57,$C308,'State Landscape Data'!$C$8:$C$57,$D308)),"-",SUMIFS(INDEX('State Landscape Data'!$M$8:$AE$57,0,MATCH(CONCATENATE($J308,L$6),'State Landscape Data'!$M$6:$AE$6,0)),'State Landscape Data'!$B$8:$B$57,$C308,'State Landscape Data'!$C$8:$C$57,$D308))</f>
        <v>-</v>
      </c>
      <c r="M308" s="43" t="str">
        <f>IF(ISNA(SUMIFS(INDEX('State Landscape Data'!$M$8:$AE$57,0,MATCH(CONCATENATE($J308,M$6),'State Landscape Data'!$M$6:$AE$6,0)),'State Landscape Data'!$B$8:$B$57,$C308,'State Landscape Data'!$C$8:$C$57,$D308)),"-",SUMIFS(INDEX('State Landscape Data'!$M$8:$AE$57,0,MATCH(CONCATENATE($J308,M$6),'State Landscape Data'!$M$6:$AE$6,0)),'State Landscape Data'!$B$8:$B$57,$C308,'State Landscape Data'!$C$8:$C$57,$D308))</f>
        <v>-</v>
      </c>
      <c r="N308" s="154">
        <f>IF(ISNA(SUMIFS(INDEX('State Landscape Data'!$M$8:$AE$57,0,MATCH(CONCATENATE($J308,N$6),'State Landscape Data'!$M$6:$AE$6,0)),'State Landscape Data'!$B$8:$B$57,$C308,'State Landscape Data'!$C$8:$C$57,$D308)),"-",SUMIFS(INDEX('State Landscape Data'!$M$8:$AE$57,0,MATCH(CONCATENATE($J308,N$6),'State Landscape Data'!$M$6:$AE$6,0)),'State Landscape Data'!$B$8:$B$57,$C308,'State Landscape Data'!$C$8:$C$57,$D308))</f>
        <v>0</v>
      </c>
    </row>
    <row r="309" spans="2:14" x14ac:dyDescent="0.35">
      <c r="B309" s="37" t="s">
        <v>80</v>
      </c>
      <c r="C309" s="38" t="str">
        <f>IF(ISBLANK('State Landscape Data'!$B$41),"-",'State Landscape Data'!$B$41)</f>
        <v>-</v>
      </c>
      <c r="D309" s="38" t="str">
        <f>IF(ISBLANK('State Landscape Data'!$C$41),"-",'State Landscape Data'!$C$41)</f>
        <v>-</v>
      </c>
      <c r="E309" s="38" t="str">
        <f>IF(ISBLANK('State Landscape Data'!$D$41),"-",'State Landscape Data'!$D$41)</f>
        <v>-</v>
      </c>
      <c r="F309" s="38" t="str">
        <f>IF(ISBLANK('State Landscape Data'!$E$41),"-",'State Landscape Data'!$E$41)</f>
        <v>-</v>
      </c>
      <c r="G309" s="38" t="str">
        <f>IF(ISBLANK('State Landscape Data'!$F$41),"-",'State Landscape Data'!$F$41)</f>
        <v>-</v>
      </c>
      <c r="H309" s="38">
        <v>3</v>
      </c>
      <c r="I309" s="38">
        <v>5</v>
      </c>
      <c r="J309" s="38" t="str">
        <f t="shared" si="30"/>
        <v>35</v>
      </c>
      <c r="K309" s="38" t="str">
        <f>IF(ISBLANK('State Landscape Data'!$K$41),"-",'State Landscape Data'!$K$41)</f>
        <v>-</v>
      </c>
      <c r="L309" s="43">
        <f>IF(ISNA(SUMIFS(INDEX('State Landscape Data'!$M$8:$AE$57,0,MATCH(CONCATENATE($J309,L$6),'State Landscape Data'!$M$6:$AE$6,0)),'State Landscape Data'!$B$8:$B$57,$C309,'State Landscape Data'!$C$8:$C$57,$D309)),"-",SUMIFS(INDEX('State Landscape Data'!$M$8:$AE$57,0,MATCH(CONCATENATE($J309,L$6),'State Landscape Data'!$M$6:$AE$6,0)),'State Landscape Data'!$B$8:$B$57,$C309,'State Landscape Data'!$C$8:$C$57,$D309))</f>
        <v>0</v>
      </c>
      <c r="M309" s="43">
        <f>IF(ISNA(SUMIFS(INDEX('State Landscape Data'!$M$8:$AE$57,0,MATCH(CONCATENATE($J309,M$6),'State Landscape Data'!$M$6:$AE$6,0)),'State Landscape Data'!$B$8:$B$57,$C309,'State Landscape Data'!$C$8:$C$57,$D309)),"-",SUMIFS(INDEX('State Landscape Data'!$M$8:$AE$57,0,MATCH(CONCATENATE($J309,M$6),'State Landscape Data'!$M$6:$AE$6,0)),'State Landscape Data'!$B$8:$B$57,$C309,'State Landscape Data'!$C$8:$C$57,$D309))</f>
        <v>0</v>
      </c>
      <c r="N309" s="154">
        <f>IF(ISNA(SUMIFS(INDEX('State Landscape Data'!$M$8:$AE$57,0,MATCH(CONCATENATE($J309,N$6),'State Landscape Data'!$M$6:$AE$6,0)),'State Landscape Data'!$B$8:$B$57,$C309,'State Landscape Data'!$C$8:$C$57,$D309)),"-",SUMIFS(INDEX('State Landscape Data'!$M$8:$AE$57,0,MATCH(CONCATENATE($J309,N$6),'State Landscape Data'!$M$6:$AE$6,0)),'State Landscape Data'!$B$8:$B$57,$C309,'State Landscape Data'!$C$8:$C$57,$D309))</f>
        <v>0</v>
      </c>
    </row>
    <row r="310" spans="2:14" x14ac:dyDescent="0.35">
      <c r="B310" s="37" t="s">
        <v>80</v>
      </c>
      <c r="C310" s="38" t="str">
        <f>IF(ISBLANK('State Landscape Data'!$B$41),"-",'State Landscape Data'!$B$41)</f>
        <v>-</v>
      </c>
      <c r="D310" s="38" t="str">
        <f>IF(ISBLANK('State Landscape Data'!$C$41),"-",'State Landscape Data'!$C$41)</f>
        <v>-</v>
      </c>
      <c r="E310" s="38" t="str">
        <f>IF(ISBLANK('State Landscape Data'!$D$41),"-",'State Landscape Data'!$D$41)</f>
        <v>-</v>
      </c>
      <c r="F310" s="38" t="str">
        <f>IF(ISBLANK('State Landscape Data'!$E$41),"-",'State Landscape Data'!$E$41)</f>
        <v>-</v>
      </c>
      <c r="G310" s="38" t="str">
        <f>IF(ISBLANK('State Landscape Data'!$F$41),"-",'State Landscape Data'!$F$41)</f>
        <v>-</v>
      </c>
      <c r="H310" s="38">
        <v>3</v>
      </c>
      <c r="I310" s="38" t="s">
        <v>65</v>
      </c>
      <c r="J310" s="38" t="str">
        <f t="shared" si="30"/>
        <v>3Goal</v>
      </c>
      <c r="K310" s="38" t="str">
        <f>IF(ISBLANK('State Landscape Data'!$K$41),"-",'State Landscape Data'!$K$41)</f>
        <v>-</v>
      </c>
      <c r="L310" s="43" t="str">
        <f>IF(ISNA(SUMIFS(INDEX('State Landscape Data'!$M$8:$AE$57,0,MATCH(CONCATENATE($J310,L$6),'State Landscape Data'!$M$6:$AE$6,0)),'State Landscape Data'!$B$8:$B$57,$C310,'State Landscape Data'!$C$8:$C$57,$D310)),"-",SUMIFS(INDEX('State Landscape Data'!$M$8:$AE$57,0,MATCH(CONCATENATE($J310,L$6),'State Landscape Data'!$M$6:$AE$6,0)),'State Landscape Data'!$B$8:$B$57,$C310,'State Landscape Data'!$C$8:$C$57,$D310))</f>
        <v>-</v>
      </c>
      <c r="M310" s="43" t="str">
        <f>IF(ISNA(SUMIFS(INDEX('State Landscape Data'!$M$8:$AE$57,0,MATCH(CONCATENATE($J310,M$6),'State Landscape Data'!$M$6:$AE$6,0)),'State Landscape Data'!$B$8:$B$57,$C310,'State Landscape Data'!$C$8:$C$57,$D310)),"-",SUMIFS(INDEX('State Landscape Data'!$M$8:$AE$57,0,MATCH(CONCATENATE($J310,M$6),'State Landscape Data'!$M$6:$AE$6,0)),'State Landscape Data'!$B$8:$B$57,$C310,'State Landscape Data'!$C$8:$C$57,$D310))</f>
        <v>-</v>
      </c>
      <c r="N310" s="154">
        <f>IF(ISNA(SUMIFS(INDEX('State Landscape Data'!$M$8:$AE$57,0,MATCH(CONCATENATE($J310,N$6),'State Landscape Data'!$M$6:$AE$6,0)),'State Landscape Data'!$B$8:$B$57,$C310,'State Landscape Data'!$C$8:$C$57,$D310)),"-",SUMIFS(INDEX('State Landscape Data'!$M$8:$AE$57,0,MATCH(CONCATENATE($J310,N$6),'State Landscape Data'!$M$6:$AE$6,0)),'State Landscape Data'!$B$8:$B$57,$C310,'State Landscape Data'!$C$8:$C$57,$D310))</f>
        <v>0</v>
      </c>
    </row>
    <row r="311" spans="2:14" x14ac:dyDescent="0.35">
      <c r="B311" s="37" t="s">
        <v>80</v>
      </c>
      <c r="C311" s="38" t="str">
        <f>IF(ISBLANK('State Landscape Data'!$B$41),"-",'State Landscape Data'!$B$41)</f>
        <v>-</v>
      </c>
      <c r="D311" s="38" t="str">
        <f>IF(ISBLANK('State Landscape Data'!$C$41),"-",'State Landscape Data'!$C$41)</f>
        <v>-</v>
      </c>
      <c r="E311" s="38" t="str">
        <f>IF(ISBLANK('State Landscape Data'!$D$41),"-",'State Landscape Data'!$D$41)</f>
        <v>-</v>
      </c>
      <c r="F311" s="38" t="str">
        <f>IF(ISBLANK('State Landscape Data'!$E$41),"-",'State Landscape Data'!$E$41)</f>
        <v>-</v>
      </c>
      <c r="G311" s="38" t="str">
        <f>IF(ISBLANK('State Landscape Data'!$F$41),"-",'State Landscape Data'!$F$41)</f>
        <v>-</v>
      </c>
      <c r="H311" s="38">
        <v>4</v>
      </c>
      <c r="I311" s="38">
        <v>5</v>
      </c>
      <c r="J311" s="38" t="str">
        <f t="shared" ref="J311:J312" si="37">CONCATENATE(H311,I311)</f>
        <v>45</v>
      </c>
      <c r="K311" s="38" t="str">
        <f>IF(ISBLANK('State Landscape Data'!$K$41),"-",'State Landscape Data'!$K$41)</f>
        <v>-</v>
      </c>
      <c r="L311" s="43">
        <f>IF(ISNA(SUMIFS(INDEX('State Landscape Data'!$M$8:$AE$57,0,MATCH(CONCATENATE($J311,L$6),'State Landscape Data'!$M$6:$AE$6,0)),'State Landscape Data'!$B$8:$B$57,$C311,'State Landscape Data'!$C$8:$C$57,$D311)),"-",SUMIFS(INDEX('State Landscape Data'!$M$8:$AE$57,0,MATCH(CONCATENATE($J311,L$6),'State Landscape Data'!$M$6:$AE$6,0)),'State Landscape Data'!$B$8:$B$57,$C311,'State Landscape Data'!$C$8:$C$57,$D311))</f>
        <v>0</v>
      </c>
      <c r="M311" s="43">
        <f>IF(ISNA(SUMIFS(INDEX('State Landscape Data'!$M$8:$AE$57,0,MATCH(CONCATENATE($J311,M$6),'State Landscape Data'!$M$6:$AE$6,0)),'State Landscape Data'!$B$8:$B$57,$C311,'State Landscape Data'!$C$8:$C$57,$D311)),"-",SUMIFS(INDEX('State Landscape Data'!$M$8:$AE$57,0,MATCH(CONCATENATE($J311,M$6),'State Landscape Data'!$M$6:$AE$6,0)),'State Landscape Data'!$B$8:$B$57,$C311,'State Landscape Data'!$C$8:$C$57,$D311))</f>
        <v>0</v>
      </c>
      <c r="N311" s="154">
        <f>IF(ISNA(SUMIFS(INDEX('State Landscape Data'!$M$8:$AE$57,0,MATCH(CONCATENATE($J311,N$6),'State Landscape Data'!$M$6:$AE$6,0)),'State Landscape Data'!$B$8:$B$57,$C311,'State Landscape Data'!$C$8:$C$57,$D311)),"-",SUMIFS(INDEX('State Landscape Data'!$M$8:$AE$57,0,MATCH(CONCATENATE($J311,N$6),'State Landscape Data'!$M$6:$AE$6,0)),'State Landscape Data'!$B$8:$B$57,$C311,'State Landscape Data'!$C$8:$C$57,$D311))</f>
        <v>0</v>
      </c>
    </row>
    <row r="312" spans="2:14" x14ac:dyDescent="0.35">
      <c r="B312" s="37" t="s">
        <v>80</v>
      </c>
      <c r="C312" s="38" t="str">
        <f>IF(ISBLANK('State Landscape Data'!$B$41),"-",'State Landscape Data'!$B$41)</f>
        <v>-</v>
      </c>
      <c r="D312" s="38" t="str">
        <f>IF(ISBLANK('State Landscape Data'!$C$41),"-",'State Landscape Data'!$C$41)</f>
        <v>-</v>
      </c>
      <c r="E312" s="38" t="str">
        <f>IF(ISBLANK('State Landscape Data'!$D$41),"-",'State Landscape Data'!$D$41)</f>
        <v>-</v>
      </c>
      <c r="F312" s="38" t="str">
        <f>IF(ISBLANK('State Landscape Data'!$E$41),"-",'State Landscape Data'!$E$41)</f>
        <v>-</v>
      </c>
      <c r="G312" s="38" t="str">
        <f>IF(ISBLANK('State Landscape Data'!$F$41),"-",'State Landscape Data'!$F$41)</f>
        <v>-</v>
      </c>
      <c r="H312" s="38">
        <v>4</v>
      </c>
      <c r="I312" s="38" t="s">
        <v>65</v>
      </c>
      <c r="J312" s="38" t="str">
        <f t="shared" si="37"/>
        <v>4Goal</v>
      </c>
      <c r="K312" s="38" t="str">
        <f>IF(ISBLANK('State Landscape Data'!$K$41),"-",'State Landscape Data'!$K$41)</f>
        <v>-</v>
      </c>
      <c r="L312" s="43" t="str">
        <f>IF(ISNA(SUMIFS(INDEX('State Landscape Data'!$M$8:$AE$57,0,MATCH(CONCATENATE($J312,L$6),'State Landscape Data'!$M$6:$AE$6,0)),'State Landscape Data'!$B$8:$B$57,$C312,'State Landscape Data'!$C$8:$C$57,$D312)),"-",SUMIFS(INDEX('State Landscape Data'!$M$8:$AE$57,0,MATCH(CONCATENATE($J312,L$6),'State Landscape Data'!$M$6:$AE$6,0)),'State Landscape Data'!$B$8:$B$57,$C312,'State Landscape Data'!$C$8:$C$57,$D312))</f>
        <v>-</v>
      </c>
      <c r="M312" s="43" t="str">
        <f>IF(ISNA(SUMIFS(INDEX('State Landscape Data'!$M$8:$AE$57,0,MATCH(CONCATENATE($J312,M$6),'State Landscape Data'!$M$6:$AE$6,0)),'State Landscape Data'!$B$8:$B$57,$C312,'State Landscape Data'!$C$8:$C$57,$D312)),"-",SUMIFS(INDEX('State Landscape Data'!$M$8:$AE$57,0,MATCH(CONCATENATE($J312,M$6),'State Landscape Data'!$M$6:$AE$6,0)),'State Landscape Data'!$B$8:$B$57,$C312,'State Landscape Data'!$C$8:$C$57,$D312))</f>
        <v>-</v>
      </c>
      <c r="N312" s="154">
        <f>IF(ISNA(SUMIFS(INDEX('State Landscape Data'!$M$8:$AE$57,0,MATCH(CONCATENATE($J312,N$6),'State Landscape Data'!$M$6:$AE$6,0)),'State Landscape Data'!$B$8:$B$57,$C312,'State Landscape Data'!$C$8:$C$57,$D312)),"-",SUMIFS(INDEX('State Landscape Data'!$M$8:$AE$57,0,MATCH(CONCATENATE($J312,N$6),'State Landscape Data'!$M$6:$AE$6,0)),'State Landscape Data'!$B$8:$B$57,$C312,'State Landscape Data'!$C$8:$C$57,$D312))</f>
        <v>0</v>
      </c>
    </row>
    <row r="313" spans="2:14" x14ac:dyDescent="0.35">
      <c r="B313" s="37" t="s">
        <v>80</v>
      </c>
      <c r="C313" s="38" t="str">
        <f>IF(ISBLANK('State Landscape Data'!$B$42),"-",'State Landscape Data'!$B$42)</f>
        <v>-</v>
      </c>
      <c r="D313" s="38" t="str">
        <f>IF(ISBLANK('State Landscape Data'!$C$42),"-",'State Landscape Data'!$C$42)</f>
        <v>-</v>
      </c>
      <c r="E313" s="38" t="str">
        <f>IF(ISBLANK('State Landscape Data'!$D$42),"-",'State Landscape Data'!$D$42)</f>
        <v>-</v>
      </c>
      <c r="F313" s="38" t="str">
        <f>IF(ISBLANK('State Landscape Data'!$E$42),"-",'State Landscape Data'!$E$42)</f>
        <v>-</v>
      </c>
      <c r="G313" s="38" t="str">
        <f>IF(ISBLANK('State Landscape Data'!$F$42),"-",'State Landscape Data'!$F$42)</f>
        <v>-</v>
      </c>
      <c r="H313" s="38" t="s">
        <v>64</v>
      </c>
      <c r="I313" s="38" t="s">
        <v>64</v>
      </c>
      <c r="J313" s="38" t="str">
        <f t="shared" si="30"/>
        <v>BaselineBaseline</v>
      </c>
      <c r="K313" s="38" t="str">
        <f>IF(ISBLANK('State Landscape Data'!$K$42),"-",'State Landscape Data'!$K$42)</f>
        <v>-</v>
      </c>
      <c r="L313" s="43">
        <f>IF(ISNA(SUMIFS(INDEX('State Landscape Data'!$M$8:$AE$57,0,MATCH(CONCATENATE($J313,L$6),'State Landscape Data'!$M$6:$AE$6,0)),'State Landscape Data'!$B$8:$B$57,$C313,'State Landscape Data'!$C$8:$C$57,$D313)),"-",SUMIFS(INDEX('State Landscape Data'!$M$8:$AE$57,0,MATCH(CONCATENATE($J313,L$6),'State Landscape Data'!$M$6:$AE$6,0)),'State Landscape Data'!$B$8:$B$57,$C313,'State Landscape Data'!$C$8:$C$57,$D313))</f>
        <v>0</v>
      </c>
      <c r="M313" s="43">
        <f>IF(ISNA(SUMIFS(INDEX('State Landscape Data'!$M$8:$AE$57,0,MATCH(CONCATENATE($J313,M$6),'State Landscape Data'!$M$6:$AE$6,0)),'State Landscape Data'!$B$8:$B$57,$C313,'State Landscape Data'!$C$8:$C$57,$D313)),"-",SUMIFS(INDEX('State Landscape Data'!$M$8:$AE$57,0,MATCH(CONCATENATE($J313,M$6),'State Landscape Data'!$M$6:$AE$6,0)),'State Landscape Data'!$B$8:$B$57,$C313,'State Landscape Data'!$C$8:$C$57,$D313))</f>
        <v>0</v>
      </c>
      <c r="N313" s="154">
        <f>IF(ISNA(SUMIFS(INDEX('State Landscape Data'!$M$8:$AE$57,0,MATCH(CONCATENATE($J313,N$6),'State Landscape Data'!$M$6:$AE$6,0)),'State Landscape Data'!$B$8:$B$57,$C313,'State Landscape Data'!$C$8:$C$57,$D313)),"-",SUMIFS(INDEX('State Landscape Data'!$M$8:$AE$57,0,MATCH(CONCATENATE($J313,N$6),'State Landscape Data'!$M$6:$AE$6,0)),'State Landscape Data'!$B$8:$B$57,$C313,'State Landscape Data'!$C$8:$C$57,$D313))</f>
        <v>0</v>
      </c>
    </row>
    <row r="314" spans="2:14" x14ac:dyDescent="0.35">
      <c r="B314" s="37" t="s">
        <v>80</v>
      </c>
      <c r="C314" s="38" t="str">
        <f>IF(ISBLANK('State Landscape Data'!$B$42),"-",'State Landscape Data'!$B$42)</f>
        <v>-</v>
      </c>
      <c r="D314" s="38" t="str">
        <f>IF(ISBLANK('State Landscape Data'!$C$42),"-",'State Landscape Data'!$C$42)</f>
        <v>-</v>
      </c>
      <c r="E314" s="38" t="str">
        <f>IF(ISBLANK('State Landscape Data'!$D$42),"-",'State Landscape Data'!$D$42)</f>
        <v>-</v>
      </c>
      <c r="F314" s="38" t="str">
        <f>IF(ISBLANK('State Landscape Data'!$E$42),"-",'State Landscape Data'!$E$42)</f>
        <v>-</v>
      </c>
      <c r="G314" s="38" t="str">
        <f>IF(ISBLANK('State Landscape Data'!$F$42),"-",'State Landscape Data'!$F$42)</f>
        <v>-</v>
      </c>
      <c r="H314" s="38">
        <v>1</v>
      </c>
      <c r="I314" s="38">
        <v>5</v>
      </c>
      <c r="J314" s="38" t="str">
        <f t="shared" si="30"/>
        <v>15</v>
      </c>
      <c r="K314" s="38" t="str">
        <f>IF(ISBLANK('State Landscape Data'!$K$42),"-",'State Landscape Data'!$K$42)</f>
        <v>-</v>
      </c>
      <c r="L314" s="43">
        <f>IF(ISNA(SUMIFS(INDEX('State Landscape Data'!$M$8:$AE$57,0,MATCH(CONCATENATE($J314,L$6),'State Landscape Data'!$M$6:$AE$6,0)),'State Landscape Data'!$B$8:$B$57,$C314,'State Landscape Data'!$C$8:$C$57,$D314)),"-",SUMIFS(INDEX('State Landscape Data'!$M$8:$AE$57,0,MATCH(CONCATENATE($J314,L$6),'State Landscape Data'!$M$6:$AE$6,0)),'State Landscape Data'!$B$8:$B$57,$C314,'State Landscape Data'!$C$8:$C$57,$D314))</f>
        <v>0</v>
      </c>
      <c r="M314" s="43">
        <f>IF(ISNA(SUMIFS(INDEX('State Landscape Data'!$M$8:$AE$57,0,MATCH(CONCATENATE($J314,M$6),'State Landscape Data'!$M$6:$AE$6,0)),'State Landscape Data'!$B$8:$B$57,$C314,'State Landscape Data'!$C$8:$C$57,$D314)),"-",SUMIFS(INDEX('State Landscape Data'!$M$8:$AE$57,0,MATCH(CONCATENATE($J314,M$6),'State Landscape Data'!$M$6:$AE$6,0)),'State Landscape Data'!$B$8:$B$57,$C314,'State Landscape Data'!$C$8:$C$57,$D314))</f>
        <v>0</v>
      </c>
      <c r="N314" s="154">
        <f>IF(ISNA(SUMIFS(INDEX('State Landscape Data'!$M$8:$AE$57,0,MATCH(CONCATENATE($J314,N$6),'State Landscape Data'!$M$6:$AE$6,0)),'State Landscape Data'!$B$8:$B$57,$C314,'State Landscape Data'!$C$8:$C$57,$D314)),"-",SUMIFS(INDEX('State Landscape Data'!$M$8:$AE$57,0,MATCH(CONCATENATE($J314,N$6),'State Landscape Data'!$M$6:$AE$6,0)),'State Landscape Data'!$B$8:$B$57,$C314,'State Landscape Data'!$C$8:$C$57,$D314))</f>
        <v>0</v>
      </c>
    </row>
    <row r="315" spans="2:14" x14ac:dyDescent="0.35">
      <c r="B315" s="37" t="s">
        <v>80</v>
      </c>
      <c r="C315" s="38" t="str">
        <f>IF(ISBLANK('State Landscape Data'!$B$42),"-",'State Landscape Data'!$B$42)</f>
        <v>-</v>
      </c>
      <c r="D315" s="38" t="str">
        <f>IF(ISBLANK('State Landscape Data'!$C$42),"-",'State Landscape Data'!$C$42)</f>
        <v>-</v>
      </c>
      <c r="E315" s="38" t="str">
        <f>IF(ISBLANK('State Landscape Data'!$D$42),"-",'State Landscape Data'!$D$42)</f>
        <v>-</v>
      </c>
      <c r="F315" s="38" t="str">
        <f>IF(ISBLANK('State Landscape Data'!$E$42),"-",'State Landscape Data'!$E$42)</f>
        <v>-</v>
      </c>
      <c r="G315" s="38" t="str">
        <f>IF(ISBLANK('State Landscape Data'!$F$42),"-",'State Landscape Data'!$F$42)</f>
        <v>-</v>
      </c>
      <c r="H315" s="38">
        <v>1</v>
      </c>
      <c r="I315" s="38" t="s">
        <v>65</v>
      </c>
      <c r="J315" s="38" t="str">
        <f t="shared" si="30"/>
        <v>1Goal</v>
      </c>
      <c r="K315" s="38" t="str">
        <f>IF(ISBLANK('State Landscape Data'!$K$42),"-",'State Landscape Data'!$K$42)</f>
        <v>-</v>
      </c>
      <c r="L315" s="43" t="str">
        <f>IF(ISNA(SUMIFS(INDEX('State Landscape Data'!$M$8:$AE$57,0,MATCH(CONCATENATE($J315,L$6),'State Landscape Data'!$M$6:$AE$6,0)),'State Landscape Data'!$B$8:$B$57,$C315,'State Landscape Data'!$C$8:$C$57,$D315)),"-",SUMIFS(INDEX('State Landscape Data'!$M$8:$AE$57,0,MATCH(CONCATENATE($J315,L$6),'State Landscape Data'!$M$6:$AE$6,0)),'State Landscape Data'!$B$8:$B$57,$C315,'State Landscape Data'!$C$8:$C$57,$D315))</f>
        <v>-</v>
      </c>
      <c r="M315" s="43" t="str">
        <f>IF(ISNA(SUMIFS(INDEX('State Landscape Data'!$M$8:$AE$57,0,MATCH(CONCATENATE($J315,M$6),'State Landscape Data'!$M$6:$AE$6,0)),'State Landscape Data'!$B$8:$B$57,$C315,'State Landscape Data'!$C$8:$C$57,$D315)),"-",SUMIFS(INDEX('State Landscape Data'!$M$8:$AE$57,0,MATCH(CONCATENATE($J315,M$6),'State Landscape Data'!$M$6:$AE$6,0)),'State Landscape Data'!$B$8:$B$57,$C315,'State Landscape Data'!$C$8:$C$57,$D315))</f>
        <v>-</v>
      </c>
      <c r="N315" s="154">
        <f>IF(ISNA(SUMIFS(INDEX('State Landscape Data'!$M$8:$AE$57,0,MATCH(CONCATENATE($J315,N$6),'State Landscape Data'!$M$6:$AE$6,0)),'State Landscape Data'!$B$8:$B$57,$C315,'State Landscape Data'!$C$8:$C$57,$D315)),"-",SUMIFS(INDEX('State Landscape Data'!$M$8:$AE$57,0,MATCH(CONCATENATE($J315,N$6),'State Landscape Data'!$M$6:$AE$6,0)),'State Landscape Data'!$B$8:$B$57,$C315,'State Landscape Data'!$C$8:$C$57,$D315))</f>
        <v>0</v>
      </c>
    </row>
    <row r="316" spans="2:14" x14ac:dyDescent="0.35">
      <c r="B316" s="37" t="s">
        <v>80</v>
      </c>
      <c r="C316" s="38" t="str">
        <f>IF(ISBLANK('State Landscape Data'!$B$42),"-",'State Landscape Data'!$B$42)</f>
        <v>-</v>
      </c>
      <c r="D316" s="38" t="str">
        <f>IF(ISBLANK('State Landscape Data'!$C$42),"-",'State Landscape Data'!$C$42)</f>
        <v>-</v>
      </c>
      <c r="E316" s="38" t="str">
        <f>IF(ISBLANK('State Landscape Data'!$D$42),"-",'State Landscape Data'!$D$42)</f>
        <v>-</v>
      </c>
      <c r="F316" s="38" t="str">
        <f>IF(ISBLANK('State Landscape Data'!$E$42),"-",'State Landscape Data'!$E$42)</f>
        <v>-</v>
      </c>
      <c r="G316" s="38" t="str">
        <f>IF(ISBLANK('State Landscape Data'!$F$42),"-",'State Landscape Data'!$F$42)</f>
        <v>-</v>
      </c>
      <c r="H316" s="38">
        <v>2</v>
      </c>
      <c r="I316" s="38">
        <v>5</v>
      </c>
      <c r="J316" s="38" t="str">
        <f t="shared" si="30"/>
        <v>25</v>
      </c>
      <c r="K316" s="38" t="str">
        <f>IF(ISBLANK('State Landscape Data'!$K$42),"-",'State Landscape Data'!$K$42)</f>
        <v>-</v>
      </c>
      <c r="L316" s="43">
        <f>IF(ISNA(SUMIFS(INDEX('State Landscape Data'!$M$8:$AE$57,0,MATCH(CONCATENATE($J316,L$6),'State Landscape Data'!$M$6:$AE$6,0)),'State Landscape Data'!$B$8:$B$57,$C316,'State Landscape Data'!$C$8:$C$57,$D316)),"-",SUMIFS(INDEX('State Landscape Data'!$M$8:$AE$57,0,MATCH(CONCATENATE($J316,L$6),'State Landscape Data'!$M$6:$AE$6,0)),'State Landscape Data'!$B$8:$B$57,$C316,'State Landscape Data'!$C$8:$C$57,$D316))</f>
        <v>0</v>
      </c>
      <c r="M316" s="43">
        <f>IF(ISNA(SUMIFS(INDEX('State Landscape Data'!$M$8:$AE$57,0,MATCH(CONCATENATE($J316,M$6),'State Landscape Data'!$M$6:$AE$6,0)),'State Landscape Data'!$B$8:$B$57,$C316,'State Landscape Data'!$C$8:$C$57,$D316)),"-",SUMIFS(INDEX('State Landscape Data'!$M$8:$AE$57,0,MATCH(CONCATENATE($J316,M$6),'State Landscape Data'!$M$6:$AE$6,0)),'State Landscape Data'!$B$8:$B$57,$C316,'State Landscape Data'!$C$8:$C$57,$D316))</f>
        <v>0</v>
      </c>
      <c r="N316" s="154">
        <f>IF(ISNA(SUMIFS(INDEX('State Landscape Data'!$M$8:$AE$57,0,MATCH(CONCATENATE($J316,N$6),'State Landscape Data'!$M$6:$AE$6,0)),'State Landscape Data'!$B$8:$B$57,$C316,'State Landscape Data'!$C$8:$C$57,$D316)),"-",SUMIFS(INDEX('State Landscape Data'!$M$8:$AE$57,0,MATCH(CONCATENATE($J316,N$6),'State Landscape Data'!$M$6:$AE$6,0)),'State Landscape Data'!$B$8:$B$57,$C316,'State Landscape Data'!$C$8:$C$57,$D316))</f>
        <v>0</v>
      </c>
    </row>
    <row r="317" spans="2:14" x14ac:dyDescent="0.35">
      <c r="B317" s="37" t="s">
        <v>80</v>
      </c>
      <c r="C317" s="38" t="str">
        <f>IF(ISBLANK('State Landscape Data'!$B$42),"-",'State Landscape Data'!$B$42)</f>
        <v>-</v>
      </c>
      <c r="D317" s="38" t="str">
        <f>IF(ISBLANK('State Landscape Data'!$C$42),"-",'State Landscape Data'!$C$42)</f>
        <v>-</v>
      </c>
      <c r="E317" s="38" t="str">
        <f>IF(ISBLANK('State Landscape Data'!$D$42),"-",'State Landscape Data'!$D$42)</f>
        <v>-</v>
      </c>
      <c r="F317" s="38" t="str">
        <f>IF(ISBLANK('State Landscape Data'!$E$42),"-",'State Landscape Data'!$E$42)</f>
        <v>-</v>
      </c>
      <c r="G317" s="38" t="str">
        <f>IF(ISBLANK('State Landscape Data'!$F$42),"-",'State Landscape Data'!$F$42)</f>
        <v>-</v>
      </c>
      <c r="H317" s="38">
        <v>2</v>
      </c>
      <c r="I317" s="38" t="s">
        <v>65</v>
      </c>
      <c r="J317" s="38" t="str">
        <f t="shared" si="30"/>
        <v>2Goal</v>
      </c>
      <c r="K317" s="38" t="str">
        <f>IF(ISBLANK('State Landscape Data'!$K$42),"-",'State Landscape Data'!$K$42)</f>
        <v>-</v>
      </c>
      <c r="L317" s="43" t="str">
        <f>IF(ISNA(SUMIFS(INDEX('State Landscape Data'!$M$8:$AE$57,0,MATCH(CONCATENATE($J317,L$6),'State Landscape Data'!$M$6:$AE$6,0)),'State Landscape Data'!$B$8:$B$57,$C317,'State Landscape Data'!$C$8:$C$57,$D317)),"-",SUMIFS(INDEX('State Landscape Data'!$M$8:$AE$57,0,MATCH(CONCATENATE($J317,L$6),'State Landscape Data'!$M$6:$AE$6,0)),'State Landscape Data'!$B$8:$B$57,$C317,'State Landscape Data'!$C$8:$C$57,$D317))</f>
        <v>-</v>
      </c>
      <c r="M317" s="43" t="str">
        <f>IF(ISNA(SUMIFS(INDEX('State Landscape Data'!$M$8:$AE$57,0,MATCH(CONCATENATE($J317,M$6),'State Landscape Data'!$M$6:$AE$6,0)),'State Landscape Data'!$B$8:$B$57,$C317,'State Landscape Data'!$C$8:$C$57,$D317)),"-",SUMIFS(INDEX('State Landscape Data'!$M$8:$AE$57,0,MATCH(CONCATENATE($J317,M$6),'State Landscape Data'!$M$6:$AE$6,0)),'State Landscape Data'!$B$8:$B$57,$C317,'State Landscape Data'!$C$8:$C$57,$D317))</f>
        <v>-</v>
      </c>
      <c r="N317" s="154">
        <f>IF(ISNA(SUMIFS(INDEX('State Landscape Data'!$M$8:$AE$57,0,MATCH(CONCATENATE($J317,N$6),'State Landscape Data'!$M$6:$AE$6,0)),'State Landscape Data'!$B$8:$B$57,$C317,'State Landscape Data'!$C$8:$C$57,$D317)),"-",SUMIFS(INDEX('State Landscape Data'!$M$8:$AE$57,0,MATCH(CONCATENATE($J317,N$6),'State Landscape Data'!$M$6:$AE$6,0)),'State Landscape Data'!$B$8:$B$57,$C317,'State Landscape Data'!$C$8:$C$57,$D317))</f>
        <v>0</v>
      </c>
    </row>
    <row r="318" spans="2:14" x14ac:dyDescent="0.35">
      <c r="B318" s="37" t="s">
        <v>80</v>
      </c>
      <c r="C318" s="38" t="str">
        <f>IF(ISBLANK('State Landscape Data'!$B$42),"-",'State Landscape Data'!$B$42)</f>
        <v>-</v>
      </c>
      <c r="D318" s="38" t="str">
        <f>IF(ISBLANK('State Landscape Data'!$C$42),"-",'State Landscape Data'!$C$42)</f>
        <v>-</v>
      </c>
      <c r="E318" s="38" t="str">
        <f>IF(ISBLANK('State Landscape Data'!$D$42),"-",'State Landscape Data'!$D$42)</f>
        <v>-</v>
      </c>
      <c r="F318" s="38" t="str">
        <f>IF(ISBLANK('State Landscape Data'!$E$42),"-",'State Landscape Data'!$E$42)</f>
        <v>-</v>
      </c>
      <c r="G318" s="38" t="str">
        <f>IF(ISBLANK('State Landscape Data'!$F$42),"-",'State Landscape Data'!$F$42)</f>
        <v>-</v>
      </c>
      <c r="H318" s="38">
        <v>3</v>
      </c>
      <c r="I318" s="38">
        <v>5</v>
      </c>
      <c r="J318" s="38" t="str">
        <f t="shared" si="30"/>
        <v>35</v>
      </c>
      <c r="K318" s="38" t="str">
        <f>IF(ISBLANK('State Landscape Data'!$K$42),"-",'State Landscape Data'!$K$42)</f>
        <v>-</v>
      </c>
      <c r="L318" s="43">
        <f>IF(ISNA(SUMIFS(INDEX('State Landscape Data'!$M$8:$AE$57,0,MATCH(CONCATENATE($J318,L$6),'State Landscape Data'!$M$6:$AE$6,0)),'State Landscape Data'!$B$8:$B$57,$C318,'State Landscape Data'!$C$8:$C$57,$D318)),"-",SUMIFS(INDEX('State Landscape Data'!$M$8:$AE$57,0,MATCH(CONCATENATE($J318,L$6),'State Landscape Data'!$M$6:$AE$6,0)),'State Landscape Data'!$B$8:$B$57,$C318,'State Landscape Data'!$C$8:$C$57,$D318))</f>
        <v>0</v>
      </c>
      <c r="M318" s="43">
        <f>IF(ISNA(SUMIFS(INDEX('State Landscape Data'!$M$8:$AE$57,0,MATCH(CONCATENATE($J318,M$6),'State Landscape Data'!$M$6:$AE$6,0)),'State Landscape Data'!$B$8:$B$57,$C318,'State Landscape Data'!$C$8:$C$57,$D318)),"-",SUMIFS(INDEX('State Landscape Data'!$M$8:$AE$57,0,MATCH(CONCATENATE($J318,M$6),'State Landscape Data'!$M$6:$AE$6,0)),'State Landscape Data'!$B$8:$B$57,$C318,'State Landscape Data'!$C$8:$C$57,$D318))</f>
        <v>0</v>
      </c>
      <c r="N318" s="154">
        <f>IF(ISNA(SUMIFS(INDEX('State Landscape Data'!$M$8:$AE$57,0,MATCH(CONCATENATE($J318,N$6),'State Landscape Data'!$M$6:$AE$6,0)),'State Landscape Data'!$B$8:$B$57,$C318,'State Landscape Data'!$C$8:$C$57,$D318)),"-",SUMIFS(INDEX('State Landscape Data'!$M$8:$AE$57,0,MATCH(CONCATENATE($J318,N$6),'State Landscape Data'!$M$6:$AE$6,0)),'State Landscape Data'!$B$8:$B$57,$C318,'State Landscape Data'!$C$8:$C$57,$D318))</f>
        <v>0</v>
      </c>
    </row>
    <row r="319" spans="2:14" x14ac:dyDescent="0.35">
      <c r="B319" s="37" t="s">
        <v>80</v>
      </c>
      <c r="C319" s="38" t="str">
        <f>IF(ISBLANK('State Landscape Data'!$B$42),"-",'State Landscape Data'!$B$42)</f>
        <v>-</v>
      </c>
      <c r="D319" s="38" t="str">
        <f>IF(ISBLANK('State Landscape Data'!$C$42),"-",'State Landscape Data'!$C$42)</f>
        <v>-</v>
      </c>
      <c r="E319" s="38" t="str">
        <f>IF(ISBLANK('State Landscape Data'!$D$42),"-",'State Landscape Data'!$D$42)</f>
        <v>-</v>
      </c>
      <c r="F319" s="38" t="str">
        <f>IF(ISBLANK('State Landscape Data'!$E$42),"-",'State Landscape Data'!$E$42)</f>
        <v>-</v>
      </c>
      <c r="G319" s="38" t="str">
        <f>IF(ISBLANK('State Landscape Data'!$F$42),"-",'State Landscape Data'!$F$42)</f>
        <v>-</v>
      </c>
      <c r="H319" s="38">
        <v>3</v>
      </c>
      <c r="I319" s="38" t="s">
        <v>65</v>
      </c>
      <c r="J319" s="38" t="str">
        <f t="shared" si="30"/>
        <v>3Goal</v>
      </c>
      <c r="K319" s="38" t="str">
        <f>IF(ISBLANK('State Landscape Data'!$K$42),"-",'State Landscape Data'!$K$42)</f>
        <v>-</v>
      </c>
      <c r="L319" s="43" t="str">
        <f>IF(ISNA(SUMIFS(INDEX('State Landscape Data'!$M$8:$AE$57,0,MATCH(CONCATENATE($J319,L$6),'State Landscape Data'!$M$6:$AE$6,0)),'State Landscape Data'!$B$8:$B$57,$C319,'State Landscape Data'!$C$8:$C$57,$D319)),"-",SUMIFS(INDEX('State Landscape Data'!$M$8:$AE$57,0,MATCH(CONCATENATE($J319,L$6),'State Landscape Data'!$M$6:$AE$6,0)),'State Landscape Data'!$B$8:$B$57,$C319,'State Landscape Data'!$C$8:$C$57,$D319))</f>
        <v>-</v>
      </c>
      <c r="M319" s="43" t="str">
        <f>IF(ISNA(SUMIFS(INDEX('State Landscape Data'!$M$8:$AE$57,0,MATCH(CONCATENATE($J319,M$6),'State Landscape Data'!$M$6:$AE$6,0)),'State Landscape Data'!$B$8:$B$57,$C319,'State Landscape Data'!$C$8:$C$57,$D319)),"-",SUMIFS(INDEX('State Landscape Data'!$M$8:$AE$57,0,MATCH(CONCATENATE($J319,M$6),'State Landscape Data'!$M$6:$AE$6,0)),'State Landscape Data'!$B$8:$B$57,$C319,'State Landscape Data'!$C$8:$C$57,$D319))</f>
        <v>-</v>
      </c>
      <c r="N319" s="154">
        <f>IF(ISNA(SUMIFS(INDEX('State Landscape Data'!$M$8:$AE$57,0,MATCH(CONCATENATE($J319,N$6),'State Landscape Data'!$M$6:$AE$6,0)),'State Landscape Data'!$B$8:$B$57,$C319,'State Landscape Data'!$C$8:$C$57,$D319)),"-",SUMIFS(INDEX('State Landscape Data'!$M$8:$AE$57,0,MATCH(CONCATENATE($J319,N$6),'State Landscape Data'!$M$6:$AE$6,0)),'State Landscape Data'!$B$8:$B$57,$C319,'State Landscape Data'!$C$8:$C$57,$D319))</f>
        <v>0</v>
      </c>
    </row>
    <row r="320" spans="2:14" x14ac:dyDescent="0.35">
      <c r="B320" s="37" t="s">
        <v>80</v>
      </c>
      <c r="C320" s="38" t="str">
        <f>IF(ISBLANK('State Landscape Data'!$B$42),"-",'State Landscape Data'!$B$42)</f>
        <v>-</v>
      </c>
      <c r="D320" s="38" t="str">
        <f>IF(ISBLANK('State Landscape Data'!$C$42),"-",'State Landscape Data'!$C$42)</f>
        <v>-</v>
      </c>
      <c r="E320" s="38" t="str">
        <f>IF(ISBLANK('State Landscape Data'!$D$42),"-",'State Landscape Data'!$D$42)</f>
        <v>-</v>
      </c>
      <c r="F320" s="38" t="str">
        <f>IF(ISBLANK('State Landscape Data'!$E$42),"-",'State Landscape Data'!$E$42)</f>
        <v>-</v>
      </c>
      <c r="G320" s="38" t="str">
        <f>IF(ISBLANK('State Landscape Data'!$F$42),"-",'State Landscape Data'!$F$42)</f>
        <v>-</v>
      </c>
      <c r="H320" s="38">
        <v>4</v>
      </c>
      <c r="I320" s="38">
        <v>5</v>
      </c>
      <c r="J320" s="38" t="str">
        <f t="shared" ref="J320:J321" si="38">CONCATENATE(H320,I320)</f>
        <v>45</v>
      </c>
      <c r="K320" s="38" t="str">
        <f>IF(ISBLANK('State Landscape Data'!$K$42),"-",'State Landscape Data'!$K$42)</f>
        <v>-</v>
      </c>
      <c r="L320" s="43">
        <f>IF(ISNA(SUMIFS(INDEX('State Landscape Data'!$M$8:$AE$57,0,MATCH(CONCATENATE($J320,L$6),'State Landscape Data'!$M$6:$AE$6,0)),'State Landscape Data'!$B$8:$B$57,$C320,'State Landscape Data'!$C$8:$C$57,$D320)),"-",SUMIFS(INDEX('State Landscape Data'!$M$8:$AE$57,0,MATCH(CONCATENATE($J320,L$6),'State Landscape Data'!$M$6:$AE$6,0)),'State Landscape Data'!$B$8:$B$57,$C320,'State Landscape Data'!$C$8:$C$57,$D320))</f>
        <v>0</v>
      </c>
      <c r="M320" s="43">
        <f>IF(ISNA(SUMIFS(INDEX('State Landscape Data'!$M$8:$AE$57,0,MATCH(CONCATENATE($J320,M$6),'State Landscape Data'!$M$6:$AE$6,0)),'State Landscape Data'!$B$8:$B$57,$C320,'State Landscape Data'!$C$8:$C$57,$D320)),"-",SUMIFS(INDEX('State Landscape Data'!$M$8:$AE$57,0,MATCH(CONCATENATE($J320,M$6),'State Landscape Data'!$M$6:$AE$6,0)),'State Landscape Data'!$B$8:$B$57,$C320,'State Landscape Data'!$C$8:$C$57,$D320))</f>
        <v>0</v>
      </c>
      <c r="N320" s="154">
        <f>IF(ISNA(SUMIFS(INDEX('State Landscape Data'!$M$8:$AE$57,0,MATCH(CONCATENATE($J320,N$6),'State Landscape Data'!$M$6:$AE$6,0)),'State Landscape Data'!$B$8:$B$57,$C320,'State Landscape Data'!$C$8:$C$57,$D320)),"-",SUMIFS(INDEX('State Landscape Data'!$M$8:$AE$57,0,MATCH(CONCATENATE($J320,N$6),'State Landscape Data'!$M$6:$AE$6,0)),'State Landscape Data'!$B$8:$B$57,$C320,'State Landscape Data'!$C$8:$C$57,$D320))</f>
        <v>0</v>
      </c>
    </row>
    <row r="321" spans="2:14" x14ac:dyDescent="0.35">
      <c r="B321" s="37" t="s">
        <v>80</v>
      </c>
      <c r="C321" s="38" t="str">
        <f>IF(ISBLANK('State Landscape Data'!$B$42),"-",'State Landscape Data'!$B$42)</f>
        <v>-</v>
      </c>
      <c r="D321" s="38" t="str">
        <f>IF(ISBLANK('State Landscape Data'!$C$42),"-",'State Landscape Data'!$C$42)</f>
        <v>-</v>
      </c>
      <c r="E321" s="38" t="str">
        <f>IF(ISBLANK('State Landscape Data'!$D$42),"-",'State Landscape Data'!$D$42)</f>
        <v>-</v>
      </c>
      <c r="F321" s="38" t="str">
        <f>IF(ISBLANK('State Landscape Data'!$E$42),"-",'State Landscape Data'!$E$42)</f>
        <v>-</v>
      </c>
      <c r="G321" s="38" t="str">
        <f>IF(ISBLANK('State Landscape Data'!$F$42),"-",'State Landscape Data'!$F$42)</f>
        <v>-</v>
      </c>
      <c r="H321" s="38">
        <v>4</v>
      </c>
      <c r="I321" s="38" t="s">
        <v>65</v>
      </c>
      <c r="J321" s="38" t="str">
        <f t="shared" si="38"/>
        <v>4Goal</v>
      </c>
      <c r="K321" s="38" t="str">
        <f>IF(ISBLANK('State Landscape Data'!$K$42),"-",'State Landscape Data'!$K$42)</f>
        <v>-</v>
      </c>
      <c r="L321" s="43" t="str">
        <f>IF(ISNA(SUMIFS(INDEX('State Landscape Data'!$M$8:$AE$57,0,MATCH(CONCATENATE($J321,L$6),'State Landscape Data'!$M$6:$AE$6,0)),'State Landscape Data'!$B$8:$B$57,$C321,'State Landscape Data'!$C$8:$C$57,$D321)),"-",SUMIFS(INDEX('State Landscape Data'!$M$8:$AE$57,0,MATCH(CONCATENATE($J321,L$6),'State Landscape Data'!$M$6:$AE$6,0)),'State Landscape Data'!$B$8:$B$57,$C321,'State Landscape Data'!$C$8:$C$57,$D321))</f>
        <v>-</v>
      </c>
      <c r="M321" s="43" t="str">
        <f>IF(ISNA(SUMIFS(INDEX('State Landscape Data'!$M$8:$AE$57,0,MATCH(CONCATENATE($J321,M$6),'State Landscape Data'!$M$6:$AE$6,0)),'State Landscape Data'!$B$8:$B$57,$C321,'State Landscape Data'!$C$8:$C$57,$D321)),"-",SUMIFS(INDEX('State Landscape Data'!$M$8:$AE$57,0,MATCH(CONCATENATE($J321,M$6),'State Landscape Data'!$M$6:$AE$6,0)),'State Landscape Data'!$B$8:$B$57,$C321,'State Landscape Data'!$C$8:$C$57,$D321))</f>
        <v>-</v>
      </c>
      <c r="N321" s="154">
        <f>IF(ISNA(SUMIFS(INDEX('State Landscape Data'!$M$8:$AE$57,0,MATCH(CONCATENATE($J321,N$6),'State Landscape Data'!$M$6:$AE$6,0)),'State Landscape Data'!$B$8:$B$57,$C321,'State Landscape Data'!$C$8:$C$57,$D321)),"-",SUMIFS(INDEX('State Landscape Data'!$M$8:$AE$57,0,MATCH(CONCATENATE($J321,N$6),'State Landscape Data'!$M$6:$AE$6,0)),'State Landscape Data'!$B$8:$B$57,$C321,'State Landscape Data'!$C$8:$C$57,$D321))</f>
        <v>0</v>
      </c>
    </row>
    <row r="322" spans="2:14" x14ac:dyDescent="0.35">
      <c r="B322" s="37" t="s">
        <v>80</v>
      </c>
      <c r="C322" s="38" t="str">
        <f>IF(ISBLANK('State Landscape Data'!$B$43),"-",'State Landscape Data'!$B$43)</f>
        <v>-</v>
      </c>
      <c r="D322" s="38" t="str">
        <f>IF(ISBLANK('State Landscape Data'!$C$43),"-",'State Landscape Data'!$C$43)</f>
        <v>-</v>
      </c>
      <c r="E322" s="38" t="str">
        <f>IF(ISBLANK('State Landscape Data'!$D$43),"-",'State Landscape Data'!$D$43)</f>
        <v>-</v>
      </c>
      <c r="F322" s="38" t="str">
        <f>IF(ISBLANK('State Landscape Data'!$E$43),"-",'State Landscape Data'!$E$43)</f>
        <v>-</v>
      </c>
      <c r="G322" s="38" t="str">
        <f>IF(ISBLANK('State Landscape Data'!$F$43),"-",'State Landscape Data'!$F$43)</f>
        <v>-</v>
      </c>
      <c r="H322" s="38" t="s">
        <v>64</v>
      </c>
      <c r="I322" s="38" t="s">
        <v>64</v>
      </c>
      <c r="J322" s="38" t="str">
        <f t="shared" si="30"/>
        <v>BaselineBaseline</v>
      </c>
      <c r="K322" s="38" t="str">
        <f>IF(ISBLANK('State Landscape Data'!$K$43),"-",'State Landscape Data'!$K$43)</f>
        <v>-</v>
      </c>
      <c r="L322" s="43">
        <f>IF(ISNA(SUMIFS(INDEX('State Landscape Data'!$M$8:$AE$57,0,MATCH(CONCATENATE($J322,L$6),'State Landscape Data'!$M$6:$AE$6,0)),'State Landscape Data'!$B$8:$B$57,$C322,'State Landscape Data'!$C$8:$C$57,$D322)),"-",SUMIFS(INDEX('State Landscape Data'!$M$8:$AE$57,0,MATCH(CONCATENATE($J322,L$6),'State Landscape Data'!$M$6:$AE$6,0)),'State Landscape Data'!$B$8:$B$57,$C322,'State Landscape Data'!$C$8:$C$57,$D322))</f>
        <v>0</v>
      </c>
      <c r="M322" s="43">
        <f>IF(ISNA(SUMIFS(INDEX('State Landscape Data'!$M$8:$AE$57,0,MATCH(CONCATENATE($J322,M$6),'State Landscape Data'!$M$6:$AE$6,0)),'State Landscape Data'!$B$8:$B$57,$C322,'State Landscape Data'!$C$8:$C$57,$D322)),"-",SUMIFS(INDEX('State Landscape Data'!$M$8:$AE$57,0,MATCH(CONCATENATE($J322,M$6),'State Landscape Data'!$M$6:$AE$6,0)),'State Landscape Data'!$B$8:$B$57,$C322,'State Landscape Data'!$C$8:$C$57,$D322))</f>
        <v>0</v>
      </c>
      <c r="N322" s="154">
        <f>IF(ISNA(SUMIFS(INDEX('State Landscape Data'!$M$8:$AE$57,0,MATCH(CONCATENATE($J322,N$6),'State Landscape Data'!$M$6:$AE$6,0)),'State Landscape Data'!$B$8:$B$57,$C322,'State Landscape Data'!$C$8:$C$57,$D322)),"-",SUMIFS(INDEX('State Landscape Data'!$M$8:$AE$57,0,MATCH(CONCATENATE($J322,N$6),'State Landscape Data'!$M$6:$AE$6,0)),'State Landscape Data'!$B$8:$B$57,$C322,'State Landscape Data'!$C$8:$C$57,$D322))</f>
        <v>0</v>
      </c>
    </row>
    <row r="323" spans="2:14" x14ac:dyDescent="0.35">
      <c r="B323" s="37" t="s">
        <v>80</v>
      </c>
      <c r="C323" s="38" t="str">
        <f>IF(ISBLANK('State Landscape Data'!$B$43),"-",'State Landscape Data'!$B$43)</f>
        <v>-</v>
      </c>
      <c r="D323" s="38" t="str">
        <f>IF(ISBLANK('State Landscape Data'!$C$43),"-",'State Landscape Data'!$C$43)</f>
        <v>-</v>
      </c>
      <c r="E323" s="38" t="str">
        <f>IF(ISBLANK('State Landscape Data'!$D$43),"-",'State Landscape Data'!$D$43)</f>
        <v>-</v>
      </c>
      <c r="F323" s="38" t="str">
        <f>IF(ISBLANK('State Landscape Data'!$E$43),"-",'State Landscape Data'!$E$43)</f>
        <v>-</v>
      </c>
      <c r="G323" s="38" t="str">
        <f>IF(ISBLANK('State Landscape Data'!$F$43),"-",'State Landscape Data'!$F$43)</f>
        <v>-</v>
      </c>
      <c r="H323" s="38">
        <v>1</v>
      </c>
      <c r="I323" s="38">
        <v>5</v>
      </c>
      <c r="J323" s="38" t="str">
        <f t="shared" si="30"/>
        <v>15</v>
      </c>
      <c r="K323" s="38" t="str">
        <f>IF(ISBLANK('State Landscape Data'!$K$43),"-",'State Landscape Data'!$K$43)</f>
        <v>-</v>
      </c>
      <c r="L323" s="43">
        <f>IF(ISNA(SUMIFS(INDEX('State Landscape Data'!$M$8:$AE$57,0,MATCH(CONCATENATE($J323,L$6),'State Landscape Data'!$M$6:$AE$6,0)),'State Landscape Data'!$B$8:$B$57,$C323,'State Landscape Data'!$C$8:$C$57,$D323)),"-",SUMIFS(INDEX('State Landscape Data'!$M$8:$AE$57,0,MATCH(CONCATENATE($J323,L$6),'State Landscape Data'!$M$6:$AE$6,0)),'State Landscape Data'!$B$8:$B$57,$C323,'State Landscape Data'!$C$8:$C$57,$D323))</f>
        <v>0</v>
      </c>
      <c r="M323" s="43">
        <f>IF(ISNA(SUMIFS(INDEX('State Landscape Data'!$M$8:$AE$57,0,MATCH(CONCATENATE($J323,M$6),'State Landscape Data'!$M$6:$AE$6,0)),'State Landscape Data'!$B$8:$B$57,$C323,'State Landscape Data'!$C$8:$C$57,$D323)),"-",SUMIFS(INDEX('State Landscape Data'!$M$8:$AE$57,0,MATCH(CONCATENATE($J323,M$6),'State Landscape Data'!$M$6:$AE$6,0)),'State Landscape Data'!$B$8:$B$57,$C323,'State Landscape Data'!$C$8:$C$57,$D323))</f>
        <v>0</v>
      </c>
      <c r="N323" s="154">
        <f>IF(ISNA(SUMIFS(INDEX('State Landscape Data'!$M$8:$AE$57,0,MATCH(CONCATENATE($J323,N$6),'State Landscape Data'!$M$6:$AE$6,0)),'State Landscape Data'!$B$8:$B$57,$C323,'State Landscape Data'!$C$8:$C$57,$D323)),"-",SUMIFS(INDEX('State Landscape Data'!$M$8:$AE$57,0,MATCH(CONCATENATE($J323,N$6),'State Landscape Data'!$M$6:$AE$6,0)),'State Landscape Data'!$B$8:$B$57,$C323,'State Landscape Data'!$C$8:$C$57,$D323))</f>
        <v>0</v>
      </c>
    </row>
    <row r="324" spans="2:14" x14ac:dyDescent="0.35">
      <c r="B324" s="37" t="s">
        <v>80</v>
      </c>
      <c r="C324" s="38" t="str">
        <f>IF(ISBLANK('State Landscape Data'!$B$43),"-",'State Landscape Data'!$B$43)</f>
        <v>-</v>
      </c>
      <c r="D324" s="38" t="str">
        <f>IF(ISBLANK('State Landscape Data'!$C$43),"-",'State Landscape Data'!$C$43)</f>
        <v>-</v>
      </c>
      <c r="E324" s="38" t="str">
        <f>IF(ISBLANK('State Landscape Data'!$D$43),"-",'State Landscape Data'!$D$43)</f>
        <v>-</v>
      </c>
      <c r="F324" s="38" t="str">
        <f>IF(ISBLANK('State Landscape Data'!$E$43),"-",'State Landscape Data'!$E$43)</f>
        <v>-</v>
      </c>
      <c r="G324" s="38" t="str">
        <f>IF(ISBLANK('State Landscape Data'!$F$43),"-",'State Landscape Data'!$F$43)</f>
        <v>-</v>
      </c>
      <c r="H324" s="38">
        <v>1</v>
      </c>
      <c r="I324" s="38" t="s">
        <v>65</v>
      </c>
      <c r="J324" s="38" t="str">
        <f t="shared" si="30"/>
        <v>1Goal</v>
      </c>
      <c r="K324" s="38" t="str">
        <f>IF(ISBLANK('State Landscape Data'!$K$43),"-",'State Landscape Data'!$K$43)</f>
        <v>-</v>
      </c>
      <c r="L324" s="43" t="str">
        <f>IF(ISNA(SUMIFS(INDEX('State Landscape Data'!$M$8:$AE$57,0,MATCH(CONCATENATE($J324,L$6),'State Landscape Data'!$M$6:$AE$6,0)),'State Landscape Data'!$B$8:$B$57,$C324,'State Landscape Data'!$C$8:$C$57,$D324)),"-",SUMIFS(INDEX('State Landscape Data'!$M$8:$AE$57,0,MATCH(CONCATENATE($J324,L$6),'State Landscape Data'!$M$6:$AE$6,0)),'State Landscape Data'!$B$8:$B$57,$C324,'State Landscape Data'!$C$8:$C$57,$D324))</f>
        <v>-</v>
      </c>
      <c r="M324" s="43" t="str">
        <f>IF(ISNA(SUMIFS(INDEX('State Landscape Data'!$M$8:$AE$57,0,MATCH(CONCATENATE($J324,M$6),'State Landscape Data'!$M$6:$AE$6,0)),'State Landscape Data'!$B$8:$B$57,$C324,'State Landscape Data'!$C$8:$C$57,$D324)),"-",SUMIFS(INDEX('State Landscape Data'!$M$8:$AE$57,0,MATCH(CONCATENATE($J324,M$6),'State Landscape Data'!$M$6:$AE$6,0)),'State Landscape Data'!$B$8:$B$57,$C324,'State Landscape Data'!$C$8:$C$57,$D324))</f>
        <v>-</v>
      </c>
      <c r="N324" s="154">
        <f>IF(ISNA(SUMIFS(INDEX('State Landscape Data'!$M$8:$AE$57,0,MATCH(CONCATENATE($J324,N$6),'State Landscape Data'!$M$6:$AE$6,0)),'State Landscape Data'!$B$8:$B$57,$C324,'State Landscape Data'!$C$8:$C$57,$D324)),"-",SUMIFS(INDEX('State Landscape Data'!$M$8:$AE$57,0,MATCH(CONCATENATE($J324,N$6),'State Landscape Data'!$M$6:$AE$6,0)),'State Landscape Data'!$B$8:$B$57,$C324,'State Landscape Data'!$C$8:$C$57,$D324))</f>
        <v>0</v>
      </c>
    </row>
    <row r="325" spans="2:14" x14ac:dyDescent="0.35">
      <c r="B325" s="37" t="s">
        <v>80</v>
      </c>
      <c r="C325" s="38" t="str">
        <f>IF(ISBLANK('State Landscape Data'!$B$43),"-",'State Landscape Data'!$B$43)</f>
        <v>-</v>
      </c>
      <c r="D325" s="38" t="str">
        <f>IF(ISBLANK('State Landscape Data'!$C$43),"-",'State Landscape Data'!$C$43)</f>
        <v>-</v>
      </c>
      <c r="E325" s="38" t="str">
        <f>IF(ISBLANK('State Landscape Data'!$D$43),"-",'State Landscape Data'!$D$43)</f>
        <v>-</v>
      </c>
      <c r="F325" s="38" t="str">
        <f>IF(ISBLANK('State Landscape Data'!$E$43),"-",'State Landscape Data'!$E$43)</f>
        <v>-</v>
      </c>
      <c r="G325" s="38" t="str">
        <f>IF(ISBLANK('State Landscape Data'!$F$43),"-",'State Landscape Data'!$F$43)</f>
        <v>-</v>
      </c>
      <c r="H325" s="38">
        <v>2</v>
      </c>
      <c r="I325" s="38">
        <v>5</v>
      </c>
      <c r="J325" s="38" t="str">
        <f t="shared" si="30"/>
        <v>25</v>
      </c>
      <c r="K325" s="38" t="str">
        <f>IF(ISBLANK('State Landscape Data'!$K$43),"-",'State Landscape Data'!$K$43)</f>
        <v>-</v>
      </c>
      <c r="L325" s="43">
        <f>IF(ISNA(SUMIFS(INDEX('State Landscape Data'!$M$8:$AE$57,0,MATCH(CONCATENATE($J325,L$6),'State Landscape Data'!$M$6:$AE$6,0)),'State Landscape Data'!$B$8:$B$57,$C325,'State Landscape Data'!$C$8:$C$57,$D325)),"-",SUMIFS(INDEX('State Landscape Data'!$M$8:$AE$57,0,MATCH(CONCATENATE($J325,L$6),'State Landscape Data'!$M$6:$AE$6,0)),'State Landscape Data'!$B$8:$B$57,$C325,'State Landscape Data'!$C$8:$C$57,$D325))</f>
        <v>0</v>
      </c>
      <c r="M325" s="43">
        <f>IF(ISNA(SUMIFS(INDEX('State Landscape Data'!$M$8:$AE$57,0,MATCH(CONCATENATE($J325,M$6),'State Landscape Data'!$M$6:$AE$6,0)),'State Landscape Data'!$B$8:$B$57,$C325,'State Landscape Data'!$C$8:$C$57,$D325)),"-",SUMIFS(INDEX('State Landscape Data'!$M$8:$AE$57,0,MATCH(CONCATENATE($J325,M$6),'State Landscape Data'!$M$6:$AE$6,0)),'State Landscape Data'!$B$8:$B$57,$C325,'State Landscape Data'!$C$8:$C$57,$D325))</f>
        <v>0</v>
      </c>
      <c r="N325" s="154">
        <f>IF(ISNA(SUMIFS(INDEX('State Landscape Data'!$M$8:$AE$57,0,MATCH(CONCATENATE($J325,N$6),'State Landscape Data'!$M$6:$AE$6,0)),'State Landscape Data'!$B$8:$B$57,$C325,'State Landscape Data'!$C$8:$C$57,$D325)),"-",SUMIFS(INDEX('State Landscape Data'!$M$8:$AE$57,0,MATCH(CONCATENATE($J325,N$6),'State Landscape Data'!$M$6:$AE$6,0)),'State Landscape Data'!$B$8:$B$57,$C325,'State Landscape Data'!$C$8:$C$57,$D325))</f>
        <v>0</v>
      </c>
    </row>
    <row r="326" spans="2:14" x14ac:dyDescent="0.35">
      <c r="B326" s="37" t="s">
        <v>80</v>
      </c>
      <c r="C326" s="38" t="str">
        <f>IF(ISBLANK('State Landscape Data'!$B$43),"-",'State Landscape Data'!$B$43)</f>
        <v>-</v>
      </c>
      <c r="D326" s="38" t="str">
        <f>IF(ISBLANK('State Landscape Data'!$C$43),"-",'State Landscape Data'!$C$43)</f>
        <v>-</v>
      </c>
      <c r="E326" s="38" t="str">
        <f>IF(ISBLANK('State Landscape Data'!$D$43),"-",'State Landscape Data'!$D$43)</f>
        <v>-</v>
      </c>
      <c r="F326" s="38" t="str">
        <f>IF(ISBLANK('State Landscape Data'!$E$43),"-",'State Landscape Data'!$E$43)</f>
        <v>-</v>
      </c>
      <c r="G326" s="38" t="str">
        <f>IF(ISBLANK('State Landscape Data'!$F$43),"-",'State Landscape Data'!$F$43)</f>
        <v>-</v>
      </c>
      <c r="H326" s="38">
        <v>2</v>
      </c>
      <c r="I326" s="38" t="s">
        <v>65</v>
      </c>
      <c r="J326" s="38" t="str">
        <f t="shared" si="30"/>
        <v>2Goal</v>
      </c>
      <c r="K326" s="38" t="str">
        <f>IF(ISBLANK('State Landscape Data'!$K$43),"-",'State Landscape Data'!$K$43)</f>
        <v>-</v>
      </c>
      <c r="L326" s="43" t="str">
        <f>IF(ISNA(SUMIFS(INDEX('State Landscape Data'!$M$8:$AE$57,0,MATCH(CONCATENATE($J326,L$6),'State Landscape Data'!$M$6:$AE$6,0)),'State Landscape Data'!$B$8:$B$57,$C326,'State Landscape Data'!$C$8:$C$57,$D326)),"-",SUMIFS(INDEX('State Landscape Data'!$M$8:$AE$57,0,MATCH(CONCATENATE($J326,L$6),'State Landscape Data'!$M$6:$AE$6,0)),'State Landscape Data'!$B$8:$B$57,$C326,'State Landscape Data'!$C$8:$C$57,$D326))</f>
        <v>-</v>
      </c>
      <c r="M326" s="43" t="str">
        <f>IF(ISNA(SUMIFS(INDEX('State Landscape Data'!$M$8:$AE$57,0,MATCH(CONCATENATE($J326,M$6),'State Landscape Data'!$M$6:$AE$6,0)),'State Landscape Data'!$B$8:$B$57,$C326,'State Landscape Data'!$C$8:$C$57,$D326)),"-",SUMIFS(INDEX('State Landscape Data'!$M$8:$AE$57,0,MATCH(CONCATENATE($J326,M$6),'State Landscape Data'!$M$6:$AE$6,0)),'State Landscape Data'!$B$8:$B$57,$C326,'State Landscape Data'!$C$8:$C$57,$D326))</f>
        <v>-</v>
      </c>
      <c r="N326" s="154">
        <f>IF(ISNA(SUMIFS(INDEX('State Landscape Data'!$M$8:$AE$57,0,MATCH(CONCATENATE($J326,N$6),'State Landscape Data'!$M$6:$AE$6,0)),'State Landscape Data'!$B$8:$B$57,$C326,'State Landscape Data'!$C$8:$C$57,$D326)),"-",SUMIFS(INDEX('State Landscape Data'!$M$8:$AE$57,0,MATCH(CONCATENATE($J326,N$6),'State Landscape Data'!$M$6:$AE$6,0)),'State Landscape Data'!$B$8:$B$57,$C326,'State Landscape Data'!$C$8:$C$57,$D326))</f>
        <v>0</v>
      </c>
    </row>
    <row r="327" spans="2:14" x14ac:dyDescent="0.35">
      <c r="B327" s="37" t="s">
        <v>80</v>
      </c>
      <c r="C327" s="38" t="str">
        <f>IF(ISBLANK('State Landscape Data'!$B$43),"-",'State Landscape Data'!$B$43)</f>
        <v>-</v>
      </c>
      <c r="D327" s="38" t="str">
        <f>IF(ISBLANK('State Landscape Data'!$C$43),"-",'State Landscape Data'!$C$43)</f>
        <v>-</v>
      </c>
      <c r="E327" s="38" t="str">
        <f>IF(ISBLANK('State Landscape Data'!$D$43),"-",'State Landscape Data'!$D$43)</f>
        <v>-</v>
      </c>
      <c r="F327" s="38" t="str">
        <f>IF(ISBLANK('State Landscape Data'!$E$43),"-",'State Landscape Data'!$E$43)</f>
        <v>-</v>
      </c>
      <c r="G327" s="38" t="str">
        <f>IF(ISBLANK('State Landscape Data'!$F$43),"-",'State Landscape Data'!$F$43)</f>
        <v>-</v>
      </c>
      <c r="H327" s="38">
        <v>3</v>
      </c>
      <c r="I327" s="38">
        <v>5</v>
      </c>
      <c r="J327" s="38" t="str">
        <f t="shared" si="30"/>
        <v>35</v>
      </c>
      <c r="K327" s="38" t="str">
        <f>IF(ISBLANK('State Landscape Data'!$K$43),"-",'State Landscape Data'!$K$43)</f>
        <v>-</v>
      </c>
      <c r="L327" s="43">
        <f>IF(ISNA(SUMIFS(INDEX('State Landscape Data'!$M$8:$AE$57,0,MATCH(CONCATENATE($J327,L$6),'State Landscape Data'!$M$6:$AE$6,0)),'State Landscape Data'!$B$8:$B$57,$C327,'State Landscape Data'!$C$8:$C$57,$D327)),"-",SUMIFS(INDEX('State Landscape Data'!$M$8:$AE$57,0,MATCH(CONCATENATE($J327,L$6),'State Landscape Data'!$M$6:$AE$6,0)),'State Landscape Data'!$B$8:$B$57,$C327,'State Landscape Data'!$C$8:$C$57,$D327))</f>
        <v>0</v>
      </c>
      <c r="M327" s="43">
        <f>IF(ISNA(SUMIFS(INDEX('State Landscape Data'!$M$8:$AE$57,0,MATCH(CONCATENATE($J327,M$6),'State Landscape Data'!$M$6:$AE$6,0)),'State Landscape Data'!$B$8:$B$57,$C327,'State Landscape Data'!$C$8:$C$57,$D327)),"-",SUMIFS(INDEX('State Landscape Data'!$M$8:$AE$57,0,MATCH(CONCATENATE($J327,M$6),'State Landscape Data'!$M$6:$AE$6,0)),'State Landscape Data'!$B$8:$B$57,$C327,'State Landscape Data'!$C$8:$C$57,$D327))</f>
        <v>0</v>
      </c>
      <c r="N327" s="154">
        <f>IF(ISNA(SUMIFS(INDEX('State Landscape Data'!$M$8:$AE$57,0,MATCH(CONCATENATE($J327,N$6),'State Landscape Data'!$M$6:$AE$6,0)),'State Landscape Data'!$B$8:$B$57,$C327,'State Landscape Data'!$C$8:$C$57,$D327)),"-",SUMIFS(INDEX('State Landscape Data'!$M$8:$AE$57,0,MATCH(CONCATENATE($J327,N$6),'State Landscape Data'!$M$6:$AE$6,0)),'State Landscape Data'!$B$8:$B$57,$C327,'State Landscape Data'!$C$8:$C$57,$D327))</f>
        <v>0</v>
      </c>
    </row>
    <row r="328" spans="2:14" x14ac:dyDescent="0.35">
      <c r="B328" s="37" t="s">
        <v>80</v>
      </c>
      <c r="C328" s="38" t="str">
        <f>IF(ISBLANK('State Landscape Data'!$B$43),"-",'State Landscape Data'!$B$43)</f>
        <v>-</v>
      </c>
      <c r="D328" s="38" t="str">
        <f>IF(ISBLANK('State Landscape Data'!$C$43),"-",'State Landscape Data'!$C$43)</f>
        <v>-</v>
      </c>
      <c r="E328" s="38" t="str">
        <f>IF(ISBLANK('State Landscape Data'!$D$43),"-",'State Landscape Data'!$D$43)</f>
        <v>-</v>
      </c>
      <c r="F328" s="38" t="str">
        <f>IF(ISBLANK('State Landscape Data'!$E$43),"-",'State Landscape Data'!$E$43)</f>
        <v>-</v>
      </c>
      <c r="G328" s="38" t="str">
        <f>IF(ISBLANK('State Landscape Data'!$F$43),"-",'State Landscape Data'!$F$43)</f>
        <v>-</v>
      </c>
      <c r="H328" s="38">
        <v>3</v>
      </c>
      <c r="I328" s="38" t="s">
        <v>65</v>
      </c>
      <c r="J328" s="38" t="str">
        <f t="shared" si="30"/>
        <v>3Goal</v>
      </c>
      <c r="K328" s="38" t="str">
        <f>IF(ISBLANK('State Landscape Data'!$K$43),"-",'State Landscape Data'!$K$43)</f>
        <v>-</v>
      </c>
      <c r="L328" s="43" t="str">
        <f>IF(ISNA(SUMIFS(INDEX('State Landscape Data'!$M$8:$AE$57,0,MATCH(CONCATENATE($J328,L$6),'State Landscape Data'!$M$6:$AE$6,0)),'State Landscape Data'!$B$8:$B$57,$C328,'State Landscape Data'!$C$8:$C$57,$D328)),"-",SUMIFS(INDEX('State Landscape Data'!$M$8:$AE$57,0,MATCH(CONCATENATE($J328,L$6),'State Landscape Data'!$M$6:$AE$6,0)),'State Landscape Data'!$B$8:$B$57,$C328,'State Landscape Data'!$C$8:$C$57,$D328))</f>
        <v>-</v>
      </c>
      <c r="M328" s="43" t="str">
        <f>IF(ISNA(SUMIFS(INDEX('State Landscape Data'!$M$8:$AE$57,0,MATCH(CONCATENATE($J328,M$6),'State Landscape Data'!$M$6:$AE$6,0)),'State Landscape Data'!$B$8:$B$57,$C328,'State Landscape Data'!$C$8:$C$57,$D328)),"-",SUMIFS(INDEX('State Landscape Data'!$M$8:$AE$57,0,MATCH(CONCATENATE($J328,M$6),'State Landscape Data'!$M$6:$AE$6,0)),'State Landscape Data'!$B$8:$B$57,$C328,'State Landscape Data'!$C$8:$C$57,$D328))</f>
        <v>-</v>
      </c>
      <c r="N328" s="154">
        <f>IF(ISNA(SUMIFS(INDEX('State Landscape Data'!$M$8:$AE$57,0,MATCH(CONCATENATE($J328,N$6),'State Landscape Data'!$M$6:$AE$6,0)),'State Landscape Data'!$B$8:$B$57,$C328,'State Landscape Data'!$C$8:$C$57,$D328)),"-",SUMIFS(INDEX('State Landscape Data'!$M$8:$AE$57,0,MATCH(CONCATENATE($J328,N$6),'State Landscape Data'!$M$6:$AE$6,0)),'State Landscape Data'!$B$8:$B$57,$C328,'State Landscape Data'!$C$8:$C$57,$D328))</f>
        <v>0</v>
      </c>
    </row>
    <row r="329" spans="2:14" x14ac:dyDescent="0.35">
      <c r="B329" s="37" t="s">
        <v>80</v>
      </c>
      <c r="C329" s="38" t="str">
        <f>IF(ISBLANK('State Landscape Data'!$B$43),"-",'State Landscape Data'!$B$43)</f>
        <v>-</v>
      </c>
      <c r="D329" s="38" t="str">
        <f>IF(ISBLANK('State Landscape Data'!$C$43),"-",'State Landscape Data'!$C$43)</f>
        <v>-</v>
      </c>
      <c r="E329" s="38" t="str">
        <f>IF(ISBLANK('State Landscape Data'!$D$43),"-",'State Landscape Data'!$D$43)</f>
        <v>-</v>
      </c>
      <c r="F329" s="38" t="str">
        <f>IF(ISBLANK('State Landscape Data'!$E$43),"-",'State Landscape Data'!$E$43)</f>
        <v>-</v>
      </c>
      <c r="G329" s="38" t="str">
        <f>IF(ISBLANK('State Landscape Data'!$F$43),"-",'State Landscape Data'!$F$43)</f>
        <v>-</v>
      </c>
      <c r="H329" s="38">
        <v>4</v>
      </c>
      <c r="I329" s="38">
        <v>5</v>
      </c>
      <c r="J329" s="38" t="str">
        <f t="shared" ref="J329:J330" si="39">CONCATENATE(H329,I329)</f>
        <v>45</v>
      </c>
      <c r="K329" s="38" t="str">
        <f>IF(ISBLANK('State Landscape Data'!$K$43),"-",'State Landscape Data'!$K$43)</f>
        <v>-</v>
      </c>
      <c r="L329" s="43">
        <f>IF(ISNA(SUMIFS(INDEX('State Landscape Data'!$M$8:$AE$57,0,MATCH(CONCATENATE($J329,L$6),'State Landscape Data'!$M$6:$AE$6,0)),'State Landscape Data'!$B$8:$B$57,$C329,'State Landscape Data'!$C$8:$C$57,$D329)),"-",SUMIFS(INDEX('State Landscape Data'!$M$8:$AE$57,0,MATCH(CONCATENATE($J329,L$6),'State Landscape Data'!$M$6:$AE$6,0)),'State Landscape Data'!$B$8:$B$57,$C329,'State Landscape Data'!$C$8:$C$57,$D329))</f>
        <v>0</v>
      </c>
      <c r="M329" s="43">
        <f>IF(ISNA(SUMIFS(INDEX('State Landscape Data'!$M$8:$AE$57,0,MATCH(CONCATENATE($J329,M$6),'State Landscape Data'!$M$6:$AE$6,0)),'State Landscape Data'!$B$8:$B$57,$C329,'State Landscape Data'!$C$8:$C$57,$D329)),"-",SUMIFS(INDEX('State Landscape Data'!$M$8:$AE$57,0,MATCH(CONCATENATE($J329,M$6),'State Landscape Data'!$M$6:$AE$6,0)),'State Landscape Data'!$B$8:$B$57,$C329,'State Landscape Data'!$C$8:$C$57,$D329))</f>
        <v>0</v>
      </c>
      <c r="N329" s="154">
        <f>IF(ISNA(SUMIFS(INDEX('State Landscape Data'!$M$8:$AE$57,0,MATCH(CONCATENATE($J329,N$6),'State Landscape Data'!$M$6:$AE$6,0)),'State Landscape Data'!$B$8:$B$57,$C329,'State Landscape Data'!$C$8:$C$57,$D329)),"-",SUMIFS(INDEX('State Landscape Data'!$M$8:$AE$57,0,MATCH(CONCATENATE($J329,N$6),'State Landscape Data'!$M$6:$AE$6,0)),'State Landscape Data'!$B$8:$B$57,$C329,'State Landscape Data'!$C$8:$C$57,$D329))</f>
        <v>0</v>
      </c>
    </row>
    <row r="330" spans="2:14" x14ac:dyDescent="0.35">
      <c r="B330" s="37" t="s">
        <v>80</v>
      </c>
      <c r="C330" s="38" t="str">
        <f>IF(ISBLANK('State Landscape Data'!$B$43),"-",'State Landscape Data'!$B$43)</f>
        <v>-</v>
      </c>
      <c r="D330" s="38" t="str">
        <f>IF(ISBLANK('State Landscape Data'!$C$43),"-",'State Landscape Data'!$C$43)</f>
        <v>-</v>
      </c>
      <c r="E330" s="38" t="str">
        <f>IF(ISBLANK('State Landscape Data'!$D$43),"-",'State Landscape Data'!$D$43)</f>
        <v>-</v>
      </c>
      <c r="F330" s="38" t="str">
        <f>IF(ISBLANK('State Landscape Data'!$E$43),"-",'State Landscape Data'!$E$43)</f>
        <v>-</v>
      </c>
      <c r="G330" s="38" t="str">
        <f>IF(ISBLANK('State Landscape Data'!$F$43),"-",'State Landscape Data'!$F$43)</f>
        <v>-</v>
      </c>
      <c r="H330" s="38">
        <v>4</v>
      </c>
      <c r="I330" s="38" t="s">
        <v>65</v>
      </c>
      <c r="J330" s="38" t="str">
        <f t="shared" si="39"/>
        <v>4Goal</v>
      </c>
      <c r="K330" s="38" t="str">
        <f>IF(ISBLANK('State Landscape Data'!$K$43),"-",'State Landscape Data'!$K$43)</f>
        <v>-</v>
      </c>
      <c r="L330" s="43" t="str">
        <f>IF(ISNA(SUMIFS(INDEX('State Landscape Data'!$M$8:$AE$57,0,MATCH(CONCATENATE($J330,L$6),'State Landscape Data'!$M$6:$AE$6,0)),'State Landscape Data'!$B$8:$B$57,$C330,'State Landscape Data'!$C$8:$C$57,$D330)),"-",SUMIFS(INDEX('State Landscape Data'!$M$8:$AE$57,0,MATCH(CONCATENATE($J330,L$6),'State Landscape Data'!$M$6:$AE$6,0)),'State Landscape Data'!$B$8:$B$57,$C330,'State Landscape Data'!$C$8:$C$57,$D330))</f>
        <v>-</v>
      </c>
      <c r="M330" s="43" t="str">
        <f>IF(ISNA(SUMIFS(INDEX('State Landscape Data'!$M$8:$AE$57,0,MATCH(CONCATENATE($J330,M$6),'State Landscape Data'!$M$6:$AE$6,0)),'State Landscape Data'!$B$8:$B$57,$C330,'State Landscape Data'!$C$8:$C$57,$D330)),"-",SUMIFS(INDEX('State Landscape Data'!$M$8:$AE$57,0,MATCH(CONCATENATE($J330,M$6),'State Landscape Data'!$M$6:$AE$6,0)),'State Landscape Data'!$B$8:$B$57,$C330,'State Landscape Data'!$C$8:$C$57,$D330))</f>
        <v>-</v>
      </c>
      <c r="N330" s="154">
        <f>IF(ISNA(SUMIFS(INDEX('State Landscape Data'!$M$8:$AE$57,0,MATCH(CONCATENATE($J330,N$6),'State Landscape Data'!$M$6:$AE$6,0)),'State Landscape Data'!$B$8:$B$57,$C330,'State Landscape Data'!$C$8:$C$57,$D330)),"-",SUMIFS(INDEX('State Landscape Data'!$M$8:$AE$57,0,MATCH(CONCATENATE($J330,N$6),'State Landscape Data'!$M$6:$AE$6,0)),'State Landscape Data'!$B$8:$B$57,$C330,'State Landscape Data'!$C$8:$C$57,$D330))</f>
        <v>0</v>
      </c>
    </row>
    <row r="331" spans="2:14" x14ac:dyDescent="0.35">
      <c r="B331" s="37" t="s">
        <v>80</v>
      </c>
      <c r="C331" s="38" t="str">
        <f>IF(ISBLANK('State Landscape Data'!$B$44),"-",'State Landscape Data'!$B$44)</f>
        <v>-</v>
      </c>
      <c r="D331" s="38" t="str">
        <f>IF(ISBLANK('State Landscape Data'!$C$44),"-",'State Landscape Data'!$C$44)</f>
        <v>-</v>
      </c>
      <c r="E331" s="38" t="str">
        <f>IF(ISBLANK('State Landscape Data'!$D$44),"-",'State Landscape Data'!$D$44)</f>
        <v>-</v>
      </c>
      <c r="F331" s="38" t="str">
        <f>IF(ISBLANK('State Landscape Data'!$E$44),"-",'State Landscape Data'!$E$44)</f>
        <v>-</v>
      </c>
      <c r="G331" s="38" t="str">
        <f>IF(ISBLANK('State Landscape Data'!$F$44),"-",'State Landscape Data'!$F$44)</f>
        <v>-</v>
      </c>
      <c r="H331" s="38" t="s">
        <v>64</v>
      </c>
      <c r="I331" s="38" t="s">
        <v>64</v>
      </c>
      <c r="J331" s="38" t="str">
        <f t="shared" si="30"/>
        <v>BaselineBaseline</v>
      </c>
      <c r="K331" s="38" t="str">
        <f>IF(ISBLANK('State Landscape Data'!$K$44),"-",'State Landscape Data'!$K$44)</f>
        <v>-</v>
      </c>
      <c r="L331" s="43">
        <f>IF(ISNA(SUMIFS(INDEX('State Landscape Data'!$M$8:$AE$57,0,MATCH(CONCATENATE($J331,L$6),'State Landscape Data'!$M$6:$AE$6,0)),'State Landscape Data'!$B$8:$B$57,$C331,'State Landscape Data'!$C$8:$C$57,$D331)),"-",SUMIFS(INDEX('State Landscape Data'!$M$8:$AE$57,0,MATCH(CONCATENATE($J331,L$6),'State Landscape Data'!$M$6:$AE$6,0)),'State Landscape Data'!$B$8:$B$57,$C331,'State Landscape Data'!$C$8:$C$57,$D331))</f>
        <v>0</v>
      </c>
      <c r="M331" s="43">
        <f>IF(ISNA(SUMIFS(INDEX('State Landscape Data'!$M$8:$AE$57,0,MATCH(CONCATENATE($J331,M$6),'State Landscape Data'!$M$6:$AE$6,0)),'State Landscape Data'!$B$8:$B$57,$C331,'State Landscape Data'!$C$8:$C$57,$D331)),"-",SUMIFS(INDEX('State Landscape Data'!$M$8:$AE$57,0,MATCH(CONCATENATE($J331,M$6),'State Landscape Data'!$M$6:$AE$6,0)),'State Landscape Data'!$B$8:$B$57,$C331,'State Landscape Data'!$C$8:$C$57,$D331))</f>
        <v>0</v>
      </c>
      <c r="N331" s="154">
        <f>IF(ISNA(SUMIFS(INDEX('State Landscape Data'!$M$8:$AE$57,0,MATCH(CONCATENATE($J331,N$6),'State Landscape Data'!$M$6:$AE$6,0)),'State Landscape Data'!$B$8:$B$57,$C331,'State Landscape Data'!$C$8:$C$57,$D331)),"-",SUMIFS(INDEX('State Landscape Data'!$M$8:$AE$57,0,MATCH(CONCATENATE($J331,N$6),'State Landscape Data'!$M$6:$AE$6,0)),'State Landscape Data'!$B$8:$B$57,$C331,'State Landscape Data'!$C$8:$C$57,$D331))</f>
        <v>0</v>
      </c>
    </row>
    <row r="332" spans="2:14" x14ac:dyDescent="0.35">
      <c r="B332" s="37" t="s">
        <v>80</v>
      </c>
      <c r="C332" s="38" t="str">
        <f>IF(ISBLANK('State Landscape Data'!$B$44),"-",'State Landscape Data'!$B$44)</f>
        <v>-</v>
      </c>
      <c r="D332" s="38" t="str">
        <f>IF(ISBLANK('State Landscape Data'!$C$44),"-",'State Landscape Data'!$C$44)</f>
        <v>-</v>
      </c>
      <c r="E332" s="38" t="str">
        <f>IF(ISBLANK('State Landscape Data'!$D$44),"-",'State Landscape Data'!$D$44)</f>
        <v>-</v>
      </c>
      <c r="F332" s="38" t="str">
        <f>IF(ISBLANK('State Landscape Data'!$E$44),"-",'State Landscape Data'!$E$44)</f>
        <v>-</v>
      </c>
      <c r="G332" s="38" t="str">
        <f>IF(ISBLANK('State Landscape Data'!$F$44),"-",'State Landscape Data'!$F$44)</f>
        <v>-</v>
      </c>
      <c r="H332" s="38">
        <v>1</v>
      </c>
      <c r="I332" s="38">
        <v>5</v>
      </c>
      <c r="J332" s="38" t="str">
        <f t="shared" si="30"/>
        <v>15</v>
      </c>
      <c r="K332" s="38" t="str">
        <f>IF(ISBLANK('State Landscape Data'!$K$44),"-",'State Landscape Data'!$K$44)</f>
        <v>-</v>
      </c>
      <c r="L332" s="43">
        <f>IF(ISNA(SUMIFS(INDEX('State Landscape Data'!$M$8:$AE$57,0,MATCH(CONCATENATE($J332,L$6),'State Landscape Data'!$M$6:$AE$6,0)),'State Landscape Data'!$B$8:$B$57,$C332,'State Landscape Data'!$C$8:$C$57,$D332)),"-",SUMIFS(INDEX('State Landscape Data'!$M$8:$AE$57,0,MATCH(CONCATENATE($J332,L$6),'State Landscape Data'!$M$6:$AE$6,0)),'State Landscape Data'!$B$8:$B$57,$C332,'State Landscape Data'!$C$8:$C$57,$D332))</f>
        <v>0</v>
      </c>
      <c r="M332" s="43">
        <f>IF(ISNA(SUMIFS(INDEX('State Landscape Data'!$M$8:$AE$57,0,MATCH(CONCATENATE($J332,M$6),'State Landscape Data'!$M$6:$AE$6,0)),'State Landscape Data'!$B$8:$B$57,$C332,'State Landscape Data'!$C$8:$C$57,$D332)),"-",SUMIFS(INDEX('State Landscape Data'!$M$8:$AE$57,0,MATCH(CONCATENATE($J332,M$6),'State Landscape Data'!$M$6:$AE$6,0)),'State Landscape Data'!$B$8:$B$57,$C332,'State Landscape Data'!$C$8:$C$57,$D332))</f>
        <v>0</v>
      </c>
      <c r="N332" s="154">
        <f>IF(ISNA(SUMIFS(INDEX('State Landscape Data'!$M$8:$AE$57,0,MATCH(CONCATENATE($J332,N$6),'State Landscape Data'!$M$6:$AE$6,0)),'State Landscape Data'!$B$8:$B$57,$C332,'State Landscape Data'!$C$8:$C$57,$D332)),"-",SUMIFS(INDEX('State Landscape Data'!$M$8:$AE$57,0,MATCH(CONCATENATE($J332,N$6),'State Landscape Data'!$M$6:$AE$6,0)),'State Landscape Data'!$B$8:$B$57,$C332,'State Landscape Data'!$C$8:$C$57,$D332))</f>
        <v>0</v>
      </c>
    </row>
    <row r="333" spans="2:14" x14ac:dyDescent="0.35">
      <c r="B333" s="37" t="s">
        <v>80</v>
      </c>
      <c r="C333" s="38" t="str">
        <f>IF(ISBLANK('State Landscape Data'!$B$44),"-",'State Landscape Data'!$B$44)</f>
        <v>-</v>
      </c>
      <c r="D333" s="38" t="str">
        <f>IF(ISBLANK('State Landscape Data'!$C$44),"-",'State Landscape Data'!$C$44)</f>
        <v>-</v>
      </c>
      <c r="E333" s="38" t="str">
        <f>IF(ISBLANK('State Landscape Data'!$D$44),"-",'State Landscape Data'!$D$44)</f>
        <v>-</v>
      </c>
      <c r="F333" s="38" t="str">
        <f>IF(ISBLANK('State Landscape Data'!$E$44),"-",'State Landscape Data'!$E$44)</f>
        <v>-</v>
      </c>
      <c r="G333" s="38" t="str">
        <f>IF(ISBLANK('State Landscape Data'!$F$44),"-",'State Landscape Data'!$F$44)</f>
        <v>-</v>
      </c>
      <c r="H333" s="38">
        <v>1</v>
      </c>
      <c r="I333" s="38" t="s">
        <v>65</v>
      </c>
      <c r="J333" s="38" t="str">
        <f t="shared" si="30"/>
        <v>1Goal</v>
      </c>
      <c r="K333" s="38" t="str">
        <f>IF(ISBLANK('State Landscape Data'!$K$44),"-",'State Landscape Data'!$K$44)</f>
        <v>-</v>
      </c>
      <c r="L333" s="43" t="str">
        <f>IF(ISNA(SUMIFS(INDEX('State Landscape Data'!$M$8:$AE$57,0,MATCH(CONCATENATE($J333,L$6),'State Landscape Data'!$M$6:$AE$6,0)),'State Landscape Data'!$B$8:$B$57,$C333,'State Landscape Data'!$C$8:$C$57,$D333)),"-",SUMIFS(INDEX('State Landscape Data'!$M$8:$AE$57,0,MATCH(CONCATENATE($J333,L$6),'State Landscape Data'!$M$6:$AE$6,0)),'State Landscape Data'!$B$8:$B$57,$C333,'State Landscape Data'!$C$8:$C$57,$D333))</f>
        <v>-</v>
      </c>
      <c r="M333" s="43" t="str">
        <f>IF(ISNA(SUMIFS(INDEX('State Landscape Data'!$M$8:$AE$57,0,MATCH(CONCATENATE($J333,M$6),'State Landscape Data'!$M$6:$AE$6,0)),'State Landscape Data'!$B$8:$B$57,$C333,'State Landscape Data'!$C$8:$C$57,$D333)),"-",SUMIFS(INDEX('State Landscape Data'!$M$8:$AE$57,0,MATCH(CONCATENATE($J333,M$6),'State Landscape Data'!$M$6:$AE$6,0)),'State Landscape Data'!$B$8:$B$57,$C333,'State Landscape Data'!$C$8:$C$57,$D333))</f>
        <v>-</v>
      </c>
      <c r="N333" s="154">
        <f>IF(ISNA(SUMIFS(INDEX('State Landscape Data'!$M$8:$AE$57,0,MATCH(CONCATENATE($J333,N$6),'State Landscape Data'!$M$6:$AE$6,0)),'State Landscape Data'!$B$8:$B$57,$C333,'State Landscape Data'!$C$8:$C$57,$D333)),"-",SUMIFS(INDEX('State Landscape Data'!$M$8:$AE$57,0,MATCH(CONCATENATE($J333,N$6),'State Landscape Data'!$M$6:$AE$6,0)),'State Landscape Data'!$B$8:$B$57,$C333,'State Landscape Data'!$C$8:$C$57,$D333))</f>
        <v>0</v>
      </c>
    </row>
    <row r="334" spans="2:14" x14ac:dyDescent="0.35">
      <c r="B334" s="37" t="s">
        <v>80</v>
      </c>
      <c r="C334" s="38" t="str">
        <f>IF(ISBLANK('State Landscape Data'!$B$44),"-",'State Landscape Data'!$B$44)</f>
        <v>-</v>
      </c>
      <c r="D334" s="38" t="str">
        <f>IF(ISBLANK('State Landscape Data'!$C$44),"-",'State Landscape Data'!$C$44)</f>
        <v>-</v>
      </c>
      <c r="E334" s="38" t="str">
        <f>IF(ISBLANK('State Landscape Data'!$D$44),"-",'State Landscape Data'!$D$44)</f>
        <v>-</v>
      </c>
      <c r="F334" s="38" t="str">
        <f>IF(ISBLANK('State Landscape Data'!$E$44),"-",'State Landscape Data'!$E$44)</f>
        <v>-</v>
      </c>
      <c r="G334" s="38" t="str">
        <f>IF(ISBLANK('State Landscape Data'!$F$44),"-",'State Landscape Data'!$F$44)</f>
        <v>-</v>
      </c>
      <c r="H334" s="38">
        <v>2</v>
      </c>
      <c r="I334" s="38">
        <v>5</v>
      </c>
      <c r="J334" s="38" t="str">
        <f t="shared" si="30"/>
        <v>25</v>
      </c>
      <c r="K334" s="38" t="str">
        <f>IF(ISBLANK('State Landscape Data'!$K$44),"-",'State Landscape Data'!$K$44)</f>
        <v>-</v>
      </c>
      <c r="L334" s="43">
        <f>IF(ISNA(SUMIFS(INDEX('State Landscape Data'!$M$8:$AE$57,0,MATCH(CONCATENATE($J334,L$6),'State Landscape Data'!$M$6:$AE$6,0)),'State Landscape Data'!$B$8:$B$57,$C334,'State Landscape Data'!$C$8:$C$57,$D334)),"-",SUMIFS(INDEX('State Landscape Data'!$M$8:$AE$57,0,MATCH(CONCATENATE($J334,L$6),'State Landscape Data'!$M$6:$AE$6,0)),'State Landscape Data'!$B$8:$B$57,$C334,'State Landscape Data'!$C$8:$C$57,$D334))</f>
        <v>0</v>
      </c>
      <c r="M334" s="43">
        <f>IF(ISNA(SUMIFS(INDEX('State Landscape Data'!$M$8:$AE$57,0,MATCH(CONCATENATE($J334,M$6),'State Landscape Data'!$M$6:$AE$6,0)),'State Landscape Data'!$B$8:$B$57,$C334,'State Landscape Data'!$C$8:$C$57,$D334)),"-",SUMIFS(INDEX('State Landscape Data'!$M$8:$AE$57,0,MATCH(CONCATENATE($J334,M$6),'State Landscape Data'!$M$6:$AE$6,0)),'State Landscape Data'!$B$8:$B$57,$C334,'State Landscape Data'!$C$8:$C$57,$D334))</f>
        <v>0</v>
      </c>
      <c r="N334" s="154">
        <f>IF(ISNA(SUMIFS(INDEX('State Landscape Data'!$M$8:$AE$57,0,MATCH(CONCATENATE($J334,N$6),'State Landscape Data'!$M$6:$AE$6,0)),'State Landscape Data'!$B$8:$B$57,$C334,'State Landscape Data'!$C$8:$C$57,$D334)),"-",SUMIFS(INDEX('State Landscape Data'!$M$8:$AE$57,0,MATCH(CONCATENATE($J334,N$6),'State Landscape Data'!$M$6:$AE$6,0)),'State Landscape Data'!$B$8:$B$57,$C334,'State Landscape Data'!$C$8:$C$57,$D334))</f>
        <v>0</v>
      </c>
    </row>
    <row r="335" spans="2:14" x14ac:dyDescent="0.35">
      <c r="B335" s="37" t="s">
        <v>80</v>
      </c>
      <c r="C335" s="38" t="str">
        <f>IF(ISBLANK('State Landscape Data'!$B$44),"-",'State Landscape Data'!$B$44)</f>
        <v>-</v>
      </c>
      <c r="D335" s="38" t="str">
        <f>IF(ISBLANK('State Landscape Data'!$C$44),"-",'State Landscape Data'!$C$44)</f>
        <v>-</v>
      </c>
      <c r="E335" s="38" t="str">
        <f>IF(ISBLANK('State Landscape Data'!$D$44),"-",'State Landscape Data'!$D$44)</f>
        <v>-</v>
      </c>
      <c r="F335" s="38" t="str">
        <f>IF(ISBLANK('State Landscape Data'!$E$44),"-",'State Landscape Data'!$E$44)</f>
        <v>-</v>
      </c>
      <c r="G335" s="38" t="str">
        <f>IF(ISBLANK('State Landscape Data'!$F$44),"-",'State Landscape Data'!$F$44)</f>
        <v>-</v>
      </c>
      <c r="H335" s="38">
        <v>2</v>
      </c>
      <c r="I335" s="38" t="s">
        <v>65</v>
      </c>
      <c r="J335" s="38" t="str">
        <f t="shared" si="30"/>
        <v>2Goal</v>
      </c>
      <c r="K335" s="38" t="str">
        <f>IF(ISBLANK('State Landscape Data'!$K$44),"-",'State Landscape Data'!$K$44)</f>
        <v>-</v>
      </c>
      <c r="L335" s="43" t="str">
        <f>IF(ISNA(SUMIFS(INDEX('State Landscape Data'!$M$8:$AE$57,0,MATCH(CONCATENATE($J335,L$6),'State Landscape Data'!$M$6:$AE$6,0)),'State Landscape Data'!$B$8:$B$57,$C335,'State Landscape Data'!$C$8:$C$57,$D335)),"-",SUMIFS(INDEX('State Landscape Data'!$M$8:$AE$57,0,MATCH(CONCATENATE($J335,L$6),'State Landscape Data'!$M$6:$AE$6,0)),'State Landscape Data'!$B$8:$B$57,$C335,'State Landscape Data'!$C$8:$C$57,$D335))</f>
        <v>-</v>
      </c>
      <c r="M335" s="43" t="str">
        <f>IF(ISNA(SUMIFS(INDEX('State Landscape Data'!$M$8:$AE$57,0,MATCH(CONCATENATE($J335,M$6),'State Landscape Data'!$M$6:$AE$6,0)),'State Landscape Data'!$B$8:$B$57,$C335,'State Landscape Data'!$C$8:$C$57,$D335)),"-",SUMIFS(INDEX('State Landscape Data'!$M$8:$AE$57,0,MATCH(CONCATENATE($J335,M$6),'State Landscape Data'!$M$6:$AE$6,0)),'State Landscape Data'!$B$8:$B$57,$C335,'State Landscape Data'!$C$8:$C$57,$D335))</f>
        <v>-</v>
      </c>
      <c r="N335" s="154">
        <f>IF(ISNA(SUMIFS(INDEX('State Landscape Data'!$M$8:$AE$57,0,MATCH(CONCATENATE($J335,N$6),'State Landscape Data'!$M$6:$AE$6,0)),'State Landscape Data'!$B$8:$B$57,$C335,'State Landscape Data'!$C$8:$C$57,$D335)),"-",SUMIFS(INDEX('State Landscape Data'!$M$8:$AE$57,0,MATCH(CONCATENATE($J335,N$6),'State Landscape Data'!$M$6:$AE$6,0)),'State Landscape Data'!$B$8:$B$57,$C335,'State Landscape Data'!$C$8:$C$57,$D335))</f>
        <v>0</v>
      </c>
    </row>
    <row r="336" spans="2:14" x14ac:dyDescent="0.35">
      <c r="B336" s="37" t="s">
        <v>80</v>
      </c>
      <c r="C336" s="38" t="str">
        <f>IF(ISBLANK('State Landscape Data'!$B$44),"-",'State Landscape Data'!$B$44)</f>
        <v>-</v>
      </c>
      <c r="D336" s="38" t="str">
        <f>IF(ISBLANK('State Landscape Data'!$C$44),"-",'State Landscape Data'!$C$44)</f>
        <v>-</v>
      </c>
      <c r="E336" s="38" t="str">
        <f>IF(ISBLANK('State Landscape Data'!$D$44),"-",'State Landscape Data'!$D$44)</f>
        <v>-</v>
      </c>
      <c r="F336" s="38" t="str">
        <f>IF(ISBLANK('State Landscape Data'!$E$44),"-",'State Landscape Data'!$E$44)</f>
        <v>-</v>
      </c>
      <c r="G336" s="38" t="str">
        <f>IF(ISBLANK('State Landscape Data'!$F$44),"-",'State Landscape Data'!$F$44)</f>
        <v>-</v>
      </c>
      <c r="H336" s="38">
        <v>3</v>
      </c>
      <c r="I336" s="38">
        <v>5</v>
      </c>
      <c r="J336" s="38" t="str">
        <f t="shared" ref="J336:J417" si="40">CONCATENATE(H336,I336)</f>
        <v>35</v>
      </c>
      <c r="K336" s="38" t="str">
        <f>IF(ISBLANK('State Landscape Data'!$K$44),"-",'State Landscape Data'!$K$44)</f>
        <v>-</v>
      </c>
      <c r="L336" s="43">
        <f>IF(ISNA(SUMIFS(INDEX('State Landscape Data'!$M$8:$AE$57,0,MATCH(CONCATENATE($J336,L$6),'State Landscape Data'!$M$6:$AE$6,0)),'State Landscape Data'!$B$8:$B$57,$C336,'State Landscape Data'!$C$8:$C$57,$D336)),"-",SUMIFS(INDEX('State Landscape Data'!$M$8:$AE$57,0,MATCH(CONCATENATE($J336,L$6),'State Landscape Data'!$M$6:$AE$6,0)),'State Landscape Data'!$B$8:$B$57,$C336,'State Landscape Data'!$C$8:$C$57,$D336))</f>
        <v>0</v>
      </c>
      <c r="M336" s="43">
        <f>IF(ISNA(SUMIFS(INDEX('State Landscape Data'!$M$8:$AE$57,0,MATCH(CONCATENATE($J336,M$6),'State Landscape Data'!$M$6:$AE$6,0)),'State Landscape Data'!$B$8:$B$57,$C336,'State Landscape Data'!$C$8:$C$57,$D336)),"-",SUMIFS(INDEX('State Landscape Data'!$M$8:$AE$57,0,MATCH(CONCATENATE($J336,M$6),'State Landscape Data'!$M$6:$AE$6,0)),'State Landscape Data'!$B$8:$B$57,$C336,'State Landscape Data'!$C$8:$C$57,$D336))</f>
        <v>0</v>
      </c>
      <c r="N336" s="154">
        <f>IF(ISNA(SUMIFS(INDEX('State Landscape Data'!$M$8:$AE$57,0,MATCH(CONCATENATE($J336,N$6),'State Landscape Data'!$M$6:$AE$6,0)),'State Landscape Data'!$B$8:$B$57,$C336,'State Landscape Data'!$C$8:$C$57,$D336)),"-",SUMIFS(INDEX('State Landscape Data'!$M$8:$AE$57,0,MATCH(CONCATENATE($J336,N$6),'State Landscape Data'!$M$6:$AE$6,0)),'State Landscape Data'!$B$8:$B$57,$C336,'State Landscape Data'!$C$8:$C$57,$D336))</f>
        <v>0</v>
      </c>
    </row>
    <row r="337" spans="2:14" x14ac:dyDescent="0.35">
      <c r="B337" s="37" t="s">
        <v>80</v>
      </c>
      <c r="C337" s="38" t="str">
        <f>IF(ISBLANK('State Landscape Data'!$B$44),"-",'State Landscape Data'!$B$44)</f>
        <v>-</v>
      </c>
      <c r="D337" s="38" t="str">
        <f>IF(ISBLANK('State Landscape Data'!$C$44),"-",'State Landscape Data'!$C$44)</f>
        <v>-</v>
      </c>
      <c r="E337" s="38" t="str">
        <f>IF(ISBLANK('State Landscape Data'!$D$44),"-",'State Landscape Data'!$D$44)</f>
        <v>-</v>
      </c>
      <c r="F337" s="38" t="str">
        <f>IF(ISBLANK('State Landscape Data'!$E$44),"-",'State Landscape Data'!$E$44)</f>
        <v>-</v>
      </c>
      <c r="G337" s="38" t="str">
        <f>IF(ISBLANK('State Landscape Data'!$F$44),"-",'State Landscape Data'!$F$44)</f>
        <v>-</v>
      </c>
      <c r="H337" s="38">
        <v>3</v>
      </c>
      <c r="I337" s="38" t="s">
        <v>65</v>
      </c>
      <c r="J337" s="38" t="str">
        <f t="shared" si="40"/>
        <v>3Goal</v>
      </c>
      <c r="K337" s="38" t="str">
        <f>IF(ISBLANK('State Landscape Data'!$K$44),"-",'State Landscape Data'!$K$44)</f>
        <v>-</v>
      </c>
      <c r="L337" s="43" t="str">
        <f>IF(ISNA(SUMIFS(INDEX('State Landscape Data'!$M$8:$AE$57,0,MATCH(CONCATENATE($J337,L$6),'State Landscape Data'!$M$6:$AE$6,0)),'State Landscape Data'!$B$8:$B$57,$C337,'State Landscape Data'!$C$8:$C$57,$D337)),"-",SUMIFS(INDEX('State Landscape Data'!$M$8:$AE$57,0,MATCH(CONCATENATE($J337,L$6),'State Landscape Data'!$M$6:$AE$6,0)),'State Landscape Data'!$B$8:$B$57,$C337,'State Landscape Data'!$C$8:$C$57,$D337))</f>
        <v>-</v>
      </c>
      <c r="M337" s="43" t="str">
        <f>IF(ISNA(SUMIFS(INDEX('State Landscape Data'!$M$8:$AE$57,0,MATCH(CONCATENATE($J337,M$6),'State Landscape Data'!$M$6:$AE$6,0)),'State Landscape Data'!$B$8:$B$57,$C337,'State Landscape Data'!$C$8:$C$57,$D337)),"-",SUMIFS(INDEX('State Landscape Data'!$M$8:$AE$57,0,MATCH(CONCATENATE($J337,M$6),'State Landscape Data'!$M$6:$AE$6,0)),'State Landscape Data'!$B$8:$B$57,$C337,'State Landscape Data'!$C$8:$C$57,$D337))</f>
        <v>-</v>
      </c>
      <c r="N337" s="154">
        <f>IF(ISNA(SUMIFS(INDEX('State Landscape Data'!$M$8:$AE$57,0,MATCH(CONCATENATE($J337,N$6),'State Landscape Data'!$M$6:$AE$6,0)),'State Landscape Data'!$B$8:$B$57,$C337,'State Landscape Data'!$C$8:$C$57,$D337)),"-",SUMIFS(INDEX('State Landscape Data'!$M$8:$AE$57,0,MATCH(CONCATENATE($J337,N$6),'State Landscape Data'!$M$6:$AE$6,0)),'State Landscape Data'!$B$8:$B$57,$C337,'State Landscape Data'!$C$8:$C$57,$D337))</f>
        <v>0</v>
      </c>
    </row>
    <row r="338" spans="2:14" x14ac:dyDescent="0.35">
      <c r="B338" s="37" t="s">
        <v>80</v>
      </c>
      <c r="C338" s="38" t="str">
        <f>IF(ISBLANK('State Landscape Data'!$B$44),"-",'State Landscape Data'!$B$44)</f>
        <v>-</v>
      </c>
      <c r="D338" s="38" t="str">
        <f>IF(ISBLANK('State Landscape Data'!$C$44),"-",'State Landscape Data'!$C$44)</f>
        <v>-</v>
      </c>
      <c r="E338" s="38" t="str">
        <f>IF(ISBLANK('State Landscape Data'!$D$44),"-",'State Landscape Data'!$D$44)</f>
        <v>-</v>
      </c>
      <c r="F338" s="38" t="str">
        <f>IF(ISBLANK('State Landscape Data'!$E$44),"-",'State Landscape Data'!$E$44)</f>
        <v>-</v>
      </c>
      <c r="G338" s="38" t="str">
        <f>IF(ISBLANK('State Landscape Data'!$F$44),"-",'State Landscape Data'!$F$44)</f>
        <v>-</v>
      </c>
      <c r="H338" s="38">
        <v>4</v>
      </c>
      <c r="I338" s="38">
        <v>5</v>
      </c>
      <c r="J338" s="38" t="str">
        <f t="shared" ref="J338:J339" si="41">CONCATENATE(H338,I338)</f>
        <v>45</v>
      </c>
      <c r="K338" s="38" t="str">
        <f>IF(ISBLANK('State Landscape Data'!$K$44),"-",'State Landscape Data'!$K$44)</f>
        <v>-</v>
      </c>
      <c r="L338" s="43">
        <f>IF(ISNA(SUMIFS(INDEX('State Landscape Data'!$M$8:$AE$57,0,MATCH(CONCATENATE($J338,L$6),'State Landscape Data'!$M$6:$AE$6,0)),'State Landscape Data'!$B$8:$B$57,$C338,'State Landscape Data'!$C$8:$C$57,$D338)),"-",SUMIFS(INDEX('State Landscape Data'!$M$8:$AE$57,0,MATCH(CONCATENATE($J338,L$6),'State Landscape Data'!$M$6:$AE$6,0)),'State Landscape Data'!$B$8:$B$57,$C338,'State Landscape Data'!$C$8:$C$57,$D338))</f>
        <v>0</v>
      </c>
      <c r="M338" s="43">
        <f>IF(ISNA(SUMIFS(INDEX('State Landscape Data'!$M$8:$AE$57,0,MATCH(CONCATENATE($J338,M$6),'State Landscape Data'!$M$6:$AE$6,0)),'State Landscape Data'!$B$8:$B$57,$C338,'State Landscape Data'!$C$8:$C$57,$D338)),"-",SUMIFS(INDEX('State Landscape Data'!$M$8:$AE$57,0,MATCH(CONCATENATE($J338,M$6),'State Landscape Data'!$M$6:$AE$6,0)),'State Landscape Data'!$B$8:$B$57,$C338,'State Landscape Data'!$C$8:$C$57,$D338))</f>
        <v>0</v>
      </c>
      <c r="N338" s="154">
        <f>IF(ISNA(SUMIFS(INDEX('State Landscape Data'!$M$8:$AE$57,0,MATCH(CONCATENATE($J338,N$6),'State Landscape Data'!$M$6:$AE$6,0)),'State Landscape Data'!$B$8:$B$57,$C338,'State Landscape Data'!$C$8:$C$57,$D338)),"-",SUMIFS(INDEX('State Landscape Data'!$M$8:$AE$57,0,MATCH(CONCATENATE($J338,N$6),'State Landscape Data'!$M$6:$AE$6,0)),'State Landscape Data'!$B$8:$B$57,$C338,'State Landscape Data'!$C$8:$C$57,$D338))</f>
        <v>0</v>
      </c>
    </row>
    <row r="339" spans="2:14" x14ac:dyDescent="0.35">
      <c r="B339" s="37" t="s">
        <v>80</v>
      </c>
      <c r="C339" s="38" t="str">
        <f>IF(ISBLANK('State Landscape Data'!$B$44),"-",'State Landscape Data'!$B$44)</f>
        <v>-</v>
      </c>
      <c r="D339" s="38" t="str">
        <f>IF(ISBLANK('State Landscape Data'!$C$44),"-",'State Landscape Data'!$C$44)</f>
        <v>-</v>
      </c>
      <c r="E339" s="38" t="str">
        <f>IF(ISBLANK('State Landscape Data'!$D$44),"-",'State Landscape Data'!$D$44)</f>
        <v>-</v>
      </c>
      <c r="F339" s="38" t="str">
        <f>IF(ISBLANK('State Landscape Data'!$E$44),"-",'State Landscape Data'!$E$44)</f>
        <v>-</v>
      </c>
      <c r="G339" s="38" t="str">
        <f>IF(ISBLANK('State Landscape Data'!$F$44),"-",'State Landscape Data'!$F$44)</f>
        <v>-</v>
      </c>
      <c r="H339" s="38">
        <v>4</v>
      </c>
      <c r="I339" s="38" t="s">
        <v>65</v>
      </c>
      <c r="J339" s="38" t="str">
        <f t="shared" si="41"/>
        <v>4Goal</v>
      </c>
      <c r="K339" s="38" t="str">
        <f>IF(ISBLANK('State Landscape Data'!$K$44),"-",'State Landscape Data'!$K$44)</f>
        <v>-</v>
      </c>
      <c r="L339" s="43" t="str">
        <f>IF(ISNA(SUMIFS(INDEX('State Landscape Data'!$M$8:$AE$57,0,MATCH(CONCATENATE($J339,L$6),'State Landscape Data'!$M$6:$AE$6,0)),'State Landscape Data'!$B$8:$B$57,$C339,'State Landscape Data'!$C$8:$C$57,$D339)),"-",SUMIFS(INDEX('State Landscape Data'!$M$8:$AE$57,0,MATCH(CONCATENATE($J339,L$6),'State Landscape Data'!$M$6:$AE$6,0)),'State Landscape Data'!$B$8:$B$57,$C339,'State Landscape Data'!$C$8:$C$57,$D339))</f>
        <v>-</v>
      </c>
      <c r="M339" s="43" t="str">
        <f>IF(ISNA(SUMIFS(INDEX('State Landscape Data'!$M$8:$AE$57,0,MATCH(CONCATENATE($J339,M$6),'State Landscape Data'!$M$6:$AE$6,0)),'State Landscape Data'!$B$8:$B$57,$C339,'State Landscape Data'!$C$8:$C$57,$D339)),"-",SUMIFS(INDEX('State Landscape Data'!$M$8:$AE$57,0,MATCH(CONCATENATE($J339,M$6),'State Landscape Data'!$M$6:$AE$6,0)),'State Landscape Data'!$B$8:$B$57,$C339,'State Landscape Data'!$C$8:$C$57,$D339))</f>
        <v>-</v>
      </c>
      <c r="N339" s="154">
        <f>IF(ISNA(SUMIFS(INDEX('State Landscape Data'!$M$8:$AE$57,0,MATCH(CONCATENATE($J339,N$6),'State Landscape Data'!$M$6:$AE$6,0)),'State Landscape Data'!$B$8:$B$57,$C339,'State Landscape Data'!$C$8:$C$57,$D339)),"-",SUMIFS(INDEX('State Landscape Data'!$M$8:$AE$57,0,MATCH(CONCATENATE($J339,N$6),'State Landscape Data'!$M$6:$AE$6,0)),'State Landscape Data'!$B$8:$B$57,$C339,'State Landscape Data'!$C$8:$C$57,$D339))</f>
        <v>0</v>
      </c>
    </row>
    <row r="340" spans="2:14" x14ac:dyDescent="0.35">
      <c r="B340" s="37" t="s">
        <v>80</v>
      </c>
      <c r="C340" s="38" t="str">
        <f>IF(ISBLANK('State Landscape Data'!$B$45),"-",'State Landscape Data'!$B$45)</f>
        <v>-</v>
      </c>
      <c r="D340" s="38" t="str">
        <f>IF(ISBLANK('State Landscape Data'!$C$45),"-",'State Landscape Data'!$C$45)</f>
        <v>-</v>
      </c>
      <c r="E340" s="38" t="str">
        <f>IF(ISBLANK('State Landscape Data'!$D$45),"-",'State Landscape Data'!$D$45)</f>
        <v>-</v>
      </c>
      <c r="F340" s="38" t="str">
        <f>IF(ISBLANK('State Landscape Data'!$E$45),"-",'State Landscape Data'!$E$45)</f>
        <v>-</v>
      </c>
      <c r="G340" s="38" t="str">
        <f>IF(ISBLANK('State Landscape Data'!$F$45),"-",'State Landscape Data'!$F$45)</f>
        <v>-</v>
      </c>
      <c r="H340" s="38" t="s">
        <v>64</v>
      </c>
      <c r="I340" s="38" t="s">
        <v>64</v>
      </c>
      <c r="J340" s="38" t="str">
        <f t="shared" si="40"/>
        <v>BaselineBaseline</v>
      </c>
      <c r="K340" s="38" t="str">
        <f>IF(ISBLANK('State Landscape Data'!$K$45),"-",'State Landscape Data'!$K$45)</f>
        <v>-</v>
      </c>
      <c r="L340" s="43">
        <f>IF(ISNA(SUMIFS(INDEX('State Landscape Data'!$M$8:$AE$57,0,MATCH(CONCATENATE($J340,L$6),'State Landscape Data'!$M$6:$AE$6,0)),'State Landscape Data'!$B$8:$B$57,$C340,'State Landscape Data'!$C$8:$C$57,$D340)),"-",SUMIFS(INDEX('State Landscape Data'!$M$8:$AE$57,0,MATCH(CONCATENATE($J340,L$6),'State Landscape Data'!$M$6:$AE$6,0)),'State Landscape Data'!$B$8:$B$57,$C340,'State Landscape Data'!$C$8:$C$57,$D340))</f>
        <v>0</v>
      </c>
      <c r="M340" s="43">
        <f>IF(ISNA(SUMIFS(INDEX('State Landscape Data'!$M$8:$AE$57,0,MATCH(CONCATENATE($J340,M$6),'State Landscape Data'!$M$6:$AE$6,0)),'State Landscape Data'!$B$8:$B$57,$C340,'State Landscape Data'!$C$8:$C$57,$D340)),"-",SUMIFS(INDEX('State Landscape Data'!$M$8:$AE$57,0,MATCH(CONCATENATE($J340,M$6),'State Landscape Data'!$M$6:$AE$6,0)),'State Landscape Data'!$B$8:$B$57,$C340,'State Landscape Data'!$C$8:$C$57,$D340))</f>
        <v>0</v>
      </c>
      <c r="N340" s="154">
        <f>IF(ISNA(SUMIFS(INDEX('State Landscape Data'!$M$8:$AE$57,0,MATCH(CONCATENATE($J340,N$6),'State Landscape Data'!$M$6:$AE$6,0)),'State Landscape Data'!$B$8:$B$57,$C340,'State Landscape Data'!$C$8:$C$57,$D340)),"-",SUMIFS(INDEX('State Landscape Data'!$M$8:$AE$57,0,MATCH(CONCATENATE($J340,N$6),'State Landscape Data'!$M$6:$AE$6,0)),'State Landscape Data'!$B$8:$B$57,$C340,'State Landscape Data'!$C$8:$C$57,$D340))</f>
        <v>0</v>
      </c>
    </row>
    <row r="341" spans="2:14" x14ac:dyDescent="0.35">
      <c r="B341" s="37" t="s">
        <v>80</v>
      </c>
      <c r="C341" s="38" t="str">
        <f>IF(ISBLANK('State Landscape Data'!$B$45),"-",'State Landscape Data'!$B$45)</f>
        <v>-</v>
      </c>
      <c r="D341" s="38" t="str">
        <f>IF(ISBLANK('State Landscape Data'!$C$45),"-",'State Landscape Data'!$C$45)</f>
        <v>-</v>
      </c>
      <c r="E341" s="38" t="str">
        <f>IF(ISBLANK('State Landscape Data'!$D$45),"-",'State Landscape Data'!$D$45)</f>
        <v>-</v>
      </c>
      <c r="F341" s="38" t="str">
        <f>IF(ISBLANK('State Landscape Data'!$E$45),"-",'State Landscape Data'!$E$45)</f>
        <v>-</v>
      </c>
      <c r="G341" s="38" t="str">
        <f>IF(ISBLANK('State Landscape Data'!$F$45),"-",'State Landscape Data'!$F$45)</f>
        <v>-</v>
      </c>
      <c r="H341" s="38">
        <v>1</v>
      </c>
      <c r="I341" s="38">
        <v>5</v>
      </c>
      <c r="J341" s="38" t="str">
        <f t="shared" si="40"/>
        <v>15</v>
      </c>
      <c r="K341" s="38" t="str">
        <f>IF(ISBLANK('State Landscape Data'!$K$45),"-",'State Landscape Data'!$K$45)</f>
        <v>-</v>
      </c>
      <c r="L341" s="43">
        <f>IF(ISNA(SUMIFS(INDEX('State Landscape Data'!$M$8:$AE$57,0,MATCH(CONCATENATE($J341,L$6),'State Landscape Data'!$M$6:$AE$6,0)),'State Landscape Data'!$B$8:$B$57,$C341,'State Landscape Data'!$C$8:$C$57,$D341)),"-",SUMIFS(INDEX('State Landscape Data'!$M$8:$AE$57,0,MATCH(CONCATENATE($J341,L$6),'State Landscape Data'!$M$6:$AE$6,0)),'State Landscape Data'!$B$8:$B$57,$C341,'State Landscape Data'!$C$8:$C$57,$D341))</f>
        <v>0</v>
      </c>
      <c r="M341" s="43">
        <f>IF(ISNA(SUMIFS(INDEX('State Landscape Data'!$M$8:$AE$57,0,MATCH(CONCATENATE($J341,M$6),'State Landscape Data'!$M$6:$AE$6,0)),'State Landscape Data'!$B$8:$B$57,$C341,'State Landscape Data'!$C$8:$C$57,$D341)),"-",SUMIFS(INDEX('State Landscape Data'!$M$8:$AE$57,0,MATCH(CONCATENATE($J341,M$6),'State Landscape Data'!$M$6:$AE$6,0)),'State Landscape Data'!$B$8:$B$57,$C341,'State Landscape Data'!$C$8:$C$57,$D341))</f>
        <v>0</v>
      </c>
      <c r="N341" s="154">
        <f>IF(ISNA(SUMIFS(INDEX('State Landscape Data'!$M$8:$AE$57,0,MATCH(CONCATENATE($J341,N$6),'State Landscape Data'!$M$6:$AE$6,0)),'State Landscape Data'!$B$8:$B$57,$C341,'State Landscape Data'!$C$8:$C$57,$D341)),"-",SUMIFS(INDEX('State Landscape Data'!$M$8:$AE$57,0,MATCH(CONCATENATE($J341,N$6),'State Landscape Data'!$M$6:$AE$6,0)),'State Landscape Data'!$B$8:$B$57,$C341,'State Landscape Data'!$C$8:$C$57,$D341))</f>
        <v>0</v>
      </c>
    </row>
    <row r="342" spans="2:14" x14ac:dyDescent="0.35">
      <c r="B342" s="37" t="s">
        <v>80</v>
      </c>
      <c r="C342" s="38" t="str">
        <f>IF(ISBLANK('State Landscape Data'!$B$45),"-",'State Landscape Data'!$B$45)</f>
        <v>-</v>
      </c>
      <c r="D342" s="38" t="str">
        <f>IF(ISBLANK('State Landscape Data'!$C$45),"-",'State Landscape Data'!$C$45)</f>
        <v>-</v>
      </c>
      <c r="E342" s="38" t="str">
        <f>IF(ISBLANK('State Landscape Data'!$D$45),"-",'State Landscape Data'!$D$45)</f>
        <v>-</v>
      </c>
      <c r="F342" s="38" t="str">
        <f>IF(ISBLANK('State Landscape Data'!$E$45),"-",'State Landscape Data'!$E$45)</f>
        <v>-</v>
      </c>
      <c r="G342" s="38" t="str">
        <f>IF(ISBLANK('State Landscape Data'!$F$45),"-",'State Landscape Data'!$F$45)</f>
        <v>-</v>
      </c>
      <c r="H342" s="38">
        <v>1</v>
      </c>
      <c r="I342" s="38" t="s">
        <v>65</v>
      </c>
      <c r="J342" s="38" t="str">
        <f t="shared" si="40"/>
        <v>1Goal</v>
      </c>
      <c r="K342" s="38" t="str">
        <f>IF(ISBLANK('State Landscape Data'!$K$45),"-",'State Landscape Data'!$K$45)</f>
        <v>-</v>
      </c>
      <c r="L342" s="43" t="str">
        <f>IF(ISNA(SUMIFS(INDEX('State Landscape Data'!$M$8:$AE$57,0,MATCH(CONCATENATE($J342,L$6),'State Landscape Data'!$M$6:$AE$6,0)),'State Landscape Data'!$B$8:$B$57,$C342,'State Landscape Data'!$C$8:$C$57,$D342)),"-",SUMIFS(INDEX('State Landscape Data'!$M$8:$AE$57,0,MATCH(CONCATENATE($J342,L$6),'State Landscape Data'!$M$6:$AE$6,0)),'State Landscape Data'!$B$8:$B$57,$C342,'State Landscape Data'!$C$8:$C$57,$D342))</f>
        <v>-</v>
      </c>
      <c r="M342" s="43" t="str">
        <f>IF(ISNA(SUMIFS(INDEX('State Landscape Data'!$M$8:$AE$57,0,MATCH(CONCATENATE($J342,M$6),'State Landscape Data'!$M$6:$AE$6,0)),'State Landscape Data'!$B$8:$B$57,$C342,'State Landscape Data'!$C$8:$C$57,$D342)),"-",SUMIFS(INDEX('State Landscape Data'!$M$8:$AE$57,0,MATCH(CONCATENATE($J342,M$6),'State Landscape Data'!$M$6:$AE$6,0)),'State Landscape Data'!$B$8:$B$57,$C342,'State Landscape Data'!$C$8:$C$57,$D342))</f>
        <v>-</v>
      </c>
      <c r="N342" s="154">
        <f>IF(ISNA(SUMIFS(INDEX('State Landscape Data'!$M$8:$AE$57,0,MATCH(CONCATENATE($J342,N$6),'State Landscape Data'!$M$6:$AE$6,0)),'State Landscape Data'!$B$8:$B$57,$C342,'State Landscape Data'!$C$8:$C$57,$D342)),"-",SUMIFS(INDEX('State Landscape Data'!$M$8:$AE$57,0,MATCH(CONCATENATE($J342,N$6),'State Landscape Data'!$M$6:$AE$6,0)),'State Landscape Data'!$B$8:$B$57,$C342,'State Landscape Data'!$C$8:$C$57,$D342))</f>
        <v>0</v>
      </c>
    </row>
    <row r="343" spans="2:14" x14ac:dyDescent="0.35">
      <c r="B343" s="37" t="s">
        <v>80</v>
      </c>
      <c r="C343" s="38" t="str">
        <f>IF(ISBLANK('State Landscape Data'!$B$45),"-",'State Landscape Data'!$B$45)</f>
        <v>-</v>
      </c>
      <c r="D343" s="38" t="str">
        <f>IF(ISBLANK('State Landscape Data'!$C$45),"-",'State Landscape Data'!$C$45)</f>
        <v>-</v>
      </c>
      <c r="E343" s="38" t="str">
        <f>IF(ISBLANK('State Landscape Data'!$D$45),"-",'State Landscape Data'!$D$45)</f>
        <v>-</v>
      </c>
      <c r="F343" s="38" t="str">
        <f>IF(ISBLANK('State Landscape Data'!$E$45),"-",'State Landscape Data'!$E$45)</f>
        <v>-</v>
      </c>
      <c r="G343" s="38" t="str">
        <f>IF(ISBLANK('State Landscape Data'!$F$45),"-",'State Landscape Data'!$F$45)</f>
        <v>-</v>
      </c>
      <c r="H343" s="38">
        <v>2</v>
      </c>
      <c r="I343" s="38">
        <v>5</v>
      </c>
      <c r="J343" s="38" t="str">
        <f t="shared" si="40"/>
        <v>25</v>
      </c>
      <c r="K343" s="38" t="str">
        <f>IF(ISBLANK('State Landscape Data'!$K$45),"-",'State Landscape Data'!$K$45)</f>
        <v>-</v>
      </c>
      <c r="L343" s="43">
        <f>IF(ISNA(SUMIFS(INDEX('State Landscape Data'!$M$8:$AE$57,0,MATCH(CONCATENATE($J343,L$6),'State Landscape Data'!$M$6:$AE$6,0)),'State Landscape Data'!$B$8:$B$57,$C343,'State Landscape Data'!$C$8:$C$57,$D343)),"-",SUMIFS(INDEX('State Landscape Data'!$M$8:$AE$57,0,MATCH(CONCATENATE($J343,L$6),'State Landscape Data'!$M$6:$AE$6,0)),'State Landscape Data'!$B$8:$B$57,$C343,'State Landscape Data'!$C$8:$C$57,$D343))</f>
        <v>0</v>
      </c>
      <c r="M343" s="43">
        <f>IF(ISNA(SUMIFS(INDEX('State Landscape Data'!$M$8:$AE$57,0,MATCH(CONCATENATE($J343,M$6),'State Landscape Data'!$M$6:$AE$6,0)),'State Landscape Data'!$B$8:$B$57,$C343,'State Landscape Data'!$C$8:$C$57,$D343)),"-",SUMIFS(INDEX('State Landscape Data'!$M$8:$AE$57,0,MATCH(CONCATENATE($J343,M$6),'State Landscape Data'!$M$6:$AE$6,0)),'State Landscape Data'!$B$8:$B$57,$C343,'State Landscape Data'!$C$8:$C$57,$D343))</f>
        <v>0</v>
      </c>
      <c r="N343" s="154">
        <f>IF(ISNA(SUMIFS(INDEX('State Landscape Data'!$M$8:$AE$57,0,MATCH(CONCATENATE($J343,N$6),'State Landscape Data'!$M$6:$AE$6,0)),'State Landscape Data'!$B$8:$B$57,$C343,'State Landscape Data'!$C$8:$C$57,$D343)),"-",SUMIFS(INDEX('State Landscape Data'!$M$8:$AE$57,0,MATCH(CONCATENATE($J343,N$6),'State Landscape Data'!$M$6:$AE$6,0)),'State Landscape Data'!$B$8:$B$57,$C343,'State Landscape Data'!$C$8:$C$57,$D343))</f>
        <v>0</v>
      </c>
    </row>
    <row r="344" spans="2:14" x14ac:dyDescent="0.35">
      <c r="B344" s="37" t="s">
        <v>80</v>
      </c>
      <c r="C344" s="38" t="str">
        <f>IF(ISBLANK('State Landscape Data'!$B$45),"-",'State Landscape Data'!$B$45)</f>
        <v>-</v>
      </c>
      <c r="D344" s="38" t="str">
        <f>IF(ISBLANK('State Landscape Data'!$C$45),"-",'State Landscape Data'!$C$45)</f>
        <v>-</v>
      </c>
      <c r="E344" s="38" t="str">
        <f>IF(ISBLANK('State Landscape Data'!$D$45),"-",'State Landscape Data'!$D$45)</f>
        <v>-</v>
      </c>
      <c r="F344" s="38" t="str">
        <f>IF(ISBLANK('State Landscape Data'!$E$45),"-",'State Landscape Data'!$E$45)</f>
        <v>-</v>
      </c>
      <c r="G344" s="38" t="str">
        <f>IF(ISBLANK('State Landscape Data'!$F$45),"-",'State Landscape Data'!$F$45)</f>
        <v>-</v>
      </c>
      <c r="H344" s="38">
        <v>2</v>
      </c>
      <c r="I344" s="38" t="s">
        <v>65</v>
      </c>
      <c r="J344" s="38" t="str">
        <f t="shared" si="40"/>
        <v>2Goal</v>
      </c>
      <c r="K344" s="38" t="str">
        <f>IF(ISBLANK('State Landscape Data'!$K$45),"-",'State Landscape Data'!$K$45)</f>
        <v>-</v>
      </c>
      <c r="L344" s="43" t="str">
        <f>IF(ISNA(SUMIFS(INDEX('State Landscape Data'!$M$8:$AE$57,0,MATCH(CONCATENATE($J344,L$6),'State Landscape Data'!$M$6:$AE$6,0)),'State Landscape Data'!$B$8:$B$57,$C344,'State Landscape Data'!$C$8:$C$57,$D344)),"-",SUMIFS(INDEX('State Landscape Data'!$M$8:$AE$57,0,MATCH(CONCATENATE($J344,L$6),'State Landscape Data'!$M$6:$AE$6,0)),'State Landscape Data'!$B$8:$B$57,$C344,'State Landscape Data'!$C$8:$C$57,$D344))</f>
        <v>-</v>
      </c>
      <c r="M344" s="43" t="str">
        <f>IF(ISNA(SUMIFS(INDEX('State Landscape Data'!$M$8:$AE$57,0,MATCH(CONCATENATE($J344,M$6),'State Landscape Data'!$M$6:$AE$6,0)),'State Landscape Data'!$B$8:$B$57,$C344,'State Landscape Data'!$C$8:$C$57,$D344)),"-",SUMIFS(INDEX('State Landscape Data'!$M$8:$AE$57,0,MATCH(CONCATENATE($J344,M$6),'State Landscape Data'!$M$6:$AE$6,0)),'State Landscape Data'!$B$8:$B$57,$C344,'State Landscape Data'!$C$8:$C$57,$D344))</f>
        <v>-</v>
      </c>
      <c r="N344" s="154">
        <f>IF(ISNA(SUMIFS(INDEX('State Landscape Data'!$M$8:$AE$57,0,MATCH(CONCATENATE($J344,N$6),'State Landscape Data'!$M$6:$AE$6,0)),'State Landscape Data'!$B$8:$B$57,$C344,'State Landscape Data'!$C$8:$C$57,$D344)),"-",SUMIFS(INDEX('State Landscape Data'!$M$8:$AE$57,0,MATCH(CONCATENATE($J344,N$6),'State Landscape Data'!$M$6:$AE$6,0)),'State Landscape Data'!$B$8:$B$57,$C344,'State Landscape Data'!$C$8:$C$57,$D344))</f>
        <v>0</v>
      </c>
    </row>
    <row r="345" spans="2:14" x14ac:dyDescent="0.35">
      <c r="B345" s="37" t="s">
        <v>80</v>
      </c>
      <c r="C345" s="38" t="str">
        <f>IF(ISBLANK('State Landscape Data'!$B$45),"-",'State Landscape Data'!$B$45)</f>
        <v>-</v>
      </c>
      <c r="D345" s="38" t="str">
        <f>IF(ISBLANK('State Landscape Data'!$C$45),"-",'State Landscape Data'!$C$45)</f>
        <v>-</v>
      </c>
      <c r="E345" s="38" t="str">
        <f>IF(ISBLANK('State Landscape Data'!$D$45),"-",'State Landscape Data'!$D$45)</f>
        <v>-</v>
      </c>
      <c r="F345" s="38" t="str">
        <f>IF(ISBLANK('State Landscape Data'!$E$45),"-",'State Landscape Data'!$E$45)</f>
        <v>-</v>
      </c>
      <c r="G345" s="38" t="str">
        <f>IF(ISBLANK('State Landscape Data'!$F$45),"-",'State Landscape Data'!$F$45)</f>
        <v>-</v>
      </c>
      <c r="H345" s="38">
        <v>3</v>
      </c>
      <c r="I345" s="38">
        <v>5</v>
      </c>
      <c r="J345" s="38" t="str">
        <f t="shared" si="40"/>
        <v>35</v>
      </c>
      <c r="K345" s="38" t="str">
        <f>IF(ISBLANK('State Landscape Data'!$K$45),"-",'State Landscape Data'!$K$45)</f>
        <v>-</v>
      </c>
      <c r="L345" s="43">
        <f>IF(ISNA(SUMIFS(INDEX('State Landscape Data'!$M$8:$AE$57,0,MATCH(CONCATENATE($J345,L$6),'State Landscape Data'!$M$6:$AE$6,0)),'State Landscape Data'!$B$8:$B$57,$C345,'State Landscape Data'!$C$8:$C$57,$D345)),"-",SUMIFS(INDEX('State Landscape Data'!$M$8:$AE$57,0,MATCH(CONCATENATE($J345,L$6),'State Landscape Data'!$M$6:$AE$6,0)),'State Landscape Data'!$B$8:$B$57,$C345,'State Landscape Data'!$C$8:$C$57,$D345))</f>
        <v>0</v>
      </c>
      <c r="M345" s="43">
        <f>IF(ISNA(SUMIFS(INDEX('State Landscape Data'!$M$8:$AE$57,0,MATCH(CONCATENATE($J345,M$6),'State Landscape Data'!$M$6:$AE$6,0)),'State Landscape Data'!$B$8:$B$57,$C345,'State Landscape Data'!$C$8:$C$57,$D345)),"-",SUMIFS(INDEX('State Landscape Data'!$M$8:$AE$57,0,MATCH(CONCATENATE($J345,M$6),'State Landscape Data'!$M$6:$AE$6,0)),'State Landscape Data'!$B$8:$B$57,$C345,'State Landscape Data'!$C$8:$C$57,$D345))</f>
        <v>0</v>
      </c>
      <c r="N345" s="154">
        <f>IF(ISNA(SUMIFS(INDEX('State Landscape Data'!$M$8:$AE$57,0,MATCH(CONCATENATE($J345,N$6),'State Landscape Data'!$M$6:$AE$6,0)),'State Landscape Data'!$B$8:$B$57,$C345,'State Landscape Data'!$C$8:$C$57,$D345)),"-",SUMIFS(INDEX('State Landscape Data'!$M$8:$AE$57,0,MATCH(CONCATENATE($J345,N$6),'State Landscape Data'!$M$6:$AE$6,0)),'State Landscape Data'!$B$8:$B$57,$C345,'State Landscape Data'!$C$8:$C$57,$D345))</f>
        <v>0</v>
      </c>
    </row>
    <row r="346" spans="2:14" x14ac:dyDescent="0.35">
      <c r="B346" s="37" t="s">
        <v>80</v>
      </c>
      <c r="C346" s="38" t="str">
        <f>IF(ISBLANK('State Landscape Data'!$B$45),"-",'State Landscape Data'!$B$45)</f>
        <v>-</v>
      </c>
      <c r="D346" s="38" t="str">
        <f>IF(ISBLANK('State Landscape Data'!$C$45),"-",'State Landscape Data'!$C$45)</f>
        <v>-</v>
      </c>
      <c r="E346" s="38" t="str">
        <f>IF(ISBLANK('State Landscape Data'!$D$45),"-",'State Landscape Data'!$D$45)</f>
        <v>-</v>
      </c>
      <c r="F346" s="38" t="str">
        <f>IF(ISBLANK('State Landscape Data'!$E$45),"-",'State Landscape Data'!$E$45)</f>
        <v>-</v>
      </c>
      <c r="G346" s="38" t="str">
        <f>IF(ISBLANK('State Landscape Data'!$F$45),"-",'State Landscape Data'!$F$45)</f>
        <v>-</v>
      </c>
      <c r="H346" s="38">
        <v>3</v>
      </c>
      <c r="I346" s="38" t="s">
        <v>65</v>
      </c>
      <c r="J346" s="38" t="str">
        <f t="shared" si="40"/>
        <v>3Goal</v>
      </c>
      <c r="K346" s="38" t="str">
        <f>IF(ISBLANK('State Landscape Data'!$K$45),"-",'State Landscape Data'!$K$45)</f>
        <v>-</v>
      </c>
      <c r="L346" s="43" t="str">
        <f>IF(ISNA(SUMIFS(INDEX('State Landscape Data'!$M$8:$AE$57,0,MATCH(CONCATENATE($J346,L$6),'State Landscape Data'!$M$6:$AE$6,0)),'State Landscape Data'!$B$8:$B$57,$C346,'State Landscape Data'!$C$8:$C$57,$D346)),"-",SUMIFS(INDEX('State Landscape Data'!$M$8:$AE$57,0,MATCH(CONCATENATE($J346,L$6),'State Landscape Data'!$M$6:$AE$6,0)),'State Landscape Data'!$B$8:$B$57,$C346,'State Landscape Data'!$C$8:$C$57,$D346))</f>
        <v>-</v>
      </c>
      <c r="M346" s="43" t="str">
        <f>IF(ISNA(SUMIFS(INDEX('State Landscape Data'!$M$8:$AE$57,0,MATCH(CONCATENATE($J346,M$6),'State Landscape Data'!$M$6:$AE$6,0)),'State Landscape Data'!$B$8:$B$57,$C346,'State Landscape Data'!$C$8:$C$57,$D346)),"-",SUMIFS(INDEX('State Landscape Data'!$M$8:$AE$57,0,MATCH(CONCATENATE($J346,M$6),'State Landscape Data'!$M$6:$AE$6,0)),'State Landscape Data'!$B$8:$B$57,$C346,'State Landscape Data'!$C$8:$C$57,$D346))</f>
        <v>-</v>
      </c>
      <c r="N346" s="154">
        <f>IF(ISNA(SUMIFS(INDEX('State Landscape Data'!$M$8:$AE$57,0,MATCH(CONCATENATE($J346,N$6),'State Landscape Data'!$M$6:$AE$6,0)),'State Landscape Data'!$B$8:$B$57,$C346,'State Landscape Data'!$C$8:$C$57,$D346)),"-",SUMIFS(INDEX('State Landscape Data'!$M$8:$AE$57,0,MATCH(CONCATENATE($J346,N$6),'State Landscape Data'!$M$6:$AE$6,0)),'State Landscape Data'!$B$8:$B$57,$C346,'State Landscape Data'!$C$8:$C$57,$D346))</f>
        <v>0</v>
      </c>
    </row>
    <row r="347" spans="2:14" x14ac:dyDescent="0.35">
      <c r="B347" s="37" t="s">
        <v>80</v>
      </c>
      <c r="C347" s="38" t="str">
        <f>IF(ISBLANK('State Landscape Data'!$B$45),"-",'State Landscape Data'!$B$45)</f>
        <v>-</v>
      </c>
      <c r="D347" s="38" t="str">
        <f>IF(ISBLANK('State Landscape Data'!$C$45),"-",'State Landscape Data'!$C$45)</f>
        <v>-</v>
      </c>
      <c r="E347" s="38" t="str">
        <f>IF(ISBLANK('State Landscape Data'!$D$45),"-",'State Landscape Data'!$D$45)</f>
        <v>-</v>
      </c>
      <c r="F347" s="38" t="str">
        <f>IF(ISBLANK('State Landscape Data'!$E$45),"-",'State Landscape Data'!$E$45)</f>
        <v>-</v>
      </c>
      <c r="G347" s="38" t="str">
        <f>IF(ISBLANK('State Landscape Data'!$F$45),"-",'State Landscape Data'!$F$45)</f>
        <v>-</v>
      </c>
      <c r="H347" s="38">
        <v>4</v>
      </c>
      <c r="I347" s="38">
        <v>5</v>
      </c>
      <c r="J347" s="38" t="str">
        <f t="shared" ref="J347:J348" si="42">CONCATENATE(H347,I347)</f>
        <v>45</v>
      </c>
      <c r="K347" s="38" t="str">
        <f>IF(ISBLANK('State Landscape Data'!$K$45),"-",'State Landscape Data'!$K$45)</f>
        <v>-</v>
      </c>
      <c r="L347" s="43">
        <f>IF(ISNA(SUMIFS(INDEX('State Landscape Data'!$M$8:$AE$57,0,MATCH(CONCATENATE($J347,L$6),'State Landscape Data'!$M$6:$AE$6,0)),'State Landscape Data'!$B$8:$B$57,$C347,'State Landscape Data'!$C$8:$C$57,$D347)),"-",SUMIFS(INDEX('State Landscape Data'!$M$8:$AE$57,0,MATCH(CONCATENATE($J347,L$6),'State Landscape Data'!$M$6:$AE$6,0)),'State Landscape Data'!$B$8:$B$57,$C347,'State Landscape Data'!$C$8:$C$57,$D347))</f>
        <v>0</v>
      </c>
      <c r="M347" s="43">
        <f>IF(ISNA(SUMIFS(INDEX('State Landscape Data'!$M$8:$AE$57,0,MATCH(CONCATENATE($J347,M$6),'State Landscape Data'!$M$6:$AE$6,0)),'State Landscape Data'!$B$8:$B$57,$C347,'State Landscape Data'!$C$8:$C$57,$D347)),"-",SUMIFS(INDEX('State Landscape Data'!$M$8:$AE$57,0,MATCH(CONCATENATE($J347,M$6),'State Landscape Data'!$M$6:$AE$6,0)),'State Landscape Data'!$B$8:$B$57,$C347,'State Landscape Data'!$C$8:$C$57,$D347))</f>
        <v>0</v>
      </c>
      <c r="N347" s="154">
        <f>IF(ISNA(SUMIFS(INDEX('State Landscape Data'!$M$8:$AE$57,0,MATCH(CONCATENATE($J347,N$6),'State Landscape Data'!$M$6:$AE$6,0)),'State Landscape Data'!$B$8:$B$57,$C347,'State Landscape Data'!$C$8:$C$57,$D347)),"-",SUMIFS(INDEX('State Landscape Data'!$M$8:$AE$57,0,MATCH(CONCATENATE($J347,N$6),'State Landscape Data'!$M$6:$AE$6,0)),'State Landscape Data'!$B$8:$B$57,$C347,'State Landscape Data'!$C$8:$C$57,$D347))</f>
        <v>0</v>
      </c>
    </row>
    <row r="348" spans="2:14" x14ac:dyDescent="0.35">
      <c r="B348" s="37" t="s">
        <v>80</v>
      </c>
      <c r="C348" s="38" t="str">
        <f>IF(ISBLANK('State Landscape Data'!$B$45),"-",'State Landscape Data'!$B$45)</f>
        <v>-</v>
      </c>
      <c r="D348" s="38" t="str">
        <f>IF(ISBLANK('State Landscape Data'!$C$45),"-",'State Landscape Data'!$C$45)</f>
        <v>-</v>
      </c>
      <c r="E348" s="38" t="str">
        <f>IF(ISBLANK('State Landscape Data'!$D$45),"-",'State Landscape Data'!$D$45)</f>
        <v>-</v>
      </c>
      <c r="F348" s="38" t="str">
        <f>IF(ISBLANK('State Landscape Data'!$E$45),"-",'State Landscape Data'!$E$45)</f>
        <v>-</v>
      </c>
      <c r="G348" s="38" t="str">
        <f>IF(ISBLANK('State Landscape Data'!$F$45),"-",'State Landscape Data'!$F$45)</f>
        <v>-</v>
      </c>
      <c r="H348" s="38">
        <v>4</v>
      </c>
      <c r="I348" s="38" t="s">
        <v>65</v>
      </c>
      <c r="J348" s="38" t="str">
        <f t="shared" si="42"/>
        <v>4Goal</v>
      </c>
      <c r="K348" s="38" t="str">
        <f>IF(ISBLANK('State Landscape Data'!$K$45),"-",'State Landscape Data'!$K$45)</f>
        <v>-</v>
      </c>
      <c r="L348" s="43" t="str">
        <f>IF(ISNA(SUMIFS(INDEX('State Landscape Data'!$M$8:$AE$57,0,MATCH(CONCATENATE($J348,L$6),'State Landscape Data'!$M$6:$AE$6,0)),'State Landscape Data'!$B$8:$B$57,$C348,'State Landscape Data'!$C$8:$C$57,$D348)),"-",SUMIFS(INDEX('State Landscape Data'!$M$8:$AE$57,0,MATCH(CONCATENATE($J348,L$6),'State Landscape Data'!$M$6:$AE$6,0)),'State Landscape Data'!$B$8:$B$57,$C348,'State Landscape Data'!$C$8:$C$57,$D348))</f>
        <v>-</v>
      </c>
      <c r="M348" s="43" t="str">
        <f>IF(ISNA(SUMIFS(INDEX('State Landscape Data'!$M$8:$AE$57,0,MATCH(CONCATENATE($J348,M$6),'State Landscape Data'!$M$6:$AE$6,0)),'State Landscape Data'!$B$8:$B$57,$C348,'State Landscape Data'!$C$8:$C$57,$D348)),"-",SUMIFS(INDEX('State Landscape Data'!$M$8:$AE$57,0,MATCH(CONCATENATE($J348,M$6),'State Landscape Data'!$M$6:$AE$6,0)),'State Landscape Data'!$B$8:$B$57,$C348,'State Landscape Data'!$C$8:$C$57,$D348))</f>
        <v>-</v>
      </c>
      <c r="N348" s="154">
        <f>IF(ISNA(SUMIFS(INDEX('State Landscape Data'!$M$8:$AE$57,0,MATCH(CONCATENATE($J348,N$6),'State Landscape Data'!$M$6:$AE$6,0)),'State Landscape Data'!$B$8:$B$57,$C348,'State Landscape Data'!$C$8:$C$57,$D348)),"-",SUMIFS(INDEX('State Landscape Data'!$M$8:$AE$57,0,MATCH(CONCATENATE($J348,N$6),'State Landscape Data'!$M$6:$AE$6,0)),'State Landscape Data'!$B$8:$B$57,$C348,'State Landscape Data'!$C$8:$C$57,$D348))</f>
        <v>0</v>
      </c>
    </row>
    <row r="349" spans="2:14" x14ac:dyDescent="0.35">
      <c r="B349" s="37" t="s">
        <v>80</v>
      </c>
      <c r="C349" s="38" t="str">
        <f>IF(ISBLANK('State Landscape Data'!$B$46),"-",'State Landscape Data'!$B$46)</f>
        <v>-</v>
      </c>
      <c r="D349" s="38" t="str">
        <f>IF(ISBLANK('State Landscape Data'!$C$46),"-",'State Landscape Data'!$C$46)</f>
        <v>-</v>
      </c>
      <c r="E349" s="38" t="str">
        <f>IF(ISBLANK('State Landscape Data'!$D$46),"-",'State Landscape Data'!$D$46)</f>
        <v>-</v>
      </c>
      <c r="F349" s="38" t="str">
        <f>IF(ISBLANK('State Landscape Data'!$E$46),"-",'State Landscape Data'!$E$46)</f>
        <v>-</v>
      </c>
      <c r="G349" s="38" t="str">
        <f>IF(ISBLANK('State Landscape Data'!$F$46),"-",'State Landscape Data'!$F$46)</f>
        <v>-</v>
      </c>
      <c r="H349" s="38" t="s">
        <v>64</v>
      </c>
      <c r="I349" s="38" t="s">
        <v>64</v>
      </c>
      <c r="J349" s="38" t="str">
        <f t="shared" si="40"/>
        <v>BaselineBaseline</v>
      </c>
      <c r="K349" s="38" t="str">
        <f>IF(ISBLANK('State Landscape Data'!$K$46),"-",'State Landscape Data'!$K$46)</f>
        <v>-</v>
      </c>
      <c r="L349" s="43">
        <f>IF(ISNA(SUMIFS(INDEX('State Landscape Data'!$M$8:$AE$57,0,MATCH(CONCATENATE($J349,L$6),'State Landscape Data'!$M$6:$AE$6,0)),'State Landscape Data'!$B$8:$B$57,$C349,'State Landscape Data'!$C$8:$C$57,$D349)),"-",SUMIFS(INDEX('State Landscape Data'!$M$8:$AE$57,0,MATCH(CONCATENATE($J349,L$6),'State Landscape Data'!$M$6:$AE$6,0)),'State Landscape Data'!$B$8:$B$57,$C349,'State Landscape Data'!$C$8:$C$57,$D349))</f>
        <v>0</v>
      </c>
      <c r="M349" s="43">
        <f>IF(ISNA(SUMIFS(INDEX('State Landscape Data'!$M$8:$AE$57,0,MATCH(CONCATENATE($J349,M$6),'State Landscape Data'!$M$6:$AE$6,0)),'State Landscape Data'!$B$8:$B$57,$C349,'State Landscape Data'!$C$8:$C$57,$D349)),"-",SUMIFS(INDEX('State Landscape Data'!$M$8:$AE$57,0,MATCH(CONCATENATE($J349,M$6),'State Landscape Data'!$M$6:$AE$6,0)),'State Landscape Data'!$B$8:$B$57,$C349,'State Landscape Data'!$C$8:$C$57,$D349))</f>
        <v>0</v>
      </c>
      <c r="N349" s="154">
        <f>IF(ISNA(SUMIFS(INDEX('State Landscape Data'!$M$8:$AE$57,0,MATCH(CONCATENATE($J349,N$6),'State Landscape Data'!$M$6:$AE$6,0)),'State Landscape Data'!$B$8:$B$57,$C349,'State Landscape Data'!$C$8:$C$57,$D349)),"-",SUMIFS(INDEX('State Landscape Data'!$M$8:$AE$57,0,MATCH(CONCATENATE($J349,N$6),'State Landscape Data'!$M$6:$AE$6,0)),'State Landscape Data'!$B$8:$B$57,$C349,'State Landscape Data'!$C$8:$C$57,$D349))</f>
        <v>0</v>
      </c>
    </row>
    <row r="350" spans="2:14" x14ac:dyDescent="0.35">
      <c r="B350" s="37" t="s">
        <v>80</v>
      </c>
      <c r="C350" s="38" t="str">
        <f>IF(ISBLANK('State Landscape Data'!$B$46),"-",'State Landscape Data'!$B$46)</f>
        <v>-</v>
      </c>
      <c r="D350" s="38" t="str">
        <f>IF(ISBLANK('State Landscape Data'!$C$46),"-",'State Landscape Data'!$C$46)</f>
        <v>-</v>
      </c>
      <c r="E350" s="38" t="str">
        <f>IF(ISBLANK('State Landscape Data'!$D$46),"-",'State Landscape Data'!$D$46)</f>
        <v>-</v>
      </c>
      <c r="F350" s="38" t="str">
        <f>IF(ISBLANK('State Landscape Data'!$E$46),"-",'State Landscape Data'!$E$46)</f>
        <v>-</v>
      </c>
      <c r="G350" s="38" t="str">
        <f>IF(ISBLANK('State Landscape Data'!$F$46),"-",'State Landscape Data'!$F$46)</f>
        <v>-</v>
      </c>
      <c r="H350" s="38">
        <v>1</v>
      </c>
      <c r="I350" s="38">
        <v>5</v>
      </c>
      <c r="J350" s="38" t="str">
        <f t="shared" si="40"/>
        <v>15</v>
      </c>
      <c r="K350" s="38" t="str">
        <f>IF(ISBLANK('State Landscape Data'!$K$46),"-",'State Landscape Data'!$K$46)</f>
        <v>-</v>
      </c>
      <c r="L350" s="43">
        <f>IF(ISNA(SUMIFS(INDEX('State Landscape Data'!$M$8:$AE$57,0,MATCH(CONCATENATE($J350,L$6),'State Landscape Data'!$M$6:$AE$6,0)),'State Landscape Data'!$B$8:$B$57,$C350,'State Landscape Data'!$C$8:$C$57,$D350)),"-",SUMIFS(INDEX('State Landscape Data'!$M$8:$AE$57,0,MATCH(CONCATENATE($J350,L$6),'State Landscape Data'!$M$6:$AE$6,0)),'State Landscape Data'!$B$8:$B$57,$C350,'State Landscape Data'!$C$8:$C$57,$D350))</f>
        <v>0</v>
      </c>
      <c r="M350" s="43">
        <f>IF(ISNA(SUMIFS(INDEX('State Landscape Data'!$M$8:$AE$57,0,MATCH(CONCATENATE($J350,M$6),'State Landscape Data'!$M$6:$AE$6,0)),'State Landscape Data'!$B$8:$B$57,$C350,'State Landscape Data'!$C$8:$C$57,$D350)),"-",SUMIFS(INDEX('State Landscape Data'!$M$8:$AE$57,0,MATCH(CONCATENATE($J350,M$6),'State Landscape Data'!$M$6:$AE$6,0)),'State Landscape Data'!$B$8:$B$57,$C350,'State Landscape Data'!$C$8:$C$57,$D350))</f>
        <v>0</v>
      </c>
      <c r="N350" s="154">
        <f>IF(ISNA(SUMIFS(INDEX('State Landscape Data'!$M$8:$AE$57,0,MATCH(CONCATENATE($J350,N$6),'State Landscape Data'!$M$6:$AE$6,0)),'State Landscape Data'!$B$8:$B$57,$C350,'State Landscape Data'!$C$8:$C$57,$D350)),"-",SUMIFS(INDEX('State Landscape Data'!$M$8:$AE$57,0,MATCH(CONCATENATE($J350,N$6),'State Landscape Data'!$M$6:$AE$6,0)),'State Landscape Data'!$B$8:$B$57,$C350,'State Landscape Data'!$C$8:$C$57,$D350))</f>
        <v>0</v>
      </c>
    </row>
    <row r="351" spans="2:14" x14ac:dyDescent="0.35">
      <c r="B351" s="37" t="s">
        <v>80</v>
      </c>
      <c r="C351" s="38" t="str">
        <f>IF(ISBLANK('State Landscape Data'!$B$46),"-",'State Landscape Data'!$B$46)</f>
        <v>-</v>
      </c>
      <c r="D351" s="38" t="str">
        <f>IF(ISBLANK('State Landscape Data'!$C$46),"-",'State Landscape Data'!$C$46)</f>
        <v>-</v>
      </c>
      <c r="E351" s="38" t="str">
        <f>IF(ISBLANK('State Landscape Data'!$D$46),"-",'State Landscape Data'!$D$46)</f>
        <v>-</v>
      </c>
      <c r="F351" s="38" t="str">
        <f>IF(ISBLANK('State Landscape Data'!$E$46),"-",'State Landscape Data'!$E$46)</f>
        <v>-</v>
      </c>
      <c r="G351" s="38" t="str">
        <f>IF(ISBLANK('State Landscape Data'!$F$46),"-",'State Landscape Data'!$F$46)</f>
        <v>-</v>
      </c>
      <c r="H351" s="38">
        <v>1</v>
      </c>
      <c r="I351" s="38" t="s">
        <v>65</v>
      </c>
      <c r="J351" s="38" t="str">
        <f t="shared" si="40"/>
        <v>1Goal</v>
      </c>
      <c r="K351" s="38" t="str">
        <f>IF(ISBLANK('State Landscape Data'!$K$46),"-",'State Landscape Data'!$K$46)</f>
        <v>-</v>
      </c>
      <c r="L351" s="43" t="str">
        <f>IF(ISNA(SUMIFS(INDEX('State Landscape Data'!$M$8:$AE$57,0,MATCH(CONCATENATE($J351,L$6),'State Landscape Data'!$M$6:$AE$6,0)),'State Landscape Data'!$B$8:$B$57,$C351,'State Landscape Data'!$C$8:$C$57,$D351)),"-",SUMIFS(INDEX('State Landscape Data'!$M$8:$AE$57,0,MATCH(CONCATENATE($J351,L$6),'State Landscape Data'!$M$6:$AE$6,0)),'State Landscape Data'!$B$8:$B$57,$C351,'State Landscape Data'!$C$8:$C$57,$D351))</f>
        <v>-</v>
      </c>
      <c r="M351" s="43" t="str">
        <f>IF(ISNA(SUMIFS(INDEX('State Landscape Data'!$M$8:$AE$57,0,MATCH(CONCATENATE($J351,M$6),'State Landscape Data'!$M$6:$AE$6,0)),'State Landscape Data'!$B$8:$B$57,$C351,'State Landscape Data'!$C$8:$C$57,$D351)),"-",SUMIFS(INDEX('State Landscape Data'!$M$8:$AE$57,0,MATCH(CONCATENATE($J351,M$6),'State Landscape Data'!$M$6:$AE$6,0)),'State Landscape Data'!$B$8:$B$57,$C351,'State Landscape Data'!$C$8:$C$57,$D351))</f>
        <v>-</v>
      </c>
      <c r="N351" s="154">
        <f>IF(ISNA(SUMIFS(INDEX('State Landscape Data'!$M$8:$AE$57,0,MATCH(CONCATENATE($J351,N$6),'State Landscape Data'!$M$6:$AE$6,0)),'State Landscape Data'!$B$8:$B$57,$C351,'State Landscape Data'!$C$8:$C$57,$D351)),"-",SUMIFS(INDEX('State Landscape Data'!$M$8:$AE$57,0,MATCH(CONCATENATE($J351,N$6),'State Landscape Data'!$M$6:$AE$6,0)),'State Landscape Data'!$B$8:$B$57,$C351,'State Landscape Data'!$C$8:$C$57,$D351))</f>
        <v>0</v>
      </c>
    </row>
    <row r="352" spans="2:14" x14ac:dyDescent="0.35">
      <c r="B352" s="37" t="s">
        <v>80</v>
      </c>
      <c r="C352" s="38" t="str">
        <f>IF(ISBLANK('State Landscape Data'!$B$46),"-",'State Landscape Data'!$B$46)</f>
        <v>-</v>
      </c>
      <c r="D352" s="38" t="str">
        <f>IF(ISBLANK('State Landscape Data'!$C$46),"-",'State Landscape Data'!$C$46)</f>
        <v>-</v>
      </c>
      <c r="E352" s="38" t="str">
        <f>IF(ISBLANK('State Landscape Data'!$D$46),"-",'State Landscape Data'!$D$46)</f>
        <v>-</v>
      </c>
      <c r="F352" s="38" t="str">
        <f>IF(ISBLANK('State Landscape Data'!$E$46),"-",'State Landscape Data'!$E$46)</f>
        <v>-</v>
      </c>
      <c r="G352" s="38" t="str">
        <f>IF(ISBLANK('State Landscape Data'!$F$46),"-",'State Landscape Data'!$F$46)</f>
        <v>-</v>
      </c>
      <c r="H352" s="38">
        <v>2</v>
      </c>
      <c r="I352" s="38">
        <v>5</v>
      </c>
      <c r="J352" s="38" t="str">
        <f t="shared" si="40"/>
        <v>25</v>
      </c>
      <c r="K352" s="38" t="str">
        <f>IF(ISBLANK('State Landscape Data'!$K$46),"-",'State Landscape Data'!$K$46)</f>
        <v>-</v>
      </c>
      <c r="L352" s="43">
        <f>IF(ISNA(SUMIFS(INDEX('State Landscape Data'!$M$8:$AE$57,0,MATCH(CONCATENATE($J352,L$6),'State Landscape Data'!$M$6:$AE$6,0)),'State Landscape Data'!$B$8:$B$57,$C352,'State Landscape Data'!$C$8:$C$57,$D352)),"-",SUMIFS(INDEX('State Landscape Data'!$M$8:$AE$57,0,MATCH(CONCATENATE($J352,L$6),'State Landscape Data'!$M$6:$AE$6,0)),'State Landscape Data'!$B$8:$B$57,$C352,'State Landscape Data'!$C$8:$C$57,$D352))</f>
        <v>0</v>
      </c>
      <c r="M352" s="43">
        <f>IF(ISNA(SUMIFS(INDEX('State Landscape Data'!$M$8:$AE$57,0,MATCH(CONCATENATE($J352,M$6),'State Landscape Data'!$M$6:$AE$6,0)),'State Landscape Data'!$B$8:$B$57,$C352,'State Landscape Data'!$C$8:$C$57,$D352)),"-",SUMIFS(INDEX('State Landscape Data'!$M$8:$AE$57,0,MATCH(CONCATENATE($J352,M$6),'State Landscape Data'!$M$6:$AE$6,0)),'State Landscape Data'!$B$8:$B$57,$C352,'State Landscape Data'!$C$8:$C$57,$D352))</f>
        <v>0</v>
      </c>
      <c r="N352" s="154">
        <f>IF(ISNA(SUMIFS(INDEX('State Landscape Data'!$M$8:$AE$57,0,MATCH(CONCATENATE($J352,N$6),'State Landscape Data'!$M$6:$AE$6,0)),'State Landscape Data'!$B$8:$B$57,$C352,'State Landscape Data'!$C$8:$C$57,$D352)),"-",SUMIFS(INDEX('State Landscape Data'!$M$8:$AE$57,0,MATCH(CONCATENATE($J352,N$6),'State Landscape Data'!$M$6:$AE$6,0)),'State Landscape Data'!$B$8:$B$57,$C352,'State Landscape Data'!$C$8:$C$57,$D352))</f>
        <v>0</v>
      </c>
    </row>
    <row r="353" spans="2:14" x14ac:dyDescent="0.35">
      <c r="B353" s="37" t="s">
        <v>80</v>
      </c>
      <c r="C353" s="38" t="str">
        <f>IF(ISBLANK('State Landscape Data'!$B$46),"-",'State Landscape Data'!$B$46)</f>
        <v>-</v>
      </c>
      <c r="D353" s="38" t="str">
        <f>IF(ISBLANK('State Landscape Data'!$C$46),"-",'State Landscape Data'!$C$46)</f>
        <v>-</v>
      </c>
      <c r="E353" s="38" t="str">
        <f>IF(ISBLANK('State Landscape Data'!$D$46),"-",'State Landscape Data'!$D$46)</f>
        <v>-</v>
      </c>
      <c r="F353" s="38" t="str">
        <f>IF(ISBLANK('State Landscape Data'!$E$46),"-",'State Landscape Data'!$E$46)</f>
        <v>-</v>
      </c>
      <c r="G353" s="38" t="str">
        <f>IF(ISBLANK('State Landscape Data'!$F$46),"-",'State Landscape Data'!$F$46)</f>
        <v>-</v>
      </c>
      <c r="H353" s="38">
        <v>2</v>
      </c>
      <c r="I353" s="38" t="s">
        <v>65</v>
      </c>
      <c r="J353" s="38" t="str">
        <f t="shared" si="40"/>
        <v>2Goal</v>
      </c>
      <c r="K353" s="38" t="str">
        <f>IF(ISBLANK('State Landscape Data'!$K$46),"-",'State Landscape Data'!$K$46)</f>
        <v>-</v>
      </c>
      <c r="L353" s="43" t="str">
        <f>IF(ISNA(SUMIFS(INDEX('State Landscape Data'!$M$8:$AE$57,0,MATCH(CONCATENATE($J353,L$6),'State Landscape Data'!$M$6:$AE$6,0)),'State Landscape Data'!$B$8:$B$57,$C353,'State Landscape Data'!$C$8:$C$57,$D353)),"-",SUMIFS(INDEX('State Landscape Data'!$M$8:$AE$57,0,MATCH(CONCATENATE($J353,L$6),'State Landscape Data'!$M$6:$AE$6,0)),'State Landscape Data'!$B$8:$B$57,$C353,'State Landscape Data'!$C$8:$C$57,$D353))</f>
        <v>-</v>
      </c>
      <c r="M353" s="43" t="str">
        <f>IF(ISNA(SUMIFS(INDEX('State Landscape Data'!$M$8:$AE$57,0,MATCH(CONCATENATE($J353,M$6),'State Landscape Data'!$M$6:$AE$6,0)),'State Landscape Data'!$B$8:$B$57,$C353,'State Landscape Data'!$C$8:$C$57,$D353)),"-",SUMIFS(INDEX('State Landscape Data'!$M$8:$AE$57,0,MATCH(CONCATENATE($J353,M$6),'State Landscape Data'!$M$6:$AE$6,0)),'State Landscape Data'!$B$8:$B$57,$C353,'State Landscape Data'!$C$8:$C$57,$D353))</f>
        <v>-</v>
      </c>
      <c r="N353" s="154">
        <f>IF(ISNA(SUMIFS(INDEX('State Landscape Data'!$M$8:$AE$57,0,MATCH(CONCATENATE($J353,N$6),'State Landscape Data'!$M$6:$AE$6,0)),'State Landscape Data'!$B$8:$B$57,$C353,'State Landscape Data'!$C$8:$C$57,$D353)),"-",SUMIFS(INDEX('State Landscape Data'!$M$8:$AE$57,0,MATCH(CONCATENATE($J353,N$6),'State Landscape Data'!$M$6:$AE$6,0)),'State Landscape Data'!$B$8:$B$57,$C353,'State Landscape Data'!$C$8:$C$57,$D353))</f>
        <v>0</v>
      </c>
    </row>
    <row r="354" spans="2:14" x14ac:dyDescent="0.35">
      <c r="B354" s="37" t="s">
        <v>80</v>
      </c>
      <c r="C354" s="38" t="str">
        <f>IF(ISBLANK('State Landscape Data'!$B$46),"-",'State Landscape Data'!$B$46)</f>
        <v>-</v>
      </c>
      <c r="D354" s="38" t="str">
        <f>IF(ISBLANK('State Landscape Data'!$C$46),"-",'State Landscape Data'!$C$46)</f>
        <v>-</v>
      </c>
      <c r="E354" s="38" t="str">
        <f>IF(ISBLANK('State Landscape Data'!$D$46),"-",'State Landscape Data'!$D$46)</f>
        <v>-</v>
      </c>
      <c r="F354" s="38" t="str">
        <f>IF(ISBLANK('State Landscape Data'!$E$46),"-",'State Landscape Data'!$E$46)</f>
        <v>-</v>
      </c>
      <c r="G354" s="38" t="str">
        <f>IF(ISBLANK('State Landscape Data'!$F$46),"-",'State Landscape Data'!$F$46)</f>
        <v>-</v>
      </c>
      <c r="H354" s="38">
        <v>3</v>
      </c>
      <c r="I354" s="38">
        <v>5</v>
      </c>
      <c r="J354" s="38" t="str">
        <f t="shared" si="40"/>
        <v>35</v>
      </c>
      <c r="K354" s="38" t="str">
        <f>IF(ISBLANK('State Landscape Data'!$K$46),"-",'State Landscape Data'!$K$46)</f>
        <v>-</v>
      </c>
      <c r="L354" s="43">
        <f>IF(ISNA(SUMIFS(INDEX('State Landscape Data'!$M$8:$AE$57,0,MATCH(CONCATENATE($J354,L$6),'State Landscape Data'!$M$6:$AE$6,0)),'State Landscape Data'!$B$8:$B$57,$C354,'State Landscape Data'!$C$8:$C$57,$D354)),"-",SUMIFS(INDEX('State Landscape Data'!$M$8:$AE$57,0,MATCH(CONCATENATE($J354,L$6),'State Landscape Data'!$M$6:$AE$6,0)),'State Landscape Data'!$B$8:$B$57,$C354,'State Landscape Data'!$C$8:$C$57,$D354))</f>
        <v>0</v>
      </c>
      <c r="M354" s="43">
        <f>IF(ISNA(SUMIFS(INDEX('State Landscape Data'!$M$8:$AE$57,0,MATCH(CONCATENATE($J354,M$6),'State Landscape Data'!$M$6:$AE$6,0)),'State Landscape Data'!$B$8:$B$57,$C354,'State Landscape Data'!$C$8:$C$57,$D354)),"-",SUMIFS(INDEX('State Landscape Data'!$M$8:$AE$57,0,MATCH(CONCATENATE($J354,M$6),'State Landscape Data'!$M$6:$AE$6,0)),'State Landscape Data'!$B$8:$B$57,$C354,'State Landscape Data'!$C$8:$C$57,$D354))</f>
        <v>0</v>
      </c>
      <c r="N354" s="154">
        <f>IF(ISNA(SUMIFS(INDEX('State Landscape Data'!$M$8:$AE$57,0,MATCH(CONCATENATE($J354,N$6),'State Landscape Data'!$M$6:$AE$6,0)),'State Landscape Data'!$B$8:$B$57,$C354,'State Landscape Data'!$C$8:$C$57,$D354)),"-",SUMIFS(INDEX('State Landscape Data'!$M$8:$AE$57,0,MATCH(CONCATENATE($J354,N$6),'State Landscape Data'!$M$6:$AE$6,0)),'State Landscape Data'!$B$8:$B$57,$C354,'State Landscape Data'!$C$8:$C$57,$D354))</f>
        <v>0</v>
      </c>
    </row>
    <row r="355" spans="2:14" x14ac:dyDescent="0.35">
      <c r="B355" s="37" t="s">
        <v>80</v>
      </c>
      <c r="C355" s="38" t="str">
        <f>IF(ISBLANK('State Landscape Data'!$B$46),"-",'State Landscape Data'!$B$46)</f>
        <v>-</v>
      </c>
      <c r="D355" s="38" t="str">
        <f>IF(ISBLANK('State Landscape Data'!$C$46),"-",'State Landscape Data'!$C$46)</f>
        <v>-</v>
      </c>
      <c r="E355" s="38" t="str">
        <f>IF(ISBLANK('State Landscape Data'!$D$46),"-",'State Landscape Data'!$D$46)</f>
        <v>-</v>
      </c>
      <c r="F355" s="38" t="str">
        <f>IF(ISBLANK('State Landscape Data'!$E$46),"-",'State Landscape Data'!$E$46)</f>
        <v>-</v>
      </c>
      <c r="G355" s="38" t="str">
        <f>IF(ISBLANK('State Landscape Data'!$F$46),"-",'State Landscape Data'!$F$46)</f>
        <v>-</v>
      </c>
      <c r="H355" s="38">
        <v>3</v>
      </c>
      <c r="I355" s="38" t="s">
        <v>65</v>
      </c>
      <c r="J355" s="38" t="str">
        <f t="shared" si="40"/>
        <v>3Goal</v>
      </c>
      <c r="K355" s="38" t="str">
        <f>IF(ISBLANK('State Landscape Data'!$K$46),"-",'State Landscape Data'!$K$46)</f>
        <v>-</v>
      </c>
      <c r="L355" s="43" t="str">
        <f>IF(ISNA(SUMIFS(INDEX('State Landscape Data'!$M$8:$AE$57,0,MATCH(CONCATENATE($J355,L$6),'State Landscape Data'!$M$6:$AE$6,0)),'State Landscape Data'!$B$8:$B$57,$C355,'State Landscape Data'!$C$8:$C$57,$D355)),"-",SUMIFS(INDEX('State Landscape Data'!$M$8:$AE$57,0,MATCH(CONCATENATE($J355,L$6),'State Landscape Data'!$M$6:$AE$6,0)),'State Landscape Data'!$B$8:$B$57,$C355,'State Landscape Data'!$C$8:$C$57,$D355))</f>
        <v>-</v>
      </c>
      <c r="M355" s="43" t="str">
        <f>IF(ISNA(SUMIFS(INDEX('State Landscape Data'!$M$8:$AE$57,0,MATCH(CONCATENATE($J355,M$6),'State Landscape Data'!$M$6:$AE$6,0)),'State Landscape Data'!$B$8:$B$57,$C355,'State Landscape Data'!$C$8:$C$57,$D355)),"-",SUMIFS(INDEX('State Landscape Data'!$M$8:$AE$57,0,MATCH(CONCATENATE($J355,M$6),'State Landscape Data'!$M$6:$AE$6,0)),'State Landscape Data'!$B$8:$B$57,$C355,'State Landscape Data'!$C$8:$C$57,$D355))</f>
        <v>-</v>
      </c>
      <c r="N355" s="154">
        <f>IF(ISNA(SUMIFS(INDEX('State Landscape Data'!$M$8:$AE$57,0,MATCH(CONCATENATE($J355,N$6),'State Landscape Data'!$M$6:$AE$6,0)),'State Landscape Data'!$B$8:$B$57,$C355,'State Landscape Data'!$C$8:$C$57,$D355)),"-",SUMIFS(INDEX('State Landscape Data'!$M$8:$AE$57,0,MATCH(CONCATENATE($J355,N$6),'State Landscape Data'!$M$6:$AE$6,0)),'State Landscape Data'!$B$8:$B$57,$C355,'State Landscape Data'!$C$8:$C$57,$D355))</f>
        <v>0</v>
      </c>
    </row>
    <row r="356" spans="2:14" x14ac:dyDescent="0.35">
      <c r="B356" s="37" t="s">
        <v>80</v>
      </c>
      <c r="C356" s="38" t="str">
        <f>IF(ISBLANK('State Landscape Data'!$B$46),"-",'State Landscape Data'!$B$46)</f>
        <v>-</v>
      </c>
      <c r="D356" s="38" t="str">
        <f>IF(ISBLANK('State Landscape Data'!$C$46),"-",'State Landscape Data'!$C$46)</f>
        <v>-</v>
      </c>
      <c r="E356" s="38" t="str">
        <f>IF(ISBLANK('State Landscape Data'!$D$46),"-",'State Landscape Data'!$D$46)</f>
        <v>-</v>
      </c>
      <c r="F356" s="38" t="str">
        <f>IF(ISBLANK('State Landscape Data'!$E$46),"-",'State Landscape Data'!$E$46)</f>
        <v>-</v>
      </c>
      <c r="G356" s="38" t="str">
        <f>IF(ISBLANK('State Landscape Data'!$F$46),"-",'State Landscape Data'!$F$46)</f>
        <v>-</v>
      </c>
      <c r="H356" s="38">
        <v>4</v>
      </c>
      <c r="I356" s="38">
        <v>5</v>
      </c>
      <c r="J356" s="38" t="str">
        <f t="shared" ref="J356:J357" si="43">CONCATENATE(H356,I356)</f>
        <v>45</v>
      </c>
      <c r="K356" s="38" t="str">
        <f>IF(ISBLANK('State Landscape Data'!$K$46),"-",'State Landscape Data'!$K$46)</f>
        <v>-</v>
      </c>
      <c r="L356" s="43">
        <f>IF(ISNA(SUMIFS(INDEX('State Landscape Data'!$M$8:$AE$57,0,MATCH(CONCATENATE($J356,L$6),'State Landscape Data'!$M$6:$AE$6,0)),'State Landscape Data'!$B$8:$B$57,$C356,'State Landscape Data'!$C$8:$C$57,$D356)),"-",SUMIFS(INDEX('State Landscape Data'!$M$8:$AE$57,0,MATCH(CONCATENATE($J356,L$6),'State Landscape Data'!$M$6:$AE$6,0)),'State Landscape Data'!$B$8:$B$57,$C356,'State Landscape Data'!$C$8:$C$57,$D356))</f>
        <v>0</v>
      </c>
      <c r="M356" s="43">
        <f>IF(ISNA(SUMIFS(INDEX('State Landscape Data'!$M$8:$AE$57,0,MATCH(CONCATENATE($J356,M$6),'State Landscape Data'!$M$6:$AE$6,0)),'State Landscape Data'!$B$8:$B$57,$C356,'State Landscape Data'!$C$8:$C$57,$D356)),"-",SUMIFS(INDEX('State Landscape Data'!$M$8:$AE$57,0,MATCH(CONCATENATE($J356,M$6),'State Landscape Data'!$M$6:$AE$6,0)),'State Landscape Data'!$B$8:$B$57,$C356,'State Landscape Data'!$C$8:$C$57,$D356))</f>
        <v>0</v>
      </c>
      <c r="N356" s="154">
        <f>IF(ISNA(SUMIFS(INDEX('State Landscape Data'!$M$8:$AE$57,0,MATCH(CONCATENATE($J356,N$6),'State Landscape Data'!$M$6:$AE$6,0)),'State Landscape Data'!$B$8:$B$57,$C356,'State Landscape Data'!$C$8:$C$57,$D356)),"-",SUMIFS(INDEX('State Landscape Data'!$M$8:$AE$57,0,MATCH(CONCATENATE($J356,N$6),'State Landscape Data'!$M$6:$AE$6,0)),'State Landscape Data'!$B$8:$B$57,$C356,'State Landscape Data'!$C$8:$C$57,$D356))</f>
        <v>0</v>
      </c>
    </row>
    <row r="357" spans="2:14" x14ac:dyDescent="0.35">
      <c r="B357" s="37" t="s">
        <v>80</v>
      </c>
      <c r="C357" s="38" t="str">
        <f>IF(ISBLANK('State Landscape Data'!$B$46),"-",'State Landscape Data'!$B$46)</f>
        <v>-</v>
      </c>
      <c r="D357" s="38" t="str">
        <f>IF(ISBLANK('State Landscape Data'!$C$46),"-",'State Landscape Data'!$C$46)</f>
        <v>-</v>
      </c>
      <c r="E357" s="38" t="str">
        <f>IF(ISBLANK('State Landscape Data'!$D$46),"-",'State Landscape Data'!$D$46)</f>
        <v>-</v>
      </c>
      <c r="F357" s="38" t="str">
        <f>IF(ISBLANK('State Landscape Data'!$E$46),"-",'State Landscape Data'!$E$46)</f>
        <v>-</v>
      </c>
      <c r="G357" s="38" t="str">
        <f>IF(ISBLANK('State Landscape Data'!$F$46),"-",'State Landscape Data'!$F$46)</f>
        <v>-</v>
      </c>
      <c r="H357" s="38">
        <v>4</v>
      </c>
      <c r="I357" s="38" t="s">
        <v>65</v>
      </c>
      <c r="J357" s="38" t="str">
        <f t="shared" si="43"/>
        <v>4Goal</v>
      </c>
      <c r="K357" s="38" t="str">
        <f>IF(ISBLANK('State Landscape Data'!$K$46),"-",'State Landscape Data'!$K$46)</f>
        <v>-</v>
      </c>
      <c r="L357" s="43" t="str">
        <f>IF(ISNA(SUMIFS(INDEX('State Landscape Data'!$M$8:$AE$57,0,MATCH(CONCATENATE($J357,L$6),'State Landscape Data'!$M$6:$AE$6,0)),'State Landscape Data'!$B$8:$B$57,$C357,'State Landscape Data'!$C$8:$C$57,$D357)),"-",SUMIFS(INDEX('State Landscape Data'!$M$8:$AE$57,0,MATCH(CONCATENATE($J357,L$6),'State Landscape Data'!$M$6:$AE$6,0)),'State Landscape Data'!$B$8:$B$57,$C357,'State Landscape Data'!$C$8:$C$57,$D357))</f>
        <v>-</v>
      </c>
      <c r="M357" s="43" t="str">
        <f>IF(ISNA(SUMIFS(INDEX('State Landscape Data'!$M$8:$AE$57,0,MATCH(CONCATENATE($J357,M$6),'State Landscape Data'!$M$6:$AE$6,0)),'State Landscape Data'!$B$8:$B$57,$C357,'State Landscape Data'!$C$8:$C$57,$D357)),"-",SUMIFS(INDEX('State Landscape Data'!$M$8:$AE$57,0,MATCH(CONCATENATE($J357,M$6),'State Landscape Data'!$M$6:$AE$6,0)),'State Landscape Data'!$B$8:$B$57,$C357,'State Landscape Data'!$C$8:$C$57,$D357))</f>
        <v>-</v>
      </c>
      <c r="N357" s="154">
        <f>IF(ISNA(SUMIFS(INDEX('State Landscape Data'!$M$8:$AE$57,0,MATCH(CONCATENATE($J357,N$6),'State Landscape Data'!$M$6:$AE$6,0)),'State Landscape Data'!$B$8:$B$57,$C357,'State Landscape Data'!$C$8:$C$57,$D357)),"-",SUMIFS(INDEX('State Landscape Data'!$M$8:$AE$57,0,MATCH(CONCATENATE($J357,N$6),'State Landscape Data'!$M$6:$AE$6,0)),'State Landscape Data'!$B$8:$B$57,$C357,'State Landscape Data'!$C$8:$C$57,$D357))</f>
        <v>0</v>
      </c>
    </row>
    <row r="358" spans="2:14" x14ac:dyDescent="0.35">
      <c r="B358" s="37" t="s">
        <v>80</v>
      </c>
      <c r="C358" s="38" t="str">
        <f>IF(ISBLANK('State Landscape Data'!$B$47),"-",'State Landscape Data'!$B$47)</f>
        <v>-</v>
      </c>
      <c r="D358" s="38" t="str">
        <f>IF(ISBLANK('State Landscape Data'!$C$47),"-",'State Landscape Data'!$C$47)</f>
        <v>-</v>
      </c>
      <c r="E358" s="38" t="str">
        <f>IF(ISBLANK('State Landscape Data'!$D$47),"-",'State Landscape Data'!$D$47)</f>
        <v>-</v>
      </c>
      <c r="F358" s="38" t="str">
        <f>IF(ISBLANK('State Landscape Data'!$E$47),"-",'State Landscape Data'!$E$47)</f>
        <v>-</v>
      </c>
      <c r="G358" s="38" t="str">
        <f>IF(ISBLANK('State Landscape Data'!$F$47),"-",'State Landscape Data'!$F$47)</f>
        <v>-</v>
      </c>
      <c r="H358" s="38" t="s">
        <v>64</v>
      </c>
      <c r="I358" s="38" t="s">
        <v>64</v>
      </c>
      <c r="J358" s="38" t="str">
        <f t="shared" si="40"/>
        <v>BaselineBaseline</v>
      </c>
      <c r="K358" s="38" t="str">
        <f>IF(ISBLANK('State Landscape Data'!$K$47),"-",'State Landscape Data'!$K$47)</f>
        <v>-</v>
      </c>
      <c r="L358" s="43">
        <f>IF(ISNA(SUMIFS(INDEX('State Landscape Data'!$M$8:$AE$57,0,MATCH(CONCATENATE($J358,L$6),'State Landscape Data'!$M$6:$AE$6,0)),'State Landscape Data'!$B$8:$B$57,$C358,'State Landscape Data'!$C$8:$C$57,$D358)),"-",SUMIFS(INDEX('State Landscape Data'!$M$8:$AE$57,0,MATCH(CONCATENATE($J358,L$6),'State Landscape Data'!$M$6:$AE$6,0)),'State Landscape Data'!$B$8:$B$57,$C358,'State Landscape Data'!$C$8:$C$57,$D358))</f>
        <v>0</v>
      </c>
      <c r="M358" s="43">
        <f>IF(ISNA(SUMIFS(INDEX('State Landscape Data'!$M$8:$AE$57,0,MATCH(CONCATENATE($J358,M$6),'State Landscape Data'!$M$6:$AE$6,0)),'State Landscape Data'!$B$8:$B$57,$C358,'State Landscape Data'!$C$8:$C$57,$D358)),"-",SUMIFS(INDEX('State Landscape Data'!$M$8:$AE$57,0,MATCH(CONCATENATE($J358,M$6),'State Landscape Data'!$M$6:$AE$6,0)),'State Landscape Data'!$B$8:$B$57,$C358,'State Landscape Data'!$C$8:$C$57,$D358))</f>
        <v>0</v>
      </c>
      <c r="N358" s="154">
        <f>IF(ISNA(SUMIFS(INDEX('State Landscape Data'!$M$8:$AE$57,0,MATCH(CONCATENATE($J358,N$6),'State Landscape Data'!$M$6:$AE$6,0)),'State Landscape Data'!$B$8:$B$57,$C358,'State Landscape Data'!$C$8:$C$57,$D358)),"-",SUMIFS(INDEX('State Landscape Data'!$M$8:$AE$57,0,MATCH(CONCATENATE($J358,N$6),'State Landscape Data'!$M$6:$AE$6,0)),'State Landscape Data'!$B$8:$B$57,$C358,'State Landscape Data'!$C$8:$C$57,$D358))</f>
        <v>0</v>
      </c>
    </row>
    <row r="359" spans="2:14" x14ac:dyDescent="0.35">
      <c r="B359" s="37" t="s">
        <v>80</v>
      </c>
      <c r="C359" s="38" t="str">
        <f>IF(ISBLANK('State Landscape Data'!$B$47),"-",'State Landscape Data'!$B$47)</f>
        <v>-</v>
      </c>
      <c r="D359" s="38" t="str">
        <f>IF(ISBLANK('State Landscape Data'!$C$47),"-",'State Landscape Data'!$C$47)</f>
        <v>-</v>
      </c>
      <c r="E359" s="38" t="str">
        <f>IF(ISBLANK('State Landscape Data'!$D$47),"-",'State Landscape Data'!$D$47)</f>
        <v>-</v>
      </c>
      <c r="F359" s="38" t="str">
        <f>IF(ISBLANK('State Landscape Data'!$E$47),"-",'State Landscape Data'!$E$47)</f>
        <v>-</v>
      </c>
      <c r="G359" s="38" t="str">
        <f>IF(ISBLANK('State Landscape Data'!$F$47),"-",'State Landscape Data'!$F$47)</f>
        <v>-</v>
      </c>
      <c r="H359" s="38">
        <v>1</v>
      </c>
      <c r="I359" s="38">
        <v>5</v>
      </c>
      <c r="J359" s="38" t="str">
        <f t="shared" si="40"/>
        <v>15</v>
      </c>
      <c r="K359" s="38" t="str">
        <f>IF(ISBLANK('State Landscape Data'!$K$47),"-",'State Landscape Data'!$K$47)</f>
        <v>-</v>
      </c>
      <c r="L359" s="43">
        <f>IF(ISNA(SUMIFS(INDEX('State Landscape Data'!$M$8:$AE$57,0,MATCH(CONCATENATE($J359,L$6),'State Landscape Data'!$M$6:$AE$6,0)),'State Landscape Data'!$B$8:$B$57,$C359,'State Landscape Data'!$C$8:$C$57,$D359)),"-",SUMIFS(INDEX('State Landscape Data'!$M$8:$AE$57,0,MATCH(CONCATENATE($J359,L$6),'State Landscape Data'!$M$6:$AE$6,0)),'State Landscape Data'!$B$8:$B$57,$C359,'State Landscape Data'!$C$8:$C$57,$D359))</f>
        <v>0</v>
      </c>
      <c r="M359" s="43">
        <f>IF(ISNA(SUMIFS(INDEX('State Landscape Data'!$M$8:$AE$57,0,MATCH(CONCATENATE($J359,M$6),'State Landscape Data'!$M$6:$AE$6,0)),'State Landscape Data'!$B$8:$B$57,$C359,'State Landscape Data'!$C$8:$C$57,$D359)),"-",SUMIFS(INDEX('State Landscape Data'!$M$8:$AE$57,0,MATCH(CONCATENATE($J359,M$6),'State Landscape Data'!$M$6:$AE$6,0)),'State Landscape Data'!$B$8:$B$57,$C359,'State Landscape Data'!$C$8:$C$57,$D359))</f>
        <v>0</v>
      </c>
      <c r="N359" s="154">
        <f>IF(ISNA(SUMIFS(INDEX('State Landscape Data'!$M$8:$AE$57,0,MATCH(CONCATENATE($J359,N$6),'State Landscape Data'!$M$6:$AE$6,0)),'State Landscape Data'!$B$8:$B$57,$C359,'State Landscape Data'!$C$8:$C$57,$D359)),"-",SUMIFS(INDEX('State Landscape Data'!$M$8:$AE$57,0,MATCH(CONCATENATE($J359,N$6),'State Landscape Data'!$M$6:$AE$6,0)),'State Landscape Data'!$B$8:$B$57,$C359,'State Landscape Data'!$C$8:$C$57,$D359))</f>
        <v>0</v>
      </c>
    </row>
    <row r="360" spans="2:14" x14ac:dyDescent="0.35">
      <c r="B360" s="37" t="s">
        <v>80</v>
      </c>
      <c r="C360" s="38" t="str">
        <f>IF(ISBLANK('State Landscape Data'!$B$47),"-",'State Landscape Data'!$B$47)</f>
        <v>-</v>
      </c>
      <c r="D360" s="38" t="str">
        <f>IF(ISBLANK('State Landscape Data'!$C$47),"-",'State Landscape Data'!$C$47)</f>
        <v>-</v>
      </c>
      <c r="E360" s="38" t="str">
        <f>IF(ISBLANK('State Landscape Data'!$D$47),"-",'State Landscape Data'!$D$47)</f>
        <v>-</v>
      </c>
      <c r="F360" s="38" t="str">
        <f>IF(ISBLANK('State Landscape Data'!$E$47),"-",'State Landscape Data'!$E$47)</f>
        <v>-</v>
      </c>
      <c r="G360" s="38" t="str">
        <f>IF(ISBLANK('State Landscape Data'!$F$47),"-",'State Landscape Data'!$F$47)</f>
        <v>-</v>
      </c>
      <c r="H360" s="38">
        <v>1</v>
      </c>
      <c r="I360" s="38" t="s">
        <v>65</v>
      </c>
      <c r="J360" s="38" t="str">
        <f t="shared" si="40"/>
        <v>1Goal</v>
      </c>
      <c r="K360" s="38" t="str">
        <f>IF(ISBLANK('State Landscape Data'!$K$47),"-",'State Landscape Data'!$K$47)</f>
        <v>-</v>
      </c>
      <c r="L360" s="43" t="str">
        <f>IF(ISNA(SUMIFS(INDEX('State Landscape Data'!$M$8:$AE$57,0,MATCH(CONCATENATE($J360,L$6),'State Landscape Data'!$M$6:$AE$6,0)),'State Landscape Data'!$B$8:$B$57,$C360,'State Landscape Data'!$C$8:$C$57,$D360)),"-",SUMIFS(INDEX('State Landscape Data'!$M$8:$AE$57,0,MATCH(CONCATENATE($J360,L$6),'State Landscape Data'!$M$6:$AE$6,0)),'State Landscape Data'!$B$8:$B$57,$C360,'State Landscape Data'!$C$8:$C$57,$D360))</f>
        <v>-</v>
      </c>
      <c r="M360" s="43" t="str">
        <f>IF(ISNA(SUMIFS(INDEX('State Landscape Data'!$M$8:$AE$57,0,MATCH(CONCATENATE($J360,M$6),'State Landscape Data'!$M$6:$AE$6,0)),'State Landscape Data'!$B$8:$B$57,$C360,'State Landscape Data'!$C$8:$C$57,$D360)),"-",SUMIFS(INDEX('State Landscape Data'!$M$8:$AE$57,0,MATCH(CONCATENATE($J360,M$6),'State Landscape Data'!$M$6:$AE$6,0)),'State Landscape Data'!$B$8:$B$57,$C360,'State Landscape Data'!$C$8:$C$57,$D360))</f>
        <v>-</v>
      </c>
      <c r="N360" s="154">
        <f>IF(ISNA(SUMIFS(INDEX('State Landscape Data'!$M$8:$AE$57,0,MATCH(CONCATENATE($J360,N$6),'State Landscape Data'!$M$6:$AE$6,0)),'State Landscape Data'!$B$8:$B$57,$C360,'State Landscape Data'!$C$8:$C$57,$D360)),"-",SUMIFS(INDEX('State Landscape Data'!$M$8:$AE$57,0,MATCH(CONCATENATE($J360,N$6),'State Landscape Data'!$M$6:$AE$6,0)),'State Landscape Data'!$B$8:$B$57,$C360,'State Landscape Data'!$C$8:$C$57,$D360))</f>
        <v>0</v>
      </c>
    </row>
    <row r="361" spans="2:14" x14ac:dyDescent="0.35">
      <c r="B361" s="37" t="s">
        <v>80</v>
      </c>
      <c r="C361" s="38" t="str">
        <f>IF(ISBLANK('State Landscape Data'!$B$47),"-",'State Landscape Data'!$B$47)</f>
        <v>-</v>
      </c>
      <c r="D361" s="38" t="str">
        <f>IF(ISBLANK('State Landscape Data'!$C$47),"-",'State Landscape Data'!$C$47)</f>
        <v>-</v>
      </c>
      <c r="E361" s="38" t="str">
        <f>IF(ISBLANK('State Landscape Data'!$D$47),"-",'State Landscape Data'!$D$47)</f>
        <v>-</v>
      </c>
      <c r="F361" s="38" t="str">
        <f>IF(ISBLANK('State Landscape Data'!$E$47),"-",'State Landscape Data'!$E$47)</f>
        <v>-</v>
      </c>
      <c r="G361" s="38" t="str">
        <f>IF(ISBLANK('State Landscape Data'!$F$47),"-",'State Landscape Data'!$F$47)</f>
        <v>-</v>
      </c>
      <c r="H361" s="38">
        <v>2</v>
      </c>
      <c r="I361" s="38">
        <v>5</v>
      </c>
      <c r="J361" s="38" t="str">
        <f t="shared" si="40"/>
        <v>25</v>
      </c>
      <c r="K361" s="38" t="str">
        <f>IF(ISBLANK('State Landscape Data'!$K$47),"-",'State Landscape Data'!$K$47)</f>
        <v>-</v>
      </c>
      <c r="L361" s="43">
        <f>IF(ISNA(SUMIFS(INDEX('State Landscape Data'!$M$8:$AE$57,0,MATCH(CONCATENATE($J361,L$6),'State Landscape Data'!$M$6:$AE$6,0)),'State Landscape Data'!$B$8:$B$57,$C361,'State Landscape Data'!$C$8:$C$57,$D361)),"-",SUMIFS(INDEX('State Landscape Data'!$M$8:$AE$57,0,MATCH(CONCATENATE($J361,L$6),'State Landscape Data'!$M$6:$AE$6,0)),'State Landscape Data'!$B$8:$B$57,$C361,'State Landscape Data'!$C$8:$C$57,$D361))</f>
        <v>0</v>
      </c>
      <c r="M361" s="43">
        <f>IF(ISNA(SUMIFS(INDEX('State Landscape Data'!$M$8:$AE$57,0,MATCH(CONCATENATE($J361,M$6),'State Landscape Data'!$M$6:$AE$6,0)),'State Landscape Data'!$B$8:$B$57,$C361,'State Landscape Data'!$C$8:$C$57,$D361)),"-",SUMIFS(INDEX('State Landscape Data'!$M$8:$AE$57,0,MATCH(CONCATENATE($J361,M$6),'State Landscape Data'!$M$6:$AE$6,0)),'State Landscape Data'!$B$8:$B$57,$C361,'State Landscape Data'!$C$8:$C$57,$D361))</f>
        <v>0</v>
      </c>
      <c r="N361" s="154">
        <f>IF(ISNA(SUMIFS(INDEX('State Landscape Data'!$M$8:$AE$57,0,MATCH(CONCATENATE($J361,N$6),'State Landscape Data'!$M$6:$AE$6,0)),'State Landscape Data'!$B$8:$B$57,$C361,'State Landscape Data'!$C$8:$C$57,$D361)),"-",SUMIFS(INDEX('State Landscape Data'!$M$8:$AE$57,0,MATCH(CONCATENATE($J361,N$6),'State Landscape Data'!$M$6:$AE$6,0)),'State Landscape Data'!$B$8:$B$57,$C361,'State Landscape Data'!$C$8:$C$57,$D361))</f>
        <v>0</v>
      </c>
    </row>
    <row r="362" spans="2:14" x14ac:dyDescent="0.35">
      <c r="B362" s="37" t="s">
        <v>80</v>
      </c>
      <c r="C362" s="38" t="str">
        <f>IF(ISBLANK('State Landscape Data'!$B$47),"-",'State Landscape Data'!$B$47)</f>
        <v>-</v>
      </c>
      <c r="D362" s="38" t="str">
        <f>IF(ISBLANK('State Landscape Data'!$C$47),"-",'State Landscape Data'!$C$47)</f>
        <v>-</v>
      </c>
      <c r="E362" s="38" t="str">
        <f>IF(ISBLANK('State Landscape Data'!$D$47),"-",'State Landscape Data'!$D$47)</f>
        <v>-</v>
      </c>
      <c r="F362" s="38" t="str">
        <f>IF(ISBLANK('State Landscape Data'!$E$47),"-",'State Landscape Data'!$E$47)</f>
        <v>-</v>
      </c>
      <c r="G362" s="38" t="str">
        <f>IF(ISBLANK('State Landscape Data'!$F$47),"-",'State Landscape Data'!$F$47)</f>
        <v>-</v>
      </c>
      <c r="H362" s="38">
        <v>2</v>
      </c>
      <c r="I362" s="38" t="s">
        <v>65</v>
      </c>
      <c r="J362" s="38" t="str">
        <f t="shared" si="40"/>
        <v>2Goal</v>
      </c>
      <c r="K362" s="38" t="str">
        <f>IF(ISBLANK('State Landscape Data'!$K$47),"-",'State Landscape Data'!$K$47)</f>
        <v>-</v>
      </c>
      <c r="L362" s="43" t="str">
        <f>IF(ISNA(SUMIFS(INDEX('State Landscape Data'!$M$8:$AE$57,0,MATCH(CONCATENATE($J362,L$6),'State Landscape Data'!$M$6:$AE$6,0)),'State Landscape Data'!$B$8:$B$57,$C362,'State Landscape Data'!$C$8:$C$57,$D362)),"-",SUMIFS(INDEX('State Landscape Data'!$M$8:$AE$57,0,MATCH(CONCATENATE($J362,L$6),'State Landscape Data'!$M$6:$AE$6,0)),'State Landscape Data'!$B$8:$B$57,$C362,'State Landscape Data'!$C$8:$C$57,$D362))</f>
        <v>-</v>
      </c>
      <c r="M362" s="43" t="str">
        <f>IF(ISNA(SUMIFS(INDEX('State Landscape Data'!$M$8:$AE$57,0,MATCH(CONCATENATE($J362,M$6),'State Landscape Data'!$M$6:$AE$6,0)),'State Landscape Data'!$B$8:$B$57,$C362,'State Landscape Data'!$C$8:$C$57,$D362)),"-",SUMIFS(INDEX('State Landscape Data'!$M$8:$AE$57,0,MATCH(CONCATENATE($J362,M$6),'State Landscape Data'!$M$6:$AE$6,0)),'State Landscape Data'!$B$8:$B$57,$C362,'State Landscape Data'!$C$8:$C$57,$D362))</f>
        <v>-</v>
      </c>
      <c r="N362" s="154">
        <f>IF(ISNA(SUMIFS(INDEX('State Landscape Data'!$M$8:$AE$57,0,MATCH(CONCATENATE($J362,N$6),'State Landscape Data'!$M$6:$AE$6,0)),'State Landscape Data'!$B$8:$B$57,$C362,'State Landscape Data'!$C$8:$C$57,$D362)),"-",SUMIFS(INDEX('State Landscape Data'!$M$8:$AE$57,0,MATCH(CONCATENATE($J362,N$6),'State Landscape Data'!$M$6:$AE$6,0)),'State Landscape Data'!$B$8:$B$57,$C362,'State Landscape Data'!$C$8:$C$57,$D362))</f>
        <v>0</v>
      </c>
    </row>
    <row r="363" spans="2:14" x14ac:dyDescent="0.35">
      <c r="B363" s="37" t="s">
        <v>80</v>
      </c>
      <c r="C363" s="38" t="str">
        <f>IF(ISBLANK('State Landscape Data'!$B$47),"-",'State Landscape Data'!$B$47)</f>
        <v>-</v>
      </c>
      <c r="D363" s="38" t="str">
        <f>IF(ISBLANK('State Landscape Data'!$C$47),"-",'State Landscape Data'!$C$47)</f>
        <v>-</v>
      </c>
      <c r="E363" s="38" t="str">
        <f>IF(ISBLANK('State Landscape Data'!$D$47),"-",'State Landscape Data'!$D$47)</f>
        <v>-</v>
      </c>
      <c r="F363" s="38" t="str">
        <f>IF(ISBLANK('State Landscape Data'!$E$47),"-",'State Landscape Data'!$E$47)</f>
        <v>-</v>
      </c>
      <c r="G363" s="38" t="str">
        <f>IF(ISBLANK('State Landscape Data'!$F$47),"-",'State Landscape Data'!$F$47)</f>
        <v>-</v>
      </c>
      <c r="H363" s="38">
        <v>3</v>
      </c>
      <c r="I363" s="38">
        <v>5</v>
      </c>
      <c r="J363" s="38" t="str">
        <f t="shared" si="40"/>
        <v>35</v>
      </c>
      <c r="K363" s="38" t="str">
        <f>IF(ISBLANK('State Landscape Data'!$K$47),"-",'State Landscape Data'!$K$47)</f>
        <v>-</v>
      </c>
      <c r="L363" s="43">
        <f>IF(ISNA(SUMIFS(INDEX('State Landscape Data'!$M$8:$AE$57,0,MATCH(CONCATENATE($J363,L$6),'State Landscape Data'!$M$6:$AE$6,0)),'State Landscape Data'!$B$8:$B$57,$C363,'State Landscape Data'!$C$8:$C$57,$D363)),"-",SUMIFS(INDEX('State Landscape Data'!$M$8:$AE$57,0,MATCH(CONCATENATE($J363,L$6),'State Landscape Data'!$M$6:$AE$6,0)),'State Landscape Data'!$B$8:$B$57,$C363,'State Landscape Data'!$C$8:$C$57,$D363))</f>
        <v>0</v>
      </c>
      <c r="M363" s="43">
        <f>IF(ISNA(SUMIFS(INDEX('State Landscape Data'!$M$8:$AE$57,0,MATCH(CONCATENATE($J363,M$6),'State Landscape Data'!$M$6:$AE$6,0)),'State Landscape Data'!$B$8:$B$57,$C363,'State Landscape Data'!$C$8:$C$57,$D363)),"-",SUMIFS(INDEX('State Landscape Data'!$M$8:$AE$57,0,MATCH(CONCATENATE($J363,M$6),'State Landscape Data'!$M$6:$AE$6,0)),'State Landscape Data'!$B$8:$B$57,$C363,'State Landscape Data'!$C$8:$C$57,$D363))</f>
        <v>0</v>
      </c>
      <c r="N363" s="154">
        <f>IF(ISNA(SUMIFS(INDEX('State Landscape Data'!$M$8:$AE$57,0,MATCH(CONCATENATE($J363,N$6),'State Landscape Data'!$M$6:$AE$6,0)),'State Landscape Data'!$B$8:$B$57,$C363,'State Landscape Data'!$C$8:$C$57,$D363)),"-",SUMIFS(INDEX('State Landscape Data'!$M$8:$AE$57,0,MATCH(CONCATENATE($J363,N$6),'State Landscape Data'!$M$6:$AE$6,0)),'State Landscape Data'!$B$8:$B$57,$C363,'State Landscape Data'!$C$8:$C$57,$D363))</f>
        <v>0</v>
      </c>
    </row>
    <row r="364" spans="2:14" x14ac:dyDescent="0.35">
      <c r="B364" s="37" t="s">
        <v>80</v>
      </c>
      <c r="C364" s="38" t="str">
        <f>IF(ISBLANK('State Landscape Data'!$B$47),"-",'State Landscape Data'!$B$47)</f>
        <v>-</v>
      </c>
      <c r="D364" s="38" t="str">
        <f>IF(ISBLANK('State Landscape Data'!$C$47),"-",'State Landscape Data'!$C$47)</f>
        <v>-</v>
      </c>
      <c r="E364" s="38" t="str">
        <f>IF(ISBLANK('State Landscape Data'!$D$47),"-",'State Landscape Data'!$D$47)</f>
        <v>-</v>
      </c>
      <c r="F364" s="38" t="str">
        <f>IF(ISBLANK('State Landscape Data'!$E$47),"-",'State Landscape Data'!$E$47)</f>
        <v>-</v>
      </c>
      <c r="G364" s="38" t="str">
        <f>IF(ISBLANK('State Landscape Data'!$F$47),"-",'State Landscape Data'!$F$47)</f>
        <v>-</v>
      </c>
      <c r="H364" s="38">
        <v>3</v>
      </c>
      <c r="I364" s="38" t="s">
        <v>65</v>
      </c>
      <c r="J364" s="38" t="str">
        <f t="shared" si="40"/>
        <v>3Goal</v>
      </c>
      <c r="K364" s="38" t="str">
        <f>IF(ISBLANK('State Landscape Data'!$K$47),"-",'State Landscape Data'!$K$47)</f>
        <v>-</v>
      </c>
      <c r="L364" s="43" t="str">
        <f>IF(ISNA(SUMIFS(INDEX('State Landscape Data'!$M$8:$AE$57,0,MATCH(CONCATENATE($J364,L$6),'State Landscape Data'!$M$6:$AE$6,0)),'State Landscape Data'!$B$8:$B$57,$C364,'State Landscape Data'!$C$8:$C$57,$D364)),"-",SUMIFS(INDEX('State Landscape Data'!$M$8:$AE$57,0,MATCH(CONCATENATE($J364,L$6),'State Landscape Data'!$M$6:$AE$6,0)),'State Landscape Data'!$B$8:$B$57,$C364,'State Landscape Data'!$C$8:$C$57,$D364))</f>
        <v>-</v>
      </c>
      <c r="M364" s="43" t="str">
        <f>IF(ISNA(SUMIFS(INDEX('State Landscape Data'!$M$8:$AE$57,0,MATCH(CONCATENATE($J364,M$6),'State Landscape Data'!$M$6:$AE$6,0)),'State Landscape Data'!$B$8:$B$57,$C364,'State Landscape Data'!$C$8:$C$57,$D364)),"-",SUMIFS(INDEX('State Landscape Data'!$M$8:$AE$57,0,MATCH(CONCATENATE($J364,M$6),'State Landscape Data'!$M$6:$AE$6,0)),'State Landscape Data'!$B$8:$B$57,$C364,'State Landscape Data'!$C$8:$C$57,$D364))</f>
        <v>-</v>
      </c>
      <c r="N364" s="154">
        <f>IF(ISNA(SUMIFS(INDEX('State Landscape Data'!$M$8:$AE$57,0,MATCH(CONCATENATE($J364,N$6),'State Landscape Data'!$M$6:$AE$6,0)),'State Landscape Data'!$B$8:$B$57,$C364,'State Landscape Data'!$C$8:$C$57,$D364)),"-",SUMIFS(INDEX('State Landscape Data'!$M$8:$AE$57,0,MATCH(CONCATENATE($J364,N$6),'State Landscape Data'!$M$6:$AE$6,0)),'State Landscape Data'!$B$8:$B$57,$C364,'State Landscape Data'!$C$8:$C$57,$D364))</f>
        <v>0</v>
      </c>
    </row>
    <row r="365" spans="2:14" x14ac:dyDescent="0.35">
      <c r="B365" s="37" t="s">
        <v>80</v>
      </c>
      <c r="C365" s="38" t="str">
        <f>IF(ISBLANK('State Landscape Data'!$B$47),"-",'State Landscape Data'!$B$47)</f>
        <v>-</v>
      </c>
      <c r="D365" s="38" t="str">
        <f>IF(ISBLANK('State Landscape Data'!$C$47),"-",'State Landscape Data'!$C$47)</f>
        <v>-</v>
      </c>
      <c r="E365" s="38" t="str">
        <f>IF(ISBLANK('State Landscape Data'!$D$47),"-",'State Landscape Data'!$D$47)</f>
        <v>-</v>
      </c>
      <c r="F365" s="38" t="str">
        <f>IF(ISBLANK('State Landscape Data'!$E$47),"-",'State Landscape Data'!$E$47)</f>
        <v>-</v>
      </c>
      <c r="G365" s="38" t="str">
        <f>IF(ISBLANK('State Landscape Data'!$F$47),"-",'State Landscape Data'!$F$47)</f>
        <v>-</v>
      </c>
      <c r="H365" s="38">
        <v>4</v>
      </c>
      <c r="I365" s="38">
        <v>5</v>
      </c>
      <c r="J365" s="38" t="str">
        <f t="shared" ref="J365:J366" si="44">CONCATENATE(H365,I365)</f>
        <v>45</v>
      </c>
      <c r="K365" s="38" t="str">
        <f>IF(ISBLANK('State Landscape Data'!$K$47),"-",'State Landscape Data'!$K$47)</f>
        <v>-</v>
      </c>
      <c r="L365" s="43">
        <f>IF(ISNA(SUMIFS(INDEX('State Landscape Data'!$M$8:$AE$57,0,MATCH(CONCATENATE($J365,L$6),'State Landscape Data'!$M$6:$AE$6,0)),'State Landscape Data'!$B$8:$B$57,$C365,'State Landscape Data'!$C$8:$C$57,$D365)),"-",SUMIFS(INDEX('State Landscape Data'!$M$8:$AE$57,0,MATCH(CONCATENATE($J365,L$6),'State Landscape Data'!$M$6:$AE$6,0)),'State Landscape Data'!$B$8:$B$57,$C365,'State Landscape Data'!$C$8:$C$57,$D365))</f>
        <v>0</v>
      </c>
      <c r="M365" s="43">
        <f>IF(ISNA(SUMIFS(INDEX('State Landscape Data'!$M$8:$AE$57,0,MATCH(CONCATENATE($J365,M$6),'State Landscape Data'!$M$6:$AE$6,0)),'State Landscape Data'!$B$8:$B$57,$C365,'State Landscape Data'!$C$8:$C$57,$D365)),"-",SUMIFS(INDEX('State Landscape Data'!$M$8:$AE$57,0,MATCH(CONCATENATE($J365,M$6),'State Landscape Data'!$M$6:$AE$6,0)),'State Landscape Data'!$B$8:$B$57,$C365,'State Landscape Data'!$C$8:$C$57,$D365))</f>
        <v>0</v>
      </c>
      <c r="N365" s="154">
        <f>IF(ISNA(SUMIFS(INDEX('State Landscape Data'!$M$8:$AE$57,0,MATCH(CONCATENATE($J365,N$6),'State Landscape Data'!$M$6:$AE$6,0)),'State Landscape Data'!$B$8:$B$57,$C365,'State Landscape Data'!$C$8:$C$57,$D365)),"-",SUMIFS(INDEX('State Landscape Data'!$M$8:$AE$57,0,MATCH(CONCATENATE($J365,N$6),'State Landscape Data'!$M$6:$AE$6,0)),'State Landscape Data'!$B$8:$B$57,$C365,'State Landscape Data'!$C$8:$C$57,$D365))</f>
        <v>0</v>
      </c>
    </row>
    <row r="366" spans="2:14" x14ac:dyDescent="0.35">
      <c r="B366" s="37" t="s">
        <v>80</v>
      </c>
      <c r="C366" s="38" t="str">
        <f>IF(ISBLANK('State Landscape Data'!$B$47),"-",'State Landscape Data'!$B$47)</f>
        <v>-</v>
      </c>
      <c r="D366" s="38" t="str">
        <f>IF(ISBLANK('State Landscape Data'!$C$47),"-",'State Landscape Data'!$C$47)</f>
        <v>-</v>
      </c>
      <c r="E366" s="38" t="str">
        <f>IF(ISBLANK('State Landscape Data'!$D$47),"-",'State Landscape Data'!$D$47)</f>
        <v>-</v>
      </c>
      <c r="F366" s="38" t="str">
        <f>IF(ISBLANK('State Landscape Data'!$E$47),"-",'State Landscape Data'!$E$47)</f>
        <v>-</v>
      </c>
      <c r="G366" s="38" t="str">
        <f>IF(ISBLANK('State Landscape Data'!$F$47),"-",'State Landscape Data'!$F$47)</f>
        <v>-</v>
      </c>
      <c r="H366" s="38">
        <v>4</v>
      </c>
      <c r="I366" s="38" t="s">
        <v>65</v>
      </c>
      <c r="J366" s="38" t="str">
        <f t="shared" si="44"/>
        <v>4Goal</v>
      </c>
      <c r="K366" s="38" t="str">
        <f>IF(ISBLANK('State Landscape Data'!$K$47),"-",'State Landscape Data'!$K$47)</f>
        <v>-</v>
      </c>
      <c r="L366" s="43" t="str">
        <f>IF(ISNA(SUMIFS(INDEX('State Landscape Data'!$M$8:$AE$57,0,MATCH(CONCATENATE($J366,L$6),'State Landscape Data'!$M$6:$AE$6,0)),'State Landscape Data'!$B$8:$B$57,$C366,'State Landscape Data'!$C$8:$C$57,$D366)),"-",SUMIFS(INDEX('State Landscape Data'!$M$8:$AE$57,0,MATCH(CONCATENATE($J366,L$6),'State Landscape Data'!$M$6:$AE$6,0)),'State Landscape Data'!$B$8:$B$57,$C366,'State Landscape Data'!$C$8:$C$57,$D366))</f>
        <v>-</v>
      </c>
      <c r="M366" s="43" t="str">
        <f>IF(ISNA(SUMIFS(INDEX('State Landscape Data'!$M$8:$AE$57,0,MATCH(CONCATENATE($J366,M$6),'State Landscape Data'!$M$6:$AE$6,0)),'State Landscape Data'!$B$8:$B$57,$C366,'State Landscape Data'!$C$8:$C$57,$D366)),"-",SUMIFS(INDEX('State Landscape Data'!$M$8:$AE$57,0,MATCH(CONCATENATE($J366,M$6),'State Landscape Data'!$M$6:$AE$6,0)),'State Landscape Data'!$B$8:$B$57,$C366,'State Landscape Data'!$C$8:$C$57,$D366))</f>
        <v>-</v>
      </c>
      <c r="N366" s="154">
        <f>IF(ISNA(SUMIFS(INDEX('State Landscape Data'!$M$8:$AE$57,0,MATCH(CONCATENATE($J366,N$6),'State Landscape Data'!$M$6:$AE$6,0)),'State Landscape Data'!$B$8:$B$57,$C366,'State Landscape Data'!$C$8:$C$57,$D366)),"-",SUMIFS(INDEX('State Landscape Data'!$M$8:$AE$57,0,MATCH(CONCATENATE($J366,N$6),'State Landscape Data'!$M$6:$AE$6,0)),'State Landscape Data'!$B$8:$B$57,$C366,'State Landscape Data'!$C$8:$C$57,$D366))</f>
        <v>0</v>
      </c>
    </row>
    <row r="367" spans="2:14" x14ac:dyDescent="0.35">
      <c r="B367" s="37" t="s">
        <v>80</v>
      </c>
      <c r="C367" s="38" t="str">
        <f>IF(ISBLANK('State Landscape Data'!$B$48),"-",'State Landscape Data'!$B$48)</f>
        <v>-</v>
      </c>
      <c r="D367" s="38" t="str">
        <f>IF(ISBLANK('State Landscape Data'!$C$48),"-",'State Landscape Data'!$C$48)</f>
        <v>-</v>
      </c>
      <c r="E367" s="38" t="str">
        <f>IF(ISBLANK('State Landscape Data'!$D$48),"-",'State Landscape Data'!$D$48)</f>
        <v>-</v>
      </c>
      <c r="F367" s="38" t="str">
        <f>IF(ISBLANK('State Landscape Data'!$E$48),"-",'State Landscape Data'!$E$48)</f>
        <v>-</v>
      </c>
      <c r="G367" s="38" t="str">
        <f>IF(ISBLANK('State Landscape Data'!$F$48),"-",'State Landscape Data'!$F$48)</f>
        <v>-</v>
      </c>
      <c r="H367" s="38" t="s">
        <v>64</v>
      </c>
      <c r="I367" s="38" t="s">
        <v>64</v>
      </c>
      <c r="J367" s="38" t="str">
        <f t="shared" si="40"/>
        <v>BaselineBaseline</v>
      </c>
      <c r="K367" s="38" t="str">
        <f>IF(ISBLANK('State Landscape Data'!$K$48),"-",'State Landscape Data'!$K$48)</f>
        <v>-</v>
      </c>
      <c r="L367" s="43">
        <f>IF(ISNA(SUMIFS(INDEX('State Landscape Data'!$M$8:$AE$57,0,MATCH(CONCATENATE($J367,L$6),'State Landscape Data'!$M$6:$AE$6,0)),'State Landscape Data'!$B$8:$B$57,$C367,'State Landscape Data'!$C$8:$C$57,$D367)),"-",SUMIFS(INDEX('State Landscape Data'!$M$8:$AE$57,0,MATCH(CONCATENATE($J367,L$6),'State Landscape Data'!$M$6:$AE$6,0)),'State Landscape Data'!$B$8:$B$57,$C367,'State Landscape Data'!$C$8:$C$57,$D367))</f>
        <v>0</v>
      </c>
      <c r="M367" s="43">
        <f>IF(ISNA(SUMIFS(INDEX('State Landscape Data'!$M$8:$AE$57,0,MATCH(CONCATENATE($J367,M$6),'State Landscape Data'!$M$6:$AE$6,0)),'State Landscape Data'!$B$8:$B$57,$C367,'State Landscape Data'!$C$8:$C$57,$D367)),"-",SUMIFS(INDEX('State Landscape Data'!$M$8:$AE$57,0,MATCH(CONCATENATE($J367,M$6),'State Landscape Data'!$M$6:$AE$6,0)),'State Landscape Data'!$B$8:$B$57,$C367,'State Landscape Data'!$C$8:$C$57,$D367))</f>
        <v>0</v>
      </c>
      <c r="N367" s="154">
        <f>IF(ISNA(SUMIFS(INDEX('State Landscape Data'!$M$8:$AE$57,0,MATCH(CONCATENATE($J367,N$6),'State Landscape Data'!$M$6:$AE$6,0)),'State Landscape Data'!$B$8:$B$57,$C367,'State Landscape Data'!$C$8:$C$57,$D367)),"-",SUMIFS(INDEX('State Landscape Data'!$M$8:$AE$57,0,MATCH(CONCATENATE($J367,N$6),'State Landscape Data'!$M$6:$AE$6,0)),'State Landscape Data'!$B$8:$B$57,$C367,'State Landscape Data'!$C$8:$C$57,$D367))</f>
        <v>0</v>
      </c>
    </row>
    <row r="368" spans="2:14" x14ac:dyDescent="0.35">
      <c r="B368" s="37" t="s">
        <v>80</v>
      </c>
      <c r="C368" s="38" t="str">
        <f>IF(ISBLANK('State Landscape Data'!$B$48),"-",'State Landscape Data'!$B$48)</f>
        <v>-</v>
      </c>
      <c r="D368" s="38" t="str">
        <f>IF(ISBLANK('State Landscape Data'!$C$48),"-",'State Landscape Data'!$C$48)</f>
        <v>-</v>
      </c>
      <c r="E368" s="38" t="str">
        <f>IF(ISBLANK('State Landscape Data'!$D$48),"-",'State Landscape Data'!$D$48)</f>
        <v>-</v>
      </c>
      <c r="F368" s="38" t="str">
        <f>IF(ISBLANK('State Landscape Data'!$E$48),"-",'State Landscape Data'!$E$48)</f>
        <v>-</v>
      </c>
      <c r="G368" s="38" t="str">
        <f>IF(ISBLANK('State Landscape Data'!$F$48),"-",'State Landscape Data'!$F$48)</f>
        <v>-</v>
      </c>
      <c r="H368" s="38">
        <v>1</v>
      </c>
      <c r="I368" s="38">
        <v>5</v>
      </c>
      <c r="J368" s="38" t="str">
        <f t="shared" si="40"/>
        <v>15</v>
      </c>
      <c r="K368" s="38" t="str">
        <f>IF(ISBLANK('State Landscape Data'!$K$48),"-",'State Landscape Data'!$K$48)</f>
        <v>-</v>
      </c>
      <c r="L368" s="43">
        <f>IF(ISNA(SUMIFS(INDEX('State Landscape Data'!$M$8:$AE$57,0,MATCH(CONCATENATE($J368,L$6),'State Landscape Data'!$M$6:$AE$6,0)),'State Landscape Data'!$B$8:$B$57,$C368,'State Landscape Data'!$C$8:$C$57,$D368)),"-",SUMIFS(INDEX('State Landscape Data'!$M$8:$AE$57,0,MATCH(CONCATENATE($J368,L$6),'State Landscape Data'!$M$6:$AE$6,0)),'State Landscape Data'!$B$8:$B$57,$C368,'State Landscape Data'!$C$8:$C$57,$D368))</f>
        <v>0</v>
      </c>
      <c r="M368" s="43">
        <f>IF(ISNA(SUMIFS(INDEX('State Landscape Data'!$M$8:$AE$57,0,MATCH(CONCATENATE($J368,M$6),'State Landscape Data'!$M$6:$AE$6,0)),'State Landscape Data'!$B$8:$B$57,$C368,'State Landscape Data'!$C$8:$C$57,$D368)),"-",SUMIFS(INDEX('State Landscape Data'!$M$8:$AE$57,0,MATCH(CONCATENATE($J368,M$6),'State Landscape Data'!$M$6:$AE$6,0)),'State Landscape Data'!$B$8:$B$57,$C368,'State Landscape Data'!$C$8:$C$57,$D368))</f>
        <v>0</v>
      </c>
      <c r="N368" s="154">
        <f>IF(ISNA(SUMIFS(INDEX('State Landscape Data'!$M$8:$AE$57,0,MATCH(CONCATENATE($J368,N$6),'State Landscape Data'!$M$6:$AE$6,0)),'State Landscape Data'!$B$8:$B$57,$C368,'State Landscape Data'!$C$8:$C$57,$D368)),"-",SUMIFS(INDEX('State Landscape Data'!$M$8:$AE$57,0,MATCH(CONCATENATE($J368,N$6),'State Landscape Data'!$M$6:$AE$6,0)),'State Landscape Data'!$B$8:$B$57,$C368,'State Landscape Data'!$C$8:$C$57,$D368))</f>
        <v>0</v>
      </c>
    </row>
    <row r="369" spans="2:14" x14ac:dyDescent="0.35">
      <c r="B369" s="37" t="s">
        <v>80</v>
      </c>
      <c r="C369" s="38" t="str">
        <f>IF(ISBLANK('State Landscape Data'!$B$48),"-",'State Landscape Data'!$B$48)</f>
        <v>-</v>
      </c>
      <c r="D369" s="38" t="str">
        <f>IF(ISBLANK('State Landscape Data'!$C$48),"-",'State Landscape Data'!$C$48)</f>
        <v>-</v>
      </c>
      <c r="E369" s="38" t="str">
        <f>IF(ISBLANK('State Landscape Data'!$D$48),"-",'State Landscape Data'!$D$48)</f>
        <v>-</v>
      </c>
      <c r="F369" s="38" t="str">
        <f>IF(ISBLANK('State Landscape Data'!$E$48),"-",'State Landscape Data'!$E$48)</f>
        <v>-</v>
      </c>
      <c r="G369" s="38" t="str">
        <f>IF(ISBLANK('State Landscape Data'!$F$48),"-",'State Landscape Data'!$F$48)</f>
        <v>-</v>
      </c>
      <c r="H369" s="38">
        <v>1</v>
      </c>
      <c r="I369" s="38" t="s">
        <v>65</v>
      </c>
      <c r="J369" s="38" t="str">
        <f t="shared" si="40"/>
        <v>1Goal</v>
      </c>
      <c r="K369" s="38" t="str">
        <f>IF(ISBLANK('State Landscape Data'!$K$48),"-",'State Landscape Data'!$K$48)</f>
        <v>-</v>
      </c>
      <c r="L369" s="43" t="str">
        <f>IF(ISNA(SUMIFS(INDEX('State Landscape Data'!$M$8:$AE$57,0,MATCH(CONCATENATE($J369,L$6),'State Landscape Data'!$M$6:$AE$6,0)),'State Landscape Data'!$B$8:$B$57,$C369,'State Landscape Data'!$C$8:$C$57,$D369)),"-",SUMIFS(INDEX('State Landscape Data'!$M$8:$AE$57,0,MATCH(CONCATENATE($J369,L$6),'State Landscape Data'!$M$6:$AE$6,0)),'State Landscape Data'!$B$8:$B$57,$C369,'State Landscape Data'!$C$8:$C$57,$D369))</f>
        <v>-</v>
      </c>
      <c r="M369" s="43" t="str">
        <f>IF(ISNA(SUMIFS(INDEX('State Landscape Data'!$M$8:$AE$57,0,MATCH(CONCATENATE($J369,M$6),'State Landscape Data'!$M$6:$AE$6,0)),'State Landscape Data'!$B$8:$B$57,$C369,'State Landscape Data'!$C$8:$C$57,$D369)),"-",SUMIFS(INDEX('State Landscape Data'!$M$8:$AE$57,0,MATCH(CONCATENATE($J369,M$6),'State Landscape Data'!$M$6:$AE$6,0)),'State Landscape Data'!$B$8:$B$57,$C369,'State Landscape Data'!$C$8:$C$57,$D369))</f>
        <v>-</v>
      </c>
      <c r="N369" s="154">
        <f>IF(ISNA(SUMIFS(INDEX('State Landscape Data'!$M$8:$AE$57,0,MATCH(CONCATENATE($J369,N$6),'State Landscape Data'!$M$6:$AE$6,0)),'State Landscape Data'!$B$8:$B$57,$C369,'State Landscape Data'!$C$8:$C$57,$D369)),"-",SUMIFS(INDEX('State Landscape Data'!$M$8:$AE$57,0,MATCH(CONCATENATE($J369,N$6),'State Landscape Data'!$M$6:$AE$6,0)),'State Landscape Data'!$B$8:$B$57,$C369,'State Landscape Data'!$C$8:$C$57,$D369))</f>
        <v>0</v>
      </c>
    </row>
    <row r="370" spans="2:14" x14ac:dyDescent="0.35">
      <c r="B370" s="37" t="s">
        <v>80</v>
      </c>
      <c r="C370" s="38" t="str">
        <f>IF(ISBLANK('State Landscape Data'!$B$48),"-",'State Landscape Data'!$B$48)</f>
        <v>-</v>
      </c>
      <c r="D370" s="38" t="str">
        <f>IF(ISBLANK('State Landscape Data'!$C$48),"-",'State Landscape Data'!$C$48)</f>
        <v>-</v>
      </c>
      <c r="E370" s="38" t="str">
        <f>IF(ISBLANK('State Landscape Data'!$D$48),"-",'State Landscape Data'!$D$48)</f>
        <v>-</v>
      </c>
      <c r="F370" s="38" t="str">
        <f>IF(ISBLANK('State Landscape Data'!$E$48),"-",'State Landscape Data'!$E$48)</f>
        <v>-</v>
      </c>
      <c r="G370" s="38" t="str">
        <f>IF(ISBLANK('State Landscape Data'!$F$48),"-",'State Landscape Data'!$F$48)</f>
        <v>-</v>
      </c>
      <c r="H370" s="38">
        <v>2</v>
      </c>
      <c r="I370" s="38">
        <v>5</v>
      </c>
      <c r="J370" s="38" t="str">
        <f t="shared" si="40"/>
        <v>25</v>
      </c>
      <c r="K370" s="38" t="str">
        <f>IF(ISBLANK('State Landscape Data'!$K$48),"-",'State Landscape Data'!$K$48)</f>
        <v>-</v>
      </c>
      <c r="L370" s="43">
        <f>IF(ISNA(SUMIFS(INDEX('State Landscape Data'!$M$8:$AE$57,0,MATCH(CONCATENATE($J370,L$6),'State Landscape Data'!$M$6:$AE$6,0)),'State Landscape Data'!$B$8:$B$57,$C370,'State Landscape Data'!$C$8:$C$57,$D370)),"-",SUMIFS(INDEX('State Landscape Data'!$M$8:$AE$57,0,MATCH(CONCATENATE($J370,L$6),'State Landscape Data'!$M$6:$AE$6,0)),'State Landscape Data'!$B$8:$B$57,$C370,'State Landscape Data'!$C$8:$C$57,$D370))</f>
        <v>0</v>
      </c>
      <c r="M370" s="43">
        <f>IF(ISNA(SUMIFS(INDEX('State Landscape Data'!$M$8:$AE$57,0,MATCH(CONCATENATE($J370,M$6),'State Landscape Data'!$M$6:$AE$6,0)),'State Landscape Data'!$B$8:$B$57,$C370,'State Landscape Data'!$C$8:$C$57,$D370)),"-",SUMIFS(INDEX('State Landscape Data'!$M$8:$AE$57,0,MATCH(CONCATENATE($J370,M$6),'State Landscape Data'!$M$6:$AE$6,0)),'State Landscape Data'!$B$8:$B$57,$C370,'State Landscape Data'!$C$8:$C$57,$D370))</f>
        <v>0</v>
      </c>
      <c r="N370" s="154">
        <f>IF(ISNA(SUMIFS(INDEX('State Landscape Data'!$M$8:$AE$57,0,MATCH(CONCATENATE($J370,N$6),'State Landscape Data'!$M$6:$AE$6,0)),'State Landscape Data'!$B$8:$B$57,$C370,'State Landscape Data'!$C$8:$C$57,$D370)),"-",SUMIFS(INDEX('State Landscape Data'!$M$8:$AE$57,0,MATCH(CONCATENATE($J370,N$6),'State Landscape Data'!$M$6:$AE$6,0)),'State Landscape Data'!$B$8:$B$57,$C370,'State Landscape Data'!$C$8:$C$57,$D370))</f>
        <v>0</v>
      </c>
    </row>
    <row r="371" spans="2:14" x14ac:dyDescent="0.35">
      <c r="B371" s="37" t="s">
        <v>80</v>
      </c>
      <c r="C371" s="38" t="str">
        <f>IF(ISBLANK('State Landscape Data'!$B$48),"-",'State Landscape Data'!$B$48)</f>
        <v>-</v>
      </c>
      <c r="D371" s="38" t="str">
        <f>IF(ISBLANK('State Landscape Data'!$C$48),"-",'State Landscape Data'!$C$48)</f>
        <v>-</v>
      </c>
      <c r="E371" s="38" t="str">
        <f>IF(ISBLANK('State Landscape Data'!$D$48),"-",'State Landscape Data'!$D$48)</f>
        <v>-</v>
      </c>
      <c r="F371" s="38" t="str">
        <f>IF(ISBLANK('State Landscape Data'!$E$48),"-",'State Landscape Data'!$E$48)</f>
        <v>-</v>
      </c>
      <c r="G371" s="38" t="str">
        <f>IF(ISBLANK('State Landscape Data'!$F$48),"-",'State Landscape Data'!$F$48)</f>
        <v>-</v>
      </c>
      <c r="H371" s="38">
        <v>2</v>
      </c>
      <c r="I371" s="38" t="s">
        <v>65</v>
      </c>
      <c r="J371" s="38" t="str">
        <f t="shared" si="40"/>
        <v>2Goal</v>
      </c>
      <c r="K371" s="38" t="str">
        <f>IF(ISBLANK('State Landscape Data'!$K$48),"-",'State Landscape Data'!$K$48)</f>
        <v>-</v>
      </c>
      <c r="L371" s="43" t="str">
        <f>IF(ISNA(SUMIFS(INDEX('State Landscape Data'!$M$8:$AE$57,0,MATCH(CONCATENATE($J371,L$6),'State Landscape Data'!$M$6:$AE$6,0)),'State Landscape Data'!$B$8:$B$57,$C371,'State Landscape Data'!$C$8:$C$57,$D371)),"-",SUMIFS(INDEX('State Landscape Data'!$M$8:$AE$57,0,MATCH(CONCATENATE($J371,L$6),'State Landscape Data'!$M$6:$AE$6,0)),'State Landscape Data'!$B$8:$B$57,$C371,'State Landscape Data'!$C$8:$C$57,$D371))</f>
        <v>-</v>
      </c>
      <c r="M371" s="43" t="str">
        <f>IF(ISNA(SUMIFS(INDEX('State Landscape Data'!$M$8:$AE$57,0,MATCH(CONCATENATE($J371,M$6),'State Landscape Data'!$M$6:$AE$6,0)),'State Landscape Data'!$B$8:$B$57,$C371,'State Landscape Data'!$C$8:$C$57,$D371)),"-",SUMIFS(INDEX('State Landscape Data'!$M$8:$AE$57,0,MATCH(CONCATENATE($J371,M$6),'State Landscape Data'!$M$6:$AE$6,0)),'State Landscape Data'!$B$8:$B$57,$C371,'State Landscape Data'!$C$8:$C$57,$D371))</f>
        <v>-</v>
      </c>
      <c r="N371" s="154">
        <f>IF(ISNA(SUMIFS(INDEX('State Landscape Data'!$M$8:$AE$57,0,MATCH(CONCATENATE($J371,N$6),'State Landscape Data'!$M$6:$AE$6,0)),'State Landscape Data'!$B$8:$B$57,$C371,'State Landscape Data'!$C$8:$C$57,$D371)),"-",SUMIFS(INDEX('State Landscape Data'!$M$8:$AE$57,0,MATCH(CONCATENATE($J371,N$6),'State Landscape Data'!$M$6:$AE$6,0)),'State Landscape Data'!$B$8:$B$57,$C371,'State Landscape Data'!$C$8:$C$57,$D371))</f>
        <v>0</v>
      </c>
    </row>
    <row r="372" spans="2:14" x14ac:dyDescent="0.35">
      <c r="B372" s="37" t="s">
        <v>80</v>
      </c>
      <c r="C372" s="38" t="str">
        <f>IF(ISBLANK('State Landscape Data'!$B$48),"-",'State Landscape Data'!$B$48)</f>
        <v>-</v>
      </c>
      <c r="D372" s="38" t="str">
        <f>IF(ISBLANK('State Landscape Data'!$C$48),"-",'State Landscape Data'!$C$48)</f>
        <v>-</v>
      </c>
      <c r="E372" s="38" t="str">
        <f>IF(ISBLANK('State Landscape Data'!$D$48),"-",'State Landscape Data'!$D$48)</f>
        <v>-</v>
      </c>
      <c r="F372" s="38" t="str">
        <f>IF(ISBLANK('State Landscape Data'!$E$48),"-",'State Landscape Data'!$E$48)</f>
        <v>-</v>
      </c>
      <c r="G372" s="38" t="str">
        <f>IF(ISBLANK('State Landscape Data'!$F$48),"-",'State Landscape Data'!$F$48)</f>
        <v>-</v>
      </c>
      <c r="H372" s="38">
        <v>3</v>
      </c>
      <c r="I372" s="38">
        <v>5</v>
      </c>
      <c r="J372" s="38" t="str">
        <f t="shared" si="40"/>
        <v>35</v>
      </c>
      <c r="K372" s="38" t="str">
        <f>IF(ISBLANK('State Landscape Data'!$K$48),"-",'State Landscape Data'!$K$48)</f>
        <v>-</v>
      </c>
      <c r="L372" s="43">
        <f>IF(ISNA(SUMIFS(INDEX('State Landscape Data'!$M$8:$AE$57,0,MATCH(CONCATENATE($J372,L$6),'State Landscape Data'!$M$6:$AE$6,0)),'State Landscape Data'!$B$8:$B$57,$C372,'State Landscape Data'!$C$8:$C$57,$D372)),"-",SUMIFS(INDEX('State Landscape Data'!$M$8:$AE$57,0,MATCH(CONCATENATE($J372,L$6),'State Landscape Data'!$M$6:$AE$6,0)),'State Landscape Data'!$B$8:$B$57,$C372,'State Landscape Data'!$C$8:$C$57,$D372))</f>
        <v>0</v>
      </c>
      <c r="M372" s="43">
        <f>IF(ISNA(SUMIFS(INDEX('State Landscape Data'!$M$8:$AE$57,0,MATCH(CONCATENATE($J372,M$6),'State Landscape Data'!$M$6:$AE$6,0)),'State Landscape Data'!$B$8:$B$57,$C372,'State Landscape Data'!$C$8:$C$57,$D372)),"-",SUMIFS(INDEX('State Landscape Data'!$M$8:$AE$57,0,MATCH(CONCATENATE($J372,M$6),'State Landscape Data'!$M$6:$AE$6,0)),'State Landscape Data'!$B$8:$B$57,$C372,'State Landscape Data'!$C$8:$C$57,$D372))</f>
        <v>0</v>
      </c>
      <c r="N372" s="154">
        <f>IF(ISNA(SUMIFS(INDEX('State Landscape Data'!$M$8:$AE$57,0,MATCH(CONCATENATE($J372,N$6),'State Landscape Data'!$M$6:$AE$6,0)),'State Landscape Data'!$B$8:$B$57,$C372,'State Landscape Data'!$C$8:$C$57,$D372)),"-",SUMIFS(INDEX('State Landscape Data'!$M$8:$AE$57,0,MATCH(CONCATENATE($J372,N$6),'State Landscape Data'!$M$6:$AE$6,0)),'State Landscape Data'!$B$8:$B$57,$C372,'State Landscape Data'!$C$8:$C$57,$D372))</f>
        <v>0</v>
      </c>
    </row>
    <row r="373" spans="2:14" x14ac:dyDescent="0.35">
      <c r="B373" s="37" t="s">
        <v>80</v>
      </c>
      <c r="C373" s="38" t="str">
        <f>IF(ISBLANK('State Landscape Data'!$B$48),"-",'State Landscape Data'!$B$48)</f>
        <v>-</v>
      </c>
      <c r="D373" s="38" t="str">
        <f>IF(ISBLANK('State Landscape Data'!$C$48),"-",'State Landscape Data'!$C$48)</f>
        <v>-</v>
      </c>
      <c r="E373" s="38" t="str">
        <f>IF(ISBLANK('State Landscape Data'!$D$48),"-",'State Landscape Data'!$D$48)</f>
        <v>-</v>
      </c>
      <c r="F373" s="38" t="str">
        <f>IF(ISBLANK('State Landscape Data'!$E$48),"-",'State Landscape Data'!$E$48)</f>
        <v>-</v>
      </c>
      <c r="G373" s="38" t="str">
        <f>IF(ISBLANK('State Landscape Data'!$F$48),"-",'State Landscape Data'!$F$48)</f>
        <v>-</v>
      </c>
      <c r="H373" s="38">
        <v>3</v>
      </c>
      <c r="I373" s="38" t="s">
        <v>65</v>
      </c>
      <c r="J373" s="38" t="str">
        <f t="shared" si="40"/>
        <v>3Goal</v>
      </c>
      <c r="K373" s="38" t="str">
        <f>IF(ISBLANK('State Landscape Data'!$K$48),"-",'State Landscape Data'!$K$48)</f>
        <v>-</v>
      </c>
      <c r="L373" s="43" t="str">
        <f>IF(ISNA(SUMIFS(INDEX('State Landscape Data'!$M$8:$AE$57,0,MATCH(CONCATENATE($J373,L$6),'State Landscape Data'!$M$6:$AE$6,0)),'State Landscape Data'!$B$8:$B$57,$C373,'State Landscape Data'!$C$8:$C$57,$D373)),"-",SUMIFS(INDEX('State Landscape Data'!$M$8:$AE$57,0,MATCH(CONCATENATE($J373,L$6),'State Landscape Data'!$M$6:$AE$6,0)),'State Landscape Data'!$B$8:$B$57,$C373,'State Landscape Data'!$C$8:$C$57,$D373))</f>
        <v>-</v>
      </c>
      <c r="M373" s="43" t="str">
        <f>IF(ISNA(SUMIFS(INDEX('State Landscape Data'!$M$8:$AE$57,0,MATCH(CONCATENATE($J373,M$6),'State Landscape Data'!$M$6:$AE$6,0)),'State Landscape Data'!$B$8:$B$57,$C373,'State Landscape Data'!$C$8:$C$57,$D373)),"-",SUMIFS(INDEX('State Landscape Data'!$M$8:$AE$57,0,MATCH(CONCATENATE($J373,M$6),'State Landscape Data'!$M$6:$AE$6,0)),'State Landscape Data'!$B$8:$B$57,$C373,'State Landscape Data'!$C$8:$C$57,$D373))</f>
        <v>-</v>
      </c>
      <c r="N373" s="154">
        <f>IF(ISNA(SUMIFS(INDEX('State Landscape Data'!$M$8:$AE$57,0,MATCH(CONCATENATE($J373,N$6),'State Landscape Data'!$M$6:$AE$6,0)),'State Landscape Data'!$B$8:$B$57,$C373,'State Landscape Data'!$C$8:$C$57,$D373)),"-",SUMIFS(INDEX('State Landscape Data'!$M$8:$AE$57,0,MATCH(CONCATENATE($J373,N$6),'State Landscape Data'!$M$6:$AE$6,0)),'State Landscape Data'!$B$8:$B$57,$C373,'State Landscape Data'!$C$8:$C$57,$D373))</f>
        <v>0</v>
      </c>
    </row>
    <row r="374" spans="2:14" x14ac:dyDescent="0.35">
      <c r="B374" s="37" t="s">
        <v>80</v>
      </c>
      <c r="C374" s="38" t="str">
        <f>IF(ISBLANK('State Landscape Data'!$B$48),"-",'State Landscape Data'!$B$48)</f>
        <v>-</v>
      </c>
      <c r="D374" s="38" t="str">
        <f>IF(ISBLANK('State Landscape Data'!$C$48),"-",'State Landscape Data'!$C$48)</f>
        <v>-</v>
      </c>
      <c r="E374" s="38" t="str">
        <f>IF(ISBLANK('State Landscape Data'!$D$48),"-",'State Landscape Data'!$D$48)</f>
        <v>-</v>
      </c>
      <c r="F374" s="38" t="str">
        <f>IF(ISBLANK('State Landscape Data'!$E$48),"-",'State Landscape Data'!$E$48)</f>
        <v>-</v>
      </c>
      <c r="G374" s="38" t="str">
        <f>IF(ISBLANK('State Landscape Data'!$F$48),"-",'State Landscape Data'!$F$48)</f>
        <v>-</v>
      </c>
      <c r="H374" s="38">
        <v>4</v>
      </c>
      <c r="I374" s="38">
        <v>5</v>
      </c>
      <c r="J374" s="38" t="str">
        <f t="shared" ref="J374:J375" si="45">CONCATENATE(H374,I374)</f>
        <v>45</v>
      </c>
      <c r="K374" s="38" t="str">
        <f>IF(ISBLANK('State Landscape Data'!$K$48),"-",'State Landscape Data'!$K$48)</f>
        <v>-</v>
      </c>
      <c r="L374" s="43">
        <f>IF(ISNA(SUMIFS(INDEX('State Landscape Data'!$M$8:$AE$57,0,MATCH(CONCATENATE($J374,L$6),'State Landscape Data'!$M$6:$AE$6,0)),'State Landscape Data'!$B$8:$B$57,$C374,'State Landscape Data'!$C$8:$C$57,$D374)),"-",SUMIFS(INDEX('State Landscape Data'!$M$8:$AE$57,0,MATCH(CONCATENATE($J374,L$6),'State Landscape Data'!$M$6:$AE$6,0)),'State Landscape Data'!$B$8:$B$57,$C374,'State Landscape Data'!$C$8:$C$57,$D374))</f>
        <v>0</v>
      </c>
      <c r="M374" s="43">
        <f>IF(ISNA(SUMIFS(INDEX('State Landscape Data'!$M$8:$AE$57,0,MATCH(CONCATENATE($J374,M$6),'State Landscape Data'!$M$6:$AE$6,0)),'State Landscape Data'!$B$8:$B$57,$C374,'State Landscape Data'!$C$8:$C$57,$D374)),"-",SUMIFS(INDEX('State Landscape Data'!$M$8:$AE$57,0,MATCH(CONCATENATE($J374,M$6),'State Landscape Data'!$M$6:$AE$6,0)),'State Landscape Data'!$B$8:$B$57,$C374,'State Landscape Data'!$C$8:$C$57,$D374))</f>
        <v>0</v>
      </c>
      <c r="N374" s="154">
        <f>IF(ISNA(SUMIFS(INDEX('State Landscape Data'!$M$8:$AE$57,0,MATCH(CONCATENATE($J374,N$6),'State Landscape Data'!$M$6:$AE$6,0)),'State Landscape Data'!$B$8:$B$57,$C374,'State Landscape Data'!$C$8:$C$57,$D374)),"-",SUMIFS(INDEX('State Landscape Data'!$M$8:$AE$57,0,MATCH(CONCATENATE($J374,N$6),'State Landscape Data'!$M$6:$AE$6,0)),'State Landscape Data'!$B$8:$B$57,$C374,'State Landscape Data'!$C$8:$C$57,$D374))</f>
        <v>0</v>
      </c>
    </row>
    <row r="375" spans="2:14" x14ac:dyDescent="0.35">
      <c r="B375" s="37" t="s">
        <v>80</v>
      </c>
      <c r="C375" s="38" t="str">
        <f>IF(ISBLANK('State Landscape Data'!$B$48),"-",'State Landscape Data'!$B$48)</f>
        <v>-</v>
      </c>
      <c r="D375" s="38" t="str">
        <f>IF(ISBLANK('State Landscape Data'!$C$48),"-",'State Landscape Data'!$C$48)</f>
        <v>-</v>
      </c>
      <c r="E375" s="38" t="str">
        <f>IF(ISBLANK('State Landscape Data'!$D$48),"-",'State Landscape Data'!$D$48)</f>
        <v>-</v>
      </c>
      <c r="F375" s="38" t="str">
        <f>IF(ISBLANK('State Landscape Data'!$E$48),"-",'State Landscape Data'!$E$48)</f>
        <v>-</v>
      </c>
      <c r="G375" s="38" t="str">
        <f>IF(ISBLANK('State Landscape Data'!$F$48),"-",'State Landscape Data'!$F$48)</f>
        <v>-</v>
      </c>
      <c r="H375" s="38">
        <v>4</v>
      </c>
      <c r="I375" s="38" t="s">
        <v>65</v>
      </c>
      <c r="J375" s="38" t="str">
        <f t="shared" si="45"/>
        <v>4Goal</v>
      </c>
      <c r="K375" s="38" t="str">
        <f>IF(ISBLANK('State Landscape Data'!$K$48),"-",'State Landscape Data'!$K$48)</f>
        <v>-</v>
      </c>
      <c r="L375" s="43" t="str">
        <f>IF(ISNA(SUMIFS(INDEX('State Landscape Data'!$M$8:$AE$57,0,MATCH(CONCATENATE($J375,L$6),'State Landscape Data'!$M$6:$AE$6,0)),'State Landscape Data'!$B$8:$B$57,$C375,'State Landscape Data'!$C$8:$C$57,$D375)),"-",SUMIFS(INDEX('State Landscape Data'!$M$8:$AE$57,0,MATCH(CONCATENATE($J375,L$6),'State Landscape Data'!$M$6:$AE$6,0)),'State Landscape Data'!$B$8:$B$57,$C375,'State Landscape Data'!$C$8:$C$57,$D375))</f>
        <v>-</v>
      </c>
      <c r="M375" s="43" t="str">
        <f>IF(ISNA(SUMIFS(INDEX('State Landscape Data'!$M$8:$AE$57,0,MATCH(CONCATENATE($J375,M$6),'State Landscape Data'!$M$6:$AE$6,0)),'State Landscape Data'!$B$8:$B$57,$C375,'State Landscape Data'!$C$8:$C$57,$D375)),"-",SUMIFS(INDEX('State Landscape Data'!$M$8:$AE$57,0,MATCH(CONCATENATE($J375,M$6),'State Landscape Data'!$M$6:$AE$6,0)),'State Landscape Data'!$B$8:$B$57,$C375,'State Landscape Data'!$C$8:$C$57,$D375))</f>
        <v>-</v>
      </c>
      <c r="N375" s="154">
        <f>IF(ISNA(SUMIFS(INDEX('State Landscape Data'!$M$8:$AE$57,0,MATCH(CONCATENATE($J375,N$6),'State Landscape Data'!$M$6:$AE$6,0)),'State Landscape Data'!$B$8:$B$57,$C375,'State Landscape Data'!$C$8:$C$57,$D375)),"-",SUMIFS(INDEX('State Landscape Data'!$M$8:$AE$57,0,MATCH(CONCATENATE($J375,N$6),'State Landscape Data'!$M$6:$AE$6,0)),'State Landscape Data'!$B$8:$B$57,$C375,'State Landscape Data'!$C$8:$C$57,$D375))</f>
        <v>0</v>
      </c>
    </row>
    <row r="376" spans="2:14" x14ac:dyDescent="0.35">
      <c r="B376" s="37" t="s">
        <v>80</v>
      </c>
      <c r="C376" s="38" t="str">
        <f>IF(ISBLANK('State Landscape Data'!$B$49),"-",'State Landscape Data'!$B$49)</f>
        <v>-</v>
      </c>
      <c r="D376" s="38" t="str">
        <f>IF(ISBLANK('State Landscape Data'!$C$49),"-",'State Landscape Data'!$C$49)</f>
        <v>-</v>
      </c>
      <c r="E376" s="38" t="str">
        <f>IF(ISBLANK('State Landscape Data'!$D$49),"-",'State Landscape Data'!$D$49)</f>
        <v>-</v>
      </c>
      <c r="F376" s="38" t="str">
        <f>IF(ISBLANK('State Landscape Data'!$E$49),"-",'State Landscape Data'!$E$49)</f>
        <v>-</v>
      </c>
      <c r="G376" s="38" t="str">
        <f>IF(ISBLANK('State Landscape Data'!$F$49),"-",'State Landscape Data'!$F$49)</f>
        <v>-</v>
      </c>
      <c r="H376" s="38" t="s">
        <v>64</v>
      </c>
      <c r="I376" s="38" t="s">
        <v>64</v>
      </c>
      <c r="J376" s="38" t="str">
        <f t="shared" si="40"/>
        <v>BaselineBaseline</v>
      </c>
      <c r="K376" s="38" t="str">
        <f>IF(ISBLANK('State Landscape Data'!$K$49),"-",'State Landscape Data'!$K$49)</f>
        <v>-</v>
      </c>
      <c r="L376" s="43">
        <f>IF(ISNA(SUMIFS(INDEX('State Landscape Data'!$M$8:$AE$57,0,MATCH(CONCATENATE($J376,L$6),'State Landscape Data'!$M$6:$AE$6,0)),'State Landscape Data'!$B$8:$B$57,$C376,'State Landscape Data'!$C$8:$C$57,$D376)),"-",SUMIFS(INDEX('State Landscape Data'!$M$8:$AE$57,0,MATCH(CONCATENATE($J376,L$6),'State Landscape Data'!$M$6:$AE$6,0)),'State Landscape Data'!$B$8:$B$57,$C376,'State Landscape Data'!$C$8:$C$57,$D376))</f>
        <v>0</v>
      </c>
      <c r="M376" s="43">
        <f>IF(ISNA(SUMIFS(INDEX('State Landscape Data'!$M$8:$AE$57,0,MATCH(CONCATENATE($J376,M$6),'State Landscape Data'!$M$6:$AE$6,0)),'State Landscape Data'!$B$8:$B$57,$C376,'State Landscape Data'!$C$8:$C$57,$D376)),"-",SUMIFS(INDEX('State Landscape Data'!$M$8:$AE$57,0,MATCH(CONCATENATE($J376,M$6),'State Landscape Data'!$M$6:$AE$6,0)),'State Landscape Data'!$B$8:$B$57,$C376,'State Landscape Data'!$C$8:$C$57,$D376))</f>
        <v>0</v>
      </c>
      <c r="N376" s="154">
        <f>IF(ISNA(SUMIFS(INDEX('State Landscape Data'!$M$8:$AE$57,0,MATCH(CONCATENATE($J376,N$6),'State Landscape Data'!$M$6:$AE$6,0)),'State Landscape Data'!$B$8:$B$57,$C376,'State Landscape Data'!$C$8:$C$57,$D376)),"-",SUMIFS(INDEX('State Landscape Data'!$M$8:$AE$57,0,MATCH(CONCATENATE($J376,N$6),'State Landscape Data'!$M$6:$AE$6,0)),'State Landscape Data'!$B$8:$B$57,$C376,'State Landscape Data'!$C$8:$C$57,$D376))</f>
        <v>0</v>
      </c>
    </row>
    <row r="377" spans="2:14" x14ac:dyDescent="0.35">
      <c r="B377" s="37" t="s">
        <v>80</v>
      </c>
      <c r="C377" s="38" t="str">
        <f>IF(ISBLANK('State Landscape Data'!$B$49),"-",'State Landscape Data'!$B$49)</f>
        <v>-</v>
      </c>
      <c r="D377" s="38" t="str">
        <f>IF(ISBLANK('State Landscape Data'!$C$49),"-",'State Landscape Data'!$C$49)</f>
        <v>-</v>
      </c>
      <c r="E377" s="38" t="str">
        <f>IF(ISBLANK('State Landscape Data'!$D$49),"-",'State Landscape Data'!$D$49)</f>
        <v>-</v>
      </c>
      <c r="F377" s="38" t="str">
        <f>IF(ISBLANK('State Landscape Data'!$E$49),"-",'State Landscape Data'!$E$49)</f>
        <v>-</v>
      </c>
      <c r="G377" s="38" t="str">
        <f>IF(ISBLANK('State Landscape Data'!$F$49),"-",'State Landscape Data'!$F$49)</f>
        <v>-</v>
      </c>
      <c r="H377" s="38">
        <v>1</v>
      </c>
      <c r="I377" s="38">
        <v>5</v>
      </c>
      <c r="J377" s="38" t="str">
        <f t="shared" si="40"/>
        <v>15</v>
      </c>
      <c r="K377" s="38" t="str">
        <f>IF(ISBLANK('State Landscape Data'!$K$49),"-",'State Landscape Data'!$K$49)</f>
        <v>-</v>
      </c>
      <c r="L377" s="43">
        <f>IF(ISNA(SUMIFS(INDEX('State Landscape Data'!$M$8:$AE$57,0,MATCH(CONCATENATE($J377,L$6),'State Landscape Data'!$M$6:$AE$6,0)),'State Landscape Data'!$B$8:$B$57,$C377,'State Landscape Data'!$C$8:$C$57,$D377)),"-",SUMIFS(INDEX('State Landscape Data'!$M$8:$AE$57,0,MATCH(CONCATENATE($J377,L$6),'State Landscape Data'!$M$6:$AE$6,0)),'State Landscape Data'!$B$8:$B$57,$C377,'State Landscape Data'!$C$8:$C$57,$D377))</f>
        <v>0</v>
      </c>
      <c r="M377" s="43">
        <f>IF(ISNA(SUMIFS(INDEX('State Landscape Data'!$M$8:$AE$57,0,MATCH(CONCATENATE($J377,M$6),'State Landscape Data'!$M$6:$AE$6,0)),'State Landscape Data'!$B$8:$B$57,$C377,'State Landscape Data'!$C$8:$C$57,$D377)),"-",SUMIFS(INDEX('State Landscape Data'!$M$8:$AE$57,0,MATCH(CONCATENATE($J377,M$6),'State Landscape Data'!$M$6:$AE$6,0)),'State Landscape Data'!$B$8:$B$57,$C377,'State Landscape Data'!$C$8:$C$57,$D377))</f>
        <v>0</v>
      </c>
      <c r="N377" s="154">
        <f>IF(ISNA(SUMIFS(INDEX('State Landscape Data'!$M$8:$AE$57,0,MATCH(CONCATENATE($J377,N$6),'State Landscape Data'!$M$6:$AE$6,0)),'State Landscape Data'!$B$8:$B$57,$C377,'State Landscape Data'!$C$8:$C$57,$D377)),"-",SUMIFS(INDEX('State Landscape Data'!$M$8:$AE$57,0,MATCH(CONCATENATE($J377,N$6),'State Landscape Data'!$M$6:$AE$6,0)),'State Landscape Data'!$B$8:$B$57,$C377,'State Landscape Data'!$C$8:$C$57,$D377))</f>
        <v>0</v>
      </c>
    </row>
    <row r="378" spans="2:14" x14ac:dyDescent="0.35">
      <c r="B378" s="37" t="s">
        <v>80</v>
      </c>
      <c r="C378" s="38" t="str">
        <f>IF(ISBLANK('State Landscape Data'!$B$49),"-",'State Landscape Data'!$B$49)</f>
        <v>-</v>
      </c>
      <c r="D378" s="38" t="str">
        <f>IF(ISBLANK('State Landscape Data'!$C$49),"-",'State Landscape Data'!$C$49)</f>
        <v>-</v>
      </c>
      <c r="E378" s="38" t="str">
        <f>IF(ISBLANK('State Landscape Data'!$D$49),"-",'State Landscape Data'!$D$49)</f>
        <v>-</v>
      </c>
      <c r="F378" s="38" t="str">
        <f>IF(ISBLANK('State Landscape Data'!$E$49),"-",'State Landscape Data'!$E$49)</f>
        <v>-</v>
      </c>
      <c r="G378" s="38" t="str">
        <f>IF(ISBLANK('State Landscape Data'!$F$49),"-",'State Landscape Data'!$F$49)</f>
        <v>-</v>
      </c>
      <c r="H378" s="38">
        <v>1</v>
      </c>
      <c r="I378" s="38" t="s">
        <v>65</v>
      </c>
      <c r="J378" s="38" t="str">
        <f t="shared" si="40"/>
        <v>1Goal</v>
      </c>
      <c r="K378" s="38" t="str">
        <f>IF(ISBLANK('State Landscape Data'!$K$49),"-",'State Landscape Data'!$K$49)</f>
        <v>-</v>
      </c>
      <c r="L378" s="43" t="str">
        <f>IF(ISNA(SUMIFS(INDEX('State Landscape Data'!$M$8:$AE$57,0,MATCH(CONCATENATE($J378,L$6),'State Landscape Data'!$M$6:$AE$6,0)),'State Landscape Data'!$B$8:$B$57,$C378,'State Landscape Data'!$C$8:$C$57,$D378)),"-",SUMIFS(INDEX('State Landscape Data'!$M$8:$AE$57,0,MATCH(CONCATENATE($J378,L$6),'State Landscape Data'!$M$6:$AE$6,0)),'State Landscape Data'!$B$8:$B$57,$C378,'State Landscape Data'!$C$8:$C$57,$D378))</f>
        <v>-</v>
      </c>
      <c r="M378" s="43" t="str">
        <f>IF(ISNA(SUMIFS(INDEX('State Landscape Data'!$M$8:$AE$57,0,MATCH(CONCATENATE($J378,M$6),'State Landscape Data'!$M$6:$AE$6,0)),'State Landscape Data'!$B$8:$B$57,$C378,'State Landscape Data'!$C$8:$C$57,$D378)),"-",SUMIFS(INDEX('State Landscape Data'!$M$8:$AE$57,0,MATCH(CONCATENATE($J378,M$6),'State Landscape Data'!$M$6:$AE$6,0)),'State Landscape Data'!$B$8:$B$57,$C378,'State Landscape Data'!$C$8:$C$57,$D378))</f>
        <v>-</v>
      </c>
      <c r="N378" s="154">
        <f>IF(ISNA(SUMIFS(INDEX('State Landscape Data'!$M$8:$AE$57,0,MATCH(CONCATENATE($J378,N$6),'State Landscape Data'!$M$6:$AE$6,0)),'State Landscape Data'!$B$8:$B$57,$C378,'State Landscape Data'!$C$8:$C$57,$D378)),"-",SUMIFS(INDEX('State Landscape Data'!$M$8:$AE$57,0,MATCH(CONCATENATE($J378,N$6),'State Landscape Data'!$M$6:$AE$6,0)),'State Landscape Data'!$B$8:$B$57,$C378,'State Landscape Data'!$C$8:$C$57,$D378))</f>
        <v>0</v>
      </c>
    </row>
    <row r="379" spans="2:14" x14ac:dyDescent="0.35">
      <c r="B379" s="37" t="s">
        <v>80</v>
      </c>
      <c r="C379" s="38" t="str">
        <f>IF(ISBLANK('State Landscape Data'!$B$49),"-",'State Landscape Data'!$B$49)</f>
        <v>-</v>
      </c>
      <c r="D379" s="38" t="str">
        <f>IF(ISBLANK('State Landscape Data'!$C$49),"-",'State Landscape Data'!$C$49)</f>
        <v>-</v>
      </c>
      <c r="E379" s="38" t="str">
        <f>IF(ISBLANK('State Landscape Data'!$D$49),"-",'State Landscape Data'!$D$49)</f>
        <v>-</v>
      </c>
      <c r="F379" s="38" t="str">
        <f>IF(ISBLANK('State Landscape Data'!$E$49),"-",'State Landscape Data'!$E$49)</f>
        <v>-</v>
      </c>
      <c r="G379" s="38" t="str">
        <f>IF(ISBLANK('State Landscape Data'!$F$49),"-",'State Landscape Data'!$F$49)</f>
        <v>-</v>
      </c>
      <c r="H379" s="38">
        <v>2</v>
      </c>
      <c r="I379" s="38">
        <v>5</v>
      </c>
      <c r="J379" s="38" t="str">
        <f t="shared" si="40"/>
        <v>25</v>
      </c>
      <c r="K379" s="38" t="str">
        <f>IF(ISBLANK('State Landscape Data'!$K$49),"-",'State Landscape Data'!$K$49)</f>
        <v>-</v>
      </c>
      <c r="L379" s="43">
        <f>IF(ISNA(SUMIFS(INDEX('State Landscape Data'!$M$8:$AE$57,0,MATCH(CONCATENATE($J379,L$6),'State Landscape Data'!$M$6:$AE$6,0)),'State Landscape Data'!$B$8:$B$57,$C379,'State Landscape Data'!$C$8:$C$57,$D379)),"-",SUMIFS(INDEX('State Landscape Data'!$M$8:$AE$57,0,MATCH(CONCATENATE($J379,L$6),'State Landscape Data'!$M$6:$AE$6,0)),'State Landscape Data'!$B$8:$B$57,$C379,'State Landscape Data'!$C$8:$C$57,$D379))</f>
        <v>0</v>
      </c>
      <c r="M379" s="43">
        <f>IF(ISNA(SUMIFS(INDEX('State Landscape Data'!$M$8:$AE$57,0,MATCH(CONCATENATE($J379,M$6),'State Landscape Data'!$M$6:$AE$6,0)),'State Landscape Data'!$B$8:$B$57,$C379,'State Landscape Data'!$C$8:$C$57,$D379)),"-",SUMIFS(INDEX('State Landscape Data'!$M$8:$AE$57,0,MATCH(CONCATENATE($J379,M$6),'State Landscape Data'!$M$6:$AE$6,0)),'State Landscape Data'!$B$8:$B$57,$C379,'State Landscape Data'!$C$8:$C$57,$D379))</f>
        <v>0</v>
      </c>
      <c r="N379" s="154">
        <f>IF(ISNA(SUMIFS(INDEX('State Landscape Data'!$M$8:$AE$57,0,MATCH(CONCATENATE($J379,N$6),'State Landscape Data'!$M$6:$AE$6,0)),'State Landscape Data'!$B$8:$B$57,$C379,'State Landscape Data'!$C$8:$C$57,$D379)),"-",SUMIFS(INDEX('State Landscape Data'!$M$8:$AE$57,0,MATCH(CONCATENATE($J379,N$6),'State Landscape Data'!$M$6:$AE$6,0)),'State Landscape Data'!$B$8:$B$57,$C379,'State Landscape Data'!$C$8:$C$57,$D379))</f>
        <v>0</v>
      </c>
    </row>
    <row r="380" spans="2:14" x14ac:dyDescent="0.35">
      <c r="B380" s="37" t="s">
        <v>80</v>
      </c>
      <c r="C380" s="38" t="str">
        <f>IF(ISBLANK('State Landscape Data'!$B$49),"-",'State Landscape Data'!$B$49)</f>
        <v>-</v>
      </c>
      <c r="D380" s="38" t="str">
        <f>IF(ISBLANK('State Landscape Data'!$C$49),"-",'State Landscape Data'!$C$49)</f>
        <v>-</v>
      </c>
      <c r="E380" s="38" t="str">
        <f>IF(ISBLANK('State Landscape Data'!$D$49),"-",'State Landscape Data'!$D$49)</f>
        <v>-</v>
      </c>
      <c r="F380" s="38" t="str">
        <f>IF(ISBLANK('State Landscape Data'!$E$49),"-",'State Landscape Data'!$E$49)</f>
        <v>-</v>
      </c>
      <c r="G380" s="38" t="str">
        <f>IF(ISBLANK('State Landscape Data'!$F$49),"-",'State Landscape Data'!$F$49)</f>
        <v>-</v>
      </c>
      <c r="H380" s="38">
        <v>2</v>
      </c>
      <c r="I380" s="38" t="s">
        <v>65</v>
      </c>
      <c r="J380" s="38" t="str">
        <f t="shared" si="40"/>
        <v>2Goal</v>
      </c>
      <c r="K380" s="38" t="str">
        <f>IF(ISBLANK('State Landscape Data'!$K$49),"-",'State Landscape Data'!$K$49)</f>
        <v>-</v>
      </c>
      <c r="L380" s="43" t="str">
        <f>IF(ISNA(SUMIFS(INDEX('State Landscape Data'!$M$8:$AE$57,0,MATCH(CONCATENATE($J380,L$6),'State Landscape Data'!$M$6:$AE$6,0)),'State Landscape Data'!$B$8:$B$57,$C380,'State Landscape Data'!$C$8:$C$57,$D380)),"-",SUMIFS(INDEX('State Landscape Data'!$M$8:$AE$57,0,MATCH(CONCATENATE($J380,L$6),'State Landscape Data'!$M$6:$AE$6,0)),'State Landscape Data'!$B$8:$B$57,$C380,'State Landscape Data'!$C$8:$C$57,$D380))</f>
        <v>-</v>
      </c>
      <c r="M380" s="43" t="str">
        <f>IF(ISNA(SUMIFS(INDEX('State Landscape Data'!$M$8:$AE$57,0,MATCH(CONCATENATE($J380,M$6),'State Landscape Data'!$M$6:$AE$6,0)),'State Landscape Data'!$B$8:$B$57,$C380,'State Landscape Data'!$C$8:$C$57,$D380)),"-",SUMIFS(INDEX('State Landscape Data'!$M$8:$AE$57,0,MATCH(CONCATENATE($J380,M$6),'State Landscape Data'!$M$6:$AE$6,0)),'State Landscape Data'!$B$8:$B$57,$C380,'State Landscape Data'!$C$8:$C$57,$D380))</f>
        <v>-</v>
      </c>
      <c r="N380" s="154">
        <f>IF(ISNA(SUMIFS(INDEX('State Landscape Data'!$M$8:$AE$57,0,MATCH(CONCATENATE($J380,N$6),'State Landscape Data'!$M$6:$AE$6,0)),'State Landscape Data'!$B$8:$B$57,$C380,'State Landscape Data'!$C$8:$C$57,$D380)),"-",SUMIFS(INDEX('State Landscape Data'!$M$8:$AE$57,0,MATCH(CONCATENATE($J380,N$6),'State Landscape Data'!$M$6:$AE$6,0)),'State Landscape Data'!$B$8:$B$57,$C380,'State Landscape Data'!$C$8:$C$57,$D380))</f>
        <v>0</v>
      </c>
    </row>
    <row r="381" spans="2:14" x14ac:dyDescent="0.35">
      <c r="B381" s="37" t="s">
        <v>80</v>
      </c>
      <c r="C381" s="38" t="str">
        <f>IF(ISBLANK('State Landscape Data'!$B$49),"-",'State Landscape Data'!$B$49)</f>
        <v>-</v>
      </c>
      <c r="D381" s="38" t="str">
        <f>IF(ISBLANK('State Landscape Data'!$C$49),"-",'State Landscape Data'!$C$49)</f>
        <v>-</v>
      </c>
      <c r="E381" s="38" t="str">
        <f>IF(ISBLANK('State Landscape Data'!$D$49),"-",'State Landscape Data'!$D$49)</f>
        <v>-</v>
      </c>
      <c r="F381" s="38" t="str">
        <f>IF(ISBLANK('State Landscape Data'!$E$49),"-",'State Landscape Data'!$E$49)</f>
        <v>-</v>
      </c>
      <c r="G381" s="38" t="str">
        <f>IF(ISBLANK('State Landscape Data'!$F$49),"-",'State Landscape Data'!$F$49)</f>
        <v>-</v>
      </c>
      <c r="H381" s="38">
        <v>3</v>
      </c>
      <c r="I381" s="38">
        <v>5</v>
      </c>
      <c r="J381" s="38" t="str">
        <f t="shared" si="40"/>
        <v>35</v>
      </c>
      <c r="K381" s="38" t="str">
        <f>IF(ISBLANK('State Landscape Data'!$K$49),"-",'State Landscape Data'!$K$49)</f>
        <v>-</v>
      </c>
      <c r="L381" s="43">
        <f>IF(ISNA(SUMIFS(INDEX('State Landscape Data'!$M$8:$AE$57,0,MATCH(CONCATENATE($J381,L$6),'State Landscape Data'!$M$6:$AE$6,0)),'State Landscape Data'!$B$8:$B$57,$C381,'State Landscape Data'!$C$8:$C$57,$D381)),"-",SUMIFS(INDEX('State Landscape Data'!$M$8:$AE$57,0,MATCH(CONCATENATE($J381,L$6),'State Landscape Data'!$M$6:$AE$6,0)),'State Landscape Data'!$B$8:$B$57,$C381,'State Landscape Data'!$C$8:$C$57,$D381))</f>
        <v>0</v>
      </c>
      <c r="M381" s="43">
        <f>IF(ISNA(SUMIFS(INDEX('State Landscape Data'!$M$8:$AE$57,0,MATCH(CONCATENATE($J381,M$6),'State Landscape Data'!$M$6:$AE$6,0)),'State Landscape Data'!$B$8:$B$57,$C381,'State Landscape Data'!$C$8:$C$57,$D381)),"-",SUMIFS(INDEX('State Landscape Data'!$M$8:$AE$57,0,MATCH(CONCATENATE($J381,M$6),'State Landscape Data'!$M$6:$AE$6,0)),'State Landscape Data'!$B$8:$B$57,$C381,'State Landscape Data'!$C$8:$C$57,$D381))</f>
        <v>0</v>
      </c>
      <c r="N381" s="154">
        <f>IF(ISNA(SUMIFS(INDEX('State Landscape Data'!$M$8:$AE$57,0,MATCH(CONCATENATE($J381,N$6),'State Landscape Data'!$M$6:$AE$6,0)),'State Landscape Data'!$B$8:$B$57,$C381,'State Landscape Data'!$C$8:$C$57,$D381)),"-",SUMIFS(INDEX('State Landscape Data'!$M$8:$AE$57,0,MATCH(CONCATENATE($J381,N$6),'State Landscape Data'!$M$6:$AE$6,0)),'State Landscape Data'!$B$8:$B$57,$C381,'State Landscape Data'!$C$8:$C$57,$D381))</f>
        <v>0</v>
      </c>
    </row>
    <row r="382" spans="2:14" x14ac:dyDescent="0.35">
      <c r="B382" s="37" t="s">
        <v>80</v>
      </c>
      <c r="C382" s="38" t="str">
        <f>IF(ISBLANK('State Landscape Data'!$B$49),"-",'State Landscape Data'!$B$49)</f>
        <v>-</v>
      </c>
      <c r="D382" s="38" t="str">
        <f>IF(ISBLANK('State Landscape Data'!$C$49),"-",'State Landscape Data'!$C$49)</f>
        <v>-</v>
      </c>
      <c r="E382" s="38" t="str">
        <f>IF(ISBLANK('State Landscape Data'!$D$49),"-",'State Landscape Data'!$D$49)</f>
        <v>-</v>
      </c>
      <c r="F382" s="38" t="str">
        <f>IF(ISBLANK('State Landscape Data'!$E$49),"-",'State Landscape Data'!$E$49)</f>
        <v>-</v>
      </c>
      <c r="G382" s="38" t="str">
        <f>IF(ISBLANK('State Landscape Data'!$F$49),"-",'State Landscape Data'!$F$49)</f>
        <v>-</v>
      </c>
      <c r="H382" s="38">
        <v>3</v>
      </c>
      <c r="I382" s="38" t="s">
        <v>65</v>
      </c>
      <c r="J382" s="38" t="str">
        <f t="shared" si="40"/>
        <v>3Goal</v>
      </c>
      <c r="K382" s="38" t="str">
        <f>IF(ISBLANK('State Landscape Data'!$K$49),"-",'State Landscape Data'!$K$49)</f>
        <v>-</v>
      </c>
      <c r="L382" s="43" t="str">
        <f>IF(ISNA(SUMIFS(INDEX('State Landscape Data'!$M$8:$AE$57,0,MATCH(CONCATENATE($J382,L$6),'State Landscape Data'!$M$6:$AE$6,0)),'State Landscape Data'!$B$8:$B$57,$C382,'State Landscape Data'!$C$8:$C$57,$D382)),"-",SUMIFS(INDEX('State Landscape Data'!$M$8:$AE$57,0,MATCH(CONCATENATE($J382,L$6),'State Landscape Data'!$M$6:$AE$6,0)),'State Landscape Data'!$B$8:$B$57,$C382,'State Landscape Data'!$C$8:$C$57,$D382))</f>
        <v>-</v>
      </c>
      <c r="M382" s="43" t="str">
        <f>IF(ISNA(SUMIFS(INDEX('State Landscape Data'!$M$8:$AE$57,0,MATCH(CONCATENATE($J382,M$6),'State Landscape Data'!$M$6:$AE$6,0)),'State Landscape Data'!$B$8:$B$57,$C382,'State Landscape Data'!$C$8:$C$57,$D382)),"-",SUMIFS(INDEX('State Landscape Data'!$M$8:$AE$57,0,MATCH(CONCATENATE($J382,M$6),'State Landscape Data'!$M$6:$AE$6,0)),'State Landscape Data'!$B$8:$B$57,$C382,'State Landscape Data'!$C$8:$C$57,$D382))</f>
        <v>-</v>
      </c>
      <c r="N382" s="154">
        <f>IF(ISNA(SUMIFS(INDEX('State Landscape Data'!$M$8:$AE$57,0,MATCH(CONCATENATE($J382,N$6),'State Landscape Data'!$M$6:$AE$6,0)),'State Landscape Data'!$B$8:$B$57,$C382,'State Landscape Data'!$C$8:$C$57,$D382)),"-",SUMIFS(INDEX('State Landscape Data'!$M$8:$AE$57,0,MATCH(CONCATENATE($J382,N$6),'State Landscape Data'!$M$6:$AE$6,0)),'State Landscape Data'!$B$8:$B$57,$C382,'State Landscape Data'!$C$8:$C$57,$D382))</f>
        <v>0</v>
      </c>
    </row>
    <row r="383" spans="2:14" x14ac:dyDescent="0.35">
      <c r="B383" s="37" t="s">
        <v>80</v>
      </c>
      <c r="C383" s="38" t="str">
        <f>IF(ISBLANK('State Landscape Data'!$B$49),"-",'State Landscape Data'!$B$49)</f>
        <v>-</v>
      </c>
      <c r="D383" s="38" t="str">
        <f>IF(ISBLANK('State Landscape Data'!$C$49),"-",'State Landscape Data'!$C$49)</f>
        <v>-</v>
      </c>
      <c r="E383" s="38" t="str">
        <f>IF(ISBLANK('State Landscape Data'!$D$49),"-",'State Landscape Data'!$D$49)</f>
        <v>-</v>
      </c>
      <c r="F383" s="38" t="str">
        <f>IF(ISBLANK('State Landscape Data'!$E$49),"-",'State Landscape Data'!$E$49)</f>
        <v>-</v>
      </c>
      <c r="G383" s="38" t="str">
        <f>IF(ISBLANK('State Landscape Data'!$F$49),"-",'State Landscape Data'!$F$49)</f>
        <v>-</v>
      </c>
      <c r="H383" s="38">
        <v>4</v>
      </c>
      <c r="I383" s="38">
        <v>5</v>
      </c>
      <c r="J383" s="38" t="str">
        <f t="shared" ref="J383:J384" si="46">CONCATENATE(H383,I383)</f>
        <v>45</v>
      </c>
      <c r="K383" s="38" t="str">
        <f>IF(ISBLANK('State Landscape Data'!$K$49),"-",'State Landscape Data'!$K$49)</f>
        <v>-</v>
      </c>
      <c r="L383" s="43">
        <f>IF(ISNA(SUMIFS(INDEX('State Landscape Data'!$M$8:$AE$57,0,MATCH(CONCATENATE($J383,L$6),'State Landscape Data'!$M$6:$AE$6,0)),'State Landscape Data'!$B$8:$B$57,$C383,'State Landscape Data'!$C$8:$C$57,$D383)),"-",SUMIFS(INDEX('State Landscape Data'!$M$8:$AE$57,0,MATCH(CONCATENATE($J383,L$6),'State Landscape Data'!$M$6:$AE$6,0)),'State Landscape Data'!$B$8:$B$57,$C383,'State Landscape Data'!$C$8:$C$57,$D383))</f>
        <v>0</v>
      </c>
      <c r="M383" s="43">
        <f>IF(ISNA(SUMIFS(INDEX('State Landscape Data'!$M$8:$AE$57,0,MATCH(CONCATENATE($J383,M$6),'State Landscape Data'!$M$6:$AE$6,0)),'State Landscape Data'!$B$8:$B$57,$C383,'State Landscape Data'!$C$8:$C$57,$D383)),"-",SUMIFS(INDEX('State Landscape Data'!$M$8:$AE$57,0,MATCH(CONCATENATE($J383,M$6),'State Landscape Data'!$M$6:$AE$6,0)),'State Landscape Data'!$B$8:$B$57,$C383,'State Landscape Data'!$C$8:$C$57,$D383))</f>
        <v>0</v>
      </c>
      <c r="N383" s="154">
        <f>IF(ISNA(SUMIFS(INDEX('State Landscape Data'!$M$8:$AE$57,0,MATCH(CONCATENATE($J383,N$6),'State Landscape Data'!$M$6:$AE$6,0)),'State Landscape Data'!$B$8:$B$57,$C383,'State Landscape Data'!$C$8:$C$57,$D383)),"-",SUMIFS(INDEX('State Landscape Data'!$M$8:$AE$57,0,MATCH(CONCATENATE($J383,N$6),'State Landscape Data'!$M$6:$AE$6,0)),'State Landscape Data'!$B$8:$B$57,$C383,'State Landscape Data'!$C$8:$C$57,$D383))</f>
        <v>0</v>
      </c>
    </row>
    <row r="384" spans="2:14" x14ac:dyDescent="0.35">
      <c r="B384" s="37" t="s">
        <v>80</v>
      </c>
      <c r="C384" s="38" t="str">
        <f>IF(ISBLANK('State Landscape Data'!$B$49),"-",'State Landscape Data'!$B$49)</f>
        <v>-</v>
      </c>
      <c r="D384" s="38" t="str">
        <f>IF(ISBLANK('State Landscape Data'!$C$49),"-",'State Landscape Data'!$C$49)</f>
        <v>-</v>
      </c>
      <c r="E384" s="38" t="str">
        <f>IF(ISBLANK('State Landscape Data'!$D$49),"-",'State Landscape Data'!$D$49)</f>
        <v>-</v>
      </c>
      <c r="F384" s="38" t="str">
        <f>IF(ISBLANK('State Landscape Data'!$E$49),"-",'State Landscape Data'!$E$49)</f>
        <v>-</v>
      </c>
      <c r="G384" s="38" t="str">
        <f>IF(ISBLANK('State Landscape Data'!$F$49),"-",'State Landscape Data'!$F$49)</f>
        <v>-</v>
      </c>
      <c r="H384" s="38">
        <v>4</v>
      </c>
      <c r="I384" s="38" t="s">
        <v>65</v>
      </c>
      <c r="J384" s="38" t="str">
        <f t="shared" si="46"/>
        <v>4Goal</v>
      </c>
      <c r="K384" s="38" t="str">
        <f>IF(ISBLANK('State Landscape Data'!$K$49),"-",'State Landscape Data'!$K$49)</f>
        <v>-</v>
      </c>
      <c r="L384" s="43" t="str">
        <f>IF(ISNA(SUMIFS(INDEX('State Landscape Data'!$M$8:$AE$57,0,MATCH(CONCATENATE($J384,L$6),'State Landscape Data'!$M$6:$AE$6,0)),'State Landscape Data'!$B$8:$B$57,$C384,'State Landscape Data'!$C$8:$C$57,$D384)),"-",SUMIFS(INDEX('State Landscape Data'!$M$8:$AE$57,0,MATCH(CONCATENATE($J384,L$6),'State Landscape Data'!$M$6:$AE$6,0)),'State Landscape Data'!$B$8:$B$57,$C384,'State Landscape Data'!$C$8:$C$57,$D384))</f>
        <v>-</v>
      </c>
      <c r="M384" s="43" t="str">
        <f>IF(ISNA(SUMIFS(INDEX('State Landscape Data'!$M$8:$AE$57,0,MATCH(CONCATENATE($J384,M$6),'State Landscape Data'!$M$6:$AE$6,0)),'State Landscape Data'!$B$8:$B$57,$C384,'State Landscape Data'!$C$8:$C$57,$D384)),"-",SUMIFS(INDEX('State Landscape Data'!$M$8:$AE$57,0,MATCH(CONCATENATE($J384,M$6),'State Landscape Data'!$M$6:$AE$6,0)),'State Landscape Data'!$B$8:$B$57,$C384,'State Landscape Data'!$C$8:$C$57,$D384))</f>
        <v>-</v>
      </c>
      <c r="N384" s="154">
        <f>IF(ISNA(SUMIFS(INDEX('State Landscape Data'!$M$8:$AE$57,0,MATCH(CONCATENATE($J384,N$6),'State Landscape Data'!$M$6:$AE$6,0)),'State Landscape Data'!$B$8:$B$57,$C384,'State Landscape Data'!$C$8:$C$57,$D384)),"-",SUMIFS(INDEX('State Landscape Data'!$M$8:$AE$57,0,MATCH(CONCATENATE($J384,N$6),'State Landscape Data'!$M$6:$AE$6,0)),'State Landscape Data'!$B$8:$B$57,$C384,'State Landscape Data'!$C$8:$C$57,$D384))</f>
        <v>0</v>
      </c>
    </row>
    <row r="385" spans="2:14" x14ac:dyDescent="0.35">
      <c r="B385" s="37" t="s">
        <v>80</v>
      </c>
      <c r="C385" s="38" t="str">
        <f>IF(ISBLANK('State Landscape Data'!$B$50),"-",'State Landscape Data'!$B$50)</f>
        <v>-</v>
      </c>
      <c r="D385" s="38" t="str">
        <f>IF(ISBLANK('State Landscape Data'!$C$50),"-",'State Landscape Data'!$C$50)</f>
        <v>-</v>
      </c>
      <c r="E385" s="38" t="str">
        <f>IF(ISBLANK('State Landscape Data'!$D$50),"-",'State Landscape Data'!$D$50)</f>
        <v>-</v>
      </c>
      <c r="F385" s="38" t="str">
        <f>IF(ISBLANK('State Landscape Data'!$E$50),"-",'State Landscape Data'!$E$50)</f>
        <v>-</v>
      </c>
      <c r="G385" s="38" t="str">
        <f>IF(ISBLANK('State Landscape Data'!$F$50),"-",'State Landscape Data'!$F$50)</f>
        <v>-</v>
      </c>
      <c r="H385" s="38" t="s">
        <v>64</v>
      </c>
      <c r="I385" s="38" t="s">
        <v>64</v>
      </c>
      <c r="J385" s="38" t="str">
        <f t="shared" si="40"/>
        <v>BaselineBaseline</v>
      </c>
      <c r="K385" s="38" t="str">
        <f>IF(ISBLANK('State Landscape Data'!$K$50),"-",'State Landscape Data'!$K$50)</f>
        <v>-</v>
      </c>
      <c r="L385" s="43">
        <f>IF(ISNA(SUMIFS(INDEX('State Landscape Data'!$M$8:$AE$57,0,MATCH(CONCATENATE($J385,L$6),'State Landscape Data'!$M$6:$AE$6,0)),'State Landscape Data'!$B$8:$B$57,$C385,'State Landscape Data'!$C$8:$C$57,$D385)),"-",SUMIFS(INDEX('State Landscape Data'!$M$8:$AE$57,0,MATCH(CONCATENATE($J385,L$6),'State Landscape Data'!$M$6:$AE$6,0)),'State Landscape Data'!$B$8:$B$57,$C385,'State Landscape Data'!$C$8:$C$57,$D385))</f>
        <v>0</v>
      </c>
      <c r="M385" s="43">
        <f>IF(ISNA(SUMIFS(INDEX('State Landscape Data'!$M$8:$AE$57,0,MATCH(CONCATENATE($J385,M$6),'State Landscape Data'!$M$6:$AE$6,0)),'State Landscape Data'!$B$8:$B$57,$C385,'State Landscape Data'!$C$8:$C$57,$D385)),"-",SUMIFS(INDEX('State Landscape Data'!$M$8:$AE$57,0,MATCH(CONCATENATE($J385,M$6),'State Landscape Data'!$M$6:$AE$6,0)),'State Landscape Data'!$B$8:$B$57,$C385,'State Landscape Data'!$C$8:$C$57,$D385))</f>
        <v>0</v>
      </c>
      <c r="N385" s="154">
        <f>IF(ISNA(SUMIFS(INDEX('State Landscape Data'!$M$8:$AE$57,0,MATCH(CONCATENATE($J385,N$6),'State Landscape Data'!$M$6:$AE$6,0)),'State Landscape Data'!$B$8:$B$57,$C385,'State Landscape Data'!$C$8:$C$57,$D385)),"-",SUMIFS(INDEX('State Landscape Data'!$M$8:$AE$57,0,MATCH(CONCATENATE($J385,N$6),'State Landscape Data'!$M$6:$AE$6,0)),'State Landscape Data'!$B$8:$B$57,$C385,'State Landscape Data'!$C$8:$C$57,$D385))</f>
        <v>0</v>
      </c>
    </row>
    <row r="386" spans="2:14" x14ac:dyDescent="0.35">
      <c r="B386" s="37" t="s">
        <v>80</v>
      </c>
      <c r="C386" s="38" t="str">
        <f>IF(ISBLANK('State Landscape Data'!$B$50),"-",'State Landscape Data'!$B$50)</f>
        <v>-</v>
      </c>
      <c r="D386" s="38" t="str">
        <f>IF(ISBLANK('State Landscape Data'!$C$50),"-",'State Landscape Data'!$C$50)</f>
        <v>-</v>
      </c>
      <c r="E386" s="38" t="str">
        <f>IF(ISBLANK('State Landscape Data'!$D$50),"-",'State Landscape Data'!$D$50)</f>
        <v>-</v>
      </c>
      <c r="F386" s="38" t="str">
        <f>IF(ISBLANK('State Landscape Data'!$E$50),"-",'State Landscape Data'!$E$50)</f>
        <v>-</v>
      </c>
      <c r="G386" s="38" t="str">
        <f>IF(ISBLANK('State Landscape Data'!$F$50),"-",'State Landscape Data'!$F$50)</f>
        <v>-</v>
      </c>
      <c r="H386" s="38">
        <v>1</v>
      </c>
      <c r="I386" s="38">
        <v>5</v>
      </c>
      <c r="J386" s="38" t="str">
        <f t="shared" si="40"/>
        <v>15</v>
      </c>
      <c r="K386" s="38" t="str">
        <f>IF(ISBLANK('State Landscape Data'!$K$50),"-",'State Landscape Data'!$K$50)</f>
        <v>-</v>
      </c>
      <c r="L386" s="43">
        <f>IF(ISNA(SUMIFS(INDEX('State Landscape Data'!$M$8:$AE$57,0,MATCH(CONCATENATE($J386,L$6),'State Landscape Data'!$M$6:$AE$6,0)),'State Landscape Data'!$B$8:$B$57,$C386,'State Landscape Data'!$C$8:$C$57,$D386)),"-",SUMIFS(INDEX('State Landscape Data'!$M$8:$AE$57,0,MATCH(CONCATENATE($J386,L$6),'State Landscape Data'!$M$6:$AE$6,0)),'State Landscape Data'!$B$8:$B$57,$C386,'State Landscape Data'!$C$8:$C$57,$D386))</f>
        <v>0</v>
      </c>
      <c r="M386" s="43">
        <f>IF(ISNA(SUMIFS(INDEX('State Landscape Data'!$M$8:$AE$57,0,MATCH(CONCATENATE($J386,M$6),'State Landscape Data'!$M$6:$AE$6,0)),'State Landscape Data'!$B$8:$B$57,$C386,'State Landscape Data'!$C$8:$C$57,$D386)),"-",SUMIFS(INDEX('State Landscape Data'!$M$8:$AE$57,0,MATCH(CONCATENATE($J386,M$6),'State Landscape Data'!$M$6:$AE$6,0)),'State Landscape Data'!$B$8:$B$57,$C386,'State Landscape Data'!$C$8:$C$57,$D386))</f>
        <v>0</v>
      </c>
      <c r="N386" s="154">
        <f>IF(ISNA(SUMIFS(INDEX('State Landscape Data'!$M$8:$AE$57,0,MATCH(CONCATENATE($J386,N$6),'State Landscape Data'!$M$6:$AE$6,0)),'State Landscape Data'!$B$8:$B$57,$C386,'State Landscape Data'!$C$8:$C$57,$D386)),"-",SUMIFS(INDEX('State Landscape Data'!$M$8:$AE$57,0,MATCH(CONCATENATE($J386,N$6),'State Landscape Data'!$M$6:$AE$6,0)),'State Landscape Data'!$B$8:$B$57,$C386,'State Landscape Data'!$C$8:$C$57,$D386))</f>
        <v>0</v>
      </c>
    </row>
    <row r="387" spans="2:14" x14ac:dyDescent="0.35">
      <c r="B387" s="37" t="s">
        <v>80</v>
      </c>
      <c r="C387" s="38" t="str">
        <f>IF(ISBLANK('State Landscape Data'!$B$50),"-",'State Landscape Data'!$B$50)</f>
        <v>-</v>
      </c>
      <c r="D387" s="38" t="str">
        <f>IF(ISBLANK('State Landscape Data'!$C$50),"-",'State Landscape Data'!$C$50)</f>
        <v>-</v>
      </c>
      <c r="E387" s="38" t="str">
        <f>IF(ISBLANK('State Landscape Data'!$D$50),"-",'State Landscape Data'!$D$50)</f>
        <v>-</v>
      </c>
      <c r="F387" s="38" t="str">
        <f>IF(ISBLANK('State Landscape Data'!$E$50),"-",'State Landscape Data'!$E$50)</f>
        <v>-</v>
      </c>
      <c r="G387" s="38" t="str">
        <f>IF(ISBLANK('State Landscape Data'!$F$50),"-",'State Landscape Data'!$F$50)</f>
        <v>-</v>
      </c>
      <c r="H387" s="38">
        <v>1</v>
      </c>
      <c r="I387" s="38" t="s">
        <v>65</v>
      </c>
      <c r="J387" s="38" t="str">
        <f t="shared" si="40"/>
        <v>1Goal</v>
      </c>
      <c r="K387" s="38" t="str">
        <f>IF(ISBLANK('State Landscape Data'!$K$50),"-",'State Landscape Data'!$K$50)</f>
        <v>-</v>
      </c>
      <c r="L387" s="43" t="str">
        <f>IF(ISNA(SUMIFS(INDEX('State Landscape Data'!$M$8:$AE$57,0,MATCH(CONCATENATE($J387,L$6),'State Landscape Data'!$M$6:$AE$6,0)),'State Landscape Data'!$B$8:$B$57,$C387,'State Landscape Data'!$C$8:$C$57,$D387)),"-",SUMIFS(INDEX('State Landscape Data'!$M$8:$AE$57,0,MATCH(CONCATENATE($J387,L$6),'State Landscape Data'!$M$6:$AE$6,0)),'State Landscape Data'!$B$8:$B$57,$C387,'State Landscape Data'!$C$8:$C$57,$D387))</f>
        <v>-</v>
      </c>
      <c r="M387" s="43" t="str">
        <f>IF(ISNA(SUMIFS(INDEX('State Landscape Data'!$M$8:$AE$57,0,MATCH(CONCATENATE($J387,M$6),'State Landscape Data'!$M$6:$AE$6,0)),'State Landscape Data'!$B$8:$B$57,$C387,'State Landscape Data'!$C$8:$C$57,$D387)),"-",SUMIFS(INDEX('State Landscape Data'!$M$8:$AE$57,0,MATCH(CONCATENATE($J387,M$6),'State Landscape Data'!$M$6:$AE$6,0)),'State Landscape Data'!$B$8:$B$57,$C387,'State Landscape Data'!$C$8:$C$57,$D387))</f>
        <v>-</v>
      </c>
      <c r="N387" s="154">
        <f>IF(ISNA(SUMIFS(INDEX('State Landscape Data'!$M$8:$AE$57,0,MATCH(CONCATENATE($J387,N$6),'State Landscape Data'!$M$6:$AE$6,0)),'State Landscape Data'!$B$8:$B$57,$C387,'State Landscape Data'!$C$8:$C$57,$D387)),"-",SUMIFS(INDEX('State Landscape Data'!$M$8:$AE$57,0,MATCH(CONCATENATE($J387,N$6),'State Landscape Data'!$M$6:$AE$6,0)),'State Landscape Data'!$B$8:$B$57,$C387,'State Landscape Data'!$C$8:$C$57,$D387))</f>
        <v>0</v>
      </c>
    </row>
    <row r="388" spans="2:14" x14ac:dyDescent="0.35">
      <c r="B388" s="37" t="s">
        <v>80</v>
      </c>
      <c r="C388" s="38" t="str">
        <f>IF(ISBLANK('State Landscape Data'!$B$50),"-",'State Landscape Data'!$B$50)</f>
        <v>-</v>
      </c>
      <c r="D388" s="38" t="str">
        <f>IF(ISBLANK('State Landscape Data'!$C$50),"-",'State Landscape Data'!$C$50)</f>
        <v>-</v>
      </c>
      <c r="E388" s="38" t="str">
        <f>IF(ISBLANK('State Landscape Data'!$D$50),"-",'State Landscape Data'!$D$50)</f>
        <v>-</v>
      </c>
      <c r="F388" s="38" t="str">
        <f>IF(ISBLANK('State Landscape Data'!$E$50),"-",'State Landscape Data'!$E$50)</f>
        <v>-</v>
      </c>
      <c r="G388" s="38" t="str">
        <f>IF(ISBLANK('State Landscape Data'!$F$50),"-",'State Landscape Data'!$F$50)</f>
        <v>-</v>
      </c>
      <c r="H388" s="38">
        <v>2</v>
      </c>
      <c r="I388" s="38">
        <v>5</v>
      </c>
      <c r="J388" s="38" t="str">
        <f t="shared" si="40"/>
        <v>25</v>
      </c>
      <c r="K388" s="38" t="str">
        <f>IF(ISBLANK('State Landscape Data'!$K$50),"-",'State Landscape Data'!$K$50)</f>
        <v>-</v>
      </c>
      <c r="L388" s="43">
        <f>IF(ISNA(SUMIFS(INDEX('State Landscape Data'!$M$8:$AE$57,0,MATCH(CONCATENATE($J388,L$6),'State Landscape Data'!$M$6:$AE$6,0)),'State Landscape Data'!$B$8:$B$57,$C388,'State Landscape Data'!$C$8:$C$57,$D388)),"-",SUMIFS(INDEX('State Landscape Data'!$M$8:$AE$57,0,MATCH(CONCATENATE($J388,L$6),'State Landscape Data'!$M$6:$AE$6,0)),'State Landscape Data'!$B$8:$B$57,$C388,'State Landscape Data'!$C$8:$C$57,$D388))</f>
        <v>0</v>
      </c>
      <c r="M388" s="43">
        <f>IF(ISNA(SUMIFS(INDEX('State Landscape Data'!$M$8:$AE$57,0,MATCH(CONCATENATE($J388,M$6),'State Landscape Data'!$M$6:$AE$6,0)),'State Landscape Data'!$B$8:$B$57,$C388,'State Landscape Data'!$C$8:$C$57,$D388)),"-",SUMIFS(INDEX('State Landscape Data'!$M$8:$AE$57,0,MATCH(CONCATENATE($J388,M$6),'State Landscape Data'!$M$6:$AE$6,0)),'State Landscape Data'!$B$8:$B$57,$C388,'State Landscape Data'!$C$8:$C$57,$D388))</f>
        <v>0</v>
      </c>
      <c r="N388" s="154">
        <f>IF(ISNA(SUMIFS(INDEX('State Landscape Data'!$M$8:$AE$57,0,MATCH(CONCATENATE($J388,N$6),'State Landscape Data'!$M$6:$AE$6,0)),'State Landscape Data'!$B$8:$B$57,$C388,'State Landscape Data'!$C$8:$C$57,$D388)),"-",SUMIFS(INDEX('State Landscape Data'!$M$8:$AE$57,0,MATCH(CONCATENATE($J388,N$6),'State Landscape Data'!$M$6:$AE$6,0)),'State Landscape Data'!$B$8:$B$57,$C388,'State Landscape Data'!$C$8:$C$57,$D388))</f>
        <v>0</v>
      </c>
    </row>
    <row r="389" spans="2:14" x14ac:dyDescent="0.35">
      <c r="B389" s="37" t="s">
        <v>80</v>
      </c>
      <c r="C389" s="38" t="str">
        <f>IF(ISBLANK('State Landscape Data'!$B$50),"-",'State Landscape Data'!$B$50)</f>
        <v>-</v>
      </c>
      <c r="D389" s="38" t="str">
        <f>IF(ISBLANK('State Landscape Data'!$C$50),"-",'State Landscape Data'!$C$50)</f>
        <v>-</v>
      </c>
      <c r="E389" s="38" t="str">
        <f>IF(ISBLANK('State Landscape Data'!$D$50),"-",'State Landscape Data'!$D$50)</f>
        <v>-</v>
      </c>
      <c r="F389" s="38" t="str">
        <f>IF(ISBLANK('State Landscape Data'!$E$50),"-",'State Landscape Data'!$E$50)</f>
        <v>-</v>
      </c>
      <c r="G389" s="38" t="str">
        <f>IF(ISBLANK('State Landscape Data'!$F$50),"-",'State Landscape Data'!$F$50)</f>
        <v>-</v>
      </c>
      <c r="H389" s="38">
        <v>2</v>
      </c>
      <c r="I389" s="38" t="s">
        <v>65</v>
      </c>
      <c r="J389" s="38" t="str">
        <f t="shared" si="40"/>
        <v>2Goal</v>
      </c>
      <c r="K389" s="38" t="str">
        <f>IF(ISBLANK('State Landscape Data'!$K$50),"-",'State Landscape Data'!$K$50)</f>
        <v>-</v>
      </c>
      <c r="L389" s="43" t="str">
        <f>IF(ISNA(SUMIFS(INDEX('State Landscape Data'!$M$8:$AE$57,0,MATCH(CONCATENATE($J389,L$6),'State Landscape Data'!$M$6:$AE$6,0)),'State Landscape Data'!$B$8:$B$57,$C389,'State Landscape Data'!$C$8:$C$57,$D389)),"-",SUMIFS(INDEX('State Landscape Data'!$M$8:$AE$57,0,MATCH(CONCATENATE($J389,L$6),'State Landscape Data'!$M$6:$AE$6,0)),'State Landscape Data'!$B$8:$B$57,$C389,'State Landscape Data'!$C$8:$C$57,$D389))</f>
        <v>-</v>
      </c>
      <c r="M389" s="43" t="str">
        <f>IF(ISNA(SUMIFS(INDEX('State Landscape Data'!$M$8:$AE$57,0,MATCH(CONCATENATE($J389,M$6),'State Landscape Data'!$M$6:$AE$6,0)),'State Landscape Data'!$B$8:$B$57,$C389,'State Landscape Data'!$C$8:$C$57,$D389)),"-",SUMIFS(INDEX('State Landscape Data'!$M$8:$AE$57,0,MATCH(CONCATENATE($J389,M$6),'State Landscape Data'!$M$6:$AE$6,0)),'State Landscape Data'!$B$8:$B$57,$C389,'State Landscape Data'!$C$8:$C$57,$D389))</f>
        <v>-</v>
      </c>
      <c r="N389" s="154">
        <f>IF(ISNA(SUMIFS(INDEX('State Landscape Data'!$M$8:$AE$57,0,MATCH(CONCATENATE($J389,N$6),'State Landscape Data'!$M$6:$AE$6,0)),'State Landscape Data'!$B$8:$B$57,$C389,'State Landscape Data'!$C$8:$C$57,$D389)),"-",SUMIFS(INDEX('State Landscape Data'!$M$8:$AE$57,0,MATCH(CONCATENATE($J389,N$6),'State Landscape Data'!$M$6:$AE$6,0)),'State Landscape Data'!$B$8:$B$57,$C389,'State Landscape Data'!$C$8:$C$57,$D389))</f>
        <v>0</v>
      </c>
    </row>
    <row r="390" spans="2:14" x14ac:dyDescent="0.35">
      <c r="B390" s="37" t="s">
        <v>80</v>
      </c>
      <c r="C390" s="38" t="str">
        <f>IF(ISBLANK('State Landscape Data'!$B$50),"-",'State Landscape Data'!$B$50)</f>
        <v>-</v>
      </c>
      <c r="D390" s="38" t="str">
        <f>IF(ISBLANK('State Landscape Data'!$C$50),"-",'State Landscape Data'!$C$50)</f>
        <v>-</v>
      </c>
      <c r="E390" s="38" t="str">
        <f>IF(ISBLANK('State Landscape Data'!$D$50),"-",'State Landscape Data'!$D$50)</f>
        <v>-</v>
      </c>
      <c r="F390" s="38" t="str">
        <f>IF(ISBLANK('State Landscape Data'!$E$50),"-",'State Landscape Data'!$E$50)</f>
        <v>-</v>
      </c>
      <c r="G390" s="38" t="str">
        <f>IF(ISBLANK('State Landscape Data'!$F$50),"-",'State Landscape Data'!$F$50)</f>
        <v>-</v>
      </c>
      <c r="H390" s="38">
        <v>3</v>
      </c>
      <c r="I390" s="38">
        <v>5</v>
      </c>
      <c r="J390" s="38" t="str">
        <f t="shared" si="40"/>
        <v>35</v>
      </c>
      <c r="K390" s="38" t="str">
        <f>IF(ISBLANK('State Landscape Data'!$K$50),"-",'State Landscape Data'!$K$50)</f>
        <v>-</v>
      </c>
      <c r="L390" s="43">
        <f>IF(ISNA(SUMIFS(INDEX('State Landscape Data'!$M$8:$AE$57,0,MATCH(CONCATENATE($J390,L$6),'State Landscape Data'!$M$6:$AE$6,0)),'State Landscape Data'!$B$8:$B$57,$C390,'State Landscape Data'!$C$8:$C$57,$D390)),"-",SUMIFS(INDEX('State Landscape Data'!$M$8:$AE$57,0,MATCH(CONCATENATE($J390,L$6),'State Landscape Data'!$M$6:$AE$6,0)),'State Landscape Data'!$B$8:$B$57,$C390,'State Landscape Data'!$C$8:$C$57,$D390))</f>
        <v>0</v>
      </c>
      <c r="M390" s="43">
        <f>IF(ISNA(SUMIFS(INDEX('State Landscape Data'!$M$8:$AE$57,0,MATCH(CONCATENATE($J390,M$6),'State Landscape Data'!$M$6:$AE$6,0)),'State Landscape Data'!$B$8:$B$57,$C390,'State Landscape Data'!$C$8:$C$57,$D390)),"-",SUMIFS(INDEX('State Landscape Data'!$M$8:$AE$57,0,MATCH(CONCATENATE($J390,M$6),'State Landscape Data'!$M$6:$AE$6,0)),'State Landscape Data'!$B$8:$B$57,$C390,'State Landscape Data'!$C$8:$C$57,$D390))</f>
        <v>0</v>
      </c>
      <c r="N390" s="154">
        <f>IF(ISNA(SUMIFS(INDEX('State Landscape Data'!$M$8:$AE$57,0,MATCH(CONCATENATE($J390,N$6),'State Landscape Data'!$M$6:$AE$6,0)),'State Landscape Data'!$B$8:$B$57,$C390,'State Landscape Data'!$C$8:$C$57,$D390)),"-",SUMIFS(INDEX('State Landscape Data'!$M$8:$AE$57,0,MATCH(CONCATENATE($J390,N$6),'State Landscape Data'!$M$6:$AE$6,0)),'State Landscape Data'!$B$8:$B$57,$C390,'State Landscape Data'!$C$8:$C$57,$D390))</f>
        <v>0</v>
      </c>
    </row>
    <row r="391" spans="2:14" x14ac:dyDescent="0.35">
      <c r="B391" s="37" t="s">
        <v>80</v>
      </c>
      <c r="C391" s="38" t="str">
        <f>IF(ISBLANK('State Landscape Data'!$B$50),"-",'State Landscape Data'!$B$50)</f>
        <v>-</v>
      </c>
      <c r="D391" s="38" t="str">
        <f>IF(ISBLANK('State Landscape Data'!$C$50),"-",'State Landscape Data'!$C$50)</f>
        <v>-</v>
      </c>
      <c r="E391" s="38" t="str">
        <f>IF(ISBLANK('State Landscape Data'!$D$50),"-",'State Landscape Data'!$D$50)</f>
        <v>-</v>
      </c>
      <c r="F391" s="38" t="str">
        <f>IF(ISBLANK('State Landscape Data'!$E$50),"-",'State Landscape Data'!$E$50)</f>
        <v>-</v>
      </c>
      <c r="G391" s="38" t="str">
        <f>IF(ISBLANK('State Landscape Data'!$F$50),"-",'State Landscape Data'!$F$50)</f>
        <v>-</v>
      </c>
      <c r="H391" s="38">
        <v>3</v>
      </c>
      <c r="I391" s="38" t="s">
        <v>65</v>
      </c>
      <c r="J391" s="38" t="str">
        <f t="shared" si="40"/>
        <v>3Goal</v>
      </c>
      <c r="K391" s="38" t="str">
        <f>IF(ISBLANK('State Landscape Data'!$K$50),"-",'State Landscape Data'!$K$50)</f>
        <v>-</v>
      </c>
      <c r="L391" s="43" t="str">
        <f>IF(ISNA(SUMIFS(INDEX('State Landscape Data'!$M$8:$AE$57,0,MATCH(CONCATENATE($J391,L$6),'State Landscape Data'!$M$6:$AE$6,0)),'State Landscape Data'!$B$8:$B$57,$C391,'State Landscape Data'!$C$8:$C$57,$D391)),"-",SUMIFS(INDEX('State Landscape Data'!$M$8:$AE$57,0,MATCH(CONCATENATE($J391,L$6),'State Landscape Data'!$M$6:$AE$6,0)),'State Landscape Data'!$B$8:$B$57,$C391,'State Landscape Data'!$C$8:$C$57,$D391))</f>
        <v>-</v>
      </c>
      <c r="M391" s="43" t="str">
        <f>IF(ISNA(SUMIFS(INDEX('State Landscape Data'!$M$8:$AE$57,0,MATCH(CONCATENATE($J391,M$6),'State Landscape Data'!$M$6:$AE$6,0)),'State Landscape Data'!$B$8:$B$57,$C391,'State Landscape Data'!$C$8:$C$57,$D391)),"-",SUMIFS(INDEX('State Landscape Data'!$M$8:$AE$57,0,MATCH(CONCATENATE($J391,M$6),'State Landscape Data'!$M$6:$AE$6,0)),'State Landscape Data'!$B$8:$B$57,$C391,'State Landscape Data'!$C$8:$C$57,$D391))</f>
        <v>-</v>
      </c>
      <c r="N391" s="154">
        <f>IF(ISNA(SUMIFS(INDEX('State Landscape Data'!$M$8:$AE$57,0,MATCH(CONCATENATE($J391,N$6),'State Landscape Data'!$M$6:$AE$6,0)),'State Landscape Data'!$B$8:$B$57,$C391,'State Landscape Data'!$C$8:$C$57,$D391)),"-",SUMIFS(INDEX('State Landscape Data'!$M$8:$AE$57,0,MATCH(CONCATENATE($J391,N$6),'State Landscape Data'!$M$6:$AE$6,0)),'State Landscape Data'!$B$8:$B$57,$C391,'State Landscape Data'!$C$8:$C$57,$D391))</f>
        <v>0</v>
      </c>
    </row>
    <row r="392" spans="2:14" x14ac:dyDescent="0.35">
      <c r="B392" s="37" t="s">
        <v>80</v>
      </c>
      <c r="C392" s="38" t="str">
        <f>IF(ISBLANK('State Landscape Data'!$B$50),"-",'State Landscape Data'!$B$50)</f>
        <v>-</v>
      </c>
      <c r="D392" s="38" t="str">
        <f>IF(ISBLANK('State Landscape Data'!$C$50),"-",'State Landscape Data'!$C$50)</f>
        <v>-</v>
      </c>
      <c r="E392" s="38" t="str">
        <f>IF(ISBLANK('State Landscape Data'!$D$50),"-",'State Landscape Data'!$D$50)</f>
        <v>-</v>
      </c>
      <c r="F392" s="38" t="str">
        <f>IF(ISBLANK('State Landscape Data'!$E$50),"-",'State Landscape Data'!$E$50)</f>
        <v>-</v>
      </c>
      <c r="G392" s="38" t="str">
        <f>IF(ISBLANK('State Landscape Data'!$F$50),"-",'State Landscape Data'!$F$50)</f>
        <v>-</v>
      </c>
      <c r="H392" s="38">
        <v>4</v>
      </c>
      <c r="I392" s="38">
        <v>5</v>
      </c>
      <c r="J392" s="38" t="str">
        <f t="shared" ref="J392:J393" si="47">CONCATENATE(H392,I392)</f>
        <v>45</v>
      </c>
      <c r="K392" s="38" t="str">
        <f>IF(ISBLANK('State Landscape Data'!$K$50),"-",'State Landscape Data'!$K$50)</f>
        <v>-</v>
      </c>
      <c r="L392" s="43">
        <f>IF(ISNA(SUMIFS(INDEX('State Landscape Data'!$M$8:$AE$57,0,MATCH(CONCATENATE($J392,L$6),'State Landscape Data'!$M$6:$AE$6,0)),'State Landscape Data'!$B$8:$B$57,$C392,'State Landscape Data'!$C$8:$C$57,$D392)),"-",SUMIFS(INDEX('State Landscape Data'!$M$8:$AE$57,0,MATCH(CONCATENATE($J392,L$6),'State Landscape Data'!$M$6:$AE$6,0)),'State Landscape Data'!$B$8:$B$57,$C392,'State Landscape Data'!$C$8:$C$57,$D392))</f>
        <v>0</v>
      </c>
      <c r="M392" s="43">
        <f>IF(ISNA(SUMIFS(INDEX('State Landscape Data'!$M$8:$AE$57,0,MATCH(CONCATENATE($J392,M$6),'State Landscape Data'!$M$6:$AE$6,0)),'State Landscape Data'!$B$8:$B$57,$C392,'State Landscape Data'!$C$8:$C$57,$D392)),"-",SUMIFS(INDEX('State Landscape Data'!$M$8:$AE$57,0,MATCH(CONCATENATE($J392,M$6),'State Landscape Data'!$M$6:$AE$6,0)),'State Landscape Data'!$B$8:$B$57,$C392,'State Landscape Data'!$C$8:$C$57,$D392))</f>
        <v>0</v>
      </c>
      <c r="N392" s="154">
        <f>IF(ISNA(SUMIFS(INDEX('State Landscape Data'!$M$8:$AE$57,0,MATCH(CONCATENATE($J392,N$6),'State Landscape Data'!$M$6:$AE$6,0)),'State Landscape Data'!$B$8:$B$57,$C392,'State Landscape Data'!$C$8:$C$57,$D392)),"-",SUMIFS(INDEX('State Landscape Data'!$M$8:$AE$57,0,MATCH(CONCATENATE($J392,N$6),'State Landscape Data'!$M$6:$AE$6,0)),'State Landscape Data'!$B$8:$B$57,$C392,'State Landscape Data'!$C$8:$C$57,$D392))</f>
        <v>0</v>
      </c>
    </row>
    <row r="393" spans="2:14" x14ac:dyDescent="0.35">
      <c r="B393" s="37" t="s">
        <v>80</v>
      </c>
      <c r="C393" s="38" t="str">
        <f>IF(ISBLANK('State Landscape Data'!$B$50),"-",'State Landscape Data'!$B$50)</f>
        <v>-</v>
      </c>
      <c r="D393" s="38" t="str">
        <f>IF(ISBLANK('State Landscape Data'!$C$50),"-",'State Landscape Data'!$C$50)</f>
        <v>-</v>
      </c>
      <c r="E393" s="38" t="str">
        <f>IF(ISBLANK('State Landscape Data'!$D$50),"-",'State Landscape Data'!$D$50)</f>
        <v>-</v>
      </c>
      <c r="F393" s="38" t="str">
        <f>IF(ISBLANK('State Landscape Data'!$E$50),"-",'State Landscape Data'!$E$50)</f>
        <v>-</v>
      </c>
      <c r="G393" s="38" t="str">
        <f>IF(ISBLANK('State Landscape Data'!$F$50),"-",'State Landscape Data'!$F$50)</f>
        <v>-</v>
      </c>
      <c r="H393" s="38">
        <v>4</v>
      </c>
      <c r="I393" s="38" t="s">
        <v>65</v>
      </c>
      <c r="J393" s="38" t="str">
        <f t="shared" si="47"/>
        <v>4Goal</v>
      </c>
      <c r="K393" s="38" t="str">
        <f>IF(ISBLANK('State Landscape Data'!$K$50),"-",'State Landscape Data'!$K$50)</f>
        <v>-</v>
      </c>
      <c r="L393" s="43" t="str">
        <f>IF(ISNA(SUMIFS(INDEX('State Landscape Data'!$M$8:$AE$57,0,MATCH(CONCATENATE($J393,L$6),'State Landscape Data'!$M$6:$AE$6,0)),'State Landscape Data'!$B$8:$B$57,$C393,'State Landscape Data'!$C$8:$C$57,$D393)),"-",SUMIFS(INDEX('State Landscape Data'!$M$8:$AE$57,0,MATCH(CONCATENATE($J393,L$6),'State Landscape Data'!$M$6:$AE$6,0)),'State Landscape Data'!$B$8:$B$57,$C393,'State Landscape Data'!$C$8:$C$57,$D393))</f>
        <v>-</v>
      </c>
      <c r="M393" s="43" t="str">
        <f>IF(ISNA(SUMIFS(INDEX('State Landscape Data'!$M$8:$AE$57,0,MATCH(CONCATENATE($J393,M$6),'State Landscape Data'!$M$6:$AE$6,0)),'State Landscape Data'!$B$8:$B$57,$C393,'State Landscape Data'!$C$8:$C$57,$D393)),"-",SUMIFS(INDEX('State Landscape Data'!$M$8:$AE$57,0,MATCH(CONCATENATE($J393,M$6),'State Landscape Data'!$M$6:$AE$6,0)),'State Landscape Data'!$B$8:$B$57,$C393,'State Landscape Data'!$C$8:$C$57,$D393))</f>
        <v>-</v>
      </c>
      <c r="N393" s="154">
        <f>IF(ISNA(SUMIFS(INDEX('State Landscape Data'!$M$8:$AE$57,0,MATCH(CONCATENATE($J393,N$6),'State Landscape Data'!$M$6:$AE$6,0)),'State Landscape Data'!$B$8:$B$57,$C393,'State Landscape Data'!$C$8:$C$57,$D393)),"-",SUMIFS(INDEX('State Landscape Data'!$M$8:$AE$57,0,MATCH(CONCATENATE($J393,N$6),'State Landscape Data'!$M$6:$AE$6,0)),'State Landscape Data'!$B$8:$B$57,$C393,'State Landscape Data'!$C$8:$C$57,$D393))</f>
        <v>0</v>
      </c>
    </row>
    <row r="394" spans="2:14" x14ac:dyDescent="0.35">
      <c r="B394" s="37" t="s">
        <v>80</v>
      </c>
      <c r="C394" s="38" t="str">
        <f>IF(ISBLANK('State Landscape Data'!$B$51),"-",'State Landscape Data'!$B$51)</f>
        <v>-</v>
      </c>
      <c r="D394" s="38" t="str">
        <f>IF(ISBLANK('State Landscape Data'!$C$51),"-",'State Landscape Data'!$C$51)</f>
        <v>-</v>
      </c>
      <c r="E394" s="38" t="str">
        <f>IF(ISBLANK('State Landscape Data'!$D$51),"-",'State Landscape Data'!$D$51)</f>
        <v>-</v>
      </c>
      <c r="F394" s="38" t="str">
        <f>IF(ISBLANK('State Landscape Data'!$E$51),"-",'State Landscape Data'!$E$51)</f>
        <v>-</v>
      </c>
      <c r="G394" s="38" t="str">
        <f>IF(ISBLANK('State Landscape Data'!$F$51),"-",'State Landscape Data'!$F$51)</f>
        <v>-</v>
      </c>
      <c r="H394" s="38" t="s">
        <v>64</v>
      </c>
      <c r="I394" s="38" t="s">
        <v>64</v>
      </c>
      <c r="J394" s="38" t="str">
        <f t="shared" si="40"/>
        <v>BaselineBaseline</v>
      </c>
      <c r="K394" s="38" t="str">
        <f>IF(ISBLANK('State Landscape Data'!$K$51),"-",'State Landscape Data'!$K$51)</f>
        <v>-</v>
      </c>
      <c r="L394" s="43">
        <f>IF(ISNA(SUMIFS(INDEX('State Landscape Data'!$M$8:$AE$57,0,MATCH(CONCATENATE($J394,L$6),'State Landscape Data'!$M$6:$AE$6,0)),'State Landscape Data'!$B$8:$B$57,$C394,'State Landscape Data'!$C$8:$C$57,$D394)),"-",SUMIFS(INDEX('State Landscape Data'!$M$8:$AE$57,0,MATCH(CONCATENATE($J394,L$6),'State Landscape Data'!$M$6:$AE$6,0)),'State Landscape Data'!$B$8:$B$57,$C394,'State Landscape Data'!$C$8:$C$57,$D394))</f>
        <v>0</v>
      </c>
      <c r="M394" s="43">
        <f>IF(ISNA(SUMIFS(INDEX('State Landscape Data'!$M$8:$AE$57,0,MATCH(CONCATENATE($J394,M$6),'State Landscape Data'!$M$6:$AE$6,0)),'State Landscape Data'!$B$8:$B$57,$C394,'State Landscape Data'!$C$8:$C$57,$D394)),"-",SUMIFS(INDEX('State Landscape Data'!$M$8:$AE$57,0,MATCH(CONCATENATE($J394,M$6),'State Landscape Data'!$M$6:$AE$6,0)),'State Landscape Data'!$B$8:$B$57,$C394,'State Landscape Data'!$C$8:$C$57,$D394))</f>
        <v>0</v>
      </c>
      <c r="N394" s="154">
        <f>IF(ISNA(SUMIFS(INDEX('State Landscape Data'!$M$8:$AE$57,0,MATCH(CONCATENATE($J394,N$6),'State Landscape Data'!$M$6:$AE$6,0)),'State Landscape Data'!$B$8:$B$57,$C394,'State Landscape Data'!$C$8:$C$57,$D394)),"-",SUMIFS(INDEX('State Landscape Data'!$M$8:$AE$57,0,MATCH(CONCATENATE($J394,N$6),'State Landscape Data'!$M$6:$AE$6,0)),'State Landscape Data'!$B$8:$B$57,$C394,'State Landscape Data'!$C$8:$C$57,$D394))</f>
        <v>0</v>
      </c>
    </row>
    <row r="395" spans="2:14" x14ac:dyDescent="0.35">
      <c r="B395" s="37" t="s">
        <v>80</v>
      </c>
      <c r="C395" s="38" t="str">
        <f>IF(ISBLANK('State Landscape Data'!$B$51),"-",'State Landscape Data'!$B$51)</f>
        <v>-</v>
      </c>
      <c r="D395" s="38" t="str">
        <f>IF(ISBLANK('State Landscape Data'!$C$51),"-",'State Landscape Data'!$C$51)</f>
        <v>-</v>
      </c>
      <c r="E395" s="38" t="str">
        <f>IF(ISBLANK('State Landscape Data'!$D$51),"-",'State Landscape Data'!$D$51)</f>
        <v>-</v>
      </c>
      <c r="F395" s="38" t="str">
        <f>IF(ISBLANK('State Landscape Data'!$E$51),"-",'State Landscape Data'!$E$51)</f>
        <v>-</v>
      </c>
      <c r="G395" s="38" t="str">
        <f>IF(ISBLANK('State Landscape Data'!$F$51),"-",'State Landscape Data'!$F$51)</f>
        <v>-</v>
      </c>
      <c r="H395" s="38">
        <v>1</v>
      </c>
      <c r="I395" s="38">
        <v>5</v>
      </c>
      <c r="J395" s="38" t="str">
        <f t="shared" si="40"/>
        <v>15</v>
      </c>
      <c r="K395" s="38" t="str">
        <f>IF(ISBLANK('State Landscape Data'!$K$51),"-",'State Landscape Data'!$K$51)</f>
        <v>-</v>
      </c>
      <c r="L395" s="43">
        <f>IF(ISNA(SUMIFS(INDEX('State Landscape Data'!$M$8:$AE$57,0,MATCH(CONCATENATE($J395,L$6),'State Landscape Data'!$M$6:$AE$6,0)),'State Landscape Data'!$B$8:$B$57,$C395,'State Landscape Data'!$C$8:$C$57,$D395)),"-",SUMIFS(INDEX('State Landscape Data'!$M$8:$AE$57,0,MATCH(CONCATENATE($J395,L$6),'State Landscape Data'!$M$6:$AE$6,0)),'State Landscape Data'!$B$8:$B$57,$C395,'State Landscape Data'!$C$8:$C$57,$D395))</f>
        <v>0</v>
      </c>
      <c r="M395" s="43">
        <f>IF(ISNA(SUMIFS(INDEX('State Landscape Data'!$M$8:$AE$57,0,MATCH(CONCATENATE($J395,M$6),'State Landscape Data'!$M$6:$AE$6,0)),'State Landscape Data'!$B$8:$B$57,$C395,'State Landscape Data'!$C$8:$C$57,$D395)),"-",SUMIFS(INDEX('State Landscape Data'!$M$8:$AE$57,0,MATCH(CONCATENATE($J395,M$6),'State Landscape Data'!$M$6:$AE$6,0)),'State Landscape Data'!$B$8:$B$57,$C395,'State Landscape Data'!$C$8:$C$57,$D395))</f>
        <v>0</v>
      </c>
      <c r="N395" s="154">
        <f>IF(ISNA(SUMIFS(INDEX('State Landscape Data'!$M$8:$AE$57,0,MATCH(CONCATENATE($J395,N$6),'State Landscape Data'!$M$6:$AE$6,0)),'State Landscape Data'!$B$8:$B$57,$C395,'State Landscape Data'!$C$8:$C$57,$D395)),"-",SUMIFS(INDEX('State Landscape Data'!$M$8:$AE$57,0,MATCH(CONCATENATE($J395,N$6),'State Landscape Data'!$M$6:$AE$6,0)),'State Landscape Data'!$B$8:$B$57,$C395,'State Landscape Data'!$C$8:$C$57,$D395))</f>
        <v>0</v>
      </c>
    </row>
    <row r="396" spans="2:14" x14ac:dyDescent="0.35">
      <c r="B396" s="37" t="s">
        <v>80</v>
      </c>
      <c r="C396" s="38" t="str">
        <f>IF(ISBLANK('State Landscape Data'!$B$51),"-",'State Landscape Data'!$B$51)</f>
        <v>-</v>
      </c>
      <c r="D396" s="38" t="str">
        <f>IF(ISBLANK('State Landscape Data'!$C$51),"-",'State Landscape Data'!$C$51)</f>
        <v>-</v>
      </c>
      <c r="E396" s="38" t="str">
        <f>IF(ISBLANK('State Landscape Data'!$D$51),"-",'State Landscape Data'!$D$51)</f>
        <v>-</v>
      </c>
      <c r="F396" s="38" t="str">
        <f>IF(ISBLANK('State Landscape Data'!$E$51),"-",'State Landscape Data'!$E$51)</f>
        <v>-</v>
      </c>
      <c r="G396" s="38" t="str">
        <f>IF(ISBLANK('State Landscape Data'!$F$51),"-",'State Landscape Data'!$F$51)</f>
        <v>-</v>
      </c>
      <c r="H396" s="38">
        <v>1</v>
      </c>
      <c r="I396" s="38" t="s">
        <v>65</v>
      </c>
      <c r="J396" s="38" t="str">
        <f t="shared" si="40"/>
        <v>1Goal</v>
      </c>
      <c r="K396" s="38" t="str">
        <f>IF(ISBLANK('State Landscape Data'!$K$51),"-",'State Landscape Data'!$K$51)</f>
        <v>-</v>
      </c>
      <c r="L396" s="43" t="str">
        <f>IF(ISNA(SUMIFS(INDEX('State Landscape Data'!$M$8:$AE$57,0,MATCH(CONCATENATE($J396,L$6),'State Landscape Data'!$M$6:$AE$6,0)),'State Landscape Data'!$B$8:$B$57,$C396,'State Landscape Data'!$C$8:$C$57,$D396)),"-",SUMIFS(INDEX('State Landscape Data'!$M$8:$AE$57,0,MATCH(CONCATENATE($J396,L$6),'State Landscape Data'!$M$6:$AE$6,0)),'State Landscape Data'!$B$8:$B$57,$C396,'State Landscape Data'!$C$8:$C$57,$D396))</f>
        <v>-</v>
      </c>
      <c r="M396" s="43" t="str">
        <f>IF(ISNA(SUMIFS(INDEX('State Landscape Data'!$M$8:$AE$57,0,MATCH(CONCATENATE($J396,M$6),'State Landscape Data'!$M$6:$AE$6,0)),'State Landscape Data'!$B$8:$B$57,$C396,'State Landscape Data'!$C$8:$C$57,$D396)),"-",SUMIFS(INDEX('State Landscape Data'!$M$8:$AE$57,0,MATCH(CONCATENATE($J396,M$6),'State Landscape Data'!$M$6:$AE$6,0)),'State Landscape Data'!$B$8:$B$57,$C396,'State Landscape Data'!$C$8:$C$57,$D396))</f>
        <v>-</v>
      </c>
      <c r="N396" s="154">
        <f>IF(ISNA(SUMIFS(INDEX('State Landscape Data'!$M$8:$AE$57,0,MATCH(CONCATENATE($J396,N$6),'State Landscape Data'!$M$6:$AE$6,0)),'State Landscape Data'!$B$8:$B$57,$C396,'State Landscape Data'!$C$8:$C$57,$D396)),"-",SUMIFS(INDEX('State Landscape Data'!$M$8:$AE$57,0,MATCH(CONCATENATE($J396,N$6),'State Landscape Data'!$M$6:$AE$6,0)),'State Landscape Data'!$B$8:$B$57,$C396,'State Landscape Data'!$C$8:$C$57,$D396))</f>
        <v>0</v>
      </c>
    </row>
    <row r="397" spans="2:14" x14ac:dyDescent="0.35">
      <c r="B397" s="37" t="s">
        <v>80</v>
      </c>
      <c r="C397" s="38" t="str">
        <f>IF(ISBLANK('State Landscape Data'!$B$51),"-",'State Landscape Data'!$B$51)</f>
        <v>-</v>
      </c>
      <c r="D397" s="38" t="str">
        <f>IF(ISBLANK('State Landscape Data'!$C$51),"-",'State Landscape Data'!$C$51)</f>
        <v>-</v>
      </c>
      <c r="E397" s="38" t="str">
        <f>IF(ISBLANK('State Landscape Data'!$D$51),"-",'State Landscape Data'!$D$51)</f>
        <v>-</v>
      </c>
      <c r="F397" s="38" t="str">
        <f>IF(ISBLANK('State Landscape Data'!$E$51),"-",'State Landscape Data'!$E$51)</f>
        <v>-</v>
      </c>
      <c r="G397" s="38" t="str">
        <f>IF(ISBLANK('State Landscape Data'!$F$51),"-",'State Landscape Data'!$F$51)</f>
        <v>-</v>
      </c>
      <c r="H397" s="38">
        <v>2</v>
      </c>
      <c r="I397" s="38">
        <v>5</v>
      </c>
      <c r="J397" s="38" t="str">
        <f t="shared" si="40"/>
        <v>25</v>
      </c>
      <c r="K397" s="38" t="str">
        <f>IF(ISBLANK('State Landscape Data'!$K$51),"-",'State Landscape Data'!$K$51)</f>
        <v>-</v>
      </c>
      <c r="L397" s="43">
        <f>IF(ISNA(SUMIFS(INDEX('State Landscape Data'!$M$8:$AE$57,0,MATCH(CONCATENATE($J397,L$6),'State Landscape Data'!$M$6:$AE$6,0)),'State Landscape Data'!$B$8:$B$57,$C397,'State Landscape Data'!$C$8:$C$57,$D397)),"-",SUMIFS(INDEX('State Landscape Data'!$M$8:$AE$57,0,MATCH(CONCATENATE($J397,L$6),'State Landscape Data'!$M$6:$AE$6,0)),'State Landscape Data'!$B$8:$B$57,$C397,'State Landscape Data'!$C$8:$C$57,$D397))</f>
        <v>0</v>
      </c>
      <c r="M397" s="43">
        <f>IF(ISNA(SUMIFS(INDEX('State Landscape Data'!$M$8:$AE$57,0,MATCH(CONCATENATE($J397,M$6),'State Landscape Data'!$M$6:$AE$6,0)),'State Landscape Data'!$B$8:$B$57,$C397,'State Landscape Data'!$C$8:$C$57,$D397)),"-",SUMIFS(INDEX('State Landscape Data'!$M$8:$AE$57,0,MATCH(CONCATENATE($J397,M$6),'State Landscape Data'!$M$6:$AE$6,0)),'State Landscape Data'!$B$8:$B$57,$C397,'State Landscape Data'!$C$8:$C$57,$D397))</f>
        <v>0</v>
      </c>
      <c r="N397" s="154">
        <f>IF(ISNA(SUMIFS(INDEX('State Landscape Data'!$M$8:$AE$57,0,MATCH(CONCATENATE($J397,N$6),'State Landscape Data'!$M$6:$AE$6,0)),'State Landscape Data'!$B$8:$B$57,$C397,'State Landscape Data'!$C$8:$C$57,$D397)),"-",SUMIFS(INDEX('State Landscape Data'!$M$8:$AE$57,0,MATCH(CONCATENATE($J397,N$6),'State Landscape Data'!$M$6:$AE$6,0)),'State Landscape Data'!$B$8:$B$57,$C397,'State Landscape Data'!$C$8:$C$57,$D397))</f>
        <v>0</v>
      </c>
    </row>
    <row r="398" spans="2:14" x14ac:dyDescent="0.35">
      <c r="B398" s="37" t="s">
        <v>80</v>
      </c>
      <c r="C398" s="38" t="str">
        <f>IF(ISBLANK('State Landscape Data'!$B$51),"-",'State Landscape Data'!$B$51)</f>
        <v>-</v>
      </c>
      <c r="D398" s="38" t="str">
        <f>IF(ISBLANK('State Landscape Data'!$C$51),"-",'State Landscape Data'!$C$51)</f>
        <v>-</v>
      </c>
      <c r="E398" s="38" t="str">
        <f>IF(ISBLANK('State Landscape Data'!$D$51),"-",'State Landscape Data'!$D$51)</f>
        <v>-</v>
      </c>
      <c r="F398" s="38" t="str">
        <f>IF(ISBLANK('State Landscape Data'!$E$51),"-",'State Landscape Data'!$E$51)</f>
        <v>-</v>
      </c>
      <c r="G398" s="38" t="str">
        <f>IF(ISBLANK('State Landscape Data'!$F$51),"-",'State Landscape Data'!$F$51)</f>
        <v>-</v>
      </c>
      <c r="H398" s="38">
        <v>2</v>
      </c>
      <c r="I398" s="38" t="s">
        <v>65</v>
      </c>
      <c r="J398" s="38" t="str">
        <f t="shared" si="40"/>
        <v>2Goal</v>
      </c>
      <c r="K398" s="38" t="str">
        <f>IF(ISBLANK('State Landscape Data'!$K$51),"-",'State Landscape Data'!$K$51)</f>
        <v>-</v>
      </c>
      <c r="L398" s="43" t="str">
        <f>IF(ISNA(SUMIFS(INDEX('State Landscape Data'!$M$8:$AE$57,0,MATCH(CONCATENATE($J398,L$6),'State Landscape Data'!$M$6:$AE$6,0)),'State Landscape Data'!$B$8:$B$57,$C398,'State Landscape Data'!$C$8:$C$57,$D398)),"-",SUMIFS(INDEX('State Landscape Data'!$M$8:$AE$57,0,MATCH(CONCATENATE($J398,L$6),'State Landscape Data'!$M$6:$AE$6,0)),'State Landscape Data'!$B$8:$B$57,$C398,'State Landscape Data'!$C$8:$C$57,$D398))</f>
        <v>-</v>
      </c>
      <c r="M398" s="43" t="str">
        <f>IF(ISNA(SUMIFS(INDEX('State Landscape Data'!$M$8:$AE$57,0,MATCH(CONCATENATE($J398,M$6),'State Landscape Data'!$M$6:$AE$6,0)),'State Landscape Data'!$B$8:$B$57,$C398,'State Landscape Data'!$C$8:$C$57,$D398)),"-",SUMIFS(INDEX('State Landscape Data'!$M$8:$AE$57,0,MATCH(CONCATENATE($J398,M$6),'State Landscape Data'!$M$6:$AE$6,0)),'State Landscape Data'!$B$8:$B$57,$C398,'State Landscape Data'!$C$8:$C$57,$D398))</f>
        <v>-</v>
      </c>
      <c r="N398" s="154">
        <f>IF(ISNA(SUMIFS(INDEX('State Landscape Data'!$M$8:$AE$57,0,MATCH(CONCATENATE($J398,N$6),'State Landscape Data'!$M$6:$AE$6,0)),'State Landscape Data'!$B$8:$B$57,$C398,'State Landscape Data'!$C$8:$C$57,$D398)),"-",SUMIFS(INDEX('State Landscape Data'!$M$8:$AE$57,0,MATCH(CONCATENATE($J398,N$6),'State Landscape Data'!$M$6:$AE$6,0)),'State Landscape Data'!$B$8:$B$57,$C398,'State Landscape Data'!$C$8:$C$57,$D398))</f>
        <v>0</v>
      </c>
    </row>
    <row r="399" spans="2:14" x14ac:dyDescent="0.35">
      <c r="B399" s="37" t="s">
        <v>80</v>
      </c>
      <c r="C399" s="38" t="str">
        <f>IF(ISBLANK('State Landscape Data'!$B$51),"-",'State Landscape Data'!$B$51)</f>
        <v>-</v>
      </c>
      <c r="D399" s="38" t="str">
        <f>IF(ISBLANK('State Landscape Data'!$C$51),"-",'State Landscape Data'!$C$51)</f>
        <v>-</v>
      </c>
      <c r="E399" s="38" t="str">
        <f>IF(ISBLANK('State Landscape Data'!$D$51),"-",'State Landscape Data'!$D$51)</f>
        <v>-</v>
      </c>
      <c r="F399" s="38" t="str">
        <f>IF(ISBLANK('State Landscape Data'!$E$51),"-",'State Landscape Data'!$E$51)</f>
        <v>-</v>
      </c>
      <c r="G399" s="38" t="str">
        <f>IF(ISBLANK('State Landscape Data'!$F$51),"-",'State Landscape Data'!$F$51)</f>
        <v>-</v>
      </c>
      <c r="H399" s="38">
        <v>3</v>
      </c>
      <c r="I399" s="38">
        <v>5</v>
      </c>
      <c r="J399" s="38" t="str">
        <f t="shared" si="40"/>
        <v>35</v>
      </c>
      <c r="K399" s="38" t="str">
        <f>IF(ISBLANK('State Landscape Data'!$K$51),"-",'State Landscape Data'!$K$51)</f>
        <v>-</v>
      </c>
      <c r="L399" s="43">
        <f>IF(ISNA(SUMIFS(INDEX('State Landscape Data'!$M$8:$AE$57,0,MATCH(CONCATENATE($J399,L$6),'State Landscape Data'!$M$6:$AE$6,0)),'State Landscape Data'!$B$8:$B$57,$C399,'State Landscape Data'!$C$8:$C$57,$D399)),"-",SUMIFS(INDEX('State Landscape Data'!$M$8:$AE$57,0,MATCH(CONCATENATE($J399,L$6),'State Landscape Data'!$M$6:$AE$6,0)),'State Landscape Data'!$B$8:$B$57,$C399,'State Landscape Data'!$C$8:$C$57,$D399))</f>
        <v>0</v>
      </c>
      <c r="M399" s="43">
        <f>IF(ISNA(SUMIFS(INDEX('State Landscape Data'!$M$8:$AE$57,0,MATCH(CONCATENATE($J399,M$6),'State Landscape Data'!$M$6:$AE$6,0)),'State Landscape Data'!$B$8:$B$57,$C399,'State Landscape Data'!$C$8:$C$57,$D399)),"-",SUMIFS(INDEX('State Landscape Data'!$M$8:$AE$57,0,MATCH(CONCATENATE($J399,M$6),'State Landscape Data'!$M$6:$AE$6,0)),'State Landscape Data'!$B$8:$B$57,$C399,'State Landscape Data'!$C$8:$C$57,$D399))</f>
        <v>0</v>
      </c>
      <c r="N399" s="154">
        <f>IF(ISNA(SUMIFS(INDEX('State Landscape Data'!$M$8:$AE$57,0,MATCH(CONCATENATE($J399,N$6),'State Landscape Data'!$M$6:$AE$6,0)),'State Landscape Data'!$B$8:$B$57,$C399,'State Landscape Data'!$C$8:$C$57,$D399)),"-",SUMIFS(INDEX('State Landscape Data'!$M$8:$AE$57,0,MATCH(CONCATENATE($J399,N$6),'State Landscape Data'!$M$6:$AE$6,0)),'State Landscape Data'!$B$8:$B$57,$C399,'State Landscape Data'!$C$8:$C$57,$D399))</f>
        <v>0</v>
      </c>
    </row>
    <row r="400" spans="2:14" x14ac:dyDescent="0.35">
      <c r="B400" s="37" t="s">
        <v>80</v>
      </c>
      <c r="C400" s="38" t="str">
        <f>IF(ISBLANK('State Landscape Data'!$B$51),"-",'State Landscape Data'!$B$51)</f>
        <v>-</v>
      </c>
      <c r="D400" s="38" t="str">
        <f>IF(ISBLANK('State Landscape Data'!$C$51),"-",'State Landscape Data'!$C$51)</f>
        <v>-</v>
      </c>
      <c r="E400" s="38" t="str">
        <f>IF(ISBLANK('State Landscape Data'!$D$51),"-",'State Landscape Data'!$D$51)</f>
        <v>-</v>
      </c>
      <c r="F400" s="38" t="str">
        <f>IF(ISBLANK('State Landscape Data'!$E$51),"-",'State Landscape Data'!$E$51)</f>
        <v>-</v>
      </c>
      <c r="G400" s="38" t="str">
        <f>IF(ISBLANK('State Landscape Data'!$F$51),"-",'State Landscape Data'!$F$51)</f>
        <v>-</v>
      </c>
      <c r="H400" s="38">
        <v>3</v>
      </c>
      <c r="I400" s="38" t="s">
        <v>65</v>
      </c>
      <c r="J400" s="38" t="str">
        <f t="shared" si="40"/>
        <v>3Goal</v>
      </c>
      <c r="K400" s="38" t="str">
        <f>IF(ISBLANK('State Landscape Data'!$K$51),"-",'State Landscape Data'!$K$51)</f>
        <v>-</v>
      </c>
      <c r="L400" s="43" t="str">
        <f>IF(ISNA(SUMIFS(INDEX('State Landscape Data'!$M$8:$AE$57,0,MATCH(CONCATENATE($J400,L$6),'State Landscape Data'!$M$6:$AE$6,0)),'State Landscape Data'!$B$8:$B$57,$C400,'State Landscape Data'!$C$8:$C$57,$D400)),"-",SUMIFS(INDEX('State Landscape Data'!$M$8:$AE$57,0,MATCH(CONCATENATE($J400,L$6),'State Landscape Data'!$M$6:$AE$6,0)),'State Landscape Data'!$B$8:$B$57,$C400,'State Landscape Data'!$C$8:$C$57,$D400))</f>
        <v>-</v>
      </c>
      <c r="M400" s="43" t="str">
        <f>IF(ISNA(SUMIFS(INDEX('State Landscape Data'!$M$8:$AE$57,0,MATCH(CONCATENATE($J400,M$6),'State Landscape Data'!$M$6:$AE$6,0)),'State Landscape Data'!$B$8:$B$57,$C400,'State Landscape Data'!$C$8:$C$57,$D400)),"-",SUMIFS(INDEX('State Landscape Data'!$M$8:$AE$57,0,MATCH(CONCATENATE($J400,M$6),'State Landscape Data'!$M$6:$AE$6,0)),'State Landscape Data'!$B$8:$B$57,$C400,'State Landscape Data'!$C$8:$C$57,$D400))</f>
        <v>-</v>
      </c>
      <c r="N400" s="154">
        <f>IF(ISNA(SUMIFS(INDEX('State Landscape Data'!$M$8:$AE$57,0,MATCH(CONCATENATE($J400,N$6),'State Landscape Data'!$M$6:$AE$6,0)),'State Landscape Data'!$B$8:$B$57,$C400,'State Landscape Data'!$C$8:$C$57,$D400)),"-",SUMIFS(INDEX('State Landscape Data'!$M$8:$AE$57,0,MATCH(CONCATENATE($J400,N$6),'State Landscape Data'!$M$6:$AE$6,0)),'State Landscape Data'!$B$8:$B$57,$C400,'State Landscape Data'!$C$8:$C$57,$D400))</f>
        <v>0</v>
      </c>
    </row>
    <row r="401" spans="2:14" x14ac:dyDescent="0.35">
      <c r="B401" s="37" t="s">
        <v>80</v>
      </c>
      <c r="C401" s="38" t="str">
        <f>IF(ISBLANK('State Landscape Data'!$B$51),"-",'State Landscape Data'!$B$51)</f>
        <v>-</v>
      </c>
      <c r="D401" s="38" t="str">
        <f>IF(ISBLANK('State Landscape Data'!$C$51),"-",'State Landscape Data'!$C$51)</f>
        <v>-</v>
      </c>
      <c r="E401" s="38" t="str">
        <f>IF(ISBLANK('State Landscape Data'!$D$51),"-",'State Landscape Data'!$D$51)</f>
        <v>-</v>
      </c>
      <c r="F401" s="38" t="str">
        <f>IF(ISBLANK('State Landscape Data'!$E$51),"-",'State Landscape Data'!$E$51)</f>
        <v>-</v>
      </c>
      <c r="G401" s="38" t="str">
        <f>IF(ISBLANK('State Landscape Data'!$F$51),"-",'State Landscape Data'!$F$51)</f>
        <v>-</v>
      </c>
      <c r="H401" s="38">
        <v>4</v>
      </c>
      <c r="I401" s="38">
        <v>5</v>
      </c>
      <c r="J401" s="38" t="str">
        <f t="shared" ref="J401:J402" si="48">CONCATENATE(H401,I401)</f>
        <v>45</v>
      </c>
      <c r="K401" s="38" t="str">
        <f>IF(ISBLANK('State Landscape Data'!$K$51),"-",'State Landscape Data'!$K$51)</f>
        <v>-</v>
      </c>
      <c r="L401" s="43">
        <f>IF(ISNA(SUMIFS(INDEX('State Landscape Data'!$M$8:$AE$57,0,MATCH(CONCATENATE($J401,L$6),'State Landscape Data'!$M$6:$AE$6,0)),'State Landscape Data'!$B$8:$B$57,$C401,'State Landscape Data'!$C$8:$C$57,$D401)),"-",SUMIFS(INDEX('State Landscape Data'!$M$8:$AE$57,0,MATCH(CONCATENATE($J401,L$6),'State Landscape Data'!$M$6:$AE$6,0)),'State Landscape Data'!$B$8:$B$57,$C401,'State Landscape Data'!$C$8:$C$57,$D401))</f>
        <v>0</v>
      </c>
      <c r="M401" s="43">
        <f>IF(ISNA(SUMIFS(INDEX('State Landscape Data'!$M$8:$AE$57,0,MATCH(CONCATENATE($J401,M$6),'State Landscape Data'!$M$6:$AE$6,0)),'State Landscape Data'!$B$8:$B$57,$C401,'State Landscape Data'!$C$8:$C$57,$D401)),"-",SUMIFS(INDEX('State Landscape Data'!$M$8:$AE$57,0,MATCH(CONCATENATE($J401,M$6),'State Landscape Data'!$M$6:$AE$6,0)),'State Landscape Data'!$B$8:$B$57,$C401,'State Landscape Data'!$C$8:$C$57,$D401))</f>
        <v>0</v>
      </c>
      <c r="N401" s="154">
        <f>IF(ISNA(SUMIFS(INDEX('State Landscape Data'!$M$8:$AE$57,0,MATCH(CONCATENATE($J401,N$6),'State Landscape Data'!$M$6:$AE$6,0)),'State Landscape Data'!$B$8:$B$57,$C401,'State Landscape Data'!$C$8:$C$57,$D401)),"-",SUMIFS(INDEX('State Landscape Data'!$M$8:$AE$57,0,MATCH(CONCATENATE($J401,N$6),'State Landscape Data'!$M$6:$AE$6,0)),'State Landscape Data'!$B$8:$B$57,$C401,'State Landscape Data'!$C$8:$C$57,$D401))</f>
        <v>0</v>
      </c>
    </row>
    <row r="402" spans="2:14" x14ac:dyDescent="0.35">
      <c r="B402" s="37" t="s">
        <v>80</v>
      </c>
      <c r="C402" s="38" t="str">
        <f>IF(ISBLANK('State Landscape Data'!$B$51),"-",'State Landscape Data'!$B$51)</f>
        <v>-</v>
      </c>
      <c r="D402" s="38" t="str">
        <f>IF(ISBLANK('State Landscape Data'!$C$51),"-",'State Landscape Data'!$C$51)</f>
        <v>-</v>
      </c>
      <c r="E402" s="38" t="str">
        <f>IF(ISBLANK('State Landscape Data'!$D$51),"-",'State Landscape Data'!$D$51)</f>
        <v>-</v>
      </c>
      <c r="F402" s="38" t="str">
        <f>IF(ISBLANK('State Landscape Data'!$E$51),"-",'State Landscape Data'!$E$51)</f>
        <v>-</v>
      </c>
      <c r="G402" s="38" t="str">
        <f>IF(ISBLANK('State Landscape Data'!$F$51),"-",'State Landscape Data'!$F$51)</f>
        <v>-</v>
      </c>
      <c r="H402" s="38">
        <v>4</v>
      </c>
      <c r="I402" s="38" t="s">
        <v>65</v>
      </c>
      <c r="J402" s="38" t="str">
        <f t="shared" si="48"/>
        <v>4Goal</v>
      </c>
      <c r="K402" s="38" t="str">
        <f>IF(ISBLANK('State Landscape Data'!$K$51),"-",'State Landscape Data'!$K$51)</f>
        <v>-</v>
      </c>
      <c r="L402" s="43" t="str">
        <f>IF(ISNA(SUMIFS(INDEX('State Landscape Data'!$M$8:$AE$57,0,MATCH(CONCATENATE($J402,L$6),'State Landscape Data'!$M$6:$AE$6,0)),'State Landscape Data'!$B$8:$B$57,$C402,'State Landscape Data'!$C$8:$C$57,$D402)),"-",SUMIFS(INDEX('State Landscape Data'!$M$8:$AE$57,0,MATCH(CONCATENATE($J402,L$6),'State Landscape Data'!$M$6:$AE$6,0)),'State Landscape Data'!$B$8:$B$57,$C402,'State Landscape Data'!$C$8:$C$57,$D402))</f>
        <v>-</v>
      </c>
      <c r="M402" s="43" t="str">
        <f>IF(ISNA(SUMIFS(INDEX('State Landscape Data'!$M$8:$AE$57,0,MATCH(CONCATENATE($J402,M$6),'State Landscape Data'!$M$6:$AE$6,0)),'State Landscape Data'!$B$8:$B$57,$C402,'State Landscape Data'!$C$8:$C$57,$D402)),"-",SUMIFS(INDEX('State Landscape Data'!$M$8:$AE$57,0,MATCH(CONCATENATE($J402,M$6),'State Landscape Data'!$M$6:$AE$6,0)),'State Landscape Data'!$B$8:$B$57,$C402,'State Landscape Data'!$C$8:$C$57,$D402))</f>
        <v>-</v>
      </c>
      <c r="N402" s="154">
        <f>IF(ISNA(SUMIFS(INDEX('State Landscape Data'!$M$8:$AE$57,0,MATCH(CONCATENATE($J402,N$6),'State Landscape Data'!$M$6:$AE$6,0)),'State Landscape Data'!$B$8:$B$57,$C402,'State Landscape Data'!$C$8:$C$57,$D402)),"-",SUMIFS(INDEX('State Landscape Data'!$M$8:$AE$57,0,MATCH(CONCATENATE($J402,N$6),'State Landscape Data'!$M$6:$AE$6,0)),'State Landscape Data'!$B$8:$B$57,$C402,'State Landscape Data'!$C$8:$C$57,$D402))</f>
        <v>0</v>
      </c>
    </row>
    <row r="403" spans="2:14" x14ac:dyDescent="0.35">
      <c r="B403" s="37" t="s">
        <v>80</v>
      </c>
      <c r="C403" s="38" t="str">
        <f>IF(ISBLANK('State Landscape Data'!$B$52),"-",'State Landscape Data'!$B$52)</f>
        <v>-</v>
      </c>
      <c r="D403" s="38" t="str">
        <f>IF(ISBLANK('State Landscape Data'!$C$52),"-",'State Landscape Data'!$C$52)</f>
        <v>-</v>
      </c>
      <c r="E403" s="38" t="str">
        <f>IF(ISBLANK('State Landscape Data'!$D$52),"-",'State Landscape Data'!$D$52)</f>
        <v>-</v>
      </c>
      <c r="F403" s="38" t="str">
        <f>IF(ISBLANK('State Landscape Data'!$E$52),"-",'State Landscape Data'!$E$52)</f>
        <v>-</v>
      </c>
      <c r="G403" s="38" t="str">
        <f>IF(ISBLANK('State Landscape Data'!$F$52),"-",'State Landscape Data'!$F$52)</f>
        <v>-</v>
      </c>
      <c r="H403" s="38" t="s">
        <v>64</v>
      </c>
      <c r="I403" s="38" t="s">
        <v>64</v>
      </c>
      <c r="J403" s="38" t="str">
        <f t="shared" si="40"/>
        <v>BaselineBaseline</v>
      </c>
      <c r="K403" s="38" t="str">
        <f>IF(ISBLANK('State Landscape Data'!$K$52),"-",'State Landscape Data'!$K$52)</f>
        <v>-</v>
      </c>
      <c r="L403" s="43">
        <f>IF(ISNA(SUMIFS(INDEX('State Landscape Data'!$M$8:$AE$57,0,MATCH(CONCATENATE($J403,L$6),'State Landscape Data'!$M$6:$AE$6,0)),'State Landscape Data'!$B$8:$B$57,$C403,'State Landscape Data'!$C$8:$C$57,$D403)),"-",SUMIFS(INDEX('State Landscape Data'!$M$8:$AE$57,0,MATCH(CONCATENATE($J403,L$6),'State Landscape Data'!$M$6:$AE$6,0)),'State Landscape Data'!$B$8:$B$57,$C403,'State Landscape Data'!$C$8:$C$57,$D403))</f>
        <v>0</v>
      </c>
      <c r="M403" s="43">
        <f>IF(ISNA(SUMIFS(INDEX('State Landscape Data'!$M$8:$AE$57,0,MATCH(CONCATENATE($J403,M$6),'State Landscape Data'!$M$6:$AE$6,0)),'State Landscape Data'!$B$8:$B$57,$C403,'State Landscape Data'!$C$8:$C$57,$D403)),"-",SUMIFS(INDEX('State Landscape Data'!$M$8:$AE$57,0,MATCH(CONCATENATE($J403,M$6),'State Landscape Data'!$M$6:$AE$6,0)),'State Landscape Data'!$B$8:$B$57,$C403,'State Landscape Data'!$C$8:$C$57,$D403))</f>
        <v>0</v>
      </c>
      <c r="N403" s="154">
        <f>IF(ISNA(SUMIFS(INDEX('State Landscape Data'!$M$8:$AE$57,0,MATCH(CONCATENATE($J403,N$6),'State Landscape Data'!$M$6:$AE$6,0)),'State Landscape Data'!$B$8:$B$57,$C403,'State Landscape Data'!$C$8:$C$57,$D403)),"-",SUMIFS(INDEX('State Landscape Data'!$M$8:$AE$57,0,MATCH(CONCATENATE($J403,N$6),'State Landscape Data'!$M$6:$AE$6,0)),'State Landscape Data'!$B$8:$B$57,$C403,'State Landscape Data'!$C$8:$C$57,$D403))</f>
        <v>0</v>
      </c>
    </row>
    <row r="404" spans="2:14" x14ac:dyDescent="0.35">
      <c r="B404" s="37" t="s">
        <v>80</v>
      </c>
      <c r="C404" s="38" t="str">
        <f>IF(ISBLANK('State Landscape Data'!$B$52),"-",'State Landscape Data'!$B$52)</f>
        <v>-</v>
      </c>
      <c r="D404" s="38" t="str">
        <f>IF(ISBLANK('State Landscape Data'!$C$52),"-",'State Landscape Data'!$C$52)</f>
        <v>-</v>
      </c>
      <c r="E404" s="38" t="str">
        <f>IF(ISBLANK('State Landscape Data'!$D$52),"-",'State Landscape Data'!$D$52)</f>
        <v>-</v>
      </c>
      <c r="F404" s="38" t="str">
        <f>IF(ISBLANK('State Landscape Data'!$E$52),"-",'State Landscape Data'!$E$52)</f>
        <v>-</v>
      </c>
      <c r="G404" s="38" t="str">
        <f>IF(ISBLANK('State Landscape Data'!$F$52),"-",'State Landscape Data'!$F$52)</f>
        <v>-</v>
      </c>
      <c r="H404" s="38">
        <v>1</v>
      </c>
      <c r="I404" s="38">
        <v>5</v>
      </c>
      <c r="J404" s="38" t="str">
        <f t="shared" si="40"/>
        <v>15</v>
      </c>
      <c r="K404" s="38" t="str">
        <f>IF(ISBLANK('State Landscape Data'!$K$52),"-",'State Landscape Data'!$K$52)</f>
        <v>-</v>
      </c>
      <c r="L404" s="43">
        <f>IF(ISNA(SUMIFS(INDEX('State Landscape Data'!$M$8:$AE$57,0,MATCH(CONCATENATE($J404,L$6),'State Landscape Data'!$M$6:$AE$6,0)),'State Landscape Data'!$B$8:$B$57,$C404,'State Landscape Data'!$C$8:$C$57,$D404)),"-",SUMIFS(INDEX('State Landscape Data'!$M$8:$AE$57,0,MATCH(CONCATENATE($J404,L$6),'State Landscape Data'!$M$6:$AE$6,0)),'State Landscape Data'!$B$8:$B$57,$C404,'State Landscape Data'!$C$8:$C$57,$D404))</f>
        <v>0</v>
      </c>
      <c r="M404" s="43">
        <f>IF(ISNA(SUMIFS(INDEX('State Landscape Data'!$M$8:$AE$57,0,MATCH(CONCATENATE($J404,M$6),'State Landscape Data'!$M$6:$AE$6,0)),'State Landscape Data'!$B$8:$B$57,$C404,'State Landscape Data'!$C$8:$C$57,$D404)),"-",SUMIFS(INDEX('State Landscape Data'!$M$8:$AE$57,0,MATCH(CONCATENATE($J404,M$6),'State Landscape Data'!$M$6:$AE$6,0)),'State Landscape Data'!$B$8:$B$57,$C404,'State Landscape Data'!$C$8:$C$57,$D404))</f>
        <v>0</v>
      </c>
      <c r="N404" s="154">
        <f>IF(ISNA(SUMIFS(INDEX('State Landscape Data'!$M$8:$AE$57,0,MATCH(CONCATENATE($J404,N$6),'State Landscape Data'!$M$6:$AE$6,0)),'State Landscape Data'!$B$8:$B$57,$C404,'State Landscape Data'!$C$8:$C$57,$D404)),"-",SUMIFS(INDEX('State Landscape Data'!$M$8:$AE$57,0,MATCH(CONCATENATE($J404,N$6),'State Landscape Data'!$M$6:$AE$6,0)),'State Landscape Data'!$B$8:$B$57,$C404,'State Landscape Data'!$C$8:$C$57,$D404))</f>
        <v>0</v>
      </c>
    </row>
    <row r="405" spans="2:14" x14ac:dyDescent="0.35">
      <c r="B405" s="37" t="s">
        <v>80</v>
      </c>
      <c r="C405" s="38" t="str">
        <f>IF(ISBLANK('State Landscape Data'!$B$52),"-",'State Landscape Data'!$B$52)</f>
        <v>-</v>
      </c>
      <c r="D405" s="38" t="str">
        <f>IF(ISBLANK('State Landscape Data'!$C$52),"-",'State Landscape Data'!$C$52)</f>
        <v>-</v>
      </c>
      <c r="E405" s="38" t="str">
        <f>IF(ISBLANK('State Landscape Data'!$D$52),"-",'State Landscape Data'!$D$52)</f>
        <v>-</v>
      </c>
      <c r="F405" s="38" t="str">
        <f>IF(ISBLANK('State Landscape Data'!$E$52),"-",'State Landscape Data'!$E$52)</f>
        <v>-</v>
      </c>
      <c r="G405" s="38" t="str">
        <f>IF(ISBLANK('State Landscape Data'!$F$52),"-",'State Landscape Data'!$F$52)</f>
        <v>-</v>
      </c>
      <c r="H405" s="38">
        <v>1</v>
      </c>
      <c r="I405" s="38" t="s">
        <v>65</v>
      </c>
      <c r="J405" s="38" t="str">
        <f t="shared" si="40"/>
        <v>1Goal</v>
      </c>
      <c r="K405" s="38" t="str">
        <f>IF(ISBLANK('State Landscape Data'!$K$52),"-",'State Landscape Data'!$K$52)</f>
        <v>-</v>
      </c>
      <c r="L405" s="43" t="str">
        <f>IF(ISNA(SUMIFS(INDEX('State Landscape Data'!$M$8:$AE$57,0,MATCH(CONCATENATE($J405,L$6),'State Landscape Data'!$M$6:$AE$6,0)),'State Landscape Data'!$B$8:$B$57,$C405,'State Landscape Data'!$C$8:$C$57,$D405)),"-",SUMIFS(INDEX('State Landscape Data'!$M$8:$AE$57,0,MATCH(CONCATENATE($J405,L$6),'State Landscape Data'!$M$6:$AE$6,0)),'State Landscape Data'!$B$8:$B$57,$C405,'State Landscape Data'!$C$8:$C$57,$D405))</f>
        <v>-</v>
      </c>
      <c r="M405" s="43" t="str">
        <f>IF(ISNA(SUMIFS(INDEX('State Landscape Data'!$M$8:$AE$57,0,MATCH(CONCATENATE($J405,M$6),'State Landscape Data'!$M$6:$AE$6,0)),'State Landscape Data'!$B$8:$B$57,$C405,'State Landscape Data'!$C$8:$C$57,$D405)),"-",SUMIFS(INDEX('State Landscape Data'!$M$8:$AE$57,0,MATCH(CONCATENATE($J405,M$6),'State Landscape Data'!$M$6:$AE$6,0)),'State Landscape Data'!$B$8:$B$57,$C405,'State Landscape Data'!$C$8:$C$57,$D405))</f>
        <v>-</v>
      </c>
      <c r="N405" s="154">
        <f>IF(ISNA(SUMIFS(INDEX('State Landscape Data'!$M$8:$AE$57,0,MATCH(CONCATENATE($J405,N$6),'State Landscape Data'!$M$6:$AE$6,0)),'State Landscape Data'!$B$8:$B$57,$C405,'State Landscape Data'!$C$8:$C$57,$D405)),"-",SUMIFS(INDEX('State Landscape Data'!$M$8:$AE$57,0,MATCH(CONCATENATE($J405,N$6),'State Landscape Data'!$M$6:$AE$6,0)),'State Landscape Data'!$B$8:$B$57,$C405,'State Landscape Data'!$C$8:$C$57,$D405))</f>
        <v>0</v>
      </c>
    </row>
    <row r="406" spans="2:14" x14ac:dyDescent="0.35">
      <c r="B406" s="37" t="s">
        <v>80</v>
      </c>
      <c r="C406" s="38" t="str">
        <f>IF(ISBLANK('State Landscape Data'!$B$52),"-",'State Landscape Data'!$B$52)</f>
        <v>-</v>
      </c>
      <c r="D406" s="38" t="str">
        <f>IF(ISBLANK('State Landscape Data'!$C$52),"-",'State Landscape Data'!$C$52)</f>
        <v>-</v>
      </c>
      <c r="E406" s="38" t="str">
        <f>IF(ISBLANK('State Landscape Data'!$D$52),"-",'State Landscape Data'!$D$52)</f>
        <v>-</v>
      </c>
      <c r="F406" s="38" t="str">
        <f>IF(ISBLANK('State Landscape Data'!$E$52),"-",'State Landscape Data'!$E$52)</f>
        <v>-</v>
      </c>
      <c r="G406" s="38" t="str">
        <f>IF(ISBLANK('State Landscape Data'!$F$52),"-",'State Landscape Data'!$F$52)</f>
        <v>-</v>
      </c>
      <c r="H406" s="38">
        <v>2</v>
      </c>
      <c r="I406" s="38">
        <v>5</v>
      </c>
      <c r="J406" s="38" t="str">
        <f t="shared" si="40"/>
        <v>25</v>
      </c>
      <c r="K406" s="38" t="str">
        <f>IF(ISBLANK('State Landscape Data'!$K$52),"-",'State Landscape Data'!$K$52)</f>
        <v>-</v>
      </c>
      <c r="L406" s="43">
        <f>IF(ISNA(SUMIFS(INDEX('State Landscape Data'!$M$8:$AE$57,0,MATCH(CONCATENATE($J406,L$6),'State Landscape Data'!$M$6:$AE$6,0)),'State Landscape Data'!$B$8:$B$57,$C406,'State Landscape Data'!$C$8:$C$57,$D406)),"-",SUMIFS(INDEX('State Landscape Data'!$M$8:$AE$57,0,MATCH(CONCATENATE($J406,L$6),'State Landscape Data'!$M$6:$AE$6,0)),'State Landscape Data'!$B$8:$B$57,$C406,'State Landscape Data'!$C$8:$C$57,$D406))</f>
        <v>0</v>
      </c>
      <c r="M406" s="43">
        <f>IF(ISNA(SUMIFS(INDEX('State Landscape Data'!$M$8:$AE$57,0,MATCH(CONCATENATE($J406,M$6),'State Landscape Data'!$M$6:$AE$6,0)),'State Landscape Data'!$B$8:$B$57,$C406,'State Landscape Data'!$C$8:$C$57,$D406)),"-",SUMIFS(INDEX('State Landscape Data'!$M$8:$AE$57,0,MATCH(CONCATENATE($J406,M$6),'State Landscape Data'!$M$6:$AE$6,0)),'State Landscape Data'!$B$8:$B$57,$C406,'State Landscape Data'!$C$8:$C$57,$D406))</f>
        <v>0</v>
      </c>
      <c r="N406" s="154">
        <f>IF(ISNA(SUMIFS(INDEX('State Landscape Data'!$M$8:$AE$57,0,MATCH(CONCATENATE($J406,N$6),'State Landscape Data'!$M$6:$AE$6,0)),'State Landscape Data'!$B$8:$B$57,$C406,'State Landscape Data'!$C$8:$C$57,$D406)),"-",SUMIFS(INDEX('State Landscape Data'!$M$8:$AE$57,0,MATCH(CONCATENATE($J406,N$6),'State Landscape Data'!$M$6:$AE$6,0)),'State Landscape Data'!$B$8:$B$57,$C406,'State Landscape Data'!$C$8:$C$57,$D406))</f>
        <v>0</v>
      </c>
    </row>
    <row r="407" spans="2:14" x14ac:dyDescent="0.35">
      <c r="B407" s="37" t="s">
        <v>80</v>
      </c>
      <c r="C407" s="38" t="str">
        <f>IF(ISBLANK('State Landscape Data'!$B$52),"-",'State Landscape Data'!$B$52)</f>
        <v>-</v>
      </c>
      <c r="D407" s="38" t="str">
        <f>IF(ISBLANK('State Landscape Data'!$C$52),"-",'State Landscape Data'!$C$52)</f>
        <v>-</v>
      </c>
      <c r="E407" s="38" t="str">
        <f>IF(ISBLANK('State Landscape Data'!$D$52),"-",'State Landscape Data'!$D$52)</f>
        <v>-</v>
      </c>
      <c r="F407" s="38" t="str">
        <f>IF(ISBLANK('State Landscape Data'!$E$52),"-",'State Landscape Data'!$E$52)</f>
        <v>-</v>
      </c>
      <c r="G407" s="38" t="str">
        <f>IF(ISBLANK('State Landscape Data'!$F$52),"-",'State Landscape Data'!$F$52)</f>
        <v>-</v>
      </c>
      <c r="H407" s="38">
        <v>2</v>
      </c>
      <c r="I407" s="38" t="s">
        <v>65</v>
      </c>
      <c r="J407" s="38" t="str">
        <f t="shared" si="40"/>
        <v>2Goal</v>
      </c>
      <c r="K407" s="38" t="str">
        <f>IF(ISBLANK('State Landscape Data'!$K$52),"-",'State Landscape Data'!$K$52)</f>
        <v>-</v>
      </c>
      <c r="L407" s="43" t="str">
        <f>IF(ISNA(SUMIFS(INDEX('State Landscape Data'!$M$8:$AE$57,0,MATCH(CONCATENATE($J407,L$6),'State Landscape Data'!$M$6:$AE$6,0)),'State Landscape Data'!$B$8:$B$57,$C407,'State Landscape Data'!$C$8:$C$57,$D407)),"-",SUMIFS(INDEX('State Landscape Data'!$M$8:$AE$57,0,MATCH(CONCATENATE($J407,L$6),'State Landscape Data'!$M$6:$AE$6,0)),'State Landscape Data'!$B$8:$B$57,$C407,'State Landscape Data'!$C$8:$C$57,$D407))</f>
        <v>-</v>
      </c>
      <c r="M407" s="43" t="str">
        <f>IF(ISNA(SUMIFS(INDEX('State Landscape Data'!$M$8:$AE$57,0,MATCH(CONCATENATE($J407,M$6),'State Landscape Data'!$M$6:$AE$6,0)),'State Landscape Data'!$B$8:$B$57,$C407,'State Landscape Data'!$C$8:$C$57,$D407)),"-",SUMIFS(INDEX('State Landscape Data'!$M$8:$AE$57,0,MATCH(CONCATENATE($J407,M$6),'State Landscape Data'!$M$6:$AE$6,0)),'State Landscape Data'!$B$8:$B$57,$C407,'State Landscape Data'!$C$8:$C$57,$D407))</f>
        <v>-</v>
      </c>
      <c r="N407" s="154">
        <f>IF(ISNA(SUMIFS(INDEX('State Landscape Data'!$M$8:$AE$57,0,MATCH(CONCATENATE($J407,N$6),'State Landscape Data'!$M$6:$AE$6,0)),'State Landscape Data'!$B$8:$B$57,$C407,'State Landscape Data'!$C$8:$C$57,$D407)),"-",SUMIFS(INDEX('State Landscape Data'!$M$8:$AE$57,0,MATCH(CONCATENATE($J407,N$6),'State Landscape Data'!$M$6:$AE$6,0)),'State Landscape Data'!$B$8:$B$57,$C407,'State Landscape Data'!$C$8:$C$57,$D407))</f>
        <v>0</v>
      </c>
    </row>
    <row r="408" spans="2:14" x14ac:dyDescent="0.35">
      <c r="B408" s="37" t="s">
        <v>80</v>
      </c>
      <c r="C408" s="38" t="str">
        <f>IF(ISBLANK('State Landscape Data'!$B$52),"-",'State Landscape Data'!$B$52)</f>
        <v>-</v>
      </c>
      <c r="D408" s="38" t="str">
        <f>IF(ISBLANK('State Landscape Data'!$C$52),"-",'State Landscape Data'!$C$52)</f>
        <v>-</v>
      </c>
      <c r="E408" s="38" t="str">
        <f>IF(ISBLANK('State Landscape Data'!$D$52),"-",'State Landscape Data'!$D$52)</f>
        <v>-</v>
      </c>
      <c r="F408" s="38" t="str">
        <f>IF(ISBLANK('State Landscape Data'!$E$52),"-",'State Landscape Data'!$E$52)</f>
        <v>-</v>
      </c>
      <c r="G408" s="38" t="str">
        <f>IF(ISBLANK('State Landscape Data'!$F$52),"-",'State Landscape Data'!$F$52)</f>
        <v>-</v>
      </c>
      <c r="H408" s="38">
        <v>3</v>
      </c>
      <c r="I408" s="38">
        <v>5</v>
      </c>
      <c r="J408" s="38" t="str">
        <f t="shared" si="40"/>
        <v>35</v>
      </c>
      <c r="K408" s="38" t="str">
        <f>IF(ISBLANK('State Landscape Data'!$K$52),"-",'State Landscape Data'!$K$52)</f>
        <v>-</v>
      </c>
      <c r="L408" s="43">
        <f>IF(ISNA(SUMIFS(INDEX('State Landscape Data'!$M$8:$AE$57,0,MATCH(CONCATENATE($J408,L$6),'State Landscape Data'!$M$6:$AE$6,0)),'State Landscape Data'!$B$8:$B$57,$C408,'State Landscape Data'!$C$8:$C$57,$D408)),"-",SUMIFS(INDEX('State Landscape Data'!$M$8:$AE$57,0,MATCH(CONCATENATE($J408,L$6),'State Landscape Data'!$M$6:$AE$6,0)),'State Landscape Data'!$B$8:$B$57,$C408,'State Landscape Data'!$C$8:$C$57,$D408))</f>
        <v>0</v>
      </c>
      <c r="M408" s="43">
        <f>IF(ISNA(SUMIFS(INDEX('State Landscape Data'!$M$8:$AE$57,0,MATCH(CONCATENATE($J408,M$6),'State Landscape Data'!$M$6:$AE$6,0)),'State Landscape Data'!$B$8:$B$57,$C408,'State Landscape Data'!$C$8:$C$57,$D408)),"-",SUMIFS(INDEX('State Landscape Data'!$M$8:$AE$57,0,MATCH(CONCATENATE($J408,M$6),'State Landscape Data'!$M$6:$AE$6,0)),'State Landscape Data'!$B$8:$B$57,$C408,'State Landscape Data'!$C$8:$C$57,$D408))</f>
        <v>0</v>
      </c>
      <c r="N408" s="154">
        <f>IF(ISNA(SUMIFS(INDEX('State Landscape Data'!$M$8:$AE$57,0,MATCH(CONCATENATE($J408,N$6),'State Landscape Data'!$M$6:$AE$6,0)),'State Landscape Data'!$B$8:$B$57,$C408,'State Landscape Data'!$C$8:$C$57,$D408)),"-",SUMIFS(INDEX('State Landscape Data'!$M$8:$AE$57,0,MATCH(CONCATENATE($J408,N$6),'State Landscape Data'!$M$6:$AE$6,0)),'State Landscape Data'!$B$8:$B$57,$C408,'State Landscape Data'!$C$8:$C$57,$D408))</f>
        <v>0</v>
      </c>
    </row>
    <row r="409" spans="2:14" x14ac:dyDescent="0.35">
      <c r="B409" s="37" t="s">
        <v>80</v>
      </c>
      <c r="C409" s="38" t="str">
        <f>IF(ISBLANK('State Landscape Data'!$B$52),"-",'State Landscape Data'!$B$52)</f>
        <v>-</v>
      </c>
      <c r="D409" s="38" t="str">
        <f>IF(ISBLANK('State Landscape Data'!$C$52),"-",'State Landscape Data'!$C$52)</f>
        <v>-</v>
      </c>
      <c r="E409" s="38" t="str">
        <f>IF(ISBLANK('State Landscape Data'!$D$52),"-",'State Landscape Data'!$D$52)</f>
        <v>-</v>
      </c>
      <c r="F409" s="38" t="str">
        <f>IF(ISBLANK('State Landscape Data'!$E$52),"-",'State Landscape Data'!$E$52)</f>
        <v>-</v>
      </c>
      <c r="G409" s="38" t="str">
        <f>IF(ISBLANK('State Landscape Data'!$F$52),"-",'State Landscape Data'!$F$52)</f>
        <v>-</v>
      </c>
      <c r="H409" s="38">
        <v>3</v>
      </c>
      <c r="I409" s="38" t="s">
        <v>65</v>
      </c>
      <c r="J409" s="38" t="str">
        <f t="shared" si="40"/>
        <v>3Goal</v>
      </c>
      <c r="K409" s="38" t="str">
        <f>IF(ISBLANK('State Landscape Data'!$K$52),"-",'State Landscape Data'!$K$52)</f>
        <v>-</v>
      </c>
      <c r="L409" s="43" t="str">
        <f>IF(ISNA(SUMIFS(INDEX('State Landscape Data'!$M$8:$AE$57,0,MATCH(CONCATENATE($J409,L$6),'State Landscape Data'!$M$6:$AE$6,0)),'State Landscape Data'!$B$8:$B$57,$C409,'State Landscape Data'!$C$8:$C$57,$D409)),"-",SUMIFS(INDEX('State Landscape Data'!$M$8:$AE$57,0,MATCH(CONCATENATE($J409,L$6),'State Landscape Data'!$M$6:$AE$6,0)),'State Landscape Data'!$B$8:$B$57,$C409,'State Landscape Data'!$C$8:$C$57,$D409))</f>
        <v>-</v>
      </c>
      <c r="M409" s="43" t="str">
        <f>IF(ISNA(SUMIFS(INDEX('State Landscape Data'!$M$8:$AE$57,0,MATCH(CONCATENATE($J409,M$6),'State Landscape Data'!$M$6:$AE$6,0)),'State Landscape Data'!$B$8:$B$57,$C409,'State Landscape Data'!$C$8:$C$57,$D409)),"-",SUMIFS(INDEX('State Landscape Data'!$M$8:$AE$57,0,MATCH(CONCATENATE($J409,M$6),'State Landscape Data'!$M$6:$AE$6,0)),'State Landscape Data'!$B$8:$B$57,$C409,'State Landscape Data'!$C$8:$C$57,$D409))</f>
        <v>-</v>
      </c>
      <c r="N409" s="154">
        <f>IF(ISNA(SUMIFS(INDEX('State Landscape Data'!$M$8:$AE$57,0,MATCH(CONCATENATE($J409,N$6),'State Landscape Data'!$M$6:$AE$6,0)),'State Landscape Data'!$B$8:$B$57,$C409,'State Landscape Data'!$C$8:$C$57,$D409)),"-",SUMIFS(INDEX('State Landscape Data'!$M$8:$AE$57,0,MATCH(CONCATENATE($J409,N$6),'State Landscape Data'!$M$6:$AE$6,0)),'State Landscape Data'!$B$8:$B$57,$C409,'State Landscape Data'!$C$8:$C$57,$D409))</f>
        <v>0</v>
      </c>
    </row>
    <row r="410" spans="2:14" x14ac:dyDescent="0.35">
      <c r="B410" s="37" t="s">
        <v>80</v>
      </c>
      <c r="C410" s="38" t="str">
        <f>IF(ISBLANK('State Landscape Data'!$B$52),"-",'State Landscape Data'!$B$52)</f>
        <v>-</v>
      </c>
      <c r="D410" s="38" t="str">
        <f>IF(ISBLANK('State Landscape Data'!$C$52),"-",'State Landscape Data'!$C$52)</f>
        <v>-</v>
      </c>
      <c r="E410" s="38" t="str">
        <f>IF(ISBLANK('State Landscape Data'!$D$52),"-",'State Landscape Data'!$D$52)</f>
        <v>-</v>
      </c>
      <c r="F410" s="38" t="str">
        <f>IF(ISBLANK('State Landscape Data'!$E$52),"-",'State Landscape Data'!$E$52)</f>
        <v>-</v>
      </c>
      <c r="G410" s="38" t="str">
        <f>IF(ISBLANK('State Landscape Data'!$F$52),"-",'State Landscape Data'!$F$52)</f>
        <v>-</v>
      </c>
      <c r="H410" s="38">
        <v>4</v>
      </c>
      <c r="I410" s="38">
        <v>5</v>
      </c>
      <c r="J410" s="38" t="str">
        <f t="shared" ref="J410:J411" si="49">CONCATENATE(H410,I410)</f>
        <v>45</v>
      </c>
      <c r="K410" s="38" t="str">
        <f>IF(ISBLANK('State Landscape Data'!$K$52),"-",'State Landscape Data'!$K$52)</f>
        <v>-</v>
      </c>
      <c r="L410" s="43">
        <f>IF(ISNA(SUMIFS(INDEX('State Landscape Data'!$M$8:$AE$57,0,MATCH(CONCATENATE($J410,L$6),'State Landscape Data'!$M$6:$AE$6,0)),'State Landscape Data'!$B$8:$B$57,$C410,'State Landscape Data'!$C$8:$C$57,$D410)),"-",SUMIFS(INDEX('State Landscape Data'!$M$8:$AE$57,0,MATCH(CONCATENATE($J410,L$6),'State Landscape Data'!$M$6:$AE$6,0)),'State Landscape Data'!$B$8:$B$57,$C410,'State Landscape Data'!$C$8:$C$57,$D410))</f>
        <v>0</v>
      </c>
      <c r="M410" s="43">
        <f>IF(ISNA(SUMIFS(INDEX('State Landscape Data'!$M$8:$AE$57,0,MATCH(CONCATENATE($J410,M$6),'State Landscape Data'!$M$6:$AE$6,0)),'State Landscape Data'!$B$8:$B$57,$C410,'State Landscape Data'!$C$8:$C$57,$D410)),"-",SUMIFS(INDEX('State Landscape Data'!$M$8:$AE$57,0,MATCH(CONCATENATE($J410,M$6),'State Landscape Data'!$M$6:$AE$6,0)),'State Landscape Data'!$B$8:$B$57,$C410,'State Landscape Data'!$C$8:$C$57,$D410))</f>
        <v>0</v>
      </c>
      <c r="N410" s="154">
        <f>IF(ISNA(SUMIFS(INDEX('State Landscape Data'!$M$8:$AE$57,0,MATCH(CONCATENATE($J410,N$6),'State Landscape Data'!$M$6:$AE$6,0)),'State Landscape Data'!$B$8:$B$57,$C410,'State Landscape Data'!$C$8:$C$57,$D410)),"-",SUMIFS(INDEX('State Landscape Data'!$M$8:$AE$57,0,MATCH(CONCATENATE($J410,N$6),'State Landscape Data'!$M$6:$AE$6,0)),'State Landscape Data'!$B$8:$B$57,$C410,'State Landscape Data'!$C$8:$C$57,$D410))</f>
        <v>0</v>
      </c>
    </row>
    <row r="411" spans="2:14" x14ac:dyDescent="0.35">
      <c r="B411" s="37" t="s">
        <v>80</v>
      </c>
      <c r="C411" s="38" t="str">
        <f>IF(ISBLANK('State Landscape Data'!$B$52),"-",'State Landscape Data'!$B$52)</f>
        <v>-</v>
      </c>
      <c r="D411" s="38" t="str">
        <f>IF(ISBLANK('State Landscape Data'!$C$52),"-",'State Landscape Data'!$C$52)</f>
        <v>-</v>
      </c>
      <c r="E411" s="38" t="str">
        <f>IF(ISBLANK('State Landscape Data'!$D$52),"-",'State Landscape Data'!$D$52)</f>
        <v>-</v>
      </c>
      <c r="F411" s="38" t="str">
        <f>IF(ISBLANK('State Landscape Data'!$E$52),"-",'State Landscape Data'!$E$52)</f>
        <v>-</v>
      </c>
      <c r="G411" s="38" t="str">
        <f>IF(ISBLANK('State Landscape Data'!$F$52),"-",'State Landscape Data'!$F$52)</f>
        <v>-</v>
      </c>
      <c r="H411" s="38">
        <v>4</v>
      </c>
      <c r="I411" s="38" t="s">
        <v>65</v>
      </c>
      <c r="J411" s="38" t="str">
        <f t="shared" si="49"/>
        <v>4Goal</v>
      </c>
      <c r="K411" s="38" t="str">
        <f>IF(ISBLANK('State Landscape Data'!$K$52),"-",'State Landscape Data'!$K$52)</f>
        <v>-</v>
      </c>
      <c r="L411" s="43" t="str">
        <f>IF(ISNA(SUMIFS(INDEX('State Landscape Data'!$M$8:$AE$57,0,MATCH(CONCATENATE($J411,L$6),'State Landscape Data'!$M$6:$AE$6,0)),'State Landscape Data'!$B$8:$B$57,$C411,'State Landscape Data'!$C$8:$C$57,$D411)),"-",SUMIFS(INDEX('State Landscape Data'!$M$8:$AE$57,0,MATCH(CONCATENATE($J411,L$6),'State Landscape Data'!$M$6:$AE$6,0)),'State Landscape Data'!$B$8:$B$57,$C411,'State Landscape Data'!$C$8:$C$57,$D411))</f>
        <v>-</v>
      </c>
      <c r="M411" s="43" t="str">
        <f>IF(ISNA(SUMIFS(INDEX('State Landscape Data'!$M$8:$AE$57,0,MATCH(CONCATENATE($J411,M$6),'State Landscape Data'!$M$6:$AE$6,0)),'State Landscape Data'!$B$8:$B$57,$C411,'State Landscape Data'!$C$8:$C$57,$D411)),"-",SUMIFS(INDEX('State Landscape Data'!$M$8:$AE$57,0,MATCH(CONCATENATE($J411,M$6),'State Landscape Data'!$M$6:$AE$6,0)),'State Landscape Data'!$B$8:$B$57,$C411,'State Landscape Data'!$C$8:$C$57,$D411))</f>
        <v>-</v>
      </c>
      <c r="N411" s="154">
        <f>IF(ISNA(SUMIFS(INDEX('State Landscape Data'!$M$8:$AE$57,0,MATCH(CONCATENATE($J411,N$6),'State Landscape Data'!$M$6:$AE$6,0)),'State Landscape Data'!$B$8:$B$57,$C411,'State Landscape Data'!$C$8:$C$57,$D411)),"-",SUMIFS(INDEX('State Landscape Data'!$M$8:$AE$57,0,MATCH(CONCATENATE($J411,N$6),'State Landscape Data'!$M$6:$AE$6,0)),'State Landscape Data'!$B$8:$B$57,$C411,'State Landscape Data'!$C$8:$C$57,$D411))</f>
        <v>0</v>
      </c>
    </row>
    <row r="412" spans="2:14" x14ac:dyDescent="0.35">
      <c r="B412" s="37" t="s">
        <v>80</v>
      </c>
      <c r="C412" s="38" t="str">
        <f>IF(ISBLANK('State Landscape Data'!$B$53),"-",'State Landscape Data'!$B$53)</f>
        <v>-</v>
      </c>
      <c r="D412" s="38" t="str">
        <f>IF(ISBLANK('State Landscape Data'!$C$53),"-",'State Landscape Data'!$C$53)</f>
        <v>-</v>
      </c>
      <c r="E412" s="38" t="str">
        <f>IF(ISBLANK('State Landscape Data'!$D$53),"-",'State Landscape Data'!$D$53)</f>
        <v>-</v>
      </c>
      <c r="F412" s="38" t="str">
        <f>IF(ISBLANK('State Landscape Data'!$E$53),"-",'State Landscape Data'!$E$53)</f>
        <v>-</v>
      </c>
      <c r="G412" s="38" t="str">
        <f>IF(ISBLANK('State Landscape Data'!$F$53),"-",'State Landscape Data'!$F$53)</f>
        <v>-</v>
      </c>
      <c r="H412" s="38" t="s">
        <v>64</v>
      </c>
      <c r="I412" s="38" t="s">
        <v>64</v>
      </c>
      <c r="J412" s="38" t="str">
        <f t="shared" si="40"/>
        <v>BaselineBaseline</v>
      </c>
      <c r="K412" s="38" t="str">
        <f>IF(ISBLANK('State Landscape Data'!$K$53),"-",'State Landscape Data'!$K$53)</f>
        <v>-</v>
      </c>
      <c r="L412" s="43">
        <f>IF(ISNA(SUMIFS(INDEX('State Landscape Data'!$M$8:$AE$57,0,MATCH(CONCATENATE($J412,L$6),'State Landscape Data'!$M$6:$AE$6,0)),'State Landscape Data'!$B$8:$B$57,$C412,'State Landscape Data'!$C$8:$C$57,$D412)),"-",SUMIFS(INDEX('State Landscape Data'!$M$8:$AE$57,0,MATCH(CONCATENATE($J412,L$6),'State Landscape Data'!$M$6:$AE$6,0)),'State Landscape Data'!$B$8:$B$57,$C412,'State Landscape Data'!$C$8:$C$57,$D412))</f>
        <v>0</v>
      </c>
      <c r="M412" s="43">
        <f>IF(ISNA(SUMIFS(INDEX('State Landscape Data'!$M$8:$AE$57,0,MATCH(CONCATENATE($J412,M$6),'State Landscape Data'!$M$6:$AE$6,0)),'State Landscape Data'!$B$8:$B$57,$C412,'State Landscape Data'!$C$8:$C$57,$D412)),"-",SUMIFS(INDEX('State Landscape Data'!$M$8:$AE$57,0,MATCH(CONCATENATE($J412,M$6),'State Landscape Data'!$M$6:$AE$6,0)),'State Landscape Data'!$B$8:$B$57,$C412,'State Landscape Data'!$C$8:$C$57,$D412))</f>
        <v>0</v>
      </c>
      <c r="N412" s="154">
        <f>IF(ISNA(SUMIFS(INDEX('State Landscape Data'!$M$8:$AE$57,0,MATCH(CONCATENATE($J412,N$6),'State Landscape Data'!$M$6:$AE$6,0)),'State Landscape Data'!$B$8:$B$57,$C412,'State Landscape Data'!$C$8:$C$57,$D412)),"-",SUMIFS(INDEX('State Landscape Data'!$M$8:$AE$57,0,MATCH(CONCATENATE($J412,N$6),'State Landscape Data'!$M$6:$AE$6,0)),'State Landscape Data'!$B$8:$B$57,$C412,'State Landscape Data'!$C$8:$C$57,$D412))</f>
        <v>0</v>
      </c>
    </row>
    <row r="413" spans="2:14" x14ac:dyDescent="0.35">
      <c r="B413" s="37" t="s">
        <v>80</v>
      </c>
      <c r="C413" s="38" t="str">
        <f>IF(ISBLANK('State Landscape Data'!$B$53),"-",'State Landscape Data'!$B$53)</f>
        <v>-</v>
      </c>
      <c r="D413" s="38" t="str">
        <f>IF(ISBLANK('State Landscape Data'!$C$53),"-",'State Landscape Data'!$C$53)</f>
        <v>-</v>
      </c>
      <c r="E413" s="38" t="str">
        <f>IF(ISBLANK('State Landscape Data'!$D$53),"-",'State Landscape Data'!$D$53)</f>
        <v>-</v>
      </c>
      <c r="F413" s="38" t="str">
        <f>IF(ISBLANK('State Landscape Data'!$E$53),"-",'State Landscape Data'!$E$53)</f>
        <v>-</v>
      </c>
      <c r="G413" s="38" t="str">
        <f>IF(ISBLANK('State Landscape Data'!$F$53),"-",'State Landscape Data'!$F$53)</f>
        <v>-</v>
      </c>
      <c r="H413" s="38">
        <v>1</v>
      </c>
      <c r="I413" s="38">
        <v>5</v>
      </c>
      <c r="J413" s="38" t="str">
        <f t="shared" si="40"/>
        <v>15</v>
      </c>
      <c r="K413" s="38" t="str">
        <f>IF(ISBLANK('State Landscape Data'!$K$53),"-",'State Landscape Data'!$K$53)</f>
        <v>-</v>
      </c>
      <c r="L413" s="43">
        <f>IF(ISNA(SUMIFS(INDEX('State Landscape Data'!$M$8:$AE$57,0,MATCH(CONCATENATE($J413,L$6),'State Landscape Data'!$M$6:$AE$6,0)),'State Landscape Data'!$B$8:$B$57,$C413,'State Landscape Data'!$C$8:$C$57,$D413)),"-",SUMIFS(INDEX('State Landscape Data'!$M$8:$AE$57,0,MATCH(CONCATENATE($J413,L$6),'State Landscape Data'!$M$6:$AE$6,0)),'State Landscape Data'!$B$8:$B$57,$C413,'State Landscape Data'!$C$8:$C$57,$D413))</f>
        <v>0</v>
      </c>
      <c r="M413" s="43">
        <f>IF(ISNA(SUMIFS(INDEX('State Landscape Data'!$M$8:$AE$57,0,MATCH(CONCATENATE($J413,M$6),'State Landscape Data'!$M$6:$AE$6,0)),'State Landscape Data'!$B$8:$B$57,$C413,'State Landscape Data'!$C$8:$C$57,$D413)),"-",SUMIFS(INDEX('State Landscape Data'!$M$8:$AE$57,0,MATCH(CONCATENATE($J413,M$6),'State Landscape Data'!$M$6:$AE$6,0)),'State Landscape Data'!$B$8:$B$57,$C413,'State Landscape Data'!$C$8:$C$57,$D413))</f>
        <v>0</v>
      </c>
      <c r="N413" s="154">
        <f>IF(ISNA(SUMIFS(INDEX('State Landscape Data'!$M$8:$AE$57,0,MATCH(CONCATENATE($J413,N$6),'State Landscape Data'!$M$6:$AE$6,0)),'State Landscape Data'!$B$8:$B$57,$C413,'State Landscape Data'!$C$8:$C$57,$D413)),"-",SUMIFS(INDEX('State Landscape Data'!$M$8:$AE$57,0,MATCH(CONCATENATE($J413,N$6),'State Landscape Data'!$M$6:$AE$6,0)),'State Landscape Data'!$B$8:$B$57,$C413,'State Landscape Data'!$C$8:$C$57,$D413))</f>
        <v>0</v>
      </c>
    </row>
    <row r="414" spans="2:14" x14ac:dyDescent="0.35">
      <c r="B414" s="37" t="s">
        <v>80</v>
      </c>
      <c r="C414" s="38" t="str">
        <f>IF(ISBLANK('State Landscape Data'!$B$53),"-",'State Landscape Data'!$B$53)</f>
        <v>-</v>
      </c>
      <c r="D414" s="38" t="str">
        <f>IF(ISBLANK('State Landscape Data'!$C$53),"-",'State Landscape Data'!$C$53)</f>
        <v>-</v>
      </c>
      <c r="E414" s="38" t="str">
        <f>IF(ISBLANK('State Landscape Data'!$D$53),"-",'State Landscape Data'!$D$53)</f>
        <v>-</v>
      </c>
      <c r="F414" s="38" t="str">
        <f>IF(ISBLANK('State Landscape Data'!$E$53),"-",'State Landscape Data'!$E$53)</f>
        <v>-</v>
      </c>
      <c r="G414" s="38" t="str">
        <f>IF(ISBLANK('State Landscape Data'!$F$53),"-",'State Landscape Data'!$F$53)</f>
        <v>-</v>
      </c>
      <c r="H414" s="38">
        <v>1</v>
      </c>
      <c r="I414" s="38" t="s">
        <v>65</v>
      </c>
      <c r="J414" s="38" t="str">
        <f t="shared" si="40"/>
        <v>1Goal</v>
      </c>
      <c r="K414" s="38" t="str">
        <f>IF(ISBLANK('State Landscape Data'!$K$53),"-",'State Landscape Data'!$K$53)</f>
        <v>-</v>
      </c>
      <c r="L414" s="43" t="str">
        <f>IF(ISNA(SUMIFS(INDEX('State Landscape Data'!$M$8:$AE$57,0,MATCH(CONCATENATE($J414,L$6),'State Landscape Data'!$M$6:$AE$6,0)),'State Landscape Data'!$B$8:$B$57,$C414,'State Landscape Data'!$C$8:$C$57,$D414)),"-",SUMIFS(INDEX('State Landscape Data'!$M$8:$AE$57,0,MATCH(CONCATENATE($J414,L$6),'State Landscape Data'!$M$6:$AE$6,0)),'State Landscape Data'!$B$8:$B$57,$C414,'State Landscape Data'!$C$8:$C$57,$D414))</f>
        <v>-</v>
      </c>
      <c r="M414" s="43" t="str">
        <f>IF(ISNA(SUMIFS(INDEX('State Landscape Data'!$M$8:$AE$57,0,MATCH(CONCATENATE($J414,M$6),'State Landscape Data'!$M$6:$AE$6,0)),'State Landscape Data'!$B$8:$B$57,$C414,'State Landscape Data'!$C$8:$C$57,$D414)),"-",SUMIFS(INDEX('State Landscape Data'!$M$8:$AE$57,0,MATCH(CONCATENATE($J414,M$6),'State Landscape Data'!$M$6:$AE$6,0)),'State Landscape Data'!$B$8:$B$57,$C414,'State Landscape Data'!$C$8:$C$57,$D414))</f>
        <v>-</v>
      </c>
      <c r="N414" s="154">
        <f>IF(ISNA(SUMIFS(INDEX('State Landscape Data'!$M$8:$AE$57,0,MATCH(CONCATENATE($J414,N$6),'State Landscape Data'!$M$6:$AE$6,0)),'State Landscape Data'!$B$8:$B$57,$C414,'State Landscape Data'!$C$8:$C$57,$D414)),"-",SUMIFS(INDEX('State Landscape Data'!$M$8:$AE$57,0,MATCH(CONCATENATE($J414,N$6),'State Landscape Data'!$M$6:$AE$6,0)),'State Landscape Data'!$B$8:$B$57,$C414,'State Landscape Data'!$C$8:$C$57,$D414))</f>
        <v>0</v>
      </c>
    </row>
    <row r="415" spans="2:14" x14ac:dyDescent="0.35">
      <c r="B415" s="37" t="s">
        <v>80</v>
      </c>
      <c r="C415" s="38" t="str">
        <f>IF(ISBLANK('State Landscape Data'!$B$53),"-",'State Landscape Data'!$B$53)</f>
        <v>-</v>
      </c>
      <c r="D415" s="38" t="str">
        <f>IF(ISBLANK('State Landscape Data'!$C$53),"-",'State Landscape Data'!$C$53)</f>
        <v>-</v>
      </c>
      <c r="E415" s="38" t="str">
        <f>IF(ISBLANK('State Landscape Data'!$D$53),"-",'State Landscape Data'!$D$53)</f>
        <v>-</v>
      </c>
      <c r="F415" s="38" t="str">
        <f>IF(ISBLANK('State Landscape Data'!$E$53),"-",'State Landscape Data'!$E$53)</f>
        <v>-</v>
      </c>
      <c r="G415" s="38" t="str">
        <f>IF(ISBLANK('State Landscape Data'!$F$53),"-",'State Landscape Data'!$F$53)</f>
        <v>-</v>
      </c>
      <c r="H415" s="38">
        <v>2</v>
      </c>
      <c r="I415" s="38">
        <v>5</v>
      </c>
      <c r="J415" s="38" t="str">
        <f t="shared" si="40"/>
        <v>25</v>
      </c>
      <c r="K415" s="38" t="str">
        <f>IF(ISBLANK('State Landscape Data'!$K$53),"-",'State Landscape Data'!$K$53)</f>
        <v>-</v>
      </c>
      <c r="L415" s="43">
        <f>IF(ISNA(SUMIFS(INDEX('State Landscape Data'!$M$8:$AE$57,0,MATCH(CONCATENATE($J415,L$6),'State Landscape Data'!$M$6:$AE$6,0)),'State Landscape Data'!$B$8:$B$57,$C415,'State Landscape Data'!$C$8:$C$57,$D415)),"-",SUMIFS(INDEX('State Landscape Data'!$M$8:$AE$57,0,MATCH(CONCATENATE($J415,L$6),'State Landscape Data'!$M$6:$AE$6,0)),'State Landscape Data'!$B$8:$B$57,$C415,'State Landscape Data'!$C$8:$C$57,$D415))</f>
        <v>0</v>
      </c>
      <c r="M415" s="43">
        <f>IF(ISNA(SUMIFS(INDEX('State Landscape Data'!$M$8:$AE$57,0,MATCH(CONCATENATE($J415,M$6),'State Landscape Data'!$M$6:$AE$6,0)),'State Landscape Data'!$B$8:$B$57,$C415,'State Landscape Data'!$C$8:$C$57,$D415)),"-",SUMIFS(INDEX('State Landscape Data'!$M$8:$AE$57,0,MATCH(CONCATENATE($J415,M$6),'State Landscape Data'!$M$6:$AE$6,0)),'State Landscape Data'!$B$8:$B$57,$C415,'State Landscape Data'!$C$8:$C$57,$D415))</f>
        <v>0</v>
      </c>
      <c r="N415" s="154">
        <f>IF(ISNA(SUMIFS(INDEX('State Landscape Data'!$M$8:$AE$57,0,MATCH(CONCATENATE($J415,N$6),'State Landscape Data'!$M$6:$AE$6,0)),'State Landscape Data'!$B$8:$B$57,$C415,'State Landscape Data'!$C$8:$C$57,$D415)),"-",SUMIFS(INDEX('State Landscape Data'!$M$8:$AE$57,0,MATCH(CONCATENATE($J415,N$6),'State Landscape Data'!$M$6:$AE$6,0)),'State Landscape Data'!$B$8:$B$57,$C415,'State Landscape Data'!$C$8:$C$57,$D415))</f>
        <v>0</v>
      </c>
    </row>
    <row r="416" spans="2:14" x14ac:dyDescent="0.35">
      <c r="B416" s="37" t="s">
        <v>80</v>
      </c>
      <c r="C416" s="38" t="str">
        <f>IF(ISBLANK('State Landscape Data'!$B$53),"-",'State Landscape Data'!$B$53)</f>
        <v>-</v>
      </c>
      <c r="D416" s="38" t="str">
        <f>IF(ISBLANK('State Landscape Data'!$C$53),"-",'State Landscape Data'!$C$53)</f>
        <v>-</v>
      </c>
      <c r="E416" s="38" t="str">
        <f>IF(ISBLANK('State Landscape Data'!$D$53),"-",'State Landscape Data'!$D$53)</f>
        <v>-</v>
      </c>
      <c r="F416" s="38" t="str">
        <f>IF(ISBLANK('State Landscape Data'!$E$53),"-",'State Landscape Data'!$E$53)</f>
        <v>-</v>
      </c>
      <c r="G416" s="38" t="str">
        <f>IF(ISBLANK('State Landscape Data'!$F$53),"-",'State Landscape Data'!$F$53)</f>
        <v>-</v>
      </c>
      <c r="H416" s="38">
        <v>2</v>
      </c>
      <c r="I416" s="38" t="s">
        <v>65</v>
      </c>
      <c r="J416" s="38" t="str">
        <f t="shared" si="40"/>
        <v>2Goal</v>
      </c>
      <c r="K416" s="38" t="str">
        <f>IF(ISBLANK('State Landscape Data'!$K$53),"-",'State Landscape Data'!$K$53)</f>
        <v>-</v>
      </c>
      <c r="L416" s="43" t="str">
        <f>IF(ISNA(SUMIFS(INDEX('State Landscape Data'!$M$8:$AE$57,0,MATCH(CONCATENATE($J416,L$6),'State Landscape Data'!$M$6:$AE$6,0)),'State Landscape Data'!$B$8:$B$57,$C416,'State Landscape Data'!$C$8:$C$57,$D416)),"-",SUMIFS(INDEX('State Landscape Data'!$M$8:$AE$57,0,MATCH(CONCATENATE($J416,L$6),'State Landscape Data'!$M$6:$AE$6,0)),'State Landscape Data'!$B$8:$B$57,$C416,'State Landscape Data'!$C$8:$C$57,$D416))</f>
        <v>-</v>
      </c>
      <c r="M416" s="43" t="str">
        <f>IF(ISNA(SUMIFS(INDEX('State Landscape Data'!$M$8:$AE$57,0,MATCH(CONCATENATE($J416,M$6),'State Landscape Data'!$M$6:$AE$6,0)),'State Landscape Data'!$B$8:$B$57,$C416,'State Landscape Data'!$C$8:$C$57,$D416)),"-",SUMIFS(INDEX('State Landscape Data'!$M$8:$AE$57,0,MATCH(CONCATENATE($J416,M$6),'State Landscape Data'!$M$6:$AE$6,0)),'State Landscape Data'!$B$8:$B$57,$C416,'State Landscape Data'!$C$8:$C$57,$D416))</f>
        <v>-</v>
      </c>
      <c r="N416" s="154">
        <f>IF(ISNA(SUMIFS(INDEX('State Landscape Data'!$M$8:$AE$57,0,MATCH(CONCATENATE($J416,N$6),'State Landscape Data'!$M$6:$AE$6,0)),'State Landscape Data'!$B$8:$B$57,$C416,'State Landscape Data'!$C$8:$C$57,$D416)),"-",SUMIFS(INDEX('State Landscape Data'!$M$8:$AE$57,0,MATCH(CONCATENATE($J416,N$6),'State Landscape Data'!$M$6:$AE$6,0)),'State Landscape Data'!$B$8:$B$57,$C416,'State Landscape Data'!$C$8:$C$57,$D416))</f>
        <v>0</v>
      </c>
    </row>
    <row r="417" spans="2:14" x14ac:dyDescent="0.35">
      <c r="B417" s="37" t="s">
        <v>80</v>
      </c>
      <c r="C417" s="38" t="str">
        <f>IF(ISBLANK('State Landscape Data'!$B$53),"-",'State Landscape Data'!$B$53)</f>
        <v>-</v>
      </c>
      <c r="D417" s="38" t="str">
        <f>IF(ISBLANK('State Landscape Data'!$C$53),"-",'State Landscape Data'!$C$53)</f>
        <v>-</v>
      </c>
      <c r="E417" s="38" t="str">
        <f>IF(ISBLANK('State Landscape Data'!$D$53),"-",'State Landscape Data'!$D$53)</f>
        <v>-</v>
      </c>
      <c r="F417" s="38" t="str">
        <f>IF(ISBLANK('State Landscape Data'!$E$53),"-",'State Landscape Data'!$E$53)</f>
        <v>-</v>
      </c>
      <c r="G417" s="38" t="str">
        <f>IF(ISBLANK('State Landscape Data'!$F$53),"-",'State Landscape Data'!$F$53)</f>
        <v>-</v>
      </c>
      <c r="H417" s="38">
        <v>3</v>
      </c>
      <c r="I417" s="38">
        <v>5</v>
      </c>
      <c r="J417" s="38" t="str">
        <f t="shared" si="40"/>
        <v>35</v>
      </c>
      <c r="K417" s="38" t="str">
        <f>IF(ISBLANK('State Landscape Data'!$K$53),"-",'State Landscape Data'!$K$53)</f>
        <v>-</v>
      </c>
      <c r="L417" s="43">
        <f>IF(ISNA(SUMIFS(INDEX('State Landscape Data'!$M$8:$AE$57,0,MATCH(CONCATENATE($J417,L$6),'State Landscape Data'!$M$6:$AE$6,0)),'State Landscape Data'!$B$8:$B$57,$C417,'State Landscape Data'!$C$8:$C$57,$D417)),"-",SUMIFS(INDEX('State Landscape Data'!$M$8:$AE$57,0,MATCH(CONCATENATE($J417,L$6),'State Landscape Data'!$M$6:$AE$6,0)),'State Landscape Data'!$B$8:$B$57,$C417,'State Landscape Data'!$C$8:$C$57,$D417))</f>
        <v>0</v>
      </c>
      <c r="M417" s="43">
        <f>IF(ISNA(SUMIFS(INDEX('State Landscape Data'!$M$8:$AE$57,0,MATCH(CONCATENATE($J417,M$6),'State Landscape Data'!$M$6:$AE$6,0)),'State Landscape Data'!$B$8:$B$57,$C417,'State Landscape Data'!$C$8:$C$57,$D417)),"-",SUMIFS(INDEX('State Landscape Data'!$M$8:$AE$57,0,MATCH(CONCATENATE($J417,M$6),'State Landscape Data'!$M$6:$AE$6,0)),'State Landscape Data'!$B$8:$B$57,$C417,'State Landscape Data'!$C$8:$C$57,$D417))</f>
        <v>0</v>
      </c>
      <c r="N417" s="154">
        <f>IF(ISNA(SUMIFS(INDEX('State Landscape Data'!$M$8:$AE$57,0,MATCH(CONCATENATE($J417,N$6),'State Landscape Data'!$M$6:$AE$6,0)),'State Landscape Data'!$B$8:$B$57,$C417,'State Landscape Data'!$C$8:$C$57,$D417)),"-",SUMIFS(INDEX('State Landscape Data'!$M$8:$AE$57,0,MATCH(CONCATENATE($J417,N$6),'State Landscape Data'!$M$6:$AE$6,0)),'State Landscape Data'!$B$8:$B$57,$C417,'State Landscape Data'!$C$8:$C$57,$D417))</f>
        <v>0</v>
      </c>
    </row>
    <row r="418" spans="2:14" x14ac:dyDescent="0.35">
      <c r="B418" s="37" t="s">
        <v>80</v>
      </c>
      <c r="C418" s="38" t="str">
        <f>IF(ISBLANK('State Landscape Data'!$B$53),"-",'State Landscape Data'!$B$53)</f>
        <v>-</v>
      </c>
      <c r="D418" s="38" t="str">
        <f>IF(ISBLANK('State Landscape Data'!$C$53),"-",'State Landscape Data'!$C$53)</f>
        <v>-</v>
      </c>
      <c r="E418" s="38" t="str">
        <f>IF(ISBLANK('State Landscape Data'!$D$53),"-",'State Landscape Data'!$D$53)</f>
        <v>-</v>
      </c>
      <c r="F418" s="38" t="str">
        <f>IF(ISBLANK('State Landscape Data'!$E$53),"-",'State Landscape Data'!$E$53)</f>
        <v>-</v>
      </c>
      <c r="G418" s="38" t="str">
        <f>IF(ISBLANK('State Landscape Data'!$F$53),"-",'State Landscape Data'!$F$53)</f>
        <v>-</v>
      </c>
      <c r="H418" s="38">
        <v>3</v>
      </c>
      <c r="I418" s="38" t="s">
        <v>65</v>
      </c>
      <c r="J418" s="38" t="str">
        <f t="shared" ref="J418:J454" si="50">CONCATENATE(H418,I418)</f>
        <v>3Goal</v>
      </c>
      <c r="K418" s="38" t="str">
        <f>IF(ISBLANK('State Landscape Data'!$K$53),"-",'State Landscape Data'!$K$53)</f>
        <v>-</v>
      </c>
      <c r="L418" s="43" t="str">
        <f>IF(ISNA(SUMIFS(INDEX('State Landscape Data'!$M$8:$AE$57,0,MATCH(CONCATENATE($J418,L$6),'State Landscape Data'!$M$6:$AE$6,0)),'State Landscape Data'!$B$8:$B$57,$C418,'State Landscape Data'!$C$8:$C$57,$D418)),"-",SUMIFS(INDEX('State Landscape Data'!$M$8:$AE$57,0,MATCH(CONCATENATE($J418,L$6),'State Landscape Data'!$M$6:$AE$6,0)),'State Landscape Data'!$B$8:$B$57,$C418,'State Landscape Data'!$C$8:$C$57,$D418))</f>
        <v>-</v>
      </c>
      <c r="M418" s="43" t="str">
        <f>IF(ISNA(SUMIFS(INDEX('State Landscape Data'!$M$8:$AE$57,0,MATCH(CONCATENATE($J418,M$6),'State Landscape Data'!$M$6:$AE$6,0)),'State Landscape Data'!$B$8:$B$57,$C418,'State Landscape Data'!$C$8:$C$57,$D418)),"-",SUMIFS(INDEX('State Landscape Data'!$M$8:$AE$57,0,MATCH(CONCATENATE($J418,M$6),'State Landscape Data'!$M$6:$AE$6,0)),'State Landscape Data'!$B$8:$B$57,$C418,'State Landscape Data'!$C$8:$C$57,$D418))</f>
        <v>-</v>
      </c>
      <c r="N418" s="154">
        <f>IF(ISNA(SUMIFS(INDEX('State Landscape Data'!$M$8:$AE$57,0,MATCH(CONCATENATE($J418,N$6),'State Landscape Data'!$M$6:$AE$6,0)),'State Landscape Data'!$B$8:$B$57,$C418,'State Landscape Data'!$C$8:$C$57,$D418)),"-",SUMIFS(INDEX('State Landscape Data'!$M$8:$AE$57,0,MATCH(CONCATENATE($J418,N$6),'State Landscape Data'!$M$6:$AE$6,0)),'State Landscape Data'!$B$8:$B$57,$C418,'State Landscape Data'!$C$8:$C$57,$D418))</f>
        <v>0</v>
      </c>
    </row>
    <row r="419" spans="2:14" x14ac:dyDescent="0.35">
      <c r="B419" s="37" t="s">
        <v>80</v>
      </c>
      <c r="C419" s="38" t="str">
        <f>IF(ISBLANK('State Landscape Data'!$B$53),"-",'State Landscape Data'!$B$53)</f>
        <v>-</v>
      </c>
      <c r="D419" s="38" t="str">
        <f>IF(ISBLANK('State Landscape Data'!$C$53),"-",'State Landscape Data'!$C$53)</f>
        <v>-</v>
      </c>
      <c r="E419" s="38" t="str">
        <f>IF(ISBLANK('State Landscape Data'!$D$53),"-",'State Landscape Data'!$D$53)</f>
        <v>-</v>
      </c>
      <c r="F419" s="38" t="str">
        <f>IF(ISBLANK('State Landscape Data'!$E$53),"-",'State Landscape Data'!$E$53)</f>
        <v>-</v>
      </c>
      <c r="G419" s="38" t="str">
        <f>IF(ISBLANK('State Landscape Data'!$F$53),"-",'State Landscape Data'!$F$53)</f>
        <v>-</v>
      </c>
      <c r="H419" s="38">
        <v>4</v>
      </c>
      <c r="I419" s="38">
        <v>5</v>
      </c>
      <c r="J419" s="38" t="str">
        <f t="shared" si="50"/>
        <v>45</v>
      </c>
      <c r="K419" s="38" t="str">
        <f>IF(ISBLANK('State Landscape Data'!$K$53),"-",'State Landscape Data'!$K$53)</f>
        <v>-</v>
      </c>
      <c r="L419" s="43">
        <f>IF(ISNA(SUMIFS(INDEX('State Landscape Data'!$M$8:$AE$57,0,MATCH(CONCATENATE($J419,L$6),'State Landscape Data'!$M$6:$AE$6,0)),'State Landscape Data'!$B$8:$B$57,$C419,'State Landscape Data'!$C$8:$C$57,$D419)),"-",SUMIFS(INDEX('State Landscape Data'!$M$8:$AE$57,0,MATCH(CONCATENATE($J419,L$6),'State Landscape Data'!$M$6:$AE$6,0)),'State Landscape Data'!$B$8:$B$57,$C419,'State Landscape Data'!$C$8:$C$57,$D419))</f>
        <v>0</v>
      </c>
      <c r="M419" s="43">
        <f>IF(ISNA(SUMIFS(INDEX('State Landscape Data'!$M$8:$AE$57,0,MATCH(CONCATENATE($J419,M$6),'State Landscape Data'!$M$6:$AE$6,0)),'State Landscape Data'!$B$8:$B$57,$C419,'State Landscape Data'!$C$8:$C$57,$D419)),"-",SUMIFS(INDEX('State Landscape Data'!$M$8:$AE$57,0,MATCH(CONCATENATE($J419,M$6),'State Landscape Data'!$M$6:$AE$6,0)),'State Landscape Data'!$B$8:$B$57,$C419,'State Landscape Data'!$C$8:$C$57,$D419))</f>
        <v>0</v>
      </c>
      <c r="N419" s="154">
        <f>IF(ISNA(SUMIFS(INDEX('State Landscape Data'!$M$8:$AE$57,0,MATCH(CONCATENATE($J419,N$6),'State Landscape Data'!$M$6:$AE$6,0)),'State Landscape Data'!$B$8:$B$57,$C419,'State Landscape Data'!$C$8:$C$57,$D419)),"-",SUMIFS(INDEX('State Landscape Data'!$M$8:$AE$57,0,MATCH(CONCATENATE($J419,N$6),'State Landscape Data'!$M$6:$AE$6,0)),'State Landscape Data'!$B$8:$B$57,$C419,'State Landscape Data'!$C$8:$C$57,$D419))</f>
        <v>0</v>
      </c>
    </row>
    <row r="420" spans="2:14" x14ac:dyDescent="0.35">
      <c r="B420" s="37" t="s">
        <v>80</v>
      </c>
      <c r="C420" s="38" t="str">
        <f>IF(ISBLANK('State Landscape Data'!$B$53),"-",'State Landscape Data'!$B$53)</f>
        <v>-</v>
      </c>
      <c r="D420" s="38" t="str">
        <f>IF(ISBLANK('State Landscape Data'!$C$53),"-",'State Landscape Data'!$C$53)</f>
        <v>-</v>
      </c>
      <c r="E420" s="38" t="str">
        <f>IF(ISBLANK('State Landscape Data'!$D$53),"-",'State Landscape Data'!$D$53)</f>
        <v>-</v>
      </c>
      <c r="F420" s="38" t="str">
        <f>IF(ISBLANK('State Landscape Data'!$E$53),"-",'State Landscape Data'!$E$53)</f>
        <v>-</v>
      </c>
      <c r="G420" s="38" t="str">
        <f>IF(ISBLANK('State Landscape Data'!$F$53),"-",'State Landscape Data'!$F$53)</f>
        <v>-</v>
      </c>
      <c r="H420" s="38">
        <v>4</v>
      </c>
      <c r="I420" s="38" t="s">
        <v>65</v>
      </c>
      <c r="J420" s="38" t="str">
        <f t="shared" ref="J420" si="51">CONCATENATE(H420,I420)</f>
        <v>4Goal</v>
      </c>
      <c r="K420" s="38" t="str">
        <f>IF(ISBLANK('State Landscape Data'!$K$53),"-",'State Landscape Data'!$K$53)</f>
        <v>-</v>
      </c>
      <c r="L420" s="43" t="str">
        <f>IF(ISNA(SUMIFS(INDEX('State Landscape Data'!$M$8:$AE$57,0,MATCH(CONCATENATE($J420,L$6),'State Landscape Data'!$M$6:$AE$6,0)),'State Landscape Data'!$B$8:$B$57,$C420,'State Landscape Data'!$C$8:$C$57,$D420)),"-",SUMIFS(INDEX('State Landscape Data'!$M$8:$AE$57,0,MATCH(CONCATENATE($J420,L$6),'State Landscape Data'!$M$6:$AE$6,0)),'State Landscape Data'!$B$8:$B$57,$C420,'State Landscape Data'!$C$8:$C$57,$D420))</f>
        <v>-</v>
      </c>
      <c r="M420" s="43" t="str">
        <f>IF(ISNA(SUMIFS(INDEX('State Landscape Data'!$M$8:$AE$57,0,MATCH(CONCATENATE($J420,M$6),'State Landscape Data'!$M$6:$AE$6,0)),'State Landscape Data'!$B$8:$B$57,$C420,'State Landscape Data'!$C$8:$C$57,$D420)),"-",SUMIFS(INDEX('State Landscape Data'!$M$8:$AE$57,0,MATCH(CONCATENATE($J420,M$6),'State Landscape Data'!$M$6:$AE$6,0)),'State Landscape Data'!$B$8:$B$57,$C420,'State Landscape Data'!$C$8:$C$57,$D420))</f>
        <v>-</v>
      </c>
      <c r="N420" s="154">
        <f>IF(ISNA(SUMIFS(INDEX('State Landscape Data'!$M$8:$AE$57,0,MATCH(CONCATENATE($J420,N$6),'State Landscape Data'!$M$6:$AE$6,0)),'State Landscape Data'!$B$8:$B$57,$C420,'State Landscape Data'!$C$8:$C$57,$D420)),"-",SUMIFS(INDEX('State Landscape Data'!$M$8:$AE$57,0,MATCH(CONCATENATE($J420,N$6),'State Landscape Data'!$M$6:$AE$6,0)),'State Landscape Data'!$B$8:$B$57,$C420,'State Landscape Data'!$C$8:$C$57,$D420))</f>
        <v>0</v>
      </c>
    </row>
    <row r="421" spans="2:14" x14ac:dyDescent="0.35">
      <c r="B421" s="37" t="s">
        <v>80</v>
      </c>
      <c r="C421" s="38" t="str">
        <f>IF(ISBLANK('State Landscape Data'!$B$54),"-",'State Landscape Data'!$B$54)</f>
        <v>-</v>
      </c>
      <c r="D421" s="38" t="str">
        <f>IF(ISBLANK('State Landscape Data'!$C$54),"-",'State Landscape Data'!$C$54)</f>
        <v>-</v>
      </c>
      <c r="E421" s="38" t="str">
        <f>IF(ISBLANK('State Landscape Data'!$D$54),"-",'State Landscape Data'!$D$54)</f>
        <v>-</v>
      </c>
      <c r="F421" s="38" t="str">
        <f>IF(ISBLANK('State Landscape Data'!$E$54),"-",'State Landscape Data'!$E$54)</f>
        <v>-</v>
      </c>
      <c r="G421" s="38" t="str">
        <f>IF(ISBLANK('State Landscape Data'!$F$54),"-",'State Landscape Data'!$F$54)</f>
        <v>-</v>
      </c>
      <c r="H421" s="38" t="s">
        <v>64</v>
      </c>
      <c r="I421" s="38" t="s">
        <v>64</v>
      </c>
      <c r="J421" s="38" t="str">
        <f t="shared" si="50"/>
        <v>BaselineBaseline</v>
      </c>
      <c r="K421" s="38" t="str">
        <f>IF(ISBLANK('State Landscape Data'!$K$54),"-",'State Landscape Data'!$K$54)</f>
        <v>-</v>
      </c>
      <c r="L421" s="43">
        <f>IF(ISNA(SUMIFS(INDEX('State Landscape Data'!$M$8:$AE$57,0,MATCH(CONCATENATE($J421,L$6),'State Landscape Data'!$M$6:$AE$6,0)),'State Landscape Data'!$B$8:$B$57,$C421,'State Landscape Data'!$C$8:$C$57,$D421)),"-",SUMIFS(INDEX('State Landscape Data'!$M$8:$AE$57,0,MATCH(CONCATENATE($J421,L$6),'State Landscape Data'!$M$6:$AE$6,0)),'State Landscape Data'!$B$8:$B$57,$C421,'State Landscape Data'!$C$8:$C$57,$D421))</f>
        <v>0</v>
      </c>
      <c r="M421" s="43">
        <f>IF(ISNA(SUMIFS(INDEX('State Landscape Data'!$M$8:$AE$57,0,MATCH(CONCATENATE($J421,M$6),'State Landscape Data'!$M$6:$AE$6,0)),'State Landscape Data'!$B$8:$B$57,$C421,'State Landscape Data'!$C$8:$C$57,$D421)),"-",SUMIFS(INDEX('State Landscape Data'!$M$8:$AE$57,0,MATCH(CONCATENATE($J421,M$6),'State Landscape Data'!$M$6:$AE$6,0)),'State Landscape Data'!$B$8:$B$57,$C421,'State Landscape Data'!$C$8:$C$57,$D421))</f>
        <v>0</v>
      </c>
      <c r="N421" s="154">
        <f>IF(ISNA(SUMIFS(INDEX('State Landscape Data'!$M$8:$AE$57,0,MATCH(CONCATENATE($J421,N$6),'State Landscape Data'!$M$6:$AE$6,0)),'State Landscape Data'!$B$8:$B$57,$C421,'State Landscape Data'!$C$8:$C$57,$D421)),"-",SUMIFS(INDEX('State Landscape Data'!$M$8:$AE$57,0,MATCH(CONCATENATE($J421,N$6),'State Landscape Data'!$M$6:$AE$6,0)),'State Landscape Data'!$B$8:$B$57,$C421,'State Landscape Data'!$C$8:$C$57,$D421))</f>
        <v>0</v>
      </c>
    </row>
    <row r="422" spans="2:14" x14ac:dyDescent="0.35">
      <c r="B422" s="37" t="s">
        <v>80</v>
      </c>
      <c r="C422" s="38" t="str">
        <f>IF(ISBLANK('State Landscape Data'!$B$54),"-",'State Landscape Data'!$B$54)</f>
        <v>-</v>
      </c>
      <c r="D422" s="38" t="str">
        <f>IF(ISBLANK('State Landscape Data'!$C$54),"-",'State Landscape Data'!$C$54)</f>
        <v>-</v>
      </c>
      <c r="E422" s="38" t="str">
        <f>IF(ISBLANK('State Landscape Data'!$D$54),"-",'State Landscape Data'!$D$54)</f>
        <v>-</v>
      </c>
      <c r="F422" s="38" t="str">
        <f>IF(ISBLANK('State Landscape Data'!$E$54),"-",'State Landscape Data'!$E$54)</f>
        <v>-</v>
      </c>
      <c r="G422" s="38" t="str">
        <f>IF(ISBLANK('State Landscape Data'!$F$54),"-",'State Landscape Data'!$F$54)</f>
        <v>-</v>
      </c>
      <c r="H422" s="38">
        <v>1</v>
      </c>
      <c r="I422" s="38">
        <v>5</v>
      </c>
      <c r="J422" s="38" t="str">
        <f t="shared" si="50"/>
        <v>15</v>
      </c>
      <c r="K422" s="38" t="str">
        <f>IF(ISBLANK('State Landscape Data'!$K$54),"-",'State Landscape Data'!$K$54)</f>
        <v>-</v>
      </c>
      <c r="L422" s="43">
        <f>IF(ISNA(SUMIFS(INDEX('State Landscape Data'!$M$8:$AE$57,0,MATCH(CONCATENATE($J422,L$6),'State Landscape Data'!$M$6:$AE$6,0)),'State Landscape Data'!$B$8:$B$57,$C422,'State Landscape Data'!$C$8:$C$57,$D422)),"-",SUMIFS(INDEX('State Landscape Data'!$M$8:$AE$57,0,MATCH(CONCATENATE($J422,L$6),'State Landscape Data'!$M$6:$AE$6,0)),'State Landscape Data'!$B$8:$B$57,$C422,'State Landscape Data'!$C$8:$C$57,$D422))</f>
        <v>0</v>
      </c>
      <c r="M422" s="43">
        <f>IF(ISNA(SUMIFS(INDEX('State Landscape Data'!$M$8:$AE$57,0,MATCH(CONCATENATE($J422,M$6),'State Landscape Data'!$M$6:$AE$6,0)),'State Landscape Data'!$B$8:$B$57,$C422,'State Landscape Data'!$C$8:$C$57,$D422)),"-",SUMIFS(INDEX('State Landscape Data'!$M$8:$AE$57,0,MATCH(CONCATENATE($J422,M$6),'State Landscape Data'!$M$6:$AE$6,0)),'State Landscape Data'!$B$8:$B$57,$C422,'State Landscape Data'!$C$8:$C$57,$D422))</f>
        <v>0</v>
      </c>
      <c r="N422" s="154">
        <f>IF(ISNA(SUMIFS(INDEX('State Landscape Data'!$M$8:$AE$57,0,MATCH(CONCATENATE($J422,N$6),'State Landscape Data'!$M$6:$AE$6,0)),'State Landscape Data'!$B$8:$B$57,$C422,'State Landscape Data'!$C$8:$C$57,$D422)),"-",SUMIFS(INDEX('State Landscape Data'!$M$8:$AE$57,0,MATCH(CONCATENATE($J422,N$6),'State Landscape Data'!$M$6:$AE$6,0)),'State Landscape Data'!$B$8:$B$57,$C422,'State Landscape Data'!$C$8:$C$57,$D422))</f>
        <v>0</v>
      </c>
    </row>
    <row r="423" spans="2:14" x14ac:dyDescent="0.35">
      <c r="B423" s="37" t="s">
        <v>80</v>
      </c>
      <c r="C423" s="38" t="str">
        <f>IF(ISBLANK('State Landscape Data'!$B$54),"-",'State Landscape Data'!$B$54)</f>
        <v>-</v>
      </c>
      <c r="D423" s="38" t="str">
        <f>IF(ISBLANK('State Landscape Data'!$C$54),"-",'State Landscape Data'!$C$54)</f>
        <v>-</v>
      </c>
      <c r="E423" s="38" t="str">
        <f>IF(ISBLANK('State Landscape Data'!$D$54),"-",'State Landscape Data'!$D$54)</f>
        <v>-</v>
      </c>
      <c r="F423" s="38" t="str">
        <f>IF(ISBLANK('State Landscape Data'!$E$54),"-",'State Landscape Data'!$E$54)</f>
        <v>-</v>
      </c>
      <c r="G423" s="38" t="str">
        <f>IF(ISBLANK('State Landscape Data'!$F$54),"-",'State Landscape Data'!$F$54)</f>
        <v>-</v>
      </c>
      <c r="H423" s="38">
        <v>1</v>
      </c>
      <c r="I423" s="38" t="s">
        <v>65</v>
      </c>
      <c r="J423" s="38" t="str">
        <f t="shared" si="50"/>
        <v>1Goal</v>
      </c>
      <c r="K423" s="38" t="str">
        <f>IF(ISBLANK('State Landscape Data'!$K$54),"-",'State Landscape Data'!$K$54)</f>
        <v>-</v>
      </c>
      <c r="L423" s="43" t="str">
        <f>IF(ISNA(SUMIFS(INDEX('State Landscape Data'!$M$8:$AE$57,0,MATCH(CONCATENATE($J423,L$6),'State Landscape Data'!$M$6:$AE$6,0)),'State Landscape Data'!$B$8:$B$57,$C423,'State Landscape Data'!$C$8:$C$57,$D423)),"-",SUMIFS(INDEX('State Landscape Data'!$M$8:$AE$57,0,MATCH(CONCATENATE($J423,L$6),'State Landscape Data'!$M$6:$AE$6,0)),'State Landscape Data'!$B$8:$B$57,$C423,'State Landscape Data'!$C$8:$C$57,$D423))</f>
        <v>-</v>
      </c>
      <c r="M423" s="43" t="str">
        <f>IF(ISNA(SUMIFS(INDEX('State Landscape Data'!$M$8:$AE$57,0,MATCH(CONCATENATE($J423,M$6),'State Landscape Data'!$M$6:$AE$6,0)),'State Landscape Data'!$B$8:$B$57,$C423,'State Landscape Data'!$C$8:$C$57,$D423)),"-",SUMIFS(INDEX('State Landscape Data'!$M$8:$AE$57,0,MATCH(CONCATENATE($J423,M$6),'State Landscape Data'!$M$6:$AE$6,0)),'State Landscape Data'!$B$8:$B$57,$C423,'State Landscape Data'!$C$8:$C$57,$D423))</f>
        <v>-</v>
      </c>
      <c r="N423" s="154">
        <f>IF(ISNA(SUMIFS(INDEX('State Landscape Data'!$M$8:$AE$57,0,MATCH(CONCATENATE($J423,N$6),'State Landscape Data'!$M$6:$AE$6,0)),'State Landscape Data'!$B$8:$B$57,$C423,'State Landscape Data'!$C$8:$C$57,$D423)),"-",SUMIFS(INDEX('State Landscape Data'!$M$8:$AE$57,0,MATCH(CONCATENATE($J423,N$6),'State Landscape Data'!$M$6:$AE$6,0)),'State Landscape Data'!$B$8:$B$57,$C423,'State Landscape Data'!$C$8:$C$57,$D423))</f>
        <v>0</v>
      </c>
    </row>
    <row r="424" spans="2:14" x14ac:dyDescent="0.35">
      <c r="B424" s="37" t="s">
        <v>80</v>
      </c>
      <c r="C424" s="38" t="str">
        <f>IF(ISBLANK('State Landscape Data'!$B$54),"-",'State Landscape Data'!$B$54)</f>
        <v>-</v>
      </c>
      <c r="D424" s="38" t="str">
        <f>IF(ISBLANK('State Landscape Data'!$C$54),"-",'State Landscape Data'!$C$54)</f>
        <v>-</v>
      </c>
      <c r="E424" s="38" t="str">
        <f>IF(ISBLANK('State Landscape Data'!$D$54),"-",'State Landscape Data'!$D$54)</f>
        <v>-</v>
      </c>
      <c r="F424" s="38" t="str">
        <f>IF(ISBLANK('State Landscape Data'!$E$54),"-",'State Landscape Data'!$E$54)</f>
        <v>-</v>
      </c>
      <c r="G424" s="38" t="str">
        <f>IF(ISBLANK('State Landscape Data'!$F$54),"-",'State Landscape Data'!$F$54)</f>
        <v>-</v>
      </c>
      <c r="H424" s="38">
        <v>2</v>
      </c>
      <c r="I424" s="38">
        <v>5</v>
      </c>
      <c r="J424" s="38" t="str">
        <f t="shared" si="50"/>
        <v>25</v>
      </c>
      <c r="K424" s="38" t="str">
        <f>IF(ISBLANK('State Landscape Data'!$K$54),"-",'State Landscape Data'!$K$54)</f>
        <v>-</v>
      </c>
      <c r="L424" s="43">
        <f>IF(ISNA(SUMIFS(INDEX('State Landscape Data'!$M$8:$AE$57,0,MATCH(CONCATENATE($J424,L$6),'State Landscape Data'!$M$6:$AE$6,0)),'State Landscape Data'!$B$8:$B$57,$C424,'State Landscape Data'!$C$8:$C$57,$D424)),"-",SUMIFS(INDEX('State Landscape Data'!$M$8:$AE$57,0,MATCH(CONCATENATE($J424,L$6),'State Landscape Data'!$M$6:$AE$6,0)),'State Landscape Data'!$B$8:$B$57,$C424,'State Landscape Data'!$C$8:$C$57,$D424))</f>
        <v>0</v>
      </c>
      <c r="M424" s="43">
        <f>IF(ISNA(SUMIFS(INDEX('State Landscape Data'!$M$8:$AE$57,0,MATCH(CONCATENATE($J424,M$6),'State Landscape Data'!$M$6:$AE$6,0)),'State Landscape Data'!$B$8:$B$57,$C424,'State Landscape Data'!$C$8:$C$57,$D424)),"-",SUMIFS(INDEX('State Landscape Data'!$M$8:$AE$57,0,MATCH(CONCATENATE($J424,M$6),'State Landscape Data'!$M$6:$AE$6,0)),'State Landscape Data'!$B$8:$B$57,$C424,'State Landscape Data'!$C$8:$C$57,$D424))</f>
        <v>0</v>
      </c>
      <c r="N424" s="154">
        <f>IF(ISNA(SUMIFS(INDEX('State Landscape Data'!$M$8:$AE$57,0,MATCH(CONCATENATE($J424,N$6),'State Landscape Data'!$M$6:$AE$6,0)),'State Landscape Data'!$B$8:$B$57,$C424,'State Landscape Data'!$C$8:$C$57,$D424)),"-",SUMIFS(INDEX('State Landscape Data'!$M$8:$AE$57,0,MATCH(CONCATENATE($J424,N$6),'State Landscape Data'!$M$6:$AE$6,0)),'State Landscape Data'!$B$8:$B$57,$C424,'State Landscape Data'!$C$8:$C$57,$D424))</f>
        <v>0</v>
      </c>
    </row>
    <row r="425" spans="2:14" x14ac:dyDescent="0.35">
      <c r="B425" s="37" t="s">
        <v>80</v>
      </c>
      <c r="C425" s="38" t="str">
        <f>IF(ISBLANK('State Landscape Data'!$B$54),"-",'State Landscape Data'!$B$54)</f>
        <v>-</v>
      </c>
      <c r="D425" s="38" t="str">
        <f>IF(ISBLANK('State Landscape Data'!$C$54),"-",'State Landscape Data'!$C$54)</f>
        <v>-</v>
      </c>
      <c r="E425" s="38" t="str">
        <f>IF(ISBLANK('State Landscape Data'!$D$54),"-",'State Landscape Data'!$D$54)</f>
        <v>-</v>
      </c>
      <c r="F425" s="38" t="str">
        <f>IF(ISBLANK('State Landscape Data'!$E$54),"-",'State Landscape Data'!$E$54)</f>
        <v>-</v>
      </c>
      <c r="G425" s="38" t="str">
        <f>IF(ISBLANK('State Landscape Data'!$F$54),"-",'State Landscape Data'!$F$54)</f>
        <v>-</v>
      </c>
      <c r="H425" s="38">
        <v>2</v>
      </c>
      <c r="I425" s="38" t="s">
        <v>65</v>
      </c>
      <c r="J425" s="38" t="str">
        <f t="shared" si="50"/>
        <v>2Goal</v>
      </c>
      <c r="K425" s="38" t="str">
        <f>IF(ISBLANK('State Landscape Data'!$K$54),"-",'State Landscape Data'!$K$54)</f>
        <v>-</v>
      </c>
      <c r="L425" s="43" t="str">
        <f>IF(ISNA(SUMIFS(INDEX('State Landscape Data'!$M$8:$AE$57,0,MATCH(CONCATENATE($J425,L$6),'State Landscape Data'!$M$6:$AE$6,0)),'State Landscape Data'!$B$8:$B$57,$C425,'State Landscape Data'!$C$8:$C$57,$D425)),"-",SUMIFS(INDEX('State Landscape Data'!$M$8:$AE$57,0,MATCH(CONCATENATE($J425,L$6),'State Landscape Data'!$M$6:$AE$6,0)),'State Landscape Data'!$B$8:$B$57,$C425,'State Landscape Data'!$C$8:$C$57,$D425))</f>
        <v>-</v>
      </c>
      <c r="M425" s="43" t="str">
        <f>IF(ISNA(SUMIFS(INDEX('State Landscape Data'!$M$8:$AE$57,0,MATCH(CONCATENATE($J425,M$6),'State Landscape Data'!$M$6:$AE$6,0)),'State Landscape Data'!$B$8:$B$57,$C425,'State Landscape Data'!$C$8:$C$57,$D425)),"-",SUMIFS(INDEX('State Landscape Data'!$M$8:$AE$57,0,MATCH(CONCATENATE($J425,M$6),'State Landscape Data'!$M$6:$AE$6,0)),'State Landscape Data'!$B$8:$B$57,$C425,'State Landscape Data'!$C$8:$C$57,$D425))</f>
        <v>-</v>
      </c>
      <c r="N425" s="154">
        <f>IF(ISNA(SUMIFS(INDEX('State Landscape Data'!$M$8:$AE$57,0,MATCH(CONCATENATE($J425,N$6),'State Landscape Data'!$M$6:$AE$6,0)),'State Landscape Data'!$B$8:$B$57,$C425,'State Landscape Data'!$C$8:$C$57,$D425)),"-",SUMIFS(INDEX('State Landscape Data'!$M$8:$AE$57,0,MATCH(CONCATENATE($J425,N$6),'State Landscape Data'!$M$6:$AE$6,0)),'State Landscape Data'!$B$8:$B$57,$C425,'State Landscape Data'!$C$8:$C$57,$D425))</f>
        <v>0</v>
      </c>
    </row>
    <row r="426" spans="2:14" x14ac:dyDescent="0.35">
      <c r="B426" s="37" t="s">
        <v>80</v>
      </c>
      <c r="C426" s="38" t="str">
        <f>IF(ISBLANK('State Landscape Data'!$B$54),"-",'State Landscape Data'!$B$54)</f>
        <v>-</v>
      </c>
      <c r="D426" s="38" t="str">
        <f>IF(ISBLANK('State Landscape Data'!$C$54),"-",'State Landscape Data'!$C$54)</f>
        <v>-</v>
      </c>
      <c r="E426" s="38" t="str">
        <f>IF(ISBLANK('State Landscape Data'!$D$54),"-",'State Landscape Data'!$D$54)</f>
        <v>-</v>
      </c>
      <c r="F426" s="38" t="str">
        <f>IF(ISBLANK('State Landscape Data'!$E$54),"-",'State Landscape Data'!$E$54)</f>
        <v>-</v>
      </c>
      <c r="G426" s="38" t="str">
        <f>IF(ISBLANK('State Landscape Data'!$F$54),"-",'State Landscape Data'!$F$54)</f>
        <v>-</v>
      </c>
      <c r="H426" s="38">
        <v>3</v>
      </c>
      <c r="I426" s="38">
        <v>5</v>
      </c>
      <c r="J426" s="38" t="str">
        <f t="shared" si="50"/>
        <v>35</v>
      </c>
      <c r="K426" s="38" t="str">
        <f>IF(ISBLANK('State Landscape Data'!$K$54),"-",'State Landscape Data'!$K$54)</f>
        <v>-</v>
      </c>
      <c r="L426" s="43">
        <f>IF(ISNA(SUMIFS(INDEX('State Landscape Data'!$M$8:$AE$57,0,MATCH(CONCATENATE($J426,L$6),'State Landscape Data'!$M$6:$AE$6,0)),'State Landscape Data'!$B$8:$B$57,$C426,'State Landscape Data'!$C$8:$C$57,$D426)),"-",SUMIFS(INDEX('State Landscape Data'!$M$8:$AE$57,0,MATCH(CONCATENATE($J426,L$6),'State Landscape Data'!$M$6:$AE$6,0)),'State Landscape Data'!$B$8:$B$57,$C426,'State Landscape Data'!$C$8:$C$57,$D426))</f>
        <v>0</v>
      </c>
      <c r="M426" s="43">
        <f>IF(ISNA(SUMIFS(INDEX('State Landscape Data'!$M$8:$AE$57,0,MATCH(CONCATENATE($J426,M$6),'State Landscape Data'!$M$6:$AE$6,0)),'State Landscape Data'!$B$8:$B$57,$C426,'State Landscape Data'!$C$8:$C$57,$D426)),"-",SUMIFS(INDEX('State Landscape Data'!$M$8:$AE$57,0,MATCH(CONCATENATE($J426,M$6),'State Landscape Data'!$M$6:$AE$6,0)),'State Landscape Data'!$B$8:$B$57,$C426,'State Landscape Data'!$C$8:$C$57,$D426))</f>
        <v>0</v>
      </c>
      <c r="N426" s="154">
        <f>IF(ISNA(SUMIFS(INDEX('State Landscape Data'!$M$8:$AE$57,0,MATCH(CONCATENATE($J426,N$6),'State Landscape Data'!$M$6:$AE$6,0)),'State Landscape Data'!$B$8:$B$57,$C426,'State Landscape Data'!$C$8:$C$57,$D426)),"-",SUMIFS(INDEX('State Landscape Data'!$M$8:$AE$57,0,MATCH(CONCATENATE($J426,N$6),'State Landscape Data'!$M$6:$AE$6,0)),'State Landscape Data'!$B$8:$B$57,$C426,'State Landscape Data'!$C$8:$C$57,$D426))</f>
        <v>0</v>
      </c>
    </row>
    <row r="427" spans="2:14" x14ac:dyDescent="0.35">
      <c r="B427" s="37" t="s">
        <v>80</v>
      </c>
      <c r="C427" s="38" t="str">
        <f>IF(ISBLANK('State Landscape Data'!$B$54),"-",'State Landscape Data'!$B$54)</f>
        <v>-</v>
      </c>
      <c r="D427" s="38" t="str">
        <f>IF(ISBLANK('State Landscape Data'!$C$54),"-",'State Landscape Data'!$C$54)</f>
        <v>-</v>
      </c>
      <c r="E427" s="38" t="str">
        <f>IF(ISBLANK('State Landscape Data'!$D$54),"-",'State Landscape Data'!$D$54)</f>
        <v>-</v>
      </c>
      <c r="F427" s="38" t="str">
        <f>IF(ISBLANK('State Landscape Data'!$E$54),"-",'State Landscape Data'!$E$54)</f>
        <v>-</v>
      </c>
      <c r="G427" s="38" t="str">
        <f>IF(ISBLANK('State Landscape Data'!$F$54),"-",'State Landscape Data'!$F$54)</f>
        <v>-</v>
      </c>
      <c r="H427" s="38">
        <v>3</v>
      </c>
      <c r="I427" s="38" t="s">
        <v>65</v>
      </c>
      <c r="J427" s="38" t="str">
        <f t="shared" si="50"/>
        <v>3Goal</v>
      </c>
      <c r="K427" s="38" t="str">
        <f>IF(ISBLANK('State Landscape Data'!$K$54),"-",'State Landscape Data'!$K$54)</f>
        <v>-</v>
      </c>
      <c r="L427" s="43" t="str">
        <f>IF(ISNA(SUMIFS(INDEX('State Landscape Data'!$M$8:$AE$57,0,MATCH(CONCATENATE($J427,L$6),'State Landscape Data'!$M$6:$AE$6,0)),'State Landscape Data'!$B$8:$B$57,$C427,'State Landscape Data'!$C$8:$C$57,$D427)),"-",SUMIFS(INDEX('State Landscape Data'!$M$8:$AE$57,0,MATCH(CONCATENATE($J427,L$6),'State Landscape Data'!$M$6:$AE$6,0)),'State Landscape Data'!$B$8:$B$57,$C427,'State Landscape Data'!$C$8:$C$57,$D427))</f>
        <v>-</v>
      </c>
      <c r="M427" s="43" t="str">
        <f>IF(ISNA(SUMIFS(INDEX('State Landscape Data'!$M$8:$AE$57,0,MATCH(CONCATENATE($J427,M$6),'State Landscape Data'!$M$6:$AE$6,0)),'State Landscape Data'!$B$8:$B$57,$C427,'State Landscape Data'!$C$8:$C$57,$D427)),"-",SUMIFS(INDEX('State Landscape Data'!$M$8:$AE$57,0,MATCH(CONCATENATE($J427,M$6),'State Landscape Data'!$M$6:$AE$6,0)),'State Landscape Data'!$B$8:$B$57,$C427,'State Landscape Data'!$C$8:$C$57,$D427))</f>
        <v>-</v>
      </c>
      <c r="N427" s="154">
        <f>IF(ISNA(SUMIFS(INDEX('State Landscape Data'!$M$8:$AE$57,0,MATCH(CONCATENATE($J427,N$6),'State Landscape Data'!$M$6:$AE$6,0)),'State Landscape Data'!$B$8:$B$57,$C427,'State Landscape Data'!$C$8:$C$57,$D427)),"-",SUMIFS(INDEX('State Landscape Data'!$M$8:$AE$57,0,MATCH(CONCATENATE($J427,N$6),'State Landscape Data'!$M$6:$AE$6,0)),'State Landscape Data'!$B$8:$B$57,$C427,'State Landscape Data'!$C$8:$C$57,$D427))</f>
        <v>0</v>
      </c>
    </row>
    <row r="428" spans="2:14" x14ac:dyDescent="0.35">
      <c r="B428" s="37" t="s">
        <v>80</v>
      </c>
      <c r="C428" s="38" t="str">
        <f>IF(ISBLANK('State Landscape Data'!$B$54),"-",'State Landscape Data'!$B$54)</f>
        <v>-</v>
      </c>
      <c r="D428" s="38" t="str">
        <f>IF(ISBLANK('State Landscape Data'!$C$54),"-",'State Landscape Data'!$C$54)</f>
        <v>-</v>
      </c>
      <c r="E428" s="38" t="str">
        <f>IF(ISBLANK('State Landscape Data'!$D$54),"-",'State Landscape Data'!$D$54)</f>
        <v>-</v>
      </c>
      <c r="F428" s="38" t="str">
        <f>IF(ISBLANK('State Landscape Data'!$E$54),"-",'State Landscape Data'!$E$54)</f>
        <v>-</v>
      </c>
      <c r="G428" s="38" t="str">
        <f>IF(ISBLANK('State Landscape Data'!$F$54),"-",'State Landscape Data'!$F$54)</f>
        <v>-</v>
      </c>
      <c r="H428" s="38">
        <v>4</v>
      </c>
      <c r="I428" s="38">
        <v>5</v>
      </c>
      <c r="J428" s="38" t="str">
        <f t="shared" ref="J428:J429" si="52">CONCATENATE(H428,I428)</f>
        <v>45</v>
      </c>
      <c r="K428" s="38" t="str">
        <f>IF(ISBLANK('State Landscape Data'!$K$54),"-",'State Landscape Data'!$K$54)</f>
        <v>-</v>
      </c>
      <c r="L428" s="43">
        <f>IF(ISNA(SUMIFS(INDEX('State Landscape Data'!$M$8:$AE$57,0,MATCH(CONCATENATE($J428,L$6),'State Landscape Data'!$M$6:$AE$6,0)),'State Landscape Data'!$B$8:$B$57,$C428,'State Landscape Data'!$C$8:$C$57,$D428)),"-",SUMIFS(INDEX('State Landscape Data'!$M$8:$AE$57,0,MATCH(CONCATENATE($J428,L$6),'State Landscape Data'!$M$6:$AE$6,0)),'State Landscape Data'!$B$8:$B$57,$C428,'State Landscape Data'!$C$8:$C$57,$D428))</f>
        <v>0</v>
      </c>
      <c r="M428" s="43">
        <f>IF(ISNA(SUMIFS(INDEX('State Landscape Data'!$M$8:$AE$57,0,MATCH(CONCATENATE($J428,M$6),'State Landscape Data'!$M$6:$AE$6,0)),'State Landscape Data'!$B$8:$B$57,$C428,'State Landscape Data'!$C$8:$C$57,$D428)),"-",SUMIFS(INDEX('State Landscape Data'!$M$8:$AE$57,0,MATCH(CONCATENATE($J428,M$6),'State Landscape Data'!$M$6:$AE$6,0)),'State Landscape Data'!$B$8:$B$57,$C428,'State Landscape Data'!$C$8:$C$57,$D428))</f>
        <v>0</v>
      </c>
      <c r="N428" s="154">
        <f>IF(ISNA(SUMIFS(INDEX('State Landscape Data'!$M$8:$AE$57,0,MATCH(CONCATENATE($J428,N$6),'State Landscape Data'!$M$6:$AE$6,0)),'State Landscape Data'!$B$8:$B$57,$C428,'State Landscape Data'!$C$8:$C$57,$D428)),"-",SUMIFS(INDEX('State Landscape Data'!$M$8:$AE$57,0,MATCH(CONCATENATE($J428,N$6),'State Landscape Data'!$M$6:$AE$6,0)),'State Landscape Data'!$B$8:$B$57,$C428,'State Landscape Data'!$C$8:$C$57,$D428))</f>
        <v>0</v>
      </c>
    </row>
    <row r="429" spans="2:14" x14ac:dyDescent="0.35">
      <c r="B429" s="37" t="s">
        <v>80</v>
      </c>
      <c r="C429" s="38" t="str">
        <f>IF(ISBLANK('State Landscape Data'!$B$54),"-",'State Landscape Data'!$B$54)</f>
        <v>-</v>
      </c>
      <c r="D429" s="38" t="str">
        <f>IF(ISBLANK('State Landscape Data'!$C$54),"-",'State Landscape Data'!$C$54)</f>
        <v>-</v>
      </c>
      <c r="E429" s="38" t="str">
        <f>IF(ISBLANK('State Landscape Data'!$D$54),"-",'State Landscape Data'!$D$54)</f>
        <v>-</v>
      </c>
      <c r="F429" s="38" t="str">
        <f>IF(ISBLANK('State Landscape Data'!$E$54),"-",'State Landscape Data'!$E$54)</f>
        <v>-</v>
      </c>
      <c r="G429" s="38" t="str">
        <f>IF(ISBLANK('State Landscape Data'!$F$54),"-",'State Landscape Data'!$F$54)</f>
        <v>-</v>
      </c>
      <c r="H429" s="38">
        <v>4</v>
      </c>
      <c r="I429" s="38" t="s">
        <v>65</v>
      </c>
      <c r="J429" s="38" t="str">
        <f t="shared" si="52"/>
        <v>4Goal</v>
      </c>
      <c r="K429" s="38" t="str">
        <f>IF(ISBLANK('State Landscape Data'!$K$54),"-",'State Landscape Data'!$K$54)</f>
        <v>-</v>
      </c>
      <c r="L429" s="43" t="str">
        <f>IF(ISNA(SUMIFS(INDEX('State Landscape Data'!$M$8:$AE$57,0,MATCH(CONCATENATE($J429,L$6),'State Landscape Data'!$M$6:$AE$6,0)),'State Landscape Data'!$B$8:$B$57,$C429,'State Landscape Data'!$C$8:$C$57,$D429)),"-",SUMIFS(INDEX('State Landscape Data'!$M$8:$AE$57,0,MATCH(CONCATENATE($J429,L$6),'State Landscape Data'!$M$6:$AE$6,0)),'State Landscape Data'!$B$8:$B$57,$C429,'State Landscape Data'!$C$8:$C$57,$D429))</f>
        <v>-</v>
      </c>
      <c r="M429" s="43" t="str">
        <f>IF(ISNA(SUMIFS(INDEX('State Landscape Data'!$M$8:$AE$57,0,MATCH(CONCATENATE($J429,M$6),'State Landscape Data'!$M$6:$AE$6,0)),'State Landscape Data'!$B$8:$B$57,$C429,'State Landscape Data'!$C$8:$C$57,$D429)),"-",SUMIFS(INDEX('State Landscape Data'!$M$8:$AE$57,0,MATCH(CONCATENATE($J429,M$6),'State Landscape Data'!$M$6:$AE$6,0)),'State Landscape Data'!$B$8:$B$57,$C429,'State Landscape Data'!$C$8:$C$57,$D429))</f>
        <v>-</v>
      </c>
      <c r="N429" s="154">
        <f>IF(ISNA(SUMIFS(INDEX('State Landscape Data'!$M$8:$AE$57,0,MATCH(CONCATENATE($J429,N$6),'State Landscape Data'!$M$6:$AE$6,0)),'State Landscape Data'!$B$8:$B$57,$C429,'State Landscape Data'!$C$8:$C$57,$D429)),"-",SUMIFS(INDEX('State Landscape Data'!$M$8:$AE$57,0,MATCH(CONCATENATE($J429,N$6),'State Landscape Data'!$M$6:$AE$6,0)),'State Landscape Data'!$B$8:$B$57,$C429,'State Landscape Data'!$C$8:$C$57,$D429))</f>
        <v>0</v>
      </c>
    </row>
    <row r="430" spans="2:14" x14ac:dyDescent="0.35">
      <c r="B430" s="37" t="s">
        <v>80</v>
      </c>
      <c r="C430" s="38" t="str">
        <f>IF(ISBLANK('State Landscape Data'!$B$55),"-",'State Landscape Data'!$B$55)</f>
        <v>-</v>
      </c>
      <c r="D430" s="38" t="str">
        <f>IF(ISBLANK('State Landscape Data'!$C$55),"-",'State Landscape Data'!$C$55)</f>
        <v>-</v>
      </c>
      <c r="E430" s="38" t="str">
        <f>IF(ISBLANK('State Landscape Data'!$D$55),"-",'State Landscape Data'!$D$55)</f>
        <v>-</v>
      </c>
      <c r="F430" s="38" t="str">
        <f>IF(ISBLANK('State Landscape Data'!$E$55),"-",'State Landscape Data'!$E$55)</f>
        <v>-</v>
      </c>
      <c r="G430" s="38" t="str">
        <f>IF(ISBLANK('State Landscape Data'!$F$55),"-",'State Landscape Data'!$F$55)</f>
        <v>-</v>
      </c>
      <c r="H430" s="38" t="s">
        <v>64</v>
      </c>
      <c r="I430" s="38" t="s">
        <v>64</v>
      </c>
      <c r="J430" s="38" t="str">
        <f t="shared" si="50"/>
        <v>BaselineBaseline</v>
      </c>
      <c r="K430" s="38" t="str">
        <f>IF(ISBLANK('State Landscape Data'!$K$55),"-",'State Landscape Data'!$K$55)</f>
        <v>-</v>
      </c>
      <c r="L430" s="43">
        <f>IF(ISNA(SUMIFS(INDEX('State Landscape Data'!$M$8:$AE$57,0,MATCH(CONCATENATE($J430,L$6),'State Landscape Data'!$M$6:$AE$6,0)),'State Landscape Data'!$B$8:$B$57,$C430,'State Landscape Data'!$C$8:$C$57,$D430)),"-",SUMIFS(INDEX('State Landscape Data'!$M$8:$AE$57,0,MATCH(CONCATENATE($J430,L$6),'State Landscape Data'!$M$6:$AE$6,0)),'State Landscape Data'!$B$8:$B$57,$C430,'State Landscape Data'!$C$8:$C$57,$D430))</f>
        <v>0</v>
      </c>
      <c r="M430" s="43">
        <f>IF(ISNA(SUMIFS(INDEX('State Landscape Data'!$M$8:$AE$57,0,MATCH(CONCATENATE($J430,M$6),'State Landscape Data'!$M$6:$AE$6,0)),'State Landscape Data'!$B$8:$B$57,$C430,'State Landscape Data'!$C$8:$C$57,$D430)),"-",SUMIFS(INDEX('State Landscape Data'!$M$8:$AE$57,0,MATCH(CONCATENATE($J430,M$6),'State Landscape Data'!$M$6:$AE$6,0)),'State Landscape Data'!$B$8:$B$57,$C430,'State Landscape Data'!$C$8:$C$57,$D430))</f>
        <v>0</v>
      </c>
      <c r="N430" s="154">
        <f>IF(ISNA(SUMIFS(INDEX('State Landscape Data'!$M$8:$AE$57,0,MATCH(CONCATENATE($J430,N$6),'State Landscape Data'!$M$6:$AE$6,0)),'State Landscape Data'!$B$8:$B$57,$C430,'State Landscape Data'!$C$8:$C$57,$D430)),"-",SUMIFS(INDEX('State Landscape Data'!$M$8:$AE$57,0,MATCH(CONCATENATE($J430,N$6),'State Landscape Data'!$M$6:$AE$6,0)),'State Landscape Data'!$B$8:$B$57,$C430,'State Landscape Data'!$C$8:$C$57,$D430))</f>
        <v>0</v>
      </c>
    </row>
    <row r="431" spans="2:14" x14ac:dyDescent="0.35">
      <c r="B431" s="37" t="s">
        <v>80</v>
      </c>
      <c r="C431" s="38" t="str">
        <f>IF(ISBLANK('State Landscape Data'!$B$55),"-",'State Landscape Data'!$B$55)</f>
        <v>-</v>
      </c>
      <c r="D431" s="38" t="str">
        <f>IF(ISBLANK('State Landscape Data'!$C$55),"-",'State Landscape Data'!$C$55)</f>
        <v>-</v>
      </c>
      <c r="E431" s="38" t="str">
        <f>IF(ISBLANK('State Landscape Data'!$D$55),"-",'State Landscape Data'!$D$55)</f>
        <v>-</v>
      </c>
      <c r="F431" s="38" t="str">
        <f>IF(ISBLANK('State Landscape Data'!$E$55),"-",'State Landscape Data'!$E$55)</f>
        <v>-</v>
      </c>
      <c r="G431" s="38" t="str">
        <f>IF(ISBLANK('State Landscape Data'!$F$55),"-",'State Landscape Data'!$F$55)</f>
        <v>-</v>
      </c>
      <c r="H431" s="38">
        <v>1</v>
      </c>
      <c r="I431" s="38">
        <v>5</v>
      </c>
      <c r="J431" s="38" t="str">
        <f t="shared" si="50"/>
        <v>15</v>
      </c>
      <c r="K431" s="38" t="str">
        <f>IF(ISBLANK('State Landscape Data'!$K$55),"-",'State Landscape Data'!$K$55)</f>
        <v>-</v>
      </c>
      <c r="L431" s="43">
        <f>IF(ISNA(SUMIFS(INDEX('State Landscape Data'!$M$8:$AE$57,0,MATCH(CONCATENATE($J431,L$6),'State Landscape Data'!$M$6:$AE$6,0)),'State Landscape Data'!$B$8:$B$57,$C431,'State Landscape Data'!$C$8:$C$57,$D431)),"-",SUMIFS(INDEX('State Landscape Data'!$M$8:$AE$57,0,MATCH(CONCATENATE($J431,L$6),'State Landscape Data'!$M$6:$AE$6,0)),'State Landscape Data'!$B$8:$B$57,$C431,'State Landscape Data'!$C$8:$C$57,$D431))</f>
        <v>0</v>
      </c>
      <c r="M431" s="43">
        <f>IF(ISNA(SUMIFS(INDEX('State Landscape Data'!$M$8:$AE$57,0,MATCH(CONCATENATE($J431,M$6),'State Landscape Data'!$M$6:$AE$6,0)),'State Landscape Data'!$B$8:$B$57,$C431,'State Landscape Data'!$C$8:$C$57,$D431)),"-",SUMIFS(INDEX('State Landscape Data'!$M$8:$AE$57,0,MATCH(CONCATENATE($J431,M$6),'State Landscape Data'!$M$6:$AE$6,0)),'State Landscape Data'!$B$8:$B$57,$C431,'State Landscape Data'!$C$8:$C$57,$D431))</f>
        <v>0</v>
      </c>
      <c r="N431" s="154">
        <f>IF(ISNA(SUMIFS(INDEX('State Landscape Data'!$M$8:$AE$57,0,MATCH(CONCATENATE($J431,N$6),'State Landscape Data'!$M$6:$AE$6,0)),'State Landscape Data'!$B$8:$B$57,$C431,'State Landscape Data'!$C$8:$C$57,$D431)),"-",SUMIFS(INDEX('State Landscape Data'!$M$8:$AE$57,0,MATCH(CONCATENATE($J431,N$6),'State Landscape Data'!$M$6:$AE$6,0)),'State Landscape Data'!$B$8:$B$57,$C431,'State Landscape Data'!$C$8:$C$57,$D431))</f>
        <v>0</v>
      </c>
    </row>
    <row r="432" spans="2:14" x14ac:dyDescent="0.35">
      <c r="B432" s="37" t="s">
        <v>80</v>
      </c>
      <c r="C432" s="38" t="str">
        <f>IF(ISBLANK('State Landscape Data'!$B$55),"-",'State Landscape Data'!$B$55)</f>
        <v>-</v>
      </c>
      <c r="D432" s="38" t="str">
        <f>IF(ISBLANK('State Landscape Data'!$C$55),"-",'State Landscape Data'!$C$55)</f>
        <v>-</v>
      </c>
      <c r="E432" s="38" t="str">
        <f>IF(ISBLANK('State Landscape Data'!$D$55),"-",'State Landscape Data'!$D$55)</f>
        <v>-</v>
      </c>
      <c r="F432" s="38" t="str">
        <f>IF(ISBLANK('State Landscape Data'!$E$55),"-",'State Landscape Data'!$E$55)</f>
        <v>-</v>
      </c>
      <c r="G432" s="38" t="str">
        <f>IF(ISBLANK('State Landscape Data'!$F$55),"-",'State Landscape Data'!$F$55)</f>
        <v>-</v>
      </c>
      <c r="H432" s="38">
        <v>1</v>
      </c>
      <c r="I432" s="38" t="s">
        <v>65</v>
      </c>
      <c r="J432" s="38" t="str">
        <f t="shared" si="50"/>
        <v>1Goal</v>
      </c>
      <c r="K432" s="38" t="str">
        <f>IF(ISBLANK('State Landscape Data'!$K$55),"-",'State Landscape Data'!$K$55)</f>
        <v>-</v>
      </c>
      <c r="L432" s="43" t="str">
        <f>IF(ISNA(SUMIFS(INDEX('State Landscape Data'!$M$8:$AE$57,0,MATCH(CONCATENATE($J432,L$6),'State Landscape Data'!$M$6:$AE$6,0)),'State Landscape Data'!$B$8:$B$57,$C432,'State Landscape Data'!$C$8:$C$57,$D432)),"-",SUMIFS(INDEX('State Landscape Data'!$M$8:$AE$57,0,MATCH(CONCATENATE($J432,L$6),'State Landscape Data'!$M$6:$AE$6,0)),'State Landscape Data'!$B$8:$B$57,$C432,'State Landscape Data'!$C$8:$C$57,$D432))</f>
        <v>-</v>
      </c>
      <c r="M432" s="43" t="str">
        <f>IF(ISNA(SUMIFS(INDEX('State Landscape Data'!$M$8:$AE$57,0,MATCH(CONCATENATE($J432,M$6),'State Landscape Data'!$M$6:$AE$6,0)),'State Landscape Data'!$B$8:$B$57,$C432,'State Landscape Data'!$C$8:$C$57,$D432)),"-",SUMIFS(INDEX('State Landscape Data'!$M$8:$AE$57,0,MATCH(CONCATENATE($J432,M$6),'State Landscape Data'!$M$6:$AE$6,0)),'State Landscape Data'!$B$8:$B$57,$C432,'State Landscape Data'!$C$8:$C$57,$D432))</f>
        <v>-</v>
      </c>
      <c r="N432" s="154">
        <f>IF(ISNA(SUMIFS(INDEX('State Landscape Data'!$M$8:$AE$57,0,MATCH(CONCATENATE($J432,N$6),'State Landscape Data'!$M$6:$AE$6,0)),'State Landscape Data'!$B$8:$B$57,$C432,'State Landscape Data'!$C$8:$C$57,$D432)),"-",SUMIFS(INDEX('State Landscape Data'!$M$8:$AE$57,0,MATCH(CONCATENATE($J432,N$6),'State Landscape Data'!$M$6:$AE$6,0)),'State Landscape Data'!$B$8:$B$57,$C432,'State Landscape Data'!$C$8:$C$57,$D432))</f>
        <v>0</v>
      </c>
    </row>
    <row r="433" spans="2:14" x14ac:dyDescent="0.35">
      <c r="B433" s="37" t="s">
        <v>80</v>
      </c>
      <c r="C433" s="38" t="str">
        <f>IF(ISBLANK('State Landscape Data'!$B$55),"-",'State Landscape Data'!$B$55)</f>
        <v>-</v>
      </c>
      <c r="D433" s="38" t="str">
        <f>IF(ISBLANK('State Landscape Data'!$C$55),"-",'State Landscape Data'!$C$55)</f>
        <v>-</v>
      </c>
      <c r="E433" s="38" t="str">
        <f>IF(ISBLANK('State Landscape Data'!$D$55),"-",'State Landscape Data'!$D$55)</f>
        <v>-</v>
      </c>
      <c r="F433" s="38" t="str">
        <f>IF(ISBLANK('State Landscape Data'!$E$55),"-",'State Landscape Data'!$E$55)</f>
        <v>-</v>
      </c>
      <c r="G433" s="38" t="str">
        <f>IF(ISBLANK('State Landscape Data'!$F$55),"-",'State Landscape Data'!$F$55)</f>
        <v>-</v>
      </c>
      <c r="H433" s="38">
        <v>2</v>
      </c>
      <c r="I433" s="38">
        <v>5</v>
      </c>
      <c r="J433" s="38" t="str">
        <f t="shared" si="50"/>
        <v>25</v>
      </c>
      <c r="K433" s="38" t="str">
        <f>IF(ISBLANK('State Landscape Data'!$K$55),"-",'State Landscape Data'!$K$55)</f>
        <v>-</v>
      </c>
      <c r="L433" s="43">
        <f>IF(ISNA(SUMIFS(INDEX('State Landscape Data'!$M$8:$AE$57,0,MATCH(CONCATENATE($J433,L$6),'State Landscape Data'!$M$6:$AE$6,0)),'State Landscape Data'!$B$8:$B$57,$C433,'State Landscape Data'!$C$8:$C$57,$D433)),"-",SUMIFS(INDEX('State Landscape Data'!$M$8:$AE$57,0,MATCH(CONCATENATE($J433,L$6),'State Landscape Data'!$M$6:$AE$6,0)),'State Landscape Data'!$B$8:$B$57,$C433,'State Landscape Data'!$C$8:$C$57,$D433))</f>
        <v>0</v>
      </c>
      <c r="M433" s="43">
        <f>IF(ISNA(SUMIFS(INDEX('State Landscape Data'!$M$8:$AE$57,0,MATCH(CONCATENATE($J433,M$6),'State Landscape Data'!$M$6:$AE$6,0)),'State Landscape Data'!$B$8:$B$57,$C433,'State Landscape Data'!$C$8:$C$57,$D433)),"-",SUMIFS(INDEX('State Landscape Data'!$M$8:$AE$57,0,MATCH(CONCATENATE($J433,M$6),'State Landscape Data'!$M$6:$AE$6,0)),'State Landscape Data'!$B$8:$B$57,$C433,'State Landscape Data'!$C$8:$C$57,$D433))</f>
        <v>0</v>
      </c>
      <c r="N433" s="154">
        <f>IF(ISNA(SUMIFS(INDEX('State Landscape Data'!$M$8:$AE$57,0,MATCH(CONCATENATE($J433,N$6),'State Landscape Data'!$M$6:$AE$6,0)),'State Landscape Data'!$B$8:$B$57,$C433,'State Landscape Data'!$C$8:$C$57,$D433)),"-",SUMIFS(INDEX('State Landscape Data'!$M$8:$AE$57,0,MATCH(CONCATENATE($J433,N$6),'State Landscape Data'!$M$6:$AE$6,0)),'State Landscape Data'!$B$8:$B$57,$C433,'State Landscape Data'!$C$8:$C$57,$D433))</f>
        <v>0</v>
      </c>
    </row>
    <row r="434" spans="2:14" x14ac:dyDescent="0.35">
      <c r="B434" s="37" t="s">
        <v>80</v>
      </c>
      <c r="C434" s="38" t="str">
        <f>IF(ISBLANK('State Landscape Data'!$B$55),"-",'State Landscape Data'!$B$55)</f>
        <v>-</v>
      </c>
      <c r="D434" s="38" t="str">
        <f>IF(ISBLANK('State Landscape Data'!$C$55),"-",'State Landscape Data'!$C$55)</f>
        <v>-</v>
      </c>
      <c r="E434" s="38" t="str">
        <f>IF(ISBLANK('State Landscape Data'!$D$55),"-",'State Landscape Data'!$D$55)</f>
        <v>-</v>
      </c>
      <c r="F434" s="38" t="str">
        <f>IF(ISBLANK('State Landscape Data'!$E$55),"-",'State Landscape Data'!$E$55)</f>
        <v>-</v>
      </c>
      <c r="G434" s="38" t="str">
        <f>IF(ISBLANK('State Landscape Data'!$F$55),"-",'State Landscape Data'!$F$55)</f>
        <v>-</v>
      </c>
      <c r="H434" s="38">
        <v>2</v>
      </c>
      <c r="I434" s="38" t="s">
        <v>65</v>
      </c>
      <c r="J434" s="38" t="str">
        <f t="shared" si="50"/>
        <v>2Goal</v>
      </c>
      <c r="K434" s="38" t="str">
        <f>IF(ISBLANK('State Landscape Data'!$K$55),"-",'State Landscape Data'!$K$55)</f>
        <v>-</v>
      </c>
      <c r="L434" s="43" t="str">
        <f>IF(ISNA(SUMIFS(INDEX('State Landscape Data'!$M$8:$AE$57,0,MATCH(CONCATENATE($J434,L$6),'State Landscape Data'!$M$6:$AE$6,0)),'State Landscape Data'!$B$8:$B$57,$C434,'State Landscape Data'!$C$8:$C$57,$D434)),"-",SUMIFS(INDEX('State Landscape Data'!$M$8:$AE$57,0,MATCH(CONCATENATE($J434,L$6),'State Landscape Data'!$M$6:$AE$6,0)),'State Landscape Data'!$B$8:$B$57,$C434,'State Landscape Data'!$C$8:$C$57,$D434))</f>
        <v>-</v>
      </c>
      <c r="M434" s="43" t="str">
        <f>IF(ISNA(SUMIFS(INDEX('State Landscape Data'!$M$8:$AE$57,0,MATCH(CONCATENATE($J434,M$6),'State Landscape Data'!$M$6:$AE$6,0)),'State Landscape Data'!$B$8:$B$57,$C434,'State Landscape Data'!$C$8:$C$57,$D434)),"-",SUMIFS(INDEX('State Landscape Data'!$M$8:$AE$57,0,MATCH(CONCATENATE($J434,M$6),'State Landscape Data'!$M$6:$AE$6,0)),'State Landscape Data'!$B$8:$B$57,$C434,'State Landscape Data'!$C$8:$C$57,$D434))</f>
        <v>-</v>
      </c>
      <c r="N434" s="154">
        <f>IF(ISNA(SUMIFS(INDEX('State Landscape Data'!$M$8:$AE$57,0,MATCH(CONCATENATE($J434,N$6),'State Landscape Data'!$M$6:$AE$6,0)),'State Landscape Data'!$B$8:$B$57,$C434,'State Landscape Data'!$C$8:$C$57,$D434)),"-",SUMIFS(INDEX('State Landscape Data'!$M$8:$AE$57,0,MATCH(CONCATENATE($J434,N$6),'State Landscape Data'!$M$6:$AE$6,0)),'State Landscape Data'!$B$8:$B$57,$C434,'State Landscape Data'!$C$8:$C$57,$D434))</f>
        <v>0</v>
      </c>
    </row>
    <row r="435" spans="2:14" x14ac:dyDescent="0.35">
      <c r="B435" s="37" t="s">
        <v>80</v>
      </c>
      <c r="C435" s="38" t="str">
        <f>IF(ISBLANK('State Landscape Data'!$B$55),"-",'State Landscape Data'!$B$55)</f>
        <v>-</v>
      </c>
      <c r="D435" s="38" t="str">
        <f>IF(ISBLANK('State Landscape Data'!$C$55),"-",'State Landscape Data'!$C$55)</f>
        <v>-</v>
      </c>
      <c r="E435" s="38" t="str">
        <f>IF(ISBLANK('State Landscape Data'!$D$55),"-",'State Landscape Data'!$D$55)</f>
        <v>-</v>
      </c>
      <c r="F435" s="38" t="str">
        <f>IF(ISBLANK('State Landscape Data'!$E$55),"-",'State Landscape Data'!$E$55)</f>
        <v>-</v>
      </c>
      <c r="G435" s="38" t="str">
        <f>IF(ISBLANK('State Landscape Data'!$F$55),"-",'State Landscape Data'!$F$55)</f>
        <v>-</v>
      </c>
      <c r="H435" s="38">
        <v>3</v>
      </c>
      <c r="I435" s="38">
        <v>5</v>
      </c>
      <c r="J435" s="38" t="str">
        <f t="shared" si="50"/>
        <v>35</v>
      </c>
      <c r="K435" s="38" t="str">
        <f>IF(ISBLANK('State Landscape Data'!$K$55),"-",'State Landscape Data'!$K$55)</f>
        <v>-</v>
      </c>
      <c r="L435" s="43">
        <f>IF(ISNA(SUMIFS(INDEX('State Landscape Data'!$M$8:$AE$57,0,MATCH(CONCATENATE($J435,L$6),'State Landscape Data'!$M$6:$AE$6,0)),'State Landscape Data'!$B$8:$B$57,$C435,'State Landscape Data'!$C$8:$C$57,$D435)),"-",SUMIFS(INDEX('State Landscape Data'!$M$8:$AE$57,0,MATCH(CONCATENATE($J435,L$6),'State Landscape Data'!$M$6:$AE$6,0)),'State Landscape Data'!$B$8:$B$57,$C435,'State Landscape Data'!$C$8:$C$57,$D435))</f>
        <v>0</v>
      </c>
      <c r="M435" s="43">
        <f>IF(ISNA(SUMIFS(INDEX('State Landscape Data'!$M$8:$AE$57,0,MATCH(CONCATENATE($J435,M$6),'State Landscape Data'!$M$6:$AE$6,0)),'State Landscape Data'!$B$8:$B$57,$C435,'State Landscape Data'!$C$8:$C$57,$D435)),"-",SUMIFS(INDEX('State Landscape Data'!$M$8:$AE$57,0,MATCH(CONCATENATE($J435,M$6),'State Landscape Data'!$M$6:$AE$6,0)),'State Landscape Data'!$B$8:$B$57,$C435,'State Landscape Data'!$C$8:$C$57,$D435))</f>
        <v>0</v>
      </c>
      <c r="N435" s="154">
        <f>IF(ISNA(SUMIFS(INDEX('State Landscape Data'!$M$8:$AE$57,0,MATCH(CONCATENATE($J435,N$6),'State Landscape Data'!$M$6:$AE$6,0)),'State Landscape Data'!$B$8:$B$57,$C435,'State Landscape Data'!$C$8:$C$57,$D435)),"-",SUMIFS(INDEX('State Landscape Data'!$M$8:$AE$57,0,MATCH(CONCATENATE($J435,N$6),'State Landscape Data'!$M$6:$AE$6,0)),'State Landscape Data'!$B$8:$B$57,$C435,'State Landscape Data'!$C$8:$C$57,$D435))</f>
        <v>0</v>
      </c>
    </row>
    <row r="436" spans="2:14" x14ac:dyDescent="0.35">
      <c r="B436" s="37" t="s">
        <v>80</v>
      </c>
      <c r="C436" s="38" t="str">
        <f>IF(ISBLANK('State Landscape Data'!$B$55),"-",'State Landscape Data'!$B$55)</f>
        <v>-</v>
      </c>
      <c r="D436" s="38" t="str">
        <f>IF(ISBLANK('State Landscape Data'!$C$55),"-",'State Landscape Data'!$C$55)</f>
        <v>-</v>
      </c>
      <c r="E436" s="38" t="str">
        <f>IF(ISBLANK('State Landscape Data'!$D$55),"-",'State Landscape Data'!$D$55)</f>
        <v>-</v>
      </c>
      <c r="F436" s="38" t="str">
        <f>IF(ISBLANK('State Landscape Data'!$E$55),"-",'State Landscape Data'!$E$55)</f>
        <v>-</v>
      </c>
      <c r="G436" s="38" t="str">
        <f>IF(ISBLANK('State Landscape Data'!$F$55),"-",'State Landscape Data'!$F$55)</f>
        <v>-</v>
      </c>
      <c r="H436" s="38">
        <v>3</v>
      </c>
      <c r="I436" s="38" t="s">
        <v>65</v>
      </c>
      <c r="J436" s="38" t="str">
        <f t="shared" si="50"/>
        <v>3Goal</v>
      </c>
      <c r="K436" s="38" t="str">
        <f>IF(ISBLANK('State Landscape Data'!$K$55),"-",'State Landscape Data'!$K$55)</f>
        <v>-</v>
      </c>
      <c r="L436" s="43" t="str">
        <f>IF(ISNA(SUMIFS(INDEX('State Landscape Data'!$M$8:$AE$57,0,MATCH(CONCATENATE($J436,L$6),'State Landscape Data'!$M$6:$AE$6,0)),'State Landscape Data'!$B$8:$B$57,$C436,'State Landscape Data'!$C$8:$C$57,$D436)),"-",SUMIFS(INDEX('State Landscape Data'!$M$8:$AE$57,0,MATCH(CONCATENATE($J436,L$6),'State Landscape Data'!$M$6:$AE$6,0)),'State Landscape Data'!$B$8:$B$57,$C436,'State Landscape Data'!$C$8:$C$57,$D436))</f>
        <v>-</v>
      </c>
      <c r="M436" s="43" t="str">
        <f>IF(ISNA(SUMIFS(INDEX('State Landscape Data'!$M$8:$AE$57,0,MATCH(CONCATENATE($J436,M$6),'State Landscape Data'!$M$6:$AE$6,0)),'State Landscape Data'!$B$8:$B$57,$C436,'State Landscape Data'!$C$8:$C$57,$D436)),"-",SUMIFS(INDEX('State Landscape Data'!$M$8:$AE$57,0,MATCH(CONCATENATE($J436,M$6),'State Landscape Data'!$M$6:$AE$6,0)),'State Landscape Data'!$B$8:$B$57,$C436,'State Landscape Data'!$C$8:$C$57,$D436))</f>
        <v>-</v>
      </c>
      <c r="N436" s="154">
        <f>IF(ISNA(SUMIFS(INDEX('State Landscape Data'!$M$8:$AE$57,0,MATCH(CONCATENATE($J436,N$6),'State Landscape Data'!$M$6:$AE$6,0)),'State Landscape Data'!$B$8:$B$57,$C436,'State Landscape Data'!$C$8:$C$57,$D436)),"-",SUMIFS(INDEX('State Landscape Data'!$M$8:$AE$57,0,MATCH(CONCATENATE($J436,N$6),'State Landscape Data'!$M$6:$AE$6,0)),'State Landscape Data'!$B$8:$B$57,$C436,'State Landscape Data'!$C$8:$C$57,$D436))</f>
        <v>0</v>
      </c>
    </row>
    <row r="437" spans="2:14" x14ac:dyDescent="0.35">
      <c r="B437" s="37" t="s">
        <v>80</v>
      </c>
      <c r="C437" s="38" t="str">
        <f>IF(ISBLANK('State Landscape Data'!$B$55),"-",'State Landscape Data'!$B$55)</f>
        <v>-</v>
      </c>
      <c r="D437" s="38" t="str">
        <f>IF(ISBLANK('State Landscape Data'!$C$55),"-",'State Landscape Data'!$C$55)</f>
        <v>-</v>
      </c>
      <c r="E437" s="38" t="str">
        <f>IF(ISBLANK('State Landscape Data'!$D$55),"-",'State Landscape Data'!$D$55)</f>
        <v>-</v>
      </c>
      <c r="F437" s="38" t="str">
        <f>IF(ISBLANK('State Landscape Data'!$E$55),"-",'State Landscape Data'!$E$55)</f>
        <v>-</v>
      </c>
      <c r="G437" s="38" t="str">
        <f>IF(ISBLANK('State Landscape Data'!$F$55),"-",'State Landscape Data'!$F$55)</f>
        <v>-</v>
      </c>
      <c r="H437" s="38">
        <v>4</v>
      </c>
      <c r="I437" s="38">
        <v>5</v>
      </c>
      <c r="J437" s="38" t="str">
        <f t="shared" ref="J437:J438" si="53">CONCATENATE(H437,I437)</f>
        <v>45</v>
      </c>
      <c r="K437" s="38" t="str">
        <f>IF(ISBLANK('State Landscape Data'!$K$55),"-",'State Landscape Data'!$K$55)</f>
        <v>-</v>
      </c>
      <c r="L437" s="43">
        <f>IF(ISNA(SUMIFS(INDEX('State Landscape Data'!$M$8:$AE$57,0,MATCH(CONCATENATE($J437,L$6),'State Landscape Data'!$M$6:$AE$6,0)),'State Landscape Data'!$B$8:$B$57,$C437,'State Landscape Data'!$C$8:$C$57,$D437)),"-",SUMIFS(INDEX('State Landscape Data'!$M$8:$AE$57,0,MATCH(CONCATENATE($J437,L$6),'State Landscape Data'!$M$6:$AE$6,0)),'State Landscape Data'!$B$8:$B$57,$C437,'State Landscape Data'!$C$8:$C$57,$D437))</f>
        <v>0</v>
      </c>
      <c r="M437" s="43">
        <f>IF(ISNA(SUMIFS(INDEX('State Landscape Data'!$M$8:$AE$57,0,MATCH(CONCATENATE($J437,M$6),'State Landscape Data'!$M$6:$AE$6,0)),'State Landscape Data'!$B$8:$B$57,$C437,'State Landscape Data'!$C$8:$C$57,$D437)),"-",SUMIFS(INDEX('State Landscape Data'!$M$8:$AE$57,0,MATCH(CONCATENATE($J437,M$6),'State Landscape Data'!$M$6:$AE$6,0)),'State Landscape Data'!$B$8:$B$57,$C437,'State Landscape Data'!$C$8:$C$57,$D437))</f>
        <v>0</v>
      </c>
      <c r="N437" s="154">
        <f>IF(ISNA(SUMIFS(INDEX('State Landscape Data'!$M$8:$AE$57,0,MATCH(CONCATENATE($J437,N$6),'State Landscape Data'!$M$6:$AE$6,0)),'State Landscape Data'!$B$8:$B$57,$C437,'State Landscape Data'!$C$8:$C$57,$D437)),"-",SUMIFS(INDEX('State Landscape Data'!$M$8:$AE$57,0,MATCH(CONCATENATE($J437,N$6),'State Landscape Data'!$M$6:$AE$6,0)),'State Landscape Data'!$B$8:$B$57,$C437,'State Landscape Data'!$C$8:$C$57,$D437))</f>
        <v>0</v>
      </c>
    </row>
    <row r="438" spans="2:14" x14ac:dyDescent="0.35">
      <c r="B438" s="37" t="s">
        <v>80</v>
      </c>
      <c r="C438" s="38" t="str">
        <f>IF(ISBLANK('State Landscape Data'!$B$55),"-",'State Landscape Data'!$B$55)</f>
        <v>-</v>
      </c>
      <c r="D438" s="38" t="str">
        <f>IF(ISBLANK('State Landscape Data'!$C$55),"-",'State Landscape Data'!$C$55)</f>
        <v>-</v>
      </c>
      <c r="E438" s="38" t="str">
        <f>IF(ISBLANK('State Landscape Data'!$D$55),"-",'State Landscape Data'!$D$55)</f>
        <v>-</v>
      </c>
      <c r="F438" s="38" t="str">
        <f>IF(ISBLANK('State Landscape Data'!$E$55),"-",'State Landscape Data'!$E$55)</f>
        <v>-</v>
      </c>
      <c r="G438" s="38" t="str">
        <f>IF(ISBLANK('State Landscape Data'!$F$55),"-",'State Landscape Data'!$F$55)</f>
        <v>-</v>
      </c>
      <c r="H438" s="38">
        <v>4</v>
      </c>
      <c r="I438" s="38" t="s">
        <v>65</v>
      </c>
      <c r="J438" s="38" t="str">
        <f t="shared" si="53"/>
        <v>4Goal</v>
      </c>
      <c r="K438" s="38" t="str">
        <f>IF(ISBLANK('State Landscape Data'!$K$55),"-",'State Landscape Data'!$K$55)</f>
        <v>-</v>
      </c>
      <c r="L438" s="43" t="str">
        <f>IF(ISNA(SUMIFS(INDEX('State Landscape Data'!$M$8:$AE$57,0,MATCH(CONCATENATE($J438,L$6),'State Landscape Data'!$M$6:$AE$6,0)),'State Landscape Data'!$B$8:$B$57,$C438,'State Landscape Data'!$C$8:$C$57,$D438)),"-",SUMIFS(INDEX('State Landscape Data'!$M$8:$AE$57,0,MATCH(CONCATENATE($J438,L$6),'State Landscape Data'!$M$6:$AE$6,0)),'State Landscape Data'!$B$8:$B$57,$C438,'State Landscape Data'!$C$8:$C$57,$D438))</f>
        <v>-</v>
      </c>
      <c r="M438" s="43" t="str">
        <f>IF(ISNA(SUMIFS(INDEX('State Landscape Data'!$M$8:$AE$57,0,MATCH(CONCATENATE($J438,M$6),'State Landscape Data'!$M$6:$AE$6,0)),'State Landscape Data'!$B$8:$B$57,$C438,'State Landscape Data'!$C$8:$C$57,$D438)),"-",SUMIFS(INDEX('State Landscape Data'!$M$8:$AE$57,0,MATCH(CONCATENATE($J438,M$6),'State Landscape Data'!$M$6:$AE$6,0)),'State Landscape Data'!$B$8:$B$57,$C438,'State Landscape Data'!$C$8:$C$57,$D438))</f>
        <v>-</v>
      </c>
      <c r="N438" s="154">
        <f>IF(ISNA(SUMIFS(INDEX('State Landscape Data'!$M$8:$AE$57,0,MATCH(CONCATENATE($J438,N$6),'State Landscape Data'!$M$6:$AE$6,0)),'State Landscape Data'!$B$8:$B$57,$C438,'State Landscape Data'!$C$8:$C$57,$D438)),"-",SUMIFS(INDEX('State Landscape Data'!$M$8:$AE$57,0,MATCH(CONCATENATE($J438,N$6),'State Landscape Data'!$M$6:$AE$6,0)),'State Landscape Data'!$B$8:$B$57,$C438,'State Landscape Data'!$C$8:$C$57,$D438))</f>
        <v>0</v>
      </c>
    </row>
    <row r="439" spans="2:14" x14ac:dyDescent="0.35">
      <c r="B439" s="37" t="s">
        <v>80</v>
      </c>
      <c r="C439" s="38" t="str">
        <f>IF(ISBLANK('State Landscape Data'!$B$56),"-",'State Landscape Data'!$B$56)</f>
        <v>-</v>
      </c>
      <c r="D439" s="38" t="str">
        <f>IF(ISBLANK('State Landscape Data'!$C$56),"-",'State Landscape Data'!$C$56)</f>
        <v>-</v>
      </c>
      <c r="E439" s="38" t="str">
        <f>IF(ISBLANK('State Landscape Data'!$D$56),"-",'State Landscape Data'!$D$56)</f>
        <v>-</v>
      </c>
      <c r="F439" s="38" t="str">
        <f>IF(ISBLANK('State Landscape Data'!$E$56),"-",'State Landscape Data'!$E$56)</f>
        <v>-</v>
      </c>
      <c r="G439" s="38" t="str">
        <f>IF(ISBLANK('State Landscape Data'!$F$56),"-",'State Landscape Data'!$F$56)</f>
        <v>-</v>
      </c>
      <c r="H439" s="38" t="s">
        <v>64</v>
      </c>
      <c r="I439" s="38" t="s">
        <v>64</v>
      </c>
      <c r="J439" s="38" t="str">
        <f t="shared" si="50"/>
        <v>BaselineBaseline</v>
      </c>
      <c r="K439" s="38" t="str">
        <f>IF(ISBLANK('State Landscape Data'!$K$56),"-",'State Landscape Data'!$K$56)</f>
        <v>-</v>
      </c>
      <c r="L439" s="43">
        <f>IF(ISNA(SUMIFS(INDEX('State Landscape Data'!$M$8:$AE$57,0,MATCH(CONCATENATE($J439,L$6),'State Landscape Data'!$M$6:$AE$6,0)),'State Landscape Data'!$B$8:$B$57,$C439,'State Landscape Data'!$C$8:$C$57,$D439)),"-",SUMIFS(INDEX('State Landscape Data'!$M$8:$AE$57,0,MATCH(CONCATENATE($J439,L$6),'State Landscape Data'!$M$6:$AE$6,0)),'State Landscape Data'!$B$8:$B$57,$C439,'State Landscape Data'!$C$8:$C$57,$D439))</f>
        <v>0</v>
      </c>
      <c r="M439" s="43">
        <f>IF(ISNA(SUMIFS(INDEX('State Landscape Data'!$M$8:$AE$57,0,MATCH(CONCATENATE($J439,M$6),'State Landscape Data'!$M$6:$AE$6,0)),'State Landscape Data'!$B$8:$B$57,$C439,'State Landscape Data'!$C$8:$C$57,$D439)),"-",SUMIFS(INDEX('State Landscape Data'!$M$8:$AE$57,0,MATCH(CONCATENATE($J439,M$6),'State Landscape Data'!$M$6:$AE$6,0)),'State Landscape Data'!$B$8:$B$57,$C439,'State Landscape Data'!$C$8:$C$57,$D439))</f>
        <v>0</v>
      </c>
      <c r="N439" s="154">
        <f>IF(ISNA(SUMIFS(INDEX('State Landscape Data'!$M$8:$AE$57,0,MATCH(CONCATENATE($J439,N$6),'State Landscape Data'!$M$6:$AE$6,0)),'State Landscape Data'!$B$8:$B$57,$C439,'State Landscape Data'!$C$8:$C$57,$D439)),"-",SUMIFS(INDEX('State Landscape Data'!$M$8:$AE$57,0,MATCH(CONCATENATE($J439,N$6),'State Landscape Data'!$M$6:$AE$6,0)),'State Landscape Data'!$B$8:$B$57,$C439,'State Landscape Data'!$C$8:$C$57,$D439))</f>
        <v>0</v>
      </c>
    </row>
    <row r="440" spans="2:14" x14ac:dyDescent="0.35">
      <c r="B440" s="37" t="s">
        <v>80</v>
      </c>
      <c r="C440" s="38" t="str">
        <f>IF(ISBLANK('State Landscape Data'!$B$56),"-",'State Landscape Data'!$B$56)</f>
        <v>-</v>
      </c>
      <c r="D440" s="38" t="str">
        <f>IF(ISBLANK('State Landscape Data'!$C$56),"-",'State Landscape Data'!$C$56)</f>
        <v>-</v>
      </c>
      <c r="E440" s="38" t="str">
        <f>IF(ISBLANK('State Landscape Data'!$D$56),"-",'State Landscape Data'!$D$56)</f>
        <v>-</v>
      </c>
      <c r="F440" s="38" t="str">
        <f>IF(ISBLANK('State Landscape Data'!$E$56),"-",'State Landscape Data'!$E$56)</f>
        <v>-</v>
      </c>
      <c r="G440" s="38" t="str">
        <f>IF(ISBLANK('State Landscape Data'!$F$56),"-",'State Landscape Data'!$F$56)</f>
        <v>-</v>
      </c>
      <c r="H440" s="38">
        <v>1</v>
      </c>
      <c r="I440" s="38">
        <v>5</v>
      </c>
      <c r="J440" s="38" t="str">
        <f t="shared" si="50"/>
        <v>15</v>
      </c>
      <c r="K440" s="38" t="str">
        <f>IF(ISBLANK('State Landscape Data'!$K$56),"-",'State Landscape Data'!$K$56)</f>
        <v>-</v>
      </c>
      <c r="L440" s="43">
        <f>IF(ISNA(SUMIFS(INDEX('State Landscape Data'!$M$8:$AE$57,0,MATCH(CONCATENATE($J440,L$6),'State Landscape Data'!$M$6:$AE$6,0)),'State Landscape Data'!$B$8:$B$57,$C440,'State Landscape Data'!$C$8:$C$57,$D440)),"-",SUMIFS(INDEX('State Landscape Data'!$M$8:$AE$57,0,MATCH(CONCATENATE($J440,L$6),'State Landscape Data'!$M$6:$AE$6,0)),'State Landscape Data'!$B$8:$B$57,$C440,'State Landscape Data'!$C$8:$C$57,$D440))</f>
        <v>0</v>
      </c>
      <c r="M440" s="43">
        <f>IF(ISNA(SUMIFS(INDEX('State Landscape Data'!$M$8:$AE$57,0,MATCH(CONCATENATE($J440,M$6),'State Landscape Data'!$M$6:$AE$6,0)),'State Landscape Data'!$B$8:$B$57,$C440,'State Landscape Data'!$C$8:$C$57,$D440)),"-",SUMIFS(INDEX('State Landscape Data'!$M$8:$AE$57,0,MATCH(CONCATENATE($J440,M$6),'State Landscape Data'!$M$6:$AE$6,0)),'State Landscape Data'!$B$8:$B$57,$C440,'State Landscape Data'!$C$8:$C$57,$D440))</f>
        <v>0</v>
      </c>
      <c r="N440" s="154">
        <f>IF(ISNA(SUMIFS(INDEX('State Landscape Data'!$M$8:$AE$57,0,MATCH(CONCATENATE($J440,N$6),'State Landscape Data'!$M$6:$AE$6,0)),'State Landscape Data'!$B$8:$B$57,$C440,'State Landscape Data'!$C$8:$C$57,$D440)),"-",SUMIFS(INDEX('State Landscape Data'!$M$8:$AE$57,0,MATCH(CONCATENATE($J440,N$6),'State Landscape Data'!$M$6:$AE$6,0)),'State Landscape Data'!$B$8:$B$57,$C440,'State Landscape Data'!$C$8:$C$57,$D440))</f>
        <v>0</v>
      </c>
    </row>
    <row r="441" spans="2:14" x14ac:dyDescent="0.35">
      <c r="B441" s="37" t="s">
        <v>80</v>
      </c>
      <c r="C441" s="38" t="str">
        <f>IF(ISBLANK('State Landscape Data'!$B$56),"-",'State Landscape Data'!$B$56)</f>
        <v>-</v>
      </c>
      <c r="D441" s="38" t="str">
        <f>IF(ISBLANK('State Landscape Data'!$C$56),"-",'State Landscape Data'!$C$56)</f>
        <v>-</v>
      </c>
      <c r="E441" s="38" t="str">
        <f>IF(ISBLANK('State Landscape Data'!$D$56),"-",'State Landscape Data'!$D$56)</f>
        <v>-</v>
      </c>
      <c r="F441" s="38" t="str">
        <f>IF(ISBLANK('State Landscape Data'!$E$56),"-",'State Landscape Data'!$E$56)</f>
        <v>-</v>
      </c>
      <c r="G441" s="38" t="str">
        <f>IF(ISBLANK('State Landscape Data'!$F$56),"-",'State Landscape Data'!$F$56)</f>
        <v>-</v>
      </c>
      <c r="H441" s="38">
        <v>1</v>
      </c>
      <c r="I441" s="38" t="s">
        <v>65</v>
      </c>
      <c r="J441" s="38" t="str">
        <f t="shared" si="50"/>
        <v>1Goal</v>
      </c>
      <c r="K441" s="38" t="str">
        <f>IF(ISBLANK('State Landscape Data'!$K$56),"-",'State Landscape Data'!$K$56)</f>
        <v>-</v>
      </c>
      <c r="L441" s="43" t="str">
        <f>IF(ISNA(SUMIFS(INDEX('State Landscape Data'!$M$8:$AE$57,0,MATCH(CONCATENATE($J441,L$6),'State Landscape Data'!$M$6:$AE$6,0)),'State Landscape Data'!$B$8:$B$57,$C441,'State Landscape Data'!$C$8:$C$57,$D441)),"-",SUMIFS(INDEX('State Landscape Data'!$M$8:$AE$57,0,MATCH(CONCATENATE($J441,L$6),'State Landscape Data'!$M$6:$AE$6,0)),'State Landscape Data'!$B$8:$B$57,$C441,'State Landscape Data'!$C$8:$C$57,$D441))</f>
        <v>-</v>
      </c>
      <c r="M441" s="43" t="str">
        <f>IF(ISNA(SUMIFS(INDEX('State Landscape Data'!$M$8:$AE$57,0,MATCH(CONCATENATE($J441,M$6),'State Landscape Data'!$M$6:$AE$6,0)),'State Landscape Data'!$B$8:$B$57,$C441,'State Landscape Data'!$C$8:$C$57,$D441)),"-",SUMIFS(INDEX('State Landscape Data'!$M$8:$AE$57,0,MATCH(CONCATENATE($J441,M$6),'State Landscape Data'!$M$6:$AE$6,0)),'State Landscape Data'!$B$8:$B$57,$C441,'State Landscape Data'!$C$8:$C$57,$D441))</f>
        <v>-</v>
      </c>
      <c r="N441" s="154">
        <f>IF(ISNA(SUMIFS(INDEX('State Landscape Data'!$M$8:$AE$57,0,MATCH(CONCATENATE($J441,N$6),'State Landscape Data'!$M$6:$AE$6,0)),'State Landscape Data'!$B$8:$B$57,$C441,'State Landscape Data'!$C$8:$C$57,$D441)),"-",SUMIFS(INDEX('State Landscape Data'!$M$8:$AE$57,0,MATCH(CONCATENATE($J441,N$6),'State Landscape Data'!$M$6:$AE$6,0)),'State Landscape Data'!$B$8:$B$57,$C441,'State Landscape Data'!$C$8:$C$57,$D441))</f>
        <v>0</v>
      </c>
    </row>
    <row r="442" spans="2:14" x14ac:dyDescent="0.35">
      <c r="B442" s="37" t="s">
        <v>80</v>
      </c>
      <c r="C442" s="38" t="str">
        <f>IF(ISBLANK('State Landscape Data'!$B$56),"-",'State Landscape Data'!$B$56)</f>
        <v>-</v>
      </c>
      <c r="D442" s="38" t="str">
        <f>IF(ISBLANK('State Landscape Data'!$C$56),"-",'State Landscape Data'!$C$56)</f>
        <v>-</v>
      </c>
      <c r="E442" s="38" t="str">
        <f>IF(ISBLANK('State Landscape Data'!$D$56),"-",'State Landscape Data'!$D$56)</f>
        <v>-</v>
      </c>
      <c r="F442" s="38" t="str">
        <f>IF(ISBLANK('State Landscape Data'!$E$56),"-",'State Landscape Data'!$E$56)</f>
        <v>-</v>
      </c>
      <c r="G442" s="38" t="str">
        <f>IF(ISBLANK('State Landscape Data'!$F$56),"-",'State Landscape Data'!$F$56)</f>
        <v>-</v>
      </c>
      <c r="H442" s="38">
        <v>2</v>
      </c>
      <c r="I442" s="38">
        <v>5</v>
      </c>
      <c r="J442" s="38" t="str">
        <f t="shared" si="50"/>
        <v>25</v>
      </c>
      <c r="K442" s="38" t="str">
        <f>IF(ISBLANK('State Landscape Data'!$K$56),"-",'State Landscape Data'!$K$56)</f>
        <v>-</v>
      </c>
      <c r="L442" s="43">
        <f>IF(ISNA(SUMIFS(INDEX('State Landscape Data'!$M$8:$AE$57,0,MATCH(CONCATENATE($J442,L$6),'State Landscape Data'!$M$6:$AE$6,0)),'State Landscape Data'!$B$8:$B$57,$C442,'State Landscape Data'!$C$8:$C$57,$D442)),"-",SUMIFS(INDEX('State Landscape Data'!$M$8:$AE$57,0,MATCH(CONCATENATE($J442,L$6),'State Landscape Data'!$M$6:$AE$6,0)),'State Landscape Data'!$B$8:$B$57,$C442,'State Landscape Data'!$C$8:$C$57,$D442))</f>
        <v>0</v>
      </c>
      <c r="M442" s="43">
        <f>IF(ISNA(SUMIFS(INDEX('State Landscape Data'!$M$8:$AE$57,0,MATCH(CONCATENATE($J442,M$6),'State Landscape Data'!$M$6:$AE$6,0)),'State Landscape Data'!$B$8:$B$57,$C442,'State Landscape Data'!$C$8:$C$57,$D442)),"-",SUMIFS(INDEX('State Landscape Data'!$M$8:$AE$57,0,MATCH(CONCATENATE($J442,M$6),'State Landscape Data'!$M$6:$AE$6,0)),'State Landscape Data'!$B$8:$B$57,$C442,'State Landscape Data'!$C$8:$C$57,$D442))</f>
        <v>0</v>
      </c>
      <c r="N442" s="154">
        <f>IF(ISNA(SUMIFS(INDEX('State Landscape Data'!$M$8:$AE$57,0,MATCH(CONCATENATE($J442,N$6),'State Landscape Data'!$M$6:$AE$6,0)),'State Landscape Data'!$B$8:$B$57,$C442,'State Landscape Data'!$C$8:$C$57,$D442)),"-",SUMIFS(INDEX('State Landscape Data'!$M$8:$AE$57,0,MATCH(CONCATENATE($J442,N$6),'State Landscape Data'!$M$6:$AE$6,0)),'State Landscape Data'!$B$8:$B$57,$C442,'State Landscape Data'!$C$8:$C$57,$D442))</f>
        <v>0</v>
      </c>
    </row>
    <row r="443" spans="2:14" x14ac:dyDescent="0.35">
      <c r="B443" s="37" t="s">
        <v>80</v>
      </c>
      <c r="C443" s="38" t="str">
        <f>IF(ISBLANK('State Landscape Data'!$B$56),"-",'State Landscape Data'!$B$56)</f>
        <v>-</v>
      </c>
      <c r="D443" s="38" t="str">
        <f>IF(ISBLANK('State Landscape Data'!$C$56),"-",'State Landscape Data'!$C$56)</f>
        <v>-</v>
      </c>
      <c r="E443" s="38" t="str">
        <f>IF(ISBLANK('State Landscape Data'!$D$56),"-",'State Landscape Data'!$D$56)</f>
        <v>-</v>
      </c>
      <c r="F443" s="38" t="str">
        <f>IF(ISBLANK('State Landscape Data'!$E$56),"-",'State Landscape Data'!$E$56)</f>
        <v>-</v>
      </c>
      <c r="G443" s="38" t="str">
        <f>IF(ISBLANK('State Landscape Data'!$F$56),"-",'State Landscape Data'!$F$56)</f>
        <v>-</v>
      </c>
      <c r="H443" s="38">
        <v>2</v>
      </c>
      <c r="I443" s="38" t="s">
        <v>65</v>
      </c>
      <c r="J443" s="38" t="str">
        <f t="shared" si="50"/>
        <v>2Goal</v>
      </c>
      <c r="K443" s="38" t="str">
        <f>IF(ISBLANK('State Landscape Data'!$K$56),"-",'State Landscape Data'!$K$56)</f>
        <v>-</v>
      </c>
      <c r="L443" s="43" t="str">
        <f>IF(ISNA(SUMIFS(INDEX('State Landscape Data'!$M$8:$AE$57,0,MATCH(CONCATENATE($J443,L$6),'State Landscape Data'!$M$6:$AE$6,0)),'State Landscape Data'!$B$8:$B$57,$C443,'State Landscape Data'!$C$8:$C$57,$D443)),"-",SUMIFS(INDEX('State Landscape Data'!$M$8:$AE$57,0,MATCH(CONCATENATE($J443,L$6),'State Landscape Data'!$M$6:$AE$6,0)),'State Landscape Data'!$B$8:$B$57,$C443,'State Landscape Data'!$C$8:$C$57,$D443))</f>
        <v>-</v>
      </c>
      <c r="M443" s="43" t="str">
        <f>IF(ISNA(SUMIFS(INDEX('State Landscape Data'!$M$8:$AE$57,0,MATCH(CONCATENATE($J443,M$6),'State Landscape Data'!$M$6:$AE$6,0)),'State Landscape Data'!$B$8:$B$57,$C443,'State Landscape Data'!$C$8:$C$57,$D443)),"-",SUMIFS(INDEX('State Landscape Data'!$M$8:$AE$57,0,MATCH(CONCATENATE($J443,M$6),'State Landscape Data'!$M$6:$AE$6,0)),'State Landscape Data'!$B$8:$B$57,$C443,'State Landscape Data'!$C$8:$C$57,$D443))</f>
        <v>-</v>
      </c>
      <c r="N443" s="154">
        <f>IF(ISNA(SUMIFS(INDEX('State Landscape Data'!$M$8:$AE$57,0,MATCH(CONCATENATE($J443,N$6),'State Landscape Data'!$M$6:$AE$6,0)),'State Landscape Data'!$B$8:$B$57,$C443,'State Landscape Data'!$C$8:$C$57,$D443)),"-",SUMIFS(INDEX('State Landscape Data'!$M$8:$AE$57,0,MATCH(CONCATENATE($J443,N$6),'State Landscape Data'!$M$6:$AE$6,0)),'State Landscape Data'!$B$8:$B$57,$C443,'State Landscape Data'!$C$8:$C$57,$D443))</f>
        <v>0</v>
      </c>
    </row>
    <row r="444" spans="2:14" x14ac:dyDescent="0.35">
      <c r="B444" s="37" t="s">
        <v>80</v>
      </c>
      <c r="C444" s="38" t="str">
        <f>IF(ISBLANK('State Landscape Data'!$B$56),"-",'State Landscape Data'!$B$56)</f>
        <v>-</v>
      </c>
      <c r="D444" s="38" t="str">
        <f>IF(ISBLANK('State Landscape Data'!$C$56),"-",'State Landscape Data'!$C$56)</f>
        <v>-</v>
      </c>
      <c r="E444" s="38" t="str">
        <f>IF(ISBLANK('State Landscape Data'!$D$56),"-",'State Landscape Data'!$D$56)</f>
        <v>-</v>
      </c>
      <c r="F444" s="38" t="str">
        <f>IF(ISBLANK('State Landscape Data'!$E$56),"-",'State Landscape Data'!$E$56)</f>
        <v>-</v>
      </c>
      <c r="G444" s="38" t="str">
        <f>IF(ISBLANK('State Landscape Data'!$F$56),"-",'State Landscape Data'!$F$56)</f>
        <v>-</v>
      </c>
      <c r="H444" s="38">
        <v>3</v>
      </c>
      <c r="I444" s="38">
        <v>5</v>
      </c>
      <c r="J444" s="38" t="str">
        <f t="shared" si="50"/>
        <v>35</v>
      </c>
      <c r="K444" s="38" t="str">
        <f>IF(ISBLANK('State Landscape Data'!$K$56),"-",'State Landscape Data'!$K$56)</f>
        <v>-</v>
      </c>
      <c r="L444" s="43">
        <f>IF(ISNA(SUMIFS(INDEX('State Landscape Data'!$M$8:$AE$57,0,MATCH(CONCATENATE($J444,L$6),'State Landscape Data'!$M$6:$AE$6,0)),'State Landscape Data'!$B$8:$B$57,$C444,'State Landscape Data'!$C$8:$C$57,$D444)),"-",SUMIFS(INDEX('State Landscape Data'!$M$8:$AE$57,0,MATCH(CONCATENATE($J444,L$6),'State Landscape Data'!$M$6:$AE$6,0)),'State Landscape Data'!$B$8:$B$57,$C444,'State Landscape Data'!$C$8:$C$57,$D444))</f>
        <v>0</v>
      </c>
      <c r="M444" s="43">
        <f>IF(ISNA(SUMIFS(INDEX('State Landscape Data'!$M$8:$AE$57,0,MATCH(CONCATENATE($J444,M$6),'State Landscape Data'!$M$6:$AE$6,0)),'State Landscape Data'!$B$8:$B$57,$C444,'State Landscape Data'!$C$8:$C$57,$D444)),"-",SUMIFS(INDEX('State Landscape Data'!$M$8:$AE$57,0,MATCH(CONCATENATE($J444,M$6),'State Landscape Data'!$M$6:$AE$6,0)),'State Landscape Data'!$B$8:$B$57,$C444,'State Landscape Data'!$C$8:$C$57,$D444))</f>
        <v>0</v>
      </c>
      <c r="N444" s="154">
        <f>IF(ISNA(SUMIFS(INDEX('State Landscape Data'!$M$8:$AE$57,0,MATCH(CONCATENATE($J444,N$6),'State Landscape Data'!$M$6:$AE$6,0)),'State Landscape Data'!$B$8:$B$57,$C444,'State Landscape Data'!$C$8:$C$57,$D444)),"-",SUMIFS(INDEX('State Landscape Data'!$M$8:$AE$57,0,MATCH(CONCATENATE($J444,N$6),'State Landscape Data'!$M$6:$AE$6,0)),'State Landscape Data'!$B$8:$B$57,$C444,'State Landscape Data'!$C$8:$C$57,$D444))</f>
        <v>0</v>
      </c>
    </row>
    <row r="445" spans="2:14" x14ac:dyDescent="0.35">
      <c r="B445" s="37" t="s">
        <v>80</v>
      </c>
      <c r="C445" s="38" t="str">
        <f>IF(ISBLANK('State Landscape Data'!$B$56),"-",'State Landscape Data'!$B$56)</f>
        <v>-</v>
      </c>
      <c r="D445" s="38" t="str">
        <f>IF(ISBLANK('State Landscape Data'!$C$56),"-",'State Landscape Data'!$C$56)</f>
        <v>-</v>
      </c>
      <c r="E445" s="38" t="str">
        <f>IF(ISBLANK('State Landscape Data'!$D$56),"-",'State Landscape Data'!$D$56)</f>
        <v>-</v>
      </c>
      <c r="F445" s="38" t="str">
        <f>IF(ISBLANK('State Landscape Data'!$E$56),"-",'State Landscape Data'!$E$56)</f>
        <v>-</v>
      </c>
      <c r="G445" s="38" t="str">
        <f>IF(ISBLANK('State Landscape Data'!$F$56),"-",'State Landscape Data'!$F$56)</f>
        <v>-</v>
      </c>
      <c r="H445" s="38">
        <v>3</v>
      </c>
      <c r="I445" s="38" t="s">
        <v>65</v>
      </c>
      <c r="J445" s="38" t="str">
        <f t="shared" si="50"/>
        <v>3Goal</v>
      </c>
      <c r="K445" s="38" t="str">
        <f>IF(ISBLANK('State Landscape Data'!$K$56),"-",'State Landscape Data'!$K$56)</f>
        <v>-</v>
      </c>
      <c r="L445" s="43" t="str">
        <f>IF(ISNA(SUMIFS(INDEX('State Landscape Data'!$M$8:$AE$57,0,MATCH(CONCATENATE($J445,L$6),'State Landscape Data'!$M$6:$AE$6,0)),'State Landscape Data'!$B$8:$B$57,$C445,'State Landscape Data'!$C$8:$C$57,$D445)),"-",SUMIFS(INDEX('State Landscape Data'!$M$8:$AE$57,0,MATCH(CONCATENATE($J445,L$6),'State Landscape Data'!$M$6:$AE$6,0)),'State Landscape Data'!$B$8:$B$57,$C445,'State Landscape Data'!$C$8:$C$57,$D445))</f>
        <v>-</v>
      </c>
      <c r="M445" s="43" t="str">
        <f>IF(ISNA(SUMIFS(INDEX('State Landscape Data'!$M$8:$AE$57,0,MATCH(CONCATENATE($J445,M$6),'State Landscape Data'!$M$6:$AE$6,0)),'State Landscape Data'!$B$8:$B$57,$C445,'State Landscape Data'!$C$8:$C$57,$D445)),"-",SUMIFS(INDEX('State Landscape Data'!$M$8:$AE$57,0,MATCH(CONCATENATE($J445,M$6),'State Landscape Data'!$M$6:$AE$6,0)),'State Landscape Data'!$B$8:$B$57,$C445,'State Landscape Data'!$C$8:$C$57,$D445))</f>
        <v>-</v>
      </c>
      <c r="N445" s="154">
        <f>IF(ISNA(SUMIFS(INDEX('State Landscape Data'!$M$8:$AE$57,0,MATCH(CONCATENATE($J445,N$6),'State Landscape Data'!$M$6:$AE$6,0)),'State Landscape Data'!$B$8:$B$57,$C445,'State Landscape Data'!$C$8:$C$57,$D445)),"-",SUMIFS(INDEX('State Landscape Data'!$M$8:$AE$57,0,MATCH(CONCATENATE($J445,N$6),'State Landscape Data'!$M$6:$AE$6,0)),'State Landscape Data'!$B$8:$B$57,$C445,'State Landscape Data'!$C$8:$C$57,$D445))</f>
        <v>0</v>
      </c>
    </row>
    <row r="446" spans="2:14" x14ac:dyDescent="0.35">
      <c r="B446" s="37" t="s">
        <v>80</v>
      </c>
      <c r="C446" s="38" t="str">
        <f>IF(ISBLANK('State Landscape Data'!$B$56),"-",'State Landscape Data'!$B$56)</f>
        <v>-</v>
      </c>
      <c r="D446" s="38" t="str">
        <f>IF(ISBLANK('State Landscape Data'!$C$56),"-",'State Landscape Data'!$C$56)</f>
        <v>-</v>
      </c>
      <c r="E446" s="38" t="str">
        <f>IF(ISBLANK('State Landscape Data'!$D$56),"-",'State Landscape Data'!$D$56)</f>
        <v>-</v>
      </c>
      <c r="F446" s="38" t="str">
        <f>IF(ISBLANK('State Landscape Data'!$E$56),"-",'State Landscape Data'!$E$56)</f>
        <v>-</v>
      </c>
      <c r="G446" s="38" t="str">
        <f>IF(ISBLANK('State Landscape Data'!$F$56),"-",'State Landscape Data'!$F$56)</f>
        <v>-</v>
      </c>
      <c r="H446" s="38">
        <v>4</v>
      </c>
      <c r="I446" s="38">
        <v>5</v>
      </c>
      <c r="J446" s="38" t="str">
        <f t="shared" ref="J446:J447" si="54">CONCATENATE(H446,I446)</f>
        <v>45</v>
      </c>
      <c r="K446" s="38" t="str">
        <f>IF(ISBLANK('State Landscape Data'!$K$56),"-",'State Landscape Data'!$K$56)</f>
        <v>-</v>
      </c>
      <c r="L446" s="43">
        <f>IF(ISNA(SUMIFS(INDEX('State Landscape Data'!$M$8:$AE$57,0,MATCH(CONCATENATE($J446,L$6),'State Landscape Data'!$M$6:$AE$6,0)),'State Landscape Data'!$B$8:$B$57,$C446,'State Landscape Data'!$C$8:$C$57,$D446)),"-",SUMIFS(INDEX('State Landscape Data'!$M$8:$AE$57,0,MATCH(CONCATENATE($J446,L$6),'State Landscape Data'!$M$6:$AE$6,0)),'State Landscape Data'!$B$8:$B$57,$C446,'State Landscape Data'!$C$8:$C$57,$D446))</f>
        <v>0</v>
      </c>
      <c r="M446" s="43">
        <f>IF(ISNA(SUMIFS(INDEX('State Landscape Data'!$M$8:$AE$57,0,MATCH(CONCATENATE($J446,M$6),'State Landscape Data'!$M$6:$AE$6,0)),'State Landscape Data'!$B$8:$B$57,$C446,'State Landscape Data'!$C$8:$C$57,$D446)),"-",SUMIFS(INDEX('State Landscape Data'!$M$8:$AE$57,0,MATCH(CONCATENATE($J446,M$6),'State Landscape Data'!$M$6:$AE$6,0)),'State Landscape Data'!$B$8:$B$57,$C446,'State Landscape Data'!$C$8:$C$57,$D446))</f>
        <v>0</v>
      </c>
      <c r="N446" s="154">
        <f>IF(ISNA(SUMIFS(INDEX('State Landscape Data'!$M$8:$AE$57,0,MATCH(CONCATENATE($J446,N$6),'State Landscape Data'!$M$6:$AE$6,0)),'State Landscape Data'!$B$8:$B$57,$C446,'State Landscape Data'!$C$8:$C$57,$D446)),"-",SUMIFS(INDEX('State Landscape Data'!$M$8:$AE$57,0,MATCH(CONCATENATE($J446,N$6),'State Landscape Data'!$M$6:$AE$6,0)),'State Landscape Data'!$B$8:$B$57,$C446,'State Landscape Data'!$C$8:$C$57,$D446))</f>
        <v>0</v>
      </c>
    </row>
    <row r="447" spans="2:14" x14ac:dyDescent="0.35">
      <c r="B447" s="37" t="s">
        <v>80</v>
      </c>
      <c r="C447" s="38" t="str">
        <f>IF(ISBLANK('State Landscape Data'!$B$56),"-",'State Landscape Data'!$B$56)</f>
        <v>-</v>
      </c>
      <c r="D447" s="38" t="str">
        <f>IF(ISBLANK('State Landscape Data'!$C$56),"-",'State Landscape Data'!$C$56)</f>
        <v>-</v>
      </c>
      <c r="E447" s="38" t="str">
        <f>IF(ISBLANK('State Landscape Data'!$D$56),"-",'State Landscape Data'!$D$56)</f>
        <v>-</v>
      </c>
      <c r="F447" s="38" t="str">
        <f>IF(ISBLANK('State Landscape Data'!$E$56),"-",'State Landscape Data'!$E$56)</f>
        <v>-</v>
      </c>
      <c r="G447" s="38" t="str">
        <f>IF(ISBLANK('State Landscape Data'!$F$56),"-",'State Landscape Data'!$F$56)</f>
        <v>-</v>
      </c>
      <c r="H447" s="38">
        <v>4</v>
      </c>
      <c r="I447" s="38" t="s">
        <v>65</v>
      </c>
      <c r="J447" s="38" t="str">
        <f t="shared" si="54"/>
        <v>4Goal</v>
      </c>
      <c r="K447" s="38" t="str">
        <f>IF(ISBLANK('State Landscape Data'!$K$56),"-",'State Landscape Data'!$K$56)</f>
        <v>-</v>
      </c>
      <c r="L447" s="43" t="str">
        <f>IF(ISNA(SUMIFS(INDEX('State Landscape Data'!$M$8:$AE$57,0,MATCH(CONCATENATE($J447,L$6),'State Landscape Data'!$M$6:$AE$6,0)),'State Landscape Data'!$B$8:$B$57,$C447,'State Landscape Data'!$C$8:$C$57,$D447)),"-",SUMIFS(INDEX('State Landscape Data'!$M$8:$AE$57,0,MATCH(CONCATENATE($J447,L$6),'State Landscape Data'!$M$6:$AE$6,0)),'State Landscape Data'!$B$8:$B$57,$C447,'State Landscape Data'!$C$8:$C$57,$D447))</f>
        <v>-</v>
      </c>
      <c r="M447" s="43" t="str">
        <f>IF(ISNA(SUMIFS(INDEX('State Landscape Data'!$M$8:$AE$57,0,MATCH(CONCATENATE($J447,M$6),'State Landscape Data'!$M$6:$AE$6,0)),'State Landscape Data'!$B$8:$B$57,$C447,'State Landscape Data'!$C$8:$C$57,$D447)),"-",SUMIFS(INDEX('State Landscape Data'!$M$8:$AE$57,0,MATCH(CONCATENATE($J447,M$6),'State Landscape Data'!$M$6:$AE$6,0)),'State Landscape Data'!$B$8:$B$57,$C447,'State Landscape Data'!$C$8:$C$57,$D447))</f>
        <v>-</v>
      </c>
      <c r="N447" s="154">
        <f>IF(ISNA(SUMIFS(INDEX('State Landscape Data'!$M$8:$AE$57,0,MATCH(CONCATENATE($J447,N$6),'State Landscape Data'!$M$6:$AE$6,0)),'State Landscape Data'!$B$8:$B$57,$C447,'State Landscape Data'!$C$8:$C$57,$D447)),"-",SUMIFS(INDEX('State Landscape Data'!$M$8:$AE$57,0,MATCH(CONCATENATE($J447,N$6),'State Landscape Data'!$M$6:$AE$6,0)),'State Landscape Data'!$B$8:$B$57,$C447,'State Landscape Data'!$C$8:$C$57,$D447))</f>
        <v>0</v>
      </c>
    </row>
    <row r="448" spans="2:14" x14ac:dyDescent="0.35">
      <c r="B448" s="37" t="s">
        <v>80</v>
      </c>
      <c r="C448" s="38" t="str">
        <f>IF(ISBLANK('State Landscape Data'!$B$57),"-",'State Landscape Data'!$B$57)</f>
        <v>-</v>
      </c>
      <c r="D448" s="38" t="str">
        <f>IF(ISBLANK('State Landscape Data'!$C$57),"-",'State Landscape Data'!$C$57)</f>
        <v>-</v>
      </c>
      <c r="E448" s="38" t="str">
        <f>IF(ISBLANK('State Landscape Data'!$D$57),"-",'State Landscape Data'!$D$57)</f>
        <v>-</v>
      </c>
      <c r="F448" s="38" t="str">
        <f>IF(ISBLANK('State Landscape Data'!$E$57),"-",'State Landscape Data'!$E$57)</f>
        <v>-</v>
      </c>
      <c r="G448" s="38" t="str">
        <f>IF(ISBLANK('State Landscape Data'!$F$57),"-",'State Landscape Data'!$F$57)</f>
        <v>-</v>
      </c>
      <c r="H448" s="38" t="s">
        <v>64</v>
      </c>
      <c r="I448" s="38" t="s">
        <v>64</v>
      </c>
      <c r="J448" s="38" t="str">
        <f t="shared" si="50"/>
        <v>BaselineBaseline</v>
      </c>
      <c r="K448" s="38" t="str">
        <f>IF(ISBLANK('State Landscape Data'!$K$57),"-",'State Landscape Data'!$K$57)</f>
        <v>-</v>
      </c>
      <c r="L448" s="43">
        <f>IF(ISNA(SUMIFS(INDEX('State Landscape Data'!$M$8:$AE$57,0,MATCH(CONCATENATE($J448,L$6),'State Landscape Data'!$M$6:$AE$6,0)),'State Landscape Data'!$B$8:$B$57,$C448,'State Landscape Data'!$C$8:$C$57,$D448)),"-",SUMIFS(INDEX('State Landscape Data'!$M$8:$AE$57,0,MATCH(CONCATENATE($J448,L$6),'State Landscape Data'!$M$6:$AE$6,0)),'State Landscape Data'!$B$8:$B$57,$C448,'State Landscape Data'!$C$8:$C$57,$D448))</f>
        <v>0</v>
      </c>
      <c r="M448" s="43">
        <f>IF(ISNA(SUMIFS(INDEX('State Landscape Data'!$M$8:$AE$57,0,MATCH(CONCATENATE($J448,M$6),'State Landscape Data'!$M$6:$AE$6,0)),'State Landscape Data'!$B$8:$B$57,$C448,'State Landscape Data'!$C$8:$C$57,$D448)),"-",SUMIFS(INDEX('State Landscape Data'!$M$8:$AE$57,0,MATCH(CONCATENATE($J448,M$6),'State Landscape Data'!$M$6:$AE$6,0)),'State Landscape Data'!$B$8:$B$57,$C448,'State Landscape Data'!$C$8:$C$57,$D448))</f>
        <v>0</v>
      </c>
      <c r="N448" s="154">
        <f>IF(ISNA(SUMIFS(INDEX('State Landscape Data'!$M$8:$AE$57,0,MATCH(CONCATENATE($J448,N$6),'State Landscape Data'!$M$6:$AE$6,0)),'State Landscape Data'!$B$8:$B$57,$C448,'State Landscape Data'!$C$8:$C$57,$D448)),"-",SUMIFS(INDEX('State Landscape Data'!$M$8:$AE$57,0,MATCH(CONCATENATE($J448,N$6),'State Landscape Data'!$M$6:$AE$6,0)),'State Landscape Data'!$B$8:$B$57,$C448,'State Landscape Data'!$C$8:$C$57,$D448))</f>
        <v>0</v>
      </c>
    </row>
    <row r="449" spans="2:14" x14ac:dyDescent="0.35">
      <c r="B449" s="37" t="s">
        <v>80</v>
      </c>
      <c r="C449" s="38" t="str">
        <f>IF(ISBLANK('State Landscape Data'!$B$57),"-",'State Landscape Data'!$B$57)</f>
        <v>-</v>
      </c>
      <c r="D449" s="38" t="str">
        <f>IF(ISBLANK('State Landscape Data'!$C$57),"-",'State Landscape Data'!$C$57)</f>
        <v>-</v>
      </c>
      <c r="E449" s="38" t="str">
        <f>IF(ISBLANK('State Landscape Data'!$D$57),"-",'State Landscape Data'!$D$57)</f>
        <v>-</v>
      </c>
      <c r="F449" s="38" t="str">
        <f>IF(ISBLANK('State Landscape Data'!$E$57),"-",'State Landscape Data'!$E$57)</f>
        <v>-</v>
      </c>
      <c r="G449" s="38" t="str">
        <f>IF(ISBLANK('State Landscape Data'!$F$57),"-",'State Landscape Data'!$F$57)</f>
        <v>-</v>
      </c>
      <c r="H449" s="38">
        <v>1</v>
      </c>
      <c r="I449" s="38">
        <v>5</v>
      </c>
      <c r="J449" s="38" t="str">
        <f t="shared" si="50"/>
        <v>15</v>
      </c>
      <c r="K449" s="38" t="str">
        <f>IF(ISBLANK('State Landscape Data'!$K$57),"-",'State Landscape Data'!$K$57)</f>
        <v>-</v>
      </c>
      <c r="L449" s="43">
        <f>IF(ISNA(SUMIFS(INDEX('State Landscape Data'!$M$8:$AE$57,0,MATCH(CONCATENATE($J449,L$6),'State Landscape Data'!$M$6:$AE$6,0)),'State Landscape Data'!$B$8:$B$57,$C449,'State Landscape Data'!$C$8:$C$57,$D449)),"-",SUMIFS(INDEX('State Landscape Data'!$M$8:$AE$57,0,MATCH(CONCATENATE($J449,L$6),'State Landscape Data'!$M$6:$AE$6,0)),'State Landscape Data'!$B$8:$B$57,$C449,'State Landscape Data'!$C$8:$C$57,$D449))</f>
        <v>0</v>
      </c>
      <c r="M449" s="43">
        <f>IF(ISNA(SUMIFS(INDEX('State Landscape Data'!$M$8:$AE$57,0,MATCH(CONCATENATE($J449,M$6),'State Landscape Data'!$M$6:$AE$6,0)),'State Landscape Data'!$B$8:$B$57,$C449,'State Landscape Data'!$C$8:$C$57,$D449)),"-",SUMIFS(INDEX('State Landscape Data'!$M$8:$AE$57,0,MATCH(CONCATENATE($J449,M$6),'State Landscape Data'!$M$6:$AE$6,0)),'State Landscape Data'!$B$8:$B$57,$C449,'State Landscape Data'!$C$8:$C$57,$D449))</f>
        <v>0</v>
      </c>
      <c r="N449" s="154">
        <f>IF(ISNA(SUMIFS(INDEX('State Landscape Data'!$M$8:$AE$57,0,MATCH(CONCATENATE($J449,N$6),'State Landscape Data'!$M$6:$AE$6,0)),'State Landscape Data'!$B$8:$B$57,$C449,'State Landscape Data'!$C$8:$C$57,$D449)),"-",SUMIFS(INDEX('State Landscape Data'!$M$8:$AE$57,0,MATCH(CONCATENATE($J449,N$6),'State Landscape Data'!$M$6:$AE$6,0)),'State Landscape Data'!$B$8:$B$57,$C449,'State Landscape Data'!$C$8:$C$57,$D449))</f>
        <v>0</v>
      </c>
    </row>
    <row r="450" spans="2:14" x14ac:dyDescent="0.35">
      <c r="B450" s="37" t="s">
        <v>80</v>
      </c>
      <c r="C450" s="38" t="str">
        <f>IF(ISBLANK('State Landscape Data'!$B$57),"-",'State Landscape Data'!$B$57)</f>
        <v>-</v>
      </c>
      <c r="D450" s="38" t="str">
        <f>IF(ISBLANK('State Landscape Data'!$C$57),"-",'State Landscape Data'!$C$57)</f>
        <v>-</v>
      </c>
      <c r="E450" s="38" t="str">
        <f>IF(ISBLANK('State Landscape Data'!$D$57),"-",'State Landscape Data'!$D$57)</f>
        <v>-</v>
      </c>
      <c r="F450" s="38" t="str">
        <f>IF(ISBLANK('State Landscape Data'!$E$57),"-",'State Landscape Data'!$E$57)</f>
        <v>-</v>
      </c>
      <c r="G450" s="38" t="str">
        <f>IF(ISBLANK('State Landscape Data'!$F$57),"-",'State Landscape Data'!$F$57)</f>
        <v>-</v>
      </c>
      <c r="H450" s="38">
        <v>1</v>
      </c>
      <c r="I450" s="38" t="s">
        <v>65</v>
      </c>
      <c r="J450" s="38" t="str">
        <f t="shared" si="50"/>
        <v>1Goal</v>
      </c>
      <c r="K450" s="38" t="str">
        <f>IF(ISBLANK('State Landscape Data'!$K$57),"-",'State Landscape Data'!$K$57)</f>
        <v>-</v>
      </c>
      <c r="L450" s="43" t="str">
        <f>IF(ISNA(SUMIFS(INDEX('State Landscape Data'!$M$8:$AE$57,0,MATCH(CONCATENATE($J450,L$6),'State Landscape Data'!$M$6:$AE$6,0)),'State Landscape Data'!$B$8:$B$57,$C450,'State Landscape Data'!$C$8:$C$57,$D450)),"-",SUMIFS(INDEX('State Landscape Data'!$M$8:$AE$57,0,MATCH(CONCATENATE($J450,L$6),'State Landscape Data'!$M$6:$AE$6,0)),'State Landscape Data'!$B$8:$B$57,$C450,'State Landscape Data'!$C$8:$C$57,$D450))</f>
        <v>-</v>
      </c>
      <c r="M450" s="43" t="str">
        <f>IF(ISNA(SUMIFS(INDEX('State Landscape Data'!$M$8:$AE$57,0,MATCH(CONCATENATE($J450,M$6),'State Landscape Data'!$M$6:$AE$6,0)),'State Landscape Data'!$B$8:$B$57,$C450,'State Landscape Data'!$C$8:$C$57,$D450)),"-",SUMIFS(INDEX('State Landscape Data'!$M$8:$AE$57,0,MATCH(CONCATENATE($J450,M$6),'State Landscape Data'!$M$6:$AE$6,0)),'State Landscape Data'!$B$8:$B$57,$C450,'State Landscape Data'!$C$8:$C$57,$D450))</f>
        <v>-</v>
      </c>
      <c r="N450" s="154">
        <f>IF(ISNA(SUMIFS(INDEX('State Landscape Data'!$M$8:$AE$57,0,MATCH(CONCATENATE($J450,N$6),'State Landscape Data'!$M$6:$AE$6,0)),'State Landscape Data'!$B$8:$B$57,$C450,'State Landscape Data'!$C$8:$C$57,$D450)),"-",SUMIFS(INDEX('State Landscape Data'!$M$8:$AE$57,0,MATCH(CONCATENATE($J450,N$6),'State Landscape Data'!$M$6:$AE$6,0)),'State Landscape Data'!$B$8:$B$57,$C450,'State Landscape Data'!$C$8:$C$57,$D450))</f>
        <v>0</v>
      </c>
    </row>
    <row r="451" spans="2:14" x14ac:dyDescent="0.35">
      <c r="B451" s="37" t="s">
        <v>80</v>
      </c>
      <c r="C451" s="38" t="str">
        <f>IF(ISBLANK('State Landscape Data'!$B$57),"-",'State Landscape Data'!$B$57)</f>
        <v>-</v>
      </c>
      <c r="D451" s="38" t="str">
        <f>IF(ISBLANK('State Landscape Data'!$C$57),"-",'State Landscape Data'!$C$57)</f>
        <v>-</v>
      </c>
      <c r="E451" s="38" t="str">
        <f>IF(ISBLANK('State Landscape Data'!$D$57),"-",'State Landscape Data'!$D$57)</f>
        <v>-</v>
      </c>
      <c r="F451" s="38" t="str">
        <f>IF(ISBLANK('State Landscape Data'!$E$57),"-",'State Landscape Data'!$E$57)</f>
        <v>-</v>
      </c>
      <c r="G451" s="38" t="str">
        <f>IF(ISBLANK('State Landscape Data'!$F$57),"-",'State Landscape Data'!$F$57)</f>
        <v>-</v>
      </c>
      <c r="H451" s="38">
        <v>2</v>
      </c>
      <c r="I451" s="38">
        <v>5</v>
      </c>
      <c r="J451" s="38" t="str">
        <f t="shared" si="50"/>
        <v>25</v>
      </c>
      <c r="K451" s="38" t="str">
        <f>IF(ISBLANK('State Landscape Data'!$K$57),"-",'State Landscape Data'!$K$57)</f>
        <v>-</v>
      </c>
      <c r="L451" s="43">
        <f>IF(ISNA(SUMIFS(INDEX('State Landscape Data'!$M$8:$AE$57,0,MATCH(CONCATENATE($J451,L$6),'State Landscape Data'!$M$6:$AE$6,0)),'State Landscape Data'!$B$8:$B$57,$C451,'State Landscape Data'!$C$8:$C$57,$D451)),"-",SUMIFS(INDEX('State Landscape Data'!$M$8:$AE$57,0,MATCH(CONCATENATE($J451,L$6),'State Landscape Data'!$M$6:$AE$6,0)),'State Landscape Data'!$B$8:$B$57,$C451,'State Landscape Data'!$C$8:$C$57,$D451))</f>
        <v>0</v>
      </c>
      <c r="M451" s="43">
        <f>IF(ISNA(SUMIFS(INDEX('State Landscape Data'!$M$8:$AE$57,0,MATCH(CONCATENATE($J451,M$6),'State Landscape Data'!$M$6:$AE$6,0)),'State Landscape Data'!$B$8:$B$57,$C451,'State Landscape Data'!$C$8:$C$57,$D451)),"-",SUMIFS(INDEX('State Landscape Data'!$M$8:$AE$57,0,MATCH(CONCATENATE($J451,M$6),'State Landscape Data'!$M$6:$AE$6,0)),'State Landscape Data'!$B$8:$B$57,$C451,'State Landscape Data'!$C$8:$C$57,$D451))</f>
        <v>0</v>
      </c>
      <c r="N451" s="154">
        <f>IF(ISNA(SUMIFS(INDEX('State Landscape Data'!$M$8:$AE$57,0,MATCH(CONCATENATE($J451,N$6),'State Landscape Data'!$M$6:$AE$6,0)),'State Landscape Data'!$B$8:$B$57,$C451,'State Landscape Data'!$C$8:$C$57,$D451)),"-",SUMIFS(INDEX('State Landscape Data'!$M$8:$AE$57,0,MATCH(CONCATENATE($J451,N$6),'State Landscape Data'!$M$6:$AE$6,0)),'State Landscape Data'!$B$8:$B$57,$C451,'State Landscape Data'!$C$8:$C$57,$D451))</f>
        <v>0</v>
      </c>
    </row>
    <row r="452" spans="2:14" x14ac:dyDescent="0.35">
      <c r="B452" s="37" t="s">
        <v>80</v>
      </c>
      <c r="C452" s="38" t="str">
        <f>IF(ISBLANK('State Landscape Data'!$B$57),"-",'State Landscape Data'!$B$57)</f>
        <v>-</v>
      </c>
      <c r="D452" s="38" t="str">
        <f>IF(ISBLANK('State Landscape Data'!$C$57),"-",'State Landscape Data'!$C$57)</f>
        <v>-</v>
      </c>
      <c r="E452" s="38" t="str">
        <f>IF(ISBLANK('State Landscape Data'!$D$57),"-",'State Landscape Data'!$D$57)</f>
        <v>-</v>
      </c>
      <c r="F452" s="38" t="str">
        <f>IF(ISBLANK('State Landscape Data'!$E$57),"-",'State Landscape Data'!$E$57)</f>
        <v>-</v>
      </c>
      <c r="G452" s="38" t="str">
        <f>IF(ISBLANK('State Landscape Data'!$F$57),"-",'State Landscape Data'!$F$57)</f>
        <v>-</v>
      </c>
      <c r="H452" s="38">
        <v>2</v>
      </c>
      <c r="I452" s="38" t="s">
        <v>65</v>
      </c>
      <c r="J452" s="38" t="str">
        <f t="shared" si="50"/>
        <v>2Goal</v>
      </c>
      <c r="K452" s="38" t="str">
        <f>IF(ISBLANK('State Landscape Data'!$K$57),"-",'State Landscape Data'!$K$57)</f>
        <v>-</v>
      </c>
      <c r="L452" s="43" t="str">
        <f>IF(ISNA(SUMIFS(INDEX('State Landscape Data'!$M$8:$AE$57,0,MATCH(CONCATENATE($J452,L$6),'State Landscape Data'!$M$6:$AE$6,0)),'State Landscape Data'!$B$8:$B$57,$C452,'State Landscape Data'!$C$8:$C$57,$D452)),"-",SUMIFS(INDEX('State Landscape Data'!$M$8:$AE$57,0,MATCH(CONCATENATE($J452,L$6),'State Landscape Data'!$M$6:$AE$6,0)),'State Landscape Data'!$B$8:$B$57,$C452,'State Landscape Data'!$C$8:$C$57,$D452))</f>
        <v>-</v>
      </c>
      <c r="M452" s="43" t="str">
        <f>IF(ISNA(SUMIFS(INDEX('State Landscape Data'!$M$8:$AE$57,0,MATCH(CONCATENATE($J452,M$6),'State Landscape Data'!$M$6:$AE$6,0)),'State Landscape Data'!$B$8:$B$57,$C452,'State Landscape Data'!$C$8:$C$57,$D452)),"-",SUMIFS(INDEX('State Landscape Data'!$M$8:$AE$57,0,MATCH(CONCATENATE($J452,M$6),'State Landscape Data'!$M$6:$AE$6,0)),'State Landscape Data'!$B$8:$B$57,$C452,'State Landscape Data'!$C$8:$C$57,$D452))</f>
        <v>-</v>
      </c>
      <c r="N452" s="154">
        <f>IF(ISNA(SUMIFS(INDEX('State Landscape Data'!$M$8:$AE$57,0,MATCH(CONCATENATE($J452,N$6),'State Landscape Data'!$M$6:$AE$6,0)),'State Landscape Data'!$B$8:$B$57,$C452,'State Landscape Data'!$C$8:$C$57,$D452)),"-",SUMIFS(INDEX('State Landscape Data'!$M$8:$AE$57,0,MATCH(CONCATENATE($J452,N$6),'State Landscape Data'!$M$6:$AE$6,0)),'State Landscape Data'!$B$8:$B$57,$C452,'State Landscape Data'!$C$8:$C$57,$D452))</f>
        <v>0</v>
      </c>
    </row>
    <row r="453" spans="2:14" x14ac:dyDescent="0.35">
      <c r="B453" s="37" t="s">
        <v>80</v>
      </c>
      <c r="C453" s="38" t="str">
        <f>IF(ISBLANK('State Landscape Data'!$B$57),"-",'State Landscape Data'!$B$57)</f>
        <v>-</v>
      </c>
      <c r="D453" s="38" t="str">
        <f>IF(ISBLANK('State Landscape Data'!$C$57),"-",'State Landscape Data'!$C$57)</f>
        <v>-</v>
      </c>
      <c r="E453" s="38" t="str">
        <f>IF(ISBLANK('State Landscape Data'!$D$57),"-",'State Landscape Data'!$D$57)</f>
        <v>-</v>
      </c>
      <c r="F453" s="38" t="str">
        <f>IF(ISBLANK('State Landscape Data'!$E$57),"-",'State Landscape Data'!$E$57)</f>
        <v>-</v>
      </c>
      <c r="G453" s="38" t="str">
        <f>IF(ISBLANK('State Landscape Data'!$F$57),"-",'State Landscape Data'!$F$57)</f>
        <v>-</v>
      </c>
      <c r="H453" s="38">
        <v>3</v>
      </c>
      <c r="I453" s="38">
        <v>5</v>
      </c>
      <c r="J453" s="38" t="str">
        <f t="shared" si="50"/>
        <v>35</v>
      </c>
      <c r="K453" s="38" t="str">
        <f>IF(ISBLANK('State Landscape Data'!$K$57),"-",'State Landscape Data'!$K$57)</f>
        <v>-</v>
      </c>
      <c r="L453" s="43">
        <f>IF(ISNA(SUMIFS(INDEX('State Landscape Data'!$M$8:$AE$57,0,MATCH(CONCATENATE($J453,L$6),'State Landscape Data'!$M$6:$AE$6,0)),'State Landscape Data'!$B$8:$B$57,$C453,'State Landscape Data'!$C$8:$C$57,$D453)),"-",SUMIFS(INDEX('State Landscape Data'!$M$8:$AE$57,0,MATCH(CONCATENATE($J453,L$6),'State Landscape Data'!$M$6:$AE$6,0)),'State Landscape Data'!$B$8:$B$57,$C453,'State Landscape Data'!$C$8:$C$57,$D453))</f>
        <v>0</v>
      </c>
      <c r="M453" s="43">
        <f>IF(ISNA(SUMIFS(INDEX('State Landscape Data'!$M$8:$AE$57,0,MATCH(CONCATENATE($J453,M$6),'State Landscape Data'!$M$6:$AE$6,0)),'State Landscape Data'!$B$8:$B$57,$C453,'State Landscape Data'!$C$8:$C$57,$D453)),"-",SUMIFS(INDEX('State Landscape Data'!$M$8:$AE$57,0,MATCH(CONCATENATE($J453,M$6),'State Landscape Data'!$M$6:$AE$6,0)),'State Landscape Data'!$B$8:$B$57,$C453,'State Landscape Data'!$C$8:$C$57,$D453))</f>
        <v>0</v>
      </c>
      <c r="N453" s="154">
        <f>IF(ISNA(SUMIFS(INDEX('State Landscape Data'!$M$8:$AE$57,0,MATCH(CONCATENATE($J453,N$6),'State Landscape Data'!$M$6:$AE$6,0)),'State Landscape Data'!$B$8:$B$57,$C453,'State Landscape Data'!$C$8:$C$57,$D453)),"-",SUMIFS(INDEX('State Landscape Data'!$M$8:$AE$57,0,MATCH(CONCATENATE($J453,N$6),'State Landscape Data'!$M$6:$AE$6,0)),'State Landscape Data'!$B$8:$B$57,$C453,'State Landscape Data'!$C$8:$C$57,$D453))</f>
        <v>0</v>
      </c>
    </row>
    <row r="454" spans="2:14" x14ac:dyDescent="0.35">
      <c r="B454" s="37" t="s">
        <v>80</v>
      </c>
      <c r="C454" s="38" t="str">
        <f>IF(ISBLANK('State Landscape Data'!$B$57),"-",'State Landscape Data'!$B$57)</f>
        <v>-</v>
      </c>
      <c r="D454" s="38" t="str">
        <f>IF(ISBLANK('State Landscape Data'!$C$57),"-",'State Landscape Data'!$C$57)</f>
        <v>-</v>
      </c>
      <c r="E454" s="38" t="str">
        <f>IF(ISBLANK('State Landscape Data'!$D$57),"-",'State Landscape Data'!$D$57)</f>
        <v>-</v>
      </c>
      <c r="F454" s="38" t="str">
        <f>IF(ISBLANK('State Landscape Data'!$E$57),"-",'State Landscape Data'!$E$57)</f>
        <v>-</v>
      </c>
      <c r="G454" s="38" t="str">
        <f>IF(ISBLANK('State Landscape Data'!$F$57),"-",'State Landscape Data'!$F$57)</f>
        <v>-</v>
      </c>
      <c r="H454" s="38">
        <v>3</v>
      </c>
      <c r="I454" s="38" t="s">
        <v>65</v>
      </c>
      <c r="J454" s="38" t="str">
        <f t="shared" si="50"/>
        <v>3Goal</v>
      </c>
      <c r="K454" s="38" t="str">
        <f>IF(ISBLANK('State Landscape Data'!$K$57),"-",'State Landscape Data'!$K$57)</f>
        <v>-</v>
      </c>
      <c r="L454" s="43" t="str">
        <f>IF(ISNA(SUMIFS(INDEX('State Landscape Data'!$M$8:$AE$57,0,MATCH(CONCATENATE($J454,L$6),'State Landscape Data'!$M$6:$AE$6,0)),'State Landscape Data'!$B$8:$B$57,$C454,'State Landscape Data'!$C$8:$C$57,$D454)),"-",SUMIFS(INDEX('State Landscape Data'!$M$8:$AE$57,0,MATCH(CONCATENATE($J454,L$6),'State Landscape Data'!$M$6:$AE$6,0)),'State Landscape Data'!$B$8:$B$57,$C454,'State Landscape Data'!$C$8:$C$57,$D454))</f>
        <v>-</v>
      </c>
      <c r="M454" s="43" t="str">
        <f>IF(ISNA(SUMIFS(INDEX('State Landscape Data'!$M$8:$AE$57,0,MATCH(CONCATENATE($J454,M$6),'State Landscape Data'!$M$6:$AE$6,0)),'State Landscape Data'!$B$8:$B$57,$C454,'State Landscape Data'!$C$8:$C$57,$D454)),"-",SUMIFS(INDEX('State Landscape Data'!$M$8:$AE$57,0,MATCH(CONCATENATE($J454,M$6),'State Landscape Data'!$M$6:$AE$6,0)),'State Landscape Data'!$B$8:$B$57,$C454,'State Landscape Data'!$C$8:$C$57,$D454))</f>
        <v>-</v>
      </c>
      <c r="N454" s="154">
        <f>IF(ISNA(SUMIFS(INDEX('State Landscape Data'!$M$8:$AE$57,0,MATCH(CONCATENATE($J454,N$6),'State Landscape Data'!$M$6:$AE$6,0)),'State Landscape Data'!$B$8:$B$57,$C454,'State Landscape Data'!$C$8:$C$57,$D454)),"-",SUMIFS(INDEX('State Landscape Data'!$M$8:$AE$57,0,MATCH(CONCATENATE($J454,N$6),'State Landscape Data'!$M$6:$AE$6,0)),'State Landscape Data'!$B$8:$B$57,$C454,'State Landscape Data'!$C$8:$C$57,$D454))</f>
        <v>0</v>
      </c>
    </row>
    <row r="455" spans="2:14" x14ac:dyDescent="0.35">
      <c r="B455" s="37" t="s">
        <v>80</v>
      </c>
      <c r="C455" s="38" t="str">
        <f>IF(ISBLANK('State Landscape Data'!$B$57),"-",'State Landscape Data'!$B$57)</f>
        <v>-</v>
      </c>
      <c r="D455" s="38" t="str">
        <f>IF(ISBLANK('State Landscape Data'!$C$57),"-",'State Landscape Data'!$C$57)</f>
        <v>-</v>
      </c>
      <c r="E455" s="38" t="str">
        <f>IF(ISBLANK('State Landscape Data'!$D$57),"-",'State Landscape Data'!$D$57)</f>
        <v>-</v>
      </c>
      <c r="F455" s="38" t="str">
        <f>IF(ISBLANK('State Landscape Data'!$E$57),"-",'State Landscape Data'!$E$57)</f>
        <v>-</v>
      </c>
      <c r="G455" s="38" t="str">
        <f>IF(ISBLANK('State Landscape Data'!$F$57),"-",'State Landscape Data'!$F$57)</f>
        <v>-</v>
      </c>
      <c r="H455" s="38">
        <v>4</v>
      </c>
      <c r="I455" s="38">
        <v>5</v>
      </c>
      <c r="J455" s="38" t="str">
        <f t="shared" ref="J455:J456" si="55">CONCATENATE(H455,I455)</f>
        <v>45</v>
      </c>
      <c r="K455" s="38" t="str">
        <f>IF(ISBLANK('State Landscape Data'!$K$57),"-",'State Landscape Data'!$K$57)</f>
        <v>-</v>
      </c>
      <c r="L455" s="43">
        <f>IF(ISNA(SUMIFS(INDEX('State Landscape Data'!$M$8:$AE$57,0,MATCH(CONCATENATE($J455,L$6),'State Landscape Data'!$M$6:$AE$6,0)),'State Landscape Data'!$B$8:$B$57,$C455,'State Landscape Data'!$C$8:$C$57,$D455)),"-",SUMIFS(INDEX('State Landscape Data'!$M$8:$AE$57,0,MATCH(CONCATENATE($J455,L$6),'State Landscape Data'!$M$6:$AE$6,0)),'State Landscape Data'!$B$8:$B$57,$C455,'State Landscape Data'!$C$8:$C$57,$D455))</f>
        <v>0</v>
      </c>
      <c r="M455" s="43">
        <f>IF(ISNA(SUMIFS(INDEX('State Landscape Data'!$M$8:$AE$57,0,MATCH(CONCATENATE($J455,M$6),'State Landscape Data'!$M$6:$AE$6,0)),'State Landscape Data'!$B$8:$B$57,$C455,'State Landscape Data'!$C$8:$C$57,$D455)),"-",SUMIFS(INDEX('State Landscape Data'!$M$8:$AE$57,0,MATCH(CONCATENATE($J455,M$6),'State Landscape Data'!$M$6:$AE$6,0)),'State Landscape Data'!$B$8:$B$57,$C455,'State Landscape Data'!$C$8:$C$57,$D455))</f>
        <v>0</v>
      </c>
      <c r="N455" s="154">
        <f>IF(ISNA(SUMIFS(INDEX('State Landscape Data'!$M$8:$AE$57,0,MATCH(CONCATENATE($J455,N$6),'State Landscape Data'!$M$6:$AE$6,0)),'State Landscape Data'!$B$8:$B$57,$C455,'State Landscape Data'!$C$8:$C$57,$D455)),"-",SUMIFS(INDEX('State Landscape Data'!$M$8:$AE$57,0,MATCH(CONCATENATE($J455,N$6),'State Landscape Data'!$M$6:$AE$6,0)),'State Landscape Data'!$B$8:$B$57,$C455,'State Landscape Data'!$C$8:$C$57,$D455))</f>
        <v>0</v>
      </c>
    </row>
    <row r="456" spans="2:14" x14ac:dyDescent="0.35">
      <c r="B456" s="37" t="s">
        <v>80</v>
      </c>
      <c r="C456" s="38" t="str">
        <f>IF(ISBLANK('State Landscape Data'!$B$57),"-",'State Landscape Data'!$B$57)</f>
        <v>-</v>
      </c>
      <c r="D456" s="38" t="str">
        <f>IF(ISBLANK('State Landscape Data'!$C$57),"-",'State Landscape Data'!$C$57)</f>
        <v>-</v>
      </c>
      <c r="E456" s="38" t="str">
        <f>IF(ISBLANK('State Landscape Data'!$D$57),"-",'State Landscape Data'!$D$57)</f>
        <v>-</v>
      </c>
      <c r="F456" s="38" t="str">
        <f>IF(ISBLANK('State Landscape Data'!$E$57),"-",'State Landscape Data'!$E$57)</f>
        <v>-</v>
      </c>
      <c r="G456" s="38" t="str">
        <f>IF(ISBLANK('State Landscape Data'!$F$57),"-",'State Landscape Data'!$F$57)</f>
        <v>-</v>
      </c>
      <c r="H456" s="38">
        <v>4</v>
      </c>
      <c r="I456" s="38" t="s">
        <v>65</v>
      </c>
      <c r="J456" s="38" t="str">
        <f t="shared" si="55"/>
        <v>4Goal</v>
      </c>
      <c r="K456" s="38" t="str">
        <f>IF(ISBLANK('State Landscape Data'!$K$57),"-",'State Landscape Data'!$K$57)</f>
        <v>-</v>
      </c>
      <c r="L456" s="43" t="str">
        <f>IF(ISNA(SUMIFS(INDEX('State Landscape Data'!$M$8:$AE$57,0,MATCH(CONCATENATE($J456,L$6),'State Landscape Data'!$M$6:$AE$6,0)),'State Landscape Data'!$B$8:$B$57,$C456,'State Landscape Data'!$C$8:$C$57,$D456)),"-",SUMIFS(INDEX('State Landscape Data'!$M$8:$AE$57,0,MATCH(CONCATENATE($J456,L$6),'State Landscape Data'!$M$6:$AE$6,0)),'State Landscape Data'!$B$8:$B$57,$C456,'State Landscape Data'!$C$8:$C$57,$D456))</f>
        <v>-</v>
      </c>
      <c r="M456" s="43" t="str">
        <f>IF(ISNA(SUMIFS(INDEX('State Landscape Data'!$M$8:$AE$57,0,MATCH(CONCATENATE($J456,M$6),'State Landscape Data'!$M$6:$AE$6,0)),'State Landscape Data'!$B$8:$B$57,$C456,'State Landscape Data'!$C$8:$C$57,$D456)),"-",SUMIFS(INDEX('State Landscape Data'!$M$8:$AE$57,0,MATCH(CONCATENATE($J456,M$6),'State Landscape Data'!$M$6:$AE$6,0)),'State Landscape Data'!$B$8:$B$57,$C456,'State Landscape Data'!$C$8:$C$57,$D456))</f>
        <v>-</v>
      </c>
      <c r="N456" s="154">
        <f>IF(ISNA(SUMIFS(INDEX('State Landscape Data'!$M$8:$AE$57,0,MATCH(CONCATENATE($J456,N$6),'State Landscape Data'!$M$6:$AE$6,0)),'State Landscape Data'!$B$8:$B$57,$C456,'State Landscape Data'!$C$8:$C$57,$D456)),"-",SUMIFS(INDEX('State Landscape Data'!$M$8:$AE$57,0,MATCH(CONCATENATE($J456,N$6),'State Landscape Data'!$M$6:$AE$6,0)),'State Landscape Data'!$B$8:$B$57,$C456,'State Landscape Data'!$C$8:$C$57,$D456))</f>
        <v>0</v>
      </c>
    </row>
    <row r="457" spans="2:14" x14ac:dyDescent="0.35">
      <c r="B457" s="37" t="s">
        <v>80</v>
      </c>
      <c r="C457" s="38" t="str">
        <f>IF(ISBLANK('State Landscape Data'!$B$58),"-",'State Landscape Data'!$B$58)</f>
        <v>-</v>
      </c>
      <c r="D457" s="38" t="str">
        <f>IF(ISBLANK('State Landscape Data'!$C$58),"-",'State Landscape Data'!$C$58)</f>
        <v>-</v>
      </c>
      <c r="E457" s="38" t="str">
        <f>IF(ISBLANK('State Landscape Data'!$D$58),"-",'State Landscape Data'!$D$58)</f>
        <v>-</v>
      </c>
      <c r="F457" s="38" t="str">
        <f>IF(ISBLANK('State Landscape Data'!$E$58),"-",'State Landscape Data'!$E$58)</f>
        <v>-</v>
      </c>
      <c r="G457" s="38" t="str">
        <f>IF(ISBLANK('State Landscape Data'!$F$58),"-",'State Landscape Data'!$F$58)</f>
        <v>-</v>
      </c>
      <c r="H457" s="253" t="s">
        <v>64</v>
      </c>
      <c r="I457" s="253" t="s">
        <v>64</v>
      </c>
      <c r="J457" s="38" t="str">
        <f t="shared" ref="J457:J520" si="56">CONCATENATE(H457,I457)</f>
        <v>BaselineBaseline</v>
      </c>
      <c r="K457" s="38" t="str">
        <f>IF(ISBLANK('State Landscape Data'!$K$58),"-",'State Landscape Data'!$K$58)</f>
        <v>-</v>
      </c>
      <c r="L457" s="254">
        <f>IF(ISNA(SUMIFS(INDEX('State Landscape Data'!$M$8:$AE$57,0,MATCH(CONCATENATE($J457,L$6),'State Landscape Data'!$M$6:$AE$6,0)),'State Landscape Data'!$B$8:$B$57,$C457,'State Landscape Data'!$C$8:$C$57,$D457)),"-",SUMIFS(INDEX('State Landscape Data'!$M$8:$AE$57,0,MATCH(CONCATENATE($J457,L$6),'State Landscape Data'!$M$6:$AE$6,0)),'State Landscape Data'!$B$8:$B$57,$C457,'State Landscape Data'!$C$8:$C$57,$D457))</f>
        <v>0</v>
      </c>
      <c r="M457" s="254">
        <f>IF(ISNA(SUMIFS(INDEX('State Landscape Data'!$M$8:$AE$57,0,MATCH(CONCATENATE($J457,M$6),'State Landscape Data'!$M$6:$AE$6,0)),'State Landscape Data'!$B$8:$B$57,$C457,'State Landscape Data'!$C$8:$C$57,$D457)),"-",SUMIFS(INDEX('State Landscape Data'!$M$8:$AE$57,0,MATCH(CONCATENATE($J457,M$6),'State Landscape Data'!$M$6:$AE$6,0)),'State Landscape Data'!$B$8:$B$57,$C457,'State Landscape Data'!$C$8:$C$57,$D457))</f>
        <v>0</v>
      </c>
      <c r="N457" s="154">
        <f>IF(ISNA(SUMIFS(INDEX('State Landscape Data'!$M$8:$AE$57,0,MATCH(CONCATENATE($J457,N$6),'State Landscape Data'!$M$6:$AE$6,0)),'State Landscape Data'!$B$8:$B$57,$C457,'State Landscape Data'!$C$8:$C$57,$D457)),"-",SUMIFS(INDEX('State Landscape Data'!$M$8:$AE$57,0,MATCH(CONCATENATE($J457,N$6),'State Landscape Data'!$M$6:$AE$6,0)),'State Landscape Data'!$B$8:$B$57,$C457,'State Landscape Data'!$C$8:$C$57,$D457))</f>
        <v>0</v>
      </c>
    </row>
    <row r="458" spans="2:14" x14ac:dyDescent="0.35">
      <c r="B458" s="37" t="s">
        <v>80</v>
      </c>
      <c r="C458" s="38" t="str">
        <f>IF(ISBLANK('State Landscape Data'!$B$58),"-",'State Landscape Data'!$B$58)</f>
        <v>-</v>
      </c>
      <c r="D458" s="38" t="str">
        <f>IF(ISBLANK('State Landscape Data'!$C$58),"-",'State Landscape Data'!$C$58)</f>
        <v>-</v>
      </c>
      <c r="E458" s="38" t="str">
        <f>IF(ISBLANK('State Landscape Data'!$D$58),"-",'State Landscape Data'!$D$58)</f>
        <v>-</v>
      </c>
      <c r="F458" s="38" t="str">
        <f>IF(ISBLANK('State Landscape Data'!$E$58),"-",'State Landscape Data'!$E$58)</f>
        <v>-</v>
      </c>
      <c r="G458" s="38" t="str">
        <f>IF(ISBLANK('State Landscape Data'!$F$58),"-",'State Landscape Data'!$F$58)</f>
        <v>-</v>
      </c>
      <c r="H458" s="253">
        <v>1</v>
      </c>
      <c r="I458" s="253">
        <v>5</v>
      </c>
      <c r="J458" s="38" t="str">
        <f t="shared" si="56"/>
        <v>15</v>
      </c>
      <c r="K458" s="38" t="str">
        <f>IF(ISBLANK('State Landscape Data'!$K$58),"-",'State Landscape Data'!$K$58)</f>
        <v>-</v>
      </c>
      <c r="L458" s="254">
        <f>IF(ISNA(SUMIFS(INDEX('State Landscape Data'!$M$8:$AE$57,0,MATCH(CONCATENATE($J458,L$6),'State Landscape Data'!$M$6:$AE$6,0)),'State Landscape Data'!$B$8:$B$57,$C458,'State Landscape Data'!$C$8:$C$57,$D458)),"-",SUMIFS(INDEX('State Landscape Data'!$M$8:$AE$57,0,MATCH(CONCATENATE($J458,L$6),'State Landscape Data'!$M$6:$AE$6,0)),'State Landscape Data'!$B$8:$B$57,$C458,'State Landscape Data'!$C$8:$C$57,$D458))</f>
        <v>0</v>
      </c>
      <c r="M458" s="254">
        <f>IF(ISNA(SUMIFS(INDEX('State Landscape Data'!$M$8:$AE$57,0,MATCH(CONCATENATE($J458,M$6),'State Landscape Data'!$M$6:$AE$6,0)),'State Landscape Data'!$B$8:$B$57,$C458,'State Landscape Data'!$C$8:$C$57,$D458)),"-",SUMIFS(INDEX('State Landscape Data'!$M$8:$AE$57,0,MATCH(CONCATENATE($J458,M$6),'State Landscape Data'!$M$6:$AE$6,0)),'State Landscape Data'!$B$8:$B$57,$C458,'State Landscape Data'!$C$8:$C$57,$D458))</f>
        <v>0</v>
      </c>
      <c r="N458" s="154">
        <f>IF(ISNA(SUMIFS(INDEX('State Landscape Data'!$M$8:$AE$57,0,MATCH(CONCATENATE($J458,N$6),'State Landscape Data'!$M$6:$AE$6,0)),'State Landscape Data'!$B$8:$B$57,$C458,'State Landscape Data'!$C$8:$C$57,$D458)),"-",SUMIFS(INDEX('State Landscape Data'!$M$8:$AE$57,0,MATCH(CONCATENATE($J458,N$6),'State Landscape Data'!$M$6:$AE$6,0)),'State Landscape Data'!$B$8:$B$57,$C458,'State Landscape Data'!$C$8:$C$57,$D458))</f>
        <v>0</v>
      </c>
    </row>
    <row r="459" spans="2:14" x14ac:dyDescent="0.35">
      <c r="B459" s="37" t="s">
        <v>80</v>
      </c>
      <c r="C459" s="38" t="str">
        <f>IF(ISBLANK('State Landscape Data'!$B$58),"-",'State Landscape Data'!$B$58)</f>
        <v>-</v>
      </c>
      <c r="D459" s="38" t="str">
        <f>IF(ISBLANK('State Landscape Data'!$C$58),"-",'State Landscape Data'!$C$58)</f>
        <v>-</v>
      </c>
      <c r="E459" s="38" t="str">
        <f>IF(ISBLANK('State Landscape Data'!$D$58),"-",'State Landscape Data'!$D$58)</f>
        <v>-</v>
      </c>
      <c r="F459" s="38" t="str">
        <f>IF(ISBLANK('State Landscape Data'!$E$58),"-",'State Landscape Data'!$E$58)</f>
        <v>-</v>
      </c>
      <c r="G459" s="38" t="str">
        <f>IF(ISBLANK('State Landscape Data'!$F$58),"-",'State Landscape Data'!$F$58)</f>
        <v>-</v>
      </c>
      <c r="H459" s="253">
        <v>1</v>
      </c>
      <c r="I459" s="253" t="s">
        <v>65</v>
      </c>
      <c r="J459" s="38" t="str">
        <f t="shared" si="56"/>
        <v>1Goal</v>
      </c>
      <c r="K459" s="38" t="str">
        <f>IF(ISBLANK('State Landscape Data'!$K$58),"-",'State Landscape Data'!$K$58)</f>
        <v>-</v>
      </c>
      <c r="L459" s="254" t="str">
        <f>IF(ISNA(SUMIFS(INDEX('State Landscape Data'!$M$8:$AE$57,0,MATCH(CONCATENATE($J459,L$6),'State Landscape Data'!$M$6:$AE$6,0)),'State Landscape Data'!$B$8:$B$57,$C459,'State Landscape Data'!$C$8:$C$57,$D459)),"-",SUMIFS(INDEX('State Landscape Data'!$M$8:$AE$57,0,MATCH(CONCATENATE($J459,L$6),'State Landscape Data'!$M$6:$AE$6,0)),'State Landscape Data'!$B$8:$B$57,$C459,'State Landscape Data'!$C$8:$C$57,$D459))</f>
        <v>-</v>
      </c>
      <c r="M459" s="254" t="str">
        <f>IF(ISNA(SUMIFS(INDEX('State Landscape Data'!$M$8:$AE$57,0,MATCH(CONCATENATE($J459,M$6),'State Landscape Data'!$M$6:$AE$6,0)),'State Landscape Data'!$B$8:$B$57,$C459,'State Landscape Data'!$C$8:$C$57,$D459)),"-",SUMIFS(INDEX('State Landscape Data'!$M$8:$AE$57,0,MATCH(CONCATENATE($J459,M$6),'State Landscape Data'!$M$6:$AE$6,0)),'State Landscape Data'!$B$8:$B$57,$C459,'State Landscape Data'!$C$8:$C$57,$D459))</f>
        <v>-</v>
      </c>
      <c r="N459" s="154">
        <f>IF(ISNA(SUMIFS(INDEX('State Landscape Data'!$M$8:$AE$57,0,MATCH(CONCATENATE($J459,N$6),'State Landscape Data'!$M$6:$AE$6,0)),'State Landscape Data'!$B$8:$B$57,$C459,'State Landscape Data'!$C$8:$C$57,$D459)),"-",SUMIFS(INDEX('State Landscape Data'!$M$8:$AE$57,0,MATCH(CONCATENATE($J459,N$6),'State Landscape Data'!$M$6:$AE$6,0)),'State Landscape Data'!$B$8:$B$57,$C459,'State Landscape Data'!$C$8:$C$57,$D459))</f>
        <v>0</v>
      </c>
    </row>
    <row r="460" spans="2:14" x14ac:dyDescent="0.35">
      <c r="B460" s="37" t="s">
        <v>80</v>
      </c>
      <c r="C460" s="38" t="str">
        <f>IF(ISBLANK('State Landscape Data'!$B$58),"-",'State Landscape Data'!$B$58)</f>
        <v>-</v>
      </c>
      <c r="D460" s="38" t="str">
        <f>IF(ISBLANK('State Landscape Data'!$C$58),"-",'State Landscape Data'!$C$58)</f>
        <v>-</v>
      </c>
      <c r="E460" s="38" t="str">
        <f>IF(ISBLANK('State Landscape Data'!$D$58),"-",'State Landscape Data'!$D$58)</f>
        <v>-</v>
      </c>
      <c r="F460" s="38" t="str">
        <f>IF(ISBLANK('State Landscape Data'!$E$58),"-",'State Landscape Data'!$E$58)</f>
        <v>-</v>
      </c>
      <c r="G460" s="38" t="str">
        <f>IF(ISBLANK('State Landscape Data'!$F$58),"-",'State Landscape Data'!$F$58)</f>
        <v>-</v>
      </c>
      <c r="H460" s="253">
        <v>2</v>
      </c>
      <c r="I460" s="253">
        <v>5</v>
      </c>
      <c r="J460" s="38" t="str">
        <f t="shared" si="56"/>
        <v>25</v>
      </c>
      <c r="K460" s="38" t="str">
        <f>IF(ISBLANK('State Landscape Data'!$K$58),"-",'State Landscape Data'!$K$58)</f>
        <v>-</v>
      </c>
      <c r="L460" s="254">
        <f>IF(ISNA(SUMIFS(INDEX('State Landscape Data'!$M$8:$AE$57,0,MATCH(CONCATENATE($J460,L$6),'State Landscape Data'!$M$6:$AE$6,0)),'State Landscape Data'!$B$8:$B$57,$C460,'State Landscape Data'!$C$8:$C$57,$D460)),"-",SUMIFS(INDEX('State Landscape Data'!$M$8:$AE$57,0,MATCH(CONCATENATE($J460,L$6),'State Landscape Data'!$M$6:$AE$6,0)),'State Landscape Data'!$B$8:$B$57,$C460,'State Landscape Data'!$C$8:$C$57,$D460))</f>
        <v>0</v>
      </c>
      <c r="M460" s="254">
        <f>IF(ISNA(SUMIFS(INDEX('State Landscape Data'!$M$8:$AE$57,0,MATCH(CONCATENATE($J460,M$6),'State Landscape Data'!$M$6:$AE$6,0)),'State Landscape Data'!$B$8:$B$57,$C460,'State Landscape Data'!$C$8:$C$57,$D460)),"-",SUMIFS(INDEX('State Landscape Data'!$M$8:$AE$57,0,MATCH(CONCATENATE($J460,M$6),'State Landscape Data'!$M$6:$AE$6,0)),'State Landscape Data'!$B$8:$B$57,$C460,'State Landscape Data'!$C$8:$C$57,$D460))</f>
        <v>0</v>
      </c>
      <c r="N460" s="154">
        <f>IF(ISNA(SUMIFS(INDEX('State Landscape Data'!$M$8:$AE$57,0,MATCH(CONCATENATE($J460,N$6),'State Landscape Data'!$M$6:$AE$6,0)),'State Landscape Data'!$B$8:$B$57,$C460,'State Landscape Data'!$C$8:$C$57,$D460)),"-",SUMIFS(INDEX('State Landscape Data'!$M$8:$AE$57,0,MATCH(CONCATENATE($J460,N$6),'State Landscape Data'!$M$6:$AE$6,0)),'State Landscape Data'!$B$8:$B$57,$C460,'State Landscape Data'!$C$8:$C$57,$D460))</f>
        <v>0</v>
      </c>
    </row>
    <row r="461" spans="2:14" x14ac:dyDescent="0.35">
      <c r="B461" s="37" t="s">
        <v>80</v>
      </c>
      <c r="C461" s="38" t="str">
        <f>IF(ISBLANK('State Landscape Data'!$B$58),"-",'State Landscape Data'!$B$58)</f>
        <v>-</v>
      </c>
      <c r="D461" s="38" t="str">
        <f>IF(ISBLANK('State Landscape Data'!$C$58),"-",'State Landscape Data'!$C$58)</f>
        <v>-</v>
      </c>
      <c r="E461" s="38" t="str">
        <f>IF(ISBLANK('State Landscape Data'!$D$58),"-",'State Landscape Data'!$D$58)</f>
        <v>-</v>
      </c>
      <c r="F461" s="38" t="str">
        <f>IF(ISBLANK('State Landscape Data'!$E$58),"-",'State Landscape Data'!$E$58)</f>
        <v>-</v>
      </c>
      <c r="G461" s="38" t="str">
        <f>IF(ISBLANK('State Landscape Data'!$F$58),"-",'State Landscape Data'!$F$58)</f>
        <v>-</v>
      </c>
      <c r="H461" s="253">
        <v>2</v>
      </c>
      <c r="I461" s="253" t="s">
        <v>65</v>
      </c>
      <c r="J461" s="38" t="str">
        <f t="shared" si="56"/>
        <v>2Goal</v>
      </c>
      <c r="K461" s="38" t="str">
        <f>IF(ISBLANK('State Landscape Data'!$K$58),"-",'State Landscape Data'!$K$58)</f>
        <v>-</v>
      </c>
      <c r="L461" s="254" t="str">
        <f>IF(ISNA(SUMIFS(INDEX('State Landscape Data'!$M$8:$AE$57,0,MATCH(CONCATENATE($J461,L$6),'State Landscape Data'!$M$6:$AE$6,0)),'State Landscape Data'!$B$8:$B$57,$C461,'State Landscape Data'!$C$8:$C$57,$D461)),"-",SUMIFS(INDEX('State Landscape Data'!$M$8:$AE$57,0,MATCH(CONCATENATE($J461,L$6),'State Landscape Data'!$M$6:$AE$6,0)),'State Landscape Data'!$B$8:$B$57,$C461,'State Landscape Data'!$C$8:$C$57,$D461))</f>
        <v>-</v>
      </c>
      <c r="M461" s="254" t="str">
        <f>IF(ISNA(SUMIFS(INDEX('State Landscape Data'!$M$8:$AE$57,0,MATCH(CONCATENATE($J461,M$6),'State Landscape Data'!$M$6:$AE$6,0)),'State Landscape Data'!$B$8:$B$57,$C461,'State Landscape Data'!$C$8:$C$57,$D461)),"-",SUMIFS(INDEX('State Landscape Data'!$M$8:$AE$57,0,MATCH(CONCATENATE($J461,M$6),'State Landscape Data'!$M$6:$AE$6,0)),'State Landscape Data'!$B$8:$B$57,$C461,'State Landscape Data'!$C$8:$C$57,$D461))</f>
        <v>-</v>
      </c>
      <c r="N461" s="154">
        <f>IF(ISNA(SUMIFS(INDEX('State Landscape Data'!$M$8:$AE$57,0,MATCH(CONCATENATE($J461,N$6),'State Landscape Data'!$M$6:$AE$6,0)),'State Landscape Data'!$B$8:$B$57,$C461,'State Landscape Data'!$C$8:$C$57,$D461)),"-",SUMIFS(INDEX('State Landscape Data'!$M$8:$AE$57,0,MATCH(CONCATENATE($J461,N$6),'State Landscape Data'!$M$6:$AE$6,0)),'State Landscape Data'!$B$8:$B$57,$C461,'State Landscape Data'!$C$8:$C$57,$D461))</f>
        <v>0</v>
      </c>
    </row>
    <row r="462" spans="2:14" x14ac:dyDescent="0.35">
      <c r="B462" s="37" t="s">
        <v>80</v>
      </c>
      <c r="C462" s="38" t="str">
        <f>IF(ISBLANK('State Landscape Data'!$B$58),"-",'State Landscape Data'!$B$58)</f>
        <v>-</v>
      </c>
      <c r="D462" s="38" t="str">
        <f>IF(ISBLANK('State Landscape Data'!$C$58),"-",'State Landscape Data'!$C$58)</f>
        <v>-</v>
      </c>
      <c r="E462" s="38" t="str">
        <f>IF(ISBLANK('State Landscape Data'!$D$58),"-",'State Landscape Data'!$D$58)</f>
        <v>-</v>
      </c>
      <c r="F462" s="38" t="str">
        <f>IF(ISBLANK('State Landscape Data'!$E$58),"-",'State Landscape Data'!$E$58)</f>
        <v>-</v>
      </c>
      <c r="G462" s="38" t="str">
        <f>IF(ISBLANK('State Landscape Data'!$F$58),"-",'State Landscape Data'!$F$58)</f>
        <v>-</v>
      </c>
      <c r="H462" s="253">
        <v>3</v>
      </c>
      <c r="I462" s="253">
        <v>5</v>
      </c>
      <c r="J462" s="38" t="str">
        <f t="shared" si="56"/>
        <v>35</v>
      </c>
      <c r="K462" s="38" t="str">
        <f>IF(ISBLANK('State Landscape Data'!$K$58),"-",'State Landscape Data'!$K$58)</f>
        <v>-</v>
      </c>
      <c r="L462" s="254">
        <f>IF(ISNA(SUMIFS(INDEX('State Landscape Data'!$M$8:$AE$57,0,MATCH(CONCATENATE($J462,L$6),'State Landscape Data'!$M$6:$AE$6,0)),'State Landscape Data'!$B$8:$B$57,$C462,'State Landscape Data'!$C$8:$C$57,$D462)),"-",SUMIFS(INDEX('State Landscape Data'!$M$8:$AE$57,0,MATCH(CONCATENATE($J462,L$6),'State Landscape Data'!$M$6:$AE$6,0)),'State Landscape Data'!$B$8:$B$57,$C462,'State Landscape Data'!$C$8:$C$57,$D462))</f>
        <v>0</v>
      </c>
      <c r="M462" s="254">
        <f>IF(ISNA(SUMIFS(INDEX('State Landscape Data'!$M$8:$AE$57,0,MATCH(CONCATENATE($J462,M$6),'State Landscape Data'!$M$6:$AE$6,0)),'State Landscape Data'!$B$8:$B$57,$C462,'State Landscape Data'!$C$8:$C$57,$D462)),"-",SUMIFS(INDEX('State Landscape Data'!$M$8:$AE$57,0,MATCH(CONCATENATE($J462,M$6),'State Landscape Data'!$M$6:$AE$6,0)),'State Landscape Data'!$B$8:$B$57,$C462,'State Landscape Data'!$C$8:$C$57,$D462))</f>
        <v>0</v>
      </c>
      <c r="N462" s="154">
        <f>IF(ISNA(SUMIFS(INDEX('State Landscape Data'!$M$8:$AE$57,0,MATCH(CONCATENATE($J462,N$6),'State Landscape Data'!$M$6:$AE$6,0)),'State Landscape Data'!$B$8:$B$57,$C462,'State Landscape Data'!$C$8:$C$57,$D462)),"-",SUMIFS(INDEX('State Landscape Data'!$M$8:$AE$57,0,MATCH(CONCATENATE($J462,N$6),'State Landscape Data'!$M$6:$AE$6,0)),'State Landscape Data'!$B$8:$B$57,$C462,'State Landscape Data'!$C$8:$C$57,$D462))</f>
        <v>0</v>
      </c>
    </row>
    <row r="463" spans="2:14" x14ac:dyDescent="0.35">
      <c r="B463" s="37" t="s">
        <v>80</v>
      </c>
      <c r="C463" s="38" t="str">
        <f>IF(ISBLANK('State Landscape Data'!$B$58),"-",'State Landscape Data'!$B$58)</f>
        <v>-</v>
      </c>
      <c r="D463" s="38" t="str">
        <f>IF(ISBLANK('State Landscape Data'!$C$58),"-",'State Landscape Data'!$C$58)</f>
        <v>-</v>
      </c>
      <c r="E463" s="38" t="str">
        <f>IF(ISBLANK('State Landscape Data'!$D$58),"-",'State Landscape Data'!$D$58)</f>
        <v>-</v>
      </c>
      <c r="F463" s="38" t="str">
        <f>IF(ISBLANK('State Landscape Data'!$E$58),"-",'State Landscape Data'!$E$58)</f>
        <v>-</v>
      </c>
      <c r="G463" s="38" t="str">
        <f>IF(ISBLANK('State Landscape Data'!$F$58),"-",'State Landscape Data'!$F$58)</f>
        <v>-</v>
      </c>
      <c r="H463" s="253">
        <v>3</v>
      </c>
      <c r="I463" s="253" t="s">
        <v>65</v>
      </c>
      <c r="J463" s="38" t="str">
        <f t="shared" si="56"/>
        <v>3Goal</v>
      </c>
      <c r="K463" s="38" t="str">
        <f>IF(ISBLANK('State Landscape Data'!$K$58),"-",'State Landscape Data'!$K$58)</f>
        <v>-</v>
      </c>
      <c r="L463" s="254" t="str">
        <f>IF(ISNA(SUMIFS(INDEX('State Landscape Data'!$M$8:$AE$57,0,MATCH(CONCATENATE($J463,L$6),'State Landscape Data'!$M$6:$AE$6,0)),'State Landscape Data'!$B$8:$B$57,$C463,'State Landscape Data'!$C$8:$C$57,$D463)),"-",SUMIFS(INDEX('State Landscape Data'!$M$8:$AE$57,0,MATCH(CONCATENATE($J463,L$6),'State Landscape Data'!$M$6:$AE$6,0)),'State Landscape Data'!$B$8:$B$57,$C463,'State Landscape Data'!$C$8:$C$57,$D463))</f>
        <v>-</v>
      </c>
      <c r="M463" s="254" t="str">
        <f>IF(ISNA(SUMIFS(INDEX('State Landscape Data'!$M$8:$AE$57,0,MATCH(CONCATENATE($J463,M$6),'State Landscape Data'!$M$6:$AE$6,0)),'State Landscape Data'!$B$8:$B$57,$C463,'State Landscape Data'!$C$8:$C$57,$D463)),"-",SUMIFS(INDEX('State Landscape Data'!$M$8:$AE$57,0,MATCH(CONCATENATE($J463,M$6),'State Landscape Data'!$M$6:$AE$6,0)),'State Landscape Data'!$B$8:$B$57,$C463,'State Landscape Data'!$C$8:$C$57,$D463))</f>
        <v>-</v>
      </c>
      <c r="N463" s="154">
        <f>IF(ISNA(SUMIFS(INDEX('State Landscape Data'!$M$8:$AE$57,0,MATCH(CONCATENATE($J463,N$6),'State Landscape Data'!$M$6:$AE$6,0)),'State Landscape Data'!$B$8:$B$57,$C463,'State Landscape Data'!$C$8:$C$57,$D463)),"-",SUMIFS(INDEX('State Landscape Data'!$M$8:$AE$57,0,MATCH(CONCATENATE($J463,N$6),'State Landscape Data'!$M$6:$AE$6,0)),'State Landscape Data'!$B$8:$B$57,$C463,'State Landscape Data'!$C$8:$C$57,$D463))</f>
        <v>0</v>
      </c>
    </row>
    <row r="464" spans="2:14" x14ac:dyDescent="0.35">
      <c r="B464" s="37" t="s">
        <v>80</v>
      </c>
      <c r="C464" s="38" t="str">
        <f>IF(ISBLANK('State Landscape Data'!$B$58),"-",'State Landscape Data'!$B$58)</f>
        <v>-</v>
      </c>
      <c r="D464" s="38" t="str">
        <f>IF(ISBLANK('State Landscape Data'!$C$58),"-",'State Landscape Data'!$C$58)</f>
        <v>-</v>
      </c>
      <c r="E464" s="38" t="str">
        <f>IF(ISBLANK('State Landscape Data'!$D$58),"-",'State Landscape Data'!$D$58)</f>
        <v>-</v>
      </c>
      <c r="F464" s="38" t="str">
        <f>IF(ISBLANK('State Landscape Data'!$E$58),"-",'State Landscape Data'!$E$58)</f>
        <v>-</v>
      </c>
      <c r="G464" s="38" t="str">
        <f>IF(ISBLANK('State Landscape Data'!$F$58),"-",'State Landscape Data'!$F$58)</f>
        <v>-</v>
      </c>
      <c r="H464" s="253">
        <v>4</v>
      </c>
      <c r="I464" s="253">
        <v>5</v>
      </c>
      <c r="J464" s="38" t="str">
        <f t="shared" si="56"/>
        <v>45</v>
      </c>
      <c r="K464" s="38" t="str">
        <f>IF(ISBLANK('State Landscape Data'!$K$58),"-",'State Landscape Data'!$K$58)</f>
        <v>-</v>
      </c>
      <c r="L464" s="254">
        <f>IF(ISNA(SUMIFS(INDEX('State Landscape Data'!$M$8:$AE$57,0,MATCH(CONCATENATE($J464,L$6),'State Landscape Data'!$M$6:$AE$6,0)),'State Landscape Data'!$B$8:$B$57,$C464,'State Landscape Data'!$C$8:$C$57,$D464)),"-",SUMIFS(INDEX('State Landscape Data'!$M$8:$AE$57,0,MATCH(CONCATENATE($J464,L$6),'State Landscape Data'!$M$6:$AE$6,0)),'State Landscape Data'!$B$8:$B$57,$C464,'State Landscape Data'!$C$8:$C$57,$D464))</f>
        <v>0</v>
      </c>
      <c r="M464" s="254">
        <f>IF(ISNA(SUMIFS(INDEX('State Landscape Data'!$M$8:$AE$57,0,MATCH(CONCATENATE($J464,M$6),'State Landscape Data'!$M$6:$AE$6,0)),'State Landscape Data'!$B$8:$B$57,$C464,'State Landscape Data'!$C$8:$C$57,$D464)),"-",SUMIFS(INDEX('State Landscape Data'!$M$8:$AE$57,0,MATCH(CONCATENATE($J464,M$6),'State Landscape Data'!$M$6:$AE$6,0)),'State Landscape Data'!$B$8:$B$57,$C464,'State Landscape Data'!$C$8:$C$57,$D464))</f>
        <v>0</v>
      </c>
      <c r="N464" s="154">
        <f>IF(ISNA(SUMIFS(INDEX('State Landscape Data'!$M$8:$AE$57,0,MATCH(CONCATENATE($J464,N$6),'State Landscape Data'!$M$6:$AE$6,0)),'State Landscape Data'!$B$8:$B$57,$C464,'State Landscape Data'!$C$8:$C$57,$D464)),"-",SUMIFS(INDEX('State Landscape Data'!$M$8:$AE$57,0,MATCH(CONCATENATE($J464,N$6),'State Landscape Data'!$M$6:$AE$6,0)),'State Landscape Data'!$B$8:$B$57,$C464,'State Landscape Data'!$C$8:$C$57,$D464))</f>
        <v>0</v>
      </c>
    </row>
    <row r="465" spans="2:14" x14ac:dyDescent="0.35">
      <c r="B465" s="37" t="s">
        <v>80</v>
      </c>
      <c r="C465" s="38" t="str">
        <f>IF(ISBLANK('State Landscape Data'!$B$58),"-",'State Landscape Data'!$B$58)</f>
        <v>-</v>
      </c>
      <c r="D465" s="38" t="str">
        <f>IF(ISBLANK('State Landscape Data'!$C$58),"-",'State Landscape Data'!$C$58)</f>
        <v>-</v>
      </c>
      <c r="E465" s="38" t="str">
        <f>IF(ISBLANK('State Landscape Data'!$D$58),"-",'State Landscape Data'!$D$58)</f>
        <v>-</v>
      </c>
      <c r="F465" s="38" t="str">
        <f>IF(ISBLANK('State Landscape Data'!$E$58),"-",'State Landscape Data'!$E$58)</f>
        <v>-</v>
      </c>
      <c r="G465" s="38" t="str">
        <f>IF(ISBLANK('State Landscape Data'!$F$58),"-",'State Landscape Data'!$F$58)</f>
        <v>-</v>
      </c>
      <c r="H465" s="253">
        <v>4</v>
      </c>
      <c r="I465" s="253" t="s">
        <v>65</v>
      </c>
      <c r="J465" s="38" t="str">
        <f t="shared" si="56"/>
        <v>4Goal</v>
      </c>
      <c r="K465" s="38" t="str">
        <f>IF(ISBLANK('State Landscape Data'!$K$58),"-",'State Landscape Data'!$K$58)</f>
        <v>-</v>
      </c>
      <c r="L465" s="254" t="str">
        <f>IF(ISNA(SUMIFS(INDEX('State Landscape Data'!$M$8:$AE$57,0,MATCH(CONCATENATE($J465,L$6),'State Landscape Data'!$M$6:$AE$6,0)),'State Landscape Data'!$B$8:$B$57,$C465,'State Landscape Data'!$C$8:$C$57,$D465)),"-",SUMIFS(INDEX('State Landscape Data'!$M$8:$AE$57,0,MATCH(CONCATENATE($J465,L$6),'State Landscape Data'!$M$6:$AE$6,0)),'State Landscape Data'!$B$8:$B$57,$C465,'State Landscape Data'!$C$8:$C$57,$D465))</f>
        <v>-</v>
      </c>
      <c r="M465" s="254" t="str">
        <f>IF(ISNA(SUMIFS(INDEX('State Landscape Data'!$M$8:$AE$57,0,MATCH(CONCATENATE($J465,M$6),'State Landscape Data'!$M$6:$AE$6,0)),'State Landscape Data'!$B$8:$B$57,$C465,'State Landscape Data'!$C$8:$C$57,$D465)),"-",SUMIFS(INDEX('State Landscape Data'!$M$8:$AE$57,0,MATCH(CONCATENATE($J465,M$6),'State Landscape Data'!$M$6:$AE$6,0)),'State Landscape Data'!$B$8:$B$57,$C465,'State Landscape Data'!$C$8:$C$57,$D465))</f>
        <v>-</v>
      </c>
      <c r="N465" s="154">
        <f>IF(ISNA(SUMIFS(INDEX('State Landscape Data'!$M$8:$AE$57,0,MATCH(CONCATENATE($J465,N$6),'State Landscape Data'!$M$6:$AE$6,0)),'State Landscape Data'!$B$8:$B$57,$C465,'State Landscape Data'!$C$8:$C$57,$D465)),"-",SUMIFS(INDEX('State Landscape Data'!$M$8:$AE$57,0,MATCH(CONCATENATE($J465,N$6),'State Landscape Data'!$M$6:$AE$6,0)),'State Landscape Data'!$B$8:$B$57,$C465,'State Landscape Data'!$C$8:$C$57,$D465))</f>
        <v>0</v>
      </c>
    </row>
    <row r="466" spans="2:14" x14ac:dyDescent="0.35">
      <c r="B466" s="37" t="s">
        <v>80</v>
      </c>
      <c r="C466" s="38" t="str">
        <f>IF(ISBLANK('State Landscape Data'!$B$59),"-",'State Landscape Data'!$B$59)</f>
        <v>-</v>
      </c>
      <c r="D466" s="38" t="str">
        <f>IF(ISBLANK('State Landscape Data'!$C$59),"-",'State Landscape Data'!$C$59)</f>
        <v>-</v>
      </c>
      <c r="E466" s="38" t="str">
        <f>IF(ISBLANK('State Landscape Data'!$D$59),"-",'State Landscape Data'!$D$59)</f>
        <v>-</v>
      </c>
      <c r="F466" s="38" t="str">
        <f>IF(ISBLANK('State Landscape Data'!$E$59),"-",'State Landscape Data'!$E$59)</f>
        <v>-</v>
      </c>
      <c r="G466" s="38" t="str">
        <f>IF(ISBLANK('State Landscape Data'!$F$59),"-",'State Landscape Data'!$F$59)</f>
        <v>-</v>
      </c>
      <c r="H466" s="253" t="s">
        <v>64</v>
      </c>
      <c r="I466" s="253" t="s">
        <v>64</v>
      </c>
      <c r="J466" s="38" t="str">
        <f t="shared" si="56"/>
        <v>BaselineBaseline</v>
      </c>
      <c r="K466" s="38" t="str">
        <f>IF(ISBLANK('State Landscape Data'!$K$59),"-",'State Landscape Data'!$K$59)</f>
        <v>-</v>
      </c>
      <c r="L466" s="254">
        <f>IF(ISNA(SUMIFS(INDEX('State Landscape Data'!$M$8:$AE$57,0,MATCH(CONCATENATE($J466,L$6),'State Landscape Data'!$M$6:$AE$6,0)),'State Landscape Data'!$B$8:$B$57,$C466,'State Landscape Data'!$C$8:$C$57,$D466)),"-",SUMIFS(INDEX('State Landscape Data'!$M$8:$AE$57,0,MATCH(CONCATENATE($J466,L$6),'State Landscape Data'!$M$6:$AE$6,0)),'State Landscape Data'!$B$8:$B$57,$C466,'State Landscape Data'!$C$8:$C$57,$D466))</f>
        <v>0</v>
      </c>
      <c r="M466" s="254">
        <f>IF(ISNA(SUMIFS(INDEX('State Landscape Data'!$M$8:$AE$57,0,MATCH(CONCATENATE($J466,M$6),'State Landscape Data'!$M$6:$AE$6,0)),'State Landscape Data'!$B$8:$B$57,$C466,'State Landscape Data'!$C$8:$C$57,$D466)),"-",SUMIFS(INDEX('State Landscape Data'!$M$8:$AE$57,0,MATCH(CONCATENATE($J466,M$6),'State Landscape Data'!$M$6:$AE$6,0)),'State Landscape Data'!$B$8:$B$57,$C466,'State Landscape Data'!$C$8:$C$57,$D466))</f>
        <v>0</v>
      </c>
      <c r="N466" s="154">
        <f>IF(ISNA(SUMIFS(INDEX('State Landscape Data'!$M$8:$AE$57,0,MATCH(CONCATENATE($J466,N$6),'State Landscape Data'!$M$6:$AE$6,0)),'State Landscape Data'!$B$8:$B$57,$C466,'State Landscape Data'!$C$8:$C$57,$D466)),"-",SUMIFS(INDEX('State Landscape Data'!$M$8:$AE$57,0,MATCH(CONCATENATE($J466,N$6),'State Landscape Data'!$M$6:$AE$6,0)),'State Landscape Data'!$B$8:$B$57,$C466,'State Landscape Data'!$C$8:$C$57,$D466))</f>
        <v>0</v>
      </c>
    </row>
    <row r="467" spans="2:14" x14ac:dyDescent="0.35">
      <c r="B467" s="37" t="s">
        <v>80</v>
      </c>
      <c r="C467" s="38" t="str">
        <f>IF(ISBLANK('State Landscape Data'!$B$59),"-",'State Landscape Data'!$B$59)</f>
        <v>-</v>
      </c>
      <c r="D467" s="38" t="str">
        <f>IF(ISBLANK('State Landscape Data'!$C$59),"-",'State Landscape Data'!$C$59)</f>
        <v>-</v>
      </c>
      <c r="E467" s="38" t="str">
        <f>IF(ISBLANK('State Landscape Data'!$D$59),"-",'State Landscape Data'!$D$59)</f>
        <v>-</v>
      </c>
      <c r="F467" s="38" t="str">
        <f>IF(ISBLANK('State Landscape Data'!$E$59),"-",'State Landscape Data'!$E$59)</f>
        <v>-</v>
      </c>
      <c r="G467" s="38" t="str">
        <f>IF(ISBLANK('State Landscape Data'!$F$59),"-",'State Landscape Data'!$F$59)</f>
        <v>-</v>
      </c>
      <c r="H467" s="253">
        <v>1</v>
      </c>
      <c r="I467" s="253">
        <v>5</v>
      </c>
      <c r="J467" s="38" t="str">
        <f t="shared" si="56"/>
        <v>15</v>
      </c>
      <c r="K467" s="38" t="str">
        <f>IF(ISBLANK('State Landscape Data'!$K$59),"-",'State Landscape Data'!$K$59)</f>
        <v>-</v>
      </c>
      <c r="L467" s="254">
        <f>IF(ISNA(SUMIFS(INDEX('State Landscape Data'!$M$8:$AE$57,0,MATCH(CONCATENATE($J467,L$6),'State Landscape Data'!$M$6:$AE$6,0)),'State Landscape Data'!$B$8:$B$57,$C467,'State Landscape Data'!$C$8:$C$57,$D467)),"-",SUMIFS(INDEX('State Landscape Data'!$M$8:$AE$57,0,MATCH(CONCATENATE($J467,L$6),'State Landscape Data'!$M$6:$AE$6,0)),'State Landscape Data'!$B$8:$B$57,$C467,'State Landscape Data'!$C$8:$C$57,$D467))</f>
        <v>0</v>
      </c>
      <c r="M467" s="254">
        <f>IF(ISNA(SUMIFS(INDEX('State Landscape Data'!$M$8:$AE$57,0,MATCH(CONCATENATE($J467,M$6),'State Landscape Data'!$M$6:$AE$6,0)),'State Landscape Data'!$B$8:$B$57,$C467,'State Landscape Data'!$C$8:$C$57,$D467)),"-",SUMIFS(INDEX('State Landscape Data'!$M$8:$AE$57,0,MATCH(CONCATENATE($J467,M$6),'State Landscape Data'!$M$6:$AE$6,0)),'State Landscape Data'!$B$8:$B$57,$C467,'State Landscape Data'!$C$8:$C$57,$D467))</f>
        <v>0</v>
      </c>
      <c r="N467" s="154">
        <f>IF(ISNA(SUMIFS(INDEX('State Landscape Data'!$M$8:$AE$57,0,MATCH(CONCATENATE($J467,N$6),'State Landscape Data'!$M$6:$AE$6,0)),'State Landscape Data'!$B$8:$B$57,$C467,'State Landscape Data'!$C$8:$C$57,$D467)),"-",SUMIFS(INDEX('State Landscape Data'!$M$8:$AE$57,0,MATCH(CONCATENATE($J467,N$6),'State Landscape Data'!$M$6:$AE$6,0)),'State Landscape Data'!$B$8:$B$57,$C467,'State Landscape Data'!$C$8:$C$57,$D467))</f>
        <v>0</v>
      </c>
    </row>
    <row r="468" spans="2:14" x14ac:dyDescent="0.35">
      <c r="B468" s="37" t="s">
        <v>80</v>
      </c>
      <c r="C468" s="38" t="str">
        <f>IF(ISBLANK('State Landscape Data'!$B$59),"-",'State Landscape Data'!$B$59)</f>
        <v>-</v>
      </c>
      <c r="D468" s="38" t="str">
        <f>IF(ISBLANK('State Landscape Data'!$C$59),"-",'State Landscape Data'!$C$59)</f>
        <v>-</v>
      </c>
      <c r="E468" s="38" t="str">
        <f>IF(ISBLANK('State Landscape Data'!$D$59),"-",'State Landscape Data'!$D$59)</f>
        <v>-</v>
      </c>
      <c r="F468" s="38" t="str">
        <f>IF(ISBLANK('State Landscape Data'!$E$59),"-",'State Landscape Data'!$E$59)</f>
        <v>-</v>
      </c>
      <c r="G468" s="38" t="str">
        <f>IF(ISBLANK('State Landscape Data'!$F$59),"-",'State Landscape Data'!$F$59)</f>
        <v>-</v>
      </c>
      <c r="H468" s="253">
        <v>1</v>
      </c>
      <c r="I468" s="253" t="s">
        <v>65</v>
      </c>
      <c r="J468" s="38" t="str">
        <f t="shared" si="56"/>
        <v>1Goal</v>
      </c>
      <c r="K468" s="38" t="str">
        <f>IF(ISBLANK('State Landscape Data'!$K$59),"-",'State Landscape Data'!$K$59)</f>
        <v>-</v>
      </c>
      <c r="L468" s="254" t="str">
        <f>IF(ISNA(SUMIFS(INDEX('State Landscape Data'!$M$8:$AE$57,0,MATCH(CONCATENATE($J468,L$6),'State Landscape Data'!$M$6:$AE$6,0)),'State Landscape Data'!$B$8:$B$57,$C468,'State Landscape Data'!$C$8:$C$57,$D468)),"-",SUMIFS(INDEX('State Landscape Data'!$M$8:$AE$57,0,MATCH(CONCATENATE($J468,L$6),'State Landscape Data'!$M$6:$AE$6,0)),'State Landscape Data'!$B$8:$B$57,$C468,'State Landscape Data'!$C$8:$C$57,$D468))</f>
        <v>-</v>
      </c>
      <c r="M468" s="254" t="str">
        <f>IF(ISNA(SUMIFS(INDEX('State Landscape Data'!$M$8:$AE$57,0,MATCH(CONCATENATE($J468,M$6),'State Landscape Data'!$M$6:$AE$6,0)),'State Landscape Data'!$B$8:$B$57,$C468,'State Landscape Data'!$C$8:$C$57,$D468)),"-",SUMIFS(INDEX('State Landscape Data'!$M$8:$AE$57,0,MATCH(CONCATENATE($J468,M$6),'State Landscape Data'!$M$6:$AE$6,0)),'State Landscape Data'!$B$8:$B$57,$C468,'State Landscape Data'!$C$8:$C$57,$D468))</f>
        <v>-</v>
      </c>
      <c r="N468" s="154">
        <f>IF(ISNA(SUMIFS(INDEX('State Landscape Data'!$M$8:$AE$57,0,MATCH(CONCATENATE($J468,N$6),'State Landscape Data'!$M$6:$AE$6,0)),'State Landscape Data'!$B$8:$B$57,$C468,'State Landscape Data'!$C$8:$C$57,$D468)),"-",SUMIFS(INDEX('State Landscape Data'!$M$8:$AE$57,0,MATCH(CONCATENATE($J468,N$6),'State Landscape Data'!$M$6:$AE$6,0)),'State Landscape Data'!$B$8:$B$57,$C468,'State Landscape Data'!$C$8:$C$57,$D468))</f>
        <v>0</v>
      </c>
    </row>
    <row r="469" spans="2:14" x14ac:dyDescent="0.35">
      <c r="B469" s="37" t="s">
        <v>80</v>
      </c>
      <c r="C469" s="38" t="str">
        <f>IF(ISBLANK('State Landscape Data'!$B$59),"-",'State Landscape Data'!$B$59)</f>
        <v>-</v>
      </c>
      <c r="D469" s="38" t="str">
        <f>IF(ISBLANK('State Landscape Data'!$C$59),"-",'State Landscape Data'!$C$59)</f>
        <v>-</v>
      </c>
      <c r="E469" s="38" t="str">
        <f>IF(ISBLANK('State Landscape Data'!$D$59),"-",'State Landscape Data'!$D$59)</f>
        <v>-</v>
      </c>
      <c r="F469" s="38" t="str">
        <f>IF(ISBLANK('State Landscape Data'!$E$59),"-",'State Landscape Data'!$E$59)</f>
        <v>-</v>
      </c>
      <c r="G469" s="38" t="str">
        <f>IF(ISBLANK('State Landscape Data'!$F$59),"-",'State Landscape Data'!$F$59)</f>
        <v>-</v>
      </c>
      <c r="H469" s="253">
        <v>2</v>
      </c>
      <c r="I469" s="253">
        <v>5</v>
      </c>
      <c r="J469" s="38" t="str">
        <f t="shared" si="56"/>
        <v>25</v>
      </c>
      <c r="K469" s="38" t="str">
        <f>IF(ISBLANK('State Landscape Data'!$K$59),"-",'State Landscape Data'!$K$59)</f>
        <v>-</v>
      </c>
      <c r="L469" s="254">
        <f>IF(ISNA(SUMIFS(INDEX('State Landscape Data'!$M$8:$AE$57,0,MATCH(CONCATENATE($J469,L$6),'State Landscape Data'!$M$6:$AE$6,0)),'State Landscape Data'!$B$8:$B$57,$C469,'State Landscape Data'!$C$8:$C$57,$D469)),"-",SUMIFS(INDEX('State Landscape Data'!$M$8:$AE$57,0,MATCH(CONCATENATE($J469,L$6),'State Landscape Data'!$M$6:$AE$6,0)),'State Landscape Data'!$B$8:$B$57,$C469,'State Landscape Data'!$C$8:$C$57,$D469))</f>
        <v>0</v>
      </c>
      <c r="M469" s="254">
        <f>IF(ISNA(SUMIFS(INDEX('State Landscape Data'!$M$8:$AE$57,0,MATCH(CONCATENATE($J469,M$6),'State Landscape Data'!$M$6:$AE$6,0)),'State Landscape Data'!$B$8:$B$57,$C469,'State Landscape Data'!$C$8:$C$57,$D469)),"-",SUMIFS(INDEX('State Landscape Data'!$M$8:$AE$57,0,MATCH(CONCATENATE($J469,M$6),'State Landscape Data'!$M$6:$AE$6,0)),'State Landscape Data'!$B$8:$B$57,$C469,'State Landscape Data'!$C$8:$C$57,$D469))</f>
        <v>0</v>
      </c>
      <c r="N469" s="154">
        <f>IF(ISNA(SUMIFS(INDEX('State Landscape Data'!$M$8:$AE$57,0,MATCH(CONCATENATE($J469,N$6),'State Landscape Data'!$M$6:$AE$6,0)),'State Landscape Data'!$B$8:$B$57,$C469,'State Landscape Data'!$C$8:$C$57,$D469)),"-",SUMIFS(INDEX('State Landscape Data'!$M$8:$AE$57,0,MATCH(CONCATENATE($J469,N$6),'State Landscape Data'!$M$6:$AE$6,0)),'State Landscape Data'!$B$8:$B$57,$C469,'State Landscape Data'!$C$8:$C$57,$D469))</f>
        <v>0</v>
      </c>
    </row>
    <row r="470" spans="2:14" x14ac:dyDescent="0.35">
      <c r="B470" s="37" t="s">
        <v>80</v>
      </c>
      <c r="C470" s="38" t="str">
        <f>IF(ISBLANK('State Landscape Data'!$B$59),"-",'State Landscape Data'!$B$59)</f>
        <v>-</v>
      </c>
      <c r="D470" s="38" t="str">
        <f>IF(ISBLANK('State Landscape Data'!$C$59),"-",'State Landscape Data'!$C$59)</f>
        <v>-</v>
      </c>
      <c r="E470" s="38" t="str">
        <f>IF(ISBLANK('State Landscape Data'!$D$59),"-",'State Landscape Data'!$D$59)</f>
        <v>-</v>
      </c>
      <c r="F470" s="38" t="str">
        <f>IF(ISBLANK('State Landscape Data'!$E$59),"-",'State Landscape Data'!$E$59)</f>
        <v>-</v>
      </c>
      <c r="G470" s="38" t="str">
        <f>IF(ISBLANK('State Landscape Data'!$F$59),"-",'State Landscape Data'!$F$59)</f>
        <v>-</v>
      </c>
      <c r="H470" s="253">
        <v>2</v>
      </c>
      <c r="I470" s="253" t="s">
        <v>65</v>
      </c>
      <c r="J470" s="38" t="str">
        <f t="shared" si="56"/>
        <v>2Goal</v>
      </c>
      <c r="K470" s="38" t="str">
        <f>IF(ISBLANK('State Landscape Data'!$K$59),"-",'State Landscape Data'!$K$59)</f>
        <v>-</v>
      </c>
      <c r="L470" s="254" t="str">
        <f>IF(ISNA(SUMIFS(INDEX('State Landscape Data'!$M$8:$AE$57,0,MATCH(CONCATENATE($J470,L$6),'State Landscape Data'!$M$6:$AE$6,0)),'State Landscape Data'!$B$8:$B$57,$C470,'State Landscape Data'!$C$8:$C$57,$D470)),"-",SUMIFS(INDEX('State Landscape Data'!$M$8:$AE$57,0,MATCH(CONCATENATE($J470,L$6),'State Landscape Data'!$M$6:$AE$6,0)),'State Landscape Data'!$B$8:$B$57,$C470,'State Landscape Data'!$C$8:$C$57,$D470))</f>
        <v>-</v>
      </c>
      <c r="M470" s="254" t="str">
        <f>IF(ISNA(SUMIFS(INDEX('State Landscape Data'!$M$8:$AE$57,0,MATCH(CONCATENATE($J470,M$6),'State Landscape Data'!$M$6:$AE$6,0)),'State Landscape Data'!$B$8:$B$57,$C470,'State Landscape Data'!$C$8:$C$57,$D470)),"-",SUMIFS(INDEX('State Landscape Data'!$M$8:$AE$57,0,MATCH(CONCATENATE($J470,M$6),'State Landscape Data'!$M$6:$AE$6,0)),'State Landscape Data'!$B$8:$B$57,$C470,'State Landscape Data'!$C$8:$C$57,$D470))</f>
        <v>-</v>
      </c>
      <c r="N470" s="154">
        <f>IF(ISNA(SUMIFS(INDEX('State Landscape Data'!$M$8:$AE$57,0,MATCH(CONCATENATE($J470,N$6),'State Landscape Data'!$M$6:$AE$6,0)),'State Landscape Data'!$B$8:$B$57,$C470,'State Landscape Data'!$C$8:$C$57,$D470)),"-",SUMIFS(INDEX('State Landscape Data'!$M$8:$AE$57,0,MATCH(CONCATENATE($J470,N$6),'State Landscape Data'!$M$6:$AE$6,0)),'State Landscape Data'!$B$8:$B$57,$C470,'State Landscape Data'!$C$8:$C$57,$D470))</f>
        <v>0</v>
      </c>
    </row>
    <row r="471" spans="2:14" x14ac:dyDescent="0.35">
      <c r="B471" s="37" t="s">
        <v>80</v>
      </c>
      <c r="C471" s="38" t="str">
        <f>IF(ISBLANK('State Landscape Data'!$B$59),"-",'State Landscape Data'!$B$59)</f>
        <v>-</v>
      </c>
      <c r="D471" s="38" t="str">
        <f>IF(ISBLANK('State Landscape Data'!$C$59),"-",'State Landscape Data'!$C$59)</f>
        <v>-</v>
      </c>
      <c r="E471" s="38" t="str">
        <f>IF(ISBLANK('State Landscape Data'!$D$59),"-",'State Landscape Data'!$D$59)</f>
        <v>-</v>
      </c>
      <c r="F471" s="38" t="str">
        <f>IF(ISBLANK('State Landscape Data'!$E$59),"-",'State Landscape Data'!$E$59)</f>
        <v>-</v>
      </c>
      <c r="G471" s="38" t="str">
        <f>IF(ISBLANK('State Landscape Data'!$F$59),"-",'State Landscape Data'!$F$59)</f>
        <v>-</v>
      </c>
      <c r="H471" s="253">
        <v>3</v>
      </c>
      <c r="I471" s="253">
        <v>5</v>
      </c>
      <c r="J471" s="38" t="str">
        <f t="shared" si="56"/>
        <v>35</v>
      </c>
      <c r="K471" s="38" t="str">
        <f>IF(ISBLANK('State Landscape Data'!$K$59),"-",'State Landscape Data'!$K$59)</f>
        <v>-</v>
      </c>
      <c r="L471" s="254">
        <f>IF(ISNA(SUMIFS(INDEX('State Landscape Data'!$M$8:$AE$57,0,MATCH(CONCATENATE($J471,L$6),'State Landscape Data'!$M$6:$AE$6,0)),'State Landscape Data'!$B$8:$B$57,$C471,'State Landscape Data'!$C$8:$C$57,$D471)),"-",SUMIFS(INDEX('State Landscape Data'!$M$8:$AE$57,0,MATCH(CONCATENATE($J471,L$6),'State Landscape Data'!$M$6:$AE$6,0)),'State Landscape Data'!$B$8:$B$57,$C471,'State Landscape Data'!$C$8:$C$57,$D471))</f>
        <v>0</v>
      </c>
      <c r="M471" s="254">
        <f>IF(ISNA(SUMIFS(INDEX('State Landscape Data'!$M$8:$AE$57,0,MATCH(CONCATENATE($J471,M$6),'State Landscape Data'!$M$6:$AE$6,0)),'State Landscape Data'!$B$8:$B$57,$C471,'State Landscape Data'!$C$8:$C$57,$D471)),"-",SUMIFS(INDEX('State Landscape Data'!$M$8:$AE$57,0,MATCH(CONCATENATE($J471,M$6),'State Landscape Data'!$M$6:$AE$6,0)),'State Landscape Data'!$B$8:$B$57,$C471,'State Landscape Data'!$C$8:$C$57,$D471))</f>
        <v>0</v>
      </c>
      <c r="N471" s="154">
        <f>IF(ISNA(SUMIFS(INDEX('State Landscape Data'!$M$8:$AE$57,0,MATCH(CONCATENATE($J471,N$6),'State Landscape Data'!$M$6:$AE$6,0)),'State Landscape Data'!$B$8:$B$57,$C471,'State Landscape Data'!$C$8:$C$57,$D471)),"-",SUMIFS(INDEX('State Landscape Data'!$M$8:$AE$57,0,MATCH(CONCATENATE($J471,N$6),'State Landscape Data'!$M$6:$AE$6,0)),'State Landscape Data'!$B$8:$B$57,$C471,'State Landscape Data'!$C$8:$C$57,$D471))</f>
        <v>0</v>
      </c>
    </row>
    <row r="472" spans="2:14" x14ac:dyDescent="0.35">
      <c r="B472" s="37" t="s">
        <v>80</v>
      </c>
      <c r="C472" s="38" t="str">
        <f>IF(ISBLANK('State Landscape Data'!$B$59),"-",'State Landscape Data'!$B$59)</f>
        <v>-</v>
      </c>
      <c r="D472" s="38" t="str">
        <f>IF(ISBLANK('State Landscape Data'!$C$59),"-",'State Landscape Data'!$C$59)</f>
        <v>-</v>
      </c>
      <c r="E472" s="38" t="str">
        <f>IF(ISBLANK('State Landscape Data'!$D$59),"-",'State Landscape Data'!$D$59)</f>
        <v>-</v>
      </c>
      <c r="F472" s="38" t="str">
        <f>IF(ISBLANK('State Landscape Data'!$E$59),"-",'State Landscape Data'!$E$59)</f>
        <v>-</v>
      </c>
      <c r="G472" s="38" t="str">
        <f>IF(ISBLANK('State Landscape Data'!$F$59),"-",'State Landscape Data'!$F$59)</f>
        <v>-</v>
      </c>
      <c r="H472" s="253">
        <v>3</v>
      </c>
      <c r="I472" s="253" t="s">
        <v>65</v>
      </c>
      <c r="J472" s="38" t="str">
        <f t="shared" si="56"/>
        <v>3Goal</v>
      </c>
      <c r="K472" s="38" t="str">
        <f>IF(ISBLANK('State Landscape Data'!$K$59),"-",'State Landscape Data'!$K$59)</f>
        <v>-</v>
      </c>
      <c r="L472" s="254" t="str">
        <f>IF(ISNA(SUMIFS(INDEX('State Landscape Data'!$M$8:$AE$57,0,MATCH(CONCATENATE($J472,L$6),'State Landscape Data'!$M$6:$AE$6,0)),'State Landscape Data'!$B$8:$B$57,$C472,'State Landscape Data'!$C$8:$C$57,$D472)),"-",SUMIFS(INDEX('State Landscape Data'!$M$8:$AE$57,0,MATCH(CONCATENATE($J472,L$6),'State Landscape Data'!$M$6:$AE$6,0)),'State Landscape Data'!$B$8:$B$57,$C472,'State Landscape Data'!$C$8:$C$57,$D472))</f>
        <v>-</v>
      </c>
      <c r="M472" s="254" t="str">
        <f>IF(ISNA(SUMIFS(INDEX('State Landscape Data'!$M$8:$AE$57,0,MATCH(CONCATENATE($J472,M$6),'State Landscape Data'!$M$6:$AE$6,0)),'State Landscape Data'!$B$8:$B$57,$C472,'State Landscape Data'!$C$8:$C$57,$D472)),"-",SUMIFS(INDEX('State Landscape Data'!$M$8:$AE$57,0,MATCH(CONCATENATE($J472,M$6),'State Landscape Data'!$M$6:$AE$6,0)),'State Landscape Data'!$B$8:$B$57,$C472,'State Landscape Data'!$C$8:$C$57,$D472))</f>
        <v>-</v>
      </c>
      <c r="N472" s="154">
        <f>IF(ISNA(SUMIFS(INDEX('State Landscape Data'!$M$8:$AE$57,0,MATCH(CONCATENATE($J472,N$6),'State Landscape Data'!$M$6:$AE$6,0)),'State Landscape Data'!$B$8:$B$57,$C472,'State Landscape Data'!$C$8:$C$57,$D472)),"-",SUMIFS(INDEX('State Landscape Data'!$M$8:$AE$57,0,MATCH(CONCATENATE($J472,N$6),'State Landscape Data'!$M$6:$AE$6,0)),'State Landscape Data'!$B$8:$B$57,$C472,'State Landscape Data'!$C$8:$C$57,$D472))</f>
        <v>0</v>
      </c>
    </row>
    <row r="473" spans="2:14" x14ac:dyDescent="0.35">
      <c r="B473" s="37" t="s">
        <v>80</v>
      </c>
      <c r="C473" s="38" t="str">
        <f>IF(ISBLANK('State Landscape Data'!$B$59),"-",'State Landscape Data'!$B$59)</f>
        <v>-</v>
      </c>
      <c r="D473" s="38" t="str">
        <f>IF(ISBLANK('State Landscape Data'!$C$59),"-",'State Landscape Data'!$C$59)</f>
        <v>-</v>
      </c>
      <c r="E473" s="38" t="str">
        <f>IF(ISBLANK('State Landscape Data'!$D$59),"-",'State Landscape Data'!$D$59)</f>
        <v>-</v>
      </c>
      <c r="F473" s="38" t="str">
        <f>IF(ISBLANK('State Landscape Data'!$E$59),"-",'State Landscape Data'!$E$59)</f>
        <v>-</v>
      </c>
      <c r="G473" s="38" t="str">
        <f>IF(ISBLANK('State Landscape Data'!$F$59),"-",'State Landscape Data'!$F$59)</f>
        <v>-</v>
      </c>
      <c r="H473" s="253">
        <v>4</v>
      </c>
      <c r="I473" s="253">
        <v>5</v>
      </c>
      <c r="J473" s="38" t="str">
        <f t="shared" si="56"/>
        <v>45</v>
      </c>
      <c r="K473" s="38" t="str">
        <f>IF(ISBLANK('State Landscape Data'!$K$59),"-",'State Landscape Data'!$K$59)</f>
        <v>-</v>
      </c>
      <c r="L473" s="254">
        <f>IF(ISNA(SUMIFS(INDEX('State Landscape Data'!$M$8:$AE$57,0,MATCH(CONCATENATE($J473,L$6),'State Landscape Data'!$M$6:$AE$6,0)),'State Landscape Data'!$B$8:$B$57,$C473,'State Landscape Data'!$C$8:$C$57,$D473)),"-",SUMIFS(INDEX('State Landscape Data'!$M$8:$AE$57,0,MATCH(CONCATENATE($J473,L$6),'State Landscape Data'!$M$6:$AE$6,0)),'State Landscape Data'!$B$8:$B$57,$C473,'State Landscape Data'!$C$8:$C$57,$D473))</f>
        <v>0</v>
      </c>
      <c r="M473" s="254">
        <f>IF(ISNA(SUMIFS(INDEX('State Landscape Data'!$M$8:$AE$57,0,MATCH(CONCATENATE($J473,M$6),'State Landscape Data'!$M$6:$AE$6,0)),'State Landscape Data'!$B$8:$B$57,$C473,'State Landscape Data'!$C$8:$C$57,$D473)),"-",SUMIFS(INDEX('State Landscape Data'!$M$8:$AE$57,0,MATCH(CONCATENATE($J473,M$6),'State Landscape Data'!$M$6:$AE$6,0)),'State Landscape Data'!$B$8:$B$57,$C473,'State Landscape Data'!$C$8:$C$57,$D473))</f>
        <v>0</v>
      </c>
      <c r="N473" s="154">
        <f>IF(ISNA(SUMIFS(INDEX('State Landscape Data'!$M$8:$AE$57,0,MATCH(CONCATENATE($J473,N$6),'State Landscape Data'!$M$6:$AE$6,0)),'State Landscape Data'!$B$8:$B$57,$C473,'State Landscape Data'!$C$8:$C$57,$D473)),"-",SUMIFS(INDEX('State Landscape Data'!$M$8:$AE$57,0,MATCH(CONCATENATE($J473,N$6),'State Landscape Data'!$M$6:$AE$6,0)),'State Landscape Data'!$B$8:$B$57,$C473,'State Landscape Data'!$C$8:$C$57,$D473))</f>
        <v>0</v>
      </c>
    </row>
    <row r="474" spans="2:14" x14ac:dyDescent="0.35">
      <c r="B474" s="37" t="s">
        <v>80</v>
      </c>
      <c r="C474" s="38" t="str">
        <f>IF(ISBLANK('State Landscape Data'!$B$59),"-",'State Landscape Data'!$B$59)</f>
        <v>-</v>
      </c>
      <c r="D474" s="38" t="str">
        <f>IF(ISBLANK('State Landscape Data'!$C$59),"-",'State Landscape Data'!$C$59)</f>
        <v>-</v>
      </c>
      <c r="E474" s="38" t="str">
        <f>IF(ISBLANK('State Landscape Data'!$D$59),"-",'State Landscape Data'!$D$59)</f>
        <v>-</v>
      </c>
      <c r="F474" s="38" t="str">
        <f>IF(ISBLANK('State Landscape Data'!$E$59),"-",'State Landscape Data'!$E$59)</f>
        <v>-</v>
      </c>
      <c r="G474" s="38" t="str">
        <f>IF(ISBLANK('State Landscape Data'!$F$59),"-",'State Landscape Data'!$F$59)</f>
        <v>-</v>
      </c>
      <c r="H474" s="253">
        <v>4</v>
      </c>
      <c r="I474" s="253" t="s">
        <v>65</v>
      </c>
      <c r="J474" s="38" t="str">
        <f t="shared" si="56"/>
        <v>4Goal</v>
      </c>
      <c r="K474" s="38" t="str">
        <f>IF(ISBLANK('State Landscape Data'!$K$59),"-",'State Landscape Data'!$K$59)</f>
        <v>-</v>
      </c>
      <c r="L474" s="254" t="str">
        <f>IF(ISNA(SUMIFS(INDEX('State Landscape Data'!$M$8:$AE$57,0,MATCH(CONCATENATE($J474,L$6),'State Landscape Data'!$M$6:$AE$6,0)),'State Landscape Data'!$B$8:$B$57,$C474,'State Landscape Data'!$C$8:$C$57,$D474)),"-",SUMIFS(INDEX('State Landscape Data'!$M$8:$AE$57,0,MATCH(CONCATENATE($J474,L$6),'State Landscape Data'!$M$6:$AE$6,0)),'State Landscape Data'!$B$8:$B$57,$C474,'State Landscape Data'!$C$8:$C$57,$D474))</f>
        <v>-</v>
      </c>
      <c r="M474" s="254" t="str">
        <f>IF(ISNA(SUMIFS(INDEX('State Landscape Data'!$M$8:$AE$57,0,MATCH(CONCATENATE($J474,M$6),'State Landscape Data'!$M$6:$AE$6,0)),'State Landscape Data'!$B$8:$B$57,$C474,'State Landscape Data'!$C$8:$C$57,$D474)),"-",SUMIFS(INDEX('State Landscape Data'!$M$8:$AE$57,0,MATCH(CONCATENATE($J474,M$6),'State Landscape Data'!$M$6:$AE$6,0)),'State Landscape Data'!$B$8:$B$57,$C474,'State Landscape Data'!$C$8:$C$57,$D474))</f>
        <v>-</v>
      </c>
      <c r="N474" s="154">
        <f>IF(ISNA(SUMIFS(INDEX('State Landscape Data'!$M$8:$AE$57,0,MATCH(CONCATENATE($J474,N$6),'State Landscape Data'!$M$6:$AE$6,0)),'State Landscape Data'!$B$8:$B$57,$C474,'State Landscape Data'!$C$8:$C$57,$D474)),"-",SUMIFS(INDEX('State Landscape Data'!$M$8:$AE$57,0,MATCH(CONCATENATE($J474,N$6),'State Landscape Data'!$M$6:$AE$6,0)),'State Landscape Data'!$B$8:$B$57,$C474,'State Landscape Data'!$C$8:$C$57,$D474))</f>
        <v>0</v>
      </c>
    </row>
    <row r="475" spans="2:14" x14ac:dyDescent="0.35">
      <c r="B475" s="37" t="s">
        <v>80</v>
      </c>
      <c r="C475" s="38" t="str">
        <f>IF(ISBLANK('State Landscape Data'!$B$60),"-",'State Landscape Data'!$B$60)</f>
        <v>-</v>
      </c>
      <c r="D475" s="38" t="str">
        <f>IF(ISBLANK('State Landscape Data'!$C$60),"-",'State Landscape Data'!$C$60)</f>
        <v>-</v>
      </c>
      <c r="E475" s="38" t="str">
        <f>IF(ISBLANK('State Landscape Data'!$D$60),"-",'State Landscape Data'!$D$60)</f>
        <v>-</v>
      </c>
      <c r="F475" s="38" t="str">
        <f>IF(ISBLANK('State Landscape Data'!$E$60),"-",'State Landscape Data'!$E$60)</f>
        <v>-</v>
      </c>
      <c r="G475" s="38" t="str">
        <f>IF(ISBLANK('State Landscape Data'!$F$60),"-",'State Landscape Data'!$F$60)</f>
        <v>-</v>
      </c>
      <c r="H475" s="253" t="s">
        <v>64</v>
      </c>
      <c r="I475" s="253" t="s">
        <v>64</v>
      </c>
      <c r="J475" s="38" t="str">
        <f t="shared" si="56"/>
        <v>BaselineBaseline</v>
      </c>
      <c r="K475" s="38" t="str">
        <f>IF(ISBLANK('State Landscape Data'!$K$60),"-",'State Landscape Data'!$K$60)</f>
        <v>-</v>
      </c>
      <c r="L475" s="254">
        <f>IF(ISNA(SUMIFS(INDEX('State Landscape Data'!$M$8:$AE$57,0,MATCH(CONCATENATE($J475,L$6),'State Landscape Data'!$M$6:$AE$6,0)),'State Landscape Data'!$B$8:$B$57,$C475,'State Landscape Data'!$C$8:$C$57,$D475)),"-",SUMIFS(INDEX('State Landscape Data'!$M$8:$AE$57,0,MATCH(CONCATENATE($J475,L$6),'State Landscape Data'!$M$6:$AE$6,0)),'State Landscape Data'!$B$8:$B$57,$C475,'State Landscape Data'!$C$8:$C$57,$D475))</f>
        <v>0</v>
      </c>
      <c r="M475" s="254">
        <f>IF(ISNA(SUMIFS(INDEX('State Landscape Data'!$M$8:$AE$57,0,MATCH(CONCATENATE($J475,M$6),'State Landscape Data'!$M$6:$AE$6,0)),'State Landscape Data'!$B$8:$B$57,$C475,'State Landscape Data'!$C$8:$C$57,$D475)),"-",SUMIFS(INDEX('State Landscape Data'!$M$8:$AE$57,0,MATCH(CONCATENATE($J475,M$6),'State Landscape Data'!$M$6:$AE$6,0)),'State Landscape Data'!$B$8:$B$57,$C475,'State Landscape Data'!$C$8:$C$57,$D475))</f>
        <v>0</v>
      </c>
      <c r="N475" s="154">
        <f>IF(ISNA(SUMIFS(INDEX('State Landscape Data'!$M$8:$AE$57,0,MATCH(CONCATENATE($J475,N$6),'State Landscape Data'!$M$6:$AE$6,0)),'State Landscape Data'!$B$8:$B$57,$C475,'State Landscape Data'!$C$8:$C$57,$D475)),"-",SUMIFS(INDEX('State Landscape Data'!$M$8:$AE$57,0,MATCH(CONCATENATE($J475,N$6),'State Landscape Data'!$M$6:$AE$6,0)),'State Landscape Data'!$B$8:$B$57,$C475,'State Landscape Data'!$C$8:$C$57,$D475))</f>
        <v>0</v>
      </c>
    </row>
    <row r="476" spans="2:14" x14ac:dyDescent="0.35">
      <c r="B476" s="37" t="s">
        <v>80</v>
      </c>
      <c r="C476" s="38" t="str">
        <f>IF(ISBLANK('State Landscape Data'!$B$60),"-",'State Landscape Data'!$B$60)</f>
        <v>-</v>
      </c>
      <c r="D476" s="38" t="str">
        <f>IF(ISBLANK('State Landscape Data'!$C$60),"-",'State Landscape Data'!$C$60)</f>
        <v>-</v>
      </c>
      <c r="E476" s="38" t="str">
        <f>IF(ISBLANK('State Landscape Data'!$D$60),"-",'State Landscape Data'!$D$60)</f>
        <v>-</v>
      </c>
      <c r="F476" s="38" t="str">
        <f>IF(ISBLANK('State Landscape Data'!$E$60),"-",'State Landscape Data'!$E$60)</f>
        <v>-</v>
      </c>
      <c r="G476" s="38" t="str">
        <f>IF(ISBLANK('State Landscape Data'!$F$60),"-",'State Landscape Data'!$F$60)</f>
        <v>-</v>
      </c>
      <c r="H476" s="253">
        <v>1</v>
      </c>
      <c r="I476" s="253">
        <v>5</v>
      </c>
      <c r="J476" s="38" t="str">
        <f t="shared" si="56"/>
        <v>15</v>
      </c>
      <c r="K476" s="38" t="str">
        <f>IF(ISBLANK('State Landscape Data'!$K$60),"-",'State Landscape Data'!$K$60)</f>
        <v>-</v>
      </c>
      <c r="L476" s="254">
        <f>IF(ISNA(SUMIFS(INDEX('State Landscape Data'!$M$8:$AE$57,0,MATCH(CONCATENATE($J476,L$6),'State Landscape Data'!$M$6:$AE$6,0)),'State Landscape Data'!$B$8:$B$57,$C476,'State Landscape Data'!$C$8:$C$57,$D476)),"-",SUMIFS(INDEX('State Landscape Data'!$M$8:$AE$57,0,MATCH(CONCATENATE($J476,L$6),'State Landscape Data'!$M$6:$AE$6,0)),'State Landscape Data'!$B$8:$B$57,$C476,'State Landscape Data'!$C$8:$C$57,$D476))</f>
        <v>0</v>
      </c>
      <c r="M476" s="254">
        <f>IF(ISNA(SUMIFS(INDEX('State Landscape Data'!$M$8:$AE$57,0,MATCH(CONCATENATE($J476,M$6),'State Landscape Data'!$M$6:$AE$6,0)),'State Landscape Data'!$B$8:$B$57,$C476,'State Landscape Data'!$C$8:$C$57,$D476)),"-",SUMIFS(INDEX('State Landscape Data'!$M$8:$AE$57,0,MATCH(CONCATENATE($J476,M$6),'State Landscape Data'!$M$6:$AE$6,0)),'State Landscape Data'!$B$8:$B$57,$C476,'State Landscape Data'!$C$8:$C$57,$D476))</f>
        <v>0</v>
      </c>
      <c r="N476" s="154">
        <f>IF(ISNA(SUMIFS(INDEX('State Landscape Data'!$M$8:$AE$57,0,MATCH(CONCATENATE($J476,N$6),'State Landscape Data'!$M$6:$AE$6,0)),'State Landscape Data'!$B$8:$B$57,$C476,'State Landscape Data'!$C$8:$C$57,$D476)),"-",SUMIFS(INDEX('State Landscape Data'!$M$8:$AE$57,0,MATCH(CONCATENATE($J476,N$6),'State Landscape Data'!$M$6:$AE$6,0)),'State Landscape Data'!$B$8:$B$57,$C476,'State Landscape Data'!$C$8:$C$57,$D476))</f>
        <v>0</v>
      </c>
    </row>
    <row r="477" spans="2:14" x14ac:dyDescent="0.35">
      <c r="B477" s="37" t="s">
        <v>80</v>
      </c>
      <c r="C477" s="38" t="str">
        <f>IF(ISBLANK('State Landscape Data'!$B$60),"-",'State Landscape Data'!$B$60)</f>
        <v>-</v>
      </c>
      <c r="D477" s="38" t="str">
        <f>IF(ISBLANK('State Landscape Data'!$C$60),"-",'State Landscape Data'!$C$60)</f>
        <v>-</v>
      </c>
      <c r="E477" s="38" t="str">
        <f>IF(ISBLANK('State Landscape Data'!$D$60),"-",'State Landscape Data'!$D$60)</f>
        <v>-</v>
      </c>
      <c r="F477" s="38" t="str">
        <f>IF(ISBLANK('State Landscape Data'!$E$60),"-",'State Landscape Data'!$E$60)</f>
        <v>-</v>
      </c>
      <c r="G477" s="38" t="str">
        <f>IF(ISBLANK('State Landscape Data'!$F$60),"-",'State Landscape Data'!$F$60)</f>
        <v>-</v>
      </c>
      <c r="H477" s="253">
        <v>1</v>
      </c>
      <c r="I477" s="253" t="s">
        <v>65</v>
      </c>
      <c r="J477" s="38" t="str">
        <f t="shared" si="56"/>
        <v>1Goal</v>
      </c>
      <c r="K477" s="38" t="str">
        <f>IF(ISBLANK('State Landscape Data'!$K$60),"-",'State Landscape Data'!$K$60)</f>
        <v>-</v>
      </c>
      <c r="L477" s="254" t="str">
        <f>IF(ISNA(SUMIFS(INDEX('State Landscape Data'!$M$8:$AE$57,0,MATCH(CONCATENATE($J477,L$6),'State Landscape Data'!$M$6:$AE$6,0)),'State Landscape Data'!$B$8:$B$57,$C477,'State Landscape Data'!$C$8:$C$57,$D477)),"-",SUMIFS(INDEX('State Landscape Data'!$M$8:$AE$57,0,MATCH(CONCATENATE($J477,L$6),'State Landscape Data'!$M$6:$AE$6,0)),'State Landscape Data'!$B$8:$B$57,$C477,'State Landscape Data'!$C$8:$C$57,$D477))</f>
        <v>-</v>
      </c>
      <c r="M477" s="254" t="str">
        <f>IF(ISNA(SUMIFS(INDEX('State Landscape Data'!$M$8:$AE$57,0,MATCH(CONCATENATE($J477,M$6),'State Landscape Data'!$M$6:$AE$6,0)),'State Landscape Data'!$B$8:$B$57,$C477,'State Landscape Data'!$C$8:$C$57,$D477)),"-",SUMIFS(INDEX('State Landscape Data'!$M$8:$AE$57,0,MATCH(CONCATENATE($J477,M$6),'State Landscape Data'!$M$6:$AE$6,0)),'State Landscape Data'!$B$8:$B$57,$C477,'State Landscape Data'!$C$8:$C$57,$D477))</f>
        <v>-</v>
      </c>
      <c r="N477" s="154">
        <f>IF(ISNA(SUMIFS(INDEX('State Landscape Data'!$M$8:$AE$57,0,MATCH(CONCATENATE($J477,N$6),'State Landscape Data'!$M$6:$AE$6,0)),'State Landscape Data'!$B$8:$B$57,$C477,'State Landscape Data'!$C$8:$C$57,$D477)),"-",SUMIFS(INDEX('State Landscape Data'!$M$8:$AE$57,0,MATCH(CONCATENATE($J477,N$6),'State Landscape Data'!$M$6:$AE$6,0)),'State Landscape Data'!$B$8:$B$57,$C477,'State Landscape Data'!$C$8:$C$57,$D477))</f>
        <v>0</v>
      </c>
    </row>
    <row r="478" spans="2:14" x14ac:dyDescent="0.35">
      <c r="B478" s="37" t="s">
        <v>80</v>
      </c>
      <c r="C478" s="38" t="str">
        <f>IF(ISBLANK('State Landscape Data'!$B$60),"-",'State Landscape Data'!$B$60)</f>
        <v>-</v>
      </c>
      <c r="D478" s="38" t="str">
        <f>IF(ISBLANK('State Landscape Data'!$C$60),"-",'State Landscape Data'!$C$60)</f>
        <v>-</v>
      </c>
      <c r="E478" s="38" t="str">
        <f>IF(ISBLANK('State Landscape Data'!$D$60),"-",'State Landscape Data'!$D$60)</f>
        <v>-</v>
      </c>
      <c r="F478" s="38" t="str">
        <f>IF(ISBLANK('State Landscape Data'!$E$60),"-",'State Landscape Data'!$E$60)</f>
        <v>-</v>
      </c>
      <c r="G478" s="38" t="str">
        <f>IF(ISBLANK('State Landscape Data'!$F$60),"-",'State Landscape Data'!$F$60)</f>
        <v>-</v>
      </c>
      <c r="H478" s="253">
        <v>2</v>
      </c>
      <c r="I478" s="253">
        <v>5</v>
      </c>
      <c r="J478" s="38" t="str">
        <f t="shared" si="56"/>
        <v>25</v>
      </c>
      <c r="K478" s="38" t="str">
        <f>IF(ISBLANK('State Landscape Data'!$K$60),"-",'State Landscape Data'!$K$60)</f>
        <v>-</v>
      </c>
      <c r="L478" s="254">
        <f>IF(ISNA(SUMIFS(INDEX('State Landscape Data'!$M$8:$AE$57,0,MATCH(CONCATENATE($J478,L$6),'State Landscape Data'!$M$6:$AE$6,0)),'State Landscape Data'!$B$8:$B$57,$C478,'State Landscape Data'!$C$8:$C$57,$D478)),"-",SUMIFS(INDEX('State Landscape Data'!$M$8:$AE$57,0,MATCH(CONCATENATE($J478,L$6),'State Landscape Data'!$M$6:$AE$6,0)),'State Landscape Data'!$B$8:$B$57,$C478,'State Landscape Data'!$C$8:$C$57,$D478))</f>
        <v>0</v>
      </c>
      <c r="M478" s="254">
        <f>IF(ISNA(SUMIFS(INDEX('State Landscape Data'!$M$8:$AE$57,0,MATCH(CONCATENATE($J478,M$6),'State Landscape Data'!$M$6:$AE$6,0)),'State Landscape Data'!$B$8:$B$57,$C478,'State Landscape Data'!$C$8:$C$57,$D478)),"-",SUMIFS(INDEX('State Landscape Data'!$M$8:$AE$57,0,MATCH(CONCATENATE($J478,M$6),'State Landscape Data'!$M$6:$AE$6,0)),'State Landscape Data'!$B$8:$B$57,$C478,'State Landscape Data'!$C$8:$C$57,$D478))</f>
        <v>0</v>
      </c>
      <c r="N478" s="154">
        <f>IF(ISNA(SUMIFS(INDEX('State Landscape Data'!$M$8:$AE$57,0,MATCH(CONCATENATE($J478,N$6),'State Landscape Data'!$M$6:$AE$6,0)),'State Landscape Data'!$B$8:$B$57,$C478,'State Landscape Data'!$C$8:$C$57,$D478)),"-",SUMIFS(INDEX('State Landscape Data'!$M$8:$AE$57,0,MATCH(CONCATENATE($J478,N$6),'State Landscape Data'!$M$6:$AE$6,0)),'State Landscape Data'!$B$8:$B$57,$C478,'State Landscape Data'!$C$8:$C$57,$D478))</f>
        <v>0</v>
      </c>
    </row>
    <row r="479" spans="2:14" x14ac:dyDescent="0.35">
      <c r="B479" s="37" t="s">
        <v>80</v>
      </c>
      <c r="C479" s="38" t="str">
        <f>IF(ISBLANK('State Landscape Data'!$B$60),"-",'State Landscape Data'!$B$60)</f>
        <v>-</v>
      </c>
      <c r="D479" s="38" t="str">
        <f>IF(ISBLANK('State Landscape Data'!$C$60),"-",'State Landscape Data'!$C$60)</f>
        <v>-</v>
      </c>
      <c r="E479" s="38" t="str">
        <f>IF(ISBLANK('State Landscape Data'!$D$60),"-",'State Landscape Data'!$D$60)</f>
        <v>-</v>
      </c>
      <c r="F479" s="38" t="str">
        <f>IF(ISBLANK('State Landscape Data'!$E$60),"-",'State Landscape Data'!$E$60)</f>
        <v>-</v>
      </c>
      <c r="G479" s="38" t="str">
        <f>IF(ISBLANK('State Landscape Data'!$F$60),"-",'State Landscape Data'!$F$60)</f>
        <v>-</v>
      </c>
      <c r="H479" s="253">
        <v>2</v>
      </c>
      <c r="I479" s="253" t="s">
        <v>65</v>
      </c>
      <c r="J479" s="38" t="str">
        <f t="shared" si="56"/>
        <v>2Goal</v>
      </c>
      <c r="K479" s="38" t="str">
        <f>IF(ISBLANK('State Landscape Data'!$K$60),"-",'State Landscape Data'!$K$60)</f>
        <v>-</v>
      </c>
      <c r="L479" s="254" t="str">
        <f>IF(ISNA(SUMIFS(INDEX('State Landscape Data'!$M$8:$AE$57,0,MATCH(CONCATENATE($J479,L$6),'State Landscape Data'!$M$6:$AE$6,0)),'State Landscape Data'!$B$8:$B$57,$C479,'State Landscape Data'!$C$8:$C$57,$D479)),"-",SUMIFS(INDEX('State Landscape Data'!$M$8:$AE$57,0,MATCH(CONCATENATE($J479,L$6),'State Landscape Data'!$M$6:$AE$6,0)),'State Landscape Data'!$B$8:$B$57,$C479,'State Landscape Data'!$C$8:$C$57,$D479))</f>
        <v>-</v>
      </c>
      <c r="M479" s="254" t="str">
        <f>IF(ISNA(SUMIFS(INDEX('State Landscape Data'!$M$8:$AE$57,0,MATCH(CONCATENATE($J479,M$6),'State Landscape Data'!$M$6:$AE$6,0)),'State Landscape Data'!$B$8:$B$57,$C479,'State Landscape Data'!$C$8:$C$57,$D479)),"-",SUMIFS(INDEX('State Landscape Data'!$M$8:$AE$57,0,MATCH(CONCATENATE($J479,M$6),'State Landscape Data'!$M$6:$AE$6,0)),'State Landscape Data'!$B$8:$B$57,$C479,'State Landscape Data'!$C$8:$C$57,$D479))</f>
        <v>-</v>
      </c>
      <c r="N479" s="154">
        <f>IF(ISNA(SUMIFS(INDEX('State Landscape Data'!$M$8:$AE$57,0,MATCH(CONCATENATE($J479,N$6),'State Landscape Data'!$M$6:$AE$6,0)),'State Landscape Data'!$B$8:$B$57,$C479,'State Landscape Data'!$C$8:$C$57,$D479)),"-",SUMIFS(INDEX('State Landscape Data'!$M$8:$AE$57,0,MATCH(CONCATENATE($J479,N$6),'State Landscape Data'!$M$6:$AE$6,0)),'State Landscape Data'!$B$8:$B$57,$C479,'State Landscape Data'!$C$8:$C$57,$D479))</f>
        <v>0</v>
      </c>
    </row>
    <row r="480" spans="2:14" x14ac:dyDescent="0.35">
      <c r="B480" s="37" t="s">
        <v>80</v>
      </c>
      <c r="C480" s="38" t="str">
        <f>IF(ISBLANK('State Landscape Data'!$B$60),"-",'State Landscape Data'!$B$60)</f>
        <v>-</v>
      </c>
      <c r="D480" s="38" t="str">
        <f>IF(ISBLANK('State Landscape Data'!$C$60),"-",'State Landscape Data'!$C$60)</f>
        <v>-</v>
      </c>
      <c r="E480" s="38" t="str">
        <f>IF(ISBLANK('State Landscape Data'!$D$60),"-",'State Landscape Data'!$D$60)</f>
        <v>-</v>
      </c>
      <c r="F480" s="38" t="str">
        <f>IF(ISBLANK('State Landscape Data'!$E$60),"-",'State Landscape Data'!$E$60)</f>
        <v>-</v>
      </c>
      <c r="G480" s="38" t="str">
        <f>IF(ISBLANK('State Landscape Data'!$F$60),"-",'State Landscape Data'!$F$60)</f>
        <v>-</v>
      </c>
      <c r="H480" s="253">
        <v>3</v>
      </c>
      <c r="I480" s="253">
        <v>5</v>
      </c>
      <c r="J480" s="38" t="str">
        <f t="shared" si="56"/>
        <v>35</v>
      </c>
      <c r="K480" s="38" t="str">
        <f>IF(ISBLANK('State Landscape Data'!$K$60),"-",'State Landscape Data'!$K$60)</f>
        <v>-</v>
      </c>
      <c r="L480" s="254">
        <f>IF(ISNA(SUMIFS(INDEX('State Landscape Data'!$M$8:$AE$57,0,MATCH(CONCATENATE($J480,L$6),'State Landscape Data'!$M$6:$AE$6,0)),'State Landscape Data'!$B$8:$B$57,$C480,'State Landscape Data'!$C$8:$C$57,$D480)),"-",SUMIFS(INDEX('State Landscape Data'!$M$8:$AE$57,0,MATCH(CONCATENATE($J480,L$6),'State Landscape Data'!$M$6:$AE$6,0)),'State Landscape Data'!$B$8:$B$57,$C480,'State Landscape Data'!$C$8:$C$57,$D480))</f>
        <v>0</v>
      </c>
      <c r="M480" s="254">
        <f>IF(ISNA(SUMIFS(INDEX('State Landscape Data'!$M$8:$AE$57,0,MATCH(CONCATENATE($J480,M$6),'State Landscape Data'!$M$6:$AE$6,0)),'State Landscape Data'!$B$8:$B$57,$C480,'State Landscape Data'!$C$8:$C$57,$D480)),"-",SUMIFS(INDEX('State Landscape Data'!$M$8:$AE$57,0,MATCH(CONCATENATE($J480,M$6),'State Landscape Data'!$M$6:$AE$6,0)),'State Landscape Data'!$B$8:$B$57,$C480,'State Landscape Data'!$C$8:$C$57,$D480))</f>
        <v>0</v>
      </c>
      <c r="N480" s="154">
        <f>IF(ISNA(SUMIFS(INDEX('State Landscape Data'!$M$8:$AE$57,0,MATCH(CONCATENATE($J480,N$6),'State Landscape Data'!$M$6:$AE$6,0)),'State Landscape Data'!$B$8:$B$57,$C480,'State Landscape Data'!$C$8:$C$57,$D480)),"-",SUMIFS(INDEX('State Landscape Data'!$M$8:$AE$57,0,MATCH(CONCATENATE($J480,N$6),'State Landscape Data'!$M$6:$AE$6,0)),'State Landscape Data'!$B$8:$B$57,$C480,'State Landscape Data'!$C$8:$C$57,$D480))</f>
        <v>0</v>
      </c>
    </row>
    <row r="481" spans="2:14" x14ac:dyDescent="0.35">
      <c r="B481" s="37" t="s">
        <v>80</v>
      </c>
      <c r="C481" s="38" t="str">
        <f>IF(ISBLANK('State Landscape Data'!$B$60),"-",'State Landscape Data'!$B$60)</f>
        <v>-</v>
      </c>
      <c r="D481" s="38" t="str">
        <f>IF(ISBLANK('State Landscape Data'!$C$60),"-",'State Landscape Data'!$C$60)</f>
        <v>-</v>
      </c>
      <c r="E481" s="38" t="str">
        <f>IF(ISBLANK('State Landscape Data'!$D$60),"-",'State Landscape Data'!$D$60)</f>
        <v>-</v>
      </c>
      <c r="F481" s="38" t="str">
        <f>IF(ISBLANK('State Landscape Data'!$E$60),"-",'State Landscape Data'!$E$60)</f>
        <v>-</v>
      </c>
      <c r="G481" s="38" t="str">
        <f>IF(ISBLANK('State Landscape Data'!$F$60),"-",'State Landscape Data'!$F$60)</f>
        <v>-</v>
      </c>
      <c r="H481" s="253">
        <v>3</v>
      </c>
      <c r="I481" s="253" t="s">
        <v>65</v>
      </c>
      <c r="J481" s="38" t="str">
        <f t="shared" si="56"/>
        <v>3Goal</v>
      </c>
      <c r="K481" s="38" t="str">
        <f>IF(ISBLANK('State Landscape Data'!$K$60),"-",'State Landscape Data'!$K$60)</f>
        <v>-</v>
      </c>
      <c r="L481" s="254" t="str">
        <f>IF(ISNA(SUMIFS(INDEX('State Landscape Data'!$M$8:$AE$57,0,MATCH(CONCATENATE($J481,L$6),'State Landscape Data'!$M$6:$AE$6,0)),'State Landscape Data'!$B$8:$B$57,$C481,'State Landscape Data'!$C$8:$C$57,$D481)),"-",SUMIFS(INDEX('State Landscape Data'!$M$8:$AE$57,0,MATCH(CONCATENATE($J481,L$6),'State Landscape Data'!$M$6:$AE$6,0)),'State Landscape Data'!$B$8:$B$57,$C481,'State Landscape Data'!$C$8:$C$57,$D481))</f>
        <v>-</v>
      </c>
      <c r="M481" s="254" t="str">
        <f>IF(ISNA(SUMIFS(INDEX('State Landscape Data'!$M$8:$AE$57,0,MATCH(CONCATENATE($J481,M$6),'State Landscape Data'!$M$6:$AE$6,0)),'State Landscape Data'!$B$8:$B$57,$C481,'State Landscape Data'!$C$8:$C$57,$D481)),"-",SUMIFS(INDEX('State Landscape Data'!$M$8:$AE$57,0,MATCH(CONCATENATE($J481,M$6),'State Landscape Data'!$M$6:$AE$6,0)),'State Landscape Data'!$B$8:$B$57,$C481,'State Landscape Data'!$C$8:$C$57,$D481))</f>
        <v>-</v>
      </c>
      <c r="N481" s="154">
        <f>IF(ISNA(SUMIFS(INDEX('State Landscape Data'!$M$8:$AE$57,0,MATCH(CONCATENATE($J481,N$6),'State Landscape Data'!$M$6:$AE$6,0)),'State Landscape Data'!$B$8:$B$57,$C481,'State Landscape Data'!$C$8:$C$57,$D481)),"-",SUMIFS(INDEX('State Landscape Data'!$M$8:$AE$57,0,MATCH(CONCATENATE($J481,N$6),'State Landscape Data'!$M$6:$AE$6,0)),'State Landscape Data'!$B$8:$B$57,$C481,'State Landscape Data'!$C$8:$C$57,$D481))</f>
        <v>0</v>
      </c>
    </row>
    <row r="482" spans="2:14" x14ac:dyDescent="0.35">
      <c r="B482" s="37" t="s">
        <v>80</v>
      </c>
      <c r="C482" s="38" t="str">
        <f>IF(ISBLANK('State Landscape Data'!$B$60),"-",'State Landscape Data'!$B$60)</f>
        <v>-</v>
      </c>
      <c r="D482" s="38" t="str">
        <f>IF(ISBLANK('State Landscape Data'!$C$60),"-",'State Landscape Data'!$C$60)</f>
        <v>-</v>
      </c>
      <c r="E482" s="38" t="str">
        <f>IF(ISBLANK('State Landscape Data'!$D$60),"-",'State Landscape Data'!$D$60)</f>
        <v>-</v>
      </c>
      <c r="F482" s="38" t="str">
        <f>IF(ISBLANK('State Landscape Data'!$E$60),"-",'State Landscape Data'!$E$60)</f>
        <v>-</v>
      </c>
      <c r="G482" s="38" t="str">
        <f>IF(ISBLANK('State Landscape Data'!$F$60),"-",'State Landscape Data'!$F$60)</f>
        <v>-</v>
      </c>
      <c r="H482" s="253">
        <v>4</v>
      </c>
      <c r="I482" s="253">
        <v>5</v>
      </c>
      <c r="J482" s="38" t="str">
        <f t="shared" si="56"/>
        <v>45</v>
      </c>
      <c r="K482" s="38" t="str">
        <f>IF(ISBLANK('State Landscape Data'!$K$60),"-",'State Landscape Data'!$K$60)</f>
        <v>-</v>
      </c>
      <c r="L482" s="254">
        <f>IF(ISNA(SUMIFS(INDEX('State Landscape Data'!$M$8:$AE$57,0,MATCH(CONCATENATE($J482,L$6),'State Landscape Data'!$M$6:$AE$6,0)),'State Landscape Data'!$B$8:$B$57,$C482,'State Landscape Data'!$C$8:$C$57,$D482)),"-",SUMIFS(INDEX('State Landscape Data'!$M$8:$AE$57,0,MATCH(CONCATENATE($J482,L$6),'State Landscape Data'!$M$6:$AE$6,0)),'State Landscape Data'!$B$8:$B$57,$C482,'State Landscape Data'!$C$8:$C$57,$D482))</f>
        <v>0</v>
      </c>
      <c r="M482" s="254">
        <f>IF(ISNA(SUMIFS(INDEX('State Landscape Data'!$M$8:$AE$57,0,MATCH(CONCATENATE($J482,M$6),'State Landscape Data'!$M$6:$AE$6,0)),'State Landscape Data'!$B$8:$B$57,$C482,'State Landscape Data'!$C$8:$C$57,$D482)),"-",SUMIFS(INDEX('State Landscape Data'!$M$8:$AE$57,0,MATCH(CONCATENATE($J482,M$6),'State Landscape Data'!$M$6:$AE$6,0)),'State Landscape Data'!$B$8:$B$57,$C482,'State Landscape Data'!$C$8:$C$57,$D482))</f>
        <v>0</v>
      </c>
      <c r="N482" s="154">
        <f>IF(ISNA(SUMIFS(INDEX('State Landscape Data'!$M$8:$AE$57,0,MATCH(CONCATENATE($J482,N$6),'State Landscape Data'!$M$6:$AE$6,0)),'State Landscape Data'!$B$8:$B$57,$C482,'State Landscape Data'!$C$8:$C$57,$D482)),"-",SUMIFS(INDEX('State Landscape Data'!$M$8:$AE$57,0,MATCH(CONCATENATE($J482,N$6),'State Landscape Data'!$M$6:$AE$6,0)),'State Landscape Data'!$B$8:$B$57,$C482,'State Landscape Data'!$C$8:$C$57,$D482))</f>
        <v>0</v>
      </c>
    </row>
    <row r="483" spans="2:14" x14ac:dyDescent="0.35">
      <c r="B483" s="37" t="s">
        <v>80</v>
      </c>
      <c r="C483" s="38" t="str">
        <f>IF(ISBLANK('State Landscape Data'!$B$60),"-",'State Landscape Data'!$B$60)</f>
        <v>-</v>
      </c>
      <c r="D483" s="38" t="str">
        <f>IF(ISBLANK('State Landscape Data'!$C$60),"-",'State Landscape Data'!$C$60)</f>
        <v>-</v>
      </c>
      <c r="E483" s="38" t="str">
        <f>IF(ISBLANK('State Landscape Data'!$D$60),"-",'State Landscape Data'!$D$60)</f>
        <v>-</v>
      </c>
      <c r="F483" s="38" t="str">
        <f>IF(ISBLANK('State Landscape Data'!$E$60),"-",'State Landscape Data'!$E$60)</f>
        <v>-</v>
      </c>
      <c r="G483" s="38" t="str">
        <f>IF(ISBLANK('State Landscape Data'!$F$60),"-",'State Landscape Data'!$F$60)</f>
        <v>-</v>
      </c>
      <c r="H483" s="253">
        <v>4</v>
      </c>
      <c r="I483" s="253" t="s">
        <v>65</v>
      </c>
      <c r="J483" s="38" t="str">
        <f t="shared" si="56"/>
        <v>4Goal</v>
      </c>
      <c r="K483" s="38" t="str">
        <f>IF(ISBLANK('State Landscape Data'!$K$60),"-",'State Landscape Data'!$K$60)</f>
        <v>-</v>
      </c>
      <c r="L483" s="254" t="str">
        <f>IF(ISNA(SUMIFS(INDEX('State Landscape Data'!$M$8:$AE$57,0,MATCH(CONCATENATE($J483,L$6),'State Landscape Data'!$M$6:$AE$6,0)),'State Landscape Data'!$B$8:$B$57,$C483,'State Landscape Data'!$C$8:$C$57,$D483)),"-",SUMIFS(INDEX('State Landscape Data'!$M$8:$AE$57,0,MATCH(CONCATENATE($J483,L$6),'State Landscape Data'!$M$6:$AE$6,0)),'State Landscape Data'!$B$8:$B$57,$C483,'State Landscape Data'!$C$8:$C$57,$D483))</f>
        <v>-</v>
      </c>
      <c r="M483" s="254" t="str">
        <f>IF(ISNA(SUMIFS(INDEX('State Landscape Data'!$M$8:$AE$57,0,MATCH(CONCATENATE($J483,M$6),'State Landscape Data'!$M$6:$AE$6,0)),'State Landscape Data'!$B$8:$B$57,$C483,'State Landscape Data'!$C$8:$C$57,$D483)),"-",SUMIFS(INDEX('State Landscape Data'!$M$8:$AE$57,0,MATCH(CONCATENATE($J483,M$6),'State Landscape Data'!$M$6:$AE$6,0)),'State Landscape Data'!$B$8:$B$57,$C483,'State Landscape Data'!$C$8:$C$57,$D483))</f>
        <v>-</v>
      </c>
      <c r="N483" s="154">
        <f>IF(ISNA(SUMIFS(INDEX('State Landscape Data'!$M$8:$AE$57,0,MATCH(CONCATENATE($J483,N$6),'State Landscape Data'!$M$6:$AE$6,0)),'State Landscape Data'!$B$8:$B$57,$C483,'State Landscape Data'!$C$8:$C$57,$D483)),"-",SUMIFS(INDEX('State Landscape Data'!$M$8:$AE$57,0,MATCH(CONCATENATE($J483,N$6),'State Landscape Data'!$M$6:$AE$6,0)),'State Landscape Data'!$B$8:$B$57,$C483,'State Landscape Data'!$C$8:$C$57,$D483))</f>
        <v>0</v>
      </c>
    </row>
    <row r="484" spans="2:14" x14ac:dyDescent="0.35">
      <c r="B484" s="37" t="s">
        <v>80</v>
      </c>
      <c r="C484" s="38" t="str">
        <f>IF(ISBLANK('State Landscape Data'!$B$61),"-",'State Landscape Data'!$B$61)</f>
        <v>-</v>
      </c>
      <c r="D484" s="38" t="str">
        <f>IF(ISBLANK('State Landscape Data'!$C$61),"-",'State Landscape Data'!$C$61)</f>
        <v>-</v>
      </c>
      <c r="E484" s="38" t="str">
        <f>IF(ISBLANK('State Landscape Data'!$D$61),"-",'State Landscape Data'!$D$61)</f>
        <v>-</v>
      </c>
      <c r="F484" s="38" t="str">
        <f>IF(ISBLANK('State Landscape Data'!$E$61),"-",'State Landscape Data'!$E$61)</f>
        <v>-</v>
      </c>
      <c r="G484" s="38" t="str">
        <f>IF(ISBLANK('State Landscape Data'!$F$61),"-",'State Landscape Data'!$F$61)</f>
        <v>-</v>
      </c>
      <c r="H484" s="253" t="s">
        <v>64</v>
      </c>
      <c r="I484" s="253" t="s">
        <v>64</v>
      </c>
      <c r="J484" s="38" t="str">
        <f t="shared" si="56"/>
        <v>BaselineBaseline</v>
      </c>
      <c r="K484" s="38" t="str">
        <f>IF(ISBLANK('State Landscape Data'!$K$61),"-",'State Landscape Data'!$K$61)</f>
        <v>-</v>
      </c>
      <c r="L484" s="254">
        <f>IF(ISNA(SUMIFS(INDEX('State Landscape Data'!$M$8:$AE$57,0,MATCH(CONCATENATE($J484,L$6),'State Landscape Data'!$M$6:$AE$6,0)),'State Landscape Data'!$B$8:$B$57,$C484,'State Landscape Data'!$C$8:$C$57,$D484)),"-",SUMIFS(INDEX('State Landscape Data'!$M$8:$AE$57,0,MATCH(CONCATENATE($J484,L$6),'State Landscape Data'!$M$6:$AE$6,0)),'State Landscape Data'!$B$8:$B$57,$C484,'State Landscape Data'!$C$8:$C$57,$D484))</f>
        <v>0</v>
      </c>
      <c r="M484" s="254">
        <f>IF(ISNA(SUMIFS(INDEX('State Landscape Data'!$M$8:$AE$57,0,MATCH(CONCATENATE($J484,M$6),'State Landscape Data'!$M$6:$AE$6,0)),'State Landscape Data'!$B$8:$B$57,$C484,'State Landscape Data'!$C$8:$C$57,$D484)),"-",SUMIFS(INDEX('State Landscape Data'!$M$8:$AE$57,0,MATCH(CONCATENATE($J484,M$6),'State Landscape Data'!$M$6:$AE$6,0)),'State Landscape Data'!$B$8:$B$57,$C484,'State Landscape Data'!$C$8:$C$57,$D484))</f>
        <v>0</v>
      </c>
      <c r="N484" s="154">
        <f>IF(ISNA(SUMIFS(INDEX('State Landscape Data'!$M$8:$AE$57,0,MATCH(CONCATENATE($J484,N$6),'State Landscape Data'!$M$6:$AE$6,0)),'State Landscape Data'!$B$8:$B$57,$C484,'State Landscape Data'!$C$8:$C$57,$D484)),"-",SUMIFS(INDEX('State Landscape Data'!$M$8:$AE$57,0,MATCH(CONCATENATE($J484,N$6),'State Landscape Data'!$M$6:$AE$6,0)),'State Landscape Data'!$B$8:$B$57,$C484,'State Landscape Data'!$C$8:$C$57,$D484))</f>
        <v>0</v>
      </c>
    </row>
    <row r="485" spans="2:14" x14ac:dyDescent="0.35">
      <c r="B485" s="37" t="s">
        <v>80</v>
      </c>
      <c r="C485" s="38" t="str">
        <f>IF(ISBLANK('State Landscape Data'!$B$61),"-",'State Landscape Data'!$B$61)</f>
        <v>-</v>
      </c>
      <c r="D485" s="38" t="str">
        <f>IF(ISBLANK('State Landscape Data'!$C$61),"-",'State Landscape Data'!$C$61)</f>
        <v>-</v>
      </c>
      <c r="E485" s="38" t="str">
        <f>IF(ISBLANK('State Landscape Data'!$D$61),"-",'State Landscape Data'!$D$61)</f>
        <v>-</v>
      </c>
      <c r="F485" s="38" t="str">
        <f>IF(ISBLANK('State Landscape Data'!$E$61),"-",'State Landscape Data'!$E$61)</f>
        <v>-</v>
      </c>
      <c r="G485" s="38" t="str">
        <f>IF(ISBLANK('State Landscape Data'!$F$61),"-",'State Landscape Data'!$F$61)</f>
        <v>-</v>
      </c>
      <c r="H485" s="253">
        <v>1</v>
      </c>
      <c r="I485" s="253">
        <v>5</v>
      </c>
      <c r="J485" s="38" t="str">
        <f t="shared" si="56"/>
        <v>15</v>
      </c>
      <c r="K485" s="38" t="str">
        <f>IF(ISBLANK('State Landscape Data'!$K$61),"-",'State Landscape Data'!$K$61)</f>
        <v>-</v>
      </c>
      <c r="L485" s="254">
        <f>IF(ISNA(SUMIFS(INDEX('State Landscape Data'!$M$8:$AE$57,0,MATCH(CONCATENATE($J485,L$6),'State Landscape Data'!$M$6:$AE$6,0)),'State Landscape Data'!$B$8:$B$57,$C485,'State Landscape Data'!$C$8:$C$57,$D485)),"-",SUMIFS(INDEX('State Landscape Data'!$M$8:$AE$57,0,MATCH(CONCATENATE($J485,L$6),'State Landscape Data'!$M$6:$AE$6,0)),'State Landscape Data'!$B$8:$B$57,$C485,'State Landscape Data'!$C$8:$C$57,$D485))</f>
        <v>0</v>
      </c>
      <c r="M485" s="254">
        <f>IF(ISNA(SUMIFS(INDEX('State Landscape Data'!$M$8:$AE$57,0,MATCH(CONCATENATE($J485,M$6),'State Landscape Data'!$M$6:$AE$6,0)),'State Landscape Data'!$B$8:$B$57,$C485,'State Landscape Data'!$C$8:$C$57,$D485)),"-",SUMIFS(INDEX('State Landscape Data'!$M$8:$AE$57,0,MATCH(CONCATENATE($J485,M$6),'State Landscape Data'!$M$6:$AE$6,0)),'State Landscape Data'!$B$8:$B$57,$C485,'State Landscape Data'!$C$8:$C$57,$D485))</f>
        <v>0</v>
      </c>
      <c r="N485" s="154">
        <f>IF(ISNA(SUMIFS(INDEX('State Landscape Data'!$M$8:$AE$57,0,MATCH(CONCATENATE($J485,N$6),'State Landscape Data'!$M$6:$AE$6,0)),'State Landscape Data'!$B$8:$B$57,$C485,'State Landscape Data'!$C$8:$C$57,$D485)),"-",SUMIFS(INDEX('State Landscape Data'!$M$8:$AE$57,0,MATCH(CONCATENATE($J485,N$6),'State Landscape Data'!$M$6:$AE$6,0)),'State Landscape Data'!$B$8:$B$57,$C485,'State Landscape Data'!$C$8:$C$57,$D485))</f>
        <v>0</v>
      </c>
    </row>
    <row r="486" spans="2:14" x14ac:dyDescent="0.35">
      <c r="B486" s="37" t="s">
        <v>80</v>
      </c>
      <c r="C486" s="38" t="str">
        <f>IF(ISBLANK('State Landscape Data'!$B$61),"-",'State Landscape Data'!$B$61)</f>
        <v>-</v>
      </c>
      <c r="D486" s="38" t="str">
        <f>IF(ISBLANK('State Landscape Data'!$C$61),"-",'State Landscape Data'!$C$61)</f>
        <v>-</v>
      </c>
      <c r="E486" s="38" t="str">
        <f>IF(ISBLANK('State Landscape Data'!$D$61),"-",'State Landscape Data'!$D$61)</f>
        <v>-</v>
      </c>
      <c r="F486" s="38" t="str">
        <f>IF(ISBLANK('State Landscape Data'!$E$61),"-",'State Landscape Data'!$E$61)</f>
        <v>-</v>
      </c>
      <c r="G486" s="38" t="str">
        <f>IF(ISBLANK('State Landscape Data'!$F$61),"-",'State Landscape Data'!$F$61)</f>
        <v>-</v>
      </c>
      <c r="H486" s="253">
        <v>1</v>
      </c>
      <c r="I486" s="253" t="s">
        <v>65</v>
      </c>
      <c r="J486" s="38" t="str">
        <f t="shared" si="56"/>
        <v>1Goal</v>
      </c>
      <c r="K486" s="38" t="str">
        <f>IF(ISBLANK('State Landscape Data'!$K$61),"-",'State Landscape Data'!$K$61)</f>
        <v>-</v>
      </c>
      <c r="L486" s="254" t="str">
        <f>IF(ISNA(SUMIFS(INDEX('State Landscape Data'!$M$8:$AE$57,0,MATCH(CONCATENATE($J486,L$6),'State Landscape Data'!$M$6:$AE$6,0)),'State Landscape Data'!$B$8:$B$57,$C486,'State Landscape Data'!$C$8:$C$57,$D486)),"-",SUMIFS(INDEX('State Landscape Data'!$M$8:$AE$57,0,MATCH(CONCATENATE($J486,L$6),'State Landscape Data'!$M$6:$AE$6,0)),'State Landscape Data'!$B$8:$B$57,$C486,'State Landscape Data'!$C$8:$C$57,$D486))</f>
        <v>-</v>
      </c>
      <c r="M486" s="254" t="str">
        <f>IF(ISNA(SUMIFS(INDEX('State Landscape Data'!$M$8:$AE$57,0,MATCH(CONCATENATE($J486,M$6),'State Landscape Data'!$M$6:$AE$6,0)),'State Landscape Data'!$B$8:$B$57,$C486,'State Landscape Data'!$C$8:$C$57,$D486)),"-",SUMIFS(INDEX('State Landscape Data'!$M$8:$AE$57,0,MATCH(CONCATENATE($J486,M$6),'State Landscape Data'!$M$6:$AE$6,0)),'State Landscape Data'!$B$8:$B$57,$C486,'State Landscape Data'!$C$8:$C$57,$D486))</f>
        <v>-</v>
      </c>
      <c r="N486" s="154">
        <f>IF(ISNA(SUMIFS(INDEX('State Landscape Data'!$M$8:$AE$57,0,MATCH(CONCATENATE($J486,N$6),'State Landscape Data'!$M$6:$AE$6,0)),'State Landscape Data'!$B$8:$B$57,$C486,'State Landscape Data'!$C$8:$C$57,$D486)),"-",SUMIFS(INDEX('State Landscape Data'!$M$8:$AE$57,0,MATCH(CONCATENATE($J486,N$6),'State Landscape Data'!$M$6:$AE$6,0)),'State Landscape Data'!$B$8:$B$57,$C486,'State Landscape Data'!$C$8:$C$57,$D486))</f>
        <v>0</v>
      </c>
    </row>
    <row r="487" spans="2:14" x14ac:dyDescent="0.35">
      <c r="B487" s="37" t="s">
        <v>80</v>
      </c>
      <c r="C487" s="38" t="str">
        <f>IF(ISBLANK('State Landscape Data'!$B$61),"-",'State Landscape Data'!$B$61)</f>
        <v>-</v>
      </c>
      <c r="D487" s="38" t="str">
        <f>IF(ISBLANK('State Landscape Data'!$C$61),"-",'State Landscape Data'!$C$61)</f>
        <v>-</v>
      </c>
      <c r="E487" s="38" t="str">
        <f>IF(ISBLANK('State Landscape Data'!$D$61),"-",'State Landscape Data'!$D$61)</f>
        <v>-</v>
      </c>
      <c r="F487" s="38" t="str">
        <f>IF(ISBLANK('State Landscape Data'!$E$61),"-",'State Landscape Data'!$E$61)</f>
        <v>-</v>
      </c>
      <c r="G487" s="38" t="str">
        <f>IF(ISBLANK('State Landscape Data'!$F$61),"-",'State Landscape Data'!$F$61)</f>
        <v>-</v>
      </c>
      <c r="H487" s="253">
        <v>2</v>
      </c>
      <c r="I487" s="253">
        <v>5</v>
      </c>
      <c r="J487" s="38" t="str">
        <f t="shared" si="56"/>
        <v>25</v>
      </c>
      <c r="K487" s="38" t="str">
        <f>IF(ISBLANK('State Landscape Data'!$K$61),"-",'State Landscape Data'!$K$61)</f>
        <v>-</v>
      </c>
      <c r="L487" s="254">
        <f>IF(ISNA(SUMIFS(INDEX('State Landscape Data'!$M$8:$AE$57,0,MATCH(CONCATENATE($J487,L$6),'State Landscape Data'!$M$6:$AE$6,0)),'State Landscape Data'!$B$8:$B$57,$C487,'State Landscape Data'!$C$8:$C$57,$D487)),"-",SUMIFS(INDEX('State Landscape Data'!$M$8:$AE$57,0,MATCH(CONCATENATE($J487,L$6),'State Landscape Data'!$M$6:$AE$6,0)),'State Landscape Data'!$B$8:$B$57,$C487,'State Landscape Data'!$C$8:$C$57,$D487))</f>
        <v>0</v>
      </c>
      <c r="M487" s="254">
        <f>IF(ISNA(SUMIFS(INDEX('State Landscape Data'!$M$8:$AE$57,0,MATCH(CONCATENATE($J487,M$6),'State Landscape Data'!$M$6:$AE$6,0)),'State Landscape Data'!$B$8:$B$57,$C487,'State Landscape Data'!$C$8:$C$57,$D487)),"-",SUMIFS(INDEX('State Landscape Data'!$M$8:$AE$57,0,MATCH(CONCATENATE($J487,M$6),'State Landscape Data'!$M$6:$AE$6,0)),'State Landscape Data'!$B$8:$B$57,$C487,'State Landscape Data'!$C$8:$C$57,$D487))</f>
        <v>0</v>
      </c>
      <c r="N487" s="154">
        <f>IF(ISNA(SUMIFS(INDEX('State Landscape Data'!$M$8:$AE$57,0,MATCH(CONCATENATE($J487,N$6),'State Landscape Data'!$M$6:$AE$6,0)),'State Landscape Data'!$B$8:$B$57,$C487,'State Landscape Data'!$C$8:$C$57,$D487)),"-",SUMIFS(INDEX('State Landscape Data'!$M$8:$AE$57,0,MATCH(CONCATENATE($J487,N$6),'State Landscape Data'!$M$6:$AE$6,0)),'State Landscape Data'!$B$8:$B$57,$C487,'State Landscape Data'!$C$8:$C$57,$D487))</f>
        <v>0</v>
      </c>
    </row>
    <row r="488" spans="2:14" x14ac:dyDescent="0.35">
      <c r="B488" s="37" t="s">
        <v>80</v>
      </c>
      <c r="C488" s="38" t="str">
        <f>IF(ISBLANK('State Landscape Data'!$B$61),"-",'State Landscape Data'!$B$61)</f>
        <v>-</v>
      </c>
      <c r="D488" s="38" t="str">
        <f>IF(ISBLANK('State Landscape Data'!$C$61),"-",'State Landscape Data'!$C$61)</f>
        <v>-</v>
      </c>
      <c r="E488" s="38" t="str">
        <f>IF(ISBLANK('State Landscape Data'!$D$61),"-",'State Landscape Data'!$D$61)</f>
        <v>-</v>
      </c>
      <c r="F488" s="38" t="str">
        <f>IF(ISBLANK('State Landscape Data'!$E$61),"-",'State Landscape Data'!$E$61)</f>
        <v>-</v>
      </c>
      <c r="G488" s="38" t="str">
        <f>IF(ISBLANK('State Landscape Data'!$F$61),"-",'State Landscape Data'!$F$61)</f>
        <v>-</v>
      </c>
      <c r="H488" s="253">
        <v>2</v>
      </c>
      <c r="I488" s="253" t="s">
        <v>65</v>
      </c>
      <c r="J488" s="38" t="str">
        <f t="shared" si="56"/>
        <v>2Goal</v>
      </c>
      <c r="K488" s="38" t="str">
        <f>IF(ISBLANK('State Landscape Data'!$K$61),"-",'State Landscape Data'!$K$61)</f>
        <v>-</v>
      </c>
      <c r="L488" s="254" t="str">
        <f>IF(ISNA(SUMIFS(INDEX('State Landscape Data'!$M$8:$AE$57,0,MATCH(CONCATENATE($J488,L$6),'State Landscape Data'!$M$6:$AE$6,0)),'State Landscape Data'!$B$8:$B$57,$C488,'State Landscape Data'!$C$8:$C$57,$D488)),"-",SUMIFS(INDEX('State Landscape Data'!$M$8:$AE$57,0,MATCH(CONCATENATE($J488,L$6),'State Landscape Data'!$M$6:$AE$6,0)),'State Landscape Data'!$B$8:$B$57,$C488,'State Landscape Data'!$C$8:$C$57,$D488))</f>
        <v>-</v>
      </c>
      <c r="M488" s="254" t="str">
        <f>IF(ISNA(SUMIFS(INDEX('State Landscape Data'!$M$8:$AE$57,0,MATCH(CONCATENATE($J488,M$6),'State Landscape Data'!$M$6:$AE$6,0)),'State Landscape Data'!$B$8:$B$57,$C488,'State Landscape Data'!$C$8:$C$57,$D488)),"-",SUMIFS(INDEX('State Landscape Data'!$M$8:$AE$57,0,MATCH(CONCATENATE($J488,M$6),'State Landscape Data'!$M$6:$AE$6,0)),'State Landscape Data'!$B$8:$B$57,$C488,'State Landscape Data'!$C$8:$C$57,$D488))</f>
        <v>-</v>
      </c>
      <c r="N488" s="154">
        <f>IF(ISNA(SUMIFS(INDEX('State Landscape Data'!$M$8:$AE$57,0,MATCH(CONCATENATE($J488,N$6),'State Landscape Data'!$M$6:$AE$6,0)),'State Landscape Data'!$B$8:$B$57,$C488,'State Landscape Data'!$C$8:$C$57,$D488)),"-",SUMIFS(INDEX('State Landscape Data'!$M$8:$AE$57,0,MATCH(CONCATENATE($J488,N$6),'State Landscape Data'!$M$6:$AE$6,0)),'State Landscape Data'!$B$8:$B$57,$C488,'State Landscape Data'!$C$8:$C$57,$D488))</f>
        <v>0</v>
      </c>
    </row>
    <row r="489" spans="2:14" x14ac:dyDescent="0.35">
      <c r="B489" s="37" t="s">
        <v>80</v>
      </c>
      <c r="C489" s="38" t="str">
        <f>IF(ISBLANK('State Landscape Data'!$B$61),"-",'State Landscape Data'!$B$61)</f>
        <v>-</v>
      </c>
      <c r="D489" s="38" t="str">
        <f>IF(ISBLANK('State Landscape Data'!$C$61),"-",'State Landscape Data'!$C$61)</f>
        <v>-</v>
      </c>
      <c r="E489" s="38" t="str">
        <f>IF(ISBLANK('State Landscape Data'!$D$61),"-",'State Landscape Data'!$D$61)</f>
        <v>-</v>
      </c>
      <c r="F489" s="38" t="str">
        <f>IF(ISBLANK('State Landscape Data'!$E$61),"-",'State Landscape Data'!$E$61)</f>
        <v>-</v>
      </c>
      <c r="G489" s="38" t="str">
        <f>IF(ISBLANK('State Landscape Data'!$F$61),"-",'State Landscape Data'!$F$61)</f>
        <v>-</v>
      </c>
      <c r="H489" s="253">
        <v>3</v>
      </c>
      <c r="I489" s="253">
        <v>5</v>
      </c>
      <c r="J489" s="38" t="str">
        <f t="shared" si="56"/>
        <v>35</v>
      </c>
      <c r="K489" s="38" t="str">
        <f>IF(ISBLANK('State Landscape Data'!$K$61),"-",'State Landscape Data'!$K$61)</f>
        <v>-</v>
      </c>
      <c r="L489" s="254">
        <f>IF(ISNA(SUMIFS(INDEX('State Landscape Data'!$M$8:$AE$57,0,MATCH(CONCATENATE($J489,L$6),'State Landscape Data'!$M$6:$AE$6,0)),'State Landscape Data'!$B$8:$B$57,$C489,'State Landscape Data'!$C$8:$C$57,$D489)),"-",SUMIFS(INDEX('State Landscape Data'!$M$8:$AE$57,0,MATCH(CONCATENATE($J489,L$6),'State Landscape Data'!$M$6:$AE$6,0)),'State Landscape Data'!$B$8:$B$57,$C489,'State Landscape Data'!$C$8:$C$57,$D489))</f>
        <v>0</v>
      </c>
      <c r="M489" s="254">
        <f>IF(ISNA(SUMIFS(INDEX('State Landscape Data'!$M$8:$AE$57,0,MATCH(CONCATENATE($J489,M$6),'State Landscape Data'!$M$6:$AE$6,0)),'State Landscape Data'!$B$8:$B$57,$C489,'State Landscape Data'!$C$8:$C$57,$D489)),"-",SUMIFS(INDEX('State Landscape Data'!$M$8:$AE$57,0,MATCH(CONCATENATE($J489,M$6),'State Landscape Data'!$M$6:$AE$6,0)),'State Landscape Data'!$B$8:$B$57,$C489,'State Landscape Data'!$C$8:$C$57,$D489))</f>
        <v>0</v>
      </c>
      <c r="N489" s="154">
        <f>IF(ISNA(SUMIFS(INDEX('State Landscape Data'!$M$8:$AE$57,0,MATCH(CONCATENATE($J489,N$6),'State Landscape Data'!$M$6:$AE$6,0)),'State Landscape Data'!$B$8:$B$57,$C489,'State Landscape Data'!$C$8:$C$57,$D489)),"-",SUMIFS(INDEX('State Landscape Data'!$M$8:$AE$57,0,MATCH(CONCATENATE($J489,N$6),'State Landscape Data'!$M$6:$AE$6,0)),'State Landscape Data'!$B$8:$B$57,$C489,'State Landscape Data'!$C$8:$C$57,$D489))</f>
        <v>0</v>
      </c>
    </row>
    <row r="490" spans="2:14" x14ac:dyDescent="0.35">
      <c r="B490" s="37" t="s">
        <v>80</v>
      </c>
      <c r="C490" s="38" t="str">
        <f>IF(ISBLANK('State Landscape Data'!$B$61),"-",'State Landscape Data'!$B$61)</f>
        <v>-</v>
      </c>
      <c r="D490" s="38" t="str">
        <f>IF(ISBLANK('State Landscape Data'!$C$61),"-",'State Landscape Data'!$C$61)</f>
        <v>-</v>
      </c>
      <c r="E490" s="38" t="str">
        <f>IF(ISBLANK('State Landscape Data'!$D$61),"-",'State Landscape Data'!$D$61)</f>
        <v>-</v>
      </c>
      <c r="F490" s="38" t="str">
        <f>IF(ISBLANK('State Landscape Data'!$E$61),"-",'State Landscape Data'!$E$61)</f>
        <v>-</v>
      </c>
      <c r="G490" s="38" t="str">
        <f>IF(ISBLANK('State Landscape Data'!$F$61),"-",'State Landscape Data'!$F$61)</f>
        <v>-</v>
      </c>
      <c r="H490" s="253">
        <v>3</v>
      </c>
      <c r="I490" s="253" t="s">
        <v>65</v>
      </c>
      <c r="J490" s="38" t="str">
        <f t="shared" si="56"/>
        <v>3Goal</v>
      </c>
      <c r="K490" s="38" t="str">
        <f>IF(ISBLANK('State Landscape Data'!$K$61),"-",'State Landscape Data'!$K$61)</f>
        <v>-</v>
      </c>
      <c r="L490" s="254" t="str">
        <f>IF(ISNA(SUMIFS(INDEX('State Landscape Data'!$M$8:$AE$57,0,MATCH(CONCATENATE($J490,L$6),'State Landscape Data'!$M$6:$AE$6,0)),'State Landscape Data'!$B$8:$B$57,$C490,'State Landscape Data'!$C$8:$C$57,$D490)),"-",SUMIFS(INDEX('State Landscape Data'!$M$8:$AE$57,0,MATCH(CONCATENATE($J490,L$6),'State Landscape Data'!$M$6:$AE$6,0)),'State Landscape Data'!$B$8:$B$57,$C490,'State Landscape Data'!$C$8:$C$57,$D490))</f>
        <v>-</v>
      </c>
      <c r="M490" s="254" t="str">
        <f>IF(ISNA(SUMIFS(INDEX('State Landscape Data'!$M$8:$AE$57,0,MATCH(CONCATENATE($J490,M$6),'State Landscape Data'!$M$6:$AE$6,0)),'State Landscape Data'!$B$8:$B$57,$C490,'State Landscape Data'!$C$8:$C$57,$D490)),"-",SUMIFS(INDEX('State Landscape Data'!$M$8:$AE$57,0,MATCH(CONCATENATE($J490,M$6),'State Landscape Data'!$M$6:$AE$6,0)),'State Landscape Data'!$B$8:$B$57,$C490,'State Landscape Data'!$C$8:$C$57,$D490))</f>
        <v>-</v>
      </c>
      <c r="N490" s="154">
        <f>IF(ISNA(SUMIFS(INDEX('State Landscape Data'!$M$8:$AE$57,0,MATCH(CONCATENATE($J490,N$6),'State Landscape Data'!$M$6:$AE$6,0)),'State Landscape Data'!$B$8:$B$57,$C490,'State Landscape Data'!$C$8:$C$57,$D490)),"-",SUMIFS(INDEX('State Landscape Data'!$M$8:$AE$57,0,MATCH(CONCATENATE($J490,N$6),'State Landscape Data'!$M$6:$AE$6,0)),'State Landscape Data'!$B$8:$B$57,$C490,'State Landscape Data'!$C$8:$C$57,$D490))</f>
        <v>0</v>
      </c>
    </row>
    <row r="491" spans="2:14" x14ac:dyDescent="0.35">
      <c r="B491" s="37" t="s">
        <v>80</v>
      </c>
      <c r="C491" s="38" t="str">
        <f>IF(ISBLANK('State Landscape Data'!$B$61),"-",'State Landscape Data'!$B$61)</f>
        <v>-</v>
      </c>
      <c r="D491" s="38" t="str">
        <f>IF(ISBLANK('State Landscape Data'!$C$61),"-",'State Landscape Data'!$C$61)</f>
        <v>-</v>
      </c>
      <c r="E491" s="38" t="str">
        <f>IF(ISBLANK('State Landscape Data'!$D$61),"-",'State Landscape Data'!$D$61)</f>
        <v>-</v>
      </c>
      <c r="F491" s="38" t="str">
        <f>IF(ISBLANK('State Landscape Data'!$E$61),"-",'State Landscape Data'!$E$61)</f>
        <v>-</v>
      </c>
      <c r="G491" s="38" t="str">
        <f>IF(ISBLANK('State Landscape Data'!$F$61),"-",'State Landscape Data'!$F$61)</f>
        <v>-</v>
      </c>
      <c r="H491" s="253">
        <v>4</v>
      </c>
      <c r="I491" s="253">
        <v>5</v>
      </c>
      <c r="J491" s="38" t="str">
        <f t="shared" si="56"/>
        <v>45</v>
      </c>
      <c r="K491" s="38" t="str">
        <f>IF(ISBLANK('State Landscape Data'!$K$61),"-",'State Landscape Data'!$K$61)</f>
        <v>-</v>
      </c>
      <c r="L491" s="254">
        <f>IF(ISNA(SUMIFS(INDEX('State Landscape Data'!$M$8:$AE$57,0,MATCH(CONCATENATE($J491,L$6),'State Landscape Data'!$M$6:$AE$6,0)),'State Landscape Data'!$B$8:$B$57,$C491,'State Landscape Data'!$C$8:$C$57,$D491)),"-",SUMIFS(INDEX('State Landscape Data'!$M$8:$AE$57,0,MATCH(CONCATENATE($J491,L$6),'State Landscape Data'!$M$6:$AE$6,0)),'State Landscape Data'!$B$8:$B$57,$C491,'State Landscape Data'!$C$8:$C$57,$D491))</f>
        <v>0</v>
      </c>
      <c r="M491" s="254">
        <f>IF(ISNA(SUMIFS(INDEX('State Landscape Data'!$M$8:$AE$57,0,MATCH(CONCATENATE($J491,M$6),'State Landscape Data'!$M$6:$AE$6,0)),'State Landscape Data'!$B$8:$B$57,$C491,'State Landscape Data'!$C$8:$C$57,$D491)),"-",SUMIFS(INDEX('State Landscape Data'!$M$8:$AE$57,0,MATCH(CONCATENATE($J491,M$6),'State Landscape Data'!$M$6:$AE$6,0)),'State Landscape Data'!$B$8:$B$57,$C491,'State Landscape Data'!$C$8:$C$57,$D491))</f>
        <v>0</v>
      </c>
      <c r="N491" s="154">
        <f>IF(ISNA(SUMIFS(INDEX('State Landscape Data'!$M$8:$AE$57,0,MATCH(CONCATENATE($J491,N$6),'State Landscape Data'!$M$6:$AE$6,0)),'State Landscape Data'!$B$8:$B$57,$C491,'State Landscape Data'!$C$8:$C$57,$D491)),"-",SUMIFS(INDEX('State Landscape Data'!$M$8:$AE$57,0,MATCH(CONCATENATE($J491,N$6),'State Landscape Data'!$M$6:$AE$6,0)),'State Landscape Data'!$B$8:$B$57,$C491,'State Landscape Data'!$C$8:$C$57,$D491))</f>
        <v>0</v>
      </c>
    </row>
    <row r="492" spans="2:14" x14ac:dyDescent="0.35">
      <c r="B492" s="37" t="s">
        <v>80</v>
      </c>
      <c r="C492" s="38" t="str">
        <f>IF(ISBLANK('State Landscape Data'!$B$61),"-",'State Landscape Data'!$B$61)</f>
        <v>-</v>
      </c>
      <c r="D492" s="38" t="str">
        <f>IF(ISBLANK('State Landscape Data'!$C$61),"-",'State Landscape Data'!$C$61)</f>
        <v>-</v>
      </c>
      <c r="E492" s="38" t="str">
        <f>IF(ISBLANK('State Landscape Data'!$D$61),"-",'State Landscape Data'!$D$61)</f>
        <v>-</v>
      </c>
      <c r="F492" s="38" t="str">
        <f>IF(ISBLANK('State Landscape Data'!$E$61),"-",'State Landscape Data'!$E$61)</f>
        <v>-</v>
      </c>
      <c r="G492" s="38" t="str">
        <f>IF(ISBLANK('State Landscape Data'!$F$61),"-",'State Landscape Data'!$F$61)</f>
        <v>-</v>
      </c>
      <c r="H492" s="253">
        <v>4</v>
      </c>
      <c r="I492" s="253" t="s">
        <v>65</v>
      </c>
      <c r="J492" s="38" t="str">
        <f t="shared" si="56"/>
        <v>4Goal</v>
      </c>
      <c r="K492" s="38" t="str">
        <f>IF(ISBLANK('State Landscape Data'!$K$61),"-",'State Landscape Data'!$K$61)</f>
        <v>-</v>
      </c>
      <c r="L492" s="254" t="str">
        <f>IF(ISNA(SUMIFS(INDEX('State Landscape Data'!$M$8:$AE$57,0,MATCH(CONCATENATE($J492,L$6),'State Landscape Data'!$M$6:$AE$6,0)),'State Landscape Data'!$B$8:$B$57,$C492,'State Landscape Data'!$C$8:$C$57,$D492)),"-",SUMIFS(INDEX('State Landscape Data'!$M$8:$AE$57,0,MATCH(CONCATENATE($J492,L$6),'State Landscape Data'!$M$6:$AE$6,0)),'State Landscape Data'!$B$8:$B$57,$C492,'State Landscape Data'!$C$8:$C$57,$D492))</f>
        <v>-</v>
      </c>
      <c r="M492" s="254" t="str">
        <f>IF(ISNA(SUMIFS(INDEX('State Landscape Data'!$M$8:$AE$57,0,MATCH(CONCATENATE($J492,M$6),'State Landscape Data'!$M$6:$AE$6,0)),'State Landscape Data'!$B$8:$B$57,$C492,'State Landscape Data'!$C$8:$C$57,$D492)),"-",SUMIFS(INDEX('State Landscape Data'!$M$8:$AE$57,0,MATCH(CONCATENATE($J492,M$6),'State Landscape Data'!$M$6:$AE$6,0)),'State Landscape Data'!$B$8:$B$57,$C492,'State Landscape Data'!$C$8:$C$57,$D492))</f>
        <v>-</v>
      </c>
      <c r="N492" s="154">
        <f>IF(ISNA(SUMIFS(INDEX('State Landscape Data'!$M$8:$AE$57,0,MATCH(CONCATENATE($J492,N$6),'State Landscape Data'!$M$6:$AE$6,0)),'State Landscape Data'!$B$8:$B$57,$C492,'State Landscape Data'!$C$8:$C$57,$D492)),"-",SUMIFS(INDEX('State Landscape Data'!$M$8:$AE$57,0,MATCH(CONCATENATE($J492,N$6),'State Landscape Data'!$M$6:$AE$6,0)),'State Landscape Data'!$B$8:$B$57,$C492,'State Landscape Data'!$C$8:$C$57,$D492))</f>
        <v>0</v>
      </c>
    </row>
    <row r="493" spans="2:14" x14ac:dyDescent="0.35">
      <c r="B493" s="37" t="s">
        <v>80</v>
      </c>
      <c r="C493" s="38" t="str">
        <f>IF(ISBLANK('State Landscape Data'!$B$62),"-",'State Landscape Data'!$B$62)</f>
        <v>-</v>
      </c>
      <c r="D493" s="38" t="str">
        <f>IF(ISBLANK('State Landscape Data'!$C$62),"-",'State Landscape Data'!$C$62)</f>
        <v>-</v>
      </c>
      <c r="E493" s="38" t="str">
        <f>IF(ISBLANK('State Landscape Data'!$D$62),"-",'State Landscape Data'!$D$62)</f>
        <v>-</v>
      </c>
      <c r="F493" s="38" t="str">
        <f>IF(ISBLANK('State Landscape Data'!$E$62),"-",'State Landscape Data'!$E$62)</f>
        <v>-</v>
      </c>
      <c r="G493" s="38" t="str">
        <f>IF(ISBLANK('State Landscape Data'!$F$62),"-",'State Landscape Data'!$F$62)</f>
        <v>-</v>
      </c>
      <c r="H493" s="253" t="s">
        <v>64</v>
      </c>
      <c r="I493" s="253" t="s">
        <v>64</v>
      </c>
      <c r="J493" s="38" t="str">
        <f t="shared" si="56"/>
        <v>BaselineBaseline</v>
      </c>
      <c r="K493" s="38" t="str">
        <f>IF(ISBLANK('State Landscape Data'!$K$62),"-",'State Landscape Data'!$K$62)</f>
        <v>-</v>
      </c>
      <c r="L493" s="254">
        <f>IF(ISNA(SUMIFS(INDEX('State Landscape Data'!$M$8:$AE$57,0,MATCH(CONCATENATE($J493,L$6),'State Landscape Data'!$M$6:$AE$6,0)),'State Landscape Data'!$B$8:$B$57,$C493,'State Landscape Data'!$C$8:$C$57,$D493)),"-",SUMIFS(INDEX('State Landscape Data'!$M$8:$AE$57,0,MATCH(CONCATENATE($J493,L$6),'State Landscape Data'!$M$6:$AE$6,0)),'State Landscape Data'!$B$8:$B$57,$C493,'State Landscape Data'!$C$8:$C$57,$D493))</f>
        <v>0</v>
      </c>
      <c r="M493" s="254">
        <f>IF(ISNA(SUMIFS(INDEX('State Landscape Data'!$M$8:$AE$57,0,MATCH(CONCATENATE($J493,M$6),'State Landscape Data'!$M$6:$AE$6,0)),'State Landscape Data'!$B$8:$B$57,$C493,'State Landscape Data'!$C$8:$C$57,$D493)),"-",SUMIFS(INDEX('State Landscape Data'!$M$8:$AE$57,0,MATCH(CONCATENATE($J493,M$6),'State Landscape Data'!$M$6:$AE$6,0)),'State Landscape Data'!$B$8:$B$57,$C493,'State Landscape Data'!$C$8:$C$57,$D493))</f>
        <v>0</v>
      </c>
      <c r="N493" s="154">
        <f>IF(ISNA(SUMIFS(INDEX('State Landscape Data'!$M$8:$AE$57,0,MATCH(CONCATENATE($J493,N$6),'State Landscape Data'!$M$6:$AE$6,0)),'State Landscape Data'!$B$8:$B$57,$C493,'State Landscape Data'!$C$8:$C$57,$D493)),"-",SUMIFS(INDEX('State Landscape Data'!$M$8:$AE$57,0,MATCH(CONCATENATE($J493,N$6),'State Landscape Data'!$M$6:$AE$6,0)),'State Landscape Data'!$B$8:$B$57,$C493,'State Landscape Data'!$C$8:$C$57,$D493))</f>
        <v>0</v>
      </c>
    </row>
    <row r="494" spans="2:14" x14ac:dyDescent="0.35">
      <c r="B494" s="37" t="s">
        <v>80</v>
      </c>
      <c r="C494" s="38" t="str">
        <f>IF(ISBLANK('State Landscape Data'!$B$62),"-",'State Landscape Data'!$B$62)</f>
        <v>-</v>
      </c>
      <c r="D494" s="38" t="str">
        <f>IF(ISBLANK('State Landscape Data'!$C$62),"-",'State Landscape Data'!$C$62)</f>
        <v>-</v>
      </c>
      <c r="E494" s="38" t="str">
        <f>IF(ISBLANK('State Landscape Data'!$D$62),"-",'State Landscape Data'!$D$62)</f>
        <v>-</v>
      </c>
      <c r="F494" s="38" t="str">
        <f>IF(ISBLANK('State Landscape Data'!$E$62),"-",'State Landscape Data'!$E$62)</f>
        <v>-</v>
      </c>
      <c r="G494" s="38" t="str">
        <f>IF(ISBLANK('State Landscape Data'!$F$62),"-",'State Landscape Data'!$F$62)</f>
        <v>-</v>
      </c>
      <c r="H494" s="253">
        <v>1</v>
      </c>
      <c r="I494" s="253">
        <v>5</v>
      </c>
      <c r="J494" s="38" t="str">
        <f t="shared" si="56"/>
        <v>15</v>
      </c>
      <c r="K494" s="38" t="str">
        <f>IF(ISBLANK('State Landscape Data'!$K$62),"-",'State Landscape Data'!$K$62)</f>
        <v>-</v>
      </c>
      <c r="L494" s="254">
        <f>IF(ISNA(SUMIFS(INDEX('State Landscape Data'!$M$8:$AE$57,0,MATCH(CONCATENATE($J494,L$6),'State Landscape Data'!$M$6:$AE$6,0)),'State Landscape Data'!$B$8:$B$57,$C494,'State Landscape Data'!$C$8:$C$57,$D494)),"-",SUMIFS(INDEX('State Landscape Data'!$M$8:$AE$57,0,MATCH(CONCATENATE($J494,L$6),'State Landscape Data'!$M$6:$AE$6,0)),'State Landscape Data'!$B$8:$B$57,$C494,'State Landscape Data'!$C$8:$C$57,$D494))</f>
        <v>0</v>
      </c>
      <c r="M494" s="254">
        <f>IF(ISNA(SUMIFS(INDEX('State Landscape Data'!$M$8:$AE$57,0,MATCH(CONCATENATE($J494,M$6),'State Landscape Data'!$M$6:$AE$6,0)),'State Landscape Data'!$B$8:$B$57,$C494,'State Landscape Data'!$C$8:$C$57,$D494)),"-",SUMIFS(INDEX('State Landscape Data'!$M$8:$AE$57,0,MATCH(CONCATENATE($J494,M$6),'State Landscape Data'!$M$6:$AE$6,0)),'State Landscape Data'!$B$8:$B$57,$C494,'State Landscape Data'!$C$8:$C$57,$D494))</f>
        <v>0</v>
      </c>
      <c r="N494" s="154">
        <f>IF(ISNA(SUMIFS(INDEX('State Landscape Data'!$M$8:$AE$57,0,MATCH(CONCATENATE($J494,N$6),'State Landscape Data'!$M$6:$AE$6,0)),'State Landscape Data'!$B$8:$B$57,$C494,'State Landscape Data'!$C$8:$C$57,$D494)),"-",SUMIFS(INDEX('State Landscape Data'!$M$8:$AE$57,0,MATCH(CONCATENATE($J494,N$6),'State Landscape Data'!$M$6:$AE$6,0)),'State Landscape Data'!$B$8:$B$57,$C494,'State Landscape Data'!$C$8:$C$57,$D494))</f>
        <v>0</v>
      </c>
    </row>
    <row r="495" spans="2:14" x14ac:dyDescent="0.35">
      <c r="B495" s="37" t="s">
        <v>80</v>
      </c>
      <c r="C495" s="38" t="str">
        <f>IF(ISBLANK('State Landscape Data'!$B$62),"-",'State Landscape Data'!$B$62)</f>
        <v>-</v>
      </c>
      <c r="D495" s="38" t="str">
        <f>IF(ISBLANK('State Landscape Data'!$C$62),"-",'State Landscape Data'!$C$62)</f>
        <v>-</v>
      </c>
      <c r="E495" s="38" t="str">
        <f>IF(ISBLANK('State Landscape Data'!$D$62),"-",'State Landscape Data'!$D$62)</f>
        <v>-</v>
      </c>
      <c r="F495" s="38" t="str">
        <f>IF(ISBLANK('State Landscape Data'!$E$62),"-",'State Landscape Data'!$E$62)</f>
        <v>-</v>
      </c>
      <c r="G495" s="38" t="str">
        <f>IF(ISBLANK('State Landscape Data'!$F$62),"-",'State Landscape Data'!$F$62)</f>
        <v>-</v>
      </c>
      <c r="H495" s="253">
        <v>1</v>
      </c>
      <c r="I495" s="253" t="s">
        <v>65</v>
      </c>
      <c r="J495" s="38" t="str">
        <f t="shared" si="56"/>
        <v>1Goal</v>
      </c>
      <c r="K495" s="38" t="str">
        <f>IF(ISBLANK('State Landscape Data'!$K$62),"-",'State Landscape Data'!$K$62)</f>
        <v>-</v>
      </c>
      <c r="L495" s="254" t="str">
        <f>IF(ISNA(SUMIFS(INDEX('State Landscape Data'!$M$8:$AE$57,0,MATCH(CONCATENATE($J495,L$6),'State Landscape Data'!$M$6:$AE$6,0)),'State Landscape Data'!$B$8:$B$57,$C495,'State Landscape Data'!$C$8:$C$57,$D495)),"-",SUMIFS(INDEX('State Landscape Data'!$M$8:$AE$57,0,MATCH(CONCATENATE($J495,L$6),'State Landscape Data'!$M$6:$AE$6,0)),'State Landscape Data'!$B$8:$B$57,$C495,'State Landscape Data'!$C$8:$C$57,$D495))</f>
        <v>-</v>
      </c>
      <c r="M495" s="254" t="str">
        <f>IF(ISNA(SUMIFS(INDEX('State Landscape Data'!$M$8:$AE$57,0,MATCH(CONCATENATE($J495,M$6),'State Landscape Data'!$M$6:$AE$6,0)),'State Landscape Data'!$B$8:$B$57,$C495,'State Landscape Data'!$C$8:$C$57,$D495)),"-",SUMIFS(INDEX('State Landscape Data'!$M$8:$AE$57,0,MATCH(CONCATENATE($J495,M$6),'State Landscape Data'!$M$6:$AE$6,0)),'State Landscape Data'!$B$8:$B$57,$C495,'State Landscape Data'!$C$8:$C$57,$D495))</f>
        <v>-</v>
      </c>
      <c r="N495" s="154">
        <f>IF(ISNA(SUMIFS(INDEX('State Landscape Data'!$M$8:$AE$57,0,MATCH(CONCATENATE($J495,N$6),'State Landscape Data'!$M$6:$AE$6,0)),'State Landscape Data'!$B$8:$B$57,$C495,'State Landscape Data'!$C$8:$C$57,$D495)),"-",SUMIFS(INDEX('State Landscape Data'!$M$8:$AE$57,0,MATCH(CONCATENATE($J495,N$6),'State Landscape Data'!$M$6:$AE$6,0)),'State Landscape Data'!$B$8:$B$57,$C495,'State Landscape Data'!$C$8:$C$57,$D495))</f>
        <v>0</v>
      </c>
    </row>
    <row r="496" spans="2:14" x14ac:dyDescent="0.35">
      <c r="B496" s="37" t="s">
        <v>80</v>
      </c>
      <c r="C496" s="38" t="str">
        <f>IF(ISBLANK('State Landscape Data'!$B$62),"-",'State Landscape Data'!$B$62)</f>
        <v>-</v>
      </c>
      <c r="D496" s="38" t="str">
        <f>IF(ISBLANK('State Landscape Data'!$C$62),"-",'State Landscape Data'!$C$62)</f>
        <v>-</v>
      </c>
      <c r="E496" s="38" t="str">
        <f>IF(ISBLANK('State Landscape Data'!$D$62),"-",'State Landscape Data'!$D$62)</f>
        <v>-</v>
      </c>
      <c r="F496" s="38" t="str">
        <f>IF(ISBLANK('State Landscape Data'!$E$62),"-",'State Landscape Data'!$E$62)</f>
        <v>-</v>
      </c>
      <c r="G496" s="38" t="str">
        <f>IF(ISBLANK('State Landscape Data'!$F$62),"-",'State Landscape Data'!$F$62)</f>
        <v>-</v>
      </c>
      <c r="H496" s="253">
        <v>2</v>
      </c>
      <c r="I496" s="253">
        <v>5</v>
      </c>
      <c r="J496" s="38" t="str">
        <f t="shared" si="56"/>
        <v>25</v>
      </c>
      <c r="K496" s="38" t="str">
        <f>IF(ISBLANK('State Landscape Data'!$K$62),"-",'State Landscape Data'!$K$62)</f>
        <v>-</v>
      </c>
      <c r="L496" s="254">
        <f>IF(ISNA(SUMIFS(INDEX('State Landscape Data'!$M$8:$AE$57,0,MATCH(CONCATENATE($J496,L$6),'State Landscape Data'!$M$6:$AE$6,0)),'State Landscape Data'!$B$8:$B$57,$C496,'State Landscape Data'!$C$8:$C$57,$D496)),"-",SUMIFS(INDEX('State Landscape Data'!$M$8:$AE$57,0,MATCH(CONCATENATE($J496,L$6),'State Landscape Data'!$M$6:$AE$6,0)),'State Landscape Data'!$B$8:$B$57,$C496,'State Landscape Data'!$C$8:$C$57,$D496))</f>
        <v>0</v>
      </c>
      <c r="M496" s="254">
        <f>IF(ISNA(SUMIFS(INDEX('State Landscape Data'!$M$8:$AE$57,0,MATCH(CONCATENATE($J496,M$6),'State Landscape Data'!$M$6:$AE$6,0)),'State Landscape Data'!$B$8:$B$57,$C496,'State Landscape Data'!$C$8:$C$57,$D496)),"-",SUMIFS(INDEX('State Landscape Data'!$M$8:$AE$57,0,MATCH(CONCATENATE($J496,M$6),'State Landscape Data'!$M$6:$AE$6,0)),'State Landscape Data'!$B$8:$B$57,$C496,'State Landscape Data'!$C$8:$C$57,$D496))</f>
        <v>0</v>
      </c>
      <c r="N496" s="154">
        <f>IF(ISNA(SUMIFS(INDEX('State Landscape Data'!$M$8:$AE$57,0,MATCH(CONCATENATE($J496,N$6),'State Landscape Data'!$M$6:$AE$6,0)),'State Landscape Data'!$B$8:$B$57,$C496,'State Landscape Data'!$C$8:$C$57,$D496)),"-",SUMIFS(INDEX('State Landscape Data'!$M$8:$AE$57,0,MATCH(CONCATENATE($J496,N$6),'State Landscape Data'!$M$6:$AE$6,0)),'State Landscape Data'!$B$8:$B$57,$C496,'State Landscape Data'!$C$8:$C$57,$D496))</f>
        <v>0</v>
      </c>
    </row>
    <row r="497" spans="2:14" x14ac:dyDescent="0.35">
      <c r="B497" s="37" t="s">
        <v>80</v>
      </c>
      <c r="C497" s="38" t="str">
        <f>IF(ISBLANK('State Landscape Data'!$B$62),"-",'State Landscape Data'!$B$62)</f>
        <v>-</v>
      </c>
      <c r="D497" s="38" t="str">
        <f>IF(ISBLANK('State Landscape Data'!$C$62),"-",'State Landscape Data'!$C$62)</f>
        <v>-</v>
      </c>
      <c r="E497" s="38" t="str">
        <f>IF(ISBLANK('State Landscape Data'!$D$62),"-",'State Landscape Data'!$D$62)</f>
        <v>-</v>
      </c>
      <c r="F497" s="38" t="str">
        <f>IF(ISBLANK('State Landscape Data'!$E$62),"-",'State Landscape Data'!$E$62)</f>
        <v>-</v>
      </c>
      <c r="G497" s="38" t="str">
        <f>IF(ISBLANK('State Landscape Data'!$F$62),"-",'State Landscape Data'!$F$62)</f>
        <v>-</v>
      </c>
      <c r="H497" s="253">
        <v>2</v>
      </c>
      <c r="I497" s="253" t="s">
        <v>65</v>
      </c>
      <c r="J497" s="38" t="str">
        <f t="shared" si="56"/>
        <v>2Goal</v>
      </c>
      <c r="K497" s="38" t="str">
        <f>IF(ISBLANK('State Landscape Data'!$K$62),"-",'State Landscape Data'!$K$62)</f>
        <v>-</v>
      </c>
      <c r="L497" s="254" t="str">
        <f>IF(ISNA(SUMIFS(INDEX('State Landscape Data'!$M$8:$AE$57,0,MATCH(CONCATENATE($J497,L$6),'State Landscape Data'!$M$6:$AE$6,0)),'State Landscape Data'!$B$8:$B$57,$C497,'State Landscape Data'!$C$8:$C$57,$D497)),"-",SUMIFS(INDEX('State Landscape Data'!$M$8:$AE$57,0,MATCH(CONCATENATE($J497,L$6),'State Landscape Data'!$M$6:$AE$6,0)),'State Landscape Data'!$B$8:$B$57,$C497,'State Landscape Data'!$C$8:$C$57,$D497))</f>
        <v>-</v>
      </c>
      <c r="M497" s="254" t="str">
        <f>IF(ISNA(SUMIFS(INDEX('State Landscape Data'!$M$8:$AE$57,0,MATCH(CONCATENATE($J497,M$6),'State Landscape Data'!$M$6:$AE$6,0)),'State Landscape Data'!$B$8:$B$57,$C497,'State Landscape Data'!$C$8:$C$57,$D497)),"-",SUMIFS(INDEX('State Landscape Data'!$M$8:$AE$57,0,MATCH(CONCATENATE($J497,M$6),'State Landscape Data'!$M$6:$AE$6,0)),'State Landscape Data'!$B$8:$B$57,$C497,'State Landscape Data'!$C$8:$C$57,$D497))</f>
        <v>-</v>
      </c>
      <c r="N497" s="154">
        <f>IF(ISNA(SUMIFS(INDEX('State Landscape Data'!$M$8:$AE$57,0,MATCH(CONCATENATE($J497,N$6),'State Landscape Data'!$M$6:$AE$6,0)),'State Landscape Data'!$B$8:$B$57,$C497,'State Landscape Data'!$C$8:$C$57,$D497)),"-",SUMIFS(INDEX('State Landscape Data'!$M$8:$AE$57,0,MATCH(CONCATENATE($J497,N$6),'State Landscape Data'!$M$6:$AE$6,0)),'State Landscape Data'!$B$8:$B$57,$C497,'State Landscape Data'!$C$8:$C$57,$D497))</f>
        <v>0</v>
      </c>
    </row>
    <row r="498" spans="2:14" x14ac:dyDescent="0.35">
      <c r="B498" s="37" t="s">
        <v>80</v>
      </c>
      <c r="C498" s="38" t="str">
        <f>IF(ISBLANK('State Landscape Data'!$B$62),"-",'State Landscape Data'!$B$62)</f>
        <v>-</v>
      </c>
      <c r="D498" s="38" t="str">
        <f>IF(ISBLANK('State Landscape Data'!$C$62),"-",'State Landscape Data'!$C$62)</f>
        <v>-</v>
      </c>
      <c r="E498" s="38" t="str">
        <f>IF(ISBLANK('State Landscape Data'!$D$62),"-",'State Landscape Data'!$D$62)</f>
        <v>-</v>
      </c>
      <c r="F498" s="38" t="str">
        <f>IF(ISBLANK('State Landscape Data'!$E$62),"-",'State Landscape Data'!$E$62)</f>
        <v>-</v>
      </c>
      <c r="G498" s="38" t="str">
        <f>IF(ISBLANK('State Landscape Data'!$F$62),"-",'State Landscape Data'!$F$62)</f>
        <v>-</v>
      </c>
      <c r="H498" s="253">
        <v>3</v>
      </c>
      <c r="I498" s="253">
        <v>5</v>
      </c>
      <c r="J498" s="38" t="str">
        <f t="shared" si="56"/>
        <v>35</v>
      </c>
      <c r="K498" s="38" t="str">
        <f>IF(ISBLANK('State Landscape Data'!$K$62),"-",'State Landscape Data'!$K$62)</f>
        <v>-</v>
      </c>
      <c r="L498" s="254">
        <f>IF(ISNA(SUMIFS(INDEX('State Landscape Data'!$M$8:$AE$57,0,MATCH(CONCATENATE($J498,L$6),'State Landscape Data'!$M$6:$AE$6,0)),'State Landscape Data'!$B$8:$B$57,$C498,'State Landscape Data'!$C$8:$C$57,$D498)),"-",SUMIFS(INDEX('State Landscape Data'!$M$8:$AE$57,0,MATCH(CONCATENATE($J498,L$6),'State Landscape Data'!$M$6:$AE$6,0)),'State Landscape Data'!$B$8:$B$57,$C498,'State Landscape Data'!$C$8:$C$57,$D498))</f>
        <v>0</v>
      </c>
      <c r="M498" s="254">
        <f>IF(ISNA(SUMIFS(INDEX('State Landscape Data'!$M$8:$AE$57,0,MATCH(CONCATENATE($J498,M$6),'State Landscape Data'!$M$6:$AE$6,0)),'State Landscape Data'!$B$8:$B$57,$C498,'State Landscape Data'!$C$8:$C$57,$D498)),"-",SUMIFS(INDEX('State Landscape Data'!$M$8:$AE$57,0,MATCH(CONCATENATE($J498,M$6),'State Landscape Data'!$M$6:$AE$6,0)),'State Landscape Data'!$B$8:$B$57,$C498,'State Landscape Data'!$C$8:$C$57,$D498))</f>
        <v>0</v>
      </c>
      <c r="N498" s="154">
        <f>IF(ISNA(SUMIFS(INDEX('State Landscape Data'!$M$8:$AE$57,0,MATCH(CONCATENATE($J498,N$6),'State Landscape Data'!$M$6:$AE$6,0)),'State Landscape Data'!$B$8:$B$57,$C498,'State Landscape Data'!$C$8:$C$57,$D498)),"-",SUMIFS(INDEX('State Landscape Data'!$M$8:$AE$57,0,MATCH(CONCATENATE($J498,N$6),'State Landscape Data'!$M$6:$AE$6,0)),'State Landscape Data'!$B$8:$B$57,$C498,'State Landscape Data'!$C$8:$C$57,$D498))</f>
        <v>0</v>
      </c>
    </row>
    <row r="499" spans="2:14" x14ac:dyDescent="0.35">
      <c r="B499" s="37" t="s">
        <v>80</v>
      </c>
      <c r="C499" s="38" t="str">
        <f>IF(ISBLANK('State Landscape Data'!$B$62),"-",'State Landscape Data'!$B$62)</f>
        <v>-</v>
      </c>
      <c r="D499" s="38" t="str">
        <f>IF(ISBLANK('State Landscape Data'!$C$62),"-",'State Landscape Data'!$C$62)</f>
        <v>-</v>
      </c>
      <c r="E499" s="38" t="str">
        <f>IF(ISBLANK('State Landscape Data'!$D$62),"-",'State Landscape Data'!$D$62)</f>
        <v>-</v>
      </c>
      <c r="F499" s="38" t="str">
        <f>IF(ISBLANK('State Landscape Data'!$E$62),"-",'State Landscape Data'!$E$62)</f>
        <v>-</v>
      </c>
      <c r="G499" s="38" t="str">
        <f>IF(ISBLANK('State Landscape Data'!$F$62),"-",'State Landscape Data'!$F$62)</f>
        <v>-</v>
      </c>
      <c r="H499" s="253">
        <v>3</v>
      </c>
      <c r="I499" s="253" t="s">
        <v>65</v>
      </c>
      <c r="J499" s="38" t="str">
        <f t="shared" si="56"/>
        <v>3Goal</v>
      </c>
      <c r="K499" s="38" t="str">
        <f>IF(ISBLANK('State Landscape Data'!$K$62),"-",'State Landscape Data'!$K$62)</f>
        <v>-</v>
      </c>
      <c r="L499" s="254" t="str">
        <f>IF(ISNA(SUMIFS(INDEX('State Landscape Data'!$M$8:$AE$57,0,MATCH(CONCATENATE($J499,L$6),'State Landscape Data'!$M$6:$AE$6,0)),'State Landscape Data'!$B$8:$B$57,$C499,'State Landscape Data'!$C$8:$C$57,$D499)),"-",SUMIFS(INDEX('State Landscape Data'!$M$8:$AE$57,0,MATCH(CONCATENATE($J499,L$6),'State Landscape Data'!$M$6:$AE$6,0)),'State Landscape Data'!$B$8:$B$57,$C499,'State Landscape Data'!$C$8:$C$57,$D499))</f>
        <v>-</v>
      </c>
      <c r="M499" s="254" t="str">
        <f>IF(ISNA(SUMIFS(INDEX('State Landscape Data'!$M$8:$AE$57,0,MATCH(CONCATENATE($J499,M$6),'State Landscape Data'!$M$6:$AE$6,0)),'State Landscape Data'!$B$8:$B$57,$C499,'State Landscape Data'!$C$8:$C$57,$D499)),"-",SUMIFS(INDEX('State Landscape Data'!$M$8:$AE$57,0,MATCH(CONCATENATE($J499,M$6),'State Landscape Data'!$M$6:$AE$6,0)),'State Landscape Data'!$B$8:$B$57,$C499,'State Landscape Data'!$C$8:$C$57,$D499))</f>
        <v>-</v>
      </c>
      <c r="N499" s="154">
        <f>IF(ISNA(SUMIFS(INDEX('State Landscape Data'!$M$8:$AE$57,0,MATCH(CONCATENATE($J499,N$6),'State Landscape Data'!$M$6:$AE$6,0)),'State Landscape Data'!$B$8:$B$57,$C499,'State Landscape Data'!$C$8:$C$57,$D499)),"-",SUMIFS(INDEX('State Landscape Data'!$M$8:$AE$57,0,MATCH(CONCATENATE($J499,N$6),'State Landscape Data'!$M$6:$AE$6,0)),'State Landscape Data'!$B$8:$B$57,$C499,'State Landscape Data'!$C$8:$C$57,$D499))</f>
        <v>0</v>
      </c>
    </row>
    <row r="500" spans="2:14" x14ac:dyDescent="0.35">
      <c r="B500" s="37" t="s">
        <v>80</v>
      </c>
      <c r="C500" s="38" t="str">
        <f>IF(ISBLANK('State Landscape Data'!$B$62),"-",'State Landscape Data'!$B$62)</f>
        <v>-</v>
      </c>
      <c r="D500" s="38" t="str">
        <f>IF(ISBLANK('State Landscape Data'!$C$62),"-",'State Landscape Data'!$C$62)</f>
        <v>-</v>
      </c>
      <c r="E500" s="38" t="str">
        <f>IF(ISBLANK('State Landscape Data'!$D$62),"-",'State Landscape Data'!$D$62)</f>
        <v>-</v>
      </c>
      <c r="F500" s="38" t="str">
        <f>IF(ISBLANK('State Landscape Data'!$E$62),"-",'State Landscape Data'!$E$62)</f>
        <v>-</v>
      </c>
      <c r="G500" s="38" t="str">
        <f>IF(ISBLANK('State Landscape Data'!$F$62),"-",'State Landscape Data'!$F$62)</f>
        <v>-</v>
      </c>
      <c r="H500" s="253">
        <v>4</v>
      </c>
      <c r="I500" s="253">
        <v>5</v>
      </c>
      <c r="J500" s="38" t="str">
        <f t="shared" si="56"/>
        <v>45</v>
      </c>
      <c r="K500" s="38" t="str">
        <f>IF(ISBLANK('State Landscape Data'!$K$62),"-",'State Landscape Data'!$K$62)</f>
        <v>-</v>
      </c>
      <c r="L500" s="254">
        <f>IF(ISNA(SUMIFS(INDEX('State Landscape Data'!$M$8:$AE$57,0,MATCH(CONCATENATE($J500,L$6),'State Landscape Data'!$M$6:$AE$6,0)),'State Landscape Data'!$B$8:$B$57,$C500,'State Landscape Data'!$C$8:$C$57,$D500)),"-",SUMIFS(INDEX('State Landscape Data'!$M$8:$AE$57,0,MATCH(CONCATENATE($J500,L$6),'State Landscape Data'!$M$6:$AE$6,0)),'State Landscape Data'!$B$8:$B$57,$C500,'State Landscape Data'!$C$8:$C$57,$D500))</f>
        <v>0</v>
      </c>
      <c r="M500" s="254">
        <f>IF(ISNA(SUMIFS(INDEX('State Landscape Data'!$M$8:$AE$57,0,MATCH(CONCATENATE($J500,M$6),'State Landscape Data'!$M$6:$AE$6,0)),'State Landscape Data'!$B$8:$B$57,$C500,'State Landscape Data'!$C$8:$C$57,$D500)),"-",SUMIFS(INDEX('State Landscape Data'!$M$8:$AE$57,0,MATCH(CONCATENATE($J500,M$6),'State Landscape Data'!$M$6:$AE$6,0)),'State Landscape Data'!$B$8:$B$57,$C500,'State Landscape Data'!$C$8:$C$57,$D500))</f>
        <v>0</v>
      </c>
      <c r="N500" s="154">
        <f>IF(ISNA(SUMIFS(INDEX('State Landscape Data'!$M$8:$AE$57,0,MATCH(CONCATENATE($J500,N$6),'State Landscape Data'!$M$6:$AE$6,0)),'State Landscape Data'!$B$8:$B$57,$C500,'State Landscape Data'!$C$8:$C$57,$D500)),"-",SUMIFS(INDEX('State Landscape Data'!$M$8:$AE$57,0,MATCH(CONCATENATE($J500,N$6),'State Landscape Data'!$M$6:$AE$6,0)),'State Landscape Data'!$B$8:$B$57,$C500,'State Landscape Data'!$C$8:$C$57,$D500))</f>
        <v>0</v>
      </c>
    </row>
    <row r="501" spans="2:14" x14ac:dyDescent="0.35">
      <c r="B501" s="37" t="s">
        <v>80</v>
      </c>
      <c r="C501" s="38" t="str">
        <f>IF(ISBLANK('State Landscape Data'!$B$62),"-",'State Landscape Data'!$B$62)</f>
        <v>-</v>
      </c>
      <c r="D501" s="38" t="str">
        <f>IF(ISBLANK('State Landscape Data'!$C$62),"-",'State Landscape Data'!$C$62)</f>
        <v>-</v>
      </c>
      <c r="E501" s="38" t="str">
        <f>IF(ISBLANK('State Landscape Data'!$D$62),"-",'State Landscape Data'!$D$62)</f>
        <v>-</v>
      </c>
      <c r="F501" s="38" t="str">
        <f>IF(ISBLANK('State Landscape Data'!$E$62),"-",'State Landscape Data'!$E$62)</f>
        <v>-</v>
      </c>
      <c r="G501" s="38" t="str">
        <f>IF(ISBLANK('State Landscape Data'!$F$62),"-",'State Landscape Data'!$F$62)</f>
        <v>-</v>
      </c>
      <c r="H501" s="253">
        <v>4</v>
      </c>
      <c r="I501" s="253" t="s">
        <v>65</v>
      </c>
      <c r="J501" s="38" t="str">
        <f t="shared" si="56"/>
        <v>4Goal</v>
      </c>
      <c r="K501" s="38" t="str">
        <f>IF(ISBLANK('State Landscape Data'!$K$62),"-",'State Landscape Data'!$K$62)</f>
        <v>-</v>
      </c>
      <c r="L501" s="254" t="str">
        <f>IF(ISNA(SUMIFS(INDEX('State Landscape Data'!$M$8:$AE$57,0,MATCH(CONCATENATE($J501,L$6),'State Landscape Data'!$M$6:$AE$6,0)),'State Landscape Data'!$B$8:$B$57,$C501,'State Landscape Data'!$C$8:$C$57,$D501)),"-",SUMIFS(INDEX('State Landscape Data'!$M$8:$AE$57,0,MATCH(CONCATENATE($J501,L$6),'State Landscape Data'!$M$6:$AE$6,0)),'State Landscape Data'!$B$8:$B$57,$C501,'State Landscape Data'!$C$8:$C$57,$D501))</f>
        <v>-</v>
      </c>
      <c r="M501" s="254" t="str">
        <f>IF(ISNA(SUMIFS(INDEX('State Landscape Data'!$M$8:$AE$57,0,MATCH(CONCATENATE($J501,M$6),'State Landscape Data'!$M$6:$AE$6,0)),'State Landscape Data'!$B$8:$B$57,$C501,'State Landscape Data'!$C$8:$C$57,$D501)),"-",SUMIFS(INDEX('State Landscape Data'!$M$8:$AE$57,0,MATCH(CONCATENATE($J501,M$6),'State Landscape Data'!$M$6:$AE$6,0)),'State Landscape Data'!$B$8:$B$57,$C501,'State Landscape Data'!$C$8:$C$57,$D501))</f>
        <v>-</v>
      </c>
      <c r="N501" s="154">
        <f>IF(ISNA(SUMIFS(INDEX('State Landscape Data'!$M$8:$AE$57,0,MATCH(CONCATENATE($J501,N$6),'State Landscape Data'!$M$6:$AE$6,0)),'State Landscape Data'!$B$8:$B$57,$C501,'State Landscape Data'!$C$8:$C$57,$D501)),"-",SUMIFS(INDEX('State Landscape Data'!$M$8:$AE$57,0,MATCH(CONCATENATE($J501,N$6),'State Landscape Data'!$M$6:$AE$6,0)),'State Landscape Data'!$B$8:$B$57,$C501,'State Landscape Data'!$C$8:$C$57,$D501))</f>
        <v>0</v>
      </c>
    </row>
    <row r="502" spans="2:14" x14ac:dyDescent="0.35">
      <c r="B502" s="37" t="s">
        <v>80</v>
      </c>
      <c r="C502" s="38" t="str">
        <f>IF(ISBLANK('State Landscape Data'!$B$63),"-",'State Landscape Data'!$B$63)</f>
        <v>-</v>
      </c>
      <c r="D502" s="38" t="str">
        <f>IF(ISBLANK('State Landscape Data'!$C$63),"-",'State Landscape Data'!$C$63)</f>
        <v>-</v>
      </c>
      <c r="E502" s="38" t="str">
        <f>IF(ISBLANK('State Landscape Data'!$D$63),"-",'State Landscape Data'!$D$63)</f>
        <v>-</v>
      </c>
      <c r="F502" s="38" t="str">
        <f>IF(ISBLANK('State Landscape Data'!$E$63),"-",'State Landscape Data'!$E$63)</f>
        <v>-</v>
      </c>
      <c r="G502" s="38" t="str">
        <f>IF(ISBLANK('State Landscape Data'!$F$63),"-",'State Landscape Data'!$F$63)</f>
        <v>-</v>
      </c>
      <c r="H502" s="253" t="s">
        <v>64</v>
      </c>
      <c r="I502" s="253" t="s">
        <v>64</v>
      </c>
      <c r="J502" s="38" t="str">
        <f t="shared" si="56"/>
        <v>BaselineBaseline</v>
      </c>
      <c r="K502" s="38" t="str">
        <f>IF(ISBLANK('State Landscape Data'!$K$63),"-",'State Landscape Data'!$K$63)</f>
        <v>-</v>
      </c>
      <c r="L502" s="254">
        <f>IF(ISNA(SUMIFS(INDEX('State Landscape Data'!$M$8:$AE$57,0,MATCH(CONCATENATE($J502,L$6),'State Landscape Data'!$M$6:$AE$6,0)),'State Landscape Data'!$B$8:$B$57,$C502,'State Landscape Data'!$C$8:$C$57,$D502)),"-",SUMIFS(INDEX('State Landscape Data'!$M$8:$AE$57,0,MATCH(CONCATENATE($J502,L$6),'State Landscape Data'!$M$6:$AE$6,0)),'State Landscape Data'!$B$8:$B$57,$C502,'State Landscape Data'!$C$8:$C$57,$D502))</f>
        <v>0</v>
      </c>
      <c r="M502" s="254">
        <f>IF(ISNA(SUMIFS(INDEX('State Landscape Data'!$M$8:$AE$57,0,MATCH(CONCATENATE($J502,M$6),'State Landscape Data'!$M$6:$AE$6,0)),'State Landscape Data'!$B$8:$B$57,$C502,'State Landscape Data'!$C$8:$C$57,$D502)),"-",SUMIFS(INDEX('State Landscape Data'!$M$8:$AE$57,0,MATCH(CONCATENATE($J502,M$6),'State Landscape Data'!$M$6:$AE$6,0)),'State Landscape Data'!$B$8:$B$57,$C502,'State Landscape Data'!$C$8:$C$57,$D502))</f>
        <v>0</v>
      </c>
      <c r="N502" s="154">
        <f>IF(ISNA(SUMIFS(INDEX('State Landscape Data'!$M$8:$AE$57,0,MATCH(CONCATENATE($J502,N$6),'State Landscape Data'!$M$6:$AE$6,0)),'State Landscape Data'!$B$8:$B$57,$C502,'State Landscape Data'!$C$8:$C$57,$D502)),"-",SUMIFS(INDEX('State Landscape Data'!$M$8:$AE$57,0,MATCH(CONCATENATE($J502,N$6),'State Landscape Data'!$M$6:$AE$6,0)),'State Landscape Data'!$B$8:$B$57,$C502,'State Landscape Data'!$C$8:$C$57,$D502))</f>
        <v>0</v>
      </c>
    </row>
    <row r="503" spans="2:14" x14ac:dyDescent="0.35">
      <c r="B503" s="37" t="s">
        <v>80</v>
      </c>
      <c r="C503" s="38" t="str">
        <f>IF(ISBLANK('State Landscape Data'!$B$63),"-",'State Landscape Data'!$B$63)</f>
        <v>-</v>
      </c>
      <c r="D503" s="38" t="str">
        <f>IF(ISBLANK('State Landscape Data'!$C$63),"-",'State Landscape Data'!$C$63)</f>
        <v>-</v>
      </c>
      <c r="E503" s="38" t="str">
        <f>IF(ISBLANK('State Landscape Data'!$D$63),"-",'State Landscape Data'!$D$63)</f>
        <v>-</v>
      </c>
      <c r="F503" s="38" t="str">
        <f>IF(ISBLANK('State Landscape Data'!$E$63),"-",'State Landscape Data'!$E$63)</f>
        <v>-</v>
      </c>
      <c r="G503" s="38" t="str">
        <f>IF(ISBLANK('State Landscape Data'!$F$63),"-",'State Landscape Data'!$F$63)</f>
        <v>-</v>
      </c>
      <c r="H503" s="253">
        <v>1</v>
      </c>
      <c r="I503" s="253">
        <v>5</v>
      </c>
      <c r="J503" s="38" t="str">
        <f t="shared" si="56"/>
        <v>15</v>
      </c>
      <c r="K503" s="38" t="str">
        <f>IF(ISBLANK('State Landscape Data'!$K$63),"-",'State Landscape Data'!$K$63)</f>
        <v>-</v>
      </c>
      <c r="L503" s="254">
        <f>IF(ISNA(SUMIFS(INDEX('State Landscape Data'!$M$8:$AE$57,0,MATCH(CONCATENATE($J503,L$6),'State Landscape Data'!$M$6:$AE$6,0)),'State Landscape Data'!$B$8:$B$57,$C503,'State Landscape Data'!$C$8:$C$57,$D503)),"-",SUMIFS(INDEX('State Landscape Data'!$M$8:$AE$57,0,MATCH(CONCATENATE($J503,L$6),'State Landscape Data'!$M$6:$AE$6,0)),'State Landscape Data'!$B$8:$B$57,$C503,'State Landscape Data'!$C$8:$C$57,$D503))</f>
        <v>0</v>
      </c>
      <c r="M503" s="254">
        <f>IF(ISNA(SUMIFS(INDEX('State Landscape Data'!$M$8:$AE$57,0,MATCH(CONCATENATE($J503,M$6),'State Landscape Data'!$M$6:$AE$6,0)),'State Landscape Data'!$B$8:$B$57,$C503,'State Landscape Data'!$C$8:$C$57,$D503)),"-",SUMIFS(INDEX('State Landscape Data'!$M$8:$AE$57,0,MATCH(CONCATENATE($J503,M$6),'State Landscape Data'!$M$6:$AE$6,0)),'State Landscape Data'!$B$8:$B$57,$C503,'State Landscape Data'!$C$8:$C$57,$D503))</f>
        <v>0</v>
      </c>
      <c r="N503" s="154">
        <f>IF(ISNA(SUMIFS(INDEX('State Landscape Data'!$M$8:$AE$57,0,MATCH(CONCATENATE($J503,N$6),'State Landscape Data'!$M$6:$AE$6,0)),'State Landscape Data'!$B$8:$B$57,$C503,'State Landscape Data'!$C$8:$C$57,$D503)),"-",SUMIFS(INDEX('State Landscape Data'!$M$8:$AE$57,0,MATCH(CONCATENATE($J503,N$6),'State Landscape Data'!$M$6:$AE$6,0)),'State Landscape Data'!$B$8:$B$57,$C503,'State Landscape Data'!$C$8:$C$57,$D503))</f>
        <v>0</v>
      </c>
    </row>
    <row r="504" spans="2:14" x14ac:dyDescent="0.35">
      <c r="B504" s="37" t="s">
        <v>80</v>
      </c>
      <c r="C504" s="38" t="str">
        <f>IF(ISBLANK('State Landscape Data'!$B$63),"-",'State Landscape Data'!$B$63)</f>
        <v>-</v>
      </c>
      <c r="D504" s="38" t="str">
        <f>IF(ISBLANK('State Landscape Data'!$C$63),"-",'State Landscape Data'!$C$63)</f>
        <v>-</v>
      </c>
      <c r="E504" s="38" t="str">
        <f>IF(ISBLANK('State Landscape Data'!$D$63),"-",'State Landscape Data'!$D$63)</f>
        <v>-</v>
      </c>
      <c r="F504" s="38" t="str">
        <f>IF(ISBLANK('State Landscape Data'!$E$63),"-",'State Landscape Data'!$E$63)</f>
        <v>-</v>
      </c>
      <c r="G504" s="38" t="str">
        <f>IF(ISBLANK('State Landscape Data'!$F$63),"-",'State Landscape Data'!$F$63)</f>
        <v>-</v>
      </c>
      <c r="H504" s="253">
        <v>1</v>
      </c>
      <c r="I504" s="253" t="s">
        <v>65</v>
      </c>
      <c r="J504" s="38" t="str">
        <f t="shared" si="56"/>
        <v>1Goal</v>
      </c>
      <c r="K504" s="38" t="str">
        <f>IF(ISBLANK('State Landscape Data'!$K$63),"-",'State Landscape Data'!$K$63)</f>
        <v>-</v>
      </c>
      <c r="L504" s="254" t="str">
        <f>IF(ISNA(SUMIFS(INDEX('State Landscape Data'!$M$8:$AE$57,0,MATCH(CONCATENATE($J504,L$6),'State Landscape Data'!$M$6:$AE$6,0)),'State Landscape Data'!$B$8:$B$57,$C504,'State Landscape Data'!$C$8:$C$57,$D504)),"-",SUMIFS(INDEX('State Landscape Data'!$M$8:$AE$57,0,MATCH(CONCATENATE($J504,L$6),'State Landscape Data'!$M$6:$AE$6,0)),'State Landscape Data'!$B$8:$B$57,$C504,'State Landscape Data'!$C$8:$C$57,$D504))</f>
        <v>-</v>
      </c>
      <c r="M504" s="254" t="str">
        <f>IF(ISNA(SUMIFS(INDEX('State Landscape Data'!$M$8:$AE$57,0,MATCH(CONCATENATE($J504,M$6),'State Landscape Data'!$M$6:$AE$6,0)),'State Landscape Data'!$B$8:$B$57,$C504,'State Landscape Data'!$C$8:$C$57,$D504)),"-",SUMIFS(INDEX('State Landscape Data'!$M$8:$AE$57,0,MATCH(CONCATENATE($J504,M$6),'State Landscape Data'!$M$6:$AE$6,0)),'State Landscape Data'!$B$8:$B$57,$C504,'State Landscape Data'!$C$8:$C$57,$D504))</f>
        <v>-</v>
      </c>
      <c r="N504" s="154">
        <f>IF(ISNA(SUMIFS(INDEX('State Landscape Data'!$M$8:$AE$57,0,MATCH(CONCATENATE($J504,N$6),'State Landscape Data'!$M$6:$AE$6,0)),'State Landscape Data'!$B$8:$B$57,$C504,'State Landscape Data'!$C$8:$C$57,$D504)),"-",SUMIFS(INDEX('State Landscape Data'!$M$8:$AE$57,0,MATCH(CONCATENATE($J504,N$6),'State Landscape Data'!$M$6:$AE$6,0)),'State Landscape Data'!$B$8:$B$57,$C504,'State Landscape Data'!$C$8:$C$57,$D504))</f>
        <v>0</v>
      </c>
    </row>
    <row r="505" spans="2:14" x14ac:dyDescent="0.35">
      <c r="B505" s="37" t="s">
        <v>80</v>
      </c>
      <c r="C505" s="38" t="str">
        <f>IF(ISBLANK('State Landscape Data'!$B$63),"-",'State Landscape Data'!$B$63)</f>
        <v>-</v>
      </c>
      <c r="D505" s="38" t="str">
        <f>IF(ISBLANK('State Landscape Data'!$C$63),"-",'State Landscape Data'!$C$63)</f>
        <v>-</v>
      </c>
      <c r="E505" s="38" t="str">
        <f>IF(ISBLANK('State Landscape Data'!$D$63),"-",'State Landscape Data'!$D$63)</f>
        <v>-</v>
      </c>
      <c r="F505" s="38" t="str">
        <f>IF(ISBLANK('State Landscape Data'!$E$63),"-",'State Landscape Data'!$E$63)</f>
        <v>-</v>
      </c>
      <c r="G505" s="38" t="str">
        <f>IF(ISBLANK('State Landscape Data'!$F$63),"-",'State Landscape Data'!$F$63)</f>
        <v>-</v>
      </c>
      <c r="H505" s="253">
        <v>2</v>
      </c>
      <c r="I505" s="253">
        <v>5</v>
      </c>
      <c r="J505" s="38" t="str">
        <f t="shared" si="56"/>
        <v>25</v>
      </c>
      <c r="K505" s="38" t="str">
        <f>IF(ISBLANK('State Landscape Data'!$K$63),"-",'State Landscape Data'!$K$63)</f>
        <v>-</v>
      </c>
      <c r="L505" s="254">
        <f>IF(ISNA(SUMIFS(INDEX('State Landscape Data'!$M$8:$AE$57,0,MATCH(CONCATENATE($J505,L$6),'State Landscape Data'!$M$6:$AE$6,0)),'State Landscape Data'!$B$8:$B$57,$C505,'State Landscape Data'!$C$8:$C$57,$D505)),"-",SUMIFS(INDEX('State Landscape Data'!$M$8:$AE$57,0,MATCH(CONCATENATE($J505,L$6),'State Landscape Data'!$M$6:$AE$6,0)),'State Landscape Data'!$B$8:$B$57,$C505,'State Landscape Data'!$C$8:$C$57,$D505))</f>
        <v>0</v>
      </c>
      <c r="M505" s="254">
        <f>IF(ISNA(SUMIFS(INDEX('State Landscape Data'!$M$8:$AE$57,0,MATCH(CONCATENATE($J505,M$6),'State Landscape Data'!$M$6:$AE$6,0)),'State Landscape Data'!$B$8:$B$57,$C505,'State Landscape Data'!$C$8:$C$57,$D505)),"-",SUMIFS(INDEX('State Landscape Data'!$M$8:$AE$57,0,MATCH(CONCATENATE($J505,M$6),'State Landscape Data'!$M$6:$AE$6,0)),'State Landscape Data'!$B$8:$B$57,$C505,'State Landscape Data'!$C$8:$C$57,$D505))</f>
        <v>0</v>
      </c>
      <c r="N505" s="154">
        <f>IF(ISNA(SUMIFS(INDEX('State Landscape Data'!$M$8:$AE$57,0,MATCH(CONCATENATE($J505,N$6),'State Landscape Data'!$M$6:$AE$6,0)),'State Landscape Data'!$B$8:$B$57,$C505,'State Landscape Data'!$C$8:$C$57,$D505)),"-",SUMIFS(INDEX('State Landscape Data'!$M$8:$AE$57,0,MATCH(CONCATENATE($J505,N$6),'State Landscape Data'!$M$6:$AE$6,0)),'State Landscape Data'!$B$8:$B$57,$C505,'State Landscape Data'!$C$8:$C$57,$D505))</f>
        <v>0</v>
      </c>
    </row>
    <row r="506" spans="2:14" x14ac:dyDescent="0.35">
      <c r="B506" s="37" t="s">
        <v>80</v>
      </c>
      <c r="C506" s="38" t="str">
        <f>IF(ISBLANK('State Landscape Data'!$B$63),"-",'State Landscape Data'!$B$63)</f>
        <v>-</v>
      </c>
      <c r="D506" s="38" t="str">
        <f>IF(ISBLANK('State Landscape Data'!$C$63),"-",'State Landscape Data'!$C$63)</f>
        <v>-</v>
      </c>
      <c r="E506" s="38" t="str">
        <f>IF(ISBLANK('State Landscape Data'!$D$63),"-",'State Landscape Data'!$D$63)</f>
        <v>-</v>
      </c>
      <c r="F506" s="38" t="str">
        <f>IF(ISBLANK('State Landscape Data'!$E$63),"-",'State Landscape Data'!$E$63)</f>
        <v>-</v>
      </c>
      <c r="G506" s="38" t="str">
        <f>IF(ISBLANK('State Landscape Data'!$F$63),"-",'State Landscape Data'!$F$63)</f>
        <v>-</v>
      </c>
      <c r="H506" s="253">
        <v>2</v>
      </c>
      <c r="I506" s="253" t="s">
        <v>65</v>
      </c>
      <c r="J506" s="38" t="str">
        <f t="shared" si="56"/>
        <v>2Goal</v>
      </c>
      <c r="K506" s="38" t="str">
        <f>IF(ISBLANK('State Landscape Data'!$K$63),"-",'State Landscape Data'!$K$63)</f>
        <v>-</v>
      </c>
      <c r="L506" s="254" t="str">
        <f>IF(ISNA(SUMIFS(INDEX('State Landscape Data'!$M$8:$AE$57,0,MATCH(CONCATENATE($J506,L$6),'State Landscape Data'!$M$6:$AE$6,0)),'State Landscape Data'!$B$8:$B$57,$C506,'State Landscape Data'!$C$8:$C$57,$D506)),"-",SUMIFS(INDEX('State Landscape Data'!$M$8:$AE$57,0,MATCH(CONCATENATE($J506,L$6),'State Landscape Data'!$M$6:$AE$6,0)),'State Landscape Data'!$B$8:$B$57,$C506,'State Landscape Data'!$C$8:$C$57,$D506))</f>
        <v>-</v>
      </c>
      <c r="M506" s="254" t="str">
        <f>IF(ISNA(SUMIFS(INDEX('State Landscape Data'!$M$8:$AE$57,0,MATCH(CONCATENATE($J506,M$6),'State Landscape Data'!$M$6:$AE$6,0)),'State Landscape Data'!$B$8:$B$57,$C506,'State Landscape Data'!$C$8:$C$57,$D506)),"-",SUMIFS(INDEX('State Landscape Data'!$M$8:$AE$57,0,MATCH(CONCATENATE($J506,M$6),'State Landscape Data'!$M$6:$AE$6,0)),'State Landscape Data'!$B$8:$B$57,$C506,'State Landscape Data'!$C$8:$C$57,$D506))</f>
        <v>-</v>
      </c>
      <c r="N506" s="154">
        <f>IF(ISNA(SUMIFS(INDEX('State Landscape Data'!$M$8:$AE$57,0,MATCH(CONCATENATE($J506,N$6),'State Landscape Data'!$M$6:$AE$6,0)),'State Landscape Data'!$B$8:$B$57,$C506,'State Landscape Data'!$C$8:$C$57,$D506)),"-",SUMIFS(INDEX('State Landscape Data'!$M$8:$AE$57,0,MATCH(CONCATENATE($J506,N$6),'State Landscape Data'!$M$6:$AE$6,0)),'State Landscape Data'!$B$8:$B$57,$C506,'State Landscape Data'!$C$8:$C$57,$D506))</f>
        <v>0</v>
      </c>
    </row>
    <row r="507" spans="2:14" x14ac:dyDescent="0.35">
      <c r="B507" s="37" t="s">
        <v>80</v>
      </c>
      <c r="C507" s="38" t="str">
        <f>IF(ISBLANK('State Landscape Data'!$B$63),"-",'State Landscape Data'!$B$63)</f>
        <v>-</v>
      </c>
      <c r="D507" s="38" t="str">
        <f>IF(ISBLANK('State Landscape Data'!$C$63),"-",'State Landscape Data'!$C$63)</f>
        <v>-</v>
      </c>
      <c r="E507" s="38" t="str">
        <f>IF(ISBLANK('State Landscape Data'!$D$63),"-",'State Landscape Data'!$D$63)</f>
        <v>-</v>
      </c>
      <c r="F507" s="38" t="str">
        <f>IF(ISBLANK('State Landscape Data'!$E$63),"-",'State Landscape Data'!$E$63)</f>
        <v>-</v>
      </c>
      <c r="G507" s="38" t="str">
        <f>IF(ISBLANK('State Landscape Data'!$F$63),"-",'State Landscape Data'!$F$63)</f>
        <v>-</v>
      </c>
      <c r="H507" s="253">
        <v>3</v>
      </c>
      <c r="I507" s="253">
        <v>5</v>
      </c>
      <c r="J507" s="38" t="str">
        <f t="shared" si="56"/>
        <v>35</v>
      </c>
      <c r="K507" s="38" t="str">
        <f>IF(ISBLANK('State Landscape Data'!$K$63),"-",'State Landscape Data'!$K$63)</f>
        <v>-</v>
      </c>
      <c r="L507" s="254">
        <f>IF(ISNA(SUMIFS(INDEX('State Landscape Data'!$M$8:$AE$57,0,MATCH(CONCATENATE($J507,L$6),'State Landscape Data'!$M$6:$AE$6,0)),'State Landscape Data'!$B$8:$B$57,$C507,'State Landscape Data'!$C$8:$C$57,$D507)),"-",SUMIFS(INDEX('State Landscape Data'!$M$8:$AE$57,0,MATCH(CONCATENATE($J507,L$6),'State Landscape Data'!$M$6:$AE$6,0)),'State Landscape Data'!$B$8:$B$57,$C507,'State Landscape Data'!$C$8:$C$57,$D507))</f>
        <v>0</v>
      </c>
      <c r="M507" s="254">
        <f>IF(ISNA(SUMIFS(INDEX('State Landscape Data'!$M$8:$AE$57,0,MATCH(CONCATENATE($J507,M$6),'State Landscape Data'!$M$6:$AE$6,0)),'State Landscape Data'!$B$8:$B$57,$C507,'State Landscape Data'!$C$8:$C$57,$D507)),"-",SUMIFS(INDEX('State Landscape Data'!$M$8:$AE$57,0,MATCH(CONCATENATE($J507,M$6),'State Landscape Data'!$M$6:$AE$6,0)),'State Landscape Data'!$B$8:$B$57,$C507,'State Landscape Data'!$C$8:$C$57,$D507))</f>
        <v>0</v>
      </c>
      <c r="N507" s="154">
        <f>IF(ISNA(SUMIFS(INDEX('State Landscape Data'!$M$8:$AE$57,0,MATCH(CONCATENATE($J507,N$6),'State Landscape Data'!$M$6:$AE$6,0)),'State Landscape Data'!$B$8:$B$57,$C507,'State Landscape Data'!$C$8:$C$57,$D507)),"-",SUMIFS(INDEX('State Landscape Data'!$M$8:$AE$57,0,MATCH(CONCATENATE($J507,N$6),'State Landscape Data'!$M$6:$AE$6,0)),'State Landscape Data'!$B$8:$B$57,$C507,'State Landscape Data'!$C$8:$C$57,$D507))</f>
        <v>0</v>
      </c>
    </row>
    <row r="508" spans="2:14" x14ac:dyDescent="0.35">
      <c r="B508" s="37" t="s">
        <v>80</v>
      </c>
      <c r="C508" s="38" t="str">
        <f>IF(ISBLANK('State Landscape Data'!$B$63),"-",'State Landscape Data'!$B$63)</f>
        <v>-</v>
      </c>
      <c r="D508" s="38" t="str">
        <f>IF(ISBLANK('State Landscape Data'!$C$63),"-",'State Landscape Data'!$C$63)</f>
        <v>-</v>
      </c>
      <c r="E508" s="38" t="str">
        <f>IF(ISBLANK('State Landscape Data'!$D$63),"-",'State Landscape Data'!$D$63)</f>
        <v>-</v>
      </c>
      <c r="F508" s="38" t="str">
        <f>IF(ISBLANK('State Landscape Data'!$E$63),"-",'State Landscape Data'!$E$63)</f>
        <v>-</v>
      </c>
      <c r="G508" s="38" t="str">
        <f>IF(ISBLANK('State Landscape Data'!$F$63),"-",'State Landscape Data'!$F$63)</f>
        <v>-</v>
      </c>
      <c r="H508" s="253">
        <v>3</v>
      </c>
      <c r="I508" s="253" t="s">
        <v>65</v>
      </c>
      <c r="J508" s="38" t="str">
        <f t="shared" si="56"/>
        <v>3Goal</v>
      </c>
      <c r="K508" s="38" t="str">
        <f>IF(ISBLANK('State Landscape Data'!$K$63),"-",'State Landscape Data'!$K$63)</f>
        <v>-</v>
      </c>
      <c r="L508" s="254" t="str">
        <f>IF(ISNA(SUMIFS(INDEX('State Landscape Data'!$M$8:$AE$57,0,MATCH(CONCATENATE($J508,L$6),'State Landscape Data'!$M$6:$AE$6,0)),'State Landscape Data'!$B$8:$B$57,$C508,'State Landscape Data'!$C$8:$C$57,$D508)),"-",SUMIFS(INDEX('State Landscape Data'!$M$8:$AE$57,0,MATCH(CONCATENATE($J508,L$6),'State Landscape Data'!$M$6:$AE$6,0)),'State Landscape Data'!$B$8:$B$57,$C508,'State Landscape Data'!$C$8:$C$57,$D508))</f>
        <v>-</v>
      </c>
      <c r="M508" s="254" t="str">
        <f>IF(ISNA(SUMIFS(INDEX('State Landscape Data'!$M$8:$AE$57,0,MATCH(CONCATENATE($J508,M$6),'State Landscape Data'!$M$6:$AE$6,0)),'State Landscape Data'!$B$8:$B$57,$C508,'State Landscape Data'!$C$8:$C$57,$D508)),"-",SUMIFS(INDEX('State Landscape Data'!$M$8:$AE$57,0,MATCH(CONCATENATE($J508,M$6),'State Landscape Data'!$M$6:$AE$6,0)),'State Landscape Data'!$B$8:$B$57,$C508,'State Landscape Data'!$C$8:$C$57,$D508))</f>
        <v>-</v>
      </c>
      <c r="N508" s="154">
        <f>IF(ISNA(SUMIFS(INDEX('State Landscape Data'!$M$8:$AE$57,0,MATCH(CONCATENATE($J508,N$6),'State Landscape Data'!$M$6:$AE$6,0)),'State Landscape Data'!$B$8:$B$57,$C508,'State Landscape Data'!$C$8:$C$57,$D508)),"-",SUMIFS(INDEX('State Landscape Data'!$M$8:$AE$57,0,MATCH(CONCATENATE($J508,N$6),'State Landscape Data'!$M$6:$AE$6,0)),'State Landscape Data'!$B$8:$B$57,$C508,'State Landscape Data'!$C$8:$C$57,$D508))</f>
        <v>0</v>
      </c>
    </row>
    <row r="509" spans="2:14" x14ac:dyDescent="0.35">
      <c r="B509" s="37" t="s">
        <v>80</v>
      </c>
      <c r="C509" s="38" t="str">
        <f>IF(ISBLANK('State Landscape Data'!$B$63),"-",'State Landscape Data'!$B$63)</f>
        <v>-</v>
      </c>
      <c r="D509" s="38" t="str">
        <f>IF(ISBLANK('State Landscape Data'!$C$63),"-",'State Landscape Data'!$C$63)</f>
        <v>-</v>
      </c>
      <c r="E509" s="38" t="str">
        <f>IF(ISBLANK('State Landscape Data'!$D$63),"-",'State Landscape Data'!$D$63)</f>
        <v>-</v>
      </c>
      <c r="F509" s="38" t="str">
        <f>IF(ISBLANK('State Landscape Data'!$E$63),"-",'State Landscape Data'!$E$63)</f>
        <v>-</v>
      </c>
      <c r="G509" s="38" t="str">
        <f>IF(ISBLANK('State Landscape Data'!$F$63),"-",'State Landscape Data'!$F$63)</f>
        <v>-</v>
      </c>
      <c r="H509" s="253">
        <v>4</v>
      </c>
      <c r="I509" s="253">
        <v>5</v>
      </c>
      <c r="J509" s="38" t="str">
        <f t="shared" si="56"/>
        <v>45</v>
      </c>
      <c r="K509" s="38" t="str">
        <f>IF(ISBLANK('State Landscape Data'!$K$63),"-",'State Landscape Data'!$K$63)</f>
        <v>-</v>
      </c>
      <c r="L509" s="254">
        <f>IF(ISNA(SUMIFS(INDEX('State Landscape Data'!$M$8:$AE$57,0,MATCH(CONCATENATE($J509,L$6),'State Landscape Data'!$M$6:$AE$6,0)),'State Landscape Data'!$B$8:$B$57,$C509,'State Landscape Data'!$C$8:$C$57,$D509)),"-",SUMIFS(INDEX('State Landscape Data'!$M$8:$AE$57,0,MATCH(CONCATENATE($J509,L$6),'State Landscape Data'!$M$6:$AE$6,0)),'State Landscape Data'!$B$8:$B$57,$C509,'State Landscape Data'!$C$8:$C$57,$D509))</f>
        <v>0</v>
      </c>
      <c r="M509" s="254">
        <f>IF(ISNA(SUMIFS(INDEX('State Landscape Data'!$M$8:$AE$57,0,MATCH(CONCATENATE($J509,M$6),'State Landscape Data'!$M$6:$AE$6,0)),'State Landscape Data'!$B$8:$B$57,$C509,'State Landscape Data'!$C$8:$C$57,$D509)),"-",SUMIFS(INDEX('State Landscape Data'!$M$8:$AE$57,0,MATCH(CONCATENATE($J509,M$6),'State Landscape Data'!$M$6:$AE$6,0)),'State Landscape Data'!$B$8:$B$57,$C509,'State Landscape Data'!$C$8:$C$57,$D509))</f>
        <v>0</v>
      </c>
      <c r="N509" s="154">
        <f>IF(ISNA(SUMIFS(INDEX('State Landscape Data'!$M$8:$AE$57,0,MATCH(CONCATENATE($J509,N$6),'State Landscape Data'!$M$6:$AE$6,0)),'State Landscape Data'!$B$8:$B$57,$C509,'State Landscape Data'!$C$8:$C$57,$D509)),"-",SUMIFS(INDEX('State Landscape Data'!$M$8:$AE$57,0,MATCH(CONCATENATE($J509,N$6),'State Landscape Data'!$M$6:$AE$6,0)),'State Landscape Data'!$B$8:$B$57,$C509,'State Landscape Data'!$C$8:$C$57,$D509))</f>
        <v>0</v>
      </c>
    </row>
    <row r="510" spans="2:14" x14ac:dyDescent="0.35">
      <c r="B510" s="37" t="s">
        <v>80</v>
      </c>
      <c r="C510" s="38" t="str">
        <f>IF(ISBLANK('State Landscape Data'!$B$63),"-",'State Landscape Data'!$B$63)</f>
        <v>-</v>
      </c>
      <c r="D510" s="38" t="str">
        <f>IF(ISBLANK('State Landscape Data'!$C$63),"-",'State Landscape Data'!$C$63)</f>
        <v>-</v>
      </c>
      <c r="E510" s="38" t="str">
        <f>IF(ISBLANK('State Landscape Data'!$D$63),"-",'State Landscape Data'!$D$63)</f>
        <v>-</v>
      </c>
      <c r="F510" s="38" t="str">
        <f>IF(ISBLANK('State Landscape Data'!$E$63),"-",'State Landscape Data'!$E$63)</f>
        <v>-</v>
      </c>
      <c r="G510" s="38" t="str">
        <f>IF(ISBLANK('State Landscape Data'!$F$63),"-",'State Landscape Data'!$F$63)</f>
        <v>-</v>
      </c>
      <c r="H510" s="253">
        <v>4</v>
      </c>
      <c r="I510" s="253" t="s">
        <v>65</v>
      </c>
      <c r="J510" s="38" t="str">
        <f t="shared" si="56"/>
        <v>4Goal</v>
      </c>
      <c r="K510" s="38" t="str">
        <f>IF(ISBLANK('State Landscape Data'!$K$63),"-",'State Landscape Data'!$K$63)</f>
        <v>-</v>
      </c>
      <c r="L510" s="254" t="str">
        <f>IF(ISNA(SUMIFS(INDEX('State Landscape Data'!$M$8:$AE$57,0,MATCH(CONCATENATE($J510,L$6),'State Landscape Data'!$M$6:$AE$6,0)),'State Landscape Data'!$B$8:$B$57,$C510,'State Landscape Data'!$C$8:$C$57,$D510)),"-",SUMIFS(INDEX('State Landscape Data'!$M$8:$AE$57,0,MATCH(CONCATENATE($J510,L$6),'State Landscape Data'!$M$6:$AE$6,0)),'State Landscape Data'!$B$8:$B$57,$C510,'State Landscape Data'!$C$8:$C$57,$D510))</f>
        <v>-</v>
      </c>
      <c r="M510" s="254" t="str">
        <f>IF(ISNA(SUMIFS(INDEX('State Landscape Data'!$M$8:$AE$57,0,MATCH(CONCATENATE($J510,M$6),'State Landscape Data'!$M$6:$AE$6,0)),'State Landscape Data'!$B$8:$B$57,$C510,'State Landscape Data'!$C$8:$C$57,$D510)),"-",SUMIFS(INDEX('State Landscape Data'!$M$8:$AE$57,0,MATCH(CONCATENATE($J510,M$6),'State Landscape Data'!$M$6:$AE$6,0)),'State Landscape Data'!$B$8:$B$57,$C510,'State Landscape Data'!$C$8:$C$57,$D510))</f>
        <v>-</v>
      </c>
      <c r="N510" s="154">
        <f>IF(ISNA(SUMIFS(INDEX('State Landscape Data'!$M$8:$AE$57,0,MATCH(CONCATENATE($J510,N$6),'State Landscape Data'!$M$6:$AE$6,0)),'State Landscape Data'!$B$8:$B$57,$C510,'State Landscape Data'!$C$8:$C$57,$D510)),"-",SUMIFS(INDEX('State Landscape Data'!$M$8:$AE$57,0,MATCH(CONCATENATE($J510,N$6),'State Landscape Data'!$M$6:$AE$6,0)),'State Landscape Data'!$B$8:$B$57,$C510,'State Landscape Data'!$C$8:$C$57,$D510))</f>
        <v>0</v>
      </c>
    </row>
    <row r="511" spans="2:14" x14ac:dyDescent="0.35">
      <c r="B511" s="37" t="s">
        <v>80</v>
      </c>
      <c r="C511" s="38" t="str">
        <f>IF(ISBLANK('State Landscape Data'!$B$64),"-",'State Landscape Data'!$B$64)</f>
        <v>-</v>
      </c>
      <c r="D511" s="38" t="str">
        <f>IF(ISBLANK('State Landscape Data'!$C$64),"-",'State Landscape Data'!$C$64)</f>
        <v>-</v>
      </c>
      <c r="E511" s="38" t="str">
        <f>IF(ISBLANK('State Landscape Data'!$D$64),"-",'State Landscape Data'!$D$64)</f>
        <v>-</v>
      </c>
      <c r="F511" s="38" t="str">
        <f>IF(ISBLANK('State Landscape Data'!$E$64),"-",'State Landscape Data'!$E$64)</f>
        <v>-</v>
      </c>
      <c r="G511" s="38" t="str">
        <f>IF(ISBLANK('State Landscape Data'!$F$64),"-",'State Landscape Data'!$F$64)</f>
        <v>-</v>
      </c>
      <c r="H511" s="253" t="s">
        <v>64</v>
      </c>
      <c r="I511" s="253" t="s">
        <v>64</v>
      </c>
      <c r="J511" s="38" t="str">
        <f t="shared" si="56"/>
        <v>BaselineBaseline</v>
      </c>
      <c r="K511" s="38" t="str">
        <f>IF(ISBLANK('State Landscape Data'!$K$64),"-",'State Landscape Data'!$K$64)</f>
        <v>-</v>
      </c>
      <c r="L511" s="254">
        <f>IF(ISNA(SUMIFS(INDEX('State Landscape Data'!$M$8:$AE$57,0,MATCH(CONCATENATE($J511,L$6),'State Landscape Data'!$M$6:$AE$6,0)),'State Landscape Data'!$B$8:$B$57,$C511,'State Landscape Data'!$C$8:$C$57,$D511)),"-",SUMIFS(INDEX('State Landscape Data'!$M$8:$AE$57,0,MATCH(CONCATENATE($J511,L$6),'State Landscape Data'!$M$6:$AE$6,0)),'State Landscape Data'!$B$8:$B$57,$C511,'State Landscape Data'!$C$8:$C$57,$D511))</f>
        <v>0</v>
      </c>
      <c r="M511" s="254">
        <f>IF(ISNA(SUMIFS(INDEX('State Landscape Data'!$M$8:$AE$57,0,MATCH(CONCATENATE($J511,M$6),'State Landscape Data'!$M$6:$AE$6,0)),'State Landscape Data'!$B$8:$B$57,$C511,'State Landscape Data'!$C$8:$C$57,$D511)),"-",SUMIFS(INDEX('State Landscape Data'!$M$8:$AE$57,0,MATCH(CONCATENATE($J511,M$6),'State Landscape Data'!$M$6:$AE$6,0)),'State Landscape Data'!$B$8:$B$57,$C511,'State Landscape Data'!$C$8:$C$57,$D511))</f>
        <v>0</v>
      </c>
      <c r="N511" s="154">
        <f>IF(ISNA(SUMIFS(INDEX('State Landscape Data'!$M$8:$AE$57,0,MATCH(CONCATENATE($J511,N$6),'State Landscape Data'!$M$6:$AE$6,0)),'State Landscape Data'!$B$8:$B$57,$C511,'State Landscape Data'!$C$8:$C$57,$D511)),"-",SUMIFS(INDEX('State Landscape Data'!$M$8:$AE$57,0,MATCH(CONCATENATE($J511,N$6),'State Landscape Data'!$M$6:$AE$6,0)),'State Landscape Data'!$B$8:$B$57,$C511,'State Landscape Data'!$C$8:$C$57,$D511))</f>
        <v>0</v>
      </c>
    </row>
    <row r="512" spans="2:14" x14ac:dyDescent="0.35">
      <c r="B512" s="37" t="s">
        <v>80</v>
      </c>
      <c r="C512" s="38" t="str">
        <f>IF(ISBLANK('State Landscape Data'!$B$64),"-",'State Landscape Data'!$B$64)</f>
        <v>-</v>
      </c>
      <c r="D512" s="38" t="str">
        <f>IF(ISBLANK('State Landscape Data'!$C$64),"-",'State Landscape Data'!$C$64)</f>
        <v>-</v>
      </c>
      <c r="E512" s="38" t="str">
        <f>IF(ISBLANK('State Landscape Data'!$D$64),"-",'State Landscape Data'!$D$64)</f>
        <v>-</v>
      </c>
      <c r="F512" s="38" t="str">
        <f>IF(ISBLANK('State Landscape Data'!$E$64),"-",'State Landscape Data'!$E$64)</f>
        <v>-</v>
      </c>
      <c r="G512" s="38" t="str">
        <f>IF(ISBLANK('State Landscape Data'!$F$64),"-",'State Landscape Data'!$F$64)</f>
        <v>-</v>
      </c>
      <c r="H512" s="253">
        <v>1</v>
      </c>
      <c r="I512" s="253">
        <v>5</v>
      </c>
      <c r="J512" s="38" t="str">
        <f t="shared" si="56"/>
        <v>15</v>
      </c>
      <c r="K512" s="38" t="str">
        <f>IF(ISBLANK('State Landscape Data'!$K$64),"-",'State Landscape Data'!$K$64)</f>
        <v>-</v>
      </c>
      <c r="L512" s="254">
        <f>IF(ISNA(SUMIFS(INDEX('State Landscape Data'!$M$8:$AE$57,0,MATCH(CONCATENATE($J512,L$6),'State Landscape Data'!$M$6:$AE$6,0)),'State Landscape Data'!$B$8:$B$57,$C512,'State Landscape Data'!$C$8:$C$57,$D512)),"-",SUMIFS(INDEX('State Landscape Data'!$M$8:$AE$57,0,MATCH(CONCATENATE($J512,L$6),'State Landscape Data'!$M$6:$AE$6,0)),'State Landscape Data'!$B$8:$B$57,$C512,'State Landscape Data'!$C$8:$C$57,$D512))</f>
        <v>0</v>
      </c>
      <c r="M512" s="254">
        <f>IF(ISNA(SUMIFS(INDEX('State Landscape Data'!$M$8:$AE$57,0,MATCH(CONCATENATE($J512,M$6),'State Landscape Data'!$M$6:$AE$6,0)),'State Landscape Data'!$B$8:$B$57,$C512,'State Landscape Data'!$C$8:$C$57,$D512)),"-",SUMIFS(INDEX('State Landscape Data'!$M$8:$AE$57,0,MATCH(CONCATENATE($J512,M$6),'State Landscape Data'!$M$6:$AE$6,0)),'State Landscape Data'!$B$8:$B$57,$C512,'State Landscape Data'!$C$8:$C$57,$D512))</f>
        <v>0</v>
      </c>
      <c r="N512" s="154">
        <f>IF(ISNA(SUMIFS(INDEX('State Landscape Data'!$M$8:$AE$57,0,MATCH(CONCATENATE($J512,N$6),'State Landscape Data'!$M$6:$AE$6,0)),'State Landscape Data'!$B$8:$B$57,$C512,'State Landscape Data'!$C$8:$C$57,$D512)),"-",SUMIFS(INDEX('State Landscape Data'!$M$8:$AE$57,0,MATCH(CONCATENATE($J512,N$6),'State Landscape Data'!$M$6:$AE$6,0)),'State Landscape Data'!$B$8:$B$57,$C512,'State Landscape Data'!$C$8:$C$57,$D512))</f>
        <v>0</v>
      </c>
    </row>
    <row r="513" spans="2:14" x14ac:dyDescent="0.35">
      <c r="B513" s="37" t="s">
        <v>80</v>
      </c>
      <c r="C513" s="38" t="str">
        <f>IF(ISBLANK('State Landscape Data'!$B$64),"-",'State Landscape Data'!$B$64)</f>
        <v>-</v>
      </c>
      <c r="D513" s="38" t="str">
        <f>IF(ISBLANK('State Landscape Data'!$C$64),"-",'State Landscape Data'!$C$64)</f>
        <v>-</v>
      </c>
      <c r="E513" s="38" t="str">
        <f>IF(ISBLANK('State Landscape Data'!$D$64),"-",'State Landscape Data'!$D$64)</f>
        <v>-</v>
      </c>
      <c r="F513" s="38" t="str">
        <f>IF(ISBLANK('State Landscape Data'!$E$64),"-",'State Landscape Data'!$E$64)</f>
        <v>-</v>
      </c>
      <c r="G513" s="38" t="str">
        <f>IF(ISBLANK('State Landscape Data'!$F$64),"-",'State Landscape Data'!$F$64)</f>
        <v>-</v>
      </c>
      <c r="H513" s="253">
        <v>1</v>
      </c>
      <c r="I513" s="253" t="s">
        <v>65</v>
      </c>
      <c r="J513" s="38" t="str">
        <f t="shared" si="56"/>
        <v>1Goal</v>
      </c>
      <c r="K513" s="38" t="str">
        <f>IF(ISBLANK('State Landscape Data'!$K$64),"-",'State Landscape Data'!$K$64)</f>
        <v>-</v>
      </c>
      <c r="L513" s="254" t="str">
        <f>IF(ISNA(SUMIFS(INDEX('State Landscape Data'!$M$8:$AE$57,0,MATCH(CONCATENATE($J513,L$6),'State Landscape Data'!$M$6:$AE$6,0)),'State Landscape Data'!$B$8:$B$57,$C513,'State Landscape Data'!$C$8:$C$57,$D513)),"-",SUMIFS(INDEX('State Landscape Data'!$M$8:$AE$57,0,MATCH(CONCATENATE($J513,L$6),'State Landscape Data'!$M$6:$AE$6,0)),'State Landscape Data'!$B$8:$B$57,$C513,'State Landscape Data'!$C$8:$C$57,$D513))</f>
        <v>-</v>
      </c>
      <c r="M513" s="254" t="str">
        <f>IF(ISNA(SUMIFS(INDEX('State Landscape Data'!$M$8:$AE$57,0,MATCH(CONCATENATE($J513,M$6),'State Landscape Data'!$M$6:$AE$6,0)),'State Landscape Data'!$B$8:$B$57,$C513,'State Landscape Data'!$C$8:$C$57,$D513)),"-",SUMIFS(INDEX('State Landscape Data'!$M$8:$AE$57,0,MATCH(CONCATENATE($J513,M$6),'State Landscape Data'!$M$6:$AE$6,0)),'State Landscape Data'!$B$8:$B$57,$C513,'State Landscape Data'!$C$8:$C$57,$D513))</f>
        <v>-</v>
      </c>
      <c r="N513" s="154">
        <f>IF(ISNA(SUMIFS(INDEX('State Landscape Data'!$M$8:$AE$57,0,MATCH(CONCATENATE($J513,N$6),'State Landscape Data'!$M$6:$AE$6,0)),'State Landscape Data'!$B$8:$B$57,$C513,'State Landscape Data'!$C$8:$C$57,$D513)),"-",SUMIFS(INDEX('State Landscape Data'!$M$8:$AE$57,0,MATCH(CONCATENATE($J513,N$6),'State Landscape Data'!$M$6:$AE$6,0)),'State Landscape Data'!$B$8:$B$57,$C513,'State Landscape Data'!$C$8:$C$57,$D513))</f>
        <v>0</v>
      </c>
    </row>
    <row r="514" spans="2:14" x14ac:dyDescent="0.35">
      <c r="B514" s="37" t="s">
        <v>80</v>
      </c>
      <c r="C514" s="38" t="str">
        <f>IF(ISBLANK('State Landscape Data'!$B$64),"-",'State Landscape Data'!$B$64)</f>
        <v>-</v>
      </c>
      <c r="D514" s="38" t="str">
        <f>IF(ISBLANK('State Landscape Data'!$C$64),"-",'State Landscape Data'!$C$64)</f>
        <v>-</v>
      </c>
      <c r="E514" s="38" t="str">
        <f>IF(ISBLANK('State Landscape Data'!$D$64),"-",'State Landscape Data'!$D$64)</f>
        <v>-</v>
      </c>
      <c r="F514" s="38" t="str">
        <f>IF(ISBLANK('State Landscape Data'!$E$64),"-",'State Landscape Data'!$E$64)</f>
        <v>-</v>
      </c>
      <c r="G514" s="38" t="str">
        <f>IF(ISBLANK('State Landscape Data'!$F$64),"-",'State Landscape Data'!$F$64)</f>
        <v>-</v>
      </c>
      <c r="H514" s="253">
        <v>2</v>
      </c>
      <c r="I514" s="253">
        <v>5</v>
      </c>
      <c r="J514" s="38" t="str">
        <f t="shared" si="56"/>
        <v>25</v>
      </c>
      <c r="K514" s="38" t="str">
        <f>IF(ISBLANK('State Landscape Data'!$K$64),"-",'State Landscape Data'!$K$64)</f>
        <v>-</v>
      </c>
      <c r="L514" s="254">
        <f>IF(ISNA(SUMIFS(INDEX('State Landscape Data'!$M$8:$AE$57,0,MATCH(CONCATENATE($J514,L$6),'State Landscape Data'!$M$6:$AE$6,0)),'State Landscape Data'!$B$8:$B$57,$C514,'State Landscape Data'!$C$8:$C$57,$D514)),"-",SUMIFS(INDEX('State Landscape Data'!$M$8:$AE$57,0,MATCH(CONCATENATE($J514,L$6),'State Landscape Data'!$M$6:$AE$6,0)),'State Landscape Data'!$B$8:$B$57,$C514,'State Landscape Data'!$C$8:$C$57,$D514))</f>
        <v>0</v>
      </c>
      <c r="M514" s="254">
        <f>IF(ISNA(SUMIFS(INDEX('State Landscape Data'!$M$8:$AE$57,0,MATCH(CONCATENATE($J514,M$6),'State Landscape Data'!$M$6:$AE$6,0)),'State Landscape Data'!$B$8:$B$57,$C514,'State Landscape Data'!$C$8:$C$57,$D514)),"-",SUMIFS(INDEX('State Landscape Data'!$M$8:$AE$57,0,MATCH(CONCATENATE($J514,M$6),'State Landscape Data'!$M$6:$AE$6,0)),'State Landscape Data'!$B$8:$B$57,$C514,'State Landscape Data'!$C$8:$C$57,$D514))</f>
        <v>0</v>
      </c>
      <c r="N514" s="154">
        <f>IF(ISNA(SUMIFS(INDEX('State Landscape Data'!$M$8:$AE$57,0,MATCH(CONCATENATE($J514,N$6),'State Landscape Data'!$M$6:$AE$6,0)),'State Landscape Data'!$B$8:$B$57,$C514,'State Landscape Data'!$C$8:$C$57,$D514)),"-",SUMIFS(INDEX('State Landscape Data'!$M$8:$AE$57,0,MATCH(CONCATENATE($J514,N$6),'State Landscape Data'!$M$6:$AE$6,0)),'State Landscape Data'!$B$8:$B$57,$C514,'State Landscape Data'!$C$8:$C$57,$D514))</f>
        <v>0</v>
      </c>
    </row>
    <row r="515" spans="2:14" x14ac:dyDescent="0.35">
      <c r="B515" s="37" t="s">
        <v>80</v>
      </c>
      <c r="C515" s="38" t="str">
        <f>IF(ISBLANK('State Landscape Data'!$B$64),"-",'State Landscape Data'!$B$64)</f>
        <v>-</v>
      </c>
      <c r="D515" s="38" t="str">
        <f>IF(ISBLANK('State Landscape Data'!$C$64),"-",'State Landscape Data'!$C$64)</f>
        <v>-</v>
      </c>
      <c r="E515" s="38" t="str">
        <f>IF(ISBLANK('State Landscape Data'!$D$64),"-",'State Landscape Data'!$D$64)</f>
        <v>-</v>
      </c>
      <c r="F515" s="38" t="str">
        <f>IF(ISBLANK('State Landscape Data'!$E$64),"-",'State Landscape Data'!$E$64)</f>
        <v>-</v>
      </c>
      <c r="G515" s="38" t="str">
        <f>IF(ISBLANK('State Landscape Data'!$F$64),"-",'State Landscape Data'!$F$64)</f>
        <v>-</v>
      </c>
      <c r="H515" s="253">
        <v>2</v>
      </c>
      <c r="I515" s="253" t="s">
        <v>65</v>
      </c>
      <c r="J515" s="38" t="str">
        <f t="shared" si="56"/>
        <v>2Goal</v>
      </c>
      <c r="K515" s="38" t="str">
        <f>IF(ISBLANK('State Landscape Data'!$K$64),"-",'State Landscape Data'!$K$64)</f>
        <v>-</v>
      </c>
      <c r="L515" s="254" t="str">
        <f>IF(ISNA(SUMIFS(INDEX('State Landscape Data'!$M$8:$AE$57,0,MATCH(CONCATENATE($J515,L$6),'State Landscape Data'!$M$6:$AE$6,0)),'State Landscape Data'!$B$8:$B$57,$C515,'State Landscape Data'!$C$8:$C$57,$D515)),"-",SUMIFS(INDEX('State Landscape Data'!$M$8:$AE$57,0,MATCH(CONCATENATE($J515,L$6),'State Landscape Data'!$M$6:$AE$6,0)),'State Landscape Data'!$B$8:$B$57,$C515,'State Landscape Data'!$C$8:$C$57,$D515))</f>
        <v>-</v>
      </c>
      <c r="M515" s="254" t="str">
        <f>IF(ISNA(SUMIFS(INDEX('State Landscape Data'!$M$8:$AE$57,0,MATCH(CONCATENATE($J515,M$6),'State Landscape Data'!$M$6:$AE$6,0)),'State Landscape Data'!$B$8:$B$57,$C515,'State Landscape Data'!$C$8:$C$57,$D515)),"-",SUMIFS(INDEX('State Landscape Data'!$M$8:$AE$57,0,MATCH(CONCATENATE($J515,M$6),'State Landscape Data'!$M$6:$AE$6,0)),'State Landscape Data'!$B$8:$B$57,$C515,'State Landscape Data'!$C$8:$C$57,$D515))</f>
        <v>-</v>
      </c>
      <c r="N515" s="154">
        <f>IF(ISNA(SUMIFS(INDEX('State Landscape Data'!$M$8:$AE$57,0,MATCH(CONCATENATE($J515,N$6),'State Landscape Data'!$M$6:$AE$6,0)),'State Landscape Data'!$B$8:$B$57,$C515,'State Landscape Data'!$C$8:$C$57,$D515)),"-",SUMIFS(INDEX('State Landscape Data'!$M$8:$AE$57,0,MATCH(CONCATENATE($J515,N$6),'State Landscape Data'!$M$6:$AE$6,0)),'State Landscape Data'!$B$8:$B$57,$C515,'State Landscape Data'!$C$8:$C$57,$D515))</f>
        <v>0</v>
      </c>
    </row>
    <row r="516" spans="2:14" x14ac:dyDescent="0.35">
      <c r="B516" s="37" t="s">
        <v>80</v>
      </c>
      <c r="C516" s="38" t="str">
        <f>IF(ISBLANK('State Landscape Data'!$B$64),"-",'State Landscape Data'!$B$64)</f>
        <v>-</v>
      </c>
      <c r="D516" s="38" t="str">
        <f>IF(ISBLANK('State Landscape Data'!$C$64),"-",'State Landscape Data'!$C$64)</f>
        <v>-</v>
      </c>
      <c r="E516" s="38" t="str">
        <f>IF(ISBLANK('State Landscape Data'!$D$64),"-",'State Landscape Data'!$D$64)</f>
        <v>-</v>
      </c>
      <c r="F516" s="38" t="str">
        <f>IF(ISBLANK('State Landscape Data'!$E$64),"-",'State Landscape Data'!$E$64)</f>
        <v>-</v>
      </c>
      <c r="G516" s="38" t="str">
        <f>IF(ISBLANK('State Landscape Data'!$F$64),"-",'State Landscape Data'!$F$64)</f>
        <v>-</v>
      </c>
      <c r="H516" s="253">
        <v>3</v>
      </c>
      <c r="I516" s="253">
        <v>5</v>
      </c>
      <c r="J516" s="38" t="str">
        <f t="shared" si="56"/>
        <v>35</v>
      </c>
      <c r="K516" s="38" t="str">
        <f>IF(ISBLANK('State Landscape Data'!$K$64),"-",'State Landscape Data'!$K$64)</f>
        <v>-</v>
      </c>
      <c r="L516" s="254">
        <f>IF(ISNA(SUMIFS(INDEX('State Landscape Data'!$M$8:$AE$57,0,MATCH(CONCATENATE($J516,L$6),'State Landscape Data'!$M$6:$AE$6,0)),'State Landscape Data'!$B$8:$B$57,$C516,'State Landscape Data'!$C$8:$C$57,$D516)),"-",SUMIFS(INDEX('State Landscape Data'!$M$8:$AE$57,0,MATCH(CONCATENATE($J516,L$6),'State Landscape Data'!$M$6:$AE$6,0)),'State Landscape Data'!$B$8:$B$57,$C516,'State Landscape Data'!$C$8:$C$57,$D516))</f>
        <v>0</v>
      </c>
      <c r="M516" s="254">
        <f>IF(ISNA(SUMIFS(INDEX('State Landscape Data'!$M$8:$AE$57,0,MATCH(CONCATENATE($J516,M$6),'State Landscape Data'!$M$6:$AE$6,0)),'State Landscape Data'!$B$8:$B$57,$C516,'State Landscape Data'!$C$8:$C$57,$D516)),"-",SUMIFS(INDEX('State Landscape Data'!$M$8:$AE$57,0,MATCH(CONCATENATE($J516,M$6),'State Landscape Data'!$M$6:$AE$6,0)),'State Landscape Data'!$B$8:$B$57,$C516,'State Landscape Data'!$C$8:$C$57,$D516))</f>
        <v>0</v>
      </c>
      <c r="N516" s="154">
        <f>IF(ISNA(SUMIFS(INDEX('State Landscape Data'!$M$8:$AE$57,0,MATCH(CONCATENATE($J516,N$6),'State Landscape Data'!$M$6:$AE$6,0)),'State Landscape Data'!$B$8:$B$57,$C516,'State Landscape Data'!$C$8:$C$57,$D516)),"-",SUMIFS(INDEX('State Landscape Data'!$M$8:$AE$57,0,MATCH(CONCATENATE($J516,N$6),'State Landscape Data'!$M$6:$AE$6,0)),'State Landscape Data'!$B$8:$B$57,$C516,'State Landscape Data'!$C$8:$C$57,$D516))</f>
        <v>0</v>
      </c>
    </row>
    <row r="517" spans="2:14" x14ac:dyDescent="0.35">
      <c r="B517" s="37" t="s">
        <v>80</v>
      </c>
      <c r="C517" s="38" t="str">
        <f>IF(ISBLANK('State Landscape Data'!$B$64),"-",'State Landscape Data'!$B$64)</f>
        <v>-</v>
      </c>
      <c r="D517" s="38" t="str">
        <f>IF(ISBLANK('State Landscape Data'!$C$64),"-",'State Landscape Data'!$C$64)</f>
        <v>-</v>
      </c>
      <c r="E517" s="38" t="str">
        <f>IF(ISBLANK('State Landscape Data'!$D$64),"-",'State Landscape Data'!$D$64)</f>
        <v>-</v>
      </c>
      <c r="F517" s="38" t="str">
        <f>IF(ISBLANK('State Landscape Data'!$E$64),"-",'State Landscape Data'!$E$64)</f>
        <v>-</v>
      </c>
      <c r="G517" s="38" t="str">
        <f>IF(ISBLANK('State Landscape Data'!$F$64),"-",'State Landscape Data'!$F$64)</f>
        <v>-</v>
      </c>
      <c r="H517" s="253">
        <v>3</v>
      </c>
      <c r="I517" s="253" t="s">
        <v>65</v>
      </c>
      <c r="J517" s="38" t="str">
        <f t="shared" si="56"/>
        <v>3Goal</v>
      </c>
      <c r="K517" s="38" t="str">
        <f>IF(ISBLANK('State Landscape Data'!$K$64),"-",'State Landscape Data'!$K$64)</f>
        <v>-</v>
      </c>
      <c r="L517" s="254" t="str">
        <f>IF(ISNA(SUMIFS(INDEX('State Landscape Data'!$M$8:$AE$57,0,MATCH(CONCATENATE($J517,L$6),'State Landscape Data'!$M$6:$AE$6,0)),'State Landscape Data'!$B$8:$B$57,$C517,'State Landscape Data'!$C$8:$C$57,$D517)),"-",SUMIFS(INDEX('State Landscape Data'!$M$8:$AE$57,0,MATCH(CONCATENATE($J517,L$6),'State Landscape Data'!$M$6:$AE$6,0)),'State Landscape Data'!$B$8:$B$57,$C517,'State Landscape Data'!$C$8:$C$57,$D517))</f>
        <v>-</v>
      </c>
      <c r="M517" s="254" t="str">
        <f>IF(ISNA(SUMIFS(INDEX('State Landscape Data'!$M$8:$AE$57,0,MATCH(CONCATENATE($J517,M$6),'State Landscape Data'!$M$6:$AE$6,0)),'State Landscape Data'!$B$8:$B$57,$C517,'State Landscape Data'!$C$8:$C$57,$D517)),"-",SUMIFS(INDEX('State Landscape Data'!$M$8:$AE$57,0,MATCH(CONCATENATE($J517,M$6),'State Landscape Data'!$M$6:$AE$6,0)),'State Landscape Data'!$B$8:$B$57,$C517,'State Landscape Data'!$C$8:$C$57,$D517))</f>
        <v>-</v>
      </c>
      <c r="N517" s="154">
        <f>IF(ISNA(SUMIFS(INDEX('State Landscape Data'!$M$8:$AE$57,0,MATCH(CONCATENATE($J517,N$6),'State Landscape Data'!$M$6:$AE$6,0)),'State Landscape Data'!$B$8:$B$57,$C517,'State Landscape Data'!$C$8:$C$57,$D517)),"-",SUMIFS(INDEX('State Landscape Data'!$M$8:$AE$57,0,MATCH(CONCATENATE($J517,N$6),'State Landscape Data'!$M$6:$AE$6,0)),'State Landscape Data'!$B$8:$B$57,$C517,'State Landscape Data'!$C$8:$C$57,$D517))</f>
        <v>0</v>
      </c>
    </row>
    <row r="518" spans="2:14" x14ac:dyDescent="0.35">
      <c r="B518" s="37" t="s">
        <v>80</v>
      </c>
      <c r="C518" s="38" t="str">
        <f>IF(ISBLANK('State Landscape Data'!$B$64),"-",'State Landscape Data'!$B$64)</f>
        <v>-</v>
      </c>
      <c r="D518" s="38" t="str">
        <f>IF(ISBLANK('State Landscape Data'!$C$64),"-",'State Landscape Data'!$C$64)</f>
        <v>-</v>
      </c>
      <c r="E518" s="38" t="str">
        <f>IF(ISBLANK('State Landscape Data'!$D$64),"-",'State Landscape Data'!$D$64)</f>
        <v>-</v>
      </c>
      <c r="F518" s="38" t="str">
        <f>IF(ISBLANK('State Landscape Data'!$E$64),"-",'State Landscape Data'!$E$64)</f>
        <v>-</v>
      </c>
      <c r="G518" s="38" t="str">
        <f>IF(ISBLANK('State Landscape Data'!$F$64),"-",'State Landscape Data'!$F$64)</f>
        <v>-</v>
      </c>
      <c r="H518" s="253">
        <v>4</v>
      </c>
      <c r="I518" s="253">
        <v>5</v>
      </c>
      <c r="J518" s="38" t="str">
        <f t="shared" si="56"/>
        <v>45</v>
      </c>
      <c r="K518" s="38" t="str">
        <f>IF(ISBLANK('State Landscape Data'!$K$64),"-",'State Landscape Data'!$K$64)</f>
        <v>-</v>
      </c>
      <c r="L518" s="254">
        <f>IF(ISNA(SUMIFS(INDEX('State Landscape Data'!$M$8:$AE$57,0,MATCH(CONCATENATE($J518,L$6),'State Landscape Data'!$M$6:$AE$6,0)),'State Landscape Data'!$B$8:$B$57,$C518,'State Landscape Data'!$C$8:$C$57,$D518)),"-",SUMIFS(INDEX('State Landscape Data'!$M$8:$AE$57,0,MATCH(CONCATENATE($J518,L$6),'State Landscape Data'!$M$6:$AE$6,0)),'State Landscape Data'!$B$8:$B$57,$C518,'State Landscape Data'!$C$8:$C$57,$D518))</f>
        <v>0</v>
      </c>
      <c r="M518" s="254">
        <f>IF(ISNA(SUMIFS(INDEX('State Landscape Data'!$M$8:$AE$57,0,MATCH(CONCATENATE($J518,M$6),'State Landscape Data'!$M$6:$AE$6,0)),'State Landscape Data'!$B$8:$B$57,$C518,'State Landscape Data'!$C$8:$C$57,$D518)),"-",SUMIFS(INDEX('State Landscape Data'!$M$8:$AE$57,0,MATCH(CONCATENATE($J518,M$6),'State Landscape Data'!$M$6:$AE$6,0)),'State Landscape Data'!$B$8:$B$57,$C518,'State Landscape Data'!$C$8:$C$57,$D518))</f>
        <v>0</v>
      </c>
      <c r="N518" s="154">
        <f>IF(ISNA(SUMIFS(INDEX('State Landscape Data'!$M$8:$AE$57,0,MATCH(CONCATENATE($J518,N$6),'State Landscape Data'!$M$6:$AE$6,0)),'State Landscape Data'!$B$8:$B$57,$C518,'State Landscape Data'!$C$8:$C$57,$D518)),"-",SUMIFS(INDEX('State Landscape Data'!$M$8:$AE$57,0,MATCH(CONCATENATE($J518,N$6),'State Landscape Data'!$M$6:$AE$6,0)),'State Landscape Data'!$B$8:$B$57,$C518,'State Landscape Data'!$C$8:$C$57,$D518))</f>
        <v>0</v>
      </c>
    </row>
    <row r="519" spans="2:14" x14ac:dyDescent="0.35">
      <c r="B519" s="37" t="s">
        <v>80</v>
      </c>
      <c r="C519" s="38" t="str">
        <f>IF(ISBLANK('State Landscape Data'!$B$64),"-",'State Landscape Data'!$B$64)</f>
        <v>-</v>
      </c>
      <c r="D519" s="38" t="str">
        <f>IF(ISBLANK('State Landscape Data'!$C$64),"-",'State Landscape Data'!$C$64)</f>
        <v>-</v>
      </c>
      <c r="E519" s="38" t="str">
        <f>IF(ISBLANK('State Landscape Data'!$D$64),"-",'State Landscape Data'!$D$64)</f>
        <v>-</v>
      </c>
      <c r="F519" s="38" t="str">
        <f>IF(ISBLANK('State Landscape Data'!$E$64),"-",'State Landscape Data'!$E$64)</f>
        <v>-</v>
      </c>
      <c r="G519" s="38" t="str">
        <f>IF(ISBLANK('State Landscape Data'!$F$64),"-",'State Landscape Data'!$F$64)</f>
        <v>-</v>
      </c>
      <c r="H519" s="253">
        <v>4</v>
      </c>
      <c r="I519" s="253" t="s">
        <v>65</v>
      </c>
      <c r="J519" s="38" t="str">
        <f t="shared" si="56"/>
        <v>4Goal</v>
      </c>
      <c r="K519" s="38" t="str">
        <f>IF(ISBLANK('State Landscape Data'!$K$64),"-",'State Landscape Data'!$K$64)</f>
        <v>-</v>
      </c>
      <c r="L519" s="254" t="str">
        <f>IF(ISNA(SUMIFS(INDEX('State Landscape Data'!$M$8:$AE$57,0,MATCH(CONCATENATE($J519,L$6),'State Landscape Data'!$M$6:$AE$6,0)),'State Landscape Data'!$B$8:$B$57,$C519,'State Landscape Data'!$C$8:$C$57,$D519)),"-",SUMIFS(INDEX('State Landscape Data'!$M$8:$AE$57,0,MATCH(CONCATENATE($J519,L$6),'State Landscape Data'!$M$6:$AE$6,0)),'State Landscape Data'!$B$8:$B$57,$C519,'State Landscape Data'!$C$8:$C$57,$D519))</f>
        <v>-</v>
      </c>
      <c r="M519" s="254" t="str">
        <f>IF(ISNA(SUMIFS(INDEX('State Landscape Data'!$M$8:$AE$57,0,MATCH(CONCATENATE($J519,M$6),'State Landscape Data'!$M$6:$AE$6,0)),'State Landscape Data'!$B$8:$B$57,$C519,'State Landscape Data'!$C$8:$C$57,$D519)),"-",SUMIFS(INDEX('State Landscape Data'!$M$8:$AE$57,0,MATCH(CONCATENATE($J519,M$6),'State Landscape Data'!$M$6:$AE$6,0)),'State Landscape Data'!$B$8:$B$57,$C519,'State Landscape Data'!$C$8:$C$57,$D519))</f>
        <v>-</v>
      </c>
      <c r="N519" s="154">
        <f>IF(ISNA(SUMIFS(INDEX('State Landscape Data'!$M$8:$AE$57,0,MATCH(CONCATENATE($J519,N$6),'State Landscape Data'!$M$6:$AE$6,0)),'State Landscape Data'!$B$8:$B$57,$C519,'State Landscape Data'!$C$8:$C$57,$D519)),"-",SUMIFS(INDEX('State Landscape Data'!$M$8:$AE$57,0,MATCH(CONCATENATE($J519,N$6),'State Landscape Data'!$M$6:$AE$6,0)),'State Landscape Data'!$B$8:$B$57,$C519,'State Landscape Data'!$C$8:$C$57,$D519))</f>
        <v>0</v>
      </c>
    </row>
    <row r="520" spans="2:14" x14ac:dyDescent="0.35">
      <c r="B520" s="37" t="s">
        <v>80</v>
      </c>
      <c r="C520" s="38" t="str">
        <f>IF(ISBLANK('State Landscape Data'!$B$65),"-",'State Landscape Data'!$B$65)</f>
        <v>-</v>
      </c>
      <c r="D520" s="38" t="str">
        <f>IF(ISBLANK('State Landscape Data'!$C$65),"-",'State Landscape Data'!$C$65)</f>
        <v>-</v>
      </c>
      <c r="E520" s="38" t="str">
        <f>IF(ISBLANK('State Landscape Data'!$D$65),"-",'State Landscape Data'!$D$65)</f>
        <v>-</v>
      </c>
      <c r="F520" s="38" t="str">
        <f>IF(ISBLANK('State Landscape Data'!$E$65),"-",'State Landscape Data'!$E$65)</f>
        <v>-</v>
      </c>
      <c r="G520" s="38" t="str">
        <f>IF(ISBLANK('State Landscape Data'!$F$65),"-",'State Landscape Data'!$F$65)</f>
        <v>-</v>
      </c>
      <c r="H520" s="253" t="s">
        <v>64</v>
      </c>
      <c r="I520" s="253" t="s">
        <v>64</v>
      </c>
      <c r="J520" s="38" t="str">
        <f t="shared" si="56"/>
        <v>BaselineBaseline</v>
      </c>
      <c r="K520" s="38" t="str">
        <f>IF(ISBLANK('State Landscape Data'!$K$65),"-",'State Landscape Data'!$K$65)</f>
        <v>-</v>
      </c>
      <c r="L520" s="254">
        <f>IF(ISNA(SUMIFS(INDEX('State Landscape Data'!$M$8:$AE$57,0,MATCH(CONCATENATE($J520,L$6),'State Landscape Data'!$M$6:$AE$6,0)),'State Landscape Data'!$B$8:$B$57,$C520,'State Landscape Data'!$C$8:$C$57,$D520)),"-",SUMIFS(INDEX('State Landscape Data'!$M$8:$AE$57,0,MATCH(CONCATENATE($J520,L$6),'State Landscape Data'!$M$6:$AE$6,0)),'State Landscape Data'!$B$8:$B$57,$C520,'State Landscape Data'!$C$8:$C$57,$D520))</f>
        <v>0</v>
      </c>
      <c r="M520" s="254">
        <f>IF(ISNA(SUMIFS(INDEX('State Landscape Data'!$M$8:$AE$57,0,MATCH(CONCATENATE($J520,M$6),'State Landscape Data'!$M$6:$AE$6,0)),'State Landscape Data'!$B$8:$B$57,$C520,'State Landscape Data'!$C$8:$C$57,$D520)),"-",SUMIFS(INDEX('State Landscape Data'!$M$8:$AE$57,0,MATCH(CONCATENATE($J520,M$6),'State Landscape Data'!$M$6:$AE$6,0)),'State Landscape Data'!$B$8:$B$57,$C520,'State Landscape Data'!$C$8:$C$57,$D520))</f>
        <v>0</v>
      </c>
      <c r="N520" s="154">
        <f>IF(ISNA(SUMIFS(INDEX('State Landscape Data'!$M$8:$AE$57,0,MATCH(CONCATENATE($J520,N$6),'State Landscape Data'!$M$6:$AE$6,0)),'State Landscape Data'!$B$8:$B$57,$C520,'State Landscape Data'!$C$8:$C$57,$D520)),"-",SUMIFS(INDEX('State Landscape Data'!$M$8:$AE$57,0,MATCH(CONCATENATE($J520,N$6),'State Landscape Data'!$M$6:$AE$6,0)),'State Landscape Data'!$B$8:$B$57,$C520,'State Landscape Data'!$C$8:$C$57,$D520))</f>
        <v>0</v>
      </c>
    </row>
    <row r="521" spans="2:14" x14ac:dyDescent="0.35">
      <c r="B521" s="37" t="s">
        <v>80</v>
      </c>
      <c r="C521" s="38" t="str">
        <f>IF(ISBLANK('State Landscape Data'!$B$65),"-",'State Landscape Data'!$B$65)</f>
        <v>-</v>
      </c>
      <c r="D521" s="38" t="str">
        <f>IF(ISBLANK('State Landscape Data'!$C$65),"-",'State Landscape Data'!$C$65)</f>
        <v>-</v>
      </c>
      <c r="E521" s="38" t="str">
        <f>IF(ISBLANK('State Landscape Data'!$D$65),"-",'State Landscape Data'!$D$65)</f>
        <v>-</v>
      </c>
      <c r="F521" s="38" t="str">
        <f>IF(ISBLANK('State Landscape Data'!$E$65),"-",'State Landscape Data'!$E$65)</f>
        <v>-</v>
      </c>
      <c r="G521" s="38" t="str">
        <f>IF(ISBLANK('State Landscape Data'!$F$65),"-",'State Landscape Data'!$F$65)</f>
        <v>-</v>
      </c>
      <c r="H521" s="253">
        <v>1</v>
      </c>
      <c r="I521" s="253">
        <v>5</v>
      </c>
      <c r="J521" s="38" t="str">
        <f t="shared" ref="J521:J584" si="57">CONCATENATE(H521,I521)</f>
        <v>15</v>
      </c>
      <c r="K521" s="38" t="str">
        <f>IF(ISBLANK('State Landscape Data'!$K$65),"-",'State Landscape Data'!$K$65)</f>
        <v>-</v>
      </c>
      <c r="L521" s="254">
        <f>IF(ISNA(SUMIFS(INDEX('State Landscape Data'!$M$8:$AE$57,0,MATCH(CONCATENATE($J521,L$6),'State Landscape Data'!$M$6:$AE$6,0)),'State Landscape Data'!$B$8:$B$57,$C521,'State Landscape Data'!$C$8:$C$57,$D521)),"-",SUMIFS(INDEX('State Landscape Data'!$M$8:$AE$57,0,MATCH(CONCATENATE($J521,L$6),'State Landscape Data'!$M$6:$AE$6,0)),'State Landscape Data'!$B$8:$B$57,$C521,'State Landscape Data'!$C$8:$C$57,$D521))</f>
        <v>0</v>
      </c>
      <c r="M521" s="254">
        <f>IF(ISNA(SUMIFS(INDEX('State Landscape Data'!$M$8:$AE$57,0,MATCH(CONCATENATE($J521,M$6),'State Landscape Data'!$M$6:$AE$6,0)),'State Landscape Data'!$B$8:$B$57,$C521,'State Landscape Data'!$C$8:$C$57,$D521)),"-",SUMIFS(INDEX('State Landscape Data'!$M$8:$AE$57,0,MATCH(CONCATENATE($J521,M$6),'State Landscape Data'!$M$6:$AE$6,0)),'State Landscape Data'!$B$8:$B$57,$C521,'State Landscape Data'!$C$8:$C$57,$D521))</f>
        <v>0</v>
      </c>
      <c r="N521" s="154">
        <f>IF(ISNA(SUMIFS(INDEX('State Landscape Data'!$M$8:$AE$57,0,MATCH(CONCATENATE($J521,N$6),'State Landscape Data'!$M$6:$AE$6,0)),'State Landscape Data'!$B$8:$B$57,$C521,'State Landscape Data'!$C$8:$C$57,$D521)),"-",SUMIFS(INDEX('State Landscape Data'!$M$8:$AE$57,0,MATCH(CONCATENATE($J521,N$6),'State Landscape Data'!$M$6:$AE$6,0)),'State Landscape Data'!$B$8:$B$57,$C521,'State Landscape Data'!$C$8:$C$57,$D521))</f>
        <v>0</v>
      </c>
    </row>
    <row r="522" spans="2:14" x14ac:dyDescent="0.35">
      <c r="B522" s="37" t="s">
        <v>80</v>
      </c>
      <c r="C522" s="38" t="str">
        <f>IF(ISBLANK('State Landscape Data'!$B$65),"-",'State Landscape Data'!$B$65)</f>
        <v>-</v>
      </c>
      <c r="D522" s="38" t="str">
        <f>IF(ISBLANK('State Landscape Data'!$C$65),"-",'State Landscape Data'!$C$65)</f>
        <v>-</v>
      </c>
      <c r="E522" s="38" t="str">
        <f>IF(ISBLANK('State Landscape Data'!$D$65),"-",'State Landscape Data'!$D$65)</f>
        <v>-</v>
      </c>
      <c r="F522" s="38" t="str">
        <f>IF(ISBLANK('State Landscape Data'!$E$65),"-",'State Landscape Data'!$E$65)</f>
        <v>-</v>
      </c>
      <c r="G522" s="38" t="str">
        <f>IF(ISBLANK('State Landscape Data'!$F$65),"-",'State Landscape Data'!$F$65)</f>
        <v>-</v>
      </c>
      <c r="H522" s="253">
        <v>1</v>
      </c>
      <c r="I522" s="253" t="s">
        <v>65</v>
      </c>
      <c r="J522" s="38" t="str">
        <f t="shared" si="57"/>
        <v>1Goal</v>
      </c>
      <c r="K522" s="38" t="str">
        <f>IF(ISBLANK('State Landscape Data'!$K$65),"-",'State Landscape Data'!$K$65)</f>
        <v>-</v>
      </c>
      <c r="L522" s="254" t="str">
        <f>IF(ISNA(SUMIFS(INDEX('State Landscape Data'!$M$8:$AE$57,0,MATCH(CONCATENATE($J522,L$6),'State Landscape Data'!$M$6:$AE$6,0)),'State Landscape Data'!$B$8:$B$57,$C522,'State Landscape Data'!$C$8:$C$57,$D522)),"-",SUMIFS(INDEX('State Landscape Data'!$M$8:$AE$57,0,MATCH(CONCATENATE($J522,L$6),'State Landscape Data'!$M$6:$AE$6,0)),'State Landscape Data'!$B$8:$B$57,$C522,'State Landscape Data'!$C$8:$C$57,$D522))</f>
        <v>-</v>
      </c>
      <c r="M522" s="254" t="str">
        <f>IF(ISNA(SUMIFS(INDEX('State Landscape Data'!$M$8:$AE$57,0,MATCH(CONCATENATE($J522,M$6),'State Landscape Data'!$M$6:$AE$6,0)),'State Landscape Data'!$B$8:$B$57,$C522,'State Landscape Data'!$C$8:$C$57,$D522)),"-",SUMIFS(INDEX('State Landscape Data'!$M$8:$AE$57,0,MATCH(CONCATENATE($J522,M$6),'State Landscape Data'!$M$6:$AE$6,0)),'State Landscape Data'!$B$8:$B$57,$C522,'State Landscape Data'!$C$8:$C$57,$D522))</f>
        <v>-</v>
      </c>
      <c r="N522" s="154">
        <f>IF(ISNA(SUMIFS(INDEX('State Landscape Data'!$M$8:$AE$57,0,MATCH(CONCATENATE($J522,N$6),'State Landscape Data'!$M$6:$AE$6,0)),'State Landscape Data'!$B$8:$B$57,$C522,'State Landscape Data'!$C$8:$C$57,$D522)),"-",SUMIFS(INDEX('State Landscape Data'!$M$8:$AE$57,0,MATCH(CONCATENATE($J522,N$6),'State Landscape Data'!$M$6:$AE$6,0)),'State Landscape Data'!$B$8:$B$57,$C522,'State Landscape Data'!$C$8:$C$57,$D522))</f>
        <v>0</v>
      </c>
    </row>
    <row r="523" spans="2:14" x14ac:dyDescent="0.35">
      <c r="B523" s="37" t="s">
        <v>80</v>
      </c>
      <c r="C523" s="38" t="str">
        <f>IF(ISBLANK('State Landscape Data'!$B$65),"-",'State Landscape Data'!$B$65)</f>
        <v>-</v>
      </c>
      <c r="D523" s="38" t="str">
        <f>IF(ISBLANK('State Landscape Data'!$C$65),"-",'State Landscape Data'!$C$65)</f>
        <v>-</v>
      </c>
      <c r="E523" s="38" t="str">
        <f>IF(ISBLANK('State Landscape Data'!$D$65),"-",'State Landscape Data'!$D$65)</f>
        <v>-</v>
      </c>
      <c r="F523" s="38" t="str">
        <f>IF(ISBLANK('State Landscape Data'!$E$65),"-",'State Landscape Data'!$E$65)</f>
        <v>-</v>
      </c>
      <c r="G523" s="38" t="str">
        <f>IF(ISBLANK('State Landscape Data'!$F$65),"-",'State Landscape Data'!$F$65)</f>
        <v>-</v>
      </c>
      <c r="H523" s="253">
        <v>2</v>
      </c>
      <c r="I523" s="253">
        <v>5</v>
      </c>
      <c r="J523" s="38" t="str">
        <f t="shared" si="57"/>
        <v>25</v>
      </c>
      <c r="K523" s="38" t="str">
        <f>IF(ISBLANK('State Landscape Data'!$K$65),"-",'State Landscape Data'!$K$65)</f>
        <v>-</v>
      </c>
      <c r="L523" s="254">
        <f>IF(ISNA(SUMIFS(INDEX('State Landscape Data'!$M$8:$AE$57,0,MATCH(CONCATENATE($J523,L$6),'State Landscape Data'!$M$6:$AE$6,0)),'State Landscape Data'!$B$8:$B$57,$C523,'State Landscape Data'!$C$8:$C$57,$D523)),"-",SUMIFS(INDEX('State Landscape Data'!$M$8:$AE$57,0,MATCH(CONCATENATE($J523,L$6),'State Landscape Data'!$M$6:$AE$6,0)),'State Landscape Data'!$B$8:$B$57,$C523,'State Landscape Data'!$C$8:$C$57,$D523))</f>
        <v>0</v>
      </c>
      <c r="M523" s="254">
        <f>IF(ISNA(SUMIFS(INDEX('State Landscape Data'!$M$8:$AE$57,0,MATCH(CONCATENATE($J523,M$6),'State Landscape Data'!$M$6:$AE$6,0)),'State Landscape Data'!$B$8:$B$57,$C523,'State Landscape Data'!$C$8:$C$57,$D523)),"-",SUMIFS(INDEX('State Landscape Data'!$M$8:$AE$57,0,MATCH(CONCATENATE($J523,M$6),'State Landscape Data'!$M$6:$AE$6,0)),'State Landscape Data'!$B$8:$B$57,$C523,'State Landscape Data'!$C$8:$C$57,$D523))</f>
        <v>0</v>
      </c>
      <c r="N523" s="154">
        <f>IF(ISNA(SUMIFS(INDEX('State Landscape Data'!$M$8:$AE$57,0,MATCH(CONCATENATE($J523,N$6),'State Landscape Data'!$M$6:$AE$6,0)),'State Landscape Data'!$B$8:$B$57,$C523,'State Landscape Data'!$C$8:$C$57,$D523)),"-",SUMIFS(INDEX('State Landscape Data'!$M$8:$AE$57,0,MATCH(CONCATENATE($J523,N$6),'State Landscape Data'!$M$6:$AE$6,0)),'State Landscape Data'!$B$8:$B$57,$C523,'State Landscape Data'!$C$8:$C$57,$D523))</f>
        <v>0</v>
      </c>
    </row>
    <row r="524" spans="2:14" x14ac:dyDescent="0.35">
      <c r="B524" s="37" t="s">
        <v>80</v>
      </c>
      <c r="C524" s="38" t="str">
        <f>IF(ISBLANK('State Landscape Data'!$B$65),"-",'State Landscape Data'!$B$65)</f>
        <v>-</v>
      </c>
      <c r="D524" s="38" t="str">
        <f>IF(ISBLANK('State Landscape Data'!$C$65),"-",'State Landscape Data'!$C$65)</f>
        <v>-</v>
      </c>
      <c r="E524" s="38" t="str">
        <f>IF(ISBLANK('State Landscape Data'!$D$65),"-",'State Landscape Data'!$D$65)</f>
        <v>-</v>
      </c>
      <c r="F524" s="38" t="str">
        <f>IF(ISBLANK('State Landscape Data'!$E$65),"-",'State Landscape Data'!$E$65)</f>
        <v>-</v>
      </c>
      <c r="G524" s="38" t="str">
        <f>IF(ISBLANK('State Landscape Data'!$F$65),"-",'State Landscape Data'!$F$65)</f>
        <v>-</v>
      </c>
      <c r="H524" s="253">
        <v>2</v>
      </c>
      <c r="I524" s="253" t="s">
        <v>65</v>
      </c>
      <c r="J524" s="38" t="str">
        <f t="shared" si="57"/>
        <v>2Goal</v>
      </c>
      <c r="K524" s="38" t="str">
        <f>IF(ISBLANK('State Landscape Data'!$K$65),"-",'State Landscape Data'!$K$65)</f>
        <v>-</v>
      </c>
      <c r="L524" s="254" t="str">
        <f>IF(ISNA(SUMIFS(INDEX('State Landscape Data'!$M$8:$AE$57,0,MATCH(CONCATENATE($J524,L$6),'State Landscape Data'!$M$6:$AE$6,0)),'State Landscape Data'!$B$8:$B$57,$C524,'State Landscape Data'!$C$8:$C$57,$D524)),"-",SUMIFS(INDEX('State Landscape Data'!$M$8:$AE$57,0,MATCH(CONCATENATE($J524,L$6),'State Landscape Data'!$M$6:$AE$6,0)),'State Landscape Data'!$B$8:$B$57,$C524,'State Landscape Data'!$C$8:$C$57,$D524))</f>
        <v>-</v>
      </c>
      <c r="M524" s="254" t="str">
        <f>IF(ISNA(SUMIFS(INDEX('State Landscape Data'!$M$8:$AE$57,0,MATCH(CONCATENATE($J524,M$6),'State Landscape Data'!$M$6:$AE$6,0)),'State Landscape Data'!$B$8:$B$57,$C524,'State Landscape Data'!$C$8:$C$57,$D524)),"-",SUMIFS(INDEX('State Landscape Data'!$M$8:$AE$57,0,MATCH(CONCATENATE($J524,M$6),'State Landscape Data'!$M$6:$AE$6,0)),'State Landscape Data'!$B$8:$B$57,$C524,'State Landscape Data'!$C$8:$C$57,$D524))</f>
        <v>-</v>
      </c>
      <c r="N524" s="154">
        <f>IF(ISNA(SUMIFS(INDEX('State Landscape Data'!$M$8:$AE$57,0,MATCH(CONCATENATE($J524,N$6),'State Landscape Data'!$M$6:$AE$6,0)),'State Landscape Data'!$B$8:$B$57,$C524,'State Landscape Data'!$C$8:$C$57,$D524)),"-",SUMIFS(INDEX('State Landscape Data'!$M$8:$AE$57,0,MATCH(CONCATENATE($J524,N$6),'State Landscape Data'!$M$6:$AE$6,0)),'State Landscape Data'!$B$8:$B$57,$C524,'State Landscape Data'!$C$8:$C$57,$D524))</f>
        <v>0</v>
      </c>
    </row>
    <row r="525" spans="2:14" x14ac:dyDescent="0.35">
      <c r="B525" s="37" t="s">
        <v>80</v>
      </c>
      <c r="C525" s="38" t="str">
        <f>IF(ISBLANK('State Landscape Data'!$B$65),"-",'State Landscape Data'!$B$65)</f>
        <v>-</v>
      </c>
      <c r="D525" s="38" t="str">
        <f>IF(ISBLANK('State Landscape Data'!$C$65),"-",'State Landscape Data'!$C$65)</f>
        <v>-</v>
      </c>
      <c r="E525" s="38" t="str">
        <f>IF(ISBLANK('State Landscape Data'!$D$65),"-",'State Landscape Data'!$D$65)</f>
        <v>-</v>
      </c>
      <c r="F525" s="38" t="str">
        <f>IF(ISBLANK('State Landscape Data'!$E$65),"-",'State Landscape Data'!$E$65)</f>
        <v>-</v>
      </c>
      <c r="G525" s="38" t="str">
        <f>IF(ISBLANK('State Landscape Data'!$F$65),"-",'State Landscape Data'!$F$65)</f>
        <v>-</v>
      </c>
      <c r="H525" s="253">
        <v>3</v>
      </c>
      <c r="I525" s="253">
        <v>5</v>
      </c>
      <c r="J525" s="38" t="str">
        <f t="shared" si="57"/>
        <v>35</v>
      </c>
      <c r="K525" s="38" t="str">
        <f>IF(ISBLANK('State Landscape Data'!$K$65),"-",'State Landscape Data'!$K$65)</f>
        <v>-</v>
      </c>
      <c r="L525" s="254">
        <f>IF(ISNA(SUMIFS(INDEX('State Landscape Data'!$M$8:$AE$57,0,MATCH(CONCATENATE($J525,L$6),'State Landscape Data'!$M$6:$AE$6,0)),'State Landscape Data'!$B$8:$B$57,$C525,'State Landscape Data'!$C$8:$C$57,$D525)),"-",SUMIFS(INDEX('State Landscape Data'!$M$8:$AE$57,0,MATCH(CONCATENATE($J525,L$6),'State Landscape Data'!$M$6:$AE$6,0)),'State Landscape Data'!$B$8:$B$57,$C525,'State Landscape Data'!$C$8:$C$57,$D525))</f>
        <v>0</v>
      </c>
      <c r="M525" s="254">
        <f>IF(ISNA(SUMIFS(INDEX('State Landscape Data'!$M$8:$AE$57,0,MATCH(CONCATENATE($J525,M$6),'State Landscape Data'!$M$6:$AE$6,0)),'State Landscape Data'!$B$8:$B$57,$C525,'State Landscape Data'!$C$8:$C$57,$D525)),"-",SUMIFS(INDEX('State Landscape Data'!$M$8:$AE$57,0,MATCH(CONCATENATE($J525,M$6),'State Landscape Data'!$M$6:$AE$6,0)),'State Landscape Data'!$B$8:$B$57,$C525,'State Landscape Data'!$C$8:$C$57,$D525))</f>
        <v>0</v>
      </c>
      <c r="N525" s="154">
        <f>IF(ISNA(SUMIFS(INDEX('State Landscape Data'!$M$8:$AE$57,0,MATCH(CONCATENATE($J525,N$6),'State Landscape Data'!$M$6:$AE$6,0)),'State Landscape Data'!$B$8:$B$57,$C525,'State Landscape Data'!$C$8:$C$57,$D525)),"-",SUMIFS(INDEX('State Landscape Data'!$M$8:$AE$57,0,MATCH(CONCATENATE($J525,N$6),'State Landscape Data'!$M$6:$AE$6,0)),'State Landscape Data'!$B$8:$B$57,$C525,'State Landscape Data'!$C$8:$C$57,$D525))</f>
        <v>0</v>
      </c>
    </row>
    <row r="526" spans="2:14" x14ac:dyDescent="0.35">
      <c r="B526" s="37" t="s">
        <v>80</v>
      </c>
      <c r="C526" s="38" t="str">
        <f>IF(ISBLANK('State Landscape Data'!$B$65),"-",'State Landscape Data'!$B$65)</f>
        <v>-</v>
      </c>
      <c r="D526" s="38" t="str">
        <f>IF(ISBLANK('State Landscape Data'!$C$65),"-",'State Landscape Data'!$C$65)</f>
        <v>-</v>
      </c>
      <c r="E526" s="38" t="str">
        <f>IF(ISBLANK('State Landscape Data'!$D$65),"-",'State Landscape Data'!$D$65)</f>
        <v>-</v>
      </c>
      <c r="F526" s="38" t="str">
        <f>IF(ISBLANK('State Landscape Data'!$E$65),"-",'State Landscape Data'!$E$65)</f>
        <v>-</v>
      </c>
      <c r="G526" s="38" t="str">
        <f>IF(ISBLANK('State Landscape Data'!$F$65),"-",'State Landscape Data'!$F$65)</f>
        <v>-</v>
      </c>
      <c r="H526" s="253">
        <v>3</v>
      </c>
      <c r="I526" s="253" t="s">
        <v>65</v>
      </c>
      <c r="J526" s="38" t="str">
        <f t="shared" si="57"/>
        <v>3Goal</v>
      </c>
      <c r="K526" s="38" t="str">
        <f>IF(ISBLANK('State Landscape Data'!$K$65),"-",'State Landscape Data'!$K$65)</f>
        <v>-</v>
      </c>
      <c r="L526" s="254" t="str">
        <f>IF(ISNA(SUMIFS(INDEX('State Landscape Data'!$M$8:$AE$57,0,MATCH(CONCATENATE($J526,L$6),'State Landscape Data'!$M$6:$AE$6,0)),'State Landscape Data'!$B$8:$B$57,$C526,'State Landscape Data'!$C$8:$C$57,$D526)),"-",SUMIFS(INDEX('State Landscape Data'!$M$8:$AE$57,0,MATCH(CONCATENATE($J526,L$6),'State Landscape Data'!$M$6:$AE$6,0)),'State Landscape Data'!$B$8:$B$57,$C526,'State Landscape Data'!$C$8:$C$57,$D526))</f>
        <v>-</v>
      </c>
      <c r="M526" s="254" t="str">
        <f>IF(ISNA(SUMIFS(INDEX('State Landscape Data'!$M$8:$AE$57,0,MATCH(CONCATENATE($J526,M$6),'State Landscape Data'!$M$6:$AE$6,0)),'State Landscape Data'!$B$8:$B$57,$C526,'State Landscape Data'!$C$8:$C$57,$D526)),"-",SUMIFS(INDEX('State Landscape Data'!$M$8:$AE$57,0,MATCH(CONCATENATE($J526,M$6),'State Landscape Data'!$M$6:$AE$6,0)),'State Landscape Data'!$B$8:$B$57,$C526,'State Landscape Data'!$C$8:$C$57,$D526))</f>
        <v>-</v>
      </c>
      <c r="N526" s="154">
        <f>IF(ISNA(SUMIFS(INDEX('State Landscape Data'!$M$8:$AE$57,0,MATCH(CONCATENATE($J526,N$6),'State Landscape Data'!$M$6:$AE$6,0)),'State Landscape Data'!$B$8:$B$57,$C526,'State Landscape Data'!$C$8:$C$57,$D526)),"-",SUMIFS(INDEX('State Landscape Data'!$M$8:$AE$57,0,MATCH(CONCATENATE($J526,N$6),'State Landscape Data'!$M$6:$AE$6,0)),'State Landscape Data'!$B$8:$B$57,$C526,'State Landscape Data'!$C$8:$C$57,$D526))</f>
        <v>0</v>
      </c>
    </row>
    <row r="527" spans="2:14" x14ac:dyDescent="0.35">
      <c r="B527" s="37" t="s">
        <v>80</v>
      </c>
      <c r="C527" s="38" t="str">
        <f>IF(ISBLANK('State Landscape Data'!$B$65),"-",'State Landscape Data'!$B$65)</f>
        <v>-</v>
      </c>
      <c r="D527" s="38" t="str">
        <f>IF(ISBLANK('State Landscape Data'!$C$65),"-",'State Landscape Data'!$C$65)</f>
        <v>-</v>
      </c>
      <c r="E527" s="38" t="str">
        <f>IF(ISBLANK('State Landscape Data'!$D$65),"-",'State Landscape Data'!$D$65)</f>
        <v>-</v>
      </c>
      <c r="F527" s="38" t="str">
        <f>IF(ISBLANK('State Landscape Data'!$E$65),"-",'State Landscape Data'!$E$65)</f>
        <v>-</v>
      </c>
      <c r="G527" s="38" t="str">
        <f>IF(ISBLANK('State Landscape Data'!$F$65),"-",'State Landscape Data'!$F$65)</f>
        <v>-</v>
      </c>
      <c r="H527" s="253">
        <v>4</v>
      </c>
      <c r="I527" s="253">
        <v>5</v>
      </c>
      <c r="J527" s="38" t="str">
        <f t="shared" si="57"/>
        <v>45</v>
      </c>
      <c r="K527" s="38" t="str">
        <f>IF(ISBLANK('State Landscape Data'!$K$65),"-",'State Landscape Data'!$K$65)</f>
        <v>-</v>
      </c>
      <c r="L527" s="254">
        <f>IF(ISNA(SUMIFS(INDEX('State Landscape Data'!$M$8:$AE$57,0,MATCH(CONCATENATE($J527,L$6),'State Landscape Data'!$M$6:$AE$6,0)),'State Landscape Data'!$B$8:$B$57,$C527,'State Landscape Data'!$C$8:$C$57,$D527)),"-",SUMIFS(INDEX('State Landscape Data'!$M$8:$AE$57,0,MATCH(CONCATENATE($J527,L$6),'State Landscape Data'!$M$6:$AE$6,0)),'State Landscape Data'!$B$8:$B$57,$C527,'State Landscape Data'!$C$8:$C$57,$D527))</f>
        <v>0</v>
      </c>
      <c r="M527" s="254">
        <f>IF(ISNA(SUMIFS(INDEX('State Landscape Data'!$M$8:$AE$57,0,MATCH(CONCATENATE($J527,M$6),'State Landscape Data'!$M$6:$AE$6,0)),'State Landscape Data'!$B$8:$B$57,$C527,'State Landscape Data'!$C$8:$C$57,$D527)),"-",SUMIFS(INDEX('State Landscape Data'!$M$8:$AE$57,0,MATCH(CONCATENATE($J527,M$6),'State Landscape Data'!$M$6:$AE$6,0)),'State Landscape Data'!$B$8:$B$57,$C527,'State Landscape Data'!$C$8:$C$57,$D527))</f>
        <v>0</v>
      </c>
      <c r="N527" s="154">
        <f>IF(ISNA(SUMIFS(INDEX('State Landscape Data'!$M$8:$AE$57,0,MATCH(CONCATENATE($J527,N$6),'State Landscape Data'!$M$6:$AE$6,0)),'State Landscape Data'!$B$8:$B$57,$C527,'State Landscape Data'!$C$8:$C$57,$D527)),"-",SUMIFS(INDEX('State Landscape Data'!$M$8:$AE$57,0,MATCH(CONCATENATE($J527,N$6),'State Landscape Data'!$M$6:$AE$6,0)),'State Landscape Data'!$B$8:$B$57,$C527,'State Landscape Data'!$C$8:$C$57,$D527))</f>
        <v>0</v>
      </c>
    </row>
    <row r="528" spans="2:14" x14ac:dyDescent="0.35">
      <c r="B528" s="37" t="s">
        <v>80</v>
      </c>
      <c r="C528" s="38" t="str">
        <f>IF(ISBLANK('State Landscape Data'!$B$65),"-",'State Landscape Data'!$B$65)</f>
        <v>-</v>
      </c>
      <c r="D528" s="38" t="str">
        <f>IF(ISBLANK('State Landscape Data'!$C$65),"-",'State Landscape Data'!$C$65)</f>
        <v>-</v>
      </c>
      <c r="E528" s="38" t="str">
        <f>IF(ISBLANK('State Landscape Data'!$D$65),"-",'State Landscape Data'!$D$65)</f>
        <v>-</v>
      </c>
      <c r="F528" s="38" t="str">
        <f>IF(ISBLANK('State Landscape Data'!$E$65),"-",'State Landscape Data'!$E$65)</f>
        <v>-</v>
      </c>
      <c r="G528" s="38" t="str">
        <f>IF(ISBLANK('State Landscape Data'!$F$65),"-",'State Landscape Data'!$F$65)</f>
        <v>-</v>
      </c>
      <c r="H528" s="253">
        <v>4</v>
      </c>
      <c r="I528" s="253" t="s">
        <v>65</v>
      </c>
      <c r="J528" s="38" t="str">
        <f t="shared" si="57"/>
        <v>4Goal</v>
      </c>
      <c r="K528" s="38" t="str">
        <f>IF(ISBLANK('State Landscape Data'!$K$65),"-",'State Landscape Data'!$K$65)</f>
        <v>-</v>
      </c>
      <c r="L528" s="254" t="str">
        <f>IF(ISNA(SUMIFS(INDEX('State Landscape Data'!$M$8:$AE$57,0,MATCH(CONCATENATE($J528,L$6),'State Landscape Data'!$M$6:$AE$6,0)),'State Landscape Data'!$B$8:$B$57,$C528,'State Landscape Data'!$C$8:$C$57,$D528)),"-",SUMIFS(INDEX('State Landscape Data'!$M$8:$AE$57,0,MATCH(CONCATENATE($J528,L$6),'State Landscape Data'!$M$6:$AE$6,0)),'State Landscape Data'!$B$8:$B$57,$C528,'State Landscape Data'!$C$8:$C$57,$D528))</f>
        <v>-</v>
      </c>
      <c r="M528" s="254" t="str">
        <f>IF(ISNA(SUMIFS(INDEX('State Landscape Data'!$M$8:$AE$57,0,MATCH(CONCATENATE($J528,M$6),'State Landscape Data'!$M$6:$AE$6,0)),'State Landscape Data'!$B$8:$B$57,$C528,'State Landscape Data'!$C$8:$C$57,$D528)),"-",SUMIFS(INDEX('State Landscape Data'!$M$8:$AE$57,0,MATCH(CONCATENATE($J528,M$6),'State Landscape Data'!$M$6:$AE$6,0)),'State Landscape Data'!$B$8:$B$57,$C528,'State Landscape Data'!$C$8:$C$57,$D528))</f>
        <v>-</v>
      </c>
      <c r="N528" s="154">
        <f>IF(ISNA(SUMIFS(INDEX('State Landscape Data'!$M$8:$AE$57,0,MATCH(CONCATENATE($J528,N$6),'State Landscape Data'!$M$6:$AE$6,0)),'State Landscape Data'!$B$8:$B$57,$C528,'State Landscape Data'!$C$8:$C$57,$D528)),"-",SUMIFS(INDEX('State Landscape Data'!$M$8:$AE$57,0,MATCH(CONCATENATE($J528,N$6),'State Landscape Data'!$M$6:$AE$6,0)),'State Landscape Data'!$B$8:$B$57,$C528,'State Landscape Data'!$C$8:$C$57,$D528))</f>
        <v>0</v>
      </c>
    </row>
    <row r="529" spans="2:14" x14ac:dyDescent="0.35">
      <c r="B529" s="37" t="s">
        <v>80</v>
      </c>
      <c r="C529" s="38" t="str">
        <f>IF(ISBLANK('State Landscape Data'!$B$66),"-",'State Landscape Data'!$B$66)</f>
        <v>-</v>
      </c>
      <c r="D529" s="38" t="str">
        <f>IF(ISBLANK('State Landscape Data'!$C$66),"-",'State Landscape Data'!$C$66)</f>
        <v>-</v>
      </c>
      <c r="E529" s="38" t="str">
        <f>IF(ISBLANK('State Landscape Data'!$D$66),"-",'State Landscape Data'!$D$66)</f>
        <v>-</v>
      </c>
      <c r="F529" s="38" t="str">
        <f>IF(ISBLANK('State Landscape Data'!$E$66),"-",'State Landscape Data'!$E$66)</f>
        <v>-</v>
      </c>
      <c r="G529" s="38" t="str">
        <f>IF(ISBLANK('State Landscape Data'!$F$66),"-",'State Landscape Data'!$F$66)</f>
        <v>-</v>
      </c>
      <c r="H529" s="253" t="s">
        <v>64</v>
      </c>
      <c r="I529" s="253" t="s">
        <v>64</v>
      </c>
      <c r="J529" s="38" t="str">
        <f t="shared" si="57"/>
        <v>BaselineBaseline</v>
      </c>
      <c r="K529" s="38" t="str">
        <f>IF(ISBLANK('State Landscape Data'!$K$66),"-",'State Landscape Data'!$K$66)</f>
        <v>-</v>
      </c>
      <c r="L529" s="254">
        <f>IF(ISNA(SUMIFS(INDEX('State Landscape Data'!$M$8:$AE$57,0,MATCH(CONCATENATE($J529,L$6),'State Landscape Data'!$M$6:$AE$6,0)),'State Landscape Data'!$B$8:$B$57,$C529,'State Landscape Data'!$C$8:$C$57,$D529)),"-",SUMIFS(INDEX('State Landscape Data'!$M$8:$AE$57,0,MATCH(CONCATENATE($J529,L$6),'State Landscape Data'!$M$6:$AE$6,0)),'State Landscape Data'!$B$8:$B$57,$C529,'State Landscape Data'!$C$8:$C$57,$D529))</f>
        <v>0</v>
      </c>
      <c r="M529" s="254">
        <f>IF(ISNA(SUMIFS(INDEX('State Landscape Data'!$M$8:$AE$57,0,MATCH(CONCATENATE($J529,M$6),'State Landscape Data'!$M$6:$AE$6,0)),'State Landscape Data'!$B$8:$B$57,$C529,'State Landscape Data'!$C$8:$C$57,$D529)),"-",SUMIFS(INDEX('State Landscape Data'!$M$8:$AE$57,0,MATCH(CONCATENATE($J529,M$6),'State Landscape Data'!$M$6:$AE$6,0)),'State Landscape Data'!$B$8:$B$57,$C529,'State Landscape Data'!$C$8:$C$57,$D529))</f>
        <v>0</v>
      </c>
      <c r="N529" s="154">
        <f>IF(ISNA(SUMIFS(INDEX('State Landscape Data'!$M$8:$AE$57,0,MATCH(CONCATENATE($J529,N$6),'State Landscape Data'!$M$6:$AE$6,0)),'State Landscape Data'!$B$8:$B$57,$C529,'State Landscape Data'!$C$8:$C$57,$D529)),"-",SUMIFS(INDEX('State Landscape Data'!$M$8:$AE$57,0,MATCH(CONCATENATE($J529,N$6),'State Landscape Data'!$M$6:$AE$6,0)),'State Landscape Data'!$B$8:$B$57,$C529,'State Landscape Data'!$C$8:$C$57,$D529))</f>
        <v>0</v>
      </c>
    </row>
    <row r="530" spans="2:14" x14ac:dyDescent="0.35">
      <c r="B530" s="37" t="s">
        <v>80</v>
      </c>
      <c r="C530" s="38" t="str">
        <f>IF(ISBLANK('State Landscape Data'!$B$66),"-",'State Landscape Data'!$B$66)</f>
        <v>-</v>
      </c>
      <c r="D530" s="38" t="str">
        <f>IF(ISBLANK('State Landscape Data'!$C$66),"-",'State Landscape Data'!$C$66)</f>
        <v>-</v>
      </c>
      <c r="E530" s="38" t="str">
        <f>IF(ISBLANK('State Landscape Data'!$D$66),"-",'State Landscape Data'!$D$66)</f>
        <v>-</v>
      </c>
      <c r="F530" s="38" t="str">
        <f>IF(ISBLANK('State Landscape Data'!$E$66),"-",'State Landscape Data'!$E$66)</f>
        <v>-</v>
      </c>
      <c r="G530" s="38" t="str">
        <f>IF(ISBLANK('State Landscape Data'!$F$66),"-",'State Landscape Data'!$F$66)</f>
        <v>-</v>
      </c>
      <c r="H530" s="253">
        <v>1</v>
      </c>
      <c r="I530" s="253">
        <v>5</v>
      </c>
      <c r="J530" s="38" t="str">
        <f t="shared" si="57"/>
        <v>15</v>
      </c>
      <c r="K530" s="38" t="str">
        <f>IF(ISBLANK('State Landscape Data'!$K$66),"-",'State Landscape Data'!$K$66)</f>
        <v>-</v>
      </c>
      <c r="L530" s="254">
        <f>IF(ISNA(SUMIFS(INDEX('State Landscape Data'!$M$8:$AE$57,0,MATCH(CONCATENATE($J530,L$6),'State Landscape Data'!$M$6:$AE$6,0)),'State Landscape Data'!$B$8:$B$57,$C530,'State Landscape Data'!$C$8:$C$57,$D530)),"-",SUMIFS(INDEX('State Landscape Data'!$M$8:$AE$57,0,MATCH(CONCATENATE($J530,L$6),'State Landscape Data'!$M$6:$AE$6,0)),'State Landscape Data'!$B$8:$B$57,$C530,'State Landscape Data'!$C$8:$C$57,$D530))</f>
        <v>0</v>
      </c>
      <c r="M530" s="254">
        <f>IF(ISNA(SUMIFS(INDEX('State Landscape Data'!$M$8:$AE$57,0,MATCH(CONCATENATE($J530,M$6),'State Landscape Data'!$M$6:$AE$6,0)),'State Landscape Data'!$B$8:$B$57,$C530,'State Landscape Data'!$C$8:$C$57,$D530)),"-",SUMIFS(INDEX('State Landscape Data'!$M$8:$AE$57,0,MATCH(CONCATENATE($J530,M$6),'State Landscape Data'!$M$6:$AE$6,0)),'State Landscape Data'!$B$8:$B$57,$C530,'State Landscape Data'!$C$8:$C$57,$D530))</f>
        <v>0</v>
      </c>
      <c r="N530" s="154">
        <f>IF(ISNA(SUMIFS(INDEX('State Landscape Data'!$M$8:$AE$57,0,MATCH(CONCATENATE($J530,N$6),'State Landscape Data'!$M$6:$AE$6,0)),'State Landscape Data'!$B$8:$B$57,$C530,'State Landscape Data'!$C$8:$C$57,$D530)),"-",SUMIFS(INDEX('State Landscape Data'!$M$8:$AE$57,0,MATCH(CONCATENATE($J530,N$6),'State Landscape Data'!$M$6:$AE$6,0)),'State Landscape Data'!$B$8:$B$57,$C530,'State Landscape Data'!$C$8:$C$57,$D530))</f>
        <v>0</v>
      </c>
    </row>
    <row r="531" spans="2:14" x14ac:dyDescent="0.35">
      <c r="B531" s="37" t="s">
        <v>80</v>
      </c>
      <c r="C531" s="38" t="str">
        <f>IF(ISBLANK('State Landscape Data'!$B$66),"-",'State Landscape Data'!$B$66)</f>
        <v>-</v>
      </c>
      <c r="D531" s="38" t="str">
        <f>IF(ISBLANK('State Landscape Data'!$C$66),"-",'State Landscape Data'!$C$66)</f>
        <v>-</v>
      </c>
      <c r="E531" s="38" t="str">
        <f>IF(ISBLANK('State Landscape Data'!$D$66),"-",'State Landscape Data'!$D$66)</f>
        <v>-</v>
      </c>
      <c r="F531" s="38" t="str">
        <f>IF(ISBLANK('State Landscape Data'!$E$66),"-",'State Landscape Data'!$E$66)</f>
        <v>-</v>
      </c>
      <c r="G531" s="38" t="str">
        <f>IF(ISBLANK('State Landscape Data'!$F$66),"-",'State Landscape Data'!$F$66)</f>
        <v>-</v>
      </c>
      <c r="H531" s="253">
        <v>1</v>
      </c>
      <c r="I531" s="253" t="s">
        <v>65</v>
      </c>
      <c r="J531" s="38" t="str">
        <f t="shared" si="57"/>
        <v>1Goal</v>
      </c>
      <c r="K531" s="38" t="str">
        <f>IF(ISBLANK('State Landscape Data'!$K$66),"-",'State Landscape Data'!$K$66)</f>
        <v>-</v>
      </c>
      <c r="L531" s="254" t="str">
        <f>IF(ISNA(SUMIFS(INDEX('State Landscape Data'!$M$8:$AE$57,0,MATCH(CONCATENATE($J531,L$6),'State Landscape Data'!$M$6:$AE$6,0)),'State Landscape Data'!$B$8:$B$57,$C531,'State Landscape Data'!$C$8:$C$57,$D531)),"-",SUMIFS(INDEX('State Landscape Data'!$M$8:$AE$57,0,MATCH(CONCATENATE($J531,L$6),'State Landscape Data'!$M$6:$AE$6,0)),'State Landscape Data'!$B$8:$B$57,$C531,'State Landscape Data'!$C$8:$C$57,$D531))</f>
        <v>-</v>
      </c>
      <c r="M531" s="254" t="str">
        <f>IF(ISNA(SUMIFS(INDEX('State Landscape Data'!$M$8:$AE$57,0,MATCH(CONCATENATE($J531,M$6),'State Landscape Data'!$M$6:$AE$6,0)),'State Landscape Data'!$B$8:$B$57,$C531,'State Landscape Data'!$C$8:$C$57,$D531)),"-",SUMIFS(INDEX('State Landscape Data'!$M$8:$AE$57,0,MATCH(CONCATENATE($J531,M$6),'State Landscape Data'!$M$6:$AE$6,0)),'State Landscape Data'!$B$8:$B$57,$C531,'State Landscape Data'!$C$8:$C$57,$D531))</f>
        <v>-</v>
      </c>
      <c r="N531" s="154">
        <f>IF(ISNA(SUMIFS(INDEX('State Landscape Data'!$M$8:$AE$57,0,MATCH(CONCATENATE($J531,N$6),'State Landscape Data'!$M$6:$AE$6,0)),'State Landscape Data'!$B$8:$B$57,$C531,'State Landscape Data'!$C$8:$C$57,$D531)),"-",SUMIFS(INDEX('State Landscape Data'!$M$8:$AE$57,0,MATCH(CONCATENATE($J531,N$6),'State Landscape Data'!$M$6:$AE$6,0)),'State Landscape Data'!$B$8:$B$57,$C531,'State Landscape Data'!$C$8:$C$57,$D531))</f>
        <v>0</v>
      </c>
    </row>
    <row r="532" spans="2:14" x14ac:dyDescent="0.35">
      <c r="B532" s="37" t="s">
        <v>80</v>
      </c>
      <c r="C532" s="38" t="str">
        <f>IF(ISBLANK('State Landscape Data'!$B$66),"-",'State Landscape Data'!$B$66)</f>
        <v>-</v>
      </c>
      <c r="D532" s="38" t="str">
        <f>IF(ISBLANK('State Landscape Data'!$C$66),"-",'State Landscape Data'!$C$66)</f>
        <v>-</v>
      </c>
      <c r="E532" s="38" t="str">
        <f>IF(ISBLANK('State Landscape Data'!$D$66),"-",'State Landscape Data'!$D$66)</f>
        <v>-</v>
      </c>
      <c r="F532" s="38" t="str">
        <f>IF(ISBLANK('State Landscape Data'!$E$66),"-",'State Landscape Data'!$E$66)</f>
        <v>-</v>
      </c>
      <c r="G532" s="38" t="str">
        <f>IF(ISBLANK('State Landscape Data'!$F$66),"-",'State Landscape Data'!$F$66)</f>
        <v>-</v>
      </c>
      <c r="H532" s="253">
        <v>2</v>
      </c>
      <c r="I532" s="253">
        <v>5</v>
      </c>
      <c r="J532" s="38" t="str">
        <f t="shared" si="57"/>
        <v>25</v>
      </c>
      <c r="K532" s="38" t="str">
        <f>IF(ISBLANK('State Landscape Data'!$K$66),"-",'State Landscape Data'!$K$66)</f>
        <v>-</v>
      </c>
      <c r="L532" s="254">
        <f>IF(ISNA(SUMIFS(INDEX('State Landscape Data'!$M$8:$AE$57,0,MATCH(CONCATENATE($J532,L$6),'State Landscape Data'!$M$6:$AE$6,0)),'State Landscape Data'!$B$8:$B$57,$C532,'State Landscape Data'!$C$8:$C$57,$D532)),"-",SUMIFS(INDEX('State Landscape Data'!$M$8:$AE$57,0,MATCH(CONCATENATE($J532,L$6),'State Landscape Data'!$M$6:$AE$6,0)),'State Landscape Data'!$B$8:$B$57,$C532,'State Landscape Data'!$C$8:$C$57,$D532))</f>
        <v>0</v>
      </c>
      <c r="M532" s="254">
        <f>IF(ISNA(SUMIFS(INDEX('State Landscape Data'!$M$8:$AE$57,0,MATCH(CONCATENATE($J532,M$6),'State Landscape Data'!$M$6:$AE$6,0)),'State Landscape Data'!$B$8:$B$57,$C532,'State Landscape Data'!$C$8:$C$57,$D532)),"-",SUMIFS(INDEX('State Landscape Data'!$M$8:$AE$57,0,MATCH(CONCATENATE($J532,M$6),'State Landscape Data'!$M$6:$AE$6,0)),'State Landscape Data'!$B$8:$B$57,$C532,'State Landscape Data'!$C$8:$C$57,$D532))</f>
        <v>0</v>
      </c>
      <c r="N532" s="154">
        <f>IF(ISNA(SUMIFS(INDEX('State Landscape Data'!$M$8:$AE$57,0,MATCH(CONCATENATE($J532,N$6),'State Landscape Data'!$M$6:$AE$6,0)),'State Landscape Data'!$B$8:$B$57,$C532,'State Landscape Data'!$C$8:$C$57,$D532)),"-",SUMIFS(INDEX('State Landscape Data'!$M$8:$AE$57,0,MATCH(CONCATENATE($J532,N$6),'State Landscape Data'!$M$6:$AE$6,0)),'State Landscape Data'!$B$8:$B$57,$C532,'State Landscape Data'!$C$8:$C$57,$D532))</f>
        <v>0</v>
      </c>
    </row>
    <row r="533" spans="2:14" x14ac:dyDescent="0.35">
      <c r="B533" s="37" t="s">
        <v>80</v>
      </c>
      <c r="C533" s="38" t="str">
        <f>IF(ISBLANK('State Landscape Data'!$B$66),"-",'State Landscape Data'!$B$66)</f>
        <v>-</v>
      </c>
      <c r="D533" s="38" t="str">
        <f>IF(ISBLANK('State Landscape Data'!$C$66),"-",'State Landscape Data'!$C$66)</f>
        <v>-</v>
      </c>
      <c r="E533" s="38" t="str">
        <f>IF(ISBLANK('State Landscape Data'!$D$66),"-",'State Landscape Data'!$D$66)</f>
        <v>-</v>
      </c>
      <c r="F533" s="38" t="str">
        <f>IF(ISBLANK('State Landscape Data'!$E$66),"-",'State Landscape Data'!$E$66)</f>
        <v>-</v>
      </c>
      <c r="G533" s="38" t="str">
        <f>IF(ISBLANK('State Landscape Data'!$F$66),"-",'State Landscape Data'!$F$66)</f>
        <v>-</v>
      </c>
      <c r="H533" s="253">
        <v>2</v>
      </c>
      <c r="I533" s="253" t="s">
        <v>65</v>
      </c>
      <c r="J533" s="38" t="str">
        <f t="shared" si="57"/>
        <v>2Goal</v>
      </c>
      <c r="K533" s="38" t="str">
        <f>IF(ISBLANK('State Landscape Data'!$K$66),"-",'State Landscape Data'!$K$66)</f>
        <v>-</v>
      </c>
      <c r="L533" s="254" t="str">
        <f>IF(ISNA(SUMIFS(INDEX('State Landscape Data'!$M$8:$AE$57,0,MATCH(CONCATENATE($J533,L$6),'State Landscape Data'!$M$6:$AE$6,0)),'State Landscape Data'!$B$8:$B$57,$C533,'State Landscape Data'!$C$8:$C$57,$D533)),"-",SUMIFS(INDEX('State Landscape Data'!$M$8:$AE$57,0,MATCH(CONCATENATE($J533,L$6),'State Landscape Data'!$M$6:$AE$6,0)),'State Landscape Data'!$B$8:$B$57,$C533,'State Landscape Data'!$C$8:$C$57,$D533))</f>
        <v>-</v>
      </c>
      <c r="M533" s="254" t="str">
        <f>IF(ISNA(SUMIFS(INDEX('State Landscape Data'!$M$8:$AE$57,0,MATCH(CONCATENATE($J533,M$6),'State Landscape Data'!$M$6:$AE$6,0)),'State Landscape Data'!$B$8:$B$57,$C533,'State Landscape Data'!$C$8:$C$57,$D533)),"-",SUMIFS(INDEX('State Landscape Data'!$M$8:$AE$57,0,MATCH(CONCATENATE($J533,M$6),'State Landscape Data'!$M$6:$AE$6,0)),'State Landscape Data'!$B$8:$B$57,$C533,'State Landscape Data'!$C$8:$C$57,$D533))</f>
        <v>-</v>
      </c>
      <c r="N533" s="154">
        <f>IF(ISNA(SUMIFS(INDEX('State Landscape Data'!$M$8:$AE$57,0,MATCH(CONCATENATE($J533,N$6),'State Landscape Data'!$M$6:$AE$6,0)),'State Landscape Data'!$B$8:$B$57,$C533,'State Landscape Data'!$C$8:$C$57,$D533)),"-",SUMIFS(INDEX('State Landscape Data'!$M$8:$AE$57,0,MATCH(CONCATENATE($J533,N$6),'State Landscape Data'!$M$6:$AE$6,0)),'State Landscape Data'!$B$8:$B$57,$C533,'State Landscape Data'!$C$8:$C$57,$D533))</f>
        <v>0</v>
      </c>
    </row>
    <row r="534" spans="2:14" x14ac:dyDescent="0.35">
      <c r="B534" s="37" t="s">
        <v>80</v>
      </c>
      <c r="C534" s="38" t="str">
        <f>IF(ISBLANK('State Landscape Data'!$B$66),"-",'State Landscape Data'!$B$66)</f>
        <v>-</v>
      </c>
      <c r="D534" s="38" t="str">
        <f>IF(ISBLANK('State Landscape Data'!$C$66),"-",'State Landscape Data'!$C$66)</f>
        <v>-</v>
      </c>
      <c r="E534" s="38" t="str">
        <f>IF(ISBLANK('State Landscape Data'!$D$66),"-",'State Landscape Data'!$D$66)</f>
        <v>-</v>
      </c>
      <c r="F534" s="38" t="str">
        <f>IF(ISBLANK('State Landscape Data'!$E$66),"-",'State Landscape Data'!$E$66)</f>
        <v>-</v>
      </c>
      <c r="G534" s="38" t="str">
        <f>IF(ISBLANK('State Landscape Data'!$F$66),"-",'State Landscape Data'!$F$66)</f>
        <v>-</v>
      </c>
      <c r="H534" s="253">
        <v>3</v>
      </c>
      <c r="I534" s="253">
        <v>5</v>
      </c>
      <c r="J534" s="38" t="str">
        <f t="shared" si="57"/>
        <v>35</v>
      </c>
      <c r="K534" s="38" t="str">
        <f>IF(ISBLANK('State Landscape Data'!$K$66),"-",'State Landscape Data'!$K$66)</f>
        <v>-</v>
      </c>
      <c r="L534" s="254">
        <f>IF(ISNA(SUMIFS(INDEX('State Landscape Data'!$M$8:$AE$57,0,MATCH(CONCATENATE($J534,L$6),'State Landscape Data'!$M$6:$AE$6,0)),'State Landscape Data'!$B$8:$B$57,$C534,'State Landscape Data'!$C$8:$C$57,$D534)),"-",SUMIFS(INDEX('State Landscape Data'!$M$8:$AE$57,0,MATCH(CONCATENATE($J534,L$6),'State Landscape Data'!$M$6:$AE$6,0)),'State Landscape Data'!$B$8:$B$57,$C534,'State Landscape Data'!$C$8:$C$57,$D534))</f>
        <v>0</v>
      </c>
      <c r="M534" s="254">
        <f>IF(ISNA(SUMIFS(INDEX('State Landscape Data'!$M$8:$AE$57,0,MATCH(CONCATENATE($J534,M$6),'State Landscape Data'!$M$6:$AE$6,0)),'State Landscape Data'!$B$8:$B$57,$C534,'State Landscape Data'!$C$8:$C$57,$D534)),"-",SUMIFS(INDEX('State Landscape Data'!$M$8:$AE$57,0,MATCH(CONCATENATE($J534,M$6),'State Landscape Data'!$M$6:$AE$6,0)),'State Landscape Data'!$B$8:$B$57,$C534,'State Landscape Data'!$C$8:$C$57,$D534))</f>
        <v>0</v>
      </c>
      <c r="N534" s="154">
        <f>IF(ISNA(SUMIFS(INDEX('State Landscape Data'!$M$8:$AE$57,0,MATCH(CONCATENATE($J534,N$6),'State Landscape Data'!$M$6:$AE$6,0)),'State Landscape Data'!$B$8:$B$57,$C534,'State Landscape Data'!$C$8:$C$57,$D534)),"-",SUMIFS(INDEX('State Landscape Data'!$M$8:$AE$57,0,MATCH(CONCATENATE($J534,N$6),'State Landscape Data'!$M$6:$AE$6,0)),'State Landscape Data'!$B$8:$B$57,$C534,'State Landscape Data'!$C$8:$C$57,$D534))</f>
        <v>0</v>
      </c>
    </row>
    <row r="535" spans="2:14" x14ac:dyDescent="0.35">
      <c r="B535" s="37" t="s">
        <v>80</v>
      </c>
      <c r="C535" s="38" t="str">
        <f>IF(ISBLANK('State Landscape Data'!$B$66),"-",'State Landscape Data'!$B$66)</f>
        <v>-</v>
      </c>
      <c r="D535" s="38" t="str">
        <f>IF(ISBLANK('State Landscape Data'!$C$66),"-",'State Landscape Data'!$C$66)</f>
        <v>-</v>
      </c>
      <c r="E535" s="38" t="str">
        <f>IF(ISBLANK('State Landscape Data'!$D$66),"-",'State Landscape Data'!$D$66)</f>
        <v>-</v>
      </c>
      <c r="F535" s="38" t="str">
        <f>IF(ISBLANK('State Landscape Data'!$E$66),"-",'State Landscape Data'!$E$66)</f>
        <v>-</v>
      </c>
      <c r="G535" s="38" t="str">
        <f>IF(ISBLANK('State Landscape Data'!$F$66),"-",'State Landscape Data'!$F$66)</f>
        <v>-</v>
      </c>
      <c r="H535" s="253">
        <v>3</v>
      </c>
      <c r="I535" s="253" t="s">
        <v>65</v>
      </c>
      <c r="J535" s="38" t="str">
        <f t="shared" si="57"/>
        <v>3Goal</v>
      </c>
      <c r="K535" s="38" t="str">
        <f>IF(ISBLANK('State Landscape Data'!$K$66),"-",'State Landscape Data'!$K$66)</f>
        <v>-</v>
      </c>
      <c r="L535" s="254" t="str">
        <f>IF(ISNA(SUMIFS(INDEX('State Landscape Data'!$M$8:$AE$57,0,MATCH(CONCATENATE($J535,L$6),'State Landscape Data'!$M$6:$AE$6,0)),'State Landscape Data'!$B$8:$B$57,$C535,'State Landscape Data'!$C$8:$C$57,$D535)),"-",SUMIFS(INDEX('State Landscape Data'!$M$8:$AE$57,0,MATCH(CONCATENATE($J535,L$6),'State Landscape Data'!$M$6:$AE$6,0)),'State Landscape Data'!$B$8:$B$57,$C535,'State Landscape Data'!$C$8:$C$57,$D535))</f>
        <v>-</v>
      </c>
      <c r="M535" s="254" t="str">
        <f>IF(ISNA(SUMIFS(INDEX('State Landscape Data'!$M$8:$AE$57,0,MATCH(CONCATENATE($J535,M$6),'State Landscape Data'!$M$6:$AE$6,0)),'State Landscape Data'!$B$8:$B$57,$C535,'State Landscape Data'!$C$8:$C$57,$D535)),"-",SUMIFS(INDEX('State Landscape Data'!$M$8:$AE$57,0,MATCH(CONCATENATE($J535,M$6),'State Landscape Data'!$M$6:$AE$6,0)),'State Landscape Data'!$B$8:$B$57,$C535,'State Landscape Data'!$C$8:$C$57,$D535))</f>
        <v>-</v>
      </c>
      <c r="N535" s="154">
        <f>IF(ISNA(SUMIFS(INDEX('State Landscape Data'!$M$8:$AE$57,0,MATCH(CONCATENATE($J535,N$6),'State Landscape Data'!$M$6:$AE$6,0)),'State Landscape Data'!$B$8:$B$57,$C535,'State Landscape Data'!$C$8:$C$57,$D535)),"-",SUMIFS(INDEX('State Landscape Data'!$M$8:$AE$57,0,MATCH(CONCATENATE($J535,N$6),'State Landscape Data'!$M$6:$AE$6,0)),'State Landscape Data'!$B$8:$B$57,$C535,'State Landscape Data'!$C$8:$C$57,$D535))</f>
        <v>0</v>
      </c>
    </row>
    <row r="536" spans="2:14" x14ac:dyDescent="0.35">
      <c r="B536" s="37" t="s">
        <v>80</v>
      </c>
      <c r="C536" s="38" t="str">
        <f>IF(ISBLANK('State Landscape Data'!$B$66),"-",'State Landscape Data'!$B$66)</f>
        <v>-</v>
      </c>
      <c r="D536" s="38" t="str">
        <f>IF(ISBLANK('State Landscape Data'!$C$66),"-",'State Landscape Data'!$C$66)</f>
        <v>-</v>
      </c>
      <c r="E536" s="38" t="str">
        <f>IF(ISBLANK('State Landscape Data'!$D$66),"-",'State Landscape Data'!$D$66)</f>
        <v>-</v>
      </c>
      <c r="F536" s="38" t="str">
        <f>IF(ISBLANK('State Landscape Data'!$E$66),"-",'State Landscape Data'!$E$66)</f>
        <v>-</v>
      </c>
      <c r="G536" s="38" t="str">
        <f>IF(ISBLANK('State Landscape Data'!$F$66),"-",'State Landscape Data'!$F$66)</f>
        <v>-</v>
      </c>
      <c r="H536" s="253">
        <v>4</v>
      </c>
      <c r="I536" s="253">
        <v>5</v>
      </c>
      <c r="J536" s="38" t="str">
        <f t="shared" si="57"/>
        <v>45</v>
      </c>
      <c r="K536" s="38" t="str">
        <f>IF(ISBLANK('State Landscape Data'!$K$66),"-",'State Landscape Data'!$K$66)</f>
        <v>-</v>
      </c>
      <c r="L536" s="254">
        <f>IF(ISNA(SUMIFS(INDEX('State Landscape Data'!$M$8:$AE$57,0,MATCH(CONCATENATE($J536,L$6),'State Landscape Data'!$M$6:$AE$6,0)),'State Landscape Data'!$B$8:$B$57,$C536,'State Landscape Data'!$C$8:$C$57,$D536)),"-",SUMIFS(INDEX('State Landscape Data'!$M$8:$AE$57,0,MATCH(CONCATENATE($J536,L$6),'State Landscape Data'!$M$6:$AE$6,0)),'State Landscape Data'!$B$8:$B$57,$C536,'State Landscape Data'!$C$8:$C$57,$D536))</f>
        <v>0</v>
      </c>
      <c r="M536" s="254">
        <f>IF(ISNA(SUMIFS(INDEX('State Landscape Data'!$M$8:$AE$57,0,MATCH(CONCATENATE($J536,M$6),'State Landscape Data'!$M$6:$AE$6,0)),'State Landscape Data'!$B$8:$B$57,$C536,'State Landscape Data'!$C$8:$C$57,$D536)),"-",SUMIFS(INDEX('State Landscape Data'!$M$8:$AE$57,0,MATCH(CONCATENATE($J536,M$6),'State Landscape Data'!$M$6:$AE$6,0)),'State Landscape Data'!$B$8:$B$57,$C536,'State Landscape Data'!$C$8:$C$57,$D536))</f>
        <v>0</v>
      </c>
      <c r="N536" s="154">
        <f>IF(ISNA(SUMIFS(INDEX('State Landscape Data'!$M$8:$AE$57,0,MATCH(CONCATENATE($J536,N$6),'State Landscape Data'!$M$6:$AE$6,0)),'State Landscape Data'!$B$8:$B$57,$C536,'State Landscape Data'!$C$8:$C$57,$D536)),"-",SUMIFS(INDEX('State Landscape Data'!$M$8:$AE$57,0,MATCH(CONCATENATE($J536,N$6),'State Landscape Data'!$M$6:$AE$6,0)),'State Landscape Data'!$B$8:$B$57,$C536,'State Landscape Data'!$C$8:$C$57,$D536))</f>
        <v>0</v>
      </c>
    </row>
    <row r="537" spans="2:14" x14ac:dyDescent="0.35">
      <c r="B537" s="37" t="s">
        <v>80</v>
      </c>
      <c r="C537" s="38" t="str">
        <f>IF(ISBLANK('State Landscape Data'!$B$66),"-",'State Landscape Data'!$B$66)</f>
        <v>-</v>
      </c>
      <c r="D537" s="38" t="str">
        <f>IF(ISBLANK('State Landscape Data'!$C$66),"-",'State Landscape Data'!$C$66)</f>
        <v>-</v>
      </c>
      <c r="E537" s="38" t="str">
        <f>IF(ISBLANK('State Landscape Data'!$D$66),"-",'State Landscape Data'!$D$66)</f>
        <v>-</v>
      </c>
      <c r="F537" s="38" t="str">
        <f>IF(ISBLANK('State Landscape Data'!$E$66),"-",'State Landscape Data'!$E$66)</f>
        <v>-</v>
      </c>
      <c r="G537" s="38" t="str">
        <f>IF(ISBLANK('State Landscape Data'!$F$66),"-",'State Landscape Data'!$F$66)</f>
        <v>-</v>
      </c>
      <c r="H537" s="253">
        <v>4</v>
      </c>
      <c r="I537" s="253" t="s">
        <v>65</v>
      </c>
      <c r="J537" s="38" t="str">
        <f t="shared" si="57"/>
        <v>4Goal</v>
      </c>
      <c r="K537" s="38" t="str">
        <f>IF(ISBLANK('State Landscape Data'!$K$66),"-",'State Landscape Data'!$K$66)</f>
        <v>-</v>
      </c>
      <c r="L537" s="254" t="str">
        <f>IF(ISNA(SUMIFS(INDEX('State Landscape Data'!$M$8:$AE$57,0,MATCH(CONCATENATE($J537,L$6),'State Landscape Data'!$M$6:$AE$6,0)),'State Landscape Data'!$B$8:$B$57,$C537,'State Landscape Data'!$C$8:$C$57,$D537)),"-",SUMIFS(INDEX('State Landscape Data'!$M$8:$AE$57,0,MATCH(CONCATENATE($J537,L$6),'State Landscape Data'!$M$6:$AE$6,0)),'State Landscape Data'!$B$8:$B$57,$C537,'State Landscape Data'!$C$8:$C$57,$D537))</f>
        <v>-</v>
      </c>
      <c r="M537" s="254" t="str">
        <f>IF(ISNA(SUMIFS(INDEX('State Landscape Data'!$M$8:$AE$57,0,MATCH(CONCATENATE($J537,M$6),'State Landscape Data'!$M$6:$AE$6,0)),'State Landscape Data'!$B$8:$B$57,$C537,'State Landscape Data'!$C$8:$C$57,$D537)),"-",SUMIFS(INDEX('State Landscape Data'!$M$8:$AE$57,0,MATCH(CONCATENATE($J537,M$6),'State Landscape Data'!$M$6:$AE$6,0)),'State Landscape Data'!$B$8:$B$57,$C537,'State Landscape Data'!$C$8:$C$57,$D537))</f>
        <v>-</v>
      </c>
      <c r="N537" s="154">
        <f>IF(ISNA(SUMIFS(INDEX('State Landscape Data'!$M$8:$AE$57,0,MATCH(CONCATENATE($J537,N$6),'State Landscape Data'!$M$6:$AE$6,0)),'State Landscape Data'!$B$8:$B$57,$C537,'State Landscape Data'!$C$8:$C$57,$D537)),"-",SUMIFS(INDEX('State Landscape Data'!$M$8:$AE$57,0,MATCH(CONCATENATE($J537,N$6),'State Landscape Data'!$M$6:$AE$6,0)),'State Landscape Data'!$B$8:$B$57,$C537,'State Landscape Data'!$C$8:$C$57,$D537))</f>
        <v>0</v>
      </c>
    </row>
    <row r="538" spans="2:14" x14ac:dyDescent="0.35">
      <c r="B538" s="37" t="s">
        <v>80</v>
      </c>
      <c r="C538" s="38" t="str">
        <f>IF(ISBLANK('State Landscape Data'!$B$67),"-",'State Landscape Data'!$B$67)</f>
        <v>-</v>
      </c>
      <c r="D538" s="38" t="str">
        <f>IF(ISBLANK('State Landscape Data'!$C$67),"-",'State Landscape Data'!$C$67)</f>
        <v>-</v>
      </c>
      <c r="E538" s="38" t="str">
        <f>IF(ISBLANK('State Landscape Data'!$D$67),"-",'State Landscape Data'!$D$67)</f>
        <v>-</v>
      </c>
      <c r="F538" s="38" t="str">
        <f>IF(ISBLANK('State Landscape Data'!$E$67),"-",'State Landscape Data'!$E$67)</f>
        <v>-</v>
      </c>
      <c r="G538" s="38" t="str">
        <f>IF(ISBLANK('State Landscape Data'!$F$67),"-",'State Landscape Data'!$F$67)</f>
        <v>-</v>
      </c>
      <c r="H538" s="253" t="s">
        <v>64</v>
      </c>
      <c r="I538" s="253" t="s">
        <v>64</v>
      </c>
      <c r="J538" s="38" t="str">
        <f t="shared" si="57"/>
        <v>BaselineBaseline</v>
      </c>
      <c r="K538" s="38" t="str">
        <f>IF(ISBLANK('State Landscape Data'!$K$67),"-",'State Landscape Data'!$K$67)</f>
        <v>-</v>
      </c>
      <c r="L538" s="254">
        <f>IF(ISNA(SUMIFS(INDEX('State Landscape Data'!$M$8:$AE$57,0,MATCH(CONCATENATE($J538,L$6),'State Landscape Data'!$M$6:$AE$6,0)),'State Landscape Data'!$B$8:$B$57,$C538,'State Landscape Data'!$C$8:$C$57,$D538)),"-",SUMIFS(INDEX('State Landscape Data'!$M$8:$AE$57,0,MATCH(CONCATENATE($J538,L$6),'State Landscape Data'!$M$6:$AE$6,0)),'State Landscape Data'!$B$8:$B$57,$C538,'State Landscape Data'!$C$8:$C$57,$D538))</f>
        <v>0</v>
      </c>
      <c r="M538" s="254">
        <f>IF(ISNA(SUMIFS(INDEX('State Landscape Data'!$M$8:$AE$57,0,MATCH(CONCATENATE($J538,M$6),'State Landscape Data'!$M$6:$AE$6,0)),'State Landscape Data'!$B$8:$B$57,$C538,'State Landscape Data'!$C$8:$C$57,$D538)),"-",SUMIFS(INDEX('State Landscape Data'!$M$8:$AE$57,0,MATCH(CONCATENATE($J538,M$6),'State Landscape Data'!$M$6:$AE$6,0)),'State Landscape Data'!$B$8:$B$57,$C538,'State Landscape Data'!$C$8:$C$57,$D538))</f>
        <v>0</v>
      </c>
      <c r="N538" s="154">
        <f>IF(ISNA(SUMIFS(INDEX('State Landscape Data'!$M$8:$AE$57,0,MATCH(CONCATENATE($J538,N$6),'State Landscape Data'!$M$6:$AE$6,0)),'State Landscape Data'!$B$8:$B$57,$C538,'State Landscape Data'!$C$8:$C$57,$D538)),"-",SUMIFS(INDEX('State Landscape Data'!$M$8:$AE$57,0,MATCH(CONCATENATE($J538,N$6),'State Landscape Data'!$M$6:$AE$6,0)),'State Landscape Data'!$B$8:$B$57,$C538,'State Landscape Data'!$C$8:$C$57,$D538))</f>
        <v>0</v>
      </c>
    </row>
    <row r="539" spans="2:14" x14ac:dyDescent="0.35">
      <c r="B539" s="37" t="s">
        <v>80</v>
      </c>
      <c r="C539" s="38" t="str">
        <f>IF(ISBLANK('State Landscape Data'!$B$67),"-",'State Landscape Data'!$B$67)</f>
        <v>-</v>
      </c>
      <c r="D539" s="38" t="str">
        <f>IF(ISBLANK('State Landscape Data'!$C$67),"-",'State Landscape Data'!$C$67)</f>
        <v>-</v>
      </c>
      <c r="E539" s="38" t="str">
        <f>IF(ISBLANK('State Landscape Data'!$D$67),"-",'State Landscape Data'!$D$67)</f>
        <v>-</v>
      </c>
      <c r="F539" s="38" t="str">
        <f>IF(ISBLANK('State Landscape Data'!$E$67),"-",'State Landscape Data'!$E$67)</f>
        <v>-</v>
      </c>
      <c r="G539" s="38" t="str">
        <f>IF(ISBLANK('State Landscape Data'!$F$67),"-",'State Landscape Data'!$F$67)</f>
        <v>-</v>
      </c>
      <c r="H539" s="253">
        <v>1</v>
      </c>
      <c r="I539" s="253">
        <v>5</v>
      </c>
      <c r="J539" s="38" t="str">
        <f t="shared" si="57"/>
        <v>15</v>
      </c>
      <c r="K539" s="38" t="str">
        <f>IF(ISBLANK('State Landscape Data'!$K$67),"-",'State Landscape Data'!$K$67)</f>
        <v>-</v>
      </c>
      <c r="L539" s="254">
        <f>IF(ISNA(SUMIFS(INDEX('State Landscape Data'!$M$8:$AE$57,0,MATCH(CONCATENATE($J539,L$6),'State Landscape Data'!$M$6:$AE$6,0)),'State Landscape Data'!$B$8:$B$57,$C539,'State Landscape Data'!$C$8:$C$57,$D539)),"-",SUMIFS(INDEX('State Landscape Data'!$M$8:$AE$57,0,MATCH(CONCATENATE($J539,L$6),'State Landscape Data'!$M$6:$AE$6,0)),'State Landscape Data'!$B$8:$B$57,$C539,'State Landscape Data'!$C$8:$C$57,$D539))</f>
        <v>0</v>
      </c>
      <c r="M539" s="254">
        <f>IF(ISNA(SUMIFS(INDEX('State Landscape Data'!$M$8:$AE$57,0,MATCH(CONCATENATE($J539,M$6),'State Landscape Data'!$M$6:$AE$6,0)),'State Landscape Data'!$B$8:$B$57,$C539,'State Landscape Data'!$C$8:$C$57,$D539)),"-",SUMIFS(INDEX('State Landscape Data'!$M$8:$AE$57,0,MATCH(CONCATENATE($J539,M$6),'State Landscape Data'!$M$6:$AE$6,0)),'State Landscape Data'!$B$8:$B$57,$C539,'State Landscape Data'!$C$8:$C$57,$D539))</f>
        <v>0</v>
      </c>
      <c r="N539" s="154">
        <f>IF(ISNA(SUMIFS(INDEX('State Landscape Data'!$M$8:$AE$57,0,MATCH(CONCATENATE($J539,N$6),'State Landscape Data'!$M$6:$AE$6,0)),'State Landscape Data'!$B$8:$B$57,$C539,'State Landscape Data'!$C$8:$C$57,$D539)),"-",SUMIFS(INDEX('State Landscape Data'!$M$8:$AE$57,0,MATCH(CONCATENATE($J539,N$6),'State Landscape Data'!$M$6:$AE$6,0)),'State Landscape Data'!$B$8:$B$57,$C539,'State Landscape Data'!$C$8:$C$57,$D539))</f>
        <v>0</v>
      </c>
    </row>
    <row r="540" spans="2:14" x14ac:dyDescent="0.35">
      <c r="B540" s="37" t="s">
        <v>80</v>
      </c>
      <c r="C540" s="38" t="str">
        <f>IF(ISBLANK('State Landscape Data'!$B$67),"-",'State Landscape Data'!$B$67)</f>
        <v>-</v>
      </c>
      <c r="D540" s="38" t="str">
        <f>IF(ISBLANK('State Landscape Data'!$C$67),"-",'State Landscape Data'!$C$67)</f>
        <v>-</v>
      </c>
      <c r="E540" s="38" t="str">
        <f>IF(ISBLANK('State Landscape Data'!$D$67),"-",'State Landscape Data'!$D$67)</f>
        <v>-</v>
      </c>
      <c r="F540" s="38" t="str">
        <f>IF(ISBLANK('State Landscape Data'!$E$67),"-",'State Landscape Data'!$E$67)</f>
        <v>-</v>
      </c>
      <c r="G540" s="38" t="str">
        <f>IF(ISBLANK('State Landscape Data'!$F$67),"-",'State Landscape Data'!$F$67)</f>
        <v>-</v>
      </c>
      <c r="H540" s="253">
        <v>1</v>
      </c>
      <c r="I540" s="253" t="s">
        <v>65</v>
      </c>
      <c r="J540" s="38" t="str">
        <f t="shared" si="57"/>
        <v>1Goal</v>
      </c>
      <c r="K540" s="38" t="str">
        <f>IF(ISBLANK('State Landscape Data'!$K$67),"-",'State Landscape Data'!$K$67)</f>
        <v>-</v>
      </c>
      <c r="L540" s="254" t="str">
        <f>IF(ISNA(SUMIFS(INDEX('State Landscape Data'!$M$8:$AE$57,0,MATCH(CONCATENATE($J540,L$6),'State Landscape Data'!$M$6:$AE$6,0)),'State Landscape Data'!$B$8:$B$57,$C540,'State Landscape Data'!$C$8:$C$57,$D540)),"-",SUMIFS(INDEX('State Landscape Data'!$M$8:$AE$57,0,MATCH(CONCATENATE($J540,L$6),'State Landscape Data'!$M$6:$AE$6,0)),'State Landscape Data'!$B$8:$B$57,$C540,'State Landscape Data'!$C$8:$C$57,$D540))</f>
        <v>-</v>
      </c>
      <c r="M540" s="254" t="str">
        <f>IF(ISNA(SUMIFS(INDEX('State Landscape Data'!$M$8:$AE$57,0,MATCH(CONCATENATE($J540,M$6),'State Landscape Data'!$M$6:$AE$6,0)),'State Landscape Data'!$B$8:$B$57,$C540,'State Landscape Data'!$C$8:$C$57,$D540)),"-",SUMIFS(INDEX('State Landscape Data'!$M$8:$AE$57,0,MATCH(CONCATENATE($J540,M$6),'State Landscape Data'!$M$6:$AE$6,0)),'State Landscape Data'!$B$8:$B$57,$C540,'State Landscape Data'!$C$8:$C$57,$D540))</f>
        <v>-</v>
      </c>
      <c r="N540" s="154">
        <f>IF(ISNA(SUMIFS(INDEX('State Landscape Data'!$M$8:$AE$57,0,MATCH(CONCATENATE($J540,N$6),'State Landscape Data'!$M$6:$AE$6,0)),'State Landscape Data'!$B$8:$B$57,$C540,'State Landscape Data'!$C$8:$C$57,$D540)),"-",SUMIFS(INDEX('State Landscape Data'!$M$8:$AE$57,0,MATCH(CONCATENATE($J540,N$6),'State Landscape Data'!$M$6:$AE$6,0)),'State Landscape Data'!$B$8:$B$57,$C540,'State Landscape Data'!$C$8:$C$57,$D540))</f>
        <v>0</v>
      </c>
    </row>
    <row r="541" spans="2:14" x14ac:dyDescent="0.35">
      <c r="B541" s="37" t="s">
        <v>80</v>
      </c>
      <c r="C541" s="38" t="str">
        <f>IF(ISBLANK('State Landscape Data'!$B$67),"-",'State Landscape Data'!$B$67)</f>
        <v>-</v>
      </c>
      <c r="D541" s="38" t="str">
        <f>IF(ISBLANK('State Landscape Data'!$C$67),"-",'State Landscape Data'!$C$67)</f>
        <v>-</v>
      </c>
      <c r="E541" s="38" t="str">
        <f>IF(ISBLANK('State Landscape Data'!$D$67),"-",'State Landscape Data'!$D$67)</f>
        <v>-</v>
      </c>
      <c r="F541" s="38" t="str">
        <f>IF(ISBLANK('State Landscape Data'!$E$67),"-",'State Landscape Data'!$E$67)</f>
        <v>-</v>
      </c>
      <c r="G541" s="38" t="str">
        <f>IF(ISBLANK('State Landscape Data'!$F$67),"-",'State Landscape Data'!$F$67)</f>
        <v>-</v>
      </c>
      <c r="H541" s="253">
        <v>2</v>
      </c>
      <c r="I541" s="253">
        <v>5</v>
      </c>
      <c r="J541" s="38" t="str">
        <f t="shared" si="57"/>
        <v>25</v>
      </c>
      <c r="K541" s="38" t="str">
        <f>IF(ISBLANK('State Landscape Data'!$K$67),"-",'State Landscape Data'!$K$67)</f>
        <v>-</v>
      </c>
      <c r="L541" s="254">
        <f>IF(ISNA(SUMIFS(INDEX('State Landscape Data'!$M$8:$AE$57,0,MATCH(CONCATENATE($J541,L$6),'State Landscape Data'!$M$6:$AE$6,0)),'State Landscape Data'!$B$8:$B$57,$C541,'State Landscape Data'!$C$8:$C$57,$D541)),"-",SUMIFS(INDEX('State Landscape Data'!$M$8:$AE$57,0,MATCH(CONCATENATE($J541,L$6),'State Landscape Data'!$M$6:$AE$6,0)),'State Landscape Data'!$B$8:$B$57,$C541,'State Landscape Data'!$C$8:$C$57,$D541))</f>
        <v>0</v>
      </c>
      <c r="M541" s="254">
        <f>IF(ISNA(SUMIFS(INDEX('State Landscape Data'!$M$8:$AE$57,0,MATCH(CONCATENATE($J541,M$6),'State Landscape Data'!$M$6:$AE$6,0)),'State Landscape Data'!$B$8:$B$57,$C541,'State Landscape Data'!$C$8:$C$57,$D541)),"-",SUMIFS(INDEX('State Landscape Data'!$M$8:$AE$57,0,MATCH(CONCATENATE($J541,M$6),'State Landscape Data'!$M$6:$AE$6,0)),'State Landscape Data'!$B$8:$B$57,$C541,'State Landscape Data'!$C$8:$C$57,$D541))</f>
        <v>0</v>
      </c>
      <c r="N541" s="154">
        <f>IF(ISNA(SUMIFS(INDEX('State Landscape Data'!$M$8:$AE$57,0,MATCH(CONCATENATE($J541,N$6),'State Landscape Data'!$M$6:$AE$6,0)),'State Landscape Data'!$B$8:$B$57,$C541,'State Landscape Data'!$C$8:$C$57,$D541)),"-",SUMIFS(INDEX('State Landscape Data'!$M$8:$AE$57,0,MATCH(CONCATENATE($J541,N$6),'State Landscape Data'!$M$6:$AE$6,0)),'State Landscape Data'!$B$8:$B$57,$C541,'State Landscape Data'!$C$8:$C$57,$D541))</f>
        <v>0</v>
      </c>
    </row>
    <row r="542" spans="2:14" x14ac:dyDescent="0.35">
      <c r="B542" s="37" t="s">
        <v>80</v>
      </c>
      <c r="C542" s="38" t="str">
        <f>IF(ISBLANK('State Landscape Data'!$B$67),"-",'State Landscape Data'!$B$67)</f>
        <v>-</v>
      </c>
      <c r="D542" s="38" t="str">
        <f>IF(ISBLANK('State Landscape Data'!$C$67),"-",'State Landscape Data'!$C$67)</f>
        <v>-</v>
      </c>
      <c r="E542" s="38" t="str">
        <f>IF(ISBLANK('State Landscape Data'!$D$67),"-",'State Landscape Data'!$D$67)</f>
        <v>-</v>
      </c>
      <c r="F542" s="38" t="str">
        <f>IF(ISBLANK('State Landscape Data'!$E$67),"-",'State Landscape Data'!$E$67)</f>
        <v>-</v>
      </c>
      <c r="G542" s="38" t="str">
        <f>IF(ISBLANK('State Landscape Data'!$F$67),"-",'State Landscape Data'!$F$67)</f>
        <v>-</v>
      </c>
      <c r="H542" s="253">
        <v>2</v>
      </c>
      <c r="I542" s="253" t="s">
        <v>65</v>
      </c>
      <c r="J542" s="38" t="str">
        <f t="shared" si="57"/>
        <v>2Goal</v>
      </c>
      <c r="K542" s="38" t="str">
        <f>IF(ISBLANK('State Landscape Data'!$K$67),"-",'State Landscape Data'!$K$67)</f>
        <v>-</v>
      </c>
      <c r="L542" s="254" t="str">
        <f>IF(ISNA(SUMIFS(INDEX('State Landscape Data'!$M$8:$AE$57,0,MATCH(CONCATENATE($J542,L$6),'State Landscape Data'!$M$6:$AE$6,0)),'State Landscape Data'!$B$8:$B$57,$C542,'State Landscape Data'!$C$8:$C$57,$D542)),"-",SUMIFS(INDEX('State Landscape Data'!$M$8:$AE$57,0,MATCH(CONCATENATE($J542,L$6),'State Landscape Data'!$M$6:$AE$6,0)),'State Landscape Data'!$B$8:$B$57,$C542,'State Landscape Data'!$C$8:$C$57,$D542))</f>
        <v>-</v>
      </c>
      <c r="M542" s="254" t="str">
        <f>IF(ISNA(SUMIFS(INDEX('State Landscape Data'!$M$8:$AE$57,0,MATCH(CONCATENATE($J542,M$6),'State Landscape Data'!$M$6:$AE$6,0)),'State Landscape Data'!$B$8:$B$57,$C542,'State Landscape Data'!$C$8:$C$57,$D542)),"-",SUMIFS(INDEX('State Landscape Data'!$M$8:$AE$57,0,MATCH(CONCATENATE($J542,M$6),'State Landscape Data'!$M$6:$AE$6,0)),'State Landscape Data'!$B$8:$B$57,$C542,'State Landscape Data'!$C$8:$C$57,$D542))</f>
        <v>-</v>
      </c>
      <c r="N542" s="154">
        <f>IF(ISNA(SUMIFS(INDEX('State Landscape Data'!$M$8:$AE$57,0,MATCH(CONCATENATE($J542,N$6),'State Landscape Data'!$M$6:$AE$6,0)),'State Landscape Data'!$B$8:$B$57,$C542,'State Landscape Data'!$C$8:$C$57,$D542)),"-",SUMIFS(INDEX('State Landscape Data'!$M$8:$AE$57,0,MATCH(CONCATENATE($J542,N$6),'State Landscape Data'!$M$6:$AE$6,0)),'State Landscape Data'!$B$8:$B$57,$C542,'State Landscape Data'!$C$8:$C$57,$D542))</f>
        <v>0</v>
      </c>
    </row>
    <row r="543" spans="2:14" x14ac:dyDescent="0.35">
      <c r="B543" s="37" t="s">
        <v>80</v>
      </c>
      <c r="C543" s="38" t="str">
        <f>IF(ISBLANK('State Landscape Data'!$B$67),"-",'State Landscape Data'!$B$67)</f>
        <v>-</v>
      </c>
      <c r="D543" s="38" t="str">
        <f>IF(ISBLANK('State Landscape Data'!$C$67),"-",'State Landscape Data'!$C$67)</f>
        <v>-</v>
      </c>
      <c r="E543" s="38" t="str">
        <f>IF(ISBLANK('State Landscape Data'!$D$67),"-",'State Landscape Data'!$D$67)</f>
        <v>-</v>
      </c>
      <c r="F543" s="38" t="str">
        <f>IF(ISBLANK('State Landscape Data'!$E$67),"-",'State Landscape Data'!$E$67)</f>
        <v>-</v>
      </c>
      <c r="G543" s="38" t="str">
        <f>IF(ISBLANK('State Landscape Data'!$F$67),"-",'State Landscape Data'!$F$67)</f>
        <v>-</v>
      </c>
      <c r="H543" s="253">
        <v>3</v>
      </c>
      <c r="I543" s="253">
        <v>5</v>
      </c>
      <c r="J543" s="38" t="str">
        <f t="shared" si="57"/>
        <v>35</v>
      </c>
      <c r="K543" s="38" t="str">
        <f>IF(ISBLANK('State Landscape Data'!$K$67),"-",'State Landscape Data'!$K$67)</f>
        <v>-</v>
      </c>
      <c r="L543" s="254">
        <f>IF(ISNA(SUMIFS(INDEX('State Landscape Data'!$M$8:$AE$57,0,MATCH(CONCATENATE($J543,L$6),'State Landscape Data'!$M$6:$AE$6,0)),'State Landscape Data'!$B$8:$B$57,$C543,'State Landscape Data'!$C$8:$C$57,$D543)),"-",SUMIFS(INDEX('State Landscape Data'!$M$8:$AE$57,0,MATCH(CONCATENATE($J543,L$6),'State Landscape Data'!$M$6:$AE$6,0)),'State Landscape Data'!$B$8:$B$57,$C543,'State Landscape Data'!$C$8:$C$57,$D543))</f>
        <v>0</v>
      </c>
      <c r="M543" s="254">
        <f>IF(ISNA(SUMIFS(INDEX('State Landscape Data'!$M$8:$AE$57,0,MATCH(CONCATENATE($J543,M$6),'State Landscape Data'!$M$6:$AE$6,0)),'State Landscape Data'!$B$8:$B$57,$C543,'State Landscape Data'!$C$8:$C$57,$D543)),"-",SUMIFS(INDEX('State Landscape Data'!$M$8:$AE$57,0,MATCH(CONCATENATE($J543,M$6),'State Landscape Data'!$M$6:$AE$6,0)),'State Landscape Data'!$B$8:$B$57,$C543,'State Landscape Data'!$C$8:$C$57,$D543))</f>
        <v>0</v>
      </c>
      <c r="N543" s="154">
        <f>IF(ISNA(SUMIFS(INDEX('State Landscape Data'!$M$8:$AE$57,0,MATCH(CONCATENATE($J543,N$6),'State Landscape Data'!$M$6:$AE$6,0)),'State Landscape Data'!$B$8:$B$57,$C543,'State Landscape Data'!$C$8:$C$57,$D543)),"-",SUMIFS(INDEX('State Landscape Data'!$M$8:$AE$57,0,MATCH(CONCATENATE($J543,N$6),'State Landscape Data'!$M$6:$AE$6,0)),'State Landscape Data'!$B$8:$B$57,$C543,'State Landscape Data'!$C$8:$C$57,$D543))</f>
        <v>0</v>
      </c>
    </row>
    <row r="544" spans="2:14" x14ac:dyDescent="0.35">
      <c r="B544" s="37" t="s">
        <v>80</v>
      </c>
      <c r="C544" s="38" t="str">
        <f>IF(ISBLANK('State Landscape Data'!$B$67),"-",'State Landscape Data'!$B$67)</f>
        <v>-</v>
      </c>
      <c r="D544" s="38" t="str">
        <f>IF(ISBLANK('State Landscape Data'!$C$67),"-",'State Landscape Data'!$C$67)</f>
        <v>-</v>
      </c>
      <c r="E544" s="38" t="str">
        <f>IF(ISBLANK('State Landscape Data'!$D$67),"-",'State Landscape Data'!$D$67)</f>
        <v>-</v>
      </c>
      <c r="F544" s="38" t="str">
        <f>IF(ISBLANK('State Landscape Data'!$E$67),"-",'State Landscape Data'!$E$67)</f>
        <v>-</v>
      </c>
      <c r="G544" s="38" t="str">
        <f>IF(ISBLANK('State Landscape Data'!$F$67),"-",'State Landscape Data'!$F$67)</f>
        <v>-</v>
      </c>
      <c r="H544" s="253">
        <v>3</v>
      </c>
      <c r="I544" s="253" t="s">
        <v>65</v>
      </c>
      <c r="J544" s="38" t="str">
        <f t="shared" si="57"/>
        <v>3Goal</v>
      </c>
      <c r="K544" s="38" t="str">
        <f>IF(ISBLANK('State Landscape Data'!$K$67),"-",'State Landscape Data'!$K$67)</f>
        <v>-</v>
      </c>
      <c r="L544" s="254" t="str">
        <f>IF(ISNA(SUMIFS(INDEX('State Landscape Data'!$M$8:$AE$57,0,MATCH(CONCATENATE($J544,L$6),'State Landscape Data'!$M$6:$AE$6,0)),'State Landscape Data'!$B$8:$B$57,$C544,'State Landscape Data'!$C$8:$C$57,$D544)),"-",SUMIFS(INDEX('State Landscape Data'!$M$8:$AE$57,0,MATCH(CONCATENATE($J544,L$6),'State Landscape Data'!$M$6:$AE$6,0)),'State Landscape Data'!$B$8:$B$57,$C544,'State Landscape Data'!$C$8:$C$57,$D544))</f>
        <v>-</v>
      </c>
      <c r="M544" s="254" t="str">
        <f>IF(ISNA(SUMIFS(INDEX('State Landscape Data'!$M$8:$AE$57,0,MATCH(CONCATENATE($J544,M$6),'State Landscape Data'!$M$6:$AE$6,0)),'State Landscape Data'!$B$8:$B$57,$C544,'State Landscape Data'!$C$8:$C$57,$D544)),"-",SUMIFS(INDEX('State Landscape Data'!$M$8:$AE$57,0,MATCH(CONCATENATE($J544,M$6),'State Landscape Data'!$M$6:$AE$6,0)),'State Landscape Data'!$B$8:$B$57,$C544,'State Landscape Data'!$C$8:$C$57,$D544))</f>
        <v>-</v>
      </c>
      <c r="N544" s="154">
        <f>IF(ISNA(SUMIFS(INDEX('State Landscape Data'!$M$8:$AE$57,0,MATCH(CONCATENATE($J544,N$6),'State Landscape Data'!$M$6:$AE$6,0)),'State Landscape Data'!$B$8:$B$57,$C544,'State Landscape Data'!$C$8:$C$57,$D544)),"-",SUMIFS(INDEX('State Landscape Data'!$M$8:$AE$57,0,MATCH(CONCATENATE($J544,N$6),'State Landscape Data'!$M$6:$AE$6,0)),'State Landscape Data'!$B$8:$B$57,$C544,'State Landscape Data'!$C$8:$C$57,$D544))</f>
        <v>0</v>
      </c>
    </row>
    <row r="545" spans="2:14" x14ac:dyDescent="0.35">
      <c r="B545" s="37" t="s">
        <v>80</v>
      </c>
      <c r="C545" s="38" t="str">
        <f>IF(ISBLANK('State Landscape Data'!$B$67),"-",'State Landscape Data'!$B$67)</f>
        <v>-</v>
      </c>
      <c r="D545" s="38" t="str">
        <f>IF(ISBLANK('State Landscape Data'!$C$67),"-",'State Landscape Data'!$C$67)</f>
        <v>-</v>
      </c>
      <c r="E545" s="38" t="str">
        <f>IF(ISBLANK('State Landscape Data'!$D$67),"-",'State Landscape Data'!$D$67)</f>
        <v>-</v>
      </c>
      <c r="F545" s="38" t="str">
        <f>IF(ISBLANK('State Landscape Data'!$E$67),"-",'State Landscape Data'!$E$67)</f>
        <v>-</v>
      </c>
      <c r="G545" s="38" t="str">
        <f>IF(ISBLANK('State Landscape Data'!$F$67),"-",'State Landscape Data'!$F$67)</f>
        <v>-</v>
      </c>
      <c r="H545" s="253">
        <v>4</v>
      </c>
      <c r="I545" s="253">
        <v>5</v>
      </c>
      <c r="J545" s="38" t="str">
        <f t="shared" si="57"/>
        <v>45</v>
      </c>
      <c r="K545" s="38" t="str">
        <f>IF(ISBLANK('State Landscape Data'!$K$67),"-",'State Landscape Data'!$K$67)</f>
        <v>-</v>
      </c>
      <c r="L545" s="254">
        <f>IF(ISNA(SUMIFS(INDEX('State Landscape Data'!$M$8:$AE$57,0,MATCH(CONCATENATE($J545,L$6),'State Landscape Data'!$M$6:$AE$6,0)),'State Landscape Data'!$B$8:$B$57,$C545,'State Landscape Data'!$C$8:$C$57,$D545)),"-",SUMIFS(INDEX('State Landscape Data'!$M$8:$AE$57,0,MATCH(CONCATENATE($J545,L$6),'State Landscape Data'!$M$6:$AE$6,0)),'State Landscape Data'!$B$8:$B$57,$C545,'State Landscape Data'!$C$8:$C$57,$D545))</f>
        <v>0</v>
      </c>
      <c r="M545" s="254">
        <f>IF(ISNA(SUMIFS(INDEX('State Landscape Data'!$M$8:$AE$57,0,MATCH(CONCATENATE($J545,M$6),'State Landscape Data'!$M$6:$AE$6,0)),'State Landscape Data'!$B$8:$B$57,$C545,'State Landscape Data'!$C$8:$C$57,$D545)),"-",SUMIFS(INDEX('State Landscape Data'!$M$8:$AE$57,0,MATCH(CONCATENATE($J545,M$6),'State Landscape Data'!$M$6:$AE$6,0)),'State Landscape Data'!$B$8:$B$57,$C545,'State Landscape Data'!$C$8:$C$57,$D545))</f>
        <v>0</v>
      </c>
      <c r="N545" s="154">
        <f>IF(ISNA(SUMIFS(INDEX('State Landscape Data'!$M$8:$AE$57,0,MATCH(CONCATENATE($J545,N$6),'State Landscape Data'!$M$6:$AE$6,0)),'State Landscape Data'!$B$8:$B$57,$C545,'State Landscape Data'!$C$8:$C$57,$D545)),"-",SUMIFS(INDEX('State Landscape Data'!$M$8:$AE$57,0,MATCH(CONCATENATE($J545,N$6),'State Landscape Data'!$M$6:$AE$6,0)),'State Landscape Data'!$B$8:$B$57,$C545,'State Landscape Data'!$C$8:$C$57,$D545))</f>
        <v>0</v>
      </c>
    </row>
    <row r="546" spans="2:14" x14ac:dyDescent="0.35">
      <c r="B546" s="37" t="s">
        <v>80</v>
      </c>
      <c r="C546" s="38" t="str">
        <f>IF(ISBLANK('State Landscape Data'!$B$67),"-",'State Landscape Data'!$B$67)</f>
        <v>-</v>
      </c>
      <c r="D546" s="38" t="str">
        <f>IF(ISBLANK('State Landscape Data'!$C$67),"-",'State Landscape Data'!$C$67)</f>
        <v>-</v>
      </c>
      <c r="E546" s="38" t="str">
        <f>IF(ISBLANK('State Landscape Data'!$D$67),"-",'State Landscape Data'!$D$67)</f>
        <v>-</v>
      </c>
      <c r="F546" s="38" t="str">
        <f>IF(ISBLANK('State Landscape Data'!$E$67),"-",'State Landscape Data'!$E$67)</f>
        <v>-</v>
      </c>
      <c r="G546" s="38" t="str">
        <f>IF(ISBLANK('State Landscape Data'!$F$67),"-",'State Landscape Data'!$F$67)</f>
        <v>-</v>
      </c>
      <c r="H546" s="253">
        <v>4</v>
      </c>
      <c r="I546" s="253" t="s">
        <v>65</v>
      </c>
      <c r="J546" s="38" t="str">
        <f t="shared" si="57"/>
        <v>4Goal</v>
      </c>
      <c r="K546" s="38" t="str">
        <f>IF(ISBLANK('State Landscape Data'!$K$67),"-",'State Landscape Data'!$K$67)</f>
        <v>-</v>
      </c>
      <c r="L546" s="254" t="str">
        <f>IF(ISNA(SUMIFS(INDEX('State Landscape Data'!$M$8:$AE$57,0,MATCH(CONCATENATE($J546,L$6),'State Landscape Data'!$M$6:$AE$6,0)),'State Landscape Data'!$B$8:$B$57,$C546,'State Landscape Data'!$C$8:$C$57,$D546)),"-",SUMIFS(INDEX('State Landscape Data'!$M$8:$AE$57,0,MATCH(CONCATENATE($J546,L$6),'State Landscape Data'!$M$6:$AE$6,0)),'State Landscape Data'!$B$8:$B$57,$C546,'State Landscape Data'!$C$8:$C$57,$D546))</f>
        <v>-</v>
      </c>
      <c r="M546" s="254" t="str">
        <f>IF(ISNA(SUMIFS(INDEX('State Landscape Data'!$M$8:$AE$57,0,MATCH(CONCATENATE($J546,M$6),'State Landscape Data'!$M$6:$AE$6,0)),'State Landscape Data'!$B$8:$B$57,$C546,'State Landscape Data'!$C$8:$C$57,$D546)),"-",SUMIFS(INDEX('State Landscape Data'!$M$8:$AE$57,0,MATCH(CONCATENATE($J546,M$6),'State Landscape Data'!$M$6:$AE$6,0)),'State Landscape Data'!$B$8:$B$57,$C546,'State Landscape Data'!$C$8:$C$57,$D546))</f>
        <v>-</v>
      </c>
      <c r="N546" s="154">
        <f>IF(ISNA(SUMIFS(INDEX('State Landscape Data'!$M$8:$AE$57,0,MATCH(CONCATENATE($J546,N$6),'State Landscape Data'!$M$6:$AE$6,0)),'State Landscape Data'!$B$8:$B$57,$C546,'State Landscape Data'!$C$8:$C$57,$D546)),"-",SUMIFS(INDEX('State Landscape Data'!$M$8:$AE$57,0,MATCH(CONCATENATE($J546,N$6),'State Landscape Data'!$M$6:$AE$6,0)),'State Landscape Data'!$B$8:$B$57,$C546,'State Landscape Data'!$C$8:$C$57,$D546))</f>
        <v>0</v>
      </c>
    </row>
    <row r="547" spans="2:14" x14ac:dyDescent="0.35">
      <c r="B547" s="37" t="s">
        <v>80</v>
      </c>
      <c r="C547" s="38" t="str">
        <f>IF(ISBLANK('State Landscape Data'!$B$68),"-",'State Landscape Data'!$B$68)</f>
        <v>-</v>
      </c>
      <c r="D547" s="38" t="str">
        <f>IF(ISBLANK('State Landscape Data'!$C$68),"-",'State Landscape Data'!$C$68)</f>
        <v>-</v>
      </c>
      <c r="E547" s="38" t="str">
        <f>IF(ISBLANK('State Landscape Data'!$D$68),"-",'State Landscape Data'!$D$68)</f>
        <v>-</v>
      </c>
      <c r="F547" s="38" t="str">
        <f>IF(ISBLANK('State Landscape Data'!$E$68),"-",'State Landscape Data'!$E$68)</f>
        <v>-</v>
      </c>
      <c r="G547" s="38" t="str">
        <f>IF(ISBLANK('State Landscape Data'!$F$68),"-",'State Landscape Data'!$F$68)</f>
        <v>-</v>
      </c>
      <c r="H547" s="253" t="s">
        <v>64</v>
      </c>
      <c r="I547" s="253" t="s">
        <v>64</v>
      </c>
      <c r="J547" s="38" t="str">
        <f t="shared" si="57"/>
        <v>BaselineBaseline</v>
      </c>
      <c r="K547" s="38" t="str">
        <f>IF(ISBLANK('State Landscape Data'!$K$68),"-",'State Landscape Data'!$K$68)</f>
        <v>-</v>
      </c>
      <c r="L547" s="254">
        <f>IF(ISNA(SUMIFS(INDEX('State Landscape Data'!$M$8:$AE$57,0,MATCH(CONCATENATE($J547,L$6),'State Landscape Data'!$M$6:$AE$6,0)),'State Landscape Data'!$B$8:$B$57,$C547,'State Landscape Data'!$C$8:$C$57,$D547)),"-",SUMIFS(INDEX('State Landscape Data'!$M$8:$AE$57,0,MATCH(CONCATENATE($J547,L$6),'State Landscape Data'!$M$6:$AE$6,0)),'State Landscape Data'!$B$8:$B$57,$C547,'State Landscape Data'!$C$8:$C$57,$D547))</f>
        <v>0</v>
      </c>
      <c r="M547" s="254">
        <f>IF(ISNA(SUMIFS(INDEX('State Landscape Data'!$M$8:$AE$57,0,MATCH(CONCATENATE($J547,M$6),'State Landscape Data'!$M$6:$AE$6,0)),'State Landscape Data'!$B$8:$B$57,$C547,'State Landscape Data'!$C$8:$C$57,$D547)),"-",SUMIFS(INDEX('State Landscape Data'!$M$8:$AE$57,0,MATCH(CONCATENATE($J547,M$6),'State Landscape Data'!$M$6:$AE$6,0)),'State Landscape Data'!$B$8:$B$57,$C547,'State Landscape Data'!$C$8:$C$57,$D547))</f>
        <v>0</v>
      </c>
      <c r="N547" s="154">
        <f>IF(ISNA(SUMIFS(INDEX('State Landscape Data'!$M$8:$AE$57,0,MATCH(CONCATENATE($J547,N$6),'State Landscape Data'!$M$6:$AE$6,0)),'State Landscape Data'!$B$8:$B$57,$C547,'State Landscape Data'!$C$8:$C$57,$D547)),"-",SUMIFS(INDEX('State Landscape Data'!$M$8:$AE$57,0,MATCH(CONCATENATE($J547,N$6),'State Landscape Data'!$M$6:$AE$6,0)),'State Landscape Data'!$B$8:$B$57,$C547,'State Landscape Data'!$C$8:$C$57,$D547))</f>
        <v>0</v>
      </c>
    </row>
    <row r="548" spans="2:14" x14ac:dyDescent="0.35">
      <c r="B548" s="37" t="s">
        <v>80</v>
      </c>
      <c r="C548" s="38" t="str">
        <f>IF(ISBLANK('State Landscape Data'!$B$68),"-",'State Landscape Data'!$B$68)</f>
        <v>-</v>
      </c>
      <c r="D548" s="38" t="str">
        <f>IF(ISBLANK('State Landscape Data'!$C$68),"-",'State Landscape Data'!$C$68)</f>
        <v>-</v>
      </c>
      <c r="E548" s="38" t="str">
        <f>IF(ISBLANK('State Landscape Data'!$D$68),"-",'State Landscape Data'!$D$68)</f>
        <v>-</v>
      </c>
      <c r="F548" s="38" t="str">
        <f>IF(ISBLANK('State Landscape Data'!$E$68),"-",'State Landscape Data'!$E$68)</f>
        <v>-</v>
      </c>
      <c r="G548" s="38" t="str">
        <f>IF(ISBLANK('State Landscape Data'!$F$68),"-",'State Landscape Data'!$F$68)</f>
        <v>-</v>
      </c>
      <c r="H548" s="253">
        <v>1</v>
      </c>
      <c r="I548" s="253">
        <v>5</v>
      </c>
      <c r="J548" s="38" t="str">
        <f t="shared" si="57"/>
        <v>15</v>
      </c>
      <c r="K548" s="38" t="str">
        <f>IF(ISBLANK('State Landscape Data'!$K$68),"-",'State Landscape Data'!$K$68)</f>
        <v>-</v>
      </c>
      <c r="L548" s="254">
        <f>IF(ISNA(SUMIFS(INDEX('State Landscape Data'!$M$8:$AE$57,0,MATCH(CONCATENATE($J548,L$6),'State Landscape Data'!$M$6:$AE$6,0)),'State Landscape Data'!$B$8:$B$57,$C548,'State Landscape Data'!$C$8:$C$57,$D548)),"-",SUMIFS(INDEX('State Landscape Data'!$M$8:$AE$57,0,MATCH(CONCATENATE($J548,L$6),'State Landscape Data'!$M$6:$AE$6,0)),'State Landscape Data'!$B$8:$B$57,$C548,'State Landscape Data'!$C$8:$C$57,$D548))</f>
        <v>0</v>
      </c>
      <c r="M548" s="254">
        <f>IF(ISNA(SUMIFS(INDEX('State Landscape Data'!$M$8:$AE$57,0,MATCH(CONCATENATE($J548,M$6),'State Landscape Data'!$M$6:$AE$6,0)),'State Landscape Data'!$B$8:$B$57,$C548,'State Landscape Data'!$C$8:$C$57,$D548)),"-",SUMIFS(INDEX('State Landscape Data'!$M$8:$AE$57,0,MATCH(CONCATENATE($J548,M$6),'State Landscape Data'!$M$6:$AE$6,0)),'State Landscape Data'!$B$8:$B$57,$C548,'State Landscape Data'!$C$8:$C$57,$D548))</f>
        <v>0</v>
      </c>
      <c r="N548" s="154">
        <f>IF(ISNA(SUMIFS(INDEX('State Landscape Data'!$M$8:$AE$57,0,MATCH(CONCATENATE($J548,N$6),'State Landscape Data'!$M$6:$AE$6,0)),'State Landscape Data'!$B$8:$B$57,$C548,'State Landscape Data'!$C$8:$C$57,$D548)),"-",SUMIFS(INDEX('State Landscape Data'!$M$8:$AE$57,0,MATCH(CONCATENATE($J548,N$6),'State Landscape Data'!$M$6:$AE$6,0)),'State Landscape Data'!$B$8:$B$57,$C548,'State Landscape Data'!$C$8:$C$57,$D548))</f>
        <v>0</v>
      </c>
    </row>
    <row r="549" spans="2:14" x14ac:dyDescent="0.35">
      <c r="B549" s="37" t="s">
        <v>80</v>
      </c>
      <c r="C549" s="38" t="str">
        <f>IF(ISBLANK('State Landscape Data'!$B$68),"-",'State Landscape Data'!$B$68)</f>
        <v>-</v>
      </c>
      <c r="D549" s="38" t="str">
        <f>IF(ISBLANK('State Landscape Data'!$C$68),"-",'State Landscape Data'!$C$68)</f>
        <v>-</v>
      </c>
      <c r="E549" s="38" t="str">
        <f>IF(ISBLANK('State Landscape Data'!$D$68),"-",'State Landscape Data'!$D$68)</f>
        <v>-</v>
      </c>
      <c r="F549" s="38" t="str">
        <f>IF(ISBLANK('State Landscape Data'!$E$68),"-",'State Landscape Data'!$E$68)</f>
        <v>-</v>
      </c>
      <c r="G549" s="38" t="str">
        <f>IF(ISBLANK('State Landscape Data'!$F$68),"-",'State Landscape Data'!$F$68)</f>
        <v>-</v>
      </c>
      <c r="H549" s="253">
        <v>1</v>
      </c>
      <c r="I549" s="253" t="s">
        <v>65</v>
      </c>
      <c r="J549" s="38" t="str">
        <f t="shared" si="57"/>
        <v>1Goal</v>
      </c>
      <c r="K549" s="38" t="str">
        <f>IF(ISBLANK('State Landscape Data'!$K$68),"-",'State Landscape Data'!$K$68)</f>
        <v>-</v>
      </c>
      <c r="L549" s="254" t="str">
        <f>IF(ISNA(SUMIFS(INDEX('State Landscape Data'!$M$8:$AE$57,0,MATCH(CONCATENATE($J549,L$6),'State Landscape Data'!$M$6:$AE$6,0)),'State Landscape Data'!$B$8:$B$57,$C549,'State Landscape Data'!$C$8:$C$57,$D549)),"-",SUMIFS(INDEX('State Landscape Data'!$M$8:$AE$57,0,MATCH(CONCATENATE($J549,L$6),'State Landscape Data'!$M$6:$AE$6,0)),'State Landscape Data'!$B$8:$B$57,$C549,'State Landscape Data'!$C$8:$C$57,$D549))</f>
        <v>-</v>
      </c>
      <c r="M549" s="254" t="str">
        <f>IF(ISNA(SUMIFS(INDEX('State Landscape Data'!$M$8:$AE$57,0,MATCH(CONCATENATE($J549,M$6),'State Landscape Data'!$M$6:$AE$6,0)),'State Landscape Data'!$B$8:$B$57,$C549,'State Landscape Data'!$C$8:$C$57,$D549)),"-",SUMIFS(INDEX('State Landscape Data'!$M$8:$AE$57,0,MATCH(CONCATENATE($J549,M$6),'State Landscape Data'!$M$6:$AE$6,0)),'State Landscape Data'!$B$8:$B$57,$C549,'State Landscape Data'!$C$8:$C$57,$D549))</f>
        <v>-</v>
      </c>
      <c r="N549" s="154">
        <f>IF(ISNA(SUMIFS(INDEX('State Landscape Data'!$M$8:$AE$57,0,MATCH(CONCATENATE($J549,N$6),'State Landscape Data'!$M$6:$AE$6,0)),'State Landscape Data'!$B$8:$B$57,$C549,'State Landscape Data'!$C$8:$C$57,$D549)),"-",SUMIFS(INDEX('State Landscape Data'!$M$8:$AE$57,0,MATCH(CONCATENATE($J549,N$6),'State Landscape Data'!$M$6:$AE$6,0)),'State Landscape Data'!$B$8:$B$57,$C549,'State Landscape Data'!$C$8:$C$57,$D549))</f>
        <v>0</v>
      </c>
    </row>
    <row r="550" spans="2:14" x14ac:dyDescent="0.35">
      <c r="B550" s="37" t="s">
        <v>80</v>
      </c>
      <c r="C550" s="38" t="str">
        <f>IF(ISBLANK('State Landscape Data'!$B$68),"-",'State Landscape Data'!$B$68)</f>
        <v>-</v>
      </c>
      <c r="D550" s="38" t="str">
        <f>IF(ISBLANK('State Landscape Data'!$C$68),"-",'State Landscape Data'!$C$68)</f>
        <v>-</v>
      </c>
      <c r="E550" s="38" t="str">
        <f>IF(ISBLANK('State Landscape Data'!$D$68),"-",'State Landscape Data'!$D$68)</f>
        <v>-</v>
      </c>
      <c r="F550" s="38" t="str">
        <f>IF(ISBLANK('State Landscape Data'!$E$68),"-",'State Landscape Data'!$E$68)</f>
        <v>-</v>
      </c>
      <c r="G550" s="38" t="str">
        <f>IF(ISBLANK('State Landscape Data'!$F$68),"-",'State Landscape Data'!$F$68)</f>
        <v>-</v>
      </c>
      <c r="H550" s="253">
        <v>2</v>
      </c>
      <c r="I550" s="253">
        <v>5</v>
      </c>
      <c r="J550" s="38" t="str">
        <f t="shared" si="57"/>
        <v>25</v>
      </c>
      <c r="K550" s="38" t="str">
        <f>IF(ISBLANK('State Landscape Data'!$K$68),"-",'State Landscape Data'!$K$68)</f>
        <v>-</v>
      </c>
      <c r="L550" s="254">
        <f>IF(ISNA(SUMIFS(INDEX('State Landscape Data'!$M$8:$AE$57,0,MATCH(CONCATENATE($J550,L$6),'State Landscape Data'!$M$6:$AE$6,0)),'State Landscape Data'!$B$8:$B$57,$C550,'State Landscape Data'!$C$8:$C$57,$D550)),"-",SUMIFS(INDEX('State Landscape Data'!$M$8:$AE$57,0,MATCH(CONCATENATE($J550,L$6),'State Landscape Data'!$M$6:$AE$6,0)),'State Landscape Data'!$B$8:$B$57,$C550,'State Landscape Data'!$C$8:$C$57,$D550))</f>
        <v>0</v>
      </c>
      <c r="M550" s="254">
        <f>IF(ISNA(SUMIFS(INDEX('State Landscape Data'!$M$8:$AE$57,0,MATCH(CONCATENATE($J550,M$6),'State Landscape Data'!$M$6:$AE$6,0)),'State Landscape Data'!$B$8:$B$57,$C550,'State Landscape Data'!$C$8:$C$57,$D550)),"-",SUMIFS(INDEX('State Landscape Data'!$M$8:$AE$57,0,MATCH(CONCATENATE($J550,M$6),'State Landscape Data'!$M$6:$AE$6,0)),'State Landscape Data'!$B$8:$B$57,$C550,'State Landscape Data'!$C$8:$C$57,$D550))</f>
        <v>0</v>
      </c>
      <c r="N550" s="154">
        <f>IF(ISNA(SUMIFS(INDEX('State Landscape Data'!$M$8:$AE$57,0,MATCH(CONCATENATE($J550,N$6),'State Landscape Data'!$M$6:$AE$6,0)),'State Landscape Data'!$B$8:$B$57,$C550,'State Landscape Data'!$C$8:$C$57,$D550)),"-",SUMIFS(INDEX('State Landscape Data'!$M$8:$AE$57,0,MATCH(CONCATENATE($J550,N$6),'State Landscape Data'!$M$6:$AE$6,0)),'State Landscape Data'!$B$8:$B$57,$C550,'State Landscape Data'!$C$8:$C$57,$D550))</f>
        <v>0</v>
      </c>
    </row>
    <row r="551" spans="2:14" x14ac:dyDescent="0.35">
      <c r="B551" s="37" t="s">
        <v>80</v>
      </c>
      <c r="C551" s="38" t="str">
        <f>IF(ISBLANK('State Landscape Data'!$B$68),"-",'State Landscape Data'!$B$68)</f>
        <v>-</v>
      </c>
      <c r="D551" s="38" t="str">
        <f>IF(ISBLANK('State Landscape Data'!$C$68),"-",'State Landscape Data'!$C$68)</f>
        <v>-</v>
      </c>
      <c r="E551" s="38" t="str">
        <f>IF(ISBLANK('State Landscape Data'!$D$68),"-",'State Landscape Data'!$D$68)</f>
        <v>-</v>
      </c>
      <c r="F551" s="38" t="str">
        <f>IF(ISBLANK('State Landscape Data'!$E$68),"-",'State Landscape Data'!$E$68)</f>
        <v>-</v>
      </c>
      <c r="G551" s="38" t="str">
        <f>IF(ISBLANK('State Landscape Data'!$F$68),"-",'State Landscape Data'!$F$68)</f>
        <v>-</v>
      </c>
      <c r="H551" s="253">
        <v>2</v>
      </c>
      <c r="I551" s="253" t="s">
        <v>65</v>
      </c>
      <c r="J551" s="38" t="str">
        <f t="shared" si="57"/>
        <v>2Goal</v>
      </c>
      <c r="K551" s="38" t="str">
        <f>IF(ISBLANK('State Landscape Data'!$K$68),"-",'State Landscape Data'!$K$68)</f>
        <v>-</v>
      </c>
      <c r="L551" s="254" t="str">
        <f>IF(ISNA(SUMIFS(INDEX('State Landscape Data'!$M$8:$AE$57,0,MATCH(CONCATENATE($J551,L$6),'State Landscape Data'!$M$6:$AE$6,0)),'State Landscape Data'!$B$8:$B$57,$C551,'State Landscape Data'!$C$8:$C$57,$D551)),"-",SUMIFS(INDEX('State Landscape Data'!$M$8:$AE$57,0,MATCH(CONCATENATE($J551,L$6),'State Landscape Data'!$M$6:$AE$6,0)),'State Landscape Data'!$B$8:$B$57,$C551,'State Landscape Data'!$C$8:$C$57,$D551))</f>
        <v>-</v>
      </c>
      <c r="M551" s="254" t="str">
        <f>IF(ISNA(SUMIFS(INDEX('State Landscape Data'!$M$8:$AE$57,0,MATCH(CONCATENATE($J551,M$6),'State Landscape Data'!$M$6:$AE$6,0)),'State Landscape Data'!$B$8:$B$57,$C551,'State Landscape Data'!$C$8:$C$57,$D551)),"-",SUMIFS(INDEX('State Landscape Data'!$M$8:$AE$57,0,MATCH(CONCATENATE($J551,M$6),'State Landscape Data'!$M$6:$AE$6,0)),'State Landscape Data'!$B$8:$B$57,$C551,'State Landscape Data'!$C$8:$C$57,$D551))</f>
        <v>-</v>
      </c>
      <c r="N551" s="154">
        <f>IF(ISNA(SUMIFS(INDEX('State Landscape Data'!$M$8:$AE$57,0,MATCH(CONCATENATE($J551,N$6),'State Landscape Data'!$M$6:$AE$6,0)),'State Landscape Data'!$B$8:$B$57,$C551,'State Landscape Data'!$C$8:$C$57,$D551)),"-",SUMIFS(INDEX('State Landscape Data'!$M$8:$AE$57,0,MATCH(CONCATENATE($J551,N$6),'State Landscape Data'!$M$6:$AE$6,0)),'State Landscape Data'!$B$8:$B$57,$C551,'State Landscape Data'!$C$8:$C$57,$D551))</f>
        <v>0</v>
      </c>
    </row>
    <row r="552" spans="2:14" x14ac:dyDescent="0.35">
      <c r="B552" s="37" t="s">
        <v>80</v>
      </c>
      <c r="C552" s="38" t="str">
        <f>IF(ISBLANK('State Landscape Data'!$B$68),"-",'State Landscape Data'!$B$68)</f>
        <v>-</v>
      </c>
      <c r="D552" s="38" t="str">
        <f>IF(ISBLANK('State Landscape Data'!$C$68),"-",'State Landscape Data'!$C$68)</f>
        <v>-</v>
      </c>
      <c r="E552" s="38" t="str">
        <f>IF(ISBLANK('State Landscape Data'!$D$68),"-",'State Landscape Data'!$D$68)</f>
        <v>-</v>
      </c>
      <c r="F552" s="38" t="str">
        <f>IF(ISBLANK('State Landscape Data'!$E$68),"-",'State Landscape Data'!$E$68)</f>
        <v>-</v>
      </c>
      <c r="G552" s="38" t="str">
        <f>IF(ISBLANK('State Landscape Data'!$F$68),"-",'State Landscape Data'!$F$68)</f>
        <v>-</v>
      </c>
      <c r="H552" s="253">
        <v>3</v>
      </c>
      <c r="I552" s="253">
        <v>5</v>
      </c>
      <c r="J552" s="38" t="str">
        <f t="shared" si="57"/>
        <v>35</v>
      </c>
      <c r="K552" s="38" t="str">
        <f>IF(ISBLANK('State Landscape Data'!$K$68),"-",'State Landscape Data'!$K$68)</f>
        <v>-</v>
      </c>
      <c r="L552" s="254">
        <f>IF(ISNA(SUMIFS(INDEX('State Landscape Data'!$M$8:$AE$57,0,MATCH(CONCATENATE($J552,L$6),'State Landscape Data'!$M$6:$AE$6,0)),'State Landscape Data'!$B$8:$B$57,$C552,'State Landscape Data'!$C$8:$C$57,$D552)),"-",SUMIFS(INDEX('State Landscape Data'!$M$8:$AE$57,0,MATCH(CONCATENATE($J552,L$6),'State Landscape Data'!$M$6:$AE$6,0)),'State Landscape Data'!$B$8:$B$57,$C552,'State Landscape Data'!$C$8:$C$57,$D552))</f>
        <v>0</v>
      </c>
      <c r="M552" s="254">
        <f>IF(ISNA(SUMIFS(INDEX('State Landscape Data'!$M$8:$AE$57,0,MATCH(CONCATENATE($J552,M$6),'State Landscape Data'!$M$6:$AE$6,0)),'State Landscape Data'!$B$8:$B$57,$C552,'State Landscape Data'!$C$8:$C$57,$D552)),"-",SUMIFS(INDEX('State Landscape Data'!$M$8:$AE$57,0,MATCH(CONCATENATE($J552,M$6),'State Landscape Data'!$M$6:$AE$6,0)),'State Landscape Data'!$B$8:$B$57,$C552,'State Landscape Data'!$C$8:$C$57,$D552))</f>
        <v>0</v>
      </c>
      <c r="N552" s="154">
        <f>IF(ISNA(SUMIFS(INDEX('State Landscape Data'!$M$8:$AE$57,0,MATCH(CONCATENATE($J552,N$6),'State Landscape Data'!$M$6:$AE$6,0)),'State Landscape Data'!$B$8:$B$57,$C552,'State Landscape Data'!$C$8:$C$57,$D552)),"-",SUMIFS(INDEX('State Landscape Data'!$M$8:$AE$57,0,MATCH(CONCATENATE($J552,N$6),'State Landscape Data'!$M$6:$AE$6,0)),'State Landscape Data'!$B$8:$B$57,$C552,'State Landscape Data'!$C$8:$C$57,$D552))</f>
        <v>0</v>
      </c>
    </row>
    <row r="553" spans="2:14" x14ac:dyDescent="0.35">
      <c r="B553" s="37" t="s">
        <v>80</v>
      </c>
      <c r="C553" s="38" t="str">
        <f>IF(ISBLANK('State Landscape Data'!$B$68),"-",'State Landscape Data'!$B$68)</f>
        <v>-</v>
      </c>
      <c r="D553" s="38" t="str">
        <f>IF(ISBLANK('State Landscape Data'!$C$68),"-",'State Landscape Data'!$C$68)</f>
        <v>-</v>
      </c>
      <c r="E553" s="38" t="str">
        <f>IF(ISBLANK('State Landscape Data'!$D$68),"-",'State Landscape Data'!$D$68)</f>
        <v>-</v>
      </c>
      <c r="F553" s="38" t="str">
        <f>IF(ISBLANK('State Landscape Data'!$E$68),"-",'State Landscape Data'!$E$68)</f>
        <v>-</v>
      </c>
      <c r="G553" s="38" t="str">
        <f>IF(ISBLANK('State Landscape Data'!$F$68),"-",'State Landscape Data'!$F$68)</f>
        <v>-</v>
      </c>
      <c r="H553" s="253">
        <v>3</v>
      </c>
      <c r="I553" s="253" t="s">
        <v>65</v>
      </c>
      <c r="J553" s="38" t="str">
        <f t="shared" si="57"/>
        <v>3Goal</v>
      </c>
      <c r="K553" s="38" t="str">
        <f>IF(ISBLANK('State Landscape Data'!$K$68),"-",'State Landscape Data'!$K$68)</f>
        <v>-</v>
      </c>
      <c r="L553" s="254" t="str">
        <f>IF(ISNA(SUMIFS(INDEX('State Landscape Data'!$M$8:$AE$57,0,MATCH(CONCATENATE($J553,L$6),'State Landscape Data'!$M$6:$AE$6,0)),'State Landscape Data'!$B$8:$B$57,$C553,'State Landscape Data'!$C$8:$C$57,$D553)),"-",SUMIFS(INDEX('State Landscape Data'!$M$8:$AE$57,0,MATCH(CONCATENATE($J553,L$6),'State Landscape Data'!$M$6:$AE$6,0)),'State Landscape Data'!$B$8:$B$57,$C553,'State Landscape Data'!$C$8:$C$57,$D553))</f>
        <v>-</v>
      </c>
      <c r="M553" s="254" t="str">
        <f>IF(ISNA(SUMIFS(INDEX('State Landscape Data'!$M$8:$AE$57,0,MATCH(CONCATENATE($J553,M$6),'State Landscape Data'!$M$6:$AE$6,0)),'State Landscape Data'!$B$8:$B$57,$C553,'State Landscape Data'!$C$8:$C$57,$D553)),"-",SUMIFS(INDEX('State Landscape Data'!$M$8:$AE$57,0,MATCH(CONCATENATE($J553,M$6),'State Landscape Data'!$M$6:$AE$6,0)),'State Landscape Data'!$B$8:$B$57,$C553,'State Landscape Data'!$C$8:$C$57,$D553))</f>
        <v>-</v>
      </c>
      <c r="N553" s="154">
        <f>IF(ISNA(SUMIFS(INDEX('State Landscape Data'!$M$8:$AE$57,0,MATCH(CONCATENATE($J553,N$6),'State Landscape Data'!$M$6:$AE$6,0)),'State Landscape Data'!$B$8:$B$57,$C553,'State Landscape Data'!$C$8:$C$57,$D553)),"-",SUMIFS(INDEX('State Landscape Data'!$M$8:$AE$57,0,MATCH(CONCATENATE($J553,N$6),'State Landscape Data'!$M$6:$AE$6,0)),'State Landscape Data'!$B$8:$B$57,$C553,'State Landscape Data'!$C$8:$C$57,$D553))</f>
        <v>0</v>
      </c>
    </row>
    <row r="554" spans="2:14" x14ac:dyDescent="0.35">
      <c r="B554" s="37" t="s">
        <v>80</v>
      </c>
      <c r="C554" s="38" t="str">
        <f>IF(ISBLANK('State Landscape Data'!$B$68),"-",'State Landscape Data'!$B$68)</f>
        <v>-</v>
      </c>
      <c r="D554" s="38" t="str">
        <f>IF(ISBLANK('State Landscape Data'!$C$68),"-",'State Landscape Data'!$C$68)</f>
        <v>-</v>
      </c>
      <c r="E554" s="38" t="str">
        <f>IF(ISBLANK('State Landscape Data'!$D$68),"-",'State Landscape Data'!$D$68)</f>
        <v>-</v>
      </c>
      <c r="F554" s="38" t="str">
        <f>IF(ISBLANK('State Landscape Data'!$E$68),"-",'State Landscape Data'!$E$68)</f>
        <v>-</v>
      </c>
      <c r="G554" s="38" t="str">
        <f>IF(ISBLANK('State Landscape Data'!$F$68),"-",'State Landscape Data'!$F$68)</f>
        <v>-</v>
      </c>
      <c r="H554" s="253">
        <v>4</v>
      </c>
      <c r="I554" s="253">
        <v>5</v>
      </c>
      <c r="J554" s="38" t="str">
        <f t="shared" si="57"/>
        <v>45</v>
      </c>
      <c r="K554" s="38" t="str">
        <f>IF(ISBLANK('State Landscape Data'!$K$68),"-",'State Landscape Data'!$K$68)</f>
        <v>-</v>
      </c>
      <c r="L554" s="254">
        <f>IF(ISNA(SUMIFS(INDEX('State Landscape Data'!$M$8:$AE$57,0,MATCH(CONCATENATE($J554,L$6),'State Landscape Data'!$M$6:$AE$6,0)),'State Landscape Data'!$B$8:$B$57,$C554,'State Landscape Data'!$C$8:$C$57,$D554)),"-",SUMIFS(INDEX('State Landscape Data'!$M$8:$AE$57,0,MATCH(CONCATENATE($J554,L$6),'State Landscape Data'!$M$6:$AE$6,0)),'State Landscape Data'!$B$8:$B$57,$C554,'State Landscape Data'!$C$8:$C$57,$D554))</f>
        <v>0</v>
      </c>
      <c r="M554" s="254">
        <f>IF(ISNA(SUMIFS(INDEX('State Landscape Data'!$M$8:$AE$57,0,MATCH(CONCATENATE($J554,M$6),'State Landscape Data'!$M$6:$AE$6,0)),'State Landscape Data'!$B$8:$B$57,$C554,'State Landscape Data'!$C$8:$C$57,$D554)),"-",SUMIFS(INDEX('State Landscape Data'!$M$8:$AE$57,0,MATCH(CONCATENATE($J554,M$6),'State Landscape Data'!$M$6:$AE$6,0)),'State Landscape Data'!$B$8:$B$57,$C554,'State Landscape Data'!$C$8:$C$57,$D554))</f>
        <v>0</v>
      </c>
      <c r="N554" s="154">
        <f>IF(ISNA(SUMIFS(INDEX('State Landscape Data'!$M$8:$AE$57,0,MATCH(CONCATENATE($J554,N$6),'State Landscape Data'!$M$6:$AE$6,0)),'State Landscape Data'!$B$8:$B$57,$C554,'State Landscape Data'!$C$8:$C$57,$D554)),"-",SUMIFS(INDEX('State Landscape Data'!$M$8:$AE$57,0,MATCH(CONCATENATE($J554,N$6),'State Landscape Data'!$M$6:$AE$6,0)),'State Landscape Data'!$B$8:$B$57,$C554,'State Landscape Data'!$C$8:$C$57,$D554))</f>
        <v>0</v>
      </c>
    </row>
    <row r="555" spans="2:14" x14ac:dyDescent="0.35">
      <c r="B555" s="37" t="s">
        <v>80</v>
      </c>
      <c r="C555" s="38" t="str">
        <f>IF(ISBLANK('State Landscape Data'!$B$68),"-",'State Landscape Data'!$B$68)</f>
        <v>-</v>
      </c>
      <c r="D555" s="38" t="str">
        <f>IF(ISBLANK('State Landscape Data'!$C$68),"-",'State Landscape Data'!$C$68)</f>
        <v>-</v>
      </c>
      <c r="E555" s="38" t="str">
        <f>IF(ISBLANK('State Landscape Data'!$D$68),"-",'State Landscape Data'!$D$68)</f>
        <v>-</v>
      </c>
      <c r="F555" s="38" t="str">
        <f>IF(ISBLANK('State Landscape Data'!$E$68),"-",'State Landscape Data'!$E$68)</f>
        <v>-</v>
      </c>
      <c r="G555" s="38" t="str">
        <f>IF(ISBLANK('State Landscape Data'!$F$68),"-",'State Landscape Data'!$F$68)</f>
        <v>-</v>
      </c>
      <c r="H555" s="253">
        <v>4</v>
      </c>
      <c r="I555" s="253" t="s">
        <v>65</v>
      </c>
      <c r="J555" s="38" t="str">
        <f t="shared" si="57"/>
        <v>4Goal</v>
      </c>
      <c r="K555" s="38" t="str">
        <f>IF(ISBLANK('State Landscape Data'!$K$68),"-",'State Landscape Data'!$K$68)</f>
        <v>-</v>
      </c>
      <c r="L555" s="254" t="str">
        <f>IF(ISNA(SUMIFS(INDEX('State Landscape Data'!$M$8:$AE$57,0,MATCH(CONCATENATE($J555,L$6),'State Landscape Data'!$M$6:$AE$6,0)),'State Landscape Data'!$B$8:$B$57,$C555,'State Landscape Data'!$C$8:$C$57,$D555)),"-",SUMIFS(INDEX('State Landscape Data'!$M$8:$AE$57,0,MATCH(CONCATENATE($J555,L$6),'State Landscape Data'!$M$6:$AE$6,0)),'State Landscape Data'!$B$8:$B$57,$C555,'State Landscape Data'!$C$8:$C$57,$D555))</f>
        <v>-</v>
      </c>
      <c r="M555" s="254" t="str">
        <f>IF(ISNA(SUMIFS(INDEX('State Landscape Data'!$M$8:$AE$57,0,MATCH(CONCATENATE($J555,M$6),'State Landscape Data'!$M$6:$AE$6,0)),'State Landscape Data'!$B$8:$B$57,$C555,'State Landscape Data'!$C$8:$C$57,$D555)),"-",SUMIFS(INDEX('State Landscape Data'!$M$8:$AE$57,0,MATCH(CONCATENATE($J555,M$6),'State Landscape Data'!$M$6:$AE$6,0)),'State Landscape Data'!$B$8:$B$57,$C555,'State Landscape Data'!$C$8:$C$57,$D555))</f>
        <v>-</v>
      </c>
      <c r="N555" s="154">
        <f>IF(ISNA(SUMIFS(INDEX('State Landscape Data'!$M$8:$AE$57,0,MATCH(CONCATENATE($J555,N$6),'State Landscape Data'!$M$6:$AE$6,0)),'State Landscape Data'!$B$8:$B$57,$C555,'State Landscape Data'!$C$8:$C$57,$D555)),"-",SUMIFS(INDEX('State Landscape Data'!$M$8:$AE$57,0,MATCH(CONCATENATE($J555,N$6),'State Landscape Data'!$M$6:$AE$6,0)),'State Landscape Data'!$B$8:$B$57,$C555,'State Landscape Data'!$C$8:$C$57,$D555))</f>
        <v>0</v>
      </c>
    </row>
    <row r="556" spans="2:14" x14ac:dyDescent="0.35">
      <c r="B556" s="37" t="s">
        <v>80</v>
      </c>
      <c r="C556" s="38" t="str">
        <f>IF(ISBLANK('State Landscape Data'!$B$69),"-",'State Landscape Data'!$B$69)</f>
        <v>-</v>
      </c>
      <c r="D556" s="38" t="str">
        <f>IF(ISBLANK('State Landscape Data'!$C$69),"-",'State Landscape Data'!$C$69)</f>
        <v>-</v>
      </c>
      <c r="E556" s="38" t="str">
        <f>IF(ISBLANK('State Landscape Data'!$D$69),"-",'State Landscape Data'!$D$69)</f>
        <v>-</v>
      </c>
      <c r="F556" s="38" t="str">
        <f>IF(ISBLANK('State Landscape Data'!$E$69),"-",'State Landscape Data'!$E$69)</f>
        <v>-</v>
      </c>
      <c r="G556" s="38" t="str">
        <f>IF(ISBLANK('State Landscape Data'!$F$69),"-",'State Landscape Data'!$F$69)</f>
        <v>-</v>
      </c>
      <c r="H556" s="253" t="s">
        <v>64</v>
      </c>
      <c r="I556" s="253" t="s">
        <v>64</v>
      </c>
      <c r="J556" s="38" t="str">
        <f t="shared" si="57"/>
        <v>BaselineBaseline</v>
      </c>
      <c r="K556" s="38" t="str">
        <f>IF(ISBLANK('State Landscape Data'!$K$69),"-",'State Landscape Data'!$K$69)</f>
        <v>-</v>
      </c>
      <c r="L556" s="254">
        <f>IF(ISNA(SUMIFS(INDEX('State Landscape Data'!$M$8:$AE$57,0,MATCH(CONCATENATE($J556,L$6),'State Landscape Data'!$M$6:$AE$6,0)),'State Landscape Data'!$B$8:$B$57,$C556,'State Landscape Data'!$C$8:$C$57,$D556)),"-",SUMIFS(INDEX('State Landscape Data'!$M$8:$AE$57,0,MATCH(CONCATENATE($J556,L$6),'State Landscape Data'!$M$6:$AE$6,0)),'State Landscape Data'!$B$8:$B$57,$C556,'State Landscape Data'!$C$8:$C$57,$D556))</f>
        <v>0</v>
      </c>
      <c r="M556" s="254">
        <f>IF(ISNA(SUMIFS(INDEX('State Landscape Data'!$M$8:$AE$57,0,MATCH(CONCATENATE($J556,M$6),'State Landscape Data'!$M$6:$AE$6,0)),'State Landscape Data'!$B$8:$B$57,$C556,'State Landscape Data'!$C$8:$C$57,$D556)),"-",SUMIFS(INDEX('State Landscape Data'!$M$8:$AE$57,0,MATCH(CONCATENATE($J556,M$6),'State Landscape Data'!$M$6:$AE$6,0)),'State Landscape Data'!$B$8:$B$57,$C556,'State Landscape Data'!$C$8:$C$57,$D556))</f>
        <v>0</v>
      </c>
      <c r="N556" s="154">
        <f>IF(ISNA(SUMIFS(INDEX('State Landscape Data'!$M$8:$AE$57,0,MATCH(CONCATENATE($J556,N$6),'State Landscape Data'!$M$6:$AE$6,0)),'State Landscape Data'!$B$8:$B$57,$C556,'State Landscape Data'!$C$8:$C$57,$D556)),"-",SUMIFS(INDEX('State Landscape Data'!$M$8:$AE$57,0,MATCH(CONCATENATE($J556,N$6),'State Landscape Data'!$M$6:$AE$6,0)),'State Landscape Data'!$B$8:$B$57,$C556,'State Landscape Data'!$C$8:$C$57,$D556))</f>
        <v>0</v>
      </c>
    </row>
    <row r="557" spans="2:14" x14ac:dyDescent="0.35">
      <c r="B557" s="37" t="s">
        <v>80</v>
      </c>
      <c r="C557" s="38" t="str">
        <f>IF(ISBLANK('State Landscape Data'!$B$69),"-",'State Landscape Data'!$B$69)</f>
        <v>-</v>
      </c>
      <c r="D557" s="38" t="str">
        <f>IF(ISBLANK('State Landscape Data'!$C$69),"-",'State Landscape Data'!$C$69)</f>
        <v>-</v>
      </c>
      <c r="E557" s="38" t="str">
        <f>IF(ISBLANK('State Landscape Data'!$D$69),"-",'State Landscape Data'!$D$69)</f>
        <v>-</v>
      </c>
      <c r="F557" s="38" t="str">
        <f>IF(ISBLANK('State Landscape Data'!$E$69),"-",'State Landscape Data'!$E$69)</f>
        <v>-</v>
      </c>
      <c r="G557" s="38" t="str">
        <f>IF(ISBLANK('State Landscape Data'!$F$69),"-",'State Landscape Data'!$F$69)</f>
        <v>-</v>
      </c>
      <c r="H557" s="253">
        <v>1</v>
      </c>
      <c r="I557" s="253">
        <v>5</v>
      </c>
      <c r="J557" s="38" t="str">
        <f t="shared" si="57"/>
        <v>15</v>
      </c>
      <c r="K557" s="38" t="str">
        <f>IF(ISBLANK('State Landscape Data'!$K$69),"-",'State Landscape Data'!$K$69)</f>
        <v>-</v>
      </c>
      <c r="L557" s="254">
        <f>IF(ISNA(SUMIFS(INDEX('State Landscape Data'!$M$8:$AE$57,0,MATCH(CONCATENATE($J557,L$6),'State Landscape Data'!$M$6:$AE$6,0)),'State Landscape Data'!$B$8:$B$57,$C557,'State Landscape Data'!$C$8:$C$57,$D557)),"-",SUMIFS(INDEX('State Landscape Data'!$M$8:$AE$57,0,MATCH(CONCATENATE($J557,L$6),'State Landscape Data'!$M$6:$AE$6,0)),'State Landscape Data'!$B$8:$B$57,$C557,'State Landscape Data'!$C$8:$C$57,$D557))</f>
        <v>0</v>
      </c>
      <c r="M557" s="254">
        <f>IF(ISNA(SUMIFS(INDEX('State Landscape Data'!$M$8:$AE$57,0,MATCH(CONCATENATE($J557,M$6),'State Landscape Data'!$M$6:$AE$6,0)),'State Landscape Data'!$B$8:$B$57,$C557,'State Landscape Data'!$C$8:$C$57,$D557)),"-",SUMIFS(INDEX('State Landscape Data'!$M$8:$AE$57,0,MATCH(CONCATENATE($J557,M$6),'State Landscape Data'!$M$6:$AE$6,0)),'State Landscape Data'!$B$8:$B$57,$C557,'State Landscape Data'!$C$8:$C$57,$D557))</f>
        <v>0</v>
      </c>
      <c r="N557" s="154">
        <f>IF(ISNA(SUMIFS(INDEX('State Landscape Data'!$M$8:$AE$57,0,MATCH(CONCATENATE($J557,N$6),'State Landscape Data'!$M$6:$AE$6,0)),'State Landscape Data'!$B$8:$B$57,$C557,'State Landscape Data'!$C$8:$C$57,$D557)),"-",SUMIFS(INDEX('State Landscape Data'!$M$8:$AE$57,0,MATCH(CONCATENATE($J557,N$6),'State Landscape Data'!$M$6:$AE$6,0)),'State Landscape Data'!$B$8:$B$57,$C557,'State Landscape Data'!$C$8:$C$57,$D557))</f>
        <v>0</v>
      </c>
    </row>
    <row r="558" spans="2:14" x14ac:dyDescent="0.35">
      <c r="B558" s="37" t="s">
        <v>80</v>
      </c>
      <c r="C558" s="38" t="str">
        <f>IF(ISBLANK('State Landscape Data'!$B$69),"-",'State Landscape Data'!$B$69)</f>
        <v>-</v>
      </c>
      <c r="D558" s="38" t="str">
        <f>IF(ISBLANK('State Landscape Data'!$C$69),"-",'State Landscape Data'!$C$69)</f>
        <v>-</v>
      </c>
      <c r="E558" s="38" t="str">
        <f>IF(ISBLANK('State Landscape Data'!$D$69),"-",'State Landscape Data'!$D$69)</f>
        <v>-</v>
      </c>
      <c r="F558" s="38" t="str">
        <f>IF(ISBLANK('State Landscape Data'!$E$69),"-",'State Landscape Data'!$E$69)</f>
        <v>-</v>
      </c>
      <c r="G558" s="38" t="str">
        <f>IF(ISBLANK('State Landscape Data'!$F$69),"-",'State Landscape Data'!$F$69)</f>
        <v>-</v>
      </c>
      <c r="H558" s="253">
        <v>1</v>
      </c>
      <c r="I558" s="253" t="s">
        <v>65</v>
      </c>
      <c r="J558" s="38" t="str">
        <f t="shared" si="57"/>
        <v>1Goal</v>
      </c>
      <c r="K558" s="38" t="str">
        <f>IF(ISBLANK('State Landscape Data'!$K$69),"-",'State Landscape Data'!$K$69)</f>
        <v>-</v>
      </c>
      <c r="L558" s="254" t="str">
        <f>IF(ISNA(SUMIFS(INDEX('State Landscape Data'!$M$8:$AE$57,0,MATCH(CONCATENATE($J558,L$6),'State Landscape Data'!$M$6:$AE$6,0)),'State Landscape Data'!$B$8:$B$57,$C558,'State Landscape Data'!$C$8:$C$57,$D558)),"-",SUMIFS(INDEX('State Landscape Data'!$M$8:$AE$57,0,MATCH(CONCATENATE($J558,L$6),'State Landscape Data'!$M$6:$AE$6,0)),'State Landscape Data'!$B$8:$B$57,$C558,'State Landscape Data'!$C$8:$C$57,$D558))</f>
        <v>-</v>
      </c>
      <c r="M558" s="254" t="str">
        <f>IF(ISNA(SUMIFS(INDEX('State Landscape Data'!$M$8:$AE$57,0,MATCH(CONCATENATE($J558,M$6),'State Landscape Data'!$M$6:$AE$6,0)),'State Landscape Data'!$B$8:$B$57,$C558,'State Landscape Data'!$C$8:$C$57,$D558)),"-",SUMIFS(INDEX('State Landscape Data'!$M$8:$AE$57,0,MATCH(CONCATENATE($J558,M$6),'State Landscape Data'!$M$6:$AE$6,0)),'State Landscape Data'!$B$8:$B$57,$C558,'State Landscape Data'!$C$8:$C$57,$D558))</f>
        <v>-</v>
      </c>
      <c r="N558" s="154">
        <f>IF(ISNA(SUMIFS(INDEX('State Landscape Data'!$M$8:$AE$57,0,MATCH(CONCATENATE($J558,N$6),'State Landscape Data'!$M$6:$AE$6,0)),'State Landscape Data'!$B$8:$B$57,$C558,'State Landscape Data'!$C$8:$C$57,$D558)),"-",SUMIFS(INDEX('State Landscape Data'!$M$8:$AE$57,0,MATCH(CONCATENATE($J558,N$6),'State Landscape Data'!$M$6:$AE$6,0)),'State Landscape Data'!$B$8:$B$57,$C558,'State Landscape Data'!$C$8:$C$57,$D558))</f>
        <v>0</v>
      </c>
    </row>
    <row r="559" spans="2:14" x14ac:dyDescent="0.35">
      <c r="B559" s="37" t="s">
        <v>80</v>
      </c>
      <c r="C559" s="38" t="str">
        <f>IF(ISBLANK('State Landscape Data'!$B$69),"-",'State Landscape Data'!$B$69)</f>
        <v>-</v>
      </c>
      <c r="D559" s="38" t="str">
        <f>IF(ISBLANK('State Landscape Data'!$C$69),"-",'State Landscape Data'!$C$69)</f>
        <v>-</v>
      </c>
      <c r="E559" s="38" t="str">
        <f>IF(ISBLANK('State Landscape Data'!$D$69),"-",'State Landscape Data'!$D$69)</f>
        <v>-</v>
      </c>
      <c r="F559" s="38" t="str">
        <f>IF(ISBLANK('State Landscape Data'!$E$69),"-",'State Landscape Data'!$E$69)</f>
        <v>-</v>
      </c>
      <c r="G559" s="38" t="str">
        <f>IF(ISBLANK('State Landscape Data'!$F$69),"-",'State Landscape Data'!$F$69)</f>
        <v>-</v>
      </c>
      <c r="H559" s="253">
        <v>2</v>
      </c>
      <c r="I559" s="253">
        <v>5</v>
      </c>
      <c r="J559" s="38" t="str">
        <f t="shared" si="57"/>
        <v>25</v>
      </c>
      <c r="K559" s="38" t="str">
        <f>IF(ISBLANK('State Landscape Data'!$K$69),"-",'State Landscape Data'!$K$69)</f>
        <v>-</v>
      </c>
      <c r="L559" s="254">
        <f>IF(ISNA(SUMIFS(INDEX('State Landscape Data'!$M$8:$AE$57,0,MATCH(CONCATENATE($J559,L$6),'State Landscape Data'!$M$6:$AE$6,0)),'State Landscape Data'!$B$8:$B$57,$C559,'State Landscape Data'!$C$8:$C$57,$D559)),"-",SUMIFS(INDEX('State Landscape Data'!$M$8:$AE$57,0,MATCH(CONCATENATE($J559,L$6),'State Landscape Data'!$M$6:$AE$6,0)),'State Landscape Data'!$B$8:$B$57,$C559,'State Landscape Data'!$C$8:$C$57,$D559))</f>
        <v>0</v>
      </c>
      <c r="M559" s="254">
        <f>IF(ISNA(SUMIFS(INDEX('State Landscape Data'!$M$8:$AE$57,0,MATCH(CONCATENATE($J559,M$6),'State Landscape Data'!$M$6:$AE$6,0)),'State Landscape Data'!$B$8:$B$57,$C559,'State Landscape Data'!$C$8:$C$57,$D559)),"-",SUMIFS(INDEX('State Landscape Data'!$M$8:$AE$57,0,MATCH(CONCATENATE($J559,M$6),'State Landscape Data'!$M$6:$AE$6,0)),'State Landscape Data'!$B$8:$B$57,$C559,'State Landscape Data'!$C$8:$C$57,$D559))</f>
        <v>0</v>
      </c>
      <c r="N559" s="154">
        <f>IF(ISNA(SUMIFS(INDEX('State Landscape Data'!$M$8:$AE$57,0,MATCH(CONCATENATE($J559,N$6),'State Landscape Data'!$M$6:$AE$6,0)),'State Landscape Data'!$B$8:$B$57,$C559,'State Landscape Data'!$C$8:$C$57,$D559)),"-",SUMIFS(INDEX('State Landscape Data'!$M$8:$AE$57,0,MATCH(CONCATENATE($J559,N$6),'State Landscape Data'!$M$6:$AE$6,0)),'State Landscape Data'!$B$8:$B$57,$C559,'State Landscape Data'!$C$8:$C$57,$D559))</f>
        <v>0</v>
      </c>
    </row>
    <row r="560" spans="2:14" x14ac:dyDescent="0.35">
      <c r="B560" s="37" t="s">
        <v>80</v>
      </c>
      <c r="C560" s="38" t="str">
        <f>IF(ISBLANK('State Landscape Data'!$B$69),"-",'State Landscape Data'!$B$69)</f>
        <v>-</v>
      </c>
      <c r="D560" s="38" t="str">
        <f>IF(ISBLANK('State Landscape Data'!$C$69),"-",'State Landscape Data'!$C$69)</f>
        <v>-</v>
      </c>
      <c r="E560" s="38" t="str">
        <f>IF(ISBLANK('State Landscape Data'!$D$69),"-",'State Landscape Data'!$D$69)</f>
        <v>-</v>
      </c>
      <c r="F560" s="38" t="str">
        <f>IF(ISBLANK('State Landscape Data'!$E$69),"-",'State Landscape Data'!$E$69)</f>
        <v>-</v>
      </c>
      <c r="G560" s="38" t="str">
        <f>IF(ISBLANK('State Landscape Data'!$F$69),"-",'State Landscape Data'!$F$69)</f>
        <v>-</v>
      </c>
      <c r="H560" s="253">
        <v>2</v>
      </c>
      <c r="I560" s="253" t="s">
        <v>65</v>
      </c>
      <c r="J560" s="38" t="str">
        <f t="shared" si="57"/>
        <v>2Goal</v>
      </c>
      <c r="K560" s="38" t="str">
        <f>IF(ISBLANK('State Landscape Data'!$K$69),"-",'State Landscape Data'!$K$69)</f>
        <v>-</v>
      </c>
      <c r="L560" s="254" t="str">
        <f>IF(ISNA(SUMIFS(INDEX('State Landscape Data'!$M$8:$AE$57,0,MATCH(CONCATENATE($J560,L$6),'State Landscape Data'!$M$6:$AE$6,0)),'State Landscape Data'!$B$8:$B$57,$C560,'State Landscape Data'!$C$8:$C$57,$D560)),"-",SUMIFS(INDEX('State Landscape Data'!$M$8:$AE$57,0,MATCH(CONCATENATE($J560,L$6),'State Landscape Data'!$M$6:$AE$6,0)),'State Landscape Data'!$B$8:$B$57,$C560,'State Landscape Data'!$C$8:$C$57,$D560))</f>
        <v>-</v>
      </c>
      <c r="M560" s="254" t="str">
        <f>IF(ISNA(SUMIFS(INDEX('State Landscape Data'!$M$8:$AE$57,0,MATCH(CONCATENATE($J560,M$6),'State Landscape Data'!$M$6:$AE$6,0)),'State Landscape Data'!$B$8:$B$57,$C560,'State Landscape Data'!$C$8:$C$57,$D560)),"-",SUMIFS(INDEX('State Landscape Data'!$M$8:$AE$57,0,MATCH(CONCATENATE($J560,M$6),'State Landscape Data'!$M$6:$AE$6,0)),'State Landscape Data'!$B$8:$B$57,$C560,'State Landscape Data'!$C$8:$C$57,$D560))</f>
        <v>-</v>
      </c>
      <c r="N560" s="154">
        <f>IF(ISNA(SUMIFS(INDEX('State Landscape Data'!$M$8:$AE$57,0,MATCH(CONCATENATE($J560,N$6),'State Landscape Data'!$M$6:$AE$6,0)),'State Landscape Data'!$B$8:$B$57,$C560,'State Landscape Data'!$C$8:$C$57,$D560)),"-",SUMIFS(INDEX('State Landscape Data'!$M$8:$AE$57,0,MATCH(CONCATENATE($J560,N$6),'State Landscape Data'!$M$6:$AE$6,0)),'State Landscape Data'!$B$8:$B$57,$C560,'State Landscape Data'!$C$8:$C$57,$D560))</f>
        <v>0</v>
      </c>
    </row>
    <row r="561" spans="2:14" x14ac:dyDescent="0.35">
      <c r="B561" s="37" t="s">
        <v>80</v>
      </c>
      <c r="C561" s="38" t="str">
        <f>IF(ISBLANK('State Landscape Data'!$B$69),"-",'State Landscape Data'!$B$69)</f>
        <v>-</v>
      </c>
      <c r="D561" s="38" t="str">
        <f>IF(ISBLANK('State Landscape Data'!$C$69),"-",'State Landscape Data'!$C$69)</f>
        <v>-</v>
      </c>
      <c r="E561" s="38" t="str">
        <f>IF(ISBLANK('State Landscape Data'!$D$69),"-",'State Landscape Data'!$D$69)</f>
        <v>-</v>
      </c>
      <c r="F561" s="38" t="str">
        <f>IF(ISBLANK('State Landscape Data'!$E$69),"-",'State Landscape Data'!$E$69)</f>
        <v>-</v>
      </c>
      <c r="G561" s="38" t="str">
        <f>IF(ISBLANK('State Landscape Data'!$F$69),"-",'State Landscape Data'!$F$69)</f>
        <v>-</v>
      </c>
      <c r="H561" s="253">
        <v>3</v>
      </c>
      <c r="I561" s="253">
        <v>5</v>
      </c>
      <c r="J561" s="38" t="str">
        <f t="shared" si="57"/>
        <v>35</v>
      </c>
      <c r="K561" s="38" t="str">
        <f>IF(ISBLANK('State Landscape Data'!$K$69),"-",'State Landscape Data'!$K$69)</f>
        <v>-</v>
      </c>
      <c r="L561" s="254">
        <f>IF(ISNA(SUMIFS(INDEX('State Landscape Data'!$M$8:$AE$57,0,MATCH(CONCATENATE($J561,L$6),'State Landscape Data'!$M$6:$AE$6,0)),'State Landscape Data'!$B$8:$B$57,$C561,'State Landscape Data'!$C$8:$C$57,$D561)),"-",SUMIFS(INDEX('State Landscape Data'!$M$8:$AE$57,0,MATCH(CONCATENATE($J561,L$6),'State Landscape Data'!$M$6:$AE$6,0)),'State Landscape Data'!$B$8:$B$57,$C561,'State Landscape Data'!$C$8:$C$57,$D561))</f>
        <v>0</v>
      </c>
      <c r="M561" s="254">
        <f>IF(ISNA(SUMIFS(INDEX('State Landscape Data'!$M$8:$AE$57,0,MATCH(CONCATENATE($J561,M$6),'State Landscape Data'!$M$6:$AE$6,0)),'State Landscape Data'!$B$8:$B$57,$C561,'State Landscape Data'!$C$8:$C$57,$D561)),"-",SUMIFS(INDEX('State Landscape Data'!$M$8:$AE$57,0,MATCH(CONCATENATE($J561,M$6),'State Landscape Data'!$M$6:$AE$6,0)),'State Landscape Data'!$B$8:$B$57,$C561,'State Landscape Data'!$C$8:$C$57,$D561))</f>
        <v>0</v>
      </c>
      <c r="N561" s="154">
        <f>IF(ISNA(SUMIFS(INDEX('State Landscape Data'!$M$8:$AE$57,0,MATCH(CONCATENATE($J561,N$6),'State Landscape Data'!$M$6:$AE$6,0)),'State Landscape Data'!$B$8:$B$57,$C561,'State Landscape Data'!$C$8:$C$57,$D561)),"-",SUMIFS(INDEX('State Landscape Data'!$M$8:$AE$57,0,MATCH(CONCATENATE($J561,N$6),'State Landscape Data'!$M$6:$AE$6,0)),'State Landscape Data'!$B$8:$B$57,$C561,'State Landscape Data'!$C$8:$C$57,$D561))</f>
        <v>0</v>
      </c>
    </row>
    <row r="562" spans="2:14" x14ac:dyDescent="0.35">
      <c r="B562" s="37" t="s">
        <v>80</v>
      </c>
      <c r="C562" s="38" t="str">
        <f>IF(ISBLANK('State Landscape Data'!$B$69),"-",'State Landscape Data'!$B$69)</f>
        <v>-</v>
      </c>
      <c r="D562" s="38" t="str">
        <f>IF(ISBLANK('State Landscape Data'!$C$69),"-",'State Landscape Data'!$C$69)</f>
        <v>-</v>
      </c>
      <c r="E562" s="38" t="str">
        <f>IF(ISBLANK('State Landscape Data'!$D$69),"-",'State Landscape Data'!$D$69)</f>
        <v>-</v>
      </c>
      <c r="F562" s="38" t="str">
        <f>IF(ISBLANK('State Landscape Data'!$E$69),"-",'State Landscape Data'!$E$69)</f>
        <v>-</v>
      </c>
      <c r="G562" s="38" t="str">
        <f>IF(ISBLANK('State Landscape Data'!$F$69),"-",'State Landscape Data'!$F$69)</f>
        <v>-</v>
      </c>
      <c r="H562" s="253">
        <v>3</v>
      </c>
      <c r="I562" s="253" t="s">
        <v>65</v>
      </c>
      <c r="J562" s="38" t="str">
        <f t="shared" si="57"/>
        <v>3Goal</v>
      </c>
      <c r="K562" s="38" t="str">
        <f>IF(ISBLANK('State Landscape Data'!$K$69),"-",'State Landscape Data'!$K$69)</f>
        <v>-</v>
      </c>
      <c r="L562" s="254" t="str">
        <f>IF(ISNA(SUMIFS(INDEX('State Landscape Data'!$M$8:$AE$57,0,MATCH(CONCATENATE($J562,L$6),'State Landscape Data'!$M$6:$AE$6,0)),'State Landscape Data'!$B$8:$B$57,$C562,'State Landscape Data'!$C$8:$C$57,$D562)),"-",SUMIFS(INDEX('State Landscape Data'!$M$8:$AE$57,0,MATCH(CONCATENATE($J562,L$6),'State Landscape Data'!$M$6:$AE$6,0)),'State Landscape Data'!$B$8:$B$57,$C562,'State Landscape Data'!$C$8:$C$57,$D562))</f>
        <v>-</v>
      </c>
      <c r="M562" s="254" t="str">
        <f>IF(ISNA(SUMIFS(INDEX('State Landscape Data'!$M$8:$AE$57,0,MATCH(CONCATENATE($J562,M$6),'State Landscape Data'!$M$6:$AE$6,0)),'State Landscape Data'!$B$8:$B$57,$C562,'State Landscape Data'!$C$8:$C$57,$D562)),"-",SUMIFS(INDEX('State Landscape Data'!$M$8:$AE$57,0,MATCH(CONCATENATE($J562,M$6),'State Landscape Data'!$M$6:$AE$6,0)),'State Landscape Data'!$B$8:$B$57,$C562,'State Landscape Data'!$C$8:$C$57,$D562))</f>
        <v>-</v>
      </c>
      <c r="N562" s="154">
        <f>IF(ISNA(SUMIFS(INDEX('State Landscape Data'!$M$8:$AE$57,0,MATCH(CONCATENATE($J562,N$6),'State Landscape Data'!$M$6:$AE$6,0)),'State Landscape Data'!$B$8:$B$57,$C562,'State Landscape Data'!$C$8:$C$57,$D562)),"-",SUMIFS(INDEX('State Landscape Data'!$M$8:$AE$57,0,MATCH(CONCATENATE($J562,N$6),'State Landscape Data'!$M$6:$AE$6,0)),'State Landscape Data'!$B$8:$B$57,$C562,'State Landscape Data'!$C$8:$C$57,$D562))</f>
        <v>0</v>
      </c>
    </row>
    <row r="563" spans="2:14" x14ac:dyDescent="0.35">
      <c r="B563" s="37" t="s">
        <v>80</v>
      </c>
      <c r="C563" s="38" t="str">
        <f>IF(ISBLANK('State Landscape Data'!$B$69),"-",'State Landscape Data'!$B$69)</f>
        <v>-</v>
      </c>
      <c r="D563" s="38" t="str">
        <f>IF(ISBLANK('State Landscape Data'!$C$69),"-",'State Landscape Data'!$C$69)</f>
        <v>-</v>
      </c>
      <c r="E563" s="38" t="str">
        <f>IF(ISBLANK('State Landscape Data'!$D$69),"-",'State Landscape Data'!$D$69)</f>
        <v>-</v>
      </c>
      <c r="F563" s="38" t="str">
        <f>IF(ISBLANK('State Landscape Data'!$E$69),"-",'State Landscape Data'!$E$69)</f>
        <v>-</v>
      </c>
      <c r="G563" s="38" t="str">
        <f>IF(ISBLANK('State Landscape Data'!$F$69),"-",'State Landscape Data'!$F$69)</f>
        <v>-</v>
      </c>
      <c r="H563" s="253">
        <v>4</v>
      </c>
      <c r="I563" s="253">
        <v>5</v>
      </c>
      <c r="J563" s="38" t="str">
        <f t="shared" si="57"/>
        <v>45</v>
      </c>
      <c r="K563" s="38" t="str">
        <f>IF(ISBLANK('State Landscape Data'!$K$69),"-",'State Landscape Data'!$K$69)</f>
        <v>-</v>
      </c>
      <c r="L563" s="254">
        <f>IF(ISNA(SUMIFS(INDEX('State Landscape Data'!$M$8:$AE$57,0,MATCH(CONCATENATE($J563,L$6),'State Landscape Data'!$M$6:$AE$6,0)),'State Landscape Data'!$B$8:$B$57,$C563,'State Landscape Data'!$C$8:$C$57,$D563)),"-",SUMIFS(INDEX('State Landscape Data'!$M$8:$AE$57,0,MATCH(CONCATENATE($J563,L$6),'State Landscape Data'!$M$6:$AE$6,0)),'State Landscape Data'!$B$8:$B$57,$C563,'State Landscape Data'!$C$8:$C$57,$D563))</f>
        <v>0</v>
      </c>
      <c r="M563" s="254">
        <f>IF(ISNA(SUMIFS(INDEX('State Landscape Data'!$M$8:$AE$57,0,MATCH(CONCATENATE($J563,M$6),'State Landscape Data'!$M$6:$AE$6,0)),'State Landscape Data'!$B$8:$B$57,$C563,'State Landscape Data'!$C$8:$C$57,$D563)),"-",SUMIFS(INDEX('State Landscape Data'!$M$8:$AE$57,0,MATCH(CONCATENATE($J563,M$6),'State Landscape Data'!$M$6:$AE$6,0)),'State Landscape Data'!$B$8:$B$57,$C563,'State Landscape Data'!$C$8:$C$57,$D563))</f>
        <v>0</v>
      </c>
      <c r="N563" s="154">
        <f>IF(ISNA(SUMIFS(INDEX('State Landscape Data'!$M$8:$AE$57,0,MATCH(CONCATENATE($J563,N$6),'State Landscape Data'!$M$6:$AE$6,0)),'State Landscape Data'!$B$8:$B$57,$C563,'State Landscape Data'!$C$8:$C$57,$D563)),"-",SUMIFS(INDEX('State Landscape Data'!$M$8:$AE$57,0,MATCH(CONCATENATE($J563,N$6),'State Landscape Data'!$M$6:$AE$6,0)),'State Landscape Data'!$B$8:$B$57,$C563,'State Landscape Data'!$C$8:$C$57,$D563))</f>
        <v>0</v>
      </c>
    </row>
    <row r="564" spans="2:14" x14ac:dyDescent="0.35">
      <c r="B564" s="37" t="s">
        <v>80</v>
      </c>
      <c r="C564" s="38" t="str">
        <f>IF(ISBLANK('State Landscape Data'!$B$69),"-",'State Landscape Data'!$B$69)</f>
        <v>-</v>
      </c>
      <c r="D564" s="38" t="str">
        <f>IF(ISBLANK('State Landscape Data'!$C$69),"-",'State Landscape Data'!$C$69)</f>
        <v>-</v>
      </c>
      <c r="E564" s="38" t="str">
        <f>IF(ISBLANK('State Landscape Data'!$D$69),"-",'State Landscape Data'!$D$69)</f>
        <v>-</v>
      </c>
      <c r="F564" s="38" t="str">
        <f>IF(ISBLANK('State Landscape Data'!$E$69),"-",'State Landscape Data'!$E$69)</f>
        <v>-</v>
      </c>
      <c r="G564" s="38" t="str">
        <f>IF(ISBLANK('State Landscape Data'!$F$69),"-",'State Landscape Data'!$F$69)</f>
        <v>-</v>
      </c>
      <c r="H564" s="253">
        <v>4</v>
      </c>
      <c r="I564" s="253" t="s">
        <v>65</v>
      </c>
      <c r="J564" s="38" t="str">
        <f t="shared" si="57"/>
        <v>4Goal</v>
      </c>
      <c r="K564" s="38" t="str">
        <f>IF(ISBLANK('State Landscape Data'!$K$69),"-",'State Landscape Data'!$K$69)</f>
        <v>-</v>
      </c>
      <c r="L564" s="254" t="str">
        <f>IF(ISNA(SUMIFS(INDEX('State Landscape Data'!$M$8:$AE$57,0,MATCH(CONCATENATE($J564,L$6),'State Landscape Data'!$M$6:$AE$6,0)),'State Landscape Data'!$B$8:$B$57,$C564,'State Landscape Data'!$C$8:$C$57,$D564)),"-",SUMIFS(INDEX('State Landscape Data'!$M$8:$AE$57,0,MATCH(CONCATENATE($J564,L$6),'State Landscape Data'!$M$6:$AE$6,0)),'State Landscape Data'!$B$8:$B$57,$C564,'State Landscape Data'!$C$8:$C$57,$D564))</f>
        <v>-</v>
      </c>
      <c r="M564" s="254" t="str">
        <f>IF(ISNA(SUMIFS(INDEX('State Landscape Data'!$M$8:$AE$57,0,MATCH(CONCATENATE($J564,M$6),'State Landscape Data'!$M$6:$AE$6,0)),'State Landscape Data'!$B$8:$B$57,$C564,'State Landscape Data'!$C$8:$C$57,$D564)),"-",SUMIFS(INDEX('State Landscape Data'!$M$8:$AE$57,0,MATCH(CONCATENATE($J564,M$6),'State Landscape Data'!$M$6:$AE$6,0)),'State Landscape Data'!$B$8:$B$57,$C564,'State Landscape Data'!$C$8:$C$57,$D564))</f>
        <v>-</v>
      </c>
      <c r="N564" s="154">
        <f>IF(ISNA(SUMIFS(INDEX('State Landscape Data'!$M$8:$AE$57,0,MATCH(CONCATENATE($J564,N$6),'State Landscape Data'!$M$6:$AE$6,0)),'State Landscape Data'!$B$8:$B$57,$C564,'State Landscape Data'!$C$8:$C$57,$D564)),"-",SUMIFS(INDEX('State Landscape Data'!$M$8:$AE$57,0,MATCH(CONCATENATE($J564,N$6),'State Landscape Data'!$M$6:$AE$6,0)),'State Landscape Data'!$B$8:$B$57,$C564,'State Landscape Data'!$C$8:$C$57,$D564))</f>
        <v>0</v>
      </c>
    </row>
    <row r="565" spans="2:14" x14ac:dyDescent="0.35">
      <c r="B565" s="37" t="s">
        <v>80</v>
      </c>
      <c r="C565" s="38" t="str">
        <f>IF(ISBLANK('State Landscape Data'!$B$70),"-",'State Landscape Data'!$B$70)</f>
        <v>-</v>
      </c>
      <c r="D565" s="38" t="str">
        <f>IF(ISBLANK('State Landscape Data'!$C$70),"-",'State Landscape Data'!$C$70)</f>
        <v>-</v>
      </c>
      <c r="E565" s="38" t="str">
        <f>IF(ISBLANK('State Landscape Data'!$D$70),"-",'State Landscape Data'!$D$70)</f>
        <v>-</v>
      </c>
      <c r="F565" s="38" t="str">
        <f>IF(ISBLANK('State Landscape Data'!$E$70),"-",'State Landscape Data'!$E$70)</f>
        <v>-</v>
      </c>
      <c r="G565" s="38" t="str">
        <f>IF(ISBLANK('State Landscape Data'!$F$70),"-",'State Landscape Data'!$F$70)</f>
        <v>-</v>
      </c>
      <c r="H565" s="253" t="s">
        <v>64</v>
      </c>
      <c r="I565" s="253" t="s">
        <v>64</v>
      </c>
      <c r="J565" s="38" t="str">
        <f t="shared" si="57"/>
        <v>BaselineBaseline</v>
      </c>
      <c r="K565" s="38" t="str">
        <f>IF(ISBLANK('State Landscape Data'!$K$70),"-",'State Landscape Data'!$K$70)</f>
        <v>-</v>
      </c>
      <c r="L565" s="254">
        <f>IF(ISNA(SUMIFS(INDEX('State Landscape Data'!$M$8:$AE$57,0,MATCH(CONCATENATE($J565,L$6),'State Landscape Data'!$M$6:$AE$6,0)),'State Landscape Data'!$B$8:$B$57,$C565,'State Landscape Data'!$C$8:$C$57,$D565)),"-",SUMIFS(INDEX('State Landscape Data'!$M$8:$AE$57,0,MATCH(CONCATENATE($J565,L$6),'State Landscape Data'!$M$6:$AE$6,0)),'State Landscape Data'!$B$8:$B$57,$C565,'State Landscape Data'!$C$8:$C$57,$D565))</f>
        <v>0</v>
      </c>
      <c r="M565" s="254">
        <f>IF(ISNA(SUMIFS(INDEX('State Landscape Data'!$M$8:$AE$57,0,MATCH(CONCATENATE($J565,M$6),'State Landscape Data'!$M$6:$AE$6,0)),'State Landscape Data'!$B$8:$B$57,$C565,'State Landscape Data'!$C$8:$C$57,$D565)),"-",SUMIFS(INDEX('State Landscape Data'!$M$8:$AE$57,0,MATCH(CONCATENATE($J565,M$6),'State Landscape Data'!$M$6:$AE$6,0)),'State Landscape Data'!$B$8:$B$57,$C565,'State Landscape Data'!$C$8:$C$57,$D565))</f>
        <v>0</v>
      </c>
      <c r="N565" s="154">
        <f>IF(ISNA(SUMIFS(INDEX('State Landscape Data'!$M$8:$AE$57,0,MATCH(CONCATENATE($J565,N$6),'State Landscape Data'!$M$6:$AE$6,0)),'State Landscape Data'!$B$8:$B$57,$C565,'State Landscape Data'!$C$8:$C$57,$D565)),"-",SUMIFS(INDEX('State Landscape Data'!$M$8:$AE$57,0,MATCH(CONCATENATE($J565,N$6),'State Landscape Data'!$M$6:$AE$6,0)),'State Landscape Data'!$B$8:$B$57,$C565,'State Landscape Data'!$C$8:$C$57,$D565))</f>
        <v>0</v>
      </c>
    </row>
    <row r="566" spans="2:14" x14ac:dyDescent="0.35">
      <c r="B566" s="37" t="s">
        <v>80</v>
      </c>
      <c r="C566" s="38" t="str">
        <f>IF(ISBLANK('State Landscape Data'!$B$70),"-",'State Landscape Data'!$B$70)</f>
        <v>-</v>
      </c>
      <c r="D566" s="38" t="str">
        <f>IF(ISBLANK('State Landscape Data'!$C$70),"-",'State Landscape Data'!$C$70)</f>
        <v>-</v>
      </c>
      <c r="E566" s="38" t="str">
        <f>IF(ISBLANK('State Landscape Data'!$D$70),"-",'State Landscape Data'!$D$70)</f>
        <v>-</v>
      </c>
      <c r="F566" s="38" t="str">
        <f>IF(ISBLANK('State Landscape Data'!$E$70),"-",'State Landscape Data'!$E$70)</f>
        <v>-</v>
      </c>
      <c r="G566" s="38" t="str">
        <f>IF(ISBLANK('State Landscape Data'!$F$70),"-",'State Landscape Data'!$F$70)</f>
        <v>-</v>
      </c>
      <c r="H566" s="253">
        <v>1</v>
      </c>
      <c r="I566" s="253">
        <v>5</v>
      </c>
      <c r="J566" s="38" t="str">
        <f t="shared" si="57"/>
        <v>15</v>
      </c>
      <c r="K566" s="38" t="str">
        <f>IF(ISBLANK('State Landscape Data'!$K$70),"-",'State Landscape Data'!$K$70)</f>
        <v>-</v>
      </c>
      <c r="L566" s="254">
        <f>IF(ISNA(SUMIFS(INDEX('State Landscape Data'!$M$8:$AE$57,0,MATCH(CONCATENATE($J566,L$6),'State Landscape Data'!$M$6:$AE$6,0)),'State Landscape Data'!$B$8:$B$57,$C566,'State Landscape Data'!$C$8:$C$57,$D566)),"-",SUMIFS(INDEX('State Landscape Data'!$M$8:$AE$57,0,MATCH(CONCATENATE($J566,L$6),'State Landscape Data'!$M$6:$AE$6,0)),'State Landscape Data'!$B$8:$B$57,$C566,'State Landscape Data'!$C$8:$C$57,$D566))</f>
        <v>0</v>
      </c>
      <c r="M566" s="254">
        <f>IF(ISNA(SUMIFS(INDEX('State Landscape Data'!$M$8:$AE$57,0,MATCH(CONCATENATE($J566,M$6),'State Landscape Data'!$M$6:$AE$6,0)),'State Landscape Data'!$B$8:$B$57,$C566,'State Landscape Data'!$C$8:$C$57,$D566)),"-",SUMIFS(INDEX('State Landscape Data'!$M$8:$AE$57,0,MATCH(CONCATENATE($J566,M$6),'State Landscape Data'!$M$6:$AE$6,0)),'State Landscape Data'!$B$8:$B$57,$C566,'State Landscape Data'!$C$8:$C$57,$D566))</f>
        <v>0</v>
      </c>
      <c r="N566" s="154">
        <f>IF(ISNA(SUMIFS(INDEX('State Landscape Data'!$M$8:$AE$57,0,MATCH(CONCATENATE($J566,N$6),'State Landscape Data'!$M$6:$AE$6,0)),'State Landscape Data'!$B$8:$B$57,$C566,'State Landscape Data'!$C$8:$C$57,$D566)),"-",SUMIFS(INDEX('State Landscape Data'!$M$8:$AE$57,0,MATCH(CONCATENATE($J566,N$6),'State Landscape Data'!$M$6:$AE$6,0)),'State Landscape Data'!$B$8:$B$57,$C566,'State Landscape Data'!$C$8:$C$57,$D566))</f>
        <v>0</v>
      </c>
    </row>
    <row r="567" spans="2:14" x14ac:dyDescent="0.35">
      <c r="B567" s="37" t="s">
        <v>80</v>
      </c>
      <c r="C567" s="38" t="str">
        <f>IF(ISBLANK('State Landscape Data'!$B$70),"-",'State Landscape Data'!$B$70)</f>
        <v>-</v>
      </c>
      <c r="D567" s="38" t="str">
        <f>IF(ISBLANK('State Landscape Data'!$C$70),"-",'State Landscape Data'!$C$70)</f>
        <v>-</v>
      </c>
      <c r="E567" s="38" t="str">
        <f>IF(ISBLANK('State Landscape Data'!$D$70),"-",'State Landscape Data'!$D$70)</f>
        <v>-</v>
      </c>
      <c r="F567" s="38" t="str">
        <f>IF(ISBLANK('State Landscape Data'!$E$70),"-",'State Landscape Data'!$E$70)</f>
        <v>-</v>
      </c>
      <c r="G567" s="38" t="str">
        <f>IF(ISBLANK('State Landscape Data'!$F$70),"-",'State Landscape Data'!$F$70)</f>
        <v>-</v>
      </c>
      <c r="H567" s="253">
        <v>1</v>
      </c>
      <c r="I567" s="253" t="s">
        <v>65</v>
      </c>
      <c r="J567" s="38" t="str">
        <f t="shared" si="57"/>
        <v>1Goal</v>
      </c>
      <c r="K567" s="38" t="str">
        <f>IF(ISBLANK('State Landscape Data'!$K$70),"-",'State Landscape Data'!$K$70)</f>
        <v>-</v>
      </c>
      <c r="L567" s="254" t="str">
        <f>IF(ISNA(SUMIFS(INDEX('State Landscape Data'!$M$8:$AE$57,0,MATCH(CONCATENATE($J567,L$6),'State Landscape Data'!$M$6:$AE$6,0)),'State Landscape Data'!$B$8:$B$57,$C567,'State Landscape Data'!$C$8:$C$57,$D567)),"-",SUMIFS(INDEX('State Landscape Data'!$M$8:$AE$57,0,MATCH(CONCATENATE($J567,L$6),'State Landscape Data'!$M$6:$AE$6,0)),'State Landscape Data'!$B$8:$B$57,$C567,'State Landscape Data'!$C$8:$C$57,$D567))</f>
        <v>-</v>
      </c>
      <c r="M567" s="254" t="str">
        <f>IF(ISNA(SUMIFS(INDEX('State Landscape Data'!$M$8:$AE$57,0,MATCH(CONCATENATE($J567,M$6),'State Landscape Data'!$M$6:$AE$6,0)),'State Landscape Data'!$B$8:$B$57,$C567,'State Landscape Data'!$C$8:$C$57,$D567)),"-",SUMIFS(INDEX('State Landscape Data'!$M$8:$AE$57,0,MATCH(CONCATENATE($J567,M$6),'State Landscape Data'!$M$6:$AE$6,0)),'State Landscape Data'!$B$8:$B$57,$C567,'State Landscape Data'!$C$8:$C$57,$D567))</f>
        <v>-</v>
      </c>
      <c r="N567" s="154">
        <f>IF(ISNA(SUMIFS(INDEX('State Landscape Data'!$M$8:$AE$57,0,MATCH(CONCATENATE($J567,N$6),'State Landscape Data'!$M$6:$AE$6,0)),'State Landscape Data'!$B$8:$B$57,$C567,'State Landscape Data'!$C$8:$C$57,$D567)),"-",SUMIFS(INDEX('State Landscape Data'!$M$8:$AE$57,0,MATCH(CONCATENATE($J567,N$6),'State Landscape Data'!$M$6:$AE$6,0)),'State Landscape Data'!$B$8:$B$57,$C567,'State Landscape Data'!$C$8:$C$57,$D567))</f>
        <v>0</v>
      </c>
    </row>
    <row r="568" spans="2:14" x14ac:dyDescent="0.35">
      <c r="B568" s="37" t="s">
        <v>80</v>
      </c>
      <c r="C568" s="38" t="str">
        <f>IF(ISBLANK('State Landscape Data'!$B$70),"-",'State Landscape Data'!$B$70)</f>
        <v>-</v>
      </c>
      <c r="D568" s="38" t="str">
        <f>IF(ISBLANK('State Landscape Data'!$C$70),"-",'State Landscape Data'!$C$70)</f>
        <v>-</v>
      </c>
      <c r="E568" s="38" t="str">
        <f>IF(ISBLANK('State Landscape Data'!$D$70),"-",'State Landscape Data'!$D$70)</f>
        <v>-</v>
      </c>
      <c r="F568" s="38" t="str">
        <f>IF(ISBLANK('State Landscape Data'!$E$70),"-",'State Landscape Data'!$E$70)</f>
        <v>-</v>
      </c>
      <c r="G568" s="38" t="str">
        <f>IF(ISBLANK('State Landscape Data'!$F$70),"-",'State Landscape Data'!$F$70)</f>
        <v>-</v>
      </c>
      <c r="H568" s="253">
        <v>2</v>
      </c>
      <c r="I568" s="253">
        <v>5</v>
      </c>
      <c r="J568" s="38" t="str">
        <f t="shared" si="57"/>
        <v>25</v>
      </c>
      <c r="K568" s="38" t="str">
        <f>IF(ISBLANK('State Landscape Data'!$K$70),"-",'State Landscape Data'!$K$70)</f>
        <v>-</v>
      </c>
      <c r="L568" s="254">
        <f>IF(ISNA(SUMIFS(INDEX('State Landscape Data'!$M$8:$AE$57,0,MATCH(CONCATENATE($J568,L$6),'State Landscape Data'!$M$6:$AE$6,0)),'State Landscape Data'!$B$8:$B$57,$C568,'State Landscape Data'!$C$8:$C$57,$D568)),"-",SUMIFS(INDEX('State Landscape Data'!$M$8:$AE$57,0,MATCH(CONCATENATE($J568,L$6),'State Landscape Data'!$M$6:$AE$6,0)),'State Landscape Data'!$B$8:$B$57,$C568,'State Landscape Data'!$C$8:$C$57,$D568))</f>
        <v>0</v>
      </c>
      <c r="M568" s="254">
        <f>IF(ISNA(SUMIFS(INDEX('State Landscape Data'!$M$8:$AE$57,0,MATCH(CONCATENATE($J568,M$6),'State Landscape Data'!$M$6:$AE$6,0)),'State Landscape Data'!$B$8:$B$57,$C568,'State Landscape Data'!$C$8:$C$57,$D568)),"-",SUMIFS(INDEX('State Landscape Data'!$M$8:$AE$57,0,MATCH(CONCATENATE($J568,M$6),'State Landscape Data'!$M$6:$AE$6,0)),'State Landscape Data'!$B$8:$B$57,$C568,'State Landscape Data'!$C$8:$C$57,$D568))</f>
        <v>0</v>
      </c>
      <c r="N568" s="154">
        <f>IF(ISNA(SUMIFS(INDEX('State Landscape Data'!$M$8:$AE$57,0,MATCH(CONCATENATE($J568,N$6),'State Landscape Data'!$M$6:$AE$6,0)),'State Landscape Data'!$B$8:$B$57,$C568,'State Landscape Data'!$C$8:$C$57,$D568)),"-",SUMIFS(INDEX('State Landscape Data'!$M$8:$AE$57,0,MATCH(CONCATENATE($J568,N$6),'State Landscape Data'!$M$6:$AE$6,0)),'State Landscape Data'!$B$8:$B$57,$C568,'State Landscape Data'!$C$8:$C$57,$D568))</f>
        <v>0</v>
      </c>
    </row>
    <row r="569" spans="2:14" x14ac:dyDescent="0.35">
      <c r="B569" s="37" t="s">
        <v>80</v>
      </c>
      <c r="C569" s="38" t="str">
        <f>IF(ISBLANK('State Landscape Data'!$B$70),"-",'State Landscape Data'!$B$70)</f>
        <v>-</v>
      </c>
      <c r="D569" s="38" t="str">
        <f>IF(ISBLANK('State Landscape Data'!$C$70),"-",'State Landscape Data'!$C$70)</f>
        <v>-</v>
      </c>
      <c r="E569" s="38" t="str">
        <f>IF(ISBLANK('State Landscape Data'!$D$70),"-",'State Landscape Data'!$D$70)</f>
        <v>-</v>
      </c>
      <c r="F569" s="38" t="str">
        <f>IF(ISBLANK('State Landscape Data'!$E$70),"-",'State Landscape Data'!$E$70)</f>
        <v>-</v>
      </c>
      <c r="G569" s="38" t="str">
        <f>IF(ISBLANK('State Landscape Data'!$F$70),"-",'State Landscape Data'!$F$70)</f>
        <v>-</v>
      </c>
      <c r="H569" s="253">
        <v>2</v>
      </c>
      <c r="I569" s="253" t="s">
        <v>65</v>
      </c>
      <c r="J569" s="38" t="str">
        <f t="shared" si="57"/>
        <v>2Goal</v>
      </c>
      <c r="K569" s="38" t="str">
        <f>IF(ISBLANK('State Landscape Data'!$K$70),"-",'State Landscape Data'!$K$70)</f>
        <v>-</v>
      </c>
      <c r="L569" s="254" t="str">
        <f>IF(ISNA(SUMIFS(INDEX('State Landscape Data'!$M$8:$AE$57,0,MATCH(CONCATENATE($J569,L$6),'State Landscape Data'!$M$6:$AE$6,0)),'State Landscape Data'!$B$8:$B$57,$C569,'State Landscape Data'!$C$8:$C$57,$D569)),"-",SUMIFS(INDEX('State Landscape Data'!$M$8:$AE$57,0,MATCH(CONCATENATE($J569,L$6),'State Landscape Data'!$M$6:$AE$6,0)),'State Landscape Data'!$B$8:$B$57,$C569,'State Landscape Data'!$C$8:$C$57,$D569))</f>
        <v>-</v>
      </c>
      <c r="M569" s="254" t="str">
        <f>IF(ISNA(SUMIFS(INDEX('State Landscape Data'!$M$8:$AE$57,0,MATCH(CONCATENATE($J569,M$6),'State Landscape Data'!$M$6:$AE$6,0)),'State Landscape Data'!$B$8:$B$57,$C569,'State Landscape Data'!$C$8:$C$57,$D569)),"-",SUMIFS(INDEX('State Landscape Data'!$M$8:$AE$57,0,MATCH(CONCATENATE($J569,M$6),'State Landscape Data'!$M$6:$AE$6,0)),'State Landscape Data'!$B$8:$B$57,$C569,'State Landscape Data'!$C$8:$C$57,$D569))</f>
        <v>-</v>
      </c>
      <c r="N569" s="154">
        <f>IF(ISNA(SUMIFS(INDEX('State Landscape Data'!$M$8:$AE$57,0,MATCH(CONCATENATE($J569,N$6),'State Landscape Data'!$M$6:$AE$6,0)),'State Landscape Data'!$B$8:$B$57,$C569,'State Landscape Data'!$C$8:$C$57,$D569)),"-",SUMIFS(INDEX('State Landscape Data'!$M$8:$AE$57,0,MATCH(CONCATENATE($J569,N$6),'State Landscape Data'!$M$6:$AE$6,0)),'State Landscape Data'!$B$8:$B$57,$C569,'State Landscape Data'!$C$8:$C$57,$D569))</f>
        <v>0</v>
      </c>
    </row>
    <row r="570" spans="2:14" x14ac:dyDescent="0.35">
      <c r="B570" s="37" t="s">
        <v>80</v>
      </c>
      <c r="C570" s="38" t="str">
        <f>IF(ISBLANK('State Landscape Data'!$B$70),"-",'State Landscape Data'!$B$70)</f>
        <v>-</v>
      </c>
      <c r="D570" s="38" t="str">
        <f>IF(ISBLANK('State Landscape Data'!$C$70),"-",'State Landscape Data'!$C$70)</f>
        <v>-</v>
      </c>
      <c r="E570" s="38" t="str">
        <f>IF(ISBLANK('State Landscape Data'!$D$70),"-",'State Landscape Data'!$D$70)</f>
        <v>-</v>
      </c>
      <c r="F570" s="38" t="str">
        <f>IF(ISBLANK('State Landscape Data'!$E$70),"-",'State Landscape Data'!$E$70)</f>
        <v>-</v>
      </c>
      <c r="G570" s="38" t="str">
        <f>IF(ISBLANK('State Landscape Data'!$F$70),"-",'State Landscape Data'!$F$70)</f>
        <v>-</v>
      </c>
      <c r="H570" s="253">
        <v>3</v>
      </c>
      <c r="I570" s="253">
        <v>5</v>
      </c>
      <c r="J570" s="38" t="str">
        <f t="shared" si="57"/>
        <v>35</v>
      </c>
      <c r="K570" s="38" t="str">
        <f>IF(ISBLANK('State Landscape Data'!$K$70),"-",'State Landscape Data'!$K$70)</f>
        <v>-</v>
      </c>
      <c r="L570" s="254">
        <f>IF(ISNA(SUMIFS(INDEX('State Landscape Data'!$M$8:$AE$57,0,MATCH(CONCATENATE($J570,L$6),'State Landscape Data'!$M$6:$AE$6,0)),'State Landscape Data'!$B$8:$B$57,$C570,'State Landscape Data'!$C$8:$C$57,$D570)),"-",SUMIFS(INDEX('State Landscape Data'!$M$8:$AE$57,0,MATCH(CONCATENATE($J570,L$6),'State Landscape Data'!$M$6:$AE$6,0)),'State Landscape Data'!$B$8:$B$57,$C570,'State Landscape Data'!$C$8:$C$57,$D570))</f>
        <v>0</v>
      </c>
      <c r="M570" s="254">
        <f>IF(ISNA(SUMIFS(INDEX('State Landscape Data'!$M$8:$AE$57,0,MATCH(CONCATENATE($J570,M$6),'State Landscape Data'!$M$6:$AE$6,0)),'State Landscape Data'!$B$8:$B$57,$C570,'State Landscape Data'!$C$8:$C$57,$D570)),"-",SUMIFS(INDEX('State Landscape Data'!$M$8:$AE$57,0,MATCH(CONCATENATE($J570,M$6),'State Landscape Data'!$M$6:$AE$6,0)),'State Landscape Data'!$B$8:$B$57,$C570,'State Landscape Data'!$C$8:$C$57,$D570))</f>
        <v>0</v>
      </c>
      <c r="N570" s="154">
        <f>IF(ISNA(SUMIFS(INDEX('State Landscape Data'!$M$8:$AE$57,0,MATCH(CONCATENATE($J570,N$6),'State Landscape Data'!$M$6:$AE$6,0)),'State Landscape Data'!$B$8:$B$57,$C570,'State Landscape Data'!$C$8:$C$57,$D570)),"-",SUMIFS(INDEX('State Landscape Data'!$M$8:$AE$57,0,MATCH(CONCATENATE($J570,N$6),'State Landscape Data'!$M$6:$AE$6,0)),'State Landscape Data'!$B$8:$B$57,$C570,'State Landscape Data'!$C$8:$C$57,$D570))</f>
        <v>0</v>
      </c>
    </row>
    <row r="571" spans="2:14" x14ac:dyDescent="0.35">
      <c r="B571" s="37" t="s">
        <v>80</v>
      </c>
      <c r="C571" s="38" t="str">
        <f>IF(ISBLANK('State Landscape Data'!$B$70),"-",'State Landscape Data'!$B$70)</f>
        <v>-</v>
      </c>
      <c r="D571" s="38" t="str">
        <f>IF(ISBLANK('State Landscape Data'!$C$70),"-",'State Landscape Data'!$C$70)</f>
        <v>-</v>
      </c>
      <c r="E571" s="38" t="str">
        <f>IF(ISBLANK('State Landscape Data'!$D$70),"-",'State Landscape Data'!$D$70)</f>
        <v>-</v>
      </c>
      <c r="F571" s="38" t="str">
        <f>IF(ISBLANK('State Landscape Data'!$E$70),"-",'State Landscape Data'!$E$70)</f>
        <v>-</v>
      </c>
      <c r="G571" s="38" t="str">
        <f>IF(ISBLANK('State Landscape Data'!$F$70),"-",'State Landscape Data'!$F$70)</f>
        <v>-</v>
      </c>
      <c r="H571" s="253">
        <v>3</v>
      </c>
      <c r="I571" s="253" t="s">
        <v>65</v>
      </c>
      <c r="J571" s="38" t="str">
        <f t="shared" si="57"/>
        <v>3Goal</v>
      </c>
      <c r="K571" s="38" t="str">
        <f>IF(ISBLANK('State Landscape Data'!$K$70),"-",'State Landscape Data'!$K$70)</f>
        <v>-</v>
      </c>
      <c r="L571" s="254" t="str">
        <f>IF(ISNA(SUMIFS(INDEX('State Landscape Data'!$M$8:$AE$57,0,MATCH(CONCATENATE($J571,L$6),'State Landscape Data'!$M$6:$AE$6,0)),'State Landscape Data'!$B$8:$B$57,$C571,'State Landscape Data'!$C$8:$C$57,$D571)),"-",SUMIFS(INDEX('State Landscape Data'!$M$8:$AE$57,0,MATCH(CONCATENATE($J571,L$6),'State Landscape Data'!$M$6:$AE$6,0)),'State Landscape Data'!$B$8:$B$57,$C571,'State Landscape Data'!$C$8:$C$57,$D571))</f>
        <v>-</v>
      </c>
      <c r="M571" s="254" t="str">
        <f>IF(ISNA(SUMIFS(INDEX('State Landscape Data'!$M$8:$AE$57,0,MATCH(CONCATENATE($J571,M$6),'State Landscape Data'!$M$6:$AE$6,0)),'State Landscape Data'!$B$8:$B$57,$C571,'State Landscape Data'!$C$8:$C$57,$D571)),"-",SUMIFS(INDEX('State Landscape Data'!$M$8:$AE$57,0,MATCH(CONCATENATE($J571,M$6),'State Landscape Data'!$M$6:$AE$6,0)),'State Landscape Data'!$B$8:$B$57,$C571,'State Landscape Data'!$C$8:$C$57,$D571))</f>
        <v>-</v>
      </c>
      <c r="N571" s="154">
        <f>IF(ISNA(SUMIFS(INDEX('State Landscape Data'!$M$8:$AE$57,0,MATCH(CONCATENATE($J571,N$6),'State Landscape Data'!$M$6:$AE$6,0)),'State Landscape Data'!$B$8:$B$57,$C571,'State Landscape Data'!$C$8:$C$57,$D571)),"-",SUMIFS(INDEX('State Landscape Data'!$M$8:$AE$57,0,MATCH(CONCATENATE($J571,N$6),'State Landscape Data'!$M$6:$AE$6,0)),'State Landscape Data'!$B$8:$B$57,$C571,'State Landscape Data'!$C$8:$C$57,$D571))</f>
        <v>0</v>
      </c>
    </row>
    <row r="572" spans="2:14" x14ac:dyDescent="0.35">
      <c r="B572" s="37" t="s">
        <v>80</v>
      </c>
      <c r="C572" s="38" t="str">
        <f>IF(ISBLANK('State Landscape Data'!$B$70),"-",'State Landscape Data'!$B$70)</f>
        <v>-</v>
      </c>
      <c r="D572" s="38" t="str">
        <f>IF(ISBLANK('State Landscape Data'!$C$70),"-",'State Landscape Data'!$C$70)</f>
        <v>-</v>
      </c>
      <c r="E572" s="38" t="str">
        <f>IF(ISBLANK('State Landscape Data'!$D$70),"-",'State Landscape Data'!$D$70)</f>
        <v>-</v>
      </c>
      <c r="F572" s="38" t="str">
        <f>IF(ISBLANK('State Landscape Data'!$E$70),"-",'State Landscape Data'!$E$70)</f>
        <v>-</v>
      </c>
      <c r="G572" s="38" t="str">
        <f>IF(ISBLANK('State Landscape Data'!$F$70),"-",'State Landscape Data'!$F$70)</f>
        <v>-</v>
      </c>
      <c r="H572" s="253">
        <v>4</v>
      </c>
      <c r="I572" s="253">
        <v>5</v>
      </c>
      <c r="J572" s="38" t="str">
        <f t="shared" si="57"/>
        <v>45</v>
      </c>
      <c r="K572" s="38" t="str">
        <f>IF(ISBLANK('State Landscape Data'!$K$70),"-",'State Landscape Data'!$K$70)</f>
        <v>-</v>
      </c>
      <c r="L572" s="254">
        <f>IF(ISNA(SUMIFS(INDEX('State Landscape Data'!$M$8:$AE$57,0,MATCH(CONCATENATE($J572,L$6),'State Landscape Data'!$M$6:$AE$6,0)),'State Landscape Data'!$B$8:$B$57,$C572,'State Landscape Data'!$C$8:$C$57,$D572)),"-",SUMIFS(INDEX('State Landscape Data'!$M$8:$AE$57,0,MATCH(CONCATENATE($J572,L$6),'State Landscape Data'!$M$6:$AE$6,0)),'State Landscape Data'!$B$8:$B$57,$C572,'State Landscape Data'!$C$8:$C$57,$D572))</f>
        <v>0</v>
      </c>
      <c r="M572" s="254">
        <f>IF(ISNA(SUMIFS(INDEX('State Landscape Data'!$M$8:$AE$57,0,MATCH(CONCATENATE($J572,M$6),'State Landscape Data'!$M$6:$AE$6,0)),'State Landscape Data'!$B$8:$B$57,$C572,'State Landscape Data'!$C$8:$C$57,$D572)),"-",SUMIFS(INDEX('State Landscape Data'!$M$8:$AE$57,0,MATCH(CONCATENATE($J572,M$6),'State Landscape Data'!$M$6:$AE$6,0)),'State Landscape Data'!$B$8:$B$57,$C572,'State Landscape Data'!$C$8:$C$57,$D572))</f>
        <v>0</v>
      </c>
      <c r="N572" s="154">
        <f>IF(ISNA(SUMIFS(INDEX('State Landscape Data'!$M$8:$AE$57,0,MATCH(CONCATENATE($J572,N$6),'State Landscape Data'!$M$6:$AE$6,0)),'State Landscape Data'!$B$8:$B$57,$C572,'State Landscape Data'!$C$8:$C$57,$D572)),"-",SUMIFS(INDEX('State Landscape Data'!$M$8:$AE$57,0,MATCH(CONCATENATE($J572,N$6),'State Landscape Data'!$M$6:$AE$6,0)),'State Landscape Data'!$B$8:$B$57,$C572,'State Landscape Data'!$C$8:$C$57,$D572))</f>
        <v>0</v>
      </c>
    </row>
    <row r="573" spans="2:14" x14ac:dyDescent="0.35">
      <c r="B573" s="37" t="s">
        <v>80</v>
      </c>
      <c r="C573" s="38" t="str">
        <f>IF(ISBLANK('State Landscape Data'!$B$70),"-",'State Landscape Data'!$B$70)</f>
        <v>-</v>
      </c>
      <c r="D573" s="38" t="str">
        <f>IF(ISBLANK('State Landscape Data'!$C$70),"-",'State Landscape Data'!$C$70)</f>
        <v>-</v>
      </c>
      <c r="E573" s="38" t="str">
        <f>IF(ISBLANK('State Landscape Data'!$D$70),"-",'State Landscape Data'!$D$70)</f>
        <v>-</v>
      </c>
      <c r="F573" s="38" t="str">
        <f>IF(ISBLANK('State Landscape Data'!$E$70),"-",'State Landscape Data'!$E$70)</f>
        <v>-</v>
      </c>
      <c r="G573" s="38" t="str">
        <f>IF(ISBLANK('State Landscape Data'!$F$70),"-",'State Landscape Data'!$F$70)</f>
        <v>-</v>
      </c>
      <c r="H573" s="253">
        <v>4</v>
      </c>
      <c r="I573" s="253" t="s">
        <v>65</v>
      </c>
      <c r="J573" s="38" t="str">
        <f t="shared" si="57"/>
        <v>4Goal</v>
      </c>
      <c r="K573" s="38" t="str">
        <f>IF(ISBLANK('State Landscape Data'!$K$70),"-",'State Landscape Data'!$K$70)</f>
        <v>-</v>
      </c>
      <c r="L573" s="254" t="str">
        <f>IF(ISNA(SUMIFS(INDEX('State Landscape Data'!$M$8:$AE$57,0,MATCH(CONCATENATE($J573,L$6),'State Landscape Data'!$M$6:$AE$6,0)),'State Landscape Data'!$B$8:$B$57,$C573,'State Landscape Data'!$C$8:$C$57,$D573)),"-",SUMIFS(INDEX('State Landscape Data'!$M$8:$AE$57,0,MATCH(CONCATENATE($J573,L$6),'State Landscape Data'!$M$6:$AE$6,0)),'State Landscape Data'!$B$8:$B$57,$C573,'State Landscape Data'!$C$8:$C$57,$D573))</f>
        <v>-</v>
      </c>
      <c r="M573" s="254" t="str">
        <f>IF(ISNA(SUMIFS(INDEX('State Landscape Data'!$M$8:$AE$57,0,MATCH(CONCATENATE($J573,M$6),'State Landscape Data'!$M$6:$AE$6,0)),'State Landscape Data'!$B$8:$B$57,$C573,'State Landscape Data'!$C$8:$C$57,$D573)),"-",SUMIFS(INDEX('State Landscape Data'!$M$8:$AE$57,0,MATCH(CONCATENATE($J573,M$6),'State Landscape Data'!$M$6:$AE$6,0)),'State Landscape Data'!$B$8:$B$57,$C573,'State Landscape Data'!$C$8:$C$57,$D573))</f>
        <v>-</v>
      </c>
      <c r="N573" s="154">
        <f>IF(ISNA(SUMIFS(INDEX('State Landscape Data'!$M$8:$AE$57,0,MATCH(CONCATENATE($J573,N$6),'State Landscape Data'!$M$6:$AE$6,0)),'State Landscape Data'!$B$8:$B$57,$C573,'State Landscape Data'!$C$8:$C$57,$D573)),"-",SUMIFS(INDEX('State Landscape Data'!$M$8:$AE$57,0,MATCH(CONCATENATE($J573,N$6),'State Landscape Data'!$M$6:$AE$6,0)),'State Landscape Data'!$B$8:$B$57,$C573,'State Landscape Data'!$C$8:$C$57,$D573))</f>
        <v>0</v>
      </c>
    </row>
    <row r="574" spans="2:14" x14ac:dyDescent="0.35">
      <c r="B574" s="37" t="s">
        <v>80</v>
      </c>
      <c r="C574" s="38" t="str">
        <f>IF(ISBLANK('State Landscape Data'!$B$71),"-",'State Landscape Data'!$B$71)</f>
        <v>-</v>
      </c>
      <c r="D574" s="38" t="str">
        <f>IF(ISBLANK('State Landscape Data'!$C$71),"-",'State Landscape Data'!$C$71)</f>
        <v>-</v>
      </c>
      <c r="E574" s="38" t="str">
        <f>IF(ISBLANK('State Landscape Data'!$D$71),"-",'State Landscape Data'!$D$71)</f>
        <v>-</v>
      </c>
      <c r="F574" s="38" t="str">
        <f>IF(ISBLANK('State Landscape Data'!$E$71),"-",'State Landscape Data'!$E$71)</f>
        <v>-</v>
      </c>
      <c r="G574" s="38" t="str">
        <f>IF(ISBLANK('State Landscape Data'!$F$71),"-",'State Landscape Data'!$F$71)</f>
        <v>-</v>
      </c>
      <c r="H574" s="253" t="s">
        <v>64</v>
      </c>
      <c r="I574" s="253" t="s">
        <v>64</v>
      </c>
      <c r="J574" s="38" t="str">
        <f t="shared" si="57"/>
        <v>BaselineBaseline</v>
      </c>
      <c r="K574" s="38" t="str">
        <f>IF(ISBLANK('State Landscape Data'!$K$71),"-",'State Landscape Data'!$K$71)</f>
        <v>-</v>
      </c>
      <c r="L574" s="254">
        <f>IF(ISNA(SUMIFS(INDEX('State Landscape Data'!$M$8:$AE$57,0,MATCH(CONCATENATE($J574,L$6),'State Landscape Data'!$M$6:$AE$6,0)),'State Landscape Data'!$B$8:$B$57,$C574,'State Landscape Data'!$C$8:$C$57,$D574)),"-",SUMIFS(INDEX('State Landscape Data'!$M$8:$AE$57,0,MATCH(CONCATENATE($J574,L$6),'State Landscape Data'!$M$6:$AE$6,0)),'State Landscape Data'!$B$8:$B$57,$C574,'State Landscape Data'!$C$8:$C$57,$D574))</f>
        <v>0</v>
      </c>
      <c r="M574" s="254">
        <f>IF(ISNA(SUMIFS(INDEX('State Landscape Data'!$M$8:$AE$57,0,MATCH(CONCATENATE($J574,M$6),'State Landscape Data'!$M$6:$AE$6,0)),'State Landscape Data'!$B$8:$B$57,$C574,'State Landscape Data'!$C$8:$C$57,$D574)),"-",SUMIFS(INDEX('State Landscape Data'!$M$8:$AE$57,0,MATCH(CONCATENATE($J574,M$6),'State Landscape Data'!$M$6:$AE$6,0)),'State Landscape Data'!$B$8:$B$57,$C574,'State Landscape Data'!$C$8:$C$57,$D574))</f>
        <v>0</v>
      </c>
      <c r="N574" s="154">
        <f>IF(ISNA(SUMIFS(INDEX('State Landscape Data'!$M$8:$AE$57,0,MATCH(CONCATENATE($J574,N$6),'State Landscape Data'!$M$6:$AE$6,0)),'State Landscape Data'!$B$8:$B$57,$C574,'State Landscape Data'!$C$8:$C$57,$D574)),"-",SUMIFS(INDEX('State Landscape Data'!$M$8:$AE$57,0,MATCH(CONCATENATE($J574,N$6),'State Landscape Data'!$M$6:$AE$6,0)),'State Landscape Data'!$B$8:$B$57,$C574,'State Landscape Data'!$C$8:$C$57,$D574))</f>
        <v>0</v>
      </c>
    </row>
    <row r="575" spans="2:14" x14ac:dyDescent="0.35">
      <c r="B575" s="37" t="s">
        <v>80</v>
      </c>
      <c r="C575" s="38" t="str">
        <f>IF(ISBLANK('State Landscape Data'!$B$71),"-",'State Landscape Data'!$B$71)</f>
        <v>-</v>
      </c>
      <c r="D575" s="38" t="str">
        <f>IF(ISBLANK('State Landscape Data'!$C$71),"-",'State Landscape Data'!$C$71)</f>
        <v>-</v>
      </c>
      <c r="E575" s="38" t="str">
        <f>IF(ISBLANK('State Landscape Data'!$D$71),"-",'State Landscape Data'!$D$71)</f>
        <v>-</v>
      </c>
      <c r="F575" s="38" t="str">
        <f>IF(ISBLANK('State Landscape Data'!$E$71),"-",'State Landscape Data'!$E$71)</f>
        <v>-</v>
      </c>
      <c r="G575" s="38" t="str">
        <f>IF(ISBLANK('State Landscape Data'!$F$71),"-",'State Landscape Data'!$F$71)</f>
        <v>-</v>
      </c>
      <c r="H575" s="253">
        <v>1</v>
      </c>
      <c r="I575" s="253">
        <v>5</v>
      </c>
      <c r="J575" s="38" t="str">
        <f t="shared" si="57"/>
        <v>15</v>
      </c>
      <c r="K575" s="38" t="str">
        <f>IF(ISBLANK('State Landscape Data'!$K$71),"-",'State Landscape Data'!$K$71)</f>
        <v>-</v>
      </c>
      <c r="L575" s="254">
        <f>IF(ISNA(SUMIFS(INDEX('State Landscape Data'!$M$8:$AE$57,0,MATCH(CONCATENATE($J575,L$6),'State Landscape Data'!$M$6:$AE$6,0)),'State Landscape Data'!$B$8:$B$57,$C575,'State Landscape Data'!$C$8:$C$57,$D575)),"-",SUMIFS(INDEX('State Landscape Data'!$M$8:$AE$57,0,MATCH(CONCATENATE($J575,L$6),'State Landscape Data'!$M$6:$AE$6,0)),'State Landscape Data'!$B$8:$B$57,$C575,'State Landscape Data'!$C$8:$C$57,$D575))</f>
        <v>0</v>
      </c>
      <c r="M575" s="254">
        <f>IF(ISNA(SUMIFS(INDEX('State Landscape Data'!$M$8:$AE$57,0,MATCH(CONCATENATE($J575,M$6),'State Landscape Data'!$M$6:$AE$6,0)),'State Landscape Data'!$B$8:$B$57,$C575,'State Landscape Data'!$C$8:$C$57,$D575)),"-",SUMIFS(INDEX('State Landscape Data'!$M$8:$AE$57,0,MATCH(CONCATENATE($J575,M$6),'State Landscape Data'!$M$6:$AE$6,0)),'State Landscape Data'!$B$8:$B$57,$C575,'State Landscape Data'!$C$8:$C$57,$D575))</f>
        <v>0</v>
      </c>
      <c r="N575" s="154">
        <f>IF(ISNA(SUMIFS(INDEX('State Landscape Data'!$M$8:$AE$57,0,MATCH(CONCATENATE($J575,N$6),'State Landscape Data'!$M$6:$AE$6,0)),'State Landscape Data'!$B$8:$B$57,$C575,'State Landscape Data'!$C$8:$C$57,$D575)),"-",SUMIFS(INDEX('State Landscape Data'!$M$8:$AE$57,0,MATCH(CONCATENATE($J575,N$6),'State Landscape Data'!$M$6:$AE$6,0)),'State Landscape Data'!$B$8:$B$57,$C575,'State Landscape Data'!$C$8:$C$57,$D575))</f>
        <v>0</v>
      </c>
    </row>
    <row r="576" spans="2:14" x14ac:dyDescent="0.35">
      <c r="B576" s="37" t="s">
        <v>80</v>
      </c>
      <c r="C576" s="38" t="str">
        <f>IF(ISBLANK('State Landscape Data'!$B$71),"-",'State Landscape Data'!$B$71)</f>
        <v>-</v>
      </c>
      <c r="D576" s="38" t="str">
        <f>IF(ISBLANK('State Landscape Data'!$C$71),"-",'State Landscape Data'!$C$71)</f>
        <v>-</v>
      </c>
      <c r="E576" s="38" t="str">
        <f>IF(ISBLANK('State Landscape Data'!$D$71),"-",'State Landscape Data'!$D$71)</f>
        <v>-</v>
      </c>
      <c r="F576" s="38" t="str">
        <f>IF(ISBLANK('State Landscape Data'!$E$71),"-",'State Landscape Data'!$E$71)</f>
        <v>-</v>
      </c>
      <c r="G576" s="38" t="str">
        <f>IF(ISBLANK('State Landscape Data'!$F$71),"-",'State Landscape Data'!$F$71)</f>
        <v>-</v>
      </c>
      <c r="H576" s="253">
        <v>1</v>
      </c>
      <c r="I576" s="253" t="s">
        <v>65</v>
      </c>
      <c r="J576" s="38" t="str">
        <f t="shared" si="57"/>
        <v>1Goal</v>
      </c>
      <c r="K576" s="38" t="str">
        <f>IF(ISBLANK('State Landscape Data'!$K$71),"-",'State Landscape Data'!$K$71)</f>
        <v>-</v>
      </c>
      <c r="L576" s="254" t="str">
        <f>IF(ISNA(SUMIFS(INDEX('State Landscape Data'!$M$8:$AE$57,0,MATCH(CONCATENATE($J576,L$6),'State Landscape Data'!$M$6:$AE$6,0)),'State Landscape Data'!$B$8:$B$57,$C576,'State Landscape Data'!$C$8:$C$57,$D576)),"-",SUMIFS(INDEX('State Landscape Data'!$M$8:$AE$57,0,MATCH(CONCATENATE($J576,L$6),'State Landscape Data'!$M$6:$AE$6,0)),'State Landscape Data'!$B$8:$B$57,$C576,'State Landscape Data'!$C$8:$C$57,$D576))</f>
        <v>-</v>
      </c>
      <c r="M576" s="254" t="str">
        <f>IF(ISNA(SUMIFS(INDEX('State Landscape Data'!$M$8:$AE$57,0,MATCH(CONCATENATE($J576,M$6),'State Landscape Data'!$M$6:$AE$6,0)),'State Landscape Data'!$B$8:$B$57,$C576,'State Landscape Data'!$C$8:$C$57,$D576)),"-",SUMIFS(INDEX('State Landscape Data'!$M$8:$AE$57,0,MATCH(CONCATENATE($J576,M$6),'State Landscape Data'!$M$6:$AE$6,0)),'State Landscape Data'!$B$8:$B$57,$C576,'State Landscape Data'!$C$8:$C$57,$D576))</f>
        <v>-</v>
      </c>
      <c r="N576" s="154">
        <f>IF(ISNA(SUMIFS(INDEX('State Landscape Data'!$M$8:$AE$57,0,MATCH(CONCATENATE($J576,N$6),'State Landscape Data'!$M$6:$AE$6,0)),'State Landscape Data'!$B$8:$B$57,$C576,'State Landscape Data'!$C$8:$C$57,$D576)),"-",SUMIFS(INDEX('State Landscape Data'!$M$8:$AE$57,0,MATCH(CONCATENATE($J576,N$6),'State Landscape Data'!$M$6:$AE$6,0)),'State Landscape Data'!$B$8:$B$57,$C576,'State Landscape Data'!$C$8:$C$57,$D576))</f>
        <v>0</v>
      </c>
    </row>
    <row r="577" spans="2:14" x14ac:dyDescent="0.35">
      <c r="B577" s="37" t="s">
        <v>80</v>
      </c>
      <c r="C577" s="38" t="str">
        <f>IF(ISBLANK('State Landscape Data'!$B$71),"-",'State Landscape Data'!$B$71)</f>
        <v>-</v>
      </c>
      <c r="D577" s="38" t="str">
        <f>IF(ISBLANK('State Landscape Data'!$C$71),"-",'State Landscape Data'!$C$71)</f>
        <v>-</v>
      </c>
      <c r="E577" s="38" t="str">
        <f>IF(ISBLANK('State Landscape Data'!$D$71),"-",'State Landscape Data'!$D$71)</f>
        <v>-</v>
      </c>
      <c r="F577" s="38" t="str">
        <f>IF(ISBLANK('State Landscape Data'!$E$71),"-",'State Landscape Data'!$E$71)</f>
        <v>-</v>
      </c>
      <c r="G577" s="38" t="str">
        <f>IF(ISBLANK('State Landscape Data'!$F$71),"-",'State Landscape Data'!$F$71)</f>
        <v>-</v>
      </c>
      <c r="H577" s="253">
        <v>2</v>
      </c>
      <c r="I577" s="253">
        <v>5</v>
      </c>
      <c r="J577" s="38" t="str">
        <f t="shared" si="57"/>
        <v>25</v>
      </c>
      <c r="K577" s="38" t="str">
        <f>IF(ISBLANK('State Landscape Data'!$K$71),"-",'State Landscape Data'!$K$71)</f>
        <v>-</v>
      </c>
      <c r="L577" s="254">
        <f>IF(ISNA(SUMIFS(INDEX('State Landscape Data'!$M$8:$AE$57,0,MATCH(CONCATENATE($J577,L$6),'State Landscape Data'!$M$6:$AE$6,0)),'State Landscape Data'!$B$8:$B$57,$C577,'State Landscape Data'!$C$8:$C$57,$D577)),"-",SUMIFS(INDEX('State Landscape Data'!$M$8:$AE$57,0,MATCH(CONCATENATE($J577,L$6),'State Landscape Data'!$M$6:$AE$6,0)),'State Landscape Data'!$B$8:$B$57,$C577,'State Landscape Data'!$C$8:$C$57,$D577))</f>
        <v>0</v>
      </c>
      <c r="M577" s="254">
        <f>IF(ISNA(SUMIFS(INDEX('State Landscape Data'!$M$8:$AE$57,0,MATCH(CONCATENATE($J577,M$6),'State Landscape Data'!$M$6:$AE$6,0)),'State Landscape Data'!$B$8:$B$57,$C577,'State Landscape Data'!$C$8:$C$57,$D577)),"-",SUMIFS(INDEX('State Landscape Data'!$M$8:$AE$57,0,MATCH(CONCATENATE($J577,M$6),'State Landscape Data'!$M$6:$AE$6,0)),'State Landscape Data'!$B$8:$B$57,$C577,'State Landscape Data'!$C$8:$C$57,$D577))</f>
        <v>0</v>
      </c>
      <c r="N577" s="154">
        <f>IF(ISNA(SUMIFS(INDEX('State Landscape Data'!$M$8:$AE$57,0,MATCH(CONCATENATE($J577,N$6),'State Landscape Data'!$M$6:$AE$6,0)),'State Landscape Data'!$B$8:$B$57,$C577,'State Landscape Data'!$C$8:$C$57,$D577)),"-",SUMIFS(INDEX('State Landscape Data'!$M$8:$AE$57,0,MATCH(CONCATENATE($J577,N$6),'State Landscape Data'!$M$6:$AE$6,0)),'State Landscape Data'!$B$8:$B$57,$C577,'State Landscape Data'!$C$8:$C$57,$D577))</f>
        <v>0</v>
      </c>
    </row>
    <row r="578" spans="2:14" x14ac:dyDescent="0.35">
      <c r="B578" s="37" t="s">
        <v>80</v>
      </c>
      <c r="C578" s="38" t="str">
        <f>IF(ISBLANK('State Landscape Data'!$B$71),"-",'State Landscape Data'!$B$71)</f>
        <v>-</v>
      </c>
      <c r="D578" s="38" t="str">
        <f>IF(ISBLANK('State Landscape Data'!$C$71),"-",'State Landscape Data'!$C$71)</f>
        <v>-</v>
      </c>
      <c r="E578" s="38" t="str">
        <f>IF(ISBLANK('State Landscape Data'!$D$71),"-",'State Landscape Data'!$D$71)</f>
        <v>-</v>
      </c>
      <c r="F578" s="38" t="str">
        <f>IF(ISBLANK('State Landscape Data'!$E$71),"-",'State Landscape Data'!$E$71)</f>
        <v>-</v>
      </c>
      <c r="G578" s="38" t="str">
        <f>IF(ISBLANK('State Landscape Data'!$F$71),"-",'State Landscape Data'!$F$71)</f>
        <v>-</v>
      </c>
      <c r="H578" s="253">
        <v>2</v>
      </c>
      <c r="I578" s="253" t="s">
        <v>65</v>
      </c>
      <c r="J578" s="38" t="str">
        <f t="shared" si="57"/>
        <v>2Goal</v>
      </c>
      <c r="K578" s="38" t="str">
        <f>IF(ISBLANK('State Landscape Data'!$K$71),"-",'State Landscape Data'!$K$71)</f>
        <v>-</v>
      </c>
      <c r="L578" s="254" t="str">
        <f>IF(ISNA(SUMIFS(INDEX('State Landscape Data'!$M$8:$AE$57,0,MATCH(CONCATENATE($J578,L$6),'State Landscape Data'!$M$6:$AE$6,0)),'State Landscape Data'!$B$8:$B$57,$C578,'State Landscape Data'!$C$8:$C$57,$D578)),"-",SUMIFS(INDEX('State Landscape Data'!$M$8:$AE$57,0,MATCH(CONCATENATE($J578,L$6),'State Landscape Data'!$M$6:$AE$6,0)),'State Landscape Data'!$B$8:$B$57,$C578,'State Landscape Data'!$C$8:$C$57,$D578))</f>
        <v>-</v>
      </c>
      <c r="M578" s="254" t="str">
        <f>IF(ISNA(SUMIFS(INDEX('State Landscape Data'!$M$8:$AE$57,0,MATCH(CONCATENATE($J578,M$6),'State Landscape Data'!$M$6:$AE$6,0)),'State Landscape Data'!$B$8:$B$57,$C578,'State Landscape Data'!$C$8:$C$57,$D578)),"-",SUMIFS(INDEX('State Landscape Data'!$M$8:$AE$57,0,MATCH(CONCATENATE($J578,M$6),'State Landscape Data'!$M$6:$AE$6,0)),'State Landscape Data'!$B$8:$B$57,$C578,'State Landscape Data'!$C$8:$C$57,$D578))</f>
        <v>-</v>
      </c>
      <c r="N578" s="154">
        <f>IF(ISNA(SUMIFS(INDEX('State Landscape Data'!$M$8:$AE$57,0,MATCH(CONCATENATE($J578,N$6),'State Landscape Data'!$M$6:$AE$6,0)),'State Landscape Data'!$B$8:$B$57,$C578,'State Landscape Data'!$C$8:$C$57,$D578)),"-",SUMIFS(INDEX('State Landscape Data'!$M$8:$AE$57,0,MATCH(CONCATENATE($J578,N$6),'State Landscape Data'!$M$6:$AE$6,0)),'State Landscape Data'!$B$8:$B$57,$C578,'State Landscape Data'!$C$8:$C$57,$D578))</f>
        <v>0</v>
      </c>
    </row>
    <row r="579" spans="2:14" x14ac:dyDescent="0.35">
      <c r="B579" s="37" t="s">
        <v>80</v>
      </c>
      <c r="C579" s="38" t="str">
        <f>IF(ISBLANK('State Landscape Data'!$B$71),"-",'State Landscape Data'!$B$71)</f>
        <v>-</v>
      </c>
      <c r="D579" s="38" t="str">
        <f>IF(ISBLANK('State Landscape Data'!$C$71),"-",'State Landscape Data'!$C$71)</f>
        <v>-</v>
      </c>
      <c r="E579" s="38" t="str">
        <f>IF(ISBLANK('State Landscape Data'!$D$71),"-",'State Landscape Data'!$D$71)</f>
        <v>-</v>
      </c>
      <c r="F579" s="38" t="str">
        <f>IF(ISBLANK('State Landscape Data'!$E$71),"-",'State Landscape Data'!$E$71)</f>
        <v>-</v>
      </c>
      <c r="G579" s="38" t="str">
        <f>IF(ISBLANK('State Landscape Data'!$F$71),"-",'State Landscape Data'!$F$71)</f>
        <v>-</v>
      </c>
      <c r="H579" s="253">
        <v>3</v>
      </c>
      <c r="I579" s="253">
        <v>5</v>
      </c>
      <c r="J579" s="38" t="str">
        <f t="shared" si="57"/>
        <v>35</v>
      </c>
      <c r="K579" s="38" t="str">
        <f>IF(ISBLANK('State Landscape Data'!$K$71),"-",'State Landscape Data'!$K$71)</f>
        <v>-</v>
      </c>
      <c r="L579" s="254">
        <f>IF(ISNA(SUMIFS(INDEX('State Landscape Data'!$M$8:$AE$57,0,MATCH(CONCATENATE($J579,L$6),'State Landscape Data'!$M$6:$AE$6,0)),'State Landscape Data'!$B$8:$B$57,$C579,'State Landscape Data'!$C$8:$C$57,$D579)),"-",SUMIFS(INDEX('State Landscape Data'!$M$8:$AE$57,0,MATCH(CONCATENATE($J579,L$6),'State Landscape Data'!$M$6:$AE$6,0)),'State Landscape Data'!$B$8:$B$57,$C579,'State Landscape Data'!$C$8:$C$57,$D579))</f>
        <v>0</v>
      </c>
      <c r="M579" s="254">
        <f>IF(ISNA(SUMIFS(INDEX('State Landscape Data'!$M$8:$AE$57,0,MATCH(CONCATENATE($J579,M$6),'State Landscape Data'!$M$6:$AE$6,0)),'State Landscape Data'!$B$8:$B$57,$C579,'State Landscape Data'!$C$8:$C$57,$D579)),"-",SUMIFS(INDEX('State Landscape Data'!$M$8:$AE$57,0,MATCH(CONCATENATE($J579,M$6),'State Landscape Data'!$M$6:$AE$6,0)),'State Landscape Data'!$B$8:$B$57,$C579,'State Landscape Data'!$C$8:$C$57,$D579))</f>
        <v>0</v>
      </c>
      <c r="N579" s="154">
        <f>IF(ISNA(SUMIFS(INDEX('State Landscape Data'!$M$8:$AE$57,0,MATCH(CONCATENATE($J579,N$6),'State Landscape Data'!$M$6:$AE$6,0)),'State Landscape Data'!$B$8:$B$57,$C579,'State Landscape Data'!$C$8:$C$57,$D579)),"-",SUMIFS(INDEX('State Landscape Data'!$M$8:$AE$57,0,MATCH(CONCATENATE($J579,N$6),'State Landscape Data'!$M$6:$AE$6,0)),'State Landscape Data'!$B$8:$B$57,$C579,'State Landscape Data'!$C$8:$C$57,$D579))</f>
        <v>0</v>
      </c>
    </row>
    <row r="580" spans="2:14" x14ac:dyDescent="0.35">
      <c r="B580" s="37" t="s">
        <v>80</v>
      </c>
      <c r="C580" s="38" t="str">
        <f>IF(ISBLANK('State Landscape Data'!$B$71),"-",'State Landscape Data'!$B$71)</f>
        <v>-</v>
      </c>
      <c r="D580" s="38" t="str">
        <f>IF(ISBLANK('State Landscape Data'!$C$71),"-",'State Landscape Data'!$C$71)</f>
        <v>-</v>
      </c>
      <c r="E580" s="38" t="str">
        <f>IF(ISBLANK('State Landscape Data'!$D$71),"-",'State Landscape Data'!$D$71)</f>
        <v>-</v>
      </c>
      <c r="F580" s="38" t="str">
        <f>IF(ISBLANK('State Landscape Data'!$E$71),"-",'State Landscape Data'!$E$71)</f>
        <v>-</v>
      </c>
      <c r="G580" s="38" t="str">
        <f>IF(ISBLANK('State Landscape Data'!$F$71),"-",'State Landscape Data'!$F$71)</f>
        <v>-</v>
      </c>
      <c r="H580" s="253">
        <v>3</v>
      </c>
      <c r="I580" s="253" t="s">
        <v>65</v>
      </c>
      <c r="J580" s="38" t="str">
        <f t="shared" si="57"/>
        <v>3Goal</v>
      </c>
      <c r="K580" s="38" t="str">
        <f>IF(ISBLANK('State Landscape Data'!$K$71),"-",'State Landscape Data'!$K$71)</f>
        <v>-</v>
      </c>
      <c r="L580" s="254" t="str">
        <f>IF(ISNA(SUMIFS(INDEX('State Landscape Data'!$M$8:$AE$57,0,MATCH(CONCATENATE($J580,L$6),'State Landscape Data'!$M$6:$AE$6,0)),'State Landscape Data'!$B$8:$B$57,$C580,'State Landscape Data'!$C$8:$C$57,$D580)),"-",SUMIFS(INDEX('State Landscape Data'!$M$8:$AE$57,0,MATCH(CONCATENATE($J580,L$6),'State Landscape Data'!$M$6:$AE$6,0)),'State Landscape Data'!$B$8:$B$57,$C580,'State Landscape Data'!$C$8:$C$57,$D580))</f>
        <v>-</v>
      </c>
      <c r="M580" s="254" t="str">
        <f>IF(ISNA(SUMIFS(INDEX('State Landscape Data'!$M$8:$AE$57,0,MATCH(CONCATENATE($J580,M$6),'State Landscape Data'!$M$6:$AE$6,0)),'State Landscape Data'!$B$8:$B$57,$C580,'State Landscape Data'!$C$8:$C$57,$D580)),"-",SUMIFS(INDEX('State Landscape Data'!$M$8:$AE$57,0,MATCH(CONCATENATE($J580,M$6),'State Landscape Data'!$M$6:$AE$6,0)),'State Landscape Data'!$B$8:$B$57,$C580,'State Landscape Data'!$C$8:$C$57,$D580))</f>
        <v>-</v>
      </c>
      <c r="N580" s="154">
        <f>IF(ISNA(SUMIFS(INDEX('State Landscape Data'!$M$8:$AE$57,0,MATCH(CONCATENATE($J580,N$6),'State Landscape Data'!$M$6:$AE$6,0)),'State Landscape Data'!$B$8:$B$57,$C580,'State Landscape Data'!$C$8:$C$57,$D580)),"-",SUMIFS(INDEX('State Landscape Data'!$M$8:$AE$57,0,MATCH(CONCATENATE($J580,N$6),'State Landscape Data'!$M$6:$AE$6,0)),'State Landscape Data'!$B$8:$B$57,$C580,'State Landscape Data'!$C$8:$C$57,$D580))</f>
        <v>0</v>
      </c>
    </row>
    <row r="581" spans="2:14" x14ac:dyDescent="0.35">
      <c r="B581" s="37" t="s">
        <v>80</v>
      </c>
      <c r="C581" s="38" t="str">
        <f>IF(ISBLANK('State Landscape Data'!$B$71),"-",'State Landscape Data'!$B$71)</f>
        <v>-</v>
      </c>
      <c r="D581" s="38" t="str">
        <f>IF(ISBLANK('State Landscape Data'!$C$71),"-",'State Landscape Data'!$C$71)</f>
        <v>-</v>
      </c>
      <c r="E581" s="38" t="str">
        <f>IF(ISBLANK('State Landscape Data'!$D$71),"-",'State Landscape Data'!$D$71)</f>
        <v>-</v>
      </c>
      <c r="F581" s="38" t="str">
        <f>IF(ISBLANK('State Landscape Data'!$E$71),"-",'State Landscape Data'!$E$71)</f>
        <v>-</v>
      </c>
      <c r="G581" s="38" t="str">
        <f>IF(ISBLANK('State Landscape Data'!$F$71),"-",'State Landscape Data'!$F$71)</f>
        <v>-</v>
      </c>
      <c r="H581" s="253">
        <v>4</v>
      </c>
      <c r="I581" s="253">
        <v>5</v>
      </c>
      <c r="J581" s="38" t="str">
        <f t="shared" si="57"/>
        <v>45</v>
      </c>
      <c r="K581" s="38" t="str">
        <f>IF(ISBLANK('State Landscape Data'!$K$71),"-",'State Landscape Data'!$K$71)</f>
        <v>-</v>
      </c>
      <c r="L581" s="254">
        <f>IF(ISNA(SUMIFS(INDEX('State Landscape Data'!$M$8:$AE$57,0,MATCH(CONCATENATE($J581,L$6),'State Landscape Data'!$M$6:$AE$6,0)),'State Landscape Data'!$B$8:$B$57,$C581,'State Landscape Data'!$C$8:$C$57,$D581)),"-",SUMIFS(INDEX('State Landscape Data'!$M$8:$AE$57,0,MATCH(CONCATENATE($J581,L$6),'State Landscape Data'!$M$6:$AE$6,0)),'State Landscape Data'!$B$8:$B$57,$C581,'State Landscape Data'!$C$8:$C$57,$D581))</f>
        <v>0</v>
      </c>
      <c r="M581" s="254">
        <f>IF(ISNA(SUMIFS(INDEX('State Landscape Data'!$M$8:$AE$57,0,MATCH(CONCATENATE($J581,M$6),'State Landscape Data'!$M$6:$AE$6,0)),'State Landscape Data'!$B$8:$B$57,$C581,'State Landscape Data'!$C$8:$C$57,$D581)),"-",SUMIFS(INDEX('State Landscape Data'!$M$8:$AE$57,0,MATCH(CONCATENATE($J581,M$6),'State Landscape Data'!$M$6:$AE$6,0)),'State Landscape Data'!$B$8:$B$57,$C581,'State Landscape Data'!$C$8:$C$57,$D581))</f>
        <v>0</v>
      </c>
      <c r="N581" s="154">
        <f>IF(ISNA(SUMIFS(INDEX('State Landscape Data'!$M$8:$AE$57,0,MATCH(CONCATENATE($J581,N$6),'State Landscape Data'!$M$6:$AE$6,0)),'State Landscape Data'!$B$8:$B$57,$C581,'State Landscape Data'!$C$8:$C$57,$D581)),"-",SUMIFS(INDEX('State Landscape Data'!$M$8:$AE$57,0,MATCH(CONCATENATE($J581,N$6),'State Landscape Data'!$M$6:$AE$6,0)),'State Landscape Data'!$B$8:$B$57,$C581,'State Landscape Data'!$C$8:$C$57,$D581))</f>
        <v>0</v>
      </c>
    </row>
    <row r="582" spans="2:14" x14ac:dyDescent="0.35">
      <c r="B582" s="37" t="s">
        <v>80</v>
      </c>
      <c r="C582" s="38" t="str">
        <f>IF(ISBLANK('State Landscape Data'!$B$71),"-",'State Landscape Data'!$B$71)</f>
        <v>-</v>
      </c>
      <c r="D582" s="38" t="str">
        <f>IF(ISBLANK('State Landscape Data'!$C$71),"-",'State Landscape Data'!$C$71)</f>
        <v>-</v>
      </c>
      <c r="E582" s="38" t="str">
        <f>IF(ISBLANK('State Landscape Data'!$D$71),"-",'State Landscape Data'!$D$71)</f>
        <v>-</v>
      </c>
      <c r="F582" s="38" t="str">
        <f>IF(ISBLANK('State Landscape Data'!$E$71),"-",'State Landscape Data'!$E$71)</f>
        <v>-</v>
      </c>
      <c r="G582" s="38" t="str">
        <f>IF(ISBLANK('State Landscape Data'!$F$71),"-",'State Landscape Data'!$F$71)</f>
        <v>-</v>
      </c>
      <c r="H582" s="253">
        <v>4</v>
      </c>
      <c r="I582" s="253" t="s">
        <v>65</v>
      </c>
      <c r="J582" s="38" t="str">
        <f t="shared" si="57"/>
        <v>4Goal</v>
      </c>
      <c r="K582" s="38" t="str">
        <f>IF(ISBLANK('State Landscape Data'!$K$71),"-",'State Landscape Data'!$K$71)</f>
        <v>-</v>
      </c>
      <c r="L582" s="254" t="str">
        <f>IF(ISNA(SUMIFS(INDEX('State Landscape Data'!$M$8:$AE$57,0,MATCH(CONCATENATE($J582,L$6),'State Landscape Data'!$M$6:$AE$6,0)),'State Landscape Data'!$B$8:$B$57,$C582,'State Landscape Data'!$C$8:$C$57,$D582)),"-",SUMIFS(INDEX('State Landscape Data'!$M$8:$AE$57,0,MATCH(CONCATENATE($J582,L$6),'State Landscape Data'!$M$6:$AE$6,0)),'State Landscape Data'!$B$8:$B$57,$C582,'State Landscape Data'!$C$8:$C$57,$D582))</f>
        <v>-</v>
      </c>
      <c r="M582" s="254" t="str">
        <f>IF(ISNA(SUMIFS(INDEX('State Landscape Data'!$M$8:$AE$57,0,MATCH(CONCATENATE($J582,M$6),'State Landscape Data'!$M$6:$AE$6,0)),'State Landscape Data'!$B$8:$B$57,$C582,'State Landscape Data'!$C$8:$C$57,$D582)),"-",SUMIFS(INDEX('State Landscape Data'!$M$8:$AE$57,0,MATCH(CONCATENATE($J582,M$6),'State Landscape Data'!$M$6:$AE$6,0)),'State Landscape Data'!$B$8:$B$57,$C582,'State Landscape Data'!$C$8:$C$57,$D582))</f>
        <v>-</v>
      </c>
      <c r="N582" s="154">
        <f>IF(ISNA(SUMIFS(INDEX('State Landscape Data'!$M$8:$AE$57,0,MATCH(CONCATENATE($J582,N$6),'State Landscape Data'!$M$6:$AE$6,0)),'State Landscape Data'!$B$8:$B$57,$C582,'State Landscape Data'!$C$8:$C$57,$D582)),"-",SUMIFS(INDEX('State Landscape Data'!$M$8:$AE$57,0,MATCH(CONCATENATE($J582,N$6),'State Landscape Data'!$M$6:$AE$6,0)),'State Landscape Data'!$B$8:$B$57,$C582,'State Landscape Data'!$C$8:$C$57,$D582))</f>
        <v>0</v>
      </c>
    </row>
    <row r="583" spans="2:14" x14ac:dyDescent="0.35">
      <c r="B583" s="37" t="s">
        <v>80</v>
      </c>
      <c r="C583" s="38" t="str">
        <f>IF(ISBLANK('State Landscape Data'!$B$72),"-",'State Landscape Data'!$B$72)</f>
        <v>-</v>
      </c>
      <c r="D583" s="38" t="str">
        <f>IF(ISBLANK('State Landscape Data'!$C$72),"-",'State Landscape Data'!$C$72)</f>
        <v>-</v>
      </c>
      <c r="E583" s="38" t="str">
        <f>IF(ISBLANK('State Landscape Data'!$D$72),"-",'State Landscape Data'!$D$72)</f>
        <v>-</v>
      </c>
      <c r="F583" s="38" t="str">
        <f>IF(ISBLANK('State Landscape Data'!$E$72),"-",'State Landscape Data'!$E$72)</f>
        <v>-</v>
      </c>
      <c r="G583" s="38" t="str">
        <f>IF(ISBLANK('State Landscape Data'!$F$72),"-",'State Landscape Data'!$F$72)</f>
        <v>-</v>
      </c>
      <c r="H583" s="253" t="s">
        <v>64</v>
      </c>
      <c r="I583" s="253" t="s">
        <v>64</v>
      </c>
      <c r="J583" s="38" t="str">
        <f t="shared" si="57"/>
        <v>BaselineBaseline</v>
      </c>
      <c r="K583" s="38" t="str">
        <f>IF(ISBLANK('State Landscape Data'!$K$72),"-",'State Landscape Data'!$K$72)</f>
        <v>-</v>
      </c>
      <c r="L583" s="254">
        <f>IF(ISNA(SUMIFS(INDEX('State Landscape Data'!$M$8:$AE$57,0,MATCH(CONCATENATE($J583,L$6),'State Landscape Data'!$M$6:$AE$6,0)),'State Landscape Data'!$B$8:$B$57,$C583,'State Landscape Data'!$C$8:$C$57,$D583)),"-",SUMIFS(INDEX('State Landscape Data'!$M$8:$AE$57,0,MATCH(CONCATENATE($J583,L$6),'State Landscape Data'!$M$6:$AE$6,0)),'State Landscape Data'!$B$8:$B$57,$C583,'State Landscape Data'!$C$8:$C$57,$D583))</f>
        <v>0</v>
      </c>
      <c r="M583" s="254">
        <f>IF(ISNA(SUMIFS(INDEX('State Landscape Data'!$M$8:$AE$57,0,MATCH(CONCATENATE($J583,M$6),'State Landscape Data'!$M$6:$AE$6,0)),'State Landscape Data'!$B$8:$B$57,$C583,'State Landscape Data'!$C$8:$C$57,$D583)),"-",SUMIFS(INDEX('State Landscape Data'!$M$8:$AE$57,0,MATCH(CONCATENATE($J583,M$6),'State Landscape Data'!$M$6:$AE$6,0)),'State Landscape Data'!$B$8:$B$57,$C583,'State Landscape Data'!$C$8:$C$57,$D583))</f>
        <v>0</v>
      </c>
      <c r="N583" s="154">
        <f>IF(ISNA(SUMIFS(INDEX('State Landscape Data'!$M$8:$AE$57,0,MATCH(CONCATENATE($J583,N$6),'State Landscape Data'!$M$6:$AE$6,0)),'State Landscape Data'!$B$8:$B$57,$C583,'State Landscape Data'!$C$8:$C$57,$D583)),"-",SUMIFS(INDEX('State Landscape Data'!$M$8:$AE$57,0,MATCH(CONCATENATE($J583,N$6),'State Landscape Data'!$M$6:$AE$6,0)),'State Landscape Data'!$B$8:$B$57,$C583,'State Landscape Data'!$C$8:$C$57,$D583))</f>
        <v>0</v>
      </c>
    </row>
    <row r="584" spans="2:14" x14ac:dyDescent="0.35">
      <c r="B584" s="37" t="s">
        <v>80</v>
      </c>
      <c r="C584" s="38" t="str">
        <f>IF(ISBLANK('State Landscape Data'!$B$72),"-",'State Landscape Data'!$B$72)</f>
        <v>-</v>
      </c>
      <c r="D584" s="38" t="str">
        <f>IF(ISBLANK('State Landscape Data'!$C$72),"-",'State Landscape Data'!$C$72)</f>
        <v>-</v>
      </c>
      <c r="E584" s="38" t="str">
        <f>IF(ISBLANK('State Landscape Data'!$D$72),"-",'State Landscape Data'!$D$72)</f>
        <v>-</v>
      </c>
      <c r="F584" s="38" t="str">
        <f>IF(ISBLANK('State Landscape Data'!$E$72),"-",'State Landscape Data'!$E$72)</f>
        <v>-</v>
      </c>
      <c r="G584" s="38" t="str">
        <f>IF(ISBLANK('State Landscape Data'!$F$72),"-",'State Landscape Data'!$F$72)</f>
        <v>-</v>
      </c>
      <c r="H584" s="253">
        <v>1</v>
      </c>
      <c r="I584" s="253">
        <v>5</v>
      </c>
      <c r="J584" s="38" t="str">
        <f t="shared" si="57"/>
        <v>15</v>
      </c>
      <c r="K584" s="38" t="str">
        <f>IF(ISBLANK('State Landscape Data'!$K$72),"-",'State Landscape Data'!$K$72)</f>
        <v>-</v>
      </c>
      <c r="L584" s="254">
        <f>IF(ISNA(SUMIFS(INDEX('State Landscape Data'!$M$8:$AE$57,0,MATCH(CONCATENATE($J584,L$6),'State Landscape Data'!$M$6:$AE$6,0)),'State Landscape Data'!$B$8:$B$57,$C584,'State Landscape Data'!$C$8:$C$57,$D584)),"-",SUMIFS(INDEX('State Landscape Data'!$M$8:$AE$57,0,MATCH(CONCATENATE($J584,L$6),'State Landscape Data'!$M$6:$AE$6,0)),'State Landscape Data'!$B$8:$B$57,$C584,'State Landscape Data'!$C$8:$C$57,$D584))</f>
        <v>0</v>
      </c>
      <c r="M584" s="254">
        <f>IF(ISNA(SUMIFS(INDEX('State Landscape Data'!$M$8:$AE$57,0,MATCH(CONCATENATE($J584,M$6),'State Landscape Data'!$M$6:$AE$6,0)),'State Landscape Data'!$B$8:$B$57,$C584,'State Landscape Data'!$C$8:$C$57,$D584)),"-",SUMIFS(INDEX('State Landscape Data'!$M$8:$AE$57,0,MATCH(CONCATENATE($J584,M$6),'State Landscape Data'!$M$6:$AE$6,0)),'State Landscape Data'!$B$8:$B$57,$C584,'State Landscape Data'!$C$8:$C$57,$D584))</f>
        <v>0</v>
      </c>
      <c r="N584" s="154">
        <f>IF(ISNA(SUMIFS(INDEX('State Landscape Data'!$M$8:$AE$57,0,MATCH(CONCATENATE($J584,N$6),'State Landscape Data'!$M$6:$AE$6,0)),'State Landscape Data'!$B$8:$B$57,$C584,'State Landscape Data'!$C$8:$C$57,$D584)),"-",SUMIFS(INDEX('State Landscape Data'!$M$8:$AE$57,0,MATCH(CONCATENATE($J584,N$6),'State Landscape Data'!$M$6:$AE$6,0)),'State Landscape Data'!$B$8:$B$57,$C584,'State Landscape Data'!$C$8:$C$57,$D584))</f>
        <v>0</v>
      </c>
    </row>
    <row r="585" spans="2:14" x14ac:dyDescent="0.35">
      <c r="B585" s="37" t="s">
        <v>80</v>
      </c>
      <c r="C585" s="38" t="str">
        <f>IF(ISBLANK('State Landscape Data'!$B$72),"-",'State Landscape Data'!$B$72)</f>
        <v>-</v>
      </c>
      <c r="D585" s="38" t="str">
        <f>IF(ISBLANK('State Landscape Data'!$C$72),"-",'State Landscape Data'!$C$72)</f>
        <v>-</v>
      </c>
      <c r="E585" s="38" t="str">
        <f>IF(ISBLANK('State Landscape Data'!$D$72),"-",'State Landscape Data'!$D$72)</f>
        <v>-</v>
      </c>
      <c r="F585" s="38" t="str">
        <f>IF(ISBLANK('State Landscape Data'!$E$72),"-",'State Landscape Data'!$E$72)</f>
        <v>-</v>
      </c>
      <c r="G585" s="38" t="str">
        <f>IF(ISBLANK('State Landscape Data'!$F$72),"-",'State Landscape Data'!$F$72)</f>
        <v>-</v>
      </c>
      <c r="H585" s="253">
        <v>1</v>
      </c>
      <c r="I585" s="253" t="s">
        <v>65</v>
      </c>
      <c r="J585" s="38" t="str">
        <f t="shared" ref="J585:J648" si="58">CONCATENATE(H585,I585)</f>
        <v>1Goal</v>
      </c>
      <c r="K585" s="38" t="str">
        <f>IF(ISBLANK('State Landscape Data'!$K$72),"-",'State Landscape Data'!$K$72)</f>
        <v>-</v>
      </c>
      <c r="L585" s="254" t="str">
        <f>IF(ISNA(SUMIFS(INDEX('State Landscape Data'!$M$8:$AE$57,0,MATCH(CONCATENATE($J585,L$6),'State Landscape Data'!$M$6:$AE$6,0)),'State Landscape Data'!$B$8:$B$57,$C585,'State Landscape Data'!$C$8:$C$57,$D585)),"-",SUMIFS(INDEX('State Landscape Data'!$M$8:$AE$57,0,MATCH(CONCATENATE($J585,L$6),'State Landscape Data'!$M$6:$AE$6,0)),'State Landscape Data'!$B$8:$B$57,$C585,'State Landscape Data'!$C$8:$C$57,$D585))</f>
        <v>-</v>
      </c>
      <c r="M585" s="254" t="str">
        <f>IF(ISNA(SUMIFS(INDEX('State Landscape Data'!$M$8:$AE$57,0,MATCH(CONCATENATE($J585,M$6),'State Landscape Data'!$M$6:$AE$6,0)),'State Landscape Data'!$B$8:$B$57,$C585,'State Landscape Data'!$C$8:$C$57,$D585)),"-",SUMIFS(INDEX('State Landscape Data'!$M$8:$AE$57,0,MATCH(CONCATENATE($J585,M$6),'State Landscape Data'!$M$6:$AE$6,0)),'State Landscape Data'!$B$8:$B$57,$C585,'State Landscape Data'!$C$8:$C$57,$D585))</f>
        <v>-</v>
      </c>
      <c r="N585" s="154">
        <f>IF(ISNA(SUMIFS(INDEX('State Landscape Data'!$M$8:$AE$57,0,MATCH(CONCATENATE($J585,N$6),'State Landscape Data'!$M$6:$AE$6,0)),'State Landscape Data'!$B$8:$B$57,$C585,'State Landscape Data'!$C$8:$C$57,$D585)),"-",SUMIFS(INDEX('State Landscape Data'!$M$8:$AE$57,0,MATCH(CONCATENATE($J585,N$6),'State Landscape Data'!$M$6:$AE$6,0)),'State Landscape Data'!$B$8:$B$57,$C585,'State Landscape Data'!$C$8:$C$57,$D585))</f>
        <v>0</v>
      </c>
    </row>
    <row r="586" spans="2:14" x14ac:dyDescent="0.35">
      <c r="B586" s="37" t="s">
        <v>80</v>
      </c>
      <c r="C586" s="38" t="str">
        <f>IF(ISBLANK('State Landscape Data'!$B$72),"-",'State Landscape Data'!$B$72)</f>
        <v>-</v>
      </c>
      <c r="D586" s="38" t="str">
        <f>IF(ISBLANK('State Landscape Data'!$C$72),"-",'State Landscape Data'!$C$72)</f>
        <v>-</v>
      </c>
      <c r="E586" s="38" t="str">
        <f>IF(ISBLANK('State Landscape Data'!$D$72),"-",'State Landscape Data'!$D$72)</f>
        <v>-</v>
      </c>
      <c r="F586" s="38" t="str">
        <f>IF(ISBLANK('State Landscape Data'!$E$72),"-",'State Landscape Data'!$E$72)</f>
        <v>-</v>
      </c>
      <c r="G586" s="38" t="str">
        <f>IF(ISBLANK('State Landscape Data'!$F$72),"-",'State Landscape Data'!$F$72)</f>
        <v>-</v>
      </c>
      <c r="H586" s="253">
        <v>2</v>
      </c>
      <c r="I586" s="253">
        <v>5</v>
      </c>
      <c r="J586" s="38" t="str">
        <f t="shared" si="58"/>
        <v>25</v>
      </c>
      <c r="K586" s="38" t="str">
        <f>IF(ISBLANK('State Landscape Data'!$K$72),"-",'State Landscape Data'!$K$72)</f>
        <v>-</v>
      </c>
      <c r="L586" s="254">
        <f>IF(ISNA(SUMIFS(INDEX('State Landscape Data'!$M$8:$AE$57,0,MATCH(CONCATENATE($J586,L$6),'State Landscape Data'!$M$6:$AE$6,0)),'State Landscape Data'!$B$8:$B$57,$C586,'State Landscape Data'!$C$8:$C$57,$D586)),"-",SUMIFS(INDEX('State Landscape Data'!$M$8:$AE$57,0,MATCH(CONCATENATE($J586,L$6),'State Landscape Data'!$M$6:$AE$6,0)),'State Landscape Data'!$B$8:$B$57,$C586,'State Landscape Data'!$C$8:$C$57,$D586))</f>
        <v>0</v>
      </c>
      <c r="M586" s="254">
        <f>IF(ISNA(SUMIFS(INDEX('State Landscape Data'!$M$8:$AE$57,0,MATCH(CONCATENATE($J586,M$6),'State Landscape Data'!$M$6:$AE$6,0)),'State Landscape Data'!$B$8:$B$57,$C586,'State Landscape Data'!$C$8:$C$57,$D586)),"-",SUMIFS(INDEX('State Landscape Data'!$M$8:$AE$57,0,MATCH(CONCATENATE($J586,M$6),'State Landscape Data'!$M$6:$AE$6,0)),'State Landscape Data'!$B$8:$B$57,$C586,'State Landscape Data'!$C$8:$C$57,$D586))</f>
        <v>0</v>
      </c>
      <c r="N586" s="154">
        <f>IF(ISNA(SUMIFS(INDEX('State Landscape Data'!$M$8:$AE$57,0,MATCH(CONCATENATE($J586,N$6),'State Landscape Data'!$M$6:$AE$6,0)),'State Landscape Data'!$B$8:$B$57,$C586,'State Landscape Data'!$C$8:$C$57,$D586)),"-",SUMIFS(INDEX('State Landscape Data'!$M$8:$AE$57,0,MATCH(CONCATENATE($J586,N$6),'State Landscape Data'!$M$6:$AE$6,0)),'State Landscape Data'!$B$8:$B$57,$C586,'State Landscape Data'!$C$8:$C$57,$D586))</f>
        <v>0</v>
      </c>
    </row>
    <row r="587" spans="2:14" x14ac:dyDescent="0.35">
      <c r="B587" s="37" t="s">
        <v>80</v>
      </c>
      <c r="C587" s="38" t="str">
        <f>IF(ISBLANK('State Landscape Data'!$B$72),"-",'State Landscape Data'!$B$72)</f>
        <v>-</v>
      </c>
      <c r="D587" s="38" t="str">
        <f>IF(ISBLANK('State Landscape Data'!$C$72),"-",'State Landscape Data'!$C$72)</f>
        <v>-</v>
      </c>
      <c r="E587" s="38" t="str">
        <f>IF(ISBLANK('State Landscape Data'!$D$72),"-",'State Landscape Data'!$D$72)</f>
        <v>-</v>
      </c>
      <c r="F587" s="38" t="str">
        <f>IF(ISBLANK('State Landscape Data'!$E$72),"-",'State Landscape Data'!$E$72)</f>
        <v>-</v>
      </c>
      <c r="G587" s="38" t="str">
        <f>IF(ISBLANK('State Landscape Data'!$F$72),"-",'State Landscape Data'!$F$72)</f>
        <v>-</v>
      </c>
      <c r="H587" s="253">
        <v>2</v>
      </c>
      <c r="I587" s="253" t="s">
        <v>65</v>
      </c>
      <c r="J587" s="38" t="str">
        <f t="shared" si="58"/>
        <v>2Goal</v>
      </c>
      <c r="K587" s="38" t="str">
        <f>IF(ISBLANK('State Landscape Data'!$K$72),"-",'State Landscape Data'!$K$72)</f>
        <v>-</v>
      </c>
      <c r="L587" s="254" t="str">
        <f>IF(ISNA(SUMIFS(INDEX('State Landscape Data'!$M$8:$AE$57,0,MATCH(CONCATENATE($J587,L$6),'State Landscape Data'!$M$6:$AE$6,0)),'State Landscape Data'!$B$8:$B$57,$C587,'State Landscape Data'!$C$8:$C$57,$D587)),"-",SUMIFS(INDEX('State Landscape Data'!$M$8:$AE$57,0,MATCH(CONCATENATE($J587,L$6),'State Landscape Data'!$M$6:$AE$6,0)),'State Landscape Data'!$B$8:$B$57,$C587,'State Landscape Data'!$C$8:$C$57,$D587))</f>
        <v>-</v>
      </c>
      <c r="M587" s="254" t="str">
        <f>IF(ISNA(SUMIFS(INDEX('State Landscape Data'!$M$8:$AE$57,0,MATCH(CONCATENATE($J587,M$6),'State Landscape Data'!$M$6:$AE$6,0)),'State Landscape Data'!$B$8:$B$57,$C587,'State Landscape Data'!$C$8:$C$57,$D587)),"-",SUMIFS(INDEX('State Landscape Data'!$M$8:$AE$57,0,MATCH(CONCATENATE($J587,M$6),'State Landscape Data'!$M$6:$AE$6,0)),'State Landscape Data'!$B$8:$B$57,$C587,'State Landscape Data'!$C$8:$C$57,$D587))</f>
        <v>-</v>
      </c>
      <c r="N587" s="154">
        <f>IF(ISNA(SUMIFS(INDEX('State Landscape Data'!$M$8:$AE$57,0,MATCH(CONCATENATE($J587,N$6),'State Landscape Data'!$M$6:$AE$6,0)),'State Landscape Data'!$B$8:$B$57,$C587,'State Landscape Data'!$C$8:$C$57,$D587)),"-",SUMIFS(INDEX('State Landscape Data'!$M$8:$AE$57,0,MATCH(CONCATENATE($J587,N$6),'State Landscape Data'!$M$6:$AE$6,0)),'State Landscape Data'!$B$8:$B$57,$C587,'State Landscape Data'!$C$8:$C$57,$D587))</f>
        <v>0</v>
      </c>
    </row>
    <row r="588" spans="2:14" x14ac:dyDescent="0.35">
      <c r="B588" s="37" t="s">
        <v>80</v>
      </c>
      <c r="C588" s="38" t="str">
        <f>IF(ISBLANK('State Landscape Data'!$B$72),"-",'State Landscape Data'!$B$72)</f>
        <v>-</v>
      </c>
      <c r="D588" s="38" t="str">
        <f>IF(ISBLANK('State Landscape Data'!$C$72),"-",'State Landscape Data'!$C$72)</f>
        <v>-</v>
      </c>
      <c r="E588" s="38" t="str">
        <f>IF(ISBLANK('State Landscape Data'!$D$72),"-",'State Landscape Data'!$D$72)</f>
        <v>-</v>
      </c>
      <c r="F588" s="38" t="str">
        <f>IF(ISBLANK('State Landscape Data'!$E$72),"-",'State Landscape Data'!$E$72)</f>
        <v>-</v>
      </c>
      <c r="G588" s="38" t="str">
        <f>IF(ISBLANK('State Landscape Data'!$F$72),"-",'State Landscape Data'!$F$72)</f>
        <v>-</v>
      </c>
      <c r="H588" s="253">
        <v>3</v>
      </c>
      <c r="I588" s="253">
        <v>5</v>
      </c>
      <c r="J588" s="38" t="str">
        <f t="shared" si="58"/>
        <v>35</v>
      </c>
      <c r="K588" s="38" t="str">
        <f>IF(ISBLANK('State Landscape Data'!$K$72),"-",'State Landscape Data'!$K$72)</f>
        <v>-</v>
      </c>
      <c r="L588" s="254">
        <f>IF(ISNA(SUMIFS(INDEX('State Landscape Data'!$M$8:$AE$57,0,MATCH(CONCATENATE($J588,L$6),'State Landscape Data'!$M$6:$AE$6,0)),'State Landscape Data'!$B$8:$B$57,$C588,'State Landscape Data'!$C$8:$C$57,$D588)),"-",SUMIFS(INDEX('State Landscape Data'!$M$8:$AE$57,0,MATCH(CONCATENATE($J588,L$6),'State Landscape Data'!$M$6:$AE$6,0)),'State Landscape Data'!$B$8:$B$57,$C588,'State Landscape Data'!$C$8:$C$57,$D588))</f>
        <v>0</v>
      </c>
      <c r="M588" s="254">
        <f>IF(ISNA(SUMIFS(INDEX('State Landscape Data'!$M$8:$AE$57,0,MATCH(CONCATENATE($J588,M$6),'State Landscape Data'!$M$6:$AE$6,0)),'State Landscape Data'!$B$8:$B$57,$C588,'State Landscape Data'!$C$8:$C$57,$D588)),"-",SUMIFS(INDEX('State Landscape Data'!$M$8:$AE$57,0,MATCH(CONCATENATE($J588,M$6),'State Landscape Data'!$M$6:$AE$6,0)),'State Landscape Data'!$B$8:$B$57,$C588,'State Landscape Data'!$C$8:$C$57,$D588))</f>
        <v>0</v>
      </c>
      <c r="N588" s="154">
        <f>IF(ISNA(SUMIFS(INDEX('State Landscape Data'!$M$8:$AE$57,0,MATCH(CONCATENATE($J588,N$6),'State Landscape Data'!$M$6:$AE$6,0)),'State Landscape Data'!$B$8:$B$57,$C588,'State Landscape Data'!$C$8:$C$57,$D588)),"-",SUMIFS(INDEX('State Landscape Data'!$M$8:$AE$57,0,MATCH(CONCATENATE($J588,N$6),'State Landscape Data'!$M$6:$AE$6,0)),'State Landscape Data'!$B$8:$B$57,$C588,'State Landscape Data'!$C$8:$C$57,$D588))</f>
        <v>0</v>
      </c>
    </row>
    <row r="589" spans="2:14" x14ac:dyDescent="0.35">
      <c r="B589" s="37" t="s">
        <v>80</v>
      </c>
      <c r="C589" s="38" t="str">
        <f>IF(ISBLANK('State Landscape Data'!$B$72),"-",'State Landscape Data'!$B$72)</f>
        <v>-</v>
      </c>
      <c r="D589" s="38" t="str">
        <f>IF(ISBLANK('State Landscape Data'!$C$72),"-",'State Landscape Data'!$C$72)</f>
        <v>-</v>
      </c>
      <c r="E589" s="38" t="str">
        <f>IF(ISBLANK('State Landscape Data'!$D$72),"-",'State Landscape Data'!$D$72)</f>
        <v>-</v>
      </c>
      <c r="F589" s="38" t="str">
        <f>IF(ISBLANK('State Landscape Data'!$E$72),"-",'State Landscape Data'!$E$72)</f>
        <v>-</v>
      </c>
      <c r="G589" s="38" t="str">
        <f>IF(ISBLANK('State Landscape Data'!$F$72),"-",'State Landscape Data'!$F$72)</f>
        <v>-</v>
      </c>
      <c r="H589" s="253">
        <v>3</v>
      </c>
      <c r="I589" s="253" t="s">
        <v>65</v>
      </c>
      <c r="J589" s="38" t="str">
        <f t="shared" si="58"/>
        <v>3Goal</v>
      </c>
      <c r="K589" s="38" t="str">
        <f>IF(ISBLANK('State Landscape Data'!$K$72),"-",'State Landscape Data'!$K$72)</f>
        <v>-</v>
      </c>
      <c r="L589" s="254" t="str">
        <f>IF(ISNA(SUMIFS(INDEX('State Landscape Data'!$M$8:$AE$57,0,MATCH(CONCATENATE($J589,L$6),'State Landscape Data'!$M$6:$AE$6,0)),'State Landscape Data'!$B$8:$B$57,$C589,'State Landscape Data'!$C$8:$C$57,$D589)),"-",SUMIFS(INDEX('State Landscape Data'!$M$8:$AE$57,0,MATCH(CONCATENATE($J589,L$6),'State Landscape Data'!$M$6:$AE$6,0)),'State Landscape Data'!$B$8:$B$57,$C589,'State Landscape Data'!$C$8:$C$57,$D589))</f>
        <v>-</v>
      </c>
      <c r="M589" s="254" t="str">
        <f>IF(ISNA(SUMIFS(INDEX('State Landscape Data'!$M$8:$AE$57,0,MATCH(CONCATENATE($J589,M$6),'State Landscape Data'!$M$6:$AE$6,0)),'State Landscape Data'!$B$8:$B$57,$C589,'State Landscape Data'!$C$8:$C$57,$D589)),"-",SUMIFS(INDEX('State Landscape Data'!$M$8:$AE$57,0,MATCH(CONCATENATE($J589,M$6),'State Landscape Data'!$M$6:$AE$6,0)),'State Landscape Data'!$B$8:$B$57,$C589,'State Landscape Data'!$C$8:$C$57,$D589))</f>
        <v>-</v>
      </c>
      <c r="N589" s="154">
        <f>IF(ISNA(SUMIFS(INDEX('State Landscape Data'!$M$8:$AE$57,0,MATCH(CONCATENATE($J589,N$6),'State Landscape Data'!$M$6:$AE$6,0)),'State Landscape Data'!$B$8:$B$57,$C589,'State Landscape Data'!$C$8:$C$57,$D589)),"-",SUMIFS(INDEX('State Landscape Data'!$M$8:$AE$57,0,MATCH(CONCATENATE($J589,N$6),'State Landscape Data'!$M$6:$AE$6,0)),'State Landscape Data'!$B$8:$B$57,$C589,'State Landscape Data'!$C$8:$C$57,$D589))</f>
        <v>0</v>
      </c>
    </row>
    <row r="590" spans="2:14" x14ac:dyDescent="0.35">
      <c r="B590" s="37" t="s">
        <v>80</v>
      </c>
      <c r="C590" s="38" t="str">
        <f>IF(ISBLANK('State Landscape Data'!$B$72),"-",'State Landscape Data'!$B$72)</f>
        <v>-</v>
      </c>
      <c r="D590" s="38" t="str">
        <f>IF(ISBLANK('State Landscape Data'!$C$72),"-",'State Landscape Data'!$C$72)</f>
        <v>-</v>
      </c>
      <c r="E590" s="38" t="str">
        <f>IF(ISBLANK('State Landscape Data'!$D$72),"-",'State Landscape Data'!$D$72)</f>
        <v>-</v>
      </c>
      <c r="F590" s="38" t="str">
        <f>IF(ISBLANK('State Landscape Data'!$E$72),"-",'State Landscape Data'!$E$72)</f>
        <v>-</v>
      </c>
      <c r="G590" s="38" t="str">
        <f>IF(ISBLANK('State Landscape Data'!$F$72),"-",'State Landscape Data'!$F$72)</f>
        <v>-</v>
      </c>
      <c r="H590" s="253">
        <v>4</v>
      </c>
      <c r="I590" s="253">
        <v>5</v>
      </c>
      <c r="J590" s="38" t="str">
        <f t="shared" si="58"/>
        <v>45</v>
      </c>
      <c r="K590" s="38" t="str">
        <f>IF(ISBLANK('State Landscape Data'!$K$72),"-",'State Landscape Data'!$K$72)</f>
        <v>-</v>
      </c>
      <c r="L590" s="254">
        <f>IF(ISNA(SUMIFS(INDEX('State Landscape Data'!$M$8:$AE$57,0,MATCH(CONCATENATE($J590,L$6),'State Landscape Data'!$M$6:$AE$6,0)),'State Landscape Data'!$B$8:$B$57,$C590,'State Landscape Data'!$C$8:$C$57,$D590)),"-",SUMIFS(INDEX('State Landscape Data'!$M$8:$AE$57,0,MATCH(CONCATENATE($J590,L$6),'State Landscape Data'!$M$6:$AE$6,0)),'State Landscape Data'!$B$8:$B$57,$C590,'State Landscape Data'!$C$8:$C$57,$D590))</f>
        <v>0</v>
      </c>
      <c r="M590" s="254">
        <f>IF(ISNA(SUMIFS(INDEX('State Landscape Data'!$M$8:$AE$57,0,MATCH(CONCATENATE($J590,M$6),'State Landscape Data'!$M$6:$AE$6,0)),'State Landscape Data'!$B$8:$B$57,$C590,'State Landscape Data'!$C$8:$C$57,$D590)),"-",SUMIFS(INDEX('State Landscape Data'!$M$8:$AE$57,0,MATCH(CONCATENATE($J590,M$6),'State Landscape Data'!$M$6:$AE$6,0)),'State Landscape Data'!$B$8:$B$57,$C590,'State Landscape Data'!$C$8:$C$57,$D590))</f>
        <v>0</v>
      </c>
      <c r="N590" s="154">
        <f>IF(ISNA(SUMIFS(INDEX('State Landscape Data'!$M$8:$AE$57,0,MATCH(CONCATENATE($J590,N$6),'State Landscape Data'!$M$6:$AE$6,0)),'State Landscape Data'!$B$8:$B$57,$C590,'State Landscape Data'!$C$8:$C$57,$D590)),"-",SUMIFS(INDEX('State Landscape Data'!$M$8:$AE$57,0,MATCH(CONCATENATE($J590,N$6),'State Landscape Data'!$M$6:$AE$6,0)),'State Landscape Data'!$B$8:$B$57,$C590,'State Landscape Data'!$C$8:$C$57,$D590))</f>
        <v>0</v>
      </c>
    </row>
    <row r="591" spans="2:14" x14ac:dyDescent="0.35">
      <c r="B591" s="37" t="s">
        <v>80</v>
      </c>
      <c r="C591" s="38" t="str">
        <f>IF(ISBLANK('State Landscape Data'!$B$72),"-",'State Landscape Data'!$B$72)</f>
        <v>-</v>
      </c>
      <c r="D591" s="38" t="str">
        <f>IF(ISBLANK('State Landscape Data'!$C$72),"-",'State Landscape Data'!$C$72)</f>
        <v>-</v>
      </c>
      <c r="E591" s="38" t="str">
        <f>IF(ISBLANK('State Landscape Data'!$D$72),"-",'State Landscape Data'!$D$72)</f>
        <v>-</v>
      </c>
      <c r="F591" s="38" t="str">
        <f>IF(ISBLANK('State Landscape Data'!$E$72),"-",'State Landscape Data'!$E$72)</f>
        <v>-</v>
      </c>
      <c r="G591" s="38" t="str">
        <f>IF(ISBLANK('State Landscape Data'!$F$72),"-",'State Landscape Data'!$F$72)</f>
        <v>-</v>
      </c>
      <c r="H591" s="253">
        <v>4</v>
      </c>
      <c r="I591" s="253" t="s">
        <v>65</v>
      </c>
      <c r="J591" s="38" t="str">
        <f t="shared" si="58"/>
        <v>4Goal</v>
      </c>
      <c r="K591" s="38" t="str">
        <f>IF(ISBLANK('State Landscape Data'!$K$72),"-",'State Landscape Data'!$K$72)</f>
        <v>-</v>
      </c>
      <c r="L591" s="254" t="str">
        <f>IF(ISNA(SUMIFS(INDEX('State Landscape Data'!$M$8:$AE$57,0,MATCH(CONCATENATE($J591,L$6),'State Landscape Data'!$M$6:$AE$6,0)),'State Landscape Data'!$B$8:$B$57,$C591,'State Landscape Data'!$C$8:$C$57,$D591)),"-",SUMIFS(INDEX('State Landscape Data'!$M$8:$AE$57,0,MATCH(CONCATENATE($J591,L$6),'State Landscape Data'!$M$6:$AE$6,0)),'State Landscape Data'!$B$8:$B$57,$C591,'State Landscape Data'!$C$8:$C$57,$D591))</f>
        <v>-</v>
      </c>
      <c r="M591" s="254" t="str">
        <f>IF(ISNA(SUMIFS(INDEX('State Landscape Data'!$M$8:$AE$57,0,MATCH(CONCATENATE($J591,M$6),'State Landscape Data'!$M$6:$AE$6,0)),'State Landscape Data'!$B$8:$B$57,$C591,'State Landscape Data'!$C$8:$C$57,$D591)),"-",SUMIFS(INDEX('State Landscape Data'!$M$8:$AE$57,0,MATCH(CONCATENATE($J591,M$6),'State Landscape Data'!$M$6:$AE$6,0)),'State Landscape Data'!$B$8:$B$57,$C591,'State Landscape Data'!$C$8:$C$57,$D591))</f>
        <v>-</v>
      </c>
      <c r="N591" s="154">
        <f>IF(ISNA(SUMIFS(INDEX('State Landscape Data'!$M$8:$AE$57,0,MATCH(CONCATENATE($J591,N$6),'State Landscape Data'!$M$6:$AE$6,0)),'State Landscape Data'!$B$8:$B$57,$C591,'State Landscape Data'!$C$8:$C$57,$D591)),"-",SUMIFS(INDEX('State Landscape Data'!$M$8:$AE$57,0,MATCH(CONCATENATE($J591,N$6),'State Landscape Data'!$M$6:$AE$6,0)),'State Landscape Data'!$B$8:$B$57,$C591,'State Landscape Data'!$C$8:$C$57,$D591))</f>
        <v>0</v>
      </c>
    </row>
    <row r="592" spans="2:14" x14ac:dyDescent="0.35">
      <c r="B592" s="37" t="s">
        <v>80</v>
      </c>
      <c r="C592" s="38" t="str">
        <f>IF(ISBLANK('State Landscape Data'!$B$73),"-",'State Landscape Data'!$B$73)</f>
        <v>-</v>
      </c>
      <c r="D592" s="38" t="str">
        <f>IF(ISBLANK('State Landscape Data'!$C$73),"-",'State Landscape Data'!$C$73)</f>
        <v>-</v>
      </c>
      <c r="E592" s="38" t="str">
        <f>IF(ISBLANK('State Landscape Data'!$D$73),"-",'State Landscape Data'!$D$73)</f>
        <v>-</v>
      </c>
      <c r="F592" s="38" t="str">
        <f>IF(ISBLANK('State Landscape Data'!$E$73),"-",'State Landscape Data'!$E$73)</f>
        <v>-</v>
      </c>
      <c r="G592" s="38" t="str">
        <f>IF(ISBLANK('State Landscape Data'!$F$73),"-",'State Landscape Data'!$F$73)</f>
        <v>-</v>
      </c>
      <c r="H592" s="253" t="s">
        <v>64</v>
      </c>
      <c r="I592" s="253" t="s">
        <v>64</v>
      </c>
      <c r="J592" s="38" t="str">
        <f t="shared" si="58"/>
        <v>BaselineBaseline</v>
      </c>
      <c r="K592" s="38" t="str">
        <f>IF(ISBLANK('State Landscape Data'!$K$73),"-",'State Landscape Data'!$K$73)</f>
        <v>-</v>
      </c>
      <c r="L592" s="254">
        <f>IF(ISNA(SUMIFS(INDEX('State Landscape Data'!$M$8:$AE$57,0,MATCH(CONCATENATE($J592,L$6),'State Landscape Data'!$M$6:$AE$6,0)),'State Landscape Data'!$B$8:$B$57,$C592,'State Landscape Data'!$C$8:$C$57,$D592)),"-",SUMIFS(INDEX('State Landscape Data'!$M$8:$AE$57,0,MATCH(CONCATENATE($J592,L$6),'State Landscape Data'!$M$6:$AE$6,0)),'State Landscape Data'!$B$8:$B$57,$C592,'State Landscape Data'!$C$8:$C$57,$D592))</f>
        <v>0</v>
      </c>
      <c r="M592" s="254">
        <f>IF(ISNA(SUMIFS(INDEX('State Landscape Data'!$M$8:$AE$57,0,MATCH(CONCATENATE($J592,M$6),'State Landscape Data'!$M$6:$AE$6,0)),'State Landscape Data'!$B$8:$B$57,$C592,'State Landscape Data'!$C$8:$C$57,$D592)),"-",SUMIFS(INDEX('State Landscape Data'!$M$8:$AE$57,0,MATCH(CONCATENATE($J592,M$6),'State Landscape Data'!$M$6:$AE$6,0)),'State Landscape Data'!$B$8:$B$57,$C592,'State Landscape Data'!$C$8:$C$57,$D592))</f>
        <v>0</v>
      </c>
      <c r="N592" s="154">
        <f>IF(ISNA(SUMIFS(INDEX('State Landscape Data'!$M$8:$AE$57,0,MATCH(CONCATENATE($J592,N$6),'State Landscape Data'!$M$6:$AE$6,0)),'State Landscape Data'!$B$8:$B$57,$C592,'State Landscape Data'!$C$8:$C$57,$D592)),"-",SUMIFS(INDEX('State Landscape Data'!$M$8:$AE$57,0,MATCH(CONCATENATE($J592,N$6),'State Landscape Data'!$M$6:$AE$6,0)),'State Landscape Data'!$B$8:$B$57,$C592,'State Landscape Data'!$C$8:$C$57,$D592))</f>
        <v>0</v>
      </c>
    </row>
    <row r="593" spans="2:14" x14ac:dyDescent="0.35">
      <c r="B593" s="37" t="s">
        <v>80</v>
      </c>
      <c r="C593" s="38" t="str">
        <f>IF(ISBLANK('State Landscape Data'!$B$73),"-",'State Landscape Data'!$B$73)</f>
        <v>-</v>
      </c>
      <c r="D593" s="38" t="str">
        <f>IF(ISBLANK('State Landscape Data'!$C$73),"-",'State Landscape Data'!$C$73)</f>
        <v>-</v>
      </c>
      <c r="E593" s="38" t="str">
        <f>IF(ISBLANK('State Landscape Data'!$D$73),"-",'State Landscape Data'!$D$73)</f>
        <v>-</v>
      </c>
      <c r="F593" s="38" t="str">
        <f>IF(ISBLANK('State Landscape Data'!$E$73),"-",'State Landscape Data'!$E$73)</f>
        <v>-</v>
      </c>
      <c r="G593" s="38" t="str">
        <f>IF(ISBLANK('State Landscape Data'!$F$73),"-",'State Landscape Data'!$F$73)</f>
        <v>-</v>
      </c>
      <c r="H593" s="253">
        <v>1</v>
      </c>
      <c r="I593" s="253">
        <v>5</v>
      </c>
      <c r="J593" s="38" t="str">
        <f t="shared" si="58"/>
        <v>15</v>
      </c>
      <c r="K593" s="38" t="str">
        <f>IF(ISBLANK('State Landscape Data'!$K$73),"-",'State Landscape Data'!$K$73)</f>
        <v>-</v>
      </c>
      <c r="L593" s="254">
        <f>IF(ISNA(SUMIFS(INDEX('State Landscape Data'!$M$8:$AE$57,0,MATCH(CONCATENATE($J593,L$6),'State Landscape Data'!$M$6:$AE$6,0)),'State Landscape Data'!$B$8:$B$57,$C593,'State Landscape Data'!$C$8:$C$57,$D593)),"-",SUMIFS(INDEX('State Landscape Data'!$M$8:$AE$57,0,MATCH(CONCATENATE($J593,L$6),'State Landscape Data'!$M$6:$AE$6,0)),'State Landscape Data'!$B$8:$B$57,$C593,'State Landscape Data'!$C$8:$C$57,$D593))</f>
        <v>0</v>
      </c>
      <c r="M593" s="254">
        <f>IF(ISNA(SUMIFS(INDEX('State Landscape Data'!$M$8:$AE$57,0,MATCH(CONCATENATE($J593,M$6),'State Landscape Data'!$M$6:$AE$6,0)),'State Landscape Data'!$B$8:$B$57,$C593,'State Landscape Data'!$C$8:$C$57,$D593)),"-",SUMIFS(INDEX('State Landscape Data'!$M$8:$AE$57,0,MATCH(CONCATENATE($J593,M$6),'State Landscape Data'!$M$6:$AE$6,0)),'State Landscape Data'!$B$8:$B$57,$C593,'State Landscape Data'!$C$8:$C$57,$D593))</f>
        <v>0</v>
      </c>
      <c r="N593" s="154">
        <f>IF(ISNA(SUMIFS(INDEX('State Landscape Data'!$M$8:$AE$57,0,MATCH(CONCATENATE($J593,N$6),'State Landscape Data'!$M$6:$AE$6,0)),'State Landscape Data'!$B$8:$B$57,$C593,'State Landscape Data'!$C$8:$C$57,$D593)),"-",SUMIFS(INDEX('State Landscape Data'!$M$8:$AE$57,0,MATCH(CONCATENATE($J593,N$6),'State Landscape Data'!$M$6:$AE$6,0)),'State Landscape Data'!$B$8:$B$57,$C593,'State Landscape Data'!$C$8:$C$57,$D593))</f>
        <v>0</v>
      </c>
    </row>
    <row r="594" spans="2:14" x14ac:dyDescent="0.35">
      <c r="B594" s="37" t="s">
        <v>80</v>
      </c>
      <c r="C594" s="38" t="str">
        <f>IF(ISBLANK('State Landscape Data'!$B$73),"-",'State Landscape Data'!$B$73)</f>
        <v>-</v>
      </c>
      <c r="D594" s="38" t="str">
        <f>IF(ISBLANK('State Landscape Data'!$C$73),"-",'State Landscape Data'!$C$73)</f>
        <v>-</v>
      </c>
      <c r="E594" s="38" t="str">
        <f>IF(ISBLANK('State Landscape Data'!$D$73),"-",'State Landscape Data'!$D$73)</f>
        <v>-</v>
      </c>
      <c r="F594" s="38" t="str">
        <f>IF(ISBLANK('State Landscape Data'!$E$73),"-",'State Landscape Data'!$E$73)</f>
        <v>-</v>
      </c>
      <c r="G594" s="38" t="str">
        <f>IF(ISBLANK('State Landscape Data'!$F$73),"-",'State Landscape Data'!$F$73)</f>
        <v>-</v>
      </c>
      <c r="H594" s="253">
        <v>1</v>
      </c>
      <c r="I594" s="253" t="s">
        <v>65</v>
      </c>
      <c r="J594" s="38" t="str">
        <f t="shared" si="58"/>
        <v>1Goal</v>
      </c>
      <c r="K594" s="38" t="str">
        <f>IF(ISBLANK('State Landscape Data'!$K$73),"-",'State Landscape Data'!$K$73)</f>
        <v>-</v>
      </c>
      <c r="L594" s="254" t="str">
        <f>IF(ISNA(SUMIFS(INDEX('State Landscape Data'!$M$8:$AE$57,0,MATCH(CONCATENATE($J594,L$6),'State Landscape Data'!$M$6:$AE$6,0)),'State Landscape Data'!$B$8:$B$57,$C594,'State Landscape Data'!$C$8:$C$57,$D594)),"-",SUMIFS(INDEX('State Landscape Data'!$M$8:$AE$57,0,MATCH(CONCATENATE($J594,L$6),'State Landscape Data'!$M$6:$AE$6,0)),'State Landscape Data'!$B$8:$B$57,$C594,'State Landscape Data'!$C$8:$C$57,$D594))</f>
        <v>-</v>
      </c>
      <c r="M594" s="254" t="str">
        <f>IF(ISNA(SUMIFS(INDEX('State Landscape Data'!$M$8:$AE$57,0,MATCH(CONCATENATE($J594,M$6),'State Landscape Data'!$M$6:$AE$6,0)),'State Landscape Data'!$B$8:$B$57,$C594,'State Landscape Data'!$C$8:$C$57,$D594)),"-",SUMIFS(INDEX('State Landscape Data'!$M$8:$AE$57,0,MATCH(CONCATENATE($J594,M$6),'State Landscape Data'!$M$6:$AE$6,0)),'State Landscape Data'!$B$8:$B$57,$C594,'State Landscape Data'!$C$8:$C$57,$D594))</f>
        <v>-</v>
      </c>
      <c r="N594" s="154">
        <f>IF(ISNA(SUMIFS(INDEX('State Landscape Data'!$M$8:$AE$57,0,MATCH(CONCATENATE($J594,N$6),'State Landscape Data'!$M$6:$AE$6,0)),'State Landscape Data'!$B$8:$B$57,$C594,'State Landscape Data'!$C$8:$C$57,$D594)),"-",SUMIFS(INDEX('State Landscape Data'!$M$8:$AE$57,0,MATCH(CONCATENATE($J594,N$6),'State Landscape Data'!$M$6:$AE$6,0)),'State Landscape Data'!$B$8:$B$57,$C594,'State Landscape Data'!$C$8:$C$57,$D594))</f>
        <v>0</v>
      </c>
    </row>
    <row r="595" spans="2:14" x14ac:dyDescent="0.35">
      <c r="B595" s="37" t="s">
        <v>80</v>
      </c>
      <c r="C595" s="38" t="str">
        <f>IF(ISBLANK('State Landscape Data'!$B$73),"-",'State Landscape Data'!$B$73)</f>
        <v>-</v>
      </c>
      <c r="D595" s="38" t="str">
        <f>IF(ISBLANK('State Landscape Data'!$C$73),"-",'State Landscape Data'!$C$73)</f>
        <v>-</v>
      </c>
      <c r="E595" s="38" t="str">
        <f>IF(ISBLANK('State Landscape Data'!$D$73),"-",'State Landscape Data'!$D$73)</f>
        <v>-</v>
      </c>
      <c r="F595" s="38" t="str">
        <f>IF(ISBLANK('State Landscape Data'!$E$73),"-",'State Landscape Data'!$E$73)</f>
        <v>-</v>
      </c>
      <c r="G595" s="38" t="str">
        <f>IF(ISBLANK('State Landscape Data'!$F$73),"-",'State Landscape Data'!$F$73)</f>
        <v>-</v>
      </c>
      <c r="H595" s="253">
        <v>2</v>
      </c>
      <c r="I595" s="253">
        <v>5</v>
      </c>
      <c r="J595" s="38" t="str">
        <f t="shared" si="58"/>
        <v>25</v>
      </c>
      <c r="K595" s="38" t="str">
        <f>IF(ISBLANK('State Landscape Data'!$K$73),"-",'State Landscape Data'!$K$73)</f>
        <v>-</v>
      </c>
      <c r="L595" s="254">
        <f>IF(ISNA(SUMIFS(INDEX('State Landscape Data'!$M$8:$AE$57,0,MATCH(CONCATENATE($J595,L$6),'State Landscape Data'!$M$6:$AE$6,0)),'State Landscape Data'!$B$8:$B$57,$C595,'State Landscape Data'!$C$8:$C$57,$D595)),"-",SUMIFS(INDEX('State Landscape Data'!$M$8:$AE$57,0,MATCH(CONCATENATE($J595,L$6),'State Landscape Data'!$M$6:$AE$6,0)),'State Landscape Data'!$B$8:$B$57,$C595,'State Landscape Data'!$C$8:$C$57,$D595))</f>
        <v>0</v>
      </c>
      <c r="M595" s="254">
        <f>IF(ISNA(SUMIFS(INDEX('State Landscape Data'!$M$8:$AE$57,0,MATCH(CONCATENATE($J595,M$6),'State Landscape Data'!$M$6:$AE$6,0)),'State Landscape Data'!$B$8:$B$57,$C595,'State Landscape Data'!$C$8:$C$57,$D595)),"-",SUMIFS(INDEX('State Landscape Data'!$M$8:$AE$57,0,MATCH(CONCATENATE($J595,M$6),'State Landscape Data'!$M$6:$AE$6,0)),'State Landscape Data'!$B$8:$B$57,$C595,'State Landscape Data'!$C$8:$C$57,$D595))</f>
        <v>0</v>
      </c>
      <c r="N595" s="154">
        <f>IF(ISNA(SUMIFS(INDEX('State Landscape Data'!$M$8:$AE$57,0,MATCH(CONCATENATE($J595,N$6),'State Landscape Data'!$M$6:$AE$6,0)),'State Landscape Data'!$B$8:$B$57,$C595,'State Landscape Data'!$C$8:$C$57,$D595)),"-",SUMIFS(INDEX('State Landscape Data'!$M$8:$AE$57,0,MATCH(CONCATENATE($J595,N$6),'State Landscape Data'!$M$6:$AE$6,0)),'State Landscape Data'!$B$8:$B$57,$C595,'State Landscape Data'!$C$8:$C$57,$D595))</f>
        <v>0</v>
      </c>
    </row>
    <row r="596" spans="2:14" x14ac:dyDescent="0.35">
      <c r="B596" s="37" t="s">
        <v>80</v>
      </c>
      <c r="C596" s="38" t="str">
        <f>IF(ISBLANK('State Landscape Data'!$B$73),"-",'State Landscape Data'!$B$73)</f>
        <v>-</v>
      </c>
      <c r="D596" s="38" t="str">
        <f>IF(ISBLANK('State Landscape Data'!$C$73),"-",'State Landscape Data'!$C$73)</f>
        <v>-</v>
      </c>
      <c r="E596" s="38" t="str">
        <f>IF(ISBLANK('State Landscape Data'!$D$73),"-",'State Landscape Data'!$D$73)</f>
        <v>-</v>
      </c>
      <c r="F596" s="38" t="str">
        <f>IF(ISBLANK('State Landscape Data'!$E$73),"-",'State Landscape Data'!$E$73)</f>
        <v>-</v>
      </c>
      <c r="G596" s="38" t="str">
        <f>IF(ISBLANK('State Landscape Data'!$F$73),"-",'State Landscape Data'!$F$73)</f>
        <v>-</v>
      </c>
      <c r="H596" s="253">
        <v>2</v>
      </c>
      <c r="I596" s="253" t="s">
        <v>65</v>
      </c>
      <c r="J596" s="38" t="str">
        <f t="shared" si="58"/>
        <v>2Goal</v>
      </c>
      <c r="K596" s="38" t="str">
        <f>IF(ISBLANK('State Landscape Data'!$K$73),"-",'State Landscape Data'!$K$73)</f>
        <v>-</v>
      </c>
      <c r="L596" s="254" t="str">
        <f>IF(ISNA(SUMIFS(INDEX('State Landscape Data'!$M$8:$AE$57,0,MATCH(CONCATENATE($J596,L$6),'State Landscape Data'!$M$6:$AE$6,0)),'State Landscape Data'!$B$8:$B$57,$C596,'State Landscape Data'!$C$8:$C$57,$D596)),"-",SUMIFS(INDEX('State Landscape Data'!$M$8:$AE$57,0,MATCH(CONCATENATE($J596,L$6),'State Landscape Data'!$M$6:$AE$6,0)),'State Landscape Data'!$B$8:$B$57,$C596,'State Landscape Data'!$C$8:$C$57,$D596))</f>
        <v>-</v>
      </c>
      <c r="M596" s="254" t="str">
        <f>IF(ISNA(SUMIFS(INDEX('State Landscape Data'!$M$8:$AE$57,0,MATCH(CONCATENATE($J596,M$6),'State Landscape Data'!$M$6:$AE$6,0)),'State Landscape Data'!$B$8:$B$57,$C596,'State Landscape Data'!$C$8:$C$57,$D596)),"-",SUMIFS(INDEX('State Landscape Data'!$M$8:$AE$57,0,MATCH(CONCATENATE($J596,M$6),'State Landscape Data'!$M$6:$AE$6,0)),'State Landscape Data'!$B$8:$B$57,$C596,'State Landscape Data'!$C$8:$C$57,$D596))</f>
        <v>-</v>
      </c>
      <c r="N596" s="154">
        <f>IF(ISNA(SUMIFS(INDEX('State Landscape Data'!$M$8:$AE$57,0,MATCH(CONCATENATE($J596,N$6),'State Landscape Data'!$M$6:$AE$6,0)),'State Landscape Data'!$B$8:$B$57,$C596,'State Landscape Data'!$C$8:$C$57,$D596)),"-",SUMIFS(INDEX('State Landscape Data'!$M$8:$AE$57,0,MATCH(CONCATENATE($J596,N$6),'State Landscape Data'!$M$6:$AE$6,0)),'State Landscape Data'!$B$8:$B$57,$C596,'State Landscape Data'!$C$8:$C$57,$D596))</f>
        <v>0</v>
      </c>
    </row>
    <row r="597" spans="2:14" x14ac:dyDescent="0.35">
      <c r="B597" s="37" t="s">
        <v>80</v>
      </c>
      <c r="C597" s="38" t="str">
        <f>IF(ISBLANK('State Landscape Data'!$B$73),"-",'State Landscape Data'!$B$73)</f>
        <v>-</v>
      </c>
      <c r="D597" s="38" t="str">
        <f>IF(ISBLANK('State Landscape Data'!$C$73),"-",'State Landscape Data'!$C$73)</f>
        <v>-</v>
      </c>
      <c r="E597" s="38" t="str">
        <f>IF(ISBLANK('State Landscape Data'!$D$73),"-",'State Landscape Data'!$D$73)</f>
        <v>-</v>
      </c>
      <c r="F597" s="38" t="str">
        <f>IF(ISBLANK('State Landscape Data'!$E$73),"-",'State Landscape Data'!$E$73)</f>
        <v>-</v>
      </c>
      <c r="G597" s="38" t="str">
        <f>IF(ISBLANK('State Landscape Data'!$F$73),"-",'State Landscape Data'!$F$73)</f>
        <v>-</v>
      </c>
      <c r="H597" s="253">
        <v>3</v>
      </c>
      <c r="I597" s="253">
        <v>5</v>
      </c>
      <c r="J597" s="38" t="str">
        <f t="shared" si="58"/>
        <v>35</v>
      </c>
      <c r="K597" s="38" t="str">
        <f>IF(ISBLANK('State Landscape Data'!$K$73),"-",'State Landscape Data'!$K$73)</f>
        <v>-</v>
      </c>
      <c r="L597" s="254">
        <f>IF(ISNA(SUMIFS(INDEX('State Landscape Data'!$M$8:$AE$57,0,MATCH(CONCATENATE($J597,L$6),'State Landscape Data'!$M$6:$AE$6,0)),'State Landscape Data'!$B$8:$B$57,$C597,'State Landscape Data'!$C$8:$C$57,$D597)),"-",SUMIFS(INDEX('State Landscape Data'!$M$8:$AE$57,0,MATCH(CONCATENATE($J597,L$6),'State Landscape Data'!$M$6:$AE$6,0)),'State Landscape Data'!$B$8:$B$57,$C597,'State Landscape Data'!$C$8:$C$57,$D597))</f>
        <v>0</v>
      </c>
      <c r="M597" s="254">
        <f>IF(ISNA(SUMIFS(INDEX('State Landscape Data'!$M$8:$AE$57,0,MATCH(CONCATENATE($J597,M$6),'State Landscape Data'!$M$6:$AE$6,0)),'State Landscape Data'!$B$8:$B$57,$C597,'State Landscape Data'!$C$8:$C$57,$D597)),"-",SUMIFS(INDEX('State Landscape Data'!$M$8:$AE$57,0,MATCH(CONCATENATE($J597,M$6),'State Landscape Data'!$M$6:$AE$6,0)),'State Landscape Data'!$B$8:$B$57,$C597,'State Landscape Data'!$C$8:$C$57,$D597))</f>
        <v>0</v>
      </c>
      <c r="N597" s="154">
        <f>IF(ISNA(SUMIFS(INDEX('State Landscape Data'!$M$8:$AE$57,0,MATCH(CONCATENATE($J597,N$6),'State Landscape Data'!$M$6:$AE$6,0)),'State Landscape Data'!$B$8:$B$57,$C597,'State Landscape Data'!$C$8:$C$57,$D597)),"-",SUMIFS(INDEX('State Landscape Data'!$M$8:$AE$57,0,MATCH(CONCATENATE($J597,N$6),'State Landscape Data'!$M$6:$AE$6,0)),'State Landscape Data'!$B$8:$B$57,$C597,'State Landscape Data'!$C$8:$C$57,$D597))</f>
        <v>0</v>
      </c>
    </row>
    <row r="598" spans="2:14" x14ac:dyDescent="0.35">
      <c r="B598" s="37" t="s">
        <v>80</v>
      </c>
      <c r="C598" s="38" t="str">
        <f>IF(ISBLANK('State Landscape Data'!$B$73),"-",'State Landscape Data'!$B$73)</f>
        <v>-</v>
      </c>
      <c r="D598" s="38" t="str">
        <f>IF(ISBLANK('State Landscape Data'!$C$73),"-",'State Landscape Data'!$C$73)</f>
        <v>-</v>
      </c>
      <c r="E598" s="38" t="str">
        <f>IF(ISBLANK('State Landscape Data'!$D$73),"-",'State Landscape Data'!$D$73)</f>
        <v>-</v>
      </c>
      <c r="F598" s="38" t="str">
        <f>IF(ISBLANK('State Landscape Data'!$E$73),"-",'State Landscape Data'!$E$73)</f>
        <v>-</v>
      </c>
      <c r="G598" s="38" t="str">
        <f>IF(ISBLANK('State Landscape Data'!$F$73),"-",'State Landscape Data'!$F$73)</f>
        <v>-</v>
      </c>
      <c r="H598" s="253">
        <v>3</v>
      </c>
      <c r="I598" s="253" t="s">
        <v>65</v>
      </c>
      <c r="J598" s="38" t="str">
        <f t="shared" si="58"/>
        <v>3Goal</v>
      </c>
      <c r="K598" s="38" t="str">
        <f>IF(ISBLANK('State Landscape Data'!$K$73),"-",'State Landscape Data'!$K$73)</f>
        <v>-</v>
      </c>
      <c r="L598" s="254" t="str">
        <f>IF(ISNA(SUMIFS(INDEX('State Landscape Data'!$M$8:$AE$57,0,MATCH(CONCATENATE($J598,L$6),'State Landscape Data'!$M$6:$AE$6,0)),'State Landscape Data'!$B$8:$B$57,$C598,'State Landscape Data'!$C$8:$C$57,$D598)),"-",SUMIFS(INDEX('State Landscape Data'!$M$8:$AE$57,0,MATCH(CONCATENATE($J598,L$6),'State Landscape Data'!$M$6:$AE$6,0)),'State Landscape Data'!$B$8:$B$57,$C598,'State Landscape Data'!$C$8:$C$57,$D598))</f>
        <v>-</v>
      </c>
      <c r="M598" s="254" t="str">
        <f>IF(ISNA(SUMIFS(INDEX('State Landscape Data'!$M$8:$AE$57,0,MATCH(CONCATENATE($J598,M$6),'State Landscape Data'!$M$6:$AE$6,0)),'State Landscape Data'!$B$8:$B$57,$C598,'State Landscape Data'!$C$8:$C$57,$D598)),"-",SUMIFS(INDEX('State Landscape Data'!$M$8:$AE$57,0,MATCH(CONCATENATE($J598,M$6),'State Landscape Data'!$M$6:$AE$6,0)),'State Landscape Data'!$B$8:$B$57,$C598,'State Landscape Data'!$C$8:$C$57,$D598))</f>
        <v>-</v>
      </c>
      <c r="N598" s="154">
        <f>IF(ISNA(SUMIFS(INDEX('State Landscape Data'!$M$8:$AE$57,0,MATCH(CONCATENATE($J598,N$6),'State Landscape Data'!$M$6:$AE$6,0)),'State Landscape Data'!$B$8:$B$57,$C598,'State Landscape Data'!$C$8:$C$57,$D598)),"-",SUMIFS(INDEX('State Landscape Data'!$M$8:$AE$57,0,MATCH(CONCATENATE($J598,N$6),'State Landscape Data'!$M$6:$AE$6,0)),'State Landscape Data'!$B$8:$B$57,$C598,'State Landscape Data'!$C$8:$C$57,$D598))</f>
        <v>0</v>
      </c>
    </row>
    <row r="599" spans="2:14" x14ac:dyDescent="0.35">
      <c r="B599" s="37" t="s">
        <v>80</v>
      </c>
      <c r="C599" s="38" t="str">
        <f>IF(ISBLANK('State Landscape Data'!$B$73),"-",'State Landscape Data'!$B$73)</f>
        <v>-</v>
      </c>
      <c r="D599" s="38" t="str">
        <f>IF(ISBLANK('State Landscape Data'!$C$73),"-",'State Landscape Data'!$C$73)</f>
        <v>-</v>
      </c>
      <c r="E599" s="38" t="str">
        <f>IF(ISBLANK('State Landscape Data'!$D$73),"-",'State Landscape Data'!$D$73)</f>
        <v>-</v>
      </c>
      <c r="F599" s="38" t="str">
        <f>IF(ISBLANK('State Landscape Data'!$E$73),"-",'State Landscape Data'!$E$73)</f>
        <v>-</v>
      </c>
      <c r="G599" s="38" t="str">
        <f>IF(ISBLANK('State Landscape Data'!$F$73),"-",'State Landscape Data'!$F$73)</f>
        <v>-</v>
      </c>
      <c r="H599" s="253">
        <v>4</v>
      </c>
      <c r="I599" s="253">
        <v>5</v>
      </c>
      <c r="J599" s="38" t="str">
        <f t="shared" si="58"/>
        <v>45</v>
      </c>
      <c r="K599" s="38" t="str">
        <f>IF(ISBLANK('State Landscape Data'!$K$73),"-",'State Landscape Data'!$K$73)</f>
        <v>-</v>
      </c>
      <c r="L599" s="254">
        <f>IF(ISNA(SUMIFS(INDEX('State Landscape Data'!$M$8:$AE$57,0,MATCH(CONCATENATE($J599,L$6),'State Landscape Data'!$M$6:$AE$6,0)),'State Landscape Data'!$B$8:$B$57,$C599,'State Landscape Data'!$C$8:$C$57,$D599)),"-",SUMIFS(INDEX('State Landscape Data'!$M$8:$AE$57,0,MATCH(CONCATENATE($J599,L$6),'State Landscape Data'!$M$6:$AE$6,0)),'State Landscape Data'!$B$8:$B$57,$C599,'State Landscape Data'!$C$8:$C$57,$D599))</f>
        <v>0</v>
      </c>
      <c r="M599" s="254">
        <f>IF(ISNA(SUMIFS(INDEX('State Landscape Data'!$M$8:$AE$57,0,MATCH(CONCATENATE($J599,M$6),'State Landscape Data'!$M$6:$AE$6,0)),'State Landscape Data'!$B$8:$B$57,$C599,'State Landscape Data'!$C$8:$C$57,$D599)),"-",SUMIFS(INDEX('State Landscape Data'!$M$8:$AE$57,0,MATCH(CONCATENATE($J599,M$6),'State Landscape Data'!$M$6:$AE$6,0)),'State Landscape Data'!$B$8:$B$57,$C599,'State Landscape Data'!$C$8:$C$57,$D599))</f>
        <v>0</v>
      </c>
      <c r="N599" s="154">
        <f>IF(ISNA(SUMIFS(INDEX('State Landscape Data'!$M$8:$AE$57,0,MATCH(CONCATENATE($J599,N$6),'State Landscape Data'!$M$6:$AE$6,0)),'State Landscape Data'!$B$8:$B$57,$C599,'State Landscape Data'!$C$8:$C$57,$D599)),"-",SUMIFS(INDEX('State Landscape Data'!$M$8:$AE$57,0,MATCH(CONCATENATE($J599,N$6),'State Landscape Data'!$M$6:$AE$6,0)),'State Landscape Data'!$B$8:$B$57,$C599,'State Landscape Data'!$C$8:$C$57,$D599))</f>
        <v>0</v>
      </c>
    </row>
    <row r="600" spans="2:14" x14ac:dyDescent="0.35">
      <c r="B600" s="37" t="s">
        <v>80</v>
      </c>
      <c r="C600" s="38" t="str">
        <f>IF(ISBLANK('State Landscape Data'!$B$73),"-",'State Landscape Data'!$B$73)</f>
        <v>-</v>
      </c>
      <c r="D600" s="38" t="str">
        <f>IF(ISBLANK('State Landscape Data'!$C$73),"-",'State Landscape Data'!$C$73)</f>
        <v>-</v>
      </c>
      <c r="E600" s="38" t="str">
        <f>IF(ISBLANK('State Landscape Data'!$D$73),"-",'State Landscape Data'!$D$73)</f>
        <v>-</v>
      </c>
      <c r="F600" s="38" t="str">
        <f>IF(ISBLANK('State Landscape Data'!$E$73),"-",'State Landscape Data'!$E$73)</f>
        <v>-</v>
      </c>
      <c r="G600" s="38" t="str">
        <f>IF(ISBLANK('State Landscape Data'!$F$73),"-",'State Landscape Data'!$F$73)</f>
        <v>-</v>
      </c>
      <c r="H600" s="253">
        <v>4</v>
      </c>
      <c r="I600" s="253" t="s">
        <v>65</v>
      </c>
      <c r="J600" s="38" t="str">
        <f t="shared" si="58"/>
        <v>4Goal</v>
      </c>
      <c r="K600" s="38" t="str">
        <f>IF(ISBLANK('State Landscape Data'!$K$73),"-",'State Landscape Data'!$K$73)</f>
        <v>-</v>
      </c>
      <c r="L600" s="254" t="str">
        <f>IF(ISNA(SUMIFS(INDEX('State Landscape Data'!$M$8:$AE$57,0,MATCH(CONCATENATE($J600,L$6),'State Landscape Data'!$M$6:$AE$6,0)),'State Landscape Data'!$B$8:$B$57,$C600,'State Landscape Data'!$C$8:$C$57,$D600)),"-",SUMIFS(INDEX('State Landscape Data'!$M$8:$AE$57,0,MATCH(CONCATENATE($J600,L$6),'State Landscape Data'!$M$6:$AE$6,0)),'State Landscape Data'!$B$8:$B$57,$C600,'State Landscape Data'!$C$8:$C$57,$D600))</f>
        <v>-</v>
      </c>
      <c r="M600" s="254" t="str">
        <f>IF(ISNA(SUMIFS(INDEX('State Landscape Data'!$M$8:$AE$57,0,MATCH(CONCATENATE($J600,M$6),'State Landscape Data'!$M$6:$AE$6,0)),'State Landscape Data'!$B$8:$B$57,$C600,'State Landscape Data'!$C$8:$C$57,$D600)),"-",SUMIFS(INDEX('State Landscape Data'!$M$8:$AE$57,0,MATCH(CONCATENATE($J600,M$6),'State Landscape Data'!$M$6:$AE$6,0)),'State Landscape Data'!$B$8:$B$57,$C600,'State Landscape Data'!$C$8:$C$57,$D600))</f>
        <v>-</v>
      </c>
      <c r="N600" s="154">
        <f>IF(ISNA(SUMIFS(INDEX('State Landscape Data'!$M$8:$AE$57,0,MATCH(CONCATENATE($J600,N$6),'State Landscape Data'!$M$6:$AE$6,0)),'State Landscape Data'!$B$8:$B$57,$C600,'State Landscape Data'!$C$8:$C$57,$D600)),"-",SUMIFS(INDEX('State Landscape Data'!$M$8:$AE$57,0,MATCH(CONCATENATE($J600,N$6),'State Landscape Data'!$M$6:$AE$6,0)),'State Landscape Data'!$B$8:$B$57,$C600,'State Landscape Data'!$C$8:$C$57,$D600))</f>
        <v>0</v>
      </c>
    </row>
    <row r="601" spans="2:14" x14ac:dyDescent="0.35">
      <c r="B601" s="37" t="s">
        <v>80</v>
      </c>
      <c r="C601" s="38" t="str">
        <f>IF(ISBLANK('State Landscape Data'!$B$74),"-",'State Landscape Data'!$B$74)</f>
        <v>-</v>
      </c>
      <c r="D601" s="38" t="str">
        <f>IF(ISBLANK('State Landscape Data'!$C$74),"-",'State Landscape Data'!$C$74)</f>
        <v>-</v>
      </c>
      <c r="E601" s="38" t="str">
        <f>IF(ISBLANK('State Landscape Data'!$D$74),"-",'State Landscape Data'!$D$74)</f>
        <v>-</v>
      </c>
      <c r="F601" s="38" t="str">
        <f>IF(ISBLANK('State Landscape Data'!$E$74),"-",'State Landscape Data'!$E$74)</f>
        <v>-</v>
      </c>
      <c r="G601" s="38" t="str">
        <f>IF(ISBLANK('State Landscape Data'!$F$74),"-",'State Landscape Data'!$F$74)</f>
        <v>-</v>
      </c>
      <c r="H601" s="253" t="s">
        <v>64</v>
      </c>
      <c r="I601" s="253" t="s">
        <v>64</v>
      </c>
      <c r="J601" s="38" t="str">
        <f t="shared" si="58"/>
        <v>BaselineBaseline</v>
      </c>
      <c r="K601" s="38" t="str">
        <f>IF(ISBLANK('State Landscape Data'!$K$74),"-",'State Landscape Data'!$K$74)</f>
        <v>-</v>
      </c>
      <c r="L601" s="254">
        <f>IF(ISNA(SUMIFS(INDEX('State Landscape Data'!$M$8:$AE$57,0,MATCH(CONCATENATE($J601,L$6),'State Landscape Data'!$M$6:$AE$6,0)),'State Landscape Data'!$B$8:$B$57,$C601,'State Landscape Data'!$C$8:$C$57,$D601)),"-",SUMIFS(INDEX('State Landscape Data'!$M$8:$AE$57,0,MATCH(CONCATENATE($J601,L$6),'State Landscape Data'!$M$6:$AE$6,0)),'State Landscape Data'!$B$8:$B$57,$C601,'State Landscape Data'!$C$8:$C$57,$D601))</f>
        <v>0</v>
      </c>
      <c r="M601" s="254">
        <f>IF(ISNA(SUMIFS(INDEX('State Landscape Data'!$M$8:$AE$57,0,MATCH(CONCATENATE($J601,M$6),'State Landscape Data'!$M$6:$AE$6,0)),'State Landscape Data'!$B$8:$B$57,$C601,'State Landscape Data'!$C$8:$C$57,$D601)),"-",SUMIFS(INDEX('State Landscape Data'!$M$8:$AE$57,0,MATCH(CONCATENATE($J601,M$6),'State Landscape Data'!$M$6:$AE$6,0)),'State Landscape Data'!$B$8:$B$57,$C601,'State Landscape Data'!$C$8:$C$57,$D601))</f>
        <v>0</v>
      </c>
      <c r="N601" s="154">
        <f>IF(ISNA(SUMIFS(INDEX('State Landscape Data'!$M$8:$AE$57,0,MATCH(CONCATENATE($J601,N$6),'State Landscape Data'!$M$6:$AE$6,0)),'State Landscape Data'!$B$8:$B$57,$C601,'State Landscape Data'!$C$8:$C$57,$D601)),"-",SUMIFS(INDEX('State Landscape Data'!$M$8:$AE$57,0,MATCH(CONCATENATE($J601,N$6),'State Landscape Data'!$M$6:$AE$6,0)),'State Landscape Data'!$B$8:$B$57,$C601,'State Landscape Data'!$C$8:$C$57,$D601))</f>
        <v>0</v>
      </c>
    </row>
    <row r="602" spans="2:14" x14ac:dyDescent="0.35">
      <c r="B602" s="37" t="s">
        <v>80</v>
      </c>
      <c r="C602" s="38" t="str">
        <f>IF(ISBLANK('State Landscape Data'!$B$74),"-",'State Landscape Data'!$B$74)</f>
        <v>-</v>
      </c>
      <c r="D602" s="38" t="str">
        <f>IF(ISBLANK('State Landscape Data'!$C$74),"-",'State Landscape Data'!$C$74)</f>
        <v>-</v>
      </c>
      <c r="E602" s="38" t="str">
        <f>IF(ISBLANK('State Landscape Data'!$D$74),"-",'State Landscape Data'!$D$74)</f>
        <v>-</v>
      </c>
      <c r="F602" s="38" t="str">
        <f>IF(ISBLANK('State Landscape Data'!$E$74),"-",'State Landscape Data'!$E$74)</f>
        <v>-</v>
      </c>
      <c r="G602" s="38" t="str">
        <f>IF(ISBLANK('State Landscape Data'!$F$74),"-",'State Landscape Data'!$F$74)</f>
        <v>-</v>
      </c>
      <c r="H602" s="253">
        <v>1</v>
      </c>
      <c r="I602" s="253">
        <v>5</v>
      </c>
      <c r="J602" s="38" t="str">
        <f t="shared" si="58"/>
        <v>15</v>
      </c>
      <c r="K602" s="38" t="str">
        <f>IF(ISBLANK('State Landscape Data'!$K$74),"-",'State Landscape Data'!$K$74)</f>
        <v>-</v>
      </c>
      <c r="L602" s="254">
        <f>IF(ISNA(SUMIFS(INDEX('State Landscape Data'!$M$8:$AE$57,0,MATCH(CONCATENATE($J602,L$6),'State Landscape Data'!$M$6:$AE$6,0)),'State Landscape Data'!$B$8:$B$57,$C602,'State Landscape Data'!$C$8:$C$57,$D602)),"-",SUMIFS(INDEX('State Landscape Data'!$M$8:$AE$57,0,MATCH(CONCATENATE($J602,L$6),'State Landscape Data'!$M$6:$AE$6,0)),'State Landscape Data'!$B$8:$B$57,$C602,'State Landscape Data'!$C$8:$C$57,$D602))</f>
        <v>0</v>
      </c>
      <c r="M602" s="254">
        <f>IF(ISNA(SUMIFS(INDEX('State Landscape Data'!$M$8:$AE$57,0,MATCH(CONCATENATE($J602,M$6),'State Landscape Data'!$M$6:$AE$6,0)),'State Landscape Data'!$B$8:$B$57,$C602,'State Landscape Data'!$C$8:$C$57,$D602)),"-",SUMIFS(INDEX('State Landscape Data'!$M$8:$AE$57,0,MATCH(CONCATENATE($J602,M$6),'State Landscape Data'!$M$6:$AE$6,0)),'State Landscape Data'!$B$8:$B$57,$C602,'State Landscape Data'!$C$8:$C$57,$D602))</f>
        <v>0</v>
      </c>
      <c r="N602" s="154">
        <f>IF(ISNA(SUMIFS(INDEX('State Landscape Data'!$M$8:$AE$57,0,MATCH(CONCATENATE($J602,N$6),'State Landscape Data'!$M$6:$AE$6,0)),'State Landscape Data'!$B$8:$B$57,$C602,'State Landscape Data'!$C$8:$C$57,$D602)),"-",SUMIFS(INDEX('State Landscape Data'!$M$8:$AE$57,0,MATCH(CONCATENATE($J602,N$6),'State Landscape Data'!$M$6:$AE$6,0)),'State Landscape Data'!$B$8:$B$57,$C602,'State Landscape Data'!$C$8:$C$57,$D602))</f>
        <v>0</v>
      </c>
    </row>
    <row r="603" spans="2:14" x14ac:dyDescent="0.35">
      <c r="B603" s="37" t="s">
        <v>80</v>
      </c>
      <c r="C603" s="38" t="str">
        <f>IF(ISBLANK('State Landscape Data'!$B$74),"-",'State Landscape Data'!$B$74)</f>
        <v>-</v>
      </c>
      <c r="D603" s="38" t="str">
        <f>IF(ISBLANK('State Landscape Data'!$C$74),"-",'State Landscape Data'!$C$74)</f>
        <v>-</v>
      </c>
      <c r="E603" s="38" t="str">
        <f>IF(ISBLANK('State Landscape Data'!$D$74),"-",'State Landscape Data'!$D$74)</f>
        <v>-</v>
      </c>
      <c r="F603" s="38" t="str">
        <f>IF(ISBLANK('State Landscape Data'!$E$74),"-",'State Landscape Data'!$E$74)</f>
        <v>-</v>
      </c>
      <c r="G603" s="38" t="str">
        <f>IF(ISBLANK('State Landscape Data'!$F$74),"-",'State Landscape Data'!$F$74)</f>
        <v>-</v>
      </c>
      <c r="H603" s="253">
        <v>1</v>
      </c>
      <c r="I603" s="253" t="s">
        <v>65</v>
      </c>
      <c r="J603" s="38" t="str">
        <f t="shared" si="58"/>
        <v>1Goal</v>
      </c>
      <c r="K603" s="38" t="str">
        <f>IF(ISBLANK('State Landscape Data'!$K$74),"-",'State Landscape Data'!$K$74)</f>
        <v>-</v>
      </c>
      <c r="L603" s="254" t="str">
        <f>IF(ISNA(SUMIFS(INDEX('State Landscape Data'!$M$8:$AE$57,0,MATCH(CONCATENATE($J603,L$6),'State Landscape Data'!$M$6:$AE$6,0)),'State Landscape Data'!$B$8:$B$57,$C603,'State Landscape Data'!$C$8:$C$57,$D603)),"-",SUMIFS(INDEX('State Landscape Data'!$M$8:$AE$57,0,MATCH(CONCATENATE($J603,L$6),'State Landscape Data'!$M$6:$AE$6,0)),'State Landscape Data'!$B$8:$B$57,$C603,'State Landscape Data'!$C$8:$C$57,$D603))</f>
        <v>-</v>
      </c>
      <c r="M603" s="254" t="str">
        <f>IF(ISNA(SUMIFS(INDEX('State Landscape Data'!$M$8:$AE$57,0,MATCH(CONCATENATE($J603,M$6),'State Landscape Data'!$M$6:$AE$6,0)),'State Landscape Data'!$B$8:$B$57,$C603,'State Landscape Data'!$C$8:$C$57,$D603)),"-",SUMIFS(INDEX('State Landscape Data'!$M$8:$AE$57,0,MATCH(CONCATENATE($J603,M$6),'State Landscape Data'!$M$6:$AE$6,0)),'State Landscape Data'!$B$8:$B$57,$C603,'State Landscape Data'!$C$8:$C$57,$D603))</f>
        <v>-</v>
      </c>
      <c r="N603" s="154">
        <f>IF(ISNA(SUMIFS(INDEX('State Landscape Data'!$M$8:$AE$57,0,MATCH(CONCATENATE($J603,N$6),'State Landscape Data'!$M$6:$AE$6,0)),'State Landscape Data'!$B$8:$B$57,$C603,'State Landscape Data'!$C$8:$C$57,$D603)),"-",SUMIFS(INDEX('State Landscape Data'!$M$8:$AE$57,0,MATCH(CONCATENATE($J603,N$6),'State Landscape Data'!$M$6:$AE$6,0)),'State Landscape Data'!$B$8:$B$57,$C603,'State Landscape Data'!$C$8:$C$57,$D603))</f>
        <v>0</v>
      </c>
    </row>
    <row r="604" spans="2:14" x14ac:dyDescent="0.35">
      <c r="B604" s="37" t="s">
        <v>80</v>
      </c>
      <c r="C604" s="38" t="str">
        <f>IF(ISBLANK('State Landscape Data'!$B$74),"-",'State Landscape Data'!$B$74)</f>
        <v>-</v>
      </c>
      <c r="D604" s="38" t="str">
        <f>IF(ISBLANK('State Landscape Data'!$C$74),"-",'State Landscape Data'!$C$74)</f>
        <v>-</v>
      </c>
      <c r="E604" s="38" t="str">
        <f>IF(ISBLANK('State Landscape Data'!$D$74),"-",'State Landscape Data'!$D$74)</f>
        <v>-</v>
      </c>
      <c r="F604" s="38" t="str">
        <f>IF(ISBLANK('State Landscape Data'!$E$74),"-",'State Landscape Data'!$E$74)</f>
        <v>-</v>
      </c>
      <c r="G604" s="38" t="str">
        <f>IF(ISBLANK('State Landscape Data'!$F$74),"-",'State Landscape Data'!$F$74)</f>
        <v>-</v>
      </c>
      <c r="H604" s="253">
        <v>2</v>
      </c>
      <c r="I604" s="253">
        <v>5</v>
      </c>
      <c r="J604" s="38" t="str">
        <f t="shared" si="58"/>
        <v>25</v>
      </c>
      <c r="K604" s="38" t="str">
        <f>IF(ISBLANK('State Landscape Data'!$K$74),"-",'State Landscape Data'!$K$74)</f>
        <v>-</v>
      </c>
      <c r="L604" s="254">
        <f>IF(ISNA(SUMIFS(INDEX('State Landscape Data'!$M$8:$AE$57,0,MATCH(CONCATENATE($J604,L$6),'State Landscape Data'!$M$6:$AE$6,0)),'State Landscape Data'!$B$8:$B$57,$C604,'State Landscape Data'!$C$8:$C$57,$D604)),"-",SUMIFS(INDEX('State Landscape Data'!$M$8:$AE$57,0,MATCH(CONCATENATE($J604,L$6),'State Landscape Data'!$M$6:$AE$6,0)),'State Landscape Data'!$B$8:$B$57,$C604,'State Landscape Data'!$C$8:$C$57,$D604))</f>
        <v>0</v>
      </c>
      <c r="M604" s="254">
        <f>IF(ISNA(SUMIFS(INDEX('State Landscape Data'!$M$8:$AE$57,0,MATCH(CONCATENATE($J604,M$6),'State Landscape Data'!$M$6:$AE$6,0)),'State Landscape Data'!$B$8:$B$57,$C604,'State Landscape Data'!$C$8:$C$57,$D604)),"-",SUMIFS(INDEX('State Landscape Data'!$M$8:$AE$57,0,MATCH(CONCATENATE($J604,M$6),'State Landscape Data'!$M$6:$AE$6,0)),'State Landscape Data'!$B$8:$B$57,$C604,'State Landscape Data'!$C$8:$C$57,$D604))</f>
        <v>0</v>
      </c>
      <c r="N604" s="154">
        <f>IF(ISNA(SUMIFS(INDEX('State Landscape Data'!$M$8:$AE$57,0,MATCH(CONCATENATE($J604,N$6),'State Landscape Data'!$M$6:$AE$6,0)),'State Landscape Data'!$B$8:$B$57,$C604,'State Landscape Data'!$C$8:$C$57,$D604)),"-",SUMIFS(INDEX('State Landscape Data'!$M$8:$AE$57,0,MATCH(CONCATENATE($J604,N$6),'State Landscape Data'!$M$6:$AE$6,0)),'State Landscape Data'!$B$8:$B$57,$C604,'State Landscape Data'!$C$8:$C$57,$D604))</f>
        <v>0</v>
      </c>
    </row>
    <row r="605" spans="2:14" x14ac:dyDescent="0.35">
      <c r="B605" s="37" t="s">
        <v>80</v>
      </c>
      <c r="C605" s="38" t="str">
        <f>IF(ISBLANK('State Landscape Data'!$B$74),"-",'State Landscape Data'!$B$74)</f>
        <v>-</v>
      </c>
      <c r="D605" s="38" t="str">
        <f>IF(ISBLANK('State Landscape Data'!$C$74),"-",'State Landscape Data'!$C$74)</f>
        <v>-</v>
      </c>
      <c r="E605" s="38" t="str">
        <f>IF(ISBLANK('State Landscape Data'!$D$74),"-",'State Landscape Data'!$D$74)</f>
        <v>-</v>
      </c>
      <c r="F605" s="38" t="str">
        <f>IF(ISBLANK('State Landscape Data'!$E$74),"-",'State Landscape Data'!$E$74)</f>
        <v>-</v>
      </c>
      <c r="G605" s="38" t="str">
        <f>IF(ISBLANK('State Landscape Data'!$F$74),"-",'State Landscape Data'!$F$74)</f>
        <v>-</v>
      </c>
      <c r="H605" s="253">
        <v>2</v>
      </c>
      <c r="I605" s="253" t="s">
        <v>65</v>
      </c>
      <c r="J605" s="38" t="str">
        <f t="shared" si="58"/>
        <v>2Goal</v>
      </c>
      <c r="K605" s="38" t="str">
        <f>IF(ISBLANK('State Landscape Data'!$K$74),"-",'State Landscape Data'!$K$74)</f>
        <v>-</v>
      </c>
      <c r="L605" s="254" t="str">
        <f>IF(ISNA(SUMIFS(INDEX('State Landscape Data'!$M$8:$AE$57,0,MATCH(CONCATENATE($J605,L$6),'State Landscape Data'!$M$6:$AE$6,0)),'State Landscape Data'!$B$8:$B$57,$C605,'State Landscape Data'!$C$8:$C$57,$D605)),"-",SUMIFS(INDEX('State Landscape Data'!$M$8:$AE$57,0,MATCH(CONCATENATE($J605,L$6),'State Landscape Data'!$M$6:$AE$6,0)),'State Landscape Data'!$B$8:$B$57,$C605,'State Landscape Data'!$C$8:$C$57,$D605))</f>
        <v>-</v>
      </c>
      <c r="M605" s="254" t="str">
        <f>IF(ISNA(SUMIFS(INDEX('State Landscape Data'!$M$8:$AE$57,0,MATCH(CONCATENATE($J605,M$6),'State Landscape Data'!$M$6:$AE$6,0)),'State Landscape Data'!$B$8:$B$57,$C605,'State Landscape Data'!$C$8:$C$57,$D605)),"-",SUMIFS(INDEX('State Landscape Data'!$M$8:$AE$57,0,MATCH(CONCATENATE($J605,M$6),'State Landscape Data'!$M$6:$AE$6,0)),'State Landscape Data'!$B$8:$B$57,$C605,'State Landscape Data'!$C$8:$C$57,$D605))</f>
        <v>-</v>
      </c>
      <c r="N605" s="154">
        <f>IF(ISNA(SUMIFS(INDEX('State Landscape Data'!$M$8:$AE$57,0,MATCH(CONCATENATE($J605,N$6),'State Landscape Data'!$M$6:$AE$6,0)),'State Landscape Data'!$B$8:$B$57,$C605,'State Landscape Data'!$C$8:$C$57,$D605)),"-",SUMIFS(INDEX('State Landscape Data'!$M$8:$AE$57,0,MATCH(CONCATENATE($J605,N$6),'State Landscape Data'!$M$6:$AE$6,0)),'State Landscape Data'!$B$8:$B$57,$C605,'State Landscape Data'!$C$8:$C$57,$D605))</f>
        <v>0</v>
      </c>
    </row>
    <row r="606" spans="2:14" x14ac:dyDescent="0.35">
      <c r="B606" s="37" t="s">
        <v>80</v>
      </c>
      <c r="C606" s="38" t="str">
        <f>IF(ISBLANK('State Landscape Data'!$B$74),"-",'State Landscape Data'!$B$74)</f>
        <v>-</v>
      </c>
      <c r="D606" s="38" t="str">
        <f>IF(ISBLANK('State Landscape Data'!$C$74),"-",'State Landscape Data'!$C$74)</f>
        <v>-</v>
      </c>
      <c r="E606" s="38" t="str">
        <f>IF(ISBLANK('State Landscape Data'!$D$74),"-",'State Landscape Data'!$D$74)</f>
        <v>-</v>
      </c>
      <c r="F606" s="38" t="str">
        <f>IF(ISBLANK('State Landscape Data'!$E$74),"-",'State Landscape Data'!$E$74)</f>
        <v>-</v>
      </c>
      <c r="G606" s="38" t="str">
        <f>IF(ISBLANK('State Landscape Data'!$F$74),"-",'State Landscape Data'!$F$74)</f>
        <v>-</v>
      </c>
      <c r="H606" s="253">
        <v>3</v>
      </c>
      <c r="I606" s="253">
        <v>5</v>
      </c>
      <c r="J606" s="38" t="str">
        <f t="shared" si="58"/>
        <v>35</v>
      </c>
      <c r="K606" s="38" t="str">
        <f>IF(ISBLANK('State Landscape Data'!$K$74),"-",'State Landscape Data'!$K$74)</f>
        <v>-</v>
      </c>
      <c r="L606" s="254">
        <f>IF(ISNA(SUMIFS(INDEX('State Landscape Data'!$M$8:$AE$57,0,MATCH(CONCATENATE($J606,L$6),'State Landscape Data'!$M$6:$AE$6,0)),'State Landscape Data'!$B$8:$B$57,$C606,'State Landscape Data'!$C$8:$C$57,$D606)),"-",SUMIFS(INDEX('State Landscape Data'!$M$8:$AE$57,0,MATCH(CONCATENATE($J606,L$6),'State Landscape Data'!$M$6:$AE$6,0)),'State Landscape Data'!$B$8:$B$57,$C606,'State Landscape Data'!$C$8:$C$57,$D606))</f>
        <v>0</v>
      </c>
      <c r="M606" s="254">
        <f>IF(ISNA(SUMIFS(INDEX('State Landscape Data'!$M$8:$AE$57,0,MATCH(CONCATENATE($J606,M$6),'State Landscape Data'!$M$6:$AE$6,0)),'State Landscape Data'!$B$8:$B$57,$C606,'State Landscape Data'!$C$8:$C$57,$D606)),"-",SUMIFS(INDEX('State Landscape Data'!$M$8:$AE$57,0,MATCH(CONCATENATE($J606,M$6),'State Landscape Data'!$M$6:$AE$6,0)),'State Landscape Data'!$B$8:$B$57,$C606,'State Landscape Data'!$C$8:$C$57,$D606))</f>
        <v>0</v>
      </c>
      <c r="N606" s="154">
        <f>IF(ISNA(SUMIFS(INDEX('State Landscape Data'!$M$8:$AE$57,0,MATCH(CONCATENATE($J606,N$6),'State Landscape Data'!$M$6:$AE$6,0)),'State Landscape Data'!$B$8:$B$57,$C606,'State Landscape Data'!$C$8:$C$57,$D606)),"-",SUMIFS(INDEX('State Landscape Data'!$M$8:$AE$57,0,MATCH(CONCATENATE($J606,N$6),'State Landscape Data'!$M$6:$AE$6,0)),'State Landscape Data'!$B$8:$B$57,$C606,'State Landscape Data'!$C$8:$C$57,$D606))</f>
        <v>0</v>
      </c>
    </row>
    <row r="607" spans="2:14" x14ac:dyDescent="0.35">
      <c r="B607" s="37" t="s">
        <v>80</v>
      </c>
      <c r="C607" s="38" t="str">
        <f>IF(ISBLANK('State Landscape Data'!$B$74),"-",'State Landscape Data'!$B$74)</f>
        <v>-</v>
      </c>
      <c r="D607" s="38" t="str">
        <f>IF(ISBLANK('State Landscape Data'!$C$74),"-",'State Landscape Data'!$C$74)</f>
        <v>-</v>
      </c>
      <c r="E607" s="38" t="str">
        <f>IF(ISBLANK('State Landscape Data'!$D$74),"-",'State Landscape Data'!$D$74)</f>
        <v>-</v>
      </c>
      <c r="F607" s="38" t="str">
        <f>IF(ISBLANK('State Landscape Data'!$E$74),"-",'State Landscape Data'!$E$74)</f>
        <v>-</v>
      </c>
      <c r="G607" s="38" t="str">
        <f>IF(ISBLANK('State Landscape Data'!$F$74),"-",'State Landscape Data'!$F$74)</f>
        <v>-</v>
      </c>
      <c r="H607" s="253">
        <v>3</v>
      </c>
      <c r="I607" s="253" t="s">
        <v>65</v>
      </c>
      <c r="J607" s="38" t="str">
        <f t="shared" si="58"/>
        <v>3Goal</v>
      </c>
      <c r="K607" s="38" t="str">
        <f>IF(ISBLANK('State Landscape Data'!$K$74),"-",'State Landscape Data'!$K$74)</f>
        <v>-</v>
      </c>
      <c r="L607" s="254" t="str">
        <f>IF(ISNA(SUMIFS(INDEX('State Landscape Data'!$M$8:$AE$57,0,MATCH(CONCATENATE($J607,L$6),'State Landscape Data'!$M$6:$AE$6,0)),'State Landscape Data'!$B$8:$B$57,$C607,'State Landscape Data'!$C$8:$C$57,$D607)),"-",SUMIFS(INDEX('State Landscape Data'!$M$8:$AE$57,0,MATCH(CONCATENATE($J607,L$6),'State Landscape Data'!$M$6:$AE$6,0)),'State Landscape Data'!$B$8:$B$57,$C607,'State Landscape Data'!$C$8:$C$57,$D607))</f>
        <v>-</v>
      </c>
      <c r="M607" s="254" t="str">
        <f>IF(ISNA(SUMIFS(INDEX('State Landscape Data'!$M$8:$AE$57,0,MATCH(CONCATENATE($J607,M$6),'State Landscape Data'!$M$6:$AE$6,0)),'State Landscape Data'!$B$8:$B$57,$C607,'State Landscape Data'!$C$8:$C$57,$D607)),"-",SUMIFS(INDEX('State Landscape Data'!$M$8:$AE$57,0,MATCH(CONCATENATE($J607,M$6),'State Landscape Data'!$M$6:$AE$6,0)),'State Landscape Data'!$B$8:$B$57,$C607,'State Landscape Data'!$C$8:$C$57,$D607))</f>
        <v>-</v>
      </c>
      <c r="N607" s="154">
        <f>IF(ISNA(SUMIFS(INDEX('State Landscape Data'!$M$8:$AE$57,0,MATCH(CONCATENATE($J607,N$6),'State Landscape Data'!$M$6:$AE$6,0)),'State Landscape Data'!$B$8:$B$57,$C607,'State Landscape Data'!$C$8:$C$57,$D607)),"-",SUMIFS(INDEX('State Landscape Data'!$M$8:$AE$57,0,MATCH(CONCATENATE($J607,N$6),'State Landscape Data'!$M$6:$AE$6,0)),'State Landscape Data'!$B$8:$B$57,$C607,'State Landscape Data'!$C$8:$C$57,$D607))</f>
        <v>0</v>
      </c>
    </row>
    <row r="608" spans="2:14" x14ac:dyDescent="0.35">
      <c r="B608" s="37" t="s">
        <v>80</v>
      </c>
      <c r="C608" s="38" t="str">
        <f>IF(ISBLANK('State Landscape Data'!$B$74),"-",'State Landscape Data'!$B$74)</f>
        <v>-</v>
      </c>
      <c r="D608" s="38" t="str">
        <f>IF(ISBLANK('State Landscape Data'!$C$74),"-",'State Landscape Data'!$C$74)</f>
        <v>-</v>
      </c>
      <c r="E608" s="38" t="str">
        <f>IF(ISBLANK('State Landscape Data'!$D$74),"-",'State Landscape Data'!$D$74)</f>
        <v>-</v>
      </c>
      <c r="F608" s="38" t="str">
        <f>IF(ISBLANK('State Landscape Data'!$E$74),"-",'State Landscape Data'!$E$74)</f>
        <v>-</v>
      </c>
      <c r="G608" s="38" t="str">
        <f>IF(ISBLANK('State Landscape Data'!$F$74),"-",'State Landscape Data'!$F$74)</f>
        <v>-</v>
      </c>
      <c r="H608" s="253">
        <v>4</v>
      </c>
      <c r="I608" s="253">
        <v>5</v>
      </c>
      <c r="J608" s="38" t="str">
        <f t="shared" si="58"/>
        <v>45</v>
      </c>
      <c r="K608" s="38" t="str">
        <f>IF(ISBLANK('State Landscape Data'!$K$74),"-",'State Landscape Data'!$K$74)</f>
        <v>-</v>
      </c>
      <c r="L608" s="254">
        <f>IF(ISNA(SUMIFS(INDEX('State Landscape Data'!$M$8:$AE$57,0,MATCH(CONCATENATE($J608,L$6),'State Landscape Data'!$M$6:$AE$6,0)),'State Landscape Data'!$B$8:$B$57,$C608,'State Landscape Data'!$C$8:$C$57,$D608)),"-",SUMIFS(INDEX('State Landscape Data'!$M$8:$AE$57,0,MATCH(CONCATENATE($J608,L$6),'State Landscape Data'!$M$6:$AE$6,0)),'State Landscape Data'!$B$8:$B$57,$C608,'State Landscape Data'!$C$8:$C$57,$D608))</f>
        <v>0</v>
      </c>
      <c r="M608" s="254">
        <f>IF(ISNA(SUMIFS(INDEX('State Landscape Data'!$M$8:$AE$57,0,MATCH(CONCATENATE($J608,M$6),'State Landscape Data'!$M$6:$AE$6,0)),'State Landscape Data'!$B$8:$B$57,$C608,'State Landscape Data'!$C$8:$C$57,$D608)),"-",SUMIFS(INDEX('State Landscape Data'!$M$8:$AE$57,0,MATCH(CONCATENATE($J608,M$6),'State Landscape Data'!$M$6:$AE$6,0)),'State Landscape Data'!$B$8:$B$57,$C608,'State Landscape Data'!$C$8:$C$57,$D608))</f>
        <v>0</v>
      </c>
      <c r="N608" s="154">
        <f>IF(ISNA(SUMIFS(INDEX('State Landscape Data'!$M$8:$AE$57,0,MATCH(CONCATENATE($J608,N$6),'State Landscape Data'!$M$6:$AE$6,0)),'State Landscape Data'!$B$8:$B$57,$C608,'State Landscape Data'!$C$8:$C$57,$D608)),"-",SUMIFS(INDEX('State Landscape Data'!$M$8:$AE$57,0,MATCH(CONCATENATE($J608,N$6),'State Landscape Data'!$M$6:$AE$6,0)),'State Landscape Data'!$B$8:$B$57,$C608,'State Landscape Data'!$C$8:$C$57,$D608))</f>
        <v>0</v>
      </c>
    </row>
    <row r="609" spans="2:14" x14ac:dyDescent="0.35">
      <c r="B609" s="37" t="s">
        <v>80</v>
      </c>
      <c r="C609" s="38" t="str">
        <f>IF(ISBLANK('State Landscape Data'!$B$74),"-",'State Landscape Data'!$B$74)</f>
        <v>-</v>
      </c>
      <c r="D609" s="38" t="str">
        <f>IF(ISBLANK('State Landscape Data'!$C$74),"-",'State Landscape Data'!$C$74)</f>
        <v>-</v>
      </c>
      <c r="E609" s="38" t="str">
        <f>IF(ISBLANK('State Landscape Data'!$D$74),"-",'State Landscape Data'!$D$74)</f>
        <v>-</v>
      </c>
      <c r="F609" s="38" t="str">
        <f>IF(ISBLANK('State Landscape Data'!$E$74),"-",'State Landscape Data'!$E$74)</f>
        <v>-</v>
      </c>
      <c r="G609" s="38" t="str">
        <f>IF(ISBLANK('State Landscape Data'!$F$74),"-",'State Landscape Data'!$F$74)</f>
        <v>-</v>
      </c>
      <c r="H609" s="253">
        <v>4</v>
      </c>
      <c r="I609" s="253" t="s">
        <v>65</v>
      </c>
      <c r="J609" s="38" t="str">
        <f t="shared" si="58"/>
        <v>4Goal</v>
      </c>
      <c r="K609" s="38" t="str">
        <f>IF(ISBLANK('State Landscape Data'!$K$74),"-",'State Landscape Data'!$K$74)</f>
        <v>-</v>
      </c>
      <c r="L609" s="254" t="str">
        <f>IF(ISNA(SUMIFS(INDEX('State Landscape Data'!$M$8:$AE$57,0,MATCH(CONCATENATE($J609,L$6),'State Landscape Data'!$M$6:$AE$6,0)),'State Landscape Data'!$B$8:$B$57,$C609,'State Landscape Data'!$C$8:$C$57,$D609)),"-",SUMIFS(INDEX('State Landscape Data'!$M$8:$AE$57,0,MATCH(CONCATENATE($J609,L$6),'State Landscape Data'!$M$6:$AE$6,0)),'State Landscape Data'!$B$8:$B$57,$C609,'State Landscape Data'!$C$8:$C$57,$D609))</f>
        <v>-</v>
      </c>
      <c r="M609" s="254" t="str">
        <f>IF(ISNA(SUMIFS(INDEX('State Landscape Data'!$M$8:$AE$57,0,MATCH(CONCATENATE($J609,M$6),'State Landscape Data'!$M$6:$AE$6,0)),'State Landscape Data'!$B$8:$B$57,$C609,'State Landscape Data'!$C$8:$C$57,$D609)),"-",SUMIFS(INDEX('State Landscape Data'!$M$8:$AE$57,0,MATCH(CONCATENATE($J609,M$6),'State Landscape Data'!$M$6:$AE$6,0)),'State Landscape Data'!$B$8:$B$57,$C609,'State Landscape Data'!$C$8:$C$57,$D609))</f>
        <v>-</v>
      </c>
      <c r="N609" s="154">
        <f>IF(ISNA(SUMIFS(INDEX('State Landscape Data'!$M$8:$AE$57,0,MATCH(CONCATENATE($J609,N$6),'State Landscape Data'!$M$6:$AE$6,0)),'State Landscape Data'!$B$8:$B$57,$C609,'State Landscape Data'!$C$8:$C$57,$D609)),"-",SUMIFS(INDEX('State Landscape Data'!$M$8:$AE$57,0,MATCH(CONCATENATE($J609,N$6),'State Landscape Data'!$M$6:$AE$6,0)),'State Landscape Data'!$B$8:$B$57,$C609,'State Landscape Data'!$C$8:$C$57,$D609))</f>
        <v>0</v>
      </c>
    </row>
    <row r="610" spans="2:14" x14ac:dyDescent="0.35">
      <c r="B610" s="37" t="s">
        <v>80</v>
      </c>
      <c r="C610" s="38" t="str">
        <f>IF(ISBLANK('State Landscape Data'!$B$75),"-",'State Landscape Data'!$B$75)</f>
        <v>-</v>
      </c>
      <c r="D610" s="38" t="str">
        <f>IF(ISBLANK('State Landscape Data'!$C$75),"-",'State Landscape Data'!$C$75)</f>
        <v>-</v>
      </c>
      <c r="E610" s="38" t="str">
        <f>IF(ISBLANK('State Landscape Data'!$D$75),"-",'State Landscape Data'!$D$75)</f>
        <v>-</v>
      </c>
      <c r="F610" s="38" t="str">
        <f>IF(ISBLANK('State Landscape Data'!$E$75),"-",'State Landscape Data'!$E$75)</f>
        <v>-</v>
      </c>
      <c r="G610" s="38" t="str">
        <f>IF(ISBLANK('State Landscape Data'!$F$75),"-",'State Landscape Data'!$F$75)</f>
        <v>-</v>
      </c>
      <c r="H610" s="253" t="s">
        <v>64</v>
      </c>
      <c r="I610" s="253" t="s">
        <v>64</v>
      </c>
      <c r="J610" s="38" t="str">
        <f t="shared" si="58"/>
        <v>BaselineBaseline</v>
      </c>
      <c r="K610" s="38" t="str">
        <f>IF(ISBLANK('State Landscape Data'!$K$75),"-",'State Landscape Data'!$K$75)</f>
        <v>-</v>
      </c>
      <c r="L610" s="254">
        <f>IF(ISNA(SUMIFS(INDEX('State Landscape Data'!$M$8:$AE$57,0,MATCH(CONCATENATE($J610,L$6),'State Landscape Data'!$M$6:$AE$6,0)),'State Landscape Data'!$B$8:$B$57,$C610,'State Landscape Data'!$C$8:$C$57,$D610)),"-",SUMIFS(INDEX('State Landscape Data'!$M$8:$AE$57,0,MATCH(CONCATENATE($J610,L$6),'State Landscape Data'!$M$6:$AE$6,0)),'State Landscape Data'!$B$8:$B$57,$C610,'State Landscape Data'!$C$8:$C$57,$D610))</f>
        <v>0</v>
      </c>
      <c r="M610" s="254">
        <f>IF(ISNA(SUMIFS(INDEX('State Landscape Data'!$M$8:$AE$57,0,MATCH(CONCATENATE($J610,M$6),'State Landscape Data'!$M$6:$AE$6,0)),'State Landscape Data'!$B$8:$B$57,$C610,'State Landscape Data'!$C$8:$C$57,$D610)),"-",SUMIFS(INDEX('State Landscape Data'!$M$8:$AE$57,0,MATCH(CONCATENATE($J610,M$6),'State Landscape Data'!$M$6:$AE$6,0)),'State Landscape Data'!$B$8:$B$57,$C610,'State Landscape Data'!$C$8:$C$57,$D610))</f>
        <v>0</v>
      </c>
      <c r="N610" s="154">
        <f>IF(ISNA(SUMIFS(INDEX('State Landscape Data'!$M$8:$AE$57,0,MATCH(CONCATENATE($J610,N$6),'State Landscape Data'!$M$6:$AE$6,0)),'State Landscape Data'!$B$8:$B$57,$C610,'State Landscape Data'!$C$8:$C$57,$D610)),"-",SUMIFS(INDEX('State Landscape Data'!$M$8:$AE$57,0,MATCH(CONCATENATE($J610,N$6),'State Landscape Data'!$M$6:$AE$6,0)),'State Landscape Data'!$B$8:$B$57,$C610,'State Landscape Data'!$C$8:$C$57,$D610))</f>
        <v>0</v>
      </c>
    </row>
    <row r="611" spans="2:14" x14ac:dyDescent="0.35">
      <c r="B611" s="37" t="s">
        <v>80</v>
      </c>
      <c r="C611" s="38" t="str">
        <f>IF(ISBLANK('State Landscape Data'!$B$75),"-",'State Landscape Data'!$B$75)</f>
        <v>-</v>
      </c>
      <c r="D611" s="38" t="str">
        <f>IF(ISBLANK('State Landscape Data'!$C$75),"-",'State Landscape Data'!$C$75)</f>
        <v>-</v>
      </c>
      <c r="E611" s="38" t="str">
        <f>IF(ISBLANK('State Landscape Data'!$D$75),"-",'State Landscape Data'!$D$75)</f>
        <v>-</v>
      </c>
      <c r="F611" s="38" t="str">
        <f>IF(ISBLANK('State Landscape Data'!$E$75),"-",'State Landscape Data'!$E$75)</f>
        <v>-</v>
      </c>
      <c r="G611" s="38" t="str">
        <f>IF(ISBLANK('State Landscape Data'!$F$75),"-",'State Landscape Data'!$F$75)</f>
        <v>-</v>
      </c>
      <c r="H611" s="253">
        <v>1</v>
      </c>
      <c r="I611" s="253">
        <v>5</v>
      </c>
      <c r="J611" s="38" t="str">
        <f t="shared" si="58"/>
        <v>15</v>
      </c>
      <c r="K611" s="38" t="str">
        <f>IF(ISBLANK('State Landscape Data'!$K$75),"-",'State Landscape Data'!$K$75)</f>
        <v>-</v>
      </c>
      <c r="L611" s="254">
        <f>IF(ISNA(SUMIFS(INDEX('State Landscape Data'!$M$8:$AE$57,0,MATCH(CONCATENATE($J611,L$6),'State Landscape Data'!$M$6:$AE$6,0)),'State Landscape Data'!$B$8:$B$57,$C611,'State Landscape Data'!$C$8:$C$57,$D611)),"-",SUMIFS(INDEX('State Landscape Data'!$M$8:$AE$57,0,MATCH(CONCATENATE($J611,L$6),'State Landscape Data'!$M$6:$AE$6,0)),'State Landscape Data'!$B$8:$B$57,$C611,'State Landscape Data'!$C$8:$C$57,$D611))</f>
        <v>0</v>
      </c>
      <c r="M611" s="254">
        <f>IF(ISNA(SUMIFS(INDEX('State Landscape Data'!$M$8:$AE$57,0,MATCH(CONCATENATE($J611,M$6),'State Landscape Data'!$M$6:$AE$6,0)),'State Landscape Data'!$B$8:$B$57,$C611,'State Landscape Data'!$C$8:$C$57,$D611)),"-",SUMIFS(INDEX('State Landscape Data'!$M$8:$AE$57,0,MATCH(CONCATENATE($J611,M$6),'State Landscape Data'!$M$6:$AE$6,0)),'State Landscape Data'!$B$8:$B$57,$C611,'State Landscape Data'!$C$8:$C$57,$D611))</f>
        <v>0</v>
      </c>
      <c r="N611" s="154">
        <f>IF(ISNA(SUMIFS(INDEX('State Landscape Data'!$M$8:$AE$57,0,MATCH(CONCATENATE($J611,N$6),'State Landscape Data'!$M$6:$AE$6,0)),'State Landscape Data'!$B$8:$B$57,$C611,'State Landscape Data'!$C$8:$C$57,$D611)),"-",SUMIFS(INDEX('State Landscape Data'!$M$8:$AE$57,0,MATCH(CONCATENATE($J611,N$6),'State Landscape Data'!$M$6:$AE$6,0)),'State Landscape Data'!$B$8:$B$57,$C611,'State Landscape Data'!$C$8:$C$57,$D611))</f>
        <v>0</v>
      </c>
    </row>
    <row r="612" spans="2:14" x14ac:dyDescent="0.35">
      <c r="B612" s="37" t="s">
        <v>80</v>
      </c>
      <c r="C612" s="38" t="str">
        <f>IF(ISBLANK('State Landscape Data'!$B$75),"-",'State Landscape Data'!$B$75)</f>
        <v>-</v>
      </c>
      <c r="D612" s="38" t="str">
        <f>IF(ISBLANK('State Landscape Data'!$C$75),"-",'State Landscape Data'!$C$75)</f>
        <v>-</v>
      </c>
      <c r="E612" s="38" t="str">
        <f>IF(ISBLANK('State Landscape Data'!$D$75),"-",'State Landscape Data'!$D$75)</f>
        <v>-</v>
      </c>
      <c r="F612" s="38" t="str">
        <f>IF(ISBLANK('State Landscape Data'!$E$75),"-",'State Landscape Data'!$E$75)</f>
        <v>-</v>
      </c>
      <c r="G612" s="38" t="str">
        <f>IF(ISBLANK('State Landscape Data'!$F$75),"-",'State Landscape Data'!$F$75)</f>
        <v>-</v>
      </c>
      <c r="H612" s="253">
        <v>1</v>
      </c>
      <c r="I612" s="253" t="s">
        <v>65</v>
      </c>
      <c r="J612" s="38" t="str">
        <f t="shared" si="58"/>
        <v>1Goal</v>
      </c>
      <c r="K612" s="38" t="str">
        <f>IF(ISBLANK('State Landscape Data'!$K$75),"-",'State Landscape Data'!$K$75)</f>
        <v>-</v>
      </c>
      <c r="L612" s="254" t="str">
        <f>IF(ISNA(SUMIFS(INDEX('State Landscape Data'!$M$8:$AE$57,0,MATCH(CONCATENATE($J612,L$6),'State Landscape Data'!$M$6:$AE$6,0)),'State Landscape Data'!$B$8:$B$57,$C612,'State Landscape Data'!$C$8:$C$57,$D612)),"-",SUMIFS(INDEX('State Landscape Data'!$M$8:$AE$57,0,MATCH(CONCATENATE($J612,L$6),'State Landscape Data'!$M$6:$AE$6,0)),'State Landscape Data'!$B$8:$B$57,$C612,'State Landscape Data'!$C$8:$C$57,$D612))</f>
        <v>-</v>
      </c>
      <c r="M612" s="254" t="str">
        <f>IF(ISNA(SUMIFS(INDEX('State Landscape Data'!$M$8:$AE$57,0,MATCH(CONCATENATE($J612,M$6),'State Landscape Data'!$M$6:$AE$6,0)),'State Landscape Data'!$B$8:$B$57,$C612,'State Landscape Data'!$C$8:$C$57,$D612)),"-",SUMIFS(INDEX('State Landscape Data'!$M$8:$AE$57,0,MATCH(CONCATENATE($J612,M$6),'State Landscape Data'!$M$6:$AE$6,0)),'State Landscape Data'!$B$8:$B$57,$C612,'State Landscape Data'!$C$8:$C$57,$D612))</f>
        <v>-</v>
      </c>
      <c r="N612" s="154">
        <f>IF(ISNA(SUMIFS(INDEX('State Landscape Data'!$M$8:$AE$57,0,MATCH(CONCATENATE($J612,N$6),'State Landscape Data'!$M$6:$AE$6,0)),'State Landscape Data'!$B$8:$B$57,$C612,'State Landscape Data'!$C$8:$C$57,$D612)),"-",SUMIFS(INDEX('State Landscape Data'!$M$8:$AE$57,0,MATCH(CONCATENATE($J612,N$6),'State Landscape Data'!$M$6:$AE$6,0)),'State Landscape Data'!$B$8:$B$57,$C612,'State Landscape Data'!$C$8:$C$57,$D612))</f>
        <v>0</v>
      </c>
    </row>
    <row r="613" spans="2:14" x14ac:dyDescent="0.35">
      <c r="B613" s="37" t="s">
        <v>80</v>
      </c>
      <c r="C613" s="38" t="str">
        <f>IF(ISBLANK('State Landscape Data'!$B$75),"-",'State Landscape Data'!$B$75)</f>
        <v>-</v>
      </c>
      <c r="D613" s="38" t="str">
        <f>IF(ISBLANK('State Landscape Data'!$C$75),"-",'State Landscape Data'!$C$75)</f>
        <v>-</v>
      </c>
      <c r="E613" s="38" t="str">
        <f>IF(ISBLANK('State Landscape Data'!$D$75),"-",'State Landscape Data'!$D$75)</f>
        <v>-</v>
      </c>
      <c r="F613" s="38" t="str">
        <f>IF(ISBLANK('State Landscape Data'!$E$75),"-",'State Landscape Data'!$E$75)</f>
        <v>-</v>
      </c>
      <c r="G613" s="38" t="str">
        <f>IF(ISBLANK('State Landscape Data'!$F$75),"-",'State Landscape Data'!$F$75)</f>
        <v>-</v>
      </c>
      <c r="H613" s="253">
        <v>2</v>
      </c>
      <c r="I613" s="253">
        <v>5</v>
      </c>
      <c r="J613" s="38" t="str">
        <f t="shared" si="58"/>
        <v>25</v>
      </c>
      <c r="K613" s="38" t="str">
        <f>IF(ISBLANK('State Landscape Data'!$K$75),"-",'State Landscape Data'!$K$75)</f>
        <v>-</v>
      </c>
      <c r="L613" s="254">
        <f>IF(ISNA(SUMIFS(INDEX('State Landscape Data'!$M$8:$AE$57,0,MATCH(CONCATENATE($J613,L$6),'State Landscape Data'!$M$6:$AE$6,0)),'State Landscape Data'!$B$8:$B$57,$C613,'State Landscape Data'!$C$8:$C$57,$D613)),"-",SUMIFS(INDEX('State Landscape Data'!$M$8:$AE$57,0,MATCH(CONCATENATE($J613,L$6),'State Landscape Data'!$M$6:$AE$6,0)),'State Landscape Data'!$B$8:$B$57,$C613,'State Landscape Data'!$C$8:$C$57,$D613))</f>
        <v>0</v>
      </c>
      <c r="M613" s="254">
        <f>IF(ISNA(SUMIFS(INDEX('State Landscape Data'!$M$8:$AE$57,0,MATCH(CONCATENATE($J613,M$6),'State Landscape Data'!$M$6:$AE$6,0)),'State Landscape Data'!$B$8:$B$57,$C613,'State Landscape Data'!$C$8:$C$57,$D613)),"-",SUMIFS(INDEX('State Landscape Data'!$M$8:$AE$57,0,MATCH(CONCATENATE($J613,M$6),'State Landscape Data'!$M$6:$AE$6,0)),'State Landscape Data'!$B$8:$B$57,$C613,'State Landscape Data'!$C$8:$C$57,$D613))</f>
        <v>0</v>
      </c>
      <c r="N613" s="154">
        <f>IF(ISNA(SUMIFS(INDEX('State Landscape Data'!$M$8:$AE$57,0,MATCH(CONCATENATE($J613,N$6),'State Landscape Data'!$M$6:$AE$6,0)),'State Landscape Data'!$B$8:$B$57,$C613,'State Landscape Data'!$C$8:$C$57,$D613)),"-",SUMIFS(INDEX('State Landscape Data'!$M$8:$AE$57,0,MATCH(CONCATENATE($J613,N$6),'State Landscape Data'!$M$6:$AE$6,0)),'State Landscape Data'!$B$8:$B$57,$C613,'State Landscape Data'!$C$8:$C$57,$D613))</f>
        <v>0</v>
      </c>
    </row>
    <row r="614" spans="2:14" x14ac:dyDescent="0.35">
      <c r="B614" s="37" t="s">
        <v>80</v>
      </c>
      <c r="C614" s="38" t="str">
        <f>IF(ISBLANK('State Landscape Data'!$B$75),"-",'State Landscape Data'!$B$75)</f>
        <v>-</v>
      </c>
      <c r="D614" s="38" t="str">
        <f>IF(ISBLANK('State Landscape Data'!$C$75),"-",'State Landscape Data'!$C$75)</f>
        <v>-</v>
      </c>
      <c r="E614" s="38" t="str">
        <f>IF(ISBLANK('State Landscape Data'!$D$75),"-",'State Landscape Data'!$D$75)</f>
        <v>-</v>
      </c>
      <c r="F614" s="38" t="str">
        <f>IF(ISBLANK('State Landscape Data'!$E$75),"-",'State Landscape Data'!$E$75)</f>
        <v>-</v>
      </c>
      <c r="G614" s="38" t="str">
        <f>IF(ISBLANK('State Landscape Data'!$F$75),"-",'State Landscape Data'!$F$75)</f>
        <v>-</v>
      </c>
      <c r="H614" s="253">
        <v>2</v>
      </c>
      <c r="I614" s="253" t="s">
        <v>65</v>
      </c>
      <c r="J614" s="38" t="str">
        <f t="shared" si="58"/>
        <v>2Goal</v>
      </c>
      <c r="K614" s="38" t="str">
        <f>IF(ISBLANK('State Landscape Data'!$K$75),"-",'State Landscape Data'!$K$75)</f>
        <v>-</v>
      </c>
      <c r="L614" s="254" t="str">
        <f>IF(ISNA(SUMIFS(INDEX('State Landscape Data'!$M$8:$AE$57,0,MATCH(CONCATENATE($J614,L$6),'State Landscape Data'!$M$6:$AE$6,0)),'State Landscape Data'!$B$8:$B$57,$C614,'State Landscape Data'!$C$8:$C$57,$D614)),"-",SUMIFS(INDEX('State Landscape Data'!$M$8:$AE$57,0,MATCH(CONCATENATE($J614,L$6),'State Landscape Data'!$M$6:$AE$6,0)),'State Landscape Data'!$B$8:$B$57,$C614,'State Landscape Data'!$C$8:$C$57,$D614))</f>
        <v>-</v>
      </c>
      <c r="M614" s="254" t="str">
        <f>IF(ISNA(SUMIFS(INDEX('State Landscape Data'!$M$8:$AE$57,0,MATCH(CONCATENATE($J614,M$6),'State Landscape Data'!$M$6:$AE$6,0)),'State Landscape Data'!$B$8:$B$57,$C614,'State Landscape Data'!$C$8:$C$57,$D614)),"-",SUMIFS(INDEX('State Landscape Data'!$M$8:$AE$57,0,MATCH(CONCATENATE($J614,M$6),'State Landscape Data'!$M$6:$AE$6,0)),'State Landscape Data'!$B$8:$B$57,$C614,'State Landscape Data'!$C$8:$C$57,$D614))</f>
        <v>-</v>
      </c>
      <c r="N614" s="154">
        <f>IF(ISNA(SUMIFS(INDEX('State Landscape Data'!$M$8:$AE$57,0,MATCH(CONCATENATE($J614,N$6),'State Landscape Data'!$M$6:$AE$6,0)),'State Landscape Data'!$B$8:$B$57,$C614,'State Landscape Data'!$C$8:$C$57,$D614)),"-",SUMIFS(INDEX('State Landscape Data'!$M$8:$AE$57,0,MATCH(CONCATENATE($J614,N$6),'State Landscape Data'!$M$6:$AE$6,0)),'State Landscape Data'!$B$8:$B$57,$C614,'State Landscape Data'!$C$8:$C$57,$D614))</f>
        <v>0</v>
      </c>
    </row>
    <row r="615" spans="2:14" x14ac:dyDescent="0.35">
      <c r="B615" s="37" t="s">
        <v>80</v>
      </c>
      <c r="C615" s="38" t="str">
        <f>IF(ISBLANK('State Landscape Data'!$B$75),"-",'State Landscape Data'!$B$75)</f>
        <v>-</v>
      </c>
      <c r="D615" s="38" t="str">
        <f>IF(ISBLANK('State Landscape Data'!$C$75),"-",'State Landscape Data'!$C$75)</f>
        <v>-</v>
      </c>
      <c r="E615" s="38" t="str">
        <f>IF(ISBLANK('State Landscape Data'!$D$75),"-",'State Landscape Data'!$D$75)</f>
        <v>-</v>
      </c>
      <c r="F615" s="38" t="str">
        <f>IF(ISBLANK('State Landscape Data'!$E$75),"-",'State Landscape Data'!$E$75)</f>
        <v>-</v>
      </c>
      <c r="G615" s="38" t="str">
        <f>IF(ISBLANK('State Landscape Data'!$F$75),"-",'State Landscape Data'!$F$75)</f>
        <v>-</v>
      </c>
      <c r="H615" s="253">
        <v>3</v>
      </c>
      <c r="I615" s="253">
        <v>5</v>
      </c>
      <c r="J615" s="38" t="str">
        <f t="shared" si="58"/>
        <v>35</v>
      </c>
      <c r="K615" s="38" t="str">
        <f>IF(ISBLANK('State Landscape Data'!$K$75),"-",'State Landscape Data'!$K$75)</f>
        <v>-</v>
      </c>
      <c r="L615" s="254">
        <f>IF(ISNA(SUMIFS(INDEX('State Landscape Data'!$M$8:$AE$57,0,MATCH(CONCATENATE($J615,L$6),'State Landscape Data'!$M$6:$AE$6,0)),'State Landscape Data'!$B$8:$B$57,$C615,'State Landscape Data'!$C$8:$C$57,$D615)),"-",SUMIFS(INDEX('State Landscape Data'!$M$8:$AE$57,0,MATCH(CONCATENATE($J615,L$6),'State Landscape Data'!$M$6:$AE$6,0)),'State Landscape Data'!$B$8:$B$57,$C615,'State Landscape Data'!$C$8:$C$57,$D615))</f>
        <v>0</v>
      </c>
      <c r="M615" s="254">
        <f>IF(ISNA(SUMIFS(INDEX('State Landscape Data'!$M$8:$AE$57,0,MATCH(CONCATENATE($J615,M$6),'State Landscape Data'!$M$6:$AE$6,0)),'State Landscape Data'!$B$8:$B$57,$C615,'State Landscape Data'!$C$8:$C$57,$D615)),"-",SUMIFS(INDEX('State Landscape Data'!$M$8:$AE$57,0,MATCH(CONCATENATE($J615,M$6),'State Landscape Data'!$M$6:$AE$6,0)),'State Landscape Data'!$B$8:$B$57,$C615,'State Landscape Data'!$C$8:$C$57,$D615))</f>
        <v>0</v>
      </c>
      <c r="N615" s="154">
        <f>IF(ISNA(SUMIFS(INDEX('State Landscape Data'!$M$8:$AE$57,0,MATCH(CONCATENATE($J615,N$6),'State Landscape Data'!$M$6:$AE$6,0)),'State Landscape Data'!$B$8:$B$57,$C615,'State Landscape Data'!$C$8:$C$57,$D615)),"-",SUMIFS(INDEX('State Landscape Data'!$M$8:$AE$57,0,MATCH(CONCATENATE($J615,N$6),'State Landscape Data'!$M$6:$AE$6,0)),'State Landscape Data'!$B$8:$B$57,$C615,'State Landscape Data'!$C$8:$C$57,$D615))</f>
        <v>0</v>
      </c>
    </row>
    <row r="616" spans="2:14" x14ac:dyDescent="0.35">
      <c r="B616" s="37" t="s">
        <v>80</v>
      </c>
      <c r="C616" s="38" t="str">
        <f>IF(ISBLANK('State Landscape Data'!$B$75),"-",'State Landscape Data'!$B$75)</f>
        <v>-</v>
      </c>
      <c r="D616" s="38" t="str">
        <f>IF(ISBLANK('State Landscape Data'!$C$75),"-",'State Landscape Data'!$C$75)</f>
        <v>-</v>
      </c>
      <c r="E616" s="38" t="str">
        <f>IF(ISBLANK('State Landscape Data'!$D$75),"-",'State Landscape Data'!$D$75)</f>
        <v>-</v>
      </c>
      <c r="F616" s="38" t="str">
        <f>IF(ISBLANK('State Landscape Data'!$E$75),"-",'State Landscape Data'!$E$75)</f>
        <v>-</v>
      </c>
      <c r="G616" s="38" t="str">
        <f>IF(ISBLANK('State Landscape Data'!$F$75),"-",'State Landscape Data'!$F$75)</f>
        <v>-</v>
      </c>
      <c r="H616" s="253">
        <v>3</v>
      </c>
      <c r="I616" s="253" t="s">
        <v>65</v>
      </c>
      <c r="J616" s="38" t="str">
        <f t="shared" si="58"/>
        <v>3Goal</v>
      </c>
      <c r="K616" s="38" t="str">
        <f>IF(ISBLANK('State Landscape Data'!$K$75),"-",'State Landscape Data'!$K$75)</f>
        <v>-</v>
      </c>
      <c r="L616" s="254" t="str">
        <f>IF(ISNA(SUMIFS(INDEX('State Landscape Data'!$M$8:$AE$57,0,MATCH(CONCATENATE($J616,L$6),'State Landscape Data'!$M$6:$AE$6,0)),'State Landscape Data'!$B$8:$B$57,$C616,'State Landscape Data'!$C$8:$C$57,$D616)),"-",SUMIFS(INDEX('State Landscape Data'!$M$8:$AE$57,0,MATCH(CONCATENATE($J616,L$6),'State Landscape Data'!$M$6:$AE$6,0)),'State Landscape Data'!$B$8:$B$57,$C616,'State Landscape Data'!$C$8:$C$57,$D616))</f>
        <v>-</v>
      </c>
      <c r="M616" s="254" t="str">
        <f>IF(ISNA(SUMIFS(INDEX('State Landscape Data'!$M$8:$AE$57,0,MATCH(CONCATENATE($J616,M$6),'State Landscape Data'!$M$6:$AE$6,0)),'State Landscape Data'!$B$8:$B$57,$C616,'State Landscape Data'!$C$8:$C$57,$D616)),"-",SUMIFS(INDEX('State Landscape Data'!$M$8:$AE$57,0,MATCH(CONCATENATE($J616,M$6),'State Landscape Data'!$M$6:$AE$6,0)),'State Landscape Data'!$B$8:$B$57,$C616,'State Landscape Data'!$C$8:$C$57,$D616))</f>
        <v>-</v>
      </c>
      <c r="N616" s="154">
        <f>IF(ISNA(SUMIFS(INDEX('State Landscape Data'!$M$8:$AE$57,0,MATCH(CONCATENATE($J616,N$6),'State Landscape Data'!$M$6:$AE$6,0)),'State Landscape Data'!$B$8:$B$57,$C616,'State Landscape Data'!$C$8:$C$57,$D616)),"-",SUMIFS(INDEX('State Landscape Data'!$M$8:$AE$57,0,MATCH(CONCATENATE($J616,N$6),'State Landscape Data'!$M$6:$AE$6,0)),'State Landscape Data'!$B$8:$B$57,$C616,'State Landscape Data'!$C$8:$C$57,$D616))</f>
        <v>0</v>
      </c>
    </row>
    <row r="617" spans="2:14" x14ac:dyDescent="0.35">
      <c r="B617" s="37" t="s">
        <v>80</v>
      </c>
      <c r="C617" s="38" t="str">
        <f>IF(ISBLANK('State Landscape Data'!$B$75),"-",'State Landscape Data'!$B$75)</f>
        <v>-</v>
      </c>
      <c r="D617" s="38" t="str">
        <f>IF(ISBLANK('State Landscape Data'!$C$75),"-",'State Landscape Data'!$C$75)</f>
        <v>-</v>
      </c>
      <c r="E617" s="38" t="str">
        <f>IF(ISBLANK('State Landscape Data'!$D$75),"-",'State Landscape Data'!$D$75)</f>
        <v>-</v>
      </c>
      <c r="F617" s="38" t="str">
        <f>IF(ISBLANK('State Landscape Data'!$E$75),"-",'State Landscape Data'!$E$75)</f>
        <v>-</v>
      </c>
      <c r="G617" s="38" t="str">
        <f>IF(ISBLANK('State Landscape Data'!$F$75),"-",'State Landscape Data'!$F$75)</f>
        <v>-</v>
      </c>
      <c r="H617" s="253">
        <v>4</v>
      </c>
      <c r="I617" s="253">
        <v>5</v>
      </c>
      <c r="J617" s="38" t="str">
        <f t="shared" si="58"/>
        <v>45</v>
      </c>
      <c r="K617" s="38" t="str">
        <f>IF(ISBLANK('State Landscape Data'!$K$75),"-",'State Landscape Data'!$K$75)</f>
        <v>-</v>
      </c>
      <c r="L617" s="254">
        <f>IF(ISNA(SUMIFS(INDEX('State Landscape Data'!$M$8:$AE$57,0,MATCH(CONCATENATE($J617,L$6),'State Landscape Data'!$M$6:$AE$6,0)),'State Landscape Data'!$B$8:$B$57,$C617,'State Landscape Data'!$C$8:$C$57,$D617)),"-",SUMIFS(INDEX('State Landscape Data'!$M$8:$AE$57,0,MATCH(CONCATENATE($J617,L$6),'State Landscape Data'!$M$6:$AE$6,0)),'State Landscape Data'!$B$8:$B$57,$C617,'State Landscape Data'!$C$8:$C$57,$D617))</f>
        <v>0</v>
      </c>
      <c r="M617" s="254">
        <f>IF(ISNA(SUMIFS(INDEX('State Landscape Data'!$M$8:$AE$57,0,MATCH(CONCATENATE($J617,M$6),'State Landscape Data'!$M$6:$AE$6,0)),'State Landscape Data'!$B$8:$B$57,$C617,'State Landscape Data'!$C$8:$C$57,$D617)),"-",SUMIFS(INDEX('State Landscape Data'!$M$8:$AE$57,0,MATCH(CONCATENATE($J617,M$6),'State Landscape Data'!$M$6:$AE$6,0)),'State Landscape Data'!$B$8:$B$57,$C617,'State Landscape Data'!$C$8:$C$57,$D617))</f>
        <v>0</v>
      </c>
      <c r="N617" s="154">
        <f>IF(ISNA(SUMIFS(INDEX('State Landscape Data'!$M$8:$AE$57,0,MATCH(CONCATENATE($J617,N$6),'State Landscape Data'!$M$6:$AE$6,0)),'State Landscape Data'!$B$8:$B$57,$C617,'State Landscape Data'!$C$8:$C$57,$D617)),"-",SUMIFS(INDEX('State Landscape Data'!$M$8:$AE$57,0,MATCH(CONCATENATE($J617,N$6),'State Landscape Data'!$M$6:$AE$6,0)),'State Landscape Data'!$B$8:$B$57,$C617,'State Landscape Data'!$C$8:$C$57,$D617))</f>
        <v>0</v>
      </c>
    </row>
    <row r="618" spans="2:14" x14ac:dyDescent="0.35">
      <c r="B618" s="37" t="s">
        <v>80</v>
      </c>
      <c r="C618" s="38" t="str">
        <f>IF(ISBLANK('State Landscape Data'!$B$75),"-",'State Landscape Data'!$B$75)</f>
        <v>-</v>
      </c>
      <c r="D618" s="38" t="str">
        <f>IF(ISBLANK('State Landscape Data'!$C$75),"-",'State Landscape Data'!$C$75)</f>
        <v>-</v>
      </c>
      <c r="E618" s="38" t="str">
        <f>IF(ISBLANK('State Landscape Data'!$D$75),"-",'State Landscape Data'!$D$75)</f>
        <v>-</v>
      </c>
      <c r="F618" s="38" t="str">
        <f>IF(ISBLANK('State Landscape Data'!$E$75),"-",'State Landscape Data'!$E$75)</f>
        <v>-</v>
      </c>
      <c r="G618" s="38" t="str">
        <f>IF(ISBLANK('State Landscape Data'!$F$75),"-",'State Landscape Data'!$F$75)</f>
        <v>-</v>
      </c>
      <c r="H618" s="253">
        <v>4</v>
      </c>
      <c r="I618" s="253" t="s">
        <v>65</v>
      </c>
      <c r="J618" s="38" t="str">
        <f t="shared" si="58"/>
        <v>4Goal</v>
      </c>
      <c r="K618" s="38" t="str">
        <f>IF(ISBLANK('State Landscape Data'!$K$75),"-",'State Landscape Data'!$K$75)</f>
        <v>-</v>
      </c>
      <c r="L618" s="254" t="str">
        <f>IF(ISNA(SUMIFS(INDEX('State Landscape Data'!$M$8:$AE$57,0,MATCH(CONCATENATE($J618,L$6),'State Landscape Data'!$M$6:$AE$6,0)),'State Landscape Data'!$B$8:$B$57,$C618,'State Landscape Data'!$C$8:$C$57,$D618)),"-",SUMIFS(INDEX('State Landscape Data'!$M$8:$AE$57,0,MATCH(CONCATENATE($J618,L$6),'State Landscape Data'!$M$6:$AE$6,0)),'State Landscape Data'!$B$8:$B$57,$C618,'State Landscape Data'!$C$8:$C$57,$D618))</f>
        <v>-</v>
      </c>
      <c r="M618" s="254" t="str">
        <f>IF(ISNA(SUMIFS(INDEX('State Landscape Data'!$M$8:$AE$57,0,MATCH(CONCATENATE($J618,M$6),'State Landscape Data'!$M$6:$AE$6,0)),'State Landscape Data'!$B$8:$B$57,$C618,'State Landscape Data'!$C$8:$C$57,$D618)),"-",SUMIFS(INDEX('State Landscape Data'!$M$8:$AE$57,0,MATCH(CONCATENATE($J618,M$6),'State Landscape Data'!$M$6:$AE$6,0)),'State Landscape Data'!$B$8:$B$57,$C618,'State Landscape Data'!$C$8:$C$57,$D618))</f>
        <v>-</v>
      </c>
      <c r="N618" s="154">
        <f>IF(ISNA(SUMIFS(INDEX('State Landscape Data'!$M$8:$AE$57,0,MATCH(CONCATENATE($J618,N$6),'State Landscape Data'!$M$6:$AE$6,0)),'State Landscape Data'!$B$8:$B$57,$C618,'State Landscape Data'!$C$8:$C$57,$D618)),"-",SUMIFS(INDEX('State Landscape Data'!$M$8:$AE$57,0,MATCH(CONCATENATE($J618,N$6),'State Landscape Data'!$M$6:$AE$6,0)),'State Landscape Data'!$B$8:$B$57,$C618,'State Landscape Data'!$C$8:$C$57,$D618))</f>
        <v>0</v>
      </c>
    </row>
    <row r="619" spans="2:14" x14ac:dyDescent="0.35">
      <c r="B619" s="37" t="s">
        <v>80</v>
      </c>
      <c r="C619" s="38" t="str">
        <f>IF(ISBLANK('State Landscape Data'!$B$76),"-",'State Landscape Data'!$B$76)</f>
        <v>-</v>
      </c>
      <c r="D619" s="38" t="str">
        <f>IF(ISBLANK('State Landscape Data'!$C$76),"-",'State Landscape Data'!$C$76)</f>
        <v>-</v>
      </c>
      <c r="E619" s="38" t="str">
        <f>IF(ISBLANK('State Landscape Data'!$D$76),"-",'State Landscape Data'!$D$76)</f>
        <v>-</v>
      </c>
      <c r="F619" s="38" t="str">
        <f>IF(ISBLANK('State Landscape Data'!$E$76),"-",'State Landscape Data'!$E$76)</f>
        <v>-</v>
      </c>
      <c r="G619" s="38" t="str">
        <f>IF(ISBLANK('State Landscape Data'!$F$76),"-",'State Landscape Data'!$F$76)</f>
        <v>-</v>
      </c>
      <c r="H619" s="253" t="s">
        <v>64</v>
      </c>
      <c r="I619" s="253" t="s">
        <v>64</v>
      </c>
      <c r="J619" s="38" t="str">
        <f t="shared" si="58"/>
        <v>BaselineBaseline</v>
      </c>
      <c r="K619" s="38" t="str">
        <f>IF(ISBLANK('State Landscape Data'!$K$76),"-",'State Landscape Data'!$K$76)</f>
        <v>-</v>
      </c>
      <c r="L619" s="254">
        <f>IF(ISNA(SUMIFS(INDEX('State Landscape Data'!$M$8:$AE$57,0,MATCH(CONCATENATE($J619,L$6),'State Landscape Data'!$M$6:$AE$6,0)),'State Landscape Data'!$B$8:$B$57,$C619,'State Landscape Data'!$C$8:$C$57,$D619)),"-",SUMIFS(INDEX('State Landscape Data'!$M$8:$AE$57,0,MATCH(CONCATENATE($J619,L$6),'State Landscape Data'!$M$6:$AE$6,0)),'State Landscape Data'!$B$8:$B$57,$C619,'State Landscape Data'!$C$8:$C$57,$D619))</f>
        <v>0</v>
      </c>
      <c r="M619" s="254">
        <f>IF(ISNA(SUMIFS(INDEX('State Landscape Data'!$M$8:$AE$57,0,MATCH(CONCATENATE($J619,M$6),'State Landscape Data'!$M$6:$AE$6,0)),'State Landscape Data'!$B$8:$B$57,$C619,'State Landscape Data'!$C$8:$C$57,$D619)),"-",SUMIFS(INDEX('State Landscape Data'!$M$8:$AE$57,0,MATCH(CONCATENATE($J619,M$6),'State Landscape Data'!$M$6:$AE$6,0)),'State Landscape Data'!$B$8:$B$57,$C619,'State Landscape Data'!$C$8:$C$57,$D619))</f>
        <v>0</v>
      </c>
      <c r="N619" s="154">
        <f>IF(ISNA(SUMIFS(INDEX('State Landscape Data'!$M$8:$AE$57,0,MATCH(CONCATENATE($J619,N$6),'State Landscape Data'!$M$6:$AE$6,0)),'State Landscape Data'!$B$8:$B$57,$C619,'State Landscape Data'!$C$8:$C$57,$D619)),"-",SUMIFS(INDEX('State Landscape Data'!$M$8:$AE$57,0,MATCH(CONCATENATE($J619,N$6),'State Landscape Data'!$M$6:$AE$6,0)),'State Landscape Data'!$B$8:$B$57,$C619,'State Landscape Data'!$C$8:$C$57,$D619))</f>
        <v>0</v>
      </c>
    </row>
    <row r="620" spans="2:14" x14ac:dyDescent="0.35">
      <c r="B620" s="37" t="s">
        <v>80</v>
      </c>
      <c r="C620" s="38" t="str">
        <f>IF(ISBLANK('State Landscape Data'!$B$76),"-",'State Landscape Data'!$B$76)</f>
        <v>-</v>
      </c>
      <c r="D620" s="38" t="str">
        <f>IF(ISBLANK('State Landscape Data'!$C$76),"-",'State Landscape Data'!$C$76)</f>
        <v>-</v>
      </c>
      <c r="E620" s="38" t="str">
        <f>IF(ISBLANK('State Landscape Data'!$D$76),"-",'State Landscape Data'!$D$76)</f>
        <v>-</v>
      </c>
      <c r="F620" s="38" t="str">
        <f>IF(ISBLANK('State Landscape Data'!$E$76),"-",'State Landscape Data'!$E$76)</f>
        <v>-</v>
      </c>
      <c r="G620" s="38" t="str">
        <f>IF(ISBLANK('State Landscape Data'!$F$76),"-",'State Landscape Data'!$F$76)</f>
        <v>-</v>
      </c>
      <c r="H620" s="253">
        <v>1</v>
      </c>
      <c r="I620" s="253">
        <v>5</v>
      </c>
      <c r="J620" s="38" t="str">
        <f t="shared" si="58"/>
        <v>15</v>
      </c>
      <c r="K620" s="38" t="str">
        <f>IF(ISBLANK('State Landscape Data'!$K$76),"-",'State Landscape Data'!$K$76)</f>
        <v>-</v>
      </c>
      <c r="L620" s="254">
        <f>IF(ISNA(SUMIFS(INDEX('State Landscape Data'!$M$8:$AE$57,0,MATCH(CONCATENATE($J620,L$6),'State Landscape Data'!$M$6:$AE$6,0)),'State Landscape Data'!$B$8:$B$57,$C620,'State Landscape Data'!$C$8:$C$57,$D620)),"-",SUMIFS(INDEX('State Landscape Data'!$M$8:$AE$57,0,MATCH(CONCATENATE($J620,L$6),'State Landscape Data'!$M$6:$AE$6,0)),'State Landscape Data'!$B$8:$B$57,$C620,'State Landscape Data'!$C$8:$C$57,$D620))</f>
        <v>0</v>
      </c>
      <c r="M620" s="254">
        <f>IF(ISNA(SUMIFS(INDEX('State Landscape Data'!$M$8:$AE$57,0,MATCH(CONCATENATE($J620,M$6),'State Landscape Data'!$M$6:$AE$6,0)),'State Landscape Data'!$B$8:$B$57,$C620,'State Landscape Data'!$C$8:$C$57,$D620)),"-",SUMIFS(INDEX('State Landscape Data'!$M$8:$AE$57,0,MATCH(CONCATENATE($J620,M$6),'State Landscape Data'!$M$6:$AE$6,0)),'State Landscape Data'!$B$8:$B$57,$C620,'State Landscape Data'!$C$8:$C$57,$D620))</f>
        <v>0</v>
      </c>
      <c r="N620" s="154">
        <f>IF(ISNA(SUMIFS(INDEX('State Landscape Data'!$M$8:$AE$57,0,MATCH(CONCATENATE($J620,N$6),'State Landscape Data'!$M$6:$AE$6,0)),'State Landscape Data'!$B$8:$B$57,$C620,'State Landscape Data'!$C$8:$C$57,$D620)),"-",SUMIFS(INDEX('State Landscape Data'!$M$8:$AE$57,0,MATCH(CONCATENATE($J620,N$6),'State Landscape Data'!$M$6:$AE$6,0)),'State Landscape Data'!$B$8:$B$57,$C620,'State Landscape Data'!$C$8:$C$57,$D620))</f>
        <v>0</v>
      </c>
    </row>
    <row r="621" spans="2:14" x14ac:dyDescent="0.35">
      <c r="B621" s="37" t="s">
        <v>80</v>
      </c>
      <c r="C621" s="38" t="str">
        <f>IF(ISBLANK('State Landscape Data'!$B$76),"-",'State Landscape Data'!$B$76)</f>
        <v>-</v>
      </c>
      <c r="D621" s="38" t="str">
        <f>IF(ISBLANK('State Landscape Data'!$C$76),"-",'State Landscape Data'!$C$76)</f>
        <v>-</v>
      </c>
      <c r="E621" s="38" t="str">
        <f>IF(ISBLANK('State Landscape Data'!$D$76),"-",'State Landscape Data'!$D$76)</f>
        <v>-</v>
      </c>
      <c r="F621" s="38" t="str">
        <f>IF(ISBLANK('State Landscape Data'!$E$76),"-",'State Landscape Data'!$E$76)</f>
        <v>-</v>
      </c>
      <c r="G621" s="38" t="str">
        <f>IF(ISBLANK('State Landscape Data'!$F$76),"-",'State Landscape Data'!$F$76)</f>
        <v>-</v>
      </c>
      <c r="H621" s="253">
        <v>1</v>
      </c>
      <c r="I621" s="253" t="s">
        <v>65</v>
      </c>
      <c r="J621" s="38" t="str">
        <f t="shared" si="58"/>
        <v>1Goal</v>
      </c>
      <c r="K621" s="38" t="str">
        <f>IF(ISBLANK('State Landscape Data'!$K$76),"-",'State Landscape Data'!$K$76)</f>
        <v>-</v>
      </c>
      <c r="L621" s="254" t="str">
        <f>IF(ISNA(SUMIFS(INDEX('State Landscape Data'!$M$8:$AE$57,0,MATCH(CONCATENATE($J621,L$6),'State Landscape Data'!$M$6:$AE$6,0)),'State Landscape Data'!$B$8:$B$57,$C621,'State Landscape Data'!$C$8:$C$57,$D621)),"-",SUMIFS(INDEX('State Landscape Data'!$M$8:$AE$57,0,MATCH(CONCATENATE($J621,L$6),'State Landscape Data'!$M$6:$AE$6,0)),'State Landscape Data'!$B$8:$B$57,$C621,'State Landscape Data'!$C$8:$C$57,$D621))</f>
        <v>-</v>
      </c>
      <c r="M621" s="254" t="str">
        <f>IF(ISNA(SUMIFS(INDEX('State Landscape Data'!$M$8:$AE$57,0,MATCH(CONCATENATE($J621,M$6),'State Landscape Data'!$M$6:$AE$6,0)),'State Landscape Data'!$B$8:$B$57,$C621,'State Landscape Data'!$C$8:$C$57,$D621)),"-",SUMIFS(INDEX('State Landscape Data'!$M$8:$AE$57,0,MATCH(CONCATENATE($J621,M$6),'State Landscape Data'!$M$6:$AE$6,0)),'State Landscape Data'!$B$8:$B$57,$C621,'State Landscape Data'!$C$8:$C$57,$D621))</f>
        <v>-</v>
      </c>
      <c r="N621" s="154">
        <f>IF(ISNA(SUMIFS(INDEX('State Landscape Data'!$M$8:$AE$57,0,MATCH(CONCATENATE($J621,N$6),'State Landscape Data'!$M$6:$AE$6,0)),'State Landscape Data'!$B$8:$B$57,$C621,'State Landscape Data'!$C$8:$C$57,$D621)),"-",SUMIFS(INDEX('State Landscape Data'!$M$8:$AE$57,0,MATCH(CONCATENATE($J621,N$6),'State Landscape Data'!$M$6:$AE$6,0)),'State Landscape Data'!$B$8:$B$57,$C621,'State Landscape Data'!$C$8:$C$57,$D621))</f>
        <v>0</v>
      </c>
    </row>
    <row r="622" spans="2:14" x14ac:dyDescent="0.35">
      <c r="B622" s="37" t="s">
        <v>80</v>
      </c>
      <c r="C622" s="38" t="str">
        <f>IF(ISBLANK('State Landscape Data'!$B$76),"-",'State Landscape Data'!$B$76)</f>
        <v>-</v>
      </c>
      <c r="D622" s="38" t="str">
        <f>IF(ISBLANK('State Landscape Data'!$C$76),"-",'State Landscape Data'!$C$76)</f>
        <v>-</v>
      </c>
      <c r="E622" s="38" t="str">
        <f>IF(ISBLANK('State Landscape Data'!$D$76),"-",'State Landscape Data'!$D$76)</f>
        <v>-</v>
      </c>
      <c r="F622" s="38" t="str">
        <f>IF(ISBLANK('State Landscape Data'!$E$76),"-",'State Landscape Data'!$E$76)</f>
        <v>-</v>
      </c>
      <c r="G622" s="38" t="str">
        <f>IF(ISBLANK('State Landscape Data'!$F$76),"-",'State Landscape Data'!$F$76)</f>
        <v>-</v>
      </c>
      <c r="H622" s="253">
        <v>2</v>
      </c>
      <c r="I622" s="253">
        <v>5</v>
      </c>
      <c r="J622" s="38" t="str">
        <f t="shared" si="58"/>
        <v>25</v>
      </c>
      <c r="K622" s="38" t="str">
        <f>IF(ISBLANK('State Landscape Data'!$K$76),"-",'State Landscape Data'!$K$76)</f>
        <v>-</v>
      </c>
      <c r="L622" s="254">
        <f>IF(ISNA(SUMIFS(INDEX('State Landscape Data'!$M$8:$AE$57,0,MATCH(CONCATENATE($J622,L$6),'State Landscape Data'!$M$6:$AE$6,0)),'State Landscape Data'!$B$8:$B$57,$C622,'State Landscape Data'!$C$8:$C$57,$D622)),"-",SUMIFS(INDEX('State Landscape Data'!$M$8:$AE$57,0,MATCH(CONCATENATE($J622,L$6),'State Landscape Data'!$M$6:$AE$6,0)),'State Landscape Data'!$B$8:$B$57,$C622,'State Landscape Data'!$C$8:$C$57,$D622))</f>
        <v>0</v>
      </c>
      <c r="M622" s="254">
        <f>IF(ISNA(SUMIFS(INDEX('State Landscape Data'!$M$8:$AE$57,0,MATCH(CONCATENATE($J622,M$6),'State Landscape Data'!$M$6:$AE$6,0)),'State Landscape Data'!$B$8:$B$57,$C622,'State Landscape Data'!$C$8:$C$57,$D622)),"-",SUMIFS(INDEX('State Landscape Data'!$M$8:$AE$57,0,MATCH(CONCATENATE($J622,M$6),'State Landscape Data'!$M$6:$AE$6,0)),'State Landscape Data'!$B$8:$B$57,$C622,'State Landscape Data'!$C$8:$C$57,$D622))</f>
        <v>0</v>
      </c>
      <c r="N622" s="154">
        <f>IF(ISNA(SUMIFS(INDEX('State Landscape Data'!$M$8:$AE$57,0,MATCH(CONCATENATE($J622,N$6),'State Landscape Data'!$M$6:$AE$6,0)),'State Landscape Data'!$B$8:$B$57,$C622,'State Landscape Data'!$C$8:$C$57,$D622)),"-",SUMIFS(INDEX('State Landscape Data'!$M$8:$AE$57,0,MATCH(CONCATENATE($J622,N$6),'State Landscape Data'!$M$6:$AE$6,0)),'State Landscape Data'!$B$8:$B$57,$C622,'State Landscape Data'!$C$8:$C$57,$D622))</f>
        <v>0</v>
      </c>
    </row>
    <row r="623" spans="2:14" x14ac:dyDescent="0.35">
      <c r="B623" s="37" t="s">
        <v>80</v>
      </c>
      <c r="C623" s="38" t="str">
        <f>IF(ISBLANK('State Landscape Data'!$B$76),"-",'State Landscape Data'!$B$76)</f>
        <v>-</v>
      </c>
      <c r="D623" s="38" t="str">
        <f>IF(ISBLANK('State Landscape Data'!$C$76),"-",'State Landscape Data'!$C$76)</f>
        <v>-</v>
      </c>
      <c r="E623" s="38" t="str">
        <f>IF(ISBLANK('State Landscape Data'!$D$76),"-",'State Landscape Data'!$D$76)</f>
        <v>-</v>
      </c>
      <c r="F623" s="38" t="str">
        <f>IF(ISBLANK('State Landscape Data'!$E$76),"-",'State Landscape Data'!$E$76)</f>
        <v>-</v>
      </c>
      <c r="G623" s="38" t="str">
        <f>IF(ISBLANK('State Landscape Data'!$F$76),"-",'State Landscape Data'!$F$76)</f>
        <v>-</v>
      </c>
      <c r="H623" s="253">
        <v>2</v>
      </c>
      <c r="I623" s="253" t="s">
        <v>65</v>
      </c>
      <c r="J623" s="38" t="str">
        <f t="shared" si="58"/>
        <v>2Goal</v>
      </c>
      <c r="K623" s="38" t="str">
        <f>IF(ISBLANK('State Landscape Data'!$K$76),"-",'State Landscape Data'!$K$76)</f>
        <v>-</v>
      </c>
      <c r="L623" s="254" t="str">
        <f>IF(ISNA(SUMIFS(INDEX('State Landscape Data'!$M$8:$AE$57,0,MATCH(CONCATENATE($J623,L$6),'State Landscape Data'!$M$6:$AE$6,0)),'State Landscape Data'!$B$8:$B$57,$C623,'State Landscape Data'!$C$8:$C$57,$D623)),"-",SUMIFS(INDEX('State Landscape Data'!$M$8:$AE$57,0,MATCH(CONCATENATE($J623,L$6),'State Landscape Data'!$M$6:$AE$6,0)),'State Landscape Data'!$B$8:$B$57,$C623,'State Landscape Data'!$C$8:$C$57,$D623))</f>
        <v>-</v>
      </c>
      <c r="M623" s="254" t="str">
        <f>IF(ISNA(SUMIFS(INDEX('State Landscape Data'!$M$8:$AE$57,0,MATCH(CONCATENATE($J623,M$6),'State Landscape Data'!$M$6:$AE$6,0)),'State Landscape Data'!$B$8:$B$57,$C623,'State Landscape Data'!$C$8:$C$57,$D623)),"-",SUMIFS(INDEX('State Landscape Data'!$M$8:$AE$57,0,MATCH(CONCATENATE($J623,M$6),'State Landscape Data'!$M$6:$AE$6,0)),'State Landscape Data'!$B$8:$B$57,$C623,'State Landscape Data'!$C$8:$C$57,$D623))</f>
        <v>-</v>
      </c>
      <c r="N623" s="154">
        <f>IF(ISNA(SUMIFS(INDEX('State Landscape Data'!$M$8:$AE$57,0,MATCH(CONCATENATE($J623,N$6),'State Landscape Data'!$M$6:$AE$6,0)),'State Landscape Data'!$B$8:$B$57,$C623,'State Landscape Data'!$C$8:$C$57,$D623)),"-",SUMIFS(INDEX('State Landscape Data'!$M$8:$AE$57,0,MATCH(CONCATENATE($J623,N$6),'State Landscape Data'!$M$6:$AE$6,0)),'State Landscape Data'!$B$8:$B$57,$C623,'State Landscape Data'!$C$8:$C$57,$D623))</f>
        <v>0</v>
      </c>
    </row>
    <row r="624" spans="2:14" x14ac:dyDescent="0.35">
      <c r="B624" s="37" t="s">
        <v>80</v>
      </c>
      <c r="C624" s="38" t="str">
        <f>IF(ISBLANK('State Landscape Data'!$B$76),"-",'State Landscape Data'!$B$76)</f>
        <v>-</v>
      </c>
      <c r="D624" s="38" t="str">
        <f>IF(ISBLANK('State Landscape Data'!$C$76),"-",'State Landscape Data'!$C$76)</f>
        <v>-</v>
      </c>
      <c r="E624" s="38" t="str">
        <f>IF(ISBLANK('State Landscape Data'!$D$76),"-",'State Landscape Data'!$D$76)</f>
        <v>-</v>
      </c>
      <c r="F624" s="38" t="str">
        <f>IF(ISBLANK('State Landscape Data'!$E$76),"-",'State Landscape Data'!$E$76)</f>
        <v>-</v>
      </c>
      <c r="G624" s="38" t="str">
        <f>IF(ISBLANK('State Landscape Data'!$F$76),"-",'State Landscape Data'!$F$76)</f>
        <v>-</v>
      </c>
      <c r="H624" s="253">
        <v>3</v>
      </c>
      <c r="I624" s="253">
        <v>5</v>
      </c>
      <c r="J624" s="38" t="str">
        <f t="shared" si="58"/>
        <v>35</v>
      </c>
      <c r="K624" s="38" t="str">
        <f>IF(ISBLANK('State Landscape Data'!$K$76),"-",'State Landscape Data'!$K$76)</f>
        <v>-</v>
      </c>
      <c r="L624" s="254">
        <f>IF(ISNA(SUMIFS(INDEX('State Landscape Data'!$M$8:$AE$57,0,MATCH(CONCATENATE($J624,L$6),'State Landscape Data'!$M$6:$AE$6,0)),'State Landscape Data'!$B$8:$B$57,$C624,'State Landscape Data'!$C$8:$C$57,$D624)),"-",SUMIFS(INDEX('State Landscape Data'!$M$8:$AE$57,0,MATCH(CONCATENATE($J624,L$6),'State Landscape Data'!$M$6:$AE$6,0)),'State Landscape Data'!$B$8:$B$57,$C624,'State Landscape Data'!$C$8:$C$57,$D624))</f>
        <v>0</v>
      </c>
      <c r="M624" s="254">
        <f>IF(ISNA(SUMIFS(INDEX('State Landscape Data'!$M$8:$AE$57,0,MATCH(CONCATENATE($J624,M$6),'State Landscape Data'!$M$6:$AE$6,0)),'State Landscape Data'!$B$8:$B$57,$C624,'State Landscape Data'!$C$8:$C$57,$D624)),"-",SUMIFS(INDEX('State Landscape Data'!$M$8:$AE$57,0,MATCH(CONCATENATE($J624,M$6),'State Landscape Data'!$M$6:$AE$6,0)),'State Landscape Data'!$B$8:$B$57,$C624,'State Landscape Data'!$C$8:$C$57,$D624))</f>
        <v>0</v>
      </c>
      <c r="N624" s="154">
        <f>IF(ISNA(SUMIFS(INDEX('State Landscape Data'!$M$8:$AE$57,0,MATCH(CONCATENATE($J624,N$6),'State Landscape Data'!$M$6:$AE$6,0)),'State Landscape Data'!$B$8:$B$57,$C624,'State Landscape Data'!$C$8:$C$57,$D624)),"-",SUMIFS(INDEX('State Landscape Data'!$M$8:$AE$57,0,MATCH(CONCATENATE($J624,N$6),'State Landscape Data'!$M$6:$AE$6,0)),'State Landscape Data'!$B$8:$B$57,$C624,'State Landscape Data'!$C$8:$C$57,$D624))</f>
        <v>0</v>
      </c>
    </row>
    <row r="625" spans="2:14" x14ac:dyDescent="0.35">
      <c r="B625" s="37" t="s">
        <v>80</v>
      </c>
      <c r="C625" s="38" t="str">
        <f>IF(ISBLANK('State Landscape Data'!$B$76),"-",'State Landscape Data'!$B$76)</f>
        <v>-</v>
      </c>
      <c r="D625" s="38" t="str">
        <f>IF(ISBLANK('State Landscape Data'!$C$76),"-",'State Landscape Data'!$C$76)</f>
        <v>-</v>
      </c>
      <c r="E625" s="38" t="str">
        <f>IF(ISBLANK('State Landscape Data'!$D$76),"-",'State Landscape Data'!$D$76)</f>
        <v>-</v>
      </c>
      <c r="F625" s="38" t="str">
        <f>IF(ISBLANK('State Landscape Data'!$E$76),"-",'State Landscape Data'!$E$76)</f>
        <v>-</v>
      </c>
      <c r="G625" s="38" t="str">
        <f>IF(ISBLANK('State Landscape Data'!$F$76),"-",'State Landscape Data'!$F$76)</f>
        <v>-</v>
      </c>
      <c r="H625" s="253">
        <v>3</v>
      </c>
      <c r="I625" s="253" t="s">
        <v>65</v>
      </c>
      <c r="J625" s="38" t="str">
        <f t="shared" si="58"/>
        <v>3Goal</v>
      </c>
      <c r="K625" s="38" t="str">
        <f>IF(ISBLANK('State Landscape Data'!$K$76),"-",'State Landscape Data'!$K$76)</f>
        <v>-</v>
      </c>
      <c r="L625" s="254" t="str">
        <f>IF(ISNA(SUMIFS(INDEX('State Landscape Data'!$M$8:$AE$57,0,MATCH(CONCATENATE($J625,L$6),'State Landscape Data'!$M$6:$AE$6,0)),'State Landscape Data'!$B$8:$B$57,$C625,'State Landscape Data'!$C$8:$C$57,$D625)),"-",SUMIFS(INDEX('State Landscape Data'!$M$8:$AE$57,0,MATCH(CONCATENATE($J625,L$6),'State Landscape Data'!$M$6:$AE$6,0)),'State Landscape Data'!$B$8:$B$57,$C625,'State Landscape Data'!$C$8:$C$57,$D625))</f>
        <v>-</v>
      </c>
      <c r="M625" s="254" t="str">
        <f>IF(ISNA(SUMIFS(INDEX('State Landscape Data'!$M$8:$AE$57,0,MATCH(CONCATENATE($J625,M$6),'State Landscape Data'!$M$6:$AE$6,0)),'State Landscape Data'!$B$8:$B$57,$C625,'State Landscape Data'!$C$8:$C$57,$D625)),"-",SUMIFS(INDEX('State Landscape Data'!$M$8:$AE$57,0,MATCH(CONCATENATE($J625,M$6),'State Landscape Data'!$M$6:$AE$6,0)),'State Landscape Data'!$B$8:$B$57,$C625,'State Landscape Data'!$C$8:$C$57,$D625))</f>
        <v>-</v>
      </c>
      <c r="N625" s="154">
        <f>IF(ISNA(SUMIFS(INDEX('State Landscape Data'!$M$8:$AE$57,0,MATCH(CONCATENATE($J625,N$6),'State Landscape Data'!$M$6:$AE$6,0)),'State Landscape Data'!$B$8:$B$57,$C625,'State Landscape Data'!$C$8:$C$57,$D625)),"-",SUMIFS(INDEX('State Landscape Data'!$M$8:$AE$57,0,MATCH(CONCATENATE($J625,N$6),'State Landscape Data'!$M$6:$AE$6,0)),'State Landscape Data'!$B$8:$B$57,$C625,'State Landscape Data'!$C$8:$C$57,$D625))</f>
        <v>0</v>
      </c>
    </row>
    <row r="626" spans="2:14" x14ac:dyDescent="0.35">
      <c r="B626" s="37" t="s">
        <v>80</v>
      </c>
      <c r="C626" s="38" t="str">
        <f>IF(ISBLANK('State Landscape Data'!$B$76),"-",'State Landscape Data'!$B$76)</f>
        <v>-</v>
      </c>
      <c r="D626" s="38" t="str">
        <f>IF(ISBLANK('State Landscape Data'!$C$76),"-",'State Landscape Data'!$C$76)</f>
        <v>-</v>
      </c>
      <c r="E626" s="38" t="str">
        <f>IF(ISBLANK('State Landscape Data'!$D$76),"-",'State Landscape Data'!$D$76)</f>
        <v>-</v>
      </c>
      <c r="F626" s="38" t="str">
        <f>IF(ISBLANK('State Landscape Data'!$E$76),"-",'State Landscape Data'!$E$76)</f>
        <v>-</v>
      </c>
      <c r="G626" s="38" t="str">
        <f>IF(ISBLANK('State Landscape Data'!$F$76),"-",'State Landscape Data'!$F$76)</f>
        <v>-</v>
      </c>
      <c r="H626" s="253">
        <v>4</v>
      </c>
      <c r="I626" s="253">
        <v>5</v>
      </c>
      <c r="J626" s="38" t="str">
        <f t="shared" si="58"/>
        <v>45</v>
      </c>
      <c r="K626" s="38" t="str">
        <f>IF(ISBLANK('State Landscape Data'!$K$76),"-",'State Landscape Data'!$K$76)</f>
        <v>-</v>
      </c>
      <c r="L626" s="254">
        <f>IF(ISNA(SUMIFS(INDEX('State Landscape Data'!$M$8:$AE$57,0,MATCH(CONCATENATE($J626,L$6),'State Landscape Data'!$M$6:$AE$6,0)),'State Landscape Data'!$B$8:$B$57,$C626,'State Landscape Data'!$C$8:$C$57,$D626)),"-",SUMIFS(INDEX('State Landscape Data'!$M$8:$AE$57,0,MATCH(CONCATENATE($J626,L$6),'State Landscape Data'!$M$6:$AE$6,0)),'State Landscape Data'!$B$8:$B$57,$C626,'State Landscape Data'!$C$8:$C$57,$D626))</f>
        <v>0</v>
      </c>
      <c r="M626" s="254">
        <f>IF(ISNA(SUMIFS(INDEX('State Landscape Data'!$M$8:$AE$57,0,MATCH(CONCATENATE($J626,M$6),'State Landscape Data'!$M$6:$AE$6,0)),'State Landscape Data'!$B$8:$B$57,$C626,'State Landscape Data'!$C$8:$C$57,$D626)),"-",SUMIFS(INDEX('State Landscape Data'!$M$8:$AE$57,0,MATCH(CONCATENATE($J626,M$6),'State Landscape Data'!$M$6:$AE$6,0)),'State Landscape Data'!$B$8:$B$57,$C626,'State Landscape Data'!$C$8:$C$57,$D626))</f>
        <v>0</v>
      </c>
      <c r="N626" s="154">
        <f>IF(ISNA(SUMIFS(INDEX('State Landscape Data'!$M$8:$AE$57,0,MATCH(CONCATENATE($J626,N$6),'State Landscape Data'!$M$6:$AE$6,0)),'State Landscape Data'!$B$8:$B$57,$C626,'State Landscape Data'!$C$8:$C$57,$D626)),"-",SUMIFS(INDEX('State Landscape Data'!$M$8:$AE$57,0,MATCH(CONCATENATE($J626,N$6),'State Landscape Data'!$M$6:$AE$6,0)),'State Landscape Data'!$B$8:$B$57,$C626,'State Landscape Data'!$C$8:$C$57,$D626))</f>
        <v>0</v>
      </c>
    </row>
    <row r="627" spans="2:14" x14ac:dyDescent="0.35">
      <c r="B627" s="37" t="s">
        <v>80</v>
      </c>
      <c r="C627" s="38" t="str">
        <f>IF(ISBLANK('State Landscape Data'!$B$76),"-",'State Landscape Data'!$B$76)</f>
        <v>-</v>
      </c>
      <c r="D627" s="38" t="str">
        <f>IF(ISBLANK('State Landscape Data'!$C$76),"-",'State Landscape Data'!$C$76)</f>
        <v>-</v>
      </c>
      <c r="E627" s="38" t="str">
        <f>IF(ISBLANK('State Landscape Data'!$D$76),"-",'State Landscape Data'!$D$76)</f>
        <v>-</v>
      </c>
      <c r="F627" s="38" t="str">
        <f>IF(ISBLANK('State Landscape Data'!$E$76),"-",'State Landscape Data'!$E$76)</f>
        <v>-</v>
      </c>
      <c r="G627" s="38" t="str">
        <f>IF(ISBLANK('State Landscape Data'!$F$76),"-",'State Landscape Data'!$F$76)</f>
        <v>-</v>
      </c>
      <c r="H627" s="253">
        <v>4</v>
      </c>
      <c r="I627" s="253" t="s">
        <v>65</v>
      </c>
      <c r="J627" s="38" t="str">
        <f t="shared" si="58"/>
        <v>4Goal</v>
      </c>
      <c r="K627" s="38" t="str">
        <f>IF(ISBLANK('State Landscape Data'!$K$76),"-",'State Landscape Data'!$K$76)</f>
        <v>-</v>
      </c>
      <c r="L627" s="254" t="str">
        <f>IF(ISNA(SUMIFS(INDEX('State Landscape Data'!$M$8:$AE$57,0,MATCH(CONCATENATE($J627,L$6),'State Landscape Data'!$M$6:$AE$6,0)),'State Landscape Data'!$B$8:$B$57,$C627,'State Landscape Data'!$C$8:$C$57,$D627)),"-",SUMIFS(INDEX('State Landscape Data'!$M$8:$AE$57,0,MATCH(CONCATENATE($J627,L$6),'State Landscape Data'!$M$6:$AE$6,0)),'State Landscape Data'!$B$8:$B$57,$C627,'State Landscape Data'!$C$8:$C$57,$D627))</f>
        <v>-</v>
      </c>
      <c r="M627" s="254" t="str">
        <f>IF(ISNA(SUMIFS(INDEX('State Landscape Data'!$M$8:$AE$57,0,MATCH(CONCATENATE($J627,M$6),'State Landscape Data'!$M$6:$AE$6,0)),'State Landscape Data'!$B$8:$B$57,$C627,'State Landscape Data'!$C$8:$C$57,$D627)),"-",SUMIFS(INDEX('State Landscape Data'!$M$8:$AE$57,0,MATCH(CONCATENATE($J627,M$6),'State Landscape Data'!$M$6:$AE$6,0)),'State Landscape Data'!$B$8:$B$57,$C627,'State Landscape Data'!$C$8:$C$57,$D627))</f>
        <v>-</v>
      </c>
      <c r="N627" s="154">
        <f>IF(ISNA(SUMIFS(INDEX('State Landscape Data'!$M$8:$AE$57,0,MATCH(CONCATENATE($J627,N$6),'State Landscape Data'!$M$6:$AE$6,0)),'State Landscape Data'!$B$8:$B$57,$C627,'State Landscape Data'!$C$8:$C$57,$D627)),"-",SUMIFS(INDEX('State Landscape Data'!$M$8:$AE$57,0,MATCH(CONCATENATE($J627,N$6),'State Landscape Data'!$M$6:$AE$6,0)),'State Landscape Data'!$B$8:$B$57,$C627,'State Landscape Data'!$C$8:$C$57,$D627))</f>
        <v>0</v>
      </c>
    </row>
    <row r="628" spans="2:14" x14ac:dyDescent="0.35">
      <c r="B628" s="37" t="s">
        <v>80</v>
      </c>
      <c r="C628" s="38" t="str">
        <f>IF(ISBLANK('State Landscape Data'!$B$77),"-",'State Landscape Data'!$B$77)</f>
        <v>-</v>
      </c>
      <c r="D628" s="38" t="str">
        <f>IF(ISBLANK('State Landscape Data'!$C$77),"-",'State Landscape Data'!$C$77)</f>
        <v>-</v>
      </c>
      <c r="E628" s="38" t="str">
        <f>IF(ISBLANK('State Landscape Data'!$D$77),"-",'State Landscape Data'!$D$77)</f>
        <v>-</v>
      </c>
      <c r="F628" s="38" t="str">
        <f>IF(ISBLANK('State Landscape Data'!$E$77),"-",'State Landscape Data'!$E$77)</f>
        <v>-</v>
      </c>
      <c r="G628" s="38" t="str">
        <f>IF(ISBLANK('State Landscape Data'!$F$77),"-",'State Landscape Data'!$F$77)</f>
        <v>-</v>
      </c>
      <c r="H628" s="253" t="s">
        <v>64</v>
      </c>
      <c r="I628" s="253" t="s">
        <v>64</v>
      </c>
      <c r="J628" s="38" t="str">
        <f t="shared" si="58"/>
        <v>BaselineBaseline</v>
      </c>
      <c r="K628" s="38" t="str">
        <f>IF(ISBLANK('State Landscape Data'!$K$77),"-",'State Landscape Data'!$K$77)</f>
        <v>-</v>
      </c>
      <c r="L628" s="254">
        <f>IF(ISNA(SUMIFS(INDEX('State Landscape Data'!$M$8:$AE$57,0,MATCH(CONCATENATE($J628,L$6),'State Landscape Data'!$M$6:$AE$6,0)),'State Landscape Data'!$B$8:$B$57,$C628,'State Landscape Data'!$C$8:$C$57,$D628)),"-",SUMIFS(INDEX('State Landscape Data'!$M$8:$AE$57,0,MATCH(CONCATENATE($J628,L$6),'State Landscape Data'!$M$6:$AE$6,0)),'State Landscape Data'!$B$8:$B$57,$C628,'State Landscape Data'!$C$8:$C$57,$D628))</f>
        <v>0</v>
      </c>
      <c r="M628" s="254">
        <f>IF(ISNA(SUMIFS(INDEX('State Landscape Data'!$M$8:$AE$57,0,MATCH(CONCATENATE($J628,M$6),'State Landscape Data'!$M$6:$AE$6,0)),'State Landscape Data'!$B$8:$B$57,$C628,'State Landscape Data'!$C$8:$C$57,$D628)),"-",SUMIFS(INDEX('State Landscape Data'!$M$8:$AE$57,0,MATCH(CONCATENATE($J628,M$6),'State Landscape Data'!$M$6:$AE$6,0)),'State Landscape Data'!$B$8:$B$57,$C628,'State Landscape Data'!$C$8:$C$57,$D628))</f>
        <v>0</v>
      </c>
      <c r="N628" s="154">
        <f>IF(ISNA(SUMIFS(INDEX('State Landscape Data'!$M$8:$AE$57,0,MATCH(CONCATENATE($J628,N$6),'State Landscape Data'!$M$6:$AE$6,0)),'State Landscape Data'!$B$8:$B$57,$C628,'State Landscape Data'!$C$8:$C$57,$D628)),"-",SUMIFS(INDEX('State Landscape Data'!$M$8:$AE$57,0,MATCH(CONCATENATE($J628,N$6),'State Landscape Data'!$M$6:$AE$6,0)),'State Landscape Data'!$B$8:$B$57,$C628,'State Landscape Data'!$C$8:$C$57,$D628))</f>
        <v>0</v>
      </c>
    </row>
    <row r="629" spans="2:14" x14ac:dyDescent="0.35">
      <c r="B629" s="37" t="s">
        <v>80</v>
      </c>
      <c r="C629" s="38" t="str">
        <f>IF(ISBLANK('State Landscape Data'!$B$77),"-",'State Landscape Data'!$B$77)</f>
        <v>-</v>
      </c>
      <c r="D629" s="38" t="str">
        <f>IF(ISBLANK('State Landscape Data'!$C$77),"-",'State Landscape Data'!$C$77)</f>
        <v>-</v>
      </c>
      <c r="E629" s="38" t="str">
        <f>IF(ISBLANK('State Landscape Data'!$D$77),"-",'State Landscape Data'!$D$77)</f>
        <v>-</v>
      </c>
      <c r="F629" s="38" t="str">
        <f>IF(ISBLANK('State Landscape Data'!$E$77),"-",'State Landscape Data'!$E$77)</f>
        <v>-</v>
      </c>
      <c r="G629" s="38" t="str">
        <f>IF(ISBLANK('State Landscape Data'!$F$77),"-",'State Landscape Data'!$F$77)</f>
        <v>-</v>
      </c>
      <c r="H629" s="253">
        <v>1</v>
      </c>
      <c r="I629" s="253">
        <v>5</v>
      </c>
      <c r="J629" s="38" t="str">
        <f t="shared" si="58"/>
        <v>15</v>
      </c>
      <c r="K629" s="38" t="str">
        <f>IF(ISBLANK('State Landscape Data'!$K$77),"-",'State Landscape Data'!$K$77)</f>
        <v>-</v>
      </c>
      <c r="L629" s="254">
        <f>IF(ISNA(SUMIFS(INDEX('State Landscape Data'!$M$8:$AE$57,0,MATCH(CONCATENATE($J629,L$6),'State Landscape Data'!$M$6:$AE$6,0)),'State Landscape Data'!$B$8:$B$57,$C629,'State Landscape Data'!$C$8:$C$57,$D629)),"-",SUMIFS(INDEX('State Landscape Data'!$M$8:$AE$57,0,MATCH(CONCATENATE($J629,L$6),'State Landscape Data'!$M$6:$AE$6,0)),'State Landscape Data'!$B$8:$B$57,$C629,'State Landscape Data'!$C$8:$C$57,$D629))</f>
        <v>0</v>
      </c>
      <c r="M629" s="254">
        <f>IF(ISNA(SUMIFS(INDEX('State Landscape Data'!$M$8:$AE$57,0,MATCH(CONCATENATE($J629,M$6),'State Landscape Data'!$M$6:$AE$6,0)),'State Landscape Data'!$B$8:$B$57,$C629,'State Landscape Data'!$C$8:$C$57,$D629)),"-",SUMIFS(INDEX('State Landscape Data'!$M$8:$AE$57,0,MATCH(CONCATENATE($J629,M$6),'State Landscape Data'!$M$6:$AE$6,0)),'State Landscape Data'!$B$8:$B$57,$C629,'State Landscape Data'!$C$8:$C$57,$D629))</f>
        <v>0</v>
      </c>
      <c r="N629" s="154">
        <f>IF(ISNA(SUMIFS(INDEX('State Landscape Data'!$M$8:$AE$57,0,MATCH(CONCATENATE($J629,N$6),'State Landscape Data'!$M$6:$AE$6,0)),'State Landscape Data'!$B$8:$B$57,$C629,'State Landscape Data'!$C$8:$C$57,$D629)),"-",SUMIFS(INDEX('State Landscape Data'!$M$8:$AE$57,0,MATCH(CONCATENATE($J629,N$6),'State Landscape Data'!$M$6:$AE$6,0)),'State Landscape Data'!$B$8:$B$57,$C629,'State Landscape Data'!$C$8:$C$57,$D629))</f>
        <v>0</v>
      </c>
    </row>
    <row r="630" spans="2:14" x14ac:dyDescent="0.35">
      <c r="B630" s="37" t="s">
        <v>80</v>
      </c>
      <c r="C630" s="38" t="str">
        <f>IF(ISBLANK('State Landscape Data'!$B$77),"-",'State Landscape Data'!$B$77)</f>
        <v>-</v>
      </c>
      <c r="D630" s="38" t="str">
        <f>IF(ISBLANK('State Landscape Data'!$C$77),"-",'State Landscape Data'!$C$77)</f>
        <v>-</v>
      </c>
      <c r="E630" s="38" t="str">
        <f>IF(ISBLANK('State Landscape Data'!$D$77),"-",'State Landscape Data'!$D$77)</f>
        <v>-</v>
      </c>
      <c r="F630" s="38" t="str">
        <f>IF(ISBLANK('State Landscape Data'!$E$77),"-",'State Landscape Data'!$E$77)</f>
        <v>-</v>
      </c>
      <c r="G630" s="38" t="str">
        <f>IF(ISBLANK('State Landscape Data'!$F$77),"-",'State Landscape Data'!$F$77)</f>
        <v>-</v>
      </c>
      <c r="H630" s="253">
        <v>1</v>
      </c>
      <c r="I630" s="253" t="s">
        <v>65</v>
      </c>
      <c r="J630" s="38" t="str">
        <f t="shared" si="58"/>
        <v>1Goal</v>
      </c>
      <c r="K630" s="38" t="str">
        <f>IF(ISBLANK('State Landscape Data'!$K$77),"-",'State Landscape Data'!$K$77)</f>
        <v>-</v>
      </c>
      <c r="L630" s="254" t="str">
        <f>IF(ISNA(SUMIFS(INDEX('State Landscape Data'!$M$8:$AE$57,0,MATCH(CONCATENATE($J630,L$6),'State Landscape Data'!$M$6:$AE$6,0)),'State Landscape Data'!$B$8:$B$57,$C630,'State Landscape Data'!$C$8:$C$57,$D630)),"-",SUMIFS(INDEX('State Landscape Data'!$M$8:$AE$57,0,MATCH(CONCATENATE($J630,L$6),'State Landscape Data'!$M$6:$AE$6,0)),'State Landscape Data'!$B$8:$B$57,$C630,'State Landscape Data'!$C$8:$C$57,$D630))</f>
        <v>-</v>
      </c>
      <c r="M630" s="254" t="str">
        <f>IF(ISNA(SUMIFS(INDEX('State Landscape Data'!$M$8:$AE$57,0,MATCH(CONCATENATE($J630,M$6),'State Landscape Data'!$M$6:$AE$6,0)),'State Landscape Data'!$B$8:$B$57,$C630,'State Landscape Data'!$C$8:$C$57,$D630)),"-",SUMIFS(INDEX('State Landscape Data'!$M$8:$AE$57,0,MATCH(CONCATENATE($J630,M$6),'State Landscape Data'!$M$6:$AE$6,0)),'State Landscape Data'!$B$8:$B$57,$C630,'State Landscape Data'!$C$8:$C$57,$D630))</f>
        <v>-</v>
      </c>
      <c r="N630" s="154">
        <f>IF(ISNA(SUMIFS(INDEX('State Landscape Data'!$M$8:$AE$57,0,MATCH(CONCATENATE($J630,N$6),'State Landscape Data'!$M$6:$AE$6,0)),'State Landscape Data'!$B$8:$B$57,$C630,'State Landscape Data'!$C$8:$C$57,$D630)),"-",SUMIFS(INDEX('State Landscape Data'!$M$8:$AE$57,0,MATCH(CONCATENATE($J630,N$6),'State Landscape Data'!$M$6:$AE$6,0)),'State Landscape Data'!$B$8:$B$57,$C630,'State Landscape Data'!$C$8:$C$57,$D630))</f>
        <v>0</v>
      </c>
    </row>
    <row r="631" spans="2:14" x14ac:dyDescent="0.35">
      <c r="B631" s="37" t="s">
        <v>80</v>
      </c>
      <c r="C631" s="38" t="str">
        <f>IF(ISBLANK('State Landscape Data'!$B$77),"-",'State Landscape Data'!$B$77)</f>
        <v>-</v>
      </c>
      <c r="D631" s="38" t="str">
        <f>IF(ISBLANK('State Landscape Data'!$C$77),"-",'State Landscape Data'!$C$77)</f>
        <v>-</v>
      </c>
      <c r="E631" s="38" t="str">
        <f>IF(ISBLANK('State Landscape Data'!$D$77),"-",'State Landscape Data'!$D$77)</f>
        <v>-</v>
      </c>
      <c r="F631" s="38" t="str">
        <f>IF(ISBLANK('State Landscape Data'!$E$77),"-",'State Landscape Data'!$E$77)</f>
        <v>-</v>
      </c>
      <c r="G631" s="38" t="str">
        <f>IF(ISBLANK('State Landscape Data'!$F$77),"-",'State Landscape Data'!$F$77)</f>
        <v>-</v>
      </c>
      <c r="H631" s="253">
        <v>2</v>
      </c>
      <c r="I631" s="253">
        <v>5</v>
      </c>
      <c r="J631" s="38" t="str">
        <f t="shared" si="58"/>
        <v>25</v>
      </c>
      <c r="K631" s="38" t="str">
        <f>IF(ISBLANK('State Landscape Data'!$K$77),"-",'State Landscape Data'!$K$77)</f>
        <v>-</v>
      </c>
      <c r="L631" s="254">
        <f>IF(ISNA(SUMIFS(INDEX('State Landscape Data'!$M$8:$AE$57,0,MATCH(CONCATENATE($J631,L$6),'State Landscape Data'!$M$6:$AE$6,0)),'State Landscape Data'!$B$8:$B$57,$C631,'State Landscape Data'!$C$8:$C$57,$D631)),"-",SUMIFS(INDEX('State Landscape Data'!$M$8:$AE$57,0,MATCH(CONCATENATE($J631,L$6),'State Landscape Data'!$M$6:$AE$6,0)),'State Landscape Data'!$B$8:$B$57,$C631,'State Landscape Data'!$C$8:$C$57,$D631))</f>
        <v>0</v>
      </c>
      <c r="M631" s="254">
        <f>IF(ISNA(SUMIFS(INDEX('State Landscape Data'!$M$8:$AE$57,0,MATCH(CONCATENATE($J631,M$6),'State Landscape Data'!$M$6:$AE$6,0)),'State Landscape Data'!$B$8:$B$57,$C631,'State Landscape Data'!$C$8:$C$57,$D631)),"-",SUMIFS(INDEX('State Landscape Data'!$M$8:$AE$57,0,MATCH(CONCATENATE($J631,M$6),'State Landscape Data'!$M$6:$AE$6,0)),'State Landscape Data'!$B$8:$B$57,$C631,'State Landscape Data'!$C$8:$C$57,$D631))</f>
        <v>0</v>
      </c>
      <c r="N631" s="154">
        <f>IF(ISNA(SUMIFS(INDEX('State Landscape Data'!$M$8:$AE$57,0,MATCH(CONCATENATE($J631,N$6),'State Landscape Data'!$M$6:$AE$6,0)),'State Landscape Data'!$B$8:$B$57,$C631,'State Landscape Data'!$C$8:$C$57,$D631)),"-",SUMIFS(INDEX('State Landscape Data'!$M$8:$AE$57,0,MATCH(CONCATENATE($J631,N$6),'State Landscape Data'!$M$6:$AE$6,0)),'State Landscape Data'!$B$8:$B$57,$C631,'State Landscape Data'!$C$8:$C$57,$D631))</f>
        <v>0</v>
      </c>
    </row>
    <row r="632" spans="2:14" x14ac:dyDescent="0.35">
      <c r="B632" s="37" t="s">
        <v>80</v>
      </c>
      <c r="C632" s="38" t="str">
        <f>IF(ISBLANK('State Landscape Data'!$B$77),"-",'State Landscape Data'!$B$77)</f>
        <v>-</v>
      </c>
      <c r="D632" s="38" t="str">
        <f>IF(ISBLANK('State Landscape Data'!$C$77),"-",'State Landscape Data'!$C$77)</f>
        <v>-</v>
      </c>
      <c r="E632" s="38" t="str">
        <f>IF(ISBLANK('State Landscape Data'!$D$77),"-",'State Landscape Data'!$D$77)</f>
        <v>-</v>
      </c>
      <c r="F632" s="38" t="str">
        <f>IF(ISBLANK('State Landscape Data'!$E$77),"-",'State Landscape Data'!$E$77)</f>
        <v>-</v>
      </c>
      <c r="G632" s="38" t="str">
        <f>IF(ISBLANK('State Landscape Data'!$F$77),"-",'State Landscape Data'!$F$77)</f>
        <v>-</v>
      </c>
      <c r="H632" s="253">
        <v>2</v>
      </c>
      <c r="I632" s="253" t="s">
        <v>65</v>
      </c>
      <c r="J632" s="38" t="str">
        <f t="shared" si="58"/>
        <v>2Goal</v>
      </c>
      <c r="K632" s="38" t="str">
        <f>IF(ISBLANK('State Landscape Data'!$K$77),"-",'State Landscape Data'!$K$77)</f>
        <v>-</v>
      </c>
      <c r="L632" s="254" t="str">
        <f>IF(ISNA(SUMIFS(INDEX('State Landscape Data'!$M$8:$AE$57,0,MATCH(CONCATENATE($J632,L$6),'State Landscape Data'!$M$6:$AE$6,0)),'State Landscape Data'!$B$8:$B$57,$C632,'State Landscape Data'!$C$8:$C$57,$D632)),"-",SUMIFS(INDEX('State Landscape Data'!$M$8:$AE$57,0,MATCH(CONCATENATE($J632,L$6),'State Landscape Data'!$M$6:$AE$6,0)),'State Landscape Data'!$B$8:$B$57,$C632,'State Landscape Data'!$C$8:$C$57,$D632))</f>
        <v>-</v>
      </c>
      <c r="M632" s="254" t="str">
        <f>IF(ISNA(SUMIFS(INDEX('State Landscape Data'!$M$8:$AE$57,0,MATCH(CONCATENATE($J632,M$6),'State Landscape Data'!$M$6:$AE$6,0)),'State Landscape Data'!$B$8:$B$57,$C632,'State Landscape Data'!$C$8:$C$57,$D632)),"-",SUMIFS(INDEX('State Landscape Data'!$M$8:$AE$57,0,MATCH(CONCATENATE($J632,M$6),'State Landscape Data'!$M$6:$AE$6,0)),'State Landscape Data'!$B$8:$B$57,$C632,'State Landscape Data'!$C$8:$C$57,$D632))</f>
        <v>-</v>
      </c>
      <c r="N632" s="154">
        <f>IF(ISNA(SUMIFS(INDEX('State Landscape Data'!$M$8:$AE$57,0,MATCH(CONCATENATE($J632,N$6),'State Landscape Data'!$M$6:$AE$6,0)),'State Landscape Data'!$B$8:$B$57,$C632,'State Landscape Data'!$C$8:$C$57,$D632)),"-",SUMIFS(INDEX('State Landscape Data'!$M$8:$AE$57,0,MATCH(CONCATENATE($J632,N$6),'State Landscape Data'!$M$6:$AE$6,0)),'State Landscape Data'!$B$8:$B$57,$C632,'State Landscape Data'!$C$8:$C$57,$D632))</f>
        <v>0</v>
      </c>
    </row>
    <row r="633" spans="2:14" x14ac:dyDescent="0.35">
      <c r="B633" s="37" t="s">
        <v>80</v>
      </c>
      <c r="C633" s="38" t="str">
        <f>IF(ISBLANK('State Landscape Data'!$B$77),"-",'State Landscape Data'!$B$77)</f>
        <v>-</v>
      </c>
      <c r="D633" s="38" t="str">
        <f>IF(ISBLANK('State Landscape Data'!$C$77),"-",'State Landscape Data'!$C$77)</f>
        <v>-</v>
      </c>
      <c r="E633" s="38" t="str">
        <f>IF(ISBLANK('State Landscape Data'!$D$77),"-",'State Landscape Data'!$D$77)</f>
        <v>-</v>
      </c>
      <c r="F633" s="38" t="str">
        <f>IF(ISBLANK('State Landscape Data'!$E$77),"-",'State Landscape Data'!$E$77)</f>
        <v>-</v>
      </c>
      <c r="G633" s="38" t="str">
        <f>IF(ISBLANK('State Landscape Data'!$F$77),"-",'State Landscape Data'!$F$77)</f>
        <v>-</v>
      </c>
      <c r="H633" s="253">
        <v>3</v>
      </c>
      <c r="I633" s="253">
        <v>5</v>
      </c>
      <c r="J633" s="38" t="str">
        <f t="shared" si="58"/>
        <v>35</v>
      </c>
      <c r="K633" s="38" t="str">
        <f>IF(ISBLANK('State Landscape Data'!$K$77),"-",'State Landscape Data'!$K$77)</f>
        <v>-</v>
      </c>
      <c r="L633" s="254">
        <f>IF(ISNA(SUMIFS(INDEX('State Landscape Data'!$M$8:$AE$57,0,MATCH(CONCATENATE($J633,L$6),'State Landscape Data'!$M$6:$AE$6,0)),'State Landscape Data'!$B$8:$B$57,$C633,'State Landscape Data'!$C$8:$C$57,$D633)),"-",SUMIFS(INDEX('State Landscape Data'!$M$8:$AE$57,0,MATCH(CONCATENATE($J633,L$6),'State Landscape Data'!$M$6:$AE$6,0)),'State Landscape Data'!$B$8:$B$57,$C633,'State Landscape Data'!$C$8:$C$57,$D633))</f>
        <v>0</v>
      </c>
      <c r="M633" s="254">
        <f>IF(ISNA(SUMIFS(INDEX('State Landscape Data'!$M$8:$AE$57,0,MATCH(CONCATENATE($J633,M$6),'State Landscape Data'!$M$6:$AE$6,0)),'State Landscape Data'!$B$8:$B$57,$C633,'State Landscape Data'!$C$8:$C$57,$D633)),"-",SUMIFS(INDEX('State Landscape Data'!$M$8:$AE$57,0,MATCH(CONCATENATE($J633,M$6),'State Landscape Data'!$M$6:$AE$6,0)),'State Landscape Data'!$B$8:$B$57,$C633,'State Landscape Data'!$C$8:$C$57,$D633))</f>
        <v>0</v>
      </c>
      <c r="N633" s="154">
        <f>IF(ISNA(SUMIFS(INDEX('State Landscape Data'!$M$8:$AE$57,0,MATCH(CONCATENATE($J633,N$6),'State Landscape Data'!$M$6:$AE$6,0)),'State Landscape Data'!$B$8:$B$57,$C633,'State Landscape Data'!$C$8:$C$57,$D633)),"-",SUMIFS(INDEX('State Landscape Data'!$M$8:$AE$57,0,MATCH(CONCATENATE($J633,N$6),'State Landscape Data'!$M$6:$AE$6,0)),'State Landscape Data'!$B$8:$B$57,$C633,'State Landscape Data'!$C$8:$C$57,$D633))</f>
        <v>0</v>
      </c>
    </row>
    <row r="634" spans="2:14" x14ac:dyDescent="0.35">
      <c r="B634" s="37" t="s">
        <v>80</v>
      </c>
      <c r="C634" s="38" t="str">
        <f>IF(ISBLANK('State Landscape Data'!$B$77),"-",'State Landscape Data'!$B$77)</f>
        <v>-</v>
      </c>
      <c r="D634" s="38" t="str">
        <f>IF(ISBLANK('State Landscape Data'!$C$77),"-",'State Landscape Data'!$C$77)</f>
        <v>-</v>
      </c>
      <c r="E634" s="38" t="str">
        <f>IF(ISBLANK('State Landscape Data'!$D$77),"-",'State Landscape Data'!$D$77)</f>
        <v>-</v>
      </c>
      <c r="F634" s="38" t="str">
        <f>IF(ISBLANK('State Landscape Data'!$E$77),"-",'State Landscape Data'!$E$77)</f>
        <v>-</v>
      </c>
      <c r="G634" s="38" t="str">
        <f>IF(ISBLANK('State Landscape Data'!$F$77),"-",'State Landscape Data'!$F$77)</f>
        <v>-</v>
      </c>
      <c r="H634" s="253">
        <v>3</v>
      </c>
      <c r="I634" s="253" t="s">
        <v>65</v>
      </c>
      <c r="J634" s="38" t="str">
        <f t="shared" si="58"/>
        <v>3Goal</v>
      </c>
      <c r="K634" s="38" t="str">
        <f>IF(ISBLANK('State Landscape Data'!$K$77),"-",'State Landscape Data'!$K$77)</f>
        <v>-</v>
      </c>
      <c r="L634" s="254" t="str">
        <f>IF(ISNA(SUMIFS(INDEX('State Landscape Data'!$M$8:$AE$57,0,MATCH(CONCATENATE($J634,L$6),'State Landscape Data'!$M$6:$AE$6,0)),'State Landscape Data'!$B$8:$B$57,$C634,'State Landscape Data'!$C$8:$C$57,$D634)),"-",SUMIFS(INDEX('State Landscape Data'!$M$8:$AE$57,0,MATCH(CONCATENATE($J634,L$6),'State Landscape Data'!$M$6:$AE$6,0)),'State Landscape Data'!$B$8:$B$57,$C634,'State Landscape Data'!$C$8:$C$57,$D634))</f>
        <v>-</v>
      </c>
      <c r="M634" s="254" t="str">
        <f>IF(ISNA(SUMIFS(INDEX('State Landscape Data'!$M$8:$AE$57,0,MATCH(CONCATENATE($J634,M$6),'State Landscape Data'!$M$6:$AE$6,0)),'State Landscape Data'!$B$8:$B$57,$C634,'State Landscape Data'!$C$8:$C$57,$D634)),"-",SUMIFS(INDEX('State Landscape Data'!$M$8:$AE$57,0,MATCH(CONCATENATE($J634,M$6),'State Landscape Data'!$M$6:$AE$6,0)),'State Landscape Data'!$B$8:$B$57,$C634,'State Landscape Data'!$C$8:$C$57,$D634))</f>
        <v>-</v>
      </c>
      <c r="N634" s="154">
        <f>IF(ISNA(SUMIFS(INDEX('State Landscape Data'!$M$8:$AE$57,0,MATCH(CONCATENATE($J634,N$6),'State Landscape Data'!$M$6:$AE$6,0)),'State Landscape Data'!$B$8:$B$57,$C634,'State Landscape Data'!$C$8:$C$57,$D634)),"-",SUMIFS(INDEX('State Landscape Data'!$M$8:$AE$57,0,MATCH(CONCATENATE($J634,N$6),'State Landscape Data'!$M$6:$AE$6,0)),'State Landscape Data'!$B$8:$B$57,$C634,'State Landscape Data'!$C$8:$C$57,$D634))</f>
        <v>0</v>
      </c>
    </row>
    <row r="635" spans="2:14" x14ac:dyDescent="0.35">
      <c r="B635" s="37" t="s">
        <v>80</v>
      </c>
      <c r="C635" s="38" t="str">
        <f>IF(ISBLANK('State Landscape Data'!$B$77),"-",'State Landscape Data'!$B$77)</f>
        <v>-</v>
      </c>
      <c r="D635" s="38" t="str">
        <f>IF(ISBLANK('State Landscape Data'!$C$77),"-",'State Landscape Data'!$C$77)</f>
        <v>-</v>
      </c>
      <c r="E635" s="38" t="str">
        <f>IF(ISBLANK('State Landscape Data'!$D$77),"-",'State Landscape Data'!$D$77)</f>
        <v>-</v>
      </c>
      <c r="F635" s="38" t="str">
        <f>IF(ISBLANK('State Landscape Data'!$E$77),"-",'State Landscape Data'!$E$77)</f>
        <v>-</v>
      </c>
      <c r="G635" s="38" t="str">
        <f>IF(ISBLANK('State Landscape Data'!$F$77),"-",'State Landscape Data'!$F$77)</f>
        <v>-</v>
      </c>
      <c r="H635" s="253">
        <v>4</v>
      </c>
      <c r="I635" s="253">
        <v>5</v>
      </c>
      <c r="J635" s="38" t="str">
        <f t="shared" si="58"/>
        <v>45</v>
      </c>
      <c r="K635" s="38" t="str">
        <f>IF(ISBLANK('State Landscape Data'!$K$77),"-",'State Landscape Data'!$K$77)</f>
        <v>-</v>
      </c>
      <c r="L635" s="254">
        <f>IF(ISNA(SUMIFS(INDEX('State Landscape Data'!$M$8:$AE$57,0,MATCH(CONCATENATE($J635,L$6),'State Landscape Data'!$M$6:$AE$6,0)),'State Landscape Data'!$B$8:$B$57,$C635,'State Landscape Data'!$C$8:$C$57,$D635)),"-",SUMIFS(INDEX('State Landscape Data'!$M$8:$AE$57,0,MATCH(CONCATENATE($J635,L$6),'State Landscape Data'!$M$6:$AE$6,0)),'State Landscape Data'!$B$8:$B$57,$C635,'State Landscape Data'!$C$8:$C$57,$D635))</f>
        <v>0</v>
      </c>
      <c r="M635" s="254">
        <f>IF(ISNA(SUMIFS(INDEX('State Landscape Data'!$M$8:$AE$57,0,MATCH(CONCATENATE($J635,M$6),'State Landscape Data'!$M$6:$AE$6,0)),'State Landscape Data'!$B$8:$B$57,$C635,'State Landscape Data'!$C$8:$C$57,$D635)),"-",SUMIFS(INDEX('State Landscape Data'!$M$8:$AE$57,0,MATCH(CONCATENATE($J635,M$6),'State Landscape Data'!$M$6:$AE$6,0)),'State Landscape Data'!$B$8:$B$57,$C635,'State Landscape Data'!$C$8:$C$57,$D635))</f>
        <v>0</v>
      </c>
      <c r="N635" s="154">
        <f>IF(ISNA(SUMIFS(INDEX('State Landscape Data'!$M$8:$AE$57,0,MATCH(CONCATENATE($J635,N$6),'State Landscape Data'!$M$6:$AE$6,0)),'State Landscape Data'!$B$8:$B$57,$C635,'State Landscape Data'!$C$8:$C$57,$D635)),"-",SUMIFS(INDEX('State Landscape Data'!$M$8:$AE$57,0,MATCH(CONCATENATE($J635,N$6),'State Landscape Data'!$M$6:$AE$6,0)),'State Landscape Data'!$B$8:$B$57,$C635,'State Landscape Data'!$C$8:$C$57,$D635))</f>
        <v>0</v>
      </c>
    </row>
    <row r="636" spans="2:14" x14ac:dyDescent="0.35">
      <c r="B636" s="37" t="s">
        <v>80</v>
      </c>
      <c r="C636" s="38" t="str">
        <f>IF(ISBLANK('State Landscape Data'!$B$77),"-",'State Landscape Data'!$B$77)</f>
        <v>-</v>
      </c>
      <c r="D636" s="38" t="str">
        <f>IF(ISBLANK('State Landscape Data'!$C$77),"-",'State Landscape Data'!$C$77)</f>
        <v>-</v>
      </c>
      <c r="E636" s="38" t="str">
        <f>IF(ISBLANK('State Landscape Data'!$D$77),"-",'State Landscape Data'!$D$77)</f>
        <v>-</v>
      </c>
      <c r="F636" s="38" t="str">
        <f>IF(ISBLANK('State Landscape Data'!$E$77),"-",'State Landscape Data'!$E$77)</f>
        <v>-</v>
      </c>
      <c r="G636" s="38" t="str">
        <f>IF(ISBLANK('State Landscape Data'!$F$77),"-",'State Landscape Data'!$F$77)</f>
        <v>-</v>
      </c>
      <c r="H636" s="253">
        <v>4</v>
      </c>
      <c r="I636" s="253" t="s">
        <v>65</v>
      </c>
      <c r="J636" s="38" t="str">
        <f t="shared" si="58"/>
        <v>4Goal</v>
      </c>
      <c r="K636" s="38" t="str">
        <f>IF(ISBLANK('State Landscape Data'!$K$77),"-",'State Landscape Data'!$K$77)</f>
        <v>-</v>
      </c>
      <c r="L636" s="254" t="str">
        <f>IF(ISNA(SUMIFS(INDEX('State Landscape Data'!$M$8:$AE$57,0,MATCH(CONCATENATE($J636,L$6),'State Landscape Data'!$M$6:$AE$6,0)),'State Landscape Data'!$B$8:$B$57,$C636,'State Landscape Data'!$C$8:$C$57,$D636)),"-",SUMIFS(INDEX('State Landscape Data'!$M$8:$AE$57,0,MATCH(CONCATENATE($J636,L$6),'State Landscape Data'!$M$6:$AE$6,0)),'State Landscape Data'!$B$8:$B$57,$C636,'State Landscape Data'!$C$8:$C$57,$D636))</f>
        <v>-</v>
      </c>
      <c r="M636" s="254" t="str">
        <f>IF(ISNA(SUMIFS(INDEX('State Landscape Data'!$M$8:$AE$57,0,MATCH(CONCATENATE($J636,M$6),'State Landscape Data'!$M$6:$AE$6,0)),'State Landscape Data'!$B$8:$B$57,$C636,'State Landscape Data'!$C$8:$C$57,$D636)),"-",SUMIFS(INDEX('State Landscape Data'!$M$8:$AE$57,0,MATCH(CONCATENATE($J636,M$6),'State Landscape Data'!$M$6:$AE$6,0)),'State Landscape Data'!$B$8:$B$57,$C636,'State Landscape Data'!$C$8:$C$57,$D636))</f>
        <v>-</v>
      </c>
      <c r="N636" s="154">
        <f>IF(ISNA(SUMIFS(INDEX('State Landscape Data'!$M$8:$AE$57,0,MATCH(CONCATENATE($J636,N$6),'State Landscape Data'!$M$6:$AE$6,0)),'State Landscape Data'!$B$8:$B$57,$C636,'State Landscape Data'!$C$8:$C$57,$D636)),"-",SUMIFS(INDEX('State Landscape Data'!$M$8:$AE$57,0,MATCH(CONCATENATE($J636,N$6),'State Landscape Data'!$M$6:$AE$6,0)),'State Landscape Data'!$B$8:$B$57,$C636,'State Landscape Data'!$C$8:$C$57,$D636))</f>
        <v>0</v>
      </c>
    </row>
    <row r="637" spans="2:14" x14ac:dyDescent="0.35">
      <c r="B637" s="37" t="s">
        <v>80</v>
      </c>
      <c r="C637" s="38" t="str">
        <f>IF(ISBLANK('State Landscape Data'!$B$78),"-",'State Landscape Data'!$B$78)</f>
        <v>-</v>
      </c>
      <c r="D637" s="38" t="str">
        <f>IF(ISBLANK('State Landscape Data'!$C$78),"-",'State Landscape Data'!$C$78)</f>
        <v>-</v>
      </c>
      <c r="E637" s="38" t="str">
        <f>IF(ISBLANK('State Landscape Data'!$D$78),"-",'State Landscape Data'!$D$78)</f>
        <v>-</v>
      </c>
      <c r="F637" s="38" t="str">
        <f>IF(ISBLANK('State Landscape Data'!$E$78),"-",'State Landscape Data'!$E$78)</f>
        <v>-</v>
      </c>
      <c r="G637" s="38" t="str">
        <f>IF(ISBLANK('State Landscape Data'!$F$78),"-",'State Landscape Data'!$F$78)</f>
        <v>-</v>
      </c>
      <c r="H637" s="253" t="s">
        <v>64</v>
      </c>
      <c r="I637" s="253" t="s">
        <v>64</v>
      </c>
      <c r="J637" s="38" t="str">
        <f t="shared" si="58"/>
        <v>BaselineBaseline</v>
      </c>
      <c r="K637" s="38" t="str">
        <f>IF(ISBLANK('State Landscape Data'!$K$78),"-",'State Landscape Data'!$K$78)</f>
        <v>-</v>
      </c>
      <c r="L637" s="254">
        <f>IF(ISNA(SUMIFS(INDEX('State Landscape Data'!$M$8:$AE$57,0,MATCH(CONCATENATE($J637,L$6),'State Landscape Data'!$M$6:$AE$6,0)),'State Landscape Data'!$B$8:$B$57,$C637,'State Landscape Data'!$C$8:$C$57,$D637)),"-",SUMIFS(INDEX('State Landscape Data'!$M$8:$AE$57,0,MATCH(CONCATENATE($J637,L$6),'State Landscape Data'!$M$6:$AE$6,0)),'State Landscape Data'!$B$8:$B$57,$C637,'State Landscape Data'!$C$8:$C$57,$D637))</f>
        <v>0</v>
      </c>
      <c r="M637" s="254">
        <f>IF(ISNA(SUMIFS(INDEX('State Landscape Data'!$M$8:$AE$57,0,MATCH(CONCATENATE($J637,M$6),'State Landscape Data'!$M$6:$AE$6,0)),'State Landscape Data'!$B$8:$B$57,$C637,'State Landscape Data'!$C$8:$C$57,$D637)),"-",SUMIFS(INDEX('State Landscape Data'!$M$8:$AE$57,0,MATCH(CONCATENATE($J637,M$6),'State Landscape Data'!$M$6:$AE$6,0)),'State Landscape Data'!$B$8:$B$57,$C637,'State Landscape Data'!$C$8:$C$57,$D637))</f>
        <v>0</v>
      </c>
      <c r="N637" s="154">
        <f>IF(ISNA(SUMIFS(INDEX('State Landscape Data'!$M$8:$AE$57,0,MATCH(CONCATENATE($J637,N$6),'State Landscape Data'!$M$6:$AE$6,0)),'State Landscape Data'!$B$8:$B$57,$C637,'State Landscape Data'!$C$8:$C$57,$D637)),"-",SUMIFS(INDEX('State Landscape Data'!$M$8:$AE$57,0,MATCH(CONCATENATE($J637,N$6),'State Landscape Data'!$M$6:$AE$6,0)),'State Landscape Data'!$B$8:$B$57,$C637,'State Landscape Data'!$C$8:$C$57,$D637))</f>
        <v>0</v>
      </c>
    </row>
    <row r="638" spans="2:14" x14ac:dyDescent="0.35">
      <c r="B638" s="37" t="s">
        <v>80</v>
      </c>
      <c r="C638" s="38" t="str">
        <f>IF(ISBLANK('State Landscape Data'!$B$78),"-",'State Landscape Data'!$B$78)</f>
        <v>-</v>
      </c>
      <c r="D638" s="38" t="str">
        <f>IF(ISBLANK('State Landscape Data'!$C$78),"-",'State Landscape Data'!$C$78)</f>
        <v>-</v>
      </c>
      <c r="E638" s="38" t="str">
        <f>IF(ISBLANK('State Landscape Data'!$D$78),"-",'State Landscape Data'!$D$78)</f>
        <v>-</v>
      </c>
      <c r="F638" s="38" t="str">
        <f>IF(ISBLANK('State Landscape Data'!$E$78),"-",'State Landscape Data'!$E$78)</f>
        <v>-</v>
      </c>
      <c r="G638" s="38" t="str">
        <f>IF(ISBLANK('State Landscape Data'!$F$78),"-",'State Landscape Data'!$F$78)</f>
        <v>-</v>
      </c>
      <c r="H638" s="253">
        <v>1</v>
      </c>
      <c r="I638" s="253">
        <v>5</v>
      </c>
      <c r="J638" s="38" t="str">
        <f t="shared" si="58"/>
        <v>15</v>
      </c>
      <c r="K638" s="38" t="str">
        <f>IF(ISBLANK('State Landscape Data'!$K$78),"-",'State Landscape Data'!$K$78)</f>
        <v>-</v>
      </c>
      <c r="L638" s="254">
        <f>IF(ISNA(SUMIFS(INDEX('State Landscape Data'!$M$8:$AE$57,0,MATCH(CONCATENATE($J638,L$6),'State Landscape Data'!$M$6:$AE$6,0)),'State Landscape Data'!$B$8:$B$57,$C638,'State Landscape Data'!$C$8:$C$57,$D638)),"-",SUMIFS(INDEX('State Landscape Data'!$M$8:$AE$57,0,MATCH(CONCATENATE($J638,L$6),'State Landscape Data'!$M$6:$AE$6,0)),'State Landscape Data'!$B$8:$B$57,$C638,'State Landscape Data'!$C$8:$C$57,$D638))</f>
        <v>0</v>
      </c>
      <c r="M638" s="254">
        <f>IF(ISNA(SUMIFS(INDEX('State Landscape Data'!$M$8:$AE$57,0,MATCH(CONCATENATE($J638,M$6),'State Landscape Data'!$M$6:$AE$6,0)),'State Landscape Data'!$B$8:$B$57,$C638,'State Landscape Data'!$C$8:$C$57,$D638)),"-",SUMIFS(INDEX('State Landscape Data'!$M$8:$AE$57,0,MATCH(CONCATENATE($J638,M$6),'State Landscape Data'!$M$6:$AE$6,0)),'State Landscape Data'!$B$8:$B$57,$C638,'State Landscape Data'!$C$8:$C$57,$D638))</f>
        <v>0</v>
      </c>
      <c r="N638" s="154">
        <f>IF(ISNA(SUMIFS(INDEX('State Landscape Data'!$M$8:$AE$57,0,MATCH(CONCATENATE($J638,N$6),'State Landscape Data'!$M$6:$AE$6,0)),'State Landscape Data'!$B$8:$B$57,$C638,'State Landscape Data'!$C$8:$C$57,$D638)),"-",SUMIFS(INDEX('State Landscape Data'!$M$8:$AE$57,0,MATCH(CONCATENATE($J638,N$6),'State Landscape Data'!$M$6:$AE$6,0)),'State Landscape Data'!$B$8:$B$57,$C638,'State Landscape Data'!$C$8:$C$57,$D638))</f>
        <v>0</v>
      </c>
    </row>
    <row r="639" spans="2:14" x14ac:dyDescent="0.35">
      <c r="B639" s="37" t="s">
        <v>80</v>
      </c>
      <c r="C639" s="38" t="str">
        <f>IF(ISBLANK('State Landscape Data'!$B$78),"-",'State Landscape Data'!$B$78)</f>
        <v>-</v>
      </c>
      <c r="D639" s="38" t="str">
        <f>IF(ISBLANK('State Landscape Data'!$C$78),"-",'State Landscape Data'!$C$78)</f>
        <v>-</v>
      </c>
      <c r="E639" s="38" t="str">
        <f>IF(ISBLANK('State Landscape Data'!$D$78),"-",'State Landscape Data'!$D$78)</f>
        <v>-</v>
      </c>
      <c r="F639" s="38" t="str">
        <f>IF(ISBLANK('State Landscape Data'!$E$78),"-",'State Landscape Data'!$E$78)</f>
        <v>-</v>
      </c>
      <c r="G639" s="38" t="str">
        <f>IF(ISBLANK('State Landscape Data'!$F$78),"-",'State Landscape Data'!$F$78)</f>
        <v>-</v>
      </c>
      <c r="H639" s="253">
        <v>1</v>
      </c>
      <c r="I639" s="253" t="s">
        <v>65</v>
      </c>
      <c r="J639" s="38" t="str">
        <f t="shared" si="58"/>
        <v>1Goal</v>
      </c>
      <c r="K639" s="38" t="str">
        <f>IF(ISBLANK('State Landscape Data'!$K$78),"-",'State Landscape Data'!$K$78)</f>
        <v>-</v>
      </c>
      <c r="L639" s="254" t="str">
        <f>IF(ISNA(SUMIFS(INDEX('State Landscape Data'!$M$8:$AE$57,0,MATCH(CONCATENATE($J639,L$6),'State Landscape Data'!$M$6:$AE$6,0)),'State Landscape Data'!$B$8:$B$57,$C639,'State Landscape Data'!$C$8:$C$57,$D639)),"-",SUMIFS(INDEX('State Landscape Data'!$M$8:$AE$57,0,MATCH(CONCATENATE($J639,L$6),'State Landscape Data'!$M$6:$AE$6,0)),'State Landscape Data'!$B$8:$B$57,$C639,'State Landscape Data'!$C$8:$C$57,$D639))</f>
        <v>-</v>
      </c>
      <c r="M639" s="254" t="str">
        <f>IF(ISNA(SUMIFS(INDEX('State Landscape Data'!$M$8:$AE$57,0,MATCH(CONCATENATE($J639,M$6),'State Landscape Data'!$M$6:$AE$6,0)),'State Landscape Data'!$B$8:$B$57,$C639,'State Landscape Data'!$C$8:$C$57,$D639)),"-",SUMIFS(INDEX('State Landscape Data'!$M$8:$AE$57,0,MATCH(CONCATENATE($J639,M$6),'State Landscape Data'!$M$6:$AE$6,0)),'State Landscape Data'!$B$8:$B$57,$C639,'State Landscape Data'!$C$8:$C$57,$D639))</f>
        <v>-</v>
      </c>
      <c r="N639" s="154">
        <f>IF(ISNA(SUMIFS(INDEX('State Landscape Data'!$M$8:$AE$57,0,MATCH(CONCATENATE($J639,N$6),'State Landscape Data'!$M$6:$AE$6,0)),'State Landscape Data'!$B$8:$B$57,$C639,'State Landscape Data'!$C$8:$C$57,$D639)),"-",SUMIFS(INDEX('State Landscape Data'!$M$8:$AE$57,0,MATCH(CONCATENATE($J639,N$6),'State Landscape Data'!$M$6:$AE$6,0)),'State Landscape Data'!$B$8:$B$57,$C639,'State Landscape Data'!$C$8:$C$57,$D639))</f>
        <v>0</v>
      </c>
    </row>
    <row r="640" spans="2:14" x14ac:dyDescent="0.35">
      <c r="B640" s="37" t="s">
        <v>80</v>
      </c>
      <c r="C640" s="38" t="str">
        <f>IF(ISBLANK('State Landscape Data'!$B$78),"-",'State Landscape Data'!$B$78)</f>
        <v>-</v>
      </c>
      <c r="D640" s="38" t="str">
        <f>IF(ISBLANK('State Landscape Data'!$C$78),"-",'State Landscape Data'!$C$78)</f>
        <v>-</v>
      </c>
      <c r="E640" s="38" t="str">
        <f>IF(ISBLANK('State Landscape Data'!$D$78),"-",'State Landscape Data'!$D$78)</f>
        <v>-</v>
      </c>
      <c r="F640" s="38" t="str">
        <f>IF(ISBLANK('State Landscape Data'!$E$78),"-",'State Landscape Data'!$E$78)</f>
        <v>-</v>
      </c>
      <c r="G640" s="38" t="str">
        <f>IF(ISBLANK('State Landscape Data'!$F$78),"-",'State Landscape Data'!$F$78)</f>
        <v>-</v>
      </c>
      <c r="H640" s="253">
        <v>2</v>
      </c>
      <c r="I640" s="253">
        <v>5</v>
      </c>
      <c r="J640" s="38" t="str">
        <f t="shared" si="58"/>
        <v>25</v>
      </c>
      <c r="K640" s="38" t="str">
        <f>IF(ISBLANK('State Landscape Data'!$K$78),"-",'State Landscape Data'!$K$78)</f>
        <v>-</v>
      </c>
      <c r="L640" s="254">
        <f>IF(ISNA(SUMIFS(INDEX('State Landscape Data'!$M$8:$AE$57,0,MATCH(CONCATENATE($J640,L$6),'State Landscape Data'!$M$6:$AE$6,0)),'State Landscape Data'!$B$8:$B$57,$C640,'State Landscape Data'!$C$8:$C$57,$D640)),"-",SUMIFS(INDEX('State Landscape Data'!$M$8:$AE$57,0,MATCH(CONCATENATE($J640,L$6),'State Landscape Data'!$M$6:$AE$6,0)),'State Landscape Data'!$B$8:$B$57,$C640,'State Landscape Data'!$C$8:$C$57,$D640))</f>
        <v>0</v>
      </c>
      <c r="M640" s="254">
        <f>IF(ISNA(SUMIFS(INDEX('State Landscape Data'!$M$8:$AE$57,0,MATCH(CONCATENATE($J640,M$6),'State Landscape Data'!$M$6:$AE$6,0)),'State Landscape Data'!$B$8:$B$57,$C640,'State Landscape Data'!$C$8:$C$57,$D640)),"-",SUMIFS(INDEX('State Landscape Data'!$M$8:$AE$57,0,MATCH(CONCATENATE($J640,M$6),'State Landscape Data'!$M$6:$AE$6,0)),'State Landscape Data'!$B$8:$B$57,$C640,'State Landscape Data'!$C$8:$C$57,$D640))</f>
        <v>0</v>
      </c>
      <c r="N640" s="154">
        <f>IF(ISNA(SUMIFS(INDEX('State Landscape Data'!$M$8:$AE$57,0,MATCH(CONCATENATE($J640,N$6),'State Landscape Data'!$M$6:$AE$6,0)),'State Landscape Data'!$B$8:$B$57,$C640,'State Landscape Data'!$C$8:$C$57,$D640)),"-",SUMIFS(INDEX('State Landscape Data'!$M$8:$AE$57,0,MATCH(CONCATENATE($J640,N$6),'State Landscape Data'!$M$6:$AE$6,0)),'State Landscape Data'!$B$8:$B$57,$C640,'State Landscape Data'!$C$8:$C$57,$D640))</f>
        <v>0</v>
      </c>
    </row>
    <row r="641" spans="2:14" x14ac:dyDescent="0.35">
      <c r="B641" s="37" t="s">
        <v>80</v>
      </c>
      <c r="C641" s="38" t="str">
        <f>IF(ISBLANK('State Landscape Data'!$B$78),"-",'State Landscape Data'!$B$78)</f>
        <v>-</v>
      </c>
      <c r="D641" s="38" t="str">
        <f>IF(ISBLANK('State Landscape Data'!$C$78),"-",'State Landscape Data'!$C$78)</f>
        <v>-</v>
      </c>
      <c r="E641" s="38" t="str">
        <f>IF(ISBLANK('State Landscape Data'!$D$78),"-",'State Landscape Data'!$D$78)</f>
        <v>-</v>
      </c>
      <c r="F641" s="38" t="str">
        <f>IF(ISBLANK('State Landscape Data'!$E$78),"-",'State Landscape Data'!$E$78)</f>
        <v>-</v>
      </c>
      <c r="G641" s="38" t="str">
        <f>IF(ISBLANK('State Landscape Data'!$F$78),"-",'State Landscape Data'!$F$78)</f>
        <v>-</v>
      </c>
      <c r="H641" s="253">
        <v>2</v>
      </c>
      <c r="I641" s="253" t="s">
        <v>65</v>
      </c>
      <c r="J641" s="38" t="str">
        <f t="shared" si="58"/>
        <v>2Goal</v>
      </c>
      <c r="K641" s="38" t="str">
        <f>IF(ISBLANK('State Landscape Data'!$K$78),"-",'State Landscape Data'!$K$78)</f>
        <v>-</v>
      </c>
      <c r="L641" s="254" t="str">
        <f>IF(ISNA(SUMIFS(INDEX('State Landscape Data'!$M$8:$AE$57,0,MATCH(CONCATENATE($J641,L$6),'State Landscape Data'!$M$6:$AE$6,0)),'State Landscape Data'!$B$8:$B$57,$C641,'State Landscape Data'!$C$8:$C$57,$D641)),"-",SUMIFS(INDEX('State Landscape Data'!$M$8:$AE$57,0,MATCH(CONCATENATE($J641,L$6),'State Landscape Data'!$M$6:$AE$6,0)),'State Landscape Data'!$B$8:$B$57,$C641,'State Landscape Data'!$C$8:$C$57,$D641))</f>
        <v>-</v>
      </c>
      <c r="M641" s="254" t="str">
        <f>IF(ISNA(SUMIFS(INDEX('State Landscape Data'!$M$8:$AE$57,0,MATCH(CONCATENATE($J641,M$6),'State Landscape Data'!$M$6:$AE$6,0)),'State Landscape Data'!$B$8:$B$57,$C641,'State Landscape Data'!$C$8:$C$57,$D641)),"-",SUMIFS(INDEX('State Landscape Data'!$M$8:$AE$57,0,MATCH(CONCATENATE($J641,M$6),'State Landscape Data'!$M$6:$AE$6,0)),'State Landscape Data'!$B$8:$B$57,$C641,'State Landscape Data'!$C$8:$C$57,$D641))</f>
        <v>-</v>
      </c>
      <c r="N641" s="154">
        <f>IF(ISNA(SUMIFS(INDEX('State Landscape Data'!$M$8:$AE$57,0,MATCH(CONCATENATE($J641,N$6),'State Landscape Data'!$M$6:$AE$6,0)),'State Landscape Data'!$B$8:$B$57,$C641,'State Landscape Data'!$C$8:$C$57,$D641)),"-",SUMIFS(INDEX('State Landscape Data'!$M$8:$AE$57,0,MATCH(CONCATENATE($J641,N$6),'State Landscape Data'!$M$6:$AE$6,0)),'State Landscape Data'!$B$8:$B$57,$C641,'State Landscape Data'!$C$8:$C$57,$D641))</f>
        <v>0</v>
      </c>
    </row>
    <row r="642" spans="2:14" x14ac:dyDescent="0.35">
      <c r="B642" s="37" t="s">
        <v>80</v>
      </c>
      <c r="C642" s="38" t="str">
        <f>IF(ISBLANK('State Landscape Data'!$B$78),"-",'State Landscape Data'!$B$78)</f>
        <v>-</v>
      </c>
      <c r="D642" s="38" t="str">
        <f>IF(ISBLANK('State Landscape Data'!$C$78),"-",'State Landscape Data'!$C$78)</f>
        <v>-</v>
      </c>
      <c r="E642" s="38" t="str">
        <f>IF(ISBLANK('State Landscape Data'!$D$78),"-",'State Landscape Data'!$D$78)</f>
        <v>-</v>
      </c>
      <c r="F642" s="38" t="str">
        <f>IF(ISBLANK('State Landscape Data'!$E$78),"-",'State Landscape Data'!$E$78)</f>
        <v>-</v>
      </c>
      <c r="G642" s="38" t="str">
        <f>IF(ISBLANK('State Landscape Data'!$F$78),"-",'State Landscape Data'!$F$78)</f>
        <v>-</v>
      </c>
      <c r="H642" s="253">
        <v>3</v>
      </c>
      <c r="I642" s="253">
        <v>5</v>
      </c>
      <c r="J642" s="38" t="str">
        <f t="shared" si="58"/>
        <v>35</v>
      </c>
      <c r="K642" s="38" t="str">
        <f>IF(ISBLANK('State Landscape Data'!$K$78),"-",'State Landscape Data'!$K$78)</f>
        <v>-</v>
      </c>
      <c r="L642" s="254">
        <f>IF(ISNA(SUMIFS(INDEX('State Landscape Data'!$M$8:$AE$57,0,MATCH(CONCATENATE($J642,L$6),'State Landscape Data'!$M$6:$AE$6,0)),'State Landscape Data'!$B$8:$B$57,$C642,'State Landscape Data'!$C$8:$C$57,$D642)),"-",SUMIFS(INDEX('State Landscape Data'!$M$8:$AE$57,0,MATCH(CONCATENATE($J642,L$6),'State Landscape Data'!$M$6:$AE$6,0)),'State Landscape Data'!$B$8:$B$57,$C642,'State Landscape Data'!$C$8:$C$57,$D642))</f>
        <v>0</v>
      </c>
      <c r="M642" s="254">
        <f>IF(ISNA(SUMIFS(INDEX('State Landscape Data'!$M$8:$AE$57,0,MATCH(CONCATENATE($J642,M$6),'State Landscape Data'!$M$6:$AE$6,0)),'State Landscape Data'!$B$8:$B$57,$C642,'State Landscape Data'!$C$8:$C$57,$D642)),"-",SUMIFS(INDEX('State Landscape Data'!$M$8:$AE$57,0,MATCH(CONCATENATE($J642,M$6),'State Landscape Data'!$M$6:$AE$6,0)),'State Landscape Data'!$B$8:$B$57,$C642,'State Landscape Data'!$C$8:$C$57,$D642))</f>
        <v>0</v>
      </c>
      <c r="N642" s="154">
        <f>IF(ISNA(SUMIFS(INDEX('State Landscape Data'!$M$8:$AE$57,0,MATCH(CONCATENATE($J642,N$6),'State Landscape Data'!$M$6:$AE$6,0)),'State Landscape Data'!$B$8:$B$57,$C642,'State Landscape Data'!$C$8:$C$57,$D642)),"-",SUMIFS(INDEX('State Landscape Data'!$M$8:$AE$57,0,MATCH(CONCATENATE($J642,N$6),'State Landscape Data'!$M$6:$AE$6,0)),'State Landscape Data'!$B$8:$B$57,$C642,'State Landscape Data'!$C$8:$C$57,$D642))</f>
        <v>0</v>
      </c>
    </row>
    <row r="643" spans="2:14" x14ac:dyDescent="0.35">
      <c r="B643" s="37" t="s">
        <v>80</v>
      </c>
      <c r="C643" s="38" t="str">
        <f>IF(ISBLANK('State Landscape Data'!$B$78),"-",'State Landscape Data'!$B$78)</f>
        <v>-</v>
      </c>
      <c r="D643" s="38" t="str">
        <f>IF(ISBLANK('State Landscape Data'!$C$78),"-",'State Landscape Data'!$C$78)</f>
        <v>-</v>
      </c>
      <c r="E643" s="38" t="str">
        <f>IF(ISBLANK('State Landscape Data'!$D$78),"-",'State Landscape Data'!$D$78)</f>
        <v>-</v>
      </c>
      <c r="F643" s="38" t="str">
        <f>IF(ISBLANK('State Landscape Data'!$E$78),"-",'State Landscape Data'!$E$78)</f>
        <v>-</v>
      </c>
      <c r="G643" s="38" t="str">
        <f>IF(ISBLANK('State Landscape Data'!$F$78),"-",'State Landscape Data'!$F$78)</f>
        <v>-</v>
      </c>
      <c r="H643" s="253">
        <v>3</v>
      </c>
      <c r="I643" s="253" t="s">
        <v>65</v>
      </c>
      <c r="J643" s="38" t="str">
        <f t="shared" si="58"/>
        <v>3Goal</v>
      </c>
      <c r="K643" s="38" t="str">
        <f>IF(ISBLANK('State Landscape Data'!$K$78),"-",'State Landscape Data'!$K$78)</f>
        <v>-</v>
      </c>
      <c r="L643" s="254" t="str">
        <f>IF(ISNA(SUMIFS(INDEX('State Landscape Data'!$M$8:$AE$57,0,MATCH(CONCATENATE($J643,L$6),'State Landscape Data'!$M$6:$AE$6,0)),'State Landscape Data'!$B$8:$B$57,$C643,'State Landscape Data'!$C$8:$C$57,$D643)),"-",SUMIFS(INDEX('State Landscape Data'!$M$8:$AE$57,0,MATCH(CONCATENATE($J643,L$6),'State Landscape Data'!$M$6:$AE$6,0)),'State Landscape Data'!$B$8:$B$57,$C643,'State Landscape Data'!$C$8:$C$57,$D643))</f>
        <v>-</v>
      </c>
      <c r="M643" s="254" t="str">
        <f>IF(ISNA(SUMIFS(INDEX('State Landscape Data'!$M$8:$AE$57,0,MATCH(CONCATENATE($J643,M$6),'State Landscape Data'!$M$6:$AE$6,0)),'State Landscape Data'!$B$8:$B$57,$C643,'State Landscape Data'!$C$8:$C$57,$D643)),"-",SUMIFS(INDEX('State Landscape Data'!$M$8:$AE$57,0,MATCH(CONCATENATE($J643,M$6),'State Landscape Data'!$M$6:$AE$6,0)),'State Landscape Data'!$B$8:$B$57,$C643,'State Landscape Data'!$C$8:$C$57,$D643))</f>
        <v>-</v>
      </c>
      <c r="N643" s="154">
        <f>IF(ISNA(SUMIFS(INDEX('State Landscape Data'!$M$8:$AE$57,0,MATCH(CONCATENATE($J643,N$6),'State Landscape Data'!$M$6:$AE$6,0)),'State Landscape Data'!$B$8:$B$57,$C643,'State Landscape Data'!$C$8:$C$57,$D643)),"-",SUMIFS(INDEX('State Landscape Data'!$M$8:$AE$57,0,MATCH(CONCATENATE($J643,N$6),'State Landscape Data'!$M$6:$AE$6,0)),'State Landscape Data'!$B$8:$B$57,$C643,'State Landscape Data'!$C$8:$C$57,$D643))</f>
        <v>0</v>
      </c>
    </row>
    <row r="644" spans="2:14" x14ac:dyDescent="0.35">
      <c r="B644" s="37" t="s">
        <v>80</v>
      </c>
      <c r="C644" s="38" t="str">
        <f>IF(ISBLANK('State Landscape Data'!$B$78),"-",'State Landscape Data'!$B$78)</f>
        <v>-</v>
      </c>
      <c r="D644" s="38" t="str">
        <f>IF(ISBLANK('State Landscape Data'!$C$78),"-",'State Landscape Data'!$C$78)</f>
        <v>-</v>
      </c>
      <c r="E644" s="38" t="str">
        <f>IF(ISBLANK('State Landscape Data'!$D$78),"-",'State Landscape Data'!$D$78)</f>
        <v>-</v>
      </c>
      <c r="F644" s="38" t="str">
        <f>IF(ISBLANK('State Landscape Data'!$E$78),"-",'State Landscape Data'!$E$78)</f>
        <v>-</v>
      </c>
      <c r="G644" s="38" t="str">
        <f>IF(ISBLANK('State Landscape Data'!$F$78),"-",'State Landscape Data'!$F$78)</f>
        <v>-</v>
      </c>
      <c r="H644" s="253">
        <v>4</v>
      </c>
      <c r="I644" s="253">
        <v>5</v>
      </c>
      <c r="J644" s="38" t="str">
        <f t="shared" si="58"/>
        <v>45</v>
      </c>
      <c r="K644" s="38" t="str">
        <f>IF(ISBLANK('State Landscape Data'!$K$78),"-",'State Landscape Data'!$K$78)</f>
        <v>-</v>
      </c>
      <c r="L644" s="254">
        <f>IF(ISNA(SUMIFS(INDEX('State Landscape Data'!$M$8:$AE$57,0,MATCH(CONCATENATE($J644,L$6),'State Landscape Data'!$M$6:$AE$6,0)),'State Landscape Data'!$B$8:$B$57,$C644,'State Landscape Data'!$C$8:$C$57,$D644)),"-",SUMIFS(INDEX('State Landscape Data'!$M$8:$AE$57,0,MATCH(CONCATENATE($J644,L$6),'State Landscape Data'!$M$6:$AE$6,0)),'State Landscape Data'!$B$8:$B$57,$C644,'State Landscape Data'!$C$8:$C$57,$D644))</f>
        <v>0</v>
      </c>
      <c r="M644" s="254">
        <f>IF(ISNA(SUMIFS(INDEX('State Landscape Data'!$M$8:$AE$57,0,MATCH(CONCATENATE($J644,M$6),'State Landscape Data'!$M$6:$AE$6,0)),'State Landscape Data'!$B$8:$B$57,$C644,'State Landscape Data'!$C$8:$C$57,$D644)),"-",SUMIFS(INDEX('State Landscape Data'!$M$8:$AE$57,0,MATCH(CONCATENATE($J644,M$6),'State Landscape Data'!$M$6:$AE$6,0)),'State Landscape Data'!$B$8:$B$57,$C644,'State Landscape Data'!$C$8:$C$57,$D644))</f>
        <v>0</v>
      </c>
      <c r="N644" s="154">
        <f>IF(ISNA(SUMIFS(INDEX('State Landscape Data'!$M$8:$AE$57,0,MATCH(CONCATENATE($J644,N$6),'State Landscape Data'!$M$6:$AE$6,0)),'State Landscape Data'!$B$8:$B$57,$C644,'State Landscape Data'!$C$8:$C$57,$D644)),"-",SUMIFS(INDEX('State Landscape Data'!$M$8:$AE$57,0,MATCH(CONCATENATE($J644,N$6),'State Landscape Data'!$M$6:$AE$6,0)),'State Landscape Data'!$B$8:$B$57,$C644,'State Landscape Data'!$C$8:$C$57,$D644))</f>
        <v>0</v>
      </c>
    </row>
    <row r="645" spans="2:14" x14ac:dyDescent="0.35">
      <c r="B645" s="37" t="s">
        <v>80</v>
      </c>
      <c r="C645" s="38" t="str">
        <f>IF(ISBLANK('State Landscape Data'!$B$78),"-",'State Landscape Data'!$B$78)</f>
        <v>-</v>
      </c>
      <c r="D645" s="38" t="str">
        <f>IF(ISBLANK('State Landscape Data'!$C$78),"-",'State Landscape Data'!$C$78)</f>
        <v>-</v>
      </c>
      <c r="E645" s="38" t="str">
        <f>IF(ISBLANK('State Landscape Data'!$D$78),"-",'State Landscape Data'!$D$78)</f>
        <v>-</v>
      </c>
      <c r="F645" s="38" t="str">
        <f>IF(ISBLANK('State Landscape Data'!$E$78),"-",'State Landscape Data'!$E$78)</f>
        <v>-</v>
      </c>
      <c r="G645" s="38" t="str">
        <f>IF(ISBLANK('State Landscape Data'!$F$78),"-",'State Landscape Data'!$F$78)</f>
        <v>-</v>
      </c>
      <c r="H645" s="253">
        <v>4</v>
      </c>
      <c r="I645" s="253" t="s">
        <v>65</v>
      </c>
      <c r="J645" s="38" t="str">
        <f t="shared" si="58"/>
        <v>4Goal</v>
      </c>
      <c r="K645" s="38" t="str">
        <f>IF(ISBLANK('State Landscape Data'!$K$78),"-",'State Landscape Data'!$K$78)</f>
        <v>-</v>
      </c>
      <c r="L645" s="254" t="str">
        <f>IF(ISNA(SUMIFS(INDEX('State Landscape Data'!$M$8:$AE$57,0,MATCH(CONCATENATE($J645,L$6),'State Landscape Data'!$M$6:$AE$6,0)),'State Landscape Data'!$B$8:$B$57,$C645,'State Landscape Data'!$C$8:$C$57,$D645)),"-",SUMIFS(INDEX('State Landscape Data'!$M$8:$AE$57,0,MATCH(CONCATENATE($J645,L$6),'State Landscape Data'!$M$6:$AE$6,0)),'State Landscape Data'!$B$8:$B$57,$C645,'State Landscape Data'!$C$8:$C$57,$D645))</f>
        <v>-</v>
      </c>
      <c r="M645" s="254" t="str">
        <f>IF(ISNA(SUMIFS(INDEX('State Landscape Data'!$M$8:$AE$57,0,MATCH(CONCATENATE($J645,M$6),'State Landscape Data'!$M$6:$AE$6,0)),'State Landscape Data'!$B$8:$B$57,$C645,'State Landscape Data'!$C$8:$C$57,$D645)),"-",SUMIFS(INDEX('State Landscape Data'!$M$8:$AE$57,0,MATCH(CONCATENATE($J645,M$6),'State Landscape Data'!$M$6:$AE$6,0)),'State Landscape Data'!$B$8:$B$57,$C645,'State Landscape Data'!$C$8:$C$57,$D645))</f>
        <v>-</v>
      </c>
      <c r="N645" s="154">
        <f>IF(ISNA(SUMIFS(INDEX('State Landscape Data'!$M$8:$AE$57,0,MATCH(CONCATENATE($J645,N$6),'State Landscape Data'!$M$6:$AE$6,0)),'State Landscape Data'!$B$8:$B$57,$C645,'State Landscape Data'!$C$8:$C$57,$D645)),"-",SUMIFS(INDEX('State Landscape Data'!$M$8:$AE$57,0,MATCH(CONCATENATE($J645,N$6),'State Landscape Data'!$M$6:$AE$6,0)),'State Landscape Data'!$B$8:$B$57,$C645,'State Landscape Data'!$C$8:$C$57,$D645))</f>
        <v>0</v>
      </c>
    </row>
    <row r="646" spans="2:14" x14ac:dyDescent="0.35">
      <c r="B646" s="37" t="s">
        <v>80</v>
      </c>
      <c r="C646" s="38" t="str">
        <f>IF(ISBLANK('State Landscape Data'!$B$79),"-",'State Landscape Data'!$B$79)</f>
        <v>-</v>
      </c>
      <c r="D646" s="38" t="str">
        <f>IF(ISBLANK('State Landscape Data'!$C$79),"-",'State Landscape Data'!$C$79)</f>
        <v>-</v>
      </c>
      <c r="E646" s="38" t="str">
        <f>IF(ISBLANK('State Landscape Data'!$D$79),"-",'State Landscape Data'!$D$79)</f>
        <v>-</v>
      </c>
      <c r="F646" s="38" t="str">
        <f>IF(ISBLANK('State Landscape Data'!$E$79),"-",'State Landscape Data'!$E$79)</f>
        <v>-</v>
      </c>
      <c r="G646" s="38" t="str">
        <f>IF(ISBLANK('State Landscape Data'!$F$79),"-",'State Landscape Data'!$F$79)</f>
        <v>-</v>
      </c>
      <c r="H646" s="253" t="s">
        <v>64</v>
      </c>
      <c r="I646" s="253" t="s">
        <v>64</v>
      </c>
      <c r="J646" s="38" t="str">
        <f t="shared" si="58"/>
        <v>BaselineBaseline</v>
      </c>
      <c r="K646" s="38" t="str">
        <f>IF(ISBLANK('State Landscape Data'!$K$79),"-",'State Landscape Data'!$K$79)</f>
        <v>-</v>
      </c>
      <c r="L646" s="254">
        <f>IF(ISNA(SUMIFS(INDEX('State Landscape Data'!$M$8:$AE$57,0,MATCH(CONCATENATE($J646,L$6),'State Landscape Data'!$M$6:$AE$6,0)),'State Landscape Data'!$B$8:$B$57,$C646,'State Landscape Data'!$C$8:$C$57,$D646)),"-",SUMIFS(INDEX('State Landscape Data'!$M$8:$AE$57,0,MATCH(CONCATENATE($J646,L$6),'State Landscape Data'!$M$6:$AE$6,0)),'State Landscape Data'!$B$8:$B$57,$C646,'State Landscape Data'!$C$8:$C$57,$D646))</f>
        <v>0</v>
      </c>
      <c r="M646" s="254">
        <f>IF(ISNA(SUMIFS(INDEX('State Landscape Data'!$M$8:$AE$57,0,MATCH(CONCATENATE($J646,M$6),'State Landscape Data'!$M$6:$AE$6,0)),'State Landscape Data'!$B$8:$B$57,$C646,'State Landscape Data'!$C$8:$C$57,$D646)),"-",SUMIFS(INDEX('State Landscape Data'!$M$8:$AE$57,0,MATCH(CONCATENATE($J646,M$6),'State Landscape Data'!$M$6:$AE$6,0)),'State Landscape Data'!$B$8:$B$57,$C646,'State Landscape Data'!$C$8:$C$57,$D646))</f>
        <v>0</v>
      </c>
      <c r="N646" s="154">
        <f>IF(ISNA(SUMIFS(INDEX('State Landscape Data'!$M$8:$AE$57,0,MATCH(CONCATENATE($J646,N$6),'State Landscape Data'!$M$6:$AE$6,0)),'State Landscape Data'!$B$8:$B$57,$C646,'State Landscape Data'!$C$8:$C$57,$D646)),"-",SUMIFS(INDEX('State Landscape Data'!$M$8:$AE$57,0,MATCH(CONCATENATE($J646,N$6),'State Landscape Data'!$M$6:$AE$6,0)),'State Landscape Data'!$B$8:$B$57,$C646,'State Landscape Data'!$C$8:$C$57,$D646))</f>
        <v>0</v>
      </c>
    </row>
    <row r="647" spans="2:14" x14ac:dyDescent="0.35">
      <c r="B647" s="37" t="s">
        <v>80</v>
      </c>
      <c r="C647" s="38" t="str">
        <f>IF(ISBLANK('State Landscape Data'!$B$79),"-",'State Landscape Data'!$B$79)</f>
        <v>-</v>
      </c>
      <c r="D647" s="38" t="str">
        <f>IF(ISBLANK('State Landscape Data'!$C$79),"-",'State Landscape Data'!$C$79)</f>
        <v>-</v>
      </c>
      <c r="E647" s="38" t="str">
        <f>IF(ISBLANK('State Landscape Data'!$D$79),"-",'State Landscape Data'!$D$79)</f>
        <v>-</v>
      </c>
      <c r="F647" s="38" t="str">
        <f>IF(ISBLANK('State Landscape Data'!$E$79),"-",'State Landscape Data'!$E$79)</f>
        <v>-</v>
      </c>
      <c r="G647" s="38" t="str">
        <f>IF(ISBLANK('State Landscape Data'!$F$79),"-",'State Landscape Data'!$F$79)</f>
        <v>-</v>
      </c>
      <c r="H647" s="253">
        <v>1</v>
      </c>
      <c r="I647" s="253">
        <v>5</v>
      </c>
      <c r="J647" s="38" t="str">
        <f t="shared" si="58"/>
        <v>15</v>
      </c>
      <c r="K647" s="38" t="str">
        <f>IF(ISBLANK('State Landscape Data'!$K$79),"-",'State Landscape Data'!$K$79)</f>
        <v>-</v>
      </c>
      <c r="L647" s="254">
        <f>IF(ISNA(SUMIFS(INDEX('State Landscape Data'!$M$8:$AE$57,0,MATCH(CONCATENATE($J647,L$6),'State Landscape Data'!$M$6:$AE$6,0)),'State Landscape Data'!$B$8:$B$57,$C647,'State Landscape Data'!$C$8:$C$57,$D647)),"-",SUMIFS(INDEX('State Landscape Data'!$M$8:$AE$57,0,MATCH(CONCATENATE($J647,L$6),'State Landscape Data'!$M$6:$AE$6,0)),'State Landscape Data'!$B$8:$B$57,$C647,'State Landscape Data'!$C$8:$C$57,$D647))</f>
        <v>0</v>
      </c>
      <c r="M647" s="254">
        <f>IF(ISNA(SUMIFS(INDEX('State Landscape Data'!$M$8:$AE$57,0,MATCH(CONCATENATE($J647,M$6),'State Landscape Data'!$M$6:$AE$6,0)),'State Landscape Data'!$B$8:$B$57,$C647,'State Landscape Data'!$C$8:$C$57,$D647)),"-",SUMIFS(INDEX('State Landscape Data'!$M$8:$AE$57,0,MATCH(CONCATENATE($J647,M$6),'State Landscape Data'!$M$6:$AE$6,0)),'State Landscape Data'!$B$8:$B$57,$C647,'State Landscape Data'!$C$8:$C$57,$D647))</f>
        <v>0</v>
      </c>
      <c r="N647" s="154">
        <f>IF(ISNA(SUMIFS(INDEX('State Landscape Data'!$M$8:$AE$57,0,MATCH(CONCATENATE($J647,N$6),'State Landscape Data'!$M$6:$AE$6,0)),'State Landscape Data'!$B$8:$B$57,$C647,'State Landscape Data'!$C$8:$C$57,$D647)),"-",SUMIFS(INDEX('State Landscape Data'!$M$8:$AE$57,0,MATCH(CONCATENATE($J647,N$6),'State Landscape Data'!$M$6:$AE$6,0)),'State Landscape Data'!$B$8:$B$57,$C647,'State Landscape Data'!$C$8:$C$57,$D647))</f>
        <v>0</v>
      </c>
    </row>
    <row r="648" spans="2:14" x14ac:dyDescent="0.35">
      <c r="B648" s="37" t="s">
        <v>80</v>
      </c>
      <c r="C648" s="38" t="str">
        <f>IF(ISBLANK('State Landscape Data'!$B$79),"-",'State Landscape Data'!$B$79)</f>
        <v>-</v>
      </c>
      <c r="D648" s="38" t="str">
        <f>IF(ISBLANK('State Landscape Data'!$C$79),"-",'State Landscape Data'!$C$79)</f>
        <v>-</v>
      </c>
      <c r="E648" s="38" t="str">
        <f>IF(ISBLANK('State Landscape Data'!$D$79),"-",'State Landscape Data'!$D$79)</f>
        <v>-</v>
      </c>
      <c r="F648" s="38" t="str">
        <f>IF(ISBLANK('State Landscape Data'!$E$79),"-",'State Landscape Data'!$E$79)</f>
        <v>-</v>
      </c>
      <c r="G648" s="38" t="str">
        <f>IF(ISBLANK('State Landscape Data'!$F$79),"-",'State Landscape Data'!$F$79)</f>
        <v>-</v>
      </c>
      <c r="H648" s="253">
        <v>1</v>
      </c>
      <c r="I648" s="253" t="s">
        <v>65</v>
      </c>
      <c r="J648" s="38" t="str">
        <f t="shared" si="58"/>
        <v>1Goal</v>
      </c>
      <c r="K648" s="38" t="str">
        <f>IF(ISBLANK('State Landscape Data'!$K$79),"-",'State Landscape Data'!$K$79)</f>
        <v>-</v>
      </c>
      <c r="L648" s="254" t="str">
        <f>IF(ISNA(SUMIFS(INDEX('State Landscape Data'!$M$8:$AE$57,0,MATCH(CONCATENATE($J648,L$6),'State Landscape Data'!$M$6:$AE$6,0)),'State Landscape Data'!$B$8:$B$57,$C648,'State Landscape Data'!$C$8:$C$57,$D648)),"-",SUMIFS(INDEX('State Landscape Data'!$M$8:$AE$57,0,MATCH(CONCATENATE($J648,L$6),'State Landscape Data'!$M$6:$AE$6,0)),'State Landscape Data'!$B$8:$B$57,$C648,'State Landscape Data'!$C$8:$C$57,$D648))</f>
        <v>-</v>
      </c>
      <c r="M648" s="254" t="str">
        <f>IF(ISNA(SUMIFS(INDEX('State Landscape Data'!$M$8:$AE$57,0,MATCH(CONCATENATE($J648,M$6),'State Landscape Data'!$M$6:$AE$6,0)),'State Landscape Data'!$B$8:$B$57,$C648,'State Landscape Data'!$C$8:$C$57,$D648)),"-",SUMIFS(INDEX('State Landscape Data'!$M$8:$AE$57,0,MATCH(CONCATENATE($J648,M$6),'State Landscape Data'!$M$6:$AE$6,0)),'State Landscape Data'!$B$8:$B$57,$C648,'State Landscape Data'!$C$8:$C$57,$D648))</f>
        <v>-</v>
      </c>
      <c r="N648" s="154">
        <f>IF(ISNA(SUMIFS(INDEX('State Landscape Data'!$M$8:$AE$57,0,MATCH(CONCATENATE($J648,N$6),'State Landscape Data'!$M$6:$AE$6,0)),'State Landscape Data'!$B$8:$B$57,$C648,'State Landscape Data'!$C$8:$C$57,$D648)),"-",SUMIFS(INDEX('State Landscape Data'!$M$8:$AE$57,0,MATCH(CONCATENATE($J648,N$6),'State Landscape Data'!$M$6:$AE$6,0)),'State Landscape Data'!$B$8:$B$57,$C648,'State Landscape Data'!$C$8:$C$57,$D648))</f>
        <v>0</v>
      </c>
    </row>
    <row r="649" spans="2:14" x14ac:dyDescent="0.35">
      <c r="B649" s="37" t="s">
        <v>80</v>
      </c>
      <c r="C649" s="38" t="str">
        <f>IF(ISBLANK('State Landscape Data'!$B$79),"-",'State Landscape Data'!$B$79)</f>
        <v>-</v>
      </c>
      <c r="D649" s="38" t="str">
        <f>IF(ISBLANK('State Landscape Data'!$C$79),"-",'State Landscape Data'!$C$79)</f>
        <v>-</v>
      </c>
      <c r="E649" s="38" t="str">
        <f>IF(ISBLANK('State Landscape Data'!$D$79),"-",'State Landscape Data'!$D$79)</f>
        <v>-</v>
      </c>
      <c r="F649" s="38" t="str">
        <f>IF(ISBLANK('State Landscape Data'!$E$79),"-",'State Landscape Data'!$E$79)</f>
        <v>-</v>
      </c>
      <c r="G649" s="38" t="str">
        <f>IF(ISBLANK('State Landscape Data'!$F$79),"-",'State Landscape Data'!$F$79)</f>
        <v>-</v>
      </c>
      <c r="H649" s="253">
        <v>2</v>
      </c>
      <c r="I649" s="253">
        <v>5</v>
      </c>
      <c r="J649" s="38" t="str">
        <f t="shared" ref="J649:J712" si="59">CONCATENATE(H649,I649)</f>
        <v>25</v>
      </c>
      <c r="K649" s="38" t="str">
        <f>IF(ISBLANK('State Landscape Data'!$K$79),"-",'State Landscape Data'!$K$79)</f>
        <v>-</v>
      </c>
      <c r="L649" s="254">
        <f>IF(ISNA(SUMIFS(INDEX('State Landscape Data'!$M$8:$AE$57,0,MATCH(CONCATENATE($J649,L$6),'State Landscape Data'!$M$6:$AE$6,0)),'State Landscape Data'!$B$8:$B$57,$C649,'State Landscape Data'!$C$8:$C$57,$D649)),"-",SUMIFS(INDEX('State Landscape Data'!$M$8:$AE$57,0,MATCH(CONCATENATE($J649,L$6),'State Landscape Data'!$M$6:$AE$6,0)),'State Landscape Data'!$B$8:$B$57,$C649,'State Landscape Data'!$C$8:$C$57,$D649))</f>
        <v>0</v>
      </c>
      <c r="M649" s="254">
        <f>IF(ISNA(SUMIFS(INDEX('State Landscape Data'!$M$8:$AE$57,0,MATCH(CONCATENATE($J649,M$6),'State Landscape Data'!$M$6:$AE$6,0)),'State Landscape Data'!$B$8:$B$57,$C649,'State Landscape Data'!$C$8:$C$57,$D649)),"-",SUMIFS(INDEX('State Landscape Data'!$M$8:$AE$57,0,MATCH(CONCATENATE($J649,M$6),'State Landscape Data'!$M$6:$AE$6,0)),'State Landscape Data'!$B$8:$B$57,$C649,'State Landscape Data'!$C$8:$C$57,$D649))</f>
        <v>0</v>
      </c>
      <c r="N649" s="154">
        <f>IF(ISNA(SUMIFS(INDEX('State Landscape Data'!$M$8:$AE$57,0,MATCH(CONCATENATE($J649,N$6),'State Landscape Data'!$M$6:$AE$6,0)),'State Landscape Data'!$B$8:$B$57,$C649,'State Landscape Data'!$C$8:$C$57,$D649)),"-",SUMIFS(INDEX('State Landscape Data'!$M$8:$AE$57,0,MATCH(CONCATENATE($J649,N$6),'State Landscape Data'!$M$6:$AE$6,0)),'State Landscape Data'!$B$8:$B$57,$C649,'State Landscape Data'!$C$8:$C$57,$D649))</f>
        <v>0</v>
      </c>
    </row>
    <row r="650" spans="2:14" x14ac:dyDescent="0.35">
      <c r="B650" s="37" t="s">
        <v>80</v>
      </c>
      <c r="C650" s="38" t="str">
        <f>IF(ISBLANK('State Landscape Data'!$B$79),"-",'State Landscape Data'!$B$79)</f>
        <v>-</v>
      </c>
      <c r="D650" s="38" t="str">
        <f>IF(ISBLANK('State Landscape Data'!$C$79),"-",'State Landscape Data'!$C$79)</f>
        <v>-</v>
      </c>
      <c r="E650" s="38" t="str">
        <f>IF(ISBLANK('State Landscape Data'!$D$79),"-",'State Landscape Data'!$D$79)</f>
        <v>-</v>
      </c>
      <c r="F650" s="38" t="str">
        <f>IF(ISBLANK('State Landscape Data'!$E$79),"-",'State Landscape Data'!$E$79)</f>
        <v>-</v>
      </c>
      <c r="G650" s="38" t="str">
        <f>IF(ISBLANK('State Landscape Data'!$F$79),"-",'State Landscape Data'!$F$79)</f>
        <v>-</v>
      </c>
      <c r="H650" s="253">
        <v>2</v>
      </c>
      <c r="I650" s="253" t="s">
        <v>65</v>
      </c>
      <c r="J650" s="38" t="str">
        <f t="shared" si="59"/>
        <v>2Goal</v>
      </c>
      <c r="K650" s="38" t="str">
        <f>IF(ISBLANK('State Landscape Data'!$K$79),"-",'State Landscape Data'!$K$79)</f>
        <v>-</v>
      </c>
      <c r="L650" s="254" t="str">
        <f>IF(ISNA(SUMIFS(INDEX('State Landscape Data'!$M$8:$AE$57,0,MATCH(CONCATENATE($J650,L$6),'State Landscape Data'!$M$6:$AE$6,0)),'State Landscape Data'!$B$8:$B$57,$C650,'State Landscape Data'!$C$8:$C$57,$D650)),"-",SUMIFS(INDEX('State Landscape Data'!$M$8:$AE$57,0,MATCH(CONCATENATE($J650,L$6),'State Landscape Data'!$M$6:$AE$6,0)),'State Landscape Data'!$B$8:$B$57,$C650,'State Landscape Data'!$C$8:$C$57,$D650))</f>
        <v>-</v>
      </c>
      <c r="M650" s="254" t="str">
        <f>IF(ISNA(SUMIFS(INDEX('State Landscape Data'!$M$8:$AE$57,0,MATCH(CONCATENATE($J650,M$6),'State Landscape Data'!$M$6:$AE$6,0)),'State Landscape Data'!$B$8:$B$57,$C650,'State Landscape Data'!$C$8:$C$57,$D650)),"-",SUMIFS(INDEX('State Landscape Data'!$M$8:$AE$57,0,MATCH(CONCATENATE($J650,M$6),'State Landscape Data'!$M$6:$AE$6,0)),'State Landscape Data'!$B$8:$B$57,$C650,'State Landscape Data'!$C$8:$C$57,$D650))</f>
        <v>-</v>
      </c>
      <c r="N650" s="154">
        <f>IF(ISNA(SUMIFS(INDEX('State Landscape Data'!$M$8:$AE$57,0,MATCH(CONCATENATE($J650,N$6),'State Landscape Data'!$M$6:$AE$6,0)),'State Landscape Data'!$B$8:$B$57,$C650,'State Landscape Data'!$C$8:$C$57,$D650)),"-",SUMIFS(INDEX('State Landscape Data'!$M$8:$AE$57,0,MATCH(CONCATENATE($J650,N$6),'State Landscape Data'!$M$6:$AE$6,0)),'State Landscape Data'!$B$8:$B$57,$C650,'State Landscape Data'!$C$8:$C$57,$D650))</f>
        <v>0</v>
      </c>
    </row>
    <row r="651" spans="2:14" x14ac:dyDescent="0.35">
      <c r="B651" s="37" t="s">
        <v>80</v>
      </c>
      <c r="C651" s="38" t="str">
        <f>IF(ISBLANK('State Landscape Data'!$B$79),"-",'State Landscape Data'!$B$79)</f>
        <v>-</v>
      </c>
      <c r="D651" s="38" t="str">
        <f>IF(ISBLANK('State Landscape Data'!$C$79),"-",'State Landscape Data'!$C$79)</f>
        <v>-</v>
      </c>
      <c r="E651" s="38" t="str">
        <f>IF(ISBLANK('State Landscape Data'!$D$79),"-",'State Landscape Data'!$D$79)</f>
        <v>-</v>
      </c>
      <c r="F651" s="38" t="str">
        <f>IF(ISBLANK('State Landscape Data'!$E$79),"-",'State Landscape Data'!$E$79)</f>
        <v>-</v>
      </c>
      <c r="G651" s="38" t="str">
        <f>IF(ISBLANK('State Landscape Data'!$F$79),"-",'State Landscape Data'!$F$79)</f>
        <v>-</v>
      </c>
      <c r="H651" s="253">
        <v>3</v>
      </c>
      <c r="I651" s="253">
        <v>5</v>
      </c>
      <c r="J651" s="38" t="str">
        <f t="shared" si="59"/>
        <v>35</v>
      </c>
      <c r="K651" s="38" t="str">
        <f>IF(ISBLANK('State Landscape Data'!$K$79),"-",'State Landscape Data'!$K$79)</f>
        <v>-</v>
      </c>
      <c r="L651" s="254">
        <f>IF(ISNA(SUMIFS(INDEX('State Landscape Data'!$M$8:$AE$57,0,MATCH(CONCATENATE($J651,L$6),'State Landscape Data'!$M$6:$AE$6,0)),'State Landscape Data'!$B$8:$B$57,$C651,'State Landscape Data'!$C$8:$C$57,$D651)),"-",SUMIFS(INDEX('State Landscape Data'!$M$8:$AE$57,0,MATCH(CONCATENATE($J651,L$6),'State Landscape Data'!$M$6:$AE$6,0)),'State Landscape Data'!$B$8:$B$57,$C651,'State Landscape Data'!$C$8:$C$57,$D651))</f>
        <v>0</v>
      </c>
      <c r="M651" s="254">
        <f>IF(ISNA(SUMIFS(INDEX('State Landscape Data'!$M$8:$AE$57,0,MATCH(CONCATENATE($J651,M$6),'State Landscape Data'!$M$6:$AE$6,0)),'State Landscape Data'!$B$8:$B$57,$C651,'State Landscape Data'!$C$8:$C$57,$D651)),"-",SUMIFS(INDEX('State Landscape Data'!$M$8:$AE$57,0,MATCH(CONCATENATE($J651,M$6),'State Landscape Data'!$M$6:$AE$6,0)),'State Landscape Data'!$B$8:$B$57,$C651,'State Landscape Data'!$C$8:$C$57,$D651))</f>
        <v>0</v>
      </c>
      <c r="N651" s="154">
        <f>IF(ISNA(SUMIFS(INDEX('State Landscape Data'!$M$8:$AE$57,0,MATCH(CONCATENATE($J651,N$6),'State Landscape Data'!$M$6:$AE$6,0)),'State Landscape Data'!$B$8:$B$57,$C651,'State Landscape Data'!$C$8:$C$57,$D651)),"-",SUMIFS(INDEX('State Landscape Data'!$M$8:$AE$57,0,MATCH(CONCATENATE($J651,N$6),'State Landscape Data'!$M$6:$AE$6,0)),'State Landscape Data'!$B$8:$B$57,$C651,'State Landscape Data'!$C$8:$C$57,$D651))</f>
        <v>0</v>
      </c>
    </row>
    <row r="652" spans="2:14" x14ac:dyDescent="0.35">
      <c r="B652" s="37" t="s">
        <v>80</v>
      </c>
      <c r="C652" s="38" t="str">
        <f>IF(ISBLANK('State Landscape Data'!$B$79),"-",'State Landscape Data'!$B$79)</f>
        <v>-</v>
      </c>
      <c r="D652" s="38" t="str">
        <f>IF(ISBLANK('State Landscape Data'!$C$79),"-",'State Landscape Data'!$C$79)</f>
        <v>-</v>
      </c>
      <c r="E652" s="38" t="str">
        <f>IF(ISBLANK('State Landscape Data'!$D$79),"-",'State Landscape Data'!$D$79)</f>
        <v>-</v>
      </c>
      <c r="F652" s="38" t="str">
        <f>IF(ISBLANK('State Landscape Data'!$E$79),"-",'State Landscape Data'!$E$79)</f>
        <v>-</v>
      </c>
      <c r="G652" s="38" t="str">
        <f>IF(ISBLANK('State Landscape Data'!$F$79),"-",'State Landscape Data'!$F$79)</f>
        <v>-</v>
      </c>
      <c r="H652" s="253">
        <v>3</v>
      </c>
      <c r="I652" s="253" t="s">
        <v>65</v>
      </c>
      <c r="J652" s="38" t="str">
        <f t="shared" si="59"/>
        <v>3Goal</v>
      </c>
      <c r="K652" s="38" t="str">
        <f>IF(ISBLANK('State Landscape Data'!$K$79),"-",'State Landscape Data'!$K$79)</f>
        <v>-</v>
      </c>
      <c r="L652" s="254" t="str">
        <f>IF(ISNA(SUMIFS(INDEX('State Landscape Data'!$M$8:$AE$57,0,MATCH(CONCATENATE($J652,L$6),'State Landscape Data'!$M$6:$AE$6,0)),'State Landscape Data'!$B$8:$B$57,$C652,'State Landscape Data'!$C$8:$C$57,$D652)),"-",SUMIFS(INDEX('State Landscape Data'!$M$8:$AE$57,0,MATCH(CONCATENATE($J652,L$6),'State Landscape Data'!$M$6:$AE$6,0)),'State Landscape Data'!$B$8:$B$57,$C652,'State Landscape Data'!$C$8:$C$57,$D652))</f>
        <v>-</v>
      </c>
      <c r="M652" s="254" t="str">
        <f>IF(ISNA(SUMIFS(INDEX('State Landscape Data'!$M$8:$AE$57,0,MATCH(CONCATENATE($J652,M$6),'State Landscape Data'!$M$6:$AE$6,0)),'State Landscape Data'!$B$8:$B$57,$C652,'State Landscape Data'!$C$8:$C$57,$D652)),"-",SUMIFS(INDEX('State Landscape Data'!$M$8:$AE$57,0,MATCH(CONCATENATE($J652,M$6),'State Landscape Data'!$M$6:$AE$6,0)),'State Landscape Data'!$B$8:$B$57,$C652,'State Landscape Data'!$C$8:$C$57,$D652))</f>
        <v>-</v>
      </c>
      <c r="N652" s="154">
        <f>IF(ISNA(SUMIFS(INDEX('State Landscape Data'!$M$8:$AE$57,0,MATCH(CONCATENATE($J652,N$6),'State Landscape Data'!$M$6:$AE$6,0)),'State Landscape Data'!$B$8:$B$57,$C652,'State Landscape Data'!$C$8:$C$57,$D652)),"-",SUMIFS(INDEX('State Landscape Data'!$M$8:$AE$57,0,MATCH(CONCATENATE($J652,N$6),'State Landscape Data'!$M$6:$AE$6,0)),'State Landscape Data'!$B$8:$B$57,$C652,'State Landscape Data'!$C$8:$C$57,$D652))</f>
        <v>0</v>
      </c>
    </row>
    <row r="653" spans="2:14" x14ac:dyDescent="0.35">
      <c r="B653" s="37" t="s">
        <v>80</v>
      </c>
      <c r="C653" s="38" t="str">
        <f>IF(ISBLANK('State Landscape Data'!$B$79),"-",'State Landscape Data'!$B$79)</f>
        <v>-</v>
      </c>
      <c r="D653" s="38" t="str">
        <f>IF(ISBLANK('State Landscape Data'!$C$79),"-",'State Landscape Data'!$C$79)</f>
        <v>-</v>
      </c>
      <c r="E653" s="38" t="str">
        <f>IF(ISBLANK('State Landscape Data'!$D$79),"-",'State Landscape Data'!$D$79)</f>
        <v>-</v>
      </c>
      <c r="F653" s="38" t="str">
        <f>IF(ISBLANK('State Landscape Data'!$E$79),"-",'State Landscape Data'!$E$79)</f>
        <v>-</v>
      </c>
      <c r="G653" s="38" t="str">
        <f>IF(ISBLANK('State Landscape Data'!$F$79),"-",'State Landscape Data'!$F$79)</f>
        <v>-</v>
      </c>
      <c r="H653" s="253">
        <v>4</v>
      </c>
      <c r="I653" s="253">
        <v>5</v>
      </c>
      <c r="J653" s="38" t="str">
        <f t="shared" si="59"/>
        <v>45</v>
      </c>
      <c r="K653" s="38" t="str">
        <f>IF(ISBLANK('State Landscape Data'!$K$79),"-",'State Landscape Data'!$K$79)</f>
        <v>-</v>
      </c>
      <c r="L653" s="254">
        <f>IF(ISNA(SUMIFS(INDEX('State Landscape Data'!$M$8:$AE$57,0,MATCH(CONCATENATE($J653,L$6),'State Landscape Data'!$M$6:$AE$6,0)),'State Landscape Data'!$B$8:$B$57,$C653,'State Landscape Data'!$C$8:$C$57,$D653)),"-",SUMIFS(INDEX('State Landscape Data'!$M$8:$AE$57,0,MATCH(CONCATENATE($J653,L$6),'State Landscape Data'!$M$6:$AE$6,0)),'State Landscape Data'!$B$8:$B$57,$C653,'State Landscape Data'!$C$8:$C$57,$D653))</f>
        <v>0</v>
      </c>
      <c r="M653" s="254">
        <f>IF(ISNA(SUMIFS(INDEX('State Landscape Data'!$M$8:$AE$57,0,MATCH(CONCATENATE($J653,M$6),'State Landscape Data'!$M$6:$AE$6,0)),'State Landscape Data'!$B$8:$B$57,$C653,'State Landscape Data'!$C$8:$C$57,$D653)),"-",SUMIFS(INDEX('State Landscape Data'!$M$8:$AE$57,0,MATCH(CONCATENATE($J653,M$6),'State Landscape Data'!$M$6:$AE$6,0)),'State Landscape Data'!$B$8:$B$57,$C653,'State Landscape Data'!$C$8:$C$57,$D653))</f>
        <v>0</v>
      </c>
      <c r="N653" s="154">
        <f>IF(ISNA(SUMIFS(INDEX('State Landscape Data'!$M$8:$AE$57,0,MATCH(CONCATENATE($J653,N$6),'State Landscape Data'!$M$6:$AE$6,0)),'State Landscape Data'!$B$8:$B$57,$C653,'State Landscape Data'!$C$8:$C$57,$D653)),"-",SUMIFS(INDEX('State Landscape Data'!$M$8:$AE$57,0,MATCH(CONCATENATE($J653,N$6),'State Landscape Data'!$M$6:$AE$6,0)),'State Landscape Data'!$B$8:$B$57,$C653,'State Landscape Data'!$C$8:$C$57,$D653))</f>
        <v>0</v>
      </c>
    </row>
    <row r="654" spans="2:14" x14ac:dyDescent="0.35">
      <c r="B654" s="37" t="s">
        <v>80</v>
      </c>
      <c r="C654" s="38" t="str">
        <f>IF(ISBLANK('State Landscape Data'!$B$79),"-",'State Landscape Data'!$B$79)</f>
        <v>-</v>
      </c>
      <c r="D654" s="38" t="str">
        <f>IF(ISBLANK('State Landscape Data'!$C$79),"-",'State Landscape Data'!$C$79)</f>
        <v>-</v>
      </c>
      <c r="E654" s="38" t="str">
        <f>IF(ISBLANK('State Landscape Data'!$D$79),"-",'State Landscape Data'!$D$79)</f>
        <v>-</v>
      </c>
      <c r="F654" s="38" t="str">
        <f>IF(ISBLANK('State Landscape Data'!$E$79),"-",'State Landscape Data'!$E$79)</f>
        <v>-</v>
      </c>
      <c r="G654" s="38" t="str">
        <f>IF(ISBLANK('State Landscape Data'!$F$79),"-",'State Landscape Data'!$F$79)</f>
        <v>-</v>
      </c>
      <c r="H654" s="253">
        <v>4</v>
      </c>
      <c r="I654" s="253" t="s">
        <v>65</v>
      </c>
      <c r="J654" s="38" t="str">
        <f t="shared" si="59"/>
        <v>4Goal</v>
      </c>
      <c r="K654" s="38" t="str">
        <f>IF(ISBLANK('State Landscape Data'!$K$79),"-",'State Landscape Data'!$K$79)</f>
        <v>-</v>
      </c>
      <c r="L654" s="254" t="str">
        <f>IF(ISNA(SUMIFS(INDEX('State Landscape Data'!$M$8:$AE$57,0,MATCH(CONCATENATE($J654,L$6),'State Landscape Data'!$M$6:$AE$6,0)),'State Landscape Data'!$B$8:$B$57,$C654,'State Landscape Data'!$C$8:$C$57,$D654)),"-",SUMIFS(INDEX('State Landscape Data'!$M$8:$AE$57,0,MATCH(CONCATENATE($J654,L$6),'State Landscape Data'!$M$6:$AE$6,0)),'State Landscape Data'!$B$8:$B$57,$C654,'State Landscape Data'!$C$8:$C$57,$D654))</f>
        <v>-</v>
      </c>
      <c r="M654" s="254" t="str">
        <f>IF(ISNA(SUMIFS(INDEX('State Landscape Data'!$M$8:$AE$57,0,MATCH(CONCATENATE($J654,M$6),'State Landscape Data'!$M$6:$AE$6,0)),'State Landscape Data'!$B$8:$B$57,$C654,'State Landscape Data'!$C$8:$C$57,$D654)),"-",SUMIFS(INDEX('State Landscape Data'!$M$8:$AE$57,0,MATCH(CONCATENATE($J654,M$6),'State Landscape Data'!$M$6:$AE$6,0)),'State Landscape Data'!$B$8:$B$57,$C654,'State Landscape Data'!$C$8:$C$57,$D654))</f>
        <v>-</v>
      </c>
      <c r="N654" s="154">
        <f>IF(ISNA(SUMIFS(INDEX('State Landscape Data'!$M$8:$AE$57,0,MATCH(CONCATENATE($J654,N$6),'State Landscape Data'!$M$6:$AE$6,0)),'State Landscape Data'!$B$8:$B$57,$C654,'State Landscape Data'!$C$8:$C$57,$D654)),"-",SUMIFS(INDEX('State Landscape Data'!$M$8:$AE$57,0,MATCH(CONCATENATE($J654,N$6),'State Landscape Data'!$M$6:$AE$6,0)),'State Landscape Data'!$B$8:$B$57,$C654,'State Landscape Data'!$C$8:$C$57,$D654))</f>
        <v>0</v>
      </c>
    </row>
    <row r="655" spans="2:14" x14ac:dyDescent="0.35">
      <c r="B655" s="37" t="s">
        <v>80</v>
      </c>
      <c r="C655" s="38" t="str">
        <f>IF(ISBLANK('State Landscape Data'!$B$80),"-",'State Landscape Data'!$B$80)</f>
        <v>-</v>
      </c>
      <c r="D655" s="38" t="str">
        <f>IF(ISBLANK('State Landscape Data'!$C$80),"-",'State Landscape Data'!$C$80)</f>
        <v>-</v>
      </c>
      <c r="E655" s="38" t="str">
        <f>IF(ISBLANK('State Landscape Data'!$D$80),"-",'State Landscape Data'!$D$80)</f>
        <v>-</v>
      </c>
      <c r="F655" s="38" t="str">
        <f>IF(ISBLANK('State Landscape Data'!$E$80),"-",'State Landscape Data'!$E$80)</f>
        <v>-</v>
      </c>
      <c r="G655" s="38" t="str">
        <f>IF(ISBLANK('State Landscape Data'!$F$80),"-",'State Landscape Data'!$F$80)</f>
        <v>-</v>
      </c>
      <c r="H655" s="253" t="s">
        <v>64</v>
      </c>
      <c r="I655" s="253" t="s">
        <v>64</v>
      </c>
      <c r="J655" s="38" t="str">
        <f t="shared" si="59"/>
        <v>BaselineBaseline</v>
      </c>
      <c r="K655" s="38" t="str">
        <f>IF(ISBLANK('State Landscape Data'!$K$80),"-",'State Landscape Data'!$K$80)</f>
        <v>-</v>
      </c>
      <c r="L655" s="254">
        <f>IF(ISNA(SUMIFS(INDEX('State Landscape Data'!$M$8:$AE$57,0,MATCH(CONCATENATE($J655,L$6),'State Landscape Data'!$M$6:$AE$6,0)),'State Landscape Data'!$B$8:$B$57,$C655,'State Landscape Data'!$C$8:$C$57,$D655)),"-",SUMIFS(INDEX('State Landscape Data'!$M$8:$AE$57,0,MATCH(CONCATENATE($J655,L$6),'State Landscape Data'!$M$6:$AE$6,0)),'State Landscape Data'!$B$8:$B$57,$C655,'State Landscape Data'!$C$8:$C$57,$D655))</f>
        <v>0</v>
      </c>
      <c r="M655" s="254">
        <f>IF(ISNA(SUMIFS(INDEX('State Landscape Data'!$M$8:$AE$57,0,MATCH(CONCATENATE($J655,M$6),'State Landscape Data'!$M$6:$AE$6,0)),'State Landscape Data'!$B$8:$B$57,$C655,'State Landscape Data'!$C$8:$C$57,$D655)),"-",SUMIFS(INDEX('State Landscape Data'!$M$8:$AE$57,0,MATCH(CONCATENATE($J655,M$6),'State Landscape Data'!$M$6:$AE$6,0)),'State Landscape Data'!$B$8:$B$57,$C655,'State Landscape Data'!$C$8:$C$57,$D655))</f>
        <v>0</v>
      </c>
      <c r="N655" s="154">
        <f>IF(ISNA(SUMIFS(INDEX('State Landscape Data'!$M$8:$AE$57,0,MATCH(CONCATENATE($J655,N$6),'State Landscape Data'!$M$6:$AE$6,0)),'State Landscape Data'!$B$8:$B$57,$C655,'State Landscape Data'!$C$8:$C$57,$D655)),"-",SUMIFS(INDEX('State Landscape Data'!$M$8:$AE$57,0,MATCH(CONCATENATE($J655,N$6),'State Landscape Data'!$M$6:$AE$6,0)),'State Landscape Data'!$B$8:$B$57,$C655,'State Landscape Data'!$C$8:$C$57,$D655))</f>
        <v>0</v>
      </c>
    </row>
    <row r="656" spans="2:14" x14ac:dyDescent="0.35">
      <c r="B656" s="37" t="s">
        <v>80</v>
      </c>
      <c r="C656" s="38" t="str">
        <f>IF(ISBLANK('State Landscape Data'!$B$80),"-",'State Landscape Data'!$B$80)</f>
        <v>-</v>
      </c>
      <c r="D656" s="38" t="str">
        <f>IF(ISBLANK('State Landscape Data'!$C$80),"-",'State Landscape Data'!$C$80)</f>
        <v>-</v>
      </c>
      <c r="E656" s="38" t="str">
        <f>IF(ISBLANK('State Landscape Data'!$D$80),"-",'State Landscape Data'!$D$80)</f>
        <v>-</v>
      </c>
      <c r="F656" s="38" t="str">
        <f>IF(ISBLANK('State Landscape Data'!$E$80),"-",'State Landscape Data'!$E$80)</f>
        <v>-</v>
      </c>
      <c r="G656" s="38" t="str">
        <f>IF(ISBLANK('State Landscape Data'!$F$80),"-",'State Landscape Data'!$F$80)</f>
        <v>-</v>
      </c>
      <c r="H656" s="253">
        <v>1</v>
      </c>
      <c r="I656" s="253">
        <v>5</v>
      </c>
      <c r="J656" s="38" t="str">
        <f t="shared" si="59"/>
        <v>15</v>
      </c>
      <c r="K656" s="38" t="str">
        <f>IF(ISBLANK('State Landscape Data'!$K$80),"-",'State Landscape Data'!$K$80)</f>
        <v>-</v>
      </c>
      <c r="L656" s="254">
        <f>IF(ISNA(SUMIFS(INDEX('State Landscape Data'!$M$8:$AE$57,0,MATCH(CONCATENATE($J656,L$6),'State Landscape Data'!$M$6:$AE$6,0)),'State Landscape Data'!$B$8:$B$57,$C656,'State Landscape Data'!$C$8:$C$57,$D656)),"-",SUMIFS(INDEX('State Landscape Data'!$M$8:$AE$57,0,MATCH(CONCATENATE($J656,L$6),'State Landscape Data'!$M$6:$AE$6,0)),'State Landscape Data'!$B$8:$B$57,$C656,'State Landscape Data'!$C$8:$C$57,$D656))</f>
        <v>0</v>
      </c>
      <c r="M656" s="254">
        <f>IF(ISNA(SUMIFS(INDEX('State Landscape Data'!$M$8:$AE$57,0,MATCH(CONCATENATE($J656,M$6),'State Landscape Data'!$M$6:$AE$6,0)),'State Landscape Data'!$B$8:$B$57,$C656,'State Landscape Data'!$C$8:$C$57,$D656)),"-",SUMIFS(INDEX('State Landscape Data'!$M$8:$AE$57,0,MATCH(CONCATENATE($J656,M$6),'State Landscape Data'!$M$6:$AE$6,0)),'State Landscape Data'!$B$8:$B$57,$C656,'State Landscape Data'!$C$8:$C$57,$D656))</f>
        <v>0</v>
      </c>
      <c r="N656" s="154">
        <f>IF(ISNA(SUMIFS(INDEX('State Landscape Data'!$M$8:$AE$57,0,MATCH(CONCATENATE($J656,N$6),'State Landscape Data'!$M$6:$AE$6,0)),'State Landscape Data'!$B$8:$B$57,$C656,'State Landscape Data'!$C$8:$C$57,$D656)),"-",SUMIFS(INDEX('State Landscape Data'!$M$8:$AE$57,0,MATCH(CONCATENATE($J656,N$6),'State Landscape Data'!$M$6:$AE$6,0)),'State Landscape Data'!$B$8:$B$57,$C656,'State Landscape Data'!$C$8:$C$57,$D656))</f>
        <v>0</v>
      </c>
    </row>
    <row r="657" spans="2:14" x14ac:dyDescent="0.35">
      <c r="B657" s="37" t="s">
        <v>80</v>
      </c>
      <c r="C657" s="38" t="str">
        <f>IF(ISBLANK('State Landscape Data'!$B$80),"-",'State Landscape Data'!$B$80)</f>
        <v>-</v>
      </c>
      <c r="D657" s="38" t="str">
        <f>IF(ISBLANK('State Landscape Data'!$C$80),"-",'State Landscape Data'!$C$80)</f>
        <v>-</v>
      </c>
      <c r="E657" s="38" t="str">
        <f>IF(ISBLANK('State Landscape Data'!$D$80),"-",'State Landscape Data'!$D$80)</f>
        <v>-</v>
      </c>
      <c r="F657" s="38" t="str">
        <f>IF(ISBLANK('State Landscape Data'!$E$80),"-",'State Landscape Data'!$E$80)</f>
        <v>-</v>
      </c>
      <c r="G657" s="38" t="str">
        <f>IF(ISBLANK('State Landscape Data'!$F$80),"-",'State Landscape Data'!$F$80)</f>
        <v>-</v>
      </c>
      <c r="H657" s="253">
        <v>1</v>
      </c>
      <c r="I657" s="253" t="s">
        <v>65</v>
      </c>
      <c r="J657" s="38" t="str">
        <f t="shared" si="59"/>
        <v>1Goal</v>
      </c>
      <c r="K657" s="38" t="str">
        <f>IF(ISBLANK('State Landscape Data'!$K$80),"-",'State Landscape Data'!$K$80)</f>
        <v>-</v>
      </c>
      <c r="L657" s="254" t="str">
        <f>IF(ISNA(SUMIFS(INDEX('State Landscape Data'!$M$8:$AE$57,0,MATCH(CONCATENATE($J657,L$6),'State Landscape Data'!$M$6:$AE$6,0)),'State Landscape Data'!$B$8:$B$57,$C657,'State Landscape Data'!$C$8:$C$57,$D657)),"-",SUMIFS(INDEX('State Landscape Data'!$M$8:$AE$57,0,MATCH(CONCATENATE($J657,L$6),'State Landscape Data'!$M$6:$AE$6,0)),'State Landscape Data'!$B$8:$B$57,$C657,'State Landscape Data'!$C$8:$C$57,$D657))</f>
        <v>-</v>
      </c>
      <c r="M657" s="254" t="str">
        <f>IF(ISNA(SUMIFS(INDEX('State Landscape Data'!$M$8:$AE$57,0,MATCH(CONCATENATE($J657,M$6),'State Landscape Data'!$M$6:$AE$6,0)),'State Landscape Data'!$B$8:$B$57,$C657,'State Landscape Data'!$C$8:$C$57,$D657)),"-",SUMIFS(INDEX('State Landscape Data'!$M$8:$AE$57,0,MATCH(CONCATENATE($J657,M$6),'State Landscape Data'!$M$6:$AE$6,0)),'State Landscape Data'!$B$8:$B$57,$C657,'State Landscape Data'!$C$8:$C$57,$D657))</f>
        <v>-</v>
      </c>
      <c r="N657" s="154">
        <f>IF(ISNA(SUMIFS(INDEX('State Landscape Data'!$M$8:$AE$57,0,MATCH(CONCATENATE($J657,N$6),'State Landscape Data'!$M$6:$AE$6,0)),'State Landscape Data'!$B$8:$B$57,$C657,'State Landscape Data'!$C$8:$C$57,$D657)),"-",SUMIFS(INDEX('State Landscape Data'!$M$8:$AE$57,0,MATCH(CONCATENATE($J657,N$6),'State Landscape Data'!$M$6:$AE$6,0)),'State Landscape Data'!$B$8:$B$57,$C657,'State Landscape Data'!$C$8:$C$57,$D657))</f>
        <v>0</v>
      </c>
    </row>
    <row r="658" spans="2:14" x14ac:dyDescent="0.35">
      <c r="B658" s="37" t="s">
        <v>80</v>
      </c>
      <c r="C658" s="38" t="str">
        <f>IF(ISBLANK('State Landscape Data'!$B$80),"-",'State Landscape Data'!$B$80)</f>
        <v>-</v>
      </c>
      <c r="D658" s="38" t="str">
        <f>IF(ISBLANK('State Landscape Data'!$C$80),"-",'State Landscape Data'!$C$80)</f>
        <v>-</v>
      </c>
      <c r="E658" s="38" t="str">
        <f>IF(ISBLANK('State Landscape Data'!$D$80),"-",'State Landscape Data'!$D$80)</f>
        <v>-</v>
      </c>
      <c r="F658" s="38" t="str">
        <f>IF(ISBLANK('State Landscape Data'!$E$80),"-",'State Landscape Data'!$E$80)</f>
        <v>-</v>
      </c>
      <c r="G658" s="38" t="str">
        <f>IF(ISBLANK('State Landscape Data'!$F$80),"-",'State Landscape Data'!$F$80)</f>
        <v>-</v>
      </c>
      <c r="H658" s="253">
        <v>2</v>
      </c>
      <c r="I658" s="253">
        <v>5</v>
      </c>
      <c r="J658" s="38" t="str">
        <f t="shared" si="59"/>
        <v>25</v>
      </c>
      <c r="K658" s="38" t="str">
        <f>IF(ISBLANK('State Landscape Data'!$K$80),"-",'State Landscape Data'!$K$80)</f>
        <v>-</v>
      </c>
      <c r="L658" s="254">
        <f>IF(ISNA(SUMIFS(INDEX('State Landscape Data'!$M$8:$AE$57,0,MATCH(CONCATENATE($J658,L$6),'State Landscape Data'!$M$6:$AE$6,0)),'State Landscape Data'!$B$8:$B$57,$C658,'State Landscape Data'!$C$8:$C$57,$D658)),"-",SUMIFS(INDEX('State Landscape Data'!$M$8:$AE$57,0,MATCH(CONCATENATE($J658,L$6),'State Landscape Data'!$M$6:$AE$6,0)),'State Landscape Data'!$B$8:$B$57,$C658,'State Landscape Data'!$C$8:$C$57,$D658))</f>
        <v>0</v>
      </c>
      <c r="M658" s="254">
        <f>IF(ISNA(SUMIFS(INDEX('State Landscape Data'!$M$8:$AE$57,0,MATCH(CONCATENATE($J658,M$6),'State Landscape Data'!$M$6:$AE$6,0)),'State Landscape Data'!$B$8:$B$57,$C658,'State Landscape Data'!$C$8:$C$57,$D658)),"-",SUMIFS(INDEX('State Landscape Data'!$M$8:$AE$57,0,MATCH(CONCATENATE($J658,M$6),'State Landscape Data'!$M$6:$AE$6,0)),'State Landscape Data'!$B$8:$B$57,$C658,'State Landscape Data'!$C$8:$C$57,$D658))</f>
        <v>0</v>
      </c>
      <c r="N658" s="154">
        <f>IF(ISNA(SUMIFS(INDEX('State Landscape Data'!$M$8:$AE$57,0,MATCH(CONCATENATE($J658,N$6),'State Landscape Data'!$M$6:$AE$6,0)),'State Landscape Data'!$B$8:$B$57,$C658,'State Landscape Data'!$C$8:$C$57,$D658)),"-",SUMIFS(INDEX('State Landscape Data'!$M$8:$AE$57,0,MATCH(CONCATENATE($J658,N$6),'State Landscape Data'!$M$6:$AE$6,0)),'State Landscape Data'!$B$8:$B$57,$C658,'State Landscape Data'!$C$8:$C$57,$D658))</f>
        <v>0</v>
      </c>
    </row>
    <row r="659" spans="2:14" x14ac:dyDescent="0.35">
      <c r="B659" s="37" t="s">
        <v>80</v>
      </c>
      <c r="C659" s="38" t="str">
        <f>IF(ISBLANK('State Landscape Data'!$B$80),"-",'State Landscape Data'!$B$80)</f>
        <v>-</v>
      </c>
      <c r="D659" s="38" t="str">
        <f>IF(ISBLANK('State Landscape Data'!$C$80),"-",'State Landscape Data'!$C$80)</f>
        <v>-</v>
      </c>
      <c r="E659" s="38" t="str">
        <f>IF(ISBLANK('State Landscape Data'!$D$80),"-",'State Landscape Data'!$D$80)</f>
        <v>-</v>
      </c>
      <c r="F659" s="38" t="str">
        <f>IF(ISBLANK('State Landscape Data'!$E$80),"-",'State Landscape Data'!$E$80)</f>
        <v>-</v>
      </c>
      <c r="G659" s="38" t="str">
        <f>IF(ISBLANK('State Landscape Data'!$F$80),"-",'State Landscape Data'!$F$80)</f>
        <v>-</v>
      </c>
      <c r="H659" s="253">
        <v>2</v>
      </c>
      <c r="I659" s="253" t="s">
        <v>65</v>
      </c>
      <c r="J659" s="38" t="str">
        <f t="shared" si="59"/>
        <v>2Goal</v>
      </c>
      <c r="K659" s="38" t="str">
        <f>IF(ISBLANK('State Landscape Data'!$K$80),"-",'State Landscape Data'!$K$80)</f>
        <v>-</v>
      </c>
      <c r="L659" s="254" t="str">
        <f>IF(ISNA(SUMIFS(INDEX('State Landscape Data'!$M$8:$AE$57,0,MATCH(CONCATENATE($J659,L$6),'State Landscape Data'!$M$6:$AE$6,0)),'State Landscape Data'!$B$8:$B$57,$C659,'State Landscape Data'!$C$8:$C$57,$D659)),"-",SUMIFS(INDEX('State Landscape Data'!$M$8:$AE$57,0,MATCH(CONCATENATE($J659,L$6),'State Landscape Data'!$M$6:$AE$6,0)),'State Landscape Data'!$B$8:$B$57,$C659,'State Landscape Data'!$C$8:$C$57,$D659))</f>
        <v>-</v>
      </c>
      <c r="M659" s="254" t="str">
        <f>IF(ISNA(SUMIFS(INDEX('State Landscape Data'!$M$8:$AE$57,0,MATCH(CONCATENATE($J659,M$6),'State Landscape Data'!$M$6:$AE$6,0)),'State Landscape Data'!$B$8:$B$57,$C659,'State Landscape Data'!$C$8:$C$57,$D659)),"-",SUMIFS(INDEX('State Landscape Data'!$M$8:$AE$57,0,MATCH(CONCATENATE($J659,M$6),'State Landscape Data'!$M$6:$AE$6,0)),'State Landscape Data'!$B$8:$B$57,$C659,'State Landscape Data'!$C$8:$C$57,$D659))</f>
        <v>-</v>
      </c>
      <c r="N659" s="154">
        <f>IF(ISNA(SUMIFS(INDEX('State Landscape Data'!$M$8:$AE$57,0,MATCH(CONCATENATE($J659,N$6),'State Landscape Data'!$M$6:$AE$6,0)),'State Landscape Data'!$B$8:$B$57,$C659,'State Landscape Data'!$C$8:$C$57,$D659)),"-",SUMIFS(INDEX('State Landscape Data'!$M$8:$AE$57,0,MATCH(CONCATENATE($J659,N$6),'State Landscape Data'!$M$6:$AE$6,0)),'State Landscape Data'!$B$8:$B$57,$C659,'State Landscape Data'!$C$8:$C$57,$D659))</f>
        <v>0</v>
      </c>
    </row>
    <row r="660" spans="2:14" x14ac:dyDescent="0.35">
      <c r="B660" s="37" t="s">
        <v>80</v>
      </c>
      <c r="C660" s="38" t="str">
        <f>IF(ISBLANK('State Landscape Data'!$B$80),"-",'State Landscape Data'!$B$80)</f>
        <v>-</v>
      </c>
      <c r="D660" s="38" t="str">
        <f>IF(ISBLANK('State Landscape Data'!$C$80),"-",'State Landscape Data'!$C$80)</f>
        <v>-</v>
      </c>
      <c r="E660" s="38" t="str">
        <f>IF(ISBLANK('State Landscape Data'!$D$80),"-",'State Landscape Data'!$D$80)</f>
        <v>-</v>
      </c>
      <c r="F660" s="38" t="str">
        <f>IF(ISBLANK('State Landscape Data'!$E$80),"-",'State Landscape Data'!$E$80)</f>
        <v>-</v>
      </c>
      <c r="G660" s="38" t="str">
        <f>IF(ISBLANK('State Landscape Data'!$F$80),"-",'State Landscape Data'!$F$80)</f>
        <v>-</v>
      </c>
      <c r="H660" s="253">
        <v>3</v>
      </c>
      <c r="I660" s="253">
        <v>5</v>
      </c>
      <c r="J660" s="38" t="str">
        <f t="shared" si="59"/>
        <v>35</v>
      </c>
      <c r="K660" s="38" t="str">
        <f>IF(ISBLANK('State Landscape Data'!$K$80),"-",'State Landscape Data'!$K$80)</f>
        <v>-</v>
      </c>
      <c r="L660" s="254">
        <f>IF(ISNA(SUMIFS(INDEX('State Landscape Data'!$M$8:$AE$57,0,MATCH(CONCATENATE($J660,L$6),'State Landscape Data'!$M$6:$AE$6,0)),'State Landscape Data'!$B$8:$B$57,$C660,'State Landscape Data'!$C$8:$C$57,$D660)),"-",SUMIFS(INDEX('State Landscape Data'!$M$8:$AE$57,0,MATCH(CONCATENATE($J660,L$6),'State Landscape Data'!$M$6:$AE$6,0)),'State Landscape Data'!$B$8:$B$57,$C660,'State Landscape Data'!$C$8:$C$57,$D660))</f>
        <v>0</v>
      </c>
      <c r="M660" s="254">
        <f>IF(ISNA(SUMIFS(INDEX('State Landscape Data'!$M$8:$AE$57,0,MATCH(CONCATENATE($J660,M$6),'State Landscape Data'!$M$6:$AE$6,0)),'State Landscape Data'!$B$8:$B$57,$C660,'State Landscape Data'!$C$8:$C$57,$D660)),"-",SUMIFS(INDEX('State Landscape Data'!$M$8:$AE$57,0,MATCH(CONCATENATE($J660,M$6),'State Landscape Data'!$M$6:$AE$6,0)),'State Landscape Data'!$B$8:$B$57,$C660,'State Landscape Data'!$C$8:$C$57,$D660))</f>
        <v>0</v>
      </c>
      <c r="N660" s="154">
        <f>IF(ISNA(SUMIFS(INDEX('State Landscape Data'!$M$8:$AE$57,0,MATCH(CONCATENATE($J660,N$6),'State Landscape Data'!$M$6:$AE$6,0)),'State Landscape Data'!$B$8:$B$57,$C660,'State Landscape Data'!$C$8:$C$57,$D660)),"-",SUMIFS(INDEX('State Landscape Data'!$M$8:$AE$57,0,MATCH(CONCATENATE($J660,N$6),'State Landscape Data'!$M$6:$AE$6,0)),'State Landscape Data'!$B$8:$B$57,$C660,'State Landscape Data'!$C$8:$C$57,$D660))</f>
        <v>0</v>
      </c>
    </row>
    <row r="661" spans="2:14" x14ac:dyDescent="0.35">
      <c r="B661" s="37" t="s">
        <v>80</v>
      </c>
      <c r="C661" s="38" t="str">
        <f>IF(ISBLANK('State Landscape Data'!$B$80),"-",'State Landscape Data'!$B$80)</f>
        <v>-</v>
      </c>
      <c r="D661" s="38" t="str">
        <f>IF(ISBLANK('State Landscape Data'!$C$80),"-",'State Landscape Data'!$C$80)</f>
        <v>-</v>
      </c>
      <c r="E661" s="38" t="str">
        <f>IF(ISBLANK('State Landscape Data'!$D$80),"-",'State Landscape Data'!$D$80)</f>
        <v>-</v>
      </c>
      <c r="F661" s="38" t="str">
        <f>IF(ISBLANK('State Landscape Data'!$E$80),"-",'State Landscape Data'!$E$80)</f>
        <v>-</v>
      </c>
      <c r="G661" s="38" t="str">
        <f>IF(ISBLANK('State Landscape Data'!$F$80),"-",'State Landscape Data'!$F$80)</f>
        <v>-</v>
      </c>
      <c r="H661" s="253">
        <v>3</v>
      </c>
      <c r="I661" s="253" t="s">
        <v>65</v>
      </c>
      <c r="J661" s="38" t="str">
        <f t="shared" si="59"/>
        <v>3Goal</v>
      </c>
      <c r="K661" s="38" t="str">
        <f>IF(ISBLANK('State Landscape Data'!$K$80),"-",'State Landscape Data'!$K$80)</f>
        <v>-</v>
      </c>
      <c r="L661" s="254" t="str">
        <f>IF(ISNA(SUMIFS(INDEX('State Landscape Data'!$M$8:$AE$57,0,MATCH(CONCATENATE($J661,L$6),'State Landscape Data'!$M$6:$AE$6,0)),'State Landscape Data'!$B$8:$B$57,$C661,'State Landscape Data'!$C$8:$C$57,$D661)),"-",SUMIFS(INDEX('State Landscape Data'!$M$8:$AE$57,0,MATCH(CONCATENATE($J661,L$6),'State Landscape Data'!$M$6:$AE$6,0)),'State Landscape Data'!$B$8:$B$57,$C661,'State Landscape Data'!$C$8:$C$57,$D661))</f>
        <v>-</v>
      </c>
      <c r="M661" s="254" t="str">
        <f>IF(ISNA(SUMIFS(INDEX('State Landscape Data'!$M$8:$AE$57,0,MATCH(CONCATENATE($J661,M$6),'State Landscape Data'!$M$6:$AE$6,0)),'State Landscape Data'!$B$8:$B$57,$C661,'State Landscape Data'!$C$8:$C$57,$D661)),"-",SUMIFS(INDEX('State Landscape Data'!$M$8:$AE$57,0,MATCH(CONCATENATE($J661,M$6),'State Landscape Data'!$M$6:$AE$6,0)),'State Landscape Data'!$B$8:$B$57,$C661,'State Landscape Data'!$C$8:$C$57,$D661))</f>
        <v>-</v>
      </c>
      <c r="N661" s="154">
        <f>IF(ISNA(SUMIFS(INDEX('State Landscape Data'!$M$8:$AE$57,0,MATCH(CONCATENATE($J661,N$6),'State Landscape Data'!$M$6:$AE$6,0)),'State Landscape Data'!$B$8:$B$57,$C661,'State Landscape Data'!$C$8:$C$57,$D661)),"-",SUMIFS(INDEX('State Landscape Data'!$M$8:$AE$57,0,MATCH(CONCATENATE($J661,N$6),'State Landscape Data'!$M$6:$AE$6,0)),'State Landscape Data'!$B$8:$B$57,$C661,'State Landscape Data'!$C$8:$C$57,$D661))</f>
        <v>0</v>
      </c>
    </row>
    <row r="662" spans="2:14" x14ac:dyDescent="0.35">
      <c r="B662" s="37" t="s">
        <v>80</v>
      </c>
      <c r="C662" s="38" t="str">
        <f>IF(ISBLANK('State Landscape Data'!$B$80),"-",'State Landscape Data'!$B$80)</f>
        <v>-</v>
      </c>
      <c r="D662" s="38" t="str">
        <f>IF(ISBLANK('State Landscape Data'!$C$80),"-",'State Landscape Data'!$C$80)</f>
        <v>-</v>
      </c>
      <c r="E662" s="38" t="str">
        <f>IF(ISBLANK('State Landscape Data'!$D$80),"-",'State Landscape Data'!$D$80)</f>
        <v>-</v>
      </c>
      <c r="F662" s="38" t="str">
        <f>IF(ISBLANK('State Landscape Data'!$E$80),"-",'State Landscape Data'!$E$80)</f>
        <v>-</v>
      </c>
      <c r="G662" s="38" t="str">
        <f>IF(ISBLANK('State Landscape Data'!$F$80),"-",'State Landscape Data'!$F$80)</f>
        <v>-</v>
      </c>
      <c r="H662" s="253">
        <v>4</v>
      </c>
      <c r="I662" s="253">
        <v>5</v>
      </c>
      <c r="J662" s="38" t="str">
        <f t="shared" si="59"/>
        <v>45</v>
      </c>
      <c r="K662" s="38" t="str">
        <f>IF(ISBLANK('State Landscape Data'!$K$80),"-",'State Landscape Data'!$K$80)</f>
        <v>-</v>
      </c>
      <c r="L662" s="254">
        <f>IF(ISNA(SUMIFS(INDEX('State Landscape Data'!$M$8:$AE$57,0,MATCH(CONCATENATE($J662,L$6),'State Landscape Data'!$M$6:$AE$6,0)),'State Landscape Data'!$B$8:$B$57,$C662,'State Landscape Data'!$C$8:$C$57,$D662)),"-",SUMIFS(INDEX('State Landscape Data'!$M$8:$AE$57,0,MATCH(CONCATENATE($J662,L$6),'State Landscape Data'!$M$6:$AE$6,0)),'State Landscape Data'!$B$8:$B$57,$C662,'State Landscape Data'!$C$8:$C$57,$D662))</f>
        <v>0</v>
      </c>
      <c r="M662" s="254">
        <f>IF(ISNA(SUMIFS(INDEX('State Landscape Data'!$M$8:$AE$57,0,MATCH(CONCATENATE($J662,M$6),'State Landscape Data'!$M$6:$AE$6,0)),'State Landscape Data'!$B$8:$B$57,$C662,'State Landscape Data'!$C$8:$C$57,$D662)),"-",SUMIFS(INDEX('State Landscape Data'!$M$8:$AE$57,0,MATCH(CONCATENATE($J662,M$6),'State Landscape Data'!$M$6:$AE$6,0)),'State Landscape Data'!$B$8:$B$57,$C662,'State Landscape Data'!$C$8:$C$57,$D662))</f>
        <v>0</v>
      </c>
      <c r="N662" s="154">
        <f>IF(ISNA(SUMIFS(INDEX('State Landscape Data'!$M$8:$AE$57,0,MATCH(CONCATENATE($J662,N$6),'State Landscape Data'!$M$6:$AE$6,0)),'State Landscape Data'!$B$8:$B$57,$C662,'State Landscape Data'!$C$8:$C$57,$D662)),"-",SUMIFS(INDEX('State Landscape Data'!$M$8:$AE$57,0,MATCH(CONCATENATE($J662,N$6),'State Landscape Data'!$M$6:$AE$6,0)),'State Landscape Data'!$B$8:$B$57,$C662,'State Landscape Data'!$C$8:$C$57,$D662))</f>
        <v>0</v>
      </c>
    </row>
    <row r="663" spans="2:14" x14ac:dyDescent="0.35">
      <c r="B663" s="37" t="s">
        <v>80</v>
      </c>
      <c r="C663" s="38" t="str">
        <f>IF(ISBLANK('State Landscape Data'!$B$80),"-",'State Landscape Data'!$B$80)</f>
        <v>-</v>
      </c>
      <c r="D663" s="38" t="str">
        <f>IF(ISBLANK('State Landscape Data'!$C$80),"-",'State Landscape Data'!$C$80)</f>
        <v>-</v>
      </c>
      <c r="E663" s="38" t="str">
        <f>IF(ISBLANK('State Landscape Data'!$D$80),"-",'State Landscape Data'!$D$80)</f>
        <v>-</v>
      </c>
      <c r="F663" s="38" t="str">
        <f>IF(ISBLANK('State Landscape Data'!$E$80),"-",'State Landscape Data'!$E$80)</f>
        <v>-</v>
      </c>
      <c r="G663" s="38" t="str">
        <f>IF(ISBLANK('State Landscape Data'!$F$80),"-",'State Landscape Data'!$F$80)</f>
        <v>-</v>
      </c>
      <c r="H663" s="253">
        <v>4</v>
      </c>
      <c r="I663" s="253" t="s">
        <v>65</v>
      </c>
      <c r="J663" s="38" t="str">
        <f t="shared" si="59"/>
        <v>4Goal</v>
      </c>
      <c r="K663" s="38" t="str">
        <f>IF(ISBLANK('State Landscape Data'!$K$80),"-",'State Landscape Data'!$K$80)</f>
        <v>-</v>
      </c>
      <c r="L663" s="254" t="str">
        <f>IF(ISNA(SUMIFS(INDEX('State Landscape Data'!$M$8:$AE$57,0,MATCH(CONCATENATE($J663,L$6),'State Landscape Data'!$M$6:$AE$6,0)),'State Landscape Data'!$B$8:$B$57,$C663,'State Landscape Data'!$C$8:$C$57,$D663)),"-",SUMIFS(INDEX('State Landscape Data'!$M$8:$AE$57,0,MATCH(CONCATENATE($J663,L$6),'State Landscape Data'!$M$6:$AE$6,0)),'State Landscape Data'!$B$8:$B$57,$C663,'State Landscape Data'!$C$8:$C$57,$D663))</f>
        <v>-</v>
      </c>
      <c r="M663" s="254" t="str">
        <f>IF(ISNA(SUMIFS(INDEX('State Landscape Data'!$M$8:$AE$57,0,MATCH(CONCATENATE($J663,M$6),'State Landscape Data'!$M$6:$AE$6,0)),'State Landscape Data'!$B$8:$B$57,$C663,'State Landscape Data'!$C$8:$C$57,$D663)),"-",SUMIFS(INDEX('State Landscape Data'!$M$8:$AE$57,0,MATCH(CONCATENATE($J663,M$6),'State Landscape Data'!$M$6:$AE$6,0)),'State Landscape Data'!$B$8:$B$57,$C663,'State Landscape Data'!$C$8:$C$57,$D663))</f>
        <v>-</v>
      </c>
      <c r="N663" s="154">
        <f>IF(ISNA(SUMIFS(INDEX('State Landscape Data'!$M$8:$AE$57,0,MATCH(CONCATENATE($J663,N$6),'State Landscape Data'!$M$6:$AE$6,0)),'State Landscape Data'!$B$8:$B$57,$C663,'State Landscape Data'!$C$8:$C$57,$D663)),"-",SUMIFS(INDEX('State Landscape Data'!$M$8:$AE$57,0,MATCH(CONCATENATE($J663,N$6),'State Landscape Data'!$M$6:$AE$6,0)),'State Landscape Data'!$B$8:$B$57,$C663,'State Landscape Data'!$C$8:$C$57,$D663))</f>
        <v>0</v>
      </c>
    </row>
    <row r="664" spans="2:14" x14ac:dyDescent="0.35">
      <c r="B664" s="37" t="s">
        <v>80</v>
      </c>
      <c r="C664" s="38" t="str">
        <f>IF(ISBLANK('State Landscape Data'!$B$81),"-",'State Landscape Data'!$B$81)</f>
        <v>-</v>
      </c>
      <c r="D664" s="38" t="str">
        <f>IF(ISBLANK('State Landscape Data'!$C$81),"-",'State Landscape Data'!$C$81)</f>
        <v>-</v>
      </c>
      <c r="E664" s="38" t="str">
        <f>IF(ISBLANK('State Landscape Data'!$D$81),"-",'State Landscape Data'!$D$81)</f>
        <v>-</v>
      </c>
      <c r="F664" s="38" t="str">
        <f>IF(ISBLANK('State Landscape Data'!$E$81),"-",'State Landscape Data'!$E$81)</f>
        <v>-</v>
      </c>
      <c r="G664" s="38" t="str">
        <f>IF(ISBLANK('State Landscape Data'!$F$81),"-",'State Landscape Data'!$F$81)</f>
        <v>-</v>
      </c>
      <c r="H664" s="253" t="s">
        <v>64</v>
      </c>
      <c r="I664" s="253" t="s">
        <v>64</v>
      </c>
      <c r="J664" s="38" t="str">
        <f t="shared" si="59"/>
        <v>BaselineBaseline</v>
      </c>
      <c r="K664" s="38" t="str">
        <f>IF(ISBLANK('State Landscape Data'!$K$81),"-",'State Landscape Data'!$K$81)</f>
        <v>-</v>
      </c>
      <c r="L664" s="254">
        <f>IF(ISNA(SUMIFS(INDEX('State Landscape Data'!$M$8:$AE$57,0,MATCH(CONCATENATE($J664,L$6),'State Landscape Data'!$M$6:$AE$6,0)),'State Landscape Data'!$B$8:$B$57,$C664,'State Landscape Data'!$C$8:$C$57,$D664)),"-",SUMIFS(INDEX('State Landscape Data'!$M$8:$AE$57,0,MATCH(CONCATENATE($J664,L$6),'State Landscape Data'!$M$6:$AE$6,0)),'State Landscape Data'!$B$8:$B$57,$C664,'State Landscape Data'!$C$8:$C$57,$D664))</f>
        <v>0</v>
      </c>
      <c r="M664" s="254">
        <f>IF(ISNA(SUMIFS(INDEX('State Landscape Data'!$M$8:$AE$57,0,MATCH(CONCATENATE($J664,M$6),'State Landscape Data'!$M$6:$AE$6,0)),'State Landscape Data'!$B$8:$B$57,$C664,'State Landscape Data'!$C$8:$C$57,$D664)),"-",SUMIFS(INDEX('State Landscape Data'!$M$8:$AE$57,0,MATCH(CONCATENATE($J664,M$6),'State Landscape Data'!$M$6:$AE$6,0)),'State Landscape Data'!$B$8:$B$57,$C664,'State Landscape Data'!$C$8:$C$57,$D664))</f>
        <v>0</v>
      </c>
      <c r="N664" s="154">
        <f>IF(ISNA(SUMIFS(INDEX('State Landscape Data'!$M$8:$AE$57,0,MATCH(CONCATENATE($J664,N$6),'State Landscape Data'!$M$6:$AE$6,0)),'State Landscape Data'!$B$8:$B$57,$C664,'State Landscape Data'!$C$8:$C$57,$D664)),"-",SUMIFS(INDEX('State Landscape Data'!$M$8:$AE$57,0,MATCH(CONCATENATE($J664,N$6),'State Landscape Data'!$M$6:$AE$6,0)),'State Landscape Data'!$B$8:$B$57,$C664,'State Landscape Data'!$C$8:$C$57,$D664))</f>
        <v>0</v>
      </c>
    </row>
    <row r="665" spans="2:14" x14ac:dyDescent="0.35">
      <c r="B665" s="37" t="s">
        <v>80</v>
      </c>
      <c r="C665" s="38" t="str">
        <f>IF(ISBLANK('State Landscape Data'!$B$81),"-",'State Landscape Data'!$B$81)</f>
        <v>-</v>
      </c>
      <c r="D665" s="38" t="str">
        <f>IF(ISBLANK('State Landscape Data'!$C$81),"-",'State Landscape Data'!$C$81)</f>
        <v>-</v>
      </c>
      <c r="E665" s="38" t="str">
        <f>IF(ISBLANK('State Landscape Data'!$D$81),"-",'State Landscape Data'!$D$81)</f>
        <v>-</v>
      </c>
      <c r="F665" s="38" t="str">
        <f>IF(ISBLANK('State Landscape Data'!$E$81),"-",'State Landscape Data'!$E$81)</f>
        <v>-</v>
      </c>
      <c r="G665" s="38" t="str">
        <f>IF(ISBLANK('State Landscape Data'!$F$81),"-",'State Landscape Data'!$F$81)</f>
        <v>-</v>
      </c>
      <c r="H665" s="253">
        <v>1</v>
      </c>
      <c r="I665" s="253">
        <v>5</v>
      </c>
      <c r="J665" s="38" t="str">
        <f t="shared" si="59"/>
        <v>15</v>
      </c>
      <c r="K665" s="38" t="str">
        <f>IF(ISBLANK('State Landscape Data'!$K$81),"-",'State Landscape Data'!$K$81)</f>
        <v>-</v>
      </c>
      <c r="L665" s="254">
        <f>IF(ISNA(SUMIFS(INDEX('State Landscape Data'!$M$8:$AE$57,0,MATCH(CONCATENATE($J665,L$6),'State Landscape Data'!$M$6:$AE$6,0)),'State Landscape Data'!$B$8:$B$57,$C665,'State Landscape Data'!$C$8:$C$57,$D665)),"-",SUMIFS(INDEX('State Landscape Data'!$M$8:$AE$57,0,MATCH(CONCATENATE($J665,L$6),'State Landscape Data'!$M$6:$AE$6,0)),'State Landscape Data'!$B$8:$B$57,$C665,'State Landscape Data'!$C$8:$C$57,$D665))</f>
        <v>0</v>
      </c>
      <c r="M665" s="254">
        <f>IF(ISNA(SUMIFS(INDEX('State Landscape Data'!$M$8:$AE$57,0,MATCH(CONCATENATE($J665,M$6),'State Landscape Data'!$M$6:$AE$6,0)),'State Landscape Data'!$B$8:$B$57,$C665,'State Landscape Data'!$C$8:$C$57,$D665)),"-",SUMIFS(INDEX('State Landscape Data'!$M$8:$AE$57,0,MATCH(CONCATENATE($J665,M$6),'State Landscape Data'!$M$6:$AE$6,0)),'State Landscape Data'!$B$8:$B$57,$C665,'State Landscape Data'!$C$8:$C$57,$D665))</f>
        <v>0</v>
      </c>
      <c r="N665" s="154">
        <f>IF(ISNA(SUMIFS(INDEX('State Landscape Data'!$M$8:$AE$57,0,MATCH(CONCATENATE($J665,N$6),'State Landscape Data'!$M$6:$AE$6,0)),'State Landscape Data'!$B$8:$B$57,$C665,'State Landscape Data'!$C$8:$C$57,$D665)),"-",SUMIFS(INDEX('State Landscape Data'!$M$8:$AE$57,0,MATCH(CONCATENATE($J665,N$6),'State Landscape Data'!$M$6:$AE$6,0)),'State Landscape Data'!$B$8:$B$57,$C665,'State Landscape Data'!$C$8:$C$57,$D665))</f>
        <v>0</v>
      </c>
    </row>
    <row r="666" spans="2:14" x14ac:dyDescent="0.35">
      <c r="B666" s="37" t="s">
        <v>80</v>
      </c>
      <c r="C666" s="38" t="str">
        <f>IF(ISBLANK('State Landscape Data'!$B$81),"-",'State Landscape Data'!$B$81)</f>
        <v>-</v>
      </c>
      <c r="D666" s="38" t="str">
        <f>IF(ISBLANK('State Landscape Data'!$C$81),"-",'State Landscape Data'!$C$81)</f>
        <v>-</v>
      </c>
      <c r="E666" s="38" t="str">
        <f>IF(ISBLANK('State Landscape Data'!$D$81),"-",'State Landscape Data'!$D$81)</f>
        <v>-</v>
      </c>
      <c r="F666" s="38" t="str">
        <f>IF(ISBLANK('State Landscape Data'!$E$81),"-",'State Landscape Data'!$E$81)</f>
        <v>-</v>
      </c>
      <c r="G666" s="38" t="str">
        <f>IF(ISBLANK('State Landscape Data'!$F$81),"-",'State Landscape Data'!$F$81)</f>
        <v>-</v>
      </c>
      <c r="H666" s="253">
        <v>1</v>
      </c>
      <c r="I666" s="253" t="s">
        <v>65</v>
      </c>
      <c r="J666" s="38" t="str">
        <f t="shared" si="59"/>
        <v>1Goal</v>
      </c>
      <c r="K666" s="38" t="str">
        <f>IF(ISBLANK('State Landscape Data'!$K$81),"-",'State Landscape Data'!$K$81)</f>
        <v>-</v>
      </c>
      <c r="L666" s="254" t="str">
        <f>IF(ISNA(SUMIFS(INDEX('State Landscape Data'!$M$8:$AE$57,0,MATCH(CONCATENATE($J666,L$6),'State Landscape Data'!$M$6:$AE$6,0)),'State Landscape Data'!$B$8:$B$57,$C666,'State Landscape Data'!$C$8:$C$57,$D666)),"-",SUMIFS(INDEX('State Landscape Data'!$M$8:$AE$57,0,MATCH(CONCATENATE($J666,L$6),'State Landscape Data'!$M$6:$AE$6,0)),'State Landscape Data'!$B$8:$B$57,$C666,'State Landscape Data'!$C$8:$C$57,$D666))</f>
        <v>-</v>
      </c>
      <c r="M666" s="254" t="str">
        <f>IF(ISNA(SUMIFS(INDEX('State Landscape Data'!$M$8:$AE$57,0,MATCH(CONCATENATE($J666,M$6),'State Landscape Data'!$M$6:$AE$6,0)),'State Landscape Data'!$B$8:$B$57,$C666,'State Landscape Data'!$C$8:$C$57,$D666)),"-",SUMIFS(INDEX('State Landscape Data'!$M$8:$AE$57,0,MATCH(CONCATENATE($J666,M$6),'State Landscape Data'!$M$6:$AE$6,0)),'State Landscape Data'!$B$8:$B$57,$C666,'State Landscape Data'!$C$8:$C$57,$D666))</f>
        <v>-</v>
      </c>
      <c r="N666" s="154">
        <f>IF(ISNA(SUMIFS(INDEX('State Landscape Data'!$M$8:$AE$57,0,MATCH(CONCATENATE($J666,N$6),'State Landscape Data'!$M$6:$AE$6,0)),'State Landscape Data'!$B$8:$B$57,$C666,'State Landscape Data'!$C$8:$C$57,$D666)),"-",SUMIFS(INDEX('State Landscape Data'!$M$8:$AE$57,0,MATCH(CONCATENATE($J666,N$6),'State Landscape Data'!$M$6:$AE$6,0)),'State Landscape Data'!$B$8:$B$57,$C666,'State Landscape Data'!$C$8:$C$57,$D666))</f>
        <v>0</v>
      </c>
    </row>
    <row r="667" spans="2:14" x14ac:dyDescent="0.35">
      <c r="B667" s="37" t="s">
        <v>80</v>
      </c>
      <c r="C667" s="38" t="str">
        <f>IF(ISBLANK('State Landscape Data'!$B$81),"-",'State Landscape Data'!$B$81)</f>
        <v>-</v>
      </c>
      <c r="D667" s="38" t="str">
        <f>IF(ISBLANK('State Landscape Data'!$C$81),"-",'State Landscape Data'!$C$81)</f>
        <v>-</v>
      </c>
      <c r="E667" s="38" t="str">
        <f>IF(ISBLANK('State Landscape Data'!$D$81),"-",'State Landscape Data'!$D$81)</f>
        <v>-</v>
      </c>
      <c r="F667" s="38" t="str">
        <f>IF(ISBLANK('State Landscape Data'!$E$81),"-",'State Landscape Data'!$E$81)</f>
        <v>-</v>
      </c>
      <c r="G667" s="38" t="str">
        <f>IF(ISBLANK('State Landscape Data'!$F$81),"-",'State Landscape Data'!$F$81)</f>
        <v>-</v>
      </c>
      <c r="H667" s="253">
        <v>2</v>
      </c>
      <c r="I667" s="253">
        <v>5</v>
      </c>
      <c r="J667" s="38" t="str">
        <f t="shared" si="59"/>
        <v>25</v>
      </c>
      <c r="K667" s="38" t="str">
        <f>IF(ISBLANK('State Landscape Data'!$K$81),"-",'State Landscape Data'!$K$81)</f>
        <v>-</v>
      </c>
      <c r="L667" s="254">
        <f>IF(ISNA(SUMIFS(INDEX('State Landscape Data'!$M$8:$AE$57,0,MATCH(CONCATENATE($J667,L$6),'State Landscape Data'!$M$6:$AE$6,0)),'State Landscape Data'!$B$8:$B$57,$C667,'State Landscape Data'!$C$8:$C$57,$D667)),"-",SUMIFS(INDEX('State Landscape Data'!$M$8:$AE$57,0,MATCH(CONCATENATE($J667,L$6),'State Landscape Data'!$M$6:$AE$6,0)),'State Landscape Data'!$B$8:$B$57,$C667,'State Landscape Data'!$C$8:$C$57,$D667))</f>
        <v>0</v>
      </c>
      <c r="M667" s="254">
        <f>IF(ISNA(SUMIFS(INDEX('State Landscape Data'!$M$8:$AE$57,0,MATCH(CONCATENATE($J667,M$6),'State Landscape Data'!$M$6:$AE$6,0)),'State Landscape Data'!$B$8:$B$57,$C667,'State Landscape Data'!$C$8:$C$57,$D667)),"-",SUMIFS(INDEX('State Landscape Data'!$M$8:$AE$57,0,MATCH(CONCATENATE($J667,M$6),'State Landscape Data'!$M$6:$AE$6,0)),'State Landscape Data'!$B$8:$B$57,$C667,'State Landscape Data'!$C$8:$C$57,$D667))</f>
        <v>0</v>
      </c>
      <c r="N667" s="154">
        <f>IF(ISNA(SUMIFS(INDEX('State Landscape Data'!$M$8:$AE$57,0,MATCH(CONCATENATE($J667,N$6),'State Landscape Data'!$M$6:$AE$6,0)),'State Landscape Data'!$B$8:$B$57,$C667,'State Landscape Data'!$C$8:$C$57,$D667)),"-",SUMIFS(INDEX('State Landscape Data'!$M$8:$AE$57,0,MATCH(CONCATENATE($J667,N$6),'State Landscape Data'!$M$6:$AE$6,0)),'State Landscape Data'!$B$8:$B$57,$C667,'State Landscape Data'!$C$8:$C$57,$D667))</f>
        <v>0</v>
      </c>
    </row>
    <row r="668" spans="2:14" x14ac:dyDescent="0.35">
      <c r="B668" s="37" t="s">
        <v>80</v>
      </c>
      <c r="C668" s="38" t="str">
        <f>IF(ISBLANK('State Landscape Data'!$B$81),"-",'State Landscape Data'!$B$81)</f>
        <v>-</v>
      </c>
      <c r="D668" s="38" t="str">
        <f>IF(ISBLANK('State Landscape Data'!$C$81),"-",'State Landscape Data'!$C$81)</f>
        <v>-</v>
      </c>
      <c r="E668" s="38" t="str">
        <f>IF(ISBLANK('State Landscape Data'!$D$81),"-",'State Landscape Data'!$D$81)</f>
        <v>-</v>
      </c>
      <c r="F668" s="38" t="str">
        <f>IF(ISBLANK('State Landscape Data'!$E$81),"-",'State Landscape Data'!$E$81)</f>
        <v>-</v>
      </c>
      <c r="G668" s="38" t="str">
        <f>IF(ISBLANK('State Landscape Data'!$F$81),"-",'State Landscape Data'!$F$81)</f>
        <v>-</v>
      </c>
      <c r="H668" s="253">
        <v>2</v>
      </c>
      <c r="I668" s="253" t="s">
        <v>65</v>
      </c>
      <c r="J668" s="38" t="str">
        <f t="shared" si="59"/>
        <v>2Goal</v>
      </c>
      <c r="K668" s="38" t="str">
        <f>IF(ISBLANK('State Landscape Data'!$K$81),"-",'State Landscape Data'!$K$81)</f>
        <v>-</v>
      </c>
      <c r="L668" s="254" t="str">
        <f>IF(ISNA(SUMIFS(INDEX('State Landscape Data'!$M$8:$AE$57,0,MATCH(CONCATENATE($J668,L$6),'State Landscape Data'!$M$6:$AE$6,0)),'State Landscape Data'!$B$8:$B$57,$C668,'State Landscape Data'!$C$8:$C$57,$D668)),"-",SUMIFS(INDEX('State Landscape Data'!$M$8:$AE$57,0,MATCH(CONCATENATE($J668,L$6),'State Landscape Data'!$M$6:$AE$6,0)),'State Landscape Data'!$B$8:$B$57,$C668,'State Landscape Data'!$C$8:$C$57,$D668))</f>
        <v>-</v>
      </c>
      <c r="M668" s="254" t="str">
        <f>IF(ISNA(SUMIFS(INDEX('State Landscape Data'!$M$8:$AE$57,0,MATCH(CONCATENATE($J668,M$6),'State Landscape Data'!$M$6:$AE$6,0)),'State Landscape Data'!$B$8:$B$57,$C668,'State Landscape Data'!$C$8:$C$57,$D668)),"-",SUMIFS(INDEX('State Landscape Data'!$M$8:$AE$57,0,MATCH(CONCATENATE($J668,M$6),'State Landscape Data'!$M$6:$AE$6,0)),'State Landscape Data'!$B$8:$B$57,$C668,'State Landscape Data'!$C$8:$C$57,$D668))</f>
        <v>-</v>
      </c>
      <c r="N668" s="154">
        <f>IF(ISNA(SUMIFS(INDEX('State Landscape Data'!$M$8:$AE$57,0,MATCH(CONCATENATE($J668,N$6),'State Landscape Data'!$M$6:$AE$6,0)),'State Landscape Data'!$B$8:$B$57,$C668,'State Landscape Data'!$C$8:$C$57,$D668)),"-",SUMIFS(INDEX('State Landscape Data'!$M$8:$AE$57,0,MATCH(CONCATENATE($J668,N$6),'State Landscape Data'!$M$6:$AE$6,0)),'State Landscape Data'!$B$8:$B$57,$C668,'State Landscape Data'!$C$8:$C$57,$D668))</f>
        <v>0</v>
      </c>
    </row>
    <row r="669" spans="2:14" x14ac:dyDescent="0.35">
      <c r="B669" s="37" t="s">
        <v>80</v>
      </c>
      <c r="C669" s="38" t="str">
        <f>IF(ISBLANK('State Landscape Data'!$B$81),"-",'State Landscape Data'!$B$81)</f>
        <v>-</v>
      </c>
      <c r="D669" s="38" t="str">
        <f>IF(ISBLANK('State Landscape Data'!$C$81),"-",'State Landscape Data'!$C$81)</f>
        <v>-</v>
      </c>
      <c r="E669" s="38" t="str">
        <f>IF(ISBLANK('State Landscape Data'!$D$81),"-",'State Landscape Data'!$D$81)</f>
        <v>-</v>
      </c>
      <c r="F669" s="38" t="str">
        <f>IF(ISBLANK('State Landscape Data'!$E$81),"-",'State Landscape Data'!$E$81)</f>
        <v>-</v>
      </c>
      <c r="G669" s="38" t="str">
        <f>IF(ISBLANK('State Landscape Data'!$F$81),"-",'State Landscape Data'!$F$81)</f>
        <v>-</v>
      </c>
      <c r="H669" s="253">
        <v>3</v>
      </c>
      <c r="I669" s="253">
        <v>5</v>
      </c>
      <c r="J669" s="38" t="str">
        <f t="shared" si="59"/>
        <v>35</v>
      </c>
      <c r="K669" s="38" t="str">
        <f>IF(ISBLANK('State Landscape Data'!$K$81),"-",'State Landscape Data'!$K$81)</f>
        <v>-</v>
      </c>
      <c r="L669" s="254">
        <f>IF(ISNA(SUMIFS(INDEX('State Landscape Data'!$M$8:$AE$57,0,MATCH(CONCATENATE($J669,L$6),'State Landscape Data'!$M$6:$AE$6,0)),'State Landscape Data'!$B$8:$B$57,$C669,'State Landscape Data'!$C$8:$C$57,$D669)),"-",SUMIFS(INDEX('State Landscape Data'!$M$8:$AE$57,0,MATCH(CONCATENATE($J669,L$6),'State Landscape Data'!$M$6:$AE$6,0)),'State Landscape Data'!$B$8:$B$57,$C669,'State Landscape Data'!$C$8:$C$57,$D669))</f>
        <v>0</v>
      </c>
      <c r="M669" s="254">
        <f>IF(ISNA(SUMIFS(INDEX('State Landscape Data'!$M$8:$AE$57,0,MATCH(CONCATENATE($J669,M$6),'State Landscape Data'!$M$6:$AE$6,0)),'State Landscape Data'!$B$8:$B$57,$C669,'State Landscape Data'!$C$8:$C$57,$D669)),"-",SUMIFS(INDEX('State Landscape Data'!$M$8:$AE$57,0,MATCH(CONCATENATE($J669,M$6),'State Landscape Data'!$M$6:$AE$6,0)),'State Landscape Data'!$B$8:$B$57,$C669,'State Landscape Data'!$C$8:$C$57,$D669))</f>
        <v>0</v>
      </c>
      <c r="N669" s="154">
        <f>IF(ISNA(SUMIFS(INDEX('State Landscape Data'!$M$8:$AE$57,0,MATCH(CONCATENATE($J669,N$6),'State Landscape Data'!$M$6:$AE$6,0)),'State Landscape Data'!$B$8:$B$57,$C669,'State Landscape Data'!$C$8:$C$57,$D669)),"-",SUMIFS(INDEX('State Landscape Data'!$M$8:$AE$57,0,MATCH(CONCATENATE($J669,N$6),'State Landscape Data'!$M$6:$AE$6,0)),'State Landscape Data'!$B$8:$B$57,$C669,'State Landscape Data'!$C$8:$C$57,$D669))</f>
        <v>0</v>
      </c>
    </row>
    <row r="670" spans="2:14" x14ac:dyDescent="0.35">
      <c r="B670" s="37" t="s">
        <v>80</v>
      </c>
      <c r="C670" s="38" t="str">
        <f>IF(ISBLANK('State Landscape Data'!$B$81),"-",'State Landscape Data'!$B$81)</f>
        <v>-</v>
      </c>
      <c r="D670" s="38" t="str">
        <f>IF(ISBLANK('State Landscape Data'!$C$81),"-",'State Landscape Data'!$C$81)</f>
        <v>-</v>
      </c>
      <c r="E670" s="38" t="str">
        <f>IF(ISBLANK('State Landscape Data'!$D$81),"-",'State Landscape Data'!$D$81)</f>
        <v>-</v>
      </c>
      <c r="F670" s="38" t="str">
        <f>IF(ISBLANK('State Landscape Data'!$E$81),"-",'State Landscape Data'!$E$81)</f>
        <v>-</v>
      </c>
      <c r="G670" s="38" t="str">
        <f>IF(ISBLANK('State Landscape Data'!$F$81),"-",'State Landscape Data'!$F$81)</f>
        <v>-</v>
      </c>
      <c r="H670" s="253">
        <v>3</v>
      </c>
      <c r="I670" s="253" t="s">
        <v>65</v>
      </c>
      <c r="J670" s="38" t="str">
        <f t="shared" si="59"/>
        <v>3Goal</v>
      </c>
      <c r="K670" s="38" t="str">
        <f>IF(ISBLANK('State Landscape Data'!$K$81),"-",'State Landscape Data'!$K$81)</f>
        <v>-</v>
      </c>
      <c r="L670" s="254" t="str">
        <f>IF(ISNA(SUMIFS(INDEX('State Landscape Data'!$M$8:$AE$57,0,MATCH(CONCATENATE($J670,L$6),'State Landscape Data'!$M$6:$AE$6,0)),'State Landscape Data'!$B$8:$B$57,$C670,'State Landscape Data'!$C$8:$C$57,$D670)),"-",SUMIFS(INDEX('State Landscape Data'!$M$8:$AE$57,0,MATCH(CONCATENATE($J670,L$6),'State Landscape Data'!$M$6:$AE$6,0)),'State Landscape Data'!$B$8:$B$57,$C670,'State Landscape Data'!$C$8:$C$57,$D670))</f>
        <v>-</v>
      </c>
      <c r="M670" s="254" t="str">
        <f>IF(ISNA(SUMIFS(INDEX('State Landscape Data'!$M$8:$AE$57,0,MATCH(CONCATENATE($J670,M$6),'State Landscape Data'!$M$6:$AE$6,0)),'State Landscape Data'!$B$8:$B$57,$C670,'State Landscape Data'!$C$8:$C$57,$D670)),"-",SUMIFS(INDEX('State Landscape Data'!$M$8:$AE$57,0,MATCH(CONCATENATE($J670,M$6),'State Landscape Data'!$M$6:$AE$6,0)),'State Landscape Data'!$B$8:$B$57,$C670,'State Landscape Data'!$C$8:$C$57,$D670))</f>
        <v>-</v>
      </c>
      <c r="N670" s="154">
        <f>IF(ISNA(SUMIFS(INDEX('State Landscape Data'!$M$8:$AE$57,0,MATCH(CONCATENATE($J670,N$6),'State Landscape Data'!$M$6:$AE$6,0)),'State Landscape Data'!$B$8:$B$57,$C670,'State Landscape Data'!$C$8:$C$57,$D670)),"-",SUMIFS(INDEX('State Landscape Data'!$M$8:$AE$57,0,MATCH(CONCATENATE($J670,N$6),'State Landscape Data'!$M$6:$AE$6,0)),'State Landscape Data'!$B$8:$B$57,$C670,'State Landscape Data'!$C$8:$C$57,$D670))</f>
        <v>0</v>
      </c>
    </row>
    <row r="671" spans="2:14" x14ac:dyDescent="0.35">
      <c r="B671" s="37" t="s">
        <v>80</v>
      </c>
      <c r="C671" s="38" t="str">
        <f>IF(ISBLANK('State Landscape Data'!$B$81),"-",'State Landscape Data'!$B$81)</f>
        <v>-</v>
      </c>
      <c r="D671" s="38" t="str">
        <f>IF(ISBLANK('State Landscape Data'!$C$81),"-",'State Landscape Data'!$C$81)</f>
        <v>-</v>
      </c>
      <c r="E671" s="38" t="str">
        <f>IF(ISBLANK('State Landscape Data'!$D$81),"-",'State Landscape Data'!$D$81)</f>
        <v>-</v>
      </c>
      <c r="F671" s="38" t="str">
        <f>IF(ISBLANK('State Landscape Data'!$E$81),"-",'State Landscape Data'!$E$81)</f>
        <v>-</v>
      </c>
      <c r="G671" s="38" t="str">
        <f>IF(ISBLANK('State Landscape Data'!$F$81),"-",'State Landscape Data'!$F$81)</f>
        <v>-</v>
      </c>
      <c r="H671" s="253">
        <v>4</v>
      </c>
      <c r="I671" s="253">
        <v>5</v>
      </c>
      <c r="J671" s="38" t="str">
        <f t="shared" si="59"/>
        <v>45</v>
      </c>
      <c r="K671" s="38" t="str">
        <f>IF(ISBLANK('State Landscape Data'!$K$81),"-",'State Landscape Data'!$K$81)</f>
        <v>-</v>
      </c>
      <c r="L671" s="254">
        <f>IF(ISNA(SUMIFS(INDEX('State Landscape Data'!$M$8:$AE$57,0,MATCH(CONCATENATE($J671,L$6),'State Landscape Data'!$M$6:$AE$6,0)),'State Landscape Data'!$B$8:$B$57,$C671,'State Landscape Data'!$C$8:$C$57,$D671)),"-",SUMIFS(INDEX('State Landscape Data'!$M$8:$AE$57,0,MATCH(CONCATENATE($J671,L$6),'State Landscape Data'!$M$6:$AE$6,0)),'State Landscape Data'!$B$8:$B$57,$C671,'State Landscape Data'!$C$8:$C$57,$D671))</f>
        <v>0</v>
      </c>
      <c r="M671" s="254">
        <f>IF(ISNA(SUMIFS(INDEX('State Landscape Data'!$M$8:$AE$57,0,MATCH(CONCATENATE($J671,M$6),'State Landscape Data'!$M$6:$AE$6,0)),'State Landscape Data'!$B$8:$B$57,$C671,'State Landscape Data'!$C$8:$C$57,$D671)),"-",SUMIFS(INDEX('State Landscape Data'!$M$8:$AE$57,0,MATCH(CONCATENATE($J671,M$6),'State Landscape Data'!$M$6:$AE$6,0)),'State Landscape Data'!$B$8:$B$57,$C671,'State Landscape Data'!$C$8:$C$57,$D671))</f>
        <v>0</v>
      </c>
      <c r="N671" s="154">
        <f>IF(ISNA(SUMIFS(INDEX('State Landscape Data'!$M$8:$AE$57,0,MATCH(CONCATENATE($J671,N$6),'State Landscape Data'!$M$6:$AE$6,0)),'State Landscape Data'!$B$8:$B$57,$C671,'State Landscape Data'!$C$8:$C$57,$D671)),"-",SUMIFS(INDEX('State Landscape Data'!$M$8:$AE$57,0,MATCH(CONCATENATE($J671,N$6),'State Landscape Data'!$M$6:$AE$6,0)),'State Landscape Data'!$B$8:$B$57,$C671,'State Landscape Data'!$C$8:$C$57,$D671))</f>
        <v>0</v>
      </c>
    </row>
    <row r="672" spans="2:14" x14ac:dyDescent="0.35">
      <c r="B672" s="37" t="s">
        <v>80</v>
      </c>
      <c r="C672" s="38" t="str">
        <f>IF(ISBLANK('State Landscape Data'!$B$81),"-",'State Landscape Data'!$B$81)</f>
        <v>-</v>
      </c>
      <c r="D672" s="38" t="str">
        <f>IF(ISBLANK('State Landscape Data'!$C$81),"-",'State Landscape Data'!$C$81)</f>
        <v>-</v>
      </c>
      <c r="E672" s="38" t="str">
        <f>IF(ISBLANK('State Landscape Data'!$D$81),"-",'State Landscape Data'!$D$81)</f>
        <v>-</v>
      </c>
      <c r="F672" s="38" t="str">
        <f>IF(ISBLANK('State Landscape Data'!$E$81),"-",'State Landscape Data'!$E$81)</f>
        <v>-</v>
      </c>
      <c r="G672" s="38" t="str">
        <f>IF(ISBLANK('State Landscape Data'!$F$81),"-",'State Landscape Data'!$F$81)</f>
        <v>-</v>
      </c>
      <c r="H672" s="253">
        <v>4</v>
      </c>
      <c r="I672" s="253" t="s">
        <v>65</v>
      </c>
      <c r="J672" s="38" t="str">
        <f t="shared" si="59"/>
        <v>4Goal</v>
      </c>
      <c r="K672" s="38" t="str">
        <f>IF(ISBLANK('State Landscape Data'!$K$81),"-",'State Landscape Data'!$K$81)</f>
        <v>-</v>
      </c>
      <c r="L672" s="254" t="str">
        <f>IF(ISNA(SUMIFS(INDEX('State Landscape Data'!$M$8:$AE$57,0,MATCH(CONCATENATE($J672,L$6),'State Landscape Data'!$M$6:$AE$6,0)),'State Landscape Data'!$B$8:$B$57,$C672,'State Landscape Data'!$C$8:$C$57,$D672)),"-",SUMIFS(INDEX('State Landscape Data'!$M$8:$AE$57,0,MATCH(CONCATENATE($J672,L$6),'State Landscape Data'!$M$6:$AE$6,0)),'State Landscape Data'!$B$8:$B$57,$C672,'State Landscape Data'!$C$8:$C$57,$D672))</f>
        <v>-</v>
      </c>
      <c r="M672" s="254" t="str">
        <f>IF(ISNA(SUMIFS(INDEX('State Landscape Data'!$M$8:$AE$57,0,MATCH(CONCATENATE($J672,M$6),'State Landscape Data'!$M$6:$AE$6,0)),'State Landscape Data'!$B$8:$B$57,$C672,'State Landscape Data'!$C$8:$C$57,$D672)),"-",SUMIFS(INDEX('State Landscape Data'!$M$8:$AE$57,0,MATCH(CONCATENATE($J672,M$6),'State Landscape Data'!$M$6:$AE$6,0)),'State Landscape Data'!$B$8:$B$57,$C672,'State Landscape Data'!$C$8:$C$57,$D672))</f>
        <v>-</v>
      </c>
      <c r="N672" s="154">
        <f>IF(ISNA(SUMIFS(INDEX('State Landscape Data'!$M$8:$AE$57,0,MATCH(CONCATENATE($J672,N$6),'State Landscape Data'!$M$6:$AE$6,0)),'State Landscape Data'!$B$8:$B$57,$C672,'State Landscape Data'!$C$8:$C$57,$D672)),"-",SUMIFS(INDEX('State Landscape Data'!$M$8:$AE$57,0,MATCH(CONCATENATE($J672,N$6),'State Landscape Data'!$M$6:$AE$6,0)),'State Landscape Data'!$B$8:$B$57,$C672,'State Landscape Data'!$C$8:$C$57,$D672))</f>
        <v>0</v>
      </c>
    </row>
    <row r="673" spans="2:14" x14ac:dyDescent="0.35">
      <c r="B673" s="37" t="s">
        <v>80</v>
      </c>
      <c r="C673" s="38" t="str">
        <f>IF(ISBLANK('State Landscape Data'!$B$82),"-",'State Landscape Data'!$B$82)</f>
        <v>-</v>
      </c>
      <c r="D673" s="38" t="str">
        <f>IF(ISBLANK('State Landscape Data'!$C$82),"-",'State Landscape Data'!$C$82)</f>
        <v>-</v>
      </c>
      <c r="E673" s="38" t="str">
        <f>IF(ISBLANK('State Landscape Data'!$D$82),"-",'State Landscape Data'!$D$82)</f>
        <v>-</v>
      </c>
      <c r="F673" s="38" t="str">
        <f>IF(ISBLANK('State Landscape Data'!$E$82),"-",'State Landscape Data'!$E$82)</f>
        <v>-</v>
      </c>
      <c r="G673" s="38" t="str">
        <f>IF(ISBLANK('State Landscape Data'!$F$82),"-",'State Landscape Data'!$F$82)</f>
        <v>-</v>
      </c>
      <c r="H673" s="253" t="s">
        <v>64</v>
      </c>
      <c r="I673" s="253" t="s">
        <v>64</v>
      </c>
      <c r="J673" s="38" t="str">
        <f t="shared" si="59"/>
        <v>BaselineBaseline</v>
      </c>
      <c r="K673" s="38" t="str">
        <f>IF(ISBLANK('State Landscape Data'!$K$82),"-",'State Landscape Data'!$K$82)</f>
        <v>-</v>
      </c>
      <c r="L673" s="254">
        <f>IF(ISNA(SUMIFS(INDEX('State Landscape Data'!$M$8:$AE$57,0,MATCH(CONCATENATE($J673,L$6),'State Landscape Data'!$M$6:$AE$6,0)),'State Landscape Data'!$B$8:$B$57,$C673,'State Landscape Data'!$C$8:$C$57,$D673)),"-",SUMIFS(INDEX('State Landscape Data'!$M$8:$AE$57,0,MATCH(CONCATENATE($J673,L$6),'State Landscape Data'!$M$6:$AE$6,0)),'State Landscape Data'!$B$8:$B$57,$C673,'State Landscape Data'!$C$8:$C$57,$D673))</f>
        <v>0</v>
      </c>
      <c r="M673" s="254">
        <f>IF(ISNA(SUMIFS(INDEX('State Landscape Data'!$M$8:$AE$57,0,MATCH(CONCATENATE($J673,M$6),'State Landscape Data'!$M$6:$AE$6,0)),'State Landscape Data'!$B$8:$B$57,$C673,'State Landscape Data'!$C$8:$C$57,$D673)),"-",SUMIFS(INDEX('State Landscape Data'!$M$8:$AE$57,0,MATCH(CONCATENATE($J673,M$6),'State Landscape Data'!$M$6:$AE$6,0)),'State Landscape Data'!$B$8:$B$57,$C673,'State Landscape Data'!$C$8:$C$57,$D673))</f>
        <v>0</v>
      </c>
      <c r="N673" s="154">
        <f>IF(ISNA(SUMIFS(INDEX('State Landscape Data'!$M$8:$AE$57,0,MATCH(CONCATENATE($J673,N$6),'State Landscape Data'!$M$6:$AE$6,0)),'State Landscape Data'!$B$8:$B$57,$C673,'State Landscape Data'!$C$8:$C$57,$D673)),"-",SUMIFS(INDEX('State Landscape Data'!$M$8:$AE$57,0,MATCH(CONCATENATE($J673,N$6),'State Landscape Data'!$M$6:$AE$6,0)),'State Landscape Data'!$B$8:$B$57,$C673,'State Landscape Data'!$C$8:$C$57,$D673))</f>
        <v>0</v>
      </c>
    </row>
    <row r="674" spans="2:14" x14ac:dyDescent="0.35">
      <c r="B674" s="37" t="s">
        <v>80</v>
      </c>
      <c r="C674" s="38" t="str">
        <f>IF(ISBLANK('State Landscape Data'!$B$82),"-",'State Landscape Data'!$B$82)</f>
        <v>-</v>
      </c>
      <c r="D674" s="38" t="str">
        <f>IF(ISBLANK('State Landscape Data'!$C$82),"-",'State Landscape Data'!$C$82)</f>
        <v>-</v>
      </c>
      <c r="E674" s="38" t="str">
        <f>IF(ISBLANK('State Landscape Data'!$D$82),"-",'State Landscape Data'!$D$82)</f>
        <v>-</v>
      </c>
      <c r="F674" s="38" t="str">
        <f>IF(ISBLANK('State Landscape Data'!$E$82),"-",'State Landscape Data'!$E$82)</f>
        <v>-</v>
      </c>
      <c r="G674" s="38" t="str">
        <f>IF(ISBLANK('State Landscape Data'!$F$82),"-",'State Landscape Data'!$F$82)</f>
        <v>-</v>
      </c>
      <c r="H674" s="253">
        <v>1</v>
      </c>
      <c r="I674" s="253">
        <v>5</v>
      </c>
      <c r="J674" s="38" t="str">
        <f t="shared" si="59"/>
        <v>15</v>
      </c>
      <c r="K674" s="38" t="str">
        <f>IF(ISBLANK('State Landscape Data'!$K$82),"-",'State Landscape Data'!$K$82)</f>
        <v>-</v>
      </c>
      <c r="L674" s="254">
        <f>IF(ISNA(SUMIFS(INDEX('State Landscape Data'!$M$8:$AE$57,0,MATCH(CONCATENATE($J674,L$6),'State Landscape Data'!$M$6:$AE$6,0)),'State Landscape Data'!$B$8:$B$57,$C674,'State Landscape Data'!$C$8:$C$57,$D674)),"-",SUMIFS(INDEX('State Landscape Data'!$M$8:$AE$57,0,MATCH(CONCATENATE($J674,L$6),'State Landscape Data'!$M$6:$AE$6,0)),'State Landscape Data'!$B$8:$B$57,$C674,'State Landscape Data'!$C$8:$C$57,$D674))</f>
        <v>0</v>
      </c>
      <c r="M674" s="254">
        <f>IF(ISNA(SUMIFS(INDEX('State Landscape Data'!$M$8:$AE$57,0,MATCH(CONCATENATE($J674,M$6),'State Landscape Data'!$M$6:$AE$6,0)),'State Landscape Data'!$B$8:$B$57,$C674,'State Landscape Data'!$C$8:$C$57,$D674)),"-",SUMIFS(INDEX('State Landscape Data'!$M$8:$AE$57,0,MATCH(CONCATENATE($J674,M$6),'State Landscape Data'!$M$6:$AE$6,0)),'State Landscape Data'!$B$8:$B$57,$C674,'State Landscape Data'!$C$8:$C$57,$D674))</f>
        <v>0</v>
      </c>
      <c r="N674" s="154">
        <f>IF(ISNA(SUMIFS(INDEX('State Landscape Data'!$M$8:$AE$57,0,MATCH(CONCATENATE($J674,N$6),'State Landscape Data'!$M$6:$AE$6,0)),'State Landscape Data'!$B$8:$B$57,$C674,'State Landscape Data'!$C$8:$C$57,$D674)),"-",SUMIFS(INDEX('State Landscape Data'!$M$8:$AE$57,0,MATCH(CONCATENATE($J674,N$6),'State Landscape Data'!$M$6:$AE$6,0)),'State Landscape Data'!$B$8:$B$57,$C674,'State Landscape Data'!$C$8:$C$57,$D674))</f>
        <v>0</v>
      </c>
    </row>
    <row r="675" spans="2:14" x14ac:dyDescent="0.35">
      <c r="B675" s="37" t="s">
        <v>80</v>
      </c>
      <c r="C675" s="38" t="str">
        <f>IF(ISBLANK('State Landscape Data'!$B$82),"-",'State Landscape Data'!$B$82)</f>
        <v>-</v>
      </c>
      <c r="D675" s="38" t="str">
        <f>IF(ISBLANK('State Landscape Data'!$C$82),"-",'State Landscape Data'!$C$82)</f>
        <v>-</v>
      </c>
      <c r="E675" s="38" t="str">
        <f>IF(ISBLANK('State Landscape Data'!$D$82),"-",'State Landscape Data'!$D$82)</f>
        <v>-</v>
      </c>
      <c r="F675" s="38" t="str">
        <f>IF(ISBLANK('State Landscape Data'!$E$82),"-",'State Landscape Data'!$E$82)</f>
        <v>-</v>
      </c>
      <c r="G675" s="38" t="str">
        <f>IF(ISBLANK('State Landscape Data'!$F$82),"-",'State Landscape Data'!$F$82)</f>
        <v>-</v>
      </c>
      <c r="H675" s="253">
        <v>1</v>
      </c>
      <c r="I675" s="253" t="s">
        <v>65</v>
      </c>
      <c r="J675" s="38" t="str">
        <f t="shared" si="59"/>
        <v>1Goal</v>
      </c>
      <c r="K675" s="38" t="str">
        <f>IF(ISBLANK('State Landscape Data'!$K$82),"-",'State Landscape Data'!$K$82)</f>
        <v>-</v>
      </c>
      <c r="L675" s="254" t="str">
        <f>IF(ISNA(SUMIFS(INDEX('State Landscape Data'!$M$8:$AE$57,0,MATCH(CONCATENATE($J675,L$6),'State Landscape Data'!$M$6:$AE$6,0)),'State Landscape Data'!$B$8:$B$57,$C675,'State Landscape Data'!$C$8:$C$57,$D675)),"-",SUMIFS(INDEX('State Landscape Data'!$M$8:$AE$57,0,MATCH(CONCATENATE($J675,L$6),'State Landscape Data'!$M$6:$AE$6,0)),'State Landscape Data'!$B$8:$B$57,$C675,'State Landscape Data'!$C$8:$C$57,$D675))</f>
        <v>-</v>
      </c>
      <c r="M675" s="254" t="str">
        <f>IF(ISNA(SUMIFS(INDEX('State Landscape Data'!$M$8:$AE$57,0,MATCH(CONCATENATE($J675,M$6),'State Landscape Data'!$M$6:$AE$6,0)),'State Landscape Data'!$B$8:$B$57,$C675,'State Landscape Data'!$C$8:$C$57,$D675)),"-",SUMIFS(INDEX('State Landscape Data'!$M$8:$AE$57,0,MATCH(CONCATENATE($J675,M$6),'State Landscape Data'!$M$6:$AE$6,0)),'State Landscape Data'!$B$8:$B$57,$C675,'State Landscape Data'!$C$8:$C$57,$D675))</f>
        <v>-</v>
      </c>
      <c r="N675" s="154">
        <f>IF(ISNA(SUMIFS(INDEX('State Landscape Data'!$M$8:$AE$57,0,MATCH(CONCATENATE($J675,N$6),'State Landscape Data'!$M$6:$AE$6,0)),'State Landscape Data'!$B$8:$B$57,$C675,'State Landscape Data'!$C$8:$C$57,$D675)),"-",SUMIFS(INDEX('State Landscape Data'!$M$8:$AE$57,0,MATCH(CONCATENATE($J675,N$6),'State Landscape Data'!$M$6:$AE$6,0)),'State Landscape Data'!$B$8:$B$57,$C675,'State Landscape Data'!$C$8:$C$57,$D675))</f>
        <v>0</v>
      </c>
    </row>
    <row r="676" spans="2:14" x14ac:dyDescent="0.35">
      <c r="B676" s="37" t="s">
        <v>80</v>
      </c>
      <c r="C676" s="38" t="str">
        <f>IF(ISBLANK('State Landscape Data'!$B$82),"-",'State Landscape Data'!$B$82)</f>
        <v>-</v>
      </c>
      <c r="D676" s="38" t="str">
        <f>IF(ISBLANK('State Landscape Data'!$C$82),"-",'State Landscape Data'!$C$82)</f>
        <v>-</v>
      </c>
      <c r="E676" s="38" t="str">
        <f>IF(ISBLANK('State Landscape Data'!$D$82),"-",'State Landscape Data'!$D$82)</f>
        <v>-</v>
      </c>
      <c r="F676" s="38" t="str">
        <f>IF(ISBLANK('State Landscape Data'!$E$82),"-",'State Landscape Data'!$E$82)</f>
        <v>-</v>
      </c>
      <c r="G676" s="38" t="str">
        <f>IF(ISBLANK('State Landscape Data'!$F$82),"-",'State Landscape Data'!$F$82)</f>
        <v>-</v>
      </c>
      <c r="H676" s="253">
        <v>2</v>
      </c>
      <c r="I676" s="253">
        <v>5</v>
      </c>
      <c r="J676" s="38" t="str">
        <f t="shared" si="59"/>
        <v>25</v>
      </c>
      <c r="K676" s="38" t="str">
        <f>IF(ISBLANK('State Landscape Data'!$K$82),"-",'State Landscape Data'!$K$82)</f>
        <v>-</v>
      </c>
      <c r="L676" s="254">
        <f>IF(ISNA(SUMIFS(INDEX('State Landscape Data'!$M$8:$AE$57,0,MATCH(CONCATENATE($J676,L$6),'State Landscape Data'!$M$6:$AE$6,0)),'State Landscape Data'!$B$8:$B$57,$C676,'State Landscape Data'!$C$8:$C$57,$D676)),"-",SUMIFS(INDEX('State Landscape Data'!$M$8:$AE$57,0,MATCH(CONCATENATE($J676,L$6),'State Landscape Data'!$M$6:$AE$6,0)),'State Landscape Data'!$B$8:$B$57,$C676,'State Landscape Data'!$C$8:$C$57,$D676))</f>
        <v>0</v>
      </c>
      <c r="M676" s="254">
        <f>IF(ISNA(SUMIFS(INDEX('State Landscape Data'!$M$8:$AE$57,0,MATCH(CONCATENATE($J676,M$6),'State Landscape Data'!$M$6:$AE$6,0)),'State Landscape Data'!$B$8:$B$57,$C676,'State Landscape Data'!$C$8:$C$57,$D676)),"-",SUMIFS(INDEX('State Landscape Data'!$M$8:$AE$57,0,MATCH(CONCATENATE($J676,M$6),'State Landscape Data'!$M$6:$AE$6,0)),'State Landscape Data'!$B$8:$B$57,$C676,'State Landscape Data'!$C$8:$C$57,$D676))</f>
        <v>0</v>
      </c>
      <c r="N676" s="154">
        <f>IF(ISNA(SUMIFS(INDEX('State Landscape Data'!$M$8:$AE$57,0,MATCH(CONCATENATE($J676,N$6),'State Landscape Data'!$M$6:$AE$6,0)),'State Landscape Data'!$B$8:$B$57,$C676,'State Landscape Data'!$C$8:$C$57,$D676)),"-",SUMIFS(INDEX('State Landscape Data'!$M$8:$AE$57,0,MATCH(CONCATENATE($J676,N$6),'State Landscape Data'!$M$6:$AE$6,0)),'State Landscape Data'!$B$8:$B$57,$C676,'State Landscape Data'!$C$8:$C$57,$D676))</f>
        <v>0</v>
      </c>
    </row>
    <row r="677" spans="2:14" x14ac:dyDescent="0.35">
      <c r="B677" s="37" t="s">
        <v>80</v>
      </c>
      <c r="C677" s="38" t="str">
        <f>IF(ISBLANK('State Landscape Data'!$B$82),"-",'State Landscape Data'!$B$82)</f>
        <v>-</v>
      </c>
      <c r="D677" s="38" t="str">
        <f>IF(ISBLANK('State Landscape Data'!$C$82),"-",'State Landscape Data'!$C$82)</f>
        <v>-</v>
      </c>
      <c r="E677" s="38" t="str">
        <f>IF(ISBLANK('State Landscape Data'!$D$82),"-",'State Landscape Data'!$D$82)</f>
        <v>-</v>
      </c>
      <c r="F677" s="38" t="str">
        <f>IF(ISBLANK('State Landscape Data'!$E$82),"-",'State Landscape Data'!$E$82)</f>
        <v>-</v>
      </c>
      <c r="G677" s="38" t="str">
        <f>IF(ISBLANK('State Landscape Data'!$F$82),"-",'State Landscape Data'!$F$82)</f>
        <v>-</v>
      </c>
      <c r="H677" s="253">
        <v>2</v>
      </c>
      <c r="I677" s="253" t="s">
        <v>65</v>
      </c>
      <c r="J677" s="38" t="str">
        <f t="shared" si="59"/>
        <v>2Goal</v>
      </c>
      <c r="K677" s="38" t="str">
        <f>IF(ISBLANK('State Landscape Data'!$K$82),"-",'State Landscape Data'!$K$82)</f>
        <v>-</v>
      </c>
      <c r="L677" s="254" t="str">
        <f>IF(ISNA(SUMIFS(INDEX('State Landscape Data'!$M$8:$AE$57,0,MATCH(CONCATENATE($J677,L$6),'State Landscape Data'!$M$6:$AE$6,0)),'State Landscape Data'!$B$8:$B$57,$C677,'State Landscape Data'!$C$8:$C$57,$D677)),"-",SUMIFS(INDEX('State Landscape Data'!$M$8:$AE$57,0,MATCH(CONCATENATE($J677,L$6),'State Landscape Data'!$M$6:$AE$6,0)),'State Landscape Data'!$B$8:$B$57,$C677,'State Landscape Data'!$C$8:$C$57,$D677))</f>
        <v>-</v>
      </c>
      <c r="M677" s="254" t="str">
        <f>IF(ISNA(SUMIFS(INDEX('State Landscape Data'!$M$8:$AE$57,0,MATCH(CONCATENATE($J677,M$6),'State Landscape Data'!$M$6:$AE$6,0)),'State Landscape Data'!$B$8:$B$57,$C677,'State Landscape Data'!$C$8:$C$57,$D677)),"-",SUMIFS(INDEX('State Landscape Data'!$M$8:$AE$57,0,MATCH(CONCATENATE($J677,M$6),'State Landscape Data'!$M$6:$AE$6,0)),'State Landscape Data'!$B$8:$B$57,$C677,'State Landscape Data'!$C$8:$C$57,$D677))</f>
        <v>-</v>
      </c>
      <c r="N677" s="154">
        <f>IF(ISNA(SUMIFS(INDEX('State Landscape Data'!$M$8:$AE$57,0,MATCH(CONCATENATE($J677,N$6),'State Landscape Data'!$M$6:$AE$6,0)),'State Landscape Data'!$B$8:$B$57,$C677,'State Landscape Data'!$C$8:$C$57,$D677)),"-",SUMIFS(INDEX('State Landscape Data'!$M$8:$AE$57,0,MATCH(CONCATENATE($J677,N$6),'State Landscape Data'!$M$6:$AE$6,0)),'State Landscape Data'!$B$8:$B$57,$C677,'State Landscape Data'!$C$8:$C$57,$D677))</f>
        <v>0</v>
      </c>
    </row>
    <row r="678" spans="2:14" x14ac:dyDescent="0.35">
      <c r="B678" s="37" t="s">
        <v>80</v>
      </c>
      <c r="C678" s="38" t="str">
        <f>IF(ISBLANK('State Landscape Data'!$B$82),"-",'State Landscape Data'!$B$82)</f>
        <v>-</v>
      </c>
      <c r="D678" s="38" t="str">
        <f>IF(ISBLANK('State Landscape Data'!$C$82),"-",'State Landscape Data'!$C$82)</f>
        <v>-</v>
      </c>
      <c r="E678" s="38" t="str">
        <f>IF(ISBLANK('State Landscape Data'!$D$82),"-",'State Landscape Data'!$D$82)</f>
        <v>-</v>
      </c>
      <c r="F678" s="38" t="str">
        <f>IF(ISBLANK('State Landscape Data'!$E$82),"-",'State Landscape Data'!$E$82)</f>
        <v>-</v>
      </c>
      <c r="G678" s="38" t="str">
        <f>IF(ISBLANK('State Landscape Data'!$F$82),"-",'State Landscape Data'!$F$82)</f>
        <v>-</v>
      </c>
      <c r="H678" s="253">
        <v>3</v>
      </c>
      <c r="I678" s="253">
        <v>5</v>
      </c>
      <c r="J678" s="38" t="str">
        <f t="shared" si="59"/>
        <v>35</v>
      </c>
      <c r="K678" s="38" t="str">
        <f>IF(ISBLANK('State Landscape Data'!$K$82),"-",'State Landscape Data'!$K$82)</f>
        <v>-</v>
      </c>
      <c r="L678" s="254">
        <f>IF(ISNA(SUMIFS(INDEX('State Landscape Data'!$M$8:$AE$57,0,MATCH(CONCATENATE($J678,L$6),'State Landscape Data'!$M$6:$AE$6,0)),'State Landscape Data'!$B$8:$B$57,$C678,'State Landscape Data'!$C$8:$C$57,$D678)),"-",SUMIFS(INDEX('State Landscape Data'!$M$8:$AE$57,0,MATCH(CONCATENATE($J678,L$6),'State Landscape Data'!$M$6:$AE$6,0)),'State Landscape Data'!$B$8:$B$57,$C678,'State Landscape Data'!$C$8:$C$57,$D678))</f>
        <v>0</v>
      </c>
      <c r="M678" s="254">
        <f>IF(ISNA(SUMIFS(INDEX('State Landscape Data'!$M$8:$AE$57,0,MATCH(CONCATENATE($J678,M$6),'State Landscape Data'!$M$6:$AE$6,0)),'State Landscape Data'!$B$8:$B$57,$C678,'State Landscape Data'!$C$8:$C$57,$D678)),"-",SUMIFS(INDEX('State Landscape Data'!$M$8:$AE$57,0,MATCH(CONCATENATE($J678,M$6),'State Landscape Data'!$M$6:$AE$6,0)),'State Landscape Data'!$B$8:$B$57,$C678,'State Landscape Data'!$C$8:$C$57,$D678))</f>
        <v>0</v>
      </c>
      <c r="N678" s="154">
        <f>IF(ISNA(SUMIFS(INDEX('State Landscape Data'!$M$8:$AE$57,0,MATCH(CONCATENATE($J678,N$6),'State Landscape Data'!$M$6:$AE$6,0)),'State Landscape Data'!$B$8:$B$57,$C678,'State Landscape Data'!$C$8:$C$57,$D678)),"-",SUMIFS(INDEX('State Landscape Data'!$M$8:$AE$57,0,MATCH(CONCATENATE($J678,N$6),'State Landscape Data'!$M$6:$AE$6,0)),'State Landscape Data'!$B$8:$B$57,$C678,'State Landscape Data'!$C$8:$C$57,$D678))</f>
        <v>0</v>
      </c>
    </row>
    <row r="679" spans="2:14" x14ac:dyDescent="0.35">
      <c r="B679" s="37" t="s">
        <v>80</v>
      </c>
      <c r="C679" s="38" t="str">
        <f>IF(ISBLANK('State Landscape Data'!$B$82),"-",'State Landscape Data'!$B$82)</f>
        <v>-</v>
      </c>
      <c r="D679" s="38" t="str">
        <f>IF(ISBLANK('State Landscape Data'!$C$82),"-",'State Landscape Data'!$C$82)</f>
        <v>-</v>
      </c>
      <c r="E679" s="38" t="str">
        <f>IF(ISBLANK('State Landscape Data'!$D$82),"-",'State Landscape Data'!$D$82)</f>
        <v>-</v>
      </c>
      <c r="F679" s="38" t="str">
        <f>IF(ISBLANK('State Landscape Data'!$E$82),"-",'State Landscape Data'!$E$82)</f>
        <v>-</v>
      </c>
      <c r="G679" s="38" t="str">
        <f>IF(ISBLANK('State Landscape Data'!$F$82),"-",'State Landscape Data'!$F$82)</f>
        <v>-</v>
      </c>
      <c r="H679" s="253">
        <v>3</v>
      </c>
      <c r="I679" s="253" t="s">
        <v>65</v>
      </c>
      <c r="J679" s="38" t="str">
        <f t="shared" si="59"/>
        <v>3Goal</v>
      </c>
      <c r="K679" s="38" t="str">
        <f>IF(ISBLANK('State Landscape Data'!$K$82),"-",'State Landscape Data'!$K$82)</f>
        <v>-</v>
      </c>
      <c r="L679" s="254" t="str">
        <f>IF(ISNA(SUMIFS(INDEX('State Landscape Data'!$M$8:$AE$57,0,MATCH(CONCATENATE($J679,L$6),'State Landscape Data'!$M$6:$AE$6,0)),'State Landscape Data'!$B$8:$B$57,$C679,'State Landscape Data'!$C$8:$C$57,$D679)),"-",SUMIFS(INDEX('State Landscape Data'!$M$8:$AE$57,0,MATCH(CONCATENATE($J679,L$6),'State Landscape Data'!$M$6:$AE$6,0)),'State Landscape Data'!$B$8:$B$57,$C679,'State Landscape Data'!$C$8:$C$57,$D679))</f>
        <v>-</v>
      </c>
      <c r="M679" s="254" t="str">
        <f>IF(ISNA(SUMIFS(INDEX('State Landscape Data'!$M$8:$AE$57,0,MATCH(CONCATENATE($J679,M$6),'State Landscape Data'!$M$6:$AE$6,0)),'State Landscape Data'!$B$8:$B$57,$C679,'State Landscape Data'!$C$8:$C$57,$D679)),"-",SUMIFS(INDEX('State Landscape Data'!$M$8:$AE$57,0,MATCH(CONCATENATE($J679,M$6),'State Landscape Data'!$M$6:$AE$6,0)),'State Landscape Data'!$B$8:$B$57,$C679,'State Landscape Data'!$C$8:$C$57,$D679))</f>
        <v>-</v>
      </c>
      <c r="N679" s="154">
        <f>IF(ISNA(SUMIFS(INDEX('State Landscape Data'!$M$8:$AE$57,0,MATCH(CONCATENATE($J679,N$6),'State Landscape Data'!$M$6:$AE$6,0)),'State Landscape Data'!$B$8:$B$57,$C679,'State Landscape Data'!$C$8:$C$57,$D679)),"-",SUMIFS(INDEX('State Landscape Data'!$M$8:$AE$57,0,MATCH(CONCATENATE($J679,N$6),'State Landscape Data'!$M$6:$AE$6,0)),'State Landscape Data'!$B$8:$B$57,$C679,'State Landscape Data'!$C$8:$C$57,$D679))</f>
        <v>0</v>
      </c>
    </row>
    <row r="680" spans="2:14" x14ac:dyDescent="0.35">
      <c r="B680" s="37" t="s">
        <v>80</v>
      </c>
      <c r="C680" s="38" t="str">
        <f>IF(ISBLANK('State Landscape Data'!$B$82),"-",'State Landscape Data'!$B$82)</f>
        <v>-</v>
      </c>
      <c r="D680" s="38" t="str">
        <f>IF(ISBLANK('State Landscape Data'!$C$82),"-",'State Landscape Data'!$C$82)</f>
        <v>-</v>
      </c>
      <c r="E680" s="38" t="str">
        <f>IF(ISBLANK('State Landscape Data'!$D$82),"-",'State Landscape Data'!$D$82)</f>
        <v>-</v>
      </c>
      <c r="F680" s="38" t="str">
        <f>IF(ISBLANK('State Landscape Data'!$E$82),"-",'State Landscape Data'!$E$82)</f>
        <v>-</v>
      </c>
      <c r="G680" s="38" t="str">
        <f>IF(ISBLANK('State Landscape Data'!$F$82),"-",'State Landscape Data'!$F$82)</f>
        <v>-</v>
      </c>
      <c r="H680" s="253">
        <v>4</v>
      </c>
      <c r="I680" s="253">
        <v>5</v>
      </c>
      <c r="J680" s="38" t="str">
        <f t="shared" si="59"/>
        <v>45</v>
      </c>
      <c r="K680" s="38" t="str">
        <f>IF(ISBLANK('State Landscape Data'!$K$82),"-",'State Landscape Data'!$K$82)</f>
        <v>-</v>
      </c>
      <c r="L680" s="254">
        <f>IF(ISNA(SUMIFS(INDEX('State Landscape Data'!$M$8:$AE$57,0,MATCH(CONCATENATE($J680,L$6),'State Landscape Data'!$M$6:$AE$6,0)),'State Landscape Data'!$B$8:$B$57,$C680,'State Landscape Data'!$C$8:$C$57,$D680)),"-",SUMIFS(INDEX('State Landscape Data'!$M$8:$AE$57,0,MATCH(CONCATENATE($J680,L$6),'State Landscape Data'!$M$6:$AE$6,0)),'State Landscape Data'!$B$8:$B$57,$C680,'State Landscape Data'!$C$8:$C$57,$D680))</f>
        <v>0</v>
      </c>
      <c r="M680" s="254">
        <f>IF(ISNA(SUMIFS(INDEX('State Landscape Data'!$M$8:$AE$57,0,MATCH(CONCATENATE($J680,M$6),'State Landscape Data'!$M$6:$AE$6,0)),'State Landscape Data'!$B$8:$B$57,$C680,'State Landscape Data'!$C$8:$C$57,$D680)),"-",SUMIFS(INDEX('State Landscape Data'!$M$8:$AE$57,0,MATCH(CONCATENATE($J680,M$6),'State Landscape Data'!$M$6:$AE$6,0)),'State Landscape Data'!$B$8:$B$57,$C680,'State Landscape Data'!$C$8:$C$57,$D680))</f>
        <v>0</v>
      </c>
      <c r="N680" s="154">
        <f>IF(ISNA(SUMIFS(INDEX('State Landscape Data'!$M$8:$AE$57,0,MATCH(CONCATENATE($J680,N$6),'State Landscape Data'!$M$6:$AE$6,0)),'State Landscape Data'!$B$8:$B$57,$C680,'State Landscape Data'!$C$8:$C$57,$D680)),"-",SUMIFS(INDEX('State Landscape Data'!$M$8:$AE$57,0,MATCH(CONCATENATE($J680,N$6),'State Landscape Data'!$M$6:$AE$6,0)),'State Landscape Data'!$B$8:$B$57,$C680,'State Landscape Data'!$C$8:$C$57,$D680))</f>
        <v>0</v>
      </c>
    </row>
    <row r="681" spans="2:14" x14ac:dyDescent="0.35">
      <c r="B681" s="37" t="s">
        <v>80</v>
      </c>
      <c r="C681" s="38" t="str">
        <f>IF(ISBLANK('State Landscape Data'!$B$82),"-",'State Landscape Data'!$B$82)</f>
        <v>-</v>
      </c>
      <c r="D681" s="38" t="str">
        <f>IF(ISBLANK('State Landscape Data'!$C$82),"-",'State Landscape Data'!$C$82)</f>
        <v>-</v>
      </c>
      <c r="E681" s="38" t="str">
        <f>IF(ISBLANK('State Landscape Data'!$D$82),"-",'State Landscape Data'!$D$82)</f>
        <v>-</v>
      </c>
      <c r="F681" s="38" t="str">
        <f>IF(ISBLANK('State Landscape Data'!$E$82),"-",'State Landscape Data'!$E$82)</f>
        <v>-</v>
      </c>
      <c r="G681" s="38" t="str">
        <f>IF(ISBLANK('State Landscape Data'!$F$82),"-",'State Landscape Data'!$F$82)</f>
        <v>-</v>
      </c>
      <c r="H681" s="253">
        <v>4</v>
      </c>
      <c r="I681" s="253" t="s">
        <v>65</v>
      </c>
      <c r="J681" s="38" t="str">
        <f t="shared" si="59"/>
        <v>4Goal</v>
      </c>
      <c r="K681" s="38" t="str">
        <f>IF(ISBLANK('State Landscape Data'!$K$82),"-",'State Landscape Data'!$K$82)</f>
        <v>-</v>
      </c>
      <c r="L681" s="254" t="str">
        <f>IF(ISNA(SUMIFS(INDEX('State Landscape Data'!$M$8:$AE$57,0,MATCH(CONCATENATE($J681,L$6),'State Landscape Data'!$M$6:$AE$6,0)),'State Landscape Data'!$B$8:$B$57,$C681,'State Landscape Data'!$C$8:$C$57,$D681)),"-",SUMIFS(INDEX('State Landscape Data'!$M$8:$AE$57,0,MATCH(CONCATENATE($J681,L$6),'State Landscape Data'!$M$6:$AE$6,0)),'State Landscape Data'!$B$8:$B$57,$C681,'State Landscape Data'!$C$8:$C$57,$D681))</f>
        <v>-</v>
      </c>
      <c r="M681" s="254" t="str">
        <f>IF(ISNA(SUMIFS(INDEX('State Landscape Data'!$M$8:$AE$57,0,MATCH(CONCATENATE($J681,M$6),'State Landscape Data'!$M$6:$AE$6,0)),'State Landscape Data'!$B$8:$B$57,$C681,'State Landscape Data'!$C$8:$C$57,$D681)),"-",SUMIFS(INDEX('State Landscape Data'!$M$8:$AE$57,0,MATCH(CONCATENATE($J681,M$6),'State Landscape Data'!$M$6:$AE$6,0)),'State Landscape Data'!$B$8:$B$57,$C681,'State Landscape Data'!$C$8:$C$57,$D681))</f>
        <v>-</v>
      </c>
      <c r="N681" s="154">
        <f>IF(ISNA(SUMIFS(INDEX('State Landscape Data'!$M$8:$AE$57,0,MATCH(CONCATENATE($J681,N$6),'State Landscape Data'!$M$6:$AE$6,0)),'State Landscape Data'!$B$8:$B$57,$C681,'State Landscape Data'!$C$8:$C$57,$D681)),"-",SUMIFS(INDEX('State Landscape Data'!$M$8:$AE$57,0,MATCH(CONCATENATE($J681,N$6),'State Landscape Data'!$M$6:$AE$6,0)),'State Landscape Data'!$B$8:$B$57,$C681,'State Landscape Data'!$C$8:$C$57,$D681))</f>
        <v>0</v>
      </c>
    </row>
    <row r="682" spans="2:14" x14ac:dyDescent="0.35">
      <c r="B682" s="37" t="s">
        <v>80</v>
      </c>
      <c r="C682" s="38" t="str">
        <f>IF(ISBLANK('State Landscape Data'!$B$83),"-",'State Landscape Data'!$B$83)</f>
        <v>-</v>
      </c>
      <c r="D682" s="38" t="str">
        <f>IF(ISBLANK('State Landscape Data'!$C$83),"-",'State Landscape Data'!$C$83)</f>
        <v>-</v>
      </c>
      <c r="E682" s="38" t="str">
        <f>IF(ISBLANK('State Landscape Data'!$D$83),"-",'State Landscape Data'!$D$83)</f>
        <v>-</v>
      </c>
      <c r="F682" s="38" t="str">
        <f>IF(ISBLANK('State Landscape Data'!$E$83),"-",'State Landscape Data'!$E$83)</f>
        <v>-</v>
      </c>
      <c r="G682" s="38" t="str">
        <f>IF(ISBLANK('State Landscape Data'!$F$83),"-",'State Landscape Data'!$F$83)</f>
        <v>-</v>
      </c>
      <c r="H682" s="253" t="s">
        <v>64</v>
      </c>
      <c r="I682" s="253" t="s">
        <v>64</v>
      </c>
      <c r="J682" s="38" t="str">
        <f t="shared" si="59"/>
        <v>BaselineBaseline</v>
      </c>
      <c r="K682" s="38" t="str">
        <f>IF(ISBLANK('State Landscape Data'!$K$83),"-",'State Landscape Data'!$K$83)</f>
        <v>-</v>
      </c>
      <c r="L682" s="254">
        <f>IF(ISNA(SUMIFS(INDEX('State Landscape Data'!$M$8:$AE$57,0,MATCH(CONCATENATE($J682,L$6),'State Landscape Data'!$M$6:$AE$6,0)),'State Landscape Data'!$B$8:$B$57,$C682,'State Landscape Data'!$C$8:$C$57,$D682)),"-",SUMIFS(INDEX('State Landscape Data'!$M$8:$AE$57,0,MATCH(CONCATENATE($J682,L$6),'State Landscape Data'!$M$6:$AE$6,0)),'State Landscape Data'!$B$8:$B$57,$C682,'State Landscape Data'!$C$8:$C$57,$D682))</f>
        <v>0</v>
      </c>
      <c r="M682" s="254">
        <f>IF(ISNA(SUMIFS(INDEX('State Landscape Data'!$M$8:$AE$57,0,MATCH(CONCATENATE($J682,M$6),'State Landscape Data'!$M$6:$AE$6,0)),'State Landscape Data'!$B$8:$B$57,$C682,'State Landscape Data'!$C$8:$C$57,$D682)),"-",SUMIFS(INDEX('State Landscape Data'!$M$8:$AE$57,0,MATCH(CONCATENATE($J682,M$6),'State Landscape Data'!$M$6:$AE$6,0)),'State Landscape Data'!$B$8:$B$57,$C682,'State Landscape Data'!$C$8:$C$57,$D682))</f>
        <v>0</v>
      </c>
      <c r="N682" s="154">
        <f>IF(ISNA(SUMIFS(INDEX('State Landscape Data'!$M$8:$AE$57,0,MATCH(CONCATENATE($J682,N$6),'State Landscape Data'!$M$6:$AE$6,0)),'State Landscape Data'!$B$8:$B$57,$C682,'State Landscape Data'!$C$8:$C$57,$D682)),"-",SUMIFS(INDEX('State Landscape Data'!$M$8:$AE$57,0,MATCH(CONCATENATE($J682,N$6),'State Landscape Data'!$M$6:$AE$6,0)),'State Landscape Data'!$B$8:$B$57,$C682,'State Landscape Data'!$C$8:$C$57,$D682))</f>
        <v>0</v>
      </c>
    </row>
    <row r="683" spans="2:14" x14ac:dyDescent="0.35">
      <c r="B683" s="37" t="s">
        <v>80</v>
      </c>
      <c r="C683" s="38" t="str">
        <f>IF(ISBLANK('State Landscape Data'!$B$83),"-",'State Landscape Data'!$B$83)</f>
        <v>-</v>
      </c>
      <c r="D683" s="38" t="str">
        <f>IF(ISBLANK('State Landscape Data'!$C$83),"-",'State Landscape Data'!$C$83)</f>
        <v>-</v>
      </c>
      <c r="E683" s="38" t="str">
        <f>IF(ISBLANK('State Landscape Data'!$D$83),"-",'State Landscape Data'!$D$83)</f>
        <v>-</v>
      </c>
      <c r="F683" s="38" t="str">
        <f>IF(ISBLANK('State Landscape Data'!$E$83),"-",'State Landscape Data'!$E$83)</f>
        <v>-</v>
      </c>
      <c r="G683" s="38" t="str">
        <f>IF(ISBLANK('State Landscape Data'!$F$83),"-",'State Landscape Data'!$F$83)</f>
        <v>-</v>
      </c>
      <c r="H683" s="253">
        <v>1</v>
      </c>
      <c r="I683" s="253">
        <v>5</v>
      </c>
      <c r="J683" s="38" t="str">
        <f t="shared" si="59"/>
        <v>15</v>
      </c>
      <c r="K683" s="38" t="str">
        <f>IF(ISBLANK('State Landscape Data'!$K$83),"-",'State Landscape Data'!$K$83)</f>
        <v>-</v>
      </c>
      <c r="L683" s="254">
        <f>IF(ISNA(SUMIFS(INDEX('State Landscape Data'!$M$8:$AE$57,0,MATCH(CONCATENATE($J683,L$6),'State Landscape Data'!$M$6:$AE$6,0)),'State Landscape Data'!$B$8:$B$57,$C683,'State Landscape Data'!$C$8:$C$57,$D683)),"-",SUMIFS(INDEX('State Landscape Data'!$M$8:$AE$57,0,MATCH(CONCATENATE($J683,L$6),'State Landscape Data'!$M$6:$AE$6,0)),'State Landscape Data'!$B$8:$B$57,$C683,'State Landscape Data'!$C$8:$C$57,$D683))</f>
        <v>0</v>
      </c>
      <c r="M683" s="254">
        <f>IF(ISNA(SUMIFS(INDEX('State Landscape Data'!$M$8:$AE$57,0,MATCH(CONCATENATE($J683,M$6),'State Landscape Data'!$M$6:$AE$6,0)),'State Landscape Data'!$B$8:$B$57,$C683,'State Landscape Data'!$C$8:$C$57,$D683)),"-",SUMIFS(INDEX('State Landscape Data'!$M$8:$AE$57,0,MATCH(CONCATENATE($J683,M$6),'State Landscape Data'!$M$6:$AE$6,0)),'State Landscape Data'!$B$8:$B$57,$C683,'State Landscape Data'!$C$8:$C$57,$D683))</f>
        <v>0</v>
      </c>
      <c r="N683" s="154">
        <f>IF(ISNA(SUMIFS(INDEX('State Landscape Data'!$M$8:$AE$57,0,MATCH(CONCATENATE($J683,N$6),'State Landscape Data'!$M$6:$AE$6,0)),'State Landscape Data'!$B$8:$B$57,$C683,'State Landscape Data'!$C$8:$C$57,$D683)),"-",SUMIFS(INDEX('State Landscape Data'!$M$8:$AE$57,0,MATCH(CONCATENATE($J683,N$6),'State Landscape Data'!$M$6:$AE$6,0)),'State Landscape Data'!$B$8:$B$57,$C683,'State Landscape Data'!$C$8:$C$57,$D683))</f>
        <v>0</v>
      </c>
    </row>
    <row r="684" spans="2:14" x14ac:dyDescent="0.35">
      <c r="B684" s="37" t="s">
        <v>80</v>
      </c>
      <c r="C684" s="38" t="str">
        <f>IF(ISBLANK('State Landscape Data'!$B$83),"-",'State Landscape Data'!$B$83)</f>
        <v>-</v>
      </c>
      <c r="D684" s="38" t="str">
        <f>IF(ISBLANK('State Landscape Data'!$C$83),"-",'State Landscape Data'!$C$83)</f>
        <v>-</v>
      </c>
      <c r="E684" s="38" t="str">
        <f>IF(ISBLANK('State Landscape Data'!$D$83),"-",'State Landscape Data'!$D$83)</f>
        <v>-</v>
      </c>
      <c r="F684" s="38" t="str">
        <f>IF(ISBLANK('State Landscape Data'!$E$83),"-",'State Landscape Data'!$E$83)</f>
        <v>-</v>
      </c>
      <c r="G684" s="38" t="str">
        <f>IF(ISBLANK('State Landscape Data'!$F$83),"-",'State Landscape Data'!$F$83)</f>
        <v>-</v>
      </c>
      <c r="H684" s="253">
        <v>1</v>
      </c>
      <c r="I684" s="253" t="s">
        <v>65</v>
      </c>
      <c r="J684" s="38" t="str">
        <f t="shared" si="59"/>
        <v>1Goal</v>
      </c>
      <c r="K684" s="38" t="str">
        <f>IF(ISBLANK('State Landscape Data'!$K$83),"-",'State Landscape Data'!$K$83)</f>
        <v>-</v>
      </c>
      <c r="L684" s="254" t="str">
        <f>IF(ISNA(SUMIFS(INDEX('State Landscape Data'!$M$8:$AE$57,0,MATCH(CONCATENATE($J684,L$6),'State Landscape Data'!$M$6:$AE$6,0)),'State Landscape Data'!$B$8:$B$57,$C684,'State Landscape Data'!$C$8:$C$57,$D684)),"-",SUMIFS(INDEX('State Landscape Data'!$M$8:$AE$57,0,MATCH(CONCATENATE($J684,L$6),'State Landscape Data'!$M$6:$AE$6,0)),'State Landscape Data'!$B$8:$B$57,$C684,'State Landscape Data'!$C$8:$C$57,$D684))</f>
        <v>-</v>
      </c>
      <c r="M684" s="254" t="str">
        <f>IF(ISNA(SUMIFS(INDEX('State Landscape Data'!$M$8:$AE$57,0,MATCH(CONCATENATE($J684,M$6),'State Landscape Data'!$M$6:$AE$6,0)),'State Landscape Data'!$B$8:$B$57,$C684,'State Landscape Data'!$C$8:$C$57,$D684)),"-",SUMIFS(INDEX('State Landscape Data'!$M$8:$AE$57,0,MATCH(CONCATENATE($J684,M$6),'State Landscape Data'!$M$6:$AE$6,0)),'State Landscape Data'!$B$8:$B$57,$C684,'State Landscape Data'!$C$8:$C$57,$D684))</f>
        <v>-</v>
      </c>
      <c r="N684" s="154">
        <f>IF(ISNA(SUMIFS(INDEX('State Landscape Data'!$M$8:$AE$57,0,MATCH(CONCATENATE($J684,N$6),'State Landscape Data'!$M$6:$AE$6,0)),'State Landscape Data'!$B$8:$B$57,$C684,'State Landscape Data'!$C$8:$C$57,$D684)),"-",SUMIFS(INDEX('State Landscape Data'!$M$8:$AE$57,0,MATCH(CONCATENATE($J684,N$6),'State Landscape Data'!$M$6:$AE$6,0)),'State Landscape Data'!$B$8:$B$57,$C684,'State Landscape Data'!$C$8:$C$57,$D684))</f>
        <v>0</v>
      </c>
    </row>
    <row r="685" spans="2:14" x14ac:dyDescent="0.35">
      <c r="B685" s="37" t="s">
        <v>80</v>
      </c>
      <c r="C685" s="38" t="str">
        <f>IF(ISBLANK('State Landscape Data'!$B$83),"-",'State Landscape Data'!$B$83)</f>
        <v>-</v>
      </c>
      <c r="D685" s="38" t="str">
        <f>IF(ISBLANK('State Landscape Data'!$C$83),"-",'State Landscape Data'!$C$83)</f>
        <v>-</v>
      </c>
      <c r="E685" s="38" t="str">
        <f>IF(ISBLANK('State Landscape Data'!$D$83),"-",'State Landscape Data'!$D$83)</f>
        <v>-</v>
      </c>
      <c r="F685" s="38" t="str">
        <f>IF(ISBLANK('State Landscape Data'!$E$83),"-",'State Landscape Data'!$E$83)</f>
        <v>-</v>
      </c>
      <c r="G685" s="38" t="str">
        <f>IF(ISBLANK('State Landscape Data'!$F$83),"-",'State Landscape Data'!$F$83)</f>
        <v>-</v>
      </c>
      <c r="H685" s="253">
        <v>2</v>
      </c>
      <c r="I685" s="253">
        <v>5</v>
      </c>
      <c r="J685" s="38" t="str">
        <f t="shared" si="59"/>
        <v>25</v>
      </c>
      <c r="K685" s="38" t="str">
        <f>IF(ISBLANK('State Landscape Data'!$K$83),"-",'State Landscape Data'!$K$83)</f>
        <v>-</v>
      </c>
      <c r="L685" s="254">
        <f>IF(ISNA(SUMIFS(INDEX('State Landscape Data'!$M$8:$AE$57,0,MATCH(CONCATENATE($J685,L$6),'State Landscape Data'!$M$6:$AE$6,0)),'State Landscape Data'!$B$8:$B$57,$C685,'State Landscape Data'!$C$8:$C$57,$D685)),"-",SUMIFS(INDEX('State Landscape Data'!$M$8:$AE$57,0,MATCH(CONCATENATE($J685,L$6),'State Landscape Data'!$M$6:$AE$6,0)),'State Landscape Data'!$B$8:$B$57,$C685,'State Landscape Data'!$C$8:$C$57,$D685))</f>
        <v>0</v>
      </c>
      <c r="M685" s="254">
        <f>IF(ISNA(SUMIFS(INDEX('State Landscape Data'!$M$8:$AE$57,0,MATCH(CONCATENATE($J685,M$6),'State Landscape Data'!$M$6:$AE$6,0)),'State Landscape Data'!$B$8:$B$57,$C685,'State Landscape Data'!$C$8:$C$57,$D685)),"-",SUMIFS(INDEX('State Landscape Data'!$M$8:$AE$57,0,MATCH(CONCATENATE($J685,M$6),'State Landscape Data'!$M$6:$AE$6,0)),'State Landscape Data'!$B$8:$B$57,$C685,'State Landscape Data'!$C$8:$C$57,$D685))</f>
        <v>0</v>
      </c>
      <c r="N685" s="154">
        <f>IF(ISNA(SUMIFS(INDEX('State Landscape Data'!$M$8:$AE$57,0,MATCH(CONCATENATE($J685,N$6),'State Landscape Data'!$M$6:$AE$6,0)),'State Landscape Data'!$B$8:$B$57,$C685,'State Landscape Data'!$C$8:$C$57,$D685)),"-",SUMIFS(INDEX('State Landscape Data'!$M$8:$AE$57,0,MATCH(CONCATENATE($J685,N$6),'State Landscape Data'!$M$6:$AE$6,0)),'State Landscape Data'!$B$8:$B$57,$C685,'State Landscape Data'!$C$8:$C$57,$D685))</f>
        <v>0</v>
      </c>
    </row>
    <row r="686" spans="2:14" x14ac:dyDescent="0.35">
      <c r="B686" s="37" t="s">
        <v>80</v>
      </c>
      <c r="C686" s="38" t="str">
        <f>IF(ISBLANK('State Landscape Data'!$B$83),"-",'State Landscape Data'!$B$83)</f>
        <v>-</v>
      </c>
      <c r="D686" s="38" t="str">
        <f>IF(ISBLANK('State Landscape Data'!$C$83),"-",'State Landscape Data'!$C$83)</f>
        <v>-</v>
      </c>
      <c r="E686" s="38" t="str">
        <f>IF(ISBLANK('State Landscape Data'!$D$83),"-",'State Landscape Data'!$D$83)</f>
        <v>-</v>
      </c>
      <c r="F686" s="38" t="str">
        <f>IF(ISBLANK('State Landscape Data'!$E$83),"-",'State Landscape Data'!$E$83)</f>
        <v>-</v>
      </c>
      <c r="G686" s="38" t="str">
        <f>IF(ISBLANK('State Landscape Data'!$F$83),"-",'State Landscape Data'!$F$83)</f>
        <v>-</v>
      </c>
      <c r="H686" s="253">
        <v>2</v>
      </c>
      <c r="I686" s="253" t="s">
        <v>65</v>
      </c>
      <c r="J686" s="38" t="str">
        <f t="shared" si="59"/>
        <v>2Goal</v>
      </c>
      <c r="K686" s="38" t="str">
        <f>IF(ISBLANK('State Landscape Data'!$K$83),"-",'State Landscape Data'!$K$83)</f>
        <v>-</v>
      </c>
      <c r="L686" s="254" t="str">
        <f>IF(ISNA(SUMIFS(INDEX('State Landscape Data'!$M$8:$AE$57,0,MATCH(CONCATENATE($J686,L$6),'State Landscape Data'!$M$6:$AE$6,0)),'State Landscape Data'!$B$8:$B$57,$C686,'State Landscape Data'!$C$8:$C$57,$D686)),"-",SUMIFS(INDEX('State Landscape Data'!$M$8:$AE$57,0,MATCH(CONCATENATE($J686,L$6),'State Landscape Data'!$M$6:$AE$6,0)),'State Landscape Data'!$B$8:$B$57,$C686,'State Landscape Data'!$C$8:$C$57,$D686))</f>
        <v>-</v>
      </c>
      <c r="M686" s="254" t="str">
        <f>IF(ISNA(SUMIFS(INDEX('State Landscape Data'!$M$8:$AE$57,0,MATCH(CONCATENATE($J686,M$6),'State Landscape Data'!$M$6:$AE$6,0)),'State Landscape Data'!$B$8:$B$57,$C686,'State Landscape Data'!$C$8:$C$57,$D686)),"-",SUMIFS(INDEX('State Landscape Data'!$M$8:$AE$57,0,MATCH(CONCATENATE($J686,M$6),'State Landscape Data'!$M$6:$AE$6,0)),'State Landscape Data'!$B$8:$B$57,$C686,'State Landscape Data'!$C$8:$C$57,$D686))</f>
        <v>-</v>
      </c>
      <c r="N686" s="154">
        <f>IF(ISNA(SUMIFS(INDEX('State Landscape Data'!$M$8:$AE$57,0,MATCH(CONCATENATE($J686,N$6),'State Landscape Data'!$M$6:$AE$6,0)),'State Landscape Data'!$B$8:$B$57,$C686,'State Landscape Data'!$C$8:$C$57,$D686)),"-",SUMIFS(INDEX('State Landscape Data'!$M$8:$AE$57,0,MATCH(CONCATENATE($J686,N$6),'State Landscape Data'!$M$6:$AE$6,0)),'State Landscape Data'!$B$8:$B$57,$C686,'State Landscape Data'!$C$8:$C$57,$D686))</f>
        <v>0</v>
      </c>
    </row>
    <row r="687" spans="2:14" x14ac:dyDescent="0.35">
      <c r="B687" s="37" t="s">
        <v>80</v>
      </c>
      <c r="C687" s="38" t="str">
        <f>IF(ISBLANK('State Landscape Data'!$B$83),"-",'State Landscape Data'!$B$83)</f>
        <v>-</v>
      </c>
      <c r="D687" s="38" t="str">
        <f>IF(ISBLANK('State Landscape Data'!$C$83),"-",'State Landscape Data'!$C$83)</f>
        <v>-</v>
      </c>
      <c r="E687" s="38" t="str">
        <f>IF(ISBLANK('State Landscape Data'!$D$83),"-",'State Landscape Data'!$D$83)</f>
        <v>-</v>
      </c>
      <c r="F687" s="38" t="str">
        <f>IF(ISBLANK('State Landscape Data'!$E$83),"-",'State Landscape Data'!$E$83)</f>
        <v>-</v>
      </c>
      <c r="G687" s="38" t="str">
        <f>IF(ISBLANK('State Landscape Data'!$F$83),"-",'State Landscape Data'!$F$83)</f>
        <v>-</v>
      </c>
      <c r="H687" s="253">
        <v>3</v>
      </c>
      <c r="I687" s="253">
        <v>5</v>
      </c>
      <c r="J687" s="38" t="str">
        <f t="shared" si="59"/>
        <v>35</v>
      </c>
      <c r="K687" s="38" t="str">
        <f>IF(ISBLANK('State Landscape Data'!$K$83),"-",'State Landscape Data'!$K$83)</f>
        <v>-</v>
      </c>
      <c r="L687" s="254">
        <f>IF(ISNA(SUMIFS(INDEX('State Landscape Data'!$M$8:$AE$57,0,MATCH(CONCATENATE($J687,L$6),'State Landscape Data'!$M$6:$AE$6,0)),'State Landscape Data'!$B$8:$B$57,$C687,'State Landscape Data'!$C$8:$C$57,$D687)),"-",SUMIFS(INDEX('State Landscape Data'!$M$8:$AE$57,0,MATCH(CONCATENATE($J687,L$6),'State Landscape Data'!$M$6:$AE$6,0)),'State Landscape Data'!$B$8:$B$57,$C687,'State Landscape Data'!$C$8:$C$57,$D687))</f>
        <v>0</v>
      </c>
      <c r="M687" s="254">
        <f>IF(ISNA(SUMIFS(INDEX('State Landscape Data'!$M$8:$AE$57,0,MATCH(CONCATENATE($J687,M$6),'State Landscape Data'!$M$6:$AE$6,0)),'State Landscape Data'!$B$8:$B$57,$C687,'State Landscape Data'!$C$8:$C$57,$D687)),"-",SUMIFS(INDEX('State Landscape Data'!$M$8:$AE$57,0,MATCH(CONCATENATE($J687,M$6),'State Landscape Data'!$M$6:$AE$6,0)),'State Landscape Data'!$B$8:$B$57,$C687,'State Landscape Data'!$C$8:$C$57,$D687))</f>
        <v>0</v>
      </c>
      <c r="N687" s="154">
        <f>IF(ISNA(SUMIFS(INDEX('State Landscape Data'!$M$8:$AE$57,0,MATCH(CONCATENATE($J687,N$6),'State Landscape Data'!$M$6:$AE$6,0)),'State Landscape Data'!$B$8:$B$57,$C687,'State Landscape Data'!$C$8:$C$57,$D687)),"-",SUMIFS(INDEX('State Landscape Data'!$M$8:$AE$57,0,MATCH(CONCATENATE($J687,N$6),'State Landscape Data'!$M$6:$AE$6,0)),'State Landscape Data'!$B$8:$B$57,$C687,'State Landscape Data'!$C$8:$C$57,$D687))</f>
        <v>0</v>
      </c>
    </row>
    <row r="688" spans="2:14" x14ac:dyDescent="0.35">
      <c r="B688" s="37" t="s">
        <v>80</v>
      </c>
      <c r="C688" s="38" t="str">
        <f>IF(ISBLANK('State Landscape Data'!$B$83),"-",'State Landscape Data'!$B$83)</f>
        <v>-</v>
      </c>
      <c r="D688" s="38" t="str">
        <f>IF(ISBLANK('State Landscape Data'!$C$83),"-",'State Landscape Data'!$C$83)</f>
        <v>-</v>
      </c>
      <c r="E688" s="38" t="str">
        <f>IF(ISBLANK('State Landscape Data'!$D$83),"-",'State Landscape Data'!$D$83)</f>
        <v>-</v>
      </c>
      <c r="F688" s="38" t="str">
        <f>IF(ISBLANK('State Landscape Data'!$E$83),"-",'State Landscape Data'!$E$83)</f>
        <v>-</v>
      </c>
      <c r="G688" s="38" t="str">
        <f>IF(ISBLANK('State Landscape Data'!$F$83),"-",'State Landscape Data'!$F$83)</f>
        <v>-</v>
      </c>
      <c r="H688" s="253">
        <v>3</v>
      </c>
      <c r="I688" s="253" t="s">
        <v>65</v>
      </c>
      <c r="J688" s="38" t="str">
        <f t="shared" si="59"/>
        <v>3Goal</v>
      </c>
      <c r="K688" s="38" t="str">
        <f>IF(ISBLANK('State Landscape Data'!$K$83),"-",'State Landscape Data'!$K$83)</f>
        <v>-</v>
      </c>
      <c r="L688" s="254" t="str">
        <f>IF(ISNA(SUMIFS(INDEX('State Landscape Data'!$M$8:$AE$57,0,MATCH(CONCATENATE($J688,L$6),'State Landscape Data'!$M$6:$AE$6,0)),'State Landscape Data'!$B$8:$B$57,$C688,'State Landscape Data'!$C$8:$C$57,$D688)),"-",SUMIFS(INDEX('State Landscape Data'!$M$8:$AE$57,0,MATCH(CONCATENATE($J688,L$6),'State Landscape Data'!$M$6:$AE$6,0)),'State Landscape Data'!$B$8:$B$57,$C688,'State Landscape Data'!$C$8:$C$57,$D688))</f>
        <v>-</v>
      </c>
      <c r="M688" s="254" t="str">
        <f>IF(ISNA(SUMIFS(INDEX('State Landscape Data'!$M$8:$AE$57,0,MATCH(CONCATENATE($J688,M$6),'State Landscape Data'!$M$6:$AE$6,0)),'State Landscape Data'!$B$8:$B$57,$C688,'State Landscape Data'!$C$8:$C$57,$D688)),"-",SUMIFS(INDEX('State Landscape Data'!$M$8:$AE$57,0,MATCH(CONCATENATE($J688,M$6),'State Landscape Data'!$M$6:$AE$6,0)),'State Landscape Data'!$B$8:$B$57,$C688,'State Landscape Data'!$C$8:$C$57,$D688))</f>
        <v>-</v>
      </c>
      <c r="N688" s="154">
        <f>IF(ISNA(SUMIFS(INDEX('State Landscape Data'!$M$8:$AE$57,0,MATCH(CONCATENATE($J688,N$6),'State Landscape Data'!$M$6:$AE$6,0)),'State Landscape Data'!$B$8:$B$57,$C688,'State Landscape Data'!$C$8:$C$57,$D688)),"-",SUMIFS(INDEX('State Landscape Data'!$M$8:$AE$57,0,MATCH(CONCATENATE($J688,N$6),'State Landscape Data'!$M$6:$AE$6,0)),'State Landscape Data'!$B$8:$B$57,$C688,'State Landscape Data'!$C$8:$C$57,$D688))</f>
        <v>0</v>
      </c>
    </row>
    <row r="689" spans="2:14" x14ac:dyDescent="0.35">
      <c r="B689" s="37" t="s">
        <v>80</v>
      </c>
      <c r="C689" s="38" t="str">
        <f>IF(ISBLANK('State Landscape Data'!$B$83),"-",'State Landscape Data'!$B$83)</f>
        <v>-</v>
      </c>
      <c r="D689" s="38" t="str">
        <f>IF(ISBLANK('State Landscape Data'!$C$83),"-",'State Landscape Data'!$C$83)</f>
        <v>-</v>
      </c>
      <c r="E689" s="38" t="str">
        <f>IF(ISBLANK('State Landscape Data'!$D$83),"-",'State Landscape Data'!$D$83)</f>
        <v>-</v>
      </c>
      <c r="F689" s="38" t="str">
        <f>IF(ISBLANK('State Landscape Data'!$E$83),"-",'State Landscape Data'!$E$83)</f>
        <v>-</v>
      </c>
      <c r="G689" s="38" t="str">
        <f>IF(ISBLANK('State Landscape Data'!$F$83),"-",'State Landscape Data'!$F$83)</f>
        <v>-</v>
      </c>
      <c r="H689" s="253">
        <v>4</v>
      </c>
      <c r="I689" s="253">
        <v>5</v>
      </c>
      <c r="J689" s="38" t="str">
        <f t="shared" si="59"/>
        <v>45</v>
      </c>
      <c r="K689" s="38" t="str">
        <f>IF(ISBLANK('State Landscape Data'!$K$83),"-",'State Landscape Data'!$K$83)</f>
        <v>-</v>
      </c>
      <c r="L689" s="254">
        <f>IF(ISNA(SUMIFS(INDEX('State Landscape Data'!$M$8:$AE$57,0,MATCH(CONCATENATE($J689,L$6),'State Landscape Data'!$M$6:$AE$6,0)),'State Landscape Data'!$B$8:$B$57,$C689,'State Landscape Data'!$C$8:$C$57,$D689)),"-",SUMIFS(INDEX('State Landscape Data'!$M$8:$AE$57,0,MATCH(CONCATENATE($J689,L$6),'State Landscape Data'!$M$6:$AE$6,0)),'State Landscape Data'!$B$8:$B$57,$C689,'State Landscape Data'!$C$8:$C$57,$D689))</f>
        <v>0</v>
      </c>
      <c r="M689" s="254">
        <f>IF(ISNA(SUMIFS(INDEX('State Landscape Data'!$M$8:$AE$57,0,MATCH(CONCATENATE($J689,M$6),'State Landscape Data'!$M$6:$AE$6,0)),'State Landscape Data'!$B$8:$B$57,$C689,'State Landscape Data'!$C$8:$C$57,$D689)),"-",SUMIFS(INDEX('State Landscape Data'!$M$8:$AE$57,0,MATCH(CONCATENATE($J689,M$6),'State Landscape Data'!$M$6:$AE$6,0)),'State Landscape Data'!$B$8:$B$57,$C689,'State Landscape Data'!$C$8:$C$57,$D689))</f>
        <v>0</v>
      </c>
      <c r="N689" s="154">
        <f>IF(ISNA(SUMIFS(INDEX('State Landscape Data'!$M$8:$AE$57,0,MATCH(CONCATENATE($J689,N$6),'State Landscape Data'!$M$6:$AE$6,0)),'State Landscape Data'!$B$8:$B$57,$C689,'State Landscape Data'!$C$8:$C$57,$D689)),"-",SUMIFS(INDEX('State Landscape Data'!$M$8:$AE$57,0,MATCH(CONCATENATE($J689,N$6),'State Landscape Data'!$M$6:$AE$6,0)),'State Landscape Data'!$B$8:$B$57,$C689,'State Landscape Data'!$C$8:$C$57,$D689))</f>
        <v>0</v>
      </c>
    </row>
    <row r="690" spans="2:14" x14ac:dyDescent="0.35">
      <c r="B690" s="37" t="s">
        <v>80</v>
      </c>
      <c r="C690" s="38" t="str">
        <f>IF(ISBLANK('State Landscape Data'!$B$83),"-",'State Landscape Data'!$B$83)</f>
        <v>-</v>
      </c>
      <c r="D690" s="38" t="str">
        <f>IF(ISBLANK('State Landscape Data'!$C$83),"-",'State Landscape Data'!$C$83)</f>
        <v>-</v>
      </c>
      <c r="E690" s="38" t="str">
        <f>IF(ISBLANK('State Landscape Data'!$D$83),"-",'State Landscape Data'!$D$83)</f>
        <v>-</v>
      </c>
      <c r="F690" s="38" t="str">
        <f>IF(ISBLANK('State Landscape Data'!$E$83),"-",'State Landscape Data'!$E$83)</f>
        <v>-</v>
      </c>
      <c r="G690" s="38" t="str">
        <f>IF(ISBLANK('State Landscape Data'!$F$83),"-",'State Landscape Data'!$F$83)</f>
        <v>-</v>
      </c>
      <c r="H690" s="253">
        <v>4</v>
      </c>
      <c r="I690" s="253" t="s">
        <v>65</v>
      </c>
      <c r="J690" s="38" t="str">
        <f t="shared" si="59"/>
        <v>4Goal</v>
      </c>
      <c r="K690" s="38" t="str">
        <f>IF(ISBLANK('State Landscape Data'!$K$83),"-",'State Landscape Data'!$K$83)</f>
        <v>-</v>
      </c>
      <c r="L690" s="254" t="str">
        <f>IF(ISNA(SUMIFS(INDEX('State Landscape Data'!$M$8:$AE$57,0,MATCH(CONCATENATE($J690,L$6),'State Landscape Data'!$M$6:$AE$6,0)),'State Landscape Data'!$B$8:$B$57,$C690,'State Landscape Data'!$C$8:$C$57,$D690)),"-",SUMIFS(INDEX('State Landscape Data'!$M$8:$AE$57,0,MATCH(CONCATENATE($J690,L$6),'State Landscape Data'!$M$6:$AE$6,0)),'State Landscape Data'!$B$8:$B$57,$C690,'State Landscape Data'!$C$8:$C$57,$D690))</f>
        <v>-</v>
      </c>
      <c r="M690" s="254" t="str">
        <f>IF(ISNA(SUMIFS(INDEX('State Landscape Data'!$M$8:$AE$57,0,MATCH(CONCATENATE($J690,M$6),'State Landscape Data'!$M$6:$AE$6,0)),'State Landscape Data'!$B$8:$B$57,$C690,'State Landscape Data'!$C$8:$C$57,$D690)),"-",SUMIFS(INDEX('State Landscape Data'!$M$8:$AE$57,0,MATCH(CONCATENATE($J690,M$6),'State Landscape Data'!$M$6:$AE$6,0)),'State Landscape Data'!$B$8:$B$57,$C690,'State Landscape Data'!$C$8:$C$57,$D690))</f>
        <v>-</v>
      </c>
      <c r="N690" s="154">
        <f>IF(ISNA(SUMIFS(INDEX('State Landscape Data'!$M$8:$AE$57,0,MATCH(CONCATENATE($J690,N$6),'State Landscape Data'!$M$6:$AE$6,0)),'State Landscape Data'!$B$8:$B$57,$C690,'State Landscape Data'!$C$8:$C$57,$D690)),"-",SUMIFS(INDEX('State Landscape Data'!$M$8:$AE$57,0,MATCH(CONCATENATE($J690,N$6),'State Landscape Data'!$M$6:$AE$6,0)),'State Landscape Data'!$B$8:$B$57,$C690,'State Landscape Data'!$C$8:$C$57,$D690))</f>
        <v>0</v>
      </c>
    </row>
    <row r="691" spans="2:14" x14ac:dyDescent="0.35">
      <c r="B691" s="37" t="s">
        <v>80</v>
      </c>
      <c r="C691" s="38" t="str">
        <f>IF(ISBLANK('State Landscape Data'!$B$84),"-",'State Landscape Data'!$B$84)</f>
        <v>-</v>
      </c>
      <c r="D691" s="38" t="str">
        <f>IF(ISBLANK('State Landscape Data'!$C$84),"-",'State Landscape Data'!$C$84)</f>
        <v>-</v>
      </c>
      <c r="E691" s="38" t="str">
        <f>IF(ISBLANK('State Landscape Data'!$D$84),"-",'State Landscape Data'!$D$84)</f>
        <v>-</v>
      </c>
      <c r="F691" s="38" t="str">
        <f>IF(ISBLANK('State Landscape Data'!$E$84),"-",'State Landscape Data'!$E$84)</f>
        <v>-</v>
      </c>
      <c r="G691" s="38" t="str">
        <f>IF(ISBLANK('State Landscape Data'!$F$84),"-",'State Landscape Data'!$F$84)</f>
        <v>-</v>
      </c>
      <c r="H691" s="253" t="s">
        <v>64</v>
      </c>
      <c r="I691" s="253" t="s">
        <v>64</v>
      </c>
      <c r="J691" s="38" t="str">
        <f t="shared" si="59"/>
        <v>BaselineBaseline</v>
      </c>
      <c r="K691" s="38" t="str">
        <f>IF(ISBLANK('State Landscape Data'!$K$84),"-",'State Landscape Data'!$K$84)</f>
        <v>-</v>
      </c>
      <c r="L691" s="254">
        <f>IF(ISNA(SUMIFS(INDEX('State Landscape Data'!$M$8:$AE$57,0,MATCH(CONCATENATE($J691,L$6),'State Landscape Data'!$M$6:$AE$6,0)),'State Landscape Data'!$B$8:$B$57,$C691,'State Landscape Data'!$C$8:$C$57,$D691)),"-",SUMIFS(INDEX('State Landscape Data'!$M$8:$AE$57,0,MATCH(CONCATENATE($J691,L$6),'State Landscape Data'!$M$6:$AE$6,0)),'State Landscape Data'!$B$8:$B$57,$C691,'State Landscape Data'!$C$8:$C$57,$D691))</f>
        <v>0</v>
      </c>
      <c r="M691" s="254">
        <f>IF(ISNA(SUMIFS(INDEX('State Landscape Data'!$M$8:$AE$57,0,MATCH(CONCATENATE($J691,M$6),'State Landscape Data'!$M$6:$AE$6,0)),'State Landscape Data'!$B$8:$B$57,$C691,'State Landscape Data'!$C$8:$C$57,$D691)),"-",SUMIFS(INDEX('State Landscape Data'!$M$8:$AE$57,0,MATCH(CONCATENATE($J691,M$6),'State Landscape Data'!$M$6:$AE$6,0)),'State Landscape Data'!$B$8:$B$57,$C691,'State Landscape Data'!$C$8:$C$57,$D691))</f>
        <v>0</v>
      </c>
      <c r="N691" s="154">
        <f>IF(ISNA(SUMIFS(INDEX('State Landscape Data'!$M$8:$AE$57,0,MATCH(CONCATENATE($J691,N$6),'State Landscape Data'!$M$6:$AE$6,0)),'State Landscape Data'!$B$8:$B$57,$C691,'State Landscape Data'!$C$8:$C$57,$D691)),"-",SUMIFS(INDEX('State Landscape Data'!$M$8:$AE$57,0,MATCH(CONCATENATE($J691,N$6),'State Landscape Data'!$M$6:$AE$6,0)),'State Landscape Data'!$B$8:$B$57,$C691,'State Landscape Data'!$C$8:$C$57,$D691))</f>
        <v>0</v>
      </c>
    </row>
    <row r="692" spans="2:14" x14ac:dyDescent="0.35">
      <c r="B692" s="37" t="s">
        <v>80</v>
      </c>
      <c r="C692" s="38" t="str">
        <f>IF(ISBLANK('State Landscape Data'!$B$84),"-",'State Landscape Data'!$B$84)</f>
        <v>-</v>
      </c>
      <c r="D692" s="38" t="str">
        <f>IF(ISBLANK('State Landscape Data'!$C$84),"-",'State Landscape Data'!$C$84)</f>
        <v>-</v>
      </c>
      <c r="E692" s="38" t="str">
        <f>IF(ISBLANK('State Landscape Data'!$D$84),"-",'State Landscape Data'!$D$84)</f>
        <v>-</v>
      </c>
      <c r="F692" s="38" t="str">
        <f>IF(ISBLANK('State Landscape Data'!$E$84),"-",'State Landscape Data'!$E$84)</f>
        <v>-</v>
      </c>
      <c r="G692" s="38" t="str">
        <f>IF(ISBLANK('State Landscape Data'!$F$84),"-",'State Landscape Data'!$F$84)</f>
        <v>-</v>
      </c>
      <c r="H692" s="253">
        <v>1</v>
      </c>
      <c r="I692" s="253">
        <v>5</v>
      </c>
      <c r="J692" s="38" t="str">
        <f t="shared" si="59"/>
        <v>15</v>
      </c>
      <c r="K692" s="38" t="str">
        <f>IF(ISBLANK('State Landscape Data'!$K$84),"-",'State Landscape Data'!$K$84)</f>
        <v>-</v>
      </c>
      <c r="L692" s="254">
        <f>IF(ISNA(SUMIFS(INDEX('State Landscape Data'!$M$8:$AE$57,0,MATCH(CONCATENATE($J692,L$6),'State Landscape Data'!$M$6:$AE$6,0)),'State Landscape Data'!$B$8:$B$57,$C692,'State Landscape Data'!$C$8:$C$57,$D692)),"-",SUMIFS(INDEX('State Landscape Data'!$M$8:$AE$57,0,MATCH(CONCATENATE($J692,L$6),'State Landscape Data'!$M$6:$AE$6,0)),'State Landscape Data'!$B$8:$B$57,$C692,'State Landscape Data'!$C$8:$C$57,$D692))</f>
        <v>0</v>
      </c>
      <c r="M692" s="254">
        <f>IF(ISNA(SUMIFS(INDEX('State Landscape Data'!$M$8:$AE$57,0,MATCH(CONCATENATE($J692,M$6),'State Landscape Data'!$M$6:$AE$6,0)),'State Landscape Data'!$B$8:$B$57,$C692,'State Landscape Data'!$C$8:$C$57,$D692)),"-",SUMIFS(INDEX('State Landscape Data'!$M$8:$AE$57,0,MATCH(CONCATENATE($J692,M$6),'State Landscape Data'!$M$6:$AE$6,0)),'State Landscape Data'!$B$8:$B$57,$C692,'State Landscape Data'!$C$8:$C$57,$D692))</f>
        <v>0</v>
      </c>
      <c r="N692" s="154">
        <f>IF(ISNA(SUMIFS(INDEX('State Landscape Data'!$M$8:$AE$57,0,MATCH(CONCATENATE($J692,N$6),'State Landscape Data'!$M$6:$AE$6,0)),'State Landscape Data'!$B$8:$B$57,$C692,'State Landscape Data'!$C$8:$C$57,$D692)),"-",SUMIFS(INDEX('State Landscape Data'!$M$8:$AE$57,0,MATCH(CONCATENATE($J692,N$6),'State Landscape Data'!$M$6:$AE$6,0)),'State Landscape Data'!$B$8:$B$57,$C692,'State Landscape Data'!$C$8:$C$57,$D692))</f>
        <v>0</v>
      </c>
    </row>
    <row r="693" spans="2:14" x14ac:dyDescent="0.35">
      <c r="B693" s="37" t="s">
        <v>80</v>
      </c>
      <c r="C693" s="38" t="str">
        <f>IF(ISBLANK('State Landscape Data'!$B$84),"-",'State Landscape Data'!$B$84)</f>
        <v>-</v>
      </c>
      <c r="D693" s="38" t="str">
        <f>IF(ISBLANK('State Landscape Data'!$C$84),"-",'State Landscape Data'!$C$84)</f>
        <v>-</v>
      </c>
      <c r="E693" s="38" t="str">
        <f>IF(ISBLANK('State Landscape Data'!$D$84),"-",'State Landscape Data'!$D$84)</f>
        <v>-</v>
      </c>
      <c r="F693" s="38" t="str">
        <f>IF(ISBLANK('State Landscape Data'!$E$84),"-",'State Landscape Data'!$E$84)</f>
        <v>-</v>
      </c>
      <c r="G693" s="38" t="str">
        <f>IF(ISBLANK('State Landscape Data'!$F$84),"-",'State Landscape Data'!$F$84)</f>
        <v>-</v>
      </c>
      <c r="H693" s="253">
        <v>1</v>
      </c>
      <c r="I693" s="253" t="s">
        <v>65</v>
      </c>
      <c r="J693" s="38" t="str">
        <f t="shared" si="59"/>
        <v>1Goal</v>
      </c>
      <c r="K693" s="38" t="str">
        <f>IF(ISBLANK('State Landscape Data'!$K$84),"-",'State Landscape Data'!$K$84)</f>
        <v>-</v>
      </c>
      <c r="L693" s="254" t="str">
        <f>IF(ISNA(SUMIFS(INDEX('State Landscape Data'!$M$8:$AE$57,0,MATCH(CONCATENATE($J693,L$6),'State Landscape Data'!$M$6:$AE$6,0)),'State Landscape Data'!$B$8:$B$57,$C693,'State Landscape Data'!$C$8:$C$57,$D693)),"-",SUMIFS(INDEX('State Landscape Data'!$M$8:$AE$57,0,MATCH(CONCATENATE($J693,L$6),'State Landscape Data'!$M$6:$AE$6,0)),'State Landscape Data'!$B$8:$B$57,$C693,'State Landscape Data'!$C$8:$C$57,$D693))</f>
        <v>-</v>
      </c>
      <c r="M693" s="254" t="str">
        <f>IF(ISNA(SUMIFS(INDEX('State Landscape Data'!$M$8:$AE$57,0,MATCH(CONCATENATE($J693,M$6),'State Landscape Data'!$M$6:$AE$6,0)),'State Landscape Data'!$B$8:$B$57,$C693,'State Landscape Data'!$C$8:$C$57,$D693)),"-",SUMIFS(INDEX('State Landscape Data'!$M$8:$AE$57,0,MATCH(CONCATENATE($J693,M$6),'State Landscape Data'!$M$6:$AE$6,0)),'State Landscape Data'!$B$8:$B$57,$C693,'State Landscape Data'!$C$8:$C$57,$D693))</f>
        <v>-</v>
      </c>
      <c r="N693" s="154">
        <f>IF(ISNA(SUMIFS(INDEX('State Landscape Data'!$M$8:$AE$57,0,MATCH(CONCATENATE($J693,N$6),'State Landscape Data'!$M$6:$AE$6,0)),'State Landscape Data'!$B$8:$B$57,$C693,'State Landscape Data'!$C$8:$C$57,$D693)),"-",SUMIFS(INDEX('State Landscape Data'!$M$8:$AE$57,0,MATCH(CONCATENATE($J693,N$6),'State Landscape Data'!$M$6:$AE$6,0)),'State Landscape Data'!$B$8:$B$57,$C693,'State Landscape Data'!$C$8:$C$57,$D693))</f>
        <v>0</v>
      </c>
    </row>
    <row r="694" spans="2:14" x14ac:dyDescent="0.35">
      <c r="B694" s="37" t="s">
        <v>80</v>
      </c>
      <c r="C694" s="38" t="str">
        <f>IF(ISBLANK('State Landscape Data'!$B$84),"-",'State Landscape Data'!$B$84)</f>
        <v>-</v>
      </c>
      <c r="D694" s="38" t="str">
        <f>IF(ISBLANK('State Landscape Data'!$C$84),"-",'State Landscape Data'!$C$84)</f>
        <v>-</v>
      </c>
      <c r="E694" s="38" t="str">
        <f>IF(ISBLANK('State Landscape Data'!$D$84),"-",'State Landscape Data'!$D$84)</f>
        <v>-</v>
      </c>
      <c r="F694" s="38" t="str">
        <f>IF(ISBLANK('State Landscape Data'!$E$84),"-",'State Landscape Data'!$E$84)</f>
        <v>-</v>
      </c>
      <c r="G694" s="38" t="str">
        <f>IF(ISBLANK('State Landscape Data'!$F$84),"-",'State Landscape Data'!$F$84)</f>
        <v>-</v>
      </c>
      <c r="H694" s="253">
        <v>2</v>
      </c>
      <c r="I694" s="253">
        <v>5</v>
      </c>
      <c r="J694" s="38" t="str">
        <f t="shared" si="59"/>
        <v>25</v>
      </c>
      <c r="K694" s="38" t="str">
        <f>IF(ISBLANK('State Landscape Data'!$K$84),"-",'State Landscape Data'!$K$84)</f>
        <v>-</v>
      </c>
      <c r="L694" s="254">
        <f>IF(ISNA(SUMIFS(INDEX('State Landscape Data'!$M$8:$AE$57,0,MATCH(CONCATENATE($J694,L$6),'State Landscape Data'!$M$6:$AE$6,0)),'State Landscape Data'!$B$8:$B$57,$C694,'State Landscape Data'!$C$8:$C$57,$D694)),"-",SUMIFS(INDEX('State Landscape Data'!$M$8:$AE$57,0,MATCH(CONCATENATE($J694,L$6),'State Landscape Data'!$M$6:$AE$6,0)),'State Landscape Data'!$B$8:$B$57,$C694,'State Landscape Data'!$C$8:$C$57,$D694))</f>
        <v>0</v>
      </c>
      <c r="M694" s="254">
        <f>IF(ISNA(SUMIFS(INDEX('State Landscape Data'!$M$8:$AE$57,0,MATCH(CONCATENATE($J694,M$6),'State Landscape Data'!$M$6:$AE$6,0)),'State Landscape Data'!$B$8:$B$57,$C694,'State Landscape Data'!$C$8:$C$57,$D694)),"-",SUMIFS(INDEX('State Landscape Data'!$M$8:$AE$57,0,MATCH(CONCATENATE($J694,M$6),'State Landscape Data'!$M$6:$AE$6,0)),'State Landscape Data'!$B$8:$B$57,$C694,'State Landscape Data'!$C$8:$C$57,$D694))</f>
        <v>0</v>
      </c>
      <c r="N694" s="154">
        <f>IF(ISNA(SUMIFS(INDEX('State Landscape Data'!$M$8:$AE$57,0,MATCH(CONCATENATE($J694,N$6),'State Landscape Data'!$M$6:$AE$6,0)),'State Landscape Data'!$B$8:$B$57,$C694,'State Landscape Data'!$C$8:$C$57,$D694)),"-",SUMIFS(INDEX('State Landscape Data'!$M$8:$AE$57,0,MATCH(CONCATENATE($J694,N$6),'State Landscape Data'!$M$6:$AE$6,0)),'State Landscape Data'!$B$8:$B$57,$C694,'State Landscape Data'!$C$8:$C$57,$D694))</f>
        <v>0</v>
      </c>
    </row>
    <row r="695" spans="2:14" x14ac:dyDescent="0.35">
      <c r="B695" s="37" t="s">
        <v>80</v>
      </c>
      <c r="C695" s="38" t="str">
        <f>IF(ISBLANK('State Landscape Data'!$B$84),"-",'State Landscape Data'!$B$84)</f>
        <v>-</v>
      </c>
      <c r="D695" s="38" t="str">
        <f>IF(ISBLANK('State Landscape Data'!$C$84),"-",'State Landscape Data'!$C$84)</f>
        <v>-</v>
      </c>
      <c r="E695" s="38" t="str">
        <f>IF(ISBLANK('State Landscape Data'!$D$84),"-",'State Landscape Data'!$D$84)</f>
        <v>-</v>
      </c>
      <c r="F695" s="38" t="str">
        <f>IF(ISBLANK('State Landscape Data'!$E$84),"-",'State Landscape Data'!$E$84)</f>
        <v>-</v>
      </c>
      <c r="G695" s="38" t="str">
        <f>IF(ISBLANK('State Landscape Data'!$F$84),"-",'State Landscape Data'!$F$84)</f>
        <v>-</v>
      </c>
      <c r="H695" s="253">
        <v>2</v>
      </c>
      <c r="I695" s="253" t="s">
        <v>65</v>
      </c>
      <c r="J695" s="38" t="str">
        <f t="shared" si="59"/>
        <v>2Goal</v>
      </c>
      <c r="K695" s="38" t="str">
        <f>IF(ISBLANK('State Landscape Data'!$K$84),"-",'State Landscape Data'!$K$84)</f>
        <v>-</v>
      </c>
      <c r="L695" s="254" t="str">
        <f>IF(ISNA(SUMIFS(INDEX('State Landscape Data'!$M$8:$AE$57,0,MATCH(CONCATENATE($J695,L$6),'State Landscape Data'!$M$6:$AE$6,0)),'State Landscape Data'!$B$8:$B$57,$C695,'State Landscape Data'!$C$8:$C$57,$D695)),"-",SUMIFS(INDEX('State Landscape Data'!$M$8:$AE$57,0,MATCH(CONCATENATE($J695,L$6),'State Landscape Data'!$M$6:$AE$6,0)),'State Landscape Data'!$B$8:$B$57,$C695,'State Landscape Data'!$C$8:$C$57,$D695))</f>
        <v>-</v>
      </c>
      <c r="M695" s="254" t="str">
        <f>IF(ISNA(SUMIFS(INDEX('State Landscape Data'!$M$8:$AE$57,0,MATCH(CONCATENATE($J695,M$6),'State Landscape Data'!$M$6:$AE$6,0)),'State Landscape Data'!$B$8:$B$57,$C695,'State Landscape Data'!$C$8:$C$57,$D695)),"-",SUMIFS(INDEX('State Landscape Data'!$M$8:$AE$57,0,MATCH(CONCATENATE($J695,M$6),'State Landscape Data'!$M$6:$AE$6,0)),'State Landscape Data'!$B$8:$B$57,$C695,'State Landscape Data'!$C$8:$C$57,$D695))</f>
        <v>-</v>
      </c>
      <c r="N695" s="154">
        <f>IF(ISNA(SUMIFS(INDEX('State Landscape Data'!$M$8:$AE$57,0,MATCH(CONCATENATE($J695,N$6),'State Landscape Data'!$M$6:$AE$6,0)),'State Landscape Data'!$B$8:$B$57,$C695,'State Landscape Data'!$C$8:$C$57,$D695)),"-",SUMIFS(INDEX('State Landscape Data'!$M$8:$AE$57,0,MATCH(CONCATENATE($J695,N$6),'State Landscape Data'!$M$6:$AE$6,0)),'State Landscape Data'!$B$8:$B$57,$C695,'State Landscape Data'!$C$8:$C$57,$D695))</f>
        <v>0</v>
      </c>
    </row>
    <row r="696" spans="2:14" x14ac:dyDescent="0.35">
      <c r="B696" s="37" t="s">
        <v>80</v>
      </c>
      <c r="C696" s="38" t="str">
        <f>IF(ISBLANK('State Landscape Data'!$B$84),"-",'State Landscape Data'!$B$84)</f>
        <v>-</v>
      </c>
      <c r="D696" s="38" t="str">
        <f>IF(ISBLANK('State Landscape Data'!$C$84),"-",'State Landscape Data'!$C$84)</f>
        <v>-</v>
      </c>
      <c r="E696" s="38" t="str">
        <f>IF(ISBLANK('State Landscape Data'!$D$84),"-",'State Landscape Data'!$D$84)</f>
        <v>-</v>
      </c>
      <c r="F696" s="38" t="str">
        <f>IF(ISBLANK('State Landscape Data'!$E$84),"-",'State Landscape Data'!$E$84)</f>
        <v>-</v>
      </c>
      <c r="G696" s="38" t="str">
        <f>IF(ISBLANK('State Landscape Data'!$F$84),"-",'State Landscape Data'!$F$84)</f>
        <v>-</v>
      </c>
      <c r="H696" s="253">
        <v>3</v>
      </c>
      <c r="I696" s="253">
        <v>5</v>
      </c>
      <c r="J696" s="38" t="str">
        <f t="shared" si="59"/>
        <v>35</v>
      </c>
      <c r="K696" s="38" t="str">
        <f>IF(ISBLANK('State Landscape Data'!$K$84),"-",'State Landscape Data'!$K$84)</f>
        <v>-</v>
      </c>
      <c r="L696" s="254">
        <f>IF(ISNA(SUMIFS(INDEX('State Landscape Data'!$M$8:$AE$57,0,MATCH(CONCATENATE($J696,L$6),'State Landscape Data'!$M$6:$AE$6,0)),'State Landscape Data'!$B$8:$B$57,$C696,'State Landscape Data'!$C$8:$C$57,$D696)),"-",SUMIFS(INDEX('State Landscape Data'!$M$8:$AE$57,0,MATCH(CONCATENATE($J696,L$6),'State Landscape Data'!$M$6:$AE$6,0)),'State Landscape Data'!$B$8:$B$57,$C696,'State Landscape Data'!$C$8:$C$57,$D696))</f>
        <v>0</v>
      </c>
      <c r="M696" s="254">
        <f>IF(ISNA(SUMIFS(INDEX('State Landscape Data'!$M$8:$AE$57,0,MATCH(CONCATENATE($J696,M$6),'State Landscape Data'!$M$6:$AE$6,0)),'State Landscape Data'!$B$8:$B$57,$C696,'State Landscape Data'!$C$8:$C$57,$D696)),"-",SUMIFS(INDEX('State Landscape Data'!$M$8:$AE$57,0,MATCH(CONCATENATE($J696,M$6),'State Landscape Data'!$M$6:$AE$6,0)),'State Landscape Data'!$B$8:$B$57,$C696,'State Landscape Data'!$C$8:$C$57,$D696))</f>
        <v>0</v>
      </c>
      <c r="N696" s="154">
        <f>IF(ISNA(SUMIFS(INDEX('State Landscape Data'!$M$8:$AE$57,0,MATCH(CONCATENATE($J696,N$6),'State Landscape Data'!$M$6:$AE$6,0)),'State Landscape Data'!$B$8:$B$57,$C696,'State Landscape Data'!$C$8:$C$57,$D696)),"-",SUMIFS(INDEX('State Landscape Data'!$M$8:$AE$57,0,MATCH(CONCATENATE($J696,N$6),'State Landscape Data'!$M$6:$AE$6,0)),'State Landscape Data'!$B$8:$B$57,$C696,'State Landscape Data'!$C$8:$C$57,$D696))</f>
        <v>0</v>
      </c>
    </row>
    <row r="697" spans="2:14" x14ac:dyDescent="0.35">
      <c r="B697" s="37" t="s">
        <v>80</v>
      </c>
      <c r="C697" s="38" t="str">
        <f>IF(ISBLANK('State Landscape Data'!$B$84),"-",'State Landscape Data'!$B$84)</f>
        <v>-</v>
      </c>
      <c r="D697" s="38" t="str">
        <f>IF(ISBLANK('State Landscape Data'!$C$84),"-",'State Landscape Data'!$C$84)</f>
        <v>-</v>
      </c>
      <c r="E697" s="38" t="str">
        <f>IF(ISBLANK('State Landscape Data'!$D$84),"-",'State Landscape Data'!$D$84)</f>
        <v>-</v>
      </c>
      <c r="F697" s="38" t="str">
        <f>IF(ISBLANK('State Landscape Data'!$E$84),"-",'State Landscape Data'!$E$84)</f>
        <v>-</v>
      </c>
      <c r="G697" s="38" t="str">
        <f>IF(ISBLANK('State Landscape Data'!$F$84),"-",'State Landscape Data'!$F$84)</f>
        <v>-</v>
      </c>
      <c r="H697" s="253">
        <v>3</v>
      </c>
      <c r="I697" s="253" t="s">
        <v>65</v>
      </c>
      <c r="J697" s="38" t="str">
        <f t="shared" si="59"/>
        <v>3Goal</v>
      </c>
      <c r="K697" s="38" t="str">
        <f>IF(ISBLANK('State Landscape Data'!$K$84),"-",'State Landscape Data'!$K$84)</f>
        <v>-</v>
      </c>
      <c r="L697" s="254" t="str">
        <f>IF(ISNA(SUMIFS(INDEX('State Landscape Data'!$M$8:$AE$57,0,MATCH(CONCATENATE($J697,L$6),'State Landscape Data'!$M$6:$AE$6,0)),'State Landscape Data'!$B$8:$B$57,$C697,'State Landscape Data'!$C$8:$C$57,$D697)),"-",SUMIFS(INDEX('State Landscape Data'!$M$8:$AE$57,0,MATCH(CONCATENATE($J697,L$6),'State Landscape Data'!$M$6:$AE$6,0)),'State Landscape Data'!$B$8:$B$57,$C697,'State Landscape Data'!$C$8:$C$57,$D697))</f>
        <v>-</v>
      </c>
      <c r="M697" s="254" t="str">
        <f>IF(ISNA(SUMIFS(INDEX('State Landscape Data'!$M$8:$AE$57,0,MATCH(CONCATENATE($J697,M$6),'State Landscape Data'!$M$6:$AE$6,0)),'State Landscape Data'!$B$8:$B$57,$C697,'State Landscape Data'!$C$8:$C$57,$D697)),"-",SUMIFS(INDEX('State Landscape Data'!$M$8:$AE$57,0,MATCH(CONCATENATE($J697,M$6),'State Landscape Data'!$M$6:$AE$6,0)),'State Landscape Data'!$B$8:$B$57,$C697,'State Landscape Data'!$C$8:$C$57,$D697))</f>
        <v>-</v>
      </c>
      <c r="N697" s="154">
        <f>IF(ISNA(SUMIFS(INDEX('State Landscape Data'!$M$8:$AE$57,0,MATCH(CONCATENATE($J697,N$6),'State Landscape Data'!$M$6:$AE$6,0)),'State Landscape Data'!$B$8:$B$57,$C697,'State Landscape Data'!$C$8:$C$57,$D697)),"-",SUMIFS(INDEX('State Landscape Data'!$M$8:$AE$57,0,MATCH(CONCATENATE($J697,N$6),'State Landscape Data'!$M$6:$AE$6,0)),'State Landscape Data'!$B$8:$B$57,$C697,'State Landscape Data'!$C$8:$C$57,$D697))</f>
        <v>0</v>
      </c>
    </row>
    <row r="698" spans="2:14" x14ac:dyDescent="0.35">
      <c r="B698" s="37" t="s">
        <v>80</v>
      </c>
      <c r="C698" s="38" t="str">
        <f>IF(ISBLANK('State Landscape Data'!$B$84),"-",'State Landscape Data'!$B$84)</f>
        <v>-</v>
      </c>
      <c r="D698" s="38" t="str">
        <f>IF(ISBLANK('State Landscape Data'!$C$84),"-",'State Landscape Data'!$C$84)</f>
        <v>-</v>
      </c>
      <c r="E698" s="38" t="str">
        <f>IF(ISBLANK('State Landscape Data'!$D$84),"-",'State Landscape Data'!$D$84)</f>
        <v>-</v>
      </c>
      <c r="F698" s="38" t="str">
        <f>IF(ISBLANK('State Landscape Data'!$E$84),"-",'State Landscape Data'!$E$84)</f>
        <v>-</v>
      </c>
      <c r="G698" s="38" t="str">
        <f>IF(ISBLANK('State Landscape Data'!$F$84),"-",'State Landscape Data'!$F$84)</f>
        <v>-</v>
      </c>
      <c r="H698" s="253">
        <v>4</v>
      </c>
      <c r="I698" s="253">
        <v>5</v>
      </c>
      <c r="J698" s="38" t="str">
        <f t="shared" si="59"/>
        <v>45</v>
      </c>
      <c r="K698" s="38" t="str">
        <f>IF(ISBLANK('State Landscape Data'!$K$84),"-",'State Landscape Data'!$K$84)</f>
        <v>-</v>
      </c>
      <c r="L698" s="254">
        <f>IF(ISNA(SUMIFS(INDEX('State Landscape Data'!$M$8:$AE$57,0,MATCH(CONCATENATE($J698,L$6),'State Landscape Data'!$M$6:$AE$6,0)),'State Landscape Data'!$B$8:$B$57,$C698,'State Landscape Data'!$C$8:$C$57,$D698)),"-",SUMIFS(INDEX('State Landscape Data'!$M$8:$AE$57,0,MATCH(CONCATENATE($J698,L$6),'State Landscape Data'!$M$6:$AE$6,0)),'State Landscape Data'!$B$8:$B$57,$C698,'State Landscape Data'!$C$8:$C$57,$D698))</f>
        <v>0</v>
      </c>
      <c r="M698" s="254">
        <f>IF(ISNA(SUMIFS(INDEX('State Landscape Data'!$M$8:$AE$57,0,MATCH(CONCATENATE($J698,M$6),'State Landscape Data'!$M$6:$AE$6,0)),'State Landscape Data'!$B$8:$B$57,$C698,'State Landscape Data'!$C$8:$C$57,$D698)),"-",SUMIFS(INDEX('State Landscape Data'!$M$8:$AE$57,0,MATCH(CONCATENATE($J698,M$6),'State Landscape Data'!$M$6:$AE$6,0)),'State Landscape Data'!$B$8:$B$57,$C698,'State Landscape Data'!$C$8:$C$57,$D698))</f>
        <v>0</v>
      </c>
      <c r="N698" s="154">
        <f>IF(ISNA(SUMIFS(INDEX('State Landscape Data'!$M$8:$AE$57,0,MATCH(CONCATENATE($J698,N$6),'State Landscape Data'!$M$6:$AE$6,0)),'State Landscape Data'!$B$8:$B$57,$C698,'State Landscape Data'!$C$8:$C$57,$D698)),"-",SUMIFS(INDEX('State Landscape Data'!$M$8:$AE$57,0,MATCH(CONCATENATE($J698,N$6),'State Landscape Data'!$M$6:$AE$6,0)),'State Landscape Data'!$B$8:$B$57,$C698,'State Landscape Data'!$C$8:$C$57,$D698))</f>
        <v>0</v>
      </c>
    </row>
    <row r="699" spans="2:14" x14ac:dyDescent="0.35">
      <c r="B699" s="37" t="s">
        <v>80</v>
      </c>
      <c r="C699" s="38" t="str">
        <f>IF(ISBLANK('State Landscape Data'!$B$84),"-",'State Landscape Data'!$B$84)</f>
        <v>-</v>
      </c>
      <c r="D699" s="38" t="str">
        <f>IF(ISBLANK('State Landscape Data'!$C$84),"-",'State Landscape Data'!$C$84)</f>
        <v>-</v>
      </c>
      <c r="E699" s="38" t="str">
        <f>IF(ISBLANK('State Landscape Data'!$D$84),"-",'State Landscape Data'!$D$84)</f>
        <v>-</v>
      </c>
      <c r="F699" s="38" t="str">
        <f>IF(ISBLANK('State Landscape Data'!$E$84),"-",'State Landscape Data'!$E$84)</f>
        <v>-</v>
      </c>
      <c r="G699" s="38" t="str">
        <f>IF(ISBLANK('State Landscape Data'!$F$84),"-",'State Landscape Data'!$F$84)</f>
        <v>-</v>
      </c>
      <c r="H699" s="253">
        <v>4</v>
      </c>
      <c r="I699" s="253" t="s">
        <v>65</v>
      </c>
      <c r="J699" s="38" t="str">
        <f t="shared" si="59"/>
        <v>4Goal</v>
      </c>
      <c r="K699" s="38" t="str">
        <f>IF(ISBLANK('State Landscape Data'!$K$84),"-",'State Landscape Data'!$K$84)</f>
        <v>-</v>
      </c>
      <c r="L699" s="254" t="str">
        <f>IF(ISNA(SUMIFS(INDEX('State Landscape Data'!$M$8:$AE$57,0,MATCH(CONCATENATE($J699,L$6),'State Landscape Data'!$M$6:$AE$6,0)),'State Landscape Data'!$B$8:$B$57,$C699,'State Landscape Data'!$C$8:$C$57,$D699)),"-",SUMIFS(INDEX('State Landscape Data'!$M$8:$AE$57,0,MATCH(CONCATENATE($J699,L$6),'State Landscape Data'!$M$6:$AE$6,0)),'State Landscape Data'!$B$8:$B$57,$C699,'State Landscape Data'!$C$8:$C$57,$D699))</f>
        <v>-</v>
      </c>
      <c r="M699" s="254" t="str">
        <f>IF(ISNA(SUMIFS(INDEX('State Landscape Data'!$M$8:$AE$57,0,MATCH(CONCATENATE($J699,M$6),'State Landscape Data'!$M$6:$AE$6,0)),'State Landscape Data'!$B$8:$B$57,$C699,'State Landscape Data'!$C$8:$C$57,$D699)),"-",SUMIFS(INDEX('State Landscape Data'!$M$8:$AE$57,0,MATCH(CONCATENATE($J699,M$6),'State Landscape Data'!$M$6:$AE$6,0)),'State Landscape Data'!$B$8:$B$57,$C699,'State Landscape Data'!$C$8:$C$57,$D699))</f>
        <v>-</v>
      </c>
      <c r="N699" s="154">
        <f>IF(ISNA(SUMIFS(INDEX('State Landscape Data'!$M$8:$AE$57,0,MATCH(CONCATENATE($J699,N$6),'State Landscape Data'!$M$6:$AE$6,0)),'State Landscape Data'!$B$8:$B$57,$C699,'State Landscape Data'!$C$8:$C$57,$D699)),"-",SUMIFS(INDEX('State Landscape Data'!$M$8:$AE$57,0,MATCH(CONCATENATE($J699,N$6),'State Landscape Data'!$M$6:$AE$6,0)),'State Landscape Data'!$B$8:$B$57,$C699,'State Landscape Data'!$C$8:$C$57,$D699))</f>
        <v>0</v>
      </c>
    </row>
    <row r="700" spans="2:14" x14ac:dyDescent="0.35">
      <c r="B700" s="37" t="s">
        <v>80</v>
      </c>
      <c r="C700" s="38" t="str">
        <f>IF(ISBLANK('State Landscape Data'!$B$85),"-",'State Landscape Data'!$B$85)</f>
        <v>-</v>
      </c>
      <c r="D700" s="38" t="str">
        <f>IF(ISBLANK('State Landscape Data'!$C$85),"-",'State Landscape Data'!$C$85)</f>
        <v>-</v>
      </c>
      <c r="E700" s="38" t="str">
        <f>IF(ISBLANK('State Landscape Data'!$D$85),"-",'State Landscape Data'!$D$85)</f>
        <v>-</v>
      </c>
      <c r="F700" s="38" t="str">
        <f>IF(ISBLANK('State Landscape Data'!$E$85),"-",'State Landscape Data'!$E$85)</f>
        <v>-</v>
      </c>
      <c r="G700" s="38" t="str">
        <f>IF(ISBLANK('State Landscape Data'!$F$85),"-",'State Landscape Data'!$F$85)</f>
        <v>-</v>
      </c>
      <c r="H700" s="253" t="s">
        <v>64</v>
      </c>
      <c r="I700" s="253" t="s">
        <v>64</v>
      </c>
      <c r="J700" s="38" t="str">
        <f t="shared" si="59"/>
        <v>BaselineBaseline</v>
      </c>
      <c r="K700" s="38" t="str">
        <f>IF(ISBLANK('State Landscape Data'!$K$85),"-",'State Landscape Data'!$K$85)</f>
        <v>-</v>
      </c>
      <c r="L700" s="254">
        <f>IF(ISNA(SUMIFS(INDEX('State Landscape Data'!$M$8:$AE$57,0,MATCH(CONCATENATE($J700,L$6),'State Landscape Data'!$M$6:$AE$6,0)),'State Landscape Data'!$B$8:$B$57,$C700,'State Landscape Data'!$C$8:$C$57,$D700)),"-",SUMIFS(INDEX('State Landscape Data'!$M$8:$AE$57,0,MATCH(CONCATENATE($J700,L$6),'State Landscape Data'!$M$6:$AE$6,0)),'State Landscape Data'!$B$8:$B$57,$C700,'State Landscape Data'!$C$8:$C$57,$D700))</f>
        <v>0</v>
      </c>
      <c r="M700" s="254">
        <f>IF(ISNA(SUMIFS(INDEX('State Landscape Data'!$M$8:$AE$57,0,MATCH(CONCATENATE($J700,M$6),'State Landscape Data'!$M$6:$AE$6,0)),'State Landscape Data'!$B$8:$B$57,$C700,'State Landscape Data'!$C$8:$C$57,$D700)),"-",SUMIFS(INDEX('State Landscape Data'!$M$8:$AE$57,0,MATCH(CONCATENATE($J700,M$6),'State Landscape Data'!$M$6:$AE$6,0)),'State Landscape Data'!$B$8:$B$57,$C700,'State Landscape Data'!$C$8:$C$57,$D700))</f>
        <v>0</v>
      </c>
      <c r="N700" s="154">
        <f>IF(ISNA(SUMIFS(INDEX('State Landscape Data'!$M$8:$AE$57,0,MATCH(CONCATENATE($J700,N$6),'State Landscape Data'!$M$6:$AE$6,0)),'State Landscape Data'!$B$8:$B$57,$C700,'State Landscape Data'!$C$8:$C$57,$D700)),"-",SUMIFS(INDEX('State Landscape Data'!$M$8:$AE$57,0,MATCH(CONCATENATE($J700,N$6),'State Landscape Data'!$M$6:$AE$6,0)),'State Landscape Data'!$B$8:$B$57,$C700,'State Landscape Data'!$C$8:$C$57,$D700))</f>
        <v>0</v>
      </c>
    </row>
    <row r="701" spans="2:14" x14ac:dyDescent="0.35">
      <c r="B701" s="37" t="s">
        <v>80</v>
      </c>
      <c r="C701" s="38" t="str">
        <f>IF(ISBLANK('State Landscape Data'!$B$85),"-",'State Landscape Data'!$B$85)</f>
        <v>-</v>
      </c>
      <c r="D701" s="38" t="str">
        <f>IF(ISBLANK('State Landscape Data'!$C$85),"-",'State Landscape Data'!$C$85)</f>
        <v>-</v>
      </c>
      <c r="E701" s="38" t="str">
        <f>IF(ISBLANK('State Landscape Data'!$D$85),"-",'State Landscape Data'!$D$85)</f>
        <v>-</v>
      </c>
      <c r="F701" s="38" t="str">
        <f>IF(ISBLANK('State Landscape Data'!$E$85),"-",'State Landscape Data'!$E$85)</f>
        <v>-</v>
      </c>
      <c r="G701" s="38" t="str">
        <f>IF(ISBLANK('State Landscape Data'!$F$85),"-",'State Landscape Data'!$F$85)</f>
        <v>-</v>
      </c>
      <c r="H701" s="253">
        <v>1</v>
      </c>
      <c r="I701" s="253">
        <v>5</v>
      </c>
      <c r="J701" s="38" t="str">
        <f t="shared" si="59"/>
        <v>15</v>
      </c>
      <c r="K701" s="38" t="str">
        <f>IF(ISBLANK('State Landscape Data'!$K$85),"-",'State Landscape Data'!$K$85)</f>
        <v>-</v>
      </c>
      <c r="L701" s="254">
        <f>IF(ISNA(SUMIFS(INDEX('State Landscape Data'!$M$8:$AE$57,0,MATCH(CONCATENATE($J701,L$6),'State Landscape Data'!$M$6:$AE$6,0)),'State Landscape Data'!$B$8:$B$57,$C701,'State Landscape Data'!$C$8:$C$57,$D701)),"-",SUMIFS(INDEX('State Landscape Data'!$M$8:$AE$57,0,MATCH(CONCATENATE($J701,L$6),'State Landscape Data'!$M$6:$AE$6,0)),'State Landscape Data'!$B$8:$B$57,$C701,'State Landscape Data'!$C$8:$C$57,$D701))</f>
        <v>0</v>
      </c>
      <c r="M701" s="254">
        <f>IF(ISNA(SUMIFS(INDEX('State Landscape Data'!$M$8:$AE$57,0,MATCH(CONCATENATE($J701,M$6),'State Landscape Data'!$M$6:$AE$6,0)),'State Landscape Data'!$B$8:$B$57,$C701,'State Landscape Data'!$C$8:$C$57,$D701)),"-",SUMIFS(INDEX('State Landscape Data'!$M$8:$AE$57,0,MATCH(CONCATENATE($J701,M$6),'State Landscape Data'!$M$6:$AE$6,0)),'State Landscape Data'!$B$8:$B$57,$C701,'State Landscape Data'!$C$8:$C$57,$D701))</f>
        <v>0</v>
      </c>
      <c r="N701" s="154">
        <f>IF(ISNA(SUMIFS(INDEX('State Landscape Data'!$M$8:$AE$57,0,MATCH(CONCATENATE($J701,N$6),'State Landscape Data'!$M$6:$AE$6,0)),'State Landscape Data'!$B$8:$B$57,$C701,'State Landscape Data'!$C$8:$C$57,$D701)),"-",SUMIFS(INDEX('State Landscape Data'!$M$8:$AE$57,0,MATCH(CONCATENATE($J701,N$6),'State Landscape Data'!$M$6:$AE$6,0)),'State Landscape Data'!$B$8:$B$57,$C701,'State Landscape Data'!$C$8:$C$57,$D701))</f>
        <v>0</v>
      </c>
    </row>
    <row r="702" spans="2:14" x14ac:dyDescent="0.35">
      <c r="B702" s="37" t="s">
        <v>80</v>
      </c>
      <c r="C702" s="38" t="str">
        <f>IF(ISBLANK('State Landscape Data'!$B$85),"-",'State Landscape Data'!$B$85)</f>
        <v>-</v>
      </c>
      <c r="D702" s="38" t="str">
        <f>IF(ISBLANK('State Landscape Data'!$C$85),"-",'State Landscape Data'!$C$85)</f>
        <v>-</v>
      </c>
      <c r="E702" s="38" t="str">
        <f>IF(ISBLANK('State Landscape Data'!$D$85),"-",'State Landscape Data'!$D$85)</f>
        <v>-</v>
      </c>
      <c r="F702" s="38" t="str">
        <f>IF(ISBLANK('State Landscape Data'!$E$85),"-",'State Landscape Data'!$E$85)</f>
        <v>-</v>
      </c>
      <c r="G702" s="38" t="str">
        <f>IF(ISBLANK('State Landscape Data'!$F$85),"-",'State Landscape Data'!$F$85)</f>
        <v>-</v>
      </c>
      <c r="H702" s="253">
        <v>1</v>
      </c>
      <c r="I702" s="253" t="s">
        <v>65</v>
      </c>
      <c r="J702" s="38" t="str">
        <f t="shared" si="59"/>
        <v>1Goal</v>
      </c>
      <c r="K702" s="38" t="str">
        <f>IF(ISBLANK('State Landscape Data'!$K$85),"-",'State Landscape Data'!$K$85)</f>
        <v>-</v>
      </c>
      <c r="L702" s="254" t="str">
        <f>IF(ISNA(SUMIFS(INDEX('State Landscape Data'!$M$8:$AE$57,0,MATCH(CONCATENATE($J702,L$6),'State Landscape Data'!$M$6:$AE$6,0)),'State Landscape Data'!$B$8:$B$57,$C702,'State Landscape Data'!$C$8:$C$57,$D702)),"-",SUMIFS(INDEX('State Landscape Data'!$M$8:$AE$57,0,MATCH(CONCATENATE($J702,L$6),'State Landscape Data'!$M$6:$AE$6,0)),'State Landscape Data'!$B$8:$B$57,$C702,'State Landscape Data'!$C$8:$C$57,$D702))</f>
        <v>-</v>
      </c>
      <c r="M702" s="254" t="str">
        <f>IF(ISNA(SUMIFS(INDEX('State Landscape Data'!$M$8:$AE$57,0,MATCH(CONCATENATE($J702,M$6),'State Landscape Data'!$M$6:$AE$6,0)),'State Landscape Data'!$B$8:$B$57,$C702,'State Landscape Data'!$C$8:$C$57,$D702)),"-",SUMIFS(INDEX('State Landscape Data'!$M$8:$AE$57,0,MATCH(CONCATENATE($J702,M$6),'State Landscape Data'!$M$6:$AE$6,0)),'State Landscape Data'!$B$8:$B$57,$C702,'State Landscape Data'!$C$8:$C$57,$D702))</f>
        <v>-</v>
      </c>
      <c r="N702" s="154">
        <f>IF(ISNA(SUMIFS(INDEX('State Landscape Data'!$M$8:$AE$57,0,MATCH(CONCATENATE($J702,N$6),'State Landscape Data'!$M$6:$AE$6,0)),'State Landscape Data'!$B$8:$B$57,$C702,'State Landscape Data'!$C$8:$C$57,$D702)),"-",SUMIFS(INDEX('State Landscape Data'!$M$8:$AE$57,0,MATCH(CONCATENATE($J702,N$6),'State Landscape Data'!$M$6:$AE$6,0)),'State Landscape Data'!$B$8:$B$57,$C702,'State Landscape Data'!$C$8:$C$57,$D702))</f>
        <v>0</v>
      </c>
    </row>
    <row r="703" spans="2:14" x14ac:dyDescent="0.35">
      <c r="B703" s="37" t="s">
        <v>80</v>
      </c>
      <c r="C703" s="38" t="str">
        <f>IF(ISBLANK('State Landscape Data'!$B$85),"-",'State Landscape Data'!$B$85)</f>
        <v>-</v>
      </c>
      <c r="D703" s="38" t="str">
        <f>IF(ISBLANK('State Landscape Data'!$C$85),"-",'State Landscape Data'!$C$85)</f>
        <v>-</v>
      </c>
      <c r="E703" s="38" t="str">
        <f>IF(ISBLANK('State Landscape Data'!$D$85),"-",'State Landscape Data'!$D$85)</f>
        <v>-</v>
      </c>
      <c r="F703" s="38" t="str">
        <f>IF(ISBLANK('State Landscape Data'!$E$85),"-",'State Landscape Data'!$E$85)</f>
        <v>-</v>
      </c>
      <c r="G703" s="38" t="str">
        <f>IF(ISBLANK('State Landscape Data'!$F$85),"-",'State Landscape Data'!$F$85)</f>
        <v>-</v>
      </c>
      <c r="H703" s="253">
        <v>2</v>
      </c>
      <c r="I703" s="253">
        <v>5</v>
      </c>
      <c r="J703" s="38" t="str">
        <f t="shared" si="59"/>
        <v>25</v>
      </c>
      <c r="K703" s="38" t="str">
        <f>IF(ISBLANK('State Landscape Data'!$K$85),"-",'State Landscape Data'!$K$85)</f>
        <v>-</v>
      </c>
      <c r="L703" s="254">
        <f>IF(ISNA(SUMIFS(INDEX('State Landscape Data'!$M$8:$AE$57,0,MATCH(CONCATENATE($J703,L$6),'State Landscape Data'!$M$6:$AE$6,0)),'State Landscape Data'!$B$8:$B$57,$C703,'State Landscape Data'!$C$8:$C$57,$D703)),"-",SUMIFS(INDEX('State Landscape Data'!$M$8:$AE$57,0,MATCH(CONCATENATE($J703,L$6),'State Landscape Data'!$M$6:$AE$6,0)),'State Landscape Data'!$B$8:$B$57,$C703,'State Landscape Data'!$C$8:$C$57,$D703))</f>
        <v>0</v>
      </c>
      <c r="M703" s="254">
        <f>IF(ISNA(SUMIFS(INDEX('State Landscape Data'!$M$8:$AE$57,0,MATCH(CONCATENATE($J703,M$6),'State Landscape Data'!$M$6:$AE$6,0)),'State Landscape Data'!$B$8:$B$57,$C703,'State Landscape Data'!$C$8:$C$57,$D703)),"-",SUMIFS(INDEX('State Landscape Data'!$M$8:$AE$57,0,MATCH(CONCATENATE($J703,M$6),'State Landscape Data'!$M$6:$AE$6,0)),'State Landscape Data'!$B$8:$B$57,$C703,'State Landscape Data'!$C$8:$C$57,$D703))</f>
        <v>0</v>
      </c>
      <c r="N703" s="154">
        <f>IF(ISNA(SUMIFS(INDEX('State Landscape Data'!$M$8:$AE$57,0,MATCH(CONCATENATE($J703,N$6),'State Landscape Data'!$M$6:$AE$6,0)),'State Landscape Data'!$B$8:$B$57,$C703,'State Landscape Data'!$C$8:$C$57,$D703)),"-",SUMIFS(INDEX('State Landscape Data'!$M$8:$AE$57,0,MATCH(CONCATENATE($J703,N$6),'State Landscape Data'!$M$6:$AE$6,0)),'State Landscape Data'!$B$8:$B$57,$C703,'State Landscape Data'!$C$8:$C$57,$D703))</f>
        <v>0</v>
      </c>
    </row>
    <row r="704" spans="2:14" x14ac:dyDescent="0.35">
      <c r="B704" s="37" t="s">
        <v>80</v>
      </c>
      <c r="C704" s="38" t="str">
        <f>IF(ISBLANK('State Landscape Data'!$B$85),"-",'State Landscape Data'!$B$85)</f>
        <v>-</v>
      </c>
      <c r="D704" s="38" t="str">
        <f>IF(ISBLANK('State Landscape Data'!$C$85),"-",'State Landscape Data'!$C$85)</f>
        <v>-</v>
      </c>
      <c r="E704" s="38" t="str">
        <f>IF(ISBLANK('State Landscape Data'!$D$85),"-",'State Landscape Data'!$D$85)</f>
        <v>-</v>
      </c>
      <c r="F704" s="38" t="str">
        <f>IF(ISBLANK('State Landscape Data'!$E$85),"-",'State Landscape Data'!$E$85)</f>
        <v>-</v>
      </c>
      <c r="G704" s="38" t="str">
        <f>IF(ISBLANK('State Landscape Data'!$F$85),"-",'State Landscape Data'!$F$85)</f>
        <v>-</v>
      </c>
      <c r="H704" s="253">
        <v>2</v>
      </c>
      <c r="I704" s="253" t="s">
        <v>65</v>
      </c>
      <c r="J704" s="38" t="str">
        <f t="shared" si="59"/>
        <v>2Goal</v>
      </c>
      <c r="K704" s="38" t="str">
        <f>IF(ISBLANK('State Landscape Data'!$K$85),"-",'State Landscape Data'!$K$85)</f>
        <v>-</v>
      </c>
      <c r="L704" s="254" t="str">
        <f>IF(ISNA(SUMIFS(INDEX('State Landscape Data'!$M$8:$AE$57,0,MATCH(CONCATENATE($J704,L$6),'State Landscape Data'!$M$6:$AE$6,0)),'State Landscape Data'!$B$8:$B$57,$C704,'State Landscape Data'!$C$8:$C$57,$D704)),"-",SUMIFS(INDEX('State Landscape Data'!$M$8:$AE$57,0,MATCH(CONCATENATE($J704,L$6),'State Landscape Data'!$M$6:$AE$6,0)),'State Landscape Data'!$B$8:$B$57,$C704,'State Landscape Data'!$C$8:$C$57,$D704))</f>
        <v>-</v>
      </c>
      <c r="M704" s="254" t="str">
        <f>IF(ISNA(SUMIFS(INDEX('State Landscape Data'!$M$8:$AE$57,0,MATCH(CONCATENATE($J704,M$6),'State Landscape Data'!$M$6:$AE$6,0)),'State Landscape Data'!$B$8:$B$57,$C704,'State Landscape Data'!$C$8:$C$57,$D704)),"-",SUMIFS(INDEX('State Landscape Data'!$M$8:$AE$57,0,MATCH(CONCATENATE($J704,M$6),'State Landscape Data'!$M$6:$AE$6,0)),'State Landscape Data'!$B$8:$B$57,$C704,'State Landscape Data'!$C$8:$C$57,$D704))</f>
        <v>-</v>
      </c>
      <c r="N704" s="154">
        <f>IF(ISNA(SUMIFS(INDEX('State Landscape Data'!$M$8:$AE$57,0,MATCH(CONCATENATE($J704,N$6),'State Landscape Data'!$M$6:$AE$6,0)),'State Landscape Data'!$B$8:$B$57,$C704,'State Landscape Data'!$C$8:$C$57,$D704)),"-",SUMIFS(INDEX('State Landscape Data'!$M$8:$AE$57,0,MATCH(CONCATENATE($J704,N$6),'State Landscape Data'!$M$6:$AE$6,0)),'State Landscape Data'!$B$8:$B$57,$C704,'State Landscape Data'!$C$8:$C$57,$D704))</f>
        <v>0</v>
      </c>
    </row>
    <row r="705" spans="2:14" x14ac:dyDescent="0.35">
      <c r="B705" s="37" t="s">
        <v>80</v>
      </c>
      <c r="C705" s="38" t="str">
        <f>IF(ISBLANK('State Landscape Data'!$B$85),"-",'State Landscape Data'!$B$85)</f>
        <v>-</v>
      </c>
      <c r="D705" s="38" t="str">
        <f>IF(ISBLANK('State Landscape Data'!$C$85),"-",'State Landscape Data'!$C$85)</f>
        <v>-</v>
      </c>
      <c r="E705" s="38" t="str">
        <f>IF(ISBLANK('State Landscape Data'!$D$85),"-",'State Landscape Data'!$D$85)</f>
        <v>-</v>
      </c>
      <c r="F705" s="38" t="str">
        <f>IF(ISBLANK('State Landscape Data'!$E$85),"-",'State Landscape Data'!$E$85)</f>
        <v>-</v>
      </c>
      <c r="G705" s="38" t="str">
        <f>IF(ISBLANK('State Landscape Data'!$F$85),"-",'State Landscape Data'!$F$85)</f>
        <v>-</v>
      </c>
      <c r="H705" s="253">
        <v>3</v>
      </c>
      <c r="I705" s="253">
        <v>5</v>
      </c>
      <c r="J705" s="38" t="str">
        <f t="shared" si="59"/>
        <v>35</v>
      </c>
      <c r="K705" s="38" t="str">
        <f>IF(ISBLANK('State Landscape Data'!$K$85),"-",'State Landscape Data'!$K$85)</f>
        <v>-</v>
      </c>
      <c r="L705" s="254">
        <f>IF(ISNA(SUMIFS(INDEX('State Landscape Data'!$M$8:$AE$57,0,MATCH(CONCATENATE($J705,L$6),'State Landscape Data'!$M$6:$AE$6,0)),'State Landscape Data'!$B$8:$B$57,$C705,'State Landscape Data'!$C$8:$C$57,$D705)),"-",SUMIFS(INDEX('State Landscape Data'!$M$8:$AE$57,0,MATCH(CONCATENATE($J705,L$6),'State Landscape Data'!$M$6:$AE$6,0)),'State Landscape Data'!$B$8:$B$57,$C705,'State Landscape Data'!$C$8:$C$57,$D705))</f>
        <v>0</v>
      </c>
      <c r="M705" s="254">
        <f>IF(ISNA(SUMIFS(INDEX('State Landscape Data'!$M$8:$AE$57,0,MATCH(CONCATENATE($J705,M$6),'State Landscape Data'!$M$6:$AE$6,0)),'State Landscape Data'!$B$8:$B$57,$C705,'State Landscape Data'!$C$8:$C$57,$D705)),"-",SUMIFS(INDEX('State Landscape Data'!$M$8:$AE$57,0,MATCH(CONCATENATE($J705,M$6),'State Landscape Data'!$M$6:$AE$6,0)),'State Landscape Data'!$B$8:$B$57,$C705,'State Landscape Data'!$C$8:$C$57,$D705))</f>
        <v>0</v>
      </c>
      <c r="N705" s="154">
        <f>IF(ISNA(SUMIFS(INDEX('State Landscape Data'!$M$8:$AE$57,0,MATCH(CONCATENATE($J705,N$6),'State Landscape Data'!$M$6:$AE$6,0)),'State Landscape Data'!$B$8:$B$57,$C705,'State Landscape Data'!$C$8:$C$57,$D705)),"-",SUMIFS(INDEX('State Landscape Data'!$M$8:$AE$57,0,MATCH(CONCATENATE($J705,N$6),'State Landscape Data'!$M$6:$AE$6,0)),'State Landscape Data'!$B$8:$B$57,$C705,'State Landscape Data'!$C$8:$C$57,$D705))</f>
        <v>0</v>
      </c>
    </row>
    <row r="706" spans="2:14" x14ac:dyDescent="0.35">
      <c r="B706" s="37" t="s">
        <v>80</v>
      </c>
      <c r="C706" s="38" t="str">
        <f>IF(ISBLANK('State Landscape Data'!$B$85),"-",'State Landscape Data'!$B$85)</f>
        <v>-</v>
      </c>
      <c r="D706" s="38" t="str">
        <f>IF(ISBLANK('State Landscape Data'!$C$85),"-",'State Landscape Data'!$C$85)</f>
        <v>-</v>
      </c>
      <c r="E706" s="38" t="str">
        <f>IF(ISBLANK('State Landscape Data'!$D$85),"-",'State Landscape Data'!$D$85)</f>
        <v>-</v>
      </c>
      <c r="F706" s="38" t="str">
        <f>IF(ISBLANK('State Landscape Data'!$E$85),"-",'State Landscape Data'!$E$85)</f>
        <v>-</v>
      </c>
      <c r="G706" s="38" t="str">
        <f>IF(ISBLANK('State Landscape Data'!$F$85),"-",'State Landscape Data'!$F$85)</f>
        <v>-</v>
      </c>
      <c r="H706" s="253">
        <v>3</v>
      </c>
      <c r="I706" s="253" t="s">
        <v>65</v>
      </c>
      <c r="J706" s="38" t="str">
        <f t="shared" si="59"/>
        <v>3Goal</v>
      </c>
      <c r="K706" s="38" t="str">
        <f>IF(ISBLANK('State Landscape Data'!$K$85),"-",'State Landscape Data'!$K$85)</f>
        <v>-</v>
      </c>
      <c r="L706" s="254" t="str">
        <f>IF(ISNA(SUMIFS(INDEX('State Landscape Data'!$M$8:$AE$57,0,MATCH(CONCATENATE($J706,L$6),'State Landscape Data'!$M$6:$AE$6,0)),'State Landscape Data'!$B$8:$B$57,$C706,'State Landscape Data'!$C$8:$C$57,$D706)),"-",SUMIFS(INDEX('State Landscape Data'!$M$8:$AE$57,0,MATCH(CONCATENATE($J706,L$6),'State Landscape Data'!$M$6:$AE$6,0)),'State Landscape Data'!$B$8:$B$57,$C706,'State Landscape Data'!$C$8:$C$57,$D706))</f>
        <v>-</v>
      </c>
      <c r="M706" s="254" t="str">
        <f>IF(ISNA(SUMIFS(INDEX('State Landscape Data'!$M$8:$AE$57,0,MATCH(CONCATENATE($J706,M$6),'State Landscape Data'!$M$6:$AE$6,0)),'State Landscape Data'!$B$8:$B$57,$C706,'State Landscape Data'!$C$8:$C$57,$D706)),"-",SUMIFS(INDEX('State Landscape Data'!$M$8:$AE$57,0,MATCH(CONCATENATE($J706,M$6),'State Landscape Data'!$M$6:$AE$6,0)),'State Landscape Data'!$B$8:$B$57,$C706,'State Landscape Data'!$C$8:$C$57,$D706))</f>
        <v>-</v>
      </c>
      <c r="N706" s="154">
        <f>IF(ISNA(SUMIFS(INDEX('State Landscape Data'!$M$8:$AE$57,0,MATCH(CONCATENATE($J706,N$6),'State Landscape Data'!$M$6:$AE$6,0)),'State Landscape Data'!$B$8:$B$57,$C706,'State Landscape Data'!$C$8:$C$57,$D706)),"-",SUMIFS(INDEX('State Landscape Data'!$M$8:$AE$57,0,MATCH(CONCATENATE($J706,N$6),'State Landscape Data'!$M$6:$AE$6,0)),'State Landscape Data'!$B$8:$B$57,$C706,'State Landscape Data'!$C$8:$C$57,$D706))</f>
        <v>0</v>
      </c>
    </row>
    <row r="707" spans="2:14" x14ac:dyDescent="0.35">
      <c r="B707" s="37" t="s">
        <v>80</v>
      </c>
      <c r="C707" s="38" t="str">
        <f>IF(ISBLANK('State Landscape Data'!$B$85),"-",'State Landscape Data'!$B$85)</f>
        <v>-</v>
      </c>
      <c r="D707" s="38" t="str">
        <f>IF(ISBLANK('State Landscape Data'!$C$85),"-",'State Landscape Data'!$C$85)</f>
        <v>-</v>
      </c>
      <c r="E707" s="38" t="str">
        <f>IF(ISBLANK('State Landscape Data'!$D$85),"-",'State Landscape Data'!$D$85)</f>
        <v>-</v>
      </c>
      <c r="F707" s="38" t="str">
        <f>IF(ISBLANK('State Landscape Data'!$E$85),"-",'State Landscape Data'!$E$85)</f>
        <v>-</v>
      </c>
      <c r="G707" s="38" t="str">
        <f>IF(ISBLANK('State Landscape Data'!$F$85),"-",'State Landscape Data'!$F$85)</f>
        <v>-</v>
      </c>
      <c r="H707" s="253">
        <v>4</v>
      </c>
      <c r="I707" s="253">
        <v>5</v>
      </c>
      <c r="J707" s="38" t="str">
        <f t="shared" si="59"/>
        <v>45</v>
      </c>
      <c r="K707" s="38" t="str">
        <f>IF(ISBLANK('State Landscape Data'!$K$85),"-",'State Landscape Data'!$K$85)</f>
        <v>-</v>
      </c>
      <c r="L707" s="254">
        <f>IF(ISNA(SUMIFS(INDEX('State Landscape Data'!$M$8:$AE$57,0,MATCH(CONCATENATE($J707,L$6),'State Landscape Data'!$M$6:$AE$6,0)),'State Landscape Data'!$B$8:$B$57,$C707,'State Landscape Data'!$C$8:$C$57,$D707)),"-",SUMIFS(INDEX('State Landscape Data'!$M$8:$AE$57,0,MATCH(CONCATENATE($J707,L$6),'State Landscape Data'!$M$6:$AE$6,0)),'State Landscape Data'!$B$8:$B$57,$C707,'State Landscape Data'!$C$8:$C$57,$D707))</f>
        <v>0</v>
      </c>
      <c r="M707" s="254">
        <f>IF(ISNA(SUMIFS(INDEX('State Landscape Data'!$M$8:$AE$57,0,MATCH(CONCATENATE($J707,M$6),'State Landscape Data'!$M$6:$AE$6,0)),'State Landscape Data'!$B$8:$B$57,$C707,'State Landscape Data'!$C$8:$C$57,$D707)),"-",SUMIFS(INDEX('State Landscape Data'!$M$8:$AE$57,0,MATCH(CONCATENATE($J707,M$6),'State Landscape Data'!$M$6:$AE$6,0)),'State Landscape Data'!$B$8:$B$57,$C707,'State Landscape Data'!$C$8:$C$57,$D707))</f>
        <v>0</v>
      </c>
      <c r="N707" s="154">
        <f>IF(ISNA(SUMIFS(INDEX('State Landscape Data'!$M$8:$AE$57,0,MATCH(CONCATENATE($J707,N$6),'State Landscape Data'!$M$6:$AE$6,0)),'State Landscape Data'!$B$8:$B$57,$C707,'State Landscape Data'!$C$8:$C$57,$D707)),"-",SUMIFS(INDEX('State Landscape Data'!$M$8:$AE$57,0,MATCH(CONCATENATE($J707,N$6),'State Landscape Data'!$M$6:$AE$6,0)),'State Landscape Data'!$B$8:$B$57,$C707,'State Landscape Data'!$C$8:$C$57,$D707))</f>
        <v>0</v>
      </c>
    </row>
    <row r="708" spans="2:14" x14ac:dyDescent="0.35">
      <c r="B708" s="37" t="s">
        <v>80</v>
      </c>
      <c r="C708" s="38" t="str">
        <f>IF(ISBLANK('State Landscape Data'!$B$85),"-",'State Landscape Data'!$B$85)</f>
        <v>-</v>
      </c>
      <c r="D708" s="38" t="str">
        <f>IF(ISBLANK('State Landscape Data'!$C$85),"-",'State Landscape Data'!$C$85)</f>
        <v>-</v>
      </c>
      <c r="E708" s="38" t="str">
        <f>IF(ISBLANK('State Landscape Data'!$D$85),"-",'State Landscape Data'!$D$85)</f>
        <v>-</v>
      </c>
      <c r="F708" s="38" t="str">
        <f>IF(ISBLANK('State Landscape Data'!$E$85),"-",'State Landscape Data'!$E$85)</f>
        <v>-</v>
      </c>
      <c r="G708" s="38" t="str">
        <f>IF(ISBLANK('State Landscape Data'!$F$85),"-",'State Landscape Data'!$F$85)</f>
        <v>-</v>
      </c>
      <c r="H708" s="253">
        <v>4</v>
      </c>
      <c r="I708" s="253" t="s">
        <v>65</v>
      </c>
      <c r="J708" s="38" t="str">
        <f t="shared" si="59"/>
        <v>4Goal</v>
      </c>
      <c r="K708" s="38" t="str">
        <f>IF(ISBLANK('State Landscape Data'!$K$85),"-",'State Landscape Data'!$K$85)</f>
        <v>-</v>
      </c>
      <c r="L708" s="254" t="str">
        <f>IF(ISNA(SUMIFS(INDEX('State Landscape Data'!$M$8:$AE$57,0,MATCH(CONCATENATE($J708,L$6),'State Landscape Data'!$M$6:$AE$6,0)),'State Landscape Data'!$B$8:$B$57,$C708,'State Landscape Data'!$C$8:$C$57,$D708)),"-",SUMIFS(INDEX('State Landscape Data'!$M$8:$AE$57,0,MATCH(CONCATENATE($J708,L$6),'State Landscape Data'!$M$6:$AE$6,0)),'State Landscape Data'!$B$8:$B$57,$C708,'State Landscape Data'!$C$8:$C$57,$D708))</f>
        <v>-</v>
      </c>
      <c r="M708" s="254" t="str">
        <f>IF(ISNA(SUMIFS(INDEX('State Landscape Data'!$M$8:$AE$57,0,MATCH(CONCATENATE($J708,M$6),'State Landscape Data'!$M$6:$AE$6,0)),'State Landscape Data'!$B$8:$B$57,$C708,'State Landscape Data'!$C$8:$C$57,$D708)),"-",SUMIFS(INDEX('State Landscape Data'!$M$8:$AE$57,0,MATCH(CONCATENATE($J708,M$6),'State Landscape Data'!$M$6:$AE$6,0)),'State Landscape Data'!$B$8:$B$57,$C708,'State Landscape Data'!$C$8:$C$57,$D708))</f>
        <v>-</v>
      </c>
      <c r="N708" s="154">
        <f>IF(ISNA(SUMIFS(INDEX('State Landscape Data'!$M$8:$AE$57,0,MATCH(CONCATENATE($J708,N$6),'State Landscape Data'!$M$6:$AE$6,0)),'State Landscape Data'!$B$8:$B$57,$C708,'State Landscape Data'!$C$8:$C$57,$D708)),"-",SUMIFS(INDEX('State Landscape Data'!$M$8:$AE$57,0,MATCH(CONCATENATE($J708,N$6),'State Landscape Data'!$M$6:$AE$6,0)),'State Landscape Data'!$B$8:$B$57,$C708,'State Landscape Data'!$C$8:$C$57,$D708))</f>
        <v>0</v>
      </c>
    </row>
    <row r="709" spans="2:14" x14ac:dyDescent="0.35">
      <c r="B709" s="37" t="s">
        <v>80</v>
      </c>
      <c r="C709" s="38" t="str">
        <f>IF(ISBLANK('State Landscape Data'!$B$86),"-",'State Landscape Data'!$B$86)</f>
        <v>-</v>
      </c>
      <c r="D709" s="38" t="str">
        <f>IF(ISBLANK('State Landscape Data'!$C$86),"-",'State Landscape Data'!$C$86)</f>
        <v>-</v>
      </c>
      <c r="E709" s="38" t="str">
        <f>IF(ISBLANK('State Landscape Data'!$D$86),"-",'State Landscape Data'!$D$86)</f>
        <v>-</v>
      </c>
      <c r="F709" s="38" t="str">
        <f>IF(ISBLANK('State Landscape Data'!$E$86),"-",'State Landscape Data'!$E$86)</f>
        <v>-</v>
      </c>
      <c r="G709" s="38" t="str">
        <f>IF(ISBLANK('State Landscape Data'!$F$86),"-",'State Landscape Data'!$F$86)</f>
        <v>-</v>
      </c>
      <c r="H709" s="253" t="s">
        <v>64</v>
      </c>
      <c r="I709" s="253" t="s">
        <v>64</v>
      </c>
      <c r="J709" s="38" t="str">
        <f t="shared" si="59"/>
        <v>BaselineBaseline</v>
      </c>
      <c r="K709" s="38" t="str">
        <f>IF(ISBLANK('State Landscape Data'!$K$86),"-",'State Landscape Data'!$K$86)</f>
        <v>-</v>
      </c>
      <c r="L709" s="254">
        <f>IF(ISNA(SUMIFS(INDEX('State Landscape Data'!$M$8:$AE$57,0,MATCH(CONCATENATE($J709,L$6),'State Landscape Data'!$M$6:$AE$6,0)),'State Landscape Data'!$B$8:$B$57,$C709,'State Landscape Data'!$C$8:$C$57,$D709)),"-",SUMIFS(INDEX('State Landscape Data'!$M$8:$AE$57,0,MATCH(CONCATENATE($J709,L$6),'State Landscape Data'!$M$6:$AE$6,0)),'State Landscape Data'!$B$8:$B$57,$C709,'State Landscape Data'!$C$8:$C$57,$D709))</f>
        <v>0</v>
      </c>
      <c r="M709" s="254">
        <f>IF(ISNA(SUMIFS(INDEX('State Landscape Data'!$M$8:$AE$57,0,MATCH(CONCATENATE($J709,M$6),'State Landscape Data'!$M$6:$AE$6,0)),'State Landscape Data'!$B$8:$B$57,$C709,'State Landscape Data'!$C$8:$C$57,$D709)),"-",SUMIFS(INDEX('State Landscape Data'!$M$8:$AE$57,0,MATCH(CONCATENATE($J709,M$6),'State Landscape Data'!$M$6:$AE$6,0)),'State Landscape Data'!$B$8:$B$57,$C709,'State Landscape Data'!$C$8:$C$57,$D709))</f>
        <v>0</v>
      </c>
      <c r="N709" s="154">
        <f>IF(ISNA(SUMIFS(INDEX('State Landscape Data'!$M$8:$AE$57,0,MATCH(CONCATENATE($J709,N$6),'State Landscape Data'!$M$6:$AE$6,0)),'State Landscape Data'!$B$8:$B$57,$C709,'State Landscape Data'!$C$8:$C$57,$D709)),"-",SUMIFS(INDEX('State Landscape Data'!$M$8:$AE$57,0,MATCH(CONCATENATE($J709,N$6),'State Landscape Data'!$M$6:$AE$6,0)),'State Landscape Data'!$B$8:$B$57,$C709,'State Landscape Data'!$C$8:$C$57,$D709))</f>
        <v>0</v>
      </c>
    </row>
    <row r="710" spans="2:14" x14ac:dyDescent="0.35">
      <c r="B710" s="37" t="s">
        <v>80</v>
      </c>
      <c r="C710" s="38" t="str">
        <f>IF(ISBLANK('State Landscape Data'!$B$86),"-",'State Landscape Data'!$B$86)</f>
        <v>-</v>
      </c>
      <c r="D710" s="38" t="str">
        <f>IF(ISBLANK('State Landscape Data'!$C$86),"-",'State Landscape Data'!$C$86)</f>
        <v>-</v>
      </c>
      <c r="E710" s="38" t="str">
        <f>IF(ISBLANK('State Landscape Data'!$D$86),"-",'State Landscape Data'!$D$86)</f>
        <v>-</v>
      </c>
      <c r="F710" s="38" t="str">
        <f>IF(ISBLANK('State Landscape Data'!$E$86),"-",'State Landscape Data'!$E$86)</f>
        <v>-</v>
      </c>
      <c r="G710" s="38" t="str">
        <f>IF(ISBLANK('State Landscape Data'!$F$86),"-",'State Landscape Data'!$F$86)</f>
        <v>-</v>
      </c>
      <c r="H710" s="253">
        <v>1</v>
      </c>
      <c r="I710" s="253">
        <v>5</v>
      </c>
      <c r="J710" s="38" t="str">
        <f t="shared" si="59"/>
        <v>15</v>
      </c>
      <c r="K710" s="38" t="str">
        <f>IF(ISBLANK('State Landscape Data'!$K$86),"-",'State Landscape Data'!$K$86)</f>
        <v>-</v>
      </c>
      <c r="L710" s="254">
        <f>IF(ISNA(SUMIFS(INDEX('State Landscape Data'!$M$8:$AE$57,0,MATCH(CONCATENATE($J710,L$6),'State Landscape Data'!$M$6:$AE$6,0)),'State Landscape Data'!$B$8:$B$57,$C710,'State Landscape Data'!$C$8:$C$57,$D710)),"-",SUMIFS(INDEX('State Landscape Data'!$M$8:$AE$57,0,MATCH(CONCATENATE($J710,L$6),'State Landscape Data'!$M$6:$AE$6,0)),'State Landscape Data'!$B$8:$B$57,$C710,'State Landscape Data'!$C$8:$C$57,$D710))</f>
        <v>0</v>
      </c>
      <c r="M710" s="254">
        <f>IF(ISNA(SUMIFS(INDEX('State Landscape Data'!$M$8:$AE$57,0,MATCH(CONCATENATE($J710,M$6),'State Landscape Data'!$M$6:$AE$6,0)),'State Landscape Data'!$B$8:$B$57,$C710,'State Landscape Data'!$C$8:$C$57,$D710)),"-",SUMIFS(INDEX('State Landscape Data'!$M$8:$AE$57,0,MATCH(CONCATENATE($J710,M$6),'State Landscape Data'!$M$6:$AE$6,0)),'State Landscape Data'!$B$8:$B$57,$C710,'State Landscape Data'!$C$8:$C$57,$D710))</f>
        <v>0</v>
      </c>
      <c r="N710" s="154">
        <f>IF(ISNA(SUMIFS(INDEX('State Landscape Data'!$M$8:$AE$57,0,MATCH(CONCATENATE($J710,N$6),'State Landscape Data'!$M$6:$AE$6,0)),'State Landscape Data'!$B$8:$B$57,$C710,'State Landscape Data'!$C$8:$C$57,$D710)),"-",SUMIFS(INDEX('State Landscape Data'!$M$8:$AE$57,0,MATCH(CONCATENATE($J710,N$6),'State Landscape Data'!$M$6:$AE$6,0)),'State Landscape Data'!$B$8:$B$57,$C710,'State Landscape Data'!$C$8:$C$57,$D710))</f>
        <v>0</v>
      </c>
    </row>
    <row r="711" spans="2:14" x14ac:dyDescent="0.35">
      <c r="B711" s="37" t="s">
        <v>80</v>
      </c>
      <c r="C711" s="38" t="str">
        <f>IF(ISBLANK('State Landscape Data'!$B$86),"-",'State Landscape Data'!$B$86)</f>
        <v>-</v>
      </c>
      <c r="D711" s="38" t="str">
        <f>IF(ISBLANK('State Landscape Data'!$C$86),"-",'State Landscape Data'!$C$86)</f>
        <v>-</v>
      </c>
      <c r="E711" s="38" t="str">
        <f>IF(ISBLANK('State Landscape Data'!$D$86),"-",'State Landscape Data'!$D$86)</f>
        <v>-</v>
      </c>
      <c r="F711" s="38" t="str">
        <f>IF(ISBLANK('State Landscape Data'!$E$86),"-",'State Landscape Data'!$E$86)</f>
        <v>-</v>
      </c>
      <c r="G711" s="38" t="str">
        <f>IF(ISBLANK('State Landscape Data'!$F$86),"-",'State Landscape Data'!$F$86)</f>
        <v>-</v>
      </c>
      <c r="H711" s="253">
        <v>1</v>
      </c>
      <c r="I711" s="253" t="s">
        <v>65</v>
      </c>
      <c r="J711" s="38" t="str">
        <f t="shared" si="59"/>
        <v>1Goal</v>
      </c>
      <c r="K711" s="38" t="str">
        <f>IF(ISBLANK('State Landscape Data'!$K$86),"-",'State Landscape Data'!$K$86)</f>
        <v>-</v>
      </c>
      <c r="L711" s="254" t="str">
        <f>IF(ISNA(SUMIFS(INDEX('State Landscape Data'!$M$8:$AE$57,0,MATCH(CONCATENATE($J711,L$6),'State Landscape Data'!$M$6:$AE$6,0)),'State Landscape Data'!$B$8:$B$57,$C711,'State Landscape Data'!$C$8:$C$57,$D711)),"-",SUMIFS(INDEX('State Landscape Data'!$M$8:$AE$57,0,MATCH(CONCATENATE($J711,L$6),'State Landscape Data'!$M$6:$AE$6,0)),'State Landscape Data'!$B$8:$B$57,$C711,'State Landscape Data'!$C$8:$C$57,$D711))</f>
        <v>-</v>
      </c>
      <c r="M711" s="254" t="str">
        <f>IF(ISNA(SUMIFS(INDEX('State Landscape Data'!$M$8:$AE$57,0,MATCH(CONCATENATE($J711,M$6),'State Landscape Data'!$M$6:$AE$6,0)),'State Landscape Data'!$B$8:$B$57,$C711,'State Landscape Data'!$C$8:$C$57,$D711)),"-",SUMIFS(INDEX('State Landscape Data'!$M$8:$AE$57,0,MATCH(CONCATENATE($J711,M$6),'State Landscape Data'!$M$6:$AE$6,0)),'State Landscape Data'!$B$8:$B$57,$C711,'State Landscape Data'!$C$8:$C$57,$D711))</f>
        <v>-</v>
      </c>
      <c r="N711" s="154">
        <f>IF(ISNA(SUMIFS(INDEX('State Landscape Data'!$M$8:$AE$57,0,MATCH(CONCATENATE($J711,N$6),'State Landscape Data'!$M$6:$AE$6,0)),'State Landscape Data'!$B$8:$B$57,$C711,'State Landscape Data'!$C$8:$C$57,$D711)),"-",SUMIFS(INDEX('State Landscape Data'!$M$8:$AE$57,0,MATCH(CONCATENATE($J711,N$6),'State Landscape Data'!$M$6:$AE$6,0)),'State Landscape Data'!$B$8:$B$57,$C711,'State Landscape Data'!$C$8:$C$57,$D711))</f>
        <v>0</v>
      </c>
    </row>
    <row r="712" spans="2:14" x14ac:dyDescent="0.35">
      <c r="B712" s="37" t="s">
        <v>80</v>
      </c>
      <c r="C712" s="38" t="str">
        <f>IF(ISBLANK('State Landscape Data'!$B$86),"-",'State Landscape Data'!$B$86)</f>
        <v>-</v>
      </c>
      <c r="D712" s="38" t="str">
        <f>IF(ISBLANK('State Landscape Data'!$C$86),"-",'State Landscape Data'!$C$86)</f>
        <v>-</v>
      </c>
      <c r="E712" s="38" t="str">
        <f>IF(ISBLANK('State Landscape Data'!$D$86),"-",'State Landscape Data'!$D$86)</f>
        <v>-</v>
      </c>
      <c r="F712" s="38" t="str">
        <f>IF(ISBLANK('State Landscape Data'!$E$86),"-",'State Landscape Data'!$E$86)</f>
        <v>-</v>
      </c>
      <c r="G712" s="38" t="str">
        <f>IF(ISBLANK('State Landscape Data'!$F$86),"-",'State Landscape Data'!$F$86)</f>
        <v>-</v>
      </c>
      <c r="H712" s="253">
        <v>2</v>
      </c>
      <c r="I712" s="253">
        <v>5</v>
      </c>
      <c r="J712" s="38" t="str">
        <f t="shared" si="59"/>
        <v>25</v>
      </c>
      <c r="K712" s="38" t="str">
        <f>IF(ISBLANK('State Landscape Data'!$K$86),"-",'State Landscape Data'!$K$86)</f>
        <v>-</v>
      </c>
      <c r="L712" s="254">
        <f>IF(ISNA(SUMIFS(INDEX('State Landscape Data'!$M$8:$AE$57,0,MATCH(CONCATENATE($J712,L$6),'State Landscape Data'!$M$6:$AE$6,0)),'State Landscape Data'!$B$8:$B$57,$C712,'State Landscape Data'!$C$8:$C$57,$D712)),"-",SUMIFS(INDEX('State Landscape Data'!$M$8:$AE$57,0,MATCH(CONCATENATE($J712,L$6),'State Landscape Data'!$M$6:$AE$6,0)),'State Landscape Data'!$B$8:$B$57,$C712,'State Landscape Data'!$C$8:$C$57,$D712))</f>
        <v>0</v>
      </c>
      <c r="M712" s="254">
        <f>IF(ISNA(SUMIFS(INDEX('State Landscape Data'!$M$8:$AE$57,0,MATCH(CONCATENATE($J712,M$6),'State Landscape Data'!$M$6:$AE$6,0)),'State Landscape Data'!$B$8:$B$57,$C712,'State Landscape Data'!$C$8:$C$57,$D712)),"-",SUMIFS(INDEX('State Landscape Data'!$M$8:$AE$57,0,MATCH(CONCATENATE($J712,M$6),'State Landscape Data'!$M$6:$AE$6,0)),'State Landscape Data'!$B$8:$B$57,$C712,'State Landscape Data'!$C$8:$C$57,$D712))</f>
        <v>0</v>
      </c>
      <c r="N712" s="154">
        <f>IF(ISNA(SUMIFS(INDEX('State Landscape Data'!$M$8:$AE$57,0,MATCH(CONCATENATE($J712,N$6),'State Landscape Data'!$M$6:$AE$6,0)),'State Landscape Data'!$B$8:$B$57,$C712,'State Landscape Data'!$C$8:$C$57,$D712)),"-",SUMIFS(INDEX('State Landscape Data'!$M$8:$AE$57,0,MATCH(CONCATENATE($J712,N$6),'State Landscape Data'!$M$6:$AE$6,0)),'State Landscape Data'!$B$8:$B$57,$C712,'State Landscape Data'!$C$8:$C$57,$D712))</f>
        <v>0</v>
      </c>
    </row>
    <row r="713" spans="2:14" x14ac:dyDescent="0.35">
      <c r="B713" s="37" t="s">
        <v>80</v>
      </c>
      <c r="C713" s="38" t="str">
        <f>IF(ISBLANK('State Landscape Data'!$B$86),"-",'State Landscape Data'!$B$86)</f>
        <v>-</v>
      </c>
      <c r="D713" s="38" t="str">
        <f>IF(ISBLANK('State Landscape Data'!$C$86),"-",'State Landscape Data'!$C$86)</f>
        <v>-</v>
      </c>
      <c r="E713" s="38" t="str">
        <f>IF(ISBLANK('State Landscape Data'!$D$86),"-",'State Landscape Data'!$D$86)</f>
        <v>-</v>
      </c>
      <c r="F713" s="38" t="str">
        <f>IF(ISBLANK('State Landscape Data'!$E$86),"-",'State Landscape Data'!$E$86)</f>
        <v>-</v>
      </c>
      <c r="G713" s="38" t="str">
        <f>IF(ISBLANK('State Landscape Data'!$F$86),"-",'State Landscape Data'!$F$86)</f>
        <v>-</v>
      </c>
      <c r="H713" s="253">
        <v>2</v>
      </c>
      <c r="I713" s="253" t="s">
        <v>65</v>
      </c>
      <c r="J713" s="38" t="str">
        <f t="shared" ref="J713:J776" si="60">CONCATENATE(H713,I713)</f>
        <v>2Goal</v>
      </c>
      <c r="K713" s="38" t="str">
        <f>IF(ISBLANK('State Landscape Data'!$K$86),"-",'State Landscape Data'!$K$86)</f>
        <v>-</v>
      </c>
      <c r="L713" s="254" t="str">
        <f>IF(ISNA(SUMIFS(INDEX('State Landscape Data'!$M$8:$AE$57,0,MATCH(CONCATENATE($J713,L$6),'State Landscape Data'!$M$6:$AE$6,0)),'State Landscape Data'!$B$8:$B$57,$C713,'State Landscape Data'!$C$8:$C$57,$D713)),"-",SUMIFS(INDEX('State Landscape Data'!$M$8:$AE$57,0,MATCH(CONCATENATE($J713,L$6),'State Landscape Data'!$M$6:$AE$6,0)),'State Landscape Data'!$B$8:$B$57,$C713,'State Landscape Data'!$C$8:$C$57,$D713))</f>
        <v>-</v>
      </c>
      <c r="M713" s="254" t="str">
        <f>IF(ISNA(SUMIFS(INDEX('State Landscape Data'!$M$8:$AE$57,0,MATCH(CONCATENATE($J713,M$6),'State Landscape Data'!$M$6:$AE$6,0)),'State Landscape Data'!$B$8:$B$57,$C713,'State Landscape Data'!$C$8:$C$57,$D713)),"-",SUMIFS(INDEX('State Landscape Data'!$M$8:$AE$57,0,MATCH(CONCATENATE($J713,M$6),'State Landscape Data'!$M$6:$AE$6,0)),'State Landscape Data'!$B$8:$B$57,$C713,'State Landscape Data'!$C$8:$C$57,$D713))</f>
        <v>-</v>
      </c>
      <c r="N713" s="154">
        <f>IF(ISNA(SUMIFS(INDEX('State Landscape Data'!$M$8:$AE$57,0,MATCH(CONCATENATE($J713,N$6),'State Landscape Data'!$M$6:$AE$6,0)),'State Landscape Data'!$B$8:$B$57,$C713,'State Landscape Data'!$C$8:$C$57,$D713)),"-",SUMIFS(INDEX('State Landscape Data'!$M$8:$AE$57,0,MATCH(CONCATENATE($J713,N$6),'State Landscape Data'!$M$6:$AE$6,0)),'State Landscape Data'!$B$8:$B$57,$C713,'State Landscape Data'!$C$8:$C$57,$D713))</f>
        <v>0</v>
      </c>
    </row>
    <row r="714" spans="2:14" x14ac:dyDescent="0.35">
      <c r="B714" s="37" t="s">
        <v>80</v>
      </c>
      <c r="C714" s="38" t="str">
        <f>IF(ISBLANK('State Landscape Data'!$B$86),"-",'State Landscape Data'!$B$86)</f>
        <v>-</v>
      </c>
      <c r="D714" s="38" t="str">
        <f>IF(ISBLANK('State Landscape Data'!$C$86),"-",'State Landscape Data'!$C$86)</f>
        <v>-</v>
      </c>
      <c r="E714" s="38" t="str">
        <f>IF(ISBLANK('State Landscape Data'!$D$86),"-",'State Landscape Data'!$D$86)</f>
        <v>-</v>
      </c>
      <c r="F714" s="38" t="str">
        <f>IF(ISBLANK('State Landscape Data'!$E$86),"-",'State Landscape Data'!$E$86)</f>
        <v>-</v>
      </c>
      <c r="G714" s="38" t="str">
        <f>IF(ISBLANK('State Landscape Data'!$F$86),"-",'State Landscape Data'!$F$86)</f>
        <v>-</v>
      </c>
      <c r="H714" s="253">
        <v>3</v>
      </c>
      <c r="I714" s="253">
        <v>5</v>
      </c>
      <c r="J714" s="38" t="str">
        <f t="shared" si="60"/>
        <v>35</v>
      </c>
      <c r="K714" s="38" t="str">
        <f>IF(ISBLANK('State Landscape Data'!$K$86),"-",'State Landscape Data'!$K$86)</f>
        <v>-</v>
      </c>
      <c r="L714" s="254">
        <f>IF(ISNA(SUMIFS(INDEX('State Landscape Data'!$M$8:$AE$57,0,MATCH(CONCATENATE($J714,L$6),'State Landscape Data'!$M$6:$AE$6,0)),'State Landscape Data'!$B$8:$B$57,$C714,'State Landscape Data'!$C$8:$C$57,$D714)),"-",SUMIFS(INDEX('State Landscape Data'!$M$8:$AE$57,0,MATCH(CONCATENATE($J714,L$6),'State Landscape Data'!$M$6:$AE$6,0)),'State Landscape Data'!$B$8:$B$57,$C714,'State Landscape Data'!$C$8:$C$57,$D714))</f>
        <v>0</v>
      </c>
      <c r="M714" s="254">
        <f>IF(ISNA(SUMIFS(INDEX('State Landscape Data'!$M$8:$AE$57,0,MATCH(CONCATENATE($J714,M$6),'State Landscape Data'!$M$6:$AE$6,0)),'State Landscape Data'!$B$8:$B$57,$C714,'State Landscape Data'!$C$8:$C$57,$D714)),"-",SUMIFS(INDEX('State Landscape Data'!$M$8:$AE$57,0,MATCH(CONCATENATE($J714,M$6),'State Landscape Data'!$M$6:$AE$6,0)),'State Landscape Data'!$B$8:$B$57,$C714,'State Landscape Data'!$C$8:$C$57,$D714))</f>
        <v>0</v>
      </c>
      <c r="N714" s="154">
        <f>IF(ISNA(SUMIFS(INDEX('State Landscape Data'!$M$8:$AE$57,0,MATCH(CONCATENATE($J714,N$6),'State Landscape Data'!$M$6:$AE$6,0)),'State Landscape Data'!$B$8:$B$57,$C714,'State Landscape Data'!$C$8:$C$57,$D714)),"-",SUMIFS(INDEX('State Landscape Data'!$M$8:$AE$57,0,MATCH(CONCATENATE($J714,N$6),'State Landscape Data'!$M$6:$AE$6,0)),'State Landscape Data'!$B$8:$B$57,$C714,'State Landscape Data'!$C$8:$C$57,$D714))</f>
        <v>0</v>
      </c>
    </row>
    <row r="715" spans="2:14" x14ac:dyDescent="0.35">
      <c r="B715" s="37" t="s">
        <v>80</v>
      </c>
      <c r="C715" s="38" t="str">
        <f>IF(ISBLANK('State Landscape Data'!$B$86),"-",'State Landscape Data'!$B$86)</f>
        <v>-</v>
      </c>
      <c r="D715" s="38" t="str">
        <f>IF(ISBLANK('State Landscape Data'!$C$86),"-",'State Landscape Data'!$C$86)</f>
        <v>-</v>
      </c>
      <c r="E715" s="38" t="str">
        <f>IF(ISBLANK('State Landscape Data'!$D$86),"-",'State Landscape Data'!$D$86)</f>
        <v>-</v>
      </c>
      <c r="F715" s="38" t="str">
        <f>IF(ISBLANK('State Landscape Data'!$E$86),"-",'State Landscape Data'!$E$86)</f>
        <v>-</v>
      </c>
      <c r="G715" s="38" t="str">
        <f>IF(ISBLANK('State Landscape Data'!$F$86),"-",'State Landscape Data'!$F$86)</f>
        <v>-</v>
      </c>
      <c r="H715" s="253">
        <v>3</v>
      </c>
      <c r="I715" s="253" t="s">
        <v>65</v>
      </c>
      <c r="J715" s="38" t="str">
        <f t="shared" si="60"/>
        <v>3Goal</v>
      </c>
      <c r="K715" s="38" t="str">
        <f>IF(ISBLANK('State Landscape Data'!$K$86),"-",'State Landscape Data'!$K$86)</f>
        <v>-</v>
      </c>
      <c r="L715" s="254" t="str">
        <f>IF(ISNA(SUMIFS(INDEX('State Landscape Data'!$M$8:$AE$57,0,MATCH(CONCATENATE($J715,L$6),'State Landscape Data'!$M$6:$AE$6,0)),'State Landscape Data'!$B$8:$B$57,$C715,'State Landscape Data'!$C$8:$C$57,$D715)),"-",SUMIFS(INDEX('State Landscape Data'!$M$8:$AE$57,0,MATCH(CONCATENATE($J715,L$6),'State Landscape Data'!$M$6:$AE$6,0)),'State Landscape Data'!$B$8:$B$57,$C715,'State Landscape Data'!$C$8:$C$57,$D715))</f>
        <v>-</v>
      </c>
      <c r="M715" s="254" t="str">
        <f>IF(ISNA(SUMIFS(INDEX('State Landscape Data'!$M$8:$AE$57,0,MATCH(CONCATENATE($J715,M$6),'State Landscape Data'!$M$6:$AE$6,0)),'State Landscape Data'!$B$8:$B$57,$C715,'State Landscape Data'!$C$8:$C$57,$D715)),"-",SUMIFS(INDEX('State Landscape Data'!$M$8:$AE$57,0,MATCH(CONCATENATE($J715,M$6),'State Landscape Data'!$M$6:$AE$6,0)),'State Landscape Data'!$B$8:$B$57,$C715,'State Landscape Data'!$C$8:$C$57,$D715))</f>
        <v>-</v>
      </c>
      <c r="N715" s="154">
        <f>IF(ISNA(SUMIFS(INDEX('State Landscape Data'!$M$8:$AE$57,0,MATCH(CONCATENATE($J715,N$6),'State Landscape Data'!$M$6:$AE$6,0)),'State Landscape Data'!$B$8:$B$57,$C715,'State Landscape Data'!$C$8:$C$57,$D715)),"-",SUMIFS(INDEX('State Landscape Data'!$M$8:$AE$57,0,MATCH(CONCATENATE($J715,N$6),'State Landscape Data'!$M$6:$AE$6,0)),'State Landscape Data'!$B$8:$B$57,$C715,'State Landscape Data'!$C$8:$C$57,$D715))</f>
        <v>0</v>
      </c>
    </row>
    <row r="716" spans="2:14" x14ac:dyDescent="0.35">
      <c r="B716" s="37" t="s">
        <v>80</v>
      </c>
      <c r="C716" s="38" t="str">
        <f>IF(ISBLANK('State Landscape Data'!$B$86),"-",'State Landscape Data'!$B$86)</f>
        <v>-</v>
      </c>
      <c r="D716" s="38" t="str">
        <f>IF(ISBLANK('State Landscape Data'!$C$86),"-",'State Landscape Data'!$C$86)</f>
        <v>-</v>
      </c>
      <c r="E716" s="38" t="str">
        <f>IF(ISBLANK('State Landscape Data'!$D$86),"-",'State Landscape Data'!$D$86)</f>
        <v>-</v>
      </c>
      <c r="F716" s="38" t="str">
        <f>IF(ISBLANK('State Landscape Data'!$E$86),"-",'State Landscape Data'!$E$86)</f>
        <v>-</v>
      </c>
      <c r="G716" s="38" t="str">
        <f>IF(ISBLANK('State Landscape Data'!$F$86),"-",'State Landscape Data'!$F$86)</f>
        <v>-</v>
      </c>
      <c r="H716" s="253">
        <v>4</v>
      </c>
      <c r="I716" s="253">
        <v>5</v>
      </c>
      <c r="J716" s="38" t="str">
        <f t="shared" si="60"/>
        <v>45</v>
      </c>
      <c r="K716" s="38" t="str">
        <f>IF(ISBLANK('State Landscape Data'!$K$86),"-",'State Landscape Data'!$K$86)</f>
        <v>-</v>
      </c>
      <c r="L716" s="254">
        <f>IF(ISNA(SUMIFS(INDEX('State Landscape Data'!$M$8:$AE$57,0,MATCH(CONCATENATE($J716,L$6),'State Landscape Data'!$M$6:$AE$6,0)),'State Landscape Data'!$B$8:$B$57,$C716,'State Landscape Data'!$C$8:$C$57,$D716)),"-",SUMIFS(INDEX('State Landscape Data'!$M$8:$AE$57,0,MATCH(CONCATENATE($J716,L$6),'State Landscape Data'!$M$6:$AE$6,0)),'State Landscape Data'!$B$8:$B$57,$C716,'State Landscape Data'!$C$8:$C$57,$D716))</f>
        <v>0</v>
      </c>
      <c r="M716" s="254">
        <f>IF(ISNA(SUMIFS(INDEX('State Landscape Data'!$M$8:$AE$57,0,MATCH(CONCATENATE($J716,M$6),'State Landscape Data'!$M$6:$AE$6,0)),'State Landscape Data'!$B$8:$B$57,$C716,'State Landscape Data'!$C$8:$C$57,$D716)),"-",SUMIFS(INDEX('State Landscape Data'!$M$8:$AE$57,0,MATCH(CONCATENATE($J716,M$6),'State Landscape Data'!$M$6:$AE$6,0)),'State Landscape Data'!$B$8:$B$57,$C716,'State Landscape Data'!$C$8:$C$57,$D716))</f>
        <v>0</v>
      </c>
      <c r="N716" s="154">
        <f>IF(ISNA(SUMIFS(INDEX('State Landscape Data'!$M$8:$AE$57,0,MATCH(CONCATENATE($J716,N$6),'State Landscape Data'!$M$6:$AE$6,0)),'State Landscape Data'!$B$8:$B$57,$C716,'State Landscape Data'!$C$8:$C$57,$D716)),"-",SUMIFS(INDEX('State Landscape Data'!$M$8:$AE$57,0,MATCH(CONCATENATE($J716,N$6),'State Landscape Data'!$M$6:$AE$6,0)),'State Landscape Data'!$B$8:$B$57,$C716,'State Landscape Data'!$C$8:$C$57,$D716))</f>
        <v>0</v>
      </c>
    </row>
    <row r="717" spans="2:14" x14ac:dyDescent="0.35">
      <c r="B717" s="37" t="s">
        <v>80</v>
      </c>
      <c r="C717" s="38" t="str">
        <f>IF(ISBLANK('State Landscape Data'!$B$86),"-",'State Landscape Data'!$B$86)</f>
        <v>-</v>
      </c>
      <c r="D717" s="38" t="str">
        <f>IF(ISBLANK('State Landscape Data'!$C$86),"-",'State Landscape Data'!$C$86)</f>
        <v>-</v>
      </c>
      <c r="E717" s="38" t="str">
        <f>IF(ISBLANK('State Landscape Data'!$D$86),"-",'State Landscape Data'!$D$86)</f>
        <v>-</v>
      </c>
      <c r="F717" s="38" t="str">
        <f>IF(ISBLANK('State Landscape Data'!$E$86),"-",'State Landscape Data'!$E$86)</f>
        <v>-</v>
      </c>
      <c r="G717" s="38" t="str">
        <f>IF(ISBLANK('State Landscape Data'!$F$86),"-",'State Landscape Data'!$F$86)</f>
        <v>-</v>
      </c>
      <c r="H717" s="253">
        <v>4</v>
      </c>
      <c r="I717" s="253" t="s">
        <v>65</v>
      </c>
      <c r="J717" s="38" t="str">
        <f t="shared" si="60"/>
        <v>4Goal</v>
      </c>
      <c r="K717" s="38" t="str">
        <f>IF(ISBLANK('State Landscape Data'!$K$86),"-",'State Landscape Data'!$K$86)</f>
        <v>-</v>
      </c>
      <c r="L717" s="254" t="str">
        <f>IF(ISNA(SUMIFS(INDEX('State Landscape Data'!$M$8:$AE$57,0,MATCH(CONCATENATE($J717,L$6),'State Landscape Data'!$M$6:$AE$6,0)),'State Landscape Data'!$B$8:$B$57,$C717,'State Landscape Data'!$C$8:$C$57,$D717)),"-",SUMIFS(INDEX('State Landscape Data'!$M$8:$AE$57,0,MATCH(CONCATENATE($J717,L$6),'State Landscape Data'!$M$6:$AE$6,0)),'State Landscape Data'!$B$8:$B$57,$C717,'State Landscape Data'!$C$8:$C$57,$D717))</f>
        <v>-</v>
      </c>
      <c r="M717" s="254" t="str">
        <f>IF(ISNA(SUMIFS(INDEX('State Landscape Data'!$M$8:$AE$57,0,MATCH(CONCATENATE($J717,M$6),'State Landscape Data'!$M$6:$AE$6,0)),'State Landscape Data'!$B$8:$B$57,$C717,'State Landscape Data'!$C$8:$C$57,$D717)),"-",SUMIFS(INDEX('State Landscape Data'!$M$8:$AE$57,0,MATCH(CONCATENATE($J717,M$6),'State Landscape Data'!$M$6:$AE$6,0)),'State Landscape Data'!$B$8:$B$57,$C717,'State Landscape Data'!$C$8:$C$57,$D717))</f>
        <v>-</v>
      </c>
      <c r="N717" s="154">
        <f>IF(ISNA(SUMIFS(INDEX('State Landscape Data'!$M$8:$AE$57,0,MATCH(CONCATENATE($J717,N$6),'State Landscape Data'!$M$6:$AE$6,0)),'State Landscape Data'!$B$8:$B$57,$C717,'State Landscape Data'!$C$8:$C$57,$D717)),"-",SUMIFS(INDEX('State Landscape Data'!$M$8:$AE$57,0,MATCH(CONCATENATE($J717,N$6),'State Landscape Data'!$M$6:$AE$6,0)),'State Landscape Data'!$B$8:$B$57,$C717,'State Landscape Data'!$C$8:$C$57,$D717))</f>
        <v>0</v>
      </c>
    </row>
    <row r="718" spans="2:14" x14ac:dyDescent="0.35">
      <c r="B718" s="37" t="s">
        <v>80</v>
      </c>
      <c r="C718" s="38" t="str">
        <f>IF(ISBLANK('State Landscape Data'!$B$87),"-",'State Landscape Data'!$B$87)</f>
        <v>-</v>
      </c>
      <c r="D718" s="38" t="str">
        <f>IF(ISBLANK('State Landscape Data'!$C$87),"-",'State Landscape Data'!$C$87)</f>
        <v>-</v>
      </c>
      <c r="E718" s="38" t="str">
        <f>IF(ISBLANK('State Landscape Data'!$D$87),"-",'State Landscape Data'!$D$87)</f>
        <v>-</v>
      </c>
      <c r="F718" s="38" t="str">
        <f>IF(ISBLANK('State Landscape Data'!$E$87),"-",'State Landscape Data'!$E$87)</f>
        <v>-</v>
      </c>
      <c r="G718" s="38" t="str">
        <f>IF(ISBLANK('State Landscape Data'!$F$87),"-",'State Landscape Data'!$F$87)</f>
        <v>-</v>
      </c>
      <c r="H718" s="253" t="s">
        <v>64</v>
      </c>
      <c r="I718" s="253" t="s">
        <v>64</v>
      </c>
      <c r="J718" s="38" t="str">
        <f t="shared" si="60"/>
        <v>BaselineBaseline</v>
      </c>
      <c r="K718" s="38" t="str">
        <f>IF(ISBLANK('State Landscape Data'!$K$87),"-",'State Landscape Data'!$K$87)</f>
        <v>-</v>
      </c>
      <c r="L718" s="254">
        <f>IF(ISNA(SUMIFS(INDEX('State Landscape Data'!$M$8:$AE$57,0,MATCH(CONCATENATE($J718,L$6),'State Landscape Data'!$M$6:$AE$6,0)),'State Landscape Data'!$B$8:$B$57,$C718,'State Landscape Data'!$C$8:$C$57,$D718)),"-",SUMIFS(INDEX('State Landscape Data'!$M$8:$AE$57,0,MATCH(CONCATENATE($J718,L$6),'State Landscape Data'!$M$6:$AE$6,0)),'State Landscape Data'!$B$8:$B$57,$C718,'State Landscape Data'!$C$8:$C$57,$D718))</f>
        <v>0</v>
      </c>
      <c r="M718" s="254">
        <f>IF(ISNA(SUMIFS(INDEX('State Landscape Data'!$M$8:$AE$57,0,MATCH(CONCATENATE($J718,M$6),'State Landscape Data'!$M$6:$AE$6,0)),'State Landscape Data'!$B$8:$B$57,$C718,'State Landscape Data'!$C$8:$C$57,$D718)),"-",SUMIFS(INDEX('State Landscape Data'!$M$8:$AE$57,0,MATCH(CONCATENATE($J718,M$6),'State Landscape Data'!$M$6:$AE$6,0)),'State Landscape Data'!$B$8:$B$57,$C718,'State Landscape Data'!$C$8:$C$57,$D718))</f>
        <v>0</v>
      </c>
      <c r="N718" s="154">
        <f>IF(ISNA(SUMIFS(INDEX('State Landscape Data'!$M$8:$AE$57,0,MATCH(CONCATENATE($J718,N$6),'State Landscape Data'!$M$6:$AE$6,0)),'State Landscape Data'!$B$8:$B$57,$C718,'State Landscape Data'!$C$8:$C$57,$D718)),"-",SUMIFS(INDEX('State Landscape Data'!$M$8:$AE$57,0,MATCH(CONCATENATE($J718,N$6),'State Landscape Data'!$M$6:$AE$6,0)),'State Landscape Data'!$B$8:$B$57,$C718,'State Landscape Data'!$C$8:$C$57,$D718))</f>
        <v>0</v>
      </c>
    </row>
    <row r="719" spans="2:14" x14ac:dyDescent="0.35">
      <c r="B719" s="37" t="s">
        <v>80</v>
      </c>
      <c r="C719" s="38" t="str">
        <f>IF(ISBLANK('State Landscape Data'!$B$87),"-",'State Landscape Data'!$B$87)</f>
        <v>-</v>
      </c>
      <c r="D719" s="38" t="str">
        <f>IF(ISBLANK('State Landscape Data'!$C$87),"-",'State Landscape Data'!$C$87)</f>
        <v>-</v>
      </c>
      <c r="E719" s="38" t="str">
        <f>IF(ISBLANK('State Landscape Data'!$D$87),"-",'State Landscape Data'!$D$87)</f>
        <v>-</v>
      </c>
      <c r="F719" s="38" t="str">
        <f>IF(ISBLANK('State Landscape Data'!$E$87),"-",'State Landscape Data'!$E$87)</f>
        <v>-</v>
      </c>
      <c r="G719" s="38" t="str">
        <f>IF(ISBLANK('State Landscape Data'!$F$87),"-",'State Landscape Data'!$F$87)</f>
        <v>-</v>
      </c>
      <c r="H719" s="253">
        <v>1</v>
      </c>
      <c r="I719" s="253">
        <v>5</v>
      </c>
      <c r="J719" s="38" t="str">
        <f t="shared" si="60"/>
        <v>15</v>
      </c>
      <c r="K719" s="38" t="str">
        <f>IF(ISBLANK('State Landscape Data'!$K$87),"-",'State Landscape Data'!$K$87)</f>
        <v>-</v>
      </c>
      <c r="L719" s="254">
        <f>IF(ISNA(SUMIFS(INDEX('State Landscape Data'!$M$8:$AE$57,0,MATCH(CONCATENATE($J719,L$6),'State Landscape Data'!$M$6:$AE$6,0)),'State Landscape Data'!$B$8:$B$57,$C719,'State Landscape Data'!$C$8:$C$57,$D719)),"-",SUMIFS(INDEX('State Landscape Data'!$M$8:$AE$57,0,MATCH(CONCATENATE($J719,L$6),'State Landscape Data'!$M$6:$AE$6,0)),'State Landscape Data'!$B$8:$B$57,$C719,'State Landscape Data'!$C$8:$C$57,$D719))</f>
        <v>0</v>
      </c>
      <c r="M719" s="254">
        <f>IF(ISNA(SUMIFS(INDEX('State Landscape Data'!$M$8:$AE$57,0,MATCH(CONCATENATE($J719,M$6),'State Landscape Data'!$M$6:$AE$6,0)),'State Landscape Data'!$B$8:$B$57,$C719,'State Landscape Data'!$C$8:$C$57,$D719)),"-",SUMIFS(INDEX('State Landscape Data'!$M$8:$AE$57,0,MATCH(CONCATENATE($J719,M$6),'State Landscape Data'!$M$6:$AE$6,0)),'State Landscape Data'!$B$8:$B$57,$C719,'State Landscape Data'!$C$8:$C$57,$D719))</f>
        <v>0</v>
      </c>
      <c r="N719" s="154">
        <f>IF(ISNA(SUMIFS(INDEX('State Landscape Data'!$M$8:$AE$57,0,MATCH(CONCATENATE($J719,N$6),'State Landscape Data'!$M$6:$AE$6,0)),'State Landscape Data'!$B$8:$B$57,$C719,'State Landscape Data'!$C$8:$C$57,$D719)),"-",SUMIFS(INDEX('State Landscape Data'!$M$8:$AE$57,0,MATCH(CONCATENATE($J719,N$6),'State Landscape Data'!$M$6:$AE$6,0)),'State Landscape Data'!$B$8:$B$57,$C719,'State Landscape Data'!$C$8:$C$57,$D719))</f>
        <v>0</v>
      </c>
    </row>
    <row r="720" spans="2:14" x14ac:dyDescent="0.35">
      <c r="B720" s="37" t="s">
        <v>80</v>
      </c>
      <c r="C720" s="38" t="str">
        <f>IF(ISBLANK('State Landscape Data'!$B$87),"-",'State Landscape Data'!$B$87)</f>
        <v>-</v>
      </c>
      <c r="D720" s="38" t="str">
        <f>IF(ISBLANK('State Landscape Data'!$C$87),"-",'State Landscape Data'!$C$87)</f>
        <v>-</v>
      </c>
      <c r="E720" s="38" t="str">
        <f>IF(ISBLANK('State Landscape Data'!$D$87),"-",'State Landscape Data'!$D$87)</f>
        <v>-</v>
      </c>
      <c r="F720" s="38" t="str">
        <f>IF(ISBLANK('State Landscape Data'!$E$87),"-",'State Landscape Data'!$E$87)</f>
        <v>-</v>
      </c>
      <c r="G720" s="38" t="str">
        <f>IF(ISBLANK('State Landscape Data'!$F$87),"-",'State Landscape Data'!$F$87)</f>
        <v>-</v>
      </c>
      <c r="H720" s="253">
        <v>1</v>
      </c>
      <c r="I720" s="253" t="s">
        <v>65</v>
      </c>
      <c r="J720" s="38" t="str">
        <f t="shared" si="60"/>
        <v>1Goal</v>
      </c>
      <c r="K720" s="38" t="str">
        <f>IF(ISBLANK('State Landscape Data'!$K$87),"-",'State Landscape Data'!$K$87)</f>
        <v>-</v>
      </c>
      <c r="L720" s="254" t="str">
        <f>IF(ISNA(SUMIFS(INDEX('State Landscape Data'!$M$8:$AE$57,0,MATCH(CONCATENATE($J720,L$6),'State Landscape Data'!$M$6:$AE$6,0)),'State Landscape Data'!$B$8:$B$57,$C720,'State Landscape Data'!$C$8:$C$57,$D720)),"-",SUMIFS(INDEX('State Landscape Data'!$M$8:$AE$57,0,MATCH(CONCATENATE($J720,L$6),'State Landscape Data'!$M$6:$AE$6,0)),'State Landscape Data'!$B$8:$B$57,$C720,'State Landscape Data'!$C$8:$C$57,$D720))</f>
        <v>-</v>
      </c>
      <c r="M720" s="254" t="str">
        <f>IF(ISNA(SUMIFS(INDEX('State Landscape Data'!$M$8:$AE$57,0,MATCH(CONCATENATE($J720,M$6),'State Landscape Data'!$M$6:$AE$6,0)),'State Landscape Data'!$B$8:$B$57,$C720,'State Landscape Data'!$C$8:$C$57,$D720)),"-",SUMIFS(INDEX('State Landscape Data'!$M$8:$AE$57,0,MATCH(CONCATENATE($J720,M$6),'State Landscape Data'!$M$6:$AE$6,0)),'State Landscape Data'!$B$8:$B$57,$C720,'State Landscape Data'!$C$8:$C$57,$D720))</f>
        <v>-</v>
      </c>
      <c r="N720" s="154">
        <f>IF(ISNA(SUMIFS(INDEX('State Landscape Data'!$M$8:$AE$57,0,MATCH(CONCATENATE($J720,N$6),'State Landscape Data'!$M$6:$AE$6,0)),'State Landscape Data'!$B$8:$B$57,$C720,'State Landscape Data'!$C$8:$C$57,$D720)),"-",SUMIFS(INDEX('State Landscape Data'!$M$8:$AE$57,0,MATCH(CONCATENATE($J720,N$6),'State Landscape Data'!$M$6:$AE$6,0)),'State Landscape Data'!$B$8:$B$57,$C720,'State Landscape Data'!$C$8:$C$57,$D720))</f>
        <v>0</v>
      </c>
    </row>
    <row r="721" spans="2:14" x14ac:dyDescent="0.35">
      <c r="B721" s="37" t="s">
        <v>80</v>
      </c>
      <c r="C721" s="38" t="str">
        <f>IF(ISBLANK('State Landscape Data'!$B$87),"-",'State Landscape Data'!$B$87)</f>
        <v>-</v>
      </c>
      <c r="D721" s="38" t="str">
        <f>IF(ISBLANK('State Landscape Data'!$C$87),"-",'State Landscape Data'!$C$87)</f>
        <v>-</v>
      </c>
      <c r="E721" s="38" t="str">
        <f>IF(ISBLANK('State Landscape Data'!$D$87),"-",'State Landscape Data'!$D$87)</f>
        <v>-</v>
      </c>
      <c r="F721" s="38" t="str">
        <f>IF(ISBLANK('State Landscape Data'!$E$87),"-",'State Landscape Data'!$E$87)</f>
        <v>-</v>
      </c>
      <c r="G721" s="38" t="str">
        <f>IF(ISBLANK('State Landscape Data'!$F$87),"-",'State Landscape Data'!$F$87)</f>
        <v>-</v>
      </c>
      <c r="H721" s="253">
        <v>2</v>
      </c>
      <c r="I721" s="253">
        <v>5</v>
      </c>
      <c r="J721" s="38" t="str">
        <f t="shared" si="60"/>
        <v>25</v>
      </c>
      <c r="K721" s="38" t="str">
        <f>IF(ISBLANK('State Landscape Data'!$K$87),"-",'State Landscape Data'!$K$87)</f>
        <v>-</v>
      </c>
      <c r="L721" s="254">
        <f>IF(ISNA(SUMIFS(INDEX('State Landscape Data'!$M$8:$AE$57,0,MATCH(CONCATENATE($J721,L$6),'State Landscape Data'!$M$6:$AE$6,0)),'State Landscape Data'!$B$8:$B$57,$C721,'State Landscape Data'!$C$8:$C$57,$D721)),"-",SUMIFS(INDEX('State Landscape Data'!$M$8:$AE$57,0,MATCH(CONCATENATE($J721,L$6),'State Landscape Data'!$M$6:$AE$6,0)),'State Landscape Data'!$B$8:$B$57,$C721,'State Landscape Data'!$C$8:$C$57,$D721))</f>
        <v>0</v>
      </c>
      <c r="M721" s="254">
        <f>IF(ISNA(SUMIFS(INDEX('State Landscape Data'!$M$8:$AE$57,0,MATCH(CONCATENATE($J721,M$6),'State Landscape Data'!$M$6:$AE$6,0)),'State Landscape Data'!$B$8:$B$57,$C721,'State Landscape Data'!$C$8:$C$57,$D721)),"-",SUMIFS(INDEX('State Landscape Data'!$M$8:$AE$57,0,MATCH(CONCATENATE($J721,M$6),'State Landscape Data'!$M$6:$AE$6,0)),'State Landscape Data'!$B$8:$B$57,$C721,'State Landscape Data'!$C$8:$C$57,$D721))</f>
        <v>0</v>
      </c>
      <c r="N721" s="154">
        <f>IF(ISNA(SUMIFS(INDEX('State Landscape Data'!$M$8:$AE$57,0,MATCH(CONCATENATE($J721,N$6),'State Landscape Data'!$M$6:$AE$6,0)),'State Landscape Data'!$B$8:$B$57,$C721,'State Landscape Data'!$C$8:$C$57,$D721)),"-",SUMIFS(INDEX('State Landscape Data'!$M$8:$AE$57,0,MATCH(CONCATENATE($J721,N$6),'State Landscape Data'!$M$6:$AE$6,0)),'State Landscape Data'!$B$8:$B$57,$C721,'State Landscape Data'!$C$8:$C$57,$D721))</f>
        <v>0</v>
      </c>
    </row>
    <row r="722" spans="2:14" x14ac:dyDescent="0.35">
      <c r="B722" s="37" t="s">
        <v>80</v>
      </c>
      <c r="C722" s="38" t="str">
        <f>IF(ISBLANK('State Landscape Data'!$B$87),"-",'State Landscape Data'!$B$87)</f>
        <v>-</v>
      </c>
      <c r="D722" s="38" t="str">
        <f>IF(ISBLANK('State Landscape Data'!$C$87),"-",'State Landscape Data'!$C$87)</f>
        <v>-</v>
      </c>
      <c r="E722" s="38" t="str">
        <f>IF(ISBLANK('State Landscape Data'!$D$87),"-",'State Landscape Data'!$D$87)</f>
        <v>-</v>
      </c>
      <c r="F722" s="38" t="str">
        <f>IF(ISBLANK('State Landscape Data'!$E$87),"-",'State Landscape Data'!$E$87)</f>
        <v>-</v>
      </c>
      <c r="G722" s="38" t="str">
        <f>IF(ISBLANK('State Landscape Data'!$F$87),"-",'State Landscape Data'!$F$87)</f>
        <v>-</v>
      </c>
      <c r="H722" s="253">
        <v>2</v>
      </c>
      <c r="I722" s="253" t="s">
        <v>65</v>
      </c>
      <c r="J722" s="38" t="str">
        <f t="shared" si="60"/>
        <v>2Goal</v>
      </c>
      <c r="K722" s="38" t="str">
        <f>IF(ISBLANK('State Landscape Data'!$K$87),"-",'State Landscape Data'!$K$87)</f>
        <v>-</v>
      </c>
      <c r="L722" s="254" t="str">
        <f>IF(ISNA(SUMIFS(INDEX('State Landscape Data'!$M$8:$AE$57,0,MATCH(CONCATENATE($J722,L$6),'State Landscape Data'!$M$6:$AE$6,0)),'State Landscape Data'!$B$8:$B$57,$C722,'State Landscape Data'!$C$8:$C$57,$D722)),"-",SUMIFS(INDEX('State Landscape Data'!$M$8:$AE$57,0,MATCH(CONCATENATE($J722,L$6),'State Landscape Data'!$M$6:$AE$6,0)),'State Landscape Data'!$B$8:$B$57,$C722,'State Landscape Data'!$C$8:$C$57,$D722))</f>
        <v>-</v>
      </c>
      <c r="M722" s="254" t="str">
        <f>IF(ISNA(SUMIFS(INDEX('State Landscape Data'!$M$8:$AE$57,0,MATCH(CONCATENATE($J722,M$6),'State Landscape Data'!$M$6:$AE$6,0)),'State Landscape Data'!$B$8:$B$57,$C722,'State Landscape Data'!$C$8:$C$57,$D722)),"-",SUMIFS(INDEX('State Landscape Data'!$M$8:$AE$57,0,MATCH(CONCATENATE($J722,M$6),'State Landscape Data'!$M$6:$AE$6,0)),'State Landscape Data'!$B$8:$B$57,$C722,'State Landscape Data'!$C$8:$C$57,$D722))</f>
        <v>-</v>
      </c>
      <c r="N722" s="154">
        <f>IF(ISNA(SUMIFS(INDEX('State Landscape Data'!$M$8:$AE$57,0,MATCH(CONCATENATE($J722,N$6),'State Landscape Data'!$M$6:$AE$6,0)),'State Landscape Data'!$B$8:$B$57,$C722,'State Landscape Data'!$C$8:$C$57,$D722)),"-",SUMIFS(INDEX('State Landscape Data'!$M$8:$AE$57,0,MATCH(CONCATENATE($J722,N$6),'State Landscape Data'!$M$6:$AE$6,0)),'State Landscape Data'!$B$8:$B$57,$C722,'State Landscape Data'!$C$8:$C$57,$D722))</f>
        <v>0</v>
      </c>
    </row>
    <row r="723" spans="2:14" x14ac:dyDescent="0.35">
      <c r="B723" s="37" t="s">
        <v>80</v>
      </c>
      <c r="C723" s="38" t="str">
        <f>IF(ISBLANK('State Landscape Data'!$B$87),"-",'State Landscape Data'!$B$87)</f>
        <v>-</v>
      </c>
      <c r="D723" s="38" t="str">
        <f>IF(ISBLANK('State Landscape Data'!$C$87),"-",'State Landscape Data'!$C$87)</f>
        <v>-</v>
      </c>
      <c r="E723" s="38" t="str">
        <f>IF(ISBLANK('State Landscape Data'!$D$87),"-",'State Landscape Data'!$D$87)</f>
        <v>-</v>
      </c>
      <c r="F723" s="38" t="str">
        <f>IF(ISBLANK('State Landscape Data'!$E$87),"-",'State Landscape Data'!$E$87)</f>
        <v>-</v>
      </c>
      <c r="G723" s="38" t="str">
        <f>IF(ISBLANK('State Landscape Data'!$F$87),"-",'State Landscape Data'!$F$87)</f>
        <v>-</v>
      </c>
      <c r="H723" s="253">
        <v>3</v>
      </c>
      <c r="I723" s="253">
        <v>5</v>
      </c>
      <c r="J723" s="38" t="str">
        <f t="shared" si="60"/>
        <v>35</v>
      </c>
      <c r="K723" s="38" t="str">
        <f>IF(ISBLANK('State Landscape Data'!$K$87),"-",'State Landscape Data'!$K$87)</f>
        <v>-</v>
      </c>
      <c r="L723" s="254">
        <f>IF(ISNA(SUMIFS(INDEX('State Landscape Data'!$M$8:$AE$57,0,MATCH(CONCATENATE($J723,L$6),'State Landscape Data'!$M$6:$AE$6,0)),'State Landscape Data'!$B$8:$B$57,$C723,'State Landscape Data'!$C$8:$C$57,$D723)),"-",SUMIFS(INDEX('State Landscape Data'!$M$8:$AE$57,0,MATCH(CONCATENATE($J723,L$6),'State Landscape Data'!$M$6:$AE$6,0)),'State Landscape Data'!$B$8:$B$57,$C723,'State Landscape Data'!$C$8:$C$57,$D723))</f>
        <v>0</v>
      </c>
      <c r="M723" s="254">
        <f>IF(ISNA(SUMIFS(INDEX('State Landscape Data'!$M$8:$AE$57,0,MATCH(CONCATENATE($J723,M$6),'State Landscape Data'!$M$6:$AE$6,0)),'State Landscape Data'!$B$8:$B$57,$C723,'State Landscape Data'!$C$8:$C$57,$D723)),"-",SUMIFS(INDEX('State Landscape Data'!$M$8:$AE$57,0,MATCH(CONCATENATE($J723,M$6),'State Landscape Data'!$M$6:$AE$6,0)),'State Landscape Data'!$B$8:$B$57,$C723,'State Landscape Data'!$C$8:$C$57,$D723))</f>
        <v>0</v>
      </c>
      <c r="N723" s="154">
        <f>IF(ISNA(SUMIFS(INDEX('State Landscape Data'!$M$8:$AE$57,0,MATCH(CONCATENATE($J723,N$6),'State Landscape Data'!$M$6:$AE$6,0)),'State Landscape Data'!$B$8:$B$57,$C723,'State Landscape Data'!$C$8:$C$57,$D723)),"-",SUMIFS(INDEX('State Landscape Data'!$M$8:$AE$57,0,MATCH(CONCATENATE($J723,N$6),'State Landscape Data'!$M$6:$AE$6,0)),'State Landscape Data'!$B$8:$B$57,$C723,'State Landscape Data'!$C$8:$C$57,$D723))</f>
        <v>0</v>
      </c>
    </row>
    <row r="724" spans="2:14" x14ac:dyDescent="0.35">
      <c r="B724" s="37" t="s">
        <v>80</v>
      </c>
      <c r="C724" s="38" t="str">
        <f>IF(ISBLANK('State Landscape Data'!$B$87),"-",'State Landscape Data'!$B$87)</f>
        <v>-</v>
      </c>
      <c r="D724" s="38" t="str">
        <f>IF(ISBLANK('State Landscape Data'!$C$87),"-",'State Landscape Data'!$C$87)</f>
        <v>-</v>
      </c>
      <c r="E724" s="38" t="str">
        <f>IF(ISBLANK('State Landscape Data'!$D$87),"-",'State Landscape Data'!$D$87)</f>
        <v>-</v>
      </c>
      <c r="F724" s="38" t="str">
        <f>IF(ISBLANK('State Landscape Data'!$E$87),"-",'State Landscape Data'!$E$87)</f>
        <v>-</v>
      </c>
      <c r="G724" s="38" t="str">
        <f>IF(ISBLANK('State Landscape Data'!$F$87),"-",'State Landscape Data'!$F$87)</f>
        <v>-</v>
      </c>
      <c r="H724" s="253">
        <v>3</v>
      </c>
      <c r="I724" s="253" t="s">
        <v>65</v>
      </c>
      <c r="J724" s="38" t="str">
        <f t="shared" si="60"/>
        <v>3Goal</v>
      </c>
      <c r="K724" s="38" t="str">
        <f>IF(ISBLANK('State Landscape Data'!$K$87),"-",'State Landscape Data'!$K$87)</f>
        <v>-</v>
      </c>
      <c r="L724" s="254" t="str">
        <f>IF(ISNA(SUMIFS(INDEX('State Landscape Data'!$M$8:$AE$57,0,MATCH(CONCATENATE($J724,L$6),'State Landscape Data'!$M$6:$AE$6,0)),'State Landscape Data'!$B$8:$B$57,$C724,'State Landscape Data'!$C$8:$C$57,$D724)),"-",SUMIFS(INDEX('State Landscape Data'!$M$8:$AE$57,0,MATCH(CONCATENATE($J724,L$6),'State Landscape Data'!$M$6:$AE$6,0)),'State Landscape Data'!$B$8:$B$57,$C724,'State Landscape Data'!$C$8:$C$57,$D724))</f>
        <v>-</v>
      </c>
      <c r="M724" s="254" t="str">
        <f>IF(ISNA(SUMIFS(INDEX('State Landscape Data'!$M$8:$AE$57,0,MATCH(CONCATENATE($J724,M$6),'State Landscape Data'!$M$6:$AE$6,0)),'State Landscape Data'!$B$8:$B$57,$C724,'State Landscape Data'!$C$8:$C$57,$D724)),"-",SUMIFS(INDEX('State Landscape Data'!$M$8:$AE$57,0,MATCH(CONCATENATE($J724,M$6),'State Landscape Data'!$M$6:$AE$6,0)),'State Landscape Data'!$B$8:$B$57,$C724,'State Landscape Data'!$C$8:$C$57,$D724))</f>
        <v>-</v>
      </c>
      <c r="N724" s="154">
        <f>IF(ISNA(SUMIFS(INDEX('State Landscape Data'!$M$8:$AE$57,0,MATCH(CONCATENATE($J724,N$6),'State Landscape Data'!$M$6:$AE$6,0)),'State Landscape Data'!$B$8:$B$57,$C724,'State Landscape Data'!$C$8:$C$57,$D724)),"-",SUMIFS(INDEX('State Landscape Data'!$M$8:$AE$57,0,MATCH(CONCATENATE($J724,N$6),'State Landscape Data'!$M$6:$AE$6,0)),'State Landscape Data'!$B$8:$B$57,$C724,'State Landscape Data'!$C$8:$C$57,$D724))</f>
        <v>0</v>
      </c>
    </row>
    <row r="725" spans="2:14" x14ac:dyDescent="0.35">
      <c r="B725" s="37" t="s">
        <v>80</v>
      </c>
      <c r="C725" s="38" t="str">
        <f>IF(ISBLANK('State Landscape Data'!$B$87),"-",'State Landscape Data'!$B$87)</f>
        <v>-</v>
      </c>
      <c r="D725" s="38" t="str">
        <f>IF(ISBLANK('State Landscape Data'!$C$87),"-",'State Landscape Data'!$C$87)</f>
        <v>-</v>
      </c>
      <c r="E725" s="38" t="str">
        <f>IF(ISBLANK('State Landscape Data'!$D$87),"-",'State Landscape Data'!$D$87)</f>
        <v>-</v>
      </c>
      <c r="F725" s="38" t="str">
        <f>IF(ISBLANK('State Landscape Data'!$E$87),"-",'State Landscape Data'!$E$87)</f>
        <v>-</v>
      </c>
      <c r="G725" s="38" t="str">
        <f>IF(ISBLANK('State Landscape Data'!$F$87),"-",'State Landscape Data'!$F$87)</f>
        <v>-</v>
      </c>
      <c r="H725" s="253">
        <v>4</v>
      </c>
      <c r="I725" s="253">
        <v>5</v>
      </c>
      <c r="J725" s="38" t="str">
        <f t="shared" si="60"/>
        <v>45</v>
      </c>
      <c r="K725" s="38" t="str">
        <f>IF(ISBLANK('State Landscape Data'!$K$87),"-",'State Landscape Data'!$K$87)</f>
        <v>-</v>
      </c>
      <c r="L725" s="254">
        <f>IF(ISNA(SUMIFS(INDEX('State Landscape Data'!$M$8:$AE$57,0,MATCH(CONCATENATE($J725,L$6),'State Landscape Data'!$M$6:$AE$6,0)),'State Landscape Data'!$B$8:$B$57,$C725,'State Landscape Data'!$C$8:$C$57,$D725)),"-",SUMIFS(INDEX('State Landscape Data'!$M$8:$AE$57,0,MATCH(CONCATENATE($J725,L$6),'State Landscape Data'!$M$6:$AE$6,0)),'State Landscape Data'!$B$8:$B$57,$C725,'State Landscape Data'!$C$8:$C$57,$D725))</f>
        <v>0</v>
      </c>
      <c r="M725" s="254">
        <f>IF(ISNA(SUMIFS(INDEX('State Landscape Data'!$M$8:$AE$57,0,MATCH(CONCATENATE($J725,M$6),'State Landscape Data'!$M$6:$AE$6,0)),'State Landscape Data'!$B$8:$B$57,$C725,'State Landscape Data'!$C$8:$C$57,$D725)),"-",SUMIFS(INDEX('State Landscape Data'!$M$8:$AE$57,0,MATCH(CONCATENATE($J725,M$6),'State Landscape Data'!$M$6:$AE$6,0)),'State Landscape Data'!$B$8:$B$57,$C725,'State Landscape Data'!$C$8:$C$57,$D725))</f>
        <v>0</v>
      </c>
      <c r="N725" s="154">
        <f>IF(ISNA(SUMIFS(INDEX('State Landscape Data'!$M$8:$AE$57,0,MATCH(CONCATENATE($J725,N$6),'State Landscape Data'!$M$6:$AE$6,0)),'State Landscape Data'!$B$8:$B$57,$C725,'State Landscape Data'!$C$8:$C$57,$D725)),"-",SUMIFS(INDEX('State Landscape Data'!$M$8:$AE$57,0,MATCH(CONCATENATE($J725,N$6),'State Landscape Data'!$M$6:$AE$6,0)),'State Landscape Data'!$B$8:$B$57,$C725,'State Landscape Data'!$C$8:$C$57,$D725))</f>
        <v>0</v>
      </c>
    </row>
    <row r="726" spans="2:14" x14ac:dyDescent="0.35">
      <c r="B726" s="37" t="s">
        <v>80</v>
      </c>
      <c r="C726" s="38" t="str">
        <f>IF(ISBLANK('State Landscape Data'!$B$87),"-",'State Landscape Data'!$B$87)</f>
        <v>-</v>
      </c>
      <c r="D726" s="38" t="str">
        <f>IF(ISBLANK('State Landscape Data'!$C$87),"-",'State Landscape Data'!$C$87)</f>
        <v>-</v>
      </c>
      <c r="E726" s="38" t="str">
        <f>IF(ISBLANK('State Landscape Data'!$D$87),"-",'State Landscape Data'!$D$87)</f>
        <v>-</v>
      </c>
      <c r="F726" s="38" t="str">
        <f>IF(ISBLANK('State Landscape Data'!$E$87),"-",'State Landscape Data'!$E$87)</f>
        <v>-</v>
      </c>
      <c r="G726" s="38" t="str">
        <f>IF(ISBLANK('State Landscape Data'!$F$87),"-",'State Landscape Data'!$F$87)</f>
        <v>-</v>
      </c>
      <c r="H726" s="253">
        <v>4</v>
      </c>
      <c r="I726" s="253" t="s">
        <v>65</v>
      </c>
      <c r="J726" s="38" t="str">
        <f t="shared" si="60"/>
        <v>4Goal</v>
      </c>
      <c r="K726" s="38" t="str">
        <f>IF(ISBLANK('State Landscape Data'!$K$87),"-",'State Landscape Data'!$K$87)</f>
        <v>-</v>
      </c>
      <c r="L726" s="254" t="str">
        <f>IF(ISNA(SUMIFS(INDEX('State Landscape Data'!$M$8:$AE$57,0,MATCH(CONCATENATE($J726,L$6),'State Landscape Data'!$M$6:$AE$6,0)),'State Landscape Data'!$B$8:$B$57,$C726,'State Landscape Data'!$C$8:$C$57,$D726)),"-",SUMIFS(INDEX('State Landscape Data'!$M$8:$AE$57,0,MATCH(CONCATENATE($J726,L$6),'State Landscape Data'!$M$6:$AE$6,0)),'State Landscape Data'!$B$8:$B$57,$C726,'State Landscape Data'!$C$8:$C$57,$D726))</f>
        <v>-</v>
      </c>
      <c r="M726" s="254" t="str">
        <f>IF(ISNA(SUMIFS(INDEX('State Landscape Data'!$M$8:$AE$57,0,MATCH(CONCATENATE($J726,M$6),'State Landscape Data'!$M$6:$AE$6,0)),'State Landscape Data'!$B$8:$B$57,$C726,'State Landscape Data'!$C$8:$C$57,$D726)),"-",SUMIFS(INDEX('State Landscape Data'!$M$8:$AE$57,0,MATCH(CONCATENATE($J726,M$6),'State Landscape Data'!$M$6:$AE$6,0)),'State Landscape Data'!$B$8:$B$57,$C726,'State Landscape Data'!$C$8:$C$57,$D726))</f>
        <v>-</v>
      </c>
      <c r="N726" s="154">
        <f>IF(ISNA(SUMIFS(INDEX('State Landscape Data'!$M$8:$AE$57,0,MATCH(CONCATENATE($J726,N$6),'State Landscape Data'!$M$6:$AE$6,0)),'State Landscape Data'!$B$8:$B$57,$C726,'State Landscape Data'!$C$8:$C$57,$D726)),"-",SUMIFS(INDEX('State Landscape Data'!$M$8:$AE$57,0,MATCH(CONCATENATE($J726,N$6),'State Landscape Data'!$M$6:$AE$6,0)),'State Landscape Data'!$B$8:$B$57,$C726,'State Landscape Data'!$C$8:$C$57,$D726))</f>
        <v>0</v>
      </c>
    </row>
    <row r="727" spans="2:14" x14ac:dyDescent="0.35">
      <c r="B727" s="37" t="s">
        <v>80</v>
      </c>
      <c r="C727" s="38" t="str">
        <f>IF(ISBLANK('State Landscape Data'!$B$88),"-",'State Landscape Data'!$B$88)</f>
        <v>-</v>
      </c>
      <c r="D727" s="38" t="str">
        <f>IF(ISBLANK('State Landscape Data'!$C$88),"-",'State Landscape Data'!$C$88)</f>
        <v>-</v>
      </c>
      <c r="E727" s="38" t="str">
        <f>IF(ISBLANK('State Landscape Data'!$D$88),"-",'State Landscape Data'!$D$88)</f>
        <v>-</v>
      </c>
      <c r="F727" s="38" t="str">
        <f>IF(ISBLANK('State Landscape Data'!$E$88),"-",'State Landscape Data'!$E$88)</f>
        <v>-</v>
      </c>
      <c r="G727" s="38" t="str">
        <f>IF(ISBLANK('State Landscape Data'!$F$88),"-",'State Landscape Data'!$F$88)</f>
        <v>-</v>
      </c>
      <c r="H727" s="253" t="s">
        <v>64</v>
      </c>
      <c r="I727" s="253" t="s">
        <v>64</v>
      </c>
      <c r="J727" s="38" t="str">
        <f t="shared" si="60"/>
        <v>BaselineBaseline</v>
      </c>
      <c r="K727" s="38" t="str">
        <f>IF(ISBLANK('State Landscape Data'!$K$88),"-",'State Landscape Data'!$K$88)</f>
        <v>-</v>
      </c>
      <c r="L727" s="254">
        <f>IF(ISNA(SUMIFS(INDEX('State Landscape Data'!$M$8:$AE$57,0,MATCH(CONCATENATE($J727,L$6),'State Landscape Data'!$M$6:$AE$6,0)),'State Landscape Data'!$B$8:$B$57,$C727,'State Landscape Data'!$C$8:$C$57,$D727)),"-",SUMIFS(INDEX('State Landscape Data'!$M$8:$AE$57,0,MATCH(CONCATENATE($J727,L$6),'State Landscape Data'!$M$6:$AE$6,0)),'State Landscape Data'!$B$8:$B$57,$C727,'State Landscape Data'!$C$8:$C$57,$D727))</f>
        <v>0</v>
      </c>
      <c r="M727" s="254">
        <f>IF(ISNA(SUMIFS(INDEX('State Landscape Data'!$M$8:$AE$57,0,MATCH(CONCATENATE($J727,M$6),'State Landscape Data'!$M$6:$AE$6,0)),'State Landscape Data'!$B$8:$B$57,$C727,'State Landscape Data'!$C$8:$C$57,$D727)),"-",SUMIFS(INDEX('State Landscape Data'!$M$8:$AE$57,0,MATCH(CONCATENATE($J727,M$6),'State Landscape Data'!$M$6:$AE$6,0)),'State Landscape Data'!$B$8:$B$57,$C727,'State Landscape Data'!$C$8:$C$57,$D727))</f>
        <v>0</v>
      </c>
      <c r="N727" s="154">
        <f>IF(ISNA(SUMIFS(INDEX('State Landscape Data'!$M$8:$AE$57,0,MATCH(CONCATENATE($J727,N$6),'State Landscape Data'!$M$6:$AE$6,0)),'State Landscape Data'!$B$8:$B$57,$C727,'State Landscape Data'!$C$8:$C$57,$D727)),"-",SUMIFS(INDEX('State Landscape Data'!$M$8:$AE$57,0,MATCH(CONCATENATE($J727,N$6),'State Landscape Data'!$M$6:$AE$6,0)),'State Landscape Data'!$B$8:$B$57,$C727,'State Landscape Data'!$C$8:$C$57,$D727))</f>
        <v>0</v>
      </c>
    </row>
    <row r="728" spans="2:14" x14ac:dyDescent="0.35">
      <c r="B728" s="37" t="s">
        <v>80</v>
      </c>
      <c r="C728" s="38" t="str">
        <f>IF(ISBLANK('State Landscape Data'!$B$88),"-",'State Landscape Data'!$B$88)</f>
        <v>-</v>
      </c>
      <c r="D728" s="38" t="str">
        <f>IF(ISBLANK('State Landscape Data'!$C$88),"-",'State Landscape Data'!$C$88)</f>
        <v>-</v>
      </c>
      <c r="E728" s="38" t="str">
        <f>IF(ISBLANK('State Landscape Data'!$D$88),"-",'State Landscape Data'!$D$88)</f>
        <v>-</v>
      </c>
      <c r="F728" s="38" t="str">
        <f>IF(ISBLANK('State Landscape Data'!$E$88),"-",'State Landscape Data'!$E$88)</f>
        <v>-</v>
      </c>
      <c r="G728" s="38" t="str">
        <f>IF(ISBLANK('State Landscape Data'!$F$88),"-",'State Landscape Data'!$F$88)</f>
        <v>-</v>
      </c>
      <c r="H728" s="253">
        <v>1</v>
      </c>
      <c r="I728" s="253">
        <v>5</v>
      </c>
      <c r="J728" s="38" t="str">
        <f t="shared" si="60"/>
        <v>15</v>
      </c>
      <c r="K728" s="38" t="str">
        <f>IF(ISBLANK('State Landscape Data'!$K$88),"-",'State Landscape Data'!$K$88)</f>
        <v>-</v>
      </c>
      <c r="L728" s="254">
        <f>IF(ISNA(SUMIFS(INDEX('State Landscape Data'!$M$8:$AE$57,0,MATCH(CONCATENATE($J728,L$6),'State Landscape Data'!$M$6:$AE$6,0)),'State Landscape Data'!$B$8:$B$57,$C728,'State Landscape Data'!$C$8:$C$57,$D728)),"-",SUMIFS(INDEX('State Landscape Data'!$M$8:$AE$57,0,MATCH(CONCATENATE($J728,L$6),'State Landscape Data'!$M$6:$AE$6,0)),'State Landscape Data'!$B$8:$B$57,$C728,'State Landscape Data'!$C$8:$C$57,$D728))</f>
        <v>0</v>
      </c>
      <c r="M728" s="254">
        <f>IF(ISNA(SUMIFS(INDEX('State Landscape Data'!$M$8:$AE$57,0,MATCH(CONCATENATE($J728,M$6),'State Landscape Data'!$M$6:$AE$6,0)),'State Landscape Data'!$B$8:$B$57,$C728,'State Landscape Data'!$C$8:$C$57,$D728)),"-",SUMIFS(INDEX('State Landscape Data'!$M$8:$AE$57,0,MATCH(CONCATENATE($J728,M$6),'State Landscape Data'!$M$6:$AE$6,0)),'State Landscape Data'!$B$8:$B$57,$C728,'State Landscape Data'!$C$8:$C$57,$D728))</f>
        <v>0</v>
      </c>
      <c r="N728" s="154">
        <f>IF(ISNA(SUMIFS(INDEX('State Landscape Data'!$M$8:$AE$57,0,MATCH(CONCATENATE($J728,N$6),'State Landscape Data'!$M$6:$AE$6,0)),'State Landscape Data'!$B$8:$B$57,$C728,'State Landscape Data'!$C$8:$C$57,$D728)),"-",SUMIFS(INDEX('State Landscape Data'!$M$8:$AE$57,0,MATCH(CONCATENATE($J728,N$6),'State Landscape Data'!$M$6:$AE$6,0)),'State Landscape Data'!$B$8:$B$57,$C728,'State Landscape Data'!$C$8:$C$57,$D728))</f>
        <v>0</v>
      </c>
    </row>
    <row r="729" spans="2:14" x14ac:dyDescent="0.35">
      <c r="B729" s="37" t="s">
        <v>80</v>
      </c>
      <c r="C729" s="38" t="str">
        <f>IF(ISBLANK('State Landscape Data'!$B$88),"-",'State Landscape Data'!$B$88)</f>
        <v>-</v>
      </c>
      <c r="D729" s="38" t="str">
        <f>IF(ISBLANK('State Landscape Data'!$C$88),"-",'State Landscape Data'!$C$88)</f>
        <v>-</v>
      </c>
      <c r="E729" s="38" t="str">
        <f>IF(ISBLANK('State Landscape Data'!$D$88),"-",'State Landscape Data'!$D$88)</f>
        <v>-</v>
      </c>
      <c r="F729" s="38" t="str">
        <f>IF(ISBLANK('State Landscape Data'!$E$88),"-",'State Landscape Data'!$E$88)</f>
        <v>-</v>
      </c>
      <c r="G729" s="38" t="str">
        <f>IF(ISBLANK('State Landscape Data'!$F$88),"-",'State Landscape Data'!$F$88)</f>
        <v>-</v>
      </c>
      <c r="H729" s="253">
        <v>1</v>
      </c>
      <c r="I729" s="253" t="s">
        <v>65</v>
      </c>
      <c r="J729" s="38" t="str">
        <f t="shared" si="60"/>
        <v>1Goal</v>
      </c>
      <c r="K729" s="38" t="str">
        <f>IF(ISBLANK('State Landscape Data'!$K$88),"-",'State Landscape Data'!$K$88)</f>
        <v>-</v>
      </c>
      <c r="L729" s="254" t="str">
        <f>IF(ISNA(SUMIFS(INDEX('State Landscape Data'!$M$8:$AE$57,0,MATCH(CONCATENATE($J729,L$6),'State Landscape Data'!$M$6:$AE$6,0)),'State Landscape Data'!$B$8:$B$57,$C729,'State Landscape Data'!$C$8:$C$57,$D729)),"-",SUMIFS(INDEX('State Landscape Data'!$M$8:$AE$57,0,MATCH(CONCATENATE($J729,L$6),'State Landscape Data'!$M$6:$AE$6,0)),'State Landscape Data'!$B$8:$B$57,$C729,'State Landscape Data'!$C$8:$C$57,$D729))</f>
        <v>-</v>
      </c>
      <c r="M729" s="254" t="str">
        <f>IF(ISNA(SUMIFS(INDEX('State Landscape Data'!$M$8:$AE$57,0,MATCH(CONCATENATE($J729,M$6),'State Landscape Data'!$M$6:$AE$6,0)),'State Landscape Data'!$B$8:$B$57,$C729,'State Landscape Data'!$C$8:$C$57,$D729)),"-",SUMIFS(INDEX('State Landscape Data'!$M$8:$AE$57,0,MATCH(CONCATENATE($J729,M$6),'State Landscape Data'!$M$6:$AE$6,0)),'State Landscape Data'!$B$8:$B$57,$C729,'State Landscape Data'!$C$8:$C$57,$D729))</f>
        <v>-</v>
      </c>
      <c r="N729" s="154">
        <f>IF(ISNA(SUMIFS(INDEX('State Landscape Data'!$M$8:$AE$57,0,MATCH(CONCATENATE($J729,N$6),'State Landscape Data'!$M$6:$AE$6,0)),'State Landscape Data'!$B$8:$B$57,$C729,'State Landscape Data'!$C$8:$C$57,$D729)),"-",SUMIFS(INDEX('State Landscape Data'!$M$8:$AE$57,0,MATCH(CONCATENATE($J729,N$6),'State Landscape Data'!$M$6:$AE$6,0)),'State Landscape Data'!$B$8:$B$57,$C729,'State Landscape Data'!$C$8:$C$57,$D729))</f>
        <v>0</v>
      </c>
    </row>
    <row r="730" spans="2:14" x14ac:dyDescent="0.35">
      <c r="B730" s="37" t="s">
        <v>80</v>
      </c>
      <c r="C730" s="38" t="str">
        <f>IF(ISBLANK('State Landscape Data'!$B$88),"-",'State Landscape Data'!$B$88)</f>
        <v>-</v>
      </c>
      <c r="D730" s="38" t="str">
        <f>IF(ISBLANK('State Landscape Data'!$C$88),"-",'State Landscape Data'!$C$88)</f>
        <v>-</v>
      </c>
      <c r="E730" s="38" t="str">
        <f>IF(ISBLANK('State Landscape Data'!$D$88),"-",'State Landscape Data'!$D$88)</f>
        <v>-</v>
      </c>
      <c r="F730" s="38" t="str">
        <f>IF(ISBLANK('State Landscape Data'!$E$88),"-",'State Landscape Data'!$E$88)</f>
        <v>-</v>
      </c>
      <c r="G730" s="38" t="str">
        <f>IF(ISBLANK('State Landscape Data'!$F$88),"-",'State Landscape Data'!$F$88)</f>
        <v>-</v>
      </c>
      <c r="H730" s="253">
        <v>2</v>
      </c>
      <c r="I730" s="253">
        <v>5</v>
      </c>
      <c r="J730" s="38" t="str">
        <f t="shared" si="60"/>
        <v>25</v>
      </c>
      <c r="K730" s="38" t="str">
        <f>IF(ISBLANK('State Landscape Data'!$K$88),"-",'State Landscape Data'!$K$88)</f>
        <v>-</v>
      </c>
      <c r="L730" s="254">
        <f>IF(ISNA(SUMIFS(INDEX('State Landscape Data'!$M$8:$AE$57,0,MATCH(CONCATENATE($J730,L$6),'State Landscape Data'!$M$6:$AE$6,0)),'State Landscape Data'!$B$8:$B$57,$C730,'State Landscape Data'!$C$8:$C$57,$D730)),"-",SUMIFS(INDEX('State Landscape Data'!$M$8:$AE$57,0,MATCH(CONCATENATE($J730,L$6),'State Landscape Data'!$M$6:$AE$6,0)),'State Landscape Data'!$B$8:$B$57,$C730,'State Landscape Data'!$C$8:$C$57,$D730))</f>
        <v>0</v>
      </c>
      <c r="M730" s="254">
        <f>IF(ISNA(SUMIFS(INDEX('State Landscape Data'!$M$8:$AE$57,0,MATCH(CONCATENATE($J730,M$6),'State Landscape Data'!$M$6:$AE$6,0)),'State Landscape Data'!$B$8:$B$57,$C730,'State Landscape Data'!$C$8:$C$57,$D730)),"-",SUMIFS(INDEX('State Landscape Data'!$M$8:$AE$57,0,MATCH(CONCATENATE($J730,M$6),'State Landscape Data'!$M$6:$AE$6,0)),'State Landscape Data'!$B$8:$B$57,$C730,'State Landscape Data'!$C$8:$C$57,$D730))</f>
        <v>0</v>
      </c>
      <c r="N730" s="154">
        <f>IF(ISNA(SUMIFS(INDEX('State Landscape Data'!$M$8:$AE$57,0,MATCH(CONCATENATE($J730,N$6),'State Landscape Data'!$M$6:$AE$6,0)),'State Landscape Data'!$B$8:$B$57,$C730,'State Landscape Data'!$C$8:$C$57,$D730)),"-",SUMIFS(INDEX('State Landscape Data'!$M$8:$AE$57,0,MATCH(CONCATENATE($J730,N$6),'State Landscape Data'!$M$6:$AE$6,0)),'State Landscape Data'!$B$8:$B$57,$C730,'State Landscape Data'!$C$8:$C$57,$D730))</f>
        <v>0</v>
      </c>
    </row>
    <row r="731" spans="2:14" x14ac:dyDescent="0.35">
      <c r="B731" s="37" t="s">
        <v>80</v>
      </c>
      <c r="C731" s="38" t="str">
        <f>IF(ISBLANK('State Landscape Data'!$B$88),"-",'State Landscape Data'!$B$88)</f>
        <v>-</v>
      </c>
      <c r="D731" s="38" t="str">
        <f>IF(ISBLANK('State Landscape Data'!$C$88),"-",'State Landscape Data'!$C$88)</f>
        <v>-</v>
      </c>
      <c r="E731" s="38" t="str">
        <f>IF(ISBLANK('State Landscape Data'!$D$88),"-",'State Landscape Data'!$D$88)</f>
        <v>-</v>
      </c>
      <c r="F731" s="38" t="str">
        <f>IF(ISBLANK('State Landscape Data'!$E$88),"-",'State Landscape Data'!$E$88)</f>
        <v>-</v>
      </c>
      <c r="G731" s="38" t="str">
        <f>IF(ISBLANK('State Landscape Data'!$F$88),"-",'State Landscape Data'!$F$88)</f>
        <v>-</v>
      </c>
      <c r="H731" s="253">
        <v>2</v>
      </c>
      <c r="I731" s="253" t="s">
        <v>65</v>
      </c>
      <c r="J731" s="38" t="str">
        <f t="shared" si="60"/>
        <v>2Goal</v>
      </c>
      <c r="K731" s="38" t="str">
        <f>IF(ISBLANK('State Landscape Data'!$K$88),"-",'State Landscape Data'!$K$88)</f>
        <v>-</v>
      </c>
      <c r="L731" s="254" t="str">
        <f>IF(ISNA(SUMIFS(INDEX('State Landscape Data'!$M$8:$AE$57,0,MATCH(CONCATENATE($J731,L$6),'State Landscape Data'!$M$6:$AE$6,0)),'State Landscape Data'!$B$8:$B$57,$C731,'State Landscape Data'!$C$8:$C$57,$D731)),"-",SUMIFS(INDEX('State Landscape Data'!$M$8:$AE$57,0,MATCH(CONCATENATE($J731,L$6),'State Landscape Data'!$M$6:$AE$6,0)),'State Landscape Data'!$B$8:$B$57,$C731,'State Landscape Data'!$C$8:$C$57,$D731))</f>
        <v>-</v>
      </c>
      <c r="M731" s="254" t="str">
        <f>IF(ISNA(SUMIFS(INDEX('State Landscape Data'!$M$8:$AE$57,0,MATCH(CONCATENATE($J731,M$6),'State Landscape Data'!$M$6:$AE$6,0)),'State Landscape Data'!$B$8:$B$57,$C731,'State Landscape Data'!$C$8:$C$57,$D731)),"-",SUMIFS(INDEX('State Landscape Data'!$M$8:$AE$57,0,MATCH(CONCATENATE($J731,M$6),'State Landscape Data'!$M$6:$AE$6,0)),'State Landscape Data'!$B$8:$B$57,$C731,'State Landscape Data'!$C$8:$C$57,$D731))</f>
        <v>-</v>
      </c>
      <c r="N731" s="154">
        <f>IF(ISNA(SUMIFS(INDEX('State Landscape Data'!$M$8:$AE$57,0,MATCH(CONCATENATE($J731,N$6),'State Landscape Data'!$M$6:$AE$6,0)),'State Landscape Data'!$B$8:$B$57,$C731,'State Landscape Data'!$C$8:$C$57,$D731)),"-",SUMIFS(INDEX('State Landscape Data'!$M$8:$AE$57,0,MATCH(CONCATENATE($J731,N$6),'State Landscape Data'!$M$6:$AE$6,0)),'State Landscape Data'!$B$8:$B$57,$C731,'State Landscape Data'!$C$8:$C$57,$D731))</f>
        <v>0</v>
      </c>
    </row>
    <row r="732" spans="2:14" x14ac:dyDescent="0.35">
      <c r="B732" s="37" t="s">
        <v>80</v>
      </c>
      <c r="C732" s="38" t="str">
        <f>IF(ISBLANK('State Landscape Data'!$B$88),"-",'State Landscape Data'!$B$88)</f>
        <v>-</v>
      </c>
      <c r="D732" s="38" t="str">
        <f>IF(ISBLANK('State Landscape Data'!$C$88),"-",'State Landscape Data'!$C$88)</f>
        <v>-</v>
      </c>
      <c r="E732" s="38" t="str">
        <f>IF(ISBLANK('State Landscape Data'!$D$88),"-",'State Landscape Data'!$D$88)</f>
        <v>-</v>
      </c>
      <c r="F732" s="38" t="str">
        <f>IF(ISBLANK('State Landscape Data'!$E$88),"-",'State Landscape Data'!$E$88)</f>
        <v>-</v>
      </c>
      <c r="G732" s="38" t="str">
        <f>IF(ISBLANK('State Landscape Data'!$F$88),"-",'State Landscape Data'!$F$88)</f>
        <v>-</v>
      </c>
      <c r="H732" s="253">
        <v>3</v>
      </c>
      <c r="I732" s="253">
        <v>5</v>
      </c>
      <c r="J732" s="38" t="str">
        <f t="shared" si="60"/>
        <v>35</v>
      </c>
      <c r="K732" s="38" t="str">
        <f>IF(ISBLANK('State Landscape Data'!$K$88),"-",'State Landscape Data'!$K$88)</f>
        <v>-</v>
      </c>
      <c r="L732" s="254">
        <f>IF(ISNA(SUMIFS(INDEX('State Landscape Data'!$M$8:$AE$57,0,MATCH(CONCATENATE($J732,L$6),'State Landscape Data'!$M$6:$AE$6,0)),'State Landscape Data'!$B$8:$B$57,$C732,'State Landscape Data'!$C$8:$C$57,$D732)),"-",SUMIFS(INDEX('State Landscape Data'!$M$8:$AE$57,0,MATCH(CONCATENATE($J732,L$6),'State Landscape Data'!$M$6:$AE$6,0)),'State Landscape Data'!$B$8:$B$57,$C732,'State Landscape Data'!$C$8:$C$57,$D732))</f>
        <v>0</v>
      </c>
      <c r="M732" s="254">
        <f>IF(ISNA(SUMIFS(INDEX('State Landscape Data'!$M$8:$AE$57,0,MATCH(CONCATENATE($J732,M$6),'State Landscape Data'!$M$6:$AE$6,0)),'State Landscape Data'!$B$8:$B$57,$C732,'State Landscape Data'!$C$8:$C$57,$D732)),"-",SUMIFS(INDEX('State Landscape Data'!$M$8:$AE$57,0,MATCH(CONCATENATE($J732,M$6),'State Landscape Data'!$M$6:$AE$6,0)),'State Landscape Data'!$B$8:$B$57,$C732,'State Landscape Data'!$C$8:$C$57,$D732))</f>
        <v>0</v>
      </c>
      <c r="N732" s="154">
        <f>IF(ISNA(SUMIFS(INDEX('State Landscape Data'!$M$8:$AE$57,0,MATCH(CONCATENATE($J732,N$6),'State Landscape Data'!$M$6:$AE$6,0)),'State Landscape Data'!$B$8:$B$57,$C732,'State Landscape Data'!$C$8:$C$57,$D732)),"-",SUMIFS(INDEX('State Landscape Data'!$M$8:$AE$57,0,MATCH(CONCATENATE($J732,N$6),'State Landscape Data'!$M$6:$AE$6,0)),'State Landscape Data'!$B$8:$B$57,$C732,'State Landscape Data'!$C$8:$C$57,$D732))</f>
        <v>0</v>
      </c>
    </row>
    <row r="733" spans="2:14" x14ac:dyDescent="0.35">
      <c r="B733" s="37" t="s">
        <v>80</v>
      </c>
      <c r="C733" s="38" t="str">
        <f>IF(ISBLANK('State Landscape Data'!$B$88),"-",'State Landscape Data'!$B$88)</f>
        <v>-</v>
      </c>
      <c r="D733" s="38" t="str">
        <f>IF(ISBLANK('State Landscape Data'!$C$88),"-",'State Landscape Data'!$C$88)</f>
        <v>-</v>
      </c>
      <c r="E733" s="38" t="str">
        <f>IF(ISBLANK('State Landscape Data'!$D$88),"-",'State Landscape Data'!$D$88)</f>
        <v>-</v>
      </c>
      <c r="F733" s="38" t="str">
        <f>IF(ISBLANK('State Landscape Data'!$E$88),"-",'State Landscape Data'!$E$88)</f>
        <v>-</v>
      </c>
      <c r="G733" s="38" t="str">
        <f>IF(ISBLANK('State Landscape Data'!$F$88),"-",'State Landscape Data'!$F$88)</f>
        <v>-</v>
      </c>
      <c r="H733" s="253">
        <v>3</v>
      </c>
      <c r="I733" s="253" t="s">
        <v>65</v>
      </c>
      <c r="J733" s="38" t="str">
        <f t="shared" si="60"/>
        <v>3Goal</v>
      </c>
      <c r="K733" s="38" t="str">
        <f>IF(ISBLANK('State Landscape Data'!$K$88),"-",'State Landscape Data'!$K$88)</f>
        <v>-</v>
      </c>
      <c r="L733" s="254" t="str">
        <f>IF(ISNA(SUMIFS(INDEX('State Landscape Data'!$M$8:$AE$57,0,MATCH(CONCATENATE($J733,L$6),'State Landscape Data'!$M$6:$AE$6,0)),'State Landscape Data'!$B$8:$B$57,$C733,'State Landscape Data'!$C$8:$C$57,$D733)),"-",SUMIFS(INDEX('State Landscape Data'!$M$8:$AE$57,0,MATCH(CONCATENATE($J733,L$6),'State Landscape Data'!$M$6:$AE$6,0)),'State Landscape Data'!$B$8:$B$57,$C733,'State Landscape Data'!$C$8:$C$57,$D733))</f>
        <v>-</v>
      </c>
      <c r="M733" s="254" t="str">
        <f>IF(ISNA(SUMIFS(INDEX('State Landscape Data'!$M$8:$AE$57,0,MATCH(CONCATENATE($J733,M$6),'State Landscape Data'!$M$6:$AE$6,0)),'State Landscape Data'!$B$8:$B$57,$C733,'State Landscape Data'!$C$8:$C$57,$D733)),"-",SUMIFS(INDEX('State Landscape Data'!$M$8:$AE$57,0,MATCH(CONCATENATE($J733,M$6),'State Landscape Data'!$M$6:$AE$6,0)),'State Landscape Data'!$B$8:$B$57,$C733,'State Landscape Data'!$C$8:$C$57,$D733))</f>
        <v>-</v>
      </c>
      <c r="N733" s="154">
        <f>IF(ISNA(SUMIFS(INDEX('State Landscape Data'!$M$8:$AE$57,0,MATCH(CONCATENATE($J733,N$6),'State Landscape Data'!$M$6:$AE$6,0)),'State Landscape Data'!$B$8:$B$57,$C733,'State Landscape Data'!$C$8:$C$57,$D733)),"-",SUMIFS(INDEX('State Landscape Data'!$M$8:$AE$57,0,MATCH(CONCATENATE($J733,N$6),'State Landscape Data'!$M$6:$AE$6,0)),'State Landscape Data'!$B$8:$B$57,$C733,'State Landscape Data'!$C$8:$C$57,$D733))</f>
        <v>0</v>
      </c>
    </row>
    <row r="734" spans="2:14" x14ac:dyDescent="0.35">
      <c r="B734" s="37" t="s">
        <v>80</v>
      </c>
      <c r="C734" s="38" t="str">
        <f>IF(ISBLANK('State Landscape Data'!$B$88),"-",'State Landscape Data'!$B$88)</f>
        <v>-</v>
      </c>
      <c r="D734" s="38" t="str">
        <f>IF(ISBLANK('State Landscape Data'!$C$88),"-",'State Landscape Data'!$C$88)</f>
        <v>-</v>
      </c>
      <c r="E734" s="38" t="str">
        <f>IF(ISBLANK('State Landscape Data'!$D$88),"-",'State Landscape Data'!$D$88)</f>
        <v>-</v>
      </c>
      <c r="F734" s="38" t="str">
        <f>IF(ISBLANK('State Landscape Data'!$E$88),"-",'State Landscape Data'!$E$88)</f>
        <v>-</v>
      </c>
      <c r="G734" s="38" t="str">
        <f>IF(ISBLANK('State Landscape Data'!$F$88),"-",'State Landscape Data'!$F$88)</f>
        <v>-</v>
      </c>
      <c r="H734" s="253">
        <v>4</v>
      </c>
      <c r="I734" s="253">
        <v>5</v>
      </c>
      <c r="J734" s="38" t="str">
        <f t="shared" si="60"/>
        <v>45</v>
      </c>
      <c r="K734" s="38" t="str">
        <f>IF(ISBLANK('State Landscape Data'!$K$88),"-",'State Landscape Data'!$K$88)</f>
        <v>-</v>
      </c>
      <c r="L734" s="254">
        <f>IF(ISNA(SUMIFS(INDEX('State Landscape Data'!$M$8:$AE$57,0,MATCH(CONCATENATE($J734,L$6),'State Landscape Data'!$M$6:$AE$6,0)),'State Landscape Data'!$B$8:$B$57,$C734,'State Landscape Data'!$C$8:$C$57,$D734)),"-",SUMIFS(INDEX('State Landscape Data'!$M$8:$AE$57,0,MATCH(CONCATENATE($J734,L$6),'State Landscape Data'!$M$6:$AE$6,0)),'State Landscape Data'!$B$8:$B$57,$C734,'State Landscape Data'!$C$8:$C$57,$D734))</f>
        <v>0</v>
      </c>
      <c r="M734" s="254">
        <f>IF(ISNA(SUMIFS(INDEX('State Landscape Data'!$M$8:$AE$57,0,MATCH(CONCATENATE($J734,M$6),'State Landscape Data'!$M$6:$AE$6,0)),'State Landscape Data'!$B$8:$B$57,$C734,'State Landscape Data'!$C$8:$C$57,$D734)),"-",SUMIFS(INDEX('State Landscape Data'!$M$8:$AE$57,0,MATCH(CONCATENATE($J734,M$6),'State Landscape Data'!$M$6:$AE$6,0)),'State Landscape Data'!$B$8:$B$57,$C734,'State Landscape Data'!$C$8:$C$57,$D734))</f>
        <v>0</v>
      </c>
      <c r="N734" s="154">
        <f>IF(ISNA(SUMIFS(INDEX('State Landscape Data'!$M$8:$AE$57,0,MATCH(CONCATENATE($J734,N$6),'State Landscape Data'!$M$6:$AE$6,0)),'State Landscape Data'!$B$8:$B$57,$C734,'State Landscape Data'!$C$8:$C$57,$D734)),"-",SUMIFS(INDEX('State Landscape Data'!$M$8:$AE$57,0,MATCH(CONCATENATE($J734,N$6),'State Landscape Data'!$M$6:$AE$6,0)),'State Landscape Data'!$B$8:$B$57,$C734,'State Landscape Data'!$C$8:$C$57,$D734))</f>
        <v>0</v>
      </c>
    </row>
    <row r="735" spans="2:14" x14ac:dyDescent="0.35">
      <c r="B735" s="37" t="s">
        <v>80</v>
      </c>
      <c r="C735" s="38" t="str">
        <f>IF(ISBLANK('State Landscape Data'!$B$88),"-",'State Landscape Data'!$B$88)</f>
        <v>-</v>
      </c>
      <c r="D735" s="38" t="str">
        <f>IF(ISBLANK('State Landscape Data'!$C$88),"-",'State Landscape Data'!$C$88)</f>
        <v>-</v>
      </c>
      <c r="E735" s="38" t="str">
        <f>IF(ISBLANK('State Landscape Data'!$D$88),"-",'State Landscape Data'!$D$88)</f>
        <v>-</v>
      </c>
      <c r="F735" s="38" t="str">
        <f>IF(ISBLANK('State Landscape Data'!$E$88),"-",'State Landscape Data'!$E$88)</f>
        <v>-</v>
      </c>
      <c r="G735" s="38" t="str">
        <f>IF(ISBLANK('State Landscape Data'!$F$88),"-",'State Landscape Data'!$F$88)</f>
        <v>-</v>
      </c>
      <c r="H735" s="253">
        <v>4</v>
      </c>
      <c r="I735" s="253" t="s">
        <v>65</v>
      </c>
      <c r="J735" s="38" t="str">
        <f t="shared" si="60"/>
        <v>4Goal</v>
      </c>
      <c r="K735" s="38" t="str">
        <f>IF(ISBLANK('State Landscape Data'!$K$88),"-",'State Landscape Data'!$K$88)</f>
        <v>-</v>
      </c>
      <c r="L735" s="254" t="str">
        <f>IF(ISNA(SUMIFS(INDEX('State Landscape Data'!$M$8:$AE$57,0,MATCH(CONCATENATE($J735,L$6),'State Landscape Data'!$M$6:$AE$6,0)),'State Landscape Data'!$B$8:$B$57,$C735,'State Landscape Data'!$C$8:$C$57,$D735)),"-",SUMIFS(INDEX('State Landscape Data'!$M$8:$AE$57,0,MATCH(CONCATENATE($J735,L$6),'State Landscape Data'!$M$6:$AE$6,0)),'State Landscape Data'!$B$8:$B$57,$C735,'State Landscape Data'!$C$8:$C$57,$D735))</f>
        <v>-</v>
      </c>
      <c r="M735" s="254" t="str">
        <f>IF(ISNA(SUMIFS(INDEX('State Landscape Data'!$M$8:$AE$57,0,MATCH(CONCATENATE($J735,M$6),'State Landscape Data'!$M$6:$AE$6,0)),'State Landscape Data'!$B$8:$B$57,$C735,'State Landscape Data'!$C$8:$C$57,$D735)),"-",SUMIFS(INDEX('State Landscape Data'!$M$8:$AE$57,0,MATCH(CONCATENATE($J735,M$6),'State Landscape Data'!$M$6:$AE$6,0)),'State Landscape Data'!$B$8:$B$57,$C735,'State Landscape Data'!$C$8:$C$57,$D735))</f>
        <v>-</v>
      </c>
      <c r="N735" s="154">
        <f>IF(ISNA(SUMIFS(INDEX('State Landscape Data'!$M$8:$AE$57,0,MATCH(CONCATENATE($J735,N$6),'State Landscape Data'!$M$6:$AE$6,0)),'State Landscape Data'!$B$8:$B$57,$C735,'State Landscape Data'!$C$8:$C$57,$D735)),"-",SUMIFS(INDEX('State Landscape Data'!$M$8:$AE$57,0,MATCH(CONCATENATE($J735,N$6),'State Landscape Data'!$M$6:$AE$6,0)),'State Landscape Data'!$B$8:$B$57,$C735,'State Landscape Data'!$C$8:$C$57,$D735))</f>
        <v>0</v>
      </c>
    </row>
    <row r="736" spans="2:14" x14ac:dyDescent="0.35">
      <c r="B736" s="37" t="s">
        <v>80</v>
      </c>
      <c r="C736" s="38" t="str">
        <f>IF(ISBLANK('State Landscape Data'!$B$89),"-",'State Landscape Data'!$B$89)</f>
        <v>-</v>
      </c>
      <c r="D736" s="38" t="str">
        <f>IF(ISBLANK('State Landscape Data'!$C$89),"-",'State Landscape Data'!$C$89)</f>
        <v>-</v>
      </c>
      <c r="E736" s="38" t="str">
        <f>IF(ISBLANK('State Landscape Data'!$D$89),"-",'State Landscape Data'!$D$89)</f>
        <v>-</v>
      </c>
      <c r="F736" s="38" t="str">
        <f>IF(ISBLANK('State Landscape Data'!$E$89),"-",'State Landscape Data'!$E$89)</f>
        <v>-</v>
      </c>
      <c r="G736" s="38" t="str">
        <f>IF(ISBLANK('State Landscape Data'!$F$89),"-",'State Landscape Data'!$F$89)</f>
        <v>-</v>
      </c>
      <c r="H736" s="253" t="s">
        <v>64</v>
      </c>
      <c r="I736" s="253" t="s">
        <v>64</v>
      </c>
      <c r="J736" s="38" t="str">
        <f t="shared" si="60"/>
        <v>BaselineBaseline</v>
      </c>
      <c r="K736" s="38" t="str">
        <f>IF(ISBLANK('State Landscape Data'!$K$89),"-",'State Landscape Data'!$K$89)</f>
        <v>-</v>
      </c>
      <c r="L736" s="254">
        <f>IF(ISNA(SUMIFS(INDEX('State Landscape Data'!$M$8:$AE$57,0,MATCH(CONCATENATE($J736,L$6),'State Landscape Data'!$M$6:$AE$6,0)),'State Landscape Data'!$B$8:$B$57,$C736,'State Landscape Data'!$C$8:$C$57,$D736)),"-",SUMIFS(INDEX('State Landscape Data'!$M$8:$AE$57,0,MATCH(CONCATENATE($J736,L$6),'State Landscape Data'!$M$6:$AE$6,0)),'State Landscape Data'!$B$8:$B$57,$C736,'State Landscape Data'!$C$8:$C$57,$D736))</f>
        <v>0</v>
      </c>
      <c r="M736" s="254">
        <f>IF(ISNA(SUMIFS(INDEX('State Landscape Data'!$M$8:$AE$57,0,MATCH(CONCATENATE($J736,M$6),'State Landscape Data'!$M$6:$AE$6,0)),'State Landscape Data'!$B$8:$B$57,$C736,'State Landscape Data'!$C$8:$C$57,$D736)),"-",SUMIFS(INDEX('State Landscape Data'!$M$8:$AE$57,0,MATCH(CONCATENATE($J736,M$6),'State Landscape Data'!$M$6:$AE$6,0)),'State Landscape Data'!$B$8:$B$57,$C736,'State Landscape Data'!$C$8:$C$57,$D736))</f>
        <v>0</v>
      </c>
      <c r="N736" s="154">
        <f>IF(ISNA(SUMIFS(INDEX('State Landscape Data'!$M$8:$AE$57,0,MATCH(CONCATENATE($J736,N$6),'State Landscape Data'!$M$6:$AE$6,0)),'State Landscape Data'!$B$8:$B$57,$C736,'State Landscape Data'!$C$8:$C$57,$D736)),"-",SUMIFS(INDEX('State Landscape Data'!$M$8:$AE$57,0,MATCH(CONCATENATE($J736,N$6),'State Landscape Data'!$M$6:$AE$6,0)),'State Landscape Data'!$B$8:$B$57,$C736,'State Landscape Data'!$C$8:$C$57,$D736))</f>
        <v>0</v>
      </c>
    </row>
    <row r="737" spans="2:14" x14ac:dyDescent="0.35">
      <c r="B737" s="37" t="s">
        <v>80</v>
      </c>
      <c r="C737" s="38" t="str">
        <f>IF(ISBLANK('State Landscape Data'!$B$89),"-",'State Landscape Data'!$B$89)</f>
        <v>-</v>
      </c>
      <c r="D737" s="38" t="str">
        <f>IF(ISBLANK('State Landscape Data'!$C$89),"-",'State Landscape Data'!$C$89)</f>
        <v>-</v>
      </c>
      <c r="E737" s="38" t="str">
        <f>IF(ISBLANK('State Landscape Data'!$D$89),"-",'State Landscape Data'!$D$89)</f>
        <v>-</v>
      </c>
      <c r="F737" s="38" t="str">
        <f>IF(ISBLANK('State Landscape Data'!$E$89),"-",'State Landscape Data'!$E$89)</f>
        <v>-</v>
      </c>
      <c r="G737" s="38" t="str">
        <f>IF(ISBLANK('State Landscape Data'!$F$89),"-",'State Landscape Data'!$F$89)</f>
        <v>-</v>
      </c>
      <c r="H737" s="253">
        <v>1</v>
      </c>
      <c r="I737" s="253">
        <v>5</v>
      </c>
      <c r="J737" s="38" t="str">
        <f t="shared" si="60"/>
        <v>15</v>
      </c>
      <c r="K737" s="38" t="str">
        <f>IF(ISBLANK('State Landscape Data'!$K$89),"-",'State Landscape Data'!$K$89)</f>
        <v>-</v>
      </c>
      <c r="L737" s="254">
        <f>IF(ISNA(SUMIFS(INDEX('State Landscape Data'!$M$8:$AE$57,0,MATCH(CONCATENATE($J737,L$6),'State Landscape Data'!$M$6:$AE$6,0)),'State Landscape Data'!$B$8:$B$57,$C737,'State Landscape Data'!$C$8:$C$57,$D737)),"-",SUMIFS(INDEX('State Landscape Data'!$M$8:$AE$57,0,MATCH(CONCATENATE($J737,L$6),'State Landscape Data'!$M$6:$AE$6,0)),'State Landscape Data'!$B$8:$B$57,$C737,'State Landscape Data'!$C$8:$C$57,$D737))</f>
        <v>0</v>
      </c>
      <c r="M737" s="254">
        <f>IF(ISNA(SUMIFS(INDEX('State Landscape Data'!$M$8:$AE$57,0,MATCH(CONCATENATE($J737,M$6),'State Landscape Data'!$M$6:$AE$6,0)),'State Landscape Data'!$B$8:$B$57,$C737,'State Landscape Data'!$C$8:$C$57,$D737)),"-",SUMIFS(INDEX('State Landscape Data'!$M$8:$AE$57,0,MATCH(CONCATENATE($J737,M$6),'State Landscape Data'!$M$6:$AE$6,0)),'State Landscape Data'!$B$8:$B$57,$C737,'State Landscape Data'!$C$8:$C$57,$D737))</f>
        <v>0</v>
      </c>
      <c r="N737" s="154">
        <f>IF(ISNA(SUMIFS(INDEX('State Landscape Data'!$M$8:$AE$57,0,MATCH(CONCATENATE($J737,N$6),'State Landscape Data'!$M$6:$AE$6,0)),'State Landscape Data'!$B$8:$B$57,$C737,'State Landscape Data'!$C$8:$C$57,$D737)),"-",SUMIFS(INDEX('State Landscape Data'!$M$8:$AE$57,0,MATCH(CONCATENATE($J737,N$6),'State Landscape Data'!$M$6:$AE$6,0)),'State Landscape Data'!$B$8:$B$57,$C737,'State Landscape Data'!$C$8:$C$57,$D737))</f>
        <v>0</v>
      </c>
    </row>
    <row r="738" spans="2:14" x14ac:dyDescent="0.35">
      <c r="B738" s="37" t="s">
        <v>80</v>
      </c>
      <c r="C738" s="38" t="str">
        <f>IF(ISBLANK('State Landscape Data'!$B$89),"-",'State Landscape Data'!$B$89)</f>
        <v>-</v>
      </c>
      <c r="D738" s="38" t="str">
        <f>IF(ISBLANK('State Landscape Data'!$C$89),"-",'State Landscape Data'!$C$89)</f>
        <v>-</v>
      </c>
      <c r="E738" s="38" t="str">
        <f>IF(ISBLANK('State Landscape Data'!$D$89),"-",'State Landscape Data'!$D$89)</f>
        <v>-</v>
      </c>
      <c r="F738" s="38" t="str">
        <f>IF(ISBLANK('State Landscape Data'!$E$89),"-",'State Landscape Data'!$E$89)</f>
        <v>-</v>
      </c>
      <c r="G738" s="38" t="str">
        <f>IF(ISBLANK('State Landscape Data'!$F$89),"-",'State Landscape Data'!$F$89)</f>
        <v>-</v>
      </c>
      <c r="H738" s="253">
        <v>1</v>
      </c>
      <c r="I738" s="253" t="s">
        <v>65</v>
      </c>
      <c r="J738" s="38" t="str">
        <f t="shared" si="60"/>
        <v>1Goal</v>
      </c>
      <c r="K738" s="38" t="str">
        <f>IF(ISBLANK('State Landscape Data'!$K$89),"-",'State Landscape Data'!$K$89)</f>
        <v>-</v>
      </c>
      <c r="L738" s="254" t="str">
        <f>IF(ISNA(SUMIFS(INDEX('State Landscape Data'!$M$8:$AE$57,0,MATCH(CONCATENATE($J738,L$6),'State Landscape Data'!$M$6:$AE$6,0)),'State Landscape Data'!$B$8:$B$57,$C738,'State Landscape Data'!$C$8:$C$57,$D738)),"-",SUMIFS(INDEX('State Landscape Data'!$M$8:$AE$57,0,MATCH(CONCATENATE($J738,L$6),'State Landscape Data'!$M$6:$AE$6,0)),'State Landscape Data'!$B$8:$B$57,$C738,'State Landscape Data'!$C$8:$C$57,$D738))</f>
        <v>-</v>
      </c>
      <c r="M738" s="254" t="str">
        <f>IF(ISNA(SUMIFS(INDEX('State Landscape Data'!$M$8:$AE$57,0,MATCH(CONCATENATE($J738,M$6),'State Landscape Data'!$M$6:$AE$6,0)),'State Landscape Data'!$B$8:$B$57,$C738,'State Landscape Data'!$C$8:$C$57,$D738)),"-",SUMIFS(INDEX('State Landscape Data'!$M$8:$AE$57,0,MATCH(CONCATENATE($J738,M$6),'State Landscape Data'!$M$6:$AE$6,0)),'State Landscape Data'!$B$8:$B$57,$C738,'State Landscape Data'!$C$8:$C$57,$D738))</f>
        <v>-</v>
      </c>
      <c r="N738" s="154">
        <f>IF(ISNA(SUMIFS(INDEX('State Landscape Data'!$M$8:$AE$57,0,MATCH(CONCATENATE($J738,N$6),'State Landscape Data'!$M$6:$AE$6,0)),'State Landscape Data'!$B$8:$B$57,$C738,'State Landscape Data'!$C$8:$C$57,$D738)),"-",SUMIFS(INDEX('State Landscape Data'!$M$8:$AE$57,0,MATCH(CONCATENATE($J738,N$6),'State Landscape Data'!$M$6:$AE$6,0)),'State Landscape Data'!$B$8:$B$57,$C738,'State Landscape Data'!$C$8:$C$57,$D738))</f>
        <v>0</v>
      </c>
    </row>
    <row r="739" spans="2:14" x14ac:dyDescent="0.35">
      <c r="B739" s="37" t="s">
        <v>80</v>
      </c>
      <c r="C739" s="38" t="str">
        <f>IF(ISBLANK('State Landscape Data'!$B$89),"-",'State Landscape Data'!$B$89)</f>
        <v>-</v>
      </c>
      <c r="D739" s="38" t="str">
        <f>IF(ISBLANK('State Landscape Data'!$C$89),"-",'State Landscape Data'!$C$89)</f>
        <v>-</v>
      </c>
      <c r="E739" s="38" t="str">
        <f>IF(ISBLANK('State Landscape Data'!$D$89),"-",'State Landscape Data'!$D$89)</f>
        <v>-</v>
      </c>
      <c r="F739" s="38" t="str">
        <f>IF(ISBLANK('State Landscape Data'!$E$89),"-",'State Landscape Data'!$E$89)</f>
        <v>-</v>
      </c>
      <c r="G739" s="38" t="str">
        <f>IF(ISBLANK('State Landscape Data'!$F$89),"-",'State Landscape Data'!$F$89)</f>
        <v>-</v>
      </c>
      <c r="H739" s="253">
        <v>2</v>
      </c>
      <c r="I739" s="253">
        <v>5</v>
      </c>
      <c r="J739" s="38" t="str">
        <f t="shared" si="60"/>
        <v>25</v>
      </c>
      <c r="K739" s="38" t="str">
        <f>IF(ISBLANK('State Landscape Data'!$K$89),"-",'State Landscape Data'!$K$89)</f>
        <v>-</v>
      </c>
      <c r="L739" s="254">
        <f>IF(ISNA(SUMIFS(INDEX('State Landscape Data'!$M$8:$AE$57,0,MATCH(CONCATENATE($J739,L$6),'State Landscape Data'!$M$6:$AE$6,0)),'State Landscape Data'!$B$8:$B$57,$C739,'State Landscape Data'!$C$8:$C$57,$D739)),"-",SUMIFS(INDEX('State Landscape Data'!$M$8:$AE$57,0,MATCH(CONCATENATE($J739,L$6),'State Landscape Data'!$M$6:$AE$6,0)),'State Landscape Data'!$B$8:$B$57,$C739,'State Landscape Data'!$C$8:$C$57,$D739))</f>
        <v>0</v>
      </c>
      <c r="M739" s="254">
        <f>IF(ISNA(SUMIFS(INDEX('State Landscape Data'!$M$8:$AE$57,0,MATCH(CONCATENATE($J739,M$6),'State Landscape Data'!$M$6:$AE$6,0)),'State Landscape Data'!$B$8:$B$57,$C739,'State Landscape Data'!$C$8:$C$57,$D739)),"-",SUMIFS(INDEX('State Landscape Data'!$M$8:$AE$57,0,MATCH(CONCATENATE($J739,M$6),'State Landscape Data'!$M$6:$AE$6,0)),'State Landscape Data'!$B$8:$B$57,$C739,'State Landscape Data'!$C$8:$C$57,$D739))</f>
        <v>0</v>
      </c>
      <c r="N739" s="154">
        <f>IF(ISNA(SUMIFS(INDEX('State Landscape Data'!$M$8:$AE$57,0,MATCH(CONCATENATE($J739,N$6),'State Landscape Data'!$M$6:$AE$6,0)),'State Landscape Data'!$B$8:$B$57,$C739,'State Landscape Data'!$C$8:$C$57,$D739)),"-",SUMIFS(INDEX('State Landscape Data'!$M$8:$AE$57,0,MATCH(CONCATENATE($J739,N$6),'State Landscape Data'!$M$6:$AE$6,0)),'State Landscape Data'!$B$8:$B$57,$C739,'State Landscape Data'!$C$8:$C$57,$D739))</f>
        <v>0</v>
      </c>
    </row>
    <row r="740" spans="2:14" x14ac:dyDescent="0.35">
      <c r="B740" s="37" t="s">
        <v>80</v>
      </c>
      <c r="C740" s="38" t="str">
        <f>IF(ISBLANK('State Landscape Data'!$B$89),"-",'State Landscape Data'!$B$89)</f>
        <v>-</v>
      </c>
      <c r="D740" s="38" t="str">
        <f>IF(ISBLANK('State Landscape Data'!$C$89),"-",'State Landscape Data'!$C$89)</f>
        <v>-</v>
      </c>
      <c r="E740" s="38" t="str">
        <f>IF(ISBLANK('State Landscape Data'!$D$89),"-",'State Landscape Data'!$D$89)</f>
        <v>-</v>
      </c>
      <c r="F740" s="38" t="str">
        <f>IF(ISBLANK('State Landscape Data'!$E$89),"-",'State Landscape Data'!$E$89)</f>
        <v>-</v>
      </c>
      <c r="G740" s="38" t="str">
        <f>IF(ISBLANK('State Landscape Data'!$F$89),"-",'State Landscape Data'!$F$89)</f>
        <v>-</v>
      </c>
      <c r="H740" s="253">
        <v>2</v>
      </c>
      <c r="I740" s="253" t="s">
        <v>65</v>
      </c>
      <c r="J740" s="38" t="str">
        <f t="shared" si="60"/>
        <v>2Goal</v>
      </c>
      <c r="K740" s="38" t="str">
        <f>IF(ISBLANK('State Landscape Data'!$K$89),"-",'State Landscape Data'!$K$89)</f>
        <v>-</v>
      </c>
      <c r="L740" s="254" t="str">
        <f>IF(ISNA(SUMIFS(INDEX('State Landscape Data'!$M$8:$AE$57,0,MATCH(CONCATENATE($J740,L$6),'State Landscape Data'!$M$6:$AE$6,0)),'State Landscape Data'!$B$8:$B$57,$C740,'State Landscape Data'!$C$8:$C$57,$D740)),"-",SUMIFS(INDEX('State Landscape Data'!$M$8:$AE$57,0,MATCH(CONCATENATE($J740,L$6),'State Landscape Data'!$M$6:$AE$6,0)),'State Landscape Data'!$B$8:$B$57,$C740,'State Landscape Data'!$C$8:$C$57,$D740))</f>
        <v>-</v>
      </c>
      <c r="M740" s="254" t="str">
        <f>IF(ISNA(SUMIFS(INDEX('State Landscape Data'!$M$8:$AE$57,0,MATCH(CONCATENATE($J740,M$6),'State Landscape Data'!$M$6:$AE$6,0)),'State Landscape Data'!$B$8:$B$57,$C740,'State Landscape Data'!$C$8:$C$57,$D740)),"-",SUMIFS(INDEX('State Landscape Data'!$M$8:$AE$57,0,MATCH(CONCATENATE($J740,M$6),'State Landscape Data'!$M$6:$AE$6,0)),'State Landscape Data'!$B$8:$B$57,$C740,'State Landscape Data'!$C$8:$C$57,$D740))</f>
        <v>-</v>
      </c>
      <c r="N740" s="154">
        <f>IF(ISNA(SUMIFS(INDEX('State Landscape Data'!$M$8:$AE$57,0,MATCH(CONCATENATE($J740,N$6),'State Landscape Data'!$M$6:$AE$6,0)),'State Landscape Data'!$B$8:$B$57,$C740,'State Landscape Data'!$C$8:$C$57,$D740)),"-",SUMIFS(INDEX('State Landscape Data'!$M$8:$AE$57,0,MATCH(CONCATENATE($J740,N$6),'State Landscape Data'!$M$6:$AE$6,0)),'State Landscape Data'!$B$8:$B$57,$C740,'State Landscape Data'!$C$8:$C$57,$D740))</f>
        <v>0</v>
      </c>
    </row>
    <row r="741" spans="2:14" x14ac:dyDescent="0.35">
      <c r="B741" s="37" t="s">
        <v>80</v>
      </c>
      <c r="C741" s="38" t="str">
        <f>IF(ISBLANK('State Landscape Data'!$B$89),"-",'State Landscape Data'!$B$89)</f>
        <v>-</v>
      </c>
      <c r="D741" s="38" t="str">
        <f>IF(ISBLANK('State Landscape Data'!$C$89),"-",'State Landscape Data'!$C$89)</f>
        <v>-</v>
      </c>
      <c r="E741" s="38" t="str">
        <f>IF(ISBLANK('State Landscape Data'!$D$89),"-",'State Landscape Data'!$D$89)</f>
        <v>-</v>
      </c>
      <c r="F741" s="38" t="str">
        <f>IF(ISBLANK('State Landscape Data'!$E$89),"-",'State Landscape Data'!$E$89)</f>
        <v>-</v>
      </c>
      <c r="G741" s="38" t="str">
        <f>IF(ISBLANK('State Landscape Data'!$F$89),"-",'State Landscape Data'!$F$89)</f>
        <v>-</v>
      </c>
      <c r="H741" s="253">
        <v>3</v>
      </c>
      <c r="I741" s="253">
        <v>5</v>
      </c>
      <c r="J741" s="38" t="str">
        <f t="shared" si="60"/>
        <v>35</v>
      </c>
      <c r="K741" s="38" t="str">
        <f>IF(ISBLANK('State Landscape Data'!$K$89),"-",'State Landscape Data'!$K$89)</f>
        <v>-</v>
      </c>
      <c r="L741" s="254">
        <f>IF(ISNA(SUMIFS(INDEX('State Landscape Data'!$M$8:$AE$57,0,MATCH(CONCATENATE($J741,L$6),'State Landscape Data'!$M$6:$AE$6,0)),'State Landscape Data'!$B$8:$B$57,$C741,'State Landscape Data'!$C$8:$C$57,$D741)),"-",SUMIFS(INDEX('State Landscape Data'!$M$8:$AE$57,0,MATCH(CONCATENATE($J741,L$6),'State Landscape Data'!$M$6:$AE$6,0)),'State Landscape Data'!$B$8:$B$57,$C741,'State Landscape Data'!$C$8:$C$57,$D741))</f>
        <v>0</v>
      </c>
      <c r="M741" s="254">
        <f>IF(ISNA(SUMIFS(INDEX('State Landscape Data'!$M$8:$AE$57,0,MATCH(CONCATENATE($J741,M$6),'State Landscape Data'!$M$6:$AE$6,0)),'State Landscape Data'!$B$8:$B$57,$C741,'State Landscape Data'!$C$8:$C$57,$D741)),"-",SUMIFS(INDEX('State Landscape Data'!$M$8:$AE$57,0,MATCH(CONCATENATE($J741,M$6),'State Landscape Data'!$M$6:$AE$6,0)),'State Landscape Data'!$B$8:$B$57,$C741,'State Landscape Data'!$C$8:$C$57,$D741))</f>
        <v>0</v>
      </c>
      <c r="N741" s="154">
        <f>IF(ISNA(SUMIFS(INDEX('State Landscape Data'!$M$8:$AE$57,0,MATCH(CONCATENATE($J741,N$6),'State Landscape Data'!$M$6:$AE$6,0)),'State Landscape Data'!$B$8:$B$57,$C741,'State Landscape Data'!$C$8:$C$57,$D741)),"-",SUMIFS(INDEX('State Landscape Data'!$M$8:$AE$57,0,MATCH(CONCATENATE($J741,N$6),'State Landscape Data'!$M$6:$AE$6,0)),'State Landscape Data'!$B$8:$B$57,$C741,'State Landscape Data'!$C$8:$C$57,$D741))</f>
        <v>0</v>
      </c>
    </row>
    <row r="742" spans="2:14" x14ac:dyDescent="0.35">
      <c r="B742" s="37" t="s">
        <v>80</v>
      </c>
      <c r="C742" s="38" t="str">
        <f>IF(ISBLANK('State Landscape Data'!$B$89),"-",'State Landscape Data'!$B$89)</f>
        <v>-</v>
      </c>
      <c r="D742" s="38" t="str">
        <f>IF(ISBLANK('State Landscape Data'!$C$89),"-",'State Landscape Data'!$C$89)</f>
        <v>-</v>
      </c>
      <c r="E742" s="38" t="str">
        <f>IF(ISBLANK('State Landscape Data'!$D$89),"-",'State Landscape Data'!$D$89)</f>
        <v>-</v>
      </c>
      <c r="F742" s="38" t="str">
        <f>IF(ISBLANK('State Landscape Data'!$E$89),"-",'State Landscape Data'!$E$89)</f>
        <v>-</v>
      </c>
      <c r="G742" s="38" t="str">
        <f>IF(ISBLANK('State Landscape Data'!$F$89),"-",'State Landscape Data'!$F$89)</f>
        <v>-</v>
      </c>
      <c r="H742" s="253">
        <v>3</v>
      </c>
      <c r="I742" s="253" t="s">
        <v>65</v>
      </c>
      <c r="J742" s="38" t="str">
        <f t="shared" si="60"/>
        <v>3Goal</v>
      </c>
      <c r="K742" s="38" t="str">
        <f>IF(ISBLANK('State Landscape Data'!$K$89),"-",'State Landscape Data'!$K$89)</f>
        <v>-</v>
      </c>
      <c r="L742" s="254" t="str">
        <f>IF(ISNA(SUMIFS(INDEX('State Landscape Data'!$M$8:$AE$57,0,MATCH(CONCATENATE($J742,L$6),'State Landscape Data'!$M$6:$AE$6,0)),'State Landscape Data'!$B$8:$B$57,$C742,'State Landscape Data'!$C$8:$C$57,$D742)),"-",SUMIFS(INDEX('State Landscape Data'!$M$8:$AE$57,0,MATCH(CONCATENATE($J742,L$6),'State Landscape Data'!$M$6:$AE$6,0)),'State Landscape Data'!$B$8:$B$57,$C742,'State Landscape Data'!$C$8:$C$57,$D742))</f>
        <v>-</v>
      </c>
      <c r="M742" s="254" t="str">
        <f>IF(ISNA(SUMIFS(INDEX('State Landscape Data'!$M$8:$AE$57,0,MATCH(CONCATENATE($J742,M$6),'State Landscape Data'!$M$6:$AE$6,0)),'State Landscape Data'!$B$8:$B$57,$C742,'State Landscape Data'!$C$8:$C$57,$D742)),"-",SUMIFS(INDEX('State Landscape Data'!$M$8:$AE$57,0,MATCH(CONCATENATE($J742,M$6),'State Landscape Data'!$M$6:$AE$6,0)),'State Landscape Data'!$B$8:$B$57,$C742,'State Landscape Data'!$C$8:$C$57,$D742))</f>
        <v>-</v>
      </c>
      <c r="N742" s="154">
        <f>IF(ISNA(SUMIFS(INDEX('State Landscape Data'!$M$8:$AE$57,0,MATCH(CONCATENATE($J742,N$6),'State Landscape Data'!$M$6:$AE$6,0)),'State Landscape Data'!$B$8:$B$57,$C742,'State Landscape Data'!$C$8:$C$57,$D742)),"-",SUMIFS(INDEX('State Landscape Data'!$M$8:$AE$57,0,MATCH(CONCATENATE($J742,N$6),'State Landscape Data'!$M$6:$AE$6,0)),'State Landscape Data'!$B$8:$B$57,$C742,'State Landscape Data'!$C$8:$C$57,$D742))</f>
        <v>0</v>
      </c>
    </row>
    <row r="743" spans="2:14" x14ac:dyDescent="0.35">
      <c r="B743" s="37" t="s">
        <v>80</v>
      </c>
      <c r="C743" s="38" t="str">
        <f>IF(ISBLANK('State Landscape Data'!$B$89),"-",'State Landscape Data'!$B$89)</f>
        <v>-</v>
      </c>
      <c r="D743" s="38" t="str">
        <f>IF(ISBLANK('State Landscape Data'!$C$89),"-",'State Landscape Data'!$C$89)</f>
        <v>-</v>
      </c>
      <c r="E743" s="38" t="str">
        <f>IF(ISBLANK('State Landscape Data'!$D$89),"-",'State Landscape Data'!$D$89)</f>
        <v>-</v>
      </c>
      <c r="F743" s="38" t="str">
        <f>IF(ISBLANK('State Landscape Data'!$E$89),"-",'State Landscape Data'!$E$89)</f>
        <v>-</v>
      </c>
      <c r="G743" s="38" t="str">
        <f>IF(ISBLANK('State Landscape Data'!$F$89),"-",'State Landscape Data'!$F$89)</f>
        <v>-</v>
      </c>
      <c r="H743" s="253">
        <v>4</v>
      </c>
      <c r="I743" s="253">
        <v>5</v>
      </c>
      <c r="J743" s="38" t="str">
        <f t="shared" si="60"/>
        <v>45</v>
      </c>
      <c r="K743" s="38" t="str">
        <f>IF(ISBLANK('State Landscape Data'!$K$89),"-",'State Landscape Data'!$K$89)</f>
        <v>-</v>
      </c>
      <c r="L743" s="254">
        <f>IF(ISNA(SUMIFS(INDEX('State Landscape Data'!$M$8:$AE$57,0,MATCH(CONCATENATE($J743,L$6),'State Landscape Data'!$M$6:$AE$6,0)),'State Landscape Data'!$B$8:$B$57,$C743,'State Landscape Data'!$C$8:$C$57,$D743)),"-",SUMIFS(INDEX('State Landscape Data'!$M$8:$AE$57,0,MATCH(CONCATENATE($J743,L$6),'State Landscape Data'!$M$6:$AE$6,0)),'State Landscape Data'!$B$8:$B$57,$C743,'State Landscape Data'!$C$8:$C$57,$D743))</f>
        <v>0</v>
      </c>
      <c r="M743" s="254">
        <f>IF(ISNA(SUMIFS(INDEX('State Landscape Data'!$M$8:$AE$57,0,MATCH(CONCATENATE($J743,M$6),'State Landscape Data'!$M$6:$AE$6,0)),'State Landscape Data'!$B$8:$B$57,$C743,'State Landscape Data'!$C$8:$C$57,$D743)),"-",SUMIFS(INDEX('State Landscape Data'!$M$8:$AE$57,0,MATCH(CONCATENATE($J743,M$6),'State Landscape Data'!$M$6:$AE$6,0)),'State Landscape Data'!$B$8:$B$57,$C743,'State Landscape Data'!$C$8:$C$57,$D743))</f>
        <v>0</v>
      </c>
      <c r="N743" s="154">
        <f>IF(ISNA(SUMIFS(INDEX('State Landscape Data'!$M$8:$AE$57,0,MATCH(CONCATENATE($J743,N$6),'State Landscape Data'!$M$6:$AE$6,0)),'State Landscape Data'!$B$8:$B$57,$C743,'State Landscape Data'!$C$8:$C$57,$D743)),"-",SUMIFS(INDEX('State Landscape Data'!$M$8:$AE$57,0,MATCH(CONCATENATE($J743,N$6),'State Landscape Data'!$M$6:$AE$6,0)),'State Landscape Data'!$B$8:$B$57,$C743,'State Landscape Data'!$C$8:$C$57,$D743))</f>
        <v>0</v>
      </c>
    </row>
    <row r="744" spans="2:14" x14ac:dyDescent="0.35">
      <c r="B744" s="37" t="s">
        <v>80</v>
      </c>
      <c r="C744" s="38" t="str">
        <f>IF(ISBLANK('State Landscape Data'!$B$89),"-",'State Landscape Data'!$B$89)</f>
        <v>-</v>
      </c>
      <c r="D744" s="38" t="str">
        <f>IF(ISBLANK('State Landscape Data'!$C$89),"-",'State Landscape Data'!$C$89)</f>
        <v>-</v>
      </c>
      <c r="E744" s="38" t="str">
        <f>IF(ISBLANK('State Landscape Data'!$D$89),"-",'State Landscape Data'!$D$89)</f>
        <v>-</v>
      </c>
      <c r="F744" s="38" t="str">
        <f>IF(ISBLANK('State Landscape Data'!$E$89),"-",'State Landscape Data'!$E$89)</f>
        <v>-</v>
      </c>
      <c r="G744" s="38" t="str">
        <f>IF(ISBLANK('State Landscape Data'!$F$89),"-",'State Landscape Data'!$F$89)</f>
        <v>-</v>
      </c>
      <c r="H744" s="253">
        <v>4</v>
      </c>
      <c r="I744" s="253" t="s">
        <v>65</v>
      </c>
      <c r="J744" s="38" t="str">
        <f t="shared" si="60"/>
        <v>4Goal</v>
      </c>
      <c r="K744" s="38" t="str">
        <f>IF(ISBLANK('State Landscape Data'!$K$89),"-",'State Landscape Data'!$K$89)</f>
        <v>-</v>
      </c>
      <c r="L744" s="254" t="str">
        <f>IF(ISNA(SUMIFS(INDEX('State Landscape Data'!$M$8:$AE$57,0,MATCH(CONCATENATE($J744,L$6),'State Landscape Data'!$M$6:$AE$6,0)),'State Landscape Data'!$B$8:$B$57,$C744,'State Landscape Data'!$C$8:$C$57,$D744)),"-",SUMIFS(INDEX('State Landscape Data'!$M$8:$AE$57,0,MATCH(CONCATENATE($J744,L$6),'State Landscape Data'!$M$6:$AE$6,0)),'State Landscape Data'!$B$8:$B$57,$C744,'State Landscape Data'!$C$8:$C$57,$D744))</f>
        <v>-</v>
      </c>
      <c r="M744" s="254" t="str">
        <f>IF(ISNA(SUMIFS(INDEX('State Landscape Data'!$M$8:$AE$57,0,MATCH(CONCATENATE($J744,M$6),'State Landscape Data'!$M$6:$AE$6,0)),'State Landscape Data'!$B$8:$B$57,$C744,'State Landscape Data'!$C$8:$C$57,$D744)),"-",SUMIFS(INDEX('State Landscape Data'!$M$8:$AE$57,0,MATCH(CONCATENATE($J744,M$6),'State Landscape Data'!$M$6:$AE$6,0)),'State Landscape Data'!$B$8:$B$57,$C744,'State Landscape Data'!$C$8:$C$57,$D744))</f>
        <v>-</v>
      </c>
      <c r="N744" s="154">
        <f>IF(ISNA(SUMIFS(INDEX('State Landscape Data'!$M$8:$AE$57,0,MATCH(CONCATENATE($J744,N$6),'State Landscape Data'!$M$6:$AE$6,0)),'State Landscape Data'!$B$8:$B$57,$C744,'State Landscape Data'!$C$8:$C$57,$D744)),"-",SUMIFS(INDEX('State Landscape Data'!$M$8:$AE$57,0,MATCH(CONCATENATE($J744,N$6),'State Landscape Data'!$M$6:$AE$6,0)),'State Landscape Data'!$B$8:$B$57,$C744,'State Landscape Data'!$C$8:$C$57,$D744))</f>
        <v>0</v>
      </c>
    </row>
    <row r="745" spans="2:14" x14ac:dyDescent="0.35">
      <c r="B745" s="37" t="s">
        <v>80</v>
      </c>
      <c r="C745" s="38" t="str">
        <f>IF(ISBLANK('State Landscape Data'!$B$90),"-",'State Landscape Data'!$B$90)</f>
        <v>-</v>
      </c>
      <c r="D745" s="38" t="str">
        <f>IF(ISBLANK('State Landscape Data'!$C$90),"-",'State Landscape Data'!$C$90)</f>
        <v>-</v>
      </c>
      <c r="E745" s="38" t="str">
        <f>IF(ISBLANK('State Landscape Data'!$D$90),"-",'State Landscape Data'!$D$90)</f>
        <v>-</v>
      </c>
      <c r="F745" s="38" t="str">
        <f>IF(ISBLANK('State Landscape Data'!$E$90),"-",'State Landscape Data'!$E$90)</f>
        <v>-</v>
      </c>
      <c r="G745" s="38" t="str">
        <f>IF(ISBLANK('State Landscape Data'!$F$90),"-",'State Landscape Data'!$F$90)</f>
        <v>-</v>
      </c>
      <c r="H745" s="253" t="s">
        <v>64</v>
      </c>
      <c r="I745" s="253" t="s">
        <v>64</v>
      </c>
      <c r="J745" s="38" t="str">
        <f t="shared" si="60"/>
        <v>BaselineBaseline</v>
      </c>
      <c r="K745" s="38" t="str">
        <f>IF(ISBLANK('State Landscape Data'!$K$90),"-",'State Landscape Data'!$K$90)</f>
        <v>-</v>
      </c>
      <c r="L745" s="254">
        <f>IF(ISNA(SUMIFS(INDEX('State Landscape Data'!$M$8:$AE$57,0,MATCH(CONCATENATE($J745,L$6),'State Landscape Data'!$M$6:$AE$6,0)),'State Landscape Data'!$B$8:$B$57,$C745,'State Landscape Data'!$C$8:$C$57,$D745)),"-",SUMIFS(INDEX('State Landscape Data'!$M$8:$AE$57,0,MATCH(CONCATENATE($J745,L$6),'State Landscape Data'!$M$6:$AE$6,0)),'State Landscape Data'!$B$8:$B$57,$C745,'State Landscape Data'!$C$8:$C$57,$D745))</f>
        <v>0</v>
      </c>
      <c r="M745" s="254">
        <f>IF(ISNA(SUMIFS(INDEX('State Landscape Data'!$M$8:$AE$57,0,MATCH(CONCATENATE($J745,M$6),'State Landscape Data'!$M$6:$AE$6,0)),'State Landscape Data'!$B$8:$B$57,$C745,'State Landscape Data'!$C$8:$C$57,$D745)),"-",SUMIFS(INDEX('State Landscape Data'!$M$8:$AE$57,0,MATCH(CONCATENATE($J745,M$6),'State Landscape Data'!$M$6:$AE$6,0)),'State Landscape Data'!$B$8:$B$57,$C745,'State Landscape Data'!$C$8:$C$57,$D745))</f>
        <v>0</v>
      </c>
      <c r="N745" s="154">
        <f>IF(ISNA(SUMIFS(INDEX('State Landscape Data'!$M$8:$AE$57,0,MATCH(CONCATENATE($J745,N$6),'State Landscape Data'!$M$6:$AE$6,0)),'State Landscape Data'!$B$8:$B$57,$C745,'State Landscape Data'!$C$8:$C$57,$D745)),"-",SUMIFS(INDEX('State Landscape Data'!$M$8:$AE$57,0,MATCH(CONCATENATE($J745,N$6),'State Landscape Data'!$M$6:$AE$6,0)),'State Landscape Data'!$B$8:$B$57,$C745,'State Landscape Data'!$C$8:$C$57,$D745))</f>
        <v>0</v>
      </c>
    </row>
    <row r="746" spans="2:14" x14ac:dyDescent="0.35">
      <c r="B746" s="37" t="s">
        <v>80</v>
      </c>
      <c r="C746" s="38" t="str">
        <f>IF(ISBLANK('State Landscape Data'!$B$90),"-",'State Landscape Data'!$B$90)</f>
        <v>-</v>
      </c>
      <c r="D746" s="38" t="str">
        <f>IF(ISBLANK('State Landscape Data'!$C$90),"-",'State Landscape Data'!$C$90)</f>
        <v>-</v>
      </c>
      <c r="E746" s="38" t="str">
        <f>IF(ISBLANK('State Landscape Data'!$D$90),"-",'State Landscape Data'!$D$90)</f>
        <v>-</v>
      </c>
      <c r="F746" s="38" t="str">
        <f>IF(ISBLANK('State Landscape Data'!$E$90),"-",'State Landscape Data'!$E$90)</f>
        <v>-</v>
      </c>
      <c r="G746" s="38" t="str">
        <f>IF(ISBLANK('State Landscape Data'!$F$90),"-",'State Landscape Data'!$F$90)</f>
        <v>-</v>
      </c>
      <c r="H746" s="253">
        <v>1</v>
      </c>
      <c r="I746" s="253">
        <v>5</v>
      </c>
      <c r="J746" s="38" t="str">
        <f t="shared" si="60"/>
        <v>15</v>
      </c>
      <c r="K746" s="38" t="str">
        <f>IF(ISBLANK('State Landscape Data'!$K$90),"-",'State Landscape Data'!$K$90)</f>
        <v>-</v>
      </c>
      <c r="L746" s="254">
        <f>IF(ISNA(SUMIFS(INDEX('State Landscape Data'!$M$8:$AE$57,0,MATCH(CONCATENATE($J746,L$6),'State Landscape Data'!$M$6:$AE$6,0)),'State Landscape Data'!$B$8:$B$57,$C746,'State Landscape Data'!$C$8:$C$57,$D746)),"-",SUMIFS(INDEX('State Landscape Data'!$M$8:$AE$57,0,MATCH(CONCATENATE($J746,L$6),'State Landscape Data'!$M$6:$AE$6,0)),'State Landscape Data'!$B$8:$B$57,$C746,'State Landscape Data'!$C$8:$C$57,$D746))</f>
        <v>0</v>
      </c>
      <c r="M746" s="254">
        <f>IF(ISNA(SUMIFS(INDEX('State Landscape Data'!$M$8:$AE$57,0,MATCH(CONCATENATE($J746,M$6),'State Landscape Data'!$M$6:$AE$6,0)),'State Landscape Data'!$B$8:$B$57,$C746,'State Landscape Data'!$C$8:$C$57,$D746)),"-",SUMIFS(INDEX('State Landscape Data'!$M$8:$AE$57,0,MATCH(CONCATENATE($J746,M$6),'State Landscape Data'!$M$6:$AE$6,0)),'State Landscape Data'!$B$8:$B$57,$C746,'State Landscape Data'!$C$8:$C$57,$D746))</f>
        <v>0</v>
      </c>
      <c r="N746" s="154">
        <f>IF(ISNA(SUMIFS(INDEX('State Landscape Data'!$M$8:$AE$57,0,MATCH(CONCATENATE($J746,N$6),'State Landscape Data'!$M$6:$AE$6,0)),'State Landscape Data'!$B$8:$B$57,$C746,'State Landscape Data'!$C$8:$C$57,$D746)),"-",SUMIFS(INDEX('State Landscape Data'!$M$8:$AE$57,0,MATCH(CONCATENATE($J746,N$6),'State Landscape Data'!$M$6:$AE$6,0)),'State Landscape Data'!$B$8:$B$57,$C746,'State Landscape Data'!$C$8:$C$57,$D746))</f>
        <v>0</v>
      </c>
    </row>
    <row r="747" spans="2:14" x14ac:dyDescent="0.35">
      <c r="B747" s="37" t="s">
        <v>80</v>
      </c>
      <c r="C747" s="38" t="str">
        <f>IF(ISBLANK('State Landscape Data'!$B$90),"-",'State Landscape Data'!$B$90)</f>
        <v>-</v>
      </c>
      <c r="D747" s="38" t="str">
        <f>IF(ISBLANK('State Landscape Data'!$C$90),"-",'State Landscape Data'!$C$90)</f>
        <v>-</v>
      </c>
      <c r="E747" s="38" t="str">
        <f>IF(ISBLANK('State Landscape Data'!$D$90),"-",'State Landscape Data'!$D$90)</f>
        <v>-</v>
      </c>
      <c r="F747" s="38" t="str">
        <f>IF(ISBLANK('State Landscape Data'!$E$90),"-",'State Landscape Data'!$E$90)</f>
        <v>-</v>
      </c>
      <c r="G747" s="38" t="str">
        <f>IF(ISBLANK('State Landscape Data'!$F$90),"-",'State Landscape Data'!$F$90)</f>
        <v>-</v>
      </c>
      <c r="H747" s="253">
        <v>1</v>
      </c>
      <c r="I747" s="253" t="s">
        <v>65</v>
      </c>
      <c r="J747" s="38" t="str">
        <f t="shared" si="60"/>
        <v>1Goal</v>
      </c>
      <c r="K747" s="38" t="str">
        <f>IF(ISBLANK('State Landscape Data'!$K$90),"-",'State Landscape Data'!$K$90)</f>
        <v>-</v>
      </c>
      <c r="L747" s="254" t="str">
        <f>IF(ISNA(SUMIFS(INDEX('State Landscape Data'!$M$8:$AE$57,0,MATCH(CONCATENATE($J747,L$6),'State Landscape Data'!$M$6:$AE$6,0)),'State Landscape Data'!$B$8:$B$57,$C747,'State Landscape Data'!$C$8:$C$57,$D747)),"-",SUMIFS(INDEX('State Landscape Data'!$M$8:$AE$57,0,MATCH(CONCATENATE($J747,L$6),'State Landscape Data'!$M$6:$AE$6,0)),'State Landscape Data'!$B$8:$B$57,$C747,'State Landscape Data'!$C$8:$C$57,$D747))</f>
        <v>-</v>
      </c>
      <c r="M747" s="254" t="str">
        <f>IF(ISNA(SUMIFS(INDEX('State Landscape Data'!$M$8:$AE$57,0,MATCH(CONCATENATE($J747,M$6),'State Landscape Data'!$M$6:$AE$6,0)),'State Landscape Data'!$B$8:$B$57,$C747,'State Landscape Data'!$C$8:$C$57,$D747)),"-",SUMIFS(INDEX('State Landscape Data'!$M$8:$AE$57,0,MATCH(CONCATENATE($J747,M$6),'State Landscape Data'!$M$6:$AE$6,0)),'State Landscape Data'!$B$8:$B$57,$C747,'State Landscape Data'!$C$8:$C$57,$D747))</f>
        <v>-</v>
      </c>
      <c r="N747" s="154">
        <f>IF(ISNA(SUMIFS(INDEX('State Landscape Data'!$M$8:$AE$57,0,MATCH(CONCATENATE($J747,N$6),'State Landscape Data'!$M$6:$AE$6,0)),'State Landscape Data'!$B$8:$B$57,$C747,'State Landscape Data'!$C$8:$C$57,$D747)),"-",SUMIFS(INDEX('State Landscape Data'!$M$8:$AE$57,0,MATCH(CONCATENATE($J747,N$6),'State Landscape Data'!$M$6:$AE$6,0)),'State Landscape Data'!$B$8:$B$57,$C747,'State Landscape Data'!$C$8:$C$57,$D747))</f>
        <v>0</v>
      </c>
    </row>
    <row r="748" spans="2:14" x14ac:dyDescent="0.35">
      <c r="B748" s="37" t="s">
        <v>80</v>
      </c>
      <c r="C748" s="38" t="str">
        <f>IF(ISBLANK('State Landscape Data'!$B$90),"-",'State Landscape Data'!$B$90)</f>
        <v>-</v>
      </c>
      <c r="D748" s="38" t="str">
        <f>IF(ISBLANK('State Landscape Data'!$C$90),"-",'State Landscape Data'!$C$90)</f>
        <v>-</v>
      </c>
      <c r="E748" s="38" t="str">
        <f>IF(ISBLANK('State Landscape Data'!$D$90),"-",'State Landscape Data'!$D$90)</f>
        <v>-</v>
      </c>
      <c r="F748" s="38" t="str">
        <f>IF(ISBLANK('State Landscape Data'!$E$90),"-",'State Landscape Data'!$E$90)</f>
        <v>-</v>
      </c>
      <c r="G748" s="38" t="str">
        <f>IF(ISBLANK('State Landscape Data'!$F$90),"-",'State Landscape Data'!$F$90)</f>
        <v>-</v>
      </c>
      <c r="H748" s="253">
        <v>2</v>
      </c>
      <c r="I748" s="253">
        <v>5</v>
      </c>
      <c r="J748" s="38" t="str">
        <f t="shared" si="60"/>
        <v>25</v>
      </c>
      <c r="K748" s="38" t="str">
        <f>IF(ISBLANK('State Landscape Data'!$K$90),"-",'State Landscape Data'!$K$90)</f>
        <v>-</v>
      </c>
      <c r="L748" s="254">
        <f>IF(ISNA(SUMIFS(INDEX('State Landscape Data'!$M$8:$AE$57,0,MATCH(CONCATENATE($J748,L$6),'State Landscape Data'!$M$6:$AE$6,0)),'State Landscape Data'!$B$8:$B$57,$C748,'State Landscape Data'!$C$8:$C$57,$D748)),"-",SUMIFS(INDEX('State Landscape Data'!$M$8:$AE$57,0,MATCH(CONCATENATE($J748,L$6),'State Landscape Data'!$M$6:$AE$6,0)),'State Landscape Data'!$B$8:$B$57,$C748,'State Landscape Data'!$C$8:$C$57,$D748))</f>
        <v>0</v>
      </c>
      <c r="M748" s="254">
        <f>IF(ISNA(SUMIFS(INDEX('State Landscape Data'!$M$8:$AE$57,0,MATCH(CONCATENATE($J748,M$6),'State Landscape Data'!$M$6:$AE$6,0)),'State Landscape Data'!$B$8:$B$57,$C748,'State Landscape Data'!$C$8:$C$57,$D748)),"-",SUMIFS(INDEX('State Landscape Data'!$M$8:$AE$57,0,MATCH(CONCATENATE($J748,M$6),'State Landscape Data'!$M$6:$AE$6,0)),'State Landscape Data'!$B$8:$B$57,$C748,'State Landscape Data'!$C$8:$C$57,$D748))</f>
        <v>0</v>
      </c>
      <c r="N748" s="154">
        <f>IF(ISNA(SUMIFS(INDEX('State Landscape Data'!$M$8:$AE$57,0,MATCH(CONCATENATE($J748,N$6),'State Landscape Data'!$M$6:$AE$6,0)),'State Landscape Data'!$B$8:$B$57,$C748,'State Landscape Data'!$C$8:$C$57,$D748)),"-",SUMIFS(INDEX('State Landscape Data'!$M$8:$AE$57,0,MATCH(CONCATENATE($J748,N$6),'State Landscape Data'!$M$6:$AE$6,0)),'State Landscape Data'!$B$8:$B$57,$C748,'State Landscape Data'!$C$8:$C$57,$D748))</f>
        <v>0</v>
      </c>
    </row>
    <row r="749" spans="2:14" x14ac:dyDescent="0.35">
      <c r="B749" s="37" t="s">
        <v>80</v>
      </c>
      <c r="C749" s="38" t="str">
        <f>IF(ISBLANK('State Landscape Data'!$B$90),"-",'State Landscape Data'!$B$90)</f>
        <v>-</v>
      </c>
      <c r="D749" s="38" t="str">
        <f>IF(ISBLANK('State Landscape Data'!$C$90),"-",'State Landscape Data'!$C$90)</f>
        <v>-</v>
      </c>
      <c r="E749" s="38" t="str">
        <f>IF(ISBLANK('State Landscape Data'!$D$90),"-",'State Landscape Data'!$D$90)</f>
        <v>-</v>
      </c>
      <c r="F749" s="38" t="str">
        <f>IF(ISBLANK('State Landscape Data'!$E$90),"-",'State Landscape Data'!$E$90)</f>
        <v>-</v>
      </c>
      <c r="G749" s="38" t="str">
        <f>IF(ISBLANK('State Landscape Data'!$F$90),"-",'State Landscape Data'!$F$90)</f>
        <v>-</v>
      </c>
      <c r="H749" s="253">
        <v>2</v>
      </c>
      <c r="I749" s="253" t="s">
        <v>65</v>
      </c>
      <c r="J749" s="38" t="str">
        <f t="shared" si="60"/>
        <v>2Goal</v>
      </c>
      <c r="K749" s="38" t="str">
        <f>IF(ISBLANK('State Landscape Data'!$K$90),"-",'State Landscape Data'!$K$90)</f>
        <v>-</v>
      </c>
      <c r="L749" s="254" t="str">
        <f>IF(ISNA(SUMIFS(INDEX('State Landscape Data'!$M$8:$AE$57,0,MATCH(CONCATENATE($J749,L$6),'State Landscape Data'!$M$6:$AE$6,0)),'State Landscape Data'!$B$8:$B$57,$C749,'State Landscape Data'!$C$8:$C$57,$D749)),"-",SUMIFS(INDEX('State Landscape Data'!$M$8:$AE$57,0,MATCH(CONCATENATE($J749,L$6),'State Landscape Data'!$M$6:$AE$6,0)),'State Landscape Data'!$B$8:$B$57,$C749,'State Landscape Data'!$C$8:$C$57,$D749))</f>
        <v>-</v>
      </c>
      <c r="M749" s="254" t="str">
        <f>IF(ISNA(SUMIFS(INDEX('State Landscape Data'!$M$8:$AE$57,0,MATCH(CONCATENATE($J749,M$6),'State Landscape Data'!$M$6:$AE$6,0)),'State Landscape Data'!$B$8:$B$57,$C749,'State Landscape Data'!$C$8:$C$57,$D749)),"-",SUMIFS(INDEX('State Landscape Data'!$M$8:$AE$57,0,MATCH(CONCATENATE($J749,M$6),'State Landscape Data'!$M$6:$AE$6,0)),'State Landscape Data'!$B$8:$B$57,$C749,'State Landscape Data'!$C$8:$C$57,$D749))</f>
        <v>-</v>
      </c>
      <c r="N749" s="154">
        <f>IF(ISNA(SUMIFS(INDEX('State Landscape Data'!$M$8:$AE$57,0,MATCH(CONCATENATE($J749,N$6),'State Landscape Data'!$M$6:$AE$6,0)),'State Landscape Data'!$B$8:$B$57,$C749,'State Landscape Data'!$C$8:$C$57,$D749)),"-",SUMIFS(INDEX('State Landscape Data'!$M$8:$AE$57,0,MATCH(CONCATENATE($J749,N$6),'State Landscape Data'!$M$6:$AE$6,0)),'State Landscape Data'!$B$8:$B$57,$C749,'State Landscape Data'!$C$8:$C$57,$D749))</f>
        <v>0</v>
      </c>
    </row>
    <row r="750" spans="2:14" x14ac:dyDescent="0.35">
      <c r="B750" s="37" t="s">
        <v>80</v>
      </c>
      <c r="C750" s="38" t="str">
        <f>IF(ISBLANK('State Landscape Data'!$B$90),"-",'State Landscape Data'!$B$90)</f>
        <v>-</v>
      </c>
      <c r="D750" s="38" t="str">
        <f>IF(ISBLANK('State Landscape Data'!$C$90),"-",'State Landscape Data'!$C$90)</f>
        <v>-</v>
      </c>
      <c r="E750" s="38" t="str">
        <f>IF(ISBLANK('State Landscape Data'!$D$90),"-",'State Landscape Data'!$D$90)</f>
        <v>-</v>
      </c>
      <c r="F750" s="38" t="str">
        <f>IF(ISBLANK('State Landscape Data'!$E$90),"-",'State Landscape Data'!$E$90)</f>
        <v>-</v>
      </c>
      <c r="G750" s="38" t="str">
        <f>IF(ISBLANK('State Landscape Data'!$F$90),"-",'State Landscape Data'!$F$90)</f>
        <v>-</v>
      </c>
      <c r="H750" s="253">
        <v>3</v>
      </c>
      <c r="I750" s="253">
        <v>5</v>
      </c>
      <c r="J750" s="38" t="str">
        <f t="shared" si="60"/>
        <v>35</v>
      </c>
      <c r="K750" s="38" t="str">
        <f>IF(ISBLANK('State Landscape Data'!$K$90),"-",'State Landscape Data'!$K$90)</f>
        <v>-</v>
      </c>
      <c r="L750" s="254">
        <f>IF(ISNA(SUMIFS(INDEX('State Landscape Data'!$M$8:$AE$57,0,MATCH(CONCATENATE($J750,L$6),'State Landscape Data'!$M$6:$AE$6,0)),'State Landscape Data'!$B$8:$B$57,$C750,'State Landscape Data'!$C$8:$C$57,$D750)),"-",SUMIFS(INDEX('State Landscape Data'!$M$8:$AE$57,0,MATCH(CONCATENATE($J750,L$6),'State Landscape Data'!$M$6:$AE$6,0)),'State Landscape Data'!$B$8:$B$57,$C750,'State Landscape Data'!$C$8:$C$57,$D750))</f>
        <v>0</v>
      </c>
      <c r="M750" s="254">
        <f>IF(ISNA(SUMIFS(INDEX('State Landscape Data'!$M$8:$AE$57,0,MATCH(CONCATENATE($J750,M$6),'State Landscape Data'!$M$6:$AE$6,0)),'State Landscape Data'!$B$8:$B$57,$C750,'State Landscape Data'!$C$8:$C$57,$D750)),"-",SUMIFS(INDEX('State Landscape Data'!$M$8:$AE$57,0,MATCH(CONCATENATE($J750,M$6),'State Landscape Data'!$M$6:$AE$6,0)),'State Landscape Data'!$B$8:$B$57,$C750,'State Landscape Data'!$C$8:$C$57,$D750))</f>
        <v>0</v>
      </c>
      <c r="N750" s="154">
        <f>IF(ISNA(SUMIFS(INDEX('State Landscape Data'!$M$8:$AE$57,0,MATCH(CONCATENATE($J750,N$6),'State Landscape Data'!$M$6:$AE$6,0)),'State Landscape Data'!$B$8:$B$57,$C750,'State Landscape Data'!$C$8:$C$57,$D750)),"-",SUMIFS(INDEX('State Landscape Data'!$M$8:$AE$57,0,MATCH(CONCATENATE($J750,N$6),'State Landscape Data'!$M$6:$AE$6,0)),'State Landscape Data'!$B$8:$B$57,$C750,'State Landscape Data'!$C$8:$C$57,$D750))</f>
        <v>0</v>
      </c>
    </row>
    <row r="751" spans="2:14" x14ac:dyDescent="0.35">
      <c r="B751" s="37" t="s">
        <v>80</v>
      </c>
      <c r="C751" s="38" t="str">
        <f>IF(ISBLANK('State Landscape Data'!$B$90),"-",'State Landscape Data'!$B$90)</f>
        <v>-</v>
      </c>
      <c r="D751" s="38" t="str">
        <f>IF(ISBLANK('State Landscape Data'!$C$90),"-",'State Landscape Data'!$C$90)</f>
        <v>-</v>
      </c>
      <c r="E751" s="38" t="str">
        <f>IF(ISBLANK('State Landscape Data'!$D$90),"-",'State Landscape Data'!$D$90)</f>
        <v>-</v>
      </c>
      <c r="F751" s="38" t="str">
        <f>IF(ISBLANK('State Landscape Data'!$E$90),"-",'State Landscape Data'!$E$90)</f>
        <v>-</v>
      </c>
      <c r="G751" s="38" t="str">
        <f>IF(ISBLANK('State Landscape Data'!$F$90),"-",'State Landscape Data'!$F$90)</f>
        <v>-</v>
      </c>
      <c r="H751" s="253">
        <v>3</v>
      </c>
      <c r="I751" s="253" t="s">
        <v>65</v>
      </c>
      <c r="J751" s="38" t="str">
        <f t="shared" si="60"/>
        <v>3Goal</v>
      </c>
      <c r="K751" s="38" t="str">
        <f>IF(ISBLANK('State Landscape Data'!$K$90),"-",'State Landscape Data'!$K$90)</f>
        <v>-</v>
      </c>
      <c r="L751" s="254" t="str">
        <f>IF(ISNA(SUMIFS(INDEX('State Landscape Data'!$M$8:$AE$57,0,MATCH(CONCATENATE($J751,L$6),'State Landscape Data'!$M$6:$AE$6,0)),'State Landscape Data'!$B$8:$B$57,$C751,'State Landscape Data'!$C$8:$C$57,$D751)),"-",SUMIFS(INDEX('State Landscape Data'!$M$8:$AE$57,0,MATCH(CONCATENATE($J751,L$6),'State Landscape Data'!$M$6:$AE$6,0)),'State Landscape Data'!$B$8:$B$57,$C751,'State Landscape Data'!$C$8:$C$57,$D751))</f>
        <v>-</v>
      </c>
      <c r="M751" s="254" t="str">
        <f>IF(ISNA(SUMIFS(INDEX('State Landscape Data'!$M$8:$AE$57,0,MATCH(CONCATENATE($J751,M$6),'State Landscape Data'!$M$6:$AE$6,0)),'State Landscape Data'!$B$8:$B$57,$C751,'State Landscape Data'!$C$8:$C$57,$D751)),"-",SUMIFS(INDEX('State Landscape Data'!$M$8:$AE$57,0,MATCH(CONCATENATE($J751,M$6),'State Landscape Data'!$M$6:$AE$6,0)),'State Landscape Data'!$B$8:$B$57,$C751,'State Landscape Data'!$C$8:$C$57,$D751))</f>
        <v>-</v>
      </c>
      <c r="N751" s="154">
        <f>IF(ISNA(SUMIFS(INDEX('State Landscape Data'!$M$8:$AE$57,0,MATCH(CONCATENATE($J751,N$6),'State Landscape Data'!$M$6:$AE$6,0)),'State Landscape Data'!$B$8:$B$57,$C751,'State Landscape Data'!$C$8:$C$57,$D751)),"-",SUMIFS(INDEX('State Landscape Data'!$M$8:$AE$57,0,MATCH(CONCATENATE($J751,N$6),'State Landscape Data'!$M$6:$AE$6,0)),'State Landscape Data'!$B$8:$B$57,$C751,'State Landscape Data'!$C$8:$C$57,$D751))</f>
        <v>0</v>
      </c>
    </row>
    <row r="752" spans="2:14" x14ac:dyDescent="0.35">
      <c r="B752" s="37" t="s">
        <v>80</v>
      </c>
      <c r="C752" s="38" t="str">
        <f>IF(ISBLANK('State Landscape Data'!$B$90),"-",'State Landscape Data'!$B$90)</f>
        <v>-</v>
      </c>
      <c r="D752" s="38" t="str">
        <f>IF(ISBLANK('State Landscape Data'!$C$90),"-",'State Landscape Data'!$C$90)</f>
        <v>-</v>
      </c>
      <c r="E752" s="38" t="str">
        <f>IF(ISBLANK('State Landscape Data'!$D$90),"-",'State Landscape Data'!$D$90)</f>
        <v>-</v>
      </c>
      <c r="F752" s="38" t="str">
        <f>IF(ISBLANK('State Landscape Data'!$E$90),"-",'State Landscape Data'!$E$90)</f>
        <v>-</v>
      </c>
      <c r="G752" s="38" t="str">
        <f>IF(ISBLANK('State Landscape Data'!$F$90),"-",'State Landscape Data'!$F$90)</f>
        <v>-</v>
      </c>
      <c r="H752" s="253">
        <v>4</v>
      </c>
      <c r="I752" s="253">
        <v>5</v>
      </c>
      <c r="J752" s="38" t="str">
        <f t="shared" si="60"/>
        <v>45</v>
      </c>
      <c r="K752" s="38" t="str">
        <f>IF(ISBLANK('State Landscape Data'!$K$90),"-",'State Landscape Data'!$K$90)</f>
        <v>-</v>
      </c>
      <c r="L752" s="254">
        <f>IF(ISNA(SUMIFS(INDEX('State Landscape Data'!$M$8:$AE$57,0,MATCH(CONCATENATE($J752,L$6),'State Landscape Data'!$M$6:$AE$6,0)),'State Landscape Data'!$B$8:$B$57,$C752,'State Landscape Data'!$C$8:$C$57,$D752)),"-",SUMIFS(INDEX('State Landscape Data'!$M$8:$AE$57,0,MATCH(CONCATENATE($J752,L$6),'State Landscape Data'!$M$6:$AE$6,0)),'State Landscape Data'!$B$8:$B$57,$C752,'State Landscape Data'!$C$8:$C$57,$D752))</f>
        <v>0</v>
      </c>
      <c r="M752" s="254">
        <f>IF(ISNA(SUMIFS(INDEX('State Landscape Data'!$M$8:$AE$57,0,MATCH(CONCATENATE($J752,M$6),'State Landscape Data'!$M$6:$AE$6,0)),'State Landscape Data'!$B$8:$B$57,$C752,'State Landscape Data'!$C$8:$C$57,$D752)),"-",SUMIFS(INDEX('State Landscape Data'!$M$8:$AE$57,0,MATCH(CONCATENATE($J752,M$6),'State Landscape Data'!$M$6:$AE$6,0)),'State Landscape Data'!$B$8:$B$57,$C752,'State Landscape Data'!$C$8:$C$57,$D752))</f>
        <v>0</v>
      </c>
      <c r="N752" s="154">
        <f>IF(ISNA(SUMIFS(INDEX('State Landscape Data'!$M$8:$AE$57,0,MATCH(CONCATENATE($J752,N$6),'State Landscape Data'!$M$6:$AE$6,0)),'State Landscape Data'!$B$8:$B$57,$C752,'State Landscape Data'!$C$8:$C$57,$D752)),"-",SUMIFS(INDEX('State Landscape Data'!$M$8:$AE$57,0,MATCH(CONCATENATE($J752,N$6),'State Landscape Data'!$M$6:$AE$6,0)),'State Landscape Data'!$B$8:$B$57,$C752,'State Landscape Data'!$C$8:$C$57,$D752))</f>
        <v>0</v>
      </c>
    </row>
    <row r="753" spans="2:14" x14ac:dyDescent="0.35">
      <c r="B753" s="37" t="s">
        <v>80</v>
      </c>
      <c r="C753" s="38" t="str">
        <f>IF(ISBLANK('State Landscape Data'!$B$90),"-",'State Landscape Data'!$B$90)</f>
        <v>-</v>
      </c>
      <c r="D753" s="38" t="str">
        <f>IF(ISBLANK('State Landscape Data'!$C$90),"-",'State Landscape Data'!$C$90)</f>
        <v>-</v>
      </c>
      <c r="E753" s="38" t="str">
        <f>IF(ISBLANK('State Landscape Data'!$D$90),"-",'State Landscape Data'!$D$90)</f>
        <v>-</v>
      </c>
      <c r="F753" s="38" t="str">
        <f>IF(ISBLANK('State Landscape Data'!$E$90),"-",'State Landscape Data'!$E$90)</f>
        <v>-</v>
      </c>
      <c r="G753" s="38" t="str">
        <f>IF(ISBLANK('State Landscape Data'!$F$90),"-",'State Landscape Data'!$F$90)</f>
        <v>-</v>
      </c>
      <c r="H753" s="253">
        <v>4</v>
      </c>
      <c r="I753" s="253" t="s">
        <v>65</v>
      </c>
      <c r="J753" s="38" t="str">
        <f t="shared" si="60"/>
        <v>4Goal</v>
      </c>
      <c r="K753" s="38" t="str">
        <f>IF(ISBLANK('State Landscape Data'!$K$90),"-",'State Landscape Data'!$K$90)</f>
        <v>-</v>
      </c>
      <c r="L753" s="254" t="str">
        <f>IF(ISNA(SUMIFS(INDEX('State Landscape Data'!$M$8:$AE$57,0,MATCH(CONCATENATE($J753,L$6),'State Landscape Data'!$M$6:$AE$6,0)),'State Landscape Data'!$B$8:$B$57,$C753,'State Landscape Data'!$C$8:$C$57,$D753)),"-",SUMIFS(INDEX('State Landscape Data'!$M$8:$AE$57,0,MATCH(CONCATENATE($J753,L$6),'State Landscape Data'!$M$6:$AE$6,0)),'State Landscape Data'!$B$8:$B$57,$C753,'State Landscape Data'!$C$8:$C$57,$D753))</f>
        <v>-</v>
      </c>
      <c r="M753" s="254" t="str">
        <f>IF(ISNA(SUMIFS(INDEX('State Landscape Data'!$M$8:$AE$57,0,MATCH(CONCATENATE($J753,M$6),'State Landscape Data'!$M$6:$AE$6,0)),'State Landscape Data'!$B$8:$B$57,$C753,'State Landscape Data'!$C$8:$C$57,$D753)),"-",SUMIFS(INDEX('State Landscape Data'!$M$8:$AE$57,0,MATCH(CONCATENATE($J753,M$6),'State Landscape Data'!$M$6:$AE$6,0)),'State Landscape Data'!$B$8:$B$57,$C753,'State Landscape Data'!$C$8:$C$57,$D753))</f>
        <v>-</v>
      </c>
      <c r="N753" s="154">
        <f>IF(ISNA(SUMIFS(INDEX('State Landscape Data'!$M$8:$AE$57,0,MATCH(CONCATENATE($J753,N$6),'State Landscape Data'!$M$6:$AE$6,0)),'State Landscape Data'!$B$8:$B$57,$C753,'State Landscape Data'!$C$8:$C$57,$D753)),"-",SUMIFS(INDEX('State Landscape Data'!$M$8:$AE$57,0,MATCH(CONCATENATE($J753,N$6),'State Landscape Data'!$M$6:$AE$6,0)),'State Landscape Data'!$B$8:$B$57,$C753,'State Landscape Data'!$C$8:$C$57,$D753))</f>
        <v>0</v>
      </c>
    </row>
    <row r="754" spans="2:14" x14ac:dyDescent="0.35">
      <c r="B754" s="37" t="s">
        <v>80</v>
      </c>
      <c r="C754" s="38" t="str">
        <f>IF(ISBLANK('State Landscape Data'!$B$91),"-",'State Landscape Data'!$B$91)</f>
        <v>-</v>
      </c>
      <c r="D754" s="38" t="str">
        <f>IF(ISBLANK('State Landscape Data'!$C$91),"-",'State Landscape Data'!$C$91)</f>
        <v>-</v>
      </c>
      <c r="E754" s="38" t="str">
        <f>IF(ISBLANK('State Landscape Data'!$D$91),"-",'State Landscape Data'!$D$91)</f>
        <v>-</v>
      </c>
      <c r="F754" s="38" t="str">
        <f>IF(ISBLANK('State Landscape Data'!$E$91),"-",'State Landscape Data'!$E$91)</f>
        <v>-</v>
      </c>
      <c r="G754" s="38" t="str">
        <f>IF(ISBLANK('State Landscape Data'!$F$91),"-",'State Landscape Data'!$F$91)</f>
        <v>-</v>
      </c>
      <c r="H754" s="253" t="s">
        <v>64</v>
      </c>
      <c r="I754" s="253" t="s">
        <v>64</v>
      </c>
      <c r="J754" s="38" t="str">
        <f t="shared" si="60"/>
        <v>BaselineBaseline</v>
      </c>
      <c r="K754" s="38" t="str">
        <f>IF(ISBLANK('State Landscape Data'!$K$91),"-",'State Landscape Data'!$K$91)</f>
        <v>-</v>
      </c>
      <c r="L754" s="254">
        <f>IF(ISNA(SUMIFS(INDEX('State Landscape Data'!$M$8:$AE$57,0,MATCH(CONCATENATE($J754,L$6),'State Landscape Data'!$M$6:$AE$6,0)),'State Landscape Data'!$B$8:$B$57,$C754,'State Landscape Data'!$C$8:$C$57,$D754)),"-",SUMIFS(INDEX('State Landscape Data'!$M$8:$AE$57,0,MATCH(CONCATENATE($J754,L$6),'State Landscape Data'!$M$6:$AE$6,0)),'State Landscape Data'!$B$8:$B$57,$C754,'State Landscape Data'!$C$8:$C$57,$D754))</f>
        <v>0</v>
      </c>
      <c r="M754" s="254">
        <f>IF(ISNA(SUMIFS(INDEX('State Landscape Data'!$M$8:$AE$57,0,MATCH(CONCATENATE($J754,M$6),'State Landscape Data'!$M$6:$AE$6,0)),'State Landscape Data'!$B$8:$B$57,$C754,'State Landscape Data'!$C$8:$C$57,$D754)),"-",SUMIFS(INDEX('State Landscape Data'!$M$8:$AE$57,0,MATCH(CONCATENATE($J754,M$6),'State Landscape Data'!$M$6:$AE$6,0)),'State Landscape Data'!$B$8:$B$57,$C754,'State Landscape Data'!$C$8:$C$57,$D754))</f>
        <v>0</v>
      </c>
      <c r="N754" s="154">
        <f>IF(ISNA(SUMIFS(INDEX('State Landscape Data'!$M$8:$AE$57,0,MATCH(CONCATENATE($J754,N$6),'State Landscape Data'!$M$6:$AE$6,0)),'State Landscape Data'!$B$8:$B$57,$C754,'State Landscape Data'!$C$8:$C$57,$D754)),"-",SUMIFS(INDEX('State Landscape Data'!$M$8:$AE$57,0,MATCH(CONCATENATE($J754,N$6),'State Landscape Data'!$M$6:$AE$6,0)),'State Landscape Data'!$B$8:$B$57,$C754,'State Landscape Data'!$C$8:$C$57,$D754))</f>
        <v>0</v>
      </c>
    </row>
    <row r="755" spans="2:14" x14ac:dyDescent="0.35">
      <c r="B755" s="37" t="s">
        <v>80</v>
      </c>
      <c r="C755" s="38" t="str">
        <f>IF(ISBLANK('State Landscape Data'!$B$91),"-",'State Landscape Data'!$B$91)</f>
        <v>-</v>
      </c>
      <c r="D755" s="38" t="str">
        <f>IF(ISBLANK('State Landscape Data'!$C$91),"-",'State Landscape Data'!$C$91)</f>
        <v>-</v>
      </c>
      <c r="E755" s="38" t="str">
        <f>IF(ISBLANK('State Landscape Data'!$D$91),"-",'State Landscape Data'!$D$91)</f>
        <v>-</v>
      </c>
      <c r="F755" s="38" t="str">
        <f>IF(ISBLANK('State Landscape Data'!$E$91),"-",'State Landscape Data'!$E$91)</f>
        <v>-</v>
      </c>
      <c r="G755" s="38" t="str">
        <f>IF(ISBLANK('State Landscape Data'!$F$91),"-",'State Landscape Data'!$F$91)</f>
        <v>-</v>
      </c>
      <c r="H755" s="253">
        <v>1</v>
      </c>
      <c r="I755" s="253">
        <v>5</v>
      </c>
      <c r="J755" s="38" t="str">
        <f t="shared" si="60"/>
        <v>15</v>
      </c>
      <c r="K755" s="38" t="str">
        <f>IF(ISBLANK('State Landscape Data'!$K$91),"-",'State Landscape Data'!$K$91)</f>
        <v>-</v>
      </c>
      <c r="L755" s="254">
        <f>IF(ISNA(SUMIFS(INDEX('State Landscape Data'!$M$8:$AE$57,0,MATCH(CONCATENATE($J755,L$6),'State Landscape Data'!$M$6:$AE$6,0)),'State Landscape Data'!$B$8:$B$57,$C755,'State Landscape Data'!$C$8:$C$57,$D755)),"-",SUMIFS(INDEX('State Landscape Data'!$M$8:$AE$57,0,MATCH(CONCATENATE($J755,L$6),'State Landscape Data'!$M$6:$AE$6,0)),'State Landscape Data'!$B$8:$B$57,$C755,'State Landscape Data'!$C$8:$C$57,$D755))</f>
        <v>0</v>
      </c>
      <c r="M755" s="254">
        <f>IF(ISNA(SUMIFS(INDEX('State Landscape Data'!$M$8:$AE$57,0,MATCH(CONCATENATE($J755,M$6),'State Landscape Data'!$M$6:$AE$6,0)),'State Landscape Data'!$B$8:$B$57,$C755,'State Landscape Data'!$C$8:$C$57,$D755)),"-",SUMIFS(INDEX('State Landscape Data'!$M$8:$AE$57,0,MATCH(CONCATENATE($J755,M$6),'State Landscape Data'!$M$6:$AE$6,0)),'State Landscape Data'!$B$8:$B$57,$C755,'State Landscape Data'!$C$8:$C$57,$D755))</f>
        <v>0</v>
      </c>
      <c r="N755" s="154">
        <f>IF(ISNA(SUMIFS(INDEX('State Landscape Data'!$M$8:$AE$57,0,MATCH(CONCATENATE($J755,N$6),'State Landscape Data'!$M$6:$AE$6,0)),'State Landscape Data'!$B$8:$B$57,$C755,'State Landscape Data'!$C$8:$C$57,$D755)),"-",SUMIFS(INDEX('State Landscape Data'!$M$8:$AE$57,0,MATCH(CONCATENATE($J755,N$6),'State Landscape Data'!$M$6:$AE$6,0)),'State Landscape Data'!$B$8:$B$57,$C755,'State Landscape Data'!$C$8:$C$57,$D755))</f>
        <v>0</v>
      </c>
    </row>
    <row r="756" spans="2:14" x14ac:dyDescent="0.35">
      <c r="B756" s="37" t="s">
        <v>80</v>
      </c>
      <c r="C756" s="38" t="str">
        <f>IF(ISBLANK('State Landscape Data'!$B$91),"-",'State Landscape Data'!$B$91)</f>
        <v>-</v>
      </c>
      <c r="D756" s="38" t="str">
        <f>IF(ISBLANK('State Landscape Data'!$C$91),"-",'State Landscape Data'!$C$91)</f>
        <v>-</v>
      </c>
      <c r="E756" s="38" t="str">
        <f>IF(ISBLANK('State Landscape Data'!$D$91),"-",'State Landscape Data'!$D$91)</f>
        <v>-</v>
      </c>
      <c r="F756" s="38" t="str">
        <f>IF(ISBLANK('State Landscape Data'!$E$91),"-",'State Landscape Data'!$E$91)</f>
        <v>-</v>
      </c>
      <c r="G756" s="38" t="str">
        <f>IF(ISBLANK('State Landscape Data'!$F$91),"-",'State Landscape Data'!$F$91)</f>
        <v>-</v>
      </c>
      <c r="H756" s="253">
        <v>1</v>
      </c>
      <c r="I756" s="253" t="s">
        <v>65</v>
      </c>
      <c r="J756" s="38" t="str">
        <f t="shared" si="60"/>
        <v>1Goal</v>
      </c>
      <c r="K756" s="38" t="str">
        <f>IF(ISBLANK('State Landscape Data'!$K$91),"-",'State Landscape Data'!$K$91)</f>
        <v>-</v>
      </c>
      <c r="L756" s="254" t="str">
        <f>IF(ISNA(SUMIFS(INDEX('State Landscape Data'!$M$8:$AE$57,0,MATCH(CONCATENATE($J756,L$6),'State Landscape Data'!$M$6:$AE$6,0)),'State Landscape Data'!$B$8:$B$57,$C756,'State Landscape Data'!$C$8:$C$57,$D756)),"-",SUMIFS(INDEX('State Landscape Data'!$M$8:$AE$57,0,MATCH(CONCATENATE($J756,L$6),'State Landscape Data'!$M$6:$AE$6,0)),'State Landscape Data'!$B$8:$B$57,$C756,'State Landscape Data'!$C$8:$C$57,$D756))</f>
        <v>-</v>
      </c>
      <c r="M756" s="254" t="str">
        <f>IF(ISNA(SUMIFS(INDEX('State Landscape Data'!$M$8:$AE$57,0,MATCH(CONCATENATE($J756,M$6),'State Landscape Data'!$M$6:$AE$6,0)),'State Landscape Data'!$B$8:$B$57,$C756,'State Landscape Data'!$C$8:$C$57,$D756)),"-",SUMIFS(INDEX('State Landscape Data'!$M$8:$AE$57,0,MATCH(CONCATENATE($J756,M$6),'State Landscape Data'!$M$6:$AE$6,0)),'State Landscape Data'!$B$8:$B$57,$C756,'State Landscape Data'!$C$8:$C$57,$D756))</f>
        <v>-</v>
      </c>
      <c r="N756" s="154">
        <f>IF(ISNA(SUMIFS(INDEX('State Landscape Data'!$M$8:$AE$57,0,MATCH(CONCATENATE($J756,N$6),'State Landscape Data'!$M$6:$AE$6,0)),'State Landscape Data'!$B$8:$B$57,$C756,'State Landscape Data'!$C$8:$C$57,$D756)),"-",SUMIFS(INDEX('State Landscape Data'!$M$8:$AE$57,0,MATCH(CONCATENATE($J756,N$6),'State Landscape Data'!$M$6:$AE$6,0)),'State Landscape Data'!$B$8:$B$57,$C756,'State Landscape Data'!$C$8:$C$57,$D756))</f>
        <v>0</v>
      </c>
    </row>
    <row r="757" spans="2:14" x14ac:dyDescent="0.35">
      <c r="B757" s="37" t="s">
        <v>80</v>
      </c>
      <c r="C757" s="38" t="str">
        <f>IF(ISBLANK('State Landscape Data'!$B$91),"-",'State Landscape Data'!$B$91)</f>
        <v>-</v>
      </c>
      <c r="D757" s="38" t="str">
        <f>IF(ISBLANK('State Landscape Data'!$C$91),"-",'State Landscape Data'!$C$91)</f>
        <v>-</v>
      </c>
      <c r="E757" s="38" t="str">
        <f>IF(ISBLANK('State Landscape Data'!$D$91),"-",'State Landscape Data'!$D$91)</f>
        <v>-</v>
      </c>
      <c r="F757" s="38" t="str">
        <f>IF(ISBLANK('State Landscape Data'!$E$91),"-",'State Landscape Data'!$E$91)</f>
        <v>-</v>
      </c>
      <c r="G757" s="38" t="str">
        <f>IF(ISBLANK('State Landscape Data'!$F$91),"-",'State Landscape Data'!$F$91)</f>
        <v>-</v>
      </c>
      <c r="H757" s="253">
        <v>2</v>
      </c>
      <c r="I757" s="253">
        <v>5</v>
      </c>
      <c r="J757" s="38" t="str">
        <f t="shared" si="60"/>
        <v>25</v>
      </c>
      <c r="K757" s="38" t="str">
        <f>IF(ISBLANK('State Landscape Data'!$K$91),"-",'State Landscape Data'!$K$91)</f>
        <v>-</v>
      </c>
      <c r="L757" s="254">
        <f>IF(ISNA(SUMIFS(INDEX('State Landscape Data'!$M$8:$AE$57,0,MATCH(CONCATENATE($J757,L$6),'State Landscape Data'!$M$6:$AE$6,0)),'State Landscape Data'!$B$8:$B$57,$C757,'State Landscape Data'!$C$8:$C$57,$D757)),"-",SUMIFS(INDEX('State Landscape Data'!$M$8:$AE$57,0,MATCH(CONCATENATE($J757,L$6),'State Landscape Data'!$M$6:$AE$6,0)),'State Landscape Data'!$B$8:$B$57,$C757,'State Landscape Data'!$C$8:$C$57,$D757))</f>
        <v>0</v>
      </c>
      <c r="M757" s="254">
        <f>IF(ISNA(SUMIFS(INDEX('State Landscape Data'!$M$8:$AE$57,0,MATCH(CONCATENATE($J757,M$6),'State Landscape Data'!$M$6:$AE$6,0)),'State Landscape Data'!$B$8:$B$57,$C757,'State Landscape Data'!$C$8:$C$57,$D757)),"-",SUMIFS(INDEX('State Landscape Data'!$M$8:$AE$57,0,MATCH(CONCATENATE($J757,M$6),'State Landscape Data'!$M$6:$AE$6,0)),'State Landscape Data'!$B$8:$B$57,$C757,'State Landscape Data'!$C$8:$C$57,$D757))</f>
        <v>0</v>
      </c>
      <c r="N757" s="154">
        <f>IF(ISNA(SUMIFS(INDEX('State Landscape Data'!$M$8:$AE$57,0,MATCH(CONCATENATE($J757,N$6),'State Landscape Data'!$M$6:$AE$6,0)),'State Landscape Data'!$B$8:$B$57,$C757,'State Landscape Data'!$C$8:$C$57,$D757)),"-",SUMIFS(INDEX('State Landscape Data'!$M$8:$AE$57,0,MATCH(CONCATENATE($J757,N$6),'State Landscape Data'!$M$6:$AE$6,0)),'State Landscape Data'!$B$8:$B$57,$C757,'State Landscape Data'!$C$8:$C$57,$D757))</f>
        <v>0</v>
      </c>
    </row>
    <row r="758" spans="2:14" x14ac:dyDescent="0.35">
      <c r="B758" s="37" t="s">
        <v>80</v>
      </c>
      <c r="C758" s="38" t="str">
        <f>IF(ISBLANK('State Landscape Data'!$B$91),"-",'State Landscape Data'!$B$91)</f>
        <v>-</v>
      </c>
      <c r="D758" s="38" t="str">
        <f>IF(ISBLANK('State Landscape Data'!$C$91),"-",'State Landscape Data'!$C$91)</f>
        <v>-</v>
      </c>
      <c r="E758" s="38" t="str">
        <f>IF(ISBLANK('State Landscape Data'!$D$91),"-",'State Landscape Data'!$D$91)</f>
        <v>-</v>
      </c>
      <c r="F758" s="38" t="str">
        <f>IF(ISBLANK('State Landscape Data'!$E$91),"-",'State Landscape Data'!$E$91)</f>
        <v>-</v>
      </c>
      <c r="G758" s="38" t="str">
        <f>IF(ISBLANK('State Landscape Data'!$F$91),"-",'State Landscape Data'!$F$91)</f>
        <v>-</v>
      </c>
      <c r="H758" s="253">
        <v>2</v>
      </c>
      <c r="I758" s="253" t="s">
        <v>65</v>
      </c>
      <c r="J758" s="38" t="str">
        <f t="shared" si="60"/>
        <v>2Goal</v>
      </c>
      <c r="K758" s="38" t="str">
        <f>IF(ISBLANK('State Landscape Data'!$K$91),"-",'State Landscape Data'!$K$91)</f>
        <v>-</v>
      </c>
      <c r="L758" s="254" t="str">
        <f>IF(ISNA(SUMIFS(INDEX('State Landscape Data'!$M$8:$AE$57,0,MATCH(CONCATENATE($J758,L$6),'State Landscape Data'!$M$6:$AE$6,0)),'State Landscape Data'!$B$8:$B$57,$C758,'State Landscape Data'!$C$8:$C$57,$D758)),"-",SUMIFS(INDEX('State Landscape Data'!$M$8:$AE$57,0,MATCH(CONCATENATE($J758,L$6),'State Landscape Data'!$M$6:$AE$6,0)),'State Landscape Data'!$B$8:$B$57,$C758,'State Landscape Data'!$C$8:$C$57,$D758))</f>
        <v>-</v>
      </c>
      <c r="M758" s="254" t="str">
        <f>IF(ISNA(SUMIFS(INDEX('State Landscape Data'!$M$8:$AE$57,0,MATCH(CONCATENATE($J758,M$6),'State Landscape Data'!$M$6:$AE$6,0)),'State Landscape Data'!$B$8:$B$57,$C758,'State Landscape Data'!$C$8:$C$57,$D758)),"-",SUMIFS(INDEX('State Landscape Data'!$M$8:$AE$57,0,MATCH(CONCATENATE($J758,M$6),'State Landscape Data'!$M$6:$AE$6,0)),'State Landscape Data'!$B$8:$B$57,$C758,'State Landscape Data'!$C$8:$C$57,$D758))</f>
        <v>-</v>
      </c>
      <c r="N758" s="154">
        <f>IF(ISNA(SUMIFS(INDEX('State Landscape Data'!$M$8:$AE$57,0,MATCH(CONCATENATE($J758,N$6),'State Landscape Data'!$M$6:$AE$6,0)),'State Landscape Data'!$B$8:$B$57,$C758,'State Landscape Data'!$C$8:$C$57,$D758)),"-",SUMIFS(INDEX('State Landscape Data'!$M$8:$AE$57,0,MATCH(CONCATENATE($J758,N$6),'State Landscape Data'!$M$6:$AE$6,0)),'State Landscape Data'!$B$8:$B$57,$C758,'State Landscape Data'!$C$8:$C$57,$D758))</f>
        <v>0</v>
      </c>
    </row>
    <row r="759" spans="2:14" x14ac:dyDescent="0.35">
      <c r="B759" s="37" t="s">
        <v>80</v>
      </c>
      <c r="C759" s="38" t="str">
        <f>IF(ISBLANK('State Landscape Data'!$B$91),"-",'State Landscape Data'!$B$91)</f>
        <v>-</v>
      </c>
      <c r="D759" s="38" t="str">
        <f>IF(ISBLANK('State Landscape Data'!$C$91),"-",'State Landscape Data'!$C$91)</f>
        <v>-</v>
      </c>
      <c r="E759" s="38" t="str">
        <f>IF(ISBLANK('State Landscape Data'!$D$91),"-",'State Landscape Data'!$D$91)</f>
        <v>-</v>
      </c>
      <c r="F759" s="38" t="str">
        <f>IF(ISBLANK('State Landscape Data'!$E$91),"-",'State Landscape Data'!$E$91)</f>
        <v>-</v>
      </c>
      <c r="G759" s="38" t="str">
        <f>IF(ISBLANK('State Landscape Data'!$F$91),"-",'State Landscape Data'!$F$91)</f>
        <v>-</v>
      </c>
      <c r="H759" s="253">
        <v>3</v>
      </c>
      <c r="I759" s="253">
        <v>5</v>
      </c>
      <c r="J759" s="38" t="str">
        <f t="shared" si="60"/>
        <v>35</v>
      </c>
      <c r="K759" s="38" t="str">
        <f>IF(ISBLANK('State Landscape Data'!$K$91),"-",'State Landscape Data'!$K$91)</f>
        <v>-</v>
      </c>
      <c r="L759" s="254">
        <f>IF(ISNA(SUMIFS(INDEX('State Landscape Data'!$M$8:$AE$57,0,MATCH(CONCATENATE($J759,L$6),'State Landscape Data'!$M$6:$AE$6,0)),'State Landscape Data'!$B$8:$B$57,$C759,'State Landscape Data'!$C$8:$C$57,$D759)),"-",SUMIFS(INDEX('State Landscape Data'!$M$8:$AE$57,0,MATCH(CONCATENATE($J759,L$6),'State Landscape Data'!$M$6:$AE$6,0)),'State Landscape Data'!$B$8:$B$57,$C759,'State Landscape Data'!$C$8:$C$57,$D759))</f>
        <v>0</v>
      </c>
      <c r="M759" s="254">
        <f>IF(ISNA(SUMIFS(INDEX('State Landscape Data'!$M$8:$AE$57,0,MATCH(CONCATENATE($J759,M$6),'State Landscape Data'!$M$6:$AE$6,0)),'State Landscape Data'!$B$8:$B$57,$C759,'State Landscape Data'!$C$8:$C$57,$D759)),"-",SUMIFS(INDEX('State Landscape Data'!$M$8:$AE$57,0,MATCH(CONCATENATE($J759,M$6),'State Landscape Data'!$M$6:$AE$6,0)),'State Landscape Data'!$B$8:$B$57,$C759,'State Landscape Data'!$C$8:$C$57,$D759))</f>
        <v>0</v>
      </c>
      <c r="N759" s="154">
        <f>IF(ISNA(SUMIFS(INDEX('State Landscape Data'!$M$8:$AE$57,0,MATCH(CONCATENATE($J759,N$6),'State Landscape Data'!$M$6:$AE$6,0)),'State Landscape Data'!$B$8:$B$57,$C759,'State Landscape Data'!$C$8:$C$57,$D759)),"-",SUMIFS(INDEX('State Landscape Data'!$M$8:$AE$57,0,MATCH(CONCATENATE($J759,N$6),'State Landscape Data'!$M$6:$AE$6,0)),'State Landscape Data'!$B$8:$B$57,$C759,'State Landscape Data'!$C$8:$C$57,$D759))</f>
        <v>0</v>
      </c>
    </row>
    <row r="760" spans="2:14" x14ac:dyDescent="0.35">
      <c r="B760" s="37" t="s">
        <v>80</v>
      </c>
      <c r="C760" s="38" t="str">
        <f>IF(ISBLANK('State Landscape Data'!$B$91),"-",'State Landscape Data'!$B$91)</f>
        <v>-</v>
      </c>
      <c r="D760" s="38" t="str">
        <f>IF(ISBLANK('State Landscape Data'!$C$91),"-",'State Landscape Data'!$C$91)</f>
        <v>-</v>
      </c>
      <c r="E760" s="38" t="str">
        <f>IF(ISBLANK('State Landscape Data'!$D$91),"-",'State Landscape Data'!$D$91)</f>
        <v>-</v>
      </c>
      <c r="F760" s="38" t="str">
        <f>IF(ISBLANK('State Landscape Data'!$E$91),"-",'State Landscape Data'!$E$91)</f>
        <v>-</v>
      </c>
      <c r="G760" s="38" t="str">
        <f>IF(ISBLANK('State Landscape Data'!$F$91),"-",'State Landscape Data'!$F$91)</f>
        <v>-</v>
      </c>
      <c r="H760" s="253">
        <v>3</v>
      </c>
      <c r="I760" s="253" t="s">
        <v>65</v>
      </c>
      <c r="J760" s="38" t="str">
        <f t="shared" si="60"/>
        <v>3Goal</v>
      </c>
      <c r="K760" s="38" t="str">
        <f>IF(ISBLANK('State Landscape Data'!$K$91),"-",'State Landscape Data'!$K$91)</f>
        <v>-</v>
      </c>
      <c r="L760" s="254" t="str">
        <f>IF(ISNA(SUMIFS(INDEX('State Landscape Data'!$M$8:$AE$57,0,MATCH(CONCATENATE($J760,L$6),'State Landscape Data'!$M$6:$AE$6,0)),'State Landscape Data'!$B$8:$B$57,$C760,'State Landscape Data'!$C$8:$C$57,$D760)),"-",SUMIFS(INDEX('State Landscape Data'!$M$8:$AE$57,0,MATCH(CONCATENATE($J760,L$6),'State Landscape Data'!$M$6:$AE$6,0)),'State Landscape Data'!$B$8:$B$57,$C760,'State Landscape Data'!$C$8:$C$57,$D760))</f>
        <v>-</v>
      </c>
      <c r="M760" s="254" t="str">
        <f>IF(ISNA(SUMIFS(INDEX('State Landscape Data'!$M$8:$AE$57,0,MATCH(CONCATENATE($J760,M$6),'State Landscape Data'!$M$6:$AE$6,0)),'State Landscape Data'!$B$8:$B$57,$C760,'State Landscape Data'!$C$8:$C$57,$D760)),"-",SUMIFS(INDEX('State Landscape Data'!$M$8:$AE$57,0,MATCH(CONCATENATE($J760,M$6),'State Landscape Data'!$M$6:$AE$6,0)),'State Landscape Data'!$B$8:$B$57,$C760,'State Landscape Data'!$C$8:$C$57,$D760))</f>
        <v>-</v>
      </c>
      <c r="N760" s="154">
        <f>IF(ISNA(SUMIFS(INDEX('State Landscape Data'!$M$8:$AE$57,0,MATCH(CONCATENATE($J760,N$6),'State Landscape Data'!$M$6:$AE$6,0)),'State Landscape Data'!$B$8:$B$57,$C760,'State Landscape Data'!$C$8:$C$57,$D760)),"-",SUMIFS(INDEX('State Landscape Data'!$M$8:$AE$57,0,MATCH(CONCATENATE($J760,N$6),'State Landscape Data'!$M$6:$AE$6,0)),'State Landscape Data'!$B$8:$B$57,$C760,'State Landscape Data'!$C$8:$C$57,$D760))</f>
        <v>0</v>
      </c>
    </row>
    <row r="761" spans="2:14" x14ac:dyDescent="0.35">
      <c r="B761" s="37" t="s">
        <v>80</v>
      </c>
      <c r="C761" s="38" t="str">
        <f>IF(ISBLANK('State Landscape Data'!$B$91),"-",'State Landscape Data'!$B$91)</f>
        <v>-</v>
      </c>
      <c r="D761" s="38" t="str">
        <f>IF(ISBLANK('State Landscape Data'!$C$91),"-",'State Landscape Data'!$C$91)</f>
        <v>-</v>
      </c>
      <c r="E761" s="38" t="str">
        <f>IF(ISBLANK('State Landscape Data'!$D$91),"-",'State Landscape Data'!$D$91)</f>
        <v>-</v>
      </c>
      <c r="F761" s="38" t="str">
        <f>IF(ISBLANK('State Landscape Data'!$E$91),"-",'State Landscape Data'!$E$91)</f>
        <v>-</v>
      </c>
      <c r="G761" s="38" t="str">
        <f>IF(ISBLANK('State Landscape Data'!$F$91),"-",'State Landscape Data'!$F$91)</f>
        <v>-</v>
      </c>
      <c r="H761" s="253">
        <v>4</v>
      </c>
      <c r="I761" s="253">
        <v>5</v>
      </c>
      <c r="J761" s="38" t="str">
        <f t="shared" si="60"/>
        <v>45</v>
      </c>
      <c r="K761" s="38" t="str">
        <f>IF(ISBLANK('State Landscape Data'!$K$91),"-",'State Landscape Data'!$K$91)</f>
        <v>-</v>
      </c>
      <c r="L761" s="254">
        <f>IF(ISNA(SUMIFS(INDEX('State Landscape Data'!$M$8:$AE$57,0,MATCH(CONCATENATE($J761,L$6),'State Landscape Data'!$M$6:$AE$6,0)),'State Landscape Data'!$B$8:$B$57,$C761,'State Landscape Data'!$C$8:$C$57,$D761)),"-",SUMIFS(INDEX('State Landscape Data'!$M$8:$AE$57,0,MATCH(CONCATENATE($J761,L$6),'State Landscape Data'!$M$6:$AE$6,0)),'State Landscape Data'!$B$8:$B$57,$C761,'State Landscape Data'!$C$8:$C$57,$D761))</f>
        <v>0</v>
      </c>
      <c r="M761" s="254">
        <f>IF(ISNA(SUMIFS(INDEX('State Landscape Data'!$M$8:$AE$57,0,MATCH(CONCATENATE($J761,M$6),'State Landscape Data'!$M$6:$AE$6,0)),'State Landscape Data'!$B$8:$B$57,$C761,'State Landscape Data'!$C$8:$C$57,$D761)),"-",SUMIFS(INDEX('State Landscape Data'!$M$8:$AE$57,0,MATCH(CONCATENATE($J761,M$6),'State Landscape Data'!$M$6:$AE$6,0)),'State Landscape Data'!$B$8:$B$57,$C761,'State Landscape Data'!$C$8:$C$57,$D761))</f>
        <v>0</v>
      </c>
      <c r="N761" s="154">
        <f>IF(ISNA(SUMIFS(INDEX('State Landscape Data'!$M$8:$AE$57,0,MATCH(CONCATENATE($J761,N$6),'State Landscape Data'!$M$6:$AE$6,0)),'State Landscape Data'!$B$8:$B$57,$C761,'State Landscape Data'!$C$8:$C$57,$D761)),"-",SUMIFS(INDEX('State Landscape Data'!$M$8:$AE$57,0,MATCH(CONCATENATE($J761,N$6),'State Landscape Data'!$M$6:$AE$6,0)),'State Landscape Data'!$B$8:$B$57,$C761,'State Landscape Data'!$C$8:$C$57,$D761))</f>
        <v>0</v>
      </c>
    </row>
    <row r="762" spans="2:14" x14ac:dyDescent="0.35">
      <c r="B762" s="37" t="s">
        <v>80</v>
      </c>
      <c r="C762" s="38" t="str">
        <f>IF(ISBLANK('State Landscape Data'!$B$91),"-",'State Landscape Data'!$B$91)</f>
        <v>-</v>
      </c>
      <c r="D762" s="38" t="str">
        <f>IF(ISBLANK('State Landscape Data'!$C$91),"-",'State Landscape Data'!$C$91)</f>
        <v>-</v>
      </c>
      <c r="E762" s="38" t="str">
        <f>IF(ISBLANK('State Landscape Data'!$D$91),"-",'State Landscape Data'!$D$91)</f>
        <v>-</v>
      </c>
      <c r="F762" s="38" t="str">
        <f>IF(ISBLANK('State Landscape Data'!$E$91),"-",'State Landscape Data'!$E$91)</f>
        <v>-</v>
      </c>
      <c r="G762" s="38" t="str">
        <f>IF(ISBLANK('State Landscape Data'!$F$91),"-",'State Landscape Data'!$F$91)</f>
        <v>-</v>
      </c>
      <c r="H762" s="253">
        <v>4</v>
      </c>
      <c r="I762" s="253" t="s">
        <v>65</v>
      </c>
      <c r="J762" s="38" t="str">
        <f t="shared" si="60"/>
        <v>4Goal</v>
      </c>
      <c r="K762" s="38" t="str">
        <f>IF(ISBLANK('State Landscape Data'!$K$91),"-",'State Landscape Data'!$K$91)</f>
        <v>-</v>
      </c>
      <c r="L762" s="254" t="str">
        <f>IF(ISNA(SUMIFS(INDEX('State Landscape Data'!$M$8:$AE$57,0,MATCH(CONCATENATE($J762,L$6),'State Landscape Data'!$M$6:$AE$6,0)),'State Landscape Data'!$B$8:$B$57,$C762,'State Landscape Data'!$C$8:$C$57,$D762)),"-",SUMIFS(INDEX('State Landscape Data'!$M$8:$AE$57,0,MATCH(CONCATENATE($J762,L$6),'State Landscape Data'!$M$6:$AE$6,0)),'State Landscape Data'!$B$8:$B$57,$C762,'State Landscape Data'!$C$8:$C$57,$D762))</f>
        <v>-</v>
      </c>
      <c r="M762" s="254" t="str">
        <f>IF(ISNA(SUMIFS(INDEX('State Landscape Data'!$M$8:$AE$57,0,MATCH(CONCATENATE($J762,M$6),'State Landscape Data'!$M$6:$AE$6,0)),'State Landscape Data'!$B$8:$B$57,$C762,'State Landscape Data'!$C$8:$C$57,$D762)),"-",SUMIFS(INDEX('State Landscape Data'!$M$8:$AE$57,0,MATCH(CONCATENATE($J762,M$6),'State Landscape Data'!$M$6:$AE$6,0)),'State Landscape Data'!$B$8:$B$57,$C762,'State Landscape Data'!$C$8:$C$57,$D762))</f>
        <v>-</v>
      </c>
      <c r="N762" s="154">
        <f>IF(ISNA(SUMIFS(INDEX('State Landscape Data'!$M$8:$AE$57,0,MATCH(CONCATENATE($J762,N$6),'State Landscape Data'!$M$6:$AE$6,0)),'State Landscape Data'!$B$8:$B$57,$C762,'State Landscape Data'!$C$8:$C$57,$D762)),"-",SUMIFS(INDEX('State Landscape Data'!$M$8:$AE$57,0,MATCH(CONCATENATE($J762,N$6),'State Landscape Data'!$M$6:$AE$6,0)),'State Landscape Data'!$B$8:$B$57,$C762,'State Landscape Data'!$C$8:$C$57,$D762))</f>
        <v>0</v>
      </c>
    </row>
    <row r="763" spans="2:14" x14ac:dyDescent="0.35">
      <c r="B763" s="37" t="s">
        <v>80</v>
      </c>
      <c r="C763" s="38" t="str">
        <f>IF(ISBLANK('State Landscape Data'!$B$92),"-",'State Landscape Data'!$B$92)</f>
        <v>-</v>
      </c>
      <c r="D763" s="38" t="str">
        <f>IF(ISBLANK('State Landscape Data'!$C$92),"-",'State Landscape Data'!$C$92)</f>
        <v>-</v>
      </c>
      <c r="E763" s="38" t="str">
        <f>IF(ISBLANK('State Landscape Data'!$D$92),"-",'State Landscape Data'!$D$92)</f>
        <v>-</v>
      </c>
      <c r="F763" s="38" t="str">
        <f>IF(ISBLANK('State Landscape Data'!$E$92),"-",'State Landscape Data'!$E$92)</f>
        <v>-</v>
      </c>
      <c r="G763" s="38" t="str">
        <f>IF(ISBLANK('State Landscape Data'!$F$92),"-",'State Landscape Data'!$F$92)</f>
        <v>-</v>
      </c>
      <c r="H763" s="253" t="s">
        <v>64</v>
      </c>
      <c r="I763" s="253" t="s">
        <v>64</v>
      </c>
      <c r="J763" s="38" t="str">
        <f t="shared" si="60"/>
        <v>BaselineBaseline</v>
      </c>
      <c r="K763" s="38" t="str">
        <f>IF(ISBLANK('State Landscape Data'!$K$92),"-",'State Landscape Data'!$K$92)</f>
        <v>-</v>
      </c>
      <c r="L763" s="254">
        <f>IF(ISNA(SUMIFS(INDEX('State Landscape Data'!$M$8:$AE$57,0,MATCH(CONCATENATE($J763,L$6),'State Landscape Data'!$M$6:$AE$6,0)),'State Landscape Data'!$B$8:$B$57,$C763,'State Landscape Data'!$C$8:$C$57,$D763)),"-",SUMIFS(INDEX('State Landscape Data'!$M$8:$AE$57,0,MATCH(CONCATENATE($J763,L$6),'State Landscape Data'!$M$6:$AE$6,0)),'State Landscape Data'!$B$8:$B$57,$C763,'State Landscape Data'!$C$8:$C$57,$D763))</f>
        <v>0</v>
      </c>
      <c r="M763" s="254">
        <f>IF(ISNA(SUMIFS(INDEX('State Landscape Data'!$M$8:$AE$57,0,MATCH(CONCATENATE($J763,M$6),'State Landscape Data'!$M$6:$AE$6,0)),'State Landscape Data'!$B$8:$B$57,$C763,'State Landscape Data'!$C$8:$C$57,$D763)),"-",SUMIFS(INDEX('State Landscape Data'!$M$8:$AE$57,0,MATCH(CONCATENATE($J763,M$6),'State Landscape Data'!$M$6:$AE$6,0)),'State Landscape Data'!$B$8:$B$57,$C763,'State Landscape Data'!$C$8:$C$57,$D763))</f>
        <v>0</v>
      </c>
      <c r="N763" s="154">
        <f>IF(ISNA(SUMIFS(INDEX('State Landscape Data'!$M$8:$AE$57,0,MATCH(CONCATENATE($J763,N$6),'State Landscape Data'!$M$6:$AE$6,0)),'State Landscape Data'!$B$8:$B$57,$C763,'State Landscape Data'!$C$8:$C$57,$D763)),"-",SUMIFS(INDEX('State Landscape Data'!$M$8:$AE$57,0,MATCH(CONCATENATE($J763,N$6),'State Landscape Data'!$M$6:$AE$6,0)),'State Landscape Data'!$B$8:$B$57,$C763,'State Landscape Data'!$C$8:$C$57,$D763))</f>
        <v>0</v>
      </c>
    </row>
    <row r="764" spans="2:14" x14ac:dyDescent="0.35">
      <c r="B764" s="37" t="s">
        <v>80</v>
      </c>
      <c r="C764" s="38" t="str">
        <f>IF(ISBLANK('State Landscape Data'!$B$92),"-",'State Landscape Data'!$B$92)</f>
        <v>-</v>
      </c>
      <c r="D764" s="38" t="str">
        <f>IF(ISBLANK('State Landscape Data'!$C$92),"-",'State Landscape Data'!$C$92)</f>
        <v>-</v>
      </c>
      <c r="E764" s="38" t="str">
        <f>IF(ISBLANK('State Landscape Data'!$D$92),"-",'State Landscape Data'!$D$92)</f>
        <v>-</v>
      </c>
      <c r="F764" s="38" t="str">
        <f>IF(ISBLANK('State Landscape Data'!$E$92),"-",'State Landscape Data'!$E$92)</f>
        <v>-</v>
      </c>
      <c r="G764" s="38" t="str">
        <f>IF(ISBLANK('State Landscape Data'!$F$92),"-",'State Landscape Data'!$F$92)</f>
        <v>-</v>
      </c>
      <c r="H764" s="253">
        <v>1</v>
      </c>
      <c r="I764" s="253">
        <v>5</v>
      </c>
      <c r="J764" s="38" t="str">
        <f t="shared" si="60"/>
        <v>15</v>
      </c>
      <c r="K764" s="38" t="str">
        <f>IF(ISBLANK('State Landscape Data'!$K$92),"-",'State Landscape Data'!$K$92)</f>
        <v>-</v>
      </c>
      <c r="L764" s="254">
        <f>IF(ISNA(SUMIFS(INDEX('State Landscape Data'!$M$8:$AE$57,0,MATCH(CONCATENATE($J764,L$6),'State Landscape Data'!$M$6:$AE$6,0)),'State Landscape Data'!$B$8:$B$57,$C764,'State Landscape Data'!$C$8:$C$57,$D764)),"-",SUMIFS(INDEX('State Landscape Data'!$M$8:$AE$57,0,MATCH(CONCATENATE($J764,L$6),'State Landscape Data'!$M$6:$AE$6,0)),'State Landscape Data'!$B$8:$B$57,$C764,'State Landscape Data'!$C$8:$C$57,$D764))</f>
        <v>0</v>
      </c>
      <c r="M764" s="254">
        <f>IF(ISNA(SUMIFS(INDEX('State Landscape Data'!$M$8:$AE$57,0,MATCH(CONCATENATE($J764,M$6),'State Landscape Data'!$M$6:$AE$6,0)),'State Landscape Data'!$B$8:$B$57,$C764,'State Landscape Data'!$C$8:$C$57,$D764)),"-",SUMIFS(INDEX('State Landscape Data'!$M$8:$AE$57,0,MATCH(CONCATENATE($J764,M$6),'State Landscape Data'!$M$6:$AE$6,0)),'State Landscape Data'!$B$8:$B$57,$C764,'State Landscape Data'!$C$8:$C$57,$D764))</f>
        <v>0</v>
      </c>
      <c r="N764" s="154">
        <f>IF(ISNA(SUMIFS(INDEX('State Landscape Data'!$M$8:$AE$57,0,MATCH(CONCATENATE($J764,N$6),'State Landscape Data'!$M$6:$AE$6,0)),'State Landscape Data'!$B$8:$B$57,$C764,'State Landscape Data'!$C$8:$C$57,$D764)),"-",SUMIFS(INDEX('State Landscape Data'!$M$8:$AE$57,0,MATCH(CONCATENATE($J764,N$6),'State Landscape Data'!$M$6:$AE$6,0)),'State Landscape Data'!$B$8:$B$57,$C764,'State Landscape Data'!$C$8:$C$57,$D764))</f>
        <v>0</v>
      </c>
    </row>
    <row r="765" spans="2:14" x14ac:dyDescent="0.35">
      <c r="B765" s="37" t="s">
        <v>80</v>
      </c>
      <c r="C765" s="38" t="str">
        <f>IF(ISBLANK('State Landscape Data'!$B$92),"-",'State Landscape Data'!$B$92)</f>
        <v>-</v>
      </c>
      <c r="D765" s="38" t="str">
        <f>IF(ISBLANK('State Landscape Data'!$C$92),"-",'State Landscape Data'!$C$92)</f>
        <v>-</v>
      </c>
      <c r="E765" s="38" t="str">
        <f>IF(ISBLANK('State Landscape Data'!$D$92),"-",'State Landscape Data'!$D$92)</f>
        <v>-</v>
      </c>
      <c r="F765" s="38" t="str">
        <f>IF(ISBLANK('State Landscape Data'!$E$92),"-",'State Landscape Data'!$E$92)</f>
        <v>-</v>
      </c>
      <c r="G765" s="38" t="str">
        <f>IF(ISBLANK('State Landscape Data'!$F$92),"-",'State Landscape Data'!$F$92)</f>
        <v>-</v>
      </c>
      <c r="H765" s="253">
        <v>1</v>
      </c>
      <c r="I765" s="253" t="s">
        <v>65</v>
      </c>
      <c r="J765" s="38" t="str">
        <f t="shared" si="60"/>
        <v>1Goal</v>
      </c>
      <c r="K765" s="38" t="str">
        <f>IF(ISBLANK('State Landscape Data'!$K$92),"-",'State Landscape Data'!$K$92)</f>
        <v>-</v>
      </c>
      <c r="L765" s="254" t="str">
        <f>IF(ISNA(SUMIFS(INDEX('State Landscape Data'!$M$8:$AE$57,0,MATCH(CONCATENATE($J765,L$6),'State Landscape Data'!$M$6:$AE$6,0)),'State Landscape Data'!$B$8:$B$57,$C765,'State Landscape Data'!$C$8:$C$57,$D765)),"-",SUMIFS(INDEX('State Landscape Data'!$M$8:$AE$57,0,MATCH(CONCATENATE($J765,L$6),'State Landscape Data'!$M$6:$AE$6,0)),'State Landscape Data'!$B$8:$B$57,$C765,'State Landscape Data'!$C$8:$C$57,$D765))</f>
        <v>-</v>
      </c>
      <c r="M765" s="254" t="str">
        <f>IF(ISNA(SUMIFS(INDEX('State Landscape Data'!$M$8:$AE$57,0,MATCH(CONCATENATE($J765,M$6),'State Landscape Data'!$M$6:$AE$6,0)),'State Landscape Data'!$B$8:$B$57,$C765,'State Landscape Data'!$C$8:$C$57,$D765)),"-",SUMIFS(INDEX('State Landscape Data'!$M$8:$AE$57,0,MATCH(CONCATENATE($J765,M$6),'State Landscape Data'!$M$6:$AE$6,0)),'State Landscape Data'!$B$8:$B$57,$C765,'State Landscape Data'!$C$8:$C$57,$D765))</f>
        <v>-</v>
      </c>
      <c r="N765" s="154">
        <f>IF(ISNA(SUMIFS(INDEX('State Landscape Data'!$M$8:$AE$57,0,MATCH(CONCATENATE($J765,N$6),'State Landscape Data'!$M$6:$AE$6,0)),'State Landscape Data'!$B$8:$B$57,$C765,'State Landscape Data'!$C$8:$C$57,$D765)),"-",SUMIFS(INDEX('State Landscape Data'!$M$8:$AE$57,0,MATCH(CONCATENATE($J765,N$6),'State Landscape Data'!$M$6:$AE$6,0)),'State Landscape Data'!$B$8:$B$57,$C765,'State Landscape Data'!$C$8:$C$57,$D765))</f>
        <v>0</v>
      </c>
    </row>
    <row r="766" spans="2:14" x14ac:dyDescent="0.35">
      <c r="B766" s="37" t="s">
        <v>80</v>
      </c>
      <c r="C766" s="38" t="str">
        <f>IF(ISBLANK('State Landscape Data'!$B$92),"-",'State Landscape Data'!$B$92)</f>
        <v>-</v>
      </c>
      <c r="D766" s="38" t="str">
        <f>IF(ISBLANK('State Landscape Data'!$C$92),"-",'State Landscape Data'!$C$92)</f>
        <v>-</v>
      </c>
      <c r="E766" s="38" t="str">
        <f>IF(ISBLANK('State Landscape Data'!$D$92),"-",'State Landscape Data'!$D$92)</f>
        <v>-</v>
      </c>
      <c r="F766" s="38" t="str">
        <f>IF(ISBLANK('State Landscape Data'!$E$92),"-",'State Landscape Data'!$E$92)</f>
        <v>-</v>
      </c>
      <c r="G766" s="38" t="str">
        <f>IF(ISBLANK('State Landscape Data'!$F$92),"-",'State Landscape Data'!$F$92)</f>
        <v>-</v>
      </c>
      <c r="H766" s="253">
        <v>2</v>
      </c>
      <c r="I766" s="253">
        <v>5</v>
      </c>
      <c r="J766" s="38" t="str">
        <f t="shared" si="60"/>
        <v>25</v>
      </c>
      <c r="K766" s="38" t="str">
        <f>IF(ISBLANK('State Landscape Data'!$K$92),"-",'State Landscape Data'!$K$92)</f>
        <v>-</v>
      </c>
      <c r="L766" s="254">
        <f>IF(ISNA(SUMIFS(INDEX('State Landscape Data'!$M$8:$AE$57,0,MATCH(CONCATENATE($J766,L$6),'State Landscape Data'!$M$6:$AE$6,0)),'State Landscape Data'!$B$8:$B$57,$C766,'State Landscape Data'!$C$8:$C$57,$D766)),"-",SUMIFS(INDEX('State Landscape Data'!$M$8:$AE$57,0,MATCH(CONCATENATE($J766,L$6),'State Landscape Data'!$M$6:$AE$6,0)),'State Landscape Data'!$B$8:$B$57,$C766,'State Landscape Data'!$C$8:$C$57,$D766))</f>
        <v>0</v>
      </c>
      <c r="M766" s="254">
        <f>IF(ISNA(SUMIFS(INDEX('State Landscape Data'!$M$8:$AE$57,0,MATCH(CONCATENATE($J766,M$6),'State Landscape Data'!$M$6:$AE$6,0)),'State Landscape Data'!$B$8:$B$57,$C766,'State Landscape Data'!$C$8:$C$57,$D766)),"-",SUMIFS(INDEX('State Landscape Data'!$M$8:$AE$57,0,MATCH(CONCATENATE($J766,M$6),'State Landscape Data'!$M$6:$AE$6,0)),'State Landscape Data'!$B$8:$B$57,$C766,'State Landscape Data'!$C$8:$C$57,$D766))</f>
        <v>0</v>
      </c>
      <c r="N766" s="154">
        <f>IF(ISNA(SUMIFS(INDEX('State Landscape Data'!$M$8:$AE$57,0,MATCH(CONCATENATE($J766,N$6),'State Landscape Data'!$M$6:$AE$6,0)),'State Landscape Data'!$B$8:$B$57,$C766,'State Landscape Data'!$C$8:$C$57,$D766)),"-",SUMIFS(INDEX('State Landscape Data'!$M$8:$AE$57,0,MATCH(CONCATENATE($J766,N$6),'State Landscape Data'!$M$6:$AE$6,0)),'State Landscape Data'!$B$8:$B$57,$C766,'State Landscape Data'!$C$8:$C$57,$D766))</f>
        <v>0</v>
      </c>
    </row>
    <row r="767" spans="2:14" x14ac:dyDescent="0.35">
      <c r="B767" s="37" t="s">
        <v>80</v>
      </c>
      <c r="C767" s="38" t="str">
        <f>IF(ISBLANK('State Landscape Data'!$B$92),"-",'State Landscape Data'!$B$92)</f>
        <v>-</v>
      </c>
      <c r="D767" s="38" t="str">
        <f>IF(ISBLANK('State Landscape Data'!$C$92),"-",'State Landscape Data'!$C$92)</f>
        <v>-</v>
      </c>
      <c r="E767" s="38" t="str">
        <f>IF(ISBLANK('State Landscape Data'!$D$92),"-",'State Landscape Data'!$D$92)</f>
        <v>-</v>
      </c>
      <c r="F767" s="38" t="str">
        <f>IF(ISBLANK('State Landscape Data'!$E$92),"-",'State Landscape Data'!$E$92)</f>
        <v>-</v>
      </c>
      <c r="G767" s="38" t="str">
        <f>IF(ISBLANK('State Landscape Data'!$F$92),"-",'State Landscape Data'!$F$92)</f>
        <v>-</v>
      </c>
      <c r="H767" s="253">
        <v>2</v>
      </c>
      <c r="I767" s="253" t="s">
        <v>65</v>
      </c>
      <c r="J767" s="38" t="str">
        <f t="shared" si="60"/>
        <v>2Goal</v>
      </c>
      <c r="K767" s="38" t="str">
        <f>IF(ISBLANK('State Landscape Data'!$K$92),"-",'State Landscape Data'!$K$92)</f>
        <v>-</v>
      </c>
      <c r="L767" s="254" t="str">
        <f>IF(ISNA(SUMIFS(INDEX('State Landscape Data'!$M$8:$AE$57,0,MATCH(CONCATENATE($J767,L$6),'State Landscape Data'!$M$6:$AE$6,0)),'State Landscape Data'!$B$8:$B$57,$C767,'State Landscape Data'!$C$8:$C$57,$D767)),"-",SUMIFS(INDEX('State Landscape Data'!$M$8:$AE$57,0,MATCH(CONCATENATE($J767,L$6),'State Landscape Data'!$M$6:$AE$6,0)),'State Landscape Data'!$B$8:$B$57,$C767,'State Landscape Data'!$C$8:$C$57,$D767))</f>
        <v>-</v>
      </c>
      <c r="M767" s="254" t="str">
        <f>IF(ISNA(SUMIFS(INDEX('State Landscape Data'!$M$8:$AE$57,0,MATCH(CONCATENATE($J767,M$6),'State Landscape Data'!$M$6:$AE$6,0)),'State Landscape Data'!$B$8:$B$57,$C767,'State Landscape Data'!$C$8:$C$57,$D767)),"-",SUMIFS(INDEX('State Landscape Data'!$M$8:$AE$57,0,MATCH(CONCATENATE($J767,M$6),'State Landscape Data'!$M$6:$AE$6,0)),'State Landscape Data'!$B$8:$B$57,$C767,'State Landscape Data'!$C$8:$C$57,$D767))</f>
        <v>-</v>
      </c>
      <c r="N767" s="154">
        <f>IF(ISNA(SUMIFS(INDEX('State Landscape Data'!$M$8:$AE$57,0,MATCH(CONCATENATE($J767,N$6),'State Landscape Data'!$M$6:$AE$6,0)),'State Landscape Data'!$B$8:$B$57,$C767,'State Landscape Data'!$C$8:$C$57,$D767)),"-",SUMIFS(INDEX('State Landscape Data'!$M$8:$AE$57,0,MATCH(CONCATENATE($J767,N$6),'State Landscape Data'!$M$6:$AE$6,0)),'State Landscape Data'!$B$8:$B$57,$C767,'State Landscape Data'!$C$8:$C$57,$D767))</f>
        <v>0</v>
      </c>
    </row>
    <row r="768" spans="2:14" x14ac:dyDescent="0.35">
      <c r="B768" s="37" t="s">
        <v>80</v>
      </c>
      <c r="C768" s="38" t="str">
        <f>IF(ISBLANK('State Landscape Data'!$B$92),"-",'State Landscape Data'!$B$92)</f>
        <v>-</v>
      </c>
      <c r="D768" s="38" t="str">
        <f>IF(ISBLANK('State Landscape Data'!$C$92),"-",'State Landscape Data'!$C$92)</f>
        <v>-</v>
      </c>
      <c r="E768" s="38" t="str">
        <f>IF(ISBLANK('State Landscape Data'!$D$92),"-",'State Landscape Data'!$D$92)</f>
        <v>-</v>
      </c>
      <c r="F768" s="38" t="str">
        <f>IF(ISBLANK('State Landscape Data'!$E$92),"-",'State Landscape Data'!$E$92)</f>
        <v>-</v>
      </c>
      <c r="G768" s="38" t="str">
        <f>IF(ISBLANK('State Landscape Data'!$F$92),"-",'State Landscape Data'!$F$92)</f>
        <v>-</v>
      </c>
      <c r="H768" s="253">
        <v>3</v>
      </c>
      <c r="I768" s="253">
        <v>5</v>
      </c>
      <c r="J768" s="38" t="str">
        <f t="shared" si="60"/>
        <v>35</v>
      </c>
      <c r="K768" s="38" t="str">
        <f>IF(ISBLANK('State Landscape Data'!$K$92),"-",'State Landscape Data'!$K$92)</f>
        <v>-</v>
      </c>
      <c r="L768" s="254">
        <f>IF(ISNA(SUMIFS(INDEX('State Landscape Data'!$M$8:$AE$57,0,MATCH(CONCATENATE($J768,L$6),'State Landscape Data'!$M$6:$AE$6,0)),'State Landscape Data'!$B$8:$B$57,$C768,'State Landscape Data'!$C$8:$C$57,$D768)),"-",SUMIFS(INDEX('State Landscape Data'!$M$8:$AE$57,0,MATCH(CONCATENATE($J768,L$6),'State Landscape Data'!$M$6:$AE$6,0)),'State Landscape Data'!$B$8:$B$57,$C768,'State Landscape Data'!$C$8:$C$57,$D768))</f>
        <v>0</v>
      </c>
      <c r="M768" s="254">
        <f>IF(ISNA(SUMIFS(INDEX('State Landscape Data'!$M$8:$AE$57,0,MATCH(CONCATENATE($J768,M$6),'State Landscape Data'!$M$6:$AE$6,0)),'State Landscape Data'!$B$8:$B$57,$C768,'State Landscape Data'!$C$8:$C$57,$D768)),"-",SUMIFS(INDEX('State Landscape Data'!$M$8:$AE$57,0,MATCH(CONCATENATE($J768,M$6),'State Landscape Data'!$M$6:$AE$6,0)),'State Landscape Data'!$B$8:$B$57,$C768,'State Landscape Data'!$C$8:$C$57,$D768))</f>
        <v>0</v>
      </c>
      <c r="N768" s="154">
        <f>IF(ISNA(SUMIFS(INDEX('State Landscape Data'!$M$8:$AE$57,0,MATCH(CONCATENATE($J768,N$6),'State Landscape Data'!$M$6:$AE$6,0)),'State Landscape Data'!$B$8:$B$57,$C768,'State Landscape Data'!$C$8:$C$57,$D768)),"-",SUMIFS(INDEX('State Landscape Data'!$M$8:$AE$57,0,MATCH(CONCATENATE($J768,N$6),'State Landscape Data'!$M$6:$AE$6,0)),'State Landscape Data'!$B$8:$B$57,$C768,'State Landscape Data'!$C$8:$C$57,$D768))</f>
        <v>0</v>
      </c>
    </row>
    <row r="769" spans="2:14" x14ac:dyDescent="0.35">
      <c r="B769" s="37" t="s">
        <v>80</v>
      </c>
      <c r="C769" s="38" t="str">
        <f>IF(ISBLANK('State Landscape Data'!$B$92),"-",'State Landscape Data'!$B$92)</f>
        <v>-</v>
      </c>
      <c r="D769" s="38" t="str">
        <f>IF(ISBLANK('State Landscape Data'!$C$92),"-",'State Landscape Data'!$C$92)</f>
        <v>-</v>
      </c>
      <c r="E769" s="38" t="str">
        <f>IF(ISBLANK('State Landscape Data'!$D$92),"-",'State Landscape Data'!$D$92)</f>
        <v>-</v>
      </c>
      <c r="F769" s="38" t="str">
        <f>IF(ISBLANK('State Landscape Data'!$E$92),"-",'State Landscape Data'!$E$92)</f>
        <v>-</v>
      </c>
      <c r="G769" s="38" t="str">
        <f>IF(ISBLANK('State Landscape Data'!$F$92),"-",'State Landscape Data'!$F$92)</f>
        <v>-</v>
      </c>
      <c r="H769" s="253">
        <v>3</v>
      </c>
      <c r="I769" s="253" t="s">
        <v>65</v>
      </c>
      <c r="J769" s="38" t="str">
        <f t="shared" si="60"/>
        <v>3Goal</v>
      </c>
      <c r="K769" s="38" t="str">
        <f>IF(ISBLANK('State Landscape Data'!$K$92),"-",'State Landscape Data'!$K$92)</f>
        <v>-</v>
      </c>
      <c r="L769" s="254" t="str">
        <f>IF(ISNA(SUMIFS(INDEX('State Landscape Data'!$M$8:$AE$57,0,MATCH(CONCATENATE($J769,L$6),'State Landscape Data'!$M$6:$AE$6,0)),'State Landscape Data'!$B$8:$B$57,$C769,'State Landscape Data'!$C$8:$C$57,$D769)),"-",SUMIFS(INDEX('State Landscape Data'!$M$8:$AE$57,0,MATCH(CONCATENATE($J769,L$6),'State Landscape Data'!$M$6:$AE$6,0)),'State Landscape Data'!$B$8:$B$57,$C769,'State Landscape Data'!$C$8:$C$57,$D769))</f>
        <v>-</v>
      </c>
      <c r="M769" s="254" t="str">
        <f>IF(ISNA(SUMIFS(INDEX('State Landscape Data'!$M$8:$AE$57,0,MATCH(CONCATENATE($J769,M$6),'State Landscape Data'!$M$6:$AE$6,0)),'State Landscape Data'!$B$8:$B$57,$C769,'State Landscape Data'!$C$8:$C$57,$D769)),"-",SUMIFS(INDEX('State Landscape Data'!$M$8:$AE$57,0,MATCH(CONCATENATE($J769,M$6),'State Landscape Data'!$M$6:$AE$6,0)),'State Landscape Data'!$B$8:$B$57,$C769,'State Landscape Data'!$C$8:$C$57,$D769))</f>
        <v>-</v>
      </c>
      <c r="N769" s="154">
        <f>IF(ISNA(SUMIFS(INDEX('State Landscape Data'!$M$8:$AE$57,0,MATCH(CONCATENATE($J769,N$6),'State Landscape Data'!$M$6:$AE$6,0)),'State Landscape Data'!$B$8:$B$57,$C769,'State Landscape Data'!$C$8:$C$57,$D769)),"-",SUMIFS(INDEX('State Landscape Data'!$M$8:$AE$57,0,MATCH(CONCATENATE($J769,N$6),'State Landscape Data'!$M$6:$AE$6,0)),'State Landscape Data'!$B$8:$B$57,$C769,'State Landscape Data'!$C$8:$C$57,$D769))</f>
        <v>0</v>
      </c>
    </row>
    <row r="770" spans="2:14" x14ac:dyDescent="0.35">
      <c r="B770" s="37" t="s">
        <v>80</v>
      </c>
      <c r="C770" s="38" t="str">
        <f>IF(ISBLANK('State Landscape Data'!$B$92),"-",'State Landscape Data'!$B$92)</f>
        <v>-</v>
      </c>
      <c r="D770" s="38" t="str">
        <f>IF(ISBLANK('State Landscape Data'!$C$92),"-",'State Landscape Data'!$C$92)</f>
        <v>-</v>
      </c>
      <c r="E770" s="38" t="str">
        <f>IF(ISBLANK('State Landscape Data'!$D$92),"-",'State Landscape Data'!$D$92)</f>
        <v>-</v>
      </c>
      <c r="F770" s="38" t="str">
        <f>IF(ISBLANK('State Landscape Data'!$E$92),"-",'State Landscape Data'!$E$92)</f>
        <v>-</v>
      </c>
      <c r="G770" s="38" t="str">
        <f>IF(ISBLANK('State Landscape Data'!$F$92),"-",'State Landscape Data'!$F$92)</f>
        <v>-</v>
      </c>
      <c r="H770" s="253">
        <v>4</v>
      </c>
      <c r="I770" s="253">
        <v>5</v>
      </c>
      <c r="J770" s="38" t="str">
        <f t="shared" si="60"/>
        <v>45</v>
      </c>
      <c r="K770" s="38" t="str">
        <f>IF(ISBLANK('State Landscape Data'!$K$92),"-",'State Landscape Data'!$K$92)</f>
        <v>-</v>
      </c>
      <c r="L770" s="254">
        <f>IF(ISNA(SUMIFS(INDEX('State Landscape Data'!$M$8:$AE$57,0,MATCH(CONCATENATE($J770,L$6),'State Landscape Data'!$M$6:$AE$6,0)),'State Landscape Data'!$B$8:$B$57,$C770,'State Landscape Data'!$C$8:$C$57,$D770)),"-",SUMIFS(INDEX('State Landscape Data'!$M$8:$AE$57,0,MATCH(CONCATENATE($J770,L$6),'State Landscape Data'!$M$6:$AE$6,0)),'State Landscape Data'!$B$8:$B$57,$C770,'State Landscape Data'!$C$8:$C$57,$D770))</f>
        <v>0</v>
      </c>
      <c r="M770" s="254">
        <f>IF(ISNA(SUMIFS(INDEX('State Landscape Data'!$M$8:$AE$57,0,MATCH(CONCATENATE($J770,M$6),'State Landscape Data'!$M$6:$AE$6,0)),'State Landscape Data'!$B$8:$B$57,$C770,'State Landscape Data'!$C$8:$C$57,$D770)),"-",SUMIFS(INDEX('State Landscape Data'!$M$8:$AE$57,0,MATCH(CONCATENATE($J770,M$6),'State Landscape Data'!$M$6:$AE$6,0)),'State Landscape Data'!$B$8:$B$57,$C770,'State Landscape Data'!$C$8:$C$57,$D770))</f>
        <v>0</v>
      </c>
      <c r="N770" s="154">
        <f>IF(ISNA(SUMIFS(INDEX('State Landscape Data'!$M$8:$AE$57,0,MATCH(CONCATENATE($J770,N$6),'State Landscape Data'!$M$6:$AE$6,0)),'State Landscape Data'!$B$8:$B$57,$C770,'State Landscape Data'!$C$8:$C$57,$D770)),"-",SUMIFS(INDEX('State Landscape Data'!$M$8:$AE$57,0,MATCH(CONCATENATE($J770,N$6),'State Landscape Data'!$M$6:$AE$6,0)),'State Landscape Data'!$B$8:$B$57,$C770,'State Landscape Data'!$C$8:$C$57,$D770))</f>
        <v>0</v>
      </c>
    </row>
    <row r="771" spans="2:14" x14ac:dyDescent="0.35">
      <c r="B771" s="37" t="s">
        <v>80</v>
      </c>
      <c r="C771" s="38" t="str">
        <f>IF(ISBLANK('State Landscape Data'!$B$92),"-",'State Landscape Data'!$B$92)</f>
        <v>-</v>
      </c>
      <c r="D771" s="38" t="str">
        <f>IF(ISBLANK('State Landscape Data'!$C$92),"-",'State Landscape Data'!$C$92)</f>
        <v>-</v>
      </c>
      <c r="E771" s="38" t="str">
        <f>IF(ISBLANK('State Landscape Data'!$D$92),"-",'State Landscape Data'!$D$92)</f>
        <v>-</v>
      </c>
      <c r="F771" s="38" t="str">
        <f>IF(ISBLANK('State Landscape Data'!$E$92),"-",'State Landscape Data'!$E$92)</f>
        <v>-</v>
      </c>
      <c r="G771" s="38" t="str">
        <f>IF(ISBLANK('State Landscape Data'!$F$92),"-",'State Landscape Data'!$F$92)</f>
        <v>-</v>
      </c>
      <c r="H771" s="253">
        <v>4</v>
      </c>
      <c r="I771" s="253" t="s">
        <v>65</v>
      </c>
      <c r="J771" s="38" t="str">
        <f t="shared" si="60"/>
        <v>4Goal</v>
      </c>
      <c r="K771" s="38" t="str">
        <f>IF(ISBLANK('State Landscape Data'!$K$92),"-",'State Landscape Data'!$K$92)</f>
        <v>-</v>
      </c>
      <c r="L771" s="254" t="str">
        <f>IF(ISNA(SUMIFS(INDEX('State Landscape Data'!$M$8:$AE$57,0,MATCH(CONCATENATE($J771,L$6),'State Landscape Data'!$M$6:$AE$6,0)),'State Landscape Data'!$B$8:$B$57,$C771,'State Landscape Data'!$C$8:$C$57,$D771)),"-",SUMIFS(INDEX('State Landscape Data'!$M$8:$AE$57,0,MATCH(CONCATENATE($J771,L$6),'State Landscape Data'!$M$6:$AE$6,0)),'State Landscape Data'!$B$8:$B$57,$C771,'State Landscape Data'!$C$8:$C$57,$D771))</f>
        <v>-</v>
      </c>
      <c r="M771" s="254" t="str">
        <f>IF(ISNA(SUMIFS(INDEX('State Landscape Data'!$M$8:$AE$57,0,MATCH(CONCATENATE($J771,M$6),'State Landscape Data'!$M$6:$AE$6,0)),'State Landscape Data'!$B$8:$B$57,$C771,'State Landscape Data'!$C$8:$C$57,$D771)),"-",SUMIFS(INDEX('State Landscape Data'!$M$8:$AE$57,0,MATCH(CONCATENATE($J771,M$6),'State Landscape Data'!$M$6:$AE$6,0)),'State Landscape Data'!$B$8:$B$57,$C771,'State Landscape Data'!$C$8:$C$57,$D771))</f>
        <v>-</v>
      </c>
      <c r="N771" s="154">
        <f>IF(ISNA(SUMIFS(INDEX('State Landscape Data'!$M$8:$AE$57,0,MATCH(CONCATENATE($J771,N$6),'State Landscape Data'!$M$6:$AE$6,0)),'State Landscape Data'!$B$8:$B$57,$C771,'State Landscape Data'!$C$8:$C$57,$D771)),"-",SUMIFS(INDEX('State Landscape Data'!$M$8:$AE$57,0,MATCH(CONCATENATE($J771,N$6),'State Landscape Data'!$M$6:$AE$6,0)),'State Landscape Data'!$B$8:$B$57,$C771,'State Landscape Data'!$C$8:$C$57,$D771))</f>
        <v>0</v>
      </c>
    </row>
    <row r="772" spans="2:14" x14ac:dyDescent="0.35">
      <c r="B772" s="37" t="s">
        <v>80</v>
      </c>
      <c r="C772" s="38" t="str">
        <f>IF(ISBLANK('State Landscape Data'!$B$93),"-",'State Landscape Data'!$B$93)</f>
        <v>-</v>
      </c>
      <c r="D772" s="38" t="str">
        <f>IF(ISBLANK('State Landscape Data'!$C$93),"-",'State Landscape Data'!$C$93)</f>
        <v>-</v>
      </c>
      <c r="E772" s="38" t="str">
        <f>IF(ISBLANK('State Landscape Data'!$D$93),"-",'State Landscape Data'!$D$93)</f>
        <v>-</v>
      </c>
      <c r="F772" s="38" t="str">
        <f>IF(ISBLANK('State Landscape Data'!$E$93),"-",'State Landscape Data'!$E$93)</f>
        <v>-</v>
      </c>
      <c r="G772" s="38" t="str">
        <f>IF(ISBLANK('State Landscape Data'!$F$93),"-",'State Landscape Data'!$F$93)</f>
        <v>-</v>
      </c>
      <c r="H772" s="253" t="s">
        <v>64</v>
      </c>
      <c r="I772" s="253" t="s">
        <v>64</v>
      </c>
      <c r="J772" s="38" t="str">
        <f t="shared" si="60"/>
        <v>BaselineBaseline</v>
      </c>
      <c r="K772" s="38" t="str">
        <f>IF(ISBLANK('State Landscape Data'!$K$93),"-",'State Landscape Data'!$K$93)</f>
        <v>-</v>
      </c>
      <c r="L772" s="254">
        <f>IF(ISNA(SUMIFS(INDEX('State Landscape Data'!$M$8:$AE$57,0,MATCH(CONCATENATE($J772,L$6),'State Landscape Data'!$M$6:$AE$6,0)),'State Landscape Data'!$B$8:$B$57,$C772,'State Landscape Data'!$C$8:$C$57,$D772)),"-",SUMIFS(INDEX('State Landscape Data'!$M$8:$AE$57,0,MATCH(CONCATENATE($J772,L$6),'State Landscape Data'!$M$6:$AE$6,0)),'State Landscape Data'!$B$8:$B$57,$C772,'State Landscape Data'!$C$8:$C$57,$D772))</f>
        <v>0</v>
      </c>
      <c r="M772" s="254">
        <f>IF(ISNA(SUMIFS(INDEX('State Landscape Data'!$M$8:$AE$57,0,MATCH(CONCATENATE($J772,M$6),'State Landscape Data'!$M$6:$AE$6,0)),'State Landscape Data'!$B$8:$B$57,$C772,'State Landscape Data'!$C$8:$C$57,$D772)),"-",SUMIFS(INDEX('State Landscape Data'!$M$8:$AE$57,0,MATCH(CONCATENATE($J772,M$6),'State Landscape Data'!$M$6:$AE$6,0)),'State Landscape Data'!$B$8:$B$57,$C772,'State Landscape Data'!$C$8:$C$57,$D772))</f>
        <v>0</v>
      </c>
      <c r="N772" s="154">
        <f>IF(ISNA(SUMIFS(INDEX('State Landscape Data'!$M$8:$AE$57,0,MATCH(CONCATENATE($J772,N$6),'State Landscape Data'!$M$6:$AE$6,0)),'State Landscape Data'!$B$8:$B$57,$C772,'State Landscape Data'!$C$8:$C$57,$D772)),"-",SUMIFS(INDEX('State Landscape Data'!$M$8:$AE$57,0,MATCH(CONCATENATE($J772,N$6),'State Landscape Data'!$M$6:$AE$6,0)),'State Landscape Data'!$B$8:$B$57,$C772,'State Landscape Data'!$C$8:$C$57,$D772))</f>
        <v>0</v>
      </c>
    </row>
    <row r="773" spans="2:14" x14ac:dyDescent="0.35">
      <c r="B773" s="37" t="s">
        <v>80</v>
      </c>
      <c r="C773" s="38" t="str">
        <f>IF(ISBLANK('State Landscape Data'!$B$93),"-",'State Landscape Data'!$B$93)</f>
        <v>-</v>
      </c>
      <c r="D773" s="38" t="str">
        <f>IF(ISBLANK('State Landscape Data'!$C$93),"-",'State Landscape Data'!$C$93)</f>
        <v>-</v>
      </c>
      <c r="E773" s="38" t="str">
        <f>IF(ISBLANK('State Landscape Data'!$D$93),"-",'State Landscape Data'!$D$93)</f>
        <v>-</v>
      </c>
      <c r="F773" s="38" t="str">
        <f>IF(ISBLANK('State Landscape Data'!$E$93),"-",'State Landscape Data'!$E$93)</f>
        <v>-</v>
      </c>
      <c r="G773" s="38" t="str">
        <f>IF(ISBLANK('State Landscape Data'!$F$93),"-",'State Landscape Data'!$F$93)</f>
        <v>-</v>
      </c>
      <c r="H773" s="253">
        <v>1</v>
      </c>
      <c r="I773" s="253">
        <v>5</v>
      </c>
      <c r="J773" s="38" t="str">
        <f t="shared" si="60"/>
        <v>15</v>
      </c>
      <c r="K773" s="38" t="str">
        <f>IF(ISBLANK('State Landscape Data'!$K$93),"-",'State Landscape Data'!$K$93)</f>
        <v>-</v>
      </c>
      <c r="L773" s="254">
        <f>IF(ISNA(SUMIFS(INDEX('State Landscape Data'!$M$8:$AE$57,0,MATCH(CONCATENATE($J773,L$6),'State Landscape Data'!$M$6:$AE$6,0)),'State Landscape Data'!$B$8:$B$57,$C773,'State Landscape Data'!$C$8:$C$57,$D773)),"-",SUMIFS(INDEX('State Landscape Data'!$M$8:$AE$57,0,MATCH(CONCATENATE($J773,L$6),'State Landscape Data'!$M$6:$AE$6,0)),'State Landscape Data'!$B$8:$B$57,$C773,'State Landscape Data'!$C$8:$C$57,$D773))</f>
        <v>0</v>
      </c>
      <c r="M773" s="254">
        <f>IF(ISNA(SUMIFS(INDEX('State Landscape Data'!$M$8:$AE$57,0,MATCH(CONCATENATE($J773,M$6),'State Landscape Data'!$M$6:$AE$6,0)),'State Landscape Data'!$B$8:$B$57,$C773,'State Landscape Data'!$C$8:$C$57,$D773)),"-",SUMIFS(INDEX('State Landscape Data'!$M$8:$AE$57,0,MATCH(CONCATENATE($J773,M$6),'State Landscape Data'!$M$6:$AE$6,0)),'State Landscape Data'!$B$8:$B$57,$C773,'State Landscape Data'!$C$8:$C$57,$D773))</f>
        <v>0</v>
      </c>
      <c r="N773" s="154">
        <f>IF(ISNA(SUMIFS(INDEX('State Landscape Data'!$M$8:$AE$57,0,MATCH(CONCATENATE($J773,N$6),'State Landscape Data'!$M$6:$AE$6,0)),'State Landscape Data'!$B$8:$B$57,$C773,'State Landscape Data'!$C$8:$C$57,$D773)),"-",SUMIFS(INDEX('State Landscape Data'!$M$8:$AE$57,0,MATCH(CONCATENATE($J773,N$6),'State Landscape Data'!$M$6:$AE$6,0)),'State Landscape Data'!$B$8:$B$57,$C773,'State Landscape Data'!$C$8:$C$57,$D773))</f>
        <v>0</v>
      </c>
    </row>
    <row r="774" spans="2:14" x14ac:dyDescent="0.35">
      <c r="B774" s="37" t="s">
        <v>80</v>
      </c>
      <c r="C774" s="38" t="str">
        <f>IF(ISBLANK('State Landscape Data'!$B$93),"-",'State Landscape Data'!$B$93)</f>
        <v>-</v>
      </c>
      <c r="D774" s="38" t="str">
        <f>IF(ISBLANK('State Landscape Data'!$C$93),"-",'State Landscape Data'!$C$93)</f>
        <v>-</v>
      </c>
      <c r="E774" s="38" t="str">
        <f>IF(ISBLANK('State Landscape Data'!$D$93),"-",'State Landscape Data'!$D$93)</f>
        <v>-</v>
      </c>
      <c r="F774" s="38" t="str">
        <f>IF(ISBLANK('State Landscape Data'!$E$93),"-",'State Landscape Data'!$E$93)</f>
        <v>-</v>
      </c>
      <c r="G774" s="38" t="str">
        <f>IF(ISBLANK('State Landscape Data'!$F$93),"-",'State Landscape Data'!$F$93)</f>
        <v>-</v>
      </c>
      <c r="H774" s="253">
        <v>1</v>
      </c>
      <c r="I774" s="253" t="s">
        <v>65</v>
      </c>
      <c r="J774" s="38" t="str">
        <f t="shared" si="60"/>
        <v>1Goal</v>
      </c>
      <c r="K774" s="38" t="str">
        <f>IF(ISBLANK('State Landscape Data'!$K$93),"-",'State Landscape Data'!$K$93)</f>
        <v>-</v>
      </c>
      <c r="L774" s="254" t="str">
        <f>IF(ISNA(SUMIFS(INDEX('State Landscape Data'!$M$8:$AE$57,0,MATCH(CONCATENATE($J774,L$6),'State Landscape Data'!$M$6:$AE$6,0)),'State Landscape Data'!$B$8:$B$57,$C774,'State Landscape Data'!$C$8:$C$57,$D774)),"-",SUMIFS(INDEX('State Landscape Data'!$M$8:$AE$57,0,MATCH(CONCATENATE($J774,L$6),'State Landscape Data'!$M$6:$AE$6,0)),'State Landscape Data'!$B$8:$B$57,$C774,'State Landscape Data'!$C$8:$C$57,$D774))</f>
        <v>-</v>
      </c>
      <c r="M774" s="254" t="str">
        <f>IF(ISNA(SUMIFS(INDEX('State Landscape Data'!$M$8:$AE$57,0,MATCH(CONCATENATE($J774,M$6),'State Landscape Data'!$M$6:$AE$6,0)),'State Landscape Data'!$B$8:$B$57,$C774,'State Landscape Data'!$C$8:$C$57,$D774)),"-",SUMIFS(INDEX('State Landscape Data'!$M$8:$AE$57,0,MATCH(CONCATENATE($J774,M$6),'State Landscape Data'!$M$6:$AE$6,0)),'State Landscape Data'!$B$8:$B$57,$C774,'State Landscape Data'!$C$8:$C$57,$D774))</f>
        <v>-</v>
      </c>
      <c r="N774" s="154">
        <f>IF(ISNA(SUMIFS(INDEX('State Landscape Data'!$M$8:$AE$57,0,MATCH(CONCATENATE($J774,N$6),'State Landscape Data'!$M$6:$AE$6,0)),'State Landscape Data'!$B$8:$B$57,$C774,'State Landscape Data'!$C$8:$C$57,$D774)),"-",SUMIFS(INDEX('State Landscape Data'!$M$8:$AE$57,0,MATCH(CONCATENATE($J774,N$6),'State Landscape Data'!$M$6:$AE$6,0)),'State Landscape Data'!$B$8:$B$57,$C774,'State Landscape Data'!$C$8:$C$57,$D774))</f>
        <v>0</v>
      </c>
    </row>
    <row r="775" spans="2:14" x14ac:dyDescent="0.35">
      <c r="B775" s="37" t="s">
        <v>80</v>
      </c>
      <c r="C775" s="38" t="str">
        <f>IF(ISBLANK('State Landscape Data'!$B$93),"-",'State Landscape Data'!$B$93)</f>
        <v>-</v>
      </c>
      <c r="D775" s="38" t="str">
        <f>IF(ISBLANK('State Landscape Data'!$C$93),"-",'State Landscape Data'!$C$93)</f>
        <v>-</v>
      </c>
      <c r="E775" s="38" t="str">
        <f>IF(ISBLANK('State Landscape Data'!$D$93),"-",'State Landscape Data'!$D$93)</f>
        <v>-</v>
      </c>
      <c r="F775" s="38" t="str">
        <f>IF(ISBLANK('State Landscape Data'!$E$93),"-",'State Landscape Data'!$E$93)</f>
        <v>-</v>
      </c>
      <c r="G775" s="38" t="str">
        <f>IF(ISBLANK('State Landscape Data'!$F$93),"-",'State Landscape Data'!$F$93)</f>
        <v>-</v>
      </c>
      <c r="H775" s="253">
        <v>2</v>
      </c>
      <c r="I775" s="253">
        <v>5</v>
      </c>
      <c r="J775" s="38" t="str">
        <f t="shared" si="60"/>
        <v>25</v>
      </c>
      <c r="K775" s="38" t="str">
        <f>IF(ISBLANK('State Landscape Data'!$K$93),"-",'State Landscape Data'!$K$93)</f>
        <v>-</v>
      </c>
      <c r="L775" s="254">
        <f>IF(ISNA(SUMIFS(INDEX('State Landscape Data'!$M$8:$AE$57,0,MATCH(CONCATENATE($J775,L$6),'State Landscape Data'!$M$6:$AE$6,0)),'State Landscape Data'!$B$8:$B$57,$C775,'State Landscape Data'!$C$8:$C$57,$D775)),"-",SUMIFS(INDEX('State Landscape Data'!$M$8:$AE$57,0,MATCH(CONCATENATE($J775,L$6),'State Landscape Data'!$M$6:$AE$6,0)),'State Landscape Data'!$B$8:$B$57,$C775,'State Landscape Data'!$C$8:$C$57,$D775))</f>
        <v>0</v>
      </c>
      <c r="M775" s="254">
        <f>IF(ISNA(SUMIFS(INDEX('State Landscape Data'!$M$8:$AE$57,0,MATCH(CONCATENATE($J775,M$6),'State Landscape Data'!$M$6:$AE$6,0)),'State Landscape Data'!$B$8:$B$57,$C775,'State Landscape Data'!$C$8:$C$57,$D775)),"-",SUMIFS(INDEX('State Landscape Data'!$M$8:$AE$57,0,MATCH(CONCATENATE($J775,M$6),'State Landscape Data'!$M$6:$AE$6,0)),'State Landscape Data'!$B$8:$B$57,$C775,'State Landscape Data'!$C$8:$C$57,$D775))</f>
        <v>0</v>
      </c>
      <c r="N775" s="154">
        <f>IF(ISNA(SUMIFS(INDEX('State Landscape Data'!$M$8:$AE$57,0,MATCH(CONCATENATE($J775,N$6),'State Landscape Data'!$M$6:$AE$6,0)),'State Landscape Data'!$B$8:$B$57,$C775,'State Landscape Data'!$C$8:$C$57,$D775)),"-",SUMIFS(INDEX('State Landscape Data'!$M$8:$AE$57,0,MATCH(CONCATENATE($J775,N$6),'State Landscape Data'!$M$6:$AE$6,0)),'State Landscape Data'!$B$8:$B$57,$C775,'State Landscape Data'!$C$8:$C$57,$D775))</f>
        <v>0</v>
      </c>
    </row>
    <row r="776" spans="2:14" x14ac:dyDescent="0.35">
      <c r="B776" s="37" t="s">
        <v>80</v>
      </c>
      <c r="C776" s="38" t="str">
        <f>IF(ISBLANK('State Landscape Data'!$B$93),"-",'State Landscape Data'!$B$93)</f>
        <v>-</v>
      </c>
      <c r="D776" s="38" t="str">
        <f>IF(ISBLANK('State Landscape Data'!$C$93),"-",'State Landscape Data'!$C$93)</f>
        <v>-</v>
      </c>
      <c r="E776" s="38" t="str">
        <f>IF(ISBLANK('State Landscape Data'!$D$93),"-",'State Landscape Data'!$D$93)</f>
        <v>-</v>
      </c>
      <c r="F776" s="38" t="str">
        <f>IF(ISBLANK('State Landscape Data'!$E$93),"-",'State Landscape Data'!$E$93)</f>
        <v>-</v>
      </c>
      <c r="G776" s="38" t="str">
        <f>IF(ISBLANK('State Landscape Data'!$F$93),"-",'State Landscape Data'!$F$93)</f>
        <v>-</v>
      </c>
      <c r="H776" s="253">
        <v>2</v>
      </c>
      <c r="I776" s="253" t="s">
        <v>65</v>
      </c>
      <c r="J776" s="38" t="str">
        <f t="shared" si="60"/>
        <v>2Goal</v>
      </c>
      <c r="K776" s="38" t="str">
        <f>IF(ISBLANK('State Landscape Data'!$K$93),"-",'State Landscape Data'!$K$93)</f>
        <v>-</v>
      </c>
      <c r="L776" s="254" t="str">
        <f>IF(ISNA(SUMIFS(INDEX('State Landscape Data'!$M$8:$AE$57,0,MATCH(CONCATENATE($J776,L$6),'State Landscape Data'!$M$6:$AE$6,0)),'State Landscape Data'!$B$8:$B$57,$C776,'State Landscape Data'!$C$8:$C$57,$D776)),"-",SUMIFS(INDEX('State Landscape Data'!$M$8:$AE$57,0,MATCH(CONCATENATE($J776,L$6),'State Landscape Data'!$M$6:$AE$6,0)),'State Landscape Data'!$B$8:$B$57,$C776,'State Landscape Data'!$C$8:$C$57,$D776))</f>
        <v>-</v>
      </c>
      <c r="M776" s="254" t="str">
        <f>IF(ISNA(SUMIFS(INDEX('State Landscape Data'!$M$8:$AE$57,0,MATCH(CONCATENATE($J776,M$6),'State Landscape Data'!$M$6:$AE$6,0)),'State Landscape Data'!$B$8:$B$57,$C776,'State Landscape Data'!$C$8:$C$57,$D776)),"-",SUMIFS(INDEX('State Landscape Data'!$M$8:$AE$57,0,MATCH(CONCATENATE($J776,M$6),'State Landscape Data'!$M$6:$AE$6,0)),'State Landscape Data'!$B$8:$B$57,$C776,'State Landscape Data'!$C$8:$C$57,$D776))</f>
        <v>-</v>
      </c>
      <c r="N776" s="154">
        <f>IF(ISNA(SUMIFS(INDEX('State Landscape Data'!$M$8:$AE$57,0,MATCH(CONCATENATE($J776,N$6),'State Landscape Data'!$M$6:$AE$6,0)),'State Landscape Data'!$B$8:$B$57,$C776,'State Landscape Data'!$C$8:$C$57,$D776)),"-",SUMIFS(INDEX('State Landscape Data'!$M$8:$AE$57,0,MATCH(CONCATENATE($J776,N$6),'State Landscape Data'!$M$6:$AE$6,0)),'State Landscape Data'!$B$8:$B$57,$C776,'State Landscape Data'!$C$8:$C$57,$D776))</f>
        <v>0</v>
      </c>
    </row>
    <row r="777" spans="2:14" x14ac:dyDescent="0.35">
      <c r="B777" s="37" t="s">
        <v>80</v>
      </c>
      <c r="C777" s="38" t="str">
        <f>IF(ISBLANK('State Landscape Data'!$B$93),"-",'State Landscape Data'!$B$93)</f>
        <v>-</v>
      </c>
      <c r="D777" s="38" t="str">
        <f>IF(ISBLANK('State Landscape Data'!$C$93),"-",'State Landscape Data'!$C$93)</f>
        <v>-</v>
      </c>
      <c r="E777" s="38" t="str">
        <f>IF(ISBLANK('State Landscape Data'!$D$93),"-",'State Landscape Data'!$D$93)</f>
        <v>-</v>
      </c>
      <c r="F777" s="38" t="str">
        <f>IF(ISBLANK('State Landscape Data'!$E$93),"-",'State Landscape Data'!$E$93)</f>
        <v>-</v>
      </c>
      <c r="G777" s="38" t="str">
        <f>IF(ISBLANK('State Landscape Data'!$F$93),"-",'State Landscape Data'!$F$93)</f>
        <v>-</v>
      </c>
      <c r="H777" s="253">
        <v>3</v>
      </c>
      <c r="I777" s="253">
        <v>5</v>
      </c>
      <c r="J777" s="38" t="str">
        <f t="shared" ref="J777:J840" si="61">CONCATENATE(H777,I777)</f>
        <v>35</v>
      </c>
      <c r="K777" s="38" t="str">
        <f>IF(ISBLANK('State Landscape Data'!$K$93),"-",'State Landscape Data'!$K$93)</f>
        <v>-</v>
      </c>
      <c r="L777" s="254">
        <f>IF(ISNA(SUMIFS(INDEX('State Landscape Data'!$M$8:$AE$57,0,MATCH(CONCATENATE($J777,L$6),'State Landscape Data'!$M$6:$AE$6,0)),'State Landscape Data'!$B$8:$B$57,$C777,'State Landscape Data'!$C$8:$C$57,$D777)),"-",SUMIFS(INDEX('State Landscape Data'!$M$8:$AE$57,0,MATCH(CONCATENATE($J777,L$6),'State Landscape Data'!$M$6:$AE$6,0)),'State Landscape Data'!$B$8:$B$57,$C777,'State Landscape Data'!$C$8:$C$57,$D777))</f>
        <v>0</v>
      </c>
      <c r="M777" s="254">
        <f>IF(ISNA(SUMIFS(INDEX('State Landscape Data'!$M$8:$AE$57,0,MATCH(CONCATENATE($J777,M$6),'State Landscape Data'!$M$6:$AE$6,0)),'State Landscape Data'!$B$8:$B$57,$C777,'State Landscape Data'!$C$8:$C$57,$D777)),"-",SUMIFS(INDEX('State Landscape Data'!$M$8:$AE$57,0,MATCH(CONCATENATE($J777,M$6),'State Landscape Data'!$M$6:$AE$6,0)),'State Landscape Data'!$B$8:$B$57,$C777,'State Landscape Data'!$C$8:$C$57,$D777))</f>
        <v>0</v>
      </c>
      <c r="N777" s="154">
        <f>IF(ISNA(SUMIFS(INDEX('State Landscape Data'!$M$8:$AE$57,0,MATCH(CONCATENATE($J777,N$6),'State Landscape Data'!$M$6:$AE$6,0)),'State Landscape Data'!$B$8:$B$57,$C777,'State Landscape Data'!$C$8:$C$57,$D777)),"-",SUMIFS(INDEX('State Landscape Data'!$M$8:$AE$57,0,MATCH(CONCATENATE($J777,N$6),'State Landscape Data'!$M$6:$AE$6,0)),'State Landscape Data'!$B$8:$B$57,$C777,'State Landscape Data'!$C$8:$C$57,$D777))</f>
        <v>0</v>
      </c>
    </row>
    <row r="778" spans="2:14" x14ac:dyDescent="0.35">
      <c r="B778" s="37" t="s">
        <v>80</v>
      </c>
      <c r="C778" s="38" t="str">
        <f>IF(ISBLANK('State Landscape Data'!$B$93),"-",'State Landscape Data'!$B$93)</f>
        <v>-</v>
      </c>
      <c r="D778" s="38" t="str">
        <f>IF(ISBLANK('State Landscape Data'!$C$93),"-",'State Landscape Data'!$C$93)</f>
        <v>-</v>
      </c>
      <c r="E778" s="38" t="str">
        <f>IF(ISBLANK('State Landscape Data'!$D$93),"-",'State Landscape Data'!$D$93)</f>
        <v>-</v>
      </c>
      <c r="F778" s="38" t="str">
        <f>IF(ISBLANK('State Landscape Data'!$E$93),"-",'State Landscape Data'!$E$93)</f>
        <v>-</v>
      </c>
      <c r="G778" s="38" t="str">
        <f>IF(ISBLANK('State Landscape Data'!$F$93),"-",'State Landscape Data'!$F$93)</f>
        <v>-</v>
      </c>
      <c r="H778" s="253">
        <v>3</v>
      </c>
      <c r="I778" s="253" t="s">
        <v>65</v>
      </c>
      <c r="J778" s="38" t="str">
        <f t="shared" si="61"/>
        <v>3Goal</v>
      </c>
      <c r="K778" s="38" t="str">
        <f>IF(ISBLANK('State Landscape Data'!$K$93),"-",'State Landscape Data'!$K$93)</f>
        <v>-</v>
      </c>
      <c r="L778" s="254" t="str">
        <f>IF(ISNA(SUMIFS(INDEX('State Landscape Data'!$M$8:$AE$57,0,MATCH(CONCATENATE($J778,L$6),'State Landscape Data'!$M$6:$AE$6,0)),'State Landscape Data'!$B$8:$B$57,$C778,'State Landscape Data'!$C$8:$C$57,$D778)),"-",SUMIFS(INDEX('State Landscape Data'!$M$8:$AE$57,0,MATCH(CONCATENATE($J778,L$6),'State Landscape Data'!$M$6:$AE$6,0)),'State Landscape Data'!$B$8:$B$57,$C778,'State Landscape Data'!$C$8:$C$57,$D778))</f>
        <v>-</v>
      </c>
      <c r="M778" s="254" t="str">
        <f>IF(ISNA(SUMIFS(INDEX('State Landscape Data'!$M$8:$AE$57,0,MATCH(CONCATENATE($J778,M$6),'State Landscape Data'!$M$6:$AE$6,0)),'State Landscape Data'!$B$8:$B$57,$C778,'State Landscape Data'!$C$8:$C$57,$D778)),"-",SUMIFS(INDEX('State Landscape Data'!$M$8:$AE$57,0,MATCH(CONCATENATE($J778,M$6),'State Landscape Data'!$M$6:$AE$6,0)),'State Landscape Data'!$B$8:$B$57,$C778,'State Landscape Data'!$C$8:$C$57,$D778))</f>
        <v>-</v>
      </c>
      <c r="N778" s="154">
        <f>IF(ISNA(SUMIFS(INDEX('State Landscape Data'!$M$8:$AE$57,0,MATCH(CONCATENATE($J778,N$6),'State Landscape Data'!$M$6:$AE$6,0)),'State Landscape Data'!$B$8:$B$57,$C778,'State Landscape Data'!$C$8:$C$57,$D778)),"-",SUMIFS(INDEX('State Landscape Data'!$M$8:$AE$57,0,MATCH(CONCATENATE($J778,N$6),'State Landscape Data'!$M$6:$AE$6,0)),'State Landscape Data'!$B$8:$B$57,$C778,'State Landscape Data'!$C$8:$C$57,$D778))</f>
        <v>0</v>
      </c>
    </row>
    <row r="779" spans="2:14" x14ac:dyDescent="0.35">
      <c r="B779" s="37" t="s">
        <v>80</v>
      </c>
      <c r="C779" s="38" t="str">
        <f>IF(ISBLANK('State Landscape Data'!$B$93),"-",'State Landscape Data'!$B$93)</f>
        <v>-</v>
      </c>
      <c r="D779" s="38" t="str">
        <f>IF(ISBLANK('State Landscape Data'!$C$93),"-",'State Landscape Data'!$C$93)</f>
        <v>-</v>
      </c>
      <c r="E779" s="38" t="str">
        <f>IF(ISBLANK('State Landscape Data'!$D$93),"-",'State Landscape Data'!$D$93)</f>
        <v>-</v>
      </c>
      <c r="F779" s="38" t="str">
        <f>IF(ISBLANK('State Landscape Data'!$E$93),"-",'State Landscape Data'!$E$93)</f>
        <v>-</v>
      </c>
      <c r="G779" s="38" t="str">
        <f>IF(ISBLANK('State Landscape Data'!$F$93),"-",'State Landscape Data'!$F$93)</f>
        <v>-</v>
      </c>
      <c r="H779" s="253">
        <v>4</v>
      </c>
      <c r="I779" s="253">
        <v>5</v>
      </c>
      <c r="J779" s="38" t="str">
        <f t="shared" si="61"/>
        <v>45</v>
      </c>
      <c r="K779" s="38" t="str">
        <f>IF(ISBLANK('State Landscape Data'!$K$93),"-",'State Landscape Data'!$K$93)</f>
        <v>-</v>
      </c>
      <c r="L779" s="254">
        <f>IF(ISNA(SUMIFS(INDEX('State Landscape Data'!$M$8:$AE$57,0,MATCH(CONCATENATE($J779,L$6),'State Landscape Data'!$M$6:$AE$6,0)),'State Landscape Data'!$B$8:$B$57,$C779,'State Landscape Data'!$C$8:$C$57,$D779)),"-",SUMIFS(INDEX('State Landscape Data'!$M$8:$AE$57,0,MATCH(CONCATENATE($J779,L$6),'State Landscape Data'!$M$6:$AE$6,0)),'State Landscape Data'!$B$8:$B$57,$C779,'State Landscape Data'!$C$8:$C$57,$D779))</f>
        <v>0</v>
      </c>
      <c r="M779" s="254">
        <f>IF(ISNA(SUMIFS(INDEX('State Landscape Data'!$M$8:$AE$57,0,MATCH(CONCATENATE($J779,M$6),'State Landscape Data'!$M$6:$AE$6,0)),'State Landscape Data'!$B$8:$B$57,$C779,'State Landscape Data'!$C$8:$C$57,$D779)),"-",SUMIFS(INDEX('State Landscape Data'!$M$8:$AE$57,0,MATCH(CONCATENATE($J779,M$6),'State Landscape Data'!$M$6:$AE$6,0)),'State Landscape Data'!$B$8:$B$57,$C779,'State Landscape Data'!$C$8:$C$57,$D779))</f>
        <v>0</v>
      </c>
      <c r="N779" s="154">
        <f>IF(ISNA(SUMIFS(INDEX('State Landscape Data'!$M$8:$AE$57,0,MATCH(CONCATENATE($J779,N$6),'State Landscape Data'!$M$6:$AE$6,0)),'State Landscape Data'!$B$8:$B$57,$C779,'State Landscape Data'!$C$8:$C$57,$D779)),"-",SUMIFS(INDEX('State Landscape Data'!$M$8:$AE$57,0,MATCH(CONCATENATE($J779,N$6),'State Landscape Data'!$M$6:$AE$6,0)),'State Landscape Data'!$B$8:$B$57,$C779,'State Landscape Data'!$C$8:$C$57,$D779))</f>
        <v>0</v>
      </c>
    </row>
    <row r="780" spans="2:14" x14ac:dyDescent="0.35">
      <c r="B780" s="37" t="s">
        <v>80</v>
      </c>
      <c r="C780" s="38" t="str">
        <f>IF(ISBLANK('State Landscape Data'!$B$93),"-",'State Landscape Data'!$B$93)</f>
        <v>-</v>
      </c>
      <c r="D780" s="38" t="str">
        <f>IF(ISBLANK('State Landscape Data'!$C$93),"-",'State Landscape Data'!$C$93)</f>
        <v>-</v>
      </c>
      <c r="E780" s="38" t="str">
        <f>IF(ISBLANK('State Landscape Data'!$D$93),"-",'State Landscape Data'!$D$93)</f>
        <v>-</v>
      </c>
      <c r="F780" s="38" t="str">
        <f>IF(ISBLANK('State Landscape Data'!$E$93),"-",'State Landscape Data'!$E$93)</f>
        <v>-</v>
      </c>
      <c r="G780" s="38" t="str">
        <f>IF(ISBLANK('State Landscape Data'!$F$93),"-",'State Landscape Data'!$F$93)</f>
        <v>-</v>
      </c>
      <c r="H780" s="253">
        <v>4</v>
      </c>
      <c r="I780" s="253" t="s">
        <v>65</v>
      </c>
      <c r="J780" s="38" t="str">
        <f t="shared" si="61"/>
        <v>4Goal</v>
      </c>
      <c r="K780" s="38" t="str">
        <f>IF(ISBLANK('State Landscape Data'!$K$93),"-",'State Landscape Data'!$K$93)</f>
        <v>-</v>
      </c>
      <c r="L780" s="254" t="str">
        <f>IF(ISNA(SUMIFS(INDEX('State Landscape Data'!$M$8:$AE$57,0,MATCH(CONCATENATE($J780,L$6),'State Landscape Data'!$M$6:$AE$6,0)),'State Landscape Data'!$B$8:$B$57,$C780,'State Landscape Data'!$C$8:$C$57,$D780)),"-",SUMIFS(INDEX('State Landscape Data'!$M$8:$AE$57,0,MATCH(CONCATENATE($J780,L$6),'State Landscape Data'!$M$6:$AE$6,0)),'State Landscape Data'!$B$8:$B$57,$C780,'State Landscape Data'!$C$8:$C$57,$D780))</f>
        <v>-</v>
      </c>
      <c r="M780" s="254" t="str">
        <f>IF(ISNA(SUMIFS(INDEX('State Landscape Data'!$M$8:$AE$57,0,MATCH(CONCATENATE($J780,M$6),'State Landscape Data'!$M$6:$AE$6,0)),'State Landscape Data'!$B$8:$B$57,$C780,'State Landscape Data'!$C$8:$C$57,$D780)),"-",SUMIFS(INDEX('State Landscape Data'!$M$8:$AE$57,0,MATCH(CONCATENATE($J780,M$6),'State Landscape Data'!$M$6:$AE$6,0)),'State Landscape Data'!$B$8:$B$57,$C780,'State Landscape Data'!$C$8:$C$57,$D780))</f>
        <v>-</v>
      </c>
      <c r="N780" s="154">
        <f>IF(ISNA(SUMIFS(INDEX('State Landscape Data'!$M$8:$AE$57,0,MATCH(CONCATENATE($J780,N$6),'State Landscape Data'!$M$6:$AE$6,0)),'State Landscape Data'!$B$8:$B$57,$C780,'State Landscape Data'!$C$8:$C$57,$D780)),"-",SUMIFS(INDEX('State Landscape Data'!$M$8:$AE$57,0,MATCH(CONCATENATE($J780,N$6),'State Landscape Data'!$M$6:$AE$6,0)),'State Landscape Data'!$B$8:$B$57,$C780,'State Landscape Data'!$C$8:$C$57,$D780))</f>
        <v>0</v>
      </c>
    </row>
    <row r="781" spans="2:14" x14ac:dyDescent="0.35">
      <c r="B781" s="37" t="s">
        <v>80</v>
      </c>
      <c r="C781" s="38" t="str">
        <f>IF(ISBLANK('State Landscape Data'!$B$94),"-",'State Landscape Data'!$B$94)</f>
        <v>-</v>
      </c>
      <c r="D781" s="38" t="str">
        <f>IF(ISBLANK('State Landscape Data'!$C$94),"-",'State Landscape Data'!$C$94)</f>
        <v>-</v>
      </c>
      <c r="E781" s="38" t="str">
        <f>IF(ISBLANK('State Landscape Data'!$D$94),"-",'State Landscape Data'!$D$94)</f>
        <v>-</v>
      </c>
      <c r="F781" s="38" t="str">
        <f>IF(ISBLANK('State Landscape Data'!$E$94),"-",'State Landscape Data'!$E$94)</f>
        <v>-</v>
      </c>
      <c r="G781" s="38" t="str">
        <f>IF(ISBLANK('State Landscape Data'!$F$94),"-",'State Landscape Data'!$F$94)</f>
        <v>-</v>
      </c>
      <c r="H781" s="253" t="s">
        <v>64</v>
      </c>
      <c r="I781" s="253" t="s">
        <v>64</v>
      </c>
      <c r="J781" s="38" t="str">
        <f t="shared" si="61"/>
        <v>BaselineBaseline</v>
      </c>
      <c r="K781" s="38" t="str">
        <f>IF(ISBLANK('State Landscape Data'!$K$94),"-",'State Landscape Data'!$K$94)</f>
        <v>-</v>
      </c>
      <c r="L781" s="254">
        <f>IF(ISNA(SUMIFS(INDEX('State Landscape Data'!$M$8:$AE$57,0,MATCH(CONCATENATE($J781,L$6),'State Landscape Data'!$M$6:$AE$6,0)),'State Landscape Data'!$B$8:$B$57,$C781,'State Landscape Data'!$C$8:$C$57,$D781)),"-",SUMIFS(INDEX('State Landscape Data'!$M$8:$AE$57,0,MATCH(CONCATENATE($J781,L$6),'State Landscape Data'!$M$6:$AE$6,0)),'State Landscape Data'!$B$8:$B$57,$C781,'State Landscape Data'!$C$8:$C$57,$D781))</f>
        <v>0</v>
      </c>
      <c r="M781" s="254">
        <f>IF(ISNA(SUMIFS(INDEX('State Landscape Data'!$M$8:$AE$57,0,MATCH(CONCATENATE($J781,M$6),'State Landscape Data'!$M$6:$AE$6,0)),'State Landscape Data'!$B$8:$B$57,$C781,'State Landscape Data'!$C$8:$C$57,$D781)),"-",SUMIFS(INDEX('State Landscape Data'!$M$8:$AE$57,0,MATCH(CONCATENATE($J781,M$6),'State Landscape Data'!$M$6:$AE$6,0)),'State Landscape Data'!$B$8:$B$57,$C781,'State Landscape Data'!$C$8:$C$57,$D781))</f>
        <v>0</v>
      </c>
      <c r="N781" s="154">
        <f>IF(ISNA(SUMIFS(INDEX('State Landscape Data'!$M$8:$AE$57,0,MATCH(CONCATENATE($J781,N$6),'State Landscape Data'!$M$6:$AE$6,0)),'State Landscape Data'!$B$8:$B$57,$C781,'State Landscape Data'!$C$8:$C$57,$D781)),"-",SUMIFS(INDEX('State Landscape Data'!$M$8:$AE$57,0,MATCH(CONCATENATE($J781,N$6),'State Landscape Data'!$M$6:$AE$6,0)),'State Landscape Data'!$B$8:$B$57,$C781,'State Landscape Data'!$C$8:$C$57,$D781))</f>
        <v>0</v>
      </c>
    </row>
    <row r="782" spans="2:14" x14ac:dyDescent="0.35">
      <c r="B782" s="37" t="s">
        <v>80</v>
      </c>
      <c r="C782" s="38" t="str">
        <f>IF(ISBLANK('State Landscape Data'!$B$94),"-",'State Landscape Data'!$B$94)</f>
        <v>-</v>
      </c>
      <c r="D782" s="38" t="str">
        <f>IF(ISBLANK('State Landscape Data'!$C$94),"-",'State Landscape Data'!$C$94)</f>
        <v>-</v>
      </c>
      <c r="E782" s="38" t="str">
        <f>IF(ISBLANK('State Landscape Data'!$D$94),"-",'State Landscape Data'!$D$94)</f>
        <v>-</v>
      </c>
      <c r="F782" s="38" t="str">
        <f>IF(ISBLANK('State Landscape Data'!$E$94),"-",'State Landscape Data'!$E$94)</f>
        <v>-</v>
      </c>
      <c r="G782" s="38" t="str">
        <f>IF(ISBLANK('State Landscape Data'!$F$94),"-",'State Landscape Data'!$F$94)</f>
        <v>-</v>
      </c>
      <c r="H782" s="253">
        <v>1</v>
      </c>
      <c r="I782" s="253">
        <v>5</v>
      </c>
      <c r="J782" s="38" t="str">
        <f t="shared" si="61"/>
        <v>15</v>
      </c>
      <c r="K782" s="38" t="str">
        <f>IF(ISBLANK('State Landscape Data'!$K$94),"-",'State Landscape Data'!$K$94)</f>
        <v>-</v>
      </c>
      <c r="L782" s="254">
        <f>IF(ISNA(SUMIFS(INDEX('State Landscape Data'!$M$8:$AE$57,0,MATCH(CONCATENATE($J782,L$6),'State Landscape Data'!$M$6:$AE$6,0)),'State Landscape Data'!$B$8:$B$57,$C782,'State Landscape Data'!$C$8:$C$57,$D782)),"-",SUMIFS(INDEX('State Landscape Data'!$M$8:$AE$57,0,MATCH(CONCATENATE($J782,L$6),'State Landscape Data'!$M$6:$AE$6,0)),'State Landscape Data'!$B$8:$B$57,$C782,'State Landscape Data'!$C$8:$C$57,$D782))</f>
        <v>0</v>
      </c>
      <c r="M782" s="254">
        <f>IF(ISNA(SUMIFS(INDEX('State Landscape Data'!$M$8:$AE$57,0,MATCH(CONCATENATE($J782,M$6),'State Landscape Data'!$M$6:$AE$6,0)),'State Landscape Data'!$B$8:$B$57,$C782,'State Landscape Data'!$C$8:$C$57,$D782)),"-",SUMIFS(INDEX('State Landscape Data'!$M$8:$AE$57,0,MATCH(CONCATENATE($J782,M$6),'State Landscape Data'!$M$6:$AE$6,0)),'State Landscape Data'!$B$8:$B$57,$C782,'State Landscape Data'!$C$8:$C$57,$D782))</f>
        <v>0</v>
      </c>
      <c r="N782" s="154">
        <f>IF(ISNA(SUMIFS(INDEX('State Landscape Data'!$M$8:$AE$57,0,MATCH(CONCATENATE($J782,N$6),'State Landscape Data'!$M$6:$AE$6,0)),'State Landscape Data'!$B$8:$B$57,$C782,'State Landscape Data'!$C$8:$C$57,$D782)),"-",SUMIFS(INDEX('State Landscape Data'!$M$8:$AE$57,0,MATCH(CONCATENATE($J782,N$6),'State Landscape Data'!$M$6:$AE$6,0)),'State Landscape Data'!$B$8:$B$57,$C782,'State Landscape Data'!$C$8:$C$57,$D782))</f>
        <v>0</v>
      </c>
    </row>
    <row r="783" spans="2:14" x14ac:dyDescent="0.35">
      <c r="B783" s="37" t="s">
        <v>80</v>
      </c>
      <c r="C783" s="38" t="str">
        <f>IF(ISBLANK('State Landscape Data'!$B$94),"-",'State Landscape Data'!$B$94)</f>
        <v>-</v>
      </c>
      <c r="D783" s="38" t="str">
        <f>IF(ISBLANK('State Landscape Data'!$C$94),"-",'State Landscape Data'!$C$94)</f>
        <v>-</v>
      </c>
      <c r="E783" s="38" t="str">
        <f>IF(ISBLANK('State Landscape Data'!$D$94),"-",'State Landscape Data'!$D$94)</f>
        <v>-</v>
      </c>
      <c r="F783" s="38" t="str">
        <f>IF(ISBLANK('State Landscape Data'!$E$94),"-",'State Landscape Data'!$E$94)</f>
        <v>-</v>
      </c>
      <c r="G783" s="38" t="str">
        <f>IF(ISBLANK('State Landscape Data'!$F$94),"-",'State Landscape Data'!$F$94)</f>
        <v>-</v>
      </c>
      <c r="H783" s="253">
        <v>1</v>
      </c>
      <c r="I783" s="253" t="s">
        <v>65</v>
      </c>
      <c r="J783" s="38" t="str">
        <f t="shared" si="61"/>
        <v>1Goal</v>
      </c>
      <c r="K783" s="38" t="str">
        <f>IF(ISBLANK('State Landscape Data'!$K$94),"-",'State Landscape Data'!$K$94)</f>
        <v>-</v>
      </c>
      <c r="L783" s="254" t="str">
        <f>IF(ISNA(SUMIFS(INDEX('State Landscape Data'!$M$8:$AE$57,0,MATCH(CONCATENATE($J783,L$6),'State Landscape Data'!$M$6:$AE$6,0)),'State Landscape Data'!$B$8:$B$57,$C783,'State Landscape Data'!$C$8:$C$57,$D783)),"-",SUMIFS(INDEX('State Landscape Data'!$M$8:$AE$57,0,MATCH(CONCATENATE($J783,L$6),'State Landscape Data'!$M$6:$AE$6,0)),'State Landscape Data'!$B$8:$B$57,$C783,'State Landscape Data'!$C$8:$C$57,$D783))</f>
        <v>-</v>
      </c>
      <c r="M783" s="254" t="str">
        <f>IF(ISNA(SUMIFS(INDEX('State Landscape Data'!$M$8:$AE$57,0,MATCH(CONCATENATE($J783,M$6),'State Landscape Data'!$M$6:$AE$6,0)),'State Landscape Data'!$B$8:$B$57,$C783,'State Landscape Data'!$C$8:$C$57,$D783)),"-",SUMIFS(INDEX('State Landscape Data'!$M$8:$AE$57,0,MATCH(CONCATENATE($J783,M$6),'State Landscape Data'!$M$6:$AE$6,0)),'State Landscape Data'!$B$8:$B$57,$C783,'State Landscape Data'!$C$8:$C$57,$D783))</f>
        <v>-</v>
      </c>
      <c r="N783" s="154">
        <f>IF(ISNA(SUMIFS(INDEX('State Landscape Data'!$M$8:$AE$57,0,MATCH(CONCATENATE($J783,N$6),'State Landscape Data'!$M$6:$AE$6,0)),'State Landscape Data'!$B$8:$B$57,$C783,'State Landscape Data'!$C$8:$C$57,$D783)),"-",SUMIFS(INDEX('State Landscape Data'!$M$8:$AE$57,0,MATCH(CONCATENATE($J783,N$6),'State Landscape Data'!$M$6:$AE$6,0)),'State Landscape Data'!$B$8:$B$57,$C783,'State Landscape Data'!$C$8:$C$57,$D783))</f>
        <v>0</v>
      </c>
    </row>
    <row r="784" spans="2:14" x14ac:dyDescent="0.35">
      <c r="B784" s="37" t="s">
        <v>80</v>
      </c>
      <c r="C784" s="38" t="str">
        <f>IF(ISBLANK('State Landscape Data'!$B$94),"-",'State Landscape Data'!$B$94)</f>
        <v>-</v>
      </c>
      <c r="D784" s="38" t="str">
        <f>IF(ISBLANK('State Landscape Data'!$C$94),"-",'State Landscape Data'!$C$94)</f>
        <v>-</v>
      </c>
      <c r="E784" s="38" t="str">
        <f>IF(ISBLANK('State Landscape Data'!$D$94),"-",'State Landscape Data'!$D$94)</f>
        <v>-</v>
      </c>
      <c r="F784" s="38" t="str">
        <f>IF(ISBLANK('State Landscape Data'!$E$94),"-",'State Landscape Data'!$E$94)</f>
        <v>-</v>
      </c>
      <c r="G784" s="38" t="str">
        <f>IF(ISBLANK('State Landscape Data'!$F$94),"-",'State Landscape Data'!$F$94)</f>
        <v>-</v>
      </c>
      <c r="H784" s="253">
        <v>2</v>
      </c>
      <c r="I784" s="253">
        <v>5</v>
      </c>
      <c r="J784" s="38" t="str">
        <f t="shared" si="61"/>
        <v>25</v>
      </c>
      <c r="K784" s="38" t="str">
        <f>IF(ISBLANK('State Landscape Data'!$K$94),"-",'State Landscape Data'!$K$94)</f>
        <v>-</v>
      </c>
      <c r="L784" s="254">
        <f>IF(ISNA(SUMIFS(INDEX('State Landscape Data'!$M$8:$AE$57,0,MATCH(CONCATENATE($J784,L$6),'State Landscape Data'!$M$6:$AE$6,0)),'State Landscape Data'!$B$8:$B$57,$C784,'State Landscape Data'!$C$8:$C$57,$D784)),"-",SUMIFS(INDEX('State Landscape Data'!$M$8:$AE$57,0,MATCH(CONCATENATE($J784,L$6),'State Landscape Data'!$M$6:$AE$6,0)),'State Landscape Data'!$B$8:$B$57,$C784,'State Landscape Data'!$C$8:$C$57,$D784))</f>
        <v>0</v>
      </c>
      <c r="M784" s="254">
        <f>IF(ISNA(SUMIFS(INDEX('State Landscape Data'!$M$8:$AE$57,0,MATCH(CONCATENATE($J784,M$6),'State Landscape Data'!$M$6:$AE$6,0)),'State Landscape Data'!$B$8:$B$57,$C784,'State Landscape Data'!$C$8:$C$57,$D784)),"-",SUMIFS(INDEX('State Landscape Data'!$M$8:$AE$57,0,MATCH(CONCATENATE($J784,M$6),'State Landscape Data'!$M$6:$AE$6,0)),'State Landscape Data'!$B$8:$B$57,$C784,'State Landscape Data'!$C$8:$C$57,$D784))</f>
        <v>0</v>
      </c>
      <c r="N784" s="154">
        <f>IF(ISNA(SUMIFS(INDEX('State Landscape Data'!$M$8:$AE$57,0,MATCH(CONCATENATE($J784,N$6),'State Landscape Data'!$M$6:$AE$6,0)),'State Landscape Data'!$B$8:$B$57,$C784,'State Landscape Data'!$C$8:$C$57,$D784)),"-",SUMIFS(INDEX('State Landscape Data'!$M$8:$AE$57,0,MATCH(CONCATENATE($J784,N$6),'State Landscape Data'!$M$6:$AE$6,0)),'State Landscape Data'!$B$8:$B$57,$C784,'State Landscape Data'!$C$8:$C$57,$D784))</f>
        <v>0</v>
      </c>
    </row>
    <row r="785" spans="2:14" x14ac:dyDescent="0.35">
      <c r="B785" s="37" t="s">
        <v>80</v>
      </c>
      <c r="C785" s="38" t="str">
        <f>IF(ISBLANK('State Landscape Data'!$B$94),"-",'State Landscape Data'!$B$94)</f>
        <v>-</v>
      </c>
      <c r="D785" s="38" t="str">
        <f>IF(ISBLANK('State Landscape Data'!$C$94),"-",'State Landscape Data'!$C$94)</f>
        <v>-</v>
      </c>
      <c r="E785" s="38" t="str">
        <f>IF(ISBLANK('State Landscape Data'!$D$94),"-",'State Landscape Data'!$D$94)</f>
        <v>-</v>
      </c>
      <c r="F785" s="38" t="str">
        <f>IF(ISBLANK('State Landscape Data'!$E$94),"-",'State Landscape Data'!$E$94)</f>
        <v>-</v>
      </c>
      <c r="G785" s="38" t="str">
        <f>IF(ISBLANK('State Landscape Data'!$F$94),"-",'State Landscape Data'!$F$94)</f>
        <v>-</v>
      </c>
      <c r="H785" s="253">
        <v>2</v>
      </c>
      <c r="I785" s="253" t="s">
        <v>65</v>
      </c>
      <c r="J785" s="38" t="str">
        <f t="shared" si="61"/>
        <v>2Goal</v>
      </c>
      <c r="K785" s="38" t="str">
        <f>IF(ISBLANK('State Landscape Data'!$K$94),"-",'State Landscape Data'!$K$94)</f>
        <v>-</v>
      </c>
      <c r="L785" s="254" t="str">
        <f>IF(ISNA(SUMIFS(INDEX('State Landscape Data'!$M$8:$AE$57,0,MATCH(CONCATENATE($J785,L$6),'State Landscape Data'!$M$6:$AE$6,0)),'State Landscape Data'!$B$8:$B$57,$C785,'State Landscape Data'!$C$8:$C$57,$D785)),"-",SUMIFS(INDEX('State Landscape Data'!$M$8:$AE$57,0,MATCH(CONCATENATE($J785,L$6),'State Landscape Data'!$M$6:$AE$6,0)),'State Landscape Data'!$B$8:$B$57,$C785,'State Landscape Data'!$C$8:$C$57,$D785))</f>
        <v>-</v>
      </c>
      <c r="M785" s="254" t="str">
        <f>IF(ISNA(SUMIFS(INDEX('State Landscape Data'!$M$8:$AE$57,0,MATCH(CONCATENATE($J785,M$6),'State Landscape Data'!$M$6:$AE$6,0)),'State Landscape Data'!$B$8:$B$57,$C785,'State Landscape Data'!$C$8:$C$57,$D785)),"-",SUMIFS(INDEX('State Landscape Data'!$M$8:$AE$57,0,MATCH(CONCATENATE($J785,M$6),'State Landscape Data'!$M$6:$AE$6,0)),'State Landscape Data'!$B$8:$B$57,$C785,'State Landscape Data'!$C$8:$C$57,$D785))</f>
        <v>-</v>
      </c>
      <c r="N785" s="154">
        <f>IF(ISNA(SUMIFS(INDEX('State Landscape Data'!$M$8:$AE$57,0,MATCH(CONCATENATE($J785,N$6),'State Landscape Data'!$M$6:$AE$6,0)),'State Landscape Data'!$B$8:$B$57,$C785,'State Landscape Data'!$C$8:$C$57,$D785)),"-",SUMIFS(INDEX('State Landscape Data'!$M$8:$AE$57,0,MATCH(CONCATENATE($J785,N$6),'State Landscape Data'!$M$6:$AE$6,0)),'State Landscape Data'!$B$8:$B$57,$C785,'State Landscape Data'!$C$8:$C$57,$D785))</f>
        <v>0</v>
      </c>
    </row>
    <row r="786" spans="2:14" x14ac:dyDescent="0.35">
      <c r="B786" s="37" t="s">
        <v>80</v>
      </c>
      <c r="C786" s="38" t="str">
        <f>IF(ISBLANK('State Landscape Data'!$B$94),"-",'State Landscape Data'!$B$94)</f>
        <v>-</v>
      </c>
      <c r="D786" s="38" t="str">
        <f>IF(ISBLANK('State Landscape Data'!$C$94),"-",'State Landscape Data'!$C$94)</f>
        <v>-</v>
      </c>
      <c r="E786" s="38" t="str">
        <f>IF(ISBLANK('State Landscape Data'!$D$94),"-",'State Landscape Data'!$D$94)</f>
        <v>-</v>
      </c>
      <c r="F786" s="38" t="str">
        <f>IF(ISBLANK('State Landscape Data'!$E$94),"-",'State Landscape Data'!$E$94)</f>
        <v>-</v>
      </c>
      <c r="G786" s="38" t="str">
        <f>IF(ISBLANK('State Landscape Data'!$F$94),"-",'State Landscape Data'!$F$94)</f>
        <v>-</v>
      </c>
      <c r="H786" s="253">
        <v>3</v>
      </c>
      <c r="I786" s="253">
        <v>5</v>
      </c>
      <c r="J786" s="38" t="str">
        <f t="shared" si="61"/>
        <v>35</v>
      </c>
      <c r="K786" s="38" t="str">
        <f>IF(ISBLANK('State Landscape Data'!$K$94),"-",'State Landscape Data'!$K$94)</f>
        <v>-</v>
      </c>
      <c r="L786" s="254">
        <f>IF(ISNA(SUMIFS(INDEX('State Landscape Data'!$M$8:$AE$57,0,MATCH(CONCATENATE($J786,L$6),'State Landscape Data'!$M$6:$AE$6,0)),'State Landscape Data'!$B$8:$B$57,$C786,'State Landscape Data'!$C$8:$C$57,$D786)),"-",SUMIFS(INDEX('State Landscape Data'!$M$8:$AE$57,0,MATCH(CONCATENATE($J786,L$6),'State Landscape Data'!$M$6:$AE$6,0)),'State Landscape Data'!$B$8:$B$57,$C786,'State Landscape Data'!$C$8:$C$57,$D786))</f>
        <v>0</v>
      </c>
      <c r="M786" s="254">
        <f>IF(ISNA(SUMIFS(INDEX('State Landscape Data'!$M$8:$AE$57,0,MATCH(CONCATENATE($J786,M$6),'State Landscape Data'!$M$6:$AE$6,0)),'State Landscape Data'!$B$8:$B$57,$C786,'State Landscape Data'!$C$8:$C$57,$D786)),"-",SUMIFS(INDEX('State Landscape Data'!$M$8:$AE$57,0,MATCH(CONCATENATE($J786,M$6),'State Landscape Data'!$M$6:$AE$6,0)),'State Landscape Data'!$B$8:$B$57,$C786,'State Landscape Data'!$C$8:$C$57,$D786))</f>
        <v>0</v>
      </c>
      <c r="N786" s="154">
        <f>IF(ISNA(SUMIFS(INDEX('State Landscape Data'!$M$8:$AE$57,0,MATCH(CONCATENATE($J786,N$6),'State Landscape Data'!$M$6:$AE$6,0)),'State Landscape Data'!$B$8:$B$57,$C786,'State Landscape Data'!$C$8:$C$57,$D786)),"-",SUMIFS(INDEX('State Landscape Data'!$M$8:$AE$57,0,MATCH(CONCATENATE($J786,N$6),'State Landscape Data'!$M$6:$AE$6,0)),'State Landscape Data'!$B$8:$B$57,$C786,'State Landscape Data'!$C$8:$C$57,$D786))</f>
        <v>0</v>
      </c>
    </row>
    <row r="787" spans="2:14" x14ac:dyDescent="0.35">
      <c r="B787" s="37" t="s">
        <v>80</v>
      </c>
      <c r="C787" s="38" t="str">
        <f>IF(ISBLANK('State Landscape Data'!$B$94),"-",'State Landscape Data'!$B$94)</f>
        <v>-</v>
      </c>
      <c r="D787" s="38" t="str">
        <f>IF(ISBLANK('State Landscape Data'!$C$94),"-",'State Landscape Data'!$C$94)</f>
        <v>-</v>
      </c>
      <c r="E787" s="38" t="str">
        <f>IF(ISBLANK('State Landscape Data'!$D$94),"-",'State Landscape Data'!$D$94)</f>
        <v>-</v>
      </c>
      <c r="F787" s="38" t="str">
        <f>IF(ISBLANK('State Landscape Data'!$E$94),"-",'State Landscape Data'!$E$94)</f>
        <v>-</v>
      </c>
      <c r="G787" s="38" t="str">
        <f>IF(ISBLANK('State Landscape Data'!$F$94),"-",'State Landscape Data'!$F$94)</f>
        <v>-</v>
      </c>
      <c r="H787" s="253">
        <v>3</v>
      </c>
      <c r="I787" s="253" t="s">
        <v>65</v>
      </c>
      <c r="J787" s="38" t="str">
        <f t="shared" si="61"/>
        <v>3Goal</v>
      </c>
      <c r="K787" s="38" t="str">
        <f>IF(ISBLANK('State Landscape Data'!$K$94),"-",'State Landscape Data'!$K$94)</f>
        <v>-</v>
      </c>
      <c r="L787" s="254" t="str">
        <f>IF(ISNA(SUMIFS(INDEX('State Landscape Data'!$M$8:$AE$57,0,MATCH(CONCATENATE($J787,L$6),'State Landscape Data'!$M$6:$AE$6,0)),'State Landscape Data'!$B$8:$B$57,$C787,'State Landscape Data'!$C$8:$C$57,$D787)),"-",SUMIFS(INDEX('State Landscape Data'!$M$8:$AE$57,0,MATCH(CONCATENATE($J787,L$6),'State Landscape Data'!$M$6:$AE$6,0)),'State Landscape Data'!$B$8:$B$57,$C787,'State Landscape Data'!$C$8:$C$57,$D787))</f>
        <v>-</v>
      </c>
      <c r="M787" s="254" t="str">
        <f>IF(ISNA(SUMIFS(INDEX('State Landscape Data'!$M$8:$AE$57,0,MATCH(CONCATENATE($J787,M$6),'State Landscape Data'!$M$6:$AE$6,0)),'State Landscape Data'!$B$8:$B$57,$C787,'State Landscape Data'!$C$8:$C$57,$D787)),"-",SUMIFS(INDEX('State Landscape Data'!$M$8:$AE$57,0,MATCH(CONCATENATE($J787,M$6),'State Landscape Data'!$M$6:$AE$6,0)),'State Landscape Data'!$B$8:$B$57,$C787,'State Landscape Data'!$C$8:$C$57,$D787))</f>
        <v>-</v>
      </c>
      <c r="N787" s="154">
        <f>IF(ISNA(SUMIFS(INDEX('State Landscape Data'!$M$8:$AE$57,0,MATCH(CONCATENATE($J787,N$6),'State Landscape Data'!$M$6:$AE$6,0)),'State Landscape Data'!$B$8:$B$57,$C787,'State Landscape Data'!$C$8:$C$57,$D787)),"-",SUMIFS(INDEX('State Landscape Data'!$M$8:$AE$57,0,MATCH(CONCATENATE($J787,N$6),'State Landscape Data'!$M$6:$AE$6,0)),'State Landscape Data'!$B$8:$B$57,$C787,'State Landscape Data'!$C$8:$C$57,$D787))</f>
        <v>0</v>
      </c>
    </row>
    <row r="788" spans="2:14" x14ac:dyDescent="0.35">
      <c r="B788" s="37" t="s">
        <v>80</v>
      </c>
      <c r="C788" s="38" t="str">
        <f>IF(ISBLANK('State Landscape Data'!$B$94),"-",'State Landscape Data'!$B$94)</f>
        <v>-</v>
      </c>
      <c r="D788" s="38" t="str">
        <f>IF(ISBLANK('State Landscape Data'!$C$94),"-",'State Landscape Data'!$C$94)</f>
        <v>-</v>
      </c>
      <c r="E788" s="38" t="str">
        <f>IF(ISBLANK('State Landscape Data'!$D$94),"-",'State Landscape Data'!$D$94)</f>
        <v>-</v>
      </c>
      <c r="F788" s="38" t="str">
        <f>IF(ISBLANK('State Landscape Data'!$E$94),"-",'State Landscape Data'!$E$94)</f>
        <v>-</v>
      </c>
      <c r="G788" s="38" t="str">
        <f>IF(ISBLANK('State Landscape Data'!$F$94),"-",'State Landscape Data'!$F$94)</f>
        <v>-</v>
      </c>
      <c r="H788" s="253">
        <v>4</v>
      </c>
      <c r="I788" s="253">
        <v>5</v>
      </c>
      <c r="J788" s="38" t="str">
        <f t="shared" si="61"/>
        <v>45</v>
      </c>
      <c r="K788" s="38" t="str">
        <f>IF(ISBLANK('State Landscape Data'!$K$94),"-",'State Landscape Data'!$K$94)</f>
        <v>-</v>
      </c>
      <c r="L788" s="254">
        <f>IF(ISNA(SUMIFS(INDEX('State Landscape Data'!$M$8:$AE$57,0,MATCH(CONCATENATE($J788,L$6),'State Landscape Data'!$M$6:$AE$6,0)),'State Landscape Data'!$B$8:$B$57,$C788,'State Landscape Data'!$C$8:$C$57,$D788)),"-",SUMIFS(INDEX('State Landscape Data'!$M$8:$AE$57,0,MATCH(CONCATENATE($J788,L$6),'State Landscape Data'!$M$6:$AE$6,0)),'State Landscape Data'!$B$8:$B$57,$C788,'State Landscape Data'!$C$8:$C$57,$D788))</f>
        <v>0</v>
      </c>
      <c r="M788" s="254">
        <f>IF(ISNA(SUMIFS(INDEX('State Landscape Data'!$M$8:$AE$57,0,MATCH(CONCATENATE($J788,M$6),'State Landscape Data'!$M$6:$AE$6,0)),'State Landscape Data'!$B$8:$B$57,$C788,'State Landscape Data'!$C$8:$C$57,$D788)),"-",SUMIFS(INDEX('State Landscape Data'!$M$8:$AE$57,0,MATCH(CONCATENATE($J788,M$6),'State Landscape Data'!$M$6:$AE$6,0)),'State Landscape Data'!$B$8:$B$57,$C788,'State Landscape Data'!$C$8:$C$57,$D788))</f>
        <v>0</v>
      </c>
      <c r="N788" s="154">
        <f>IF(ISNA(SUMIFS(INDEX('State Landscape Data'!$M$8:$AE$57,0,MATCH(CONCATENATE($J788,N$6),'State Landscape Data'!$M$6:$AE$6,0)),'State Landscape Data'!$B$8:$B$57,$C788,'State Landscape Data'!$C$8:$C$57,$D788)),"-",SUMIFS(INDEX('State Landscape Data'!$M$8:$AE$57,0,MATCH(CONCATENATE($J788,N$6),'State Landscape Data'!$M$6:$AE$6,0)),'State Landscape Data'!$B$8:$B$57,$C788,'State Landscape Data'!$C$8:$C$57,$D788))</f>
        <v>0</v>
      </c>
    </row>
    <row r="789" spans="2:14" x14ac:dyDescent="0.35">
      <c r="B789" s="37" t="s">
        <v>80</v>
      </c>
      <c r="C789" s="38" t="str">
        <f>IF(ISBLANK('State Landscape Data'!$B$94),"-",'State Landscape Data'!$B$94)</f>
        <v>-</v>
      </c>
      <c r="D789" s="38" t="str">
        <f>IF(ISBLANK('State Landscape Data'!$C$94),"-",'State Landscape Data'!$C$94)</f>
        <v>-</v>
      </c>
      <c r="E789" s="38" t="str">
        <f>IF(ISBLANK('State Landscape Data'!$D$94),"-",'State Landscape Data'!$D$94)</f>
        <v>-</v>
      </c>
      <c r="F789" s="38" t="str">
        <f>IF(ISBLANK('State Landscape Data'!$E$94),"-",'State Landscape Data'!$E$94)</f>
        <v>-</v>
      </c>
      <c r="G789" s="38" t="str">
        <f>IF(ISBLANK('State Landscape Data'!$F$94),"-",'State Landscape Data'!$F$94)</f>
        <v>-</v>
      </c>
      <c r="H789" s="253">
        <v>4</v>
      </c>
      <c r="I789" s="253" t="s">
        <v>65</v>
      </c>
      <c r="J789" s="38" t="str">
        <f t="shared" si="61"/>
        <v>4Goal</v>
      </c>
      <c r="K789" s="38" t="str">
        <f>IF(ISBLANK('State Landscape Data'!$K$94),"-",'State Landscape Data'!$K$94)</f>
        <v>-</v>
      </c>
      <c r="L789" s="254" t="str">
        <f>IF(ISNA(SUMIFS(INDEX('State Landscape Data'!$M$8:$AE$57,0,MATCH(CONCATENATE($J789,L$6),'State Landscape Data'!$M$6:$AE$6,0)),'State Landscape Data'!$B$8:$B$57,$C789,'State Landscape Data'!$C$8:$C$57,$D789)),"-",SUMIFS(INDEX('State Landscape Data'!$M$8:$AE$57,0,MATCH(CONCATENATE($J789,L$6),'State Landscape Data'!$M$6:$AE$6,0)),'State Landscape Data'!$B$8:$B$57,$C789,'State Landscape Data'!$C$8:$C$57,$D789))</f>
        <v>-</v>
      </c>
      <c r="M789" s="254" t="str">
        <f>IF(ISNA(SUMIFS(INDEX('State Landscape Data'!$M$8:$AE$57,0,MATCH(CONCATENATE($J789,M$6),'State Landscape Data'!$M$6:$AE$6,0)),'State Landscape Data'!$B$8:$B$57,$C789,'State Landscape Data'!$C$8:$C$57,$D789)),"-",SUMIFS(INDEX('State Landscape Data'!$M$8:$AE$57,0,MATCH(CONCATENATE($J789,M$6),'State Landscape Data'!$M$6:$AE$6,0)),'State Landscape Data'!$B$8:$B$57,$C789,'State Landscape Data'!$C$8:$C$57,$D789))</f>
        <v>-</v>
      </c>
      <c r="N789" s="154">
        <f>IF(ISNA(SUMIFS(INDEX('State Landscape Data'!$M$8:$AE$57,0,MATCH(CONCATENATE($J789,N$6),'State Landscape Data'!$M$6:$AE$6,0)),'State Landscape Data'!$B$8:$B$57,$C789,'State Landscape Data'!$C$8:$C$57,$D789)),"-",SUMIFS(INDEX('State Landscape Data'!$M$8:$AE$57,0,MATCH(CONCATENATE($J789,N$6),'State Landscape Data'!$M$6:$AE$6,0)),'State Landscape Data'!$B$8:$B$57,$C789,'State Landscape Data'!$C$8:$C$57,$D789))</f>
        <v>0</v>
      </c>
    </row>
    <row r="790" spans="2:14" x14ac:dyDescent="0.35">
      <c r="B790" s="37" t="s">
        <v>80</v>
      </c>
      <c r="C790" s="38" t="str">
        <f>IF(ISBLANK('State Landscape Data'!$B$95),"-",'State Landscape Data'!$B$95)</f>
        <v>-</v>
      </c>
      <c r="D790" s="38" t="str">
        <f>IF(ISBLANK('State Landscape Data'!$C$95),"-",'State Landscape Data'!$C$95)</f>
        <v>-</v>
      </c>
      <c r="E790" s="38" t="str">
        <f>IF(ISBLANK('State Landscape Data'!$D$95),"-",'State Landscape Data'!$D$95)</f>
        <v>-</v>
      </c>
      <c r="F790" s="38" t="str">
        <f>IF(ISBLANK('State Landscape Data'!$E$95),"-",'State Landscape Data'!$E$95)</f>
        <v>-</v>
      </c>
      <c r="G790" s="38" t="str">
        <f>IF(ISBLANK('State Landscape Data'!$F$95),"-",'State Landscape Data'!$F$95)</f>
        <v>-</v>
      </c>
      <c r="H790" s="253" t="s">
        <v>64</v>
      </c>
      <c r="I790" s="253" t="s">
        <v>64</v>
      </c>
      <c r="J790" s="38" t="str">
        <f t="shared" si="61"/>
        <v>BaselineBaseline</v>
      </c>
      <c r="K790" s="38" t="str">
        <f>IF(ISBLANK('State Landscape Data'!$K$95),"-",'State Landscape Data'!$K$95)</f>
        <v>-</v>
      </c>
      <c r="L790" s="254">
        <f>IF(ISNA(SUMIFS(INDEX('State Landscape Data'!$M$8:$AE$57,0,MATCH(CONCATENATE($J790,L$6),'State Landscape Data'!$M$6:$AE$6,0)),'State Landscape Data'!$B$8:$B$57,$C790,'State Landscape Data'!$C$8:$C$57,$D790)),"-",SUMIFS(INDEX('State Landscape Data'!$M$8:$AE$57,0,MATCH(CONCATENATE($J790,L$6),'State Landscape Data'!$M$6:$AE$6,0)),'State Landscape Data'!$B$8:$B$57,$C790,'State Landscape Data'!$C$8:$C$57,$D790))</f>
        <v>0</v>
      </c>
      <c r="M790" s="254">
        <f>IF(ISNA(SUMIFS(INDEX('State Landscape Data'!$M$8:$AE$57,0,MATCH(CONCATENATE($J790,M$6),'State Landscape Data'!$M$6:$AE$6,0)),'State Landscape Data'!$B$8:$B$57,$C790,'State Landscape Data'!$C$8:$C$57,$D790)),"-",SUMIFS(INDEX('State Landscape Data'!$M$8:$AE$57,0,MATCH(CONCATENATE($J790,M$6),'State Landscape Data'!$M$6:$AE$6,0)),'State Landscape Data'!$B$8:$B$57,$C790,'State Landscape Data'!$C$8:$C$57,$D790))</f>
        <v>0</v>
      </c>
      <c r="N790" s="154">
        <f>IF(ISNA(SUMIFS(INDEX('State Landscape Data'!$M$8:$AE$57,0,MATCH(CONCATENATE($J790,N$6),'State Landscape Data'!$M$6:$AE$6,0)),'State Landscape Data'!$B$8:$B$57,$C790,'State Landscape Data'!$C$8:$C$57,$D790)),"-",SUMIFS(INDEX('State Landscape Data'!$M$8:$AE$57,0,MATCH(CONCATENATE($J790,N$6),'State Landscape Data'!$M$6:$AE$6,0)),'State Landscape Data'!$B$8:$B$57,$C790,'State Landscape Data'!$C$8:$C$57,$D790))</f>
        <v>0</v>
      </c>
    </row>
    <row r="791" spans="2:14" x14ac:dyDescent="0.35">
      <c r="B791" s="37" t="s">
        <v>80</v>
      </c>
      <c r="C791" s="38" t="str">
        <f>IF(ISBLANK('State Landscape Data'!$B$95),"-",'State Landscape Data'!$B$95)</f>
        <v>-</v>
      </c>
      <c r="D791" s="38" t="str">
        <f>IF(ISBLANK('State Landscape Data'!$C$95),"-",'State Landscape Data'!$C$95)</f>
        <v>-</v>
      </c>
      <c r="E791" s="38" t="str">
        <f>IF(ISBLANK('State Landscape Data'!$D$95),"-",'State Landscape Data'!$D$95)</f>
        <v>-</v>
      </c>
      <c r="F791" s="38" t="str">
        <f>IF(ISBLANK('State Landscape Data'!$E$95),"-",'State Landscape Data'!$E$95)</f>
        <v>-</v>
      </c>
      <c r="G791" s="38" t="str">
        <f>IF(ISBLANK('State Landscape Data'!$F$95),"-",'State Landscape Data'!$F$95)</f>
        <v>-</v>
      </c>
      <c r="H791" s="253">
        <v>1</v>
      </c>
      <c r="I791" s="253">
        <v>5</v>
      </c>
      <c r="J791" s="38" t="str">
        <f t="shared" si="61"/>
        <v>15</v>
      </c>
      <c r="K791" s="38" t="str">
        <f>IF(ISBLANK('State Landscape Data'!$K$95),"-",'State Landscape Data'!$K$95)</f>
        <v>-</v>
      </c>
      <c r="L791" s="254">
        <f>IF(ISNA(SUMIFS(INDEX('State Landscape Data'!$M$8:$AE$57,0,MATCH(CONCATENATE($J791,L$6),'State Landscape Data'!$M$6:$AE$6,0)),'State Landscape Data'!$B$8:$B$57,$C791,'State Landscape Data'!$C$8:$C$57,$D791)),"-",SUMIFS(INDEX('State Landscape Data'!$M$8:$AE$57,0,MATCH(CONCATENATE($J791,L$6),'State Landscape Data'!$M$6:$AE$6,0)),'State Landscape Data'!$B$8:$B$57,$C791,'State Landscape Data'!$C$8:$C$57,$D791))</f>
        <v>0</v>
      </c>
      <c r="M791" s="254">
        <f>IF(ISNA(SUMIFS(INDEX('State Landscape Data'!$M$8:$AE$57,0,MATCH(CONCATENATE($J791,M$6),'State Landscape Data'!$M$6:$AE$6,0)),'State Landscape Data'!$B$8:$B$57,$C791,'State Landscape Data'!$C$8:$C$57,$D791)),"-",SUMIFS(INDEX('State Landscape Data'!$M$8:$AE$57,0,MATCH(CONCATENATE($J791,M$6),'State Landscape Data'!$M$6:$AE$6,0)),'State Landscape Data'!$B$8:$B$57,$C791,'State Landscape Data'!$C$8:$C$57,$D791))</f>
        <v>0</v>
      </c>
      <c r="N791" s="154">
        <f>IF(ISNA(SUMIFS(INDEX('State Landscape Data'!$M$8:$AE$57,0,MATCH(CONCATENATE($J791,N$6),'State Landscape Data'!$M$6:$AE$6,0)),'State Landscape Data'!$B$8:$B$57,$C791,'State Landscape Data'!$C$8:$C$57,$D791)),"-",SUMIFS(INDEX('State Landscape Data'!$M$8:$AE$57,0,MATCH(CONCATENATE($J791,N$6),'State Landscape Data'!$M$6:$AE$6,0)),'State Landscape Data'!$B$8:$B$57,$C791,'State Landscape Data'!$C$8:$C$57,$D791))</f>
        <v>0</v>
      </c>
    </row>
    <row r="792" spans="2:14" x14ac:dyDescent="0.35">
      <c r="B792" s="37" t="s">
        <v>80</v>
      </c>
      <c r="C792" s="38" t="str">
        <f>IF(ISBLANK('State Landscape Data'!$B$95),"-",'State Landscape Data'!$B$95)</f>
        <v>-</v>
      </c>
      <c r="D792" s="38" t="str">
        <f>IF(ISBLANK('State Landscape Data'!$C$95),"-",'State Landscape Data'!$C$95)</f>
        <v>-</v>
      </c>
      <c r="E792" s="38" t="str">
        <f>IF(ISBLANK('State Landscape Data'!$D$95),"-",'State Landscape Data'!$D$95)</f>
        <v>-</v>
      </c>
      <c r="F792" s="38" t="str">
        <f>IF(ISBLANK('State Landscape Data'!$E$95),"-",'State Landscape Data'!$E$95)</f>
        <v>-</v>
      </c>
      <c r="G792" s="38" t="str">
        <f>IF(ISBLANK('State Landscape Data'!$F$95),"-",'State Landscape Data'!$F$95)</f>
        <v>-</v>
      </c>
      <c r="H792" s="253">
        <v>1</v>
      </c>
      <c r="I792" s="253" t="s">
        <v>65</v>
      </c>
      <c r="J792" s="38" t="str">
        <f t="shared" si="61"/>
        <v>1Goal</v>
      </c>
      <c r="K792" s="38" t="str">
        <f>IF(ISBLANK('State Landscape Data'!$K$95),"-",'State Landscape Data'!$K$95)</f>
        <v>-</v>
      </c>
      <c r="L792" s="254" t="str">
        <f>IF(ISNA(SUMIFS(INDEX('State Landscape Data'!$M$8:$AE$57,0,MATCH(CONCATENATE($J792,L$6),'State Landscape Data'!$M$6:$AE$6,0)),'State Landscape Data'!$B$8:$B$57,$C792,'State Landscape Data'!$C$8:$C$57,$D792)),"-",SUMIFS(INDEX('State Landscape Data'!$M$8:$AE$57,0,MATCH(CONCATENATE($J792,L$6),'State Landscape Data'!$M$6:$AE$6,0)),'State Landscape Data'!$B$8:$B$57,$C792,'State Landscape Data'!$C$8:$C$57,$D792))</f>
        <v>-</v>
      </c>
      <c r="M792" s="254" t="str">
        <f>IF(ISNA(SUMIFS(INDEX('State Landscape Data'!$M$8:$AE$57,0,MATCH(CONCATENATE($J792,M$6),'State Landscape Data'!$M$6:$AE$6,0)),'State Landscape Data'!$B$8:$B$57,$C792,'State Landscape Data'!$C$8:$C$57,$D792)),"-",SUMIFS(INDEX('State Landscape Data'!$M$8:$AE$57,0,MATCH(CONCATENATE($J792,M$6),'State Landscape Data'!$M$6:$AE$6,0)),'State Landscape Data'!$B$8:$B$57,$C792,'State Landscape Data'!$C$8:$C$57,$D792))</f>
        <v>-</v>
      </c>
      <c r="N792" s="154">
        <f>IF(ISNA(SUMIFS(INDEX('State Landscape Data'!$M$8:$AE$57,0,MATCH(CONCATENATE($J792,N$6),'State Landscape Data'!$M$6:$AE$6,0)),'State Landscape Data'!$B$8:$B$57,$C792,'State Landscape Data'!$C$8:$C$57,$D792)),"-",SUMIFS(INDEX('State Landscape Data'!$M$8:$AE$57,0,MATCH(CONCATENATE($J792,N$6),'State Landscape Data'!$M$6:$AE$6,0)),'State Landscape Data'!$B$8:$B$57,$C792,'State Landscape Data'!$C$8:$C$57,$D792))</f>
        <v>0</v>
      </c>
    </row>
    <row r="793" spans="2:14" x14ac:dyDescent="0.35">
      <c r="B793" s="37" t="s">
        <v>80</v>
      </c>
      <c r="C793" s="38" t="str">
        <f>IF(ISBLANK('State Landscape Data'!$B$95),"-",'State Landscape Data'!$B$95)</f>
        <v>-</v>
      </c>
      <c r="D793" s="38" t="str">
        <f>IF(ISBLANK('State Landscape Data'!$C$95),"-",'State Landscape Data'!$C$95)</f>
        <v>-</v>
      </c>
      <c r="E793" s="38" t="str">
        <f>IF(ISBLANK('State Landscape Data'!$D$95),"-",'State Landscape Data'!$D$95)</f>
        <v>-</v>
      </c>
      <c r="F793" s="38" t="str">
        <f>IF(ISBLANK('State Landscape Data'!$E$95),"-",'State Landscape Data'!$E$95)</f>
        <v>-</v>
      </c>
      <c r="G793" s="38" t="str">
        <f>IF(ISBLANK('State Landscape Data'!$F$95),"-",'State Landscape Data'!$F$95)</f>
        <v>-</v>
      </c>
      <c r="H793" s="253">
        <v>2</v>
      </c>
      <c r="I793" s="253">
        <v>5</v>
      </c>
      <c r="J793" s="38" t="str">
        <f t="shared" si="61"/>
        <v>25</v>
      </c>
      <c r="K793" s="38" t="str">
        <f>IF(ISBLANK('State Landscape Data'!$K$95),"-",'State Landscape Data'!$K$95)</f>
        <v>-</v>
      </c>
      <c r="L793" s="254">
        <f>IF(ISNA(SUMIFS(INDEX('State Landscape Data'!$M$8:$AE$57,0,MATCH(CONCATENATE($J793,L$6),'State Landscape Data'!$M$6:$AE$6,0)),'State Landscape Data'!$B$8:$B$57,$C793,'State Landscape Data'!$C$8:$C$57,$D793)),"-",SUMIFS(INDEX('State Landscape Data'!$M$8:$AE$57,0,MATCH(CONCATENATE($J793,L$6),'State Landscape Data'!$M$6:$AE$6,0)),'State Landscape Data'!$B$8:$B$57,$C793,'State Landscape Data'!$C$8:$C$57,$D793))</f>
        <v>0</v>
      </c>
      <c r="M793" s="254">
        <f>IF(ISNA(SUMIFS(INDEX('State Landscape Data'!$M$8:$AE$57,0,MATCH(CONCATENATE($J793,M$6),'State Landscape Data'!$M$6:$AE$6,0)),'State Landscape Data'!$B$8:$B$57,$C793,'State Landscape Data'!$C$8:$C$57,$D793)),"-",SUMIFS(INDEX('State Landscape Data'!$M$8:$AE$57,0,MATCH(CONCATENATE($J793,M$6),'State Landscape Data'!$M$6:$AE$6,0)),'State Landscape Data'!$B$8:$B$57,$C793,'State Landscape Data'!$C$8:$C$57,$D793))</f>
        <v>0</v>
      </c>
      <c r="N793" s="154">
        <f>IF(ISNA(SUMIFS(INDEX('State Landscape Data'!$M$8:$AE$57,0,MATCH(CONCATENATE($J793,N$6),'State Landscape Data'!$M$6:$AE$6,0)),'State Landscape Data'!$B$8:$B$57,$C793,'State Landscape Data'!$C$8:$C$57,$D793)),"-",SUMIFS(INDEX('State Landscape Data'!$M$8:$AE$57,0,MATCH(CONCATENATE($J793,N$6),'State Landscape Data'!$M$6:$AE$6,0)),'State Landscape Data'!$B$8:$B$57,$C793,'State Landscape Data'!$C$8:$C$57,$D793))</f>
        <v>0</v>
      </c>
    </row>
    <row r="794" spans="2:14" x14ac:dyDescent="0.35">
      <c r="B794" s="37" t="s">
        <v>80</v>
      </c>
      <c r="C794" s="38" t="str">
        <f>IF(ISBLANK('State Landscape Data'!$B$95),"-",'State Landscape Data'!$B$95)</f>
        <v>-</v>
      </c>
      <c r="D794" s="38" t="str">
        <f>IF(ISBLANK('State Landscape Data'!$C$95),"-",'State Landscape Data'!$C$95)</f>
        <v>-</v>
      </c>
      <c r="E794" s="38" t="str">
        <f>IF(ISBLANK('State Landscape Data'!$D$95),"-",'State Landscape Data'!$D$95)</f>
        <v>-</v>
      </c>
      <c r="F794" s="38" t="str">
        <f>IF(ISBLANK('State Landscape Data'!$E$95),"-",'State Landscape Data'!$E$95)</f>
        <v>-</v>
      </c>
      <c r="G794" s="38" t="str">
        <f>IF(ISBLANK('State Landscape Data'!$F$95),"-",'State Landscape Data'!$F$95)</f>
        <v>-</v>
      </c>
      <c r="H794" s="253">
        <v>2</v>
      </c>
      <c r="I794" s="253" t="s">
        <v>65</v>
      </c>
      <c r="J794" s="38" t="str">
        <f t="shared" si="61"/>
        <v>2Goal</v>
      </c>
      <c r="K794" s="38" t="str">
        <f>IF(ISBLANK('State Landscape Data'!$K$95),"-",'State Landscape Data'!$K$95)</f>
        <v>-</v>
      </c>
      <c r="L794" s="254" t="str">
        <f>IF(ISNA(SUMIFS(INDEX('State Landscape Data'!$M$8:$AE$57,0,MATCH(CONCATENATE($J794,L$6),'State Landscape Data'!$M$6:$AE$6,0)),'State Landscape Data'!$B$8:$B$57,$C794,'State Landscape Data'!$C$8:$C$57,$D794)),"-",SUMIFS(INDEX('State Landscape Data'!$M$8:$AE$57,0,MATCH(CONCATENATE($J794,L$6),'State Landscape Data'!$M$6:$AE$6,0)),'State Landscape Data'!$B$8:$B$57,$C794,'State Landscape Data'!$C$8:$C$57,$D794))</f>
        <v>-</v>
      </c>
      <c r="M794" s="254" t="str">
        <f>IF(ISNA(SUMIFS(INDEX('State Landscape Data'!$M$8:$AE$57,0,MATCH(CONCATENATE($J794,M$6),'State Landscape Data'!$M$6:$AE$6,0)),'State Landscape Data'!$B$8:$B$57,$C794,'State Landscape Data'!$C$8:$C$57,$D794)),"-",SUMIFS(INDEX('State Landscape Data'!$M$8:$AE$57,0,MATCH(CONCATENATE($J794,M$6),'State Landscape Data'!$M$6:$AE$6,0)),'State Landscape Data'!$B$8:$B$57,$C794,'State Landscape Data'!$C$8:$C$57,$D794))</f>
        <v>-</v>
      </c>
      <c r="N794" s="154">
        <f>IF(ISNA(SUMIFS(INDEX('State Landscape Data'!$M$8:$AE$57,0,MATCH(CONCATENATE($J794,N$6),'State Landscape Data'!$M$6:$AE$6,0)),'State Landscape Data'!$B$8:$B$57,$C794,'State Landscape Data'!$C$8:$C$57,$D794)),"-",SUMIFS(INDEX('State Landscape Data'!$M$8:$AE$57,0,MATCH(CONCATENATE($J794,N$6),'State Landscape Data'!$M$6:$AE$6,0)),'State Landscape Data'!$B$8:$B$57,$C794,'State Landscape Data'!$C$8:$C$57,$D794))</f>
        <v>0</v>
      </c>
    </row>
    <row r="795" spans="2:14" x14ac:dyDescent="0.35">
      <c r="B795" s="37" t="s">
        <v>80</v>
      </c>
      <c r="C795" s="38" t="str">
        <f>IF(ISBLANK('State Landscape Data'!$B$95),"-",'State Landscape Data'!$B$95)</f>
        <v>-</v>
      </c>
      <c r="D795" s="38" t="str">
        <f>IF(ISBLANK('State Landscape Data'!$C$95),"-",'State Landscape Data'!$C$95)</f>
        <v>-</v>
      </c>
      <c r="E795" s="38" t="str">
        <f>IF(ISBLANK('State Landscape Data'!$D$95),"-",'State Landscape Data'!$D$95)</f>
        <v>-</v>
      </c>
      <c r="F795" s="38" t="str">
        <f>IF(ISBLANK('State Landscape Data'!$E$95),"-",'State Landscape Data'!$E$95)</f>
        <v>-</v>
      </c>
      <c r="G795" s="38" t="str">
        <f>IF(ISBLANK('State Landscape Data'!$F$95),"-",'State Landscape Data'!$F$95)</f>
        <v>-</v>
      </c>
      <c r="H795" s="253">
        <v>3</v>
      </c>
      <c r="I795" s="253">
        <v>5</v>
      </c>
      <c r="J795" s="38" t="str">
        <f t="shared" si="61"/>
        <v>35</v>
      </c>
      <c r="K795" s="38" t="str">
        <f>IF(ISBLANK('State Landscape Data'!$K$95),"-",'State Landscape Data'!$K$95)</f>
        <v>-</v>
      </c>
      <c r="L795" s="254">
        <f>IF(ISNA(SUMIFS(INDEX('State Landscape Data'!$M$8:$AE$57,0,MATCH(CONCATENATE($J795,L$6),'State Landscape Data'!$M$6:$AE$6,0)),'State Landscape Data'!$B$8:$B$57,$C795,'State Landscape Data'!$C$8:$C$57,$D795)),"-",SUMIFS(INDEX('State Landscape Data'!$M$8:$AE$57,0,MATCH(CONCATENATE($J795,L$6),'State Landscape Data'!$M$6:$AE$6,0)),'State Landscape Data'!$B$8:$B$57,$C795,'State Landscape Data'!$C$8:$C$57,$D795))</f>
        <v>0</v>
      </c>
      <c r="M795" s="254">
        <f>IF(ISNA(SUMIFS(INDEX('State Landscape Data'!$M$8:$AE$57,0,MATCH(CONCATENATE($J795,M$6),'State Landscape Data'!$M$6:$AE$6,0)),'State Landscape Data'!$B$8:$B$57,$C795,'State Landscape Data'!$C$8:$C$57,$D795)),"-",SUMIFS(INDEX('State Landscape Data'!$M$8:$AE$57,0,MATCH(CONCATENATE($J795,M$6),'State Landscape Data'!$M$6:$AE$6,0)),'State Landscape Data'!$B$8:$B$57,$C795,'State Landscape Data'!$C$8:$C$57,$D795))</f>
        <v>0</v>
      </c>
      <c r="N795" s="154">
        <f>IF(ISNA(SUMIFS(INDEX('State Landscape Data'!$M$8:$AE$57,0,MATCH(CONCATENATE($J795,N$6),'State Landscape Data'!$M$6:$AE$6,0)),'State Landscape Data'!$B$8:$B$57,$C795,'State Landscape Data'!$C$8:$C$57,$D795)),"-",SUMIFS(INDEX('State Landscape Data'!$M$8:$AE$57,0,MATCH(CONCATENATE($J795,N$6),'State Landscape Data'!$M$6:$AE$6,0)),'State Landscape Data'!$B$8:$B$57,$C795,'State Landscape Data'!$C$8:$C$57,$D795))</f>
        <v>0</v>
      </c>
    </row>
    <row r="796" spans="2:14" x14ac:dyDescent="0.35">
      <c r="B796" s="37" t="s">
        <v>80</v>
      </c>
      <c r="C796" s="38" t="str">
        <f>IF(ISBLANK('State Landscape Data'!$B$95),"-",'State Landscape Data'!$B$95)</f>
        <v>-</v>
      </c>
      <c r="D796" s="38" t="str">
        <f>IF(ISBLANK('State Landscape Data'!$C$95),"-",'State Landscape Data'!$C$95)</f>
        <v>-</v>
      </c>
      <c r="E796" s="38" t="str">
        <f>IF(ISBLANK('State Landscape Data'!$D$95),"-",'State Landscape Data'!$D$95)</f>
        <v>-</v>
      </c>
      <c r="F796" s="38" t="str">
        <f>IF(ISBLANK('State Landscape Data'!$E$95),"-",'State Landscape Data'!$E$95)</f>
        <v>-</v>
      </c>
      <c r="G796" s="38" t="str">
        <f>IF(ISBLANK('State Landscape Data'!$F$95),"-",'State Landscape Data'!$F$95)</f>
        <v>-</v>
      </c>
      <c r="H796" s="253">
        <v>3</v>
      </c>
      <c r="I796" s="253" t="s">
        <v>65</v>
      </c>
      <c r="J796" s="38" t="str">
        <f t="shared" si="61"/>
        <v>3Goal</v>
      </c>
      <c r="K796" s="38" t="str">
        <f>IF(ISBLANK('State Landscape Data'!$K$95),"-",'State Landscape Data'!$K$95)</f>
        <v>-</v>
      </c>
      <c r="L796" s="254" t="str">
        <f>IF(ISNA(SUMIFS(INDEX('State Landscape Data'!$M$8:$AE$57,0,MATCH(CONCATENATE($J796,L$6),'State Landscape Data'!$M$6:$AE$6,0)),'State Landscape Data'!$B$8:$B$57,$C796,'State Landscape Data'!$C$8:$C$57,$D796)),"-",SUMIFS(INDEX('State Landscape Data'!$M$8:$AE$57,0,MATCH(CONCATENATE($J796,L$6),'State Landscape Data'!$M$6:$AE$6,0)),'State Landscape Data'!$B$8:$B$57,$C796,'State Landscape Data'!$C$8:$C$57,$D796))</f>
        <v>-</v>
      </c>
      <c r="M796" s="254" t="str">
        <f>IF(ISNA(SUMIFS(INDEX('State Landscape Data'!$M$8:$AE$57,0,MATCH(CONCATENATE($J796,M$6),'State Landscape Data'!$M$6:$AE$6,0)),'State Landscape Data'!$B$8:$B$57,$C796,'State Landscape Data'!$C$8:$C$57,$D796)),"-",SUMIFS(INDEX('State Landscape Data'!$M$8:$AE$57,0,MATCH(CONCATENATE($J796,M$6),'State Landscape Data'!$M$6:$AE$6,0)),'State Landscape Data'!$B$8:$B$57,$C796,'State Landscape Data'!$C$8:$C$57,$D796))</f>
        <v>-</v>
      </c>
      <c r="N796" s="154">
        <f>IF(ISNA(SUMIFS(INDEX('State Landscape Data'!$M$8:$AE$57,0,MATCH(CONCATENATE($J796,N$6),'State Landscape Data'!$M$6:$AE$6,0)),'State Landscape Data'!$B$8:$B$57,$C796,'State Landscape Data'!$C$8:$C$57,$D796)),"-",SUMIFS(INDEX('State Landscape Data'!$M$8:$AE$57,0,MATCH(CONCATENATE($J796,N$6),'State Landscape Data'!$M$6:$AE$6,0)),'State Landscape Data'!$B$8:$B$57,$C796,'State Landscape Data'!$C$8:$C$57,$D796))</f>
        <v>0</v>
      </c>
    </row>
    <row r="797" spans="2:14" x14ac:dyDescent="0.35">
      <c r="B797" s="37" t="s">
        <v>80</v>
      </c>
      <c r="C797" s="38" t="str">
        <f>IF(ISBLANK('State Landscape Data'!$B$95),"-",'State Landscape Data'!$B$95)</f>
        <v>-</v>
      </c>
      <c r="D797" s="38" t="str">
        <f>IF(ISBLANK('State Landscape Data'!$C$95),"-",'State Landscape Data'!$C$95)</f>
        <v>-</v>
      </c>
      <c r="E797" s="38" t="str">
        <f>IF(ISBLANK('State Landscape Data'!$D$95),"-",'State Landscape Data'!$D$95)</f>
        <v>-</v>
      </c>
      <c r="F797" s="38" t="str">
        <f>IF(ISBLANK('State Landscape Data'!$E$95),"-",'State Landscape Data'!$E$95)</f>
        <v>-</v>
      </c>
      <c r="G797" s="38" t="str">
        <f>IF(ISBLANK('State Landscape Data'!$F$95),"-",'State Landscape Data'!$F$95)</f>
        <v>-</v>
      </c>
      <c r="H797" s="253">
        <v>4</v>
      </c>
      <c r="I797" s="253">
        <v>5</v>
      </c>
      <c r="J797" s="38" t="str">
        <f t="shared" si="61"/>
        <v>45</v>
      </c>
      <c r="K797" s="38" t="str">
        <f>IF(ISBLANK('State Landscape Data'!$K$95),"-",'State Landscape Data'!$K$95)</f>
        <v>-</v>
      </c>
      <c r="L797" s="254">
        <f>IF(ISNA(SUMIFS(INDEX('State Landscape Data'!$M$8:$AE$57,0,MATCH(CONCATENATE($J797,L$6),'State Landscape Data'!$M$6:$AE$6,0)),'State Landscape Data'!$B$8:$B$57,$C797,'State Landscape Data'!$C$8:$C$57,$D797)),"-",SUMIFS(INDEX('State Landscape Data'!$M$8:$AE$57,0,MATCH(CONCATENATE($J797,L$6),'State Landscape Data'!$M$6:$AE$6,0)),'State Landscape Data'!$B$8:$B$57,$C797,'State Landscape Data'!$C$8:$C$57,$D797))</f>
        <v>0</v>
      </c>
      <c r="M797" s="254">
        <f>IF(ISNA(SUMIFS(INDEX('State Landscape Data'!$M$8:$AE$57,0,MATCH(CONCATENATE($J797,M$6),'State Landscape Data'!$M$6:$AE$6,0)),'State Landscape Data'!$B$8:$B$57,$C797,'State Landscape Data'!$C$8:$C$57,$D797)),"-",SUMIFS(INDEX('State Landscape Data'!$M$8:$AE$57,0,MATCH(CONCATENATE($J797,M$6),'State Landscape Data'!$M$6:$AE$6,0)),'State Landscape Data'!$B$8:$B$57,$C797,'State Landscape Data'!$C$8:$C$57,$D797))</f>
        <v>0</v>
      </c>
      <c r="N797" s="154">
        <f>IF(ISNA(SUMIFS(INDEX('State Landscape Data'!$M$8:$AE$57,0,MATCH(CONCATENATE($J797,N$6),'State Landscape Data'!$M$6:$AE$6,0)),'State Landscape Data'!$B$8:$B$57,$C797,'State Landscape Data'!$C$8:$C$57,$D797)),"-",SUMIFS(INDEX('State Landscape Data'!$M$8:$AE$57,0,MATCH(CONCATENATE($J797,N$6),'State Landscape Data'!$M$6:$AE$6,0)),'State Landscape Data'!$B$8:$B$57,$C797,'State Landscape Data'!$C$8:$C$57,$D797))</f>
        <v>0</v>
      </c>
    </row>
    <row r="798" spans="2:14" x14ac:dyDescent="0.35">
      <c r="B798" s="37" t="s">
        <v>80</v>
      </c>
      <c r="C798" s="38" t="str">
        <f>IF(ISBLANK('State Landscape Data'!$B$95),"-",'State Landscape Data'!$B$95)</f>
        <v>-</v>
      </c>
      <c r="D798" s="38" t="str">
        <f>IF(ISBLANK('State Landscape Data'!$C$95),"-",'State Landscape Data'!$C$95)</f>
        <v>-</v>
      </c>
      <c r="E798" s="38" t="str">
        <f>IF(ISBLANK('State Landscape Data'!$D$95),"-",'State Landscape Data'!$D$95)</f>
        <v>-</v>
      </c>
      <c r="F798" s="38" t="str">
        <f>IF(ISBLANK('State Landscape Data'!$E$95),"-",'State Landscape Data'!$E$95)</f>
        <v>-</v>
      </c>
      <c r="G798" s="38" t="str">
        <f>IF(ISBLANK('State Landscape Data'!$F$95),"-",'State Landscape Data'!$F$95)</f>
        <v>-</v>
      </c>
      <c r="H798" s="253">
        <v>4</v>
      </c>
      <c r="I798" s="253" t="s">
        <v>65</v>
      </c>
      <c r="J798" s="38" t="str">
        <f t="shared" si="61"/>
        <v>4Goal</v>
      </c>
      <c r="K798" s="38" t="str">
        <f>IF(ISBLANK('State Landscape Data'!$K$95),"-",'State Landscape Data'!$K$95)</f>
        <v>-</v>
      </c>
      <c r="L798" s="254" t="str">
        <f>IF(ISNA(SUMIFS(INDEX('State Landscape Data'!$M$8:$AE$57,0,MATCH(CONCATENATE($J798,L$6),'State Landscape Data'!$M$6:$AE$6,0)),'State Landscape Data'!$B$8:$B$57,$C798,'State Landscape Data'!$C$8:$C$57,$D798)),"-",SUMIFS(INDEX('State Landscape Data'!$M$8:$AE$57,0,MATCH(CONCATENATE($J798,L$6),'State Landscape Data'!$M$6:$AE$6,0)),'State Landscape Data'!$B$8:$B$57,$C798,'State Landscape Data'!$C$8:$C$57,$D798))</f>
        <v>-</v>
      </c>
      <c r="M798" s="254" t="str">
        <f>IF(ISNA(SUMIFS(INDEX('State Landscape Data'!$M$8:$AE$57,0,MATCH(CONCATENATE($J798,M$6),'State Landscape Data'!$M$6:$AE$6,0)),'State Landscape Data'!$B$8:$B$57,$C798,'State Landscape Data'!$C$8:$C$57,$D798)),"-",SUMIFS(INDEX('State Landscape Data'!$M$8:$AE$57,0,MATCH(CONCATENATE($J798,M$6),'State Landscape Data'!$M$6:$AE$6,0)),'State Landscape Data'!$B$8:$B$57,$C798,'State Landscape Data'!$C$8:$C$57,$D798))</f>
        <v>-</v>
      </c>
      <c r="N798" s="154">
        <f>IF(ISNA(SUMIFS(INDEX('State Landscape Data'!$M$8:$AE$57,0,MATCH(CONCATENATE($J798,N$6),'State Landscape Data'!$M$6:$AE$6,0)),'State Landscape Data'!$B$8:$B$57,$C798,'State Landscape Data'!$C$8:$C$57,$D798)),"-",SUMIFS(INDEX('State Landscape Data'!$M$8:$AE$57,0,MATCH(CONCATENATE($J798,N$6),'State Landscape Data'!$M$6:$AE$6,0)),'State Landscape Data'!$B$8:$B$57,$C798,'State Landscape Data'!$C$8:$C$57,$D798))</f>
        <v>0</v>
      </c>
    </row>
    <row r="799" spans="2:14" x14ac:dyDescent="0.35">
      <c r="B799" s="37" t="s">
        <v>80</v>
      </c>
      <c r="C799" s="38" t="str">
        <f>IF(ISBLANK('State Landscape Data'!$B$96),"-",'State Landscape Data'!$B$96)</f>
        <v>-</v>
      </c>
      <c r="D799" s="38" t="str">
        <f>IF(ISBLANK('State Landscape Data'!$C$96),"-",'State Landscape Data'!$C$96)</f>
        <v>-</v>
      </c>
      <c r="E799" s="38" t="str">
        <f>IF(ISBLANK('State Landscape Data'!$D$96),"-",'State Landscape Data'!$D$96)</f>
        <v>-</v>
      </c>
      <c r="F799" s="38" t="str">
        <f>IF(ISBLANK('State Landscape Data'!$E$96),"-",'State Landscape Data'!$E$96)</f>
        <v>-</v>
      </c>
      <c r="G799" s="38" t="str">
        <f>IF(ISBLANK('State Landscape Data'!$F$96),"-",'State Landscape Data'!$F$96)</f>
        <v>-</v>
      </c>
      <c r="H799" s="253" t="s">
        <v>64</v>
      </c>
      <c r="I799" s="253" t="s">
        <v>64</v>
      </c>
      <c r="J799" s="38" t="str">
        <f t="shared" si="61"/>
        <v>BaselineBaseline</v>
      </c>
      <c r="K799" s="38" t="str">
        <f>IF(ISBLANK('State Landscape Data'!$K$96),"-",'State Landscape Data'!$K$96)</f>
        <v>-</v>
      </c>
      <c r="L799" s="254">
        <f>IF(ISNA(SUMIFS(INDEX('State Landscape Data'!$M$8:$AE$57,0,MATCH(CONCATENATE($J799,L$6),'State Landscape Data'!$M$6:$AE$6,0)),'State Landscape Data'!$B$8:$B$57,$C799,'State Landscape Data'!$C$8:$C$57,$D799)),"-",SUMIFS(INDEX('State Landscape Data'!$M$8:$AE$57,0,MATCH(CONCATENATE($J799,L$6),'State Landscape Data'!$M$6:$AE$6,0)),'State Landscape Data'!$B$8:$B$57,$C799,'State Landscape Data'!$C$8:$C$57,$D799))</f>
        <v>0</v>
      </c>
      <c r="M799" s="254">
        <f>IF(ISNA(SUMIFS(INDEX('State Landscape Data'!$M$8:$AE$57,0,MATCH(CONCATENATE($J799,M$6),'State Landscape Data'!$M$6:$AE$6,0)),'State Landscape Data'!$B$8:$B$57,$C799,'State Landscape Data'!$C$8:$C$57,$D799)),"-",SUMIFS(INDEX('State Landscape Data'!$M$8:$AE$57,0,MATCH(CONCATENATE($J799,M$6),'State Landscape Data'!$M$6:$AE$6,0)),'State Landscape Data'!$B$8:$B$57,$C799,'State Landscape Data'!$C$8:$C$57,$D799))</f>
        <v>0</v>
      </c>
      <c r="N799" s="154">
        <f>IF(ISNA(SUMIFS(INDEX('State Landscape Data'!$M$8:$AE$57,0,MATCH(CONCATENATE($J799,N$6),'State Landscape Data'!$M$6:$AE$6,0)),'State Landscape Data'!$B$8:$B$57,$C799,'State Landscape Data'!$C$8:$C$57,$D799)),"-",SUMIFS(INDEX('State Landscape Data'!$M$8:$AE$57,0,MATCH(CONCATENATE($J799,N$6),'State Landscape Data'!$M$6:$AE$6,0)),'State Landscape Data'!$B$8:$B$57,$C799,'State Landscape Data'!$C$8:$C$57,$D799))</f>
        <v>0</v>
      </c>
    </row>
    <row r="800" spans="2:14" x14ac:dyDescent="0.35">
      <c r="B800" s="37" t="s">
        <v>80</v>
      </c>
      <c r="C800" s="38" t="str">
        <f>IF(ISBLANK('State Landscape Data'!$B$96),"-",'State Landscape Data'!$B$96)</f>
        <v>-</v>
      </c>
      <c r="D800" s="38" t="str">
        <f>IF(ISBLANK('State Landscape Data'!$C$96),"-",'State Landscape Data'!$C$96)</f>
        <v>-</v>
      </c>
      <c r="E800" s="38" t="str">
        <f>IF(ISBLANK('State Landscape Data'!$D$96),"-",'State Landscape Data'!$D$96)</f>
        <v>-</v>
      </c>
      <c r="F800" s="38" t="str">
        <f>IF(ISBLANK('State Landscape Data'!$E$96),"-",'State Landscape Data'!$E$96)</f>
        <v>-</v>
      </c>
      <c r="G800" s="38" t="str">
        <f>IF(ISBLANK('State Landscape Data'!$F$96),"-",'State Landscape Data'!$F$96)</f>
        <v>-</v>
      </c>
      <c r="H800" s="253">
        <v>1</v>
      </c>
      <c r="I800" s="253">
        <v>5</v>
      </c>
      <c r="J800" s="38" t="str">
        <f t="shared" si="61"/>
        <v>15</v>
      </c>
      <c r="K800" s="38" t="str">
        <f>IF(ISBLANK('State Landscape Data'!$K$96),"-",'State Landscape Data'!$K$96)</f>
        <v>-</v>
      </c>
      <c r="L800" s="254">
        <f>IF(ISNA(SUMIFS(INDEX('State Landscape Data'!$M$8:$AE$57,0,MATCH(CONCATENATE($J800,L$6),'State Landscape Data'!$M$6:$AE$6,0)),'State Landscape Data'!$B$8:$B$57,$C800,'State Landscape Data'!$C$8:$C$57,$D800)),"-",SUMIFS(INDEX('State Landscape Data'!$M$8:$AE$57,0,MATCH(CONCATENATE($J800,L$6),'State Landscape Data'!$M$6:$AE$6,0)),'State Landscape Data'!$B$8:$B$57,$C800,'State Landscape Data'!$C$8:$C$57,$D800))</f>
        <v>0</v>
      </c>
      <c r="M800" s="254">
        <f>IF(ISNA(SUMIFS(INDEX('State Landscape Data'!$M$8:$AE$57,0,MATCH(CONCATENATE($J800,M$6),'State Landscape Data'!$M$6:$AE$6,0)),'State Landscape Data'!$B$8:$B$57,$C800,'State Landscape Data'!$C$8:$C$57,$D800)),"-",SUMIFS(INDEX('State Landscape Data'!$M$8:$AE$57,0,MATCH(CONCATENATE($J800,M$6),'State Landscape Data'!$M$6:$AE$6,0)),'State Landscape Data'!$B$8:$B$57,$C800,'State Landscape Data'!$C$8:$C$57,$D800))</f>
        <v>0</v>
      </c>
      <c r="N800" s="154">
        <f>IF(ISNA(SUMIFS(INDEX('State Landscape Data'!$M$8:$AE$57,0,MATCH(CONCATENATE($J800,N$6),'State Landscape Data'!$M$6:$AE$6,0)),'State Landscape Data'!$B$8:$B$57,$C800,'State Landscape Data'!$C$8:$C$57,$D800)),"-",SUMIFS(INDEX('State Landscape Data'!$M$8:$AE$57,0,MATCH(CONCATENATE($J800,N$6),'State Landscape Data'!$M$6:$AE$6,0)),'State Landscape Data'!$B$8:$B$57,$C800,'State Landscape Data'!$C$8:$C$57,$D800))</f>
        <v>0</v>
      </c>
    </row>
    <row r="801" spans="2:14" x14ac:dyDescent="0.35">
      <c r="B801" s="37" t="s">
        <v>80</v>
      </c>
      <c r="C801" s="38" t="str">
        <f>IF(ISBLANK('State Landscape Data'!$B$96),"-",'State Landscape Data'!$B$96)</f>
        <v>-</v>
      </c>
      <c r="D801" s="38" t="str">
        <f>IF(ISBLANK('State Landscape Data'!$C$96),"-",'State Landscape Data'!$C$96)</f>
        <v>-</v>
      </c>
      <c r="E801" s="38" t="str">
        <f>IF(ISBLANK('State Landscape Data'!$D$96),"-",'State Landscape Data'!$D$96)</f>
        <v>-</v>
      </c>
      <c r="F801" s="38" t="str">
        <f>IF(ISBLANK('State Landscape Data'!$E$96),"-",'State Landscape Data'!$E$96)</f>
        <v>-</v>
      </c>
      <c r="G801" s="38" t="str">
        <f>IF(ISBLANK('State Landscape Data'!$F$96),"-",'State Landscape Data'!$F$96)</f>
        <v>-</v>
      </c>
      <c r="H801" s="253">
        <v>1</v>
      </c>
      <c r="I801" s="253" t="s">
        <v>65</v>
      </c>
      <c r="J801" s="38" t="str">
        <f t="shared" si="61"/>
        <v>1Goal</v>
      </c>
      <c r="K801" s="38" t="str">
        <f>IF(ISBLANK('State Landscape Data'!$K$96),"-",'State Landscape Data'!$K$96)</f>
        <v>-</v>
      </c>
      <c r="L801" s="254" t="str">
        <f>IF(ISNA(SUMIFS(INDEX('State Landscape Data'!$M$8:$AE$57,0,MATCH(CONCATENATE($J801,L$6),'State Landscape Data'!$M$6:$AE$6,0)),'State Landscape Data'!$B$8:$B$57,$C801,'State Landscape Data'!$C$8:$C$57,$D801)),"-",SUMIFS(INDEX('State Landscape Data'!$M$8:$AE$57,0,MATCH(CONCATENATE($J801,L$6),'State Landscape Data'!$M$6:$AE$6,0)),'State Landscape Data'!$B$8:$B$57,$C801,'State Landscape Data'!$C$8:$C$57,$D801))</f>
        <v>-</v>
      </c>
      <c r="M801" s="254" t="str">
        <f>IF(ISNA(SUMIFS(INDEX('State Landscape Data'!$M$8:$AE$57,0,MATCH(CONCATENATE($J801,M$6),'State Landscape Data'!$M$6:$AE$6,0)),'State Landscape Data'!$B$8:$B$57,$C801,'State Landscape Data'!$C$8:$C$57,$D801)),"-",SUMIFS(INDEX('State Landscape Data'!$M$8:$AE$57,0,MATCH(CONCATENATE($J801,M$6),'State Landscape Data'!$M$6:$AE$6,0)),'State Landscape Data'!$B$8:$B$57,$C801,'State Landscape Data'!$C$8:$C$57,$D801))</f>
        <v>-</v>
      </c>
      <c r="N801" s="154">
        <f>IF(ISNA(SUMIFS(INDEX('State Landscape Data'!$M$8:$AE$57,0,MATCH(CONCATENATE($J801,N$6),'State Landscape Data'!$M$6:$AE$6,0)),'State Landscape Data'!$B$8:$B$57,$C801,'State Landscape Data'!$C$8:$C$57,$D801)),"-",SUMIFS(INDEX('State Landscape Data'!$M$8:$AE$57,0,MATCH(CONCATENATE($J801,N$6),'State Landscape Data'!$M$6:$AE$6,0)),'State Landscape Data'!$B$8:$B$57,$C801,'State Landscape Data'!$C$8:$C$57,$D801))</f>
        <v>0</v>
      </c>
    </row>
    <row r="802" spans="2:14" x14ac:dyDescent="0.35">
      <c r="B802" s="37" t="s">
        <v>80</v>
      </c>
      <c r="C802" s="38" t="str">
        <f>IF(ISBLANK('State Landscape Data'!$B$96),"-",'State Landscape Data'!$B$96)</f>
        <v>-</v>
      </c>
      <c r="D802" s="38" t="str">
        <f>IF(ISBLANK('State Landscape Data'!$C$96),"-",'State Landscape Data'!$C$96)</f>
        <v>-</v>
      </c>
      <c r="E802" s="38" t="str">
        <f>IF(ISBLANK('State Landscape Data'!$D$96),"-",'State Landscape Data'!$D$96)</f>
        <v>-</v>
      </c>
      <c r="F802" s="38" t="str">
        <f>IF(ISBLANK('State Landscape Data'!$E$96),"-",'State Landscape Data'!$E$96)</f>
        <v>-</v>
      </c>
      <c r="G802" s="38" t="str">
        <f>IF(ISBLANK('State Landscape Data'!$F$96),"-",'State Landscape Data'!$F$96)</f>
        <v>-</v>
      </c>
      <c r="H802" s="253">
        <v>2</v>
      </c>
      <c r="I802" s="253">
        <v>5</v>
      </c>
      <c r="J802" s="38" t="str">
        <f t="shared" si="61"/>
        <v>25</v>
      </c>
      <c r="K802" s="38" t="str">
        <f>IF(ISBLANK('State Landscape Data'!$K$96),"-",'State Landscape Data'!$K$96)</f>
        <v>-</v>
      </c>
      <c r="L802" s="254">
        <f>IF(ISNA(SUMIFS(INDEX('State Landscape Data'!$M$8:$AE$57,0,MATCH(CONCATENATE($J802,L$6),'State Landscape Data'!$M$6:$AE$6,0)),'State Landscape Data'!$B$8:$B$57,$C802,'State Landscape Data'!$C$8:$C$57,$D802)),"-",SUMIFS(INDEX('State Landscape Data'!$M$8:$AE$57,0,MATCH(CONCATENATE($J802,L$6),'State Landscape Data'!$M$6:$AE$6,0)),'State Landscape Data'!$B$8:$B$57,$C802,'State Landscape Data'!$C$8:$C$57,$D802))</f>
        <v>0</v>
      </c>
      <c r="M802" s="254">
        <f>IF(ISNA(SUMIFS(INDEX('State Landscape Data'!$M$8:$AE$57,0,MATCH(CONCATENATE($J802,M$6),'State Landscape Data'!$M$6:$AE$6,0)),'State Landscape Data'!$B$8:$B$57,$C802,'State Landscape Data'!$C$8:$C$57,$D802)),"-",SUMIFS(INDEX('State Landscape Data'!$M$8:$AE$57,0,MATCH(CONCATENATE($J802,M$6),'State Landscape Data'!$M$6:$AE$6,0)),'State Landscape Data'!$B$8:$B$57,$C802,'State Landscape Data'!$C$8:$C$57,$D802))</f>
        <v>0</v>
      </c>
      <c r="N802" s="154">
        <f>IF(ISNA(SUMIFS(INDEX('State Landscape Data'!$M$8:$AE$57,0,MATCH(CONCATENATE($J802,N$6),'State Landscape Data'!$M$6:$AE$6,0)),'State Landscape Data'!$B$8:$B$57,$C802,'State Landscape Data'!$C$8:$C$57,$D802)),"-",SUMIFS(INDEX('State Landscape Data'!$M$8:$AE$57,0,MATCH(CONCATENATE($J802,N$6),'State Landscape Data'!$M$6:$AE$6,0)),'State Landscape Data'!$B$8:$B$57,$C802,'State Landscape Data'!$C$8:$C$57,$D802))</f>
        <v>0</v>
      </c>
    </row>
    <row r="803" spans="2:14" x14ac:dyDescent="0.35">
      <c r="B803" s="37" t="s">
        <v>80</v>
      </c>
      <c r="C803" s="38" t="str">
        <f>IF(ISBLANK('State Landscape Data'!$B$96),"-",'State Landscape Data'!$B$96)</f>
        <v>-</v>
      </c>
      <c r="D803" s="38" t="str">
        <f>IF(ISBLANK('State Landscape Data'!$C$96),"-",'State Landscape Data'!$C$96)</f>
        <v>-</v>
      </c>
      <c r="E803" s="38" t="str">
        <f>IF(ISBLANK('State Landscape Data'!$D$96),"-",'State Landscape Data'!$D$96)</f>
        <v>-</v>
      </c>
      <c r="F803" s="38" t="str">
        <f>IF(ISBLANK('State Landscape Data'!$E$96),"-",'State Landscape Data'!$E$96)</f>
        <v>-</v>
      </c>
      <c r="G803" s="38" t="str">
        <f>IF(ISBLANK('State Landscape Data'!$F$96),"-",'State Landscape Data'!$F$96)</f>
        <v>-</v>
      </c>
      <c r="H803" s="253">
        <v>2</v>
      </c>
      <c r="I803" s="253" t="s">
        <v>65</v>
      </c>
      <c r="J803" s="38" t="str">
        <f t="shared" si="61"/>
        <v>2Goal</v>
      </c>
      <c r="K803" s="38" t="str">
        <f>IF(ISBLANK('State Landscape Data'!$K$96),"-",'State Landscape Data'!$K$96)</f>
        <v>-</v>
      </c>
      <c r="L803" s="254" t="str">
        <f>IF(ISNA(SUMIFS(INDEX('State Landscape Data'!$M$8:$AE$57,0,MATCH(CONCATENATE($J803,L$6),'State Landscape Data'!$M$6:$AE$6,0)),'State Landscape Data'!$B$8:$B$57,$C803,'State Landscape Data'!$C$8:$C$57,$D803)),"-",SUMIFS(INDEX('State Landscape Data'!$M$8:$AE$57,0,MATCH(CONCATENATE($J803,L$6),'State Landscape Data'!$M$6:$AE$6,0)),'State Landscape Data'!$B$8:$B$57,$C803,'State Landscape Data'!$C$8:$C$57,$D803))</f>
        <v>-</v>
      </c>
      <c r="M803" s="254" t="str">
        <f>IF(ISNA(SUMIFS(INDEX('State Landscape Data'!$M$8:$AE$57,0,MATCH(CONCATENATE($J803,M$6),'State Landscape Data'!$M$6:$AE$6,0)),'State Landscape Data'!$B$8:$B$57,$C803,'State Landscape Data'!$C$8:$C$57,$D803)),"-",SUMIFS(INDEX('State Landscape Data'!$M$8:$AE$57,0,MATCH(CONCATENATE($J803,M$6),'State Landscape Data'!$M$6:$AE$6,0)),'State Landscape Data'!$B$8:$B$57,$C803,'State Landscape Data'!$C$8:$C$57,$D803))</f>
        <v>-</v>
      </c>
      <c r="N803" s="154">
        <f>IF(ISNA(SUMIFS(INDEX('State Landscape Data'!$M$8:$AE$57,0,MATCH(CONCATENATE($J803,N$6),'State Landscape Data'!$M$6:$AE$6,0)),'State Landscape Data'!$B$8:$B$57,$C803,'State Landscape Data'!$C$8:$C$57,$D803)),"-",SUMIFS(INDEX('State Landscape Data'!$M$8:$AE$57,0,MATCH(CONCATENATE($J803,N$6),'State Landscape Data'!$M$6:$AE$6,0)),'State Landscape Data'!$B$8:$B$57,$C803,'State Landscape Data'!$C$8:$C$57,$D803))</f>
        <v>0</v>
      </c>
    </row>
    <row r="804" spans="2:14" x14ac:dyDescent="0.35">
      <c r="B804" s="37" t="s">
        <v>80</v>
      </c>
      <c r="C804" s="38" t="str">
        <f>IF(ISBLANK('State Landscape Data'!$B$96),"-",'State Landscape Data'!$B$96)</f>
        <v>-</v>
      </c>
      <c r="D804" s="38" t="str">
        <f>IF(ISBLANK('State Landscape Data'!$C$96),"-",'State Landscape Data'!$C$96)</f>
        <v>-</v>
      </c>
      <c r="E804" s="38" t="str">
        <f>IF(ISBLANK('State Landscape Data'!$D$96),"-",'State Landscape Data'!$D$96)</f>
        <v>-</v>
      </c>
      <c r="F804" s="38" t="str">
        <f>IF(ISBLANK('State Landscape Data'!$E$96),"-",'State Landscape Data'!$E$96)</f>
        <v>-</v>
      </c>
      <c r="G804" s="38" t="str">
        <f>IF(ISBLANK('State Landscape Data'!$F$96),"-",'State Landscape Data'!$F$96)</f>
        <v>-</v>
      </c>
      <c r="H804" s="253">
        <v>3</v>
      </c>
      <c r="I804" s="253">
        <v>5</v>
      </c>
      <c r="J804" s="38" t="str">
        <f t="shared" si="61"/>
        <v>35</v>
      </c>
      <c r="K804" s="38" t="str">
        <f>IF(ISBLANK('State Landscape Data'!$K$96),"-",'State Landscape Data'!$K$96)</f>
        <v>-</v>
      </c>
      <c r="L804" s="254">
        <f>IF(ISNA(SUMIFS(INDEX('State Landscape Data'!$M$8:$AE$57,0,MATCH(CONCATENATE($J804,L$6),'State Landscape Data'!$M$6:$AE$6,0)),'State Landscape Data'!$B$8:$B$57,$C804,'State Landscape Data'!$C$8:$C$57,$D804)),"-",SUMIFS(INDEX('State Landscape Data'!$M$8:$AE$57,0,MATCH(CONCATENATE($J804,L$6),'State Landscape Data'!$M$6:$AE$6,0)),'State Landscape Data'!$B$8:$B$57,$C804,'State Landscape Data'!$C$8:$C$57,$D804))</f>
        <v>0</v>
      </c>
      <c r="M804" s="254">
        <f>IF(ISNA(SUMIFS(INDEX('State Landscape Data'!$M$8:$AE$57,0,MATCH(CONCATENATE($J804,M$6),'State Landscape Data'!$M$6:$AE$6,0)),'State Landscape Data'!$B$8:$B$57,$C804,'State Landscape Data'!$C$8:$C$57,$D804)),"-",SUMIFS(INDEX('State Landscape Data'!$M$8:$AE$57,0,MATCH(CONCATENATE($J804,M$6),'State Landscape Data'!$M$6:$AE$6,0)),'State Landscape Data'!$B$8:$B$57,$C804,'State Landscape Data'!$C$8:$C$57,$D804))</f>
        <v>0</v>
      </c>
      <c r="N804" s="154">
        <f>IF(ISNA(SUMIFS(INDEX('State Landscape Data'!$M$8:$AE$57,0,MATCH(CONCATENATE($J804,N$6),'State Landscape Data'!$M$6:$AE$6,0)),'State Landscape Data'!$B$8:$B$57,$C804,'State Landscape Data'!$C$8:$C$57,$D804)),"-",SUMIFS(INDEX('State Landscape Data'!$M$8:$AE$57,0,MATCH(CONCATENATE($J804,N$6),'State Landscape Data'!$M$6:$AE$6,0)),'State Landscape Data'!$B$8:$B$57,$C804,'State Landscape Data'!$C$8:$C$57,$D804))</f>
        <v>0</v>
      </c>
    </row>
    <row r="805" spans="2:14" x14ac:dyDescent="0.35">
      <c r="B805" s="37" t="s">
        <v>80</v>
      </c>
      <c r="C805" s="38" t="str">
        <f>IF(ISBLANK('State Landscape Data'!$B$96),"-",'State Landscape Data'!$B$96)</f>
        <v>-</v>
      </c>
      <c r="D805" s="38" t="str">
        <f>IF(ISBLANK('State Landscape Data'!$C$96),"-",'State Landscape Data'!$C$96)</f>
        <v>-</v>
      </c>
      <c r="E805" s="38" t="str">
        <f>IF(ISBLANK('State Landscape Data'!$D$96),"-",'State Landscape Data'!$D$96)</f>
        <v>-</v>
      </c>
      <c r="F805" s="38" t="str">
        <f>IF(ISBLANK('State Landscape Data'!$E$96),"-",'State Landscape Data'!$E$96)</f>
        <v>-</v>
      </c>
      <c r="G805" s="38" t="str">
        <f>IF(ISBLANK('State Landscape Data'!$F$96),"-",'State Landscape Data'!$F$96)</f>
        <v>-</v>
      </c>
      <c r="H805" s="253">
        <v>3</v>
      </c>
      <c r="I805" s="253" t="s">
        <v>65</v>
      </c>
      <c r="J805" s="38" t="str">
        <f t="shared" si="61"/>
        <v>3Goal</v>
      </c>
      <c r="K805" s="38" t="str">
        <f>IF(ISBLANK('State Landscape Data'!$K$96),"-",'State Landscape Data'!$K$96)</f>
        <v>-</v>
      </c>
      <c r="L805" s="254" t="str">
        <f>IF(ISNA(SUMIFS(INDEX('State Landscape Data'!$M$8:$AE$57,0,MATCH(CONCATENATE($J805,L$6),'State Landscape Data'!$M$6:$AE$6,0)),'State Landscape Data'!$B$8:$B$57,$C805,'State Landscape Data'!$C$8:$C$57,$D805)),"-",SUMIFS(INDEX('State Landscape Data'!$M$8:$AE$57,0,MATCH(CONCATENATE($J805,L$6),'State Landscape Data'!$M$6:$AE$6,0)),'State Landscape Data'!$B$8:$B$57,$C805,'State Landscape Data'!$C$8:$C$57,$D805))</f>
        <v>-</v>
      </c>
      <c r="M805" s="254" t="str">
        <f>IF(ISNA(SUMIFS(INDEX('State Landscape Data'!$M$8:$AE$57,0,MATCH(CONCATENATE($J805,M$6),'State Landscape Data'!$M$6:$AE$6,0)),'State Landscape Data'!$B$8:$B$57,$C805,'State Landscape Data'!$C$8:$C$57,$D805)),"-",SUMIFS(INDEX('State Landscape Data'!$M$8:$AE$57,0,MATCH(CONCATENATE($J805,M$6),'State Landscape Data'!$M$6:$AE$6,0)),'State Landscape Data'!$B$8:$B$57,$C805,'State Landscape Data'!$C$8:$C$57,$D805))</f>
        <v>-</v>
      </c>
      <c r="N805" s="154">
        <f>IF(ISNA(SUMIFS(INDEX('State Landscape Data'!$M$8:$AE$57,0,MATCH(CONCATENATE($J805,N$6),'State Landscape Data'!$M$6:$AE$6,0)),'State Landscape Data'!$B$8:$B$57,$C805,'State Landscape Data'!$C$8:$C$57,$D805)),"-",SUMIFS(INDEX('State Landscape Data'!$M$8:$AE$57,0,MATCH(CONCATENATE($J805,N$6),'State Landscape Data'!$M$6:$AE$6,0)),'State Landscape Data'!$B$8:$B$57,$C805,'State Landscape Data'!$C$8:$C$57,$D805))</f>
        <v>0</v>
      </c>
    </row>
    <row r="806" spans="2:14" x14ac:dyDescent="0.35">
      <c r="B806" s="37" t="s">
        <v>80</v>
      </c>
      <c r="C806" s="38" t="str">
        <f>IF(ISBLANK('State Landscape Data'!$B$96),"-",'State Landscape Data'!$B$96)</f>
        <v>-</v>
      </c>
      <c r="D806" s="38" t="str">
        <f>IF(ISBLANK('State Landscape Data'!$C$96),"-",'State Landscape Data'!$C$96)</f>
        <v>-</v>
      </c>
      <c r="E806" s="38" t="str">
        <f>IF(ISBLANK('State Landscape Data'!$D$96),"-",'State Landscape Data'!$D$96)</f>
        <v>-</v>
      </c>
      <c r="F806" s="38" t="str">
        <f>IF(ISBLANK('State Landscape Data'!$E$96),"-",'State Landscape Data'!$E$96)</f>
        <v>-</v>
      </c>
      <c r="G806" s="38" t="str">
        <f>IF(ISBLANK('State Landscape Data'!$F$96),"-",'State Landscape Data'!$F$96)</f>
        <v>-</v>
      </c>
      <c r="H806" s="253">
        <v>4</v>
      </c>
      <c r="I806" s="253">
        <v>5</v>
      </c>
      <c r="J806" s="38" t="str">
        <f t="shared" si="61"/>
        <v>45</v>
      </c>
      <c r="K806" s="38" t="str">
        <f>IF(ISBLANK('State Landscape Data'!$K$96),"-",'State Landscape Data'!$K$96)</f>
        <v>-</v>
      </c>
      <c r="L806" s="254">
        <f>IF(ISNA(SUMIFS(INDEX('State Landscape Data'!$M$8:$AE$57,0,MATCH(CONCATENATE($J806,L$6),'State Landscape Data'!$M$6:$AE$6,0)),'State Landscape Data'!$B$8:$B$57,$C806,'State Landscape Data'!$C$8:$C$57,$D806)),"-",SUMIFS(INDEX('State Landscape Data'!$M$8:$AE$57,0,MATCH(CONCATENATE($J806,L$6),'State Landscape Data'!$M$6:$AE$6,0)),'State Landscape Data'!$B$8:$B$57,$C806,'State Landscape Data'!$C$8:$C$57,$D806))</f>
        <v>0</v>
      </c>
      <c r="M806" s="254">
        <f>IF(ISNA(SUMIFS(INDEX('State Landscape Data'!$M$8:$AE$57,0,MATCH(CONCATENATE($J806,M$6),'State Landscape Data'!$M$6:$AE$6,0)),'State Landscape Data'!$B$8:$B$57,$C806,'State Landscape Data'!$C$8:$C$57,$D806)),"-",SUMIFS(INDEX('State Landscape Data'!$M$8:$AE$57,0,MATCH(CONCATENATE($J806,M$6),'State Landscape Data'!$M$6:$AE$6,0)),'State Landscape Data'!$B$8:$B$57,$C806,'State Landscape Data'!$C$8:$C$57,$D806))</f>
        <v>0</v>
      </c>
      <c r="N806" s="154">
        <f>IF(ISNA(SUMIFS(INDEX('State Landscape Data'!$M$8:$AE$57,0,MATCH(CONCATENATE($J806,N$6),'State Landscape Data'!$M$6:$AE$6,0)),'State Landscape Data'!$B$8:$B$57,$C806,'State Landscape Data'!$C$8:$C$57,$D806)),"-",SUMIFS(INDEX('State Landscape Data'!$M$8:$AE$57,0,MATCH(CONCATENATE($J806,N$6),'State Landscape Data'!$M$6:$AE$6,0)),'State Landscape Data'!$B$8:$B$57,$C806,'State Landscape Data'!$C$8:$C$57,$D806))</f>
        <v>0</v>
      </c>
    </row>
    <row r="807" spans="2:14" x14ac:dyDescent="0.35">
      <c r="B807" s="37" t="s">
        <v>80</v>
      </c>
      <c r="C807" s="38" t="str">
        <f>IF(ISBLANK('State Landscape Data'!$B$96),"-",'State Landscape Data'!$B$96)</f>
        <v>-</v>
      </c>
      <c r="D807" s="38" t="str">
        <f>IF(ISBLANK('State Landscape Data'!$C$96),"-",'State Landscape Data'!$C$96)</f>
        <v>-</v>
      </c>
      <c r="E807" s="38" t="str">
        <f>IF(ISBLANK('State Landscape Data'!$D$96),"-",'State Landscape Data'!$D$96)</f>
        <v>-</v>
      </c>
      <c r="F807" s="38" t="str">
        <f>IF(ISBLANK('State Landscape Data'!$E$96),"-",'State Landscape Data'!$E$96)</f>
        <v>-</v>
      </c>
      <c r="G807" s="38" t="str">
        <f>IF(ISBLANK('State Landscape Data'!$F$96),"-",'State Landscape Data'!$F$96)</f>
        <v>-</v>
      </c>
      <c r="H807" s="253">
        <v>4</v>
      </c>
      <c r="I807" s="253" t="s">
        <v>65</v>
      </c>
      <c r="J807" s="38" t="str">
        <f t="shared" si="61"/>
        <v>4Goal</v>
      </c>
      <c r="K807" s="38" t="str">
        <f>IF(ISBLANK('State Landscape Data'!$K$96),"-",'State Landscape Data'!$K$96)</f>
        <v>-</v>
      </c>
      <c r="L807" s="254" t="str">
        <f>IF(ISNA(SUMIFS(INDEX('State Landscape Data'!$M$8:$AE$57,0,MATCH(CONCATENATE($J807,L$6),'State Landscape Data'!$M$6:$AE$6,0)),'State Landscape Data'!$B$8:$B$57,$C807,'State Landscape Data'!$C$8:$C$57,$D807)),"-",SUMIFS(INDEX('State Landscape Data'!$M$8:$AE$57,0,MATCH(CONCATENATE($J807,L$6),'State Landscape Data'!$M$6:$AE$6,0)),'State Landscape Data'!$B$8:$B$57,$C807,'State Landscape Data'!$C$8:$C$57,$D807))</f>
        <v>-</v>
      </c>
      <c r="M807" s="254" t="str">
        <f>IF(ISNA(SUMIFS(INDEX('State Landscape Data'!$M$8:$AE$57,0,MATCH(CONCATENATE($J807,M$6),'State Landscape Data'!$M$6:$AE$6,0)),'State Landscape Data'!$B$8:$B$57,$C807,'State Landscape Data'!$C$8:$C$57,$D807)),"-",SUMIFS(INDEX('State Landscape Data'!$M$8:$AE$57,0,MATCH(CONCATENATE($J807,M$6),'State Landscape Data'!$M$6:$AE$6,0)),'State Landscape Data'!$B$8:$B$57,$C807,'State Landscape Data'!$C$8:$C$57,$D807))</f>
        <v>-</v>
      </c>
      <c r="N807" s="154">
        <f>IF(ISNA(SUMIFS(INDEX('State Landscape Data'!$M$8:$AE$57,0,MATCH(CONCATENATE($J807,N$6),'State Landscape Data'!$M$6:$AE$6,0)),'State Landscape Data'!$B$8:$B$57,$C807,'State Landscape Data'!$C$8:$C$57,$D807)),"-",SUMIFS(INDEX('State Landscape Data'!$M$8:$AE$57,0,MATCH(CONCATENATE($J807,N$6),'State Landscape Data'!$M$6:$AE$6,0)),'State Landscape Data'!$B$8:$B$57,$C807,'State Landscape Data'!$C$8:$C$57,$D807))</f>
        <v>0</v>
      </c>
    </row>
    <row r="808" spans="2:14" x14ac:dyDescent="0.35">
      <c r="B808" s="37" t="s">
        <v>80</v>
      </c>
      <c r="C808" s="38" t="str">
        <f>IF(ISBLANK('State Landscape Data'!$B$97),"-",'State Landscape Data'!$B$97)</f>
        <v>-</v>
      </c>
      <c r="D808" s="38" t="str">
        <f>IF(ISBLANK('State Landscape Data'!$C$97),"-",'State Landscape Data'!$C$97)</f>
        <v>-</v>
      </c>
      <c r="E808" s="38" t="str">
        <f>IF(ISBLANK('State Landscape Data'!$D$97),"-",'State Landscape Data'!$D$97)</f>
        <v>-</v>
      </c>
      <c r="F808" s="38" t="str">
        <f>IF(ISBLANK('State Landscape Data'!$E$97),"-",'State Landscape Data'!$E$97)</f>
        <v>-</v>
      </c>
      <c r="G808" s="38" t="str">
        <f>IF(ISBLANK('State Landscape Data'!$F$97),"-",'State Landscape Data'!$F$97)</f>
        <v>-</v>
      </c>
      <c r="H808" s="253" t="s">
        <v>64</v>
      </c>
      <c r="I808" s="253" t="s">
        <v>64</v>
      </c>
      <c r="J808" s="38" t="str">
        <f t="shared" si="61"/>
        <v>BaselineBaseline</v>
      </c>
      <c r="K808" s="38" t="str">
        <f>IF(ISBLANK('State Landscape Data'!$K$97),"-",'State Landscape Data'!$K$97)</f>
        <v>-</v>
      </c>
      <c r="L808" s="254">
        <f>IF(ISNA(SUMIFS(INDEX('State Landscape Data'!$M$8:$AE$57,0,MATCH(CONCATENATE($J808,L$6),'State Landscape Data'!$M$6:$AE$6,0)),'State Landscape Data'!$B$8:$B$57,$C808,'State Landscape Data'!$C$8:$C$57,$D808)),"-",SUMIFS(INDEX('State Landscape Data'!$M$8:$AE$57,0,MATCH(CONCATENATE($J808,L$6),'State Landscape Data'!$M$6:$AE$6,0)),'State Landscape Data'!$B$8:$B$57,$C808,'State Landscape Data'!$C$8:$C$57,$D808))</f>
        <v>0</v>
      </c>
      <c r="M808" s="254">
        <f>IF(ISNA(SUMIFS(INDEX('State Landscape Data'!$M$8:$AE$57,0,MATCH(CONCATENATE($J808,M$6),'State Landscape Data'!$M$6:$AE$6,0)),'State Landscape Data'!$B$8:$B$57,$C808,'State Landscape Data'!$C$8:$C$57,$D808)),"-",SUMIFS(INDEX('State Landscape Data'!$M$8:$AE$57,0,MATCH(CONCATENATE($J808,M$6),'State Landscape Data'!$M$6:$AE$6,0)),'State Landscape Data'!$B$8:$B$57,$C808,'State Landscape Data'!$C$8:$C$57,$D808))</f>
        <v>0</v>
      </c>
      <c r="N808" s="154">
        <f>IF(ISNA(SUMIFS(INDEX('State Landscape Data'!$M$8:$AE$57,0,MATCH(CONCATENATE($J808,N$6),'State Landscape Data'!$M$6:$AE$6,0)),'State Landscape Data'!$B$8:$B$57,$C808,'State Landscape Data'!$C$8:$C$57,$D808)),"-",SUMIFS(INDEX('State Landscape Data'!$M$8:$AE$57,0,MATCH(CONCATENATE($J808,N$6),'State Landscape Data'!$M$6:$AE$6,0)),'State Landscape Data'!$B$8:$B$57,$C808,'State Landscape Data'!$C$8:$C$57,$D808))</f>
        <v>0</v>
      </c>
    </row>
    <row r="809" spans="2:14" x14ac:dyDescent="0.35">
      <c r="B809" s="37" t="s">
        <v>80</v>
      </c>
      <c r="C809" s="38" t="str">
        <f>IF(ISBLANK('State Landscape Data'!$B$97),"-",'State Landscape Data'!$B$97)</f>
        <v>-</v>
      </c>
      <c r="D809" s="38" t="str">
        <f>IF(ISBLANK('State Landscape Data'!$C$97),"-",'State Landscape Data'!$C$97)</f>
        <v>-</v>
      </c>
      <c r="E809" s="38" t="str">
        <f>IF(ISBLANK('State Landscape Data'!$D$97),"-",'State Landscape Data'!$D$97)</f>
        <v>-</v>
      </c>
      <c r="F809" s="38" t="str">
        <f>IF(ISBLANK('State Landscape Data'!$E$97),"-",'State Landscape Data'!$E$97)</f>
        <v>-</v>
      </c>
      <c r="G809" s="38" t="str">
        <f>IF(ISBLANK('State Landscape Data'!$F$97),"-",'State Landscape Data'!$F$97)</f>
        <v>-</v>
      </c>
      <c r="H809" s="253">
        <v>1</v>
      </c>
      <c r="I809" s="253">
        <v>5</v>
      </c>
      <c r="J809" s="38" t="str">
        <f t="shared" si="61"/>
        <v>15</v>
      </c>
      <c r="K809" s="38" t="str">
        <f>IF(ISBLANK('State Landscape Data'!$K$97),"-",'State Landscape Data'!$K$97)</f>
        <v>-</v>
      </c>
      <c r="L809" s="254">
        <f>IF(ISNA(SUMIFS(INDEX('State Landscape Data'!$M$8:$AE$57,0,MATCH(CONCATENATE($J809,L$6),'State Landscape Data'!$M$6:$AE$6,0)),'State Landscape Data'!$B$8:$B$57,$C809,'State Landscape Data'!$C$8:$C$57,$D809)),"-",SUMIFS(INDEX('State Landscape Data'!$M$8:$AE$57,0,MATCH(CONCATENATE($J809,L$6),'State Landscape Data'!$M$6:$AE$6,0)),'State Landscape Data'!$B$8:$B$57,$C809,'State Landscape Data'!$C$8:$C$57,$D809))</f>
        <v>0</v>
      </c>
      <c r="M809" s="254">
        <f>IF(ISNA(SUMIFS(INDEX('State Landscape Data'!$M$8:$AE$57,0,MATCH(CONCATENATE($J809,M$6),'State Landscape Data'!$M$6:$AE$6,0)),'State Landscape Data'!$B$8:$B$57,$C809,'State Landscape Data'!$C$8:$C$57,$D809)),"-",SUMIFS(INDEX('State Landscape Data'!$M$8:$AE$57,0,MATCH(CONCATENATE($J809,M$6),'State Landscape Data'!$M$6:$AE$6,0)),'State Landscape Data'!$B$8:$B$57,$C809,'State Landscape Data'!$C$8:$C$57,$D809))</f>
        <v>0</v>
      </c>
      <c r="N809" s="154">
        <f>IF(ISNA(SUMIFS(INDEX('State Landscape Data'!$M$8:$AE$57,0,MATCH(CONCATENATE($J809,N$6),'State Landscape Data'!$M$6:$AE$6,0)),'State Landscape Data'!$B$8:$B$57,$C809,'State Landscape Data'!$C$8:$C$57,$D809)),"-",SUMIFS(INDEX('State Landscape Data'!$M$8:$AE$57,0,MATCH(CONCATENATE($J809,N$6),'State Landscape Data'!$M$6:$AE$6,0)),'State Landscape Data'!$B$8:$B$57,$C809,'State Landscape Data'!$C$8:$C$57,$D809))</f>
        <v>0</v>
      </c>
    </row>
    <row r="810" spans="2:14" x14ac:dyDescent="0.35">
      <c r="B810" s="37" t="s">
        <v>80</v>
      </c>
      <c r="C810" s="38" t="str">
        <f>IF(ISBLANK('State Landscape Data'!$B$97),"-",'State Landscape Data'!$B$97)</f>
        <v>-</v>
      </c>
      <c r="D810" s="38" t="str">
        <f>IF(ISBLANK('State Landscape Data'!$C$97),"-",'State Landscape Data'!$C$97)</f>
        <v>-</v>
      </c>
      <c r="E810" s="38" t="str">
        <f>IF(ISBLANK('State Landscape Data'!$D$97),"-",'State Landscape Data'!$D$97)</f>
        <v>-</v>
      </c>
      <c r="F810" s="38" t="str">
        <f>IF(ISBLANK('State Landscape Data'!$E$97),"-",'State Landscape Data'!$E$97)</f>
        <v>-</v>
      </c>
      <c r="G810" s="38" t="str">
        <f>IF(ISBLANK('State Landscape Data'!$F$97),"-",'State Landscape Data'!$F$97)</f>
        <v>-</v>
      </c>
      <c r="H810" s="253">
        <v>1</v>
      </c>
      <c r="I810" s="253" t="s">
        <v>65</v>
      </c>
      <c r="J810" s="38" t="str">
        <f t="shared" si="61"/>
        <v>1Goal</v>
      </c>
      <c r="K810" s="38" t="str">
        <f>IF(ISBLANK('State Landscape Data'!$K$97),"-",'State Landscape Data'!$K$97)</f>
        <v>-</v>
      </c>
      <c r="L810" s="254" t="str">
        <f>IF(ISNA(SUMIFS(INDEX('State Landscape Data'!$M$8:$AE$57,0,MATCH(CONCATENATE($J810,L$6),'State Landscape Data'!$M$6:$AE$6,0)),'State Landscape Data'!$B$8:$B$57,$C810,'State Landscape Data'!$C$8:$C$57,$D810)),"-",SUMIFS(INDEX('State Landscape Data'!$M$8:$AE$57,0,MATCH(CONCATENATE($J810,L$6),'State Landscape Data'!$M$6:$AE$6,0)),'State Landscape Data'!$B$8:$B$57,$C810,'State Landscape Data'!$C$8:$C$57,$D810))</f>
        <v>-</v>
      </c>
      <c r="M810" s="254" t="str">
        <f>IF(ISNA(SUMIFS(INDEX('State Landscape Data'!$M$8:$AE$57,0,MATCH(CONCATENATE($J810,M$6),'State Landscape Data'!$M$6:$AE$6,0)),'State Landscape Data'!$B$8:$B$57,$C810,'State Landscape Data'!$C$8:$C$57,$D810)),"-",SUMIFS(INDEX('State Landscape Data'!$M$8:$AE$57,0,MATCH(CONCATENATE($J810,M$6),'State Landscape Data'!$M$6:$AE$6,0)),'State Landscape Data'!$B$8:$B$57,$C810,'State Landscape Data'!$C$8:$C$57,$D810))</f>
        <v>-</v>
      </c>
      <c r="N810" s="154">
        <f>IF(ISNA(SUMIFS(INDEX('State Landscape Data'!$M$8:$AE$57,0,MATCH(CONCATENATE($J810,N$6),'State Landscape Data'!$M$6:$AE$6,0)),'State Landscape Data'!$B$8:$B$57,$C810,'State Landscape Data'!$C$8:$C$57,$D810)),"-",SUMIFS(INDEX('State Landscape Data'!$M$8:$AE$57,0,MATCH(CONCATENATE($J810,N$6),'State Landscape Data'!$M$6:$AE$6,0)),'State Landscape Data'!$B$8:$B$57,$C810,'State Landscape Data'!$C$8:$C$57,$D810))</f>
        <v>0</v>
      </c>
    </row>
    <row r="811" spans="2:14" x14ac:dyDescent="0.35">
      <c r="B811" s="37" t="s">
        <v>80</v>
      </c>
      <c r="C811" s="38" t="str">
        <f>IF(ISBLANK('State Landscape Data'!$B$97),"-",'State Landscape Data'!$B$97)</f>
        <v>-</v>
      </c>
      <c r="D811" s="38" t="str">
        <f>IF(ISBLANK('State Landscape Data'!$C$97),"-",'State Landscape Data'!$C$97)</f>
        <v>-</v>
      </c>
      <c r="E811" s="38" t="str">
        <f>IF(ISBLANK('State Landscape Data'!$D$97),"-",'State Landscape Data'!$D$97)</f>
        <v>-</v>
      </c>
      <c r="F811" s="38" t="str">
        <f>IF(ISBLANK('State Landscape Data'!$E$97),"-",'State Landscape Data'!$E$97)</f>
        <v>-</v>
      </c>
      <c r="G811" s="38" t="str">
        <f>IF(ISBLANK('State Landscape Data'!$F$97),"-",'State Landscape Data'!$F$97)</f>
        <v>-</v>
      </c>
      <c r="H811" s="253">
        <v>2</v>
      </c>
      <c r="I811" s="253">
        <v>5</v>
      </c>
      <c r="J811" s="38" t="str">
        <f t="shared" si="61"/>
        <v>25</v>
      </c>
      <c r="K811" s="38" t="str">
        <f>IF(ISBLANK('State Landscape Data'!$K$97),"-",'State Landscape Data'!$K$97)</f>
        <v>-</v>
      </c>
      <c r="L811" s="254">
        <f>IF(ISNA(SUMIFS(INDEX('State Landscape Data'!$M$8:$AE$57,0,MATCH(CONCATENATE($J811,L$6),'State Landscape Data'!$M$6:$AE$6,0)),'State Landscape Data'!$B$8:$B$57,$C811,'State Landscape Data'!$C$8:$C$57,$D811)),"-",SUMIFS(INDEX('State Landscape Data'!$M$8:$AE$57,0,MATCH(CONCATENATE($J811,L$6),'State Landscape Data'!$M$6:$AE$6,0)),'State Landscape Data'!$B$8:$B$57,$C811,'State Landscape Data'!$C$8:$C$57,$D811))</f>
        <v>0</v>
      </c>
      <c r="M811" s="254">
        <f>IF(ISNA(SUMIFS(INDEX('State Landscape Data'!$M$8:$AE$57,0,MATCH(CONCATENATE($J811,M$6),'State Landscape Data'!$M$6:$AE$6,0)),'State Landscape Data'!$B$8:$B$57,$C811,'State Landscape Data'!$C$8:$C$57,$D811)),"-",SUMIFS(INDEX('State Landscape Data'!$M$8:$AE$57,0,MATCH(CONCATENATE($J811,M$6),'State Landscape Data'!$M$6:$AE$6,0)),'State Landscape Data'!$B$8:$B$57,$C811,'State Landscape Data'!$C$8:$C$57,$D811))</f>
        <v>0</v>
      </c>
      <c r="N811" s="154">
        <f>IF(ISNA(SUMIFS(INDEX('State Landscape Data'!$M$8:$AE$57,0,MATCH(CONCATENATE($J811,N$6),'State Landscape Data'!$M$6:$AE$6,0)),'State Landscape Data'!$B$8:$B$57,$C811,'State Landscape Data'!$C$8:$C$57,$D811)),"-",SUMIFS(INDEX('State Landscape Data'!$M$8:$AE$57,0,MATCH(CONCATENATE($J811,N$6),'State Landscape Data'!$M$6:$AE$6,0)),'State Landscape Data'!$B$8:$B$57,$C811,'State Landscape Data'!$C$8:$C$57,$D811))</f>
        <v>0</v>
      </c>
    </row>
    <row r="812" spans="2:14" x14ac:dyDescent="0.35">
      <c r="B812" s="37" t="s">
        <v>80</v>
      </c>
      <c r="C812" s="38" t="str">
        <f>IF(ISBLANK('State Landscape Data'!$B$97),"-",'State Landscape Data'!$B$97)</f>
        <v>-</v>
      </c>
      <c r="D812" s="38" t="str">
        <f>IF(ISBLANK('State Landscape Data'!$C$97),"-",'State Landscape Data'!$C$97)</f>
        <v>-</v>
      </c>
      <c r="E812" s="38" t="str">
        <f>IF(ISBLANK('State Landscape Data'!$D$97),"-",'State Landscape Data'!$D$97)</f>
        <v>-</v>
      </c>
      <c r="F812" s="38" t="str">
        <f>IF(ISBLANK('State Landscape Data'!$E$97),"-",'State Landscape Data'!$E$97)</f>
        <v>-</v>
      </c>
      <c r="G812" s="38" t="str">
        <f>IF(ISBLANK('State Landscape Data'!$F$97),"-",'State Landscape Data'!$F$97)</f>
        <v>-</v>
      </c>
      <c r="H812" s="253">
        <v>2</v>
      </c>
      <c r="I812" s="253" t="s">
        <v>65</v>
      </c>
      <c r="J812" s="38" t="str">
        <f t="shared" si="61"/>
        <v>2Goal</v>
      </c>
      <c r="K812" s="38" t="str">
        <f>IF(ISBLANK('State Landscape Data'!$K$97),"-",'State Landscape Data'!$K$97)</f>
        <v>-</v>
      </c>
      <c r="L812" s="254" t="str">
        <f>IF(ISNA(SUMIFS(INDEX('State Landscape Data'!$M$8:$AE$57,0,MATCH(CONCATENATE($J812,L$6),'State Landscape Data'!$M$6:$AE$6,0)),'State Landscape Data'!$B$8:$B$57,$C812,'State Landscape Data'!$C$8:$C$57,$D812)),"-",SUMIFS(INDEX('State Landscape Data'!$M$8:$AE$57,0,MATCH(CONCATENATE($J812,L$6),'State Landscape Data'!$M$6:$AE$6,0)),'State Landscape Data'!$B$8:$B$57,$C812,'State Landscape Data'!$C$8:$C$57,$D812))</f>
        <v>-</v>
      </c>
      <c r="M812" s="254" t="str">
        <f>IF(ISNA(SUMIFS(INDEX('State Landscape Data'!$M$8:$AE$57,0,MATCH(CONCATENATE($J812,M$6),'State Landscape Data'!$M$6:$AE$6,0)),'State Landscape Data'!$B$8:$B$57,$C812,'State Landscape Data'!$C$8:$C$57,$D812)),"-",SUMIFS(INDEX('State Landscape Data'!$M$8:$AE$57,0,MATCH(CONCATENATE($J812,M$6),'State Landscape Data'!$M$6:$AE$6,0)),'State Landscape Data'!$B$8:$B$57,$C812,'State Landscape Data'!$C$8:$C$57,$D812))</f>
        <v>-</v>
      </c>
      <c r="N812" s="154">
        <f>IF(ISNA(SUMIFS(INDEX('State Landscape Data'!$M$8:$AE$57,0,MATCH(CONCATENATE($J812,N$6),'State Landscape Data'!$M$6:$AE$6,0)),'State Landscape Data'!$B$8:$B$57,$C812,'State Landscape Data'!$C$8:$C$57,$D812)),"-",SUMIFS(INDEX('State Landscape Data'!$M$8:$AE$57,0,MATCH(CONCATENATE($J812,N$6),'State Landscape Data'!$M$6:$AE$6,0)),'State Landscape Data'!$B$8:$B$57,$C812,'State Landscape Data'!$C$8:$C$57,$D812))</f>
        <v>0</v>
      </c>
    </row>
    <row r="813" spans="2:14" x14ac:dyDescent="0.35">
      <c r="B813" s="37" t="s">
        <v>80</v>
      </c>
      <c r="C813" s="38" t="str">
        <f>IF(ISBLANK('State Landscape Data'!$B$97),"-",'State Landscape Data'!$B$97)</f>
        <v>-</v>
      </c>
      <c r="D813" s="38" t="str">
        <f>IF(ISBLANK('State Landscape Data'!$C$97),"-",'State Landscape Data'!$C$97)</f>
        <v>-</v>
      </c>
      <c r="E813" s="38" t="str">
        <f>IF(ISBLANK('State Landscape Data'!$D$97),"-",'State Landscape Data'!$D$97)</f>
        <v>-</v>
      </c>
      <c r="F813" s="38" t="str">
        <f>IF(ISBLANK('State Landscape Data'!$E$97),"-",'State Landscape Data'!$E$97)</f>
        <v>-</v>
      </c>
      <c r="G813" s="38" t="str">
        <f>IF(ISBLANK('State Landscape Data'!$F$97),"-",'State Landscape Data'!$F$97)</f>
        <v>-</v>
      </c>
      <c r="H813" s="253">
        <v>3</v>
      </c>
      <c r="I813" s="253">
        <v>5</v>
      </c>
      <c r="J813" s="38" t="str">
        <f t="shared" si="61"/>
        <v>35</v>
      </c>
      <c r="K813" s="38" t="str">
        <f>IF(ISBLANK('State Landscape Data'!$K$97),"-",'State Landscape Data'!$K$97)</f>
        <v>-</v>
      </c>
      <c r="L813" s="254">
        <f>IF(ISNA(SUMIFS(INDEX('State Landscape Data'!$M$8:$AE$57,0,MATCH(CONCATENATE($J813,L$6),'State Landscape Data'!$M$6:$AE$6,0)),'State Landscape Data'!$B$8:$B$57,$C813,'State Landscape Data'!$C$8:$C$57,$D813)),"-",SUMIFS(INDEX('State Landscape Data'!$M$8:$AE$57,0,MATCH(CONCATENATE($J813,L$6),'State Landscape Data'!$M$6:$AE$6,0)),'State Landscape Data'!$B$8:$B$57,$C813,'State Landscape Data'!$C$8:$C$57,$D813))</f>
        <v>0</v>
      </c>
      <c r="M813" s="254">
        <f>IF(ISNA(SUMIFS(INDEX('State Landscape Data'!$M$8:$AE$57,0,MATCH(CONCATENATE($J813,M$6),'State Landscape Data'!$M$6:$AE$6,0)),'State Landscape Data'!$B$8:$B$57,$C813,'State Landscape Data'!$C$8:$C$57,$D813)),"-",SUMIFS(INDEX('State Landscape Data'!$M$8:$AE$57,0,MATCH(CONCATENATE($J813,M$6),'State Landscape Data'!$M$6:$AE$6,0)),'State Landscape Data'!$B$8:$B$57,$C813,'State Landscape Data'!$C$8:$C$57,$D813))</f>
        <v>0</v>
      </c>
      <c r="N813" s="154">
        <f>IF(ISNA(SUMIFS(INDEX('State Landscape Data'!$M$8:$AE$57,0,MATCH(CONCATENATE($J813,N$6),'State Landscape Data'!$M$6:$AE$6,0)),'State Landscape Data'!$B$8:$B$57,$C813,'State Landscape Data'!$C$8:$C$57,$D813)),"-",SUMIFS(INDEX('State Landscape Data'!$M$8:$AE$57,0,MATCH(CONCATENATE($J813,N$6),'State Landscape Data'!$M$6:$AE$6,0)),'State Landscape Data'!$B$8:$B$57,$C813,'State Landscape Data'!$C$8:$C$57,$D813))</f>
        <v>0</v>
      </c>
    </row>
    <row r="814" spans="2:14" x14ac:dyDescent="0.35">
      <c r="B814" s="37" t="s">
        <v>80</v>
      </c>
      <c r="C814" s="38" t="str">
        <f>IF(ISBLANK('State Landscape Data'!$B$97),"-",'State Landscape Data'!$B$97)</f>
        <v>-</v>
      </c>
      <c r="D814" s="38" t="str">
        <f>IF(ISBLANK('State Landscape Data'!$C$97),"-",'State Landscape Data'!$C$97)</f>
        <v>-</v>
      </c>
      <c r="E814" s="38" t="str">
        <f>IF(ISBLANK('State Landscape Data'!$D$97),"-",'State Landscape Data'!$D$97)</f>
        <v>-</v>
      </c>
      <c r="F814" s="38" t="str">
        <f>IF(ISBLANK('State Landscape Data'!$E$97),"-",'State Landscape Data'!$E$97)</f>
        <v>-</v>
      </c>
      <c r="G814" s="38" t="str">
        <f>IF(ISBLANK('State Landscape Data'!$F$97),"-",'State Landscape Data'!$F$97)</f>
        <v>-</v>
      </c>
      <c r="H814" s="253">
        <v>3</v>
      </c>
      <c r="I814" s="253" t="s">
        <v>65</v>
      </c>
      <c r="J814" s="38" t="str">
        <f t="shared" si="61"/>
        <v>3Goal</v>
      </c>
      <c r="K814" s="38" t="str">
        <f>IF(ISBLANK('State Landscape Data'!$K$97),"-",'State Landscape Data'!$K$97)</f>
        <v>-</v>
      </c>
      <c r="L814" s="254" t="str">
        <f>IF(ISNA(SUMIFS(INDEX('State Landscape Data'!$M$8:$AE$57,0,MATCH(CONCATENATE($J814,L$6),'State Landscape Data'!$M$6:$AE$6,0)),'State Landscape Data'!$B$8:$B$57,$C814,'State Landscape Data'!$C$8:$C$57,$D814)),"-",SUMIFS(INDEX('State Landscape Data'!$M$8:$AE$57,0,MATCH(CONCATENATE($J814,L$6),'State Landscape Data'!$M$6:$AE$6,0)),'State Landscape Data'!$B$8:$B$57,$C814,'State Landscape Data'!$C$8:$C$57,$D814))</f>
        <v>-</v>
      </c>
      <c r="M814" s="254" t="str">
        <f>IF(ISNA(SUMIFS(INDEX('State Landscape Data'!$M$8:$AE$57,0,MATCH(CONCATENATE($J814,M$6),'State Landscape Data'!$M$6:$AE$6,0)),'State Landscape Data'!$B$8:$B$57,$C814,'State Landscape Data'!$C$8:$C$57,$D814)),"-",SUMIFS(INDEX('State Landscape Data'!$M$8:$AE$57,0,MATCH(CONCATENATE($J814,M$6),'State Landscape Data'!$M$6:$AE$6,0)),'State Landscape Data'!$B$8:$B$57,$C814,'State Landscape Data'!$C$8:$C$57,$D814))</f>
        <v>-</v>
      </c>
      <c r="N814" s="154">
        <f>IF(ISNA(SUMIFS(INDEX('State Landscape Data'!$M$8:$AE$57,0,MATCH(CONCATENATE($J814,N$6),'State Landscape Data'!$M$6:$AE$6,0)),'State Landscape Data'!$B$8:$B$57,$C814,'State Landscape Data'!$C$8:$C$57,$D814)),"-",SUMIFS(INDEX('State Landscape Data'!$M$8:$AE$57,0,MATCH(CONCATENATE($J814,N$6),'State Landscape Data'!$M$6:$AE$6,0)),'State Landscape Data'!$B$8:$B$57,$C814,'State Landscape Data'!$C$8:$C$57,$D814))</f>
        <v>0</v>
      </c>
    </row>
    <row r="815" spans="2:14" x14ac:dyDescent="0.35">
      <c r="B815" s="37" t="s">
        <v>80</v>
      </c>
      <c r="C815" s="38" t="str">
        <f>IF(ISBLANK('State Landscape Data'!$B$97),"-",'State Landscape Data'!$B$97)</f>
        <v>-</v>
      </c>
      <c r="D815" s="38" t="str">
        <f>IF(ISBLANK('State Landscape Data'!$C$97),"-",'State Landscape Data'!$C$97)</f>
        <v>-</v>
      </c>
      <c r="E815" s="38" t="str">
        <f>IF(ISBLANK('State Landscape Data'!$D$97),"-",'State Landscape Data'!$D$97)</f>
        <v>-</v>
      </c>
      <c r="F815" s="38" t="str">
        <f>IF(ISBLANK('State Landscape Data'!$E$97),"-",'State Landscape Data'!$E$97)</f>
        <v>-</v>
      </c>
      <c r="G815" s="38" t="str">
        <f>IF(ISBLANK('State Landscape Data'!$F$97),"-",'State Landscape Data'!$F$97)</f>
        <v>-</v>
      </c>
      <c r="H815" s="253">
        <v>4</v>
      </c>
      <c r="I815" s="253">
        <v>5</v>
      </c>
      <c r="J815" s="38" t="str">
        <f t="shared" si="61"/>
        <v>45</v>
      </c>
      <c r="K815" s="38" t="str">
        <f>IF(ISBLANK('State Landscape Data'!$K$97),"-",'State Landscape Data'!$K$97)</f>
        <v>-</v>
      </c>
      <c r="L815" s="254">
        <f>IF(ISNA(SUMIFS(INDEX('State Landscape Data'!$M$8:$AE$57,0,MATCH(CONCATENATE($J815,L$6),'State Landscape Data'!$M$6:$AE$6,0)),'State Landscape Data'!$B$8:$B$57,$C815,'State Landscape Data'!$C$8:$C$57,$D815)),"-",SUMIFS(INDEX('State Landscape Data'!$M$8:$AE$57,0,MATCH(CONCATENATE($J815,L$6),'State Landscape Data'!$M$6:$AE$6,0)),'State Landscape Data'!$B$8:$B$57,$C815,'State Landscape Data'!$C$8:$C$57,$D815))</f>
        <v>0</v>
      </c>
      <c r="M815" s="254">
        <f>IF(ISNA(SUMIFS(INDEX('State Landscape Data'!$M$8:$AE$57,0,MATCH(CONCATENATE($J815,M$6),'State Landscape Data'!$M$6:$AE$6,0)),'State Landscape Data'!$B$8:$B$57,$C815,'State Landscape Data'!$C$8:$C$57,$D815)),"-",SUMIFS(INDEX('State Landscape Data'!$M$8:$AE$57,0,MATCH(CONCATENATE($J815,M$6),'State Landscape Data'!$M$6:$AE$6,0)),'State Landscape Data'!$B$8:$B$57,$C815,'State Landscape Data'!$C$8:$C$57,$D815))</f>
        <v>0</v>
      </c>
      <c r="N815" s="154">
        <f>IF(ISNA(SUMIFS(INDEX('State Landscape Data'!$M$8:$AE$57,0,MATCH(CONCATENATE($J815,N$6),'State Landscape Data'!$M$6:$AE$6,0)),'State Landscape Data'!$B$8:$B$57,$C815,'State Landscape Data'!$C$8:$C$57,$D815)),"-",SUMIFS(INDEX('State Landscape Data'!$M$8:$AE$57,0,MATCH(CONCATENATE($J815,N$6),'State Landscape Data'!$M$6:$AE$6,0)),'State Landscape Data'!$B$8:$B$57,$C815,'State Landscape Data'!$C$8:$C$57,$D815))</f>
        <v>0</v>
      </c>
    </row>
    <row r="816" spans="2:14" x14ac:dyDescent="0.35">
      <c r="B816" s="37" t="s">
        <v>80</v>
      </c>
      <c r="C816" s="38" t="str">
        <f>IF(ISBLANK('State Landscape Data'!$B$97),"-",'State Landscape Data'!$B$97)</f>
        <v>-</v>
      </c>
      <c r="D816" s="38" t="str">
        <f>IF(ISBLANK('State Landscape Data'!$C$97),"-",'State Landscape Data'!$C$97)</f>
        <v>-</v>
      </c>
      <c r="E816" s="38" t="str">
        <f>IF(ISBLANK('State Landscape Data'!$D$97),"-",'State Landscape Data'!$D$97)</f>
        <v>-</v>
      </c>
      <c r="F816" s="38" t="str">
        <f>IF(ISBLANK('State Landscape Data'!$E$97),"-",'State Landscape Data'!$E$97)</f>
        <v>-</v>
      </c>
      <c r="G816" s="38" t="str">
        <f>IF(ISBLANK('State Landscape Data'!$F$97),"-",'State Landscape Data'!$F$97)</f>
        <v>-</v>
      </c>
      <c r="H816" s="253">
        <v>4</v>
      </c>
      <c r="I816" s="253" t="s">
        <v>65</v>
      </c>
      <c r="J816" s="38" t="str">
        <f t="shared" si="61"/>
        <v>4Goal</v>
      </c>
      <c r="K816" s="38" t="str">
        <f>IF(ISBLANK('State Landscape Data'!$K$97),"-",'State Landscape Data'!$K$97)</f>
        <v>-</v>
      </c>
      <c r="L816" s="254" t="str">
        <f>IF(ISNA(SUMIFS(INDEX('State Landscape Data'!$M$8:$AE$57,0,MATCH(CONCATENATE($J816,L$6),'State Landscape Data'!$M$6:$AE$6,0)),'State Landscape Data'!$B$8:$B$57,$C816,'State Landscape Data'!$C$8:$C$57,$D816)),"-",SUMIFS(INDEX('State Landscape Data'!$M$8:$AE$57,0,MATCH(CONCATENATE($J816,L$6),'State Landscape Data'!$M$6:$AE$6,0)),'State Landscape Data'!$B$8:$B$57,$C816,'State Landscape Data'!$C$8:$C$57,$D816))</f>
        <v>-</v>
      </c>
      <c r="M816" s="254" t="str">
        <f>IF(ISNA(SUMIFS(INDEX('State Landscape Data'!$M$8:$AE$57,0,MATCH(CONCATENATE($J816,M$6),'State Landscape Data'!$M$6:$AE$6,0)),'State Landscape Data'!$B$8:$B$57,$C816,'State Landscape Data'!$C$8:$C$57,$D816)),"-",SUMIFS(INDEX('State Landscape Data'!$M$8:$AE$57,0,MATCH(CONCATENATE($J816,M$6),'State Landscape Data'!$M$6:$AE$6,0)),'State Landscape Data'!$B$8:$B$57,$C816,'State Landscape Data'!$C$8:$C$57,$D816))</f>
        <v>-</v>
      </c>
      <c r="N816" s="154">
        <f>IF(ISNA(SUMIFS(INDEX('State Landscape Data'!$M$8:$AE$57,0,MATCH(CONCATENATE($J816,N$6),'State Landscape Data'!$M$6:$AE$6,0)),'State Landscape Data'!$B$8:$B$57,$C816,'State Landscape Data'!$C$8:$C$57,$D816)),"-",SUMIFS(INDEX('State Landscape Data'!$M$8:$AE$57,0,MATCH(CONCATENATE($J816,N$6),'State Landscape Data'!$M$6:$AE$6,0)),'State Landscape Data'!$B$8:$B$57,$C816,'State Landscape Data'!$C$8:$C$57,$D816))</f>
        <v>0</v>
      </c>
    </row>
    <row r="817" spans="2:14" x14ac:dyDescent="0.35">
      <c r="B817" s="37" t="s">
        <v>80</v>
      </c>
      <c r="C817" s="38" t="str">
        <f>IF(ISBLANK('State Landscape Data'!$B$98),"-",'State Landscape Data'!$B$98)</f>
        <v>-</v>
      </c>
      <c r="D817" s="38" t="str">
        <f>IF(ISBLANK('State Landscape Data'!$C$98),"-",'State Landscape Data'!$C$98)</f>
        <v>-</v>
      </c>
      <c r="E817" s="38" t="str">
        <f>IF(ISBLANK('State Landscape Data'!$D$98),"-",'State Landscape Data'!$D$98)</f>
        <v>-</v>
      </c>
      <c r="F817" s="38" t="str">
        <f>IF(ISBLANK('State Landscape Data'!$E$98),"-",'State Landscape Data'!$E$98)</f>
        <v>-</v>
      </c>
      <c r="G817" s="38" t="str">
        <f>IF(ISBLANK('State Landscape Data'!$F$98),"-",'State Landscape Data'!$F$98)</f>
        <v>-</v>
      </c>
      <c r="H817" s="253" t="s">
        <v>64</v>
      </c>
      <c r="I817" s="253" t="s">
        <v>64</v>
      </c>
      <c r="J817" s="38" t="str">
        <f t="shared" si="61"/>
        <v>BaselineBaseline</v>
      </c>
      <c r="K817" s="38" t="str">
        <f>IF(ISBLANK('State Landscape Data'!$K$98),"-",'State Landscape Data'!$K$98)</f>
        <v>-</v>
      </c>
      <c r="L817" s="254">
        <f>IF(ISNA(SUMIFS(INDEX('State Landscape Data'!$M$8:$AE$57,0,MATCH(CONCATENATE($J817,L$6),'State Landscape Data'!$M$6:$AE$6,0)),'State Landscape Data'!$B$8:$B$57,$C817,'State Landscape Data'!$C$8:$C$57,$D817)),"-",SUMIFS(INDEX('State Landscape Data'!$M$8:$AE$57,0,MATCH(CONCATENATE($J817,L$6),'State Landscape Data'!$M$6:$AE$6,0)),'State Landscape Data'!$B$8:$B$57,$C817,'State Landscape Data'!$C$8:$C$57,$D817))</f>
        <v>0</v>
      </c>
      <c r="M817" s="254">
        <f>IF(ISNA(SUMIFS(INDEX('State Landscape Data'!$M$8:$AE$57,0,MATCH(CONCATENATE($J817,M$6),'State Landscape Data'!$M$6:$AE$6,0)),'State Landscape Data'!$B$8:$B$57,$C817,'State Landscape Data'!$C$8:$C$57,$D817)),"-",SUMIFS(INDEX('State Landscape Data'!$M$8:$AE$57,0,MATCH(CONCATENATE($J817,M$6),'State Landscape Data'!$M$6:$AE$6,0)),'State Landscape Data'!$B$8:$B$57,$C817,'State Landscape Data'!$C$8:$C$57,$D817))</f>
        <v>0</v>
      </c>
      <c r="N817" s="154">
        <f>IF(ISNA(SUMIFS(INDEX('State Landscape Data'!$M$8:$AE$57,0,MATCH(CONCATENATE($J817,N$6),'State Landscape Data'!$M$6:$AE$6,0)),'State Landscape Data'!$B$8:$B$57,$C817,'State Landscape Data'!$C$8:$C$57,$D817)),"-",SUMIFS(INDEX('State Landscape Data'!$M$8:$AE$57,0,MATCH(CONCATENATE($J817,N$6),'State Landscape Data'!$M$6:$AE$6,0)),'State Landscape Data'!$B$8:$B$57,$C817,'State Landscape Data'!$C$8:$C$57,$D817))</f>
        <v>0</v>
      </c>
    </row>
    <row r="818" spans="2:14" x14ac:dyDescent="0.35">
      <c r="B818" s="37" t="s">
        <v>80</v>
      </c>
      <c r="C818" s="38" t="str">
        <f>IF(ISBLANK('State Landscape Data'!$B$98),"-",'State Landscape Data'!$B$98)</f>
        <v>-</v>
      </c>
      <c r="D818" s="38" t="str">
        <f>IF(ISBLANK('State Landscape Data'!$C$98),"-",'State Landscape Data'!$C$98)</f>
        <v>-</v>
      </c>
      <c r="E818" s="38" t="str">
        <f>IF(ISBLANK('State Landscape Data'!$D$98),"-",'State Landscape Data'!$D$98)</f>
        <v>-</v>
      </c>
      <c r="F818" s="38" t="str">
        <f>IF(ISBLANK('State Landscape Data'!$E$98),"-",'State Landscape Data'!$E$98)</f>
        <v>-</v>
      </c>
      <c r="G818" s="38" t="str">
        <f>IF(ISBLANK('State Landscape Data'!$F$98),"-",'State Landscape Data'!$F$98)</f>
        <v>-</v>
      </c>
      <c r="H818" s="253">
        <v>1</v>
      </c>
      <c r="I818" s="253">
        <v>5</v>
      </c>
      <c r="J818" s="38" t="str">
        <f t="shared" si="61"/>
        <v>15</v>
      </c>
      <c r="K818" s="38" t="str">
        <f>IF(ISBLANK('State Landscape Data'!$K$98),"-",'State Landscape Data'!$K$98)</f>
        <v>-</v>
      </c>
      <c r="L818" s="254">
        <f>IF(ISNA(SUMIFS(INDEX('State Landscape Data'!$M$8:$AE$57,0,MATCH(CONCATENATE($J818,L$6),'State Landscape Data'!$M$6:$AE$6,0)),'State Landscape Data'!$B$8:$B$57,$C818,'State Landscape Data'!$C$8:$C$57,$D818)),"-",SUMIFS(INDEX('State Landscape Data'!$M$8:$AE$57,0,MATCH(CONCATENATE($J818,L$6),'State Landscape Data'!$M$6:$AE$6,0)),'State Landscape Data'!$B$8:$B$57,$C818,'State Landscape Data'!$C$8:$C$57,$D818))</f>
        <v>0</v>
      </c>
      <c r="M818" s="254">
        <f>IF(ISNA(SUMIFS(INDEX('State Landscape Data'!$M$8:$AE$57,0,MATCH(CONCATENATE($J818,M$6),'State Landscape Data'!$M$6:$AE$6,0)),'State Landscape Data'!$B$8:$B$57,$C818,'State Landscape Data'!$C$8:$C$57,$D818)),"-",SUMIFS(INDEX('State Landscape Data'!$M$8:$AE$57,0,MATCH(CONCATENATE($J818,M$6),'State Landscape Data'!$M$6:$AE$6,0)),'State Landscape Data'!$B$8:$B$57,$C818,'State Landscape Data'!$C$8:$C$57,$D818))</f>
        <v>0</v>
      </c>
      <c r="N818" s="154">
        <f>IF(ISNA(SUMIFS(INDEX('State Landscape Data'!$M$8:$AE$57,0,MATCH(CONCATENATE($J818,N$6),'State Landscape Data'!$M$6:$AE$6,0)),'State Landscape Data'!$B$8:$B$57,$C818,'State Landscape Data'!$C$8:$C$57,$D818)),"-",SUMIFS(INDEX('State Landscape Data'!$M$8:$AE$57,0,MATCH(CONCATENATE($J818,N$6),'State Landscape Data'!$M$6:$AE$6,0)),'State Landscape Data'!$B$8:$B$57,$C818,'State Landscape Data'!$C$8:$C$57,$D818))</f>
        <v>0</v>
      </c>
    </row>
    <row r="819" spans="2:14" x14ac:dyDescent="0.35">
      <c r="B819" s="37" t="s">
        <v>80</v>
      </c>
      <c r="C819" s="38" t="str">
        <f>IF(ISBLANK('State Landscape Data'!$B$98),"-",'State Landscape Data'!$B$98)</f>
        <v>-</v>
      </c>
      <c r="D819" s="38" t="str">
        <f>IF(ISBLANK('State Landscape Data'!$C$98),"-",'State Landscape Data'!$C$98)</f>
        <v>-</v>
      </c>
      <c r="E819" s="38" t="str">
        <f>IF(ISBLANK('State Landscape Data'!$D$98),"-",'State Landscape Data'!$D$98)</f>
        <v>-</v>
      </c>
      <c r="F819" s="38" t="str">
        <f>IF(ISBLANK('State Landscape Data'!$E$98),"-",'State Landscape Data'!$E$98)</f>
        <v>-</v>
      </c>
      <c r="G819" s="38" t="str">
        <f>IF(ISBLANK('State Landscape Data'!$F$98),"-",'State Landscape Data'!$F$98)</f>
        <v>-</v>
      </c>
      <c r="H819" s="253">
        <v>1</v>
      </c>
      <c r="I819" s="253" t="s">
        <v>65</v>
      </c>
      <c r="J819" s="38" t="str">
        <f t="shared" si="61"/>
        <v>1Goal</v>
      </c>
      <c r="K819" s="38" t="str">
        <f>IF(ISBLANK('State Landscape Data'!$K$98),"-",'State Landscape Data'!$K$98)</f>
        <v>-</v>
      </c>
      <c r="L819" s="254" t="str">
        <f>IF(ISNA(SUMIFS(INDEX('State Landscape Data'!$M$8:$AE$57,0,MATCH(CONCATENATE($J819,L$6),'State Landscape Data'!$M$6:$AE$6,0)),'State Landscape Data'!$B$8:$B$57,$C819,'State Landscape Data'!$C$8:$C$57,$D819)),"-",SUMIFS(INDEX('State Landscape Data'!$M$8:$AE$57,0,MATCH(CONCATENATE($J819,L$6),'State Landscape Data'!$M$6:$AE$6,0)),'State Landscape Data'!$B$8:$B$57,$C819,'State Landscape Data'!$C$8:$C$57,$D819))</f>
        <v>-</v>
      </c>
      <c r="M819" s="254" t="str">
        <f>IF(ISNA(SUMIFS(INDEX('State Landscape Data'!$M$8:$AE$57,0,MATCH(CONCATENATE($J819,M$6),'State Landscape Data'!$M$6:$AE$6,0)),'State Landscape Data'!$B$8:$B$57,$C819,'State Landscape Data'!$C$8:$C$57,$D819)),"-",SUMIFS(INDEX('State Landscape Data'!$M$8:$AE$57,0,MATCH(CONCATENATE($J819,M$6),'State Landscape Data'!$M$6:$AE$6,0)),'State Landscape Data'!$B$8:$B$57,$C819,'State Landscape Data'!$C$8:$C$57,$D819))</f>
        <v>-</v>
      </c>
      <c r="N819" s="154">
        <f>IF(ISNA(SUMIFS(INDEX('State Landscape Data'!$M$8:$AE$57,0,MATCH(CONCATENATE($J819,N$6),'State Landscape Data'!$M$6:$AE$6,0)),'State Landscape Data'!$B$8:$B$57,$C819,'State Landscape Data'!$C$8:$C$57,$D819)),"-",SUMIFS(INDEX('State Landscape Data'!$M$8:$AE$57,0,MATCH(CONCATENATE($J819,N$6),'State Landscape Data'!$M$6:$AE$6,0)),'State Landscape Data'!$B$8:$B$57,$C819,'State Landscape Data'!$C$8:$C$57,$D819))</f>
        <v>0</v>
      </c>
    </row>
    <row r="820" spans="2:14" x14ac:dyDescent="0.35">
      <c r="B820" s="37" t="s">
        <v>80</v>
      </c>
      <c r="C820" s="38" t="str">
        <f>IF(ISBLANK('State Landscape Data'!$B$98),"-",'State Landscape Data'!$B$98)</f>
        <v>-</v>
      </c>
      <c r="D820" s="38" t="str">
        <f>IF(ISBLANK('State Landscape Data'!$C$98),"-",'State Landscape Data'!$C$98)</f>
        <v>-</v>
      </c>
      <c r="E820" s="38" t="str">
        <f>IF(ISBLANK('State Landscape Data'!$D$98),"-",'State Landscape Data'!$D$98)</f>
        <v>-</v>
      </c>
      <c r="F820" s="38" t="str">
        <f>IF(ISBLANK('State Landscape Data'!$E$98),"-",'State Landscape Data'!$E$98)</f>
        <v>-</v>
      </c>
      <c r="G820" s="38" t="str">
        <f>IF(ISBLANK('State Landscape Data'!$F$98),"-",'State Landscape Data'!$F$98)</f>
        <v>-</v>
      </c>
      <c r="H820" s="253">
        <v>2</v>
      </c>
      <c r="I820" s="253">
        <v>5</v>
      </c>
      <c r="J820" s="38" t="str">
        <f t="shared" si="61"/>
        <v>25</v>
      </c>
      <c r="K820" s="38" t="str">
        <f>IF(ISBLANK('State Landscape Data'!$K$98),"-",'State Landscape Data'!$K$98)</f>
        <v>-</v>
      </c>
      <c r="L820" s="254">
        <f>IF(ISNA(SUMIFS(INDEX('State Landscape Data'!$M$8:$AE$57,0,MATCH(CONCATENATE($J820,L$6),'State Landscape Data'!$M$6:$AE$6,0)),'State Landscape Data'!$B$8:$B$57,$C820,'State Landscape Data'!$C$8:$C$57,$D820)),"-",SUMIFS(INDEX('State Landscape Data'!$M$8:$AE$57,0,MATCH(CONCATENATE($J820,L$6),'State Landscape Data'!$M$6:$AE$6,0)),'State Landscape Data'!$B$8:$B$57,$C820,'State Landscape Data'!$C$8:$C$57,$D820))</f>
        <v>0</v>
      </c>
      <c r="M820" s="254">
        <f>IF(ISNA(SUMIFS(INDEX('State Landscape Data'!$M$8:$AE$57,0,MATCH(CONCATENATE($J820,M$6),'State Landscape Data'!$M$6:$AE$6,0)),'State Landscape Data'!$B$8:$B$57,$C820,'State Landscape Data'!$C$8:$C$57,$D820)),"-",SUMIFS(INDEX('State Landscape Data'!$M$8:$AE$57,0,MATCH(CONCATENATE($J820,M$6),'State Landscape Data'!$M$6:$AE$6,0)),'State Landscape Data'!$B$8:$B$57,$C820,'State Landscape Data'!$C$8:$C$57,$D820))</f>
        <v>0</v>
      </c>
      <c r="N820" s="154">
        <f>IF(ISNA(SUMIFS(INDEX('State Landscape Data'!$M$8:$AE$57,0,MATCH(CONCATENATE($J820,N$6),'State Landscape Data'!$M$6:$AE$6,0)),'State Landscape Data'!$B$8:$B$57,$C820,'State Landscape Data'!$C$8:$C$57,$D820)),"-",SUMIFS(INDEX('State Landscape Data'!$M$8:$AE$57,0,MATCH(CONCATENATE($J820,N$6),'State Landscape Data'!$M$6:$AE$6,0)),'State Landscape Data'!$B$8:$B$57,$C820,'State Landscape Data'!$C$8:$C$57,$D820))</f>
        <v>0</v>
      </c>
    </row>
    <row r="821" spans="2:14" x14ac:dyDescent="0.35">
      <c r="B821" s="37" t="s">
        <v>80</v>
      </c>
      <c r="C821" s="38" t="str">
        <f>IF(ISBLANK('State Landscape Data'!$B$98),"-",'State Landscape Data'!$B$98)</f>
        <v>-</v>
      </c>
      <c r="D821" s="38" t="str">
        <f>IF(ISBLANK('State Landscape Data'!$C$98),"-",'State Landscape Data'!$C$98)</f>
        <v>-</v>
      </c>
      <c r="E821" s="38" t="str">
        <f>IF(ISBLANK('State Landscape Data'!$D$98),"-",'State Landscape Data'!$D$98)</f>
        <v>-</v>
      </c>
      <c r="F821" s="38" t="str">
        <f>IF(ISBLANK('State Landscape Data'!$E$98),"-",'State Landscape Data'!$E$98)</f>
        <v>-</v>
      </c>
      <c r="G821" s="38" t="str">
        <f>IF(ISBLANK('State Landscape Data'!$F$98),"-",'State Landscape Data'!$F$98)</f>
        <v>-</v>
      </c>
      <c r="H821" s="253">
        <v>2</v>
      </c>
      <c r="I821" s="253" t="s">
        <v>65</v>
      </c>
      <c r="J821" s="38" t="str">
        <f t="shared" si="61"/>
        <v>2Goal</v>
      </c>
      <c r="K821" s="38" t="str">
        <f>IF(ISBLANK('State Landscape Data'!$K$98),"-",'State Landscape Data'!$K$98)</f>
        <v>-</v>
      </c>
      <c r="L821" s="254" t="str">
        <f>IF(ISNA(SUMIFS(INDEX('State Landscape Data'!$M$8:$AE$57,0,MATCH(CONCATENATE($J821,L$6),'State Landscape Data'!$M$6:$AE$6,0)),'State Landscape Data'!$B$8:$B$57,$C821,'State Landscape Data'!$C$8:$C$57,$D821)),"-",SUMIFS(INDEX('State Landscape Data'!$M$8:$AE$57,0,MATCH(CONCATENATE($J821,L$6),'State Landscape Data'!$M$6:$AE$6,0)),'State Landscape Data'!$B$8:$B$57,$C821,'State Landscape Data'!$C$8:$C$57,$D821))</f>
        <v>-</v>
      </c>
      <c r="M821" s="254" t="str">
        <f>IF(ISNA(SUMIFS(INDEX('State Landscape Data'!$M$8:$AE$57,0,MATCH(CONCATENATE($J821,M$6),'State Landscape Data'!$M$6:$AE$6,0)),'State Landscape Data'!$B$8:$B$57,$C821,'State Landscape Data'!$C$8:$C$57,$D821)),"-",SUMIFS(INDEX('State Landscape Data'!$M$8:$AE$57,0,MATCH(CONCATENATE($J821,M$6),'State Landscape Data'!$M$6:$AE$6,0)),'State Landscape Data'!$B$8:$B$57,$C821,'State Landscape Data'!$C$8:$C$57,$D821))</f>
        <v>-</v>
      </c>
      <c r="N821" s="154">
        <f>IF(ISNA(SUMIFS(INDEX('State Landscape Data'!$M$8:$AE$57,0,MATCH(CONCATENATE($J821,N$6),'State Landscape Data'!$M$6:$AE$6,0)),'State Landscape Data'!$B$8:$B$57,$C821,'State Landscape Data'!$C$8:$C$57,$D821)),"-",SUMIFS(INDEX('State Landscape Data'!$M$8:$AE$57,0,MATCH(CONCATENATE($J821,N$6),'State Landscape Data'!$M$6:$AE$6,0)),'State Landscape Data'!$B$8:$B$57,$C821,'State Landscape Data'!$C$8:$C$57,$D821))</f>
        <v>0</v>
      </c>
    </row>
    <row r="822" spans="2:14" x14ac:dyDescent="0.35">
      <c r="B822" s="37" t="s">
        <v>80</v>
      </c>
      <c r="C822" s="38" t="str">
        <f>IF(ISBLANK('State Landscape Data'!$B$98),"-",'State Landscape Data'!$B$98)</f>
        <v>-</v>
      </c>
      <c r="D822" s="38" t="str">
        <f>IF(ISBLANK('State Landscape Data'!$C$98),"-",'State Landscape Data'!$C$98)</f>
        <v>-</v>
      </c>
      <c r="E822" s="38" t="str">
        <f>IF(ISBLANK('State Landscape Data'!$D$98),"-",'State Landscape Data'!$D$98)</f>
        <v>-</v>
      </c>
      <c r="F822" s="38" t="str">
        <f>IF(ISBLANK('State Landscape Data'!$E$98),"-",'State Landscape Data'!$E$98)</f>
        <v>-</v>
      </c>
      <c r="G822" s="38" t="str">
        <f>IF(ISBLANK('State Landscape Data'!$F$98),"-",'State Landscape Data'!$F$98)</f>
        <v>-</v>
      </c>
      <c r="H822" s="253">
        <v>3</v>
      </c>
      <c r="I822" s="253">
        <v>5</v>
      </c>
      <c r="J822" s="38" t="str">
        <f t="shared" si="61"/>
        <v>35</v>
      </c>
      <c r="K822" s="38" t="str">
        <f>IF(ISBLANK('State Landscape Data'!$K$98),"-",'State Landscape Data'!$K$98)</f>
        <v>-</v>
      </c>
      <c r="L822" s="254">
        <f>IF(ISNA(SUMIFS(INDEX('State Landscape Data'!$M$8:$AE$57,0,MATCH(CONCATENATE($J822,L$6),'State Landscape Data'!$M$6:$AE$6,0)),'State Landscape Data'!$B$8:$B$57,$C822,'State Landscape Data'!$C$8:$C$57,$D822)),"-",SUMIFS(INDEX('State Landscape Data'!$M$8:$AE$57,0,MATCH(CONCATENATE($J822,L$6),'State Landscape Data'!$M$6:$AE$6,0)),'State Landscape Data'!$B$8:$B$57,$C822,'State Landscape Data'!$C$8:$C$57,$D822))</f>
        <v>0</v>
      </c>
      <c r="M822" s="254">
        <f>IF(ISNA(SUMIFS(INDEX('State Landscape Data'!$M$8:$AE$57,0,MATCH(CONCATENATE($J822,M$6),'State Landscape Data'!$M$6:$AE$6,0)),'State Landscape Data'!$B$8:$B$57,$C822,'State Landscape Data'!$C$8:$C$57,$D822)),"-",SUMIFS(INDEX('State Landscape Data'!$M$8:$AE$57,0,MATCH(CONCATENATE($J822,M$6),'State Landscape Data'!$M$6:$AE$6,0)),'State Landscape Data'!$B$8:$B$57,$C822,'State Landscape Data'!$C$8:$C$57,$D822))</f>
        <v>0</v>
      </c>
      <c r="N822" s="154">
        <f>IF(ISNA(SUMIFS(INDEX('State Landscape Data'!$M$8:$AE$57,0,MATCH(CONCATENATE($J822,N$6),'State Landscape Data'!$M$6:$AE$6,0)),'State Landscape Data'!$B$8:$B$57,$C822,'State Landscape Data'!$C$8:$C$57,$D822)),"-",SUMIFS(INDEX('State Landscape Data'!$M$8:$AE$57,0,MATCH(CONCATENATE($J822,N$6),'State Landscape Data'!$M$6:$AE$6,0)),'State Landscape Data'!$B$8:$B$57,$C822,'State Landscape Data'!$C$8:$C$57,$D822))</f>
        <v>0</v>
      </c>
    </row>
    <row r="823" spans="2:14" x14ac:dyDescent="0.35">
      <c r="B823" s="37" t="s">
        <v>80</v>
      </c>
      <c r="C823" s="38" t="str">
        <f>IF(ISBLANK('State Landscape Data'!$B$98),"-",'State Landscape Data'!$B$98)</f>
        <v>-</v>
      </c>
      <c r="D823" s="38" t="str">
        <f>IF(ISBLANK('State Landscape Data'!$C$98),"-",'State Landscape Data'!$C$98)</f>
        <v>-</v>
      </c>
      <c r="E823" s="38" t="str">
        <f>IF(ISBLANK('State Landscape Data'!$D$98),"-",'State Landscape Data'!$D$98)</f>
        <v>-</v>
      </c>
      <c r="F823" s="38" t="str">
        <f>IF(ISBLANK('State Landscape Data'!$E$98),"-",'State Landscape Data'!$E$98)</f>
        <v>-</v>
      </c>
      <c r="G823" s="38" t="str">
        <f>IF(ISBLANK('State Landscape Data'!$F$98),"-",'State Landscape Data'!$F$98)</f>
        <v>-</v>
      </c>
      <c r="H823" s="253">
        <v>3</v>
      </c>
      <c r="I823" s="253" t="s">
        <v>65</v>
      </c>
      <c r="J823" s="38" t="str">
        <f t="shared" si="61"/>
        <v>3Goal</v>
      </c>
      <c r="K823" s="38" t="str">
        <f>IF(ISBLANK('State Landscape Data'!$K$98),"-",'State Landscape Data'!$K$98)</f>
        <v>-</v>
      </c>
      <c r="L823" s="254" t="str">
        <f>IF(ISNA(SUMIFS(INDEX('State Landscape Data'!$M$8:$AE$57,0,MATCH(CONCATENATE($J823,L$6),'State Landscape Data'!$M$6:$AE$6,0)),'State Landscape Data'!$B$8:$B$57,$C823,'State Landscape Data'!$C$8:$C$57,$D823)),"-",SUMIFS(INDEX('State Landscape Data'!$M$8:$AE$57,0,MATCH(CONCATENATE($J823,L$6),'State Landscape Data'!$M$6:$AE$6,0)),'State Landscape Data'!$B$8:$B$57,$C823,'State Landscape Data'!$C$8:$C$57,$D823))</f>
        <v>-</v>
      </c>
      <c r="M823" s="254" t="str">
        <f>IF(ISNA(SUMIFS(INDEX('State Landscape Data'!$M$8:$AE$57,0,MATCH(CONCATENATE($J823,M$6),'State Landscape Data'!$M$6:$AE$6,0)),'State Landscape Data'!$B$8:$B$57,$C823,'State Landscape Data'!$C$8:$C$57,$D823)),"-",SUMIFS(INDEX('State Landscape Data'!$M$8:$AE$57,0,MATCH(CONCATENATE($J823,M$6),'State Landscape Data'!$M$6:$AE$6,0)),'State Landscape Data'!$B$8:$B$57,$C823,'State Landscape Data'!$C$8:$C$57,$D823))</f>
        <v>-</v>
      </c>
      <c r="N823" s="154">
        <f>IF(ISNA(SUMIFS(INDEX('State Landscape Data'!$M$8:$AE$57,0,MATCH(CONCATENATE($J823,N$6),'State Landscape Data'!$M$6:$AE$6,0)),'State Landscape Data'!$B$8:$B$57,$C823,'State Landscape Data'!$C$8:$C$57,$D823)),"-",SUMIFS(INDEX('State Landscape Data'!$M$8:$AE$57,0,MATCH(CONCATENATE($J823,N$6),'State Landscape Data'!$M$6:$AE$6,0)),'State Landscape Data'!$B$8:$B$57,$C823,'State Landscape Data'!$C$8:$C$57,$D823))</f>
        <v>0</v>
      </c>
    </row>
    <row r="824" spans="2:14" x14ac:dyDescent="0.35">
      <c r="B824" s="37" t="s">
        <v>80</v>
      </c>
      <c r="C824" s="38" t="str">
        <f>IF(ISBLANK('State Landscape Data'!$B$98),"-",'State Landscape Data'!$B$98)</f>
        <v>-</v>
      </c>
      <c r="D824" s="38" t="str">
        <f>IF(ISBLANK('State Landscape Data'!$C$98),"-",'State Landscape Data'!$C$98)</f>
        <v>-</v>
      </c>
      <c r="E824" s="38" t="str">
        <f>IF(ISBLANK('State Landscape Data'!$D$98),"-",'State Landscape Data'!$D$98)</f>
        <v>-</v>
      </c>
      <c r="F824" s="38" t="str">
        <f>IF(ISBLANK('State Landscape Data'!$E$98),"-",'State Landscape Data'!$E$98)</f>
        <v>-</v>
      </c>
      <c r="G824" s="38" t="str">
        <f>IF(ISBLANK('State Landscape Data'!$F$98),"-",'State Landscape Data'!$F$98)</f>
        <v>-</v>
      </c>
      <c r="H824" s="253">
        <v>4</v>
      </c>
      <c r="I824" s="253">
        <v>5</v>
      </c>
      <c r="J824" s="38" t="str">
        <f t="shared" si="61"/>
        <v>45</v>
      </c>
      <c r="K824" s="38" t="str">
        <f>IF(ISBLANK('State Landscape Data'!$K$98),"-",'State Landscape Data'!$K$98)</f>
        <v>-</v>
      </c>
      <c r="L824" s="254">
        <f>IF(ISNA(SUMIFS(INDEX('State Landscape Data'!$M$8:$AE$57,0,MATCH(CONCATENATE($J824,L$6),'State Landscape Data'!$M$6:$AE$6,0)),'State Landscape Data'!$B$8:$B$57,$C824,'State Landscape Data'!$C$8:$C$57,$D824)),"-",SUMIFS(INDEX('State Landscape Data'!$M$8:$AE$57,0,MATCH(CONCATENATE($J824,L$6),'State Landscape Data'!$M$6:$AE$6,0)),'State Landscape Data'!$B$8:$B$57,$C824,'State Landscape Data'!$C$8:$C$57,$D824))</f>
        <v>0</v>
      </c>
      <c r="M824" s="254">
        <f>IF(ISNA(SUMIFS(INDEX('State Landscape Data'!$M$8:$AE$57,0,MATCH(CONCATENATE($J824,M$6),'State Landscape Data'!$M$6:$AE$6,0)),'State Landscape Data'!$B$8:$B$57,$C824,'State Landscape Data'!$C$8:$C$57,$D824)),"-",SUMIFS(INDEX('State Landscape Data'!$M$8:$AE$57,0,MATCH(CONCATENATE($J824,M$6),'State Landscape Data'!$M$6:$AE$6,0)),'State Landscape Data'!$B$8:$B$57,$C824,'State Landscape Data'!$C$8:$C$57,$D824))</f>
        <v>0</v>
      </c>
      <c r="N824" s="154">
        <f>IF(ISNA(SUMIFS(INDEX('State Landscape Data'!$M$8:$AE$57,0,MATCH(CONCATENATE($J824,N$6),'State Landscape Data'!$M$6:$AE$6,0)),'State Landscape Data'!$B$8:$B$57,$C824,'State Landscape Data'!$C$8:$C$57,$D824)),"-",SUMIFS(INDEX('State Landscape Data'!$M$8:$AE$57,0,MATCH(CONCATENATE($J824,N$6),'State Landscape Data'!$M$6:$AE$6,0)),'State Landscape Data'!$B$8:$B$57,$C824,'State Landscape Data'!$C$8:$C$57,$D824))</f>
        <v>0</v>
      </c>
    </row>
    <row r="825" spans="2:14" x14ac:dyDescent="0.35">
      <c r="B825" s="37" t="s">
        <v>80</v>
      </c>
      <c r="C825" s="38" t="str">
        <f>IF(ISBLANK('State Landscape Data'!$B$98),"-",'State Landscape Data'!$B$98)</f>
        <v>-</v>
      </c>
      <c r="D825" s="38" t="str">
        <f>IF(ISBLANK('State Landscape Data'!$C$98),"-",'State Landscape Data'!$C$98)</f>
        <v>-</v>
      </c>
      <c r="E825" s="38" t="str">
        <f>IF(ISBLANK('State Landscape Data'!$D$98),"-",'State Landscape Data'!$D$98)</f>
        <v>-</v>
      </c>
      <c r="F825" s="38" t="str">
        <f>IF(ISBLANK('State Landscape Data'!$E$98),"-",'State Landscape Data'!$E$98)</f>
        <v>-</v>
      </c>
      <c r="G825" s="38" t="str">
        <f>IF(ISBLANK('State Landscape Data'!$F$98),"-",'State Landscape Data'!$F$98)</f>
        <v>-</v>
      </c>
      <c r="H825" s="253">
        <v>4</v>
      </c>
      <c r="I825" s="253" t="s">
        <v>65</v>
      </c>
      <c r="J825" s="38" t="str">
        <f t="shared" si="61"/>
        <v>4Goal</v>
      </c>
      <c r="K825" s="38" t="str">
        <f>IF(ISBLANK('State Landscape Data'!$K$98),"-",'State Landscape Data'!$K$98)</f>
        <v>-</v>
      </c>
      <c r="L825" s="254" t="str">
        <f>IF(ISNA(SUMIFS(INDEX('State Landscape Data'!$M$8:$AE$57,0,MATCH(CONCATENATE($J825,L$6),'State Landscape Data'!$M$6:$AE$6,0)),'State Landscape Data'!$B$8:$B$57,$C825,'State Landscape Data'!$C$8:$C$57,$D825)),"-",SUMIFS(INDEX('State Landscape Data'!$M$8:$AE$57,0,MATCH(CONCATENATE($J825,L$6),'State Landscape Data'!$M$6:$AE$6,0)),'State Landscape Data'!$B$8:$B$57,$C825,'State Landscape Data'!$C$8:$C$57,$D825))</f>
        <v>-</v>
      </c>
      <c r="M825" s="254" t="str">
        <f>IF(ISNA(SUMIFS(INDEX('State Landscape Data'!$M$8:$AE$57,0,MATCH(CONCATENATE($J825,M$6),'State Landscape Data'!$M$6:$AE$6,0)),'State Landscape Data'!$B$8:$B$57,$C825,'State Landscape Data'!$C$8:$C$57,$D825)),"-",SUMIFS(INDEX('State Landscape Data'!$M$8:$AE$57,0,MATCH(CONCATENATE($J825,M$6),'State Landscape Data'!$M$6:$AE$6,0)),'State Landscape Data'!$B$8:$B$57,$C825,'State Landscape Data'!$C$8:$C$57,$D825))</f>
        <v>-</v>
      </c>
      <c r="N825" s="154">
        <f>IF(ISNA(SUMIFS(INDEX('State Landscape Data'!$M$8:$AE$57,0,MATCH(CONCATENATE($J825,N$6),'State Landscape Data'!$M$6:$AE$6,0)),'State Landscape Data'!$B$8:$B$57,$C825,'State Landscape Data'!$C$8:$C$57,$D825)),"-",SUMIFS(INDEX('State Landscape Data'!$M$8:$AE$57,0,MATCH(CONCATENATE($J825,N$6),'State Landscape Data'!$M$6:$AE$6,0)),'State Landscape Data'!$B$8:$B$57,$C825,'State Landscape Data'!$C$8:$C$57,$D825))</f>
        <v>0</v>
      </c>
    </row>
    <row r="826" spans="2:14" x14ac:dyDescent="0.35">
      <c r="B826" s="37" t="s">
        <v>80</v>
      </c>
      <c r="C826" s="38" t="str">
        <f>IF(ISBLANK('State Landscape Data'!$B$99),"-",'State Landscape Data'!$B$99)</f>
        <v>-</v>
      </c>
      <c r="D826" s="38" t="str">
        <f>IF(ISBLANK('State Landscape Data'!$C$99),"-",'State Landscape Data'!$C$99)</f>
        <v>-</v>
      </c>
      <c r="E826" s="38" t="str">
        <f>IF(ISBLANK('State Landscape Data'!$D$99),"-",'State Landscape Data'!$D$99)</f>
        <v>-</v>
      </c>
      <c r="F826" s="38" t="str">
        <f>IF(ISBLANK('State Landscape Data'!$E$99),"-",'State Landscape Data'!$E$99)</f>
        <v>-</v>
      </c>
      <c r="G826" s="38" t="str">
        <f>IF(ISBLANK('State Landscape Data'!$F$99),"-",'State Landscape Data'!$F$99)</f>
        <v>-</v>
      </c>
      <c r="H826" s="253" t="s">
        <v>64</v>
      </c>
      <c r="I826" s="253" t="s">
        <v>64</v>
      </c>
      <c r="J826" s="38" t="str">
        <f t="shared" si="61"/>
        <v>BaselineBaseline</v>
      </c>
      <c r="K826" s="38" t="str">
        <f>IF(ISBLANK('State Landscape Data'!$K$99),"-",'State Landscape Data'!$K$99)</f>
        <v>-</v>
      </c>
      <c r="L826" s="254">
        <f>IF(ISNA(SUMIFS(INDEX('State Landscape Data'!$M$8:$AE$57,0,MATCH(CONCATENATE($J826,L$6),'State Landscape Data'!$M$6:$AE$6,0)),'State Landscape Data'!$B$8:$B$57,$C826,'State Landscape Data'!$C$8:$C$57,$D826)),"-",SUMIFS(INDEX('State Landscape Data'!$M$8:$AE$57,0,MATCH(CONCATENATE($J826,L$6),'State Landscape Data'!$M$6:$AE$6,0)),'State Landscape Data'!$B$8:$B$57,$C826,'State Landscape Data'!$C$8:$C$57,$D826))</f>
        <v>0</v>
      </c>
      <c r="M826" s="254">
        <f>IF(ISNA(SUMIFS(INDEX('State Landscape Data'!$M$8:$AE$57,0,MATCH(CONCATENATE($J826,M$6),'State Landscape Data'!$M$6:$AE$6,0)),'State Landscape Data'!$B$8:$B$57,$C826,'State Landscape Data'!$C$8:$C$57,$D826)),"-",SUMIFS(INDEX('State Landscape Data'!$M$8:$AE$57,0,MATCH(CONCATENATE($J826,M$6),'State Landscape Data'!$M$6:$AE$6,0)),'State Landscape Data'!$B$8:$B$57,$C826,'State Landscape Data'!$C$8:$C$57,$D826))</f>
        <v>0</v>
      </c>
      <c r="N826" s="154">
        <f>IF(ISNA(SUMIFS(INDEX('State Landscape Data'!$M$8:$AE$57,0,MATCH(CONCATENATE($J826,N$6),'State Landscape Data'!$M$6:$AE$6,0)),'State Landscape Data'!$B$8:$B$57,$C826,'State Landscape Data'!$C$8:$C$57,$D826)),"-",SUMIFS(INDEX('State Landscape Data'!$M$8:$AE$57,0,MATCH(CONCATENATE($J826,N$6),'State Landscape Data'!$M$6:$AE$6,0)),'State Landscape Data'!$B$8:$B$57,$C826,'State Landscape Data'!$C$8:$C$57,$D826))</f>
        <v>0</v>
      </c>
    </row>
    <row r="827" spans="2:14" x14ac:dyDescent="0.35">
      <c r="B827" s="37" t="s">
        <v>80</v>
      </c>
      <c r="C827" s="38" t="str">
        <f>IF(ISBLANK('State Landscape Data'!$B$99),"-",'State Landscape Data'!$B$99)</f>
        <v>-</v>
      </c>
      <c r="D827" s="38" t="str">
        <f>IF(ISBLANK('State Landscape Data'!$C$99),"-",'State Landscape Data'!$C$99)</f>
        <v>-</v>
      </c>
      <c r="E827" s="38" t="str">
        <f>IF(ISBLANK('State Landscape Data'!$D$99),"-",'State Landscape Data'!$D$99)</f>
        <v>-</v>
      </c>
      <c r="F827" s="38" t="str">
        <f>IF(ISBLANK('State Landscape Data'!$E$99),"-",'State Landscape Data'!$E$99)</f>
        <v>-</v>
      </c>
      <c r="G827" s="38" t="str">
        <f>IF(ISBLANK('State Landscape Data'!$F$99),"-",'State Landscape Data'!$F$99)</f>
        <v>-</v>
      </c>
      <c r="H827" s="253">
        <v>1</v>
      </c>
      <c r="I827" s="253">
        <v>5</v>
      </c>
      <c r="J827" s="38" t="str">
        <f t="shared" si="61"/>
        <v>15</v>
      </c>
      <c r="K827" s="38" t="str">
        <f>IF(ISBLANK('State Landscape Data'!$K$99),"-",'State Landscape Data'!$K$99)</f>
        <v>-</v>
      </c>
      <c r="L827" s="254">
        <f>IF(ISNA(SUMIFS(INDEX('State Landscape Data'!$M$8:$AE$57,0,MATCH(CONCATENATE($J827,L$6),'State Landscape Data'!$M$6:$AE$6,0)),'State Landscape Data'!$B$8:$B$57,$C827,'State Landscape Data'!$C$8:$C$57,$D827)),"-",SUMIFS(INDEX('State Landscape Data'!$M$8:$AE$57,0,MATCH(CONCATENATE($J827,L$6),'State Landscape Data'!$M$6:$AE$6,0)),'State Landscape Data'!$B$8:$B$57,$C827,'State Landscape Data'!$C$8:$C$57,$D827))</f>
        <v>0</v>
      </c>
      <c r="M827" s="254">
        <f>IF(ISNA(SUMIFS(INDEX('State Landscape Data'!$M$8:$AE$57,0,MATCH(CONCATENATE($J827,M$6),'State Landscape Data'!$M$6:$AE$6,0)),'State Landscape Data'!$B$8:$B$57,$C827,'State Landscape Data'!$C$8:$C$57,$D827)),"-",SUMIFS(INDEX('State Landscape Data'!$M$8:$AE$57,0,MATCH(CONCATENATE($J827,M$6),'State Landscape Data'!$M$6:$AE$6,0)),'State Landscape Data'!$B$8:$B$57,$C827,'State Landscape Data'!$C$8:$C$57,$D827))</f>
        <v>0</v>
      </c>
      <c r="N827" s="154">
        <f>IF(ISNA(SUMIFS(INDEX('State Landscape Data'!$M$8:$AE$57,0,MATCH(CONCATENATE($J827,N$6),'State Landscape Data'!$M$6:$AE$6,0)),'State Landscape Data'!$B$8:$B$57,$C827,'State Landscape Data'!$C$8:$C$57,$D827)),"-",SUMIFS(INDEX('State Landscape Data'!$M$8:$AE$57,0,MATCH(CONCATENATE($J827,N$6),'State Landscape Data'!$M$6:$AE$6,0)),'State Landscape Data'!$B$8:$B$57,$C827,'State Landscape Data'!$C$8:$C$57,$D827))</f>
        <v>0</v>
      </c>
    </row>
    <row r="828" spans="2:14" x14ac:dyDescent="0.35">
      <c r="B828" s="37" t="s">
        <v>80</v>
      </c>
      <c r="C828" s="38" t="str">
        <f>IF(ISBLANK('State Landscape Data'!$B$99),"-",'State Landscape Data'!$B$99)</f>
        <v>-</v>
      </c>
      <c r="D828" s="38" t="str">
        <f>IF(ISBLANK('State Landscape Data'!$C$99),"-",'State Landscape Data'!$C$99)</f>
        <v>-</v>
      </c>
      <c r="E828" s="38" t="str">
        <f>IF(ISBLANK('State Landscape Data'!$D$99),"-",'State Landscape Data'!$D$99)</f>
        <v>-</v>
      </c>
      <c r="F828" s="38" t="str">
        <f>IF(ISBLANK('State Landscape Data'!$E$99),"-",'State Landscape Data'!$E$99)</f>
        <v>-</v>
      </c>
      <c r="G828" s="38" t="str">
        <f>IF(ISBLANK('State Landscape Data'!$F$99),"-",'State Landscape Data'!$F$99)</f>
        <v>-</v>
      </c>
      <c r="H828" s="253">
        <v>1</v>
      </c>
      <c r="I828" s="253" t="s">
        <v>65</v>
      </c>
      <c r="J828" s="38" t="str">
        <f t="shared" si="61"/>
        <v>1Goal</v>
      </c>
      <c r="K828" s="38" t="str">
        <f>IF(ISBLANK('State Landscape Data'!$K$99),"-",'State Landscape Data'!$K$99)</f>
        <v>-</v>
      </c>
      <c r="L828" s="254" t="str">
        <f>IF(ISNA(SUMIFS(INDEX('State Landscape Data'!$M$8:$AE$57,0,MATCH(CONCATENATE($J828,L$6),'State Landscape Data'!$M$6:$AE$6,0)),'State Landscape Data'!$B$8:$B$57,$C828,'State Landscape Data'!$C$8:$C$57,$D828)),"-",SUMIFS(INDEX('State Landscape Data'!$M$8:$AE$57,0,MATCH(CONCATENATE($J828,L$6),'State Landscape Data'!$M$6:$AE$6,0)),'State Landscape Data'!$B$8:$B$57,$C828,'State Landscape Data'!$C$8:$C$57,$D828))</f>
        <v>-</v>
      </c>
      <c r="M828" s="254" t="str">
        <f>IF(ISNA(SUMIFS(INDEX('State Landscape Data'!$M$8:$AE$57,0,MATCH(CONCATENATE($J828,M$6),'State Landscape Data'!$M$6:$AE$6,0)),'State Landscape Data'!$B$8:$B$57,$C828,'State Landscape Data'!$C$8:$C$57,$D828)),"-",SUMIFS(INDEX('State Landscape Data'!$M$8:$AE$57,0,MATCH(CONCATENATE($J828,M$6),'State Landscape Data'!$M$6:$AE$6,0)),'State Landscape Data'!$B$8:$B$57,$C828,'State Landscape Data'!$C$8:$C$57,$D828))</f>
        <v>-</v>
      </c>
      <c r="N828" s="154">
        <f>IF(ISNA(SUMIFS(INDEX('State Landscape Data'!$M$8:$AE$57,0,MATCH(CONCATENATE($J828,N$6),'State Landscape Data'!$M$6:$AE$6,0)),'State Landscape Data'!$B$8:$B$57,$C828,'State Landscape Data'!$C$8:$C$57,$D828)),"-",SUMIFS(INDEX('State Landscape Data'!$M$8:$AE$57,0,MATCH(CONCATENATE($J828,N$6),'State Landscape Data'!$M$6:$AE$6,0)),'State Landscape Data'!$B$8:$B$57,$C828,'State Landscape Data'!$C$8:$C$57,$D828))</f>
        <v>0</v>
      </c>
    </row>
    <row r="829" spans="2:14" x14ac:dyDescent="0.35">
      <c r="B829" s="37" t="s">
        <v>80</v>
      </c>
      <c r="C829" s="38" t="str">
        <f>IF(ISBLANK('State Landscape Data'!$B$99),"-",'State Landscape Data'!$B$99)</f>
        <v>-</v>
      </c>
      <c r="D829" s="38" t="str">
        <f>IF(ISBLANK('State Landscape Data'!$C$99),"-",'State Landscape Data'!$C$99)</f>
        <v>-</v>
      </c>
      <c r="E829" s="38" t="str">
        <f>IF(ISBLANK('State Landscape Data'!$D$99),"-",'State Landscape Data'!$D$99)</f>
        <v>-</v>
      </c>
      <c r="F829" s="38" t="str">
        <f>IF(ISBLANK('State Landscape Data'!$E$99),"-",'State Landscape Data'!$E$99)</f>
        <v>-</v>
      </c>
      <c r="G829" s="38" t="str">
        <f>IF(ISBLANK('State Landscape Data'!$F$99),"-",'State Landscape Data'!$F$99)</f>
        <v>-</v>
      </c>
      <c r="H829" s="253">
        <v>2</v>
      </c>
      <c r="I829" s="253">
        <v>5</v>
      </c>
      <c r="J829" s="38" t="str">
        <f t="shared" si="61"/>
        <v>25</v>
      </c>
      <c r="K829" s="38" t="str">
        <f>IF(ISBLANK('State Landscape Data'!$K$99),"-",'State Landscape Data'!$K$99)</f>
        <v>-</v>
      </c>
      <c r="L829" s="254">
        <f>IF(ISNA(SUMIFS(INDEX('State Landscape Data'!$M$8:$AE$57,0,MATCH(CONCATENATE($J829,L$6),'State Landscape Data'!$M$6:$AE$6,0)),'State Landscape Data'!$B$8:$B$57,$C829,'State Landscape Data'!$C$8:$C$57,$D829)),"-",SUMIFS(INDEX('State Landscape Data'!$M$8:$AE$57,0,MATCH(CONCATENATE($J829,L$6),'State Landscape Data'!$M$6:$AE$6,0)),'State Landscape Data'!$B$8:$B$57,$C829,'State Landscape Data'!$C$8:$C$57,$D829))</f>
        <v>0</v>
      </c>
      <c r="M829" s="254">
        <f>IF(ISNA(SUMIFS(INDEX('State Landscape Data'!$M$8:$AE$57,0,MATCH(CONCATENATE($J829,M$6),'State Landscape Data'!$M$6:$AE$6,0)),'State Landscape Data'!$B$8:$B$57,$C829,'State Landscape Data'!$C$8:$C$57,$D829)),"-",SUMIFS(INDEX('State Landscape Data'!$M$8:$AE$57,0,MATCH(CONCATENATE($J829,M$6),'State Landscape Data'!$M$6:$AE$6,0)),'State Landscape Data'!$B$8:$B$57,$C829,'State Landscape Data'!$C$8:$C$57,$D829))</f>
        <v>0</v>
      </c>
      <c r="N829" s="154">
        <f>IF(ISNA(SUMIFS(INDEX('State Landscape Data'!$M$8:$AE$57,0,MATCH(CONCATENATE($J829,N$6),'State Landscape Data'!$M$6:$AE$6,0)),'State Landscape Data'!$B$8:$B$57,$C829,'State Landscape Data'!$C$8:$C$57,$D829)),"-",SUMIFS(INDEX('State Landscape Data'!$M$8:$AE$57,0,MATCH(CONCATENATE($J829,N$6),'State Landscape Data'!$M$6:$AE$6,0)),'State Landscape Data'!$B$8:$B$57,$C829,'State Landscape Data'!$C$8:$C$57,$D829))</f>
        <v>0</v>
      </c>
    </row>
    <row r="830" spans="2:14" x14ac:dyDescent="0.35">
      <c r="B830" s="37" t="s">
        <v>80</v>
      </c>
      <c r="C830" s="38" t="str">
        <f>IF(ISBLANK('State Landscape Data'!$B$99),"-",'State Landscape Data'!$B$99)</f>
        <v>-</v>
      </c>
      <c r="D830" s="38" t="str">
        <f>IF(ISBLANK('State Landscape Data'!$C$99),"-",'State Landscape Data'!$C$99)</f>
        <v>-</v>
      </c>
      <c r="E830" s="38" t="str">
        <f>IF(ISBLANK('State Landscape Data'!$D$99),"-",'State Landscape Data'!$D$99)</f>
        <v>-</v>
      </c>
      <c r="F830" s="38" t="str">
        <f>IF(ISBLANK('State Landscape Data'!$E$99),"-",'State Landscape Data'!$E$99)</f>
        <v>-</v>
      </c>
      <c r="G830" s="38" t="str">
        <f>IF(ISBLANK('State Landscape Data'!$F$99),"-",'State Landscape Data'!$F$99)</f>
        <v>-</v>
      </c>
      <c r="H830" s="253">
        <v>2</v>
      </c>
      <c r="I830" s="253" t="s">
        <v>65</v>
      </c>
      <c r="J830" s="38" t="str">
        <f t="shared" si="61"/>
        <v>2Goal</v>
      </c>
      <c r="K830" s="38" t="str">
        <f>IF(ISBLANK('State Landscape Data'!$K$99),"-",'State Landscape Data'!$K$99)</f>
        <v>-</v>
      </c>
      <c r="L830" s="254" t="str">
        <f>IF(ISNA(SUMIFS(INDEX('State Landscape Data'!$M$8:$AE$57,0,MATCH(CONCATENATE($J830,L$6),'State Landscape Data'!$M$6:$AE$6,0)),'State Landscape Data'!$B$8:$B$57,$C830,'State Landscape Data'!$C$8:$C$57,$D830)),"-",SUMIFS(INDEX('State Landscape Data'!$M$8:$AE$57,0,MATCH(CONCATENATE($J830,L$6),'State Landscape Data'!$M$6:$AE$6,0)),'State Landscape Data'!$B$8:$B$57,$C830,'State Landscape Data'!$C$8:$C$57,$D830))</f>
        <v>-</v>
      </c>
      <c r="M830" s="254" t="str">
        <f>IF(ISNA(SUMIFS(INDEX('State Landscape Data'!$M$8:$AE$57,0,MATCH(CONCATENATE($J830,M$6),'State Landscape Data'!$M$6:$AE$6,0)),'State Landscape Data'!$B$8:$B$57,$C830,'State Landscape Data'!$C$8:$C$57,$D830)),"-",SUMIFS(INDEX('State Landscape Data'!$M$8:$AE$57,0,MATCH(CONCATENATE($J830,M$6),'State Landscape Data'!$M$6:$AE$6,0)),'State Landscape Data'!$B$8:$B$57,$C830,'State Landscape Data'!$C$8:$C$57,$D830))</f>
        <v>-</v>
      </c>
      <c r="N830" s="154">
        <f>IF(ISNA(SUMIFS(INDEX('State Landscape Data'!$M$8:$AE$57,0,MATCH(CONCATENATE($J830,N$6),'State Landscape Data'!$M$6:$AE$6,0)),'State Landscape Data'!$B$8:$B$57,$C830,'State Landscape Data'!$C$8:$C$57,$D830)),"-",SUMIFS(INDEX('State Landscape Data'!$M$8:$AE$57,0,MATCH(CONCATENATE($J830,N$6),'State Landscape Data'!$M$6:$AE$6,0)),'State Landscape Data'!$B$8:$B$57,$C830,'State Landscape Data'!$C$8:$C$57,$D830))</f>
        <v>0</v>
      </c>
    </row>
    <row r="831" spans="2:14" x14ac:dyDescent="0.35">
      <c r="B831" s="37" t="s">
        <v>80</v>
      </c>
      <c r="C831" s="38" t="str">
        <f>IF(ISBLANK('State Landscape Data'!$B$99),"-",'State Landscape Data'!$B$99)</f>
        <v>-</v>
      </c>
      <c r="D831" s="38" t="str">
        <f>IF(ISBLANK('State Landscape Data'!$C$99),"-",'State Landscape Data'!$C$99)</f>
        <v>-</v>
      </c>
      <c r="E831" s="38" t="str">
        <f>IF(ISBLANK('State Landscape Data'!$D$99),"-",'State Landscape Data'!$D$99)</f>
        <v>-</v>
      </c>
      <c r="F831" s="38" t="str">
        <f>IF(ISBLANK('State Landscape Data'!$E$99),"-",'State Landscape Data'!$E$99)</f>
        <v>-</v>
      </c>
      <c r="G831" s="38" t="str">
        <f>IF(ISBLANK('State Landscape Data'!$F$99),"-",'State Landscape Data'!$F$99)</f>
        <v>-</v>
      </c>
      <c r="H831" s="253">
        <v>3</v>
      </c>
      <c r="I831" s="253">
        <v>5</v>
      </c>
      <c r="J831" s="38" t="str">
        <f t="shared" si="61"/>
        <v>35</v>
      </c>
      <c r="K831" s="38" t="str">
        <f>IF(ISBLANK('State Landscape Data'!$K$99),"-",'State Landscape Data'!$K$99)</f>
        <v>-</v>
      </c>
      <c r="L831" s="254">
        <f>IF(ISNA(SUMIFS(INDEX('State Landscape Data'!$M$8:$AE$57,0,MATCH(CONCATENATE($J831,L$6),'State Landscape Data'!$M$6:$AE$6,0)),'State Landscape Data'!$B$8:$B$57,$C831,'State Landscape Data'!$C$8:$C$57,$D831)),"-",SUMIFS(INDEX('State Landscape Data'!$M$8:$AE$57,0,MATCH(CONCATENATE($J831,L$6),'State Landscape Data'!$M$6:$AE$6,0)),'State Landscape Data'!$B$8:$B$57,$C831,'State Landscape Data'!$C$8:$C$57,$D831))</f>
        <v>0</v>
      </c>
      <c r="M831" s="254">
        <f>IF(ISNA(SUMIFS(INDEX('State Landscape Data'!$M$8:$AE$57,0,MATCH(CONCATENATE($J831,M$6),'State Landscape Data'!$M$6:$AE$6,0)),'State Landscape Data'!$B$8:$B$57,$C831,'State Landscape Data'!$C$8:$C$57,$D831)),"-",SUMIFS(INDEX('State Landscape Data'!$M$8:$AE$57,0,MATCH(CONCATENATE($J831,M$6),'State Landscape Data'!$M$6:$AE$6,0)),'State Landscape Data'!$B$8:$B$57,$C831,'State Landscape Data'!$C$8:$C$57,$D831))</f>
        <v>0</v>
      </c>
      <c r="N831" s="154">
        <f>IF(ISNA(SUMIFS(INDEX('State Landscape Data'!$M$8:$AE$57,0,MATCH(CONCATENATE($J831,N$6),'State Landscape Data'!$M$6:$AE$6,0)),'State Landscape Data'!$B$8:$B$57,$C831,'State Landscape Data'!$C$8:$C$57,$D831)),"-",SUMIFS(INDEX('State Landscape Data'!$M$8:$AE$57,0,MATCH(CONCATENATE($J831,N$6),'State Landscape Data'!$M$6:$AE$6,0)),'State Landscape Data'!$B$8:$B$57,$C831,'State Landscape Data'!$C$8:$C$57,$D831))</f>
        <v>0</v>
      </c>
    </row>
    <row r="832" spans="2:14" x14ac:dyDescent="0.35">
      <c r="B832" s="37" t="s">
        <v>80</v>
      </c>
      <c r="C832" s="38" t="str">
        <f>IF(ISBLANK('State Landscape Data'!$B$99),"-",'State Landscape Data'!$B$99)</f>
        <v>-</v>
      </c>
      <c r="D832" s="38" t="str">
        <f>IF(ISBLANK('State Landscape Data'!$C$99),"-",'State Landscape Data'!$C$99)</f>
        <v>-</v>
      </c>
      <c r="E832" s="38" t="str">
        <f>IF(ISBLANK('State Landscape Data'!$D$99),"-",'State Landscape Data'!$D$99)</f>
        <v>-</v>
      </c>
      <c r="F832" s="38" t="str">
        <f>IF(ISBLANK('State Landscape Data'!$E$99),"-",'State Landscape Data'!$E$99)</f>
        <v>-</v>
      </c>
      <c r="G832" s="38" t="str">
        <f>IF(ISBLANK('State Landscape Data'!$F$99),"-",'State Landscape Data'!$F$99)</f>
        <v>-</v>
      </c>
      <c r="H832" s="253">
        <v>3</v>
      </c>
      <c r="I832" s="253" t="s">
        <v>65</v>
      </c>
      <c r="J832" s="38" t="str">
        <f t="shared" si="61"/>
        <v>3Goal</v>
      </c>
      <c r="K832" s="38" t="str">
        <f>IF(ISBLANK('State Landscape Data'!$K$99),"-",'State Landscape Data'!$K$99)</f>
        <v>-</v>
      </c>
      <c r="L832" s="254" t="str">
        <f>IF(ISNA(SUMIFS(INDEX('State Landscape Data'!$M$8:$AE$57,0,MATCH(CONCATENATE($J832,L$6),'State Landscape Data'!$M$6:$AE$6,0)),'State Landscape Data'!$B$8:$B$57,$C832,'State Landscape Data'!$C$8:$C$57,$D832)),"-",SUMIFS(INDEX('State Landscape Data'!$M$8:$AE$57,0,MATCH(CONCATENATE($J832,L$6),'State Landscape Data'!$M$6:$AE$6,0)),'State Landscape Data'!$B$8:$B$57,$C832,'State Landscape Data'!$C$8:$C$57,$D832))</f>
        <v>-</v>
      </c>
      <c r="M832" s="254" t="str">
        <f>IF(ISNA(SUMIFS(INDEX('State Landscape Data'!$M$8:$AE$57,0,MATCH(CONCATENATE($J832,M$6),'State Landscape Data'!$M$6:$AE$6,0)),'State Landscape Data'!$B$8:$B$57,$C832,'State Landscape Data'!$C$8:$C$57,$D832)),"-",SUMIFS(INDEX('State Landscape Data'!$M$8:$AE$57,0,MATCH(CONCATENATE($J832,M$6),'State Landscape Data'!$M$6:$AE$6,0)),'State Landscape Data'!$B$8:$B$57,$C832,'State Landscape Data'!$C$8:$C$57,$D832))</f>
        <v>-</v>
      </c>
      <c r="N832" s="154">
        <f>IF(ISNA(SUMIFS(INDEX('State Landscape Data'!$M$8:$AE$57,0,MATCH(CONCATENATE($J832,N$6),'State Landscape Data'!$M$6:$AE$6,0)),'State Landscape Data'!$B$8:$B$57,$C832,'State Landscape Data'!$C$8:$C$57,$D832)),"-",SUMIFS(INDEX('State Landscape Data'!$M$8:$AE$57,0,MATCH(CONCATENATE($J832,N$6),'State Landscape Data'!$M$6:$AE$6,0)),'State Landscape Data'!$B$8:$B$57,$C832,'State Landscape Data'!$C$8:$C$57,$D832))</f>
        <v>0</v>
      </c>
    </row>
    <row r="833" spans="2:14" x14ac:dyDescent="0.35">
      <c r="B833" s="37" t="s">
        <v>80</v>
      </c>
      <c r="C833" s="38" t="str">
        <f>IF(ISBLANK('State Landscape Data'!$B$99),"-",'State Landscape Data'!$B$99)</f>
        <v>-</v>
      </c>
      <c r="D833" s="38" t="str">
        <f>IF(ISBLANK('State Landscape Data'!$C$99),"-",'State Landscape Data'!$C$99)</f>
        <v>-</v>
      </c>
      <c r="E833" s="38" t="str">
        <f>IF(ISBLANK('State Landscape Data'!$D$99),"-",'State Landscape Data'!$D$99)</f>
        <v>-</v>
      </c>
      <c r="F833" s="38" t="str">
        <f>IF(ISBLANK('State Landscape Data'!$E$99),"-",'State Landscape Data'!$E$99)</f>
        <v>-</v>
      </c>
      <c r="G833" s="38" t="str">
        <f>IF(ISBLANK('State Landscape Data'!$F$99),"-",'State Landscape Data'!$F$99)</f>
        <v>-</v>
      </c>
      <c r="H833" s="253">
        <v>4</v>
      </c>
      <c r="I833" s="253">
        <v>5</v>
      </c>
      <c r="J833" s="38" t="str">
        <f t="shared" si="61"/>
        <v>45</v>
      </c>
      <c r="K833" s="38" t="str">
        <f>IF(ISBLANK('State Landscape Data'!$K$99),"-",'State Landscape Data'!$K$99)</f>
        <v>-</v>
      </c>
      <c r="L833" s="254">
        <f>IF(ISNA(SUMIFS(INDEX('State Landscape Data'!$M$8:$AE$57,0,MATCH(CONCATENATE($J833,L$6),'State Landscape Data'!$M$6:$AE$6,0)),'State Landscape Data'!$B$8:$B$57,$C833,'State Landscape Data'!$C$8:$C$57,$D833)),"-",SUMIFS(INDEX('State Landscape Data'!$M$8:$AE$57,0,MATCH(CONCATENATE($J833,L$6),'State Landscape Data'!$M$6:$AE$6,0)),'State Landscape Data'!$B$8:$B$57,$C833,'State Landscape Data'!$C$8:$C$57,$D833))</f>
        <v>0</v>
      </c>
      <c r="M833" s="254">
        <f>IF(ISNA(SUMIFS(INDEX('State Landscape Data'!$M$8:$AE$57,0,MATCH(CONCATENATE($J833,M$6),'State Landscape Data'!$M$6:$AE$6,0)),'State Landscape Data'!$B$8:$B$57,$C833,'State Landscape Data'!$C$8:$C$57,$D833)),"-",SUMIFS(INDEX('State Landscape Data'!$M$8:$AE$57,0,MATCH(CONCATENATE($J833,M$6),'State Landscape Data'!$M$6:$AE$6,0)),'State Landscape Data'!$B$8:$B$57,$C833,'State Landscape Data'!$C$8:$C$57,$D833))</f>
        <v>0</v>
      </c>
      <c r="N833" s="154">
        <f>IF(ISNA(SUMIFS(INDEX('State Landscape Data'!$M$8:$AE$57,0,MATCH(CONCATENATE($J833,N$6),'State Landscape Data'!$M$6:$AE$6,0)),'State Landscape Data'!$B$8:$B$57,$C833,'State Landscape Data'!$C$8:$C$57,$D833)),"-",SUMIFS(INDEX('State Landscape Data'!$M$8:$AE$57,0,MATCH(CONCATENATE($J833,N$6),'State Landscape Data'!$M$6:$AE$6,0)),'State Landscape Data'!$B$8:$B$57,$C833,'State Landscape Data'!$C$8:$C$57,$D833))</f>
        <v>0</v>
      </c>
    </row>
    <row r="834" spans="2:14" x14ac:dyDescent="0.35">
      <c r="B834" s="37" t="s">
        <v>80</v>
      </c>
      <c r="C834" s="38" t="str">
        <f>IF(ISBLANK('State Landscape Data'!$B$99),"-",'State Landscape Data'!$B$99)</f>
        <v>-</v>
      </c>
      <c r="D834" s="38" t="str">
        <f>IF(ISBLANK('State Landscape Data'!$C$99),"-",'State Landscape Data'!$C$99)</f>
        <v>-</v>
      </c>
      <c r="E834" s="38" t="str">
        <f>IF(ISBLANK('State Landscape Data'!$D$99),"-",'State Landscape Data'!$D$99)</f>
        <v>-</v>
      </c>
      <c r="F834" s="38" t="str">
        <f>IF(ISBLANK('State Landscape Data'!$E$99),"-",'State Landscape Data'!$E$99)</f>
        <v>-</v>
      </c>
      <c r="G834" s="38" t="str">
        <f>IF(ISBLANK('State Landscape Data'!$F$99),"-",'State Landscape Data'!$F$99)</f>
        <v>-</v>
      </c>
      <c r="H834" s="253">
        <v>4</v>
      </c>
      <c r="I834" s="253" t="s">
        <v>65</v>
      </c>
      <c r="J834" s="38" t="str">
        <f t="shared" si="61"/>
        <v>4Goal</v>
      </c>
      <c r="K834" s="38" t="str">
        <f>IF(ISBLANK('State Landscape Data'!$K$99),"-",'State Landscape Data'!$K$99)</f>
        <v>-</v>
      </c>
      <c r="L834" s="254" t="str">
        <f>IF(ISNA(SUMIFS(INDEX('State Landscape Data'!$M$8:$AE$57,0,MATCH(CONCATENATE($J834,L$6),'State Landscape Data'!$M$6:$AE$6,0)),'State Landscape Data'!$B$8:$B$57,$C834,'State Landscape Data'!$C$8:$C$57,$D834)),"-",SUMIFS(INDEX('State Landscape Data'!$M$8:$AE$57,0,MATCH(CONCATENATE($J834,L$6),'State Landscape Data'!$M$6:$AE$6,0)),'State Landscape Data'!$B$8:$B$57,$C834,'State Landscape Data'!$C$8:$C$57,$D834))</f>
        <v>-</v>
      </c>
      <c r="M834" s="254" t="str">
        <f>IF(ISNA(SUMIFS(INDEX('State Landscape Data'!$M$8:$AE$57,0,MATCH(CONCATENATE($J834,M$6),'State Landscape Data'!$M$6:$AE$6,0)),'State Landscape Data'!$B$8:$B$57,$C834,'State Landscape Data'!$C$8:$C$57,$D834)),"-",SUMIFS(INDEX('State Landscape Data'!$M$8:$AE$57,0,MATCH(CONCATENATE($J834,M$6),'State Landscape Data'!$M$6:$AE$6,0)),'State Landscape Data'!$B$8:$B$57,$C834,'State Landscape Data'!$C$8:$C$57,$D834))</f>
        <v>-</v>
      </c>
      <c r="N834" s="154">
        <f>IF(ISNA(SUMIFS(INDEX('State Landscape Data'!$M$8:$AE$57,0,MATCH(CONCATENATE($J834,N$6),'State Landscape Data'!$M$6:$AE$6,0)),'State Landscape Data'!$B$8:$B$57,$C834,'State Landscape Data'!$C$8:$C$57,$D834)),"-",SUMIFS(INDEX('State Landscape Data'!$M$8:$AE$57,0,MATCH(CONCATENATE($J834,N$6),'State Landscape Data'!$M$6:$AE$6,0)),'State Landscape Data'!$B$8:$B$57,$C834,'State Landscape Data'!$C$8:$C$57,$D834))</f>
        <v>0</v>
      </c>
    </row>
    <row r="835" spans="2:14" x14ac:dyDescent="0.35">
      <c r="B835" s="37" t="s">
        <v>80</v>
      </c>
      <c r="C835" s="38" t="str">
        <f>IF(ISBLANK('State Landscape Data'!$B$100),"-",'State Landscape Data'!$B$100)</f>
        <v>-</v>
      </c>
      <c r="D835" s="38" t="str">
        <f>IF(ISBLANK('State Landscape Data'!$C$100),"-",'State Landscape Data'!$C$100)</f>
        <v>-</v>
      </c>
      <c r="E835" s="38" t="str">
        <f>IF(ISBLANK('State Landscape Data'!$D$100),"-",'State Landscape Data'!$D$100)</f>
        <v>-</v>
      </c>
      <c r="F835" s="38" t="str">
        <f>IF(ISBLANK('State Landscape Data'!$E$100),"-",'State Landscape Data'!$E$100)</f>
        <v>-</v>
      </c>
      <c r="G835" s="38" t="str">
        <f>IF(ISBLANK('State Landscape Data'!$F$100),"-",'State Landscape Data'!$F$100)</f>
        <v>-</v>
      </c>
      <c r="H835" s="253" t="s">
        <v>64</v>
      </c>
      <c r="I835" s="253" t="s">
        <v>64</v>
      </c>
      <c r="J835" s="38" t="str">
        <f t="shared" si="61"/>
        <v>BaselineBaseline</v>
      </c>
      <c r="K835" s="38" t="str">
        <f>IF(ISBLANK('State Landscape Data'!$K$100),"-",'State Landscape Data'!$K$100)</f>
        <v>-</v>
      </c>
      <c r="L835" s="254">
        <f>IF(ISNA(SUMIFS(INDEX('State Landscape Data'!$M$8:$AE$57,0,MATCH(CONCATENATE($J835,L$6),'State Landscape Data'!$M$6:$AE$6,0)),'State Landscape Data'!$B$8:$B$57,$C835,'State Landscape Data'!$C$8:$C$57,$D835)),"-",SUMIFS(INDEX('State Landscape Data'!$M$8:$AE$57,0,MATCH(CONCATENATE($J835,L$6),'State Landscape Data'!$M$6:$AE$6,0)),'State Landscape Data'!$B$8:$B$57,$C835,'State Landscape Data'!$C$8:$C$57,$D835))</f>
        <v>0</v>
      </c>
      <c r="M835" s="254">
        <f>IF(ISNA(SUMIFS(INDEX('State Landscape Data'!$M$8:$AE$57,0,MATCH(CONCATENATE($J835,M$6),'State Landscape Data'!$M$6:$AE$6,0)),'State Landscape Data'!$B$8:$B$57,$C835,'State Landscape Data'!$C$8:$C$57,$D835)),"-",SUMIFS(INDEX('State Landscape Data'!$M$8:$AE$57,0,MATCH(CONCATENATE($J835,M$6),'State Landscape Data'!$M$6:$AE$6,0)),'State Landscape Data'!$B$8:$B$57,$C835,'State Landscape Data'!$C$8:$C$57,$D835))</f>
        <v>0</v>
      </c>
      <c r="N835" s="154">
        <f>IF(ISNA(SUMIFS(INDEX('State Landscape Data'!$M$8:$AE$57,0,MATCH(CONCATENATE($J835,N$6),'State Landscape Data'!$M$6:$AE$6,0)),'State Landscape Data'!$B$8:$B$57,$C835,'State Landscape Data'!$C$8:$C$57,$D835)),"-",SUMIFS(INDEX('State Landscape Data'!$M$8:$AE$57,0,MATCH(CONCATENATE($J835,N$6),'State Landscape Data'!$M$6:$AE$6,0)),'State Landscape Data'!$B$8:$B$57,$C835,'State Landscape Data'!$C$8:$C$57,$D835))</f>
        <v>0</v>
      </c>
    </row>
    <row r="836" spans="2:14" x14ac:dyDescent="0.35">
      <c r="B836" s="37" t="s">
        <v>80</v>
      </c>
      <c r="C836" s="38" t="str">
        <f>IF(ISBLANK('State Landscape Data'!$B$100),"-",'State Landscape Data'!$B$100)</f>
        <v>-</v>
      </c>
      <c r="D836" s="38" t="str">
        <f>IF(ISBLANK('State Landscape Data'!$C$100),"-",'State Landscape Data'!$C$100)</f>
        <v>-</v>
      </c>
      <c r="E836" s="38" t="str">
        <f>IF(ISBLANK('State Landscape Data'!$D$100),"-",'State Landscape Data'!$D$100)</f>
        <v>-</v>
      </c>
      <c r="F836" s="38" t="str">
        <f>IF(ISBLANK('State Landscape Data'!$E$100),"-",'State Landscape Data'!$E$100)</f>
        <v>-</v>
      </c>
      <c r="G836" s="38" t="str">
        <f>IF(ISBLANK('State Landscape Data'!$F$100),"-",'State Landscape Data'!$F$100)</f>
        <v>-</v>
      </c>
      <c r="H836" s="253">
        <v>1</v>
      </c>
      <c r="I836" s="253">
        <v>5</v>
      </c>
      <c r="J836" s="38" t="str">
        <f t="shared" si="61"/>
        <v>15</v>
      </c>
      <c r="K836" s="38" t="str">
        <f>IF(ISBLANK('State Landscape Data'!$K$100),"-",'State Landscape Data'!$K$100)</f>
        <v>-</v>
      </c>
      <c r="L836" s="254">
        <f>IF(ISNA(SUMIFS(INDEX('State Landscape Data'!$M$8:$AE$57,0,MATCH(CONCATENATE($J836,L$6),'State Landscape Data'!$M$6:$AE$6,0)),'State Landscape Data'!$B$8:$B$57,$C836,'State Landscape Data'!$C$8:$C$57,$D836)),"-",SUMIFS(INDEX('State Landscape Data'!$M$8:$AE$57,0,MATCH(CONCATENATE($J836,L$6),'State Landscape Data'!$M$6:$AE$6,0)),'State Landscape Data'!$B$8:$B$57,$C836,'State Landscape Data'!$C$8:$C$57,$D836))</f>
        <v>0</v>
      </c>
      <c r="M836" s="254">
        <f>IF(ISNA(SUMIFS(INDEX('State Landscape Data'!$M$8:$AE$57,0,MATCH(CONCATENATE($J836,M$6),'State Landscape Data'!$M$6:$AE$6,0)),'State Landscape Data'!$B$8:$B$57,$C836,'State Landscape Data'!$C$8:$C$57,$D836)),"-",SUMIFS(INDEX('State Landscape Data'!$M$8:$AE$57,0,MATCH(CONCATENATE($J836,M$6),'State Landscape Data'!$M$6:$AE$6,0)),'State Landscape Data'!$B$8:$B$57,$C836,'State Landscape Data'!$C$8:$C$57,$D836))</f>
        <v>0</v>
      </c>
      <c r="N836" s="154">
        <f>IF(ISNA(SUMIFS(INDEX('State Landscape Data'!$M$8:$AE$57,0,MATCH(CONCATENATE($J836,N$6),'State Landscape Data'!$M$6:$AE$6,0)),'State Landscape Data'!$B$8:$B$57,$C836,'State Landscape Data'!$C$8:$C$57,$D836)),"-",SUMIFS(INDEX('State Landscape Data'!$M$8:$AE$57,0,MATCH(CONCATENATE($J836,N$6),'State Landscape Data'!$M$6:$AE$6,0)),'State Landscape Data'!$B$8:$B$57,$C836,'State Landscape Data'!$C$8:$C$57,$D836))</f>
        <v>0</v>
      </c>
    </row>
    <row r="837" spans="2:14" x14ac:dyDescent="0.35">
      <c r="B837" s="37" t="s">
        <v>80</v>
      </c>
      <c r="C837" s="38" t="str">
        <f>IF(ISBLANK('State Landscape Data'!$B$100),"-",'State Landscape Data'!$B$100)</f>
        <v>-</v>
      </c>
      <c r="D837" s="38" t="str">
        <f>IF(ISBLANK('State Landscape Data'!$C$100),"-",'State Landscape Data'!$C$100)</f>
        <v>-</v>
      </c>
      <c r="E837" s="38" t="str">
        <f>IF(ISBLANK('State Landscape Data'!$D$100),"-",'State Landscape Data'!$D$100)</f>
        <v>-</v>
      </c>
      <c r="F837" s="38" t="str">
        <f>IF(ISBLANK('State Landscape Data'!$E$100),"-",'State Landscape Data'!$E$100)</f>
        <v>-</v>
      </c>
      <c r="G837" s="38" t="str">
        <f>IF(ISBLANK('State Landscape Data'!$F$100),"-",'State Landscape Data'!$F$100)</f>
        <v>-</v>
      </c>
      <c r="H837" s="253">
        <v>1</v>
      </c>
      <c r="I837" s="253" t="s">
        <v>65</v>
      </c>
      <c r="J837" s="38" t="str">
        <f t="shared" si="61"/>
        <v>1Goal</v>
      </c>
      <c r="K837" s="38" t="str">
        <f>IF(ISBLANK('State Landscape Data'!$K$100),"-",'State Landscape Data'!$K$100)</f>
        <v>-</v>
      </c>
      <c r="L837" s="254" t="str">
        <f>IF(ISNA(SUMIFS(INDEX('State Landscape Data'!$M$8:$AE$57,0,MATCH(CONCATENATE($J837,L$6),'State Landscape Data'!$M$6:$AE$6,0)),'State Landscape Data'!$B$8:$B$57,$C837,'State Landscape Data'!$C$8:$C$57,$D837)),"-",SUMIFS(INDEX('State Landscape Data'!$M$8:$AE$57,0,MATCH(CONCATENATE($J837,L$6),'State Landscape Data'!$M$6:$AE$6,0)),'State Landscape Data'!$B$8:$B$57,$C837,'State Landscape Data'!$C$8:$C$57,$D837))</f>
        <v>-</v>
      </c>
      <c r="M837" s="254" t="str">
        <f>IF(ISNA(SUMIFS(INDEX('State Landscape Data'!$M$8:$AE$57,0,MATCH(CONCATENATE($J837,M$6),'State Landscape Data'!$M$6:$AE$6,0)),'State Landscape Data'!$B$8:$B$57,$C837,'State Landscape Data'!$C$8:$C$57,$D837)),"-",SUMIFS(INDEX('State Landscape Data'!$M$8:$AE$57,0,MATCH(CONCATENATE($J837,M$6),'State Landscape Data'!$M$6:$AE$6,0)),'State Landscape Data'!$B$8:$B$57,$C837,'State Landscape Data'!$C$8:$C$57,$D837))</f>
        <v>-</v>
      </c>
      <c r="N837" s="154">
        <f>IF(ISNA(SUMIFS(INDEX('State Landscape Data'!$M$8:$AE$57,0,MATCH(CONCATENATE($J837,N$6),'State Landscape Data'!$M$6:$AE$6,0)),'State Landscape Data'!$B$8:$B$57,$C837,'State Landscape Data'!$C$8:$C$57,$D837)),"-",SUMIFS(INDEX('State Landscape Data'!$M$8:$AE$57,0,MATCH(CONCATENATE($J837,N$6),'State Landscape Data'!$M$6:$AE$6,0)),'State Landscape Data'!$B$8:$B$57,$C837,'State Landscape Data'!$C$8:$C$57,$D837))</f>
        <v>0</v>
      </c>
    </row>
    <row r="838" spans="2:14" x14ac:dyDescent="0.35">
      <c r="B838" s="37" t="s">
        <v>80</v>
      </c>
      <c r="C838" s="38" t="str">
        <f>IF(ISBLANK('State Landscape Data'!$B$100),"-",'State Landscape Data'!$B$100)</f>
        <v>-</v>
      </c>
      <c r="D838" s="38" t="str">
        <f>IF(ISBLANK('State Landscape Data'!$C$100),"-",'State Landscape Data'!$C$100)</f>
        <v>-</v>
      </c>
      <c r="E838" s="38" t="str">
        <f>IF(ISBLANK('State Landscape Data'!$D$100),"-",'State Landscape Data'!$D$100)</f>
        <v>-</v>
      </c>
      <c r="F838" s="38" t="str">
        <f>IF(ISBLANK('State Landscape Data'!$E$100),"-",'State Landscape Data'!$E$100)</f>
        <v>-</v>
      </c>
      <c r="G838" s="38" t="str">
        <f>IF(ISBLANK('State Landscape Data'!$F$100),"-",'State Landscape Data'!$F$100)</f>
        <v>-</v>
      </c>
      <c r="H838" s="253">
        <v>2</v>
      </c>
      <c r="I838" s="253">
        <v>5</v>
      </c>
      <c r="J838" s="38" t="str">
        <f t="shared" si="61"/>
        <v>25</v>
      </c>
      <c r="K838" s="38" t="str">
        <f>IF(ISBLANK('State Landscape Data'!$K$100),"-",'State Landscape Data'!$K$100)</f>
        <v>-</v>
      </c>
      <c r="L838" s="254">
        <f>IF(ISNA(SUMIFS(INDEX('State Landscape Data'!$M$8:$AE$57,0,MATCH(CONCATENATE($J838,L$6),'State Landscape Data'!$M$6:$AE$6,0)),'State Landscape Data'!$B$8:$B$57,$C838,'State Landscape Data'!$C$8:$C$57,$D838)),"-",SUMIFS(INDEX('State Landscape Data'!$M$8:$AE$57,0,MATCH(CONCATENATE($J838,L$6),'State Landscape Data'!$M$6:$AE$6,0)),'State Landscape Data'!$B$8:$B$57,$C838,'State Landscape Data'!$C$8:$C$57,$D838))</f>
        <v>0</v>
      </c>
      <c r="M838" s="254">
        <f>IF(ISNA(SUMIFS(INDEX('State Landscape Data'!$M$8:$AE$57,0,MATCH(CONCATENATE($J838,M$6),'State Landscape Data'!$M$6:$AE$6,0)),'State Landscape Data'!$B$8:$B$57,$C838,'State Landscape Data'!$C$8:$C$57,$D838)),"-",SUMIFS(INDEX('State Landscape Data'!$M$8:$AE$57,0,MATCH(CONCATENATE($J838,M$6),'State Landscape Data'!$M$6:$AE$6,0)),'State Landscape Data'!$B$8:$B$57,$C838,'State Landscape Data'!$C$8:$C$57,$D838))</f>
        <v>0</v>
      </c>
      <c r="N838" s="154">
        <f>IF(ISNA(SUMIFS(INDEX('State Landscape Data'!$M$8:$AE$57,0,MATCH(CONCATENATE($J838,N$6),'State Landscape Data'!$M$6:$AE$6,0)),'State Landscape Data'!$B$8:$B$57,$C838,'State Landscape Data'!$C$8:$C$57,$D838)),"-",SUMIFS(INDEX('State Landscape Data'!$M$8:$AE$57,0,MATCH(CONCATENATE($J838,N$6),'State Landscape Data'!$M$6:$AE$6,0)),'State Landscape Data'!$B$8:$B$57,$C838,'State Landscape Data'!$C$8:$C$57,$D838))</f>
        <v>0</v>
      </c>
    </row>
    <row r="839" spans="2:14" x14ac:dyDescent="0.35">
      <c r="B839" s="37" t="s">
        <v>80</v>
      </c>
      <c r="C839" s="38" t="str">
        <f>IF(ISBLANK('State Landscape Data'!$B$100),"-",'State Landscape Data'!$B$100)</f>
        <v>-</v>
      </c>
      <c r="D839" s="38" t="str">
        <f>IF(ISBLANK('State Landscape Data'!$C$100),"-",'State Landscape Data'!$C$100)</f>
        <v>-</v>
      </c>
      <c r="E839" s="38" t="str">
        <f>IF(ISBLANK('State Landscape Data'!$D$100),"-",'State Landscape Data'!$D$100)</f>
        <v>-</v>
      </c>
      <c r="F839" s="38" t="str">
        <f>IF(ISBLANK('State Landscape Data'!$E$100),"-",'State Landscape Data'!$E$100)</f>
        <v>-</v>
      </c>
      <c r="G839" s="38" t="str">
        <f>IF(ISBLANK('State Landscape Data'!$F$100),"-",'State Landscape Data'!$F$100)</f>
        <v>-</v>
      </c>
      <c r="H839" s="253">
        <v>2</v>
      </c>
      <c r="I839" s="253" t="s">
        <v>65</v>
      </c>
      <c r="J839" s="38" t="str">
        <f t="shared" si="61"/>
        <v>2Goal</v>
      </c>
      <c r="K839" s="38" t="str">
        <f>IF(ISBLANK('State Landscape Data'!$K$100),"-",'State Landscape Data'!$K$100)</f>
        <v>-</v>
      </c>
      <c r="L839" s="254" t="str">
        <f>IF(ISNA(SUMIFS(INDEX('State Landscape Data'!$M$8:$AE$57,0,MATCH(CONCATENATE($J839,L$6),'State Landscape Data'!$M$6:$AE$6,0)),'State Landscape Data'!$B$8:$B$57,$C839,'State Landscape Data'!$C$8:$C$57,$D839)),"-",SUMIFS(INDEX('State Landscape Data'!$M$8:$AE$57,0,MATCH(CONCATENATE($J839,L$6),'State Landscape Data'!$M$6:$AE$6,0)),'State Landscape Data'!$B$8:$B$57,$C839,'State Landscape Data'!$C$8:$C$57,$D839))</f>
        <v>-</v>
      </c>
      <c r="M839" s="254" t="str">
        <f>IF(ISNA(SUMIFS(INDEX('State Landscape Data'!$M$8:$AE$57,0,MATCH(CONCATENATE($J839,M$6),'State Landscape Data'!$M$6:$AE$6,0)),'State Landscape Data'!$B$8:$B$57,$C839,'State Landscape Data'!$C$8:$C$57,$D839)),"-",SUMIFS(INDEX('State Landscape Data'!$M$8:$AE$57,0,MATCH(CONCATENATE($J839,M$6),'State Landscape Data'!$M$6:$AE$6,0)),'State Landscape Data'!$B$8:$B$57,$C839,'State Landscape Data'!$C$8:$C$57,$D839))</f>
        <v>-</v>
      </c>
      <c r="N839" s="154">
        <f>IF(ISNA(SUMIFS(INDEX('State Landscape Data'!$M$8:$AE$57,0,MATCH(CONCATENATE($J839,N$6),'State Landscape Data'!$M$6:$AE$6,0)),'State Landscape Data'!$B$8:$B$57,$C839,'State Landscape Data'!$C$8:$C$57,$D839)),"-",SUMIFS(INDEX('State Landscape Data'!$M$8:$AE$57,0,MATCH(CONCATENATE($J839,N$6),'State Landscape Data'!$M$6:$AE$6,0)),'State Landscape Data'!$B$8:$B$57,$C839,'State Landscape Data'!$C$8:$C$57,$D839))</f>
        <v>0</v>
      </c>
    </row>
    <row r="840" spans="2:14" x14ac:dyDescent="0.35">
      <c r="B840" s="37" t="s">
        <v>80</v>
      </c>
      <c r="C840" s="38" t="str">
        <f>IF(ISBLANK('State Landscape Data'!$B$100),"-",'State Landscape Data'!$B$100)</f>
        <v>-</v>
      </c>
      <c r="D840" s="38" t="str">
        <f>IF(ISBLANK('State Landscape Data'!$C$100),"-",'State Landscape Data'!$C$100)</f>
        <v>-</v>
      </c>
      <c r="E840" s="38" t="str">
        <f>IF(ISBLANK('State Landscape Data'!$D$100),"-",'State Landscape Data'!$D$100)</f>
        <v>-</v>
      </c>
      <c r="F840" s="38" t="str">
        <f>IF(ISBLANK('State Landscape Data'!$E$100),"-",'State Landscape Data'!$E$100)</f>
        <v>-</v>
      </c>
      <c r="G840" s="38" t="str">
        <f>IF(ISBLANK('State Landscape Data'!$F$100),"-",'State Landscape Data'!$F$100)</f>
        <v>-</v>
      </c>
      <c r="H840" s="253">
        <v>3</v>
      </c>
      <c r="I840" s="253">
        <v>5</v>
      </c>
      <c r="J840" s="38" t="str">
        <f t="shared" si="61"/>
        <v>35</v>
      </c>
      <c r="K840" s="38" t="str">
        <f>IF(ISBLANK('State Landscape Data'!$K$100),"-",'State Landscape Data'!$K$100)</f>
        <v>-</v>
      </c>
      <c r="L840" s="254">
        <f>IF(ISNA(SUMIFS(INDEX('State Landscape Data'!$M$8:$AE$57,0,MATCH(CONCATENATE($J840,L$6),'State Landscape Data'!$M$6:$AE$6,0)),'State Landscape Data'!$B$8:$B$57,$C840,'State Landscape Data'!$C$8:$C$57,$D840)),"-",SUMIFS(INDEX('State Landscape Data'!$M$8:$AE$57,0,MATCH(CONCATENATE($J840,L$6),'State Landscape Data'!$M$6:$AE$6,0)),'State Landscape Data'!$B$8:$B$57,$C840,'State Landscape Data'!$C$8:$C$57,$D840))</f>
        <v>0</v>
      </c>
      <c r="M840" s="254">
        <f>IF(ISNA(SUMIFS(INDEX('State Landscape Data'!$M$8:$AE$57,0,MATCH(CONCATENATE($J840,M$6),'State Landscape Data'!$M$6:$AE$6,0)),'State Landscape Data'!$B$8:$B$57,$C840,'State Landscape Data'!$C$8:$C$57,$D840)),"-",SUMIFS(INDEX('State Landscape Data'!$M$8:$AE$57,0,MATCH(CONCATENATE($J840,M$6),'State Landscape Data'!$M$6:$AE$6,0)),'State Landscape Data'!$B$8:$B$57,$C840,'State Landscape Data'!$C$8:$C$57,$D840))</f>
        <v>0</v>
      </c>
      <c r="N840" s="154">
        <f>IF(ISNA(SUMIFS(INDEX('State Landscape Data'!$M$8:$AE$57,0,MATCH(CONCATENATE($J840,N$6),'State Landscape Data'!$M$6:$AE$6,0)),'State Landscape Data'!$B$8:$B$57,$C840,'State Landscape Data'!$C$8:$C$57,$D840)),"-",SUMIFS(INDEX('State Landscape Data'!$M$8:$AE$57,0,MATCH(CONCATENATE($J840,N$6),'State Landscape Data'!$M$6:$AE$6,0)),'State Landscape Data'!$B$8:$B$57,$C840,'State Landscape Data'!$C$8:$C$57,$D840))</f>
        <v>0</v>
      </c>
    </row>
    <row r="841" spans="2:14" x14ac:dyDescent="0.35">
      <c r="B841" s="37" t="s">
        <v>80</v>
      </c>
      <c r="C841" s="38" t="str">
        <f>IF(ISBLANK('State Landscape Data'!$B$100),"-",'State Landscape Data'!$B$100)</f>
        <v>-</v>
      </c>
      <c r="D841" s="38" t="str">
        <f>IF(ISBLANK('State Landscape Data'!$C$100),"-",'State Landscape Data'!$C$100)</f>
        <v>-</v>
      </c>
      <c r="E841" s="38" t="str">
        <f>IF(ISBLANK('State Landscape Data'!$D$100),"-",'State Landscape Data'!$D$100)</f>
        <v>-</v>
      </c>
      <c r="F841" s="38" t="str">
        <f>IF(ISBLANK('State Landscape Data'!$E$100),"-",'State Landscape Data'!$E$100)</f>
        <v>-</v>
      </c>
      <c r="G841" s="38" t="str">
        <f>IF(ISBLANK('State Landscape Data'!$F$100),"-",'State Landscape Data'!$F$100)</f>
        <v>-</v>
      </c>
      <c r="H841" s="253">
        <v>3</v>
      </c>
      <c r="I841" s="253" t="s">
        <v>65</v>
      </c>
      <c r="J841" s="38" t="str">
        <f t="shared" ref="J841:J904" si="62">CONCATENATE(H841,I841)</f>
        <v>3Goal</v>
      </c>
      <c r="K841" s="38" t="str">
        <f>IF(ISBLANK('State Landscape Data'!$K$100),"-",'State Landscape Data'!$K$100)</f>
        <v>-</v>
      </c>
      <c r="L841" s="254" t="str">
        <f>IF(ISNA(SUMIFS(INDEX('State Landscape Data'!$M$8:$AE$57,0,MATCH(CONCATENATE($J841,L$6),'State Landscape Data'!$M$6:$AE$6,0)),'State Landscape Data'!$B$8:$B$57,$C841,'State Landscape Data'!$C$8:$C$57,$D841)),"-",SUMIFS(INDEX('State Landscape Data'!$M$8:$AE$57,0,MATCH(CONCATENATE($J841,L$6),'State Landscape Data'!$M$6:$AE$6,0)),'State Landscape Data'!$B$8:$B$57,$C841,'State Landscape Data'!$C$8:$C$57,$D841))</f>
        <v>-</v>
      </c>
      <c r="M841" s="254" t="str">
        <f>IF(ISNA(SUMIFS(INDEX('State Landscape Data'!$M$8:$AE$57,0,MATCH(CONCATENATE($J841,M$6),'State Landscape Data'!$M$6:$AE$6,0)),'State Landscape Data'!$B$8:$B$57,$C841,'State Landscape Data'!$C$8:$C$57,$D841)),"-",SUMIFS(INDEX('State Landscape Data'!$M$8:$AE$57,0,MATCH(CONCATENATE($J841,M$6),'State Landscape Data'!$M$6:$AE$6,0)),'State Landscape Data'!$B$8:$B$57,$C841,'State Landscape Data'!$C$8:$C$57,$D841))</f>
        <v>-</v>
      </c>
      <c r="N841" s="154">
        <f>IF(ISNA(SUMIFS(INDEX('State Landscape Data'!$M$8:$AE$57,0,MATCH(CONCATENATE($J841,N$6),'State Landscape Data'!$M$6:$AE$6,0)),'State Landscape Data'!$B$8:$B$57,$C841,'State Landscape Data'!$C$8:$C$57,$D841)),"-",SUMIFS(INDEX('State Landscape Data'!$M$8:$AE$57,0,MATCH(CONCATENATE($J841,N$6),'State Landscape Data'!$M$6:$AE$6,0)),'State Landscape Data'!$B$8:$B$57,$C841,'State Landscape Data'!$C$8:$C$57,$D841))</f>
        <v>0</v>
      </c>
    </row>
    <row r="842" spans="2:14" x14ac:dyDescent="0.35">
      <c r="B842" s="37" t="s">
        <v>80</v>
      </c>
      <c r="C842" s="38" t="str">
        <f>IF(ISBLANK('State Landscape Data'!$B$100),"-",'State Landscape Data'!$B$100)</f>
        <v>-</v>
      </c>
      <c r="D842" s="38" t="str">
        <f>IF(ISBLANK('State Landscape Data'!$C$100),"-",'State Landscape Data'!$C$100)</f>
        <v>-</v>
      </c>
      <c r="E842" s="38" t="str">
        <f>IF(ISBLANK('State Landscape Data'!$D$100),"-",'State Landscape Data'!$D$100)</f>
        <v>-</v>
      </c>
      <c r="F842" s="38" t="str">
        <f>IF(ISBLANK('State Landscape Data'!$E$100),"-",'State Landscape Data'!$E$100)</f>
        <v>-</v>
      </c>
      <c r="G842" s="38" t="str">
        <f>IF(ISBLANK('State Landscape Data'!$F$100),"-",'State Landscape Data'!$F$100)</f>
        <v>-</v>
      </c>
      <c r="H842" s="253">
        <v>4</v>
      </c>
      <c r="I842" s="253">
        <v>5</v>
      </c>
      <c r="J842" s="38" t="str">
        <f t="shared" si="62"/>
        <v>45</v>
      </c>
      <c r="K842" s="38" t="str">
        <f>IF(ISBLANK('State Landscape Data'!$K$100),"-",'State Landscape Data'!$K$100)</f>
        <v>-</v>
      </c>
      <c r="L842" s="254">
        <f>IF(ISNA(SUMIFS(INDEX('State Landscape Data'!$M$8:$AE$57,0,MATCH(CONCATENATE($J842,L$6),'State Landscape Data'!$M$6:$AE$6,0)),'State Landscape Data'!$B$8:$B$57,$C842,'State Landscape Data'!$C$8:$C$57,$D842)),"-",SUMIFS(INDEX('State Landscape Data'!$M$8:$AE$57,0,MATCH(CONCATENATE($J842,L$6),'State Landscape Data'!$M$6:$AE$6,0)),'State Landscape Data'!$B$8:$B$57,$C842,'State Landscape Data'!$C$8:$C$57,$D842))</f>
        <v>0</v>
      </c>
      <c r="M842" s="254">
        <f>IF(ISNA(SUMIFS(INDEX('State Landscape Data'!$M$8:$AE$57,0,MATCH(CONCATENATE($J842,M$6),'State Landscape Data'!$M$6:$AE$6,0)),'State Landscape Data'!$B$8:$B$57,$C842,'State Landscape Data'!$C$8:$C$57,$D842)),"-",SUMIFS(INDEX('State Landscape Data'!$M$8:$AE$57,0,MATCH(CONCATENATE($J842,M$6),'State Landscape Data'!$M$6:$AE$6,0)),'State Landscape Data'!$B$8:$B$57,$C842,'State Landscape Data'!$C$8:$C$57,$D842))</f>
        <v>0</v>
      </c>
      <c r="N842" s="154">
        <f>IF(ISNA(SUMIFS(INDEX('State Landscape Data'!$M$8:$AE$57,0,MATCH(CONCATENATE($J842,N$6),'State Landscape Data'!$M$6:$AE$6,0)),'State Landscape Data'!$B$8:$B$57,$C842,'State Landscape Data'!$C$8:$C$57,$D842)),"-",SUMIFS(INDEX('State Landscape Data'!$M$8:$AE$57,0,MATCH(CONCATENATE($J842,N$6),'State Landscape Data'!$M$6:$AE$6,0)),'State Landscape Data'!$B$8:$B$57,$C842,'State Landscape Data'!$C$8:$C$57,$D842))</f>
        <v>0</v>
      </c>
    </row>
    <row r="843" spans="2:14" x14ac:dyDescent="0.35">
      <c r="B843" s="37" t="s">
        <v>80</v>
      </c>
      <c r="C843" s="38" t="str">
        <f>IF(ISBLANK('State Landscape Data'!$B$100),"-",'State Landscape Data'!$B$100)</f>
        <v>-</v>
      </c>
      <c r="D843" s="38" t="str">
        <f>IF(ISBLANK('State Landscape Data'!$C$100),"-",'State Landscape Data'!$C$100)</f>
        <v>-</v>
      </c>
      <c r="E843" s="38" t="str">
        <f>IF(ISBLANK('State Landscape Data'!$D$100),"-",'State Landscape Data'!$D$100)</f>
        <v>-</v>
      </c>
      <c r="F843" s="38" t="str">
        <f>IF(ISBLANK('State Landscape Data'!$E$100),"-",'State Landscape Data'!$E$100)</f>
        <v>-</v>
      </c>
      <c r="G843" s="38" t="str">
        <f>IF(ISBLANK('State Landscape Data'!$F$100),"-",'State Landscape Data'!$F$100)</f>
        <v>-</v>
      </c>
      <c r="H843" s="253">
        <v>4</v>
      </c>
      <c r="I843" s="253" t="s">
        <v>65</v>
      </c>
      <c r="J843" s="38" t="str">
        <f t="shared" si="62"/>
        <v>4Goal</v>
      </c>
      <c r="K843" s="38" t="str">
        <f>IF(ISBLANK('State Landscape Data'!$K$100),"-",'State Landscape Data'!$K$100)</f>
        <v>-</v>
      </c>
      <c r="L843" s="254" t="str">
        <f>IF(ISNA(SUMIFS(INDEX('State Landscape Data'!$M$8:$AE$57,0,MATCH(CONCATENATE($J843,L$6),'State Landscape Data'!$M$6:$AE$6,0)),'State Landscape Data'!$B$8:$B$57,$C843,'State Landscape Data'!$C$8:$C$57,$D843)),"-",SUMIFS(INDEX('State Landscape Data'!$M$8:$AE$57,0,MATCH(CONCATENATE($J843,L$6),'State Landscape Data'!$M$6:$AE$6,0)),'State Landscape Data'!$B$8:$B$57,$C843,'State Landscape Data'!$C$8:$C$57,$D843))</f>
        <v>-</v>
      </c>
      <c r="M843" s="254" t="str">
        <f>IF(ISNA(SUMIFS(INDEX('State Landscape Data'!$M$8:$AE$57,0,MATCH(CONCATENATE($J843,M$6),'State Landscape Data'!$M$6:$AE$6,0)),'State Landscape Data'!$B$8:$B$57,$C843,'State Landscape Data'!$C$8:$C$57,$D843)),"-",SUMIFS(INDEX('State Landscape Data'!$M$8:$AE$57,0,MATCH(CONCATENATE($J843,M$6),'State Landscape Data'!$M$6:$AE$6,0)),'State Landscape Data'!$B$8:$B$57,$C843,'State Landscape Data'!$C$8:$C$57,$D843))</f>
        <v>-</v>
      </c>
      <c r="N843" s="154">
        <f>IF(ISNA(SUMIFS(INDEX('State Landscape Data'!$M$8:$AE$57,0,MATCH(CONCATENATE($J843,N$6),'State Landscape Data'!$M$6:$AE$6,0)),'State Landscape Data'!$B$8:$B$57,$C843,'State Landscape Data'!$C$8:$C$57,$D843)),"-",SUMIFS(INDEX('State Landscape Data'!$M$8:$AE$57,0,MATCH(CONCATENATE($J843,N$6),'State Landscape Data'!$M$6:$AE$6,0)),'State Landscape Data'!$B$8:$B$57,$C843,'State Landscape Data'!$C$8:$C$57,$D843))</f>
        <v>0</v>
      </c>
    </row>
    <row r="844" spans="2:14" x14ac:dyDescent="0.35">
      <c r="B844" s="37" t="s">
        <v>80</v>
      </c>
      <c r="C844" s="38" t="str">
        <f>IF(ISBLANK('State Landscape Data'!$B$101),"-",'State Landscape Data'!$B$101)</f>
        <v>-</v>
      </c>
      <c r="D844" s="38" t="str">
        <f>IF(ISBLANK('State Landscape Data'!$C$101),"-",'State Landscape Data'!$C$101)</f>
        <v>-</v>
      </c>
      <c r="E844" s="38" t="str">
        <f>IF(ISBLANK('State Landscape Data'!$D$101),"-",'State Landscape Data'!$D$101)</f>
        <v>-</v>
      </c>
      <c r="F844" s="38" t="str">
        <f>IF(ISBLANK('State Landscape Data'!$E$101),"-",'State Landscape Data'!$E$101)</f>
        <v>-</v>
      </c>
      <c r="G844" s="38" t="str">
        <f>IF(ISBLANK('State Landscape Data'!$F$101),"-",'State Landscape Data'!$F$101)</f>
        <v>-</v>
      </c>
      <c r="H844" s="253" t="s">
        <v>64</v>
      </c>
      <c r="I844" s="253" t="s">
        <v>64</v>
      </c>
      <c r="J844" s="38" t="str">
        <f t="shared" si="62"/>
        <v>BaselineBaseline</v>
      </c>
      <c r="K844" s="38" t="str">
        <f>IF(ISBLANK('State Landscape Data'!$K$101),"-",'State Landscape Data'!$K$101)</f>
        <v>-</v>
      </c>
      <c r="L844" s="254">
        <f>IF(ISNA(SUMIFS(INDEX('State Landscape Data'!$M$8:$AE$57,0,MATCH(CONCATENATE($J844,L$6),'State Landscape Data'!$M$6:$AE$6,0)),'State Landscape Data'!$B$8:$B$57,$C844,'State Landscape Data'!$C$8:$C$57,$D844)),"-",SUMIFS(INDEX('State Landscape Data'!$M$8:$AE$57,0,MATCH(CONCATENATE($J844,L$6),'State Landscape Data'!$M$6:$AE$6,0)),'State Landscape Data'!$B$8:$B$57,$C844,'State Landscape Data'!$C$8:$C$57,$D844))</f>
        <v>0</v>
      </c>
      <c r="M844" s="254">
        <f>IF(ISNA(SUMIFS(INDEX('State Landscape Data'!$M$8:$AE$57,0,MATCH(CONCATENATE($J844,M$6),'State Landscape Data'!$M$6:$AE$6,0)),'State Landscape Data'!$B$8:$B$57,$C844,'State Landscape Data'!$C$8:$C$57,$D844)),"-",SUMIFS(INDEX('State Landscape Data'!$M$8:$AE$57,0,MATCH(CONCATENATE($J844,M$6),'State Landscape Data'!$M$6:$AE$6,0)),'State Landscape Data'!$B$8:$B$57,$C844,'State Landscape Data'!$C$8:$C$57,$D844))</f>
        <v>0</v>
      </c>
      <c r="N844" s="154">
        <f>IF(ISNA(SUMIFS(INDEX('State Landscape Data'!$M$8:$AE$57,0,MATCH(CONCATENATE($J844,N$6),'State Landscape Data'!$M$6:$AE$6,0)),'State Landscape Data'!$B$8:$B$57,$C844,'State Landscape Data'!$C$8:$C$57,$D844)),"-",SUMIFS(INDEX('State Landscape Data'!$M$8:$AE$57,0,MATCH(CONCATENATE($J844,N$6),'State Landscape Data'!$M$6:$AE$6,0)),'State Landscape Data'!$B$8:$B$57,$C844,'State Landscape Data'!$C$8:$C$57,$D844))</f>
        <v>0</v>
      </c>
    </row>
    <row r="845" spans="2:14" x14ac:dyDescent="0.35">
      <c r="B845" s="37" t="s">
        <v>80</v>
      </c>
      <c r="C845" s="38" t="str">
        <f>IF(ISBLANK('State Landscape Data'!$B$101),"-",'State Landscape Data'!$B$101)</f>
        <v>-</v>
      </c>
      <c r="D845" s="38" t="str">
        <f>IF(ISBLANK('State Landscape Data'!$C$101),"-",'State Landscape Data'!$C$101)</f>
        <v>-</v>
      </c>
      <c r="E845" s="38" t="str">
        <f>IF(ISBLANK('State Landscape Data'!$D$101),"-",'State Landscape Data'!$D$101)</f>
        <v>-</v>
      </c>
      <c r="F845" s="38" t="str">
        <f>IF(ISBLANK('State Landscape Data'!$E$101),"-",'State Landscape Data'!$E$101)</f>
        <v>-</v>
      </c>
      <c r="G845" s="38" t="str">
        <f>IF(ISBLANK('State Landscape Data'!$F$101),"-",'State Landscape Data'!$F$101)</f>
        <v>-</v>
      </c>
      <c r="H845" s="253">
        <v>1</v>
      </c>
      <c r="I845" s="253">
        <v>5</v>
      </c>
      <c r="J845" s="38" t="str">
        <f t="shared" si="62"/>
        <v>15</v>
      </c>
      <c r="K845" s="38" t="str">
        <f>IF(ISBLANK('State Landscape Data'!$K$101),"-",'State Landscape Data'!$K$101)</f>
        <v>-</v>
      </c>
      <c r="L845" s="254">
        <f>IF(ISNA(SUMIFS(INDEX('State Landscape Data'!$M$8:$AE$57,0,MATCH(CONCATENATE($J845,L$6),'State Landscape Data'!$M$6:$AE$6,0)),'State Landscape Data'!$B$8:$B$57,$C845,'State Landscape Data'!$C$8:$C$57,$D845)),"-",SUMIFS(INDEX('State Landscape Data'!$M$8:$AE$57,0,MATCH(CONCATENATE($J845,L$6),'State Landscape Data'!$M$6:$AE$6,0)),'State Landscape Data'!$B$8:$B$57,$C845,'State Landscape Data'!$C$8:$C$57,$D845))</f>
        <v>0</v>
      </c>
      <c r="M845" s="254">
        <f>IF(ISNA(SUMIFS(INDEX('State Landscape Data'!$M$8:$AE$57,0,MATCH(CONCATENATE($J845,M$6),'State Landscape Data'!$M$6:$AE$6,0)),'State Landscape Data'!$B$8:$B$57,$C845,'State Landscape Data'!$C$8:$C$57,$D845)),"-",SUMIFS(INDEX('State Landscape Data'!$M$8:$AE$57,0,MATCH(CONCATENATE($J845,M$6),'State Landscape Data'!$M$6:$AE$6,0)),'State Landscape Data'!$B$8:$B$57,$C845,'State Landscape Data'!$C$8:$C$57,$D845))</f>
        <v>0</v>
      </c>
      <c r="N845" s="154">
        <f>IF(ISNA(SUMIFS(INDEX('State Landscape Data'!$M$8:$AE$57,0,MATCH(CONCATENATE($J845,N$6),'State Landscape Data'!$M$6:$AE$6,0)),'State Landscape Data'!$B$8:$B$57,$C845,'State Landscape Data'!$C$8:$C$57,$D845)),"-",SUMIFS(INDEX('State Landscape Data'!$M$8:$AE$57,0,MATCH(CONCATENATE($J845,N$6),'State Landscape Data'!$M$6:$AE$6,0)),'State Landscape Data'!$B$8:$B$57,$C845,'State Landscape Data'!$C$8:$C$57,$D845))</f>
        <v>0</v>
      </c>
    </row>
    <row r="846" spans="2:14" x14ac:dyDescent="0.35">
      <c r="B846" s="37" t="s">
        <v>80</v>
      </c>
      <c r="C846" s="38" t="str">
        <f>IF(ISBLANK('State Landscape Data'!$B$101),"-",'State Landscape Data'!$B$101)</f>
        <v>-</v>
      </c>
      <c r="D846" s="38" t="str">
        <f>IF(ISBLANK('State Landscape Data'!$C$101),"-",'State Landscape Data'!$C$101)</f>
        <v>-</v>
      </c>
      <c r="E846" s="38" t="str">
        <f>IF(ISBLANK('State Landscape Data'!$D$101),"-",'State Landscape Data'!$D$101)</f>
        <v>-</v>
      </c>
      <c r="F846" s="38" t="str">
        <f>IF(ISBLANK('State Landscape Data'!$E$101),"-",'State Landscape Data'!$E$101)</f>
        <v>-</v>
      </c>
      <c r="G846" s="38" t="str">
        <f>IF(ISBLANK('State Landscape Data'!$F$101),"-",'State Landscape Data'!$F$101)</f>
        <v>-</v>
      </c>
      <c r="H846" s="253">
        <v>1</v>
      </c>
      <c r="I846" s="253" t="s">
        <v>65</v>
      </c>
      <c r="J846" s="38" t="str">
        <f t="shared" si="62"/>
        <v>1Goal</v>
      </c>
      <c r="K846" s="38" t="str">
        <f>IF(ISBLANK('State Landscape Data'!$K$101),"-",'State Landscape Data'!$K$101)</f>
        <v>-</v>
      </c>
      <c r="L846" s="254" t="str">
        <f>IF(ISNA(SUMIFS(INDEX('State Landscape Data'!$M$8:$AE$57,0,MATCH(CONCATENATE($J846,L$6),'State Landscape Data'!$M$6:$AE$6,0)),'State Landscape Data'!$B$8:$B$57,$C846,'State Landscape Data'!$C$8:$C$57,$D846)),"-",SUMIFS(INDEX('State Landscape Data'!$M$8:$AE$57,0,MATCH(CONCATENATE($J846,L$6),'State Landscape Data'!$M$6:$AE$6,0)),'State Landscape Data'!$B$8:$B$57,$C846,'State Landscape Data'!$C$8:$C$57,$D846))</f>
        <v>-</v>
      </c>
      <c r="M846" s="254" t="str">
        <f>IF(ISNA(SUMIFS(INDEX('State Landscape Data'!$M$8:$AE$57,0,MATCH(CONCATENATE($J846,M$6),'State Landscape Data'!$M$6:$AE$6,0)),'State Landscape Data'!$B$8:$B$57,$C846,'State Landscape Data'!$C$8:$C$57,$D846)),"-",SUMIFS(INDEX('State Landscape Data'!$M$8:$AE$57,0,MATCH(CONCATENATE($J846,M$6),'State Landscape Data'!$M$6:$AE$6,0)),'State Landscape Data'!$B$8:$B$57,$C846,'State Landscape Data'!$C$8:$C$57,$D846))</f>
        <v>-</v>
      </c>
      <c r="N846" s="154">
        <f>IF(ISNA(SUMIFS(INDEX('State Landscape Data'!$M$8:$AE$57,0,MATCH(CONCATENATE($J846,N$6),'State Landscape Data'!$M$6:$AE$6,0)),'State Landscape Data'!$B$8:$B$57,$C846,'State Landscape Data'!$C$8:$C$57,$D846)),"-",SUMIFS(INDEX('State Landscape Data'!$M$8:$AE$57,0,MATCH(CONCATENATE($J846,N$6),'State Landscape Data'!$M$6:$AE$6,0)),'State Landscape Data'!$B$8:$B$57,$C846,'State Landscape Data'!$C$8:$C$57,$D846))</f>
        <v>0</v>
      </c>
    </row>
    <row r="847" spans="2:14" x14ac:dyDescent="0.35">
      <c r="B847" s="37" t="s">
        <v>80</v>
      </c>
      <c r="C847" s="38" t="str">
        <f>IF(ISBLANK('State Landscape Data'!$B$101),"-",'State Landscape Data'!$B$101)</f>
        <v>-</v>
      </c>
      <c r="D847" s="38" t="str">
        <f>IF(ISBLANK('State Landscape Data'!$C$101),"-",'State Landscape Data'!$C$101)</f>
        <v>-</v>
      </c>
      <c r="E847" s="38" t="str">
        <f>IF(ISBLANK('State Landscape Data'!$D$101),"-",'State Landscape Data'!$D$101)</f>
        <v>-</v>
      </c>
      <c r="F847" s="38" t="str">
        <f>IF(ISBLANK('State Landscape Data'!$E$101),"-",'State Landscape Data'!$E$101)</f>
        <v>-</v>
      </c>
      <c r="G847" s="38" t="str">
        <f>IF(ISBLANK('State Landscape Data'!$F$101),"-",'State Landscape Data'!$F$101)</f>
        <v>-</v>
      </c>
      <c r="H847" s="253">
        <v>2</v>
      </c>
      <c r="I847" s="253">
        <v>5</v>
      </c>
      <c r="J847" s="38" t="str">
        <f t="shared" si="62"/>
        <v>25</v>
      </c>
      <c r="K847" s="38" t="str">
        <f>IF(ISBLANK('State Landscape Data'!$K$101),"-",'State Landscape Data'!$K$101)</f>
        <v>-</v>
      </c>
      <c r="L847" s="254">
        <f>IF(ISNA(SUMIFS(INDEX('State Landscape Data'!$M$8:$AE$57,0,MATCH(CONCATENATE($J847,L$6),'State Landscape Data'!$M$6:$AE$6,0)),'State Landscape Data'!$B$8:$B$57,$C847,'State Landscape Data'!$C$8:$C$57,$D847)),"-",SUMIFS(INDEX('State Landscape Data'!$M$8:$AE$57,0,MATCH(CONCATENATE($J847,L$6),'State Landscape Data'!$M$6:$AE$6,0)),'State Landscape Data'!$B$8:$B$57,$C847,'State Landscape Data'!$C$8:$C$57,$D847))</f>
        <v>0</v>
      </c>
      <c r="M847" s="254">
        <f>IF(ISNA(SUMIFS(INDEX('State Landscape Data'!$M$8:$AE$57,0,MATCH(CONCATENATE($J847,M$6),'State Landscape Data'!$M$6:$AE$6,0)),'State Landscape Data'!$B$8:$B$57,$C847,'State Landscape Data'!$C$8:$C$57,$D847)),"-",SUMIFS(INDEX('State Landscape Data'!$M$8:$AE$57,0,MATCH(CONCATENATE($J847,M$6),'State Landscape Data'!$M$6:$AE$6,0)),'State Landscape Data'!$B$8:$B$57,$C847,'State Landscape Data'!$C$8:$C$57,$D847))</f>
        <v>0</v>
      </c>
      <c r="N847" s="154">
        <f>IF(ISNA(SUMIFS(INDEX('State Landscape Data'!$M$8:$AE$57,0,MATCH(CONCATENATE($J847,N$6),'State Landscape Data'!$M$6:$AE$6,0)),'State Landscape Data'!$B$8:$B$57,$C847,'State Landscape Data'!$C$8:$C$57,$D847)),"-",SUMIFS(INDEX('State Landscape Data'!$M$8:$AE$57,0,MATCH(CONCATENATE($J847,N$6),'State Landscape Data'!$M$6:$AE$6,0)),'State Landscape Data'!$B$8:$B$57,$C847,'State Landscape Data'!$C$8:$C$57,$D847))</f>
        <v>0</v>
      </c>
    </row>
    <row r="848" spans="2:14" x14ac:dyDescent="0.35">
      <c r="B848" s="37" t="s">
        <v>80</v>
      </c>
      <c r="C848" s="38" t="str">
        <f>IF(ISBLANK('State Landscape Data'!$B$101),"-",'State Landscape Data'!$B$101)</f>
        <v>-</v>
      </c>
      <c r="D848" s="38" t="str">
        <f>IF(ISBLANK('State Landscape Data'!$C$101),"-",'State Landscape Data'!$C$101)</f>
        <v>-</v>
      </c>
      <c r="E848" s="38" t="str">
        <f>IF(ISBLANK('State Landscape Data'!$D$101),"-",'State Landscape Data'!$D$101)</f>
        <v>-</v>
      </c>
      <c r="F848" s="38" t="str">
        <f>IF(ISBLANK('State Landscape Data'!$E$101),"-",'State Landscape Data'!$E$101)</f>
        <v>-</v>
      </c>
      <c r="G848" s="38" t="str">
        <f>IF(ISBLANK('State Landscape Data'!$F$101),"-",'State Landscape Data'!$F$101)</f>
        <v>-</v>
      </c>
      <c r="H848" s="253">
        <v>2</v>
      </c>
      <c r="I848" s="253" t="s">
        <v>65</v>
      </c>
      <c r="J848" s="38" t="str">
        <f t="shared" si="62"/>
        <v>2Goal</v>
      </c>
      <c r="K848" s="38" t="str">
        <f>IF(ISBLANK('State Landscape Data'!$K$101),"-",'State Landscape Data'!$K$101)</f>
        <v>-</v>
      </c>
      <c r="L848" s="254" t="str">
        <f>IF(ISNA(SUMIFS(INDEX('State Landscape Data'!$M$8:$AE$57,0,MATCH(CONCATENATE($J848,L$6),'State Landscape Data'!$M$6:$AE$6,0)),'State Landscape Data'!$B$8:$B$57,$C848,'State Landscape Data'!$C$8:$C$57,$D848)),"-",SUMIFS(INDEX('State Landscape Data'!$M$8:$AE$57,0,MATCH(CONCATENATE($J848,L$6),'State Landscape Data'!$M$6:$AE$6,0)),'State Landscape Data'!$B$8:$B$57,$C848,'State Landscape Data'!$C$8:$C$57,$D848))</f>
        <v>-</v>
      </c>
      <c r="M848" s="254" t="str">
        <f>IF(ISNA(SUMIFS(INDEX('State Landscape Data'!$M$8:$AE$57,0,MATCH(CONCATENATE($J848,M$6),'State Landscape Data'!$M$6:$AE$6,0)),'State Landscape Data'!$B$8:$B$57,$C848,'State Landscape Data'!$C$8:$C$57,$D848)),"-",SUMIFS(INDEX('State Landscape Data'!$M$8:$AE$57,0,MATCH(CONCATENATE($J848,M$6),'State Landscape Data'!$M$6:$AE$6,0)),'State Landscape Data'!$B$8:$B$57,$C848,'State Landscape Data'!$C$8:$C$57,$D848))</f>
        <v>-</v>
      </c>
      <c r="N848" s="154">
        <f>IF(ISNA(SUMIFS(INDEX('State Landscape Data'!$M$8:$AE$57,0,MATCH(CONCATENATE($J848,N$6),'State Landscape Data'!$M$6:$AE$6,0)),'State Landscape Data'!$B$8:$B$57,$C848,'State Landscape Data'!$C$8:$C$57,$D848)),"-",SUMIFS(INDEX('State Landscape Data'!$M$8:$AE$57,0,MATCH(CONCATENATE($J848,N$6),'State Landscape Data'!$M$6:$AE$6,0)),'State Landscape Data'!$B$8:$B$57,$C848,'State Landscape Data'!$C$8:$C$57,$D848))</f>
        <v>0</v>
      </c>
    </row>
    <row r="849" spans="2:14" x14ac:dyDescent="0.35">
      <c r="B849" s="37" t="s">
        <v>80</v>
      </c>
      <c r="C849" s="38" t="str">
        <f>IF(ISBLANK('State Landscape Data'!$B$101),"-",'State Landscape Data'!$B$101)</f>
        <v>-</v>
      </c>
      <c r="D849" s="38" t="str">
        <f>IF(ISBLANK('State Landscape Data'!$C$101),"-",'State Landscape Data'!$C$101)</f>
        <v>-</v>
      </c>
      <c r="E849" s="38" t="str">
        <f>IF(ISBLANK('State Landscape Data'!$D$101),"-",'State Landscape Data'!$D$101)</f>
        <v>-</v>
      </c>
      <c r="F849" s="38" t="str">
        <f>IF(ISBLANK('State Landscape Data'!$E$101),"-",'State Landscape Data'!$E$101)</f>
        <v>-</v>
      </c>
      <c r="G849" s="38" t="str">
        <f>IF(ISBLANK('State Landscape Data'!$F$101),"-",'State Landscape Data'!$F$101)</f>
        <v>-</v>
      </c>
      <c r="H849" s="253">
        <v>3</v>
      </c>
      <c r="I849" s="253">
        <v>5</v>
      </c>
      <c r="J849" s="38" t="str">
        <f t="shared" si="62"/>
        <v>35</v>
      </c>
      <c r="K849" s="38" t="str">
        <f>IF(ISBLANK('State Landscape Data'!$K$101),"-",'State Landscape Data'!$K$101)</f>
        <v>-</v>
      </c>
      <c r="L849" s="254">
        <f>IF(ISNA(SUMIFS(INDEX('State Landscape Data'!$M$8:$AE$57,0,MATCH(CONCATENATE($J849,L$6),'State Landscape Data'!$M$6:$AE$6,0)),'State Landscape Data'!$B$8:$B$57,$C849,'State Landscape Data'!$C$8:$C$57,$D849)),"-",SUMIFS(INDEX('State Landscape Data'!$M$8:$AE$57,0,MATCH(CONCATENATE($J849,L$6),'State Landscape Data'!$M$6:$AE$6,0)),'State Landscape Data'!$B$8:$B$57,$C849,'State Landscape Data'!$C$8:$C$57,$D849))</f>
        <v>0</v>
      </c>
      <c r="M849" s="254">
        <f>IF(ISNA(SUMIFS(INDEX('State Landscape Data'!$M$8:$AE$57,0,MATCH(CONCATENATE($J849,M$6),'State Landscape Data'!$M$6:$AE$6,0)),'State Landscape Data'!$B$8:$B$57,$C849,'State Landscape Data'!$C$8:$C$57,$D849)),"-",SUMIFS(INDEX('State Landscape Data'!$M$8:$AE$57,0,MATCH(CONCATENATE($J849,M$6),'State Landscape Data'!$M$6:$AE$6,0)),'State Landscape Data'!$B$8:$B$57,$C849,'State Landscape Data'!$C$8:$C$57,$D849))</f>
        <v>0</v>
      </c>
      <c r="N849" s="154">
        <f>IF(ISNA(SUMIFS(INDEX('State Landscape Data'!$M$8:$AE$57,0,MATCH(CONCATENATE($J849,N$6),'State Landscape Data'!$M$6:$AE$6,0)),'State Landscape Data'!$B$8:$B$57,$C849,'State Landscape Data'!$C$8:$C$57,$D849)),"-",SUMIFS(INDEX('State Landscape Data'!$M$8:$AE$57,0,MATCH(CONCATENATE($J849,N$6),'State Landscape Data'!$M$6:$AE$6,0)),'State Landscape Data'!$B$8:$B$57,$C849,'State Landscape Data'!$C$8:$C$57,$D849))</f>
        <v>0</v>
      </c>
    </row>
    <row r="850" spans="2:14" x14ac:dyDescent="0.35">
      <c r="B850" s="37" t="s">
        <v>80</v>
      </c>
      <c r="C850" s="38" t="str">
        <f>IF(ISBLANK('State Landscape Data'!$B$101),"-",'State Landscape Data'!$B$101)</f>
        <v>-</v>
      </c>
      <c r="D850" s="38" t="str">
        <f>IF(ISBLANK('State Landscape Data'!$C$101),"-",'State Landscape Data'!$C$101)</f>
        <v>-</v>
      </c>
      <c r="E850" s="38" t="str">
        <f>IF(ISBLANK('State Landscape Data'!$D$101),"-",'State Landscape Data'!$D$101)</f>
        <v>-</v>
      </c>
      <c r="F850" s="38" t="str">
        <f>IF(ISBLANK('State Landscape Data'!$E$101),"-",'State Landscape Data'!$E$101)</f>
        <v>-</v>
      </c>
      <c r="G850" s="38" t="str">
        <f>IF(ISBLANK('State Landscape Data'!$F$101),"-",'State Landscape Data'!$F$101)</f>
        <v>-</v>
      </c>
      <c r="H850" s="253">
        <v>3</v>
      </c>
      <c r="I850" s="253" t="s">
        <v>65</v>
      </c>
      <c r="J850" s="38" t="str">
        <f t="shared" si="62"/>
        <v>3Goal</v>
      </c>
      <c r="K850" s="38" t="str">
        <f>IF(ISBLANK('State Landscape Data'!$K$101),"-",'State Landscape Data'!$K$101)</f>
        <v>-</v>
      </c>
      <c r="L850" s="254" t="str">
        <f>IF(ISNA(SUMIFS(INDEX('State Landscape Data'!$M$8:$AE$57,0,MATCH(CONCATENATE($J850,L$6),'State Landscape Data'!$M$6:$AE$6,0)),'State Landscape Data'!$B$8:$B$57,$C850,'State Landscape Data'!$C$8:$C$57,$D850)),"-",SUMIFS(INDEX('State Landscape Data'!$M$8:$AE$57,0,MATCH(CONCATENATE($J850,L$6),'State Landscape Data'!$M$6:$AE$6,0)),'State Landscape Data'!$B$8:$B$57,$C850,'State Landscape Data'!$C$8:$C$57,$D850))</f>
        <v>-</v>
      </c>
      <c r="M850" s="254" t="str">
        <f>IF(ISNA(SUMIFS(INDEX('State Landscape Data'!$M$8:$AE$57,0,MATCH(CONCATENATE($J850,M$6),'State Landscape Data'!$M$6:$AE$6,0)),'State Landscape Data'!$B$8:$B$57,$C850,'State Landscape Data'!$C$8:$C$57,$D850)),"-",SUMIFS(INDEX('State Landscape Data'!$M$8:$AE$57,0,MATCH(CONCATENATE($J850,M$6),'State Landscape Data'!$M$6:$AE$6,0)),'State Landscape Data'!$B$8:$B$57,$C850,'State Landscape Data'!$C$8:$C$57,$D850))</f>
        <v>-</v>
      </c>
      <c r="N850" s="154">
        <f>IF(ISNA(SUMIFS(INDEX('State Landscape Data'!$M$8:$AE$57,0,MATCH(CONCATENATE($J850,N$6),'State Landscape Data'!$M$6:$AE$6,0)),'State Landscape Data'!$B$8:$B$57,$C850,'State Landscape Data'!$C$8:$C$57,$D850)),"-",SUMIFS(INDEX('State Landscape Data'!$M$8:$AE$57,0,MATCH(CONCATENATE($J850,N$6),'State Landscape Data'!$M$6:$AE$6,0)),'State Landscape Data'!$B$8:$B$57,$C850,'State Landscape Data'!$C$8:$C$57,$D850))</f>
        <v>0</v>
      </c>
    </row>
    <row r="851" spans="2:14" x14ac:dyDescent="0.35">
      <c r="B851" s="37" t="s">
        <v>80</v>
      </c>
      <c r="C851" s="38" t="str">
        <f>IF(ISBLANK('State Landscape Data'!$B$101),"-",'State Landscape Data'!$B$101)</f>
        <v>-</v>
      </c>
      <c r="D851" s="38" t="str">
        <f>IF(ISBLANK('State Landscape Data'!$C$101),"-",'State Landscape Data'!$C$101)</f>
        <v>-</v>
      </c>
      <c r="E851" s="38" t="str">
        <f>IF(ISBLANK('State Landscape Data'!$D$101),"-",'State Landscape Data'!$D$101)</f>
        <v>-</v>
      </c>
      <c r="F851" s="38" t="str">
        <f>IF(ISBLANK('State Landscape Data'!$E$101),"-",'State Landscape Data'!$E$101)</f>
        <v>-</v>
      </c>
      <c r="G851" s="38" t="str">
        <f>IF(ISBLANK('State Landscape Data'!$F$101),"-",'State Landscape Data'!$F$101)</f>
        <v>-</v>
      </c>
      <c r="H851" s="253">
        <v>4</v>
      </c>
      <c r="I851" s="253">
        <v>5</v>
      </c>
      <c r="J851" s="38" t="str">
        <f t="shared" si="62"/>
        <v>45</v>
      </c>
      <c r="K851" s="38" t="str">
        <f>IF(ISBLANK('State Landscape Data'!$K$101),"-",'State Landscape Data'!$K$101)</f>
        <v>-</v>
      </c>
      <c r="L851" s="254">
        <f>IF(ISNA(SUMIFS(INDEX('State Landscape Data'!$M$8:$AE$57,0,MATCH(CONCATENATE($J851,L$6),'State Landscape Data'!$M$6:$AE$6,0)),'State Landscape Data'!$B$8:$B$57,$C851,'State Landscape Data'!$C$8:$C$57,$D851)),"-",SUMIFS(INDEX('State Landscape Data'!$M$8:$AE$57,0,MATCH(CONCATENATE($J851,L$6),'State Landscape Data'!$M$6:$AE$6,0)),'State Landscape Data'!$B$8:$B$57,$C851,'State Landscape Data'!$C$8:$C$57,$D851))</f>
        <v>0</v>
      </c>
      <c r="M851" s="254">
        <f>IF(ISNA(SUMIFS(INDEX('State Landscape Data'!$M$8:$AE$57,0,MATCH(CONCATENATE($J851,M$6),'State Landscape Data'!$M$6:$AE$6,0)),'State Landscape Data'!$B$8:$B$57,$C851,'State Landscape Data'!$C$8:$C$57,$D851)),"-",SUMIFS(INDEX('State Landscape Data'!$M$8:$AE$57,0,MATCH(CONCATENATE($J851,M$6),'State Landscape Data'!$M$6:$AE$6,0)),'State Landscape Data'!$B$8:$B$57,$C851,'State Landscape Data'!$C$8:$C$57,$D851))</f>
        <v>0</v>
      </c>
      <c r="N851" s="154">
        <f>IF(ISNA(SUMIFS(INDEX('State Landscape Data'!$M$8:$AE$57,0,MATCH(CONCATENATE($J851,N$6),'State Landscape Data'!$M$6:$AE$6,0)),'State Landscape Data'!$B$8:$B$57,$C851,'State Landscape Data'!$C$8:$C$57,$D851)),"-",SUMIFS(INDEX('State Landscape Data'!$M$8:$AE$57,0,MATCH(CONCATENATE($J851,N$6),'State Landscape Data'!$M$6:$AE$6,0)),'State Landscape Data'!$B$8:$B$57,$C851,'State Landscape Data'!$C$8:$C$57,$D851))</f>
        <v>0</v>
      </c>
    </row>
    <row r="852" spans="2:14" x14ac:dyDescent="0.35">
      <c r="B852" s="37" t="s">
        <v>80</v>
      </c>
      <c r="C852" s="38" t="str">
        <f>IF(ISBLANK('State Landscape Data'!$B$101),"-",'State Landscape Data'!$B$101)</f>
        <v>-</v>
      </c>
      <c r="D852" s="38" t="str">
        <f>IF(ISBLANK('State Landscape Data'!$C$101),"-",'State Landscape Data'!$C$101)</f>
        <v>-</v>
      </c>
      <c r="E852" s="38" t="str">
        <f>IF(ISBLANK('State Landscape Data'!$D$101),"-",'State Landscape Data'!$D$101)</f>
        <v>-</v>
      </c>
      <c r="F852" s="38" t="str">
        <f>IF(ISBLANK('State Landscape Data'!$E$101),"-",'State Landscape Data'!$E$101)</f>
        <v>-</v>
      </c>
      <c r="G852" s="38" t="str">
        <f>IF(ISBLANK('State Landscape Data'!$F$101),"-",'State Landscape Data'!$F$101)</f>
        <v>-</v>
      </c>
      <c r="H852" s="253">
        <v>4</v>
      </c>
      <c r="I852" s="253" t="s">
        <v>65</v>
      </c>
      <c r="J852" s="38" t="str">
        <f t="shared" si="62"/>
        <v>4Goal</v>
      </c>
      <c r="K852" s="38" t="str">
        <f>IF(ISBLANK('State Landscape Data'!$K$101),"-",'State Landscape Data'!$K$101)</f>
        <v>-</v>
      </c>
      <c r="L852" s="254" t="str">
        <f>IF(ISNA(SUMIFS(INDEX('State Landscape Data'!$M$8:$AE$57,0,MATCH(CONCATENATE($J852,L$6),'State Landscape Data'!$M$6:$AE$6,0)),'State Landscape Data'!$B$8:$B$57,$C852,'State Landscape Data'!$C$8:$C$57,$D852)),"-",SUMIFS(INDEX('State Landscape Data'!$M$8:$AE$57,0,MATCH(CONCATENATE($J852,L$6),'State Landscape Data'!$M$6:$AE$6,0)),'State Landscape Data'!$B$8:$B$57,$C852,'State Landscape Data'!$C$8:$C$57,$D852))</f>
        <v>-</v>
      </c>
      <c r="M852" s="254" t="str">
        <f>IF(ISNA(SUMIFS(INDEX('State Landscape Data'!$M$8:$AE$57,0,MATCH(CONCATENATE($J852,M$6),'State Landscape Data'!$M$6:$AE$6,0)),'State Landscape Data'!$B$8:$B$57,$C852,'State Landscape Data'!$C$8:$C$57,$D852)),"-",SUMIFS(INDEX('State Landscape Data'!$M$8:$AE$57,0,MATCH(CONCATENATE($J852,M$6),'State Landscape Data'!$M$6:$AE$6,0)),'State Landscape Data'!$B$8:$B$57,$C852,'State Landscape Data'!$C$8:$C$57,$D852))</f>
        <v>-</v>
      </c>
      <c r="N852" s="154">
        <f>IF(ISNA(SUMIFS(INDEX('State Landscape Data'!$M$8:$AE$57,0,MATCH(CONCATENATE($J852,N$6),'State Landscape Data'!$M$6:$AE$6,0)),'State Landscape Data'!$B$8:$B$57,$C852,'State Landscape Data'!$C$8:$C$57,$D852)),"-",SUMIFS(INDEX('State Landscape Data'!$M$8:$AE$57,0,MATCH(CONCATENATE($J852,N$6),'State Landscape Data'!$M$6:$AE$6,0)),'State Landscape Data'!$B$8:$B$57,$C852,'State Landscape Data'!$C$8:$C$57,$D852))</f>
        <v>0</v>
      </c>
    </row>
    <row r="853" spans="2:14" x14ac:dyDescent="0.35">
      <c r="B853" s="37" t="s">
        <v>80</v>
      </c>
      <c r="C853" s="38" t="str">
        <f>IF(ISBLANK('State Landscape Data'!$B$102),"-",'State Landscape Data'!$B$102)</f>
        <v>-</v>
      </c>
      <c r="D853" s="38" t="str">
        <f>IF(ISBLANK('State Landscape Data'!$C$102),"-",'State Landscape Data'!$C$102)</f>
        <v>-</v>
      </c>
      <c r="E853" s="38" t="str">
        <f>IF(ISBLANK('State Landscape Data'!$D$102),"-",'State Landscape Data'!$D$102)</f>
        <v>-</v>
      </c>
      <c r="F853" s="38" t="str">
        <f>IF(ISBLANK('State Landscape Data'!$E$102),"-",'State Landscape Data'!$E$102)</f>
        <v>-</v>
      </c>
      <c r="G853" s="38" t="str">
        <f>IF(ISBLANK('State Landscape Data'!$F$102),"-",'State Landscape Data'!$F$102)</f>
        <v>-</v>
      </c>
      <c r="H853" s="253" t="s">
        <v>64</v>
      </c>
      <c r="I853" s="253" t="s">
        <v>64</v>
      </c>
      <c r="J853" s="38" t="str">
        <f t="shared" si="62"/>
        <v>BaselineBaseline</v>
      </c>
      <c r="K853" s="38" t="str">
        <f>IF(ISBLANK('State Landscape Data'!$K$102),"-",'State Landscape Data'!$K$102)</f>
        <v>-</v>
      </c>
      <c r="L853" s="254">
        <f>IF(ISNA(SUMIFS(INDEX('State Landscape Data'!$M$8:$AE$57,0,MATCH(CONCATENATE($J853,L$6),'State Landscape Data'!$M$6:$AE$6,0)),'State Landscape Data'!$B$8:$B$57,$C853,'State Landscape Data'!$C$8:$C$57,$D853)),"-",SUMIFS(INDEX('State Landscape Data'!$M$8:$AE$57,0,MATCH(CONCATENATE($J853,L$6),'State Landscape Data'!$M$6:$AE$6,0)),'State Landscape Data'!$B$8:$B$57,$C853,'State Landscape Data'!$C$8:$C$57,$D853))</f>
        <v>0</v>
      </c>
      <c r="M853" s="254">
        <f>IF(ISNA(SUMIFS(INDEX('State Landscape Data'!$M$8:$AE$57,0,MATCH(CONCATENATE($J853,M$6),'State Landscape Data'!$M$6:$AE$6,0)),'State Landscape Data'!$B$8:$B$57,$C853,'State Landscape Data'!$C$8:$C$57,$D853)),"-",SUMIFS(INDEX('State Landscape Data'!$M$8:$AE$57,0,MATCH(CONCATENATE($J853,M$6),'State Landscape Data'!$M$6:$AE$6,0)),'State Landscape Data'!$B$8:$B$57,$C853,'State Landscape Data'!$C$8:$C$57,$D853))</f>
        <v>0</v>
      </c>
      <c r="N853" s="154">
        <f>IF(ISNA(SUMIFS(INDEX('State Landscape Data'!$M$8:$AE$57,0,MATCH(CONCATENATE($J853,N$6),'State Landscape Data'!$M$6:$AE$6,0)),'State Landscape Data'!$B$8:$B$57,$C853,'State Landscape Data'!$C$8:$C$57,$D853)),"-",SUMIFS(INDEX('State Landscape Data'!$M$8:$AE$57,0,MATCH(CONCATENATE($J853,N$6),'State Landscape Data'!$M$6:$AE$6,0)),'State Landscape Data'!$B$8:$B$57,$C853,'State Landscape Data'!$C$8:$C$57,$D853))</f>
        <v>0</v>
      </c>
    </row>
    <row r="854" spans="2:14" x14ac:dyDescent="0.35">
      <c r="B854" s="37" t="s">
        <v>80</v>
      </c>
      <c r="C854" s="38" t="str">
        <f>IF(ISBLANK('State Landscape Data'!$B$102),"-",'State Landscape Data'!$B$102)</f>
        <v>-</v>
      </c>
      <c r="D854" s="38" t="str">
        <f>IF(ISBLANK('State Landscape Data'!$C$102),"-",'State Landscape Data'!$C$102)</f>
        <v>-</v>
      </c>
      <c r="E854" s="38" t="str">
        <f>IF(ISBLANK('State Landscape Data'!$D$102),"-",'State Landscape Data'!$D$102)</f>
        <v>-</v>
      </c>
      <c r="F854" s="38" t="str">
        <f>IF(ISBLANK('State Landscape Data'!$E$102),"-",'State Landscape Data'!$E$102)</f>
        <v>-</v>
      </c>
      <c r="G854" s="38" t="str">
        <f>IF(ISBLANK('State Landscape Data'!$F$102),"-",'State Landscape Data'!$F$102)</f>
        <v>-</v>
      </c>
      <c r="H854" s="253">
        <v>1</v>
      </c>
      <c r="I854" s="253">
        <v>5</v>
      </c>
      <c r="J854" s="38" t="str">
        <f t="shared" si="62"/>
        <v>15</v>
      </c>
      <c r="K854" s="38" t="str">
        <f>IF(ISBLANK('State Landscape Data'!$K$102),"-",'State Landscape Data'!$K$102)</f>
        <v>-</v>
      </c>
      <c r="L854" s="254">
        <f>IF(ISNA(SUMIFS(INDEX('State Landscape Data'!$M$8:$AE$57,0,MATCH(CONCATENATE($J854,L$6),'State Landscape Data'!$M$6:$AE$6,0)),'State Landscape Data'!$B$8:$B$57,$C854,'State Landscape Data'!$C$8:$C$57,$D854)),"-",SUMIFS(INDEX('State Landscape Data'!$M$8:$AE$57,0,MATCH(CONCATENATE($J854,L$6),'State Landscape Data'!$M$6:$AE$6,0)),'State Landscape Data'!$B$8:$B$57,$C854,'State Landscape Data'!$C$8:$C$57,$D854))</f>
        <v>0</v>
      </c>
      <c r="M854" s="254">
        <f>IF(ISNA(SUMIFS(INDEX('State Landscape Data'!$M$8:$AE$57,0,MATCH(CONCATENATE($J854,M$6),'State Landscape Data'!$M$6:$AE$6,0)),'State Landscape Data'!$B$8:$B$57,$C854,'State Landscape Data'!$C$8:$C$57,$D854)),"-",SUMIFS(INDEX('State Landscape Data'!$M$8:$AE$57,0,MATCH(CONCATENATE($J854,M$6),'State Landscape Data'!$M$6:$AE$6,0)),'State Landscape Data'!$B$8:$B$57,$C854,'State Landscape Data'!$C$8:$C$57,$D854))</f>
        <v>0</v>
      </c>
      <c r="N854" s="154">
        <f>IF(ISNA(SUMIFS(INDEX('State Landscape Data'!$M$8:$AE$57,0,MATCH(CONCATENATE($J854,N$6),'State Landscape Data'!$M$6:$AE$6,0)),'State Landscape Data'!$B$8:$B$57,$C854,'State Landscape Data'!$C$8:$C$57,$D854)),"-",SUMIFS(INDEX('State Landscape Data'!$M$8:$AE$57,0,MATCH(CONCATENATE($J854,N$6),'State Landscape Data'!$M$6:$AE$6,0)),'State Landscape Data'!$B$8:$B$57,$C854,'State Landscape Data'!$C$8:$C$57,$D854))</f>
        <v>0</v>
      </c>
    </row>
    <row r="855" spans="2:14" x14ac:dyDescent="0.35">
      <c r="B855" s="37" t="s">
        <v>80</v>
      </c>
      <c r="C855" s="38" t="str">
        <f>IF(ISBLANK('State Landscape Data'!$B$102),"-",'State Landscape Data'!$B$102)</f>
        <v>-</v>
      </c>
      <c r="D855" s="38" t="str">
        <f>IF(ISBLANK('State Landscape Data'!$C$102),"-",'State Landscape Data'!$C$102)</f>
        <v>-</v>
      </c>
      <c r="E855" s="38" t="str">
        <f>IF(ISBLANK('State Landscape Data'!$D$102),"-",'State Landscape Data'!$D$102)</f>
        <v>-</v>
      </c>
      <c r="F855" s="38" t="str">
        <f>IF(ISBLANK('State Landscape Data'!$E$102),"-",'State Landscape Data'!$E$102)</f>
        <v>-</v>
      </c>
      <c r="G855" s="38" t="str">
        <f>IF(ISBLANK('State Landscape Data'!$F$102),"-",'State Landscape Data'!$F$102)</f>
        <v>-</v>
      </c>
      <c r="H855" s="253">
        <v>1</v>
      </c>
      <c r="I855" s="253" t="s">
        <v>65</v>
      </c>
      <c r="J855" s="38" t="str">
        <f t="shared" si="62"/>
        <v>1Goal</v>
      </c>
      <c r="K855" s="38" t="str">
        <f>IF(ISBLANK('State Landscape Data'!$K$102),"-",'State Landscape Data'!$K$102)</f>
        <v>-</v>
      </c>
      <c r="L855" s="254" t="str">
        <f>IF(ISNA(SUMIFS(INDEX('State Landscape Data'!$M$8:$AE$57,0,MATCH(CONCATENATE($J855,L$6),'State Landscape Data'!$M$6:$AE$6,0)),'State Landscape Data'!$B$8:$B$57,$C855,'State Landscape Data'!$C$8:$C$57,$D855)),"-",SUMIFS(INDEX('State Landscape Data'!$M$8:$AE$57,0,MATCH(CONCATENATE($J855,L$6),'State Landscape Data'!$M$6:$AE$6,0)),'State Landscape Data'!$B$8:$B$57,$C855,'State Landscape Data'!$C$8:$C$57,$D855))</f>
        <v>-</v>
      </c>
      <c r="M855" s="254" t="str">
        <f>IF(ISNA(SUMIFS(INDEX('State Landscape Data'!$M$8:$AE$57,0,MATCH(CONCATENATE($J855,M$6),'State Landscape Data'!$M$6:$AE$6,0)),'State Landscape Data'!$B$8:$B$57,$C855,'State Landscape Data'!$C$8:$C$57,$D855)),"-",SUMIFS(INDEX('State Landscape Data'!$M$8:$AE$57,0,MATCH(CONCATENATE($J855,M$6),'State Landscape Data'!$M$6:$AE$6,0)),'State Landscape Data'!$B$8:$B$57,$C855,'State Landscape Data'!$C$8:$C$57,$D855))</f>
        <v>-</v>
      </c>
      <c r="N855" s="154">
        <f>IF(ISNA(SUMIFS(INDEX('State Landscape Data'!$M$8:$AE$57,0,MATCH(CONCATENATE($J855,N$6),'State Landscape Data'!$M$6:$AE$6,0)),'State Landscape Data'!$B$8:$B$57,$C855,'State Landscape Data'!$C$8:$C$57,$D855)),"-",SUMIFS(INDEX('State Landscape Data'!$M$8:$AE$57,0,MATCH(CONCATENATE($J855,N$6),'State Landscape Data'!$M$6:$AE$6,0)),'State Landscape Data'!$B$8:$B$57,$C855,'State Landscape Data'!$C$8:$C$57,$D855))</f>
        <v>0</v>
      </c>
    </row>
    <row r="856" spans="2:14" x14ac:dyDescent="0.35">
      <c r="B856" s="37" t="s">
        <v>80</v>
      </c>
      <c r="C856" s="38" t="str">
        <f>IF(ISBLANK('State Landscape Data'!$B$102),"-",'State Landscape Data'!$B$102)</f>
        <v>-</v>
      </c>
      <c r="D856" s="38" t="str">
        <f>IF(ISBLANK('State Landscape Data'!$C$102),"-",'State Landscape Data'!$C$102)</f>
        <v>-</v>
      </c>
      <c r="E856" s="38" t="str">
        <f>IF(ISBLANK('State Landscape Data'!$D$102),"-",'State Landscape Data'!$D$102)</f>
        <v>-</v>
      </c>
      <c r="F856" s="38" t="str">
        <f>IF(ISBLANK('State Landscape Data'!$E$102),"-",'State Landscape Data'!$E$102)</f>
        <v>-</v>
      </c>
      <c r="G856" s="38" t="str">
        <f>IF(ISBLANK('State Landscape Data'!$F$102),"-",'State Landscape Data'!$F$102)</f>
        <v>-</v>
      </c>
      <c r="H856" s="253">
        <v>2</v>
      </c>
      <c r="I856" s="253">
        <v>5</v>
      </c>
      <c r="J856" s="38" t="str">
        <f t="shared" si="62"/>
        <v>25</v>
      </c>
      <c r="K856" s="38" t="str">
        <f>IF(ISBLANK('State Landscape Data'!$K$102),"-",'State Landscape Data'!$K$102)</f>
        <v>-</v>
      </c>
      <c r="L856" s="254">
        <f>IF(ISNA(SUMIFS(INDEX('State Landscape Data'!$M$8:$AE$57,0,MATCH(CONCATENATE($J856,L$6),'State Landscape Data'!$M$6:$AE$6,0)),'State Landscape Data'!$B$8:$B$57,$C856,'State Landscape Data'!$C$8:$C$57,$D856)),"-",SUMIFS(INDEX('State Landscape Data'!$M$8:$AE$57,0,MATCH(CONCATENATE($J856,L$6),'State Landscape Data'!$M$6:$AE$6,0)),'State Landscape Data'!$B$8:$B$57,$C856,'State Landscape Data'!$C$8:$C$57,$D856))</f>
        <v>0</v>
      </c>
      <c r="M856" s="254">
        <f>IF(ISNA(SUMIFS(INDEX('State Landscape Data'!$M$8:$AE$57,0,MATCH(CONCATENATE($J856,M$6),'State Landscape Data'!$M$6:$AE$6,0)),'State Landscape Data'!$B$8:$B$57,$C856,'State Landscape Data'!$C$8:$C$57,$D856)),"-",SUMIFS(INDEX('State Landscape Data'!$M$8:$AE$57,0,MATCH(CONCATENATE($J856,M$6),'State Landscape Data'!$M$6:$AE$6,0)),'State Landscape Data'!$B$8:$B$57,$C856,'State Landscape Data'!$C$8:$C$57,$D856))</f>
        <v>0</v>
      </c>
      <c r="N856" s="154">
        <f>IF(ISNA(SUMIFS(INDEX('State Landscape Data'!$M$8:$AE$57,0,MATCH(CONCATENATE($J856,N$6),'State Landscape Data'!$M$6:$AE$6,0)),'State Landscape Data'!$B$8:$B$57,$C856,'State Landscape Data'!$C$8:$C$57,$D856)),"-",SUMIFS(INDEX('State Landscape Data'!$M$8:$AE$57,0,MATCH(CONCATENATE($J856,N$6),'State Landscape Data'!$M$6:$AE$6,0)),'State Landscape Data'!$B$8:$B$57,$C856,'State Landscape Data'!$C$8:$C$57,$D856))</f>
        <v>0</v>
      </c>
    </row>
    <row r="857" spans="2:14" x14ac:dyDescent="0.35">
      <c r="B857" s="37" t="s">
        <v>80</v>
      </c>
      <c r="C857" s="38" t="str">
        <f>IF(ISBLANK('State Landscape Data'!$B$102),"-",'State Landscape Data'!$B$102)</f>
        <v>-</v>
      </c>
      <c r="D857" s="38" t="str">
        <f>IF(ISBLANK('State Landscape Data'!$C$102),"-",'State Landscape Data'!$C$102)</f>
        <v>-</v>
      </c>
      <c r="E857" s="38" t="str">
        <f>IF(ISBLANK('State Landscape Data'!$D$102),"-",'State Landscape Data'!$D$102)</f>
        <v>-</v>
      </c>
      <c r="F857" s="38" t="str">
        <f>IF(ISBLANK('State Landscape Data'!$E$102),"-",'State Landscape Data'!$E$102)</f>
        <v>-</v>
      </c>
      <c r="G857" s="38" t="str">
        <f>IF(ISBLANK('State Landscape Data'!$F$102),"-",'State Landscape Data'!$F$102)</f>
        <v>-</v>
      </c>
      <c r="H857" s="253">
        <v>2</v>
      </c>
      <c r="I857" s="253" t="s">
        <v>65</v>
      </c>
      <c r="J857" s="38" t="str">
        <f t="shared" si="62"/>
        <v>2Goal</v>
      </c>
      <c r="K857" s="38" t="str">
        <f>IF(ISBLANK('State Landscape Data'!$K$102),"-",'State Landscape Data'!$K$102)</f>
        <v>-</v>
      </c>
      <c r="L857" s="254" t="str">
        <f>IF(ISNA(SUMIFS(INDEX('State Landscape Data'!$M$8:$AE$57,0,MATCH(CONCATENATE($J857,L$6),'State Landscape Data'!$M$6:$AE$6,0)),'State Landscape Data'!$B$8:$B$57,$C857,'State Landscape Data'!$C$8:$C$57,$D857)),"-",SUMIFS(INDEX('State Landscape Data'!$M$8:$AE$57,0,MATCH(CONCATENATE($J857,L$6),'State Landscape Data'!$M$6:$AE$6,0)),'State Landscape Data'!$B$8:$B$57,$C857,'State Landscape Data'!$C$8:$C$57,$D857))</f>
        <v>-</v>
      </c>
      <c r="M857" s="254" t="str">
        <f>IF(ISNA(SUMIFS(INDEX('State Landscape Data'!$M$8:$AE$57,0,MATCH(CONCATENATE($J857,M$6),'State Landscape Data'!$M$6:$AE$6,0)),'State Landscape Data'!$B$8:$B$57,$C857,'State Landscape Data'!$C$8:$C$57,$D857)),"-",SUMIFS(INDEX('State Landscape Data'!$M$8:$AE$57,0,MATCH(CONCATENATE($J857,M$6),'State Landscape Data'!$M$6:$AE$6,0)),'State Landscape Data'!$B$8:$B$57,$C857,'State Landscape Data'!$C$8:$C$57,$D857))</f>
        <v>-</v>
      </c>
      <c r="N857" s="154">
        <f>IF(ISNA(SUMIFS(INDEX('State Landscape Data'!$M$8:$AE$57,0,MATCH(CONCATENATE($J857,N$6),'State Landscape Data'!$M$6:$AE$6,0)),'State Landscape Data'!$B$8:$B$57,$C857,'State Landscape Data'!$C$8:$C$57,$D857)),"-",SUMIFS(INDEX('State Landscape Data'!$M$8:$AE$57,0,MATCH(CONCATENATE($J857,N$6),'State Landscape Data'!$M$6:$AE$6,0)),'State Landscape Data'!$B$8:$B$57,$C857,'State Landscape Data'!$C$8:$C$57,$D857))</f>
        <v>0</v>
      </c>
    </row>
    <row r="858" spans="2:14" x14ac:dyDescent="0.35">
      <c r="B858" s="37" t="s">
        <v>80</v>
      </c>
      <c r="C858" s="38" t="str">
        <f>IF(ISBLANK('State Landscape Data'!$B$102),"-",'State Landscape Data'!$B$102)</f>
        <v>-</v>
      </c>
      <c r="D858" s="38" t="str">
        <f>IF(ISBLANK('State Landscape Data'!$C$102),"-",'State Landscape Data'!$C$102)</f>
        <v>-</v>
      </c>
      <c r="E858" s="38" t="str">
        <f>IF(ISBLANK('State Landscape Data'!$D$102),"-",'State Landscape Data'!$D$102)</f>
        <v>-</v>
      </c>
      <c r="F858" s="38" t="str">
        <f>IF(ISBLANK('State Landscape Data'!$E$102),"-",'State Landscape Data'!$E$102)</f>
        <v>-</v>
      </c>
      <c r="G858" s="38" t="str">
        <f>IF(ISBLANK('State Landscape Data'!$F$102),"-",'State Landscape Data'!$F$102)</f>
        <v>-</v>
      </c>
      <c r="H858" s="253">
        <v>3</v>
      </c>
      <c r="I858" s="253">
        <v>5</v>
      </c>
      <c r="J858" s="38" t="str">
        <f t="shared" si="62"/>
        <v>35</v>
      </c>
      <c r="K858" s="38" t="str">
        <f>IF(ISBLANK('State Landscape Data'!$K$102),"-",'State Landscape Data'!$K$102)</f>
        <v>-</v>
      </c>
      <c r="L858" s="254">
        <f>IF(ISNA(SUMIFS(INDEX('State Landscape Data'!$M$8:$AE$57,0,MATCH(CONCATENATE($J858,L$6),'State Landscape Data'!$M$6:$AE$6,0)),'State Landscape Data'!$B$8:$B$57,$C858,'State Landscape Data'!$C$8:$C$57,$D858)),"-",SUMIFS(INDEX('State Landscape Data'!$M$8:$AE$57,0,MATCH(CONCATENATE($J858,L$6),'State Landscape Data'!$M$6:$AE$6,0)),'State Landscape Data'!$B$8:$B$57,$C858,'State Landscape Data'!$C$8:$C$57,$D858))</f>
        <v>0</v>
      </c>
      <c r="M858" s="254">
        <f>IF(ISNA(SUMIFS(INDEX('State Landscape Data'!$M$8:$AE$57,0,MATCH(CONCATENATE($J858,M$6),'State Landscape Data'!$M$6:$AE$6,0)),'State Landscape Data'!$B$8:$B$57,$C858,'State Landscape Data'!$C$8:$C$57,$D858)),"-",SUMIFS(INDEX('State Landscape Data'!$M$8:$AE$57,0,MATCH(CONCATENATE($J858,M$6),'State Landscape Data'!$M$6:$AE$6,0)),'State Landscape Data'!$B$8:$B$57,$C858,'State Landscape Data'!$C$8:$C$57,$D858))</f>
        <v>0</v>
      </c>
      <c r="N858" s="154">
        <f>IF(ISNA(SUMIFS(INDEX('State Landscape Data'!$M$8:$AE$57,0,MATCH(CONCATENATE($J858,N$6),'State Landscape Data'!$M$6:$AE$6,0)),'State Landscape Data'!$B$8:$B$57,$C858,'State Landscape Data'!$C$8:$C$57,$D858)),"-",SUMIFS(INDEX('State Landscape Data'!$M$8:$AE$57,0,MATCH(CONCATENATE($J858,N$6),'State Landscape Data'!$M$6:$AE$6,0)),'State Landscape Data'!$B$8:$B$57,$C858,'State Landscape Data'!$C$8:$C$57,$D858))</f>
        <v>0</v>
      </c>
    </row>
    <row r="859" spans="2:14" x14ac:dyDescent="0.35">
      <c r="B859" s="37" t="s">
        <v>80</v>
      </c>
      <c r="C859" s="38" t="str">
        <f>IF(ISBLANK('State Landscape Data'!$B$102),"-",'State Landscape Data'!$B$102)</f>
        <v>-</v>
      </c>
      <c r="D859" s="38" t="str">
        <f>IF(ISBLANK('State Landscape Data'!$C$102),"-",'State Landscape Data'!$C$102)</f>
        <v>-</v>
      </c>
      <c r="E859" s="38" t="str">
        <f>IF(ISBLANK('State Landscape Data'!$D$102),"-",'State Landscape Data'!$D$102)</f>
        <v>-</v>
      </c>
      <c r="F859" s="38" t="str">
        <f>IF(ISBLANK('State Landscape Data'!$E$102),"-",'State Landscape Data'!$E$102)</f>
        <v>-</v>
      </c>
      <c r="G859" s="38" t="str">
        <f>IF(ISBLANK('State Landscape Data'!$F$102),"-",'State Landscape Data'!$F$102)</f>
        <v>-</v>
      </c>
      <c r="H859" s="253">
        <v>3</v>
      </c>
      <c r="I859" s="253" t="s">
        <v>65</v>
      </c>
      <c r="J859" s="38" t="str">
        <f t="shared" si="62"/>
        <v>3Goal</v>
      </c>
      <c r="K859" s="38" t="str">
        <f>IF(ISBLANK('State Landscape Data'!$K$102),"-",'State Landscape Data'!$K$102)</f>
        <v>-</v>
      </c>
      <c r="L859" s="254" t="str">
        <f>IF(ISNA(SUMIFS(INDEX('State Landscape Data'!$M$8:$AE$57,0,MATCH(CONCATENATE($J859,L$6),'State Landscape Data'!$M$6:$AE$6,0)),'State Landscape Data'!$B$8:$B$57,$C859,'State Landscape Data'!$C$8:$C$57,$D859)),"-",SUMIFS(INDEX('State Landscape Data'!$M$8:$AE$57,0,MATCH(CONCATENATE($J859,L$6),'State Landscape Data'!$M$6:$AE$6,0)),'State Landscape Data'!$B$8:$B$57,$C859,'State Landscape Data'!$C$8:$C$57,$D859))</f>
        <v>-</v>
      </c>
      <c r="M859" s="254" t="str">
        <f>IF(ISNA(SUMIFS(INDEX('State Landscape Data'!$M$8:$AE$57,0,MATCH(CONCATENATE($J859,M$6),'State Landscape Data'!$M$6:$AE$6,0)),'State Landscape Data'!$B$8:$B$57,$C859,'State Landscape Data'!$C$8:$C$57,$D859)),"-",SUMIFS(INDEX('State Landscape Data'!$M$8:$AE$57,0,MATCH(CONCATENATE($J859,M$6),'State Landscape Data'!$M$6:$AE$6,0)),'State Landscape Data'!$B$8:$B$57,$C859,'State Landscape Data'!$C$8:$C$57,$D859))</f>
        <v>-</v>
      </c>
      <c r="N859" s="154">
        <f>IF(ISNA(SUMIFS(INDEX('State Landscape Data'!$M$8:$AE$57,0,MATCH(CONCATENATE($J859,N$6),'State Landscape Data'!$M$6:$AE$6,0)),'State Landscape Data'!$B$8:$B$57,$C859,'State Landscape Data'!$C$8:$C$57,$D859)),"-",SUMIFS(INDEX('State Landscape Data'!$M$8:$AE$57,0,MATCH(CONCATENATE($J859,N$6),'State Landscape Data'!$M$6:$AE$6,0)),'State Landscape Data'!$B$8:$B$57,$C859,'State Landscape Data'!$C$8:$C$57,$D859))</f>
        <v>0</v>
      </c>
    </row>
    <row r="860" spans="2:14" x14ac:dyDescent="0.35">
      <c r="B860" s="37" t="s">
        <v>80</v>
      </c>
      <c r="C860" s="38" t="str">
        <f>IF(ISBLANK('State Landscape Data'!$B$102),"-",'State Landscape Data'!$B$102)</f>
        <v>-</v>
      </c>
      <c r="D860" s="38" t="str">
        <f>IF(ISBLANK('State Landscape Data'!$C$102),"-",'State Landscape Data'!$C$102)</f>
        <v>-</v>
      </c>
      <c r="E860" s="38" t="str">
        <f>IF(ISBLANK('State Landscape Data'!$D$102),"-",'State Landscape Data'!$D$102)</f>
        <v>-</v>
      </c>
      <c r="F860" s="38" t="str">
        <f>IF(ISBLANK('State Landscape Data'!$E$102),"-",'State Landscape Data'!$E$102)</f>
        <v>-</v>
      </c>
      <c r="G860" s="38" t="str">
        <f>IF(ISBLANK('State Landscape Data'!$F$102),"-",'State Landscape Data'!$F$102)</f>
        <v>-</v>
      </c>
      <c r="H860" s="253">
        <v>4</v>
      </c>
      <c r="I860" s="253">
        <v>5</v>
      </c>
      <c r="J860" s="38" t="str">
        <f t="shared" si="62"/>
        <v>45</v>
      </c>
      <c r="K860" s="38" t="str">
        <f>IF(ISBLANK('State Landscape Data'!$K$102),"-",'State Landscape Data'!$K$102)</f>
        <v>-</v>
      </c>
      <c r="L860" s="254">
        <f>IF(ISNA(SUMIFS(INDEX('State Landscape Data'!$M$8:$AE$57,0,MATCH(CONCATENATE($J860,L$6),'State Landscape Data'!$M$6:$AE$6,0)),'State Landscape Data'!$B$8:$B$57,$C860,'State Landscape Data'!$C$8:$C$57,$D860)),"-",SUMIFS(INDEX('State Landscape Data'!$M$8:$AE$57,0,MATCH(CONCATENATE($J860,L$6),'State Landscape Data'!$M$6:$AE$6,0)),'State Landscape Data'!$B$8:$B$57,$C860,'State Landscape Data'!$C$8:$C$57,$D860))</f>
        <v>0</v>
      </c>
      <c r="M860" s="254">
        <f>IF(ISNA(SUMIFS(INDEX('State Landscape Data'!$M$8:$AE$57,0,MATCH(CONCATENATE($J860,M$6),'State Landscape Data'!$M$6:$AE$6,0)),'State Landscape Data'!$B$8:$B$57,$C860,'State Landscape Data'!$C$8:$C$57,$D860)),"-",SUMIFS(INDEX('State Landscape Data'!$M$8:$AE$57,0,MATCH(CONCATENATE($J860,M$6),'State Landscape Data'!$M$6:$AE$6,0)),'State Landscape Data'!$B$8:$B$57,$C860,'State Landscape Data'!$C$8:$C$57,$D860))</f>
        <v>0</v>
      </c>
      <c r="N860" s="154">
        <f>IF(ISNA(SUMIFS(INDEX('State Landscape Data'!$M$8:$AE$57,0,MATCH(CONCATENATE($J860,N$6),'State Landscape Data'!$M$6:$AE$6,0)),'State Landscape Data'!$B$8:$B$57,$C860,'State Landscape Data'!$C$8:$C$57,$D860)),"-",SUMIFS(INDEX('State Landscape Data'!$M$8:$AE$57,0,MATCH(CONCATENATE($J860,N$6),'State Landscape Data'!$M$6:$AE$6,0)),'State Landscape Data'!$B$8:$B$57,$C860,'State Landscape Data'!$C$8:$C$57,$D860))</f>
        <v>0</v>
      </c>
    </row>
    <row r="861" spans="2:14" x14ac:dyDescent="0.35">
      <c r="B861" s="37" t="s">
        <v>80</v>
      </c>
      <c r="C861" s="38" t="str">
        <f>IF(ISBLANK('State Landscape Data'!$B$102),"-",'State Landscape Data'!$B$102)</f>
        <v>-</v>
      </c>
      <c r="D861" s="38" t="str">
        <f>IF(ISBLANK('State Landscape Data'!$C$102),"-",'State Landscape Data'!$C$102)</f>
        <v>-</v>
      </c>
      <c r="E861" s="38" t="str">
        <f>IF(ISBLANK('State Landscape Data'!$D$102),"-",'State Landscape Data'!$D$102)</f>
        <v>-</v>
      </c>
      <c r="F861" s="38" t="str">
        <f>IF(ISBLANK('State Landscape Data'!$E$102),"-",'State Landscape Data'!$E$102)</f>
        <v>-</v>
      </c>
      <c r="G861" s="38" t="str">
        <f>IF(ISBLANK('State Landscape Data'!$F$102),"-",'State Landscape Data'!$F$102)</f>
        <v>-</v>
      </c>
      <c r="H861" s="253">
        <v>4</v>
      </c>
      <c r="I861" s="253" t="s">
        <v>65</v>
      </c>
      <c r="J861" s="38" t="str">
        <f t="shared" si="62"/>
        <v>4Goal</v>
      </c>
      <c r="K861" s="38" t="str">
        <f>IF(ISBLANK('State Landscape Data'!$K$102),"-",'State Landscape Data'!$K$102)</f>
        <v>-</v>
      </c>
      <c r="L861" s="254" t="str">
        <f>IF(ISNA(SUMIFS(INDEX('State Landscape Data'!$M$8:$AE$57,0,MATCH(CONCATENATE($J861,L$6),'State Landscape Data'!$M$6:$AE$6,0)),'State Landscape Data'!$B$8:$B$57,$C861,'State Landscape Data'!$C$8:$C$57,$D861)),"-",SUMIFS(INDEX('State Landscape Data'!$M$8:$AE$57,0,MATCH(CONCATENATE($J861,L$6),'State Landscape Data'!$M$6:$AE$6,0)),'State Landscape Data'!$B$8:$B$57,$C861,'State Landscape Data'!$C$8:$C$57,$D861))</f>
        <v>-</v>
      </c>
      <c r="M861" s="254" t="str">
        <f>IF(ISNA(SUMIFS(INDEX('State Landscape Data'!$M$8:$AE$57,0,MATCH(CONCATENATE($J861,M$6),'State Landscape Data'!$M$6:$AE$6,0)),'State Landscape Data'!$B$8:$B$57,$C861,'State Landscape Data'!$C$8:$C$57,$D861)),"-",SUMIFS(INDEX('State Landscape Data'!$M$8:$AE$57,0,MATCH(CONCATENATE($J861,M$6),'State Landscape Data'!$M$6:$AE$6,0)),'State Landscape Data'!$B$8:$B$57,$C861,'State Landscape Data'!$C$8:$C$57,$D861))</f>
        <v>-</v>
      </c>
      <c r="N861" s="154">
        <f>IF(ISNA(SUMIFS(INDEX('State Landscape Data'!$M$8:$AE$57,0,MATCH(CONCATENATE($J861,N$6),'State Landscape Data'!$M$6:$AE$6,0)),'State Landscape Data'!$B$8:$B$57,$C861,'State Landscape Data'!$C$8:$C$57,$D861)),"-",SUMIFS(INDEX('State Landscape Data'!$M$8:$AE$57,0,MATCH(CONCATENATE($J861,N$6),'State Landscape Data'!$M$6:$AE$6,0)),'State Landscape Data'!$B$8:$B$57,$C861,'State Landscape Data'!$C$8:$C$57,$D861))</f>
        <v>0</v>
      </c>
    </row>
    <row r="862" spans="2:14" x14ac:dyDescent="0.35">
      <c r="B862" s="37" t="s">
        <v>80</v>
      </c>
      <c r="C862" s="38" t="str">
        <f>IF(ISBLANK('State Landscape Data'!$B$103),"-",'State Landscape Data'!$B$103)</f>
        <v>-</v>
      </c>
      <c r="D862" s="38" t="str">
        <f>IF(ISBLANK('State Landscape Data'!$C$103),"-",'State Landscape Data'!$C$103)</f>
        <v>-</v>
      </c>
      <c r="E862" s="38" t="str">
        <f>IF(ISBLANK('State Landscape Data'!$D$103),"-",'State Landscape Data'!$D$103)</f>
        <v>-</v>
      </c>
      <c r="F862" s="38" t="str">
        <f>IF(ISBLANK('State Landscape Data'!$E$103),"-",'State Landscape Data'!$E$103)</f>
        <v>-</v>
      </c>
      <c r="G862" s="38" t="str">
        <f>IF(ISBLANK('State Landscape Data'!$F$103),"-",'State Landscape Data'!$F$103)</f>
        <v>-</v>
      </c>
      <c r="H862" s="253" t="s">
        <v>64</v>
      </c>
      <c r="I862" s="253" t="s">
        <v>64</v>
      </c>
      <c r="J862" s="38" t="str">
        <f t="shared" si="62"/>
        <v>BaselineBaseline</v>
      </c>
      <c r="K862" s="38" t="str">
        <f>IF(ISBLANK('State Landscape Data'!$K$103),"-",'State Landscape Data'!$K$103)</f>
        <v>-</v>
      </c>
      <c r="L862" s="254">
        <f>IF(ISNA(SUMIFS(INDEX('State Landscape Data'!$M$8:$AE$57,0,MATCH(CONCATENATE($J862,L$6),'State Landscape Data'!$M$6:$AE$6,0)),'State Landscape Data'!$B$8:$B$57,$C862,'State Landscape Data'!$C$8:$C$57,$D862)),"-",SUMIFS(INDEX('State Landscape Data'!$M$8:$AE$57,0,MATCH(CONCATENATE($J862,L$6),'State Landscape Data'!$M$6:$AE$6,0)),'State Landscape Data'!$B$8:$B$57,$C862,'State Landscape Data'!$C$8:$C$57,$D862))</f>
        <v>0</v>
      </c>
      <c r="M862" s="254">
        <f>IF(ISNA(SUMIFS(INDEX('State Landscape Data'!$M$8:$AE$57,0,MATCH(CONCATENATE($J862,M$6),'State Landscape Data'!$M$6:$AE$6,0)),'State Landscape Data'!$B$8:$B$57,$C862,'State Landscape Data'!$C$8:$C$57,$D862)),"-",SUMIFS(INDEX('State Landscape Data'!$M$8:$AE$57,0,MATCH(CONCATENATE($J862,M$6),'State Landscape Data'!$M$6:$AE$6,0)),'State Landscape Data'!$B$8:$B$57,$C862,'State Landscape Data'!$C$8:$C$57,$D862))</f>
        <v>0</v>
      </c>
      <c r="N862" s="154">
        <f>IF(ISNA(SUMIFS(INDEX('State Landscape Data'!$M$8:$AE$57,0,MATCH(CONCATENATE($J862,N$6),'State Landscape Data'!$M$6:$AE$6,0)),'State Landscape Data'!$B$8:$B$57,$C862,'State Landscape Data'!$C$8:$C$57,$D862)),"-",SUMIFS(INDEX('State Landscape Data'!$M$8:$AE$57,0,MATCH(CONCATENATE($J862,N$6),'State Landscape Data'!$M$6:$AE$6,0)),'State Landscape Data'!$B$8:$B$57,$C862,'State Landscape Data'!$C$8:$C$57,$D862))</f>
        <v>0</v>
      </c>
    </row>
    <row r="863" spans="2:14" x14ac:dyDescent="0.35">
      <c r="B863" s="37" t="s">
        <v>80</v>
      </c>
      <c r="C863" s="38" t="str">
        <f>IF(ISBLANK('State Landscape Data'!$B$103),"-",'State Landscape Data'!$B$103)</f>
        <v>-</v>
      </c>
      <c r="D863" s="38" t="str">
        <f>IF(ISBLANK('State Landscape Data'!$C$103),"-",'State Landscape Data'!$C$103)</f>
        <v>-</v>
      </c>
      <c r="E863" s="38" t="str">
        <f>IF(ISBLANK('State Landscape Data'!$D$103),"-",'State Landscape Data'!$D$103)</f>
        <v>-</v>
      </c>
      <c r="F863" s="38" t="str">
        <f>IF(ISBLANK('State Landscape Data'!$E$103),"-",'State Landscape Data'!$E$103)</f>
        <v>-</v>
      </c>
      <c r="G863" s="38" t="str">
        <f>IF(ISBLANK('State Landscape Data'!$F$103),"-",'State Landscape Data'!$F$103)</f>
        <v>-</v>
      </c>
      <c r="H863" s="253">
        <v>1</v>
      </c>
      <c r="I863" s="253">
        <v>5</v>
      </c>
      <c r="J863" s="38" t="str">
        <f t="shared" si="62"/>
        <v>15</v>
      </c>
      <c r="K863" s="38" t="str">
        <f>IF(ISBLANK('State Landscape Data'!$K$103),"-",'State Landscape Data'!$K$103)</f>
        <v>-</v>
      </c>
      <c r="L863" s="254">
        <f>IF(ISNA(SUMIFS(INDEX('State Landscape Data'!$M$8:$AE$57,0,MATCH(CONCATENATE($J863,L$6),'State Landscape Data'!$M$6:$AE$6,0)),'State Landscape Data'!$B$8:$B$57,$C863,'State Landscape Data'!$C$8:$C$57,$D863)),"-",SUMIFS(INDEX('State Landscape Data'!$M$8:$AE$57,0,MATCH(CONCATENATE($J863,L$6),'State Landscape Data'!$M$6:$AE$6,0)),'State Landscape Data'!$B$8:$B$57,$C863,'State Landscape Data'!$C$8:$C$57,$D863))</f>
        <v>0</v>
      </c>
      <c r="M863" s="254">
        <f>IF(ISNA(SUMIFS(INDEX('State Landscape Data'!$M$8:$AE$57,0,MATCH(CONCATENATE($J863,M$6),'State Landscape Data'!$M$6:$AE$6,0)),'State Landscape Data'!$B$8:$B$57,$C863,'State Landscape Data'!$C$8:$C$57,$D863)),"-",SUMIFS(INDEX('State Landscape Data'!$M$8:$AE$57,0,MATCH(CONCATENATE($J863,M$6),'State Landscape Data'!$M$6:$AE$6,0)),'State Landscape Data'!$B$8:$B$57,$C863,'State Landscape Data'!$C$8:$C$57,$D863))</f>
        <v>0</v>
      </c>
      <c r="N863" s="154">
        <f>IF(ISNA(SUMIFS(INDEX('State Landscape Data'!$M$8:$AE$57,0,MATCH(CONCATENATE($J863,N$6),'State Landscape Data'!$M$6:$AE$6,0)),'State Landscape Data'!$B$8:$B$57,$C863,'State Landscape Data'!$C$8:$C$57,$D863)),"-",SUMIFS(INDEX('State Landscape Data'!$M$8:$AE$57,0,MATCH(CONCATENATE($J863,N$6),'State Landscape Data'!$M$6:$AE$6,0)),'State Landscape Data'!$B$8:$B$57,$C863,'State Landscape Data'!$C$8:$C$57,$D863))</f>
        <v>0</v>
      </c>
    </row>
    <row r="864" spans="2:14" x14ac:dyDescent="0.35">
      <c r="B864" s="37" t="s">
        <v>80</v>
      </c>
      <c r="C864" s="38" t="str">
        <f>IF(ISBLANK('State Landscape Data'!$B$103),"-",'State Landscape Data'!$B$103)</f>
        <v>-</v>
      </c>
      <c r="D864" s="38" t="str">
        <f>IF(ISBLANK('State Landscape Data'!$C$103),"-",'State Landscape Data'!$C$103)</f>
        <v>-</v>
      </c>
      <c r="E864" s="38" t="str">
        <f>IF(ISBLANK('State Landscape Data'!$D$103),"-",'State Landscape Data'!$D$103)</f>
        <v>-</v>
      </c>
      <c r="F864" s="38" t="str">
        <f>IF(ISBLANK('State Landscape Data'!$E$103),"-",'State Landscape Data'!$E$103)</f>
        <v>-</v>
      </c>
      <c r="G864" s="38" t="str">
        <f>IF(ISBLANK('State Landscape Data'!$F$103),"-",'State Landscape Data'!$F$103)</f>
        <v>-</v>
      </c>
      <c r="H864" s="253">
        <v>1</v>
      </c>
      <c r="I864" s="253" t="s">
        <v>65</v>
      </c>
      <c r="J864" s="38" t="str">
        <f t="shared" si="62"/>
        <v>1Goal</v>
      </c>
      <c r="K864" s="38" t="str">
        <f>IF(ISBLANK('State Landscape Data'!$K$103),"-",'State Landscape Data'!$K$103)</f>
        <v>-</v>
      </c>
      <c r="L864" s="254" t="str">
        <f>IF(ISNA(SUMIFS(INDEX('State Landscape Data'!$M$8:$AE$57,0,MATCH(CONCATENATE($J864,L$6),'State Landscape Data'!$M$6:$AE$6,0)),'State Landscape Data'!$B$8:$B$57,$C864,'State Landscape Data'!$C$8:$C$57,$D864)),"-",SUMIFS(INDEX('State Landscape Data'!$M$8:$AE$57,0,MATCH(CONCATENATE($J864,L$6),'State Landscape Data'!$M$6:$AE$6,0)),'State Landscape Data'!$B$8:$B$57,$C864,'State Landscape Data'!$C$8:$C$57,$D864))</f>
        <v>-</v>
      </c>
      <c r="M864" s="254" t="str">
        <f>IF(ISNA(SUMIFS(INDEX('State Landscape Data'!$M$8:$AE$57,0,MATCH(CONCATENATE($J864,M$6),'State Landscape Data'!$M$6:$AE$6,0)),'State Landscape Data'!$B$8:$B$57,$C864,'State Landscape Data'!$C$8:$C$57,$D864)),"-",SUMIFS(INDEX('State Landscape Data'!$M$8:$AE$57,0,MATCH(CONCATENATE($J864,M$6),'State Landscape Data'!$M$6:$AE$6,0)),'State Landscape Data'!$B$8:$B$57,$C864,'State Landscape Data'!$C$8:$C$57,$D864))</f>
        <v>-</v>
      </c>
      <c r="N864" s="154">
        <f>IF(ISNA(SUMIFS(INDEX('State Landscape Data'!$M$8:$AE$57,0,MATCH(CONCATENATE($J864,N$6),'State Landscape Data'!$M$6:$AE$6,0)),'State Landscape Data'!$B$8:$B$57,$C864,'State Landscape Data'!$C$8:$C$57,$D864)),"-",SUMIFS(INDEX('State Landscape Data'!$M$8:$AE$57,0,MATCH(CONCATENATE($J864,N$6),'State Landscape Data'!$M$6:$AE$6,0)),'State Landscape Data'!$B$8:$B$57,$C864,'State Landscape Data'!$C$8:$C$57,$D864))</f>
        <v>0</v>
      </c>
    </row>
    <row r="865" spans="2:14" x14ac:dyDescent="0.35">
      <c r="B865" s="37" t="s">
        <v>80</v>
      </c>
      <c r="C865" s="38" t="str">
        <f>IF(ISBLANK('State Landscape Data'!$B$103),"-",'State Landscape Data'!$B$103)</f>
        <v>-</v>
      </c>
      <c r="D865" s="38" t="str">
        <f>IF(ISBLANK('State Landscape Data'!$C$103),"-",'State Landscape Data'!$C$103)</f>
        <v>-</v>
      </c>
      <c r="E865" s="38" t="str">
        <f>IF(ISBLANK('State Landscape Data'!$D$103),"-",'State Landscape Data'!$D$103)</f>
        <v>-</v>
      </c>
      <c r="F865" s="38" t="str">
        <f>IF(ISBLANK('State Landscape Data'!$E$103),"-",'State Landscape Data'!$E$103)</f>
        <v>-</v>
      </c>
      <c r="G865" s="38" t="str">
        <f>IF(ISBLANK('State Landscape Data'!$F$103),"-",'State Landscape Data'!$F$103)</f>
        <v>-</v>
      </c>
      <c r="H865" s="253">
        <v>2</v>
      </c>
      <c r="I865" s="253">
        <v>5</v>
      </c>
      <c r="J865" s="38" t="str">
        <f t="shared" si="62"/>
        <v>25</v>
      </c>
      <c r="K865" s="38" t="str">
        <f>IF(ISBLANK('State Landscape Data'!$K$103),"-",'State Landscape Data'!$K$103)</f>
        <v>-</v>
      </c>
      <c r="L865" s="254">
        <f>IF(ISNA(SUMIFS(INDEX('State Landscape Data'!$M$8:$AE$57,0,MATCH(CONCATENATE($J865,L$6),'State Landscape Data'!$M$6:$AE$6,0)),'State Landscape Data'!$B$8:$B$57,$C865,'State Landscape Data'!$C$8:$C$57,$D865)),"-",SUMIFS(INDEX('State Landscape Data'!$M$8:$AE$57,0,MATCH(CONCATENATE($J865,L$6),'State Landscape Data'!$M$6:$AE$6,0)),'State Landscape Data'!$B$8:$B$57,$C865,'State Landscape Data'!$C$8:$C$57,$D865))</f>
        <v>0</v>
      </c>
      <c r="M865" s="254">
        <f>IF(ISNA(SUMIFS(INDEX('State Landscape Data'!$M$8:$AE$57,0,MATCH(CONCATENATE($J865,M$6),'State Landscape Data'!$M$6:$AE$6,0)),'State Landscape Data'!$B$8:$B$57,$C865,'State Landscape Data'!$C$8:$C$57,$D865)),"-",SUMIFS(INDEX('State Landscape Data'!$M$8:$AE$57,0,MATCH(CONCATENATE($J865,M$6),'State Landscape Data'!$M$6:$AE$6,0)),'State Landscape Data'!$B$8:$B$57,$C865,'State Landscape Data'!$C$8:$C$57,$D865))</f>
        <v>0</v>
      </c>
      <c r="N865" s="154">
        <f>IF(ISNA(SUMIFS(INDEX('State Landscape Data'!$M$8:$AE$57,0,MATCH(CONCATENATE($J865,N$6),'State Landscape Data'!$M$6:$AE$6,0)),'State Landscape Data'!$B$8:$B$57,$C865,'State Landscape Data'!$C$8:$C$57,$D865)),"-",SUMIFS(INDEX('State Landscape Data'!$M$8:$AE$57,0,MATCH(CONCATENATE($J865,N$6),'State Landscape Data'!$M$6:$AE$6,0)),'State Landscape Data'!$B$8:$B$57,$C865,'State Landscape Data'!$C$8:$C$57,$D865))</f>
        <v>0</v>
      </c>
    </row>
    <row r="866" spans="2:14" x14ac:dyDescent="0.35">
      <c r="B866" s="37" t="s">
        <v>80</v>
      </c>
      <c r="C866" s="38" t="str">
        <f>IF(ISBLANK('State Landscape Data'!$B$103),"-",'State Landscape Data'!$B$103)</f>
        <v>-</v>
      </c>
      <c r="D866" s="38" t="str">
        <f>IF(ISBLANK('State Landscape Data'!$C$103),"-",'State Landscape Data'!$C$103)</f>
        <v>-</v>
      </c>
      <c r="E866" s="38" t="str">
        <f>IF(ISBLANK('State Landscape Data'!$D$103),"-",'State Landscape Data'!$D$103)</f>
        <v>-</v>
      </c>
      <c r="F866" s="38" t="str">
        <f>IF(ISBLANK('State Landscape Data'!$E$103),"-",'State Landscape Data'!$E$103)</f>
        <v>-</v>
      </c>
      <c r="G866" s="38" t="str">
        <f>IF(ISBLANK('State Landscape Data'!$F$103),"-",'State Landscape Data'!$F$103)</f>
        <v>-</v>
      </c>
      <c r="H866" s="253">
        <v>2</v>
      </c>
      <c r="I866" s="253" t="s">
        <v>65</v>
      </c>
      <c r="J866" s="38" t="str">
        <f t="shared" si="62"/>
        <v>2Goal</v>
      </c>
      <c r="K866" s="38" t="str">
        <f>IF(ISBLANK('State Landscape Data'!$K$103),"-",'State Landscape Data'!$K$103)</f>
        <v>-</v>
      </c>
      <c r="L866" s="254" t="str">
        <f>IF(ISNA(SUMIFS(INDEX('State Landscape Data'!$M$8:$AE$57,0,MATCH(CONCATENATE($J866,L$6),'State Landscape Data'!$M$6:$AE$6,0)),'State Landscape Data'!$B$8:$B$57,$C866,'State Landscape Data'!$C$8:$C$57,$D866)),"-",SUMIFS(INDEX('State Landscape Data'!$M$8:$AE$57,0,MATCH(CONCATENATE($J866,L$6),'State Landscape Data'!$M$6:$AE$6,0)),'State Landscape Data'!$B$8:$B$57,$C866,'State Landscape Data'!$C$8:$C$57,$D866))</f>
        <v>-</v>
      </c>
      <c r="M866" s="254" t="str">
        <f>IF(ISNA(SUMIFS(INDEX('State Landscape Data'!$M$8:$AE$57,0,MATCH(CONCATENATE($J866,M$6),'State Landscape Data'!$M$6:$AE$6,0)),'State Landscape Data'!$B$8:$B$57,$C866,'State Landscape Data'!$C$8:$C$57,$D866)),"-",SUMIFS(INDEX('State Landscape Data'!$M$8:$AE$57,0,MATCH(CONCATENATE($J866,M$6),'State Landscape Data'!$M$6:$AE$6,0)),'State Landscape Data'!$B$8:$B$57,$C866,'State Landscape Data'!$C$8:$C$57,$D866))</f>
        <v>-</v>
      </c>
      <c r="N866" s="154">
        <f>IF(ISNA(SUMIFS(INDEX('State Landscape Data'!$M$8:$AE$57,0,MATCH(CONCATENATE($J866,N$6),'State Landscape Data'!$M$6:$AE$6,0)),'State Landscape Data'!$B$8:$B$57,$C866,'State Landscape Data'!$C$8:$C$57,$D866)),"-",SUMIFS(INDEX('State Landscape Data'!$M$8:$AE$57,0,MATCH(CONCATENATE($J866,N$6),'State Landscape Data'!$M$6:$AE$6,0)),'State Landscape Data'!$B$8:$B$57,$C866,'State Landscape Data'!$C$8:$C$57,$D866))</f>
        <v>0</v>
      </c>
    </row>
    <row r="867" spans="2:14" x14ac:dyDescent="0.35">
      <c r="B867" s="37" t="s">
        <v>80</v>
      </c>
      <c r="C867" s="38" t="str">
        <f>IF(ISBLANK('State Landscape Data'!$B$103),"-",'State Landscape Data'!$B$103)</f>
        <v>-</v>
      </c>
      <c r="D867" s="38" t="str">
        <f>IF(ISBLANK('State Landscape Data'!$C$103),"-",'State Landscape Data'!$C$103)</f>
        <v>-</v>
      </c>
      <c r="E867" s="38" t="str">
        <f>IF(ISBLANK('State Landscape Data'!$D$103),"-",'State Landscape Data'!$D$103)</f>
        <v>-</v>
      </c>
      <c r="F867" s="38" t="str">
        <f>IF(ISBLANK('State Landscape Data'!$E$103),"-",'State Landscape Data'!$E$103)</f>
        <v>-</v>
      </c>
      <c r="G867" s="38" t="str">
        <f>IF(ISBLANK('State Landscape Data'!$F$103),"-",'State Landscape Data'!$F$103)</f>
        <v>-</v>
      </c>
      <c r="H867" s="253">
        <v>3</v>
      </c>
      <c r="I867" s="253">
        <v>5</v>
      </c>
      <c r="J867" s="38" t="str">
        <f t="shared" si="62"/>
        <v>35</v>
      </c>
      <c r="K867" s="38" t="str">
        <f>IF(ISBLANK('State Landscape Data'!$K$103),"-",'State Landscape Data'!$K$103)</f>
        <v>-</v>
      </c>
      <c r="L867" s="254">
        <f>IF(ISNA(SUMIFS(INDEX('State Landscape Data'!$M$8:$AE$57,0,MATCH(CONCATENATE($J867,L$6),'State Landscape Data'!$M$6:$AE$6,0)),'State Landscape Data'!$B$8:$B$57,$C867,'State Landscape Data'!$C$8:$C$57,$D867)),"-",SUMIFS(INDEX('State Landscape Data'!$M$8:$AE$57,0,MATCH(CONCATENATE($J867,L$6),'State Landscape Data'!$M$6:$AE$6,0)),'State Landscape Data'!$B$8:$B$57,$C867,'State Landscape Data'!$C$8:$C$57,$D867))</f>
        <v>0</v>
      </c>
      <c r="M867" s="254">
        <f>IF(ISNA(SUMIFS(INDEX('State Landscape Data'!$M$8:$AE$57,0,MATCH(CONCATENATE($J867,M$6),'State Landscape Data'!$M$6:$AE$6,0)),'State Landscape Data'!$B$8:$B$57,$C867,'State Landscape Data'!$C$8:$C$57,$D867)),"-",SUMIFS(INDEX('State Landscape Data'!$M$8:$AE$57,0,MATCH(CONCATENATE($J867,M$6),'State Landscape Data'!$M$6:$AE$6,0)),'State Landscape Data'!$B$8:$B$57,$C867,'State Landscape Data'!$C$8:$C$57,$D867))</f>
        <v>0</v>
      </c>
      <c r="N867" s="154">
        <f>IF(ISNA(SUMIFS(INDEX('State Landscape Data'!$M$8:$AE$57,0,MATCH(CONCATENATE($J867,N$6),'State Landscape Data'!$M$6:$AE$6,0)),'State Landscape Data'!$B$8:$B$57,$C867,'State Landscape Data'!$C$8:$C$57,$D867)),"-",SUMIFS(INDEX('State Landscape Data'!$M$8:$AE$57,0,MATCH(CONCATENATE($J867,N$6),'State Landscape Data'!$M$6:$AE$6,0)),'State Landscape Data'!$B$8:$B$57,$C867,'State Landscape Data'!$C$8:$C$57,$D867))</f>
        <v>0</v>
      </c>
    </row>
    <row r="868" spans="2:14" x14ac:dyDescent="0.35">
      <c r="B868" s="37" t="s">
        <v>80</v>
      </c>
      <c r="C868" s="38" t="str">
        <f>IF(ISBLANK('State Landscape Data'!$B$103),"-",'State Landscape Data'!$B$103)</f>
        <v>-</v>
      </c>
      <c r="D868" s="38" t="str">
        <f>IF(ISBLANK('State Landscape Data'!$C$103),"-",'State Landscape Data'!$C$103)</f>
        <v>-</v>
      </c>
      <c r="E868" s="38" t="str">
        <f>IF(ISBLANK('State Landscape Data'!$D$103),"-",'State Landscape Data'!$D$103)</f>
        <v>-</v>
      </c>
      <c r="F868" s="38" t="str">
        <f>IF(ISBLANK('State Landscape Data'!$E$103),"-",'State Landscape Data'!$E$103)</f>
        <v>-</v>
      </c>
      <c r="G868" s="38" t="str">
        <f>IF(ISBLANK('State Landscape Data'!$F$103),"-",'State Landscape Data'!$F$103)</f>
        <v>-</v>
      </c>
      <c r="H868" s="253">
        <v>3</v>
      </c>
      <c r="I868" s="253" t="s">
        <v>65</v>
      </c>
      <c r="J868" s="38" t="str">
        <f t="shared" si="62"/>
        <v>3Goal</v>
      </c>
      <c r="K868" s="38" t="str">
        <f>IF(ISBLANK('State Landscape Data'!$K$103),"-",'State Landscape Data'!$K$103)</f>
        <v>-</v>
      </c>
      <c r="L868" s="254" t="str">
        <f>IF(ISNA(SUMIFS(INDEX('State Landscape Data'!$M$8:$AE$57,0,MATCH(CONCATENATE($J868,L$6),'State Landscape Data'!$M$6:$AE$6,0)),'State Landscape Data'!$B$8:$B$57,$C868,'State Landscape Data'!$C$8:$C$57,$D868)),"-",SUMIFS(INDEX('State Landscape Data'!$M$8:$AE$57,0,MATCH(CONCATENATE($J868,L$6),'State Landscape Data'!$M$6:$AE$6,0)),'State Landscape Data'!$B$8:$B$57,$C868,'State Landscape Data'!$C$8:$C$57,$D868))</f>
        <v>-</v>
      </c>
      <c r="M868" s="254" t="str">
        <f>IF(ISNA(SUMIFS(INDEX('State Landscape Data'!$M$8:$AE$57,0,MATCH(CONCATENATE($J868,M$6),'State Landscape Data'!$M$6:$AE$6,0)),'State Landscape Data'!$B$8:$B$57,$C868,'State Landscape Data'!$C$8:$C$57,$D868)),"-",SUMIFS(INDEX('State Landscape Data'!$M$8:$AE$57,0,MATCH(CONCATENATE($J868,M$6),'State Landscape Data'!$M$6:$AE$6,0)),'State Landscape Data'!$B$8:$B$57,$C868,'State Landscape Data'!$C$8:$C$57,$D868))</f>
        <v>-</v>
      </c>
      <c r="N868" s="154">
        <f>IF(ISNA(SUMIFS(INDEX('State Landscape Data'!$M$8:$AE$57,0,MATCH(CONCATENATE($J868,N$6),'State Landscape Data'!$M$6:$AE$6,0)),'State Landscape Data'!$B$8:$B$57,$C868,'State Landscape Data'!$C$8:$C$57,$D868)),"-",SUMIFS(INDEX('State Landscape Data'!$M$8:$AE$57,0,MATCH(CONCATENATE($J868,N$6),'State Landscape Data'!$M$6:$AE$6,0)),'State Landscape Data'!$B$8:$B$57,$C868,'State Landscape Data'!$C$8:$C$57,$D868))</f>
        <v>0</v>
      </c>
    </row>
    <row r="869" spans="2:14" x14ac:dyDescent="0.35">
      <c r="B869" s="37" t="s">
        <v>80</v>
      </c>
      <c r="C869" s="38" t="str">
        <f>IF(ISBLANK('State Landscape Data'!$B$103),"-",'State Landscape Data'!$B$103)</f>
        <v>-</v>
      </c>
      <c r="D869" s="38" t="str">
        <f>IF(ISBLANK('State Landscape Data'!$C$103),"-",'State Landscape Data'!$C$103)</f>
        <v>-</v>
      </c>
      <c r="E869" s="38" t="str">
        <f>IF(ISBLANK('State Landscape Data'!$D$103),"-",'State Landscape Data'!$D$103)</f>
        <v>-</v>
      </c>
      <c r="F869" s="38" t="str">
        <f>IF(ISBLANK('State Landscape Data'!$E$103),"-",'State Landscape Data'!$E$103)</f>
        <v>-</v>
      </c>
      <c r="G869" s="38" t="str">
        <f>IF(ISBLANK('State Landscape Data'!$F$103),"-",'State Landscape Data'!$F$103)</f>
        <v>-</v>
      </c>
      <c r="H869" s="253">
        <v>4</v>
      </c>
      <c r="I869" s="253">
        <v>5</v>
      </c>
      <c r="J869" s="38" t="str">
        <f t="shared" si="62"/>
        <v>45</v>
      </c>
      <c r="K869" s="38" t="str">
        <f>IF(ISBLANK('State Landscape Data'!$K$103),"-",'State Landscape Data'!$K$103)</f>
        <v>-</v>
      </c>
      <c r="L869" s="254">
        <f>IF(ISNA(SUMIFS(INDEX('State Landscape Data'!$M$8:$AE$57,0,MATCH(CONCATENATE($J869,L$6),'State Landscape Data'!$M$6:$AE$6,0)),'State Landscape Data'!$B$8:$B$57,$C869,'State Landscape Data'!$C$8:$C$57,$D869)),"-",SUMIFS(INDEX('State Landscape Data'!$M$8:$AE$57,0,MATCH(CONCATENATE($J869,L$6),'State Landscape Data'!$M$6:$AE$6,0)),'State Landscape Data'!$B$8:$B$57,$C869,'State Landscape Data'!$C$8:$C$57,$D869))</f>
        <v>0</v>
      </c>
      <c r="M869" s="254">
        <f>IF(ISNA(SUMIFS(INDEX('State Landscape Data'!$M$8:$AE$57,0,MATCH(CONCATENATE($J869,M$6),'State Landscape Data'!$M$6:$AE$6,0)),'State Landscape Data'!$B$8:$B$57,$C869,'State Landscape Data'!$C$8:$C$57,$D869)),"-",SUMIFS(INDEX('State Landscape Data'!$M$8:$AE$57,0,MATCH(CONCATENATE($J869,M$6),'State Landscape Data'!$M$6:$AE$6,0)),'State Landscape Data'!$B$8:$B$57,$C869,'State Landscape Data'!$C$8:$C$57,$D869))</f>
        <v>0</v>
      </c>
      <c r="N869" s="154">
        <f>IF(ISNA(SUMIFS(INDEX('State Landscape Data'!$M$8:$AE$57,0,MATCH(CONCATENATE($J869,N$6),'State Landscape Data'!$M$6:$AE$6,0)),'State Landscape Data'!$B$8:$B$57,$C869,'State Landscape Data'!$C$8:$C$57,$D869)),"-",SUMIFS(INDEX('State Landscape Data'!$M$8:$AE$57,0,MATCH(CONCATENATE($J869,N$6),'State Landscape Data'!$M$6:$AE$6,0)),'State Landscape Data'!$B$8:$B$57,$C869,'State Landscape Data'!$C$8:$C$57,$D869))</f>
        <v>0</v>
      </c>
    </row>
    <row r="870" spans="2:14" x14ac:dyDescent="0.35">
      <c r="B870" s="37" t="s">
        <v>80</v>
      </c>
      <c r="C870" s="38" t="str">
        <f>IF(ISBLANK('State Landscape Data'!$B$103),"-",'State Landscape Data'!$B$103)</f>
        <v>-</v>
      </c>
      <c r="D870" s="38" t="str">
        <f>IF(ISBLANK('State Landscape Data'!$C$103),"-",'State Landscape Data'!$C$103)</f>
        <v>-</v>
      </c>
      <c r="E870" s="38" t="str">
        <f>IF(ISBLANK('State Landscape Data'!$D$103),"-",'State Landscape Data'!$D$103)</f>
        <v>-</v>
      </c>
      <c r="F870" s="38" t="str">
        <f>IF(ISBLANK('State Landscape Data'!$E$103),"-",'State Landscape Data'!$E$103)</f>
        <v>-</v>
      </c>
      <c r="G870" s="38" t="str">
        <f>IF(ISBLANK('State Landscape Data'!$F$103),"-",'State Landscape Data'!$F$103)</f>
        <v>-</v>
      </c>
      <c r="H870" s="253">
        <v>4</v>
      </c>
      <c r="I870" s="253" t="s">
        <v>65</v>
      </c>
      <c r="J870" s="38" t="str">
        <f t="shared" si="62"/>
        <v>4Goal</v>
      </c>
      <c r="K870" s="38" t="str">
        <f>IF(ISBLANK('State Landscape Data'!$K$103),"-",'State Landscape Data'!$K$103)</f>
        <v>-</v>
      </c>
      <c r="L870" s="254" t="str">
        <f>IF(ISNA(SUMIFS(INDEX('State Landscape Data'!$M$8:$AE$57,0,MATCH(CONCATENATE($J870,L$6),'State Landscape Data'!$M$6:$AE$6,0)),'State Landscape Data'!$B$8:$B$57,$C870,'State Landscape Data'!$C$8:$C$57,$D870)),"-",SUMIFS(INDEX('State Landscape Data'!$M$8:$AE$57,0,MATCH(CONCATENATE($J870,L$6),'State Landscape Data'!$M$6:$AE$6,0)),'State Landscape Data'!$B$8:$B$57,$C870,'State Landscape Data'!$C$8:$C$57,$D870))</f>
        <v>-</v>
      </c>
      <c r="M870" s="254" t="str">
        <f>IF(ISNA(SUMIFS(INDEX('State Landscape Data'!$M$8:$AE$57,0,MATCH(CONCATENATE($J870,M$6),'State Landscape Data'!$M$6:$AE$6,0)),'State Landscape Data'!$B$8:$B$57,$C870,'State Landscape Data'!$C$8:$C$57,$D870)),"-",SUMIFS(INDEX('State Landscape Data'!$M$8:$AE$57,0,MATCH(CONCATENATE($J870,M$6),'State Landscape Data'!$M$6:$AE$6,0)),'State Landscape Data'!$B$8:$B$57,$C870,'State Landscape Data'!$C$8:$C$57,$D870))</f>
        <v>-</v>
      </c>
      <c r="N870" s="154">
        <f>IF(ISNA(SUMIFS(INDEX('State Landscape Data'!$M$8:$AE$57,0,MATCH(CONCATENATE($J870,N$6),'State Landscape Data'!$M$6:$AE$6,0)),'State Landscape Data'!$B$8:$B$57,$C870,'State Landscape Data'!$C$8:$C$57,$D870)),"-",SUMIFS(INDEX('State Landscape Data'!$M$8:$AE$57,0,MATCH(CONCATENATE($J870,N$6),'State Landscape Data'!$M$6:$AE$6,0)),'State Landscape Data'!$B$8:$B$57,$C870,'State Landscape Data'!$C$8:$C$57,$D870))</f>
        <v>0</v>
      </c>
    </row>
    <row r="871" spans="2:14" x14ac:dyDescent="0.35">
      <c r="B871" s="37" t="s">
        <v>80</v>
      </c>
      <c r="C871" s="38" t="str">
        <f>IF(ISBLANK('State Landscape Data'!$B$104),"-",'State Landscape Data'!$B$104)</f>
        <v>-</v>
      </c>
      <c r="D871" s="38" t="str">
        <f>IF(ISBLANK('State Landscape Data'!$C$104),"-",'State Landscape Data'!$C$104)</f>
        <v>-</v>
      </c>
      <c r="E871" s="38" t="str">
        <f>IF(ISBLANK('State Landscape Data'!$D$104),"-",'State Landscape Data'!$D$104)</f>
        <v>-</v>
      </c>
      <c r="F871" s="38" t="str">
        <f>IF(ISBLANK('State Landscape Data'!$E$104),"-",'State Landscape Data'!$E$104)</f>
        <v>-</v>
      </c>
      <c r="G871" s="38" t="str">
        <f>IF(ISBLANK('State Landscape Data'!$F$104),"-",'State Landscape Data'!$F$104)</f>
        <v>-</v>
      </c>
      <c r="H871" s="253" t="s">
        <v>64</v>
      </c>
      <c r="I871" s="253" t="s">
        <v>64</v>
      </c>
      <c r="J871" s="38" t="str">
        <f t="shared" si="62"/>
        <v>BaselineBaseline</v>
      </c>
      <c r="K871" s="38" t="str">
        <f>IF(ISBLANK('State Landscape Data'!$K$104),"-",'State Landscape Data'!$K$104)</f>
        <v>-</v>
      </c>
      <c r="L871" s="254">
        <f>IF(ISNA(SUMIFS(INDEX('State Landscape Data'!$M$8:$AE$57,0,MATCH(CONCATENATE($J871,L$6),'State Landscape Data'!$M$6:$AE$6,0)),'State Landscape Data'!$B$8:$B$57,$C871,'State Landscape Data'!$C$8:$C$57,$D871)),"-",SUMIFS(INDEX('State Landscape Data'!$M$8:$AE$57,0,MATCH(CONCATENATE($J871,L$6),'State Landscape Data'!$M$6:$AE$6,0)),'State Landscape Data'!$B$8:$B$57,$C871,'State Landscape Data'!$C$8:$C$57,$D871))</f>
        <v>0</v>
      </c>
      <c r="M871" s="254">
        <f>IF(ISNA(SUMIFS(INDEX('State Landscape Data'!$M$8:$AE$57,0,MATCH(CONCATENATE($J871,M$6),'State Landscape Data'!$M$6:$AE$6,0)),'State Landscape Data'!$B$8:$B$57,$C871,'State Landscape Data'!$C$8:$C$57,$D871)),"-",SUMIFS(INDEX('State Landscape Data'!$M$8:$AE$57,0,MATCH(CONCATENATE($J871,M$6),'State Landscape Data'!$M$6:$AE$6,0)),'State Landscape Data'!$B$8:$B$57,$C871,'State Landscape Data'!$C$8:$C$57,$D871))</f>
        <v>0</v>
      </c>
      <c r="N871" s="154">
        <f>IF(ISNA(SUMIFS(INDEX('State Landscape Data'!$M$8:$AE$57,0,MATCH(CONCATENATE($J871,N$6),'State Landscape Data'!$M$6:$AE$6,0)),'State Landscape Data'!$B$8:$B$57,$C871,'State Landscape Data'!$C$8:$C$57,$D871)),"-",SUMIFS(INDEX('State Landscape Data'!$M$8:$AE$57,0,MATCH(CONCATENATE($J871,N$6),'State Landscape Data'!$M$6:$AE$6,0)),'State Landscape Data'!$B$8:$B$57,$C871,'State Landscape Data'!$C$8:$C$57,$D871))</f>
        <v>0</v>
      </c>
    </row>
    <row r="872" spans="2:14" x14ac:dyDescent="0.35">
      <c r="B872" s="37" t="s">
        <v>80</v>
      </c>
      <c r="C872" s="38" t="str">
        <f>IF(ISBLANK('State Landscape Data'!$B$104),"-",'State Landscape Data'!$B$104)</f>
        <v>-</v>
      </c>
      <c r="D872" s="38" t="str">
        <f>IF(ISBLANK('State Landscape Data'!$C$104),"-",'State Landscape Data'!$C$104)</f>
        <v>-</v>
      </c>
      <c r="E872" s="38" t="str">
        <f>IF(ISBLANK('State Landscape Data'!$D$104),"-",'State Landscape Data'!$D$104)</f>
        <v>-</v>
      </c>
      <c r="F872" s="38" t="str">
        <f>IF(ISBLANK('State Landscape Data'!$E$104),"-",'State Landscape Data'!$E$104)</f>
        <v>-</v>
      </c>
      <c r="G872" s="38" t="str">
        <f>IF(ISBLANK('State Landscape Data'!$F$104),"-",'State Landscape Data'!$F$104)</f>
        <v>-</v>
      </c>
      <c r="H872" s="253">
        <v>1</v>
      </c>
      <c r="I872" s="253">
        <v>5</v>
      </c>
      <c r="J872" s="38" t="str">
        <f t="shared" si="62"/>
        <v>15</v>
      </c>
      <c r="K872" s="38" t="str">
        <f>IF(ISBLANK('State Landscape Data'!$K$104),"-",'State Landscape Data'!$K$104)</f>
        <v>-</v>
      </c>
      <c r="L872" s="254">
        <f>IF(ISNA(SUMIFS(INDEX('State Landscape Data'!$M$8:$AE$57,0,MATCH(CONCATENATE($J872,L$6),'State Landscape Data'!$M$6:$AE$6,0)),'State Landscape Data'!$B$8:$B$57,$C872,'State Landscape Data'!$C$8:$C$57,$D872)),"-",SUMIFS(INDEX('State Landscape Data'!$M$8:$AE$57,0,MATCH(CONCATENATE($J872,L$6),'State Landscape Data'!$M$6:$AE$6,0)),'State Landscape Data'!$B$8:$B$57,$C872,'State Landscape Data'!$C$8:$C$57,$D872))</f>
        <v>0</v>
      </c>
      <c r="M872" s="254">
        <f>IF(ISNA(SUMIFS(INDEX('State Landscape Data'!$M$8:$AE$57,0,MATCH(CONCATENATE($J872,M$6),'State Landscape Data'!$M$6:$AE$6,0)),'State Landscape Data'!$B$8:$B$57,$C872,'State Landscape Data'!$C$8:$C$57,$D872)),"-",SUMIFS(INDEX('State Landscape Data'!$M$8:$AE$57,0,MATCH(CONCATENATE($J872,M$6),'State Landscape Data'!$M$6:$AE$6,0)),'State Landscape Data'!$B$8:$B$57,$C872,'State Landscape Data'!$C$8:$C$57,$D872))</f>
        <v>0</v>
      </c>
      <c r="N872" s="154">
        <f>IF(ISNA(SUMIFS(INDEX('State Landscape Data'!$M$8:$AE$57,0,MATCH(CONCATENATE($J872,N$6),'State Landscape Data'!$M$6:$AE$6,0)),'State Landscape Data'!$B$8:$B$57,$C872,'State Landscape Data'!$C$8:$C$57,$D872)),"-",SUMIFS(INDEX('State Landscape Data'!$M$8:$AE$57,0,MATCH(CONCATENATE($J872,N$6),'State Landscape Data'!$M$6:$AE$6,0)),'State Landscape Data'!$B$8:$B$57,$C872,'State Landscape Data'!$C$8:$C$57,$D872))</f>
        <v>0</v>
      </c>
    </row>
    <row r="873" spans="2:14" x14ac:dyDescent="0.35">
      <c r="B873" s="37" t="s">
        <v>80</v>
      </c>
      <c r="C873" s="38" t="str">
        <f>IF(ISBLANK('State Landscape Data'!$B$104),"-",'State Landscape Data'!$B$104)</f>
        <v>-</v>
      </c>
      <c r="D873" s="38" t="str">
        <f>IF(ISBLANK('State Landscape Data'!$C$104),"-",'State Landscape Data'!$C$104)</f>
        <v>-</v>
      </c>
      <c r="E873" s="38" t="str">
        <f>IF(ISBLANK('State Landscape Data'!$D$104),"-",'State Landscape Data'!$D$104)</f>
        <v>-</v>
      </c>
      <c r="F873" s="38" t="str">
        <f>IF(ISBLANK('State Landscape Data'!$E$104),"-",'State Landscape Data'!$E$104)</f>
        <v>-</v>
      </c>
      <c r="G873" s="38" t="str">
        <f>IF(ISBLANK('State Landscape Data'!$F$104),"-",'State Landscape Data'!$F$104)</f>
        <v>-</v>
      </c>
      <c r="H873" s="253">
        <v>1</v>
      </c>
      <c r="I873" s="253" t="s">
        <v>65</v>
      </c>
      <c r="J873" s="38" t="str">
        <f t="shared" si="62"/>
        <v>1Goal</v>
      </c>
      <c r="K873" s="38" t="str">
        <f>IF(ISBLANK('State Landscape Data'!$K$104),"-",'State Landscape Data'!$K$104)</f>
        <v>-</v>
      </c>
      <c r="L873" s="254" t="str">
        <f>IF(ISNA(SUMIFS(INDEX('State Landscape Data'!$M$8:$AE$57,0,MATCH(CONCATENATE($J873,L$6),'State Landscape Data'!$M$6:$AE$6,0)),'State Landscape Data'!$B$8:$B$57,$C873,'State Landscape Data'!$C$8:$C$57,$D873)),"-",SUMIFS(INDEX('State Landscape Data'!$M$8:$AE$57,0,MATCH(CONCATENATE($J873,L$6),'State Landscape Data'!$M$6:$AE$6,0)),'State Landscape Data'!$B$8:$B$57,$C873,'State Landscape Data'!$C$8:$C$57,$D873))</f>
        <v>-</v>
      </c>
      <c r="M873" s="254" t="str">
        <f>IF(ISNA(SUMIFS(INDEX('State Landscape Data'!$M$8:$AE$57,0,MATCH(CONCATENATE($J873,M$6),'State Landscape Data'!$M$6:$AE$6,0)),'State Landscape Data'!$B$8:$B$57,$C873,'State Landscape Data'!$C$8:$C$57,$D873)),"-",SUMIFS(INDEX('State Landscape Data'!$M$8:$AE$57,0,MATCH(CONCATENATE($J873,M$6),'State Landscape Data'!$M$6:$AE$6,0)),'State Landscape Data'!$B$8:$B$57,$C873,'State Landscape Data'!$C$8:$C$57,$D873))</f>
        <v>-</v>
      </c>
      <c r="N873" s="154">
        <f>IF(ISNA(SUMIFS(INDEX('State Landscape Data'!$M$8:$AE$57,0,MATCH(CONCATENATE($J873,N$6),'State Landscape Data'!$M$6:$AE$6,0)),'State Landscape Data'!$B$8:$B$57,$C873,'State Landscape Data'!$C$8:$C$57,$D873)),"-",SUMIFS(INDEX('State Landscape Data'!$M$8:$AE$57,0,MATCH(CONCATENATE($J873,N$6),'State Landscape Data'!$M$6:$AE$6,0)),'State Landscape Data'!$B$8:$B$57,$C873,'State Landscape Data'!$C$8:$C$57,$D873))</f>
        <v>0</v>
      </c>
    </row>
    <row r="874" spans="2:14" x14ac:dyDescent="0.35">
      <c r="B874" s="37" t="s">
        <v>80</v>
      </c>
      <c r="C874" s="38" t="str">
        <f>IF(ISBLANK('State Landscape Data'!$B$104),"-",'State Landscape Data'!$B$104)</f>
        <v>-</v>
      </c>
      <c r="D874" s="38" t="str">
        <f>IF(ISBLANK('State Landscape Data'!$C$104),"-",'State Landscape Data'!$C$104)</f>
        <v>-</v>
      </c>
      <c r="E874" s="38" t="str">
        <f>IF(ISBLANK('State Landscape Data'!$D$104),"-",'State Landscape Data'!$D$104)</f>
        <v>-</v>
      </c>
      <c r="F874" s="38" t="str">
        <f>IF(ISBLANK('State Landscape Data'!$E$104),"-",'State Landscape Data'!$E$104)</f>
        <v>-</v>
      </c>
      <c r="G874" s="38" t="str">
        <f>IF(ISBLANK('State Landscape Data'!$F$104),"-",'State Landscape Data'!$F$104)</f>
        <v>-</v>
      </c>
      <c r="H874" s="253">
        <v>2</v>
      </c>
      <c r="I874" s="253">
        <v>5</v>
      </c>
      <c r="J874" s="38" t="str">
        <f t="shared" si="62"/>
        <v>25</v>
      </c>
      <c r="K874" s="38" t="str">
        <f>IF(ISBLANK('State Landscape Data'!$K$104),"-",'State Landscape Data'!$K$104)</f>
        <v>-</v>
      </c>
      <c r="L874" s="254">
        <f>IF(ISNA(SUMIFS(INDEX('State Landscape Data'!$M$8:$AE$57,0,MATCH(CONCATENATE($J874,L$6),'State Landscape Data'!$M$6:$AE$6,0)),'State Landscape Data'!$B$8:$B$57,$C874,'State Landscape Data'!$C$8:$C$57,$D874)),"-",SUMIFS(INDEX('State Landscape Data'!$M$8:$AE$57,0,MATCH(CONCATENATE($J874,L$6),'State Landscape Data'!$M$6:$AE$6,0)),'State Landscape Data'!$B$8:$B$57,$C874,'State Landscape Data'!$C$8:$C$57,$D874))</f>
        <v>0</v>
      </c>
      <c r="M874" s="254">
        <f>IF(ISNA(SUMIFS(INDEX('State Landscape Data'!$M$8:$AE$57,0,MATCH(CONCATENATE($J874,M$6),'State Landscape Data'!$M$6:$AE$6,0)),'State Landscape Data'!$B$8:$B$57,$C874,'State Landscape Data'!$C$8:$C$57,$D874)),"-",SUMIFS(INDEX('State Landscape Data'!$M$8:$AE$57,0,MATCH(CONCATENATE($J874,M$6),'State Landscape Data'!$M$6:$AE$6,0)),'State Landscape Data'!$B$8:$B$57,$C874,'State Landscape Data'!$C$8:$C$57,$D874))</f>
        <v>0</v>
      </c>
      <c r="N874" s="154">
        <f>IF(ISNA(SUMIFS(INDEX('State Landscape Data'!$M$8:$AE$57,0,MATCH(CONCATENATE($J874,N$6),'State Landscape Data'!$M$6:$AE$6,0)),'State Landscape Data'!$B$8:$B$57,$C874,'State Landscape Data'!$C$8:$C$57,$D874)),"-",SUMIFS(INDEX('State Landscape Data'!$M$8:$AE$57,0,MATCH(CONCATENATE($J874,N$6),'State Landscape Data'!$M$6:$AE$6,0)),'State Landscape Data'!$B$8:$B$57,$C874,'State Landscape Data'!$C$8:$C$57,$D874))</f>
        <v>0</v>
      </c>
    </row>
    <row r="875" spans="2:14" x14ac:dyDescent="0.35">
      <c r="B875" s="37" t="s">
        <v>80</v>
      </c>
      <c r="C875" s="38" t="str">
        <f>IF(ISBLANK('State Landscape Data'!$B$104),"-",'State Landscape Data'!$B$104)</f>
        <v>-</v>
      </c>
      <c r="D875" s="38" t="str">
        <f>IF(ISBLANK('State Landscape Data'!$C$104),"-",'State Landscape Data'!$C$104)</f>
        <v>-</v>
      </c>
      <c r="E875" s="38" t="str">
        <f>IF(ISBLANK('State Landscape Data'!$D$104),"-",'State Landscape Data'!$D$104)</f>
        <v>-</v>
      </c>
      <c r="F875" s="38" t="str">
        <f>IF(ISBLANK('State Landscape Data'!$E$104),"-",'State Landscape Data'!$E$104)</f>
        <v>-</v>
      </c>
      <c r="G875" s="38" t="str">
        <f>IF(ISBLANK('State Landscape Data'!$F$104),"-",'State Landscape Data'!$F$104)</f>
        <v>-</v>
      </c>
      <c r="H875" s="253">
        <v>2</v>
      </c>
      <c r="I875" s="253" t="s">
        <v>65</v>
      </c>
      <c r="J875" s="38" t="str">
        <f t="shared" si="62"/>
        <v>2Goal</v>
      </c>
      <c r="K875" s="38" t="str">
        <f>IF(ISBLANK('State Landscape Data'!$K$104),"-",'State Landscape Data'!$K$104)</f>
        <v>-</v>
      </c>
      <c r="L875" s="254" t="str">
        <f>IF(ISNA(SUMIFS(INDEX('State Landscape Data'!$M$8:$AE$57,0,MATCH(CONCATENATE($J875,L$6),'State Landscape Data'!$M$6:$AE$6,0)),'State Landscape Data'!$B$8:$B$57,$C875,'State Landscape Data'!$C$8:$C$57,$D875)),"-",SUMIFS(INDEX('State Landscape Data'!$M$8:$AE$57,0,MATCH(CONCATENATE($J875,L$6),'State Landscape Data'!$M$6:$AE$6,0)),'State Landscape Data'!$B$8:$B$57,$C875,'State Landscape Data'!$C$8:$C$57,$D875))</f>
        <v>-</v>
      </c>
      <c r="M875" s="254" t="str">
        <f>IF(ISNA(SUMIFS(INDEX('State Landscape Data'!$M$8:$AE$57,0,MATCH(CONCATENATE($J875,M$6),'State Landscape Data'!$M$6:$AE$6,0)),'State Landscape Data'!$B$8:$B$57,$C875,'State Landscape Data'!$C$8:$C$57,$D875)),"-",SUMIFS(INDEX('State Landscape Data'!$M$8:$AE$57,0,MATCH(CONCATENATE($J875,M$6),'State Landscape Data'!$M$6:$AE$6,0)),'State Landscape Data'!$B$8:$B$57,$C875,'State Landscape Data'!$C$8:$C$57,$D875))</f>
        <v>-</v>
      </c>
      <c r="N875" s="154">
        <f>IF(ISNA(SUMIFS(INDEX('State Landscape Data'!$M$8:$AE$57,0,MATCH(CONCATENATE($J875,N$6),'State Landscape Data'!$M$6:$AE$6,0)),'State Landscape Data'!$B$8:$B$57,$C875,'State Landscape Data'!$C$8:$C$57,$D875)),"-",SUMIFS(INDEX('State Landscape Data'!$M$8:$AE$57,0,MATCH(CONCATENATE($J875,N$6),'State Landscape Data'!$M$6:$AE$6,0)),'State Landscape Data'!$B$8:$B$57,$C875,'State Landscape Data'!$C$8:$C$57,$D875))</f>
        <v>0</v>
      </c>
    </row>
    <row r="876" spans="2:14" x14ac:dyDescent="0.35">
      <c r="B876" s="37" t="s">
        <v>80</v>
      </c>
      <c r="C876" s="38" t="str">
        <f>IF(ISBLANK('State Landscape Data'!$B$104),"-",'State Landscape Data'!$B$104)</f>
        <v>-</v>
      </c>
      <c r="D876" s="38" t="str">
        <f>IF(ISBLANK('State Landscape Data'!$C$104),"-",'State Landscape Data'!$C$104)</f>
        <v>-</v>
      </c>
      <c r="E876" s="38" t="str">
        <f>IF(ISBLANK('State Landscape Data'!$D$104),"-",'State Landscape Data'!$D$104)</f>
        <v>-</v>
      </c>
      <c r="F876" s="38" t="str">
        <f>IF(ISBLANK('State Landscape Data'!$E$104),"-",'State Landscape Data'!$E$104)</f>
        <v>-</v>
      </c>
      <c r="G876" s="38" t="str">
        <f>IF(ISBLANK('State Landscape Data'!$F$104),"-",'State Landscape Data'!$F$104)</f>
        <v>-</v>
      </c>
      <c r="H876" s="253">
        <v>3</v>
      </c>
      <c r="I876" s="253">
        <v>5</v>
      </c>
      <c r="J876" s="38" t="str">
        <f t="shared" si="62"/>
        <v>35</v>
      </c>
      <c r="K876" s="38" t="str">
        <f>IF(ISBLANK('State Landscape Data'!$K$104),"-",'State Landscape Data'!$K$104)</f>
        <v>-</v>
      </c>
      <c r="L876" s="254">
        <f>IF(ISNA(SUMIFS(INDEX('State Landscape Data'!$M$8:$AE$57,0,MATCH(CONCATENATE($J876,L$6),'State Landscape Data'!$M$6:$AE$6,0)),'State Landscape Data'!$B$8:$B$57,$C876,'State Landscape Data'!$C$8:$C$57,$D876)),"-",SUMIFS(INDEX('State Landscape Data'!$M$8:$AE$57,0,MATCH(CONCATENATE($J876,L$6),'State Landscape Data'!$M$6:$AE$6,0)),'State Landscape Data'!$B$8:$B$57,$C876,'State Landscape Data'!$C$8:$C$57,$D876))</f>
        <v>0</v>
      </c>
      <c r="M876" s="254">
        <f>IF(ISNA(SUMIFS(INDEX('State Landscape Data'!$M$8:$AE$57,0,MATCH(CONCATENATE($J876,M$6),'State Landscape Data'!$M$6:$AE$6,0)),'State Landscape Data'!$B$8:$B$57,$C876,'State Landscape Data'!$C$8:$C$57,$D876)),"-",SUMIFS(INDEX('State Landscape Data'!$M$8:$AE$57,0,MATCH(CONCATENATE($J876,M$6),'State Landscape Data'!$M$6:$AE$6,0)),'State Landscape Data'!$B$8:$B$57,$C876,'State Landscape Data'!$C$8:$C$57,$D876))</f>
        <v>0</v>
      </c>
      <c r="N876" s="154">
        <f>IF(ISNA(SUMIFS(INDEX('State Landscape Data'!$M$8:$AE$57,0,MATCH(CONCATENATE($J876,N$6),'State Landscape Data'!$M$6:$AE$6,0)),'State Landscape Data'!$B$8:$B$57,$C876,'State Landscape Data'!$C$8:$C$57,$D876)),"-",SUMIFS(INDEX('State Landscape Data'!$M$8:$AE$57,0,MATCH(CONCATENATE($J876,N$6),'State Landscape Data'!$M$6:$AE$6,0)),'State Landscape Data'!$B$8:$B$57,$C876,'State Landscape Data'!$C$8:$C$57,$D876))</f>
        <v>0</v>
      </c>
    </row>
    <row r="877" spans="2:14" x14ac:dyDescent="0.35">
      <c r="B877" s="37" t="s">
        <v>80</v>
      </c>
      <c r="C877" s="38" t="str">
        <f>IF(ISBLANK('State Landscape Data'!$B$104),"-",'State Landscape Data'!$B$104)</f>
        <v>-</v>
      </c>
      <c r="D877" s="38" t="str">
        <f>IF(ISBLANK('State Landscape Data'!$C$104),"-",'State Landscape Data'!$C$104)</f>
        <v>-</v>
      </c>
      <c r="E877" s="38" t="str">
        <f>IF(ISBLANK('State Landscape Data'!$D$104),"-",'State Landscape Data'!$D$104)</f>
        <v>-</v>
      </c>
      <c r="F877" s="38" t="str">
        <f>IF(ISBLANK('State Landscape Data'!$E$104),"-",'State Landscape Data'!$E$104)</f>
        <v>-</v>
      </c>
      <c r="G877" s="38" t="str">
        <f>IF(ISBLANK('State Landscape Data'!$F$104),"-",'State Landscape Data'!$F$104)</f>
        <v>-</v>
      </c>
      <c r="H877" s="253">
        <v>3</v>
      </c>
      <c r="I877" s="253" t="s">
        <v>65</v>
      </c>
      <c r="J877" s="38" t="str">
        <f t="shared" si="62"/>
        <v>3Goal</v>
      </c>
      <c r="K877" s="38" t="str">
        <f>IF(ISBLANK('State Landscape Data'!$K$104),"-",'State Landscape Data'!$K$104)</f>
        <v>-</v>
      </c>
      <c r="L877" s="254" t="str">
        <f>IF(ISNA(SUMIFS(INDEX('State Landscape Data'!$M$8:$AE$57,0,MATCH(CONCATENATE($J877,L$6),'State Landscape Data'!$M$6:$AE$6,0)),'State Landscape Data'!$B$8:$B$57,$C877,'State Landscape Data'!$C$8:$C$57,$D877)),"-",SUMIFS(INDEX('State Landscape Data'!$M$8:$AE$57,0,MATCH(CONCATENATE($J877,L$6),'State Landscape Data'!$M$6:$AE$6,0)),'State Landscape Data'!$B$8:$B$57,$C877,'State Landscape Data'!$C$8:$C$57,$D877))</f>
        <v>-</v>
      </c>
      <c r="M877" s="254" t="str">
        <f>IF(ISNA(SUMIFS(INDEX('State Landscape Data'!$M$8:$AE$57,0,MATCH(CONCATENATE($J877,M$6),'State Landscape Data'!$M$6:$AE$6,0)),'State Landscape Data'!$B$8:$B$57,$C877,'State Landscape Data'!$C$8:$C$57,$D877)),"-",SUMIFS(INDEX('State Landscape Data'!$M$8:$AE$57,0,MATCH(CONCATENATE($J877,M$6),'State Landscape Data'!$M$6:$AE$6,0)),'State Landscape Data'!$B$8:$B$57,$C877,'State Landscape Data'!$C$8:$C$57,$D877))</f>
        <v>-</v>
      </c>
      <c r="N877" s="154">
        <f>IF(ISNA(SUMIFS(INDEX('State Landscape Data'!$M$8:$AE$57,0,MATCH(CONCATENATE($J877,N$6),'State Landscape Data'!$M$6:$AE$6,0)),'State Landscape Data'!$B$8:$B$57,$C877,'State Landscape Data'!$C$8:$C$57,$D877)),"-",SUMIFS(INDEX('State Landscape Data'!$M$8:$AE$57,0,MATCH(CONCATENATE($J877,N$6),'State Landscape Data'!$M$6:$AE$6,0)),'State Landscape Data'!$B$8:$B$57,$C877,'State Landscape Data'!$C$8:$C$57,$D877))</f>
        <v>0</v>
      </c>
    </row>
    <row r="878" spans="2:14" x14ac:dyDescent="0.35">
      <c r="B878" s="37" t="s">
        <v>80</v>
      </c>
      <c r="C878" s="38" t="str">
        <f>IF(ISBLANK('State Landscape Data'!$B$104),"-",'State Landscape Data'!$B$104)</f>
        <v>-</v>
      </c>
      <c r="D878" s="38" t="str">
        <f>IF(ISBLANK('State Landscape Data'!$C$104),"-",'State Landscape Data'!$C$104)</f>
        <v>-</v>
      </c>
      <c r="E878" s="38" t="str">
        <f>IF(ISBLANK('State Landscape Data'!$D$104),"-",'State Landscape Data'!$D$104)</f>
        <v>-</v>
      </c>
      <c r="F878" s="38" t="str">
        <f>IF(ISBLANK('State Landscape Data'!$E$104),"-",'State Landscape Data'!$E$104)</f>
        <v>-</v>
      </c>
      <c r="G878" s="38" t="str">
        <f>IF(ISBLANK('State Landscape Data'!$F$104),"-",'State Landscape Data'!$F$104)</f>
        <v>-</v>
      </c>
      <c r="H878" s="253">
        <v>4</v>
      </c>
      <c r="I878" s="253">
        <v>5</v>
      </c>
      <c r="J878" s="38" t="str">
        <f t="shared" si="62"/>
        <v>45</v>
      </c>
      <c r="K878" s="38" t="str">
        <f>IF(ISBLANK('State Landscape Data'!$K$104),"-",'State Landscape Data'!$K$104)</f>
        <v>-</v>
      </c>
      <c r="L878" s="254">
        <f>IF(ISNA(SUMIFS(INDEX('State Landscape Data'!$M$8:$AE$57,0,MATCH(CONCATENATE($J878,L$6),'State Landscape Data'!$M$6:$AE$6,0)),'State Landscape Data'!$B$8:$B$57,$C878,'State Landscape Data'!$C$8:$C$57,$D878)),"-",SUMIFS(INDEX('State Landscape Data'!$M$8:$AE$57,0,MATCH(CONCATENATE($J878,L$6),'State Landscape Data'!$M$6:$AE$6,0)),'State Landscape Data'!$B$8:$B$57,$C878,'State Landscape Data'!$C$8:$C$57,$D878))</f>
        <v>0</v>
      </c>
      <c r="M878" s="254">
        <f>IF(ISNA(SUMIFS(INDEX('State Landscape Data'!$M$8:$AE$57,0,MATCH(CONCATENATE($J878,M$6),'State Landscape Data'!$M$6:$AE$6,0)),'State Landscape Data'!$B$8:$B$57,$C878,'State Landscape Data'!$C$8:$C$57,$D878)),"-",SUMIFS(INDEX('State Landscape Data'!$M$8:$AE$57,0,MATCH(CONCATENATE($J878,M$6),'State Landscape Data'!$M$6:$AE$6,0)),'State Landscape Data'!$B$8:$B$57,$C878,'State Landscape Data'!$C$8:$C$57,$D878))</f>
        <v>0</v>
      </c>
      <c r="N878" s="154">
        <f>IF(ISNA(SUMIFS(INDEX('State Landscape Data'!$M$8:$AE$57,0,MATCH(CONCATENATE($J878,N$6),'State Landscape Data'!$M$6:$AE$6,0)),'State Landscape Data'!$B$8:$B$57,$C878,'State Landscape Data'!$C$8:$C$57,$D878)),"-",SUMIFS(INDEX('State Landscape Data'!$M$8:$AE$57,0,MATCH(CONCATENATE($J878,N$6),'State Landscape Data'!$M$6:$AE$6,0)),'State Landscape Data'!$B$8:$B$57,$C878,'State Landscape Data'!$C$8:$C$57,$D878))</f>
        <v>0</v>
      </c>
    </row>
    <row r="879" spans="2:14" x14ac:dyDescent="0.35">
      <c r="B879" s="37" t="s">
        <v>80</v>
      </c>
      <c r="C879" s="38" t="str">
        <f>IF(ISBLANK('State Landscape Data'!$B$104),"-",'State Landscape Data'!$B$104)</f>
        <v>-</v>
      </c>
      <c r="D879" s="38" t="str">
        <f>IF(ISBLANK('State Landscape Data'!$C$104),"-",'State Landscape Data'!$C$104)</f>
        <v>-</v>
      </c>
      <c r="E879" s="38" t="str">
        <f>IF(ISBLANK('State Landscape Data'!$D$104),"-",'State Landscape Data'!$D$104)</f>
        <v>-</v>
      </c>
      <c r="F879" s="38" t="str">
        <f>IF(ISBLANK('State Landscape Data'!$E$104),"-",'State Landscape Data'!$E$104)</f>
        <v>-</v>
      </c>
      <c r="G879" s="38" t="str">
        <f>IF(ISBLANK('State Landscape Data'!$F$104),"-",'State Landscape Data'!$F$104)</f>
        <v>-</v>
      </c>
      <c r="H879" s="253">
        <v>4</v>
      </c>
      <c r="I879" s="253" t="s">
        <v>65</v>
      </c>
      <c r="J879" s="38" t="str">
        <f t="shared" si="62"/>
        <v>4Goal</v>
      </c>
      <c r="K879" s="38" t="str">
        <f>IF(ISBLANK('State Landscape Data'!$K$104),"-",'State Landscape Data'!$K$104)</f>
        <v>-</v>
      </c>
      <c r="L879" s="254" t="str">
        <f>IF(ISNA(SUMIFS(INDEX('State Landscape Data'!$M$8:$AE$57,0,MATCH(CONCATENATE($J879,L$6),'State Landscape Data'!$M$6:$AE$6,0)),'State Landscape Data'!$B$8:$B$57,$C879,'State Landscape Data'!$C$8:$C$57,$D879)),"-",SUMIFS(INDEX('State Landscape Data'!$M$8:$AE$57,0,MATCH(CONCATENATE($J879,L$6),'State Landscape Data'!$M$6:$AE$6,0)),'State Landscape Data'!$B$8:$B$57,$C879,'State Landscape Data'!$C$8:$C$57,$D879))</f>
        <v>-</v>
      </c>
      <c r="M879" s="254" t="str">
        <f>IF(ISNA(SUMIFS(INDEX('State Landscape Data'!$M$8:$AE$57,0,MATCH(CONCATENATE($J879,M$6),'State Landscape Data'!$M$6:$AE$6,0)),'State Landscape Data'!$B$8:$B$57,$C879,'State Landscape Data'!$C$8:$C$57,$D879)),"-",SUMIFS(INDEX('State Landscape Data'!$M$8:$AE$57,0,MATCH(CONCATENATE($J879,M$6),'State Landscape Data'!$M$6:$AE$6,0)),'State Landscape Data'!$B$8:$B$57,$C879,'State Landscape Data'!$C$8:$C$57,$D879))</f>
        <v>-</v>
      </c>
      <c r="N879" s="154">
        <f>IF(ISNA(SUMIFS(INDEX('State Landscape Data'!$M$8:$AE$57,0,MATCH(CONCATENATE($J879,N$6),'State Landscape Data'!$M$6:$AE$6,0)),'State Landscape Data'!$B$8:$B$57,$C879,'State Landscape Data'!$C$8:$C$57,$D879)),"-",SUMIFS(INDEX('State Landscape Data'!$M$8:$AE$57,0,MATCH(CONCATENATE($J879,N$6),'State Landscape Data'!$M$6:$AE$6,0)),'State Landscape Data'!$B$8:$B$57,$C879,'State Landscape Data'!$C$8:$C$57,$D879))</f>
        <v>0</v>
      </c>
    </row>
    <row r="880" spans="2:14" x14ac:dyDescent="0.35">
      <c r="B880" s="37" t="s">
        <v>80</v>
      </c>
      <c r="C880" s="38" t="str">
        <f>IF(ISBLANK('State Landscape Data'!$B$105),"-",'State Landscape Data'!$B$105)</f>
        <v>-</v>
      </c>
      <c r="D880" s="38" t="str">
        <f>IF(ISBLANK('State Landscape Data'!$C$105),"-",'State Landscape Data'!$C$105)</f>
        <v>-</v>
      </c>
      <c r="E880" s="38" t="str">
        <f>IF(ISBLANK('State Landscape Data'!$D$105),"-",'State Landscape Data'!$D$105)</f>
        <v>-</v>
      </c>
      <c r="F880" s="38" t="str">
        <f>IF(ISBLANK('State Landscape Data'!$E$105),"-",'State Landscape Data'!$E$105)</f>
        <v>-</v>
      </c>
      <c r="G880" s="38" t="str">
        <f>IF(ISBLANK('State Landscape Data'!$F$105),"-",'State Landscape Data'!$F$105)</f>
        <v>-</v>
      </c>
      <c r="H880" s="253" t="s">
        <v>64</v>
      </c>
      <c r="I880" s="253" t="s">
        <v>64</v>
      </c>
      <c r="J880" s="38" t="str">
        <f t="shared" si="62"/>
        <v>BaselineBaseline</v>
      </c>
      <c r="K880" s="38" t="str">
        <f>IF(ISBLANK('State Landscape Data'!$K$105),"-",'State Landscape Data'!$K$105)</f>
        <v>-</v>
      </c>
      <c r="L880" s="254">
        <f>IF(ISNA(SUMIFS(INDEX('State Landscape Data'!$M$8:$AE$57,0,MATCH(CONCATENATE($J880,L$6),'State Landscape Data'!$M$6:$AE$6,0)),'State Landscape Data'!$B$8:$B$57,$C880,'State Landscape Data'!$C$8:$C$57,$D880)),"-",SUMIFS(INDEX('State Landscape Data'!$M$8:$AE$57,0,MATCH(CONCATENATE($J880,L$6),'State Landscape Data'!$M$6:$AE$6,0)),'State Landscape Data'!$B$8:$B$57,$C880,'State Landscape Data'!$C$8:$C$57,$D880))</f>
        <v>0</v>
      </c>
      <c r="M880" s="254">
        <f>IF(ISNA(SUMIFS(INDEX('State Landscape Data'!$M$8:$AE$57,0,MATCH(CONCATENATE($J880,M$6),'State Landscape Data'!$M$6:$AE$6,0)),'State Landscape Data'!$B$8:$B$57,$C880,'State Landscape Data'!$C$8:$C$57,$D880)),"-",SUMIFS(INDEX('State Landscape Data'!$M$8:$AE$57,0,MATCH(CONCATENATE($J880,M$6),'State Landscape Data'!$M$6:$AE$6,0)),'State Landscape Data'!$B$8:$B$57,$C880,'State Landscape Data'!$C$8:$C$57,$D880))</f>
        <v>0</v>
      </c>
      <c r="N880" s="154">
        <f>IF(ISNA(SUMIFS(INDEX('State Landscape Data'!$M$8:$AE$57,0,MATCH(CONCATENATE($J880,N$6),'State Landscape Data'!$M$6:$AE$6,0)),'State Landscape Data'!$B$8:$B$57,$C880,'State Landscape Data'!$C$8:$C$57,$D880)),"-",SUMIFS(INDEX('State Landscape Data'!$M$8:$AE$57,0,MATCH(CONCATENATE($J880,N$6),'State Landscape Data'!$M$6:$AE$6,0)),'State Landscape Data'!$B$8:$B$57,$C880,'State Landscape Data'!$C$8:$C$57,$D880))</f>
        <v>0</v>
      </c>
    </row>
    <row r="881" spans="2:14" x14ac:dyDescent="0.35">
      <c r="B881" s="37" t="s">
        <v>80</v>
      </c>
      <c r="C881" s="38" t="str">
        <f>IF(ISBLANK('State Landscape Data'!$B$105),"-",'State Landscape Data'!$B$105)</f>
        <v>-</v>
      </c>
      <c r="D881" s="38" t="str">
        <f>IF(ISBLANK('State Landscape Data'!$C$105),"-",'State Landscape Data'!$C$105)</f>
        <v>-</v>
      </c>
      <c r="E881" s="38" t="str">
        <f>IF(ISBLANK('State Landscape Data'!$D$105),"-",'State Landscape Data'!$D$105)</f>
        <v>-</v>
      </c>
      <c r="F881" s="38" t="str">
        <f>IF(ISBLANK('State Landscape Data'!$E$105),"-",'State Landscape Data'!$E$105)</f>
        <v>-</v>
      </c>
      <c r="G881" s="38" t="str">
        <f>IF(ISBLANK('State Landscape Data'!$F$105),"-",'State Landscape Data'!$F$105)</f>
        <v>-</v>
      </c>
      <c r="H881" s="253">
        <v>1</v>
      </c>
      <c r="I881" s="253">
        <v>5</v>
      </c>
      <c r="J881" s="38" t="str">
        <f t="shared" si="62"/>
        <v>15</v>
      </c>
      <c r="K881" s="38" t="str">
        <f>IF(ISBLANK('State Landscape Data'!$K$105),"-",'State Landscape Data'!$K$105)</f>
        <v>-</v>
      </c>
      <c r="L881" s="254">
        <f>IF(ISNA(SUMIFS(INDEX('State Landscape Data'!$M$8:$AE$57,0,MATCH(CONCATENATE($J881,L$6),'State Landscape Data'!$M$6:$AE$6,0)),'State Landscape Data'!$B$8:$B$57,$C881,'State Landscape Data'!$C$8:$C$57,$D881)),"-",SUMIFS(INDEX('State Landscape Data'!$M$8:$AE$57,0,MATCH(CONCATENATE($J881,L$6),'State Landscape Data'!$M$6:$AE$6,0)),'State Landscape Data'!$B$8:$B$57,$C881,'State Landscape Data'!$C$8:$C$57,$D881))</f>
        <v>0</v>
      </c>
      <c r="M881" s="254">
        <f>IF(ISNA(SUMIFS(INDEX('State Landscape Data'!$M$8:$AE$57,0,MATCH(CONCATENATE($J881,M$6),'State Landscape Data'!$M$6:$AE$6,0)),'State Landscape Data'!$B$8:$B$57,$C881,'State Landscape Data'!$C$8:$C$57,$D881)),"-",SUMIFS(INDEX('State Landscape Data'!$M$8:$AE$57,0,MATCH(CONCATENATE($J881,M$6),'State Landscape Data'!$M$6:$AE$6,0)),'State Landscape Data'!$B$8:$B$57,$C881,'State Landscape Data'!$C$8:$C$57,$D881))</f>
        <v>0</v>
      </c>
      <c r="N881" s="154">
        <f>IF(ISNA(SUMIFS(INDEX('State Landscape Data'!$M$8:$AE$57,0,MATCH(CONCATENATE($J881,N$6),'State Landscape Data'!$M$6:$AE$6,0)),'State Landscape Data'!$B$8:$B$57,$C881,'State Landscape Data'!$C$8:$C$57,$D881)),"-",SUMIFS(INDEX('State Landscape Data'!$M$8:$AE$57,0,MATCH(CONCATENATE($J881,N$6),'State Landscape Data'!$M$6:$AE$6,0)),'State Landscape Data'!$B$8:$B$57,$C881,'State Landscape Data'!$C$8:$C$57,$D881))</f>
        <v>0</v>
      </c>
    </row>
    <row r="882" spans="2:14" x14ac:dyDescent="0.35">
      <c r="B882" s="37" t="s">
        <v>80</v>
      </c>
      <c r="C882" s="38" t="str">
        <f>IF(ISBLANK('State Landscape Data'!$B$105),"-",'State Landscape Data'!$B$105)</f>
        <v>-</v>
      </c>
      <c r="D882" s="38" t="str">
        <f>IF(ISBLANK('State Landscape Data'!$C$105),"-",'State Landscape Data'!$C$105)</f>
        <v>-</v>
      </c>
      <c r="E882" s="38" t="str">
        <f>IF(ISBLANK('State Landscape Data'!$D$105),"-",'State Landscape Data'!$D$105)</f>
        <v>-</v>
      </c>
      <c r="F882" s="38" t="str">
        <f>IF(ISBLANK('State Landscape Data'!$E$105),"-",'State Landscape Data'!$E$105)</f>
        <v>-</v>
      </c>
      <c r="G882" s="38" t="str">
        <f>IF(ISBLANK('State Landscape Data'!$F$105),"-",'State Landscape Data'!$F$105)</f>
        <v>-</v>
      </c>
      <c r="H882" s="253">
        <v>1</v>
      </c>
      <c r="I882" s="253" t="s">
        <v>65</v>
      </c>
      <c r="J882" s="38" t="str">
        <f t="shared" si="62"/>
        <v>1Goal</v>
      </c>
      <c r="K882" s="38" t="str">
        <f>IF(ISBLANK('State Landscape Data'!$K$105),"-",'State Landscape Data'!$K$105)</f>
        <v>-</v>
      </c>
      <c r="L882" s="254" t="str">
        <f>IF(ISNA(SUMIFS(INDEX('State Landscape Data'!$M$8:$AE$57,0,MATCH(CONCATENATE($J882,L$6),'State Landscape Data'!$M$6:$AE$6,0)),'State Landscape Data'!$B$8:$B$57,$C882,'State Landscape Data'!$C$8:$C$57,$D882)),"-",SUMIFS(INDEX('State Landscape Data'!$M$8:$AE$57,0,MATCH(CONCATENATE($J882,L$6),'State Landscape Data'!$M$6:$AE$6,0)),'State Landscape Data'!$B$8:$B$57,$C882,'State Landscape Data'!$C$8:$C$57,$D882))</f>
        <v>-</v>
      </c>
      <c r="M882" s="254" t="str">
        <f>IF(ISNA(SUMIFS(INDEX('State Landscape Data'!$M$8:$AE$57,0,MATCH(CONCATENATE($J882,M$6),'State Landscape Data'!$M$6:$AE$6,0)),'State Landscape Data'!$B$8:$B$57,$C882,'State Landscape Data'!$C$8:$C$57,$D882)),"-",SUMIFS(INDEX('State Landscape Data'!$M$8:$AE$57,0,MATCH(CONCATENATE($J882,M$6),'State Landscape Data'!$M$6:$AE$6,0)),'State Landscape Data'!$B$8:$B$57,$C882,'State Landscape Data'!$C$8:$C$57,$D882))</f>
        <v>-</v>
      </c>
      <c r="N882" s="154">
        <f>IF(ISNA(SUMIFS(INDEX('State Landscape Data'!$M$8:$AE$57,0,MATCH(CONCATENATE($J882,N$6),'State Landscape Data'!$M$6:$AE$6,0)),'State Landscape Data'!$B$8:$B$57,$C882,'State Landscape Data'!$C$8:$C$57,$D882)),"-",SUMIFS(INDEX('State Landscape Data'!$M$8:$AE$57,0,MATCH(CONCATENATE($J882,N$6),'State Landscape Data'!$M$6:$AE$6,0)),'State Landscape Data'!$B$8:$B$57,$C882,'State Landscape Data'!$C$8:$C$57,$D882))</f>
        <v>0</v>
      </c>
    </row>
    <row r="883" spans="2:14" x14ac:dyDescent="0.35">
      <c r="B883" s="37" t="s">
        <v>80</v>
      </c>
      <c r="C883" s="38" t="str">
        <f>IF(ISBLANK('State Landscape Data'!$B$105),"-",'State Landscape Data'!$B$105)</f>
        <v>-</v>
      </c>
      <c r="D883" s="38" t="str">
        <f>IF(ISBLANK('State Landscape Data'!$C$105),"-",'State Landscape Data'!$C$105)</f>
        <v>-</v>
      </c>
      <c r="E883" s="38" t="str">
        <f>IF(ISBLANK('State Landscape Data'!$D$105),"-",'State Landscape Data'!$D$105)</f>
        <v>-</v>
      </c>
      <c r="F883" s="38" t="str">
        <f>IF(ISBLANK('State Landscape Data'!$E$105),"-",'State Landscape Data'!$E$105)</f>
        <v>-</v>
      </c>
      <c r="G883" s="38" t="str">
        <f>IF(ISBLANK('State Landscape Data'!$F$105),"-",'State Landscape Data'!$F$105)</f>
        <v>-</v>
      </c>
      <c r="H883" s="253">
        <v>2</v>
      </c>
      <c r="I883" s="253">
        <v>5</v>
      </c>
      <c r="J883" s="38" t="str">
        <f t="shared" si="62"/>
        <v>25</v>
      </c>
      <c r="K883" s="38" t="str">
        <f>IF(ISBLANK('State Landscape Data'!$K$105),"-",'State Landscape Data'!$K$105)</f>
        <v>-</v>
      </c>
      <c r="L883" s="254">
        <f>IF(ISNA(SUMIFS(INDEX('State Landscape Data'!$M$8:$AE$57,0,MATCH(CONCATENATE($J883,L$6),'State Landscape Data'!$M$6:$AE$6,0)),'State Landscape Data'!$B$8:$B$57,$C883,'State Landscape Data'!$C$8:$C$57,$D883)),"-",SUMIFS(INDEX('State Landscape Data'!$M$8:$AE$57,0,MATCH(CONCATENATE($J883,L$6),'State Landscape Data'!$M$6:$AE$6,0)),'State Landscape Data'!$B$8:$B$57,$C883,'State Landscape Data'!$C$8:$C$57,$D883))</f>
        <v>0</v>
      </c>
      <c r="M883" s="254">
        <f>IF(ISNA(SUMIFS(INDEX('State Landscape Data'!$M$8:$AE$57,0,MATCH(CONCATENATE($J883,M$6),'State Landscape Data'!$M$6:$AE$6,0)),'State Landscape Data'!$B$8:$B$57,$C883,'State Landscape Data'!$C$8:$C$57,$D883)),"-",SUMIFS(INDEX('State Landscape Data'!$M$8:$AE$57,0,MATCH(CONCATENATE($J883,M$6),'State Landscape Data'!$M$6:$AE$6,0)),'State Landscape Data'!$B$8:$B$57,$C883,'State Landscape Data'!$C$8:$C$57,$D883))</f>
        <v>0</v>
      </c>
      <c r="N883" s="154">
        <f>IF(ISNA(SUMIFS(INDEX('State Landscape Data'!$M$8:$AE$57,0,MATCH(CONCATENATE($J883,N$6),'State Landscape Data'!$M$6:$AE$6,0)),'State Landscape Data'!$B$8:$B$57,$C883,'State Landscape Data'!$C$8:$C$57,$D883)),"-",SUMIFS(INDEX('State Landscape Data'!$M$8:$AE$57,0,MATCH(CONCATENATE($J883,N$6),'State Landscape Data'!$M$6:$AE$6,0)),'State Landscape Data'!$B$8:$B$57,$C883,'State Landscape Data'!$C$8:$C$57,$D883))</f>
        <v>0</v>
      </c>
    </row>
    <row r="884" spans="2:14" x14ac:dyDescent="0.35">
      <c r="B884" s="37" t="s">
        <v>80</v>
      </c>
      <c r="C884" s="38" t="str">
        <f>IF(ISBLANK('State Landscape Data'!$B$105),"-",'State Landscape Data'!$B$105)</f>
        <v>-</v>
      </c>
      <c r="D884" s="38" t="str">
        <f>IF(ISBLANK('State Landscape Data'!$C$105),"-",'State Landscape Data'!$C$105)</f>
        <v>-</v>
      </c>
      <c r="E884" s="38" t="str">
        <f>IF(ISBLANK('State Landscape Data'!$D$105),"-",'State Landscape Data'!$D$105)</f>
        <v>-</v>
      </c>
      <c r="F884" s="38" t="str">
        <f>IF(ISBLANK('State Landscape Data'!$E$105),"-",'State Landscape Data'!$E$105)</f>
        <v>-</v>
      </c>
      <c r="G884" s="38" t="str">
        <f>IF(ISBLANK('State Landscape Data'!$F$105),"-",'State Landscape Data'!$F$105)</f>
        <v>-</v>
      </c>
      <c r="H884" s="253">
        <v>2</v>
      </c>
      <c r="I884" s="253" t="s">
        <v>65</v>
      </c>
      <c r="J884" s="38" t="str">
        <f t="shared" si="62"/>
        <v>2Goal</v>
      </c>
      <c r="K884" s="38" t="str">
        <f>IF(ISBLANK('State Landscape Data'!$K$105),"-",'State Landscape Data'!$K$105)</f>
        <v>-</v>
      </c>
      <c r="L884" s="254" t="str">
        <f>IF(ISNA(SUMIFS(INDEX('State Landscape Data'!$M$8:$AE$57,0,MATCH(CONCATENATE($J884,L$6),'State Landscape Data'!$M$6:$AE$6,0)),'State Landscape Data'!$B$8:$B$57,$C884,'State Landscape Data'!$C$8:$C$57,$D884)),"-",SUMIFS(INDEX('State Landscape Data'!$M$8:$AE$57,0,MATCH(CONCATENATE($J884,L$6),'State Landscape Data'!$M$6:$AE$6,0)),'State Landscape Data'!$B$8:$B$57,$C884,'State Landscape Data'!$C$8:$C$57,$D884))</f>
        <v>-</v>
      </c>
      <c r="M884" s="254" t="str">
        <f>IF(ISNA(SUMIFS(INDEX('State Landscape Data'!$M$8:$AE$57,0,MATCH(CONCATENATE($J884,M$6),'State Landscape Data'!$M$6:$AE$6,0)),'State Landscape Data'!$B$8:$B$57,$C884,'State Landscape Data'!$C$8:$C$57,$D884)),"-",SUMIFS(INDEX('State Landscape Data'!$M$8:$AE$57,0,MATCH(CONCATENATE($J884,M$6),'State Landscape Data'!$M$6:$AE$6,0)),'State Landscape Data'!$B$8:$B$57,$C884,'State Landscape Data'!$C$8:$C$57,$D884))</f>
        <v>-</v>
      </c>
      <c r="N884" s="154">
        <f>IF(ISNA(SUMIFS(INDEX('State Landscape Data'!$M$8:$AE$57,0,MATCH(CONCATENATE($J884,N$6),'State Landscape Data'!$M$6:$AE$6,0)),'State Landscape Data'!$B$8:$B$57,$C884,'State Landscape Data'!$C$8:$C$57,$D884)),"-",SUMIFS(INDEX('State Landscape Data'!$M$8:$AE$57,0,MATCH(CONCATENATE($J884,N$6),'State Landscape Data'!$M$6:$AE$6,0)),'State Landscape Data'!$B$8:$B$57,$C884,'State Landscape Data'!$C$8:$C$57,$D884))</f>
        <v>0</v>
      </c>
    </row>
    <row r="885" spans="2:14" x14ac:dyDescent="0.35">
      <c r="B885" s="37" t="s">
        <v>80</v>
      </c>
      <c r="C885" s="38" t="str">
        <f>IF(ISBLANK('State Landscape Data'!$B$105),"-",'State Landscape Data'!$B$105)</f>
        <v>-</v>
      </c>
      <c r="D885" s="38" t="str">
        <f>IF(ISBLANK('State Landscape Data'!$C$105),"-",'State Landscape Data'!$C$105)</f>
        <v>-</v>
      </c>
      <c r="E885" s="38" t="str">
        <f>IF(ISBLANK('State Landscape Data'!$D$105),"-",'State Landscape Data'!$D$105)</f>
        <v>-</v>
      </c>
      <c r="F885" s="38" t="str">
        <f>IF(ISBLANK('State Landscape Data'!$E$105),"-",'State Landscape Data'!$E$105)</f>
        <v>-</v>
      </c>
      <c r="G885" s="38" t="str">
        <f>IF(ISBLANK('State Landscape Data'!$F$105),"-",'State Landscape Data'!$F$105)</f>
        <v>-</v>
      </c>
      <c r="H885" s="253">
        <v>3</v>
      </c>
      <c r="I885" s="253">
        <v>5</v>
      </c>
      <c r="J885" s="38" t="str">
        <f t="shared" si="62"/>
        <v>35</v>
      </c>
      <c r="K885" s="38" t="str">
        <f>IF(ISBLANK('State Landscape Data'!$K$105),"-",'State Landscape Data'!$K$105)</f>
        <v>-</v>
      </c>
      <c r="L885" s="254">
        <f>IF(ISNA(SUMIFS(INDEX('State Landscape Data'!$M$8:$AE$57,0,MATCH(CONCATENATE($J885,L$6),'State Landscape Data'!$M$6:$AE$6,0)),'State Landscape Data'!$B$8:$B$57,$C885,'State Landscape Data'!$C$8:$C$57,$D885)),"-",SUMIFS(INDEX('State Landscape Data'!$M$8:$AE$57,0,MATCH(CONCATENATE($J885,L$6),'State Landscape Data'!$M$6:$AE$6,0)),'State Landscape Data'!$B$8:$B$57,$C885,'State Landscape Data'!$C$8:$C$57,$D885))</f>
        <v>0</v>
      </c>
      <c r="M885" s="254">
        <f>IF(ISNA(SUMIFS(INDEX('State Landscape Data'!$M$8:$AE$57,0,MATCH(CONCATENATE($J885,M$6),'State Landscape Data'!$M$6:$AE$6,0)),'State Landscape Data'!$B$8:$B$57,$C885,'State Landscape Data'!$C$8:$C$57,$D885)),"-",SUMIFS(INDEX('State Landscape Data'!$M$8:$AE$57,0,MATCH(CONCATENATE($J885,M$6),'State Landscape Data'!$M$6:$AE$6,0)),'State Landscape Data'!$B$8:$B$57,$C885,'State Landscape Data'!$C$8:$C$57,$D885))</f>
        <v>0</v>
      </c>
      <c r="N885" s="154">
        <f>IF(ISNA(SUMIFS(INDEX('State Landscape Data'!$M$8:$AE$57,0,MATCH(CONCATENATE($J885,N$6),'State Landscape Data'!$M$6:$AE$6,0)),'State Landscape Data'!$B$8:$B$57,$C885,'State Landscape Data'!$C$8:$C$57,$D885)),"-",SUMIFS(INDEX('State Landscape Data'!$M$8:$AE$57,0,MATCH(CONCATENATE($J885,N$6),'State Landscape Data'!$M$6:$AE$6,0)),'State Landscape Data'!$B$8:$B$57,$C885,'State Landscape Data'!$C$8:$C$57,$D885))</f>
        <v>0</v>
      </c>
    </row>
    <row r="886" spans="2:14" x14ac:dyDescent="0.35">
      <c r="B886" s="37" t="s">
        <v>80</v>
      </c>
      <c r="C886" s="38" t="str">
        <f>IF(ISBLANK('State Landscape Data'!$B$105),"-",'State Landscape Data'!$B$105)</f>
        <v>-</v>
      </c>
      <c r="D886" s="38" t="str">
        <f>IF(ISBLANK('State Landscape Data'!$C$105),"-",'State Landscape Data'!$C$105)</f>
        <v>-</v>
      </c>
      <c r="E886" s="38" t="str">
        <f>IF(ISBLANK('State Landscape Data'!$D$105),"-",'State Landscape Data'!$D$105)</f>
        <v>-</v>
      </c>
      <c r="F886" s="38" t="str">
        <f>IF(ISBLANK('State Landscape Data'!$E$105),"-",'State Landscape Data'!$E$105)</f>
        <v>-</v>
      </c>
      <c r="G886" s="38" t="str">
        <f>IF(ISBLANK('State Landscape Data'!$F$105),"-",'State Landscape Data'!$F$105)</f>
        <v>-</v>
      </c>
      <c r="H886" s="253">
        <v>3</v>
      </c>
      <c r="I886" s="253" t="s">
        <v>65</v>
      </c>
      <c r="J886" s="38" t="str">
        <f t="shared" si="62"/>
        <v>3Goal</v>
      </c>
      <c r="K886" s="38" t="str">
        <f>IF(ISBLANK('State Landscape Data'!$K$105),"-",'State Landscape Data'!$K$105)</f>
        <v>-</v>
      </c>
      <c r="L886" s="254" t="str">
        <f>IF(ISNA(SUMIFS(INDEX('State Landscape Data'!$M$8:$AE$57,0,MATCH(CONCATENATE($J886,L$6),'State Landscape Data'!$M$6:$AE$6,0)),'State Landscape Data'!$B$8:$B$57,$C886,'State Landscape Data'!$C$8:$C$57,$D886)),"-",SUMIFS(INDEX('State Landscape Data'!$M$8:$AE$57,0,MATCH(CONCATENATE($J886,L$6),'State Landscape Data'!$M$6:$AE$6,0)),'State Landscape Data'!$B$8:$B$57,$C886,'State Landscape Data'!$C$8:$C$57,$D886))</f>
        <v>-</v>
      </c>
      <c r="M886" s="254" t="str">
        <f>IF(ISNA(SUMIFS(INDEX('State Landscape Data'!$M$8:$AE$57,0,MATCH(CONCATENATE($J886,M$6),'State Landscape Data'!$M$6:$AE$6,0)),'State Landscape Data'!$B$8:$B$57,$C886,'State Landscape Data'!$C$8:$C$57,$D886)),"-",SUMIFS(INDEX('State Landscape Data'!$M$8:$AE$57,0,MATCH(CONCATENATE($J886,M$6),'State Landscape Data'!$M$6:$AE$6,0)),'State Landscape Data'!$B$8:$B$57,$C886,'State Landscape Data'!$C$8:$C$57,$D886))</f>
        <v>-</v>
      </c>
      <c r="N886" s="154">
        <f>IF(ISNA(SUMIFS(INDEX('State Landscape Data'!$M$8:$AE$57,0,MATCH(CONCATENATE($J886,N$6),'State Landscape Data'!$M$6:$AE$6,0)),'State Landscape Data'!$B$8:$B$57,$C886,'State Landscape Data'!$C$8:$C$57,$D886)),"-",SUMIFS(INDEX('State Landscape Data'!$M$8:$AE$57,0,MATCH(CONCATENATE($J886,N$6),'State Landscape Data'!$M$6:$AE$6,0)),'State Landscape Data'!$B$8:$B$57,$C886,'State Landscape Data'!$C$8:$C$57,$D886))</f>
        <v>0</v>
      </c>
    </row>
    <row r="887" spans="2:14" x14ac:dyDescent="0.35">
      <c r="B887" s="37" t="s">
        <v>80</v>
      </c>
      <c r="C887" s="38" t="str">
        <f>IF(ISBLANK('State Landscape Data'!$B$105),"-",'State Landscape Data'!$B$105)</f>
        <v>-</v>
      </c>
      <c r="D887" s="38" t="str">
        <f>IF(ISBLANK('State Landscape Data'!$C$105),"-",'State Landscape Data'!$C$105)</f>
        <v>-</v>
      </c>
      <c r="E887" s="38" t="str">
        <f>IF(ISBLANK('State Landscape Data'!$D$105),"-",'State Landscape Data'!$D$105)</f>
        <v>-</v>
      </c>
      <c r="F887" s="38" t="str">
        <f>IF(ISBLANK('State Landscape Data'!$E$105),"-",'State Landscape Data'!$E$105)</f>
        <v>-</v>
      </c>
      <c r="G887" s="38" t="str">
        <f>IF(ISBLANK('State Landscape Data'!$F$105),"-",'State Landscape Data'!$F$105)</f>
        <v>-</v>
      </c>
      <c r="H887" s="253">
        <v>4</v>
      </c>
      <c r="I887" s="253">
        <v>5</v>
      </c>
      <c r="J887" s="38" t="str">
        <f t="shared" si="62"/>
        <v>45</v>
      </c>
      <c r="K887" s="38" t="str">
        <f>IF(ISBLANK('State Landscape Data'!$K$105),"-",'State Landscape Data'!$K$105)</f>
        <v>-</v>
      </c>
      <c r="L887" s="254">
        <f>IF(ISNA(SUMIFS(INDEX('State Landscape Data'!$M$8:$AE$57,0,MATCH(CONCATENATE($J887,L$6),'State Landscape Data'!$M$6:$AE$6,0)),'State Landscape Data'!$B$8:$B$57,$C887,'State Landscape Data'!$C$8:$C$57,$D887)),"-",SUMIFS(INDEX('State Landscape Data'!$M$8:$AE$57,0,MATCH(CONCATENATE($J887,L$6),'State Landscape Data'!$M$6:$AE$6,0)),'State Landscape Data'!$B$8:$B$57,$C887,'State Landscape Data'!$C$8:$C$57,$D887))</f>
        <v>0</v>
      </c>
      <c r="M887" s="254">
        <f>IF(ISNA(SUMIFS(INDEX('State Landscape Data'!$M$8:$AE$57,0,MATCH(CONCATENATE($J887,M$6),'State Landscape Data'!$M$6:$AE$6,0)),'State Landscape Data'!$B$8:$B$57,$C887,'State Landscape Data'!$C$8:$C$57,$D887)),"-",SUMIFS(INDEX('State Landscape Data'!$M$8:$AE$57,0,MATCH(CONCATENATE($J887,M$6),'State Landscape Data'!$M$6:$AE$6,0)),'State Landscape Data'!$B$8:$B$57,$C887,'State Landscape Data'!$C$8:$C$57,$D887))</f>
        <v>0</v>
      </c>
      <c r="N887" s="154">
        <f>IF(ISNA(SUMIFS(INDEX('State Landscape Data'!$M$8:$AE$57,0,MATCH(CONCATENATE($J887,N$6),'State Landscape Data'!$M$6:$AE$6,0)),'State Landscape Data'!$B$8:$B$57,$C887,'State Landscape Data'!$C$8:$C$57,$D887)),"-",SUMIFS(INDEX('State Landscape Data'!$M$8:$AE$57,0,MATCH(CONCATENATE($J887,N$6),'State Landscape Data'!$M$6:$AE$6,0)),'State Landscape Data'!$B$8:$B$57,$C887,'State Landscape Data'!$C$8:$C$57,$D887))</f>
        <v>0</v>
      </c>
    </row>
    <row r="888" spans="2:14" x14ac:dyDescent="0.35">
      <c r="B888" s="37" t="s">
        <v>80</v>
      </c>
      <c r="C888" s="38" t="str">
        <f>IF(ISBLANK('State Landscape Data'!$B$105),"-",'State Landscape Data'!$B$105)</f>
        <v>-</v>
      </c>
      <c r="D888" s="38" t="str">
        <f>IF(ISBLANK('State Landscape Data'!$C$105),"-",'State Landscape Data'!$C$105)</f>
        <v>-</v>
      </c>
      <c r="E888" s="38" t="str">
        <f>IF(ISBLANK('State Landscape Data'!$D$105),"-",'State Landscape Data'!$D$105)</f>
        <v>-</v>
      </c>
      <c r="F888" s="38" t="str">
        <f>IF(ISBLANK('State Landscape Data'!$E$105),"-",'State Landscape Data'!$E$105)</f>
        <v>-</v>
      </c>
      <c r="G888" s="38" t="str">
        <f>IF(ISBLANK('State Landscape Data'!$F$105),"-",'State Landscape Data'!$F$105)</f>
        <v>-</v>
      </c>
      <c r="H888" s="253">
        <v>4</v>
      </c>
      <c r="I888" s="253" t="s">
        <v>65</v>
      </c>
      <c r="J888" s="38" t="str">
        <f t="shared" si="62"/>
        <v>4Goal</v>
      </c>
      <c r="K888" s="38" t="str">
        <f>IF(ISBLANK('State Landscape Data'!$K$105),"-",'State Landscape Data'!$K$105)</f>
        <v>-</v>
      </c>
      <c r="L888" s="254" t="str">
        <f>IF(ISNA(SUMIFS(INDEX('State Landscape Data'!$M$8:$AE$57,0,MATCH(CONCATENATE($J888,L$6),'State Landscape Data'!$M$6:$AE$6,0)),'State Landscape Data'!$B$8:$B$57,$C888,'State Landscape Data'!$C$8:$C$57,$D888)),"-",SUMIFS(INDEX('State Landscape Data'!$M$8:$AE$57,0,MATCH(CONCATENATE($J888,L$6),'State Landscape Data'!$M$6:$AE$6,0)),'State Landscape Data'!$B$8:$B$57,$C888,'State Landscape Data'!$C$8:$C$57,$D888))</f>
        <v>-</v>
      </c>
      <c r="M888" s="254" t="str">
        <f>IF(ISNA(SUMIFS(INDEX('State Landscape Data'!$M$8:$AE$57,0,MATCH(CONCATENATE($J888,M$6),'State Landscape Data'!$M$6:$AE$6,0)),'State Landscape Data'!$B$8:$B$57,$C888,'State Landscape Data'!$C$8:$C$57,$D888)),"-",SUMIFS(INDEX('State Landscape Data'!$M$8:$AE$57,0,MATCH(CONCATENATE($J888,M$6),'State Landscape Data'!$M$6:$AE$6,0)),'State Landscape Data'!$B$8:$B$57,$C888,'State Landscape Data'!$C$8:$C$57,$D888))</f>
        <v>-</v>
      </c>
      <c r="N888" s="154">
        <f>IF(ISNA(SUMIFS(INDEX('State Landscape Data'!$M$8:$AE$57,0,MATCH(CONCATENATE($J888,N$6),'State Landscape Data'!$M$6:$AE$6,0)),'State Landscape Data'!$B$8:$B$57,$C888,'State Landscape Data'!$C$8:$C$57,$D888)),"-",SUMIFS(INDEX('State Landscape Data'!$M$8:$AE$57,0,MATCH(CONCATENATE($J888,N$6),'State Landscape Data'!$M$6:$AE$6,0)),'State Landscape Data'!$B$8:$B$57,$C888,'State Landscape Data'!$C$8:$C$57,$D888))</f>
        <v>0</v>
      </c>
    </row>
    <row r="889" spans="2:14" x14ac:dyDescent="0.35">
      <c r="B889" s="37" t="s">
        <v>80</v>
      </c>
      <c r="C889" s="38" t="str">
        <f>IF(ISBLANK('State Landscape Data'!$B$106),"-",'State Landscape Data'!$B$106)</f>
        <v>-</v>
      </c>
      <c r="D889" s="38" t="str">
        <f>IF(ISBLANK('State Landscape Data'!$C$106),"-",'State Landscape Data'!$C$106)</f>
        <v>-</v>
      </c>
      <c r="E889" s="38" t="str">
        <f>IF(ISBLANK('State Landscape Data'!$D$106),"-",'State Landscape Data'!$D$106)</f>
        <v>-</v>
      </c>
      <c r="F889" s="38" t="str">
        <f>IF(ISBLANK('State Landscape Data'!$E$106),"-",'State Landscape Data'!$E$106)</f>
        <v>-</v>
      </c>
      <c r="G889" s="38" t="str">
        <f>IF(ISBLANK('State Landscape Data'!$F$106),"-",'State Landscape Data'!$F$106)</f>
        <v>-</v>
      </c>
      <c r="H889" s="253" t="s">
        <v>64</v>
      </c>
      <c r="I889" s="253" t="s">
        <v>64</v>
      </c>
      <c r="J889" s="38" t="str">
        <f t="shared" si="62"/>
        <v>BaselineBaseline</v>
      </c>
      <c r="K889" s="38" t="str">
        <f>IF(ISBLANK('State Landscape Data'!$K$106),"-",'State Landscape Data'!$K$106)</f>
        <v>-</v>
      </c>
      <c r="L889" s="254">
        <f>IF(ISNA(SUMIFS(INDEX('State Landscape Data'!$M$8:$AE$57,0,MATCH(CONCATENATE($J889,L$6),'State Landscape Data'!$M$6:$AE$6,0)),'State Landscape Data'!$B$8:$B$57,$C889,'State Landscape Data'!$C$8:$C$57,$D889)),"-",SUMIFS(INDEX('State Landscape Data'!$M$8:$AE$57,0,MATCH(CONCATENATE($J889,L$6),'State Landscape Data'!$M$6:$AE$6,0)),'State Landscape Data'!$B$8:$B$57,$C889,'State Landscape Data'!$C$8:$C$57,$D889))</f>
        <v>0</v>
      </c>
      <c r="M889" s="254">
        <f>IF(ISNA(SUMIFS(INDEX('State Landscape Data'!$M$8:$AE$57,0,MATCH(CONCATENATE($J889,M$6),'State Landscape Data'!$M$6:$AE$6,0)),'State Landscape Data'!$B$8:$B$57,$C889,'State Landscape Data'!$C$8:$C$57,$D889)),"-",SUMIFS(INDEX('State Landscape Data'!$M$8:$AE$57,0,MATCH(CONCATENATE($J889,M$6),'State Landscape Data'!$M$6:$AE$6,0)),'State Landscape Data'!$B$8:$B$57,$C889,'State Landscape Data'!$C$8:$C$57,$D889))</f>
        <v>0</v>
      </c>
      <c r="N889" s="154">
        <f>IF(ISNA(SUMIFS(INDEX('State Landscape Data'!$M$8:$AE$57,0,MATCH(CONCATENATE($J889,N$6),'State Landscape Data'!$M$6:$AE$6,0)),'State Landscape Data'!$B$8:$B$57,$C889,'State Landscape Data'!$C$8:$C$57,$D889)),"-",SUMIFS(INDEX('State Landscape Data'!$M$8:$AE$57,0,MATCH(CONCATENATE($J889,N$6),'State Landscape Data'!$M$6:$AE$6,0)),'State Landscape Data'!$B$8:$B$57,$C889,'State Landscape Data'!$C$8:$C$57,$D889))</f>
        <v>0</v>
      </c>
    </row>
    <row r="890" spans="2:14" x14ac:dyDescent="0.35">
      <c r="B890" s="37" t="s">
        <v>80</v>
      </c>
      <c r="C890" s="38" t="str">
        <f>IF(ISBLANK('State Landscape Data'!$B$106),"-",'State Landscape Data'!$B$106)</f>
        <v>-</v>
      </c>
      <c r="D890" s="38" t="str">
        <f>IF(ISBLANK('State Landscape Data'!$C$106),"-",'State Landscape Data'!$C$106)</f>
        <v>-</v>
      </c>
      <c r="E890" s="38" t="str">
        <f>IF(ISBLANK('State Landscape Data'!$D$106),"-",'State Landscape Data'!$D$106)</f>
        <v>-</v>
      </c>
      <c r="F890" s="38" t="str">
        <f>IF(ISBLANK('State Landscape Data'!$E$106),"-",'State Landscape Data'!$E$106)</f>
        <v>-</v>
      </c>
      <c r="G890" s="38" t="str">
        <f>IF(ISBLANK('State Landscape Data'!$F$106),"-",'State Landscape Data'!$F$106)</f>
        <v>-</v>
      </c>
      <c r="H890" s="253">
        <v>1</v>
      </c>
      <c r="I890" s="253">
        <v>5</v>
      </c>
      <c r="J890" s="38" t="str">
        <f t="shared" si="62"/>
        <v>15</v>
      </c>
      <c r="K890" s="38" t="str">
        <f>IF(ISBLANK('State Landscape Data'!$K$106),"-",'State Landscape Data'!$K$106)</f>
        <v>-</v>
      </c>
      <c r="L890" s="254">
        <f>IF(ISNA(SUMIFS(INDEX('State Landscape Data'!$M$8:$AE$57,0,MATCH(CONCATENATE($J890,L$6),'State Landscape Data'!$M$6:$AE$6,0)),'State Landscape Data'!$B$8:$B$57,$C890,'State Landscape Data'!$C$8:$C$57,$D890)),"-",SUMIFS(INDEX('State Landscape Data'!$M$8:$AE$57,0,MATCH(CONCATENATE($J890,L$6),'State Landscape Data'!$M$6:$AE$6,0)),'State Landscape Data'!$B$8:$B$57,$C890,'State Landscape Data'!$C$8:$C$57,$D890))</f>
        <v>0</v>
      </c>
      <c r="M890" s="254">
        <f>IF(ISNA(SUMIFS(INDEX('State Landscape Data'!$M$8:$AE$57,0,MATCH(CONCATENATE($J890,M$6),'State Landscape Data'!$M$6:$AE$6,0)),'State Landscape Data'!$B$8:$B$57,$C890,'State Landscape Data'!$C$8:$C$57,$D890)),"-",SUMIFS(INDEX('State Landscape Data'!$M$8:$AE$57,0,MATCH(CONCATENATE($J890,M$6),'State Landscape Data'!$M$6:$AE$6,0)),'State Landscape Data'!$B$8:$B$57,$C890,'State Landscape Data'!$C$8:$C$57,$D890))</f>
        <v>0</v>
      </c>
      <c r="N890" s="154">
        <f>IF(ISNA(SUMIFS(INDEX('State Landscape Data'!$M$8:$AE$57,0,MATCH(CONCATENATE($J890,N$6),'State Landscape Data'!$M$6:$AE$6,0)),'State Landscape Data'!$B$8:$B$57,$C890,'State Landscape Data'!$C$8:$C$57,$D890)),"-",SUMIFS(INDEX('State Landscape Data'!$M$8:$AE$57,0,MATCH(CONCATENATE($J890,N$6),'State Landscape Data'!$M$6:$AE$6,0)),'State Landscape Data'!$B$8:$B$57,$C890,'State Landscape Data'!$C$8:$C$57,$D890))</f>
        <v>0</v>
      </c>
    </row>
    <row r="891" spans="2:14" x14ac:dyDescent="0.35">
      <c r="B891" s="37" t="s">
        <v>80</v>
      </c>
      <c r="C891" s="38" t="str">
        <f>IF(ISBLANK('State Landscape Data'!$B$106),"-",'State Landscape Data'!$B$106)</f>
        <v>-</v>
      </c>
      <c r="D891" s="38" t="str">
        <f>IF(ISBLANK('State Landscape Data'!$C$106),"-",'State Landscape Data'!$C$106)</f>
        <v>-</v>
      </c>
      <c r="E891" s="38" t="str">
        <f>IF(ISBLANK('State Landscape Data'!$D$106),"-",'State Landscape Data'!$D$106)</f>
        <v>-</v>
      </c>
      <c r="F891" s="38" t="str">
        <f>IF(ISBLANK('State Landscape Data'!$E$106),"-",'State Landscape Data'!$E$106)</f>
        <v>-</v>
      </c>
      <c r="G891" s="38" t="str">
        <f>IF(ISBLANK('State Landscape Data'!$F$106),"-",'State Landscape Data'!$F$106)</f>
        <v>-</v>
      </c>
      <c r="H891" s="253">
        <v>1</v>
      </c>
      <c r="I891" s="253" t="s">
        <v>65</v>
      </c>
      <c r="J891" s="38" t="str">
        <f t="shared" si="62"/>
        <v>1Goal</v>
      </c>
      <c r="K891" s="38" t="str">
        <f>IF(ISBLANK('State Landscape Data'!$K$106),"-",'State Landscape Data'!$K$106)</f>
        <v>-</v>
      </c>
      <c r="L891" s="254" t="str">
        <f>IF(ISNA(SUMIFS(INDEX('State Landscape Data'!$M$8:$AE$57,0,MATCH(CONCATENATE($J891,L$6),'State Landscape Data'!$M$6:$AE$6,0)),'State Landscape Data'!$B$8:$B$57,$C891,'State Landscape Data'!$C$8:$C$57,$D891)),"-",SUMIFS(INDEX('State Landscape Data'!$M$8:$AE$57,0,MATCH(CONCATENATE($J891,L$6),'State Landscape Data'!$M$6:$AE$6,0)),'State Landscape Data'!$B$8:$B$57,$C891,'State Landscape Data'!$C$8:$C$57,$D891))</f>
        <v>-</v>
      </c>
      <c r="M891" s="254" t="str">
        <f>IF(ISNA(SUMIFS(INDEX('State Landscape Data'!$M$8:$AE$57,0,MATCH(CONCATENATE($J891,M$6),'State Landscape Data'!$M$6:$AE$6,0)),'State Landscape Data'!$B$8:$B$57,$C891,'State Landscape Data'!$C$8:$C$57,$D891)),"-",SUMIFS(INDEX('State Landscape Data'!$M$8:$AE$57,0,MATCH(CONCATENATE($J891,M$6),'State Landscape Data'!$M$6:$AE$6,0)),'State Landscape Data'!$B$8:$B$57,$C891,'State Landscape Data'!$C$8:$C$57,$D891))</f>
        <v>-</v>
      </c>
      <c r="N891" s="154">
        <f>IF(ISNA(SUMIFS(INDEX('State Landscape Data'!$M$8:$AE$57,0,MATCH(CONCATENATE($J891,N$6),'State Landscape Data'!$M$6:$AE$6,0)),'State Landscape Data'!$B$8:$B$57,$C891,'State Landscape Data'!$C$8:$C$57,$D891)),"-",SUMIFS(INDEX('State Landscape Data'!$M$8:$AE$57,0,MATCH(CONCATENATE($J891,N$6),'State Landscape Data'!$M$6:$AE$6,0)),'State Landscape Data'!$B$8:$B$57,$C891,'State Landscape Data'!$C$8:$C$57,$D891))</f>
        <v>0</v>
      </c>
    </row>
    <row r="892" spans="2:14" x14ac:dyDescent="0.35">
      <c r="B892" s="37" t="s">
        <v>80</v>
      </c>
      <c r="C892" s="38" t="str">
        <f>IF(ISBLANK('State Landscape Data'!$B$106),"-",'State Landscape Data'!$B$106)</f>
        <v>-</v>
      </c>
      <c r="D892" s="38" t="str">
        <f>IF(ISBLANK('State Landscape Data'!$C$106),"-",'State Landscape Data'!$C$106)</f>
        <v>-</v>
      </c>
      <c r="E892" s="38" t="str">
        <f>IF(ISBLANK('State Landscape Data'!$D$106),"-",'State Landscape Data'!$D$106)</f>
        <v>-</v>
      </c>
      <c r="F892" s="38" t="str">
        <f>IF(ISBLANK('State Landscape Data'!$E$106),"-",'State Landscape Data'!$E$106)</f>
        <v>-</v>
      </c>
      <c r="G892" s="38" t="str">
        <f>IF(ISBLANK('State Landscape Data'!$F$106),"-",'State Landscape Data'!$F$106)</f>
        <v>-</v>
      </c>
      <c r="H892" s="253">
        <v>2</v>
      </c>
      <c r="I892" s="253">
        <v>5</v>
      </c>
      <c r="J892" s="38" t="str">
        <f t="shared" si="62"/>
        <v>25</v>
      </c>
      <c r="K892" s="38" t="str">
        <f>IF(ISBLANK('State Landscape Data'!$K$106),"-",'State Landscape Data'!$K$106)</f>
        <v>-</v>
      </c>
      <c r="L892" s="254">
        <f>IF(ISNA(SUMIFS(INDEX('State Landscape Data'!$M$8:$AE$57,0,MATCH(CONCATENATE($J892,L$6),'State Landscape Data'!$M$6:$AE$6,0)),'State Landscape Data'!$B$8:$B$57,$C892,'State Landscape Data'!$C$8:$C$57,$D892)),"-",SUMIFS(INDEX('State Landscape Data'!$M$8:$AE$57,0,MATCH(CONCATENATE($J892,L$6),'State Landscape Data'!$M$6:$AE$6,0)),'State Landscape Data'!$B$8:$B$57,$C892,'State Landscape Data'!$C$8:$C$57,$D892))</f>
        <v>0</v>
      </c>
      <c r="M892" s="254">
        <f>IF(ISNA(SUMIFS(INDEX('State Landscape Data'!$M$8:$AE$57,0,MATCH(CONCATENATE($J892,M$6),'State Landscape Data'!$M$6:$AE$6,0)),'State Landscape Data'!$B$8:$B$57,$C892,'State Landscape Data'!$C$8:$C$57,$D892)),"-",SUMIFS(INDEX('State Landscape Data'!$M$8:$AE$57,0,MATCH(CONCATENATE($J892,M$6),'State Landscape Data'!$M$6:$AE$6,0)),'State Landscape Data'!$B$8:$B$57,$C892,'State Landscape Data'!$C$8:$C$57,$D892))</f>
        <v>0</v>
      </c>
      <c r="N892" s="154">
        <f>IF(ISNA(SUMIFS(INDEX('State Landscape Data'!$M$8:$AE$57,0,MATCH(CONCATENATE($J892,N$6),'State Landscape Data'!$M$6:$AE$6,0)),'State Landscape Data'!$B$8:$B$57,$C892,'State Landscape Data'!$C$8:$C$57,$D892)),"-",SUMIFS(INDEX('State Landscape Data'!$M$8:$AE$57,0,MATCH(CONCATENATE($J892,N$6),'State Landscape Data'!$M$6:$AE$6,0)),'State Landscape Data'!$B$8:$B$57,$C892,'State Landscape Data'!$C$8:$C$57,$D892))</f>
        <v>0</v>
      </c>
    </row>
    <row r="893" spans="2:14" x14ac:dyDescent="0.35">
      <c r="B893" s="37" t="s">
        <v>80</v>
      </c>
      <c r="C893" s="38" t="str">
        <f>IF(ISBLANK('State Landscape Data'!$B$106),"-",'State Landscape Data'!$B$106)</f>
        <v>-</v>
      </c>
      <c r="D893" s="38" t="str">
        <f>IF(ISBLANK('State Landscape Data'!$C$106),"-",'State Landscape Data'!$C$106)</f>
        <v>-</v>
      </c>
      <c r="E893" s="38" t="str">
        <f>IF(ISBLANK('State Landscape Data'!$D$106),"-",'State Landscape Data'!$D$106)</f>
        <v>-</v>
      </c>
      <c r="F893" s="38" t="str">
        <f>IF(ISBLANK('State Landscape Data'!$E$106),"-",'State Landscape Data'!$E$106)</f>
        <v>-</v>
      </c>
      <c r="G893" s="38" t="str">
        <f>IF(ISBLANK('State Landscape Data'!$F$106),"-",'State Landscape Data'!$F$106)</f>
        <v>-</v>
      </c>
      <c r="H893" s="253">
        <v>2</v>
      </c>
      <c r="I893" s="253" t="s">
        <v>65</v>
      </c>
      <c r="J893" s="38" t="str">
        <f t="shared" si="62"/>
        <v>2Goal</v>
      </c>
      <c r="K893" s="38" t="str">
        <f>IF(ISBLANK('State Landscape Data'!$K$106),"-",'State Landscape Data'!$K$106)</f>
        <v>-</v>
      </c>
      <c r="L893" s="254" t="str">
        <f>IF(ISNA(SUMIFS(INDEX('State Landscape Data'!$M$8:$AE$57,0,MATCH(CONCATENATE($J893,L$6),'State Landscape Data'!$M$6:$AE$6,0)),'State Landscape Data'!$B$8:$B$57,$C893,'State Landscape Data'!$C$8:$C$57,$D893)),"-",SUMIFS(INDEX('State Landscape Data'!$M$8:$AE$57,0,MATCH(CONCATENATE($J893,L$6),'State Landscape Data'!$M$6:$AE$6,0)),'State Landscape Data'!$B$8:$B$57,$C893,'State Landscape Data'!$C$8:$C$57,$D893))</f>
        <v>-</v>
      </c>
      <c r="M893" s="254" t="str">
        <f>IF(ISNA(SUMIFS(INDEX('State Landscape Data'!$M$8:$AE$57,0,MATCH(CONCATENATE($J893,M$6),'State Landscape Data'!$M$6:$AE$6,0)),'State Landscape Data'!$B$8:$B$57,$C893,'State Landscape Data'!$C$8:$C$57,$D893)),"-",SUMIFS(INDEX('State Landscape Data'!$M$8:$AE$57,0,MATCH(CONCATENATE($J893,M$6),'State Landscape Data'!$M$6:$AE$6,0)),'State Landscape Data'!$B$8:$B$57,$C893,'State Landscape Data'!$C$8:$C$57,$D893))</f>
        <v>-</v>
      </c>
      <c r="N893" s="154">
        <f>IF(ISNA(SUMIFS(INDEX('State Landscape Data'!$M$8:$AE$57,0,MATCH(CONCATENATE($J893,N$6),'State Landscape Data'!$M$6:$AE$6,0)),'State Landscape Data'!$B$8:$B$57,$C893,'State Landscape Data'!$C$8:$C$57,$D893)),"-",SUMIFS(INDEX('State Landscape Data'!$M$8:$AE$57,0,MATCH(CONCATENATE($J893,N$6),'State Landscape Data'!$M$6:$AE$6,0)),'State Landscape Data'!$B$8:$B$57,$C893,'State Landscape Data'!$C$8:$C$57,$D893))</f>
        <v>0</v>
      </c>
    </row>
    <row r="894" spans="2:14" x14ac:dyDescent="0.35">
      <c r="B894" s="37" t="s">
        <v>80</v>
      </c>
      <c r="C894" s="38" t="str">
        <f>IF(ISBLANK('State Landscape Data'!$B$106),"-",'State Landscape Data'!$B$106)</f>
        <v>-</v>
      </c>
      <c r="D894" s="38" t="str">
        <f>IF(ISBLANK('State Landscape Data'!$C$106),"-",'State Landscape Data'!$C$106)</f>
        <v>-</v>
      </c>
      <c r="E894" s="38" t="str">
        <f>IF(ISBLANK('State Landscape Data'!$D$106),"-",'State Landscape Data'!$D$106)</f>
        <v>-</v>
      </c>
      <c r="F894" s="38" t="str">
        <f>IF(ISBLANK('State Landscape Data'!$E$106),"-",'State Landscape Data'!$E$106)</f>
        <v>-</v>
      </c>
      <c r="G894" s="38" t="str">
        <f>IF(ISBLANK('State Landscape Data'!$F$106),"-",'State Landscape Data'!$F$106)</f>
        <v>-</v>
      </c>
      <c r="H894" s="253">
        <v>3</v>
      </c>
      <c r="I894" s="253">
        <v>5</v>
      </c>
      <c r="J894" s="38" t="str">
        <f t="shared" si="62"/>
        <v>35</v>
      </c>
      <c r="K894" s="38" t="str">
        <f>IF(ISBLANK('State Landscape Data'!$K$106),"-",'State Landscape Data'!$K$106)</f>
        <v>-</v>
      </c>
      <c r="L894" s="254">
        <f>IF(ISNA(SUMIFS(INDEX('State Landscape Data'!$M$8:$AE$57,0,MATCH(CONCATENATE($J894,L$6),'State Landscape Data'!$M$6:$AE$6,0)),'State Landscape Data'!$B$8:$B$57,$C894,'State Landscape Data'!$C$8:$C$57,$D894)),"-",SUMIFS(INDEX('State Landscape Data'!$M$8:$AE$57,0,MATCH(CONCATENATE($J894,L$6),'State Landscape Data'!$M$6:$AE$6,0)),'State Landscape Data'!$B$8:$B$57,$C894,'State Landscape Data'!$C$8:$C$57,$D894))</f>
        <v>0</v>
      </c>
      <c r="M894" s="254">
        <f>IF(ISNA(SUMIFS(INDEX('State Landscape Data'!$M$8:$AE$57,0,MATCH(CONCATENATE($J894,M$6),'State Landscape Data'!$M$6:$AE$6,0)),'State Landscape Data'!$B$8:$B$57,$C894,'State Landscape Data'!$C$8:$C$57,$D894)),"-",SUMIFS(INDEX('State Landscape Data'!$M$8:$AE$57,0,MATCH(CONCATENATE($J894,M$6),'State Landscape Data'!$M$6:$AE$6,0)),'State Landscape Data'!$B$8:$B$57,$C894,'State Landscape Data'!$C$8:$C$57,$D894))</f>
        <v>0</v>
      </c>
      <c r="N894" s="154">
        <f>IF(ISNA(SUMIFS(INDEX('State Landscape Data'!$M$8:$AE$57,0,MATCH(CONCATENATE($J894,N$6),'State Landscape Data'!$M$6:$AE$6,0)),'State Landscape Data'!$B$8:$B$57,$C894,'State Landscape Data'!$C$8:$C$57,$D894)),"-",SUMIFS(INDEX('State Landscape Data'!$M$8:$AE$57,0,MATCH(CONCATENATE($J894,N$6),'State Landscape Data'!$M$6:$AE$6,0)),'State Landscape Data'!$B$8:$B$57,$C894,'State Landscape Data'!$C$8:$C$57,$D894))</f>
        <v>0</v>
      </c>
    </row>
    <row r="895" spans="2:14" x14ac:dyDescent="0.35">
      <c r="B895" s="37" t="s">
        <v>80</v>
      </c>
      <c r="C895" s="38" t="str">
        <f>IF(ISBLANK('State Landscape Data'!$B$106),"-",'State Landscape Data'!$B$106)</f>
        <v>-</v>
      </c>
      <c r="D895" s="38" t="str">
        <f>IF(ISBLANK('State Landscape Data'!$C$106),"-",'State Landscape Data'!$C$106)</f>
        <v>-</v>
      </c>
      <c r="E895" s="38" t="str">
        <f>IF(ISBLANK('State Landscape Data'!$D$106),"-",'State Landscape Data'!$D$106)</f>
        <v>-</v>
      </c>
      <c r="F895" s="38" t="str">
        <f>IF(ISBLANK('State Landscape Data'!$E$106),"-",'State Landscape Data'!$E$106)</f>
        <v>-</v>
      </c>
      <c r="G895" s="38" t="str">
        <f>IF(ISBLANK('State Landscape Data'!$F$106),"-",'State Landscape Data'!$F$106)</f>
        <v>-</v>
      </c>
      <c r="H895" s="253">
        <v>3</v>
      </c>
      <c r="I895" s="253" t="s">
        <v>65</v>
      </c>
      <c r="J895" s="38" t="str">
        <f t="shared" si="62"/>
        <v>3Goal</v>
      </c>
      <c r="K895" s="38" t="str">
        <f>IF(ISBLANK('State Landscape Data'!$K$106),"-",'State Landscape Data'!$K$106)</f>
        <v>-</v>
      </c>
      <c r="L895" s="254" t="str">
        <f>IF(ISNA(SUMIFS(INDEX('State Landscape Data'!$M$8:$AE$57,0,MATCH(CONCATENATE($J895,L$6),'State Landscape Data'!$M$6:$AE$6,0)),'State Landscape Data'!$B$8:$B$57,$C895,'State Landscape Data'!$C$8:$C$57,$D895)),"-",SUMIFS(INDEX('State Landscape Data'!$M$8:$AE$57,0,MATCH(CONCATENATE($J895,L$6),'State Landscape Data'!$M$6:$AE$6,0)),'State Landscape Data'!$B$8:$B$57,$C895,'State Landscape Data'!$C$8:$C$57,$D895))</f>
        <v>-</v>
      </c>
      <c r="M895" s="254" t="str">
        <f>IF(ISNA(SUMIFS(INDEX('State Landscape Data'!$M$8:$AE$57,0,MATCH(CONCATENATE($J895,M$6),'State Landscape Data'!$M$6:$AE$6,0)),'State Landscape Data'!$B$8:$B$57,$C895,'State Landscape Data'!$C$8:$C$57,$D895)),"-",SUMIFS(INDEX('State Landscape Data'!$M$8:$AE$57,0,MATCH(CONCATENATE($J895,M$6),'State Landscape Data'!$M$6:$AE$6,0)),'State Landscape Data'!$B$8:$B$57,$C895,'State Landscape Data'!$C$8:$C$57,$D895))</f>
        <v>-</v>
      </c>
      <c r="N895" s="154">
        <f>IF(ISNA(SUMIFS(INDEX('State Landscape Data'!$M$8:$AE$57,0,MATCH(CONCATENATE($J895,N$6),'State Landscape Data'!$M$6:$AE$6,0)),'State Landscape Data'!$B$8:$B$57,$C895,'State Landscape Data'!$C$8:$C$57,$D895)),"-",SUMIFS(INDEX('State Landscape Data'!$M$8:$AE$57,0,MATCH(CONCATENATE($J895,N$6),'State Landscape Data'!$M$6:$AE$6,0)),'State Landscape Data'!$B$8:$B$57,$C895,'State Landscape Data'!$C$8:$C$57,$D895))</f>
        <v>0</v>
      </c>
    </row>
    <row r="896" spans="2:14" x14ac:dyDescent="0.35">
      <c r="B896" s="37" t="s">
        <v>80</v>
      </c>
      <c r="C896" s="38" t="str">
        <f>IF(ISBLANK('State Landscape Data'!$B$106),"-",'State Landscape Data'!$B$106)</f>
        <v>-</v>
      </c>
      <c r="D896" s="38" t="str">
        <f>IF(ISBLANK('State Landscape Data'!$C$106),"-",'State Landscape Data'!$C$106)</f>
        <v>-</v>
      </c>
      <c r="E896" s="38" t="str">
        <f>IF(ISBLANK('State Landscape Data'!$D$106),"-",'State Landscape Data'!$D$106)</f>
        <v>-</v>
      </c>
      <c r="F896" s="38" t="str">
        <f>IF(ISBLANK('State Landscape Data'!$E$106),"-",'State Landscape Data'!$E$106)</f>
        <v>-</v>
      </c>
      <c r="G896" s="38" t="str">
        <f>IF(ISBLANK('State Landscape Data'!$F$106),"-",'State Landscape Data'!$F$106)</f>
        <v>-</v>
      </c>
      <c r="H896" s="253">
        <v>4</v>
      </c>
      <c r="I896" s="253">
        <v>5</v>
      </c>
      <c r="J896" s="38" t="str">
        <f t="shared" si="62"/>
        <v>45</v>
      </c>
      <c r="K896" s="38" t="str">
        <f>IF(ISBLANK('State Landscape Data'!$K$106),"-",'State Landscape Data'!$K$106)</f>
        <v>-</v>
      </c>
      <c r="L896" s="254">
        <f>IF(ISNA(SUMIFS(INDEX('State Landscape Data'!$M$8:$AE$57,0,MATCH(CONCATENATE($J896,L$6),'State Landscape Data'!$M$6:$AE$6,0)),'State Landscape Data'!$B$8:$B$57,$C896,'State Landscape Data'!$C$8:$C$57,$D896)),"-",SUMIFS(INDEX('State Landscape Data'!$M$8:$AE$57,0,MATCH(CONCATENATE($J896,L$6),'State Landscape Data'!$M$6:$AE$6,0)),'State Landscape Data'!$B$8:$B$57,$C896,'State Landscape Data'!$C$8:$C$57,$D896))</f>
        <v>0</v>
      </c>
      <c r="M896" s="254">
        <f>IF(ISNA(SUMIFS(INDEX('State Landscape Data'!$M$8:$AE$57,0,MATCH(CONCATENATE($J896,M$6),'State Landscape Data'!$M$6:$AE$6,0)),'State Landscape Data'!$B$8:$B$57,$C896,'State Landscape Data'!$C$8:$C$57,$D896)),"-",SUMIFS(INDEX('State Landscape Data'!$M$8:$AE$57,0,MATCH(CONCATENATE($J896,M$6),'State Landscape Data'!$M$6:$AE$6,0)),'State Landscape Data'!$B$8:$B$57,$C896,'State Landscape Data'!$C$8:$C$57,$D896))</f>
        <v>0</v>
      </c>
      <c r="N896" s="154">
        <f>IF(ISNA(SUMIFS(INDEX('State Landscape Data'!$M$8:$AE$57,0,MATCH(CONCATENATE($J896,N$6),'State Landscape Data'!$M$6:$AE$6,0)),'State Landscape Data'!$B$8:$B$57,$C896,'State Landscape Data'!$C$8:$C$57,$D896)),"-",SUMIFS(INDEX('State Landscape Data'!$M$8:$AE$57,0,MATCH(CONCATENATE($J896,N$6),'State Landscape Data'!$M$6:$AE$6,0)),'State Landscape Data'!$B$8:$B$57,$C896,'State Landscape Data'!$C$8:$C$57,$D896))</f>
        <v>0</v>
      </c>
    </row>
    <row r="897" spans="2:14" x14ac:dyDescent="0.35">
      <c r="B897" s="37" t="s">
        <v>80</v>
      </c>
      <c r="C897" s="38" t="str">
        <f>IF(ISBLANK('State Landscape Data'!$B$106),"-",'State Landscape Data'!$B$106)</f>
        <v>-</v>
      </c>
      <c r="D897" s="38" t="str">
        <f>IF(ISBLANK('State Landscape Data'!$C$106),"-",'State Landscape Data'!$C$106)</f>
        <v>-</v>
      </c>
      <c r="E897" s="38" t="str">
        <f>IF(ISBLANK('State Landscape Data'!$D$106),"-",'State Landscape Data'!$D$106)</f>
        <v>-</v>
      </c>
      <c r="F897" s="38" t="str">
        <f>IF(ISBLANK('State Landscape Data'!$E$106),"-",'State Landscape Data'!$E$106)</f>
        <v>-</v>
      </c>
      <c r="G897" s="38" t="str">
        <f>IF(ISBLANK('State Landscape Data'!$F$106),"-",'State Landscape Data'!$F$106)</f>
        <v>-</v>
      </c>
      <c r="H897" s="253">
        <v>4</v>
      </c>
      <c r="I897" s="253" t="s">
        <v>65</v>
      </c>
      <c r="J897" s="38" t="str">
        <f t="shared" si="62"/>
        <v>4Goal</v>
      </c>
      <c r="K897" s="38" t="str">
        <f>IF(ISBLANK('State Landscape Data'!$K$106),"-",'State Landscape Data'!$K$106)</f>
        <v>-</v>
      </c>
      <c r="L897" s="254" t="str">
        <f>IF(ISNA(SUMIFS(INDEX('State Landscape Data'!$M$8:$AE$57,0,MATCH(CONCATENATE($J897,L$6),'State Landscape Data'!$M$6:$AE$6,0)),'State Landscape Data'!$B$8:$B$57,$C897,'State Landscape Data'!$C$8:$C$57,$D897)),"-",SUMIFS(INDEX('State Landscape Data'!$M$8:$AE$57,0,MATCH(CONCATENATE($J897,L$6),'State Landscape Data'!$M$6:$AE$6,0)),'State Landscape Data'!$B$8:$B$57,$C897,'State Landscape Data'!$C$8:$C$57,$D897))</f>
        <v>-</v>
      </c>
      <c r="M897" s="254" t="str">
        <f>IF(ISNA(SUMIFS(INDEX('State Landscape Data'!$M$8:$AE$57,0,MATCH(CONCATENATE($J897,M$6),'State Landscape Data'!$M$6:$AE$6,0)),'State Landscape Data'!$B$8:$B$57,$C897,'State Landscape Data'!$C$8:$C$57,$D897)),"-",SUMIFS(INDEX('State Landscape Data'!$M$8:$AE$57,0,MATCH(CONCATENATE($J897,M$6),'State Landscape Data'!$M$6:$AE$6,0)),'State Landscape Data'!$B$8:$B$57,$C897,'State Landscape Data'!$C$8:$C$57,$D897))</f>
        <v>-</v>
      </c>
      <c r="N897" s="154">
        <f>IF(ISNA(SUMIFS(INDEX('State Landscape Data'!$M$8:$AE$57,0,MATCH(CONCATENATE($J897,N$6),'State Landscape Data'!$M$6:$AE$6,0)),'State Landscape Data'!$B$8:$B$57,$C897,'State Landscape Data'!$C$8:$C$57,$D897)),"-",SUMIFS(INDEX('State Landscape Data'!$M$8:$AE$57,0,MATCH(CONCATENATE($J897,N$6),'State Landscape Data'!$M$6:$AE$6,0)),'State Landscape Data'!$B$8:$B$57,$C897,'State Landscape Data'!$C$8:$C$57,$D897))</f>
        <v>0</v>
      </c>
    </row>
    <row r="898" spans="2:14" x14ac:dyDescent="0.35">
      <c r="B898" s="37" t="s">
        <v>80</v>
      </c>
      <c r="C898" s="38" t="str">
        <f>IF(ISBLANK('State Landscape Data'!$B$107),"-",'State Landscape Data'!$B$107)</f>
        <v>-</v>
      </c>
      <c r="D898" s="38" t="str">
        <f>IF(ISBLANK('State Landscape Data'!$C$107),"-",'State Landscape Data'!$C$107)</f>
        <v>-</v>
      </c>
      <c r="E898" s="38" t="str">
        <f>IF(ISBLANK('State Landscape Data'!$D$107),"-",'State Landscape Data'!$D$107)</f>
        <v>-</v>
      </c>
      <c r="F898" s="38" t="str">
        <f>IF(ISBLANK('State Landscape Data'!$E$107),"-",'State Landscape Data'!$E$107)</f>
        <v>-</v>
      </c>
      <c r="G898" s="38" t="str">
        <f>IF(ISBLANK('State Landscape Data'!$F$107),"-",'State Landscape Data'!$F$107)</f>
        <v>-</v>
      </c>
      <c r="H898" s="253" t="s">
        <v>64</v>
      </c>
      <c r="I898" s="253" t="s">
        <v>64</v>
      </c>
      <c r="J898" s="38" t="str">
        <f t="shared" si="62"/>
        <v>BaselineBaseline</v>
      </c>
      <c r="K898" s="38" t="str">
        <f>IF(ISBLANK('State Landscape Data'!$K$107),"-",'State Landscape Data'!$K$107)</f>
        <v>-</v>
      </c>
      <c r="L898" s="254">
        <f>IF(ISNA(SUMIFS(INDEX('State Landscape Data'!$M$8:$AE$57,0,MATCH(CONCATENATE($J898,L$6),'State Landscape Data'!$M$6:$AE$6,0)),'State Landscape Data'!$B$8:$B$57,$C898,'State Landscape Data'!$C$8:$C$57,$D898)),"-",SUMIFS(INDEX('State Landscape Data'!$M$8:$AE$57,0,MATCH(CONCATENATE($J898,L$6),'State Landscape Data'!$M$6:$AE$6,0)),'State Landscape Data'!$B$8:$B$57,$C898,'State Landscape Data'!$C$8:$C$57,$D898))</f>
        <v>0</v>
      </c>
      <c r="M898" s="254">
        <f>IF(ISNA(SUMIFS(INDEX('State Landscape Data'!$M$8:$AE$57,0,MATCH(CONCATENATE($J898,M$6),'State Landscape Data'!$M$6:$AE$6,0)),'State Landscape Data'!$B$8:$B$57,$C898,'State Landscape Data'!$C$8:$C$57,$D898)),"-",SUMIFS(INDEX('State Landscape Data'!$M$8:$AE$57,0,MATCH(CONCATENATE($J898,M$6),'State Landscape Data'!$M$6:$AE$6,0)),'State Landscape Data'!$B$8:$B$57,$C898,'State Landscape Data'!$C$8:$C$57,$D898))</f>
        <v>0</v>
      </c>
      <c r="N898" s="154">
        <f>IF(ISNA(SUMIFS(INDEX('State Landscape Data'!$M$8:$AE$57,0,MATCH(CONCATENATE($J898,N$6),'State Landscape Data'!$M$6:$AE$6,0)),'State Landscape Data'!$B$8:$B$57,$C898,'State Landscape Data'!$C$8:$C$57,$D898)),"-",SUMIFS(INDEX('State Landscape Data'!$M$8:$AE$57,0,MATCH(CONCATENATE($J898,N$6),'State Landscape Data'!$M$6:$AE$6,0)),'State Landscape Data'!$B$8:$B$57,$C898,'State Landscape Data'!$C$8:$C$57,$D898))</f>
        <v>0</v>
      </c>
    </row>
    <row r="899" spans="2:14" x14ac:dyDescent="0.35">
      <c r="B899" s="37" t="s">
        <v>80</v>
      </c>
      <c r="C899" s="38" t="str">
        <f>IF(ISBLANK('State Landscape Data'!$B$107),"-",'State Landscape Data'!$B$107)</f>
        <v>-</v>
      </c>
      <c r="D899" s="38" t="str">
        <f>IF(ISBLANK('State Landscape Data'!$C$107),"-",'State Landscape Data'!$C$107)</f>
        <v>-</v>
      </c>
      <c r="E899" s="38" t="str">
        <f>IF(ISBLANK('State Landscape Data'!$D$107),"-",'State Landscape Data'!$D$107)</f>
        <v>-</v>
      </c>
      <c r="F899" s="38" t="str">
        <f>IF(ISBLANK('State Landscape Data'!$E$107),"-",'State Landscape Data'!$E$107)</f>
        <v>-</v>
      </c>
      <c r="G899" s="38" t="str">
        <f>IF(ISBLANK('State Landscape Data'!$F$107),"-",'State Landscape Data'!$F$107)</f>
        <v>-</v>
      </c>
      <c r="H899" s="253">
        <v>1</v>
      </c>
      <c r="I899" s="253">
        <v>5</v>
      </c>
      <c r="J899" s="38" t="str">
        <f t="shared" si="62"/>
        <v>15</v>
      </c>
      <c r="K899" s="38" t="str">
        <f>IF(ISBLANK('State Landscape Data'!$K$107),"-",'State Landscape Data'!$K$107)</f>
        <v>-</v>
      </c>
      <c r="L899" s="254">
        <f>IF(ISNA(SUMIFS(INDEX('State Landscape Data'!$M$8:$AE$57,0,MATCH(CONCATENATE($J899,L$6),'State Landscape Data'!$M$6:$AE$6,0)),'State Landscape Data'!$B$8:$B$57,$C899,'State Landscape Data'!$C$8:$C$57,$D899)),"-",SUMIFS(INDEX('State Landscape Data'!$M$8:$AE$57,0,MATCH(CONCATENATE($J899,L$6),'State Landscape Data'!$M$6:$AE$6,0)),'State Landscape Data'!$B$8:$B$57,$C899,'State Landscape Data'!$C$8:$C$57,$D899))</f>
        <v>0</v>
      </c>
      <c r="M899" s="254">
        <f>IF(ISNA(SUMIFS(INDEX('State Landscape Data'!$M$8:$AE$57,0,MATCH(CONCATENATE($J899,M$6),'State Landscape Data'!$M$6:$AE$6,0)),'State Landscape Data'!$B$8:$B$57,$C899,'State Landscape Data'!$C$8:$C$57,$D899)),"-",SUMIFS(INDEX('State Landscape Data'!$M$8:$AE$57,0,MATCH(CONCATENATE($J899,M$6),'State Landscape Data'!$M$6:$AE$6,0)),'State Landscape Data'!$B$8:$B$57,$C899,'State Landscape Data'!$C$8:$C$57,$D899))</f>
        <v>0</v>
      </c>
      <c r="N899" s="154">
        <f>IF(ISNA(SUMIFS(INDEX('State Landscape Data'!$M$8:$AE$57,0,MATCH(CONCATENATE($J899,N$6),'State Landscape Data'!$M$6:$AE$6,0)),'State Landscape Data'!$B$8:$B$57,$C899,'State Landscape Data'!$C$8:$C$57,$D899)),"-",SUMIFS(INDEX('State Landscape Data'!$M$8:$AE$57,0,MATCH(CONCATENATE($J899,N$6),'State Landscape Data'!$M$6:$AE$6,0)),'State Landscape Data'!$B$8:$B$57,$C899,'State Landscape Data'!$C$8:$C$57,$D899))</f>
        <v>0</v>
      </c>
    </row>
    <row r="900" spans="2:14" x14ac:dyDescent="0.35">
      <c r="B900" s="37" t="s">
        <v>80</v>
      </c>
      <c r="C900" s="38" t="str">
        <f>IF(ISBLANK('State Landscape Data'!$B$107),"-",'State Landscape Data'!$B$107)</f>
        <v>-</v>
      </c>
      <c r="D900" s="38" t="str">
        <f>IF(ISBLANK('State Landscape Data'!$C$107),"-",'State Landscape Data'!$C$107)</f>
        <v>-</v>
      </c>
      <c r="E900" s="38" t="str">
        <f>IF(ISBLANK('State Landscape Data'!$D$107),"-",'State Landscape Data'!$D$107)</f>
        <v>-</v>
      </c>
      <c r="F900" s="38" t="str">
        <f>IF(ISBLANK('State Landscape Data'!$E$107),"-",'State Landscape Data'!$E$107)</f>
        <v>-</v>
      </c>
      <c r="G900" s="38" t="str">
        <f>IF(ISBLANK('State Landscape Data'!$F$107),"-",'State Landscape Data'!$F$107)</f>
        <v>-</v>
      </c>
      <c r="H900" s="253">
        <v>1</v>
      </c>
      <c r="I900" s="253" t="s">
        <v>65</v>
      </c>
      <c r="J900" s="38" t="str">
        <f t="shared" si="62"/>
        <v>1Goal</v>
      </c>
      <c r="K900" s="38" t="str">
        <f>IF(ISBLANK('State Landscape Data'!$K$107),"-",'State Landscape Data'!$K$107)</f>
        <v>-</v>
      </c>
      <c r="L900" s="254" t="str">
        <f>IF(ISNA(SUMIFS(INDEX('State Landscape Data'!$M$8:$AE$57,0,MATCH(CONCATENATE($J900,L$6),'State Landscape Data'!$M$6:$AE$6,0)),'State Landscape Data'!$B$8:$B$57,$C900,'State Landscape Data'!$C$8:$C$57,$D900)),"-",SUMIFS(INDEX('State Landscape Data'!$M$8:$AE$57,0,MATCH(CONCATENATE($J900,L$6),'State Landscape Data'!$M$6:$AE$6,0)),'State Landscape Data'!$B$8:$B$57,$C900,'State Landscape Data'!$C$8:$C$57,$D900))</f>
        <v>-</v>
      </c>
      <c r="M900" s="254" t="str">
        <f>IF(ISNA(SUMIFS(INDEX('State Landscape Data'!$M$8:$AE$57,0,MATCH(CONCATENATE($J900,M$6),'State Landscape Data'!$M$6:$AE$6,0)),'State Landscape Data'!$B$8:$B$57,$C900,'State Landscape Data'!$C$8:$C$57,$D900)),"-",SUMIFS(INDEX('State Landscape Data'!$M$8:$AE$57,0,MATCH(CONCATENATE($J900,M$6),'State Landscape Data'!$M$6:$AE$6,0)),'State Landscape Data'!$B$8:$B$57,$C900,'State Landscape Data'!$C$8:$C$57,$D900))</f>
        <v>-</v>
      </c>
      <c r="N900" s="154">
        <f>IF(ISNA(SUMIFS(INDEX('State Landscape Data'!$M$8:$AE$57,0,MATCH(CONCATENATE($J900,N$6),'State Landscape Data'!$M$6:$AE$6,0)),'State Landscape Data'!$B$8:$B$57,$C900,'State Landscape Data'!$C$8:$C$57,$D900)),"-",SUMIFS(INDEX('State Landscape Data'!$M$8:$AE$57,0,MATCH(CONCATENATE($J900,N$6),'State Landscape Data'!$M$6:$AE$6,0)),'State Landscape Data'!$B$8:$B$57,$C900,'State Landscape Data'!$C$8:$C$57,$D900))</f>
        <v>0</v>
      </c>
    </row>
    <row r="901" spans="2:14" x14ac:dyDescent="0.35">
      <c r="B901" s="37" t="s">
        <v>80</v>
      </c>
      <c r="C901" s="38" t="str">
        <f>IF(ISBLANK('State Landscape Data'!$B$107),"-",'State Landscape Data'!$B$107)</f>
        <v>-</v>
      </c>
      <c r="D901" s="38" t="str">
        <f>IF(ISBLANK('State Landscape Data'!$C$107),"-",'State Landscape Data'!$C$107)</f>
        <v>-</v>
      </c>
      <c r="E901" s="38" t="str">
        <f>IF(ISBLANK('State Landscape Data'!$D$107),"-",'State Landscape Data'!$D$107)</f>
        <v>-</v>
      </c>
      <c r="F901" s="38" t="str">
        <f>IF(ISBLANK('State Landscape Data'!$E$107),"-",'State Landscape Data'!$E$107)</f>
        <v>-</v>
      </c>
      <c r="G901" s="38" t="str">
        <f>IF(ISBLANK('State Landscape Data'!$F$107),"-",'State Landscape Data'!$F$107)</f>
        <v>-</v>
      </c>
      <c r="H901" s="253">
        <v>2</v>
      </c>
      <c r="I901" s="253">
        <v>5</v>
      </c>
      <c r="J901" s="38" t="str">
        <f t="shared" si="62"/>
        <v>25</v>
      </c>
      <c r="K901" s="38" t="str">
        <f>IF(ISBLANK('State Landscape Data'!$K$107),"-",'State Landscape Data'!$K$107)</f>
        <v>-</v>
      </c>
      <c r="L901" s="254">
        <f>IF(ISNA(SUMIFS(INDEX('State Landscape Data'!$M$8:$AE$57,0,MATCH(CONCATENATE($J901,L$6),'State Landscape Data'!$M$6:$AE$6,0)),'State Landscape Data'!$B$8:$B$57,$C901,'State Landscape Data'!$C$8:$C$57,$D901)),"-",SUMIFS(INDEX('State Landscape Data'!$M$8:$AE$57,0,MATCH(CONCATENATE($J901,L$6),'State Landscape Data'!$M$6:$AE$6,0)),'State Landscape Data'!$B$8:$B$57,$C901,'State Landscape Data'!$C$8:$C$57,$D901))</f>
        <v>0</v>
      </c>
      <c r="M901" s="254">
        <f>IF(ISNA(SUMIFS(INDEX('State Landscape Data'!$M$8:$AE$57,0,MATCH(CONCATENATE($J901,M$6),'State Landscape Data'!$M$6:$AE$6,0)),'State Landscape Data'!$B$8:$B$57,$C901,'State Landscape Data'!$C$8:$C$57,$D901)),"-",SUMIFS(INDEX('State Landscape Data'!$M$8:$AE$57,0,MATCH(CONCATENATE($J901,M$6),'State Landscape Data'!$M$6:$AE$6,0)),'State Landscape Data'!$B$8:$B$57,$C901,'State Landscape Data'!$C$8:$C$57,$D901))</f>
        <v>0</v>
      </c>
      <c r="N901" s="154">
        <f>IF(ISNA(SUMIFS(INDEX('State Landscape Data'!$M$8:$AE$57,0,MATCH(CONCATENATE($J901,N$6),'State Landscape Data'!$M$6:$AE$6,0)),'State Landscape Data'!$B$8:$B$57,$C901,'State Landscape Data'!$C$8:$C$57,$D901)),"-",SUMIFS(INDEX('State Landscape Data'!$M$8:$AE$57,0,MATCH(CONCATENATE($J901,N$6),'State Landscape Data'!$M$6:$AE$6,0)),'State Landscape Data'!$B$8:$B$57,$C901,'State Landscape Data'!$C$8:$C$57,$D901))</f>
        <v>0</v>
      </c>
    </row>
    <row r="902" spans="2:14" x14ac:dyDescent="0.35">
      <c r="B902" s="37" t="s">
        <v>80</v>
      </c>
      <c r="C902" s="38" t="str">
        <f>IF(ISBLANK('State Landscape Data'!$B$107),"-",'State Landscape Data'!$B$107)</f>
        <v>-</v>
      </c>
      <c r="D902" s="38" t="str">
        <f>IF(ISBLANK('State Landscape Data'!$C$107),"-",'State Landscape Data'!$C$107)</f>
        <v>-</v>
      </c>
      <c r="E902" s="38" t="str">
        <f>IF(ISBLANK('State Landscape Data'!$D$107),"-",'State Landscape Data'!$D$107)</f>
        <v>-</v>
      </c>
      <c r="F902" s="38" t="str">
        <f>IF(ISBLANK('State Landscape Data'!$E$107),"-",'State Landscape Data'!$E$107)</f>
        <v>-</v>
      </c>
      <c r="G902" s="38" t="str">
        <f>IF(ISBLANK('State Landscape Data'!$F$107),"-",'State Landscape Data'!$F$107)</f>
        <v>-</v>
      </c>
      <c r="H902" s="253">
        <v>2</v>
      </c>
      <c r="I902" s="253" t="s">
        <v>65</v>
      </c>
      <c r="J902" s="38" t="str">
        <f t="shared" si="62"/>
        <v>2Goal</v>
      </c>
      <c r="K902" s="38" t="str">
        <f>IF(ISBLANK('State Landscape Data'!$K$107),"-",'State Landscape Data'!$K$107)</f>
        <v>-</v>
      </c>
      <c r="L902" s="254" t="str">
        <f>IF(ISNA(SUMIFS(INDEX('State Landscape Data'!$M$8:$AE$57,0,MATCH(CONCATENATE($J902,L$6),'State Landscape Data'!$M$6:$AE$6,0)),'State Landscape Data'!$B$8:$B$57,$C902,'State Landscape Data'!$C$8:$C$57,$D902)),"-",SUMIFS(INDEX('State Landscape Data'!$M$8:$AE$57,0,MATCH(CONCATENATE($J902,L$6),'State Landscape Data'!$M$6:$AE$6,0)),'State Landscape Data'!$B$8:$B$57,$C902,'State Landscape Data'!$C$8:$C$57,$D902))</f>
        <v>-</v>
      </c>
      <c r="M902" s="254" t="str">
        <f>IF(ISNA(SUMIFS(INDEX('State Landscape Data'!$M$8:$AE$57,0,MATCH(CONCATENATE($J902,M$6),'State Landscape Data'!$M$6:$AE$6,0)),'State Landscape Data'!$B$8:$B$57,$C902,'State Landscape Data'!$C$8:$C$57,$D902)),"-",SUMIFS(INDEX('State Landscape Data'!$M$8:$AE$57,0,MATCH(CONCATENATE($J902,M$6),'State Landscape Data'!$M$6:$AE$6,0)),'State Landscape Data'!$B$8:$B$57,$C902,'State Landscape Data'!$C$8:$C$57,$D902))</f>
        <v>-</v>
      </c>
      <c r="N902" s="154">
        <f>IF(ISNA(SUMIFS(INDEX('State Landscape Data'!$M$8:$AE$57,0,MATCH(CONCATENATE($J902,N$6),'State Landscape Data'!$M$6:$AE$6,0)),'State Landscape Data'!$B$8:$B$57,$C902,'State Landscape Data'!$C$8:$C$57,$D902)),"-",SUMIFS(INDEX('State Landscape Data'!$M$8:$AE$57,0,MATCH(CONCATENATE($J902,N$6),'State Landscape Data'!$M$6:$AE$6,0)),'State Landscape Data'!$B$8:$B$57,$C902,'State Landscape Data'!$C$8:$C$57,$D902))</f>
        <v>0</v>
      </c>
    </row>
    <row r="903" spans="2:14" x14ac:dyDescent="0.35">
      <c r="B903" s="37" t="s">
        <v>80</v>
      </c>
      <c r="C903" s="38" t="str">
        <f>IF(ISBLANK('State Landscape Data'!$B$107),"-",'State Landscape Data'!$B$107)</f>
        <v>-</v>
      </c>
      <c r="D903" s="38" t="str">
        <f>IF(ISBLANK('State Landscape Data'!$C$107),"-",'State Landscape Data'!$C$107)</f>
        <v>-</v>
      </c>
      <c r="E903" s="38" t="str">
        <f>IF(ISBLANK('State Landscape Data'!$D$107),"-",'State Landscape Data'!$D$107)</f>
        <v>-</v>
      </c>
      <c r="F903" s="38" t="str">
        <f>IF(ISBLANK('State Landscape Data'!$E$107),"-",'State Landscape Data'!$E$107)</f>
        <v>-</v>
      </c>
      <c r="G903" s="38" t="str">
        <f>IF(ISBLANK('State Landscape Data'!$F$107),"-",'State Landscape Data'!$F$107)</f>
        <v>-</v>
      </c>
      <c r="H903" s="253">
        <v>3</v>
      </c>
      <c r="I903" s="253">
        <v>5</v>
      </c>
      <c r="J903" s="38" t="str">
        <f t="shared" si="62"/>
        <v>35</v>
      </c>
      <c r="K903" s="38" t="str">
        <f>IF(ISBLANK('State Landscape Data'!$K$107),"-",'State Landscape Data'!$K$107)</f>
        <v>-</v>
      </c>
      <c r="L903" s="254">
        <f>IF(ISNA(SUMIFS(INDEX('State Landscape Data'!$M$8:$AE$57,0,MATCH(CONCATENATE($J903,L$6),'State Landscape Data'!$M$6:$AE$6,0)),'State Landscape Data'!$B$8:$B$57,$C903,'State Landscape Data'!$C$8:$C$57,$D903)),"-",SUMIFS(INDEX('State Landscape Data'!$M$8:$AE$57,0,MATCH(CONCATENATE($J903,L$6),'State Landscape Data'!$M$6:$AE$6,0)),'State Landscape Data'!$B$8:$B$57,$C903,'State Landscape Data'!$C$8:$C$57,$D903))</f>
        <v>0</v>
      </c>
      <c r="M903" s="254">
        <f>IF(ISNA(SUMIFS(INDEX('State Landscape Data'!$M$8:$AE$57,0,MATCH(CONCATENATE($J903,M$6),'State Landscape Data'!$M$6:$AE$6,0)),'State Landscape Data'!$B$8:$B$57,$C903,'State Landscape Data'!$C$8:$C$57,$D903)),"-",SUMIFS(INDEX('State Landscape Data'!$M$8:$AE$57,0,MATCH(CONCATENATE($J903,M$6),'State Landscape Data'!$M$6:$AE$6,0)),'State Landscape Data'!$B$8:$B$57,$C903,'State Landscape Data'!$C$8:$C$57,$D903))</f>
        <v>0</v>
      </c>
      <c r="N903" s="154">
        <f>IF(ISNA(SUMIFS(INDEX('State Landscape Data'!$M$8:$AE$57,0,MATCH(CONCATENATE($J903,N$6),'State Landscape Data'!$M$6:$AE$6,0)),'State Landscape Data'!$B$8:$B$57,$C903,'State Landscape Data'!$C$8:$C$57,$D903)),"-",SUMIFS(INDEX('State Landscape Data'!$M$8:$AE$57,0,MATCH(CONCATENATE($J903,N$6),'State Landscape Data'!$M$6:$AE$6,0)),'State Landscape Data'!$B$8:$B$57,$C903,'State Landscape Data'!$C$8:$C$57,$D903))</f>
        <v>0</v>
      </c>
    </row>
    <row r="904" spans="2:14" x14ac:dyDescent="0.35">
      <c r="B904" s="37" t="s">
        <v>80</v>
      </c>
      <c r="C904" s="38" t="str">
        <f>IF(ISBLANK('State Landscape Data'!$B$107),"-",'State Landscape Data'!$B$107)</f>
        <v>-</v>
      </c>
      <c r="D904" s="38" t="str">
        <f>IF(ISBLANK('State Landscape Data'!$C$107),"-",'State Landscape Data'!$C$107)</f>
        <v>-</v>
      </c>
      <c r="E904" s="38" t="str">
        <f>IF(ISBLANK('State Landscape Data'!$D$107),"-",'State Landscape Data'!$D$107)</f>
        <v>-</v>
      </c>
      <c r="F904" s="38" t="str">
        <f>IF(ISBLANK('State Landscape Data'!$E$107),"-",'State Landscape Data'!$E$107)</f>
        <v>-</v>
      </c>
      <c r="G904" s="38" t="str">
        <f>IF(ISBLANK('State Landscape Data'!$F$107),"-",'State Landscape Data'!$F$107)</f>
        <v>-</v>
      </c>
      <c r="H904" s="253">
        <v>3</v>
      </c>
      <c r="I904" s="253" t="s">
        <v>65</v>
      </c>
      <c r="J904" s="38" t="str">
        <f t="shared" si="62"/>
        <v>3Goal</v>
      </c>
      <c r="K904" s="38" t="str">
        <f>IF(ISBLANK('State Landscape Data'!$K$107),"-",'State Landscape Data'!$K$107)</f>
        <v>-</v>
      </c>
      <c r="L904" s="254" t="str">
        <f>IF(ISNA(SUMIFS(INDEX('State Landscape Data'!$M$8:$AE$57,0,MATCH(CONCATENATE($J904,L$6),'State Landscape Data'!$M$6:$AE$6,0)),'State Landscape Data'!$B$8:$B$57,$C904,'State Landscape Data'!$C$8:$C$57,$D904)),"-",SUMIFS(INDEX('State Landscape Data'!$M$8:$AE$57,0,MATCH(CONCATENATE($J904,L$6),'State Landscape Data'!$M$6:$AE$6,0)),'State Landscape Data'!$B$8:$B$57,$C904,'State Landscape Data'!$C$8:$C$57,$D904))</f>
        <v>-</v>
      </c>
      <c r="M904" s="254" t="str">
        <f>IF(ISNA(SUMIFS(INDEX('State Landscape Data'!$M$8:$AE$57,0,MATCH(CONCATENATE($J904,M$6),'State Landscape Data'!$M$6:$AE$6,0)),'State Landscape Data'!$B$8:$B$57,$C904,'State Landscape Data'!$C$8:$C$57,$D904)),"-",SUMIFS(INDEX('State Landscape Data'!$M$8:$AE$57,0,MATCH(CONCATENATE($J904,M$6),'State Landscape Data'!$M$6:$AE$6,0)),'State Landscape Data'!$B$8:$B$57,$C904,'State Landscape Data'!$C$8:$C$57,$D904))</f>
        <v>-</v>
      </c>
      <c r="N904" s="154">
        <f>IF(ISNA(SUMIFS(INDEX('State Landscape Data'!$M$8:$AE$57,0,MATCH(CONCATENATE($J904,N$6),'State Landscape Data'!$M$6:$AE$6,0)),'State Landscape Data'!$B$8:$B$57,$C904,'State Landscape Data'!$C$8:$C$57,$D904)),"-",SUMIFS(INDEX('State Landscape Data'!$M$8:$AE$57,0,MATCH(CONCATENATE($J904,N$6),'State Landscape Data'!$M$6:$AE$6,0)),'State Landscape Data'!$B$8:$B$57,$C904,'State Landscape Data'!$C$8:$C$57,$D904))</f>
        <v>0</v>
      </c>
    </row>
    <row r="905" spans="2:14" x14ac:dyDescent="0.35">
      <c r="B905" s="37" t="s">
        <v>80</v>
      </c>
      <c r="C905" s="38" t="str">
        <f>IF(ISBLANK('State Landscape Data'!$B$107),"-",'State Landscape Data'!$B$107)</f>
        <v>-</v>
      </c>
      <c r="D905" s="38" t="str">
        <f>IF(ISBLANK('State Landscape Data'!$C$107),"-",'State Landscape Data'!$C$107)</f>
        <v>-</v>
      </c>
      <c r="E905" s="38" t="str">
        <f>IF(ISBLANK('State Landscape Data'!$D$107),"-",'State Landscape Data'!$D$107)</f>
        <v>-</v>
      </c>
      <c r="F905" s="38" t="str">
        <f>IF(ISBLANK('State Landscape Data'!$E$107),"-",'State Landscape Data'!$E$107)</f>
        <v>-</v>
      </c>
      <c r="G905" s="38" t="str">
        <f>IF(ISBLANK('State Landscape Data'!$F$107),"-",'State Landscape Data'!$F$107)</f>
        <v>-</v>
      </c>
      <c r="H905" s="253">
        <v>4</v>
      </c>
      <c r="I905" s="253">
        <v>5</v>
      </c>
      <c r="J905" s="38" t="str">
        <f t="shared" ref="J905:J906" si="63">CONCATENATE(H905,I905)</f>
        <v>45</v>
      </c>
      <c r="K905" s="38" t="str">
        <f>IF(ISBLANK('State Landscape Data'!$K$107),"-",'State Landscape Data'!$K$107)</f>
        <v>-</v>
      </c>
      <c r="L905" s="254">
        <f>IF(ISNA(SUMIFS(INDEX('State Landscape Data'!$M$8:$AE$57,0,MATCH(CONCATENATE($J905,L$6),'State Landscape Data'!$M$6:$AE$6,0)),'State Landscape Data'!$B$8:$B$57,$C905,'State Landscape Data'!$C$8:$C$57,$D905)),"-",SUMIFS(INDEX('State Landscape Data'!$M$8:$AE$57,0,MATCH(CONCATENATE($J905,L$6),'State Landscape Data'!$M$6:$AE$6,0)),'State Landscape Data'!$B$8:$B$57,$C905,'State Landscape Data'!$C$8:$C$57,$D905))</f>
        <v>0</v>
      </c>
      <c r="M905" s="254">
        <f>IF(ISNA(SUMIFS(INDEX('State Landscape Data'!$M$8:$AE$57,0,MATCH(CONCATENATE($J905,M$6),'State Landscape Data'!$M$6:$AE$6,0)),'State Landscape Data'!$B$8:$B$57,$C905,'State Landscape Data'!$C$8:$C$57,$D905)),"-",SUMIFS(INDEX('State Landscape Data'!$M$8:$AE$57,0,MATCH(CONCATENATE($J905,M$6),'State Landscape Data'!$M$6:$AE$6,0)),'State Landscape Data'!$B$8:$B$57,$C905,'State Landscape Data'!$C$8:$C$57,$D905))</f>
        <v>0</v>
      </c>
      <c r="N905" s="154">
        <f>IF(ISNA(SUMIFS(INDEX('State Landscape Data'!$M$8:$AE$57,0,MATCH(CONCATENATE($J905,N$6),'State Landscape Data'!$M$6:$AE$6,0)),'State Landscape Data'!$B$8:$B$57,$C905,'State Landscape Data'!$C$8:$C$57,$D905)),"-",SUMIFS(INDEX('State Landscape Data'!$M$8:$AE$57,0,MATCH(CONCATENATE($J905,N$6),'State Landscape Data'!$M$6:$AE$6,0)),'State Landscape Data'!$B$8:$B$57,$C905,'State Landscape Data'!$C$8:$C$57,$D905))</f>
        <v>0</v>
      </c>
    </row>
    <row r="906" spans="2:14" x14ac:dyDescent="0.35">
      <c r="B906" s="37" t="s">
        <v>80</v>
      </c>
      <c r="C906" s="38" t="str">
        <f>IF(ISBLANK('State Landscape Data'!$B$107),"-",'State Landscape Data'!$B$107)</f>
        <v>-</v>
      </c>
      <c r="D906" s="38" t="str">
        <f>IF(ISBLANK('State Landscape Data'!$C$107),"-",'State Landscape Data'!$C$107)</f>
        <v>-</v>
      </c>
      <c r="E906" s="38" t="str">
        <f>IF(ISBLANK('State Landscape Data'!$D$107),"-",'State Landscape Data'!$D$107)</f>
        <v>-</v>
      </c>
      <c r="F906" s="38" t="str">
        <f>IF(ISBLANK('State Landscape Data'!$E$107),"-",'State Landscape Data'!$E$107)</f>
        <v>-</v>
      </c>
      <c r="G906" s="38" t="str">
        <f>IF(ISBLANK('State Landscape Data'!$F$107),"-",'State Landscape Data'!$F$107)</f>
        <v>-</v>
      </c>
      <c r="H906" s="253">
        <v>4</v>
      </c>
      <c r="I906" s="253" t="s">
        <v>65</v>
      </c>
      <c r="J906" s="38" t="str">
        <f t="shared" si="63"/>
        <v>4Goal</v>
      </c>
      <c r="K906" s="38" t="str">
        <f>IF(ISBLANK('State Landscape Data'!$K$107),"-",'State Landscape Data'!$K$107)</f>
        <v>-</v>
      </c>
      <c r="L906" s="254" t="str">
        <f>IF(ISNA(SUMIFS(INDEX('State Landscape Data'!$M$8:$AE$57,0,MATCH(CONCATENATE($J906,L$6),'State Landscape Data'!$M$6:$AE$6,0)),'State Landscape Data'!$B$8:$B$57,$C906,'State Landscape Data'!$C$8:$C$57,$D906)),"-",SUMIFS(INDEX('State Landscape Data'!$M$8:$AE$57,0,MATCH(CONCATENATE($J906,L$6),'State Landscape Data'!$M$6:$AE$6,0)),'State Landscape Data'!$B$8:$B$57,$C906,'State Landscape Data'!$C$8:$C$57,$D906))</f>
        <v>-</v>
      </c>
      <c r="M906" s="254" t="str">
        <f>IF(ISNA(SUMIFS(INDEX('State Landscape Data'!$M$8:$AE$57,0,MATCH(CONCATENATE($J906,M$6),'State Landscape Data'!$M$6:$AE$6,0)),'State Landscape Data'!$B$8:$B$57,$C906,'State Landscape Data'!$C$8:$C$57,$D906)),"-",SUMIFS(INDEX('State Landscape Data'!$M$8:$AE$57,0,MATCH(CONCATENATE($J906,M$6),'State Landscape Data'!$M$6:$AE$6,0)),'State Landscape Data'!$B$8:$B$57,$C906,'State Landscape Data'!$C$8:$C$57,$D906))</f>
        <v>-</v>
      </c>
      <c r="N906" s="154">
        <f>IF(ISNA(SUMIFS(INDEX('State Landscape Data'!$M$8:$AE$57,0,MATCH(CONCATENATE($J906,N$6),'State Landscape Data'!$M$6:$AE$6,0)),'State Landscape Data'!$B$8:$B$57,$C906,'State Landscape Data'!$C$8:$C$57,$D906)),"-",SUMIFS(INDEX('State Landscape Data'!$M$8:$AE$57,0,MATCH(CONCATENATE($J906,N$6),'State Landscape Data'!$M$6:$AE$6,0)),'State Landscape Data'!$B$8:$B$57,$C906,'State Landscape Data'!$C$8:$C$57,$D906))</f>
        <v>0</v>
      </c>
    </row>
  </sheetData>
  <sheetProtection sheet="1" objects="1" scenarios="1" sort="0" autoFilter="0" pivotTables="0"/>
  <conditionalFormatting sqref="N7:N13 N448:N456 N439:N445 N430:N436 N421:N427 N412:N418 N403:N409 N394:N400 N385:N391 N376:N382 N367:N373 N358:N364 N349:N355 N340:N346 N331:N337 N322:N328 N313:N319 N304:N310 N295:N301 N286:N292 N277:N283 N268:N274 N259:N265 N250:N256 N241:N247 N232:N238 N223:N229 N214:N220 N205:N211 N196:N202 N187:N193 N178:N184 N169:N175 N160:N166 N151:N157 N142:N148 N133:N139 N124:N130 N115:N121 N106:N112 N97:N103 N88:N94 N79:N85 N70:N76 N61:N67 N52:N58 N43:N49 N34:N40 N25:N31 N16:N22">
    <cfRule type="cellIs" dxfId="65" priority="51" operator="lessThanOrEqual">
      <formula>1</formula>
    </cfRule>
  </conditionalFormatting>
  <conditionalFormatting sqref="N455:N456">
    <cfRule type="cellIs" dxfId="64" priority="50" operator="lessThanOrEqual">
      <formula>1</formula>
    </cfRule>
  </conditionalFormatting>
  <conditionalFormatting sqref="N446:N447">
    <cfRule type="cellIs" dxfId="63" priority="49" operator="lessThanOrEqual">
      <formula>1</formula>
    </cfRule>
  </conditionalFormatting>
  <conditionalFormatting sqref="N437:N438">
    <cfRule type="cellIs" dxfId="62" priority="48" operator="lessThanOrEqual">
      <formula>1</formula>
    </cfRule>
  </conditionalFormatting>
  <conditionalFormatting sqref="N428:N429">
    <cfRule type="cellIs" dxfId="61" priority="47" operator="lessThanOrEqual">
      <formula>1</formula>
    </cfRule>
  </conditionalFormatting>
  <conditionalFormatting sqref="N419:N420">
    <cfRule type="cellIs" dxfId="60" priority="46" operator="lessThanOrEqual">
      <formula>1</formula>
    </cfRule>
  </conditionalFormatting>
  <conditionalFormatting sqref="N410:N411">
    <cfRule type="cellIs" dxfId="59" priority="45" operator="lessThanOrEqual">
      <formula>1</formula>
    </cfRule>
  </conditionalFormatting>
  <conditionalFormatting sqref="N401:N402">
    <cfRule type="cellIs" dxfId="58" priority="44" operator="lessThanOrEqual">
      <formula>1</formula>
    </cfRule>
  </conditionalFormatting>
  <conditionalFormatting sqref="N392:N393">
    <cfRule type="cellIs" dxfId="57" priority="43" operator="lessThanOrEqual">
      <formula>1</formula>
    </cfRule>
  </conditionalFormatting>
  <conditionalFormatting sqref="N383:N384">
    <cfRule type="cellIs" dxfId="56" priority="42" operator="lessThanOrEqual">
      <formula>1</formula>
    </cfRule>
  </conditionalFormatting>
  <conditionalFormatting sqref="N374:N375">
    <cfRule type="cellIs" dxfId="55" priority="41" operator="lessThanOrEqual">
      <formula>1</formula>
    </cfRule>
  </conditionalFormatting>
  <conditionalFormatting sqref="N365:N366">
    <cfRule type="cellIs" dxfId="54" priority="40" operator="lessThanOrEqual">
      <formula>1</formula>
    </cfRule>
  </conditionalFormatting>
  <conditionalFormatting sqref="N356:N357">
    <cfRule type="cellIs" dxfId="53" priority="39" operator="lessThanOrEqual">
      <formula>1</formula>
    </cfRule>
  </conditionalFormatting>
  <conditionalFormatting sqref="N347:N348">
    <cfRule type="cellIs" dxfId="52" priority="38" operator="lessThanOrEqual">
      <formula>1</formula>
    </cfRule>
  </conditionalFormatting>
  <conditionalFormatting sqref="N338:N339">
    <cfRule type="cellIs" dxfId="51" priority="37" operator="lessThanOrEqual">
      <formula>1</formula>
    </cfRule>
  </conditionalFormatting>
  <conditionalFormatting sqref="N329:N330">
    <cfRule type="cellIs" dxfId="50" priority="36" operator="lessThanOrEqual">
      <formula>1</formula>
    </cfRule>
  </conditionalFormatting>
  <conditionalFormatting sqref="N320:N321">
    <cfRule type="cellIs" dxfId="49" priority="35" operator="lessThanOrEqual">
      <formula>1</formula>
    </cfRule>
  </conditionalFormatting>
  <conditionalFormatting sqref="N311:N312">
    <cfRule type="cellIs" dxfId="48" priority="34" operator="lessThanOrEqual">
      <formula>1</formula>
    </cfRule>
  </conditionalFormatting>
  <conditionalFormatting sqref="N302:N303">
    <cfRule type="cellIs" dxfId="47" priority="33" operator="lessThanOrEqual">
      <formula>1</formula>
    </cfRule>
  </conditionalFormatting>
  <conditionalFormatting sqref="N293:N294">
    <cfRule type="cellIs" dxfId="46" priority="32" operator="lessThanOrEqual">
      <formula>1</formula>
    </cfRule>
  </conditionalFormatting>
  <conditionalFormatting sqref="N284:N285">
    <cfRule type="cellIs" dxfId="45" priority="31" operator="lessThanOrEqual">
      <formula>1</formula>
    </cfRule>
  </conditionalFormatting>
  <conditionalFormatting sqref="N275:N276">
    <cfRule type="cellIs" dxfId="44" priority="30" operator="lessThanOrEqual">
      <formula>1</formula>
    </cfRule>
  </conditionalFormatting>
  <conditionalFormatting sqref="N266:N267">
    <cfRule type="cellIs" dxfId="43" priority="29" operator="lessThanOrEqual">
      <formula>1</formula>
    </cfRule>
  </conditionalFormatting>
  <conditionalFormatting sqref="N257:N258">
    <cfRule type="cellIs" dxfId="42" priority="28" operator="lessThanOrEqual">
      <formula>1</formula>
    </cfRule>
  </conditionalFormatting>
  <conditionalFormatting sqref="N248:N249">
    <cfRule type="cellIs" dxfId="41" priority="27" operator="lessThanOrEqual">
      <formula>1</formula>
    </cfRule>
  </conditionalFormatting>
  <conditionalFormatting sqref="N239:N240">
    <cfRule type="cellIs" dxfId="40" priority="26" operator="lessThanOrEqual">
      <formula>1</formula>
    </cfRule>
  </conditionalFormatting>
  <conditionalFormatting sqref="N230:N231">
    <cfRule type="cellIs" dxfId="39" priority="25" operator="lessThanOrEqual">
      <formula>1</formula>
    </cfRule>
  </conditionalFormatting>
  <conditionalFormatting sqref="N221:N222">
    <cfRule type="cellIs" dxfId="38" priority="24" operator="lessThanOrEqual">
      <formula>1</formula>
    </cfRule>
  </conditionalFormatting>
  <conditionalFormatting sqref="N212:N213">
    <cfRule type="cellIs" dxfId="37" priority="23" operator="lessThanOrEqual">
      <formula>1</formula>
    </cfRule>
  </conditionalFormatting>
  <conditionalFormatting sqref="N203:N204">
    <cfRule type="cellIs" dxfId="36" priority="22" operator="lessThanOrEqual">
      <formula>1</formula>
    </cfRule>
  </conditionalFormatting>
  <conditionalFormatting sqref="N194:N195">
    <cfRule type="cellIs" dxfId="35" priority="21" operator="lessThanOrEqual">
      <formula>1</formula>
    </cfRule>
  </conditionalFormatting>
  <conditionalFormatting sqref="N185:N186">
    <cfRule type="cellIs" dxfId="34" priority="20" operator="lessThanOrEqual">
      <formula>1</formula>
    </cfRule>
  </conditionalFormatting>
  <conditionalFormatting sqref="N176:N177">
    <cfRule type="cellIs" dxfId="33" priority="19" operator="lessThanOrEqual">
      <formula>1</formula>
    </cfRule>
  </conditionalFormatting>
  <conditionalFormatting sqref="N167:N168">
    <cfRule type="cellIs" dxfId="32" priority="18" operator="lessThanOrEqual">
      <formula>1</formula>
    </cfRule>
  </conditionalFormatting>
  <conditionalFormatting sqref="N158:N159">
    <cfRule type="cellIs" dxfId="31" priority="17" operator="lessThanOrEqual">
      <formula>1</formula>
    </cfRule>
  </conditionalFormatting>
  <conditionalFormatting sqref="N149:N150">
    <cfRule type="cellIs" dxfId="30" priority="16" operator="lessThanOrEqual">
      <formula>1</formula>
    </cfRule>
  </conditionalFormatting>
  <conditionalFormatting sqref="N140:N141">
    <cfRule type="cellIs" dxfId="29" priority="15" operator="lessThanOrEqual">
      <formula>1</formula>
    </cfRule>
  </conditionalFormatting>
  <conditionalFormatting sqref="N131:N132">
    <cfRule type="cellIs" dxfId="28" priority="14" operator="lessThanOrEqual">
      <formula>1</formula>
    </cfRule>
  </conditionalFormatting>
  <conditionalFormatting sqref="N122:N123">
    <cfRule type="cellIs" dxfId="27" priority="13" operator="lessThanOrEqual">
      <formula>1</formula>
    </cfRule>
  </conditionalFormatting>
  <conditionalFormatting sqref="N113:N114">
    <cfRule type="cellIs" dxfId="26" priority="12" operator="lessThanOrEqual">
      <formula>1</formula>
    </cfRule>
  </conditionalFormatting>
  <conditionalFormatting sqref="N104:N105">
    <cfRule type="cellIs" dxfId="25" priority="11" operator="lessThanOrEqual">
      <formula>1</formula>
    </cfRule>
  </conditionalFormatting>
  <conditionalFormatting sqref="N95:N96">
    <cfRule type="cellIs" dxfId="24" priority="10" operator="lessThanOrEqual">
      <formula>1</formula>
    </cfRule>
  </conditionalFormatting>
  <conditionalFormatting sqref="N86:N87">
    <cfRule type="cellIs" dxfId="23" priority="9" operator="lessThanOrEqual">
      <formula>1</formula>
    </cfRule>
  </conditionalFormatting>
  <conditionalFormatting sqref="N77:N78">
    <cfRule type="cellIs" dxfId="22" priority="8" operator="lessThanOrEqual">
      <formula>1</formula>
    </cfRule>
  </conditionalFormatting>
  <conditionalFormatting sqref="N68:N69">
    <cfRule type="cellIs" dxfId="21" priority="7" operator="lessThanOrEqual">
      <formula>1</formula>
    </cfRule>
  </conditionalFormatting>
  <conditionalFormatting sqref="N59:N60">
    <cfRule type="cellIs" dxfId="20" priority="6" operator="lessThanOrEqual">
      <formula>1</formula>
    </cfRule>
  </conditionalFormatting>
  <conditionalFormatting sqref="N50:N51">
    <cfRule type="cellIs" dxfId="19" priority="5" operator="lessThanOrEqual">
      <formula>1</formula>
    </cfRule>
  </conditionalFormatting>
  <conditionalFormatting sqref="N41:N42">
    <cfRule type="cellIs" dxfId="18" priority="4" operator="lessThanOrEqual">
      <formula>1</formula>
    </cfRule>
  </conditionalFormatting>
  <conditionalFormatting sqref="N32:N33">
    <cfRule type="cellIs" dxfId="17" priority="3" operator="lessThanOrEqual">
      <formula>1</formula>
    </cfRule>
  </conditionalFormatting>
  <conditionalFormatting sqref="N23:N24">
    <cfRule type="cellIs" dxfId="16" priority="2" operator="lessThanOrEqual">
      <formula>1</formula>
    </cfRule>
  </conditionalFormatting>
  <conditionalFormatting sqref="N14:N15">
    <cfRule type="cellIs" dxfId="15" priority="1" operator="lessThanOrEqual">
      <formula>1</formula>
    </cfRule>
  </conditionalFormatting>
  <pageMargins left="0.7" right="0.7" top="0.75" bottom="0.75" header="0.3" footer="0.3"/>
  <pageSetup orientation="portrait" r:id="rId1"/>
  <ignoredErrors>
    <ignoredError sqref="C7:C456 C457:C906" calculatedColumn="1"/>
  </ignoredError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H11"/>
  <sheetViews>
    <sheetView zoomScale="85" zoomScaleNormal="85" workbookViewId="0">
      <selection activeCell="H24" sqref="H24"/>
    </sheetView>
  </sheetViews>
  <sheetFormatPr defaultRowHeight="14.5" x14ac:dyDescent="0.35"/>
  <cols>
    <col min="1" max="1" width="23.26953125" customWidth="1"/>
    <col min="2" max="2" width="29.453125" customWidth="1"/>
    <col min="3" max="3" width="24.7265625" customWidth="1"/>
    <col min="4" max="5" width="17.7265625" customWidth="1"/>
    <col min="6" max="6" width="17.54296875" customWidth="1"/>
    <col min="7" max="7" width="17.7265625" customWidth="1"/>
    <col min="8" max="8" width="61" customWidth="1"/>
  </cols>
  <sheetData>
    <row r="1" spans="1:8" s="4" customFormat="1" ht="34.5" customHeight="1" x14ac:dyDescent="0.35">
      <c r="A1" s="484" t="s">
        <v>43</v>
      </c>
      <c r="B1" s="484"/>
      <c r="C1" s="484"/>
      <c r="D1" s="484"/>
      <c r="E1" s="484"/>
      <c r="F1" s="484"/>
      <c r="G1" s="484"/>
      <c r="H1" s="484"/>
    </row>
    <row r="2" spans="1:8" ht="15.5" x14ac:dyDescent="0.35">
      <c r="A2" s="490" t="s">
        <v>19</v>
      </c>
      <c r="B2" s="485" t="s">
        <v>10</v>
      </c>
      <c r="C2" s="474" t="s">
        <v>25</v>
      </c>
      <c r="D2" s="489" t="s">
        <v>0</v>
      </c>
      <c r="E2" s="489"/>
      <c r="F2" s="489"/>
      <c r="G2" s="489"/>
      <c r="H2" s="474" t="s">
        <v>1</v>
      </c>
    </row>
    <row r="3" spans="1:8" ht="15.5" x14ac:dyDescent="0.35">
      <c r="A3" s="490"/>
      <c r="B3" s="486"/>
      <c r="C3" s="488"/>
      <c r="D3" s="491" t="s">
        <v>2</v>
      </c>
      <c r="E3" s="491"/>
      <c r="F3" s="492" t="s">
        <v>3</v>
      </c>
      <c r="G3" s="492"/>
      <c r="H3" s="488"/>
    </row>
    <row r="4" spans="1:8" ht="77.5" x14ac:dyDescent="0.35">
      <c r="A4" s="490"/>
      <c r="B4" s="487"/>
      <c r="C4" s="475"/>
      <c r="D4" s="7" t="s">
        <v>4</v>
      </c>
      <c r="E4" s="7" t="s">
        <v>5</v>
      </c>
      <c r="F4" s="7" t="s">
        <v>6</v>
      </c>
      <c r="G4" s="7" t="s">
        <v>23</v>
      </c>
      <c r="H4" s="475"/>
    </row>
    <row r="5" spans="1:8" ht="30" customHeight="1" x14ac:dyDescent="0.35">
      <c r="A5" s="478" t="s">
        <v>41</v>
      </c>
      <c r="B5" s="16" t="s">
        <v>36</v>
      </c>
      <c r="C5" s="17" t="s">
        <v>21</v>
      </c>
      <c r="D5" s="15" t="s">
        <v>7</v>
      </c>
      <c r="E5" s="15" t="s">
        <v>7</v>
      </c>
      <c r="F5" s="15" t="s">
        <v>8</v>
      </c>
      <c r="G5" s="15" t="s">
        <v>7</v>
      </c>
      <c r="H5" s="481" t="s">
        <v>45</v>
      </c>
    </row>
    <row r="6" spans="1:8" ht="33" customHeight="1" x14ac:dyDescent="0.35">
      <c r="A6" s="479"/>
      <c r="B6" s="16" t="s">
        <v>35</v>
      </c>
      <c r="C6" s="17" t="s">
        <v>21</v>
      </c>
      <c r="D6" s="15" t="s">
        <v>7</v>
      </c>
      <c r="E6" s="15" t="s">
        <v>7</v>
      </c>
      <c r="F6" s="15" t="s">
        <v>8</v>
      </c>
      <c r="G6" s="15" t="s">
        <v>7</v>
      </c>
      <c r="H6" s="482"/>
    </row>
    <row r="7" spans="1:8" ht="40.5" customHeight="1" x14ac:dyDescent="0.35">
      <c r="A7" s="479"/>
      <c r="B7" s="16" t="s">
        <v>37</v>
      </c>
      <c r="C7" s="17" t="s">
        <v>21</v>
      </c>
      <c r="D7" s="15" t="s">
        <v>7</v>
      </c>
      <c r="E7" s="15" t="s">
        <v>7</v>
      </c>
      <c r="F7" s="15" t="s">
        <v>8</v>
      </c>
      <c r="G7" s="15" t="s">
        <v>7</v>
      </c>
      <c r="H7" s="483"/>
    </row>
    <row r="8" spans="1:8" ht="78" customHeight="1" x14ac:dyDescent="0.35">
      <c r="A8" s="480"/>
      <c r="B8" s="13" t="s">
        <v>34</v>
      </c>
      <c r="C8" s="14" t="s">
        <v>21</v>
      </c>
      <c r="D8" s="12" t="s">
        <v>7</v>
      </c>
      <c r="E8" s="12" t="s">
        <v>7</v>
      </c>
      <c r="F8" s="12" t="s">
        <v>8</v>
      </c>
      <c r="G8" s="12" t="s">
        <v>7</v>
      </c>
      <c r="H8" s="18" t="s">
        <v>42</v>
      </c>
    </row>
    <row r="9" spans="1:8" ht="43.5" x14ac:dyDescent="0.35">
      <c r="A9" s="474" t="s">
        <v>16</v>
      </c>
      <c r="B9" s="8" t="s">
        <v>20</v>
      </c>
      <c r="C9" s="9" t="s">
        <v>18</v>
      </c>
      <c r="D9" s="1"/>
      <c r="E9" s="1" t="s">
        <v>7</v>
      </c>
      <c r="F9" s="1" t="s">
        <v>7</v>
      </c>
      <c r="G9" s="1" t="s">
        <v>7</v>
      </c>
      <c r="H9" s="476" t="s">
        <v>44</v>
      </c>
    </row>
    <row r="10" spans="1:8" ht="80.25" customHeight="1" x14ac:dyDescent="0.35">
      <c r="A10" s="475"/>
      <c r="B10" s="10" t="s">
        <v>17</v>
      </c>
      <c r="C10" s="9" t="s">
        <v>28</v>
      </c>
      <c r="D10" s="1"/>
      <c r="E10" s="1" t="s">
        <v>7</v>
      </c>
      <c r="F10" s="1" t="s">
        <v>7</v>
      </c>
      <c r="G10" s="1" t="s">
        <v>7</v>
      </c>
      <c r="H10" s="477"/>
    </row>
    <row r="11" spans="1:8" ht="87" x14ac:dyDescent="0.35">
      <c r="A11" s="7" t="s">
        <v>22</v>
      </c>
      <c r="B11" s="11" t="s">
        <v>38</v>
      </c>
      <c r="C11" s="11" t="s">
        <v>39</v>
      </c>
      <c r="D11" s="2"/>
      <c r="E11" s="1"/>
      <c r="F11" s="3"/>
      <c r="G11" s="2" t="s">
        <v>9</v>
      </c>
      <c r="H11" s="19" t="s">
        <v>40</v>
      </c>
    </row>
  </sheetData>
  <sheetProtection sheet="1" objects="1" scenarios="1"/>
  <mergeCells count="12">
    <mergeCell ref="A9:A10"/>
    <mergeCell ref="H9:H10"/>
    <mergeCell ref="A5:A8"/>
    <mergeCell ref="H5:H7"/>
    <mergeCell ref="A1:H1"/>
    <mergeCell ref="B2:B4"/>
    <mergeCell ref="C2:C4"/>
    <mergeCell ref="D2:G2"/>
    <mergeCell ref="A2:A4"/>
    <mergeCell ref="H2:H4"/>
    <mergeCell ref="D3:E3"/>
    <mergeCell ref="F3:G3"/>
  </mergeCells>
  <pageMargins left="0.7" right="0.7" top="0.75" bottom="0.75" header="0.3" footer="0.3"/>
  <pageSetup scale="58"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
  <sheetViews>
    <sheetView topLeftCell="A4" workbookViewId="0">
      <selection activeCell="R56" sqref="R56"/>
    </sheetView>
  </sheetViews>
  <sheetFormatPr defaultRowHeight="14.5" x14ac:dyDescent="0.35"/>
  <sheetData/>
  <sheetProtection sheet="1" objects="1" scenarios="1"/>
  <pageMargins left="0.7" right="0.7" top="0.75" bottom="0.75" header="0.3" footer="0.3"/>
  <pageSetup scale="89" orientation="portrait" r:id="rId1"/>
  <drawing r:id="rId2"/>
  <legacyDrawing r:id="rId3"/>
  <oleObjects>
    <mc:AlternateContent xmlns:mc="http://schemas.openxmlformats.org/markup-compatibility/2006">
      <mc:Choice Requires="x14">
        <oleObject progId="Word.Document.12" shapeId="3073" r:id="rId4">
          <objectPr defaultSize="0" autoPict="0" r:id="rId5">
            <anchor moveWithCells="1">
              <from>
                <xdr:col>0</xdr:col>
                <xdr:colOff>342900</xdr:colOff>
                <xdr:row>6</xdr:row>
                <xdr:rowOff>76200</xdr:rowOff>
              </from>
              <to>
                <xdr:col>19</xdr:col>
                <xdr:colOff>552450</xdr:colOff>
                <xdr:row>48</xdr:row>
                <xdr:rowOff>50800</xdr:rowOff>
              </to>
            </anchor>
          </objectPr>
        </oleObject>
      </mc:Choice>
      <mc:Fallback>
        <oleObject progId="Word.Document.12" shapeId="3073"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J10"/>
  <sheetViews>
    <sheetView topLeftCell="C1" workbookViewId="0">
      <selection activeCell="C5" sqref="C5"/>
    </sheetView>
  </sheetViews>
  <sheetFormatPr defaultRowHeight="14.5" x14ac:dyDescent="0.35"/>
  <cols>
    <col min="2" max="2" width="27.26953125" bestFit="1" customWidth="1"/>
    <col min="3" max="3" width="20.1796875" bestFit="1" customWidth="1"/>
    <col min="4" max="4" width="35.1796875" bestFit="1" customWidth="1"/>
    <col min="5" max="6" width="33.54296875" customWidth="1"/>
    <col min="7" max="7" width="18.26953125" bestFit="1" customWidth="1"/>
    <col min="8" max="8" width="20.1796875" bestFit="1" customWidth="1"/>
    <col min="9" max="9" width="11.54296875" bestFit="1" customWidth="1"/>
    <col min="10" max="10" width="12.7265625" bestFit="1" customWidth="1"/>
  </cols>
  <sheetData>
    <row r="2" spans="2:10" x14ac:dyDescent="0.35">
      <c r="B2" s="87" t="s">
        <v>55</v>
      </c>
      <c r="C2" s="87" t="s">
        <v>29</v>
      </c>
      <c r="D2" s="87" t="s">
        <v>136</v>
      </c>
      <c r="E2" s="226" t="s">
        <v>141</v>
      </c>
      <c r="F2" s="226" t="s">
        <v>142</v>
      </c>
      <c r="G2" s="88" t="s">
        <v>60</v>
      </c>
      <c r="H2" s="89" t="s">
        <v>111</v>
      </c>
      <c r="I2" s="89" t="s">
        <v>127</v>
      </c>
      <c r="J2" s="89" t="s">
        <v>130</v>
      </c>
    </row>
    <row r="3" spans="2:10" x14ac:dyDescent="0.35">
      <c r="B3" s="59">
        <v>1</v>
      </c>
      <c r="C3" s="22" t="s">
        <v>56</v>
      </c>
      <c r="D3" s="21" t="s">
        <v>115</v>
      </c>
      <c r="E3" s="21" t="s">
        <v>137</v>
      </c>
      <c r="F3" s="21" t="s">
        <v>143</v>
      </c>
      <c r="G3" s="229" t="s">
        <v>153</v>
      </c>
      <c r="H3" s="20" t="s">
        <v>87</v>
      </c>
      <c r="I3" s="20" t="s">
        <v>49</v>
      </c>
      <c r="J3" s="20" t="s">
        <v>131</v>
      </c>
    </row>
    <row r="4" spans="2:10" x14ac:dyDescent="0.35">
      <c r="B4" s="59">
        <v>2</v>
      </c>
      <c r="C4" s="22" t="s">
        <v>30</v>
      </c>
      <c r="D4" s="21" t="s">
        <v>149</v>
      </c>
      <c r="E4" s="21" t="s">
        <v>138</v>
      </c>
      <c r="F4" s="21" t="s">
        <v>144</v>
      </c>
      <c r="G4" s="229" t="s">
        <v>61</v>
      </c>
      <c r="H4" s="20" t="s">
        <v>112</v>
      </c>
      <c r="I4" s="20" t="s">
        <v>128</v>
      </c>
      <c r="J4" s="20" t="s">
        <v>132</v>
      </c>
    </row>
    <row r="5" spans="2:10" x14ac:dyDescent="0.35">
      <c r="B5" s="59">
        <v>3</v>
      </c>
      <c r="C5" s="20" t="s">
        <v>148</v>
      </c>
      <c r="D5" s="21" t="s">
        <v>57</v>
      </c>
      <c r="E5" s="20" t="s">
        <v>139</v>
      </c>
      <c r="F5" s="21" t="s">
        <v>146</v>
      </c>
      <c r="H5" s="135" t="s">
        <v>114</v>
      </c>
      <c r="I5" s="20" t="s">
        <v>147</v>
      </c>
    </row>
    <row r="6" spans="2:10" x14ac:dyDescent="0.35">
      <c r="B6" s="59">
        <v>4</v>
      </c>
      <c r="C6" s="228"/>
      <c r="D6" s="21" t="s">
        <v>150</v>
      </c>
      <c r="E6" s="20" t="s">
        <v>140</v>
      </c>
      <c r="F6" s="21" t="s">
        <v>152</v>
      </c>
      <c r="H6" s="20" t="s">
        <v>113</v>
      </c>
    </row>
    <row r="7" spans="2:10" x14ac:dyDescent="0.35">
      <c r="B7" s="59" t="s">
        <v>62</v>
      </c>
      <c r="D7" s="21" t="s">
        <v>58</v>
      </c>
      <c r="E7" s="20" t="s">
        <v>59</v>
      </c>
      <c r="F7" s="21" t="s">
        <v>145</v>
      </c>
      <c r="H7" s="20" t="s">
        <v>154</v>
      </c>
    </row>
    <row r="8" spans="2:10" x14ac:dyDescent="0.35">
      <c r="B8" s="21" t="s">
        <v>134</v>
      </c>
      <c r="D8" s="21" t="s">
        <v>151</v>
      </c>
      <c r="E8" s="227"/>
      <c r="F8" s="227"/>
      <c r="H8" s="20" t="s">
        <v>156</v>
      </c>
    </row>
    <row r="9" spans="2:10" x14ac:dyDescent="0.35">
      <c r="D9" s="20" t="s">
        <v>59</v>
      </c>
      <c r="E9" s="228"/>
      <c r="F9" s="228"/>
      <c r="H9" s="20" t="s">
        <v>155</v>
      </c>
    </row>
    <row r="10" spans="2:10" x14ac:dyDescent="0.35">
      <c r="H10" s="20" t="s">
        <v>59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N37"/>
  <sheetViews>
    <sheetView workbookViewId="0">
      <selection activeCell="G9" sqref="G9"/>
    </sheetView>
  </sheetViews>
  <sheetFormatPr defaultRowHeight="14.5" x14ac:dyDescent="0.35"/>
  <cols>
    <col min="1" max="1" width="9.1796875" customWidth="1"/>
  </cols>
  <sheetData>
    <row r="37" spans="14:14" x14ac:dyDescent="0.35">
      <c r="N37" t="s">
        <v>27</v>
      </c>
    </row>
  </sheetData>
  <sheetProtection sheet="1" objects="1" scenarios="1"/>
  <pageMargins left="0.7" right="0.7" top="0.75" bottom="0.75" header="0.3" footer="0.3"/>
  <pageSetup scale="76"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0</xdr:col>
                <xdr:colOff>190500</xdr:colOff>
                <xdr:row>0</xdr:row>
                <xdr:rowOff>0</xdr:rowOff>
              </from>
              <to>
                <xdr:col>19</xdr:col>
                <xdr:colOff>400050</xdr:colOff>
                <xdr:row>42</xdr:row>
                <xdr:rowOff>127000</xdr:rowOff>
              </to>
            </anchor>
          </objectPr>
        </oleObject>
      </mc:Choice>
      <mc:Fallback>
        <oleObject progId="Word.Document.12" shapeId="102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filterMode="1">
    <tabColor rgb="FF00B050"/>
    <pageSetUpPr fitToPage="1"/>
  </sheetPr>
  <dimension ref="B1:DX107"/>
  <sheetViews>
    <sheetView tabSelected="1" zoomScale="80" zoomScaleNormal="80" workbookViewId="0">
      <pane xSplit="4" ySplit="7" topLeftCell="E8" activePane="bottomRight" state="frozen"/>
      <selection pane="topRight" activeCell="E1" sqref="E1"/>
      <selection pane="bottomLeft" activeCell="A8" sqref="A8"/>
      <selection pane="bottomRight" activeCell="B2" sqref="B2:M3"/>
    </sheetView>
  </sheetViews>
  <sheetFormatPr defaultColWidth="9.1796875" defaultRowHeight="14.5" x14ac:dyDescent="0.35"/>
  <cols>
    <col min="1" max="1" width="3.81640625" style="23" customWidth="1"/>
    <col min="2" max="2" width="17.453125" style="23" customWidth="1"/>
    <col min="3" max="3" width="19.26953125" style="23" customWidth="1"/>
    <col min="4" max="4" width="13.81640625" style="23" customWidth="1"/>
    <col min="5" max="5" width="12.7265625" style="23" bestFit="1" customWidth="1"/>
    <col min="6" max="6" width="16.54296875" style="23" customWidth="1"/>
    <col min="7" max="7" width="52.7265625" style="23" customWidth="1"/>
    <col min="8" max="8" width="66.54296875" style="23" customWidth="1"/>
    <col min="9" max="9" width="71" style="23" customWidth="1"/>
    <col min="10" max="10" width="72.81640625" style="23" customWidth="1"/>
    <col min="11" max="11" width="18.54296875" style="23" customWidth="1"/>
    <col min="12" max="12" width="22.26953125" style="23" customWidth="1"/>
    <col min="13" max="13" width="23.453125" style="25" bestFit="1" customWidth="1"/>
    <col min="14" max="15" width="12.7265625" style="67" customWidth="1"/>
    <col min="16" max="16" width="12.7265625" style="25" customWidth="1"/>
    <col min="17" max="18" width="12.7265625" style="68" customWidth="1"/>
    <col min="19" max="19" width="12.7265625" style="27" customWidth="1"/>
    <col min="20" max="21" width="12.7265625" style="69" customWidth="1"/>
    <col min="22" max="22" width="12.7265625" style="23" customWidth="1"/>
    <col min="23" max="24" width="12.7265625" style="69" customWidth="1"/>
    <col min="25" max="25" width="12.7265625" style="23" customWidth="1"/>
    <col min="26" max="27" width="12.7265625" style="69" customWidth="1"/>
    <col min="28" max="28" width="12.7265625" style="23" customWidth="1"/>
    <col min="29" max="30" width="12.7265625" style="69" hidden="1" customWidth="1"/>
    <col min="31" max="31" width="12.7265625" style="23" hidden="1" customWidth="1"/>
    <col min="32" max="33" width="12.7265625" style="69" hidden="1" customWidth="1"/>
    <col min="34" max="34" width="12.7265625" style="23" hidden="1" customWidth="1"/>
    <col min="35" max="36" width="12.7265625" style="69" hidden="1" customWidth="1"/>
    <col min="37" max="37" width="12.7265625" style="23" hidden="1" customWidth="1"/>
    <col min="38" max="39" width="12.7265625" style="69" hidden="1" customWidth="1"/>
    <col min="40" max="40" width="12.7265625" style="23" hidden="1" customWidth="1"/>
    <col min="41" max="42" width="12.7265625" style="69" customWidth="1"/>
    <col min="43" max="43" width="12.7265625" style="23" customWidth="1"/>
    <col min="44" max="46" width="12.7265625" style="69" customWidth="1"/>
    <col min="47" max="47" width="12.7265625" style="23" customWidth="1"/>
    <col min="48" max="49" width="12.7265625" style="69" customWidth="1"/>
    <col min="50" max="50" width="12.7265625" style="23" customWidth="1"/>
    <col min="51" max="52" width="12.7265625" style="69" customWidth="1"/>
    <col min="53" max="53" width="12.7265625" style="23" customWidth="1"/>
    <col min="54" max="55" width="12.7265625" style="69" customWidth="1"/>
    <col min="56" max="56" width="12.7265625" style="23" customWidth="1"/>
    <col min="57" max="58" width="12.7265625" style="69" hidden="1" customWidth="1"/>
    <col min="59" max="59" width="12.7265625" style="23" hidden="1" customWidth="1"/>
    <col min="60" max="61" width="12.7265625" style="69" hidden="1" customWidth="1"/>
    <col min="62" max="62" width="12.7265625" style="23" hidden="1" customWidth="1"/>
    <col min="63" max="64" width="12.7265625" style="69" hidden="1" customWidth="1"/>
    <col min="65" max="65" width="12.7265625" style="23" hidden="1" customWidth="1"/>
    <col min="66" max="67" width="12.7265625" style="69" hidden="1" customWidth="1"/>
    <col min="68" max="68" width="12.7265625" style="23" hidden="1" customWidth="1"/>
    <col min="69" max="70" width="12.7265625" style="69" customWidth="1"/>
    <col min="71" max="71" width="12.7265625" style="71" customWidth="1"/>
    <col min="72" max="72" width="12.7265625" style="72" customWidth="1"/>
    <col min="73" max="74" width="12.7265625" style="72" hidden="1" customWidth="1"/>
    <col min="75" max="75" width="12.7265625" style="71" hidden="1" customWidth="1"/>
    <col min="76" max="77" width="12.7265625" style="72" hidden="1" customWidth="1"/>
    <col min="78" max="78" width="12.7265625" style="71" hidden="1" customWidth="1"/>
    <col min="79" max="80" width="12.7265625" style="72" hidden="1" customWidth="1"/>
    <col min="81" max="81" width="12.7265625" style="71" hidden="1" customWidth="1"/>
    <col min="82" max="83" width="12.7265625" style="72" hidden="1" customWidth="1"/>
    <col min="84" max="84" width="12.7265625" style="71" hidden="1" customWidth="1"/>
    <col min="85" max="86" width="12.7265625" style="72" hidden="1" customWidth="1"/>
    <col min="87" max="87" width="12.7265625" style="71" hidden="1" customWidth="1"/>
    <col min="88" max="89" width="12.7265625" style="72" hidden="1" customWidth="1"/>
    <col min="90" max="90" width="12.7265625" style="71" hidden="1" customWidth="1"/>
    <col min="91" max="92" width="12.7265625" style="72" hidden="1" customWidth="1"/>
    <col min="93" max="93" width="12.7265625" style="71" hidden="1" customWidth="1"/>
    <col min="94" max="95" width="12.7265625" style="72" hidden="1" customWidth="1"/>
    <col min="96" max="96" width="12.7265625" style="71" hidden="1" customWidth="1"/>
    <col min="97" max="98" width="12.7265625" style="72" hidden="1" customWidth="1"/>
    <col min="99" max="99" width="12.7265625" style="71" hidden="1" customWidth="1"/>
    <col min="100" max="100" width="12.7265625" style="72" hidden="1" customWidth="1"/>
    <col min="101" max="101" width="11.1796875" style="69" hidden="1" customWidth="1"/>
    <col min="102" max="102" width="14.26953125" style="69" hidden="1" customWidth="1"/>
    <col min="103" max="103" width="12" style="23" hidden="1" customWidth="1"/>
    <col min="104" max="104" width="12" style="69" hidden="1" customWidth="1"/>
    <col min="105" max="105" width="12.7265625" style="69" hidden="1" customWidth="1"/>
    <col min="106" max="106" width="12" style="23" hidden="1" customWidth="1"/>
    <col min="107" max="107" width="13.453125" style="69" hidden="1" customWidth="1"/>
    <col min="108" max="108" width="12.7265625" style="69" hidden="1" customWidth="1"/>
    <col min="109" max="109" width="13.26953125" style="23" hidden="1" customWidth="1"/>
    <col min="110" max="110" width="12" style="69" hidden="1" customWidth="1"/>
    <col min="111" max="111" width="13.453125" style="69" hidden="1" customWidth="1"/>
    <col min="112" max="112" width="11" style="23" hidden="1" customWidth="1"/>
    <col min="113" max="113" width="11.1796875" style="69" hidden="1" customWidth="1"/>
    <col min="114" max="114" width="14.26953125" style="69" hidden="1" customWidth="1"/>
    <col min="115" max="115" width="12" style="23" hidden="1" customWidth="1"/>
    <col min="116" max="116" width="12" style="69" hidden="1" customWidth="1"/>
    <col min="117" max="117" width="12.7265625" style="69" hidden="1" customWidth="1"/>
    <col min="118" max="118" width="12" style="23" hidden="1" customWidth="1"/>
    <col min="119" max="119" width="13.453125" style="69" hidden="1" customWidth="1"/>
    <col min="120" max="120" width="12.7265625" style="69" hidden="1" customWidth="1"/>
    <col min="121" max="121" width="13.26953125" style="23" hidden="1" customWidth="1"/>
    <col min="122" max="122" width="12" style="69" hidden="1" customWidth="1"/>
    <col min="123" max="123" width="13.453125" style="69" hidden="1" customWidth="1"/>
    <col min="124" max="124" width="11" style="23" hidden="1" customWidth="1"/>
    <col min="125" max="125" width="10.7265625" style="69" hidden="1" customWidth="1"/>
    <col min="126" max="126" width="13.453125" style="69" hidden="1" customWidth="1"/>
    <col min="127" max="127" width="12" style="23" hidden="1" customWidth="1"/>
    <col min="128" max="128" width="10.81640625" style="69" hidden="1" customWidth="1"/>
    <col min="129" max="16384" width="9.1796875" style="23"/>
  </cols>
  <sheetData>
    <row r="1" spans="2:128" x14ac:dyDescent="0.35">
      <c r="N1" s="25"/>
      <c r="O1" s="25"/>
      <c r="Q1" s="26"/>
      <c r="R1" s="26"/>
      <c r="T1" s="23"/>
      <c r="U1" s="23"/>
      <c r="W1" s="23"/>
      <c r="X1" s="23"/>
      <c r="Z1" s="23"/>
      <c r="AA1" s="23"/>
      <c r="AC1" s="23"/>
      <c r="AD1" s="23"/>
      <c r="AF1" s="23"/>
      <c r="AG1" s="23"/>
      <c r="AI1" s="23"/>
      <c r="AJ1" s="23"/>
      <c r="AL1" s="23"/>
      <c r="AM1" s="23"/>
      <c r="AO1" s="23"/>
      <c r="AP1" s="23"/>
      <c r="AR1" s="23"/>
      <c r="AS1" s="23"/>
      <c r="AT1" s="23"/>
      <c r="AV1" s="23"/>
      <c r="AW1" s="23"/>
      <c r="AY1" s="23"/>
      <c r="AZ1" s="23"/>
      <c r="BB1" s="23"/>
      <c r="BC1" s="23"/>
      <c r="BE1" s="23"/>
      <c r="BF1" s="23"/>
      <c r="BH1" s="23"/>
      <c r="BI1" s="23"/>
      <c r="BK1" s="23"/>
      <c r="BL1" s="23"/>
      <c r="BN1" s="23"/>
      <c r="BO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Z1" s="23"/>
      <c r="DA1" s="23"/>
      <c r="DC1" s="23"/>
      <c r="DD1" s="23"/>
      <c r="DF1" s="23"/>
      <c r="DG1" s="23"/>
      <c r="DI1" s="23"/>
      <c r="DJ1" s="23"/>
      <c r="DL1" s="23"/>
      <c r="DM1" s="23"/>
      <c r="DO1" s="23"/>
      <c r="DP1" s="23"/>
      <c r="DR1" s="23"/>
      <c r="DS1" s="23"/>
      <c r="DU1" s="23"/>
      <c r="DV1" s="23"/>
      <c r="DX1" s="23"/>
    </row>
    <row r="2" spans="2:128" ht="18.5" x14ac:dyDescent="0.35">
      <c r="B2" s="400" t="s">
        <v>46</v>
      </c>
      <c r="C2" s="401"/>
      <c r="D2" s="401"/>
      <c r="E2" s="401"/>
      <c r="F2" s="401"/>
      <c r="G2" s="401"/>
      <c r="H2" s="401"/>
      <c r="I2" s="401"/>
      <c r="J2" s="401"/>
      <c r="K2" s="401"/>
      <c r="L2" s="401"/>
      <c r="M2" s="402"/>
      <c r="N2" s="406" t="s">
        <v>63</v>
      </c>
      <c r="O2" s="407"/>
      <c r="P2" s="408"/>
      <c r="Q2" s="412" t="s">
        <v>66</v>
      </c>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4"/>
      <c r="AS2" s="412" t="s">
        <v>67</v>
      </c>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4"/>
      <c r="BU2" s="395" t="s">
        <v>68</v>
      </c>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6"/>
      <c r="CW2" s="395" t="s">
        <v>125</v>
      </c>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6"/>
    </row>
    <row r="3" spans="2:128" ht="15.5" x14ac:dyDescent="0.35">
      <c r="B3" s="403"/>
      <c r="C3" s="404"/>
      <c r="D3" s="404"/>
      <c r="E3" s="404"/>
      <c r="F3" s="404"/>
      <c r="G3" s="404"/>
      <c r="H3" s="404"/>
      <c r="I3" s="404"/>
      <c r="J3" s="404"/>
      <c r="K3" s="404"/>
      <c r="L3" s="404"/>
      <c r="M3" s="405"/>
      <c r="N3" s="409" t="s">
        <v>64</v>
      </c>
      <c r="O3" s="410"/>
      <c r="P3" s="411"/>
      <c r="Q3" s="399" t="s">
        <v>339</v>
      </c>
      <c r="R3" s="397"/>
      <c r="S3" s="398"/>
      <c r="T3" s="399" t="s">
        <v>340</v>
      </c>
      <c r="U3" s="397"/>
      <c r="V3" s="398"/>
      <c r="W3" s="399" t="s">
        <v>341</v>
      </c>
      <c r="X3" s="397"/>
      <c r="Y3" s="398"/>
      <c r="Z3" s="399" t="s">
        <v>342</v>
      </c>
      <c r="AA3" s="397"/>
      <c r="AB3" s="398"/>
      <c r="AC3" s="399" t="s">
        <v>343</v>
      </c>
      <c r="AD3" s="397"/>
      <c r="AE3" s="398"/>
      <c r="AF3" s="399" t="s">
        <v>344</v>
      </c>
      <c r="AG3" s="397"/>
      <c r="AH3" s="398"/>
      <c r="AI3" s="399" t="s">
        <v>345</v>
      </c>
      <c r="AJ3" s="397"/>
      <c r="AK3" s="398"/>
      <c r="AL3" s="399" t="s">
        <v>346</v>
      </c>
      <c r="AM3" s="397"/>
      <c r="AN3" s="398"/>
      <c r="AO3" s="399" t="s">
        <v>30</v>
      </c>
      <c r="AP3" s="397"/>
      <c r="AQ3" s="397"/>
      <c r="AR3" s="49" t="s">
        <v>65</v>
      </c>
      <c r="AS3" s="397" t="s">
        <v>339</v>
      </c>
      <c r="AT3" s="397"/>
      <c r="AU3" s="398"/>
      <c r="AV3" s="397" t="s">
        <v>340</v>
      </c>
      <c r="AW3" s="397"/>
      <c r="AX3" s="398"/>
      <c r="AY3" s="397" t="s">
        <v>341</v>
      </c>
      <c r="AZ3" s="397"/>
      <c r="BA3" s="398"/>
      <c r="BB3" s="397" t="s">
        <v>342</v>
      </c>
      <c r="BC3" s="397"/>
      <c r="BD3" s="398"/>
      <c r="BE3" s="397" t="s">
        <v>343</v>
      </c>
      <c r="BF3" s="397"/>
      <c r="BG3" s="398"/>
      <c r="BH3" s="397" t="s">
        <v>344</v>
      </c>
      <c r="BI3" s="397"/>
      <c r="BJ3" s="398"/>
      <c r="BK3" s="397" t="s">
        <v>345</v>
      </c>
      <c r="BL3" s="397"/>
      <c r="BM3" s="398"/>
      <c r="BN3" s="397" t="s">
        <v>346</v>
      </c>
      <c r="BO3" s="397"/>
      <c r="BP3" s="398"/>
      <c r="BQ3" s="399" t="s">
        <v>30</v>
      </c>
      <c r="BR3" s="397"/>
      <c r="BS3" s="397"/>
      <c r="BT3" s="49" t="s">
        <v>65</v>
      </c>
      <c r="BU3" s="397" t="s">
        <v>339</v>
      </c>
      <c r="BV3" s="397"/>
      <c r="BW3" s="398"/>
      <c r="BX3" s="397" t="s">
        <v>340</v>
      </c>
      <c r="BY3" s="397"/>
      <c r="BZ3" s="398"/>
      <c r="CA3" s="397" t="s">
        <v>341</v>
      </c>
      <c r="CB3" s="397"/>
      <c r="CC3" s="398"/>
      <c r="CD3" s="397" t="s">
        <v>342</v>
      </c>
      <c r="CE3" s="397"/>
      <c r="CF3" s="398"/>
      <c r="CG3" s="397" t="s">
        <v>343</v>
      </c>
      <c r="CH3" s="397"/>
      <c r="CI3" s="398"/>
      <c r="CJ3" s="397" t="s">
        <v>344</v>
      </c>
      <c r="CK3" s="397"/>
      <c r="CL3" s="398"/>
      <c r="CM3" s="397" t="s">
        <v>345</v>
      </c>
      <c r="CN3" s="397"/>
      <c r="CO3" s="398"/>
      <c r="CP3" s="397" t="s">
        <v>346</v>
      </c>
      <c r="CQ3" s="397"/>
      <c r="CR3" s="398"/>
      <c r="CS3" s="399" t="s">
        <v>30</v>
      </c>
      <c r="CT3" s="397"/>
      <c r="CU3" s="397"/>
      <c r="CV3" s="49" t="s">
        <v>65</v>
      </c>
      <c r="CW3" s="397" t="s">
        <v>339</v>
      </c>
      <c r="CX3" s="397"/>
      <c r="CY3" s="398"/>
      <c r="CZ3" s="397" t="s">
        <v>340</v>
      </c>
      <c r="DA3" s="397"/>
      <c r="DB3" s="398"/>
      <c r="DC3" s="397" t="s">
        <v>341</v>
      </c>
      <c r="DD3" s="397"/>
      <c r="DE3" s="398"/>
      <c r="DF3" s="397" t="s">
        <v>342</v>
      </c>
      <c r="DG3" s="397"/>
      <c r="DH3" s="398"/>
      <c r="DI3" s="397" t="s">
        <v>343</v>
      </c>
      <c r="DJ3" s="397"/>
      <c r="DK3" s="398"/>
      <c r="DL3" s="397" t="s">
        <v>344</v>
      </c>
      <c r="DM3" s="397"/>
      <c r="DN3" s="398"/>
      <c r="DO3" s="397" t="s">
        <v>345</v>
      </c>
      <c r="DP3" s="397"/>
      <c r="DQ3" s="398"/>
      <c r="DR3" s="397" t="s">
        <v>346</v>
      </c>
      <c r="DS3" s="397"/>
      <c r="DT3" s="398"/>
      <c r="DU3" s="399" t="s">
        <v>30</v>
      </c>
      <c r="DV3" s="397"/>
      <c r="DW3" s="397"/>
      <c r="DX3" s="49" t="s">
        <v>65</v>
      </c>
    </row>
    <row r="4" spans="2:128" ht="15.5" hidden="1" x14ac:dyDescent="0.35">
      <c r="B4" s="28"/>
      <c r="C4" s="28"/>
      <c r="D4" s="134"/>
      <c r="E4" s="134"/>
      <c r="F4" s="134"/>
      <c r="G4" s="28"/>
      <c r="H4" s="28"/>
      <c r="I4" s="28"/>
      <c r="J4" s="28"/>
      <c r="K4" s="28"/>
      <c r="L4" s="28"/>
      <c r="M4" s="28" t="s">
        <v>74</v>
      </c>
      <c r="N4" s="29" t="s">
        <v>64</v>
      </c>
      <c r="O4" s="30" t="s">
        <v>64</v>
      </c>
      <c r="P4" s="31" t="s">
        <v>64</v>
      </c>
      <c r="Q4" s="32">
        <v>1</v>
      </c>
      <c r="R4" s="33">
        <v>1</v>
      </c>
      <c r="S4" s="34">
        <v>1</v>
      </c>
      <c r="T4" s="32">
        <v>1</v>
      </c>
      <c r="U4" s="33">
        <v>1</v>
      </c>
      <c r="V4" s="34">
        <v>1</v>
      </c>
      <c r="W4" s="32">
        <v>1</v>
      </c>
      <c r="X4" s="33">
        <v>1</v>
      </c>
      <c r="Y4" s="34">
        <v>1</v>
      </c>
      <c r="Z4" s="32">
        <v>1</v>
      </c>
      <c r="AA4" s="33">
        <v>1</v>
      </c>
      <c r="AB4" s="34">
        <v>1</v>
      </c>
      <c r="AC4" s="367">
        <v>1</v>
      </c>
      <c r="AD4" s="365">
        <v>1</v>
      </c>
      <c r="AE4" s="366">
        <v>1</v>
      </c>
      <c r="AF4" s="367">
        <v>1</v>
      </c>
      <c r="AG4" s="365">
        <v>1</v>
      </c>
      <c r="AH4" s="366">
        <v>1</v>
      </c>
      <c r="AI4" s="367">
        <v>1</v>
      </c>
      <c r="AJ4" s="365">
        <v>1</v>
      </c>
      <c r="AK4" s="366">
        <v>1</v>
      </c>
      <c r="AL4" s="367">
        <v>1</v>
      </c>
      <c r="AM4" s="365">
        <v>1</v>
      </c>
      <c r="AN4" s="366">
        <v>1</v>
      </c>
      <c r="AO4" s="32">
        <v>1</v>
      </c>
      <c r="AP4" s="33">
        <v>1</v>
      </c>
      <c r="AQ4" s="40">
        <v>1</v>
      </c>
      <c r="AR4" s="46">
        <v>1</v>
      </c>
      <c r="AS4" s="40">
        <v>2</v>
      </c>
      <c r="AT4" s="33">
        <v>2</v>
      </c>
      <c r="AU4" s="34">
        <v>2</v>
      </c>
      <c r="AV4" s="32">
        <v>2</v>
      </c>
      <c r="AW4" s="33">
        <v>2</v>
      </c>
      <c r="AX4" s="34">
        <v>2</v>
      </c>
      <c r="AY4" s="32">
        <v>2</v>
      </c>
      <c r="AZ4" s="33">
        <v>2</v>
      </c>
      <c r="BA4" s="34">
        <v>2</v>
      </c>
      <c r="BB4" s="32">
        <v>2</v>
      </c>
      <c r="BC4" s="33">
        <v>2</v>
      </c>
      <c r="BD4" s="34">
        <v>2</v>
      </c>
      <c r="BE4" s="365">
        <v>2</v>
      </c>
      <c r="BF4" s="365">
        <v>2</v>
      </c>
      <c r="BG4" s="366">
        <v>2</v>
      </c>
      <c r="BH4" s="367">
        <v>2</v>
      </c>
      <c r="BI4" s="365">
        <v>2</v>
      </c>
      <c r="BJ4" s="366">
        <v>2</v>
      </c>
      <c r="BK4" s="367">
        <v>2</v>
      </c>
      <c r="BL4" s="365">
        <v>2</v>
      </c>
      <c r="BM4" s="366">
        <v>2</v>
      </c>
      <c r="BN4" s="367">
        <v>2</v>
      </c>
      <c r="BO4" s="365">
        <v>2</v>
      </c>
      <c r="BP4" s="366">
        <v>2</v>
      </c>
      <c r="BQ4" s="32">
        <v>2</v>
      </c>
      <c r="BR4" s="33">
        <v>2</v>
      </c>
      <c r="BS4" s="40">
        <v>2</v>
      </c>
      <c r="BT4" s="46">
        <v>2</v>
      </c>
      <c r="BU4" s="40">
        <v>3</v>
      </c>
      <c r="BV4" s="33">
        <v>3</v>
      </c>
      <c r="BW4" s="34">
        <v>3</v>
      </c>
      <c r="BX4" s="32">
        <v>3</v>
      </c>
      <c r="BY4" s="33">
        <v>3</v>
      </c>
      <c r="BZ4" s="34">
        <v>3</v>
      </c>
      <c r="CA4" s="32">
        <v>3</v>
      </c>
      <c r="CB4" s="33">
        <v>3</v>
      </c>
      <c r="CC4" s="34">
        <v>3</v>
      </c>
      <c r="CD4" s="32">
        <v>3</v>
      </c>
      <c r="CE4" s="33">
        <v>3</v>
      </c>
      <c r="CF4" s="34">
        <v>3</v>
      </c>
      <c r="CG4" s="365">
        <v>3</v>
      </c>
      <c r="CH4" s="365">
        <v>3</v>
      </c>
      <c r="CI4" s="366">
        <v>3</v>
      </c>
      <c r="CJ4" s="367">
        <v>3</v>
      </c>
      <c r="CK4" s="365">
        <v>3</v>
      </c>
      <c r="CL4" s="366">
        <v>3</v>
      </c>
      <c r="CM4" s="367">
        <v>3</v>
      </c>
      <c r="CN4" s="365">
        <v>3</v>
      </c>
      <c r="CO4" s="366">
        <v>3</v>
      </c>
      <c r="CP4" s="367">
        <v>3</v>
      </c>
      <c r="CQ4" s="365">
        <v>3</v>
      </c>
      <c r="CR4" s="366">
        <v>3</v>
      </c>
      <c r="CS4" s="32">
        <v>3</v>
      </c>
      <c r="CT4" s="33">
        <v>3</v>
      </c>
      <c r="CU4" s="40">
        <v>3</v>
      </c>
      <c r="CV4" s="49">
        <v>3</v>
      </c>
      <c r="CW4" s="132">
        <v>4</v>
      </c>
      <c r="CX4" s="132">
        <v>4</v>
      </c>
      <c r="CY4" s="133">
        <v>4</v>
      </c>
      <c r="CZ4" s="131">
        <v>4</v>
      </c>
      <c r="DA4" s="132">
        <v>4</v>
      </c>
      <c r="DB4" s="133">
        <v>4</v>
      </c>
      <c r="DC4" s="131">
        <v>4</v>
      </c>
      <c r="DD4" s="132">
        <v>4</v>
      </c>
      <c r="DE4" s="133">
        <v>4</v>
      </c>
      <c r="DF4" s="131">
        <v>4</v>
      </c>
      <c r="DG4" s="132">
        <v>4</v>
      </c>
      <c r="DH4" s="133">
        <v>4</v>
      </c>
      <c r="DI4" s="365">
        <v>4</v>
      </c>
      <c r="DJ4" s="365">
        <v>4</v>
      </c>
      <c r="DK4" s="366">
        <v>4</v>
      </c>
      <c r="DL4" s="367">
        <v>4</v>
      </c>
      <c r="DM4" s="365">
        <v>4</v>
      </c>
      <c r="DN4" s="366">
        <v>4</v>
      </c>
      <c r="DO4" s="367">
        <v>4</v>
      </c>
      <c r="DP4" s="365">
        <v>4</v>
      </c>
      <c r="DQ4" s="366">
        <v>4</v>
      </c>
      <c r="DR4" s="367">
        <v>4</v>
      </c>
      <c r="DS4" s="365">
        <v>4</v>
      </c>
      <c r="DT4" s="366">
        <v>4</v>
      </c>
      <c r="DU4" s="131">
        <v>4</v>
      </c>
      <c r="DV4" s="132">
        <v>4</v>
      </c>
      <c r="DW4" s="132">
        <v>4</v>
      </c>
      <c r="DX4" s="49">
        <v>4</v>
      </c>
    </row>
    <row r="5" spans="2:128" ht="15.5" hidden="1" x14ac:dyDescent="0.35">
      <c r="B5" s="28"/>
      <c r="C5" s="28"/>
      <c r="D5" s="134"/>
      <c r="E5" s="134"/>
      <c r="F5" s="134"/>
      <c r="G5" s="28"/>
      <c r="H5" s="28"/>
      <c r="I5" s="28"/>
      <c r="J5" s="28"/>
      <c r="K5" s="28"/>
      <c r="L5" s="28"/>
      <c r="M5" s="28" t="s">
        <v>72</v>
      </c>
      <c r="N5" s="29" t="s">
        <v>64</v>
      </c>
      <c r="O5" s="30" t="s">
        <v>64</v>
      </c>
      <c r="P5" s="31" t="s">
        <v>64</v>
      </c>
      <c r="Q5" s="32">
        <v>1</v>
      </c>
      <c r="R5" s="33">
        <v>1</v>
      </c>
      <c r="S5" s="34">
        <v>1</v>
      </c>
      <c r="T5" s="32">
        <v>2</v>
      </c>
      <c r="U5" s="33">
        <v>2</v>
      </c>
      <c r="V5" s="34">
        <v>2</v>
      </c>
      <c r="W5" s="32">
        <v>3</v>
      </c>
      <c r="X5" s="33">
        <v>3</v>
      </c>
      <c r="Y5" s="34">
        <v>3</v>
      </c>
      <c r="Z5" s="32">
        <v>4</v>
      </c>
      <c r="AA5" s="33">
        <v>4</v>
      </c>
      <c r="AB5" s="34">
        <v>4</v>
      </c>
      <c r="AC5" s="367">
        <v>4</v>
      </c>
      <c r="AD5" s="365">
        <v>4</v>
      </c>
      <c r="AE5" s="366">
        <v>4</v>
      </c>
      <c r="AF5" s="367">
        <v>4</v>
      </c>
      <c r="AG5" s="365">
        <v>4</v>
      </c>
      <c r="AH5" s="366">
        <v>4</v>
      </c>
      <c r="AI5" s="367">
        <v>4</v>
      </c>
      <c r="AJ5" s="365">
        <v>4</v>
      </c>
      <c r="AK5" s="366">
        <v>4</v>
      </c>
      <c r="AL5" s="367">
        <v>4</v>
      </c>
      <c r="AM5" s="365">
        <v>4</v>
      </c>
      <c r="AN5" s="366">
        <v>4</v>
      </c>
      <c r="AO5" s="32">
        <v>5</v>
      </c>
      <c r="AP5" s="33">
        <v>5</v>
      </c>
      <c r="AQ5" s="40">
        <v>5</v>
      </c>
      <c r="AR5" s="46" t="s">
        <v>65</v>
      </c>
      <c r="AS5" s="40">
        <v>1</v>
      </c>
      <c r="AT5" s="33">
        <v>1</v>
      </c>
      <c r="AU5" s="34">
        <v>1</v>
      </c>
      <c r="AV5" s="32">
        <v>2</v>
      </c>
      <c r="AW5" s="33">
        <v>2</v>
      </c>
      <c r="AX5" s="34">
        <v>2</v>
      </c>
      <c r="AY5" s="32">
        <v>3</v>
      </c>
      <c r="AZ5" s="33">
        <v>3</v>
      </c>
      <c r="BA5" s="34">
        <v>3</v>
      </c>
      <c r="BB5" s="32">
        <v>4</v>
      </c>
      <c r="BC5" s="33">
        <v>4</v>
      </c>
      <c r="BD5" s="34">
        <v>4</v>
      </c>
      <c r="BE5" s="365">
        <v>1</v>
      </c>
      <c r="BF5" s="365">
        <v>1</v>
      </c>
      <c r="BG5" s="366">
        <v>1</v>
      </c>
      <c r="BH5" s="367">
        <v>2</v>
      </c>
      <c r="BI5" s="365">
        <v>2</v>
      </c>
      <c r="BJ5" s="366">
        <v>2</v>
      </c>
      <c r="BK5" s="367">
        <v>3</v>
      </c>
      <c r="BL5" s="365">
        <v>3</v>
      </c>
      <c r="BM5" s="366">
        <v>3</v>
      </c>
      <c r="BN5" s="367">
        <v>4</v>
      </c>
      <c r="BO5" s="365">
        <v>4</v>
      </c>
      <c r="BP5" s="366">
        <v>4</v>
      </c>
      <c r="BQ5" s="32">
        <v>5</v>
      </c>
      <c r="BR5" s="33">
        <v>5</v>
      </c>
      <c r="BS5" s="40">
        <v>5</v>
      </c>
      <c r="BT5" s="46" t="s">
        <v>65</v>
      </c>
      <c r="BU5" s="40">
        <v>1</v>
      </c>
      <c r="BV5" s="33">
        <v>1</v>
      </c>
      <c r="BW5" s="34">
        <v>1</v>
      </c>
      <c r="BX5" s="32">
        <v>2</v>
      </c>
      <c r="BY5" s="33">
        <v>2</v>
      </c>
      <c r="BZ5" s="34">
        <v>2</v>
      </c>
      <c r="CA5" s="32">
        <v>3</v>
      </c>
      <c r="CB5" s="33">
        <v>3</v>
      </c>
      <c r="CC5" s="34">
        <v>3</v>
      </c>
      <c r="CD5" s="32">
        <v>4</v>
      </c>
      <c r="CE5" s="33">
        <v>4</v>
      </c>
      <c r="CF5" s="34">
        <v>4</v>
      </c>
      <c r="CG5" s="365">
        <v>1</v>
      </c>
      <c r="CH5" s="365">
        <v>1</v>
      </c>
      <c r="CI5" s="366">
        <v>1</v>
      </c>
      <c r="CJ5" s="367">
        <v>2</v>
      </c>
      <c r="CK5" s="365">
        <v>2</v>
      </c>
      <c r="CL5" s="366">
        <v>2</v>
      </c>
      <c r="CM5" s="367">
        <v>3</v>
      </c>
      <c r="CN5" s="365">
        <v>3</v>
      </c>
      <c r="CO5" s="366">
        <v>3</v>
      </c>
      <c r="CP5" s="367">
        <v>4</v>
      </c>
      <c r="CQ5" s="365">
        <v>4</v>
      </c>
      <c r="CR5" s="366">
        <v>4</v>
      </c>
      <c r="CS5" s="32">
        <v>5</v>
      </c>
      <c r="CT5" s="33">
        <v>5</v>
      </c>
      <c r="CU5" s="40">
        <v>5</v>
      </c>
      <c r="CV5" s="49" t="s">
        <v>65</v>
      </c>
      <c r="CW5" s="132">
        <v>1</v>
      </c>
      <c r="CX5" s="132">
        <v>1</v>
      </c>
      <c r="CY5" s="133">
        <v>1</v>
      </c>
      <c r="CZ5" s="131">
        <v>2</v>
      </c>
      <c r="DA5" s="132">
        <v>2</v>
      </c>
      <c r="DB5" s="133">
        <v>2</v>
      </c>
      <c r="DC5" s="131">
        <v>3</v>
      </c>
      <c r="DD5" s="132">
        <v>3</v>
      </c>
      <c r="DE5" s="133">
        <v>3</v>
      </c>
      <c r="DF5" s="131">
        <v>4</v>
      </c>
      <c r="DG5" s="132">
        <v>4</v>
      </c>
      <c r="DH5" s="133">
        <v>4</v>
      </c>
      <c r="DI5" s="365">
        <v>1</v>
      </c>
      <c r="DJ5" s="365">
        <v>1</v>
      </c>
      <c r="DK5" s="366">
        <v>1</v>
      </c>
      <c r="DL5" s="367">
        <v>2</v>
      </c>
      <c r="DM5" s="365">
        <v>2</v>
      </c>
      <c r="DN5" s="366">
        <v>2</v>
      </c>
      <c r="DO5" s="367">
        <v>3</v>
      </c>
      <c r="DP5" s="365">
        <v>3</v>
      </c>
      <c r="DQ5" s="366">
        <v>3</v>
      </c>
      <c r="DR5" s="367">
        <v>4</v>
      </c>
      <c r="DS5" s="365">
        <v>4</v>
      </c>
      <c r="DT5" s="366">
        <v>4</v>
      </c>
      <c r="DU5" s="131">
        <v>5</v>
      </c>
      <c r="DV5" s="132">
        <v>5</v>
      </c>
      <c r="DW5" s="132">
        <v>5</v>
      </c>
      <c r="DX5" s="49" t="s">
        <v>65</v>
      </c>
    </row>
    <row r="6" spans="2:128" ht="46.5" hidden="1" x14ac:dyDescent="0.35">
      <c r="B6" s="35"/>
      <c r="C6" s="35"/>
      <c r="D6" s="134"/>
      <c r="E6" s="134"/>
      <c r="F6" s="134"/>
      <c r="G6" s="35"/>
      <c r="H6" s="35"/>
      <c r="I6" s="35"/>
      <c r="J6" s="35"/>
      <c r="K6" s="35"/>
      <c r="L6" s="35"/>
      <c r="M6" s="35" t="s">
        <v>76</v>
      </c>
      <c r="N6" s="36" t="str">
        <f>CONCATENATE(N4,N5,N7)</f>
        <v>BaselineBaselineNumerator</v>
      </c>
      <c r="O6" s="36" t="str">
        <f t="shared" ref="O6:CV6" si="0">CONCATENATE(O4,O5,O7)</f>
        <v>BaselineBaselineDenominator</v>
      </c>
      <c r="P6" s="36" t="str">
        <f t="shared" si="0"/>
        <v>BaselineBaselineValue</v>
      </c>
      <c r="Q6" s="36" t="str">
        <f t="shared" si="0"/>
        <v>11Numerator</v>
      </c>
      <c r="R6" s="36" t="str">
        <f t="shared" si="0"/>
        <v>11Denominator</v>
      </c>
      <c r="S6" s="36" t="str">
        <f t="shared" si="0"/>
        <v>11Value</v>
      </c>
      <c r="T6" s="36" t="str">
        <f t="shared" si="0"/>
        <v>12Numerator</v>
      </c>
      <c r="U6" s="36" t="str">
        <f t="shared" si="0"/>
        <v>12Denominator</v>
      </c>
      <c r="V6" s="36" t="str">
        <f t="shared" si="0"/>
        <v>12Value</v>
      </c>
      <c r="W6" s="36" t="str">
        <f t="shared" si="0"/>
        <v>13Numerator</v>
      </c>
      <c r="X6" s="36" t="str">
        <f t="shared" si="0"/>
        <v>13Denominator</v>
      </c>
      <c r="Y6" s="36" t="str">
        <f t="shared" si="0"/>
        <v>13Value</v>
      </c>
      <c r="Z6" s="36" t="str">
        <f t="shared" si="0"/>
        <v>14Numerator</v>
      </c>
      <c r="AA6" s="36" t="str">
        <f t="shared" si="0"/>
        <v>14Denominator</v>
      </c>
      <c r="AB6" s="36" t="str">
        <f t="shared" si="0"/>
        <v>14Value</v>
      </c>
      <c r="AC6" s="368" t="str">
        <f t="shared" ref="AC6:AE6" si="1">CONCATENATE(AC4,AC5,AC7)</f>
        <v>14Numerator</v>
      </c>
      <c r="AD6" s="368" t="str">
        <f t="shared" si="1"/>
        <v>14Denominator</v>
      </c>
      <c r="AE6" s="368" t="str">
        <f t="shared" si="1"/>
        <v>14Value</v>
      </c>
      <c r="AF6" s="368" t="str">
        <f t="shared" ref="AF6:AH6" si="2">CONCATENATE(AF4,AF5,AF7)</f>
        <v>14Numerator</v>
      </c>
      <c r="AG6" s="368" t="str">
        <f t="shared" si="2"/>
        <v>14Denominator</v>
      </c>
      <c r="AH6" s="368" t="str">
        <f t="shared" si="2"/>
        <v>14Value</v>
      </c>
      <c r="AI6" s="368" t="str">
        <f t="shared" ref="AI6:AK6" si="3">CONCATENATE(AI4,AI5,AI7)</f>
        <v>14Numerator</v>
      </c>
      <c r="AJ6" s="368" t="str">
        <f t="shared" si="3"/>
        <v>14Denominator</v>
      </c>
      <c r="AK6" s="368" t="str">
        <f t="shared" si="3"/>
        <v>14Value</v>
      </c>
      <c r="AL6" s="368" t="str">
        <f t="shared" ref="AL6:AN6" si="4">CONCATENATE(AL4,AL5,AL7)</f>
        <v>14Numerator</v>
      </c>
      <c r="AM6" s="368" t="str">
        <f t="shared" si="4"/>
        <v>14Denominator</v>
      </c>
      <c r="AN6" s="368" t="str">
        <f t="shared" si="4"/>
        <v>14Value</v>
      </c>
      <c r="AO6" s="36" t="str">
        <f t="shared" si="0"/>
        <v>15Numerator</v>
      </c>
      <c r="AP6" s="36" t="str">
        <f t="shared" si="0"/>
        <v>15Denominator</v>
      </c>
      <c r="AQ6" s="36" t="str">
        <f t="shared" si="0"/>
        <v>15Value</v>
      </c>
      <c r="AR6" s="47" t="str">
        <f t="shared" si="0"/>
        <v>1GoalValue</v>
      </c>
      <c r="AS6" s="41" t="str">
        <f t="shared" si="0"/>
        <v>21Numerator</v>
      </c>
      <c r="AT6" s="36" t="str">
        <f t="shared" si="0"/>
        <v>21Denominator</v>
      </c>
      <c r="AU6" s="36" t="str">
        <f t="shared" si="0"/>
        <v>21Value</v>
      </c>
      <c r="AV6" s="36" t="str">
        <f t="shared" si="0"/>
        <v>22Numerator</v>
      </c>
      <c r="AW6" s="36" t="str">
        <f t="shared" si="0"/>
        <v>22Denominator</v>
      </c>
      <c r="AX6" s="36" t="str">
        <f t="shared" si="0"/>
        <v>22Value</v>
      </c>
      <c r="AY6" s="36" t="str">
        <f t="shared" si="0"/>
        <v>23Numerator</v>
      </c>
      <c r="AZ6" s="36" t="str">
        <f t="shared" si="0"/>
        <v>23Denominator</v>
      </c>
      <c r="BA6" s="36" t="str">
        <f t="shared" si="0"/>
        <v>23Value</v>
      </c>
      <c r="BB6" s="36" t="str">
        <f t="shared" si="0"/>
        <v>24Numerator</v>
      </c>
      <c r="BC6" s="36" t="str">
        <f t="shared" si="0"/>
        <v>24Denominator</v>
      </c>
      <c r="BD6" s="36" t="str">
        <f t="shared" si="0"/>
        <v>24Value</v>
      </c>
      <c r="BE6" s="369" t="str">
        <f t="shared" ref="BE6:BP6" si="5">CONCATENATE(BE4,BE5,BE7)</f>
        <v>21Numerator</v>
      </c>
      <c r="BF6" s="368" t="str">
        <f t="shared" si="5"/>
        <v>21Denominator</v>
      </c>
      <c r="BG6" s="368" t="str">
        <f t="shared" si="5"/>
        <v>21Value</v>
      </c>
      <c r="BH6" s="368" t="str">
        <f t="shared" si="5"/>
        <v>22Numerator</v>
      </c>
      <c r="BI6" s="368" t="str">
        <f t="shared" si="5"/>
        <v>22Denominator</v>
      </c>
      <c r="BJ6" s="368" t="str">
        <f t="shared" si="5"/>
        <v>22Value</v>
      </c>
      <c r="BK6" s="368" t="str">
        <f t="shared" si="5"/>
        <v>23Numerator</v>
      </c>
      <c r="BL6" s="368" t="str">
        <f t="shared" si="5"/>
        <v>23Denominator</v>
      </c>
      <c r="BM6" s="368" t="str">
        <f t="shared" si="5"/>
        <v>23Value</v>
      </c>
      <c r="BN6" s="368" t="str">
        <f t="shared" si="5"/>
        <v>24Numerator</v>
      </c>
      <c r="BO6" s="368" t="str">
        <f t="shared" si="5"/>
        <v>24Denominator</v>
      </c>
      <c r="BP6" s="368" t="str">
        <f t="shared" si="5"/>
        <v>24Value</v>
      </c>
      <c r="BQ6" s="36" t="str">
        <f t="shared" si="0"/>
        <v>25Numerator</v>
      </c>
      <c r="BR6" s="36" t="str">
        <f t="shared" si="0"/>
        <v>25Denominator</v>
      </c>
      <c r="BS6" s="36" t="str">
        <f t="shared" si="0"/>
        <v>25Value</v>
      </c>
      <c r="BT6" s="47" t="str">
        <f t="shared" si="0"/>
        <v>2GoalValue</v>
      </c>
      <c r="BU6" s="41" t="str">
        <f t="shared" si="0"/>
        <v>31Numerator</v>
      </c>
      <c r="BV6" s="36" t="str">
        <f t="shared" si="0"/>
        <v>31Denominator</v>
      </c>
      <c r="BW6" s="36" t="str">
        <f t="shared" si="0"/>
        <v>31Value</v>
      </c>
      <c r="BX6" s="36" t="str">
        <f t="shared" si="0"/>
        <v>32Numerator</v>
      </c>
      <c r="BY6" s="36" t="str">
        <f t="shared" si="0"/>
        <v>32Denominator</v>
      </c>
      <c r="BZ6" s="36" t="str">
        <f t="shared" si="0"/>
        <v>32Value</v>
      </c>
      <c r="CA6" s="36" t="str">
        <f t="shared" si="0"/>
        <v>33Numerator</v>
      </c>
      <c r="CB6" s="36" t="str">
        <f t="shared" si="0"/>
        <v>33Denominator</v>
      </c>
      <c r="CC6" s="36" t="str">
        <f t="shared" si="0"/>
        <v>33Value</v>
      </c>
      <c r="CD6" s="36" t="str">
        <f t="shared" si="0"/>
        <v>34Numerator</v>
      </c>
      <c r="CE6" s="36" t="str">
        <f t="shared" si="0"/>
        <v>34Denominator</v>
      </c>
      <c r="CF6" s="36" t="str">
        <f t="shared" si="0"/>
        <v>34Value</v>
      </c>
      <c r="CG6" s="369" t="str">
        <f t="shared" ref="CG6:CR6" si="6">CONCATENATE(CG4,CG5,CG7)</f>
        <v>31Numerator</v>
      </c>
      <c r="CH6" s="368" t="str">
        <f t="shared" si="6"/>
        <v>31Denominator</v>
      </c>
      <c r="CI6" s="368" t="str">
        <f t="shared" si="6"/>
        <v>31Value</v>
      </c>
      <c r="CJ6" s="368" t="str">
        <f t="shared" si="6"/>
        <v>32Numerator</v>
      </c>
      <c r="CK6" s="368" t="str">
        <f t="shared" si="6"/>
        <v>32Denominator</v>
      </c>
      <c r="CL6" s="368" t="str">
        <f t="shared" si="6"/>
        <v>32Value</v>
      </c>
      <c r="CM6" s="368" t="str">
        <f t="shared" si="6"/>
        <v>33Numerator</v>
      </c>
      <c r="CN6" s="368" t="str">
        <f t="shared" si="6"/>
        <v>33Denominator</v>
      </c>
      <c r="CO6" s="368" t="str">
        <f t="shared" si="6"/>
        <v>33Value</v>
      </c>
      <c r="CP6" s="368" t="str">
        <f t="shared" si="6"/>
        <v>34Numerator</v>
      </c>
      <c r="CQ6" s="368" t="str">
        <f t="shared" si="6"/>
        <v>34Denominator</v>
      </c>
      <c r="CR6" s="368" t="str">
        <f t="shared" si="6"/>
        <v>34Value</v>
      </c>
      <c r="CS6" s="36" t="str">
        <f t="shared" si="0"/>
        <v>35Numerator</v>
      </c>
      <c r="CT6" s="36" t="str">
        <f t="shared" si="0"/>
        <v>35Denominator</v>
      </c>
      <c r="CU6" s="36" t="str">
        <f t="shared" si="0"/>
        <v>35Value</v>
      </c>
      <c r="CV6" s="50" t="str">
        <f t="shared" si="0"/>
        <v>3GoalValue</v>
      </c>
      <c r="CW6" s="130" t="str">
        <f t="shared" ref="CW6:DX6" si="7">CONCATENATE(CW4,CW5,CW7)</f>
        <v>41Numerator</v>
      </c>
      <c r="CX6" s="129" t="str">
        <f t="shared" si="7"/>
        <v>41Denominator</v>
      </c>
      <c r="CY6" s="129" t="str">
        <f t="shared" si="7"/>
        <v>41Value</v>
      </c>
      <c r="CZ6" s="129" t="str">
        <f t="shared" si="7"/>
        <v>42Numerator</v>
      </c>
      <c r="DA6" s="129" t="str">
        <f t="shared" si="7"/>
        <v>42Denominator</v>
      </c>
      <c r="DB6" s="129" t="str">
        <f t="shared" si="7"/>
        <v>42Value</v>
      </c>
      <c r="DC6" s="129" t="str">
        <f t="shared" si="7"/>
        <v>43Numerator</v>
      </c>
      <c r="DD6" s="129" t="str">
        <f t="shared" si="7"/>
        <v>43Denominator</v>
      </c>
      <c r="DE6" s="129" t="str">
        <f t="shared" si="7"/>
        <v>43Value</v>
      </c>
      <c r="DF6" s="129" t="str">
        <f t="shared" si="7"/>
        <v>44Numerator</v>
      </c>
      <c r="DG6" s="129" t="str">
        <f t="shared" si="7"/>
        <v>44Denominator</v>
      </c>
      <c r="DH6" s="129" t="str">
        <f t="shared" si="7"/>
        <v>44Value</v>
      </c>
      <c r="DI6" s="369" t="str">
        <f t="shared" ref="DI6:DT6" si="8">CONCATENATE(DI4,DI5,DI7)</f>
        <v>41Numerator</v>
      </c>
      <c r="DJ6" s="368" t="str">
        <f t="shared" si="8"/>
        <v>41Denominator</v>
      </c>
      <c r="DK6" s="368" t="str">
        <f t="shared" si="8"/>
        <v>41Value</v>
      </c>
      <c r="DL6" s="368" t="str">
        <f t="shared" si="8"/>
        <v>42Numerator</v>
      </c>
      <c r="DM6" s="368" t="str">
        <f t="shared" si="8"/>
        <v>42Denominator</v>
      </c>
      <c r="DN6" s="368" t="str">
        <f t="shared" si="8"/>
        <v>42Value</v>
      </c>
      <c r="DO6" s="368" t="str">
        <f t="shared" si="8"/>
        <v>43Numerator</v>
      </c>
      <c r="DP6" s="368" t="str">
        <f t="shared" si="8"/>
        <v>43Denominator</v>
      </c>
      <c r="DQ6" s="368" t="str">
        <f t="shared" si="8"/>
        <v>43Value</v>
      </c>
      <c r="DR6" s="368" t="str">
        <f t="shared" si="8"/>
        <v>44Numerator</v>
      </c>
      <c r="DS6" s="368" t="str">
        <f t="shared" si="8"/>
        <v>44Denominator</v>
      </c>
      <c r="DT6" s="368" t="str">
        <f t="shared" si="8"/>
        <v>44Value</v>
      </c>
      <c r="DU6" s="129" t="str">
        <f t="shared" si="7"/>
        <v>45Numerator</v>
      </c>
      <c r="DV6" s="129" t="str">
        <f t="shared" si="7"/>
        <v>45Denominator</v>
      </c>
      <c r="DW6" s="129" t="str">
        <f t="shared" si="7"/>
        <v>45Value</v>
      </c>
      <c r="DX6" s="50" t="str">
        <f t="shared" si="7"/>
        <v>4GoalValue</v>
      </c>
    </row>
    <row r="7" spans="2:128" ht="43.5" x14ac:dyDescent="0.35">
      <c r="B7" s="278" t="s">
        <v>10</v>
      </c>
      <c r="C7" s="278" t="s">
        <v>11</v>
      </c>
      <c r="D7" s="278" t="s">
        <v>127</v>
      </c>
      <c r="E7" s="278" t="s">
        <v>130</v>
      </c>
      <c r="F7" s="278" t="s">
        <v>292</v>
      </c>
      <c r="G7" s="278" t="s">
        <v>12</v>
      </c>
      <c r="H7" s="278" t="s">
        <v>13</v>
      </c>
      <c r="I7" s="278" t="s">
        <v>14</v>
      </c>
      <c r="J7" s="279" t="s">
        <v>15</v>
      </c>
      <c r="K7" s="278" t="s">
        <v>24</v>
      </c>
      <c r="L7" s="279" t="s">
        <v>29</v>
      </c>
      <c r="M7" s="280" t="s">
        <v>135</v>
      </c>
      <c r="N7" s="279" t="s">
        <v>47</v>
      </c>
      <c r="O7" s="279" t="s">
        <v>48</v>
      </c>
      <c r="P7" s="279" t="s">
        <v>126</v>
      </c>
      <c r="Q7" s="279" t="s">
        <v>47</v>
      </c>
      <c r="R7" s="279" t="s">
        <v>48</v>
      </c>
      <c r="S7" s="279" t="s">
        <v>126</v>
      </c>
      <c r="T7" s="279" t="s">
        <v>47</v>
      </c>
      <c r="U7" s="279" t="s">
        <v>48</v>
      </c>
      <c r="V7" s="279" t="s">
        <v>126</v>
      </c>
      <c r="W7" s="6" t="s">
        <v>47</v>
      </c>
      <c r="X7" s="6" t="s">
        <v>48</v>
      </c>
      <c r="Y7" s="6" t="s">
        <v>126</v>
      </c>
      <c r="Z7" s="6" t="s">
        <v>47</v>
      </c>
      <c r="AA7" s="6" t="s">
        <v>48</v>
      </c>
      <c r="AB7" s="6" t="s">
        <v>126</v>
      </c>
      <c r="AC7" s="6" t="s">
        <v>47</v>
      </c>
      <c r="AD7" s="6" t="s">
        <v>48</v>
      </c>
      <c r="AE7" s="6" t="s">
        <v>126</v>
      </c>
      <c r="AF7" s="6" t="s">
        <v>47</v>
      </c>
      <c r="AG7" s="6" t="s">
        <v>48</v>
      </c>
      <c r="AH7" s="6" t="s">
        <v>126</v>
      </c>
      <c r="AI7" s="6" t="s">
        <v>47</v>
      </c>
      <c r="AJ7" s="6" t="s">
        <v>48</v>
      </c>
      <c r="AK7" s="6" t="s">
        <v>126</v>
      </c>
      <c r="AL7" s="6" t="s">
        <v>47</v>
      </c>
      <c r="AM7" s="6" t="s">
        <v>48</v>
      </c>
      <c r="AN7" s="6" t="s">
        <v>126</v>
      </c>
      <c r="AO7" s="6" t="s">
        <v>47</v>
      </c>
      <c r="AP7" s="6" t="s">
        <v>48</v>
      </c>
      <c r="AQ7" s="6" t="s">
        <v>126</v>
      </c>
      <c r="AR7" s="48" t="s">
        <v>126</v>
      </c>
      <c r="AS7" s="45" t="s">
        <v>47</v>
      </c>
      <c r="AT7" s="6" t="s">
        <v>48</v>
      </c>
      <c r="AU7" s="6" t="s">
        <v>126</v>
      </c>
      <c r="AV7" s="6" t="s">
        <v>47</v>
      </c>
      <c r="AW7" s="6" t="s">
        <v>48</v>
      </c>
      <c r="AX7" s="6" t="s">
        <v>126</v>
      </c>
      <c r="AY7" s="6" t="s">
        <v>47</v>
      </c>
      <c r="AZ7" s="6" t="s">
        <v>48</v>
      </c>
      <c r="BA7" s="6" t="s">
        <v>126</v>
      </c>
      <c r="BB7" s="6" t="s">
        <v>47</v>
      </c>
      <c r="BC7" s="6" t="s">
        <v>48</v>
      </c>
      <c r="BD7" s="6" t="s">
        <v>126</v>
      </c>
      <c r="BE7" s="45" t="s">
        <v>47</v>
      </c>
      <c r="BF7" s="6" t="s">
        <v>48</v>
      </c>
      <c r="BG7" s="6" t="s">
        <v>126</v>
      </c>
      <c r="BH7" s="6" t="s">
        <v>47</v>
      </c>
      <c r="BI7" s="6" t="s">
        <v>48</v>
      </c>
      <c r="BJ7" s="6" t="s">
        <v>126</v>
      </c>
      <c r="BK7" s="6" t="s">
        <v>47</v>
      </c>
      <c r="BL7" s="6" t="s">
        <v>48</v>
      </c>
      <c r="BM7" s="6" t="s">
        <v>126</v>
      </c>
      <c r="BN7" s="6" t="s">
        <v>47</v>
      </c>
      <c r="BO7" s="6" t="s">
        <v>48</v>
      </c>
      <c r="BP7" s="6" t="s">
        <v>126</v>
      </c>
      <c r="BQ7" s="6" t="s">
        <v>47</v>
      </c>
      <c r="BR7" s="6" t="s">
        <v>48</v>
      </c>
      <c r="BS7" s="6" t="s">
        <v>126</v>
      </c>
      <c r="BT7" s="48" t="s">
        <v>126</v>
      </c>
      <c r="BU7" s="45" t="s">
        <v>47</v>
      </c>
      <c r="BV7" s="6" t="s">
        <v>48</v>
      </c>
      <c r="BW7" s="6" t="s">
        <v>126</v>
      </c>
      <c r="BX7" s="6" t="s">
        <v>47</v>
      </c>
      <c r="BY7" s="6" t="s">
        <v>48</v>
      </c>
      <c r="BZ7" s="6" t="s">
        <v>126</v>
      </c>
      <c r="CA7" s="6" t="s">
        <v>47</v>
      </c>
      <c r="CB7" s="6" t="s">
        <v>48</v>
      </c>
      <c r="CC7" s="6" t="s">
        <v>126</v>
      </c>
      <c r="CD7" s="6" t="s">
        <v>47</v>
      </c>
      <c r="CE7" s="6" t="s">
        <v>48</v>
      </c>
      <c r="CF7" s="155" t="s">
        <v>126</v>
      </c>
      <c r="CG7" s="45" t="s">
        <v>47</v>
      </c>
      <c r="CH7" s="6" t="s">
        <v>48</v>
      </c>
      <c r="CI7" s="6" t="s">
        <v>126</v>
      </c>
      <c r="CJ7" s="6" t="s">
        <v>47</v>
      </c>
      <c r="CK7" s="6" t="s">
        <v>48</v>
      </c>
      <c r="CL7" s="6" t="s">
        <v>126</v>
      </c>
      <c r="CM7" s="6" t="s">
        <v>47</v>
      </c>
      <c r="CN7" s="6" t="s">
        <v>48</v>
      </c>
      <c r="CO7" s="6" t="s">
        <v>126</v>
      </c>
      <c r="CP7" s="6" t="s">
        <v>47</v>
      </c>
      <c r="CQ7" s="6" t="s">
        <v>48</v>
      </c>
      <c r="CR7" s="155" t="s">
        <v>126</v>
      </c>
      <c r="CS7" s="6" t="s">
        <v>47</v>
      </c>
      <c r="CT7" s="6" t="s">
        <v>48</v>
      </c>
      <c r="CU7" s="6" t="s">
        <v>126</v>
      </c>
      <c r="CV7" s="48" t="s">
        <v>126</v>
      </c>
      <c r="CW7" s="45" t="s">
        <v>47</v>
      </c>
      <c r="CX7" s="6" t="s">
        <v>48</v>
      </c>
      <c r="CY7" s="155" t="s">
        <v>126</v>
      </c>
      <c r="CZ7" s="6" t="s">
        <v>47</v>
      </c>
      <c r="DA7" s="6" t="s">
        <v>48</v>
      </c>
      <c r="DB7" s="155" t="s">
        <v>126</v>
      </c>
      <c r="DC7" s="6" t="s">
        <v>47</v>
      </c>
      <c r="DD7" s="6" t="s">
        <v>48</v>
      </c>
      <c r="DE7" s="155" t="s">
        <v>126</v>
      </c>
      <c r="DF7" s="6" t="s">
        <v>47</v>
      </c>
      <c r="DG7" s="6" t="s">
        <v>48</v>
      </c>
      <c r="DH7" s="155" t="s">
        <v>126</v>
      </c>
      <c r="DI7" s="45" t="s">
        <v>47</v>
      </c>
      <c r="DJ7" s="6" t="s">
        <v>48</v>
      </c>
      <c r="DK7" s="155" t="s">
        <v>126</v>
      </c>
      <c r="DL7" s="6" t="s">
        <v>47</v>
      </c>
      <c r="DM7" s="6" t="s">
        <v>48</v>
      </c>
      <c r="DN7" s="155" t="s">
        <v>126</v>
      </c>
      <c r="DO7" s="6" t="s">
        <v>47</v>
      </c>
      <c r="DP7" s="6" t="s">
        <v>48</v>
      </c>
      <c r="DQ7" s="155" t="s">
        <v>126</v>
      </c>
      <c r="DR7" s="6" t="s">
        <v>47</v>
      </c>
      <c r="DS7" s="6" t="s">
        <v>48</v>
      </c>
      <c r="DT7" s="155" t="s">
        <v>126</v>
      </c>
      <c r="DU7" s="6" t="s">
        <v>47</v>
      </c>
      <c r="DV7" s="6" t="s">
        <v>48</v>
      </c>
      <c r="DW7" s="6" t="s">
        <v>126</v>
      </c>
      <c r="DX7" s="48" t="s">
        <v>126</v>
      </c>
    </row>
    <row r="8" spans="2:128" ht="203" x14ac:dyDescent="0.35">
      <c r="B8" s="281" t="s">
        <v>115</v>
      </c>
      <c r="C8" s="281" t="s">
        <v>320</v>
      </c>
      <c r="D8" s="281" t="s">
        <v>49</v>
      </c>
      <c r="E8" s="281" t="s">
        <v>131</v>
      </c>
      <c r="F8" s="282"/>
      <c r="G8" s="283" t="s">
        <v>158</v>
      </c>
      <c r="H8" s="281" t="s">
        <v>293</v>
      </c>
      <c r="I8" s="281" t="s">
        <v>294</v>
      </c>
      <c r="J8" s="243"/>
      <c r="K8" s="281" t="s">
        <v>187</v>
      </c>
      <c r="L8" s="283" t="s">
        <v>56</v>
      </c>
      <c r="M8" s="284">
        <v>1</v>
      </c>
      <c r="N8" s="330">
        <v>0</v>
      </c>
      <c r="O8" s="330">
        <v>1823212</v>
      </c>
      <c r="P8" s="331">
        <f t="shared" ref="P8:P71" si="9">IF(O8,N8/O8,"-")</f>
        <v>0</v>
      </c>
      <c r="Q8" s="330">
        <v>108102</v>
      </c>
      <c r="R8" s="330">
        <v>1874532</v>
      </c>
      <c r="S8" s="331">
        <f t="shared" ref="S8:S71" si="10">IF(R8,Q8/R8,"-")</f>
        <v>5.7668794131015104E-2</v>
      </c>
      <c r="T8" s="330">
        <v>108510</v>
      </c>
      <c r="U8" s="330">
        <v>1937763</v>
      </c>
      <c r="V8" s="331">
        <f t="shared" ref="V8:V71" si="11">IF(U8,T8/U8,"-")</f>
        <v>5.5997560073135881E-2</v>
      </c>
      <c r="W8" s="70">
        <v>108624</v>
      </c>
      <c r="X8" s="70">
        <v>1928372</v>
      </c>
      <c r="Y8" s="155">
        <f t="shared" ref="Y8:Y71" si="12">IF(X8,W8/X8,"-")</f>
        <v>5.6329380430746763E-2</v>
      </c>
      <c r="Z8" s="70">
        <v>112224</v>
      </c>
      <c r="AA8" s="70">
        <v>1985873</v>
      </c>
      <c r="AB8" s="155">
        <f>IF(AA8,Z8/AA8,"-")</f>
        <v>5.6511166625458929E-2</v>
      </c>
      <c r="AC8" s="70"/>
      <c r="AD8" s="70"/>
      <c r="AE8" s="155" t="str">
        <f>IF(AD8,AC8/AD8,"-")</f>
        <v>-</v>
      </c>
      <c r="AF8" s="70"/>
      <c r="AG8" s="70"/>
      <c r="AH8" s="155" t="str">
        <f>IF(AG8,AF8/AG8,"-")</f>
        <v>-</v>
      </c>
      <c r="AI8" s="70"/>
      <c r="AJ8" s="70"/>
      <c r="AK8" s="155" t="str">
        <f>IF(AJ8,AI8/AJ8,"-")</f>
        <v>-</v>
      </c>
      <c r="AL8" s="70"/>
      <c r="AM8" s="70"/>
      <c r="AN8" s="155" t="str">
        <f>IF(AM8,AL8/AM8,"-")</f>
        <v>-</v>
      </c>
      <c r="AO8" s="70">
        <f t="shared" ref="AO8:AO21" si="13">Z8</f>
        <v>112224</v>
      </c>
      <c r="AP8" s="70">
        <f t="shared" ref="AP8:AP21" si="14">AA8</f>
        <v>1985873</v>
      </c>
      <c r="AQ8" s="155">
        <f t="shared" ref="AQ8:AQ71" si="15">IF(AP8,AO8/AP8,"-")</f>
        <v>5.6511166625458929E-2</v>
      </c>
      <c r="AR8" s="171">
        <v>0.1</v>
      </c>
      <c r="AS8" s="70">
        <v>111425</v>
      </c>
      <c r="AT8" s="70">
        <v>1971794</v>
      </c>
      <c r="AU8" s="155">
        <f>IF(AT8,AS8/AT8,"-")</f>
        <v>5.6509452813022047E-2</v>
      </c>
      <c r="AV8" s="70">
        <v>110449</v>
      </c>
      <c r="AW8" s="70">
        <v>1971107</v>
      </c>
      <c r="AX8" s="155">
        <f>IF(AW8,AV8/AW8,"-")</f>
        <v>5.6033995110361841E-2</v>
      </c>
      <c r="AY8" s="70">
        <v>110449</v>
      </c>
      <c r="AZ8" s="70">
        <v>1640630</v>
      </c>
      <c r="BA8" s="155">
        <f>IF(AZ8,AY8/AZ8,"-")</f>
        <v>6.7321090069058842E-2</v>
      </c>
      <c r="BB8" s="70"/>
      <c r="BC8" s="70"/>
      <c r="BD8" s="155" t="str">
        <f>IF(BC8,BB8/BC8,"-")</f>
        <v>-</v>
      </c>
      <c r="BE8" s="70"/>
      <c r="BF8" s="70"/>
      <c r="BG8" s="155" t="str">
        <f>IF(BF8,BE8/BF8,"-")</f>
        <v>-</v>
      </c>
      <c r="BH8" s="70"/>
      <c r="BI8" s="70"/>
      <c r="BJ8" s="155" t="str">
        <f>IF(BI8,BH8/BI8,"-")</f>
        <v>-</v>
      </c>
      <c r="BK8" s="70"/>
      <c r="BL8" s="70"/>
      <c r="BM8" s="155" t="str">
        <f>IF(BL8,BK8/BL8,"-")</f>
        <v>-</v>
      </c>
      <c r="BN8" s="70"/>
      <c r="BO8" s="70"/>
      <c r="BP8" s="155" t="str">
        <f>IF(BO8,BN8/BO8,"-")</f>
        <v>-</v>
      </c>
      <c r="BQ8" s="70"/>
      <c r="BR8" s="70"/>
      <c r="BS8" s="155" t="str">
        <f>IF(BR8,BQ8/BR8,"-")</f>
        <v>-</v>
      </c>
      <c r="BT8" s="171">
        <v>0.25</v>
      </c>
      <c r="BU8" s="70"/>
      <c r="BV8" s="70"/>
      <c r="BW8" s="155" t="str">
        <f>IF(BV8,BU8/BV8,"-")</f>
        <v>-</v>
      </c>
      <c r="BX8" s="70"/>
      <c r="BY8" s="70"/>
      <c r="BZ8" s="155" t="str">
        <f>IF(BY8,BX8/BY8,"-")</f>
        <v>-</v>
      </c>
      <c r="CA8" s="70"/>
      <c r="CB8" s="70"/>
      <c r="CC8" s="155" t="str">
        <f>IF(CB8,CA8/CB8,"-")</f>
        <v>-</v>
      </c>
      <c r="CD8" s="70"/>
      <c r="CE8" s="70"/>
      <c r="CF8" s="155" t="str">
        <f>IF(CE8,CD8/CE8,"-")</f>
        <v>-</v>
      </c>
      <c r="CG8" s="70"/>
      <c r="CH8" s="70"/>
      <c r="CI8" s="155" t="str">
        <f>IF(CH8,CG8/CH8,"-")</f>
        <v>-</v>
      </c>
      <c r="CJ8" s="70"/>
      <c r="CK8" s="70"/>
      <c r="CL8" s="155" t="str">
        <f>IF(CK8,CJ8/CK8,"-")</f>
        <v>-</v>
      </c>
      <c r="CM8" s="70"/>
      <c r="CN8" s="70"/>
      <c r="CO8" s="155" t="str">
        <f>IF(CN8,CM8/CN8,"-")</f>
        <v>-</v>
      </c>
      <c r="CP8" s="70"/>
      <c r="CQ8" s="70"/>
      <c r="CR8" s="155" t="str">
        <f>IF(CQ8,CP8/CQ8,"-")</f>
        <v>-</v>
      </c>
      <c r="CS8" s="70"/>
      <c r="CT8" s="70"/>
      <c r="CU8" s="155" t="str">
        <f>IF(CT8,CS8/CT8,"-")</f>
        <v>-</v>
      </c>
      <c r="CV8" s="171"/>
      <c r="CW8" s="70"/>
      <c r="CX8" s="70"/>
      <c r="CY8" s="155" t="str">
        <f>IF(CX8,CW8/CX8,"-")</f>
        <v>-</v>
      </c>
      <c r="CZ8" s="70"/>
      <c r="DA8" s="70"/>
      <c r="DB8" s="155" t="str">
        <f>IF(DA8,CZ8/DA8,"-")</f>
        <v>-</v>
      </c>
      <c r="DC8" s="70"/>
      <c r="DD8" s="70"/>
      <c r="DE8" s="155" t="str">
        <f>IF(DD8,DC8/DD8,"-")</f>
        <v>-</v>
      </c>
      <c r="DF8" s="70"/>
      <c r="DG8" s="70"/>
      <c r="DH8" s="155" t="str">
        <f>IF(DG8,DF8/DG8,"-")</f>
        <v>-</v>
      </c>
      <c r="DI8" s="70"/>
      <c r="DJ8" s="70"/>
      <c r="DK8" s="155" t="str">
        <f>IF(DJ8,DI8/DJ8,"-")</f>
        <v>-</v>
      </c>
      <c r="DL8" s="70"/>
      <c r="DM8" s="70"/>
      <c r="DN8" s="155" t="str">
        <f>IF(DM8,DL8/DM8,"-")</f>
        <v>-</v>
      </c>
      <c r="DO8" s="70"/>
      <c r="DP8" s="70"/>
      <c r="DQ8" s="155" t="str">
        <f>IF(DP8,DO8/DP8,"-")</f>
        <v>-</v>
      </c>
      <c r="DR8" s="70"/>
      <c r="DS8" s="70"/>
      <c r="DT8" s="155" t="str">
        <f>IF(DS8,DR8/DS8,"-")</f>
        <v>-</v>
      </c>
      <c r="DU8" s="70"/>
      <c r="DV8" s="70"/>
      <c r="DW8" s="155" t="str">
        <f>IF(DV8,DU8/DV8,"-")</f>
        <v>-</v>
      </c>
      <c r="DX8" s="171"/>
    </row>
    <row r="9" spans="2:128" ht="225" customHeight="1" x14ac:dyDescent="0.35">
      <c r="B9" s="281" t="s">
        <v>57</v>
      </c>
      <c r="C9" s="281" t="s">
        <v>321</v>
      </c>
      <c r="D9" s="281" t="s">
        <v>49</v>
      </c>
      <c r="E9" s="281" t="s">
        <v>131</v>
      </c>
      <c r="F9" s="282"/>
      <c r="G9" s="281" t="s">
        <v>159</v>
      </c>
      <c r="H9" s="281" t="s">
        <v>295</v>
      </c>
      <c r="I9" s="281" t="s">
        <v>296</v>
      </c>
      <c r="J9" s="243" t="s">
        <v>297</v>
      </c>
      <c r="K9" s="281" t="s">
        <v>187</v>
      </c>
      <c r="L9" s="283" t="s">
        <v>56</v>
      </c>
      <c r="M9" s="284">
        <v>1</v>
      </c>
      <c r="N9" s="330">
        <v>0</v>
      </c>
      <c r="O9" s="330">
        <v>1726</v>
      </c>
      <c r="P9" s="331">
        <f t="shared" si="9"/>
        <v>0</v>
      </c>
      <c r="Q9" s="330">
        <v>1246</v>
      </c>
      <c r="R9" s="330">
        <v>26492</v>
      </c>
      <c r="S9" s="331">
        <f t="shared" si="10"/>
        <v>4.7033066586139212E-2</v>
      </c>
      <c r="T9" s="330">
        <v>1263</v>
      </c>
      <c r="U9" s="330">
        <v>26421</v>
      </c>
      <c r="V9" s="331">
        <f t="shared" si="11"/>
        <v>4.7802884069490181E-2</v>
      </c>
      <c r="W9" s="70">
        <v>1389</v>
      </c>
      <c r="X9" s="70">
        <v>26398</v>
      </c>
      <c r="Y9" s="155">
        <f t="shared" si="12"/>
        <v>5.2617622547162665E-2</v>
      </c>
      <c r="Z9" s="70">
        <f>1265+12+9</f>
        <v>1286</v>
      </c>
      <c r="AA9" s="70">
        <v>26177</v>
      </c>
      <c r="AB9" s="155">
        <f>IF(AA9,Z9/AA9,"-")</f>
        <v>4.9127096305917412E-2</v>
      </c>
      <c r="AC9" s="70"/>
      <c r="AD9" s="70"/>
      <c r="AE9" s="155" t="str">
        <f>IF(AD9,AC9/AD9,"-")</f>
        <v>-</v>
      </c>
      <c r="AF9" s="70"/>
      <c r="AG9" s="70"/>
      <c r="AH9" s="155" t="str">
        <f>IF(AG9,AF9/AG9,"-")</f>
        <v>-</v>
      </c>
      <c r="AI9" s="70"/>
      <c r="AJ9" s="70"/>
      <c r="AK9" s="155" t="str">
        <f>IF(AJ9,AI9/AJ9,"-")</f>
        <v>-</v>
      </c>
      <c r="AL9" s="70"/>
      <c r="AM9" s="70"/>
      <c r="AN9" s="155" t="str">
        <f>IF(AM9,AL9/AM9,"-")</f>
        <v>-</v>
      </c>
      <c r="AO9" s="70">
        <f t="shared" si="13"/>
        <v>1286</v>
      </c>
      <c r="AP9" s="70">
        <f t="shared" si="14"/>
        <v>26177</v>
      </c>
      <c r="AQ9" s="155">
        <f t="shared" si="15"/>
        <v>4.9127096305917412E-2</v>
      </c>
      <c r="AR9" s="171">
        <v>0.1</v>
      </c>
      <c r="AS9" s="70">
        <v>1260</v>
      </c>
      <c r="AT9" s="70">
        <v>26067</v>
      </c>
      <c r="AU9" s="155">
        <f t="shared" ref="AU9:AU57" si="16">IF(AT9,AS9/AT9,"-")</f>
        <v>4.8336977788007829E-2</v>
      </c>
      <c r="AV9" s="70">
        <v>1260</v>
      </c>
      <c r="AW9" s="70">
        <v>26067</v>
      </c>
      <c r="AX9" s="155">
        <f t="shared" ref="AX9:AX10" si="17">IF(AW9,AV9/AW9,"-")</f>
        <v>4.8336977788007829E-2</v>
      </c>
      <c r="AY9" s="70">
        <v>1260</v>
      </c>
      <c r="AZ9" s="70">
        <v>26067</v>
      </c>
      <c r="BA9" s="155">
        <f t="shared" ref="BA9:BA57" si="18">IF(AZ9,AY9/AZ9,"-")</f>
        <v>4.8336977788007829E-2</v>
      </c>
      <c r="BB9" s="70"/>
      <c r="BC9" s="70"/>
      <c r="BD9" s="155" t="str">
        <f t="shared" ref="BD9:BD57" si="19">IF(BC9,BB9/BC9,"-")</f>
        <v>-</v>
      </c>
      <c r="BE9" s="70"/>
      <c r="BF9" s="70"/>
      <c r="BG9" s="155" t="str">
        <f t="shared" ref="BG9:BG14" si="20">IF(BF9,BE9/BF9,"-")</f>
        <v>-</v>
      </c>
      <c r="BH9" s="70"/>
      <c r="BI9" s="70"/>
      <c r="BJ9" s="155" t="str">
        <f t="shared" ref="BJ9:BJ14" si="21">IF(BI9,BH9/BI9,"-")</f>
        <v>-</v>
      </c>
      <c r="BK9" s="70"/>
      <c r="BL9" s="70"/>
      <c r="BM9" s="155" t="str">
        <f t="shared" ref="BM9:BM14" si="22">IF(BL9,BK9/BL9,"-")</f>
        <v>-</v>
      </c>
      <c r="BN9" s="70"/>
      <c r="BO9" s="70"/>
      <c r="BP9" s="155" t="str">
        <f t="shared" ref="BP9:BP14" si="23">IF(BO9,BN9/BO9,"-")</f>
        <v>-</v>
      </c>
      <c r="BQ9" s="70"/>
      <c r="BR9" s="70"/>
      <c r="BS9" s="155" t="str">
        <f t="shared" ref="BS9:BS57" si="24">IF(BR9,BQ9/BR9,"-")</f>
        <v>-</v>
      </c>
      <c r="BT9" s="171"/>
      <c r="BU9" s="70"/>
      <c r="BV9" s="70"/>
      <c r="BW9" s="155" t="str">
        <f t="shared" ref="BW9:BW57" si="25">IF(BV9,BU9/BV9,"-")</f>
        <v>-</v>
      </c>
      <c r="BX9" s="70"/>
      <c r="BY9" s="70"/>
      <c r="BZ9" s="155" t="str">
        <f t="shared" ref="BZ9:BZ57" si="26">IF(BY9,BX9/BY9,"-")</f>
        <v>-</v>
      </c>
      <c r="CA9" s="70"/>
      <c r="CB9" s="70"/>
      <c r="CC9" s="155" t="str">
        <f t="shared" ref="CC9:CC57" si="27">IF(CB9,CA9/CB9,"-")</f>
        <v>-</v>
      </c>
      <c r="CD9" s="70"/>
      <c r="CE9" s="70"/>
      <c r="CF9" s="155" t="str">
        <f t="shared" ref="CF9:CF57" si="28">IF(CE9,CD9/CE9,"-")</f>
        <v>-</v>
      </c>
      <c r="CG9" s="70"/>
      <c r="CH9" s="70"/>
      <c r="CI9" s="155" t="str">
        <f t="shared" ref="CI9:CI14" si="29">IF(CH9,CG9/CH9,"-")</f>
        <v>-</v>
      </c>
      <c r="CJ9" s="70"/>
      <c r="CK9" s="70"/>
      <c r="CL9" s="155" t="str">
        <f t="shared" ref="CL9:CL14" si="30">IF(CK9,CJ9/CK9,"-")</f>
        <v>-</v>
      </c>
      <c r="CM9" s="70"/>
      <c r="CN9" s="70"/>
      <c r="CO9" s="155" t="str">
        <f t="shared" ref="CO9:CO14" si="31">IF(CN9,CM9/CN9,"-")</f>
        <v>-</v>
      </c>
      <c r="CP9" s="70"/>
      <c r="CQ9" s="70"/>
      <c r="CR9" s="155" t="str">
        <f t="shared" ref="CR9:CR14" si="32">IF(CQ9,CP9/CQ9,"-")</f>
        <v>-</v>
      </c>
      <c r="CS9" s="70"/>
      <c r="CT9" s="70"/>
      <c r="CU9" s="155" t="str">
        <f t="shared" ref="CU9:CU57" si="33">IF(CT9,CS9/CT9,"-")</f>
        <v>-</v>
      </c>
      <c r="CV9" s="171"/>
      <c r="CW9" s="70"/>
      <c r="CX9" s="70"/>
      <c r="CY9" s="155" t="str">
        <f t="shared" ref="CY9:CY57" si="34">IF(CX9,CW9/CX9,"-")</f>
        <v>-</v>
      </c>
      <c r="CZ9" s="70"/>
      <c r="DA9" s="70"/>
      <c r="DB9" s="155" t="str">
        <f t="shared" ref="DB9:DB57" si="35">IF(DA9,CZ9/DA9,"-")</f>
        <v>-</v>
      </c>
      <c r="DC9" s="70"/>
      <c r="DD9" s="70"/>
      <c r="DE9" s="155" t="str">
        <f t="shared" ref="DE9:DE57" si="36">IF(DD9,DC9/DD9,"-")</f>
        <v>-</v>
      </c>
      <c r="DF9" s="70"/>
      <c r="DG9" s="70"/>
      <c r="DH9" s="155" t="str">
        <f t="shared" ref="DH9:DH57" si="37">IF(DG9,DF9/DG9,"-")</f>
        <v>-</v>
      </c>
      <c r="DI9" s="70"/>
      <c r="DJ9" s="70"/>
      <c r="DK9" s="155" t="str">
        <f t="shared" ref="DK9:DK14" si="38">IF(DJ9,DI9/DJ9,"-")</f>
        <v>-</v>
      </c>
      <c r="DL9" s="70"/>
      <c r="DM9" s="70"/>
      <c r="DN9" s="155" t="str">
        <f t="shared" ref="DN9:DN14" si="39">IF(DM9,DL9/DM9,"-")</f>
        <v>-</v>
      </c>
      <c r="DO9" s="70"/>
      <c r="DP9" s="70"/>
      <c r="DQ9" s="155" t="str">
        <f t="shared" ref="DQ9:DQ14" si="40">IF(DP9,DO9/DP9,"-")</f>
        <v>-</v>
      </c>
      <c r="DR9" s="70"/>
      <c r="DS9" s="70"/>
      <c r="DT9" s="155" t="str">
        <f t="shared" ref="DT9:DT14" si="41">IF(DS9,DR9/DS9,"-")</f>
        <v>-</v>
      </c>
      <c r="DU9" s="70"/>
      <c r="DV9" s="70"/>
      <c r="DW9" s="155" t="str">
        <f t="shared" ref="DW9:DW57" si="42">IF(DV9,DU9/DV9,"-")</f>
        <v>-</v>
      </c>
      <c r="DX9" s="171"/>
    </row>
    <row r="10" spans="2:128" ht="217.5" x14ac:dyDescent="0.35">
      <c r="B10" s="281" t="s">
        <v>58</v>
      </c>
      <c r="C10" s="281" t="s">
        <v>322</v>
      </c>
      <c r="D10" s="281" t="s">
        <v>49</v>
      </c>
      <c r="E10" s="281" t="s">
        <v>131</v>
      </c>
      <c r="F10" s="282"/>
      <c r="G10" s="281" t="s">
        <v>160</v>
      </c>
      <c r="H10" s="281" t="s">
        <v>298</v>
      </c>
      <c r="I10" s="281" t="s">
        <v>306</v>
      </c>
      <c r="J10" s="243" t="s">
        <v>299</v>
      </c>
      <c r="K10" s="281" t="s">
        <v>187</v>
      </c>
      <c r="L10" s="283" t="s">
        <v>56</v>
      </c>
      <c r="M10" s="284">
        <v>1</v>
      </c>
      <c r="N10" s="330">
        <v>0</v>
      </c>
      <c r="O10" s="330">
        <v>1393</v>
      </c>
      <c r="P10" s="331">
        <f t="shared" si="9"/>
        <v>0</v>
      </c>
      <c r="Q10" s="330">
        <v>1292</v>
      </c>
      <c r="R10" s="330">
        <v>18337</v>
      </c>
      <c r="S10" s="331">
        <f t="shared" si="10"/>
        <v>7.0458635545618153E-2</v>
      </c>
      <c r="T10" s="330">
        <v>1404</v>
      </c>
      <c r="U10" s="330">
        <v>18511</v>
      </c>
      <c r="V10" s="331">
        <f t="shared" si="11"/>
        <v>7.5846793798282103E-2</v>
      </c>
      <c r="W10" s="70">
        <v>1410</v>
      </c>
      <c r="X10" s="70">
        <v>18674</v>
      </c>
      <c r="Y10" s="155">
        <f t="shared" si="12"/>
        <v>7.5506051194173723E-2</v>
      </c>
      <c r="Z10" s="70">
        <f>8+1414+2</f>
        <v>1424</v>
      </c>
      <c r="AA10" s="70">
        <v>18912</v>
      </c>
      <c r="AB10" s="155">
        <f t="shared" ref="AB10:AB71" si="43">IF(AA10,Z10/AA10,"-")</f>
        <v>7.5296108291032143E-2</v>
      </c>
      <c r="AC10" s="70"/>
      <c r="AD10" s="70"/>
      <c r="AE10" s="155" t="str">
        <f t="shared" ref="AE10:AE73" si="44">IF(AD10,AC10/AD10,"-")</f>
        <v>-</v>
      </c>
      <c r="AF10" s="70"/>
      <c r="AG10" s="70"/>
      <c r="AH10" s="155" t="str">
        <f t="shared" ref="AH10:AH73" si="45">IF(AG10,AF10/AG10,"-")</f>
        <v>-</v>
      </c>
      <c r="AI10" s="70"/>
      <c r="AJ10" s="70"/>
      <c r="AK10" s="155" t="str">
        <f t="shared" ref="AK10:AK73" si="46">IF(AJ10,AI10/AJ10,"-")</f>
        <v>-</v>
      </c>
      <c r="AL10" s="70"/>
      <c r="AM10" s="70"/>
      <c r="AN10" s="155" t="str">
        <f t="shared" ref="AN10:AN73" si="47">IF(AM10,AL10/AM10,"-")</f>
        <v>-</v>
      </c>
      <c r="AO10" s="70">
        <f t="shared" si="13"/>
        <v>1424</v>
      </c>
      <c r="AP10" s="70">
        <f t="shared" si="14"/>
        <v>18912</v>
      </c>
      <c r="AQ10" s="155">
        <f t="shared" si="15"/>
        <v>7.5296108291032143E-2</v>
      </c>
      <c r="AR10" s="171">
        <v>0.1</v>
      </c>
      <c r="AS10" s="70">
        <v>1403</v>
      </c>
      <c r="AT10" s="70">
        <v>19061</v>
      </c>
      <c r="AU10" s="155">
        <f t="shared" si="16"/>
        <v>7.3605791931168355E-2</v>
      </c>
      <c r="AV10" s="70">
        <v>1403</v>
      </c>
      <c r="AW10" s="70">
        <v>19061</v>
      </c>
      <c r="AX10" s="155">
        <f t="shared" si="17"/>
        <v>7.3605791931168355E-2</v>
      </c>
      <c r="AY10" s="70">
        <v>1403</v>
      </c>
      <c r="AZ10" s="70">
        <v>19061</v>
      </c>
      <c r="BA10" s="155">
        <f t="shared" si="18"/>
        <v>7.3605791931168355E-2</v>
      </c>
      <c r="BB10" s="70"/>
      <c r="BC10" s="70"/>
      <c r="BD10" s="155" t="str">
        <f t="shared" si="19"/>
        <v>-</v>
      </c>
      <c r="BE10" s="70"/>
      <c r="BF10" s="70"/>
      <c r="BG10" s="155" t="str">
        <f t="shared" si="20"/>
        <v>-</v>
      </c>
      <c r="BH10" s="70"/>
      <c r="BI10" s="70"/>
      <c r="BJ10" s="155" t="str">
        <f t="shared" si="21"/>
        <v>-</v>
      </c>
      <c r="BK10" s="70"/>
      <c r="BL10" s="70"/>
      <c r="BM10" s="155" t="str">
        <f t="shared" si="22"/>
        <v>-</v>
      </c>
      <c r="BN10" s="70"/>
      <c r="BO10" s="70"/>
      <c r="BP10" s="155" t="str">
        <f t="shared" si="23"/>
        <v>-</v>
      </c>
      <c r="BQ10" s="70"/>
      <c r="BR10" s="70"/>
      <c r="BS10" s="155" t="str">
        <f t="shared" si="24"/>
        <v>-</v>
      </c>
      <c r="BT10" s="171"/>
      <c r="BU10" s="70"/>
      <c r="BV10" s="70"/>
      <c r="BW10" s="155" t="str">
        <f t="shared" si="25"/>
        <v>-</v>
      </c>
      <c r="BX10" s="70"/>
      <c r="BY10" s="70"/>
      <c r="BZ10" s="155" t="str">
        <f t="shared" si="26"/>
        <v>-</v>
      </c>
      <c r="CA10" s="70"/>
      <c r="CB10" s="70"/>
      <c r="CC10" s="155" t="str">
        <f t="shared" si="27"/>
        <v>-</v>
      </c>
      <c r="CD10" s="70"/>
      <c r="CE10" s="70"/>
      <c r="CF10" s="155" t="str">
        <f t="shared" si="28"/>
        <v>-</v>
      </c>
      <c r="CG10" s="70"/>
      <c r="CH10" s="70"/>
      <c r="CI10" s="155" t="str">
        <f t="shared" si="29"/>
        <v>-</v>
      </c>
      <c r="CJ10" s="70"/>
      <c r="CK10" s="70"/>
      <c r="CL10" s="155" t="str">
        <f t="shared" si="30"/>
        <v>-</v>
      </c>
      <c r="CM10" s="70"/>
      <c r="CN10" s="70"/>
      <c r="CO10" s="155" t="str">
        <f t="shared" si="31"/>
        <v>-</v>
      </c>
      <c r="CP10" s="70"/>
      <c r="CQ10" s="70"/>
      <c r="CR10" s="155" t="str">
        <f t="shared" si="32"/>
        <v>-</v>
      </c>
      <c r="CS10" s="70"/>
      <c r="CT10" s="70"/>
      <c r="CU10" s="155" t="str">
        <f t="shared" si="33"/>
        <v>-</v>
      </c>
      <c r="CV10" s="171"/>
      <c r="CW10" s="70"/>
      <c r="CX10" s="70"/>
      <c r="CY10" s="155" t="str">
        <f t="shared" si="34"/>
        <v>-</v>
      </c>
      <c r="CZ10" s="70"/>
      <c r="DA10" s="70"/>
      <c r="DB10" s="155" t="str">
        <f t="shared" si="35"/>
        <v>-</v>
      </c>
      <c r="DC10" s="70"/>
      <c r="DD10" s="70"/>
      <c r="DE10" s="155" t="str">
        <f t="shared" si="36"/>
        <v>-</v>
      </c>
      <c r="DF10" s="70"/>
      <c r="DG10" s="70"/>
      <c r="DH10" s="155" t="str">
        <f t="shared" si="37"/>
        <v>-</v>
      </c>
      <c r="DI10" s="70"/>
      <c r="DJ10" s="70"/>
      <c r="DK10" s="155" t="str">
        <f t="shared" si="38"/>
        <v>-</v>
      </c>
      <c r="DL10" s="70"/>
      <c r="DM10" s="70"/>
      <c r="DN10" s="155" t="str">
        <f t="shared" si="39"/>
        <v>-</v>
      </c>
      <c r="DO10" s="70"/>
      <c r="DP10" s="70"/>
      <c r="DQ10" s="155" t="str">
        <f t="shared" si="40"/>
        <v>-</v>
      </c>
      <c r="DR10" s="70"/>
      <c r="DS10" s="70"/>
      <c r="DT10" s="155" t="str">
        <f t="shared" si="41"/>
        <v>-</v>
      </c>
      <c r="DU10" s="70"/>
      <c r="DV10" s="70"/>
      <c r="DW10" s="155" t="str">
        <f t="shared" si="42"/>
        <v>-</v>
      </c>
      <c r="DX10" s="171"/>
    </row>
    <row r="11" spans="2:128" ht="72.5" x14ac:dyDescent="0.35">
      <c r="B11" s="281" t="s">
        <v>115</v>
      </c>
      <c r="C11" s="281" t="s">
        <v>323</v>
      </c>
      <c r="D11" s="281" t="s">
        <v>49</v>
      </c>
      <c r="E11" s="281" t="s">
        <v>131</v>
      </c>
      <c r="F11" s="282"/>
      <c r="G11" s="283" t="s">
        <v>161</v>
      </c>
      <c r="H11" s="281" t="s">
        <v>397</v>
      </c>
      <c r="I11" s="281" t="s">
        <v>398</v>
      </c>
      <c r="J11" s="243" t="s">
        <v>300</v>
      </c>
      <c r="K11" s="281" t="s">
        <v>187</v>
      </c>
      <c r="L11" s="283" t="s">
        <v>56</v>
      </c>
      <c r="M11" s="284">
        <v>2</v>
      </c>
      <c r="N11" s="330">
        <v>0</v>
      </c>
      <c r="O11" s="330"/>
      <c r="P11" s="331" t="str">
        <f t="shared" si="9"/>
        <v>-</v>
      </c>
      <c r="Q11" s="330">
        <v>0</v>
      </c>
      <c r="R11" s="330">
        <v>0</v>
      </c>
      <c r="S11" s="331" t="str">
        <f t="shared" si="10"/>
        <v>-</v>
      </c>
      <c r="T11" s="330">
        <v>0</v>
      </c>
      <c r="U11" s="330">
        <v>0</v>
      </c>
      <c r="V11" s="331" t="str">
        <f t="shared" si="11"/>
        <v>-</v>
      </c>
      <c r="W11" s="70">
        <v>0</v>
      </c>
      <c r="X11" s="70">
        <v>0</v>
      </c>
      <c r="Y11" s="155" t="str">
        <f t="shared" si="12"/>
        <v>-</v>
      </c>
      <c r="Z11" s="70">
        <v>0</v>
      </c>
      <c r="AA11" s="70">
        <v>0</v>
      </c>
      <c r="AB11" s="155" t="str">
        <f t="shared" si="43"/>
        <v>-</v>
      </c>
      <c r="AC11" s="70"/>
      <c r="AD11" s="70"/>
      <c r="AE11" s="155" t="str">
        <f t="shared" si="44"/>
        <v>-</v>
      </c>
      <c r="AF11" s="70"/>
      <c r="AG11" s="70"/>
      <c r="AH11" s="155" t="str">
        <f t="shared" si="45"/>
        <v>-</v>
      </c>
      <c r="AI11" s="70"/>
      <c r="AJ11" s="70"/>
      <c r="AK11" s="155" t="str">
        <f t="shared" si="46"/>
        <v>-</v>
      </c>
      <c r="AL11" s="70"/>
      <c r="AM11" s="70"/>
      <c r="AN11" s="155" t="str">
        <f t="shared" si="47"/>
        <v>-</v>
      </c>
      <c r="AO11" s="70">
        <f t="shared" si="13"/>
        <v>0</v>
      </c>
      <c r="AP11" s="70">
        <f t="shared" si="14"/>
        <v>0</v>
      </c>
      <c r="AQ11" s="155" t="str">
        <f t="shared" si="15"/>
        <v>-</v>
      </c>
      <c r="AR11" s="171"/>
      <c r="AS11" s="70"/>
      <c r="AT11" s="70"/>
      <c r="AU11" s="155" t="str">
        <f t="shared" si="16"/>
        <v>-</v>
      </c>
      <c r="AV11" s="70"/>
      <c r="AW11" s="70"/>
      <c r="AX11" s="155" t="str">
        <f t="shared" ref="AX11:AX57" si="48">IF(AW11,AV11/AW11,"-")</f>
        <v>-</v>
      </c>
      <c r="AY11" s="70">
        <v>308611</v>
      </c>
      <c r="AZ11" s="70">
        <v>661977</v>
      </c>
      <c r="BA11" s="155">
        <f t="shared" si="18"/>
        <v>0.46619595544860321</v>
      </c>
      <c r="BB11" s="70"/>
      <c r="BC11" s="70"/>
      <c r="BD11" s="155" t="str">
        <f t="shared" si="19"/>
        <v>-</v>
      </c>
      <c r="BE11" s="70"/>
      <c r="BF11" s="70"/>
      <c r="BG11" s="155" t="str">
        <f t="shared" si="20"/>
        <v>-</v>
      </c>
      <c r="BH11" s="70"/>
      <c r="BI11" s="70"/>
      <c r="BJ11" s="155" t="str">
        <f t="shared" si="21"/>
        <v>-</v>
      </c>
      <c r="BK11" s="70"/>
      <c r="BL11" s="70"/>
      <c r="BM11" s="155" t="str">
        <f t="shared" si="22"/>
        <v>-</v>
      </c>
      <c r="BN11" s="70"/>
      <c r="BO11" s="70"/>
      <c r="BP11" s="155" t="str">
        <f t="shared" si="23"/>
        <v>-</v>
      </c>
      <c r="BQ11" s="70"/>
      <c r="BR11" s="70"/>
      <c r="BS11" s="155" t="str">
        <f t="shared" si="24"/>
        <v>-</v>
      </c>
      <c r="BT11" s="171"/>
      <c r="BU11" s="70"/>
      <c r="BV11" s="70"/>
      <c r="BW11" s="155" t="str">
        <f t="shared" si="25"/>
        <v>-</v>
      </c>
      <c r="BX11" s="70"/>
      <c r="BY11" s="70"/>
      <c r="BZ11" s="155" t="str">
        <f t="shared" si="26"/>
        <v>-</v>
      </c>
      <c r="CA11" s="70"/>
      <c r="CB11" s="70"/>
      <c r="CC11" s="155" t="str">
        <f t="shared" si="27"/>
        <v>-</v>
      </c>
      <c r="CD11" s="70"/>
      <c r="CE11" s="70"/>
      <c r="CF11" s="155" t="str">
        <f t="shared" si="28"/>
        <v>-</v>
      </c>
      <c r="CG11" s="70"/>
      <c r="CH11" s="70"/>
      <c r="CI11" s="155" t="str">
        <f t="shared" si="29"/>
        <v>-</v>
      </c>
      <c r="CJ11" s="70"/>
      <c r="CK11" s="70"/>
      <c r="CL11" s="155" t="str">
        <f t="shared" si="30"/>
        <v>-</v>
      </c>
      <c r="CM11" s="70"/>
      <c r="CN11" s="70"/>
      <c r="CO11" s="155" t="str">
        <f t="shared" si="31"/>
        <v>-</v>
      </c>
      <c r="CP11" s="70"/>
      <c r="CQ11" s="70"/>
      <c r="CR11" s="155" t="str">
        <f t="shared" si="32"/>
        <v>-</v>
      </c>
      <c r="CS11" s="70"/>
      <c r="CT11" s="70"/>
      <c r="CU11" s="155" t="str">
        <f t="shared" si="33"/>
        <v>-</v>
      </c>
      <c r="CV11" s="171"/>
      <c r="CW11" s="70"/>
      <c r="CX11" s="70"/>
      <c r="CY11" s="155" t="str">
        <f t="shared" si="34"/>
        <v>-</v>
      </c>
      <c r="CZ11" s="70"/>
      <c r="DA11" s="70"/>
      <c r="DB11" s="155" t="str">
        <f t="shared" si="35"/>
        <v>-</v>
      </c>
      <c r="DC11" s="70"/>
      <c r="DD11" s="70"/>
      <c r="DE11" s="155" t="str">
        <f t="shared" si="36"/>
        <v>-</v>
      </c>
      <c r="DF11" s="70"/>
      <c r="DG11" s="70"/>
      <c r="DH11" s="155" t="str">
        <f t="shared" si="37"/>
        <v>-</v>
      </c>
      <c r="DI11" s="70"/>
      <c r="DJ11" s="70"/>
      <c r="DK11" s="155" t="str">
        <f t="shared" si="38"/>
        <v>-</v>
      </c>
      <c r="DL11" s="70"/>
      <c r="DM11" s="70"/>
      <c r="DN11" s="155" t="str">
        <f t="shared" si="39"/>
        <v>-</v>
      </c>
      <c r="DO11" s="70"/>
      <c r="DP11" s="70"/>
      <c r="DQ11" s="155" t="str">
        <f t="shared" si="40"/>
        <v>-</v>
      </c>
      <c r="DR11" s="70"/>
      <c r="DS11" s="70"/>
      <c r="DT11" s="155" t="str">
        <f t="shared" si="41"/>
        <v>-</v>
      </c>
      <c r="DU11" s="70"/>
      <c r="DV11" s="70"/>
      <c r="DW11" s="155" t="str">
        <f t="shared" si="42"/>
        <v>-</v>
      </c>
      <c r="DX11" s="171"/>
    </row>
    <row r="12" spans="2:128" ht="72.5" x14ac:dyDescent="0.35">
      <c r="B12" s="281" t="s">
        <v>57</v>
      </c>
      <c r="C12" s="281" t="s">
        <v>324</v>
      </c>
      <c r="D12" s="281" t="s">
        <v>49</v>
      </c>
      <c r="E12" s="281" t="s">
        <v>131</v>
      </c>
      <c r="F12" s="282"/>
      <c r="G12" s="281" t="s">
        <v>162</v>
      </c>
      <c r="H12" s="281" t="s">
        <v>163</v>
      </c>
      <c r="I12" s="281" t="s">
        <v>400</v>
      </c>
      <c r="J12" s="243" t="s">
        <v>301</v>
      </c>
      <c r="K12" s="281" t="s">
        <v>187</v>
      </c>
      <c r="L12" s="283" t="s">
        <v>56</v>
      </c>
      <c r="M12" s="284">
        <v>2</v>
      </c>
      <c r="N12" s="330">
        <v>0</v>
      </c>
      <c r="O12" s="330"/>
      <c r="P12" s="331" t="str">
        <f t="shared" si="9"/>
        <v>-</v>
      </c>
      <c r="Q12" s="330">
        <v>0</v>
      </c>
      <c r="R12" s="330">
        <v>0</v>
      </c>
      <c r="S12" s="331" t="str">
        <f t="shared" si="10"/>
        <v>-</v>
      </c>
      <c r="T12" s="330">
        <v>0</v>
      </c>
      <c r="U12" s="330">
        <v>0</v>
      </c>
      <c r="V12" s="331" t="str">
        <f t="shared" si="11"/>
        <v>-</v>
      </c>
      <c r="W12" s="70">
        <v>0</v>
      </c>
      <c r="X12" s="70">
        <v>0</v>
      </c>
      <c r="Y12" s="155" t="str">
        <f t="shared" si="12"/>
        <v>-</v>
      </c>
      <c r="Z12" s="70">
        <v>0</v>
      </c>
      <c r="AA12" s="70">
        <v>0</v>
      </c>
      <c r="AB12" s="155" t="str">
        <f t="shared" si="43"/>
        <v>-</v>
      </c>
      <c r="AC12" s="70"/>
      <c r="AD12" s="70"/>
      <c r="AE12" s="155" t="str">
        <f t="shared" si="44"/>
        <v>-</v>
      </c>
      <c r="AF12" s="70"/>
      <c r="AG12" s="70"/>
      <c r="AH12" s="155" t="str">
        <f t="shared" si="45"/>
        <v>-</v>
      </c>
      <c r="AI12" s="70"/>
      <c r="AJ12" s="70"/>
      <c r="AK12" s="155" t="str">
        <f t="shared" si="46"/>
        <v>-</v>
      </c>
      <c r="AL12" s="70"/>
      <c r="AM12" s="70"/>
      <c r="AN12" s="155" t="str">
        <f t="shared" si="47"/>
        <v>-</v>
      </c>
      <c r="AO12" s="70">
        <f t="shared" si="13"/>
        <v>0</v>
      </c>
      <c r="AP12" s="70">
        <f t="shared" si="14"/>
        <v>0</v>
      </c>
      <c r="AQ12" s="155" t="str">
        <f t="shared" si="15"/>
        <v>-</v>
      </c>
      <c r="AR12" s="171"/>
      <c r="AS12" s="70"/>
      <c r="AT12" s="70"/>
      <c r="AU12" s="155" t="str">
        <f t="shared" si="16"/>
        <v>-</v>
      </c>
      <c r="AV12" s="70"/>
      <c r="AW12" s="70"/>
      <c r="AX12" s="155" t="str">
        <f t="shared" si="48"/>
        <v>-</v>
      </c>
      <c r="AY12" s="70"/>
      <c r="AZ12" s="70"/>
      <c r="BA12" s="155" t="str">
        <f t="shared" si="18"/>
        <v>-</v>
      </c>
      <c r="BB12" s="70"/>
      <c r="BC12" s="70"/>
      <c r="BD12" s="155" t="str">
        <f t="shared" si="19"/>
        <v>-</v>
      </c>
      <c r="BE12" s="70"/>
      <c r="BF12" s="70"/>
      <c r="BG12" s="155" t="str">
        <f t="shared" si="20"/>
        <v>-</v>
      </c>
      <c r="BH12" s="70"/>
      <c r="BI12" s="70"/>
      <c r="BJ12" s="155" t="str">
        <f t="shared" si="21"/>
        <v>-</v>
      </c>
      <c r="BK12" s="70"/>
      <c r="BL12" s="70"/>
      <c r="BM12" s="155" t="str">
        <f t="shared" si="22"/>
        <v>-</v>
      </c>
      <c r="BN12" s="70"/>
      <c r="BO12" s="70"/>
      <c r="BP12" s="155" t="str">
        <f t="shared" si="23"/>
        <v>-</v>
      </c>
      <c r="BQ12" s="70"/>
      <c r="BR12" s="70"/>
      <c r="BS12" s="155" t="str">
        <f t="shared" si="24"/>
        <v>-</v>
      </c>
      <c r="BT12" s="171"/>
      <c r="BU12" s="70"/>
      <c r="BV12" s="70"/>
      <c r="BW12" s="155" t="str">
        <f t="shared" si="25"/>
        <v>-</v>
      </c>
      <c r="BX12" s="70"/>
      <c r="BY12" s="70"/>
      <c r="BZ12" s="155" t="str">
        <f t="shared" si="26"/>
        <v>-</v>
      </c>
      <c r="CA12" s="70"/>
      <c r="CB12" s="70"/>
      <c r="CC12" s="155" t="str">
        <f t="shared" si="27"/>
        <v>-</v>
      </c>
      <c r="CD12" s="70"/>
      <c r="CE12" s="70"/>
      <c r="CF12" s="155" t="str">
        <f t="shared" si="28"/>
        <v>-</v>
      </c>
      <c r="CG12" s="70"/>
      <c r="CH12" s="70"/>
      <c r="CI12" s="155" t="str">
        <f t="shared" si="29"/>
        <v>-</v>
      </c>
      <c r="CJ12" s="70"/>
      <c r="CK12" s="70"/>
      <c r="CL12" s="155" t="str">
        <f t="shared" si="30"/>
        <v>-</v>
      </c>
      <c r="CM12" s="70"/>
      <c r="CN12" s="70"/>
      <c r="CO12" s="155" t="str">
        <f t="shared" si="31"/>
        <v>-</v>
      </c>
      <c r="CP12" s="70"/>
      <c r="CQ12" s="70"/>
      <c r="CR12" s="155" t="str">
        <f t="shared" si="32"/>
        <v>-</v>
      </c>
      <c r="CS12" s="70"/>
      <c r="CT12" s="70"/>
      <c r="CU12" s="155" t="str">
        <f t="shared" si="33"/>
        <v>-</v>
      </c>
      <c r="CV12" s="171"/>
      <c r="CW12" s="70"/>
      <c r="CX12" s="70"/>
      <c r="CY12" s="155" t="str">
        <f t="shared" si="34"/>
        <v>-</v>
      </c>
      <c r="CZ12" s="70"/>
      <c r="DA12" s="70"/>
      <c r="DB12" s="155" t="str">
        <f t="shared" si="35"/>
        <v>-</v>
      </c>
      <c r="DC12" s="70"/>
      <c r="DD12" s="70"/>
      <c r="DE12" s="155" t="str">
        <f t="shared" si="36"/>
        <v>-</v>
      </c>
      <c r="DF12" s="70"/>
      <c r="DG12" s="70"/>
      <c r="DH12" s="155" t="str">
        <f t="shared" si="37"/>
        <v>-</v>
      </c>
      <c r="DI12" s="70"/>
      <c r="DJ12" s="70"/>
      <c r="DK12" s="155" t="str">
        <f t="shared" si="38"/>
        <v>-</v>
      </c>
      <c r="DL12" s="70"/>
      <c r="DM12" s="70"/>
      <c r="DN12" s="155" t="str">
        <f t="shared" si="39"/>
        <v>-</v>
      </c>
      <c r="DO12" s="70"/>
      <c r="DP12" s="70"/>
      <c r="DQ12" s="155" t="str">
        <f t="shared" si="40"/>
        <v>-</v>
      </c>
      <c r="DR12" s="70"/>
      <c r="DS12" s="70"/>
      <c r="DT12" s="155" t="str">
        <f t="shared" si="41"/>
        <v>-</v>
      </c>
      <c r="DU12" s="70"/>
      <c r="DV12" s="70"/>
      <c r="DW12" s="155" t="str">
        <f t="shared" si="42"/>
        <v>-</v>
      </c>
      <c r="DX12" s="171"/>
    </row>
    <row r="13" spans="2:128" ht="72.5" x14ac:dyDescent="0.35">
      <c r="B13" s="281" t="s">
        <v>58</v>
      </c>
      <c r="C13" s="281" t="s">
        <v>325</v>
      </c>
      <c r="D13" s="281" t="s">
        <v>49</v>
      </c>
      <c r="E13" s="281" t="s">
        <v>131</v>
      </c>
      <c r="F13" s="282"/>
      <c r="G13" s="281" t="s">
        <v>164</v>
      </c>
      <c r="H13" s="281" t="s">
        <v>165</v>
      </c>
      <c r="I13" s="281" t="s">
        <v>399</v>
      </c>
      <c r="J13" s="243" t="s">
        <v>301</v>
      </c>
      <c r="K13" s="281" t="s">
        <v>187</v>
      </c>
      <c r="L13" s="283" t="s">
        <v>56</v>
      </c>
      <c r="M13" s="284">
        <v>2</v>
      </c>
      <c r="N13" s="330">
        <v>0</v>
      </c>
      <c r="O13" s="330"/>
      <c r="P13" s="331" t="str">
        <f t="shared" si="9"/>
        <v>-</v>
      </c>
      <c r="Q13" s="330">
        <v>0</v>
      </c>
      <c r="R13" s="330">
        <v>0</v>
      </c>
      <c r="S13" s="331" t="str">
        <f t="shared" si="10"/>
        <v>-</v>
      </c>
      <c r="T13" s="330">
        <v>0</v>
      </c>
      <c r="U13" s="330">
        <v>0</v>
      </c>
      <c r="V13" s="331" t="str">
        <f t="shared" si="11"/>
        <v>-</v>
      </c>
      <c r="W13" s="70">
        <v>0</v>
      </c>
      <c r="X13" s="70">
        <v>0</v>
      </c>
      <c r="Y13" s="155" t="str">
        <f t="shared" si="12"/>
        <v>-</v>
      </c>
      <c r="Z13" s="70">
        <v>0</v>
      </c>
      <c r="AA13" s="70">
        <v>0</v>
      </c>
      <c r="AB13" s="155" t="str">
        <f t="shared" si="43"/>
        <v>-</v>
      </c>
      <c r="AC13" s="70"/>
      <c r="AD13" s="70"/>
      <c r="AE13" s="155" t="str">
        <f t="shared" si="44"/>
        <v>-</v>
      </c>
      <c r="AF13" s="70"/>
      <c r="AG13" s="70"/>
      <c r="AH13" s="155" t="str">
        <f t="shared" si="45"/>
        <v>-</v>
      </c>
      <c r="AI13" s="70"/>
      <c r="AJ13" s="70"/>
      <c r="AK13" s="155" t="str">
        <f t="shared" si="46"/>
        <v>-</v>
      </c>
      <c r="AL13" s="70"/>
      <c r="AM13" s="70"/>
      <c r="AN13" s="155" t="str">
        <f t="shared" si="47"/>
        <v>-</v>
      </c>
      <c r="AO13" s="70">
        <f t="shared" si="13"/>
        <v>0</v>
      </c>
      <c r="AP13" s="70">
        <f t="shared" si="14"/>
        <v>0</v>
      </c>
      <c r="AQ13" s="155" t="str">
        <f t="shared" si="15"/>
        <v>-</v>
      </c>
      <c r="AR13" s="171"/>
      <c r="AS13" s="70"/>
      <c r="AT13" s="70"/>
      <c r="AU13" s="155" t="str">
        <f t="shared" si="16"/>
        <v>-</v>
      </c>
      <c r="AV13" s="70"/>
      <c r="AW13" s="70"/>
      <c r="AX13" s="155" t="str">
        <f t="shared" si="48"/>
        <v>-</v>
      </c>
      <c r="AY13" s="70">
        <v>16</v>
      </c>
      <c r="AZ13" s="70">
        <f>26+55</f>
        <v>81</v>
      </c>
      <c r="BA13" s="155">
        <f t="shared" si="18"/>
        <v>0.19753086419753085</v>
      </c>
      <c r="BB13" s="70"/>
      <c r="BC13" s="70"/>
      <c r="BD13" s="155" t="str">
        <f t="shared" si="19"/>
        <v>-</v>
      </c>
      <c r="BE13" s="70"/>
      <c r="BF13" s="70"/>
      <c r="BG13" s="155" t="str">
        <f t="shared" si="20"/>
        <v>-</v>
      </c>
      <c r="BH13" s="70"/>
      <c r="BI13" s="70"/>
      <c r="BJ13" s="155" t="str">
        <f t="shared" si="21"/>
        <v>-</v>
      </c>
      <c r="BK13" s="70"/>
      <c r="BL13" s="70"/>
      <c r="BM13" s="155" t="str">
        <f t="shared" si="22"/>
        <v>-</v>
      </c>
      <c r="BN13" s="70"/>
      <c r="BO13" s="70"/>
      <c r="BP13" s="155" t="str">
        <f t="shared" si="23"/>
        <v>-</v>
      </c>
      <c r="BQ13" s="70"/>
      <c r="BR13" s="70"/>
      <c r="BS13" s="155" t="str">
        <f t="shared" si="24"/>
        <v>-</v>
      </c>
      <c r="BT13" s="171"/>
      <c r="BU13" s="70"/>
      <c r="BV13" s="70"/>
      <c r="BW13" s="155" t="str">
        <f t="shared" si="25"/>
        <v>-</v>
      </c>
      <c r="BX13" s="70"/>
      <c r="BY13" s="70"/>
      <c r="BZ13" s="155" t="str">
        <f t="shared" si="26"/>
        <v>-</v>
      </c>
      <c r="CA13" s="70"/>
      <c r="CB13" s="70"/>
      <c r="CC13" s="155" t="str">
        <f t="shared" si="27"/>
        <v>-</v>
      </c>
      <c r="CD13" s="70"/>
      <c r="CE13" s="70"/>
      <c r="CF13" s="155" t="str">
        <f t="shared" si="28"/>
        <v>-</v>
      </c>
      <c r="CG13" s="70"/>
      <c r="CH13" s="70"/>
      <c r="CI13" s="155" t="str">
        <f t="shared" si="29"/>
        <v>-</v>
      </c>
      <c r="CJ13" s="70"/>
      <c r="CK13" s="70"/>
      <c r="CL13" s="155" t="str">
        <f t="shared" si="30"/>
        <v>-</v>
      </c>
      <c r="CM13" s="70"/>
      <c r="CN13" s="70"/>
      <c r="CO13" s="155" t="str">
        <f t="shared" si="31"/>
        <v>-</v>
      </c>
      <c r="CP13" s="70"/>
      <c r="CQ13" s="70"/>
      <c r="CR13" s="155" t="str">
        <f t="shared" si="32"/>
        <v>-</v>
      </c>
      <c r="CS13" s="70"/>
      <c r="CT13" s="70"/>
      <c r="CU13" s="155" t="str">
        <f t="shared" si="33"/>
        <v>-</v>
      </c>
      <c r="CV13" s="171"/>
      <c r="CW13" s="70"/>
      <c r="CX13" s="70"/>
      <c r="CY13" s="155" t="str">
        <f t="shared" si="34"/>
        <v>-</v>
      </c>
      <c r="CZ13" s="70"/>
      <c r="DA13" s="70"/>
      <c r="DB13" s="155" t="str">
        <f t="shared" si="35"/>
        <v>-</v>
      </c>
      <c r="DC13" s="70"/>
      <c r="DD13" s="70"/>
      <c r="DE13" s="155" t="str">
        <f t="shared" si="36"/>
        <v>-</v>
      </c>
      <c r="DF13" s="70"/>
      <c r="DG13" s="70"/>
      <c r="DH13" s="155" t="str">
        <f t="shared" si="37"/>
        <v>-</v>
      </c>
      <c r="DI13" s="70"/>
      <c r="DJ13" s="70"/>
      <c r="DK13" s="155" t="str">
        <f t="shared" si="38"/>
        <v>-</v>
      </c>
      <c r="DL13" s="70"/>
      <c r="DM13" s="70"/>
      <c r="DN13" s="155" t="str">
        <f t="shared" si="39"/>
        <v>-</v>
      </c>
      <c r="DO13" s="70"/>
      <c r="DP13" s="70"/>
      <c r="DQ13" s="155" t="str">
        <f t="shared" si="40"/>
        <v>-</v>
      </c>
      <c r="DR13" s="70"/>
      <c r="DS13" s="70"/>
      <c r="DT13" s="155" t="str">
        <f t="shared" si="41"/>
        <v>-</v>
      </c>
      <c r="DU13" s="70"/>
      <c r="DV13" s="70"/>
      <c r="DW13" s="155" t="str">
        <f t="shared" si="42"/>
        <v>-</v>
      </c>
      <c r="DX13" s="171"/>
    </row>
    <row r="14" spans="2:128" ht="203" x14ac:dyDescent="0.35">
      <c r="B14" s="281" t="s">
        <v>115</v>
      </c>
      <c r="C14" s="281" t="s">
        <v>326</v>
      </c>
      <c r="D14" s="281" t="s">
        <v>49</v>
      </c>
      <c r="E14" s="281" t="s">
        <v>131</v>
      </c>
      <c r="F14" s="282"/>
      <c r="G14" s="281" t="s">
        <v>166</v>
      </c>
      <c r="H14" s="281" t="s">
        <v>360</v>
      </c>
      <c r="I14" s="281" t="s">
        <v>359</v>
      </c>
      <c r="J14" s="243" t="s">
        <v>356</v>
      </c>
      <c r="K14" s="281" t="s">
        <v>187</v>
      </c>
      <c r="L14" s="283" t="s">
        <v>56</v>
      </c>
      <c r="M14" s="283">
        <v>3</v>
      </c>
      <c r="N14" s="330">
        <v>0</v>
      </c>
      <c r="O14" s="330">
        <v>162605</v>
      </c>
      <c r="P14" s="331">
        <f t="shared" si="9"/>
        <v>0</v>
      </c>
      <c r="Q14" s="330">
        <f>28098+7618+7169+3219</f>
        <v>46104</v>
      </c>
      <c r="R14" s="330">
        <v>163756</v>
      </c>
      <c r="S14" s="331">
        <f t="shared" si="10"/>
        <v>0.28154082903832534</v>
      </c>
      <c r="T14" s="330">
        <f>28071+7901+7179+3366</f>
        <v>46517</v>
      </c>
      <c r="U14" s="330">
        <v>163863</v>
      </c>
      <c r="V14" s="331">
        <f t="shared" si="11"/>
        <v>0.28387738537680868</v>
      </c>
      <c r="W14" s="70">
        <f>27773+8325+7070+3550</f>
        <v>46718</v>
      </c>
      <c r="X14" s="70">
        <v>163274</v>
      </c>
      <c r="Y14" s="155">
        <f t="shared" si="12"/>
        <v>0.28613251344365914</v>
      </c>
      <c r="Z14" s="70">
        <f>27314+8738+6988+3814</f>
        <v>46854</v>
      </c>
      <c r="AA14" s="70">
        <v>164658</v>
      </c>
      <c r="AB14" s="155">
        <f t="shared" si="43"/>
        <v>0.28455343803520022</v>
      </c>
      <c r="AC14" s="70"/>
      <c r="AD14" s="70"/>
      <c r="AE14" s="155" t="str">
        <f t="shared" si="44"/>
        <v>-</v>
      </c>
      <c r="AF14" s="70"/>
      <c r="AG14" s="70"/>
      <c r="AH14" s="155" t="str">
        <f t="shared" si="45"/>
        <v>-</v>
      </c>
      <c r="AI14" s="70"/>
      <c r="AJ14" s="70"/>
      <c r="AK14" s="155" t="str">
        <f t="shared" si="46"/>
        <v>-</v>
      </c>
      <c r="AL14" s="70"/>
      <c r="AM14" s="70"/>
      <c r="AN14" s="155" t="str">
        <f t="shared" si="47"/>
        <v>-</v>
      </c>
      <c r="AO14" s="70">
        <f t="shared" si="13"/>
        <v>46854</v>
      </c>
      <c r="AP14" s="70">
        <f t="shared" si="14"/>
        <v>164658</v>
      </c>
      <c r="AQ14" s="155">
        <f t="shared" si="15"/>
        <v>0.28455343803520022</v>
      </c>
      <c r="AR14" s="171">
        <v>40000</v>
      </c>
      <c r="AS14" s="70">
        <f>7358+5081+23842+11321</f>
        <v>47602</v>
      </c>
      <c r="AT14" s="70">
        <v>200935</v>
      </c>
      <c r="AU14" s="155">
        <f t="shared" si="16"/>
        <v>0.23690248090178415</v>
      </c>
      <c r="AV14" s="70">
        <f>7597+5259+25238+11529</f>
        <v>49623</v>
      </c>
      <c r="AW14" s="70">
        <v>201277</v>
      </c>
      <c r="AX14" s="155">
        <f t="shared" si="48"/>
        <v>0.24654083675730462</v>
      </c>
      <c r="AY14" s="70">
        <f>28282+11851+6453+5432</f>
        <v>52018</v>
      </c>
      <c r="AZ14" s="70">
        <v>200538</v>
      </c>
      <c r="BA14" s="155">
        <f t="shared" si="18"/>
        <v>0.25939223488815089</v>
      </c>
      <c r="BB14" s="70"/>
      <c r="BC14" s="70"/>
      <c r="BD14" s="155"/>
      <c r="BE14" s="70"/>
      <c r="BF14" s="70"/>
      <c r="BG14" s="155" t="str">
        <f t="shared" si="20"/>
        <v>-</v>
      </c>
      <c r="BH14" s="70"/>
      <c r="BI14" s="70"/>
      <c r="BJ14" s="155" t="str">
        <f t="shared" si="21"/>
        <v>-</v>
      </c>
      <c r="BK14" s="70"/>
      <c r="BL14" s="70"/>
      <c r="BM14" s="155" t="str">
        <f t="shared" si="22"/>
        <v>-</v>
      </c>
      <c r="BN14" s="70"/>
      <c r="BO14" s="70"/>
      <c r="BP14" s="155" t="str">
        <f t="shared" si="23"/>
        <v>-</v>
      </c>
      <c r="BQ14" s="70"/>
      <c r="BR14" s="70"/>
      <c r="BS14" s="155"/>
      <c r="BT14" s="171">
        <v>50000</v>
      </c>
      <c r="BU14" s="70"/>
      <c r="BV14" s="70"/>
      <c r="BW14" s="155" t="str">
        <f t="shared" si="25"/>
        <v>-</v>
      </c>
      <c r="BX14" s="70"/>
      <c r="BY14" s="70"/>
      <c r="BZ14" s="155" t="str">
        <f t="shared" si="26"/>
        <v>-</v>
      </c>
      <c r="CA14" s="70"/>
      <c r="CB14" s="70"/>
      <c r="CC14" s="155" t="str">
        <f t="shared" si="27"/>
        <v>-</v>
      </c>
      <c r="CD14" s="70"/>
      <c r="CE14" s="70"/>
      <c r="CF14" s="155" t="str">
        <f t="shared" si="28"/>
        <v>-</v>
      </c>
      <c r="CG14" s="70"/>
      <c r="CH14" s="70"/>
      <c r="CI14" s="155" t="str">
        <f t="shared" si="29"/>
        <v>-</v>
      </c>
      <c r="CJ14" s="70"/>
      <c r="CK14" s="70"/>
      <c r="CL14" s="155" t="str">
        <f t="shared" si="30"/>
        <v>-</v>
      </c>
      <c r="CM14" s="70"/>
      <c r="CN14" s="70"/>
      <c r="CO14" s="155" t="str">
        <f t="shared" si="31"/>
        <v>-</v>
      </c>
      <c r="CP14" s="70"/>
      <c r="CQ14" s="70"/>
      <c r="CR14" s="155" t="str">
        <f t="shared" si="32"/>
        <v>-</v>
      </c>
      <c r="CS14" s="70"/>
      <c r="CT14" s="70"/>
      <c r="CU14" s="155" t="str">
        <f t="shared" si="33"/>
        <v>-</v>
      </c>
      <c r="CV14" s="171"/>
      <c r="CW14" s="70"/>
      <c r="CX14" s="70"/>
      <c r="CY14" s="155" t="str">
        <f t="shared" si="34"/>
        <v>-</v>
      </c>
      <c r="CZ14" s="70"/>
      <c r="DA14" s="70"/>
      <c r="DB14" s="155" t="str">
        <f t="shared" si="35"/>
        <v>-</v>
      </c>
      <c r="DC14" s="70"/>
      <c r="DD14" s="70"/>
      <c r="DE14" s="155" t="str">
        <f t="shared" si="36"/>
        <v>-</v>
      </c>
      <c r="DF14" s="70"/>
      <c r="DG14" s="70"/>
      <c r="DH14" s="155" t="str">
        <f t="shared" si="37"/>
        <v>-</v>
      </c>
      <c r="DI14" s="70"/>
      <c r="DJ14" s="70"/>
      <c r="DK14" s="155" t="str">
        <f t="shared" si="38"/>
        <v>-</v>
      </c>
      <c r="DL14" s="70"/>
      <c r="DM14" s="70"/>
      <c r="DN14" s="155" t="str">
        <f t="shared" si="39"/>
        <v>-</v>
      </c>
      <c r="DO14" s="70"/>
      <c r="DP14" s="70"/>
      <c r="DQ14" s="155" t="str">
        <f t="shared" si="40"/>
        <v>-</v>
      </c>
      <c r="DR14" s="70"/>
      <c r="DS14" s="70"/>
      <c r="DT14" s="155" t="str">
        <f t="shared" si="41"/>
        <v>-</v>
      </c>
      <c r="DU14" s="70"/>
      <c r="DV14" s="70"/>
      <c r="DW14" s="155" t="str">
        <f t="shared" si="42"/>
        <v>-</v>
      </c>
      <c r="DX14" s="171"/>
    </row>
    <row r="15" spans="2:128" ht="87" x14ac:dyDescent="0.35">
      <c r="B15" s="285" t="s">
        <v>57</v>
      </c>
      <c r="C15" s="285" t="s">
        <v>327</v>
      </c>
      <c r="D15" s="281" t="s">
        <v>128</v>
      </c>
      <c r="E15" s="281" t="s">
        <v>131</v>
      </c>
      <c r="F15" s="282"/>
      <c r="G15" s="285" t="s">
        <v>167</v>
      </c>
      <c r="H15" s="285" t="s">
        <v>357</v>
      </c>
      <c r="I15" s="285"/>
      <c r="J15" s="268" t="s">
        <v>302</v>
      </c>
      <c r="K15" s="281" t="s">
        <v>187</v>
      </c>
      <c r="L15" s="285" t="s">
        <v>56</v>
      </c>
      <c r="M15" s="286">
        <v>3</v>
      </c>
      <c r="N15" s="330">
        <v>0</v>
      </c>
      <c r="O15" s="330">
        <v>1</v>
      </c>
      <c r="P15" s="331">
        <f t="shared" si="9"/>
        <v>0</v>
      </c>
      <c r="Q15" s="330">
        <v>8211</v>
      </c>
      <c r="R15" s="330">
        <v>1</v>
      </c>
      <c r="S15" s="331">
        <f t="shared" si="10"/>
        <v>8211</v>
      </c>
      <c r="T15" s="330">
        <v>8211</v>
      </c>
      <c r="U15" s="330">
        <v>1</v>
      </c>
      <c r="V15" s="331">
        <f t="shared" si="11"/>
        <v>8211</v>
      </c>
      <c r="W15" s="70">
        <v>8211</v>
      </c>
      <c r="X15" s="70">
        <v>1</v>
      </c>
      <c r="Y15" s="155">
        <f t="shared" si="12"/>
        <v>8211</v>
      </c>
      <c r="Z15" s="70">
        <v>8211</v>
      </c>
      <c r="AA15" s="70">
        <v>1</v>
      </c>
      <c r="AB15" s="155">
        <f t="shared" si="43"/>
        <v>8211</v>
      </c>
      <c r="AC15" s="70"/>
      <c r="AD15" s="70"/>
      <c r="AE15" s="155" t="str">
        <f t="shared" si="44"/>
        <v>-</v>
      </c>
      <c r="AF15" s="70"/>
      <c r="AG15" s="70"/>
      <c r="AH15" s="155" t="str">
        <f t="shared" si="45"/>
        <v>-</v>
      </c>
      <c r="AI15" s="70"/>
      <c r="AJ15" s="70"/>
      <c r="AK15" s="155" t="str">
        <f t="shared" si="46"/>
        <v>-</v>
      </c>
      <c r="AL15" s="70"/>
      <c r="AM15" s="70"/>
      <c r="AN15" s="155" t="str">
        <f t="shared" si="47"/>
        <v>-</v>
      </c>
      <c r="AO15" s="70">
        <f t="shared" si="13"/>
        <v>8211</v>
      </c>
      <c r="AP15" s="70">
        <f t="shared" si="14"/>
        <v>1</v>
      </c>
      <c r="AQ15" s="155">
        <f t="shared" si="15"/>
        <v>8211</v>
      </c>
      <c r="AR15" s="171">
        <v>7000</v>
      </c>
      <c r="AS15" s="70">
        <v>10214</v>
      </c>
      <c r="AT15" s="70">
        <v>1</v>
      </c>
      <c r="AU15" s="155">
        <f>IF(AT15,AS15/AT15,"-")</f>
        <v>10214</v>
      </c>
      <c r="AV15" s="70">
        <v>10214</v>
      </c>
      <c r="AW15" s="70">
        <v>1</v>
      </c>
      <c r="AX15" s="155">
        <f>IF(AW15,AV15/AW15,"-")</f>
        <v>10214</v>
      </c>
      <c r="AY15" s="70">
        <v>10214</v>
      </c>
      <c r="AZ15" s="70">
        <v>1</v>
      </c>
      <c r="BA15" s="155">
        <f>IF(AZ15,AY15/AZ15,"-")</f>
        <v>10214</v>
      </c>
      <c r="BB15" s="70"/>
      <c r="BC15" s="70"/>
      <c r="BD15" s="155"/>
      <c r="BE15" s="70"/>
      <c r="BF15" s="70"/>
      <c r="BG15" s="155" t="str">
        <f>IF(BF15,BE15/BF15,"-")</f>
        <v>-</v>
      </c>
      <c r="BH15" s="70"/>
      <c r="BI15" s="70"/>
      <c r="BJ15" s="155" t="str">
        <f>IF(BI15,BH15/BI15,"-")</f>
        <v>-</v>
      </c>
      <c r="BK15" s="70"/>
      <c r="BL15" s="70"/>
      <c r="BM15" s="155" t="str">
        <f>IF(BL15,BK15/BL15,"-")</f>
        <v>-</v>
      </c>
      <c r="BN15" s="70"/>
      <c r="BO15" s="70"/>
      <c r="BP15" s="155" t="str">
        <f>IF(BO15,BN15/BO15,"-")</f>
        <v>-</v>
      </c>
      <c r="BQ15" s="70"/>
      <c r="BR15" s="70"/>
      <c r="BS15" s="155"/>
      <c r="BT15" s="171">
        <v>7500</v>
      </c>
      <c r="BU15" s="70"/>
      <c r="BV15" s="70"/>
      <c r="BW15" s="155" t="str">
        <f>IF(BV15,BU15/BV15,"-")</f>
        <v>-</v>
      </c>
      <c r="BX15" s="70"/>
      <c r="BY15" s="70"/>
      <c r="BZ15" s="155" t="str">
        <f>IF(BY15,BX15/BY15,"-")</f>
        <v>-</v>
      </c>
      <c r="CA15" s="70"/>
      <c r="CB15" s="70"/>
      <c r="CC15" s="155" t="str">
        <f>IF(CB15,CA15/CB15,"-")</f>
        <v>-</v>
      </c>
      <c r="CD15" s="70"/>
      <c r="CE15" s="70"/>
      <c r="CF15" s="155" t="str">
        <f>IF(CE15,CD15/CE15,"-")</f>
        <v>-</v>
      </c>
      <c r="CG15" s="70"/>
      <c r="CH15" s="70"/>
      <c r="CI15" s="155" t="str">
        <f>IF(CH15,CG15/CH15,"-")</f>
        <v>-</v>
      </c>
      <c r="CJ15" s="70"/>
      <c r="CK15" s="70"/>
      <c r="CL15" s="155" t="str">
        <f>IF(CK15,CJ15/CK15,"-")</f>
        <v>-</v>
      </c>
      <c r="CM15" s="70"/>
      <c r="CN15" s="70"/>
      <c r="CO15" s="155" t="str">
        <f>IF(CN15,CM15/CN15,"-")</f>
        <v>-</v>
      </c>
      <c r="CP15" s="70"/>
      <c r="CQ15" s="70"/>
      <c r="CR15" s="155" t="str">
        <f>IF(CQ15,CP15/CQ15,"-")</f>
        <v>-</v>
      </c>
      <c r="CS15" s="70"/>
      <c r="CT15" s="70"/>
      <c r="CU15" s="155" t="str">
        <f>IF(CT15,CS15/CT15,"-")</f>
        <v>-</v>
      </c>
      <c r="CV15" s="171"/>
      <c r="CW15" s="70"/>
      <c r="CX15" s="70"/>
      <c r="CY15" s="155" t="str">
        <f>IF(CX15,CW15/CX15,"-")</f>
        <v>-</v>
      </c>
      <c r="CZ15" s="70"/>
      <c r="DA15" s="70"/>
      <c r="DB15" s="155" t="str">
        <f>IF(DA15,CZ15/DA15,"-")</f>
        <v>-</v>
      </c>
      <c r="DC15" s="70"/>
      <c r="DD15" s="70"/>
      <c r="DE15" s="155" t="str">
        <f>IF(DD15,DC15/DD15,"-")</f>
        <v>-</v>
      </c>
      <c r="DF15" s="70"/>
      <c r="DG15" s="70"/>
      <c r="DH15" s="155" t="str">
        <f>IF(DG15,DF15/DG15,"-")</f>
        <v>-</v>
      </c>
      <c r="DI15" s="70"/>
      <c r="DJ15" s="70"/>
      <c r="DK15" s="155" t="str">
        <f>IF(DJ15,DI15/DJ15,"-")</f>
        <v>-</v>
      </c>
      <c r="DL15" s="70"/>
      <c r="DM15" s="70"/>
      <c r="DN15" s="155" t="str">
        <f>IF(DM15,DL15/DM15,"-")</f>
        <v>-</v>
      </c>
      <c r="DO15" s="70"/>
      <c r="DP15" s="70"/>
      <c r="DQ15" s="155" t="str">
        <f>IF(DP15,DO15/DP15,"-")</f>
        <v>-</v>
      </c>
      <c r="DR15" s="70"/>
      <c r="DS15" s="70"/>
      <c r="DT15" s="155" t="str">
        <f>IF(DS15,DR15/DS15,"-")</f>
        <v>-</v>
      </c>
      <c r="DU15" s="70"/>
      <c r="DV15" s="70"/>
      <c r="DW15" s="155" t="str">
        <f>IF(DV15,DU15/DV15,"-")</f>
        <v>-</v>
      </c>
      <c r="DX15" s="171"/>
    </row>
    <row r="16" spans="2:128" ht="87" x14ac:dyDescent="0.35">
      <c r="B16" s="285" t="s">
        <v>57</v>
      </c>
      <c r="C16" s="285" t="s">
        <v>328</v>
      </c>
      <c r="D16" s="281" t="s">
        <v>128</v>
      </c>
      <c r="E16" s="281" t="s">
        <v>131</v>
      </c>
      <c r="F16" s="282"/>
      <c r="G16" s="285" t="s">
        <v>347</v>
      </c>
      <c r="H16" s="374" t="s">
        <v>357</v>
      </c>
      <c r="I16" s="285"/>
      <c r="J16" s="268" t="s">
        <v>302</v>
      </c>
      <c r="K16" s="281" t="s">
        <v>187</v>
      </c>
      <c r="L16" s="285" t="s">
        <v>56</v>
      </c>
      <c r="M16" s="286">
        <v>3</v>
      </c>
      <c r="N16" s="330">
        <v>0</v>
      </c>
      <c r="O16" s="330">
        <v>1</v>
      </c>
      <c r="P16" s="331">
        <f t="shared" si="9"/>
        <v>0</v>
      </c>
      <c r="Q16" s="330">
        <v>7772</v>
      </c>
      <c r="R16" s="330">
        <v>1</v>
      </c>
      <c r="S16" s="331">
        <f t="shared" si="10"/>
        <v>7772</v>
      </c>
      <c r="T16" s="330">
        <v>7772</v>
      </c>
      <c r="U16" s="330">
        <v>1</v>
      </c>
      <c r="V16" s="331">
        <f t="shared" si="11"/>
        <v>7772</v>
      </c>
      <c r="W16" s="70">
        <v>7772</v>
      </c>
      <c r="X16" s="70">
        <v>1</v>
      </c>
      <c r="Y16" s="155">
        <f t="shared" si="12"/>
        <v>7772</v>
      </c>
      <c r="Z16" s="70">
        <v>7772</v>
      </c>
      <c r="AA16" s="70">
        <v>1</v>
      </c>
      <c r="AB16" s="155">
        <f t="shared" si="43"/>
        <v>7772</v>
      </c>
      <c r="AC16" s="70"/>
      <c r="AD16" s="70"/>
      <c r="AE16" s="155" t="str">
        <f t="shared" si="44"/>
        <v>-</v>
      </c>
      <c r="AF16" s="70"/>
      <c r="AG16" s="70"/>
      <c r="AH16" s="155" t="str">
        <f t="shared" si="45"/>
        <v>-</v>
      </c>
      <c r="AI16" s="70"/>
      <c r="AJ16" s="70"/>
      <c r="AK16" s="155" t="str">
        <f t="shared" si="46"/>
        <v>-</v>
      </c>
      <c r="AL16" s="70"/>
      <c r="AM16" s="70"/>
      <c r="AN16" s="155" t="str">
        <f t="shared" si="47"/>
        <v>-</v>
      </c>
      <c r="AO16" s="70">
        <f t="shared" si="13"/>
        <v>7772</v>
      </c>
      <c r="AP16" s="70">
        <f t="shared" si="14"/>
        <v>1</v>
      </c>
      <c r="AQ16" s="155">
        <f t="shared" si="15"/>
        <v>7772</v>
      </c>
      <c r="AR16" s="171">
        <v>7000</v>
      </c>
      <c r="AS16" s="70">
        <v>9975</v>
      </c>
      <c r="AT16" s="70">
        <v>1</v>
      </c>
      <c r="AU16" s="155">
        <f t="shared" si="16"/>
        <v>9975</v>
      </c>
      <c r="AV16" s="70">
        <v>9975</v>
      </c>
      <c r="AW16" s="70">
        <v>1</v>
      </c>
      <c r="AX16" s="155">
        <f t="shared" si="48"/>
        <v>9975</v>
      </c>
      <c r="AY16" s="70">
        <v>9975</v>
      </c>
      <c r="AZ16" s="70">
        <v>1</v>
      </c>
      <c r="BA16" s="155">
        <f t="shared" si="18"/>
        <v>9975</v>
      </c>
      <c r="BB16" s="70"/>
      <c r="BC16" s="70"/>
      <c r="BD16" s="155"/>
      <c r="BE16" s="70"/>
      <c r="BF16" s="70"/>
      <c r="BG16" s="155" t="str">
        <f t="shared" ref="BG16:BG79" si="49">IF(BF16,BE16/BF16,"-")</f>
        <v>-</v>
      </c>
      <c r="BH16" s="70"/>
      <c r="BI16" s="70"/>
      <c r="BJ16" s="155" t="str">
        <f t="shared" ref="BJ16:BJ79" si="50">IF(BI16,BH16/BI16,"-")</f>
        <v>-</v>
      </c>
      <c r="BK16" s="70"/>
      <c r="BL16" s="70"/>
      <c r="BM16" s="155" t="str">
        <f t="shared" ref="BM16:BM79" si="51">IF(BL16,BK16/BL16,"-")</f>
        <v>-</v>
      </c>
      <c r="BN16" s="70"/>
      <c r="BO16" s="70"/>
      <c r="BP16" s="155" t="str">
        <f t="shared" ref="BP16:BP79" si="52">IF(BO16,BN16/BO16,"-")</f>
        <v>-</v>
      </c>
      <c r="BQ16" s="70"/>
      <c r="BR16" s="70"/>
      <c r="BS16" s="155"/>
      <c r="BT16" s="171">
        <v>7500</v>
      </c>
      <c r="BU16" s="70"/>
      <c r="BV16" s="70"/>
      <c r="BW16" s="155" t="str">
        <f t="shared" si="25"/>
        <v>-</v>
      </c>
      <c r="BX16" s="70"/>
      <c r="BY16" s="70"/>
      <c r="BZ16" s="155" t="str">
        <f t="shared" si="26"/>
        <v>-</v>
      </c>
      <c r="CA16" s="70"/>
      <c r="CB16" s="70"/>
      <c r="CC16" s="155" t="str">
        <f t="shared" si="27"/>
        <v>-</v>
      </c>
      <c r="CD16" s="70"/>
      <c r="CE16" s="70"/>
      <c r="CF16" s="155" t="str">
        <f t="shared" si="28"/>
        <v>-</v>
      </c>
      <c r="CG16" s="70"/>
      <c r="CH16" s="70"/>
      <c r="CI16" s="155" t="str">
        <f t="shared" ref="CI16:CI79" si="53">IF(CH16,CG16/CH16,"-")</f>
        <v>-</v>
      </c>
      <c r="CJ16" s="70"/>
      <c r="CK16" s="70"/>
      <c r="CL16" s="155" t="str">
        <f t="shared" ref="CL16:CL79" si="54">IF(CK16,CJ16/CK16,"-")</f>
        <v>-</v>
      </c>
      <c r="CM16" s="70"/>
      <c r="CN16" s="70"/>
      <c r="CO16" s="155" t="str">
        <f t="shared" ref="CO16:CO79" si="55">IF(CN16,CM16/CN16,"-")</f>
        <v>-</v>
      </c>
      <c r="CP16" s="70"/>
      <c r="CQ16" s="70"/>
      <c r="CR16" s="155" t="str">
        <f t="shared" ref="CR16:CR79" si="56">IF(CQ16,CP16/CQ16,"-")</f>
        <v>-</v>
      </c>
      <c r="CS16" s="70"/>
      <c r="CT16" s="70"/>
      <c r="CU16" s="155" t="str">
        <f t="shared" si="33"/>
        <v>-</v>
      </c>
      <c r="CV16" s="171"/>
      <c r="CW16" s="70"/>
      <c r="CX16" s="70"/>
      <c r="CY16" s="155" t="str">
        <f t="shared" si="34"/>
        <v>-</v>
      </c>
      <c r="CZ16" s="70"/>
      <c r="DA16" s="70"/>
      <c r="DB16" s="155" t="str">
        <f t="shared" si="35"/>
        <v>-</v>
      </c>
      <c r="DC16" s="70"/>
      <c r="DD16" s="70"/>
      <c r="DE16" s="155" t="str">
        <f t="shared" si="36"/>
        <v>-</v>
      </c>
      <c r="DF16" s="70"/>
      <c r="DG16" s="70"/>
      <c r="DH16" s="155" t="str">
        <f t="shared" si="37"/>
        <v>-</v>
      </c>
      <c r="DI16" s="70"/>
      <c r="DJ16" s="70"/>
      <c r="DK16" s="155" t="str">
        <f t="shared" ref="DK16:DK79" si="57">IF(DJ16,DI16/DJ16,"-")</f>
        <v>-</v>
      </c>
      <c r="DL16" s="70"/>
      <c r="DM16" s="70"/>
      <c r="DN16" s="155" t="str">
        <f t="shared" ref="DN16:DN79" si="58">IF(DM16,DL16/DM16,"-")</f>
        <v>-</v>
      </c>
      <c r="DO16" s="70"/>
      <c r="DP16" s="70"/>
      <c r="DQ16" s="155" t="str">
        <f t="shared" ref="DQ16:DQ79" si="59">IF(DP16,DO16/DP16,"-")</f>
        <v>-</v>
      </c>
      <c r="DR16" s="70"/>
      <c r="DS16" s="70"/>
      <c r="DT16" s="155" t="str">
        <f t="shared" ref="DT16:DT79" si="60">IF(DS16,DR16/DS16,"-")</f>
        <v>-</v>
      </c>
      <c r="DU16" s="70"/>
      <c r="DV16" s="70"/>
      <c r="DW16" s="155" t="str">
        <f t="shared" si="42"/>
        <v>-</v>
      </c>
      <c r="DX16" s="171"/>
    </row>
    <row r="17" spans="2:128" ht="101.5" x14ac:dyDescent="0.35">
      <c r="B17" s="285" t="s">
        <v>58</v>
      </c>
      <c r="C17" s="285" t="s">
        <v>329</v>
      </c>
      <c r="D17" s="281" t="s">
        <v>128</v>
      </c>
      <c r="E17" s="281" t="s">
        <v>131</v>
      </c>
      <c r="F17" s="282"/>
      <c r="G17" s="285" t="s">
        <v>348</v>
      </c>
      <c r="H17" s="285" t="s">
        <v>358</v>
      </c>
      <c r="I17" s="285" t="s">
        <v>303</v>
      </c>
      <c r="J17" s="268" t="s">
        <v>362</v>
      </c>
      <c r="K17" s="281" t="s">
        <v>187</v>
      </c>
      <c r="L17" s="285" t="s">
        <v>56</v>
      </c>
      <c r="M17" s="286" t="s">
        <v>134</v>
      </c>
      <c r="N17" s="330">
        <v>0</v>
      </c>
      <c r="O17" s="330">
        <v>1</v>
      </c>
      <c r="P17" s="331">
        <f t="shared" si="9"/>
        <v>0</v>
      </c>
      <c r="Q17" s="330">
        <v>7</v>
      </c>
      <c r="R17" s="330">
        <v>1</v>
      </c>
      <c r="S17" s="331">
        <f t="shared" si="10"/>
        <v>7</v>
      </c>
      <c r="T17" s="330">
        <v>7</v>
      </c>
      <c r="U17" s="330">
        <v>1</v>
      </c>
      <c r="V17" s="331">
        <f t="shared" si="11"/>
        <v>7</v>
      </c>
      <c r="W17" s="70">
        <v>7</v>
      </c>
      <c r="X17" s="70">
        <v>1</v>
      </c>
      <c r="Y17" s="155">
        <v>7</v>
      </c>
      <c r="Z17" s="70">
        <v>7</v>
      </c>
      <c r="AA17" s="70">
        <v>1</v>
      </c>
      <c r="AB17" s="155">
        <f t="shared" si="43"/>
        <v>7</v>
      </c>
      <c r="AC17" s="70"/>
      <c r="AD17" s="70"/>
      <c r="AE17" s="155" t="str">
        <f t="shared" si="44"/>
        <v>-</v>
      </c>
      <c r="AF17" s="70"/>
      <c r="AG17" s="70"/>
      <c r="AH17" s="155" t="str">
        <f t="shared" si="45"/>
        <v>-</v>
      </c>
      <c r="AI17" s="70"/>
      <c r="AJ17" s="70"/>
      <c r="AK17" s="155" t="str">
        <f t="shared" si="46"/>
        <v>-</v>
      </c>
      <c r="AL17" s="70"/>
      <c r="AM17" s="70"/>
      <c r="AN17" s="155" t="str">
        <f t="shared" si="47"/>
        <v>-</v>
      </c>
      <c r="AO17" s="70">
        <f t="shared" si="13"/>
        <v>7</v>
      </c>
      <c r="AP17" s="70">
        <f t="shared" si="14"/>
        <v>1</v>
      </c>
      <c r="AQ17" s="155">
        <f t="shared" si="15"/>
        <v>7</v>
      </c>
      <c r="AR17" s="171">
        <v>6</v>
      </c>
      <c r="AS17" s="70">
        <v>8</v>
      </c>
      <c r="AT17" s="70">
        <v>1</v>
      </c>
      <c r="AU17" s="155">
        <f t="shared" si="16"/>
        <v>8</v>
      </c>
      <c r="AV17" s="70">
        <v>8</v>
      </c>
      <c r="AW17" s="70">
        <v>1</v>
      </c>
      <c r="AX17" s="155">
        <f t="shared" si="48"/>
        <v>8</v>
      </c>
      <c r="AY17" s="70">
        <v>8</v>
      </c>
      <c r="AZ17" s="70">
        <v>1</v>
      </c>
      <c r="BA17" s="155">
        <f t="shared" si="18"/>
        <v>8</v>
      </c>
      <c r="BB17" s="70"/>
      <c r="BC17" s="70"/>
      <c r="BD17" s="155"/>
      <c r="BE17" s="70"/>
      <c r="BF17" s="70"/>
      <c r="BG17" s="155" t="str">
        <f t="shared" si="49"/>
        <v>-</v>
      </c>
      <c r="BH17" s="70"/>
      <c r="BI17" s="70"/>
      <c r="BJ17" s="155" t="str">
        <f t="shared" si="50"/>
        <v>-</v>
      </c>
      <c r="BK17" s="70"/>
      <c r="BL17" s="70"/>
      <c r="BM17" s="155" t="str">
        <f t="shared" si="51"/>
        <v>-</v>
      </c>
      <c r="BN17" s="70"/>
      <c r="BO17" s="70"/>
      <c r="BP17" s="155" t="str">
        <f t="shared" si="52"/>
        <v>-</v>
      </c>
      <c r="BQ17" s="70"/>
      <c r="BR17" s="70"/>
      <c r="BS17" s="155"/>
      <c r="BT17" s="171">
        <v>7</v>
      </c>
      <c r="BU17" s="70"/>
      <c r="BV17" s="70"/>
      <c r="BW17" s="155" t="str">
        <f t="shared" si="25"/>
        <v>-</v>
      </c>
      <c r="BX17" s="70"/>
      <c r="BY17" s="70"/>
      <c r="BZ17" s="155" t="str">
        <f t="shared" si="26"/>
        <v>-</v>
      </c>
      <c r="CA17" s="70"/>
      <c r="CB17" s="70"/>
      <c r="CC17" s="155" t="str">
        <f t="shared" si="27"/>
        <v>-</v>
      </c>
      <c r="CD17" s="70"/>
      <c r="CE17" s="70"/>
      <c r="CF17" s="155" t="str">
        <f t="shared" si="28"/>
        <v>-</v>
      </c>
      <c r="CG17" s="70"/>
      <c r="CH17" s="70"/>
      <c r="CI17" s="155" t="str">
        <f t="shared" si="53"/>
        <v>-</v>
      </c>
      <c r="CJ17" s="70"/>
      <c r="CK17" s="70"/>
      <c r="CL17" s="155" t="str">
        <f t="shared" si="54"/>
        <v>-</v>
      </c>
      <c r="CM17" s="70"/>
      <c r="CN17" s="70"/>
      <c r="CO17" s="155" t="str">
        <f t="shared" si="55"/>
        <v>-</v>
      </c>
      <c r="CP17" s="70"/>
      <c r="CQ17" s="70"/>
      <c r="CR17" s="155" t="str">
        <f t="shared" si="56"/>
        <v>-</v>
      </c>
      <c r="CS17" s="70"/>
      <c r="CT17" s="70"/>
      <c r="CU17" s="155" t="str">
        <f t="shared" si="33"/>
        <v>-</v>
      </c>
      <c r="CV17" s="171"/>
      <c r="CW17" s="70"/>
      <c r="CX17" s="70"/>
      <c r="CY17" s="155" t="str">
        <f t="shared" si="34"/>
        <v>-</v>
      </c>
      <c r="CZ17" s="70"/>
      <c r="DA17" s="70"/>
      <c r="DB17" s="155" t="str">
        <f t="shared" si="35"/>
        <v>-</v>
      </c>
      <c r="DC17" s="70"/>
      <c r="DD17" s="70"/>
      <c r="DE17" s="155" t="str">
        <f t="shared" si="36"/>
        <v>-</v>
      </c>
      <c r="DF17" s="70"/>
      <c r="DG17" s="70"/>
      <c r="DH17" s="155" t="str">
        <f t="shared" si="37"/>
        <v>-</v>
      </c>
      <c r="DI17" s="70"/>
      <c r="DJ17" s="70"/>
      <c r="DK17" s="155" t="str">
        <f t="shared" si="57"/>
        <v>-</v>
      </c>
      <c r="DL17" s="70"/>
      <c r="DM17" s="70"/>
      <c r="DN17" s="155" t="str">
        <f t="shared" si="58"/>
        <v>-</v>
      </c>
      <c r="DO17" s="70"/>
      <c r="DP17" s="70"/>
      <c r="DQ17" s="155" t="str">
        <f t="shared" si="59"/>
        <v>-</v>
      </c>
      <c r="DR17" s="70"/>
      <c r="DS17" s="70"/>
      <c r="DT17" s="155" t="str">
        <f t="shared" si="60"/>
        <v>-</v>
      </c>
      <c r="DU17" s="70"/>
      <c r="DV17" s="70"/>
      <c r="DW17" s="155" t="str">
        <f t="shared" si="42"/>
        <v>-</v>
      </c>
      <c r="DX17" s="171"/>
    </row>
    <row r="18" spans="2:128" ht="101.5" x14ac:dyDescent="0.35">
      <c r="B18" s="285" t="s">
        <v>58</v>
      </c>
      <c r="C18" s="285" t="s">
        <v>330</v>
      </c>
      <c r="D18" s="281" t="s">
        <v>128</v>
      </c>
      <c r="E18" s="281" t="s">
        <v>131</v>
      </c>
      <c r="F18" s="282"/>
      <c r="G18" s="285" t="s">
        <v>349</v>
      </c>
      <c r="H18" s="285" t="s">
        <v>358</v>
      </c>
      <c r="I18" s="285" t="s">
        <v>303</v>
      </c>
      <c r="J18" s="268" t="s">
        <v>361</v>
      </c>
      <c r="K18" s="281" t="s">
        <v>187</v>
      </c>
      <c r="L18" s="285" t="s">
        <v>56</v>
      </c>
      <c r="M18" s="286" t="s">
        <v>134</v>
      </c>
      <c r="N18" s="330">
        <v>0</v>
      </c>
      <c r="O18" s="330">
        <v>1</v>
      </c>
      <c r="P18" s="331">
        <f t="shared" si="9"/>
        <v>0</v>
      </c>
      <c r="Q18" s="330">
        <v>7</v>
      </c>
      <c r="R18" s="330">
        <v>1</v>
      </c>
      <c r="S18" s="331">
        <f t="shared" si="10"/>
        <v>7</v>
      </c>
      <c r="T18" s="330">
        <v>7</v>
      </c>
      <c r="U18" s="330">
        <v>1</v>
      </c>
      <c r="V18" s="331">
        <f t="shared" si="11"/>
        <v>7</v>
      </c>
      <c r="W18" s="70">
        <v>7</v>
      </c>
      <c r="X18" s="70">
        <v>1</v>
      </c>
      <c r="Y18" s="155">
        <f t="shared" si="12"/>
        <v>7</v>
      </c>
      <c r="Z18" s="70">
        <v>7</v>
      </c>
      <c r="AA18" s="70">
        <v>1</v>
      </c>
      <c r="AB18" s="155">
        <f t="shared" si="43"/>
        <v>7</v>
      </c>
      <c r="AC18" s="70"/>
      <c r="AD18" s="70"/>
      <c r="AE18" s="155" t="str">
        <f t="shared" si="44"/>
        <v>-</v>
      </c>
      <c r="AF18" s="70"/>
      <c r="AG18" s="70"/>
      <c r="AH18" s="155" t="str">
        <f t="shared" si="45"/>
        <v>-</v>
      </c>
      <c r="AI18" s="70"/>
      <c r="AJ18" s="70"/>
      <c r="AK18" s="155" t="str">
        <f t="shared" si="46"/>
        <v>-</v>
      </c>
      <c r="AL18" s="70"/>
      <c r="AM18" s="70"/>
      <c r="AN18" s="155" t="str">
        <f t="shared" si="47"/>
        <v>-</v>
      </c>
      <c r="AO18" s="70">
        <f t="shared" si="13"/>
        <v>7</v>
      </c>
      <c r="AP18" s="70">
        <f t="shared" si="14"/>
        <v>1</v>
      </c>
      <c r="AQ18" s="155">
        <f t="shared" si="15"/>
        <v>7</v>
      </c>
      <c r="AR18" s="171">
        <v>6</v>
      </c>
      <c r="AS18" s="70">
        <v>9</v>
      </c>
      <c r="AT18" s="70">
        <v>1</v>
      </c>
      <c r="AU18" s="155">
        <f t="shared" si="16"/>
        <v>9</v>
      </c>
      <c r="AV18" s="70">
        <v>9</v>
      </c>
      <c r="AW18" s="70">
        <v>1</v>
      </c>
      <c r="AX18" s="155">
        <f t="shared" si="48"/>
        <v>9</v>
      </c>
      <c r="AY18" s="70">
        <v>9</v>
      </c>
      <c r="AZ18" s="70">
        <v>1</v>
      </c>
      <c r="BA18" s="155">
        <f t="shared" si="18"/>
        <v>9</v>
      </c>
      <c r="BB18" s="70"/>
      <c r="BC18" s="70"/>
      <c r="BD18" s="155"/>
      <c r="BE18" s="70"/>
      <c r="BF18" s="70"/>
      <c r="BG18" s="155" t="str">
        <f t="shared" si="49"/>
        <v>-</v>
      </c>
      <c r="BH18" s="70"/>
      <c r="BI18" s="70"/>
      <c r="BJ18" s="155" t="str">
        <f t="shared" si="50"/>
        <v>-</v>
      </c>
      <c r="BK18" s="70"/>
      <c r="BL18" s="70"/>
      <c r="BM18" s="155" t="str">
        <f t="shared" si="51"/>
        <v>-</v>
      </c>
      <c r="BN18" s="70"/>
      <c r="BO18" s="70"/>
      <c r="BP18" s="155" t="str">
        <f t="shared" si="52"/>
        <v>-</v>
      </c>
      <c r="BQ18" s="70"/>
      <c r="BR18" s="70"/>
      <c r="BS18" s="155"/>
      <c r="BT18" s="171">
        <v>9</v>
      </c>
      <c r="BU18" s="70"/>
      <c r="BV18" s="70"/>
      <c r="BW18" s="155" t="str">
        <f t="shared" si="25"/>
        <v>-</v>
      </c>
      <c r="BX18" s="70"/>
      <c r="BY18" s="70"/>
      <c r="BZ18" s="155" t="str">
        <f t="shared" si="26"/>
        <v>-</v>
      </c>
      <c r="CA18" s="70"/>
      <c r="CB18" s="70"/>
      <c r="CC18" s="155" t="str">
        <f t="shared" si="27"/>
        <v>-</v>
      </c>
      <c r="CD18" s="70"/>
      <c r="CE18" s="70"/>
      <c r="CF18" s="155" t="str">
        <f t="shared" si="28"/>
        <v>-</v>
      </c>
      <c r="CG18" s="70"/>
      <c r="CH18" s="70"/>
      <c r="CI18" s="155" t="str">
        <f t="shared" si="53"/>
        <v>-</v>
      </c>
      <c r="CJ18" s="70"/>
      <c r="CK18" s="70"/>
      <c r="CL18" s="155" t="str">
        <f t="shared" si="54"/>
        <v>-</v>
      </c>
      <c r="CM18" s="70"/>
      <c r="CN18" s="70"/>
      <c r="CO18" s="155" t="str">
        <f t="shared" si="55"/>
        <v>-</v>
      </c>
      <c r="CP18" s="70"/>
      <c r="CQ18" s="70"/>
      <c r="CR18" s="155" t="str">
        <f t="shared" si="56"/>
        <v>-</v>
      </c>
      <c r="CS18" s="70"/>
      <c r="CT18" s="70"/>
      <c r="CU18" s="155" t="str">
        <f t="shared" si="33"/>
        <v>-</v>
      </c>
      <c r="CV18" s="171"/>
      <c r="CW18" s="70"/>
      <c r="CX18" s="70"/>
      <c r="CY18" s="155" t="str">
        <f t="shared" si="34"/>
        <v>-</v>
      </c>
      <c r="CZ18" s="70"/>
      <c r="DA18" s="70"/>
      <c r="DB18" s="155" t="str">
        <f t="shared" si="35"/>
        <v>-</v>
      </c>
      <c r="DC18" s="70"/>
      <c r="DD18" s="70"/>
      <c r="DE18" s="155" t="str">
        <f t="shared" si="36"/>
        <v>-</v>
      </c>
      <c r="DF18" s="70"/>
      <c r="DG18" s="70"/>
      <c r="DH18" s="155" t="str">
        <f t="shared" si="37"/>
        <v>-</v>
      </c>
      <c r="DI18" s="70"/>
      <c r="DJ18" s="70"/>
      <c r="DK18" s="155" t="str">
        <f t="shared" si="57"/>
        <v>-</v>
      </c>
      <c r="DL18" s="70"/>
      <c r="DM18" s="70"/>
      <c r="DN18" s="155" t="str">
        <f t="shared" si="58"/>
        <v>-</v>
      </c>
      <c r="DO18" s="70"/>
      <c r="DP18" s="70"/>
      <c r="DQ18" s="155" t="str">
        <f t="shared" si="59"/>
        <v>-</v>
      </c>
      <c r="DR18" s="70"/>
      <c r="DS18" s="70"/>
      <c r="DT18" s="155" t="str">
        <f t="shared" si="60"/>
        <v>-</v>
      </c>
      <c r="DU18" s="70"/>
      <c r="DV18" s="70"/>
      <c r="DW18" s="155" t="str">
        <f t="shared" si="42"/>
        <v>-</v>
      </c>
      <c r="DX18" s="171"/>
    </row>
    <row r="19" spans="2:128" ht="58" x14ac:dyDescent="0.35">
      <c r="B19" s="285" t="s">
        <v>115</v>
      </c>
      <c r="C19" s="285" t="s">
        <v>331</v>
      </c>
      <c r="D19" s="281" t="s">
        <v>49</v>
      </c>
      <c r="E19" s="281" t="s">
        <v>131</v>
      </c>
      <c r="F19" s="282"/>
      <c r="G19" s="285" t="s">
        <v>168</v>
      </c>
      <c r="H19" s="285" t="s">
        <v>169</v>
      </c>
      <c r="I19" s="285" t="s">
        <v>170</v>
      </c>
      <c r="J19" s="268" t="s">
        <v>304</v>
      </c>
      <c r="K19" s="281" t="s">
        <v>187</v>
      </c>
      <c r="L19" s="285" t="s">
        <v>56</v>
      </c>
      <c r="M19" s="286" t="s">
        <v>134</v>
      </c>
      <c r="N19" s="330"/>
      <c r="O19" s="330"/>
      <c r="P19" s="331" t="str">
        <f t="shared" si="9"/>
        <v>-</v>
      </c>
      <c r="Q19" s="330"/>
      <c r="R19" s="330"/>
      <c r="S19" s="331" t="str">
        <f t="shared" si="10"/>
        <v>-</v>
      </c>
      <c r="T19" s="330"/>
      <c r="U19" s="330"/>
      <c r="V19" s="331" t="str">
        <f t="shared" si="11"/>
        <v>-</v>
      </c>
      <c r="W19" s="70"/>
      <c r="X19" s="70"/>
      <c r="Y19" s="155" t="str">
        <f t="shared" si="12"/>
        <v>-</v>
      </c>
      <c r="Z19" s="70"/>
      <c r="AA19" s="70"/>
      <c r="AB19" s="155" t="str">
        <f t="shared" si="43"/>
        <v>-</v>
      </c>
      <c r="AC19" s="70"/>
      <c r="AD19" s="70"/>
      <c r="AE19" s="155" t="str">
        <f t="shared" si="44"/>
        <v>-</v>
      </c>
      <c r="AF19" s="70"/>
      <c r="AG19" s="70"/>
      <c r="AH19" s="155" t="str">
        <f t="shared" si="45"/>
        <v>-</v>
      </c>
      <c r="AI19" s="70"/>
      <c r="AJ19" s="70"/>
      <c r="AK19" s="155" t="str">
        <f t="shared" si="46"/>
        <v>-</v>
      </c>
      <c r="AL19" s="70"/>
      <c r="AM19" s="70"/>
      <c r="AN19" s="155" t="str">
        <f t="shared" si="47"/>
        <v>-</v>
      </c>
      <c r="AO19" s="70">
        <f t="shared" si="13"/>
        <v>0</v>
      </c>
      <c r="AP19" s="70">
        <f t="shared" si="14"/>
        <v>0</v>
      </c>
      <c r="AQ19" s="155" t="str">
        <f t="shared" si="15"/>
        <v>-</v>
      </c>
      <c r="AR19" s="171"/>
      <c r="AS19" s="70"/>
      <c r="AT19" s="70"/>
      <c r="AU19" s="155" t="str">
        <f t="shared" si="16"/>
        <v>-</v>
      </c>
      <c r="AV19" s="70"/>
      <c r="AW19" s="70"/>
      <c r="AX19" s="155" t="str">
        <f t="shared" si="48"/>
        <v>-</v>
      </c>
      <c r="AY19" s="70"/>
      <c r="AZ19" s="70"/>
      <c r="BA19" s="155" t="str">
        <f t="shared" si="18"/>
        <v>-</v>
      </c>
      <c r="BB19" s="70"/>
      <c r="BC19" s="70"/>
      <c r="BD19" s="155" t="str">
        <f t="shared" si="19"/>
        <v>-</v>
      </c>
      <c r="BE19" s="70"/>
      <c r="BF19" s="70"/>
      <c r="BG19" s="155" t="str">
        <f t="shared" si="49"/>
        <v>-</v>
      </c>
      <c r="BH19" s="70"/>
      <c r="BI19" s="70"/>
      <c r="BJ19" s="155" t="str">
        <f t="shared" si="50"/>
        <v>-</v>
      </c>
      <c r="BK19" s="70"/>
      <c r="BL19" s="70"/>
      <c r="BM19" s="155" t="str">
        <f t="shared" si="51"/>
        <v>-</v>
      </c>
      <c r="BN19" s="70"/>
      <c r="BO19" s="70"/>
      <c r="BP19" s="155" t="str">
        <f t="shared" si="52"/>
        <v>-</v>
      </c>
      <c r="BQ19" s="70"/>
      <c r="BR19" s="70"/>
      <c r="BS19" s="155" t="str">
        <f t="shared" si="24"/>
        <v>-</v>
      </c>
      <c r="BT19" s="171"/>
      <c r="BU19" s="70"/>
      <c r="BV19" s="70"/>
      <c r="BW19" s="155" t="str">
        <f t="shared" si="25"/>
        <v>-</v>
      </c>
      <c r="BX19" s="70"/>
      <c r="BY19" s="70"/>
      <c r="BZ19" s="155" t="str">
        <f t="shared" si="26"/>
        <v>-</v>
      </c>
      <c r="CA19" s="70"/>
      <c r="CB19" s="70"/>
      <c r="CC19" s="155" t="str">
        <f t="shared" si="27"/>
        <v>-</v>
      </c>
      <c r="CD19" s="70"/>
      <c r="CE19" s="70"/>
      <c r="CF19" s="155" t="str">
        <f t="shared" si="28"/>
        <v>-</v>
      </c>
      <c r="CG19" s="70"/>
      <c r="CH19" s="70"/>
      <c r="CI19" s="155" t="str">
        <f t="shared" si="53"/>
        <v>-</v>
      </c>
      <c r="CJ19" s="70"/>
      <c r="CK19" s="70"/>
      <c r="CL19" s="155" t="str">
        <f t="shared" si="54"/>
        <v>-</v>
      </c>
      <c r="CM19" s="70"/>
      <c r="CN19" s="70"/>
      <c r="CO19" s="155" t="str">
        <f t="shared" si="55"/>
        <v>-</v>
      </c>
      <c r="CP19" s="70"/>
      <c r="CQ19" s="70"/>
      <c r="CR19" s="155" t="str">
        <f t="shared" si="56"/>
        <v>-</v>
      </c>
      <c r="CS19" s="70"/>
      <c r="CT19" s="70"/>
      <c r="CU19" s="155" t="str">
        <f t="shared" si="33"/>
        <v>-</v>
      </c>
      <c r="CV19" s="171"/>
      <c r="CW19" s="70"/>
      <c r="CX19" s="70"/>
      <c r="CY19" s="155" t="str">
        <f t="shared" si="34"/>
        <v>-</v>
      </c>
      <c r="CZ19" s="70"/>
      <c r="DA19" s="70"/>
      <c r="DB19" s="155" t="str">
        <f t="shared" si="35"/>
        <v>-</v>
      </c>
      <c r="DC19" s="70"/>
      <c r="DD19" s="70"/>
      <c r="DE19" s="155" t="str">
        <f t="shared" si="36"/>
        <v>-</v>
      </c>
      <c r="DF19" s="70"/>
      <c r="DG19" s="70"/>
      <c r="DH19" s="155" t="str">
        <f t="shared" si="37"/>
        <v>-</v>
      </c>
      <c r="DI19" s="70"/>
      <c r="DJ19" s="70"/>
      <c r="DK19" s="155" t="str">
        <f t="shared" si="57"/>
        <v>-</v>
      </c>
      <c r="DL19" s="70"/>
      <c r="DM19" s="70"/>
      <c r="DN19" s="155" t="str">
        <f t="shared" si="58"/>
        <v>-</v>
      </c>
      <c r="DO19" s="70"/>
      <c r="DP19" s="70"/>
      <c r="DQ19" s="155" t="str">
        <f t="shared" si="59"/>
        <v>-</v>
      </c>
      <c r="DR19" s="70"/>
      <c r="DS19" s="70"/>
      <c r="DT19" s="155" t="str">
        <f t="shared" si="60"/>
        <v>-</v>
      </c>
      <c r="DU19" s="70"/>
      <c r="DV19" s="70"/>
      <c r="DW19" s="155" t="str">
        <f t="shared" si="42"/>
        <v>-</v>
      </c>
      <c r="DX19" s="171"/>
    </row>
    <row r="20" spans="2:128" ht="58" x14ac:dyDescent="0.35">
      <c r="B20" s="285" t="s">
        <v>57</v>
      </c>
      <c r="C20" s="285" t="s">
        <v>332</v>
      </c>
      <c r="D20" s="281" t="s">
        <v>49</v>
      </c>
      <c r="E20" s="281" t="s">
        <v>131</v>
      </c>
      <c r="F20" s="282"/>
      <c r="G20" s="285" t="s">
        <v>171</v>
      </c>
      <c r="H20" s="285" t="s">
        <v>172</v>
      </c>
      <c r="I20" s="285" t="s">
        <v>173</v>
      </c>
      <c r="J20" s="268" t="s">
        <v>305</v>
      </c>
      <c r="K20" s="281" t="s">
        <v>187</v>
      </c>
      <c r="L20" s="285" t="s">
        <v>56</v>
      </c>
      <c r="M20" s="286" t="s">
        <v>134</v>
      </c>
      <c r="N20" s="330"/>
      <c r="O20" s="330"/>
      <c r="P20" s="331" t="str">
        <f t="shared" si="9"/>
        <v>-</v>
      </c>
      <c r="Q20" s="330"/>
      <c r="R20" s="330"/>
      <c r="S20" s="331" t="str">
        <f t="shared" si="10"/>
        <v>-</v>
      </c>
      <c r="T20" s="330"/>
      <c r="U20" s="330"/>
      <c r="V20" s="331" t="str">
        <f t="shared" si="11"/>
        <v>-</v>
      </c>
      <c r="W20" s="70"/>
      <c r="X20" s="70"/>
      <c r="Y20" s="155" t="str">
        <f t="shared" si="12"/>
        <v>-</v>
      </c>
      <c r="Z20" s="70"/>
      <c r="AA20" s="70"/>
      <c r="AB20" s="155" t="str">
        <f t="shared" si="43"/>
        <v>-</v>
      </c>
      <c r="AC20" s="70"/>
      <c r="AD20" s="70"/>
      <c r="AE20" s="155" t="str">
        <f t="shared" si="44"/>
        <v>-</v>
      </c>
      <c r="AF20" s="70"/>
      <c r="AG20" s="70"/>
      <c r="AH20" s="155" t="str">
        <f t="shared" si="45"/>
        <v>-</v>
      </c>
      <c r="AI20" s="70"/>
      <c r="AJ20" s="70"/>
      <c r="AK20" s="155" t="str">
        <f t="shared" si="46"/>
        <v>-</v>
      </c>
      <c r="AL20" s="70"/>
      <c r="AM20" s="70"/>
      <c r="AN20" s="155" t="str">
        <f t="shared" si="47"/>
        <v>-</v>
      </c>
      <c r="AO20" s="70">
        <f t="shared" si="13"/>
        <v>0</v>
      </c>
      <c r="AP20" s="70">
        <f t="shared" si="14"/>
        <v>0</v>
      </c>
      <c r="AQ20" s="155" t="str">
        <f t="shared" si="15"/>
        <v>-</v>
      </c>
      <c r="AR20" s="171"/>
      <c r="AS20" s="70"/>
      <c r="AT20" s="70"/>
      <c r="AU20" s="155" t="str">
        <f t="shared" si="16"/>
        <v>-</v>
      </c>
      <c r="AV20" s="70"/>
      <c r="AW20" s="70"/>
      <c r="AX20" s="155" t="str">
        <f t="shared" si="48"/>
        <v>-</v>
      </c>
      <c r="AY20" s="70"/>
      <c r="AZ20" s="70"/>
      <c r="BA20" s="155" t="str">
        <f t="shared" si="18"/>
        <v>-</v>
      </c>
      <c r="BB20" s="70"/>
      <c r="BC20" s="70"/>
      <c r="BD20" s="155" t="str">
        <f t="shared" si="19"/>
        <v>-</v>
      </c>
      <c r="BE20" s="70"/>
      <c r="BF20" s="70"/>
      <c r="BG20" s="155" t="str">
        <f t="shared" si="49"/>
        <v>-</v>
      </c>
      <c r="BH20" s="70"/>
      <c r="BI20" s="70"/>
      <c r="BJ20" s="155" t="str">
        <f t="shared" si="50"/>
        <v>-</v>
      </c>
      <c r="BK20" s="70"/>
      <c r="BL20" s="70"/>
      <c r="BM20" s="155" t="str">
        <f t="shared" si="51"/>
        <v>-</v>
      </c>
      <c r="BN20" s="70"/>
      <c r="BO20" s="70"/>
      <c r="BP20" s="155" t="str">
        <f t="shared" si="52"/>
        <v>-</v>
      </c>
      <c r="BQ20" s="70"/>
      <c r="BR20" s="70"/>
      <c r="BS20" s="155" t="str">
        <f t="shared" si="24"/>
        <v>-</v>
      </c>
      <c r="BT20" s="171"/>
      <c r="BU20" s="70"/>
      <c r="BV20" s="70"/>
      <c r="BW20" s="155" t="str">
        <f t="shared" si="25"/>
        <v>-</v>
      </c>
      <c r="BX20" s="70"/>
      <c r="BY20" s="70"/>
      <c r="BZ20" s="155" t="str">
        <f t="shared" si="26"/>
        <v>-</v>
      </c>
      <c r="CA20" s="70"/>
      <c r="CB20" s="70"/>
      <c r="CC20" s="155" t="str">
        <f t="shared" si="27"/>
        <v>-</v>
      </c>
      <c r="CD20" s="70"/>
      <c r="CE20" s="70"/>
      <c r="CF20" s="155" t="str">
        <f t="shared" si="28"/>
        <v>-</v>
      </c>
      <c r="CG20" s="70"/>
      <c r="CH20" s="70"/>
      <c r="CI20" s="155" t="str">
        <f t="shared" si="53"/>
        <v>-</v>
      </c>
      <c r="CJ20" s="70"/>
      <c r="CK20" s="70"/>
      <c r="CL20" s="155" t="str">
        <f t="shared" si="54"/>
        <v>-</v>
      </c>
      <c r="CM20" s="70"/>
      <c r="CN20" s="70"/>
      <c r="CO20" s="155" t="str">
        <f t="shared" si="55"/>
        <v>-</v>
      </c>
      <c r="CP20" s="70"/>
      <c r="CQ20" s="70"/>
      <c r="CR20" s="155" t="str">
        <f t="shared" si="56"/>
        <v>-</v>
      </c>
      <c r="CS20" s="70"/>
      <c r="CT20" s="70"/>
      <c r="CU20" s="155" t="str">
        <f t="shared" si="33"/>
        <v>-</v>
      </c>
      <c r="CV20" s="171"/>
      <c r="CW20" s="70"/>
      <c r="CX20" s="70"/>
      <c r="CY20" s="155" t="str">
        <f t="shared" si="34"/>
        <v>-</v>
      </c>
      <c r="CZ20" s="70"/>
      <c r="DA20" s="70"/>
      <c r="DB20" s="155" t="str">
        <f t="shared" si="35"/>
        <v>-</v>
      </c>
      <c r="DC20" s="70"/>
      <c r="DD20" s="70"/>
      <c r="DE20" s="155" t="str">
        <f t="shared" si="36"/>
        <v>-</v>
      </c>
      <c r="DF20" s="70"/>
      <c r="DG20" s="70"/>
      <c r="DH20" s="155" t="str">
        <f t="shared" si="37"/>
        <v>-</v>
      </c>
      <c r="DI20" s="70"/>
      <c r="DJ20" s="70"/>
      <c r="DK20" s="155" t="str">
        <f t="shared" si="57"/>
        <v>-</v>
      </c>
      <c r="DL20" s="70"/>
      <c r="DM20" s="70"/>
      <c r="DN20" s="155" t="str">
        <f t="shared" si="58"/>
        <v>-</v>
      </c>
      <c r="DO20" s="70"/>
      <c r="DP20" s="70"/>
      <c r="DQ20" s="155" t="str">
        <f t="shared" si="59"/>
        <v>-</v>
      </c>
      <c r="DR20" s="70"/>
      <c r="DS20" s="70"/>
      <c r="DT20" s="155" t="str">
        <f t="shared" si="60"/>
        <v>-</v>
      </c>
      <c r="DU20" s="70"/>
      <c r="DV20" s="70"/>
      <c r="DW20" s="155" t="str">
        <f t="shared" si="42"/>
        <v>-</v>
      </c>
      <c r="DX20" s="171"/>
    </row>
    <row r="21" spans="2:128" ht="72.5" x14ac:dyDescent="0.35">
      <c r="B21" s="285" t="s">
        <v>58</v>
      </c>
      <c r="C21" s="285" t="s">
        <v>333</v>
      </c>
      <c r="D21" s="281" t="s">
        <v>49</v>
      </c>
      <c r="E21" s="281" t="s">
        <v>131</v>
      </c>
      <c r="F21" s="282"/>
      <c r="G21" s="285" t="s">
        <v>174</v>
      </c>
      <c r="H21" s="285" t="s">
        <v>175</v>
      </c>
      <c r="I21" s="285" t="s">
        <v>176</v>
      </c>
      <c r="J21" s="268" t="s">
        <v>304</v>
      </c>
      <c r="K21" s="281" t="s">
        <v>187</v>
      </c>
      <c r="L21" s="285" t="s">
        <v>56</v>
      </c>
      <c r="M21" s="286" t="s">
        <v>134</v>
      </c>
      <c r="N21" s="330"/>
      <c r="O21" s="330"/>
      <c r="P21" s="331" t="str">
        <f t="shared" si="9"/>
        <v>-</v>
      </c>
      <c r="Q21" s="330"/>
      <c r="R21" s="330"/>
      <c r="S21" s="331" t="str">
        <f t="shared" si="10"/>
        <v>-</v>
      </c>
      <c r="T21" s="330"/>
      <c r="U21" s="330"/>
      <c r="V21" s="331" t="str">
        <f t="shared" si="11"/>
        <v>-</v>
      </c>
      <c r="W21" s="70"/>
      <c r="X21" s="70"/>
      <c r="Y21" s="155" t="str">
        <f t="shared" si="12"/>
        <v>-</v>
      </c>
      <c r="Z21" s="70"/>
      <c r="AA21" s="70"/>
      <c r="AB21" s="155" t="str">
        <f t="shared" si="43"/>
        <v>-</v>
      </c>
      <c r="AC21" s="70"/>
      <c r="AD21" s="70"/>
      <c r="AE21" s="155" t="str">
        <f t="shared" si="44"/>
        <v>-</v>
      </c>
      <c r="AF21" s="70"/>
      <c r="AG21" s="70"/>
      <c r="AH21" s="155" t="str">
        <f t="shared" si="45"/>
        <v>-</v>
      </c>
      <c r="AI21" s="70"/>
      <c r="AJ21" s="70"/>
      <c r="AK21" s="155" t="str">
        <f t="shared" si="46"/>
        <v>-</v>
      </c>
      <c r="AL21" s="70"/>
      <c r="AM21" s="70"/>
      <c r="AN21" s="155" t="str">
        <f t="shared" si="47"/>
        <v>-</v>
      </c>
      <c r="AO21" s="70">
        <f t="shared" si="13"/>
        <v>0</v>
      </c>
      <c r="AP21" s="70">
        <f t="shared" si="14"/>
        <v>0</v>
      </c>
      <c r="AQ21" s="155" t="str">
        <f t="shared" si="15"/>
        <v>-</v>
      </c>
      <c r="AR21" s="171"/>
      <c r="AS21" s="70"/>
      <c r="AT21" s="70"/>
      <c r="AU21" s="155" t="str">
        <f t="shared" si="16"/>
        <v>-</v>
      </c>
      <c r="AV21" s="70"/>
      <c r="AW21" s="70"/>
      <c r="AX21" s="155" t="str">
        <f t="shared" si="48"/>
        <v>-</v>
      </c>
      <c r="AY21" s="70"/>
      <c r="AZ21" s="70"/>
      <c r="BA21" s="155" t="str">
        <f t="shared" si="18"/>
        <v>-</v>
      </c>
      <c r="BB21" s="70"/>
      <c r="BC21" s="70"/>
      <c r="BD21" s="155" t="str">
        <f t="shared" si="19"/>
        <v>-</v>
      </c>
      <c r="BE21" s="70"/>
      <c r="BF21" s="70"/>
      <c r="BG21" s="155" t="str">
        <f t="shared" si="49"/>
        <v>-</v>
      </c>
      <c r="BH21" s="70"/>
      <c r="BI21" s="70"/>
      <c r="BJ21" s="155" t="str">
        <f t="shared" si="50"/>
        <v>-</v>
      </c>
      <c r="BK21" s="70"/>
      <c r="BL21" s="70"/>
      <c r="BM21" s="155" t="str">
        <f t="shared" si="51"/>
        <v>-</v>
      </c>
      <c r="BN21" s="70"/>
      <c r="BO21" s="70"/>
      <c r="BP21" s="155" t="str">
        <f t="shared" si="52"/>
        <v>-</v>
      </c>
      <c r="BQ21" s="70"/>
      <c r="BR21" s="70"/>
      <c r="BS21" s="155" t="str">
        <f t="shared" si="24"/>
        <v>-</v>
      </c>
      <c r="BT21" s="171"/>
      <c r="BU21" s="70"/>
      <c r="BV21" s="70"/>
      <c r="BW21" s="155" t="str">
        <f t="shared" si="25"/>
        <v>-</v>
      </c>
      <c r="BX21" s="70"/>
      <c r="BY21" s="70"/>
      <c r="BZ21" s="155" t="str">
        <f t="shared" si="26"/>
        <v>-</v>
      </c>
      <c r="CA21" s="70"/>
      <c r="CB21" s="70"/>
      <c r="CC21" s="155" t="str">
        <f t="shared" si="27"/>
        <v>-</v>
      </c>
      <c r="CD21" s="70"/>
      <c r="CE21" s="70"/>
      <c r="CF21" s="155" t="str">
        <f t="shared" si="28"/>
        <v>-</v>
      </c>
      <c r="CG21" s="70"/>
      <c r="CH21" s="70"/>
      <c r="CI21" s="155" t="str">
        <f t="shared" si="53"/>
        <v>-</v>
      </c>
      <c r="CJ21" s="70"/>
      <c r="CK21" s="70"/>
      <c r="CL21" s="155" t="str">
        <f t="shared" si="54"/>
        <v>-</v>
      </c>
      <c r="CM21" s="70"/>
      <c r="CN21" s="70"/>
      <c r="CO21" s="155" t="str">
        <f t="shared" si="55"/>
        <v>-</v>
      </c>
      <c r="CP21" s="70"/>
      <c r="CQ21" s="70"/>
      <c r="CR21" s="155" t="str">
        <f t="shared" si="56"/>
        <v>-</v>
      </c>
      <c r="CS21" s="70"/>
      <c r="CT21" s="70"/>
      <c r="CU21" s="155" t="str">
        <f t="shared" si="33"/>
        <v>-</v>
      </c>
      <c r="CV21" s="171"/>
      <c r="CW21" s="70"/>
      <c r="CX21" s="70"/>
      <c r="CY21" s="155" t="str">
        <f t="shared" si="34"/>
        <v>-</v>
      </c>
      <c r="CZ21" s="70"/>
      <c r="DA21" s="70"/>
      <c r="DB21" s="155" t="str">
        <f t="shared" si="35"/>
        <v>-</v>
      </c>
      <c r="DC21" s="70"/>
      <c r="DD21" s="70"/>
      <c r="DE21" s="155" t="str">
        <f t="shared" si="36"/>
        <v>-</v>
      </c>
      <c r="DF21" s="70"/>
      <c r="DG21" s="70"/>
      <c r="DH21" s="155" t="str">
        <f t="shared" si="37"/>
        <v>-</v>
      </c>
      <c r="DI21" s="70"/>
      <c r="DJ21" s="70"/>
      <c r="DK21" s="155" t="str">
        <f t="shared" si="57"/>
        <v>-</v>
      </c>
      <c r="DL21" s="70"/>
      <c r="DM21" s="70"/>
      <c r="DN21" s="155" t="str">
        <f t="shared" si="58"/>
        <v>-</v>
      </c>
      <c r="DO21" s="70"/>
      <c r="DP21" s="70"/>
      <c r="DQ21" s="155" t="str">
        <f t="shared" si="59"/>
        <v>-</v>
      </c>
      <c r="DR21" s="70"/>
      <c r="DS21" s="70"/>
      <c r="DT21" s="155" t="str">
        <f t="shared" si="60"/>
        <v>-</v>
      </c>
      <c r="DU21" s="70"/>
      <c r="DV21" s="70"/>
      <c r="DW21" s="155" t="str">
        <f t="shared" si="42"/>
        <v>-</v>
      </c>
      <c r="DX21" s="171"/>
    </row>
    <row r="22" spans="2:128" ht="58" hidden="1" x14ac:dyDescent="0.35">
      <c r="B22" s="285" t="s">
        <v>177</v>
      </c>
      <c r="C22" s="285" t="s">
        <v>178</v>
      </c>
      <c r="D22" s="281" t="s">
        <v>49</v>
      </c>
      <c r="E22" s="281" t="s">
        <v>131</v>
      </c>
      <c r="F22" s="282"/>
      <c r="G22" s="285" t="s">
        <v>179</v>
      </c>
      <c r="H22" s="285" t="s">
        <v>180</v>
      </c>
      <c r="I22" s="285" t="s">
        <v>33</v>
      </c>
      <c r="J22" s="268" t="s">
        <v>374</v>
      </c>
      <c r="K22" s="281" t="s">
        <v>187</v>
      </c>
      <c r="L22" s="285" t="s">
        <v>30</v>
      </c>
      <c r="M22" s="286" t="s">
        <v>62</v>
      </c>
      <c r="N22" s="330">
        <v>0</v>
      </c>
      <c r="O22" s="330">
        <v>7061400</v>
      </c>
      <c r="P22" s="331">
        <f t="shared" si="9"/>
        <v>0</v>
      </c>
      <c r="Q22" s="70"/>
      <c r="R22" s="70"/>
      <c r="S22" s="155" t="str">
        <f t="shared" si="10"/>
        <v>-</v>
      </c>
      <c r="T22" s="70"/>
      <c r="U22" s="70"/>
      <c r="V22" s="155" t="str">
        <f t="shared" si="11"/>
        <v>-</v>
      </c>
      <c r="W22" s="70"/>
      <c r="X22" s="70"/>
      <c r="Y22" s="155" t="str">
        <f t="shared" si="12"/>
        <v>-</v>
      </c>
      <c r="Z22" s="70"/>
      <c r="AA22" s="70"/>
      <c r="AB22" s="155" t="str">
        <f t="shared" si="43"/>
        <v>-</v>
      </c>
      <c r="AC22" s="70"/>
      <c r="AD22" s="70"/>
      <c r="AE22" s="155" t="str">
        <f t="shared" si="44"/>
        <v>-</v>
      </c>
      <c r="AF22" s="70"/>
      <c r="AG22" s="70"/>
      <c r="AH22" s="155" t="str">
        <f t="shared" si="45"/>
        <v>-</v>
      </c>
      <c r="AI22" s="70"/>
      <c r="AJ22" s="70"/>
      <c r="AK22" s="155" t="str">
        <f t="shared" si="46"/>
        <v>-</v>
      </c>
      <c r="AL22" s="70"/>
      <c r="AM22" s="70"/>
      <c r="AN22" s="155" t="str">
        <f t="shared" si="47"/>
        <v>-</v>
      </c>
      <c r="AO22" s="70">
        <f>AO8+AO14</f>
        <v>159078</v>
      </c>
      <c r="AP22" s="70">
        <v>7183700</v>
      </c>
      <c r="AQ22" s="155">
        <f t="shared" si="15"/>
        <v>2.2144298898896114E-2</v>
      </c>
      <c r="AR22" s="171">
        <f>(AR8*AP8+AR14)/AP22</f>
        <v>3.3212313988613115E-2</v>
      </c>
      <c r="AS22" s="70"/>
      <c r="AT22" s="70"/>
      <c r="AU22" s="155" t="str">
        <f t="shared" si="16"/>
        <v>-</v>
      </c>
      <c r="AV22" s="70"/>
      <c r="AW22" s="70"/>
      <c r="AX22" s="155" t="str">
        <f t="shared" si="48"/>
        <v>-</v>
      </c>
      <c r="AY22" s="70"/>
      <c r="AZ22" s="70"/>
      <c r="BA22" s="155" t="str">
        <f t="shared" si="18"/>
        <v>-</v>
      </c>
      <c r="BB22" s="70"/>
      <c r="BC22" s="70"/>
      <c r="BD22" s="155" t="str">
        <f t="shared" si="19"/>
        <v>-</v>
      </c>
      <c r="BE22" s="70"/>
      <c r="BF22" s="70"/>
      <c r="BG22" s="155" t="str">
        <f t="shared" si="49"/>
        <v>-</v>
      </c>
      <c r="BH22" s="70"/>
      <c r="BI22" s="70"/>
      <c r="BJ22" s="155" t="str">
        <f t="shared" si="50"/>
        <v>-</v>
      </c>
      <c r="BK22" s="70"/>
      <c r="BL22" s="70"/>
      <c r="BM22" s="155" t="str">
        <f t="shared" si="51"/>
        <v>-</v>
      </c>
      <c r="BN22" s="70"/>
      <c r="BO22" s="70"/>
      <c r="BP22" s="155" t="str">
        <f t="shared" si="52"/>
        <v>-</v>
      </c>
      <c r="BQ22" s="70"/>
      <c r="BR22" s="70"/>
      <c r="BS22" s="155" t="str">
        <f t="shared" si="24"/>
        <v>-</v>
      </c>
      <c r="BT22" s="171"/>
      <c r="BU22" s="70"/>
      <c r="BV22" s="70"/>
      <c r="BW22" s="155" t="str">
        <f t="shared" si="25"/>
        <v>-</v>
      </c>
      <c r="BX22" s="70"/>
      <c r="BY22" s="70"/>
      <c r="BZ22" s="155" t="str">
        <f t="shared" si="26"/>
        <v>-</v>
      </c>
      <c r="CA22" s="70"/>
      <c r="CB22" s="70"/>
      <c r="CC22" s="155" t="str">
        <f t="shared" si="27"/>
        <v>-</v>
      </c>
      <c r="CD22" s="70"/>
      <c r="CE22" s="70"/>
      <c r="CF22" s="155" t="str">
        <f t="shared" si="28"/>
        <v>-</v>
      </c>
      <c r="CG22" s="70"/>
      <c r="CH22" s="70"/>
      <c r="CI22" s="155" t="str">
        <f t="shared" si="53"/>
        <v>-</v>
      </c>
      <c r="CJ22" s="70"/>
      <c r="CK22" s="70"/>
      <c r="CL22" s="155" t="str">
        <f t="shared" si="54"/>
        <v>-</v>
      </c>
      <c r="CM22" s="70"/>
      <c r="CN22" s="70"/>
      <c r="CO22" s="155" t="str">
        <f t="shared" si="55"/>
        <v>-</v>
      </c>
      <c r="CP22" s="70"/>
      <c r="CQ22" s="70"/>
      <c r="CR22" s="155" t="str">
        <f t="shared" si="56"/>
        <v>-</v>
      </c>
      <c r="CS22" s="70"/>
      <c r="CT22" s="70"/>
      <c r="CU22" s="155" t="str">
        <f t="shared" si="33"/>
        <v>-</v>
      </c>
      <c r="CV22" s="171"/>
      <c r="CW22" s="70"/>
      <c r="CX22" s="70"/>
      <c r="CY22" s="155" t="str">
        <f t="shared" si="34"/>
        <v>-</v>
      </c>
      <c r="CZ22" s="70"/>
      <c r="DA22" s="70"/>
      <c r="DB22" s="155" t="str">
        <f t="shared" si="35"/>
        <v>-</v>
      </c>
      <c r="DC22" s="70"/>
      <c r="DD22" s="70"/>
      <c r="DE22" s="155" t="str">
        <f t="shared" si="36"/>
        <v>-</v>
      </c>
      <c r="DF22" s="70"/>
      <c r="DG22" s="70"/>
      <c r="DH22" s="155" t="str">
        <f t="shared" si="37"/>
        <v>-</v>
      </c>
      <c r="DI22" s="70"/>
      <c r="DJ22" s="70"/>
      <c r="DK22" s="155" t="str">
        <f t="shared" si="57"/>
        <v>-</v>
      </c>
      <c r="DL22" s="70"/>
      <c r="DM22" s="70"/>
      <c r="DN22" s="155" t="str">
        <f t="shared" si="58"/>
        <v>-</v>
      </c>
      <c r="DO22" s="70"/>
      <c r="DP22" s="70"/>
      <c r="DQ22" s="155" t="str">
        <f t="shared" si="59"/>
        <v>-</v>
      </c>
      <c r="DR22" s="70"/>
      <c r="DS22" s="70"/>
      <c r="DT22" s="155" t="str">
        <f t="shared" si="60"/>
        <v>-</v>
      </c>
      <c r="DU22" s="70"/>
      <c r="DV22" s="70"/>
      <c r="DW22" s="155" t="str">
        <f t="shared" si="42"/>
        <v>-</v>
      </c>
      <c r="DX22" s="171"/>
    </row>
    <row r="23" spans="2:128" ht="43.5" hidden="1" x14ac:dyDescent="0.35">
      <c r="B23" s="285" t="s">
        <v>69</v>
      </c>
      <c r="C23" s="285" t="s">
        <v>181</v>
      </c>
      <c r="D23" s="281" t="s">
        <v>49</v>
      </c>
      <c r="E23" s="281" t="s">
        <v>131</v>
      </c>
      <c r="F23" s="282"/>
      <c r="G23" s="285" t="s">
        <v>182</v>
      </c>
      <c r="H23" s="285" t="s">
        <v>183</v>
      </c>
      <c r="I23" s="285" t="s">
        <v>32</v>
      </c>
      <c r="J23" s="268" t="s">
        <v>375</v>
      </c>
      <c r="K23" s="281" t="s">
        <v>187</v>
      </c>
      <c r="L23" s="285" t="s">
        <v>30</v>
      </c>
      <c r="M23" s="286" t="s">
        <v>62</v>
      </c>
      <c r="N23" s="330">
        <v>0</v>
      </c>
      <c r="O23" s="330">
        <f>AP23/(1+(0.069/2))</f>
        <v>15931.367810536491</v>
      </c>
      <c r="P23" s="331">
        <f t="shared" si="9"/>
        <v>0</v>
      </c>
      <c r="Q23" s="70"/>
      <c r="R23" s="70"/>
      <c r="S23" s="155" t="str">
        <f t="shared" si="10"/>
        <v>-</v>
      </c>
      <c r="T23" s="70"/>
      <c r="U23" s="70"/>
      <c r="V23" s="155" t="str">
        <f t="shared" si="11"/>
        <v>-</v>
      </c>
      <c r="W23" s="70"/>
      <c r="X23" s="70"/>
      <c r="Y23" s="155" t="str">
        <f t="shared" si="12"/>
        <v>-</v>
      </c>
      <c r="Z23" s="70"/>
      <c r="AA23" s="70"/>
      <c r="AB23" s="155" t="str">
        <f t="shared" si="43"/>
        <v>-</v>
      </c>
      <c r="AC23" s="70"/>
      <c r="AD23" s="70"/>
      <c r="AE23" s="155" t="str">
        <f t="shared" si="44"/>
        <v>-</v>
      </c>
      <c r="AF23" s="70"/>
      <c r="AG23" s="70"/>
      <c r="AH23" s="155" t="str">
        <f t="shared" si="45"/>
        <v>-</v>
      </c>
      <c r="AI23" s="70"/>
      <c r="AJ23" s="70"/>
      <c r="AK23" s="155" t="str">
        <f t="shared" si="46"/>
        <v>-</v>
      </c>
      <c r="AL23" s="70"/>
      <c r="AM23" s="70"/>
      <c r="AN23" s="155" t="str">
        <f t="shared" si="47"/>
        <v>-</v>
      </c>
      <c r="AO23" s="70">
        <f>AO9+AO15</f>
        <v>9497</v>
      </c>
      <c r="AP23" s="70">
        <v>16481</v>
      </c>
      <c r="AQ23" s="155">
        <f t="shared" si="15"/>
        <v>0.57623930586736238</v>
      </c>
      <c r="AR23" s="171"/>
      <c r="AS23" s="70"/>
      <c r="AT23" s="70"/>
      <c r="AU23" s="155" t="str">
        <f t="shared" si="16"/>
        <v>-</v>
      </c>
      <c r="AV23" s="70"/>
      <c r="AW23" s="70"/>
      <c r="AX23" s="155" t="str">
        <f t="shared" si="48"/>
        <v>-</v>
      </c>
      <c r="AY23" s="70"/>
      <c r="AZ23" s="70"/>
      <c r="BA23" s="155" t="str">
        <f t="shared" si="18"/>
        <v>-</v>
      </c>
      <c r="BB23" s="70"/>
      <c r="BC23" s="70"/>
      <c r="BD23" s="155" t="str">
        <f t="shared" si="19"/>
        <v>-</v>
      </c>
      <c r="BE23" s="70"/>
      <c r="BF23" s="70"/>
      <c r="BG23" s="155" t="str">
        <f t="shared" si="49"/>
        <v>-</v>
      </c>
      <c r="BH23" s="70"/>
      <c r="BI23" s="70"/>
      <c r="BJ23" s="155" t="str">
        <f t="shared" si="50"/>
        <v>-</v>
      </c>
      <c r="BK23" s="70"/>
      <c r="BL23" s="70"/>
      <c r="BM23" s="155" t="str">
        <f t="shared" si="51"/>
        <v>-</v>
      </c>
      <c r="BN23" s="70"/>
      <c r="BO23" s="70"/>
      <c r="BP23" s="155" t="str">
        <f t="shared" si="52"/>
        <v>-</v>
      </c>
      <c r="BQ23" s="70"/>
      <c r="BR23" s="70"/>
      <c r="BS23" s="155" t="str">
        <f t="shared" si="24"/>
        <v>-</v>
      </c>
      <c r="BT23" s="171"/>
      <c r="BU23" s="70"/>
      <c r="BV23" s="70"/>
      <c r="BW23" s="155" t="str">
        <f t="shared" si="25"/>
        <v>-</v>
      </c>
      <c r="BX23" s="70"/>
      <c r="BY23" s="70"/>
      <c r="BZ23" s="155" t="str">
        <f t="shared" si="26"/>
        <v>-</v>
      </c>
      <c r="CA23" s="70"/>
      <c r="CB23" s="70"/>
      <c r="CC23" s="155" t="str">
        <f t="shared" si="27"/>
        <v>-</v>
      </c>
      <c r="CD23" s="70"/>
      <c r="CE23" s="70"/>
      <c r="CF23" s="155" t="str">
        <f t="shared" si="28"/>
        <v>-</v>
      </c>
      <c r="CG23" s="70"/>
      <c r="CH23" s="70"/>
      <c r="CI23" s="155" t="str">
        <f t="shared" si="53"/>
        <v>-</v>
      </c>
      <c r="CJ23" s="70"/>
      <c r="CK23" s="70"/>
      <c r="CL23" s="155" t="str">
        <f t="shared" si="54"/>
        <v>-</v>
      </c>
      <c r="CM23" s="70"/>
      <c r="CN23" s="70"/>
      <c r="CO23" s="155" t="str">
        <f t="shared" si="55"/>
        <v>-</v>
      </c>
      <c r="CP23" s="70"/>
      <c r="CQ23" s="70"/>
      <c r="CR23" s="155" t="str">
        <f t="shared" si="56"/>
        <v>-</v>
      </c>
      <c r="CS23" s="70"/>
      <c r="CT23" s="70"/>
      <c r="CU23" s="155" t="str">
        <f t="shared" si="33"/>
        <v>-</v>
      </c>
      <c r="CV23" s="171"/>
      <c r="CW23" s="70"/>
      <c r="CX23" s="70"/>
      <c r="CY23" s="155" t="str">
        <f t="shared" si="34"/>
        <v>-</v>
      </c>
      <c r="CZ23" s="70"/>
      <c r="DA23" s="70"/>
      <c r="DB23" s="155" t="str">
        <f t="shared" si="35"/>
        <v>-</v>
      </c>
      <c r="DC23" s="70"/>
      <c r="DD23" s="70"/>
      <c r="DE23" s="155" t="str">
        <f t="shared" si="36"/>
        <v>-</v>
      </c>
      <c r="DF23" s="70"/>
      <c r="DG23" s="70"/>
      <c r="DH23" s="155" t="str">
        <f t="shared" si="37"/>
        <v>-</v>
      </c>
      <c r="DI23" s="70"/>
      <c r="DJ23" s="70"/>
      <c r="DK23" s="155" t="str">
        <f t="shared" si="57"/>
        <v>-</v>
      </c>
      <c r="DL23" s="70"/>
      <c r="DM23" s="70"/>
      <c r="DN23" s="155" t="str">
        <f t="shared" si="58"/>
        <v>-</v>
      </c>
      <c r="DO23" s="70"/>
      <c r="DP23" s="70"/>
      <c r="DQ23" s="155" t="str">
        <f t="shared" si="59"/>
        <v>-</v>
      </c>
      <c r="DR23" s="70"/>
      <c r="DS23" s="70"/>
      <c r="DT23" s="155" t="str">
        <f t="shared" si="60"/>
        <v>-</v>
      </c>
      <c r="DU23" s="70"/>
      <c r="DV23" s="70"/>
      <c r="DW23" s="155" t="str">
        <f t="shared" si="42"/>
        <v>-</v>
      </c>
      <c r="DX23" s="171"/>
    </row>
    <row r="24" spans="2:128" ht="58" hidden="1" x14ac:dyDescent="0.35">
      <c r="B24" s="285" t="s">
        <v>70</v>
      </c>
      <c r="C24" s="285" t="s">
        <v>184</v>
      </c>
      <c r="D24" s="281" t="s">
        <v>49</v>
      </c>
      <c r="E24" s="281" t="s">
        <v>131</v>
      </c>
      <c r="F24" s="282"/>
      <c r="G24" s="285" t="s">
        <v>185</v>
      </c>
      <c r="H24" s="285" t="s">
        <v>186</v>
      </c>
      <c r="I24" s="285" t="s">
        <v>31</v>
      </c>
      <c r="J24" s="268" t="s">
        <v>376</v>
      </c>
      <c r="K24" s="281" t="s">
        <v>187</v>
      </c>
      <c r="L24" s="285" t="s">
        <v>30</v>
      </c>
      <c r="M24" s="286" t="s">
        <v>62</v>
      </c>
      <c r="N24" s="330">
        <v>0</v>
      </c>
      <c r="O24" s="330">
        <v>457</v>
      </c>
      <c r="P24" s="331">
        <f t="shared" si="9"/>
        <v>0</v>
      </c>
      <c r="Q24" s="70"/>
      <c r="R24" s="70"/>
      <c r="S24" s="155" t="str">
        <f t="shared" si="10"/>
        <v>-</v>
      </c>
      <c r="T24" s="70"/>
      <c r="U24" s="70"/>
      <c r="V24" s="155" t="str">
        <f t="shared" si="11"/>
        <v>-</v>
      </c>
      <c r="W24" s="70"/>
      <c r="X24" s="70"/>
      <c r="Y24" s="155" t="str">
        <f t="shared" si="12"/>
        <v>-</v>
      </c>
      <c r="Z24" s="70"/>
      <c r="AA24" s="70"/>
      <c r="AB24" s="155" t="str">
        <f t="shared" si="43"/>
        <v>-</v>
      </c>
      <c r="AC24" s="70"/>
      <c r="AD24" s="70"/>
      <c r="AE24" s="155" t="str">
        <f t="shared" si="44"/>
        <v>-</v>
      </c>
      <c r="AF24" s="70"/>
      <c r="AG24" s="70"/>
      <c r="AH24" s="155" t="str">
        <f t="shared" si="45"/>
        <v>-</v>
      </c>
      <c r="AI24" s="70"/>
      <c r="AJ24" s="70"/>
      <c r="AK24" s="155" t="str">
        <f t="shared" si="46"/>
        <v>-</v>
      </c>
      <c r="AL24" s="70"/>
      <c r="AM24" s="70"/>
      <c r="AN24" s="155" t="str">
        <f t="shared" si="47"/>
        <v>-</v>
      </c>
      <c r="AO24" s="70">
        <f>AO10+AO17</f>
        <v>1431</v>
      </c>
      <c r="AP24" s="70"/>
      <c r="AQ24" s="155" t="str">
        <f t="shared" si="15"/>
        <v>-</v>
      </c>
      <c r="AR24" s="171"/>
      <c r="AS24" s="70"/>
      <c r="AT24" s="70"/>
      <c r="AU24" s="155" t="str">
        <f t="shared" si="16"/>
        <v>-</v>
      </c>
      <c r="AV24" s="70"/>
      <c r="AW24" s="70"/>
      <c r="AX24" s="155" t="str">
        <f t="shared" si="48"/>
        <v>-</v>
      </c>
      <c r="AY24" s="70"/>
      <c r="AZ24" s="70"/>
      <c r="BA24" s="155" t="str">
        <f t="shared" si="18"/>
        <v>-</v>
      </c>
      <c r="BB24" s="70"/>
      <c r="BC24" s="70"/>
      <c r="BD24" s="155" t="str">
        <f t="shared" si="19"/>
        <v>-</v>
      </c>
      <c r="BE24" s="70"/>
      <c r="BF24" s="70"/>
      <c r="BG24" s="155" t="str">
        <f t="shared" si="49"/>
        <v>-</v>
      </c>
      <c r="BH24" s="70"/>
      <c r="BI24" s="70"/>
      <c r="BJ24" s="155" t="str">
        <f t="shared" si="50"/>
        <v>-</v>
      </c>
      <c r="BK24" s="70"/>
      <c r="BL24" s="70"/>
      <c r="BM24" s="155" t="str">
        <f t="shared" si="51"/>
        <v>-</v>
      </c>
      <c r="BN24" s="70"/>
      <c r="BO24" s="70"/>
      <c r="BP24" s="155" t="str">
        <f t="shared" si="52"/>
        <v>-</v>
      </c>
      <c r="BQ24" s="70"/>
      <c r="BR24" s="70"/>
      <c r="BS24" s="155" t="str">
        <f t="shared" si="24"/>
        <v>-</v>
      </c>
      <c r="BT24" s="171"/>
      <c r="BU24" s="70"/>
      <c r="BV24" s="70"/>
      <c r="BW24" s="155" t="str">
        <f t="shared" si="25"/>
        <v>-</v>
      </c>
      <c r="BX24" s="70"/>
      <c r="BY24" s="70"/>
      <c r="BZ24" s="155" t="str">
        <f t="shared" si="26"/>
        <v>-</v>
      </c>
      <c r="CA24" s="70"/>
      <c r="CB24" s="70"/>
      <c r="CC24" s="155" t="str">
        <f t="shared" si="27"/>
        <v>-</v>
      </c>
      <c r="CD24" s="70"/>
      <c r="CE24" s="70"/>
      <c r="CF24" s="155" t="str">
        <f t="shared" si="28"/>
        <v>-</v>
      </c>
      <c r="CG24" s="70"/>
      <c r="CH24" s="70"/>
      <c r="CI24" s="155" t="str">
        <f t="shared" si="53"/>
        <v>-</v>
      </c>
      <c r="CJ24" s="70"/>
      <c r="CK24" s="70"/>
      <c r="CL24" s="155" t="str">
        <f t="shared" si="54"/>
        <v>-</v>
      </c>
      <c r="CM24" s="70"/>
      <c r="CN24" s="70"/>
      <c r="CO24" s="155" t="str">
        <f t="shared" si="55"/>
        <v>-</v>
      </c>
      <c r="CP24" s="70"/>
      <c r="CQ24" s="70"/>
      <c r="CR24" s="155" t="str">
        <f t="shared" si="56"/>
        <v>-</v>
      </c>
      <c r="CS24" s="70"/>
      <c r="CT24" s="70"/>
      <c r="CU24" s="155" t="str">
        <f t="shared" si="33"/>
        <v>-</v>
      </c>
      <c r="CV24" s="171"/>
      <c r="CW24" s="70"/>
      <c r="CX24" s="70"/>
      <c r="CY24" s="155" t="str">
        <f t="shared" si="34"/>
        <v>-</v>
      </c>
      <c r="CZ24" s="70"/>
      <c r="DA24" s="70"/>
      <c r="DB24" s="155" t="str">
        <f t="shared" si="35"/>
        <v>-</v>
      </c>
      <c r="DC24" s="70"/>
      <c r="DD24" s="70"/>
      <c r="DE24" s="155" t="str">
        <f t="shared" si="36"/>
        <v>-</v>
      </c>
      <c r="DF24" s="70"/>
      <c r="DG24" s="70"/>
      <c r="DH24" s="155" t="str">
        <f t="shared" si="37"/>
        <v>-</v>
      </c>
      <c r="DI24" s="70"/>
      <c r="DJ24" s="70"/>
      <c r="DK24" s="155" t="str">
        <f t="shared" si="57"/>
        <v>-</v>
      </c>
      <c r="DL24" s="70"/>
      <c r="DM24" s="70"/>
      <c r="DN24" s="155" t="str">
        <f t="shared" si="58"/>
        <v>-</v>
      </c>
      <c r="DO24" s="70"/>
      <c r="DP24" s="70"/>
      <c r="DQ24" s="155" t="str">
        <f t="shared" si="59"/>
        <v>-</v>
      </c>
      <c r="DR24" s="70"/>
      <c r="DS24" s="70"/>
      <c r="DT24" s="155" t="str">
        <f t="shared" si="60"/>
        <v>-</v>
      </c>
      <c r="DU24" s="70"/>
      <c r="DV24" s="70"/>
      <c r="DW24" s="155" t="str">
        <f t="shared" si="42"/>
        <v>-</v>
      </c>
      <c r="DX24" s="171"/>
    </row>
    <row r="25" spans="2:128" hidden="1" x14ac:dyDescent="0.35">
      <c r="B25" s="285"/>
      <c r="C25" s="285"/>
      <c r="D25" s="281"/>
      <c r="E25" s="281"/>
      <c r="F25" s="282"/>
      <c r="G25" s="285"/>
      <c r="H25" s="285"/>
      <c r="I25" s="285"/>
      <c r="J25" s="268"/>
      <c r="K25" s="281"/>
      <c r="L25" s="285"/>
      <c r="M25" s="286"/>
      <c r="N25" s="70"/>
      <c r="O25" s="70"/>
      <c r="P25" s="155" t="str">
        <f t="shared" si="9"/>
        <v>-</v>
      </c>
      <c r="Q25" s="70"/>
      <c r="R25" s="70"/>
      <c r="S25" s="155" t="str">
        <f t="shared" si="10"/>
        <v>-</v>
      </c>
      <c r="T25" s="70"/>
      <c r="U25" s="70"/>
      <c r="V25" s="155" t="str">
        <f t="shared" si="11"/>
        <v>-</v>
      </c>
      <c r="W25" s="70"/>
      <c r="X25" s="70"/>
      <c r="Y25" s="155" t="str">
        <f t="shared" si="12"/>
        <v>-</v>
      </c>
      <c r="Z25" s="70"/>
      <c r="AA25" s="70"/>
      <c r="AB25" s="155" t="str">
        <f t="shared" si="43"/>
        <v>-</v>
      </c>
      <c r="AC25" s="70"/>
      <c r="AD25" s="70"/>
      <c r="AE25" s="155" t="str">
        <f t="shared" si="44"/>
        <v>-</v>
      </c>
      <c r="AF25" s="70"/>
      <c r="AG25" s="70"/>
      <c r="AH25" s="155" t="str">
        <f t="shared" si="45"/>
        <v>-</v>
      </c>
      <c r="AI25" s="70"/>
      <c r="AJ25" s="70"/>
      <c r="AK25" s="155" t="str">
        <f t="shared" si="46"/>
        <v>-</v>
      </c>
      <c r="AL25" s="70"/>
      <c r="AM25" s="70"/>
      <c r="AN25" s="155" t="str">
        <f t="shared" si="47"/>
        <v>-</v>
      </c>
      <c r="AO25" s="70"/>
      <c r="AP25" s="70"/>
      <c r="AQ25" s="155" t="str">
        <f t="shared" si="15"/>
        <v>-</v>
      </c>
      <c r="AR25" s="171"/>
      <c r="AS25" s="70"/>
      <c r="AT25" s="70"/>
      <c r="AU25" s="155" t="str">
        <f t="shared" si="16"/>
        <v>-</v>
      </c>
      <c r="AV25" s="70"/>
      <c r="AW25" s="70"/>
      <c r="AX25" s="155" t="str">
        <f t="shared" si="48"/>
        <v>-</v>
      </c>
      <c r="AY25" s="70"/>
      <c r="AZ25" s="70"/>
      <c r="BA25" s="155" t="str">
        <f t="shared" si="18"/>
        <v>-</v>
      </c>
      <c r="BB25" s="70"/>
      <c r="BC25" s="70"/>
      <c r="BD25" s="155" t="str">
        <f t="shared" si="19"/>
        <v>-</v>
      </c>
      <c r="BE25" s="70"/>
      <c r="BF25" s="70"/>
      <c r="BG25" s="155" t="str">
        <f t="shared" si="49"/>
        <v>-</v>
      </c>
      <c r="BH25" s="70"/>
      <c r="BI25" s="70"/>
      <c r="BJ25" s="155" t="str">
        <f t="shared" si="50"/>
        <v>-</v>
      </c>
      <c r="BK25" s="70"/>
      <c r="BL25" s="70"/>
      <c r="BM25" s="155" t="str">
        <f t="shared" si="51"/>
        <v>-</v>
      </c>
      <c r="BN25" s="70"/>
      <c r="BO25" s="70"/>
      <c r="BP25" s="155" t="str">
        <f t="shared" si="52"/>
        <v>-</v>
      </c>
      <c r="BQ25" s="70"/>
      <c r="BR25" s="70"/>
      <c r="BS25" s="155" t="str">
        <f t="shared" si="24"/>
        <v>-</v>
      </c>
      <c r="BT25" s="171"/>
      <c r="BU25" s="70"/>
      <c r="BV25" s="70"/>
      <c r="BW25" s="155" t="str">
        <f t="shared" si="25"/>
        <v>-</v>
      </c>
      <c r="BX25" s="70"/>
      <c r="BY25" s="70"/>
      <c r="BZ25" s="155" t="str">
        <f t="shared" si="26"/>
        <v>-</v>
      </c>
      <c r="CA25" s="70"/>
      <c r="CB25" s="70"/>
      <c r="CC25" s="155" t="str">
        <f t="shared" si="27"/>
        <v>-</v>
      </c>
      <c r="CD25" s="70"/>
      <c r="CE25" s="70"/>
      <c r="CF25" s="155" t="str">
        <f t="shared" si="28"/>
        <v>-</v>
      </c>
      <c r="CG25" s="70"/>
      <c r="CH25" s="70"/>
      <c r="CI25" s="155" t="str">
        <f t="shared" si="53"/>
        <v>-</v>
      </c>
      <c r="CJ25" s="70"/>
      <c r="CK25" s="70"/>
      <c r="CL25" s="155" t="str">
        <f t="shared" si="54"/>
        <v>-</v>
      </c>
      <c r="CM25" s="70"/>
      <c r="CN25" s="70"/>
      <c r="CO25" s="155" t="str">
        <f t="shared" si="55"/>
        <v>-</v>
      </c>
      <c r="CP25" s="70"/>
      <c r="CQ25" s="70"/>
      <c r="CR25" s="155" t="str">
        <f t="shared" si="56"/>
        <v>-</v>
      </c>
      <c r="CS25" s="70"/>
      <c r="CT25" s="70"/>
      <c r="CU25" s="155" t="str">
        <f t="shared" si="33"/>
        <v>-</v>
      </c>
      <c r="CV25" s="171"/>
      <c r="CW25" s="70"/>
      <c r="CX25" s="70"/>
      <c r="CY25" s="155" t="str">
        <f t="shared" si="34"/>
        <v>-</v>
      </c>
      <c r="CZ25" s="70"/>
      <c r="DA25" s="70"/>
      <c r="DB25" s="155" t="str">
        <f t="shared" si="35"/>
        <v>-</v>
      </c>
      <c r="DC25" s="70"/>
      <c r="DD25" s="70"/>
      <c r="DE25" s="155" t="str">
        <f t="shared" si="36"/>
        <v>-</v>
      </c>
      <c r="DF25" s="70"/>
      <c r="DG25" s="70"/>
      <c r="DH25" s="155" t="str">
        <f t="shared" si="37"/>
        <v>-</v>
      </c>
      <c r="DI25" s="70"/>
      <c r="DJ25" s="70"/>
      <c r="DK25" s="155" t="str">
        <f t="shared" si="57"/>
        <v>-</v>
      </c>
      <c r="DL25" s="70"/>
      <c r="DM25" s="70"/>
      <c r="DN25" s="155" t="str">
        <f t="shared" si="58"/>
        <v>-</v>
      </c>
      <c r="DO25" s="70"/>
      <c r="DP25" s="70"/>
      <c r="DQ25" s="155" t="str">
        <f t="shared" si="59"/>
        <v>-</v>
      </c>
      <c r="DR25" s="70"/>
      <c r="DS25" s="70"/>
      <c r="DT25" s="155" t="str">
        <f t="shared" si="60"/>
        <v>-</v>
      </c>
      <c r="DU25" s="70"/>
      <c r="DV25" s="70"/>
      <c r="DW25" s="155" t="str">
        <f t="shared" si="42"/>
        <v>-</v>
      </c>
      <c r="DX25" s="171"/>
    </row>
    <row r="26" spans="2:128" hidden="1" x14ac:dyDescent="0.35">
      <c r="B26" s="285"/>
      <c r="C26" s="285"/>
      <c r="D26" s="281"/>
      <c r="E26" s="281"/>
      <c r="F26" s="282"/>
      <c r="G26" s="285"/>
      <c r="H26" s="285"/>
      <c r="I26" s="285"/>
      <c r="J26" s="268"/>
      <c r="K26" s="281"/>
      <c r="L26" s="285"/>
      <c r="M26" s="286"/>
      <c r="N26" s="70"/>
      <c r="O26" s="70"/>
      <c r="P26" s="155" t="str">
        <f t="shared" si="9"/>
        <v>-</v>
      </c>
      <c r="Q26" s="70"/>
      <c r="R26" s="70"/>
      <c r="S26" s="155" t="str">
        <f t="shared" si="10"/>
        <v>-</v>
      </c>
      <c r="T26" s="70"/>
      <c r="U26" s="70"/>
      <c r="V26" s="155" t="str">
        <f t="shared" si="11"/>
        <v>-</v>
      </c>
      <c r="W26" s="70"/>
      <c r="X26" s="70"/>
      <c r="Y26" s="155" t="str">
        <f t="shared" si="12"/>
        <v>-</v>
      </c>
      <c r="Z26" s="70"/>
      <c r="AA26" s="70"/>
      <c r="AB26" s="155" t="str">
        <f t="shared" si="43"/>
        <v>-</v>
      </c>
      <c r="AC26" s="70"/>
      <c r="AD26" s="70"/>
      <c r="AE26" s="155" t="str">
        <f t="shared" si="44"/>
        <v>-</v>
      </c>
      <c r="AF26" s="70"/>
      <c r="AG26" s="70"/>
      <c r="AH26" s="155" t="str">
        <f t="shared" si="45"/>
        <v>-</v>
      </c>
      <c r="AI26" s="70"/>
      <c r="AJ26" s="70"/>
      <c r="AK26" s="155" t="str">
        <f t="shared" si="46"/>
        <v>-</v>
      </c>
      <c r="AL26" s="70"/>
      <c r="AM26" s="70"/>
      <c r="AN26" s="155" t="str">
        <f t="shared" si="47"/>
        <v>-</v>
      </c>
      <c r="AO26" s="70"/>
      <c r="AP26" s="70"/>
      <c r="AQ26" s="155" t="str">
        <f t="shared" si="15"/>
        <v>-</v>
      </c>
      <c r="AR26" s="171"/>
      <c r="AS26" s="70"/>
      <c r="AT26" s="70"/>
      <c r="AU26" s="155" t="str">
        <f t="shared" si="16"/>
        <v>-</v>
      </c>
      <c r="AV26" s="70"/>
      <c r="AW26" s="70"/>
      <c r="AX26" s="155" t="str">
        <f t="shared" si="48"/>
        <v>-</v>
      </c>
      <c r="AY26" s="70"/>
      <c r="AZ26" s="70"/>
      <c r="BA26" s="155" t="str">
        <f t="shared" si="18"/>
        <v>-</v>
      </c>
      <c r="BB26" s="70"/>
      <c r="BC26" s="70"/>
      <c r="BD26" s="155" t="str">
        <f t="shared" si="19"/>
        <v>-</v>
      </c>
      <c r="BE26" s="70"/>
      <c r="BF26" s="70"/>
      <c r="BG26" s="155" t="str">
        <f t="shared" si="49"/>
        <v>-</v>
      </c>
      <c r="BH26" s="70"/>
      <c r="BI26" s="70"/>
      <c r="BJ26" s="155" t="str">
        <f t="shared" si="50"/>
        <v>-</v>
      </c>
      <c r="BK26" s="70"/>
      <c r="BL26" s="70"/>
      <c r="BM26" s="155" t="str">
        <f t="shared" si="51"/>
        <v>-</v>
      </c>
      <c r="BN26" s="70"/>
      <c r="BO26" s="70"/>
      <c r="BP26" s="155" t="str">
        <f t="shared" si="52"/>
        <v>-</v>
      </c>
      <c r="BQ26" s="70"/>
      <c r="BR26" s="70"/>
      <c r="BS26" s="155" t="str">
        <f t="shared" si="24"/>
        <v>-</v>
      </c>
      <c r="BT26" s="171"/>
      <c r="BU26" s="70"/>
      <c r="BV26" s="70"/>
      <c r="BW26" s="155" t="str">
        <f t="shared" si="25"/>
        <v>-</v>
      </c>
      <c r="BX26" s="70"/>
      <c r="BY26" s="70"/>
      <c r="BZ26" s="155" t="str">
        <f t="shared" si="26"/>
        <v>-</v>
      </c>
      <c r="CA26" s="70"/>
      <c r="CB26" s="70"/>
      <c r="CC26" s="155" t="str">
        <f t="shared" si="27"/>
        <v>-</v>
      </c>
      <c r="CD26" s="70"/>
      <c r="CE26" s="70"/>
      <c r="CF26" s="155" t="str">
        <f t="shared" si="28"/>
        <v>-</v>
      </c>
      <c r="CG26" s="70"/>
      <c r="CH26" s="70"/>
      <c r="CI26" s="155" t="str">
        <f t="shared" si="53"/>
        <v>-</v>
      </c>
      <c r="CJ26" s="70"/>
      <c r="CK26" s="70"/>
      <c r="CL26" s="155" t="str">
        <f t="shared" si="54"/>
        <v>-</v>
      </c>
      <c r="CM26" s="70"/>
      <c r="CN26" s="70"/>
      <c r="CO26" s="155" t="str">
        <f t="shared" si="55"/>
        <v>-</v>
      </c>
      <c r="CP26" s="70"/>
      <c r="CQ26" s="70"/>
      <c r="CR26" s="155" t="str">
        <f t="shared" si="56"/>
        <v>-</v>
      </c>
      <c r="CS26" s="70"/>
      <c r="CT26" s="70"/>
      <c r="CU26" s="155" t="str">
        <f t="shared" si="33"/>
        <v>-</v>
      </c>
      <c r="CV26" s="171"/>
      <c r="CW26" s="70"/>
      <c r="CX26" s="70"/>
      <c r="CY26" s="155" t="str">
        <f t="shared" si="34"/>
        <v>-</v>
      </c>
      <c r="CZ26" s="70"/>
      <c r="DA26" s="70"/>
      <c r="DB26" s="155" t="str">
        <f t="shared" si="35"/>
        <v>-</v>
      </c>
      <c r="DC26" s="70"/>
      <c r="DD26" s="70"/>
      <c r="DE26" s="155" t="str">
        <f t="shared" si="36"/>
        <v>-</v>
      </c>
      <c r="DF26" s="70"/>
      <c r="DG26" s="70"/>
      <c r="DH26" s="155" t="str">
        <f t="shared" si="37"/>
        <v>-</v>
      </c>
      <c r="DI26" s="70"/>
      <c r="DJ26" s="70"/>
      <c r="DK26" s="155" t="str">
        <f t="shared" si="57"/>
        <v>-</v>
      </c>
      <c r="DL26" s="70"/>
      <c r="DM26" s="70"/>
      <c r="DN26" s="155" t="str">
        <f t="shared" si="58"/>
        <v>-</v>
      </c>
      <c r="DO26" s="70"/>
      <c r="DP26" s="70"/>
      <c r="DQ26" s="155" t="str">
        <f t="shared" si="59"/>
        <v>-</v>
      </c>
      <c r="DR26" s="70"/>
      <c r="DS26" s="70"/>
      <c r="DT26" s="155" t="str">
        <f t="shared" si="60"/>
        <v>-</v>
      </c>
      <c r="DU26" s="70"/>
      <c r="DV26" s="70"/>
      <c r="DW26" s="155" t="str">
        <f t="shared" si="42"/>
        <v>-</v>
      </c>
      <c r="DX26" s="171"/>
    </row>
    <row r="27" spans="2:128" hidden="1" x14ac:dyDescent="0.35">
      <c r="B27" s="285"/>
      <c r="C27" s="285"/>
      <c r="D27" s="281"/>
      <c r="E27" s="281"/>
      <c r="F27" s="282"/>
      <c r="G27" s="285"/>
      <c r="H27" s="285"/>
      <c r="I27" s="285"/>
      <c r="J27" s="268"/>
      <c r="K27" s="281"/>
      <c r="L27" s="285"/>
      <c r="M27" s="286"/>
      <c r="N27" s="70"/>
      <c r="O27" s="70"/>
      <c r="P27" s="155" t="str">
        <f t="shared" si="9"/>
        <v>-</v>
      </c>
      <c r="Q27" s="70"/>
      <c r="R27" s="70"/>
      <c r="S27" s="155" t="str">
        <f t="shared" si="10"/>
        <v>-</v>
      </c>
      <c r="T27" s="70"/>
      <c r="U27" s="70"/>
      <c r="V27" s="155" t="str">
        <f t="shared" si="11"/>
        <v>-</v>
      </c>
      <c r="W27" s="70"/>
      <c r="X27" s="70"/>
      <c r="Y27" s="155" t="str">
        <f t="shared" si="12"/>
        <v>-</v>
      </c>
      <c r="Z27" s="70"/>
      <c r="AA27" s="70"/>
      <c r="AB27" s="155" t="str">
        <f t="shared" si="43"/>
        <v>-</v>
      </c>
      <c r="AC27" s="70"/>
      <c r="AD27" s="70"/>
      <c r="AE27" s="155" t="str">
        <f t="shared" si="44"/>
        <v>-</v>
      </c>
      <c r="AF27" s="70"/>
      <c r="AG27" s="70"/>
      <c r="AH27" s="155" t="str">
        <f t="shared" si="45"/>
        <v>-</v>
      </c>
      <c r="AI27" s="70"/>
      <c r="AJ27" s="70"/>
      <c r="AK27" s="155" t="str">
        <f t="shared" si="46"/>
        <v>-</v>
      </c>
      <c r="AL27" s="70"/>
      <c r="AM27" s="70"/>
      <c r="AN27" s="155" t="str">
        <f t="shared" si="47"/>
        <v>-</v>
      </c>
      <c r="AO27" s="70"/>
      <c r="AP27" s="70"/>
      <c r="AQ27" s="155" t="str">
        <f t="shared" si="15"/>
        <v>-</v>
      </c>
      <c r="AR27" s="171"/>
      <c r="AS27" s="70"/>
      <c r="AT27" s="70"/>
      <c r="AU27" s="155" t="str">
        <f t="shared" si="16"/>
        <v>-</v>
      </c>
      <c r="AV27" s="70"/>
      <c r="AW27" s="70"/>
      <c r="AX27" s="155" t="str">
        <f t="shared" si="48"/>
        <v>-</v>
      </c>
      <c r="AY27" s="70"/>
      <c r="AZ27" s="70"/>
      <c r="BA27" s="155" t="str">
        <f t="shared" si="18"/>
        <v>-</v>
      </c>
      <c r="BB27" s="70"/>
      <c r="BC27" s="70"/>
      <c r="BD27" s="155" t="str">
        <f t="shared" si="19"/>
        <v>-</v>
      </c>
      <c r="BE27" s="70"/>
      <c r="BF27" s="70"/>
      <c r="BG27" s="155" t="str">
        <f t="shared" si="49"/>
        <v>-</v>
      </c>
      <c r="BH27" s="70"/>
      <c r="BI27" s="70"/>
      <c r="BJ27" s="155" t="str">
        <f t="shared" si="50"/>
        <v>-</v>
      </c>
      <c r="BK27" s="70"/>
      <c r="BL27" s="70"/>
      <c r="BM27" s="155" t="str">
        <f t="shared" si="51"/>
        <v>-</v>
      </c>
      <c r="BN27" s="70"/>
      <c r="BO27" s="70"/>
      <c r="BP27" s="155" t="str">
        <f t="shared" si="52"/>
        <v>-</v>
      </c>
      <c r="BQ27" s="70"/>
      <c r="BR27" s="70"/>
      <c r="BS27" s="155" t="str">
        <f t="shared" si="24"/>
        <v>-</v>
      </c>
      <c r="BT27" s="171"/>
      <c r="BU27" s="70"/>
      <c r="BV27" s="70"/>
      <c r="BW27" s="155" t="str">
        <f t="shared" si="25"/>
        <v>-</v>
      </c>
      <c r="BX27" s="70"/>
      <c r="BY27" s="70"/>
      <c r="BZ27" s="155" t="str">
        <f t="shared" si="26"/>
        <v>-</v>
      </c>
      <c r="CA27" s="70"/>
      <c r="CB27" s="70"/>
      <c r="CC27" s="155" t="str">
        <f t="shared" si="27"/>
        <v>-</v>
      </c>
      <c r="CD27" s="70"/>
      <c r="CE27" s="70"/>
      <c r="CF27" s="155" t="str">
        <f t="shared" si="28"/>
        <v>-</v>
      </c>
      <c r="CG27" s="70"/>
      <c r="CH27" s="70"/>
      <c r="CI27" s="155" t="str">
        <f t="shared" si="53"/>
        <v>-</v>
      </c>
      <c r="CJ27" s="70"/>
      <c r="CK27" s="70"/>
      <c r="CL27" s="155" t="str">
        <f t="shared" si="54"/>
        <v>-</v>
      </c>
      <c r="CM27" s="70"/>
      <c r="CN27" s="70"/>
      <c r="CO27" s="155" t="str">
        <f t="shared" si="55"/>
        <v>-</v>
      </c>
      <c r="CP27" s="70"/>
      <c r="CQ27" s="70"/>
      <c r="CR27" s="155" t="str">
        <f t="shared" si="56"/>
        <v>-</v>
      </c>
      <c r="CS27" s="70"/>
      <c r="CT27" s="70"/>
      <c r="CU27" s="155" t="str">
        <f t="shared" si="33"/>
        <v>-</v>
      </c>
      <c r="CV27" s="171"/>
      <c r="CW27" s="70"/>
      <c r="CX27" s="70"/>
      <c r="CY27" s="155" t="str">
        <f t="shared" si="34"/>
        <v>-</v>
      </c>
      <c r="CZ27" s="70"/>
      <c r="DA27" s="70"/>
      <c r="DB27" s="155" t="str">
        <f t="shared" si="35"/>
        <v>-</v>
      </c>
      <c r="DC27" s="70"/>
      <c r="DD27" s="70"/>
      <c r="DE27" s="155" t="str">
        <f t="shared" si="36"/>
        <v>-</v>
      </c>
      <c r="DF27" s="70"/>
      <c r="DG27" s="70"/>
      <c r="DH27" s="155" t="str">
        <f t="shared" si="37"/>
        <v>-</v>
      </c>
      <c r="DI27" s="70"/>
      <c r="DJ27" s="70"/>
      <c r="DK27" s="155" t="str">
        <f t="shared" si="57"/>
        <v>-</v>
      </c>
      <c r="DL27" s="70"/>
      <c r="DM27" s="70"/>
      <c r="DN27" s="155" t="str">
        <f t="shared" si="58"/>
        <v>-</v>
      </c>
      <c r="DO27" s="70"/>
      <c r="DP27" s="70"/>
      <c r="DQ27" s="155" t="str">
        <f t="shared" si="59"/>
        <v>-</v>
      </c>
      <c r="DR27" s="70"/>
      <c r="DS27" s="70"/>
      <c r="DT27" s="155" t="str">
        <f t="shared" si="60"/>
        <v>-</v>
      </c>
      <c r="DU27" s="70"/>
      <c r="DV27" s="70"/>
      <c r="DW27" s="155" t="str">
        <f t="shared" si="42"/>
        <v>-</v>
      </c>
      <c r="DX27" s="171"/>
    </row>
    <row r="28" spans="2:128" hidden="1" x14ac:dyDescent="0.35">
      <c r="B28" s="285"/>
      <c r="C28" s="285"/>
      <c r="D28" s="281"/>
      <c r="E28" s="281"/>
      <c r="F28" s="282"/>
      <c r="G28" s="285"/>
      <c r="H28" s="285"/>
      <c r="I28" s="285"/>
      <c r="J28" s="268"/>
      <c r="K28" s="281"/>
      <c r="L28" s="285"/>
      <c r="M28" s="286"/>
      <c r="N28" s="70"/>
      <c r="O28" s="70"/>
      <c r="P28" s="155" t="str">
        <f t="shared" si="9"/>
        <v>-</v>
      </c>
      <c r="Q28" s="70"/>
      <c r="R28" s="70"/>
      <c r="S28" s="155" t="str">
        <f t="shared" si="10"/>
        <v>-</v>
      </c>
      <c r="T28" s="70"/>
      <c r="U28" s="70"/>
      <c r="V28" s="155" t="str">
        <f t="shared" si="11"/>
        <v>-</v>
      </c>
      <c r="W28" s="70"/>
      <c r="X28" s="70"/>
      <c r="Y28" s="155" t="str">
        <f t="shared" si="12"/>
        <v>-</v>
      </c>
      <c r="Z28" s="70"/>
      <c r="AA28" s="70"/>
      <c r="AB28" s="155" t="str">
        <f t="shared" si="43"/>
        <v>-</v>
      </c>
      <c r="AC28" s="70"/>
      <c r="AD28" s="70"/>
      <c r="AE28" s="155" t="str">
        <f t="shared" si="44"/>
        <v>-</v>
      </c>
      <c r="AF28" s="70"/>
      <c r="AG28" s="70"/>
      <c r="AH28" s="155" t="str">
        <f t="shared" si="45"/>
        <v>-</v>
      </c>
      <c r="AI28" s="70"/>
      <c r="AJ28" s="70"/>
      <c r="AK28" s="155" t="str">
        <f t="shared" si="46"/>
        <v>-</v>
      </c>
      <c r="AL28" s="70"/>
      <c r="AM28" s="70"/>
      <c r="AN28" s="155" t="str">
        <f t="shared" si="47"/>
        <v>-</v>
      </c>
      <c r="AO28" s="70"/>
      <c r="AP28" s="70"/>
      <c r="AQ28" s="155" t="str">
        <f t="shared" si="15"/>
        <v>-</v>
      </c>
      <c r="AR28" s="171"/>
      <c r="AS28" s="70"/>
      <c r="AT28" s="70"/>
      <c r="AU28" s="155" t="str">
        <f t="shared" si="16"/>
        <v>-</v>
      </c>
      <c r="AV28" s="70"/>
      <c r="AW28" s="70"/>
      <c r="AX28" s="155" t="str">
        <f t="shared" si="48"/>
        <v>-</v>
      </c>
      <c r="AY28" s="70"/>
      <c r="AZ28" s="70"/>
      <c r="BA28" s="155" t="str">
        <f t="shared" si="18"/>
        <v>-</v>
      </c>
      <c r="BB28" s="70"/>
      <c r="BC28" s="70"/>
      <c r="BD28" s="155" t="str">
        <f t="shared" si="19"/>
        <v>-</v>
      </c>
      <c r="BE28" s="70"/>
      <c r="BF28" s="70"/>
      <c r="BG28" s="155" t="str">
        <f t="shared" si="49"/>
        <v>-</v>
      </c>
      <c r="BH28" s="70"/>
      <c r="BI28" s="70"/>
      <c r="BJ28" s="155" t="str">
        <f t="shared" si="50"/>
        <v>-</v>
      </c>
      <c r="BK28" s="70"/>
      <c r="BL28" s="70"/>
      <c r="BM28" s="155" t="str">
        <f t="shared" si="51"/>
        <v>-</v>
      </c>
      <c r="BN28" s="70"/>
      <c r="BO28" s="70"/>
      <c r="BP28" s="155" t="str">
        <f t="shared" si="52"/>
        <v>-</v>
      </c>
      <c r="BQ28" s="70"/>
      <c r="BR28" s="70"/>
      <c r="BS28" s="155" t="str">
        <f t="shared" si="24"/>
        <v>-</v>
      </c>
      <c r="BT28" s="171"/>
      <c r="BU28" s="70"/>
      <c r="BV28" s="70"/>
      <c r="BW28" s="155" t="str">
        <f t="shared" si="25"/>
        <v>-</v>
      </c>
      <c r="BX28" s="70"/>
      <c r="BY28" s="70"/>
      <c r="BZ28" s="155" t="str">
        <f t="shared" si="26"/>
        <v>-</v>
      </c>
      <c r="CA28" s="70"/>
      <c r="CB28" s="70"/>
      <c r="CC28" s="155" t="str">
        <f t="shared" si="27"/>
        <v>-</v>
      </c>
      <c r="CD28" s="70"/>
      <c r="CE28" s="70"/>
      <c r="CF28" s="155" t="str">
        <f t="shared" si="28"/>
        <v>-</v>
      </c>
      <c r="CG28" s="70"/>
      <c r="CH28" s="70"/>
      <c r="CI28" s="155" t="str">
        <f t="shared" si="53"/>
        <v>-</v>
      </c>
      <c r="CJ28" s="70"/>
      <c r="CK28" s="70"/>
      <c r="CL28" s="155" t="str">
        <f t="shared" si="54"/>
        <v>-</v>
      </c>
      <c r="CM28" s="70"/>
      <c r="CN28" s="70"/>
      <c r="CO28" s="155" t="str">
        <f t="shared" si="55"/>
        <v>-</v>
      </c>
      <c r="CP28" s="70"/>
      <c r="CQ28" s="70"/>
      <c r="CR28" s="155" t="str">
        <f t="shared" si="56"/>
        <v>-</v>
      </c>
      <c r="CS28" s="70"/>
      <c r="CT28" s="70"/>
      <c r="CU28" s="155" t="str">
        <f t="shared" si="33"/>
        <v>-</v>
      </c>
      <c r="CV28" s="171"/>
      <c r="CW28" s="70"/>
      <c r="CX28" s="70"/>
      <c r="CY28" s="155" t="str">
        <f t="shared" si="34"/>
        <v>-</v>
      </c>
      <c r="CZ28" s="70"/>
      <c r="DA28" s="70"/>
      <c r="DB28" s="155" t="str">
        <f t="shared" si="35"/>
        <v>-</v>
      </c>
      <c r="DC28" s="70"/>
      <c r="DD28" s="70"/>
      <c r="DE28" s="155" t="str">
        <f t="shared" si="36"/>
        <v>-</v>
      </c>
      <c r="DF28" s="70"/>
      <c r="DG28" s="70"/>
      <c r="DH28" s="155" t="str">
        <f t="shared" si="37"/>
        <v>-</v>
      </c>
      <c r="DI28" s="70"/>
      <c r="DJ28" s="70"/>
      <c r="DK28" s="155" t="str">
        <f t="shared" si="57"/>
        <v>-</v>
      </c>
      <c r="DL28" s="70"/>
      <c r="DM28" s="70"/>
      <c r="DN28" s="155" t="str">
        <f t="shared" si="58"/>
        <v>-</v>
      </c>
      <c r="DO28" s="70"/>
      <c r="DP28" s="70"/>
      <c r="DQ28" s="155" t="str">
        <f t="shared" si="59"/>
        <v>-</v>
      </c>
      <c r="DR28" s="70"/>
      <c r="DS28" s="70"/>
      <c r="DT28" s="155" t="str">
        <f t="shared" si="60"/>
        <v>-</v>
      </c>
      <c r="DU28" s="70"/>
      <c r="DV28" s="70"/>
      <c r="DW28" s="155" t="str">
        <f t="shared" si="42"/>
        <v>-</v>
      </c>
      <c r="DX28" s="171"/>
    </row>
    <row r="29" spans="2:128" hidden="1" x14ac:dyDescent="0.35">
      <c r="B29" s="285"/>
      <c r="C29" s="285"/>
      <c r="D29" s="281"/>
      <c r="E29" s="281"/>
      <c r="F29" s="282"/>
      <c r="G29" s="285"/>
      <c r="H29" s="285"/>
      <c r="I29" s="285"/>
      <c r="J29" s="268"/>
      <c r="K29" s="281"/>
      <c r="L29" s="285"/>
      <c r="M29" s="286"/>
      <c r="N29" s="70"/>
      <c r="O29" s="70"/>
      <c r="P29" s="155" t="str">
        <f t="shared" si="9"/>
        <v>-</v>
      </c>
      <c r="Q29" s="70"/>
      <c r="R29" s="70"/>
      <c r="S29" s="155" t="str">
        <f t="shared" si="10"/>
        <v>-</v>
      </c>
      <c r="T29" s="70"/>
      <c r="U29" s="70"/>
      <c r="V29" s="155" t="str">
        <f t="shared" si="11"/>
        <v>-</v>
      </c>
      <c r="W29" s="70"/>
      <c r="X29" s="70"/>
      <c r="Y29" s="155" t="str">
        <f t="shared" si="12"/>
        <v>-</v>
      </c>
      <c r="Z29" s="70"/>
      <c r="AA29" s="70"/>
      <c r="AB29" s="155" t="str">
        <f t="shared" si="43"/>
        <v>-</v>
      </c>
      <c r="AC29" s="70"/>
      <c r="AD29" s="70"/>
      <c r="AE29" s="155" t="str">
        <f t="shared" si="44"/>
        <v>-</v>
      </c>
      <c r="AF29" s="70"/>
      <c r="AG29" s="70"/>
      <c r="AH29" s="155" t="str">
        <f t="shared" si="45"/>
        <v>-</v>
      </c>
      <c r="AI29" s="70"/>
      <c r="AJ29" s="70"/>
      <c r="AK29" s="155" t="str">
        <f t="shared" si="46"/>
        <v>-</v>
      </c>
      <c r="AL29" s="70"/>
      <c r="AM29" s="70"/>
      <c r="AN29" s="155" t="str">
        <f t="shared" si="47"/>
        <v>-</v>
      </c>
      <c r="AO29" s="70"/>
      <c r="AP29" s="70"/>
      <c r="AQ29" s="155" t="str">
        <f t="shared" si="15"/>
        <v>-</v>
      </c>
      <c r="AR29" s="171"/>
      <c r="AS29" s="70"/>
      <c r="AT29" s="70"/>
      <c r="AU29" s="155" t="str">
        <f t="shared" si="16"/>
        <v>-</v>
      </c>
      <c r="AV29" s="70"/>
      <c r="AW29" s="70"/>
      <c r="AX29" s="155" t="str">
        <f t="shared" si="48"/>
        <v>-</v>
      </c>
      <c r="AY29" s="70"/>
      <c r="AZ29" s="70"/>
      <c r="BA29" s="155" t="str">
        <f t="shared" si="18"/>
        <v>-</v>
      </c>
      <c r="BB29" s="70"/>
      <c r="BC29" s="70"/>
      <c r="BD29" s="155" t="str">
        <f t="shared" si="19"/>
        <v>-</v>
      </c>
      <c r="BE29" s="70"/>
      <c r="BF29" s="70"/>
      <c r="BG29" s="155" t="str">
        <f t="shared" si="49"/>
        <v>-</v>
      </c>
      <c r="BH29" s="70"/>
      <c r="BI29" s="70"/>
      <c r="BJ29" s="155" t="str">
        <f t="shared" si="50"/>
        <v>-</v>
      </c>
      <c r="BK29" s="70"/>
      <c r="BL29" s="70"/>
      <c r="BM29" s="155" t="str">
        <f t="shared" si="51"/>
        <v>-</v>
      </c>
      <c r="BN29" s="70"/>
      <c r="BO29" s="70"/>
      <c r="BP29" s="155" t="str">
        <f t="shared" si="52"/>
        <v>-</v>
      </c>
      <c r="BQ29" s="70"/>
      <c r="BR29" s="70"/>
      <c r="BS29" s="155" t="str">
        <f t="shared" si="24"/>
        <v>-</v>
      </c>
      <c r="BT29" s="171"/>
      <c r="BU29" s="70"/>
      <c r="BV29" s="70"/>
      <c r="BW29" s="155" t="str">
        <f t="shared" si="25"/>
        <v>-</v>
      </c>
      <c r="BX29" s="70"/>
      <c r="BY29" s="70"/>
      <c r="BZ29" s="155" t="str">
        <f t="shared" si="26"/>
        <v>-</v>
      </c>
      <c r="CA29" s="70"/>
      <c r="CB29" s="70"/>
      <c r="CC29" s="155" t="str">
        <f t="shared" si="27"/>
        <v>-</v>
      </c>
      <c r="CD29" s="70"/>
      <c r="CE29" s="70"/>
      <c r="CF29" s="155" t="str">
        <f t="shared" si="28"/>
        <v>-</v>
      </c>
      <c r="CG29" s="70"/>
      <c r="CH29" s="70"/>
      <c r="CI29" s="155" t="str">
        <f t="shared" si="53"/>
        <v>-</v>
      </c>
      <c r="CJ29" s="70"/>
      <c r="CK29" s="70"/>
      <c r="CL29" s="155" t="str">
        <f t="shared" si="54"/>
        <v>-</v>
      </c>
      <c r="CM29" s="70"/>
      <c r="CN29" s="70"/>
      <c r="CO29" s="155" t="str">
        <f t="shared" si="55"/>
        <v>-</v>
      </c>
      <c r="CP29" s="70"/>
      <c r="CQ29" s="70"/>
      <c r="CR29" s="155" t="str">
        <f t="shared" si="56"/>
        <v>-</v>
      </c>
      <c r="CS29" s="70"/>
      <c r="CT29" s="70"/>
      <c r="CU29" s="155" t="str">
        <f t="shared" si="33"/>
        <v>-</v>
      </c>
      <c r="CV29" s="171"/>
      <c r="CW29" s="70"/>
      <c r="CX29" s="70"/>
      <c r="CY29" s="155" t="str">
        <f t="shared" si="34"/>
        <v>-</v>
      </c>
      <c r="CZ29" s="70"/>
      <c r="DA29" s="70"/>
      <c r="DB29" s="155" t="str">
        <f t="shared" si="35"/>
        <v>-</v>
      </c>
      <c r="DC29" s="70"/>
      <c r="DD29" s="70"/>
      <c r="DE29" s="155" t="str">
        <f t="shared" si="36"/>
        <v>-</v>
      </c>
      <c r="DF29" s="70"/>
      <c r="DG29" s="70"/>
      <c r="DH29" s="155" t="str">
        <f t="shared" si="37"/>
        <v>-</v>
      </c>
      <c r="DI29" s="70"/>
      <c r="DJ29" s="70"/>
      <c r="DK29" s="155" t="str">
        <f t="shared" si="57"/>
        <v>-</v>
      </c>
      <c r="DL29" s="70"/>
      <c r="DM29" s="70"/>
      <c r="DN29" s="155" t="str">
        <f t="shared" si="58"/>
        <v>-</v>
      </c>
      <c r="DO29" s="70"/>
      <c r="DP29" s="70"/>
      <c r="DQ29" s="155" t="str">
        <f t="shared" si="59"/>
        <v>-</v>
      </c>
      <c r="DR29" s="70"/>
      <c r="DS29" s="70"/>
      <c r="DT29" s="155" t="str">
        <f t="shared" si="60"/>
        <v>-</v>
      </c>
      <c r="DU29" s="70"/>
      <c r="DV29" s="70"/>
      <c r="DW29" s="155" t="str">
        <f t="shared" si="42"/>
        <v>-</v>
      </c>
      <c r="DX29" s="171"/>
    </row>
    <row r="30" spans="2:128" hidden="1" x14ac:dyDescent="0.35">
      <c r="B30" s="285"/>
      <c r="C30" s="285"/>
      <c r="D30" s="281"/>
      <c r="E30" s="281"/>
      <c r="F30" s="282"/>
      <c r="G30" s="285"/>
      <c r="H30" s="285"/>
      <c r="I30" s="285"/>
      <c r="J30" s="268"/>
      <c r="K30" s="281"/>
      <c r="L30" s="285"/>
      <c r="M30" s="286"/>
      <c r="N30" s="70"/>
      <c r="O30" s="70"/>
      <c r="P30" s="155" t="str">
        <f t="shared" si="9"/>
        <v>-</v>
      </c>
      <c r="Q30" s="70"/>
      <c r="R30" s="70"/>
      <c r="S30" s="155" t="str">
        <f t="shared" si="10"/>
        <v>-</v>
      </c>
      <c r="T30" s="70"/>
      <c r="U30" s="70"/>
      <c r="V30" s="155" t="str">
        <f t="shared" si="11"/>
        <v>-</v>
      </c>
      <c r="W30" s="70"/>
      <c r="X30" s="70"/>
      <c r="Y30" s="155" t="str">
        <f t="shared" si="12"/>
        <v>-</v>
      </c>
      <c r="Z30" s="70"/>
      <c r="AA30" s="70"/>
      <c r="AB30" s="155" t="str">
        <f t="shared" si="43"/>
        <v>-</v>
      </c>
      <c r="AC30" s="70"/>
      <c r="AD30" s="70"/>
      <c r="AE30" s="155" t="str">
        <f t="shared" si="44"/>
        <v>-</v>
      </c>
      <c r="AF30" s="70"/>
      <c r="AG30" s="70"/>
      <c r="AH30" s="155" t="str">
        <f t="shared" si="45"/>
        <v>-</v>
      </c>
      <c r="AI30" s="70"/>
      <c r="AJ30" s="70"/>
      <c r="AK30" s="155" t="str">
        <f t="shared" si="46"/>
        <v>-</v>
      </c>
      <c r="AL30" s="70"/>
      <c r="AM30" s="70"/>
      <c r="AN30" s="155" t="str">
        <f t="shared" si="47"/>
        <v>-</v>
      </c>
      <c r="AO30" s="70"/>
      <c r="AP30" s="70"/>
      <c r="AQ30" s="155" t="str">
        <f t="shared" si="15"/>
        <v>-</v>
      </c>
      <c r="AR30" s="171"/>
      <c r="AS30" s="70"/>
      <c r="AT30" s="70"/>
      <c r="AU30" s="155" t="str">
        <f t="shared" si="16"/>
        <v>-</v>
      </c>
      <c r="AV30" s="70"/>
      <c r="AW30" s="70"/>
      <c r="AX30" s="155" t="str">
        <f t="shared" si="48"/>
        <v>-</v>
      </c>
      <c r="AY30" s="70"/>
      <c r="AZ30" s="70"/>
      <c r="BA30" s="155" t="str">
        <f t="shared" si="18"/>
        <v>-</v>
      </c>
      <c r="BB30" s="70"/>
      <c r="BC30" s="70"/>
      <c r="BD30" s="155" t="str">
        <f t="shared" si="19"/>
        <v>-</v>
      </c>
      <c r="BE30" s="70"/>
      <c r="BF30" s="70"/>
      <c r="BG30" s="155" t="str">
        <f t="shared" si="49"/>
        <v>-</v>
      </c>
      <c r="BH30" s="70"/>
      <c r="BI30" s="70"/>
      <c r="BJ30" s="155" t="str">
        <f t="shared" si="50"/>
        <v>-</v>
      </c>
      <c r="BK30" s="70"/>
      <c r="BL30" s="70"/>
      <c r="BM30" s="155" t="str">
        <f t="shared" si="51"/>
        <v>-</v>
      </c>
      <c r="BN30" s="70"/>
      <c r="BO30" s="70"/>
      <c r="BP30" s="155" t="str">
        <f t="shared" si="52"/>
        <v>-</v>
      </c>
      <c r="BQ30" s="70"/>
      <c r="BR30" s="70"/>
      <c r="BS30" s="155" t="str">
        <f t="shared" si="24"/>
        <v>-</v>
      </c>
      <c r="BT30" s="171"/>
      <c r="BU30" s="70"/>
      <c r="BV30" s="70"/>
      <c r="BW30" s="155" t="str">
        <f t="shared" si="25"/>
        <v>-</v>
      </c>
      <c r="BX30" s="70"/>
      <c r="BY30" s="70"/>
      <c r="BZ30" s="155" t="str">
        <f t="shared" si="26"/>
        <v>-</v>
      </c>
      <c r="CA30" s="70"/>
      <c r="CB30" s="70"/>
      <c r="CC30" s="155" t="str">
        <f t="shared" si="27"/>
        <v>-</v>
      </c>
      <c r="CD30" s="70"/>
      <c r="CE30" s="70"/>
      <c r="CF30" s="155" t="str">
        <f t="shared" si="28"/>
        <v>-</v>
      </c>
      <c r="CG30" s="70"/>
      <c r="CH30" s="70"/>
      <c r="CI30" s="155" t="str">
        <f t="shared" si="53"/>
        <v>-</v>
      </c>
      <c r="CJ30" s="70"/>
      <c r="CK30" s="70"/>
      <c r="CL30" s="155" t="str">
        <f t="shared" si="54"/>
        <v>-</v>
      </c>
      <c r="CM30" s="70"/>
      <c r="CN30" s="70"/>
      <c r="CO30" s="155" t="str">
        <f t="shared" si="55"/>
        <v>-</v>
      </c>
      <c r="CP30" s="70"/>
      <c r="CQ30" s="70"/>
      <c r="CR30" s="155" t="str">
        <f t="shared" si="56"/>
        <v>-</v>
      </c>
      <c r="CS30" s="70"/>
      <c r="CT30" s="70"/>
      <c r="CU30" s="155" t="str">
        <f t="shared" si="33"/>
        <v>-</v>
      </c>
      <c r="CV30" s="171"/>
      <c r="CW30" s="70"/>
      <c r="CX30" s="70"/>
      <c r="CY30" s="155" t="str">
        <f t="shared" si="34"/>
        <v>-</v>
      </c>
      <c r="CZ30" s="70"/>
      <c r="DA30" s="70"/>
      <c r="DB30" s="155" t="str">
        <f t="shared" si="35"/>
        <v>-</v>
      </c>
      <c r="DC30" s="70"/>
      <c r="DD30" s="70"/>
      <c r="DE30" s="155" t="str">
        <f t="shared" si="36"/>
        <v>-</v>
      </c>
      <c r="DF30" s="70"/>
      <c r="DG30" s="70"/>
      <c r="DH30" s="155" t="str">
        <f t="shared" si="37"/>
        <v>-</v>
      </c>
      <c r="DI30" s="70"/>
      <c r="DJ30" s="70"/>
      <c r="DK30" s="155" t="str">
        <f t="shared" si="57"/>
        <v>-</v>
      </c>
      <c r="DL30" s="70"/>
      <c r="DM30" s="70"/>
      <c r="DN30" s="155" t="str">
        <f t="shared" si="58"/>
        <v>-</v>
      </c>
      <c r="DO30" s="70"/>
      <c r="DP30" s="70"/>
      <c r="DQ30" s="155" t="str">
        <f t="shared" si="59"/>
        <v>-</v>
      </c>
      <c r="DR30" s="70"/>
      <c r="DS30" s="70"/>
      <c r="DT30" s="155" t="str">
        <f t="shared" si="60"/>
        <v>-</v>
      </c>
      <c r="DU30" s="70"/>
      <c r="DV30" s="70"/>
      <c r="DW30" s="155" t="str">
        <f t="shared" si="42"/>
        <v>-</v>
      </c>
      <c r="DX30" s="171"/>
    </row>
    <row r="31" spans="2:128" hidden="1" x14ac:dyDescent="0.35">
      <c r="B31" s="285"/>
      <c r="C31" s="285"/>
      <c r="D31" s="281"/>
      <c r="E31" s="281"/>
      <c r="F31" s="282"/>
      <c r="G31" s="285"/>
      <c r="H31" s="285"/>
      <c r="I31" s="285"/>
      <c r="J31" s="268"/>
      <c r="K31" s="281"/>
      <c r="L31" s="285"/>
      <c r="M31" s="286"/>
      <c r="N31" s="70"/>
      <c r="O31" s="70"/>
      <c r="P31" s="155" t="str">
        <f t="shared" si="9"/>
        <v>-</v>
      </c>
      <c r="Q31" s="70"/>
      <c r="R31" s="70"/>
      <c r="S31" s="155" t="str">
        <f t="shared" si="10"/>
        <v>-</v>
      </c>
      <c r="T31" s="70"/>
      <c r="U31" s="70"/>
      <c r="V31" s="155" t="str">
        <f t="shared" si="11"/>
        <v>-</v>
      </c>
      <c r="W31" s="70"/>
      <c r="X31" s="70"/>
      <c r="Y31" s="155" t="str">
        <f t="shared" si="12"/>
        <v>-</v>
      </c>
      <c r="Z31" s="70"/>
      <c r="AA31" s="70"/>
      <c r="AB31" s="155" t="str">
        <f t="shared" si="43"/>
        <v>-</v>
      </c>
      <c r="AC31" s="70"/>
      <c r="AD31" s="70"/>
      <c r="AE31" s="155" t="str">
        <f t="shared" si="44"/>
        <v>-</v>
      </c>
      <c r="AF31" s="70"/>
      <c r="AG31" s="70"/>
      <c r="AH31" s="155" t="str">
        <f t="shared" si="45"/>
        <v>-</v>
      </c>
      <c r="AI31" s="70"/>
      <c r="AJ31" s="70"/>
      <c r="AK31" s="155" t="str">
        <f t="shared" si="46"/>
        <v>-</v>
      </c>
      <c r="AL31" s="70"/>
      <c r="AM31" s="70"/>
      <c r="AN31" s="155" t="str">
        <f t="shared" si="47"/>
        <v>-</v>
      </c>
      <c r="AO31" s="70"/>
      <c r="AP31" s="70"/>
      <c r="AQ31" s="155" t="str">
        <f t="shared" si="15"/>
        <v>-</v>
      </c>
      <c r="AR31" s="171"/>
      <c r="AS31" s="70"/>
      <c r="AT31" s="70"/>
      <c r="AU31" s="155" t="str">
        <f t="shared" si="16"/>
        <v>-</v>
      </c>
      <c r="AV31" s="70"/>
      <c r="AW31" s="70"/>
      <c r="AX31" s="155" t="str">
        <f t="shared" si="48"/>
        <v>-</v>
      </c>
      <c r="AY31" s="70"/>
      <c r="AZ31" s="70"/>
      <c r="BA31" s="155" t="str">
        <f t="shared" si="18"/>
        <v>-</v>
      </c>
      <c r="BB31" s="70"/>
      <c r="BC31" s="70"/>
      <c r="BD31" s="155" t="str">
        <f t="shared" si="19"/>
        <v>-</v>
      </c>
      <c r="BE31" s="70"/>
      <c r="BF31" s="70"/>
      <c r="BG31" s="155" t="str">
        <f t="shared" si="49"/>
        <v>-</v>
      </c>
      <c r="BH31" s="70"/>
      <c r="BI31" s="70"/>
      <c r="BJ31" s="155" t="str">
        <f t="shared" si="50"/>
        <v>-</v>
      </c>
      <c r="BK31" s="70"/>
      <c r="BL31" s="70"/>
      <c r="BM31" s="155" t="str">
        <f t="shared" si="51"/>
        <v>-</v>
      </c>
      <c r="BN31" s="70"/>
      <c r="BO31" s="70"/>
      <c r="BP31" s="155" t="str">
        <f t="shared" si="52"/>
        <v>-</v>
      </c>
      <c r="BQ31" s="70"/>
      <c r="BR31" s="70"/>
      <c r="BS31" s="155" t="str">
        <f t="shared" si="24"/>
        <v>-</v>
      </c>
      <c r="BT31" s="171"/>
      <c r="BU31" s="70"/>
      <c r="BV31" s="70"/>
      <c r="BW31" s="155" t="str">
        <f t="shared" si="25"/>
        <v>-</v>
      </c>
      <c r="BX31" s="70"/>
      <c r="BY31" s="70"/>
      <c r="BZ31" s="155" t="str">
        <f t="shared" si="26"/>
        <v>-</v>
      </c>
      <c r="CA31" s="70"/>
      <c r="CB31" s="70"/>
      <c r="CC31" s="155" t="str">
        <f t="shared" si="27"/>
        <v>-</v>
      </c>
      <c r="CD31" s="70"/>
      <c r="CE31" s="70"/>
      <c r="CF31" s="155" t="str">
        <f t="shared" si="28"/>
        <v>-</v>
      </c>
      <c r="CG31" s="70"/>
      <c r="CH31" s="70"/>
      <c r="CI31" s="155" t="str">
        <f t="shared" si="53"/>
        <v>-</v>
      </c>
      <c r="CJ31" s="70"/>
      <c r="CK31" s="70"/>
      <c r="CL31" s="155" t="str">
        <f t="shared" si="54"/>
        <v>-</v>
      </c>
      <c r="CM31" s="70"/>
      <c r="CN31" s="70"/>
      <c r="CO31" s="155" t="str">
        <f t="shared" si="55"/>
        <v>-</v>
      </c>
      <c r="CP31" s="70"/>
      <c r="CQ31" s="70"/>
      <c r="CR31" s="155" t="str">
        <f t="shared" si="56"/>
        <v>-</v>
      </c>
      <c r="CS31" s="70"/>
      <c r="CT31" s="70"/>
      <c r="CU31" s="155" t="str">
        <f t="shared" si="33"/>
        <v>-</v>
      </c>
      <c r="CV31" s="171"/>
      <c r="CW31" s="70"/>
      <c r="CX31" s="70"/>
      <c r="CY31" s="155" t="str">
        <f t="shared" si="34"/>
        <v>-</v>
      </c>
      <c r="CZ31" s="70"/>
      <c r="DA31" s="70"/>
      <c r="DB31" s="155" t="str">
        <f t="shared" si="35"/>
        <v>-</v>
      </c>
      <c r="DC31" s="70"/>
      <c r="DD31" s="70"/>
      <c r="DE31" s="155" t="str">
        <f t="shared" si="36"/>
        <v>-</v>
      </c>
      <c r="DF31" s="70"/>
      <c r="DG31" s="70"/>
      <c r="DH31" s="155" t="str">
        <f t="shared" si="37"/>
        <v>-</v>
      </c>
      <c r="DI31" s="70"/>
      <c r="DJ31" s="70"/>
      <c r="DK31" s="155" t="str">
        <f t="shared" si="57"/>
        <v>-</v>
      </c>
      <c r="DL31" s="70"/>
      <c r="DM31" s="70"/>
      <c r="DN31" s="155" t="str">
        <f t="shared" si="58"/>
        <v>-</v>
      </c>
      <c r="DO31" s="70"/>
      <c r="DP31" s="70"/>
      <c r="DQ31" s="155" t="str">
        <f t="shared" si="59"/>
        <v>-</v>
      </c>
      <c r="DR31" s="70"/>
      <c r="DS31" s="70"/>
      <c r="DT31" s="155" t="str">
        <f t="shared" si="60"/>
        <v>-</v>
      </c>
      <c r="DU31" s="70"/>
      <c r="DV31" s="70"/>
      <c r="DW31" s="155" t="str">
        <f t="shared" si="42"/>
        <v>-</v>
      </c>
      <c r="DX31" s="171"/>
    </row>
    <row r="32" spans="2:128" hidden="1" x14ac:dyDescent="0.35">
      <c r="B32" s="285"/>
      <c r="C32" s="285"/>
      <c r="D32" s="281"/>
      <c r="E32" s="281"/>
      <c r="F32" s="282"/>
      <c r="G32" s="285"/>
      <c r="H32" s="285"/>
      <c r="I32" s="285"/>
      <c r="J32" s="268"/>
      <c r="K32" s="281"/>
      <c r="L32" s="285"/>
      <c r="M32" s="286"/>
      <c r="N32" s="70"/>
      <c r="O32" s="70"/>
      <c r="P32" s="155" t="str">
        <f t="shared" si="9"/>
        <v>-</v>
      </c>
      <c r="Q32" s="70"/>
      <c r="R32" s="70"/>
      <c r="S32" s="155" t="str">
        <f t="shared" si="10"/>
        <v>-</v>
      </c>
      <c r="T32" s="70"/>
      <c r="U32" s="70"/>
      <c r="V32" s="155" t="str">
        <f t="shared" si="11"/>
        <v>-</v>
      </c>
      <c r="W32" s="70"/>
      <c r="X32" s="70"/>
      <c r="Y32" s="155" t="str">
        <f t="shared" si="12"/>
        <v>-</v>
      </c>
      <c r="Z32" s="70"/>
      <c r="AA32" s="70"/>
      <c r="AB32" s="155" t="str">
        <f t="shared" si="43"/>
        <v>-</v>
      </c>
      <c r="AC32" s="70"/>
      <c r="AD32" s="70"/>
      <c r="AE32" s="155" t="str">
        <f t="shared" si="44"/>
        <v>-</v>
      </c>
      <c r="AF32" s="70"/>
      <c r="AG32" s="70"/>
      <c r="AH32" s="155" t="str">
        <f t="shared" si="45"/>
        <v>-</v>
      </c>
      <c r="AI32" s="70"/>
      <c r="AJ32" s="70"/>
      <c r="AK32" s="155" t="str">
        <f t="shared" si="46"/>
        <v>-</v>
      </c>
      <c r="AL32" s="70"/>
      <c r="AM32" s="70"/>
      <c r="AN32" s="155" t="str">
        <f t="shared" si="47"/>
        <v>-</v>
      </c>
      <c r="AO32" s="70"/>
      <c r="AP32" s="70"/>
      <c r="AQ32" s="155" t="str">
        <f t="shared" si="15"/>
        <v>-</v>
      </c>
      <c r="AR32" s="171"/>
      <c r="AS32" s="70"/>
      <c r="AT32" s="70"/>
      <c r="AU32" s="155" t="str">
        <f t="shared" si="16"/>
        <v>-</v>
      </c>
      <c r="AV32" s="70"/>
      <c r="AW32" s="70"/>
      <c r="AX32" s="155" t="str">
        <f t="shared" si="48"/>
        <v>-</v>
      </c>
      <c r="AY32" s="70"/>
      <c r="AZ32" s="70"/>
      <c r="BA32" s="155" t="str">
        <f t="shared" si="18"/>
        <v>-</v>
      </c>
      <c r="BB32" s="70"/>
      <c r="BC32" s="70"/>
      <c r="BD32" s="155" t="str">
        <f t="shared" si="19"/>
        <v>-</v>
      </c>
      <c r="BE32" s="70"/>
      <c r="BF32" s="70"/>
      <c r="BG32" s="155" t="str">
        <f t="shared" si="49"/>
        <v>-</v>
      </c>
      <c r="BH32" s="70"/>
      <c r="BI32" s="70"/>
      <c r="BJ32" s="155" t="str">
        <f t="shared" si="50"/>
        <v>-</v>
      </c>
      <c r="BK32" s="70"/>
      <c r="BL32" s="70"/>
      <c r="BM32" s="155" t="str">
        <f t="shared" si="51"/>
        <v>-</v>
      </c>
      <c r="BN32" s="70"/>
      <c r="BO32" s="70"/>
      <c r="BP32" s="155" t="str">
        <f t="shared" si="52"/>
        <v>-</v>
      </c>
      <c r="BQ32" s="70"/>
      <c r="BR32" s="70"/>
      <c r="BS32" s="155" t="str">
        <f t="shared" si="24"/>
        <v>-</v>
      </c>
      <c r="BT32" s="171"/>
      <c r="BU32" s="70"/>
      <c r="BV32" s="70"/>
      <c r="BW32" s="155" t="str">
        <f t="shared" si="25"/>
        <v>-</v>
      </c>
      <c r="BX32" s="70"/>
      <c r="BY32" s="70"/>
      <c r="BZ32" s="155" t="str">
        <f t="shared" si="26"/>
        <v>-</v>
      </c>
      <c r="CA32" s="70"/>
      <c r="CB32" s="70"/>
      <c r="CC32" s="155" t="str">
        <f t="shared" si="27"/>
        <v>-</v>
      </c>
      <c r="CD32" s="70"/>
      <c r="CE32" s="70"/>
      <c r="CF32" s="155" t="str">
        <f t="shared" si="28"/>
        <v>-</v>
      </c>
      <c r="CG32" s="70"/>
      <c r="CH32" s="70"/>
      <c r="CI32" s="155" t="str">
        <f t="shared" si="53"/>
        <v>-</v>
      </c>
      <c r="CJ32" s="70"/>
      <c r="CK32" s="70"/>
      <c r="CL32" s="155" t="str">
        <f t="shared" si="54"/>
        <v>-</v>
      </c>
      <c r="CM32" s="70"/>
      <c r="CN32" s="70"/>
      <c r="CO32" s="155" t="str">
        <f t="shared" si="55"/>
        <v>-</v>
      </c>
      <c r="CP32" s="70"/>
      <c r="CQ32" s="70"/>
      <c r="CR32" s="155" t="str">
        <f t="shared" si="56"/>
        <v>-</v>
      </c>
      <c r="CS32" s="70"/>
      <c r="CT32" s="70"/>
      <c r="CU32" s="155" t="str">
        <f t="shared" si="33"/>
        <v>-</v>
      </c>
      <c r="CV32" s="171"/>
      <c r="CW32" s="70"/>
      <c r="CX32" s="70"/>
      <c r="CY32" s="155" t="str">
        <f t="shared" si="34"/>
        <v>-</v>
      </c>
      <c r="CZ32" s="70"/>
      <c r="DA32" s="70"/>
      <c r="DB32" s="155" t="str">
        <f t="shared" si="35"/>
        <v>-</v>
      </c>
      <c r="DC32" s="70"/>
      <c r="DD32" s="70"/>
      <c r="DE32" s="155" t="str">
        <f t="shared" si="36"/>
        <v>-</v>
      </c>
      <c r="DF32" s="70"/>
      <c r="DG32" s="70"/>
      <c r="DH32" s="155" t="str">
        <f t="shared" si="37"/>
        <v>-</v>
      </c>
      <c r="DI32" s="70"/>
      <c r="DJ32" s="70"/>
      <c r="DK32" s="155" t="str">
        <f t="shared" si="57"/>
        <v>-</v>
      </c>
      <c r="DL32" s="70"/>
      <c r="DM32" s="70"/>
      <c r="DN32" s="155" t="str">
        <f t="shared" si="58"/>
        <v>-</v>
      </c>
      <c r="DO32" s="70"/>
      <c r="DP32" s="70"/>
      <c r="DQ32" s="155" t="str">
        <f t="shared" si="59"/>
        <v>-</v>
      </c>
      <c r="DR32" s="70"/>
      <c r="DS32" s="70"/>
      <c r="DT32" s="155" t="str">
        <f t="shared" si="60"/>
        <v>-</v>
      </c>
      <c r="DU32" s="70"/>
      <c r="DV32" s="70"/>
      <c r="DW32" s="155" t="str">
        <f t="shared" si="42"/>
        <v>-</v>
      </c>
      <c r="DX32" s="171"/>
    </row>
    <row r="33" spans="2:128" hidden="1" x14ac:dyDescent="0.35">
      <c r="B33" s="285"/>
      <c r="C33" s="285"/>
      <c r="D33" s="281"/>
      <c r="E33" s="281"/>
      <c r="F33" s="282"/>
      <c r="G33" s="285"/>
      <c r="H33" s="285"/>
      <c r="I33" s="285"/>
      <c r="J33" s="268"/>
      <c r="K33" s="281"/>
      <c r="L33" s="285"/>
      <c r="M33" s="286"/>
      <c r="N33" s="70"/>
      <c r="O33" s="70"/>
      <c r="P33" s="155" t="str">
        <f t="shared" si="9"/>
        <v>-</v>
      </c>
      <c r="Q33" s="70"/>
      <c r="R33" s="70"/>
      <c r="S33" s="155" t="str">
        <f t="shared" si="10"/>
        <v>-</v>
      </c>
      <c r="T33" s="70"/>
      <c r="U33" s="70"/>
      <c r="V33" s="155" t="str">
        <f t="shared" si="11"/>
        <v>-</v>
      </c>
      <c r="W33" s="70"/>
      <c r="X33" s="70"/>
      <c r="Y33" s="155" t="str">
        <f t="shared" si="12"/>
        <v>-</v>
      </c>
      <c r="Z33" s="70"/>
      <c r="AA33" s="70"/>
      <c r="AB33" s="155" t="str">
        <f t="shared" si="43"/>
        <v>-</v>
      </c>
      <c r="AC33" s="70"/>
      <c r="AD33" s="70"/>
      <c r="AE33" s="155" t="str">
        <f t="shared" si="44"/>
        <v>-</v>
      </c>
      <c r="AF33" s="70"/>
      <c r="AG33" s="70"/>
      <c r="AH33" s="155" t="str">
        <f t="shared" si="45"/>
        <v>-</v>
      </c>
      <c r="AI33" s="70"/>
      <c r="AJ33" s="70"/>
      <c r="AK33" s="155" t="str">
        <f t="shared" si="46"/>
        <v>-</v>
      </c>
      <c r="AL33" s="70"/>
      <c r="AM33" s="70"/>
      <c r="AN33" s="155" t="str">
        <f t="shared" si="47"/>
        <v>-</v>
      </c>
      <c r="AO33" s="70"/>
      <c r="AP33" s="70"/>
      <c r="AQ33" s="155" t="str">
        <f t="shared" si="15"/>
        <v>-</v>
      </c>
      <c r="AR33" s="171"/>
      <c r="AS33" s="70"/>
      <c r="AT33" s="70"/>
      <c r="AU33" s="155" t="str">
        <f t="shared" si="16"/>
        <v>-</v>
      </c>
      <c r="AV33" s="70"/>
      <c r="AW33" s="70"/>
      <c r="AX33" s="155" t="str">
        <f t="shared" si="48"/>
        <v>-</v>
      </c>
      <c r="AY33" s="70"/>
      <c r="AZ33" s="70"/>
      <c r="BA33" s="155" t="str">
        <f t="shared" si="18"/>
        <v>-</v>
      </c>
      <c r="BB33" s="70"/>
      <c r="BC33" s="70"/>
      <c r="BD33" s="155" t="str">
        <f t="shared" si="19"/>
        <v>-</v>
      </c>
      <c r="BE33" s="70"/>
      <c r="BF33" s="70"/>
      <c r="BG33" s="155" t="str">
        <f t="shared" si="49"/>
        <v>-</v>
      </c>
      <c r="BH33" s="70"/>
      <c r="BI33" s="70"/>
      <c r="BJ33" s="155" t="str">
        <f t="shared" si="50"/>
        <v>-</v>
      </c>
      <c r="BK33" s="70"/>
      <c r="BL33" s="70"/>
      <c r="BM33" s="155" t="str">
        <f t="shared" si="51"/>
        <v>-</v>
      </c>
      <c r="BN33" s="70"/>
      <c r="BO33" s="70"/>
      <c r="BP33" s="155" t="str">
        <f t="shared" si="52"/>
        <v>-</v>
      </c>
      <c r="BQ33" s="70"/>
      <c r="BR33" s="70"/>
      <c r="BS33" s="155" t="str">
        <f t="shared" si="24"/>
        <v>-</v>
      </c>
      <c r="BT33" s="171"/>
      <c r="BU33" s="70"/>
      <c r="BV33" s="70"/>
      <c r="BW33" s="155" t="str">
        <f t="shared" si="25"/>
        <v>-</v>
      </c>
      <c r="BX33" s="70"/>
      <c r="BY33" s="70"/>
      <c r="BZ33" s="155" t="str">
        <f t="shared" si="26"/>
        <v>-</v>
      </c>
      <c r="CA33" s="70"/>
      <c r="CB33" s="70"/>
      <c r="CC33" s="155" t="str">
        <f t="shared" si="27"/>
        <v>-</v>
      </c>
      <c r="CD33" s="70"/>
      <c r="CE33" s="70"/>
      <c r="CF33" s="155" t="str">
        <f t="shared" si="28"/>
        <v>-</v>
      </c>
      <c r="CG33" s="70"/>
      <c r="CH33" s="70"/>
      <c r="CI33" s="155" t="str">
        <f t="shared" si="53"/>
        <v>-</v>
      </c>
      <c r="CJ33" s="70"/>
      <c r="CK33" s="70"/>
      <c r="CL33" s="155" t="str">
        <f t="shared" si="54"/>
        <v>-</v>
      </c>
      <c r="CM33" s="70"/>
      <c r="CN33" s="70"/>
      <c r="CO33" s="155" t="str">
        <f t="shared" si="55"/>
        <v>-</v>
      </c>
      <c r="CP33" s="70"/>
      <c r="CQ33" s="70"/>
      <c r="CR33" s="155" t="str">
        <f t="shared" si="56"/>
        <v>-</v>
      </c>
      <c r="CS33" s="70"/>
      <c r="CT33" s="70"/>
      <c r="CU33" s="155" t="str">
        <f t="shared" si="33"/>
        <v>-</v>
      </c>
      <c r="CV33" s="171"/>
      <c r="CW33" s="70"/>
      <c r="CX33" s="70"/>
      <c r="CY33" s="155" t="str">
        <f t="shared" si="34"/>
        <v>-</v>
      </c>
      <c r="CZ33" s="70"/>
      <c r="DA33" s="70"/>
      <c r="DB33" s="155" t="str">
        <f t="shared" si="35"/>
        <v>-</v>
      </c>
      <c r="DC33" s="70"/>
      <c r="DD33" s="70"/>
      <c r="DE33" s="155" t="str">
        <f t="shared" si="36"/>
        <v>-</v>
      </c>
      <c r="DF33" s="70"/>
      <c r="DG33" s="70"/>
      <c r="DH33" s="155" t="str">
        <f t="shared" si="37"/>
        <v>-</v>
      </c>
      <c r="DI33" s="70"/>
      <c r="DJ33" s="70"/>
      <c r="DK33" s="155" t="str">
        <f t="shared" si="57"/>
        <v>-</v>
      </c>
      <c r="DL33" s="70"/>
      <c r="DM33" s="70"/>
      <c r="DN33" s="155" t="str">
        <f t="shared" si="58"/>
        <v>-</v>
      </c>
      <c r="DO33" s="70"/>
      <c r="DP33" s="70"/>
      <c r="DQ33" s="155" t="str">
        <f t="shared" si="59"/>
        <v>-</v>
      </c>
      <c r="DR33" s="70"/>
      <c r="DS33" s="70"/>
      <c r="DT33" s="155" t="str">
        <f t="shared" si="60"/>
        <v>-</v>
      </c>
      <c r="DU33" s="70"/>
      <c r="DV33" s="70"/>
      <c r="DW33" s="155" t="str">
        <f t="shared" si="42"/>
        <v>-</v>
      </c>
      <c r="DX33" s="171"/>
    </row>
    <row r="34" spans="2:128" hidden="1" x14ac:dyDescent="0.35">
      <c r="B34" s="285"/>
      <c r="C34" s="285"/>
      <c r="D34" s="281"/>
      <c r="E34" s="281"/>
      <c r="F34" s="282"/>
      <c r="G34" s="285"/>
      <c r="H34" s="285"/>
      <c r="I34" s="285"/>
      <c r="J34" s="268"/>
      <c r="K34" s="281"/>
      <c r="L34" s="285"/>
      <c r="M34" s="286"/>
      <c r="N34" s="70"/>
      <c r="O34" s="70"/>
      <c r="P34" s="155" t="str">
        <f t="shared" si="9"/>
        <v>-</v>
      </c>
      <c r="Q34" s="70"/>
      <c r="R34" s="70"/>
      <c r="S34" s="155" t="str">
        <f t="shared" si="10"/>
        <v>-</v>
      </c>
      <c r="T34" s="70"/>
      <c r="U34" s="70"/>
      <c r="V34" s="155" t="str">
        <f t="shared" si="11"/>
        <v>-</v>
      </c>
      <c r="W34" s="70"/>
      <c r="X34" s="70"/>
      <c r="Y34" s="155" t="str">
        <f t="shared" si="12"/>
        <v>-</v>
      </c>
      <c r="Z34" s="70"/>
      <c r="AA34" s="70"/>
      <c r="AB34" s="155" t="str">
        <f t="shared" si="43"/>
        <v>-</v>
      </c>
      <c r="AC34" s="70"/>
      <c r="AD34" s="70"/>
      <c r="AE34" s="155" t="str">
        <f t="shared" si="44"/>
        <v>-</v>
      </c>
      <c r="AF34" s="70"/>
      <c r="AG34" s="70"/>
      <c r="AH34" s="155" t="str">
        <f t="shared" si="45"/>
        <v>-</v>
      </c>
      <c r="AI34" s="70"/>
      <c r="AJ34" s="70"/>
      <c r="AK34" s="155" t="str">
        <f t="shared" si="46"/>
        <v>-</v>
      </c>
      <c r="AL34" s="70"/>
      <c r="AM34" s="70"/>
      <c r="AN34" s="155" t="str">
        <f t="shared" si="47"/>
        <v>-</v>
      </c>
      <c r="AO34" s="70"/>
      <c r="AP34" s="70"/>
      <c r="AQ34" s="155" t="str">
        <f t="shared" si="15"/>
        <v>-</v>
      </c>
      <c r="AR34" s="171"/>
      <c r="AS34" s="70"/>
      <c r="AT34" s="70"/>
      <c r="AU34" s="155" t="str">
        <f t="shared" si="16"/>
        <v>-</v>
      </c>
      <c r="AV34" s="70"/>
      <c r="AW34" s="70"/>
      <c r="AX34" s="155" t="str">
        <f t="shared" si="48"/>
        <v>-</v>
      </c>
      <c r="AY34" s="70"/>
      <c r="AZ34" s="70"/>
      <c r="BA34" s="155" t="str">
        <f t="shared" si="18"/>
        <v>-</v>
      </c>
      <c r="BB34" s="70"/>
      <c r="BC34" s="70"/>
      <c r="BD34" s="155" t="str">
        <f t="shared" si="19"/>
        <v>-</v>
      </c>
      <c r="BE34" s="70"/>
      <c r="BF34" s="70"/>
      <c r="BG34" s="155" t="str">
        <f t="shared" si="49"/>
        <v>-</v>
      </c>
      <c r="BH34" s="70"/>
      <c r="BI34" s="70"/>
      <c r="BJ34" s="155" t="str">
        <f t="shared" si="50"/>
        <v>-</v>
      </c>
      <c r="BK34" s="70"/>
      <c r="BL34" s="70"/>
      <c r="BM34" s="155" t="str">
        <f t="shared" si="51"/>
        <v>-</v>
      </c>
      <c r="BN34" s="70"/>
      <c r="BO34" s="70"/>
      <c r="BP34" s="155" t="str">
        <f t="shared" si="52"/>
        <v>-</v>
      </c>
      <c r="BQ34" s="70"/>
      <c r="BR34" s="70"/>
      <c r="BS34" s="155" t="str">
        <f t="shared" si="24"/>
        <v>-</v>
      </c>
      <c r="BT34" s="171"/>
      <c r="BU34" s="70"/>
      <c r="BV34" s="70"/>
      <c r="BW34" s="155" t="str">
        <f t="shared" si="25"/>
        <v>-</v>
      </c>
      <c r="BX34" s="70"/>
      <c r="BY34" s="70"/>
      <c r="BZ34" s="155" t="str">
        <f t="shared" si="26"/>
        <v>-</v>
      </c>
      <c r="CA34" s="70"/>
      <c r="CB34" s="70"/>
      <c r="CC34" s="155" t="str">
        <f t="shared" si="27"/>
        <v>-</v>
      </c>
      <c r="CD34" s="70"/>
      <c r="CE34" s="70"/>
      <c r="CF34" s="155" t="str">
        <f t="shared" si="28"/>
        <v>-</v>
      </c>
      <c r="CG34" s="70"/>
      <c r="CH34" s="70"/>
      <c r="CI34" s="155" t="str">
        <f t="shared" si="53"/>
        <v>-</v>
      </c>
      <c r="CJ34" s="70"/>
      <c r="CK34" s="70"/>
      <c r="CL34" s="155" t="str">
        <f t="shared" si="54"/>
        <v>-</v>
      </c>
      <c r="CM34" s="70"/>
      <c r="CN34" s="70"/>
      <c r="CO34" s="155" t="str">
        <f t="shared" si="55"/>
        <v>-</v>
      </c>
      <c r="CP34" s="70"/>
      <c r="CQ34" s="70"/>
      <c r="CR34" s="155" t="str">
        <f t="shared" si="56"/>
        <v>-</v>
      </c>
      <c r="CS34" s="70"/>
      <c r="CT34" s="70"/>
      <c r="CU34" s="155" t="str">
        <f t="shared" si="33"/>
        <v>-</v>
      </c>
      <c r="CV34" s="171"/>
      <c r="CW34" s="70"/>
      <c r="CX34" s="70"/>
      <c r="CY34" s="155" t="str">
        <f t="shared" si="34"/>
        <v>-</v>
      </c>
      <c r="CZ34" s="70"/>
      <c r="DA34" s="70"/>
      <c r="DB34" s="155" t="str">
        <f t="shared" si="35"/>
        <v>-</v>
      </c>
      <c r="DC34" s="70"/>
      <c r="DD34" s="70"/>
      <c r="DE34" s="155" t="str">
        <f t="shared" si="36"/>
        <v>-</v>
      </c>
      <c r="DF34" s="70"/>
      <c r="DG34" s="70"/>
      <c r="DH34" s="155" t="str">
        <f t="shared" si="37"/>
        <v>-</v>
      </c>
      <c r="DI34" s="70"/>
      <c r="DJ34" s="70"/>
      <c r="DK34" s="155" t="str">
        <f t="shared" si="57"/>
        <v>-</v>
      </c>
      <c r="DL34" s="70"/>
      <c r="DM34" s="70"/>
      <c r="DN34" s="155" t="str">
        <f t="shared" si="58"/>
        <v>-</v>
      </c>
      <c r="DO34" s="70"/>
      <c r="DP34" s="70"/>
      <c r="DQ34" s="155" t="str">
        <f t="shared" si="59"/>
        <v>-</v>
      </c>
      <c r="DR34" s="70"/>
      <c r="DS34" s="70"/>
      <c r="DT34" s="155" t="str">
        <f t="shared" si="60"/>
        <v>-</v>
      </c>
      <c r="DU34" s="70"/>
      <c r="DV34" s="70"/>
      <c r="DW34" s="155" t="str">
        <f t="shared" si="42"/>
        <v>-</v>
      </c>
      <c r="DX34" s="171"/>
    </row>
    <row r="35" spans="2:128" hidden="1" x14ac:dyDescent="0.35">
      <c r="B35" s="285"/>
      <c r="C35" s="285"/>
      <c r="D35" s="281"/>
      <c r="E35" s="281"/>
      <c r="F35" s="282"/>
      <c r="G35" s="285"/>
      <c r="H35" s="285"/>
      <c r="I35" s="285"/>
      <c r="J35" s="268"/>
      <c r="K35" s="281"/>
      <c r="L35" s="285"/>
      <c r="M35" s="286"/>
      <c r="N35" s="70"/>
      <c r="O35" s="70"/>
      <c r="P35" s="155" t="str">
        <f t="shared" si="9"/>
        <v>-</v>
      </c>
      <c r="Q35" s="70"/>
      <c r="R35" s="70"/>
      <c r="S35" s="155" t="str">
        <f t="shared" si="10"/>
        <v>-</v>
      </c>
      <c r="T35" s="70"/>
      <c r="U35" s="70"/>
      <c r="V35" s="155" t="str">
        <f t="shared" si="11"/>
        <v>-</v>
      </c>
      <c r="W35" s="70"/>
      <c r="X35" s="70"/>
      <c r="Y35" s="155" t="str">
        <f t="shared" si="12"/>
        <v>-</v>
      </c>
      <c r="Z35" s="70"/>
      <c r="AA35" s="70"/>
      <c r="AB35" s="155" t="str">
        <f t="shared" si="43"/>
        <v>-</v>
      </c>
      <c r="AC35" s="70"/>
      <c r="AD35" s="70"/>
      <c r="AE35" s="155" t="str">
        <f t="shared" si="44"/>
        <v>-</v>
      </c>
      <c r="AF35" s="70"/>
      <c r="AG35" s="70"/>
      <c r="AH35" s="155" t="str">
        <f t="shared" si="45"/>
        <v>-</v>
      </c>
      <c r="AI35" s="70"/>
      <c r="AJ35" s="70"/>
      <c r="AK35" s="155" t="str">
        <f t="shared" si="46"/>
        <v>-</v>
      </c>
      <c r="AL35" s="70"/>
      <c r="AM35" s="70"/>
      <c r="AN35" s="155" t="str">
        <f t="shared" si="47"/>
        <v>-</v>
      </c>
      <c r="AO35" s="70"/>
      <c r="AP35" s="70"/>
      <c r="AQ35" s="155" t="str">
        <f t="shared" si="15"/>
        <v>-</v>
      </c>
      <c r="AR35" s="171"/>
      <c r="AS35" s="70"/>
      <c r="AT35" s="70"/>
      <c r="AU35" s="155" t="str">
        <f t="shared" si="16"/>
        <v>-</v>
      </c>
      <c r="AV35" s="70"/>
      <c r="AW35" s="70"/>
      <c r="AX35" s="155" t="str">
        <f t="shared" si="48"/>
        <v>-</v>
      </c>
      <c r="AY35" s="70"/>
      <c r="AZ35" s="70"/>
      <c r="BA35" s="155" t="str">
        <f t="shared" si="18"/>
        <v>-</v>
      </c>
      <c r="BB35" s="70"/>
      <c r="BC35" s="70"/>
      <c r="BD35" s="155" t="str">
        <f t="shared" si="19"/>
        <v>-</v>
      </c>
      <c r="BE35" s="70"/>
      <c r="BF35" s="70"/>
      <c r="BG35" s="155" t="str">
        <f t="shared" si="49"/>
        <v>-</v>
      </c>
      <c r="BH35" s="70"/>
      <c r="BI35" s="70"/>
      <c r="BJ35" s="155" t="str">
        <f t="shared" si="50"/>
        <v>-</v>
      </c>
      <c r="BK35" s="70"/>
      <c r="BL35" s="70"/>
      <c r="BM35" s="155" t="str">
        <f t="shared" si="51"/>
        <v>-</v>
      </c>
      <c r="BN35" s="70"/>
      <c r="BO35" s="70"/>
      <c r="BP35" s="155" t="str">
        <f t="shared" si="52"/>
        <v>-</v>
      </c>
      <c r="BQ35" s="70"/>
      <c r="BR35" s="70"/>
      <c r="BS35" s="155" t="str">
        <f t="shared" si="24"/>
        <v>-</v>
      </c>
      <c r="BT35" s="171"/>
      <c r="BU35" s="70"/>
      <c r="BV35" s="70"/>
      <c r="BW35" s="155" t="str">
        <f t="shared" si="25"/>
        <v>-</v>
      </c>
      <c r="BX35" s="70"/>
      <c r="BY35" s="70"/>
      <c r="BZ35" s="155" t="str">
        <f t="shared" si="26"/>
        <v>-</v>
      </c>
      <c r="CA35" s="70"/>
      <c r="CB35" s="70"/>
      <c r="CC35" s="155" t="str">
        <f t="shared" si="27"/>
        <v>-</v>
      </c>
      <c r="CD35" s="70"/>
      <c r="CE35" s="70"/>
      <c r="CF35" s="155" t="str">
        <f t="shared" si="28"/>
        <v>-</v>
      </c>
      <c r="CG35" s="70"/>
      <c r="CH35" s="70"/>
      <c r="CI35" s="155" t="str">
        <f t="shared" si="53"/>
        <v>-</v>
      </c>
      <c r="CJ35" s="70"/>
      <c r="CK35" s="70"/>
      <c r="CL35" s="155" t="str">
        <f t="shared" si="54"/>
        <v>-</v>
      </c>
      <c r="CM35" s="70"/>
      <c r="CN35" s="70"/>
      <c r="CO35" s="155" t="str">
        <f t="shared" si="55"/>
        <v>-</v>
      </c>
      <c r="CP35" s="70"/>
      <c r="CQ35" s="70"/>
      <c r="CR35" s="155" t="str">
        <f t="shared" si="56"/>
        <v>-</v>
      </c>
      <c r="CS35" s="70"/>
      <c r="CT35" s="70"/>
      <c r="CU35" s="155" t="str">
        <f t="shared" si="33"/>
        <v>-</v>
      </c>
      <c r="CV35" s="171"/>
      <c r="CW35" s="70"/>
      <c r="CX35" s="70"/>
      <c r="CY35" s="155" t="str">
        <f t="shared" si="34"/>
        <v>-</v>
      </c>
      <c r="CZ35" s="70"/>
      <c r="DA35" s="70"/>
      <c r="DB35" s="155" t="str">
        <f t="shared" si="35"/>
        <v>-</v>
      </c>
      <c r="DC35" s="70"/>
      <c r="DD35" s="70"/>
      <c r="DE35" s="155" t="str">
        <f t="shared" si="36"/>
        <v>-</v>
      </c>
      <c r="DF35" s="70"/>
      <c r="DG35" s="70"/>
      <c r="DH35" s="155" t="str">
        <f t="shared" si="37"/>
        <v>-</v>
      </c>
      <c r="DI35" s="70"/>
      <c r="DJ35" s="70"/>
      <c r="DK35" s="155" t="str">
        <f t="shared" si="57"/>
        <v>-</v>
      </c>
      <c r="DL35" s="70"/>
      <c r="DM35" s="70"/>
      <c r="DN35" s="155" t="str">
        <f t="shared" si="58"/>
        <v>-</v>
      </c>
      <c r="DO35" s="70"/>
      <c r="DP35" s="70"/>
      <c r="DQ35" s="155" t="str">
        <f t="shared" si="59"/>
        <v>-</v>
      </c>
      <c r="DR35" s="70"/>
      <c r="DS35" s="70"/>
      <c r="DT35" s="155" t="str">
        <f t="shared" si="60"/>
        <v>-</v>
      </c>
      <c r="DU35" s="70"/>
      <c r="DV35" s="70"/>
      <c r="DW35" s="155" t="str">
        <f t="shared" si="42"/>
        <v>-</v>
      </c>
      <c r="DX35" s="171"/>
    </row>
    <row r="36" spans="2:128" hidden="1" x14ac:dyDescent="0.35">
      <c r="B36" s="285"/>
      <c r="C36" s="285"/>
      <c r="D36" s="281"/>
      <c r="E36" s="281"/>
      <c r="F36" s="282"/>
      <c r="G36" s="285"/>
      <c r="H36" s="285"/>
      <c r="I36" s="285"/>
      <c r="J36" s="268"/>
      <c r="K36" s="281"/>
      <c r="L36" s="285"/>
      <c r="M36" s="286"/>
      <c r="N36" s="70"/>
      <c r="O36" s="70"/>
      <c r="P36" s="155" t="str">
        <f t="shared" si="9"/>
        <v>-</v>
      </c>
      <c r="Q36" s="70"/>
      <c r="R36" s="70"/>
      <c r="S36" s="155" t="str">
        <f t="shared" si="10"/>
        <v>-</v>
      </c>
      <c r="T36" s="70"/>
      <c r="U36" s="70"/>
      <c r="V36" s="155" t="str">
        <f t="shared" si="11"/>
        <v>-</v>
      </c>
      <c r="W36" s="70"/>
      <c r="X36" s="70"/>
      <c r="Y36" s="155" t="str">
        <f t="shared" si="12"/>
        <v>-</v>
      </c>
      <c r="Z36" s="70"/>
      <c r="AA36" s="70"/>
      <c r="AB36" s="155" t="str">
        <f t="shared" si="43"/>
        <v>-</v>
      </c>
      <c r="AC36" s="70"/>
      <c r="AD36" s="70"/>
      <c r="AE36" s="155" t="str">
        <f t="shared" si="44"/>
        <v>-</v>
      </c>
      <c r="AF36" s="70"/>
      <c r="AG36" s="70"/>
      <c r="AH36" s="155" t="str">
        <f t="shared" si="45"/>
        <v>-</v>
      </c>
      <c r="AI36" s="70"/>
      <c r="AJ36" s="70"/>
      <c r="AK36" s="155" t="str">
        <f t="shared" si="46"/>
        <v>-</v>
      </c>
      <c r="AL36" s="70"/>
      <c r="AM36" s="70"/>
      <c r="AN36" s="155" t="str">
        <f t="shared" si="47"/>
        <v>-</v>
      </c>
      <c r="AO36" s="70"/>
      <c r="AP36" s="70"/>
      <c r="AQ36" s="155" t="str">
        <f t="shared" si="15"/>
        <v>-</v>
      </c>
      <c r="AR36" s="171"/>
      <c r="AS36" s="70"/>
      <c r="AT36" s="70"/>
      <c r="AU36" s="155" t="str">
        <f t="shared" si="16"/>
        <v>-</v>
      </c>
      <c r="AV36" s="70"/>
      <c r="AW36" s="70"/>
      <c r="AX36" s="155" t="str">
        <f t="shared" si="48"/>
        <v>-</v>
      </c>
      <c r="AY36" s="70"/>
      <c r="AZ36" s="70"/>
      <c r="BA36" s="155" t="str">
        <f t="shared" si="18"/>
        <v>-</v>
      </c>
      <c r="BB36" s="70"/>
      <c r="BC36" s="70"/>
      <c r="BD36" s="155" t="str">
        <f t="shared" si="19"/>
        <v>-</v>
      </c>
      <c r="BE36" s="70"/>
      <c r="BF36" s="70"/>
      <c r="BG36" s="155" t="str">
        <f t="shared" si="49"/>
        <v>-</v>
      </c>
      <c r="BH36" s="70"/>
      <c r="BI36" s="70"/>
      <c r="BJ36" s="155" t="str">
        <f t="shared" si="50"/>
        <v>-</v>
      </c>
      <c r="BK36" s="70"/>
      <c r="BL36" s="70"/>
      <c r="BM36" s="155" t="str">
        <f t="shared" si="51"/>
        <v>-</v>
      </c>
      <c r="BN36" s="70"/>
      <c r="BO36" s="70"/>
      <c r="BP36" s="155" t="str">
        <f t="shared" si="52"/>
        <v>-</v>
      </c>
      <c r="BQ36" s="70"/>
      <c r="BR36" s="70"/>
      <c r="BS36" s="155" t="str">
        <f t="shared" si="24"/>
        <v>-</v>
      </c>
      <c r="BT36" s="171"/>
      <c r="BU36" s="70"/>
      <c r="BV36" s="70"/>
      <c r="BW36" s="155" t="str">
        <f t="shared" si="25"/>
        <v>-</v>
      </c>
      <c r="BX36" s="70"/>
      <c r="BY36" s="70"/>
      <c r="BZ36" s="155" t="str">
        <f t="shared" si="26"/>
        <v>-</v>
      </c>
      <c r="CA36" s="70"/>
      <c r="CB36" s="70"/>
      <c r="CC36" s="155" t="str">
        <f t="shared" si="27"/>
        <v>-</v>
      </c>
      <c r="CD36" s="70"/>
      <c r="CE36" s="70"/>
      <c r="CF36" s="155" t="str">
        <f t="shared" si="28"/>
        <v>-</v>
      </c>
      <c r="CG36" s="70"/>
      <c r="CH36" s="70"/>
      <c r="CI36" s="155" t="str">
        <f t="shared" si="53"/>
        <v>-</v>
      </c>
      <c r="CJ36" s="70"/>
      <c r="CK36" s="70"/>
      <c r="CL36" s="155" t="str">
        <f t="shared" si="54"/>
        <v>-</v>
      </c>
      <c r="CM36" s="70"/>
      <c r="CN36" s="70"/>
      <c r="CO36" s="155" t="str">
        <f t="shared" si="55"/>
        <v>-</v>
      </c>
      <c r="CP36" s="70"/>
      <c r="CQ36" s="70"/>
      <c r="CR36" s="155" t="str">
        <f t="shared" si="56"/>
        <v>-</v>
      </c>
      <c r="CS36" s="70"/>
      <c r="CT36" s="70"/>
      <c r="CU36" s="155" t="str">
        <f t="shared" si="33"/>
        <v>-</v>
      </c>
      <c r="CV36" s="171"/>
      <c r="CW36" s="70"/>
      <c r="CX36" s="70"/>
      <c r="CY36" s="155" t="str">
        <f t="shared" si="34"/>
        <v>-</v>
      </c>
      <c r="CZ36" s="70"/>
      <c r="DA36" s="70"/>
      <c r="DB36" s="155" t="str">
        <f t="shared" si="35"/>
        <v>-</v>
      </c>
      <c r="DC36" s="70"/>
      <c r="DD36" s="70"/>
      <c r="DE36" s="155" t="str">
        <f t="shared" si="36"/>
        <v>-</v>
      </c>
      <c r="DF36" s="70"/>
      <c r="DG36" s="70"/>
      <c r="DH36" s="155" t="str">
        <f t="shared" si="37"/>
        <v>-</v>
      </c>
      <c r="DI36" s="70"/>
      <c r="DJ36" s="70"/>
      <c r="DK36" s="155" t="str">
        <f t="shared" si="57"/>
        <v>-</v>
      </c>
      <c r="DL36" s="70"/>
      <c r="DM36" s="70"/>
      <c r="DN36" s="155" t="str">
        <f t="shared" si="58"/>
        <v>-</v>
      </c>
      <c r="DO36" s="70"/>
      <c r="DP36" s="70"/>
      <c r="DQ36" s="155" t="str">
        <f t="shared" si="59"/>
        <v>-</v>
      </c>
      <c r="DR36" s="70"/>
      <c r="DS36" s="70"/>
      <c r="DT36" s="155" t="str">
        <f t="shared" si="60"/>
        <v>-</v>
      </c>
      <c r="DU36" s="70"/>
      <c r="DV36" s="70"/>
      <c r="DW36" s="155" t="str">
        <f t="shared" si="42"/>
        <v>-</v>
      </c>
      <c r="DX36" s="171"/>
    </row>
    <row r="37" spans="2:128" hidden="1" x14ac:dyDescent="0.35">
      <c r="B37" s="285"/>
      <c r="C37" s="285"/>
      <c r="D37" s="281"/>
      <c r="E37" s="281"/>
      <c r="F37" s="282"/>
      <c r="G37" s="285"/>
      <c r="H37" s="285"/>
      <c r="I37" s="285"/>
      <c r="J37" s="268"/>
      <c r="K37" s="281"/>
      <c r="L37" s="285"/>
      <c r="M37" s="286"/>
      <c r="N37" s="70"/>
      <c r="O37" s="70"/>
      <c r="P37" s="155" t="str">
        <f t="shared" si="9"/>
        <v>-</v>
      </c>
      <c r="Q37" s="70"/>
      <c r="R37" s="70"/>
      <c r="S37" s="155" t="str">
        <f t="shared" si="10"/>
        <v>-</v>
      </c>
      <c r="T37" s="70"/>
      <c r="U37" s="70"/>
      <c r="V37" s="155" t="str">
        <f t="shared" si="11"/>
        <v>-</v>
      </c>
      <c r="W37" s="70"/>
      <c r="X37" s="70"/>
      <c r="Y37" s="155" t="str">
        <f t="shared" si="12"/>
        <v>-</v>
      </c>
      <c r="Z37" s="70"/>
      <c r="AA37" s="70"/>
      <c r="AB37" s="155" t="str">
        <f t="shared" si="43"/>
        <v>-</v>
      </c>
      <c r="AC37" s="70"/>
      <c r="AD37" s="70"/>
      <c r="AE37" s="155" t="str">
        <f t="shared" si="44"/>
        <v>-</v>
      </c>
      <c r="AF37" s="70"/>
      <c r="AG37" s="70"/>
      <c r="AH37" s="155" t="str">
        <f t="shared" si="45"/>
        <v>-</v>
      </c>
      <c r="AI37" s="70"/>
      <c r="AJ37" s="70"/>
      <c r="AK37" s="155" t="str">
        <f t="shared" si="46"/>
        <v>-</v>
      </c>
      <c r="AL37" s="70"/>
      <c r="AM37" s="70"/>
      <c r="AN37" s="155" t="str">
        <f t="shared" si="47"/>
        <v>-</v>
      </c>
      <c r="AO37" s="70"/>
      <c r="AP37" s="70"/>
      <c r="AQ37" s="155" t="str">
        <f t="shared" si="15"/>
        <v>-</v>
      </c>
      <c r="AR37" s="171"/>
      <c r="AS37" s="70"/>
      <c r="AT37" s="70"/>
      <c r="AU37" s="155" t="str">
        <f t="shared" si="16"/>
        <v>-</v>
      </c>
      <c r="AV37" s="70"/>
      <c r="AW37" s="70"/>
      <c r="AX37" s="155" t="str">
        <f t="shared" si="48"/>
        <v>-</v>
      </c>
      <c r="AY37" s="70"/>
      <c r="AZ37" s="70"/>
      <c r="BA37" s="155" t="str">
        <f t="shared" si="18"/>
        <v>-</v>
      </c>
      <c r="BB37" s="70"/>
      <c r="BC37" s="70"/>
      <c r="BD37" s="155" t="str">
        <f t="shared" si="19"/>
        <v>-</v>
      </c>
      <c r="BE37" s="70"/>
      <c r="BF37" s="70"/>
      <c r="BG37" s="155" t="str">
        <f t="shared" si="49"/>
        <v>-</v>
      </c>
      <c r="BH37" s="70"/>
      <c r="BI37" s="70"/>
      <c r="BJ37" s="155" t="str">
        <f t="shared" si="50"/>
        <v>-</v>
      </c>
      <c r="BK37" s="70"/>
      <c r="BL37" s="70"/>
      <c r="BM37" s="155" t="str">
        <f t="shared" si="51"/>
        <v>-</v>
      </c>
      <c r="BN37" s="70"/>
      <c r="BO37" s="70"/>
      <c r="BP37" s="155" t="str">
        <f t="shared" si="52"/>
        <v>-</v>
      </c>
      <c r="BQ37" s="70"/>
      <c r="BR37" s="70"/>
      <c r="BS37" s="155" t="str">
        <f t="shared" si="24"/>
        <v>-</v>
      </c>
      <c r="BT37" s="171"/>
      <c r="BU37" s="70"/>
      <c r="BV37" s="70"/>
      <c r="BW37" s="155" t="str">
        <f t="shared" si="25"/>
        <v>-</v>
      </c>
      <c r="BX37" s="70"/>
      <c r="BY37" s="70"/>
      <c r="BZ37" s="155" t="str">
        <f t="shared" si="26"/>
        <v>-</v>
      </c>
      <c r="CA37" s="70"/>
      <c r="CB37" s="70"/>
      <c r="CC37" s="155" t="str">
        <f t="shared" si="27"/>
        <v>-</v>
      </c>
      <c r="CD37" s="70"/>
      <c r="CE37" s="70"/>
      <c r="CF37" s="155" t="str">
        <f t="shared" si="28"/>
        <v>-</v>
      </c>
      <c r="CG37" s="70"/>
      <c r="CH37" s="70"/>
      <c r="CI37" s="155" t="str">
        <f t="shared" si="53"/>
        <v>-</v>
      </c>
      <c r="CJ37" s="70"/>
      <c r="CK37" s="70"/>
      <c r="CL37" s="155" t="str">
        <f t="shared" si="54"/>
        <v>-</v>
      </c>
      <c r="CM37" s="70"/>
      <c r="CN37" s="70"/>
      <c r="CO37" s="155" t="str">
        <f t="shared" si="55"/>
        <v>-</v>
      </c>
      <c r="CP37" s="70"/>
      <c r="CQ37" s="70"/>
      <c r="CR37" s="155" t="str">
        <f t="shared" si="56"/>
        <v>-</v>
      </c>
      <c r="CS37" s="70"/>
      <c r="CT37" s="70"/>
      <c r="CU37" s="155" t="str">
        <f t="shared" si="33"/>
        <v>-</v>
      </c>
      <c r="CV37" s="171"/>
      <c r="CW37" s="70"/>
      <c r="CX37" s="70"/>
      <c r="CY37" s="155" t="str">
        <f t="shared" si="34"/>
        <v>-</v>
      </c>
      <c r="CZ37" s="70"/>
      <c r="DA37" s="70"/>
      <c r="DB37" s="155" t="str">
        <f t="shared" si="35"/>
        <v>-</v>
      </c>
      <c r="DC37" s="70"/>
      <c r="DD37" s="70"/>
      <c r="DE37" s="155" t="str">
        <f t="shared" si="36"/>
        <v>-</v>
      </c>
      <c r="DF37" s="70"/>
      <c r="DG37" s="70"/>
      <c r="DH37" s="155" t="str">
        <f t="shared" si="37"/>
        <v>-</v>
      </c>
      <c r="DI37" s="70"/>
      <c r="DJ37" s="70"/>
      <c r="DK37" s="155" t="str">
        <f t="shared" si="57"/>
        <v>-</v>
      </c>
      <c r="DL37" s="70"/>
      <c r="DM37" s="70"/>
      <c r="DN37" s="155" t="str">
        <f t="shared" si="58"/>
        <v>-</v>
      </c>
      <c r="DO37" s="70"/>
      <c r="DP37" s="70"/>
      <c r="DQ37" s="155" t="str">
        <f t="shared" si="59"/>
        <v>-</v>
      </c>
      <c r="DR37" s="70"/>
      <c r="DS37" s="70"/>
      <c r="DT37" s="155" t="str">
        <f t="shared" si="60"/>
        <v>-</v>
      </c>
      <c r="DU37" s="70"/>
      <c r="DV37" s="70"/>
      <c r="DW37" s="155" t="str">
        <f t="shared" si="42"/>
        <v>-</v>
      </c>
      <c r="DX37" s="171"/>
    </row>
    <row r="38" spans="2:128" hidden="1" x14ac:dyDescent="0.35">
      <c r="B38" s="285"/>
      <c r="C38" s="285"/>
      <c r="D38" s="281"/>
      <c r="E38" s="281"/>
      <c r="F38" s="282"/>
      <c r="G38" s="285"/>
      <c r="H38" s="285"/>
      <c r="I38" s="285"/>
      <c r="J38" s="268"/>
      <c r="K38" s="281"/>
      <c r="L38" s="285"/>
      <c r="M38" s="286"/>
      <c r="N38" s="70"/>
      <c r="O38" s="70"/>
      <c r="P38" s="155" t="str">
        <f t="shared" si="9"/>
        <v>-</v>
      </c>
      <c r="Q38" s="70"/>
      <c r="R38" s="70"/>
      <c r="S38" s="155" t="str">
        <f t="shared" si="10"/>
        <v>-</v>
      </c>
      <c r="T38" s="70"/>
      <c r="U38" s="70"/>
      <c r="V38" s="155" t="str">
        <f t="shared" si="11"/>
        <v>-</v>
      </c>
      <c r="W38" s="70"/>
      <c r="X38" s="70"/>
      <c r="Y38" s="155" t="str">
        <f t="shared" si="12"/>
        <v>-</v>
      </c>
      <c r="Z38" s="70"/>
      <c r="AA38" s="70"/>
      <c r="AB38" s="155" t="str">
        <f t="shared" si="43"/>
        <v>-</v>
      </c>
      <c r="AC38" s="70"/>
      <c r="AD38" s="70"/>
      <c r="AE38" s="155" t="str">
        <f t="shared" si="44"/>
        <v>-</v>
      </c>
      <c r="AF38" s="70"/>
      <c r="AG38" s="70"/>
      <c r="AH38" s="155" t="str">
        <f t="shared" si="45"/>
        <v>-</v>
      </c>
      <c r="AI38" s="70"/>
      <c r="AJ38" s="70"/>
      <c r="AK38" s="155" t="str">
        <f t="shared" si="46"/>
        <v>-</v>
      </c>
      <c r="AL38" s="70"/>
      <c r="AM38" s="70"/>
      <c r="AN38" s="155" t="str">
        <f t="shared" si="47"/>
        <v>-</v>
      </c>
      <c r="AO38" s="70"/>
      <c r="AP38" s="70"/>
      <c r="AQ38" s="155" t="str">
        <f t="shared" si="15"/>
        <v>-</v>
      </c>
      <c r="AR38" s="171"/>
      <c r="AS38" s="70"/>
      <c r="AT38" s="70"/>
      <c r="AU38" s="155" t="str">
        <f t="shared" si="16"/>
        <v>-</v>
      </c>
      <c r="AV38" s="70"/>
      <c r="AW38" s="70"/>
      <c r="AX38" s="155" t="str">
        <f t="shared" si="48"/>
        <v>-</v>
      </c>
      <c r="AY38" s="70"/>
      <c r="AZ38" s="70"/>
      <c r="BA38" s="155" t="str">
        <f t="shared" si="18"/>
        <v>-</v>
      </c>
      <c r="BB38" s="70"/>
      <c r="BC38" s="70"/>
      <c r="BD38" s="155" t="str">
        <f t="shared" si="19"/>
        <v>-</v>
      </c>
      <c r="BE38" s="70"/>
      <c r="BF38" s="70"/>
      <c r="BG38" s="155" t="str">
        <f t="shared" si="49"/>
        <v>-</v>
      </c>
      <c r="BH38" s="70"/>
      <c r="BI38" s="70"/>
      <c r="BJ38" s="155" t="str">
        <f t="shared" si="50"/>
        <v>-</v>
      </c>
      <c r="BK38" s="70"/>
      <c r="BL38" s="70"/>
      <c r="BM38" s="155" t="str">
        <f t="shared" si="51"/>
        <v>-</v>
      </c>
      <c r="BN38" s="70"/>
      <c r="BO38" s="70"/>
      <c r="BP38" s="155" t="str">
        <f t="shared" si="52"/>
        <v>-</v>
      </c>
      <c r="BQ38" s="70"/>
      <c r="BR38" s="70"/>
      <c r="BS38" s="155" t="str">
        <f t="shared" si="24"/>
        <v>-</v>
      </c>
      <c r="BT38" s="171"/>
      <c r="BU38" s="70"/>
      <c r="BV38" s="70"/>
      <c r="BW38" s="155" t="str">
        <f t="shared" si="25"/>
        <v>-</v>
      </c>
      <c r="BX38" s="70"/>
      <c r="BY38" s="70"/>
      <c r="BZ38" s="155" t="str">
        <f t="shared" si="26"/>
        <v>-</v>
      </c>
      <c r="CA38" s="70"/>
      <c r="CB38" s="70"/>
      <c r="CC38" s="155" t="str">
        <f t="shared" si="27"/>
        <v>-</v>
      </c>
      <c r="CD38" s="70"/>
      <c r="CE38" s="70"/>
      <c r="CF38" s="155" t="str">
        <f t="shared" si="28"/>
        <v>-</v>
      </c>
      <c r="CG38" s="70"/>
      <c r="CH38" s="70"/>
      <c r="CI38" s="155" t="str">
        <f t="shared" si="53"/>
        <v>-</v>
      </c>
      <c r="CJ38" s="70"/>
      <c r="CK38" s="70"/>
      <c r="CL38" s="155" t="str">
        <f t="shared" si="54"/>
        <v>-</v>
      </c>
      <c r="CM38" s="70"/>
      <c r="CN38" s="70"/>
      <c r="CO38" s="155" t="str">
        <f t="shared" si="55"/>
        <v>-</v>
      </c>
      <c r="CP38" s="70"/>
      <c r="CQ38" s="70"/>
      <c r="CR38" s="155" t="str">
        <f t="shared" si="56"/>
        <v>-</v>
      </c>
      <c r="CS38" s="70"/>
      <c r="CT38" s="70"/>
      <c r="CU38" s="155" t="str">
        <f t="shared" si="33"/>
        <v>-</v>
      </c>
      <c r="CV38" s="171"/>
      <c r="CW38" s="70"/>
      <c r="CX38" s="70"/>
      <c r="CY38" s="155" t="str">
        <f t="shared" si="34"/>
        <v>-</v>
      </c>
      <c r="CZ38" s="70"/>
      <c r="DA38" s="70"/>
      <c r="DB38" s="155" t="str">
        <f t="shared" si="35"/>
        <v>-</v>
      </c>
      <c r="DC38" s="70"/>
      <c r="DD38" s="70"/>
      <c r="DE38" s="155" t="str">
        <f t="shared" si="36"/>
        <v>-</v>
      </c>
      <c r="DF38" s="70"/>
      <c r="DG38" s="70"/>
      <c r="DH38" s="155" t="str">
        <f t="shared" si="37"/>
        <v>-</v>
      </c>
      <c r="DI38" s="70"/>
      <c r="DJ38" s="70"/>
      <c r="DK38" s="155" t="str">
        <f t="shared" si="57"/>
        <v>-</v>
      </c>
      <c r="DL38" s="70"/>
      <c r="DM38" s="70"/>
      <c r="DN38" s="155" t="str">
        <f t="shared" si="58"/>
        <v>-</v>
      </c>
      <c r="DO38" s="70"/>
      <c r="DP38" s="70"/>
      <c r="DQ38" s="155" t="str">
        <f t="shared" si="59"/>
        <v>-</v>
      </c>
      <c r="DR38" s="70"/>
      <c r="DS38" s="70"/>
      <c r="DT38" s="155" t="str">
        <f t="shared" si="60"/>
        <v>-</v>
      </c>
      <c r="DU38" s="70"/>
      <c r="DV38" s="70"/>
      <c r="DW38" s="155" t="str">
        <f t="shared" si="42"/>
        <v>-</v>
      </c>
      <c r="DX38" s="171"/>
    </row>
    <row r="39" spans="2:128" hidden="1" x14ac:dyDescent="0.35">
      <c r="B39" s="285"/>
      <c r="C39" s="285"/>
      <c r="D39" s="281"/>
      <c r="E39" s="281"/>
      <c r="F39" s="282"/>
      <c r="G39" s="285"/>
      <c r="H39" s="285"/>
      <c r="I39" s="285"/>
      <c r="J39" s="268"/>
      <c r="K39" s="281"/>
      <c r="L39" s="285"/>
      <c r="M39" s="286"/>
      <c r="N39" s="70"/>
      <c r="O39" s="70"/>
      <c r="P39" s="155" t="str">
        <f t="shared" si="9"/>
        <v>-</v>
      </c>
      <c r="Q39" s="70"/>
      <c r="R39" s="70"/>
      <c r="S39" s="155" t="str">
        <f t="shared" si="10"/>
        <v>-</v>
      </c>
      <c r="T39" s="70"/>
      <c r="U39" s="70"/>
      <c r="V39" s="155" t="str">
        <f t="shared" si="11"/>
        <v>-</v>
      </c>
      <c r="W39" s="70"/>
      <c r="X39" s="70"/>
      <c r="Y39" s="155" t="str">
        <f t="shared" si="12"/>
        <v>-</v>
      </c>
      <c r="Z39" s="70"/>
      <c r="AA39" s="70"/>
      <c r="AB39" s="155" t="str">
        <f t="shared" si="43"/>
        <v>-</v>
      </c>
      <c r="AC39" s="70"/>
      <c r="AD39" s="70"/>
      <c r="AE39" s="155" t="str">
        <f t="shared" si="44"/>
        <v>-</v>
      </c>
      <c r="AF39" s="70"/>
      <c r="AG39" s="70"/>
      <c r="AH39" s="155" t="str">
        <f t="shared" si="45"/>
        <v>-</v>
      </c>
      <c r="AI39" s="70"/>
      <c r="AJ39" s="70"/>
      <c r="AK39" s="155" t="str">
        <f t="shared" si="46"/>
        <v>-</v>
      </c>
      <c r="AL39" s="70"/>
      <c r="AM39" s="70"/>
      <c r="AN39" s="155" t="str">
        <f t="shared" si="47"/>
        <v>-</v>
      </c>
      <c r="AO39" s="70"/>
      <c r="AP39" s="70"/>
      <c r="AQ39" s="155" t="str">
        <f t="shared" si="15"/>
        <v>-</v>
      </c>
      <c r="AR39" s="171"/>
      <c r="AS39" s="70"/>
      <c r="AT39" s="70"/>
      <c r="AU39" s="155" t="str">
        <f t="shared" si="16"/>
        <v>-</v>
      </c>
      <c r="AV39" s="70"/>
      <c r="AW39" s="70"/>
      <c r="AX39" s="155" t="str">
        <f t="shared" si="48"/>
        <v>-</v>
      </c>
      <c r="AY39" s="70"/>
      <c r="AZ39" s="70"/>
      <c r="BA39" s="155" t="str">
        <f t="shared" si="18"/>
        <v>-</v>
      </c>
      <c r="BB39" s="70"/>
      <c r="BC39" s="70"/>
      <c r="BD39" s="155" t="str">
        <f t="shared" si="19"/>
        <v>-</v>
      </c>
      <c r="BE39" s="70"/>
      <c r="BF39" s="70"/>
      <c r="BG39" s="155" t="str">
        <f t="shared" si="49"/>
        <v>-</v>
      </c>
      <c r="BH39" s="70"/>
      <c r="BI39" s="70"/>
      <c r="BJ39" s="155" t="str">
        <f t="shared" si="50"/>
        <v>-</v>
      </c>
      <c r="BK39" s="70"/>
      <c r="BL39" s="70"/>
      <c r="BM39" s="155" t="str">
        <f t="shared" si="51"/>
        <v>-</v>
      </c>
      <c r="BN39" s="70"/>
      <c r="BO39" s="70"/>
      <c r="BP39" s="155" t="str">
        <f t="shared" si="52"/>
        <v>-</v>
      </c>
      <c r="BQ39" s="70"/>
      <c r="BR39" s="70"/>
      <c r="BS39" s="155" t="str">
        <f t="shared" si="24"/>
        <v>-</v>
      </c>
      <c r="BT39" s="171"/>
      <c r="BU39" s="70"/>
      <c r="BV39" s="70"/>
      <c r="BW39" s="155" t="str">
        <f t="shared" si="25"/>
        <v>-</v>
      </c>
      <c r="BX39" s="70"/>
      <c r="BY39" s="70"/>
      <c r="BZ39" s="155" t="str">
        <f t="shared" si="26"/>
        <v>-</v>
      </c>
      <c r="CA39" s="70"/>
      <c r="CB39" s="70"/>
      <c r="CC39" s="155" t="str">
        <f t="shared" si="27"/>
        <v>-</v>
      </c>
      <c r="CD39" s="70"/>
      <c r="CE39" s="70"/>
      <c r="CF39" s="155" t="str">
        <f t="shared" si="28"/>
        <v>-</v>
      </c>
      <c r="CG39" s="70"/>
      <c r="CH39" s="70"/>
      <c r="CI39" s="155" t="str">
        <f t="shared" si="53"/>
        <v>-</v>
      </c>
      <c r="CJ39" s="70"/>
      <c r="CK39" s="70"/>
      <c r="CL39" s="155" t="str">
        <f t="shared" si="54"/>
        <v>-</v>
      </c>
      <c r="CM39" s="70"/>
      <c r="CN39" s="70"/>
      <c r="CO39" s="155" t="str">
        <f t="shared" si="55"/>
        <v>-</v>
      </c>
      <c r="CP39" s="70"/>
      <c r="CQ39" s="70"/>
      <c r="CR39" s="155" t="str">
        <f t="shared" si="56"/>
        <v>-</v>
      </c>
      <c r="CS39" s="70"/>
      <c r="CT39" s="70"/>
      <c r="CU39" s="155" t="str">
        <f t="shared" si="33"/>
        <v>-</v>
      </c>
      <c r="CV39" s="171"/>
      <c r="CW39" s="70"/>
      <c r="CX39" s="70"/>
      <c r="CY39" s="155" t="str">
        <f t="shared" si="34"/>
        <v>-</v>
      </c>
      <c r="CZ39" s="70"/>
      <c r="DA39" s="70"/>
      <c r="DB39" s="155" t="str">
        <f t="shared" si="35"/>
        <v>-</v>
      </c>
      <c r="DC39" s="70"/>
      <c r="DD39" s="70"/>
      <c r="DE39" s="155" t="str">
        <f t="shared" si="36"/>
        <v>-</v>
      </c>
      <c r="DF39" s="70"/>
      <c r="DG39" s="70"/>
      <c r="DH39" s="155" t="str">
        <f t="shared" si="37"/>
        <v>-</v>
      </c>
      <c r="DI39" s="70"/>
      <c r="DJ39" s="70"/>
      <c r="DK39" s="155" t="str">
        <f t="shared" si="57"/>
        <v>-</v>
      </c>
      <c r="DL39" s="70"/>
      <c r="DM39" s="70"/>
      <c r="DN39" s="155" t="str">
        <f t="shared" si="58"/>
        <v>-</v>
      </c>
      <c r="DO39" s="70"/>
      <c r="DP39" s="70"/>
      <c r="DQ39" s="155" t="str">
        <f t="shared" si="59"/>
        <v>-</v>
      </c>
      <c r="DR39" s="70"/>
      <c r="DS39" s="70"/>
      <c r="DT39" s="155" t="str">
        <f t="shared" si="60"/>
        <v>-</v>
      </c>
      <c r="DU39" s="70"/>
      <c r="DV39" s="70"/>
      <c r="DW39" s="155" t="str">
        <f t="shared" si="42"/>
        <v>-</v>
      </c>
      <c r="DX39" s="171"/>
    </row>
    <row r="40" spans="2:128" hidden="1" x14ac:dyDescent="0.35">
      <c r="B40" s="285"/>
      <c r="C40" s="285"/>
      <c r="D40" s="281"/>
      <c r="E40" s="281"/>
      <c r="F40" s="282"/>
      <c r="G40" s="285"/>
      <c r="H40" s="285"/>
      <c r="I40" s="285"/>
      <c r="J40" s="268"/>
      <c r="K40" s="281"/>
      <c r="L40" s="285"/>
      <c r="M40" s="286"/>
      <c r="N40" s="70"/>
      <c r="O40" s="70"/>
      <c r="P40" s="155" t="str">
        <f t="shared" si="9"/>
        <v>-</v>
      </c>
      <c r="Q40" s="70"/>
      <c r="R40" s="70"/>
      <c r="S40" s="155" t="str">
        <f t="shared" si="10"/>
        <v>-</v>
      </c>
      <c r="T40" s="70"/>
      <c r="U40" s="70"/>
      <c r="V40" s="155" t="str">
        <f t="shared" si="11"/>
        <v>-</v>
      </c>
      <c r="W40" s="70"/>
      <c r="X40" s="70"/>
      <c r="Y40" s="155" t="str">
        <f t="shared" si="12"/>
        <v>-</v>
      </c>
      <c r="Z40" s="70"/>
      <c r="AA40" s="70"/>
      <c r="AB40" s="155" t="str">
        <f t="shared" si="43"/>
        <v>-</v>
      </c>
      <c r="AC40" s="70"/>
      <c r="AD40" s="70"/>
      <c r="AE40" s="155" t="str">
        <f t="shared" si="44"/>
        <v>-</v>
      </c>
      <c r="AF40" s="70"/>
      <c r="AG40" s="70"/>
      <c r="AH40" s="155" t="str">
        <f t="shared" si="45"/>
        <v>-</v>
      </c>
      <c r="AI40" s="70"/>
      <c r="AJ40" s="70"/>
      <c r="AK40" s="155" t="str">
        <f t="shared" si="46"/>
        <v>-</v>
      </c>
      <c r="AL40" s="70"/>
      <c r="AM40" s="70"/>
      <c r="AN40" s="155" t="str">
        <f t="shared" si="47"/>
        <v>-</v>
      </c>
      <c r="AO40" s="70"/>
      <c r="AP40" s="70"/>
      <c r="AQ40" s="155" t="str">
        <f t="shared" si="15"/>
        <v>-</v>
      </c>
      <c r="AR40" s="171"/>
      <c r="AS40" s="70"/>
      <c r="AT40" s="70"/>
      <c r="AU40" s="155" t="str">
        <f t="shared" si="16"/>
        <v>-</v>
      </c>
      <c r="AV40" s="70"/>
      <c r="AW40" s="70"/>
      <c r="AX40" s="155" t="str">
        <f t="shared" si="48"/>
        <v>-</v>
      </c>
      <c r="AY40" s="70"/>
      <c r="AZ40" s="70"/>
      <c r="BA40" s="155" t="str">
        <f t="shared" si="18"/>
        <v>-</v>
      </c>
      <c r="BB40" s="70"/>
      <c r="BC40" s="70"/>
      <c r="BD40" s="155" t="str">
        <f t="shared" si="19"/>
        <v>-</v>
      </c>
      <c r="BE40" s="70"/>
      <c r="BF40" s="70"/>
      <c r="BG40" s="155" t="str">
        <f t="shared" si="49"/>
        <v>-</v>
      </c>
      <c r="BH40" s="70"/>
      <c r="BI40" s="70"/>
      <c r="BJ40" s="155" t="str">
        <f t="shared" si="50"/>
        <v>-</v>
      </c>
      <c r="BK40" s="70"/>
      <c r="BL40" s="70"/>
      <c r="BM40" s="155" t="str">
        <f t="shared" si="51"/>
        <v>-</v>
      </c>
      <c r="BN40" s="70"/>
      <c r="BO40" s="70"/>
      <c r="BP40" s="155" t="str">
        <f t="shared" si="52"/>
        <v>-</v>
      </c>
      <c r="BQ40" s="70"/>
      <c r="BR40" s="70"/>
      <c r="BS40" s="155" t="str">
        <f t="shared" si="24"/>
        <v>-</v>
      </c>
      <c r="BT40" s="171"/>
      <c r="BU40" s="70"/>
      <c r="BV40" s="70"/>
      <c r="BW40" s="155" t="str">
        <f t="shared" si="25"/>
        <v>-</v>
      </c>
      <c r="BX40" s="70"/>
      <c r="BY40" s="70"/>
      <c r="BZ40" s="155" t="str">
        <f t="shared" si="26"/>
        <v>-</v>
      </c>
      <c r="CA40" s="70"/>
      <c r="CB40" s="70"/>
      <c r="CC40" s="155" t="str">
        <f t="shared" si="27"/>
        <v>-</v>
      </c>
      <c r="CD40" s="70"/>
      <c r="CE40" s="70"/>
      <c r="CF40" s="155" t="str">
        <f t="shared" si="28"/>
        <v>-</v>
      </c>
      <c r="CG40" s="70"/>
      <c r="CH40" s="70"/>
      <c r="CI40" s="155" t="str">
        <f t="shared" si="53"/>
        <v>-</v>
      </c>
      <c r="CJ40" s="70"/>
      <c r="CK40" s="70"/>
      <c r="CL40" s="155" t="str">
        <f t="shared" si="54"/>
        <v>-</v>
      </c>
      <c r="CM40" s="70"/>
      <c r="CN40" s="70"/>
      <c r="CO40" s="155" t="str">
        <f t="shared" si="55"/>
        <v>-</v>
      </c>
      <c r="CP40" s="70"/>
      <c r="CQ40" s="70"/>
      <c r="CR40" s="155" t="str">
        <f t="shared" si="56"/>
        <v>-</v>
      </c>
      <c r="CS40" s="70"/>
      <c r="CT40" s="70"/>
      <c r="CU40" s="155" t="str">
        <f t="shared" si="33"/>
        <v>-</v>
      </c>
      <c r="CV40" s="171"/>
      <c r="CW40" s="70"/>
      <c r="CX40" s="70"/>
      <c r="CY40" s="155" t="str">
        <f t="shared" si="34"/>
        <v>-</v>
      </c>
      <c r="CZ40" s="70"/>
      <c r="DA40" s="70"/>
      <c r="DB40" s="155" t="str">
        <f t="shared" si="35"/>
        <v>-</v>
      </c>
      <c r="DC40" s="70"/>
      <c r="DD40" s="70"/>
      <c r="DE40" s="155" t="str">
        <f t="shared" si="36"/>
        <v>-</v>
      </c>
      <c r="DF40" s="70"/>
      <c r="DG40" s="70"/>
      <c r="DH40" s="155" t="str">
        <f t="shared" si="37"/>
        <v>-</v>
      </c>
      <c r="DI40" s="70"/>
      <c r="DJ40" s="70"/>
      <c r="DK40" s="155" t="str">
        <f t="shared" si="57"/>
        <v>-</v>
      </c>
      <c r="DL40" s="70"/>
      <c r="DM40" s="70"/>
      <c r="DN40" s="155" t="str">
        <f t="shared" si="58"/>
        <v>-</v>
      </c>
      <c r="DO40" s="70"/>
      <c r="DP40" s="70"/>
      <c r="DQ40" s="155" t="str">
        <f t="shared" si="59"/>
        <v>-</v>
      </c>
      <c r="DR40" s="70"/>
      <c r="DS40" s="70"/>
      <c r="DT40" s="155" t="str">
        <f t="shared" si="60"/>
        <v>-</v>
      </c>
      <c r="DU40" s="70"/>
      <c r="DV40" s="70"/>
      <c r="DW40" s="155" t="str">
        <f t="shared" si="42"/>
        <v>-</v>
      </c>
      <c r="DX40" s="171"/>
    </row>
    <row r="41" spans="2:128" hidden="1" x14ac:dyDescent="0.35">
      <c r="B41" s="285"/>
      <c r="C41" s="285"/>
      <c r="D41" s="281"/>
      <c r="E41" s="281"/>
      <c r="F41" s="282"/>
      <c r="G41" s="285"/>
      <c r="H41" s="285"/>
      <c r="I41" s="285"/>
      <c r="J41" s="268"/>
      <c r="K41" s="281"/>
      <c r="L41" s="285"/>
      <c r="M41" s="286"/>
      <c r="N41" s="70"/>
      <c r="O41" s="70"/>
      <c r="P41" s="155" t="str">
        <f t="shared" si="9"/>
        <v>-</v>
      </c>
      <c r="Q41" s="70"/>
      <c r="R41" s="70"/>
      <c r="S41" s="155" t="str">
        <f t="shared" si="10"/>
        <v>-</v>
      </c>
      <c r="T41" s="70"/>
      <c r="U41" s="70"/>
      <c r="V41" s="155" t="str">
        <f t="shared" si="11"/>
        <v>-</v>
      </c>
      <c r="W41" s="70"/>
      <c r="X41" s="70"/>
      <c r="Y41" s="155" t="str">
        <f t="shared" si="12"/>
        <v>-</v>
      </c>
      <c r="Z41" s="70"/>
      <c r="AA41" s="70"/>
      <c r="AB41" s="155" t="str">
        <f t="shared" si="43"/>
        <v>-</v>
      </c>
      <c r="AC41" s="70"/>
      <c r="AD41" s="70"/>
      <c r="AE41" s="155" t="str">
        <f t="shared" si="44"/>
        <v>-</v>
      </c>
      <c r="AF41" s="70"/>
      <c r="AG41" s="70"/>
      <c r="AH41" s="155" t="str">
        <f t="shared" si="45"/>
        <v>-</v>
      </c>
      <c r="AI41" s="70"/>
      <c r="AJ41" s="70"/>
      <c r="AK41" s="155" t="str">
        <f t="shared" si="46"/>
        <v>-</v>
      </c>
      <c r="AL41" s="70"/>
      <c r="AM41" s="70"/>
      <c r="AN41" s="155" t="str">
        <f t="shared" si="47"/>
        <v>-</v>
      </c>
      <c r="AO41" s="70"/>
      <c r="AP41" s="70"/>
      <c r="AQ41" s="155" t="str">
        <f t="shared" si="15"/>
        <v>-</v>
      </c>
      <c r="AR41" s="171"/>
      <c r="AS41" s="70"/>
      <c r="AT41" s="70"/>
      <c r="AU41" s="155" t="str">
        <f t="shared" si="16"/>
        <v>-</v>
      </c>
      <c r="AV41" s="70"/>
      <c r="AW41" s="70"/>
      <c r="AX41" s="155" t="str">
        <f t="shared" si="48"/>
        <v>-</v>
      </c>
      <c r="AY41" s="70"/>
      <c r="AZ41" s="70"/>
      <c r="BA41" s="155" t="str">
        <f t="shared" si="18"/>
        <v>-</v>
      </c>
      <c r="BB41" s="70"/>
      <c r="BC41" s="70"/>
      <c r="BD41" s="155" t="str">
        <f t="shared" si="19"/>
        <v>-</v>
      </c>
      <c r="BE41" s="70"/>
      <c r="BF41" s="70"/>
      <c r="BG41" s="155" t="str">
        <f t="shared" si="49"/>
        <v>-</v>
      </c>
      <c r="BH41" s="70"/>
      <c r="BI41" s="70"/>
      <c r="BJ41" s="155" t="str">
        <f t="shared" si="50"/>
        <v>-</v>
      </c>
      <c r="BK41" s="70"/>
      <c r="BL41" s="70"/>
      <c r="BM41" s="155" t="str">
        <f t="shared" si="51"/>
        <v>-</v>
      </c>
      <c r="BN41" s="70"/>
      <c r="BO41" s="70"/>
      <c r="BP41" s="155" t="str">
        <f t="shared" si="52"/>
        <v>-</v>
      </c>
      <c r="BQ41" s="70"/>
      <c r="BR41" s="70"/>
      <c r="BS41" s="155" t="str">
        <f t="shared" si="24"/>
        <v>-</v>
      </c>
      <c r="BT41" s="171"/>
      <c r="BU41" s="70"/>
      <c r="BV41" s="70"/>
      <c r="BW41" s="155" t="str">
        <f t="shared" si="25"/>
        <v>-</v>
      </c>
      <c r="BX41" s="70"/>
      <c r="BY41" s="70"/>
      <c r="BZ41" s="155" t="str">
        <f t="shared" si="26"/>
        <v>-</v>
      </c>
      <c r="CA41" s="70"/>
      <c r="CB41" s="70"/>
      <c r="CC41" s="155" t="str">
        <f t="shared" si="27"/>
        <v>-</v>
      </c>
      <c r="CD41" s="70"/>
      <c r="CE41" s="70"/>
      <c r="CF41" s="155" t="str">
        <f t="shared" si="28"/>
        <v>-</v>
      </c>
      <c r="CG41" s="70"/>
      <c r="CH41" s="70"/>
      <c r="CI41" s="155" t="str">
        <f t="shared" si="53"/>
        <v>-</v>
      </c>
      <c r="CJ41" s="70"/>
      <c r="CK41" s="70"/>
      <c r="CL41" s="155" t="str">
        <f t="shared" si="54"/>
        <v>-</v>
      </c>
      <c r="CM41" s="70"/>
      <c r="CN41" s="70"/>
      <c r="CO41" s="155" t="str">
        <f t="shared" si="55"/>
        <v>-</v>
      </c>
      <c r="CP41" s="70"/>
      <c r="CQ41" s="70"/>
      <c r="CR41" s="155" t="str">
        <f t="shared" si="56"/>
        <v>-</v>
      </c>
      <c r="CS41" s="70"/>
      <c r="CT41" s="70"/>
      <c r="CU41" s="155" t="str">
        <f t="shared" si="33"/>
        <v>-</v>
      </c>
      <c r="CV41" s="171"/>
      <c r="CW41" s="70"/>
      <c r="CX41" s="70"/>
      <c r="CY41" s="155" t="str">
        <f t="shared" si="34"/>
        <v>-</v>
      </c>
      <c r="CZ41" s="70"/>
      <c r="DA41" s="70"/>
      <c r="DB41" s="155" t="str">
        <f t="shared" si="35"/>
        <v>-</v>
      </c>
      <c r="DC41" s="70"/>
      <c r="DD41" s="70"/>
      <c r="DE41" s="155" t="str">
        <f t="shared" si="36"/>
        <v>-</v>
      </c>
      <c r="DF41" s="70"/>
      <c r="DG41" s="70"/>
      <c r="DH41" s="155" t="str">
        <f t="shared" si="37"/>
        <v>-</v>
      </c>
      <c r="DI41" s="70"/>
      <c r="DJ41" s="70"/>
      <c r="DK41" s="155" t="str">
        <f t="shared" si="57"/>
        <v>-</v>
      </c>
      <c r="DL41" s="70"/>
      <c r="DM41" s="70"/>
      <c r="DN41" s="155" t="str">
        <f t="shared" si="58"/>
        <v>-</v>
      </c>
      <c r="DO41" s="70"/>
      <c r="DP41" s="70"/>
      <c r="DQ41" s="155" t="str">
        <f t="shared" si="59"/>
        <v>-</v>
      </c>
      <c r="DR41" s="70"/>
      <c r="DS41" s="70"/>
      <c r="DT41" s="155" t="str">
        <f t="shared" si="60"/>
        <v>-</v>
      </c>
      <c r="DU41" s="70"/>
      <c r="DV41" s="70"/>
      <c r="DW41" s="155" t="str">
        <f t="shared" si="42"/>
        <v>-</v>
      </c>
      <c r="DX41" s="171"/>
    </row>
    <row r="42" spans="2:128" hidden="1" x14ac:dyDescent="0.35">
      <c r="B42" s="285"/>
      <c r="C42" s="285"/>
      <c r="D42" s="281"/>
      <c r="E42" s="281"/>
      <c r="F42" s="282"/>
      <c r="G42" s="285"/>
      <c r="H42" s="285"/>
      <c r="I42" s="285"/>
      <c r="J42" s="268"/>
      <c r="K42" s="281"/>
      <c r="L42" s="285"/>
      <c r="M42" s="286"/>
      <c r="N42" s="70"/>
      <c r="O42" s="70"/>
      <c r="P42" s="155" t="str">
        <f t="shared" si="9"/>
        <v>-</v>
      </c>
      <c r="Q42" s="70"/>
      <c r="R42" s="70"/>
      <c r="S42" s="155" t="str">
        <f t="shared" si="10"/>
        <v>-</v>
      </c>
      <c r="T42" s="70"/>
      <c r="U42" s="70"/>
      <c r="V42" s="155" t="str">
        <f t="shared" si="11"/>
        <v>-</v>
      </c>
      <c r="W42" s="70"/>
      <c r="X42" s="70"/>
      <c r="Y42" s="155" t="str">
        <f t="shared" si="12"/>
        <v>-</v>
      </c>
      <c r="Z42" s="70"/>
      <c r="AA42" s="70"/>
      <c r="AB42" s="155" t="str">
        <f t="shared" si="43"/>
        <v>-</v>
      </c>
      <c r="AC42" s="70"/>
      <c r="AD42" s="70"/>
      <c r="AE42" s="155" t="str">
        <f t="shared" si="44"/>
        <v>-</v>
      </c>
      <c r="AF42" s="70"/>
      <c r="AG42" s="70"/>
      <c r="AH42" s="155" t="str">
        <f t="shared" si="45"/>
        <v>-</v>
      </c>
      <c r="AI42" s="70"/>
      <c r="AJ42" s="70"/>
      <c r="AK42" s="155" t="str">
        <f t="shared" si="46"/>
        <v>-</v>
      </c>
      <c r="AL42" s="70"/>
      <c r="AM42" s="70"/>
      <c r="AN42" s="155" t="str">
        <f t="shared" si="47"/>
        <v>-</v>
      </c>
      <c r="AO42" s="70"/>
      <c r="AP42" s="70"/>
      <c r="AQ42" s="155" t="str">
        <f t="shared" si="15"/>
        <v>-</v>
      </c>
      <c r="AR42" s="171"/>
      <c r="AS42" s="70"/>
      <c r="AT42" s="70"/>
      <c r="AU42" s="155" t="str">
        <f t="shared" si="16"/>
        <v>-</v>
      </c>
      <c r="AV42" s="70"/>
      <c r="AW42" s="70"/>
      <c r="AX42" s="155" t="str">
        <f t="shared" si="48"/>
        <v>-</v>
      </c>
      <c r="AY42" s="70"/>
      <c r="AZ42" s="70"/>
      <c r="BA42" s="155" t="str">
        <f t="shared" si="18"/>
        <v>-</v>
      </c>
      <c r="BB42" s="70"/>
      <c r="BC42" s="70"/>
      <c r="BD42" s="155" t="str">
        <f t="shared" si="19"/>
        <v>-</v>
      </c>
      <c r="BE42" s="70"/>
      <c r="BF42" s="70"/>
      <c r="BG42" s="155" t="str">
        <f t="shared" si="49"/>
        <v>-</v>
      </c>
      <c r="BH42" s="70"/>
      <c r="BI42" s="70"/>
      <c r="BJ42" s="155" t="str">
        <f t="shared" si="50"/>
        <v>-</v>
      </c>
      <c r="BK42" s="70"/>
      <c r="BL42" s="70"/>
      <c r="BM42" s="155" t="str">
        <f t="shared" si="51"/>
        <v>-</v>
      </c>
      <c r="BN42" s="70"/>
      <c r="BO42" s="70"/>
      <c r="BP42" s="155" t="str">
        <f t="shared" si="52"/>
        <v>-</v>
      </c>
      <c r="BQ42" s="70"/>
      <c r="BR42" s="70"/>
      <c r="BS42" s="155" t="str">
        <f t="shared" si="24"/>
        <v>-</v>
      </c>
      <c r="BT42" s="171"/>
      <c r="BU42" s="70"/>
      <c r="BV42" s="70"/>
      <c r="BW42" s="155" t="str">
        <f t="shared" si="25"/>
        <v>-</v>
      </c>
      <c r="BX42" s="70"/>
      <c r="BY42" s="70"/>
      <c r="BZ42" s="155" t="str">
        <f t="shared" si="26"/>
        <v>-</v>
      </c>
      <c r="CA42" s="70"/>
      <c r="CB42" s="70"/>
      <c r="CC42" s="155" t="str">
        <f t="shared" si="27"/>
        <v>-</v>
      </c>
      <c r="CD42" s="70"/>
      <c r="CE42" s="70"/>
      <c r="CF42" s="155" t="str">
        <f t="shared" si="28"/>
        <v>-</v>
      </c>
      <c r="CG42" s="70"/>
      <c r="CH42" s="70"/>
      <c r="CI42" s="155" t="str">
        <f t="shared" si="53"/>
        <v>-</v>
      </c>
      <c r="CJ42" s="70"/>
      <c r="CK42" s="70"/>
      <c r="CL42" s="155" t="str">
        <f t="shared" si="54"/>
        <v>-</v>
      </c>
      <c r="CM42" s="70"/>
      <c r="CN42" s="70"/>
      <c r="CO42" s="155" t="str">
        <f t="shared" si="55"/>
        <v>-</v>
      </c>
      <c r="CP42" s="70"/>
      <c r="CQ42" s="70"/>
      <c r="CR42" s="155" t="str">
        <f t="shared" si="56"/>
        <v>-</v>
      </c>
      <c r="CS42" s="70"/>
      <c r="CT42" s="70"/>
      <c r="CU42" s="155" t="str">
        <f t="shared" si="33"/>
        <v>-</v>
      </c>
      <c r="CV42" s="171"/>
      <c r="CW42" s="70"/>
      <c r="CX42" s="70"/>
      <c r="CY42" s="155" t="str">
        <f t="shared" si="34"/>
        <v>-</v>
      </c>
      <c r="CZ42" s="70"/>
      <c r="DA42" s="70"/>
      <c r="DB42" s="155" t="str">
        <f t="shared" si="35"/>
        <v>-</v>
      </c>
      <c r="DC42" s="70"/>
      <c r="DD42" s="70"/>
      <c r="DE42" s="155" t="str">
        <f t="shared" si="36"/>
        <v>-</v>
      </c>
      <c r="DF42" s="70"/>
      <c r="DG42" s="70"/>
      <c r="DH42" s="155" t="str">
        <f t="shared" si="37"/>
        <v>-</v>
      </c>
      <c r="DI42" s="70"/>
      <c r="DJ42" s="70"/>
      <c r="DK42" s="155" t="str">
        <f t="shared" si="57"/>
        <v>-</v>
      </c>
      <c r="DL42" s="70"/>
      <c r="DM42" s="70"/>
      <c r="DN42" s="155" t="str">
        <f t="shared" si="58"/>
        <v>-</v>
      </c>
      <c r="DO42" s="70"/>
      <c r="DP42" s="70"/>
      <c r="DQ42" s="155" t="str">
        <f t="shared" si="59"/>
        <v>-</v>
      </c>
      <c r="DR42" s="70"/>
      <c r="DS42" s="70"/>
      <c r="DT42" s="155" t="str">
        <f t="shared" si="60"/>
        <v>-</v>
      </c>
      <c r="DU42" s="70"/>
      <c r="DV42" s="70"/>
      <c r="DW42" s="155" t="str">
        <f t="shared" si="42"/>
        <v>-</v>
      </c>
      <c r="DX42" s="171"/>
    </row>
    <row r="43" spans="2:128" hidden="1" x14ac:dyDescent="0.35">
      <c r="B43" s="285"/>
      <c r="C43" s="285"/>
      <c r="D43" s="281"/>
      <c r="E43" s="281"/>
      <c r="F43" s="282"/>
      <c r="G43" s="285"/>
      <c r="H43" s="285"/>
      <c r="I43" s="285"/>
      <c r="J43" s="268"/>
      <c r="K43" s="281"/>
      <c r="L43" s="285"/>
      <c r="M43" s="286"/>
      <c r="N43" s="70"/>
      <c r="O43" s="70"/>
      <c r="P43" s="155" t="str">
        <f t="shared" si="9"/>
        <v>-</v>
      </c>
      <c r="Q43" s="70"/>
      <c r="R43" s="70"/>
      <c r="S43" s="155" t="str">
        <f t="shared" si="10"/>
        <v>-</v>
      </c>
      <c r="T43" s="70"/>
      <c r="U43" s="70"/>
      <c r="V43" s="155" t="str">
        <f t="shared" si="11"/>
        <v>-</v>
      </c>
      <c r="W43" s="70"/>
      <c r="X43" s="70"/>
      <c r="Y43" s="155" t="str">
        <f t="shared" si="12"/>
        <v>-</v>
      </c>
      <c r="Z43" s="70"/>
      <c r="AA43" s="70"/>
      <c r="AB43" s="155" t="str">
        <f t="shared" si="43"/>
        <v>-</v>
      </c>
      <c r="AC43" s="70"/>
      <c r="AD43" s="70"/>
      <c r="AE43" s="155" t="str">
        <f t="shared" si="44"/>
        <v>-</v>
      </c>
      <c r="AF43" s="70"/>
      <c r="AG43" s="70"/>
      <c r="AH43" s="155" t="str">
        <f t="shared" si="45"/>
        <v>-</v>
      </c>
      <c r="AI43" s="70"/>
      <c r="AJ43" s="70"/>
      <c r="AK43" s="155" t="str">
        <f t="shared" si="46"/>
        <v>-</v>
      </c>
      <c r="AL43" s="70"/>
      <c r="AM43" s="70"/>
      <c r="AN43" s="155" t="str">
        <f t="shared" si="47"/>
        <v>-</v>
      </c>
      <c r="AO43" s="70"/>
      <c r="AP43" s="70"/>
      <c r="AQ43" s="155" t="str">
        <f t="shared" si="15"/>
        <v>-</v>
      </c>
      <c r="AR43" s="171"/>
      <c r="AS43" s="70"/>
      <c r="AT43" s="70"/>
      <c r="AU43" s="155" t="str">
        <f t="shared" si="16"/>
        <v>-</v>
      </c>
      <c r="AV43" s="70"/>
      <c r="AW43" s="70"/>
      <c r="AX43" s="155" t="str">
        <f t="shared" si="48"/>
        <v>-</v>
      </c>
      <c r="AY43" s="70"/>
      <c r="AZ43" s="70"/>
      <c r="BA43" s="155" t="str">
        <f t="shared" si="18"/>
        <v>-</v>
      </c>
      <c r="BB43" s="70"/>
      <c r="BC43" s="70"/>
      <c r="BD43" s="155" t="str">
        <f t="shared" si="19"/>
        <v>-</v>
      </c>
      <c r="BE43" s="70"/>
      <c r="BF43" s="70"/>
      <c r="BG43" s="155" t="str">
        <f t="shared" si="49"/>
        <v>-</v>
      </c>
      <c r="BH43" s="70"/>
      <c r="BI43" s="70"/>
      <c r="BJ43" s="155" t="str">
        <f t="shared" si="50"/>
        <v>-</v>
      </c>
      <c r="BK43" s="70"/>
      <c r="BL43" s="70"/>
      <c r="BM43" s="155" t="str">
        <f t="shared" si="51"/>
        <v>-</v>
      </c>
      <c r="BN43" s="70"/>
      <c r="BO43" s="70"/>
      <c r="BP43" s="155" t="str">
        <f t="shared" si="52"/>
        <v>-</v>
      </c>
      <c r="BQ43" s="70"/>
      <c r="BR43" s="70"/>
      <c r="BS43" s="155" t="str">
        <f t="shared" si="24"/>
        <v>-</v>
      </c>
      <c r="BT43" s="171"/>
      <c r="BU43" s="70"/>
      <c r="BV43" s="70"/>
      <c r="BW43" s="155" t="str">
        <f t="shared" si="25"/>
        <v>-</v>
      </c>
      <c r="BX43" s="70"/>
      <c r="BY43" s="70"/>
      <c r="BZ43" s="155" t="str">
        <f t="shared" si="26"/>
        <v>-</v>
      </c>
      <c r="CA43" s="70"/>
      <c r="CB43" s="70"/>
      <c r="CC43" s="155" t="str">
        <f t="shared" si="27"/>
        <v>-</v>
      </c>
      <c r="CD43" s="70"/>
      <c r="CE43" s="70"/>
      <c r="CF43" s="155" t="str">
        <f t="shared" si="28"/>
        <v>-</v>
      </c>
      <c r="CG43" s="70"/>
      <c r="CH43" s="70"/>
      <c r="CI43" s="155" t="str">
        <f t="shared" si="53"/>
        <v>-</v>
      </c>
      <c r="CJ43" s="70"/>
      <c r="CK43" s="70"/>
      <c r="CL43" s="155" t="str">
        <f t="shared" si="54"/>
        <v>-</v>
      </c>
      <c r="CM43" s="70"/>
      <c r="CN43" s="70"/>
      <c r="CO43" s="155" t="str">
        <f t="shared" si="55"/>
        <v>-</v>
      </c>
      <c r="CP43" s="70"/>
      <c r="CQ43" s="70"/>
      <c r="CR43" s="155" t="str">
        <f t="shared" si="56"/>
        <v>-</v>
      </c>
      <c r="CS43" s="70"/>
      <c r="CT43" s="70"/>
      <c r="CU43" s="155" t="str">
        <f t="shared" si="33"/>
        <v>-</v>
      </c>
      <c r="CV43" s="171"/>
      <c r="CW43" s="70"/>
      <c r="CX43" s="70"/>
      <c r="CY43" s="155" t="str">
        <f t="shared" si="34"/>
        <v>-</v>
      </c>
      <c r="CZ43" s="70"/>
      <c r="DA43" s="70"/>
      <c r="DB43" s="155" t="str">
        <f t="shared" si="35"/>
        <v>-</v>
      </c>
      <c r="DC43" s="70"/>
      <c r="DD43" s="70"/>
      <c r="DE43" s="155" t="str">
        <f t="shared" si="36"/>
        <v>-</v>
      </c>
      <c r="DF43" s="70"/>
      <c r="DG43" s="70"/>
      <c r="DH43" s="155" t="str">
        <f t="shared" si="37"/>
        <v>-</v>
      </c>
      <c r="DI43" s="70"/>
      <c r="DJ43" s="70"/>
      <c r="DK43" s="155" t="str">
        <f t="shared" si="57"/>
        <v>-</v>
      </c>
      <c r="DL43" s="70"/>
      <c r="DM43" s="70"/>
      <c r="DN43" s="155" t="str">
        <f t="shared" si="58"/>
        <v>-</v>
      </c>
      <c r="DO43" s="70"/>
      <c r="DP43" s="70"/>
      <c r="DQ43" s="155" t="str">
        <f t="shared" si="59"/>
        <v>-</v>
      </c>
      <c r="DR43" s="70"/>
      <c r="DS43" s="70"/>
      <c r="DT43" s="155" t="str">
        <f t="shared" si="60"/>
        <v>-</v>
      </c>
      <c r="DU43" s="70"/>
      <c r="DV43" s="70"/>
      <c r="DW43" s="155" t="str">
        <f t="shared" si="42"/>
        <v>-</v>
      </c>
      <c r="DX43" s="171"/>
    </row>
    <row r="44" spans="2:128" hidden="1" x14ac:dyDescent="0.35">
      <c r="B44" s="285"/>
      <c r="C44" s="285"/>
      <c r="D44" s="281"/>
      <c r="E44" s="281"/>
      <c r="F44" s="282"/>
      <c r="G44" s="285"/>
      <c r="H44" s="285"/>
      <c r="I44" s="285"/>
      <c r="J44" s="268"/>
      <c r="K44" s="281"/>
      <c r="L44" s="285"/>
      <c r="M44" s="286"/>
      <c r="N44" s="70"/>
      <c r="O44" s="70"/>
      <c r="P44" s="155" t="str">
        <f t="shared" si="9"/>
        <v>-</v>
      </c>
      <c r="Q44" s="70"/>
      <c r="R44" s="70"/>
      <c r="S44" s="155" t="str">
        <f t="shared" si="10"/>
        <v>-</v>
      </c>
      <c r="T44" s="70"/>
      <c r="U44" s="70"/>
      <c r="V44" s="155" t="str">
        <f t="shared" si="11"/>
        <v>-</v>
      </c>
      <c r="W44" s="70"/>
      <c r="X44" s="70"/>
      <c r="Y44" s="155" t="str">
        <f t="shared" si="12"/>
        <v>-</v>
      </c>
      <c r="Z44" s="70"/>
      <c r="AA44" s="70"/>
      <c r="AB44" s="155" t="str">
        <f t="shared" si="43"/>
        <v>-</v>
      </c>
      <c r="AC44" s="70"/>
      <c r="AD44" s="70"/>
      <c r="AE44" s="155" t="str">
        <f t="shared" si="44"/>
        <v>-</v>
      </c>
      <c r="AF44" s="70"/>
      <c r="AG44" s="70"/>
      <c r="AH44" s="155" t="str">
        <f t="shared" si="45"/>
        <v>-</v>
      </c>
      <c r="AI44" s="70"/>
      <c r="AJ44" s="70"/>
      <c r="AK44" s="155" t="str">
        <f t="shared" si="46"/>
        <v>-</v>
      </c>
      <c r="AL44" s="70"/>
      <c r="AM44" s="70"/>
      <c r="AN44" s="155" t="str">
        <f t="shared" si="47"/>
        <v>-</v>
      </c>
      <c r="AO44" s="70"/>
      <c r="AP44" s="70"/>
      <c r="AQ44" s="155" t="str">
        <f t="shared" si="15"/>
        <v>-</v>
      </c>
      <c r="AR44" s="171"/>
      <c r="AS44" s="70"/>
      <c r="AT44" s="70"/>
      <c r="AU44" s="155" t="str">
        <f t="shared" si="16"/>
        <v>-</v>
      </c>
      <c r="AV44" s="70"/>
      <c r="AW44" s="70"/>
      <c r="AX44" s="155" t="str">
        <f t="shared" si="48"/>
        <v>-</v>
      </c>
      <c r="AY44" s="70"/>
      <c r="AZ44" s="70"/>
      <c r="BA44" s="155" t="str">
        <f t="shared" si="18"/>
        <v>-</v>
      </c>
      <c r="BB44" s="70"/>
      <c r="BC44" s="70"/>
      <c r="BD44" s="155" t="str">
        <f t="shared" si="19"/>
        <v>-</v>
      </c>
      <c r="BE44" s="70"/>
      <c r="BF44" s="70"/>
      <c r="BG44" s="155" t="str">
        <f t="shared" si="49"/>
        <v>-</v>
      </c>
      <c r="BH44" s="70"/>
      <c r="BI44" s="70"/>
      <c r="BJ44" s="155" t="str">
        <f t="shared" si="50"/>
        <v>-</v>
      </c>
      <c r="BK44" s="70"/>
      <c r="BL44" s="70"/>
      <c r="BM44" s="155" t="str">
        <f t="shared" si="51"/>
        <v>-</v>
      </c>
      <c r="BN44" s="70"/>
      <c r="BO44" s="70"/>
      <c r="BP44" s="155" t="str">
        <f t="shared" si="52"/>
        <v>-</v>
      </c>
      <c r="BQ44" s="70"/>
      <c r="BR44" s="70"/>
      <c r="BS44" s="155" t="str">
        <f t="shared" si="24"/>
        <v>-</v>
      </c>
      <c r="BT44" s="171"/>
      <c r="BU44" s="70"/>
      <c r="BV44" s="70"/>
      <c r="BW44" s="155" t="str">
        <f t="shared" si="25"/>
        <v>-</v>
      </c>
      <c r="BX44" s="70"/>
      <c r="BY44" s="70"/>
      <c r="BZ44" s="155" t="str">
        <f t="shared" si="26"/>
        <v>-</v>
      </c>
      <c r="CA44" s="70"/>
      <c r="CB44" s="70"/>
      <c r="CC44" s="155" t="str">
        <f t="shared" si="27"/>
        <v>-</v>
      </c>
      <c r="CD44" s="70"/>
      <c r="CE44" s="70"/>
      <c r="CF44" s="155" t="str">
        <f t="shared" si="28"/>
        <v>-</v>
      </c>
      <c r="CG44" s="70"/>
      <c r="CH44" s="70"/>
      <c r="CI44" s="155" t="str">
        <f t="shared" si="53"/>
        <v>-</v>
      </c>
      <c r="CJ44" s="70"/>
      <c r="CK44" s="70"/>
      <c r="CL44" s="155" t="str">
        <f t="shared" si="54"/>
        <v>-</v>
      </c>
      <c r="CM44" s="70"/>
      <c r="CN44" s="70"/>
      <c r="CO44" s="155" t="str">
        <f t="shared" si="55"/>
        <v>-</v>
      </c>
      <c r="CP44" s="70"/>
      <c r="CQ44" s="70"/>
      <c r="CR44" s="155" t="str">
        <f t="shared" si="56"/>
        <v>-</v>
      </c>
      <c r="CS44" s="70"/>
      <c r="CT44" s="70"/>
      <c r="CU44" s="155" t="str">
        <f t="shared" si="33"/>
        <v>-</v>
      </c>
      <c r="CV44" s="171"/>
      <c r="CW44" s="70"/>
      <c r="CX44" s="70"/>
      <c r="CY44" s="155" t="str">
        <f t="shared" si="34"/>
        <v>-</v>
      </c>
      <c r="CZ44" s="70"/>
      <c r="DA44" s="70"/>
      <c r="DB44" s="155" t="str">
        <f t="shared" si="35"/>
        <v>-</v>
      </c>
      <c r="DC44" s="70"/>
      <c r="DD44" s="70"/>
      <c r="DE44" s="155" t="str">
        <f t="shared" si="36"/>
        <v>-</v>
      </c>
      <c r="DF44" s="70"/>
      <c r="DG44" s="70"/>
      <c r="DH44" s="155" t="str">
        <f t="shared" si="37"/>
        <v>-</v>
      </c>
      <c r="DI44" s="70"/>
      <c r="DJ44" s="70"/>
      <c r="DK44" s="155" t="str">
        <f t="shared" si="57"/>
        <v>-</v>
      </c>
      <c r="DL44" s="70"/>
      <c r="DM44" s="70"/>
      <c r="DN44" s="155" t="str">
        <f t="shared" si="58"/>
        <v>-</v>
      </c>
      <c r="DO44" s="70"/>
      <c r="DP44" s="70"/>
      <c r="DQ44" s="155" t="str">
        <f t="shared" si="59"/>
        <v>-</v>
      </c>
      <c r="DR44" s="70"/>
      <c r="DS44" s="70"/>
      <c r="DT44" s="155" t="str">
        <f t="shared" si="60"/>
        <v>-</v>
      </c>
      <c r="DU44" s="70"/>
      <c r="DV44" s="70"/>
      <c r="DW44" s="155" t="str">
        <f t="shared" si="42"/>
        <v>-</v>
      </c>
      <c r="DX44" s="171"/>
    </row>
    <row r="45" spans="2:128" hidden="1" x14ac:dyDescent="0.35">
      <c r="B45" s="285"/>
      <c r="C45" s="285"/>
      <c r="D45" s="281"/>
      <c r="E45" s="281"/>
      <c r="F45" s="282"/>
      <c r="G45" s="285"/>
      <c r="H45" s="285"/>
      <c r="I45" s="285"/>
      <c r="J45" s="268"/>
      <c r="K45" s="281"/>
      <c r="L45" s="285"/>
      <c r="M45" s="286"/>
      <c r="N45" s="70"/>
      <c r="O45" s="70"/>
      <c r="P45" s="155" t="str">
        <f t="shared" si="9"/>
        <v>-</v>
      </c>
      <c r="Q45" s="70"/>
      <c r="R45" s="70"/>
      <c r="S45" s="155" t="str">
        <f t="shared" si="10"/>
        <v>-</v>
      </c>
      <c r="T45" s="70"/>
      <c r="U45" s="70"/>
      <c r="V45" s="155" t="str">
        <f t="shared" si="11"/>
        <v>-</v>
      </c>
      <c r="W45" s="70"/>
      <c r="X45" s="70"/>
      <c r="Y45" s="155" t="str">
        <f t="shared" si="12"/>
        <v>-</v>
      </c>
      <c r="Z45" s="70"/>
      <c r="AA45" s="70"/>
      <c r="AB45" s="155" t="str">
        <f t="shared" si="43"/>
        <v>-</v>
      </c>
      <c r="AC45" s="70"/>
      <c r="AD45" s="70"/>
      <c r="AE45" s="155" t="str">
        <f t="shared" si="44"/>
        <v>-</v>
      </c>
      <c r="AF45" s="70"/>
      <c r="AG45" s="70"/>
      <c r="AH45" s="155" t="str">
        <f t="shared" si="45"/>
        <v>-</v>
      </c>
      <c r="AI45" s="70"/>
      <c r="AJ45" s="70"/>
      <c r="AK45" s="155" t="str">
        <f t="shared" si="46"/>
        <v>-</v>
      </c>
      <c r="AL45" s="70"/>
      <c r="AM45" s="70"/>
      <c r="AN45" s="155" t="str">
        <f t="shared" si="47"/>
        <v>-</v>
      </c>
      <c r="AO45" s="70"/>
      <c r="AP45" s="70"/>
      <c r="AQ45" s="155" t="str">
        <f t="shared" si="15"/>
        <v>-</v>
      </c>
      <c r="AR45" s="171"/>
      <c r="AS45" s="70"/>
      <c r="AT45" s="70"/>
      <c r="AU45" s="155" t="str">
        <f t="shared" si="16"/>
        <v>-</v>
      </c>
      <c r="AV45" s="70"/>
      <c r="AW45" s="70"/>
      <c r="AX45" s="155" t="str">
        <f t="shared" si="48"/>
        <v>-</v>
      </c>
      <c r="AY45" s="70"/>
      <c r="AZ45" s="70"/>
      <c r="BA45" s="155" t="str">
        <f t="shared" si="18"/>
        <v>-</v>
      </c>
      <c r="BB45" s="70"/>
      <c r="BC45" s="70"/>
      <c r="BD45" s="155" t="str">
        <f t="shared" si="19"/>
        <v>-</v>
      </c>
      <c r="BE45" s="70"/>
      <c r="BF45" s="70"/>
      <c r="BG45" s="155" t="str">
        <f t="shared" si="49"/>
        <v>-</v>
      </c>
      <c r="BH45" s="70"/>
      <c r="BI45" s="70"/>
      <c r="BJ45" s="155" t="str">
        <f t="shared" si="50"/>
        <v>-</v>
      </c>
      <c r="BK45" s="70"/>
      <c r="BL45" s="70"/>
      <c r="BM45" s="155" t="str">
        <f t="shared" si="51"/>
        <v>-</v>
      </c>
      <c r="BN45" s="70"/>
      <c r="BO45" s="70"/>
      <c r="BP45" s="155" t="str">
        <f t="shared" si="52"/>
        <v>-</v>
      </c>
      <c r="BQ45" s="70"/>
      <c r="BR45" s="70"/>
      <c r="BS45" s="155" t="str">
        <f t="shared" si="24"/>
        <v>-</v>
      </c>
      <c r="BT45" s="171"/>
      <c r="BU45" s="70"/>
      <c r="BV45" s="70"/>
      <c r="BW45" s="155" t="str">
        <f t="shared" si="25"/>
        <v>-</v>
      </c>
      <c r="BX45" s="70"/>
      <c r="BY45" s="70"/>
      <c r="BZ45" s="155" t="str">
        <f t="shared" si="26"/>
        <v>-</v>
      </c>
      <c r="CA45" s="70"/>
      <c r="CB45" s="70"/>
      <c r="CC45" s="155" t="str">
        <f t="shared" si="27"/>
        <v>-</v>
      </c>
      <c r="CD45" s="70"/>
      <c r="CE45" s="70"/>
      <c r="CF45" s="155" t="str">
        <f t="shared" si="28"/>
        <v>-</v>
      </c>
      <c r="CG45" s="70"/>
      <c r="CH45" s="70"/>
      <c r="CI45" s="155" t="str">
        <f t="shared" si="53"/>
        <v>-</v>
      </c>
      <c r="CJ45" s="70"/>
      <c r="CK45" s="70"/>
      <c r="CL45" s="155" t="str">
        <f t="shared" si="54"/>
        <v>-</v>
      </c>
      <c r="CM45" s="70"/>
      <c r="CN45" s="70"/>
      <c r="CO45" s="155" t="str">
        <f t="shared" si="55"/>
        <v>-</v>
      </c>
      <c r="CP45" s="70"/>
      <c r="CQ45" s="70"/>
      <c r="CR45" s="155" t="str">
        <f t="shared" si="56"/>
        <v>-</v>
      </c>
      <c r="CS45" s="70"/>
      <c r="CT45" s="70"/>
      <c r="CU45" s="155" t="str">
        <f t="shared" si="33"/>
        <v>-</v>
      </c>
      <c r="CV45" s="171"/>
      <c r="CW45" s="70"/>
      <c r="CX45" s="70"/>
      <c r="CY45" s="155" t="str">
        <f t="shared" si="34"/>
        <v>-</v>
      </c>
      <c r="CZ45" s="70"/>
      <c r="DA45" s="70"/>
      <c r="DB45" s="155" t="str">
        <f t="shared" si="35"/>
        <v>-</v>
      </c>
      <c r="DC45" s="70"/>
      <c r="DD45" s="70"/>
      <c r="DE45" s="155" t="str">
        <f t="shared" si="36"/>
        <v>-</v>
      </c>
      <c r="DF45" s="70"/>
      <c r="DG45" s="70"/>
      <c r="DH45" s="155" t="str">
        <f t="shared" si="37"/>
        <v>-</v>
      </c>
      <c r="DI45" s="70"/>
      <c r="DJ45" s="70"/>
      <c r="DK45" s="155" t="str">
        <f t="shared" si="57"/>
        <v>-</v>
      </c>
      <c r="DL45" s="70"/>
      <c r="DM45" s="70"/>
      <c r="DN45" s="155" t="str">
        <f t="shared" si="58"/>
        <v>-</v>
      </c>
      <c r="DO45" s="70"/>
      <c r="DP45" s="70"/>
      <c r="DQ45" s="155" t="str">
        <f t="shared" si="59"/>
        <v>-</v>
      </c>
      <c r="DR45" s="70"/>
      <c r="DS45" s="70"/>
      <c r="DT45" s="155" t="str">
        <f t="shared" si="60"/>
        <v>-</v>
      </c>
      <c r="DU45" s="70"/>
      <c r="DV45" s="70"/>
      <c r="DW45" s="155" t="str">
        <f t="shared" si="42"/>
        <v>-</v>
      </c>
      <c r="DX45" s="171"/>
    </row>
    <row r="46" spans="2:128" hidden="1" x14ac:dyDescent="0.35">
      <c r="B46" s="285"/>
      <c r="C46" s="285"/>
      <c r="D46" s="281"/>
      <c r="E46" s="281"/>
      <c r="F46" s="282"/>
      <c r="G46" s="285"/>
      <c r="H46" s="285"/>
      <c r="I46" s="285"/>
      <c r="J46" s="268"/>
      <c r="K46" s="281"/>
      <c r="L46" s="285"/>
      <c r="M46" s="286"/>
      <c r="N46" s="70"/>
      <c r="O46" s="70"/>
      <c r="P46" s="155" t="str">
        <f t="shared" si="9"/>
        <v>-</v>
      </c>
      <c r="Q46" s="70"/>
      <c r="R46" s="70"/>
      <c r="S46" s="155" t="str">
        <f t="shared" si="10"/>
        <v>-</v>
      </c>
      <c r="T46" s="70"/>
      <c r="U46" s="70"/>
      <c r="V46" s="155" t="str">
        <f t="shared" si="11"/>
        <v>-</v>
      </c>
      <c r="W46" s="70"/>
      <c r="X46" s="70"/>
      <c r="Y46" s="155" t="str">
        <f t="shared" si="12"/>
        <v>-</v>
      </c>
      <c r="Z46" s="70"/>
      <c r="AA46" s="70"/>
      <c r="AB46" s="155" t="str">
        <f t="shared" si="43"/>
        <v>-</v>
      </c>
      <c r="AC46" s="70"/>
      <c r="AD46" s="70"/>
      <c r="AE46" s="155" t="str">
        <f t="shared" si="44"/>
        <v>-</v>
      </c>
      <c r="AF46" s="70"/>
      <c r="AG46" s="70"/>
      <c r="AH46" s="155" t="str">
        <f t="shared" si="45"/>
        <v>-</v>
      </c>
      <c r="AI46" s="70"/>
      <c r="AJ46" s="70"/>
      <c r="AK46" s="155" t="str">
        <f t="shared" si="46"/>
        <v>-</v>
      </c>
      <c r="AL46" s="70"/>
      <c r="AM46" s="70"/>
      <c r="AN46" s="155" t="str">
        <f t="shared" si="47"/>
        <v>-</v>
      </c>
      <c r="AO46" s="70"/>
      <c r="AP46" s="70"/>
      <c r="AQ46" s="155" t="str">
        <f t="shared" si="15"/>
        <v>-</v>
      </c>
      <c r="AR46" s="171"/>
      <c r="AS46" s="70"/>
      <c r="AT46" s="70"/>
      <c r="AU46" s="155" t="str">
        <f t="shared" si="16"/>
        <v>-</v>
      </c>
      <c r="AV46" s="70"/>
      <c r="AW46" s="70"/>
      <c r="AX46" s="155" t="str">
        <f t="shared" si="48"/>
        <v>-</v>
      </c>
      <c r="AY46" s="70"/>
      <c r="AZ46" s="70"/>
      <c r="BA46" s="155" t="str">
        <f t="shared" si="18"/>
        <v>-</v>
      </c>
      <c r="BB46" s="70"/>
      <c r="BC46" s="70"/>
      <c r="BD46" s="155" t="str">
        <f t="shared" si="19"/>
        <v>-</v>
      </c>
      <c r="BE46" s="70"/>
      <c r="BF46" s="70"/>
      <c r="BG46" s="155" t="str">
        <f t="shared" si="49"/>
        <v>-</v>
      </c>
      <c r="BH46" s="70"/>
      <c r="BI46" s="70"/>
      <c r="BJ46" s="155" t="str">
        <f t="shared" si="50"/>
        <v>-</v>
      </c>
      <c r="BK46" s="70"/>
      <c r="BL46" s="70"/>
      <c r="BM46" s="155" t="str">
        <f t="shared" si="51"/>
        <v>-</v>
      </c>
      <c r="BN46" s="70"/>
      <c r="BO46" s="70"/>
      <c r="BP46" s="155" t="str">
        <f t="shared" si="52"/>
        <v>-</v>
      </c>
      <c r="BQ46" s="70"/>
      <c r="BR46" s="70"/>
      <c r="BS46" s="155" t="str">
        <f t="shared" si="24"/>
        <v>-</v>
      </c>
      <c r="BT46" s="171"/>
      <c r="BU46" s="70"/>
      <c r="BV46" s="70"/>
      <c r="BW46" s="155" t="str">
        <f t="shared" si="25"/>
        <v>-</v>
      </c>
      <c r="BX46" s="70"/>
      <c r="BY46" s="70"/>
      <c r="BZ46" s="155" t="str">
        <f t="shared" si="26"/>
        <v>-</v>
      </c>
      <c r="CA46" s="70"/>
      <c r="CB46" s="70"/>
      <c r="CC46" s="155" t="str">
        <f t="shared" si="27"/>
        <v>-</v>
      </c>
      <c r="CD46" s="70"/>
      <c r="CE46" s="70"/>
      <c r="CF46" s="155" t="str">
        <f t="shared" si="28"/>
        <v>-</v>
      </c>
      <c r="CG46" s="70"/>
      <c r="CH46" s="70"/>
      <c r="CI46" s="155" t="str">
        <f t="shared" si="53"/>
        <v>-</v>
      </c>
      <c r="CJ46" s="70"/>
      <c r="CK46" s="70"/>
      <c r="CL46" s="155" t="str">
        <f t="shared" si="54"/>
        <v>-</v>
      </c>
      <c r="CM46" s="70"/>
      <c r="CN46" s="70"/>
      <c r="CO46" s="155" t="str">
        <f t="shared" si="55"/>
        <v>-</v>
      </c>
      <c r="CP46" s="70"/>
      <c r="CQ46" s="70"/>
      <c r="CR46" s="155" t="str">
        <f t="shared" si="56"/>
        <v>-</v>
      </c>
      <c r="CS46" s="70"/>
      <c r="CT46" s="70"/>
      <c r="CU46" s="155" t="str">
        <f t="shared" si="33"/>
        <v>-</v>
      </c>
      <c r="CV46" s="171"/>
      <c r="CW46" s="70"/>
      <c r="CX46" s="70"/>
      <c r="CY46" s="155" t="str">
        <f t="shared" si="34"/>
        <v>-</v>
      </c>
      <c r="CZ46" s="70"/>
      <c r="DA46" s="70"/>
      <c r="DB46" s="155" t="str">
        <f t="shared" si="35"/>
        <v>-</v>
      </c>
      <c r="DC46" s="70"/>
      <c r="DD46" s="70"/>
      <c r="DE46" s="155" t="str">
        <f t="shared" si="36"/>
        <v>-</v>
      </c>
      <c r="DF46" s="70"/>
      <c r="DG46" s="70"/>
      <c r="DH46" s="155" t="str">
        <f t="shared" si="37"/>
        <v>-</v>
      </c>
      <c r="DI46" s="70"/>
      <c r="DJ46" s="70"/>
      <c r="DK46" s="155" t="str">
        <f t="shared" si="57"/>
        <v>-</v>
      </c>
      <c r="DL46" s="70"/>
      <c r="DM46" s="70"/>
      <c r="DN46" s="155" t="str">
        <f t="shared" si="58"/>
        <v>-</v>
      </c>
      <c r="DO46" s="70"/>
      <c r="DP46" s="70"/>
      <c r="DQ46" s="155" t="str">
        <f t="shared" si="59"/>
        <v>-</v>
      </c>
      <c r="DR46" s="70"/>
      <c r="DS46" s="70"/>
      <c r="DT46" s="155" t="str">
        <f t="shared" si="60"/>
        <v>-</v>
      </c>
      <c r="DU46" s="70"/>
      <c r="DV46" s="70"/>
      <c r="DW46" s="155" t="str">
        <f t="shared" si="42"/>
        <v>-</v>
      </c>
      <c r="DX46" s="171"/>
    </row>
    <row r="47" spans="2:128" hidden="1" x14ac:dyDescent="0.35">
      <c r="B47" s="285"/>
      <c r="C47" s="285"/>
      <c r="D47" s="281"/>
      <c r="E47" s="281"/>
      <c r="F47" s="282"/>
      <c r="G47" s="285"/>
      <c r="H47" s="285"/>
      <c r="I47" s="285"/>
      <c r="J47" s="268"/>
      <c r="K47" s="281"/>
      <c r="L47" s="285"/>
      <c r="M47" s="286"/>
      <c r="N47" s="70"/>
      <c r="O47" s="70"/>
      <c r="P47" s="155" t="str">
        <f t="shared" si="9"/>
        <v>-</v>
      </c>
      <c r="Q47" s="70"/>
      <c r="R47" s="70"/>
      <c r="S47" s="155" t="str">
        <f t="shared" si="10"/>
        <v>-</v>
      </c>
      <c r="T47" s="70"/>
      <c r="U47" s="70"/>
      <c r="V47" s="155" t="str">
        <f t="shared" si="11"/>
        <v>-</v>
      </c>
      <c r="W47" s="70"/>
      <c r="X47" s="70"/>
      <c r="Y47" s="155" t="str">
        <f t="shared" si="12"/>
        <v>-</v>
      </c>
      <c r="Z47" s="70"/>
      <c r="AA47" s="70"/>
      <c r="AB47" s="155" t="str">
        <f t="shared" si="43"/>
        <v>-</v>
      </c>
      <c r="AC47" s="70"/>
      <c r="AD47" s="70"/>
      <c r="AE47" s="155" t="str">
        <f t="shared" si="44"/>
        <v>-</v>
      </c>
      <c r="AF47" s="70"/>
      <c r="AG47" s="70"/>
      <c r="AH47" s="155" t="str">
        <f t="shared" si="45"/>
        <v>-</v>
      </c>
      <c r="AI47" s="70"/>
      <c r="AJ47" s="70"/>
      <c r="AK47" s="155" t="str">
        <f t="shared" si="46"/>
        <v>-</v>
      </c>
      <c r="AL47" s="70"/>
      <c r="AM47" s="70"/>
      <c r="AN47" s="155" t="str">
        <f t="shared" si="47"/>
        <v>-</v>
      </c>
      <c r="AO47" s="70"/>
      <c r="AP47" s="70"/>
      <c r="AQ47" s="155" t="str">
        <f t="shared" si="15"/>
        <v>-</v>
      </c>
      <c r="AR47" s="171"/>
      <c r="AS47" s="70"/>
      <c r="AT47" s="70"/>
      <c r="AU47" s="155" t="str">
        <f t="shared" si="16"/>
        <v>-</v>
      </c>
      <c r="AV47" s="70"/>
      <c r="AW47" s="70"/>
      <c r="AX47" s="155" t="str">
        <f t="shared" si="48"/>
        <v>-</v>
      </c>
      <c r="AY47" s="70"/>
      <c r="AZ47" s="70"/>
      <c r="BA47" s="155" t="str">
        <f t="shared" si="18"/>
        <v>-</v>
      </c>
      <c r="BB47" s="70"/>
      <c r="BC47" s="70"/>
      <c r="BD47" s="155" t="str">
        <f t="shared" si="19"/>
        <v>-</v>
      </c>
      <c r="BE47" s="70"/>
      <c r="BF47" s="70"/>
      <c r="BG47" s="155" t="str">
        <f t="shared" si="49"/>
        <v>-</v>
      </c>
      <c r="BH47" s="70"/>
      <c r="BI47" s="70"/>
      <c r="BJ47" s="155" t="str">
        <f t="shared" si="50"/>
        <v>-</v>
      </c>
      <c r="BK47" s="70"/>
      <c r="BL47" s="70"/>
      <c r="BM47" s="155" t="str">
        <f t="shared" si="51"/>
        <v>-</v>
      </c>
      <c r="BN47" s="70"/>
      <c r="BO47" s="70"/>
      <c r="BP47" s="155" t="str">
        <f t="shared" si="52"/>
        <v>-</v>
      </c>
      <c r="BQ47" s="70"/>
      <c r="BR47" s="70"/>
      <c r="BS47" s="155" t="str">
        <f t="shared" si="24"/>
        <v>-</v>
      </c>
      <c r="BT47" s="171"/>
      <c r="BU47" s="70"/>
      <c r="BV47" s="70"/>
      <c r="BW47" s="155" t="str">
        <f t="shared" si="25"/>
        <v>-</v>
      </c>
      <c r="BX47" s="70"/>
      <c r="BY47" s="70"/>
      <c r="BZ47" s="155" t="str">
        <f t="shared" si="26"/>
        <v>-</v>
      </c>
      <c r="CA47" s="70"/>
      <c r="CB47" s="70"/>
      <c r="CC47" s="155" t="str">
        <f t="shared" si="27"/>
        <v>-</v>
      </c>
      <c r="CD47" s="70"/>
      <c r="CE47" s="70"/>
      <c r="CF47" s="155" t="str">
        <f t="shared" si="28"/>
        <v>-</v>
      </c>
      <c r="CG47" s="70"/>
      <c r="CH47" s="70"/>
      <c r="CI47" s="155" t="str">
        <f t="shared" si="53"/>
        <v>-</v>
      </c>
      <c r="CJ47" s="70"/>
      <c r="CK47" s="70"/>
      <c r="CL47" s="155" t="str">
        <f t="shared" si="54"/>
        <v>-</v>
      </c>
      <c r="CM47" s="70"/>
      <c r="CN47" s="70"/>
      <c r="CO47" s="155" t="str">
        <f t="shared" si="55"/>
        <v>-</v>
      </c>
      <c r="CP47" s="70"/>
      <c r="CQ47" s="70"/>
      <c r="CR47" s="155" t="str">
        <f t="shared" si="56"/>
        <v>-</v>
      </c>
      <c r="CS47" s="70"/>
      <c r="CT47" s="70"/>
      <c r="CU47" s="155" t="str">
        <f t="shared" si="33"/>
        <v>-</v>
      </c>
      <c r="CV47" s="171"/>
      <c r="CW47" s="70"/>
      <c r="CX47" s="70"/>
      <c r="CY47" s="155" t="str">
        <f t="shared" si="34"/>
        <v>-</v>
      </c>
      <c r="CZ47" s="70"/>
      <c r="DA47" s="70"/>
      <c r="DB47" s="155" t="str">
        <f t="shared" si="35"/>
        <v>-</v>
      </c>
      <c r="DC47" s="70"/>
      <c r="DD47" s="70"/>
      <c r="DE47" s="155" t="str">
        <f t="shared" si="36"/>
        <v>-</v>
      </c>
      <c r="DF47" s="70"/>
      <c r="DG47" s="70"/>
      <c r="DH47" s="155" t="str">
        <f t="shared" si="37"/>
        <v>-</v>
      </c>
      <c r="DI47" s="70"/>
      <c r="DJ47" s="70"/>
      <c r="DK47" s="155" t="str">
        <f t="shared" si="57"/>
        <v>-</v>
      </c>
      <c r="DL47" s="70"/>
      <c r="DM47" s="70"/>
      <c r="DN47" s="155" t="str">
        <f t="shared" si="58"/>
        <v>-</v>
      </c>
      <c r="DO47" s="70"/>
      <c r="DP47" s="70"/>
      <c r="DQ47" s="155" t="str">
        <f t="shared" si="59"/>
        <v>-</v>
      </c>
      <c r="DR47" s="70"/>
      <c r="DS47" s="70"/>
      <c r="DT47" s="155" t="str">
        <f t="shared" si="60"/>
        <v>-</v>
      </c>
      <c r="DU47" s="70"/>
      <c r="DV47" s="70"/>
      <c r="DW47" s="155" t="str">
        <f t="shared" si="42"/>
        <v>-</v>
      </c>
      <c r="DX47" s="171"/>
    </row>
    <row r="48" spans="2:128" hidden="1" x14ac:dyDescent="0.35">
      <c r="B48" s="285"/>
      <c r="C48" s="285"/>
      <c r="D48" s="281"/>
      <c r="E48" s="281"/>
      <c r="F48" s="282"/>
      <c r="G48" s="285"/>
      <c r="H48" s="285"/>
      <c r="I48" s="285"/>
      <c r="J48" s="268"/>
      <c r="K48" s="281"/>
      <c r="L48" s="285"/>
      <c r="M48" s="286"/>
      <c r="N48" s="70"/>
      <c r="O48" s="70"/>
      <c r="P48" s="155" t="str">
        <f t="shared" si="9"/>
        <v>-</v>
      </c>
      <c r="Q48" s="70"/>
      <c r="R48" s="70"/>
      <c r="S48" s="155" t="str">
        <f t="shared" si="10"/>
        <v>-</v>
      </c>
      <c r="T48" s="70"/>
      <c r="U48" s="70"/>
      <c r="V48" s="155" t="str">
        <f t="shared" si="11"/>
        <v>-</v>
      </c>
      <c r="W48" s="70"/>
      <c r="X48" s="70"/>
      <c r="Y48" s="155" t="str">
        <f t="shared" si="12"/>
        <v>-</v>
      </c>
      <c r="Z48" s="70"/>
      <c r="AA48" s="70"/>
      <c r="AB48" s="155" t="str">
        <f t="shared" si="43"/>
        <v>-</v>
      </c>
      <c r="AC48" s="70"/>
      <c r="AD48" s="70"/>
      <c r="AE48" s="155" t="str">
        <f t="shared" si="44"/>
        <v>-</v>
      </c>
      <c r="AF48" s="70"/>
      <c r="AG48" s="70"/>
      <c r="AH48" s="155" t="str">
        <f t="shared" si="45"/>
        <v>-</v>
      </c>
      <c r="AI48" s="70"/>
      <c r="AJ48" s="70"/>
      <c r="AK48" s="155" t="str">
        <f t="shared" si="46"/>
        <v>-</v>
      </c>
      <c r="AL48" s="70"/>
      <c r="AM48" s="70"/>
      <c r="AN48" s="155" t="str">
        <f t="shared" si="47"/>
        <v>-</v>
      </c>
      <c r="AO48" s="70"/>
      <c r="AP48" s="70"/>
      <c r="AQ48" s="155" t="str">
        <f t="shared" si="15"/>
        <v>-</v>
      </c>
      <c r="AR48" s="171"/>
      <c r="AS48" s="70"/>
      <c r="AT48" s="70"/>
      <c r="AU48" s="155" t="str">
        <f t="shared" si="16"/>
        <v>-</v>
      </c>
      <c r="AV48" s="70"/>
      <c r="AW48" s="70"/>
      <c r="AX48" s="155" t="str">
        <f t="shared" si="48"/>
        <v>-</v>
      </c>
      <c r="AY48" s="70"/>
      <c r="AZ48" s="70"/>
      <c r="BA48" s="155" t="str">
        <f t="shared" si="18"/>
        <v>-</v>
      </c>
      <c r="BB48" s="70"/>
      <c r="BC48" s="70"/>
      <c r="BD48" s="155" t="str">
        <f t="shared" si="19"/>
        <v>-</v>
      </c>
      <c r="BE48" s="70"/>
      <c r="BF48" s="70"/>
      <c r="BG48" s="155" t="str">
        <f t="shared" si="49"/>
        <v>-</v>
      </c>
      <c r="BH48" s="70"/>
      <c r="BI48" s="70"/>
      <c r="BJ48" s="155" t="str">
        <f t="shared" si="50"/>
        <v>-</v>
      </c>
      <c r="BK48" s="70"/>
      <c r="BL48" s="70"/>
      <c r="BM48" s="155" t="str">
        <f t="shared" si="51"/>
        <v>-</v>
      </c>
      <c r="BN48" s="70"/>
      <c r="BO48" s="70"/>
      <c r="BP48" s="155" t="str">
        <f t="shared" si="52"/>
        <v>-</v>
      </c>
      <c r="BQ48" s="70"/>
      <c r="BR48" s="70"/>
      <c r="BS48" s="155" t="str">
        <f t="shared" si="24"/>
        <v>-</v>
      </c>
      <c r="BT48" s="171"/>
      <c r="BU48" s="70"/>
      <c r="BV48" s="70"/>
      <c r="BW48" s="155" t="str">
        <f t="shared" si="25"/>
        <v>-</v>
      </c>
      <c r="BX48" s="70"/>
      <c r="BY48" s="70"/>
      <c r="BZ48" s="155" t="str">
        <f t="shared" si="26"/>
        <v>-</v>
      </c>
      <c r="CA48" s="70"/>
      <c r="CB48" s="70"/>
      <c r="CC48" s="155" t="str">
        <f t="shared" si="27"/>
        <v>-</v>
      </c>
      <c r="CD48" s="70"/>
      <c r="CE48" s="70"/>
      <c r="CF48" s="155" t="str">
        <f t="shared" si="28"/>
        <v>-</v>
      </c>
      <c r="CG48" s="70"/>
      <c r="CH48" s="70"/>
      <c r="CI48" s="155" t="str">
        <f t="shared" si="53"/>
        <v>-</v>
      </c>
      <c r="CJ48" s="70"/>
      <c r="CK48" s="70"/>
      <c r="CL48" s="155" t="str">
        <f t="shared" si="54"/>
        <v>-</v>
      </c>
      <c r="CM48" s="70"/>
      <c r="CN48" s="70"/>
      <c r="CO48" s="155" t="str">
        <f t="shared" si="55"/>
        <v>-</v>
      </c>
      <c r="CP48" s="70"/>
      <c r="CQ48" s="70"/>
      <c r="CR48" s="155" t="str">
        <f t="shared" si="56"/>
        <v>-</v>
      </c>
      <c r="CS48" s="70"/>
      <c r="CT48" s="70"/>
      <c r="CU48" s="155" t="str">
        <f t="shared" si="33"/>
        <v>-</v>
      </c>
      <c r="CV48" s="171"/>
      <c r="CW48" s="70"/>
      <c r="CX48" s="70"/>
      <c r="CY48" s="155" t="str">
        <f t="shared" si="34"/>
        <v>-</v>
      </c>
      <c r="CZ48" s="70"/>
      <c r="DA48" s="70"/>
      <c r="DB48" s="155" t="str">
        <f t="shared" si="35"/>
        <v>-</v>
      </c>
      <c r="DC48" s="70"/>
      <c r="DD48" s="70"/>
      <c r="DE48" s="155" t="str">
        <f t="shared" si="36"/>
        <v>-</v>
      </c>
      <c r="DF48" s="70"/>
      <c r="DG48" s="70"/>
      <c r="DH48" s="155" t="str">
        <f t="shared" si="37"/>
        <v>-</v>
      </c>
      <c r="DI48" s="70"/>
      <c r="DJ48" s="70"/>
      <c r="DK48" s="155" t="str">
        <f t="shared" si="57"/>
        <v>-</v>
      </c>
      <c r="DL48" s="70"/>
      <c r="DM48" s="70"/>
      <c r="DN48" s="155" t="str">
        <f t="shared" si="58"/>
        <v>-</v>
      </c>
      <c r="DO48" s="70"/>
      <c r="DP48" s="70"/>
      <c r="DQ48" s="155" t="str">
        <f t="shared" si="59"/>
        <v>-</v>
      </c>
      <c r="DR48" s="70"/>
      <c r="DS48" s="70"/>
      <c r="DT48" s="155" t="str">
        <f t="shared" si="60"/>
        <v>-</v>
      </c>
      <c r="DU48" s="70"/>
      <c r="DV48" s="70"/>
      <c r="DW48" s="155" t="str">
        <f t="shared" si="42"/>
        <v>-</v>
      </c>
      <c r="DX48" s="171"/>
    </row>
    <row r="49" spans="2:128" hidden="1" x14ac:dyDescent="0.35">
      <c r="B49" s="285"/>
      <c r="C49" s="285"/>
      <c r="D49" s="281"/>
      <c r="E49" s="281"/>
      <c r="F49" s="282"/>
      <c r="G49" s="285"/>
      <c r="H49" s="285"/>
      <c r="I49" s="285"/>
      <c r="J49" s="268"/>
      <c r="K49" s="281"/>
      <c r="L49" s="285"/>
      <c r="M49" s="286"/>
      <c r="N49" s="70"/>
      <c r="O49" s="70"/>
      <c r="P49" s="155" t="str">
        <f t="shared" si="9"/>
        <v>-</v>
      </c>
      <c r="Q49" s="70"/>
      <c r="R49" s="70"/>
      <c r="S49" s="155" t="str">
        <f t="shared" si="10"/>
        <v>-</v>
      </c>
      <c r="T49" s="70"/>
      <c r="U49" s="70"/>
      <c r="V49" s="155" t="str">
        <f t="shared" si="11"/>
        <v>-</v>
      </c>
      <c r="W49" s="70"/>
      <c r="X49" s="70"/>
      <c r="Y49" s="155" t="str">
        <f t="shared" si="12"/>
        <v>-</v>
      </c>
      <c r="Z49" s="70"/>
      <c r="AA49" s="70"/>
      <c r="AB49" s="155" t="str">
        <f t="shared" si="43"/>
        <v>-</v>
      </c>
      <c r="AC49" s="70"/>
      <c r="AD49" s="70"/>
      <c r="AE49" s="155" t="str">
        <f t="shared" si="44"/>
        <v>-</v>
      </c>
      <c r="AF49" s="70"/>
      <c r="AG49" s="70"/>
      <c r="AH49" s="155" t="str">
        <f t="shared" si="45"/>
        <v>-</v>
      </c>
      <c r="AI49" s="70"/>
      <c r="AJ49" s="70"/>
      <c r="AK49" s="155" t="str">
        <f t="shared" si="46"/>
        <v>-</v>
      </c>
      <c r="AL49" s="70"/>
      <c r="AM49" s="70"/>
      <c r="AN49" s="155" t="str">
        <f t="shared" si="47"/>
        <v>-</v>
      </c>
      <c r="AO49" s="70"/>
      <c r="AP49" s="70"/>
      <c r="AQ49" s="155" t="str">
        <f t="shared" si="15"/>
        <v>-</v>
      </c>
      <c r="AR49" s="171"/>
      <c r="AS49" s="70"/>
      <c r="AT49" s="70"/>
      <c r="AU49" s="155" t="str">
        <f t="shared" si="16"/>
        <v>-</v>
      </c>
      <c r="AV49" s="70"/>
      <c r="AW49" s="70"/>
      <c r="AX49" s="155" t="str">
        <f t="shared" si="48"/>
        <v>-</v>
      </c>
      <c r="AY49" s="70"/>
      <c r="AZ49" s="70"/>
      <c r="BA49" s="155" t="str">
        <f t="shared" si="18"/>
        <v>-</v>
      </c>
      <c r="BB49" s="70"/>
      <c r="BC49" s="70"/>
      <c r="BD49" s="155" t="str">
        <f t="shared" si="19"/>
        <v>-</v>
      </c>
      <c r="BE49" s="70"/>
      <c r="BF49" s="70"/>
      <c r="BG49" s="155" t="str">
        <f t="shared" si="49"/>
        <v>-</v>
      </c>
      <c r="BH49" s="70"/>
      <c r="BI49" s="70"/>
      <c r="BJ49" s="155" t="str">
        <f t="shared" si="50"/>
        <v>-</v>
      </c>
      <c r="BK49" s="70"/>
      <c r="BL49" s="70"/>
      <c r="BM49" s="155" t="str">
        <f t="shared" si="51"/>
        <v>-</v>
      </c>
      <c r="BN49" s="70"/>
      <c r="BO49" s="70"/>
      <c r="BP49" s="155" t="str">
        <f t="shared" si="52"/>
        <v>-</v>
      </c>
      <c r="BQ49" s="70"/>
      <c r="BR49" s="70"/>
      <c r="BS49" s="155" t="str">
        <f t="shared" si="24"/>
        <v>-</v>
      </c>
      <c r="BT49" s="171"/>
      <c r="BU49" s="70"/>
      <c r="BV49" s="70"/>
      <c r="BW49" s="155" t="str">
        <f t="shared" si="25"/>
        <v>-</v>
      </c>
      <c r="BX49" s="70"/>
      <c r="BY49" s="70"/>
      <c r="BZ49" s="155" t="str">
        <f t="shared" si="26"/>
        <v>-</v>
      </c>
      <c r="CA49" s="70"/>
      <c r="CB49" s="70"/>
      <c r="CC49" s="155" t="str">
        <f t="shared" si="27"/>
        <v>-</v>
      </c>
      <c r="CD49" s="70"/>
      <c r="CE49" s="70"/>
      <c r="CF49" s="155" t="str">
        <f t="shared" si="28"/>
        <v>-</v>
      </c>
      <c r="CG49" s="70"/>
      <c r="CH49" s="70"/>
      <c r="CI49" s="155" t="str">
        <f t="shared" si="53"/>
        <v>-</v>
      </c>
      <c r="CJ49" s="70"/>
      <c r="CK49" s="70"/>
      <c r="CL49" s="155" t="str">
        <f t="shared" si="54"/>
        <v>-</v>
      </c>
      <c r="CM49" s="70"/>
      <c r="CN49" s="70"/>
      <c r="CO49" s="155" t="str">
        <f t="shared" si="55"/>
        <v>-</v>
      </c>
      <c r="CP49" s="70"/>
      <c r="CQ49" s="70"/>
      <c r="CR49" s="155" t="str">
        <f t="shared" si="56"/>
        <v>-</v>
      </c>
      <c r="CS49" s="70"/>
      <c r="CT49" s="70"/>
      <c r="CU49" s="155" t="str">
        <f t="shared" si="33"/>
        <v>-</v>
      </c>
      <c r="CV49" s="171"/>
      <c r="CW49" s="70"/>
      <c r="CX49" s="70"/>
      <c r="CY49" s="155" t="str">
        <f t="shared" si="34"/>
        <v>-</v>
      </c>
      <c r="CZ49" s="70"/>
      <c r="DA49" s="70"/>
      <c r="DB49" s="155" t="str">
        <f t="shared" si="35"/>
        <v>-</v>
      </c>
      <c r="DC49" s="70"/>
      <c r="DD49" s="70"/>
      <c r="DE49" s="155" t="str">
        <f t="shared" si="36"/>
        <v>-</v>
      </c>
      <c r="DF49" s="70"/>
      <c r="DG49" s="70"/>
      <c r="DH49" s="155" t="str">
        <f t="shared" si="37"/>
        <v>-</v>
      </c>
      <c r="DI49" s="70"/>
      <c r="DJ49" s="70"/>
      <c r="DK49" s="155" t="str">
        <f t="shared" si="57"/>
        <v>-</v>
      </c>
      <c r="DL49" s="70"/>
      <c r="DM49" s="70"/>
      <c r="DN49" s="155" t="str">
        <f t="shared" si="58"/>
        <v>-</v>
      </c>
      <c r="DO49" s="70"/>
      <c r="DP49" s="70"/>
      <c r="DQ49" s="155" t="str">
        <f t="shared" si="59"/>
        <v>-</v>
      </c>
      <c r="DR49" s="70"/>
      <c r="DS49" s="70"/>
      <c r="DT49" s="155" t="str">
        <f t="shared" si="60"/>
        <v>-</v>
      </c>
      <c r="DU49" s="70"/>
      <c r="DV49" s="70"/>
      <c r="DW49" s="155" t="str">
        <f t="shared" si="42"/>
        <v>-</v>
      </c>
      <c r="DX49" s="171"/>
    </row>
    <row r="50" spans="2:128" hidden="1" x14ac:dyDescent="0.35">
      <c r="B50" s="285"/>
      <c r="C50" s="285"/>
      <c r="D50" s="281"/>
      <c r="E50" s="281"/>
      <c r="F50" s="282"/>
      <c r="G50" s="285"/>
      <c r="H50" s="285"/>
      <c r="I50" s="285"/>
      <c r="J50" s="268"/>
      <c r="K50" s="281"/>
      <c r="L50" s="285"/>
      <c r="M50" s="286"/>
      <c r="N50" s="70"/>
      <c r="O50" s="70"/>
      <c r="P50" s="155" t="str">
        <f t="shared" si="9"/>
        <v>-</v>
      </c>
      <c r="Q50" s="70"/>
      <c r="R50" s="70"/>
      <c r="S50" s="155" t="str">
        <f t="shared" si="10"/>
        <v>-</v>
      </c>
      <c r="T50" s="70"/>
      <c r="U50" s="70"/>
      <c r="V50" s="155" t="str">
        <f t="shared" si="11"/>
        <v>-</v>
      </c>
      <c r="W50" s="70"/>
      <c r="X50" s="70"/>
      <c r="Y50" s="155" t="str">
        <f t="shared" si="12"/>
        <v>-</v>
      </c>
      <c r="Z50" s="70"/>
      <c r="AA50" s="70"/>
      <c r="AB50" s="155" t="str">
        <f t="shared" si="43"/>
        <v>-</v>
      </c>
      <c r="AC50" s="70"/>
      <c r="AD50" s="70"/>
      <c r="AE50" s="155" t="str">
        <f t="shared" si="44"/>
        <v>-</v>
      </c>
      <c r="AF50" s="70"/>
      <c r="AG50" s="70"/>
      <c r="AH50" s="155" t="str">
        <f t="shared" si="45"/>
        <v>-</v>
      </c>
      <c r="AI50" s="70"/>
      <c r="AJ50" s="70"/>
      <c r="AK50" s="155" t="str">
        <f t="shared" si="46"/>
        <v>-</v>
      </c>
      <c r="AL50" s="70"/>
      <c r="AM50" s="70"/>
      <c r="AN50" s="155" t="str">
        <f t="shared" si="47"/>
        <v>-</v>
      </c>
      <c r="AO50" s="70"/>
      <c r="AP50" s="70"/>
      <c r="AQ50" s="155" t="str">
        <f t="shared" si="15"/>
        <v>-</v>
      </c>
      <c r="AR50" s="171"/>
      <c r="AS50" s="70"/>
      <c r="AT50" s="70"/>
      <c r="AU50" s="155" t="str">
        <f t="shared" si="16"/>
        <v>-</v>
      </c>
      <c r="AV50" s="70"/>
      <c r="AW50" s="70"/>
      <c r="AX50" s="155" t="str">
        <f t="shared" si="48"/>
        <v>-</v>
      </c>
      <c r="AY50" s="70"/>
      <c r="AZ50" s="70"/>
      <c r="BA50" s="155" t="str">
        <f t="shared" si="18"/>
        <v>-</v>
      </c>
      <c r="BB50" s="70"/>
      <c r="BC50" s="70"/>
      <c r="BD50" s="155" t="str">
        <f t="shared" si="19"/>
        <v>-</v>
      </c>
      <c r="BE50" s="70"/>
      <c r="BF50" s="70"/>
      <c r="BG50" s="155" t="str">
        <f t="shared" si="49"/>
        <v>-</v>
      </c>
      <c r="BH50" s="70"/>
      <c r="BI50" s="70"/>
      <c r="BJ50" s="155" t="str">
        <f t="shared" si="50"/>
        <v>-</v>
      </c>
      <c r="BK50" s="70"/>
      <c r="BL50" s="70"/>
      <c r="BM50" s="155" t="str">
        <f t="shared" si="51"/>
        <v>-</v>
      </c>
      <c r="BN50" s="70"/>
      <c r="BO50" s="70"/>
      <c r="BP50" s="155" t="str">
        <f t="shared" si="52"/>
        <v>-</v>
      </c>
      <c r="BQ50" s="70"/>
      <c r="BR50" s="70"/>
      <c r="BS50" s="155" t="str">
        <f t="shared" si="24"/>
        <v>-</v>
      </c>
      <c r="BT50" s="171"/>
      <c r="BU50" s="70"/>
      <c r="BV50" s="70"/>
      <c r="BW50" s="155" t="str">
        <f t="shared" si="25"/>
        <v>-</v>
      </c>
      <c r="BX50" s="70"/>
      <c r="BY50" s="70"/>
      <c r="BZ50" s="155" t="str">
        <f t="shared" si="26"/>
        <v>-</v>
      </c>
      <c r="CA50" s="70"/>
      <c r="CB50" s="70"/>
      <c r="CC50" s="155" t="str">
        <f t="shared" si="27"/>
        <v>-</v>
      </c>
      <c r="CD50" s="70"/>
      <c r="CE50" s="70"/>
      <c r="CF50" s="155" t="str">
        <f t="shared" si="28"/>
        <v>-</v>
      </c>
      <c r="CG50" s="70"/>
      <c r="CH50" s="70"/>
      <c r="CI50" s="155" t="str">
        <f t="shared" si="53"/>
        <v>-</v>
      </c>
      <c r="CJ50" s="70"/>
      <c r="CK50" s="70"/>
      <c r="CL50" s="155" t="str">
        <f t="shared" si="54"/>
        <v>-</v>
      </c>
      <c r="CM50" s="70"/>
      <c r="CN50" s="70"/>
      <c r="CO50" s="155" t="str">
        <f t="shared" si="55"/>
        <v>-</v>
      </c>
      <c r="CP50" s="70"/>
      <c r="CQ50" s="70"/>
      <c r="CR50" s="155" t="str">
        <f t="shared" si="56"/>
        <v>-</v>
      </c>
      <c r="CS50" s="70"/>
      <c r="CT50" s="70"/>
      <c r="CU50" s="155" t="str">
        <f t="shared" si="33"/>
        <v>-</v>
      </c>
      <c r="CV50" s="171"/>
      <c r="CW50" s="70"/>
      <c r="CX50" s="70"/>
      <c r="CY50" s="155" t="str">
        <f t="shared" si="34"/>
        <v>-</v>
      </c>
      <c r="CZ50" s="70"/>
      <c r="DA50" s="70"/>
      <c r="DB50" s="155" t="str">
        <f t="shared" si="35"/>
        <v>-</v>
      </c>
      <c r="DC50" s="70"/>
      <c r="DD50" s="70"/>
      <c r="DE50" s="155" t="str">
        <f t="shared" si="36"/>
        <v>-</v>
      </c>
      <c r="DF50" s="70"/>
      <c r="DG50" s="70"/>
      <c r="DH50" s="155" t="str">
        <f t="shared" si="37"/>
        <v>-</v>
      </c>
      <c r="DI50" s="70"/>
      <c r="DJ50" s="70"/>
      <c r="DK50" s="155" t="str">
        <f t="shared" si="57"/>
        <v>-</v>
      </c>
      <c r="DL50" s="70"/>
      <c r="DM50" s="70"/>
      <c r="DN50" s="155" t="str">
        <f t="shared" si="58"/>
        <v>-</v>
      </c>
      <c r="DO50" s="70"/>
      <c r="DP50" s="70"/>
      <c r="DQ50" s="155" t="str">
        <f t="shared" si="59"/>
        <v>-</v>
      </c>
      <c r="DR50" s="70"/>
      <c r="DS50" s="70"/>
      <c r="DT50" s="155" t="str">
        <f t="shared" si="60"/>
        <v>-</v>
      </c>
      <c r="DU50" s="70"/>
      <c r="DV50" s="70"/>
      <c r="DW50" s="155" t="str">
        <f t="shared" si="42"/>
        <v>-</v>
      </c>
      <c r="DX50" s="171"/>
    </row>
    <row r="51" spans="2:128" hidden="1" x14ac:dyDescent="0.35">
      <c r="B51" s="285"/>
      <c r="C51" s="285"/>
      <c r="D51" s="281"/>
      <c r="E51" s="281"/>
      <c r="F51" s="282"/>
      <c r="G51" s="285"/>
      <c r="H51" s="285"/>
      <c r="I51" s="285"/>
      <c r="J51" s="268"/>
      <c r="K51" s="281"/>
      <c r="L51" s="285"/>
      <c r="M51" s="286"/>
      <c r="N51" s="70"/>
      <c r="O51" s="70"/>
      <c r="P51" s="155" t="str">
        <f t="shared" si="9"/>
        <v>-</v>
      </c>
      <c r="Q51" s="70"/>
      <c r="R51" s="70"/>
      <c r="S51" s="155" t="str">
        <f t="shared" si="10"/>
        <v>-</v>
      </c>
      <c r="T51" s="70"/>
      <c r="U51" s="70"/>
      <c r="V51" s="155" t="str">
        <f t="shared" si="11"/>
        <v>-</v>
      </c>
      <c r="W51" s="70"/>
      <c r="X51" s="70"/>
      <c r="Y51" s="155" t="str">
        <f t="shared" si="12"/>
        <v>-</v>
      </c>
      <c r="Z51" s="70"/>
      <c r="AA51" s="70"/>
      <c r="AB51" s="155" t="str">
        <f t="shared" si="43"/>
        <v>-</v>
      </c>
      <c r="AC51" s="70"/>
      <c r="AD51" s="70"/>
      <c r="AE51" s="155" t="str">
        <f t="shared" si="44"/>
        <v>-</v>
      </c>
      <c r="AF51" s="70"/>
      <c r="AG51" s="70"/>
      <c r="AH51" s="155" t="str">
        <f t="shared" si="45"/>
        <v>-</v>
      </c>
      <c r="AI51" s="70"/>
      <c r="AJ51" s="70"/>
      <c r="AK51" s="155" t="str">
        <f t="shared" si="46"/>
        <v>-</v>
      </c>
      <c r="AL51" s="70"/>
      <c r="AM51" s="70"/>
      <c r="AN51" s="155" t="str">
        <f t="shared" si="47"/>
        <v>-</v>
      </c>
      <c r="AO51" s="70"/>
      <c r="AP51" s="70"/>
      <c r="AQ51" s="155" t="str">
        <f t="shared" si="15"/>
        <v>-</v>
      </c>
      <c r="AR51" s="171"/>
      <c r="AS51" s="70"/>
      <c r="AT51" s="70"/>
      <c r="AU51" s="155" t="str">
        <f t="shared" si="16"/>
        <v>-</v>
      </c>
      <c r="AV51" s="70"/>
      <c r="AW51" s="70"/>
      <c r="AX51" s="155" t="str">
        <f t="shared" si="48"/>
        <v>-</v>
      </c>
      <c r="AY51" s="70"/>
      <c r="AZ51" s="70"/>
      <c r="BA51" s="155" t="str">
        <f t="shared" si="18"/>
        <v>-</v>
      </c>
      <c r="BB51" s="70"/>
      <c r="BC51" s="70"/>
      <c r="BD51" s="155" t="str">
        <f t="shared" si="19"/>
        <v>-</v>
      </c>
      <c r="BE51" s="70"/>
      <c r="BF51" s="70"/>
      <c r="BG51" s="155" t="str">
        <f t="shared" si="49"/>
        <v>-</v>
      </c>
      <c r="BH51" s="70"/>
      <c r="BI51" s="70"/>
      <c r="BJ51" s="155" t="str">
        <f t="shared" si="50"/>
        <v>-</v>
      </c>
      <c r="BK51" s="70"/>
      <c r="BL51" s="70"/>
      <c r="BM51" s="155" t="str">
        <f t="shared" si="51"/>
        <v>-</v>
      </c>
      <c r="BN51" s="70"/>
      <c r="BO51" s="70"/>
      <c r="BP51" s="155" t="str">
        <f t="shared" si="52"/>
        <v>-</v>
      </c>
      <c r="BQ51" s="70"/>
      <c r="BR51" s="70"/>
      <c r="BS51" s="155" t="str">
        <f t="shared" si="24"/>
        <v>-</v>
      </c>
      <c r="BT51" s="171"/>
      <c r="BU51" s="70"/>
      <c r="BV51" s="70"/>
      <c r="BW51" s="155" t="str">
        <f t="shared" si="25"/>
        <v>-</v>
      </c>
      <c r="BX51" s="70"/>
      <c r="BY51" s="70"/>
      <c r="BZ51" s="155" t="str">
        <f t="shared" si="26"/>
        <v>-</v>
      </c>
      <c r="CA51" s="70"/>
      <c r="CB51" s="70"/>
      <c r="CC51" s="155" t="str">
        <f t="shared" si="27"/>
        <v>-</v>
      </c>
      <c r="CD51" s="70"/>
      <c r="CE51" s="70"/>
      <c r="CF51" s="155" t="str">
        <f t="shared" si="28"/>
        <v>-</v>
      </c>
      <c r="CG51" s="70"/>
      <c r="CH51" s="70"/>
      <c r="CI51" s="155" t="str">
        <f t="shared" si="53"/>
        <v>-</v>
      </c>
      <c r="CJ51" s="70"/>
      <c r="CK51" s="70"/>
      <c r="CL51" s="155" t="str">
        <f t="shared" si="54"/>
        <v>-</v>
      </c>
      <c r="CM51" s="70"/>
      <c r="CN51" s="70"/>
      <c r="CO51" s="155" t="str">
        <f t="shared" si="55"/>
        <v>-</v>
      </c>
      <c r="CP51" s="70"/>
      <c r="CQ51" s="70"/>
      <c r="CR51" s="155" t="str">
        <f t="shared" si="56"/>
        <v>-</v>
      </c>
      <c r="CS51" s="70"/>
      <c r="CT51" s="70"/>
      <c r="CU51" s="155" t="str">
        <f t="shared" si="33"/>
        <v>-</v>
      </c>
      <c r="CV51" s="171"/>
      <c r="CW51" s="70"/>
      <c r="CX51" s="70"/>
      <c r="CY51" s="155" t="str">
        <f t="shared" si="34"/>
        <v>-</v>
      </c>
      <c r="CZ51" s="70"/>
      <c r="DA51" s="70"/>
      <c r="DB51" s="155" t="str">
        <f t="shared" si="35"/>
        <v>-</v>
      </c>
      <c r="DC51" s="70"/>
      <c r="DD51" s="70"/>
      <c r="DE51" s="155" t="str">
        <f t="shared" si="36"/>
        <v>-</v>
      </c>
      <c r="DF51" s="70"/>
      <c r="DG51" s="70"/>
      <c r="DH51" s="155" t="str">
        <f t="shared" si="37"/>
        <v>-</v>
      </c>
      <c r="DI51" s="70"/>
      <c r="DJ51" s="70"/>
      <c r="DK51" s="155" t="str">
        <f t="shared" si="57"/>
        <v>-</v>
      </c>
      <c r="DL51" s="70"/>
      <c r="DM51" s="70"/>
      <c r="DN51" s="155" t="str">
        <f t="shared" si="58"/>
        <v>-</v>
      </c>
      <c r="DO51" s="70"/>
      <c r="DP51" s="70"/>
      <c r="DQ51" s="155" t="str">
        <f t="shared" si="59"/>
        <v>-</v>
      </c>
      <c r="DR51" s="70"/>
      <c r="DS51" s="70"/>
      <c r="DT51" s="155" t="str">
        <f t="shared" si="60"/>
        <v>-</v>
      </c>
      <c r="DU51" s="70"/>
      <c r="DV51" s="70"/>
      <c r="DW51" s="155" t="str">
        <f t="shared" si="42"/>
        <v>-</v>
      </c>
      <c r="DX51" s="171"/>
    </row>
    <row r="52" spans="2:128" hidden="1" x14ac:dyDescent="0.35">
      <c r="B52" s="285"/>
      <c r="C52" s="285"/>
      <c r="D52" s="281"/>
      <c r="E52" s="281"/>
      <c r="F52" s="282"/>
      <c r="G52" s="285"/>
      <c r="H52" s="285"/>
      <c r="I52" s="285"/>
      <c r="J52" s="268"/>
      <c r="K52" s="281"/>
      <c r="L52" s="285"/>
      <c r="M52" s="286"/>
      <c r="N52" s="70"/>
      <c r="O52" s="70"/>
      <c r="P52" s="155" t="str">
        <f t="shared" si="9"/>
        <v>-</v>
      </c>
      <c r="Q52" s="70"/>
      <c r="R52" s="70"/>
      <c r="S52" s="155" t="str">
        <f t="shared" si="10"/>
        <v>-</v>
      </c>
      <c r="T52" s="70"/>
      <c r="U52" s="70"/>
      <c r="V52" s="155" t="str">
        <f t="shared" si="11"/>
        <v>-</v>
      </c>
      <c r="W52" s="70"/>
      <c r="X52" s="70"/>
      <c r="Y52" s="155" t="str">
        <f t="shared" si="12"/>
        <v>-</v>
      </c>
      <c r="Z52" s="70"/>
      <c r="AA52" s="70"/>
      <c r="AB52" s="155" t="str">
        <f t="shared" si="43"/>
        <v>-</v>
      </c>
      <c r="AC52" s="70"/>
      <c r="AD52" s="70"/>
      <c r="AE52" s="155" t="str">
        <f t="shared" si="44"/>
        <v>-</v>
      </c>
      <c r="AF52" s="70"/>
      <c r="AG52" s="70"/>
      <c r="AH52" s="155" t="str">
        <f t="shared" si="45"/>
        <v>-</v>
      </c>
      <c r="AI52" s="70"/>
      <c r="AJ52" s="70"/>
      <c r="AK52" s="155" t="str">
        <f t="shared" si="46"/>
        <v>-</v>
      </c>
      <c r="AL52" s="70"/>
      <c r="AM52" s="70"/>
      <c r="AN52" s="155" t="str">
        <f t="shared" si="47"/>
        <v>-</v>
      </c>
      <c r="AO52" s="70"/>
      <c r="AP52" s="70"/>
      <c r="AQ52" s="155" t="str">
        <f t="shared" si="15"/>
        <v>-</v>
      </c>
      <c r="AR52" s="171"/>
      <c r="AS52" s="70"/>
      <c r="AT52" s="70"/>
      <c r="AU52" s="155" t="str">
        <f t="shared" si="16"/>
        <v>-</v>
      </c>
      <c r="AV52" s="70"/>
      <c r="AW52" s="70"/>
      <c r="AX52" s="155" t="str">
        <f t="shared" si="48"/>
        <v>-</v>
      </c>
      <c r="AY52" s="70"/>
      <c r="AZ52" s="70"/>
      <c r="BA52" s="155" t="str">
        <f t="shared" si="18"/>
        <v>-</v>
      </c>
      <c r="BB52" s="70"/>
      <c r="BC52" s="70"/>
      <c r="BD52" s="155" t="str">
        <f t="shared" si="19"/>
        <v>-</v>
      </c>
      <c r="BE52" s="70"/>
      <c r="BF52" s="70"/>
      <c r="BG52" s="155" t="str">
        <f t="shared" si="49"/>
        <v>-</v>
      </c>
      <c r="BH52" s="70"/>
      <c r="BI52" s="70"/>
      <c r="BJ52" s="155" t="str">
        <f t="shared" si="50"/>
        <v>-</v>
      </c>
      <c r="BK52" s="70"/>
      <c r="BL52" s="70"/>
      <c r="BM52" s="155" t="str">
        <f t="shared" si="51"/>
        <v>-</v>
      </c>
      <c r="BN52" s="70"/>
      <c r="BO52" s="70"/>
      <c r="BP52" s="155" t="str">
        <f t="shared" si="52"/>
        <v>-</v>
      </c>
      <c r="BQ52" s="70"/>
      <c r="BR52" s="70"/>
      <c r="BS52" s="155" t="str">
        <f t="shared" si="24"/>
        <v>-</v>
      </c>
      <c r="BT52" s="171"/>
      <c r="BU52" s="70"/>
      <c r="BV52" s="70"/>
      <c r="BW52" s="155" t="str">
        <f t="shared" si="25"/>
        <v>-</v>
      </c>
      <c r="BX52" s="70"/>
      <c r="BY52" s="70"/>
      <c r="BZ52" s="155" t="str">
        <f t="shared" si="26"/>
        <v>-</v>
      </c>
      <c r="CA52" s="70"/>
      <c r="CB52" s="70"/>
      <c r="CC52" s="155" t="str">
        <f t="shared" si="27"/>
        <v>-</v>
      </c>
      <c r="CD52" s="70"/>
      <c r="CE52" s="70"/>
      <c r="CF52" s="155" t="str">
        <f t="shared" si="28"/>
        <v>-</v>
      </c>
      <c r="CG52" s="70"/>
      <c r="CH52" s="70"/>
      <c r="CI52" s="155" t="str">
        <f t="shared" si="53"/>
        <v>-</v>
      </c>
      <c r="CJ52" s="70"/>
      <c r="CK52" s="70"/>
      <c r="CL52" s="155" t="str">
        <f t="shared" si="54"/>
        <v>-</v>
      </c>
      <c r="CM52" s="70"/>
      <c r="CN52" s="70"/>
      <c r="CO52" s="155" t="str">
        <f t="shared" si="55"/>
        <v>-</v>
      </c>
      <c r="CP52" s="70"/>
      <c r="CQ52" s="70"/>
      <c r="CR52" s="155" t="str">
        <f t="shared" si="56"/>
        <v>-</v>
      </c>
      <c r="CS52" s="70"/>
      <c r="CT52" s="70"/>
      <c r="CU52" s="155" t="str">
        <f t="shared" si="33"/>
        <v>-</v>
      </c>
      <c r="CV52" s="171"/>
      <c r="CW52" s="70"/>
      <c r="CX52" s="70"/>
      <c r="CY52" s="155" t="str">
        <f t="shared" si="34"/>
        <v>-</v>
      </c>
      <c r="CZ52" s="70"/>
      <c r="DA52" s="70"/>
      <c r="DB52" s="155" t="str">
        <f t="shared" si="35"/>
        <v>-</v>
      </c>
      <c r="DC52" s="70"/>
      <c r="DD52" s="70"/>
      <c r="DE52" s="155" t="str">
        <f t="shared" si="36"/>
        <v>-</v>
      </c>
      <c r="DF52" s="70"/>
      <c r="DG52" s="70"/>
      <c r="DH52" s="155" t="str">
        <f t="shared" si="37"/>
        <v>-</v>
      </c>
      <c r="DI52" s="70"/>
      <c r="DJ52" s="70"/>
      <c r="DK52" s="155" t="str">
        <f t="shared" si="57"/>
        <v>-</v>
      </c>
      <c r="DL52" s="70"/>
      <c r="DM52" s="70"/>
      <c r="DN52" s="155" t="str">
        <f t="shared" si="58"/>
        <v>-</v>
      </c>
      <c r="DO52" s="70"/>
      <c r="DP52" s="70"/>
      <c r="DQ52" s="155" t="str">
        <f t="shared" si="59"/>
        <v>-</v>
      </c>
      <c r="DR52" s="70"/>
      <c r="DS52" s="70"/>
      <c r="DT52" s="155" t="str">
        <f t="shared" si="60"/>
        <v>-</v>
      </c>
      <c r="DU52" s="70"/>
      <c r="DV52" s="70"/>
      <c r="DW52" s="155" t="str">
        <f t="shared" si="42"/>
        <v>-</v>
      </c>
      <c r="DX52" s="171"/>
    </row>
    <row r="53" spans="2:128" hidden="1" x14ac:dyDescent="0.35">
      <c r="B53" s="285"/>
      <c r="C53" s="285"/>
      <c r="D53" s="281"/>
      <c r="E53" s="281"/>
      <c r="F53" s="282"/>
      <c r="G53" s="285"/>
      <c r="H53" s="285"/>
      <c r="I53" s="285"/>
      <c r="J53" s="268"/>
      <c r="K53" s="281"/>
      <c r="L53" s="285"/>
      <c r="M53" s="286"/>
      <c r="N53" s="70"/>
      <c r="O53" s="70"/>
      <c r="P53" s="155" t="str">
        <f t="shared" si="9"/>
        <v>-</v>
      </c>
      <c r="Q53" s="70"/>
      <c r="R53" s="70"/>
      <c r="S53" s="155" t="str">
        <f t="shared" si="10"/>
        <v>-</v>
      </c>
      <c r="T53" s="70"/>
      <c r="U53" s="70"/>
      <c r="V53" s="155" t="str">
        <f t="shared" si="11"/>
        <v>-</v>
      </c>
      <c r="W53" s="70"/>
      <c r="X53" s="70"/>
      <c r="Y53" s="155" t="str">
        <f t="shared" si="12"/>
        <v>-</v>
      </c>
      <c r="Z53" s="70"/>
      <c r="AA53" s="70"/>
      <c r="AB53" s="155" t="str">
        <f t="shared" si="43"/>
        <v>-</v>
      </c>
      <c r="AC53" s="70"/>
      <c r="AD53" s="70"/>
      <c r="AE53" s="155" t="str">
        <f t="shared" si="44"/>
        <v>-</v>
      </c>
      <c r="AF53" s="70"/>
      <c r="AG53" s="70"/>
      <c r="AH53" s="155" t="str">
        <f t="shared" si="45"/>
        <v>-</v>
      </c>
      <c r="AI53" s="70"/>
      <c r="AJ53" s="70"/>
      <c r="AK53" s="155" t="str">
        <f t="shared" si="46"/>
        <v>-</v>
      </c>
      <c r="AL53" s="70"/>
      <c r="AM53" s="70"/>
      <c r="AN53" s="155" t="str">
        <f t="shared" si="47"/>
        <v>-</v>
      </c>
      <c r="AO53" s="70"/>
      <c r="AP53" s="70"/>
      <c r="AQ53" s="155" t="str">
        <f t="shared" si="15"/>
        <v>-</v>
      </c>
      <c r="AR53" s="171"/>
      <c r="AS53" s="70"/>
      <c r="AT53" s="70"/>
      <c r="AU53" s="155" t="str">
        <f t="shared" si="16"/>
        <v>-</v>
      </c>
      <c r="AV53" s="70"/>
      <c r="AW53" s="70"/>
      <c r="AX53" s="155" t="str">
        <f t="shared" si="48"/>
        <v>-</v>
      </c>
      <c r="AY53" s="70"/>
      <c r="AZ53" s="70"/>
      <c r="BA53" s="155" t="str">
        <f t="shared" si="18"/>
        <v>-</v>
      </c>
      <c r="BB53" s="70"/>
      <c r="BC53" s="70"/>
      <c r="BD53" s="155" t="str">
        <f t="shared" si="19"/>
        <v>-</v>
      </c>
      <c r="BE53" s="70"/>
      <c r="BF53" s="70"/>
      <c r="BG53" s="155" t="str">
        <f t="shared" si="49"/>
        <v>-</v>
      </c>
      <c r="BH53" s="70"/>
      <c r="BI53" s="70"/>
      <c r="BJ53" s="155" t="str">
        <f t="shared" si="50"/>
        <v>-</v>
      </c>
      <c r="BK53" s="70"/>
      <c r="BL53" s="70"/>
      <c r="BM53" s="155" t="str">
        <f t="shared" si="51"/>
        <v>-</v>
      </c>
      <c r="BN53" s="70"/>
      <c r="BO53" s="70"/>
      <c r="BP53" s="155" t="str">
        <f t="shared" si="52"/>
        <v>-</v>
      </c>
      <c r="BQ53" s="70"/>
      <c r="BR53" s="70"/>
      <c r="BS53" s="155" t="str">
        <f t="shared" si="24"/>
        <v>-</v>
      </c>
      <c r="BT53" s="171"/>
      <c r="BU53" s="70"/>
      <c r="BV53" s="70"/>
      <c r="BW53" s="155" t="str">
        <f t="shared" si="25"/>
        <v>-</v>
      </c>
      <c r="BX53" s="70"/>
      <c r="BY53" s="70"/>
      <c r="BZ53" s="155" t="str">
        <f t="shared" si="26"/>
        <v>-</v>
      </c>
      <c r="CA53" s="70"/>
      <c r="CB53" s="70"/>
      <c r="CC53" s="155" t="str">
        <f t="shared" si="27"/>
        <v>-</v>
      </c>
      <c r="CD53" s="70"/>
      <c r="CE53" s="70"/>
      <c r="CF53" s="155" t="str">
        <f t="shared" si="28"/>
        <v>-</v>
      </c>
      <c r="CG53" s="70"/>
      <c r="CH53" s="70"/>
      <c r="CI53" s="155" t="str">
        <f t="shared" si="53"/>
        <v>-</v>
      </c>
      <c r="CJ53" s="70"/>
      <c r="CK53" s="70"/>
      <c r="CL53" s="155" t="str">
        <f t="shared" si="54"/>
        <v>-</v>
      </c>
      <c r="CM53" s="70"/>
      <c r="CN53" s="70"/>
      <c r="CO53" s="155" t="str">
        <f t="shared" si="55"/>
        <v>-</v>
      </c>
      <c r="CP53" s="70"/>
      <c r="CQ53" s="70"/>
      <c r="CR53" s="155" t="str">
        <f t="shared" si="56"/>
        <v>-</v>
      </c>
      <c r="CS53" s="70"/>
      <c r="CT53" s="70"/>
      <c r="CU53" s="155" t="str">
        <f t="shared" si="33"/>
        <v>-</v>
      </c>
      <c r="CV53" s="171"/>
      <c r="CW53" s="70"/>
      <c r="CX53" s="70"/>
      <c r="CY53" s="155" t="str">
        <f t="shared" si="34"/>
        <v>-</v>
      </c>
      <c r="CZ53" s="70"/>
      <c r="DA53" s="70"/>
      <c r="DB53" s="155" t="str">
        <f t="shared" si="35"/>
        <v>-</v>
      </c>
      <c r="DC53" s="70"/>
      <c r="DD53" s="70"/>
      <c r="DE53" s="155" t="str">
        <f t="shared" si="36"/>
        <v>-</v>
      </c>
      <c r="DF53" s="70"/>
      <c r="DG53" s="70"/>
      <c r="DH53" s="155" t="str">
        <f t="shared" si="37"/>
        <v>-</v>
      </c>
      <c r="DI53" s="70"/>
      <c r="DJ53" s="70"/>
      <c r="DK53" s="155" t="str">
        <f t="shared" si="57"/>
        <v>-</v>
      </c>
      <c r="DL53" s="70"/>
      <c r="DM53" s="70"/>
      <c r="DN53" s="155" t="str">
        <f t="shared" si="58"/>
        <v>-</v>
      </c>
      <c r="DO53" s="70"/>
      <c r="DP53" s="70"/>
      <c r="DQ53" s="155" t="str">
        <f t="shared" si="59"/>
        <v>-</v>
      </c>
      <c r="DR53" s="70"/>
      <c r="DS53" s="70"/>
      <c r="DT53" s="155" t="str">
        <f t="shared" si="60"/>
        <v>-</v>
      </c>
      <c r="DU53" s="70"/>
      <c r="DV53" s="70"/>
      <c r="DW53" s="155" t="str">
        <f t="shared" si="42"/>
        <v>-</v>
      </c>
      <c r="DX53" s="171"/>
    </row>
    <row r="54" spans="2:128" hidden="1" x14ac:dyDescent="0.35">
      <c r="B54" s="285"/>
      <c r="C54" s="285"/>
      <c r="D54" s="281"/>
      <c r="E54" s="281"/>
      <c r="F54" s="282"/>
      <c r="G54" s="285"/>
      <c r="H54" s="285"/>
      <c r="I54" s="285"/>
      <c r="J54" s="268"/>
      <c r="K54" s="281"/>
      <c r="L54" s="285"/>
      <c r="M54" s="286"/>
      <c r="N54" s="70"/>
      <c r="O54" s="70"/>
      <c r="P54" s="155" t="str">
        <f t="shared" si="9"/>
        <v>-</v>
      </c>
      <c r="Q54" s="70"/>
      <c r="R54" s="70"/>
      <c r="S54" s="155" t="str">
        <f t="shared" si="10"/>
        <v>-</v>
      </c>
      <c r="T54" s="70"/>
      <c r="U54" s="70"/>
      <c r="V54" s="155" t="str">
        <f t="shared" si="11"/>
        <v>-</v>
      </c>
      <c r="W54" s="70"/>
      <c r="X54" s="70"/>
      <c r="Y54" s="155" t="str">
        <f t="shared" si="12"/>
        <v>-</v>
      </c>
      <c r="Z54" s="70"/>
      <c r="AA54" s="70"/>
      <c r="AB54" s="155" t="str">
        <f t="shared" si="43"/>
        <v>-</v>
      </c>
      <c r="AC54" s="70"/>
      <c r="AD54" s="70"/>
      <c r="AE54" s="155" t="str">
        <f t="shared" si="44"/>
        <v>-</v>
      </c>
      <c r="AF54" s="70"/>
      <c r="AG54" s="70"/>
      <c r="AH54" s="155" t="str">
        <f t="shared" si="45"/>
        <v>-</v>
      </c>
      <c r="AI54" s="70"/>
      <c r="AJ54" s="70"/>
      <c r="AK54" s="155" t="str">
        <f t="shared" si="46"/>
        <v>-</v>
      </c>
      <c r="AL54" s="70"/>
      <c r="AM54" s="70"/>
      <c r="AN54" s="155" t="str">
        <f t="shared" si="47"/>
        <v>-</v>
      </c>
      <c r="AO54" s="70"/>
      <c r="AP54" s="70"/>
      <c r="AQ54" s="155" t="str">
        <f t="shared" si="15"/>
        <v>-</v>
      </c>
      <c r="AR54" s="171"/>
      <c r="AS54" s="70"/>
      <c r="AT54" s="70"/>
      <c r="AU54" s="155" t="str">
        <f t="shared" si="16"/>
        <v>-</v>
      </c>
      <c r="AV54" s="70"/>
      <c r="AW54" s="70"/>
      <c r="AX54" s="155" t="str">
        <f t="shared" si="48"/>
        <v>-</v>
      </c>
      <c r="AY54" s="70"/>
      <c r="AZ54" s="70"/>
      <c r="BA54" s="155" t="str">
        <f t="shared" si="18"/>
        <v>-</v>
      </c>
      <c r="BB54" s="70"/>
      <c r="BC54" s="70"/>
      <c r="BD54" s="155" t="str">
        <f t="shared" si="19"/>
        <v>-</v>
      </c>
      <c r="BE54" s="70"/>
      <c r="BF54" s="70"/>
      <c r="BG54" s="155" t="str">
        <f t="shared" si="49"/>
        <v>-</v>
      </c>
      <c r="BH54" s="70"/>
      <c r="BI54" s="70"/>
      <c r="BJ54" s="155" t="str">
        <f t="shared" si="50"/>
        <v>-</v>
      </c>
      <c r="BK54" s="70"/>
      <c r="BL54" s="70"/>
      <c r="BM54" s="155" t="str">
        <f t="shared" si="51"/>
        <v>-</v>
      </c>
      <c r="BN54" s="70"/>
      <c r="BO54" s="70"/>
      <c r="BP54" s="155" t="str">
        <f t="shared" si="52"/>
        <v>-</v>
      </c>
      <c r="BQ54" s="70"/>
      <c r="BR54" s="70"/>
      <c r="BS54" s="155" t="str">
        <f t="shared" si="24"/>
        <v>-</v>
      </c>
      <c r="BT54" s="171"/>
      <c r="BU54" s="70"/>
      <c r="BV54" s="70"/>
      <c r="BW54" s="155" t="str">
        <f t="shared" si="25"/>
        <v>-</v>
      </c>
      <c r="BX54" s="70"/>
      <c r="BY54" s="70"/>
      <c r="BZ54" s="155" t="str">
        <f t="shared" si="26"/>
        <v>-</v>
      </c>
      <c r="CA54" s="70"/>
      <c r="CB54" s="70"/>
      <c r="CC54" s="155" t="str">
        <f t="shared" si="27"/>
        <v>-</v>
      </c>
      <c r="CD54" s="70"/>
      <c r="CE54" s="70"/>
      <c r="CF54" s="155" t="str">
        <f t="shared" si="28"/>
        <v>-</v>
      </c>
      <c r="CG54" s="70"/>
      <c r="CH54" s="70"/>
      <c r="CI54" s="155" t="str">
        <f t="shared" si="53"/>
        <v>-</v>
      </c>
      <c r="CJ54" s="70"/>
      <c r="CK54" s="70"/>
      <c r="CL54" s="155" t="str">
        <f t="shared" si="54"/>
        <v>-</v>
      </c>
      <c r="CM54" s="70"/>
      <c r="CN54" s="70"/>
      <c r="CO54" s="155" t="str">
        <f t="shared" si="55"/>
        <v>-</v>
      </c>
      <c r="CP54" s="70"/>
      <c r="CQ54" s="70"/>
      <c r="CR54" s="155" t="str">
        <f t="shared" si="56"/>
        <v>-</v>
      </c>
      <c r="CS54" s="70"/>
      <c r="CT54" s="70"/>
      <c r="CU54" s="155" t="str">
        <f t="shared" si="33"/>
        <v>-</v>
      </c>
      <c r="CV54" s="171"/>
      <c r="CW54" s="70"/>
      <c r="CX54" s="70"/>
      <c r="CY54" s="155" t="str">
        <f t="shared" si="34"/>
        <v>-</v>
      </c>
      <c r="CZ54" s="70"/>
      <c r="DA54" s="70"/>
      <c r="DB54" s="155" t="str">
        <f t="shared" si="35"/>
        <v>-</v>
      </c>
      <c r="DC54" s="70"/>
      <c r="DD54" s="70"/>
      <c r="DE54" s="155" t="str">
        <f t="shared" si="36"/>
        <v>-</v>
      </c>
      <c r="DF54" s="70"/>
      <c r="DG54" s="70"/>
      <c r="DH54" s="155" t="str">
        <f t="shared" si="37"/>
        <v>-</v>
      </c>
      <c r="DI54" s="70"/>
      <c r="DJ54" s="70"/>
      <c r="DK54" s="155" t="str">
        <f t="shared" si="57"/>
        <v>-</v>
      </c>
      <c r="DL54" s="70"/>
      <c r="DM54" s="70"/>
      <c r="DN54" s="155" t="str">
        <f t="shared" si="58"/>
        <v>-</v>
      </c>
      <c r="DO54" s="70"/>
      <c r="DP54" s="70"/>
      <c r="DQ54" s="155" t="str">
        <f t="shared" si="59"/>
        <v>-</v>
      </c>
      <c r="DR54" s="70"/>
      <c r="DS54" s="70"/>
      <c r="DT54" s="155" t="str">
        <f t="shared" si="60"/>
        <v>-</v>
      </c>
      <c r="DU54" s="70"/>
      <c r="DV54" s="70"/>
      <c r="DW54" s="155" t="str">
        <f t="shared" si="42"/>
        <v>-</v>
      </c>
      <c r="DX54" s="171"/>
    </row>
    <row r="55" spans="2:128" hidden="1" x14ac:dyDescent="0.35">
      <c r="B55" s="285"/>
      <c r="C55" s="285"/>
      <c r="D55" s="281"/>
      <c r="E55" s="281"/>
      <c r="F55" s="282"/>
      <c r="G55" s="285"/>
      <c r="H55" s="285"/>
      <c r="I55" s="285"/>
      <c r="J55" s="268"/>
      <c r="K55" s="281"/>
      <c r="L55" s="285"/>
      <c r="M55" s="286"/>
      <c r="N55" s="70"/>
      <c r="O55" s="70"/>
      <c r="P55" s="155" t="str">
        <f t="shared" si="9"/>
        <v>-</v>
      </c>
      <c r="Q55" s="70"/>
      <c r="R55" s="70"/>
      <c r="S55" s="155" t="str">
        <f t="shared" si="10"/>
        <v>-</v>
      </c>
      <c r="T55" s="70"/>
      <c r="U55" s="70"/>
      <c r="V55" s="155" t="str">
        <f t="shared" si="11"/>
        <v>-</v>
      </c>
      <c r="W55" s="70"/>
      <c r="X55" s="70"/>
      <c r="Y55" s="155" t="str">
        <f t="shared" si="12"/>
        <v>-</v>
      </c>
      <c r="Z55" s="70"/>
      <c r="AA55" s="70"/>
      <c r="AB55" s="155" t="str">
        <f t="shared" si="43"/>
        <v>-</v>
      </c>
      <c r="AC55" s="70"/>
      <c r="AD55" s="70"/>
      <c r="AE55" s="155" t="str">
        <f t="shared" si="44"/>
        <v>-</v>
      </c>
      <c r="AF55" s="70"/>
      <c r="AG55" s="70"/>
      <c r="AH55" s="155" t="str">
        <f t="shared" si="45"/>
        <v>-</v>
      </c>
      <c r="AI55" s="70"/>
      <c r="AJ55" s="70"/>
      <c r="AK55" s="155" t="str">
        <f t="shared" si="46"/>
        <v>-</v>
      </c>
      <c r="AL55" s="70"/>
      <c r="AM55" s="70"/>
      <c r="AN55" s="155" t="str">
        <f t="shared" si="47"/>
        <v>-</v>
      </c>
      <c r="AO55" s="70"/>
      <c r="AP55" s="70"/>
      <c r="AQ55" s="155" t="str">
        <f t="shared" si="15"/>
        <v>-</v>
      </c>
      <c r="AR55" s="171"/>
      <c r="AS55" s="70"/>
      <c r="AT55" s="70"/>
      <c r="AU55" s="155" t="str">
        <f t="shared" si="16"/>
        <v>-</v>
      </c>
      <c r="AV55" s="70"/>
      <c r="AW55" s="70"/>
      <c r="AX55" s="155" t="str">
        <f t="shared" si="48"/>
        <v>-</v>
      </c>
      <c r="AY55" s="70"/>
      <c r="AZ55" s="70"/>
      <c r="BA55" s="155" t="str">
        <f t="shared" si="18"/>
        <v>-</v>
      </c>
      <c r="BB55" s="70"/>
      <c r="BC55" s="70"/>
      <c r="BD55" s="155" t="str">
        <f t="shared" si="19"/>
        <v>-</v>
      </c>
      <c r="BE55" s="70"/>
      <c r="BF55" s="70"/>
      <c r="BG55" s="155" t="str">
        <f t="shared" si="49"/>
        <v>-</v>
      </c>
      <c r="BH55" s="70"/>
      <c r="BI55" s="70"/>
      <c r="BJ55" s="155" t="str">
        <f t="shared" si="50"/>
        <v>-</v>
      </c>
      <c r="BK55" s="70"/>
      <c r="BL55" s="70"/>
      <c r="BM55" s="155" t="str">
        <f t="shared" si="51"/>
        <v>-</v>
      </c>
      <c r="BN55" s="70"/>
      <c r="BO55" s="70"/>
      <c r="BP55" s="155" t="str">
        <f t="shared" si="52"/>
        <v>-</v>
      </c>
      <c r="BQ55" s="70"/>
      <c r="BR55" s="70"/>
      <c r="BS55" s="155" t="str">
        <f t="shared" si="24"/>
        <v>-</v>
      </c>
      <c r="BT55" s="171"/>
      <c r="BU55" s="70"/>
      <c r="BV55" s="70"/>
      <c r="BW55" s="155" t="str">
        <f t="shared" si="25"/>
        <v>-</v>
      </c>
      <c r="BX55" s="70"/>
      <c r="BY55" s="70"/>
      <c r="BZ55" s="155" t="str">
        <f t="shared" si="26"/>
        <v>-</v>
      </c>
      <c r="CA55" s="70"/>
      <c r="CB55" s="70"/>
      <c r="CC55" s="155" t="str">
        <f t="shared" si="27"/>
        <v>-</v>
      </c>
      <c r="CD55" s="70"/>
      <c r="CE55" s="70"/>
      <c r="CF55" s="155" t="str">
        <f t="shared" si="28"/>
        <v>-</v>
      </c>
      <c r="CG55" s="70"/>
      <c r="CH55" s="70"/>
      <c r="CI55" s="155" t="str">
        <f t="shared" si="53"/>
        <v>-</v>
      </c>
      <c r="CJ55" s="70"/>
      <c r="CK55" s="70"/>
      <c r="CL55" s="155" t="str">
        <f t="shared" si="54"/>
        <v>-</v>
      </c>
      <c r="CM55" s="70"/>
      <c r="CN55" s="70"/>
      <c r="CO55" s="155" t="str">
        <f t="shared" si="55"/>
        <v>-</v>
      </c>
      <c r="CP55" s="70"/>
      <c r="CQ55" s="70"/>
      <c r="CR55" s="155" t="str">
        <f t="shared" si="56"/>
        <v>-</v>
      </c>
      <c r="CS55" s="70"/>
      <c r="CT55" s="70"/>
      <c r="CU55" s="155" t="str">
        <f t="shared" si="33"/>
        <v>-</v>
      </c>
      <c r="CV55" s="171"/>
      <c r="CW55" s="70"/>
      <c r="CX55" s="70"/>
      <c r="CY55" s="155" t="str">
        <f t="shared" si="34"/>
        <v>-</v>
      </c>
      <c r="CZ55" s="70"/>
      <c r="DA55" s="70"/>
      <c r="DB55" s="155" t="str">
        <f t="shared" si="35"/>
        <v>-</v>
      </c>
      <c r="DC55" s="70"/>
      <c r="DD55" s="70"/>
      <c r="DE55" s="155" t="str">
        <f t="shared" si="36"/>
        <v>-</v>
      </c>
      <c r="DF55" s="70"/>
      <c r="DG55" s="70"/>
      <c r="DH55" s="155" t="str">
        <f t="shared" si="37"/>
        <v>-</v>
      </c>
      <c r="DI55" s="70"/>
      <c r="DJ55" s="70"/>
      <c r="DK55" s="155" t="str">
        <f t="shared" si="57"/>
        <v>-</v>
      </c>
      <c r="DL55" s="70"/>
      <c r="DM55" s="70"/>
      <c r="DN55" s="155" t="str">
        <f t="shared" si="58"/>
        <v>-</v>
      </c>
      <c r="DO55" s="70"/>
      <c r="DP55" s="70"/>
      <c r="DQ55" s="155" t="str">
        <f t="shared" si="59"/>
        <v>-</v>
      </c>
      <c r="DR55" s="70"/>
      <c r="DS55" s="70"/>
      <c r="DT55" s="155" t="str">
        <f t="shared" si="60"/>
        <v>-</v>
      </c>
      <c r="DU55" s="70"/>
      <c r="DV55" s="70"/>
      <c r="DW55" s="155" t="str">
        <f t="shared" si="42"/>
        <v>-</v>
      </c>
      <c r="DX55" s="171"/>
    </row>
    <row r="56" spans="2:128" hidden="1" x14ac:dyDescent="0.35">
      <c r="B56" s="285"/>
      <c r="C56" s="285"/>
      <c r="D56" s="281"/>
      <c r="E56" s="281"/>
      <c r="F56" s="282"/>
      <c r="G56" s="285"/>
      <c r="H56" s="285"/>
      <c r="I56" s="285"/>
      <c r="J56" s="268"/>
      <c r="K56" s="281"/>
      <c r="L56" s="285"/>
      <c r="M56" s="286"/>
      <c r="N56" s="70"/>
      <c r="O56" s="70"/>
      <c r="P56" s="155" t="str">
        <f t="shared" si="9"/>
        <v>-</v>
      </c>
      <c r="Q56" s="70"/>
      <c r="R56" s="70"/>
      <c r="S56" s="155" t="str">
        <f t="shared" si="10"/>
        <v>-</v>
      </c>
      <c r="T56" s="70"/>
      <c r="U56" s="70"/>
      <c r="V56" s="155" t="str">
        <f t="shared" si="11"/>
        <v>-</v>
      </c>
      <c r="W56" s="70"/>
      <c r="X56" s="70"/>
      <c r="Y56" s="155" t="str">
        <f t="shared" si="12"/>
        <v>-</v>
      </c>
      <c r="Z56" s="70"/>
      <c r="AA56" s="70"/>
      <c r="AB56" s="155" t="str">
        <f t="shared" si="43"/>
        <v>-</v>
      </c>
      <c r="AC56" s="70"/>
      <c r="AD56" s="70"/>
      <c r="AE56" s="155" t="str">
        <f t="shared" si="44"/>
        <v>-</v>
      </c>
      <c r="AF56" s="70"/>
      <c r="AG56" s="70"/>
      <c r="AH56" s="155" t="str">
        <f t="shared" si="45"/>
        <v>-</v>
      </c>
      <c r="AI56" s="70"/>
      <c r="AJ56" s="70"/>
      <c r="AK56" s="155" t="str">
        <f t="shared" si="46"/>
        <v>-</v>
      </c>
      <c r="AL56" s="70"/>
      <c r="AM56" s="70"/>
      <c r="AN56" s="155" t="str">
        <f t="shared" si="47"/>
        <v>-</v>
      </c>
      <c r="AO56" s="70"/>
      <c r="AP56" s="70"/>
      <c r="AQ56" s="155" t="str">
        <f t="shared" si="15"/>
        <v>-</v>
      </c>
      <c r="AR56" s="171"/>
      <c r="AS56" s="70"/>
      <c r="AT56" s="70"/>
      <c r="AU56" s="155" t="str">
        <f t="shared" si="16"/>
        <v>-</v>
      </c>
      <c r="AV56" s="70"/>
      <c r="AW56" s="70"/>
      <c r="AX56" s="155" t="str">
        <f t="shared" si="48"/>
        <v>-</v>
      </c>
      <c r="AY56" s="70"/>
      <c r="AZ56" s="70"/>
      <c r="BA56" s="155" t="str">
        <f t="shared" si="18"/>
        <v>-</v>
      </c>
      <c r="BB56" s="70"/>
      <c r="BC56" s="70"/>
      <c r="BD56" s="155" t="str">
        <f t="shared" si="19"/>
        <v>-</v>
      </c>
      <c r="BE56" s="70"/>
      <c r="BF56" s="70"/>
      <c r="BG56" s="155" t="str">
        <f t="shared" si="49"/>
        <v>-</v>
      </c>
      <c r="BH56" s="70"/>
      <c r="BI56" s="70"/>
      <c r="BJ56" s="155" t="str">
        <f t="shared" si="50"/>
        <v>-</v>
      </c>
      <c r="BK56" s="70"/>
      <c r="BL56" s="70"/>
      <c r="BM56" s="155" t="str">
        <f t="shared" si="51"/>
        <v>-</v>
      </c>
      <c r="BN56" s="70"/>
      <c r="BO56" s="70"/>
      <c r="BP56" s="155" t="str">
        <f t="shared" si="52"/>
        <v>-</v>
      </c>
      <c r="BQ56" s="70"/>
      <c r="BR56" s="70"/>
      <c r="BS56" s="155" t="str">
        <f t="shared" si="24"/>
        <v>-</v>
      </c>
      <c r="BT56" s="171"/>
      <c r="BU56" s="70"/>
      <c r="BV56" s="70"/>
      <c r="BW56" s="155" t="str">
        <f t="shared" si="25"/>
        <v>-</v>
      </c>
      <c r="BX56" s="70"/>
      <c r="BY56" s="70"/>
      <c r="BZ56" s="155" t="str">
        <f t="shared" si="26"/>
        <v>-</v>
      </c>
      <c r="CA56" s="70"/>
      <c r="CB56" s="70"/>
      <c r="CC56" s="155" t="str">
        <f t="shared" si="27"/>
        <v>-</v>
      </c>
      <c r="CD56" s="70"/>
      <c r="CE56" s="70"/>
      <c r="CF56" s="155" t="str">
        <f t="shared" si="28"/>
        <v>-</v>
      </c>
      <c r="CG56" s="70"/>
      <c r="CH56" s="70"/>
      <c r="CI56" s="155" t="str">
        <f t="shared" si="53"/>
        <v>-</v>
      </c>
      <c r="CJ56" s="70"/>
      <c r="CK56" s="70"/>
      <c r="CL56" s="155" t="str">
        <f t="shared" si="54"/>
        <v>-</v>
      </c>
      <c r="CM56" s="70"/>
      <c r="CN56" s="70"/>
      <c r="CO56" s="155" t="str">
        <f t="shared" si="55"/>
        <v>-</v>
      </c>
      <c r="CP56" s="70"/>
      <c r="CQ56" s="70"/>
      <c r="CR56" s="155" t="str">
        <f t="shared" si="56"/>
        <v>-</v>
      </c>
      <c r="CS56" s="70"/>
      <c r="CT56" s="70"/>
      <c r="CU56" s="155" t="str">
        <f t="shared" si="33"/>
        <v>-</v>
      </c>
      <c r="CV56" s="171"/>
      <c r="CW56" s="70"/>
      <c r="CX56" s="70"/>
      <c r="CY56" s="155" t="str">
        <f t="shared" si="34"/>
        <v>-</v>
      </c>
      <c r="CZ56" s="70"/>
      <c r="DA56" s="70"/>
      <c r="DB56" s="155" t="str">
        <f t="shared" si="35"/>
        <v>-</v>
      </c>
      <c r="DC56" s="70"/>
      <c r="DD56" s="70"/>
      <c r="DE56" s="155" t="str">
        <f t="shared" si="36"/>
        <v>-</v>
      </c>
      <c r="DF56" s="70"/>
      <c r="DG56" s="70"/>
      <c r="DH56" s="155" t="str">
        <f t="shared" si="37"/>
        <v>-</v>
      </c>
      <c r="DI56" s="70"/>
      <c r="DJ56" s="70"/>
      <c r="DK56" s="155" t="str">
        <f t="shared" si="57"/>
        <v>-</v>
      </c>
      <c r="DL56" s="70"/>
      <c r="DM56" s="70"/>
      <c r="DN56" s="155" t="str">
        <f t="shared" si="58"/>
        <v>-</v>
      </c>
      <c r="DO56" s="70"/>
      <c r="DP56" s="70"/>
      <c r="DQ56" s="155" t="str">
        <f t="shared" si="59"/>
        <v>-</v>
      </c>
      <c r="DR56" s="70"/>
      <c r="DS56" s="70"/>
      <c r="DT56" s="155" t="str">
        <f t="shared" si="60"/>
        <v>-</v>
      </c>
      <c r="DU56" s="70"/>
      <c r="DV56" s="70"/>
      <c r="DW56" s="155" t="str">
        <f t="shared" si="42"/>
        <v>-</v>
      </c>
      <c r="DX56" s="171"/>
    </row>
    <row r="57" spans="2:128" hidden="1" x14ac:dyDescent="0.35">
      <c r="B57" s="285"/>
      <c r="C57" s="285"/>
      <c r="D57" s="281"/>
      <c r="E57" s="281"/>
      <c r="F57" s="282"/>
      <c r="G57" s="285"/>
      <c r="H57" s="285"/>
      <c r="I57" s="285"/>
      <c r="J57" s="268"/>
      <c r="K57" s="281"/>
      <c r="L57" s="285"/>
      <c r="M57" s="286"/>
      <c r="N57" s="70"/>
      <c r="O57" s="70"/>
      <c r="P57" s="155" t="str">
        <f t="shared" si="9"/>
        <v>-</v>
      </c>
      <c r="Q57" s="70"/>
      <c r="R57" s="70"/>
      <c r="S57" s="155" t="str">
        <f t="shared" si="10"/>
        <v>-</v>
      </c>
      <c r="T57" s="70"/>
      <c r="U57" s="70"/>
      <c r="V57" s="155" t="str">
        <f t="shared" si="11"/>
        <v>-</v>
      </c>
      <c r="W57" s="70"/>
      <c r="X57" s="70"/>
      <c r="Y57" s="155" t="str">
        <f t="shared" si="12"/>
        <v>-</v>
      </c>
      <c r="Z57" s="70"/>
      <c r="AA57" s="70"/>
      <c r="AB57" s="155" t="str">
        <f t="shared" si="43"/>
        <v>-</v>
      </c>
      <c r="AC57" s="70"/>
      <c r="AD57" s="70"/>
      <c r="AE57" s="155" t="str">
        <f t="shared" si="44"/>
        <v>-</v>
      </c>
      <c r="AF57" s="70"/>
      <c r="AG57" s="70"/>
      <c r="AH57" s="155" t="str">
        <f t="shared" si="45"/>
        <v>-</v>
      </c>
      <c r="AI57" s="70"/>
      <c r="AJ57" s="70"/>
      <c r="AK57" s="155" t="str">
        <f t="shared" si="46"/>
        <v>-</v>
      </c>
      <c r="AL57" s="70"/>
      <c r="AM57" s="70"/>
      <c r="AN57" s="155" t="str">
        <f t="shared" si="47"/>
        <v>-</v>
      </c>
      <c r="AO57" s="70"/>
      <c r="AP57" s="70"/>
      <c r="AQ57" s="155" t="str">
        <f t="shared" si="15"/>
        <v>-</v>
      </c>
      <c r="AR57" s="171"/>
      <c r="AS57" s="70"/>
      <c r="AT57" s="70"/>
      <c r="AU57" s="155" t="str">
        <f t="shared" si="16"/>
        <v>-</v>
      </c>
      <c r="AV57" s="70"/>
      <c r="AW57" s="70"/>
      <c r="AX57" s="155" t="str">
        <f t="shared" si="48"/>
        <v>-</v>
      </c>
      <c r="AY57" s="70"/>
      <c r="AZ57" s="70"/>
      <c r="BA57" s="155" t="str">
        <f t="shared" si="18"/>
        <v>-</v>
      </c>
      <c r="BB57" s="70"/>
      <c r="BC57" s="70"/>
      <c r="BD57" s="155" t="str">
        <f t="shared" si="19"/>
        <v>-</v>
      </c>
      <c r="BE57" s="70"/>
      <c r="BF57" s="70"/>
      <c r="BG57" s="155" t="str">
        <f t="shared" si="49"/>
        <v>-</v>
      </c>
      <c r="BH57" s="70"/>
      <c r="BI57" s="70"/>
      <c r="BJ57" s="155" t="str">
        <f t="shared" si="50"/>
        <v>-</v>
      </c>
      <c r="BK57" s="70"/>
      <c r="BL57" s="70"/>
      <c r="BM57" s="155" t="str">
        <f t="shared" si="51"/>
        <v>-</v>
      </c>
      <c r="BN57" s="70"/>
      <c r="BO57" s="70"/>
      <c r="BP57" s="155" t="str">
        <f t="shared" si="52"/>
        <v>-</v>
      </c>
      <c r="BQ57" s="70"/>
      <c r="BR57" s="70"/>
      <c r="BS57" s="155" t="str">
        <f t="shared" si="24"/>
        <v>-</v>
      </c>
      <c r="BT57" s="171"/>
      <c r="BU57" s="70"/>
      <c r="BV57" s="70"/>
      <c r="BW57" s="155" t="str">
        <f t="shared" si="25"/>
        <v>-</v>
      </c>
      <c r="BX57" s="70"/>
      <c r="BY57" s="70"/>
      <c r="BZ57" s="155" t="str">
        <f t="shared" si="26"/>
        <v>-</v>
      </c>
      <c r="CA57" s="70"/>
      <c r="CB57" s="70"/>
      <c r="CC57" s="155" t="str">
        <f t="shared" si="27"/>
        <v>-</v>
      </c>
      <c r="CD57" s="70"/>
      <c r="CE57" s="70"/>
      <c r="CF57" s="145" t="str">
        <f t="shared" si="28"/>
        <v>-</v>
      </c>
      <c r="CG57" s="70"/>
      <c r="CH57" s="70"/>
      <c r="CI57" s="155" t="str">
        <f t="shared" si="53"/>
        <v>-</v>
      </c>
      <c r="CJ57" s="70"/>
      <c r="CK57" s="70"/>
      <c r="CL57" s="155" t="str">
        <f t="shared" si="54"/>
        <v>-</v>
      </c>
      <c r="CM57" s="70"/>
      <c r="CN57" s="70"/>
      <c r="CO57" s="155" t="str">
        <f t="shared" si="55"/>
        <v>-</v>
      </c>
      <c r="CP57" s="70"/>
      <c r="CQ57" s="70"/>
      <c r="CR57" s="145" t="str">
        <f t="shared" si="56"/>
        <v>-</v>
      </c>
      <c r="CS57" s="70"/>
      <c r="CT57" s="70"/>
      <c r="CU57" s="155" t="str">
        <f t="shared" si="33"/>
        <v>-</v>
      </c>
      <c r="CV57" s="171"/>
      <c r="CW57" s="70"/>
      <c r="CX57" s="70"/>
      <c r="CY57" s="145" t="str">
        <f t="shared" si="34"/>
        <v>-</v>
      </c>
      <c r="CZ57" s="70"/>
      <c r="DA57" s="70"/>
      <c r="DB57" s="145" t="str">
        <f t="shared" si="35"/>
        <v>-</v>
      </c>
      <c r="DC57" s="70"/>
      <c r="DD57" s="70"/>
      <c r="DE57" s="145" t="str">
        <f t="shared" si="36"/>
        <v>-</v>
      </c>
      <c r="DF57" s="70"/>
      <c r="DG57" s="70"/>
      <c r="DH57" s="145" t="str">
        <f t="shared" si="37"/>
        <v>-</v>
      </c>
      <c r="DI57" s="70"/>
      <c r="DJ57" s="70"/>
      <c r="DK57" s="145" t="str">
        <f t="shared" si="57"/>
        <v>-</v>
      </c>
      <c r="DL57" s="70"/>
      <c r="DM57" s="70"/>
      <c r="DN57" s="145" t="str">
        <f t="shared" si="58"/>
        <v>-</v>
      </c>
      <c r="DO57" s="70"/>
      <c r="DP57" s="70"/>
      <c r="DQ57" s="145" t="str">
        <f t="shared" si="59"/>
        <v>-</v>
      </c>
      <c r="DR57" s="70"/>
      <c r="DS57" s="70"/>
      <c r="DT57" s="145" t="str">
        <f t="shared" si="60"/>
        <v>-</v>
      </c>
      <c r="DU57" s="70"/>
      <c r="DV57" s="70"/>
      <c r="DW57" s="155" t="str">
        <f t="shared" si="42"/>
        <v>-</v>
      </c>
      <c r="DX57" s="171"/>
    </row>
    <row r="58" spans="2:128" hidden="1" x14ac:dyDescent="0.35">
      <c r="B58" s="285"/>
      <c r="C58" s="285"/>
      <c r="D58" s="281"/>
      <c r="E58" s="281"/>
      <c r="F58" s="282"/>
      <c r="G58" s="285"/>
      <c r="H58" s="285"/>
      <c r="I58" s="285"/>
      <c r="J58" s="268"/>
      <c r="K58" s="281"/>
      <c r="L58" s="285"/>
      <c r="M58" s="286"/>
      <c r="N58" s="70"/>
      <c r="O58" s="70"/>
      <c r="P58" s="155" t="str">
        <f t="shared" si="9"/>
        <v>-</v>
      </c>
      <c r="Q58" s="70"/>
      <c r="R58" s="70"/>
      <c r="S58" s="155" t="str">
        <f t="shared" si="10"/>
        <v>-</v>
      </c>
      <c r="T58" s="70"/>
      <c r="U58" s="70"/>
      <c r="V58" s="155" t="str">
        <f t="shared" si="11"/>
        <v>-</v>
      </c>
      <c r="W58" s="70"/>
      <c r="X58" s="70"/>
      <c r="Y58" s="155" t="str">
        <f t="shared" si="12"/>
        <v>-</v>
      </c>
      <c r="Z58" s="70"/>
      <c r="AA58" s="70"/>
      <c r="AB58" s="155" t="str">
        <f t="shared" si="43"/>
        <v>-</v>
      </c>
      <c r="AC58" s="70"/>
      <c r="AD58" s="70"/>
      <c r="AE58" s="155" t="str">
        <f t="shared" si="44"/>
        <v>-</v>
      </c>
      <c r="AF58" s="70"/>
      <c r="AG58" s="70"/>
      <c r="AH58" s="155" t="str">
        <f t="shared" si="45"/>
        <v>-</v>
      </c>
      <c r="AI58" s="70"/>
      <c r="AJ58" s="70"/>
      <c r="AK58" s="155" t="str">
        <f t="shared" si="46"/>
        <v>-</v>
      </c>
      <c r="AL58" s="70"/>
      <c r="AM58" s="70"/>
      <c r="AN58" s="155" t="str">
        <f t="shared" si="47"/>
        <v>-</v>
      </c>
      <c r="AO58" s="70"/>
      <c r="AP58" s="70"/>
      <c r="AQ58" s="155" t="str">
        <f t="shared" si="15"/>
        <v>-</v>
      </c>
      <c r="AR58" s="171"/>
      <c r="AS58" s="70"/>
      <c r="AT58" s="70"/>
      <c r="AU58" s="155" t="str">
        <f t="shared" ref="AU58:AU107" si="61">IF(AT58,AS58/AT58,"-")</f>
        <v>-</v>
      </c>
      <c r="AV58" s="70"/>
      <c r="AW58" s="70"/>
      <c r="AX58" s="155" t="str">
        <f t="shared" ref="AX58:AX107" si="62">IF(AW58,AV58/AW58,"-")</f>
        <v>-</v>
      </c>
      <c r="AY58" s="70"/>
      <c r="AZ58" s="70"/>
      <c r="BA58" s="155" t="str">
        <f t="shared" ref="BA58:BA107" si="63">IF(AZ58,AY58/AZ58,"-")</f>
        <v>-</v>
      </c>
      <c r="BB58" s="70"/>
      <c r="BC58" s="70"/>
      <c r="BD58" s="155" t="str">
        <f t="shared" ref="BD58:BD107" si="64">IF(BC58,BB58/BC58,"-")</f>
        <v>-</v>
      </c>
      <c r="BE58" s="70"/>
      <c r="BF58" s="70"/>
      <c r="BG58" s="155" t="str">
        <f t="shared" si="49"/>
        <v>-</v>
      </c>
      <c r="BH58" s="70"/>
      <c r="BI58" s="70"/>
      <c r="BJ58" s="155" t="str">
        <f t="shared" si="50"/>
        <v>-</v>
      </c>
      <c r="BK58" s="70"/>
      <c r="BL58" s="70"/>
      <c r="BM58" s="155" t="str">
        <f t="shared" si="51"/>
        <v>-</v>
      </c>
      <c r="BN58" s="70"/>
      <c r="BO58" s="70"/>
      <c r="BP58" s="155" t="str">
        <f t="shared" si="52"/>
        <v>-</v>
      </c>
      <c r="BQ58" s="70"/>
      <c r="BR58" s="70"/>
      <c r="BS58" s="155" t="str">
        <f t="shared" ref="BS58:BS107" si="65">IF(BR58,BQ58/BR58,"-")</f>
        <v>-</v>
      </c>
      <c r="BT58" s="171"/>
      <c r="BU58" s="70"/>
      <c r="BV58" s="70"/>
      <c r="BW58" s="155" t="str">
        <f t="shared" ref="BW58:BW107" si="66">IF(BV58,BU58/BV58,"-")</f>
        <v>-</v>
      </c>
      <c r="BX58" s="70"/>
      <c r="BY58" s="70"/>
      <c r="BZ58" s="155" t="str">
        <f t="shared" ref="BZ58:BZ107" si="67">IF(BY58,BX58/BY58,"-")</f>
        <v>-</v>
      </c>
      <c r="CA58" s="70"/>
      <c r="CB58" s="70"/>
      <c r="CC58" s="155" t="str">
        <f t="shared" ref="CC58:CC107" si="68">IF(CB58,CA58/CB58,"-")</f>
        <v>-</v>
      </c>
      <c r="CD58" s="70"/>
      <c r="CE58" s="70"/>
      <c r="CF58" s="145" t="str">
        <f t="shared" ref="CF58:CF107" si="69">IF(CE58,CD58/CE58,"-")</f>
        <v>-</v>
      </c>
      <c r="CG58" s="70"/>
      <c r="CH58" s="70"/>
      <c r="CI58" s="155" t="str">
        <f t="shared" si="53"/>
        <v>-</v>
      </c>
      <c r="CJ58" s="70"/>
      <c r="CK58" s="70"/>
      <c r="CL58" s="155" t="str">
        <f t="shared" si="54"/>
        <v>-</v>
      </c>
      <c r="CM58" s="70"/>
      <c r="CN58" s="70"/>
      <c r="CO58" s="155" t="str">
        <f t="shared" si="55"/>
        <v>-</v>
      </c>
      <c r="CP58" s="70"/>
      <c r="CQ58" s="70"/>
      <c r="CR58" s="145" t="str">
        <f t="shared" si="56"/>
        <v>-</v>
      </c>
      <c r="CS58" s="70"/>
      <c r="CT58" s="70"/>
      <c r="CU58" s="155" t="str">
        <f t="shared" ref="CU58:CU107" si="70">IF(CT58,CS58/CT58,"-")</f>
        <v>-</v>
      </c>
      <c r="CV58" s="171"/>
      <c r="CW58" s="70"/>
      <c r="CX58" s="70"/>
      <c r="CY58" s="145" t="str">
        <f t="shared" ref="CY58:CY107" si="71">IF(CX58,CW58/CX58,"-")</f>
        <v>-</v>
      </c>
      <c r="CZ58" s="70"/>
      <c r="DA58" s="70"/>
      <c r="DB58" s="145" t="str">
        <f t="shared" ref="DB58:DB107" si="72">IF(DA58,CZ58/DA58,"-")</f>
        <v>-</v>
      </c>
      <c r="DC58" s="70"/>
      <c r="DD58" s="70"/>
      <c r="DE58" s="145" t="str">
        <f t="shared" ref="DE58:DE107" si="73">IF(DD58,DC58/DD58,"-")</f>
        <v>-</v>
      </c>
      <c r="DF58" s="70"/>
      <c r="DG58" s="70"/>
      <c r="DH58" s="145" t="str">
        <f t="shared" ref="DH58:DH107" si="74">IF(DG58,DF58/DG58,"-")</f>
        <v>-</v>
      </c>
      <c r="DI58" s="70"/>
      <c r="DJ58" s="70"/>
      <c r="DK58" s="145" t="str">
        <f t="shared" si="57"/>
        <v>-</v>
      </c>
      <c r="DL58" s="70"/>
      <c r="DM58" s="70"/>
      <c r="DN58" s="145" t="str">
        <f t="shared" si="58"/>
        <v>-</v>
      </c>
      <c r="DO58" s="70"/>
      <c r="DP58" s="70"/>
      <c r="DQ58" s="145" t="str">
        <f t="shared" si="59"/>
        <v>-</v>
      </c>
      <c r="DR58" s="70"/>
      <c r="DS58" s="70"/>
      <c r="DT58" s="145" t="str">
        <f t="shared" si="60"/>
        <v>-</v>
      </c>
      <c r="DU58" s="70"/>
      <c r="DV58" s="70"/>
      <c r="DW58" s="155" t="str">
        <f t="shared" ref="DW58:DW107" si="75">IF(DV58,DU58/DV58,"-")</f>
        <v>-</v>
      </c>
      <c r="DX58" s="171"/>
    </row>
    <row r="59" spans="2:128" hidden="1" x14ac:dyDescent="0.35">
      <c r="B59" s="285"/>
      <c r="C59" s="285"/>
      <c r="D59" s="281"/>
      <c r="E59" s="281"/>
      <c r="F59" s="282"/>
      <c r="G59" s="285"/>
      <c r="H59" s="285"/>
      <c r="I59" s="285"/>
      <c r="J59" s="268"/>
      <c r="K59" s="281"/>
      <c r="L59" s="285"/>
      <c r="M59" s="286"/>
      <c r="N59" s="70"/>
      <c r="O59" s="70"/>
      <c r="P59" s="155" t="str">
        <f t="shared" si="9"/>
        <v>-</v>
      </c>
      <c r="Q59" s="70"/>
      <c r="R59" s="70"/>
      <c r="S59" s="155" t="str">
        <f t="shared" si="10"/>
        <v>-</v>
      </c>
      <c r="T59" s="70"/>
      <c r="U59" s="70"/>
      <c r="V59" s="155" t="str">
        <f t="shared" si="11"/>
        <v>-</v>
      </c>
      <c r="W59" s="70"/>
      <c r="X59" s="70"/>
      <c r="Y59" s="155" t="str">
        <f t="shared" si="12"/>
        <v>-</v>
      </c>
      <c r="Z59" s="70"/>
      <c r="AA59" s="70"/>
      <c r="AB59" s="155" t="str">
        <f t="shared" si="43"/>
        <v>-</v>
      </c>
      <c r="AC59" s="70"/>
      <c r="AD59" s="70"/>
      <c r="AE59" s="155" t="str">
        <f t="shared" si="44"/>
        <v>-</v>
      </c>
      <c r="AF59" s="70"/>
      <c r="AG59" s="70"/>
      <c r="AH59" s="155" t="str">
        <f t="shared" si="45"/>
        <v>-</v>
      </c>
      <c r="AI59" s="70"/>
      <c r="AJ59" s="70"/>
      <c r="AK59" s="155" t="str">
        <f t="shared" si="46"/>
        <v>-</v>
      </c>
      <c r="AL59" s="70"/>
      <c r="AM59" s="70"/>
      <c r="AN59" s="155" t="str">
        <f t="shared" si="47"/>
        <v>-</v>
      </c>
      <c r="AO59" s="70"/>
      <c r="AP59" s="70"/>
      <c r="AQ59" s="155" t="str">
        <f t="shared" si="15"/>
        <v>-</v>
      </c>
      <c r="AR59" s="171"/>
      <c r="AS59" s="70"/>
      <c r="AT59" s="70"/>
      <c r="AU59" s="155" t="str">
        <f t="shared" si="61"/>
        <v>-</v>
      </c>
      <c r="AV59" s="70"/>
      <c r="AW59" s="70"/>
      <c r="AX59" s="155" t="str">
        <f t="shared" si="62"/>
        <v>-</v>
      </c>
      <c r="AY59" s="70"/>
      <c r="AZ59" s="70"/>
      <c r="BA59" s="155" t="str">
        <f t="shared" si="63"/>
        <v>-</v>
      </c>
      <c r="BB59" s="70"/>
      <c r="BC59" s="70"/>
      <c r="BD59" s="155" t="str">
        <f t="shared" si="64"/>
        <v>-</v>
      </c>
      <c r="BE59" s="70"/>
      <c r="BF59" s="70"/>
      <c r="BG59" s="155" t="str">
        <f t="shared" si="49"/>
        <v>-</v>
      </c>
      <c r="BH59" s="70"/>
      <c r="BI59" s="70"/>
      <c r="BJ59" s="155" t="str">
        <f t="shared" si="50"/>
        <v>-</v>
      </c>
      <c r="BK59" s="70"/>
      <c r="BL59" s="70"/>
      <c r="BM59" s="155" t="str">
        <f t="shared" si="51"/>
        <v>-</v>
      </c>
      <c r="BN59" s="70"/>
      <c r="BO59" s="70"/>
      <c r="BP59" s="155" t="str">
        <f t="shared" si="52"/>
        <v>-</v>
      </c>
      <c r="BQ59" s="70"/>
      <c r="BR59" s="70"/>
      <c r="BS59" s="155" t="str">
        <f t="shared" si="65"/>
        <v>-</v>
      </c>
      <c r="BT59" s="171"/>
      <c r="BU59" s="70"/>
      <c r="BV59" s="70"/>
      <c r="BW59" s="155" t="str">
        <f t="shared" si="66"/>
        <v>-</v>
      </c>
      <c r="BX59" s="70"/>
      <c r="BY59" s="70"/>
      <c r="BZ59" s="155" t="str">
        <f t="shared" si="67"/>
        <v>-</v>
      </c>
      <c r="CA59" s="70"/>
      <c r="CB59" s="70"/>
      <c r="CC59" s="155" t="str">
        <f t="shared" si="68"/>
        <v>-</v>
      </c>
      <c r="CD59" s="70"/>
      <c r="CE59" s="70"/>
      <c r="CF59" s="145" t="str">
        <f t="shared" si="69"/>
        <v>-</v>
      </c>
      <c r="CG59" s="70"/>
      <c r="CH59" s="70"/>
      <c r="CI59" s="155" t="str">
        <f t="shared" si="53"/>
        <v>-</v>
      </c>
      <c r="CJ59" s="70"/>
      <c r="CK59" s="70"/>
      <c r="CL59" s="155" t="str">
        <f t="shared" si="54"/>
        <v>-</v>
      </c>
      <c r="CM59" s="70"/>
      <c r="CN59" s="70"/>
      <c r="CO59" s="155" t="str">
        <f t="shared" si="55"/>
        <v>-</v>
      </c>
      <c r="CP59" s="70"/>
      <c r="CQ59" s="70"/>
      <c r="CR59" s="145" t="str">
        <f t="shared" si="56"/>
        <v>-</v>
      </c>
      <c r="CS59" s="70"/>
      <c r="CT59" s="70"/>
      <c r="CU59" s="155" t="str">
        <f t="shared" si="70"/>
        <v>-</v>
      </c>
      <c r="CV59" s="171"/>
      <c r="CW59" s="70"/>
      <c r="CX59" s="70"/>
      <c r="CY59" s="145" t="str">
        <f t="shared" si="71"/>
        <v>-</v>
      </c>
      <c r="CZ59" s="70"/>
      <c r="DA59" s="70"/>
      <c r="DB59" s="145" t="str">
        <f t="shared" si="72"/>
        <v>-</v>
      </c>
      <c r="DC59" s="70"/>
      <c r="DD59" s="70"/>
      <c r="DE59" s="145" t="str">
        <f t="shared" si="73"/>
        <v>-</v>
      </c>
      <c r="DF59" s="70"/>
      <c r="DG59" s="70"/>
      <c r="DH59" s="145" t="str">
        <f t="shared" si="74"/>
        <v>-</v>
      </c>
      <c r="DI59" s="70"/>
      <c r="DJ59" s="70"/>
      <c r="DK59" s="145" t="str">
        <f t="shared" si="57"/>
        <v>-</v>
      </c>
      <c r="DL59" s="70"/>
      <c r="DM59" s="70"/>
      <c r="DN59" s="145" t="str">
        <f t="shared" si="58"/>
        <v>-</v>
      </c>
      <c r="DO59" s="70"/>
      <c r="DP59" s="70"/>
      <c r="DQ59" s="145" t="str">
        <f t="shared" si="59"/>
        <v>-</v>
      </c>
      <c r="DR59" s="70"/>
      <c r="DS59" s="70"/>
      <c r="DT59" s="145" t="str">
        <f t="shared" si="60"/>
        <v>-</v>
      </c>
      <c r="DU59" s="70"/>
      <c r="DV59" s="70"/>
      <c r="DW59" s="155" t="str">
        <f t="shared" si="75"/>
        <v>-</v>
      </c>
      <c r="DX59" s="171"/>
    </row>
    <row r="60" spans="2:128" hidden="1" x14ac:dyDescent="0.35">
      <c r="B60" s="285"/>
      <c r="C60" s="285"/>
      <c r="D60" s="281"/>
      <c r="E60" s="281"/>
      <c r="F60" s="282"/>
      <c r="G60" s="285"/>
      <c r="H60" s="285"/>
      <c r="I60" s="285"/>
      <c r="J60" s="268"/>
      <c r="K60" s="281"/>
      <c r="L60" s="285"/>
      <c r="M60" s="286"/>
      <c r="N60" s="70"/>
      <c r="O60" s="70"/>
      <c r="P60" s="155" t="str">
        <f t="shared" si="9"/>
        <v>-</v>
      </c>
      <c r="Q60" s="70"/>
      <c r="R60" s="70"/>
      <c r="S60" s="155" t="str">
        <f t="shared" si="10"/>
        <v>-</v>
      </c>
      <c r="T60" s="70"/>
      <c r="U60" s="70"/>
      <c r="V60" s="155" t="str">
        <f t="shared" si="11"/>
        <v>-</v>
      </c>
      <c r="W60" s="70"/>
      <c r="X60" s="70"/>
      <c r="Y60" s="155" t="str">
        <f t="shared" si="12"/>
        <v>-</v>
      </c>
      <c r="Z60" s="70"/>
      <c r="AA60" s="70"/>
      <c r="AB60" s="155" t="str">
        <f t="shared" si="43"/>
        <v>-</v>
      </c>
      <c r="AC60" s="70"/>
      <c r="AD60" s="70"/>
      <c r="AE60" s="155" t="str">
        <f t="shared" si="44"/>
        <v>-</v>
      </c>
      <c r="AF60" s="70"/>
      <c r="AG60" s="70"/>
      <c r="AH60" s="155" t="str">
        <f t="shared" si="45"/>
        <v>-</v>
      </c>
      <c r="AI60" s="70"/>
      <c r="AJ60" s="70"/>
      <c r="AK60" s="155" t="str">
        <f t="shared" si="46"/>
        <v>-</v>
      </c>
      <c r="AL60" s="70"/>
      <c r="AM60" s="70"/>
      <c r="AN60" s="155" t="str">
        <f t="shared" si="47"/>
        <v>-</v>
      </c>
      <c r="AO60" s="70"/>
      <c r="AP60" s="70"/>
      <c r="AQ60" s="155" t="str">
        <f t="shared" si="15"/>
        <v>-</v>
      </c>
      <c r="AR60" s="171"/>
      <c r="AS60" s="70"/>
      <c r="AT60" s="70"/>
      <c r="AU60" s="155" t="str">
        <f t="shared" si="61"/>
        <v>-</v>
      </c>
      <c r="AV60" s="70"/>
      <c r="AW60" s="70"/>
      <c r="AX60" s="155" t="str">
        <f t="shared" si="62"/>
        <v>-</v>
      </c>
      <c r="AY60" s="70"/>
      <c r="AZ60" s="70"/>
      <c r="BA60" s="155" t="str">
        <f t="shared" si="63"/>
        <v>-</v>
      </c>
      <c r="BB60" s="70"/>
      <c r="BC60" s="70"/>
      <c r="BD60" s="155" t="str">
        <f t="shared" si="64"/>
        <v>-</v>
      </c>
      <c r="BE60" s="70"/>
      <c r="BF60" s="70"/>
      <c r="BG60" s="155" t="str">
        <f t="shared" si="49"/>
        <v>-</v>
      </c>
      <c r="BH60" s="70"/>
      <c r="BI60" s="70"/>
      <c r="BJ60" s="155" t="str">
        <f t="shared" si="50"/>
        <v>-</v>
      </c>
      <c r="BK60" s="70"/>
      <c r="BL60" s="70"/>
      <c r="BM60" s="155" t="str">
        <f t="shared" si="51"/>
        <v>-</v>
      </c>
      <c r="BN60" s="70"/>
      <c r="BO60" s="70"/>
      <c r="BP60" s="155" t="str">
        <f t="shared" si="52"/>
        <v>-</v>
      </c>
      <c r="BQ60" s="70"/>
      <c r="BR60" s="70"/>
      <c r="BS60" s="155" t="str">
        <f t="shared" si="65"/>
        <v>-</v>
      </c>
      <c r="BT60" s="171"/>
      <c r="BU60" s="70"/>
      <c r="BV60" s="70"/>
      <c r="BW60" s="155" t="str">
        <f t="shared" si="66"/>
        <v>-</v>
      </c>
      <c r="BX60" s="70"/>
      <c r="BY60" s="70"/>
      <c r="BZ60" s="155" t="str">
        <f t="shared" si="67"/>
        <v>-</v>
      </c>
      <c r="CA60" s="70"/>
      <c r="CB60" s="70"/>
      <c r="CC60" s="155" t="str">
        <f t="shared" si="68"/>
        <v>-</v>
      </c>
      <c r="CD60" s="70"/>
      <c r="CE60" s="70"/>
      <c r="CF60" s="145" t="str">
        <f t="shared" si="69"/>
        <v>-</v>
      </c>
      <c r="CG60" s="70"/>
      <c r="CH60" s="70"/>
      <c r="CI60" s="155" t="str">
        <f t="shared" si="53"/>
        <v>-</v>
      </c>
      <c r="CJ60" s="70"/>
      <c r="CK60" s="70"/>
      <c r="CL60" s="155" t="str">
        <f t="shared" si="54"/>
        <v>-</v>
      </c>
      <c r="CM60" s="70"/>
      <c r="CN60" s="70"/>
      <c r="CO60" s="155" t="str">
        <f t="shared" si="55"/>
        <v>-</v>
      </c>
      <c r="CP60" s="70"/>
      <c r="CQ60" s="70"/>
      <c r="CR60" s="145" t="str">
        <f t="shared" si="56"/>
        <v>-</v>
      </c>
      <c r="CS60" s="70"/>
      <c r="CT60" s="70"/>
      <c r="CU60" s="155" t="str">
        <f t="shared" si="70"/>
        <v>-</v>
      </c>
      <c r="CV60" s="171"/>
      <c r="CW60" s="70"/>
      <c r="CX60" s="70"/>
      <c r="CY60" s="145" t="str">
        <f t="shared" si="71"/>
        <v>-</v>
      </c>
      <c r="CZ60" s="70"/>
      <c r="DA60" s="70"/>
      <c r="DB60" s="145" t="str">
        <f t="shared" si="72"/>
        <v>-</v>
      </c>
      <c r="DC60" s="70"/>
      <c r="DD60" s="70"/>
      <c r="DE60" s="145" t="str">
        <f t="shared" si="73"/>
        <v>-</v>
      </c>
      <c r="DF60" s="70"/>
      <c r="DG60" s="70"/>
      <c r="DH60" s="145" t="str">
        <f t="shared" si="74"/>
        <v>-</v>
      </c>
      <c r="DI60" s="70"/>
      <c r="DJ60" s="70"/>
      <c r="DK60" s="145" t="str">
        <f t="shared" si="57"/>
        <v>-</v>
      </c>
      <c r="DL60" s="70"/>
      <c r="DM60" s="70"/>
      <c r="DN60" s="145" t="str">
        <f t="shared" si="58"/>
        <v>-</v>
      </c>
      <c r="DO60" s="70"/>
      <c r="DP60" s="70"/>
      <c r="DQ60" s="145" t="str">
        <f t="shared" si="59"/>
        <v>-</v>
      </c>
      <c r="DR60" s="70"/>
      <c r="DS60" s="70"/>
      <c r="DT60" s="145" t="str">
        <f t="shared" si="60"/>
        <v>-</v>
      </c>
      <c r="DU60" s="70"/>
      <c r="DV60" s="70"/>
      <c r="DW60" s="155" t="str">
        <f t="shared" si="75"/>
        <v>-</v>
      </c>
      <c r="DX60" s="171"/>
    </row>
    <row r="61" spans="2:128" hidden="1" x14ac:dyDescent="0.35">
      <c r="B61" s="285"/>
      <c r="C61" s="285"/>
      <c r="D61" s="281"/>
      <c r="E61" s="281"/>
      <c r="F61" s="282"/>
      <c r="G61" s="285"/>
      <c r="H61" s="285"/>
      <c r="I61" s="285"/>
      <c r="J61" s="268"/>
      <c r="K61" s="281"/>
      <c r="L61" s="285"/>
      <c r="M61" s="286"/>
      <c r="N61" s="70"/>
      <c r="O61" s="70"/>
      <c r="P61" s="155" t="str">
        <f t="shared" si="9"/>
        <v>-</v>
      </c>
      <c r="Q61" s="70"/>
      <c r="R61" s="70"/>
      <c r="S61" s="155" t="str">
        <f t="shared" si="10"/>
        <v>-</v>
      </c>
      <c r="T61" s="70"/>
      <c r="U61" s="70"/>
      <c r="V61" s="155" t="str">
        <f t="shared" si="11"/>
        <v>-</v>
      </c>
      <c r="W61" s="70"/>
      <c r="X61" s="70"/>
      <c r="Y61" s="155" t="str">
        <f t="shared" si="12"/>
        <v>-</v>
      </c>
      <c r="Z61" s="70"/>
      <c r="AA61" s="70"/>
      <c r="AB61" s="155" t="str">
        <f t="shared" si="43"/>
        <v>-</v>
      </c>
      <c r="AC61" s="70"/>
      <c r="AD61" s="70"/>
      <c r="AE61" s="155" t="str">
        <f t="shared" si="44"/>
        <v>-</v>
      </c>
      <c r="AF61" s="70"/>
      <c r="AG61" s="70"/>
      <c r="AH61" s="155" t="str">
        <f t="shared" si="45"/>
        <v>-</v>
      </c>
      <c r="AI61" s="70"/>
      <c r="AJ61" s="70"/>
      <c r="AK61" s="155" t="str">
        <f t="shared" si="46"/>
        <v>-</v>
      </c>
      <c r="AL61" s="70"/>
      <c r="AM61" s="70"/>
      <c r="AN61" s="155" t="str">
        <f t="shared" si="47"/>
        <v>-</v>
      </c>
      <c r="AO61" s="70"/>
      <c r="AP61" s="70"/>
      <c r="AQ61" s="155" t="str">
        <f t="shared" si="15"/>
        <v>-</v>
      </c>
      <c r="AR61" s="171"/>
      <c r="AS61" s="70"/>
      <c r="AT61" s="70"/>
      <c r="AU61" s="155" t="str">
        <f t="shared" si="61"/>
        <v>-</v>
      </c>
      <c r="AV61" s="70"/>
      <c r="AW61" s="70"/>
      <c r="AX61" s="155" t="str">
        <f t="shared" si="62"/>
        <v>-</v>
      </c>
      <c r="AY61" s="70"/>
      <c r="AZ61" s="70"/>
      <c r="BA61" s="155" t="str">
        <f t="shared" si="63"/>
        <v>-</v>
      </c>
      <c r="BB61" s="70"/>
      <c r="BC61" s="70"/>
      <c r="BD61" s="155" t="str">
        <f t="shared" si="64"/>
        <v>-</v>
      </c>
      <c r="BE61" s="70"/>
      <c r="BF61" s="70"/>
      <c r="BG61" s="155" t="str">
        <f t="shared" si="49"/>
        <v>-</v>
      </c>
      <c r="BH61" s="70"/>
      <c r="BI61" s="70"/>
      <c r="BJ61" s="155" t="str">
        <f t="shared" si="50"/>
        <v>-</v>
      </c>
      <c r="BK61" s="70"/>
      <c r="BL61" s="70"/>
      <c r="BM61" s="155" t="str">
        <f t="shared" si="51"/>
        <v>-</v>
      </c>
      <c r="BN61" s="70"/>
      <c r="BO61" s="70"/>
      <c r="BP61" s="155" t="str">
        <f t="shared" si="52"/>
        <v>-</v>
      </c>
      <c r="BQ61" s="70"/>
      <c r="BR61" s="70"/>
      <c r="BS61" s="155" t="str">
        <f t="shared" si="65"/>
        <v>-</v>
      </c>
      <c r="BT61" s="171"/>
      <c r="BU61" s="70"/>
      <c r="BV61" s="70"/>
      <c r="BW61" s="155" t="str">
        <f t="shared" si="66"/>
        <v>-</v>
      </c>
      <c r="BX61" s="70"/>
      <c r="BY61" s="70"/>
      <c r="BZ61" s="155" t="str">
        <f t="shared" si="67"/>
        <v>-</v>
      </c>
      <c r="CA61" s="70"/>
      <c r="CB61" s="70"/>
      <c r="CC61" s="155" t="str">
        <f t="shared" si="68"/>
        <v>-</v>
      </c>
      <c r="CD61" s="70"/>
      <c r="CE61" s="70"/>
      <c r="CF61" s="145" t="str">
        <f t="shared" si="69"/>
        <v>-</v>
      </c>
      <c r="CG61" s="70"/>
      <c r="CH61" s="70"/>
      <c r="CI61" s="155" t="str">
        <f t="shared" si="53"/>
        <v>-</v>
      </c>
      <c r="CJ61" s="70"/>
      <c r="CK61" s="70"/>
      <c r="CL61" s="155" t="str">
        <f t="shared" si="54"/>
        <v>-</v>
      </c>
      <c r="CM61" s="70"/>
      <c r="CN61" s="70"/>
      <c r="CO61" s="155" t="str">
        <f t="shared" si="55"/>
        <v>-</v>
      </c>
      <c r="CP61" s="70"/>
      <c r="CQ61" s="70"/>
      <c r="CR61" s="145" t="str">
        <f t="shared" si="56"/>
        <v>-</v>
      </c>
      <c r="CS61" s="70"/>
      <c r="CT61" s="70"/>
      <c r="CU61" s="155" t="str">
        <f t="shared" si="70"/>
        <v>-</v>
      </c>
      <c r="CV61" s="171"/>
      <c r="CW61" s="70"/>
      <c r="CX61" s="70"/>
      <c r="CY61" s="145" t="str">
        <f t="shared" si="71"/>
        <v>-</v>
      </c>
      <c r="CZ61" s="70"/>
      <c r="DA61" s="70"/>
      <c r="DB61" s="145" t="str">
        <f t="shared" si="72"/>
        <v>-</v>
      </c>
      <c r="DC61" s="70"/>
      <c r="DD61" s="70"/>
      <c r="DE61" s="145" t="str">
        <f t="shared" si="73"/>
        <v>-</v>
      </c>
      <c r="DF61" s="70"/>
      <c r="DG61" s="70"/>
      <c r="DH61" s="145" t="str">
        <f t="shared" si="74"/>
        <v>-</v>
      </c>
      <c r="DI61" s="70"/>
      <c r="DJ61" s="70"/>
      <c r="DK61" s="145" t="str">
        <f t="shared" si="57"/>
        <v>-</v>
      </c>
      <c r="DL61" s="70"/>
      <c r="DM61" s="70"/>
      <c r="DN61" s="145" t="str">
        <f t="shared" si="58"/>
        <v>-</v>
      </c>
      <c r="DO61" s="70"/>
      <c r="DP61" s="70"/>
      <c r="DQ61" s="145" t="str">
        <f t="shared" si="59"/>
        <v>-</v>
      </c>
      <c r="DR61" s="70"/>
      <c r="DS61" s="70"/>
      <c r="DT61" s="145" t="str">
        <f t="shared" si="60"/>
        <v>-</v>
      </c>
      <c r="DU61" s="70"/>
      <c r="DV61" s="70"/>
      <c r="DW61" s="155" t="str">
        <f t="shared" si="75"/>
        <v>-</v>
      </c>
      <c r="DX61" s="171"/>
    </row>
    <row r="62" spans="2:128" hidden="1" x14ac:dyDescent="0.35">
      <c r="B62" s="285"/>
      <c r="C62" s="285"/>
      <c r="D62" s="281"/>
      <c r="E62" s="281"/>
      <c r="F62" s="282"/>
      <c r="G62" s="285"/>
      <c r="H62" s="285"/>
      <c r="I62" s="285"/>
      <c r="J62" s="268"/>
      <c r="K62" s="281"/>
      <c r="L62" s="285"/>
      <c r="M62" s="286"/>
      <c r="N62" s="70"/>
      <c r="O62" s="70"/>
      <c r="P62" s="155" t="str">
        <f t="shared" si="9"/>
        <v>-</v>
      </c>
      <c r="Q62" s="70"/>
      <c r="R62" s="70"/>
      <c r="S62" s="155" t="str">
        <f t="shared" si="10"/>
        <v>-</v>
      </c>
      <c r="T62" s="70"/>
      <c r="U62" s="70"/>
      <c r="V62" s="155" t="str">
        <f t="shared" si="11"/>
        <v>-</v>
      </c>
      <c r="W62" s="70"/>
      <c r="X62" s="70"/>
      <c r="Y62" s="155" t="str">
        <f t="shared" si="12"/>
        <v>-</v>
      </c>
      <c r="Z62" s="70"/>
      <c r="AA62" s="70"/>
      <c r="AB62" s="155" t="str">
        <f t="shared" si="43"/>
        <v>-</v>
      </c>
      <c r="AC62" s="70"/>
      <c r="AD62" s="70"/>
      <c r="AE62" s="155" t="str">
        <f t="shared" si="44"/>
        <v>-</v>
      </c>
      <c r="AF62" s="70"/>
      <c r="AG62" s="70"/>
      <c r="AH62" s="155" t="str">
        <f t="shared" si="45"/>
        <v>-</v>
      </c>
      <c r="AI62" s="70"/>
      <c r="AJ62" s="70"/>
      <c r="AK62" s="155" t="str">
        <f t="shared" si="46"/>
        <v>-</v>
      </c>
      <c r="AL62" s="70"/>
      <c r="AM62" s="70"/>
      <c r="AN62" s="155" t="str">
        <f t="shared" si="47"/>
        <v>-</v>
      </c>
      <c r="AO62" s="70"/>
      <c r="AP62" s="70"/>
      <c r="AQ62" s="155" t="str">
        <f t="shared" si="15"/>
        <v>-</v>
      </c>
      <c r="AR62" s="171"/>
      <c r="AS62" s="70"/>
      <c r="AT62" s="70"/>
      <c r="AU62" s="155" t="str">
        <f t="shared" si="61"/>
        <v>-</v>
      </c>
      <c r="AV62" s="70"/>
      <c r="AW62" s="70"/>
      <c r="AX62" s="155" t="str">
        <f t="shared" si="62"/>
        <v>-</v>
      </c>
      <c r="AY62" s="70"/>
      <c r="AZ62" s="70"/>
      <c r="BA62" s="155" t="str">
        <f t="shared" si="63"/>
        <v>-</v>
      </c>
      <c r="BB62" s="70"/>
      <c r="BC62" s="70"/>
      <c r="BD62" s="155" t="str">
        <f t="shared" si="64"/>
        <v>-</v>
      </c>
      <c r="BE62" s="70"/>
      <c r="BF62" s="70"/>
      <c r="BG62" s="155" t="str">
        <f t="shared" si="49"/>
        <v>-</v>
      </c>
      <c r="BH62" s="70"/>
      <c r="BI62" s="70"/>
      <c r="BJ62" s="155" t="str">
        <f t="shared" si="50"/>
        <v>-</v>
      </c>
      <c r="BK62" s="70"/>
      <c r="BL62" s="70"/>
      <c r="BM62" s="155" t="str">
        <f t="shared" si="51"/>
        <v>-</v>
      </c>
      <c r="BN62" s="70"/>
      <c r="BO62" s="70"/>
      <c r="BP62" s="155" t="str">
        <f t="shared" si="52"/>
        <v>-</v>
      </c>
      <c r="BQ62" s="70"/>
      <c r="BR62" s="70"/>
      <c r="BS62" s="155" t="str">
        <f t="shared" si="65"/>
        <v>-</v>
      </c>
      <c r="BT62" s="171"/>
      <c r="BU62" s="70"/>
      <c r="BV62" s="70"/>
      <c r="BW62" s="155" t="str">
        <f t="shared" si="66"/>
        <v>-</v>
      </c>
      <c r="BX62" s="70"/>
      <c r="BY62" s="70"/>
      <c r="BZ62" s="155" t="str">
        <f t="shared" si="67"/>
        <v>-</v>
      </c>
      <c r="CA62" s="70"/>
      <c r="CB62" s="70"/>
      <c r="CC62" s="155" t="str">
        <f t="shared" si="68"/>
        <v>-</v>
      </c>
      <c r="CD62" s="70"/>
      <c r="CE62" s="70"/>
      <c r="CF62" s="145" t="str">
        <f t="shared" si="69"/>
        <v>-</v>
      </c>
      <c r="CG62" s="70"/>
      <c r="CH62" s="70"/>
      <c r="CI62" s="155" t="str">
        <f t="shared" si="53"/>
        <v>-</v>
      </c>
      <c r="CJ62" s="70"/>
      <c r="CK62" s="70"/>
      <c r="CL62" s="155" t="str">
        <f t="shared" si="54"/>
        <v>-</v>
      </c>
      <c r="CM62" s="70"/>
      <c r="CN62" s="70"/>
      <c r="CO62" s="155" t="str">
        <f t="shared" si="55"/>
        <v>-</v>
      </c>
      <c r="CP62" s="70"/>
      <c r="CQ62" s="70"/>
      <c r="CR62" s="145" t="str">
        <f t="shared" si="56"/>
        <v>-</v>
      </c>
      <c r="CS62" s="70"/>
      <c r="CT62" s="70"/>
      <c r="CU62" s="155" t="str">
        <f t="shared" si="70"/>
        <v>-</v>
      </c>
      <c r="CV62" s="171"/>
      <c r="CW62" s="70"/>
      <c r="CX62" s="70"/>
      <c r="CY62" s="145" t="str">
        <f t="shared" si="71"/>
        <v>-</v>
      </c>
      <c r="CZ62" s="70"/>
      <c r="DA62" s="70"/>
      <c r="DB62" s="145" t="str">
        <f t="shared" si="72"/>
        <v>-</v>
      </c>
      <c r="DC62" s="70"/>
      <c r="DD62" s="70"/>
      <c r="DE62" s="145" t="str">
        <f t="shared" si="73"/>
        <v>-</v>
      </c>
      <c r="DF62" s="70"/>
      <c r="DG62" s="70"/>
      <c r="DH62" s="145" t="str">
        <f t="shared" si="74"/>
        <v>-</v>
      </c>
      <c r="DI62" s="70"/>
      <c r="DJ62" s="70"/>
      <c r="DK62" s="145" t="str">
        <f t="shared" si="57"/>
        <v>-</v>
      </c>
      <c r="DL62" s="70"/>
      <c r="DM62" s="70"/>
      <c r="DN62" s="145" t="str">
        <f t="shared" si="58"/>
        <v>-</v>
      </c>
      <c r="DO62" s="70"/>
      <c r="DP62" s="70"/>
      <c r="DQ62" s="145" t="str">
        <f t="shared" si="59"/>
        <v>-</v>
      </c>
      <c r="DR62" s="70"/>
      <c r="DS62" s="70"/>
      <c r="DT62" s="145" t="str">
        <f t="shared" si="60"/>
        <v>-</v>
      </c>
      <c r="DU62" s="70"/>
      <c r="DV62" s="70"/>
      <c r="DW62" s="155" t="str">
        <f t="shared" si="75"/>
        <v>-</v>
      </c>
      <c r="DX62" s="171"/>
    </row>
    <row r="63" spans="2:128" hidden="1" x14ac:dyDescent="0.35">
      <c r="B63" s="285"/>
      <c r="C63" s="285"/>
      <c r="D63" s="281"/>
      <c r="E63" s="281"/>
      <c r="F63" s="282"/>
      <c r="G63" s="285"/>
      <c r="H63" s="285"/>
      <c r="I63" s="285"/>
      <c r="J63" s="268"/>
      <c r="K63" s="281"/>
      <c r="L63" s="285"/>
      <c r="M63" s="286"/>
      <c r="N63" s="70"/>
      <c r="O63" s="70"/>
      <c r="P63" s="155" t="str">
        <f t="shared" si="9"/>
        <v>-</v>
      </c>
      <c r="Q63" s="70"/>
      <c r="R63" s="70"/>
      <c r="S63" s="155" t="str">
        <f t="shared" si="10"/>
        <v>-</v>
      </c>
      <c r="T63" s="70"/>
      <c r="U63" s="70"/>
      <c r="V63" s="155" t="str">
        <f t="shared" si="11"/>
        <v>-</v>
      </c>
      <c r="W63" s="70"/>
      <c r="X63" s="70"/>
      <c r="Y63" s="155" t="str">
        <f t="shared" si="12"/>
        <v>-</v>
      </c>
      <c r="Z63" s="70"/>
      <c r="AA63" s="70"/>
      <c r="AB63" s="155" t="str">
        <f t="shared" si="43"/>
        <v>-</v>
      </c>
      <c r="AC63" s="70"/>
      <c r="AD63" s="70"/>
      <c r="AE63" s="155" t="str">
        <f t="shared" si="44"/>
        <v>-</v>
      </c>
      <c r="AF63" s="70"/>
      <c r="AG63" s="70"/>
      <c r="AH63" s="155" t="str">
        <f t="shared" si="45"/>
        <v>-</v>
      </c>
      <c r="AI63" s="70"/>
      <c r="AJ63" s="70"/>
      <c r="AK63" s="155" t="str">
        <f t="shared" si="46"/>
        <v>-</v>
      </c>
      <c r="AL63" s="70"/>
      <c r="AM63" s="70"/>
      <c r="AN63" s="155" t="str">
        <f t="shared" si="47"/>
        <v>-</v>
      </c>
      <c r="AO63" s="70"/>
      <c r="AP63" s="70"/>
      <c r="AQ63" s="155" t="str">
        <f t="shared" si="15"/>
        <v>-</v>
      </c>
      <c r="AR63" s="171"/>
      <c r="AS63" s="70"/>
      <c r="AT63" s="70"/>
      <c r="AU63" s="155" t="str">
        <f t="shared" si="61"/>
        <v>-</v>
      </c>
      <c r="AV63" s="70"/>
      <c r="AW63" s="70"/>
      <c r="AX63" s="155" t="str">
        <f t="shared" si="62"/>
        <v>-</v>
      </c>
      <c r="AY63" s="70"/>
      <c r="AZ63" s="70"/>
      <c r="BA63" s="155" t="str">
        <f t="shared" si="63"/>
        <v>-</v>
      </c>
      <c r="BB63" s="70"/>
      <c r="BC63" s="70"/>
      <c r="BD63" s="155" t="str">
        <f t="shared" si="64"/>
        <v>-</v>
      </c>
      <c r="BE63" s="70"/>
      <c r="BF63" s="70"/>
      <c r="BG63" s="155" t="str">
        <f t="shared" si="49"/>
        <v>-</v>
      </c>
      <c r="BH63" s="70"/>
      <c r="BI63" s="70"/>
      <c r="BJ63" s="155" t="str">
        <f t="shared" si="50"/>
        <v>-</v>
      </c>
      <c r="BK63" s="70"/>
      <c r="BL63" s="70"/>
      <c r="BM63" s="155" t="str">
        <f t="shared" si="51"/>
        <v>-</v>
      </c>
      <c r="BN63" s="70"/>
      <c r="BO63" s="70"/>
      <c r="BP63" s="155" t="str">
        <f t="shared" si="52"/>
        <v>-</v>
      </c>
      <c r="BQ63" s="70"/>
      <c r="BR63" s="70"/>
      <c r="BS63" s="155" t="str">
        <f t="shared" si="65"/>
        <v>-</v>
      </c>
      <c r="BT63" s="171"/>
      <c r="BU63" s="70"/>
      <c r="BV63" s="70"/>
      <c r="BW63" s="155" t="str">
        <f t="shared" si="66"/>
        <v>-</v>
      </c>
      <c r="BX63" s="70"/>
      <c r="BY63" s="70"/>
      <c r="BZ63" s="155" t="str">
        <f t="shared" si="67"/>
        <v>-</v>
      </c>
      <c r="CA63" s="70"/>
      <c r="CB63" s="70"/>
      <c r="CC63" s="155" t="str">
        <f t="shared" si="68"/>
        <v>-</v>
      </c>
      <c r="CD63" s="70"/>
      <c r="CE63" s="70"/>
      <c r="CF63" s="145" t="str">
        <f t="shared" si="69"/>
        <v>-</v>
      </c>
      <c r="CG63" s="70"/>
      <c r="CH63" s="70"/>
      <c r="CI63" s="155" t="str">
        <f t="shared" si="53"/>
        <v>-</v>
      </c>
      <c r="CJ63" s="70"/>
      <c r="CK63" s="70"/>
      <c r="CL63" s="155" t="str">
        <f t="shared" si="54"/>
        <v>-</v>
      </c>
      <c r="CM63" s="70"/>
      <c r="CN63" s="70"/>
      <c r="CO63" s="155" t="str">
        <f t="shared" si="55"/>
        <v>-</v>
      </c>
      <c r="CP63" s="70"/>
      <c r="CQ63" s="70"/>
      <c r="CR63" s="145" t="str">
        <f t="shared" si="56"/>
        <v>-</v>
      </c>
      <c r="CS63" s="70"/>
      <c r="CT63" s="70"/>
      <c r="CU63" s="155" t="str">
        <f t="shared" si="70"/>
        <v>-</v>
      </c>
      <c r="CV63" s="171"/>
      <c r="CW63" s="70"/>
      <c r="CX63" s="70"/>
      <c r="CY63" s="145" t="str">
        <f t="shared" si="71"/>
        <v>-</v>
      </c>
      <c r="CZ63" s="70"/>
      <c r="DA63" s="70"/>
      <c r="DB63" s="145" t="str">
        <f t="shared" si="72"/>
        <v>-</v>
      </c>
      <c r="DC63" s="70"/>
      <c r="DD63" s="70"/>
      <c r="DE63" s="145" t="str">
        <f t="shared" si="73"/>
        <v>-</v>
      </c>
      <c r="DF63" s="70"/>
      <c r="DG63" s="70"/>
      <c r="DH63" s="145" t="str">
        <f t="shared" si="74"/>
        <v>-</v>
      </c>
      <c r="DI63" s="70"/>
      <c r="DJ63" s="70"/>
      <c r="DK63" s="145" t="str">
        <f t="shared" si="57"/>
        <v>-</v>
      </c>
      <c r="DL63" s="70"/>
      <c r="DM63" s="70"/>
      <c r="DN63" s="145" t="str">
        <f t="shared" si="58"/>
        <v>-</v>
      </c>
      <c r="DO63" s="70"/>
      <c r="DP63" s="70"/>
      <c r="DQ63" s="145" t="str">
        <f t="shared" si="59"/>
        <v>-</v>
      </c>
      <c r="DR63" s="70"/>
      <c r="DS63" s="70"/>
      <c r="DT63" s="145" t="str">
        <f t="shared" si="60"/>
        <v>-</v>
      </c>
      <c r="DU63" s="70"/>
      <c r="DV63" s="70"/>
      <c r="DW63" s="155" t="str">
        <f t="shared" si="75"/>
        <v>-</v>
      </c>
      <c r="DX63" s="171"/>
    </row>
    <row r="64" spans="2:128" hidden="1" x14ac:dyDescent="0.35">
      <c r="B64" s="285"/>
      <c r="C64" s="285"/>
      <c r="D64" s="281"/>
      <c r="E64" s="281"/>
      <c r="F64" s="282"/>
      <c r="G64" s="285"/>
      <c r="H64" s="285"/>
      <c r="I64" s="285"/>
      <c r="J64" s="268"/>
      <c r="K64" s="281"/>
      <c r="L64" s="285"/>
      <c r="M64" s="286"/>
      <c r="N64" s="70"/>
      <c r="O64" s="70"/>
      <c r="P64" s="155" t="str">
        <f t="shared" si="9"/>
        <v>-</v>
      </c>
      <c r="Q64" s="70"/>
      <c r="R64" s="70"/>
      <c r="S64" s="155" t="str">
        <f t="shared" si="10"/>
        <v>-</v>
      </c>
      <c r="T64" s="70"/>
      <c r="U64" s="70"/>
      <c r="V64" s="155" t="str">
        <f t="shared" si="11"/>
        <v>-</v>
      </c>
      <c r="W64" s="70"/>
      <c r="X64" s="70"/>
      <c r="Y64" s="155" t="str">
        <f t="shared" si="12"/>
        <v>-</v>
      </c>
      <c r="Z64" s="70"/>
      <c r="AA64" s="70"/>
      <c r="AB64" s="155" t="str">
        <f t="shared" si="43"/>
        <v>-</v>
      </c>
      <c r="AC64" s="70"/>
      <c r="AD64" s="70"/>
      <c r="AE64" s="155" t="str">
        <f t="shared" si="44"/>
        <v>-</v>
      </c>
      <c r="AF64" s="70"/>
      <c r="AG64" s="70"/>
      <c r="AH64" s="155" t="str">
        <f t="shared" si="45"/>
        <v>-</v>
      </c>
      <c r="AI64" s="70"/>
      <c r="AJ64" s="70"/>
      <c r="AK64" s="155" t="str">
        <f t="shared" si="46"/>
        <v>-</v>
      </c>
      <c r="AL64" s="70"/>
      <c r="AM64" s="70"/>
      <c r="AN64" s="155" t="str">
        <f t="shared" si="47"/>
        <v>-</v>
      </c>
      <c r="AO64" s="70"/>
      <c r="AP64" s="70"/>
      <c r="AQ64" s="155" t="str">
        <f t="shared" si="15"/>
        <v>-</v>
      </c>
      <c r="AR64" s="171"/>
      <c r="AS64" s="70"/>
      <c r="AT64" s="70"/>
      <c r="AU64" s="155" t="str">
        <f t="shared" si="61"/>
        <v>-</v>
      </c>
      <c r="AV64" s="70"/>
      <c r="AW64" s="70"/>
      <c r="AX64" s="155" t="str">
        <f t="shared" si="62"/>
        <v>-</v>
      </c>
      <c r="AY64" s="70"/>
      <c r="AZ64" s="70"/>
      <c r="BA64" s="155" t="str">
        <f t="shared" si="63"/>
        <v>-</v>
      </c>
      <c r="BB64" s="70"/>
      <c r="BC64" s="70"/>
      <c r="BD64" s="155" t="str">
        <f t="shared" si="64"/>
        <v>-</v>
      </c>
      <c r="BE64" s="70"/>
      <c r="BF64" s="70"/>
      <c r="BG64" s="155" t="str">
        <f t="shared" si="49"/>
        <v>-</v>
      </c>
      <c r="BH64" s="70"/>
      <c r="BI64" s="70"/>
      <c r="BJ64" s="155" t="str">
        <f t="shared" si="50"/>
        <v>-</v>
      </c>
      <c r="BK64" s="70"/>
      <c r="BL64" s="70"/>
      <c r="BM64" s="155" t="str">
        <f t="shared" si="51"/>
        <v>-</v>
      </c>
      <c r="BN64" s="70"/>
      <c r="BO64" s="70"/>
      <c r="BP64" s="155" t="str">
        <f t="shared" si="52"/>
        <v>-</v>
      </c>
      <c r="BQ64" s="70"/>
      <c r="BR64" s="70"/>
      <c r="BS64" s="155" t="str">
        <f t="shared" si="65"/>
        <v>-</v>
      </c>
      <c r="BT64" s="171"/>
      <c r="BU64" s="70"/>
      <c r="BV64" s="70"/>
      <c r="BW64" s="155" t="str">
        <f t="shared" si="66"/>
        <v>-</v>
      </c>
      <c r="BX64" s="70"/>
      <c r="BY64" s="70"/>
      <c r="BZ64" s="155" t="str">
        <f t="shared" si="67"/>
        <v>-</v>
      </c>
      <c r="CA64" s="70"/>
      <c r="CB64" s="70"/>
      <c r="CC64" s="155" t="str">
        <f t="shared" si="68"/>
        <v>-</v>
      </c>
      <c r="CD64" s="70"/>
      <c r="CE64" s="70"/>
      <c r="CF64" s="145" t="str">
        <f t="shared" si="69"/>
        <v>-</v>
      </c>
      <c r="CG64" s="70"/>
      <c r="CH64" s="70"/>
      <c r="CI64" s="155" t="str">
        <f t="shared" si="53"/>
        <v>-</v>
      </c>
      <c r="CJ64" s="70"/>
      <c r="CK64" s="70"/>
      <c r="CL64" s="155" t="str">
        <f t="shared" si="54"/>
        <v>-</v>
      </c>
      <c r="CM64" s="70"/>
      <c r="CN64" s="70"/>
      <c r="CO64" s="155" t="str">
        <f t="shared" si="55"/>
        <v>-</v>
      </c>
      <c r="CP64" s="70"/>
      <c r="CQ64" s="70"/>
      <c r="CR64" s="145" t="str">
        <f t="shared" si="56"/>
        <v>-</v>
      </c>
      <c r="CS64" s="70"/>
      <c r="CT64" s="70"/>
      <c r="CU64" s="155" t="str">
        <f t="shared" si="70"/>
        <v>-</v>
      </c>
      <c r="CV64" s="171"/>
      <c r="CW64" s="70"/>
      <c r="CX64" s="70"/>
      <c r="CY64" s="145" t="str">
        <f t="shared" si="71"/>
        <v>-</v>
      </c>
      <c r="CZ64" s="70"/>
      <c r="DA64" s="70"/>
      <c r="DB64" s="145" t="str">
        <f t="shared" si="72"/>
        <v>-</v>
      </c>
      <c r="DC64" s="70"/>
      <c r="DD64" s="70"/>
      <c r="DE64" s="145" t="str">
        <f t="shared" si="73"/>
        <v>-</v>
      </c>
      <c r="DF64" s="70"/>
      <c r="DG64" s="70"/>
      <c r="DH64" s="145" t="str">
        <f t="shared" si="74"/>
        <v>-</v>
      </c>
      <c r="DI64" s="70"/>
      <c r="DJ64" s="70"/>
      <c r="DK64" s="145" t="str">
        <f t="shared" si="57"/>
        <v>-</v>
      </c>
      <c r="DL64" s="70"/>
      <c r="DM64" s="70"/>
      <c r="DN64" s="145" t="str">
        <f t="shared" si="58"/>
        <v>-</v>
      </c>
      <c r="DO64" s="70"/>
      <c r="DP64" s="70"/>
      <c r="DQ64" s="145" t="str">
        <f t="shared" si="59"/>
        <v>-</v>
      </c>
      <c r="DR64" s="70"/>
      <c r="DS64" s="70"/>
      <c r="DT64" s="145" t="str">
        <f t="shared" si="60"/>
        <v>-</v>
      </c>
      <c r="DU64" s="70"/>
      <c r="DV64" s="70"/>
      <c r="DW64" s="155" t="str">
        <f t="shared" si="75"/>
        <v>-</v>
      </c>
      <c r="DX64" s="171"/>
    </row>
    <row r="65" spans="2:128" hidden="1" x14ac:dyDescent="0.35">
      <c r="B65" s="285"/>
      <c r="C65" s="285"/>
      <c r="D65" s="281"/>
      <c r="E65" s="281"/>
      <c r="F65" s="282"/>
      <c r="G65" s="285"/>
      <c r="H65" s="285"/>
      <c r="I65" s="285"/>
      <c r="J65" s="268"/>
      <c r="K65" s="281"/>
      <c r="L65" s="285"/>
      <c r="M65" s="286"/>
      <c r="N65" s="70"/>
      <c r="O65" s="70"/>
      <c r="P65" s="155" t="str">
        <f t="shared" si="9"/>
        <v>-</v>
      </c>
      <c r="Q65" s="70"/>
      <c r="R65" s="70"/>
      <c r="S65" s="155" t="str">
        <f t="shared" si="10"/>
        <v>-</v>
      </c>
      <c r="T65" s="70"/>
      <c r="U65" s="70"/>
      <c r="V65" s="155" t="str">
        <f t="shared" si="11"/>
        <v>-</v>
      </c>
      <c r="W65" s="70"/>
      <c r="X65" s="70"/>
      <c r="Y65" s="155" t="str">
        <f t="shared" si="12"/>
        <v>-</v>
      </c>
      <c r="Z65" s="70"/>
      <c r="AA65" s="70"/>
      <c r="AB65" s="155" t="str">
        <f t="shared" si="43"/>
        <v>-</v>
      </c>
      <c r="AC65" s="70"/>
      <c r="AD65" s="70"/>
      <c r="AE65" s="155" t="str">
        <f t="shared" si="44"/>
        <v>-</v>
      </c>
      <c r="AF65" s="70"/>
      <c r="AG65" s="70"/>
      <c r="AH65" s="155" t="str">
        <f t="shared" si="45"/>
        <v>-</v>
      </c>
      <c r="AI65" s="70"/>
      <c r="AJ65" s="70"/>
      <c r="AK65" s="155" t="str">
        <f t="shared" si="46"/>
        <v>-</v>
      </c>
      <c r="AL65" s="70"/>
      <c r="AM65" s="70"/>
      <c r="AN65" s="155" t="str">
        <f t="shared" si="47"/>
        <v>-</v>
      </c>
      <c r="AO65" s="70"/>
      <c r="AP65" s="70"/>
      <c r="AQ65" s="155" t="str">
        <f t="shared" si="15"/>
        <v>-</v>
      </c>
      <c r="AR65" s="171"/>
      <c r="AS65" s="70"/>
      <c r="AT65" s="70"/>
      <c r="AU65" s="155" t="str">
        <f t="shared" si="61"/>
        <v>-</v>
      </c>
      <c r="AV65" s="70"/>
      <c r="AW65" s="70"/>
      <c r="AX65" s="155" t="str">
        <f t="shared" si="62"/>
        <v>-</v>
      </c>
      <c r="AY65" s="70"/>
      <c r="AZ65" s="70"/>
      <c r="BA65" s="155" t="str">
        <f t="shared" si="63"/>
        <v>-</v>
      </c>
      <c r="BB65" s="70"/>
      <c r="BC65" s="70"/>
      <c r="BD65" s="155" t="str">
        <f t="shared" si="64"/>
        <v>-</v>
      </c>
      <c r="BE65" s="70"/>
      <c r="BF65" s="70"/>
      <c r="BG65" s="155" t="str">
        <f t="shared" si="49"/>
        <v>-</v>
      </c>
      <c r="BH65" s="70"/>
      <c r="BI65" s="70"/>
      <c r="BJ65" s="155" t="str">
        <f t="shared" si="50"/>
        <v>-</v>
      </c>
      <c r="BK65" s="70"/>
      <c r="BL65" s="70"/>
      <c r="BM65" s="155" t="str">
        <f t="shared" si="51"/>
        <v>-</v>
      </c>
      <c r="BN65" s="70"/>
      <c r="BO65" s="70"/>
      <c r="BP65" s="155" t="str">
        <f t="shared" si="52"/>
        <v>-</v>
      </c>
      <c r="BQ65" s="70"/>
      <c r="BR65" s="70"/>
      <c r="BS65" s="155" t="str">
        <f t="shared" si="65"/>
        <v>-</v>
      </c>
      <c r="BT65" s="171"/>
      <c r="BU65" s="70"/>
      <c r="BV65" s="70"/>
      <c r="BW65" s="155" t="str">
        <f t="shared" si="66"/>
        <v>-</v>
      </c>
      <c r="BX65" s="70"/>
      <c r="BY65" s="70"/>
      <c r="BZ65" s="155" t="str">
        <f t="shared" si="67"/>
        <v>-</v>
      </c>
      <c r="CA65" s="70"/>
      <c r="CB65" s="70"/>
      <c r="CC65" s="155" t="str">
        <f t="shared" si="68"/>
        <v>-</v>
      </c>
      <c r="CD65" s="70"/>
      <c r="CE65" s="70"/>
      <c r="CF65" s="145" t="str">
        <f t="shared" si="69"/>
        <v>-</v>
      </c>
      <c r="CG65" s="70"/>
      <c r="CH65" s="70"/>
      <c r="CI65" s="155" t="str">
        <f t="shared" si="53"/>
        <v>-</v>
      </c>
      <c r="CJ65" s="70"/>
      <c r="CK65" s="70"/>
      <c r="CL65" s="155" t="str">
        <f t="shared" si="54"/>
        <v>-</v>
      </c>
      <c r="CM65" s="70"/>
      <c r="CN65" s="70"/>
      <c r="CO65" s="155" t="str">
        <f t="shared" si="55"/>
        <v>-</v>
      </c>
      <c r="CP65" s="70"/>
      <c r="CQ65" s="70"/>
      <c r="CR65" s="145" t="str">
        <f t="shared" si="56"/>
        <v>-</v>
      </c>
      <c r="CS65" s="70"/>
      <c r="CT65" s="70"/>
      <c r="CU65" s="155" t="str">
        <f t="shared" si="70"/>
        <v>-</v>
      </c>
      <c r="CV65" s="171"/>
      <c r="CW65" s="70"/>
      <c r="CX65" s="70"/>
      <c r="CY65" s="145" t="str">
        <f t="shared" si="71"/>
        <v>-</v>
      </c>
      <c r="CZ65" s="70"/>
      <c r="DA65" s="70"/>
      <c r="DB65" s="145" t="str">
        <f t="shared" si="72"/>
        <v>-</v>
      </c>
      <c r="DC65" s="70"/>
      <c r="DD65" s="70"/>
      <c r="DE65" s="145" t="str">
        <f t="shared" si="73"/>
        <v>-</v>
      </c>
      <c r="DF65" s="70"/>
      <c r="DG65" s="70"/>
      <c r="DH65" s="145" t="str">
        <f t="shared" si="74"/>
        <v>-</v>
      </c>
      <c r="DI65" s="70"/>
      <c r="DJ65" s="70"/>
      <c r="DK65" s="145" t="str">
        <f t="shared" si="57"/>
        <v>-</v>
      </c>
      <c r="DL65" s="70"/>
      <c r="DM65" s="70"/>
      <c r="DN65" s="145" t="str">
        <f t="shared" si="58"/>
        <v>-</v>
      </c>
      <c r="DO65" s="70"/>
      <c r="DP65" s="70"/>
      <c r="DQ65" s="145" t="str">
        <f t="shared" si="59"/>
        <v>-</v>
      </c>
      <c r="DR65" s="70"/>
      <c r="DS65" s="70"/>
      <c r="DT65" s="145" t="str">
        <f t="shared" si="60"/>
        <v>-</v>
      </c>
      <c r="DU65" s="70"/>
      <c r="DV65" s="70"/>
      <c r="DW65" s="155" t="str">
        <f t="shared" si="75"/>
        <v>-</v>
      </c>
      <c r="DX65" s="171"/>
    </row>
    <row r="66" spans="2:128" hidden="1" x14ac:dyDescent="0.35">
      <c r="B66" s="285"/>
      <c r="C66" s="285"/>
      <c r="D66" s="281"/>
      <c r="E66" s="281"/>
      <c r="F66" s="282"/>
      <c r="G66" s="285"/>
      <c r="H66" s="285"/>
      <c r="I66" s="285"/>
      <c r="J66" s="268"/>
      <c r="K66" s="281"/>
      <c r="L66" s="285"/>
      <c r="M66" s="286"/>
      <c r="N66" s="70"/>
      <c r="O66" s="70"/>
      <c r="P66" s="155" t="str">
        <f t="shared" si="9"/>
        <v>-</v>
      </c>
      <c r="Q66" s="70"/>
      <c r="R66" s="70"/>
      <c r="S66" s="155" t="str">
        <f t="shared" si="10"/>
        <v>-</v>
      </c>
      <c r="T66" s="70"/>
      <c r="U66" s="70"/>
      <c r="V66" s="155" t="str">
        <f t="shared" si="11"/>
        <v>-</v>
      </c>
      <c r="W66" s="70"/>
      <c r="X66" s="70"/>
      <c r="Y66" s="155" t="str">
        <f t="shared" si="12"/>
        <v>-</v>
      </c>
      <c r="Z66" s="70"/>
      <c r="AA66" s="70"/>
      <c r="AB66" s="155" t="str">
        <f t="shared" si="43"/>
        <v>-</v>
      </c>
      <c r="AC66" s="70"/>
      <c r="AD66" s="70"/>
      <c r="AE66" s="155" t="str">
        <f t="shared" si="44"/>
        <v>-</v>
      </c>
      <c r="AF66" s="70"/>
      <c r="AG66" s="70"/>
      <c r="AH66" s="155" t="str">
        <f t="shared" si="45"/>
        <v>-</v>
      </c>
      <c r="AI66" s="70"/>
      <c r="AJ66" s="70"/>
      <c r="AK66" s="155" t="str">
        <f t="shared" si="46"/>
        <v>-</v>
      </c>
      <c r="AL66" s="70"/>
      <c r="AM66" s="70"/>
      <c r="AN66" s="155" t="str">
        <f t="shared" si="47"/>
        <v>-</v>
      </c>
      <c r="AO66" s="70"/>
      <c r="AP66" s="70"/>
      <c r="AQ66" s="155" t="str">
        <f t="shared" si="15"/>
        <v>-</v>
      </c>
      <c r="AR66" s="171"/>
      <c r="AS66" s="70"/>
      <c r="AT66" s="70"/>
      <c r="AU66" s="155" t="str">
        <f t="shared" si="61"/>
        <v>-</v>
      </c>
      <c r="AV66" s="70"/>
      <c r="AW66" s="70"/>
      <c r="AX66" s="155" t="str">
        <f t="shared" si="62"/>
        <v>-</v>
      </c>
      <c r="AY66" s="70"/>
      <c r="AZ66" s="70"/>
      <c r="BA66" s="155" t="str">
        <f t="shared" si="63"/>
        <v>-</v>
      </c>
      <c r="BB66" s="70"/>
      <c r="BC66" s="70"/>
      <c r="BD66" s="155" t="str">
        <f t="shared" si="64"/>
        <v>-</v>
      </c>
      <c r="BE66" s="70"/>
      <c r="BF66" s="70"/>
      <c r="BG66" s="155" t="str">
        <f t="shared" si="49"/>
        <v>-</v>
      </c>
      <c r="BH66" s="70"/>
      <c r="BI66" s="70"/>
      <c r="BJ66" s="155" t="str">
        <f t="shared" si="50"/>
        <v>-</v>
      </c>
      <c r="BK66" s="70"/>
      <c r="BL66" s="70"/>
      <c r="BM66" s="155" t="str">
        <f t="shared" si="51"/>
        <v>-</v>
      </c>
      <c r="BN66" s="70"/>
      <c r="BO66" s="70"/>
      <c r="BP66" s="155" t="str">
        <f t="shared" si="52"/>
        <v>-</v>
      </c>
      <c r="BQ66" s="70"/>
      <c r="BR66" s="70"/>
      <c r="BS66" s="155" t="str">
        <f t="shared" si="65"/>
        <v>-</v>
      </c>
      <c r="BT66" s="171"/>
      <c r="BU66" s="70"/>
      <c r="BV66" s="70"/>
      <c r="BW66" s="155" t="str">
        <f t="shared" si="66"/>
        <v>-</v>
      </c>
      <c r="BX66" s="70"/>
      <c r="BY66" s="70"/>
      <c r="BZ66" s="155" t="str">
        <f t="shared" si="67"/>
        <v>-</v>
      </c>
      <c r="CA66" s="70"/>
      <c r="CB66" s="70"/>
      <c r="CC66" s="155" t="str">
        <f t="shared" si="68"/>
        <v>-</v>
      </c>
      <c r="CD66" s="70"/>
      <c r="CE66" s="70"/>
      <c r="CF66" s="145" t="str">
        <f t="shared" si="69"/>
        <v>-</v>
      </c>
      <c r="CG66" s="70"/>
      <c r="CH66" s="70"/>
      <c r="CI66" s="155" t="str">
        <f t="shared" si="53"/>
        <v>-</v>
      </c>
      <c r="CJ66" s="70"/>
      <c r="CK66" s="70"/>
      <c r="CL66" s="155" t="str">
        <f t="shared" si="54"/>
        <v>-</v>
      </c>
      <c r="CM66" s="70"/>
      <c r="CN66" s="70"/>
      <c r="CO66" s="155" t="str">
        <f t="shared" si="55"/>
        <v>-</v>
      </c>
      <c r="CP66" s="70"/>
      <c r="CQ66" s="70"/>
      <c r="CR66" s="145" t="str">
        <f t="shared" si="56"/>
        <v>-</v>
      </c>
      <c r="CS66" s="70"/>
      <c r="CT66" s="70"/>
      <c r="CU66" s="155" t="str">
        <f t="shared" si="70"/>
        <v>-</v>
      </c>
      <c r="CV66" s="171"/>
      <c r="CW66" s="70"/>
      <c r="CX66" s="70"/>
      <c r="CY66" s="145" t="str">
        <f t="shared" si="71"/>
        <v>-</v>
      </c>
      <c r="CZ66" s="70"/>
      <c r="DA66" s="70"/>
      <c r="DB66" s="145" t="str">
        <f t="shared" si="72"/>
        <v>-</v>
      </c>
      <c r="DC66" s="70"/>
      <c r="DD66" s="70"/>
      <c r="DE66" s="145" t="str">
        <f t="shared" si="73"/>
        <v>-</v>
      </c>
      <c r="DF66" s="70"/>
      <c r="DG66" s="70"/>
      <c r="DH66" s="145" t="str">
        <f t="shared" si="74"/>
        <v>-</v>
      </c>
      <c r="DI66" s="70"/>
      <c r="DJ66" s="70"/>
      <c r="DK66" s="145" t="str">
        <f t="shared" si="57"/>
        <v>-</v>
      </c>
      <c r="DL66" s="70"/>
      <c r="DM66" s="70"/>
      <c r="DN66" s="145" t="str">
        <f t="shared" si="58"/>
        <v>-</v>
      </c>
      <c r="DO66" s="70"/>
      <c r="DP66" s="70"/>
      <c r="DQ66" s="145" t="str">
        <f t="shared" si="59"/>
        <v>-</v>
      </c>
      <c r="DR66" s="70"/>
      <c r="DS66" s="70"/>
      <c r="DT66" s="145" t="str">
        <f t="shared" si="60"/>
        <v>-</v>
      </c>
      <c r="DU66" s="70"/>
      <c r="DV66" s="70"/>
      <c r="DW66" s="155" t="str">
        <f t="shared" si="75"/>
        <v>-</v>
      </c>
      <c r="DX66" s="171"/>
    </row>
    <row r="67" spans="2:128" hidden="1" x14ac:dyDescent="0.35">
      <c r="B67" s="285"/>
      <c r="C67" s="285"/>
      <c r="D67" s="281"/>
      <c r="E67" s="281"/>
      <c r="F67" s="282"/>
      <c r="G67" s="285"/>
      <c r="H67" s="285"/>
      <c r="I67" s="285"/>
      <c r="J67" s="268"/>
      <c r="K67" s="281"/>
      <c r="L67" s="285"/>
      <c r="M67" s="286"/>
      <c r="N67" s="70"/>
      <c r="O67" s="70"/>
      <c r="P67" s="155" t="str">
        <f t="shared" si="9"/>
        <v>-</v>
      </c>
      <c r="Q67" s="70"/>
      <c r="R67" s="70"/>
      <c r="S67" s="155" t="str">
        <f t="shared" si="10"/>
        <v>-</v>
      </c>
      <c r="T67" s="70"/>
      <c r="U67" s="70"/>
      <c r="V67" s="155" t="str">
        <f t="shared" si="11"/>
        <v>-</v>
      </c>
      <c r="W67" s="70"/>
      <c r="X67" s="70"/>
      <c r="Y67" s="155" t="str">
        <f t="shared" si="12"/>
        <v>-</v>
      </c>
      <c r="Z67" s="70"/>
      <c r="AA67" s="70"/>
      <c r="AB67" s="155" t="str">
        <f t="shared" si="43"/>
        <v>-</v>
      </c>
      <c r="AC67" s="70"/>
      <c r="AD67" s="70"/>
      <c r="AE67" s="155" t="str">
        <f t="shared" si="44"/>
        <v>-</v>
      </c>
      <c r="AF67" s="70"/>
      <c r="AG67" s="70"/>
      <c r="AH67" s="155" t="str">
        <f t="shared" si="45"/>
        <v>-</v>
      </c>
      <c r="AI67" s="70"/>
      <c r="AJ67" s="70"/>
      <c r="AK67" s="155" t="str">
        <f t="shared" si="46"/>
        <v>-</v>
      </c>
      <c r="AL67" s="70"/>
      <c r="AM67" s="70"/>
      <c r="AN67" s="155" t="str">
        <f t="shared" si="47"/>
        <v>-</v>
      </c>
      <c r="AO67" s="70"/>
      <c r="AP67" s="70"/>
      <c r="AQ67" s="155" t="str">
        <f t="shared" si="15"/>
        <v>-</v>
      </c>
      <c r="AR67" s="171"/>
      <c r="AS67" s="70"/>
      <c r="AT67" s="70"/>
      <c r="AU67" s="155" t="str">
        <f t="shared" si="61"/>
        <v>-</v>
      </c>
      <c r="AV67" s="70"/>
      <c r="AW67" s="70"/>
      <c r="AX67" s="155" t="str">
        <f t="shared" si="62"/>
        <v>-</v>
      </c>
      <c r="AY67" s="70"/>
      <c r="AZ67" s="70"/>
      <c r="BA67" s="155" t="str">
        <f t="shared" si="63"/>
        <v>-</v>
      </c>
      <c r="BB67" s="70"/>
      <c r="BC67" s="70"/>
      <c r="BD67" s="155" t="str">
        <f t="shared" si="64"/>
        <v>-</v>
      </c>
      <c r="BE67" s="70"/>
      <c r="BF67" s="70"/>
      <c r="BG67" s="155" t="str">
        <f t="shared" si="49"/>
        <v>-</v>
      </c>
      <c r="BH67" s="70"/>
      <c r="BI67" s="70"/>
      <c r="BJ67" s="155" t="str">
        <f t="shared" si="50"/>
        <v>-</v>
      </c>
      <c r="BK67" s="70"/>
      <c r="BL67" s="70"/>
      <c r="BM67" s="155" t="str">
        <f t="shared" si="51"/>
        <v>-</v>
      </c>
      <c r="BN67" s="70"/>
      <c r="BO67" s="70"/>
      <c r="BP67" s="155" t="str">
        <f t="shared" si="52"/>
        <v>-</v>
      </c>
      <c r="BQ67" s="70"/>
      <c r="BR67" s="70"/>
      <c r="BS67" s="155" t="str">
        <f t="shared" si="65"/>
        <v>-</v>
      </c>
      <c r="BT67" s="171"/>
      <c r="BU67" s="70"/>
      <c r="BV67" s="70"/>
      <c r="BW67" s="155" t="str">
        <f t="shared" si="66"/>
        <v>-</v>
      </c>
      <c r="BX67" s="70"/>
      <c r="BY67" s="70"/>
      <c r="BZ67" s="155" t="str">
        <f t="shared" si="67"/>
        <v>-</v>
      </c>
      <c r="CA67" s="70"/>
      <c r="CB67" s="70"/>
      <c r="CC67" s="155" t="str">
        <f t="shared" si="68"/>
        <v>-</v>
      </c>
      <c r="CD67" s="70"/>
      <c r="CE67" s="70"/>
      <c r="CF67" s="145" t="str">
        <f t="shared" si="69"/>
        <v>-</v>
      </c>
      <c r="CG67" s="70"/>
      <c r="CH67" s="70"/>
      <c r="CI67" s="155" t="str">
        <f t="shared" si="53"/>
        <v>-</v>
      </c>
      <c r="CJ67" s="70"/>
      <c r="CK67" s="70"/>
      <c r="CL67" s="155" t="str">
        <f t="shared" si="54"/>
        <v>-</v>
      </c>
      <c r="CM67" s="70"/>
      <c r="CN67" s="70"/>
      <c r="CO67" s="155" t="str">
        <f t="shared" si="55"/>
        <v>-</v>
      </c>
      <c r="CP67" s="70"/>
      <c r="CQ67" s="70"/>
      <c r="CR67" s="145" t="str">
        <f t="shared" si="56"/>
        <v>-</v>
      </c>
      <c r="CS67" s="70"/>
      <c r="CT67" s="70"/>
      <c r="CU67" s="155" t="str">
        <f t="shared" si="70"/>
        <v>-</v>
      </c>
      <c r="CV67" s="171"/>
      <c r="CW67" s="70"/>
      <c r="CX67" s="70"/>
      <c r="CY67" s="145" t="str">
        <f t="shared" si="71"/>
        <v>-</v>
      </c>
      <c r="CZ67" s="70"/>
      <c r="DA67" s="70"/>
      <c r="DB67" s="145" t="str">
        <f t="shared" si="72"/>
        <v>-</v>
      </c>
      <c r="DC67" s="70"/>
      <c r="DD67" s="70"/>
      <c r="DE67" s="145" t="str">
        <f t="shared" si="73"/>
        <v>-</v>
      </c>
      <c r="DF67" s="70"/>
      <c r="DG67" s="70"/>
      <c r="DH67" s="145" t="str">
        <f t="shared" si="74"/>
        <v>-</v>
      </c>
      <c r="DI67" s="70"/>
      <c r="DJ67" s="70"/>
      <c r="DK67" s="145" t="str">
        <f t="shared" si="57"/>
        <v>-</v>
      </c>
      <c r="DL67" s="70"/>
      <c r="DM67" s="70"/>
      <c r="DN67" s="145" t="str">
        <f t="shared" si="58"/>
        <v>-</v>
      </c>
      <c r="DO67" s="70"/>
      <c r="DP67" s="70"/>
      <c r="DQ67" s="145" t="str">
        <f t="shared" si="59"/>
        <v>-</v>
      </c>
      <c r="DR67" s="70"/>
      <c r="DS67" s="70"/>
      <c r="DT67" s="145" t="str">
        <f t="shared" si="60"/>
        <v>-</v>
      </c>
      <c r="DU67" s="70"/>
      <c r="DV67" s="70"/>
      <c r="DW67" s="155" t="str">
        <f t="shared" si="75"/>
        <v>-</v>
      </c>
      <c r="DX67" s="171"/>
    </row>
    <row r="68" spans="2:128" hidden="1" x14ac:dyDescent="0.35">
      <c r="B68" s="285"/>
      <c r="C68" s="285"/>
      <c r="D68" s="281"/>
      <c r="E68" s="281"/>
      <c r="F68" s="282"/>
      <c r="G68" s="285"/>
      <c r="H68" s="285"/>
      <c r="I68" s="285"/>
      <c r="J68" s="268"/>
      <c r="K68" s="281"/>
      <c r="L68" s="285"/>
      <c r="M68" s="286"/>
      <c r="N68" s="70"/>
      <c r="O68" s="70"/>
      <c r="P68" s="155" t="str">
        <f t="shared" si="9"/>
        <v>-</v>
      </c>
      <c r="Q68" s="70"/>
      <c r="R68" s="70"/>
      <c r="S68" s="155" t="str">
        <f t="shared" si="10"/>
        <v>-</v>
      </c>
      <c r="T68" s="70"/>
      <c r="U68" s="70"/>
      <c r="V68" s="155" t="str">
        <f t="shared" si="11"/>
        <v>-</v>
      </c>
      <c r="W68" s="70"/>
      <c r="X68" s="70"/>
      <c r="Y68" s="155" t="str">
        <f t="shared" si="12"/>
        <v>-</v>
      </c>
      <c r="Z68" s="70"/>
      <c r="AA68" s="70"/>
      <c r="AB68" s="155" t="str">
        <f t="shared" si="43"/>
        <v>-</v>
      </c>
      <c r="AC68" s="70"/>
      <c r="AD68" s="70"/>
      <c r="AE68" s="155" t="str">
        <f t="shared" si="44"/>
        <v>-</v>
      </c>
      <c r="AF68" s="70"/>
      <c r="AG68" s="70"/>
      <c r="AH68" s="155" t="str">
        <f t="shared" si="45"/>
        <v>-</v>
      </c>
      <c r="AI68" s="70"/>
      <c r="AJ68" s="70"/>
      <c r="AK68" s="155" t="str">
        <f t="shared" si="46"/>
        <v>-</v>
      </c>
      <c r="AL68" s="70"/>
      <c r="AM68" s="70"/>
      <c r="AN68" s="155" t="str">
        <f t="shared" si="47"/>
        <v>-</v>
      </c>
      <c r="AO68" s="70"/>
      <c r="AP68" s="70"/>
      <c r="AQ68" s="155" t="str">
        <f t="shared" si="15"/>
        <v>-</v>
      </c>
      <c r="AR68" s="171"/>
      <c r="AS68" s="70"/>
      <c r="AT68" s="70"/>
      <c r="AU68" s="155" t="str">
        <f t="shared" si="61"/>
        <v>-</v>
      </c>
      <c r="AV68" s="70"/>
      <c r="AW68" s="70"/>
      <c r="AX68" s="155" t="str">
        <f t="shared" si="62"/>
        <v>-</v>
      </c>
      <c r="AY68" s="70"/>
      <c r="AZ68" s="70"/>
      <c r="BA68" s="155" t="str">
        <f t="shared" si="63"/>
        <v>-</v>
      </c>
      <c r="BB68" s="70"/>
      <c r="BC68" s="70"/>
      <c r="BD68" s="155" t="str">
        <f t="shared" si="64"/>
        <v>-</v>
      </c>
      <c r="BE68" s="70"/>
      <c r="BF68" s="70"/>
      <c r="BG68" s="155" t="str">
        <f t="shared" si="49"/>
        <v>-</v>
      </c>
      <c r="BH68" s="70"/>
      <c r="BI68" s="70"/>
      <c r="BJ68" s="155" t="str">
        <f t="shared" si="50"/>
        <v>-</v>
      </c>
      <c r="BK68" s="70"/>
      <c r="BL68" s="70"/>
      <c r="BM68" s="155" t="str">
        <f t="shared" si="51"/>
        <v>-</v>
      </c>
      <c r="BN68" s="70"/>
      <c r="BO68" s="70"/>
      <c r="BP68" s="155" t="str">
        <f t="shared" si="52"/>
        <v>-</v>
      </c>
      <c r="BQ68" s="70"/>
      <c r="BR68" s="70"/>
      <c r="BS68" s="155" t="str">
        <f t="shared" si="65"/>
        <v>-</v>
      </c>
      <c r="BT68" s="171"/>
      <c r="BU68" s="70"/>
      <c r="BV68" s="70"/>
      <c r="BW68" s="155" t="str">
        <f t="shared" si="66"/>
        <v>-</v>
      </c>
      <c r="BX68" s="70"/>
      <c r="BY68" s="70"/>
      <c r="BZ68" s="155" t="str">
        <f t="shared" si="67"/>
        <v>-</v>
      </c>
      <c r="CA68" s="70"/>
      <c r="CB68" s="70"/>
      <c r="CC68" s="155" t="str">
        <f t="shared" si="68"/>
        <v>-</v>
      </c>
      <c r="CD68" s="70"/>
      <c r="CE68" s="70"/>
      <c r="CF68" s="145" t="str">
        <f t="shared" si="69"/>
        <v>-</v>
      </c>
      <c r="CG68" s="70"/>
      <c r="CH68" s="70"/>
      <c r="CI68" s="155" t="str">
        <f t="shared" si="53"/>
        <v>-</v>
      </c>
      <c r="CJ68" s="70"/>
      <c r="CK68" s="70"/>
      <c r="CL68" s="155" t="str">
        <f t="shared" si="54"/>
        <v>-</v>
      </c>
      <c r="CM68" s="70"/>
      <c r="CN68" s="70"/>
      <c r="CO68" s="155" t="str">
        <f t="shared" si="55"/>
        <v>-</v>
      </c>
      <c r="CP68" s="70"/>
      <c r="CQ68" s="70"/>
      <c r="CR68" s="145" t="str">
        <f t="shared" si="56"/>
        <v>-</v>
      </c>
      <c r="CS68" s="70"/>
      <c r="CT68" s="70"/>
      <c r="CU68" s="155" t="str">
        <f t="shared" si="70"/>
        <v>-</v>
      </c>
      <c r="CV68" s="171"/>
      <c r="CW68" s="70"/>
      <c r="CX68" s="70"/>
      <c r="CY68" s="145" t="str">
        <f t="shared" si="71"/>
        <v>-</v>
      </c>
      <c r="CZ68" s="70"/>
      <c r="DA68" s="70"/>
      <c r="DB68" s="145" t="str">
        <f t="shared" si="72"/>
        <v>-</v>
      </c>
      <c r="DC68" s="70"/>
      <c r="DD68" s="70"/>
      <c r="DE68" s="145" t="str">
        <f t="shared" si="73"/>
        <v>-</v>
      </c>
      <c r="DF68" s="70"/>
      <c r="DG68" s="70"/>
      <c r="DH68" s="145" t="str">
        <f t="shared" si="74"/>
        <v>-</v>
      </c>
      <c r="DI68" s="70"/>
      <c r="DJ68" s="70"/>
      <c r="DK68" s="145" t="str">
        <f t="shared" si="57"/>
        <v>-</v>
      </c>
      <c r="DL68" s="70"/>
      <c r="DM68" s="70"/>
      <c r="DN68" s="145" t="str">
        <f t="shared" si="58"/>
        <v>-</v>
      </c>
      <c r="DO68" s="70"/>
      <c r="DP68" s="70"/>
      <c r="DQ68" s="145" t="str">
        <f t="shared" si="59"/>
        <v>-</v>
      </c>
      <c r="DR68" s="70"/>
      <c r="DS68" s="70"/>
      <c r="DT68" s="145" t="str">
        <f t="shared" si="60"/>
        <v>-</v>
      </c>
      <c r="DU68" s="70"/>
      <c r="DV68" s="70"/>
      <c r="DW68" s="155" t="str">
        <f t="shared" si="75"/>
        <v>-</v>
      </c>
      <c r="DX68" s="171"/>
    </row>
    <row r="69" spans="2:128" hidden="1" x14ac:dyDescent="0.35">
      <c r="B69" s="285"/>
      <c r="C69" s="285"/>
      <c r="D69" s="281"/>
      <c r="E69" s="281"/>
      <c r="F69" s="282"/>
      <c r="G69" s="285"/>
      <c r="H69" s="285"/>
      <c r="I69" s="285"/>
      <c r="J69" s="268"/>
      <c r="K69" s="281"/>
      <c r="L69" s="285"/>
      <c r="M69" s="286"/>
      <c r="N69" s="70"/>
      <c r="O69" s="70"/>
      <c r="P69" s="155" t="str">
        <f t="shared" si="9"/>
        <v>-</v>
      </c>
      <c r="Q69" s="70"/>
      <c r="R69" s="70"/>
      <c r="S69" s="155" t="str">
        <f t="shared" si="10"/>
        <v>-</v>
      </c>
      <c r="T69" s="70"/>
      <c r="U69" s="70"/>
      <c r="V69" s="155" t="str">
        <f t="shared" si="11"/>
        <v>-</v>
      </c>
      <c r="W69" s="70"/>
      <c r="X69" s="70"/>
      <c r="Y69" s="155" t="str">
        <f t="shared" si="12"/>
        <v>-</v>
      </c>
      <c r="Z69" s="70"/>
      <c r="AA69" s="70"/>
      <c r="AB69" s="155" t="str">
        <f t="shared" si="43"/>
        <v>-</v>
      </c>
      <c r="AC69" s="70"/>
      <c r="AD69" s="70"/>
      <c r="AE69" s="155" t="str">
        <f t="shared" si="44"/>
        <v>-</v>
      </c>
      <c r="AF69" s="70"/>
      <c r="AG69" s="70"/>
      <c r="AH69" s="155" t="str">
        <f t="shared" si="45"/>
        <v>-</v>
      </c>
      <c r="AI69" s="70"/>
      <c r="AJ69" s="70"/>
      <c r="AK69" s="155" t="str">
        <f t="shared" si="46"/>
        <v>-</v>
      </c>
      <c r="AL69" s="70"/>
      <c r="AM69" s="70"/>
      <c r="AN69" s="155" t="str">
        <f t="shared" si="47"/>
        <v>-</v>
      </c>
      <c r="AO69" s="70"/>
      <c r="AP69" s="70"/>
      <c r="AQ69" s="155" t="str">
        <f t="shared" si="15"/>
        <v>-</v>
      </c>
      <c r="AR69" s="171"/>
      <c r="AS69" s="70"/>
      <c r="AT69" s="70"/>
      <c r="AU69" s="155" t="str">
        <f t="shared" si="61"/>
        <v>-</v>
      </c>
      <c r="AV69" s="70"/>
      <c r="AW69" s="70"/>
      <c r="AX69" s="155" t="str">
        <f t="shared" si="62"/>
        <v>-</v>
      </c>
      <c r="AY69" s="70"/>
      <c r="AZ69" s="70"/>
      <c r="BA69" s="155" t="str">
        <f t="shared" si="63"/>
        <v>-</v>
      </c>
      <c r="BB69" s="70"/>
      <c r="BC69" s="70"/>
      <c r="BD69" s="155" t="str">
        <f t="shared" si="64"/>
        <v>-</v>
      </c>
      <c r="BE69" s="70"/>
      <c r="BF69" s="70"/>
      <c r="BG69" s="155" t="str">
        <f t="shared" si="49"/>
        <v>-</v>
      </c>
      <c r="BH69" s="70"/>
      <c r="BI69" s="70"/>
      <c r="BJ69" s="155" t="str">
        <f t="shared" si="50"/>
        <v>-</v>
      </c>
      <c r="BK69" s="70"/>
      <c r="BL69" s="70"/>
      <c r="BM69" s="155" t="str">
        <f t="shared" si="51"/>
        <v>-</v>
      </c>
      <c r="BN69" s="70"/>
      <c r="BO69" s="70"/>
      <c r="BP69" s="155" t="str">
        <f t="shared" si="52"/>
        <v>-</v>
      </c>
      <c r="BQ69" s="70"/>
      <c r="BR69" s="70"/>
      <c r="BS69" s="155" t="str">
        <f t="shared" si="65"/>
        <v>-</v>
      </c>
      <c r="BT69" s="171"/>
      <c r="BU69" s="70"/>
      <c r="BV69" s="70"/>
      <c r="BW69" s="155" t="str">
        <f t="shared" si="66"/>
        <v>-</v>
      </c>
      <c r="BX69" s="70"/>
      <c r="BY69" s="70"/>
      <c r="BZ69" s="155" t="str">
        <f t="shared" si="67"/>
        <v>-</v>
      </c>
      <c r="CA69" s="70"/>
      <c r="CB69" s="70"/>
      <c r="CC69" s="155" t="str">
        <f t="shared" si="68"/>
        <v>-</v>
      </c>
      <c r="CD69" s="70"/>
      <c r="CE69" s="70"/>
      <c r="CF69" s="145" t="str">
        <f t="shared" si="69"/>
        <v>-</v>
      </c>
      <c r="CG69" s="70"/>
      <c r="CH69" s="70"/>
      <c r="CI69" s="155" t="str">
        <f t="shared" si="53"/>
        <v>-</v>
      </c>
      <c r="CJ69" s="70"/>
      <c r="CK69" s="70"/>
      <c r="CL69" s="155" t="str">
        <f t="shared" si="54"/>
        <v>-</v>
      </c>
      <c r="CM69" s="70"/>
      <c r="CN69" s="70"/>
      <c r="CO69" s="155" t="str">
        <f t="shared" si="55"/>
        <v>-</v>
      </c>
      <c r="CP69" s="70"/>
      <c r="CQ69" s="70"/>
      <c r="CR69" s="145" t="str">
        <f t="shared" si="56"/>
        <v>-</v>
      </c>
      <c r="CS69" s="70"/>
      <c r="CT69" s="70"/>
      <c r="CU69" s="155" t="str">
        <f t="shared" si="70"/>
        <v>-</v>
      </c>
      <c r="CV69" s="171"/>
      <c r="CW69" s="70"/>
      <c r="CX69" s="70"/>
      <c r="CY69" s="145" t="str">
        <f t="shared" si="71"/>
        <v>-</v>
      </c>
      <c r="CZ69" s="70"/>
      <c r="DA69" s="70"/>
      <c r="DB69" s="145" t="str">
        <f t="shared" si="72"/>
        <v>-</v>
      </c>
      <c r="DC69" s="70"/>
      <c r="DD69" s="70"/>
      <c r="DE69" s="145" t="str">
        <f t="shared" si="73"/>
        <v>-</v>
      </c>
      <c r="DF69" s="70"/>
      <c r="DG69" s="70"/>
      <c r="DH69" s="145" t="str">
        <f t="shared" si="74"/>
        <v>-</v>
      </c>
      <c r="DI69" s="70"/>
      <c r="DJ69" s="70"/>
      <c r="DK69" s="145" t="str">
        <f t="shared" si="57"/>
        <v>-</v>
      </c>
      <c r="DL69" s="70"/>
      <c r="DM69" s="70"/>
      <c r="DN69" s="145" t="str">
        <f t="shared" si="58"/>
        <v>-</v>
      </c>
      <c r="DO69" s="70"/>
      <c r="DP69" s="70"/>
      <c r="DQ69" s="145" t="str">
        <f t="shared" si="59"/>
        <v>-</v>
      </c>
      <c r="DR69" s="70"/>
      <c r="DS69" s="70"/>
      <c r="DT69" s="145" t="str">
        <f t="shared" si="60"/>
        <v>-</v>
      </c>
      <c r="DU69" s="70"/>
      <c r="DV69" s="70"/>
      <c r="DW69" s="155" t="str">
        <f t="shared" si="75"/>
        <v>-</v>
      </c>
      <c r="DX69" s="171"/>
    </row>
    <row r="70" spans="2:128" hidden="1" x14ac:dyDescent="0.35">
      <c r="B70" s="285"/>
      <c r="C70" s="285"/>
      <c r="D70" s="281"/>
      <c r="E70" s="281"/>
      <c r="F70" s="282"/>
      <c r="G70" s="285"/>
      <c r="H70" s="285"/>
      <c r="I70" s="285"/>
      <c r="J70" s="268"/>
      <c r="K70" s="281"/>
      <c r="L70" s="285"/>
      <c r="M70" s="286"/>
      <c r="N70" s="70"/>
      <c r="O70" s="70"/>
      <c r="P70" s="155" t="str">
        <f t="shared" si="9"/>
        <v>-</v>
      </c>
      <c r="Q70" s="70"/>
      <c r="R70" s="70"/>
      <c r="S70" s="155" t="str">
        <f t="shared" si="10"/>
        <v>-</v>
      </c>
      <c r="T70" s="70"/>
      <c r="U70" s="70"/>
      <c r="V70" s="155" t="str">
        <f t="shared" si="11"/>
        <v>-</v>
      </c>
      <c r="W70" s="70"/>
      <c r="X70" s="70"/>
      <c r="Y70" s="155" t="str">
        <f t="shared" si="12"/>
        <v>-</v>
      </c>
      <c r="Z70" s="70"/>
      <c r="AA70" s="70"/>
      <c r="AB70" s="155" t="str">
        <f t="shared" si="43"/>
        <v>-</v>
      </c>
      <c r="AC70" s="70"/>
      <c r="AD70" s="70"/>
      <c r="AE70" s="155" t="str">
        <f t="shared" si="44"/>
        <v>-</v>
      </c>
      <c r="AF70" s="70"/>
      <c r="AG70" s="70"/>
      <c r="AH70" s="155" t="str">
        <f t="shared" si="45"/>
        <v>-</v>
      </c>
      <c r="AI70" s="70"/>
      <c r="AJ70" s="70"/>
      <c r="AK70" s="155" t="str">
        <f t="shared" si="46"/>
        <v>-</v>
      </c>
      <c r="AL70" s="70"/>
      <c r="AM70" s="70"/>
      <c r="AN70" s="155" t="str">
        <f t="shared" si="47"/>
        <v>-</v>
      </c>
      <c r="AO70" s="70"/>
      <c r="AP70" s="70"/>
      <c r="AQ70" s="155" t="str">
        <f t="shared" si="15"/>
        <v>-</v>
      </c>
      <c r="AR70" s="171"/>
      <c r="AS70" s="70"/>
      <c r="AT70" s="70"/>
      <c r="AU70" s="155" t="str">
        <f t="shared" si="61"/>
        <v>-</v>
      </c>
      <c r="AV70" s="70"/>
      <c r="AW70" s="70"/>
      <c r="AX70" s="155" t="str">
        <f t="shared" si="62"/>
        <v>-</v>
      </c>
      <c r="AY70" s="70"/>
      <c r="AZ70" s="70"/>
      <c r="BA70" s="155" t="str">
        <f t="shared" si="63"/>
        <v>-</v>
      </c>
      <c r="BB70" s="70"/>
      <c r="BC70" s="70"/>
      <c r="BD70" s="155" t="str">
        <f t="shared" si="64"/>
        <v>-</v>
      </c>
      <c r="BE70" s="70"/>
      <c r="BF70" s="70"/>
      <c r="BG70" s="155" t="str">
        <f t="shared" si="49"/>
        <v>-</v>
      </c>
      <c r="BH70" s="70"/>
      <c r="BI70" s="70"/>
      <c r="BJ70" s="155" t="str">
        <f t="shared" si="50"/>
        <v>-</v>
      </c>
      <c r="BK70" s="70"/>
      <c r="BL70" s="70"/>
      <c r="BM70" s="155" t="str">
        <f t="shared" si="51"/>
        <v>-</v>
      </c>
      <c r="BN70" s="70"/>
      <c r="BO70" s="70"/>
      <c r="BP70" s="155" t="str">
        <f t="shared" si="52"/>
        <v>-</v>
      </c>
      <c r="BQ70" s="70"/>
      <c r="BR70" s="70"/>
      <c r="BS70" s="155" t="str">
        <f t="shared" si="65"/>
        <v>-</v>
      </c>
      <c r="BT70" s="171"/>
      <c r="BU70" s="70"/>
      <c r="BV70" s="70"/>
      <c r="BW70" s="155" t="str">
        <f t="shared" si="66"/>
        <v>-</v>
      </c>
      <c r="BX70" s="70"/>
      <c r="BY70" s="70"/>
      <c r="BZ70" s="155" t="str">
        <f t="shared" si="67"/>
        <v>-</v>
      </c>
      <c r="CA70" s="70"/>
      <c r="CB70" s="70"/>
      <c r="CC70" s="155" t="str">
        <f t="shared" si="68"/>
        <v>-</v>
      </c>
      <c r="CD70" s="70"/>
      <c r="CE70" s="70"/>
      <c r="CF70" s="145" t="str">
        <f t="shared" si="69"/>
        <v>-</v>
      </c>
      <c r="CG70" s="70"/>
      <c r="CH70" s="70"/>
      <c r="CI70" s="155" t="str">
        <f t="shared" si="53"/>
        <v>-</v>
      </c>
      <c r="CJ70" s="70"/>
      <c r="CK70" s="70"/>
      <c r="CL70" s="155" t="str">
        <f t="shared" si="54"/>
        <v>-</v>
      </c>
      <c r="CM70" s="70"/>
      <c r="CN70" s="70"/>
      <c r="CO70" s="155" t="str">
        <f t="shared" si="55"/>
        <v>-</v>
      </c>
      <c r="CP70" s="70"/>
      <c r="CQ70" s="70"/>
      <c r="CR70" s="145" t="str">
        <f t="shared" si="56"/>
        <v>-</v>
      </c>
      <c r="CS70" s="70"/>
      <c r="CT70" s="70"/>
      <c r="CU70" s="155" t="str">
        <f t="shared" si="70"/>
        <v>-</v>
      </c>
      <c r="CV70" s="171"/>
      <c r="CW70" s="70"/>
      <c r="CX70" s="70"/>
      <c r="CY70" s="145" t="str">
        <f t="shared" si="71"/>
        <v>-</v>
      </c>
      <c r="CZ70" s="70"/>
      <c r="DA70" s="70"/>
      <c r="DB70" s="145" t="str">
        <f t="shared" si="72"/>
        <v>-</v>
      </c>
      <c r="DC70" s="70"/>
      <c r="DD70" s="70"/>
      <c r="DE70" s="145" t="str">
        <f t="shared" si="73"/>
        <v>-</v>
      </c>
      <c r="DF70" s="70"/>
      <c r="DG70" s="70"/>
      <c r="DH70" s="145" t="str">
        <f t="shared" si="74"/>
        <v>-</v>
      </c>
      <c r="DI70" s="70"/>
      <c r="DJ70" s="70"/>
      <c r="DK70" s="145" t="str">
        <f t="shared" si="57"/>
        <v>-</v>
      </c>
      <c r="DL70" s="70"/>
      <c r="DM70" s="70"/>
      <c r="DN70" s="145" t="str">
        <f t="shared" si="58"/>
        <v>-</v>
      </c>
      <c r="DO70" s="70"/>
      <c r="DP70" s="70"/>
      <c r="DQ70" s="145" t="str">
        <f t="shared" si="59"/>
        <v>-</v>
      </c>
      <c r="DR70" s="70"/>
      <c r="DS70" s="70"/>
      <c r="DT70" s="145" t="str">
        <f t="shared" si="60"/>
        <v>-</v>
      </c>
      <c r="DU70" s="70"/>
      <c r="DV70" s="70"/>
      <c r="DW70" s="155" t="str">
        <f t="shared" si="75"/>
        <v>-</v>
      </c>
      <c r="DX70" s="171"/>
    </row>
    <row r="71" spans="2:128" hidden="1" x14ac:dyDescent="0.35">
      <c r="B71" s="285"/>
      <c r="C71" s="285"/>
      <c r="D71" s="281"/>
      <c r="E71" s="281"/>
      <c r="F71" s="282"/>
      <c r="G71" s="285"/>
      <c r="H71" s="285"/>
      <c r="I71" s="285"/>
      <c r="J71" s="268"/>
      <c r="K71" s="281"/>
      <c r="L71" s="285"/>
      <c r="M71" s="286"/>
      <c r="N71" s="70"/>
      <c r="O71" s="70"/>
      <c r="P71" s="155" t="str">
        <f t="shared" si="9"/>
        <v>-</v>
      </c>
      <c r="Q71" s="70"/>
      <c r="R71" s="70"/>
      <c r="S71" s="155" t="str">
        <f t="shared" si="10"/>
        <v>-</v>
      </c>
      <c r="T71" s="70"/>
      <c r="U71" s="70"/>
      <c r="V71" s="155" t="str">
        <f t="shared" si="11"/>
        <v>-</v>
      </c>
      <c r="W71" s="70"/>
      <c r="X71" s="70"/>
      <c r="Y71" s="155" t="str">
        <f t="shared" si="12"/>
        <v>-</v>
      </c>
      <c r="Z71" s="70"/>
      <c r="AA71" s="70"/>
      <c r="AB71" s="155" t="str">
        <f t="shared" si="43"/>
        <v>-</v>
      </c>
      <c r="AC71" s="70"/>
      <c r="AD71" s="70"/>
      <c r="AE71" s="155" t="str">
        <f t="shared" si="44"/>
        <v>-</v>
      </c>
      <c r="AF71" s="70"/>
      <c r="AG71" s="70"/>
      <c r="AH71" s="155" t="str">
        <f t="shared" si="45"/>
        <v>-</v>
      </c>
      <c r="AI71" s="70"/>
      <c r="AJ71" s="70"/>
      <c r="AK71" s="155" t="str">
        <f t="shared" si="46"/>
        <v>-</v>
      </c>
      <c r="AL71" s="70"/>
      <c r="AM71" s="70"/>
      <c r="AN71" s="155" t="str">
        <f t="shared" si="47"/>
        <v>-</v>
      </c>
      <c r="AO71" s="70"/>
      <c r="AP71" s="70"/>
      <c r="AQ71" s="155" t="str">
        <f t="shared" si="15"/>
        <v>-</v>
      </c>
      <c r="AR71" s="171"/>
      <c r="AS71" s="70"/>
      <c r="AT71" s="70"/>
      <c r="AU71" s="155" t="str">
        <f t="shared" si="61"/>
        <v>-</v>
      </c>
      <c r="AV71" s="70"/>
      <c r="AW71" s="70"/>
      <c r="AX71" s="155" t="str">
        <f t="shared" si="62"/>
        <v>-</v>
      </c>
      <c r="AY71" s="70"/>
      <c r="AZ71" s="70"/>
      <c r="BA71" s="155" t="str">
        <f t="shared" si="63"/>
        <v>-</v>
      </c>
      <c r="BB71" s="70"/>
      <c r="BC71" s="70"/>
      <c r="BD71" s="155" t="str">
        <f t="shared" si="64"/>
        <v>-</v>
      </c>
      <c r="BE71" s="70"/>
      <c r="BF71" s="70"/>
      <c r="BG71" s="155" t="str">
        <f t="shared" si="49"/>
        <v>-</v>
      </c>
      <c r="BH71" s="70"/>
      <c r="BI71" s="70"/>
      <c r="BJ71" s="155" t="str">
        <f t="shared" si="50"/>
        <v>-</v>
      </c>
      <c r="BK71" s="70"/>
      <c r="BL71" s="70"/>
      <c r="BM71" s="155" t="str">
        <f t="shared" si="51"/>
        <v>-</v>
      </c>
      <c r="BN71" s="70"/>
      <c r="BO71" s="70"/>
      <c r="BP71" s="155" t="str">
        <f t="shared" si="52"/>
        <v>-</v>
      </c>
      <c r="BQ71" s="70"/>
      <c r="BR71" s="70"/>
      <c r="BS71" s="155" t="str">
        <f t="shared" si="65"/>
        <v>-</v>
      </c>
      <c r="BT71" s="171"/>
      <c r="BU71" s="70"/>
      <c r="BV71" s="70"/>
      <c r="BW71" s="155" t="str">
        <f t="shared" si="66"/>
        <v>-</v>
      </c>
      <c r="BX71" s="70"/>
      <c r="BY71" s="70"/>
      <c r="BZ71" s="155" t="str">
        <f t="shared" si="67"/>
        <v>-</v>
      </c>
      <c r="CA71" s="70"/>
      <c r="CB71" s="70"/>
      <c r="CC71" s="155" t="str">
        <f t="shared" si="68"/>
        <v>-</v>
      </c>
      <c r="CD71" s="70"/>
      <c r="CE71" s="70"/>
      <c r="CF71" s="145" t="str">
        <f t="shared" si="69"/>
        <v>-</v>
      </c>
      <c r="CG71" s="70"/>
      <c r="CH71" s="70"/>
      <c r="CI71" s="155" t="str">
        <f t="shared" si="53"/>
        <v>-</v>
      </c>
      <c r="CJ71" s="70"/>
      <c r="CK71" s="70"/>
      <c r="CL71" s="155" t="str">
        <f t="shared" si="54"/>
        <v>-</v>
      </c>
      <c r="CM71" s="70"/>
      <c r="CN71" s="70"/>
      <c r="CO71" s="155" t="str">
        <f t="shared" si="55"/>
        <v>-</v>
      </c>
      <c r="CP71" s="70"/>
      <c r="CQ71" s="70"/>
      <c r="CR71" s="145" t="str">
        <f t="shared" si="56"/>
        <v>-</v>
      </c>
      <c r="CS71" s="70"/>
      <c r="CT71" s="70"/>
      <c r="CU71" s="155" t="str">
        <f t="shared" si="70"/>
        <v>-</v>
      </c>
      <c r="CV71" s="171"/>
      <c r="CW71" s="70"/>
      <c r="CX71" s="70"/>
      <c r="CY71" s="145" t="str">
        <f t="shared" si="71"/>
        <v>-</v>
      </c>
      <c r="CZ71" s="70"/>
      <c r="DA71" s="70"/>
      <c r="DB71" s="145" t="str">
        <f t="shared" si="72"/>
        <v>-</v>
      </c>
      <c r="DC71" s="70"/>
      <c r="DD71" s="70"/>
      <c r="DE71" s="145" t="str">
        <f t="shared" si="73"/>
        <v>-</v>
      </c>
      <c r="DF71" s="70"/>
      <c r="DG71" s="70"/>
      <c r="DH71" s="145" t="str">
        <f t="shared" si="74"/>
        <v>-</v>
      </c>
      <c r="DI71" s="70"/>
      <c r="DJ71" s="70"/>
      <c r="DK71" s="145" t="str">
        <f t="shared" si="57"/>
        <v>-</v>
      </c>
      <c r="DL71" s="70"/>
      <c r="DM71" s="70"/>
      <c r="DN71" s="145" t="str">
        <f t="shared" si="58"/>
        <v>-</v>
      </c>
      <c r="DO71" s="70"/>
      <c r="DP71" s="70"/>
      <c r="DQ71" s="145" t="str">
        <f t="shared" si="59"/>
        <v>-</v>
      </c>
      <c r="DR71" s="70"/>
      <c r="DS71" s="70"/>
      <c r="DT71" s="145" t="str">
        <f t="shared" si="60"/>
        <v>-</v>
      </c>
      <c r="DU71" s="70"/>
      <c r="DV71" s="70"/>
      <c r="DW71" s="155" t="str">
        <f t="shared" si="75"/>
        <v>-</v>
      </c>
      <c r="DX71" s="171"/>
    </row>
    <row r="72" spans="2:128" hidden="1" x14ac:dyDescent="0.35">
      <c r="B72" s="285"/>
      <c r="C72" s="285"/>
      <c r="D72" s="281"/>
      <c r="E72" s="281"/>
      <c r="F72" s="282"/>
      <c r="G72" s="285"/>
      <c r="H72" s="285"/>
      <c r="I72" s="285"/>
      <c r="J72" s="268"/>
      <c r="K72" s="281"/>
      <c r="L72" s="285"/>
      <c r="M72" s="286"/>
      <c r="N72" s="70"/>
      <c r="O72" s="70"/>
      <c r="P72" s="155" t="str">
        <f t="shared" ref="P72:P107" si="76">IF(O72,N72/O72,"-")</f>
        <v>-</v>
      </c>
      <c r="Q72" s="70"/>
      <c r="R72" s="70"/>
      <c r="S72" s="155" t="str">
        <f t="shared" ref="S72:S107" si="77">IF(R72,Q72/R72,"-")</f>
        <v>-</v>
      </c>
      <c r="T72" s="70"/>
      <c r="U72" s="70"/>
      <c r="V72" s="155" t="str">
        <f t="shared" ref="V72:V107" si="78">IF(U72,T72/U72,"-")</f>
        <v>-</v>
      </c>
      <c r="W72" s="70"/>
      <c r="X72" s="70"/>
      <c r="Y72" s="155" t="str">
        <f t="shared" ref="Y72:Y107" si="79">IF(X72,W72/X72,"-")</f>
        <v>-</v>
      </c>
      <c r="Z72" s="70"/>
      <c r="AA72" s="70"/>
      <c r="AB72" s="155" t="str">
        <f t="shared" ref="AB72:AB107" si="80">IF(AA72,Z72/AA72,"-")</f>
        <v>-</v>
      </c>
      <c r="AC72" s="70"/>
      <c r="AD72" s="70"/>
      <c r="AE72" s="155" t="str">
        <f t="shared" si="44"/>
        <v>-</v>
      </c>
      <c r="AF72" s="70"/>
      <c r="AG72" s="70"/>
      <c r="AH72" s="155" t="str">
        <f t="shared" si="45"/>
        <v>-</v>
      </c>
      <c r="AI72" s="70"/>
      <c r="AJ72" s="70"/>
      <c r="AK72" s="155" t="str">
        <f t="shared" si="46"/>
        <v>-</v>
      </c>
      <c r="AL72" s="70"/>
      <c r="AM72" s="70"/>
      <c r="AN72" s="155" t="str">
        <f t="shared" si="47"/>
        <v>-</v>
      </c>
      <c r="AO72" s="70"/>
      <c r="AP72" s="70"/>
      <c r="AQ72" s="155" t="str">
        <f t="shared" ref="AQ72:AQ107" si="81">IF(AP72,AO72/AP72,"-")</f>
        <v>-</v>
      </c>
      <c r="AR72" s="171"/>
      <c r="AS72" s="70"/>
      <c r="AT72" s="70"/>
      <c r="AU72" s="155" t="str">
        <f t="shared" si="61"/>
        <v>-</v>
      </c>
      <c r="AV72" s="70"/>
      <c r="AW72" s="70"/>
      <c r="AX72" s="155" t="str">
        <f t="shared" si="62"/>
        <v>-</v>
      </c>
      <c r="AY72" s="70"/>
      <c r="AZ72" s="70"/>
      <c r="BA72" s="155" t="str">
        <f t="shared" si="63"/>
        <v>-</v>
      </c>
      <c r="BB72" s="70"/>
      <c r="BC72" s="70"/>
      <c r="BD72" s="155" t="str">
        <f t="shared" si="64"/>
        <v>-</v>
      </c>
      <c r="BE72" s="70"/>
      <c r="BF72" s="70"/>
      <c r="BG72" s="155" t="str">
        <f t="shared" si="49"/>
        <v>-</v>
      </c>
      <c r="BH72" s="70"/>
      <c r="BI72" s="70"/>
      <c r="BJ72" s="155" t="str">
        <f t="shared" si="50"/>
        <v>-</v>
      </c>
      <c r="BK72" s="70"/>
      <c r="BL72" s="70"/>
      <c r="BM72" s="155" t="str">
        <f t="shared" si="51"/>
        <v>-</v>
      </c>
      <c r="BN72" s="70"/>
      <c r="BO72" s="70"/>
      <c r="BP72" s="155" t="str">
        <f t="shared" si="52"/>
        <v>-</v>
      </c>
      <c r="BQ72" s="70"/>
      <c r="BR72" s="70"/>
      <c r="BS72" s="155" t="str">
        <f t="shared" si="65"/>
        <v>-</v>
      </c>
      <c r="BT72" s="171"/>
      <c r="BU72" s="70"/>
      <c r="BV72" s="70"/>
      <c r="BW72" s="155" t="str">
        <f t="shared" si="66"/>
        <v>-</v>
      </c>
      <c r="BX72" s="70"/>
      <c r="BY72" s="70"/>
      <c r="BZ72" s="155" t="str">
        <f t="shared" si="67"/>
        <v>-</v>
      </c>
      <c r="CA72" s="70"/>
      <c r="CB72" s="70"/>
      <c r="CC72" s="155" t="str">
        <f t="shared" si="68"/>
        <v>-</v>
      </c>
      <c r="CD72" s="70"/>
      <c r="CE72" s="70"/>
      <c r="CF72" s="145" t="str">
        <f t="shared" si="69"/>
        <v>-</v>
      </c>
      <c r="CG72" s="70"/>
      <c r="CH72" s="70"/>
      <c r="CI72" s="155" t="str">
        <f t="shared" si="53"/>
        <v>-</v>
      </c>
      <c r="CJ72" s="70"/>
      <c r="CK72" s="70"/>
      <c r="CL72" s="155" t="str">
        <f t="shared" si="54"/>
        <v>-</v>
      </c>
      <c r="CM72" s="70"/>
      <c r="CN72" s="70"/>
      <c r="CO72" s="155" t="str">
        <f t="shared" si="55"/>
        <v>-</v>
      </c>
      <c r="CP72" s="70"/>
      <c r="CQ72" s="70"/>
      <c r="CR72" s="145" t="str">
        <f t="shared" si="56"/>
        <v>-</v>
      </c>
      <c r="CS72" s="70"/>
      <c r="CT72" s="70"/>
      <c r="CU72" s="155" t="str">
        <f t="shared" si="70"/>
        <v>-</v>
      </c>
      <c r="CV72" s="171"/>
      <c r="CW72" s="70"/>
      <c r="CX72" s="70"/>
      <c r="CY72" s="145" t="str">
        <f t="shared" si="71"/>
        <v>-</v>
      </c>
      <c r="CZ72" s="70"/>
      <c r="DA72" s="70"/>
      <c r="DB72" s="145" t="str">
        <f t="shared" si="72"/>
        <v>-</v>
      </c>
      <c r="DC72" s="70"/>
      <c r="DD72" s="70"/>
      <c r="DE72" s="145" t="str">
        <f t="shared" si="73"/>
        <v>-</v>
      </c>
      <c r="DF72" s="70"/>
      <c r="DG72" s="70"/>
      <c r="DH72" s="145" t="str">
        <f t="shared" si="74"/>
        <v>-</v>
      </c>
      <c r="DI72" s="70"/>
      <c r="DJ72" s="70"/>
      <c r="DK72" s="145" t="str">
        <f t="shared" si="57"/>
        <v>-</v>
      </c>
      <c r="DL72" s="70"/>
      <c r="DM72" s="70"/>
      <c r="DN72" s="145" t="str">
        <f t="shared" si="58"/>
        <v>-</v>
      </c>
      <c r="DO72" s="70"/>
      <c r="DP72" s="70"/>
      <c r="DQ72" s="145" t="str">
        <f t="shared" si="59"/>
        <v>-</v>
      </c>
      <c r="DR72" s="70"/>
      <c r="DS72" s="70"/>
      <c r="DT72" s="145" t="str">
        <f t="shared" si="60"/>
        <v>-</v>
      </c>
      <c r="DU72" s="70"/>
      <c r="DV72" s="70"/>
      <c r="DW72" s="155" t="str">
        <f t="shared" si="75"/>
        <v>-</v>
      </c>
      <c r="DX72" s="171"/>
    </row>
    <row r="73" spans="2:128" hidden="1" x14ac:dyDescent="0.35">
      <c r="B73" s="285"/>
      <c r="C73" s="285"/>
      <c r="D73" s="281"/>
      <c r="E73" s="281"/>
      <c r="F73" s="282"/>
      <c r="G73" s="285"/>
      <c r="H73" s="285"/>
      <c r="I73" s="285"/>
      <c r="J73" s="268"/>
      <c r="K73" s="281"/>
      <c r="L73" s="285"/>
      <c r="M73" s="286"/>
      <c r="N73" s="70"/>
      <c r="O73" s="70"/>
      <c r="P73" s="155" t="str">
        <f t="shared" si="76"/>
        <v>-</v>
      </c>
      <c r="Q73" s="70"/>
      <c r="R73" s="70"/>
      <c r="S73" s="155" t="str">
        <f t="shared" si="77"/>
        <v>-</v>
      </c>
      <c r="T73" s="70"/>
      <c r="U73" s="70"/>
      <c r="V73" s="155" t="str">
        <f t="shared" si="78"/>
        <v>-</v>
      </c>
      <c r="W73" s="70"/>
      <c r="X73" s="70"/>
      <c r="Y73" s="155" t="str">
        <f t="shared" si="79"/>
        <v>-</v>
      </c>
      <c r="Z73" s="70"/>
      <c r="AA73" s="70"/>
      <c r="AB73" s="155" t="str">
        <f t="shared" si="80"/>
        <v>-</v>
      </c>
      <c r="AC73" s="70"/>
      <c r="AD73" s="70"/>
      <c r="AE73" s="155" t="str">
        <f t="shared" si="44"/>
        <v>-</v>
      </c>
      <c r="AF73" s="70"/>
      <c r="AG73" s="70"/>
      <c r="AH73" s="155" t="str">
        <f t="shared" si="45"/>
        <v>-</v>
      </c>
      <c r="AI73" s="70"/>
      <c r="AJ73" s="70"/>
      <c r="AK73" s="155" t="str">
        <f t="shared" si="46"/>
        <v>-</v>
      </c>
      <c r="AL73" s="70"/>
      <c r="AM73" s="70"/>
      <c r="AN73" s="155" t="str">
        <f t="shared" si="47"/>
        <v>-</v>
      </c>
      <c r="AO73" s="70"/>
      <c r="AP73" s="70"/>
      <c r="AQ73" s="155" t="str">
        <f t="shared" si="81"/>
        <v>-</v>
      </c>
      <c r="AR73" s="171"/>
      <c r="AS73" s="70"/>
      <c r="AT73" s="70"/>
      <c r="AU73" s="155" t="str">
        <f t="shared" si="61"/>
        <v>-</v>
      </c>
      <c r="AV73" s="70"/>
      <c r="AW73" s="70"/>
      <c r="AX73" s="155" t="str">
        <f t="shared" si="62"/>
        <v>-</v>
      </c>
      <c r="AY73" s="70"/>
      <c r="AZ73" s="70"/>
      <c r="BA73" s="155" t="str">
        <f t="shared" si="63"/>
        <v>-</v>
      </c>
      <c r="BB73" s="70"/>
      <c r="BC73" s="70"/>
      <c r="BD73" s="155" t="str">
        <f t="shared" si="64"/>
        <v>-</v>
      </c>
      <c r="BE73" s="70"/>
      <c r="BF73" s="70"/>
      <c r="BG73" s="155" t="str">
        <f t="shared" si="49"/>
        <v>-</v>
      </c>
      <c r="BH73" s="70"/>
      <c r="BI73" s="70"/>
      <c r="BJ73" s="155" t="str">
        <f t="shared" si="50"/>
        <v>-</v>
      </c>
      <c r="BK73" s="70"/>
      <c r="BL73" s="70"/>
      <c r="BM73" s="155" t="str">
        <f t="shared" si="51"/>
        <v>-</v>
      </c>
      <c r="BN73" s="70"/>
      <c r="BO73" s="70"/>
      <c r="BP73" s="155" t="str">
        <f t="shared" si="52"/>
        <v>-</v>
      </c>
      <c r="BQ73" s="70"/>
      <c r="BR73" s="70"/>
      <c r="BS73" s="155" t="str">
        <f t="shared" si="65"/>
        <v>-</v>
      </c>
      <c r="BT73" s="171"/>
      <c r="BU73" s="70"/>
      <c r="BV73" s="70"/>
      <c r="BW73" s="155" t="str">
        <f t="shared" si="66"/>
        <v>-</v>
      </c>
      <c r="BX73" s="70"/>
      <c r="BY73" s="70"/>
      <c r="BZ73" s="155" t="str">
        <f t="shared" si="67"/>
        <v>-</v>
      </c>
      <c r="CA73" s="70"/>
      <c r="CB73" s="70"/>
      <c r="CC73" s="155" t="str">
        <f t="shared" si="68"/>
        <v>-</v>
      </c>
      <c r="CD73" s="70"/>
      <c r="CE73" s="70"/>
      <c r="CF73" s="145" t="str">
        <f t="shared" si="69"/>
        <v>-</v>
      </c>
      <c r="CG73" s="70"/>
      <c r="CH73" s="70"/>
      <c r="CI73" s="155" t="str">
        <f t="shared" si="53"/>
        <v>-</v>
      </c>
      <c r="CJ73" s="70"/>
      <c r="CK73" s="70"/>
      <c r="CL73" s="155" t="str">
        <f t="shared" si="54"/>
        <v>-</v>
      </c>
      <c r="CM73" s="70"/>
      <c r="CN73" s="70"/>
      <c r="CO73" s="155" t="str">
        <f t="shared" si="55"/>
        <v>-</v>
      </c>
      <c r="CP73" s="70"/>
      <c r="CQ73" s="70"/>
      <c r="CR73" s="145" t="str">
        <f t="shared" si="56"/>
        <v>-</v>
      </c>
      <c r="CS73" s="70"/>
      <c r="CT73" s="70"/>
      <c r="CU73" s="155" t="str">
        <f t="shared" si="70"/>
        <v>-</v>
      </c>
      <c r="CV73" s="171"/>
      <c r="CW73" s="70"/>
      <c r="CX73" s="70"/>
      <c r="CY73" s="145" t="str">
        <f t="shared" si="71"/>
        <v>-</v>
      </c>
      <c r="CZ73" s="70"/>
      <c r="DA73" s="70"/>
      <c r="DB73" s="145" t="str">
        <f t="shared" si="72"/>
        <v>-</v>
      </c>
      <c r="DC73" s="70"/>
      <c r="DD73" s="70"/>
      <c r="DE73" s="145" t="str">
        <f t="shared" si="73"/>
        <v>-</v>
      </c>
      <c r="DF73" s="70"/>
      <c r="DG73" s="70"/>
      <c r="DH73" s="145" t="str">
        <f t="shared" si="74"/>
        <v>-</v>
      </c>
      <c r="DI73" s="70"/>
      <c r="DJ73" s="70"/>
      <c r="DK73" s="145" t="str">
        <f t="shared" si="57"/>
        <v>-</v>
      </c>
      <c r="DL73" s="70"/>
      <c r="DM73" s="70"/>
      <c r="DN73" s="145" t="str">
        <f t="shared" si="58"/>
        <v>-</v>
      </c>
      <c r="DO73" s="70"/>
      <c r="DP73" s="70"/>
      <c r="DQ73" s="145" t="str">
        <f t="shared" si="59"/>
        <v>-</v>
      </c>
      <c r="DR73" s="70"/>
      <c r="DS73" s="70"/>
      <c r="DT73" s="145" t="str">
        <f t="shared" si="60"/>
        <v>-</v>
      </c>
      <c r="DU73" s="70"/>
      <c r="DV73" s="70"/>
      <c r="DW73" s="155" t="str">
        <f t="shared" si="75"/>
        <v>-</v>
      </c>
      <c r="DX73" s="171"/>
    </row>
    <row r="74" spans="2:128" hidden="1" x14ac:dyDescent="0.35">
      <c r="B74" s="285"/>
      <c r="C74" s="285"/>
      <c r="D74" s="281"/>
      <c r="E74" s="281"/>
      <c r="F74" s="282"/>
      <c r="G74" s="285"/>
      <c r="H74" s="285"/>
      <c r="I74" s="285"/>
      <c r="J74" s="268"/>
      <c r="K74" s="281"/>
      <c r="L74" s="285"/>
      <c r="M74" s="286"/>
      <c r="N74" s="70"/>
      <c r="O74" s="70"/>
      <c r="P74" s="155" t="str">
        <f t="shared" si="76"/>
        <v>-</v>
      </c>
      <c r="Q74" s="70"/>
      <c r="R74" s="70"/>
      <c r="S74" s="155" t="str">
        <f t="shared" si="77"/>
        <v>-</v>
      </c>
      <c r="T74" s="70"/>
      <c r="U74" s="70"/>
      <c r="V74" s="155" t="str">
        <f t="shared" si="78"/>
        <v>-</v>
      </c>
      <c r="W74" s="70"/>
      <c r="X74" s="70"/>
      <c r="Y74" s="155" t="str">
        <f t="shared" si="79"/>
        <v>-</v>
      </c>
      <c r="Z74" s="70"/>
      <c r="AA74" s="70"/>
      <c r="AB74" s="155" t="str">
        <f t="shared" si="80"/>
        <v>-</v>
      </c>
      <c r="AC74" s="70"/>
      <c r="AD74" s="70"/>
      <c r="AE74" s="155" t="str">
        <f t="shared" ref="AE74:AE107" si="82">IF(AD74,AC74/AD74,"-")</f>
        <v>-</v>
      </c>
      <c r="AF74" s="70"/>
      <c r="AG74" s="70"/>
      <c r="AH74" s="155" t="str">
        <f t="shared" ref="AH74:AH107" si="83">IF(AG74,AF74/AG74,"-")</f>
        <v>-</v>
      </c>
      <c r="AI74" s="70"/>
      <c r="AJ74" s="70"/>
      <c r="AK74" s="155" t="str">
        <f t="shared" ref="AK74:AK107" si="84">IF(AJ74,AI74/AJ74,"-")</f>
        <v>-</v>
      </c>
      <c r="AL74" s="70"/>
      <c r="AM74" s="70"/>
      <c r="AN74" s="155" t="str">
        <f t="shared" ref="AN74:AN107" si="85">IF(AM74,AL74/AM74,"-")</f>
        <v>-</v>
      </c>
      <c r="AO74" s="70"/>
      <c r="AP74" s="70"/>
      <c r="AQ74" s="155" t="str">
        <f t="shared" si="81"/>
        <v>-</v>
      </c>
      <c r="AR74" s="171"/>
      <c r="AS74" s="70"/>
      <c r="AT74" s="70"/>
      <c r="AU74" s="155" t="str">
        <f t="shared" si="61"/>
        <v>-</v>
      </c>
      <c r="AV74" s="70"/>
      <c r="AW74" s="70"/>
      <c r="AX74" s="155" t="str">
        <f t="shared" si="62"/>
        <v>-</v>
      </c>
      <c r="AY74" s="70"/>
      <c r="AZ74" s="70"/>
      <c r="BA74" s="155" t="str">
        <f t="shared" si="63"/>
        <v>-</v>
      </c>
      <c r="BB74" s="70"/>
      <c r="BC74" s="70"/>
      <c r="BD74" s="155" t="str">
        <f t="shared" si="64"/>
        <v>-</v>
      </c>
      <c r="BE74" s="70"/>
      <c r="BF74" s="70"/>
      <c r="BG74" s="155" t="str">
        <f t="shared" si="49"/>
        <v>-</v>
      </c>
      <c r="BH74" s="70"/>
      <c r="BI74" s="70"/>
      <c r="BJ74" s="155" t="str">
        <f t="shared" si="50"/>
        <v>-</v>
      </c>
      <c r="BK74" s="70"/>
      <c r="BL74" s="70"/>
      <c r="BM74" s="155" t="str">
        <f t="shared" si="51"/>
        <v>-</v>
      </c>
      <c r="BN74" s="70"/>
      <c r="BO74" s="70"/>
      <c r="BP74" s="155" t="str">
        <f t="shared" si="52"/>
        <v>-</v>
      </c>
      <c r="BQ74" s="70"/>
      <c r="BR74" s="70"/>
      <c r="BS74" s="155" t="str">
        <f t="shared" si="65"/>
        <v>-</v>
      </c>
      <c r="BT74" s="171"/>
      <c r="BU74" s="70"/>
      <c r="BV74" s="70"/>
      <c r="BW74" s="155" t="str">
        <f t="shared" si="66"/>
        <v>-</v>
      </c>
      <c r="BX74" s="70"/>
      <c r="BY74" s="70"/>
      <c r="BZ74" s="155" t="str">
        <f t="shared" si="67"/>
        <v>-</v>
      </c>
      <c r="CA74" s="70"/>
      <c r="CB74" s="70"/>
      <c r="CC74" s="155" t="str">
        <f t="shared" si="68"/>
        <v>-</v>
      </c>
      <c r="CD74" s="70"/>
      <c r="CE74" s="70"/>
      <c r="CF74" s="145" t="str">
        <f t="shared" si="69"/>
        <v>-</v>
      </c>
      <c r="CG74" s="70"/>
      <c r="CH74" s="70"/>
      <c r="CI74" s="155" t="str">
        <f t="shared" si="53"/>
        <v>-</v>
      </c>
      <c r="CJ74" s="70"/>
      <c r="CK74" s="70"/>
      <c r="CL74" s="155" t="str">
        <f t="shared" si="54"/>
        <v>-</v>
      </c>
      <c r="CM74" s="70"/>
      <c r="CN74" s="70"/>
      <c r="CO74" s="155" t="str">
        <f t="shared" si="55"/>
        <v>-</v>
      </c>
      <c r="CP74" s="70"/>
      <c r="CQ74" s="70"/>
      <c r="CR74" s="145" t="str">
        <f t="shared" si="56"/>
        <v>-</v>
      </c>
      <c r="CS74" s="70"/>
      <c r="CT74" s="70"/>
      <c r="CU74" s="155" t="str">
        <f t="shared" si="70"/>
        <v>-</v>
      </c>
      <c r="CV74" s="171"/>
      <c r="CW74" s="70"/>
      <c r="CX74" s="70"/>
      <c r="CY74" s="145" t="str">
        <f t="shared" si="71"/>
        <v>-</v>
      </c>
      <c r="CZ74" s="70"/>
      <c r="DA74" s="70"/>
      <c r="DB74" s="145" t="str">
        <f t="shared" si="72"/>
        <v>-</v>
      </c>
      <c r="DC74" s="70"/>
      <c r="DD74" s="70"/>
      <c r="DE74" s="145" t="str">
        <f t="shared" si="73"/>
        <v>-</v>
      </c>
      <c r="DF74" s="70"/>
      <c r="DG74" s="70"/>
      <c r="DH74" s="145" t="str">
        <f t="shared" si="74"/>
        <v>-</v>
      </c>
      <c r="DI74" s="70"/>
      <c r="DJ74" s="70"/>
      <c r="DK74" s="145" t="str">
        <f t="shared" si="57"/>
        <v>-</v>
      </c>
      <c r="DL74" s="70"/>
      <c r="DM74" s="70"/>
      <c r="DN74" s="145" t="str">
        <f t="shared" si="58"/>
        <v>-</v>
      </c>
      <c r="DO74" s="70"/>
      <c r="DP74" s="70"/>
      <c r="DQ74" s="145" t="str">
        <f t="shared" si="59"/>
        <v>-</v>
      </c>
      <c r="DR74" s="70"/>
      <c r="DS74" s="70"/>
      <c r="DT74" s="145" t="str">
        <f t="shared" si="60"/>
        <v>-</v>
      </c>
      <c r="DU74" s="70"/>
      <c r="DV74" s="70"/>
      <c r="DW74" s="155" t="str">
        <f t="shared" si="75"/>
        <v>-</v>
      </c>
      <c r="DX74" s="171"/>
    </row>
    <row r="75" spans="2:128" hidden="1" x14ac:dyDescent="0.35">
      <c r="B75" s="285"/>
      <c r="C75" s="285"/>
      <c r="D75" s="281"/>
      <c r="E75" s="281"/>
      <c r="F75" s="282"/>
      <c r="G75" s="285"/>
      <c r="H75" s="285"/>
      <c r="I75" s="285"/>
      <c r="J75" s="268"/>
      <c r="K75" s="281"/>
      <c r="L75" s="285"/>
      <c r="M75" s="286"/>
      <c r="N75" s="70"/>
      <c r="O75" s="70"/>
      <c r="P75" s="155" t="str">
        <f t="shared" si="76"/>
        <v>-</v>
      </c>
      <c r="Q75" s="70"/>
      <c r="R75" s="70"/>
      <c r="S75" s="155" t="str">
        <f t="shared" si="77"/>
        <v>-</v>
      </c>
      <c r="T75" s="70"/>
      <c r="U75" s="70"/>
      <c r="V75" s="155" t="str">
        <f t="shared" si="78"/>
        <v>-</v>
      </c>
      <c r="W75" s="70"/>
      <c r="X75" s="70"/>
      <c r="Y75" s="155" t="str">
        <f t="shared" si="79"/>
        <v>-</v>
      </c>
      <c r="Z75" s="70"/>
      <c r="AA75" s="70"/>
      <c r="AB75" s="155" t="str">
        <f t="shared" si="80"/>
        <v>-</v>
      </c>
      <c r="AC75" s="70"/>
      <c r="AD75" s="70"/>
      <c r="AE75" s="155" t="str">
        <f t="shared" si="82"/>
        <v>-</v>
      </c>
      <c r="AF75" s="70"/>
      <c r="AG75" s="70"/>
      <c r="AH75" s="155" t="str">
        <f t="shared" si="83"/>
        <v>-</v>
      </c>
      <c r="AI75" s="70"/>
      <c r="AJ75" s="70"/>
      <c r="AK75" s="155" t="str">
        <f t="shared" si="84"/>
        <v>-</v>
      </c>
      <c r="AL75" s="70"/>
      <c r="AM75" s="70"/>
      <c r="AN75" s="155" t="str">
        <f t="shared" si="85"/>
        <v>-</v>
      </c>
      <c r="AO75" s="70"/>
      <c r="AP75" s="70"/>
      <c r="AQ75" s="155" t="str">
        <f t="shared" si="81"/>
        <v>-</v>
      </c>
      <c r="AR75" s="171"/>
      <c r="AS75" s="70"/>
      <c r="AT75" s="70"/>
      <c r="AU75" s="155" t="str">
        <f t="shared" si="61"/>
        <v>-</v>
      </c>
      <c r="AV75" s="70"/>
      <c r="AW75" s="70"/>
      <c r="AX75" s="155" t="str">
        <f t="shared" si="62"/>
        <v>-</v>
      </c>
      <c r="AY75" s="70"/>
      <c r="AZ75" s="70"/>
      <c r="BA75" s="155" t="str">
        <f t="shared" si="63"/>
        <v>-</v>
      </c>
      <c r="BB75" s="70"/>
      <c r="BC75" s="70"/>
      <c r="BD75" s="155" t="str">
        <f t="shared" si="64"/>
        <v>-</v>
      </c>
      <c r="BE75" s="70"/>
      <c r="BF75" s="70"/>
      <c r="BG75" s="155" t="str">
        <f t="shared" si="49"/>
        <v>-</v>
      </c>
      <c r="BH75" s="70"/>
      <c r="BI75" s="70"/>
      <c r="BJ75" s="155" t="str">
        <f t="shared" si="50"/>
        <v>-</v>
      </c>
      <c r="BK75" s="70"/>
      <c r="BL75" s="70"/>
      <c r="BM75" s="155" t="str">
        <f t="shared" si="51"/>
        <v>-</v>
      </c>
      <c r="BN75" s="70"/>
      <c r="BO75" s="70"/>
      <c r="BP75" s="155" t="str">
        <f t="shared" si="52"/>
        <v>-</v>
      </c>
      <c r="BQ75" s="70"/>
      <c r="BR75" s="70"/>
      <c r="BS75" s="155" t="str">
        <f t="shared" si="65"/>
        <v>-</v>
      </c>
      <c r="BT75" s="171"/>
      <c r="BU75" s="70"/>
      <c r="BV75" s="70"/>
      <c r="BW75" s="155" t="str">
        <f t="shared" si="66"/>
        <v>-</v>
      </c>
      <c r="BX75" s="70"/>
      <c r="BY75" s="70"/>
      <c r="BZ75" s="155" t="str">
        <f t="shared" si="67"/>
        <v>-</v>
      </c>
      <c r="CA75" s="70"/>
      <c r="CB75" s="70"/>
      <c r="CC75" s="155" t="str">
        <f t="shared" si="68"/>
        <v>-</v>
      </c>
      <c r="CD75" s="70"/>
      <c r="CE75" s="70"/>
      <c r="CF75" s="145" t="str">
        <f t="shared" si="69"/>
        <v>-</v>
      </c>
      <c r="CG75" s="70"/>
      <c r="CH75" s="70"/>
      <c r="CI75" s="155" t="str">
        <f t="shared" si="53"/>
        <v>-</v>
      </c>
      <c r="CJ75" s="70"/>
      <c r="CK75" s="70"/>
      <c r="CL75" s="155" t="str">
        <f t="shared" si="54"/>
        <v>-</v>
      </c>
      <c r="CM75" s="70"/>
      <c r="CN75" s="70"/>
      <c r="CO75" s="155" t="str">
        <f t="shared" si="55"/>
        <v>-</v>
      </c>
      <c r="CP75" s="70"/>
      <c r="CQ75" s="70"/>
      <c r="CR75" s="145" t="str">
        <f t="shared" si="56"/>
        <v>-</v>
      </c>
      <c r="CS75" s="70"/>
      <c r="CT75" s="70"/>
      <c r="CU75" s="155" t="str">
        <f t="shared" si="70"/>
        <v>-</v>
      </c>
      <c r="CV75" s="171"/>
      <c r="CW75" s="70"/>
      <c r="CX75" s="70"/>
      <c r="CY75" s="145" t="str">
        <f t="shared" si="71"/>
        <v>-</v>
      </c>
      <c r="CZ75" s="70"/>
      <c r="DA75" s="70"/>
      <c r="DB75" s="145" t="str">
        <f t="shared" si="72"/>
        <v>-</v>
      </c>
      <c r="DC75" s="70"/>
      <c r="DD75" s="70"/>
      <c r="DE75" s="145" t="str">
        <f t="shared" si="73"/>
        <v>-</v>
      </c>
      <c r="DF75" s="70"/>
      <c r="DG75" s="70"/>
      <c r="DH75" s="145" t="str">
        <f t="shared" si="74"/>
        <v>-</v>
      </c>
      <c r="DI75" s="70"/>
      <c r="DJ75" s="70"/>
      <c r="DK75" s="145" t="str">
        <f t="shared" si="57"/>
        <v>-</v>
      </c>
      <c r="DL75" s="70"/>
      <c r="DM75" s="70"/>
      <c r="DN75" s="145" t="str">
        <f t="shared" si="58"/>
        <v>-</v>
      </c>
      <c r="DO75" s="70"/>
      <c r="DP75" s="70"/>
      <c r="DQ75" s="145" t="str">
        <f t="shared" si="59"/>
        <v>-</v>
      </c>
      <c r="DR75" s="70"/>
      <c r="DS75" s="70"/>
      <c r="DT75" s="145" t="str">
        <f t="shared" si="60"/>
        <v>-</v>
      </c>
      <c r="DU75" s="70"/>
      <c r="DV75" s="70"/>
      <c r="DW75" s="155" t="str">
        <f t="shared" si="75"/>
        <v>-</v>
      </c>
      <c r="DX75" s="171"/>
    </row>
    <row r="76" spans="2:128" hidden="1" x14ac:dyDescent="0.35">
      <c r="B76" s="285"/>
      <c r="C76" s="285"/>
      <c r="D76" s="281"/>
      <c r="E76" s="281"/>
      <c r="F76" s="282"/>
      <c r="G76" s="285"/>
      <c r="H76" s="285"/>
      <c r="I76" s="285"/>
      <c r="J76" s="268"/>
      <c r="K76" s="281"/>
      <c r="L76" s="285"/>
      <c r="M76" s="286"/>
      <c r="N76" s="70"/>
      <c r="O76" s="70"/>
      <c r="P76" s="155" t="str">
        <f t="shared" si="76"/>
        <v>-</v>
      </c>
      <c r="Q76" s="70"/>
      <c r="R76" s="70"/>
      <c r="S76" s="155" t="str">
        <f t="shared" si="77"/>
        <v>-</v>
      </c>
      <c r="T76" s="70"/>
      <c r="U76" s="70"/>
      <c r="V76" s="155" t="str">
        <f t="shared" si="78"/>
        <v>-</v>
      </c>
      <c r="W76" s="70"/>
      <c r="X76" s="70"/>
      <c r="Y76" s="155" t="str">
        <f t="shared" si="79"/>
        <v>-</v>
      </c>
      <c r="Z76" s="70"/>
      <c r="AA76" s="70"/>
      <c r="AB76" s="155" t="str">
        <f t="shared" si="80"/>
        <v>-</v>
      </c>
      <c r="AC76" s="70"/>
      <c r="AD76" s="70"/>
      <c r="AE76" s="155" t="str">
        <f t="shared" si="82"/>
        <v>-</v>
      </c>
      <c r="AF76" s="70"/>
      <c r="AG76" s="70"/>
      <c r="AH76" s="155" t="str">
        <f t="shared" si="83"/>
        <v>-</v>
      </c>
      <c r="AI76" s="70"/>
      <c r="AJ76" s="70"/>
      <c r="AK76" s="155" t="str">
        <f t="shared" si="84"/>
        <v>-</v>
      </c>
      <c r="AL76" s="70"/>
      <c r="AM76" s="70"/>
      <c r="AN76" s="155" t="str">
        <f t="shared" si="85"/>
        <v>-</v>
      </c>
      <c r="AO76" s="70"/>
      <c r="AP76" s="70"/>
      <c r="AQ76" s="155" t="str">
        <f t="shared" si="81"/>
        <v>-</v>
      </c>
      <c r="AR76" s="171"/>
      <c r="AS76" s="70"/>
      <c r="AT76" s="70"/>
      <c r="AU76" s="155" t="str">
        <f t="shared" si="61"/>
        <v>-</v>
      </c>
      <c r="AV76" s="70"/>
      <c r="AW76" s="70"/>
      <c r="AX76" s="155" t="str">
        <f t="shared" si="62"/>
        <v>-</v>
      </c>
      <c r="AY76" s="70"/>
      <c r="AZ76" s="70"/>
      <c r="BA76" s="155" t="str">
        <f t="shared" si="63"/>
        <v>-</v>
      </c>
      <c r="BB76" s="70"/>
      <c r="BC76" s="70"/>
      <c r="BD76" s="155" t="str">
        <f t="shared" si="64"/>
        <v>-</v>
      </c>
      <c r="BE76" s="70"/>
      <c r="BF76" s="70"/>
      <c r="BG76" s="155" t="str">
        <f t="shared" si="49"/>
        <v>-</v>
      </c>
      <c r="BH76" s="70"/>
      <c r="BI76" s="70"/>
      <c r="BJ76" s="155" t="str">
        <f t="shared" si="50"/>
        <v>-</v>
      </c>
      <c r="BK76" s="70"/>
      <c r="BL76" s="70"/>
      <c r="BM76" s="155" t="str">
        <f t="shared" si="51"/>
        <v>-</v>
      </c>
      <c r="BN76" s="70"/>
      <c r="BO76" s="70"/>
      <c r="BP76" s="155" t="str">
        <f t="shared" si="52"/>
        <v>-</v>
      </c>
      <c r="BQ76" s="70"/>
      <c r="BR76" s="70"/>
      <c r="BS76" s="155" t="str">
        <f t="shared" si="65"/>
        <v>-</v>
      </c>
      <c r="BT76" s="171"/>
      <c r="BU76" s="70"/>
      <c r="BV76" s="70"/>
      <c r="BW76" s="155" t="str">
        <f t="shared" si="66"/>
        <v>-</v>
      </c>
      <c r="BX76" s="70"/>
      <c r="BY76" s="70"/>
      <c r="BZ76" s="155" t="str">
        <f t="shared" si="67"/>
        <v>-</v>
      </c>
      <c r="CA76" s="70"/>
      <c r="CB76" s="70"/>
      <c r="CC76" s="155" t="str">
        <f t="shared" si="68"/>
        <v>-</v>
      </c>
      <c r="CD76" s="70"/>
      <c r="CE76" s="70"/>
      <c r="CF76" s="145" t="str">
        <f t="shared" si="69"/>
        <v>-</v>
      </c>
      <c r="CG76" s="70"/>
      <c r="CH76" s="70"/>
      <c r="CI76" s="155" t="str">
        <f t="shared" si="53"/>
        <v>-</v>
      </c>
      <c r="CJ76" s="70"/>
      <c r="CK76" s="70"/>
      <c r="CL76" s="155" t="str">
        <f t="shared" si="54"/>
        <v>-</v>
      </c>
      <c r="CM76" s="70"/>
      <c r="CN76" s="70"/>
      <c r="CO76" s="155" t="str">
        <f t="shared" si="55"/>
        <v>-</v>
      </c>
      <c r="CP76" s="70"/>
      <c r="CQ76" s="70"/>
      <c r="CR76" s="145" t="str">
        <f t="shared" si="56"/>
        <v>-</v>
      </c>
      <c r="CS76" s="70"/>
      <c r="CT76" s="70"/>
      <c r="CU76" s="155" t="str">
        <f t="shared" si="70"/>
        <v>-</v>
      </c>
      <c r="CV76" s="171"/>
      <c r="CW76" s="70"/>
      <c r="CX76" s="70"/>
      <c r="CY76" s="145" t="str">
        <f t="shared" si="71"/>
        <v>-</v>
      </c>
      <c r="CZ76" s="70"/>
      <c r="DA76" s="70"/>
      <c r="DB76" s="145" t="str">
        <f t="shared" si="72"/>
        <v>-</v>
      </c>
      <c r="DC76" s="70"/>
      <c r="DD76" s="70"/>
      <c r="DE76" s="145" t="str">
        <f t="shared" si="73"/>
        <v>-</v>
      </c>
      <c r="DF76" s="70"/>
      <c r="DG76" s="70"/>
      <c r="DH76" s="145" t="str">
        <f t="shared" si="74"/>
        <v>-</v>
      </c>
      <c r="DI76" s="70"/>
      <c r="DJ76" s="70"/>
      <c r="DK76" s="145" t="str">
        <f t="shared" si="57"/>
        <v>-</v>
      </c>
      <c r="DL76" s="70"/>
      <c r="DM76" s="70"/>
      <c r="DN76" s="145" t="str">
        <f t="shared" si="58"/>
        <v>-</v>
      </c>
      <c r="DO76" s="70"/>
      <c r="DP76" s="70"/>
      <c r="DQ76" s="145" t="str">
        <f t="shared" si="59"/>
        <v>-</v>
      </c>
      <c r="DR76" s="70"/>
      <c r="DS76" s="70"/>
      <c r="DT76" s="145" t="str">
        <f t="shared" si="60"/>
        <v>-</v>
      </c>
      <c r="DU76" s="70"/>
      <c r="DV76" s="70"/>
      <c r="DW76" s="155" t="str">
        <f t="shared" si="75"/>
        <v>-</v>
      </c>
      <c r="DX76" s="171"/>
    </row>
    <row r="77" spans="2:128" hidden="1" x14ac:dyDescent="0.35">
      <c r="B77" s="285"/>
      <c r="C77" s="285"/>
      <c r="D77" s="281"/>
      <c r="E77" s="281"/>
      <c r="F77" s="282"/>
      <c r="G77" s="285"/>
      <c r="H77" s="285"/>
      <c r="I77" s="285"/>
      <c r="J77" s="268"/>
      <c r="K77" s="281"/>
      <c r="L77" s="285"/>
      <c r="M77" s="286"/>
      <c r="N77" s="70"/>
      <c r="O77" s="70"/>
      <c r="P77" s="155" t="str">
        <f t="shared" si="76"/>
        <v>-</v>
      </c>
      <c r="Q77" s="70"/>
      <c r="R77" s="70"/>
      <c r="S77" s="155" t="str">
        <f t="shared" si="77"/>
        <v>-</v>
      </c>
      <c r="T77" s="70"/>
      <c r="U77" s="70"/>
      <c r="V77" s="155" t="str">
        <f t="shared" si="78"/>
        <v>-</v>
      </c>
      <c r="W77" s="70"/>
      <c r="X77" s="70"/>
      <c r="Y77" s="155" t="str">
        <f t="shared" si="79"/>
        <v>-</v>
      </c>
      <c r="Z77" s="70"/>
      <c r="AA77" s="70"/>
      <c r="AB77" s="155" t="str">
        <f t="shared" si="80"/>
        <v>-</v>
      </c>
      <c r="AC77" s="70"/>
      <c r="AD77" s="70"/>
      <c r="AE77" s="155" t="str">
        <f t="shared" si="82"/>
        <v>-</v>
      </c>
      <c r="AF77" s="70"/>
      <c r="AG77" s="70"/>
      <c r="AH77" s="155" t="str">
        <f t="shared" si="83"/>
        <v>-</v>
      </c>
      <c r="AI77" s="70"/>
      <c r="AJ77" s="70"/>
      <c r="AK77" s="155" t="str">
        <f t="shared" si="84"/>
        <v>-</v>
      </c>
      <c r="AL77" s="70"/>
      <c r="AM77" s="70"/>
      <c r="AN77" s="155" t="str">
        <f t="shared" si="85"/>
        <v>-</v>
      </c>
      <c r="AO77" s="70"/>
      <c r="AP77" s="70"/>
      <c r="AQ77" s="155" t="str">
        <f t="shared" si="81"/>
        <v>-</v>
      </c>
      <c r="AR77" s="171"/>
      <c r="AS77" s="70"/>
      <c r="AT77" s="70"/>
      <c r="AU77" s="155" t="str">
        <f t="shared" si="61"/>
        <v>-</v>
      </c>
      <c r="AV77" s="70"/>
      <c r="AW77" s="70"/>
      <c r="AX77" s="155" t="str">
        <f t="shared" si="62"/>
        <v>-</v>
      </c>
      <c r="AY77" s="70"/>
      <c r="AZ77" s="70"/>
      <c r="BA77" s="155" t="str">
        <f t="shared" si="63"/>
        <v>-</v>
      </c>
      <c r="BB77" s="70"/>
      <c r="BC77" s="70"/>
      <c r="BD77" s="155" t="str">
        <f t="shared" si="64"/>
        <v>-</v>
      </c>
      <c r="BE77" s="70"/>
      <c r="BF77" s="70"/>
      <c r="BG77" s="155" t="str">
        <f t="shared" si="49"/>
        <v>-</v>
      </c>
      <c r="BH77" s="70"/>
      <c r="BI77" s="70"/>
      <c r="BJ77" s="155" t="str">
        <f t="shared" si="50"/>
        <v>-</v>
      </c>
      <c r="BK77" s="70"/>
      <c r="BL77" s="70"/>
      <c r="BM77" s="155" t="str">
        <f t="shared" si="51"/>
        <v>-</v>
      </c>
      <c r="BN77" s="70"/>
      <c r="BO77" s="70"/>
      <c r="BP77" s="155" t="str">
        <f t="shared" si="52"/>
        <v>-</v>
      </c>
      <c r="BQ77" s="70"/>
      <c r="BR77" s="70"/>
      <c r="BS77" s="155" t="str">
        <f t="shared" si="65"/>
        <v>-</v>
      </c>
      <c r="BT77" s="171"/>
      <c r="BU77" s="70"/>
      <c r="BV77" s="70"/>
      <c r="BW77" s="155" t="str">
        <f t="shared" si="66"/>
        <v>-</v>
      </c>
      <c r="BX77" s="70"/>
      <c r="BY77" s="70"/>
      <c r="BZ77" s="155" t="str">
        <f t="shared" si="67"/>
        <v>-</v>
      </c>
      <c r="CA77" s="70"/>
      <c r="CB77" s="70"/>
      <c r="CC77" s="155" t="str">
        <f t="shared" si="68"/>
        <v>-</v>
      </c>
      <c r="CD77" s="70"/>
      <c r="CE77" s="70"/>
      <c r="CF77" s="145" t="str">
        <f t="shared" si="69"/>
        <v>-</v>
      </c>
      <c r="CG77" s="70"/>
      <c r="CH77" s="70"/>
      <c r="CI77" s="155" t="str">
        <f t="shared" si="53"/>
        <v>-</v>
      </c>
      <c r="CJ77" s="70"/>
      <c r="CK77" s="70"/>
      <c r="CL77" s="155" t="str">
        <f t="shared" si="54"/>
        <v>-</v>
      </c>
      <c r="CM77" s="70"/>
      <c r="CN77" s="70"/>
      <c r="CO77" s="155" t="str">
        <f t="shared" si="55"/>
        <v>-</v>
      </c>
      <c r="CP77" s="70"/>
      <c r="CQ77" s="70"/>
      <c r="CR77" s="145" t="str">
        <f t="shared" si="56"/>
        <v>-</v>
      </c>
      <c r="CS77" s="70"/>
      <c r="CT77" s="70"/>
      <c r="CU77" s="155" t="str">
        <f t="shared" si="70"/>
        <v>-</v>
      </c>
      <c r="CV77" s="171"/>
      <c r="CW77" s="70"/>
      <c r="CX77" s="70"/>
      <c r="CY77" s="145" t="str">
        <f t="shared" si="71"/>
        <v>-</v>
      </c>
      <c r="CZ77" s="70"/>
      <c r="DA77" s="70"/>
      <c r="DB77" s="145" t="str">
        <f t="shared" si="72"/>
        <v>-</v>
      </c>
      <c r="DC77" s="70"/>
      <c r="DD77" s="70"/>
      <c r="DE77" s="145" t="str">
        <f t="shared" si="73"/>
        <v>-</v>
      </c>
      <c r="DF77" s="70"/>
      <c r="DG77" s="70"/>
      <c r="DH77" s="145" t="str">
        <f t="shared" si="74"/>
        <v>-</v>
      </c>
      <c r="DI77" s="70"/>
      <c r="DJ77" s="70"/>
      <c r="DK77" s="145" t="str">
        <f t="shared" si="57"/>
        <v>-</v>
      </c>
      <c r="DL77" s="70"/>
      <c r="DM77" s="70"/>
      <c r="DN77" s="145" t="str">
        <f t="shared" si="58"/>
        <v>-</v>
      </c>
      <c r="DO77" s="70"/>
      <c r="DP77" s="70"/>
      <c r="DQ77" s="145" t="str">
        <f t="shared" si="59"/>
        <v>-</v>
      </c>
      <c r="DR77" s="70"/>
      <c r="DS77" s="70"/>
      <c r="DT77" s="145" t="str">
        <f t="shared" si="60"/>
        <v>-</v>
      </c>
      <c r="DU77" s="70"/>
      <c r="DV77" s="70"/>
      <c r="DW77" s="155" t="str">
        <f t="shared" si="75"/>
        <v>-</v>
      </c>
      <c r="DX77" s="171"/>
    </row>
    <row r="78" spans="2:128" hidden="1" x14ac:dyDescent="0.35">
      <c r="B78" s="285"/>
      <c r="C78" s="285"/>
      <c r="D78" s="281"/>
      <c r="E78" s="281"/>
      <c r="F78" s="282"/>
      <c r="G78" s="285"/>
      <c r="H78" s="285"/>
      <c r="I78" s="285"/>
      <c r="J78" s="268"/>
      <c r="K78" s="281"/>
      <c r="L78" s="285"/>
      <c r="M78" s="286"/>
      <c r="N78" s="70"/>
      <c r="O78" s="70"/>
      <c r="P78" s="155" t="str">
        <f t="shared" si="76"/>
        <v>-</v>
      </c>
      <c r="Q78" s="70"/>
      <c r="R78" s="70"/>
      <c r="S78" s="155" t="str">
        <f t="shared" si="77"/>
        <v>-</v>
      </c>
      <c r="T78" s="70"/>
      <c r="U78" s="70"/>
      <c r="V78" s="155" t="str">
        <f t="shared" si="78"/>
        <v>-</v>
      </c>
      <c r="W78" s="70"/>
      <c r="X78" s="70"/>
      <c r="Y78" s="155" t="str">
        <f t="shared" si="79"/>
        <v>-</v>
      </c>
      <c r="Z78" s="70"/>
      <c r="AA78" s="70"/>
      <c r="AB78" s="155" t="str">
        <f t="shared" si="80"/>
        <v>-</v>
      </c>
      <c r="AC78" s="70"/>
      <c r="AD78" s="70"/>
      <c r="AE78" s="155" t="str">
        <f t="shared" si="82"/>
        <v>-</v>
      </c>
      <c r="AF78" s="70"/>
      <c r="AG78" s="70"/>
      <c r="AH78" s="155" t="str">
        <f t="shared" si="83"/>
        <v>-</v>
      </c>
      <c r="AI78" s="70"/>
      <c r="AJ78" s="70"/>
      <c r="AK78" s="155" t="str">
        <f t="shared" si="84"/>
        <v>-</v>
      </c>
      <c r="AL78" s="70"/>
      <c r="AM78" s="70"/>
      <c r="AN78" s="155" t="str">
        <f t="shared" si="85"/>
        <v>-</v>
      </c>
      <c r="AO78" s="70"/>
      <c r="AP78" s="70"/>
      <c r="AQ78" s="155" t="str">
        <f t="shared" si="81"/>
        <v>-</v>
      </c>
      <c r="AR78" s="171"/>
      <c r="AS78" s="70"/>
      <c r="AT78" s="70"/>
      <c r="AU78" s="155" t="str">
        <f t="shared" si="61"/>
        <v>-</v>
      </c>
      <c r="AV78" s="70"/>
      <c r="AW78" s="70"/>
      <c r="AX78" s="155" t="str">
        <f t="shared" si="62"/>
        <v>-</v>
      </c>
      <c r="AY78" s="70"/>
      <c r="AZ78" s="70"/>
      <c r="BA78" s="155" t="str">
        <f t="shared" si="63"/>
        <v>-</v>
      </c>
      <c r="BB78" s="70"/>
      <c r="BC78" s="70"/>
      <c r="BD78" s="155" t="str">
        <f t="shared" si="64"/>
        <v>-</v>
      </c>
      <c r="BE78" s="70"/>
      <c r="BF78" s="70"/>
      <c r="BG78" s="155" t="str">
        <f t="shared" si="49"/>
        <v>-</v>
      </c>
      <c r="BH78" s="70"/>
      <c r="BI78" s="70"/>
      <c r="BJ78" s="155" t="str">
        <f t="shared" si="50"/>
        <v>-</v>
      </c>
      <c r="BK78" s="70"/>
      <c r="BL78" s="70"/>
      <c r="BM78" s="155" t="str">
        <f t="shared" si="51"/>
        <v>-</v>
      </c>
      <c r="BN78" s="70"/>
      <c r="BO78" s="70"/>
      <c r="BP78" s="155" t="str">
        <f t="shared" si="52"/>
        <v>-</v>
      </c>
      <c r="BQ78" s="70"/>
      <c r="BR78" s="70"/>
      <c r="BS78" s="155" t="str">
        <f t="shared" si="65"/>
        <v>-</v>
      </c>
      <c r="BT78" s="171"/>
      <c r="BU78" s="70"/>
      <c r="BV78" s="70"/>
      <c r="BW78" s="155" t="str">
        <f t="shared" si="66"/>
        <v>-</v>
      </c>
      <c r="BX78" s="70"/>
      <c r="BY78" s="70"/>
      <c r="BZ78" s="155" t="str">
        <f t="shared" si="67"/>
        <v>-</v>
      </c>
      <c r="CA78" s="70"/>
      <c r="CB78" s="70"/>
      <c r="CC78" s="155" t="str">
        <f t="shared" si="68"/>
        <v>-</v>
      </c>
      <c r="CD78" s="70"/>
      <c r="CE78" s="70"/>
      <c r="CF78" s="145" t="str">
        <f t="shared" si="69"/>
        <v>-</v>
      </c>
      <c r="CG78" s="70"/>
      <c r="CH78" s="70"/>
      <c r="CI78" s="155" t="str">
        <f t="shared" si="53"/>
        <v>-</v>
      </c>
      <c r="CJ78" s="70"/>
      <c r="CK78" s="70"/>
      <c r="CL78" s="155" t="str">
        <f t="shared" si="54"/>
        <v>-</v>
      </c>
      <c r="CM78" s="70"/>
      <c r="CN78" s="70"/>
      <c r="CO78" s="155" t="str">
        <f t="shared" si="55"/>
        <v>-</v>
      </c>
      <c r="CP78" s="70"/>
      <c r="CQ78" s="70"/>
      <c r="CR78" s="145" t="str">
        <f t="shared" si="56"/>
        <v>-</v>
      </c>
      <c r="CS78" s="70"/>
      <c r="CT78" s="70"/>
      <c r="CU78" s="155" t="str">
        <f t="shared" si="70"/>
        <v>-</v>
      </c>
      <c r="CV78" s="171"/>
      <c r="CW78" s="70"/>
      <c r="CX78" s="70"/>
      <c r="CY78" s="145" t="str">
        <f t="shared" si="71"/>
        <v>-</v>
      </c>
      <c r="CZ78" s="70"/>
      <c r="DA78" s="70"/>
      <c r="DB78" s="145" t="str">
        <f t="shared" si="72"/>
        <v>-</v>
      </c>
      <c r="DC78" s="70"/>
      <c r="DD78" s="70"/>
      <c r="DE78" s="145" t="str">
        <f t="shared" si="73"/>
        <v>-</v>
      </c>
      <c r="DF78" s="70"/>
      <c r="DG78" s="70"/>
      <c r="DH78" s="145" t="str">
        <f t="shared" si="74"/>
        <v>-</v>
      </c>
      <c r="DI78" s="70"/>
      <c r="DJ78" s="70"/>
      <c r="DK78" s="145" t="str">
        <f t="shared" si="57"/>
        <v>-</v>
      </c>
      <c r="DL78" s="70"/>
      <c r="DM78" s="70"/>
      <c r="DN78" s="145" t="str">
        <f t="shared" si="58"/>
        <v>-</v>
      </c>
      <c r="DO78" s="70"/>
      <c r="DP78" s="70"/>
      <c r="DQ78" s="145" t="str">
        <f t="shared" si="59"/>
        <v>-</v>
      </c>
      <c r="DR78" s="70"/>
      <c r="DS78" s="70"/>
      <c r="DT78" s="145" t="str">
        <f t="shared" si="60"/>
        <v>-</v>
      </c>
      <c r="DU78" s="70"/>
      <c r="DV78" s="70"/>
      <c r="DW78" s="155" t="str">
        <f t="shared" si="75"/>
        <v>-</v>
      </c>
      <c r="DX78" s="171"/>
    </row>
    <row r="79" spans="2:128" hidden="1" x14ac:dyDescent="0.35">
      <c r="B79" s="285"/>
      <c r="C79" s="285"/>
      <c r="D79" s="281"/>
      <c r="E79" s="281"/>
      <c r="F79" s="282"/>
      <c r="G79" s="285"/>
      <c r="H79" s="285"/>
      <c r="I79" s="285"/>
      <c r="J79" s="268"/>
      <c r="K79" s="281"/>
      <c r="L79" s="285"/>
      <c r="M79" s="286"/>
      <c r="N79" s="70"/>
      <c r="O79" s="70"/>
      <c r="P79" s="155" t="str">
        <f t="shared" si="76"/>
        <v>-</v>
      </c>
      <c r="Q79" s="70"/>
      <c r="R79" s="70"/>
      <c r="S79" s="155" t="str">
        <f t="shared" si="77"/>
        <v>-</v>
      </c>
      <c r="T79" s="70"/>
      <c r="U79" s="70"/>
      <c r="V79" s="155" t="str">
        <f t="shared" si="78"/>
        <v>-</v>
      </c>
      <c r="W79" s="70"/>
      <c r="X79" s="70"/>
      <c r="Y79" s="155" t="str">
        <f t="shared" si="79"/>
        <v>-</v>
      </c>
      <c r="Z79" s="70"/>
      <c r="AA79" s="70"/>
      <c r="AB79" s="155" t="str">
        <f t="shared" si="80"/>
        <v>-</v>
      </c>
      <c r="AC79" s="70"/>
      <c r="AD79" s="70"/>
      <c r="AE79" s="155" t="str">
        <f t="shared" si="82"/>
        <v>-</v>
      </c>
      <c r="AF79" s="70"/>
      <c r="AG79" s="70"/>
      <c r="AH79" s="155" t="str">
        <f t="shared" si="83"/>
        <v>-</v>
      </c>
      <c r="AI79" s="70"/>
      <c r="AJ79" s="70"/>
      <c r="AK79" s="155" t="str">
        <f t="shared" si="84"/>
        <v>-</v>
      </c>
      <c r="AL79" s="70"/>
      <c r="AM79" s="70"/>
      <c r="AN79" s="155" t="str">
        <f t="shared" si="85"/>
        <v>-</v>
      </c>
      <c r="AO79" s="70"/>
      <c r="AP79" s="70"/>
      <c r="AQ79" s="155" t="str">
        <f t="shared" si="81"/>
        <v>-</v>
      </c>
      <c r="AR79" s="171"/>
      <c r="AS79" s="70"/>
      <c r="AT79" s="70"/>
      <c r="AU79" s="155" t="str">
        <f t="shared" si="61"/>
        <v>-</v>
      </c>
      <c r="AV79" s="70"/>
      <c r="AW79" s="70"/>
      <c r="AX79" s="155" t="str">
        <f t="shared" si="62"/>
        <v>-</v>
      </c>
      <c r="AY79" s="70"/>
      <c r="AZ79" s="70"/>
      <c r="BA79" s="155" t="str">
        <f t="shared" si="63"/>
        <v>-</v>
      </c>
      <c r="BB79" s="70"/>
      <c r="BC79" s="70"/>
      <c r="BD79" s="155" t="str">
        <f t="shared" si="64"/>
        <v>-</v>
      </c>
      <c r="BE79" s="70"/>
      <c r="BF79" s="70"/>
      <c r="BG79" s="155" t="str">
        <f t="shared" si="49"/>
        <v>-</v>
      </c>
      <c r="BH79" s="70"/>
      <c r="BI79" s="70"/>
      <c r="BJ79" s="155" t="str">
        <f t="shared" si="50"/>
        <v>-</v>
      </c>
      <c r="BK79" s="70"/>
      <c r="BL79" s="70"/>
      <c r="BM79" s="155" t="str">
        <f t="shared" si="51"/>
        <v>-</v>
      </c>
      <c r="BN79" s="70"/>
      <c r="BO79" s="70"/>
      <c r="BP79" s="155" t="str">
        <f t="shared" si="52"/>
        <v>-</v>
      </c>
      <c r="BQ79" s="70"/>
      <c r="BR79" s="70"/>
      <c r="BS79" s="155" t="str">
        <f t="shared" si="65"/>
        <v>-</v>
      </c>
      <c r="BT79" s="171"/>
      <c r="BU79" s="70"/>
      <c r="BV79" s="70"/>
      <c r="BW79" s="155" t="str">
        <f t="shared" si="66"/>
        <v>-</v>
      </c>
      <c r="BX79" s="70"/>
      <c r="BY79" s="70"/>
      <c r="BZ79" s="155" t="str">
        <f t="shared" si="67"/>
        <v>-</v>
      </c>
      <c r="CA79" s="70"/>
      <c r="CB79" s="70"/>
      <c r="CC79" s="155" t="str">
        <f t="shared" si="68"/>
        <v>-</v>
      </c>
      <c r="CD79" s="70"/>
      <c r="CE79" s="70"/>
      <c r="CF79" s="145" t="str">
        <f t="shared" si="69"/>
        <v>-</v>
      </c>
      <c r="CG79" s="70"/>
      <c r="CH79" s="70"/>
      <c r="CI79" s="155" t="str">
        <f t="shared" si="53"/>
        <v>-</v>
      </c>
      <c r="CJ79" s="70"/>
      <c r="CK79" s="70"/>
      <c r="CL79" s="155" t="str">
        <f t="shared" si="54"/>
        <v>-</v>
      </c>
      <c r="CM79" s="70"/>
      <c r="CN79" s="70"/>
      <c r="CO79" s="155" t="str">
        <f t="shared" si="55"/>
        <v>-</v>
      </c>
      <c r="CP79" s="70"/>
      <c r="CQ79" s="70"/>
      <c r="CR79" s="145" t="str">
        <f t="shared" si="56"/>
        <v>-</v>
      </c>
      <c r="CS79" s="70"/>
      <c r="CT79" s="70"/>
      <c r="CU79" s="155" t="str">
        <f t="shared" si="70"/>
        <v>-</v>
      </c>
      <c r="CV79" s="171"/>
      <c r="CW79" s="70"/>
      <c r="CX79" s="70"/>
      <c r="CY79" s="145" t="str">
        <f t="shared" si="71"/>
        <v>-</v>
      </c>
      <c r="CZ79" s="70"/>
      <c r="DA79" s="70"/>
      <c r="DB79" s="145" t="str">
        <f t="shared" si="72"/>
        <v>-</v>
      </c>
      <c r="DC79" s="70"/>
      <c r="DD79" s="70"/>
      <c r="DE79" s="145" t="str">
        <f t="shared" si="73"/>
        <v>-</v>
      </c>
      <c r="DF79" s="70"/>
      <c r="DG79" s="70"/>
      <c r="DH79" s="145" t="str">
        <f t="shared" si="74"/>
        <v>-</v>
      </c>
      <c r="DI79" s="70"/>
      <c r="DJ79" s="70"/>
      <c r="DK79" s="145" t="str">
        <f t="shared" si="57"/>
        <v>-</v>
      </c>
      <c r="DL79" s="70"/>
      <c r="DM79" s="70"/>
      <c r="DN79" s="145" t="str">
        <f t="shared" si="58"/>
        <v>-</v>
      </c>
      <c r="DO79" s="70"/>
      <c r="DP79" s="70"/>
      <c r="DQ79" s="145" t="str">
        <f t="shared" si="59"/>
        <v>-</v>
      </c>
      <c r="DR79" s="70"/>
      <c r="DS79" s="70"/>
      <c r="DT79" s="145" t="str">
        <f t="shared" si="60"/>
        <v>-</v>
      </c>
      <c r="DU79" s="70"/>
      <c r="DV79" s="70"/>
      <c r="DW79" s="155" t="str">
        <f t="shared" si="75"/>
        <v>-</v>
      </c>
      <c r="DX79" s="171"/>
    </row>
    <row r="80" spans="2:128" hidden="1" x14ac:dyDescent="0.35">
      <c r="B80" s="285"/>
      <c r="C80" s="285"/>
      <c r="D80" s="281"/>
      <c r="E80" s="281"/>
      <c r="F80" s="282"/>
      <c r="G80" s="285"/>
      <c r="H80" s="285"/>
      <c r="I80" s="285"/>
      <c r="J80" s="268"/>
      <c r="K80" s="281"/>
      <c r="L80" s="285"/>
      <c r="M80" s="286"/>
      <c r="N80" s="70"/>
      <c r="O80" s="70"/>
      <c r="P80" s="155" t="str">
        <f t="shared" si="76"/>
        <v>-</v>
      </c>
      <c r="Q80" s="70"/>
      <c r="R80" s="70"/>
      <c r="S80" s="155" t="str">
        <f t="shared" si="77"/>
        <v>-</v>
      </c>
      <c r="T80" s="70"/>
      <c r="U80" s="70"/>
      <c r="V80" s="155" t="str">
        <f t="shared" si="78"/>
        <v>-</v>
      </c>
      <c r="W80" s="70"/>
      <c r="X80" s="70"/>
      <c r="Y80" s="155" t="str">
        <f t="shared" si="79"/>
        <v>-</v>
      </c>
      <c r="Z80" s="70"/>
      <c r="AA80" s="70"/>
      <c r="AB80" s="155" t="str">
        <f t="shared" si="80"/>
        <v>-</v>
      </c>
      <c r="AC80" s="70"/>
      <c r="AD80" s="70"/>
      <c r="AE80" s="155" t="str">
        <f t="shared" si="82"/>
        <v>-</v>
      </c>
      <c r="AF80" s="70"/>
      <c r="AG80" s="70"/>
      <c r="AH80" s="155" t="str">
        <f t="shared" si="83"/>
        <v>-</v>
      </c>
      <c r="AI80" s="70"/>
      <c r="AJ80" s="70"/>
      <c r="AK80" s="155" t="str">
        <f t="shared" si="84"/>
        <v>-</v>
      </c>
      <c r="AL80" s="70"/>
      <c r="AM80" s="70"/>
      <c r="AN80" s="155" t="str">
        <f t="shared" si="85"/>
        <v>-</v>
      </c>
      <c r="AO80" s="70"/>
      <c r="AP80" s="70"/>
      <c r="AQ80" s="155" t="str">
        <f t="shared" si="81"/>
        <v>-</v>
      </c>
      <c r="AR80" s="171"/>
      <c r="AS80" s="70"/>
      <c r="AT80" s="70"/>
      <c r="AU80" s="155" t="str">
        <f t="shared" si="61"/>
        <v>-</v>
      </c>
      <c r="AV80" s="70"/>
      <c r="AW80" s="70"/>
      <c r="AX80" s="155" t="str">
        <f t="shared" si="62"/>
        <v>-</v>
      </c>
      <c r="AY80" s="70"/>
      <c r="AZ80" s="70"/>
      <c r="BA80" s="155" t="str">
        <f t="shared" si="63"/>
        <v>-</v>
      </c>
      <c r="BB80" s="70"/>
      <c r="BC80" s="70"/>
      <c r="BD80" s="155" t="str">
        <f t="shared" si="64"/>
        <v>-</v>
      </c>
      <c r="BE80" s="70"/>
      <c r="BF80" s="70"/>
      <c r="BG80" s="155" t="str">
        <f t="shared" ref="BG80:BG107" si="86">IF(BF80,BE80/BF80,"-")</f>
        <v>-</v>
      </c>
      <c r="BH80" s="70"/>
      <c r="BI80" s="70"/>
      <c r="BJ80" s="155" t="str">
        <f t="shared" ref="BJ80:BJ107" si="87">IF(BI80,BH80/BI80,"-")</f>
        <v>-</v>
      </c>
      <c r="BK80" s="70"/>
      <c r="BL80" s="70"/>
      <c r="BM80" s="155" t="str">
        <f t="shared" ref="BM80:BM107" si="88">IF(BL80,BK80/BL80,"-")</f>
        <v>-</v>
      </c>
      <c r="BN80" s="70"/>
      <c r="BO80" s="70"/>
      <c r="BP80" s="155" t="str">
        <f t="shared" ref="BP80:BP107" si="89">IF(BO80,BN80/BO80,"-")</f>
        <v>-</v>
      </c>
      <c r="BQ80" s="70"/>
      <c r="BR80" s="70"/>
      <c r="BS80" s="155" t="str">
        <f t="shared" si="65"/>
        <v>-</v>
      </c>
      <c r="BT80" s="171"/>
      <c r="BU80" s="70"/>
      <c r="BV80" s="70"/>
      <c r="BW80" s="155" t="str">
        <f t="shared" si="66"/>
        <v>-</v>
      </c>
      <c r="BX80" s="70"/>
      <c r="BY80" s="70"/>
      <c r="BZ80" s="155" t="str">
        <f t="shared" si="67"/>
        <v>-</v>
      </c>
      <c r="CA80" s="70"/>
      <c r="CB80" s="70"/>
      <c r="CC80" s="155" t="str">
        <f t="shared" si="68"/>
        <v>-</v>
      </c>
      <c r="CD80" s="70"/>
      <c r="CE80" s="70"/>
      <c r="CF80" s="145" t="str">
        <f t="shared" si="69"/>
        <v>-</v>
      </c>
      <c r="CG80" s="70"/>
      <c r="CH80" s="70"/>
      <c r="CI80" s="155" t="str">
        <f t="shared" ref="CI80:CI107" si="90">IF(CH80,CG80/CH80,"-")</f>
        <v>-</v>
      </c>
      <c r="CJ80" s="70"/>
      <c r="CK80" s="70"/>
      <c r="CL80" s="155" t="str">
        <f t="shared" ref="CL80:CL107" si="91">IF(CK80,CJ80/CK80,"-")</f>
        <v>-</v>
      </c>
      <c r="CM80" s="70"/>
      <c r="CN80" s="70"/>
      <c r="CO80" s="155" t="str">
        <f t="shared" ref="CO80:CO107" si="92">IF(CN80,CM80/CN80,"-")</f>
        <v>-</v>
      </c>
      <c r="CP80" s="70"/>
      <c r="CQ80" s="70"/>
      <c r="CR80" s="145" t="str">
        <f t="shared" ref="CR80:CR107" si="93">IF(CQ80,CP80/CQ80,"-")</f>
        <v>-</v>
      </c>
      <c r="CS80" s="70"/>
      <c r="CT80" s="70"/>
      <c r="CU80" s="155" t="str">
        <f t="shared" si="70"/>
        <v>-</v>
      </c>
      <c r="CV80" s="171"/>
      <c r="CW80" s="70"/>
      <c r="CX80" s="70"/>
      <c r="CY80" s="145" t="str">
        <f t="shared" si="71"/>
        <v>-</v>
      </c>
      <c r="CZ80" s="70"/>
      <c r="DA80" s="70"/>
      <c r="DB80" s="145" t="str">
        <f t="shared" si="72"/>
        <v>-</v>
      </c>
      <c r="DC80" s="70"/>
      <c r="DD80" s="70"/>
      <c r="DE80" s="145" t="str">
        <f t="shared" si="73"/>
        <v>-</v>
      </c>
      <c r="DF80" s="70"/>
      <c r="DG80" s="70"/>
      <c r="DH80" s="145" t="str">
        <f t="shared" si="74"/>
        <v>-</v>
      </c>
      <c r="DI80" s="70"/>
      <c r="DJ80" s="70"/>
      <c r="DK80" s="145" t="str">
        <f t="shared" ref="DK80:DK107" si="94">IF(DJ80,DI80/DJ80,"-")</f>
        <v>-</v>
      </c>
      <c r="DL80" s="70"/>
      <c r="DM80" s="70"/>
      <c r="DN80" s="145" t="str">
        <f t="shared" ref="DN80:DN107" si="95">IF(DM80,DL80/DM80,"-")</f>
        <v>-</v>
      </c>
      <c r="DO80" s="70"/>
      <c r="DP80" s="70"/>
      <c r="DQ80" s="145" t="str">
        <f t="shared" ref="DQ80:DQ107" si="96">IF(DP80,DO80/DP80,"-")</f>
        <v>-</v>
      </c>
      <c r="DR80" s="70"/>
      <c r="DS80" s="70"/>
      <c r="DT80" s="145" t="str">
        <f t="shared" ref="DT80:DT107" si="97">IF(DS80,DR80/DS80,"-")</f>
        <v>-</v>
      </c>
      <c r="DU80" s="70"/>
      <c r="DV80" s="70"/>
      <c r="DW80" s="155" t="str">
        <f t="shared" si="75"/>
        <v>-</v>
      </c>
      <c r="DX80" s="171"/>
    </row>
    <row r="81" spans="2:128" hidden="1" x14ac:dyDescent="0.35">
      <c r="B81" s="285"/>
      <c r="C81" s="285"/>
      <c r="D81" s="281"/>
      <c r="E81" s="281"/>
      <c r="F81" s="282"/>
      <c r="G81" s="285"/>
      <c r="H81" s="285"/>
      <c r="I81" s="285"/>
      <c r="J81" s="268"/>
      <c r="K81" s="281"/>
      <c r="L81" s="285"/>
      <c r="M81" s="286"/>
      <c r="N81" s="70"/>
      <c r="O81" s="70"/>
      <c r="P81" s="155" t="str">
        <f t="shared" si="76"/>
        <v>-</v>
      </c>
      <c r="Q81" s="70"/>
      <c r="R81" s="70"/>
      <c r="S81" s="155" t="str">
        <f t="shared" si="77"/>
        <v>-</v>
      </c>
      <c r="T81" s="70"/>
      <c r="U81" s="70"/>
      <c r="V81" s="155" t="str">
        <f t="shared" si="78"/>
        <v>-</v>
      </c>
      <c r="W81" s="70"/>
      <c r="X81" s="70"/>
      <c r="Y81" s="155" t="str">
        <f t="shared" si="79"/>
        <v>-</v>
      </c>
      <c r="Z81" s="70"/>
      <c r="AA81" s="70"/>
      <c r="AB81" s="155" t="str">
        <f t="shared" si="80"/>
        <v>-</v>
      </c>
      <c r="AC81" s="70"/>
      <c r="AD81" s="70"/>
      <c r="AE81" s="155" t="str">
        <f t="shared" si="82"/>
        <v>-</v>
      </c>
      <c r="AF81" s="70"/>
      <c r="AG81" s="70"/>
      <c r="AH81" s="155" t="str">
        <f t="shared" si="83"/>
        <v>-</v>
      </c>
      <c r="AI81" s="70"/>
      <c r="AJ81" s="70"/>
      <c r="AK81" s="155" t="str">
        <f t="shared" si="84"/>
        <v>-</v>
      </c>
      <c r="AL81" s="70"/>
      <c r="AM81" s="70"/>
      <c r="AN81" s="155" t="str">
        <f t="shared" si="85"/>
        <v>-</v>
      </c>
      <c r="AO81" s="70"/>
      <c r="AP81" s="70"/>
      <c r="AQ81" s="155" t="str">
        <f t="shared" si="81"/>
        <v>-</v>
      </c>
      <c r="AR81" s="171"/>
      <c r="AS81" s="70"/>
      <c r="AT81" s="70"/>
      <c r="AU81" s="155" t="str">
        <f t="shared" si="61"/>
        <v>-</v>
      </c>
      <c r="AV81" s="70"/>
      <c r="AW81" s="70"/>
      <c r="AX81" s="155" t="str">
        <f t="shared" si="62"/>
        <v>-</v>
      </c>
      <c r="AY81" s="70"/>
      <c r="AZ81" s="70"/>
      <c r="BA81" s="155" t="str">
        <f t="shared" si="63"/>
        <v>-</v>
      </c>
      <c r="BB81" s="70"/>
      <c r="BC81" s="70"/>
      <c r="BD81" s="155" t="str">
        <f t="shared" si="64"/>
        <v>-</v>
      </c>
      <c r="BE81" s="70"/>
      <c r="BF81" s="70"/>
      <c r="BG81" s="155" t="str">
        <f t="shared" si="86"/>
        <v>-</v>
      </c>
      <c r="BH81" s="70"/>
      <c r="BI81" s="70"/>
      <c r="BJ81" s="155" t="str">
        <f t="shared" si="87"/>
        <v>-</v>
      </c>
      <c r="BK81" s="70"/>
      <c r="BL81" s="70"/>
      <c r="BM81" s="155" t="str">
        <f t="shared" si="88"/>
        <v>-</v>
      </c>
      <c r="BN81" s="70"/>
      <c r="BO81" s="70"/>
      <c r="BP81" s="155" t="str">
        <f t="shared" si="89"/>
        <v>-</v>
      </c>
      <c r="BQ81" s="70"/>
      <c r="BR81" s="70"/>
      <c r="BS81" s="155" t="str">
        <f t="shared" si="65"/>
        <v>-</v>
      </c>
      <c r="BT81" s="171"/>
      <c r="BU81" s="70"/>
      <c r="BV81" s="70"/>
      <c r="BW81" s="155" t="str">
        <f t="shared" si="66"/>
        <v>-</v>
      </c>
      <c r="BX81" s="70"/>
      <c r="BY81" s="70"/>
      <c r="BZ81" s="155" t="str">
        <f t="shared" si="67"/>
        <v>-</v>
      </c>
      <c r="CA81" s="70"/>
      <c r="CB81" s="70"/>
      <c r="CC81" s="155" t="str">
        <f t="shared" si="68"/>
        <v>-</v>
      </c>
      <c r="CD81" s="70"/>
      <c r="CE81" s="70"/>
      <c r="CF81" s="145" t="str">
        <f t="shared" si="69"/>
        <v>-</v>
      </c>
      <c r="CG81" s="70"/>
      <c r="CH81" s="70"/>
      <c r="CI81" s="155" t="str">
        <f t="shared" si="90"/>
        <v>-</v>
      </c>
      <c r="CJ81" s="70"/>
      <c r="CK81" s="70"/>
      <c r="CL81" s="155" t="str">
        <f t="shared" si="91"/>
        <v>-</v>
      </c>
      <c r="CM81" s="70"/>
      <c r="CN81" s="70"/>
      <c r="CO81" s="155" t="str">
        <f t="shared" si="92"/>
        <v>-</v>
      </c>
      <c r="CP81" s="70"/>
      <c r="CQ81" s="70"/>
      <c r="CR81" s="145" t="str">
        <f t="shared" si="93"/>
        <v>-</v>
      </c>
      <c r="CS81" s="70"/>
      <c r="CT81" s="70"/>
      <c r="CU81" s="155" t="str">
        <f t="shared" si="70"/>
        <v>-</v>
      </c>
      <c r="CV81" s="171"/>
      <c r="CW81" s="70"/>
      <c r="CX81" s="70"/>
      <c r="CY81" s="145" t="str">
        <f t="shared" si="71"/>
        <v>-</v>
      </c>
      <c r="CZ81" s="70"/>
      <c r="DA81" s="70"/>
      <c r="DB81" s="145" t="str">
        <f t="shared" si="72"/>
        <v>-</v>
      </c>
      <c r="DC81" s="70"/>
      <c r="DD81" s="70"/>
      <c r="DE81" s="145" t="str">
        <f t="shared" si="73"/>
        <v>-</v>
      </c>
      <c r="DF81" s="70"/>
      <c r="DG81" s="70"/>
      <c r="DH81" s="145" t="str">
        <f t="shared" si="74"/>
        <v>-</v>
      </c>
      <c r="DI81" s="70"/>
      <c r="DJ81" s="70"/>
      <c r="DK81" s="145" t="str">
        <f t="shared" si="94"/>
        <v>-</v>
      </c>
      <c r="DL81" s="70"/>
      <c r="DM81" s="70"/>
      <c r="DN81" s="145" t="str">
        <f t="shared" si="95"/>
        <v>-</v>
      </c>
      <c r="DO81" s="70"/>
      <c r="DP81" s="70"/>
      <c r="DQ81" s="145" t="str">
        <f t="shared" si="96"/>
        <v>-</v>
      </c>
      <c r="DR81" s="70"/>
      <c r="DS81" s="70"/>
      <c r="DT81" s="145" t="str">
        <f t="shared" si="97"/>
        <v>-</v>
      </c>
      <c r="DU81" s="70"/>
      <c r="DV81" s="70"/>
      <c r="DW81" s="155" t="str">
        <f t="shared" si="75"/>
        <v>-</v>
      </c>
      <c r="DX81" s="171"/>
    </row>
    <row r="82" spans="2:128" hidden="1" x14ac:dyDescent="0.35">
      <c r="B82" s="285"/>
      <c r="C82" s="285"/>
      <c r="D82" s="281"/>
      <c r="E82" s="281"/>
      <c r="F82" s="282"/>
      <c r="G82" s="285"/>
      <c r="H82" s="285"/>
      <c r="I82" s="285"/>
      <c r="J82" s="268"/>
      <c r="K82" s="281"/>
      <c r="L82" s="285"/>
      <c r="M82" s="286"/>
      <c r="N82" s="70"/>
      <c r="O82" s="70"/>
      <c r="P82" s="155" t="str">
        <f t="shared" si="76"/>
        <v>-</v>
      </c>
      <c r="Q82" s="70"/>
      <c r="R82" s="70"/>
      <c r="S82" s="155" t="str">
        <f t="shared" si="77"/>
        <v>-</v>
      </c>
      <c r="T82" s="70"/>
      <c r="U82" s="70"/>
      <c r="V82" s="155" t="str">
        <f t="shared" si="78"/>
        <v>-</v>
      </c>
      <c r="W82" s="70"/>
      <c r="X82" s="70"/>
      <c r="Y82" s="155" t="str">
        <f t="shared" si="79"/>
        <v>-</v>
      </c>
      <c r="Z82" s="70"/>
      <c r="AA82" s="70"/>
      <c r="AB82" s="155" t="str">
        <f t="shared" si="80"/>
        <v>-</v>
      </c>
      <c r="AC82" s="70"/>
      <c r="AD82" s="70"/>
      <c r="AE82" s="155" t="str">
        <f t="shared" si="82"/>
        <v>-</v>
      </c>
      <c r="AF82" s="70"/>
      <c r="AG82" s="70"/>
      <c r="AH82" s="155" t="str">
        <f t="shared" si="83"/>
        <v>-</v>
      </c>
      <c r="AI82" s="70"/>
      <c r="AJ82" s="70"/>
      <c r="AK82" s="155" t="str">
        <f t="shared" si="84"/>
        <v>-</v>
      </c>
      <c r="AL82" s="70"/>
      <c r="AM82" s="70"/>
      <c r="AN82" s="155" t="str">
        <f t="shared" si="85"/>
        <v>-</v>
      </c>
      <c r="AO82" s="70"/>
      <c r="AP82" s="70"/>
      <c r="AQ82" s="155" t="str">
        <f t="shared" si="81"/>
        <v>-</v>
      </c>
      <c r="AR82" s="171"/>
      <c r="AS82" s="70"/>
      <c r="AT82" s="70"/>
      <c r="AU82" s="155" t="str">
        <f t="shared" si="61"/>
        <v>-</v>
      </c>
      <c r="AV82" s="70"/>
      <c r="AW82" s="70"/>
      <c r="AX82" s="155" t="str">
        <f t="shared" si="62"/>
        <v>-</v>
      </c>
      <c r="AY82" s="70"/>
      <c r="AZ82" s="70"/>
      <c r="BA82" s="155" t="str">
        <f t="shared" si="63"/>
        <v>-</v>
      </c>
      <c r="BB82" s="70"/>
      <c r="BC82" s="70"/>
      <c r="BD82" s="155" t="str">
        <f t="shared" si="64"/>
        <v>-</v>
      </c>
      <c r="BE82" s="70"/>
      <c r="BF82" s="70"/>
      <c r="BG82" s="155" t="str">
        <f t="shared" si="86"/>
        <v>-</v>
      </c>
      <c r="BH82" s="70"/>
      <c r="BI82" s="70"/>
      <c r="BJ82" s="155" t="str">
        <f t="shared" si="87"/>
        <v>-</v>
      </c>
      <c r="BK82" s="70"/>
      <c r="BL82" s="70"/>
      <c r="BM82" s="155" t="str">
        <f t="shared" si="88"/>
        <v>-</v>
      </c>
      <c r="BN82" s="70"/>
      <c r="BO82" s="70"/>
      <c r="BP82" s="155" t="str">
        <f t="shared" si="89"/>
        <v>-</v>
      </c>
      <c r="BQ82" s="70"/>
      <c r="BR82" s="70"/>
      <c r="BS82" s="155" t="str">
        <f t="shared" si="65"/>
        <v>-</v>
      </c>
      <c r="BT82" s="171"/>
      <c r="BU82" s="70"/>
      <c r="BV82" s="70"/>
      <c r="BW82" s="155" t="str">
        <f t="shared" si="66"/>
        <v>-</v>
      </c>
      <c r="BX82" s="70"/>
      <c r="BY82" s="70"/>
      <c r="BZ82" s="155" t="str">
        <f t="shared" si="67"/>
        <v>-</v>
      </c>
      <c r="CA82" s="70"/>
      <c r="CB82" s="70"/>
      <c r="CC82" s="155" t="str">
        <f t="shared" si="68"/>
        <v>-</v>
      </c>
      <c r="CD82" s="70"/>
      <c r="CE82" s="70"/>
      <c r="CF82" s="145" t="str">
        <f t="shared" si="69"/>
        <v>-</v>
      </c>
      <c r="CG82" s="70"/>
      <c r="CH82" s="70"/>
      <c r="CI82" s="155" t="str">
        <f t="shared" si="90"/>
        <v>-</v>
      </c>
      <c r="CJ82" s="70"/>
      <c r="CK82" s="70"/>
      <c r="CL82" s="155" t="str">
        <f t="shared" si="91"/>
        <v>-</v>
      </c>
      <c r="CM82" s="70"/>
      <c r="CN82" s="70"/>
      <c r="CO82" s="155" t="str">
        <f t="shared" si="92"/>
        <v>-</v>
      </c>
      <c r="CP82" s="70"/>
      <c r="CQ82" s="70"/>
      <c r="CR82" s="145" t="str">
        <f t="shared" si="93"/>
        <v>-</v>
      </c>
      <c r="CS82" s="70"/>
      <c r="CT82" s="70"/>
      <c r="CU82" s="155" t="str">
        <f t="shared" si="70"/>
        <v>-</v>
      </c>
      <c r="CV82" s="171"/>
      <c r="CW82" s="70"/>
      <c r="CX82" s="70"/>
      <c r="CY82" s="145" t="str">
        <f t="shared" si="71"/>
        <v>-</v>
      </c>
      <c r="CZ82" s="70"/>
      <c r="DA82" s="70"/>
      <c r="DB82" s="145" t="str">
        <f t="shared" si="72"/>
        <v>-</v>
      </c>
      <c r="DC82" s="70"/>
      <c r="DD82" s="70"/>
      <c r="DE82" s="145" t="str">
        <f t="shared" si="73"/>
        <v>-</v>
      </c>
      <c r="DF82" s="70"/>
      <c r="DG82" s="70"/>
      <c r="DH82" s="145" t="str">
        <f t="shared" si="74"/>
        <v>-</v>
      </c>
      <c r="DI82" s="70"/>
      <c r="DJ82" s="70"/>
      <c r="DK82" s="145" t="str">
        <f t="shared" si="94"/>
        <v>-</v>
      </c>
      <c r="DL82" s="70"/>
      <c r="DM82" s="70"/>
      <c r="DN82" s="145" t="str">
        <f t="shared" si="95"/>
        <v>-</v>
      </c>
      <c r="DO82" s="70"/>
      <c r="DP82" s="70"/>
      <c r="DQ82" s="145" t="str">
        <f t="shared" si="96"/>
        <v>-</v>
      </c>
      <c r="DR82" s="70"/>
      <c r="DS82" s="70"/>
      <c r="DT82" s="145" t="str">
        <f t="shared" si="97"/>
        <v>-</v>
      </c>
      <c r="DU82" s="70"/>
      <c r="DV82" s="70"/>
      <c r="DW82" s="155" t="str">
        <f t="shared" si="75"/>
        <v>-</v>
      </c>
      <c r="DX82" s="171"/>
    </row>
    <row r="83" spans="2:128" hidden="1" x14ac:dyDescent="0.35">
      <c r="B83" s="285"/>
      <c r="C83" s="285"/>
      <c r="D83" s="281"/>
      <c r="E83" s="281"/>
      <c r="F83" s="282"/>
      <c r="G83" s="285"/>
      <c r="H83" s="285"/>
      <c r="I83" s="285"/>
      <c r="J83" s="268"/>
      <c r="K83" s="281"/>
      <c r="L83" s="285"/>
      <c r="M83" s="286"/>
      <c r="N83" s="70"/>
      <c r="O83" s="70"/>
      <c r="P83" s="155" t="str">
        <f t="shared" si="76"/>
        <v>-</v>
      </c>
      <c r="Q83" s="70"/>
      <c r="R83" s="70"/>
      <c r="S83" s="155" t="str">
        <f t="shared" si="77"/>
        <v>-</v>
      </c>
      <c r="T83" s="70"/>
      <c r="U83" s="70"/>
      <c r="V83" s="155" t="str">
        <f t="shared" si="78"/>
        <v>-</v>
      </c>
      <c r="W83" s="70"/>
      <c r="X83" s="70"/>
      <c r="Y83" s="155" t="str">
        <f t="shared" si="79"/>
        <v>-</v>
      </c>
      <c r="Z83" s="70"/>
      <c r="AA83" s="70"/>
      <c r="AB83" s="155" t="str">
        <f t="shared" si="80"/>
        <v>-</v>
      </c>
      <c r="AC83" s="70"/>
      <c r="AD83" s="70"/>
      <c r="AE83" s="155" t="str">
        <f t="shared" si="82"/>
        <v>-</v>
      </c>
      <c r="AF83" s="70"/>
      <c r="AG83" s="70"/>
      <c r="AH83" s="155" t="str">
        <f t="shared" si="83"/>
        <v>-</v>
      </c>
      <c r="AI83" s="70"/>
      <c r="AJ83" s="70"/>
      <c r="AK83" s="155" t="str">
        <f t="shared" si="84"/>
        <v>-</v>
      </c>
      <c r="AL83" s="70"/>
      <c r="AM83" s="70"/>
      <c r="AN83" s="155" t="str">
        <f t="shared" si="85"/>
        <v>-</v>
      </c>
      <c r="AO83" s="70"/>
      <c r="AP83" s="70"/>
      <c r="AQ83" s="155" t="str">
        <f t="shared" si="81"/>
        <v>-</v>
      </c>
      <c r="AR83" s="171"/>
      <c r="AS83" s="70"/>
      <c r="AT83" s="70"/>
      <c r="AU83" s="155" t="str">
        <f t="shared" si="61"/>
        <v>-</v>
      </c>
      <c r="AV83" s="70"/>
      <c r="AW83" s="70"/>
      <c r="AX83" s="155" t="str">
        <f t="shared" si="62"/>
        <v>-</v>
      </c>
      <c r="AY83" s="70"/>
      <c r="AZ83" s="70"/>
      <c r="BA83" s="155" t="str">
        <f t="shared" si="63"/>
        <v>-</v>
      </c>
      <c r="BB83" s="70"/>
      <c r="BC83" s="70"/>
      <c r="BD83" s="155" t="str">
        <f t="shared" si="64"/>
        <v>-</v>
      </c>
      <c r="BE83" s="70"/>
      <c r="BF83" s="70"/>
      <c r="BG83" s="155" t="str">
        <f t="shared" si="86"/>
        <v>-</v>
      </c>
      <c r="BH83" s="70"/>
      <c r="BI83" s="70"/>
      <c r="BJ83" s="155" t="str">
        <f t="shared" si="87"/>
        <v>-</v>
      </c>
      <c r="BK83" s="70"/>
      <c r="BL83" s="70"/>
      <c r="BM83" s="155" t="str">
        <f t="shared" si="88"/>
        <v>-</v>
      </c>
      <c r="BN83" s="70"/>
      <c r="BO83" s="70"/>
      <c r="BP83" s="155" t="str">
        <f t="shared" si="89"/>
        <v>-</v>
      </c>
      <c r="BQ83" s="70"/>
      <c r="BR83" s="70"/>
      <c r="BS83" s="155" t="str">
        <f t="shared" si="65"/>
        <v>-</v>
      </c>
      <c r="BT83" s="171"/>
      <c r="BU83" s="70"/>
      <c r="BV83" s="70"/>
      <c r="BW83" s="155" t="str">
        <f t="shared" si="66"/>
        <v>-</v>
      </c>
      <c r="BX83" s="70"/>
      <c r="BY83" s="70"/>
      <c r="BZ83" s="155" t="str">
        <f t="shared" si="67"/>
        <v>-</v>
      </c>
      <c r="CA83" s="70"/>
      <c r="CB83" s="70"/>
      <c r="CC83" s="155" t="str">
        <f t="shared" si="68"/>
        <v>-</v>
      </c>
      <c r="CD83" s="70"/>
      <c r="CE83" s="70"/>
      <c r="CF83" s="145" t="str">
        <f t="shared" si="69"/>
        <v>-</v>
      </c>
      <c r="CG83" s="70"/>
      <c r="CH83" s="70"/>
      <c r="CI83" s="155" t="str">
        <f t="shared" si="90"/>
        <v>-</v>
      </c>
      <c r="CJ83" s="70"/>
      <c r="CK83" s="70"/>
      <c r="CL83" s="155" t="str">
        <f t="shared" si="91"/>
        <v>-</v>
      </c>
      <c r="CM83" s="70"/>
      <c r="CN83" s="70"/>
      <c r="CO83" s="155" t="str">
        <f t="shared" si="92"/>
        <v>-</v>
      </c>
      <c r="CP83" s="70"/>
      <c r="CQ83" s="70"/>
      <c r="CR83" s="145" t="str">
        <f t="shared" si="93"/>
        <v>-</v>
      </c>
      <c r="CS83" s="70"/>
      <c r="CT83" s="70"/>
      <c r="CU83" s="155" t="str">
        <f t="shared" si="70"/>
        <v>-</v>
      </c>
      <c r="CV83" s="171"/>
      <c r="CW83" s="70"/>
      <c r="CX83" s="70"/>
      <c r="CY83" s="145" t="str">
        <f t="shared" si="71"/>
        <v>-</v>
      </c>
      <c r="CZ83" s="70"/>
      <c r="DA83" s="70"/>
      <c r="DB83" s="145" t="str">
        <f t="shared" si="72"/>
        <v>-</v>
      </c>
      <c r="DC83" s="70"/>
      <c r="DD83" s="70"/>
      <c r="DE83" s="145" t="str">
        <f t="shared" si="73"/>
        <v>-</v>
      </c>
      <c r="DF83" s="70"/>
      <c r="DG83" s="70"/>
      <c r="DH83" s="145" t="str">
        <f t="shared" si="74"/>
        <v>-</v>
      </c>
      <c r="DI83" s="70"/>
      <c r="DJ83" s="70"/>
      <c r="DK83" s="145" t="str">
        <f t="shared" si="94"/>
        <v>-</v>
      </c>
      <c r="DL83" s="70"/>
      <c r="DM83" s="70"/>
      <c r="DN83" s="145" t="str">
        <f t="shared" si="95"/>
        <v>-</v>
      </c>
      <c r="DO83" s="70"/>
      <c r="DP83" s="70"/>
      <c r="DQ83" s="145" t="str">
        <f t="shared" si="96"/>
        <v>-</v>
      </c>
      <c r="DR83" s="70"/>
      <c r="DS83" s="70"/>
      <c r="DT83" s="145" t="str">
        <f t="shared" si="97"/>
        <v>-</v>
      </c>
      <c r="DU83" s="70"/>
      <c r="DV83" s="70"/>
      <c r="DW83" s="155" t="str">
        <f t="shared" si="75"/>
        <v>-</v>
      </c>
      <c r="DX83" s="171"/>
    </row>
    <row r="84" spans="2:128" hidden="1" x14ac:dyDescent="0.35">
      <c r="B84" s="285"/>
      <c r="C84" s="285"/>
      <c r="D84" s="281"/>
      <c r="E84" s="281"/>
      <c r="F84" s="282"/>
      <c r="G84" s="285"/>
      <c r="H84" s="285"/>
      <c r="I84" s="285"/>
      <c r="J84" s="268"/>
      <c r="K84" s="281"/>
      <c r="L84" s="285"/>
      <c r="M84" s="286"/>
      <c r="N84" s="70"/>
      <c r="O84" s="70"/>
      <c r="P84" s="155" t="str">
        <f t="shared" si="76"/>
        <v>-</v>
      </c>
      <c r="Q84" s="70"/>
      <c r="R84" s="70"/>
      <c r="S84" s="155" t="str">
        <f t="shared" si="77"/>
        <v>-</v>
      </c>
      <c r="T84" s="70"/>
      <c r="U84" s="70"/>
      <c r="V84" s="155" t="str">
        <f t="shared" si="78"/>
        <v>-</v>
      </c>
      <c r="W84" s="70"/>
      <c r="X84" s="70"/>
      <c r="Y84" s="155" t="str">
        <f t="shared" si="79"/>
        <v>-</v>
      </c>
      <c r="Z84" s="70"/>
      <c r="AA84" s="70"/>
      <c r="AB84" s="155" t="str">
        <f t="shared" si="80"/>
        <v>-</v>
      </c>
      <c r="AC84" s="70"/>
      <c r="AD84" s="70"/>
      <c r="AE84" s="155" t="str">
        <f t="shared" si="82"/>
        <v>-</v>
      </c>
      <c r="AF84" s="70"/>
      <c r="AG84" s="70"/>
      <c r="AH84" s="155" t="str">
        <f t="shared" si="83"/>
        <v>-</v>
      </c>
      <c r="AI84" s="70"/>
      <c r="AJ84" s="70"/>
      <c r="AK84" s="155" t="str">
        <f t="shared" si="84"/>
        <v>-</v>
      </c>
      <c r="AL84" s="70"/>
      <c r="AM84" s="70"/>
      <c r="AN84" s="155" t="str">
        <f t="shared" si="85"/>
        <v>-</v>
      </c>
      <c r="AO84" s="70"/>
      <c r="AP84" s="70"/>
      <c r="AQ84" s="155" t="str">
        <f t="shared" si="81"/>
        <v>-</v>
      </c>
      <c r="AR84" s="171"/>
      <c r="AS84" s="70"/>
      <c r="AT84" s="70"/>
      <c r="AU84" s="155" t="str">
        <f t="shared" si="61"/>
        <v>-</v>
      </c>
      <c r="AV84" s="70"/>
      <c r="AW84" s="70"/>
      <c r="AX84" s="155" t="str">
        <f t="shared" si="62"/>
        <v>-</v>
      </c>
      <c r="AY84" s="70"/>
      <c r="AZ84" s="70"/>
      <c r="BA84" s="155" t="str">
        <f t="shared" si="63"/>
        <v>-</v>
      </c>
      <c r="BB84" s="70"/>
      <c r="BC84" s="70"/>
      <c r="BD84" s="155" t="str">
        <f t="shared" si="64"/>
        <v>-</v>
      </c>
      <c r="BE84" s="70"/>
      <c r="BF84" s="70"/>
      <c r="BG84" s="155" t="str">
        <f t="shared" si="86"/>
        <v>-</v>
      </c>
      <c r="BH84" s="70"/>
      <c r="BI84" s="70"/>
      <c r="BJ84" s="155" t="str">
        <f t="shared" si="87"/>
        <v>-</v>
      </c>
      <c r="BK84" s="70"/>
      <c r="BL84" s="70"/>
      <c r="BM84" s="155" t="str">
        <f t="shared" si="88"/>
        <v>-</v>
      </c>
      <c r="BN84" s="70"/>
      <c r="BO84" s="70"/>
      <c r="BP84" s="155" t="str">
        <f t="shared" si="89"/>
        <v>-</v>
      </c>
      <c r="BQ84" s="70"/>
      <c r="BR84" s="70"/>
      <c r="BS84" s="155" t="str">
        <f t="shared" si="65"/>
        <v>-</v>
      </c>
      <c r="BT84" s="171"/>
      <c r="BU84" s="70"/>
      <c r="BV84" s="70"/>
      <c r="BW84" s="155" t="str">
        <f t="shared" si="66"/>
        <v>-</v>
      </c>
      <c r="BX84" s="70"/>
      <c r="BY84" s="70"/>
      <c r="BZ84" s="155" t="str">
        <f t="shared" si="67"/>
        <v>-</v>
      </c>
      <c r="CA84" s="70"/>
      <c r="CB84" s="70"/>
      <c r="CC84" s="155" t="str">
        <f t="shared" si="68"/>
        <v>-</v>
      </c>
      <c r="CD84" s="70"/>
      <c r="CE84" s="70"/>
      <c r="CF84" s="145" t="str">
        <f t="shared" si="69"/>
        <v>-</v>
      </c>
      <c r="CG84" s="70"/>
      <c r="CH84" s="70"/>
      <c r="CI84" s="155" t="str">
        <f t="shared" si="90"/>
        <v>-</v>
      </c>
      <c r="CJ84" s="70"/>
      <c r="CK84" s="70"/>
      <c r="CL84" s="155" t="str">
        <f t="shared" si="91"/>
        <v>-</v>
      </c>
      <c r="CM84" s="70"/>
      <c r="CN84" s="70"/>
      <c r="CO84" s="155" t="str">
        <f t="shared" si="92"/>
        <v>-</v>
      </c>
      <c r="CP84" s="70"/>
      <c r="CQ84" s="70"/>
      <c r="CR84" s="145" t="str">
        <f t="shared" si="93"/>
        <v>-</v>
      </c>
      <c r="CS84" s="70"/>
      <c r="CT84" s="70"/>
      <c r="CU84" s="155" t="str">
        <f t="shared" si="70"/>
        <v>-</v>
      </c>
      <c r="CV84" s="171"/>
      <c r="CW84" s="70"/>
      <c r="CX84" s="70"/>
      <c r="CY84" s="145" t="str">
        <f t="shared" si="71"/>
        <v>-</v>
      </c>
      <c r="CZ84" s="70"/>
      <c r="DA84" s="70"/>
      <c r="DB84" s="145" t="str">
        <f t="shared" si="72"/>
        <v>-</v>
      </c>
      <c r="DC84" s="70"/>
      <c r="DD84" s="70"/>
      <c r="DE84" s="145" t="str">
        <f t="shared" si="73"/>
        <v>-</v>
      </c>
      <c r="DF84" s="70"/>
      <c r="DG84" s="70"/>
      <c r="DH84" s="145" t="str">
        <f t="shared" si="74"/>
        <v>-</v>
      </c>
      <c r="DI84" s="70"/>
      <c r="DJ84" s="70"/>
      <c r="DK84" s="145" t="str">
        <f t="shared" si="94"/>
        <v>-</v>
      </c>
      <c r="DL84" s="70"/>
      <c r="DM84" s="70"/>
      <c r="DN84" s="145" t="str">
        <f t="shared" si="95"/>
        <v>-</v>
      </c>
      <c r="DO84" s="70"/>
      <c r="DP84" s="70"/>
      <c r="DQ84" s="145" t="str">
        <f t="shared" si="96"/>
        <v>-</v>
      </c>
      <c r="DR84" s="70"/>
      <c r="DS84" s="70"/>
      <c r="DT84" s="145" t="str">
        <f t="shared" si="97"/>
        <v>-</v>
      </c>
      <c r="DU84" s="70"/>
      <c r="DV84" s="70"/>
      <c r="DW84" s="155" t="str">
        <f t="shared" si="75"/>
        <v>-</v>
      </c>
      <c r="DX84" s="171"/>
    </row>
    <row r="85" spans="2:128" hidden="1" x14ac:dyDescent="0.35">
      <c r="B85" s="285"/>
      <c r="C85" s="285"/>
      <c r="D85" s="281"/>
      <c r="E85" s="281"/>
      <c r="F85" s="282"/>
      <c r="G85" s="285"/>
      <c r="H85" s="285"/>
      <c r="I85" s="285"/>
      <c r="J85" s="268"/>
      <c r="K85" s="281"/>
      <c r="L85" s="285"/>
      <c r="M85" s="286"/>
      <c r="N85" s="70"/>
      <c r="O85" s="70"/>
      <c r="P85" s="155" t="str">
        <f t="shared" si="76"/>
        <v>-</v>
      </c>
      <c r="Q85" s="70"/>
      <c r="R85" s="70"/>
      <c r="S85" s="155" t="str">
        <f t="shared" si="77"/>
        <v>-</v>
      </c>
      <c r="T85" s="70"/>
      <c r="U85" s="70"/>
      <c r="V85" s="155" t="str">
        <f t="shared" si="78"/>
        <v>-</v>
      </c>
      <c r="W85" s="70"/>
      <c r="X85" s="70"/>
      <c r="Y85" s="155" t="str">
        <f t="shared" si="79"/>
        <v>-</v>
      </c>
      <c r="Z85" s="70"/>
      <c r="AA85" s="70"/>
      <c r="AB85" s="155" t="str">
        <f t="shared" si="80"/>
        <v>-</v>
      </c>
      <c r="AC85" s="70"/>
      <c r="AD85" s="70"/>
      <c r="AE85" s="155" t="str">
        <f t="shared" si="82"/>
        <v>-</v>
      </c>
      <c r="AF85" s="70"/>
      <c r="AG85" s="70"/>
      <c r="AH85" s="155" t="str">
        <f t="shared" si="83"/>
        <v>-</v>
      </c>
      <c r="AI85" s="70"/>
      <c r="AJ85" s="70"/>
      <c r="AK85" s="155" t="str">
        <f t="shared" si="84"/>
        <v>-</v>
      </c>
      <c r="AL85" s="70"/>
      <c r="AM85" s="70"/>
      <c r="AN85" s="155" t="str">
        <f t="shared" si="85"/>
        <v>-</v>
      </c>
      <c r="AO85" s="70"/>
      <c r="AP85" s="70"/>
      <c r="AQ85" s="155" t="str">
        <f t="shared" si="81"/>
        <v>-</v>
      </c>
      <c r="AR85" s="171"/>
      <c r="AS85" s="70"/>
      <c r="AT85" s="70"/>
      <c r="AU85" s="155" t="str">
        <f t="shared" si="61"/>
        <v>-</v>
      </c>
      <c r="AV85" s="70"/>
      <c r="AW85" s="70"/>
      <c r="AX85" s="155" t="str">
        <f t="shared" si="62"/>
        <v>-</v>
      </c>
      <c r="AY85" s="70"/>
      <c r="AZ85" s="70"/>
      <c r="BA85" s="155" t="str">
        <f t="shared" si="63"/>
        <v>-</v>
      </c>
      <c r="BB85" s="70"/>
      <c r="BC85" s="70"/>
      <c r="BD85" s="155" t="str">
        <f t="shared" si="64"/>
        <v>-</v>
      </c>
      <c r="BE85" s="70"/>
      <c r="BF85" s="70"/>
      <c r="BG85" s="155" t="str">
        <f t="shared" si="86"/>
        <v>-</v>
      </c>
      <c r="BH85" s="70"/>
      <c r="BI85" s="70"/>
      <c r="BJ85" s="155" t="str">
        <f t="shared" si="87"/>
        <v>-</v>
      </c>
      <c r="BK85" s="70"/>
      <c r="BL85" s="70"/>
      <c r="BM85" s="155" t="str">
        <f t="shared" si="88"/>
        <v>-</v>
      </c>
      <c r="BN85" s="70"/>
      <c r="BO85" s="70"/>
      <c r="BP85" s="155" t="str">
        <f t="shared" si="89"/>
        <v>-</v>
      </c>
      <c r="BQ85" s="70"/>
      <c r="BR85" s="70"/>
      <c r="BS85" s="155" t="str">
        <f t="shared" si="65"/>
        <v>-</v>
      </c>
      <c r="BT85" s="171"/>
      <c r="BU85" s="70"/>
      <c r="BV85" s="70"/>
      <c r="BW85" s="155" t="str">
        <f t="shared" si="66"/>
        <v>-</v>
      </c>
      <c r="BX85" s="70"/>
      <c r="BY85" s="70"/>
      <c r="BZ85" s="155" t="str">
        <f t="shared" si="67"/>
        <v>-</v>
      </c>
      <c r="CA85" s="70"/>
      <c r="CB85" s="70"/>
      <c r="CC85" s="155" t="str">
        <f t="shared" si="68"/>
        <v>-</v>
      </c>
      <c r="CD85" s="70"/>
      <c r="CE85" s="70"/>
      <c r="CF85" s="145" t="str">
        <f t="shared" si="69"/>
        <v>-</v>
      </c>
      <c r="CG85" s="70"/>
      <c r="CH85" s="70"/>
      <c r="CI85" s="155" t="str">
        <f t="shared" si="90"/>
        <v>-</v>
      </c>
      <c r="CJ85" s="70"/>
      <c r="CK85" s="70"/>
      <c r="CL85" s="155" t="str">
        <f t="shared" si="91"/>
        <v>-</v>
      </c>
      <c r="CM85" s="70"/>
      <c r="CN85" s="70"/>
      <c r="CO85" s="155" t="str">
        <f t="shared" si="92"/>
        <v>-</v>
      </c>
      <c r="CP85" s="70"/>
      <c r="CQ85" s="70"/>
      <c r="CR85" s="145" t="str">
        <f t="shared" si="93"/>
        <v>-</v>
      </c>
      <c r="CS85" s="70"/>
      <c r="CT85" s="70"/>
      <c r="CU85" s="155" t="str">
        <f t="shared" si="70"/>
        <v>-</v>
      </c>
      <c r="CV85" s="171"/>
      <c r="CW85" s="70"/>
      <c r="CX85" s="70"/>
      <c r="CY85" s="145" t="str">
        <f t="shared" si="71"/>
        <v>-</v>
      </c>
      <c r="CZ85" s="70"/>
      <c r="DA85" s="70"/>
      <c r="DB85" s="145" t="str">
        <f t="shared" si="72"/>
        <v>-</v>
      </c>
      <c r="DC85" s="70"/>
      <c r="DD85" s="70"/>
      <c r="DE85" s="145" t="str">
        <f t="shared" si="73"/>
        <v>-</v>
      </c>
      <c r="DF85" s="70"/>
      <c r="DG85" s="70"/>
      <c r="DH85" s="145" t="str">
        <f t="shared" si="74"/>
        <v>-</v>
      </c>
      <c r="DI85" s="70"/>
      <c r="DJ85" s="70"/>
      <c r="DK85" s="145" t="str">
        <f t="shared" si="94"/>
        <v>-</v>
      </c>
      <c r="DL85" s="70"/>
      <c r="DM85" s="70"/>
      <c r="DN85" s="145" t="str">
        <f t="shared" si="95"/>
        <v>-</v>
      </c>
      <c r="DO85" s="70"/>
      <c r="DP85" s="70"/>
      <c r="DQ85" s="145" t="str">
        <f t="shared" si="96"/>
        <v>-</v>
      </c>
      <c r="DR85" s="70"/>
      <c r="DS85" s="70"/>
      <c r="DT85" s="145" t="str">
        <f t="shared" si="97"/>
        <v>-</v>
      </c>
      <c r="DU85" s="70"/>
      <c r="DV85" s="70"/>
      <c r="DW85" s="155" t="str">
        <f t="shared" si="75"/>
        <v>-</v>
      </c>
      <c r="DX85" s="171"/>
    </row>
    <row r="86" spans="2:128" hidden="1" x14ac:dyDescent="0.35">
      <c r="B86" s="285"/>
      <c r="C86" s="285"/>
      <c r="D86" s="281"/>
      <c r="E86" s="281"/>
      <c r="F86" s="282"/>
      <c r="G86" s="285"/>
      <c r="H86" s="285"/>
      <c r="I86" s="285"/>
      <c r="J86" s="268"/>
      <c r="K86" s="281"/>
      <c r="L86" s="285"/>
      <c r="M86" s="286"/>
      <c r="N86" s="70"/>
      <c r="O86" s="70"/>
      <c r="P86" s="155" t="str">
        <f t="shared" si="76"/>
        <v>-</v>
      </c>
      <c r="Q86" s="70"/>
      <c r="R86" s="70"/>
      <c r="S86" s="155" t="str">
        <f t="shared" si="77"/>
        <v>-</v>
      </c>
      <c r="T86" s="70"/>
      <c r="U86" s="70"/>
      <c r="V86" s="155" t="str">
        <f t="shared" si="78"/>
        <v>-</v>
      </c>
      <c r="W86" s="70"/>
      <c r="X86" s="70"/>
      <c r="Y86" s="155" t="str">
        <f t="shared" si="79"/>
        <v>-</v>
      </c>
      <c r="Z86" s="70"/>
      <c r="AA86" s="70"/>
      <c r="AB86" s="155" t="str">
        <f t="shared" si="80"/>
        <v>-</v>
      </c>
      <c r="AC86" s="70"/>
      <c r="AD86" s="70"/>
      <c r="AE86" s="155" t="str">
        <f t="shared" si="82"/>
        <v>-</v>
      </c>
      <c r="AF86" s="70"/>
      <c r="AG86" s="70"/>
      <c r="AH86" s="155" t="str">
        <f t="shared" si="83"/>
        <v>-</v>
      </c>
      <c r="AI86" s="70"/>
      <c r="AJ86" s="70"/>
      <c r="AK86" s="155" t="str">
        <f t="shared" si="84"/>
        <v>-</v>
      </c>
      <c r="AL86" s="70"/>
      <c r="AM86" s="70"/>
      <c r="AN86" s="155" t="str">
        <f t="shared" si="85"/>
        <v>-</v>
      </c>
      <c r="AO86" s="70"/>
      <c r="AP86" s="70"/>
      <c r="AQ86" s="155" t="str">
        <f t="shared" si="81"/>
        <v>-</v>
      </c>
      <c r="AR86" s="171"/>
      <c r="AS86" s="70"/>
      <c r="AT86" s="70"/>
      <c r="AU86" s="155" t="str">
        <f t="shared" si="61"/>
        <v>-</v>
      </c>
      <c r="AV86" s="70"/>
      <c r="AW86" s="70"/>
      <c r="AX86" s="155" t="str">
        <f t="shared" si="62"/>
        <v>-</v>
      </c>
      <c r="AY86" s="70"/>
      <c r="AZ86" s="70"/>
      <c r="BA86" s="155" t="str">
        <f t="shared" si="63"/>
        <v>-</v>
      </c>
      <c r="BB86" s="70"/>
      <c r="BC86" s="70"/>
      <c r="BD86" s="155" t="str">
        <f t="shared" si="64"/>
        <v>-</v>
      </c>
      <c r="BE86" s="70"/>
      <c r="BF86" s="70"/>
      <c r="BG86" s="155" t="str">
        <f t="shared" si="86"/>
        <v>-</v>
      </c>
      <c r="BH86" s="70"/>
      <c r="BI86" s="70"/>
      <c r="BJ86" s="155" t="str">
        <f t="shared" si="87"/>
        <v>-</v>
      </c>
      <c r="BK86" s="70"/>
      <c r="BL86" s="70"/>
      <c r="BM86" s="155" t="str">
        <f t="shared" si="88"/>
        <v>-</v>
      </c>
      <c r="BN86" s="70"/>
      <c r="BO86" s="70"/>
      <c r="BP86" s="155" t="str">
        <f t="shared" si="89"/>
        <v>-</v>
      </c>
      <c r="BQ86" s="70"/>
      <c r="BR86" s="70"/>
      <c r="BS86" s="155" t="str">
        <f t="shared" si="65"/>
        <v>-</v>
      </c>
      <c r="BT86" s="171"/>
      <c r="BU86" s="70"/>
      <c r="BV86" s="70"/>
      <c r="BW86" s="155" t="str">
        <f t="shared" si="66"/>
        <v>-</v>
      </c>
      <c r="BX86" s="70"/>
      <c r="BY86" s="70"/>
      <c r="BZ86" s="155" t="str">
        <f t="shared" si="67"/>
        <v>-</v>
      </c>
      <c r="CA86" s="70"/>
      <c r="CB86" s="70"/>
      <c r="CC86" s="155" t="str">
        <f t="shared" si="68"/>
        <v>-</v>
      </c>
      <c r="CD86" s="70"/>
      <c r="CE86" s="70"/>
      <c r="CF86" s="145" t="str">
        <f t="shared" si="69"/>
        <v>-</v>
      </c>
      <c r="CG86" s="70"/>
      <c r="CH86" s="70"/>
      <c r="CI86" s="155" t="str">
        <f t="shared" si="90"/>
        <v>-</v>
      </c>
      <c r="CJ86" s="70"/>
      <c r="CK86" s="70"/>
      <c r="CL86" s="155" t="str">
        <f t="shared" si="91"/>
        <v>-</v>
      </c>
      <c r="CM86" s="70"/>
      <c r="CN86" s="70"/>
      <c r="CO86" s="155" t="str">
        <f t="shared" si="92"/>
        <v>-</v>
      </c>
      <c r="CP86" s="70"/>
      <c r="CQ86" s="70"/>
      <c r="CR86" s="145" t="str">
        <f t="shared" si="93"/>
        <v>-</v>
      </c>
      <c r="CS86" s="70"/>
      <c r="CT86" s="70"/>
      <c r="CU86" s="155" t="str">
        <f t="shared" si="70"/>
        <v>-</v>
      </c>
      <c r="CV86" s="171"/>
      <c r="CW86" s="70"/>
      <c r="CX86" s="70"/>
      <c r="CY86" s="145" t="str">
        <f t="shared" si="71"/>
        <v>-</v>
      </c>
      <c r="CZ86" s="70"/>
      <c r="DA86" s="70"/>
      <c r="DB86" s="145" t="str">
        <f t="shared" si="72"/>
        <v>-</v>
      </c>
      <c r="DC86" s="70"/>
      <c r="DD86" s="70"/>
      <c r="DE86" s="145" t="str">
        <f t="shared" si="73"/>
        <v>-</v>
      </c>
      <c r="DF86" s="70"/>
      <c r="DG86" s="70"/>
      <c r="DH86" s="145" t="str">
        <f t="shared" si="74"/>
        <v>-</v>
      </c>
      <c r="DI86" s="70"/>
      <c r="DJ86" s="70"/>
      <c r="DK86" s="145" t="str">
        <f t="shared" si="94"/>
        <v>-</v>
      </c>
      <c r="DL86" s="70"/>
      <c r="DM86" s="70"/>
      <c r="DN86" s="145" t="str">
        <f t="shared" si="95"/>
        <v>-</v>
      </c>
      <c r="DO86" s="70"/>
      <c r="DP86" s="70"/>
      <c r="DQ86" s="145" t="str">
        <f t="shared" si="96"/>
        <v>-</v>
      </c>
      <c r="DR86" s="70"/>
      <c r="DS86" s="70"/>
      <c r="DT86" s="145" t="str">
        <f t="shared" si="97"/>
        <v>-</v>
      </c>
      <c r="DU86" s="70"/>
      <c r="DV86" s="70"/>
      <c r="DW86" s="155" t="str">
        <f t="shared" si="75"/>
        <v>-</v>
      </c>
      <c r="DX86" s="171"/>
    </row>
    <row r="87" spans="2:128" hidden="1" x14ac:dyDescent="0.35">
      <c r="B87" s="285"/>
      <c r="C87" s="285"/>
      <c r="D87" s="281"/>
      <c r="E87" s="281"/>
      <c r="F87" s="282"/>
      <c r="G87" s="285"/>
      <c r="H87" s="285"/>
      <c r="I87" s="285"/>
      <c r="J87" s="268"/>
      <c r="K87" s="281"/>
      <c r="L87" s="285"/>
      <c r="M87" s="286"/>
      <c r="N87" s="70"/>
      <c r="O87" s="70"/>
      <c r="P87" s="155" t="str">
        <f t="shared" si="76"/>
        <v>-</v>
      </c>
      <c r="Q87" s="70"/>
      <c r="R87" s="70"/>
      <c r="S87" s="155" t="str">
        <f t="shared" si="77"/>
        <v>-</v>
      </c>
      <c r="T87" s="70"/>
      <c r="U87" s="70"/>
      <c r="V87" s="155" t="str">
        <f t="shared" si="78"/>
        <v>-</v>
      </c>
      <c r="W87" s="70"/>
      <c r="X87" s="70"/>
      <c r="Y87" s="155" t="str">
        <f t="shared" si="79"/>
        <v>-</v>
      </c>
      <c r="Z87" s="70"/>
      <c r="AA87" s="70"/>
      <c r="AB87" s="155" t="str">
        <f t="shared" si="80"/>
        <v>-</v>
      </c>
      <c r="AC87" s="70"/>
      <c r="AD87" s="70"/>
      <c r="AE87" s="155" t="str">
        <f t="shared" si="82"/>
        <v>-</v>
      </c>
      <c r="AF87" s="70"/>
      <c r="AG87" s="70"/>
      <c r="AH87" s="155" t="str">
        <f t="shared" si="83"/>
        <v>-</v>
      </c>
      <c r="AI87" s="70"/>
      <c r="AJ87" s="70"/>
      <c r="AK87" s="155" t="str">
        <f t="shared" si="84"/>
        <v>-</v>
      </c>
      <c r="AL87" s="70"/>
      <c r="AM87" s="70"/>
      <c r="AN87" s="155" t="str">
        <f t="shared" si="85"/>
        <v>-</v>
      </c>
      <c r="AO87" s="70"/>
      <c r="AP87" s="70"/>
      <c r="AQ87" s="155" t="str">
        <f t="shared" si="81"/>
        <v>-</v>
      </c>
      <c r="AR87" s="171"/>
      <c r="AS87" s="70"/>
      <c r="AT87" s="70"/>
      <c r="AU87" s="155" t="str">
        <f t="shared" si="61"/>
        <v>-</v>
      </c>
      <c r="AV87" s="70"/>
      <c r="AW87" s="70"/>
      <c r="AX87" s="155" t="str">
        <f t="shared" si="62"/>
        <v>-</v>
      </c>
      <c r="AY87" s="70"/>
      <c r="AZ87" s="70"/>
      <c r="BA87" s="155" t="str">
        <f t="shared" si="63"/>
        <v>-</v>
      </c>
      <c r="BB87" s="70"/>
      <c r="BC87" s="70"/>
      <c r="BD87" s="155" t="str">
        <f t="shared" si="64"/>
        <v>-</v>
      </c>
      <c r="BE87" s="70"/>
      <c r="BF87" s="70"/>
      <c r="BG87" s="155" t="str">
        <f t="shared" si="86"/>
        <v>-</v>
      </c>
      <c r="BH87" s="70"/>
      <c r="BI87" s="70"/>
      <c r="BJ87" s="155" t="str">
        <f t="shared" si="87"/>
        <v>-</v>
      </c>
      <c r="BK87" s="70"/>
      <c r="BL87" s="70"/>
      <c r="BM87" s="155" t="str">
        <f t="shared" si="88"/>
        <v>-</v>
      </c>
      <c r="BN87" s="70"/>
      <c r="BO87" s="70"/>
      <c r="BP87" s="155" t="str">
        <f t="shared" si="89"/>
        <v>-</v>
      </c>
      <c r="BQ87" s="70"/>
      <c r="BR87" s="70"/>
      <c r="BS87" s="155" t="str">
        <f t="shared" si="65"/>
        <v>-</v>
      </c>
      <c r="BT87" s="171"/>
      <c r="BU87" s="70"/>
      <c r="BV87" s="70"/>
      <c r="BW87" s="155" t="str">
        <f t="shared" si="66"/>
        <v>-</v>
      </c>
      <c r="BX87" s="70"/>
      <c r="BY87" s="70"/>
      <c r="BZ87" s="155" t="str">
        <f t="shared" si="67"/>
        <v>-</v>
      </c>
      <c r="CA87" s="70"/>
      <c r="CB87" s="70"/>
      <c r="CC87" s="155" t="str">
        <f t="shared" si="68"/>
        <v>-</v>
      </c>
      <c r="CD87" s="70"/>
      <c r="CE87" s="70"/>
      <c r="CF87" s="145" t="str">
        <f t="shared" si="69"/>
        <v>-</v>
      </c>
      <c r="CG87" s="70"/>
      <c r="CH87" s="70"/>
      <c r="CI87" s="155" t="str">
        <f t="shared" si="90"/>
        <v>-</v>
      </c>
      <c r="CJ87" s="70"/>
      <c r="CK87" s="70"/>
      <c r="CL87" s="155" t="str">
        <f t="shared" si="91"/>
        <v>-</v>
      </c>
      <c r="CM87" s="70"/>
      <c r="CN87" s="70"/>
      <c r="CO87" s="155" t="str">
        <f t="shared" si="92"/>
        <v>-</v>
      </c>
      <c r="CP87" s="70"/>
      <c r="CQ87" s="70"/>
      <c r="CR87" s="145" t="str">
        <f t="shared" si="93"/>
        <v>-</v>
      </c>
      <c r="CS87" s="70"/>
      <c r="CT87" s="70"/>
      <c r="CU87" s="155" t="str">
        <f t="shared" si="70"/>
        <v>-</v>
      </c>
      <c r="CV87" s="171"/>
      <c r="CW87" s="70"/>
      <c r="CX87" s="70"/>
      <c r="CY87" s="145" t="str">
        <f t="shared" si="71"/>
        <v>-</v>
      </c>
      <c r="CZ87" s="70"/>
      <c r="DA87" s="70"/>
      <c r="DB87" s="145" t="str">
        <f t="shared" si="72"/>
        <v>-</v>
      </c>
      <c r="DC87" s="70"/>
      <c r="DD87" s="70"/>
      <c r="DE87" s="145" t="str">
        <f t="shared" si="73"/>
        <v>-</v>
      </c>
      <c r="DF87" s="70"/>
      <c r="DG87" s="70"/>
      <c r="DH87" s="145" t="str">
        <f t="shared" si="74"/>
        <v>-</v>
      </c>
      <c r="DI87" s="70"/>
      <c r="DJ87" s="70"/>
      <c r="DK87" s="145" t="str">
        <f t="shared" si="94"/>
        <v>-</v>
      </c>
      <c r="DL87" s="70"/>
      <c r="DM87" s="70"/>
      <c r="DN87" s="145" t="str">
        <f t="shared" si="95"/>
        <v>-</v>
      </c>
      <c r="DO87" s="70"/>
      <c r="DP87" s="70"/>
      <c r="DQ87" s="145" t="str">
        <f t="shared" si="96"/>
        <v>-</v>
      </c>
      <c r="DR87" s="70"/>
      <c r="DS87" s="70"/>
      <c r="DT87" s="145" t="str">
        <f t="shared" si="97"/>
        <v>-</v>
      </c>
      <c r="DU87" s="70"/>
      <c r="DV87" s="70"/>
      <c r="DW87" s="155" t="str">
        <f t="shared" si="75"/>
        <v>-</v>
      </c>
      <c r="DX87" s="171"/>
    </row>
    <row r="88" spans="2:128" hidden="1" x14ac:dyDescent="0.35">
      <c r="B88" s="285"/>
      <c r="C88" s="285"/>
      <c r="D88" s="281"/>
      <c r="E88" s="281"/>
      <c r="F88" s="282"/>
      <c r="G88" s="285"/>
      <c r="H88" s="285"/>
      <c r="I88" s="285"/>
      <c r="J88" s="268"/>
      <c r="K88" s="281"/>
      <c r="L88" s="285"/>
      <c r="M88" s="286"/>
      <c r="N88" s="70"/>
      <c r="O88" s="70"/>
      <c r="P88" s="155" t="str">
        <f t="shared" si="76"/>
        <v>-</v>
      </c>
      <c r="Q88" s="70"/>
      <c r="R88" s="70"/>
      <c r="S88" s="155" t="str">
        <f t="shared" si="77"/>
        <v>-</v>
      </c>
      <c r="T88" s="70"/>
      <c r="U88" s="70"/>
      <c r="V88" s="155" t="str">
        <f t="shared" si="78"/>
        <v>-</v>
      </c>
      <c r="W88" s="70"/>
      <c r="X88" s="70"/>
      <c r="Y88" s="155" t="str">
        <f t="shared" si="79"/>
        <v>-</v>
      </c>
      <c r="Z88" s="70"/>
      <c r="AA88" s="70"/>
      <c r="AB88" s="155" t="str">
        <f t="shared" si="80"/>
        <v>-</v>
      </c>
      <c r="AC88" s="70"/>
      <c r="AD88" s="70"/>
      <c r="AE88" s="155" t="str">
        <f t="shared" si="82"/>
        <v>-</v>
      </c>
      <c r="AF88" s="70"/>
      <c r="AG88" s="70"/>
      <c r="AH88" s="155" t="str">
        <f t="shared" si="83"/>
        <v>-</v>
      </c>
      <c r="AI88" s="70"/>
      <c r="AJ88" s="70"/>
      <c r="AK88" s="155" t="str">
        <f t="shared" si="84"/>
        <v>-</v>
      </c>
      <c r="AL88" s="70"/>
      <c r="AM88" s="70"/>
      <c r="AN88" s="155" t="str">
        <f t="shared" si="85"/>
        <v>-</v>
      </c>
      <c r="AO88" s="70"/>
      <c r="AP88" s="70"/>
      <c r="AQ88" s="155" t="str">
        <f t="shared" si="81"/>
        <v>-</v>
      </c>
      <c r="AR88" s="171"/>
      <c r="AS88" s="70"/>
      <c r="AT88" s="70"/>
      <c r="AU88" s="155" t="str">
        <f t="shared" si="61"/>
        <v>-</v>
      </c>
      <c r="AV88" s="70"/>
      <c r="AW88" s="70"/>
      <c r="AX88" s="155" t="str">
        <f t="shared" si="62"/>
        <v>-</v>
      </c>
      <c r="AY88" s="70"/>
      <c r="AZ88" s="70"/>
      <c r="BA88" s="155" t="str">
        <f t="shared" si="63"/>
        <v>-</v>
      </c>
      <c r="BB88" s="70"/>
      <c r="BC88" s="70"/>
      <c r="BD88" s="155" t="str">
        <f t="shared" si="64"/>
        <v>-</v>
      </c>
      <c r="BE88" s="70"/>
      <c r="BF88" s="70"/>
      <c r="BG88" s="155" t="str">
        <f t="shared" si="86"/>
        <v>-</v>
      </c>
      <c r="BH88" s="70"/>
      <c r="BI88" s="70"/>
      <c r="BJ88" s="155" t="str">
        <f t="shared" si="87"/>
        <v>-</v>
      </c>
      <c r="BK88" s="70"/>
      <c r="BL88" s="70"/>
      <c r="BM88" s="155" t="str">
        <f t="shared" si="88"/>
        <v>-</v>
      </c>
      <c r="BN88" s="70"/>
      <c r="BO88" s="70"/>
      <c r="BP88" s="155" t="str">
        <f t="shared" si="89"/>
        <v>-</v>
      </c>
      <c r="BQ88" s="70"/>
      <c r="BR88" s="70"/>
      <c r="BS88" s="155" t="str">
        <f t="shared" si="65"/>
        <v>-</v>
      </c>
      <c r="BT88" s="171"/>
      <c r="BU88" s="70"/>
      <c r="BV88" s="70"/>
      <c r="BW88" s="155" t="str">
        <f t="shared" si="66"/>
        <v>-</v>
      </c>
      <c r="BX88" s="70"/>
      <c r="BY88" s="70"/>
      <c r="BZ88" s="155" t="str">
        <f t="shared" si="67"/>
        <v>-</v>
      </c>
      <c r="CA88" s="70"/>
      <c r="CB88" s="70"/>
      <c r="CC88" s="155" t="str">
        <f t="shared" si="68"/>
        <v>-</v>
      </c>
      <c r="CD88" s="70"/>
      <c r="CE88" s="70"/>
      <c r="CF88" s="145" t="str">
        <f t="shared" si="69"/>
        <v>-</v>
      </c>
      <c r="CG88" s="70"/>
      <c r="CH88" s="70"/>
      <c r="CI88" s="155" t="str">
        <f t="shared" si="90"/>
        <v>-</v>
      </c>
      <c r="CJ88" s="70"/>
      <c r="CK88" s="70"/>
      <c r="CL88" s="155" t="str">
        <f t="shared" si="91"/>
        <v>-</v>
      </c>
      <c r="CM88" s="70"/>
      <c r="CN88" s="70"/>
      <c r="CO88" s="155" t="str">
        <f t="shared" si="92"/>
        <v>-</v>
      </c>
      <c r="CP88" s="70"/>
      <c r="CQ88" s="70"/>
      <c r="CR88" s="145" t="str">
        <f t="shared" si="93"/>
        <v>-</v>
      </c>
      <c r="CS88" s="70"/>
      <c r="CT88" s="70"/>
      <c r="CU88" s="155" t="str">
        <f t="shared" si="70"/>
        <v>-</v>
      </c>
      <c r="CV88" s="171"/>
      <c r="CW88" s="70"/>
      <c r="CX88" s="70"/>
      <c r="CY88" s="145" t="str">
        <f t="shared" si="71"/>
        <v>-</v>
      </c>
      <c r="CZ88" s="70"/>
      <c r="DA88" s="70"/>
      <c r="DB88" s="145" t="str">
        <f t="shared" si="72"/>
        <v>-</v>
      </c>
      <c r="DC88" s="70"/>
      <c r="DD88" s="70"/>
      <c r="DE88" s="145" t="str">
        <f t="shared" si="73"/>
        <v>-</v>
      </c>
      <c r="DF88" s="70"/>
      <c r="DG88" s="70"/>
      <c r="DH88" s="145" t="str">
        <f t="shared" si="74"/>
        <v>-</v>
      </c>
      <c r="DI88" s="70"/>
      <c r="DJ88" s="70"/>
      <c r="DK88" s="145" t="str">
        <f t="shared" si="94"/>
        <v>-</v>
      </c>
      <c r="DL88" s="70"/>
      <c r="DM88" s="70"/>
      <c r="DN88" s="145" t="str">
        <f t="shared" si="95"/>
        <v>-</v>
      </c>
      <c r="DO88" s="70"/>
      <c r="DP88" s="70"/>
      <c r="DQ88" s="145" t="str">
        <f t="shared" si="96"/>
        <v>-</v>
      </c>
      <c r="DR88" s="70"/>
      <c r="DS88" s="70"/>
      <c r="DT88" s="145" t="str">
        <f t="shared" si="97"/>
        <v>-</v>
      </c>
      <c r="DU88" s="70"/>
      <c r="DV88" s="70"/>
      <c r="DW88" s="155" t="str">
        <f t="shared" si="75"/>
        <v>-</v>
      </c>
      <c r="DX88" s="171"/>
    </row>
    <row r="89" spans="2:128" hidden="1" x14ac:dyDescent="0.35">
      <c r="B89" s="285"/>
      <c r="C89" s="285"/>
      <c r="D89" s="281"/>
      <c r="E89" s="281"/>
      <c r="F89" s="282"/>
      <c r="G89" s="285"/>
      <c r="H89" s="285"/>
      <c r="I89" s="285"/>
      <c r="J89" s="268"/>
      <c r="K89" s="281"/>
      <c r="L89" s="285"/>
      <c r="M89" s="286"/>
      <c r="N89" s="70"/>
      <c r="O89" s="70"/>
      <c r="P89" s="155" t="str">
        <f t="shared" si="76"/>
        <v>-</v>
      </c>
      <c r="Q89" s="70"/>
      <c r="R89" s="70"/>
      <c r="S89" s="155" t="str">
        <f t="shared" si="77"/>
        <v>-</v>
      </c>
      <c r="T89" s="70"/>
      <c r="U89" s="70"/>
      <c r="V89" s="155" t="str">
        <f t="shared" si="78"/>
        <v>-</v>
      </c>
      <c r="W89" s="70"/>
      <c r="X89" s="70"/>
      <c r="Y89" s="155" t="str">
        <f t="shared" si="79"/>
        <v>-</v>
      </c>
      <c r="Z89" s="70"/>
      <c r="AA89" s="70"/>
      <c r="AB89" s="155" t="str">
        <f t="shared" si="80"/>
        <v>-</v>
      </c>
      <c r="AC89" s="70"/>
      <c r="AD89" s="70"/>
      <c r="AE89" s="155" t="str">
        <f t="shared" si="82"/>
        <v>-</v>
      </c>
      <c r="AF89" s="70"/>
      <c r="AG89" s="70"/>
      <c r="AH89" s="155" t="str">
        <f t="shared" si="83"/>
        <v>-</v>
      </c>
      <c r="AI89" s="70"/>
      <c r="AJ89" s="70"/>
      <c r="AK89" s="155" t="str">
        <f t="shared" si="84"/>
        <v>-</v>
      </c>
      <c r="AL89" s="70"/>
      <c r="AM89" s="70"/>
      <c r="AN89" s="155" t="str">
        <f t="shared" si="85"/>
        <v>-</v>
      </c>
      <c r="AO89" s="70"/>
      <c r="AP89" s="70"/>
      <c r="AQ89" s="155" t="str">
        <f t="shared" si="81"/>
        <v>-</v>
      </c>
      <c r="AR89" s="171"/>
      <c r="AS89" s="70"/>
      <c r="AT89" s="70"/>
      <c r="AU89" s="155" t="str">
        <f t="shared" si="61"/>
        <v>-</v>
      </c>
      <c r="AV89" s="70"/>
      <c r="AW89" s="70"/>
      <c r="AX89" s="155" t="str">
        <f t="shared" si="62"/>
        <v>-</v>
      </c>
      <c r="AY89" s="70"/>
      <c r="AZ89" s="70"/>
      <c r="BA89" s="155" t="str">
        <f t="shared" si="63"/>
        <v>-</v>
      </c>
      <c r="BB89" s="70"/>
      <c r="BC89" s="70"/>
      <c r="BD89" s="155" t="str">
        <f t="shared" si="64"/>
        <v>-</v>
      </c>
      <c r="BE89" s="70"/>
      <c r="BF89" s="70"/>
      <c r="BG89" s="155" t="str">
        <f t="shared" si="86"/>
        <v>-</v>
      </c>
      <c r="BH89" s="70"/>
      <c r="BI89" s="70"/>
      <c r="BJ89" s="155" t="str">
        <f t="shared" si="87"/>
        <v>-</v>
      </c>
      <c r="BK89" s="70"/>
      <c r="BL89" s="70"/>
      <c r="BM89" s="155" t="str">
        <f t="shared" si="88"/>
        <v>-</v>
      </c>
      <c r="BN89" s="70"/>
      <c r="BO89" s="70"/>
      <c r="BP89" s="155" t="str">
        <f t="shared" si="89"/>
        <v>-</v>
      </c>
      <c r="BQ89" s="70"/>
      <c r="BR89" s="70"/>
      <c r="BS89" s="155" t="str">
        <f t="shared" si="65"/>
        <v>-</v>
      </c>
      <c r="BT89" s="171"/>
      <c r="BU89" s="70"/>
      <c r="BV89" s="70"/>
      <c r="BW89" s="155" t="str">
        <f t="shared" si="66"/>
        <v>-</v>
      </c>
      <c r="BX89" s="70"/>
      <c r="BY89" s="70"/>
      <c r="BZ89" s="155" t="str">
        <f t="shared" si="67"/>
        <v>-</v>
      </c>
      <c r="CA89" s="70"/>
      <c r="CB89" s="70"/>
      <c r="CC89" s="155" t="str">
        <f t="shared" si="68"/>
        <v>-</v>
      </c>
      <c r="CD89" s="70"/>
      <c r="CE89" s="70"/>
      <c r="CF89" s="145" t="str">
        <f t="shared" si="69"/>
        <v>-</v>
      </c>
      <c r="CG89" s="70"/>
      <c r="CH89" s="70"/>
      <c r="CI89" s="155" t="str">
        <f t="shared" si="90"/>
        <v>-</v>
      </c>
      <c r="CJ89" s="70"/>
      <c r="CK89" s="70"/>
      <c r="CL89" s="155" t="str">
        <f t="shared" si="91"/>
        <v>-</v>
      </c>
      <c r="CM89" s="70"/>
      <c r="CN89" s="70"/>
      <c r="CO89" s="155" t="str">
        <f t="shared" si="92"/>
        <v>-</v>
      </c>
      <c r="CP89" s="70"/>
      <c r="CQ89" s="70"/>
      <c r="CR89" s="145" t="str">
        <f t="shared" si="93"/>
        <v>-</v>
      </c>
      <c r="CS89" s="70"/>
      <c r="CT89" s="70"/>
      <c r="CU89" s="155" t="str">
        <f t="shared" si="70"/>
        <v>-</v>
      </c>
      <c r="CV89" s="171"/>
      <c r="CW89" s="70"/>
      <c r="CX89" s="70"/>
      <c r="CY89" s="145" t="str">
        <f t="shared" si="71"/>
        <v>-</v>
      </c>
      <c r="CZ89" s="70"/>
      <c r="DA89" s="70"/>
      <c r="DB89" s="145" t="str">
        <f t="shared" si="72"/>
        <v>-</v>
      </c>
      <c r="DC89" s="70"/>
      <c r="DD89" s="70"/>
      <c r="DE89" s="145" t="str">
        <f t="shared" si="73"/>
        <v>-</v>
      </c>
      <c r="DF89" s="70"/>
      <c r="DG89" s="70"/>
      <c r="DH89" s="145" t="str">
        <f t="shared" si="74"/>
        <v>-</v>
      </c>
      <c r="DI89" s="70"/>
      <c r="DJ89" s="70"/>
      <c r="DK89" s="145" t="str">
        <f t="shared" si="94"/>
        <v>-</v>
      </c>
      <c r="DL89" s="70"/>
      <c r="DM89" s="70"/>
      <c r="DN89" s="145" t="str">
        <f t="shared" si="95"/>
        <v>-</v>
      </c>
      <c r="DO89" s="70"/>
      <c r="DP89" s="70"/>
      <c r="DQ89" s="145" t="str">
        <f t="shared" si="96"/>
        <v>-</v>
      </c>
      <c r="DR89" s="70"/>
      <c r="DS89" s="70"/>
      <c r="DT89" s="145" t="str">
        <f t="shared" si="97"/>
        <v>-</v>
      </c>
      <c r="DU89" s="70"/>
      <c r="DV89" s="70"/>
      <c r="DW89" s="155" t="str">
        <f t="shared" si="75"/>
        <v>-</v>
      </c>
      <c r="DX89" s="171"/>
    </row>
    <row r="90" spans="2:128" hidden="1" x14ac:dyDescent="0.35">
      <c r="B90" s="285"/>
      <c r="C90" s="285"/>
      <c r="D90" s="281"/>
      <c r="E90" s="281"/>
      <c r="F90" s="282"/>
      <c r="G90" s="285"/>
      <c r="H90" s="285"/>
      <c r="I90" s="285"/>
      <c r="J90" s="268"/>
      <c r="K90" s="281"/>
      <c r="L90" s="285"/>
      <c r="M90" s="286"/>
      <c r="N90" s="70"/>
      <c r="O90" s="70"/>
      <c r="P90" s="155" t="str">
        <f t="shared" si="76"/>
        <v>-</v>
      </c>
      <c r="Q90" s="70"/>
      <c r="R90" s="70"/>
      <c r="S90" s="155" t="str">
        <f t="shared" si="77"/>
        <v>-</v>
      </c>
      <c r="T90" s="70"/>
      <c r="U90" s="70"/>
      <c r="V90" s="155" t="str">
        <f t="shared" si="78"/>
        <v>-</v>
      </c>
      <c r="W90" s="70"/>
      <c r="X90" s="70"/>
      <c r="Y90" s="155" t="str">
        <f t="shared" si="79"/>
        <v>-</v>
      </c>
      <c r="Z90" s="70"/>
      <c r="AA90" s="70"/>
      <c r="AB90" s="155" t="str">
        <f t="shared" si="80"/>
        <v>-</v>
      </c>
      <c r="AC90" s="70"/>
      <c r="AD90" s="70"/>
      <c r="AE90" s="155" t="str">
        <f t="shared" si="82"/>
        <v>-</v>
      </c>
      <c r="AF90" s="70"/>
      <c r="AG90" s="70"/>
      <c r="AH90" s="155" t="str">
        <f t="shared" si="83"/>
        <v>-</v>
      </c>
      <c r="AI90" s="70"/>
      <c r="AJ90" s="70"/>
      <c r="AK90" s="155" t="str">
        <f t="shared" si="84"/>
        <v>-</v>
      </c>
      <c r="AL90" s="70"/>
      <c r="AM90" s="70"/>
      <c r="AN90" s="155" t="str">
        <f t="shared" si="85"/>
        <v>-</v>
      </c>
      <c r="AO90" s="70"/>
      <c r="AP90" s="70"/>
      <c r="AQ90" s="155" t="str">
        <f t="shared" si="81"/>
        <v>-</v>
      </c>
      <c r="AR90" s="171"/>
      <c r="AS90" s="70"/>
      <c r="AT90" s="70"/>
      <c r="AU90" s="155" t="str">
        <f t="shared" si="61"/>
        <v>-</v>
      </c>
      <c r="AV90" s="70"/>
      <c r="AW90" s="70"/>
      <c r="AX90" s="155" t="str">
        <f t="shared" si="62"/>
        <v>-</v>
      </c>
      <c r="AY90" s="70"/>
      <c r="AZ90" s="70"/>
      <c r="BA90" s="155" t="str">
        <f t="shared" si="63"/>
        <v>-</v>
      </c>
      <c r="BB90" s="70"/>
      <c r="BC90" s="70"/>
      <c r="BD90" s="155" t="str">
        <f t="shared" si="64"/>
        <v>-</v>
      </c>
      <c r="BE90" s="70"/>
      <c r="BF90" s="70"/>
      <c r="BG90" s="155" t="str">
        <f t="shared" si="86"/>
        <v>-</v>
      </c>
      <c r="BH90" s="70"/>
      <c r="BI90" s="70"/>
      <c r="BJ90" s="155" t="str">
        <f t="shared" si="87"/>
        <v>-</v>
      </c>
      <c r="BK90" s="70"/>
      <c r="BL90" s="70"/>
      <c r="BM90" s="155" t="str">
        <f t="shared" si="88"/>
        <v>-</v>
      </c>
      <c r="BN90" s="70"/>
      <c r="BO90" s="70"/>
      <c r="BP90" s="155" t="str">
        <f t="shared" si="89"/>
        <v>-</v>
      </c>
      <c r="BQ90" s="70"/>
      <c r="BR90" s="70"/>
      <c r="BS90" s="155" t="str">
        <f t="shared" si="65"/>
        <v>-</v>
      </c>
      <c r="BT90" s="171"/>
      <c r="BU90" s="70"/>
      <c r="BV90" s="70"/>
      <c r="BW90" s="155" t="str">
        <f t="shared" si="66"/>
        <v>-</v>
      </c>
      <c r="BX90" s="70"/>
      <c r="BY90" s="70"/>
      <c r="BZ90" s="155" t="str">
        <f t="shared" si="67"/>
        <v>-</v>
      </c>
      <c r="CA90" s="70"/>
      <c r="CB90" s="70"/>
      <c r="CC90" s="155" t="str">
        <f t="shared" si="68"/>
        <v>-</v>
      </c>
      <c r="CD90" s="70"/>
      <c r="CE90" s="70"/>
      <c r="CF90" s="145" t="str">
        <f t="shared" si="69"/>
        <v>-</v>
      </c>
      <c r="CG90" s="70"/>
      <c r="CH90" s="70"/>
      <c r="CI90" s="155" t="str">
        <f t="shared" si="90"/>
        <v>-</v>
      </c>
      <c r="CJ90" s="70"/>
      <c r="CK90" s="70"/>
      <c r="CL90" s="155" t="str">
        <f t="shared" si="91"/>
        <v>-</v>
      </c>
      <c r="CM90" s="70"/>
      <c r="CN90" s="70"/>
      <c r="CO90" s="155" t="str">
        <f t="shared" si="92"/>
        <v>-</v>
      </c>
      <c r="CP90" s="70"/>
      <c r="CQ90" s="70"/>
      <c r="CR90" s="145" t="str">
        <f t="shared" si="93"/>
        <v>-</v>
      </c>
      <c r="CS90" s="70"/>
      <c r="CT90" s="70"/>
      <c r="CU90" s="155" t="str">
        <f t="shared" si="70"/>
        <v>-</v>
      </c>
      <c r="CV90" s="171"/>
      <c r="CW90" s="70"/>
      <c r="CX90" s="70"/>
      <c r="CY90" s="145" t="str">
        <f t="shared" si="71"/>
        <v>-</v>
      </c>
      <c r="CZ90" s="70"/>
      <c r="DA90" s="70"/>
      <c r="DB90" s="145" t="str">
        <f t="shared" si="72"/>
        <v>-</v>
      </c>
      <c r="DC90" s="70"/>
      <c r="DD90" s="70"/>
      <c r="DE90" s="145" t="str">
        <f t="shared" si="73"/>
        <v>-</v>
      </c>
      <c r="DF90" s="70"/>
      <c r="DG90" s="70"/>
      <c r="DH90" s="145" t="str">
        <f t="shared" si="74"/>
        <v>-</v>
      </c>
      <c r="DI90" s="70"/>
      <c r="DJ90" s="70"/>
      <c r="DK90" s="145" t="str">
        <f t="shared" si="94"/>
        <v>-</v>
      </c>
      <c r="DL90" s="70"/>
      <c r="DM90" s="70"/>
      <c r="DN90" s="145" t="str">
        <f t="shared" si="95"/>
        <v>-</v>
      </c>
      <c r="DO90" s="70"/>
      <c r="DP90" s="70"/>
      <c r="DQ90" s="145" t="str">
        <f t="shared" si="96"/>
        <v>-</v>
      </c>
      <c r="DR90" s="70"/>
      <c r="DS90" s="70"/>
      <c r="DT90" s="145" t="str">
        <f t="shared" si="97"/>
        <v>-</v>
      </c>
      <c r="DU90" s="70"/>
      <c r="DV90" s="70"/>
      <c r="DW90" s="155" t="str">
        <f t="shared" si="75"/>
        <v>-</v>
      </c>
      <c r="DX90" s="171"/>
    </row>
    <row r="91" spans="2:128" hidden="1" x14ac:dyDescent="0.35">
      <c r="B91" s="285"/>
      <c r="C91" s="285"/>
      <c r="D91" s="281"/>
      <c r="E91" s="281"/>
      <c r="F91" s="282"/>
      <c r="G91" s="285"/>
      <c r="H91" s="285"/>
      <c r="I91" s="285"/>
      <c r="J91" s="268"/>
      <c r="K91" s="281"/>
      <c r="L91" s="285"/>
      <c r="M91" s="286"/>
      <c r="N91" s="70"/>
      <c r="O91" s="70"/>
      <c r="P91" s="155" t="str">
        <f t="shared" si="76"/>
        <v>-</v>
      </c>
      <c r="Q91" s="70"/>
      <c r="R91" s="70"/>
      <c r="S91" s="155" t="str">
        <f t="shared" si="77"/>
        <v>-</v>
      </c>
      <c r="T91" s="70"/>
      <c r="U91" s="70"/>
      <c r="V91" s="155" t="str">
        <f t="shared" si="78"/>
        <v>-</v>
      </c>
      <c r="W91" s="70"/>
      <c r="X91" s="70"/>
      <c r="Y91" s="155" t="str">
        <f t="shared" si="79"/>
        <v>-</v>
      </c>
      <c r="Z91" s="70"/>
      <c r="AA91" s="70"/>
      <c r="AB91" s="155" t="str">
        <f t="shared" si="80"/>
        <v>-</v>
      </c>
      <c r="AC91" s="70"/>
      <c r="AD91" s="70"/>
      <c r="AE91" s="155" t="str">
        <f t="shared" si="82"/>
        <v>-</v>
      </c>
      <c r="AF91" s="70"/>
      <c r="AG91" s="70"/>
      <c r="AH91" s="155" t="str">
        <f t="shared" si="83"/>
        <v>-</v>
      </c>
      <c r="AI91" s="70"/>
      <c r="AJ91" s="70"/>
      <c r="AK91" s="155" t="str">
        <f t="shared" si="84"/>
        <v>-</v>
      </c>
      <c r="AL91" s="70"/>
      <c r="AM91" s="70"/>
      <c r="AN91" s="155" t="str">
        <f t="shared" si="85"/>
        <v>-</v>
      </c>
      <c r="AO91" s="70"/>
      <c r="AP91" s="70"/>
      <c r="AQ91" s="155" t="str">
        <f t="shared" si="81"/>
        <v>-</v>
      </c>
      <c r="AR91" s="171"/>
      <c r="AS91" s="70"/>
      <c r="AT91" s="70"/>
      <c r="AU91" s="155" t="str">
        <f t="shared" si="61"/>
        <v>-</v>
      </c>
      <c r="AV91" s="70"/>
      <c r="AW91" s="70"/>
      <c r="AX91" s="155" t="str">
        <f t="shared" si="62"/>
        <v>-</v>
      </c>
      <c r="AY91" s="70"/>
      <c r="AZ91" s="70"/>
      <c r="BA91" s="155" t="str">
        <f t="shared" si="63"/>
        <v>-</v>
      </c>
      <c r="BB91" s="70"/>
      <c r="BC91" s="70"/>
      <c r="BD91" s="155" t="str">
        <f t="shared" si="64"/>
        <v>-</v>
      </c>
      <c r="BE91" s="70"/>
      <c r="BF91" s="70"/>
      <c r="BG91" s="155" t="str">
        <f t="shared" si="86"/>
        <v>-</v>
      </c>
      <c r="BH91" s="70"/>
      <c r="BI91" s="70"/>
      <c r="BJ91" s="155" t="str">
        <f t="shared" si="87"/>
        <v>-</v>
      </c>
      <c r="BK91" s="70"/>
      <c r="BL91" s="70"/>
      <c r="BM91" s="155" t="str">
        <f t="shared" si="88"/>
        <v>-</v>
      </c>
      <c r="BN91" s="70"/>
      <c r="BO91" s="70"/>
      <c r="BP91" s="155" t="str">
        <f t="shared" si="89"/>
        <v>-</v>
      </c>
      <c r="BQ91" s="70"/>
      <c r="BR91" s="70"/>
      <c r="BS91" s="155" t="str">
        <f t="shared" si="65"/>
        <v>-</v>
      </c>
      <c r="BT91" s="171"/>
      <c r="BU91" s="70"/>
      <c r="BV91" s="70"/>
      <c r="BW91" s="155" t="str">
        <f t="shared" si="66"/>
        <v>-</v>
      </c>
      <c r="BX91" s="70"/>
      <c r="BY91" s="70"/>
      <c r="BZ91" s="155" t="str">
        <f t="shared" si="67"/>
        <v>-</v>
      </c>
      <c r="CA91" s="70"/>
      <c r="CB91" s="70"/>
      <c r="CC91" s="155" t="str">
        <f t="shared" si="68"/>
        <v>-</v>
      </c>
      <c r="CD91" s="70"/>
      <c r="CE91" s="70"/>
      <c r="CF91" s="145" t="str">
        <f t="shared" si="69"/>
        <v>-</v>
      </c>
      <c r="CG91" s="70"/>
      <c r="CH91" s="70"/>
      <c r="CI91" s="155" t="str">
        <f t="shared" si="90"/>
        <v>-</v>
      </c>
      <c r="CJ91" s="70"/>
      <c r="CK91" s="70"/>
      <c r="CL91" s="155" t="str">
        <f t="shared" si="91"/>
        <v>-</v>
      </c>
      <c r="CM91" s="70"/>
      <c r="CN91" s="70"/>
      <c r="CO91" s="155" t="str">
        <f t="shared" si="92"/>
        <v>-</v>
      </c>
      <c r="CP91" s="70"/>
      <c r="CQ91" s="70"/>
      <c r="CR91" s="145" t="str">
        <f t="shared" si="93"/>
        <v>-</v>
      </c>
      <c r="CS91" s="70"/>
      <c r="CT91" s="70"/>
      <c r="CU91" s="155" t="str">
        <f t="shared" si="70"/>
        <v>-</v>
      </c>
      <c r="CV91" s="171"/>
      <c r="CW91" s="70"/>
      <c r="CX91" s="70"/>
      <c r="CY91" s="145" t="str">
        <f t="shared" si="71"/>
        <v>-</v>
      </c>
      <c r="CZ91" s="70"/>
      <c r="DA91" s="70"/>
      <c r="DB91" s="145" t="str">
        <f t="shared" si="72"/>
        <v>-</v>
      </c>
      <c r="DC91" s="70"/>
      <c r="DD91" s="70"/>
      <c r="DE91" s="145" t="str">
        <f t="shared" si="73"/>
        <v>-</v>
      </c>
      <c r="DF91" s="70"/>
      <c r="DG91" s="70"/>
      <c r="DH91" s="145" t="str">
        <f t="shared" si="74"/>
        <v>-</v>
      </c>
      <c r="DI91" s="70"/>
      <c r="DJ91" s="70"/>
      <c r="DK91" s="145" t="str">
        <f t="shared" si="94"/>
        <v>-</v>
      </c>
      <c r="DL91" s="70"/>
      <c r="DM91" s="70"/>
      <c r="DN91" s="145" t="str">
        <f t="shared" si="95"/>
        <v>-</v>
      </c>
      <c r="DO91" s="70"/>
      <c r="DP91" s="70"/>
      <c r="DQ91" s="145" t="str">
        <f t="shared" si="96"/>
        <v>-</v>
      </c>
      <c r="DR91" s="70"/>
      <c r="DS91" s="70"/>
      <c r="DT91" s="145" t="str">
        <f t="shared" si="97"/>
        <v>-</v>
      </c>
      <c r="DU91" s="70"/>
      <c r="DV91" s="70"/>
      <c r="DW91" s="155" t="str">
        <f t="shared" si="75"/>
        <v>-</v>
      </c>
      <c r="DX91" s="171"/>
    </row>
    <row r="92" spans="2:128" hidden="1" x14ac:dyDescent="0.35">
      <c r="B92" s="285"/>
      <c r="C92" s="285"/>
      <c r="D92" s="281"/>
      <c r="E92" s="281"/>
      <c r="F92" s="282"/>
      <c r="G92" s="285"/>
      <c r="H92" s="285"/>
      <c r="I92" s="285"/>
      <c r="J92" s="268"/>
      <c r="K92" s="281"/>
      <c r="L92" s="285"/>
      <c r="M92" s="286"/>
      <c r="N92" s="70"/>
      <c r="O92" s="70"/>
      <c r="P92" s="155" t="str">
        <f t="shared" si="76"/>
        <v>-</v>
      </c>
      <c r="Q92" s="70"/>
      <c r="R92" s="70"/>
      <c r="S92" s="155" t="str">
        <f t="shared" si="77"/>
        <v>-</v>
      </c>
      <c r="T92" s="70"/>
      <c r="U92" s="70"/>
      <c r="V92" s="155" t="str">
        <f t="shared" si="78"/>
        <v>-</v>
      </c>
      <c r="W92" s="70"/>
      <c r="X92" s="70"/>
      <c r="Y92" s="155" t="str">
        <f t="shared" si="79"/>
        <v>-</v>
      </c>
      <c r="Z92" s="70"/>
      <c r="AA92" s="70"/>
      <c r="AB92" s="155" t="str">
        <f t="shared" si="80"/>
        <v>-</v>
      </c>
      <c r="AC92" s="70"/>
      <c r="AD92" s="70"/>
      <c r="AE92" s="155" t="str">
        <f t="shared" si="82"/>
        <v>-</v>
      </c>
      <c r="AF92" s="70"/>
      <c r="AG92" s="70"/>
      <c r="AH92" s="155" t="str">
        <f t="shared" si="83"/>
        <v>-</v>
      </c>
      <c r="AI92" s="70"/>
      <c r="AJ92" s="70"/>
      <c r="AK92" s="155" t="str">
        <f t="shared" si="84"/>
        <v>-</v>
      </c>
      <c r="AL92" s="70"/>
      <c r="AM92" s="70"/>
      <c r="AN92" s="155" t="str">
        <f t="shared" si="85"/>
        <v>-</v>
      </c>
      <c r="AO92" s="70"/>
      <c r="AP92" s="70"/>
      <c r="AQ92" s="155" t="str">
        <f t="shared" si="81"/>
        <v>-</v>
      </c>
      <c r="AR92" s="171"/>
      <c r="AS92" s="70"/>
      <c r="AT92" s="70"/>
      <c r="AU92" s="155" t="str">
        <f t="shared" si="61"/>
        <v>-</v>
      </c>
      <c r="AV92" s="70"/>
      <c r="AW92" s="70"/>
      <c r="AX92" s="155" t="str">
        <f t="shared" si="62"/>
        <v>-</v>
      </c>
      <c r="AY92" s="70"/>
      <c r="AZ92" s="70"/>
      <c r="BA92" s="155" t="str">
        <f t="shared" si="63"/>
        <v>-</v>
      </c>
      <c r="BB92" s="70"/>
      <c r="BC92" s="70"/>
      <c r="BD92" s="155" t="str">
        <f t="shared" si="64"/>
        <v>-</v>
      </c>
      <c r="BE92" s="70"/>
      <c r="BF92" s="70"/>
      <c r="BG92" s="155" t="str">
        <f t="shared" si="86"/>
        <v>-</v>
      </c>
      <c r="BH92" s="70"/>
      <c r="BI92" s="70"/>
      <c r="BJ92" s="155" t="str">
        <f t="shared" si="87"/>
        <v>-</v>
      </c>
      <c r="BK92" s="70"/>
      <c r="BL92" s="70"/>
      <c r="BM92" s="155" t="str">
        <f t="shared" si="88"/>
        <v>-</v>
      </c>
      <c r="BN92" s="70"/>
      <c r="BO92" s="70"/>
      <c r="BP92" s="155" t="str">
        <f t="shared" si="89"/>
        <v>-</v>
      </c>
      <c r="BQ92" s="70"/>
      <c r="BR92" s="70"/>
      <c r="BS92" s="155" t="str">
        <f t="shared" si="65"/>
        <v>-</v>
      </c>
      <c r="BT92" s="171"/>
      <c r="BU92" s="70"/>
      <c r="BV92" s="70"/>
      <c r="BW92" s="155" t="str">
        <f t="shared" si="66"/>
        <v>-</v>
      </c>
      <c r="BX92" s="70"/>
      <c r="BY92" s="70"/>
      <c r="BZ92" s="155" t="str">
        <f t="shared" si="67"/>
        <v>-</v>
      </c>
      <c r="CA92" s="70"/>
      <c r="CB92" s="70"/>
      <c r="CC92" s="155" t="str">
        <f t="shared" si="68"/>
        <v>-</v>
      </c>
      <c r="CD92" s="70"/>
      <c r="CE92" s="70"/>
      <c r="CF92" s="145" t="str">
        <f t="shared" si="69"/>
        <v>-</v>
      </c>
      <c r="CG92" s="70"/>
      <c r="CH92" s="70"/>
      <c r="CI92" s="155" t="str">
        <f t="shared" si="90"/>
        <v>-</v>
      </c>
      <c r="CJ92" s="70"/>
      <c r="CK92" s="70"/>
      <c r="CL92" s="155" t="str">
        <f t="shared" si="91"/>
        <v>-</v>
      </c>
      <c r="CM92" s="70"/>
      <c r="CN92" s="70"/>
      <c r="CO92" s="155" t="str">
        <f t="shared" si="92"/>
        <v>-</v>
      </c>
      <c r="CP92" s="70"/>
      <c r="CQ92" s="70"/>
      <c r="CR92" s="145" t="str">
        <f t="shared" si="93"/>
        <v>-</v>
      </c>
      <c r="CS92" s="70"/>
      <c r="CT92" s="70"/>
      <c r="CU92" s="155" t="str">
        <f t="shared" si="70"/>
        <v>-</v>
      </c>
      <c r="CV92" s="171"/>
      <c r="CW92" s="70"/>
      <c r="CX92" s="70"/>
      <c r="CY92" s="145" t="str">
        <f t="shared" si="71"/>
        <v>-</v>
      </c>
      <c r="CZ92" s="70"/>
      <c r="DA92" s="70"/>
      <c r="DB92" s="145" t="str">
        <f t="shared" si="72"/>
        <v>-</v>
      </c>
      <c r="DC92" s="70"/>
      <c r="DD92" s="70"/>
      <c r="DE92" s="145" t="str">
        <f t="shared" si="73"/>
        <v>-</v>
      </c>
      <c r="DF92" s="70"/>
      <c r="DG92" s="70"/>
      <c r="DH92" s="145" t="str">
        <f t="shared" si="74"/>
        <v>-</v>
      </c>
      <c r="DI92" s="70"/>
      <c r="DJ92" s="70"/>
      <c r="DK92" s="145" t="str">
        <f t="shared" si="94"/>
        <v>-</v>
      </c>
      <c r="DL92" s="70"/>
      <c r="DM92" s="70"/>
      <c r="DN92" s="145" t="str">
        <f t="shared" si="95"/>
        <v>-</v>
      </c>
      <c r="DO92" s="70"/>
      <c r="DP92" s="70"/>
      <c r="DQ92" s="145" t="str">
        <f t="shared" si="96"/>
        <v>-</v>
      </c>
      <c r="DR92" s="70"/>
      <c r="DS92" s="70"/>
      <c r="DT92" s="145" t="str">
        <f t="shared" si="97"/>
        <v>-</v>
      </c>
      <c r="DU92" s="70"/>
      <c r="DV92" s="70"/>
      <c r="DW92" s="155" t="str">
        <f t="shared" si="75"/>
        <v>-</v>
      </c>
      <c r="DX92" s="171"/>
    </row>
    <row r="93" spans="2:128" hidden="1" x14ac:dyDescent="0.35">
      <c r="B93" s="285"/>
      <c r="C93" s="285"/>
      <c r="D93" s="281"/>
      <c r="E93" s="281"/>
      <c r="F93" s="282"/>
      <c r="G93" s="285"/>
      <c r="H93" s="285"/>
      <c r="I93" s="285"/>
      <c r="J93" s="268"/>
      <c r="K93" s="281"/>
      <c r="L93" s="285"/>
      <c r="M93" s="286"/>
      <c r="N93" s="70"/>
      <c r="O93" s="70"/>
      <c r="P93" s="155" t="str">
        <f t="shared" si="76"/>
        <v>-</v>
      </c>
      <c r="Q93" s="70"/>
      <c r="R93" s="70"/>
      <c r="S93" s="155" t="str">
        <f t="shared" si="77"/>
        <v>-</v>
      </c>
      <c r="T93" s="70"/>
      <c r="U93" s="70"/>
      <c r="V93" s="155" t="str">
        <f t="shared" si="78"/>
        <v>-</v>
      </c>
      <c r="W93" s="70"/>
      <c r="X93" s="70"/>
      <c r="Y93" s="155" t="str">
        <f t="shared" si="79"/>
        <v>-</v>
      </c>
      <c r="Z93" s="70"/>
      <c r="AA93" s="70"/>
      <c r="AB93" s="155" t="str">
        <f t="shared" si="80"/>
        <v>-</v>
      </c>
      <c r="AC93" s="70"/>
      <c r="AD93" s="70"/>
      <c r="AE93" s="155" t="str">
        <f t="shared" si="82"/>
        <v>-</v>
      </c>
      <c r="AF93" s="70"/>
      <c r="AG93" s="70"/>
      <c r="AH93" s="155" t="str">
        <f t="shared" si="83"/>
        <v>-</v>
      </c>
      <c r="AI93" s="70"/>
      <c r="AJ93" s="70"/>
      <c r="AK93" s="155" t="str">
        <f t="shared" si="84"/>
        <v>-</v>
      </c>
      <c r="AL93" s="70"/>
      <c r="AM93" s="70"/>
      <c r="AN93" s="155" t="str">
        <f t="shared" si="85"/>
        <v>-</v>
      </c>
      <c r="AO93" s="70"/>
      <c r="AP93" s="70"/>
      <c r="AQ93" s="155" t="str">
        <f t="shared" si="81"/>
        <v>-</v>
      </c>
      <c r="AR93" s="171"/>
      <c r="AS93" s="70"/>
      <c r="AT93" s="70"/>
      <c r="AU93" s="155" t="str">
        <f t="shared" si="61"/>
        <v>-</v>
      </c>
      <c r="AV93" s="70"/>
      <c r="AW93" s="70"/>
      <c r="AX93" s="155" t="str">
        <f t="shared" si="62"/>
        <v>-</v>
      </c>
      <c r="AY93" s="70"/>
      <c r="AZ93" s="70"/>
      <c r="BA93" s="155" t="str">
        <f t="shared" si="63"/>
        <v>-</v>
      </c>
      <c r="BB93" s="70"/>
      <c r="BC93" s="70"/>
      <c r="BD93" s="155" t="str">
        <f t="shared" si="64"/>
        <v>-</v>
      </c>
      <c r="BE93" s="70"/>
      <c r="BF93" s="70"/>
      <c r="BG93" s="155" t="str">
        <f t="shared" si="86"/>
        <v>-</v>
      </c>
      <c r="BH93" s="70"/>
      <c r="BI93" s="70"/>
      <c r="BJ93" s="155" t="str">
        <f t="shared" si="87"/>
        <v>-</v>
      </c>
      <c r="BK93" s="70"/>
      <c r="BL93" s="70"/>
      <c r="BM93" s="155" t="str">
        <f t="shared" si="88"/>
        <v>-</v>
      </c>
      <c r="BN93" s="70"/>
      <c r="BO93" s="70"/>
      <c r="BP93" s="155" t="str">
        <f t="shared" si="89"/>
        <v>-</v>
      </c>
      <c r="BQ93" s="70"/>
      <c r="BR93" s="70"/>
      <c r="BS93" s="155" t="str">
        <f t="shared" si="65"/>
        <v>-</v>
      </c>
      <c r="BT93" s="171"/>
      <c r="BU93" s="70"/>
      <c r="BV93" s="70"/>
      <c r="BW93" s="155" t="str">
        <f t="shared" si="66"/>
        <v>-</v>
      </c>
      <c r="BX93" s="70"/>
      <c r="BY93" s="70"/>
      <c r="BZ93" s="155" t="str">
        <f t="shared" si="67"/>
        <v>-</v>
      </c>
      <c r="CA93" s="70"/>
      <c r="CB93" s="70"/>
      <c r="CC93" s="155" t="str">
        <f t="shared" si="68"/>
        <v>-</v>
      </c>
      <c r="CD93" s="70"/>
      <c r="CE93" s="70"/>
      <c r="CF93" s="145" t="str">
        <f t="shared" si="69"/>
        <v>-</v>
      </c>
      <c r="CG93" s="70"/>
      <c r="CH93" s="70"/>
      <c r="CI93" s="155" t="str">
        <f t="shared" si="90"/>
        <v>-</v>
      </c>
      <c r="CJ93" s="70"/>
      <c r="CK93" s="70"/>
      <c r="CL93" s="155" t="str">
        <f t="shared" si="91"/>
        <v>-</v>
      </c>
      <c r="CM93" s="70"/>
      <c r="CN93" s="70"/>
      <c r="CO93" s="155" t="str">
        <f t="shared" si="92"/>
        <v>-</v>
      </c>
      <c r="CP93" s="70"/>
      <c r="CQ93" s="70"/>
      <c r="CR93" s="145" t="str">
        <f t="shared" si="93"/>
        <v>-</v>
      </c>
      <c r="CS93" s="70"/>
      <c r="CT93" s="70"/>
      <c r="CU93" s="155" t="str">
        <f t="shared" si="70"/>
        <v>-</v>
      </c>
      <c r="CV93" s="171"/>
      <c r="CW93" s="70"/>
      <c r="CX93" s="70"/>
      <c r="CY93" s="145" t="str">
        <f t="shared" si="71"/>
        <v>-</v>
      </c>
      <c r="CZ93" s="70"/>
      <c r="DA93" s="70"/>
      <c r="DB93" s="145" t="str">
        <f t="shared" si="72"/>
        <v>-</v>
      </c>
      <c r="DC93" s="70"/>
      <c r="DD93" s="70"/>
      <c r="DE93" s="145" t="str">
        <f t="shared" si="73"/>
        <v>-</v>
      </c>
      <c r="DF93" s="70"/>
      <c r="DG93" s="70"/>
      <c r="DH93" s="145" t="str">
        <f t="shared" si="74"/>
        <v>-</v>
      </c>
      <c r="DI93" s="70"/>
      <c r="DJ93" s="70"/>
      <c r="DK93" s="145" t="str">
        <f t="shared" si="94"/>
        <v>-</v>
      </c>
      <c r="DL93" s="70"/>
      <c r="DM93" s="70"/>
      <c r="DN93" s="145" t="str">
        <f t="shared" si="95"/>
        <v>-</v>
      </c>
      <c r="DO93" s="70"/>
      <c r="DP93" s="70"/>
      <c r="DQ93" s="145" t="str">
        <f t="shared" si="96"/>
        <v>-</v>
      </c>
      <c r="DR93" s="70"/>
      <c r="DS93" s="70"/>
      <c r="DT93" s="145" t="str">
        <f t="shared" si="97"/>
        <v>-</v>
      </c>
      <c r="DU93" s="70"/>
      <c r="DV93" s="70"/>
      <c r="DW93" s="155" t="str">
        <f t="shared" si="75"/>
        <v>-</v>
      </c>
      <c r="DX93" s="171"/>
    </row>
    <row r="94" spans="2:128" hidden="1" x14ac:dyDescent="0.35">
      <c r="B94" s="285"/>
      <c r="C94" s="285"/>
      <c r="D94" s="281"/>
      <c r="E94" s="281"/>
      <c r="F94" s="282"/>
      <c r="G94" s="285"/>
      <c r="H94" s="285"/>
      <c r="I94" s="285"/>
      <c r="J94" s="268"/>
      <c r="K94" s="281"/>
      <c r="L94" s="285"/>
      <c r="M94" s="286"/>
      <c r="N94" s="70"/>
      <c r="O94" s="70"/>
      <c r="P94" s="155" t="str">
        <f t="shared" si="76"/>
        <v>-</v>
      </c>
      <c r="Q94" s="70"/>
      <c r="R94" s="70"/>
      <c r="S94" s="155" t="str">
        <f t="shared" si="77"/>
        <v>-</v>
      </c>
      <c r="T94" s="70"/>
      <c r="U94" s="70"/>
      <c r="V94" s="155" t="str">
        <f t="shared" si="78"/>
        <v>-</v>
      </c>
      <c r="W94" s="70"/>
      <c r="X94" s="70"/>
      <c r="Y94" s="155" t="str">
        <f t="shared" si="79"/>
        <v>-</v>
      </c>
      <c r="Z94" s="70"/>
      <c r="AA94" s="70"/>
      <c r="AB94" s="155" t="str">
        <f t="shared" si="80"/>
        <v>-</v>
      </c>
      <c r="AC94" s="70"/>
      <c r="AD94" s="70"/>
      <c r="AE94" s="155" t="str">
        <f t="shared" si="82"/>
        <v>-</v>
      </c>
      <c r="AF94" s="70"/>
      <c r="AG94" s="70"/>
      <c r="AH94" s="155" t="str">
        <f t="shared" si="83"/>
        <v>-</v>
      </c>
      <c r="AI94" s="70"/>
      <c r="AJ94" s="70"/>
      <c r="AK94" s="155" t="str">
        <f t="shared" si="84"/>
        <v>-</v>
      </c>
      <c r="AL94" s="70"/>
      <c r="AM94" s="70"/>
      <c r="AN94" s="155" t="str">
        <f t="shared" si="85"/>
        <v>-</v>
      </c>
      <c r="AO94" s="70"/>
      <c r="AP94" s="70"/>
      <c r="AQ94" s="155" t="str">
        <f t="shared" si="81"/>
        <v>-</v>
      </c>
      <c r="AR94" s="171"/>
      <c r="AS94" s="70"/>
      <c r="AT94" s="70"/>
      <c r="AU94" s="155" t="str">
        <f t="shared" si="61"/>
        <v>-</v>
      </c>
      <c r="AV94" s="70"/>
      <c r="AW94" s="70"/>
      <c r="AX94" s="155" t="str">
        <f t="shared" si="62"/>
        <v>-</v>
      </c>
      <c r="AY94" s="70"/>
      <c r="AZ94" s="70"/>
      <c r="BA94" s="155" t="str">
        <f t="shared" si="63"/>
        <v>-</v>
      </c>
      <c r="BB94" s="70"/>
      <c r="BC94" s="70"/>
      <c r="BD94" s="155" t="str">
        <f t="shared" si="64"/>
        <v>-</v>
      </c>
      <c r="BE94" s="70"/>
      <c r="BF94" s="70"/>
      <c r="BG94" s="155" t="str">
        <f t="shared" si="86"/>
        <v>-</v>
      </c>
      <c r="BH94" s="70"/>
      <c r="BI94" s="70"/>
      <c r="BJ94" s="155" t="str">
        <f t="shared" si="87"/>
        <v>-</v>
      </c>
      <c r="BK94" s="70"/>
      <c r="BL94" s="70"/>
      <c r="BM94" s="155" t="str">
        <f t="shared" si="88"/>
        <v>-</v>
      </c>
      <c r="BN94" s="70"/>
      <c r="BO94" s="70"/>
      <c r="BP94" s="155" t="str">
        <f t="shared" si="89"/>
        <v>-</v>
      </c>
      <c r="BQ94" s="70"/>
      <c r="BR94" s="70"/>
      <c r="BS94" s="155" t="str">
        <f t="shared" si="65"/>
        <v>-</v>
      </c>
      <c r="BT94" s="171"/>
      <c r="BU94" s="70"/>
      <c r="BV94" s="70"/>
      <c r="BW94" s="155" t="str">
        <f t="shared" si="66"/>
        <v>-</v>
      </c>
      <c r="BX94" s="70"/>
      <c r="BY94" s="70"/>
      <c r="BZ94" s="155" t="str">
        <f t="shared" si="67"/>
        <v>-</v>
      </c>
      <c r="CA94" s="70"/>
      <c r="CB94" s="70"/>
      <c r="CC94" s="155" t="str">
        <f t="shared" si="68"/>
        <v>-</v>
      </c>
      <c r="CD94" s="70"/>
      <c r="CE94" s="70"/>
      <c r="CF94" s="145" t="str">
        <f t="shared" si="69"/>
        <v>-</v>
      </c>
      <c r="CG94" s="70"/>
      <c r="CH94" s="70"/>
      <c r="CI94" s="155" t="str">
        <f t="shared" si="90"/>
        <v>-</v>
      </c>
      <c r="CJ94" s="70"/>
      <c r="CK94" s="70"/>
      <c r="CL94" s="155" t="str">
        <f t="shared" si="91"/>
        <v>-</v>
      </c>
      <c r="CM94" s="70"/>
      <c r="CN94" s="70"/>
      <c r="CO94" s="155" t="str">
        <f t="shared" si="92"/>
        <v>-</v>
      </c>
      <c r="CP94" s="70"/>
      <c r="CQ94" s="70"/>
      <c r="CR94" s="145" t="str">
        <f t="shared" si="93"/>
        <v>-</v>
      </c>
      <c r="CS94" s="70"/>
      <c r="CT94" s="70"/>
      <c r="CU94" s="155" t="str">
        <f t="shared" si="70"/>
        <v>-</v>
      </c>
      <c r="CV94" s="171"/>
      <c r="CW94" s="70"/>
      <c r="CX94" s="70"/>
      <c r="CY94" s="145" t="str">
        <f t="shared" si="71"/>
        <v>-</v>
      </c>
      <c r="CZ94" s="70"/>
      <c r="DA94" s="70"/>
      <c r="DB94" s="145" t="str">
        <f t="shared" si="72"/>
        <v>-</v>
      </c>
      <c r="DC94" s="70"/>
      <c r="DD94" s="70"/>
      <c r="DE94" s="145" t="str">
        <f t="shared" si="73"/>
        <v>-</v>
      </c>
      <c r="DF94" s="70"/>
      <c r="DG94" s="70"/>
      <c r="DH94" s="145" t="str">
        <f t="shared" si="74"/>
        <v>-</v>
      </c>
      <c r="DI94" s="70"/>
      <c r="DJ94" s="70"/>
      <c r="DK94" s="145" t="str">
        <f t="shared" si="94"/>
        <v>-</v>
      </c>
      <c r="DL94" s="70"/>
      <c r="DM94" s="70"/>
      <c r="DN94" s="145" t="str">
        <f t="shared" si="95"/>
        <v>-</v>
      </c>
      <c r="DO94" s="70"/>
      <c r="DP94" s="70"/>
      <c r="DQ94" s="145" t="str">
        <f t="shared" si="96"/>
        <v>-</v>
      </c>
      <c r="DR94" s="70"/>
      <c r="DS94" s="70"/>
      <c r="DT94" s="145" t="str">
        <f t="shared" si="97"/>
        <v>-</v>
      </c>
      <c r="DU94" s="70"/>
      <c r="DV94" s="70"/>
      <c r="DW94" s="155" t="str">
        <f t="shared" si="75"/>
        <v>-</v>
      </c>
      <c r="DX94" s="171"/>
    </row>
    <row r="95" spans="2:128" hidden="1" x14ac:dyDescent="0.35">
      <c r="B95" s="285"/>
      <c r="C95" s="285"/>
      <c r="D95" s="281"/>
      <c r="E95" s="281"/>
      <c r="F95" s="282"/>
      <c r="G95" s="285"/>
      <c r="H95" s="285"/>
      <c r="I95" s="285"/>
      <c r="J95" s="268"/>
      <c r="K95" s="281"/>
      <c r="L95" s="285"/>
      <c r="M95" s="286"/>
      <c r="N95" s="70"/>
      <c r="O95" s="70"/>
      <c r="P95" s="155" t="str">
        <f t="shared" si="76"/>
        <v>-</v>
      </c>
      <c r="Q95" s="70"/>
      <c r="R95" s="70"/>
      <c r="S95" s="155" t="str">
        <f t="shared" si="77"/>
        <v>-</v>
      </c>
      <c r="T95" s="70"/>
      <c r="U95" s="70"/>
      <c r="V95" s="155" t="str">
        <f t="shared" si="78"/>
        <v>-</v>
      </c>
      <c r="W95" s="70"/>
      <c r="X95" s="70"/>
      <c r="Y95" s="155" t="str">
        <f t="shared" si="79"/>
        <v>-</v>
      </c>
      <c r="Z95" s="70"/>
      <c r="AA95" s="70"/>
      <c r="AB95" s="155" t="str">
        <f t="shared" si="80"/>
        <v>-</v>
      </c>
      <c r="AC95" s="70"/>
      <c r="AD95" s="70"/>
      <c r="AE95" s="155" t="str">
        <f t="shared" si="82"/>
        <v>-</v>
      </c>
      <c r="AF95" s="70"/>
      <c r="AG95" s="70"/>
      <c r="AH95" s="155" t="str">
        <f t="shared" si="83"/>
        <v>-</v>
      </c>
      <c r="AI95" s="70"/>
      <c r="AJ95" s="70"/>
      <c r="AK95" s="155" t="str">
        <f t="shared" si="84"/>
        <v>-</v>
      </c>
      <c r="AL95" s="70"/>
      <c r="AM95" s="70"/>
      <c r="AN95" s="155" t="str">
        <f t="shared" si="85"/>
        <v>-</v>
      </c>
      <c r="AO95" s="70"/>
      <c r="AP95" s="70"/>
      <c r="AQ95" s="155" t="str">
        <f t="shared" si="81"/>
        <v>-</v>
      </c>
      <c r="AR95" s="171"/>
      <c r="AS95" s="70"/>
      <c r="AT95" s="70"/>
      <c r="AU95" s="155" t="str">
        <f t="shared" si="61"/>
        <v>-</v>
      </c>
      <c r="AV95" s="70"/>
      <c r="AW95" s="70"/>
      <c r="AX95" s="155" t="str">
        <f t="shared" si="62"/>
        <v>-</v>
      </c>
      <c r="AY95" s="70"/>
      <c r="AZ95" s="70"/>
      <c r="BA95" s="155" t="str">
        <f t="shared" si="63"/>
        <v>-</v>
      </c>
      <c r="BB95" s="70"/>
      <c r="BC95" s="70"/>
      <c r="BD95" s="155" t="str">
        <f t="shared" si="64"/>
        <v>-</v>
      </c>
      <c r="BE95" s="70"/>
      <c r="BF95" s="70"/>
      <c r="BG95" s="155" t="str">
        <f t="shared" si="86"/>
        <v>-</v>
      </c>
      <c r="BH95" s="70"/>
      <c r="BI95" s="70"/>
      <c r="BJ95" s="155" t="str">
        <f t="shared" si="87"/>
        <v>-</v>
      </c>
      <c r="BK95" s="70"/>
      <c r="BL95" s="70"/>
      <c r="BM95" s="155" t="str">
        <f t="shared" si="88"/>
        <v>-</v>
      </c>
      <c r="BN95" s="70"/>
      <c r="BO95" s="70"/>
      <c r="BP95" s="155" t="str">
        <f t="shared" si="89"/>
        <v>-</v>
      </c>
      <c r="BQ95" s="70"/>
      <c r="BR95" s="70"/>
      <c r="BS95" s="155" t="str">
        <f t="shared" si="65"/>
        <v>-</v>
      </c>
      <c r="BT95" s="171"/>
      <c r="BU95" s="70"/>
      <c r="BV95" s="70"/>
      <c r="BW95" s="155" t="str">
        <f t="shared" si="66"/>
        <v>-</v>
      </c>
      <c r="BX95" s="70"/>
      <c r="BY95" s="70"/>
      <c r="BZ95" s="155" t="str">
        <f t="shared" si="67"/>
        <v>-</v>
      </c>
      <c r="CA95" s="70"/>
      <c r="CB95" s="70"/>
      <c r="CC95" s="155" t="str">
        <f t="shared" si="68"/>
        <v>-</v>
      </c>
      <c r="CD95" s="70"/>
      <c r="CE95" s="70"/>
      <c r="CF95" s="145" t="str">
        <f t="shared" si="69"/>
        <v>-</v>
      </c>
      <c r="CG95" s="70"/>
      <c r="CH95" s="70"/>
      <c r="CI95" s="155" t="str">
        <f t="shared" si="90"/>
        <v>-</v>
      </c>
      <c r="CJ95" s="70"/>
      <c r="CK95" s="70"/>
      <c r="CL95" s="155" t="str">
        <f t="shared" si="91"/>
        <v>-</v>
      </c>
      <c r="CM95" s="70"/>
      <c r="CN95" s="70"/>
      <c r="CO95" s="155" t="str">
        <f t="shared" si="92"/>
        <v>-</v>
      </c>
      <c r="CP95" s="70"/>
      <c r="CQ95" s="70"/>
      <c r="CR95" s="145" t="str">
        <f t="shared" si="93"/>
        <v>-</v>
      </c>
      <c r="CS95" s="70"/>
      <c r="CT95" s="70"/>
      <c r="CU95" s="155" t="str">
        <f t="shared" si="70"/>
        <v>-</v>
      </c>
      <c r="CV95" s="171"/>
      <c r="CW95" s="70"/>
      <c r="CX95" s="70"/>
      <c r="CY95" s="145" t="str">
        <f t="shared" si="71"/>
        <v>-</v>
      </c>
      <c r="CZ95" s="70"/>
      <c r="DA95" s="70"/>
      <c r="DB95" s="145" t="str">
        <f t="shared" si="72"/>
        <v>-</v>
      </c>
      <c r="DC95" s="70"/>
      <c r="DD95" s="70"/>
      <c r="DE95" s="145" t="str">
        <f t="shared" si="73"/>
        <v>-</v>
      </c>
      <c r="DF95" s="70"/>
      <c r="DG95" s="70"/>
      <c r="DH95" s="145" t="str">
        <f t="shared" si="74"/>
        <v>-</v>
      </c>
      <c r="DI95" s="70"/>
      <c r="DJ95" s="70"/>
      <c r="DK95" s="145" t="str">
        <f t="shared" si="94"/>
        <v>-</v>
      </c>
      <c r="DL95" s="70"/>
      <c r="DM95" s="70"/>
      <c r="DN95" s="145" t="str">
        <f t="shared" si="95"/>
        <v>-</v>
      </c>
      <c r="DO95" s="70"/>
      <c r="DP95" s="70"/>
      <c r="DQ95" s="145" t="str">
        <f t="shared" si="96"/>
        <v>-</v>
      </c>
      <c r="DR95" s="70"/>
      <c r="DS95" s="70"/>
      <c r="DT95" s="145" t="str">
        <f t="shared" si="97"/>
        <v>-</v>
      </c>
      <c r="DU95" s="70"/>
      <c r="DV95" s="70"/>
      <c r="DW95" s="155" t="str">
        <f t="shared" si="75"/>
        <v>-</v>
      </c>
      <c r="DX95" s="171"/>
    </row>
    <row r="96" spans="2:128" hidden="1" x14ac:dyDescent="0.35">
      <c r="B96" s="285"/>
      <c r="C96" s="285"/>
      <c r="D96" s="281"/>
      <c r="E96" s="281"/>
      <c r="F96" s="282"/>
      <c r="G96" s="285"/>
      <c r="H96" s="285"/>
      <c r="I96" s="285"/>
      <c r="J96" s="268"/>
      <c r="K96" s="281"/>
      <c r="L96" s="285"/>
      <c r="M96" s="286"/>
      <c r="N96" s="70"/>
      <c r="O96" s="70"/>
      <c r="P96" s="155" t="str">
        <f t="shared" si="76"/>
        <v>-</v>
      </c>
      <c r="Q96" s="70"/>
      <c r="R96" s="70"/>
      <c r="S96" s="155" t="str">
        <f t="shared" si="77"/>
        <v>-</v>
      </c>
      <c r="T96" s="70"/>
      <c r="U96" s="70"/>
      <c r="V96" s="155" t="str">
        <f t="shared" si="78"/>
        <v>-</v>
      </c>
      <c r="W96" s="70"/>
      <c r="X96" s="70"/>
      <c r="Y96" s="155" t="str">
        <f t="shared" si="79"/>
        <v>-</v>
      </c>
      <c r="Z96" s="70"/>
      <c r="AA96" s="70"/>
      <c r="AB96" s="155" t="str">
        <f t="shared" si="80"/>
        <v>-</v>
      </c>
      <c r="AC96" s="70"/>
      <c r="AD96" s="70"/>
      <c r="AE96" s="155" t="str">
        <f t="shared" si="82"/>
        <v>-</v>
      </c>
      <c r="AF96" s="70"/>
      <c r="AG96" s="70"/>
      <c r="AH96" s="155" t="str">
        <f t="shared" si="83"/>
        <v>-</v>
      </c>
      <c r="AI96" s="70"/>
      <c r="AJ96" s="70"/>
      <c r="AK96" s="155" t="str">
        <f t="shared" si="84"/>
        <v>-</v>
      </c>
      <c r="AL96" s="70"/>
      <c r="AM96" s="70"/>
      <c r="AN96" s="155" t="str">
        <f t="shared" si="85"/>
        <v>-</v>
      </c>
      <c r="AO96" s="70"/>
      <c r="AP96" s="70"/>
      <c r="AQ96" s="155" t="str">
        <f t="shared" si="81"/>
        <v>-</v>
      </c>
      <c r="AR96" s="171"/>
      <c r="AS96" s="70"/>
      <c r="AT96" s="70"/>
      <c r="AU96" s="155" t="str">
        <f t="shared" si="61"/>
        <v>-</v>
      </c>
      <c r="AV96" s="70"/>
      <c r="AW96" s="70"/>
      <c r="AX96" s="155" t="str">
        <f t="shared" si="62"/>
        <v>-</v>
      </c>
      <c r="AY96" s="70"/>
      <c r="AZ96" s="70"/>
      <c r="BA96" s="155" t="str">
        <f t="shared" si="63"/>
        <v>-</v>
      </c>
      <c r="BB96" s="70"/>
      <c r="BC96" s="70"/>
      <c r="BD96" s="155" t="str">
        <f t="shared" si="64"/>
        <v>-</v>
      </c>
      <c r="BE96" s="70"/>
      <c r="BF96" s="70"/>
      <c r="BG96" s="155" t="str">
        <f t="shared" si="86"/>
        <v>-</v>
      </c>
      <c r="BH96" s="70"/>
      <c r="BI96" s="70"/>
      <c r="BJ96" s="155" t="str">
        <f t="shared" si="87"/>
        <v>-</v>
      </c>
      <c r="BK96" s="70"/>
      <c r="BL96" s="70"/>
      <c r="BM96" s="155" t="str">
        <f t="shared" si="88"/>
        <v>-</v>
      </c>
      <c r="BN96" s="70"/>
      <c r="BO96" s="70"/>
      <c r="BP96" s="155" t="str">
        <f t="shared" si="89"/>
        <v>-</v>
      </c>
      <c r="BQ96" s="70"/>
      <c r="BR96" s="70"/>
      <c r="BS96" s="155" t="str">
        <f t="shared" si="65"/>
        <v>-</v>
      </c>
      <c r="BT96" s="171"/>
      <c r="BU96" s="70"/>
      <c r="BV96" s="70"/>
      <c r="BW96" s="155" t="str">
        <f t="shared" si="66"/>
        <v>-</v>
      </c>
      <c r="BX96" s="70"/>
      <c r="BY96" s="70"/>
      <c r="BZ96" s="155" t="str">
        <f t="shared" si="67"/>
        <v>-</v>
      </c>
      <c r="CA96" s="70"/>
      <c r="CB96" s="70"/>
      <c r="CC96" s="155" t="str">
        <f t="shared" si="68"/>
        <v>-</v>
      </c>
      <c r="CD96" s="70"/>
      <c r="CE96" s="70"/>
      <c r="CF96" s="145" t="str">
        <f t="shared" si="69"/>
        <v>-</v>
      </c>
      <c r="CG96" s="70"/>
      <c r="CH96" s="70"/>
      <c r="CI96" s="155" t="str">
        <f t="shared" si="90"/>
        <v>-</v>
      </c>
      <c r="CJ96" s="70"/>
      <c r="CK96" s="70"/>
      <c r="CL96" s="155" t="str">
        <f t="shared" si="91"/>
        <v>-</v>
      </c>
      <c r="CM96" s="70"/>
      <c r="CN96" s="70"/>
      <c r="CO96" s="155" t="str">
        <f t="shared" si="92"/>
        <v>-</v>
      </c>
      <c r="CP96" s="70"/>
      <c r="CQ96" s="70"/>
      <c r="CR96" s="145" t="str">
        <f t="shared" si="93"/>
        <v>-</v>
      </c>
      <c r="CS96" s="70"/>
      <c r="CT96" s="70"/>
      <c r="CU96" s="155" t="str">
        <f t="shared" si="70"/>
        <v>-</v>
      </c>
      <c r="CV96" s="171"/>
      <c r="CW96" s="70"/>
      <c r="CX96" s="70"/>
      <c r="CY96" s="145" t="str">
        <f t="shared" si="71"/>
        <v>-</v>
      </c>
      <c r="CZ96" s="70"/>
      <c r="DA96" s="70"/>
      <c r="DB96" s="145" t="str">
        <f t="shared" si="72"/>
        <v>-</v>
      </c>
      <c r="DC96" s="70"/>
      <c r="DD96" s="70"/>
      <c r="DE96" s="145" t="str">
        <f t="shared" si="73"/>
        <v>-</v>
      </c>
      <c r="DF96" s="70"/>
      <c r="DG96" s="70"/>
      <c r="DH96" s="145" t="str">
        <f t="shared" si="74"/>
        <v>-</v>
      </c>
      <c r="DI96" s="70"/>
      <c r="DJ96" s="70"/>
      <c r="DK96" s="145" t="str">
        <f t="shared" si="94"/>
        <v>-</v>
      </c>
      <c r="DL96" s="70"/>
      <c r="DM96" s="70"/>
      <c r="DN96" s="145" t="str">
        <f t="shared" si="95"/>
        <v>-</v>
      </c>
      <c r="DO96" s="70"/>
      <c r="DP96" s="70"/>
      <c r="DQ96" s="145" t="str">
        <f t="shared" si="96"/>
        <v>-</v>
      </c>
      <c r="DR96" s="70"/>
      <c r="DS96" s="70"/>
      <c r="DT96" s="145" t="str">
        <f t="shared" si="97"/>
        <v>-</v>
      </c>
      <c r="DU96" s="70"/>
      <c r="DV96" s="70"/>
      <c r="DW96" s="155" t="str">
        <f t="shared" si="75"/>
        <v>-</v>
      </c>
      <c r="DX96" s="171"/>
    </row>
    <row r="97" spans="2:128" hidden="1" x14ac:dyDescent="0.35">
      <c r="B97" s="285"/>
      <c r="C97" s="285"/>
      <c r="D97" s="281"/>
      <c r="E97" s="281"/>
      <c r="F97" s="282"/>
      <c r="G97" s="285"/>
      <c r="H97" s="285"/>
      <c r="I97" s="285"/>
      <c r="J97" s="268"/>
      <c r="K97" s="281"/>
      <c r="L97" s="285"/>
      <c r="M97" s="286"/>
      <c r="N97" s="70"/>
      <c r="O97" s="70"/>
      <c r="P97" s="155" t="str">
        <f t="shared" si="76"/>
        <v>-</v>
      </c>
      <c r="Q97" s="70"/>
      <c r="R97" s="70"/>
      <c r="S97" s="155" t="str">
        <f t="shared" si="77"/>
        <v>-</v>
      </c>
      <c r="T97" s="70"/>
      <c r="U97" s="70"/>
      <c r="V97" s="155" t="str">
        <f t="shared" si="78"/>
        <v>-</v>
      </c>
      <c r="W97" s="70"/>
      <c r="X97" s="70"/>
      <c r="Y97" s="155" t="str">
        <f t="shared" si="79"/>
        <v>-</v>
      </c>
      <c r="Z97" s="70"/>
      <c r="AA97" s="70"/>
      <c r="AB97" s="155" t="str">
        <f t="shared" si="80"/>
        <v>-</v>
      </c>
      <c r="AC97" s="70"/>
      <c r="AD97" s="70"/>
      <c r="AE97" s="155" t="str">
        <f t="shared" si="82"/>
        <v>-</v>
      </c>
      <c r="AF97" s="70"/>
      <c r="AG97" s="70"/>
      <c r="AH97" s="155" t="str">
        <f t="shared" si="83"/>
        <v>-</v>
      </c>
      <c r="AI97" s="70"/>
      <c r="AJ97" s="70"/>
      <c r="AK97" s="155" t="str">
        <f t="shared" si="84"/>
        <v>-</v>
      </c>
      <c r="AL97" s="70"/>
      <c r="AM97" s="70"/>
      <c r="AN97" s="155" t="str">
        <f t="shared" si="85"/>
        <v>-</v>
      </c>
      <c r="AO97" s="70"/>
      <c r="AP97" s="70"/>
      <c r="AQ97" s="155" t="str">
        <f t="shared" si="81"/>
        <v>-</v>
      </c>
      <c r="AR97" s="171"/>
      <c r="AS97" s="70"/>
      <c r="AT97" s="70"/>
      <c r="AU97" s="155" t="str">
        <f t="shared" si="61"/>
        <v>-</v>
      </c>
      <c r="AV97" s="70"/>
      <c r="AW97" s="70"/>
      <c r="AX97" s="155" t="str">
        <f t="shared" si="62"/>
        <v>-</v>
      </c>
      <c r="AY97" s="70"/>
      <c r="AZ97" s="70"/>
      <c r="BA97" s="155" t="str">
        <f t="shared" si="63"/>
        <v>-</v>
      </c>
      <c r="BB97" s="70"/>
      <c r="BC97" s="70"/>
      <c r="BD97" s="155" t="str">
        <f t="shared" si="64"/>
        <v>-</v>
      </c>
      <c r="BE97" s="70"/>
      <c r="BF97" s="70"/>
      <c r="BG97" s="155" t="str">
        <f t="shared" si="86"/>
        <v>-</v>
      </c>
      <c r="BH97" s="70"/>
      <c r="BI97" s="70"/>
      <c r="BJ97" s="155" t="str">
        <f t="shared" si="87"/>
        <v>-</v>
      </c>
      <c r="BK97" s="70"/>
      <c r="BL97" s="70"/>
      <c r="BM97" s="155" t="str">
        <f t="shared" si="88"/>
        <v>-</v>
      </c>
      <c r="BN97" s="70"/>
      <c r="BO97" s="70"/>
      <c r="BP97" s="155" t="str">
        <f t="shared" si="89"/>
        <v>-</v>
      </c>
      <c r="BQ97" s="70"/>
      <c r="BR97" s="70"/>
      <c r="BS97" s="155" t="str">
        <f t="shared" si="65"/>
        <v>-</v>
      </c>
      <c r="BT97" s="171"/>
      <c r="BU97" s="70"/>
      <c r="BV97" s="70"/>
      <c r="BW97" s="155" t="str">
        <f t="shared" si="66"/>
        <v>-</v>
      </c>
      <c r="BX97" s="70"/>
      <c r="BY97" s="70"/>
      <c r="BZ97" s="155" t="str">
        <f t="shared" si="67"/>
        <v>-</v>
      </c>
      <c r="CA97" s="70"/>
      <c r="CB97" s="70"/>
      <c r="CC97" s="155" t="str">
        <f t="shared" si="68"/>
        <v>-</v>
      </c>
      <c r="CD97" s="70"/>
      <c r="CE97" s="70"/>
      <c r="CF97" s="145" t="str">
        <f t="shared" si="69"/>
        <v>-</v>
      </c>
      <c r="CG97" s="70"/>
      <c r="CH97" s="70"/>
      <c r="CI97" s="155" t="str">
        <f t="shared" si="90"/>
        <v>-</v>
      </c>
      <c r="CJ97" s="70"/>
      <c r="CK97" s="70"/>
      <c r="CL97" s="155" t="str">
        <f t="shared" si="91"/>
        <v>-</v>
      </c>
      <c r="CM97" s="70"/>
      <c r="CN97" s="70"/>
      <c r="CO97" s="155" t="str">
        <f t="shared" si="92"/>
        <v>-</v>
      </c>
      <c r="CP97" s="70"/>
      <c r="CQ97" s="70"/>
      <c r="CR97" s="145" t="str">
        <f t="shared" si="93"/>
        <v>-</v>
      </c>
      <c r="CS97" s="70"/>
      <c r="CT97" s="70"/>
      <c r="CU97" s="155" t="str">
        <f t="shared" si="70"/>
        <v>-</v>
      </c>
      <c r="CV97" s="171"/>
      <c r="CW97" s="70"/>
      <c r="CX97" s="70"/>
      <c r="CY97" s="145" t="str">
        <f t="shared" si="71"/>
        <v>-</v>
      </c>
      <c r="CZ97" s="70"/>
      <c r="DA97" s="70"/>
      <c r="DB97" s="145" t="str">
        <f t="shared" si="72"/>
        <v>-</v>
      </c>
      <c r="DC97" s="70"/>
      <c r="DD97" s="70"/>
      <c r="DE97" s="145" t="str">
        <f t="shared" si="73"/>
        <v>-</v>
      </c>
      <c r="DF97" s="70"/>
      <c r="DG97" s="70"/>
      <c r="DH97" s="145" t="str">
        <f t="shared" si="74"/>
        <v>-</v>
      </c>
      <c r="DI97" s="70"/>
      <c r="DJ97" s="70"/>
      <c r="DK97" s="145" t="str">
        <f t="shared" si="94"/>
        <v>-</v>
      </c>
      <c r="DL97" s="70"/>
      <c r="DM97" s="70"/>
      <c r="DN97" s="145" t="str">
        <f t="shared" si="95"/>
        <v>-</v>
      </c>
      <c r="DO97" s="70"/>
      <c r="DP97" s="70"/>
      <c r="DQ97" s="145" t="str">
        <f t="shared" si="96"/>
        <v>-</v>
      </c>
      <c r="DR97" s="70"/>
      <c r="DS97" s="70"/>
      <c r="DT97" s="145" t="str">
        <f t="shared" si="97"/>
        <v>-</v>
      </c>
      <c r="DU97" s="70"/>
      <c r="DV97" s="70"/>
      <c r="DW97" s="155" t="str">
        <f t="shared" si="75"/>
        <v>-</v>
      </c>
      <c r="DX97" s="171"/>
    </row>
    <row r="98" spans="2:128" hidden="1" x14ac:dyDescent="0.35">
      <c r="B98" s="285"/>
      <c r="C98" s="285"/>
      <c r="D98" s="281"/>
      <c r="E98" s="281"/>
      <c r="F98" s="282"/>
      <c r="G98" s="285"/>
      <c r="H98" s="285"/>
      <c r="I98" s="285"/>
      <c r="J98" s="268"/>
      <c r="K98" s="281"/>
      <c r="L98" s="285"/>
      <c r="M98" s="286"/>
      <c r="N98" s="70"/>
      <c r="O98" s="70"/>
      <c r="P98" s="155" t="str">
        <f t="shared" si="76"/>
        <v>-</v>
      </c>
      <c r="Q98" s="70"/>
      <c r="R98" s="70"/>
      <c r="S98" s="155" t="str">
        <f t="shared" si="77"/>
        <v>-</v>
      </c>
      <c r="T98" s="70"/>
      <c r="U98" s="70"/>
      <c r="V98" s="155" t="str">
        <f t="shared" si="78"/>
        <v>-</v>
      </c>
      <c r="W98" s="70"/>
      <c r="X98" s="70"/>
      <c r="Y98" s="155" t="str">
        <f t="shared" si="79"/>
        <v>-</v>
      </c>
      <c r="Z98" s="70"/>
      <c r="AA98" s="70"/>
      <c r="AB98" s="155" t="str">
        <f t="shared" si="80"/>
        <v>-</v>
      </c>
      <c r="AC98" s="70"/>
      <c r="AD98" s="70"/>
      <c r="AE98" s="155" t="str">
        <f t="shared" si="82"/>
        <v>-</v>
      </c>
      <c r="AF98" s="70"/>
      <c r="AG98" s="70"/>
      <c r="AH98" s="155" t="str">
        <f t="shared" si="83"/>
        <v>-</v>
      </c>
      <c r="AI98" s="70"/>
      <c r="AJ98" s="70"/>
      <c r="AK98" s="155" t="str">
        <f t="shared" si="84"/>
        <v>-</v>
      </c>
      <c r="AL98" s="70"/>
      <c r="AM98" s="70"/>
      <c r="AN98" s="155" t="str">
        <f t="shared" si="85"/>
        <v>-</v>
      </c>
      <c r="AO98" s="70"/>
      <c r="AP98" s="70"/>
      <c r="AQ98" s="155" t="str">
        <f t="shared" si="81"/>
        <v>-</v>
      </c>
      <c r="AR98" s="171"/>
      <c r="AS98" s="70"/>
      <c r="AT98" s="70"/>
      <c r="AU98" s="155" t="str">
        <f t="shared" si="61"/>
        <v>-</v>
      </c>
      <c r="AV98" s="70"/>
      <c r="AW98" s="70"/>
      <c r="AX98" s="155" t="str">
        <f t="shared" si="62"/>
        <v>-</v>
      </c>
      <c r="AY98" s="70"/>
      <c r="AZ98" s="70"/>
      <c r="BA98" s="155" t="str">
        <f t="shared" si="63"/>
        <v>-</v>
      </c>
      <c r="BB98" s="70"/>
      <c r="BC98" s="70"/>
      <c r="BD98" s="155" t="str">
        <f t="shared" si="64"/>
        <v>-</v>
      </c>
      <c r="BE98" s="70"/>
      <c r="BF98" s="70"/>
      <c r="BG98" s="155" t="str">
        <f t="shared" si="86"/>
        <v>-</v>
      </c>
      <c r="BH98" s="70"/>
      <c r="BI98" s="70"/>
      <c r="BJ98" s="155" t="str">
        <f t="shared" si="87"/>
        <v>-</v>
      </c>
      <c r="BK98" s="70"/>
      <c r="BL98" s="70"/>
      <c r="BM98" s="155" t="str">
        <f t="shared" si="88"/>
        <v>-</v>
      </c>
      <c r="BN98" s="70"/>
      <c r="BO98" s="70"/>
      <c r="BP98" s="155" t="str">
        <f t="shared" si="89"/>
        <v>-</v>
      </c>
      <c r="BQ98" s="70"/>
      <c r="BR98" s="70"/>
      <c r="BS98" s="155" t="str">
        <f t="shared" si="65"/>
        <v>-</v>
      </c>
      <c r="BT98" s="171"/>
      <c r="BU98" s="70"/>
      <c r="BV98" s="70"/>
      <c r="BW98" s="155" t="str">
        <f t="shared" si="66"/>
        <v>-</v>
      </c>
      <c r="BX98" s="70"/>
      <c r="BY98" s="70"/>
      <c r="BZ98" s="155" t="str">
        <f t="shared" si="67"/>
        <v>-</v>
      </c>
      <c r="CA98" s="70"/>
      <c r="CB98" s="70"/>
      <c r="CC98" s="155" t="str">
        <f t="shared" si="68"/>
        <v>-</v>
      </c>
      <c r="CD98" s="70"/>
      <c r="CE98" s="70"/>
      <c r="CF98" s="145" t="str">
        <f t="shared" si="69"/>
        <v>-</v>
      </c>
      <c r="CG98" s="70"/>
      <c r="CH98" s="70"/>
      <c r="CI98" s="155" t="str">
        <f t="shared" si="90"/>
        <v>-</v>
      </c>
      <c r="CJ98" s="70"/>
      <c r="CK98" s="70"/>
      <c r="CL98" s="155" t="str">
        <f t="shared" si="91"/>
        <v>-</v>
      </c>
      <c r="CM98" s="70"/>
      <c r="CN98" s="70"/>
      <c r="CO98" s="155" t="str">
        <f t="shared" si="92"/>
        <v>-</v>
      </c>
      <c r="CP98" s="70"/>
      <c r="CQ98" s="70"/>
      <c r="CR98" s="145" t="str">
        <f t="shared" si="93"/>
        <v>-</v>
      </c>
      <c r="CS98" s="70"/>
      <c r="CT98" s="70"/>
      <c r="CU98" s="155" t="str">
        <f t="shared" si="70"/>
        <v>-</v>
      </c>
      <c r="CV98" s="171"/>
      <c r="CW98" s="70"/>
      <c r="CX98" s="70"/>
      <c r="CY98" s="145" t="str">
        <f t="shared" si="71"/>
        <v>-</v>
      </c>
      <c r="CZ98" s="70"/>
      <c r="DA98" s="70"/>
      <c r="DB98" s="145" t="str">
        <f t="shared" si="72"/>
        <v>-</v>
      </c>
      <c r="DC98" s="70"/>
      <c r="DD98" s="70"/>
      <c r="DE98" s="145" t="str">
        <f t="shared" si="73"/>
        <v>-</v>
      </c>
      <c r="DF98" s="70"/>
      <c r="DG98" s="70"/>
      <c r="DH98" s="145" t="str">
        <f t="shared" si="74"/>
        <v>-</v>
      </c>
      <c r="DI98" s="70"/>
      <c r="DJ98" s="70"/>
      <c r="DK98" s="145" t="str">
        <f t="shared" si="94"/>
        <v>-</v>
      </c>
      <c r="DL98" s="70"/>
      <c r="DM98" s="70"/>
      <c r="DN98" s="145" t="str">
        <f t="shared" si="95"/>
        <v>-</v>
      </c>
      <c r="DO98" s="70"/>
      <c r="DP98" s="70"/>
      <c r="DQ98" s="145" t="str">
        <f t="shared" si="96"/>
        <v>-</v>
      </c>
      <c r="DR98" s="70"/>
      <c r="DS98" s="70"/>
      <c r="DT98" s="145" t="str">
        <f t="shared" si="97"/>
        <v>-</v>
      </c>
      <c r="DU98" s="70"/>
      <c r="DV98" s="70"/>
      <c r="DW98" s="155" t="str">
        <f t="shared" si="75"/>
        <v>-</v>
      </c>
      <c r="DX98" s="171"/>
    </row>
    <row r="99" spans="2:128" hidden="1" x14ac:dyDescent="0.35">
      <c r="B99" s="285"/>
      <c r="C99" s="285"/>
      <c r="D99" s="281"/>
      <c r="E99" s="281"/>
      <c r="F99" s="282"/>
      <c r="G99" s="285"/>
      <c r="H99" s="285"/>
      <c r="I99" s="285"/>
      <c r="J99" s="268"/>
      <c r="K99" s="281"/>
      <c r="L99" s="285"/>
      <c r="M99" s="286"/>
      <c r="N99" s="70"/>
      <c r="O99" s="70"/>
      <c r="P99" s="155" t="str">
        <f t="shared" si="76"/>
        <v>-</v>
      </c>
      <c r="Q99" s="70"/>
      <c r="R99" s="70"/>
      <c r="S99" s="155" t="str">
        <f t="shared" si="77"/>
        <v>-</v>
      </c>
      <c r="T99" s="70"/>
      <c r="U99" s="70"/>
      <c r="V99" s="155" t="str">
        <f t="shared" si="78"/>
        <v>-</v>
      </c>
      <c r="W99" s="70"/>
      <c r="X99" s="70"/>
      <c r="Y99" s="155" t="str">
        <f t="shared" si="79"/>
        <v>-</v>
      </c>
      <c r="Z99" s="70"/>
      <c r="AA99" s="70"/>
      <c r="AB99" s="155" t="str">
        <f t="shared" si="80"/>
        <v>-</v>
      </c>
      <c r="AC99" s="70"/>
      <c r="AD99" s="70"/>
      <c r="AE99" s="155" t="str">
        <f t="shared" si="82"/>
        <v>-</v>
      </c>
      <c r="AF99" s="70"/>
      <c r="AG99" s="70"/>
      <c r="AH99" s="155" t="str">
        <f t="shared" si="83"/>
        <v>-</v>
      </c>
      <c r="AI99" s="70"/>
      <c r="AJ99" s="70"/>
      <c r="AK99" s="155" t="str">
        <f t="shared" si="84"/>
        <v>-</v>
      </c>
      <c r="AL99" s="70"/>
      <c r="AM99" s="70"/>
      <c r="AN99" s="155" t="str">
        <f t="shared" si="85"/>
        <v>-</v>
      </c>
      <c r="AO99" s="70"/>
      <c r="AP99" s="70"/>
      <c r="AQ99" s="155" t="str">
        <f t="shared" si="81"/>
        <v>-</v>
      </c>
      <c r="AR99" s="171"/>
      <c r="AS99" s="70"/>
      <c r="AT99" s="70"/>
      <c r="AU99" s="155" t="str">
        <f t="shared" si="61"/>
        <v>-</v>
      </c>
      <c r="AV99" s="70"/>
      <c r="AW99" s="70"/>
      <c r="AX99" s="155" t="str">
        <f t="shared" si="62"/>
        <v>-</v>
      </c>
      <c r="AY99" s="70"/>
      <c r="AZ99" s="70"/>
      <c r="BA99" s="155" t="str">
        <f t="shared" si="63"/>
        <v>-</v>
      </c>
      <c r="BB99" s="70"/>
      <c r="BC99" s="70"/>
      <c r="BD99" s="155" t="str">
        <f t="shared" si="64"/>
        <v>-</v>
      </c>
      <c r="BE99" s="70"/>
      <c r="BF99" s="70"/>
      <c r="BG99" s="155" t="str">
        <f t="shared" si="86"/>
        <v>-</v>
      </c>
      <c r="BH99" s="70"/>
      <c r="BI99" s="70"/>
      <c r="BJ99" s="155" t="str">
        <f t="shared" si="87"/>
        <v>-</v>
      </c>
      <c r="BK99" s="70"/>
      <c r="BL99" s="70"/>
      <c r="BM99" s="155" t="str">
        <f t="shared" si="88"/>
        <v>-</v>
      </c>
      <c r="BN99" s="70"/>
      <c r="BO99" s="70"/>
      <c r="BP99" s="155" t="str">
        <f t="shared" si="89"/>
        <v>-</v>
      </c>
      <c r="BQ99" s="70"/>
      <c r="BR99" s="70"/>
      <c r="BS99" s="155" t="str">
        <f t="shared" si="65"/>
        <v>-</v>
      </c>
      <c r="BT99" s="171"/>
      <c r="BU99" s="70"/>
      <c r="BV99" s="70"/>
      <c r="BW99" s="155" t="str">
        <f t="shared" si="66"/>
        <v>-</v>
      </c>
      <c r="BX99" s="70"/>
      <c r="BY99" s="70"/>
      <c r="BZ99" s="155" t="str">
        <f t="shared" si="67"/>
        <v>-</v>
      </c>
      <c r="CA99" s="70"/>
      <c r="CB99" s="70"/>
      <c r="CC99" s="155" t="str">
        <f t="shared" si="68"/>
        <v>-</v>
      </c>
      <c r="CD99" s="70"/>
      <c r="CE99" s="70"/>
      <c r="CF99" s="145" t="str">
        <f t="shared" si="69"/>
        <v>-</v>
      </c>
      <c r="CG99" s="70"/>
      <c r="CH99" s="70"/>
      <c r="CI99" s="155" t="str">
        <f t="shared" si="90"/>
        <v>-</v>
      </c>
      <c r="CJ99" s="70"/>
      <c r="CK99" s="70"/>
      <c r="CL99" s="155" t="str">
        <f t="shared" si="91"/>
        <v>-</v>
      </c>
      <c r="CM99" s="70"/>
      <c r="CN99" s="70"/>
      <c r="CO99" s="155" t="str">
        <f t="shared" si="92"/>
        <v>-</v>
      </c>
      <c r="CP99" s="70"/>
      <c r="CQ99" s="70"/>
      <c r="CR99" s="145" t="str">
        <f t="shared" si="93"/>
        <v>-</v>
      </c>
      <c r="CS99" s="70"/>
      <c r="CT99" s="70"/>
      <c r="CU99" s="155" t="str">
        <f t="shared" si="70"/>
        <v>-</v>
      </c>
      <c r="CV99" s="171"/>
      <c r="CW99" s="70"/>
      <c r="CX99" s="70"/>
      <c r="CY99" s="145" t="str">
        <f t="shared" si="71"/>
        <v>-</v>
      </c>
      <c r="CZ99" s="70"/>
      <c r="DA99" s="70"/>
      <c r="DB99" s="145" t="str">
        <f t="shared" si="72"/>
        <v>-</v>
      </c>
      <c r="DC99" s="70"/>
      <c r="DD99" s="70"/>
      <c r="DE99" s="145" t="str">
        <f t="shared" si="73"/>
        <v>-</v>
      </c>
      <c r="DF99" s="70"/>
      <c r="DG99" s="70"/>
      <c r="DH99" s="145" t="str">
        <f t="shared" si="74"/>
        <v>-</v>
      </c>
      <c r="DI99" s="70"/>
      <c r="DJ99" s="70"/>
      <c r="DK99" s="145" t="str">
        <f t="shared" si="94"/>
        <v>-</v>
      </c>
      <c r="DL99" s="70"/>
      <c r="DM99" s="70"/>
      <c r="DN99" s="145" t="str">
        <f t="shared" si="95"/>
        <v>-</v>
      </c>
      <c r="DO99" s="70"/>
      <c r="DP99" s="70"/>
      <c r="DQ99" s="145" t="str">
        <f t="shared" si="96"/>
        <v>-</v>
      </c>
      <c r="DR99" s="70"/>
      <c r="DS99" s="70"/>
      <c r="DT99" s="145" t="str">
        <f t="shared" si="97"/>
        <v>-</v>
      </c>
      <c r="DU99" s="70"/>
      <c r="DV99" s="70"/>
      <c r="DW99" s="155" t="str">
        <f t="shared" si="75"/>
        <v>-</v>
      </c>
      <c r="DX99" s="171"/>
    </row>
    <row r="100" spans="2:128" hidden="1" x14ac:dyDescent="0.35">
      <c r="B100" s="285"/>
      <c r="C100" s="285"/>
      <c r="D100" s="281"/>
      <c r="E100" s="281"/>
      <c r="F100" s="282"/>
      <c r="G100" s="285"/>
      <c r="H100" s="285"/>
      <c r="I100" s="285"/>
      <c r="J100" s="268"/>
      <c r="K100" s="281"/>
      <c r="L100" s="285"/>
      <c r="M100" s="286"/>
      <c r="N100" s="70"/>
      <c r="O100" s="70"/>
      <c r="P100" s="155" t="str">
        <f t="shared" si="76"/>
        <v>-</v>
      </c>
      <c r="Q100" s="70"/>
      <c r="R100" s="70"/>
      <c r="S100" s="155" t="str">
        <f t="shared" si="77"/>
        <v>-</v>
      </c>
      <c r="T100" s="70"/>
      <c r="U100" s="70"/>
      <c r="V100" s="155" t="str">
        <f t="shared" si="78"/>
        <v>-</v>
      </c>
      <c r="W100" s="70"/>
      <c r="X100" s="70"/>
      <c r="Y100" s="155" t="str">
        <f t="shared" si="79"/>
        <v>-</v>
      </c>
      <c r="Z100" s="70"/>
      <c r="AA100" s="70"/>
      <c r="AB100" s="155" t="str">
        <f t="shared" si="80"/>
        <v>-</v>
      </c>
      <c r="AC100" s="70"/>
      <c r="AD100" s="70"/>
      <c r="AE100" s="155" t="str">
        <f t="shared" si="82"/>
        <v>-</v>
      </c>
      <c r="AF100" s="70"/>
      <c r="AG100" s="70"/>
      <c r="AH100" s="155" t="str">
        <f t="shared" si="83"/>
        <v>-</v>
      </c>
      <c r="AI100" s="70"/>
      <c r="AJ100" s="70"/>
      <c r="AK100" s="155" t="str">
        <f t="shared" si="84"/>
        <v>-</v>
      </c>
      <c r="AL100" s="70"/>
      <c r="AM100" s="70"/>
      <c r="AN100" s="155" t="str">
        <f t="shared" si="85"/>
        <v>-</v>
      </c>
      <c r="AO100" s="70"/>
      <c r="AP100" s="70"/>
      <c r="AQ100" s="155" t="str">
        <f t="shared" si="81"/>
        <v>-</v>
      </c>
      <c r="AR100" s="171"/>
      <c r="AS100" s="70"/>
      <c r="AT100" s="70"/>
      <c r="AU100" s="155" t="str">
        <f t="shared" si="61"/>
        <v>-</v>
      </c>
      <c r="AV100" s="70"/>
      <c r="AW100" s="70"/>
      <c r="AX100" s="155" t="str">
        <f t="shared" si="62"/>
        <v>-</v>
      </c>
      <c r="AY100" s="70"/>
      <c r="AZ100" s="70"/>
      <c r="BA100" s="155" t="str">
        <f t="shared" si="63"/>
        <v>-</v>
      </c>
      <c r="BB100" s="70"/>
      <c r="BC100" s="70"/>
      <c r="BD100" s="155" t="str">
        <f t="shared" si="64"/>
        <v>-</v>
      </c>
      <c r="BE100" s="70"/>
      <c r="BF100" s="70"/>
      <c r="BG100" s="155" t="str">
        <f t="shared" si="86"/>
        <v>-</v>
      </c>
      <c r="BH100" s="70"/>
      <c r="BI100" s="70"/>
      <c r="BJ100" s="155" t="str">
        <f t="shared" si="87"/>
        <v>-</v>
      </c>
      <c r="BK100" s="70"/>
      <c r="BL100" s="70"/>
      <c r="BM100" s="155" t="str">
        <f t="shared" si="88"/>
        <v>-</v>
      </c>
      <c r="BN100" s="70"/>
      <c r="BO100" s="70"/>
      <c r="BP100" s="155" t="str">
        <f t="shared" si="89"/>
        <v>-</v>
      </c>
      <c r="BQ100" s="70"/>
      <c r="BR100" s="70"/>
      <c r="BS100" s="155" t="str">
        <f t="shared" si="65"/>
        <v>-</v>
      </c>
      <c r="BT100" s="171"/>
      <c r="BU100" s="70"/>
      <c r="BV100" s="70"/>
      <c r="BW100" s="155" t="str">
        <f t="shared" si="66"/>
        <v>-</v>
      </c>
      <c r="BX100" s="70"/>
      <c r="BY100" s="70"/>
      <c r="BZ100" s="155" t="str">
        <f t="shared" si="67"/>
        <v>-</v>
      </c>
      <c r="CA100" s="70"/>
      <c r="CB100" s="70"/>
      <c r="CC100" s="155" t="str">
        <f t="shared" si="68"/>
        <v>-</v>
      </c>
      <c r="CD100" s="70"/>
      <c r="CE100" s="70"/>
      <c r="CF100" s="145" t="str">
        <f t="shared" si="69"/>
        <v>-</v>
      </c>
      <c r="CG100" s="70"/>
      <c r="CH100" s="70"/>
      <c r="CI100" s="155" t="str">
        <f t="shared" si="90"/>
        <v>-</v>
      </c>
      <c r="CJ100" s="70"/>
      <c r="CK100" s="70"/>
      <c r="CL100" s="155" t="str">
        <f t="shared" si="91"/>
        <v>-</v>
      </c>
      <c r="CM100" s="70"/>
      <c r="CN100" s="70"/>
      <c r="CO100" s="155" t="str">
        <f t="shared" si="92"/>
        <v>-</v>
      </c>
      <c r="CP100" s="70"/>
      <c r="CQ100" s="70"/>
      <c r="CR100" s="145" t="str">
        <f t="shared" si="93"/>
        <v>-</v>
      </c>
      <c r="CS100" s="70"/>
      <c r="CT100" s="70"/>
      <c r="CU100" s="155" t="str">
        <f t="shared" si="70"/>
        <v>-</v>
      </c>
      <c r="CV100" s="171"/>
      <c r="CW100" s="70"/>
      <c r="CX100" s="70"/>
      <c r="CY100" s="145" t="str">
        <f t="shared" si="71"/>
        <v>-</v>
      </c>
      <c r="CZ100" s="70"/>
      <c r="DA100" s="70"/>
      <c r="DB100" s="145" t="str">
        <f t="shared" si="72"/>
        <v>-</v>
      </c>
      <c r="DC100" s="70"/>
      <c r="DD100" s="70"/>
      <c r="DE100" s="145" t="str">
        <f t="shared" si="73"/>
        <v>-</v>
      </c>
      <c r="DF100" s="70"/>
      <c r="DG100" s="70"/>
      <c r="DH100" s="145" t="str">
        <f t="shared" si="74"/>
        <v>-</v>
      </c>
      <c r="DI100" s="70"/>
      <c r="DJ100" s="70"/>
      <c r="DK100" s="145" t="str">
        <f t="shared" si="94"/>
        <v>-</v>
      </c>
      <c r="DL100" s="70"/>
      <c r="DM100" s="70"/>
      <c r="DN100" s="145" t="str">
        <f t="shared" si="95"/>
        <v>-</v>
      </c>
      <c r="DO100" s="70"/>
      <c r="DP100" s="70"/>
      <c r="DQ100" s="145" t="str">
        <f t="shared" si="96"/>
        <v>-</v>
      </c>
      <c r="DR100" s="70"/>
      <c r="DS100" s="70"/>
      <c r="DT100" s="145" t="str">
        <f t="shared" si="97"/>
        <v>-</v>
      </c>
      <c r="DU100" s="70"/>
      <c r="DV100" s="70"/>
      <c r="DW100" s="155" t="str">
        <f t="shared" si="75"/>
        <v>-</v>
      </c>
      <c r="DX100" s="171"/>
    </row>
    <row r="101" spans="2:128" hidden="1" x14ac:dyDescent="0.35">
      <c r="B101" s="285"/>
      <c r="C101" s="285"/>
      <c r="D101" s="281"/>
      <c r="E101" s="281"/>
      <c r="F101" s="282"/>
      <c r="G101" s="285"/>
      <c r="H101" s="285"/>
      <c r="I101" s="285"/>
      <c r="J101" s="268"/>
      <c r="K101" s="281"/>
      <c r="L101" s="285"/>
      <c r="M101" s="286"/>
      <c r="N101" s="70"/>
      <c r="O101" s="70"/>
      <c r="P101" s="155" t="str">
        <f t="shared" si="76"/>
        <v>-</v>
      </c>
      <c r="Q101" s="70"/>
      <c r="R101" s="70"/>
      <c r="S101" s="155" t="str">
        <f t="shared" si="77"/>
        <v>-</v>
      </c>
      <c r="T101" s="70"/>
      <c r="U101" s="70"/>
      <c r="V101" s="155" t="str">
        <f t="shared" si="78"/>
        <v>-</v>
      </c>
      <c r="W101" s="70"/>
      <c r="X101" s="70"/>
      <c r="Y101" s="155" t="str">
        <f t="shared" si="79"/>
        <v>-</v>
      </c>
      <c r="Z101" s="70"/>
      <c r="AA101" s="70"/>
      <c r="AB101" s="155" t="str">
        <f t="shared" si="80"/>
        <v>-</v>
      </c>
      <c r="AC101" s="70"/>
      <c r="AD101" s="70"/>
      <c r="AE101" s="155" t="str">
        <f t="shared" si="82"/>
        <v>-</v>
      </c>
      <c r="AF101" s="70"/>
      <c r="AG101" s="70"/>
      <c r="AH101" s="155" t="str">
        <f t="shared" si="83"/>
        <v>-</v>
      </c>
      <c r="AI101" s="70"/>
      <c r="AJ101" s="70"/>
      <c r="AK101" s="155" t="str">
        <f t="shared" si="84"/>
        <v>-</v>
      </c>
      <c r="AL101" s="70"/>
      <c r="AM101" s="70"/>
      <c r="AN101" s="155" t="str">
        <f t="shared" si="85"/>
        <v>-</v>
      </c>
      <c r="AO101" s="70"/>
      <c r="AP101" s="70"/>
      <c r="AQ101" s="155" t="str">
        <f t="shared" si="81"/>
        <v>-</v>
      </c>
      <c r="AR101" s="171"/>
      <c r="AS101" s="70"/>
      <c r="AT101" s="70"/>
      <c r="AU101" s="155" t="str">
        <f t="shared" si="61"/>
        <v>-</v>
      </c>
      <c r="AV101" s="70"/>
      <c r="AW101" s="70"/>
      <c r="AX101" s="155" t="str">
        <f t="shared" si="62"/>
        <v>-</v>
      </c>
      <c r="AY101" s="70"/>
      <c r="AZ101" s="70"/>
      <c r="BA101" s="155" t="str">
        <f t="shared" si="63"/>
        <v>-</v>
      </c>
      <c r="BB101" s="70"/>
      <c r="BC101" s="70"/>
      <c r="BD101" s="155" t="str">
        <f t="shared" si="64"/>
        <v>-</v>
      </c>
      <c r="BE101" s="70"/>
      <c r="BF101" s="70"/>
      <c r="BG101" s="155" t="str">
        <f t="shared" si="86"/>
        <v>-</v>
      </c>
      <c r="BH101" s="70"/>
      <c r="BI101" s="70"/>
      <c r="BJ101" s="155" t="str">
        <f t="shared" si="87"/>
        <v>-</v>
      </c>
      <c r="BK101" s="70"/>
      <c r="BL101" s="70"/>
      <c r="BM101" s="155" t="str">
        <f t="shared" si="88"/>
        <v>-</v>
      </c>
      <c r="BN101" s="70"/>
      <c r="BO101" s="70"/>
      <c r="BP101" s="155" t="str">
        <f t="shared" si="89"/>
        <v>-</v>
      </c>
      <c r="BQ101" s="70"/>
      <c r="BR101" s="70"/>
      <c r="BS101" s="155" t="str">
        <f t="shared" si="65"/>
        <v>-</v>
      </c>
      <c r="BT101" s="171"/>
      <c r="BU101" s="70"/>
      <c r="BV101" s="70"/>
      <c r="BW101" s="155" t="str">
        <f t="shared" si="66"/>
        <v>-</v>
      </c>
      <c r="BX101" s="70"/>
      <c r="BY101" s="70"/>
      <c r="BZ101" s="155" t="str">
        <f t="shared" si="67"/>
        <v>-</v>
      </c>
      <c r="CA101" s="70"/>
      <c r="CB101" s="70"/>
      <c r="CC101" s="155" t="str">
        <f t="shared" si="68"/>
        <v>-</v>
      </c>
      <c r="CD101" s="70"/>
      <c r="CE101" s="70"/>
      <c r="CF101" s="145" t="str">
        <f t="shared" si="69"/>
        <v>-</v>
      </c>
      <c r="CG101" s="70"/>
      <c r="CH101" s="70"/>
      <c r="CI101" s="155" t="str">
        <f t="shared" si="90"/>
        <v>-</v>
      </c>
      <c r="CJ101" s="70"/>
      <c r="CK101" s="70"/>
      <c r="CL101" s="155" t="str">
        <f t="shared" si="91"/>
        <v>-</v>
      </c>
      <c r="CM101" s="70"/>
      <c r="CN101" s="70"/>
      <c r="CO101" s="155" t="str">
        <f t="shared" si="92"/>
        <v>-</v>
      </c>
      <c r="CP101" s="70"/>
      <c r="CQ101" s="70"/>
      <c r="CR101" s="145" t="str">
        <f t="shared" si="93"/>
        <v>-</v>
      </c>
      <c r="CS101" s="70"/>
      <c r="CT101" s="70"/>
      <c r="CU101" s="155" t="str">
        <f t="shared" si="70"/>
        <v>-</v>
      </c>
      <c r="CV101" s="171"/>
      <c r="CW101" s="70"/>
      <c r="CX101" s="70"/>
      <c r="CY101" s="145" t="str">
        <f t="shared" si="71"/>
        <v>-</v>
      </c>
      <c r="CZ101" s="70"/>
      <c r="DA101" s="70"/>
      <c r="DB101" s="145" t="str">
        <f t="shared" si="72"/>
        <v>-</v>
      </c>
      <c r="DC101" s="70"/>
      <c r="DD101" s="70"/>
      <c r="DE101" s="145" t="str">
        <f t="shared" si="73"/>
        <v>-</v>
      </c>
      <c r="DF101" s="70"/>
      <c r="DG101" s="70"/>
      <c r="DH101" s="145" t="str">
        <f t="shared" si="74"/>
        <v>-</v>
      </c>
      <c r="DI101" s="70"/>
      <c r="DJ101" s="70"/>
      <c r="DK101" s="145" t="str">
        <f t="shared" si="94"/>
        <v>-</v>
      </c>
      <c r="DL101" s="70"/>
      <c r="DM101" s="70"/>
      <c r="DN101" s="145" t="str">
        <f t="shared" si="95"/>
        <v>-</v>
      </c>
      <c r="DO101" s="70"/>
      <c r="DP101" s="70"/>
      <c r="DQ101" s="145" t="str">
        <f t="shared" si="96"/>
        <v>-</v>
      </c>
      <c r="DR101" s="70"/>
      <c r="DS101" s="70"/>
      <c r="DT101" s="145" t="str">
        <f t="shared" si="97"/>
        <v>-</v>
      </c>
      <c r="DU101" s="70"/>
      <c r="DV101" s="70"/>
      <c r="DW101" s="155" t="str">
        <f t="shared" si="75"/>
        <v>-</v>
      </c>
      <c r="DX101" s="171"/>
    </row>
    <row r="102" spans="2:128" hidden="1" x14ac:dyDescent="0.35">
      <c r="B102" s="285"/>
      <c r="C102" s="285"/>
      <c r="D102" s="281"/>
      <c r="E102" s="281"/>
      <c r="F102" s="282"/>
      <c r="G102" s="285"/>
      <c r="H102" s="285"/>
      <c r="I102" s="285"/>
      <c r="J102" s="268"/>
      <c r="K102" s="281"/>
      <c r="L102" s="285"/>
      <c r="M102" s="286"/>
      <c r="N102" s="70"/>
      <c r="O102" s="70"/>
      <c r="P102" s="155" t="str">
        <f t="shared" si="76"/>
        <v>-</v>
      </c>
      <c r="Q102" s="70"/>
      <c r="R102" s="70"/>
      <c r="S102" s="155" t="str">
        <f t="shared" si="77"/>
        <v>-</v>
      </c>
      <c r="T102" s="70"/>
      <c r="U102" s="70"/>
      <c r="V102" s="155" t="str">
        <f t="shared" si="78"/>
        <v>-</v>
      </c>
      <c r="W102" s="70"/>
      <c r="X102" s="70"/>
      <c r="Y102" s="155" t="str">
        <f t="shared" si="79"/>
        <v>-</v>
      </c>
      <c r="Z102" s="70"/>
      <c r="AA102" s="70"/>
      <c r="AB102" s="155" t="str">
        <f t="shared" si="80"/>
        <v>-</v>
      </c>
      <c r="AC102" s="70"/>
      <c r="AD102" s="70"/>
      <c r="AE102" s="155" t="str">
        <f t="shared" si="82"/>
        <v>-</v>
      </c>
      <c r="AF102" s="70"/>
      <c r="AG102" s="70"/>
      <c r="AH102" s="155" t="str">
        <f t="shared" si="83"/>
        <v>-</v>
      </c>
      <c r="AI102" s="70"/>
      <c r="AJ102" s="70"/>
      <c r="AK102" s="155" t="str">
        <f t="shared" si="84"/>
        <v>-</v>
      </c>
      <c r="AL102" s="70"/>
      <c r="AM102" s="70"/>
      <c r="AN102" s="155" t="str">
        <f t="shared" si="85"/>
        <v>-</v>
      </c>
      <c r="AO102" s="70"/>
      <c r="AP102" s="70"/>
      <c r="AQ102" s="155" t="str">
        <f t="shared" si="81"/>
        <v>-</v>
      </c>
      <c r="AR102" s="171"/>
      <c r="AS102" s="70"/>
      <c r="AT102" s="70"/>
      <c r="AU102" s="155" t="str">
        <f t="shared" si="61"/>
        <v>-</v>
      </c>
      <c r="AV102" s="70"/>
      <c r="AW102" s="70"/>
      <c r="AX102" s="155" t="str">
        <f t="shared" si="62"/>
        <v>-</v>
      </c>
      <c r="AY102" s="70"/>
      <c r="AZ102" s="70"/>
      <c r="BA102" s="155" t="str">
        <f t="shared" si="63"/>
        <v>-</v>
      </c>
      <c r="BB102" s="70"/>
      <c r="BC102" s="70"/>
      <c r="BD102" s="155" t="str">
        <f t="shared" si="64"/>
        <v>-</v>
      </c>
      <c r="BE102" s="70"/>
      <c r="BF102" s="70"/>
      <c r="BG102" s="155" t="str">
        <f t="shared" si="86"/>
        <v>-</v>
      </c>
      <c r="BH102" s="70"/>
      <c r="BI102" s="70"/>
      <c r="BJ102" s="155" t="str">
        <f t="shared" si="87"/>
        <v>-</v>
      </c>
      <c r="BK102" s="70"/>
      <c r="BL102" s="70"/>
      <c r="BM102" s="155" t="str">
        <f t="shared" si="88"/>
        <v>-</v>
      </c>
      <c r="BN102" s="70"/>
      <c r="BO102" s="70"/>
      <c r="BP102" s="155" t="str">
        <f t="shared" si="89"/>
        <v>-</v>
      </c>
      <c r="BQ102" s="70"/>
      <c r="BR102" s="70"/>
      <c r="BS102" s="155" t="str">
        <f t="shared" si="65"/>
        <v>-</v>
      </c>
      <c r="BT102" s="171"/>
      <c r="BU102" s="70"/>
      <c r="BV102" s="70"/>
      <c r="BW102" s="155" t="str">
        <f t="shared" si="66"/>
        <v>-</v>
      </c>
      <c r="BX102" s="70"/>
      <c r="BY102" s="70"/>
      <c r="BZ102" s="155" t="str">
        <f t="shared" si="67"/>
        <v>-</v>
      </c>
      <c r="CA102" s="70"/>
      <c r="CB102" s="70"/>
      <c r="CC102" s="155" t="str">
        <f t="shared" si="68"/>
        <v>-</v>
      </c>
      <c r="CD102" s="70"/>
      <c r="CE102" s="70"/>
      <c r="CF102" s="145" t="str">
        <f t="shared" si="69"/>
        <v>-</v>
      </c>
      <c r="CG102" s="70"/>
      <c r="CH102" s="70"/>
      <c r="CI102" s="155" t="str">
        <f t="shared" si="90"/>
        <v>-</v>
      </c>
      <c r="CJ102" s="70"/>
      <c r="CK102" s="70"/>
      <c r="CL102" s="155" t="str">
        <f t="shared" si="91"/>
        <v>-</v>
      </c>
      <c r="CM102" s="70"/>
      <c r="CN102" s="70"/>
      <c r="CO102" s="155" t="str">
        <f t="shared" si="92"/>
        <v>-</v>
      </c>
      <c r="CP102" s="70"/>
      <c r="CQ102" s="70"/>
      <c r="CR102" s="145" t="str">
        <f t="shared" si="93"/>
        <v>-</v>
      </c>
      <c r="CS102" s="70"/>
      <c r="CT102" s="70"/>
      <c r="CU102" s="155" t="str">
        <f t="shared" si="70"/>
        <v>-</v>
      </c>
      <c r="CV102" s="171"/>
      <c r="CW102" s="70"/>
      <c r="CX102" s="70"/>
      <c r="CY102" s="145" t="str">
        <f t="shared" si="71"/>
        <v>-</v>
      </c>
      <c r="CZ102" s="70"/>
      <c r="DA102" s="70"/>
      <c r="DB102" s="145" t="str">
        <f t="shared" si="72"/>
        <v>-</v>
      </c>
      <c r="DC102" s="70"/>
      <c r="DD102" s="70"/>
      <c r="DE102" s="145" t="str">
        <f t="shared" si="73"/>
        <v>-</v>
      </c>
      <c r="DF102" s="70"/>
      <c r="DG102" s="70"/>
      <c r="DH102" s="145" t="str">
        <f t="shared" si="74"/>
        <v>-</v>
      </c>
      <c r="DI102" s="70"/>
      <c r="DJ102" s="70"/>
      <c r="DK102" s="145" t="str">
        <f t="shared" si="94"/>
        <v>-</v>
      </c>
      <c r="DL102" s="70"/>
      <c r="DM102" s="70"/>
      <c r="DN102" s="145" t="str">
        <f t="shared" si="95"/>
        <v>-</v>
      </c>
      <c r="DO102" s="70"/>
      <c r="DP102" s="70"/>
      <c r="DQ102" s="145" t="str">
        <f t="shared" si="96"/>
        <v>-</v>
      </c>
      <c r="DR102" s="70"/>
      <c r="DS102" s="70"/>
      <c r="DT102" s="145" t="str">
        <f t="shared" si="97"/>
        <v>-</v>
      </c>
      <c r="DU102" s="70"/>
      <c r="DV102" s="70"/>
      <c r="DW102" s="155" t="str">
        <f t="shared" si="75"/>
        <v>-</v>
      </c>
      <c r="DX102" s="171"/>
    </row>
    <row r="103" spans="2:128" hidden="1" x14ac:dyDescent="0.35">
      <c r="B103" s="285"/>
      <c r="C103" s="285"/>
      <c r="D103" s="281"/>
      <c r="E103" s="281"/>
      <c r="F103" s="282"/>
      <c r="G103" s="285"/>
      <c r="H103" s="285"/>
      <c r="I103" s="285"/>
      <c r="J103" s="268"/>
      <c r="K103" s="281"/>
      <c r="L103" s="285"/>
      <c r="M103" s="286"/>
      <c r="N103" s="70"/>
      <c r="O103" s="70"/>
      <c r="P103" s="155" t="str">
        <f t="shared" si="76"/>
        <v>-</v>
      </c>
      <c r="Q103" s="70"/>
      <c r="R103" s="70"/>
      <c r="S103" s="155" t="str">
        <f t="shared" si="77"/>
        <v>-</v>
      </c>
      <c r="T103" s="70"/>
      <c r="U103" s="70"/>
      <c r="V103" s="155" t="str">
        <f t="shared" si="78"/>
        <v>-</v>
      </c>
      <c r="W103" s="70"/>
      <c r="X103" s="70"/>
      <c r="Y103" s="155" t="str">
        <f t="shared" si="79"/>
        <v>-</v>
      </c>
      <c r="Z103" s="70"/>
      <c r="AA103" s="70"/>
      <c r="AB103" s="155" t="str">
        <f t="shared" si="80"/>
        <v>-</v>
      </c>
      <c r="AC103" s="70"/>
      <c r="AD103" s="70"/>
      <c r="AE103" s="155" t="str">
        <f t="shared" si="82"/>
        <v>-</v>
      </c>
      <c r="AF103" s="70"/>
      <c r="AG103" s="70"/>
      <c r="AH103" s="155" t="str">
        <f t="shared" si="83"/>
        <v>-</v>
      </c>
      <c r="AI103" s="70"/>
      <c r="AJ103" s="70"/>
      <c r="AK103" s="155" t="str">
        <f t="shared" si="84"/>
        <v>-</v>
      </c>
      <c r="AL103" s="70"/>
      <c r="AM103" s="70"/>
      <c r="AN103" s="155" t="str">
        <f t="shared" si="85"/>
        <v>-</v>
      </c>
      <c r="AO103" s="70"/>
      <c r="AP103" s="70"/>
      <c r="AQ103" s="155" t="str">
        <f t="shared" si="81"/>
        <v>-</v>
      </c>
      <c r="AR103" s="171"/>
      <c r="AS103" s="70"/>
      <c r="AT103" s="70"/>
      <c r="AU103" s="155" t="str">
        <f t="shared" si="61"/>
        <v>-</v>
      </c>
      <c r="AV103" s="70"/>
      <c r="AW103" s="70"/>
      <c r="AX103" s="155" t="str">
        <f t="shared" si="62"/>
        <v>-</v>
      </c>
      <c r="AY103" s="70"/>
      <c r="AZ103" s="70"/>
      <c r="BA103" s="155" t="str">
        <f t="shared" si="63"/>
        <v>-</v>
      </c>
      <c r="BB103" s="70"/>
      <c r="BC103" s="70"/>
      <c r="BD103" s="155" t="str">
        <f t="shared" si="64"/>
        <v>-</v>
      </c>
      <c r="BE103" s="70"/>
      <c r="BF103" s="70"/>
      <c r="BG103" s="155" t="str">
        <f t="shared" si="86"/>
        <v>-</v>
      </c>
      <c r="BH103" s="70"/>
      <c r="BI103" s="70"/>
      <c r="BJ103" s="155" t="str">
        <f t="shared" si="87"/>
        <v>-</v>
      </c>
      <c r="BK103" s="70"/>
      <c r="BL103" s="70"/>
      <c r="BM103" s="155" t="str">
        <f t="shared" si="88"/>
        <v>-</v>
      </c>
      <c r="BN103" s="70"/>
      <c r="BO103" s="70"/>
      <c r="BP103" s="155" t="str">
        <f t="shared" si="89"/>
        <v>-</v>
      </c>
      <c r="BQ103" s="70"/>
      <c r="BR103" s="70"/>
      <c r="BS103" s="155" t="str">
        <f t="shared" si="65"/>
        <v>-</v>
      </c>
      <c r="BT103" s="171"/>
      <c r="BU103" s="70"/>
      <c r="BV103" s="70"/>
      <c r="BW103" s="155" t="str">
        <f t="shared" si="66"/>
        <v>-</v>
      </c>
      <c r="BX103" s="70"/>
      <c r="BY103" s="70"/>
      <c r="BZ103" s="155" t="str">
        <f t="shared" si="67"/>
        <v>-</v>
      </c>
      <c r="CA103" s="70"/>
      <c r="CB103" s="70"/>
      <c r="CC103" s="155" t="str">
        <f t="shared" si="68"/>
        <v>-</v>
      </c>
      <c r="CD103" s="70"/>
      <c r="CE103" s="70"/>
      <c r="CF103" s="145" t="str">
        <f t="shared" si="69"/>
        <v>-</v>
      </c>
      <c r="CG103" s="70"/>
      <c r="CH103" s="70"/>
      <c r="CI103" s="155" t="str">
        <f t="shared" si="90"/>
        <v>-</v>
      </c>
      <c r="CJ103" s="70"/>
      <c r="CK103" s="70"/>
      <c r="CL103" s="155" t="str">
        <f t="shared" si="91"/>
        <v>-</v>
      </c>
      <c r="CM103" s="70"/>
      <c r="CN103" s="70"/>
      <c r="CO103" s="155" t="str">
        <f t="shared" si="92"/>
        <v>-</v>
      </c>
      <c r="CP103" s="70"/>
      <c r="CQ103" s="70"/>
      <c r="CR103" s="145" t="str">
        <f t="shared" si="93"/>
        <v>-</v>
      </c>
      <c r="CS103" s="70"/>
      <c r="CT103" s="70"/>
      <c r="CU103" s="155" t="str">
        <f t="shared" si="70"/>
        <v>-</v>
      </c>
      <c r="CV103" s="171"/>
      <c r="CW103" s="70"/>
      <c r="CX103" s="70"/>
      <c r="CY103" s="145" t="str">
        <f t="shared" si="71"/>
        <v>-</v>
      </c>
      <c r="CZ103" s="70"/>
      <c r="DA103" s="70"/>
      <c r="DB103" s="145" t="str">
        <f t="shared" si="72"/>
        <v>-</v>
      </c>
      <c r="DC103" s="70"/>
      <c r="DD103" s="70"/>
      <c r="DE103" s="145" t="str">
        <f t="shared" si="73"/>
        <v>-</v>
      </c>
      <c r="DF103" s="70"/>
      <c r="DG103" s="70"/>
      <c r="DH103" s="145" t="str">
        <f t="shared" si="74"/>
        <v>-</v>
      </c>
      <c r="DI103" s="70"/>
      <c r="DJ103" s="70"/>
      <c r="DK103" s="145" t="str">
        <f t="shared" si="94"/>
        <v>-</v>
      </c>
      <c r="DL103" s="70"/>
      <c r="DM103" s="70"/>
      <c r="DN103" s="145" t="str">
        <f t="shared" si="95"/>
        <v>-</v>
      </c>
      <c r="DO103" s="70"/>
      <c r="DP103" s="70"/>
      <c r="DQ103" s="145" t="str">
        <f t="shared" si="96"/>
        <v>-</v>
      </c>
      <c r="DR103" s="70"/>
      <c r="DS103" s="70"/>
      <c r="DT103" s="145" t="str">
        <f t="shared" si="97"/>
        <v>-</v>
      </c>
      <c r="DU103" s="70"/>
      <c r="DV103" s="70"/>
      <c r="DW103" s="155" t="str">
        <f t="shared" si="75"/>
        <v>-</v>
      </c>
      <c r="DX103" s="171"/>
    </row>
    <row r="104" spans="2:128" hidden="1" x14ac:dyDescent="0.35">
      <c r="B104" s="285"/>
      <c r="C104" s="285"/>
      <c r="D104" s="281"/>
      <c r="E104" s="281"/>
      <c r="F104" s="282"/>
      <c r="G104" s="285"/>
      <c r="H104" s="285"/>
      <c r="I104" s="285"/>
      <c r="J104" s="268"/>
      <c r="K104" s="281"/>
      <c r="L104" s="285"/>
      <c r="M104" s="286"/>
      <c r="N104" s="70"/>
      <c r="O104" s="70"/>
      <c r="P104" s="155" t="str">
        <f t="shared" si="76"/>
        <v>-</v>
      </c>
      <c r="Q104" s="70"/>
      <c r="R104" s="70"/>
      <c r="S104" s="155" t="str">
        <f t="shared" si="77"/>
        <v>-</v>
      </c>
      <c r="T104" s="70"/>
      <c r="U104" s="70"/>
      <c r="V104" s="155" t="str">
        <f t="shared" si="78"/>
        <v>-</v>
      </c>
      <c r="W104" s="70"/>
      <c r="X104" s="70"/>
      <c r="Y104" s="155" t="str">
        <f t="shared" si="79"/>
        <v>-</v>
      </c>
      <c r="Z104" s="70"/>
      <c r="AA104" s="70"/>
      <c r="AB104" s="155" t="str">
        <f t="shared" si="80"/>
        <v>-</v>
      </c>
      <c r="AC104" s="70"/>
      <c r="AD104" s="70"/>
      <c r="AE104" s="155" t="str">
        <f t="shared" si="82"/>
        <v>-</v>
      </c>
      <c r="AF104" s="70"/>
      <c r="AG104" s="70"/>
      <c r="AH104" s="155" t="str">
        <f t="shared" si="83"/>
        <v>-</v>
      </c>
      <c r="AI104" s="70"/>
      <c r="AJ104" s="70"/>
      <c r="AK104" s="155" t="str">
        <f t="shared" si="84"/>
        <v>-</v>
      </c>
      <c r="AL104" s="70"/>
      <c r="AM104" s="70"/>
      <c r="AN104" s="155" t="str">
        <f t="shared" si="85"/>
        <v>-</v>
      </c>
      <c r="AO104" s="70"/>
      <c r="AP104" s="70"/>
      <c r="AQ104" s="155" t="str">
        <f t="shared" si="81"/>
        <v>-</v>
      </c>
      <c r="AR104" s="171"/>
      <c r="AS104" s="70"/>
      <c r="AT104" s="70"/>
      <c r="AU104" s="155" t="str">
        <f t="shared" si="61"/>
        <v>-</v>
      </c>
      <c r="AV104" s="70"/>
      <c r="AW104" s="70"/>
      <c r="AX104" s="155" t="str">
        <f t="shared" si="62"/>
        <v>-</v>
      </c>
      <c r="AY104" s="70"/>
      <c r="AZ104" s="70"/>
      <c r="BA104" s="155" t="str">
        <f t="shared" si="63"/>
        <v>-</v>
      </c>
      <c r="BB104" s="70"/>
      <c r="BC104" s="70"/>
      <c r="BD104" s="155" t="str">
        <f t="shared" si="64"/>
        <v>-</v>
      </c>
      <c r="BE104" s="70"/>
      <c r="BF104" s="70"/>
      <c r="BG104" s="155" t="str">
        <f t="shared" si="86"/>
        <v>-</v>
      </c>
      <c r="BH104" s="70"/>
      <c r="BI104" s="70"/>
      <c r="BJ104" s="155" t="str">
        <f t="shared" si="87"/>
        <v>-</v>
      </c>
      <c r="BK104" s="70"/>
      <c r="BL104" s="70"/>
      <c r="BM104" s="155" t="str">
        <f t="shared" si="88"/>
        <v>-</v>
      </c>
      <c r="BN104" s="70"/>
      <c r="BO104" s="70"/>
      <c r="BP104" s="155" t="str">
        <f t="shared" si="89"/>
        <v>-</v>
      </c>
      <c r="BQ104" s="70"/>
      <c r="BR104" s="70"/>
      <c r="BS104" s="155" t="str">
        <f t="shared" si="65"/>
        <v>-</v>
      </c>
      <c r="BT104" s="171"/>
      <c r="BU104" s="70"/>
      <c r="BV104" s="70"/>
      <c r="BW104" s="155" t="str">
        <f t="shared" si="66"/>
        <v>-</v>
      </c>
      <c r="BX104" s="70"/>
      <c r="BY104" s="70"/>
      <c r="BZ104" s="155" t="str">
        <f t="shared" si="67"/>
        <v>-</v>
      </c>
      <c r="CA104" s="70"/>
      <c r="CB104" s="70"/>
      <c r="CC104" s="155" t="str">
        <f t="shared" si="68"/>
        <v>-</v>
      </c>
      <c r="CD104" s="70"/>
      <c r="CE104" s="70"/>
      <c r="CF104" s="145" t="str">
        <f t="shared" si="69"/>
        <v>-</v>
      </c>
      <c r="CG104" s="70"/>
      <c r="CH104" s="70"/>
      <c r="CI104" s="155" t="str">
        <f t="shared" si="90"/>
        <v>-</v>
      </c>
      <c r="CJ104" s="70"/>
      <c r="CK104" s="70"/>
      <c r="CL104" s="155" t="str">
        <f t="shared" si="91"/>
        <v>-</v>
      </c>
      <c r="CM104" s="70"/>
      <c r="CN104" s="70"/>
      <c r="CO104" s="155" t="str">
        <f t="shared" si="92"/>
        <v>-</v>
      </c>
      <c r="CP104" s="70"/>
      <c r="CQ104" s="70"/>
      <c r="CR104" s="145" t="str">
        <f t="shared" si="93"/>
        <v>-</v>
      </c>
      <c r="CS104" s="70"/>
      <c r="CT104" s="70"/>
      <c r="CU104" s="155" t="str">
        <f t="shared" si="70"/>
        <v>-</v>
      </c>
      <c r="CV104" s="171"/>
      <c r="CW104" s="70"/>
      <c r="CX104" s="70"/>
      <c r="CY104" s="145" t="str">
        <f t="shared" si="71"/>
        <v>-</v>
      </c>
      <c r="CZ104" s="70"/>
      <c r="DA104" s="70"/>
      <c r="DB104" s="145" t="str">
        <f t="shared" si="72"/>
        <v>-</v>
      </c>
      <c r="DC104" s="70"/>
      <c r="DD104" s="70"/>
      <c r="DE104" s="145" t="str">
        <f t="shared" si="73"/>
        <v>-</v>
      </c>
      <c r="DF104" s="70"/>
      <c r="DG104" s="70"/>
      <c r="DH104" s="145" t="str">
        <f t="shared" si="74"/>
        <v>-</v>
      </c>
      <c r="DI104" s="70"/>
      <c r="DJ104" s="70"/>
      <c r="DK104" s="145" t="str">
        <f t="shared" si="94"/>
        <v>-</v>
      </c>
      <c r="DL104" s="70"/>
      <c r="DM104" s="70"/>
      <c r="DN104" s="145" t="str">
        <f t="shared" si="95"/>
        <v>-</v>
      </c>
      <c r="DO104" s="70"/>
      <c r="DP104" s="70"/>
      <c r="DQ104" s="145" t="str">
        <f t="shared" si="96"/>
        <v>-</v>
      </c>
      <c r="DR104" s="70"/>
      <c r="DS104" s="70"/>
      <c r="DT104" s="145" t="str">
        <f t="shared" si="97"/>
        <v>-</v>
      </c>
      <c r="DU104" s="70"/>
      <c r="DV104" s="70"/>
      <c r="DW104" s="155" t="str">
        <f t="shared" si="75"/>
        <v>-</v>
      </c>
      <c r="DX104" s="171"/>
    </row>
    <row r="105" spans="2:128" hidden="1" x14ac:dyDescent="0.35">
      <c r="B105" s="285"/>
      <c r="C105" s="285"/>
      <c r="D105" s="281"/>
      <c r="E105" s="281"/>
      <c r="F105" s="282"/>
      <c r="G105" s="285"/>
      <c r="H105" s="285"/>
      <c r="I105" s="285"/>
      <c r="J105" s="268"/>
      <c r="K105" s="281"/>
      <c r="L105" s="285"/>
      <c r="M105" s="286"/>
      <c r="N105" s="70"/>
      <c r="O105" s="70"/>
      <c r="P105" s="155" t="str">
        <f t="shared" si="76"/>
        <v>-</v>
      </c>
      <c r="Q105" s="70"/>
      <c r="R105" s="70"/>
      <c r="S105" s="155" t="str">
        <f t="shared" si="77"/>
        <v>-</v>
      </c>
      <c r="T105" s="70"/>
      <c r="U105" s="70"/>
      <c r="V105" s="155" t="str">
        <f t="shared" si="78"/>
        <v>-</v>
      </c>
      <c r="W105" s="70"/>
      <c r="X105" s="70"/>
      <c r="Y105" s="155" t="str">
        <f t="shared" si="79"/>
        <v>-</v>
      </c>
      <c r="Z105" s="70"/>
      <c r="AA105" s="70"/>
      <c r="AB105" s="155" t="str">
        <f t="shared" si="80"/>
        <v>-</v>
      </c>
      <c r="AC105" s="70"/>
      <c r="AD105" s="70"/>
      <c r="AE105" s="155" t="str">
        <f t="shared" si="82"/>
        <v>-</v>
      </c>
      <c r="AF105" s="70"/>
      <c r="AG105" s="70"/>
      <c r="AH105" s="155" t="str">
        <f t="shared" si="83"/>
        <v>-</v>
      </c>
      <c r="AI105" s="70"/>
      <c r="AJ105" s="70"/>
      <c r="AK105" s="155" t="str">
        <f t="shared" si="84"/>
        <v>-</v>
      </c>
      <c r="AL105" s="70"/>
      <c r="AM105" s="70"/>
      <c r="AN105" s="155" t="str">
        <f t="shared" si="85"/>
        <v>-</v>
      </c>
      <c r="AO105" s="70"/>
      <c r="AP105" s="70"/>
      <c r="AQ105" s="155" t="str">
        <f t="shared" si="81"/>
        <v>-</v>
      </c>
      <c r="AR105" s="171"/>
      <c r="AS105" s="70"/>
      <c r="AT105" s="70"/>
      <c r="AU105" s="155" t="str">
        <f t="shared" si="61"/>
        <v>-</v>
      </c>
      <c r="AV105" s="70"/>
      <c r="AW105" s="70"/>
      <c r="AX105" s="155" t="str">
        <f t="shared" si="62"/>
        <v>-</v>
      </c>
      <c r="AY105" s="70"/>
      <c r="AZ105" s="70"/>
      <c r="BA105" s="155" t="str">
        <f t="shared" si="63"/>
        <v>-</v>
      </c>
      <c r="BB105" s="70"/>
      <c r="BC105" s="70"/>
      <c r="BD105" s="155" t="str">
        <f t="shared" si="64"/>
        <v>-</v>
      </c>
      <c r="BE105" s="70"/>
      <c r="BF105" s="70"/>
      <c r="BG105" s="155" t="str">
        <f t="shared" si="86"/>
        <v>-</v>
      </c>
      <c r="BH105" s="70"/>
      <c r="BI105" s="70"/>
      <c r="BJ105" s="155" t="str">
        <f t="shared" si="87"/>
        <v>-</v>
      </c>
      <c r="BK105" s="70"/>
      <c r="BL105" s="70"/>
      <c r="BM105" s="155" t="str">
        <f t="shared" si="88"/>
        <v>-</v>
      </c>
      <c r="BN105" s="70"/>
      <c r="BO105" s="70"/>
      <c r="BP105" s="155" t="str">
        <f t="shared" si="89"/>
        <v>-</v>
      </c>
      <c r="BQ105" s="70"/>
      <c r="BR105" s="70"/>
      <c r="BS105" s="155" t="str">
        <f t="shared" si="65"/>
        <v>-</v>
      </c>
      <c r="BT105" s="171"/>
      <c r="BU105" s="70"/>
      <c r="BV105" s="70"/>
      <c r="BW105" s="155" t="str">
        <f t="shared" si="66"/>
        <v>-</v>
      </c>
      <c r="BX105" s="70"/>
      <c r="BY105" s="70"/>
      <c r="BZ105" s="155" t="str">
        <f t="shared" si="67"/>
        <v>-</v>
      </c>
      <c r="CA105" s="70"/>
      <c r="CB105" s="70"/>
      <c r="CC105" s="155" t="str">
        <f t="shared" si="68"/>
        <v>-</v>
      </c>
      <c r="CD105" s="70"/>
      <c r="CE105" s="70"/>
      <c r="CF105" s="145" t="str">
        <f t="shared" si="69"/>
        <v>-</v>
      </c>
      <c r="CG105" s="70"/>
      <c r="CH105" s="70"/>
      <c r="CI105" s="155" t="str">
        <f t="shared" si="90"/>
        <v>-</v>
      </c>
      <c r="CJ105" s="70"/>
      <c r="CK105" s="70"/>
      <c r="CL105" s="155" t="str">
        <f t="shared" si="91"/>
        <v>-</v>
      </c>
      <c r="CM105" s="70"/>
      <c r="CN105" s="70"/>
      <c r="CO105" s="155" t="str">
        <f t="shared" si="92"/>
        <v>-</v>
      </c>
      <c r="CP105" s="70"/>
      <c r="CQ105" s="70"/>
      <c r="CR105" s="145" t="str">
        <f t="shared" si="93"/>
        <v>-</v>
      </c>
      <c r="CS105" s="70"/>
      <c r="CT105" s="70"/>
      <c r="CU105" s="155" t="str">
        <f t="shared" si="70"/>
        <v>-</v>
      </c>
      <c r="CV105" s="171"/>
      <c r="CW105" s="70"/>
      <c r="CX105" s="70"/>
      <c r="CY105" s="145" t="str">
        <f t="shared" si="71"/>
        <v>-</v>
      </c>
      <c r="CZ105" s="70"/>
      <c r="DA105" s="70"/>
      <c r="DB105" s="145" t="str">
        <f t="shared" si="72"/>
        <v>-</v>
      </c>
      <c r="DC105" s="70"/>
      <c r="DD105" s="70"/>
      <c r="DE105" s="145" t="str">
        <f t="shared" si="73"/>
        <v>-</v>
      </c>
      <c r="DF105" s="70"/>
      <c r="DG105" s="70"/>
      <c r="DH105" s="145" t="str">
        <f t="shared" si="74"/>
        <v>-</v>
      </c>
      <c r="DI105" s="70"/>
      <c r="DJ105" s="70"/>
      <c r="DK105" s="145" t="str">
        <f t="shared" si="94"/>
        <v>-</v>
      </c>
      <c r="DL105" s="70"/>
      <c r="DM105" s="70"/>
      <c r="DN105" s="145" t="str">
        <f t="shared" si="95"/>
        <v>-</v>
      </c>
      <c r="DO105" s="70"/>
      <c r="DP105" s="70"/>
      <c r="DQ105" s="145" t="str">
        <f t="shared" si="96"/>
        <v>-</v>
      </c>
      <c r="DR105" s="70"/>
      <c r="DS105" s="70"/>
      <c r="DT105" s="145" t="str">
        <f t="shared" si="97"/>
        <v>-</v>
      </c>
      <c r="DU105" s="70"/>
      <c r="DV105" s="70"/>
      <c r="DW105" s="155" t="str">
        <f t="shared" si="75"/>
        <v>-</v>
      </c>
      <c r="DX105" s="171"/>
    </row>
    <row r="106" spans="2:128" hidden="1" x14ac:dyDescent="0.35">
      <c r="B106" s="285"/>
      <c r="C106" s="285"/>
      <c r="D106" s="281"/>
      <c r="E106" s="281"/>
      <c r="F106" s="282"/>
      <c r="G106" s="285"/>
      <c r="H106" s="285"/>
      <c r="I106" s="285"/>
      <c r="J106" s="268"/>
      <c r="K106" s="281"/>
      <c r="L106" s="285"/>
      <c r="M106" s="286"/>
      <c r="N106" s="70"/>
      <c r="O106" s="70"/>
      <c r="P106" s="155" t="str">
        <f t="shared" si="76"/>
        <v>-</v>
      </c>
      <c r="Q106" s="70"/>
      <c r="R106" s="70"/>
      <c r="S106" s="155" t="str">
        <f t="shared" si="77"/>
        <v>-</v>
      </c>
      <c r="T106" s="70"/>
      <c r="U106" s="70"/>
      <c r="V106" s="155" t="str">
        <f t="shared" si="78"/>
        <v>-</v>
      </c>
      <c r="W106" s="70"/>
      <c r="X106" s="70"/>
      <c r="Y106" s="155" t="str">
        <f t="shared" si="79"/>
        <v>-</v>
      </c>
      <c r="Z106" s="70"/>
      <c r="AA106" s="70"/>
      <c r="AB106" s="155" t="str">
        <f t="shared" si="80"/>
        <v>-</v>
      </c>
      <c r="AC106" s="70"/>
      <c r="AD106" s="70"/>
      <c r="AE106" s="155" t="str">
        <f t="shared" si="82"/>
        <v>-</v>
      </c>
      <c r="AF106" s="70"/>
      <c r="AG106" s="70"/>
      <c r="AH106" s="155" t="str">
        <f t="shared" si="83"/>
        <v>-</v>
      </c>
      <c r="AI106" s="70"/>
      <c r="AJ106" s="70"/>
      <c r="AK106" s="155" t="str">
        <f t="shared" si="84"/>
        <v>-</v>
      </c>
      <c r="AL106" s="70"/>
      <c r="AM106" s="70"/>
      <c r="AN106" s="155" t="str">
        <f t="shared" si="85"/>
        <v>-</v>
      </c>
      <c r="AO106" s="70"/>
      <c r="AP106" s="70"/>
      <c r="AQ106" s="155" t="str">
        <f t="shared" si="81"/>
        <v>-</v>
      </c>
      <c r="AR106" s="171"/>
      <c r="AS106" s="70"/>
      <c r="AT106" s="70"/>
      <c r="AU106" s="155" t="str">
        <f t="shared" si="61"/>
        <v>-</v>
      </c>
      <c r="AV106" s="70"/>
      <c r="AW106" s="70"/>
      <c r="AX106" s="155" t="str">
        <f t="shared" si="62"/>
        <v>-</v>
      </c>
      <c r="AY106" s="70"/>
      <c r="AZ106" s="70"/>
      <c r="BA106" s="155" t="str">
        <f t="shared" si="63"/>
        <v>-</v>
      </c>
      <c r="BB106" s="70"/>
      <c r="BC106" s="70"/>
      <c r="BD106" s="155" t="str">
        <f t="shared" si="64"/>
        <v>-</v>
      </c>
      <c r="BE106" s="70"/>
      <c r="BF106" s="70"/>
      <c r="BG106" s="155" t="str">
        <f t="shared" si="86"/>
        <v>-</v>
      </c>
      <c r="BH106" s="70"/>
      <c r="BI106" s="70"/>
      <c r="BJ106" s="155" t="str">
        <f t="shared" si="87"/>
        <v>-</v>
      </c>
      <c r="BK106" s="70"/>
      <c r="BL106" s="70"/>
      <c r="BM106" s="155" t="str">
        <f t="shared" si="88"/>
        <v>-</v>
      </c>
      <c r="BN106" s="70"/>
      <c r="BO106" s="70"/>
      <c r="BP106" s="155" t="str">
        <f t="shared" si="89"/>
        <v>-</v>
      </c>
      <c r="BQ106" s="70"/>
      <c r="BR106" s="70"/>
      <c r="BS106" s="155" t="str">
        <f t="shared" si="65"/>
        <v>-</v>
      </c>
      <c r="BT106" s="171"/>
      <c r="BU106" s="70"/>
      <c r="BV106" s="70"/>
      <c r="BW106" s="155" t="str">
        <f t="shared" si="66"/>
        <v>-</v>
      </c>
      <c r="BX106" s="70"/>
      <c r="BY106" s="70"/>
      <c r="BZ106" s="155" t="str">
        <f t="shared" si="67"/>
        <v>-</v>
      </c>
      <c r="CA106" s="70"/>
      <c r="CB106" s="70"/>
      <c r="CC106" s="155" t="str">
        <f t="shared" si="68"/>
        <v>-</v>
      </c>
      <c r="CD106" s="70"/>
      <c r="CE106" s="70"/>
      <c r="CF106" s="145" t="str">
        <f t="shared" si="69"/>
        <v>-</v>
      </c>
      <c r="CG106" s="70"/>
      <c r="CH106" s="70"/>
      <c r="CI106" s="155" t="str">
        <f t="shared" si="90"/>
        <v>-</v>
      </c>
      <c r="CJ106" s="70"/>
      <c r="CK106" s="70"/>
      <c r="CL106" s="155" t="str">
        <f t="shared" si="91"/>
        <v>-</v>
      </c>
      <c r="CM106" s="70"/>
      <c r="CN106" s="70"/>
      <c r="CO106" s="155" t="str">
        <f t="shared" si="92"/>
        <v>-</v>
      </c>
      <c r="CP106" s="70"/>
      <c r="CQ106" s="70"/>
      <c r="CR106" s="145" t="str">
        <f t="shared" si="93"/>
        <v>-</v>
      </c>
      <c r="CS106" s="70"/>
      <c r="CT106" s="70"/>
      <c r="CU106" s="155" t="str">
        <f t="shared" si="70"/>
        <v>-</v>
      </c>
      <c r="CV106" s="171"/>
      <c r="CW106" s="70"/>
      <c r="CX106" s="70"/>
      <c r="CY106" s="145" t="str">
        <f t="shared" si="71"/>
        <v>-</v>
      </c>
      <c r="CZ106" s="70"/>
      <c r="DA106" s="70"/>
      <c r="DB106" s="145" t="str">
        <f t="shared" si="72"/>
        <v>-</v>
      </c>
      <c r="DC106" s="70"/>
      <c r="DD106" s="70"/>
      <c r="DE106" s="145" t="str">
        <f t="shared" si="73"/>
        <v>-</v>
      </c>
      <c r="DF106" s="70"/>
      <c r="DG106" s="70"/>
      <c r="DH106" s="145" t="str">
        <f t="shared" si="74"/>
        <v>-</v>
      </c>
      <c r="DI106" s="70"/>
      <c r="DJ106" s="70"/>
      <c r="DK106" s="145" t="str">
        <f t="shared" si="94"/>
        <v>-</v>
      </c>
      <c r="DL106" s="70"/>
      <c r="DM106" s="70"/>
      <c r="DN106" s="145" t="str">
        <f t="shared" si="95"/>
        <v>-</v>
      </c>
      <c r="DO106" s="70"/>
      <c r="DP106" s="70"/>
      <c r="DQ106" s="145" t="str">
        <f t="shared" si="96"/>
        <v>-</v>
      </c>
      <c r="DR106" s="70"/>
      <c r="DS106" s="70"/>
      <c r="DT106" s="145" t="str">
        <f t="shared" si="97"/>
        <v>-</v>
      </c>
      <c r="DU106" s="70"/>
      <c r="DV106" s="70"/>
      <c r="DW106" s="155" t="str">
        <f t="shared" si="75"/>
        <v>-</v>
      </c>
      <c r="DX106" s="171"/>
    </row>
    <row r="107" spans="2:128" hidden="1" x14ac:dyDescent="0.35">
      <c r="B107" s="285"/>
      <c r="C107" s="285"/>
      <c r="D107" s="281"/>
      <c r="E107" s="281"/>
      <c r="F107" s="282"/>
      <c r="G107" s="285"/>
      <c r="H107" s="285"/>
      <c r="I107" s="285"/>
      <c r="J107" s="268"/>
      <c r="K107" s="281"/>
      <c r="L107" s="285"/>
      <c r="M107" s="286"/>
      <c r="N107" s="70"/>
      <c r="O107" s="70"/>
      <c r="P107" s="155" t="str">
        <f t="shared" si="76"/>
        <v>-</v>
      </c>
      <c r="Q107" s="70"/>
      <c r="R107" s="70"/>
      <c r="S107" s="155" t="str">
        <f t="shared" si="77"/>
        <v>-</v>
      </c>
      <c r="T107" s="70"/>
      <c r="U107" s="70"/>
      <c r="V107" s="155" t="str">
        <f t="shared" si="78"/>
        <v>-</v>
      </c>
      <c r="W107" s="70"/>
      <c r="X107" s="70"/>
      <c r="Y107" s="155" t="str">
        <f t="shared" si="79"/>
        <v>-</v>
      </c>
      <c r="Z107" s="70"/>
      <c r="AA107" s="70"/>
      <c r="AB107" s="155" t="str">
        <f t="shared" si="80"/>
        <v>-</v>
      </c>
      <c r="AC107" s="70"/>
      <c r="AD107" s="70"/>
      <c r="AE107" s="155" t="str">
        <f t="shared" si="82"/>
        <v>-</v>
      </c>
      <c r="AF107" s="70"/>
      <c r="AG107" s="70"/>
      <c r="AH107" s="155" t="str">
        <f t="shared" si="83"/>
        <v>-</v>
      </c>
      <c r="AI107" s="70"/>
      <c r="AJ107" s="70"/>
      <c r="AK107" s="155" t="str">
        <f t="shared" si="84"/>
        <v>-</v>
      </c>
      <c r="AL107" s="70"/>
      <c r="AM107" s="70"/>
      <c r="AN107" s="155" t="str">
        <f t="shared" si="85"/>
        <v>-</v>
      </c>
      <c r="AO107" s="70"/>
      <c r="AP107" s="70"/>
      <c r="AQ107" s="155" t="str">
        <f t="shared" si="81"/>
        <v>-</v>
      </c>
      <c r="AR107" s="171"/>
      <c r="AS107" s="70"/>
      <c r="AT107" s="70"/>
      <c r="AU107" s="155" t="str">
        <f t="shared" si="61"/>
        <v>-</v>
      </c>
      <c r="AV107" s="70"/>
      <c r="AW107" s="70"/>
      <c r="AX107" s="155" t="str">
        <f t="shared" si="62"/>
        <v>-</v>
      </c>
      <c r="AY107" s="70"/>
      <c r="AZ107" s="70"/>
      <c r="BA107" s="155" t="str">
        <f t="shared" si="63"/>
        <v>-</v>
      </c>
      <c r="BB107" s="70"/>
      <c r="BC107" s="70"/>
      <c r="BD107" s="155" t="str">
        <f t="shared" si="64"/>
        <v>-</v>
      </c>
      <c r="BE107" s="70"/>
      <c r="BF107" s="70"/>
      <c r="BG107" s="155" t="str">
        <f t="shared" si="86"/>
        <v>-</v>
      </c>
      <c r="BH107" s="70"/>
      <c r="BI107" s="70"/>
      <c r="BJ107" s="155" t="str">
        <f t="shared" si="87"/>
        <v>-</v>
      </c>
      <c r="BK107" s="70"/>
      <c r="BL107" s="70"/>
      <c r="BM107" s="155" t="str">
        <f t="shared" si="88"/>
        <v>-</v>
      </c>
      <c r="BN107" s="70"/>
      <c r="BO107" s="70"/>
      <c r="BP107" s="155" t="str">
        <f t="shared" si="89"/>
        <v>-</v>
      </c>
      <c r="BQ107" s="70"/>
      <c r="BR107" s="70"/>
      <c r="BS107" s="155" t="str">
        <f t="shared" si="65"/>
        <v>-</v>
      </c>
      <c r="BT107" s="171"/>
      <c r="BU107" s="70"/>
      <c r="BV107" s="70"/>
      <c r="BW107" s="155" t="str">
        <f t="shared" si="66"/>
        <v>-</v>
      </c>
      <c r="BX107" s="70"/>
      <c r="BY107" s="70"/>
      <c r="BZ107" s="155" t="str">
        <f t="shared" si="67"/>
        <v>-</v>
      </c>
      <c r="CA107" s="70"/>
      <c r="CB107" s="70"/>
      <c r="CC107" s="155" t="str">
        <f t="shared" si="68"/>
        <v>-</v>
      </c>
      <c r="CD107" s="70"/>
      <c r="CE107" s="70"/>
      <c r="CF107" s="145" t="str">
        <f t="shared" si="69"/>
        <v>-</v>
      </c>
      <c r="CG107" s="70"/>
      <c r="CH107" s="70"/>
      <c r="CI107" s="155" t="str">
        <f t="shared" si="90"/>
        <v>-</v>
      </c>
      <c r="CJ107" s="70"/>
      <c r="CK107" s="70"/>
      <c r="CL107" s="155" t="str">
        <f t="shared" si="91"/>
        <v>-</v>
      </c>
      <c r="CM107" s="70"/>
      <c r="CN107" s="70"/>
      <c r="CO107" s="155" t="str">
        <f t="shared" si="92"/>
        <v>-</v>
      </c>
      <c r="CP107" s="70"/>
      <c r="CQ107" s="70"/>
      <c r="CR107" s="145" t="str">
        <f t="shared" si="93"/>
        <v>-</v>
      </c>
      <c r="CS107" s="70"/>
      <c r="CT107" s="70"/>
      <c r="CU107" s="155" t="str">
        <f t="shared" si="70"/>
        <v>-</v>
      </c>
      <c r="CV107" s="171"/>
      <c r="CW107" s="70"/>
      <c r="CX107" s="70"/>
      <c r="CY107" s="145" t="str">
        <f t="shared" si="71"/>
        <v>-</v>
      </c>
      <c r="CZ107" s="70"/>
      <c r="DA107" s="70"/>
      <c r="DB107" s="145" t="str">
        <f t="shared" si="72"/>
        <v>-</v>
      </c>
      <c r="DC107" s="70"/>
      <c r="DD107" s="70"/>
      <c r="DE107" s="145" t="str">
        <f t="shared" si="73"/>
        <v>-</v>
      </c>
      <c r="DF107" s="70"/>
      <c r="DG107" s="70"/>
      <c r="DH107" s="145" t="str">
        <f t="shared" si="74"/>
        <v>-</v>
      </c>
      <c r="DI107" s="70"/>
      <c r="DJ107" s="70"/>
      <c r="DK107" s="145" t="str">
        <f t="shared" si="94"/>
        <v>-</v>
      </c>
      <c r="DL107" s="70"/>
      <c r="DM107" s="70"/>
      <c r="DN107" s="145" t="str">
        <f t="shared" si="95"/>
        <v>-</v>
      </c>
      <c r="DO107" s="70"/>
      <c r="DP107" s="70"/>
      <c r="DQ107" s="145" t="str">
        <f t="shared" si="96"/>
        <v>-</v>
      </c>
      <c r="DR107" s="70"/>
      <c r="DS107" s="70"/>
      <c r="DT107" s="145" t="str">
        <f t="shared" si="97"/>
        <v>-</v>
      </c>
      <c r="DU107" s="70"/>
      <c r="DV107" s="70"/>
      <c r="DW107" s="155" t="str">
        <f t="shared" si="75"/>
        <v>-</v>
      </c>
      <c r="DX107" s="171"/>
    </row>
  </sheetData>
  <sheetProtection formatCells="0" formatColumns="0" formatRows="0"/>
  <autoFilter ref="A7:DX107">
    <filterColumn colId="11">
      <filters>
        <filter val="Quarterly"/>
      </filters>
    </filterColumn>
  </autoFilter>
  <mergeCells count="43">
    <mergeCell ref="BU2:CV2"/>
    <mergeCell ref="BU3:BW3"/>
    <mergeCell ref="BX3:BZ3"/>
    <mergeCell ref="CA3:CC3"/>
    <mergeCell ref="CD3:CF3"/>
    <mergeCell ref="CS3:CU3"/>
    <mergeCell ref="CG3:CI3"/>
    <mergeCell ref="CJ3:CL3"/>
    <mergeCell ref="CM3:CO3"/>
    <mergeCell ref="CP3:CR3"/>
    <mergeCell ref="AS2:BT2"/>
    <mergeCell ref="AS3:AU3"/>
    <mergeCell ref="AV3:AX3"/>
    <mergeCell ref="AY3:BA3"/>
    <mergeCell ref="BB3:BD3"/>
    <mergeCell ref="BQ3:BS3"/>
    <mergeCell ref="BE3:BG3"/>
    <mergeCell ref="BH3:BJ3"/>
    <mergeCell ref="BK3:BM3"/>
    <mergeCell ref="BN3:BP3"/>
    <mergeCell ref="B2:M3"/>
    <mergeCell ref="N2:P2"/>
    <mergeCell ref="N3:P3"/>
    <mergeCell ref="Q2:AR2"/>
    <mergeCell ref="Q3:S3"/>
    <mergeCell ref="T3:V3"/>
    <mergeCell ref="W3:Y3"/>
    <mergeCell ref="Z3:AB3"/>
    <mergeCell ref="AO3:AQ3"/>
    <mergeCell ref="AL3:AN3"/>
    <mergeCell ref="AI3:AK3"/>
    <mergeCell ref="AF3:AH3"/>
    <mergeCell ref="AC3:AE3"/>
    <mergeCell ref="CW2:DX2"/>
    <mergeCell ref="CW3:CY3"/>
    <mergeCell ref="CZ3:DB3"/>
    <mergeCell ref="DC3:DE3"/>
    <mergeCell ref="DF3:DH3"/>
    <mergeCell ref="DU3:DW3"/>
    <mergeCell ref="DI3:DK3"/>
    <mergeCell ref="DL3:DN3"/>
    <mergeCell ref="DO3:DQ3"/>
    <mergeCell ref="DR3:DT3"/>
  </mergeCells>
  <conditionalFormatting sqref="P8:P107">
    <cfRule type="expression" dxfId="829" priority="431">
      <formula>O8&gt;1</formula>
    </cfRule>
  </conditionalFormatting>
  <conditionalFormatting sqref="DX7">
    <cfRule type="cellIs" dxfId="828" priority="408" operator="lessThan">
      <formula>0.999</formula>
    </cfRule>
  </conditionalFormatting>
  <conditionalFormatting sqref="CV7">
    <cfRule type="cellIs" dxfId="827" priority="407" operator="lessThan">
      <formula>0.999</formula>
    </cfRule>
  </conditionalFormatting>
  <conditionalFormatting sqref="BT7">
    <cfRule type="cellIs" dxfId="826" priority="406" operator="lessThan">
      <formula>0.999</formula>
    </cfRule>
  </conditionalFormatting>
  <conditionalFormatting sqref="S8:S107">
    <cfRule type="expression" dxfId="825" priority="404">
      <formula>R8&gt;1</formula>
    </cfRule>
  </conditionalFormatting>
  <conditionalFormatting sqref="AQ8:AQ107">
    <cfRule type="expression" dxfId="824" priority="400">
      <formula>AP8&gt;1</formula>
    </cfRule>
  </conditionalFormatting>
  <conditionalFormatting sqref="W8:X8 S8:S107 Q8:U8 Z10:AA107 AA8:AA9">
    <cfRule type="expression" dxfId="823" priority="372">
      <formula>$L8="Annual"</formula>
    </cfRule>
  </conditionalFormatting>
  <conditionalFormatting sqref="BT8">
    <cfRule type="cellIs" dxfId="822" priority="361" operator="lessThanOrEqual">
      <formula>1</formula>
    </cfRule>
  </conditionalFormatting>
  <conditionalFormatting sqref="CV8">
    <cfRule type="cellIs" dxfId="821" priority="360" operator="lessThanOrEqual">
      <formula>1</formula>
    </cfRule>
  </conditionalFormatting>
  <conditionalFormatting sqref="DX8">
    <cfRule type="cellIs" dxfId="820" priority="359" operator="lessThanOrEqual">
      <formula>1</formula>
    </cfRule>
  </conditionalFormatting>
  <conditionalFormatting sqref="AY8:AZ8 BB8:BC8">
    <cfRule type="expression" dxfId="819" priority="354">
      <formula>$L8="Annual"</formula>
    </cfRule>
  </conditionalFormatting>
  <conditionalFormatting sqref="BU8:BV8 BX8:BY8 CA8:CB8 CD8:CE8">
    <cfRule type="expression" dxfId="818" priority="339">
      <formula>$L8="Annual"</formula>
    </cfRule>
  </conditionalFormatting>
  <conditionalFormatting sqref="CW8:CX8 CZ8:DA8 DC8:DD8 DF8:DG8">
    <cfRule type="expression" dxfId="817" priority="324">
      <formula>$L8="Annual"</formula>
    </cfRule>
  </conditionalFormatting>
  <conditionalFormatting sqref="W8:X8 AO8:AQ8 AY8:AZ8 BB8:BC8 BQ8:BR8 BX8:BY8 CA8:CB8 CD8:CE8 CS8:CT8 CZ8:DA8 DC8:DD8 DF8:DG8 DU8:DV8 BT8:BV8 CV8:CX8 DX8 S8:S107 AQ8:AQ107 P8:P107 N8:U8 Z10:AA107 AA8:AA9 AP9:AP21">
    <cfRule type="expression" dxfId="816" priority="313">
      <formula>$E8="Retired"</formula>
    </cfRule>
  </conditionalFormatting>
  <conditionalFormatting sqref="P9:P107">
    <cfRule type="expression" dxfId="815" priority="312">
      <formula>O9=1</formula>
    </cfRule>
  </conditionalFormatting>
  <conditionalFormatting sqref="S9:S107">
    <cfRule type="expression" dxfId="814" priority="311">
      <formula>R9=1</formula>
    </cfRule>
  </conditionalFormatting>
  <conditionalFormatting sqref="AQ9:AQ107">
    <cfRule type="expression" dxfId="813" priority="307">
      <formula>AP9=1</formula>
    </cfRule>
  </conditionalFormatting>
  <conditionalFormatting sqref="W9:X107 Q9:U107">
    <cfRule type="expression" dxfId="812" priority="302">
      <formula>$L9="Annual"</formula>
    </cfRule>
  </conditionalFormatting>
  <conditionalFormatting sqref="BT9:BT107">
    <cfRule type="cellIs" dxfId="811" priority="301" operator="lessThanOrEqual">
      <formula>1</formula>
    </cfRule>
  </conditionalFormatting>
  <conditionalFormatting sqref="CV9:CV107">
    <cfRule type="cellIs" dxfId="810" priority="300" operator="lessThanOrEqual">
      <formula>1</formula>
    </cfRule>
  </conditionalFormatting>
  <conditionalFormatting sqref="DX9:DX107">
    <cfRule type="cellIs" dxfId="809" priority="299" operator="lessThanOrEqual">
      <formula>1</formula>
    </cfRule>
  </conditionalFormatting>
  <conditionalFormatting sqref="AS11:AT107 AV11:AW107 AY11:AZ107 BB9:BC107">
    <cfRule type="expression" dxfId="808" priority="294">
      <formula>$L9="Annual"</formula>
    </cfRule>
  </conditionalFormatting>
  <conditionalFormatting sqref="CF57:CF107">
    <cfRule type="expression" dxfId="807" priority="290">
      <formula>CE57=1</formula>
    </cfRule>
  </conditionalFormatting>
  <conditionalFormatting sqref="CD9:CE56 BU9:BV107 BX9:BY107 CA9:CB107 CD57:CF107">
    <cfRule type="expression" dxfId="806" priority="289">
      <formula>$L9="Annual"</formula>
    </cfRule>
  </conditionalFormatting>
  <conditionalFormatting sqref="CY57:CY107">
    <cfRule type="expression" dxfId="805" priority="288">
      <formula>CX57=1</formula>
    </cfRule>
  </conditionalFormatting>
  <conditionalFormatting sqref="DB57:DB107">
    <cfRule type="expression" dxfId="804" priority="287">
      <formula>DA57=1</formula>
    </cfRule>
  </conditionalFormatting>
  <conditionalFormatting sqref="DE57:DE107">
    <cfRule type="expression" dxfId="803" priority="286">
      <formula>DD57=1</formula>
    </cfRule>
  </conditionalFormatting>
  <conditionalFormatting sqref="DH57:DH107">
    <cfRule type="expression" dxfId="802" priority="285">
      <formula>DG57=1</formula>
    </cfRule>
  </conditionalFormatting>
  <conditionalFormatting sqref="CW9:CX56 CZ9:DA56 DC9:DD56 DF9:DG56 CW57:DH107">
    <cfRule type="expression" dxfId="801" priority="284">
      <formula>$L9="Annual"</formula>
    </cfRule>
  </conditionalFormatting>
  <conditionalFormatting sqref="CD9:CE56 CZ9:DA56 DC9:DD56 DF9:DG56 CV9:CX56 W9:X107 AO23:AQ107 AV11:AW107 AY11:AZ107 BB9:BC107 BQ9:BR107 BX9:BY107 CA9:CB107 CD57:CF107 BT9:BV107 CV57:DH107 DX9:DX107 AS11:AT107 N9:U107 CS9:CT107 DU9:DV107 AO9:AO22 AQ9:AQ22">
    <cfRule type="expression" dxfId="800" priority="283">
      <formula>$E9="Retired"</formula>
    </cfRule>
  </conditionalFormatting>
  <conditionalFormatting sqref="V8:V107">
    <cfRule type="expression" dxfId="799" priority="282">
      <formula>U8&gt;1</formula>
    </cfRule>
  </conditionalFormatting>
  <conditionalFormatting sqref="V8:V107">
    <cfRule type="expression" dxfId="798" priority="281">
      <formula>$L8="Annual"</formula>
    </cfRule>
  </conditionalFormatting>
  <conditionalFormatting sqref="V8:V107">
    <cfRule type="expression" dxfId="797" priority="280">
      <formula>$E8="Retired"</formula>
    </cfRule>
  </conditionalFormatting>
  <conditionalFormatting sqref="V9:V107">
    <cfRule type="expression" dxfId="796" priority="279">
      <formula>U9=1</formula>
    </cfRule>
  </conditionalFormatting>
  <conditionalFormatting sqref="V9:V107">
    <cfRule type="expression" dxfId="795" priority="278">
      <formula>$L9="Annual"</formula>
    </cfRule>
  </conditionalFormatting>
  <conditionalFormatting sqref="V9:V107">
    <cfRule type="expression" dxfId="794" priority="277">
      <formula>$E9="Retired"</formula>
    </cfRule>
  </conditionalFormatting>
  <conditionalFormatting sqref="Y8:Y107">
    <cfRule type="expression" dxfId="793" priority="276">
      <formula>X8&gt;1</formula>
    </cfRule>
  </conditionalFormatting>
  <conditionalFormatting sqref="Y8:Y107">
    <cfRule type="expression" dxfId="792" priority="275">
      <formula>$L8="Annual"</formula>
    </cfRule>
  </conditionalFormatting>
  <conditionalFormatting sqref="Y8:Y107">
    <cfRule type="expression" dxfId="791" priority="274">
      <formula>$E8="Retired"</formula>
    </cfRule>
  </conditionalFormatting>
  <conditionalFormatting sqref="Y9:Y107">
    <cfRule type="expression" dxfId="790" priority="273">
      <formula>X9=1</formula>
    </cfRule>
  </conditionalFormatting>
  <conditionalFormatting sqref="Y9:Y107">
    <cfRule type="expression" dxfId="789" priority="272">
      <formula>$L9="Annual"</formula>
    </cfRule>
  </conditionalFormatting>
  <conditionalFormatting sqref="Y9:Y107">
    <cfRule type="expression" dxfId="788" priority="271">
      <formula>$E9="Retired"</formula>
    </cfRule>
  </conditionalFormatting>
  <conditionalFormatting sqref="AB8:AB107">
    <cfRule type="expression" dxfId="787" priority="270">
      <formula>AA8&gt;1</formula>
    </cfRule>
  </conditionalFormatting>
  <conditionalFormatting sqref="AB8:AB107">
    <cfRule type="expression" dxfId="786" priority="269">
      <formula>$L8="Annual"</formula>
    </cfRule>
  </conditionalFormatting>
  <conditionalFormatting sqref="AB8:AB107">
    <cfRule type="expression" dxfId="785" priority="268">
      <formula>$E8="Retired"</formula>
    </cfRule>
  </conditionalFormatting>
  <conditionalFormatting sqref="AB9:AB107">
    <cfRule type="expression" dxfId="784" priority="267">
      <formula>AA9=1</formula>
    </cfRule>
  </conditionalFormatting>
  <conditionalFormatting sqref="AB9:AB107">
    <cfRule type="expression" dxfId="783" priority="266">
      <formula>$L9="Annual"</formula>
    </cfRule>
  </conditionalFormatting>
  <conditionalFormatting sqref="AB9:AB107">
    <cfRule type="expression" dxfId="782" priority="265">
      <formula>$E9="Retired"</formula>
    </cfRule>
  </conditionalFormatting>
  <conditionalFormatting sqref="AU8:AU107">
    <cfRule type="expression" dxfId="781" priority="264">
      <formula>AT8&gt;1</formula>
    </cfRule>
  </conditionalFormatting>
  <conditionalFormatting sqref="AU8:AU107">
    <cfRule type="expression" dxfId="780" priority="263">
      <formula>$L8="Annual"</formula>
    </cfRule>
  </conditionalFormatting>
  <conditionalFormatting sqref="AU8:AU107">
    <cfRule type="expression" dxfId="779" priority="262">
      <formula>$E8="Retired"</formula>
    </cfRule>
  </conditionalFormatting>
  <conditionalFormatting sqref="AU9:AU107">
    <cfRule type="expression" dxfId="778" priority="261">
      <formula>AT9=1</formula>
    </cfRule>
  </conditionalFormatting>
  <conditionalFormatting sqref="AU9:AU107">
    <cfRule type="expression" dxfId="777" priority="260">
      <formula>$L9="Annual"</formula>
    </cfRule>
  </conditionalFormatting>
  <conditionalFormatting sqref="AU9:AU107">
    <cfRule type="expression" dxfId="776" priority="259">
      <formula>$E9="Retired"</formula>
    </cfRule>
  </conditionalFormatting>
  <conditionalFormatting sqref="AX11:AX107">
    <cfRule type="expression" dxfId="775" priority="258">
      <formula>AW11&gt;1</formula>
    </cfRule>
  </conditionalFormatting>
  <conditionalFormatting sqref="AX11:AX107">
    <cfRule type="expression" dxfId="774" priority="257">
      <formula>$L11="Annual"</formula>
    </cfRule>
  </conditionalFormatting>
  <conditionalFormatting sqref="AX11:AX107">
    <cfRule type="expression" dxfId="773" priority="256">
      <formula>$E11="Retired"</formula>
    </cfRule>
  </conditionalFormatting>
  <conditionalFormatting sqref="AX11:AX107">
    <cfRule type="expression" dxfId="772" priority="255">
      <formula>AW11=1</formula>
    </cfRule>
  </conditionalFormatting>
  <conditionalFormatting sqref="AX11:AX107">
    <cfRule type="expression" dxfId="771" priority="254">
      <formula>$L11="Annual"</formula>
    </cfRule>
  </conditionalFormatting>
  <conditionalFormatting sqref="AX11:AX107">
    <cfRule type="expression" dxfId="770" priority="253">
      <formula>$E11="Retired"</formula>
    </cfRule>
  </conditionalFormatting>
  <conditionalFormatting sqref="BA8:BA107">
    <cfRule type="expression" dxfId="769" priority="252">
      <formula>AZ8&gt;1</formula>
    </cfRule>
  </conditionalFormatting>
  <conditionalFormatting sqref="BA8:BA107">
    <cfRule type="expression" dxfId="768" priority="251">
      <formula>$L8="Annual"</formula>
    </cfRule>
  </conditionalFormatting>
  <conditionalFormatting sqref="BA8:BA107">
    <cfRule type="expression" dxfId="767" priority="250">
      <formula>$E8="Retired"</formula>
    </cfRule>
  </conditionalFormatting>
  <conditionalFormatting sqref="BA9:BA107">
    <cfRule type="expression" dxfId="766" priority="249">
      <formula>AZ9=1</formula>
    </cfRule>
  </conditionalFormatting>
  <conditionalFormatting sqref="BA9:BA107">
    <cfRule type="expression" dxfId="765" priority="248">
      <formula>$L9="Annual"</formula>
    </cfRule>
  </conditionalFormatting>
  <conditionalFormatting sqref="BA9:BA107">
    <cfRule type="expression" dxfId="764" priority="247">
      <formula>$E9="Retired"</formula>
    </cfRule>
  </conditionalFormatting>
  <conditionalFormatting sqref="BD8:BD107">
    <cfRule type="expression" dxfId="763" priority="246">
      <formula>BC8&gt;1</formula>
    </cfRule>
  </conditionalFormatting>
  <conditionalFormatting sqref="BD8:BD107">
    <cfRule type="expression" dxfId="762" priority="245">
      <formula>$L8="Annual"</formula>
    </cfRule>
  </conditionalFormatting>
  <conditionalFormatting sqref="BD8:BD107">
    <cfRule type="expression" dxfId="761" priority="244">
      <formula>$E8="Retired"</formula>
    </cfRule>
  </conditionalFormatting>
  <conditionalFormatting sqref="BD9:BD107">
    <cfRule type="expression" dxfId="760" priority="243">
      <formula>BC9=1</formula>
    </cfRule>
  </conditionalFormatting>
  <conditionalFormatting sqref="BD9:BD107">
    <cfRule type="expression" dxfId="759" priority="242">
      <formula>$L9="Annual"</formula>
    </cfRule>
  </conditionalFormatting>
  <conditionalFormatting sqref="BD9:BD107">
    <cfRule type="expression" dxfId="758" priority="241">
      <formula>$E9="Retired"</formula>
    </cfRule>
  </conditionalFormatting>
  <conditionalFormatting sqref="BW8:BW107">
    <cfRule type="expression" dxfId="757" priority="240">
      <formula>BV8&gt;1</formula>
    </cfRule>
  </conditionalFormatting>
  <conditionalFormatting sqref="BW8:BW107">
    <cfRule type="expression" dxfId="756" priority="239">
      <formula>$L8="Annual"</formula>
    </cfRule>
  </conditionalFormatting>
  <conditionalFormatting sqref="BW8:BW107">
    <cfRule type="expression" dxfId="755" priority="238">
      <formula>$E8="Retired"</formula>
    </cfRule>
  </conditionalFormatting>
  <conditionalFormatting sqref="BW9:BW107">
    <cfRule type="expression" dxfId="754" priority="237">
      <formula>BV9=1</formula>
    </cfRule>
  </conditionalFormatting>
  <conditionalFormatting sqref="BW9:BW107">
    <cfRule type="expression" dxfId="753" priority="236">
      <formula>$L9="Annual"</formula>
    </cfRule>
  </conditionalFormatting>
  <conditionalFormatting sqref="BW9:BW107">
    <cfRule type="expression" dxfId="752" priority="235">
      <formula>$E9="Retired"</formula>
    </cfRule>
  </conditionalFormatting>
  <conditionalFormatting sqref="BZ8:BZ107">
    <cfRule type="expression" dxfId="751" priority="234">
      <formula>BY8&gt;1</formula>
    </cfRule>
  </conditionalFormatting>
  <conditionalFormatting sqref="BZ8:BZ107">
    <cfRule type="expression" dxfId="750" priority="233">
      <formula>$L8="Annual"</formula>
    </cfRule>
  </conditionalFormatting>
  <conditionalFormatting sqref="BZ8:BZ107">
    <cfRule type="expression" dxfId="749" priority="232">
      <formula>$E8="Retired"</formula>
    </cfRule>
  </conditionalFormatting>
  <conditionalFormatting sqref="BZ9:BZ107">
    <cfRule type="expression" dxfId="748" priority="231">
      <formula>BY9=1</formula>
    </cfRule>
  </conditionalFormatting>
  <conditionalFormatting sqref="BZ9:BZ107">
    <cfRule type="expression" dxfId="747" priority="230">
      <formula>$L9="Annual"</formula>
    </cfRule>
  </conditionalFormatting>
  <conditionalFormatting sqref="BZ9:BZ107">
    <cfRule type="expression" dxfId="746" priority="229">
      <formula>$E9="Retired"</formula>
    </cfRule>
  </conditionalFormatting>
  <conditionalFormatting sqref="CC8:CC107">
    <cfRule type="expression" dxfId="745" priority="228">
      <formula>CB8&gt;1</formula>
    </cfRule>
  </conditionalFormatting>
  <conditionalFormatting sqref="CC8:CC107">
    <cfRule type="expression" dxfId="744" priority="227">
      <formula>$L8="Annual"</formula>
    </cfRule>
  </conditionalFormatting>
  <conditionalFormatting sqref="CC8:CC107">
    <cfRule type="expression" dxfId="743" priority="226">
      <formula>$E8="Retired"</formula>
    </cfRule>
  </conditionalFormatting>
  <conditionalFormatting sqref="CC9:CC107">
    <cfRule type="expression" dxfId="742" priority="225">
      <formula>CB9=1</formula>
    </cfRule>
  </conditionalFormatting>
  <conditionalFormatting sqref="CC9:CC107">
    <cfRule type="expression" dxfId="741" priority="224">
      <formula>$L9="Annual"</formula>
    </cfRule>
  </conditionalFormatting>
  <conditionalFormatting sqref="CC9:CC107">
    <cfRule type="expression" dxfId="740" priority="223">
      <formula>$E9="Retired"</formula>
    </cfRule>
  </conditionalFormatting>
  <conditionalFormatting sqref="CF7:CF56">
    <cfRule type="expression" dxfId="739" priority="222">
      <formula>CE7&gt;1</formula>
    </cfRule>
  </conditionalFormatting>
  <conditionalFormatting sqref="CF7:CF56">
    <cfRule type="expression" dxfId="738" priority="221">
      <formula>$L7="Annual"</formula>
    </cfRule>
  </conditionalFormatting>
  <conditionalFormatting sqref="CF7:CF56">
    <cfRule type="expression" dxfId="737" priority="220">
      <formula>$E7="Retired"</formula>
    </cfRule>
  </conditionalFormatting>
  <conditionalFormatting sqref="CF8:CF56">
    <cfRule type="expression" dxfId="736" priority="219">
      <formula>CE8=1</formula>
    </cfRule>
  </conditionalFormatting>
  <conditionalFormatting sqref="CF8:CF56">
    <cfRule type="expression" dxfId="735" priority="218">
      <formula>$L8="Annual"</formula>
    </cfRule>
  </conditionalFormatting>
  <conditionalFormatting sqref="CF8:CF56">
    <cfRule type="expression" dxfId="734" priority="217">
      <formula>$E8="Retired"</formula>
    </cfRule>
  </conditionalFormatting>
  <conditionalFormatting sqref="CY7:CY56">
    <cfRule type="expression" dxfId="733" priority="216">
      <formula>CX7&gt;1</formula>
    </cfRule>
  </conditionalFormatting>
  <conditionalFormatting sqref="CY7:CY56">
    <cfRule type="expression" dxfId="732" priority="215">
      <formula>$L7="Annual"</formula>
    </cfRule>
  </conditionalFormatting>
  <conditionalFormatting sqref="CY7:CY56">
    <cfRule type="expression" dxfId="731" priority="214">
      <formula>$E7="Retired"</formula>
    </cfRule>
  </conditionalFormatting>
  <conditionalFormatting sqref="CY8:CY56">
    <cfRule type="expression" dxfId="730" priority="213">
      <formula>CX8=1</formula>
    </cfRule>
  </conditionalFormatting>
  <conditionalFormatting sqref="CY8:CY56">
    <cfRule type="expression" dxfId="729" priority="212">
      <formula>$L8="Annual"</formula>
    </cfRule>
  </conditionalFormatting>
  <conditionalFormatting sqref="CY8:CY56">
    <cfRule type="expression" dxfId="728" priority="211">
      <formula>$E8="Retired"</formula>
    </cfRule>
  </conditionalFormatting>
  <conditionalFormatting sqref="DB7:DB56">
    <cfRule type="expression" dxfId="727" priority="210">
      <formula>DA7&gt;1</formula>
    </cfRule>
  </conditionalFormatting>
  <conditionalFormatting sqref="DB7:DB56">
    <cfRule type="expression" dxfId="726" priority="209">
      <formula>$L7="Annual"</formula>
    </cfRule>
  </conditionalFormatting>
  <conditionalFormatting sqref="DB7:DB56">
    <cfRule type="expression" dxfId="725" priority="208">
      <formula>$E7="Retired"</formula>
    </cfRule>
  </conditionalFormatting>
  <conditionalFormatting sqref="DB8:DB56">
    <cfRule type="expression" dxfId="724" priority="207">
      <formula>DA8=1</formula>
    </cfRule>
  </conditionalFormatting>
  <conditionalFormatting sqref="DB8:DB56">
    <cfRule type="expression" dxfId="723" priority="206">
      <formula>$L8="Annual"</formula>
    </cfRule>
  </conditionalFormatting>
  <conditionalFormatting sqref="DB8:DB56">
    <cfRule type="expression" dxfId="722" priority="205">
      <formula>$E8="Retired"</formula>
    </cfRule>
  </conditionalFormatting>
  <conditionalFormatting sqref="DE7:DE56">
    <cfRule type="expression" dxfId="721" priority="204">
      <formula>DD7&gt;1</formula>
    </cfRule>
  </conditionalFormatting>
  <conditionalFormatting sqref="DE7:DE56">
    <cfRule type="expression" dxfId="720" priority="203">
      <formula>$L7="Annual"</formula>
    </cfRule>
  </conditionalFormatting>
  <conditionalFormatting sqref="DE7:DE56">
    <cfRule type="expression" dxfId="719" priority="202">
      <formula>$E7="Retired"</formula>
    </cfRule>
  </conditionalFormatting>
  <conditionalFormatting sqref="DE8:DE56">
    <cfRule type="expression" dxfId="718" priority="201">
      <formula>DD8=1</formula>
    </cfRule>
  </conditionalFormatting>
  <conditionalFormatting sqref="DE8:DE56">
    <cfRule type="expression" dxfId="717" priority="200">
      <formula>$L8="Annual"</formula>
    </cfRule>
  </conditionalFormatting>
  <conditionalFormatting sqref="DE8:DE56">
    <cfRule type="expression" dxfId="716" priority="199">
      <formula>$E8="Retired"</formula>
    </cfRule>
  </conditionalFormatting>
  <conditionalFormatting sqref="DH7:DH56">
    <cfRule type="expression" dxfId="715" priority="198">
      <formula>DG7&gt;1</formula>
    </cfRule>
  </conditionalFormatting>
  <conditionalFormatting sqref="DH7:DH56">
    <cfRule type="expression" dxfId="714" priority="197">
      <formula>$L7="Annual"</formula>
    </cfRule>
  </conditionalFormatting>
  <conditionalFormatting sqref="DH7:DH56">
    <cfRule type="expression" dxfId="713" priority="196">
      <formula>$E7="Retired"</formula>
    </cfRule>
  </conditionalFormatting>
  <conditionalFormatting sqref="DH8:DH56">
    <cfRule type="expression" dxfId="712" priority="195">
      <formula>DG8=1</formula>
    </cfRule>
  </conditionalFormatting>
  <conditionalFormatting sqref="DH8:DH56">
    <cfRule type="expression" dxfId="711" priority="194">
      <formula>$L8="Annual"</formula>
    </cfRule>
  </conditionalFormatting>
  <conditionalFormatting sqref="DH8:DH56">
    <cfRule type="expression" dxfId="710" priority="193">
      <formula>$E8="Retired"</formula>
    </cfRule>
  </conditionalFormatting>
  <conditionalFormatting sqref="BS8:BS107">
    <cfRule type="expression" dxfId="709" priority="192">
      <formula>BR8&gt;1</formula>
    </cfRule>
  </conditionalFormatting>
  <conditionalFormatting sqref="BS8:BS107">
    <cfRule type="expression" dxfId="708" priority="191">
      <formula>$E8="Retired"</formula>
    </cfRule>
  </conditionalFormatting>
  <conditionalFormatting sqref="BS9:BS107">
    <cfRule type="expression" dxfId="707" priority="190">
      <formula>BR9=1</formula>
    </cfRule>
  </conditionalFormatting>
  <conditionalFormatting sqref="BS9:BS107">
    <cfRule type="expression" dxfId="706" priority="189">
      <formula>$E9="Retired"</formula>
    </cfRule>
  </conditionalFormatting>
  <conditionalFormatting sqref="CU8:CU107">
    <cfRule type="expression" dxfId="705" priority="188">
      <formula>CT8&gt;1</formula>
    </cfRule>
  </conditionalFormatting>
  <conditionalFormatting sqref="CU8:CU107">
    <cfRule type="expression" dxfId="704" priority="187">
      <formula>$E8="Retired"</formula>
    </cfRule>
  </conditionalFormatting>
  <conditionalFormatting sqref="CU9:CU107">
    <cfRule type="expression" dxfId="703" priority="186">
      <formula>CT9=1</formula>
    </cfRule>
  </conditionalFormatting>
  <conditionalFormatting sqref="CU9:CU107">
    <cfRule type="expression" dxfId="702" priority="185">
      <formula>$E9="Retired"</formula>
    </cfRule>
  </conditionalFormatting>
  <conditionalFormatting sqref="DW8:DW107">
    <cfRule type="expression" dxfId="701" priority="184">
      <formula>DV8&gt;1</formula>
    </cfRule>
  </conditionalFormatting>
  <conditionalFormatting sqref="DW8:DW107">
    <cfRule type="expression" dxfId="700" priority="183">
      <formula>$E8="Retired"</formula>
    </cfRule>
  </conditionalFormatting>
  <conditionalFormatting sqref="DW9:DW107">
    <cfRule type="expression" dxfId="699" priority="182">
      <formula>DV9=1</formula>
    </cfRule>
  </conditionalFormatting>
  <conditionalFormatting sqref="DW9:DW107">
    <cfRule type="expression" dxfId="698" priority="181">
      <formula>$E9="Retired"</formula>
    </cfRule>
  </conditionalFormatting>
  <conditionalFormatting sqref="AR9:AR107">
    <cfRule type="expression" dxfId="697" priority="177">
      <formula>$E9="Retired"</formula>
    </cfRule>
  </conditionalFormatting>
  <conditionalFormatting sqref="AR8">
    <cfRule type="cellIs" dxfId="696" priority="180" operator="lessThanOrEqual">
      <formula>1</formula>
    </cfRule>
  </conditionalFormatting>
  <conditionalFormatting sqref="AR8">
    <cfRule type="expression" dxfId="695" priority="179">
      <formula>$E8="Retired"</formula>
    </cfRule>
  </conditionalFormatting>
  <conditionalFormatting sqref="AR9:AR107">
    <cfRule type="cellIs" dxfId="694" priority="178" operator="lessThanOrEqual">
      <formula>1</formula>
    </cfRule>
  </conditionalFormatting>
  <conditionalFormatting sqref="F8:F13">
    <cfRule type="notContainsBlanks" dxfId="693" priority="168">
      <formula>LEN(TRIM(F8))&gt;0</formula>
    </cfRule>
  </conditionalFormatting>
  <conditionalFormatting sqref="F14:F107">
    <cfRule type="notContainsBlanks" dxfId="692" priority="167">
      <formula>LEN(TRIM(F14))&gt;0</formula>
    </cfRule>
  </conditionalFormatting>
  <conditionalFormatting sqref="F8:F107">
    <cfRule type="expression" dxfId="691" priority="169">
      <formula>E8="Retired"</formula>
    </cfRule>
  </conditionalFormatting>
  <conditionalFormatting sqref="Z9">
    <cfRule type="expression" dxfId="690" priority="166">
      <formula>$L9="Annual"</formula>
    </cfRule>
  </conditionalFormatting>
  <conditionalFormatting sqref="Z9">
    <cfRule type="expression" dxfId="689" priority="165">
      <formula>$E9="Retired"</formula>
    </cfRule>
  </conditionalFormatting>
  <conditionalFormatting sqref="AL10:AM107 AM8:AM9">
    <cfRule type="expression" dxfId="688" priority="162">
      <formula>$L8="Annual"</formula>
    </cfRule>
  </conditionalFormatting>
  <conditionalFormatting sqref="AL10:AM107 AM8:AM9">
    <cfRule type="expression" dxfId="687" priority="161">
      <formula>$E8="Retired"</formula>
    </cfRule>
  </conditionalFormatting>
  <conditionalFormatting sqref="AN8:AN107">
    <cfRule type="expression" dxfId="686" priority="160">
      <formula>AM8&gt;1</formula>
    </cfRule>
  </conditionalFormatting>
  <conditionalFormatting sqref="AN8:AN107">
    <cfRule type="expression" dxfId="685" priority="159">
      <formula>$L8="Annual"</formula>
    </cfRule>
  </conditionalFormatting>
  <conditionalFormatting sqref="AN8:AN107">
    <cfRule type="expression" dxfId="684" priority="158">
      <formula>$E8="Retired"</formula>
    </cfRule>
  </conditionalFormatting>
  <conditionalFormatting sqref="AN9:AN107">
    <cfRule type="expression" dxfId="683" priority="157">
      <formula>AM9=1</formula>
    </cfRule>
  </conditionalFormatting>
  <conditionalFormatting sqref="AN9:AN107">
    <cfRule type="expression" dxfId="682" priority="156">
      <formula>$L9="Annual"</formula>
    </cfRule>
  </conditionalFormatting>
  <conditionalFormatting sqref="AN9:AN107">
    <cfRule type="expression" dxfId="681" priority="155">
      <formula>$E9="Retired"</formula>
    </cfRule>
  </conditionalFormatting>
  <conditionalFormatting sqref="AL8">
    <cfRule type="expression" dxfId="680" priority="163">
      <formula>$L9="Annual"</formula>
    </cfRule>
  </conditionalFormatting>
  <conditionalFormatting sqref="AL8">
    <cfRule type="expression" dxfId="679" priority="164">
      <formula>$E9="Retired"</formula>
    </cfRule>
  </conditionalFormatting>
  <conditionalFormatting sqref="AL9">
    <cfRule type="expression" dxfId="678" priority="154">
      <formula>$L9="Annual"</formula>
    </cfRule>
  </conditionalFormatting>
  <conditionalFormatting sqref="AL9">
    <cfRule type="expression" dxfId="677" priority="153">
      <formula>$E9="Retired"</formula>
    </cfRule>
  </conditionalFormatting>
  <conditionalFormatting sqref="AI10:AJ107 AJ8:AJ9">
    <cfRule type="expression" dxfId="676" priority="150">
      <formula>$L8="Annual"</formula>
    </cfRule>
  </conditionalFormatting>
  <conditionalFormatting sqref="AI10:AJ107 AJ8:AJ9">
    <cfRule type="expression" dxfId="675" priority="149">
      <formula>$E8="Retired"</formula>
    </cfRule>
  </conditionalFormatting>
  <conditionalFormatting sqref="AK8:AK107">
    <cfRule type="expression" dxfId="674" priority="148">
      <formula>AJ8&gt;1</formula>
    </cfRule>
  </conditionalFormatting>
  <conditionalFormatting sqref="AK8:AK107">
    <cfRule type="expression" dxfId="673" priority="147">
      <formula>$L8="Annual"</formula>
    </cfRule>
  </conditionalFormatting>
  <conditionalFormatting sqref="AK8:AK107">
    <cfRule type="expression" dxfId="672" priority="146">
      <formula>$E8="Retired"</formula>
    </cfRule>
  </conditionalFormatting>
  <conditionalFormatting sqref="AK9:AK107">
    <cfRule type="expression" dxfId="671" priority="145">
      <formula>AJ9=1</formula>
    </cfRule>
  </conditionalFormatting>
  <conditionalFormatting sqref="AK9:AK107">
    <cfRule type="expression" dxfId="670" priority="144">
      <formula>$L9="Annual"</formula>
    </cfRule>
  </conditionalFormatting>
  <conditionalFormatting sqref="AK9:AK107">
    <cfRule type="expression" dxfId="669" priority="143">
      <formula>$E9="Retired"</formula>
    </cfRule>
  </conditionalFormatting>
  <conditionalFormatting sqref="AI9">
    <cfRule type="expression" dxfId="668" priority="142">
      <formula>$L9="Annual"</formula>
    </cfRule>
  </conditionalFormatting>
  <conditionalFormatting sqref="AI9">
    <cfRule type="expression" dxfId="667" priority="141">
      <formula>$E9="Retired"</formula>
    </cfRule>
  </conditionalFormatting>
  <conditionalFormatting sqref="AF10:AG107 AG8:AG9">
    <cfRule type="expression" dxfId="666" priority="138">
      <formula>$L8="Annual"</formula>
    </cfRule>
  </conditionalFormatting>
  <conditionalFormatting sqref="AF10:AG107 AG8:AG9">
    <cfRule type="expression" dxfId="665" priority="137">
      <formula>$E8="Retired"</formula>
    </cfRule>
  </conditionalFormatting>
  <conditionalFormatting sqref="AH8:AH107">
    <cfRule type="expression" dxfId="664" priority="136">
      <formula>AG8&gt;1</formula>
    </cfRule>
  </conditionalFormatting>
  <conditionalFormatting sqref="AH8:AH107">
    <cfRule type="expression" dxfId="663" priority="135">
      <formula>$L8="Annual"</formula>
    </cfRule>
  </conditionalFormatting>
  <conditionalFormatting sqref="AH8:AH107">
    <cfRule type="expression" dxfId="662" priority="134">
      <formula>$E8="Retired"</formula>
    </cfRule>
  </conditionalFormatting>
  <conditionalFormatting sqref="AH9:AH107">
    <cfRule type="expression" dxfId="661" priority="133">
      <formula>AG9=1</formula>
    </cfRule>
  </conditionalFormatting>
  <conditionalFormatting sqref="AH9:AH107">
    <cfRule type="expression" dxfId="660" priority="132">
      <formula>$L9="Annual"</formula>
    </cfRule>
  </conditionalFormatting>
  <conditionalFormatting sqref="AH9:AH107">
    <cfRule type="expression" dxfId="659" priority="131">
      <formula>$E9="Retired"</formula>
    </cfRule>
  </conditionalFormatting>
  <conditionalFormatting sqref="AF9">
    <cfRule type="expression" dxfId="658" priority="130">
      <formula>$L9="Annual"</formula>
    </cfRule>
  </conditionalFormatting>
  <conditionalFormatting sqref="AF9">
    <cfRule type="expression" dxfId="657" priority="129">
      <formula>$E9="Retired"</formula>
    </cfRule>
  </conditionalFormatting>
  <conditionalFormatting sqref="AC10:AD107 AD8:AD9">
    <cfRule type="expression" dxfId="656" priority="126">
      <formula>$L8="Annual"</formula>
    </cfRule>
  </conditionalFormatting>
  <conditionalFormatting sqref="AC10:AD107 AD8:AD9">
    <cfRule type="expression" dxfId="655" priority="125">
      <formula>$E8="Retired"</formula>
    </cfRule>
  </conditionalFormatting>
  <conditionalFormatting sqref="AE8:AE107">
    <cfRule type="expression" dxfId="654" priority="124">
      <formula>AD8&gt;1</formula>
    </cfRule>
  </conditionalFormatting>
  <conditionalFormatting sqref="AE8:AE107">
    <cfRule type="expression" dxfId="653" priority="123">
      <formula>$L8="Annual"</formula>
    </cfRule>
  </conditionalFormatting>
  <conditionalFormatting sqref="AE8:AE107">
    <cfRule type="expression" dxfId="652" priority="122">
      <formula>$E8="Retired"</formula>
    </cfRule>
  </conditionalFormatting>
  <conditionalFormatting sqref="AE9:AE107">
    <cfRule type="expression" dxfId="651" priority="121">
      <formula>AD9=1</formula>
    </cfRule>
  </conditionalFormatting>
  <conditionalFormatting sqref="AE9:AE107">
    <cfRule type="expression" dxfId="650" priority="120">
      <formula>$L9="Annual"</formula>
    </cfRule>
  </conditionalFormatting>
  <conditionalFormatting sqref="AE9:AE107">
    <cfRule type="expression" dxfId="649" priority="119">
      <formula>$E9="Retired"</formula>
    </cfRule>
  </conditionalFormatting>
  <conditionalFormatting sqref="AC9">
    <cfRule type="expression" dxfId="648" priority="118">
      <formula>$L9="Annual"</formula>
    </cfRule>
  </conditionalFormatting>
  <conditionalFormatting sqref="AC9">
    <cfRule type="expression" dxfId="647" priority="117">
      <formula>$E9="Retired"</formula>
    </cfRule>
  </conditionalFormatting>
  <conditionalFormatting sqref="BE8:BF8 BH8:BI8 BK8:BL8 BN8:BO8">
    <cfRule type="expression" dxfId="646" priority="116">
      <formula>$L8="Annual"</formula>
    </cfRule>
  </conditionalFormatting>
  <conditionalFormatting sqref="BH8:BI8 BK8:BL8 BN8:BO8 BE8:BF8">
    <cfRule type="expression" dxfId="645" priority="115">
      <formula>$E8="Retired"</formula>
    </cfRule>
  </conditionalFormatting>
  <conditionalFormatting sqref="BE9:BF107 BH9:BI107 BK9:BL107 BN9:BO107">
    <cfRule type="expression" dxfId="644" priority="114">
      <formula>$L9="Annual"</formula>
    </cfRule>
  </conditionalFormatting>
  <conditionalFormatting sqref="BH9:BI107 BK9:BL107 BN9:BO107 BE9:BF107">
    <cfRule type="expression" dxfId="643" priority="113">
      <formula>$E9="Retired"</formula>
    </cfRule>
  </conditionalFormatting>
  <conditionalFormatting sqref="BG8:BG107">
    <cfRule type="expression" dxfId="642" priority="112">
      <formula>BF8&gt;1</formula>
    </cfRule>
  </conditionalFormatting>
  <conditionalFormatting sqref="BG8:BG107">
    <cfRule type="expression" dxfId="641" priority="111">
      <formula>$L8="Annual"</formula>
    </cfRule>
  </conditionalFormatting>
  <conditionalFormatting sqref="BG8:BG107">
    <cfRule type="expression" dxfId="640" priority="110">
      <formula>$E8="Retired"</formula>
    </cfRule>
  </conditionalFormatting>
  <conditionalFormatting sqref="BG9:BG107">
    <cfRule type="expression" dxfId="639" priority="109">
      <formula>BF9=1</formula>
    </cfRule>
  </conditionalFormatting>
  <conditionalFormatting sqref="BG9:BG107">
    <cfRule type="expression" dxfId="638" priority="108">
      <formula>$L9="Annual"</formula>
    </cfRule>
  </conditionalFormatting>
  <conditionalFormatting sqref="BG9:BG107">
    <cfRule type="expression" dxfId="637" priority="107">
      <formula>$E9="Retired"</formula>
    </cfRule>
  </conditionalFormatting>
  <conditionalFormatting sqref="BJ8:BJ107">
    <cfRule type="expression" dxfId="636" priority="106">
      <formula>BI8&gt;1</formula>
    </cfRule>
  </conditionalFormatting>
  <conditionalFormatting sqref="BJ8:BJ107">
    <cfRule type="expression" dxfId="635" priority="105">
      <formula>$L8="Annual"</formula>
    </cfRule>
  </conditionalFormatting>
  <conditionalFormatting sqref="BJ8:BJ107">
    <cfRule type="expression" dxfId="634" priority="104">
      <formula>$E8="Retired"</formula>
    </cfRule>
  </conditionalFormatting>
  <conditionalFormatting sqref="BJ9:BJ107">
    <cfRule type="expression" dxfId="633" priority="103">
      <formula>BI9=1</formula>
    </cfRule>
  </conditionalFormatting>
  <conditionalFormatting sqref="BJ9:BJ107">
    <cfRule type="expression" dxfId="632" priority="102">
      <formula>$L9="Annual"</formula>
    </cfRule>
  </conditionalFormatting>
  <conditionalFormatting sqref="BJ9:BJ107">
    <cfRule type="expression" dxfId="631" priority="101">
      <formula>$E9="Retired"</formula>
    </cfRule>
  </conditionalFormatting>
  <conditionalFormatting sqref="BM8:BM107">
    <cfRule type="expression" dxfId="630" priority="100">
      <formula>BL8&gt;1</formula>
    </cfRule>
  </conditionalFormatting>
  <conditionalFormatting sqref="BM8:BM107">
    <cfRule type="expression" dxfId="629" priority="99">
      <formula>$L8="Annual"</formula>
    </cfRule>
  </conditionalFormatting>
  <conditionalFormatting sqref="BM8:BM107">
    <cfRule type="expression" dxfId="628" priority="98">
      <formula>$E8="Retired"</formula>
    </cfRule>
  </conditionalFormatting>
  <conditionalFormatting sqref="BM9:BM107">
    <cfRule type="expression" dxfId="627" priority="97">
      <formula>BL9=1</formula>
    </cfRule>
  </conditionalFormatting>
  <conditionalFormatting sqref="BM9:BM107">
    <cfRule type="expression" dxfId="626" priority="96">
      <formula>$L9="Annual"</formula>
    </cfRule>
  </conditionalFormatting>
  <conditionalFormatting sqref="BM9:BM107">
    <cfRule type="expression" dxfId="625" priority="95">
      <formula>$E9="Retired"</formula>
    </cfRule>
  </conditionalFormatting>
  <conditionalFormatting sqref="BP8:BP107">
    <cfRule type="expression" dxfId="624" priority="94">
      <formula>BO8&gt;1</formula>
    </cfRule>
  </conditionalFormatting>
  <conditionalFormatting sqref="BP8:BP107">
    <cfRule type="expression" dxfId="623" priority="93">
      <formula>$L8="Annual"</formula>
    </cfRule>
  </conditionalFormatting>
  <conditionalFormatting sqref="BP8:BP107">
    <cfRule type="expression" dxfId="622" priority="92">
      <formula>$E8="Retired"</formula>
    </cfRule>
  </conditionalFormatting>
  <conditionalFormatting sqref="BP9:BP107">
    <cfRule type="expression" dxfId="621" priority="91">
      <formula>BO9=1</formula>
    </cfRule>
  </conditionalFormatting>
  <conditionalFormatting sqref="BP9:BP107">
    <cfRule type="expression" dxfId="620" priority="90">
      <formula>$L9="Annual"</formula>
    </cfRule>
  </conditionalFormatting>
  <conditionalFormatting sqref="BP9:BP107">
    <cfRule type="expression" dxfId="619" priority="89">
      <formula>$E9="Retired"</formula>
    </cfRule>
  </conditionalFormatting>
  <conditionalFormatting sqref="CG8:CH8 CJ8:CK8 CM8:CN8 CP8:CQ8">
    <cfRule type="expression" dxfId="618" priority="88">
      <formula>$L8="Annual"</formula>
    </cfRule>
  </conditionalFormatting>
  <conditionalFormatting sqref="CJ8:CK8 CM8:CN8 CP8:CQ8 CG8:CH8">
    <cfRule type="expression" dxfId="617" priority="87">
      <formula>$E8="Retired"</formula>
    </cfRule>
  </conditionalFormatting>
  <conditionalFormatting sqref="CR57:CR107">
    <cfRule type="expression" dxfId="616" priority="86">
      <formula>CQ57=1</formula>
    </cfRule>
  </conditionalFormatting>
  <conditionalFormatting sqref="CP9:CQ56 CG9:CH107 CJ9:CK107 CM9:CN107 CP57:CR107">
    <cfRule type="expression" dxfId="615" priority="85">
      <formula>$L9="Annual"</formula>
    </cfRule>
  </conditionalFormatting>
  <conditionalFormatting sqref="CP9:CQ56 CJ9:CK107 CM9:CN107 CP57:CR107 CG9:CH107">
    <cfRule type="expression" dxfId="614" priority="84">
      <formula>$E9="Retired"</formula>
    </cfRule>
  </conditionalFormatting>
  <conditionalFormatting sqref="CI8:CI107">
    <cfRule type="expression" dxfId="613" priority="83">
      <formula>CH8&gt;1</formula>
    </cfRule>
  </conditionalFormatting>
  <conditionalFormatting sqref="CI8:CI107">
    <cfRule type="expression" dxfId="612" priority="82">
      <formula>$L8="Annual"</formula>
    </cfRule>
  </conditionalFormatting>
  <conditionalFormatting sqref="CI8:CI107">
    <cfRule type="expression" dxfId="611" priority="81">
      <formula>$E8="Retired"</formula>
    </cfRule>
  </conditionalFormatting>
  <conditionalFormatting sqref="CI9:CI107">
    <cfRule type="expression" dxfId="610" priority="80">
      <formula>CH9=1</formula>
    </cfRule>
  </conditionalFormatting>
  <conditionalFormatting sqref="CI9:CI107">
    <cfRule type="expression" dxfId="609" priority="79">
      <formula>$L9="Annual"</formula>
    </cfRule>
  </conditionalFormatting>
  <conditionalFormatting sqref="CI9:CI107">
    <cfRule type="expression" dxfId="608" priority="78">
      <formula>$E9="Retired"</formula>
    </cfRule>
  </conditionalFormatting>
  <conditionalFormatting sqref="CL8:CL107">
    <cfRule type="expression" dxfId="607" priority="77">
      <formula>CK8&gt;1</formula>
    </cfRule>
  </conditionalFormatting>
  <conditionalFormatting sqref="CL8:CL107">
    <cfRule type="expression" dxfId="606" priority="76">
      <formula>$L8="Annual"</formula>
    </cfRule>
  </conditionalFormatting>
  <conditionalFormatting sqref="CL8:CL107">
    <cfRule type="expression" dxfId="605" priority="75">
      <formula>$E8="Retired"</formula>
    </cfRule>
  </conditionalFormatting>
  <conditionalFormatting sqref="CL9:CL107">
    <cfRule type="expression" dxfId="604" priority="74">
      <formula>CK9=1</formula>
    </cfRule>
  </conditionalFormatting>
  <conditionalFormatting sqref="CL9:CL107">
    <cfRule type="expression" dxfId="603" priority="73">
      <formula>$L9="Annual"</formula>
    </cfRule>
  </conditionalFormatting>
  <conditionalFormatting sqref="CL9:CL107">
    <cfRule type="expression" dxfId="602" priority="72">
      <formula>$E9="Retired"</formula>
    </cfRule>
  </conditionalFormatting>
  <conditionalFormatting sqref="CO8:CO107">
    <cfRule type="expression" dxfId="601" priority="71">
      <formula>CN8&gt;1</formula>
    </cfRule>
  </conditionalFormatting>
  <conditionalFormatting sqref="CO8:CO107">
    <cfRule type="expression" dxfId="600" priority="70">
      <formula>$L8="Annual"</formula>
    </cfRule>
  </conditionalFormatting>
  <conditionalFormatting sqref="CO8:CO107">
    <cfRule type="expression" dxfId="599" priority="69">
      <formula>$E8="Retired"</formula>
    </cfRule>
  </conditionalFormatting>
  <conditionalFormatting sqref="CO9:CO107">
    <cfRule type="expression" dxfId="598" priority="68">
      <formula>CN9=1</formula>
    </cfRule>
  </conditionalFormatting>
  <conditionalFormatting sqref="CO9:CO107">
    <cfRule type="expression" dxfId="597" priority="67">
      <formula>$L9="Annual"</formula>
    </cfRule>
  </conditionalFormatting>
  <conditionalFormatting sqref="CO9:CO107">
    <cfRule type="expression" dxfId="596" priority="66">
      <formula>$E9="Retired"</formula>
    </cfRule>
  </conditionalFormatting>
  <conditionalFormatting sqref="CR7:CR56">
    <cfRule type="expression" dxfId="595" priority="65">
      <formula>CQ7&gt;1</formula>
    </cfRule>
  </conditionalFormatting>
  <conditionalFormatting sqref="CR7:CR56">
    <cfRule type="expression" dxfId="594" priority="64">
      <formula>$L7="Annual"</formula>
    </cfRule>
  </conditionalFormatting>
  <conditionalFormatting sqref="CR7:CR56">
    <cfRule type="expression" dxfId="593" priority="63">
      <formula>$E7="Retired"</formula>
    </cfRule>
  </conditionalFormatting>
  <conditionalFormatting sqref="CR8:CR56">
    <cfRule type="expression" dxfId="592" priority="62">
      <formula>CQ8=1</formula>
    </cfRule>
  </conditionalFormatting>
  <conditionalFormatting sqref="CR8:CR56">
    <cfRule type="expression" dxfId="591" priority="61">
      <formula>$L8="Annual"</formula>
    </cfRule>
  </conditionalFormatting>
  <conditionalFormatting sqref="CR8:CR56">
    <cfRule type="expression" dxfId="590" priority="60">
      <formula>$E8="Retired"</formula>
    </cfRule>
  </conditionalFormatting>
  <conditionalFormatting sqref="DI8:DJ8 DL8:DM8 DO8:DP8 DR8:DS8">
    <cfRule type="expression" dxfId="589" priority="59">
      <formula>$L8="Annual"</formula>
    </cfRule>
  </conditionalFormatting>
  <conditionalFormatting sqref="DL8:DM8 DO8:DP8 DR8:DS8 DI8:DJ8">
    <cfRule type="expression" dxfId="588" priority="58">
      <formula>$E8="Retired"</formula>
    </cfRule>
  </conditionalFormatting>
  <conditionalFormatting sqref="DK57:DK107">
    <cfRule type="expression" dxfId="587" priority="57">
      <formula>DJ57=1</formula>
    </cfRule>
  </conditionalFormatting>
  <conditionalFormatting sqref="DN57:DN107">
    <cfRule type="expression" dxfId="586" priority="56">
      <formula>DM57=1</formula>
    </cfRule>
  </conditionalFormatting>
  <conditionalFormatting sqref="DQ57:DQ107">
    <cfRule type="expression" dxfId="585" priority="55">
      <formula>DP57=1</formula>
    </cfRule>
  </conditionalFormatting>
  <conditionalFormatting sqref="DT57:DT107">
    <cfRule type="expression" dxfId="584" priority="54">
      <formula>DS57=1</formula>
    </cfRule>
  </conditionalFormatting>
  <conditionalFormatting sqref="DI9:DJ56 DL9:DM56 DO9:DP56 DR9:DS56 DI57:DT107">
    <cfRule type="expression" dxfId="583" priority="53">
      <formula>$L9="Annual"</formula>
    </cfRule>
  </conditionalFormatting>
  <conditionalFormatting sqref="DL9:DM56 DO9:DP56 DR9:DS56 DI9:DJ56 DI57:DT107">
    <cfRule type="expression" dxfId="582" priority="52">
      <formula>$E9="Retired"</formula>
    </cfRule>
  </conditionalFormatting>
  <conditionalFormatting sqref="DK7:DK56">
    <cfRule type="expression" dxfId="581" priority="51">
      <formula>DJ7&gt;1</formula>
    </cfRule>
  </conditionalFormatting>
  <conditionalFormatting sqref="DK7:DK56">
    <cfRule type="expression" dxfId="580" priority="50">
      <formula>$L7="Annual"</formula>
    </cfRule>
  </conditionalFormatting>
  <conditionalFormatting sqref="DK7:DK56">
    <cfRule type="expression" dxfId="579" priority="49">
      <formula>$E7="Retired"</formula>
    </cfRule>
  </conditionalFormatting>
  <conditionalFormatting sqref="DK8:DK56">
    <cfRule type="expression" dxfId="578" priority="48">
      <formula>DJ8=1</formula>
    </cfRule>
  </conditionalFormatting>
  <conditionalFormatting sqref="DK8:DK56">
    <cfRule type="expression" dxfId="577" priority="47">
      <formula>$L8="Annual"</formula>
    </cfRule>
  </conditionalFormatting>
  <conditionalFormatting sqref="DK8:DK56">
    <cfRule type="expression" dxfId="576" priority="46">
      <formula>$E8="Retired"</formula>
    </cfRule>
  </conditionalFormatting>
  <conditionalFormatting sqref="DN7:DN56">
    <cfRule type="expression" dxfId="575" priority="45">
      <formula>DM7&gt;1</formula>
    </cfRule>
  </conditionalFormatting>
  <conditionalFormatting sqref="DN7:DN56">
    <cfRule type="expression" dxfId="574" priority="44">
      <formula>$L7="Annual"</formula>
    </cfRule>
  </conditionalFormatting>
  <conditionalFormatting sqref="DN7:DN56">
    <cfRule type="expression" dxfId="573" priority="43">
      <formula>$E7="Retired"</formula>
    </cfRule>
  </conditionalFormatting>
  <conditionalFormatting sqref="DN8:DN56">
    <cfRule type="expression" dxfId="572" priority="42">
      <formula>DM8=1</formula>
    </cfRule>
  </conditionalFormatting>
  <conditionalFormatting sqref="DN8:DN56">
    <cfRule type="expression" dxfId="571" priority="41">
      <formula>$L8="Annual"</formula>
    </cfRule>
  </conditionalFormatting>
  <conditionalFormatting sqref="DN8:DN56">
    <cfRule type="expression" dxfId="570" priority="40">
      <formula>$E8="Retired"</formula>
    </cfRule>
  </conditionalFormatting>
  <conditionalFormatting sqref="DQ7:DQ56">
    <cfRule type="expression" dxfId="569" priority="39">
      <formula>DP7&gt;1</formula>
    </cfRule>
  </conditionalFormatting>
  <conditionalFormatting sqref="DQ7:DQ56">
    <cfRule type="expression" dxfId="568" priority="38">
      <formula>$L7="Annual"</formula>
    </cfRule>
  </conditionalFormatting>
  <conditionalFormatting sqref="DQ7:DQ56">
    <cfRule type="expression" dxfId="567" priority="37">
      <formula>$E7="Retired"</formula>
    </cfRule>
  </conditionalFormatting>
  <conditionalFormatting sqref="DQ8:DQ56">
    <cfRule type="expression" dxfId="566" priority="36">
      <formula>DP8=1</formula>
    </cfRule>
  </conditionalFormatting>
  <conditionalFormatting sqref="DQ8:DQ56">
    <cfRule type="expression" dxfId="565" priority="35">
      <formula>$L8="Annual"</formula>
    </cfRule>
  </conditionalFormatting>
  <conditionalFormatting sqref="DQ8:DQ56">
    <cfRule type="expression" dxfId="564" priority="34">
      <formula>$E8="Retired"</formula>
    </cfRule>
  </conditionalFormatting>
  <conditionalFormatting sqref="DT7:DT56">
    <cfRule type="expression" dxfId="563" priority="33">
      <formula>DS7&gt;1</formula>
    </cfRule>
  </conditionalFormatting>
  <conditionalFormatting sqref="DT7:DT56">
    <cfRule type="expression" dxfId="562" priority="32">
      <formula>$L7="Annual"</formula>
    </cfRule>
  </conditionalFormatting>
  <conditionalFormatting sqref="DT7:DT56">
    <cfRule type="expression" dxfId="561" priority="31">
      <formula>$E7="Retired"</formula>
    </cfRule>
  </conditionalFormatting>
  <conditionalFormatting sqref="DT8:DT56">
    <cfRule type="expression" dxfId="560" priority="30">
      <formula>DS8=1</formula>
    </cfRule>
  </conditionalFormatting>
  <conditionalFormatting sqref="DT8:DT56">
    <cfRule type="expression" dxfId="559" priority="29">
      <formula>$L8="Annual"</formula>
    </cfRule>
  </conditionalFormatting>
  <conditionalFormatting sqref="DT8:DT56">
    <cfRule type="expression" dxfId="558" priority="28">
      <formula>$E8="Retired"</formula>
    </cfRule>
  </conditionalFormatting>
  <conditionalFormatting sqref="AI8">
    <cfRule type="expression" dxfId="557" priority="20">
      <formula>$E8="Retired"</formula>
    </cfRule>
  </conditionalFormatting>
  <conditionalFormatting sqref="Z8">
    <cfRule type="expression" dxfId="556" priority="27">
      <formula>$L8="Annual"</formula>
    </cfRule>
  </conditionalFormatting>
  <conditionalFormatting sqref="Z8">
    <cfRule type="expression" dxfId="555" priority="26">
      <formula>$E8="Retired"</formula>
    </cfRule>
  </conditionalFormatting>
  <conditionalFormatting sqref="AC8">
    <cfRule type="expression" dxfId="554" priority="25">
      <formula>$L8="Annual"</formula>
    </cfRule>
  </conditionalFormatting>
  <conditionalFormatting sqref="AC8">
    <cfRule type="expression" dxfId="553" priority="24">
      <formula>$E8="Retired"</formula>
    </cfRule>
  </conditionalFormatting>
  <conditionalFormatting sqref="AF8">
    <cfRule type="expression" dxfId="552" priority="23">
      <formula>$L8="Annual"</formula>
    </cfRule>
  </conditionalFormatting>
  <conditionalFormatting sqref="AF8">
    <cfRule type="expression" dxfId="551" priority="22">
      <formula>$E8="Retired"</formula>
    </cfRule>
  </conditionalFormatting>
  <conditionalFormatting sqref="AI8">
    <cfRule type="expression" dxfId="550" priority="21">
      <formula>$L8="Annual"</formula>
    </cfRule>
  </conditionalFormatting>
  <conditionalFormatting sqref="AS8:AT8">
    <cfRule type="expression" dxfId="549" priority="19">
      <formula>$L8="Annual"</formula>
    </cfRule>
  </conditionalFormatting>
  <conditionalFormatting sqref="AS8:AT8">
    <cfRule type="expression" dxfId="548" priority="18">
      <formula>$E8="Retired"</formula>
    </cfRule>
  </conditionalFormatting>
  <conditionalFormatting sqref="AS9:AT10">
    <cfRule type="expression" dxfId="547" priority="17">
      <formula>$L9="Annual"</formula>
    </cfRule>
  </conditionalFormatting>
  <conditionalFormatting sqref="AS9:AT10">
    <cfRule type="expression" dxfId="546" priority="16">
      <formula>$E9="Retired"</formula>
    </cfRule>
  </conditionalFormatting>
  <conditionalFormatting sqref="AP22">
    <cfRule type="expression" dxfId="545" priority="15">
      <formula>$E22="Retired"</formula>
    </cfRule>
  </conditionalFormatting>
  <conditionalFormatting sqref="AX8:AX10">
    <cfRule type="expression" dxfId="544" priority="14">
      <formula>AW8&gt;1</formula>
    </cfRule>
  </conditionalFormatting>
  <conditionalFormatting sqref="AX8:AX10">
    <cfRule type="expression" dxfId="543" priority="13">
      <formula>$L8="Annual"</formula>
    </cfRule>
  </conditionalFormatting>
  <conditionalFormatting sqref="AX8:AX10">
    <cfRule type="expression" dxfId="542" priority="12">
      <formula>$E8="Retired"</formula>
    </cfRule>
  </conditionalFormatting>
  <conditionalFormatting sqref="AX9:AX10">
    <cfRule type="expression" dxfId="541" priority="11">
      <formula>AW9=1</formula>
    </cfRule>
  </conditionalFormatting>
  <conditionalFormatting sqref="AX9:AX10">
    <cfRule type="expression" dxfId="540" priority="10">
      <formula>$L9="Annual"</formula>
    </cfRule>
  </conditionalFormatting>
  <conditionalFormatting sqref="AX9:AX10">
    <cfRule type="expression" dxfId="539" priority="9">
      <formula>$E9="Retired"</formula>
    </cfRule>
  </conditionalFormatting>
  <conditionalFormatting sqref="AV8:AW8">
    <cfRule type="expression" dxfId="538" priority="8">
      <formula>$L8="Annual"</formula>
    </cfRule>
  </conditionalFormatting>
  <conditionalFormatting sqref="AV8:AW8">
    <cfRule type="expression" dxfId="537" priority="7">
      <formula>$E8="Retired"</formula>
    </cfRule>
  </conditionalFormatting>
  <conditionalFormatting sqref="AV9:AW10">
    <cfRule type="expression" dxfId="536" priority="6">
      <formula>$L9="Annual"</formula>
    </cfRule>
  </conditionalFormatting>
  <conditionalFormatting sqref="AV9:AW10">
    <cfRule type="expression" dxfId="535" priority="5">
      <formula>$E9="Retired"</formula>
    </cfRule>
  </conditionalFormatting>
  <conditionalFormatting sqref="AY9:AZ9">
    <cfRule type="expression" dxfId="534" priority="4">
      <formula>$L9="Annual"</formula>
    </cfRule>
  </conditionalFormatting>
  <conditionalFormatting sqref="AY9:AZ9">
    <cfRule type="expression" dxfId="533" priority="3">
      <formula>$E9="Retired"</formula>
    </cfRule>
  </conditionalFormatting>
  <conditionalFormatting sqref="AY10:AZ10">
    <cfRule type="expression" dxfId="532" priority="2">
      <formula>$L10="Annual"</formula>
    </cfRule>
  </conditionalFormatting>
  <conditionalFormatting sqref="AY10:AZ10">
    <cfRule type="expression" dxfId="531" priority="1">
      <formula>$E10="Retired"</formula>
    </cfRule>
  </conditionalFormatting>
  <dataValidations count="5">
    <dataValidation type="custom" errorStyle="warning" allowBlank="1" showInputMessage="1" showErrorMessage="1" errorTitle="Please check value" error="Denominator should be greater than or equal to numerator!" sqref="BI8:BI107 AW11:AW107">
      <formula1>AW8&gt;=AV8</formula1>
    </dataValidation>
    <dataValidation allowBlank="1" showInputMessage="1" showErrorMessage="1" promptTitle="Payment Taxonomy Description" prompt="The Awardee must specify the Payment Taxonomy Category type 2, 3, or 4 for each value-based purchasing and/or alternative payment model.    Please review the Payer Participation and SIM Definitions tab for Payment Taxonomy Category definitions" sqref="M7"/>
    <dataValidation type="date" operator="greaterThan" allowBlank="1" showInputMessage="1" showErrorMessage="1" errorTitle="Enter Date for Retired Metrics" error="Please enter the date that the metric was retired in MM/DD/YY format. (Note: date must be after SIM start date 2/1/15)" sqref="F8:F107">
      <formula1>42036</formula1>
    </dataValidation>
    <dataValidation type="custom" errorStyle="warning" allowBlank="1" showInputMessage="1" showErrorMessage="1" errorTitle="Check Denominator Value" error="If reporting a percentage please ensure that the denominator is equal to or greater than numerator._x000a__x000a_If reporting a count please set the denominator equal to 1 (one) and disregard this warning. " sqref="O8:O107 R8:R107 U8:U107 X8:X107 AP8:AP107 DS8:DS107 AW8:AW10 BC8:BC107 BR8:BR107 BV8:BV107 BY8:BY107 CB8:CB107 CE8:CE107 CT8:CT107 CX8:CX107 DA8:DA107 DD8:DD107 DG8:DG107 DV8:DV107 BF8:BF107 BL8:BL107 BO8:BO107 CH8:CH107 CK8:CK107 CN8:CN107 CQ8:CQ107 DJ8:DJ107 DM8:DM107 DP8:DP107 AT8:AT107 AZ8:AZ107">
      <formula1>O8&gt;=N8</formula1>
    </dataValidation>
    <dataValidation type="custom" errorStyle="warning" allowBlank="1" showInputMessage="1" showErrorMessage="1" errorTitle="Check Denominator Value" error="If reporting a percentage please ensure that the denominator is equal to or greater than numerator._x000a__x000a_If reporting a count please set the denominator equal to 1 (one) and disregard this warning. " sqref="AA8:AA107 AM8:AM107 AJ8:AJ107 AG8:AG107 AD8:AD107">
      <formula1>AA8&gt;=#REF!</formula1>
    </dataValidation>
  </dataValidations>
  <pageMargins left="0.7" right="0.7" top="0.75" bottom="0.75" header="0.3" footer="0.3"/>
  <pageSetup scale="17" orientation="landscape" horizontalDpi="4294967294" verticalDpi="4294967294"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lease select a payment category" error="Please select the patment category (1,2,3 or 4) for this metric that best aligns with the payment model beign supported by SIM. If the metric being reported does not align with a payment model please select N/A ">
          <x14:formula1>
            <xm:f>'Drop Down Menu Items'!$B$3:$B$8</xm:f>
          </x14:formula1>
          <xm:sqref>M8:M107</xm:sqref>
        </x14:dataValidation>
        <x14:dataValidation type="list" allowBlank="1" showInputMessage="1" showErrorMessage="1">
          <x14:formula1>
            <xm:f>'Drop Down Menu Items'!$I$3:$I$5</xm:f>
          </x14:formula1>
          <xm:sqref>D8:D107</xm:sqref>
        </x14:dataValidation>
        <x14:dataValidation type="list" allowBlank="1" showInputMessage="1" showErrorMessage="1" errorTitle="Indicate Metric Status" error="Please indicate the reporting status of the metric as Active or Retired. ">
          <x14:formula1>
            <xm:f>'Drop Down Menu Items'!$J$3:$J$4</xm:f>
          </x14:formula1>
          <xm:sqref>E8:E107</xm:sqref>
        </x14:dataValidation>
        <x14:dataValidation type="list" showErrorMessage="1" errorTitle="Select reporting frequency" error="Quarterly_x000a_Annual_x000a_Quarterly and Annual">
          <x14:formula1>
            <xm:f>'Drop Down Menu Items'!$C$3:$C$5</xm:f>
          </x14:formula1>
          <xm:sqref>L8:L107</xm:sqref>
        </x14:dataValidation>
        <x14:dataValidation type="list" allowBlank="1" showInputMessage="1" showErrorMessage="1">
          <x14:formula1>
            <xm:f>'Drop Down Menu Items'!$D$3:$D$9</xm:f>
          </x14:formula1>
          <xm:sqref>B8:B107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B1:BM109"/>
  <sheetViews>
    <sheetView zoomScale="80" zoomScaleNormal="80" workbookViewId="0">
      <pane xSplit="3" ySplit="9" topLeftCell="D10" activePane="bottomRight" state="frozen"/>
      <selection pane="topRight" activeCell="D1" sqref="D1"/>
      <selection pane="bottomLeft" activeCell="A9" sqref="A9"/>
      <selection pane="bottomRight" activeCell="A10" sqref="A10"/>
    </sheetView>
  </sheetViews>
  <sheetFormatPr defaultColWidth="9.1796875" defaultRowHeight="14.5" x14ac:dyDescent="0.35"/>
  <cols>
    <col min="1" max="1" width="6.54296875" style="23" customWidth="1"/>
    <col min="2" max="2" width="44.453125" style="23" customWidth="1"/>
    <col min="3" max="3" width="26.54296875" style="23" customWidth="1"/>
    <col min="4" max="4" width="12.81640625" style="23" bestFit="1" customWidth="1"/>
    <col min="5" max="5" width="24.453125" style="23" bestFit="1" customWidth="1"/>
    <col min="6" max="6" width="11.1796875" style="26" customWidth="1"/>
    <col min="7" max="7" width="12.453125" style="65" customWidth="1"/>
    <col min="8" max="8" width="14.453125" style="23" customWidth="1"/>
    <col min="9" max="41" width="12.453125" style="23" customWidth="1"/>
    <col min="42" max="53" width="12.453125" style="23" hidden="1" customWidth="1"/>
    <col min="54" max="54" width="12" style="23" hidden="1" customWidth="1"/>
    <col min="55" max="56" width="9.1796875" style="23" hidden="1" customWidth="1"/>
    <col min="57" max="57" width="11.453125" style="23" hidden="1" customWidth="1"/>
    <col min="58" max="65" width="9.1796875" style="23" hidden="1" customWidth="1"/>
    <col min="66" max="16384" width="9.1796875" style="23"/>
  </cols>
  <sheetData>
    <row r="1" spans="2:65" ht="15" thickBot="1" x14ac:dyDescent="0.4">
      <c r="F1" s="23"/>
      <c r="G1" s="23"/>
      <c r="R1" s="112"/>
      <c r="S1" s="112"/>
      <c r="T1" s="112"/>
      <c r="U1" s="112"/>
      <c r="V1" s="112"/>
      <c r="W1" s="112"/>
      <c r="X1" s="112"/>
      <c r="Y1" s="112"/>
      <c r="Z1" s="112"/>
      <c r="AA1" s="112"/>
      <c r="AB1" s="112"/>
      <c r="AC1" s="112"/>
      <c r="AD1" s="112"/>
      <c r="AE1" s="112"/>
      <c r="AF1" s="112"/>
    </row>
    <row r="2" spans="2:65" ht="36" customHeight="1" x14ac:dyDescent="0.35">
      <c r="B2" s="424" t="s">
        <v>287</v>
      </c>
      <c r="C2" s="425"/>
      <c r="D2" s="425"/>
      <c r="E2" s="426"/>
      <c r="F2" s="433" t="s">
        <v>291</v>
      </c>
      <c r="G2" s="415"/>
      <c r="H2" s="415"/>
      <c r="I2" s="415"/>
      <c r="J2" s="415"/>
      <c r="K2" s="415"/>
      <c r="L2" s="415"/>
      <c r="M2" s="415"/>
      <c r="N2" s="415"/>
      <c r="O2" s="415"/>
      <c r="P2" s="415"/>
      <c r="Q2" s="415"/>
      <c r="R2" s="415" t="s">
        <v>66</v>
      </c>
      <c r="S2" s="415"/>
      <c r="T2" s="415"/>
      <c r="U2" s="415"/>
      <c r="V2" s="415"/>
      <c r="W2" s="415"/>
      <c r="X2" s="415"/>
      <c r="Y2" s="415"/>
      <c r="Z2" s="415"/>
      <c r="AA2" s="415"/>
      <c r="AB2" s="415"/>
      <c r="AC2" s="415"/>
      <c r="AD2" s="415" t="s">
        <v>67</v>
      </c>
      <c r="AE2" s="415"/>
      <c r="AF2" s="415"/>
      <c r="AG2" s="415"/>
      <c r="AH2" s="415"/>
      <c r="AI2" s="415"/>
      <c r="AJ2" s="415"/>
      <c r="AK2" s="415"/>
      <c r="AL2" s="415"/>
      <c r="AM2" s="415"/>
      <c r="AN2" s="415"/>
      <c r="AO2" s="415"/>
      <c r="AP2" s="415" t="s">
        <v>68</v>
      </c>
      <c r="AQ2" s="415"/>
      <c r="AR2" s="415"/>
      <c r="AS2" s="415"/>
      <c r="AT2" s="415"/>
      <c r="AU2" s="415"/>
      <c r="AV2" s="415"/>
      <c r="AW2" s="415"/>
      <c r="AX2" s="415"/>
      <c r="AY2" s="415"/>
      <c r="AZ2" s="415"/>
      <c r="BA2" s="415"/>
      <c r="BB2" s="415" t="s">
        <v>125</v>
      </c>
      <c r="BC2" s="415"/>
      <c r="BD2" s="415"/>
      <c r="BE2" s="415"/>
      <c r="BF2" s="415"/>
      <c r="BG2" s="415"/>
      <c r="BH2" s="415"/>
      <c r="BI2" s="415"/>
      <c r="BJ2" s="415"/>
      <c r="BK2" s="415"/>
      <c r="BL2" s="415"/>
      <c r="BM2" s="416"/>
    </row>
    <row r="3" spans="2:65" ht="18.75" customHeight="1" x14ac:dyDescent="0.35">
      <c r="B3" s="427"/>
      <c r="C3" s="428"/>
      <c r="D3" s="428"/>
      <c r="E3" s="429"/>
      <c r="F3" s="434"/>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395"/>
      <c r="BA3" s="395"/>
      <c r="BB3" s="395"/>
      <c r="BC3" s="395"/>
      <c r="BD3" s="395"/>
      <c r="BE3" s="395"/>
      <c r="BF3" s="395"/>
      <c r="BG3" s="395"/>
      <c r="BH3" s="395"/>
      <c r="BI3" s="395"/>
      <c r="BJ3" s="395"/>
      <c r="BK3" s="395"/>
      <c r="BL3" s="395"/>
      <c r="BM3" s="417"/>
    </row>
    <row r="4" spans="2:65" ht="35.25" customHeight="1" x14ac:dyDescent="0.35">
      <c r="B4" s="430"/>
      <c r="C4" s="404"/>
      <c r="D4" s="404"/>
      <c r="E4" s="431"/>
      <c r="F4" s="432" t="s">
        <v>81</v>
      </c>
      <c r="G4" s="419"/>
      <c r="H4" s="419"/>
      <c r="I4" s="420" t="s">
        <v>290</v>
      </c>
      <c r="J4" s="420"/>
      <c r="K4" s="420"/>
      <c r="L4" s="421" t="s">
        <v>83</v>
      </c>
      <c r="M4" s="421"/>
      <c r="N4" s="421"/>
      <c r="O4" s="422" t="s">
        <v>84</v>
      </c>
      <c r="P4" s="422"/>
      <c r="Q4" s="423"/>
      <c r="R4" s="418" t="s">
        <v>81</v>
      </c>
      <c r="S4" s="419"/>
      <c r="T4" s="419"/>
      <c r="U4" s="420" t="s">
        <v>288</v>
      </c>
      <c r="V4" s="420"/>
      <c r="W4" s="420"/>
      <c r="X4" s="421" t="s">
        <v>83</v>
      </c>
      <c r="Y4" s="421"/>
      <c r="Z4" s="421"/>
      <c r="AA4" s="422" t="s">
        <v>84</v>
      </c>
      <c r="AB4" s="422"/>
      <c r="AC4" s="423"/>
      <c r="AD4" s="418" t="s">
        <v>81</v>
      </c>
      <c r="AE4" s="419"/>
      <c r="AF4" s="419"/>
      <c r="AG4" s="420" t="s">
        <v>82</v>
      </c>
      <c r="AH4" s="420"/>
      <c r="AI4" s="420"/>
      <c r="AJ4" s="421" t="s">
        <v>83</v>
      </c>
      <c r="AK4" s="421"/>
      <c r="AL4" s="421"/>
      <c r="AM4" s="422" t="s">
        <v>84</v>
      </c>
      <c r="AN4" s="422"/>
      <c r="AO4" s="423"/>
      <c r="AP4" s="418" t="s">
        <v>81</v>
      </c>
      <c r="AQ4" s="419"/>
      <c r="AR4" s="419"/>
      <c r="AS4" s="420" t="s">
        <v>82</v>
      </c>
      <c r="AT4" s="420"/>
      <c r="AU4" s="420"/>
      <c r="AV4" s="421" t="s">
        <v>83</v>
      </c>
      <c r="AW4" s="421"/>
      <c r="AX4" s="421"/>
      <c r="AY4" s="422" t="s">
        <v>84</v>
      </c>
      <c r="AZ4" s="422"/>
      <c r="BA4" s="423"/>
      <c r="BB4" s="418" t="s">
        <v>81</v>
      </c>
      <c r="BC4" s="419"/>
      <c r="BD4" s="419"/>
      <c r="BE4" s="420" t="s">
        <v>82</v>
      </c>
      <c r="BF4" s="420"/>
      <c r="BG4" s="420"/>
      <c r="BH4" s="421" t="s">
        <v>83</v>
      </c>
      <c r="BI4" s="421"/>
      <c r="BJ4" s="421"/>
      <c r="BK4" s="422" t="s">
        <v>84</v>
      </c>
      <c r="BL4" s="422"/>
      <c r="BM4" s="423"/>
    </row>
    <row r="5" spans="2:65" ht="140.25" hidden="1" customHeight="1" x14ac:dyDescent="0.35">
      <c r="B5" s="256"/>
      <c r="C5" s="269" t="s">
        <v>74</v>
      </c>
      <c r="D5" s="152"/>
      <c r="E5" s="272"/>
      <c r="F5" s="122" t="s">
        <v>64</v>
      </c>
      <c r="G5" s="119" t="s">
        <v>64</v>
      </c>
      <c r="H5" s="119" t="s">
        <v>64</v>
      </c>
      <c r="I5" s="241" t="s">
        <v>64</v>
      </c>
      <c r="J5" s="241" t="s">
        <v>64</v>
      </c>
      <c r="K5" s="241" t="s">
        <v>64</v>
      </c>
      <c r="L5" s="242" t="s">
        <v>64</v>
      </c>
      <c r="M5" s="242" t="s">
        <v>64</v>
      </c>
      <c r="N5" s="242" t="s">
        <v>64</v>
      </c>
      <c r="O5" s="120" t="s">
        <v>64</v>
      </c>
      <c r="P5" s="120" t="s">
        <v>64</v>
      </c>
      <c r="Q5" s="121" t="s">
        <v>64</v>
      </c>
      <c r="R5" s="123">
        <v>1</v>
      </c>
      <c r="S5" s="119">
        <v>1</v>
      </c>
      <c r="T5" s="119">
        <v>1</v>
      </c>
      <c r="U5" s="241">
        <v>1</v>
      </c>
      <c r="V5" s="241">
        <v>1</v>
      </c>
      <c r="W5" s="241">
        <v>1</v>
      </c>
      <c r="X5" s="242">
        <v>1</v>
      </c>
      <c r="Y5" s="242">
        <v>1</v>
      </c>
      <c r="Z5" s="242">
        <v>1</v>
      </c>
      <c r="AA5" s="120">
        <v>1</v>
      </c>
      <c r="AB5" s="120">
        <v>1</v>
      </c>
      <c r="AC5" s="121">
        <v>1</v>
      </c>
      <c r="AD5" s="123">
        <v>2</v>
      </c>
      <c r="AE5" s="119">
        <v>2</v>
      </c>
      <c r="AF5" s="119">
        <v>2</v>
      </c>
      <c r="AG5" s="241">
        <v>2</v>
      </c>
      <c r="AH5" s="241">
        <v>2</v>
      </c>
      <c r="AI5" s="241">
        <v>2</v>
      </c>
      <c r="AJ5" s="242">
        <v>2</v>
      </c>
      <c r="AK5" s="242">
        <v>2</v>
      </c>
      <c r="AL5" s="242">
        <v>2</v>
      </c>
      <c r="AM5" s="120">
        <v>2</v>
      </c>
      <c r="AN5" s="120">
        <v>2</v>
      </c>
      <c r="AO5" s="121">
        <v>2</v>
      </c>
      <c r="AP5" s="123">
        <v>3</v>
      </c>
      <c r="AQ5" s="119">
        <v>3</v>
      </c>
      <c r="AR5" s="119">
        <v>3</v>
      </c>
      <c r="AS5" s="241">
        <v>3</v>
      </c>
      <c r="AT5" s="241">
        <v>3</v>
      </c>
      <c r="AU5" s="241">
        <v>3</v>
      </c>
      <c r="AV5" s="242">
        <v>3</v>
      </c>
      <c r="AW5" s="242">
        <v>3</v>
      </c>
      <c r="AX5" s="242">
        <v>3</v>
      </c>
      <c r="AY5" s="120">
        <v>3</v>
      </c>
      <c r="AZ5" s="120">
        <v>3</v>
      </c>
      <c r="BA5" s="121">
        <v>3</v>
      </c>
      <c r="BB5" s="123">
        <v>4</v>
      </c>
      <c r="BC5" s="119">
        <v>4</v>
      </c>
      <c r="BD5" s="119">
        <v>4</v>
      </c>
      <c r="BE5" s="241">
        <v>4</v>
      </c>
      <c r="BF5" s="241">
        <v>4</v>
      </c>
      <c r="BG5" s="241">
        <v>4</v>
      </c>
      <c r="BH5" s="242">
        <v>4</v>
      </c>
      <c r="BI5" s="242">
        <v>4</v>
      </c>
      <c r="BJ5" s="242">
        <v>4</v>
      </c>
      <c r="BK5" s="120">
        <v>4</v>
      </c>
      <c r="BL5" s="120">
        <v>4</v>
      </c>
      <c r="BM5" s="121">
        <v>4</v>
      </c>
    </row>
    <row r="6" spans="2:65" ht="140.25" hidden="1" customHeight="1" x14ac:dyDescent="0.35">
      <c r="B6" s="256"/>
      <c r="C6" s="269" t="s">
        <v>72</v>
      </c>
      <c r="D6" s="152"/>
      <c r="E6" s="272"/>
      <c r="F6" s="122" t="s">
        <v>64</v>
      </c>
      <c r="G6" s="119" t="s">
        <v>64</v>
      </c>
      <c r="H6" s="119" t="s">
        <v>64</v>
      </c>
      <c r="I6" s="241" t="s">
        <v>64</v>
      </c>
      <c r="J6" s="241" t="s">
        <v>64</v>
      </c>
      <c r="K6" s="241" t="s">
        <v>64</v>
      </c>
      <c r="L6" s="242" t="s">
        <v>64</v>
      </c>
      <c r="M6" s="242" t="s">
        <v>64</v>
      </c>
      <c r="N6" s="242" t="s">
        <v>64</v>
      </c>
      <c r="O6" s="120" t="s">
        <v>64</v>
      </c>
      <c r="P6" s="120" t="s">
        <v>64</v>
      </c>
      <c r="Q6" s="121" t="s">
        <v>64</v>
      </c>
      <c r="R6" s="123">
        <v>5</v>
      </c>
      <c r="S6" s="119">
        <v>5</v>
      </c>
      <c r="T6" s="119">
        <v>5</v>
      </c>
      <c r="U6" s="241">
        <v>5</v>
      </c>
      <c r="V6" s="241">
        <v>5</v>
      </c>
      <c r="W6" s="241">
        <v>5</v>
      </c>
      <c r="X6" s="242">
        <v>5</v>
      </c>
      <c r="Y6" s="242">
        <v>5</v>
      </c>
      <c r="Z6" s="242">
        <v>5</v>
      </c>
      <c r="AA6" s="120">
        <v>5</v>
      </c>
      <c r="AB6" s="120">
        <v>5</v>
      </c>
      <c r="AC6" s="121">
        <v>5</v>
      </c>
      <c r="AD6" s="123">
        <v>5</v>
      </c>
      <c r="AE6" s="119">
        <v>5</v>
      </c>
      <c r="AF6" s="119">
        <v>5</v>
      </c>
      <c r="AG6" s="241">
        <v>5</v>
      </c>
      <c r="AH6" s="241">
        <v>5</v>
      </c>
      <c r="AI6" s="241">
        <v>5</v>
      </c>
      <c r="AJ6" s="242">
        <v>5</v>
      </c>
      <c r="AK6" s="242">
        <v>5</v>
      </c>
      <c r="AL6" s="242">
        <v>5</v>
      </c>
      <c r="AM6" s="120">
        <v>5</v>
      </c>
      <c r="AN6" s="120">
        <v>5</v>
      </c>
      <c r="AO6" s="121">
        <v>5</v>
      </c>
      <c r="AP6" s="123">
        <v>5</v>
      </c>
      <c r="AQ6" s="119">
        <v>5</v>
      </c>
      <c r="AR6" s="119">
        <v>5</v>
      </c>
      <c r="AS6" s="241">
        <v>5</v>
      </c>
      <c r="AT6" s="241">
        <v>5</v>
      </c>
      <c r="AU6" s="241">
        <v>5</v>
      </c>
      <c r="AV6" s="242">
        <v>5</v>
      </c>
      <c r="AW6" s="242">
        <v>5</v>
      </c>
      <c r="AX6" s="242">
        <v>5</v>
      </c>
      <c r="AY6" s="120">
        <v>5</v>
      </c>
      <c r="AZ6" s="120">
        <v>5</v>
      </c>
      <c r="BA6" s="121">
        <v>5</v>
      </c>
      <c r="BB6" s="123">
        <v>5</v>
      </c>
      <c r="BC6" s="119">
        <v>5</v>
      </c>
      <c r="BD6" s="119">
        <v>5</v>
      </c>
      <c r="BE6" s="241">
        <v>5</v>
      </c>
      <c r="BF6" s="241">
        <v>5</v>
      </c>
      <c r="BG6" s="241">
        <v>5</v>
      </c>
      <c r="BH6" s="242">
        <v>5</v>
      </c>
      <c r="BI6" s="242">
        <v>5</v>
      </c>
      <c r="BJ6" s="242">
        <v>5</v>
      </c>
      <c r="BK6" s="120">
        <v>5</v>
      </c>
      <c r="BL6" s="120">
        <v>5</v>
      </c>
      <c r="BM6" s="121">
        <v>5</v>
      </c>
    </row>
    <row r="7" spans="2:65" ht="0.75" hidden="1" customHeight="1" x14ac:dyDescent="0.35">
      <c r="B7" s="256"/>
      <c r="C7" s="269" t="s">
        <v>122</v>
      </c>
      <c r="D7" s="152"/>
      <c r="E7" s="272"/>
      <c r="F7" s="122">
        <v>1</v>
      </c>
      <c r="G7" s="119">
        <v>1</v>
      </c>
      <c r="H7" s="119">
        <v>1</v>
      </c>
      <c r="I7" s="241">
        <v>2</v>
      </c>
      <c r="J7" s="241">
        <v>2</v>
      </c>
      <c r="K7" s="241">
        <v>2</v>
      </c>
      <c r="L7" s="242">
        <v>3</v>
      </c>
      <c r="M7" s="242">
        <v>3</v>
      </c>
      <c r="N7" s="242">
        <v>3</v>
      </c>
      <c r="O7" s="120">
        <v>4</v>
      </c>
      <c r="P7" s="120">
        <v>4</v>
      </c>
      <c r="Q7" s="121">
        <v>4</v>
      </c>
      <c r="R7" s="123">
        <v>1</v>
      </c>
      <c r="S7" s="119">
        <v>1</v>
      </c>
      <c r="T7" s="119">
        <v>1</v>
      </c>
      <c r="U7" s="241">
        <v>2</v>
      </c>
      <c r="V7" s="241">
        <v>2</v>
      </c>
      <c r="W7" s="241">
        <v>2</v>
      </c>
      <c r="X7" s="242">
        <v>3</v>
      </c>
      <c r="Y7" s="242">
        <v>3</v>
      </c>
      <c r="Z7" s="242">
        <v>3</v>
      </c>
      <c r="AA7" s="120">
        <v>4</v>
      </c>
      <c r="AB7" s="120">
        <v>4</v>
      </c>
      <c r="AC7" s="121">
        <v>4</v>
      </c>
      <c r="AD7" s="123">
        <v>1</v>
      </c>
      <c r="AE7" s="119">
        <v>1</v>
      </c>
      <c r="AF7" s="119">
        <v>1</v>
      </c>
      <c r="AG7" s="241">
        <v>2</v>
      </c>
      <c r="AH7" s="241">
        <v>2</v>
      </c>
      <c r="AI7" s="241">
        <v>2</v>
      </c>
      <c r="AJ7" s="242">
        <v>3</v>
      </c>
      <c r="AK7" s="242">
        <v>3</v>
      </c>
      <c r="AL7" s="242">
        <v>3</v>
      </c>
      <c r="AM7" s="120">
        <v>4</v>
      </c>
      <c r="AN7" s="120">
        <v>4</v>
      </c>
      <c r="AO7" s="121">
        <v>4</v>
      </c>
      <c r="AP7" s="122">
        <v>1</v>
      </c>
      <c r="AQ7" s="119">
        <v>1</v>
      </c>
      <c r="AR7" s="119">
        <v>1</v>
      </c>
      <c r="AS7" s="241">
        <v>2</v>
      </c>
      <c r="AT7" s="241">
        <v>2</v>
      </c>
      <c r="AU7" s="241">
        <v>2</v>
      </c>
      <c r="AV7" s="242">
        <v>3</v>
      </c>
      <c r="AW7" s="242">
        <v>3</v>
      </c>
      <c r="AX7" s="242">
        <v>3</v>
      </c>
      <c r="AY7" s="120">
        <v>4</v>
      </c>
      <c r="AZ7" s="120">
        <v>4</v>
      </c>
      <c r="BA7" s="121">
        <v>4</v>
      </c>
      <c r="BB7" s="122">
        <v>1</v>
      </c>
      <c r="BC7" s="119">
        <v>1</v>
      </c>
      <c r="BD7" s="119">
        <v>1</v>
      </c>
      <c r="BE7" s="241">
        <v>2</v>
      </c>
      <c r="BF7" s="241">
        <v>2</v>
      </c>
      <c r="BG7" s="241">
        <v>2</v>
      </c>
      <c r="BH7" s="242">
        <v>3</v>
      </c>
      <c r="BI7" s="242">
        <v>3</v>
      </c>
      <c r="BJ7" s="242">
        <v>3</v>
      </c>
      <c r="BK7" s="120">
        <v>4</v>
      </c>
      <c r="BL7" s="120">
        <v>4</v>
      </c>
      <c r="BM7" s="121">
        <v>4</v>
      </c>
    </row>
    <row r="8" spans="2:65" ht="14.25" hidden="1" customHeight="1" x14ac:dyDescent="0.35">
      <c r="B8" s="256"/>
      <c r="C8" s="269" t="s">
        <v>76</v>
      </c>
      <c r="D8" s="152"/>
      <c r="E8" s="272"/>
      <c r="F8" s="118" t="str">
        <f>CONCATENATE(F5,F6,F7,F9)</f>
        <v xml:space="preserve">BaselineBaseline1 Beneficiary Count </v>
      </c>
      <c r="G8" s="236" t="str">
        <f t="shared" ref="G8:BA8" si="0">CONCATENATE(G5,G6,G7,G9)</f>
        <v>BaselineBaseline1Percentage of Payments to Providers</v>
      </c>
      <c r="H8" s="236" t="str">
        <f t="shared" si="0"/>
        <v>BaselineBaseline1Payment Model Name and Notes</v>
      </c>
      <c r="I8" s="237" t="str">
        <f t="shared" si="0"/>
        <v xml:space="preserve">BaselineBaseline2 Beneficiary Count </v>
      </c>
      <c r="J8" s="237" t="str">
        <f t="shared" si="0"/>
        <v>BaselineBaseline2Percentage of Payments to Providers</v>
      </c>
      <c r="K8" s="237" t="str">
        <f t="shared" si="0"/>
        <v>BaselineBaseline2Payment Model Name and Notes</v>
      </c>
      <c r="L8" s="238" t="str">
        <f t="shared" si="0"/>
        <v xml:space="preserve">BaselineBaseline3 Beneficiary Count </v>
      </c>
      <c r="M8" s="238" t="str">
        <f t="shared" si="0"/>
        <v>BaselineBaseline3Percentage of Payments to Providers</v>
      </c>
      <c r="N8" s="238" t="str">
        <f t="shared" si="0"/>
        <v>BaselineBaseline3Payment Model Name and Notes</v>
      </c>
      <c r="O8" s="239" t="str">
        <f t="shared" si="0"/>
        <v xml:space="preserve">BaselineBaseline4 Beneficiary Count </v>
      </c>
      <c r="P8" s="239" t="str">
        <f t="shared" si="0"/>
        <v>BaselineBaseline4Percentage of Payments to Providers</v>
      </c>
      <c r="Q8" s="240" t="str">
        <f t="shared" si="0"/>
        <v>BaselineBaseline4Payment Model Name and Notes</v>
      </c>
      <c r="R8" s="235" t="str">
        <f t="shared" si="0"/>
        <v xml:space="preserve">151 Beneficiary Count </v>
      </c>
      <c r="S8" s="236" t="str">
        <f t="shared" si="0"/>
        <v>151Percentage of Payments to Providers</v>
      </c>
      <c r="T8" s="236" t="str">
        <f t="shared" si="0"/>
        <v>151Payment Model Name and Notes</v>
      </c>
      <c r="U8" s="237" t="str">
        <f t="shared" si="0"/>
        <v xml:space="preserve">152 Beneficiary Count </v>
      </c>
      <c r="V8" s="237" t="str">
        <f t="shared" si="0"/>
        <v>152Percentage of Payments to Providers</v>
      </c>
      <c r="W8" s="237" t="str">
        <f t="shared" si="0"/>
        <v>152Payment Model Name and Notes</v>
      </c>
      <c r="X8" s="238" t="str">
        <f t="shared" si="0"/>
        <v xml:space="preserve">153 Beneficiary Count </v>
      </c>
      <c r="Y8" s="238" t="str">
        <f t="shared" si="0"/>
        <v>153Percentage of Payments to Providers</v>
      </c>
      <c r="Z8" s="238" t="str">
        <f t="shared" si="0"/>
        <v>153Payment Model Name and Notes</v>
      </c>
      <c r="AA8" s="239" t="str">
        <f t="shared" si="0"/>
        <v xml:space="preserve">154 Beneficiary Count </v>
      </c>
      <c r="AB8" s="239" t="str">
        <f t="shared" si="0"/>
        <v>154Percentage of Payments to Providers</v>
      </c>
      <c r="AC8" s="240" t="str">
        <f t="shared" si="0"/>
        <v>154Payment Model Name and Notes</v>
      </c>
      <c r="AD8" s="235" t="str">
        <f t="shared" si="0"/>
        <v xml:space="preserve">251 Beneficiary Count </v>
      </c>
      <c r="AE8" s="236" t="str">
        <f t="shared" si="0"/>
        <v>251Percentage of Payments to Providers</v>
      </c>
      <c r="AF8" s="236" t="str">
        <f t="shared" si="0"/>
        <v>251Payment Model Name and Notes</v>
      </c>
      <c r="AG8" s="237" t="str">
        <f t="shared" si="0"/>
        <v xml:space="preserve">252 Beneficiary Count </v>
      </c>
      <c r="AH8" s="237" t="str">
        <f t="shared" si="0"/>
        <v>252Percentage of Payments to Providers</v>
      </c>
      <c r="AI8" s="237" t="str">
        <f t="shared" si="0"/>
        <v>252Payment Model Name and Notes</v>
      </c>
      <c r="AJ8" s="238" t="str">
        <f t="shared" si="0"/>
        <v xml:space="preserve">253 Beneficiary Count </v>
      </c>
      <c r="AK8" s="238" t="str">
        <f t="shared" si="0"/>
        <v>253Percentage of Payments to Providers</v>
      </c>
      <c r="AL8" s="238" t="str">
        <f t="shared" si="0"/>
        <v>253Payment Model Name and Notes</v>
      </c>
      <c r="AM8" s="239" t="str">
        <f t="shared" si="0"/>
        <v xml:space="preserve">254 Beneficiary Count </v>
      </c>
      <c r="AN8" s="239" t="str">
        <f t="shared" si="0"/>
        <v>254Percentage of Payments to Providers</v>
      </c>
      <c r="AO8" s="240" t="str">
        <f t="shared" si="0"/>
        <v>254Payment Model Name and Notes</v>
      </c>
      <c r="AP8" s="235" t="str">
        <f t="shared" si="0"/>
        <v xml:space="preserve">351 Beneficiary Count </v>
      </c>
      <c r="AQ8" s="236" t="str">
        <f t="shared" si="0"/>
        <v>351Percentage of Payments to Providers</v>
      </c>
      <c r="AR8" s="236" t="str">
        <f t="shared" si="0"/>
        <v>351Payment Model Name and Notes</v>
      </c>
      <c r="AS8" s="237" t="str">
        <f t="shared" si="0"/>
        <v xml:space="preserve">352 Beneficiary Count </v>
      </c>
      <c r="AT8" s="237" t="str">
        <f t="shared" si="0"/>
        <v>352Percentage of Payments to Providers</v>
      </c>
      <c r="AU8" s="237" t="str">
        <f t="shared" si="0"/>
        <v>352Payment Model Name and Notes</v>
      </c>
      <c r="AV8" s="238" t="str">
        <f t="shared" si="0"/>
        <v xml:space="preserve">353 Beneficiary Count </v>
      </c>
      <c r="AW8" s="238" t="str">
        <f t="shared" si="0"/>
        <v>353Percentage of Payments to Providers</v>
      </c>
      <c r="AX8" s="238" t="str">
        <f t="shared" si="0"/>
        <v>353Payment Model Name and Notes</v>
      </c>
      <c r="AY8" s="239" t="str">
        <f t="shared" si="0"/>
        <v xml:space="preserve">354 Beneficiary Count </v>
      </c>
      <c r="AZ8" s="239" t="str">
        <f t="shared" si="0"/>
        <v>354Percentage of Payments to Providers</v>
      </c>
      <c r="BA8" s="240" t="str">
        <f t="shared" si="0"/>
        <v>354Payment Model Name and Notes</v>
      </c>
      <c r="BB8" s="235" t="str">
        <f t="shared" ref="BB8:BM8" si="1">CONCATENATE(BB5,BB6,BB7,BB9)</f>
        <v xml:space="preserve">451 Beneficiary Count </v>
      </c>
      <c r="BC8" s="236" t="str">
        <f t="shared" si="1"/>
        <v>451Percentage of Payments to Providers</v>
      </c>
      <c r="BD8" s="236" t="str">
        <f t="shared" si="1"/>
        <v>451Payment Model Name and Notes</v>
      </c>
      <c r="BE8" s="237" t="str">
        <f t="shared" si="1"/>
        <v xml:space="preserve">452 Beneficiary Count </v>
      </c>
      <c r="BF8" s="237" t="str">
        <f t="shared" si="1"/>
        <v>452Percentage of Payments to Providers</v>
      </c>
      <c r="BG8" s="237" t="str">
        <f t="shared" si="1"/>
        <v>452Payment Model Name and Notes</v>
      </c>
      <c r="BH8" s="238" t="str">
        <f t="shared" si="1"/>
        <v xml:space="preserve">453 Beneficiary Count </v>
      </c>
      <c r="BI8" s="238" t="str">
        <f t="shared" si="1"/>
        <v>453Percentage of Payments to Providers</v>
      </c>
      <c r="BJ8" s="238" t="str">
        <f t="shared" si="1"/>
        <v>453Payment Model Name and Notes</v>
      </c>
      <c r="BK8" s="239" t="str">
        <f t="shared" si="1"/>
        <v xml:space="preserve">454 Beneficiary Count </v>
      </c>
      <c r="BL8" s="239" t="str">
        <f t="shared" si="1"/>
        <v>454Percentage of Payments to Providers</v>
      </c>
      <c r="BM8" s="240" t="str">
        <f t="shared" si="1"/>
        <v>454Payment Model Name and Notes</v>
      </c>
    </row>
    <row r="9" spans="2:65" ht="72.5" x14ac:dyDescent="0.35">
      <c r="B9" s="287" t="s">
        <v>85</v>
      </c>
      <c r="C9" s="288" t="s">
        <v>86</v>
      </c>
      <c r="D9" s="278" t="s">
        <v>130</v>
      </c>
      <c r="E9" s="289" t="s">
        <v>292</v>
      </c>
      <c r="F9" s="117" t="s">
        <v>118</v>
      </c>
      <c r="G9" s="107" t="s">
        <v>120</v>
      </c>
      <c r="H9" s="107" t="s">
        <v>119</v>
      </c>
      <c r="I9" s="108" t="s">
        <v>118</v>
      </c>
      <c r="J9" s="108" t="s">
        <v>120</v>
      </c>
      <c r="K9" s="108" t="s">
        <v>119</v>
      </c>
      <c r="L9" s="109" t="s">
        <v>118</v>
      </c>
      <c r="M9" s="109" t="s">
        <v>120</v>
      </c>
      <c r="N9" s="109" t="s">
        <v>119</v>
      </c>
      <c r="O9" s="110" t="s">
        <v>118</v>
      </c>
      <c r="P9" s="110" t="s">
        <v>120</v>
      </c>
      <c r="Q9" s="111" t="s">
        <v>119</v>
      </c>
      <c r="R9" s="106" t="s">
        <v>118</v>
      </c>
      <c r="S9" s="107" t="s">
        <v>120</v>
      </c>
      <c r="T9" s="107" t="s">
        <v>119</v>
      </c>
      <c r="U9" s="108" t="s">
        <v>118</v>
      </c>
      <c r="V9" s="108" t="s">
        <v>120</v>
      </c>
      <c r="W9" s="108" t="s">
        <v>119</v>
      </c>
      <c r="X9" s="109" t="s">
        <v>118</v>
      </c>
      <c r="Y9" s="109" t="s">
        <v>120</v>
      </c>
      <c r="Z9" s="109" t="s">
        <v>119</v>
      </c>
      <c r="AA9" s="110" t="s">
        <v>118</v>
      </c>
      <c r="AB9" s="110" t="s">
        <v>120</v>
      </c>
      <c r="AC9" s="111" t="s">
        <v>119</v>
      </c>
      <c r="AD9" s="106" t="s">
        <v>118</v>
      </c>
      <c r="AE9" s="107" t="s">
        <v>120</v>
      </c>
      <c r="AF9" s="107" t="s">
        <v>119</v>
      </c>
      <c r="AG9" s="108" t="s">
        <v>118</v>
      </c>
      <c r="AH9" s="108" t="s">
        <v>120</v>
      </c>
      <c r="AI9" s="108" t="s">
        <v>119</v>
      </c>
      <c r="AJ9" s="109" t="s">
        <v>118</v>
      </c>
      <c r="AK9" s="109" t="s">
        <v>120</v>
      </c>
      <c r="AL9" s="109" t="s">
        <v>119</v>
      </c>
      <c r="AM9" s="110" t="s">
        <v>118</v>
      </c>
      <c r="AN9" s="110" t="s">
        <v>120</v>
      </c>
      <c r="AO9" s="111" t="s">
        <v>119</v>
      </c>
      <c r="AP9" s="106" t="s">
        <v>118</v>
      </c>
      <c r="AQ9" s="107" t="s">
        <v>120</v>
      </c>
      <c r="AR9" s="107" t="s">
        <v>119</v>
      </c>
      <c r="AS9" s="108" t="s">
        <v>118</v>
      </c>
      <c r="AT9" s="108" t="s">
        <v>120</v>
      </c>
      <c r="AU9" s="108" t="s">
        <v>119</v>
      </c>
      <c r="AV9" s="109" t="s">
        <v>118</v>
      </c>
      <c r="AW9" s="109" t="s">
        <v>120</v>
      </c>
      <c r="AX9" s="109" t="s">
        <v>119</v>
      </c>
      <c r="AY9" s="110" t="s">
        <v>118</v>
      </c>
      <c r="AZ9" s="110" t="s">
        <v>120</v>
      </c>
      <c r="BA9" s="111" t="s">
        <v>119</v>
      </c>
      <c r="BB9" s="106" t="s">
        <v>118</v>
      </c>
      <c r="BC9" s="107" t="s">
        <v>120</v>
      </c>
      <c r="BD9" s="107" t="s">
        <v>119</v>
      </c>
      <c r="BE9" s="108" t="s">
        <v>118</v>
      </c>
      <c r="BF9" s="108" t="s">
        <v>120</v>
      </c>
      <c r="BG9" s="108" t="s">
        <v>119</v>
      </c>
      <c r="BH9" s="109" t="s">
        <v>118</v>
      </c>
      <c r="BI9" s="109" t="s">
        <v>120</v>
      </c>
      <c r="BJ9" s="109" t="s">
        <v>119</v>
      </c>
      <c r="BK9" s="110" t="s">
        <v>118</v>
      </c>
      <c r="BL9" s="110" t="s">
        <v>120</v>
      </c>
      <c r="BM9" s="111" t="s">
        <v>119</v>
      </c>
    </row>
    <row r="10" spans="2:65" ht="217.5" x14ac:dyDescent="0.35">
      <c r="B10" s="290" t="s">
        <v>112</v>
      </c>
      <c r="C10" s="291" t="s">
        <v>112</v>
      </c>
      <c r="D10" s="292" t="s">
        <v>131</v>
      </c>
      <c r="E10" s="293"/>
      <c r="F10" s="332">
        <v>1300000</v>
      </c>
      <c r="G10" s="333">
        <v>0.61</v>
      </c>
      <c r="H10" s="334"/>
      <c r="I10" s="335">
        <v>416000</v>
      </c>
      <c r="J10" s="336">
        <v>5.0000000000000001E-3</v>
      </c>
      <c r="K10" s="337"/>
      <c r="L10" s="338">
        <v>211000</v>
      </c>
      <c r="M10" s="339">
        <v>0.3</v>
      </c>
      <c r="N10" s="340"/>
      <c r="O10" s="341">
        <v>632000</v>
      </c>
      <c r="P10" s="342">
        <v>8.4000000000000005E-2</v>
      </c>
      <c r="Q10" s="343"/>
      <c r="R10" s="344">
        <v>5600000</v>
      </c>
      <c r="S10" s="345">
        <v>0.71</v>
      </c>
      <c r="T10" s="346" t="s">
        <v>334</v>
      </c>
      <c r="U10" s="347">
        <v>3200000</v>
      </c>
      <c r="V10" s="348">
        <v>0.01</v>
      </c>
      <c r="W10" s="349"/>
      <c r="X10" s="350">
        <v>2600000</v>
      </c>
      <c r="Y10" s="351">
        <v>0.2</v>
      </c>
      <c r="Z10" s="352"/>
      <c r="AA10" s="353">
        <v>310000</v>
      </c>
      <c r="AB10" s="354">
        <v>7.0000000000000007E-2</v>
      </c>
      <c r="AC10" s="355"/>
      <c r="AD10" s="73"/>
      <c r="AE10" s="78"/>
      <c r="AF10" s="82"/>
      <c r="AG10" s="57"/>
      <c r="AH10" s="80"/>
      <c r="AI10" s="58"/>
      <c r="AJ10" s="74"/>
      <c r="AK10" s="83"/>
      <c r="AL10" s="75"/>
      <c r="AM10" s="76"/>
      <c r="AN10" s="85"/>
      <c r="AO10" s="77"/>
      <c r="AP10" s="73"/>
      <c r="AQ10" s="78"/>
      <c r="AR10" s="82"/>
      <c r="AS10" s="57"/>
      <c r="AT10" s="80"/>
      <c r="AU10" s="58"/>
      <c r="AV10" s="74"/>
      <c r="AW10" s="83"/>
      <c r="AX10" s="75"/>
      <c r="AY10" s="76"/>
      <c r="AZ10" s="85"/>
      <c r="BA10" s="77"/>
      <c r="BB10" s="73"/>
      <c r="BC10" s="78"/>
      <c r="BD10" s="82"/>
      <c r="BE10" s="57"/>
      <c r="BF10" s="80"/>
      <c r="BG10" s="58"/>
      <c r="BH10" s="74"/>
      <c r="BI10" s="83"/>
      <c r="BJ10" s="75"/>
      <c r="BK10" s="76"/>
      <c r="BL10" s="85"/>
      <c r="BM10" s="77"/>
    </row>
    <row r="11" spans="2:65" x14ac:dyDescent="0.35">
      <c r="B11" s="290" t="s">
        <v>156</v>
      </c>
      <c r="C11" s="291" t="s">
        <v>156</v>
      </c>
      <c r="D11" s="292" t="s">
        <v>131</v>
      </c>
      <c r="E11" s="293"/>
      <c r="F11" s="332"/>
      <c r="G11" s="356">
        <v>0.78</v>
      </c>
      <c r="H11" s="334"/>
      <c r="I11" s="335">
        <v>0</v>
      </c>
      <c r="J11" s="357">
        <v>2.5000000000000001E-3</v>
      </c>
      <c r="K11" s="337"/>
      <c r="L11" s="338">
        <v>0</v>
      </c>
      <c r="M11" s="358">
        <v>2.1999999999999999E-2</v>
      </c>
      <c r="N11" s="340"/>
      <c r="O11" s="341">
        <v>0</v>
      </c>
      <c r="P11" s="359">
        <v>0.19</v>
      </c>
      <c r="Q11" s="343"/>
      <c r="R11" s="344"/>
      <c r="S11" s="360"/>
      <c r="T11" s="346"/>
      <c r="U11" s="347"/>
      <c r="V11" s="361"/>
      <c r="W11" s="349"/>
      <c r="X11" s="350"/>
      <c r="Y11" s="362"/>
      <c r="Z11" s="352"/>
      <c r="AA11" s="353"/>
      <c r="AB11" s="363"/>
      <c r="AC11" s="355"/>
      <c r="AD11" s="73"/>
      <c r="AE11" s="79"/>
      <c r="AF11" s="82"/>
      <c r="AG11" s="57"/>
      <c r="AH11" s="81"/>
      <c r="AI11" s="58"/>
      <c r="AJ11" s="74"/>
      <c r="AK11" s="84"/>
      <c r="AL11" s="75"/>
      <c r="AM11" s="76"/>
      <c r="AN11" s="86"/>
      <c r="AO11" s="77"/>
      <c r="AP11" s="73"/>
      <c r="AQ11" s="79"/>
      <c r="AR11" s="82"/>
      <c r="AS11" s="57"/>
      <c r="AT11" s="81"/>
      <c r="AU11" s="58"/>
      <c r="AV11" s="74"/>
      <c r="AW11" s="84"/>
      <c r="AX11" s="75"/>
      <c r="AY11" s="76"/>
      <c r="AZ11" s="86"/>
      <c r="BA11" s="77"/>
      <c r="BB11" s="73"/>
      <c r="BC11" s="79"/>
      <c r="BD11" s="82"/>
      <c r="BE11" s="57"/>
      <c r="BF11" s="81"/>
      <c r="BG11" s="58"/>
      <c r="BH11" s="74"/>
      <c r="BI11" s="84"/>
      <c r="BJ11" s="75"/>
      <c r="BK11" s="76"/>
      <c r="BL11" s="86"/>
      <c r="BM11" s="77"/>
    </row>
    <row r="12" spans="2:65" x14ac:dyDescent="0.35">
      <c r="B12" s="290"/>
      <c r="C12" s="291"/>
      <c r="D12" s="292"/>
      <c r="E12" s="293"/>
      <c r="F12" s="270"/>
      <c r="G12" s="173"/>
      <c r="H12" s="174"/>
      <c r="I12" s="175"/>
      <c r="J12" s="176"/>
      <c r="K12" s="177"/>
      <c r="L12" s="178"/>
      <c r="M12" s="179"/>
      <c r="N12" s="180"/>
      <c r="O12" s="181"/>
      <c r="P12" s="182"/>
      <c r="Q12" s="183"/>
      <c r="R12" s="172"/>
      <c r="S12" s="173"/>
      <c r="T12" s="174"/>
      <c r="U12" s="175"/>
      <c r="V12" s="176"/>
      <c r="W12" s="177"/>
      <c r="X12" s="178"/>
      <c r="Y12" s="179"/>
      <c r="Z12" s="180"/>
      <c r="AA12" s="181"/>
      <c r="AB12" s="182"/>
      <c r="AC12" s="183"/>
      <c r="AD12" s="172"/>
      <c r="AE12" s="173"/>
      <c r="AF12" s="174"/>
      <c r="AG12" s="175"/>
      <c r="AH12" s="176"/>
      <c r="AI12" s="177"/>
      <c r="AJ12" s="178"/>
      <c r="AK12" s="179"/>
      <c r="AL12" s="180"/>
      <c r="AM12" s="181"/>
      <c r="AN12" s="182"/>
      <c r="AO12" s="183"/>
      <c r="AP12" s="172"/>
      <c r="AQ12" s="173"/>
      <c r="AR12" s="174"/>
      <c r="AS12" s="175"/>
      <c r="AT12" s="176"/>
      <c r="AU12" s="177"/>
      <c r="AV12" s="178"/>
      <c r="AW12" s="179"/>
      <c r="AX12" s="180"/>
      <c r="AY12" s="181"/>
      <c r="AZ12" s="182"/>
      <c r="BA12" s="183"/>
      <c r="BB12" s="172"/>
      <c r="BC12" s="173"/>
      <c r="BD12" s="174"/>
      <c r="BE12" s="175"/>
      <c r="BF12" s="176"/>
      <c r="BG12" s="177"/>
      <c r="BH12" s="178"/>
      <c r="BI12" s="179"/>
      <c r="BJ12" s="180"/>
      <c r="BK12" s="181"/>
      <c r="BL12" s="182"/>
      <c r="BM12" s="183"/>
    </row>
    <row r="13" spans="2:65" x14ac:dyDescent="0.35">
      <c r="B13" s="290"/>
      <c r="C13" s="291"/>
      <c r="D13" s="292"/>
      <c r="E13" s="293"/>
      <c r="F13" s="270"/>
      <c r="G13" s="173"/>
      <c r="H13" s="174"/>
      <c r="I13" s="175"/>
      <c r="J13" s="176"/>
      <c r="K13" s="177"/>
      <c r="L13" s="178"/>
      <c r="M13" s="179"/>
      <c r="N13" s="180"/>
      <c r="O13" s="181"/>
      <c r="P13" s="182"/>
      <c r="Q13" s="183"/>
      <c r="R13" s="172"/>
      <c r="S13" s="173"/>
      <c r="T13" s="174"/>
      <c r="U13" s="175"/>
      <c r="V13" s="176"/>
      <c r="W13" s="177"/>
      <c r="X13" s="178"/>
      <c r="Y13" s="179"/>
      <c r="Z13" s="180"/>
      <c r="AA13" s="181"/>
      <c r="AB13" s="182"/>
      <c r="AC13" s="183"/>
      <c r="AD13" s="172"/>
      <c r="AE13" s="173"/>
      <c r="AF13" s="174"/>
      <c r="AG13" s="175"/>
      <c r="AH13" s="176"/>
      <c r="AI13" s="177"/>
      <c r="AJ13" s="178"/>
      <c r="AK13" s="179"/>
      <c r="AL13" s="180"/>
      <c r="AM13" s="181"/>
      <c r="AN13" s="182"/>
      <c r="AO13" s="183"/>
      <c r="AP13" s="172"/>
      <c r="AQ13" s="173"/>
      <c r="AR13" s="174"/>
      <c r="AS13" s="175"/>
      <c r="AT13" s="176"/>
      <c r="AU13" s="177"/>
      <c r="AV13" s="178"/>
      <c r="AW13" s="179"/>
      <c r="AX13" s="180"/>
      <c r="AY13" s="181"/>
      <c r="AZ13" s="182"/>
      <c r="BA13" s="183"/>
      <c r="BB13" s="172"/>
      <c r="BC13" s="173"/>
      <c r="BD13" s="174"/>
      <c r="BE13" s="175"/>
      <c r="BF13" s="176"/>
      <c r="BG13" s="177"/>
      <c r="BH13" s="178"/>
      <c r="BI13" s="179"/>
      <c r="BJ13" s="180"/>
      <c r="BK13" s="181"/>
      <c r="BL13" s="182"/>
      <c r="BM13" s="183"/>
    </row>
    <row r="14" spans="2:65" x14ac:dyDescent="0.35">
      <c r="B14" s="290"/>
      <c r="C14" s="291"/>
      <c r="D14" s="292"/>
      <c r="E14" s="293"/>
      <c r="F14" s="270"/>
      <c r="G14" s="173"/>
      <c r="H14" s="174"/>
      <c r="I14" s="175"/>
      <c r="J14" s="176"/>
      <c r="K14" s="177"/>
      <c r="L14" s="178"/>
      <c r="M14" s="179"/>
      <c r="N14" s="180"/>
      <c r="O14" s="181"/>
      <c r="P14" s="182"/>
      <c r="Q14" s="183"/>
      <c r="R14" s="172"/>
      <c r="S14" s="173"/>
      <c r="T14" s="174"/>
      <c r="U14" s="175"/>
      <c r="V14" s="176"/>
      <c r="W14" s="177"/>
      <c r="X14" s="178"/>
      <c r="Y14" s="179"/>
      <c r="Z14" s="180"/>
      <c r="AA14" s="181"/>
      <c r="AB14" s="182"/>
      <c r="AC14" s="183"/>
      <c r="AD14" s="172"/>
      <c r="AE14" s="173"/>
      <c r="AF14" s="174"/>
      <c r="AG14" s="175"/>
      <c r="AH14" s="176"/>
      <c r="AI14" s="177"/>
      <c r="AJ14" s="178"/>
      <c r="AK14" s="179"/>
      <c r="AL14" s="180"/>
      <c r="AM14" s="181"/>
      <c r="AN14" s="182"/>
      <c r="AO14" s="183"/>
      <c r="AP14" s="172"/>
      <c r="AQ14" s="173"/>
      <c r="AR14" s="174"/>
      <c r="AS14" s="175"/>
      <c r="AT14" s="176"/>
      <c r="AU14" s="177"/>
      <c r="AV14" s="178"/>
      <c r="AW14" s="179"/>
      <c r="AX14" s="180"/>
      <c r="AY14" s="181"/>
      <c r="AZ14" s="182"/>
      <c r="BA14" s="183"/>
      <c r="BB14" s="172"/>
      <c r="BC14" s="173"/>
      <c r="BD14" s="174"/>
      <c r="BE14" s="175"/>
      <c r="BF14" s="176"/>
      <c r="BG14" s="177"/>
      <c r="BH14" s="178"/>
      <c r="BI14" s="179"/>
      <c r="BJ14" s="180"/>
      <c r="BK14" s="181"/>
      <c r="BL14" s="182"/>
      <c r="BM14" s="183"/>
    </row>
    <row r="15" spans="2:65" x14ac:dyDescent="0.35">
      <c r="B15" s="294"/>
      <c r="C15" s="291"/>
      <c r="D15" s="292"/>
      <c r="E15" s="293"/>
      <c r="F15" s="270"/>
      <c r="G15" s="173"/>
      <c r="H15" s="174"/>
      <c r="I15" s="175"/>
      <c r="J15" s="176"/>
      <c r="K15" s="177"/>
      <c r="L15" s="178"/>
      <c r="M15" s="179"/>
      <c r="N15" s="180"/>
      <c r="O15" s="181"/>
      <c r="P15" s="182"/>
      <c r="Q15" s="183"/>
      <c r="R15" s="184"/>
      <c r="S15" s="185"/>
      <c r="T15" s="186"/>
      <c r="U15" s="187"/>
      <c r="V15" s="188"/>
      <c r="W15" s="189"/>
      <c r="X15" s="190"/>
      <c r="Y15" s="191"/>
      <c r="Z15" s="192"/>
      <c r="AA15" s="193"/>
      <c r="AB15" s="194"/>
      <c r="AC15" s="195"/>
      <c r="AD15" s="184"/>
      <c r="AE15" s="185"/>
      <c r="AF15" s="186"/>
      <c r="AG15" s="187"/>
      <c r="AH15" s="188"/>
      <c r="AI15" s="189"/>
      <c r="AJ15" s="190"/>
      <c r="AK15" s="191"/>
      <c r="AL15" s="192"/>
      <c r="AM15" s="193"/>
      <c r="AN15" s="194"/>
      <c r="AO15" s="195"/>
      <c r="AP15" s="184"/>
      <c r="AQ15" s="185"/>
      <c r="AR15" s="186"/>
      <c r="AS15" s="187"/>
      <c r="AT15" s="188"/>
      <c r="AU15" s="189"/>
      <c r="AV15" s="190"/>
      <c r="AW15" s="191"/>
      <c r="AX15" s="192"/>
      <c r="AY15" s="193"/>
      <c r="AZ15" s="194"/>
      <c r="BA15" s="195"/>
      <c r="BB15" s="184"/>
      <c r="BC15" s="185"/>
      <c r="BD15" s="186"/>
      <c r="BE15" s="187"/>
      <c r="BF15" s="188"/>
      <c r="BG15" s="189"/>
      <c r="BH15" s="190"/>
      <c r="BI15" s="191"/>
      <c r="BJ15" s="192"/>
      <c r="BK15" s="193"/>
      <c r="BL15" s="194"/>
      <c r="BM15" s="195"/>
    </row>
    <row r="16" spans="2:65" x14ac:dyDescent="0.35">
      <c r="B16" s="294"/>
      <c r="C16" s="291"/>
      <c r="D16" s="292"/>
      <c r="E16" s="293"/>
      <c r="F16" s="270"/>
      <c r="G16" s="173"/>
      <c r="H16" s="174"/>
      <c r="I16" s="175"/>
      <c r="J16" s="176"/>
      <c r="K16" s="177"/>
      <c r="L16" s="178"/>
      <c r="M16" s="179"/>
      <c r="N16" s="180"/>
      <c r="O16" s="181"/>
      <c r="P16" s="182"/>
      <c r="Q16" s="183"/>
      <c r="R16" s="184"/>
      <c r="S16" s="185"/>
      <c r="T16" s="186"/>
      <c r="U16" s="187"/>
      <c r="V16" s="188"/>
      <c r="W16" s="189"/>
      <c r="X16" s="190"/>
      <c r="Y16" s="191"/>
      <c r="Z16" s="192"/>
      <c r="AA16" s="193"/>
      <c r="AB16" s="194"/>
      <c r="AC16" s="195"/>
      <c r="AD16" s="184"/>
      <c r="AE16" s="185"/>
      <c r="AF16" s="186"/>
      <c r="AG16" s="187"/>
      <c r="AH16" s="188"/>
      <c r="AI16" s="189"/>
      <c r="AJ16" s="190"/>
      <c r="AK16" s="191"/>
      <c r="AL16" s="192"/>
      <c r="AM16" s="193"/>
      <c r="AN16" s="194"/>
      <c r="AO16" s="195"/>
      <c r="AP16" s="184"/>
      <c r="AQ16" s="185"/>
      <c r="AR16" s="186"/>
      <c r="AS16" s="187"/>
      <c r="AT16" s="188"/>
      <c r="AU16" s="189"/>
      <c r="AV16" s="190"/>
      <c r="AW16" s="191"/>
      <c r="AX16" s="192"/>
      <c r="AY16" s="193"/>
      <c r="AZ16" s="194"/>
      <c r="BA16" s="195"/>
      <c r="BB16" s="184"/>
      <c r="BC16" s="185"/>
      <c r="BD16" s="186"/>
      <c r="BE16" s="187"/>
      <c r="BF16" s="188"/>
      <c r="BG16" s="189"/>
      <c r="BH16" s="190"/>
      <c r="BI16" s="191"/>
      <c r="BJ16" s="192"/>
      <c r="BK16" s="193"/>
      <c r="BL16" s="194"/>
      <c r="BM16" s="195"/>
    </row>
    <row r="17" spans="2:65" x14ac:dyDescent="0.35">
      <c r="B17" s="295"/>
      <c r="C17" s="291"/>
      <c r="D17" s="292"/>
      <c r="E17" s="293"/>
      <c r="F17" s="270"/>
      <c r="G17" s="173"/>
      <c r="H17" s="174"/>
      <c r="I17" s="175"/>
      <c r="J17" s="176"/>
      <c r="K17" s="177"/>
      <c r="L17" s="178"/>
      <c r="M17" s="179"/>
      <c r="N17" s="180"/>
      <c r="O17" s="181"/>
      <c r="P17" s="182"/>
      <c r="Q17" s="183"/>
      <c r="R17" s="184"/>
      <c r="S17" s="185"/>
      <c r="T17" s="186"/>
      <c r="U17" s="187"/>
      <c r="V17" s="188"/>
      <c r="W17" s="189"/>
      <c r="X17" s="190"/>
      <c r="Y17" s="191"/>
      <c r="Z17" s="192"/>
      <c r="AA17" s="193"/>
      <c r="AB17" s="194"/>
      <c r="AC17" s="195"/>
      <c r="AD17" s="184"/>
      <c r="AE17" s="185"/>
      <c r="AF17" s="186"/>
      <c r="AG17" s="187"/>
      <c r="AH17" s="188"/>
      <c r="AI17" s="189"/>
      <c r="AJ17" s="190"/>
      <c r="AK17" s="191"/>
      <c r="AL17" s="192"/>
      <c r="AM17" s="193"/>
      <c r="AN17" s="194"/>
      <c r="AO17" s="195"/>
      <c r="AP17" s="184"/>
      <c r="AQ17" s="185"/>
      <c r="AR17" s="186"/>
      <c r="AS17" s="187"/>
      <c r="AT17" s="188"/>
      <c r="AU17" s="189"/>
      <c r="AV17" s="190"/>
      <c r="AW17" s="191"/>
      <c r="AX17" s="192"/>
      <c r="AY17" s="193"/>
      <c r="AZ17" s="194"/>
      <c r="BA17" s="195"/>
      <c r="BB17" s="184"/>
      <c r="BC17" s="185"/>
      <c r="BD17" s="186"/>
      <c r="BE17" s="187"/>
      <c r="BF17" s="188"/>
      <c r="BG17" s="189"/>
      <c r="BH17" s="190"/>
      <c r="BI17" s="191"/>
      <c r="BJ17" s="192"/>
      <c r="BK17" s="193"/>
      <c r="BL17" s="194"/>
      <c r="BM17" s="195"/>
    </row>
    <row r="18" spans="2:65" x14ac:dyDescent="0.35">
      <c r="B18" s="295"/>
      <c r="C18" s="291"/>
      <c r="D18" s="292"/>
      <c r="E18" s="293"/>
      <c r="F18" s="270"/>
      <c r="G18" s="173"/>
      <c r="H18" s="174"/>
      <c r="I18" s="175"/>
      <c r="J18" s="176"/>
      <c r="K18" s="177"/>
      <c r="L18" s="178"/>
      <c r="M18" s="179"/>
      <c r="N18" s="180"/>
      <c r="O18" s="181"/>
      <c r="P18" s="182"/>
      <c r="Q18" s="183"/>
      <c r="R18" s="184"/>
      <c r="S18" s="185"/>
      <c r="T18" s="186"/>
      <c r="U18" s="187"/>
      <c r="V18" s="188"/>
      <c r="W18" s="189"/>
      <c r="X18" s="190"/>
      <c r="Y18" s="191"/>
      <c r="Z18" s="192"/>
      <c r="AA18" s="193"/>
      <c r="AB18" s="194"/>
      <c r="AC18" s="195"/>
      <c r="AD18" s="184"/>
      <c r="AE18" s="185"/>
      <c r="AF18" s="186"/>
      <c r="AG18" s="187"/>
      <c r="AH18" s="188"/>
      <c r="AI18" s="189"/>
      <c r="AJ18" s="190"/>
      <c r="AK18" s="191"/>
      <c r="AL18" s="192"/>
      <c r="AM18" s="193"/>
      <c r="AN18" s="194"/>
      <c r="AO18" s="195"/>
      <c r="AP18" s="184"/>
      <c r="AQ18" s="185"/>
      <c r="AR18" s="186"/>
      <c r="AS18" s="187"/>
      <c r="AT18" s="188"/>
      <c r="AU18" s="189"/>
      <c r="AV18" s="190"/>
      <c r="AW18" s="191"/>
      <c r="AX18" s="192"/>
      <c r="AY18" s="193"/>
      <c r="AZ18" s="194"/>
      <c r="BA18" s="195"/>
      <c r="BB18" s="184"/>
      <c r="BC18" s="185"/>
      <c r="BD18" s="186"/>
      <c r="BE18" s="187"/>
      <c r="BF18" s="188"/>
      <c r="BG18" s="189"/>
      <c r="BH18" s="190"/>
      <c r="BI18" s="191"/>
      <c r="BJ18" s="192"/>
      <c r="BK18" s="193"/>
      <c r="BL18" s="194"/>
      <c r="BM18" s="195"/>
    </row>
    <row r="19" spans="2:65" x14ac:dyDescent="0.35">
      <c r="B19" s="295"/>
      <c r="C19" s="291"/>
      <c r="D19" s="292"/>
      <c r="E19" s="293"/>
      <c r="F19" s="270"/>
      <c r="G19" s="173"/>
      <c r="H19" s="174"/>
      <c r="I19" s="175"/>
      <c r="J19" s="176"/>
      <c r="K19" s="177"/>
      <c r="L19" s="178"/>
      <c r="M19" s="179"/>
      <c r="N19" s="180"/>
      <c r="O19" s="181"/>
      <c r="P19" s="182"/>
      <c r="Q19" s="183"/>
      <c r="R19" s="184"/>
      <c r="S19" s="185"/>
      <c r="T19" s="186"/>
      <c r="U19" s="187"/>
      <c r="V19" s="188"/>
      <c r="W19" s="189"/>
      <c r="X19" s="190"/>
      <c r="Y19" s="191"/>
      <c r="Z19" s="192"/>
      <c r="AA19" s="193"/>
      <c r="AB19" s="194"/>
      <c r="AC19" s="195"/>
      <c r="AD19" s="184"/>
      <c r="AE19" s="185"/>
      <c r="AF19" s="186"/>
      <c r="AG19" s="187"/>
      <c r="AH19" s="188"/>
      <c r="AI19" s="189"/>
      <c r="AJ19" s="190"/>
      <c r="AK19" s="191"/>
      <c r="AL19" s="192"/>
      <c r="AM19" s="193"/>
      <c r="AN19" s="194"/>
      <c r="AO19" s="195"/>
      <c r="AP19" s="184"/>
      <c r="AQ19" s="185"/>
      <c r="AR19" s="186"/>
      <c r="AS19" s="187"/>
      <c r="AT19" s="188"/>
      <c r="AU19" s="189"/>
      <c r="AV19" s="190"/>
      <c r="AW19" s="191"/>
      <c r="AX19" s="192"/>
      <c r="AY19" s="193"/>
      <c r="AZ19" s="194"/>
      <c r="BA19" s="195"/>
      <c r="BB19" s="184"/>
      <c r="BC19" s="185"/>
      <c r="BD19" s="186"/>
      <c r="BE19" s="187"/>
      <c r="BF19" s="188"/>
      <c r="BG19" s="189"/>
      <c r="BH19" s="190"/>
      <c r="BI19" s="191"/>
      <c r="BJ19" s="192"/>
      <c r="BK19" s="193"/>
      <c r="BL19" s="194"/>
      <c r="BM19" s="195"/>
    </row>
    <row r="20" spans="2:65" x14ac:dyDescent="0.35">
      <c r="B20" s="295"/>
      <c r="C20" s="291"/>
      <c r="D20" s="292"/>
      <c r="E20" s="293"/>
      <c r="F20" s="270"/>
      <c r="G20" s="173"/>
      <c r="H20" s="174"/>
      <c r="I20" s="175"/>
      <c r="J20" s="176"/>
      <c r="K20" s="177"/>
      <c r="L20" s="178"/>
      <c r="M20" s="179"/>
      <c r="N20" s="180"/>
      <c r="O20" s="181"/>
      <c r="P20" s="182"/>
      <c r="Q20" s="183"/>
      <c r="R20" s="184"/>
      <c r="S20" s="185"/>
      <c r="T20" s="186"/>
      <c r="U20" s="187"/>
      <c r="V20" s="188"/>
      <c r="W20" s="189"/>
      <c r="X20" s="190"/>
      <c r="Y20" s="191"/>
      <c r="Z20" s="192"/>
      <c r="AA20" s="193"/>
      <c r="AB20" s="194"/>
      <c r="AC20" s="195"/>
      <c r="AD20" s="184"/>
      <c r="AE20" s="185"/>
      <c r="AF20" s="186"/>
      <c r="AG20" s="187"/>
      <c r="AH20" s="188"/>
      <c r="AI20" s="189"/>
      <c r="AJ20" s="190"/>
      <c r="AK20" s="191"/>
      <c r="AL20" s="192"/>
      <c r="AM20" s="193"/>
      <c r="AN20" s="194"/>
      <c r="AO20" s="195"/>
      <c r="AP20" s="184"/>
      <c r="AQ20" s="185"/>
      <c r="AR20" s="186"/>
      <c r="AS20" s="187"/>
      <c r="AT20" s="188"/>
      <c r="AU20" s="189"/>
      <c r="AV20" s="190"/>
      <c r="AW20" s="191"/>
      <c r="AX20" s="192"/>
      <c r="AY20" s="193"/>
      <c r="AZ20" s="194"/>
      <c r="BA20" s="195"/>
      <c r="BB20" s="184"/>
      <c r="BC20" s="185"/>
      <c r="BD20" s="186"/>
      <c r="BE20" s="187"/>
      <c r="BF20" s="188"/>
      <c r="BG20" s="189"/>
      <c r="BH20" s="190"/>
      <c r="BI20" s="191"/>
      <c r="BJ20" s="192"/>
      <c r="BK20" s="193"/>
      <c r="BL20" s="194"/>
      <c r="BM20" s="195"/>
    </row>
    <row r="21" spans="2:65" x14ac:dyDescent="0.35">
      <c r="B21" s="295"/>
      <c r="C21" s="291"/>
      <c r="D21" s="292"/>
      <c r="E21" s="293"/>
      <c r="F21" s="270"/>
      <c r="G21" s="173"/>
      <c r="H21" s="174"/>
      <c r="I21" s="175"/>
      <c r="J21" s="176"/>
      <c r="K21" s="177"/>
      <c r="L21" s="178"/>
      <c r="M21" s="179"/>
      <c r="N21" s="180"/>
      <c r="O21" s="181"/>
      <c r="P21" s="182"/>
      <c r="Q21" s="183"/>
      <c r="R21" s="184"/>
      <c r="S21" s="185"/>
      <c r="T21" s="186"/>
      <c r="U21" s="187"/>
      <c r="V21" s="188"/>
      <c r="W21" s="189"/>
      <c r="X21" s="190"/>
      <c r="Y21" s="191"/>
      <c r="Z21" s="192"/>
      <c r="AA21" s="193"/>
      <c r="AB21" s="194"/>
      <c r="AC21" s="195"/>
      <c r="AD21" s="184"/>
      <c r="AE21" s="185"/>
      <c r="AF21" s="186"/>
      <c r="AG21" s="187"/>
      <c r="AH21" s="188"/>
      <c r="AI21" s="189"/>
      <c r="AJ21" s="190"/>
      <c r="AK21" s="191"/>
      <c r="AL21" s="192"/>
      <c r="AM21" s="193"/>
      <c r="AN21" s="194"/>
      <c r="AO21" s="195"/>
      <c r="AP21" s="184"/>
      <c r="AQ21" s="185"/>
      <c r="AR21" s="186"/>
      <c r="AS21" s="187"/>
      <c r="AT21" s="188"/>
      <c r="AU21" s="189"/>
      <c r="AV21" s="190"/>
      <c r="AW21" s="191"/>
      <c r="AX21" s="192"/>
      <c r="AY21" s="193"/>
      <c r="AZ21" s="194"/>
      <c r="BA21" s="195"/>
      <c r="BB21" s="184"/>
      <c r="BC21" s="185"/>
      <c r="BD21" s="186"/>
      <c r="BE21" s="187"/>
      <c r="BF21" s="188"/>
      <c r="BG21" s="189"/>
      <c r="BH21" s="190"/>
      <c r="BI21" s="191"/>
      <c r="BJ21" s="192"/>
      <c r="BK21" s="193"/>
      <c r="BL21" s="194"/>
      <c r="BM21" s="195"/>
    </row>
    <row r="22" spans="2:65" x14ac:dyDescent="0.35">
      <c r="B22" s="295"/>
      <c r="C22" s="291"/>
      <c r="D22" s="292"/>
      <c r="E22" s="293"/>
      <c r="F22" s="270"/>
      <c r="G22" s="173"/>
      <c r="H22" s="174"/>
      <c r="I22" s="175"/>
      <c r="J22" s="176"/>
      <c r="K22" s="177"/>
      <c r="L22" s="178"/>
      <c r="M22" s="179"/>
      <c r="N22" s="180"/>
      <c r="O22" s="181"/>
      <c r="P22" s="182"/>
      <c r="Q22" s="183"/>
      <c r="R22" s="184"/>
      <c r="S22" s="185"/>
      <c r="T22" s="186"/>
      <c r="U22" s="187"/>
      <c r="V22" s="188"/>
      <c r="W22" s="189"/>
      <c r="X22" s="190"/>
      <c r="Y22" s="191"/>
      <c r="Z22" s="192"/>
      <c r="AA22" s="193"/>
      <c r="AB22" s="194"/>
      <c r="AC22" s="195"/>
      <c r="AD22" s="184"/>
      <c r="AE22" s="185"/>
      <c r="AF22" s="186"/>
      <c r="AG22" s="187"/>
      <c r="AH22" s="188"/>
      <c r="AI22" s="189"/>
      <c r="AJ22" s="190"/>
      <c r="AK22" s="191"/>
      <c r="AL22" s="192"/>
      <c r="AM22" s="193"/>
      <c r="AN22" s="194"/>
      <c r="AO22" s="195"/>
      <c r="AP22" s="184"/>
      <c r="AQ22" s="185"/>
      <c r="AR22" s="186"/>
      <c r="AS22" s="187"/>
      <c r="AT22" s="188"/>
      <c r="AU22" s="189"/>
      <c r="AV22" s="190"/>
      <c r="AW22" s="191"/>
      <c r="AX22" s="192"/>
      <c r="AY22" s="193"/>
      <c r="AZ22" s="194"/>
      <c r="BA22" s="195"/>
      <c r="BB22" s="184"/>
      <c r="BC22" s="185"/>
      <c r="BD22" s="186"/>
      <c r="BE22" s="187"/>
      <c r="BF22" s="188"/>
      <c r="BG22" s="189"/>
      <c r="BH22" s="190"/>
      <c r="BI22" s="191"/>
      <c r="BJ22" s="192"/>
      <c r="BK22" s="193"/>
      <c r="BL22" s="194"/>
      <c r="BM22" s="195"/>
    </row>
    <row r="23" spans="2:65" x14ac:dyDescent="0.35">
      <c r="B23" s="295"/>
      <c r="C23" s="291"/>
      <c r="D23" s="292"/>
      <c r="E23" s="293"/>
      <c r="F23" s="270"/>
      <c r="G23" s="173"/>
      <c r="H23" s="174"/>
      <c r="I23" s="175"/>
      <c r="J23" s="176"/>
      <c r="K23" s="177"/>
      <c r="L23" s="178"/>
      <c r="M23" s="179"/>
      <c r="N23" s="180"/>
      <c r="O23" s="181"/>
      <c r="P23" s="182"/>
      <c r="Q23" s="183"/>
      <c r="R23" s="184"/>
      <c r="S23" s="185"/>
      <c r="T23" s="186"/>
      <c r="U23" s="187"/>
      <c r="V23" s="188"/>
      <c r="W23" s="189"/>
      <c r="X23" s="190"/>
      <c r="Y23" s="191"/>
      <c r="Z23" s="192"/>
      <c r="AA23" s="193"/>
      <c r="AB23" s="194"/>
      <c r="AC23" s="195"/>
      <c r="AD23" s="184"/>
      <c r="AE23" s="185"/>
      <c r="AF23" s="186"/>
      <c r="AG23" s="187"/>
      <c r="AH23" s="188"/>
      <c r="AI23" s="189"/>
      <c r="AJ23" s="190"/>
      <c r="AK23" s="191"/>
      <c r="AL23" s="192"/>
      <c r="AM23" s="193"/>
      <c r="AN23" s="194"/>
      <c r="AO23" s="195"/>
      <c r="AP23" s="184"/>
      <c r="AQ23" s="185"/>
      <c r="AR23" s="186"/>
      <c r="AS23" s="187"/>
      <c r="AT23" s="188"/>
      <c r="AU23" s="189"/>
      <c r="AV23" s="190"/>
      <c r="AW23" s="191"/>
      <c r="AX23" s="192"/>
      <c r="AY23" s="193"/>
      <c r="AZ23" s="194"/>
      <c r="BA23" s="195"/>
      <c r="BB23" s="184"/>
      <c r="BC23" s="185"/>
      <c r="BD23" s="186"/>
      <c r="BE23" s="187"/>
      <c r="BF23" s="188"/>
      <c r="BG23" s="189"/>
      <c r="BH23" s="190"/>
      <c r="BI23" s="191"/>
      <c r="BJ23" s="192"/>
      <c r="BK23" s="193"/>
      <c r="BL23" s="194"/>
      <c r="BM23" s="195"/>
    </row>
    <row r="24" spans="2:65" x14ac:dyDescent="0.35">
      <c r="B24" s="295"/>
      <c r="C24" s="291"/>
      <c r="D24" s="292"/>
      <c r="E24" s="293"/>
      <c r="F24" s="270"/>
      <c r="G24" s="173"/>
      <c r="H24" s="174"/>
      <c r="I24" s="175"/>
      <c r="J24" s="176"/>
      <c r="K24" s="177"/>
      <c r="L24" s="178"/>
      <c r="M24" s="179"/>
      <c r="N24" s="180"/>
      <c r="O24" s="181"/>
      <c r="P24" s="182"/>
      <c r="Q24" s="183"/>
      <c r="R24" s="184"/>
      <c r="S24" s="185"/>
      <c r="T24" s="186"/>
      <c r="U24" s="187"/>
      <c r="V24" s="188"/>
      <c r="W24" s="189"/>
      <c r="X24" s="190"/>
      <c r="Y24" s="191"/>
      <c r="Z24" s="192"/>
      <c r="AA24" s="193"/>
      <c r="AB24" s="194"/>
      <c r="AC24" s="195"/>
      <c r="AD24" s="184"/>
      <c r="AE24" s="185"/>
      <c r="AF24" s="186"/>
      <c r="AG24" s="187"/>
      <c r="AH24" s="188"/>
      <c r="AI24" s="189"/>
      <c r="AJ24" s="190"/>
      <c r="AK24" s="191"/>
      <c r="AL24" s="192"/>
      <c r="AM24" s="193"/>
      <c r="AN24" s="194"/>
      <c r="AO24" s="195"/>
      <c r="AP24" s="184"/>
      <c r="AQ24" s="185"/>
      <c r="AR24" s="186"/>
      <c r="AS24" s="187"/>
      <c r="AT24" s="188"/>
      <c r="AU24" s="189"/>
      <c r="AV24" s="190"/>
      <c r="AW24" s="191"/>
      <c r="AX24" s="192"/>
      <c r="AY24" s="193"/>
      <c r="AZ24" s="194"/>
      <c r="BA24" s="195"/>
      <c r="BB24" s="184"/>
      <c r="BC24" s="185"/>
      <c r="BD24" s="186"/>
      <c r="BE24" s="187"/>
      <c r="BF24" s="188"/>
      <c r="BG24" s="189"/>
      <c r="BH24" s="190"/>
      <c r="BI24" s="191"/>
      <c r="BJ24" s="192"/>
      <c r="BK24" s="193"/>
      <c r="BL24" s="194"/>
      <c r="BM24" s="195"/>
    </row>
    <row r="25" spans="2:65" x14ac:dyDescent="0.35">
      <c r="B25" s="295"/>
      <c r="C25" s="291"/>
      <c r="D25" s="292"/>
      <c r="E25" s="293"/>
      <c r="F25" s="270"/>
      <c r="G25" s="173"/>
      <c r="H25" s="174"/>
      <c r="I25" s="175"/>
      <c r="J25" s="176"/>
      <c r="K25" s="177"/>
      <c r="L25" s="178"/>
      <c r="M25" s="179"/>
      <c r="N25" s="180"/>
      <c r="O25" s="181"/>
      <c r="P25" s="182"/>
      <c r="Q25" s="183"/>
      <c r="R25" s="184"/>
      <c r="S25" s="185"/>
      <c r="T25" s="186"/>
      <c r="U25" s="187"/>
      <c r="V25" s="188"/>
      <c r="W25" s="189"/>
      <c r="X25" s="190"/>
      <c r="Y25" s="191"/>
      <c r="Z25" s="192"/>
      <c r="AA25" s="193"/>
      <c r="AB25" s="194"/>
      <c r="AC25" s="195"/>
      <c r="AD25" s="184"/>
      <c r="AE25" s="185"/>
      <c r="AF25" s="186"/>
      <c r="AG25" s="187"/>
      <c r="AH25" s="188"/>
      <c r="AI25" s="189"/>
      <c r="AJ25" s="190"/>
      <c r="AK25" s="191"/>
      <c r="AL25" s="192"/>
      <c r="AM25" s="193"/>
      <c r="AN25" s="194"/>
      <c r="AO25" s="195"/>
      <c r="AP25" s="184"/>
      <c r="AQ25" s="185"/>
      <c r="AR25" s="186"/>
      <c r="AS25" s="187"/>
      <c r="AT25" s="188"/>
      <c r="AU25" s="189"/>
      <c r="AV25" s="190"/>
      <c r="AW25" s="191"/>
      <c r="AX25" s="192"/>
      <c r="AY25" s="193"/>
      <c r="AZ25" s="194"/>
      <c r="BA25" s="195"/>
      <c r="BB25" s="184"/>
      <c r="BC25" s="185"/>
      <c r="BD25" s="186"/>
      <c r="BE25" s="187"/>
      <c r="BF25" s="188"/>
      <c r="BG25" s="189"/>
      <c r="BH25" s="190"/>
      <c r="BI25" s="191"/>
      <c r="BJ25" s="192"/>
      <c r="BK25" s="193"/>
      <c r="BL25" s="194"/>
      <c r="BM25" s="195"/>
    </row>
    <row r="26" spans="2:65" x14ac:dyDescent="0.35">
      <c r="B26" s="295"/>
      <c r="C26" s="291"/>
      <c r="D26" s="292"/>
      <c r="E26" s="293"/>
      <c r="F26" s="270"/>
      <c r="G26" s="173"/>
      <c r="H26" s="174"/>
      <c r="I26" s="175"/>
      <c r="J26" s="176"/>
      <c r="K26" s="177"/>
      <c r="L26" s="178"/>
      <c r="M26" s="179"/>
      <c r="N26" s="180"/>
      <c r="O26" s="181"/>
      <c r="P26" s="182"/>
      <c r="Q26" s="183"/>
      <c r="R26" s="184"/>
      <c r="S26" s="185"/>
      <c r="T26" s="186"/>
      <c r="U26" s="187"/>
      <c r="V26" s="188"/>
      <c r="W26" s="189"/>
      <c r="X26" s="190"/>
      <c r="Y26" s="191"/>
      <c r="Z26" s="192"/>
      <c r="AA26" s="193"/>
      <c r="AB26" s="194"/>
      <c r="AC26" s="195"/>
      <c r="AD26" s="184"/>
      <c r="AE26" s="185"/>
      <c r="AF26" s="186"/>
      <c r="AG26" s="187"/>
      <c r="AH26" s="188"/>
      <c r="AI26" s="189"/>
      <c r="AJ26" s="190"/>
      <c r="AK26" s="191"/>
      <c r="AL26" s="192"/>
      <c r="AM26" s="193"/>
      <c r="AN26" s="194"/>
      <c r="AO26" s="195"/>
      <c r="AP26" s="184"/>
      <c r="AQ26" s="185"/>
      <c r="AR26" s="186"/>
      <c r="AS26" s="187"/>
      <c r="AT26" s="188"/>
      <c r="AU26" s="189"/>
      <c r="AV26" s="190"/>
      <c r="AW26" s="191"/>
      <c r="AX26" s="192"/>
      <c r="AY26" s="193"/>
      <c r="AZ26" s="194"/>
      <c r="BA26" s="195"/>
      <c r="BB26" s="184"/>
      <c r="BC26" s="185"/>
      <c r="BD26" s="186"/>
      <c r="BE26" s="187"/>
      <c r="BF26" s="188"/>
      <c r="BG26" s="189"/>
      <c r="BH26" s="190"/>
      <c r="BI26" s="191"/>
      <c r="BJ26" s="192"/>
      <c r="BK26" s="193"/>
      <c r="BL26" s="194"/>
      <c r="BM26" s="195"/>
    </row>
    <row r="27" spans="2:65" x14ac:dyDescent="0.35">
      <c r="B27" s="295"/>
      <c r="C27" s="291"/>
      <c r="D27" s="292"/>
      <c r="E27" s="293"/>
      <c r="F27" s="270"/>
      <c r="G27" s="173"/>
      <c r="H27" s="174"/>
      <c r="I27" s="175"/>
      <c r="J27" s="176"/>
      <c r="K27" s="177"/>
      <c r="L27" s="178"/>
      <c r="M27" s="179"/>
      <c r="N27" s="180"/>
      <c r="O27" s="181"/>
      <c r="P27" s="182"/>
      <c r="Q27" s="183"/>
      <c r="R27" s="184"/>
      <c r="S27" s="185"/>
      <c r="T27" s="186"/>
      <c r="U27" s="187"/>
      <c r="V27" s="188"/>
      <c r="W27" s="189"/>
      <c r="X27" s="190"/>
      <c r="Y27" s="191"/>
      <c r="Z27" s="192"/>
      <c r="AA27" s="193"/>
      <c r="AB27" s="194"/>
      <c r="AC27" s="195"/>
      <c r="AD27" s="184"/>
      <c r="AE27" s="185"/>
      <c r="AF27" s="186"/>
      <c r="AG27" s="187"/>
      <c r="AH27" s="188"/>
      <c r="AI27" s="189"/>
      <c r="AJ27" s="190"/>
      <c r="AK27" s="191"/>
      <c r="AL27" s="192"/>
      <c r="AM27" s="193"/>
      <c r="AN27" s="194"/>
      <c r="AO27" s="195"/>
      <c r="AP27" s="184"/>
      <c r="AQ27" s="185"/>
      <c r="AR27" s="186"/>
      <c r="AS27" s="187"/>
      <c r="AT27" s="188"/>
      <c r="AU27" s="189"/>
      <c r="AV27" s="190"/>
      <c r="AW27" s="191"/>
      <c r="AX27" s="192"/>
      <c r="AY27" s="193"/>
      <c r="AZ27" s="194"/>
      <c r="BA27" s="195"/>
      <c r="BB27" s="184"/>
      <c r="BC27" s="185"/>
      <c r="BD27" s="186"/>
      <c r="BE27" s="187"/>
      <c r="BF27" s="188"/>
      <c r="BG27" s="189"/>
      <c r="BH27" s="190"/>
      <c r="BI27" s="191"/>
      <c r="BJ27" s="192"/>
      <c r="BK27" s="193"/>
      <c r="BL27" s="194"/>
      <c r="BM27" s="195"/>
    </row>
    <row r="28" spans="2:65" x14ac:dyDescent="0.35">
      <c r="B28" s="295"/>
      <c r="C28" s="291"/>
      <c r="D28" s="292"/>
      <c r="E28" s="293"/>
      <c r="F28" s="270"/>
      <c r="G28" s="173"/>
      <c r="H28" s="174"/>
      <c r="I28" s="175"/>
      <c r="J28" s="176"/>
      <c r="K28" s="177"/>
      <c r="L28" s="178"/>
      <c r="M28" s="179"/>
      <c r="N28" s="180"/>
      <c r="O28" s="181"/>
      <c r="P28" s="182"/>
      <c r="Q28" s="183"/>
      <c r="R28" s="184"/>
      <c r="S28" s="185"/>
      <c r="T28" s="186"/>
      <c r="U28" s="187"/>
      <c r="V28" s="188"/>
      <c r="W28" s="189"/>
      <c r="X28" s="190"/>
      <c r="Y28" s="191"/>
      <c r="Z28" s="192"/>
      <c r="AA28" s="193"/>
      <c r="AB28" s="194"/>
      <c r="AC28" s="195"/>
      <c r="AD28" s="184"/>
      <c r="AE28" s="185"/>
      <c r="AF28" s="186"/>
      <c r="AG28" s="187"/>
      <c r="AH28" s="188"/>
      <c r="AI28" s="189"/>
      <c r="AJ28" s="190"/>
      <c r="AK28" s="191"/>
      <c r="AL28" s="192"/>
      <c r="AM28" s="193"/>
      <c r="AN28" s="194"/>
      <c r="AO28" s="195"/>
      <c r="AP28" s="184"/>
      <c r="AQ28" s="185"/>
      <c r="AR28" s="186"/>
      <c r="AS28" s="187"/>
      <c r="AT28" s="188"/>
      <c r="AU28" s="189"/>
      <c r="AV28" s="190"/>
      <c r="AW28" s="191"/>
      <c r="AX28" s="192"/>
      <c r="AY28" s="193"/>
      <c r="AZ28" s="194"/>
      <c r="BA28" s="195"/>
      <c r="BB28" s="184"/>
      <c r="BC28" s="185"/>
      <c r="BD28" s="186"/>
      <c r="BE28" s="187"/>
      <c r="BF28" s="188"/>
      <c r="BG28" s="189"/>
      <c r="BH28" s="190"/>
      <c r="BI28" s="191"/>
      <c r="BJ28" s="192"/>
      <c r="BK28" s="193"/>
      <c r="BL28" s="194"/>
      <c r="BM28" s="195"/>
    </row>
    <row r="29" spans="2:65" x14ac:dyDescent="0.35">
      <c r="B29" s="295"/>
      <c r="C29" s="291"/>
      <c r="D29" s="292"/>
      <c r="E29" s="293"/>
      <c r="F29" s="270"/>
      <c r="G29" s="173"/>
      <c r="H29" s="174"/>
      <c r="I29" s="175"/>
      <c r="J29" s="176"/>
      <c r="K29" s="177"/>
      <c r="L29" s="178"/>
      <c r="M29" s="179"/>
      <c r="N29" s="180"/>
      <c r="O29" s="181"/>
      <c r="P29" s="182"/>
      <c r="Q29" s="183"/>
      <c r="R29" s="184"/>
      <c r="S29" s="185"/>
      <c r="T29" s="186"/>
      <c r="U29" s="187"/>
      <c r="V29" s="188"/>
      <c r="W29" s="189"/>
      <c r="X29" s="190"/>
      <c r="Y29" s="191"/>
      <c r="Z29" s="192"/>
      <c r="AA29" s="193"/>
      <c r="AB29" s="194"/>
      <c r="AC29" s="195"/>
      <c r="AD29" s="184"/>
      <c r="AE29" s="185"/>
      <c r="AF29" s="186"/>
      <c r="AG29" s="187"/>
      <c r="AH29" s="188"/>
      <c r="AI29" s="189"/>
      <c r="AJ29" s="190"/>
      <c r="AK29" s="191"/>
      <c r="AL29" s="192"/>
      <c r="AM29" s="193"/>
      <c r="AN29" s="194"/>
      <c r="AO29" s="195"/>
      <c r="AP29" s="184"/>
      <c r="AQ29" s="185"/>
      <c r="AR29" s="186"/>
      <c r="AS29" s="187"/>
      <c r="AT29" s="188"/>
      <c r="AU29" s="189"/>
      <c r="AV29" s="190"/>
      <c r="AW29" s="191"/>
      <c r="AX29" s="192"/>
      <c r="AY29" s="193"/>
      <c r="AZ29" s="194"/>
      <c r="BA29" s="195"/>
      <c r="BB29" s="184"/>
      <c r="BC29" s="185"/>
      <c r="BD29" s="186"/>
      <c r="BE29" s="187"/>
      <c r="BF29" s="188"/>
      <c r="BG29" s="189"/>
      <c r="BH29" s="190"/>
      <c r="BI29" s="191"/>
      <c r="BJ29" s="192"/>
      <c r="BK29" s="193"/>
      <c r="BL29" s="194"/>
      <c r="BM29" s="195"/>
    </row>
    <row r="30" spans="2:65" x14ac:dyDescent="0.35">
      <c r="B30" s="295"/>
      <c r="C30" s="291"/>
      <c r="D30" s="292"/>
      <c r="E30" s="293"/>
      <c r="F30" s="270"/>
      <c r="G30" s="173"/>
      <c r="H30" s="174"/>
      <c r="I30" s="175"/>
      <c r="J30" s="176"/>
      <c r="K30" s="177"/>
      <c r="L30" s="178"/>
      <c r="M30" s="179"/>
      <c r="N30" s="180"/>
      <c r="O30" s="181"/>
      <c r="P30" s="182"/>
      <c r="Q30" s="183"/>
      <c r="R30" s="184"/>
      <c r="S30" s="185"/>
      <c r="T30" s="186"/>
      <c r="U30" s="187"/>
      <c r="V30" s="188"/>
      <c r="W30" s="189"/>
      <c r="X30" s="190"/>
      <c r="Y30" s="191"/>
      <c r="Z30" s="192"/>
      <c r="AA30" s="193"/>
      <c r="AB30" s="194"/>
      <c r="AC30" s="195"/>
      <c r="AD30" s="184"/>
      <c r="AE30" s="185"/>
      <c r="AF30" s="186"/>
      <c r="AG30" s="187"/>
      <c r="AH30" s="188"/>
      <c r="AI30" s="189"/>
      <c r="AJ30" s="190"/>
      <c r="AK30" s="191"/>
      <c r="AL30" s="192"/>
      <c r="AM30" s="193"/>
      <c r="AN30" s="194"/>
      <c r="AO30" s="195"/>
      <c r="AP30" s="184"/>
      <c r="AQ30" s="185"/>
      <c r="AR30" s="186"/>
      <c r="AS30" s="187"/>
      <c r="AT30" s="188"/>
      <c r="AU30" s="189"/>
      <c r="AV30" s="190"/>
      <c r="AW30" s="191"/>
      <c r="AX30" s="192"/>
      <c r="AY30" s="193"/>
      <c r="AZ30" s="194"/>
      <c r="BA30" s="195"/>
      <c r="BB30" s="184"/>
      <c r="BC30" s="185"/>
      <c r="BD30" s="186"/>
      <c r="BE30" s="187"/>
      <c r="BF30" s="188"/>
      <c r="BG30" s="189"/>
      <c r="BH30" s="190"/>
      <c r="BI30" s="191"/>
      <c r="BJ30" s="192"/>
      <c r="BK30" s="193"/>
      <c r="BL30" s="194"/>
      <c r="BM30" s="195"/>
    </row>
    <row r="31" spans="2:65" x14ac:dyDescent="0.35">
      <c r="B31" s="295"/>
      <c r="C31" s="291"/>
      <c r="D31" s="292"/>
      <c r="E31" s="293"/>
      <c r="F31" s="270"/>
      <c r="G31" s="173"/>
      <c r="H31" s="174"/>
      <c r="I31" s="175"/>
      <c r="J31" s="176"/>
      <c r="K31" s="177"/>
      <c r="L31" s="178"/>
      <c r="M31" s="179"/>
      <c r="N31" s="180"/>
      <c r="O31" s="181"/>
      <c r="P31" s="182"/>
      <c r="Q31" s="183"/>
      <c r="R31" s="184"/>
      <c r="S31" s="185"/>
      <c r="T31" s="186"/>
      <c r="U31" s="187"/>
      <c r="V31" s="188"/>
      <c r="W31" s="189"/>
      <c r="X31" s="190"/>
      <c r="Y31" s="191"/>
      <c r="Z31" s="192"/>
      <c r="AA31" s="193"/>
      <c r="AB31" s="194"/>
      <c r="AC31" s="195"/>
      <c r="AD31" s="184"/>
      <c r="AE31" s="185"/>
      <c r="AF31" s="186"/>
      <c r="AG31" s="187"/>
      <c r="AH31" s="188"/>
      <c r="AI31" s="189"/>
      <c r="AJ31" s="190"/>
      <c r="AK31" s="191"/>
      <c r="AL31" s="192"/>
      <c r="AM31" s="193"/>
      <c r="AN31" s="194"/>
      <c r="AO31" s="195"/>
      <c r="AP31" s="184"/>
      <c r="AQ31" s="185"/>
      <c r="AR31" s="186"/>
      <c r="AS31" s="187"/>
      <c r="AT31" s="188"/>
      <c r="AU31" s="189"/>
      <c r="AV31" s="190"/>
      <c r="AW31" s="191"/>
      <c r="AX31" s="192"/>
      <c r="AY31" s="193"/>
      <c r="AZ31" s="194"/>
      <c r="BA31" s="195"/>
      <c r="BB31" s="184"/>
      <c r="BC31" s="185"/>
      <c r="BD31" s="186"/>
      <c r="BE31" s="187"/>
      <c r="BF31" s="188"/>
      <c r="BG31" s="189"/>
      <c r="BH31" s="190"/>
      <c r="BI31" s="191"/>
      <c r="BJ31" s="192"/>
      <c r="BK31" s="193"/>
      <c r="BL31" s="194"/>
      <c r="BM31" s="195"/>
    </row>
    <row r="32" spans="2:65" x14ac:dyDescent="0.35">
      <c r="B32" s="295"/>
      <c r="C32" s="291"/>
      <c r="D32" s="292"/>
      <c r="E32" s="293"/>
      <c r="F32" s="270"/>
      <c r="G32" s="173"/>
      <c r="H32" s="174"/>
      <c r="I32" s="175"/>
      <c r="J32" s="176"/>
      <c r="K32" s="177"/>
      <c r="L32" s="178"/>
      <c r="M32" s="179"/>
      <c r="N32" s="180"/>
      <c r="O32" s="181"/>
      <c r="P32" s="182"/>
      <c r="Q32" s="183"/>
      <c r="R32" s="184"/>
      <c r="S32" s="185"/>
      <c r="T32" s="186"/>
      <c r="U32" s="187"/>
      <c r="V32" s="188"/>
      <c r="W32" s="189"/>
      <c r="X32" s="190"/>
      <c r="Y32" s="191"/>
      <c r="Z32" s="192"/>
      <c r="AA32" s="193"/>
      <c r="AB32" s="194"/>
      <c r="AC32" s="195"/>
      <c r="AD32" s="184"/>
      <c r="AE32" s="185"/>
      <c r="AF32" s="186"/>
      <c r="AG32" s="187"/>
      <c r="AH32" s="188"/>
      <c r="AI32" s="189"/>
      <c r="AJ32" s="190"/>
      <c r="AK32" s="191"/>
      <c r="AL32" s="192"/>
      <c r="AM32" s="193"/>
      <c r="AN32" s="194"/>
      <c r="AO32" s="195"/>
      <c r="AP32" s="184"/>
      <c r="AQ32" s="185"/>
      <c r="AR32" s="186"/>
      <c r="AS32" s="187"/>
      <c r="AT32" s="188"/>
      <c r="AU32" s="189"/>
      <c r="AV32" s="190"/>
      <c r="AW32" s="191"/>
      <c r="AX32" s="192"/>
      <c r="AY32" s="193"/>
      <c r="AZ32" s="194"/>
      <c r="BA32" s="195"/>
      <c r="BB32" s="184"/>
      <c r="BC32" s="185"/>
      <c r="BD32" s="186"/>
      <c r="BE32" s="187"/>
      <c r="BF32" s="188"/>
      <c r="BG32" s="189"/>
      <c r="BH32" s="190"/>
      <c r="BI32" s="191"/>
      <c r="BJ32" s="192"/>
      <c r="BK32" s="193"/>
      <c r="BL32" s="194"/>
      <c r="BM32" s="195"/>
    </row>
    <row r="33" spans="2:65" x14ac:dyDescent="0.35">
      <c r="B33" s="295"/>
      <c r="C33" s="291"/>
      <c r="D33" s="292"/>
      <c r="E33" s="293"/>
      <c r="F33" s="270"/>
      <c r="G33" s="173"/>
      <c r="H33" s="174"/>
      <c r="I33" s="175"/>
      <c r="J33" s="176"/>
      <c r="K33" s="177"/>
      <c r="L33" s="178"/>
      <c r="M33" s="179"/>
      <c r="N33" s="180"/>
      <c r="O33" s="181"/>
      <c r="P33" s="182"/>
      <c r="Q33" s="183"/>
      <c r="R33" s="184"/>
      <c r="S33" s="185"/>
      <c r="T33" s="186"/>
      <c r="U33" s="187"/>
      <c r="V33" s="188"/>
      <c r="W33" s="189"/>
      <c r="X33" s="190"/>
      <c r="Y33" s="191"/>
      <c r="Z33" s="192"/>
      <c r="AA33" s="193"/>
      <c r="AB33" s="194"/>
      <c r="AC33" s="195"/>
      <c r="AD33" s="184"/>
      <c r="AE33" s="185"/>
      <c r="AF33" s="186"/>
      <c r="AG33" s="187"/>
      <c r="AH33" s="188"/>
      <c r="AI33" s="189"/>
      <c r="AJ33" s="190"/>
      <c r="AK33" s="191"/>
      <c r="AL33" s="192"/>
      <c r="AM33" s="193"/>
      <c r="AN33" s="194"/>
      <c r="AO33" s="195"/>
      <c r="AP33" s="184"/>
      <c r="AQ33" s="185"/>
      <c r="AR33" s="186"/>
      <c r="AS33" s="187"/>
      <c r="AT33" s="188"/>
      <c r="AU33" s="189"/>
      <c r="AV33" s="190"/>
      <c r="AW33" s="191"/>
      <c r="AX33" s="192"/>
      <c r="AY33" s="193"/>
      <c r="AZ33" s="194"/>
      <c r="BA33" s="195"/>
      <c r="BB33" s="184"/>
      <c r="BC33" s="185"/>
      <c r="BD33" s="186"/>
      <c r="BE33" s="187"/>
      <c r="BF33" s="188"/>
      <c r="BG33" s="189"/>
      <c r="BH33" s="190"/>
      <c r="BI33" s="191"/>
      <c r="BJ33" s="192"/>
      <c r="BK33" s="193"/>
      <c r="BL33" s="194"/>
      <c r="BM33" s="195"/>
    </row>
    <row r="34" spans="2:65" x14ac:dyDescent="0.35">
      <c r="B34" s="295"/>
      <c r="C34" s="291"/>
      <c r="D34" s="292"/>
      <c r="E34" s="293"/>
      <c r="F34" s="270"/>
      <c r="G34" s="173"/>
      <c r="H34" s="174"/>
      <c r="I34" s="175"/>
      <c r="J34" s="176"/>
      <c r="K34" s="177"/>
      <c r="L34" s="178"/>
      <c r="M34" s="179"/>
      <c r="N34" s="180"/>
      <c r="O34" s="181"/>
      <c r="P34" s="182"/>
      <c r="Q34" s="183"/>
      <c r="R34" s="184"/>
      <c r="S34" s="185"/>
      <c r="T34" s="186"/>
      <c r="U34" s="187"/>
      <c r="V34" s="188"/>
      <c r="W34" s="189"/>
      <c r="X34" s="190"/>
      <c r="Y34" s="191"/>
      <c r="Z34" s="192"/>
      <c r="AA34" s="193"/>
      <c r="AB34" s="194"/>
      <c r="AC34" s="195"/>
      <c r="AD34" s="184"/>
      <c r="AE34" s="185"/>
      <c r="AF34" s="186"/>
      <c r="AG34" s="187"/>
      <c r="AH34" s="188"/>
      <c r="AI34" s="189"/>
      <c r="AJ34" s="190"/>
      <c r="AK34" s="191"/>
      <c r="AL34" s="192"/>
      <c r="AM34" s="193"/>
      <c r="AN34" s="194"/>
      <c r="AO34" s="195"/>
      <c r="AP34" s="184"/>
      <c r="AQ34" s="185"/>
      <c r="AR34" s="186"/>
      <c r="AS34" s="187"/>
      <c r="AT34" s="188"/>
      <c r="AU34" s="189"/>
      <c r="AV34" s="190"/>
      <c r="AW34" s="191"/>
      <c r="AX34" s="192"/>
      <c r="AY34" s="193"/>
      <c r="AZ34" s="194"/>
      <c r="BA34" s="195"/>
      <c r="BB34" s="184"/>
      <c r="BC34" s="185"/>
      <c r="BD34" s="186"/>
      <c r="BE34" s="187"/>
      <c r="BF34" s="188"/>
      <c r="BG34" s="189"/>
      <c r="BH34" s="190"/>
      <c r="BI34" s="191"/>
      <c r="BJ34" s="192"/>
      <c r="BK34" s="193"/>
      <c r="BL34" s="194"/>
      <c r="BM34" s="195"/>
    </row>
    <row r="35" spans="2:65" collapsed="1" x14ac:dyDescent="0.35">
      <c r="B35" s="295"/>
      <c r="C35" s="291"/>
      <c r="D35" s="292"/>
      <c r="E35" s="293"/>
      <c r="F35" s="270"/>
      <c r="G35" s="173"/>
      <c r="H35" s="174"/>
      <c r="I35" s="175"/>
      <c r="J35" s="176"/>
      <c r="K35" s="177"/>
      <c r="L35" s="178"/>
      <c r="M35" s="179"/>
      <c r="N35" s="180"/>
      <c r="O35" s="181"/>
      <c r="P35" s="182"/>
      <c r="Q35" s="183"/>
      <c r="R35" s="184"/>
      <c r="S35" s="185"/>
      <c r="T35" s="186"/>
      <c r="U35" s="187"/>
      <c r="V35" s="188"/>
      <c r="W35" s="189"/>
      <c r="X35" s="190"/>
      <c r="Y35" s="191"/>
      <c r="Z35" s="192"/>
      <c r="AA35" s="193"/>
      <c r="AB35" s="194"/>
      <c r="AC35" s="195"/>
      <c r="AD35" s="184"/>
      <c r="AE35" s="185"/>
      <c r="AF35" s="186"/>
      <c r="AG35" s="187"/>
      <c r="AH35" s="188"/>
      <c r="AI35" s="189"/>
      <c r="AJ35" s="190"/>
      <c r="AK35" s="191"/>
      <c r="AL35" s="192"/>
      <c r="AM35" s="193"/>
      <c r="AN35" s="194"/>
      <c r="AO35" s="195"/>
      <c r="AP35" s="184"/>
      <c r="AQ35" s="185"/>
      <c r="AR35" s="186"/>
      <c r="AS35" s="187"/>
      <c r="AT35" s="188"/>
      <c r="AU35" s="189"/>
      <c r="AV35" s="190"/>
      <c r="AW35" s="191"/>
      <c r="AX35" s="192"/>
      <c r="AY35" s="193"/>
      <c r="AZ35" s="194"/>
      <c r="BA35" s="195"/>
      <c r="BB35" s="184"/>
      <c r="BC35" s="185"/>
      <c r="BD35" s="186"/>
      <c r="BE35" s="187"/>
      <c r="BF35" s="188"/>
      <c r="BG35" s="189"/>
      <c r="BH35" s="190"/>
      <c r="BI35" s="191"/>
      <c r="BJ35" s="192"/>
      <c r="BK35" s="193"/>
      <c r="BL35" s="194"/>
      <c r="BM35" s="195"/>
    </row>
    <row r="36" spans="2:65" x14ac:dyDescent="0.35">
      <c r="B36" s="295"/>
      <c r="C36" s="291"/>
      <c r="D36" s="292"/>
      <c r="E36" s="293"/>
      <c r="F36" s="270"/>
      <c r="G36" s="173"/>
      <c r="H36" s="174"/>
      <c r="I36" s="175"/>
      <c r="J36" s="176"/>
      <c r="K36" s="177"/>
      <c r="L36" s="178"/>
      <c r="M36" s="179"/>
      <c r="N36" s="180"/>
      <c r="O36" s="181"/>
      <c r="P36" s="182"/>
      <c r="Q36" s="183"/>
      <c r="R36" s="184"/>
      <c r="S36" s="185"/>
      <c r="T36" s="186"/>
      <c r="U36" s="187"/>
      <c r="V36" s="188"/>
      <c r="W36" s="189"/>
      <c r="X36" s="190"/>
      <c r="Y36" s="191"/>
      <c r="Z36" s="192"/>
      <c r="AA36" s="193"/>
      <c r="AB36" s="194"/>
      <c r="AC36" s="195"/>
      <c r="AD36" s="184"/>
      <c r="AE36" s="185"/>
      <c r="AF36" s="186"/>
      <c r="AG36" s="187"/>
      <c r="AH36" s="188"/>
      <c r="AI36" s="189"/>
      <c r="AJ36" s="190"/>
      <c r="AK36" s="191"/>
      <c r="AL36" s="192"/>
      <c r="AM36" s="193"/>
      <c r="AN36" s="194"/>
      <c r="AO36" s="195"/>
      <c r="AP36" s="184"/>
      <c r="AQ36" s="185"/>
      <c r="AR36" s="186"/>
      <c r="AS36" s="187"/>
      <c r="AT36" s="188"/>
      <c r="AU36" s="189"/>
      <c r="AV36" s="190"/>
      <c r="AW36" s="191"/>
      <c r="AX36" s="192"/>
      <c r="AY36" s="193"/>
      <c r="AZ36" s="194"/>
      <c r="BA36" s="195"/>
      <c r="BB36" s="184"/>
      <c r="BC36" s="185"/>
      <c r="BD36" s="186"/>
      <c r="BE36" s="187"/>
      <c r="BF36" s="188"/>
      <c r="BG36" s="189"/>
      <c r="BH36" s="190"/>
      <c r="BI36" s="191"/>
      <c r="BJ36" s="192"/>
      <c r="BK36" s="193"/>
      <c r="BL36" s="194"/>
      <c r="BM36" s="195"/>
    </row>
    <row r="37" spans="2:65" x14ac:dyDescent="0.35">
      <c r="B37" s="295"/>
      <c r="C37" s="291"/>
      <c r="D37" s="292"/>
      <c r="E37" s="293"/>
      <c r="F37" s="270"/>
      <c r="G37" s="173"/>
      <c r="H37" s="174"/>
      <c r="I37" s="175"/>
      <c r="J37" s="176"/>
      <c r="K37" s="177"/>
      <c r="L37" s="178"/>
      <c r="M37" s="179"/>
      <c r="N37" s="180"/>
      <c r="O37" s="181"/>
      <c r="P37" s="182"/>
      <c r="Q37" s="183"/>
      <c r="R37" s="184"/>
      <c r="S37" s="185"/>
      <c r="T37" s="186"/>
      <c r="U37" s="187"/>
      <c r="V37" s="188"/>
      <c r="W37" s="189"/>
      <c r="X37" s="190"/>
      <c r="Y37" s="191"/>
      <c r="Z37" s="192"/>
      <c r="AA37" s="193"/>
      <c r="AB37" s="194"/>
      <c r="AC37" s="195"/>
      <c r="AD37" s="184"/>
      <c r="AE37" s="185"/>
      <c r="AF37" s="186"/>
      <c r="AG37" s="187"/>
      <c r="AH37" s="188"/>
      <c r="AI37" s="189"/>
      <c r="AJ37" s="190"/>
      <c r="AK37" s="191"/>
      <c r="AL37" s="192"/>
      <c r="AM37" s="193"/>
      <c r="AN37" s="194"/>
      <c r="AO37" s="195"/>
      <c r="AP37" s="184"/>
      <c r="AQ37" s="185"/>
      <c r="AR37" s="186"/>
      <c r="AS37" s="187"/>
      <c r="AT37" s="188"/>
      <c r="AU37" s="189"/>
      <c r="AV37" s="190"/>
      <c r="AW37" s="191"/>
      <c r="AX37" s="192"/>
      <c r="AY37" s="193"/>
      <c r="AZ37" s="194"/>
      <c r="BA37" s="195"/>
      <c r="BB37" s="184"/>
      <c r="BC37" s="185"/>
      <c r="BD37" s="186"/>
      <c r="BE37" s="187"/>
      <c r="BF37" s="188"/>
      <c r="BG37" s="189"/>
      <c r="BH37" s="190"/>
      <c r="BI37" s="191"/>
      <c r="BJ37" s="192"/>
      <c r="BK37" s="193"/>
      <c r="BL37" s="194"/>
      <c r="BM37" s="195"/>
    </row>
    <row r="38" spans="2:65" x14ac:dyDescent="0.35">
      <c r="B38" s="295"/>
      <c r="C38" s="291"/>
      <c r="D38" s="292"/>
      <c r="E38" s="293"/>
      <c r="F38" s="270"/>
      <c r="G38" s="173"/>
      <c r="H38" s="174"/>
      <c r="I38" s="175"/>
      <c r="J38" s="176"/>
      <c r="K38" s="177"/>
      <c r="L38" s="178"/>
      <c r="M38" s="179"/>
      <c r="N38" s="180"/>
      <c r="O38" s="181"/>
      <c r="P38" s="182"/>
      <c r="Q38" s="183"/>
      <c r="R38" s="184"/>
      <c r="S38" s="185"/>
      <c r="T38" s="186"/>
      <c r="U38" s="187"/>
      <c r="V38" s="188"/>
      <c r="W38" s="189"/>
      <c r="X38" s="190"/>
      <c r="Y38" s="191"/>
      <c r="Z38" s="192"/>
      <c r="AA38" s="193"/>
      <c r="AB38" s="194"/>
      <c r="AC38" s="195"/>
      <c r="AD38" s="184"/>
      <c r="AE38" s="185"/>
      <c r="AF38" s="186"/>
      <c r="AG38" s="187"/>
      <c r="AH38" s="188"/>
      <c r="AI38" s="189"/>
      <c r="AJ38" s="190"/>
      <c r="AK38" s="191"/>
      <c r="AL38" s="192"/>
      <c r="AM38" s="193"/>
      <c r="AN38" s="194"/>
      <c r="AO38" s="195"/>
      <c r="AP38" s="184"/>
      <c r="AQ38" s="185"/>
      <c r="AR38" s="186"/>
      <c r="AS38" s="187"/>
      <c r="AT38" s="188"/>
      <c r="AU38" s="189"/>
      <c r="AV38" s="190"/>
      <c r="AW38" s="191"/>
      <c r="AX38" s="192"/>
      <c r="AY38" s="193"/>
      <c r="AZ38" s="194"/>
      <c r="BA38" s="195"/>
      <c r="BB38" s="184"/>
      <c r="BC38" s="185"/>
      <c r="BD38" s="186"/>
      <c r="BE38" s="187"/>
      <c r="BF38" s="188"/>
      <c r="BG38" s="189"/>
      <c r="BH38" s="190"/>
      <c r="BI38" s="191"/>
      <c r="BJ38" s="192"/>
      <c r="BK38" s="193"/>
      <c r="BL38" s="194"/>
      <c r="BM38" s="195"/>
    </row>
    <row r="39" spans="2:65" x14ac:dyDescent="0.35">
      <c r="B39" s="295"/>
      <c r="C39" s="291"/>
      <c r="D39" s="292"/>
      <c r="E39" s="293"/>
      <c r="F39" s="270"/>
      <c r="G39" s="173"/>
      <c r="H39" s="174"/>
      <c r="I39" s="175"/>
      <c r="J39" s="176"/>
      <c r="K39" s="177"/>
      <c r="L39" s="178"/>
      <c r="M39" s="179"/>
      <c r="N39" s="180"/>
      <c r="O39" s="181"/>
      <c r="P39" s="182"/>
      <c r="Q39" s="183"/>
      <c r="R39" s="184"/>
      <c r="S39" s="185"/>
      <c r="T39" s="186"/>
      <c r="U39" s="187"/>
      <c r="V39" s="188"/>
      <c r="W39" s="189"/>
      <c r="X39" s="190"/>
      <c r="Y39" s="191"/>
      <c r="Z39" s="192"/>
      <c r="AA39" s="193"/>
      <c r="AB39" s="194"/>
      <c r="AC39" s="195"/>
      <c r="AD39" s="184"/>
      <c r="AE39" s="185"/>
      <c r="AF39" s="186"/>
      <c r="AG39" s="187"/>
      <c r="AH39" s="188"/>
      <c r="AI39" s="189"/>
      <c r="AJ39" s="190"/>
      <c r="AK39" s="191"/>
      <c r="AL39" s="192"/>
      <c r="AM39" s="193"/>
      <c r="AN39" s="194"/>
      <c r="AO39" s="195"/>
      <c r="AP39" s="184"/>
      <c r="AQ39" s="185"/>
      <c r="AR39" s="186"/>
      <c r="AS39" s="187"/>
      <c r="AT39" s="188"/>
      <c r="AU39" s="189"/>
      <c r="AV39" s="190"/>
      <c r="AW39" s="191"/>
      <c r="AX39" s="192"/>
      <c r="AY39" s="193"/>
      <c r="AZ39" s="194"/>
      <c r="BA39" s="195"/>
      <c r="BB39" s="184"/>
      <c r="BC39" s="185"/>
      <c r="BD39" s="186"/>
      <c r="BE39" s="187"/>
      <c r="BF39" s="188"/>
      <c r="BG39" s="189"/>
      <c r="BH39" s="190"/>
      <c r="BI39" s="191"/>
      <c r="BJ39" s="192"/>
      <c r="BK39" s="193"/>
      <c r="BL39" s="194"/>
      <c r="BM39" s="195"/>
    </row>
    <row r="40" spans="2:65" x14ac:dyDescent="0.35">
      <c r="B40" s="295"/>
      <c r="C40" s="291"/>
      <c r="D40" s="292"/>
      <c r="E40" s="293"/>
      <c r="F40" s="270"/>
      <c r="G40" s="173"/>
      <c r="H40" s="174"/>
      <c r="I40" s="175"/>
      <c r="J40" s="176"/>
      <c r="K40" s="177"/>
      <c r="L40" s="178"/>
      <c r="M40" s="179"/>
      <c r="N40" s="180"/>
      <c r="O40" s="181"/>
      <c r="P40" s="182"/>
      <c r="Q40" s="183"/>
      <c r="R40" s="184"/>
      <c r="S40" s="185"/>
      <c r="T40" s="186"/>
      <c r="U40" s="187"/>
      <c r="V40" s="188"/>
      <c r="W40" s="189"/>
      <c r="X40" s="190"/>
      <c r="Y40" s="191"/>
      <c r="Z40" s="192"/>
      <c r="AA40" s="193"/>
      <c r="AB40" s="194"/>
      <c r="AC40" s="195"/>
      <c r="AD40" s="184"/>
      <c r="AE40" s="185"/>
      <c r="AF40" s="186"/>
      <c r="AG40" s="187"/>
      <c r="AH40" s="188"/>
      <c r="AI40" s="189"/>
      <c r="AJ40" s="190"/>
      <c r="AK40" s="191"/>
      <c r="AL40" s="192"/>
      <c r="AM40" s="193"/>
      <c r="AN40" s="194"/>
      <c r="AO40" s="195"/>
      <c r="AP40" s="184"/>
      <c r="AQ40" s="185"/>
      <c r="AR40" s="186"/>
      <c r="AS40" s="187"/>
      <c r="AT40" s="188"/>
      <c r="AU40" s="189"/>
      <c r="AV40" s="190"/>
      <c r="AW40" s="191"/>
      <c r="AX40" s="192"/>
      <c r="AY40" s="193"/>
      <c r="AZ40" s="194"/>
      <c r="BA40" s="195"/>
      <c r="BB40" s="184"/>
      <c r="BC40" s="185"/>
      <c r="BD40" s="186"/>
      <c r="BE40" s="187"/>
      <c r="BF40" s="188"/>
      <c r="BG40" s="189"/>
      <c r="BH40" s="190"/>
      <c r="BI40" s="191"/>
      <c r="BJ40" s="192"/>
      <c r="BK40" s="193"/>
      <c r="BL40" s="194"/>
      <c r="BM40" s="195"/>
    </row>
    <row r="41" spans="2:65" x14ac:dyDescent="0.35">
      <c r="B41" s="295"/>
      <c r="C41" s="291"/>
      <c r="D41" s="292"/>
      <c r="E41" s="293"/>
      <c r="F41" s="270"/>
      <c r="G41" s="173"/>
      <c r="H41" s="174"/>
      <c r="I41" s="175"/>
      <c r="J41" s="176"/>
      <c r="K41" s="177"/>
      <c r="L41" s="178"/>
      <c r="M41" s="179"/>
      <c r="N41" s="180"/>
      <c r="O41" s="181"/>
      <c r="P41" s="182"/>
      <c r="Q41" s="183"/>
      <c r="R41" s="184"/>
      <c r="S41" s="185"/>
      <c r="T41" s="186"/>
      <c r="U41" s="187"/>
      <c r="V41" s="188"/>
      <c r="W41" s="189"/>
      <c r="X41" s="190"/>
      <c r="Y41" s="191"/>
      <c r="Z41" s="192"/>
      <c r="AA41" s="193"/>
      <c r="AB41" s="194"/>
      <c r="AC41" s="195"/>
      <c r="AD41" s="184"/>
      <c r="AE41" s="185"/>
      <c r="AF41" s="186"/>
      <c r="AG41" s="187"/>
      <c r="AH41" s="188"/>
      <c r="AI41" s="189"/>
      <c r="AJ41" s="190"/>
      <c r="AK41" s="191"/>
      <c r="AL41" s="192"/>
      <c r="AM41" s="193"/>
      <c r="AN41" s="194"/>
      <c r="AO41" s="195"/>
      <c r="AP41" s="184"/>
      <c r="AQ41" s="185"/>
      <c r="AR41" s="186"/>
      <c r="AS41" s="187"/>
      <c r="AT41" s="188"/>
      <c r="AU41" s="189"/>
      <c r="AV41" s="190"/>
      <c r="AW41" s="191"/>
      <c r="AX41" s="192"/>
      <c r="AY41" s="193"/>
      <c r="AZ41" s="194"/>
      <c r="BA41" s="195"/>
      <c r="BB41" s="184"/>
      <c r="BC41" s="185"/>
      <c r="BD41" s="186"/>
      <c r="BE41" s="187"/>
      <c r="BF41" s="188"/>
      <c r="BG41" s="189"/>
      <c r="BH41" s="190"/>
      <c r="BI41" s="191"/>
      <c r="BJ41" s="192"/>
      <c r="BK41" s="193"/>
      <c r="BL41" s="194"/>
      <c r="BM41" s="195"/>
    </row>
    <row r="42" spans="2:65" x14ac:dyDescent="0.35">
      <c r="B42" s="295"/>
      <c r="C42" s="291"/>
      <c r="D42" s="292"/>
      <c r="E42" s="293"/>
      <c r="F42" s="270"/>
      <c r="G42" s="173"/>
      <c r="H42" s="174"/>
      <c r="I42" s="175"/>
      <c r="J42" s="176"/>
      <c r="K42" s="177"/>
      <c r="L42" s="178"/>
      <c r="M42" s="179"/>
      <c r="N42" s="180"/>
      <c r="O42" s="181"/>
      <c r="P42" s="182"/>
      <c r="Q42" s="183"/>
      <c r="R42" s="184"/>
      <c r="S42" s="185"/>
      <c r="T42" s="186"/>
      <c r="U42" s="187"/>
      <c r="V42" s="188"/>
      <c r="W42" s="189"/>
      <c r="X42" s="190"/>
      <c r="Y42" s="191"/>
      <c r="Z42" s="192"/>
      <c r="AA42" s="193"/>
      <c r="AB42" s="194"/>
      <c r="AC42" s="195"/>
      <c r="AD42" s="184"/>
      <c r="AE42" s="185"/>
      <c r="AF42" s="186"/>
      <c r="AG42" s="187"/>
      <c r="AH42" s="188"/>
      <c r="AI42" s="189"/>
      <c r="AJ42" s="190"/>
      <c r="AK42" s="191"/>
      <c r="AL42" s="192"/>
      <c r="AM42" s="193"/>
      <c r="AN42" s="194"/>
      <c r="AO42" s="195"/>
      <c r="AP42" s="184"/>
      <c r="AQ42" s="185"/>
      <c r="AR42" s="186"/>
      <c r="AS42" s="187"/>
      <c r="AT42" s="188"/>
      <c r="AU42" s="189"/>
      <c r="AV42" s="190"/>
      <c r="AW42" s="191"/>
      <c r="AX42" s="192"/>
      <c r="AY42" s="193"/>
      <c r="AZ42" s="194"/>
      <c r="BA42" s="195"/>
      <c r="BB42" s="184"/>
      <c r="BC42" s="185"/>
      <c r="BD42" s="186"/>
      <c r="BE42" s="187"/>
      <c r="BF42" s="188"/>
      <c r="BG42" s="189"/>
      <c r="BH42" s="190"/>
      <c r="BI42" s="191"/>
      <c r="BJ42" s="192"/>
      <c r="BK42" s="193"/>
      <c r="BL42" s="194"/>
      <c r="BM42" s="195"/>
    </row>
    <row r="43" spans="2:65" x14ac:dyDescent="0.35">
      <c r="B43" s="295"/>
      <c r="C43" s="291"/>
      <c r="D43" s="292"/>
      <c r="E43" s="293"/>
      <c r="F43" s="270"/>
      <c r="G43" s="173"/>
      <c r="H43" s="174"/>
      <c r="I43" s="175"/>
      <c r="J43" s="176"/>
      <c r="K43" s="177"/>
      <c r="L43" s="178"/>
      <c r="M43" s="179"/>
      <c r="N43" s="180"/>
      <c r="O43" s="181"/>
      <c r="P43" s="182"/>
      <c r="Q43" s="183"/>
      <c r="R43" s="184"/>
      <c r="S43" s="185"/>
      <c r="T43" s="186"/>
      <c r="U43" s="187"/>
      <c r="V43" s="188"/>
      <c r="W43" s="189"/>
      <c r="X43" s="190"/>
      <c r="Y43" s="191"/>
      <c r="Z43" s="192"/>
      <c r="AA43" s="193"/>
      <c r="AB43" s="194"/>
      <c r="AC43" s="195"/>
      <c r="AD43" s="184"/>
      <c r="AE43" s="185"/>
      <c r="AF43" s="186"/>
      <c r="AG43" s="187"/>
      <c r="AH43" s="188"/>
      <c r="AI43" s="189"/>
      <c r="AJ43" s="190"/>
      <c r="AK43" s="191"/>
      <c r="AL43" s="192"/>
      <c r="AM43" s="193"/>
      <c r="AN43" s="194"/>
      <c r="AO43" s="195"/>
      <c r="AP43" s="184"/>
      <c r="AQ43" s="185"/>
      <c r="AR43" s="186"/>
      <c r="AS43" s="187"/>
      <c r="AT43" s="188"/>
      <c r="AU43" s="189"/>
      <c r="AV43" s="190"/>
      <c r="AW43" s="191"/>
      <c r="AX43" s="192"/>
      <c r="AY43" s="193"/>
      <c r="AZ43" s="194"/>
      <c r="BA43" s="195"/>
      <c r="BB43" s="184"/>
      <c r="BC43" s="185"/>
      <c r="BD43" s="186"/>
      <c r="BE43" s="187"/>
      <c r="BF43" s="188"/>
      <c r="BG43" s="189"/>
      <c r="BH43" s="190"/>
      <c r="BI43" s="191"/>
      <c r="BJ43" s="192"/>
      <c r="BK43" s="193"/>
      <c r="BL43" s="194"/>
      <c r="BM43" s="195"/>
    </row>
    <row r="44" spans="2:65" x14ac:dyDescent="0.35">
      <c r="B44" s="295"/>
      <c r="C44" s="291"/>
      <c r="D44" s="292"/>
      <c r="E44" s="293"/>
      <c r="F44" s="270"/>
      <c r="G44" s="173"/>
      <c r="H44" s="174"/>
      <c r="I44" s="175"/>
      <c r="J44" s="176"/>
      <c r="K44" s="177"/>
      <c r="L44" s="178"/>
      <c r="M44" s="179"/>
      <c r="N44" s="180"/>
      <c r="O44" s="181"/>
      <c r="P44" s="182"/>
      <c r="Q44" s="183"/>
      <c r="R44" s="184"/>
      <c r="S44" s="185"/>
      <c r="T44" s="186"/>
      <c r="U44" s="187"/>
      <c r="V44" s="188"/>
      <c r="W44" s="189"/>
      <c r="X44" s="190"/>
      <c r="Y44" s="191"/>
      <c r="Z44" s="192"/>
      <c r="AA44" s="193"/>
      <c r="AB44" s="194"/>
      <c r="AC44" s="195"/>
      <c r="AD44" s="184"/>
      <c r="AE44" s="185"/>
      <c r="AF44" s="186"/>
      <c r="AG44" s="187"/>
      <c r="AH44" s="188"/>
      <c r="AI44" s="189"/>
      <c r="AJ44" s="190"/>
      <c r="AK44" s="191"/>
      <c r="AL44" s="192"/>
      <c r="AM44" s="193"/>
      <c r="AN44" s="194"/>
      <c r="AO44" s="195"/>
      <c r="AP44" s="184"/>
      <c r="AQ44" s="185"/>
      <c r="AR44" s="186"/>
      <c r="AS44" s="187"/>
      <c r="AT44" s="188"/>
      <c r="AU44" s="189"/>
      <c r="AV44" s="190"/>
      <c r="AW44" s="191"/>
      <c r="AX44" s="192"/>
      <c r="AY44" s="193"/>
      <c r="AZ44" s="194"/>
      <c r="BA44" s="195"/>
      <c r="BB44" s="184"/>
      <c r="BC44" s="185"/>
      <c r="BD44" s="186"/>
      <c r="BE44" s="187"/>
      <c r="BF44" s="188"/>
      <c r="BG44" s="189"/>
      <c r="BH44" s="190"/>
      <c r="BI44" s="191"/>
      <c r="BJ44" s="192"/>
      <c r="BK44" s="193"/>
      <c r="BL44" s="194"/>
      <c r="BM44" s="195"/>
    </row>
    <row r="45" spans="2:65" x14ac:dyDescent="0.35">
      <c r="B45" s="295"/>
      <c r="C45" s="291"/>
      <c r="D45" s="292"/>
      <c r="E45" s="293"/>
      <c r="F45" s="270"/>
      <c r="G45" s="173"/>
      <c r="H45" s="174"/>
      <c r="I45" s="175"/>
      <c r="J45" s="176"/>
      <c r="K45" s="177"/>
      <c r="L45" s="178"/>
      <c r="M45" s="179"/>
      <c r="N45" s="180"/>
      <c r="O45" s="181"/>
      <c r="P45" s="182"/>
      <c r="Q45" s="183"/>
      <c r="R45" s="184"/>
      <c r="S45" s="185"/>
      <c r="T45" s="186"/>
      <c r="U45" s="187"/>
      <c r="V45" s="188"/>
      <c r="W45" s="189"/>
      <c r="X45" s="190"/>
      <c r="Y45" s="191"/>
      <c r="Z45" s="192"/>
      <c r="AA45" s="193"/>
      <c r="AB45" s="194"/>
      <c r="AC45" s="195"/>
      <c r="AD45" s="184"/>
      <c r="AE45" s="185"/>
      <c r="AF45" s="186"/>
      <c r="AG45" s="187"/>
      <c r="AH45" s="188"/>
      <c r="AI45" s="189"/>
      <c r="AJ45" s="190"/>
      <c r="AK45" s="191"/>
      <c r="AL45" s="192"/>
      <c r="AM45" s="193"/>
      <c r="AN45" s="194"/>
      <c r="AO45" s="195"/>
      <c r="AP45" s="184"/>
      <c r="AQ45" s="185"/>
      <c r="AR45" s="186"/>
      <c r="AS45" s="187"/>
      <c r="AT45" s="188"/>
      <c r="AU45" s="189"/>
      <c r="AV45" s="190"/>
      <c r="AW45" s="191"/>
      <c r="AX45" s="192"/>
      <c r="AY45" s="193"/>
      <c r="AZ45" s="194"/>
      <c r="BA45" s="195"/>
      <c r="BB45" s="184"/>
      <c r="BC45" s="185"/>
      <c r="BD45" s="186"/>
      <c r="BE45" s="187"/>
      <c r="BF45" s="188"/>
      <c r="BG45" s="189"/>
      <c r="BH45" s="190"/>
      <c r="BI45" s="191"/>
      <c r="BJ45" s="192"/>
      <c r="BK45" s="193"/>
      <c r="BL45" s="194"/>
      <c r="BM45" s="195"/>
    </row>
    <row r="46" spans="2:65" x14ac:dyDescent="0.35">
      <c r="B46" s="295"/>
      <c r="C46" s="291"/>
      <c r="D46" s="292"/>
      <c r="E46" s="293"/>
      <c r="F46" s="270"/>
      <c r="G46" s="173"/>
      <c r="H46" s="174"/>
      <c r="I46" s="175"/>
      <c r="J46" s="176"/>
      <c r="K46" s="177"/>
      <c r="L46" s="178"/>
      <c r="M46" s="179"/>
      <c r="N46" s="180"/>
      <c r="O46" s="181"/>
      <c r="P46" s="182"/>
      <c r="Q46" s="183"/>
      <c r="R46" s="184"/>
      <c r="S46" s="185"/>
      <c r="T46" s="186"/>
      <c r="U46" s="187"/>
      <c r="V46" s="188"/>
      <c r="W46" s="189"/>
      <c r="X46" s="190"/>
      <c r="Y46" s="191"/>
      <c r="Z46" s="192"/>
      <c r="AA46" s="193"/>
      <c r="AB46" s="194"/>
      <c r="AC46" s="195"/>
      <c r="AD46" s="184"/>
      <c r="AE46" s="185"/>
      <c r="AF46" s="186"/>
      <c r="AG46" s="187"/>
      <c r="AH46" s="188"/>
      <c r="AI46" s="189"/>
      <c r="AJ46" s="190"/>
      <c r="AK46" s="191"/>
      <c r="AL46" s="192"/>
      <c r="AM46" s="193"/>
      <c r="AN46" s="194"/>
      <c r="AO46" s="195"/>
      <c r="AP46" s="184"/>
      <c r="AQ46" s="185"/>
      <c r="AR46" s="186"/>
      <c r="AS46" s="187"/>
      <c r="AT46" s="188"/>
      <c r="AU46" s="189"/>
      <c r="AV46" s="190"/>
      <c r="AW46" s="191"/>
      <c r="AX46" s="192"/>
      <c r="AY46" s="193"/>
      <c r="AZ46" s="194"/>
      <c r="BA46" s="195"/>
      <c r="BB46" s="184"/>
      <c r="BC46" s="185"/>
      <c r="BD46" s="186"/>
      <c r="BE46" s="187"/>
      <c r="BF46" s="188"/>
      <c r="BG46" s="189"/>
      <c r="BH46" s="190"/>
      <c r="BI46" s="191"/>
      <c r="BJ46" s="192"/>
      <c r="BK46" s="193"/>
      <c r="BL46" s="194"/>
      <c r="BM46" s="195"/>
    </row>
    <row r="47" spans="2:65" x14ac:dyDescent="0.35">
      <c r="B47" s="295"/>
      <c r="C47" s="291"/>
      <c r="D47" s="292"/>
      <c r="E47" s="293"/>
      <c r="F47" s="270"/>
      <c r="G47" s="173"/>
      <c r="H47" s="174"/>
      <c r="I47" s="175"/>
      <c r="J47" s="176"/>
      <c r="K47" s="177"/>
      <c r="L47" s="178"/>
      <c r="M47" s="179"/>
      <c r="N47" s="180"/>
      <c r="O47" s="181"/>
      <c r="P47" s="182"/>
      <c r="Q47" s="183"/>
      <c r="R47" s="184"/>
      <c r="S47" s="185"/>
      <c r="T47" s="186"/>
      <c r="U47" s="187"/>
      <c r="V47" s="188"/>
      <c r="W47" s="189"/>
      <c r="X47" s="190"/>
      <c r="Y47" s="191"/>
      <c r="Z47" s="192"/>
      <c r="AA47" s="193"/>
      <c r="AB47" s="194"/>
      <c r="AC47" s="195"/>
      <c r="AD47" s="184"/>
      <c r="AE47" s="185"/>
      <c r="AF47" s="186"/>
      <c r="AG47" s="187"/>
      <c r="AH47" s="188"/>
      <c r="AI47" s="189"/>
      <c r="AJ47" s="190"/>
      <c r="AK47" s="191"/>
      <c r="AL47" s="192"/>
      <c r="AM47" s="193"/>
      <c r="AN47" s="194"/>
      <c r="AO47" s="195"/>
      <c r="AP47" s="184"/>
      <c r="AQ47" s="185"/>
      <c r="AR47" s="186"/>
      <c r="AS47" s="187"/>
      <c r="AT47" s="188"/>
      <c r="AU47" s="189"/>
      <c r="AV47" s="190"/>
      <c r="AW47" s="191"/>
      <c r="AX47" s="192"/>
      <c r="AY47" s="193"/>
      <c r="AZ47" s="194"/>
      <c r="BA47" s="195"/>
      <c r="BB47" s="184"/>
      <c r="BC47" s="185"/>
      <c r="BD47" s="186"/>
      <c r="BE47" s="187"/>
      <c r="BF47" s="188"/>
      <c r="BG47" s="189"/>
      <c r="BH47" s="190"/>
      <c r="BI47" s="191"/>
      <c r="BJ47" s="192"/>
      <c r="BK47" s="193"/>
      <c r="BL47" s="194"/>
      <c r="BM47" s="195"/>
    </row>
    <row r="48" spans="2:65" x14ac:dyDescent="0.35">
      <c r="B48" s="295"/>
      <c r="C48" s="291"/>
      <c r="D48" s="292"/>
      <c r="E48" s="293"/>
      <c r="F48" s="270"/>
      <c r="G48" s="173"/>
      <c r="H48" s="174"/>
      <c r="I48" s="175"/>
      <c r="J48" s="176"/>
      <c r="K48" s="177"/>
      <c r="L48" s="178"/>
      <c r="M48" s="179"/>
      <c r="N48" s="180"/>
      <c r="O48" s="181"/>
      <c r="P48" s="182"/>
      <c r="Q48" s="183"/>
      <c r="R48" s="184"/>
      <c r="S48" s="185"/>
      <c r="T48" s="186"/>
      <c r="U48" s="187"/>
      <c r="V48" s="188"/>
      <c r="W48" s="189"/>
      <c r="X48" s="190"/>
      <c r="Y48" s="191"/>
      <c r="Z48" s="192"/>
      <c r="AA48" s="193"/>
      <c r="AB48" s="194"/>
      <c r="AC48" s="195"/>
      <c r="AD48" s="184"/>
      <c r="AE48" s="185"/>
      <c r="AF48" s="186"/>
      <c r="AG48" s="187"/>
      <c r="AH48" s="188"/>
      <c r="AI48" s="189"/>
      <c r="AJ48" s="190"/>
      <c r="AK48" s="191"/>
      <c r="AL48" s="192"/>
      <c r="AM48" s="193"/>
      <c r="AN48" s="194"/>
      <c r="AO48" s="195"/>
      <c r="AP48" s="184"/>
      <c r="AQ48" s="185"/>
      <c r="AR48" s="186"/>
      <c r="AS48" s="187"/>
      <c r="AT48" s="188"/>
      <c r="AU48" s="189"/>
      <c r="AV48" s="190"/>
      <c r="AW48" s="191"/>
      <c r="AX48" s="192"/>
      <c r="AY48" s="193"/>
      <c r="AZ48" s="194"/>
      <c r="BA48" s="195"/>
      <c r="BB48" s="184"/>
      <c r="BC48" s="185"/>
      <c r="BD48" s="186"/>
      <c r="BE48" s="187"/>
      <c r="BF48" s="188"/>
      <c r="BG48" s="189"/>
      <c r="BH48" s="190"/>
      <c r="BI48" s="191"/>
      <c r="BJ48" s="192"/>
      <c r="BK48" s="193"/>
      <c r="BL48" s="194"/>
      <c r="BM48" s="195"/>
    </row>
    <row r="49" spans="2:65" x14ac:dyDescent="0.35">
      <c r="B49" s="295"/>
      <c r="C49" s="291"/>
      <c r="D49" s="292"/>
      <c r="E49" s="293"/>
      <c r="F49" s="270"/>
      <c r="G49" s="173"/>
      <c r="H49" s="174"/>
      <c r="I49" s="175"/>
      <c r="J49" s="176"/>
      <c r="K49" s="177"/>
      <c r="L49" s="178"/>
      <c r="M49" s="179"/>
      <c r="N49" s="180"/>
      <c r="O49" s="181"/>
      <c r="P49" s="182"/>
      <c r="Q49" s="183"/>
      <c r="R49" s="184"/>
      <c r="S49" s="185"/>
      <c r="T49" s="186"/>
      <c r="U49" s="187"/>
      <c r="V49" s="188"/>
      <c r="W49" s="189"/>
      <c r="X49" s="190"/>
      <c r="Y49" s="191"/>
      <c r="Z49" s="192"/>
      <c r="AA49" s="193"/>
      <c r="AB49" s="194"/>
      <c r="AC49" s="195"/>
      <c r="AD49" s="184"/>
      <c r="AE49" s="185"/>
      <c r="AF49" s="186"/>
      <c r="AG49" s="187"/>
      <c r="AH49" s="188"/>
      <c r="AI49" s="189"/>
      <c r="AJ49" s="190"/>
      <c r="AK49" s="191"/>
      <c r="AL49" s="192"/>
      <c r="AM49" s="193"/>
      <c r="AN49" s="194"/>
      <c r="AO49" s="195"/>
      <c r="AP49" s="184"/>
      <c r="AQ49" s="185"/>
      <c r="AR49" s="186"/>
      <c r="AS49" s="187"/>
      <c r="AT49" s="188"/>
      <c r="AU49" s="189"/>
      <c r="AV49" s="190"/>
      <c r="AW49" s="191"/>
      <c r="AX49" s="192"/>
      <c r="AY49" s="193"/>
      <c r="AZ49" s="194"/>
      <c r="BA49" s="195"/>
      <c r="BB49" s="184"/>
      <c r="BC49" s="185"/>
      <c r="BD49" s="186"/>
      <c r="BE49" s="187"/>
      <c r="BF49" s="188"/>
      <c r="BG49" s="189"/>
      <c r="BH49" s="190"/>
      <c r="BI49" s="191"/>
      <c r="BJ49" s="192"/>
      <c r="BK49" s="193"/>
      <c r="BL49" s="194"/>
      <c r="BM49" s="195"/>
    </row>
    <row r="50" spans="2:65" x14ac:dyDescent="0.35">
      <c r="B50" s="295"/>
      <c r="C50" s="291"/>
      <c r="D50" s="292"/>
      <c r="E50" s="293"/>
      <c r="F50" s="270"/>
      <c r="G50" s="173"/>
      <c r="H50" s="174"/>
      <c r="I50" s="175"/>
      <c r="J50" s="176"/>
      <c r="K50" s="177"/>
      <c r="L50" s="178"/>
      <c r="M50" s="179"/>
      <c r="N50" s="180"/>
      <c r="O50" s="181"/>
      <c r="P50" s="182"/>
      <c r="Q50" s="183"/>
      <c r="R50" s="184"/>
      <c r="S50" s="185"/>
      <c r="T50" s="186"/>
      <c r="U50" s="187"/>
      <c r="V50" s="188"/>
      <c r="W50" s="189"/>
      <c r="X50" s="190"/>
      <c r="Y50" s="191"/>
      <c r="Z50" s="192"/>
      <c r="AA50" s="193"/>
      <c r="AB50" s="194"/>
      <c r="AC50" s="195"/>
      <c r="AD50" s="184"/>
      <c r="AE50" s="185"/>
      <c r="AF50" s="186"/>
      <c r="AG50" s="187"/>
      <c r="AH50" s="188"/>
      <c r="AI50" s="189"/>
      <c r="AJ50" s="190"/>
      <c r="AK50" s="191"/>
      <c r="AL50" s="192"/>
      <c r="AM50" s="193"/>
      <c r="AN50" s="194"/>
      <c r="AO50" s="195"/>
      <c r="AP50" s="184"/>
      <c r="AQ50" s="185"/>
      <c r="AR50" s="186"/>
      <c r="AS50" s="187"/>
      <c r="AT50" s="188"/>
      <c r="AU50" s="189"/>
      <c r="AV50" s="190"/>
      <c r="AW50" s="191"/>
      <c r="AX50" s="192"/>
      <c r="AY50" s="193"/>
      <c r="AZ50" s="194"/>
      <c r="BA50" s="195"/>
      <c r="BB50" s="184"/>
      <c r="BC50" s="185"/>
      <c r="BD50" s="186"/>
      <c r="BE50" s="187"/>
      <c r="BF50" s="188"/>
      <c r="BG50" s="189"/>
      <c r="BH50" s="190"/>
      <c r="BI50" s="191"/>
      <c r="BJ50" s="192"/>
      <c r="BK50" s="193"/>
      <c r="BL50" s="194"/>
      <c r="BM50" s="195"/>
    </row>
    <row r="51" spans="2:65" x14ac:dyDescent="0.35">
      <c r="B51" s="295"/>
      <c r="C51" s="291"/>
      <c r="D51" s="292"/>
      <c r="E51" s="293"/>
      <c r="F51" s="270"/>
      <c r="G51" s="173"/>
      <c r="H51" s="174"/>
      <c r="I51" s="175"/>
      <c r="J51" s="176"/>
      <c r="K51" s="177"/>
      <c r="L51" s="178"/>
      <c r="M51" s="179"/>
      <c r="N51" s="180"/>
      <c r="O51" s="181"/>
      <c r="P51" s="182"/>
      <c r="Q51" s="183"/>
      <c r="R51" s="184"/>
      <c r="S51" s="185"/>
      <c r="T51" s="186"/>
      <c r="U51" s="187"/>
      <c r="V51" s="188"/>
      <c r="W51" s="189"/>
      <c r="X51" s="190"/>
      <c r="Y51" s="191"/>
      <c r="Z51" s="192"/>
      <c r="AA51" s="193"/>
      <c r="AB51" s="194"/>
      <c r="AC51" s="195"/>
      <c r="AD51" s="184"/>
      <c r="AE51" s="185"/>
      <c r="AF51" s="186"/>
      <c r="AG51" s="187"/>
      <c r="AH51" s="188"/>
      <c r="AI51" s="189"/>
      <c r="AJ51" s="190"/>
      <c r="AK51" s="191"/>
      <c r="AL51" s="192"/>
      <c r="AM51" s="193"/>
      <c r="AN51" s="194"/>
      <c r="AO51" s="195"/>
      <c r="AP51" s="184"/>
      <c r="AQ51" s="185"/>
      <c r="AR51" s="186"/>
      <c r="AS51" s="187"/>
      <c r="AT51" s="188"/>
      <c r="AU51" s="189"/>
      <c r="AV51" s="190"/>
      <c r="AW51" s="191"/>
      <c r="AX51" s="192"/>
      <c r="AY51" s="193"/>
      <c r="AZ51" s="194"/>
      <c r="BA51" s="195"/>
      <c r="BB51" s="184"/>
      <c r="BC51" s="185"/>
      <c r="BD51" s="186"/>
      <c r="BE51" s="187"/>
      <c r="BF51" s="188"/>
      <c r="BG51" s="189"/>
      <c r="BH51" s="190"/>
      <c r="BI51" s="191"/>
      <c r="BJ51" s="192"/>
      <c r="BK51" s="193"/>
      <c r="BL51" s="194"/>
      <c r="BM51" s="195"/>
    </row>
    <row r="52" spans="2:65" x14ac:dyDescent="0.35">
      <c r="B52" s="295"/>
      <c r="C52" s="291"/>
      <c r="D52" s="292"/>
      <c r="E52" s="293"/>
      <c r="F52" s="270"/>
      <c r="G52" s="173"/>
      <c r="H52" s="174"/>
      <c r="I52" s="175"/>
      <c r="J52" s="176"/>
      <c r="K52" s="177"/>
      <c r="L52" s="178"/>
      <c r="M52" s="179"/>
      <c r="N52" s="180"/>
      <c r="O52" s="181"/>
      <c r="P52" s="182"/>
      <c r="Q52" s="183"/>
      <c r="R52" s="184"/>
      <c r="S52" s="185"/>
      <c r="T52" s="186"/>
      <c r="U52" s="187"/>
      <c r="V52" s="188"/>
      <c r="W52" s="189"/>
      <c r="X52" s="190"/>
      <c r="Y52" s="191"/>
      <c r="Z52" s="192"/>
      <c r="AA52" s="193"/>
      <c r="AB52" s="194"/>
      <c r="AC52" s="195"/>
      <c r="AD52" s="184"/>
      <c r="AE52" s="185"/>
      <c r="AF52" s="186"/>
      <c r="AG52" s="187"/>
      <c r="AH52" s="188"/>
      <c r="AI52" s="189"/>
      <c r="AJ52" s="190"/>
      <c r="AK52" s="191"/>
      <c r="AL52" s="192"/>
      <c r="AM52" s="193"/>
      <c r="AN52" s="194"/>
      <c r="AO52" s="195"/>
      <c r="AP52" s="184"/>
      <c r="AQ52" s="185"/>
      <c r="AR52" s="186"/>
      <c r="AS52" s="187"/>
      <c r="AT52" s="188"/>
      <c r="AU52" s="189"/>
      <c r="AV52" s="190"/>
      <c r="AW52" s="191"/>
      <c r="AX52" s="192"/>
      <c r="AY52" s="193"/>
      <c r="AZ52" s="194"/>
      <c r="BA52" s="195"/>
      <c r="BB52" s="184"/>
      <c r="BC52" s="185"/>
      <c r="BD52" s="186"/>
      <c r="BE52" s="187"/>
      <c r="BF52" s="188"/>
      <c r="BG52" s="189"/>
      <c r="BH52" s="190"/>
      <c r="BI52" s="191"/>
      <c r="BJ52" s="192"/>
      <c r="BK52" s="193"/>
      <c r="BL52" s="194"/>
      <c r="BM52" s="195"/>
    </row>
    <row r="53" spans="2:65" x14ac:dyDescent="0.35">
      <c r="B53" s="295"/>
      <c r="C53" s="291"/>
      <c r="D53" s="292"/>
      <c r="E53" s="293"/>
      <c r="F53" s="270"/>
      <c r="G53" s="173"/>
      <c r="H53" s="174"/>
      <c r="I53" s="175"/>
      <c r="J53" s="176"/>
      <c r="K53" s="177"/>
      <c r="L53" s="178"/>
      <c r="M53" s="179"/>
      <c r="N53" s="180"/>
      <c r="O53" s="181"/>
      <c r="P53" s="182"/>
      <c r="Q53" s="183"/>
      <c r="R53" s="184"/>
      <c r="S53" s="185"/>
      <c r="T53" s="186"/>
      <c r="U53" s="187"/>
      <c r="V53" s="188"/>
      <c r="W53" s="189"/>
      <c r="X53" s="190"/>
      <c r="Y53" s="191"/>
      <c r="Z53" s="192"/>
      <c r="AA53" s="193"/>
      <c r="AB53" s="194"/>
      <c r="AC53" s="195"/>
      <c r="AD53" s="184"/>
      <c r="AE53" s="185"/>
      <c r="AF53" s="186"/>
      <c r="AG53" s="187"/>
      <c r="AH53" s="188"/>
      <c r="AI53" s="189"/>
      <c r="AJ53" s="190"/>
      <c r="AK53" s="191"/>
      <c r="AL53" s="192"/>
      <c r="AM53" s="193"/>
      <c r="AN53" s="194"/>
      <c r="AO53" s="195"/>
      <c r="AP53" s="184"/>
      <c r="AQ53" s="185"/>
      <c r="AR53" s="186"/>
      <c r="AS53" s="187"/>
      <c r="AT53" s="188"/>
      <c r="AU53" s="189"/>
      <c r="AV53" s="190"/>
      <c r="AW53" s="191"/>
      <c r="AX53" s="192"/>
      <c r="AY53" s="193"/>
      <c r="AZ53" s="194"/>
      <c r="BA53" s="195"/>
      <c r="BB53" s="184"/>
      <c r="BC53" s="185"/>
      <c r="BD53" s="186"/>
      <c r="BE53" s="187"/>
      <c r="BF53" s="188"/>
      <c r="BG53" s="189"/>
      <c r="BH53" s="190"/>
      <c r="BI53" s="191"/>
      <c r="BJ53" s="192"/>
      <c r="BK53" s="193"/>
      <c r="BL53" s="194"/>
      <c r="BM53" s="195"/>
    </row>
    <row r="54" spans="2:65" x14ac:dyDescent="0.35">
      <c r="B54" s="295"/>
      <c r="C54" s="291"/>
      <c r="D54" s="292"/>
      <c r="E54" s="293"/>
      <c r="F54" s="270"/>
      <c r="G54" s="173"/>
      <c r="H54" s="174"/>
      <c r="I54" s="175"/>
      <c r="J54" s="176"/>
      <c r="K54" s="177"/>
      <c r="L54" s="178"/>
      <c r="M54" s="179"/>
      <c r="N54" s="180"/>
      <c r="O54" s="181"/>
      <c r="P54" s="182"/>
      <c r="Q54" s="183"/>
      <c r="R54" s="184"/>
      <c r="S54" s="185"/>
      <c r="T54" s="186"/>
      <c r="U54" s="187"/>
      <c r="V54" s="188"/>
      <c r="W54" s="189"/>
      <c r="X54" s="190"/>
      <c r="Y54" s="191"/>
      <c r="Z54" s="192"/>
      <c r="AA54" s="193"/>
      <c r="AB54" s="194"/>
      <c r="AC54" s="195"/>
      <c r="AD54" s="184"/>
      <c r="AE54" s="185"/>
      <c r="AF54" s="186"/>
      <c r="AG54" s="187"/>
      <c r="AH54" s="188"/>
      <c r="AI54" s="189"/>
      <c r="AJ54" s="190"/>
      <c r="AK54" s="191"/>
      <c r="AL54" s="192"/>
      <c r="AM54" s="193"/>
      <c r="AN54" s="194"/>
      <c r="AO54" s="195"/>
      <c r="AP54" s="184"/>
      <c r="AQ54" s="185"/>
      <c r="AR54" s="186"/>
      <c r="AS54" s="187"/>
      <c r="AT54" s="188"/>
      <c r="AU54" s="189"/>
      <c r="AV54" s="190"/>
      <c r="AW54" s="191"/>
      <c r="AX54" s="192"/>
      <c r="AY54" s="193"/>
      <c r="AZ54" s="194"/>
      <c r="BA54" s="195"/>
      <c r="BB54" s="184"/>
      <c r="BC54" s="185"/>
      <c r="BD54" s="186"/>
      <c r="BE54" s="187"/>
      <c r="BF54" s="188"/>
      <c r="BG54" s="189"/>
      <c r="BH54" s="190"/>
      <c r="BI54" s="191"/>
      <c r="BJ54" s="192"/>
      <c r="BK54" s="193"/>
      <c r="BL54" s="194"/>
      <c r="BM54" s="195"/>
    </row>
    <row r="55" spans="2:65" x14ac:dyDescent="0.35">
      <c r="B55" s="295"/>
      <c r="C55" s="291"/>
      <c r="D55" s="292"/>
      <c r="E55" s="293"/>
      <c r="F55" s="270"/>
      <c r="G55" s="173"/>
      <c r="H55" s="174"/>
      <c r="I55" s="175"/>
      <c r="J55" s="176"/>
      <c r="K55" s="177"/>
      <c r="L55" s="178"/>
      <c r="M55" s="179"/>
      <c r="N55" s="180"/>
      <c r="O55" s="181"/>
      <c r="P55" s="182"/>
      <c r="Q55" s="183"/>
      <c r="R55" s="184"/>
      <c r="S55" s="185"/>
      <c r="T55" s="186"/>
      <c r="U55" s="187"/>
      <c r="V55" s="188"/>
      <c r="W55" s="189"/>
      <c r="X55" s="190"/>
      <c r="Y55" s="191"/>
      <c r="Z55" s="192"/>
      <c r="AA55" s="193"/>
      <c r="AB55" s="194"/>
      <c r="AC55" s="195"/>
      <c r="AD55" s="184"/>
      <c r="AE55" s="185"/>
      <c r="AF55" s="186"/>
      <c r="AG55" s="187"/>
      <c r="AH55" s="188"/>
      <c r="AI55" s="189"/>
      <c r="AJ55" s="190"/>
      <c r="AK55" s="191"/>
      <c r="AL55" s="192"/>
      <c r="AM55" s="193"/>
      <c r="AN55" s="194"/>
      <c r="AO55" s="195"/>
      <c r="AP55" s="184"/>
      <c r="AQ55" s="185"/>
      <c r="AR55" s="186"/>
      <c r="AS55" s="187"/>
      <c r="AT55" s="188"/>
      <c r="AU55" s="189"/>
      <c r="AV55" s="190"/>
      <c r="AW55" s="191"/>
      <c r="AX55" s="192"/>
      <c r="AY55" s="193"/>
      <c r="AZ55" s="194"/>
      <c r="BA55" s="195"/>
      <c r="BB55" s="184"/>
      <c r="BC55" s="185"/>
      <c r="BD55" s="186"/>
      <c r="BE55" s="187"/>
      <c r="BF55" s="188"/>
      <c r="BG55" s="189"/>
      <c r="BH55" s="190"/>
      <c r="BI55" s="191"/>
      <c r="BJ55" s="192"/>
      <c r="BK55" s="193"/>
      <c r="BL55" s="194"/>
      <c r="BM55" s="195"/>
    </row>
    <row r="56" spans="2:65" x14ac:dyDescent="0.35">
      <c r="B56" s="295"/>
      <c r="C56" s="291"/>
      <c r="D56" s="292"/>
      <c r="E56" s="293"/>
      <c r="F56" s="270"/>
      <c r="G56" s="173"/>
      <c r="H56" s="174"/>
      <c r="I56" s="175"/>
      <c r="J56" s="176"/>
      <c r="K56" s="177"/>
      <c r="L56" s="178"/>
      <c r="M56" s="179"/>
      <c r="N56" s="180"/>
      <c r="O56" s="181"/>
      <c r="P56" s="182"/>
      <c r="Q56" s="183"/>
      <c r="R56" s="184"/>
      <c r="S56" s="185"/>
      <c r="T56" s="186"/>
      <c r="U56" s="187"/>
      <c r="V56" s="188"/>
      <c r="W56" s="189"/>
      <c r="X56" s="190"/>
      <c r="Y56" s="191"/>
      <c r="Z56" s="192"/>
      <c r="AA56" s="193"/>
      <c r="AB56" s="194"/>
      <c r="AC56" s="195"/>
      <c r="AD56" s="184"/>
      <c r="AE56" s="185"/>
      <c r="AF56" s="186"/>
      <c r="AG56" s="187"/>
      <c r="AH56" s="188"/>
      <c r="AI56" s="189"/>
      <c r="AJ56" s="190"/>
      <c r="AK56" s="191"/>
      <c r="AL56" s="192"/>
      <c r="AM56" s="193"/>
      <c r="AN56" s="194"/>
      <c r="AO56" s="195"/>
      <c r="AP56" s="184"/>
      <c r="AQ56" s="185"/>
      <c r="AR56" s="186"/>
      <c r="AS56" s="187"/>
      <c r="AT56" s="188"/>
      <c r="AU56" s="189"/>
      <c r="AV56" s="190"/>
      <c r="AW56" s="191"/>
      <c r="AX56" s="192"/>
      <c r="AY56" s="193"/>
      <c r="AZ56" s="194"/>
      <c r="BA56" s="195"/>
      <c r="BB56" s="184"/>
      <c r="BC56" s="185"/>
      <c r="BD56" s="186"/>
      <c r="BE56" s="187"/>
      <c r="BF56" s="188"/>
      <c r="BG56" s="189"/>
      <c r="BH56" s="190"/>
      <c r="BI56" s="191"/>
      <c r="BJ56" s="192"/>
      <c r="BK56" s="193"/>
      <c r="BL56" s="194"/>
      <c r="BM56" s="195"/>
    </row>
    <row r="57" spans="2:65" x14ac:dyDescent="0.35">
      <c r="B57" s="295"/>
      <c r="C57" s="291"/>
      <c r="D57" s="292"/>
      <c r="E57" s="293"/>
      <c r="F57" s="270"/>
      <c r="G57" s="173"/>
      <c r="H57" s="174"/>
      <c r="I57" s="175"/>
      <c r="J57" s="176"/>
      <c r="K57" s="177"/>
      <c r="L57" s="178"/>
      <c r="M57" s="179"/>
      <c r="N57" s="180"/>
      <c r="O57" s="181"/>
      <c r="P57" s="182"/>
      <c r="Q57" s="183"/>
      <c r="R57" s="184"/>
      <c r="S57" s="185"/>
      <c r="T57" s="186"/>
      <c r="U57" s="187"/>
      <c r="V57" s="188"/>
      <c r="W57" s="189"/>
      <c r="X57" s="190"/>
      <c r="Y57" s="191"/>
      <c r="Z57" s="192"/>
      <c r="AA57" s="193"/>
      <c r="AB57" s="194"/>
      <c r="AC57" s="195"/>
      <c r="AD57" s="184"/>
      <c r="AE57" s="185"/>
      <c r="AF57" s="186"/>
      <c r="AG57" s="187"/>
      <c r="AH57" s="188"/>
      <c r="AI57" s="189"/>
      <c r="AJ57" s="190"/>
      <c r="AK57" s="191"/>
      <c r="AL57" s="192"/>
      <c r="AM57" s="193"/>
      <c r="AN57" s="194"/>
      <c r="AO57" s="195"/>
      <c r="AP57" s="184"/>
      <c r="AQ57" s="185"/>
      <c r="AR57" s="186"/>
      <c r="AS57" s="187"/>
      <c r="AT57" s="188"/>
      <c r="AU57" s="189"/>
      <c r="AV57" s="190"/>
      <c r="AW57" s="191"/>
      <c r="AX57" s="192"/>
      <c r="AY57" s="193"/>
      <c r="AZ57" s="194"/>
      <c r="BA57" s="195"/>
      <c r="BB57" s="184"/>
      <c r="BC57" s="185"/>
      <c r="BD57" s="186"/>
      <c r="BE57" s="187"/>
      <c r="BF57" s="188"/>
      <c r="BG57" s="189"/>
      <c r="BH57" s="190"/>
      <c r="BI57" s="191"/>
      <c r="BJ57" s="192"/>
      <c r="BK57" s="193"/>
      <c r="BL57" s="194"/>
      <c r="BM57" s="195"/>
    </row>
    <row r="58" spans="2:65" x14ac:dyDescent="0.35">
      <c r="B58" s="295"/>
      <c r="C58" s="291"/>
      <c r="D58" s="292"/>
      <c r="E58" s="293"/>
      <c r="F58" s="270"/>
      <c r="G58" s="173"/>
      <c r="H58" s="174"/>
      <c r="I58" s="175"/>
      <c r="J58" s="176"/>
      <c r="K58" s="177"/>
      <c r="L58" s="178"/>
      <c r="M58" s="179"/>
      <c r="N58" s="180"/>
      <c r="O58" s="181"/>
      <c r="P58" s="182"/>
      <c r="Q58" s="183"/>
      <c r="R58" s="184"/>
      <c r="S58" s="185"/>
      <c r="T58" s="186"/>
      <c r="U58" s="187"/>
      <c r="V58" s="188"/>
      <c r="W58" s="189"/>
      <c r="X58" s="190"/>
      <c r="Y58" s="191"/>
      <c r="Z58" s="192"/>
      <c r="AA58" s="193"/>
      <c r="AB58" s="194"/>
      <c r="AC58" s="195"/>
      <c r="AD58" s="184"/>
      <c r="AE58" s="185"/>
      <c r="AF58" s="186"/>
      <c r="AG58" s="187"/>
      <c r="AH58" s="188"/>
      <c r="AI58" s="189"/>
      <c r="AJ58" s="190"/>
      <c r="AK58" s="191"/>
      <c r="AL58" s="192"/>
      <c r="AM58" s="193"/>
      <c r="AN58" s="194"/>
      <c r="AO58" s="195"/>
      <c r="AP58" s="184"/>
      <c r="AQ58" s="185"/>
      <c r="AR58" s="186"/>
      <c r="AS58" s="187"/>
      <c r="AT58" s="188"/>
      <c r="AU58" s="189"/>
      <c r="AV58" s="190"/>
      <c r="AW58" s="191"/>
      <c r="AX58" s="192"/>
      <c r="AY58" s="193"/>
      <c r="AZ58" s="194"/>
      <c r="BA58" s="195"/>
      <c r="BB58" s="184"/>
      <c r="BC58" s="185"/>
      <c r="BD58" s="186"/>
      <c r="BE58" s="187"/>
      <c r="BF58" s="188"/>
      <c r="BG58" s="189"/>
      <c r="BH58" s="190"/>
      <c r="BI58" s="191"/>
      <c r="BJ58" s="192"/>
      <c r="BK58" s="193"/>
      <c r="BL58" s="194"/>
      <c r="BM58" s="195"/>
    </row>
    <row r="59" spans="2:65" x14ac:dyDescent="0.35">
      <c r="B59" s="295"/>
      <c r="C59" s="291"/>
      <c r="D59" s="292"/>
      <c r="E59" s="293"/>
      <c r="F59" s="270"/>
      <c r="G59" s="173"/>
      <c r="H59" s="174"/>
      <c r="I59" s="175"/>
      <c r="J59" s="176"/>
      <c r="K59" s="177"/>
      <c r="L59" s="178"/>
      <c r="M59" s="179"/>
      <c r="N59" s="180"/>
      <c r="O59" s="181"/>
      <c r="P59" s="182"/>
      <c r="Q59" s="183"/>
      <c r="R59" s="184"/>
      <c r="S59" s="185"/>
      <c r="T59" s="186"/>
      <c r="U59" s="187"/>
      <c r="V59" s="188"/>
      <c r="W59" s="189"/>
      <c r="X59" s="190"/>
      <c r="Y59" s="191"/>
      <c r="Z59" s="192"/>
      <c r="AA59" s="193"/>
      <c r="AB59" s="194"/>
      <c r="AC59" s="195"/>
      <c r="AD59" s="184"/>
      <c r="AE59" s="185"/>
      <c r="AF59" s="186"/>
      <c r="AG59" s="187"/>
      <c r="AH59" s="188"/>
      <c r="AI59" s="189"/>
      <c r="AJ59" s="190"/>
      <c r="AK59" s="191"/>
      <c r="AL59" s="192"/>
      <c r="AM59" s="193"/>
      <c r="AN59" s="194"/>
      <c r="AO59" s="195"/>
      <c r="AP59" s="184"/>
      <c r="AQ59" s="185"/>
      <c r="AR59" s="186"/>
      <c r="AS59" s="187"/>
      <c r="AT59" s="188"/>
      <c r="AU59" s="189"/>
      <c r="AV59" s="190"/>
      <c r="AW59" s="191"/>
      <c r="AX59" s="192"/>
      <c r="AY59" s="193"/>
      <c r="AZ59" s="194"/>
      <c r="BA59" s="195"/>
      <c r="BB59" s="184"/>
      <c r="BC59" s="185"/>
      <c r="BD59" s="186"/>
      <c r="BE59" s="187"/>
      <c r="BF59" s="188"/>
      <c r="BG59" s="189"/>
      <c r="BH59" s="190"/>
      <c r="BI59" s="191"/>
      <c r="BJ59" s="192"/>
      <c r="BK59" s="193"/>
      <c r="BL59" s="194"/>
      <c r="BM59" s="195"/>
    </row>
    <row r="60" spans="2:65" x14ac:dyDescent="0.35">
      <c r="B60" s="295"/>
      <c r="C60" s="291"/>
      <c r="D60" s="292"/>
      <c r="E60" s="293"/>
      <c r="F60" s="270"/>
      <c r="G60" s="173"/>
      <c r="H60" s="174"/>
      <c r="I60" s="175"/>
      <c r="J60" s="176"/>
      <c r="K60" s="177"/>
      <c r="L60" s="178"/>
      <c r="M60" s="179"/>
      <c r="N60" s="180"/>
      <c r="O60" s="181"/>
      <c r="P60" s="182"/>
      <c r="Q60" s="183"/>
      <c r="R60" s="184"/>
      <c r="S60" s="185"/>
      <c r="T60" s="186"/>
      <c r="U60" s="187"/>
      <c r="V60" s="188"/>
      <c r="W60" s="189"/>
      <c r="X60" s="190"/>
      <c r="Y60" s="191"/>
      <c r="Z60" s="192"/>
      <c r="AA60" s="193"/>
      <c r="AB60" s="194"/>
      <c r="AC60" s="195"/>
      <c r="AD60" s="184"/>
      <c r="AE60" s="185"/>
      <c r="AF60" s="186"/>
      <c r="AG60" s="187"/>
      <c r="AH60" s="188"/>
      <c r="AI60" s="189"/>
      <c r="AJ60" s="190"/>
      <c r="AK60" s="191"/>
      <c r="AL60" s="192"/>
      <c r="AM60" s="193"/>
      <c r="AN60" s="194"/>
      <c r="AO60" s="195"/>
      <c r="AP60" s="184"/>
      <c r="AQ60" s="185"/>
      <c r="AR60" s="186"/>
      <c r="AS60" s="187"/>
      <c r="AT60" s="188"/>
      <c r="AU60" s="189"/>
      <c r="AV60" s="190"/>
      <c r="AW60" s="191"/>
      <c r="AX60" s="192"/>
      <c r="AY60" s="193"/>
      <c r="AZ60" s="194"/>
      <c r="BA60" s="195"/>
      <c r="BB60" s="184"/>
      <c r="BC60" s="185"/>
      <c r="BD60" s="186"/>
      <c r="BE60" s="187"/>
      <c r="BF60" s="188"/>
      <c r="BG60" s="189"/>
      <c r="BH60" s="190"/>
      <c r="BI60" s="191"/>
      <c r="BJ60" s="192"/>
      <c r="BK60" s="193"/>
      <c r="BL60" s="194"/>
      <c r="BM60" s="195"/>
    </row>
    <row r="61" spans="2:65" x14ac:dyDescent="0.35">
      <c r="B61" s="295"/>
      <c r="C61" s="291"/>
      <c r="D61" s="292"/>
      <c r="E61" s="293"/>
      <c r="F61" s="270"/>
      <c r="G61" s="173"/>
      <c r="H61" s="174"/>
      <c r="I61" s="175"/>
      <c r="J61" s="176"/>
      <c r="K61" s="177"/>
      <c r="L61" s="178"/>
      <c r="M61" s="179"/>
      <c r="N61" s="180"/>
      <c r="O61" s="181"/>
      <c r="P61" s="182"/>
      <c r="Q61" s="183"/>
      <c r="R61" s="184"/>
      <c r="S61" s="185"/>
      <c r="T61" s="186"/>
      <c r="U61" s="187"/>
      <c r="V61" s="188"/>
      <c r="W61" s="189"/>
      <c r="X61" s="190"/>
      <c r="Y61" s="191"/>
      <c r="Z61" s="192"/>
      <c r="AA61" s="193"/>
      <c r="AB61" s="194"/>
      <c r="AC61" s="195"/>
      <c r="AD61" s="184"/>
      <c r="AE61" s="185"/>
      <c r="AF61" s="186"/>
      <c r="AG61" s="187"/>
      <c r="AH61" s="188"/>
      <c r="AI61" s="189"/>
      <c r="AJ61" s="190"/>
      <c r="AK61" s="191"/>
      <c r="AL61" s="192"/>
      <c r="AM61" s="193"/>
      <c r="AN61" s="194"/>
      <c r="AO61" s="195"/>
      <c r="AP61" s="184"/>
      <c r="AQ61" s="185"/>
      <c r="AR61" s="186"/>
      <c r="AS61" s="187"/>
      <c r="AT61" s="188"/>
      <c r="AU61" s="189"/>
      <c r="AV61" s="190"/>
      <c r="AW61" s="191"/>
      <c r="AX61" s="192"/>
      <c r="AY61" s="193"/>
      <c r="AZ61" s="194"/>
      <c r="BA61" s="195"/>
      <c r="BB61" s="184"/>
      <c r="BC61" s="185"/>
      <c r="BD61" s="186"/>
      <c r="BE61" s="187"/>
      <c r="BF61" s="188"/>
      <c r="BG61" s="189"/>
      <c r="BH61" s="190"/>
      <c r="BI61" s="191"/>
      <c r="BJ61" s="192"/>
      <c r="BK61" s="193"/>
      <c r="BL61" s="194"/>
      <c r="BM61" s="195"/>
    </row>
    <row r="62" spans="2:65" x14ac:dyDescent="0.35">
      <c r="B62" s="295"/>
      <c r="C62" s="291"/>
      <c r="D62" s="292"/>
      <c r="E62" s="293"/>
      <c r="F62" s="270"/>
      <c r="G62" s="173"/>
      <c r="H62" s="174"/>
      <c r="I62" s="175"/>
      <c r="J62" s="176"/>
      <c r="K62" s="177"/>
      <c r="L62" s="178"/>
      <c r="M62" s="179"/>
      <c r="N62" s="180"/>
      <c r="O62" s="181"/>
      <c r="P62" s="182"/>
      <c r="Q62" s="183"/>
      <c r="R62" s="184"/>
      <c r="S62" s="185"/>
      <c r="T62" s="186"/>
      <c r="U62" s="187"/>
      <c r="V62" s="188"/>
      <c r="W62" s="189"/>
      <c r="X62" s="190"/>
      <c r="Y62" s="191"/>
      <c r="Z62" s="192"/>
      <c r="AA62" s="193"/>
      <c r="AB62" s="194"/>
      <c r="AC62" s="195"/>
      <c r="AD62" s="184"/>
      <c r="AE62" s="185"/>
      <c r="AF62" s="186"/>
      <c r="AG62" s="187"/>
      <c r="AH62" s="188"/>
      <c r="AI62" s="189"/>
      <c r="AJ62" s="190"/>
      <c r="AK62" s="191"/>
      <c r="AL62" s="192"/>
      <c r="AM62" s="193"/>
      <c r="AN62" s="194"/>
      <c r="AO62" s="195"/>
      <c r="AP62" s="184"/>
      <c r="AQ62" s="185"/>
      <c r="AR62" s="186"/>
      <c r="AS62" s="187"/>
      <c r="AT62" s="188"/>
      <c r="AU62" s="189"/>
      <c r="AV62" s="190"/>
      <c r="AW62" s="191"/>
      <c r="AX62" s="192"/>
      <c r="AY62" s="193"/>
      <c r="AZ62" s="194"/>
      <c r="BA62" s="195"/>
      <c r="BB62" s="184"/>
      <c r="BC62" s="185"/>
      <c r="BD62" s="186"/>
      <c r="BE62" s="187"/>
      <c r="BF62" s="188"/>
      <c r="BG62" s="189"/>
      <c r="BH62" s="190"/>
      <c r="BI62" s="191"/>
      <c r="BJ62" s="192"/>
      <c r="BK62" s="193"/>
      <c r="BL62" s="194"/>
      <c r="BM62" s="195"/>
    </row>
    <row r="63" spans="2:65" x14ac:dyDescent="0.35">
      <c r="B63" s="295"/>
      <c r="C63" s="291"/>
      <c r="D63" s="292"/>
      <c r="E63" s="293"/>
      <c r="F63" s="270"/>
      <c r="G63" s="173"/>
      <c r="H63" s="174"/>
      <c r="I63" s="175"/>
      <c r="J63" s="176"/>
      <c r="K63" s="177"/>
      <c r="L63" s="178"/>
      <c r="M63" s="179"/>
      <c r="N63" s="180"/>
      <c r="O63" s="181"/>
      <c r="P63" s="182"/>
      <c r="Q63" s="183"/>
      <c r="R63" s="184"/>
      <c r="S63" s="185"/>
      <c r="T63" s="186"/>
      <c r="U63" s="187"/>
      <c r="V63" s="188"/>
      <c r="W63" s="189"/>
      <c r="X63" s="190"/>
      <c r="Y63" s="191"/>
      <c r="Z63" s="192"/>
      <c r="AA63" s="193"/>
      <c r="AB63" s="194"/>
      <c r="AC63" s="195"/>
      <c r="AD63" s="184"/>
      <c r="AE63" s="185"/>
      <c r="AF63" s="186"/>
      <c r="AG63" s="187"/>
      <c r="AH63" s="188"/>
      <c r="AI63" s="189"/>
      <c r="AJ63" s="190"/>
      <c r="AK63" s="191"/>
      <c r="AL63" s="192"/>
      <c r="AM63" s="193"/>
      <c r="AN63" s="194"/>
      <c r="AO63" s="195"/>
      <c r="AP63" s="184"/>
      <c r="AQ63" s="185"/>
      <c r="AR63" s="186"/>
      <c r="AS63" s="187"/>
      <c r="AT63" s="188"/>
      <c r="AU63" s="189"/>
      <c r="AV63" s="190"/>
      <c r="AW63" s="191"/>
      <c r="AX63" s="192"/>
      <c r="AY63" s="193"/>
      <c r="AZ63" s="194"/>
      <c r="BA63" s="195"/>
      <c r="BB63" s="184"/>
      <c r="BC63" s="185"/>
      <c r="BD63" s="186"/>
      <c r="BE63" s="187"/>
      <c r="BF63" s="188"/>
      <c r="BG63" s="189"/>
      <c r="BH63" s="190"/>
      <c r="BI63" s="191"/>
      <c r="BJ63" s="192"/>
      <c r="BK63" s="193"/>
      <c r="BL63" s="194"/>
      <c r="BM63" s="195"/>
    </row>
    <row r="64" spans="2:65" x14ac:dyDescent="0.35">
      <c r="B64" s="295"/>
      <c r="C64" s="291"/>
      <c r="D64" s="292"/>
      <c r="E64" s="293"/>
      <c r="F64" s="270"/>
      <c r="G64" s="173"/>
      <c r="H64" s="174"/>
      <c r="I64" s="175"/>
      <c r="J64" s="176"/>
      <c r="K64" s="177"/>
      <c r="L64" s="178"/>
      <c r="M64" s="179"/>
      <c r="N64" s="180"/>
      <c r="O64" s="181"/>
      <c r="P64" s="182"/>
      <c r="Q64" s="183"/>
      <c r="R64" s="184"/>
      <c r="S64" s="185"/>
      <c r="T64" s="186"/>
      <c r="U64" s="187"/>
      <c r="V64" s="188"/>
      <c r="W64" s="189"/>
      <c r="X64" s="190"/>
      <c r="Y64" s="191"/>
      <c r="Z64" s="192"/>
      <c r="AA64" s="193"/>
      <c r="AB64" s="194"/>
      <c r="AC64" s="195"/>
      <c r="AD64" s="184"/>
      <c r="AE64" s="185"/>
      <c r="AF64" s="186"/>
      <c r="AG64" s="187"/>
      <c r="AH64" s="188"/>
      <c r="AI64" s="189"/>
      <c r="AJ64" s="190"/>
      <c r="AK64" s="191"/>
      <c r="AL64" s="192"/>
      <c r="AM64" s="193"/>
      <c r="AN64" s="194"/>
      <c r="AO64" s="195"/>
      <c r="AP64" s="184"/>
      <c r="AQ64" s="185"/>
      <c r="AR64" s="186"/>
      <c r="AS64" s="187"/>
      <c r="AT64" s="188"/>
      <c r="AU64" s="189"/>
      <c r="AV64" s="190"/>
      <c r="AW64" s="191"/>
      <c r="AX64" s="192"/>
      <c r="AY64" s="193"/>
      <c r="AZ64" s="194"/>
      <c r="BA64" s="195"/>
      <c r="BB64" s="184"/>
      <c r="BC64" s="185"/>
      <c r="BD64" s="186"/>
      <c r="BE64" s="187"/>
      <c r="BF64" s="188"/>
      <c r="BG64" s="189"/>
      <c r="BH64" s="190"/>
      <c r="BI64" s="191"/>
      <c r="BJ64" s="192"/>
      <c r="BK64" s="193"/>
      <c r="BL64" s="194"/>
      <c r="BM64" s="195"/>
    </row>
    <row r="65" spans="2:65" x14ac:dyDescent="0.35">
      <c r="B65" s="295"/>
      <c r="C65" s="291"/>
      <c r="D65" s="292"/>
      <c r="E65" s="293"/>
      <c r="F65" s="270"/>
      <c r="G65" s="173"/>
      <c r="H65" s="174"/>
      <c r="I65" s="175"/>
      <c r="J65" s="176"/>
      <c r="K65" s="177"/>
      <c r="L65" s="178"/>
      <c r="M65" s="179"/>
      <c r="N65" s="180"/>
      <c r="O65" s="181"/>
      <c r="P65" s="182"/>
      <c r="Q65" s="183"/>
      <c r="R65" s="184"/>
      <c r="S65" s="185"/>
      <c r="T65" s="186"/>
      <c r="U65" s="187"/>
      <c r="V65" s="188"/>
      <c r="W65" s="189"/>
      <c r="X65" s="190"/>
      <c r="Y65" s="191"/>
      <c r="Z65" s="192"/>
      <c r="AA65" s="193"/>
      <c r="AB65" s="194"/>
      <c r="AC65" s="195"/>
      <c r="AD65" s="184"/>
      <c r="AE65" s="185"/>
      <c r="AF65" s="186"/>
      <c r="AG65" s="187"/>
      <c r="AH65" s="188"/>
      <c r="AI65" s="189"/>
      <c r="AJ65" s="190"/>
      <c r="AK65" s="191"/>
      <c r="AL65" s="192"/>
      <c r="AM65" s="193"/>
      <c r="AN65" s="194"/>
      <c r="AO65" s="195"/>
      <c r="AP65" s="184"/>
      <c r="AQ65" s="185"/>
      <c r="AR65" s="186"/>
      <c r="AS65" s="187"/>
      <c r="AT65" s="188"/>
      <c r="AU65" s="189"/>
      <c r="AV65" s="190"/>
      <c r="AW65" s="191"/>
      <c r="AX65" s="192"/>
      <c r="AY65" s="193"/>
      <c r="AZ65" s="194"/>
      <c r="BA65" s="195"/>
      <c r="BB65" s="184"/>
      <c r="BC65" s="185"/>
      <c r="BD65" s="186"/>
      <c r="BE65" s="187"/>
      <c r="BF65" s="188"/>
      <c r="BG65" s="189"/>
      <c r="BH65" s="190"/>
      <c r="BI65" s="191"/>
      <c r="BJ65" s="192"/>
      <c r="BK65" s="193"/>
      <c r="BL65" s="194"/>
      <c r="BM65" s="195"/>
    </row>
    <row r="66" spans="2:65" x14ac:dyDescent="0.35">
      <c r="B66" s="295"/>
      <c r="C66" s="291"/>
      <c r="D66" s="292"/>
      <c r="E66" s="293"/>
      <c r="F66" s="270"/>
      <c r="G66" s="173"/>
      <c r="H66" s="174"/>
      <c r="I66" s="175"/>
      <c r="J66" s="176"/>
      <c r="K66" s="177"/>
      <c r="L66" s="178"/>
      <c r="M66" s="179"/>
      <c r="N66" s="180"/>
      <c r="O66" s="181"/>
      <c r="P66" s="182"/>
      <c r="Q66" s="183"/>
      <c r="R66" s="184"/>
      <c r="S66" s="185"/>
      <c r="T66" s="186"/>
      <c r="U66" s="187"/>
      <c r="V66" s="188"/>
      <c r="W66" s="189"/>
      <c r="X66" s="190"/>
      <c r="Y66" s="191"/>
      <c r="Z66" s="192"/>
      <c r="AA66" s="193"/>
      <c r="AB66" s="194"/>
      <c r="AC66" s="195"/>
      <c r="AD66" s="184"/>
      <c r="AE66" s="185"/>
      <c r="AF66" s="186"/>
      <c r="AG66" s="187"/>
      <c r="AH66" s="188"/>
      <c r="AI66" s="189"/>
      <c r="AJ66" s="190"/>
      <c r="AK66" s="191"/>
      <c r="AL66" s="192"/>
      <c r="AM66" s="193"/>
      <c r="AN66" s="194"/>
      <c r="AO66" s="195"/>
      <c r="AP66" s="184"/>
      <c r="AQ66" s="185"/>
      <c r="AR66" s="186"/>
      <c r="AS66" s="187"/>
      <c r="AT66" s="188"/>
      <c r="AU66" s="189"/>
      <c r="AV66" s="190"/>
      <c r="AW66" s="191"/>
      <c r="AX66" s="192"/>
      <c r="AY66" s="193"/>
      <c r="AZ66" s="194"/>
      <c r="BA66" s="195"/>
      <c r="BB66" s="184"/>
      <c r="BC66" s="185"/>
      <c r="BD66" s="186"/>
      <c r="BE66" s="187"/>
      <c r="BF66" s="188"/>
      <c r="BG66" s="189"/>
      <c r="BH66" s="190"/>
      <c r="BI66" s="191"/>
      <c r="BJ66" s="192"/>
      <c r="BK66" s="193"/>
      <c r="BL66" s="194"/>
      <c r="BM66" s="195"/>
    </row>
    <row r="67" spans="2:65" x14ac:dyDescent="0.35">
      <c r="B67" s="295"/>
      <c r="C67" s="291"/>
      <c r="D67" s="292"/>
      <c r="E67" s="293"/>
      <c r="F67" s="270"/>
      <c r="G67" s="173"/>
      <c r="H67" s="174"/>
      <c r="I67" s="175"/>
      <c r="J67" s="176"/>
      <c r="K67" s="177"/>
      <c r="L67" s="178"/>
      <c r="M67" s="179"/>
      <c r="N67" s="180"/>
      <c r="O67" s="181"/>
      <c r="P67" s="182"/>
      <c r="Q67" s="183"/>
      <c r="R67" s="184"/>
      <c r="S67" s="185"/>
      <c r="T67" s="186"/>
      <c r="U67" s="187"/>
      <c r="V67" s="188"/>
      <c r="W67" s="189"/>
      <c r="X67" s="190"/>
      <c r="Y67" s="191"/>
      <c r="Z67" s="192"/>
      <c r="AA67" s="193"/>
      <c r="AB67" s="194"/>
      <c r="AC67" s="195"/>
      <c r="AD67" s="184"/>
      <c r="AE67" s="185"/>
      <c r="AF67" s="186"/>
      <c r="AG67" s="187"/>
      <c r="AH67" s="188"/>
      <c r="AI67" s="189"/>
      <c r="AJ67" s="190"/>
      <c r="AK67" s="191"/>
      <c r="AL67" s="192"/>
      <c r="AM67" s="193"/>
      <c r="AN67" s="194"/>
      <c r="AO67" s="195"/>
      <c r="AP67" s="184"/>
      <c r="AQ67" s="185"/>
      <c r="AR67" s="186"/>
      <c r="AS67" s="187"/>
      <c r="AT67" s="188"/>
      <c r="AU67" s="189"/>
      <c r="AV67" s="190"/>
      <c r="AW67" s="191"/>
      <c r="AX67" s="192"/>
      <c r="AY67" s="193"/>
      <c r="AZ67" s="194"/>
      <c r="BA67" s="195"/>
      <c r="BB67" s="184"/>
      <c r="BC67" s="185"/>
      <c r="BD67" s="186"/>
      <c r="BE67" s="187"/>
      <c r="BF67" s="188"/>
      <c r="BG67" s="189"/>
      <c r="BH67" s="190"/>
      <c r="BI67" s="191"/>
      <c r="BJ67" s="192"/>
      <c r="BK67" s="193"/>
      <c r="BL67" s="194"/>
      <c r="BM67" s="195"/>
    </row>
    <row r="68" spans="2:65" x14ac:dyDescent="0.35">
      <c r="B68" s="295"/>
      <c r="C68" s="291"/>
      <c r="D68" s="292"/>
      <c r="E68" s="293"/>
      <c r="F68" s="270"/>
      <c r="G68" s="173"/>
      <c r="H68" s="174"/>
      <c r="I68" s="175"/>
      <c r="J68" s="176"/>
      <c r="K68" s="177"/>
      <c r="L68" s="178"/>
      <c r="M68" s="179"/>
      <c r="N68" s="180"/>
      <c r="O68" s="181"/>
      <c r="P68" s="182"/>
      <c r="Q68" s="183"/>
      <c r="R68" s="184"/>
      <c r="S68" s="185"/>
      <c r="T68" s="186"/>
      <c r="U68" s="187"/>
      <c r="V68" s="188"/>
      <c r="W68" s="189"/>
      <c r="X68" s="190"/>
      <c r="Y68" s="191"/>
      <c r="Z68" s="192"/>
      <c r="AA68" s="193"/>
      <c r="AB68" s="194"/>
      <c r="AC68" s="195"/>
      <c r="AD68" s="184"/>
      <c r="AE68" s="185"/>
      <c r="AF68" s="186"/>
      <c r="AG68" s="187"/>
      <c r="AH68" s="188"/>
      <c r="AI68" s="189"/>
      <c r="AJ68" s="190"/>
      <c r="AK68" s="191"/>
      <c r="AL68" s="192"/>
      <c r="AM68" s="193"/>
      <c r="AN68" s="194"/>
      <c r="AO68" s="195"/>
      <c r="AP68" s="184"/>
      <c r="AQ68" s="185"/>
      <c r="AR68" s="186"/>
      <c r="AS68" s="187"/>
      <c r="AT68" s="188"/>
      <c r="AU68" s="189"/>
      <c r="AV68" s="190"/>
      <c r="AW68" s="191"/>
      <c r="AX68" s="192"/>
      <c r="AY68" s="193"/>
      <c r="AZ68" s="194"/>
      <c r="BA68" s="195"/>
      <c r="BB68" s="184"/>
      <c r="BC68" s="185"/>
      <c r="BD68" s="186"/>
      <c r="BE68" s="187"/>
      <c r="BF68" s="188"/>
      <c r="BG68" s="189"/>
      <c r="BH68" s="190"/>
      <c r="BI68" s="191"/>
      <c r="BJ68" s="192"/>
      <c r="BK68" s="193"/>
      <c r="BL68" s="194"/>
      <c r="BM68" s="195"/>
    </row>
    <row r="69" spans="2:65" x14ac:dyDescent="0.35">
      <c r="B69" s="295"/>
      <c r="C69" s="291"/>
      <c r="D69" s="292"/>
      <c r="E69" s="293"/>
      <c r="F69" s="270"/>
      <c r="G69" s="173"/>
      <c r="H69" s="174"/>
      <c r="I69" s="175"/>
      <c r="J69" s="176"/>
      <c r="K69" s="177"/>
      <c r="L69" s="178"/>
      <c r="M69" s="179"/>
      <c r="N69" s="180"/>
      <c r="O69" s="181"/>
      <c r="P69" s="182"/>
      <c r="Q69" s="183"/>
      <c r="R69" s="184"/>
      <c r="S69" s="185"/>
      <c r="T69" s="186"/>
      <c r="U69" s="187"/>
      <c r="V69" s="188"/>
      <c r="W69" s="189"/>
      <c r="X69" s="190"/>
      <c r="Y69" s="191"/>
      <c r="Z69" s="192"/>
      <c r="AA69" s="193"/>
      <c r="AB69" s="194"/>
      <c r="AC69" s="195"/>
      <c r="AD69" s="184"/>
      <c r="AE69" s="185"/>
      <c r="AF69" s="186"/>
      <c r="AG69" s="187"/>
      <c r="AH69" s="188"/>
      <c r="AI69" s="189"/>
      <c r="AJ69" s="190"/>
      <c r="AK69" s="191"/>
      <c r="AL69" s="192"/>
      <c r="AM69" s="193"/>
      <c r="AN69" s="194"/>
      <c r="AO69" s="195"/>
      <c r="AP69" s="184"/>
      <c r="AQ69" s="185"/>
      <c r="AR69" s="186"/>
      <c r="AS69" s="187"/>
      <c r="AT69" s="188"/>
      <c r="AU69" s="189"/>
      <c r="AV69" s="190"/>
      <c r="AW69" s="191"/>
      <c r="AX69" s="192"/>
      <c r="AY69" s="193"/>
      <c r="AZ69" s="194"/>
      <c r="BA69" s="195"/>
      <c r="BB69" s="184"/>
      <c r="BC69" s="185"/>
      <c r="BD69" s="186"/>
      <c r="BE69" s="187"/>
      <c r="BF69" s="188"/>
      <c r="BG69" s="189"/>
      <c r="BH69" s="190"/>
      <c r="BI69" s="191"/>
      <c r="BJ69" s="192"/>
      <c r="BK69" s="193"/>
      <c r="BL69" s="194"/>
      <c r="BM69" s="195"/>
    </row>
    <row r="70" spans="2:65" x14ac:dyDescent="0.35">
      <c r="B70" s="295"/>
      <c r="C70" s="291"/>
      <c r="D70" s="292"/>
      <c r="E70" s="293"/>
      <c r="F70" s="270"/>
      <c r="G70" s="173"/>
      <c r="H70" s="174"/>
      <c r="I70" s="175"/>
      <c r="J70" s="176"/>
      <c r="K70" s="177"/>
      <c r="L70" s="178"/>
      <c r="M70" s="179"/>
      <c r="N70" s="180"/>
      <c r="O70" s="181"/>
      <c r="P70" s="182"/>
      <c r="Q70" s="183"/>
      <c r="R70" s="184"/>
      <c r="S70" s="185"/>
      <c r="T70" s="186"/>
      <c r="U70" s="187"/>
      <c r="V70" s="188"/>
      <c r="W70" s="189"/>
      <c r="X70" s="190"/>
      <c r="Y70" s="191"/>
      <c r="Z70" s="192"/>
      <c r="AA70" s="193"/>
      <c r="AB70" s="194"/>
      <c r="AC70" s="195"/>
      <c r="AD70" s="184"/>
      <c r="AE70" s="185"/>
      <c r="AF70" s="186"/>
      <c r="AG70" s="187"/>
      <c r="AH70" s="188"/>
      <c r="AI70" s="189"/>
      <c r="AJ70" s="190"/>
      <c r="AK70" s="191"/>
      <c r="AL70" s="192"/>
      <c r="AM70" s="193"/>
      <c r="AN70" s="194"/>
      <c r="AO70" s="195"/>
      <c r="AP70" s="184"/>
      <c r="AQ70" s="185"/>
      <c r="AR70" s="186"/>
      <c r="AS70" s="187"/>
      <c r="AT70" s="188"/>
      <c r="AU70" s="189"/>
      <c r="AV70" s="190"/>
      <c r="AW70" s="191"/>
      <c r="AX70" s="192"/>
      <c r="AY70" s="193"/>
      <c r="AZ70" s="194"/>
      <c r="BA70" s="195"/>
      <c r="BB70" s="184"/>
      <c r="BC70" s="185"/>
      <c r="BD70" s="186"/>
      <c r="BE70" s="187"/>
      <c r="BF70" s="188"/>
      <c r="BG70" s="189"/>
      <c r="BH70" s="190"/>
      <c r="BI70" s="191"/>
      <c r="BJ70" s="192"/>
      <c r="BK70" s="193"/>
      <c r="BL70" s="194"/>
      <c r="BM70" s="195"/>
    </row>
    <row r="71" spans="2:65" x14ac:dyDescent="0.35">
      <c r="B71" s="295"/>
      <c r="C71" s="291"/>
      <c r="D71" s="292"/>
      <c r="E71" s="293"/>
      <c r="F71" s="270"/>
      <c r="G71" s="173"/>
      <c r="H71" s="174"/>
      <c r="I71" s="175"/>
      <c r="J71" s="176"/>
      <c r="K71" s="177"/>
      <c r="L71" s="178"/>
      <c r="M71" s="179"/>
      <c r="N71" s="180"/>
      <c r="O71" s="181"/>
      <c r="P71" s="182"/>
      <c r="Q71" s="183"/>
      <c r="R71" s="184"/>
      <c r="S71" s="185"/>
      <c r="T71" s="186"/>
      <c r="U71" s="187"/>
      <c r="V71" s="188"/>
      <c r="W71" s="189"/>
      <c r="X71" s="190"/>
      <c r="Y71" s="191"/>
      <c r="Z71" s="192"/>
      <c r="AA71" s="193"/>
      <c r="AB71" s="194"/>
      <c r="AC71" s="195"/>
      <c r="AD71" s="184"/>
      <c r="AE71" s="185"/>
      <c r="AF71" s="186"/>
      <c r="AG71" s="187"/>
      <c r="AH71" s="188"/>
      <c r="AI71" s="189"/>
      <c r="AJ71" s="190"/>
      <c r="AK71" s="191"/>
      <c r="AL71" s="192"/>
      <c r="AM71" s="193"/>
      <c r="AN71" s="194"/>
      <c r="AO71" s="195"/>
      <c r="AP71" s="184"/>
      <c r="AQ71" s="185"/>
      <c r="AR71" s="186"/>
      <c r="AS71" s="187"/>
      <c r="AT71" s="188"/>
      <c r="AU71" s="189"/>
      <c r="AV71" s="190"/>
      <c r="AW71" s="191"/>
      <c r="AX71" s="192"/>
      <c r="AY71" s="193"/>
      <c r="AZ71" s="194"/>
      <c r="BA71" s="195"/>
      <c r="BB71" s="184"/>
      <c r="BC71" s="185"/>
      <c r="BD71" s="186"/>
      <c r="BE71" s="187"/>
      <c r="BF71" s="188"/>
      <c r="BG71" s="189"/>
      <c r="BH71" s="190"/>
      <c r="BI71" s="191"/>
      <c r="BJ71" s="192"/>
      <c r="BK71" s="193"/>
      <c r="BL71" s="194"/>
      <c r="BM71" s="195"/>
    </row>
    <row r="72" spans="2:65" x14ac:dyDescent="0.35">
      <c r="B72" s="295"/>
      <c r="C72" s="291"/>
      <c r="D72" s="292"/>
      <c r="E72" s="293"/>
      <c r="F72" s="270"/>
      <c r="G72" s="173"/>
      <c r="H72" s="174"/>
      <c r="I72" s="175"/>
      <c r="J72" s="176"/>
      <c r="K72" s="177"/>
      <c r="L72" s="178"/>
      <c r="M72" s="179"/>
      <c r="N72" s="180"/>
      <c r="O72" s="181"/>
      <c r="P72" s="182"/>
      <c r="Q72" s="183"/>
      <c r="R72" s="184"/>
      <c r="S72" s="185"/>
      <c r="T72" s="186"/>
      <c r="U72" s="187"/>
      <c r="V72" s="188"/>
      <c r="W72" s="189"/>
      <c r="X72" s="190"/>
      <c r="Y72" s="191"/>
      <c r="Z72" s="192"/>
      <c r="AA72" s="193"/>
      <c r="AB72" s="194"/>
      <c r="AC72" s="195"/>
      <c r="AD72" s="184"/>
      <c r="AE72" s="185"/>
      <c r="AF72" s="186"/>
      <c r="AG72" s="187"/>
      <c r="AH72" s="188"/>
      <c r="AI72" s="189"/>
      <c r="AJ72" s="190"/>
      <c r="AK72" s="191"/>
      <c r="AL72" s="192"/>
      <c r="AM72" s="193"/>
      <c r="AN72" s="194"/>
      <c r="AO72" s="195"/>
      <c r="AP72" s="184"/>
      <c r="AQ72" s="185"/>
      <c r="AR72" s="186"/>
      <c r="AS72" s="187"/>
      <c r="AT72" s="188"/>
      <c r="AU72" s="189"/>
      <c r="AV72" s="190"/>
      <c r="AW72" s="191"/>
      <c r="AX72" s="192"/>
      <c r="AY72" s="193"/>
      <c r="AZ72" s="194"/>
      <c r="BA72" s="195"/>
      <c r="BB72" s="184"/>
      <c r="BC72" s="185"/>
      <c r="BD72" s="186"/>
      <c r="BE72" s="187"/>
      <c r="BF72" s="188"/>
      <c r="BG72" s="189"/>
      <c r="BH72" s="190"/>
      <c r="BI72" s="191"/>
      <c r="BJ72" s="192"/>
      <c r="BK72" s="193"/>
      <c r="BL72" s="194"/>
      <c r="BM72" s="195"/>
    </row>
    <row r="73" spans="2:65" x14ac:dyDescent="0.35">
      <c r="B73" s="295"/>
      <c r="C73" s="291"/>
      <c r="D73" s="292"/>
      <c r="E73" s="293"/>
      <c r="F73" s="270"/>
      <c r="G73" s="173"/>
      <c r="H73" s="174"/>
      <c r="I73" s="175"/>
      <c r="J73" s="176"/>
      <c r="K73" s="177"/>
      <c r="L73" s="178"/>
      <c r="M73" s="179"/>
      <c r="N73" s="180"/>
      <c r="O73" s="181"/>
      <c r="P73" s="182"/>
      <c r="Q73" s="183"/>
      <c r="R73" s="184"/>
      <c r="S73" s="185"/>
      <c r="T73" s="186"/>
      <c r="U73" s="187"/>
      <c r="V73" s="188"/>
      <c r="W73" s="189"/>
      <c r="X73" s="190"/>
      <c r="Y73" s="191"/>
      <c r="Z73" s="192"/>
      <c r="AA73" s="193"/>
      <c r="AB73" s="194"/>
      <c r="AC73" s="195"/>
      <c r="AD73" s="184"/>
      <c r="AE73" s="185"/>
      <c r="AF73" s="186"/>
      <c r="AG73" s="187"/>
      <c r="AH73" s="188"/>
      <c r="AI73" s="189"/>
      <c r="AJ73" s="190"/>
      <c r="AK73" s="191"/>
      <c r="AL73" s="192"/>
      <c r="AM73" s="193"/>
      <c r="AN73" s="194"/>
      <c r="AO73" s="195"/>
      <c r="AP73" s="184"/>
      <c r="AQ73" s="185"/>
      <c r="AR73" s="186"/>
      <c r="AS73" s="187"/>
      <c r="AT73" s="188"/>
      <c r="AU73" s="189"/>
      <c r="AV73" s="190"/>
      <c r="AW73" s="191"/>
      <c r="AX73" s="192"/>
      <c r="AY73" s="193"/>
      <c r="AZ73" s="194"/>
      <c r="BA73" s="195"/>
      <c r="BB73" s="184"/>
      <c r="BC73" s="185"/>
      <c r="BD73" s="186"/>
      <c r="BE73" s="187"/>
      <c r="BF73" s="188"/>
      <c r="BG73" s="189"/>
      <c r="BH73" s="190"/>
      <c r="BI73" s="191"/>
      <c r="BJ73" s="192"/>
      <c r="BK73" s="193"/>
      <c r="BL73" s="194"/>
      <c r="BM73" s="195"/>
    </row>
    <row r="74" spans="2:65" x14ac:dyDescent="0.35">
      <c r="B74" s="295"/>
      <c r="C74" s="291"/>
      <c r="D74" s="292"/>
      <c r="E74" s="293"/>
      <c r="F74" s="270"/>
      <c r="G74" s="173"/>
      <c r="H74" s="174"/>
      <c r="I74" s="175"/>
      <c r="J74" s="176"/>
      <c r="K74" s="177"/>
      <c r="L74" s="178"/>
      <c r="M74" s="179"/>
      <c r="N74" s="180"/>
      <c r="O74" s="181"/>
      <c r="P74" s="182"/>
      <c r="Q74" s="183"/>
      <c r="R74" s="184"/>
      <c r="S74" s="185"/>
      <c r="T74" s="186"/>
      <c r="U74" s="187"/>
      <c r="V74" s="188"/>
      <c r="W74" s="189"/>
      <c r="X74" s="190"/>
      <c r="Y74" s="191"/>
      <c r="Z74" s="192"/>
      <c r="AA74" s="193"/>
      <c r="AB74" s="194"/>
      <c r="AC74" s="195"/>
      <c r="AD74" s="184"/>
      <c r="AE74" s="185"/>
      <c r="AF74" s="186"/>
      <c r="AG74" s="187"/>
      <c r="AH74" s="188"/>
      <c r="AI74" s="189"/>
      <c r="AJ74" s="190"/>
      <c r="AK74" s="191"/>
      <c r="AL74" s="192"/>
      <c r="AM74" s="193"/>
      <c r="AN74" s="194"/>
      <c r="AO74" s="195"/>
      <c r="AP74" s="184"/>
      <c r="AQ74" s="185"/>
      <c r="AR74" s="186"/>
      <c r="AS74" s="187"/>
      <c r="AT74" s="188"/>
      <c r="AU74" s="189"/>
      <c r="AV74" s="190"/>
      <c r="AW74" s="191"/>
      <c r="AX74" s="192"/>
      <c r="AY74" s="193"/>
      <c r="AZ74" s="194"/>
      <c r="BA74" s="195"/>
      <c r="BB74" s="184"/>
      <c r="BC74" s="185"/>
      <c r="BD74" s="186"/>
      <c r="BE74" s="187"/>
      <c r="BF74" s="188"/>
      <c r="BG74" s="189"/>
      <c r="BH74" s="190"/>
      <c r="BI74" s="191"/>
      <c r="BJ74" s="192"/>
      <c r="BK74" s="193"/>
      <c r="BL74" s="194"/>
      <c r="BM74" s="195"/>
    </row>
    <row r="75" spans="2:65" x14ac:dyDescent="0.35">
      <c r="B75" s="295"/>
      <c r="C75" s="291"/>
      <c r="D75" s="292"/>
      <c r="E75" s="293"/>
      <c r="F75" s="270"/>
      <c r="G75" s="173"/>
      <c r="H75" s="174"/>
      <c r="I75" s="175"/>
      <c r="J75" s="176"/>
      <c r="K75" s="177"/>
      <c r="L75" s="178"/>
      <c r="M75" s="179"/>
      <c r="N75" s="180"/>
      <c r="O75" s="181"/>
      <c r="P75" s="182"/>
      <c r="Q75" s="183"/>
      <c r="R75" s="184"/>
      <c r="S75" s="185"/>
      <c r="T75" s="186"/>
      <c r="U75" s="187"/>
      <c r="V75" s="188"/>
      <c r="W75" s="189"/>
      <c r="X75" s="190"/>
      <c r="Y75" s="191"/>
      <c r="Z75" s="192"/>
      <c r="AA75" s="193"/>
      <c r="AB75" s="194"/>
      <c r="AC75" s="195"/>
      <c r="AD75" s="184"/>
      <c r="AE75" s="185"/>
      <c r="AF75" s="186"/>
      <c r="AG75" s="187"/>
      <c r="AH75" s="188"/>
      <c r="AI75" s="189"/>
      <c r="AJ75" s="190"/>
      <c r="AK75" s="191"/>
      <c r="AL75" s="192"/>
      <c r="AM75" s="193"/>
      <c r="AN75" s="194"/>
      <c r="AO75" s="195"/>
      <c r="AP75" s="184"/>
      <c r="AQ75" s="185"/>
      <c r="AR75" s="186"/>
      <c r="AS75" s="187"/>
      <c r="AT75" s="188"/>
      <c r="AU75" s="189"/>
      <c r="AV75" s="190"/>
      <c r="AW75" s="191"/>
      <c r="AX75" s="192"/>
      <c r="AY75" s="193"/>
      <c r="AZ75" s="194"/>
      <c r="BA75" s="195"/>
      <c r="BB75" s="184"/>
      <c r="BC75" s="185"/>
      <c r="BD75" s="186"/>
      <c r="BE75" s="187"/>
      <c r="BF75" s="188"/>
      <c r="BG75" s="189"/>
      <c r="BH75" s="190"/>
      <c r="BI75" s="191"/>
      <c r="BJ75" s="192"/>
      <c r="BK75" s="193"/>
      <c r="BL75" s="194"/>
      <c r="BM75" s="195"/>
    </row>
    <row r="76" spans="2:65" x14ac:dyDescent="0.35">
      <c r="B76" s="295"/>
      <c r="C76" s="291"/>
      <c r="D76" s="292"/>
      <c r="E76" s="293"/>
      <c r="F76" s="270"/>
      <c r="G76" s="173"/>
      <c r="H76" s="174"/>
      <c r="I76" s="175"/>
      <c r="J76" s="176"/>
      <c r="K76" s="177"/>
      <c r="L76" s="178"/>
      <c r="M76" s="179"/>
      <c r="N76" s="180"/>
      <c r="O76" s="181"/>
      <c r="P76" s="182"/>
      <c r="Q76" s="183"/>
      <c r="R76" s="184"/>
      <c r="S76" s="185"/>
      <c r="T76" s="186"/>
      <c r="U76" s="187"/>
      <c r="V76" s="188"/>
      <c r="W76" s="189"/>
      <c r="X76" s="190"/>
      <c r="Y76" s="191"/>
      <c r="Z76" s="192"/>
      <c r="AA76" s="193"/>
      <c r="AB76" s="194"/>
      <c r="AC76" s="195"/>
      <c r="AD76" s="184"/>
      <c r="AE76" s="185"/>
      <c r="AF76" s="186"/>
      <c r="AG76" s="187"/>
      <c r="AH76" s="188"/>
      <c r="AI76" s="189"/>
      <c r="AJ76" s="190"/>
      <c r="AK76" s="191"/>
      <c r="AL76" s="192"/>
      <c r="AM76" s="193"/>
      <c r="AN76" s="194"/>
      <c r="AO76" s="195"/>
      <c r="AP76" s="184"/>
      <c r="AQ76" s="185"/>
      <c r="AR76" s="186"/>
      <c r="AS76" s="187"/>
      <c r="AT76" s="188"/>
      <c r="AU76" s="189"/>
      <c r="AV76" s="190"/>
      <c r="AW76" s="191"/>
      <c r="AX76" s="192"/>
      <c r="AY76" s="193"/>
      <c r="AZ76" s="194"/>
      <c r="BA76" s="195"/>
      <c r="BB76" s="184"/>
      <c r="BC76" s="185"/>
      <c r="BD76" s="186"/>
      <c r="BE76" s="187"/>
      <c r="BF76" s="188"/>
      <c r="BG76" s="189"/>
      <c r="BH76" s="190"/>
      <c r="BI76" s="191"/>
      <c r="BJ76" s="192"/>
      <c r="BK76" s="193"/>
      <c r="BL76" s="194"/>
      <c r="BM76" s="195"/>
    </row>
    <row r="77" spans="2:65" x14ac:dyDescent="0.35">
      <c r="B77" s="295"/>
      <c r="C77" s="291"/>
      <c r="D77" s="292"/>
      <c r="E77" s="293"/>
      <c r="F77" s="270"/>
      <c r="G77" s="173"/>
      <c r="H77" s="174"/>
      <c r="I77" s="175"/>
      <c r="J77" s="176"/>
      <c r="K77" s="177"/>
      <c r="L77" s="178"/>
      <c r="M77" s="179"/>
      <c r="N77" s="180"/>
      <c r="O77" s="181"/>
      <c r="P77" s="182"/>
      <c r="Q77" s="183"/>
      <c r="R77" s="184"/>
      <c r="S77" s="185"/>
      <c r="T77" s="186"/>
      <c r="U77" s="187"/>
      <c r="V77" s="188"/>
      <c r="W77" s="189"/>
      <c r="X77" s="190"/>
      <c r="Y77" s="191"/>
      <c r="Z77" s="192"/>
      <c r="AA77" s="193"/>
      <c r="AB77" s="194"/>
      <c r="AC77" s="195"/>
      <c r="AD77" s="184"/>
      <c r="AE77" s="185"/>
      <c r="AF77" s="186"/>
      <c r="AG77" s="187"/>
      <c r="AH77" s="188"/>
      <c r="AI77" s="189"/>
      <c r="AJ77" s="190"/>
      <c r="AK77" s="191"/>
      <c r="AL77" s="192"/>
      <c r="AM77" s="193"/>
      <c r="AN77" s="194"/>
      <c r="AO77" s="195"/>
      <c r="AP77" s="184"/>
      <c r="AQ77" s="185"/>
      <c r="AR77" s="186"/>
      <c r="AS77" s="187"/>
      <c r="AT77" s="188"/>
      <c r="AU77" s="189"/>
      <c r="AV77" s="190"/>
      <c r="AW77" s="191"/>
      <c r="AX77" s="192"/>
      <c r="AY77" s="193"/>
      <c r="AZ77" s="194"/>
      <c r="BA77" s="195"/>
      <c r="BB77" s="184"/>
      <c r="BC77" s="185"/>
      <c r="BD77" s="186"/>
      <c r="BE77" s="187"/>
      <c r="BF77" s="188"/>
      <c r="BG77" s="189"/>
      <c r="BH77" s="190"/>
      <c r="BI77" s="191"/>
      <c r="BJ77" s="192"/>
      <c r="BK77" s="193"/>
      <c r="BL77" s="194"/>
      <c r="BM77" s="195"/>
    </row>
    <row r="78" spans="2:65" x14ac:dyDescent="0.35">
      <c r="B78" s="295"/>
      <c r="C78" s="291"/>
      <c r="D78" s="292"/>
      <c r="E78" s="293"/>
      <c r="F78" s="270"/>
      <c r="G78" s="173"/>
      <c r="H78" s="174"/>
      <c r="I78" s="175"/>
      <c r="J78" s="176"/>
      <c r="K78" s="177"/>
      <c r="L78" s="178"/>
      <c r="M78" s="179"/>
      <c r="N78" s="180"/>
      <c r="O78" s="181"/>
      <c r="P78" s="182"/>
      <c r="Q78" s="183"/>
      <c r="R78" s="184"/>
      <c r="S78" s="185"/>
      <c r="T78" s="186"/>
      <c r="U78" s="187"/>
      <c r="V78" s="188"/>
      <c r="W78" s="189"/>
      <c r="X78" s="190"/>
      <c r="Y78" s="191"/>
      <c r="Z78" s="192"/>
      <c r="AA78" s="193"/>
      <c r="AB78" s="194"/>
      <c r="AC78" s="195"/>
      <c r="AD78" s="184"/>
      <c r="AE78" s="185"/>
      <c r="AF78" s="186"/>
      <c r="AG78" s="187"/>
      <c r="AH78" s="188"/>
      <c r="AI78" s="189"/>
      <c r="AJ78" s="190"/>
      <c r="AK78" s="191"/>
      <c r="AL78" s="192"/>
      <c r="AM78" s="193"/>
      <c r="AN78" s="194"/>
      <c r="AO78" s="195"/>
      <c r="AP78" s="184"/>
      <c r="AQ78" s="185"/>
      <c r="AR78" s="186"/>
      <c r="AS78" s="187"/>
      <c r="AT78" s="188"/>
      <c r="AU78" s="189"/>
      <c r="AV78" s="190"/>
      <c r="AW78" s="191"/>
      <c r="AX78" s="192"/>
      <c r="AY78" s="193"/>
      <c r="AZ78" s="194"/>
      <c r="BA78" s="195"/>
      <c r="BB78" s="184"/>
      <c r="BC78" s="185"/>
      <c r="BD78" s="186"/>
      <c r="BE78" s="187"/>
      <c r="BF78" s="188"/>
      <c r="BG78" s="189"/>
      <c r="BH78" s="190"/>
      <c r="BI78" s="191"/>
      <c r="BJ78" s="192"/>
      <c r="BK78" s="193"/>
      <c r="BL78" s="194"/>
      <c r="BM78" s="195"/>
    </row>
    <row r="79" spans="2:65" x14ac:dyDescent="0.35">
      <c r="B79" s="295"/>
      <c r="C79" s="291"/>
      <c r="D79" s="292"/>
      <c r="E79" s="293"/>
      <c r="F79" s="270"/>
      <c r="G79" s="173"/>
      <c r="H79" s="174"/>
      <c r="I79" s="175"/>
      <c r="J79" s="176"/>
      <c r="K79" s="177"/>
      <c r="L79" s="178"/>
      <c r="M79" s="179"/>
      <c r="N79" s="180"/>
      <c r="O79" s="181"/>
      <c r="P79" s="182"/>
      <c r="Q79" s="183"/>
      <c r="R79" s="184"/>
      <c r="S79" s="185"/>
      <c r="T79" s="186"/>
      <c r="U79" s="187"/>
      <c r="V79" s="188"/>
      <c r="W79" s="189"/>
      <c r="X79" s="190"/>
      <c r="Y79" s="191"/>
      <c r="Z79" s="192"/>
      <c r="AA79" s="193"/>
      <c r="AB79" s="194"/>
      <c r="AC79" s="195"/>
      <c r="AD79" s="184"/>
      <c r="AE79" s="185"/>
      <c r="AF79" s="186"/>
      <c r="AG79" s="187"/>
      <c r="AH79" s="188"/>
      <c r="AI79" s="189"/>
      <c r="AJ79" s="190"/>
      <c r="AK79" s="191"/>
      <c r="AL79" s="192"/>
      <c r="AM79" s="193"/>
      <c r="AN79" s="194"/>
      <c r="AO79" s="195"/>
      <c r="AP79" s="184"/>
      <c r="AQ79" s="185"/>
      <c r="AR79" s="186"/>
      <c r="AS79" s="187"/>
      <c r="AT79" s="188"/>
      <c r="AU79" s="189"/>
      <c r="AV79" s="190"/>
      <c r="AW79" s="191"/>
      <c r="AX79" s="192"/>
      <c r="AY79" s="193"/>
      <c r="AZ79" s="194"/>
      <c r="BA79" s="195"/>
      <c r="BB79" s="184"/>
      <c r="BC79" s="185"/>
      <c r="BD79" s="186"/>
      <c r="BE79" s="187"/>
      <c r="BF79" s="188"/>
      <c r="BG79" s="189"/>
      <c r="BH79" s="190"/>
      <c r="BI79" s="191"/>
      <c r="BJ79" s="192"/>
      <c r="BK79" s="193"/>
      <c r="BL79" s="194"/>
      <c r="BM79" s="195"/>
    </row>
    <row r="80" spans="2:65" x14ac:dyDescent="0.35">
      <c r="B80" s="295"/>
      <c r="C80" s="291"/>
      <c r="D80" s="292"/>
      <c r="E80" s="293"/>
      <c r="F80" s="270"/>
      <c r="G80" s="173"/>
      <c r="H80" s="174"/>
      <c r="I80" s="175"/>
      <c r="J80" s="176"/>
      <c r="K80" s="177"/>
      <c r="L80" s="178"/>
      <c r="M80" s="179"/>
      <c r="N80" s="180"/>
      <c r="O80" s="181"/>
      <c r="P80" s="182"/>
      <c r="Q80" s="183"/>
      <c r="R80" s="184"/>
      <c r="S80" s="185"/>
      <c r="T80" s="186"/>
      <c r="U80" s="187"/>
      <c r="V80" s="188"/>
      <c r="W80" s="189"/>
      <c r="X80" s="190"/>
      <c r="Y80" s="191"/>
      <c r="Z80" s="192"/>
      <c r="AA80" s="193"/>
      <c r="AB80" s="194"/>
      <c r="AC80" s="195"/>
      <c r="AD80" s="184"/>
      <c r="AE80" s="185"/>
      <c r="AF80" s="186"/>
      <c r="AG80" s="187"/>
      <c r="AH80" s="188"/>
      <c r="AI80" s="189"/>
      <c r="AJ80" s="190"/>
      <c r="AK80" s="191"/>
      <c r="AL80" s="192"/>
      <c r="AM80" s="193"/>
      <c r="AN80" s="194"/>
      <c r="AO80" s="195"/>
      <c r="AP80" s="184"/>
      <c r="AQ80" s="185"/>
      <c r="AR80" s="186"/>
      <c r="AS80" s="187"/>
      <c r="AT80" s="188"/>
      <c r="AU80" s="189"/>
      <c r="AV80" s="190"/>
      <c r="AW80" s="191"/>
      <c r="AX80" s="192"/>
      <c r="AY80" s="193"/>
      <c r="AZ80" s="194"/>
      <c r="BA80" s="195"/>
      <c r="BB80" s="184"/>
      <c r="BC80" s="185"/>
      <c r="BD80" s="186"/>
      <c r="BE80" s="187"/>
      <c r="BF80" s="188"/>
      <c r="BG80" s="189"/>
      <c r="BH80" s="190"/>
      <c r="BI80" s="191"/>
      <c r="BJ80" s="192"/>
      <c r="BK80" s="193"/>
      <c r="BL80" s="194"/>
      <c r="BM80" s="195"/>
    </row>
    <row r="81" spans="2:65" x14ac:dyDescent="0.35">
      <c r="B81" s="295"/>
      <c r="C81" s="291"/>
      <c r="D81" s="292"/>
      <c r="E81" s="293"/>
      <c r="F81" s="270"/>
      <c r="G81" s="173"/>
      <c r="H81" s="174"/>
      <c r="I81" s="175"/>
      <c r="J81" s="176"/>
      <c r="K81" s="177"/>
      <c r="L81" s="178"/>
      <c r="M81" s="179"/>
      <c r="N81" s="180"/>
      <c r="O81" s="181"/>
      <c r="P81" s="182"/>
      <c r="Q81" s="183"/>
      <c r="R81" s="184"/>
      <c r="S81" s="185"/>
      <c r="T81" s="186"/>
      <c r="U81" s="187"/>
      <c r="V81" s="188"/>
      <c r="W81" s="189"/>
      <c r="X81" s="190"/>
      <c r="Y81" s="191"/>
      <c r="Z81" s="192"/>
      <c r="AA81" s="193"/>
      <c r="AB81" s="194"/>
      <c r="AC81" s="195"/>
      <c r="AD81" s="184"/>
      <c r="AE81" s="185"/>
      <c r="AF81" s="186"/>
      <c r="AG81" s="187"/>
      <c r="AH81" s="188"/>
      <c r="AI81" s="189"/>
      <c r="AJ81" s="190"/>
      <c r="AK81" s="191"/>
      <c r="AL81" s="192"/>
      <c r="AM81" s="193"/>
      <c r="AN81" s="194"/>
      <c r="AO81" s="195"/>
      <c r="AP81" s="184"/>
      <c r="AQ81" s="185"/>
      <c r="AR81" s="186"/>
      <c r="AS81" s="187"/>
      <c r="AT81" s="188"/>
      <c r="AU81" s="189"/>
      <c r="AV81" s="190"/>
      <c r="AW81" s="191"/>
      <c r="AX81" s="192"/>
      <c r="AY81" s="193"/>
      <c r="AZ81" s="194"/>
      <c r="BA81" s="195"/>
      <c r="BB81" s="184"/>
      <c r="BC81" s="185"/>
      <c r="BD81" s="186"/>
      <c r="BE81" s="187"/>
      <c r="BF81" s="188"/>
      <c r="BG81" s="189"/>
      <c r="BH81" s="190"/>
      <c r="BI81" s="191"/>
      <c r="BJ81" s="192"/>
      <c r="BK81" s="193"/>
      <c r="BL81" s="194"/>
      <c r="BM81" s="195"/>
    </row>
    <row r="82" spans="2:65" x14ac:dyDescent="0.35">
      <c r="B82" s="295"/>
      <c r="C82" s="291"/>
      <c r="D82" s="292"/>
      <c r="E82" s="293"/>
      <c r="F82" s="270"/>
      <c r="G82" s="173"/>
      <c r="H82" s="174"/>
      <c r="I82" s="175"/>
      <c r="J82" s="176"/>
      <c r="K82" s="177"/>
      <c r="L82" s="178"/>
      <c r="M82" s="179"/>
      <c r="N82" s="180"/>
      <c r="O82" s="181"/>
      <c r="P82" s="182"/>
      <c r="Q82" s="183"/>
      <c r="R82" s="184"/>
      <c r="S82" s="185"/>
      <c r="T82" s="186"/>
      <c r="U82" s="187"/>
      <c r="V82" s="188"/>
      <c r="W82" s="189"/>
      <c r="X82" s="190"/>
      <c r="Y82" s="191"/>
      <c r="Z82" s="192"/>
      <c r="AA82" s="193"/>
      <c r="AB82" s="194"/>
      <c r="AC82" s="195"/>
      <c r="AD82" s="184"/>
      <c r="AE82" s="185"/>
      <c r="AF82" s="186"/>
      <c r="AG82" s="187"/>
      <c r="AH82" s="188"/>
      <c r="AI82" s="189"/>
      <c r="AJ82" s="190"/>
      <c r="AK82" s="191"/>
      <c r="AL82" s="192"/>
      <c r="AM82" s="193"/>
      <c r="AN82" s="194"/>
      <c r="AO82" s="195"/>
      <c r="AP82" s="184"/>
      <c r="AQ82" s="185"/>
      <c r="AR82" s="186"/>
      <c r="AS82" s="187"/>
      <c r="AT82" s="188"/>
      <c r="AU82" s="189"/>
      <c r="AV82" s="190"/>
      <c r="AW82" s="191"/>
      <c r="AX82" s="192"/>
      <c r="AY82" s="193"/>
      <c r="AZ82" s="194"/>
      <c r="BA82" s="195"/>
      <c r="BB82" s="184"/>
      <c r="BC82" s="185"/>
      <c r="BD82" s="186"/>
      <c r="BE82" s="187"/>
      <c r="BF82" s="188"/>
      <c r="BG82" s="189"/>
      <c r="BH82" s="190"/>
      <c r="BI82" s="191"/>
      <c r="BJ82" s="192"/>
      <c r="BK82" s="193"/>
      <c r="BL82" s="194"/>
      <c r="BM82" s="195"/>
    </row>
    <row r="83" spans="2:65" x14ac:dyDescent="0.35">
      <c r="B83" s="295"/>
      <c r="C83" s="291"/>
      <c r="D83" s="292"/>
      <c r="E83" s="293"/>
      <c r="F83" s="270"/>
      <c r="G83" s="173"/>
      <c r="H83" s="174"/>
      <c r="I83" s="175"/>
      <c r="J83" s="176"/>
      <c r="K83" s="177"/>
      <c r="L83" s="178"/>
      <c r="M83" s="179"/>
      <c r="N83" s="180"/>
      <c r="O83" s="181"/>
      <c r="P83" s="182"/>
      <c r="Q83" s="183"/>
      <c r="R83" s="184"/>
      <c r="S83" s="185"/>
      <c r="T83" s="186"/>
      <c r="U83" s="187"/>
      <c r="V83" s="188"/>
      <c r="W83" s="189"/>
      <c r="X83" s="190"/>
      <c r="Y83" s="191"/>
      <c r="Z83" s="192"/>
      <c r="AA83" s="193"/>
      <c r="AB83" s="194"/>
      <c r="AC83" s="195"/>
      <c r="AD83" s="184"/>
      <c r="AE83" s="185"/>
      <c r="AF83" s="186"/>
      <c r="AG83" s="187"/>
      <c r="AH83" s="188"/>
      <c r="AI83" s="189"/>
      <c r="AJ83" s="190"/>
      <c r="AK83" s="191"/>
      <c r="AL83" s="192"/>
      <c r="AM83" s="193"/>
      <c r="AN83" s="194"/>
      <c r="AO83" s="195"/>
      <c r="AP83" s="184"/>
      <c r="AQ83" s="185"/>
      <c r="AR83" s="186"/>
      <c r="AS83" s="187"/>
      <c r="AT83" s="188"/>
      <c r="AU83" s="189"/>
      <c r="AV83" s="190"/>
      <c r="AW83" s="191"/>
      <c r="AX83" s="192"/>
      <c r="AY83" s="193"/>
      <c r="AZ83" s="194"/>
      <c r="BA83" s="195"/>
      <c r="BB83" s="184"/>
      <c r="BC83" s="185"/>
      <c r="BD83" s="186"/>
      <c r="BE83" s="187"/>
      <c r="BF83" s="188"/>
      <c r="BG83" s="189"/>
      <c r="BH83" s="190"/>
      <c r="BI83" s="191"/>
      <c r="BJ83" s="192"/>
      <c r="BK83" s="193"/>
      <c r="BL83" s="194"/>
      <c r="BM83" s="195"/>
    </row>
    <row r="84" spans="2:65" x14ac:dyDescent="0.35">
      <c r="B84" s="295"/>
      <c r="C84" s="291"/>
      <c r="D84" s="292"/>
      <c r="E84" s="293"/>
      <c r="F84" s="270"/>
      <c r="G84" s="173"/>
      <c r="H84" s="174"/>
      <c r="I84" s="175"/>
      <c r="J84" s="176"/>
      <c r="K84" s="177"/>
      <c r="L84" s="178"/>
      <c r="M84" s="179"/>
      <c r="N84" s="180"/>
      <c r="O84" s="181"/>
      <c r="P84" s="182"/>
      <c r="Q84" s="183"/>
      <c r="R84" s="184"/>
      <c r="S84" s="185"/>
      <c r="T84" s="186"/>
      <c r="U84" s="187"/>
      <c r="V84" s="188"/>
      <c r="W84" s="189"/>
      <c r="X84" s="190"/>
      <c r="Y84" s="191"/>
      <c r="Z84" s="192"/>
      <c r="AA84" s="193"/>
      <c r="AB84" s="194"/>
      <c r="AC84" s="195"/>
      <c r="AD84" s="184"/>
      <c r="AE84" s="185"/>
      <c r="AF84" s="186"/>
      <c r="AG84" s="187"/>
      <c r="AH84" s="188"/>
      <c r="AI84" s="189"/>
      <c r="AJ84" s="190"/>
      <c r="AK84" s="191"/>
      <c r="AL84" s="192"/>
      <c r="AM84" s="193"/>
      <c r="AN84" s="194"/>
      <c r="AO84" s="195"/>
      <c r="AP84" s="184"/>
      <c r="AQ84" s="185"/>
      <c r="AR84" s="186"/>
      <c r="AS84" s="187"/>
      <c r="AT84" s="188"/>
      <c r="AU84" s="189"/>
      <c r="AV84" s="190"/>
      <c r="AW84" s="191"/>
      <c r="AX84" s="192"/>
      <c r="AY84" s="193"/>
      <c r="AZ84" s="194"/>
      <c r="BA84" s="195"/>
      <c r="BB84" s="184"/>
      <c r="BC84" s="185"/>
      <c r="BD84" s="186"/>
      <c r="BE84" s="187"/>
      <c r="BF84" s="188"/>
      <c r="BG84" s="189"/>
      <c r="BH84" s="190"/>
      <c r="BI84" s="191"/>
      <c r="BJ84" s="192"/>
      <c r="BK84" s="193"/>
      <c r="BL84" s="194"/>
      <c r="BM84" s="195"/>
    </row>
    <row r="85" spans="2:65" x14ac:dyDescent="0.35">
      <c r="B85" s="295"/>
      <c r="C85" s="291"/>
      <c r="D85" s="292"/>
      <c r="E85" s="293"/>
      <c r="F85" s="270"/>
      <c r="G85" s="173"/>
      <c r="H85" s="174"/>
      <c r="I85" s="175"/>
      <c r="J85" s="176"/>
      <c r="K85" s="177"/>
      <c r="L85" s="178"/>
      <c r="M85" s="179"/>
      <c r="N85" s="180"/>
      <c r="O85" s="181"/>
      <c r="P85" s="182"/>
      <c r="Q85" s="183"/>
      <c r="R85" s="184"/>
      <c r="S85" s="185"/>
      <c r="T85" s="186"/>
      <c r="U85" s="187"/>
      <c r="V85" s="188"/>
      <c r="W85" s="189"/>
      <c r="X85" s="190"/>
      <c r="Y85" s="191"/>
      <c r="Z85" s="192"/>
      <c r="AA85" s="193"/>
      <c r="AB85" s="194"/>
      <c r="AC85" s="195"/>
      <c r="AD85" s="184"/>
      <c r="AE85" s="185"/>
      <c r="AF85" s="186"/>
      <c r="AG85" s="187"/>
      <c r="AH85" s="188"/>
      <c r="AI85" s="189"/>
      <c r="AJ85" s="190"/>
      <c r="AK85" s="191"/>
      <c r="AL85" s="192"/>
      <c r="AM85" s="193"/>
      <c r="AN85" s="194"/>
      <c r="AO85" s="195"/>
      <c r="AP85" s="184"/>
      <c r="AQ85" s="185"/>
      <c r="AR85" s="186"/>
      <c r="AS85" s="187"/>
      <c r="AT85" s="188"/>
      <c r="AU85" s="189"/>
      <c r="AV85" s="190"/>
      <c r="AW85" s="191"/>
      <c r="AX85" s="192"/>
      <c r="AY85" s="193"/>
      <c r="AZ85" s="194"/>
      <c r="BA85" s="195"/>
      <c r="BB85" s="184"/>
      <c r="BC85" s="185"/>
      <c r="BD85" s="186"/>
      <c r="BE85" s="187"/>
      <c r="BF85" s="188"/>
      <c r="BG85" s="189"/>
      <c r="BH85" s="190"/>
      <c r="BI85" s="191"/>
      <c r="BJ85" s="192"/>
      <c r="BK85" s="193"/>
      <c r="BL85" s="194"/>
      <c r="BM85" s="195"/>
    </row>
    <row r="86" spans="2:65" x14ac:dyDescent="0.35">
      <c r="B86" s="295"/>
      <c r="C86" s="291"/>
      <c r="D86" s="292"/>
      <c r="E86" s="293"/>
      <c r="F86" s="270"/>
      <c r="G86" s="173"/>
      <c r="H86" s="174"/>
      <c r="I86" s="175"/>
      <c r="J86" s="176"/>
      <c r="K86" s="177"/>
      <c r="L86" s="178"/>
      <c r="M86" s="179"/>
      <c r="N86" s="180"/>
      <c r="O86" s="181"/>
      <c r="P86" s="182"/>
      <c r="Q86" s="183"/>
      <c r="R86" s="184"/>
      <c r="S86" s="185"/>
      <c r="T86" s="186"/>
      <c r="U86" s="187"/>
      <c r="V86" s="188"/>
      <c r="W86" s="189"/>
      <c r="X86" s="190"/>
      <c r="Y86" s="191"/>
      <c r="Z86" s="192"/>
      <c r="AA86" s="193"/>
      <c r="AB86" s="194"/>
      <c r="AC86" s="195"/>
      <c r="AD86" s="184"/>
      <c r="AE86" s="185"/>
      <c r="AF86" s="186"/>
      <c r="AG86" s="187"/>
      <c r="AH86" s="188"/>
      <c r="AI86" s="189"/>
      <c r="AJ86" s="190"/>
      <c r="AK86" s="191"/>
      <c r="AL86" s="192"/>
      <c r="AM86" s="193"/>
      <c r="AN86" s="194"/>
      <c r="AO86" s="195"/>
      <c r="AP86" s="184"/>
      <c r="AQ86" s="185"/>
      <c r="AR86" s="186"/>
      <c r="AS86" s="187"/>
      <c r="AT86" s="188"/>
      <c r="AU86" s="189"/>
      <c r="AV86" s="190"/>
      <c r="AW86" s="191"/>
      <c r="AX86" s="192"/>
      <c r="AY86" s="193"/>
      <c r="AZ86" s="194"/>
      <c r="BA86" s="195"/>
      <c r="BB86" s="184"/>
      <c r="BC86" s="185"/>
      <c r="BD86" s="186"/>
      <c r="BE86" s="187"/>
      <c r="BF86" s="188"/>
      <c r="BG86" s="189"/>
      <c r="BH86" s="190"/>
      <c r="BI86" s="191"/>
      <c r="BJ86" s="192"/>
      <c r="BK86" s="193"/>
      <c r="BL86" s="194"/>
      <c r="BM86" s="195"/>
    </row>
    <row r="87" spans="2:65" x14ac:dyDescent="0.35">
      <c r="B87" s="295"/>
      <c r="C87" s="291"/>
      <c r="D87" s="292"/>
      <c r="E87" s="293"/>
      <c r="F87" s="270"/>
      <c r="G87" s="173"/>
      <c r="H87" s="174"/>
      <c r="I87" s="175"/>
      <c r="J87" s="176"/>
      <c r="K87" s="177"/>
      <c r="L87" s="178"/>
      <c r="M87" s="179"/>
      <c r="N87" s="180"/>
      <c r="O87" s="181"/>
      <c r="P87" s="182"/>
      <c r="Q87" s="183"/>
      <c r="R87" s="184"/>
      <c r="S87" s="185"/>
      <c r="T87" s="186"/>
      <c r="U87" s="187"/>
      <c r="V87" s="188"/>
      <c r="W87" s="189"/>
      <c r="X87" s="190"/>
      <c r="Y87" s="191"/>
      <c r="Z87" s="192"/>
      <c r="AA87" s="193"/>
      <c r="AB87" s="194"/>
      <c r="AC87" s="195"/>
      <c r="AD87" s="184"/>
      <c r="AE87" s="185"/>
      <c r="AF87" s="186"/>
      <c r="AG87" s="187"/>
      <c r="AH87" s="188"/>
      <c r="AI87" s="189"/>
      <c r="AJ87" s="190"/>
      <c r="AK87" s="191"/>
      <c r="AL87" s="192"/>
      <c r="AM87" s="193"/>
      <c r="AN87" s="194"/>
      <c r="AO87" s="195"/>
      <c r="AP87" s="184"/>
      <c r="AQ87" s="185"/>
      <c r="AR87" s="186"/>
      <c r="AS87" s="187"/>
      <c r="AT87" s="188"/>
      <c r="AU87" s="189"/>
      <c r="AV87" s="190"/>
      <c r="AW87" s="191"/>
      <c r="AX87" s="192"/>
      <c r="AY87" s="193"/>
      <c r="AZ87" s="194"/>
      <c r="BA87" s="195"/>
      <c r="BB87" s="184"/>
      <c r="BC87" s="185"/>
      <c r="BD87" s="186"/>
      <c r="BE87" s="187"/>
      <c r="BF87" s="188"/>
      <c r="BG87" s="189"/>
      <c r="BH87" s="190"/>
      <c r="BI87" s="191"/>
      <c r="BJ87" s="192"/>
      <c r="BK87" s="193"/>
      <c r="BL87" s="194"/>
      <c r="BM87" s="195"/>
    </row>
    <row r="88" spans="2:65" x14ac:dyDescent="0.35">
      <c r="B88" s="295"/>
      <c r="C88" s="291"/>
      <c r="D88" s="292"/>
      <c r="E88" s="293"/>
      <c r="F88" s="270"/>
      <c r="G88" s="173"/>
      <c r="H88" s="174"/>
      <c r="I88" s="175"/>
      <c r="J88" s="176"/>
      <c r="K88" s="177"/>
      <c r="L88" s="178"/>
      <c r="M88" s="179"/>
      <c r="N88" s="180"/>
      <c r="O88" s="181"/>
      <c r="P88" s="182"/>
      <c r="Q88" s="183"/>
      <c r="R88" s="184"/>
      <c r="S88" s="185"/>
      <c r="T88" s="186"/>
      <c r="U88" s="187"/>
      <c r="V88" s="188"/>
      <c r="W88" s="189"/>
      <c r="X88" s="190"/>
      <c r="Y88" s="191"/>
      <c r="Z88" s="192"/>
      <c r="AA88" s="193"/>
      <c r="AB88" s="194"/>
      <c r="AC88" s="195"/>
      <c r="AD88" s="184"/>
      <c r="AE88" s="185"/>
      <c r="AF88" s="186"/>
      <c r="AG88" s="187"/>
      <c r="AH88" s="188"/>
      <c r="AI88" s="189"/>
      <c r="AJ88" s="190"/>
      <c r="AK88" s="191"/>
      <c r="AL88" s="192"/>
      <c r="AM88" s="193"/>
      <c r="AN88" s="194"/>
      <c r="AO88" s="195"/>
      <c r="AP88" s="184"/>
      <c r="AQ88" s="185"/>
      <c r="AR88" s="186"/>
      <c r="AS88" s="187"/>
      <c r="AT88" s="188"/>
      <c r="AU88" s="189"/>
      <c r="AV88" s="190"/>
      <c r="AW88" s="191"/>
      <c r="AX88" s="192"/>
      <c r="AY88" s="193"/>
      <c r="AZ88" s="194"/>
      <c r="BA88" s="195"/>
      <c r="BB88" s="184"/>
      <c r="BC88" s="185"/>
      <c r="BD88" s="186"/>
      <c r="BE88" s="187"/>
      <c r="BF88" s="188"/>
      <c r="BG88" s="189"/>
      <c r="BH88" s="190"/>
      <c r="BI88" s="191"/>
      <c r="BJ88" s="192"/>
      <c r="BK88" s="193"/>
      <c r="BL88" s="194"/>
      <c r="BM88" s="195"/>
    </row>
    <row r="89" spans="2:65" x14ac:dyDescent="0.35">
      <c r="B89" s="295"/>
      <c r="C89" s="291"/>
      <c r="D89" s="292"/>
      <c r="E89" s="293"/>
      <c r="F89" s="270"/>
      <c r="G89" s="173"/>
      <c r="H89" s="174"/>
      <c r="I89" s="175"/>
      <c r="J89" s="176"/>
      <c r="K89" s="177"/>
      <c r="L89" s="178"/>
      <c r="M89" s="179"/>
      <c r="N89" s="180"/>
      <c r="O89" s="181"/>
      <c r="P89" s="182"/>
      <c r="Q89" s="183"/>
      <c r="R89" s="184"/>
      <c r="S89" s="185"/>
      <c r="T89" s="186"/>
      <c r="U89" s="187"/>
      <c r="V89" s="188"/>
      <c r="W89" s="189"/>
      <c r="X89" s="190"/>
      <c r="Y89" s="191"/>
      <c r="Z89" s="192"/>
      <c r="AA89" s="193"/>
      <c r="AB89" s="194"/>
      <c r="AC89" s="195"/>
      <c r="AD89" s="184"/>
      <c r="AE89" s="185"/>
      <c r="AF89" s="186"/>
      <c r="AG89" s="187"/>
      <c r="AH89" s="188"/>
      <c r="AI89" s="189"/>
      <c r="AJ89" s="190"/>
      <c r="AK89" s="191"/>
      <c r="AL89" s="192"/>
      <c r="AM89" s="193"/>
      <c r="AN89" s="194"/>
      <c r="AO89" s="195"/>
      <c r="AP89" s="184"/>
      <c r="AQ89" s="185"/>
      <c r="AR89" s="186"/>
      <c r="AS89" s="187"/>
      <c r="AT89" s="188"/>
      <c r="AU89" s="189"/>
      <c r="AV89" s="190"/>
      <c r="AW89" s="191"/>
      <c r="AX89" s="192"/>
      <c r="AY89" s="193"/>
      <c r="AZ89" s="194"/>
      <c r="BA89" s="195"/>
      <c r="BB89" s="184"/>
      <c r="BC89" s="185"/>
      <c r="BD89" s="186"/>
      <c r="BE89" s="187"/>
      <c r="BF89" s="188"/>
      <c r="BG89" s="189"/>
      <c r="BH89" s="190"/>
      <c r="BI89" s="191"/>
      <c r="BJ89" s="192"/>
      <c r="BK89" s="193"/>
      <c r="BL89" s="194"/>
      <c r="BM89" s="195"/>
    </row>
    <row r="90" spans="2:65" x14ac:dyDescent="0.35">
      <c r="B90" s="295"/>
      <c r="C90" s="291"/>
      <c r="D90" s="292"/>
      <c r="E90" s="293"/>
      <c r="F90" s="270"/>
      <c r="G90" s="173"/>
      <c r="H90" s="174"/>
      <c r="I90" s="175"/>
      <c r="J90" s="176"/>
      <c r="K90" s="177"/>
      <c r="L90" s="178"/>
      <c r="M90" s="179"/>
      <c r="N90" s="180"/>
      <c r="O90" s="181"/>
      <c r="P90" s="182"/>
      <c r="Q90" s="183"/>
      <c r="R90" s="184"/>
      <c r="S90" s="185"/>
      <c r="T90" s="186"/>
      <c r="U90" s="187"/>
      <c r="V90" s="188"/>
      <c r="W90" s="189"/>
      <c r="X90" s="190"/>
      <c r="Y90" s="191"/>
      <c r="Z90" s="192"/>
      <c r="AA90" s="193"/>
      <c r="AB90" s="194"/>
      <c r="AC90" s="195"/>
      <c r="AD90" s="184"/>
      <c r="AE90" s="185"/>
      <c r="AF90" s="186"/>
      <c r="AG90" s="187"/>
      <c r="AH90" s="188"/>
      <c r="AI90" s="189"/>
      <c r="AJ90" s="190"/>
      <c r="AK90" s="191"/>
      <c r="AL90" s="192"/>
      <c r="AM90" s="193"/>
      <c r="AN90" s="194"/>
      <c r="AO90" s="195"/>
      <c r="AP90" s="184"/>
      <c r="AQ90" s="185"/>
      <c r="AR90" s="186"/>
      <c r="AS90" s="187"/>
      <c r="AT90" s="188"/>
      <c r="AU90" s="189"/>
      <c r="AV90" s="190"/>
      <c r="AW90" s="191"/>
      <c r="AX90" s="192"/>
      <c r="AY90" s="193"/>
      <c r="AZ90" s="194"/>
      <c r="BA90" s="195"/>
      <c r="BB90" s="184"/>
      <c r="BC90" s="185"/>
      <c r="BD90" s="186"/>
      <c r="BE90" s="187"/>
      <c r="BF90" s="188"/>
      <c r="BG90" s="189"/>
      <c r="BH90" s="190"/>
      <c r="BI90" s="191"/>
      <c r="BJ90" s="192"/>
      <c r="BK90" s="193"/>
      <c r="BL90" s="194"/>
      <c r="BM90" s="195"/>
    </row>
    <row r="91" spans="2:65" x14ac:dyDescent="0.35">
      <c r="B91" s="295"/>
      <c r="C91" s="291"/>
      <c r="D91" s="292"/>
      <c r="E91" s="293"/>
      <c r="F91" s="270"/>
      <c r="G91" s="173"/>
      <c r="H91" s="174"/>
      <c r="I91" s="175"/>
      <c r="J91" s="176"/>
      <c r="K91" s="177"/>
      <c r="L91" s="178"/>
      <c r="M91" s="179"/>
      <c r="N91" s="180"/>
      <c r="O91" s="181"/>
      <c r="P91" s="182"/>
      <c r="Q91" s="183"/>
      <c r="R91" s="184"/>
      <c r="S91" s="185"/>
      <c r="T91" s="186"/>
      <c r="U91" s="187"/>
      <c r="V91" s="188"/>
      <c r="W91" s="189"/>
      <c r="X91" s="190"/>
      <c r="Y91" s="191"/>
      <c r="Z91" s="192"/>
      <c r="AA91" s="193"/>
      <c r="AB91" s="194"/>
      <c r="AC91" s="195"/>
      <c r="AD91" s="184"/>
      <c r="AE91" s="185"/>
      <c r="AF91" s="186"/>
      <c r="AG91" s="187"/>
      <c r="AH91" s="188"/>
      <c r="AI91" s="189"/>
      <c r="AJ91" s="190"/>
      <c r="AK91" s="191"/>
      <c r="AL91" s="192"/>
      <c r="AM91" s="193"/>
      <c r="AN91" s="194"/>
      <c r="AO91" s="195"/>
      <c r="AP91" s="184"/>
      <c r="AQ91" s="185"/>
      <c r="AR91" s="186"/>
      <c r="AS91" s="187"/>
      <c r="AT91" s="188"/>
      <c r="AU91" s="189"/>
      <c r="AV91" s="190"/>
      <c r="AW91" s="191"/>
      <c r="AX91" s="192"/>
      <c r="AY91" s="193"/>
      <c r="AZ91" s="194"/>
      <c r="BA91" s="195"/>
      <c r="BB91" s="184"/>
      <c r="BC91" s="185"/>
      <c r="BD91" s="186"/>
      <c r="BE91" s="187"/>
      <c r="BF91" s="188"/>
      <c r="BG91" s="189"/>
      <c r="BH91" s="190"/>
      <c r="BI91" s="191"/>
      <c r="BJ91" s="192"/>
      <c r="BK91" s="193"/>
      <c r="BL91" s="194"/>
      <c r="BM91" s="195"/>
    </row>
    <row r="92" spans="2:65" x14ac:dyDescent="0.35">
      <c r="B92" s="295"/>
      <c r="C92" s="291"/>
      <c r="D92" s="292"/>
      <c r="E92" s="293"/>
      <c r="F92" s="270"/>
      <c r="G92" s="173"/>
      <c r="H92" s="174"/>
      <c r="I92" s="175"/>
      <c r="J92" s="176"/>
      <c r="K92" s="177"/>
      <c r="L92" s="178"/>
      <c r="M92" s="179"/>
      <c r="N92" s="180"/>
      <c r="O92" s="181"/>
      <c r="P92" s="182"/>
      <c r="Q92" s="183"/>
      <c r="R92" s="184"/>
      <c r="S92" s="185"/>
      <c r="T92" s="186"/>
      <c r="U92" s="187"/>
      <c r="V92" s="188"/>
      <c r="W92" s="189"/>
      <c r="X92" s="190"/>
      <c r="Y92" s="191"/>
      <c r="Z92" s="192"/>
      <c r="AA92" s="193"/>
      <c r="AB92" s="194"/>
      <c r="AC92" s="195"/>
      <c r="AD92" s="184"/>
      <c r="AE92" s="185"/>
      <c r="AF92" s="186"/>
      <c r="AG92" s="187"/>
      <c r="AH92" s="188"/>
      <c r="AI92" s="189"/>
      <c r="AJ92" s="190"/>
      <c r="AK92" s="191"/>
      <c r="AL92" s="192"/>
      <c r="AM92" s="193"/>
      <c r="AN92" s="194"/>
      <c r="AO92" s="195"/>
      <c r="AP92" s="184"/>
      <c r="AQ92" s="185"/>
      <c r="AR92" s="186"/>
      <c r="AS92" s="187"/>
      <c r="AT92" s="188"/>
      <c r="AU92" s="189"/>
      <c r="AV92" s="190"/>
      <c r="AW92" s="191"/>
      <c r="AX92" s="192"/>
      <c r="AY92" s="193"/>
      <c r="AZ92" s="194"/>
      <c r="BA92" s="195"/>
      <c r="BB92" s="184"/>
      <c r="BC92" s="185"/>
      <c r="BD92" s="186"/>
      <c r="BE92" s="187"/>
      <c r="BF92" s="188"/>
      <c r="BG92" s="189"/>
      <c r="BH92" s="190"/>
      <c r="BI92" s="191"/>
      <c r="BJ92" s="192"/>
      <c r="BK92" s="193"/>
      <c r="BL92" s="194"/>
      <c r="BM92" s="195"/>
    </row>
    <row r="93" spans="2:65" x14ac:dyDescent="0.35">
      <c r="B93" s="295"/>
      <c r="C93" s="291"/>
      <c r="D93" s="292"/>
      <c r="E93" s="293"/>
      <c r="F93" s="270"/>
      <c r="G93" s="173"/>
      <c r="H93" s="174"/>
      <c r="I93" s="175"/>
      <c r="J93" s="176"/>
      <c r="K93" s="177"/>
      <c r="L93" s="178"/>
      <c r="M93" s="179"/>
      <c r="N93" s="180"/>
      <c r="O93" s="181"/>
      <c r="P93" s="182"/>
      <c r="Q93" s="183"/>
      <c r="R93" s="184"/>
      <c r="S93" s="185"/>
      <c r="T93" s="186"/>
      <c r="U93" s="187"/>
      <c r="V93" s="188"/>
      <c r="W93" s="189"/>
      <c r="X93" s="190"/>
      <c r="Y93" s="191"/>
      <c r="Z93" s="192"/>
      <c r="AA93" s="193"/>
      <c r="AB93" s="194"/>
      <c r="AC93" s="195"/>
      <c r="AD93" s="184"/>
      <c r="AE93" s="185"/>
      <c r="AF93" s="186"/>
      <c r="AG93" s="187"/>
      <c r="AH93" s="188"/>
      <c r="AI93" s="189"/>
      <c r="AJ93" s="190"/>
      <c r="AK93" s="191"/>
      <c r="AL93" s="192"/>
      <c r="AM93" s="193"/>
      <c r="AN93" s="194"/>
      <c r="AO93" s="195"/>
      <c r="AP93" s="184"/>
      <c r="AQ93" s="185"/>
      <c r="AR93" s="186"/>
      <c r="AS93" s="187"/>
      <c r="AT93" s="188"/>
      <c r="AU93" s="189"/>
      <c r="AV93" s="190"/>
      <c r="AW93" s="191"/>
      <c r="AX93" s="192"/>
      <c r="AY93" s="193"/>
      <c r="AZ93" s="194"/>
      <c r="BA93" s="195"/>
      <c r="BB93" s="184"/>
      <c r="BC93" s="185"/>
      <c r="BD93" s="186"/>
      <c r="BE93" s="187"/>
      <c r="BF93" s="188"/>
      <c r="BG93" s="189"/>
      <c r="BH93" s="190"/>
      <c r="BI93" s="191"/>
      <c r="BJ93" s="192"/>
      <c r="BK93" s="193"/>
      <c r="BL93" s="194"/>
      <c r="BM93" s="195"/>
    </row>
    <row r="94" spans="2:65" x14ac:dyDescent="0.35">
      <c r="B94" s="295"/>
      <c r="C94" s="291"/>
      <c r="D94" s="292"/>
      <c r="E94" s="293"/>
      <c r="F94" s="270"/>
      <c r="G94" s="173"/>
      <c r="H94" s="174"/>
      <c r="I94" s="175"/>
      <c r="J94" s="176"/>
      <c r="K94" s="177"/>
      <c r="L94" s="178"/>
      <c r="M94" s="179"/>
      <c r="N94" s="180"/>
      <c r="O94" s="181"/>
      <c r="P94" s="182"/>
      <c r="Q94" s="183"/>
      <c r="R94" s="184"/>
      <c r="S94" s="185"/>
      <c r="T94" s="186"/>
      <c r="U94" s="187"/>
      <c r="V94" s="188"/>
      <c r="W94" s="189"/>
      <c r="X94" s="190"/>
      <c r="Y94" s="191"/>
      <c r="Z94" s="192"/>
      <c r="AA94" s="193"/>
      <c r="AB94" s="194"/>
      <c r="AC94" s="195"/>
      <c r="AD94" s="184"/>
      <c r="AE94" s="185"/>
      <c r="AF94" s="186"/>
      <c r="AG94" s="187"/>
      <c r="AH94" s="188"/>
      <c r="AI94" s="189"/>
      <c r="AJ94" s="190"/>
      <c r="AK94" s="191"/>
      <c r="AL94" s="192"/>
      <c r="AM94" s="193"/>
      <c r="AN94" s="194"/>
      <c r="AO94" s="195"/>
      <c r="AP94" s="184"/>
      <c r="AQ94" s="185"/>
      <c r="AR94" s="186"/>
      <c r="AS94" s="187"/>
      <c r="AT94" s="188"/>
      <c r="AU94" s="189"/>
      <c r="AV94" s="190"/>
      <c r="AW94" s="191"/>
      <c r="AX94" s="192"/>
      <c r="AY94" s="193"/>
      <c r="AZ94" s="194"/>
      <c r="BA94" s="195"/>
      <c r="BB94" s="184"/>
      <c r="BC94" s="185"/>
      <c r="BD94" s="186"/>
      <c r="BE94" s="187"/>
      <c r="BF94" s="188"/>
      <c r="BG94" s="189"/>
      <c r="BH94" s="190"/>
      <c r="BI94" s="191"/>
      <c r="BJ94" s="192"/>
      <c r="BK94" s="193"/>
      <c r="BL94" s="194"/>
      <c r="BM94" s="195"/>
    </row>
    <row r="95" spans="2:65" x14ac:dyDescent="0.35">
      <c r="B95" s="295"/>
      <c r="C95" s="291"/>
      <c r="D95" s="292"/>
      <c r="E95" s="293"/>
      <c r="F95" s="270"/>
      <c r="G95" s="173"/>
      <c r="H95" s="174"/>
      <c r="I95" s="175"/>
      <c r="J95" s="176"/>
      <c r="K95" s="177"/>
      <c r="L95" s="178"/>
      <c r="M95" s="179"/>
      <c r="N95" s="180"/>
      <c r="O95" s="181"/>
      <c r="P95" s="182"/>
      <c r="Q95" s="183"/>
      <c r="R95" s="184"/>
      <c r="S95" s="185"/>
      <c r="T95" s="186"/>
      <c r="U95" s="187"/>
      <c r="V95" s="188"/>
      <c r="W95" s="189"/>
      <c r="X95" s="190"/>
      <c r="Y95" s="191"/>
      <c r="Z95" s="192"/>
      <c r="AA95" s="193"/>
      <c r="AB95" s="194"/>
      <c r="AC95" s="195"/>
      <c r="AD95" s="184"/>
      <c r="AE95" s="185"/>
      <c r="AF95" s="186"/>
      <c r="AG95" s="187"/>
      <c r="AH95" s="188"/>
      <c r="AI95" s="189"/>
      <c r="AJ95" s="190"/>
      <c r="AK95" s="191"/>
      <c r="AL95" s="192"/>
      <c r="AM95" s="193"/>
      <c r="AN95" s="194"/>
      <c r="AO95" s="195"/>
      <c r="AP95" s="184"/>
      <c r="AQ95" s="185"/>
      <c r="AR95" s="186"/>
      <c r="AS95" s="187"/>
      <c r="AT95" s="188"/>
      <c r="AU95" s="189"/>
      <c r="AV95" s="190"/>
      <c r="AW95" s="191"/>
      <c r="AX95" s="192"/>
      <c r="AY95" s="193"/>
      <c r="AZ95" s="194"/>
      <c r="BA95" s="195"/>
      <c r="BB95" s="184"/>
      <c r="BC95" s="185"/>
      <c r="BD95" s="186"/>
      <c r="BE95" s="187"/>
      <c r="BF95" s="188"/>
      <c r="BG95" s="189"/>
      <c r="BH95" s="190"/>
      <c r="BI95" s="191"/>
      <c r="BJ95" s="192"/>
      <c r="BK95" s="193"/>
      <c r="BL95" s="194"/>
      <c r="BM95" s="195"/>
    </row>
    <row r="96" spans="2:65" x14ac:dyDescent="0.35">
      <c r="B96" s="295"/>
      <c r="C96" s="291"/>
      <c r="D96" s="292"/>
      <c r="E96" s="293"/>
      <c r="F96" s="270"/>
      <c r="G96" s="173"/>
      <c r="H96" s="174"/>
      <c r="I96" s="175"/>
      <c r="J96" s="176"/>
      <c r="K96" s="177"/>
      <c r="L96" s="178"/>
      <c r="M96" s="179"/>
      <c r="N96" s="180"/>
      <c r="O96" s="181"/>
      <c r="P96" s="182"/>
      <c r="Q96" s="183"/>
      <c r="R96" s="184"/>
      <c r="S96" s="185"/>
      <c r="T96" s="186"/>
      <c r="U96" s="187"/>
      <c r="V96" s="188"/>
      <c r="W96" s="189"/>
      <c r="X96" s="190"/>
      <c r="Y96" s="191"/>
      <c r="Z96" s="192"/>
      <c r="AA96" s="193"/>
      <c r="AB96" s="194"/>
      <c r="AC96" s="195"/>
      <c r="AD96" s="184"/>
      <c r="AE96" s="185"/>
      <c r="AF96" s="186"/>
      <c r="AG96" s="187"/>
      <c r="AH96" s="188"/>
      <c r="AI96" s="189"/>
      <c r="AJ96" s="190"/>
      <c r="AK96" s="191"/>
      <c r="AL96" s="192"/>
      <c r="AM96" s="193"/>
      <c r="AN96" s="194"/>
      <c r="AO96" s="195"/>
      <c r="AP96" s="184"/>
      <c r="AQ96" s="185"/>
      <c r="AR96" s="186"/>
      <c r="AS96" s="187"/>
      <c r="AT96" s="188"/>
      <c r="AU96" s="189"/>
      <c r="AV96" s="190"/>
      <c r="AW96" s="191"/>
      <c r="AX96" s="192"/>
      <c r="AY96" s="193"/>
      <c r="AZ96" s="194"/>
      <c r="BA96" s="195"/>
      <c r="BB96" s="184"/>
      <c r="BC96" s="185"/>
      <c r="BD96" s="186"/>
      <c r="BE96" s="187"/>
      <c r="BF96" s="188"/>
      <c r="BG96" s="189"/>
      <c r="BH96" s="190"/>
      <c r="BI96" s="191"/>
      <c r="BJ96" s="192"/>
      <c r="BK96" s="193"/>
      <c r="BL96" s="194"/>
      <c r="BM96" s="195"/>
    </row>
    <row r="97" spans="2:65" x14ac:dyDescent="0.35">
      <c r="B97" s="295"/>
      <c r="C97" s="291"/>
      <c r="D97" s="292"/>
      <c r="E97" s="293"/>
      <c r="F97" s="270"/>
      <c r="G97" s="173"/>
      <c r="H97" s="174"/>
      <c r="I97" s="175"/>
      <c r="J97" s="176"/>
      <c r="K97" s="177"/>
      <c r="L97" s="178"/>
      <c r="M97" s="179"/>
      <c r="N97" s="180"/>
      <c r="O97" s="181"/>
      <c r="P97" s="182"/>
      <c r="Q97" s="183"/>
      <c r="R97" s="184"/>
      <c r="S97" s="185"/>
      <c r="T97" s="186"/>
      <c r="U97" s="187"/>
      <c r="V97" s="188"/>
      <c r="W97" s="189"/>
      <c r="X97" s="190"/>
      <c r="Y97" s="191"/>
      <c r="Z97" s="192"/>
      <c r="AA97" s="193"/>
      <c r="AB97" s="194"/>
      <c r="AC97" s="195"/>
      <c r="AD97" s="184"/>
      <c r="AE97" s="185"/>
      <c r="AF97" s="186"/>
      <c r="AG97" s="187"/>
      <c r="AH97" s="188"/>
      <c r="AI97" s="189"/>
      <c r="AJ97" s="190"/>
      <c r="AK97" s="191"/>
      <c r="AL97" s="192"/>
      <c r="AM97" s="193"/>
      <c r="AN97" s="194"/>
      <c r="AO97" s="195"/>
      <c r="AP97" s="184"/>
      <c r="AQ97" s="185"/>
      <c r="AR97" s="186"/>
      <c r="AS97" s="187"/>
      <c r="AT97" s="188"/>
      <c r="AU97" s="189"/>
      <c r="AV97" s="190"/>
      <c r="AW97" s="191"/>
      <c r="AX97" s="192"/>
      <c r="AY97" s="193"/>
      <c r="AZ97" s="194"/>
      <c r="BA97" s="195"/>
      <c r="BB97" s="184"/>
      <c r="BC97" s="185"/>
      <c r="BD97" s="186"/>
      <c r="BE97" s="187"/>
      <c r="BF97" s="188"/>
      <c r="BG97" s="189"/>
      <c r="BH97" s="190"/>
      <c r="BI97" s="191"/>
      <c r="BJ97" s="192"/>
      <c r="BK97" s="193"/>
      <c r="BL97" s="194"/>
      <c r="BM97" s="195"/>
    </row>
    <row r="98" spans="2:65" x14ac:dyDescent="0.35">
      <c r="B98" s="295"/>
      <c r="C98" s="291"/>
      <c r="D98" s="292"/>
      <c r="E98" s="293"/>
      <c r="F98" s="270"/>
      <c r="G98" s="173"/>
      <c r="H98" s="174"/>
      <c r="I98" s="175"/>
      <c r="J98" s="176"/>
      <c r="K98" s="177"/>
      <c r="L98" s="178"/>
      <c r="M98" s="179"/>
      <c r="N98" s="180"/>
      <c r="O98" s="181"/>
      <c r="P98" s="182"/>
      <c r="Q98" s="183"/>
      <c r="R98" s="184"/>
      <c r="S98" s="185"/>
      <c r="T98" s="186"/>
      <c r="U98" s="187"/>
      <c r="V98" s="188"/>
      <c r="W98" s="189"/>
      <c r="X98" s="190"/>
      <c r="Y98" s="191"/>
      <c r="Z98" s="192"/>
      <c r="AA98" s="193"/>
      <c r="AB98" s="194"/>
      <c r="AC98" s="195"/>
      <c r="AD98" s="184"/>
      <c r="AE98" s="185"/>
      <c r="AF98" s="186"/>
      <c r="AG98" s="187"/>
      <c r="AH98" s="188"/>
      <c r="AI98" s="189"/>
      <c r="AJ98" s="190"/>
      <c r="AK98" s="191"/>
      <c r="AL98" s="192"/>
      <c r="AM98" s="193"/>
      <c r="AN98" s="194"/>
      <c r="AO98" s="195"/>
      <c r="AP98" s="184"/>
      <c r="AQ98" s="185"/>
      <c r="AR98" s="186"/>
      <c r="AS98" s="187"/>
      <c r="AT98" s="188"/>
      <c r="AU98" s="189"/>
      <c r="AV98" s="190"/>
      <c r="AW98" s="191"/>
      <c r="AX98" s="192"/>
      <c r="AY98" s="193"/>
      <c r="AZ98" s="194"/>
      <c r="BA98" s="195"/>
      <c r="BB98" s="184"/>
      <c r="BC98" s="185"/>
      <c r="BD98" s="186"/>
      <c r="BE98" s="187"/>
      <c r="BF98" s="188"/>
      <c r="BG98" s="189"/>
      <c r="BH98" s="190"/>
      <c r="BI98" s="191"/>
      <c r="BJ98" s="192"/>
      <c r="BK98" s="193"/>
      <c r="BL98" s="194"/>
      <c r="BM98" s="195"/>
    </row>
    <row r="99" spans="2:65" x14ac:dyDescent="0.35">
      <c r="B99" s="295"/>
      <c r="C99" s="291"/>
      <c r="D99" s="292"/>
      <c r="E99" s="293"/>
      <c r="F99" s="270"/>
      <c r="G99" s="173"/>
      <c r="H99" s="174"/>
      <c r="I99" s="175"/>
      <c r="J99" s="176"/>
      <c r="K99" s="177"/>
      <c r="L99" s="178"/>
      <c r="M99" s="179"/>
      <c r="N99" s="180"/>
      <c r="O99" s="181"/>
      <c r="P99" s="182"/>
      <c r="Q99" s="183"/>
      <c r="R99" s="184"/>
      <c r="S99" s="185"/>
      <c r="T99" s="186"/>
      <c r="U99" s="187"/>
      <c r="V99" s="188"/>
      <c r="W99" s="189"/>
      <c r="X99" s="190"/>
      <c r="Y99" s="191"/>
      <c r="Z99" s="192"/>
      <c r="AA99" s="193"/>
      <c r="AB99" s="194"/>
      <c r="AC99" s="195"/>
      <c r="AD99" s="184"/>
      <c r="AE99" s="185"/>
      <c r="AF99" s="186"/>
      <c r="AG99" s="187"/>
      <c r="AH99" s="188"/>
      <c r="AI99" s="189"/>
      <c r="AJ99" s="190"/>
      <c r="AK99" s="191"/>
      <c r="AL99" s="192"/>
      <c r="AM99" s="193"/>
      <c r="AN99" s="194"/>
      <c r="AO99" s="195"/>
      <c r="AP99" s="184"/>
      <c r="AQ99" s="185"/>
      <c r="AR99" s="186"/>
      <c r="AS99" s="187"/>
      <c r="AT99" s="188"/>
      <c r="AU99" s="189"/>
      <c r="AV99" s="190"/>
      <c r="AW99" s="191"/>
      <c r="AX99" s="192"/>
      <c r="AY99" s="193"/>
      <c r="AZ99" s="194"/>
      <c r="BA99" s="195"/>
      <c r="BB99" s="184"/>
      <c r="BC99" s="185"/>
      <c r="BD99" s="186"/>
      <c r="BE99" s="187"/>
      <c r="BF99" s="188"/>
      <c r="BG99" s="189"/>
      <c r="BH99" s="190"/>
      <c r="BI99" s="191"/>
      <c r="BJ99" s="192"/>
      <c r="BK99" s="193"/>
      <c r="BL99" s="194"/>
      <c r="BM99" s="195"/>
    </row>
    <row r="100" spans="2:65" x14ac:dyDescent="0.35">
      <c r="B100" s="295"/>
      <c r="C100" s="291"/>
      <c r="D100" s="292"/>
      <c r="E100" s="293"/>
      <c r="F100" s="270"/>
      <c r="G100" s="173"/>
      <c r="H100" s="174"/>
      <c r="I100" s="175"/>
      <c r="J100" s="176"/>
      <c r="K100" s="177"/>
      <c r="L100" s="178"/>
      <c r="M100" s="179"/>
      <c r="N100" s="180"/>
      <c r="O100" s="181"/>
      <c r="P100" s="182"/>
      <c r="Q100" s="183"/>
      <c r="R100" s="184"/>
      <c r="S100" s="185"/>
      <c r="T100" s="186"/>
      <c r="U100" s="187"/>
      <c r="V100" s="188"/>
      <c r="W100" s="189"/>
      <c r="X100" s="190"/>
      <c r="Y100" s="191"/>
      <c r="Z100" s="192"/>
      <c r="AA100" s="193"/>
      <c r="AB100" s="194"/>
      <c r="AC100" s="195"/>
      <c r="AD100" s="184"/>
      <c r="AE100" s="185"/>
      <c r="AF100" s="186"/>
      <c r="AG100" s="187"/>
      <c r="AH100" s="188"/>
      <c r="AI100" s="189"/>
      <c r="AJ100" s="190"/>
      <c r="AK100" s="191"/>
      <c r="AL100" s="192"/>
      <c r="AM100" s="193"/>
      <c r="AN100" s="194"/>
      <c r="AO100" s="195"/>
      <c r="AP100" s="184"/>
      <c r="AQ100" s="185"/>
      <c r="AR100" s="186"/>
      <c r="AS100" s="187"/>
      <c r="AT100" s="188"/>
      <c r="AU100" s="189"/>
      <c r="AV100" s="190"/>
      <c r="AW100" s="191"/>
      <c r="AX100" s="192"/>
      <c r="AY100" s="193"/>
      <c r="AZ100" s="194"/>
      <c r="BA100" s="195"/>
      <c r="BB100" s="184"/>
      <c r="BC100" s="185"/>
      <c r="BD100" s="186"/>
      <c r="BE100" s="187"/>
      <c r="BF100" s="188"/>
      <c r="BG100" s="189"/>
      <c r="BH100" s="190"/>
      <c r="BI100" s="191"/>
      <c r="BJ100" s="192"/>
      <c r="BK100" s="193"/>
      <c r="BL100" s="194"/>
      <c r="BM100" s="195"/>
    </row>
    <row r="101" spans="2:65" x14ac:dyDescent="0.35">
      <c r="B101" s="295"/>
      <c r="C101" s="291"/>
      <c r="D101" s="292"/>
      <c r="E101" s="293"/>
      <c r="F101" s="270"/>
      <c r="G101" s="173"/>
      <c r="H101" s="174"/>
      <c r="I101" s="175"/>
      <c r="J101" s="176"/>
      <c r="K101" s="177"/>
      <c r="L101" s="178"/>
      <c r="M101" s="179"/>
      <c r="N101" s="180"/>
      <c r="O101" s="181"/>
      <c r="P101" s="182"/>
      <c r="Q101" s="183"/>
      <c r="R101" s="184"/>
      <c r="S101" s="185"/>
      <c r="T101" s="186"/>
      <c r="U101" s="187"/>
      <c r="V101" s="188"/>
      <c r="W101" s="189"/>
      <c r="X101" s="190"/>
      <c r="Y101" s="191"/>
      <c r="Z101" s="192"/>
      <c r="AA101" s="193"/>
      <c r="AB101" s="194"/>
      <c r="AC101" s="195"/>
      <c r="AD101" s="184"/>
      <c r="AE101" s="185"/>
      <c r="AF101" s="186"/>
      <c r="AG101" s="187"/>
      <c r="AH101" s="188"/>
      <c r="AI101" s="189"/>
      <c r="AJ101" s="190"/>
      <c r="AK101" s="191"/>
      <c r="AL101" s="192"/>
      <c r="AM101" s="193"/>
      <c r="AN101" s="194"/>
      <c r="AO101" s="195"/>
      <c r="AP101" s="184"/>
      <c r="AQ101" s="185"/>
      <c r="AR101" s="186"/>
      <c r="AS101" s="187"/>
      <c r="AT101" s="188"/>
      <c r="AU101" s="189"/>
      <c r="AV101" s="190"/>
      <c r="AW101" s="191"/>
      <c r="AX101" s="192"/>
      <c r="AY101" s="193"/>
      <c r="AZ101" s="194"/>
      <c r="BA101" s="195"/>
      <c r="BB101" s="184"/>
      <c r="BC101" s="185"/>
      <c r="BD101" s="186"/>
      <c r="BE101" s="187"/>
      <c r="BF101" s="188"/>
      <c r="BG101" s="189"/>
      <c r="BH101" s="190"/>
      <c r="BI101" s="191"/>
      <c r="BJ101" s="192"/>
      <c r="BK101" s="193"/>
      <c r="BL101" s="194"/>
      <c r="BM101" s="195"/>
    </row>
    <row r="102" spans="2:65" x14ac:dyDescent="0.35">
      <c r="B102" s="295"/>
      <c r="C102" s="291"/>
      <c r="D102" s="292"/>
      <c r="E102" s="293"/>
      <c r="F102" s="270"/>
      <c r="G102" s="173"/>
      <c r="H102" s="174"/>
      <c r="I102" s="175"/>
      <c r="J102" s="176"/>
      <c r="K102" s="177"/>
      <c r="L102" s="178"/>
      <c r="M102" s="179"/>
      <c r="N102" s="180"/>
      <c r="O102" s="181"/>
      <c r="P102" s="182"/>
      <c r="Q102" s="183"/>
      <c r="R102" s="184"/>
      <c r="S102" s="185"/>
      <c r="T102" s="186"/>
      <c r="U102" s="187"/>
      <c r="V102" s="188"/>
      <c r="W102" s="189"/>
      <c r="X102" s="190"/>
      <c r="Y102" s="191"/>
      <c r="Z102" s="192"/>
      <c r="AA102" s="193"/>
      <c r="AB102" s="194"/>
      <c r="AC102" s="195"/>
      <c r="AD102" s="184"/>
      <c r="AE102" s="185"/>
      <c r="AF102" s="186"/>
      <c r="AG102" s="187"/>
      <c r="AH102" s="188"/>
      <c r="AI102" s="189"/>
      <c r="AJ102" s="190"/>
      <c r="AK102" s="191"/>
      <c r="AL102" s="192"/>
      <c r="AM102" s="193"/>
      <c r="AN102" s="194"/>
      <c r="AO102" s="195"/>
      <c r="AP102" s="184"/>
      <c r="AQ102" s="185"/>
      <c r="AR102" s="186"/>
      <c r="AS102" s="187"/>
      <c r="AT102" s="188"/>
      <c r="AU102" s="189"/>
      <c r="AV102" s="190"/>
      <c r="AW102" s="191"/>
      <c r="AX102" s="192"/>
      <c r="AY102" s="193"/>
      <c r="AZ102" s="194"/>
      <c r="BA102" s="195"/>
      <c r="BB102" s="184"/>
      <c r="BC102" s="185"/>
      <c r="BD102" s="186"/>
      <c r="BE102" s="187"/>
      <c r="BF102" s="188"/>
      <c r="BG102" s="189"/>
      <c r="BH102" s="190"/>
      <c r="BI102" s="191"/>
      <c r="BJ102" s="192"/>
      <c r="BK102" s="193"/>
      <c r="BL102" s="194"/>
      <c r="BM102" s="195"/>
    </row>
    <row r="103" spans="2:65" x14ac:dyDescent="0.35">
      <c r="B103" s="295"/>
      <c r="C103" s="291"/>
      <c r="D103" s="292"/>
      <c r="E103" s="293"/>
      <c r="F103" s="270"/>
      <c r="G103" s="173"/>
      <c r="H103" s="174"/>
      <c r="I103" s="175"/>
      <c r="J103" s="176"/>
      <c r="K103" s="177"/>
      <c r="L103" s="178"/>
      <c r="M103" s="179"/>
      <c r="N103" s="180"/>
      <c r="O103" s="181"/>
      <c r="P103" s="182"/>
      <c r="Q103" s="183"/>
      <c r="R103" s="184"/>
      <c r="S103" s="185"/>
      <c r="T103" s="186"/>
      <c r="U103" s="187"/>
      <c r="V103" s="188"/>
      <c r="W103" s="189"/>
      <c r="X103" s="190"/>
      <c r="Y103" s="191"/>
      <c r="Z103" s="192"/>
      <c r="AA103" s="193"/>
      <c r="AB103" s="194"/>
      <c r="AC103" s="195"/>
      <c r="AD103" s="184"/>
      <c r="AE103" s="185"/>
      <c r="AF103" s="186"/>
      <c r="AG103" s="187"/>
      <c r="AH103" s="188"/>
      <c r="AI103" s="189"/>
      <c r="AJ103" s="190"/>
      <c r="AK103" s="191"/>
      <c r="AL103" s="192"/>
      <c r="AM103" s="193"/>
      <c r="AN103" s="194"/>
      <c r="AO103" s="195"/>
      <c r="AP103" s="184"/>
      <c r="AQ103" s="185"/>
      <c r="AR103" s="186"/>
      <c r="AS103" s="187"/>
      <c r="AT103" s="188"/>
      <c r="AU103" s="189"/>
      <c r="AV103" s="190"/>
      <c r="AW103" s="191"/>
      <c r="AX103" s="192"/>
      <c r="AY103" s="193"/>
      <c r="AZ103" s="194"/>
      <c r="BA103" s="195"/>
      <c r="BB103" s="184"/>
      <c r="BC103" s="185"/>
      <c r="BD103" s="186"/>
      <c r="BE103" s="187"/>
      <c r="BF103" s="188"/>
      <c r="BG103" s="189"/>
      <c r="BH103" s="190"/>
      <c r="BI103" s="191"/>
      <c r="BJ103" s="192"/>
      <c r="BK103" s="193"/>
      <c r="BL103" s="194"/>
      <c r="BM103" s="195"/>
    </row>
    <row r="104" spans="2:65" x14ac:dyDescent="0.35">
      <c r="B104" s="295"/>
      <c r="C104" s="291"/>
      <c r="D104" s="292"/>
      <c r="E104" s="293"/>
      <c r="F104" s="270"/>
      <c r="G104" s="173"/>
      <c r="H104" s="174"/>
      <c r="I104" s="175"/>
      <c r="J104" s="176"/>
      <c r="K104" s="177"/>
      <c r="L104" s="178"/>
      <c r="M104" s="179"/>
      <c r="N104" s="180"/>
      <c r="O104" s="181"/>
      <c r="P104" s="182"/>
      <c r="Q104" s="183"/>
      <c r="R104" s="184"/>
      <c r="S104" s="185"/>
      <c r="T104" s="186"/>
      <c r="U104" s="187"/>
      <c r="V104" s="188"/>
      <c r="W104" s="189"/>
      <c r="X104" s="190"/>
      <c r="Y104" s="191"/>
      <c r="Z104" s="192"/>
      <c r="AA104" s="193"/>
      <c r="AB104" s="194"/>
      <c r="AC104" s="195"/>
      <c r="AD104" s="184"/>
      <c r="AE104" s="185"/>
      <c r="AF104" s="186"/>
      <c r="AG104" s="187"/>
      <c r="AH104" s="188"/>
      <c r="AI104" s="189"/>
      <c r="AJ104" s="190"/>
      <c r="AK104" s="191"/>
      <c r="AL104" s="192"/>
      <c r="AM104" s="193"/>
      <c r="AN104" s="194"/>
      <c r="AO104" s="195"/>
      <c r="AP104" s="184"/>
      <c r="AQ104" s="185"/>
      <c r="AR104" s="186"/>
      <c r="AS104" s="187"/>
      <c r="AT104" s="188"/>
      <c r="AU104" s="189"/>
      <c r="AV104" s="190"/>
      <c r="AW104" s="191"/>
      <c r="AX104" s="192"/>
      <c r="AY104" s="193"/>
      <c r="AZ104" s="194"/>
      <c r="BA104" s="195"/>
      <c r="BB104" s="184"/>
      <c r="BC104" s="185"/>
      <c r="BD104" s="186"/>
      <c r="BE104" s="187"/>
      <c r="BF104" s="188"/>
      <c r="BG104" s="189"/>
      <c r="BH104" s="190"/>
      <c r="BI104" s="191"/>
      <c r="BJ104" s="192"/>
      <c r="BK104" s="193"/>
      <c r="BL104" s="194"/>
      <c r="BM104" s="195"/>
    </row>
    <row r="105" spans="2:65" x14ac:dyDescent="0.35">
      <c r="B105" s="295"/>
      <c r="C105" s="291"/>
      <c r="D105" s="292"/>
      <c r="E105" s="293"/>
      <c r="F105" s="270"/>
      <c r="G105" s="173"/>
      <c r="H105" s="174"/>
      <c r="I105" s="175"/>
      <c r="J105" s="176"/>
      <c r="K105" s="177"/>
      <c r="L105" s="178"/>
      <c r="M105" s="179"/>
      <c r="N105" s="180"/>
      <c r="O105" s="181"/>
      <c r="P105" s="182"/>
      <c r="Q105" s="183"/>
      <c r="R105" s="184"/>
      <c r="S105" s="185"/>
      <c r="T105" s="186"/>
      <c r="U105" s="187"/>
      <c r="V105" s="188"/>
      <c r="W105" s="189"/>
      <c r="X105" s="190"/>
      <c r="Y105" s="191"/>
      <c r="Z105" s="192"/>
      <c r="AA105" s="193"/>
      <c r="AB105" s="194"/>
      <c r="AC105" s="195"/>
      <c r="AD105" s="184"/>
      <c r="AE105" s="185"/>
      <c r="AF105" s="186"/>
      <c r="AG105" s="187"/>
      <c r="AH105" s="188"/>
      <c r="AI105" s="189"/>
      <c r="AJ105" s="190"/>
      <c r="AK105" s="191"/>
      <c r="AL105" s="192"/>
      <c r="AM105" s="193"/>
      <c r="AN105" s="194"/>
      <c r="AO105" s="195"/>
      <c r="AP105" s="184"/>
      <c r="AQ105" s="185"/>
      <c r="AR105" s="186"/>
      <c r="AS105" s="187"/>
      <c r="AT105" s="188"/>
      <c r="AU105" s="189"/>
      <c r="AV105" s="190"/>
      <c r="AW105" s="191"/>
      <c r="AX105" s="192"/>
      <c r="AY105" s="193"/>
      <c r="AZ105" s="194"/>
      <c r="BA105" s="195"/>
      <c r="BB105" s="184"/>
      <c r="BC105" s="185"/>
      <c r="BD105" s="186"/>
      <c r="BE105" s="187"/>
      <c r="BF105" s="188"/>
      <c r="BG105" s="189"/>
      <c r="BH105" s="190"/>
      <c r="BI105" s="191"/>
      <c r="BJ105" s="192"/>
      <c r="BK105" s="193"/>
      <c r="BL105" s="194"/>
      <c r="BM105" s="195"/>
    </row>
    <row r="106" spans="2:65" x14ac:dyDescent="0.35">
      <c r="B106" s="295"/>
      <c r="C106" s="291"/>
      <c r="D106" s="292"/>
      <c r="E106" s="293"/>
      <c r="F106" s="270"/>
      <c r="G106" s="173"/>
      <c r="H106" s="174"/>
      <c r="I106" s="175"/>
      <c r="J106" s="176"/>
      <c r="K106" s="177"/>
      <c r="L106" s="178"/>
      <c r="M106" s="179"/>
      <c r="N106" s="180"/>
      <c r="O106" s="181"/>
      <c r="P106" s="182"/>
      <c r="Q106" s="183"/>
      <c r="R106" s="184"/>
      <c r="S106" s="185"/>
      <c r="T106" s="186"/>
      <c r="U106" s="187"/>
      <c r="V106" s="188"/>
      <c r="W106" s="189"/>
      <c r="X106" s="190"/>
      <c r="Y106" s="191"/>
      <c r="Z106" s="192"/>
      <c r="AA106" s="193"/>
      <c r="AB106" s="194"/>
      <c r="AC106" s="195"/>
      <c r="AD106" s="184"/>
      <c r="AE106" s="185"/>
      <c r="AF106" s="186"/>
      <c r="AG106" s="187"/>
      <c r="AH106" s="188"/>
      <c r="AI106" s="189"/>
      <c r="AJ106" s="190"/>
      <c r="AK106" s="191"/>
      <c r="AL106" s="192"/>
      <c r="AM106" s="193"/>
      <c r="AN106" s="194"/>
      <c r="AO106" s="195"/>
      <c r="AP106" s="184"/>
      <c r="AQ106" s="185"/>
      <c r="AR106" s="186"/>
      <c r="AS106" s="187"/>
      <c r="AT106" s="188"/>
      <c r="AU106" s="189"/>
      <c r="AV106" s="190"/>
      <c r="AW106" s="191"/>
      <c r="AX106" s="192"/>
      <c r="AY106" s="193"/>
      <c r="AZ106" s="194"/>
      <c r="BA106" s="195"/>
      <c r="BB106" s="184"/>
      <c r="BC106" s="185"/>
      <c r="BD106" s="186"/>
      <c r="BE106" s="187"/>
      <c r="BF106" s="188"/>
      <c r="BG106" s="189"/>
      <c r="BH106" s="190"/>
      <c r="BI106" s="191"/>
      <c r="BJ106" s="192"/>
      <c r="BK106" s="193"/>
      <c r="BL106" s="194"/>
      <c r="BM106" s="195"/>
    </row>
    <row r="107" spans="2:65" x14ac:dyDescent="0.35">
      <c r="B107" s="295"/>
      <c r="C107" s="291"/>
      <c r="D107" s="292"/>
      <c r="E107" s="293"/>
      <c r="F107" s="270"/>
      <c r="G107" s="173"/>
      <c r="H107" s="174"/>
      <c r="I107" s="175"/>
      <c r="J107" s="176"/>
      <c r="K107" s="177"/>
      <c r="L107" s="178"/>
      <c r="M107" s="179"/>
      <c r="N107" s="180"/>
      <c r="O107" s="181"/>
      <c r="P107" s="182"/>
      <c r="Q107" s="183"/>
      <c r="R107" s="184"/>
      <c r="S107" s="185"/>
      <c r="T107" s="186"/>
      <c r="U107" s="187"/>
      <c r="V107" s="188"/>
      <c r="W107" s="189"/>
      <c r="X107" s="190"/>
      <c r="Y107" s="191"/>
      <c r="Z107" s="192"/>
      <c r="AA107" s="193"/>
      <c r="AB107" s="194"/>
      <c r="AC107" s="195"/>
      <c r="AD107" s="184"/>
      <c r="AE107" s="185"/>
      <c r="AF107" s="186"/>
      <c r="AG107" s="187"/>
      <c r="AH107" s="188"/>
      <c r="AI107" s="189"/>
      <c r="AJ107" s="190"/>
      <c r="AK107" s="191"/>
      <c r="AL107" s="192"/>
      <c r="AM107" s="193"/>
      <c r="AN107" s="194"/>
      <c r="AO107" s="195"/>
      <c r="AP107" s="184"/>
      <c r="AQ107" s="185"/>
      <c r="AR107" s="186"/>
      <c r="AS107" s="187"/>
      <c r="AT107" s="188"/>
      <c r="AU107" s="189"/>
      <c r="AV107" s="190"/>
      <c r="AW107" s="191"/>
      <c r="AX107" s="192"/>
      <c r="AY107" s="193"/>
      <c r="AZ107" s="194"/>
      <c r="BA107" s="195"/>
      <c r="BB107" s="184"/>
      <c r="BC107" s="185"/>
      <c r="BD107" s="186"/>
      <c r="BE107" s="187"/>
      <c r="BF107" s="188"/>
      <c r="BG107" s="189"/>
      <c r="BH107" s="190"/>
      <c r="BI107" s="191"/>
      <c r="BJ107" s="192"/>
      <c r="BK107" s="193"/>
      <c r="BL107" s="194"/>
      <c r="BM107" s="195"/>
    </row>
    <row r="108" spans="2:65" x14ac:dyDescent="0.35">
      <c r="B108" s="295"/>
      <c r="C108" s="291"/>
      <c r="D108" s="292"/>
      <c r="E108" s="293"/>
      <c r="F108" s="270"/>
      <c r="G108" s="173"/>
      <c r="H108" s="174"/>
      <c r="I108" s="175"/>
      <c r="J108" s="176"/>
      <c r="K108" s="177"/>
      <c r="L108" s="178"/>
      <c r="M108" s="179"/>
      <c r="N108" s="180"/>
      <c r="O108" s="181"/>
      <c r="P108" s="182"/>
      <c r="Q108" s="183"/>
      <c r="R108" s="184"/>
      <c r="S108" s="185"/>
      <c r="T108" s="186"/>
      <c r="U108" s="187"/>
      <c r="V108" s="188"/>
      <c r="W108" s="189"/>
      <c r="X108" s="190"/>
      <c r="Y108" s="191"/>
      <c r="Z108" s="192"/>
      <c r="AA108" s="193"/>
      <c r="AB108" s="194"/>
      <c r="AC108" s="195"/>
      <c r="AD108" s="184"/>
      <c r="AE108" s="185"/>
      <c r="AF108" s="186"/>
      <c r="AG108" s="187"/>
      <c r="AH108" s="188"/>
      <c r="AI108" s="189"/>
      <c r="AJ108" s="190"/>
      <c r="AK108" s="191"/>
      <c r="AL108" s="192"/>
      <c r="AM108" s="193"/>
      <c r="AN108" s="194"/>
      <c r="AO108" s="195"/>
      <c r="AP108" s="184"/>
      <c r="AQ108" s="185"/>
      <c r="AR108" s="186"/>
      <c r="AS108" s="187"/>
      <c r="AT108" s="188"/>
      <c r="AU108" s="189"/>
      <c r="AV108" s="190"/>
      <c r="AW108" s="191"/>
      <c r="AX108" s="192"/>
      <c r="AY108" s="193"/>
      <c r="AZ108" s="194"/>
      <c r="BA108" s="195"/>
      <c r="BB108" s="184"/>
      <c r="BC108" s="185"/>
      <c r="BD108" s="186"/>
      <c r="BE108" s="187"/>
      <c r="BF108" s="188"/>
      <c r="BG108" s="189"/>
      <c r="BH108" s="190"/>
      <c r="BI108" s="191"/>
      <c r="BJ108" s="192"/>
      <c r="BK108" s="193"/>
      <c r="BL108" s="194"/>
      <c r="BM108" s="195"/>
    </row>
    <row r="109" spans="2:65" ht="15" thickBot="1" x14ac:dyDescent="0.4">
      <c r="B109" s="296"/>
      <c r="C109" s="297"/>
      <c r="D109" s="298"/>
      <c r="E109" s="299"/>
      <c r="F109" s="271"/>
      <c r="G109" s="196"/>
      <c r="H109" s="197"/>
      <c r="I109" s="198"/>
      <c r="J109" s="199"/>
      <c r="K109" s="200"/>
      <c r="L109" s="201"/>
      <c r="M109" s="202"/>
      <c r="N109" s="203"/>
      <c r="O109" s="204"/>
      <c r="P109" s="205"/>
      <c r="Q109" s="206"/>
      <c r="R109" s="207"/>
      <c r="S109" s="208"/>
      <c r="T109" s="209"/>
      <c r="U109" s="210"/>
      <c r="V109" s="211"/>
      <c r="W109" s="212"/>
      <c r="X109" s="213"/>
      <c r="Y109" s="214"/>
      <c r="Z109" s="215"/>
      <c r="AA109" s="216"/>
      <c r="AB109" s="217"/>
      <c r="AC109" s="218"/>
      <c r="AD109" s="207"/>
      <c r="AE109" s="208"/>
      <c r="AF109" s="209"/>
      <c r="AG109" s="210"/>
      <c r="AH109" s="211"/>
      <c r="AI109" s="212"/>
      <c r="AJ109" s="213"/>
      <c r="AK109" s="214"/>
      <c r="AL109" s="215"/>
      <c r="AM109" s="216"/>
      <c r="AN109" s="217"/>
      <c r="AO109" s="218"/>
      <c r="AP109" s="207"/>
      <c r="AQ109" s="208"/>
      <c r="AR109" s="209"/>
      <c r="AS109" s="210"/>
      <c r="AT109" s="211"/>
      <c r="AU109" s="212"/>
      <c r="AV109" s="213"/>
      <c r="AW109" s="214"/>
      <c r="AX109" s="215"/>
      <c r="AY109" s="216"/>
      <c r="AZ109" s="217"/>
      <c r="BA109" s="218"/>
      <c r="BB109" s="207"/>
      <c r="BC109" s="208"/>
      <c r="BD109" s="209"/>
      <c r="BE109" s="210"/>
      <c r="BF109" s="211"/>
      <c r="BG109" s="212"/>
      <c r="BH109" s="213"/>
      <c r="BI109" s="214"/>
      <c r="BJ109" s="215"/>
      <c r="BK109" s="216"/>
      <c r="BL109" s="217"/>
      <c r="BM109" s="218"/>
    </row>
  </sheetData>
  <sheetProtection formatCells="0" formatColumns="0" formatRows="0"/>
  <mergeCells count="26">
    <mergeCell ref="B2:E4"/>
    <mergeCell ref="R4:T4"/>
    <mergeCell ref="U4:W4"/>
    <mergeCell ref="X4:Z4"/>
    <mergeCell ref="AA4:AC4"/>
    <mergeCell ref="R2:AC3"/>
    <mergeCell ref="F4:H4"/>
    <mergeCell ref="I4:K4"/>
    <mergeCell ref="L4:N4"/>
    <mergeCell ref="O4:Q4"/>
    <mergeCell ref="F2:Q3"/>
    <mergeCell ref="AD2:AO3"/>
    <mergeCell ref="AP2:BA3"/>
    <mergeCell ref="AS4:AU4"/>
    <mergeCell ref="AV4:AX4"/>
    <mergeCell ref="AY4:BA4"/>
    <mergeCell ref="AD4:AF4"/>
    <mergeCell ref="AG4:AI4"/>
    <mergeCell ref="AJ4:AL4"/>
    <mergeCell ref="AM4:AO4"/>
    <mergeCell ref="AP4:AR4"/>
    <mergeCell ref="BB2:BM3"/>
    <mergeCell ref="BB4:BD4"/>
    <mergeCell ref="BE4:BG4"/>
    <mergeCell ref="BH4:BJ4"/>
    <mergeCell ref="BK4:BM4"/>
  </mergeCells>
  <conditionalFormatting sqref="F13:BM109 R10:BM12">
    <cfRule type="expression" dxfId="530" priority="5">
      <formula>$D10="Retired"</formula>
    </cfRule>
  </conditionalFormatting>
  <conditionalFormatting sqref="E13:E109">
    <cfRule type="expression" dxfId="529" priority="8">
      <formula>D13="Retired"</formula>
    </cfRule>
    <cfRule type="notContainsBlanks" dxfId="528" priority="8">
      <formula>LEN(TRIM(E13))&gt;0</formula>
    </cfRule>
  </conditionalFormatting>
  <conditionalFormatting sqref="F10:Q12">
    <cfRule type="expression" dxfId="527" priority="1">
      <formula>$D10="Retired"</formula>
    </cfRule>
  </conditionalFormatting>
  <conditionalFormatting sqref="E10:E12">
    <cfRule type="expression" dxfId="526" priority="2">
      <formula>D10="Retired"</formula>
    </cfRule>
  </conditionalFormatting>
  <pageMargins left="0.7" right="0.7" top="0.75" bottom="0.75" header="0.3" footer="0.3"/>
  <pageSetup orientation="portrait" verticalDpi="599"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 Menu Items'!$H$3:$H$10</xm:f>
          </x14:formula1>
          <xm:sqref>C10:C109</xm:sqref>
        </x14:dataValidation>
        <x14:dataValidation type="list" allowBlank="1" showInputMessage="1" showErrorMessage="1">
          <x14:formula1>
            <xm:f>'Drop Down Menu Items'!$J$3:$J$4</xm:f>
          </x14:formula1>
          <xm:sqref>D10:D109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DY107"/>
  <sheetViews>
    <sheetView zoomScale="80" zoomScaleNormal="80" workbookViewId="0">
      <pane xSplit="4" ySplit="7" topLeftCell="Q8" activePane="bottomRight" state="frozen"/>
      <selection pane="topRight" activeCell="E1" sqref="E1"/>
      <selection pane="bottomLeft" activeCell="A8" sqref="A8"/>
      <selection pane="bottomRight" activeCell="DZ10" sqref="DZ10"/>
    </sheetView>
  </sheetViews>
  <sheetFormatPr defaultColWidth="34.7265625" defaultRowHeight="14.5" x14ac:dyDescent="0.35"/>
  <cols>
    <col min="1" max="1" width="4.453125" style="23" customWidth="1"/>
    <col min="2" max="2" width="19.81640625" style="23" customWidth="1"/>
    <col min="3" max="3" width="24.1796875" style="23" customWidth="1"/>
    <col min="4" max="4" width="17" style="23" customWidth="1"/>
    <col min="5" max="5" width="16.81640625" style="23" bestFit="1" customWidth="1"/>
    <col min="6" max="6" width="20.54296875" style="23" customWidth="1"/>
    <col min="7" max="7" width="57.1796875" style="23" customWidth="1"/>
    <col min="8" max="8" width="43.81640625" style="23" customWidth="1"/>
    <col min="9" max="9" width="45.54296875" style="23" customWidth="1"/>
    <col min="10" max="10" width="26.1796875" style="23" customWidth="1"/>
    <col min="11" max="11" width="28.81640625" style="23" customWidth="1"/>
    <col min="12" max="12" width="19.7265625" style="23" bestFit="1" customWidth="1"/>
    <col min="13" max="13" width="29.1796875" style="23" customWidth="1"/>
    <col min="14" max="14" width="23.26953125" style="23" customWidth="1"/>
    <col min="15" max="15" width="12.7265625" style="69" customWidth="1"/>
    <col min="16" max="16" width="17.26953125" style="69" customWidth="1"/>
    <col min="17" max="17" width="12.7265625" style="23" customWidth="1"/>
    <col min="18" max="19" width="12.7265625" style="69" hidden="1" customWidth="1"/>
    <col min="20" max="20" width="12.7265625" style="23" hidden="1" customWidth="1"/>
    <col min="21" max="22" width="12.7265625" style="69" hidden="1" customWidth="1"/>
    <col min="23" max="23" width="12.7265625" style="23" hidden="1" customWidth="1"/>
    <col min="24" max="25" width="12.7265625" style="69" hidden="1" customWidth="1"/>
    <col min="26" max="26" width="12.7265625" style="23" hidden="1" customWidth="1"/>
    <col min="27" max="28" width="12.7265625" style="69" hidden="1" customWidth="1"/>
    <col min="29" max="29" width="12.7265625" style="23" hidden="1" customWidth="1"/>
    <col min="30" max="31" width="12.7265625" style="69" hidden="1" customWidth="1"/>
    <col min="32" max="32" width="12.7265625" style="23" hidden="1" customWidth="1"/>
    <col min="33" max="34" width="12.7265625" style="69" hidden="1" customWidth="1"/>
    <col min="35" max="35" width="12.7265625" style="23" hidden="1" customWidth="1"/>
    <col min="36" max="37" width="12.7265625" style="69" hidden="1" customWidth="1"/>
    <col min="38" max="38" width="12.7265625" style="23" hidden="1" customWidth="1"/>
    <col min="39" max="40" width="12.7265625" style="69" hidden="1" customWidth="1"/>
    <col min="41" max="41" width="12.7265625" style="23" hidden="1" customWidth="1"/>
    <col min="42" max="42" width="15.81640625" style="69" bestFit="1" customWidth="1"/>
    <col min="43" max="43" width="15.453125" style="69" bestFit="1" customWidth="1"/>
    <col min="44" max="44" width="12.7265625" style="23" customWidth="1"/>
    <col min="45" max="45" width="12.7265625" style="69" customWidth="1"/>
    <col min="46" max="47" width="12.7265625" style="69" hidden="1" customWidth="1"/>
    <col min="48" max="48" width="12.7265625" style="23" hidden="1" customWidth="1"/>
    <col min="49" max="50" width="12.7265625" style="69" hidden="1" customWidth="1"/>
    <col min="51" max="51" width="12.7265625" style="23" hidden="1" customWidth="1"/>
    <col min="52" max="53" width="12.7265625" style="69" hidden="1" customWidth="1"/>
    <col min="54" max="54" width="12.7265625" style="23" hidden="1" customWidth="1"/>
    <col min="55" max="56" width="12.7265625" style="69" hidden="1" customWidth="1"/>
    <col min="57" max="57" width="12.7265625" style="23" hidden="1" customWidth="1"/>
    <col min="58" max="59" width="12.7265625" style="69" hidden="1" customWidth="1"/>
    <col min="60" max="60" width="12.7265625" style="23" hidden="1" customWidth="1"/>
    <col min="61" max="62" width="12.7265625" style="69" hidden="1" customWidth="1"/>
    <col min="63" max="63" width="12.7265625" style="23" hidden="1" customWidth="1"/>
    <col min="64" max="65" width="12.7265625" style="69" hidden="1" customWidth="1"/>
    <col min="66" max="66" width="12.7265625" style="23" hidden="1" customWidth="1"/>
    <col min="67" max="68" width="12.7265625" style="69" hidden="1" customWidth="1"/>
    <col min="69" max="69" width="12.7265625" style="23" hidden="1" customWidth="1"/>
    <col min="70" max="71" width="12.7265625" style="69" customWidth="1"/>
    <col min="72" max="72" width="12.7265625" style="23" customWidth="1"/>
    <col min="73" max="73" width="12.7265625" style="69" customWidth="1"/>
    <col min="74" max="75" width="12.7265625" style="69" hidden="1" customWidth="1"/>
    <col min="76" max="76" width="12.7265625" style="23" hidden="1" customWidth="1"/>
    <col min="77" max="78" width="12.7265625" style="69" hidden="1" customWidth="1"/>
    <col min="79" max="79" width="12.7265625" style="23" hidden="1" customWidth="1"/>
    <col min="80" max="81" width="12.7265625" style="69" hidden="1" customWidth="1"/>
    <col min="82" max="82" width="12.7265625" style="23" hidden="1" customWidth="1"/>
    <col min="83" max="84" width="12.7265625" style="69" hidden="1" customWidth="1"/>
    <col min="85" max="85" width="12.7265625" style="23" hidden="1" customWidth="1"/>
    <col min="86" max="87" width="12.7265625" style="69" hidden="1" customWidth="1"/>
    <col min="88" max="88" width="12.7265625" style="23" hidden="1" customWidth="1"/>
    <col min="89" max="90" width="12.7265625" style="69" hidden="1" customWidth="1"/>
    <col min="91" max="91" width="12.7265625" style="23" hidden="1" customWidth="1"/>
    <col min="92" max="93" width="12.7265625" style="69" hidden="1" customWidth="1"/>
    <col min="94" max="94" width="12.7265625" style="23" hidden="1" customWidth="1"/>
    <col min="95" max="96" width="12.7265625" style="69" hidden="1" customWidth="1"/>
    <col min="97" max="97" width="12.7265625" style="23" hidden="1" customWidth="1"/>
    <col min="98" max="99" width="12.7265625" style="69" hidden="1" customWidth="1"/>
    <col min="100" max="100" width="12.7265625" style="23" hidden="1" customWidth="1"/>
    <col min="101" max="101" width="12.7265625" style="69" hidden="1" customWidth="1"/>
    <col min="102" max="102" width="14.26953125" style="69" hidden="1" customWidth="1"/>
    <col min="103" max="103" width="16.7265625" style="69" hidden="1" customWidth="1"/>
    <col min="104" max="104" width="15" style="23" hidden="1" customWidth="1"/>
    <col min="105" max="105" width="14.26953125" style="69" hidden="1" customWidth="1"/>
    <col min="106" max="106" width="16.7265625" style="69" hidden="1" customWidth="1"/>
    <col min="107" max="107" width="15" style="23" hidden="1" customWidth="1"/>
    <col min="108" max="108" width="14.26953125" style="69" hidden="1" customWidth="1"/>
    <col min="109" max="109" width="16.7265625" style="69" hidden="1" customWidth="1"/>
    <col min="110" max="110" width="15" style="23" hidden="1" customWidth="1"/>
    <col min="111" max="111" width="14.26953125" style="69" hidden="1" customWidth="1"/>
    <col min="112" max="112" width="16.7265625" style="69" hidden="1" customWidth="1"/>
    <col min="113" max="113" width="15" style="23" hidden="1" customWidth="1"/>
    <col min="114" max="114" width="14.26953125" style="69" hidden="1" customWidth="1"/>
    <col min="115" max="115" width="16.7265625" style="69" hidden="1" customWidth="1"/>
    <col min="116" max="116" width="15" style="23" hidden="1" customWidth="1"/>
    <col min="117" max="117" width="14.26953125" style="69" hidden="1" customWidth="1"/>
    <col min="118" max="118" width="16.7265625" style="69" hidden="1" customWidth="1"/>
    <col min="119" max="119" width="15" style="23" hidden="1" customWidth="1"/>
    <col min="120" max="120" width="14.26953125" style="69" hidden="1" customWidth="1"/>
    <col min="121" max="121" width="16.7265625" style="69" hidden="1" customWidth="1"/>
    <col min="122" max="122" width="15" style="23" hidden="1" customWidth="1"/>
    <col min="123" max="123" width="14.26953125" style="69" hidden="1" customWidth="1"/>
    <col min="124" max="124" width="16.7265625" style="69" hidden="1" customWidth="1"/>
    <col min="125" max="125" width="15" style="23" hidden="1" customWidth="1"/>
    <col min="126" max="126" width="14.26953125" style="69" hidden="1" customWidth="1"/>
    <col min="127" max="127" width="16.7265625" style="69" hidden="1" customWidth="1"/>
    <col min="128" max="128" width="15" style="23" hidden="1" customWidth="1"/>
    <col min="129" max="129" width="17.81640625" style="69" hidden="1" customWidth="1"/>
    <col min="130" max="16384" width="34.7265625" style="23"/>
  </cols>
  <sheetData>
    <row r="1" spans="1:129" x14ac:dyDescent="0.35">
      <c r="O1" s="23"/>
      <c r="P1" s="23"/>
      <c r="R1" s="23"/>
      <c r="S1" s="23"/>
      <c r="U1" s="23"/>
      <c r="V1" s="23"/>
      <c r="X1" s="23"/>
      <c r="Y1" s="23"/>
      <c r="AA1" s="23"/>
      <c r="AB1" s="23"/>
      <c r="AD1" s="23"/>
      <c r="AE1" s="23"/>
      <c r="AG1" s="23"/>
      <c r="AH1" s="23"/>
      <c r="AJ1" s="23"/>
      <c r="AK1" s="23"/>
      <c r="AM1" s="23"/>
      <c r="AN1" s="23"/>
      <c r="AP1" s="23"/>
      <c r="AQ1" s="23"/>
      <c r="AS1" s="23"/>
      <c r="AT1" s="23"/>
      <c r="AU1" s="23"/>
      <c r="AW1" s="23"/>
      <c r="AX1" s="23"/>
      <c r="AZ1" s="23"/>
      <c r="BA1" s="23"/>
      <c r="BC1" s="23"/>
      <c r="BD1" s="23"/>
      <c r="BF1" s="23"/>
      <c r="BG1" s="23"/>
      <c r="BI1" s="23"/>
      <c r="BJ1" s="23"/>
      <c r="BL1" s="23"/>
      <c r="BM1" s="23"/>
      <c r="BO1" s="23"/>
      <c r="BP1" s="23"/>
      <c r="BR1" s="23"/>
      <c r="BS1" s="23"/>
      <c r="BU1" s="23"/>
      <c r="BV1" s="23"/>
      <c r="BW1" s="23"/>
      <c r="BY1" s="23"/>
      <c r="BZ1" s="23"/>
      <c r="CB1" s="23"/>
      <c r="CC1" s="23"/>
      <c r="CE1" s="23"/>
      <c r="CF1" s="23"/>
      <c r="CH1" s="23"/>
      <c r="CI1" s="23"/>
      <c r="CK1" s="23"/>
      <c r="CL1" s="23"/>
      <c r="CN1" s="23"/>
      <c r="CO1" s="23"/>
      <c r="CQ1" s="23"/>
      <c r="CR1" s="23"/>
      <c r="CT1" s="23"/>
      <c r="CU1" s="23"/>
      <c r="CW1" s="23"/>
      <c r="CX1" s="23"/>
      <c r="CY1" s="23"/>
      <c r="DA1" s="23"/>
      <c r="DB1" s="23"/>
      <c r="DD1" s="23"/>
      <c r="DE1" s="23"/>
      <c r="DG1" s="23"/>
      <c r="DH1" s="23"/>
      <c r="DJ1" s="23"/>
      <c r="DK1" s="23"/>
      <c r="DM1" s="23"/>
      <c r="DN1" s="23"/>
      <c r="DP1" s="23"/>
      <c r="DQ1" s="23"/>
      <c r="DS1" s="23"/>
      <c r="DT1" s="23"/>
      <c r="DV1" s="23"/>
      <c r="DW1" s="23"/>
      <c r="DY1" s="23"/>
    </row>
    <row r="2" spans="1:129" customFormat="1" ht="18.5" x14ac:dyDescent="0.35">
      <c r="A2" s="23"/>
      <c r="B2" s="435" t="s">
        <v>88</v>
      </c>
      <c r="C2" s="436"/>
      <c r="D2" s="436"/>
      <c r="E2" s="436"/>
      <c r="F2" s="436"/>
      <c r="G2" s="436"/>
      <c r="H2" s="436"/>
      <c r="I2" s="436"/>
      <c r="J2" s="436"/>
      <c r="K2" s="436"/>
      <c r="L2" s="436"/>
      <c r="M2" s="436"/>
      <c r="N2" s="437"/>
      <c r="O2" s="406" t="s">
        <v>289</v>
      </c>
      <c r="P2" s="407"/>
      <c r="Q2" s="408"/>
      <c r="R2" s="412" t="s">
        <v>66</v>
      </c>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4"/>
      <c r="AT2" s="412" t="s">
        <v>67</v>
      </c>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4"/>
      <c r="BV2" s="395" t="s">
        <v>68</v>
      </c>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6"/>
      <c r="CX2" s="395" t="s">
        <v>125</v>
      </c>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6"/>
    </row>
    <row r="3" spans="1:129" customFormat="1" ht="15.5" x14ac:dyDescent="0.35">
      <c r="A3" s="23"/>
      <c r="B3" s="438"/>
      <c r="C3" s="439"/>
      <c r="D3" s="439"/>
      <c r="E3" s="439"/>
      <c r="F3" s="439"/>
      <c r="G3" s="439"/>
      <c r="H3" s="439"/>
      <c r="I3" s="439"/>
      <c r="J3" s="439"/>
      <c r="K3" s="439"/>
      <c r="L3" s="439"/>
      <c r="M3" s="439"/>
      <c r="N3" s="440"/>
      <c r="O3" s="409" t="s">
        <v>64</v>
      </c>
      <c r="P3" s="410"/>
      <c r="Q3" s="411"/>
      <c r="R3" s="399" t="s">
        <v>339</v>
      </c>
      <c r="S3" s="397"/>
      <c r="T3" s="398"/>
      <c r="U3" s="399" t="s">
        <v>340</v>
      </c>
      <c r="V3" s="397"/>
      <c r="W3" s="398"/>
      <c r="X3" s="399" t="s">
        <v>341</v>
      </c>
      <c r="Y3" s="397"/>
      <c r="Z3" s="398"/>
      <c r="AA3" s="399" t="s">
        <v>342</v>
      </c>
      <c r="AB3" s="397"/>
      <c r="AC3" s="398"/>
      <c r="AD3" s="399" t="s">
        <v>343</v>
      </c>
      <c r="AE3" s="397"/>
      <c r="AF3" s="398"/>
      <c r="AG3" s="399" t="s">
        <v>344</v>
      </c>
      <c r="AH3" s="397"/>
      <c r="AI3" s="398"/>
      <c r="AJ3" s="399" t="s">
        <v>345</v>
      </c>
      <c r="AK3" s="397"/>
      <c r="AL3" s="398"/>
      <c r="AM3" s="399" t="s">
        <v>346</v>
      </c>
      <c r="AN3" s="397"/>
      <c r="AO3" s="398"/>
      <c r="AP3" s="399" t="s">
        <v>30</v>
      </c>
      <c r="AQ3" s="397"/>
      <c r="AR3" s="397"/>
      <c r="AS3" s="49" t="s">
        <v>65</v>
      </c>
      <c r="AT3" s="397" t="s">
        <v>339</v>
      </c>
      <c r="AU3" s="397"/>
      <c r="AV3" s="398"/>
      <c r="AW3" s="397" t="s">
        <v>340</v>
      </c>
      <c r="AX3" s="397"/>
      <c r="AY3" s="398"/>
      <c r="AZ3" s="397" t="s">
        <v>341</v>
      </c>
      <c r="BA3" s="397"/>
      <c r="BB3" s="398"/>
      <c r="BC3" s="397" t="s">
        <v>342</v>
      </c>
      <c r="BD3" s="397"/>
      <c r="BE3" s="398"/>
      <c r="BF3" s="397" t="s">
        <v>343</v>
      </c>
      <c r="BG3" s="397"/>
      <c r="BH3" s="398"/>
      <c r="BI3" s="397" t="s">
        <v>344</v>
      </c>
      <c r="BJ3" s="397"/>
      <c r="BK3" s="398"/>
      <c r="BL3" s="397" t="s">
        <v>345</v>
      </c>
      <c r="BM3" s="397"/>
      <c r="BN3" s="398"/>
      <c r="BO3" s="397" t="s">
        <v>346</v>
      </c>
      <c r="BP3" s="397"/>
      <c r="BQ3" s="398"/>
      <c r="BR3" s="399" t="s">
        <v>30</v>
      </c>
      <c r="BS3" s="397"/>
      <c r="BT3" s="397"/>
      <c r="BU3" s="49" t="s">
        <v>65</v>
      </c>
      <c r="BV3" s="397" t="s">
        <v>339</v>
      </c>
      <c r="BW3" s="397"/>
      <c r="BX3" s="398"/>
      <c r="BY3" s="397" t="s">
        <v>340</v>
      </c>
      <c r="BZ3" s="397"/>
      <c r="CA3" s="398"/>
      <c r="CB3" s="397" t="s">
        <v>341</v>
      </c>
      <c r="CC3" s="397"/>
      <c r="CD3" s="398"/>
      <c r="CE3" s="397" t="s">
        <v>342</v>
      </c>
      <c r="CF3" s="397"/>
      <c r="CG3" s="398"/>
      <c r="CH3" s="397" t="s">
        <v>343</v>
      </c>
      <c r="CI3" s="397"/>
      <c r="CJ3" s="398"/>
      <c r="CK3" s="397" t="s">
        <v>344</v>
      </c>
      <c r="CL3" s="397"/>
      <c r="CM3" s="398"/>
      <c r="CN3" s="397" t="s">
        <v>345</v>
      </c>
      <c r="CO3" s="397"/>
      <c r="CP3" s="398"/>
      <c r="CQ3" s="397" t="s">
        <v>346</v>
      </c>
      <c r="CR3" s="397"/>
      <c r="CS3" s="398"/>
      <c r="CT3" s="399" t="s">
        <v>30</v>
      </c>
      <c r="CU3" s="397"/>
      <c r="CV3" s="397"/>
      <c r="CW3" s="49" t="s">
        <v>65</v>
      </c>
      <c r="CX3" s="397" t="s">
        <v>339</v>
      </c>
      <c r="CY3" s="397"/>
      <c r="CZ3" s="398"/>
      <c r="DA3" s="397" t="s">
        <v>340</v>
      </c>
      <c r="DB3" s="397"/>
      <c r="DC3" s="398"/>
      <c r="DD3" s="397" t="s">
        <v>341</v>
      </c>
      <c r="DE3" s="397"/>
      <c r="DF3" s="398"/>
      <c r="DG3" s="397" t="s">
        <v>342</v>
      </c>
      <c r="DH3" s="397"/>
      <c r="DI3" s="398"/>
      <c r="DJ3" s="397" t="s">
        <v>343</v>
      </c>
      <c r="DK3" s="397"/>
      <c r="DL3" s="398"/>
      <c r="DM3" s="397" t="s">
        <v>344</v>
      </c>
      <c r="DN3" s="397"/>
      <c r="DO3" s="398"/>
      <c r="DP3" s="397" t="s">
        <v>345</v>
      </c>
      <c r="DQ3" s="397"/>
      <c r="DR3" s="398"/>
      <c r="DS3" s="397" t="s">
        <v>346</v>
      </c>
      <c r="DT3" s="397"/>
      <c r="DU3" s="398"/>
      <c r="DV3" s="399" t="s">
        <v>30</v>
      </c>
      <c r="DW3" s="397"/>
      <c r="DX3" s="397"/>
      <c r="DY3" s="49" t="s">
        <v>65</v>
      </c>
    </row>
    <row r="4" spans="1:129" customFormat="1" ht="15.5" hidden="1" x14ac:dyDescent="0.35">
      <c r="A4" s="23"/>
      <c r="B4" s="61"/>
      <c r="C4" s="62"/>
      <c r="D4" s="62"/>
      <c r="E4" s="62"/>
      <c r="F4" s="62"/>
      <c r="G4" s="62"/>
      <c r="H4" s="62"/>
      <c r="I4" s="62"/>
      <c r="J4" s="62"/>
      <c r="K4" s="62"/>
      <c r="L4" s="62"/>
      <c r="M4" s="62"/>
      <c r="N4" s="60" t="s">
        <v>74</v>
      </c>
      <c r="O4" s="54" t="s">
        <v>64</v>
      </c>
      <c r="P4" s="55" t="s">
        <v>64</v>
      </c>
      <c r="Q4" s="56" t="s">
        <v>64</v>
      </c>
      <c r="R4" s="53">
        <v>1</v>
      </c>
      <c r="S4" s="51">
        <v>1</v>
      </c>
      <c r="T4" s="52">
        <v>1</v>
      </c>
      <c r="U4" s="53">
        <v>1</v>
      </c>
      <c r="V4" s="51">
        <v>1</v>
      </c>
      <c r="W4" s="52">
        <v>1</v>
      </c>
      <c r="X4" s="53">
        <v>1</v>
      </c>
      <c r="Y4" s="51">
        <v>1</v>
      </c>
      <c r="Z4" s="52">
        <v>1</v>
      </c>
      <c r="AA4" s="53">
        <v>1</v>
      </c>
      <c r="AB4" s="51">
        <v>1</v>
      </c>
      <c r="AC4" s="52">
        <v>1</v>
      </c>
      <c r="AD4" s="367">
        <v>1</v>
      </c>
      <c r="AE4" s="365">
        <v>1</v>
      </c>
      <c r="AF4" s="366">
        <v>1</v>
      </c>
      <c r="AG4" s="367">
        <v>1</v>
      </c>
      <c r="AH4" s="365">
        <v>1</v>
      </c>
      <c r="AI4" s="366">
        <v>1</v>
      </c>
      <c r="AJ4" s="367">
        <v>1</v>
      </c>
      <c r="AK4" s="365">
        <v>1</v>
      </c>
      <c r="AL4" s="366">
        <v>1</v>
      </c>
      <c r="AM4" s="367">
        <v>1</v>
      </c>
      <c r="AN4" s="365">
        <v>1</v>
      </c>
      <c r="AO4" s="366">
        <v>1</v>
      </c>
      <c r="AP4" s="53">
        <v>1</v>
      </c>
      <c r="AQ4" s="51">
        <v>1</v>
      </c>
      <c r="AR4" s="51">
        <v>1</v>
      </c>
      <c r="AS4" s="46">
        <v>1</v>
      </c>
      <c r="AT4" s="51">
        <v>2</v>
      </c>
      <c r="AU4" s="51">
        <v>2</v>
      </c>
      <c r="AV4" s="52">
        <v>2</v>
      </c>
      <c r="AW4" s="53">
        <v>2</v>
      </c>
      <c r="AX4" s="51">
        <v>2</v>
      </c>
      <c r="AY4" s="52">
        <v>2</v>
      </c>
      <c r="AZ4" s="53">
        <v>2</v>
      </c>
      <c r="BA4" s="51">
        <v>2</v>
      </c>
      <c r="BB4" s="52">
        <v>2</v>
      </c>
      <c r="BC4" s="53">
        <v>2</v>
      </c>
      <c r="BD4" s="51">
        <v>2</v>
      </c>
      <c r="BE4" s="52">
        <v>2</v>
      </c>
      <c r="BF4" s="365">
        <v>2</v>
      </c>
      <c r="BG4" s="365">
        <v>2</v>
      </c>
      <c r="BH4" s="366">
        <v>2</v>
      </c>
      <c r="BI4" s="367">
        <v>2</v>
      </c>
      <c r="BJ4" s="365">
        <v>2</v>
      </c>
      <c r="BK4" s="366">
        <v>2</v>
      </c>
      <c r="BL4" s="367">
        <v>2</v>
      </c>
      <c r="BM4" s="365">
        <v>2</v>
      </c>
      <c r="BN4" s="366">
        <v>2</v>
      </c>
      <c r="BO4" s="367">
        <v>2</v>
      </c>
      <c r="BP4" s="365">
        <v>2</v>
      </c>
      <c r="BQ4" s="366">
        <v>2</v>
      </c>
      <c r="BR4" s="53">
        <v>2</v>
      </c>
      <c r="BS4" s="51">
        <v>2</v>
      </c>
      <c r="BT4" s="51">
        <v>2</v>
      </c>
      <c r="BU4" s="46">
        <v>2</v>
      </c>
      <c r="BV4" s="51">
        <v>3</v>
      </c>
      <c r="BW4" s="51">
        <v>3</v>
      </c>
      <c r="BX4" s="52">
        <v>3</v>
      </c>
      <c r="BY4" s="53">
        <v>3</v>
      </c>
      <c r="BZ4" s="51">
        <v>3</v>
      </c>
      <c r="CA4" s="52">
        <v>3</v>
      </c>
      <c r="CB4" s="53">
        <v>3</v>
      </c>
      <c r="CC4" s="51">
        <v>3</v>
      </c>
      <c r="CD4" s="52">
        <v>3</v>
      </c>
      <c r="CE4" s="53">
        <v>3</v>
      </c>
      <c r="CF4" s="51">
        <v>3</v>
      </c>
      <c r="CG4" s="52">
        <v>3</v>
      </c>
      <c r="CH4" s="365">
        <v>3</v>
      </c>
      <c r="CI4" s="365">
        <v>3</v>
      </c>
      <c r="CJ4" s="366">
        <v>3</v>
      </c>
      <c r="CK4" s="367">
        <v>3</v>
      </c>
      <c r="CL4" s="365">
        <v>3</v>
      </c>
      <c r="CM4" s="366">
        <v>3</v>
      </c>
      <c r="CN4" s="367">
        <v>3</v>
      </c>
      <c r="CO4" s="365">
        <v>3</v>
      </c>
      <c r="CP4" s="366">
        <v>3</v>
      </c>
      <c r="CQ4" s="367">
        <v>3</v>
      </c>
      <c r="CR4" s="365">
        <v>3</v>
      </c>
      <c r="CS4" s="366">
        <v>3</v>
      </c>
      <c r="CT4" s="53">
        <v>3</v>
      </c>
      <c r="CU4" s="51">
        <v>3</v>
      </c>
      <c r="CV4" s="51">
        <v>3</v>
      </c>
      <c r="CW4" s="49">
        <v>3</v>
      </c>
      <c r="CX4" s="132">
        <v>4</v>
      </c>
      <c r="CY4" s="132">
        <v>4</v>
      </c>
      <c r="CZ4" s="133">
        <v>4</v>
      </c>
      <c r="DA4" s="131">
        <v>4</v>
      </c>
      <c r="DB4" s="132">
        <v>4</v>
      </c>
      <c r="DC4" s="133">
        <v>4</v>
      </c>
      <c r="DD4" s="131">
        <v>4</v>
      </c>
      <c r="DE4" s="132">
        <v>4</v>
      </c>
      <c r="DF4" s="133">
        <v>4</v>
      </c>
      <c r="DG4" s="131">
        <v>4</v>
      </c>
      <c r="DH4" s="132">
        <v>4</v>
      </c>
      <c r="DI4" s="133">
        <v>4</v>
      </c>
      <c r="DJ4" s="365">
        <v>4</v>
      </c>
      <c r="DK4" s="365">
        <v>4</v>
      </c>
      <c r="DL4" s="366">
        <v>4</v>
      </c>
      <c r="DM4" s="367">
        <v>4</v>
      </c>
      <c r="DN4" s="365">
        <v>4</v>
      </c>
      <c r="DO4" s="366">
        <v>4</v>
      </c>
      <c r="DP4" s="367">
        <v>4</v>
      </c>
      <c r="DQ4" s="365">
        <v>4</v>
      </c>
      <c r="DR4" s="366">
        <v>4</v>
      </c>
      <c r="DS4" s="367">
        <v>4</v>
      </c>
      <c r="DT4" s="365">
        <v>4</v>
      </c>
      <c r="DU4" s="366">
        <v>4</v>
      </c>
      <c r="DV4" s="131">
        <v>4</v>
      </c>
      <c r="DW4" s="132">
        <v>4</v>
      </c>
      <c r="DX4" s="132">
        <v>4</v>
      </c>
      <c r="DY4" s="49">
        <v>4</v>
      </c>
    </row>
    <row r="5" spans="1:129" customFormat="1" ht="15.5" hidden="1" x14ac:dyDescent="0.35">
      <c r="A5" s="23"/>
      <c r="B5" s="61"/>
      <c r="C5" s="62"/>
      <c r="D5" s="62"/>
      <c r="E5" s="62"/>
      <c r="F5" s="62"/>
      <c r="G5" s="62"/>
      <c r="H5" s="62"/>
      <c r="I5" s="62"/>
      <c r="J5" s="62"/>
      <c r="K5" s="62"/>
      <c r="L5" s="62"/>
      <c r="M5" s="62"/>
      <c r="N5" s="60" t="s">
        <v>72</v>
      </c>
      <c r="O5" s="54" t="s">
        <v>64</v>
      </c>
      <c r="P5" s="55" t="s">
        <v>64</v>
      </c>
      <c r="Q5" s="56" t="s">
        <v>64</v>
      </c>
      <c r="R5" s="53">
        <v>1</v>
      </c>
      <c r="S5" s="51">
        <v>1</v>
      </c>
      <c r="T5" s="52">
        <v>1</v>
      </c>
      <c r="U5" s="53">
        <v>2</v>
      </c>
      <c r="V5" s="51">
        <v>2</v>
      </c>
      <c r="W5" s="52">
        <v>2</v>
      </c>
      <c r="X5" s="53">
        <v>3</v>
      </c>
      <c r="Y5" s="51">
        <v>3</v>
      </c>
      <c r="Z5" s="52">
        <v>3</v>
      </c>
      <c r="AA5" s="53">
        <v>4</v>
      </c>
      <c r="AB5" s="51">
        <v>4</v>
      </c>
      <c r="AC5" s="52">
        <v>4</v>
      </c>
      <c r="AD5" s="367">
        <v>1</v>
      </c>
      <c r="AE5" s="365">
        <v>1</v>
      </c>
      <c r="AF5" s="366">
        <v>1</v>
      </c>
      <c r="AG5" s="367">
        <v>2</v>
      </c>
      <c r="AH5" s="365">
        <v>2</v>
      </c>
      <c r="AI5" s="366">
        <v>2</v>
      </c>
      <c r="AJ5" s="367">
        <v>3</v>
      </c>
      <c r="AK5" s="365">
        <v>3</v>
      </c>
      <c r="AL5" s="366">
        <v>3</v>
      </c>
      <c r="AM5" s="367">
        <v>4</v>
      </c>
      <c r="AN5" s="365">
        <v>4</v>
      </c>
      <c r="AO5" s="366">
        <v>4</v>
      </c>
      <c r="AP5" s="53">
        <v>5</v>
      </c>
      <c r="AQ5" s="51">
        <v>5</v>
      </c>
      <c r="AR5" s="51">
        <v>5</v>
      </c>
      <c r="AS5" s="46" t="s">
        <v>65</v>
      </c>
      <c r="AT5" s="51">
        <v>1</v>
      </c>
      <c r="AU5" s="51">
        <v>1</v>
      </c>
      <c r="AV5" s="52">
        <v>1</v>
      </c>
      <c r="AW5" s="53">
        <v>2</v>
      </c>
      <c r="AX5" s="51">
        <v>2</v>
      </c>
      <c r="AY5" s="52">
        <v>2</v>
      </c>
      <c r="AZ5" s="53">
        <v>3</v>
      </c>
      <c r="BA5" s="51">
        <v>3</v>
      </c>
      <c r="BB5" s="52">
        <v>3</v>
      </c>
      <c r="BC5" s="53">
        <v>4</v>
      </c>
      <c r="BD5" s="51">
        <v>4</v>
      </c>
      <c r="BE5" s="52">
        <v>4</v>
      </c>
      <c r="BF5" s="365">
        <v>1</v>
      </c>
      <c r="BG5" s="365">
        <v>1</v>
      </c>
      <c r="BH5" s="366">
        <v>1</v>
      </c>
      <c r="BI5" s="367">
        <v>2</v>
      </c>
      <c r="BJ5" s="365">
        <v>2</v>
      </c>
      <c r="BK5" s="366">
        <v>2</v>
      </c>
      <c r="BL5" s="367">
        <v>3</v>
      </c>
      <c r="BM5" s="365">
        <v>3</v>
      </c>
      <c r="BN5" s="366">
        <v>3</v>
      </c>
      <c r="BO5" s="367">
        <v>4</v>
      </c>
      <c r="BP5" s="365">
        <v>4</v>
      </c>
      <c r="BQ5" s="366">
        <v>4</v>
      </c>
      <c r="BR5" s="53">
        <v>5</v>
      </c>
      <c r="BS5" s="51">
        <v>5</v>
      </c>
      <c r="BT5" s="51">
        <v>5</v>
      </c>
      <c r="BU5" s="46" t="s">
        <v>65</v>
      </c>
      <c r="BV5" s="51">
        <v>1</v>
      </c>
      <c r="BW5" s="51">
        <v>1</v>
      </c>
      <c r="BX5" s="52">
        <v>1</v>
      </c>
      <c r="BY5" s="53">
        <v>2</v>
      </c>
      <c r="BZ5" s="51">
        <v>2</v>
      </c>
      <c r="CA5" s="52">
        <v>2</v>
      </c>
      <c r="CB5" s="53">
        <v>3</v>
      </c>
      <c r="CC5" s="51">
        <v>3</v>
      </c>
      <c r="CD5" s="52">
        <v>3</v>
      </c>
      <c r="CE5" s="53">
        <v>4</v>
      </c>
      <c r="CF5" s="51">
        <v>4</v>
      </c>
      <c r="CG5" s="52">
        <v>4</v>
      </c>
      <c r="CH5" s="365">
        <v>1</v>
      </c>
      <c r="CI5" s="365">
        <v>1</v>
      </c>
      <c r="CJ5" s="366">
        <v>1</v>
      </c>
      <c r="CK5" s="367">
        <v>2</v>
      </c>
      <c r="CL5" s="365">
        <v>2</v>
      </c>
      <c r="CM5" s="366">
        <v>2</v>
      </c>
      <c r="CN5" s="367">
        <v>3</v>
      </c>
      <c r="CO5" s="365">
        <v>3</v>
      </c>
      <c r="CP5" s="366">
        <v>3</v>
      </c>
      <c r="CQ5" s="367">
        <v>4</v>
      </c>
      <c r="CR5" s="365">
        <v>4</v>
      </c>
      <c r="CS5" s="366">
        <v>4</v>
      </c>
      <c r="CT5" s="53">
        <v>5</v>
      </c>
      <c r="CU5" s="51">
        <v>5</v>
      </c>
      <c r="CV5" s="51">
        <v>5</v>
      </c>
      <c r="CW5" s="49" t="s">
        <v>65</v>
      </c>
      <c r="CX5" s="132">
        <v>1</v>
      </c>
      <c r="CY5" s="132">
        <v>1</v>
      </c>
      <c r="CZ5" s="133">
        <v>1</v>
      </c>
      <c r="DA5" s="131">
        <v>2</v>
      </c>
      <c r="DB5" s="132">
        <v>2</v>
      </c>
      <c r="DC5" s="133">
        <v>2</v>
      </c>
      <c r="DD5" s="131">
        <v>3</v>
      </c>
      <c r="DE5" s="132">
        <v>3</v>
      </c>
      <c r="DF5" s="133">
        <v>3</v>
      </c>
      <c r="DG5" s="131">
        <v>4</v>
      </c>
      <c r="DH5" s="132">
        <v>4</v>
      </c>
      <c r="DI5" s="133">
        <v>4</v>
      </c>
      <c r="DJ5" s="365">
        <v>1</v>
      </c>
      <c r="DK5" s="365">
        <v>1</v>
      </c>
      <c r="DL5" s="366">
        <v>1</v>
      </c>
      <c r="DM5" s="367">
        <v>2</v>
      </c>
      <c r="DN5" s="365">
        <v>2</v>
      </c>
      <c r="DO5" s="366">
        <v>2</v>
      </c>
      <c r="DP5" s="367">
        <v>3</v>
      </c>
      <c r="DQ5" s="365">
        <v>3</v>
      </c>
      <c r="DR5" s="366">
        <v>3</v>
      </c>
      <c r="DS5" s="367">
        <v>4</v>
      </c>
      <c r="DT5" s="365">
        <v>4</v>
      </c>
      <c r="DU5" s="366">
        <v>4</v>
      </c>
      <c r="DV5" s="131">
        <v>5</v>
      </c>
      <c r="DW5" s="132">
        <v>5</v>
      </c>
      <c r="DX5" s="132">
        <v>5</v>
      </c>
      <c r="DY5" s="49" t="s">
        <v>65</v>
      </c>
    </row>
    <row r="6" spans="1:129" customFormat="1" ht="46.5" hidden="1" x14ac:dyDescent="0.35">
      <c r="A6" s="23"/>
      <c r="B6" s="61"/>
      <c r="C6" s="62"/>
      <c r="D6" s="62"/>
      <c r="E6" s="62"/>
      <c r="F6" s="62"/>
      <c r="G6" s="62"/>
      <c r="H6" s="62"/>
      <c r="I6" s="62"/>
      <c r="J6" s="62"/>
      <c r="K6" s="62"/>
      <c r="L6" s="62"/>
      <c r="M6" s="62"/>
      <c r="N6" s="60" t="s">
        <v>76</v>
      </c>
      <c r="O6" s="54" t="str">
        <f>CONCATENATE(O4,O5,O7)</f>
        <v>BaselineBaselineNumerator</v>
      </c>
      <c r="P6" s="54" t="str">
        <f t="shared" ref="P6:CW6" si="0">CONCATENATE(P4,P5,P7)</f>
        <v>BaselineBaselineDenominator</v>
      </c>
      <c r="Q6" s="54" t="str">
        <f t="shared" si="0"/>
        <v>BaselineBaselineValue</v>
      </c>
      <c r="R6" s="54" t="str">
        <f t="shared" si="0"/>
        <v>11Numerator</v>
      </c>
      <c r="S6" s="54" t="str">
        <f t="shared" si="0"/>
        <v>11Denominator</v>
      </c>
      <c r="T6" s="54" t="str">
        <f t="shared" si="0"/>
        <v>11Value</v>
      </c>
      <c r="U6" s="54" t="str">
        <f t="shared" si="0"/>
        <v>12Numerator</v>
      </c>
      <c r="V6" s="54" t="str">
        <f t="shared" si="0"/>
        <v>12Denominator</v>
      </c>
      <c r="W6" s="54" t="str">
        <f t="shared" si="0"/>
        <v>12Value</v>
      </c>
      <c r="X6" s="54" t="str">
        <f t="shared" si="0"/>
        <v>13Numerator</v>
      </c>
      <c r="Y6" s="54" t="str">
        <f t="shared" si="0"/>
        <v>13Denominator</v>
      </c>
      <c r="Z6" s="54" t="str">
        <f t="shared" si="0"/>
        <v>13Value</v>
      </c>
      <c r="AA6" s="54" t="str">
        <f t="shared" si="0"/>
        <v>14Numerator</v>
      </c>
      <c r="AB6" s="54" t="str">
        <f t="shared" si="0"/>
        <v>14Denominator</v>
      </c>
      <c r="AC6" s="54" t="str">
        <f t="shared" si="0"/>
        <v>14Value</v>
      </c>
      <c r="AD6" s="368" t="str">
        <f t="shared" ref="AD6:AO6" si="1">CONCATENATE(AD4,AD5,AD7)</f>
        <v>11Numerator</v>
      </c>
      <c r="AE6" s="368" t="str">
        <f t="shared" si="1"/>
        <v>11Denominator</v>
      </c>
      <c r="AF6" s="368" t="str">
        <f t="shared" si="1"/>
        <v>11Value</v>
      </c>
      <c r="AG6" s="368" t="str">
        <f t="shared" si="1"/>
        <v>12Numerator</v>
      </c>
      <c r="AH6" s="368" t="str">
        <f t="shared" si="1"/>
        <v>12Denominator</v>
      </c>
      <c r="AI6" s="368" t="str">
        <f t="shared" si="1"/>
        <v>12Value</v>
      </c>
      <c r="AJ6" s="368" t="str">
        <f t="shared" si="1"/>
        <v>13Numerator</v>
      </c>
      <c r="AK6" s="368" t="str">
        <f t="shared" si="1"/>
        <v>13Denominator</v>
      </c>
      <c r="AL6" s="368" t="str">
        <f t="shared" si="1"/>
        <v>13Value</v>
      </c>
      <c r="AM6" s="368" t="str">
        <f t="shared" si="1"/>
        <v>14Numerator</v>
      </c>
      <c r="AN6" s="368" t="str">
        <f t="shared" si="1"/>
        <v>14Denominator</v>
      </c>
      <c r="AO6" s="368" t="str">
        <f t="shared" si="1"/>
        <v>14Value</v>
      </c>
      <c r="AP6" s="54" t="str">
        <f t="shared" si="0"/>
        <v>15Numerator</v>
      </c>
      <c r="AQ6" s="54" t="str">
        <f t="shared" si="0"/>
        <v>15Denominator</v>
      </c>
      <c r="AR6" s="54" t="str">
        <f t="shared" si="0"/>
        <v>15Value</v>
      </c>
      <c r="AS6" s="47" t="str">
        <f t="shared" si="0"/>
        <v>1GoalValue</v>
      </c>
      <c r="AT6" s="55" t="str">
        <f t="shared" si="0"/>
        <v>21Numerator</v>
      </c>
      <c r="AU6" s="54" t="str">
        <f t="shared" si="0"/>
        <v>21Denominator</v>
      </c>
      <c r="AV6" s="54" t="str">
        <f t="shared" si="0"/>
        <v>21Value</v>
      </c>
      <c r="AW6" s="54" t="str">
        <f t="shared" si="0"/>
        <v>22Numerator</v>
      </c>
      <c r="AX6" s="54" t="str">
        <f t="shared" si="0"/>
        <v>22Denominator</v>
      </c>
      <c r="AY6" s="54" t="str">
        <f t="shared" si="0"/>
        <v>22Value</v>
      </c>
      <c r="AZ6" s="54" t="str">
        <f t="shared" si="0"/>
        <v>23Numerator</v>
      </c>
      <c r="BA6" s="54" t="str">
        <f t="shared" si="0"/>
        <v>23Denominator</v>
      </c>
      <c r="BB6" s="54" t="str">
        <f t="shared" si="0"/>
        <v>23Value</v>
      </c>
      <c r="BC6" s="54" t="str">
        <f t="shared" si="0"/>
        <v>24Numerator</v>
      </c>
      <c r="BD6" s="54" t="str">
        <f t="shared" si="0"/>
        <v>24Denominator</v>
      </c>
      <c r="BE6" s="54" t="str">
        <f t="shared" si="0"/>
        <v>24Value</v>
      </c>
      <c r="BF6" s="369" t="str">
        <f t="shared" ref="BF6:BQ6" si="2">CONCATENATE(BF4,BF5,BF7)</f>
        <v>21Numerator</v>
      </c>
      <c r="BG6" s="368" t="str">
        <f t="shared" si="2"/>
        <v>21Denominator</v>
      </c>
      <c r="BH6" s="368" t="str">
        <f t="shared" si="2"/>
        <v>21Value</v>
      </c>
      <c r="BI6" s="368" t="str">
        <f t="shared" si="2"/>
        <v>22Numerator</v>
      </c>
      <c r="BJ6" s="368" t="str">
        <f t="shared" si="2"/>
        <v>22Denominator</v>
      </c>
      <c r="BK6" s="368" t="str">
        <f t="shared" si="2"/>
        <v>22Value</v>
      </c>
      <c r="BL6" s="368" t="str">
        <f t="shared" si="2"/>
        <v>23Numerator</v>
      </c>
      <c r="BM6" s="368" t="str">
        <f t="shared" si="2"/>
        <v>23Denominator</v>
      </c>
      <c r="BN6" s="368" t="str">
        <f t="shared" si="2"/>
        <v>23Value</v>
      </c>
      <c r="BO6" s="368" t="str">
        <f t="shared" si="2"/>
        <v>24Numerator</v>
      </c>
      <c r="BP6" s="368" t="str">
        <f t="shared" si="2"/>
        <v>24Denominator</v>
      </c>
      <c r="BQ6" s="368" t="str">
        <f t="shared" si="2"/>
        <v>24Value</v>
      </c>
      <c r="BR6" s="54" t="str">
        <f t="shared" si="0"/>
        <v>25Numerator</v>
      </c>
      <c r="BS6" s="54" t="str">
        <f t="shared" si="0"/>
        <v>25Denominator</v>
      </c>
      <c r="BT6" s="54" t="str">
        <f t="shared" si="0"/>
        <v>25Value</v>
      </c>
      <c r="BU6" s="47" t="str">
        <f t="shared" si="0"/>
        <v>2GoalValue</v>
      </c>
      <c r="BV6" s="55" t="str">
        <f t="shared" si="0"/>
        <v>31Numerator</v>
      </c>
      <c r="BW6" s="54" t="str">
        <f t="shared" si="0"/>
        <v>31Denominator</v>
      </c>
      <c r="BX6" s="54" t="str">
        <f t="shared" si="0"/>
        <v>31Value</v>
      </c>
      <c r="BY6" s="54" t="str">
        <f t="shared" si="0"/>
        <v>32Numerator</v>
      </c>
      <c r="BZ6" s="54" t="str">
        <f t="shared" si="0"/>
        <v>32Denominator</v>
      </c>
      <c r="CA6" s="54" t="str">
        <f t="shared" si="0"/>
        <v>32Value</v>
      </c>
      <c r="CB6" s="54" t="str">
        <f t="shared" si="0"/>
        <v>33Numerator</v>
      </c>
      <c r="CC6" s="54" t="str">
        <f t="shared" si="0"/>
        <v>33Denominator</v>
      </c>
      <c r="CD6" s="54" t="str">
        <f t="shared" si="0"/>
        <v>33Value</v>
      </c>
      <c r="CE6" s="54" t="str">
        <f t="shared" si="0"/>
        <v>34Numerator</v>
      </c>
      <c r="CF6" s="54" t="str">
        <f t="shared" si="0"/>
        <v>34Denominator</v>
      </c>
      <c r="CG6" s="54" t="str">
        <f t="shared" si="0"/>
        <v>34Value</v>
      </c>
      <c r="CH6" s="369" t="str">
        <f t="shared" ref="CH6:CS6" si="3">CONCATENATE(CH4,CH5,CH7)</f>
        <v>31Numerator</v>
      </c>
      <c r="CI6" s="368" t="str">
        <f t="shared" si="3"/>
        <v>31Denominator</v>
      </c>
      <c r="CJ6" s="368" t="str">
        <f t="shared" si="3"/>
        <v>31Value</v>
      </c>
      <c r="CK6" s="368" t="str">
        <f t="shared" si="3"/>
        <v>32Numerator</v>
      </c>
      <c r="CL6" s="368" t="str">
        <f t="shared" si="3"/>
        <v>32Denominator</v>
      </c>
      <c r="CM6" s="368" t="str">
        <f t="shared" si="3"/>
        <v>32Value</v>
      </c>
      <c r="CN6" s="368" t="str">
        <f t="shared" si="3"/>
        <v>33Numerator</v>
      </c>
      <c r="CO6" s="368" t="str">
        <f t="shared" si="3"/>
        <v>33Denominator</v>
      </c>
      <c r="CP6" s="368" t="str">
        <f t="shared" si="3"/>
        <v>33Value</v>
      </c>
      <c r="CQ6" s="368" t="str">
        <f t="shared" si="3"/>
        <v>34Numerator</v>
      </c>
      <c r="CR6" s="368" t="str">
        <f t="shared" si="3"/>
        <v>34Denominator</v>
      </c>
      <c r="CS6" s="368" t="str">
        <f t="shared" si="3"/>
        <v>34Value</v>
      </c>
      <c r="CT6" s="54" t="str">
        <f t="shared" si="0"/>
        <v>35Numerator</v>
      </c>
      <c r="CU6" s="54" t="str">
        <f t="shared" si="0"/>
        <v>35Denominator</v>
      </c>
      <c r="CV6" s="54" t="str">
        <f t="shared" si="0"/>
        <v>35Value</v>
      </c>
      <c r="CW6" s="50" t="str">
        <f t="shared" si="0"/>
        <v>3GoalValue</v>
      </c>
      <c r="CX6" s="130" t="str">
        <f t="shared" ref="CX6:DY6" si="4">CONCATENATE(CX4,CX5,CX7)</f>
        <v>41Numerator</v>
      </c>
      <c r="CY6" s="129" t="str">
        <f t="shared" si="4"/>
        <v>41Denominator</v>
      </c>
      <c r="CZ6" s="129" t="str">
        <f t="shared" si="4"/>
        <v>41Value</v>
      </c>
      <c r="DA6" s="129" t="str">
        <f t="shared" si="4"/>
        <v>42Numerator</v>
      </c>
      <c r="DB6" s="129" t="str">
        <f t="shared" si="4"/>
        <v>42Denominator</v>
      </c>
      <c r="DC6" s="129" t="str">
        <f t="shared" si="4"/>
        <v>42Value</v>
      </c>
      <c r="DD6" s="129" t="str">
        <f t="shared" si="4"/>
        <v>43Numerator</v>
      </c>
      <c r="DE6" s="129" t="str">
        <f t="shared" si="4"/>
        <v>43Denominator</v>
      </c>
      <c r="DF6" s="129" t="str">
        <f t="shared" si="4"/>
        <v>43Value</v>
      </c>
      <c r="DG6" s="129" t="str">
        <f t="shared" si="4"/>
        <v>44Numerator</v>
      </c>
      <c r="DH6" s="129" t="str">
        <f t="shared" si="4"/>
        <v>44Denominator</v>
      </c>
      <c r="DI6" s="129" t="str">
        <f t="shared" si="4"/>
        <v>44Value</v>
      </c>
      <c r="DJ6" s="369" t="str">
        <f t="shared" ref="DJ6:DU6" si="5">CONCATENATE(DJ4,DJ5,DJ7)</f>
        <v>41Numerator</v>
      </c>
      <c r="DK6" s="368" t="str">
        <f t="shared" si="5"/>
        <v>41Denominator</v>
      </c>
      <c r="DL6" s="368" t="str">
        <f t="shared" si="5"/>
        <v>41Value</v>
      </c>
      <c r="DM6" s="368" t="str">
        <f t="shared" si="5"/>
        <v>42Numerator</v>
      </c>
      <c r="DN6" s="368" t="str">
        <f t="shared" si="5"/>
        <v>42Denominator</v>
      </c>
      <c r="DO6" s="368" t="str">
        <f t="shared" si="5"/>
        <v>42Value</v>
      </c>
      <c r="DP6" s="368" t="str">
        <f t="shared" si="5"/>
        <v>43Numerator</v>
      </c>
      <c r="DQ6" s="368" t="str">
        <f t="shared" si="5"/>
        <v>43Denominator</v>
      </c>
      <c r="DR6" s="368" t="str">
        <f t="shared" si="5"/>
        <v>43Value</v>
      </c>
      <c r="DS6" s="368" t="str">
        <f t="shared" si="5"/>
        <v>44Numerator</v>
      </c>
      <c r="DT6" s="368" t="str">
        <f t="shared" si="5"/>
        <v>44Denominator</v>
      </c>
      <c r="DU6" s="368" t="str">
        <f t="shared" si="5"/>
        <v>44Value</v>
      </c>
      <c r="DV6" s="129" t="str">
        <f t="shared" si="4"/>
        <v>45Numerator</v>
      </c>
      <c r="DW6" s="129" t="str">
        <f t="shared" si="4"/>
        <v>45Denominator</v>
      </c>
      <c r="DX6" s="129" t="str">
        <f t="shared" si="4"/>
        <v>45Value</v>
      </c>
      <c r="DY6" s="50" t="str">
        <f t="shared" si="4"/>
        <v>4GoalValue</v>
      </c>
    </row>
    <row r="7" spans="1:129" customFormat="1" ht="43.5" x14ac:dyDescent="0.35">
      <c r="A7" s="23"/>
      <c r="B7" s="278" t="s">
        <v>10</v>
      </c>
      <c r="C7" s="278" t="s">
        <v>11</v>
      </c>
      <c r="D7" s="278" t="s">
        <v>127</v>
      </c>
      <c r="E7" s="278" t="s">
        <v>130</v>
      </c>
      <c r="F7" s="278" t="s">
        <v>292</v>
      </c>
      <c r="G7" s="278" t="s">
        <v>12</v>
      </c>
      <c r="H7" s="278" t="s">
        <v>13</v>
      </c>
      <c r="I7" s="278" t="s">
        <v>14</v>
      </c>
      <c r="J7" s="279" t="s">
        <v>15</v>
      </c>
      <c r="K7" s="300" t="s">
        <v>157</v>
      </c>
      <c r="L7" s="279" t="s">
        <v>29</v>
      </c>
      <c r="M7" s="279" t="s">
        <v>89</v>
      </c>
      <c r="N7" s="278" t="s">
        <v>90</v>
      </c>
      <c r="O7" s="6" t="s">
        <v>47</v>
      </c>
      <c r="P7" s="6" t="s">
        <v>48</v>
      </c>
      <c r="Q7" s="6" t="s">
        <v>126</v>
      </c>
      <c r="R7" s="6" t="s">
        <v>47</v>
      </c>
      <c r="S7" s="6" t="s">
        <v>48</v>
      </c>
      <c r="T7" s="6" t="s">
        <v>126</v>
      </c>
      <c r="U7" s="6" t="s">
        <v>47</v>
      </c>
      <c r="V7" s="6" t="s">
        <v>48</v>
      </c>
      <c r="W7" s="6" t="s">
        <v>126</v>
      </c>
      <c r="X7" s="6" t="s">
        <v>47</v>
      </c>
      <c r="Y7" s="6" t="s">
        <v>48</v>
      </c>
      <c r="Z7" s="6" t="s">
        <v>126</v>
      </c>
      <c r="AA7" s="6" t="s">
        <v>47</v>
      </c>
      <c r="AB7" s="6" t="s">
        <v>48</v>
      </c>
      <c r="AC7" s="6" t="s">
        <v>126</v>
      </c>
      <c r="AD7" s="6" t="s">
        <v>47</v>
      </c>
      <c r="AE7" s="6" t="s">
        <v>48</v>
      </c>
      <c r="AF7" s="6" t="s">
        <v>126</v>
      </c>
      <c r="AG7" s="6" t="s">
        <v>47</v>
      </c>
      <c r="AH7" s="6" t="s">
        <v>48</v>
      </c>
      <c r="AI7" s="6" t="s">
        <v>126</v>
      </c>
      <c r="AJ7" s="6" t="s">
        <v>47</v>
      </c>
      <c r="AK7" s="6" t="s">
        <v>48</v>
      </c>
      <c r="AL7" s="6" t="s">
        <v>126</v>
      </c>
      <c r="AM7" s="6" t="s">
        <v>47</v>
      </c>
      <c r="AN7" s="6" t="s">
        <v>48</v>
      </c>
      <c r="AO7" s="6" t="s">
        <v>126</v>
      </c>
      <c r="AP7" s="6" t="s">
        <v>47</v>
      </c>
      <c r="AQ7" s="6" t="s">
        <v>48</v>
      </c>
      <c r="AR7" s="6" t="s">
        <v>126</v>
      </c>
      <c r="AS7" s="48" t="s">
        <v>126</v>
      </c>
      <c r="AT7" s="45" t="s">
        <v>47</v>
      </c>
      <c r="AU7" s="6" t="s">
        <v>48</v>
      </c>
      <c r="AV7" s="6" t="s">
        <v>126</v>
      </c>
      <c r="AW7" s="6" t="s">
        <v>47</v>
      </c>
      <c r="AX7" s="6" t="s">
        <v>48</v>
      </c>
      <c r="AY7" s="6" t="s">
        <v>126</v>
      </c>
      <c r="AZ7" s="6" t="s">
        <v>47</v>
      </c>
      <c r="BA7" s="6" t="s">
        <v>48</v>
      </c>
      <c r="BB7" s="6" t="s">
        <v>126</v>
      </c>
      <c r="BC7" s="6" t="s">
        <v>47</v>
      </c>
      <c r="BD7" s="6" t="s">
        <v>48</v>
      </c>
      <c r="BE7" s="6" t="s">
        <v>126</v>
      </c>
      <c r="BF7" s="45" t="s">
        <v>47</v>
      </c>
      <c r="BG7" s="6" t="s">
        <v>48</v>
      </c>
      <c r="BH7" s="6" t="s">
        <v>126</v>
      </c>
      <c r="BI7" s="6" t="s">
        <v>47</v>
      </c>
      <c r="BJ7" s="6" t="s">
        <v>48</v>
      </c>
      <c r="BK7" s="6" t="s">
        <v>126</v>
      </c>
      <c r="BL7" s="6" t="s">
        <v>47</v>
      </c>
      <c r="BM7" s="6" t="s">
        <v>48</v>
      </c>
      <c r="BN7" s="6" t="s">
        <v>126</v>
      </c>
      <c r="BO7" s="6" t="s">
        <v>47</v>
      </c>
      <c r="BP7" s="6" t="s">
        <v>48</v>
      </c>
      <c r="BQ7" s="6" t="s">
        <v>126</v>
      </c>
      <c r="BR7" s="6" t="s">
        <v>47</v>
      </c>
      <c r="BS7" s="6" t="s">
        <v>48</v>
      </c>
      <c r="BT7" s="6" t="s">
        <v>126</v>
      </c>
      <c r="BU7" s="48" t="s">
        <v>126</v>
      </c>
      <c r="BV7" s="45" t="s">
        <v>47</v>
      </c>
      <c r="BW7" s="6" t="s">
        <v>48</v>
      </c>
      <c r="BX7" s="6" t="s">
        <v>126</v>
      </c>
      <c r="BY7" s="6" t="s">
        <v>47</v>
      </c>
      <c r="BZ7" s="6" t="s">
        <v>48</v>
      </c>
      <c r="CA7" s="6" t="s">
        <v>126</v>
      </c>
      <c r="CB7" s="6" t="s">
        <v>47</v>
      </c>
      <c r="CC7" s="6" t="s">
        <v>48</v>
      </c>
      <c r="CD7" s="6" t="s">
        <v>126</v>
      </c>
      <c r="CE7" s="6" t="s">
        <v>47</v>
      </c>
      <c r="CF7" s="6" t="s">
        <v>48</v>
      </c>
      <c r="CG7" s="6" t="s">
        <v>126</v>
      </c>
      <c r="CH7" s="45" t="s">
        <v>47</v>
      </c>
      <c r="CI7" s="6" t="s">
        <v>48</v>
      </c>
      <c r="CJ7" s="6" t="s">
        <v>126</v>
      </c>
      <c r="CK7" s="6" t="s">
        <v>47</v>
      </c>
      <c r="CL7" s="6" t="s">
        <v>48</v>
      </c>
      <c r="CM7" s="6" t="s">
        <v>126</v>
      </c>
      <c r="CN7" s="6" t="s">
        <v>47</v>
      </c>
      <c r="CO7" s="6" t="s">
        <v>48</v>
      </c>
      <c r="CP7" s="6" t="s">
        <v>126</v>
      </c>
      <c r="CQ7" s="6" t="s">
        <v>47</v>
      </c>
      <c r="CR7" s="6" t="s">
        <v>48</v>
      </c>
      <c r="CS7" s="6" t="s">
        <v>126</v>
      </c>
      <c r="CT7" s="6" t="s">
        <v>47</v>
      </c>
      <c r="CU7" s="6" t="s">
        <v>48</v>
      </c>
      <c r="CV7" s="6" t="s">
        <v>126</v>
      </c>
      <c r="CW7" s="48" t="s">
        <v>126</v>
      </c>
      <c r="CX7" s="45" t="s">
        <v>47</v>
      </c>
      <c r="CY7" s="6" t="s">
        <v>48</v>
      </c>
      <c r="CZ7" s="6" t="s">
        <v>126</v>
      </c>
      <c r="DA7" s="6" t="s">
        <v>47</v>
      </c>
      <c r="DB7" s="6" t="s">
        <v>48</v>
      </c>
      <c r="DC7" s="6" t="s">
        <v>126</v>
      </c>
      <c r="DD7" s="6" t="s">
        <v>47</v>
      </c>
      <c r="DE7" s="6" t="s">
        <v>48</v>
      </c>
      <c r="DF7" s="6" t="s">
        <v>126</v>
      </c>
      <c r="DG7" s="6" t="s">
        <v>47</v>
      </c>
      <c r="DH7" s="6" t="s">
        <v>48</v>
      </c>
      <c r="DI7" s="6" t="s">
        <v>126</v>
      </c>
      <c r="DJ7" s="45" t="s">
        <v>47</v>
      </c>
      <c r="DK7" s="6" t="s">
        <v>48</v>
      </c>
      <c r="DL7" s="6" t="s">
        <v>126</v>
      </c>
      <c r="DM7" s="6" t="s">
        <v>47</v>
      </c>
      <c r="DN7" s="6" t="s">
        <v>48</v>
      </c>
      <c r="DO7" s="6" t="s">
        <v>126</v>
      </c>
      <c r="DP7" s="6" t="s">
        <v>47</v>
      </c>
      <c r="DQ7" s="6" t="s">
        <v>48</v>
      </c>
      <c r="DR7" s="6" t="s">
        <v>126</v>
      </c>
      <c r="DS7" s="6" t="s">
        <v>47</v>
      </c>
      <c r="DT7" s="6" t="s">
        <v>48</v>
      </c>
      <c r="DU7" s="6" t="s">
        <v>126</v>
      </c>
      <c r="DV7" s="6" t="s">
        <v>47</v>
      </c>
      <c r="DW7" s="6" t="s">
        <v>48</v>
      </c>
      <c r="DX7" s="6" t="s">
        <v>126</v>
      </c>
      <c r="DY7" s="48" t="s">
        <v>126</v>
      </c>
    </row>
    <row r="8" spans="1:129" customFormat="1" ht="188.5" x14ac:dyDescent="0.35">
      <c r="A8" s="23"/>
      <c r="B8" s="301" t="s">
        <v>139</v>
      </c>
      <c r="C8" s="301" t="s">
        <v>91</v>
      </c>
      <c r="D8" s="281" t="s">
        <v>49</v>
      </c>
      <c r="E8" s="281" t="s">
        <v>131</v>
      </c>
      <c r="F8" s="282"/>
      <c r="G8" s="301" t="s">
        <v>92</v>
      </c>
      <c r="H8" s="302" t="s">
        <v>93</v>
      </c>
      <c r="I8" s="303" t="s">
        <v>94</v>
      </c>
      <c r="J8" s="245" t="s">
        <v>378</v>
      </c>
      <c r="K8" s="304" t="s">
        <v>282</v>
      </c>
      <c r="L8" s="305" t="s">
        <v>30</v>
      </c>
      <c r="M8" s="305" t="s">
        <v>95</v>
      </c>
      <c r="N8" s="306" t="s">
        <v>26</v>
      </c>
      <c r="O8" s="70">
        <v>18</v>
      </c>
      <c r="P8" s="70">
        <v>100</v>
      </c>
      <c r="Q8" s="155">
        <f t="shared" ref="Q8:Q71" si="6">IF(P8,O8/P8,"-")</f>
        <v>0.18</v>
      </c>
      <c r="R8" s="70"/>
      <c r="S8" s="70"/>
      <c r="T8" s="155" t="str">
        <f t="shared" ref="T8:T71" si="7">IF(S8,R8/S8,"-")</f>
        <v>-</v>
      </c>
      <c r="U8" s="70"/>
      <c r="V8" s="70"/>
      <c r="W8" s="155" t="str">
        <f t="shared" ref="W8:W71" si="8">IF(V8,U8/V8,"-")</f>
        <v>-</v>
      </c>
      <c r="X8" s="70"/>
      <c r="Y8" s="70"/>
      <c r="Z8" s="155" t="str">
        <f t="shared" ref="Z8:Z71" si="9">IF(Y8,X8/Y8,"-")</f>
        <v>-</v>
      </c>
      <c r="AA8" s="70"/>
      <c r="AB8" s="70"/>
      <c r="AC8" s="155" t="str">
        <f>IF(AB8,AA8/AB8,"-")</f>
        <v>-</v>
      </c>
      <c r="AD8" s="70"/>
      <c r="AE8" s="70"/>
      <c r="AF8" s="155" t="str">
        <f t="shared" ref="AF8:AF38" si="10">IF(AE8,AD8/AE8,"-")</f>
        <v>-</v>
      </c>
      <c r="AG8" s="70"/>
      <c r="AH8" s="70"/>
      <c r="AI8" s="155" t="str">
        <f t="shared" ref="AI8:AI38" si="11">IF(AH8,AG8/AH8,"-")</f>
        <v>-</v>
      </c>
      <c r="AJ8" s="70"/>
      <c r="AK8" s="70"/>
      <c r="AL8" s="155" t="str">
        <f t="shared" ref="AL8:AL38" si="12">IF(AK8,AJ8/AK8,"-")</f>
        <v>-</v>
      </c>
      <c r="AM8" s="70"/>
      <c r="AN8" s="70"/>
      <c r="AO8" s="155" t="str">
        <f>IF(AN8,AM8/AN8,"-")</f>
        <v>-</v>
      </c>
      <c r="AP8" s="70">
        <v>17.5</v>
      </c>
      <c r="AQ8" s="70">
        <v>100</v>
      </c>
      <c r="AR8" s="155">
        <f>IF(AQ8,AP8/AQ8,"-")</f>
        <v>0.17499999999999999</v>
      </c>
      <c r="AS8" s="171">
        <v>0.105</v>
      </c>
      <c r="AT8" s="70"/>
      <c r="AU8" s="70"/>
      <c r="AV8" s="155" t="str">
        <f>IF(AU8,AT8/AU8,"-")</f>
        <v>-</v>
      </c>
      <c r="AW8" s="70"/>
      <c r="AX8" s="70"/>
      <c r="AY8" s="155" t="str">
        <f>IF(AX8,AW8/AX8,"-")</f>
        <v>-</v>
      </c>
      <c r="AZ8" s="70"/>
      <c r="BA8" s="70"/>
      <c r="BB8" s="155" t="str">
        <f>IF(BA8,AZ8/BA8,"-")</f>
        <v>-</v>
      </c>
      <c r="BC8" s="70"/>
      <c r="BD8" s="70"/>
      <c r="BE8" s="155" t="str">
        <f>IF(BD8,BC8/BD8,"-")</f>
        <v>-</v>
      </c>
      <c r="BF8" s="70"/>
      <c r="BG8" s="70"/>
      <c r="BH8" s="155" t="str">
        <f>IF(BG8,BF8/BG8,"-")</f>
        <v>-</v>
      </c>
      <c r="BI8" s="70"/>
      <c r="BJ8" s="70"/>
      <c r="BK8" s="155" t="str">
        <f>IF(BJ8,BI8/BJ8,"-")</f>
        <v>-</v>
      </c>
      <c r="BL8" s="70"/>
      <c r="BM8" s="70"/>
      <c r="BN8" s="155" t="str">
        <f>IF(BM8,BL8/BM8,"-")</f>
        <v>-</v>
      </c>
      <c r="BO8" s="70"/>
      <c r="BP8" s="70"/>
      <c r="BQ8" s="155" t="str">
        <f>IF(BP8,BO8/BP8,"-")</f>
        <v>-</v>
      </c>
      <c r="BR8" s="70"/>
      <c r="BS8" s="70"/>
      <c r="BT8" s="155" t="str">
        <f>IF(BS8,BR8/BS8,"-")</f>
        <v>-</v>
      </c>
      <c r="BU8" s="171"/>
      <c r="BV8" s="70"/>
      <c r="BW8" s="70"/>
      <c r="BX8" s="155" t="str">
        <f>IF(BW8,BV8/BW8,"-")</f>
        <v>-</v>
      </c>
      <c r="BY8" s="70"/>
      <c r="BZ8" s="70"/>
      <c r="CA8" s="155" t="str">
        <f>IF(BZ8,BY8/BZ8,"-")</f>
        <v>-</v>
      </c>
      <c r="CB8" s="70"/>
      <c r="CC8" s="70"/>
      <c r="CD8" s="155" t="str">
        <f>IF(CC8,CB8/CC8,"-")</f>
        <v>-</v>
      </c>
      <c r="CE8" s="70"/>
      <c r="CF8" s="70"/>
      <c r="CG8" s="155" t="str">
        <f>IF(CF8,CE8/CF8,"-")</f>
        <v>-</v>
      </c>
      <c r="CH8" s="70"/>
      <c r="CI8" s="70"/>
      <c r="CJ8" s="155" t="str">
        <f>IF(CI8,CH8/CI8,"-")</f>
        <v>-</v>
      </c>
      <c r="CK8" s="70"/>
      <c r="CL8" s="70"/>
      <c r="CM8" s="155" t="str">
        <f>IF(CL8,CK8/CL8,"-")</f>
        <v>-</v>
      </c>
      <c r="CN8" s="70"/>
      <c r="CO8" s="70"/>
      <c r="CP8" s="155" t="str">
        <f>IF(CO8,CN8/CO8,"-")</f>
        <v>-</v>
      </c>
      <c r="CQ8" s="70"/>
      <c r="CR8" s="70"/>
      <c r="CS8" s="155" t="str">
        <f>IF(CR8,CQ8/CR8,"-")</f>
        <v>-</v>
      </c>
      <c r="CT8" s="70"/>
      <c r="CU8" s="70"/>
      <c r="CV8" s="155" t="str">
        <f>IF(CU8,CT8/CU8,"-")</f>
        <v>-</v>
      </c>
      <c r="CW8" s="171"/>
      <c r="CX8" s="70"/>
      <c r="CY8" s="70"/>
      <c r="CZ8" s="155" t="str">
        <f>IF(CY8,CX8/CY8,"-")</f>
        <v>-</v>
      </c>
      <c r="DA8" s="70"/>
      <c r="DB8" s="70"/>
      <c r="DC8" s="155" t="str">
        <f>IF(DB8,DA8/DB8,"-")</f>
        <v>-</v>
      </c>
      <c r="DD8" s="70"/>
      <c r="DE8" s="70"/>
      <c r="DF8" s="155" t="str">
        <f>IF(DE8,DD8/DE8,"-")</f>
        <v>-</v>
      </c>
      <c r="DG8" s="70"/>
      <c r="DH8" s="70"/>
      <c r="DI8" s="155" t="str">
        <f>IF(DH8,DG8/DH8,"-")</f>
        <v>-</v>
      </c>
      <c r="DJ8" s="70"/>
      <c r="DK8" s="70"/>
      <c r="DL8" s="155" t="str">
        <f>IF(DK8,DJ8/DK8,"-")</f>
        <v>-</v>
      </c>
      <c r="DM8" s="70"/>
      <c r="DN8" s="70"/>
      <c r="DO8" s="155" t="str">
        <f>IF(DN8,DM8/DN8,"-")</f>
        <v>-</v>
      </c>
      <c r="DP8" s="70"/>
      <c r="DQ8" s="70"/>
      <c r="DR8" s="155" t="str">
        <f>IF(DQ8,DP8/DQ8,"-")</f>
        <v>-</v>
      </c>
      <c r="DS8" s="70"/>
      <c r="DT8" s="70"/>
      <c r="DU8" s="155" t="str">
        <f>IF(DT8,DS8/DT8,"-")</f>
        <v>-</v>
      </c>
      <c r="DV8" s="70"/>
      <c r="DW8" s="70"/>
      <c r="DX8" s="155" t="str">
        <f>IF(DW8,DV8/DW8,"-")</f>
        <v>-</v>
      </c>
      <c r="DY8" s="171"/>
    </row>
    <row r="9" spans="1:129" customFormat="1" ht="87" x14ac:dyDescent="0.35">
      <c r="A9" s="23"/>
      <c r="B9" s="307" t="s">
        <v>140</v>
      </c>
      <c r="C9" s="307" t="s">
        <v>188</v>
      </c>
      <c r="D9" s="281" t="s">
        <v>49</v>
      </c>
      <c r="E9" s="281" t="s">
        <v>131</v>
      </c>
      <c r="F9" s="282"/>
      <c r="G9" s="307" t="s">
        <v>189</v>
      </c>
      <c r="H9" s="308" t="s">
        <v>190</v>
      </c>
      <c r="I9" s="308" t="s">
        <v>191</v>
      </c>
      <c r="J9" s="268" t="s">
        <v>379</v>
      </c>
      <c r="K9" s="275" t="s">
        <v>192</v>
      </c>
      <c r="L9" s="305" t="s">
        <v>30</v>
      </c>
      <c r="M9" s="309"/>
      <c r="N9" s="306" t="s">
        <v>193</v>
      </c>
      <c r="O9" s="70">
        <v>12</v>
      </c>
      <c r="P9" s="70">
        <v>100</v>
      </c>
      <c r="Q9" s="155">
        <f t="shared" si="6"/>
        <v>0.12</v>
      </c>
      <c r="R9" s="70"/>
      <c r="S9" s="70"/>
      <c r="T9" s="155" t="str">
        <f t="shared" si="7"/>
        <v>-</v>
      </c>
      <c r="U9" s="70"/>
      <c r="V9" s="70"/>
      <c r="W9" s="155" t="str">
        <f t="shared" si="8"/>
        <v>-</v>
      </c>
      <c r="X9" s="70"/>
      <c r="Y9" s="70"/>
      <c r="Z9" s="155" t="str">
        <f t="shared" si="9"/>
        <v>-</v>
      </c>
      <c r="AA9" s="70"/>
      <c r="AB9" s="70"/>
      <c r="AC9" s="155" t="str">
        <f t="shared" ref="AC9:AC56" si="13">IF(AB9,AA9/AB9,"-")</f>
        <v>-</v>
      </c>
      <c r="AD9" s="70"/>
      <c r="AE9" s="70"/>
      <c r="AF9" s="155" t="str">
        <f t="shared" si="10"/>
        <v>-</v>
      </c>
      <c r="AG9" s="70"/>
      <c r="AH9" s="70"/>
      <c r="AI9" s="155" t="str">
        <f t="shared" si="11"/>
        <v>-</v>
      </c>
      <c r="AJ9" s="70"/>
      <c r="AK9" s="70"/>
      <c r="AL9" s="155" t="str">
        <f t="shared" si="12"/>
        <v>-</v>
      </c>
      <c r="AM9" s="70"/>
      <c r="AN9" s="70"/>
      <c r="AO9" s="155" t="str">
        <f t="shared" ref="AO9:AO14" si="14">IF(AN9,AM9/AN9,"-")</f>
        <v>-</v>
      </c>
      <c r="AP9" s="70">
        <v>11.17</v>
      </c>
      <c r="AQ9" s="70">
        <v>100</v>
      </c>
      <c r="AR9" s="155">
        <f t="shared" ref="AR9:AR56" si="15">IF(AQ9,AP9/AQ9,"-")</f>
        <v>0.11169999999999999</v>
      </c>
      <c r="AS9" s="171">
        <f>Q9*0.9</f>
        <v>0.108</v>
      </c>
      <c r="AT9" s="70"/>
      <c r="AU9" s="70"/>
      <c r="AV9" s="155" t="str">
        <f t="shared" ref="AV9:AV56" si="16">IF(AU9,AT9/AU9,"-")</f>
        <v>-</v>
      </c>
      <c r="AW9" s="70"/>
      <c r="AX9" s="70"/>
      <c r="AY9" s="155" t="str">
        <f t="shared" ref="AY9:AY56" si="17">IF(AX9,AW9/AX9,"-")</f>
        <v>-</v>
      </c>
      <c r="AZ9" s="70"/>
      <c r="BA9" s="70"/>
      <c r="BB9" s="155" t="str">
        <f t="shared" ref="BB9:BB56" si="18">IF(BA9,AZ9/BA9,"-")</f>
        <v>-</v>
      </c>
      <c r="BC9" s="70"/>
      <c r="BD9" s="70"/>
      <c r="BE9" s="155" t="str">
        <f t="shared" ref="BE9:BE56" si="19">IF(BD9,BC9/BD9,"-")</f>
        <v>-</v>
      </c>
      <c r="BF9" s="70"/>
      <c r="BG9" s="70"/>
      <c r="BH9" s="155" t="str">
        <f t="shared" ref="BH9:BH14" si="20">IF(BG9,BF9/BG9,"-")</f>
        <v>-</v>
      </c>
      <c r="BI9" s="70"/>
      <c r="BJ9" s="70"/>
      <c r="BK9" s="155" t="str">
        <f t="shared" ref="BK9:BK14" si="21">IF(BJ9,BI9/BJ9,"-")</f>
        <v>-</v>
      </c>
      <c r="BL9" s="70"/>
      <c r="BM9" s="70"/>
      <c r="BN9" s="155" t="str">
        <f t="shared" ref="BN9:BN14" si="22">IF(BM9,BL9/BM9,"-")</f>
        <v>-</v>
      </c>
      <c r="BO9" s="70"/>
      <c r="BP9" s="70"/>
      <c r="BQ9" s="155" t="str">
        <f t="shared" ref="BQ9:BQ14" si="23">IF(BP9,BO9/BP9,"-")</f>
        <v>-</v>
      </c>
      <c r="BR9" s="70"/>
      <c r="BS9" s="70"/>
      <c r="BT9" s="155" t="str">
        <f t="shared" ref="BT9:BT56" si="24">IF(BS9,BR9/BS9,"-")</f>
        <v>-</v>
      </c>
      <c r="BU9" s="171"/>
      <c r="BV9" s="70"/>
      <c r="BW9" s="70"/>
      <c r="BX9" s="155" t="str">
        <f t="shared" ref="BX9:BX56" si="25">IF(BW9,BV9/BW9,"-")</f>
        <v>-</v>
      </c>
      <c r="BY9" s="70"/>
      <c r="BZ9" s="70"/>
      <c r="CA9" s="155" t="str">
        <f t="shared" ref="CA9:CA56" si="26">IF(BZ9,BY9/BZ9,"-")</f>
        <v>-</v>
      </c>
      <c r="CB9" s="70"/>
      <c r="CC9" s="70"/>
      <c r="CD9" s="155" t="str">
        <f t="shared" ref="CD9:CD56" si="27">IF(CC9,CB9/CC9,"-")</f>
        <v>-</v>
      </c>
      <c r="CE9" s="70"/>
      <c r="CF9" s="70"/>
      <c r="CG9" s="155" t="str">
        <f t="shared" ref="CG9:CG56" si="28">IF(CF9,CE9/CF9,"-")</f>
        <v>-</v>
      </c>
      <c r="CH9" s="70"/>
      <c r="CI9" s="70"/>
      <c r="CJ9" s="155" t="str">
        <f t="shared" ref="CJ9:CJ14" si="29">IF(CI9,CH9/CI9,"-")</f>
        <v>-</v>
      </c>
      <c r="CK9" s="70"/>
      <c r="CL9" s="70"/>
      <c r="CM9" s="155" t="str">
        <f t="shared" ref="CM9:CM14" si="30">IF(CL9,CK9/CL9,"-")</f>
        <v>-</v>
      </c>
      <c r="CN9" s="70"/>
      <c r="CO9" s="70"/>
      <c r="CP9" s="155" t="str">
        <f t="shared" ref="CP9:CP14" si="31">IF(CO9,CN9/CO9,"-")</f>
        <v>-</v>
      </c>
      <c r="CQ9" s="70"/>
      <c r="CR9" s="70"/>
      <c r="CS9" s="155" t="str">
        <f t="shared" ref="CS9:CS14" si="32">IF(CR9,CQ9/CR9,"-")</f>
        <v>-</v>
      </c>
      <c r="CT9" s="70"/>
      <c r="CU9" s="70"/>
      <c r="CV9" s="155" t="str">
        <f t="shared" ref="CV9:CV56" si="33">IF(CU9,CT9/CU9,"-")</f>
        <v>-</v>
      </c>
      <c r="CW9" s="171"/>
      <c r="CX9" s="70"/>
      <c r="CY9" s="70"/>
      <c r="CZ9" s="155" t="str">
        <f t="shared" ref="CZ9:CZ56" si="34">IF(CY9,CX9/CY9,"-")</f>
        <v>-</v>
      </c>
      <c r="DA9" s="70"/>
      <c r="DB9" s="70"/>
      <c r="DC9" s="155" t="str">
        <f t="shared" ref="DC9:DC56" si="35">IF(DB9,DA9/DB9,"-")</f>
        <v>-</v>
      </c>
      <c r="DD9" s="70"/>
      <c r="DE9" s="70"/>
      <c r="DF9" s="155" t="str">
        <f t="shared" ref="DF9:DF56" si="36">IF(DE9,DD9/DE9,"-")</f>
        <v>-</v>
      </c>
      <c r="DG9" s="70"/>
      <c r="DH9" s="70"/>
      <c r="DI9" s="155" t="str">
        <f t="shared" ref="DI9:DI56" si="37">IF(DH9,DG9/DH9,"-")</f>
        <v>-</v>
      </c>
      <c r="DJ9" s="70"/>
      <c r="DK9" s="70"/>
      <c r="DL9" s="155" t="str">
        <f t="shared" ref="DL9:DL14" si="38">IF(DK9,DJ9/DK9,"-")</f>
        <v>-</v>
      </c>
      <c r="DM9" s="70"/>
      <c r="DN9" s="70"/>
      <c r="DO9" s="155" t="str">
        <f t="shared" ref="DO9:DO14" si="39">IF(DN9,DM9/DN9,"-")</f>
        <v>-</v>
      </c>
      <c r="DP9" s="70"/>
      <c r="DQ9" s="70"/>
      <c r="DR9" s="155" t="str">
        <f t="shared" ref="DR9:DR14" si="40">IF(DQ9,DP9/DQ9,"-")</f>
        <v>-</v>
      </c>
      <c r="DS9" s="70"/>
      <c r="DT9" s="70"/>
      <c r="DU9" s="155" t="str">
        <f t="shared" ref="DU9:DU14" si="41">IF(DT9,DS9/DT9,"-")</f>
        <v>-</v>
      </c>
      <c r="DV9" s="70"/>
      <c r="DW9" s="70"/>
      <c r="DX9" s="155" t="str">
        <f t="shared" ref="DX9:DX56" si="42">IF(DW9,DV9/DW9,"-")</f>
        <v>-</v>
      </c>
      <c r="DY9" s="171"/>
    </row>
    <row r="10" spans="1:129" customFormat="1" ht="116" x14ac:dyDescent="0.35">
      <c r="A10" s="23"/>
      <c r="B10" s="307" t="s">
        <v>139</v>
      </c>
      <c r="C10" s="307" t="s">
        <v>194</v>
      </c>
      <c r="D10" s="281" t="s">
        <v>49</v>
      </c>
      <c r="E10" s="281" t="s">
        <v>131</v>
      </c>
      <c r="F10" s="282"/>
      <c r="G10" s="307" t="s">
        <v>195</v>
      </c>
      <c r="H10" s="303" t="s">
        <v>196</v>
      </c>
      <c r="I10" s="303" t="s">
        <v>197</v>
      </c>
      <c r="J10" s="245" t="s">
        <v>377</v>
      </c>
      <c r="K10" s="245" t="s">
        <v>198</v>
      </c>
      <c r="L10" s="301" t="s">
        <v>30</v>
      </c>
      <c r="M10" s="301" t="s">
        <v>199</v>
      </c>
      <c r="N10" s="306" t="s">
        <v>193</v>
      </c>
      <c r="O10" s="329">
        <v>13.4</v>
      </c>
      <c r="P10" s="329">
        <v>100</v>
      </c>
      <c r="Q10" s="155">
        <f t="shared" si="6"/>
        <v>0.13400000000000001</v>
      </c>
      <c r="R10" s="70"/>
      <c r="S10" s="70"/>
      <c r="T10" s="155" t="str">
        <f t="shared" si="7"/>
        <v>-</v>
      </c>
      <c r="U10" s="70"/>
      <c r="V10" s="70"/>
      <c r="W10" s="155" t="str">
        <f t="shared" si="8"/>
        <v>-</v>
      </c>
      <c r="X10" s="70"/>
      <c r="Y10" s="70"/>
      <c r="Z10" s="155" t="str">
        <f t="shared" si="9"/>
        <v>-</v>
      </c>
      <c r="AA10" s="70"/>
      <c r="AB10" s="70"/>
      <c r="AC10" s="155" t="str">
        <f t="shared" si="13"/>
        <v>-</v>
      </c>
      <c r="AD10" s="70"/>
      <c r="AE10" s="70"/>
      <c r="AF10" s="155" t="str">
        <f t="shared" si="10"/>
        <v>-</v>
      </c>
      <c r="AG10" s="70"/>
      <c r="AH10" s="70"/>
      <c r="AI10" s="155" t="str">
        <f t="shared" si="11"/>
        <v>-</v>
      </c>
      <c r="AJ10" s="70"/>
      <c r="AK10" s="70"/>
      <c r="AL10" s="155" t="str">
        <f t="shared" si="12"/>
        <v>-</v>
      </c>
      <c r="AM10" s="70"/>
      <c r="AN10" s="70"/>
      <c r="AO10" s="155" t="str">
        <f t="shared" si="14"/>
        <v>-</v>
      </c>
      <c r="AP10" s="70">
        <v>12.8</v>
      </c>
      <c r="AQ10" s="70">
        <v>100</v>
      </c>
      <c r="AR10" s="155">
        <f t="shared" si="15"/>
        <v>0.128</v>
      </c>
      <c r="AS10" s="171">
        <f>Q10*0.9</f>
        <v>0.12060000000000001</v>
      </c>
      <c r="AT10" s="70"/>
      <c r="AU10" s="70"/>
      <c r="AV10" s="155" t="str">
        <f t="shared" si="16"/>
        <v>-</v>
      </c>
      <c r="AW10" s="70"/>
      <c r="AX10" s="70"/>
      <c r="AY10" s="155" t="str">
        <f t="shared" si="17"/>
        <v>-</v>
      </c>
      <c r="AZ10" s="70"/>
      <c r="BA10" s="70"/>
      <c r="BB10" s="155" t="str">
        <f t="shared" si="18"/>
        <v>-</v>
      </c>
      <c r="BC10" s="70"/>
      <c r="BD10" s="70"/>
      <c r="BE10" s="155" t="str">
        <f t="shared" si="19"/>
        <v>-</v>
      </c>
      <c r="BF10" s="70"/>
      <c r="BG10" s="70"/>
      <c r="BH10" s="155" t="str">
        <f t="shared" si="20"/>
        <v>-</v>
      </c>
      <c r="BI10" s="70"/>
      <c r="BJ10" s="70"/>
      <c r="BK10" s="155" t="str">
        <f t="shared" si="21"/>
        <v>-</v>
      </c>
      <c r="BL10" s="70"/>
      <c r="BM10" s="70"/>
      <c r="BN10" s="155" t="str">
        <f t="shared" si="22"/>
        <v>-</v>
      </c>
      <c r="BO10" s="70"/>
      <c r="BP10" s="70"/>
      <c r="BQ10" s="155" t="str">
        <f t="shared" si="23"/>
        <v>-</v>
      </c>
      <c r="BR10" s="70"/>
      <c r="BS10" s="70"/>
      <c r="BT10" s="155" t="str">
        <f t="shared" si="24"/>
        <v>-</v>
      </c>
      <c r="BU10" s="171"/>
      <c r="BV10" s="70"/>
      <c r="BW10" s="70"/>
      <c r="BX10" s="155" t="str">
        <f t="shared" si="25"/>
        <v>-</v>
      </c>
      <c r="BY10" s="70"/>
      <c r="BZ10" s="70"/>
      <c r="CA10" s="155" t="str">
        <f t="shared" si="26"/>
        <v>-</v>
      </c>
      <c r="CB10" s="70"/>
      <c r="CC10" s="70"/>
      <c r="CD10" s="155" t="str">
        <f t="shared" si="27"/>
        <v>-</v>
      </c>
      <c r="CE10" s="70"/>
      <c r="CF10" s="70"/>
      <c r="CG10" s="155" t="str">
        <f t="shared" si="28"/>
        <v>-</v>
      </c>
      <c r="CH10" s="70"/>
      <c r="CI10" s="70"/>
      <c r="CJ10" s="155" t="str">
        <f t="shared" si="29"/>
        <v>-</v>
      </c>
      <c r="CK10" s="70"/>
      <c r="CL10" s="70"/>
      <c r="CM10" s="155" t="str">
        <f t="shared" si="30"/>
        <v>-</v>
      </c>
      <c r="CN10" s="70"/>
      <c r="CO10" s="70"/>
      <c r="CP10" s="155" t="str">
        <f t="shared" si="31"/>
        <v>-</v>
      </c>
      <c r="CQ10" s="70"/>
      <c r="CR10" s="70"/>
      <c r="CS10" s="155" t="str">
        <f t="shared" si="32"/>
        <v>-</v>
      </c>
      <c r="CT10" s="70"/>
      <c r="CU10" s="70"/>
      <c r="CV10" s="155" t="str">
        <f t="shared" si="33"/>
        <v>-</v>
      </c>
      <c r="CW10" s="171"/>
      <c r="CX10" s="70"/>
      <c r="CY10" s="70"/>
      <c r="CZ10" s="155" t="str">
        <f t="shared" si="34"/>
        <v>-</v>
      </c>
      <c r="DA10" s="70"/>
      <c r="DB10" s="70"/>
      <c r="DC10" s="155" t="str">
        <f t="shared" si="35"/>
        <v>-</v>
      </c>
      <c r="DD10" s="70"/>
      <c r="DE10" s="70"/>
      <c r="DF10" s="155" t="str">
        <f t="shared" si="36"/>
        <v>-</v>
      </c>
      <c r="DG10" s="70"/>
      <c r="DH10" s="70"/>
      <c r="DI10" s="155" t="str">
        <f t="shared" si="37"/>
        <v>-</v>
      </c>
      <c r="DJ10" s="70"/>
      <c r="DK10" s="70"/>
      <c r="DL10" s="155" t="str">
        <f t="shared" si="38"/>
        <v>-</v>
      </c>
      <c r="DM10" s="70"/>
      <c r="DN10" s="70"/>
      <c r="DO10" s="155" t="str">
        <f t="shared" si="39"/>
        <v>-</v>
      </c>
      <c r="DP10" s="70"/>
      <c r="DQ10" s="70"/>
      <c r="DR10" s="155" t="str">
        <f t="shared" si="40"/>
        <v>-</v>
      </c>
      <c r="DS10" s="70"/>
      <c r="DT10" s="70"/>
      <c r="DU10" s="155" t="str">
        <f t="shared" si="41"/>
        <v>-</v>
      </c>
      <c r="DV10" s="70"/>
      <c r="DW10" s="70"/>
      <c r="DX10" s="155" t="str">
        <f t="shared" si="42"/>
        <v>-</v>
      </c>
      <c r="DY10" s="171"/>
    </row>
    <row r="11" spans="1:129" customFormat="1" ht="182" x14ac:dyDescent="0.35">
      <c r="A11" s="23"/>
      <c r="B11" s="307" t="s">
        <v>139</v>
      </c>
      <c r="C11" s="307" t="s">
        <v>200</v>
      </c>
      <c r="D11" s="281" t="s">
        <v>49</v>
      </c>
      <c r="E11" s="281" t="s">
        <v>131</v>
      </c>
      <c r="F11" s="282"/>
      <c r="G11" s="307" t="s">
        <v>201</v>
      </c>
      <c r="H11" s="310" t="s">
        <v>202</v>
      </c>
      <c r="I11" s="310" t="s">
        <v>203</v>
      </c>
      <c r="J11" s="276" t="s">
        <v>380</v>
      </c>
      <c r="K11" s="276" t="s">
        <v>204</v>
      </c>
      <c r="L11" s="308" t="s">
        <v>30</v>
      </c>
      <c r="M11" s="308"/>
      <c r="N11" s="306" t="s">
        <v>193</v>
      </c>
      <c r="O11" s="70">
        <v>12</v>
      </c>
      <c r="P11" s="70">
        <v>100</v>
      </c>
      <c r="Q11" s="155">
        <f t="shared" si="6"/>
        <v>0.12</v>
      </c>
      <c r="R11" s="70"/>
      <c r="S11" s="70"/>
      <c r="T11" s="155" t="str">
        <f t="shared" si="7"/>
        <v>-</v>
      </c>
      <c r="U11" s="70"/>
      <c r="V11" s="70"/>
      <c r="W11" s="155" t="str">
        <f t="shared" si="8"/>
        <v>-</v>
      </c>
      <c r="X11" s="70"/>
      <c r="Y11" s="70"/>
      <c r="Z11" s="155" t="str">
        <f t="shared" si="9"/>
        <v>-</v>
      </c>
      <c r="AA11" s="70"/>
      <c r="AB11" s="70"/>
      <c r="AC11" s="155" t="str">
        <f t="shared" si="13"/>
        <v>-</v>
      </c>
      <c r="AD11" s="70"/>
      <c r="AE11" s="70"/>
      <c r="AF11" s="155" t="str">
        <f t="shared" si="10"/>
        <v>-</v>
      </c>
      <c r="AG11" s="70"/>
      <c r="AH11" s="70"/>
      <c r="AI11" s="155" t="str">
        <f t="shared" si="11"/>
        <v>-</v>
      </c>
      <c r="AJ11" s="70"/>
      <c r="AK11" s="70"/>
      <c r="AL11" s="155" t="str">
        <f t="shared" si="12"/>
        <v>-</v>
      </c>
      <c r="AM11" s="70"/>
      <c r="AN11" s="70"/>
      <c r="AO11" s="155" t="str">
        <f t="shared" si="14"/>
        <v>-</v>
      </c>
      <c r="AP11" s="70">
        <v>19</v>
      </c>
      <c r="AQ11" s="70">
        <v>100</v>
      </c>
      <c r="AR11" s="155">
        <f t="shared" si="15"/>
        <v>0.19</v>
      </c>
      <c r="AS11" s="171">
        <f>O11*0.9</f>
        <v>10.8</v>
      </c>
      <c r="AT11" s="70"/>
      <c r="AU11" s="70"/>
      <c r="AV11" s="155" t="str">
        <f t="shared" si="16"/>
        <v>-</v>
      </c>
      <c r="AW11" s="70"/>
      <c r="AX11" s="70"/>
      <c r="AY11" s="155" t="str">
        <f t="shared" si="17"/>
        <v>-</v>
      </c>
      <c r="AZ11" s="70"/>
      <c r="BA11" s="70"/>
      <c r="BB11" s="155" t="str">
        <f t="shared" si="18"/>
        <v>-</v>
      </c>
      <c r="BC11" s="70"/>
      <c r="BD11" s="70"/>
      <c r="BE11" s="155" t="str">
        <f t="shared" si="19"/>
        <v>-</v>
      </c>
      <c r="BF11" s="70"/>
      <c r="BG11" s="70"/>
      <c r="BH11" s="155" t="str">
        <f t="shared" si="20"/>
        <v>-</v>
      </c>
      <c r="BI11" s="70"/>
      <c r="BJ11" s="70"/>
      <c r="BK11" s="155" t="str">
        <f t="shared" si="21"/>
        <v>-</v>
      </c>
      <c r="BL11" s="70"/>
      <c r="BM11" s="70"/>
      <c r="BN11" s="155" t="str">
        <f t="shared" si="22"/>
        <v>-</v>
      </c>
      <c r="BO11" s="70"/>
      <c r="BP11" s="70"/>
      <c r="BQ11" s="155" t="str">
        <f t="shared" si="23"/>
        <v>-</v>
      </c>
      <c r="BR11" s="70"/>
      <c r="BS11" s="70"/>
      <c r="BT11" s="155" t="str">
        <f t="shared" si="24"/>
        <v>-</v>
      </c>
      <c r="BU11" s="171"/>
      <c r="BV11" s="70"/>
      <c r="BW11" s="70"/>
      <c r="BX11" s="155" t="str">
        <f t="shared" si="25"/>
        <v>-</v>
      </c>
      <c r="BY11" s="70"/>
      <c r="BZ11" s="70"/>
      <c r="CA11" s="155" t="str">
        <f t="shared" si="26"/>
        <v>-</v>
      </c>
      <c r="CB11" s="70"/>
      <c r="CC11" s="70"/>
      <c r="CD11" s="155" t="str">
        <f t="shared" si="27"/>
        <v>-</v>
      </c>
      <c r="CE11" s="70"/>
      <c r="CF11" s="70"/>
      <c r="CG11" s="155" t="str">
        <f t="shared" si="28"/>
        <v>-</v>
      </c>
      <c r="CH11" s="70"/>
      <c r="CI11" s="70"/>
      <c r="CJ11" s="155" t="str">
        <f t="shared" si="29"/>
        <v>-</v>
      </c>
      <c r="CK11" s="70"/>
      <c r="CL11" s="70"/>
      <c r="CM11" s="155" t="str">
        <f t="shared" si="30"/>
        <v>-</v>
      </c>
      <c r="CN11" s="70"/>
      <c r="CO11" s="70"/>
      <c r="CP11" s="155" t="str">
        <f t="shared" si="31"/>
        <v>-</v>
      </c>
      <c r="CQ11" s="70"/>
      <c r="CR11" s="70"/>
      <c r="CS11" s="155" t="str">
        <f t="shared" si="32"/>
        <v>-</v>
      </c>
      <c r="CT11" s="70"/>
      <c r="CU11" s="70"/>
      <c r="CV11" s="155" t="str">
        <f t="shared" si="33"/>
        <v>-</v>
      </c>
      <c r="CW11" s="171"/>
      <c r="CX11" s="70"/>
      <c r="CY11" s="70"/>
      <c r="CZ11" s="155" t="str">
        <f t="shared" si="34"/>
        <v>-</v>
      </c>
      <c r="DA11" s="70"/>
      <c r="DB11" s="70"/>
      <c r="DC11" s="155" t="str">
        <f t="shared" si="35"/>
        <v>-</v>
      </c>
      <c r="DD11" s="70"/>
      <c r="DE11" s="70"/>
      <c r="DF11" s="155" t="str">
        <f t="shared" si="36"/>
        <v>-</v>
      </c>
      <c r="DG11" s="70"/>
      <c r="DH11" s="70"/>
      <c r="DI11" s="155" t="str">
        <f t="shared" si="37"/>
        <v>-</v>
      </c>
      <c r="DJ11" s="70"/>
      <c r="DK11" s="70"/>
      <c r="DL11" s="155" t="str">
        <f t="shared" si="38"/>
        <v>-</v>
      </c>
      <c r="DM11" s="70"/>
      <c r="DN11" s="70"/>
      <c r="DO11" s="155" t="str">
        <f t="shared" si="39"/>
        <v>-</v>
      </c>
      <c r="DP11" s="70"/>
      <c r="DQ11" s="70"/>
      <c r="DR11" s="155" t="str">
        <f t="shared" si="40"/>
        <v>-</v>
      </c>
      <c r="DS11" s="70"/>
      <c r="DT11" s="70"/>
      <c r="DU11" s="155" t="str">
        <f t="shared" si="41"/>
        <v>-</v>
      </c>
      <c r="DV11" s="70"/>
      <c r="DW11" s="70"/>
      <c r="DX11" s="155" t="str">
        <f t="shared" si="42"/>
        <v>-</v>
      </c>
      <c r="DY11" s="171"/>
    </row>
    <row r="12" spans="1:129" customFormat="1" ht="58" x14ac:dyDescent="0.35">
      <c r="A12" s="23"/>
      <c r="B12" s="307" t="s">
        <v>140</v>
      </c>
      <c r="C12" s="307" t="s">
        <v>205</v>
      </c>
      <c r="D12" s="281" t="s">
        <v>49</v>
      </c>
      <c r="E12" s="281" t="s">
        <v>131</v>
      </c>
      <c r="F12" s="282"/>
      <c r="G12" s="307" t="s">
        <v>206</v>
      </c>
      <c r="H12" s="301" t="s">
        <v>207</v>
      </c>
      <c r="I12" s="301" t="s">
        <v>208</v>
      </c>
      <c r="J12" s="304" t="s">
        <v>363</v>
      </c>
      <c r="K12" s="245" t="s">
        <v>209</v>
      </c>
      <c r="L12" s="301" t="s">
        <v>30</v>
      </c>
      <c r="M12" s="301" t="s">
        <v>210</v>
      </c>
      <c r="N12" s="307" t="s">
        <v>193</v>
      </c>
      <c r="O12" s="70">
        <v>83</v>
      </c>
      <c r="P12" s="70">
        <v>100</v>
      </c>
      <c r="Q12" s="155">
        <f t="shared" si="6"/>
        <v>0.83</v>
      </c>
      <c r="R12" s="70"/>
      <c r="S12" s="70"/>
      <c r="T12" s="155" t="str">
        <f t="shared" si="7"/>
        <v>-</v>
      </c>
      <c r="U12" s="70"/>
      <c r="V12" s="70"/>
      <c r="W12" s="155" t="str">
        <f t="shared" si="8"/>
        <v>-</v>
      </c>
      <c r="X12" s="70"/>
      <c r="Y12" s="70"/>
      <c r="Z12" s="155" t="str">
        <f t="shared" si="9"/>
        <v>-</v>
      </c>
      <c r="AA12" s="70"/>
      <c r="AB12" s="70"/>
      <c r="AC12" s="155" t="str">
        <f t="shared" si="13"/>
        <v>-</v>
      </c>
      <c r="AD12" s="70"/>
      <c r="AE12" s="70"/>
      <c r="AF12" s="155" t="str">
        <f t="shared" si="10"/>
        <v>-</v>
      </c>
      <c r="AG12" s="70"/>
      <c r="AH12" s="70"/>
      <c r="AI12" s="155" t="str">
        <f t="shared" si="11"/>
        <v>-</v>
      </c>
      <c r="AJ12" s="70"/>
      <c r="AK12" s="70"/>
      <c r="AL12" s="155" t="str">
        <f t="shared" si="12"/>
        <v>-</v>
      </c>
      <c r="AM12" s="70"/>
      <c r="AN12" s="70"/>
      <c r="AO12" s="155" t="str">
        <f t="shared" si="14"/>
        <v>-</v>
      </c>
      <c r="AP12" s="70">
        <v>87</v>
      </c>
      <c r="AQ12" s="70">
        <v>100</v>
      </c>
      <c r="AR12" s="155">
        <f t="shared" si="15"/>
        <v>0.87</v>
      </c>
      <c r="AS12" s="171">
        <v>0.86040000000000005</v>
      </c>
      <c r="AT12" s="70"/>
      <c r="AU12" s="70"/>
      <c r="AV12" s="155" t="str">
        <f t="shared" si="16"/>
        <v>-</v>
      </c>
      <c r="AW12" s="70"/>
      <c r="AX12" s="70"/>
      <c r="AY12" s="155" t="str">
        <f t="shared" si="17"/>
        <v>-</v>
      </c>
      <c r="AZ12" s="70"/>
      <c r="BA12" s="70"/>
      <c r="BB12" s="155" t="str">
        <f t="shared" si="18"/>
        <v>-</v>
      </c>
      <c r="BC12" s="70"/>
      <c r="BD12" s="70"/>
      <c r="BE12" s="155" t="str">
        <f t="shared" si="19"/>
        <v>-</v>
      </c>
      <c r="BF12" s="70"/>
      <c r="BG12" s="70"/>
      <c r="BH12" s="155" t="str">
        <f t="shared" si="20"/>
        <v>-</v>
      </c>
      <c r="BI12" s="70"/>
      <c r="BJ12" s="70"/>
      <c r="BK12" s="155" t="str">
        <f t="shared" si="21"/>
        <v>-</v>
      </c>
      <c r="BL12" s="70"/>
      <c r="BM12" s="70"/>
      <c r="BN12" s="155" t="str">
        <f t="shared" si="22"/>
        <v>-</v>
      </c>
      <c r="BO12" s="70"/>
      <c r="BP12" s="70"/>
      <c r="BQ12" s="155" t="str">
        <f t="shared" si="23"/>
        <v>-</v>
      </c>
      <c r="BR12" s="70"/>
      <c r="BS12" s="70"/>
      <c r="BT12" s="155" t="str">
        <f t="shared" si="24"/>
        <v>-</v>
      </c>
      <c r="BU12" s="171"/>
      <c r="BV12" s="70"/>
      <c r="BW12" s="70"/>
      <c r="BX12" s="155" t="str">
        <f t="shared" si="25"/>
        <v>-</v>
      </c>
      <c r="BY12" s="70"/>
      <c r="BZ12" s="70"/>
      <c r="CA12" s="155" t="str">
        <f t="shared" si="26"/>
        <v>-</v>
      </c>
      <c r="CB12" s="70"/>
      <c r="CC12" s="70"/>
      <c r="CD12" s="155" t="str">
        <f t="shared" si="27"/>
        <v>-</v>
      </c>
      <c r="CE12" s="70"/>
      <c r="CF12" s="70"/>
      <c r="CG12" s="155" t="str">
        <f t="shared" si="28"/>
        <v>-</v>
      </c>
      <c r="CH12" s="70"/>
      <c r="CI12" s="70"/>
      <c r="CJ12" s="155" t="str">
        <f t="shared" si="29"/>
        <v>-</v>
      </c>
      <c r="CK12" s="70"/>
      <c r="CL12" s="70"/>
      <c r="CM12" s="155" t="str">
        <f t="shared" si="30"/>
        <v>-</v>
      </c>
      <c r="CN12" s="70"/>
      <c r="CO12" s="70"/>
      <c r="CP12" s="155" t="str">
        <f t="shared" si="31"/>
        <v>-</v>
      </c>
      <c r="CQ12" s="70"/>
      <c r="CR12" s="70"/>
      <c r="CS12" s="155" t="str">
        <f t="shared" si="32"/>
        <v>-</v>
      </c>
      <c r="CT12" s="70"/>
      <c r="CU12" s="70"/>
      <c r="CV12" s="155" t="str">
        <f t="shared" si="33"/>
        <v>-</v>
      </c>
      <c r="CW12" s="171"/>
      <c r="CX12" s="70"/>
      <c r="CY12" s="70"/>
      <c r="CZ12" s="155" t="str">
        <f t="shared" si="34"/>
        <v>-</v>
      </c>
      <c r="DA12" s="70"/>
      <c r="DB12" s="70"/>
      <c r="DC12" s="155" t="str">
        <f t="shared" si="35"/>
        <v>-</v>
      </c>
      <c r="DD12" s="70"/>
      <c r="DE12" s="70"/>
      <c r="DF12" s="155" t="str">
        <f t="shared" si="36"/>
        <v>-</v>
      </c>
      <c r="DG12" s="70"/>
      <c r="DH12" s="70"/>
      <c r="DI12" s="155" t="str">
        <f t="shared" si="37"/>
        <v>-</v>
      </c>
      <c r="DJ12" s="70"/>
      <c r="DK12" s="70"/>
      <c r="DL12" s="155" t="str">
        <f t="shared" si="38"/>
        <v>-</v>
      </c>
      <c r="DM12" s="70"/>
      <c r="DN12" s="70"/>
      <c r="DO12" s="155" t="str">
        <f t="shared" si="39"/>
        <v>-</v>
      </c>
      <c r="DP12" s="70"/>
      <c r="DQ12" s="70"/>
      <c r="DR12" s="155" t="str">
        <f t="shared" si="40"/>
        <v>-</v>
      </c>
      <c r="DS12" s="70"/>
      <c r="DT12" s="70"/>
      <c r="DU12" s="155" t="str">
        <f t="shared" si="41"/>
        <v>-</v>
      </c>
      <c r="DV12" s="70"/>
      <c r="DW12" s="70"/>
      <c r="DX12" s="155" t="str">
        <f t="shared" si="42"/>
        <v>-</v>
      </c>
      <c r="DY12" s="171"/>
    </row>
    <row r="13" spans="1:129" customFormat="1" ht="58" x14ac:dyDescent="0.35">
      <c r="A13" s="23"/>
      <c r="B13" s="301" t="s">
        <v>140</v>
      </c>
      <c r="C13" s="301" t="s">
        <v>211</v>
      </c>
      <c r="D13" s="281" t="s">
        <v>49</v>
      </c>
      <c r="E13" s="281" t="s">
        <v>131</v>
      </c>
      <c r="F13" s="282"/>
      <c r="G13" s="301" t="s">
        <v>212</v>
      </c>
      <c r="H13" s="301" t="s">
        <v>207</v>
      </c>
      <c r="I13" s="301" t="s">
        <v>208</v>
      </c>
      <c r="J13" s="304" t="s">
        <v>363</v>
      </c>
      <c r="K13" s="277" t="s">
        <v>213</v>
      </c>
      <c r="L13" s="308" t="s">
        <v>30</v>
      </c>
      <c r="M13" s="308" t="s">
        <v>210</v>
      </c>
      <c r="N13" s="307" t="s">
        <v>193</v>
      </c>
      <c r="O13" s="70">
        <v>85</v>
      </c>
      <c r="P13" s="70">
        <v>100</v>
      </c>
      <c r="Q13" s="155">
        <f t="shared" si="6"/>
        <v>0.85</v>
      </c>
      <c r="R13" s="70"/>
      <c r="S13" s="70"/>
      <c r="T13" s="155" t="str">
        <f t="shared" si="7"/>
        <v>-</v>
      </c>
      <c r="U13" s="70"/>
      <c r="V13" s="70"/>
      <c r="W13" s="155" t="str">
        <f t="shared" si="8"/>
        <v>-</v>
      </c>
      <c r="X13" s="70"/>
      <c r="Y13" s="70"/>
      <c r="Z13" s="155" t="str">
        <f t="shared" si="9"/>
        <v>-</v>
      </c>
      <c r="AA13" s="70"/>
      <c r="AB13" s="70"/>
      <c r="AC13" s="155" t="str">
        <f t="shared" si="13"/>
        <v>-</v>
      </c>
      <c r="AD13" s="70"/>
      <c r="AE13" s="70"/>
      <c r="AF13" s="155" t="str">
        <f t="shared" si="10"/>
        <v>-</v>
      </c>
      <c r="AG13" s="70"/>
      <c r="AH13" s="70"/>
      <c r="AI13" s="155" t="str">
        <f t="shared" si="11"/>
        <v>-</v>
      </c>
      <c r="AJ13" s="70"/>
      <c r="AK13" s="70"/>
      <c r="AL13" s="155" t="str">
        <f t="shared" si="12"/>
        <v>-</v>
      </c>
      <c r="AM13" s="70"/>
      <c r="AN13" s="70"/>
      <c r="AO13" s="155" t="str">
        <f t="shared" si="14"/>
        <v>-</v>
      </c>
      <c r="AP13" s="70">
        <v>75</v>
      </c>
      <c r="AQ13" s="70">
        <v>100</v>
      </c>
      <c r="AR13" s="155">
        <f t="shared" si="15"/>
        <v>0.75</v>
      </c>
      <c r="AS13" s="171">
        <v>0.92600000000000005</v>
      </c>
      <c r="AT13" s="70"/>
      <c r="AU13" s="70"/>
      <c r="AV13" s="155" t="str">
        <f t="shared" si="16"/>
        <v>-</v>
      </c>
      <c r="AW13" s="70"/>
      <c r="AX13" s="70"/>
      <c r="AY13" s="155" t="str">
        <f t="shared" si="17"/>
        <v>-</v>
      </c>
      <c r="AZ13" s="70"/>
      <c r="BA13" s="70"/>
      <c r="BB13" s="155" t="str">
        <f t="shared" si="18"/>
        <v>-</v>
      </c>
      <c r="BC13" s="70"/>
      <c r="BD13" s="70"/>
      <c r="BE13" s="155" t="str">
        <f t="shared" si="19"/>
        <v>-</v>
      </c>
      <c r="BF13" s="70"/>
      <c r="BG13" s="70"/>
      <c r="BH13" s="155" t="str">
        <f t="shared" si="20"/>
        <v>-</v>
      </c>
      <c r="BI13" s="70"/>
      <c r="BJ13" s="70"/>
      <c r="BK13" s="155" t="str">
        <f t="shared" si="21"/>
        <v>-</v>
      </c>
      <c r="BL13" s="70"/>
      <c r="BM13" s="70"/>
      <c r="BN13" s="155" t="str">
        <f t="shared" si="22"/>
        <v>-</v>
      </c>
      <c r="BO13" s="70"/>
      <c r="BP13" s="70"/>
      <c r="BQ13" s="155" t="str">
        <f t="shared" si="23"/>
        <v>-</v>
      </c>
      <c r="BR13" s="70"/>
      <c r="BS13" s="70"/>
      <c r="BT13" s="155" t="str">
        <f t="shared" si="24"/>
        <v>-</v>
      </c>
      <c r="BU13" s="171"/>
      <c r="BV13" s="70"/>
      <c r="BW13" s="70"/>
      <c r="BX13" s="155" t="str">
        <f t="shared" si="25"/>
        <v>-</v>
      </c>
      <c r="BY13" s="70"/>
      <c r="BZ13" s="70"/>
      <c r="CA13" s="155" t="str">
        <f t="shared" si="26"/>
        <v>-</v>
      </c>
      <c r="CB13" s="70"/>
      <c r="CC13" s="70"/>
      <c r="CD13" s="155" t="str">
        <f t="shared" si="27"/>
        <v>-</v>
      </c>
      <c r="CE13" s="70"/>
      <c r="CF13" s="70"/>
      <c r="CG13" s="155" t="str">
        <f t="shared" si="28"/>
        <v>-</v>
      </c>
      <c r="CH13" s="70"/>
      <c r="CI13" s="70"/>
      <c r="CJ13" s="155" t="str">
        <f t="shared" si="29"/>
        <v>-</v>
      </c>
      <c r="CK13" s="70"/>
      <c r="CL13" s="70"/>
      <c r="CM13" s="155" t="str">
        <f t="shared" si="30"/>
        <v>-</v>
      </c>
      <c r="CN13" s="70"/>
      <c r="CO13" s="70"/>
      <c r="CP13" s="155" t="str">
        <f t="shared" si="31"/>
        <v>-</v>
      </c>
      <c r="CQ13" s="70"/>
      <c r="CR13" s="70"/>
      <c r="CS13" s="155" t="str">
        <f t="shared" si="32"/>
        <v>-</v>
      </c>
      <c r="CT13" s="70"/>
      <c r="CU13" s="70"/>
      <c r="CV13" s="155" t="str">
        <f t="shared" si="33"/>
        <v>-</v>
      </c>
      <c r="CW13" s="171"/>
      <c r="CX13" s="70"/>
      <c r="CY13" s="70"/>
      <c r="CZ13" s="155" t="str">
        <f t="shared" si="34"/>
        <v>-</v>
      </c>
      <c r="DA13" s="70"/>
      <c r="DB13" s="70"/>
      <c r="DC13" s="155" t="str">
        <f t="shared" si="35"/>
        <v>-</v>
      </c>
      <c r="DD13" s="70"/>
      <c r="DE13" s="70"/>
      <c r="DF13" s="155" t="str">
        <f t="shared" si="36"/>
        <v>-</v>
      </c>
      <c r="DG13" s="70"/>
      <c r="DH13" s="70"/>
      <c r="DI13" s="155" t="str">
        <f t="shared" si="37"/>
        <v>-</v>
      </c>
      <c r="DJ13" s="70"/>
      <c r="DK13" s="70"/>
      <c r="DL13" s="155" t="str">
        <f t="shared" si="38"/>
        <v>-</v>
      </c>
      <c r="DM13" s="70"/>
      <c r="DN13" s="70"/>
      <c r="DO13" s="155" t="str">
        <f t="shared" si="39"/>
        <v>-</v>
      </c>
      <c r="DP13" s="70"/>
      <c r="DQ13" s="70"/>
      <c r="DR13" s="155" t="str">
        <f t="shared" si="40"/>
        <v>-</v>
      </c>
      <c r="DS13" s="70"/>
      <c r="DT13" s="70"/>
      <c r="DU13" s="155" t="str">
        <f t="shared" si="41"/>
        <v>-</v>
      </c>
      <c r="DV13" s="70"/>
      <c r="DW13" s="70"/>
      <c r="DX13" s="155" t="str">
        <f t="shared" si="42"/>
        <v>-</v>
      </c>
      <c r="DY13" s="171"/>
    </row>
    <row r="14" spans="1:129" customFormat="1" ht="58" x14ac:dyDescent="0.35">
      <c r="A14" s="23"/>
      <c r="B14" s="301" t="s">
        <v>140</v>
      </c>
      <c r="C14" s="301" t="s">
        <v>214</v>
      </c>
      <c r="D14" s="281" t="s">
        <v>49</v>
      </c>
      <c r="E14" s="281" t="s">
        <v>131</v>
      </c>
      <c r="F14" s="282"/>
      <c r="G14" s="301" t="s">
        <v>215</v>
      </c>
      <c r="H14" s="301" t="s">
        <v>207</v>
      </c>
      <c r="I14" s="301" t="s">
        <v>208</v>
      </c>
      <c r="J14" s="304" t="s">
        <v>363</v>
      </c>
      <c r="K14" s="245" t="s">
        <v>216</v>
      </c>
      <c r="L14" s="301" t="s">
        <v>30</v>
      </c>
      <c r="M14" s="301" t="s">
        <v>210</v>
      </c>
      <c r="N14" s="301" t="s">
        <v>193</v>
      </c>
      <c r="O14" s="70">
        <v>83</v>
      </c>
      <c r="P14" s="70">
        <v>100</v>
      </c>
      <c r="Q14" s="155">
        <f t="shared" si="6"/>
        <v>0.83</v>
      </c>
      <c r="R14" s="70"/>
      <c r="S14" s="70"/>
      <c r="T14" s="155" t="str">
        <f t="shared" si="7"/>
        <v>-</v>
      </c>
      <c r="U14" s="70"/>
      <c r="V14" s="70"/>
      <c r="W14" s="155" t="str">
        <f t="shared" si="8"/>
        <v>-</v>
      </c>
      <c r="X14" s="70"/>
      <c r="Y14" s="70"/>
      <c r="Z14" s="155" t="str">
        <f t="shared" si="9"/>
        <v>-</v>
      </c>
      <c r="AA14" s="70"/>
      <c r="AB14" s="70"/>
      <c r="AC14" s="155" t="str">
        <f t="shared" si="13"/>
        <v>-</v>
      </c>
      <c r="AD14" s="70"/>
      <c r="AE14" s="70"/>
      <c r="AF14" s="155" t="str">
        <f t="shared" si="10"/>
        <v>-</v>
      </c>
      <c r="AG14" s="70"/>
      <c r="AH14" s="70"/>
      <c r="AI14" s="155" t="str">
        <f t="shared" si="11"/>
        <v>-</v>
      </c>
      <c r="AJ14" s="70"/>
      <c r="AK14" s="70"/>
      <c r="AL14" s="155" t="str">
        <f t="shared" si="12"/>
        <v>-</v>
      </c>
      <c r="AM14" s="70"/>
      <c r="AN14" s="70"/>
      <c r="AO14" s="155" t="str">
        <f t="shared" si="14"/>
        <v>-</v>
      </c>
      <c r="AP14" s="70">
        <v>84</v>
      </c>
      <c r="AQ14" s="70">
        <v>100</v>
      </c>
      <c r="AR14" s="155">
        <f t="shared" si="15"/>
        <v>0.84</v>
      </c>
      <c r="AS14" s="171">
        <v>0.94430000000000003</v>
      </c>
      <c r="AT14" s="70"/>
      <c r="AU14" s="70"/>
      <c r="AV14" s="155" t="str">
        <f t="shared" si="16"/>
        <v>-</v>
      </c>
      <c r="AW14" s="70"/>
      <c r="AX14" s="70"/>
      <c r="AY14" s="155" t="str">
        <f t="shared" si="17"/>
        <v>-</v>
      </c>
      <c r="AZ14" s="70"/>
      <c r="BA14" s="70"/>
      <c r="BB14" s="155" t="str">
        <f t="shared" si="18"/>
        <v>-</v>
      </c>
      <c r="BC14" s="70"/>
      <c r="BD14" s="70"/>
      <c r="BE14" s="155" t="str">
        <f t="shared" si="19"/>
        <v>-</v>
      </c>
      <c r="BF14" s="70"/>
      <c r="BG14" s="70"/>
      <c r="BH14" s="155" t="str">
        <f t="shared" si="20"/>
        <v>-</v>
      </c>
      <c r="BI14" s="70"/>
      <c r="BJ14" s="70"/>
      <c r="BK14" s="155" t="str">
        <f t="shared" si="21"/>
        <v>-</v>
      </c>
      <c r="BL14" s="70"/>
      <c r="BM14" s="70"/>
      <c r="BN14" s="155" t="str">
        <f t="shared" si="22"/>
        <v>-</v>
      </c>
      <c r="BO14" s="70"/>
      <c r="BP14" s="70"/>
      <c r="BQ14" s="155" t="str">
        <f t="shared" si="23"/>
        <v>-</v>
      </c>
      <c r="BR14" s="70"/>
      <c r="BS14" s="70"/>
      <c r="BT14" s="155" t="str">
        <f t="shared" si="24"/>
        <v>-</v>
      </c>
      <c r="BU14" s="171"/>
      <c r="BV14" s="70"/>
      <c r="BW14" s="70"/>
      <c r="BX14" s="155" t="str">
        <f t="shared" si="25"/>
        <v>-</v>
      </c>
      <c r="BY14" s="70"/>
      <c r="BZ14" s="70"/>
      <c r="CA14" s="155" t="str">
        <f t="shared" si="26"/>
        <v>-</v>
      </c>
      <c r="CB14" s="70"/>
      <c r="CC14" s="70"/>
      <c r="CD14" s="155" t="str">
        <f t="shared" si="27"/>
        <v>-</v>
      </c>
      <c r="CE14" s="70"/>
      <c r="CF14" s="70"/>
      <c r="CG14" s="155" t="str">
        <f t="shared" si="28"/>
        <v>-</v>
      </c>
      <c r="CH14" s="70"/>
      <c r="CI14" s="70"/>
      <c r="CJ14" s="155" t="str">
        <f t="shared" si="29"/>
        <v>-</v>
      </c>
      <c r="CK14" s="70"/>
      <c r="CL14" s="70"/>
      <c r="CM14" s="155" t="str">
        <f t="shared" si="30"/>
        <v>-</v>
      </c>
      <c r="CN14" s="70"/>
      <c r="CO14" s="70"/>
      <c r="CP14" s="155" t="str">
        <f t="shared" si="31"/>
        <v>-</v>
      </c>
      <c r="CQ14" s="70"/>
      <c r="CR14" s="70"/>
      <c r="CS14" s="155" t="str">
        <f t="shared" si="32"/>
        <v>-</v>
      </c>
      <c r="CT14" s="70"/>
      <c r="CU14" s="70"/>
      <c r="CV14" s="155" t="str">
        <f t="shared" si="33"/>
        <v>-</v>
      </c>
      <c r="CW14" s="171"/>
      <c r="CX14" s="70"/>
      <c r="CY14" s="70"/>
      <c r="CZ14" s="155" t="str">
        <f t="shared" si="34"/>
        <v>-</v>
      </c>
      <c r="DA14" s="70"/>
      <c r="DB14" s="70"/>
      <c r="DC14" s="155" t="str">
        <f t="shared" si="35"/>
        <v>-</v>
      </c>
      <c r="DD14" s="70"/>
      <c r="DE14" s="70"/>
      <c r="DF14" s="155" t="str">
        <f t="shared" si="36"/>
        <v>-</v>
      </c>
      <c r="DG14" s="70"/>
      <c r="DH14" s="70"/>
      <c r="DI14" s="155" t="str">
        <f t="shared" si="37"/>
        <v>-</v>
      </c>
      <c r="DJ14" s="70"/>
      <c r="DK14" s="70"/>
      <c r="DL14" s="155" t="str">
        <f t="shared" si="38"/>
        <v>-</v>
      </c>
      <c r="DM14" s="70"/>
      <c r="DN14" s="70"/>
      <c r="DO14" s="155" t="str">
        <f t="shared" si="39"/>
        <v>-</v>
      </c>
      <c r="DP14" s="70"/>
      <c r="DQ14" s="70"/>
      <c r="DR14" s="155" t="str">
        <f t="shared" si="40"/>
        <v>-</v>
      </c>
      <c r="DS14" s="70"/>
      <c r="DT14" s="70"/>
      <c r="DU14" s="155" t="str">
        <f t="shared" si="41"/>
        <v>-</v>
      </c>
      <c r="DV14" s="70"/>
      <c r="DW14" s="70"/>
      <c r="DX14" s="155" t="str">
        <f t="shared" si="42"/>
        <v>-</v>
      </c>
      <c r="DY14" s="171"/>
    </row>
    <row r="15" spans="1:129" customFormat="1" ht="87" x14ac:dyDescent="0.35">
      <c r="A15" s="23"/>
      <c r="B15" s="307" t="s">
        <v>138</v>
      </c>
      <c r="C15" s="307" t="s">
        <v>217</v>
      </c>
      <c r="D15" s="281" t="s">
        <v>49</v>
      </c>
      <c r="E15" s="281" t="s">
        <v>131</v>
      </c>
      <c r="F15" s="282"/>
      <c r="G15" s="307" t="s">
        <v>218</v>
      </c>
      <c r="H15" s="307" t="s">
        <v>219</v>
      </c>
      <c r="I15" s="301" t="s">
        <v>208</v>
      </c>
      <c r="J15" s="304" t="s">
        <v>363</v>
      </c>
      <c r="K15" s="245" t="s">
        <v>220</v>
      </c>
      <c r="L15" s="301" t="s">
        <v>30</v>
      </c>
      <c r="M15" s="301" t="s">
        <v>210</v>
      </c>
      <c r="N15" s="306" t="s">
        <v>193</v>
      </c>
      <c r="O15" s="70">
        <v>94</v>
      </c>
      <c r="P15" s="70">
        <v>100</v>
      </c>
      <c r="Q15" s="155">
        <f t="shared" si="6"/>
        <v>0.94</v>
      </c>
      <c r="R15" s="70"/>
      <c r="S15" s="70"/>
      <c r="T15" s="155" t="str">
        <f t="shared" si="7"/>
        <v>-</v>
      </c>
      <c r="U15" s="70"/>
      <c r="V15" s="70"/>
      <c r="W15" s="155" t="str">
        <f t="shared" si="8"/>
        <v>-</v>
      </c>
      <c r="X15" s="70"/>
      <c r="Y15" s="70"/>
      <c r="Z15" s="155" t="str">
        <f t="shared" si="9"/>
        <v>-</v>
      </c>
      <c r="AA15" s="70"/>
      <c r="AB15" s="70"/>
      <c r="AC15" s="155" t="str">
        <f>IF(AB15,AA15/AB15,"-")</f>
        <v>-</v>
      </c>
      <c r="AD15" s="70"/>
      <c r="AE15" s="70"/>
      <c r="AF15" s="155" t="str">
        <f t="shared" si="10"/>
        <v>-</v>
      </c>
      <c r="AG15" s="70"/>
      <c r="AH15" s="70"/>
      <c r="AI15" s="155" t="str">
        <f t="shared" si="11"/>
        <v>-</v>
      </c>
      <c r="AJ15" s="70"/>
      <c r="AK15" s="70"/>
      <c r="AL15" s="155" t="str">
        <f t="shared" si="12"/>
        <v>-</v>
      </c>
      <c r="AM15" s="70"/>
      <c r="AN15" s="70"/>
      <c r="AO15" s="155" t="str">
        <f>IF(AN15,AM15/AN15,"-")</f>
        <v>-</v>
      </c>
      <c r="AP15" s="70">
        <v>89</v>
      </c>
      <c r="AQ15" s="70">
        <v>100</v>
      </c>
      <c r="AR15" s="155">
        <f>IF(AQ15,AP15/AQ15,"-")</f>
        <v>0.89</v>
      </c>
      <c r="AS15" s="171">
        <v>0.97850000000000004</v>
      </c>
      <c r="AT15" s="70"/>
      <c r="AU15" s="70"/>
      <c r="AV15" s="155" t="str">
        <f>IF(AU15,AT15/AU15,"-")</f>
        <v>-</v>
      </c>
      <c r="AW15" s="70"/>
      <c r="AX15" s="70"/>
      <c r="AY15" s="155" t="str">
        <f>IF(AX15,AW15/AX15,"-")</f>
        <v>-</v>
      </c>
      <c r="AZ15" s="70"/>
      <c r="BA15" s="70"/>
      <c r="BB15" s="155" t="str">
        <f>IF(BA15,AZ15/BA15,"-")</f>
        <v>-</v>
      </c>
      <c r="BC15" s="70"/>
      <c r="BD15" s="70"/>
      <c r="BE15" s="155" t="str">
        <f>IF(BD15,BC15/BD15,"-")</f>
        <v>-</v>
      </c>
      <c r="BF15" s="70"/>
      <c r="BG15" s="70"/>
      <c r="BH15" s="155" t="str">
        <f>IF(BG15,BF15/BG15,"-")</f>
        <v>-</v>
      </c>
      <c r="BI15" s="70"/>
      <c r="BJ15" s="70"/>
      <c r="BK15" s="155" t="str">
        <f>IF(BJ15,BI15/BJ15,"-")</f>
        <v>-</v>
      </c>
      <c r="BL15" s="70"/>
      <c r="BM15" s="70"/>
      <c r="BN15" s="155" t="str">
        <f>IF(BM15,BL15/BM15,"-")</f>
        <v>-</v>
      </c>
      <c r="BO15" s="70"/>
      <c r="BP15" s="70"/>
      <c r="BQ15" s="155" t="str">
        <f>IF(BP15,BO15/BP15,"-")</f>
        <v>-</v>
      </c>
      <c r="BR15" s="70"/>
      <c r="BS15" s="70"/>
      <c r="BT15" s="155" t="str">
        <f>IF(BS15,BR15/BS15,"-")</f>
        <v>-</v>
      </c>
      <c r="BU15" s="171"/>
      <c r="BV15" s="70"/>
      <c r="BW15" s="70"/>
      <c r="BX15" s="155" t="str">
        <f>IF(BW15,BV15/BW15,"-")</f>
        <v>-</v>
      </c>
      <c r="BY15" s="70"/>
      <c r="BZ15" s="70"/>
      <c r="CA15" s="155" t="str">
        <f>IF(BZ15,BY15/BZ15,"-")</f>
        <v>-</v>
      </c>
      <c r="CB15" s="70"/>
      <c r="CC15" s="70"/>
      <c r="CD15" s="155" t="str">
        <f>IF(CC15,CB15/CC15,"-")</f>
        <v>-</v>
      </c>
      <c r="CE15" s="70"/>
      <c r="CF15" s="70"/>
      <c r="CG15" s="155" t="str">
        <f>IF(CF15,CE15/CF15,"-")</f>
        <v>-</v>
      </c>
      <c r="CH15" s="70"/>
      <c r="CI15" s="70"/>
      <c r="CJ15" s="155" t="str">
        <f>IF(CI15,CH15/CI15,"-")</f>
        <v>-</v>
      </c>
      <c r="CK15" s="70"/>
      <c r="CL15" s="70"/>
      <c r="CM15" s="155" t="str">
        <f>IF(CL15,CK15/CL15,"-")</f>
        <v>-</v>
      </c>
      <c r="CN15" s="70"/>
      <c r="CO15" s="70"/>
      <c r="CP15" s="155" t="str">
        <f>IF(CO15,CN15/CO15,"-")</f>
        <v>-</v>
      </c>
      <c r="CQ15" s="70"/>
      <c r="CR15" s="70"/>
      <c r="CS15" s="155" t="str">
        <f>IF(CR15,CQ15/CR15,"-")</f>
        <v>-</v>
      </c>
      <c r="CT15" s="70"/>
      <c r="CU15" s="70"/>
      <c r="CV15" s="155" t="str">
        <f>IF(CU15,CT15/CU15,"-")</f>
        <v>-</v>
      </c>
      <c r="CW15" s="171"/>
      <c r="CX15" s="70"/>
      <c r="CY15" s="70"/>
      <c r="CZ15" s="155" t="str">
        <f>IF(CY15,CX15/CY15,"-")</f>
        <v>-</v>
      </c>
      <c r="DA15" s="70"/>
      <c r="DB15" s="70"/>
      <c r="DC15" s="155" t="str">
        <f>IF(DB15,DA15/DB15,"-")</f>
        <v>-</v>
      </c>
      <c r="DD15" s="70"/>
      <c r="DE15" s="70"/>
      <c r="DF15" s="155" t="str">
        <f>IF(DE15,DD15/DE15,"-")</f>
        <v>-</v>
      </c>
      <c r="DG15" s="70"/>
      <c r="DH15" s="70"/>
      <c r="DI15" s="155" t="str">
        <f>IF(DH15,DG15/DH15,"-")</f>
        <v>-</v>
      </c>
      <c r="DJ15" s="70"/>
      <c r="DK15" s="70"/>
      <c r="DL15" s="155" t="str">
        <f>IF(DK15,DJ15/DK15,"-")</f>
        <v>-</v>
      </c>
      <c r="DM15" s="70"/>
      <c r="DN15" s="70"/>
      <c r="DO15" s="155" t="str">
        <f>IF(DN15,DM15/DN15,"-")</f>
        <v>-</v>
      </c>
      <c r="DP15" s="70"/>
      <c r="DQ15" s="70"/>
      <c r="DR15" s="155" t="str">
        <f>IF(DQ15,DP15/DQ15,"-")</f>
        <v>-</v>
      </c>
      <c r="DS15" s="70"/>
      <c r="DT15" s="70"/>
      <c r="DU15" s="155" t="str">
        <f>IF(DT15,DS15/DT15,"-")</f>
        <v>-</v>
      </c>
      <c r="DV15" s="70"/>
      <c r="DW15" s="70"/>
      <c r="DX15" s="155" t="str">
        <f>IF(DW15,DV15/DW15,"-")</f>
        <v>-</v>
      </c>
      <c r="DY15" s="171"/>
    </row>
    <row r="16" spans="1:129" customFormat="1" ht="87" x14ac:dyDescent="0.35">
      <c r="A16" s="23"/>
      <c r="B16" s="301" t="s">
        <v>138</v>
      </c>
      <c r="C16" s="301" t="s">
        <v>221</v>
      </c>
      <c r="D16" s="281" t="s">
        <v>49</v>
      </c>
      <c r="E16" s="281" t="s">
        <v>131</v>
      </c>
      <c r="F16" s="282"/>
      <c r="G16" s="301" t="s">
        <v>222</v>
      </c>
      <c r="H16" s="301" t="s">
        <v>223</v>
      </c>
      <c r="I16" s="301" t="s">
        <v>208</v>
      </c>
      <c r="J16" s="304" t="s">
        <v>363</v>
      </c>
      <c r="K16" s="245" t="s">
        <v>220</v>
      </c>
      <c r="L16" s="305" t="s">
        <v>30</v>
      </c>
      <c r="M16" s="305" t="s">
        <v>210</v>
      </c>
      <c r="N16" s="312" t="s">
        <v>193</v>
      </c>
      <c r="O16" s="70">
        <v>81</v>
      </c>
      <c r="P16" s="70">
        <v>100</v>
      </c>
      <c r="Q16" s="155">
        <f t="shared" si="6"/>
        <v>0.81</v>
      </c>
      <c r="R16" s="70"/>
      <c r="S16" s="70"/>
      <c r="T16" s="155" t="str">
        <f t="shared" si="7"/>
        <v>-</v>
      </c>
      <c r="U16" s="70"/>
      <c r="V16" s="70"/>
      <c r="W16" s="155" t="str">
        <f t="shared" si="8"/>
        <v>-</v>
      </c>
      <c r="X16" s="70"/>
      <c r="Y16" s="70"/>
      <c r="Z16" s="155" t="str">
        <f t="shared" si="9"/>
        <v>-</v>
      </c>
      <c r="AA16" s="70"/>
      <c r="AB16" s="70"/>
      <c r="AC16" s="155" t="str">
        <f t="shared" si="13"/>
        <v>-</v>
      </c>
      <c r="AD16" s="70"/>
      <c r="AE16" s="70"/>
      <c r="AF16" s="155" t="str">
        <f t="shared" si="10"/>
        <v>-</v>
      </c>
      <c r="AG16" s="70"/>
      <c r="AH16" s="70"/>
      <c r="AI16" s="155" t="str">
        <f t="shared" si="11"/>
        <v>-</v>
      </c>
      <c r="AJ16" s="70"/>
      <c r="AK16" s="70"/>
      <c r="AL16" s="155" t="str">
        <f t="shared" si="12"/>
        <v>-</v>
      </c>
      <c r="AM16" s="70"/>
      <c r="AN16" s="70"/>
      <c r="AO16" s="155" t="str">
        <f t="shared" ref="AO16:AO38" si="43">IF(AN16,AM16/AN16,"-")</f>
        <v>-</v>
      </c>
      <c r="AP16" s="70">
        <v>75</v>
      </c>
      <c r="AQ16" s="70">
        <v>100</v>
      </c>
      <c r="AR16" s="155">
        <f t="shared" si="15"/>
        <v>0.75</v>
      </c>
      <c r="AS16" s="171">
        <v>0.93340000000000001</v>
      </c>
      <c r="AT16" s="70"/>
      <c r="AU16" s="70"/>
      <c r="AV16" s="155" t="str">
        <f t="shared" si="16"/>
        <v>-</v>
      </c>
      <c r="AW16" s="70"/>
      <c r="AX16" s="70"/>
      <c r="AY16" s="155" t="str">
        <f t="shared" si="17"/>
        <v>-</v>
      </c>
      <c r="AZ16" s="70"/>
      <c r="BA16" s="70"/>
      <c r="BB16" s="155" t="str">
        <f t="shared" si="18"/>
        <v>-</v>
      </c>
      <c r="BC16" s="70"/>
      <c r="BD16" s="70"/>
      <c r="BE16" s="155" t="str">
        <f t="shared" si="19"/>
        <v>-</v>
      </c>
      <c r="BF16" s="70"/>
      <c r="BG16" s="70"/>
      <c r="BH16" s="155" t="str">
        <f t="shared" ref="BH16:BH38" si="44">IF(BG16,BF16/BG16,"-")</f>
        <v>-</v>
      </c>
      <c r="BI16" s="70"/>
      <c r="BJ16" s="70"/>
      <c r="BK16" s="155" t="str">
        <f t="shared" ref="BK16:BK38" si="45">IF(BJ16,BI16/BJ16,"-")</f>
        <v>-</v>
      </c>
      <c r="BL16" s="70"/>
      <c r="BM16" s="70"/>
      <c r="BN16" s="155" t="str">
        <f t="shared" ref="BN16:BN38" si="46">IF(BM16,BL16/BM16,"-")</f>
        <v>-</v>
      </c>
      <c r="BO16" s="70"/>
      <c r="BP16" s="70"/>
      <c r="BQ16" s="155" t="str">
        <f t="shared" ref="BQ16:BQ18" si="47">IF(BP16,BO16/BP16,"-")</f>
        <v>-</v>
      </c>
      <c r="BR16" s="70"/>
      <c r="BS16" s="70"/>
      <c r="BT16" s="155" t="str">
        <f t="shared" si="24"/>
        <v>-</v>
      </c>
      <c r="BU16" s="171"/>
      <c r="BV16" s="70"/>
      <c r="BW16" s="70"/>
      <c r="BX16" s="155" t="str">
        <f t="shared" si="25"/>
        <v>-</v>
      </c>
      <c r="BY16" s="70"/>
      <c r="BZ16" s="70"/>
      <c r="CA16" s="155" t="str">
        <f t="shared" si="26"/>
        <v>-</v>
      </c>
      <c r="CB16" s="70"/>
      <c r="CC16" s="70"/>
      <c r="CD16" s="155" t="str">
        <f t="shared" si="27"/>
        <v>-</v>
      </c>
      <c r="CE16" s="70"/>
      <c r="CF16" s="70"/>
      <c r="CG16" s="155" t="str">
        <f t="shared" si="28"/>
        <v>-</v>
      </c>
      <c r="CH16" s="70"/>
      <c r="CI16" s="70"/>
      <c r="CJ16" s="155" t="str">
        <f t="shared" ref="CJ16:CJ38" si="48">IF(CI16,CH16/CI16,"-")</f>
        <v>-</v>
      </c>
      <c r="CK16" s="70"/>
      <c r="CL16" s="70"/>
      <c r="CM16" s="155" t="str">
        <f t="shared" ref="CM16:CM38" si="49">IF(CL16,CK16/CL16,"-")</f>
        <v>-</v>
      </c>
      <c r="CN16" s="70"/>
      <c r="CO16" s="70"/>
      <c r="CP16" s="155" t="str">
        <f t="shared" ref="CP16:CP38" si="50">IF(CO16,CN16/CO16,"-")</f>
        <v>-</v>
      </c>
      <c r="CQ16" s="70"/>
      <c r="CR16" s="70"/>
      <c r="CS16" s="155" t="str">
        <f t="shared" ref="CS16:CS38" si="51">IF(CR16,CQ16/CR16,"-")</f>
        <v>-</v>
      </c>
      <c r="CT16" s="70"/>
      <c r="CU16" s="70"/>
      <c r="CV16" s="155" t="str">
        <f t="shared" si="33"/>
        <v>-</v>
      </c>
      <c r="CW16" s="171"/>
      <c r="CX16" s="70"/>
      <c r="CY16" s="70"/>
      <c r="CZ16" s="155" t="str">
        <f t="shared" si="34"/>
        <v>-</v>
      </c>
      <c r="DA16" s="70"/>
      <c r="DB16" s="70"/>
      <c r="DC16" s="155" t="str">
        <f t="shared" si="35"/>
        <v>-</v>
      </c>
      <c r="DD16" s="70"/>
      <c r="DE16" s="70"/>
      <c r="DF16" s="155" t="str">
        <f t="shared" si="36"/>
        <v>-</v>
      </c>
      <c r="DG16" s="70"/>
      <c r="DH16" s="70"/>
      <c r="DI16" s="155" t="str">
        <f t="shared" si="37"/>
        <v>-</v>
      </c>
      <c r="DJ16" s="70"/>
      <c r="DK16" s="70"/>
      <c r="DL16" s="155" t="str">
        <f t="shared" ref="DL16:DL38" si="52">IF(DK16,DJ16/DK16,"-")</f>
        <v>-</v>
      </c>
      <c r="DM16" s="70"/>
      <c r="DN16" s="70"/>
      <c r="DO16" s="155" t="str">
        <f t="shared" ref="DO16:DO38" si="53">IF(DN16,DM16/DN16,"-")</f>
        <v>-</v>
      </c>
      <c r="DP16" s="70"/>
      <c r="DQ16" s="70"/>
      <c r="DR16" s="155" t="str">
        <f t="shared" ref="DR16:DR38" si="54">IF(DQ16,DP16/DQ16,"-")</f>
        <v>-</v>
      </c>
      <c r="DS16" s="70"/>
      <c r="DT16" s="70"/>
      <c r="DU16" s="155" t="str">
        <f t="shared" ref="DU16:DU38" si="55">IF(DT16,DS16/DT16,"-")</f>
        <v>-</v>
      </c>
      <c r="DV16" s="70"/>
      <c r="DW16" s="70"/>
      <c r="DX16" s="155" t="str">
        <f t="shared" si="42"/>
        <v>-</v>
      </c>
      <c r="DY16" s="171"/>
    </row>
    <row r="17" spans="1:129" customFormat="1" ht="72.5" x14ac:dyDescent="0.35">
      <c r="A17" s="23"/>
      <c r="B17" s="285" t="s">
        <v>138</v>
      </c>
      <c r="C17" s="285" t="s">
        <v>224</v>
      </c>
      <c r="D17" s="281" t="s">
        <v>49</v>
      </c>
      <c r="E17" s="281" t="s">
        <v>131</v>
      </c>
      <c r="F17" s="282"/>
      <c r="G17" s="285" t="s">
        <v>225</v>
      </c>
      <c r="H17" s="285" t="s">
        <v>226</v>
      </c>
      <c r="I17" s="285" t="s">
        <v>208</v>
      </c>
      <c r="J17" s="304" t="s">
        <v>363</v>
      </c>
      <c r="K17" s="268" t="s">
        <v>220</v>
      </c>
      <c r="L17" s="305" t="s">
        <v>30</v>
      </c>
      <c r="M17" s="305" t="s">
        <v>210</v>
      </c>
      <c r="N17" s="312" t="s">
        <v>193</v>
      </c>
      <c r="O17" s="70">
        <v>84</v>
      </c>
      <c r="P17" s="70">
        <v>100</v>
      </c>
      <c r="Q17" s="155">
        <f t="shared" si="6"/>
        <v>0.84</v>
      </c>
      <c r="R17" s="70"/>
      <c r="S17" s="70"/>
      <c r="T17" s="155" t="str">
        <f t="shared" si="7"/>
        <v>-</v>
      </c>
      <c r="U17" s="70"/>
      <c r="V17" s="70"/>
      <c r="W17" s="155" t="str">
        <f t="shared" si="8"/>
        <v>-</v>
      </c>
      <c r="X17" s="70"/>
      <c r="Y17" s="70"/>
      <c r="Z17" s="155" t="str">
        <f t="shared" si="9"/>
        <v>-</v>
      </c>
      <c r="AA17" s="70"/>
      <c r="AB17" s="70"/>
      <c r="AC17" s="155" t="str">
        <f t="shared" si="13"/>
        <v>-</v>
      </c>
      <c r="AD17" s="70"/>
      <c r="AE17" s="70"/>
      <c r="AF17" s="155" t="str">
        <f t="shared" si="10"/>
        <v>-</v>
      </c>
      <c r="AG17" s="70"/>
      <c r="AH17" s="70"/>
      <c r="AI17" s="155" t="str">
        <f t="shared" si="11"/>
        <v>-</v>
      </c>
      <c r="AJ17" s="70"/>
      <c r="AK17" s="70"/>
      <c r="AL17" s="155" t="str">
        <f t="shared" si="12"/>
        <v>-</v>
      </c>
      <c r="AM17" s="70"/>
      <c r="AN17" s="70"/>
      <c r="AO17" s="155" t="str">
        <f t="shared" si="43"/>
        <v>-</v>
      </c>
      <c r="AP17" s="70">
        <v>86</v>
      </c>
      <c r="AQ17" s="70">
        <v>100</v>
      </c>
      <c r="AR17" s="155">
        <f t="shared" si="15"/>
        <v>0.86</v>
      </c>
      <c r="AS17" s="171">
        <v>0.96099999999999997</v>
      </c>
      <c r="AT17" s="70"/>
      <c r="AU17" s="70"/>
      <c r="AV17" s="155" t="str">
        <f t="shared" si="16"/>
        <v>-</v>
      </c>
      <c r="AW17" s="70"/>
      <c r="AX17" s="70"/>
      <c r="AY17" s="155" t="str">
        <f t="shared" si="17"/>
        <v>-</v>
      </c>
      <c r="AZ17" s="70"/>
      <c r="BA17" s="70"/>
      <c r="BB17" s="155" t="str">
        <f t="shared" si="18"/>
        <v>-</v>
      </c>
      <c r="BC17" s="70"/>
      <c r="BD17" s="70"/>
      <c r="BE17" s="155" t="str">
        <f t="shared" si="19"/>
        <v>-</v>
      </c>
      <c r="BF17" s="70"/>
      <c r="BG17" s="70"/>
      <c r="BH17" s="155" t="str">
        <f t="shared" si="44"/>
        <v>-</v>
      </c>
      <c r="BI17" s="70"/>
      <c r="BJ17" s="70"/>
      <c r="BK17" s="155" t="str">
        <f t="shared" si="45"/>
        <v>-</v>
      </c>
      <c r="BL17" s="70"/>
      <c r="BM17" s="70"/>
      <c r="BN17" s="155" t="str">
        <f t="shared" si="46"/>
        <v>-</v>
      </c>
      <c r="BO17" s="70"/>
      <c r="BP17" s="70"/>
      <c r="BQ17" s="155" t="str">
        <f t="shared" si="47"/>
        <v>-</v>
      </c>
      <c r="BR17" s="70"/>
      <c r="BS17" s="70"/>
      <c r="BT17" s="155" t="str">
        <f t="shared" si="24"/>
        <v>-</v>
      </c>
      <c r="BU17" s="171"/>
      <c r="BV17" s="70"/>
      <c r="BW17" s="70"/>
      <c r="BX17" s="155" t="str">
        <f t="shared" si="25"/>
        <v>-</v>
      </c>
      <c r="BY17" s="70"/>
      <c r="BZ17" s="70"/>
      <c r="CA17" s="155" t="str">
        <f t="shared" si="26"/>
        <v>-</v>
      </c>
      <c r="CB17" s="70"/>
      <c r="CC17" s="70"/>
      <c r="CD17" s="155" t="str">
        <f t="shared" si="27"/>
        <v>-</v>
      </c>
      <c r="CE17" s="70"/>
      <c r="CF17" s="70"/>
      <c r="CG17" s="155" t="str">
        <f t="shared" si="28"/>
        <v>-</v>
      </c>
      <c r="CH17" s="70"/>
      <c r="CI17" s="70"/>
      <c r="CJ17" s="155" t="str">
        <f t="shared" si="48"/>
        <v>-</v>
      </c>
      <c r="CK17" s="70"/>
      <c r="CL17" s="70"/>
      <c r="CM17" s="155" t="str">
        <f t="shared" si="49"/>
        <v>-</v>
      </c>
      <c r="CN17" s="70"/>
      <c r="CO17" s="70"/>
      <c r="CP17" s="155" t="str">
        <f t="shared" si="50"/>
        <v>-</v>
      </c>
      <c r="CQ17" s="70"/>
      <c r="CR17" s="70"/>
      <c r="CS17" s="155" t="str">
        <f t="shared" si="51"/>
        <v>-</v>
      </c>
      <c r="CT17" s="70"/>
      <c r="CU17" s="70"/>
      <c r="CV17" s="155" t="str">
        <f t="shared" si="33"/>
        <v>-</v>
      </c>
      <c r="CW17" s="171"/>
      <c r="CX17" s="70"/>
      <c r="CY17" s="70"/>
      <c r="CZ17" s="155" t="str">
        <f t="shared" si="34"/>
        <v>-</v>
      </c>
      <c r="DA17" s="70"/>
      <c r="DB17" s="70"/>
      <c r="DC17" s="155" t="str">
        <f t="shared" si="35"/>
        <v>-</v>
      </c>
      <c r="DD17" s="70"/>
      <c r="DE17" s="70"/>
      <c r="DF17" s="155" t="str">
        <f t="shared" si="36"/>
        <v>-</v>
      </c>
      <c r="DG17" s="70"/>
      <c r="DH17" s="70"/>
      <c r="DI17" s="155" t="str">
        <f t="shared" si="37"/>
        <v>-</v>
      </c>
      <c r="DJ17" s="70"/>
      <c r="DK17" s="70"/>
      <c r="DL17" s="155" t="str">
        <f t="shared" si="52"/>
        <v>-</v>
      </c>
      <c r="DM17" s="70"/>
      <c r="DN17" s="70"/>
      <c r="DO17" s="155" t="str">
        <f t="shared" si="53"/>
        <v>-</v>
      </c>
      <c r="DP17" s="70"/>
      <c r="DQ17" s="70"/>
      <c r="DR17" s="155" t="str">
        <f t="shared" si="54"/>
        <v>-</v>
      </c>
      <c r="DS17" s="70"/>
      <c r="DT17" s="70"/>
      <c r="DU17" s="155" t="str">
        <f t="shared" si="55"/>
        <v>-</v>
      </c>
      <c r="DV17" s="70"/>
      <c r="DW17" s="70"/>
      <c r="DX17" s="155" t="str">
        <f t="shared" si="42"/>
        <v>-</v>
      </c>
      <c r="DY17" s="171"/>
    </row>
    <row r="18" spans="1:129" customFormat="1" ht="72.5" x14ac:dyDescent="0.35">
      <c r="A18" s="23"/>
      <c r="B18" s="285" t="s">
        <v>138</v>
      </c>
      <c r="C18" s="285" t="s">
        <v>227</v>
      </c>
      <c r="D18" s="281" t="s">
        <v>49</v>
      </c>
      <c r="E18" s="281" t="s">
        <v>131</v>
      </c>
      <c r="F18" s="282"/>
      <c r="G18" s="285" t="s">
        <v>228</v>
      </c>
      <c r="H18" s="285" t="s">
        <v>229</v>
      </c>
      <c r="I18" s="285" t="s">
        <v>208</v>
      </c>
      <c r="J18" s="304" t="s">
        <v>363</v>
      </c>
      <c r="K18" s="268" t="s">
        <v>220</v>
      </c>
      <c r="L18" s="305" t="s">
        <v>30</v>
      </c>
      <c r="M18" s="305" t="s">
        <v>210</v>
      </c>
      <c r="N18" s="312" t="s">
        <v>193</v>
      </c>
      <c r="O18" s="70">
        <v>84</v>
      </c>
      <c r="P18" s="70">
        <v>100</v>
      </c>
      <c r="Q18" s="155">
        <f t="shared" si="6"/>
        <v>0.84</v>
      </c>
      <c r="R18" s="70"/>
      <c r="S18" s="70"/>
      <c r="T18" s="155" t="str">
        <f t="shared" si="7"/>
        <v>-</v>
      </c>
      <c r="U18" s="70"/>
      <c r="V18" s="70"/>
      <c r="W18" s="155" t="str">
        <f t="shared" si="8"/>
        <v>-</v>
      </c>
      <c r="X18" s="70"/>
      <c r="Y18" s="70"/>
      <c r="Z18" s="155" t="str">
        <f t="shared" si="9"/>
        <v>-</v>
      </c>
      <c r="AA18" s="70"/>
      <c r="AB18" s="70"/>
      <c r="AC18" s="155" t="str">
        <f t="shared" si="13"/>
        <v>-</v>
      </c>
      <c r="AD18" s="70"/>
      <c r="AE18" s="70"/>
      <c r="AF18" s="155" t="str">
        <f t="shared" si="10"/>
        <v>-</v>
      </c>
      <c r="AG18" s="70"/>
      <c r="AH18" s="70"/>
      <c r="AI18" s="155" t="str">
        <f t="shared" si="11"/>
        <v>-</v>
      </c>
      <c r="AJ18" s="70"/>
      <c r="AK18" s="70"/>
      <c r="AL18" s="155" t="str">
        <f t="shared" si="12"/>
        <v>-</v>
      </c>
      <c r="AM18" s="70"/>
      <c r="AN18" s="70"/>
      <c r="AO18" s="155" t="str">
        <f t="shared" si="43"/>
        <v>-</v>
      </c>
      <c r="AP18" s="70">
        <v>86</v>
      </c>
      <c r="AQ18" s="70">
        <v>100</v>
      </c>
      <c r="AR18" s="155">
        <f t="shared" si="15"/>
        <v>0.86</v>
      </c>
      <c r="AS18" s="171">
        <v>0.95730000000000004</v>
      </c>
      <c r="AT18" s="70"/>
      <c r="AU18" s="70"/>
      <c r="AV18" s="155" t="str">
        <f t="shared" si="16"/>
        <v>-</v>
      </c>
      <c r="AW18" s="70"/>
      <c r="AX18" s="70"/>
      <c r="AY18" s="155" t="str">
        <f t="shared" si="17"/>
        <v>-</v>
      </c>
      <c r="AZ18" s="70"/>
      <c r="BA18" s="70"/>
      <c r="BB18" s="155" t="str">
        <f t="shared" si="18"/>
        <v>-</v>
      </c>
      <c r="BC18" s="70"/>
      <c r="BD18" s="70"/>
      <c r="BE18" s="155" t="str">
        <f t="shared" si="19"/>
        <v>-</v>
      </c>
      <c r="BF18" s="70"/>
      <c r="BG18" s="70"/>
      <c r="BH18" s="155" t="str">
        <f t="shared" si="44"/>
        <v>-</v>
      </c>
      <c r="BI18" s="70"/>
      <c r="BJ18" s="70"/>
      <c r="BK18" s="155" t="str">
        <f t="shared" si="45"/>
        <v>-</v>
      </c>
      <c r="BL18" s="70"/>
      <c r="BM18" s="70"/>
      <c r="BN18" s="155" t="str">
        <f t="shared" si="46"/>
        <v>-</v>
      </c>
      <c r="BO18" s="70"/>
      <c r="BP18" s="70"/>
      <c r="BQ18" s="155" t="str">
        <f t="shared" si="47"/>
        <v>-</v>
      </c>
      <c r="BR18" s="70"/>
      <c r="BS18" s="70"/>
      <c r="BT18" s="155" t="str">
        <f t="shared" si="24"/>
        <v>-</v>
      </c>
      <c r="BU18" s="171"/>
      <c r="BV18" s="70"/>
      <c r="BW18" s="70"/>
      <c r="BX18" s="155" t="str">
        <f t="shared" si="25"/>
        <v>-</v>
      </c>
      <c r="BY18" s="70"/>
      <c r="BZ18" s="70"/>
      <c r="CA18" s="155" t="str">
        <f t="shared" si="26"/>
        <v>-</v>
      </c>
      <c r="CB18" s="70"/>
      <c r="CC18" s="70"/>
      <c r="CD18" s="155" t="str">
        <f t="shared" si="27"/>
        <v>-</v>
      </c>
      <c r="CE18" s="70"/>
      <c r="CF18" s="70"/>
      <c r="CG18" s="155" t="str">
        <f t="shared" si="28"/>
        <v>-</v>
      </c>
      <c r="CH18" s="70"/>
      <c r="CI18" s="70"/>
      <c r="CJ18" s="155" t="str">
        <f t="shared" si="48"/>
        <v>-</v>
      </c>
      <c r="CK18" s="70"/>
      <c r="CL18" s="70"/>
      <c r="CM18" s="155" t="str">
        <f t="shared" si="49"/>
        <v>-</v>
      </c>
      <c r="CN18" s="70"/>
      <c r="CO18" s="70"/>
      <c r="CP18" s="155" t="str">
        <f t="shared" si="50"/>
        <v>-</v>
      </c>
      <c r="CQ18" s="70"/>
      <c r="CR18" s="70"/>
      <c r="CS18" s="155" t="str">
        <f t="shared" si="51"/>
        <v>-</v>
      </c>
      <c r="CT18" s="70"/>
      <c r="CU18" s="70"/>
      <c r="CV18" s="155" t="str">
        <f t="shared" si="33"/>
        <v>-</v>
      </c>
      <c r="CW18" s="171"/>
      <c r="CX18" s="70"/>
      <c r="CY18" s="70"/>
      <c r="CZ18" s="155" t="str">
        <f t="shared" si="34"/>
        <v>-</v>
      </c>
      <c r="DA18" s="70"/>
      <c r="DB18" s="70"/>
      <c r="DC18" s="155" t="str">
        <f t="shared" si="35"/>
        <v>-</v>
      </c>
      <c r="DD18" s="70"/>
      <c r="DE18" s="70"/>
      <c r="DF18" s="155" t="str">
        <f t="shared" si="36"/>
        <v>-</v>
      </c>
      <c r="DG18" s="70"/>
      <c r="DH18" s="70"/>
      <c r="DI18" s="155" t="str">
        <f t="shared" si="37"/>
        <v>-</v>
      </c>
      <c r="DJ18" s="70"/>
      <c r="DK18" s="70"/>
      <c r="DL18" s="155" t="str">
        <f t="shared" si="52"/>
        <v>-</v>
      </c>
      <c r="DM18" s="70"/>
      <c r="DN18" s="70"/>
      <c r="DO18" s="155" t="str">
        <f t="shared" si="53"/>
        <v>-</v>
      </c>
      <c r="DP18" s="70"/>
      <c r="DQ18" s="70"/>
      <c r="DR18" s="155" t="str">
        <f t="shared" si="54"/>
        <v>-</v>
      </c>
      <c r="DS18" s="70"/>
      <c r="DT18" s="70"/>
      <c r="DU18" s="155" t="str">
        <f t="shared" si="55"/>
        <v>-</v>
      </c>
      <c r="DV18" s="70"/>
      <c r="DW18" s="70"/>
      <c r="DX18" s="155" t="str">
        <f t="shared" si="42"/>
        <v>-</v>
      </c>
      <c r="DY18" s="171"/>
    </row>
    <row r="19" spans="1:129" customFormat="1" ht="304.5" x14ac:dyDescent="0.35">
      <c r="A19" s="23"/>
      <c r="B19" s="285" t="s">
        <v>140</v>
      </c>
      <c r="C19" s="285" t="s">
        <v>230</v>
      </c>
      <c r="D19" s="281" t="s">
        <v>49</v>
      </c>
      <c r="E19" s="281" t="s">
        <v>131</v>
      </c>
      <c r="F19" s="282"/>
      <c r="G19" s="285" t="s">
        <v>231</v>
      </c>
      <c r="H19" s="285" t="s">
        <v>232</v>
      </c>
      <c r="I19" s="285" t="s">
        <v>233</v>
      </c>
      <c r="J19" s="268" t="s">
        <v>364</v>
      </c>
      <c r="K19" s="285" t="s">
        <v>284</v>
      </c>
      <c r="L19" s="305" t="s">
        <v>30</v>
      </c>
      <c r="M19" s="305" t="s">
        <v>235</v>
      </c>
      <c r="N19" s="312" t="s">
        <v>193</v>
      </c>
      <c r="O19" s="70">
        <v>44</v>
      </c>
      <c r="P19" s="70">
        <v>100</v>
      </c>
      <c r="Q19" s="155">
        <f t="shared" si="6"/>
        <v>0.44</v>
      </c>
      <c r="R19" s="70"/>
      <c r="S19" s="70"/>
      <c r="T19" s="155" t="str">
        <f t="shared" si="7"/>
        <v>-</v>
      </c>
      <c r="U19" s="70"/>
      <c r="V19" s="70"/>
      <c r="W19" s="155" t="str">
        <f t="shared" si="8"/>
        <v>-</v>
      </c>
      <c r="X19" s="70"/>
      <c r="Y19" s="70"/>
      <c r="Z19" s="155" t="str">
        <f t="shared" si="9"/>
        <v>-</v>
      </c>
      <c r="AA19" s="70"/>
      <c r="AB19" s="70"/>
      <c r="AC19" s="155" t="str">
        <f t="shared" si="13"/>
        <v>-</v>
      </c>
      <c r="AD19" s="70"/>
      <c r="AE19" s="70"/>
      <c r="AF19" s="155" t="str">
        <f t="shared" si="10"/>
        <v>-</v>
      </c>
      <c r="AG19" s="70"/>
      <c r="AH19" s="70"/>
      <c r="AI19" s="155" t="str">
        <f t="shared" si="11"/>
        <v>-</v>
      </c>
      <c r="AJ19" s="70"/>
      <c r="AK19" s="70"/>
      <c r="AL19" s="155" t="str">
        <f t="shared" si="12"/>
        <v>-</v>
      </c>
      <c r="AM19" s="70"/>
      <c r="AN19" s="70"/>
      <c r="AO19" s="155" t="str">
        <f t="shared" si="43"/>
        <v>-</v>
      </c>
      <c r="AP19" s="70">
        <v>52</v>
      </c>
      <c r="AQ19" s="70">
        <v>100</v>
      </c>
      <c r="AR19" s="155">
        <f t="shared" si="15"/>
        <v>0.52</v>
      </c>
      <c r="AS19" s="171">
        <v>0.2923</v>
      </c>
      <c r="AT19" s="70"/>
      <c r="AU19" s="70"/>
      <c r="AV19" s="155" t="str">
        <f t="shared" si="16"/>
        <v>-</v>
      </c>
      <c r="AW19" s="70"/>
      <c r="AX19" s="70"/>
      <c r="AY19" s="155" t="str">
        <f t="shared" si="17"/>
        <v>-</v>
      </c>
      <c r="AZ19" s="70"/>
      <c r="BA19" s="70"/>
      <c r="BB19" s="155" t="str">
        <f t="shared" si="18"/>
        <v>-</v>
      </c>
      <c r="BC19" s="70"/>
      <c r="BD19" s="70"/>
      <c r="BE19" s="155" t="str">
        <f>IF(BD19,BC19/BD19,"-")</f>
        <v>-</v>
      </c>
      <c r="BF19" s="70"/>
      <c r="BG19" s="70"/>
      <c r="BH19" s="155" t="str">
        <f t="shared" si="44"/>
        <v>-</v>
      </c>
      <c r="BI19" s="70"/>
      <c r="BJ19" s="70"/>
      <c r="BK19" s="155" t="str">
        <f t="shared" si="45"/>
        <v>-</v>
      </c>
      <c r="BL19" s="70"/>
      <c r="BM19" s="70"/>
      <c r="BN19" s="155" t="str">
        <f t="shared" si="46"/>
        <v>-</v>
      </c>
      <c r="BO19" s="70"/>
      <c r="BP19" s="70"/>
      <c r="BQ19" s="155" t="str">
        <f>IF(BP19,BO19/BP19,"-")</f>
        <v>-</v>
      </c>
      <c r="BR19" s="70"/>
      <c r="BS19" s="70"/>
      <c r="BT19" s="155" t="str">
        <f t="shared" si="24"/>
        <v>-</v>
      </c>
      <c r="BU19" s="171"/>
      <c r="BV19" s="70"/>
      <c r="BW19" s="70"/>
      <c r="BX19" s="155" t="str">
        <f t="shared" si="25"/>
        <v>-</v>
      </c>
      <c r="BY19" s="70"/>
      <c r="BZ19" s="70"/>
      <c r="CA19" s="155" t="str">
        <f t="shared" si="26"/>
        <v>-</v>
      </c>
      <c r="CB19" s="70"/>
      <c r="CC19" s="70"/>
      <c r="CD19" s="155" t="str">
        <f t="shared" si="27"/>
        <v>-</v>
      </c>
      <c r="CE19" s="70"/>
      <c r="CF19" s="70"/>
      <c r="CG19" s="155" t="str">
        <f t="shared" si="28"/>
        <v>-</v>
      </c>
      <c r="CH19" s="70"/>
      <c r="CI19" s="70"/>
      <c r="CJ19" s="155" t="str">
        <f t="shared" si="48"/>
        <v>-</v>
      </c>
      <c r="CK19" s="70"/>
      <c r="CL19" s="70"/>
      <c r="CM19" s="155" t="str">
        <f t="shared" si="49"/>
        <v>-</v>
      </c>
      <c r="CN19" s="70"/>
      <c r="CO19" s="70"/>
      <c r="CP19" s="155" t="str">
        <f t="shared" si="50"/>
        <v>-</v>
      </c>
      <c r="CQ19" s="70"/>
      <c r="CR19" s="70"/>
      <c r="CS19" s="155" t="str">
        <f t="shared" si="51"/>
        <v>-</v>
      </c>
      <c r="CT19" s="70"/>
      <c r="CU19" s="70"/>
      <c r="CV19" s="155" t="str">
        <f t="shared" si="33"/>
        <v>-</v>
      </c>
      <c r="CW19" s="171"/>
      <c r="CX19" s="70"/>
      <c r="CY19" s="70"/>
      <c r="CZ19" s="155" t="str">
        <f t="shared" si="34"/>
        <v>-</v>
      </c>
      <c r="DA19" s="70"/>
      <c r="DB19" s="70"/>
      <c r="DC19" s="155" t="str">
        <f t="shared" si="35"/>
        <v>-</v>
      </c>
      <c r="DD19" s="70"/>
      <c r="DE19" s="70"/>
      <c r="DF19" s="155" t="str">
        <f t="shared" si="36"/>
        <v>-</v>
      </c>
      <c r="DG19" s="70"/>
      <c r="DH19" s="70"/>
      <c r="DI19" s="155" t="str">
        <f t="shared" si="37"/>
        <v>-</v>
      </c>
      <c r="DJ19" s="70"/>
      <c r="DK19" s="70"/>
      <c r="DL19" s="155" t="str">
        <f t="shared" si="52"/>
        <v>-</v>
      </c>
      <c r="DM19" s="70"/>
      <c r="DN19" s="70"/>
      <c r="DO19" s="155" t="str">
        <f t="shared" si="53"/>
        <v>-</v>
      </c>
      <c r="DP19" s="70"/>
      <c r="DQ19" s="70"/>
      <c r="DR19" s="155" t="str">
        <f t="shared" si="54"/>
        <v>-</v>
      </c>
      <c r="DS19" s="70"/>
      <c r="DT19" s="70"/>
      <c r="DU19" s="155" t="str">
        <f t="shared" si="55"/>
        <v>-</v>
      </c>
      <c r="DV19" s="70"/>
      <c r="DW19" s="70"/>
      <c r="DX19" s="155" t="str">
        <f t="shared" si="42"/>
        <v>-</v>
      </c>
      <c r="DY19" s="171"/>
    </row>
    <row r="20" spans="1:129" customFormat="1" ht="290" x14ac:dyDescent="0.35">
      <c r="A20" s="23"/>
      <c r="B20" s="285" t="s">
        <v>140</v>
      </c>
      <c r="C20" s="285" t="s">
        <v>236</v>
      </c>
      <c r="D20" s="281" t="s">
        <v>49</v>
      </c>
      <c r="E20" s="281" t="s">
        <v>131</v>
      </c>
      <c r="F20" s="282"/>
      <c r="G20" s="285" t="s">
        <v>237</v>
      </c>
      <c r="H20" s="285" t="s">
        <v>238</v>
      </c>
      <c r="I20" s="285" t="s">
        <v>239</v>
      </c>
      <c r="J20" s="268" t="s">
        <v>367</v>
      </c>
      <c r="K20" s="285" t="s">
        <v>240</v>
      </c>
      <c r="L20" s="305" t="s">
        <v>30</v>
      </c>
      <c r="M20" s="305" t="s">
        <v>235</v>
      </c>
      <c r="N20" s="312" t="s">
        <v>193</v>
      </c>
      <c r="O20" s="70">
        <v>33</v>
      </c>
      <c r="P20" s="70">
        <v>100</v>
      </c>
      <c r="Q20" s="155">
        <f t="shared" si="6"/>
        <v>0.33</v>
      </c>
      <c r="R20" s="70"/>
      <c r="S20" s="70"/>
      <c r="T20" s="155" t="str">
        <f t="shared" si="7"/>
        <v>-</v>
      </c>
      <c r="U20" s="70"/>
      <c r="V20" s="70"/>
      <c r="W20" s="155" t="str">
        <f t="shared" si="8"/>
        <v>-</v>
      </c>
      <c r="X20" s="70"/>
      <c r="Y20" s="70"/>
      <c r="Z20" s="155" t="str">
        <f t="shared" si="9"/>
        <v>-</v>
      </c>
      <c r="AA20" s="70"/>
      <c r="AB20" s="70"/>
      <c r="AC20" s="155" t="str">
        <f t="shared" si="13"/>
        <v>-</v>
      </c>
      <c r="AD20" s="70"/>
      <c r="AE20" s="70"/>
      <c r="AF20" s="155" t="str">
        <f t="shared" si="10"/>
        <v>-</v>
      </c>
      <c r="AG20" s="70"/>
      <c r="AH20" s="70"/>
      <c r="AI20" s="155" t="str">
        <f t="shared" si="11"/>
        <v>-</v>
      </c>
      <c r="AJ20" s="70"/>
      <c r="AK20" s="70"/>
      <c r="AL20" s="155" t="str">
        <f t="shared" si="12"/>
        <v>-</v>
      </c>
      <c r="AM20" s="70"/>
      <c r="AN20" s="70"/>
      <c r="AO20" s="155" t="str">
        <f t="shared" si="43"/>
        <v>-</v>
      </c>
      <c r="AP20" s="70">
        <v>12</v>
      </c>
      <c r="AQ20" s="70">
        <v>100</v>
      </c>
      <c r="AR20" s="155">
        <f t="shared" si="15"/>
        <v>0.12</v>
      </c>
      <c r="AS20" s="171">
        <v>0.4647</v>
      </c>
      <c r="AT20" s="70"/>
      <c r="AU20" s="70"/>
      <c r="AV20" s="155" t="str">
        <f t="shared" si="16"/>
        <v>-</v>
      </c>
      <c r="AW20" s="70"/>
      <c r="AX20" s="70"/>
      <c r="AY20" s="155" t="str">
        <f t="shared" si="17"/>
        <v>-</v>
      </c>
      <c r="AZ20" s="70"/>
      <c r="BA20" s="70"/>
      <c r="BB20" s="155" t="str">
        <f t="shared" si="18"/>
        <v>-</v>
      </c>
      <c r="BC20" s="70"/>
      <c r="BD20" s="70"/>
      <c r="BE20" s="155" t="str">
        <f t="shared" si="19"/>
        <v>-</v>
      </c>
      <c r="BF20" s="70"/>
      <c r="BG20" s="70"/>
      <c r="BH20" s="155" t="str">
        <f t="shared" si="44"/>
        <v>-</v>
      </c>
      <c r="BI20" s="70"/>
      <c r="BJ20" s="70"/>
      <c r="BK20" s="155" t="str">
        <f t="shared" si="45"/>
        <v>-</v>
      </c>
      <c r="BL20" s="70"/>
      <c r="BM20" s="70"/>
      <c r="BN20" s="155" t="str">
        <f t="shared" si="46"/>
        <v>-</v>
      </c>
      <c r="BO20" s="70"/>
      <c r="BP20" s="70"/>
      <c r="BQ20" s="155" t="str">
        <f t="shared" ref="BQ20:BQ38" si="56">IF(BP20,BO20/BP20,"-")</f>
        <v>-</v>
      </c>
      <c r="BR20" s="70"/>
      <c r="BS20" s="70"/>
      <c r="BT20" s="155" t="str">
        <f t="shared" si="24"/>
        <v>-</v>
      </c>
      <c r="BU20" s="171"/>
      <c r="BV20" s="70"/>
      <c r="BW20" s="70"/>
      <c r="BX20" s="155" t="str">
        <f t="shared" si="25"/>
        <v>-</v>
      </c>
      <c r="BY20" s="70"/>
      <c r="BZ20" s="70"/>
      <c r="CA20" s="155" t="str">
        <f t="shared" si="26"/>
        <v>-</v>
      </c>
      <c r="CB20" s="70"/>
      <c r="CC20" s="70"/>
      <c r="CD20" s="155" t="str">
        <f t="shared" si="27"/>
        <v>-</v>
      </c>
      <c r="CE20" s="70"/>
      <c r="CF20" s="70"/>
      <c r="CG20" s="155" t="str">
        <f t="shared" si="28"/>
        <v>-</v>
      </c>
      <c r="CH20" s="70"/>
      <c r="CI20" s="70"/>
      <c r="CJ20" s="155" t="str">
        <f t="shared" si="48"/>
        <v>-</v>
      </c>
      <c r="CK20" s="70"/>
      <c r="CL20" s="70"/>
      <c r="CM20" s="155" t="str">
        <f t="shared" si="49"/>
        <v>-</v>
      </c>
      <c r="CN20" s="70"/>
      <c r="CO20" s="70"/>
      <c r="CP20" s="155" t="str">
        <f t="shared" si="50"/>
        <v>-</v>
      </c>
      <c r="CQ20" s="70"/>
      <c r="CR20" s="70"/>
      <c r="CS20" s="155" t="str">
        <f t="shared" si="51"/>
        <v>-</v>
      </c>
      <c r="CT20" s="70"/>
      <c r="CU20" s="70"/>
      <c r="CV20" s="155" t="str">
        <f t="shared" si="33"/>
        <v>-</v>
      </c>
      <c r="CW20" s="171"/>
      <c r="CX20" s="70"/>
      <c r="CY20" s="70"/>
      <c r="CZ20" s="155" t="str">
        <f t="shared" si="34"/>
        <v>-</v>
      </c>
      <c r="DA20" s="70"/>
      <c r="DB20" s="70"/>
      <c r="DC20" s="155" t="str">
        <f t="shared" si="35"/>
        <v>-</v>
      </c>
      <c r="DD20" s="70"/>
      <c r="DE20" s="70"/>
      <c r="DF20" s="155" t="str">
        <f t="shared" si="36"/>
        <v>-</v>
      </c>
      <c r="DG20" s="70"/>
      <c r="DH20" s="70"/>
      <c r="DI20" s="155" t="str">
        <f t="shared" si="37"/>
        <v>-</v>
      </c>
      <c r="DJ20" s="70"/>
      <c r="DK20" s="70"/>
      <c r="DL20" s="155" t="str">
        <f t="shared" si="52"/>
        <v>-</v>
      </c>
      <c r="DM20" s="70"/>
      <c r="DN20" s="70"/>
      <c r="DO20" s="155" t="str">
        <f t="shared" si="53"/>
        <v>-</v>
      </c>
      <c r="DP20" s="70"/>
      <c r="DQ20" s="70"/>
      <c r="DR20" s="155" t="str">
        <f t="shared" si="54"/>
        <v>-</v>
      </c>
      <c r="DS20" s="70"/>
      <c r="DT20" s="70"/>
      <c r="DU20" s="155" t="str">
        <f t="shared" si="55"/>
        <v>-</v>
      </c>
      <c r="DV20" s="70"/>
      <c r="DW20" s="70"/>
      <c r="DX20" s="155" t="str">
        <f t="shared" si="42"/>
        <v>-</v>
      </c>
      <c r="DY20" s="171"/>
    </row>
    <row r="21" spans="1:129" customFormat="1" ht="130.5" x14ac:dyDescent="0.35">
      <c r="A21" s="23"/>
      <c r="B21" s="285" t="s">
        <v>138</v>
      </c>
      <c r="C21" s="285" t="s">
        <v>241</v>
      </c>
      <c r="D21" s="281" t="s">
        <v>49</v>
      </c>
      <c r="E21" s="281" t="s">
        <v>131</v>
      </c>
      <c r="F21" s="282"/>
      <c r="G21" s="285" t="s">
        <v>242</v>
      </c>
      <c r="H21" s="285" t="s">
        <v>243</v>
      </c>
      <c r="I21" s="285" t="s">
        <v>244</v>
      </c>
      <c r="J21" s="268" t="s">
        <v>387</v>
      </c>
      <c r="K21" s="285" t="s">
        <v>245</v>
      </c>
      <c r="L21" s="305" t="s">
        <v>30</v>
      </c>
      <c r="M21" s="305" t="s">
        <v>235</v>
      </c>
      <c r="N21" s="312" t="s">
        <v>193</v>
      </c>
      <c r="O21" s="70" t="s">
        <v>385</v>
      </c>
      <c r="P21" s="70" t="s">
        <v>385</v>
      </c>
      <c r="Q21" s="155" t="e">
        <f t="shared" si="6"/>
        <v>#VALUE!</v>
      </c>
      <c r="R21" s="70"/>
      <c r="S21" s="70"/>
      <c r="T21" s="155" t="str">
        <f t="shared" si="7"/>
        <v>-</v>
      </c>
      <c r="U21" s="70"/>
      <c r="V21" s="70"/>
      <c r="W21" s="155" t="str">
        <f t="shared" si="8"/>
        <v>-</v>
      </c>
      <c r="X21" s="70"/>
      <c r="Y21" s="70"/>
      <c r="Z21" s="155" t="str">
        <f t="shared" si="9"/>
        <v>-</v>
      </c>
      <c r="AA21" s="70"/>
      <c r="AB21" s="70"/>
      <c r="AC21" s="155" t="str">
        <f t="shared" si="13"/>
        <v>-</v>
      </c>
      <c r="AD21" s="70"/>
      <c r="AE21" s="70"/>
      <c r="AF21" s="155" t="str">
        <f t="shared" si="10"/>
        <v>-</v>
      </c>
      <c r="AG21" s="70"/>
      <c r="AH21" s="70"/>
      <c r="AI21" s="155" t="str">
        <f t="shared" si="11"/>
        <v>-</v>
      </c>
      <c r="AJ21" s="70"/>
      <c r="AK21" s="70"/>
      <c r="AL21" s="155" t="str">
        <f t="shared" si="12"/>
        <v>-</v>
      </c>
      <c r="AM21" s="70"/>
      <c r="AN21" s="70"/>
      <c r="AO21" s="155" t="str">
        <f t="shared" si="43"/>
        <v>-</v>
      </c>
      <c r="AP21" s="70">
        <v>84.7</v>
      </c>
      <c r="AQ21" s="70">
        <v>100</v>
      </c>
      <c r="AR21" s="155">
        <f t="shared" si="15"/>
        <v>0.84699999999999998</v>
      </c>
      <c r="AS21" s="171">
        <v>0.93469999999999998</v>
      </c>
      <c r="AT21" s="70"/>
      <c r="AU21" s="70"/>
      <c r="AV21" s="155" t="str">
        <f t="shared" si="16"/>
        <v>-</v>
      </c>
      <c r="AW21" s="70"/>
      <c r="AX21" s="70"/>
      <c r="AY21" s="155" t="str">
        <f t="shared" si="17"/>
        <v>-</v>
      </c>
      <c r="AZ21" s="70"/>
      <c r="BA21" s="70"/>
      <c r="BB21" s="155" t="str">
        <f t="shared" si="18"/>
        <v>-</v>
      </c>
      <c r="BC21" s="70"/>
      <c r="BD21" s="70"/>
      <c r="BE21" s="155" t="str">
        <f t="shared" si="19"/>
        <v>-</v>
      </c>
      <c r="BF21" s="70"/>
      <c r="BG21" s="70"/>
      <c r="BH21" s="155" t="str">
        <f t="shared" si="44"/>
        <v>-</v>
      </c>
      <c r="BI21" s="70"/>
      <c r="BJ21" s="70"/>
      <c r="BK21" s="155" t="str">
        <f t="shared" si="45"/>
        <v>-</v>
      </c>
      <c r="BL21" s="70"/>
      <c r="BM21" s="70"/>
      <c r="BN21" s="155" t="str">
        <f t="shared" si="46"/>
        <v>-</v>
      </c>
      <c r="BO21" s="70"/>
      <c r="BP21" s="70"/>
      <c r="BQ21" s="155" t="str">
        <f t="shared" si="56"/>
        <v>-</v>
      </c>
      <c r="BR21" s="70"/>
      <c r="BS21" s="70"/>
      <c r="BT21" s="155" t="str">
        <f t="shared" si="24"/>
        <v>-</v>
      </c>
      <c r="BU21" s="171"/>
      <c r="BV21" s="70"/>
      <c r="BW21" s="70"/>
      <c r="BX21" s="155" t="str">
        <f t="shared" si="25"/>
        <v>-</v>
      </c>
      <c r="BY21" s="70"/>
      <c r="BZ21" s="70"/>
      <c r="CA21" s="155" t="str">
        <f t="shared" si="26"/>
        <v>-</v>
      </c>
      <c r="CB21" s="70"/>
      <c r="CC21" s="70"/>
      <c r="CD21" s="155" t="str">
        <f t="shared" si="27"/>
        <v>-</v>
      </c>
      <c r="CE21" s="70"/>
      <c r="CF21" s="70"/>
      <c r="CG21" s="155" t="str">
        <f t="shared" si="28"/>
        <v>-</v>
      </c>
      <c r="CH21" s="70"/>
      <c r="CI21" s="70"/>
      <c r="CJ21" s="155" t="str">
        <f t="shared" si="48"/>
        <v>-</v>
      </c>
      <c r="CK21" s="70"/>
      <c r="CL21" s="70"/>
      <c r="CM21" s="155" t="str">
        <f t="shared" si="49"/>
        <v>-</v>
      </c>
      <c r="CN21" s="70"/>
      <c r="CO21" s="70"/>
      <c r="CP21" s="155" t="str">
        <f t="shared" si="50"/>
        <v>-</v>
      </c>
      <c r="CQ21" s="70"/>
      <c r="CR21" s="70"/>
      <c r="CS21" s="155" t="str">
        <f t="shared" si="51"/>
        <v>-</v>
      </c>
      <c r="CT21" s="70"/>
      <c r="CU21" s="70"/>
      <c r="CV21" s="155" t="str">
        <f t="shared" si="33"/>
        <v>-</v>
      </c>
      <c r="CW21" s="171"/>
      <c r="CX21" s="70"/>
      <c r="CY21" s="70"/>
      <c r="CZ21" s="155" t="str">
        <f t="shared" si="34"/>
        <v>-</v>
      </c>
      <c r="DA21" s="70"/>
      <c r="DB21" s="70"/>
      <c r="DC21" s="155" t="str">
        <f t="shared" si="35"/>
        <v>-</v>
      </c>
      <c r="DD21" s="70"/>
      <c r="DE21" s="70"/>
      <c r="DF21" s="155" t="str">
        <f t="shared" si="36"/>
        <v>-</v>
      </c>
      <c r="DG21" s="70"/>
      <c r="DH21" s="70"/>
      <c r="DI21" s="155" t="str">
        <f t="shared" si="37"/>
        <v>-</v>
      </c>
      <c r="DJ21" s="70"/>
      <c r="DK21" s="70"/>
      <c r="DL21" s="155" t="str">
        <f t="shared" si="52"/>
        <v>-</v>
      </c>
      <c r="DM21" s="70"/>
      <c r="DN21" s="70"/>
      <c r="DO21" s="155" t="str">
        <f t="shared" si="53"/>
        <v>-</v>
      </c>
      <c r="DP21" s="70"/>
      <c r="DQ21" s="70"/>
      <c r="DR21" s="155" t="str">
        <f t="shared" si="54"/>
        <v>-</v>
      </c>
      <c r="DS21" s="70"/>
      <c r="DT21" s="70"/>
      <c r="DU21" s="155" t="str">
        <f t="shared" si="55"/>
        <v>-</v>
      </c>
      <c r="DV21" s="70"/>
      <c r="DW21" s="70"/>
      <c r="DX21" s="155" t="str">
        <f t="shared" si="42"/>
        <v>-</v>
      </c>
      <c r="DY21" s="171"/>
    </row>
    <row r="22" spans="1:129" customFormat="1" ht="116" x14ac:dyDescent="0.35">
      <c r="A22" s="23"/>
      <c r="B22" s="285" t="s">
        <v>138</v>
      </c>
      <c r="C22" s="285" t="s">
        <v>246</v>
      </c>
      <c r="D22" s="281" t="s">
        <v>49</v>
      </c>
      <c r="E22" s="281" t="s">
        <v>132</v>
      </c>
      <c r="F22" s="282">
        <v>42977</v>
      </c>
      <c r="G22" s="285" t="s">
        <v>247</v>
      </c>
      <c r="H22" s="285" t="s">
        <v>248</v>
      </c>
      <c r="I22" s="285" t="s">
        <v>208</v>
      </c>
      <c r="J22" s="375" t="s">
        <v>365</v>
      </c>
      <c r="K22" s="311"/>
      <c r="L22" s="305" t="s">
        <v>30</v>
      </c>
      <c r="M22" s="305" t="s">
        <v>210</v>
      </c>
      <c r="N22" s="312" t="s">
        <v>193</v>
      </c>
      <c r="O22" s="70"/>
      <c r="P22" s="70"/>
      <c r="Q22" s="155" t="str">
        <f t="shared" si="6"/>
        <v>-</v>
      </c>
      <c r="R22" s="70"/>
      <c r="S22" s="70"/>
      <c r="T22" s="155" t="str">
        <f t="shared" si="7"/>
        <v>-</v>
      </c>
      <c r="U22" s="70"/>
      <c r="V22" s="70"/>
      <c r="W22" s="155" t="str">
        <f t="shared" si="8"/>
        <v>-</v>
      </c>
      <c r="X22" s="70"/>
      <c r="Y22" s="70"/>
      <c r="Z22" s="155" t="str">
        <f t="shared" si="9"/>
        <v>-</v>
      </c>
      <c r="AA22" s="70"/>
      <c r="AB22" s="70"/>
      <c r="AC22" s="155" t="str">
        <f t="shared" si="13"/>
        <v>-</v>
      </c>
      <c r="AD22" s="70"/>
      <c r="AE22" s="70"/>
      <c r="AF22" s="155" t="str">
        <f t="shared" si="10"/>
        <v>-</v>
      </c>
      <c r="AG22" s="70"/>
      <c r="AH22" s="70"/>
      <c r="AI22" s="155" t="str">
        <f t="shared" si="11"/>
        <v>-</v>
      </c>
      <c r="AJ22" s="70"/>
      <c r="AK22" s="70"/>
      <c r="AL22" s="155" t="str">
        <f t="shared" si="12"/>
        <v>-</v>
      </c>
      <c r="AM22" s="70"/>
      <c r="AN22" s="70"/>
      <c r="AO22" s="155" t="str">
        <f t="shared" si="43"/>
        <v>-</v>
      </c>
      <c r="AP22" s="70"/>
      <c r="AQ22" s="70"/>
      <c r="AR22" s="155" t="str">
        <f t="shared" si="15"/>
        <v>-</v>
      </c>
      <c r="AS22" s="171"/>
      <c r="AT22" s="70"/>
      <c r="AU22" s="70"/>
      <c r="AV22" s="155" t="str">
        <f t="shared" si="16"/>
        <v>-</v>
      </c>
      <c r="AW22" s="70"/>
      <c r="AX22" s="70"/>
      <c r="AY22" s="155" t="str">
        <f t="shared" si="17"/>
        <v>-</v>
      </c>
      <c r="AZ22" s="70"/>
      <c r="BA22" s="70"/>
      <c r="BB22" s="155" t="str">
        <f t="shared" si="18"/>
        <v>-</v>
      </c>
      <c r="BC22" s="70"/>
      <c r="BD22" s="70"/>
      <c r="BE22" s="155" t="str">
        <f t="shared" si="19"/>
        <v>-</v>
      </c>
      <c r="BF22" s="70"/>
      <c r="BG22" s="70"/>
      <c r="BH22" s="155" t="str">
        <f t="shared" si="44"/>
        <v>-</v>
      </c>
      <c r="BI22" s="70"/>
      <c r="BJ22" s="70"/>
      <c r="BK22" s="155" t="str">
        <f t="shared" si="45"/>
        <v>-</v>
      </c>
      <c r="BL22" s="70"/>
      <c r="BM22" s="70"/>
      <c r="BN22" s="155" t="str">
        <f t="shared" si="46"/>
        <v>-</v>
      </c>
      <c r="BO22" s="70"/>
      <c r="BP22" s="70"/>
      <c r="BQ22" s="155" t="str">
        <f t="shared" si="56"/>
        <v>-</v>
      </c>
      <c r="BR22" s="70"/>
      <c r="BS22" s="70"/>
      <c r="BT22" s="155" t="str">
        <f t="shared" si="24"/>
        <v>-</v>
      </c>
      <c r="BU22" s="171"/>
      <c r="BV22" s="70"/>
      <c r="BW22" s="70"/>
      <c r="BX22" s="155" t="str">
        <f t="shared" si="25"/>
        <v>-</v>
      </c>
      <c r="BY22" s="70"/>
      <c r="BZ22" s="70"/>
      <c r="CA22" s="155" t="str">
        <f t="shared" si="26"/>
        <v>-</v>
      </c>
      <c r="CB22" s="70"/>
      <c r="CC22" s="70"/>
      <c r="CD22" s="155" t="str">
        <f t="shared" si="27"/>
        <v>-</v>
      </c>
      <c r="CE22" s="70"/>
      <c r="CF22" s="70"/>
      <c r="CG22" s="155" t="str">
        <f t="shared" si="28"/>
        <v>-</v>
      </c>
      <c r="CH22" s="70"/>
      <c r="CI22" s="70"/>
      <c r="CJ22" s="155" t="str">
        <f t="shared" si="48"/>
        <v>-</v>
      </c>
      <c r="CK22" s="70"/>
      <c r="CL22" s="70"/>
      <c r="CM22" s="155" t="str">
        <f t="shared" si="49"/>
        <v>-</v>
      </c>
      <c r="CN22" s="70"/>
      <c r="CO22" s="70"/>
      <c r="CP22" s="155" t="str">
        <f t="shared" si="50"/>
        <v>-</v>
      </c>
      <c r="CQ22" s="70"/>
      <c r="CR22" s="70"/>
      <c r="CS22" s="155" t="str">
        <f t="shared" si="51"/>
        <v>-</v>
      </c>
      <c r="CT22" s="70"/>
      <c r="CU22" s="70"/>
      <c r="CV22" s="155" t="str">
        <f t="shared" si="33"/>
        <v>-</v>
      </c>
      <c r="CW22" s="171"/>
      <c r="CX22" s="70"/>
      <c r="CY22" s="70"/>
      <c r="CZ22" s="155" t="str">
        <f t="shared" si="34"/>
        <v>-</v>
      </c>
      <c r="DA22" s="70"/>
      <c r="DB22" s="70"/>
      <c r="DC22" s="155" t="str">
        <f t="shared" si="35"/>
        <v>-</v>
      </c>
      <c r="DD22" s="70"/>
      <c r="DE22" s="70"/>
      <c r="DF22" s="155" t="str">
        <f t="shared" si="36"/>
        <v>-</v>
      </c>
      <c r="DG22" s="70"/>
      <c r="DH22" s="70"/>
      <c r="DI22" s="155" t="str">
        <f t="shared" si="37"/>
        <v>-</v>
      </c>
      <c r="DJ22" s="70"/>
      <c r="DK22" s="70"/>
      <c r="DL22" s="155" t="str">
        <f t="shared" si="52"/>
        <v>-</v>
      </c>
      <c r="DM22" s="70"/>
      <c r="DN22" s="70"/>
      <c r="DO22" s="155" t="str">
        <f t="shared" si="53"/>
        <v>-</v>
      </c>
      <c r="DP22" s="70"/>
      <c r="DQ22" s="70"/>
      <c r="DR22" s="155" t="str">
        <f t="shared" si="54"/>
        <v>-</v>
      </c>
      <c r="DS22" s="70"/>
      <c r="DT22" s="70"/>
      <c r="DU22" s="155" t="str">
        <f t="shared" si="55"/>
        <v>-</v>
      </c>
      <c r="DV22" s="70"/>
      <c r="DW22" s="70"/>
      <c r="DX22" s="155" t="str">
        <f t="shared" si="42"/>
        <v>-</v>
      </c>
      <c r="DY22" s="171"/>
    </row>
    <row r="23" spans="1:129" customFormat="1" ht="188.5" x14ac:dyDescent="0.35">
      <c r="A23" s="23"/>
      <c r="B23" s="285" t="s">
        <v>140</v>
      </c>
      <c r="C23" s="285" t="s">
        <v>230</v>
      </c>
      <c r="D23" s="281" t="s">
        <v>49</v>
      </c>
      <c r="E23" s="281" t="s">
        <v>132</v>
      </c>
      <c r="F23" s="282">
        <v>42977</v>
      </c>
      <c r="G23" s="285" t="s">
        <v>231</v>
      </c>
      <c r="H23" s="285" t="s">
        <v>232</v>
      </c>
      <c r="I23" s="285" t="s">
        <v>233</v>
      </c>
      <c r="J23" s="268" t="s">
        <v>366</v>
      </c>
      <c r="K23" s="285" t="s">
        <v>234</v>
      </c>
      <c r="L23" s="305" t="s">
        <v>30</v>
      </c>
      <c r="M23" s="305" t="s">
        <v>235</v>
      </c>
      <c r="N23" s="312" t="s">
        <v>193</v>
      </c>
      <c r="O23" s="70">
        <v>44</v>
      </c>
      <c r="P23" s="70">
        <v>100</v>
      </c>
      <c r="Q23" s="155">
        <f t="shared" si="6"/>
        <v>0.44</v>
      </c>
      <c r="R23" s="70"/>
      <c r="S23" s="70"/>
      <c r="T23" s="155" t="str">
        <f t="shared" si="7"/>
        <v>-</v>
      </c>
      <c r="U23" s="70"/>
      <c r="V23" s="70"/>
      <c r="W23" s="155" t="str">
        <f t="shared" si="8"/>
        <v>-</v>
      </c>
      <c r="X23" s="70"/>
      <c r="Y23" s="70"/>
      <c r="Z23" s="155" t="str">
        <f t="shared" si="9"/>
        <v>-</v>
      </c>
      <c r="AA23" s="70"/>
      <c r="AB23" s="70"/>
      <c r="AC23" s="155" t="str">
        <f t="shared" si="13"/>
        <v>-</v>
      </c>
      <c r="AD23" s="70"/>
      <c r="AE23" s="70"/>
      <c r="AF23" s="155" t="str">
        <f t="shared" si="10"/>
        <v>-</v>
      </c>
      <c r="AG23" s="70"/>
      <c r="AH23" s="70"/>
      <c r="AI23" s="155" t="str">
        <f t="shared" si="11"/>
        <v>-</v>
      </c>
      <c r="AJ23" s="70"/>
      <c r="AK23" s="70"/>
      <c r="AL23" s="155" t="str">
        <f t="shared" si="12"/>
        <v>-</v>
      </c>
      <c r="AM23" s="70"/>
      <c r="AN23" s="70"/>
      <c r="AO23" s="155" t="str">
        <f t="shared" si="43"/>
        <v>-</v>
      </c>
      <c r="AP23" s="70">
        <v>52</v>
      </c>
      <c r="AQ23" s="70">
        <v>100</v>
      </c>
      <c r="AR23" s="155">
        <f t="shared" si="15"/>
        <v>0.52</v>
      </c>
      <c r="AS23" s="171"/>
      <c r="AT23" s="70"/>
      <c r="AU23" s="70"/>
      <c r="AV23" s="155" t="str">
        <f t="shared" si="16"/>
        <v>-</v>
      </c>
      <c r="AW23" s="70"/>
      <c r="AX23" s="70"/>
      <c r="AY23" s="155" t="str">
        <f t="shared" si="17"/>
        <v>-</v>
      </c>
      <c r="AZ23" s="70"/>
      <c r="BA23" s="70"/>
      <c r="BB23" s="155" t="str">
        <f t="shared" si="18"/>
        <v>-</v>
      </c>
      <c r="BC23" s="70"/>
      <c r="BD23" s="70"/>
      <c r="BE23" s="155" t="str">
        <f t="shared" si="19"/>
        <v>-</v>
      </c>
      <c r="BF23" s="70"/>
      <c r="BG23" s="70"/>
      <c r="BH23" s="155" t="str">
        <f t="shared" si="44"/>
        <v>-</v>
      </c>
      <c r="BI23" s="70"/>
      <c r="BJ23" s="70"/>
      <c r="BK23" s="155" t="str">
        <f t="shared" si="45"/>
        <v>-</v>
      </c>
      <c r="BL23" s="70"/>
      <c r="BM23" s="70"/>
      <c r="BN23" s="155" t="str">
        <f t="shared" si="46"/>
        <v>-</v>
      </c>
      <c r="BO23" s="70"/>
      <c r="BP23" s="70"/>
      <c r="BQ23" s="155" t="str">
        <f t="shared" si="56"/>
        <v>-</v>
      </c>
      <c r="BR23" s="70"/>
      <c r="BS23" s="70"/>
      <c r="BT23" s="155" t="str">
        <f t="shared" si="24"/>
        <v>-</v>
      </c>
      <c r="BU23" s="171"/>
      <c r="BV23" s="70"/>
      <c r="BW23" s="70"/>
      <c r="BX23" s="155" t="str">
        <f t="shared" si="25"/>
        <v>-</v>
      </c>
      <c r="BY23" s="70"/>
      <c r="BZ23" s="70"/>
      <c r="CA23" s="155" t="str">
        <f t="shared" si="26"/>
        <v>-</v>
      </c>
      <c r="CB23" s="70"/>
      <c r="CC23" s="70"/>
      <c r="CD23" s="155" t="str">
        <f t="shared" si="27"/>
        <v>-</v>
      </c>
      <c r="CE23" s="70"/>
      <c r="CF23" s="70"/>
      <c r="CG23" s="155" t="str">
        <f t="shared" si="28"/>
        <v>-</v>
      </c>
      <c r="CH23" s="70"/>
      <c r="CI23" s="70"/>
      <c r="CJ23" s="155" t="str">
        <f t="shared" si="48"/>
        <v>-</v>
      </c>
      <c r="CK23" s="70"/>
      <c r="CL23" s="70"/>
      <c r="CM23" s="155" t="str">
        <f t="shared" si="49"/>
        <v>-</v>
      </c>
      <c r="CN23" s="70"/>
      <c r="CO23" s="70"/>
      <c r="CP23" s="155" t="str">
        <f t="shared" si="50"/>
        <v>-</v>
      </c>
      <c r="CQ23" s="70"/>
      <c r="CR23" s="70"/>
      <c r="CS23" s="155" t="str">
        <f t="shared" si="51"/>
        <v>-</v>
      </c>
      <c r="CT23" s="70"/>
      <c r="CU23" s="70"/>
      <c r="CV23" s="155" t="str">
        <f t="shared" si="33"/>
        <v>-</v>
      </c>
      <c r="CW23" s="171"/>
      <c r="CX23" s="70"/>
      <c r="CY23" s="70"/>
      <c r="CZ23" s="155" t="str">
        <f t="shared" si="34"/>
        <v>-</v>
      </c>
      <c r="DA23" s="70"/>
      <c r="DB23" s="70"/>
      <c r="DC23" s="155" t="str">
        <f t="shared" si="35"/>
        <v>-</v>
      </c>
      <c r="DD23" s="70"/>
      <c r="DE23" s="70"/>
      <c r="DF23" s="155" t="str">
        <f t="shared" si="36"/>
        <v>-</v>
      </c>
      <c r="DG23" s="70"/>
      <c r="DH23" s="70"/>
      <c r="DI23" s="155" t="str">
        <f t="shared" si="37"/>
        <v>-</v>
      </c>
      <c r="DJ23" s="70"/>
      <c r="DK23" s="70"/>
      <c r="DL23" s="155" t="str">
        <f t="shared" si="52"/>
        <v>-</v>
      </c>
      <c r="DM23" s="70"/>
      <c r="DN23" s="70"/>
      <c r="DO23" s="155" t="str">
        <f t="shared" si="53"/>
        <v>-</v>
      </c>
      <c r="DP23" s="70"/>
      <c r="DQ23" s="70"/>
      <c r="DR23" s="155" t="str">
        <f t="shared" si="54"/>
        <v>-</v>
      </c>
      <c r="DS23" s="70"/>
      <c r="DT23" s="70"/>
      <c r="DU23" s="155" t="str">
        <f t="shared" si="55"/>
        <v>-</v>
      </c>
      <c r="DV23" s="70"/>
      <c r="DW23" s="70"/>
      <c r="DX23" s="155" t="str">
        <f t="shared" si="42"/>
        <v>-</v>
      </c>
      <c r="DY23" s="171"/>
    </row>
    <row r="24" spans="1:129" customFormat="1" ht="101.5" x14ac:dyDescent="0.35">
      <c r="A24" s="23"/>
      <c r="B24" s="285" t="s">
        <v>140</v>
      </c>
      <c r="C24" s="285" t="s">
        <v>236</v>
      </c>
      <c r="D24" s="281" t="s">
        <v>49</v>
      </c>
      <c r="E24" s="281" t="s">
        <v>132</v>
      </c>
      <c r="F24" s="282">
        <v>42977</v>
      </c>
      <c r="G24" s="285" t="s">
        <v>237</v>
      </c>
      <c r="H24" s="285" t="s">
        <v>238</v>
      </c>
      <c r="I24" s="285" t="s">
        <v>239</v>
      </c>
      <c r="J24" s="268" t="s">
        <v>368</v>
      </c>
      <c r="K24" s="285" t="s">
        <v>283</v>
      </c>
      <c r="L24" s="305" t="s">
        <v>30</v>
      </c>
      <c r="M24" s="305" t="s">
        <v>235</v>
      </c>
      <c r="N24" s="312" t="s">
        <v>193</v>
      </c>
      <c r="O24" s="70">
        <v>33</v>
      </c>
      <c r="P24" s="70">
        <v>100</v>
      </c>
      <c r="Q24" s="155">
        <f t="shared" si="6"/>
        <v>0.33</v>
      </c>
      <c r="R24" s="70"/>
      <c r="S24" s="70"/>
      <c r="T24" s="155" t="str">
        <f t="shared" si="7"/>
        <v>-</v>
      </c>
      <c r="U24" s="70"/>
      <c r="V24" s="70"/>
      <c r="W24" s="155" t="str">
        <f t="shared" si="8"/>
        <v>-</v>
      </c>
      <c r="X24" s="70"/>
      <c r="Y24" s="70"/>
      <c r="Z24" s="155" t="str">
        <f t="shared" si="9"/>
        <v>-</v>
      </c>
      <c r="AA24" s="70"/>
      <c r="AB24" s="70"/>
      <c r="AC24" s="155" t="str">
        <f t="shared" si="13"/>
        <v>-</v>
      </c>
      <c r="AD24" s="70"/>
      <c r="AE24" s="70"/>
      <c r="AF24" s="155" t="str">
        <f t="shared" si="10"/>
        <v>-</v>
      </c>
      <c r="AG24" s="70"/>
      <c r="AH24" s="70"/>
      <c r="AI24" s="155" t="str">
        <f t="shared" si="11"/>
        <v>-</v>
      </c>
      <c r="AJ24" s="70"/>
      <c r="AK24" s="70"/>
      <c r="AL24" s="155" t="str">
        <f t="shared" si="12"/>
        <v>-</v>
      </c>
      <c r="AM24" s="70"/>
      <c r="AN24" s="70"/>
      <c r="AO24" s="155" t="str">
        <f t="shared" si="43"/>
        <v>-</v>
      </c>
      <c r="AP24" s="70">
        <v>12</v>
      </c>
      <c r="AQ24" s="70">
        <v>100</v>
      </c>
      <c r="AR24" s="155">
        <f t="shared" si="15"/>
        <v>0.12</v>
      </c>
      <c r="AS24" s="171"/>
      <c r="AT24" s="70"/>
      <c r="AU24" s="70"/>
      <c r="AV24" s="155" t="str">
        <f t="shared" si="16"/>
        <v>-</v>
      </c>
      <c r="AW24" s="70"/>
      <c r="AX24" s="70"/>
      <c r="AY24" s="155" t="str">
        <f t="shared" si="17"/>
        <v>-</v>
      </c>
      <c r="AZ24" s="70"/>
      <c r="BA24" s="70"/>
      <c r="BB24" s="155" t="str">
        <f t="shared" si="18"/>
        <v>-</v>
      </c>
      <c r="BC24" s="70"/>
      <c r="BD24" s="70"/>
      <c r="BE24" s="155" t="str">
        <f t="shared" si="19"/>
        <v>-</v>
      </c>
      <c r="BF24" s="70"/>
      <c r="BG24" s="70"/>
      <c r="BH24" s="155" t="str">
        <f t="shared" si="44"/>
        <v>-</v>
      </c>
      <c r="BI24" s="70"/>
      <c r="BJ24" s="70"/>
      <c r="BK24" s="155" t="str">
        <f t="shared" si="45"/>
        <v>-</v>
      </c>
      <c r="BL24" s="70"/>
      <c r="BM24" s="70"/>
      <c r="BN24" s="155" t="str">
        <f t="shared" si="46"/>
        <v>-</v>
      </c>
      <c r="BO24" s="70"/>
      <c r="BP24" s="70"/>
      <c r="BQ24" s="155" t="str">
        <f t="shared" si="56"/>
        <v>-</v>
      </c>
      <c r="BR24" s="70"/>
      <c r="BS24" s="70"/>
      <c r="BT24" s="155" t="str">
        <f t="shared" si="24"/>
        <v>-</v>
      </c>
      <c r="BU24" s="171"/>
      <c r="BV24" s="70"/>
      <c r="BW24" s="70"/>
      <c r="BX24" s="155" t="str">
        <f t="shared" si="25"/>
        <v>-</v>
      </c>
      <c r="BY24" s="70"/>
      <c r="BZ24" s="70"/>
      <c r="CA24" s="155" t="str">
        <f t="shared" si="26"/>
        <v>-</v>
      </c>
      <c r="CB24" s="70"/>
      <c r="CC24" s="70"/>
      <c r="CD24" s="155" t="str">
        <f t="shared" si="27"/>
        <v>-</v>
      </c>
      <c r="CE24" s="70"/>
      <c r="CF24" s="70"/>
      <c r="CG24" s="155" t="str">
        <f t="shared" si="28"/>
        <v>-</v>
      </c>
      <c r="CH24" s="70"/>
      <c r="CI24" s="70"/>
      <c r="CJ24" s="155" t="str">
        <f t="shared" si="48"/>
        <v>-</v>
      </c>
      <c r="CK24" s="70"/>
      <c r="CL24" s="70"/>
      <c r="CM24" s="155" t="str">
        <f t="shared" si="49"/>
        <v>-</v>
      </c>
      <c r="CN24" s="70"/>
      <c r="CO24" s="70"/>
      <c r="CP24" s="155" t="str">
        <f t="shared" si="50"/>
        <v>-</v>
      </c>
      <c r="CQ24" s="70"/>
      <c r="CR24" s="70"/>
      <c r="CS24" s="155" t="str">
        <f t="shared" si="51"/>
        <v>-</v>
      </c>
      <c r="CT24" s="70"/>
      <c r="CU24" s="70"/>
      <c r="CV24" s="155" t="str">
        <f t="shared" si="33"/>
        <v>-</v>
      </c>
      <c r="CW24" s="171"/>
      <c r="CX24" s="70"/>
      <c r="CY24" s="70"/>
      <c r="CZ24" s="155" t="str">
        <f t="shared" si="34"/>
        <v>-</v>
      </c>
      <c r="DA24" s="70"/>
      <c r="DB24" s="70"/>
      <c r="DC24" s="155" t="str">
        <f t="shared" si="35"/>
        <v>-</v>
      </c>
      <c r="DD24" s="70"/>
      <c r="DE24" s="70"/>
      <c r="DF24" s="155" t="str">
        <f t="shared" si="36"/>
        <v>-</v>
      </c>
      <c r="DG24" s="70"/>
      <c r="DH24" s="70"/>
      <c r="DI24" s="155" t="str">
        <f t="shared" si="37"/>
        <v>-</v>
      </c>
      <c r="DJ24" s="70"/>
      <c r="DK24" s="70"/>
      <c r="DL24" s="155" t="str">
        <f t="shared" si="52"/>
        <v>-</v>
      </c>
      <c r="DM24" s="70"/>
      <c r="DN24" s="70"/>
      <c r="DO24" s="155" t="str">
        <f t="shared" si="53"/>
        <v>-</v>
      </c>
      <c r="DP24" s="70"/>
      <c r="DQ24" s="70"/>
      <c r="DR24" s="155" t="str">
        <f t="shared" si="54"/>
        <v>-</v>
      </c>
      <c r="DS24" s="70"/>
      <c r="DT24" s="70"/>
      <c r="DU24" s="155" t="str">
        <f t="shared" si="55"/>
        <v>-</v>
      </c>
      <c r="DV24" s="70"/>
      <c r="DW24" s="70"/>
      <c r="DX24" s="155" t="str">
        <f t="shared" si="42"/>
        <v>-</v>
      </c>
      <c r="DY24" s="171"/>
    </row>
    <row r="25" spans="1:129" customFormat="1" ht="130.5" x14ac:dyDescent="0.35">
      <c r="A25" s="23"/>
      <c r="B25" s="285" t="s">
        <v>138</v>
      </c>
      <c r="C25" s="285" t="s">
        <v>241</v>
      </c>
      <c r="D25" s="281" t="s">
        <v>49</v>
      </c>
      <c r="E25" s="281" t="s">
        <v>132</v>
      </c>
      <c r="F25" s="282">
        <v>42977</v>
      </c>
      <c r="G25" s="285" t="s">
        <v>242</v>
      </c>
      <c r="H25" s="285" t="s">
        <v>243</v>
      </c>
      <c r="I25" s="285" t="s">
        <v>244</v>
      </c>
      <c r="J25" s="268" t="s">
        <v>386</v>
      </c>
      <c r="K25" s="285" t="s">
        <v>245</v>
      </c>
      <c r="L25" s="305" t="s">
        <v>30</v>
      </c>
      <c r="M25" s="305" t="s">
        <v>235</v>
      </c>
      <c r="N25" s="312" t="s">
        <v>193</v>
      </c>
      <c r="O25" s="70"/>
      <c r="P25" s="70"/>
      <c r="Q25" s="155" t="str">
        <f t="shared" si="6"/>
        <v>-</v>
      </c>
      <c r="R25" s="70"/>
      <c r="S25" s="70"/>
      <c r="T25" s="155" t="str">
        <f t="shared" si="7"/>
        <v>-</v>
      </c>
      <c r="U25" s="70"/>
      <c r="V25" s="70"/>
      <c r="W25" s="155" t="str">
        <f t="shared" si="8"/>
        <v>-</v>
      </c>
      <c r="X25" s="70"/>
      <c r="Y25" s="70"/>
      <c r="Z25" s="155" t="str">
        <f t="shared" si="9"/>
        <v>-</v>
      </c>
      <c r="AA25" s="70"/>
      <c r="AB25" s="70"/>
      <c r="AC25" s="155" t="str">
        <f t="shared" si="13"/>
        <v>-</v>
      </c>
      <c r="AD25" s="70"/>
      <c r="AE25" s="70"/>
      <c r="AF25" s="155" t="str">
        <f t="shared" si="10"/>
        <v>-</v>
      </c>
      <c r="AG25" s="70"/>
      <c r="AH25" s="70"/>
      <c r="AI25" s="155" t="str">
        <f t="shared" si="11"/>
        <v>-</v>
      </c>
      <c r="AJ25" s="70"/>
      <c r="AK25" s="70"/>
      <c r="AL25" s="155" t="str">
        <f t="shared" si="12"/>
        <v>-</v>
      </c>
      <c r="AM25" s="70"/>
      <c r="AN25" s="70"/>
      <c r="AO25" s="155" t="str">
        <f t="shared" si="43"/>
        <v>-</v>
      </c>
      <c r="AP25" s="70">
        <v>83</v>
      </c>
      <c r="AQ25" s="70">
        <v>100</v>
      </c>
      <c r="AR25" s="155">
        <f t="shared" si="15"/>
        <v>0.83</v>
      </c>
      <c r="AS25" s="171"/>
      <c r="AT25" s="70"/>
      <c r="AU25" s="70"/>
      <c r="AV25" s="155" t="str">
        <f t="shared" si="16"/>
        <v>-</v>
      </c>
      <c r="AW25" s="70"/>
      <c r="AX25" s="70"/>
      <c r="AY25" s="155" t="str">
        <f t="shared" si="17"/>
        <v>-</v>
      </c>
      <c r="AZ25" s="70"/>
      <c r="BA25" s="70"/>
      <c r="BB25" s="155" t="str">
        <f t="shared" si="18"/>
        <v>-</v>
      </c>
      <c r="BC25" s="70"/>
      <c r="BD25" s="70"/>
      <c r="BE25" s="155" t="str">
        <f t="shared" si="19"/>
        <v>-</v>
      </c>
      <c r="BF25" s="70"/>
      <c r="BG25" s="70"/>
      <c r="BH25" s="155" t="str">
        <f t="shared" si="44"/>
        <v>-</v>
      </c>
      <c r="BI25" s="70"/>
      <c r="BJ25" s="70"/>
      <c r="BK25" s="155" t="str">
        <f t="shared" si="45"/>
        <v>-</v>
      </c>
      <c r="BL25" s="70"/>
      <c r="BM25" s="70"/>
      <c r="BN25" s="155" t="str">
        <f t="shared" si="46"/>
        <v>-</v>
      </c>
      <c r="BO25" s="70"/>
      <c r="BP25" s="70"/>
      <c r="BQ25" s="155" t="str">
        <f t="shared" si="56"/>
        <v>-</v>
      </c>
      <c r="BR25" s="70"/>
      <c r="BS25" s="70"/>
      <c r="BT25" s="155" t="str">
        <f t="shared" si="24"/>
        <v>-</v>
      </c>
      <c r="BU25" s="171"/>
      <c r="BV25" s="70"/>
      <c r="BW25" s="70"/>
      <c r="BX25" s="155" t="str">
        <f t="shared" si="25"/>
        <v>-</v>
      </c>
      <c r="BY25" s="70"/>
      <c r="BZ25" s="70"/>
      <c r="CA25" s="155" t="str">
        <f t="shared" si="26"/>
        <v>-</v>
      </c>
      <c r="CB25" s="70"/>
      <c r="CC25" s="70"/>
      <c r="CD25" s="155" t="str">
        <f t="shared" si="27"/>
        <v>-</v>
      </c>
      <c r="CE25" s="70"/>
      <c r="CF25" s="70"/>
      <c r="CG25" s="155" t="str">
        <f t="shared" si="28"/>
        <v>-</v>
      </c>
      <c r="CH25" s="70"/>
      <c r="CI25" s="70"/>
      <c r="CJ25" s="155" t="str">
        <f t="shared" si="48"/>
        <v>-</v>
      </c>
      <c r="CK25" s="70"/>
      <c r="CL25" s="70"/>
      <c r="CM25" s="155" t="str">
        <f t="shared" si="49"/>
        <v>-</v>
      </c>
      <c r="CN25" s="70"/>
      <c r="CO25" s="70"/>
      <c r="CP25" s="155" t="str">
        <f t="shared" si="50"/>
        <v>-</v>
      </c>
      <c r="CQ25" s="70"/>
      <c r="CR25" s="70"/>
      <c r="CS25" s="155" t="str">
        <f t="shared" si="51"/>
        <v>-</v>
      </c>
      <c r="CT25" s="70"/>
      <c r="CU25" s="70"/>
      <c r="CV25" s="155" t="str">
        <f t="shared" si="33"/>
        <v>-</v>
      </c>
      <c r="CW25" s="171"/>
      <c r="CX25" s="70"/>
      <c r="CY25" s="70"/>
      <c r="CZ25" s="155" t="str">
        <f t="shared" si="34"/>
        <v>-</v>
      </c>
      <c r="DA25" s="70"/>
      <c r="DB25" s="70"/>
      <c r="DC25" s="155" t="str">
        <f t="shared" si="35"/>
        <v>-</v>
      </c>
      <c r="DD25" s="70"/>
      <c r="DE25" s="70"/>
      <c r="DF25" s="155" t="str">
        <f t="shared" si="36"/>
        <v>-</v>
      </c>
      <c r="DG25" s="70"/>
      <c r="DH25" s="70"/>
      <c r="DI25" s="155" t="str">
        <f t="shared" si="37"/>
        <v>-</v>
      </c>
      <c r="DJ25" s="70"/>
      <c r="DK25" s="70"/>
      <c r="DL25" s="155" t="str">
        <f t="shared" si="52"/>
        <v>-</v>
      </c>
      <c r="DM25" s="70"/>
      <c r="DN25" s="70"/>
      <c r="DO25" s="155" t="str">
        <f t="shared" si="53"/>
        <v>-</v>
      </c>
      <c r="DP25" s="70"/>
      <c r="DQ25" s="70"/>
      <c r="DR25" s="155" t="str">
        <f t="shared" si="54"/>
        <v>-</v>
      </c>
      <c r="DS25" s="70"/>
      <c r="DT25" s="70"/>
      <c r="DU25" s="155" t="str">
        <f t="shared" si="55"/>
        <v>-</v>
      </c>
      <c r="DV25" s="70"/>
      <c r="DW25" s="70"/>
      <c r="DX25" s="155" t="str">
        <f t="shared" si="42"/>
        <v>-</v>
      </c>
      <c r="DY25" s="171"/>
    </row>
    <row r="26" spans="1:129" customFormat="1" ht="409.5" x14ac:dyDescent="0.35">
      <c r="A26" s="23"/>
      <c r="B26" s="285" t="s">
        <v>138</v>
      </c>
      <c r="C26" s="285" t="s">
        <v>253</v>
      </c>
      <c r="D26" s="281" t="s">
        <v>49</v>
      </c>
      <c r="E26" s="281" t="s">
        <v>132</v>
      </c>
      <c r="F26" s="282">
        <v>42977</v>
      </c>
      <c r="G26" s="285" t="s">
        <v>249</v>
      </c>
      <c r="H26" s="285" t="s">
        <v>250</v>
      </c>
      <c r="I26" s="285" t="s">
        <v>251</v>
      </c>
      <c r="J26" s="375" t="s">
        <v>381</v>
      </c>
      <c r="K26" s="285" t="s">
        <v>252</v>
      </c>
      <c r="L26" s="305" t="s">
        <v>30</v>
      </c>
      <c r="M26" s="305"/>
      <c r="N26" s="312" t="s">
        <v>193</v>
      </c>
      <c r="O26" s="70">
        <v>64</v>
      </c>
      <c r="P26" s="70">
        <v>100</v>
      </c>
      <c r="Q26" s="155">
        <f t="shared" si="6"/>
        <v>0.64</v>
      </c>
      <c r="R26" s="70"/>
      <c r="S26" s="70"/>
      <c r="T26" s="155" t="str">
        <f t="shared" si="7"/>
        <v>-</v>
      </c>
      <c r="U26" s="70"/>
      <c r="V26" s="70"/>
      <c r="W26" s="155" t="str">
        <f t="shared" si="8"/>
        <v>-</v>
      </c>
      <c r="X26" s="70"/>
      <c r="Y26" s="70"/>
      <c r="Z26" s="155" t="str">
        <f t="shared" si="9"/>
        <v>-</v>
      </c>
      <c r="AA26" s="70"/>
      <c r="AB26" s="70"/>
      <c r="AC26" s="155" t="str">
        <f t="shared" si="13"/>
        <v>-</v>
      </c>
      <c r="AD26" s="70"/>
      <c r="AE26" s="70"/>
      <c r="AF26" s="155" t="str">
        <f t="shared" si="10"/>
        <v>-</v>
      </c>
      <c r="AG26" s="70"/>
      <c r="AH26" s="70"/>
      <c r="AI26" s="155" t="str">
        <f t="shared" si="11"/>
        <v>-</v>
      </c>
      <c r="AJ26" s="70"/>
      <c r="AK26" s="70"/>
      <c r="AL26" s="155" t="str">
        <f t="shared" si="12"/>
        <v>-</v>
      </c>
      <c r="AM26" s="70"/>
      <c r="AN26" s="70"/>
      <c r="AO26" s="155" t="str">
        <f t="shared" si="43"/>
        <v>-</v>
      </c>
      <c r="AP26" s="70">
        <v>65</v>
      </c>
      <c r="AQ26" s="70">
        <v>100</v>
      </c>
      <c r="AR26" s="155">
        <f t="shared" si="15"/>
        <v>0.65</v>
      </c>
      <c r="AS26" s="171"/>
      <c r="AT26" s="70"/>
      <c r="AU26" s="70"/>
      <c r="AV26" s="155" t="str">
        <f t="shared" si="16"/>
        <v>-</v>
      </c>
      <c r="AW26" s="70"/>
      <c r="AX26" s="70"/>
      <c r="AY26" s="155" t="str">
        <f t="shared" si="17"/>
        <v>-</v>
      </c>
      <c r="AZ26" s="70"/>
      <c r="BA26" s="70"/>
      <c r="BB26" s="155" t="str">
        <f t="shared" si="18"/>
        <v>-</v>
      </c>
      <c r="BC26" s="70"/>
      <c r="BD26" s="70"/>
      <c r="BE26" s="155" t="str">
        <f t="shared" si="19"/>
        <v>-</v>
      </c>
      <c r="BF26" s="70"/>
      <c r="BG26" s="70"/>
      <c r="BH26" s="155" t="str">
        <f t="shared" si="44"/>
        <v>-</v>
      </c>
      <c r="BI26" s="70"/>
      <c r="BJ26" s="70"/>
      <c r="BK26" s="155" t="str">
        <f t="shared" si="45"/>
        <v>-</v>
      </c>
      <c r="BL26" s="70"/>
      <c r="BM26" s="70"/>
      <c r="BN26" s="155" t="str">
        <f t="shared" si="46"/>
        <v>-</v>
      </c>
      <c r="BO26" s="70"/>
      <c r="BP26" s="70"/>
      <c r="BQ26" s="155" t="str">
        <f t="shared" si="56"/>
        <v>-</v>
      </c>
      <c r="BR26" s="70"/>
      <c r="BS26" s="70"/>
      <c r="BT26" s="155" t="str">
        <f t="shared" si="24"/>
        <v>-</v>
      </c>
      <c r="BU26" s="171"/>
      <c r="BV26" s="70"/>
      <c r="BW26" s="70"/>
      <c r="BX26" s="155" t="str">
        <f t="shared" si="25"/>
        <v>-</v>
      </c>
      <c r="BY26" s="70"/>
      <c r="BZ26" s="70"/>
      <c r="CA26" s="155" t="str">
        <f t="shared" si="26"/>
        <v>-</v>
      </c>
      <c r="CB26" s="70"/>
      <c r="CC26" s="70"/>
      <c r="CD26" s="155" t="str">
        <f t="shared" si="27"/>
        <v>-</v>
      </c>
      <c r="CE26" s="70"/>
      <c r="CF26" s="70"/>
      <c r="CG26" s="155" t="str">
        <f t="shared" si="28"/>
        <v>-</v>
      </c>
      <c r="CH26" s="70"/>
      <c r="CI26" s="70"/>
      <c r="CJ26" s="155" t="str">
        <f t="shared" si="48"/>
        <v>-</v>
      </c>
      <c r="CK26" s="70"/>
      <c r="CL26" s="70"/>
      <c r="CM26" s="155" t="str">
        <f t="shared" si="49"/>
        <v>-</v>
      </c>
      <c r="CN26" s="70"/>
      <c r="CO26" s="70"/>
      <c r="CP26" s="155" t="str">
        <f t="shared" si="50"/>
        <v>-</v>
      </c>
      <c r="CQ26" s="70"/>
      <c r="CR26" s="70"/>
      <c r="CS26" s="155" t="str">
        <f t="shared" si="51"/>
        <v>-</v>
      </c>
      <c r="CT26" s="70"/>
      <c r="CU26" s="70"/>
      <c r="CV26" s="155" t="str">
        <f t="shared" si="33"/>
        <v>-</v>
      </c>
      <c r="CW26" s="171"/>
      <c r="CX26" s="70"/>
      <c r="CY26" s="70"/>
      <c r="CZ26" s="155" t="str">
        <f t="shared" si="34"/>
        <v>-</v>
      </c>
      <c r="DA26" s="70"/>
      <c r="DB26" s="70"/>
      <c r="DC26" s="155" t="str">
        <f t="shared" si="35"/>
        <v>-</v>
      </c>
      <c r="DD26" s="70"/>
      <c r="DE26" s="70"/>
      <c r="DF26" s="155" t="str">
        <f t="shared" si="36"/>
        <v>-</v>
      </c>
      <c r="DG26" s="70"/>
      <c r="DH26" s="70"/>
      <c r="DI26" s="155" t="str">
        <f t="shared" si="37"/>
        <v>-</v>
      </c>
      <c r="DJ26" s="70"/>
      <c r="DK26" s="70"/>
      <c r="DL26" s="155" t="str">
        <f t="shared" si="52"/>
        <v>-</v>
      </c>
      <c r="DM26" s="70"/>
      <c r="DN26" s="70"/>
      <c r="DO26" s="155" t="str">
        <f t="shared" si="53"/>
        <v>-</v>
      </c>
      <c r="DP26" s="70"/>
      <c r="DQ26" s="70"/>
      <c r="DR26" s="155" t="str">
        <f t="shared" si="54"/>
        <v>-</v>
      </c>
      <c r="DS26" s="70"/>
      <c r="DT26" s="70"/>
      <c r="DU26" s="155" t="str">
        <f t="shared" si="55"/>
        <v>-</v>
      </c>
      <c r="DV26" s="70"/>
      <c r="DW26" s="70"/>
      <c r="DX26" s="155" t="str">
        <f t="shared" si="42"/>
        <v>-</v>
      </c>
      <c r="DY26" s="171"/>
    </row>
    <row r="27" spans="1:129" customFormat="1" ht="270.64999999999998" customHeight="1" x14ac:dyDescent="0.35">
      <c r="A27" s="23"/>
      <c r="B27" s="285" t="s">
        <v>138</v>
      </c>
      <c r="C27" s="285" t="s">
        <v>254</v>
      </c>
      <c r="D27" s="281" t="s">
        <v>49</v>
      </c>
      <c r="E27" s="281" t="s">
        <v>132</v>
      </c>
      <c r="F27" s="282">
        <v>42977</v>
      </c>
      <c r="G27" s="285" t="s">
        <v>249</v>
      </c>
      <c r="H27" s="285" t="s">
        <v>250</v>
      </c>
      <c r="I27" s="285" t="s">
        <v>251</v>
      </c>
      <c r="J27" s="375" t="s">
        <v>381</v>
      </c>
      <c r="K27" s="285" t="s">
        <v>252</v>
      </c>
      <c r="L27" s="305" t="s">
        <v>30</v>
      </c>
      <c r="M27" s="305"/>
      <c r="N27" s="312" t="s">
        <v>193</v>
      </c>
      <c r="O27" s="70">
        <v>87</v>
      </c>
      <c r="P27" s="70">
        <v>100</v>
      </c>
      <c r="Q27" s="155">
        <f t="shared" si="6"/>
        <v>0.87</v>
      </c>
      <c r="R27" s="70"/>
      <c r="S27" s="70"/>
      <c r="T27" s="155" t="str">
        <f t="shared" si="7"/>
        <v>-</v>
      </c>
      <c r="U27" s="70"/>
      <c r="V27" s="70"/>
      <c r="W27" s="155" t="str">
        <f t="shared" si="8"/>
        <v>-</v>
      </c>
      <c r="X27" s="70"/>
      <c r="Y27" s="70"/>
      <c r="Z27" s="155" t="str">
        <f t="shared" si="9"/>
        <v>-</v>
      </c>
      <c r="AA27" s="70"/>
      <c r="AB27" s="70"/>
      <c r="AC27" s="155" t="str">
        <f t="shared" si="13"/>
        <v>-</v>
      </c>
      <c r="AD27" s="70"/>
      <c r="AE27" s="70"/>
      <c r="AF27" s="155" t="str">
        <f t="shared" si="10"/>
        <v>-</v>
      </c>
      <c r="AG27" s="70"/>
      <c r="AH27" s="70"/>
      <c r="AI27" s="155" t="str">
        <f t="shared" si="11"/>
        <v>-</v>
      </c>
      <c r="AJ27" s="70"/>
      <c r="AK27" s="70"/>
      <c r="AL27" s="155" t="str">
        <f t="shared" si="12"/>
        <v>-</v>
      </c>
      <c r="AM27" s="70"/>
      <c r="AN27" s="70"/>
      <c r="AO27" s="155" t="str">
        <f t="shared" si="43"/>
        <v>-</v>
      </c>
      <c r="AP27" s="70">
        <v>88</v>
      </c>
      <c r="AQ27" s="70">
        <v>100</v>
      </c>
      <c r="AR27" s="155">
        <f t="shared" si="15"/>
        <v>0.88</v>
      </c>
      <c r="AS27" s="171"/>
      <c r="AT27" s="70"/>
      <c r="AU27" s="70"/>
      <c r="AV27" s="155" t="str">
        <f t="shared" si="16"/>
        <v>-</v>
      </c>
      <c r="AW27" s="70"/>
      <c r="AX27" s="70"/>
      <c r="AY27" s="155" t="str">
        <f t="shared" si="17"/>
        <v>-</v>
      </c>
      <c r="AZ27" s="70"/>
      <c r="BA27" s="70"/>
      <c r="BB27" s="155" t="str">
        <f t="shared" si="18"/>
        <v>-</v>
      </c>
      <c r="BC27" s="70"/>
      <c r="BD27" s="70"/>
      <c r="BE27" s="155" t="str">
        <f t="shared" si="19"/>
        <v>-</v>
      </c>
      <c r="BF27" s="70"/>
      <c r="BG27" s="70"/>
      <c r="BH27" s="155" t="str">
        <f t="shared" si="44"/>
        <v>-</v>
      </c>
      <c r="BI27" s="70"/>
      <c r="BJ27" s="70"/>
      <c r="BK27" s="155" t="str">
        <f t="shared" si="45"/>
        <v>-</v>
      </c>
      <c r="BL27" s="70"/>
      <c r="BM27" s="70"/>
      <c r="BN27" s="155" t="str">
        <f t="shared" si="46"/>
        <v>-</v>
      </c>
      <c r="BO27" s="70"/>
      <c r="BP27" s="70"/>
      <c r="BQ27" s="155" t="str">
        <f t="shared" si="56"/>
        <v>-</v>
      </c>
      <c r="BR27" s="70"/>
      <c r="BS27" s="70"/>
      <c r="BT27" s="155" t="str">
        <f t="shared" si="24"/>
        <v>-</v>
      </c>
      <c r="BU27" s="171"/>
      <c r="BV27" s="70"/>
      <c r="BW27" s="70"/>
      <c r="BX27" s="155" t="str">
        <f t="shared" si="25"/>
        <v>-</v>
      </c>
      <c r="BY27" s="70"/>
      <c r="BZ27" s="70"/>
      <c r="CA27" s="155" t="str">
        <f t="shared" si="26"/>
        <v>-</v>
      </c>
      <c r="CB27" s="70"/>
      <c r="CC27" s="70"/>
      <c r="CD27" s="155" t="str">
        <f t="shared" si="27"/>
        <v>-</v>
      </c>
      <c r="CE27" s="70"/>
      <c r="CF27" s="70"/>
      <c r="CG27" s="155" t="str">
        <f t="shared" si="28"/>
        <v>-</v>
      </c>
      <c r="CH27" s="70"/>
      <c r="CI27" s="70"/>
      <c r="CJ27" s="155" t="str">
        <f t="shared" si="48"/>
        <v>-</v>
      </c>
      <c r="CK27" s="70"/>
      <c r="CL27" s="70"/>
      <c r="CM27" s="155" t="str">
        <f t="shared" si="49"/>
        <v>-</v>
      </c>
      <c r="CN27" s="70"/>
      <c r="CO27" s="70"/>
      <c r="CP27" s="155" t="str">
        <f t="shared" si="50"/>
        <v>-</v>
      </c>
      <c r="CQ27" s="70"/>
      <c r="CR27" s="70"/>
      <c r="CS27" s="155" t="str">
        <f t="shared" si="51"/>
        <v>-</v>
      </c>
      <c r="CT27" s="70"/>
      <c r="CU27" s="70"/>
      <c r="CV27" s="155" t="str">
        <f t="shared" si="33"/>
        <v>-</v>
      </c>
      <c r="CW27" s="171"/>
      <c r="CX27" s="70"/>
      <c r="CY27" s="70"/>
      <c r="CZ27" s="155" t="str">
        <f t="shared" si="34"/>
        <v>-</v>
      </c>
      <c r="DA27" s="70"/>
      <c r="DB27" s="70"/>
      <c r="DC27" s="155" t="str">
        <f t="shared" si="35"/>
        <v>-</v>
      </c>
      <c r="DD27" s="70"/>
      <c r="DE27" s="70"/>
      <c r="DF27" s="155" t="str">
        <f t="shared" si="36"/>
        <v>-</v>
      </c>
      <c r="DG27" s="70"/>
      <c r="DH27" s="70"/>
      <c r="DI27" s="155" t="str">
        <f t="shared" si="37"/>
        <v>-</v>
      </c>
      <c r="DJ27" s="70"/>
      <c r="DK27" s="70"/>
      <c r="DL27" s="155" t="str">
        <f t="shared" si="52"/>
        <v>-</v>
      </c>
      <c r="DM27" s="70"/>
      <c r="DN27" s="70"/>
      <c r="DO27" s="155" t="str">
        <f t="shared" si="53"/>
        <v>-</v>
      </c>
      <c r="DP27" s="70"/>
      <c r="DQ27" s="70"/>
      <c r="DR27" s="155" t="str">
        <f t="shared" si="54"/>
        <v>-</v>
      </c>
      <c r="DS27" s="70"/>
      <c r="DT27" s="70"/>
      <c r="DU27" s="155" t="str">
        <f t="shared" si="55"/>
        <v>-</v>
      </c>
      <c r="DV27" s="70"/>
      <c r="DW27" s="70"/>
      <c r="DX27" s="155" t="str">
        <f t="shared" si="42"/>
        <v>-</v>
      </c>
      <c r="DY27" s="171"/>
    </row>
    <row r="28" spans="1:129" customFormat="1" ht="232" x14ac:dyDescent="0.35">
      <c r="A28" s="23"/>
      <c r="B28" s="285" t="s">
        <v>140</v>
      </c>
      <c r="C28" s="285" t="s">
        <v>255</v>
      </c>
      <c r="D28" s="281" t="s">
        <v>49</v>
      </c>
      <c r="E28" s="281" t="s">
        <v>131</v>
      </c>
      <c r="F28" s="282"/>
      <c r="G28" s="285" t="s">
        <v>256</v>
      </c>
      <c r="H28" s="285" t="s">
        <v>257</v>
      </c>
      <c r="I28" s="285" t="s">
        <v>258</v>
      </c>
      <c r="J28" s="276" t="s">
        <v>369</v>
      </c>
      <c r="K28" s="285" t="s">
        <v>259</v>
      </c>
      <c r="L28" s="305" t="s">
        <v>30</v>
      </c>
      <c r="M28" s="305"/>
      <c r="N28" s="312" t="s">
        <v>193</v>
      </c>
      <c r="O28" s="70">
        <v>57</v>
      </c>
      <c r="P28" s="70">
        <v>100</v>
      </c>
      <c r="Q28" s="155">
        <f t="shared" si="6"/>
        <v>0.56999999999999995</v>
      </c>
      <c r="R28" s="70"/>
      <c r="S28" s="70"/>
      <c r="T28" s="155" t="str">
        <f t="shared" si="7"/>
        <v>-</v>
      </c>
      <c r="U28" s="70"/>
      <c r="V28" s="70"/>
      <c r="W28" s="155" t="str">
        <f t="shared" si="8"/>
        <v>-</v>
      </c>
      <c r="X28" s="70"/>
      <c r="Y28" s="70"/>
      <c r="Z28" s="155" t="str">
        <f t="shared" si="9"/>
        <v>-</v>
      </c>
      <c r="AA28" s="70"/>
      <c r="AB28" s="70"/>
      <c r="AC28" s="155" t="str">
        <f t="shared" si="13"/>
        <v>-</v>
      </c>
      <c r="AD28" s="70"/>
      <c r="AE28" s="70"/>
      <c r="AF28" s="155" t="str">
        <f t="shared" si="10"/>
        <v>-</v>
      </c>
      <c r="AG28" s="70"/>
      <c r="AH28" s="70"/>
      <c r="AI28" s="155" t="str">
        <f t="shared" si="11"/>
        <v>-</v>
      </c>
      <c r="AJ28" s="70"/>
      <c r="AK28" s="70"/>
      <c r="AL28" s="155" t="str">
        <f t="shared" si="12"/>
        <v>-</v>
      </c>
      <c r="AM28" s="70"/>
      <c r="AN28" s="70"/>
      <c r="AO28" s="155" t="str">
        <f t="shared" si="43"/>
        <v>-</v>
      </c>
      <c r="AP28" s="70">
        <v>58</v>
      </c>
      <c r="AQ28" s="70">
        <v>100</v>
      </c>
      <c r="AR28" s="155">
        <f t="shared" si="15"/>
        <v>0.57999999999999996</v>
      </c>
      <c r="AS28" s="48">
        <v>0.82969999999999999</v>
      </c>
      <c r="AT28" s="70"/>
      <c r="AU28" s="70"/>
      <c r="AV28" s="155" t="str">
        <f t="shared" si="16"/>
        <v>-</v>
      </c>
      <c r="AW28" s="70"/>
      <c r="AX28" s="70"/>
      <c r="AY28" s="155" t="str">
        <f t="shared" si="17"/>
        <v>-</v>
      </c>
      <c r="AZ28" s="70"/>
      <c r="BA28" s="70"/>
      <c r="BB28" s="155" t="str">
        <f t="shared" si="18"/>
        <v>-</v>
      </c>
      <c r="BC28" s="70"/>
      <c r="BD28" s="70"/>
      <c r="BE28" s="155" t="str">
        <f t="shared" si="19"/>
        <v>-</v>
      </c>
      <c r="BF28" s="70"/>
      <c r="BG28" s="70"/>
      <c r="BH28" s="155" t="str">
        <f t="shared" si="44"/>
        <v>-</v>
      </c>
      <c r="BI28" s="70"/>
      <c r="BJ28" s="70"/>
      <c r="BK28" s="155" t="str">
        <f t="shared" si="45"/>
        <v>-</v>
      </c>
      <c r="BL28" s="70"/>
      <c r="BM28" s="70"/>
      <c r="BN28" s="155" t="str">
        <f t="shared" si="46"/>
        <v>-</v>
      </c>
      <c r="BO28" s="70"/>
      <c r="BP28" s="70"/>
      <c r="BQ28" s="155" t="str">
        <f t="shared" si="56"/>
        <v>-</v>
      </c>
      <c r="BR28" s="70"/>
      <c r="BS28" s="70"/>
      <c r="BT28" s="155" t="str">
        <f t="shared" si="24"/>
        <v>-</v>
      </c>
      <c r="BU28" s="171"/>
      <c r="BV28" s="70"/>
      <c r="BW28" s="70"/>
      <c r="BX28" s="155" t="str">
        <f t="shared" si="25"/>
        <v>-</v>
      </c>
      <c r="BY28" s="70"/>
      <c r="BZ28" s="70"/>
      <c r="CA28" s="155" t="str">
        <f t="shared" si="26"/>
        <v>-</v>
      </c>
      <c r="CB28" s="70"/>
      <c r="CC28" s="70"/>
      <c r="CD28" s="155" t="str">
        <f t="shared" si="27"/>
        <v>-</v>
      </c>
      <c r="CE28" s="70"/>
      <c r="CF28" s="70"/>
      <c r="CG28" s="155" t="str">
        <f t="shared" si="28"/>
        <v>-</v>
      </c>
      <c r="CH28" s="70"/>
      <c r="CI28" s="70"/>
      <c r="CJ28" s="155" t="str">
        <f t="shared" si="48"/>
        <v>-</v>
      </c>
      <c r="CK28" s="70"/>
      <c r="CL28" s="70"/>
      <c r="CM28" s="155" t="str">
        <f t="shared" si="49"/>
        <v>-</v>
      </c>
      <c r="CN28" s="70"/>
      <c r="CO28" s="70"/>
      <c r="CP28" s="155" t="str">
        <f t="shared" si="50"/>
        <v>-</v>
      </c>
      <c r="CQ28" s="70"/>
      <c r="CR28" s="70"/>
      <c r="CS28" s="155" t="str">
        <f t="shared" si="51"/>
        <v>-</v>
      </c>
      <c r="CT28" s="70"/>
      <c r="CU28" s="70"/>
      <c r="CV28" s="155" t="str">
        <f t="shared" si="33"/>
        <v>-</v>
      </c>
      <c r="CW28" s="171"/>
      <c r="CX28" s="70"/>
      <c r="CY28" s="70"/>
      <c r="CZ28" s="155" t="str">
        <f t="shared" si="34"/>
        <v>-</v>
      </c>
      <c r="DA28" s="70"/>
      <c r="DB28" s="70"/>
      <c r="DC28" s="155" t="str">
        <f t="shared" si="35"/>
        <v>-</v>
      </c>
      <c r="DD28" s="70"/>
      <c r="DE28" s="70"/>
      <c r="DF28" s="155" t="str">
        <f t="shared" si="36"/>
        <v>-</v>
      </c>
      <c r="DG28" s="70"/>
      <c r="DH28" s="70"/>
      <c r="DI28" s="155" t="str">
        <f t="shared" si="37"/>
        <v>-</v>
      </c>
      <c r="DJ28" s="70"/>
      <c r="DK28" s="70"/>
      <c r="DL28" s="155" t="str">
        <f t="shared" si="52"/>
        <v>-</v>
      </c>
      <c r="DM28" s="70"/>
      <c r="DN28" s="70"/>
      <c r="DO28" s="155" t="str">
        <f t="shared" si="53"/>
        <v>-</v>
      </c>
      <c r="DP28" s="70"/>
      <c r="DQ28" s="70"/>
      <c r="DR28" s="155" t="str">
        <f t="shared" si="54"/>
        <v>-</v>
      </c>
      <c r="DS28" s="70"/>
      <c r="DT28" s="70"/>
      <c r="DU28" s="155" t="str">
        <f t="shared" si="55"/>
        <v>-</v>
      </c>
      <c r="DV28" s="70"/>
      <c r="DW28" s="70"/>
      <c r="DX28" s="155" t="str">
        <f t="shared" si="42"/>
        <v>-</v>
      </c>
      <c r="DY28" s="171"/>
    </row>
    <row r="29" spans="1:129" customFormat="1" ht="58" x14ac:dyDescent="0.35">
      <c r="A29" s="23"/>
      <c r="B29" s="285" t="s">
        <v>137</v>
      </c>
      <c r="C29" s="285" t="s">
        <v>260</v>
      </c>
      <c r="D29" s="281" t="s">
        <v>49</v>
      </c>
      <c r="E29" s="281" t="s">
        <v>131</v>
      </c>
      <c r="F29" s="282"/>
      <c r="G29" s="285" t="s">
        <v>261</v>
      </c>
      <c r="H29" s="285" t="s">
        <v>262</v>
      </c>
      <c r="I29" s="285" t="s">
        <v>263</v>
      </c>
      <c r="J29" s="268" t="s">
        <v>370</v>
      </c>
      <c r="K29" s="285" t="s">
        <v>264</v>
      </c>
      <c r="L29" s="305" t="s">
        <v>30</v>
      </c>
      <c r="M29" s="305"/>
      <c r="N29" s="312" t="s">
        <v>193</v>
      </c>
      <c r="O29" s="329">
        <v>4</v>
      </c>
      <c r="P29" s="70">
        <v>1</v>
      </c>
      <c r="Q29" s="155">
        <f t="shared" si="6"/>
        <v>4</v>
      </c>
      <c r="R29" s="70"/>
      <c r="S29" s="70"/>
      <c r="T29" s="155" t="str">
        <f t="shared" si="7"/>
        <v>-</v>
      </c>
      <c r="U29" s="70"/>
      <c r="V29" s="70"/>
      <c r="W29" s="155" t="str">
        <f t="shared" si="8"/>
        <v>-</v>
      </c>
      <c r="X29" s="70"/>
      <c r="Y29" s="70"/>
      <c r="Z29" s="155" t="str">
        <f t="shared" si="9"/>
        <v>-</v>
      </c>
      <c r="AA29" s="70"/>
      <c r="AB29" s="70"/>
      <c r="AC29" s="155" t="str">
        <f t="shared" si="13"/>
        <v>-</v>
      </c>
      <c r="AD29" s="70"/>
      <c r="AE29" s="70"/>
      <c r="AF29" s="155" t="str">
        <f t="shared" si="10"/>
        <v>-</v>
      </c>
      <c r="AG29" s="70"/>
      <c r="AH29" s="70"/>
      <c r="AI29" s="155" t="str">
        <f t="shared" si="11"/>
        <v>-</v>
      </c>
      <c r="AJ29" s="70"/>
      <c r="AK29" s="70"/>
      <c r="AL29" s="155" t="str">
        <f t="shared" si="12"/>
        <v>-</v>
      </c>
      <c r="AM29" s="70"/>
      <c r="AN29" s="70"/>
      <c r="AO29" s="155" t="str">
        <f t="shared" si="43"/>
        <v>-</v>
      </c>
      <c r="AP29" s="70">
        <v>5</v>
      </c>
      <c r="AQ29" s="70">
        <v>1</v>
      </c>
      <c r="AR29" s="155">
        <f>IF(P29,AP29/P29,"-")</f>
        <v>5</v>
      </c>
      <c r="AS29" s="171">
        <f>4*0.9</f>
        <v>3.6</v>
      </c>
      <c r="AT29" s="70"/>
      <c r="AU29" s="70"/>
      <c r="AV29" s="155" t="str">
        <f t="shared" si="16"/>
        <v>-</v>
      </c>
      <c r="AW29" s="70"/>
      <c r="AX29" s="70"/>
      <c r="AY29" s="155" t="str">
        <f t="shared" si="17"/>
        <v>-</v>
      </c>
      <c r="AZ29" s="70"/>
      <c r="BA29" s="70"/>
      <c r="BB29" s="155" t="str">
        <f t="shared" si="18"/>
        <v>-</v>
      </c>
      <c r="BC29" s="70"/>
      <c r="BD29" s="70"/>
      <c r="BE29" s="155" t="str">
        <f t="shared" si="19"/>
        <v>-</v>
      </c>
      <c r="BF29" s="70"/>
      <c r="BG29" s="70"/>
      <c r="BH29" s="155" t="str">
        <f t="shared" si="44"/>
        <v>-</v>
      </c>
      <c r="BI29" s="70"/>
      <c r="BJ29" s="70"/>
      <c r="BK29" s="155" t="str">
        <f t="shared" si="45"/>
        <v>-</v>
      </c>
      <c r="BL29" s="70"/>
      <c r="BM29" s="70"/>
      <c r="BN29" s="155" t="str">
        <f t="shared" si="46"/>
        <v>-</v>
      </c>
      <c r="BO29" s="70"/>
      <c r="BP29" s="70"/>
      <c r="BQ29" s="155" t="str">
        <f t="shared" si="56"/>
        <v>-</v>
      </c>
      <c r="BR29" s="70"/>
      <c r="BS29" s="70"/>
      <c r="BT29" s="155" t="str">
        <f t="shared" si="24"/>
        <v>-</v>
      </c>
      <c r="BU29" s="171"/>
      <c r="BV29" s="70"/>
      <c r="BW29" s="70"/>
      <c r="BX29" s="155" t="str">
        <f t="shared" si="25"/>
        <v>-</v>
      </c>
      <c r="BY29" s="70"/>
      <c r="BZ29" s="70"/>
      <c r="CA29" s="155" t="str">
        <f t="shared" si="26"/>
        <v>-</v>
      </c>
      <c r="CB29" s="70"/>
      <c r="CC29" s="70"/>
      <c r="CD29" s="155" t="str">
        <f t="shared" si="27"/>
        <v>-</v>
      </c>
      <c r="CE29" s="70"/>
      <c r="CF29" s="70"/>
      <c r="CG29" s="155" t="str">
        <f t="shared" si="28"/>
        <v>-</v>
      </c>
      <c r="CH29" s="70"/>
      <c r="CI29" s="70"/>
      <c r="CJ29" s="155" t="str">
        <f t="shared" si="48"/>
        <v>-</v>
      </c>
      <c r="CK29" s="70"/>
      <c r="CL29" s="70"/>
      <c r="CM29" s="155" t="str">
        <f t="shared" si="49"/>
        <v>-</v>
      </c>
      <c r="CN29" s="70"/>
      <c r="CO29" s="70"/>
      <c r="CP29" s="155" t="str">
        <f t="shared" si="50"/>
        <v>-</v>
      </c>
      <c r="CQ29" s="70"/>
      <c r="CR29" s="70"/>
      <c r="CS29" s="155" t="str">
        <f t="shared" si="51"/>
        <v>-</v>
      </c>
      <c r="CT29" s="70"/>
      <c r="CU29" s="70"/>
      <c r="CV29" s="155" t="str">
        <f t="shared" si="33"/>
        <v>-</v>
      </c>
      <c r="CW29" s="171"/>
      <c r="CX29" s="70"/>
      <c r="CY29" s="70"/>
      <c r="CZ29" s="155" t="str">
        <f t="shared" si="34"/>
        <v>-</v>
      </c>
      <c r="DA29" s="70"/>
      <c r="DB29" s="70"/>
      <c r="DC29" s="155" t="str">
        <f t="shared" si="35"/>
        <v>-</v>
      </c>
      <c r="DD29" s="70"/>
      <c r="DE29" s="70"/>
      <c r="DF29" s="155" t="str">
        <f t="shared" si="36"/>
        <v>-</v>
      </c>
      <c r="DG29" s="70"/>
      <c r="DH29" s="70"/>
      <c r="DI29" s="155" t="str">
        <f t="shared" si="37"/>
        <v>-</v>
      </c>
      <c r="DJ29" s="70"/>
      <c r="DK29" s="70"/>
      <c r="DL29" s="155" t="str">
        <f t="shared" si="52"/>
        <v>-</v>
      </c>
      <c r="DM29" s="70"/>
      <c r="DN29" s="70"/>
      <c r="DO29" s="155" t="str">
        <f t="shared" si="53"/>
        <v>-</v>
      </c>
      <c r="DP29" s="70"/>
      <c r="DQ29" s="70"/>
      <c r="DR29" s="155" t="str">
        <f t="shared" si="54"/>
        <v>-</v>
      </c>
      <c r="DS29" s="70"/>
      <c r="DT29" s="70"/>
      <c r="DU29" s="155" t="str">
        <f t="shared" si="55"/>
        <v>-</v>
      </c>
      <c r="DV29" s="70"/>
      <c r="DW29" s="70"/>
      <c r="DX29" s="155" t="str">
        <f t="shared" si="42"/>
        <v>-</v>
      </c>
      <c r="DY29" s="171"/>
    </row>
    <row r="30" spans="1:129" customFormat="1" ht="87" x14ac:dyDescent="0.35">
      <c r="A30" s="23"/>
      <c r="B30" s="285" t="s">
        <v>137</v>
      </c>
      <c r="C30" s="285" t="s">
        <v>265</v>
      </c>
      <c r="D30" s="281" t="s">
        <v>128</v>
      </c>
      <c r="E30" s="281" t="s">
        <v>131</v>
      </c>
      <c r="F30" s="282"/>
      <c r="G30" s="285" t="s">
        <v>266</v>
      </c>
      <c r="H30" s="285" t="s">
        <v>267</v>
      </c>
      <c r="I30" s="285" t="s">
        <v>268</v>
      </c>
      <c r="J30" s="268" t="s">
        <v>388</v>
      </c>
      <c r="K30" s="285" t="s">
        <v>336</v>
      </c>
      <c r="L30" s="305" t="s">
        <v>30</v>
      </c>
      <c r="M30" s="305"/>
      <c r="N30" s="312" t="s">
        <v>193</v>
      </c>
      <c r="O30" s="329">
        <v>5133</v>
      </c>
      <c r="P30" s="329">
        <v>1</v>
      </c>
      <c r="Q30" s="155">
        <f t="shared" si="6"/>
        <v>5133</v>
      </c>
      <c r="R30" s="70"/>
      <c r="S30" s="70"/>
      <c r="T30" s="155" t="str">
        <f t="shared" si="7"/>
        <v>-</v>
      </c>
      <c r="U30" s="70"/>
      <c r="V30" s="70"/>
      <c r="W30" s="155" t="str">
        <f t="shared" si="8"/>
        <v>-</v>
      </c>
      <c r="X30" s="70"/>
      <c r="Y30" s="70"/>
      <c r="Z30" s="155" t="str">
        <f t="shared" si="9"/>
        <v>-</v>
      </c>
      <c r="AA30" s="70"/>
      <c r="AB30" s="70"/>
      <c r="AC30" s="155" t="str">
        <f t="shared" si="13"/>
        <v>-</v>
      </c>
      <c r="AD30" s="70"/>
      <c r="AE30" s="70"/>
      <c r="AF30" s="155" t="str">
        <f t="shared" si="10"/>
        <v>-</v>
      </c>
      <c r="AG30" s="70"/>
      <c r="AH30" s="70"/>
      <c r="AI30" s="155" t="str">
        <f t="shared" si="11"/>
        <v>-</v>
      </c>
      <c r="AJ30" s="70"/>
      <c r="AK30" s="70"/>
      <c r="AL30" s="155" t="str">
        <f t="shared" si="12"/>
        <v>-</v>
      </c>
      <c r="AM30" s="70"/>
      <c r="AN30" s="70"/>
      <c r="AO30" s="155" t="str">
        <f t="shared" si="43"/>
        <v>-</v>
      </c>
      <c r="AP30" s="364">
        <v>5524</v>
      </c>
      <c r="AQ30" s="70">
        <v>1</v>
      </c>
      <c r="AR30" s="155">
        <f t="shared" si="15"/>
        <v>5524</v>
      </c>
      <c r="AS30" s="171">
        <f>Q30</f>
        <v>5133</v>
      </c>
      <c r="AT30" s="70"/>
      <c r="AU30" s="70"/>
      <c r="AV30" s="155" t="str">
        <f t="shared" si="16"/>
        <v>-</v>
      </c>
      <c r="AW30" s="70"/>
      <c r="AX30" s="70"/>
      <c r="AY30" s="155" t="str">
        <f t="shared" si="17"/>
        <v>-</v>
      </c>
      <c r="AZ30" s="70"/>
      <c r="BA30" s="70"/>
      <c r="BB30" s="155" t="str">
        <f t="shared" si="18"/>
        <v>-</v>
      </c>
      <c r="BC30" s="70"/>
      <c r="BD30" s="70"/>
      <c r="BE30" s="155" t="str">
        <f t="shared" si="19"/>
        <v>-</v>
      </c>
      <c r="BF30" s="70"/>
      <c r="BG30" s="70"/>
      <c r="BH30" s="155" t="str">
        <f t="shared" si="44"/>
        <v>-</v>
      </c>
      <c r="BI30" s="70"/>
      <c r="BJ30" s="70"/>
      <c r="BK30" s="155" t="str">
        <f t="shared" si="45"/>
        <v>-</v>
      </c>
      <c r="BL30" s="70"/>
      <c r="BM30" s="70"/>
      <c r="BN30" s="155" t="str">
        <f t="shared" si="46"/>
        <v>-</v>
      </c>
      <c r="BO30" s="70"/>
      <c r="BP30" s="70"/>
      <c r="BQ30" s="155" t="str">
        <f t="shared" si="56"/>
        <v>-</v>
      </c>
      <c r="BR30" s="70"/>
      <c r="BS30" s="70"/>
      <c r="BT30" s="155" t="str">
        <f t="shared" si="24"/>
        <v>-</v>
      </c>
      <c r="BU30" s="171"/>
      <c r="BV30" s="70"/>
      <c r="BW30" s="70"/>
      <c r="BX30" s="155" t="str">
        <f t="shared" si="25"/>
        <v>-</v>
      </c>
      <c r="BY30" s="70"/>
      <c r="BZ30" s="70"/>
      <c r="CA30" s="155" t="str">
        <f t="shared" si="26"/>
        <v>-</v>
      </c>
      <c r="CB30" s="70"/>
      <c r="CC30" s="70"/>
      <c r="CD30" s="155" t="str">
        <f t="shared" si="27"/>
        <v>-</v>
      </c>
      <c r="CE30" s="70"/>
      <c r="CF30" s="70"/>
      <c r="CG30" s="155" t="str">
        <f t="shared" si="28"/>
        <v>-</v>
      </c>
      <c r="CH30" s="70"/>
      <c r="CI30" s="70"/>
      <c r="CJ30" s="155" t="str">
        <f t="shared" si="48"/>
        <v>-</v>
      </c>
      <c r="CK30" s="70"/>
      <c r="CL30" s="70"/>
      <c r="CM30" s="155" t="str">
        <f t="shared" si="49"/>
        <v>-</v>
      </c>
      <c r="CN30" s="70"/>
      <c r="CO30" s="70"/>
      <c r="CP30" s="155" t="str">
        <f t="shared" si="50"/>
        <v>-</v>
      </c>
      <c r="CQ30" s="70"/>
      <c r="CR30" s="70"/>
      <c r="CS30" s="155" t="str">
        <f t="shared" si="51"/>
        <v>-</v>
      </c>
      <c r="CT30" s="70"/>
      <c r="CU30" s="70"/>
      <c r="CV30" s="155" t="str">
        <f t="shared" si="33"/>
        <v>-</v>
      </c>
      <c r="CW30" s="171"/>
      <c r="CX30" s="70"/>
      <c r="CY30" s="70"/>
      <c r="CZ30" s="155" t="str">
        <f t="shared" si="34"/>
        <v>-</v>
      </c>
      <c r="DA30" s="70"/>
      <c r="DB30" s="70"/>
      <c r="DC30" s="155" t="str">
        <f t="shared" si="35"/>
        <v>-</v>
      </c>
      <c r="DD30" s="70"/>
      <c r="DE30" s="70"/>
      <c r="DF30" s="155" t="str">
        <f t="shared" si="36"/>
        <v>-</v>
      </c>
      <c r="DG30" s="70"/>
      <c r="DH30" s="70"/>
      <c r="DI30" s="155" t="str">
        <f t="shared" si="37"/>
        <v>-</v>
      </c>
      <c r="DJ30" s="70"/>
      <c r="DK30" s="70"/>
      <c r="DL30" s="155" t="str">
        <f t="shared" si="52"/>
        <v>-</v>
      </c>
      <c r="DM30" s="70"/>
      <c r="DN30" s="70"/>
      <c r="DO30" s="155" t="str">
        <f t="shared" si="53"/>
        <v>-</v>
      </c>
      <c r="DP30" s="70"/>
      <c r="DQ30" s="70"/>
      <c r="DR30" s="155" t="str">
        <f t="shared" si="54"/>
        <v>-</v>
      </c>
      <c r="DS30" s="70"/>
      <c r="DT30" s="70"/>
      <c r="DU30" s="155" t="str">
        <f t="shared" si="55"/>
        <v>-</v>
      </c>
      <c r="DV30" s="70"/>
      <c r="DW30" s="70"/>
      <c r="DX30" s="155" t="str">
        <f t="shared" si="42"/>
        <v>-</v>
      </c>
      <c r="DY30" s="171"/>
    </row>
    <row r="31" spans="1:129" customFormat="1" ht="43.5" x14ac:dyDescent="0.35">
      <c r="A31" s="23"/>
      <c r="B31" s="285" t="s">
        <v>140</v>
      </c>
      <c r="C31" s="285" t="s">
        <v>372</v>
      </c>
      <c r="D31" s="281" t="s">
        <v>49</v>
      </c>
      <c r="E31" s="281" t="s">
        <v>131</v>
      </c>
      <c r="F31" s="282"/>
      <c r="G31" s="285" t="s">
        <v>269</v>
      </c>
      <c r="H31" s="285" t="s">
        <v>269</v>
      </c>
      <c r="I31" s="285" t="s">
        <v>270</v>
      </c>
      <c r="J31" s="268" t="s">
        <v>371</v>
      </c>
      <c r="K31" s="285"/>
      <c r="L31" s="305" t="s">
        <v>30</v>
      </c>
      <c r="M31" s="305"/>
      <c r="N31" s="312"/>
      <c r="O31" s="70">
        <v>73.7</v>
      </c>
      <c r="P31" s="70">
        <v>75.5</v>
      </c>
      <c r="Q31" s="155">
        <f t="shared" si="6"/>
        <v>0.97615894039735107</v>
      </c>
      <c r="R31" s="70"/>
      <c r="S31" s="70"/>
      <c r="T31" s="155" t="str">
        <f t="shared" si="7"/>
        <v>-</v>
      </c>
      <c r="U31" s="70"/>
      <c r="V31" s="70"/>
      <c r="W31" s="155" t="str">
        <f t="shared" si="8"/>
        <v>-</v>
      </c>
      <c r="X31" s="70"/>
      <c r="Y31" s="70"/>
      <c r="Z31" s="155" t="str">
        <f t="shared" si="9"/>
        <v>-</v>
      </c>
      <c r="AA31" s="70"/>
      <c r="AB31" s="70"/>
      <c r="AC31" s="155" t="str">
        <f t="shared" si="13"/>
        <v>-</v>
      </c>
      <c r="AD31" s="70"/>
      <c r="AE31" s="70"/>
      <c r="AF31" s="155" t="str">
        <f t="shared" si="10"/>
        <v>-</v>
      </c>
      <c r="AG31" s="70"/>
      <c r="AH31" s="70"/>
      <c r="AI31" s="155" t="str">
        <f t="shared" si="11"/>
        <v>-</v>
      </c>
      <c r="AJ31" s="70"/>
      <c r="AK31" s="70"/>
      <c r="AL31" s="155" t="str">
        <f t="shared" si="12"/>
        <v>-</v>
      </c>
      <c r="AM31" s="70"/>
      <c r="AN31" s="70"/>
      <c r="AO31" s="155" t="str">
        <f t="shared" si="43"/>
        <v>-</v>
      </c>
      <c r="AP31" s="70">
        <f>AQ31*0.652</f>
        <v>26183.016</v>
      </c>
      <c r="AQ31" s="70">
        <v>40158</v>
      </c>
      <c r="AR31" s="155">
        <f t="shared" si="15"/>
        <v>0.65200000000000002</v>
      </c>
      <c r="AS31" s="171">
        <v>0.82969999999999999</v>
      </c>
      <c r="AT31" s="70"/>
      <c r="AU31" s="70"/>
      <c r="AV31" s="155" t="str">
        <f t="shared" si="16"/>
        <v>-</v>
      </c>
      <c r="AW31" s="70"/>
      <c r="AX31" s="70"/>
      <c r="AY31" s="155" t="str">
        <f t="shared" si="17"/>
        <v>-</v>
      </c>
      <c r="AZ31" s="70"/>
      <c r="BA31" s="70"/>
      <c r="BB31" s="155" t="str">
        <f t="shared" si="18"/>
        <v>-</v>
      </c>
      <c r="BC31" s="70"/>
      <c r="BD31" s="70"/>
      <c r="BE31" s="155" t="str">
        <f t="shared" si="19"/>
        <v>-</v>
      </c>
      <c r="BF31" s="70"/>
      <c r="BG31" s="70"/>
      <c r="BH31" s="155" t="str">
        <f t="shared" si="44"/>
        <v>-</v>
      </c>
      <c r="BI31" s="70"/>
      <c r="BJ31" s="70"/>
      <c r="BK31" s="155" t="str">
        <f t="shared" si="45"/>
        <v>-</v>
      </c>
      <c r="BL31" s="70"/>
      <c r="BM31" s="70"/>
      <c r="BN31" s="155" t="str">
        <f t="shared" si="46"/>
        <v>-</v>
      </c>
      <c r="BO31" s="70"/>
      <c r="BP31" s="70"/>
      <c r="BQ31" s="155" t="str">
        <f t="shared" si="56"/>
        <v>-</v>
      </c>
      <c r="BR31" s="70"/>
      <c r="BS31" s="70"/>
      <c r="BT31" s="155" t="str">
        <f t="shared" si="24"/>
        <v>-</v>
      </c>
      <c r="BU31" s="171"/>
      <c r="BV31" s="70"/>
      <c r="BW31" s="70"/>
      <c r="BX31" s="155" t="str">
        <f t="shared" si="25"/>
        <v>-</v>
      </c>
      <c r="BY31" s="70"/>
      <c r="BZ31" s="70"/>
      <c r="CA31" s="155" t="str">
        <f t="shared" si="26"/>
        <v>-</v>
      </c>
      <c r="CB31" s="70"/>
      <c r="CC31" s="70"/>
      <c r="CD31" s="155" t="str">
        <f t="shared" si="27"/>
        <v>-</v>
      </c>
      <c r="CE31" s="70"/>
      <c r="CF31" s="70"/>
      <c r="CG31" s="155" t="str">
        <f t="shared" si="28"/>
        <v>-</v>
      </c>
      <c r="CH31" s="70"/>
      <c r="CI31" s="70"/>
      <c r="CJ31" s="155" t="str">
        <f t="shared" si="48"/>
        <v>-</v>
      </c>
      <c r="CK31" s="70"/>
      <c r="CL31" s="70"/>
      <c r="CM31" s="155" t="str">
        <f t="shared" si="49"/>
        <v>-</v>
      </c>
      <c r="CN31" s="70"/>
      <c r="CO31" s="70"/>
      <c r="CP31" s="155" t="str">
        <f t="shared" si="50"/>
        <v>-</v>
      </c>
      <c r="CQ31" s="70"/>
      <c r="CR31" s="70"/>
      <c r="CS31" s="155" t="str">
        <f t="shared" si="51"/>
        <v>-</v>
      </c>
      <c r="CT31" s="70"/>
      <c r="CU31" s="70"/>
      <c r="CV31" s="155" t="str">
        <f t="shared" si="33"/>
        <v>-</v>
      </c>
      <c r="CW31" s="171"/>
      <c r="CX31" s="70"/>
      <c r="CY31" s="70"/>
      <c r="CZ31" s="155" t="str">
        <f t="shared" si="34"/>
        <v>-</v>
      </c>
      <c r="DA31" s="70"/>
      <c r="DB31" s="70"/>
      <c r="DC31" s="155" t="str">
        <f t="shared" si="35"/>
        <v>-</v>
      </c>
      <c r="DD31" s="70"/>
      <c r="DE31" s="70"/>
      <c r="DF31" s="155" t="str">
        <f t="shared" si="36"/>
        <v>-</v>
      </c>
      <c r="DG31" s="70"/>
      <c r="DH31" s="70"/>
      <c r="DI31" s="155" t="str">
        <f t="shared" si="37"/>
        <v>-</v>
      </c>
      <c r="DJ31" s="70"/>
      <c r="DK31" s="70"/>
      <c r="DL31" s="155" t="str">
        <f t="shared" si="52"/>
        <v>-</v>
      </c>
      <c r="DM31" s="70"/>
      <c r="DN31" s="70"/>
      <c r="DO31" s="155" t="str">
        <f t="shared" si="53"/>
        <v>-</v>
      </c>
      <c r="DP31" s="70"/>
      <c r="DQ31" s="70"/>
      <c r="DR31" s="155" t="str">
        <f t="shared" si="54"/>
        <v>-</v>
      </c>
      <c r="DS31" s="70"/>
      <c r="DT31" s="70"/>
      <c r="DU31" s="155" t="str">
        <f t="shared" si="55"/>
        <v>-</v>
      </c>
      <c r="DV31" s="70"/>
      <c r="DW31" s="70"/>
      <c r="DX31" s="155" t="str">
        <f t="shared" si="42"/>
        <v>-</v>
      </c>
      <c r="DY31" s="171"/>
    </row>
    <row r="32" spans="1:129" customFormat="1" ht="58" x14ac:dyDescent="0.35">
      <c r="A32" s="23"/>
      <c r="B32" s="285" t="s">
        <v>140</v>
      </c>
      <c r="C32" s="285" t="s">
        <v>271</v>
      </c>
      <c r="D32" s="281" t="s">
        <v>49</v>
      </c>
      <c r="E32" s="281" t="s">
        <v>131</v>
      </c>
      <c r="F32" s="282"/>
      <c r="G32" s="285" t="s">
        <v>272</v>
      </c>
      <c r="H32" s="285" t="s">
        <v>273</v>
      </c>
      <c r="I32" s="285" t="s">
        <v>274</v>
      </c>
      <c r="J32" s="268" t="s">
        <v>373</v>
      </c>
      <c r="K32" s="285" t="s">
        <v>275</v>
      </c>
      <c r="L32" s="305" t="s">
        <v>30</v>
      </c>
      <c r="M32" s="305"/>
      <c r="N32" s="312"/>
      <c r="O32" s="70">
        <v>17</v>
      </c>
      <c r="P32" s="70">
        <v>100</v>
      </c>
      <c r="Q32" s="155">
        <f t="shared" si="6"/>
        <v>0.17</v>
      </c>
      <c r="R32" s="70"/>
      <c r="S32" s="70"/>
      <c r="T32" s="155" t="str">
        <f t="shared" si="7"/>
        <v>-</v>
      </c>
      <c r="U32" s="70"/>
      <c r="V32" s="70"/>
      <c r="W32" s="155" t="str">
        <f t="shared" si="8"/>
        <v>-</v>
      </c>
      <c r="X32" s="70"/>
      <c r="Y32" s="70"/>
      <c r="Z32" s="155" t="str">
        <f t="shared" si="9"/>
        <v>-</v>
      </c>
      <c r="AA32" s="70"/>
      <c r="AB32" s="70"/>
      <c r="AC32" s="155" t="str">
        <f t="shared" si="13"/>
        <v>-</v>
      </c>
      <c r="AD32" s="70"/>
      <c r="AE32" s="70"/>
      <c r="AF32" s="155" t="str">
        <f t="shared" si="10"/>
        <v>-</v>
      </c>
      <c r="AG32" s="70"/>
      <c r="AH32" s="70"/>
      <c r="AI32" s="155" t="str">
        <f t="shared" si="11"/>
        <v>-</v>
      </c>
      <c r="AJ32" s="70"/>
      <c r="AK32" s="70"/>
      <c r="AL32" s="155" t="str">
        <f t="shared" si="12"/>
        <v>-</v>
      </c>
      <c r="AM32" s="70"/>
      <c r="AN32" s="70"/>
      <c r="AO32" s="155" t="str">
        <f t="shared" si="43"/>
        <v>-</v>
      </c>
      <c r="AP32" s="70">
        <v>15.22</v>
      </c>
      <c r="AQ32" s="70">
        <v>100</v>
      </c>
      <c r="AR32" s="155">
        <f t="shared" si="15"/>
        <v>0.1522</v>
      </c>
      <c r="AS32" s="171">
        <v>0.15</v>
      </c>
      <c r="AT32" s="70"/>
      <c r="AU32" s="70"/>
      <c r="AV32" s="155" t="str">
        <f t="shared" si="16"/>
        <v>-</v>
      </c>
      <c r="AW32" s="70"/>
      <c r="AX32" s="70"/>
      <c r="AY32" s="155" t="str">
        <f t="shared" si="17"/>
        <v>-</v>
      </c>
      <c r="AZ32" s="70"/>
      <c r="BA32" s="70"/>
      <c r="BB32" s="155" t="str">
        <f t="shared" si="18"/>
        <v>-</v>
      </c>
      <c r="BC32" s="70"/>
      <c r="BD32" s="70"/>
      <c r="BE32" s="155" t="str">
        <f t="shared" si="19"/>
        <v>-</v>
      </c>
      <c r="BF32" s="70"/>
      <c r="BG32" s="70"/>
      <c r="BH32" s="155" t="str">
        <f t="shared" si="44"/>
        <v>-</v>
      </c>
      <c r="BI32" s="70"/>
      <c r="BJ32" s="70"/>
      <c r="BK32" s="155" t="str">
        <f t="shared" si="45"/>
        <v>-</v>
      </c>
      <c r="BL32" s="70"/>
      <c r="BM32" s="70"/>
      <c r="BN32" s="155" t="str">
        <f t="shared" si="46"/>
        <v>-</v>
      </c>
      <c r="BO32" s="70"/>
      <c r="BP32" s="70"/>
      <c r="BQ32" s="155" t="str">
        <f t="shared" si="56"/>
        <v>-</v>
      </c>
      <c r="BR32" s="70"/>
      <c r="BS32" s="70"/>
      <c r="BT32" s="155" t="str">
        <f t="shared" si="24"/>
        <v>-</v>
      </c>
      <c r="BU32" s="171"/>
      <c r="BV32" s="70"/>
      <c r="BW32" s="70"/>
      <c r="BX32" s="155" t="str">
        <f t="shared" si="25"/>
        <v>-</v>
      </c>
      <c r="BY32" s="70"/>
      <c r="BZ32" s="70"/>
      <c r="CA32" s="155" t="str">
        <f t="shared" si="26"/>
        <v>-</v>
      </c>
      <c r="CB32" s="70"/>
      <c r="CC32" s="70"/>
      <c r="CD32" s="155" t="str">
        <f t="shared" si="27"/>
        <v>-</v>
      </c>
      <c r="CE32" s="70"/>
      <c r="CF32" s="70"/>
      <c r="CG32" s="155" t="str">
        <f t="shared" si="28"/>
        <v>-</v>
      </c>
      <c r="CH32" s="70"/>
      <c r="CI32" s="70"/>
      <c r="CJ32" s="155" t="str">
        <f t="shared" si="48"/>
        <v>-</v>
      </c>
      <c r="CK32" s="70"/>
      <c r="CL32" s="70"/>
      <c r="CM32" s="155" t="str">
        <f t="shared" si="49"/>
        <v>-</v>
      </c>
      <c r="CN32" s="70"/>
      <c r="CO32" s="70"/>
      <c r="CP32" s="155" t="str">
        <f t="shared" si="50"/>
        <v>-</v>
      </c>
      <c r="CQ32" s="70"/>
      <c r="CR32" s="70"/>
      <c r="CS32" s="155" t="str">
        <f t="shared" si="51"/>
        <v>-</v>
      </c>
      <c r="CT32" s="70"/>
      <c r="CU32" s="70"/>
      <c r="CV32" s="155" t="str">
        <f t="shared" si="33"/>
        <v>-</v>
      </c>
      <c r="CW32" s="171"/>
      <c r="CX32" s="70"/>
      <c r="CY32" s="70"/>
      <c r="CZ32" s="155" t="str">
        <f t="shared" si="34"/>
        <v>-</v>
      </c>
      <c r="DA32" s="70"/>
      <c r="DB32" s="70"/>
      <c r="DC32" s="155" t="str">
        <f t="shared" si="35"/>
        <v>-</v>
      </c>
      <c r="DD32" s="70"/>
      <c r="DE32" s="70"/>
      <c r="DF32" s="155" t="str">
        <f t="shared" si="36"/>
        <v>-</v>
      </c>
      <c r="DG32" s="70"/>
      <c r="DH32" s="70"/>
      <c r="DI32" s="155" t="str">
        <f t="shared" si="37"/>
        <v>-</v>
      </c>
      <c r="DJ32" s="70"/>
      <c r="DK32" s="70"/>
      <c r="DL32" s="155" t="str">
        <f t="shared" si="52"/>
        <v>-</v>
      </c>
      <c r="DM32" s="70"/>
      <c r="DN32" s="70"/>
      <c r="DO32" s="155" t="str">
        <f t="shared" si="53"/>
        <v>-</v>
      </c>
      <c r="DP32" s="70"/>
      <c r="DQ32" s="70"/>
      <c r="DR32" s="155" t="str">
        <f t="shared" si="54"/>
        <v>-</v>
      </c>
      <c r="DS32" s="70"/>
      <c r="DT32" s="70"/>
      <c r="DU32" s="155" t="str">
        <f t="shared" si="55"/>
        <v>-</v>
      </c>
      <c r="DV32" s="70"/>
      <c r="DW32" s="70"/>
      <c r="DX32" s="155" t="str">
        <f t="shared" si="42"/>
        <v>-</v>
      </c>
      <c r="DY32" s="171"/>
    </row>
    <row r="33" spans="1:129" customFormat="1" ht="29" x14ac:dyDescent="0.35">
      <c r="A33" s="23"/>
      <c r="B33" s="285" t="s">
        <v>140</v>
      </c>
      <c r="C33" s="285" t="s">
        <v>276</v>
      </c>
      <c r="D33" s="281" t="s">
        <v>49</v>
      </c>
      <c r="E33" s="281" t="s">
        <v>131</v>
      </c>
      <c r="F33" s="282"/>
      <c r="G33" s="285" t="s">
        <v>277</v>
      </c>
      <c r="H33" s="285" t="s">
        <v>277</v>
      </c>
      <c r="I33" s="285" t="s">
        <v>278</v>
      </c>
      <c r="J33" s="268"/>
      <c r="K33" s="285" t="s">
        <v>279</v>
      </c>
      <c r="L33" s="305" t="s">
        <v>30</v>
      </c>
      <c r="M33" s="305"/>
      <c r="N33" s="312"/>
      <c r="O33" s="329">
        <v>71.599999999999994</v>
      </c>
      <c r="P33" s="329">
        <v>82</v>
      </c>
      <c r="Q33" s="155">
        <f t="shared" si="6"/>
        <v>0.87317073170731696</v>
      </c>
      <c r="R33" s="70"/>
      <c r="S33" s="70"/>
      <c r="T33" s="155" t="str">
        <f t="shared" si="7"/>
        <v>-</v>
      </c>
      <c r="U33" s="70"/>
      <c r="V33" s="70"/>
      <c r="W33" s="155" t="str">
        <f t="shared" si="8"/>
        <v>-</v>
      </c>
      <c r="X33" s="70"/>
      <c r="Y33" s="70"/>
      <c r="Z33" s="155" t="str">
        <f t="shared" si="9"/>
        <v>-</v>
      </c>
      <c r="AA33" s="70"/>
      <c r="AB33" s="70"/>
      <c r="AC33" s="155" t="str">
        <f t="shared" si="13"/>
        <v>-</v>
      </c>
      <c r="AD33" s="70"/>
      <c r="AE33" s="70"/>
      <c r="AF33" s="155" t="str">
        <f t="shared" si="10"/>
        <v>-</v>
      </c>
      <c r="AG33" s="70"/>
      <c r="AH33" s="70"/>
      <c r="AI33" s="155" t="str">
        <f t="shared" si="11"/>
        <v>-</v>
      </c>
      <c r="AJ33" s="70"/>
      <c r="AK33" s="70"/>
      <c r="AL33" s="155" t="str">
        <f t="shared" si="12"/>
        <v>-</v>
      </c>
      <c r="AM33" s="70"/>
      <c r="AN33" s="70"/>
      <c r="AO33" s="155" t="str">
        <f t="shared" si="43"/>
        <v>-</v>
      </c>
      <c r="AP33" s="70">
        <v>76.040000000000006</v>
      </c>
      <c r="AQ33" s="70">
        <v>100</v>
      </c>
      <c r="AR33" s="155">
        <f t="shared" si="15"/>
        <v>0.76040000000000008</v>
      </c>
      <c r="AS33" s="171">
        <f>Q33*1.1</f>
        <v>0.96048780487804875</v>
      </c>
      <c r="AT33" s="70"/>
      <c r="AU33" s="70"/>
      <c r="AV33" s="155" t="str">
        <f t="shared" si="16"/>
        <v>-</v>
      </c>
      <c r="AW33" s="70"/>
      <c r="AX33" s="70"/>
      <c r="AY33" s="155" t="str">
        <f t="shared" si="17"/>
        <v>-</v>
      </c>
      <c r="AZ33" s="70"/>
      <c r="BA33" s="70"/>
      <c r="BB33" s="155" t="str">
        <f t="shared" si="18"/>
        <v>-</v>
      </c>
      <c r="BC33" s="70"/>
      <c r="BD33" s="70"/>
      <c r="BE33" s="155" t="str">
        <f t="shared" si="19"/>
        <v>-</v>
      </c>
      <c r="BF33" s="70"/>
      <c r="BG33" s="70"/>
      <c r="BH33" s="155" t="str">
        <f t="shared" si="44"/>
        <v>-</v>
      </c>
      <c r="BI33" s="70"/>
      <c r="BJ33" s="70"/>
      <c r="BK33" s="155" t="str">
        <f t="shared" si="45"/>
        <v>-</v>
      </c>
      <c r="BL33" s="70"/>
      <c r="BM33" s="70"/>
      <c r="BN33" s="155" t="str">
        <f t="shared" si="46"/>
        <v>-</v>
      </c>
      <c r="BO33" s="70"/>
      <c r="BP33" s="70"/>
      <c r="BQ33" s="155" t="str">
        <f t="shared" si="56"/>
        <v>-</v>
      </c>
      <c r="BR33" s="70"/>
      <c r="BS33" s="70"/>
      <c r="BT33" s="155" t="str">
        <f t="shared" si="24"/>
        <v>-</v>
      </c>
      <c r="BU33" s="171"/>
      <c r="BV33" s="70"/>
      <c r="BW33" s="70"/>
      <c r="BX33" s="155" t="str">
        <f t="shared" si="25"/>
        <v>-</v>
      </c>
      <c r="BY33" s="70"/>
      <c r="BZ33" s="70"/>
      <c r="CA33" s="155" t="str">
        <f t="shared" si="26"/>
        <v>-</v>
      </c>
      <c r="CB33" s="70"/>
      <c r="CC33" s="70"/>
      <c r="CD33" s="155" t="str">
        <f t="shared" si="27"/>
        <v>-</v>
      </c>
      <c r="CE33" s="70"/>
      <c r="CF33" s="70"/>
      <c r="CG33" s="155" t="str">
        <f t="shared" si="28"/>
        <v>-</v>
      </c>
      <c r="CH33" s="70"/>
      <c r="CI33" s="70"/>
      <c r="CJ33" s="155" t="str">
        <f t="shared" si="48"/>
        <v>-</v>
      </c>
      <c r="CK33" s="70"/>
      <c r="CL33" s="70"/>
      <c r="CM33" s="155" t="str">
        <f t="shared" si="49"/>
        <v>-</v>
      </c>
      <c r="CN33" s="70"/>
      <c r="CO33" s="70"/>
      <c r="CP33" s="155" t="str">
        <f t="shared" si="50"/>
        <v>-</v>
      </c>
      <c r="CQ33" s="70"/>
      <c r="CR33" s="70"/>
      <c r="CS33" s="155" t="str">
        <f t="shared" si="51"/>
        <v>-</v>
      </c>
      <c r="CT33" s="70"/>
      <c r="CU33" s="70"/>
      <c r="CV33" s="155" t="str">
        <f t="shared" si="33"/>
        <v>-</v>
      </c>
      <c r="CW33" s="171"/>
      <c r="CX33" s="70"/>
      <c r="CY33" s="70"/>
      <c r="CZ33" s="155" t="str">
        <f t="shared" si="34"/>
        <v>-</v>
      </c>
      <c r="DA33" s="70"/>
      <c r="DB33" s="70"/>
      <c r="DC33" s="155" t="str">
        <f t="shared" si="35"/>
        <v>-</v>
      </c>
      <c r="DD33" s="70"/>
      <c r="DE33" s="70"/>
      <c r="DF33" s="155" t="str">
        <f t="shared" si="36"/>
        <v>-</v>
      </c>
      <c r="DG33" s="70"/>
      <c r="DH33" s="70"/>
      <c r="DI33" s="155" t="str">
        <f t="shared" si="37"/>
        <v>-</v>
      </c>
      <c r="DJ33" s="70"/>
      <c r="DK33" s="70"/>
      <c r="DL33" s="155" t="str">
        <f t="shared" si="52"/>
        <v>-</v>
      </c>
      <c r="DM33" s="70"/>
      <c r="DN33" s="70"/>
      <c r="DO33" s="155" t="str">
        <f t="shared" si="53"/>
        <v>-</v>
      </c>
      <c r="DP33" s="70"/>
      <c r="DQ33" s="70"/>
      <c r="DR33" s="155" t="str">
        <f t="shared" si="54"/>
        <v>-</v>
      </c>
      <c r="DS33" s="70"/>
      <c r="DT33" s="70"/>
      <c r="DU33" s="155" t="str">
        <f t="shared" si="55"/>
        <v>-</v>
      </c>
      <c r="DV33" s="70"/>
      <c r="DW33" s="70"/>
      <c r="DX33" s="155" t="str">
        <f t="shared" si="42"/>
        <v>-</v>
      </c>
      <c r="DY33" s="171"/>
    </row>
    <row r="34" spans="1:129" customFormat="1" ht="43.5" x14ac:dyDescent="0.35">
      <c r="A34" s="23"/>
      <c r="B34" s="285" t="s">
        <v>140</v>
      </c>
      <c r="C34" s="285" t="s">
        <v>280</v>
      </c>
      <c r="D34" s="281" t="s">
        <v>49</v>
      </c>
      <c r="E34" s="281" t="s">
        <v>132</v>
      </c>
      <c r="F34" s="282">
        <v>42977</v>
      </c>
      <c r="G34" s="285" t="s">
        <v>281</v>
      </c>
      <c r="H34" s="285" t="s">
        <v>281</v>
      </c>
      <c r="I34" s="285" t="s">
        <v>285</v>
      </c>
      <c r="J34" s="268" t="s">
        <v>335</v>
      </c>
      <c r="K34" s="285" t="s">
        <v>279</v>
      </c>
      <c r="L34" s="305" t="s">
        <v>30</v>
      </c>
      <c r="M34" s="305"/>
      <c r="N34" s="312"/>
      <c r="O34" s="329"/>
      <c r="P34" s="329"/>
      <c r="Q34" s="155" t="str">
        <f t="shared" si="6"/>
        <v>-</v>
      </c>
      <c r="R34" s="70"/>
      <c r="S34" s="70"/>
      <c r="T34" s="155" t="str">
        <f t="shared" si="7"/>
        <v>-</v>
      </c>
      <c r="U34" s="70"/>
      <c r="V34" s="70"/>
      <c r="W34" s="155" t="str">
        <f t="shared" si="8"/>
        <v>-</v>
      </c>
      <c r="X34" s="70"/>
      <c r="Y34" s="70"/>
      <c r="Z34" s="155" t="str">
        <f t="shared" si="9"/>
        <v>-</v>
      </c>
      <c r="AA34" s="70"/>
      <c r="AB34" s="70"/>
      <c r="AC34" s="155" t="str">
        <f t="shared" si="13"/>
        <v>-</v>
      </c>
      <c r="AD34" s="70"/>
      <c r="AE34" s="70"/>
      <c r="AF34" s="155" t="str">
        <f t="shared" si="10"/>
        <v>-</v>
      </c>
      <c r="AG34" s="70"/>
      <c r="AH34" s="70"/>
      <c r="AI34" s="155" t="str">
        <f t="shared" si="11"/>
        <v>-</v>
      </c>
      <c r="AJ34" s="70"/>
      <c r="AK34" s="70"/>
      <c r="AL34" s="155" t="str">
        <f t="shared" si="12"/>
        <v>-</v>
      </c>
      <c r="AM34" s="70"/>
      <c r="AN34" s="70"/>
      <c r="AO34" s="155" t="str">
        <f t="shared" si="43"/>
        <v>-</v>
      </c>
      <c r="AP34" s="70"/>
      <c r="AQ34" s="70"/>
      <c r="AR34" s="155" t="str">
        <f t="shared" si="15"/>
        <v>-</v>
      </c>
      <c r="AS34" s="171"/>
      <c r="AT34" s="70"/>
      <c r="AU34" s="70"/>
      <c r="AV34" s="155" t="str">
        <f t="shared" si="16"/>
        <v>-</v>
      </c>
      <c r="AW34" s="70"/>
      <c r="AX34" s="70"/>
      <c r="AY34" s="155" t="str">
        <f t="shared" si="17"/>
        <v>-</v>
      </c>
      <c r="AZ34" s="70"/>
      <c r="BA34" s="70"/>
      <c r="BB34" s="155" t="str">
        <f t="shared" si="18"/>
        <v>-</v>
      </c>
      <c r="BC34" s="70"/>
      <c r="BD34" s="70"/>
      <c r="BE34" s="155" t="str">
        <f t="shared" si="19"/>
        <v>-</v>
      </c>
      <c r="BF34" s="70"/>
      <c r="BG34" s="70"/>
      <c r="BH34" s="155" t="str">
        <f t="shared" si="44"/>
        <v>-</v>
      </c>
      <c r="BI34" s="70"/>
      <c r="BJ34" s="70"/>
      <c r="BK34" s="155" t="str">
        <f t="shared" si="45"/>
        <v>-</v>
      </c>
      <c r="BL34" s="70"/>
      <c r="BM34" s="70"/>
      <c r="BN34" s="155" t="str">
        <f t="shared" si="46"/>
        <v>-</v>
      </c>
      <c r="BO34" s="70"/>
      <c r="BP34" s="70"/>
      <c r="BQ34" s="155" t="str">
        <f t="shared" si="56"/>
        <v>-</v>
      </c>
      <c r="BR34" s="70"/>
      <c r="BS34" s="70"/>
      <c r="BT34" s="155" t="str">
        <f t="shared" si="24"/>
        <v>-</v>
      </c>
      <c r="BU34" s="171"/>
      <c r="BV34" s="70"/>
      <c r="BW34" s="70"/>
      <c r="BX34" s="155" t="str">
        <f t="shared" si="25"/>
        <v>-</v>
      </c>
      <c r="BY34" s="70"/>
      <c r="BZ34" s="70"/>
      <c r="CA34" s="155" t="str">
        <f t="shared" si="26"/>
        <v>-</v>
      </c>
      <c r="CB34" s="70"/>
      <c r="CC34" s="70"/>
      <c r="CD34" s="155" t="str">
        <f t="shared" si="27"/>
        <v>-</v>
      </c>
      <c r="CE34" s="70"/>
      <c r="CF34" s="70"/>
      <c r="CG34" s="155" t="str">
        <f t="shared" si="28"/>
        <v>-</v>
      </c>
      <c r="CH34" s="70"/>
      <c r="CI34" s="70"/>
      <c r="CJ34" s="155" t="str">
        <f t="shared" si="48"/>
        <v>-</v>
      </c>
      <c r="CK34" s="70"/>
      <c r="CL34" s="70"/>
      <c r="CM34" s="155" t="str">
        <f t="shared" si="49"/>
        <v>-</v>
      </c>
      <c r="CN34" s="70"/>
      <c r="CO34" s="70"/>
      <c r="CP34" s="155" t="str">
        <f t="shared" si="50"/>
        <v>-</v>
      </c>
      <c r="CQ34" s="70"/>
      <c r="CR34" s="70"/>
      <c r="CS34" s="155" t="str">
        <f t="shared" si="51"/>
        <v>-</v>
      </c>
      <c r="CT34" s="70"/>
      <c r="CU34" s="70"/>
      <c r="CV34" s="155" t="str">
        <f t="shared" si="33"/>
        <v>-</v>
      </c>
      <c r="CW34" s="171"/>
      <c r="CX34" s="70"/>
      <c r="CY34" s="70"/>
      <c r="CZ34" s="155" t="str">
        <f t="shared" si="34"/>
        <v>-</v>
      </c>
      <c r="DA34" s="70"/>
      <c r="DB34" s="70"/>
      <c r="DC34" s="155" t="str">
        <f t="shared" si="35"/>
        <v>-</v>
      </c>
      <c r="DD34" s="70"/>
      <c r="DE34" s="70"/>
      <c r="DF34" s="155" t="str">
        <f t="shared" si="36"/>
        <v>-</v>
      </c>
      <c r="DG34" s="70"/>
      <c r="DH34" s="70"/>
      <c r="DI34" s="155" t="str">
        <f t="shared" si="37"/>
        <v>-</v>
      </c>
      <c r="DJ34" s="70"/>
      <c r="DK34" s="70"/>
      <c r="DL34" s="155" t="str">
        <f t="shared" si="52"/>
        <v>-</v>
      </c>
      <c r="DM34" s="70"/>
      <c r="DN34" s="70"/>
      <c r="DO34" s="155" t="str">
        <f t="shared" si="53"/>
        <v>-</v>
      </c>
      <c r="DP34" s="70"/>
      <c r="DQ34" s="70"/>
      <c r="DR34" s="155" t="str">
        <f t="shared" si="54"/>
        <v>-</v>
      </c>
      <c r="DS34" s="70"/>
      <c r="DT34" s="70"/>
      <c r="DU34" s="155" t="str">
        <f t="shared" si="55"/>
        <v>-</v>
      </c>
      <c r="DV34" s="70"/>
      <c r="DW34" s="70"/>
      <c r="DX34" s="155" t="str">
        <f t="shared" si="42"/>
        <v>-</v>
      </c>
      <c r="DY34" s="171"/>
    </row>
    <row r="35" spans="1:129" customFormat="1" ht="43.5" x14ac:dyDescent="0.35">
      <c r="A35" s="23"/>
      <c r="B35" s="285" t="s">
        <v>140</v>
      </c>
      <c r="C35" s="285" t="s">
        <v>280</v>
      </c>
      <c r="D35" s="281" t="s">
        <v>49</v>
      </c>
      <c r="E35" s="281" t="s">
        <v>132</v>
      </c>
      <c r="F35" s="282">
        <v>42977</v>
      </c>
      <c r="G35" s="285" t="s">
        <v>281</v>
      </c>
      <c r="H35" s="285" t="s">
        <v>281</v>
      </c>
      <c r="I35" s="285" t="s">
        <v>285</v>
      </c>
      <c r="J35" s="268" t="s">
        <v>335</v>
      </c>
      <c r="K35" s="285" t="s">
        <v>279</v>
      </c>
      <c r="L35" s="305" t="s">
        <v>30</v>
      </c>
      <c r="M35" s="305"/>
      <c r="N35" s="312"/>
      <c r="O35" s="329"/>
      <c r="P35" s="329"/>
      <c r="Q35" s="155" t="str">
        <f t="shared" si="6"/>
        <v>-</v>
      </c>
      <c r="R35" s="70"/>
      <c r="S35" s="70"/>
      <c r="T35" s="155" t="str">
        <f t="shared" si="7"/>
        <v>-</v>
      </c>
      <c r="U35" s="70"/>
      <c r="V35" s="70"/>
      <c r="W35" s="155" t="str">
        <f t="shared" si="8"/>
        <v>-</v>
      </c>
      <c r="X35" s="70"/>
      <c r="Y35" s="70"/>
      <c r="Z35" s="155" t="str">
        <f t="shared" si="9"/>
        <v>-</v>
      </c>
      <c r="AA35" s="70"/>
      <c r="AB35" s="70"/>
      <c r="AC35" s="155" t="str">
        <f t="shared" si="13"/>
        <v>-</v>
      </c>
      <c r="AD35" s="70"/>
      <c r="AE35" s="70"/>
      <c r="AF35" s="155" t="str">
        <f t="shared" si="10"/>
        <v>-</v>
      </c>
      <c r="AG35" s="70"/>
      <c r="AH35" s="70"/>
      <c r="AI35" s="155" t="str">
        <f t="shared" si="11"/>
        <v>-</v>
      </c>
      <c r="AJ35" s="70"/>
      <c r="AK35" s="70"/>
      <c r="AL35" s="155" t="str">
        <f t="shared" si="12"/>
        <v>-</v>
      </c>
      <c r="AM35" s="70"/>
      <c r="AN35" s="70"/>
      <c r="AO35" s="155" t="str">
        <f t="shared" si="43"/>
        <v>-</v>
      </c>
      <c r="AP35" s="70"/>
      <c r="AQ35" s="70"/>
      <c r="AR35" s="155" t="str">
        <f t="shared" si="15"/>
        <v>-</v>
      </c>
      <c r="AS35" s="171"/>
      <c r="AT35" s="70"/>
      <c r="AU35" s="70"/>
      <c r="AV35" s="155" t="str">
        <f t="shared" si="16"/>
        <v>-</v>
      </c>
      <c r="AW35" s="70"/>
      <c r="AX35" s="70"/>
      <c r="AY35" s="155" t="str">
        <f t="shared" si="17"/>
        <v>-</v>
      </c>
      <c r="AZ35" s="70"/>
      <c r="BA35" s="70"/>
      <c r="BB35" s="155" t="str">
        <f t="shared" si="18"/>
        <v>-</v>
      </c>
      <c r="BC35" s="70"/>
      <c r="BD35" s="70"/>
      <c r="BE35" s="155" t="str">
        <f t="shared" si="19"/>
        <v>-</v>
      </c>
      <c r="BF35" s="70"/>
      <c r="BG35" s="70"/>
      <c r="BH35" s="155" t="str">
        <f t="shared" si="44"/>
        <v>-</v>
      </c>
      <c r="BI35" s="70"/>
      <c r="BJ35" s="70"/>
      <c r="BK35" s="155" t="str">
        <f t="shared" si="45"/>
        <v>-</v>
      </c>
      <c r="BL35" s="70"/>
      <c r="BM35" s="70"/>
      <c r="BN35" s="155" t="str">
        <f t="shared" si="46"/>
        <v>-</v>
      </c>
      <c r="BO35" s="70"/>
      <c r="BP35" s="70"/>
      <c r="BQ35" s="155" t="str">
        <f t="shared" si="56"/>
        <v>-</v>
      </c>
      <c r="BR35" s="70"/>
      <c r="BS35" s="70"/>
      <c r="BT35" s="155" t="str">
        <f t="shared" si="24"/>
        <v>-</v>
      </c>
      <c r="BU35" s="171"/>
      <c r="BV35" s="70"/>
      <c r="BW35" s="70"/>
      <c r="BX35" s="155" t="str">
        <f t="shared" si="25"/>
        <v>-</v>
      </c>
      <c r="BY35" s="70"/>
      <c r="BZ35" s="70"/>
      <c r="CA35" s="155" t="str">
        <f t="shared" si="26"/>
        <v>-</v>
      </c>
      <c r="CB35" s="70"/>
      <c r="CC35" s="70"/>
      <c r="CD35" s="155" t="str">
        <f t="shared" si="27"/>
        <v>-</v>
      </c>
      <c r="CE35" s="70"/>
      <c r="CF35" s="70"/>
      <c r="CG35" s="155" t="str">
        <f t="shared" si="28"/>
        <v>-</v>
      </c>
      <c r="CH35" s="70"/>
      <c r="CI35" s="70"/>
      <c r="CJ35" s="155" t="str">
        <f t="shared" si="48"/>
        <v>-</v>
      </c>
      <c r="CK35" s="70"/>
      <c r="CL35" s="70"/>
      <c r="CM35" s="155" t="str">
        <f t="shared" si="49"/>
        <v>-</v>
      </c>
      <c r="CN35" s="70"/>
      <c r="CO35" s="70"/>
      <c r="CP35" s="155" t="str">
        <f t="shared" si="50"/>
        <v>-</v>
      </c>
      <c r="CQ35" s="70"/>
      <c r="CR35" s="70"/>
      <c r="CS35" s="155" t="str">
        <f t="shared" si="51"/>
        <v>-</v>
      </c>
      <c r="CT35" s="70"/>
      <c r="CU35" s="70"/>
      <c r="CV35" s="155" t="str">
        <f t="shared" si="33"/>
        <v>-</v>
      </c>
      <c r="CW35" s="171"/>
      <c r="CX35" s="70"/>
      <c r="CY35" s="70"/>
      <c r="CZ35" s="155" t="str">
        <f t="shared" si="34"/>
        <v>-</v>
      </c>
      <c r="DA35" s="70"/>
      <c r="DB35" s="70"/>
      <c r="DC35" s="155" t="str">
        <f t="shared" si="35"/>
        <v>-</v>
      </c>
      <c r="DD35" s="70"/>
      <c r="DE35" s="70"/>
      <c r="DF35" s="155" t="str">
        <f t="shared" si="36"/>
        <v>-</v>
      </c>
      <c r="DG35" s="70"/>
      <c r="DH35" s="70"/>
      <c r="DI35" s="155" t="str">
        <f t="shared" si="37"/>
        <v>-</v>
      </c>
      <c r="DJ35" s="70"/>
      <c r="DK35" s="70"/>
      <c r="DL35" s="155" t="str">
        <f t="shared" si="52"/>
        <v>-</v>
      </c>
      <c r="DM35" s="70"/>
      <c r="DN35" s="70"/>
      <c r="DO35" s="155" t="str">
        <f t="shared" si="53"/>
        <v>-</v>
      </c>
      <c r="DP35" s="70"/>
      <c r="DQ35" s="70"/>
      <c r="DR35" s="155" t="str">
        <f t="shared" si="54"/>
        <v>-</v>
      </c>
      <c r="DS35" s="70"/>
      <c r="DT35" s="70"/>
      <c r="DU35" s="155" t="str">
        <f t="shared" si="55"/>
        <v>-</v>
      </c>
      <c r="DV35" s="70"/>
      <c r="DW35" s="70"/>
      <c r="DX35" s="155" t="str">
        <f t="shared" si="42"/>
        <v>-</v>
      </c>
      <c r="DY35" s="171"/>
    </row>
    <row r="36" spans="1:129" customFormat="1" ht="43.5" x14ac:dyDescent="0.35">
      <c r="A36" s="23"/>
      <c r="B36" s="285" t="s">
        <v>140</v>
      </c>
      <c r="C36" s="285" t="s">
        <v>280</v>
      </c>
      <c r="D36" s="281" t="s">
        <v>49</v>
      </c>
      <c r="E36" s="281" t="s">
        <v>132</v>
      </c>
      <c r="F36" s="282">
        <v>42977</v>
      </c>
      <c r="G36" s="285" t="s">
        <v>281</v>
      </c>
      <c r="H36" s="285" t="s">
        <v>281</v>
      </c>
      <c r="I36" s="285" t="s">
        <v>285</v>
      </c>
      <c r="J36" s="268" t="s">
        <v>335</v>
      </c>
      <c r="K36" s="285" t="s">
        <v>279</v>
      </c>
      <c r="L36" s="305" t="s">
        <v>30</v>
      </c>
      <c r="M36" s="305"/>
      <c r="N36" s="312"/>
      <c r="O36" s="329"/>
      <c r="P36" s="329"/>
      <c r="Q36" s="155" t="str">
        <f t="shared" si="6"/>
        <v>-</v>
      </c>
      <c r="R36" s="70"/>
      <c r="S36" s="70"/>
      <c r="T36" s="155" t="str">
        <f t="shared" si="7"/>
        <v>-</v>
      </c>
      <c r="U36" s="70"/>
      <c r="V36" s="70"/>
      <c r="W36" s="155" t="str">
        <f t="shared" si="8"/>
        <v>-</v>
      </c>
      <c r="X36" s="70"/>
      <c r="Y36" s="70"/>
      <c r="Z36" s="155" t="str">
        <f t="shared" si="9"/>
        <v>-</v>
      </c>
      <c r="AA36" s="70"/>
      <c r="AB36" s="70"/>
      <c r="AC36" s="155" t="str">
        <f t="shared" si="13"/>
        <v>-</v>
      </c>
      <c r="AD36" s="70"/>
      <c r="AE36" s="70"/>
      <c r="AF36" s="155" t="str">
        <f t="shared" si="10"/>
        <v>-</v>
      </c>
      <c r="AG36" s="70"/>
      <c r="AH36" s="70"/>
      <c r="AI36" s="155" t="str">
        <f t="shared" si="11"/>
        <v>-</v>
      </c>
      <c r="AJ36" s="70"/>
      <c r="AK36" s="70"/>
      <c r="AL36" s="155" t="str">
        <f t="shared" si="12"/>
        <v>-</v>
      </c>
      <c r="AM36" s="70"/>
      <c r="AN36" s="70"/>
      <c r="AO36" s="155" t="str">
        <f t="shared" si="43"/>
        <v>-</v>
      </c>
      <c r="AP36" s="70"/>
      <c r="AQ36" s="70"/>
      <c r="AR36" s="155" t="str">
        <f t="shared" si="15"/>
        <v>-</v>
      </c>
      <c r="AS36" s="171"/>
      <c r="AT36" s="70"/>
      <c r="AU36" s="70"/>
      <c r="AV36" s="155" t="str">
        <f t="shared" si="16"/>
        <v>-</v>
      </c>
      <c r="AW36" s="70"/>
      <c r="AX36" s="70"/>
      <c r="AY36" s="155" t="str">
        <f t="shared" si="17"/>
        <v>-</v>
      </c>
      <c r="AZ36" s="70"/>
      <c r="BA36" s="70"/>
      <c r="BB36" s="155" t="str">
        <f t="shared" si="18"/>
        <v>-</v>
      </c>
      <c r="BC36" s="70"/>
      <c r="BD36" s="70"/>
      <c r="BE36" s="155" t="str">
        <f t="shared" si="19"/>
        <v>-</v>
      </c>
      <c r="BF36" s="70"/>
      <c r="BG36" s="70"/>
      <c r="BH36" s="155" t="str">
        <f t="shared" si="44"/>
        <v>-</v>
      </c>
      <c r="BI36" s="70"/>
      <c r="BJ36" s="70"/>
      <c r="BK36" s="155" t="str">
        <f t="shared" si="45"/>
        <v>-</v>
      </c>
      <c r="BL36" s="70"/>
      <c r="BM36" s="70"/>
      <c r="BN36" s="155" t="str">
        <f t="shared" si="46"/>
        <v>-</v>
      </c>
      <c r="BO36" s="70"/>
      <c r="BP36" s="70"/>
      <c r="BQ36" s="155" t="str">
        <f t="shared" si="56"/>
        <v>-</v>
      </c>
      <c r="BR36" s="70"/>
      <c r="BS36" s="70"/>
      <c r="BT36" s="155" t="str">
        <f t="shared" si="24"/>
        <v>-</v>
      </c>
      <c r="BU36" s="171"/>
      <c r="BV36" s="70"/>
      <c r="BW36" s="70"/>
      <c r="BX36" s="155" t="str">
        <f t="shared" si="25"/>
        <v>-</v>
      </c>
      <c r="BY36" s="70"/>
      <c r="BZ36" s="70"/>
      <c r="CA36" s="155" t="str">
        <f t="shared" si="26"/>
        <v>-</v>
      </c>
      <c r="CB36" s="70"/>
      <c r="CC36" s="70"/>
      <c r="CD36" s="155" t="str">
        <f t="shared" si="27"/>
        <v>-</v>
      </c>
      <c r="CE36" s="70"/>
      <c r="CF36" s="70"/>
      <c r="CG36" s="155" t="str">
        <f t="shared" si="28"/>
        <v>-</v>
      </c>
      <c r="CH36" s="70"/>
      <c r="CI36" s="70"/>
      <c r="CJ36" s="155" t="str">
        <f t="shared" si="48"/>
        <v>-</v>
      </c>
      <c r="CK36" s="70"/>
      <c r="CL36" s="70"/>
      <c r="CM36" s="155" t="str">
        <f t="shared" si="49"/>
        <v>-</v>
      </c>
      <c r="CN36" s="70"/>
      <c r="CO36" s="70"/>
      <c r="CP36" s="155" t="str">
        <f t="shared" si="50"/>
        <v>-</v>
      </c>
      <c r="CQ36" s="70"/>
      <c r="CR36" s="70"/>
      <c r="CS36" s="155" t="str">
        <f t="shared" si="51"/>
        <v>-</v>
      </c>
      <c r="CT36" s="70"/>
      <c r="CU36" s="70"/>
      <c r="CV36" s="155" t="str">
        <f t="shared" si="33"/>
        <v>-</v>
      </c>
      <c r="CW36" s="171"/>
      <c r="CX36" s="70"/>
      <c r="CY36" s="70"/>
      <c r="CZ36" s="155" t="str">
        <f t="shared" si="34"/>
        <v>-</v>
      </c>
      <c r="DA36" s="70"/>
      <c r="DB36" s="70"/>
      <c r="DC36" s="155" t="str">
        <f t="shared" si="35"/>
        <v>-</v>
      </c>
      <c r="DD36" s="70"/>
      <c r="DE36" s="70"/>
      <c r="DF36" s="155" t="str">
        <f t="shared" si="36"/>
        <v>-</v>
      </c>
      <c r="DG36" s="70"/>
      <c r="DH36" s="70"/>
      <c r="DI36" s="155" t="str">
        <f t="shared" si="37"/>
        <v>-</v>
      </c>
      <c r="DJ36" s="70"/>
      <c r="DK36" s="70"/>
      <c r="DL36" s="155" t="str">
        <f t="shared" si="52"/>
        <v>-</v>
      </c>
      <c r="DM36" s="70"/>
      <c r="DN36" s="70"/>
      <c r="DO36" s="155" t="str">
        <f t="shared" si="53"/>
        <v>-</v>
      </c>
      <c r="DP36" s="70"/>
      <c r="DQ36" s="70"/>
      <c r="DR36" s="155" t="str">
        <f t="shared" si="54"/>
        <v>-</v>
      </c>
      <c r="DS36" s="70"/>
      <c r="DT36" s="70"/>
      <c r="DU36" s="155" t="str">
        <f t="shared" si="55"/>
        <v>-</v>
      </c>
      <c r="DV36" s="70"/>
      <c r="DW36" s="70"/>
      <c r="DX36" s="155" t="str">
        <f t="shared" si="42"/>
        <v>-</v>
      </c>
      <c r="DY36" s="171"/>
    </row>
    <row r="37" spans="1:129" customFormat="1" x14ac:dyDescent="0.35">
      <c r="A37" s="23"/>
      <c r="B37" s="285"/>
      <c r="C37" s="285"/>
      <c r="D37" s="281"/>
      <c r="E37" s="281"/>
      <c r="F37" s="282"/>
      <c r="G37" s="285"/>
      <c r="H37" s="285"/>
      <c r="I37" s="285"/>
      <c r="J37" s="268"/>
      <c r="K37" s="311"/>
      <c r="L37" s="305"/>
      <c r="M37" s="305"/>
      <c r="N37" s="312"/>
      <c r="O37" s="70"/>
      <c r="P37" s="70"/>
      <c r="Q37" s="155" t="str">
        <f t="shared" si="6"/>
        <v>-</v>
      </c>
      <c r="R37" s="70"/>
      <c r="S37" s="70"/>
      <c r="T37" s="155" t="str">
        <f t="shared" si="7"/>
        <v>-</v>
      </c>
      <c r="U37" s="70"/>
      <c r="V37" s="70"/>
      <c r="W37" s="155" t="str">
        <f t="shared" si="8"/>
        <v>-</v>
      </c>
      <c r="X37" s="70"/>
      <c r="Y37" s="70"/>
      <c r="Z37" s="155" t="str">
        <f t="shared" si="9"/>
        <v>-</v>
      </c>
      <c r="AA37" s="70"/>
      <c r="AB37" s="70"/>
      <c r="AC37" s="155" t="str">
        <f t="shared" si="13"/>
        <v>-</v>
      </c>
      <c r="AD37" s="70"/>
      <c r="AE37" s="70"/>
      <c r="AF37" s="155" t="str">
        <f t="shared" si="10"/>
        <v>-</v>
      </c>
      <c r="AG37" s="70"/>
      <c r="AH37" s="70"/>
      <c r="AI37" s="155" t="str">
        <f t="shared" si="11"/>
        <v>-</v>
      </c>
      <c r="AJ37" s="70"/>
      <c r="AK37" s="70"/>
      <c r="AL37" s="155" t="str">
        <f t="shared" si="12"/>
        <v>-</v>
      </c>
      <c r="AM37" s="70"/>
      <c r="AN37" s="70"/>
      <c r="AO37" s="155" t="str">
        <f t="shared" si="43"/>
        <v>-</v>
      </c>
      <c r="AP37" s="70"/>
      <c r="AQ37" s="70"/>
      <c r="AR37" s="155" t="str">
        <f t="shared" si="15"/>
        <v>-</v>
      </c>
      <c r="AS37" s="171"/>
      <c r="AT37" s="70"/>
      <c r="AU37" s="70"/>
      <c r="AV37" s="155" t="str">
        <f t="shared" si="16"/>
        <v>-</v>
      </c>
      <c r="AW37" s="70"/>
      <c r="AX37" s="70"/>
      <c r="AY37" s="155" t="str">
        <f t="shared" si="17"/>
        <v>-</v>
      </c>
      <c r="AZ37" s="70"/>
      <c r="BA37" s="70"/>
      <c r="BB37" s="155" t="str">
        <f t="shared" si="18"/>
        <v>-</v>
      </c>
      <c r="BC37" s="70"/>
      <c r="BD37" s="70"/>
      <c r="BE37" s="155" t="str">
        <f t="shared" si="19"/>
        <v>-</v>
      </c>
      <c r="BF37" s="70"/>
      <c r="BG37" s="70"/>
      <c r="BH37" s="155" t="str">
        <f t="shared" si="44"/>
        <v>-</v>
      </c>
      <c r="BI37" s="70"/>
      <c r="BJ37" s="70"/>
      <c r="BK37" s="155" t="str">
        <f t="shared" si="45"/>
        <v>-</v>
      </c>
      <c r="BL37" s="70"/>
      <c r="BM37" s="70"/>
      <c r="BN37" s="155" t="str">
        <f t="shared" si="46"/>
        <v>-</v>
      </c>
      <c r="BO37" s="70"/>
      <c r="BP37" s="70"/>
      <c r="BQ37" s="155" t="str">
        <f t="shared" si="56"/>
        <v>-</v>
      </c>
      <c r="BR37" s="70"/>
      <c r="BS37" s="70"/>
      <c r="BT37" s="155" t="str">
        <f t="shared" si="24"/>
        <v>-</v>
      </c>
      <c r="BU37" s="171"/>
      <c r="BV37" s="70"/>
      <c r="BW37" s="70"/>
      <c r="BX37" s="155" t="str">
        <f t="shared" si="25"/>
        <v>-</v>
      </c>
      <c r="BY37" s="70"/>
      <c r="BZ37" s="70"/>
      <c r="CA37" s="155" t="str">
        <f t="shared" si="26"/>
        <v>-</v>
      </c>
      <c r="CB37" s="70"/>
      <c r="CC37" s="70"/>
      <c r="CD37" s="155" t="str">
        <f t="shared" si="27"/>
        <v>-</v>
      </c>
      <c r="CE37" s="70"/>
      <c r="CF37" s="70"/>
      <c r="CG37" s="155" t="str">
        <f t="shared" si="28"/>
        <v>-</v>
      </c>
      <c r="CH37" s="70"/>
      <c r="CI37" s="70"/>
      <c r="CJ37" s="155" t="str">
        <f t="shared" si="48"/>
        <v>-</v>
      </c>
      <c r="CK37" s="70"/>
      <c r="CL37" s="70"/>
      <c r="CM37" s="155" t="str">
        <f t="shared" si="49"/>
        <v>-</v>
      </c>
      <c r="CN37" s="70"/>
      <c r="CO37" s="70"/>
      <c r="CP37" s="155" t="str">
        <f t="shared" si="50"/>
        <v>-</v>
      </c>
      <c r="CQ37" s="70"/>
      <c r="CR37" s="70"/>
      <c r="CS37" s="155" t="str">
        <f t="shared" si="51"/>
        <v>-</v>
      </c>
      <c r="CT37" s="70"/>
      <c r="CU37" s="70"/>
      <c r="CV37" s="155" t="str">
        <f t="shared" si="33"/>
        <v>-</v>
      </c>
      <c r="CW37" s="171"/>
      <c r="CX37" s="70"/>
      <c r="CY37" s="70"/>
      <c r="CZ37" s="155" t="str">
        <f t="shared" si="34"/>
        <v>-</v>
      </c>
      <c r="DA37" s="70"/>
      <c r="DB37" s="70"/>
      <c r="DC37" s="155" t="str">
        <f t="shared" si="35"/>
        <v>-</v>
      </c>
      <c r="DD37" s="70"/>
      <c r="DE37" s="70"/>
      <c r="DF37" s="155" t="str">
        <f t="shared" si="36"/>
        <v>-</v>
      </c>
      <c r="DG37" s="70"/>
      <c r="DH37" s="70"/>
      <c r="DI37" s="155" t="str">
        <f t="shared" si="37"/>
        <v>-</v>
      </c>
      <c r="DJ37" s="70"/>
      <c r="DK37" s="70"/>
      <c r="DL37" s="155" t="str">
        <f t="shared" si="52"/>
        <v>-</v>
      </c>
      <c r="DM37" s="70"/>
      <c r="DN37" s="70"/>
      <c r="DO37" s="155" t="str">
        <f t="shared" si="53"/>
        <v>-</v>
      </c>
      <c r="DP37" s="70"/>
      <c r="DQ37" s="70"/>
      <c r="DR37" s="155" t="str">
        <f t="shared" si="54"/>
        <v>-</v>
      </c>
      <c r="DS37" s="70"/>
      <c r="DT37" s="70"/>
      <c r="DU37" s="155" t="str">
        <f t="shared" si="55"/>
        <v>-</v>
      </c>
      <c r="DV37" s="70"/>
      <c r="DW37" s="70"/>
      <c r="DX37" s="155" t="str">
        <f t="shared" si="42"/>
        <v>-</v>
      </c>
      <c r="DY37" s="171"/>
    </row>
    <row r="38" spans="1:129" customFormat="1" x14ac:dyDescent="0.35">
      <c r="A38" s="23"/>
      <c r="B38" s="285"/>
      <c r="C38" s="285"/>
      <c r="D38" s="281"/>
      <c r="E38" s="281"/>
      <c r="F38" s="282"/>
      <c r="G38" s="285"/>
      <c r="H38" s="285"/>
      <c r="I38" s="285"/>
      <c r="J38" s="268"/>
      <c r="K38" s="311"/>
      <c r="L38" s="305"/>
      <c r="M38" s="305"/>
      <c r="N38" s="312"/>
      <c r="O38" s="70"/>
      <c r="P38" s="70"/>
      <c r="Q38" s="155" t="str">
        <f t="shared" si="6"/>
        <v>-</v>
      </c>
      <c r="R38" s="70"/>
      <c r="S38" s="70"/>
      <c r="T38" s="155" t="str">
        <f t="shared" si="7"/>
        <v>-</v>
      </c>
      <c r="U38" s="70"/>
      <c r="V38" s="70"/>
      <c r="W38" s="155" t="str">
        <f t="shared" si="8"/>
        <v>-</v>
      </c>
      <c r="X38" s="70"/>
      <c r="Y38" s="70"/>
      <c r="Z38" s="155" t="str">
        <f t="shared" si="9"/>
        <v>-</v>
      </c>
      <c r="AA38" s="70"/>
      <c r="AB38" s="70"/>
      <c r="AC38" s="155" t="str">
        <f t="shared" si="13"/>
        <v>-</v>
      </c>
      <c r="AD38" s="70"/>
      <c r="AE38" s="70"/>
      <c r="AF38" s="155" t="str">
        <f t="shared" si="10"/>
        <v>-</v>
      </c>
      <c r="AG38" s="70"/>
      <c r="AH38" s="70"/>
      <c r="AI38" s="155" t="str">
        <f t="shared" si="11"/>
        <v>-</v>
      </c>
      <c r="AJ38" s="70"/>
      <c r="AK38" s="70"/>
      <c r="AL38" s="155" t="str">
        <f t="shared" si="12"/>
        <v>-</v>
      </c>
      <c r="AM38" s="70"/>
      <c r="AN38" s="70"/>
      <c r="AO38" s="155" t="str">
        <f t="shared" si="43"/>
        <v>-</v>
      </c>
      <c r="AP38" s="70"/>
      <c r="AQ38" s="70"/>
      <c r="AR38" s="155" t="str">
        <f t="shared" si="15"/>
        <v>-</v>
      </c>
      <c r="AS38" s="171"/>
      <c r="AT38" s="70"/>
      <c r="AU38" s="70"/>
      <c r="AV38" s="155" t="str">
        <f t="shared" si="16"/>
        <v>-</v>
      </c>
      <c r="AW38" s="70"/>
      <c r="AX38" s="70"/>
      <c r="AY38" s="155" t="str">
        <f t="shared" si="17"/>
        <v>-</v>
      </c>
      <c r="AZ38" s="70"/>
      <c r="BA38" s="70"/>
      <c r="BB38" s="155" t="str">
        <f t="shared" si="18"/>
        <v>-</v>
      </c>
      <c r="BC38" s="70"/>
      <c r="BD38" s="70"/>
      <c r="BE38" s="155" t="str">
        <f t="shared" si="19"/>
        <v>-</v>
      </c>
      <c r="BF38" s="70"/>
      <c r="BG38" s="70"/>
      <c r="BH38" s="155" t="str">
        <f t="shared" si="44"/>
        <v>-</v>
      </c>
      <c r="BI38" s="70"/>
      <c r="BJ38" s="70"/>
      <c r="BK38" s="155" t="str">
        <f t="shared" si="45"/>
        <v>-</v>
      </c>
      <c r="BL38" s="70"/>
      <c r="BM38" s="70"/>
      <c r="BN38" s="155" t="str">
        <f t="shared" si="46"/>
        <v>-</v>
      </c>
      <c r="BO38" s="70"/>
      <c r="BP38" s="70"/>
      <c r="BQ38" s="155" t="str">
        <f t="shared" si="56"/>
        <v>-</v>
      </c>
      <c r="BR38" s="70"/>
      <c r="BS38" s="70"/>
      <c r="BT38" s="155" t="str">
        <f t="shared" si="24"/>
        <v>-</v>
      </c>
      <c r="BU38" s="171"/>
      <c r="BV38" s="70"/>
      <c r="BW38" s="70"/>
      <c r="BX38" s="155" t="str">
        <f t="shared" si="25"/>
        <v>-</v>
      </c>
      <c r="BY38" s="70"/>
      <c r="BZ38" s="70"/>
      <c r="CA38" s="155" t="str">
        <f t="shared" si="26"/>
        <v>-</v>
      </c>
      <c r="CB38" s="70"/>
      <c r="CC38" s="70"/>
      <c r="CD38" s="155" t="str">
        <f t="shared" si="27"/>
        <v>-</v>
      </c>
      <c r="CE38" s="70"/>
      <c r="CF38" s="70"/>
      <c r="CG38" s="155" t="str">
        <f t="shared" si="28"/>
        <v>-</v>
      </c>
      <c r="CH38" s="70"/>
      <c r="CI38" s="70"/>
      <c r="CJ38" s="155" t="str">
        <f t="shared" si="48"/>
        <v>-</v>
      </c>
      <c r="CK38" s="70"/>
      <c r="CL38" s="70"/>
      <c r="CM38" s="155" t="str">
        <f t="shared" si="49"/>
        <v>-</v>
      </c>
      <c r="CN38" s="70"/>
      <c r="CO38" s="70"/>
      <c r="CP38" s="155" t="str">
        <f t="shared" si="50"/>
        <v>-</v>
      </c>
      <c r="CQ38" s="70"/>
      <c r="CR38" s="70"/>
      <c r="CS38" s="155" t="str">
        <f t="shared" si="51"/>
        <v>-</v>
      </c>
      <c r="CT38" s="70"/>
      <c r="CU38" s="70"/>
      <c r="CV38" s="155" t="str">
        <f t="shared" si="33"/>
        <v>-</v>
      </c>
      <c r="CW38" s="171"/>
      <c r="CX38" s="70"/>
      <c r="CY38" s="70"/>
      <c r="CZ38" s="155" t="str">
        <f t="shared" si="34"/>
        <v>-</v>
      </c>
      <c r="DA38" s="70"/>
      <c r="DB38" s="70"/>
      <c r="DC38" s="155" t="str">
        <f t="shared" si="35"/>
        <v>-</v>
      </c>
      <c r="DD38" s="70"/>
      <c r="DE38" s="70"/>
      <c r="DF38" s="155" t="str">
        <f t="shared" si="36"/>
        <v>-</v>
      </c>
      <c r="DG38" s="70"/>
      <c r="DH38" s="70"/>
      <c r="DI38" s="155" t="str">
        <f t="shared" si="37"/>
        <v>-</v>
      </c>
      <c r="DJ38" s="70"/>
      <c r="DK38" s="70"/>
      <c r="DL38" s="155" t="str">
        <f t="shared" si="52"/>
        <v>-</v>
      </c>
      <c r="DM38" s="70"/>
      <c r="DN38" s="70"/>
      <c r="DO38" s="155" t="str">
        <f t="shared" si="53"/>
        <v>-</v>
      </c>
      <c r="DP38" s="70"/>
      <c r="DQ38" s="70"/>
      <c r="DR38" s="155" t="str">
        <f t="shared" si="54"/>
        <v>-</v>
      </c>
      <c r="DS38" s="70"/>
      <c r="DT38" s="70"/>
      <c r="DU38" s="155" t="str">
        <f t="shared" si="55"/>
        <v>-</v>
      </c>
      <c r="DV38" s="70"/>
      <c r="DW38" s="70"/>
      <c r="DX38" s="155" t="str">
        <f t="shared" si="42"/>
        <v>-</v>
      </c>
      <c r="DY38" s="171"/>
    </row>
    <row r="39" spans="1:129" customFormat="1" x14ac:dyDescent="0.35">
      <c r="A39" s="23"/>
      <c r="B39" s="285"/>
      <c r="C39" s="285"/>
      <c r="D39" s="281"/>
      <c r="E39" s="281"/>
      <c r="F39" s="282"/>
      <c r="G39" s="285"/>
      <c r="H39" s="285"/>
      <c r="I39" s="285"/>
      <c r="J39" s="268"/>
      <c r="K39" s="285"/>
      <c r="L39" s="305"/>
      <c r="M39" s="305"/>
      <c r="N39" s="312"/>
      <c r="O39" s="329"/>
      <c r="P39" s="329"/>
      <c r="Q39" s="155"/>
      <c r="R39" s="70"/>
      <c r="S39" s="70"/>
      <c r="T39" s="155" t="str">
        <f>IF(S39,R39/S39,"-")</f>
        <v>-</v>
      </c>
      <c r="U39" s="70"/>
      <c r="V39" s="70"/>
      <c r="W39" s="155" t="str">
        <f>IF(V39,U39/V39,"-")</f>
        <v>-</v>
      </c>
      <c r="X39" s="70"/>
      <c r="Y39" s="70"/>
      <c r="Z39" s="155" t="str">
        <f>IF(Y39,X39/Y39,"-")</f>
        <v>-</v>
      </c>
      <c r="AA39" s="70"/>
      <c r="AB39" s="70"/>
      <c r="AC39" s="155" t="str">
        <f>IF(AB39,AA39/AB39,"-")</f>
        <v>-</v>
      </c>
      <c r="AD39" s="70"/>
      <c r="AE39" s="70"/>
      <c r="AF39" s="155" t="str">
        <f>IF(AE39,AD39/AE39,"-")</f>
        <v>-</v>
      </c>
      <c r="AG39" s="70"/>
      <c r="AH39" s="70"/>
      <c r="AI39" s="155" t="str">
        <f>IF(AH39,AG39/AH39,"-")</f>
        <v>-</v>
      </c>
      <c r="AJ39" s="70"/>
      <c r="AK39" s="70"/>
      <c r="AL39" s="155" t="str">
        <f>IF(AK39,AJ39/AK39,"-")</f>
        <v>-</v>
      </c>
      <c r="AM39" s="70"/>
      <c r="AN39" s="70"/>
      <c r="AO39" s="155" t="str">
        <f>IF(AN39,AM39/AN39,"-")</f>
        <v>-</v>
      </c>
      <c r="AP39" s="70"/>
      <c r="AQ39" s="70"/>
      <c r="AR39" s="155" t="str">
        <f>IF(AQ39,AP39/AQ39,"-")</f>
        <v>-</v>
      </c>
      <c r="AS39" s="171"/>
      <c r="AT39" s="70"/>
      <c r="AU39" s="70"/>
      <c r="AV39" s="155" t="str">
        <f>IF(AU39,AT39/AU39,"-")</f>
        <v>-</v>
      </c>
      <c r="AW39" s="70"/>
      <c r="AX39" s="70"/>
      <c r="AY39" s="155" t="str">
        <f>IF(AX39,AW39/AX39,"-")</f>
        <v>-</v>
      </c>
      <c r="AZ39" s="70"/>
      <c r="BA39" s="70"/>
      <c r="BB39" s="155" t="str">
        <f>IF(BA39,AZ39/BA39,"-")</f>
        <v>-</v>
      </c>
      <c r="BC39" s="70"/>
      <c r="BD39" s="70"/>
      <c r="BE39" s="155" t="str">
        <f>IF(BD39,BC39/BD39,"-")</f>
        <v>-</v>
      </c>
      <c r="BF39" s="70"/>
      <c r="BG39" s="70"/>
      <c r="BH39" s="155" t="str">
        <f>IF(BG39,BF39/BG39,"-")</f>
        <v>-</v>
      </c>
      <c r="BI39" s="70"/>
      <c r="BJ39" s="70"/>
      <c r="BK39" s="155" t="str">
        <f>IF(BJ39,BI39/BJ39,"-")</f>
        <v>-</v>
      </c>
      <c r="BL39" s="70"/>
      <c r="BM39" s="70"/>
      <c r="BN39" s="155" t="str">
        <f>IF(BM39,BL39/BM39,"-")</f>
        <v>-</v>
      </c>
      <c r="BO39" s="70"/>
      <c r="BP39" s="70"/>
      <c r="BQ39" s="155" t="str">
        <f>IF(BP39,BO39/BP39,"-")</f>
        <v>-</v>
      </c>
      <c r="BR39" s="70"/>
      <c r="BS39" s="70"/>
      <c r="BT39" s="155" t="str">
        <f>IF(BS39,BR39/BS39,"-")</f>
        <v>-</v>
      </c>
      <c r="BU39" s="171"/>
      <c r="BV39" s="70"/>
      <c r="BW39" s="70"/>
      <c r="BX39" s="155" t="str">
        <f>IF(BW39,BV39/BW39,"-")</f>
        <v>-</v>
      </c>
      <c r="BY39" s="70"/>
      <c r="BZ39" s="70"/>
      <c r="CA39" s="155" t="str">
        <f>IF(BZ39,BY39/BZ39,"-")</f>
        <v>-</v>
      </c>
      <c r="CB39" s="70"/>
      <c r="CC39" s="70"/>
      <c r="CD39" s="155" t="str">
        <f>IF(CC39,CB39/CC39,"-")</f>
        <v>-</v>
      </c>
      <c r="CE39" s="70"/>
      <c r="CF39" s="70"/>
      <c r="CG39" s="155" t="str">
        <f>IF(CF39,CE39/CF39,"-")</f>
        <v>-</v>
      </c>
      <c r="CH39" s="70"/>
      <c r="CI39" s="70"/>
      <c r="CJ39" s="155" t="str">
        <f>IF(CI39,CH39/CI39,"-")</f>
        <v>-</v>
      </c>
      <c r="CK39" s="70"/>
      <c r="CL39" s="70"/>
      <c r="CM39" s="155" t="str">
        <f>IF(CL39,CK39/CL39,"-")</f>
        <v>-</v>
      </c>
      <c r="CN39" s="70"/>
      <c r="CO39" s="70"/>
      <c r="CP39" s="155" t="str">
        <f>IF(CO39,CN39/CO39,"-")</f>
        <v>-</v>
      </c>
      <c r="CQ39" s="70"/>
      <c r="CR39" s="70"/>
      <c r="CS39" s="155" t="str">
        <f>IF(CR39,CQ39/CR39,"-")</f>
        <v>-</v>
      </c>
      <c r="CT39" s="70"/>
      <c r="CU39" s="70"/>
      <c r="CV39" s="155" t="str">
        <f>IF(CU39,CT39/CU39,"-")</f>
        <v>-</v>
      </c>
      <c r="CW39" s="171"/>
      <c r="CX39" s="70"/>
      <c r="CY39" s="70"/>
      <c r="CZ39" s="155" t="str">
        <f>IF(CY39,CX39/CY39,"-")</f>
        <v>-</v>
      </c>
      <c r="DA39" s="70"/>
      <c r="DB39" s="70"/>
      <c r="DC39" s="155" t="str">
        <f>IF(DB39,DA39/DB39,"-")</f>
        <v>-</v>
      </c>
      <c r="DD39" s="70"/>
      <c r="DE39" s="70"/>
      <c r="DF39" s="155" t="str">
        <f>IF(DE39,DD39/DE39,"-")</f>
        <v>-</v>
      </c>
      <c r="DG39" s="70"/>
      <c r="DH39" s="70"/>
      <c r="DI39" s="155" t="str">
        <f>IF(DH39,DG39/DH39,"-")</f>
        <v>-</v>
      </c>
      <c r="DJ39" s="70"/>
      <c r="DK39" s="70"/>
      <c r="DL39" s="155" t="str">
        <f>IF(DK39,DJ39/DK39,"-")</f>
        <v>-</v>
      </c>
      <c r="DM39" s="70"/>
      <c r="DN39" s="70"/>
      <c r="DO39" s="155" t="str">
        <f>IF(DN39,DM39/DN39,"-")</f>
        <v>-</v>
      </c>
      <c r="DP39" s="70"/>
      <c r="DQ39" s="70"/>
      <c r="DR39" s="155" t="str">
        <f>IF(DQ39,DP39/DQ39,"-")</f>
        <v>-</v>
      </c>
      <c r="DS39" s="70"/>
      <c r="DT39" s="70"/>
      <c r="DU39" s="155" t="str">
        <f>IF(DT39,DS39/DT39,"-")</f>
        <v>-</v>
      </c>
      <c r="DV39" s="70"/>
      <c r="DW39" s="70"/>
      <c r="DX39" s="155" t="str">
        <f>IF(DW39,DV39/DW39,"-")</f>
        <v>-</v>
      </c>
      <c r="DY39" s="171"/>
    </row>
    <row r="40" spans="1:129" customFormat="1" x14ac:dyDescent="0.35">
      <c r="A40" s="23"/>
      <c r="B40" s="285"/>
      <c r="C40" s="285"/>
      <c r="D40" s="281"/>
      <c r="E40" s="281"/>
      <c r="F40" s="282"/>
      <c r="G40" s="285"/>
      <c r="H40" s="285"/>
      <c r="I40" s="285"/>
      <c r="J40" s="268"/>
      <c r="K40" s="311"/>
      <c r="L40" s="305"/>
      <c r="M40" s="305"/>
      <c r="N40" s="312"/>
      <c r="O40" s="70"/>
      <c r="P40" s="70"/>
      <c r="Q40" s="155" t="str">
        <f t="shared" si="6"/>
        <v>-</v>
      </c>
      <c r="R40" s="70"/>
      <c r="S40" s="70"/>
      <c r="T40" s="155" t="str">
        <f t="shared" si="7"/>
        <v>-</v>
      </c>
      <c r="U40" s="70"/>
      <c r="V40" s="70"/>
      <c r="W40" s="155" t="str">
        <f t="shared" si="8"/>
        <v>-</v>
      </c>
      <c r="X40" s="70"/>
      <c r="Y40" s="70"/>
      <c r="Z40" s="155" t="str">
        <f t="shared" si="9"/>
        <v>-</v>
      </c>
      <c r="AA40" s="70"/>
      <c r="AB40" s="70"/>
      <c r="AC40" s="155" t="str">
        <f t="shared" si="13"/>
        <v>-</v>
      </c>
      <c r="AD40" s="70"/>
      <c r="AE40" s="70"/>
      <c r="AF40" s="155" t="str">
        <f t="shared" ref="AF40:AF68" si="57">IF(AE40,AD40/AE40,"-")</f>
        <v>-</v>
      </c>
      <c r="AG40" s="70"/>
      <c r="AH40" s="70"/>
      <c r="AI40" s="155" t="str">
        <f t="shared" ref="AI40:AI68" si="58">IF(AH40,AG40/AH40,"-")</f>
        <v>-</v>
      </c>
      <c r="AJ40" s="70"/>
      <c r="AK40" s="70"/>
      <c r="AL40" s="155" t="str">
        <f t="shared" ref="AL40:AL68" si="59">IF(AK40,AJ40/AK40,"-")</f>
        <v>-</v>
      </c>
      <c r="AM40" s="70"/>
      <c r="AN40" s="70"/>
      <c r="AO40" s="155" t="str">
        <f t="shared" ref="AO40:AO68" si="60">IF(AN40,AM40/AN40,"-")</f>
        <v>-</v>
      </c>
      <c r="AP40" s="70"/>
      <c r="AQ40" s="70"/>
      <c r="AR40" s="155" t="str">
        <f t="shared" si="15"/>
        <v>-</v>
      </c>
      <c r="AS40" s="171"/>
      <c r="AT40" s="70"/>
      <c r="AU40" s="70"/>
      <c r="AV40" s="155" t="str">
        <f t="shared" si="16"/>
        <v>-</v>
      </c>
      <c r="AW40" s="70"/>
      <c r="AX40" s="70"/>
      <c r="AY40" s="155" t="str">
        <f t="shared" si="17"/>
        <v>-</v>
      </c>
      <c r="AZ40" s="70"/>
      <c r="BA40" s="70"/>
      <c r="BB40" s="155" t="str">
        <f t="shared" si="18"/>
        <v>-</v>
      </c>
      <c r="BC40" s="70"/>
      <c r="BD40" s="70"/>
      <c r="BE40" s="155" t="str">
        <f t="shared" si="19"/>
        <v>-</v>
      </c>
      <c r="BF40" s="70"/>
      <c r="BG40" s="70"/>
      <c r="BH40" s="155" t="str">
        <f t="shared" ref="BH40:BH68" si="61">IF(BG40,BF40/BG40,"-")</f>
        <v>-</v>
      </c>
      <c r="BI40" s="70"/>
      <c r="BJ40" s="70"/>
      <c r="BK40" s="155" t="str">
        <f t="shared" ref="BK40:BK68" si="62">IF(BJ40,BI40/BJ40,"-")</f>
        <v>-</v>
      </c>
      <c r="BL40" s="70"/>
      <c r="BM40" s="70"/>
      <c r="BN40" s="155" t="str">
        <f t="shared" ref="BN40:BN68" si="63">IF(BM40,BL40/BM40,"-")</f>
        <v>-</v>
      </c>
      <c r="BO40" s="70"/>
      <c r="BP40" s="70"/>
      <c r="BQ40" s="155" t="str">
        <f t="shared" ref="BQ40:BQ68" si="64">IF(BP40,BO40/BP40,"-")</f>
        <v>-</v>
      </c>
      <c r="BR40" s="70"/>
      <c r="BS40" s="70"/>
      <c r="BT40" s="155" t="str">
        <f t="shared" si="24"/>
        <v>-</v>
      </c>
      <c r="BU40" s="171"/>
      <c r="BV40" s="70"/>
      <c r="BW40" s="70"/>
      <c r="BX40" s="155" t="str">
        <f t="shared" si="25"/>
        <v>-</v>
      </c>
      <c r="BY40" s="70"/>
      <c r="BZ40" s="70"/>
      <c r="CA40" s="155" t="str">
        <f t="shared" si="26"/>
        <v>-</v>
      </c>
      <c r="CB40" s="70"/>
      <c r="CC40" s="70"/>
      <c r="CD40" s="155" t="str">
        <f t="shared" si="27"/>
        <v>-</v>
      </c>
      <c r="CE40" s="70"/>
      <c r="CF40" s="70"/>
      <c r="CG40" s="155" t="str">
        <f t="shared" si="28"/>
        <v>-</v>
      </c>
      <c r="CH40" s="70"/>
      <c r="CI40" s="70"/>
      <c r="CJ40" s="155" t="str">
        <f t="shared" ref="CJ40:CJ68" si="65">IF(CI40,CH40/CI40,"-")</f>
        <v>-</v>
      </c>
      <c r="CK40" s="70"/>
      <c r="CL40" s="70"/>
      <c r="CM40" s="155" t="str">
        <f t="shared" ref="CM40:CM68" si="66">IF(CL40,CK40/CL40,"-")</f>
        <v>-</v>
      </c>
      <c r="CN40" s="70"/>
      <c r="CO40" s="70"/>
      <c r="CP40" s="155" t="str">
        <f t="shared" ref="CP40:CP68" si="67">IF(CO40,CN40/CO40,"-")</f>
        <v>-</v>
      </c>
      <c r="CQ40" s="70"/>
      <c r="CR40" s="70"/>
      <c r="CS40" s="155" t="str">
        <f t="shared" ref="CS40:CS68" si="68">IF(CR40,CQ40/CR40,"-")</f>
        <v>-</v>
      </c>
      <c r="CT40" s="70"/>
      <c r="CU40" s="70"/>
      <c r="CV40" s="155" t="str">
        <f t="shared" si="33"/>
        <v>-</v>
      </c>
      <c r="CW40" s="171"/>
      <c r="CX40" s="70"/>
      <c r="CY40" s="70"/>
      <c r="CZ40" s="155" t="str">
        <f t="shared" si="34"/>
        <v>-</v>
      </c>
      <c r="DA40" s="70"/>
      <c r="DB40" s="70"/>
      <c r="DC40" s="155" t="str">
        <f t="shared" si="35"/>
        <v>-</v>
      </c>
      <c r="DD40" s="70"/>
      <c r="DE40" s="70"/>
      <c r="DF40" s="155" t="str">
        <f t="shared" si="36"/>
        <v>-</v>
      </c>
      <c r="DG40" s="70"/>
      <c r="DH40" s="70"/>
      <c r="DI40" s="155" t="str">
        <f t="shared" si="37"/>
        <v>-</v>
      </c>
      <c r="DJ40" s="70"/>
      <c r="DK40" s="70"/>
      <c r="DL40" s="155" t="str">
        <f t="shared" ref="DL40:DL68" si="69">IF(DK40,DJ40/DK40,"-")</f>
        <v>-</v>
      </c>
      <c r="DM40" s="70"/>
      <c r="DN40" s="70"/>
      <c r="DO40" s="155" t="str">
        <f t="shared" ref="DO40:DO68" si="70">IF(DN40,DM40/DN40,"-")</f>
        <v>-</v>
      </c>
      <c r="DP40" s="70"/>
      <c r="DQ40" s="70"/>
      <c r="DR40" s="155" t="str">
        <f t="shared" ref="DR40:DR68" si="71">IF(DQ40,DP40/DQ40,"-")</f>
        <v>-</v>
      </c>
      <c r="DS40" s="70"/>
      <c r="DT40" s="70"/>
      <c r="DU40" s="155" t="str">
        <f t="shared" ref="DU40:DU68" si="72">IF(DT40,DS40/DT40,"-")</f>
        <v>-</v>
      </c>
      <c r="DV40" s="70"/>
      <c r="DW40" s="70"/>
      <c r="DX40" s="155" t="str">
        <f t="shared" si="42"/>
        <v>-</v>
      </c>
      <c r="DY40" s="171"/>
    </row>
    <row r="41" spans="1:129" customFormat="1" x14ac:dyDescent="0.35">
      <c r="A41" s="23"/>
      <c r="B41" s="285"/>
      <c r="C41" s="285"/>
      <c r="D41" s="281"/>
      <c r="E41" s="281"/>
      <c r="F41" s="282"/>
      <c r="G41" s="285"/>
      <c r="H41" s="285"/>
      <c r="I41" s="285"/>
      <c r="J41" s="268"/>
      <c r="K41" s="311"/>
      <c r="L41" s="305"/>
      <c r="M41" s="305"/>
      <c r="N41" s="312"/>
      <c r="O41" s="70"/>
      <c r="P41" s="70"/>
      <c r="Q41" s="155" t="str">
        <f t="shared" si="6"/>
        <v>-</v>
      </c>
      <c r="R41" s="70"/>
      <c r="S41" s="70"/>
      <c r="T41" s="155" t="str">
        <f t="shared" si="7"/>
        <v>-</v>
      </c>
      <c r="U41" s="70"/>
      <c r="V41" s="70"/>
      <c r="W41" s="155" t="str">
        <f t="shared" si="8"/>
        <v>-</v>
      </c>
      <c r="X41" s="70"/>
      <c r="Y41" s="70"/>
      <c r="Z41" s="155" t="str">
        <f t="shared" si="9"/>
        <v>-</v>
      </c>
      <c r="AA41" s="70"/>
      <c r="AB41" s="70"/>
      <c r="AC41" s="155" t="str">
        <f t="shared" si="13"/>
        <v>-</v>
      </c>
      <c r="AD41" s="70"/>
      <c r="AE41" s="70"/>
      <c r="AF41" s="155" t="str">
        <f t="shared" si="57"/>
        <v>-</v>
      </c>
      <c r="AG41" s="70"/>
      <c r="AH41" s="70"/>
      <c r="AI41" s="155" t="str">
        <f t="shared" si="58"/>
        <v>-</v>
      </c>
      <c r="AJ41" s="70"/>
      <c r="AK41" s="70"/>
      <c r="AL41" s="155" t="str">
        <f t="shared" si="59"/>
        <v>-</v>
      </c>
      <c r="AM41" s="70"/>
      <c r="AN41" s="70"/>
      <c r="AO41" s="155" t="str">
        <f t="shared" si="60"/>
        <v>-</v>
      </c>
      <c r="AP41" s="70"/>
      <c r="AQ41" s="70"/>
      <c r="AR41" s="155" t="str">
        <f t="shared" si="15"/>
        <v>-</v>
      </c>
      <c r="AS41" s="171"/>
      <c r="AT41" s="70"/>
      <c r="AU41" s="70"/>
      <c r="AV41" s="155" t="str">
        <f t="shared" si="16"/>
        <v>-</v>
      </c>
      <c r="AW41" s="70"/>
      <c r="AX41" s="70"/>
      <c r="AY41" s="155" t="str">
        <f t="shared" si="17"/>
        <v>-</v>
      </c>
      <c r="AZ41" s="70"/>
      <c r="BA41" s="70"/>
      <c r="BB41" s="155" t="str">
        <f t="shared" si="18"/>
        <v>-</v>
      </c>
      <c r="BC41" s="70"/>
      <c r="BD41" s="70"/>
      <c r="BE41" s="155" t="str">
        <f t="shared" si="19"/>
        <v>-</v>
      </c>
      <c r="BF41" s="70"/>
      <c r="BG41" s="70"/>
      <c r="BH41" s="155" t="str">
        <f t="shared" si="61"/>
        <v>-</v>
      </c>
      <c r="BI41" s="70"/>
      <c r="BJ41" s="70"/>
      <c r="BK41" s="155" t="str">
        <f t="shared" si="62"/>
        <v>-</v>
      </c>
      <c r="BL41" s="70"/>
      <c r="BM41" s="70"/>
      <c r="BN41" s="155" t="str">
        <f t="shared" si="63"/>
        <v>-</v>
      </c>
      <c r="BO41" s="70"/>
      <c r="BP41" s="70"/>
      <c r="BQ41" s="155" t="str">
        <f t="shared" si="64"/>
        <v>-</v>
      </c>
      <c r="BR41" s="70"/>
      <c r="BS41" s="70"/>
      <c r="BT41" s="155" t="str">
        <f t="shared" si="24"/>
        <v>-</v>
      </c>
      <c r="BU41" s="171"/>
      <c r="BV41" s="70"/>
      <c r="BW41" s="70"/>
      <c r="BX41" s="155" t="str">
        <f t="shared" si="25"/>
        <v>-</v>
      </c>
      <c r="BY41" s="70"/>
      <c r="BZ41" s="70"/>
      <c r="CA41" s="155" t="str">
        <f t="shared" si="26"/>
        <v>-</v>
      </c>
      <c r="CB41" s="70"/>
      <c r="CC41" s="70"/>
      <c r="CD41" s="155" t="str">
        <f t="shared" si="27"/>
        <v>-</v>
      </c>
      <c r="CE41" s="70"/>
      <c r="CF41" s="70"/>
      <c r="CG41" s="155" t="str">
        <f t="shared" si="28"/>
        <v>-</v>
      </c>
      <c r="CH41" s="70"/>
      <c r="CI41" s="70"/>
      <c r="CJ41" s="155" t="str">
        <f t="shared" si="65"/>
        <v>-</v>
      </c>
      <c r="CK41" s="70"/>
      <c r="CL41" s="70"/>
      <c r="CM41" s="155" t="str">
        <f t="shared" si="66"/>
        <v>-</v>
      </c>
      <c r="CN41" s="70"/>
      <c r="CO41" s="70"/>
      <c r="CP41" s="155" t="str">
        <f t="shared" si="67"/>
        <v>-</v>
      </c>
      <c r="CQ41" s="70"/>
      <c r="CR41" s="70"/>
      <c r="CS41" s="155" t="str">
        <f t="shared" si="68"/>
        <v>-</v>
      </c>
      <c r="CT41" s="70"/>
      <c r="CU41" s="70"/>
      <c r="CV41" s="155" t="str">
        <f t="shared" si="33"/>
        <v>-</v>
      </c>
      <c r="CW41" s="171"/>
      <c r="CX41" s="70"/>
      <c r="CY41" s="70"/>
      <c r="CZ41" s="155" t="str">
        <f t="shared" si="34"/>
        <v>-</v>
      </c>
      <c r="DA41" s="70"/>
      <c r="DB41" s="70"/>
      <c r="DC41" s="155" t="str">
        <f t="shared" si="35"/>
        <v>-</v>
      </c>
      <c r="DD41" s="70"/>
      <c r="DE41" s="70"/>
      <c r="DF41" s="155" t="str">
        <f t="shared" si="36"/>
        <v>-</v>
      </c>
      <c r="DG41" s="70"/>
      <c r="DH41" s="70"/>
      <c r="DI41" s="155" t="str">
        <f t="shared" si="37"/>
        <v>-</v>
      </c>
      <c r="DJ41" s="70"/>
      <c r="DK41" s="70"/>
      <c r="DL41" s="155" t="str">
        <f t="shared" si="69"/>
        <v>-</v>
      </c>
      <c r="DM41" s="70"/>
      <c r="DN41" s="70"/>
      <c r="DO41" s="155" t="str">
        <f t="shared" si="70"/>
        <v>-</v>
      </c>
      <c r="DP41" s="70"/>
      <c r="DQ41" s="70"/>
      <c r="DR41" s="155" t="str">
        <f t="shared" si="71"/>
        <v>-</v>
      </c>
      <c r="DS41" s="70"/>
      <c r="DT41" s="70"/>
      <c r="DU41" s="155" t="str">
        <f t="shared" si="72"/>
        <v>-</v>
      </c>
      <c r="DV41" s="70"/>
      <c r="DW41" s="70"/>
      <c r="DX41" s="155" t="str">
        <f t="shared" si="42"/>
        <v>-</v>
      </c>
      <c r="DY41" s="171"/>
    </row>
    <row r="42" spans="1:129" customFormat="1" x14ac:dyDescent="0.35">
      <c r="A42" s="23"/>
      <c r="B42" s="285"/>
      <c r="C42" s="285"/>
      <c r="D42" s="281"/>
      <c r="E42" s="281"/>
      <c r="F42" s="282"/>
      <c r="G42" s="285"/>
      <c r="H42" s="285"/>
      <c r="I42" s="285"/>
      <c r="J42" s="268"/>
      <c r="K42" s="311"/>
      <c r="L42" s="305"/>
      <c r="M42" s="305"/>
      <c r="N42" s="312"/>
      <c r="O42" s="70"/>
      <c r="P42" s="70"/>
      <c r="Q42" s="155" t="str">
        <f t="shared" si="6"/>
        <v>-</v>
      </c>
      <c r="R42" s="70"/>
      <c r="S42" s="70"/>
      <c r="T42" s="155" t="str">
        <f t="shared" si="7"/>
        <v>-</v>
      </c>
      <c r="U42" s="70"/>
      <c r="V42" s="70"/>
      <c r="W42" s="155" t="str">
        <f t="shared" si="8"/>
        <v>-</v>
      </c>
      <c r="X42" s="70"/>
      <c r="Y42" s="70"/>
      <c r="Z42" s="155" t="str">
        <f t="shared" si="9"/>
        <v>-</v>
      </c>
      <c r="AA42" s="70"/>
      <c r="AB42" s="70"/>
      <c r="AC42" s="155" t="str">
        <f t="shared" si="13"/>
        <v>-</v>
      </c>
      <c r="AD42" s="70"/>
      <c r="AE42" s="70"/>
      <c r="AF42" s="155" t="str">
        <f t="shared" si="57"/>
        <v>-</v>
      </c>
      <c r="AG42" s="70"/>
      <c r="AH42" s="70"/>
      <c r="AI42" s="155" t="str">
        <f t="shared" si="58"/>
        <v>-</v>
      </c>
      <c r="AJ42" s="70"/>
      <c r="AK42" s="70"/>
      <c r="AL42" s="155" t="str">
        <f t="shared" si="59"/>
        <v>-</v>
      </c>
      <c r="AM42" s="70"/>
      <c r="AN42" s="70"/>
      <c r="AO42" s="155" t="str">
        <f t="shared" si="60"/>
        <v>-</v>
      </c>
      <c r="AP42" s="70"/>
      <c r="AQ42" s="70"/>
      <c r="AR42" s="155" t="str">
        <f t="shared" si="15"/>
        <v>-</v>
      </c>
      <c r="AS42" s="171"/>
      <c r="AT42" s="70"/>
      <c r="AU42" s="70"/>
      <c r="AV42" s="155" t="str">
        <f t="shared" si="16"/>
        <v>-</v>
      </c>
      <c r="AW42" s="70"/>
      <c r="AX42" s="70"/>
      <c r="AY42" s="155" t="str">
        <f t="shared" si="17"/>
        <v>-</v>
      </c>
      <c r="AZ42" s="70"/>
      <c r="BA42" s="70"/>
      <c r="BB42" s="155" t="str">
        <f t="shared" si="18"/>
        <v>-</v>
      </c>
      <c r="BC42" s="70"/>
      <c r="BD42" s="70"/>
      <c r="BE42" s="155" t="str">
        <f t="shared" si="19"/>
        <v>-</v>
      </c>
      <c r="BF42" s="70"/>
      <c r="BG42" s="70"/>
      <c r="BH42" s="155" t="str">
        <f t="shared" si="61"/>
        <v>-</v>
      </c>
      <c r="BI42" s="70"/>
      <c r="BJ42" s="70"/>
      <c r="BK42" s="155" t="str">
        <f t="shared" si="62"/>
        <v>-</v>
      </c>
      <c r="BL42" s="70"/>
      <c r="BM42" s="70"/>
      <c r="BN42" s="155" t="str">
        <f t="shared" si="63"/>
        <v>-</v>
      </c>
      <c r="BO42" s="70"/>
      <c r="BP42" s="70"/>
      <c r="BQ42" s="155" t="str">
        <f t="shared" si="64"/>
        <v>-</v>
      </c>
      <c r="BR42" s="70"/>
      <c r="BS42" s="70"/>
      <c r="BT42" s="155" t="str">
        <f t="shared" si="24"/>
        <v>-</v>
      </c>
      <c r="BU42" s="171"/>
      <c r="BV42" s="70"/>
      <c r="BW42" s="70"/>
      <c r="BX42" s="155" t="str">
        <f t="shared" si="25"/>
        <v>-</v>
      </c>
      <c r="BY42" s="70"/>
      <c r="BZ42" s="70"/>
      <c r="CA42" s="155" t="str">
        <f t="shared" si="26"/>
        <v>-</v>
      </c>
      <c r="CB42" s="70"/>
      <c r="CC42" s="70"/>
      <c r="CD42" s="155" t="str">
        <f t="shared" si="27"/>
        <v>-</v>
      </c>
      <c r="CE42" s="70"/>
      <c r="CF42" s="70"/>
      <c r="CG42" s="155" t="str">
        <f t="shared" si="28"/>
        <v>-</v>
      </c>
      <c r="CH42" s="70"/>
      <c r="CI42" s="70"/>
      <c r="CJ42" s="155" t="str">
        <f t="shared" si="65"/>
        <v>-</v>
      </c>
      <c r="CK42" s="70"/>
      <c r="CL42" s="70"/>
      <c r="CM42" s="155" t="str">
        <f t="shared" si="66"/>
        <v>-</v>
      </c>
      <c r="CN42" s="70"/>
      <c r="CO42" s="70"/>
      <c r="CP42" s="155" t="str">
        <f t="shared" si="67"/>
        <v>-</v>
      </c>
      <c r="CQ42" s="70"/>
      <c r="CR42" s="70"/>
      <c r="CS42" s="155" t="str">
        <f t="shared" si="68"/>
        <v>-</v>
      </c>
      <c r="CT42" s="70"/>
      <c r="CU42" s="70"/>
      <c r="CV42" s="155" t="str">
        <f t="shared" si="33"/>
        <v>-</v>
      </c>
      <c r="CW42" s="171"/>
      <c r="CX42" s="70"/>
      <c r="CY42" s="70"/>
      <c r="CZ42" s="155" t="str">
        <f t="shared" si="34"/>
        <v>-</v>
      </c>
      <c r="DA42" s="70"/>
      <c r="DB42" s="70"/>
      <c r="DC42" s="155" t="str">
        <f t="shared" si="35"/>
        <v>-</v>
      </c>
      <c r="DD42" s="70"/>
      <c r="DE42" s="70"/>
      <c r="DF42" s="155" t="str">
        <f t="shared" si="36"/>
        <v>-</v>
      </c>
      <c r="DG42" s="70"/>
      <c r="DH42" s="70"/>
      <c r="DI42" s="155" t="str">
        <f t="shared" si="37"/>
        <v>-</v>
      </c>
      <c r="DJ42" s="70"/>
      <c r="DK42" s="70"/>
      <c r="DL42" s="155" t="str">
        <f t="shared" si="69"/>
        <v>-</v>
      </c>
      <c r="DM42" s="70"/>
      <c r="DN42" s="70"/>
      <c r="DO42" s="155" t="str">
        <f t="shared" si="70"/>
        <v>-</v>
      </c>
      <c r="DP42" s="70"/>
      <c r="DQ42" s="70"/>
      <c r="DR42" s="155" t="str">
        <f t="shared" si="71"/>
        <v>-</v>
      </c>
      <c r="DS42" s="70"/>
      <c r="DT42" s="70"/>
      <c r="DU42" s="155" t="str">
        <f t="shared" si="72"/>
        <v>-</v>
      </c>
      <c r="DV42" s="70"/>
      <c r="DW42" s="70"/>
      <c r="DX42" s="155" t="str">
        <f t="shared" si="42"/>
        <v>-</v>
      </c>
      <c r="DY42" s="171"/>
    </row>
    <row r="43" spans="1:129" customFormat="1" x14ac:dyDescent="0.35">
      <c r="A43" s="23"/>
      <c r="B43" s="285"/>
      <c r="C43" s="285"/>
      <c r="D43" s="281"/>
      <c r="E43" s="281"/>
      <c r="F43" s="282"/>
      <c r="G43" s="285"/>
      <c r="H43" s="285"/>
      <c r="I43" s="285"/>
      <c r="J43" s="268"/>
      <c r="K43" s="311"/>
      <c r="L43" s="305"/>
      <c r="M43" s="305"/>
      <c r="N43" s="312"/>
      <c r="O43" s="70"/>
      <c r="P43" s="70"/>
      <c r="Q43" s="155" t="str">
        <f t="shared" si="6"/>
        <v>-</v>
      </c>
      <c r="R43" s="70"/>
      <c r="S43" s="70"/>
      <c r="T43" s="155" t="str">
        <f t="shared" si="7"/>
        <v>-</v>
      </c>
      <c r="U43" s="70"/>
      <c r="V43" s="70"/>
      <c r="W43" s="155" t="str">
        <f t="shared" si="8"/>
        <v>-</v>
      </c>
      <c r="X43" s="70"/>
      <c r="Y43" s="70"/>
      <c r="Z43" s="155" t="str">
        <f t="shared" si="9"/>
        <v>-</v>
      </c>
      <c r="AA43" s="70"/>
      <c r="AB43" s="70"/>
      <c r="AC43" s="155" t="str">
        <f t="shared" si="13"/>
        <v>-</v>
      </c>
      <c r="AD43" s="70"/>
      <c r="AE43" s="70"/>
      <c r="AF43" s="155" t="str">
        <f t="shared" si="57"/>
        <v>-</v>
      </c>
      <c r="AG43" s="70"/>
      <c r="AH43" s="70"/>
      <c r="AI43" s="155" t="str">
        <f t="shared" si="58"/>
        <v>-</v>
      </c>
      <c r="AJ43" s="70"/>
      <c r="AK43" s="70"/>
      <c r="AL43" s="155" t="str">
        <f t="shared" si="59"/>
        <v>-</v>
      </c>
      <c r="AM43" s="70"/>
      <c r="AN43" s="70"/>
      <c r="AO43" s="155" t="str">
        <f t="shared" si="60"/>
        <v>-</v>
      </c>
      <c r="AP43" s="70"/>
      <c r="AQ43" s="70"/>
      <c r="AR43" s="155" t="str">
        <f t="shared" si="15"/>
        <v>-</v>
      </c>
      <c r="AS43" s="171"/>
      <c r="AT43" s="70"/>
      <c r="AU43" s="70"/>
      <c r="AV43" s="155" t="str">
        <f t="shared" si="16"/>
        <v>-</v>
      </c>
      <c r="AW43" s="70"/>
      <c r="AX43" s="70"/>
      <c r="AY43" s="155" t="str">
        <f t="shared" si="17"/>
        <v>-</v>
      </c>
      <c r="AZ43" s="70"/>
      <c r="BA43" s="70"/>
      <c r="BB43" s="155" t="str">
        <f t="shared" si="18"/>
        <v>-</v>
      </c>
      <c r="BC43" s="70"/>
      <c r="BD43" s="70"/>
      <c r="BE43" s="155" t="str">
        <f t="shared" si="19"/>
        <v>-</v>
      </c>
      <c r="BF43" s="70"/>
      <c r="BG43" s="70"/>
      <c r="BH43" s="155" t="str">
        <f t="shared" si="61"/>
        <v>-</v>
      </c>
      <c r="BI43" s="70"/>
      <c r="BJ43" s="70"/>
      <c r="BK43" s="155" t="str">
        <f t="shared" si="62"/>
        <v>-</v>
      </c>
      <c r="BL43" s="70"/>
      <c r="BM43" s="70"/>
      <c r="BN43" s="155" t="str">
        <f t="shared" si="63"/>
        <v>-</v>
      </c>
      <c r="BO43" s="70"/>
      <c r="BP43" s="70"/>
      <c r="BQ43" s="155" t="str">
        <f t="shared" si="64"/>
        <v>-</v>
      </c>
      <c r="BR43" s="70"/>
      <c r="BS43" s="70"/>
      <c r="BT43" s="155" t="str">
        <f t="shared" si="24"/>
        <v>-</v>
      </c>
      <c r="BU43" s="171"/>
      <c r="BV43" s="70"/>
      <c r="BW43" s="70"/>
      <c r="BX43" s="155" t="str">
        <f t="shared" si="25"/>
        <v>-</v>
      </c>
      <c r="BY43" s="70"/>
      <c r="BZ43" s="70"/>
      <c r="CA43" s="155" t="str">
        <f t="shared" si="26"/>
        <v>-</v>
      </c>
      <c r="CB43" s="70"/>
      <c r="CC43" s="70"/>
      <c r="CD43" s="155" t="str">
        <f t="shared" si="27"/>
        <v>-</v>
      </c>
      <c r="CE43" s="70"/>
      <c r="CF43" s="70"/>
      <c r="CG43" s="155" t="str">
        <f t="shared" si="28"/>
        <v>-</v>
      </c>
      <c r="CH43" s="70"/>
      <c r="CI43" s="70"/>
      <c r="CJ43" s="155" t="str">
        <f t="shared" si="65"/>
        <v>-</v>
      </c>
      <c r="CK43" s="70"/>
      <c r="CL43" s="70"/>
      <c r="CM43" s="155" t="str">
        <f t="shared" si="66"/>
        <v>-</v>
      </c>
      <c r="CN43" s="70"/>
      <c r="CO43" s="70"/>
      <c r="CP43" s="155" t="str">
        <f t="shared" si="67"/>
        <v>-</v>
      </c>
      <c r="CQ43" s="70"/>
      <c r="CR43" s="70"/>
      <c r="CS43" s="155" t="str">
        <f t="shared" si="68"/>
        <v>-</v>
      </c>
      <c r="CT43" s="70"/>
      <c r="CU43" s="70"/>
      <c r="CV43" s="155" t="str">
        <f t="shared" si="33"/>
        <v>-</v>
      </c>
      <c r="CW43" s="171"/>
      <c r="CX43" s="70"/>
      <c r="CY43" s="70"/>
      <c r="CZ43" s="155" t="str">
        <f t="shared" si="34"/>
        <v>-</v>
      </c>
      <c r="DA43" s="70"/>
      <c r="DB43" s="70"/>
      <c r="DC43" s="155" t="str">
        <f t="shared" si="35"/>
        <v>-</v>
      </c>
      <c r="DD43" s="70"/>
      <c r="DE43" s="70"/>
      <c r="DF43" s="155" t="str">
        <f t="shared" si="36"/>
        <v>-</v>
      </c>
      <c r="DG43" s="70"/>
      <c r="DH43" s="70"/>
      <c r="DI43" s="155" t="str">
        <f t="shared" si="37"/>
        <v>-</v>
      </c>
      <c r="DJ43" s="70"/>
      <c r="DK43" s="70"/>
      <c r="DL43" s="155" t="str">
        <f t="shared" si="69"/>
        <v>-</v>
      </c>
      <c r="DM43" s="70"/>
      <c r="DN43" s="70"/>
      <c r="DO43" s="155" t="str">
        <f t="shared" si="70"/>
        <v>-</v>
      </c>
      <c r="DP43" s="70"/>
      <c r="DQ43" s="70"/>
      <c r="DR43" s="155" t="str">
        <f t="shared" si="71"/>
        <v>-</v>
      </c>
      <c r="DS43" s="70"/>
      <c r="DT43" s="70"/>
      <c r="DU43" s="155" t="str">
        <f t="shared" si="72"/>
        <v>-</v>
      </c>
      <c r="DV43" s="70"/>
      <c r="DW43" s="70"/>
      <c r="DX43" s="155" t="str">
        <f t="shared" si="42"/>
        <v>-</v>
      </c>
      <c r="DY43" s="171"/>
    </row>
    <row r="44" spans="1:129" customFormat="1" x14ac:dyDescent="0.35">
      <c r="A44" s="23"/>
      <c r="B44" s="285"/>
      <c r="C44" s="285"/>
      <c r="D44" s="281"/>
      <c r="E44" s="281"/>
      <c r="F44" s="282"/>
      <c r="G44" s="285"/>
      <c r="H44" s="285"/>
      <c r="I44" s="285"/>
      <c r="J44" s="268"/>
      <c r="K44" s="311"/>
      <c r="L44" s="305"/>
      <c r="M44" s="305"/>
      <c r="N44" s="312"/>
      <c r="O44" s="70"/>
      <c r="P44" s="70"/>
      <c r="Q44" s="155" t="str">
        <f t="shared" si="6"/>
        <v>-</v>
      </c>
      <c r="R44" s="70"/>
      <c r="S44" s="70"/>
      <c r="T44" s="155" t="str">
        <f t="shared" si="7"/>
        <v>-</v>
      </c>
      <c r="U44" s="70"/>
      <c r="V44" s="70"/>
      <c r="W44" s="155" t="str">
        <f t="shared" si="8"/>
        <v>-</v>
      </c>
      <c r="X44" s="70"/>
      <c r="Y44" s="70"/>
      <c r="Z44" s="155" t="str">
        <f t="shared" si="9"/>
        <v>-</v>
      </c>
      <c r="AA44" s="70"/>
      <c r="AB44" s="70"/>
      <c r="AC44" s="155" t="str">
        <f t="shared" si="13"/>
        <v>-</v>
      </c>
      <c r="AD44" s="70"/>
      <c r="AE44" s="70"/>
      <c r="AF44" s="155" t="str">
        <f t="shared" si="57"/>
        <v>-</v>
      </c>
      <c r="AG44" s="70"/>
      <c r="AH44" s="70"/>
      <c r="AI44" s="155" t="str">
        <f t="shared" si="58"/>
        <v>-</v>
      </c>
      <c r="AJ44" s="70"/>
      <c r="AK44" s="70"/>
      <c r="AL44" s="155" t="str">
        <f t="shared" si="59"/>
        <v>-</v>
      </c>
      <c r="AM44" s="70"/>
      <c r="AN44" s="70"/>
      <c r="AO44" s="155" t="str">
        <f t="shared" si="60"/>
        <v>-</v>
      </c>
      <c r="AP44" s="70"/>
      <c r="AQ44" s="70"/>
      <c r="AR44" s="155" t="str">
        <f t="shared" si="15"/>
        <v>-</v>
      </c>
      <c r="AS44" s="171"/>
      <c r="AT44" s="70"/>
      <c r="AU44" s="70"/>
      <c r="AV44" s="155" t="str">
        <f t="shared" si="16"/>
        <v>-</v>
      </c>
      <c r="AW44" s="70"/>
      <c r="AX44" s="70"/>
      <c r="AY44" s="155" t="str">
        <f t="shared" si="17"/>
        <v>-</v>
      </c>
      <c r="AZ44" s="70"/>
      <c r="BA44" s="70"/>
      <c r="BB44" s="155" t="str">
        <f t="shared" si="18"/>
        <v>-</v>
      </c>
      <c r="BC44" s="70"/>
      <c r="BD44" s="70"/>
      <c r="BE44" s="155" t="str">
        <f t="shared" si="19"/>
        <v>-</v>
      </c>
      <c r="BF44" s="70"/>
      <c r="BG44" s="70"/>
      <c r="BH44" s="155" t="str">
        <f t="shared" si="61"/>
        <v>-</v>
      </c>
      <c r="BI44" s="70"/>
      <c r="BJ44" s="70"/>
      <c r="BK44" s="155" t="str">
        <f t="shared" si="62"/>
        <v>-</v>
      </c>
      <c r="BL44" s="70"/>
      <c r="BM44" s="70"/>
      <c r="BN44" s="155" t="str">
        <f t="shared" si="63"/>
        <v>-</v>
      </c>
      <c r="BO44" s="70"/>
      <c r="BP44" s="70"/>
      <c r="BQ44" s="155" t="str">
        <f t="shared" si="64"/>
        <v>-</v>
      </c>
      <c r="BR44" s="70"/>
      <c r="BS44" s="70"/>
      <c r="BT44" s="155" t="str">
        <f t="shared" si="24"/>
        <v>-</v>
      </c>
      <c r="BU44" s="171"/>
      <c r="BV44" s="70"/>
      <c r="BW44" s="70"/>
      <c r="BX44" s="155" t="str">
        <f t="shared" si="25"/>
        <v>-</v>
      </c>
      <c r="BY44" s="70"/>
      <c r="BZ44" s="70"/>
      <c r="CA44" s="155" t="str">
        <f t="shared" si="26"/>
        <v>-</v>
      </c>
      <c r="CB44" s="70"/>
      <c r="CC44" s="70"/>
      <c r="CD44" s="155" t="str">
        <f t="shared" si="27"/>
        <v>-</v>
      </c>
      <c r="CE44" s="70"/>
      <c r="CF44" s="70"/>
      <c r="CG44" s="155" t="str">
        <f t="shared" si="28"/>
        <v>-</v>
      </c>
      <c r="CH44" s="70"/>
      <c r="CI44" s="70"/>
      <c r="CJ44" s="155" t="str">
        <f t="shared" si="65"/>
        <v>-</v>
      </c>
      <c r="CK44" s="70"/>
      <c r="CL44" s="70"/>
      <c r="CM44" s="155" t="str">
        <f t="shared" si="66"/>
        <v>-</v>
      </c>
      <c r="CN44" s="70"/>
      <c r="CO44" s="70"/>
      <c r="CP44" s="155" t="str">
        <f t="shared" si="67"/>
        <v>-</v>
      </c>
      <c r="CQ44" s="70"/>
      <c r="CR44" s="70"/>
      <c r="CS44" s="155" t="str">
        <f t="shared" si="68"/>
        <v>-</v>
      </c>
      <c r="CT44" s="70"/>
      <c r="CU44" s="70"/>
      <c r="CV44" s="155" t="str">
        <f t="shared" si="33"/>
        <v>-</v>
      </c>
      <c r="CW44" s="171"/>
      <c r="CX44" s="70"/>
      <c r="CY44" s="70"/>
      <c r="CZ44" s="155" t="str">
        <f t="shared" si="34"/>
        <v>-</v>
      </c>
      <c r="DA44" s="70"/>
      <c r="DB44" s="70"/>
      <c r="DC44" s="155" t="str">
        <f t="shared" si="35"/>
        <v>-</v>
      </c>
      <c r="DD44" s="70"/>
      <c r="DE44" s="70"/>
      <c r="DF44" s="155" t="str">
        <f t="shared" si="36"/>
        <v>-</v>
      </c>
      <c r="DG44" s="70"/>
      <c r="DH44" s="70"/>
      <c r="DI44" s="155" t="str">
        <f t="shared" si="37"/>
        <v>-</v>
      </c>
      <c r="DJ44" s="70"/>
      <c r="DK44" s="70"/>
      <c r="DL44" s="155" t="str">
        <f t="shared" si="69"/>
        <v>-</v>
      </c>
      <c r="DM44" s="70"/>
      <c r="DN44" s="70"/>
      <c r="DO44" s="155" t="str">
        <f t="shared" si="70"/>
        <v>-</v>
      </c>
      <c r="DP44" s="70"/>
      <c r="DQ44" s="70"/>
      <c r="DR44" s="155" t="str">
        <f t="shared" si="71"/>
        <v>-</v>
      </c>
      <c r="DS44" s="70"/>
      <c r="DT44" s="70"/>
      <c r="DU44" s="155" t="str">
        <f t="shared" si="72"/>
        <v>-</v>
      </c>
      <c r="DV44" s="70"/>
      <c r="DW44" s="70"/>
      <c r="DX44" s="155" t="str">
        <f t="shared" si="42"/>
        <v>-</v>
      </c>
      <c r="DY44" s="171"/>
    </row>
    <row r="45" spans="1:129" customFormat="1" x14ac:dyDescent="0.35">
      <c r="A45" s="23"/>
      <c r="B45" s="285"/>
      <c r="C45" s="285"/>
      <c r="D45" s="281"/>
      <c r="E45" s="281"/>
      <c r="F45" s="282"/>
      <c r="G45" s="285"/>
      <c r="H45" s="285"/>
      <c r="I45" s="285"/>
      <c r="J45" s="268"/>
      <c r="K45" s="311"/>
      <c r="L45" s="305"/>
      <c r="M45" s="305"/>
      <c r="N45" s="312"/>
      <c r="O45" s="70"/>
      <c r="P45" s="70"/>
      <c r="Q45" s="155" t="str">
        <f t="shared" si="6"/>
        <v>-</v>
      </c>
      <c r="R45" s="70"/>
      <c r="S45" s="70"/>
      <c r="T45" s="155" t="str">
        <f t="shared" si="7"/>
        <v>-</v>
      </c>
      <c r="U45" s="70"/>
      <c r="V45" s="70"/>
      <c r="W45" s="155" t="str">
        <f t="shared" si="8"/>
        <v>-</v>
      </c>
      <c r="X45" s="70"/>
      <c r="Y45" s="70"/>
      <c r="Z45" s="155" t="str">
        <f t="shared" si="9"/>
        <v>-</v>
      </c>
      <c r="AA45" s="70"/>
      <c r="AB45" s="70"/>
      <c r="AC45" s="155" t="str">
        <f t="shared" si="13"/>
        <v>-</v>
      </c>
      <c r="AD45" s="70"/>
      <c r="AE45" s="70"/>
      <c r="AF45" s="155" t="str">
        <f t="shared" si="57"/>
        <v>-</v>
      </c>
      <c r="AG45" s="70"/>
      <c r="AH45" s="70"/>
      <c r="AI45" s="155" t="str">
        <f t="shared" si="58"/>
        <v>-</v>
      </c>
      <c r="AJ45" s="70"/>
      <c r="AK45" s="70"/>
      <c r="AL45" s="155" t="str">
        <f t="shared" si="59"/>
        <v>-</v>
      </c>
      <c r="AM45" s="70"/>
      <c r="AN45" s="70"/>
      <c r="AO45" s="155" t="str">
        <f t="shared" si="60"/>
        <v>-</v>
      </c>
      <c r="AP45" s="70"/>
      <c r="AQ45" s="70"/>
      <c r="AR45" s="155" t="str">
        <f t="shared" si="15"/>
        <v>-</v>
      </c>
      <c r="AS45" s="171"/>
      <c r="AT45" s="70"/>
      <c r="AU45" s="70"/>
      <c r="AV45" s="155" t="str">
        <f t="shared" si="16"/>
        <v>-</v>
      </c>
      <c r="AW45" s="70"/>
      <c r="AX45" s="70"/>
      <c r="AY45" s="155" t="str">
        <f t="shared" si="17"/>
        <v>-</v>
      </c>
      <c r="AZ45" s="70"/>
      <c r="BA45" s="70"/>
      <c r="BB45" s="155" t="str">
        <f t="shared" si="18"/>
        <v>-</v>
      </c>
      <c r="BC45" s="70"/>
      <c r="BD45" s="70"/>
      <c r="BE45" s="155" t="str">
        <f t="shared" si="19"/>
        <v>-</v>
      </c>
      <c r="BF45" s="70"/>
      <c r="BG45" s="70"/>
      <c r="BH45" s="155" t="str">
        <f t="shared" si="61"/>
        <v>-</v>
      </c>
      <c r="BI45" s="70"/>
      <c r="BJ45" s="70"/>
      <c r="BK45" s="155" t="str">
        <f t="shared" si="62"/>
        <v>-</v>
      </c>
      <c r="BL45" s="70"/>
      <c r="BM45" s="70"/>
      <c r="BN45" s="155" t="str">
        <f t="shared" si="63"/>
        <v>-</v>
      </c>
      <c r="BO45" s="70"/>
      <c r="BP45" s="70"/>
      <c r="BQ45" s="155" t="str">
        <f t="shared" si="64"/>
        <v>-</v>
      </c>
      <c r="BR45" s="70"/>
      <c r="BS45" s="70"/>
      <c r="BT45" s="155" t="str">
        <f t="shared" si="24"/>
        <v>-</v>
      </c>
      <c r="BU45" s="171"/>
      <c r="BV45" s="70"/>
      <c r="BW45" s="70"/>
      <c r="BX45" s="155" t="str">
        <f t="shared" si="25"/>
        <v>-</v>
      </c>
      <c r="BY45" s="70"/>
      <c r="BZ45" s="70"/>
      <c r="CA45" s="155" t="str">
        <f t="shared" si="26"/>
        <v>-</v>
      </c>
      <c r="CB45" s="70"/>
      <c r="CC45" s="70"/>
      <c r="CD45" s="155" t="str">
        <f t="shared" si="27"/>
        <v>-</v>
      </c>
      <c r="CE45" s="70"/>
      <c r="CF45" s="70"/>
      <c r="CG45" s="155" t="str">
        <f t="shared" si="28"/>
        <v>-</v>
      </c>
      <c r="CH45" s="70"/>
      <c r="CI45" s="70"/>
      <c r="CJ45" s="155" t="str">
        <f t="shared" si="65"/>
        <v>-</v>
      </c>
      <c r="CK45" s="70"/>
      <c r="CL45" s="70"/>
      <c r="CM45" s="155" t="str">
        <f t="shared" si="66"/>
        <v>-</v>
      </c>
      <c r="CN45" s="70"/>
      <c r="CO45" s="70"/>
      <c r="CP45" s="155" t="str">
        <f t="shared" si="67"/>
        <v>-</v>
      </c>
      <c r="CQ45" s="70"/>
      <c r="CR45" s="70"/>
      <c r="CS45" s="155" t="str">
        <f t="shared" si="68"/>
        <v>-</v>
      </c>
      <c r="CT45" s="70"/>
      <c r="CU45" s="70"/>
      <c r="CV45" s="155" t="str">
        <f t="shared" si="33"/>
        <v>-</v>
      </c>
      <c r="CW45" s="171"/>
      <c r="CX45" s="70"/>
      <c r="CY45" s="70"/>
      <c r="CZ45" s="155" t="str">
        <f t="shared" si="34"/>
        <v>-</v>
      </c>
      <c r="DA45" s="70"/>
      <c r="DB45" s="70"/>
      <c r="DC45" s="155" t="str">
        <f t="shared" si="35"/>
        <v>-</v>
      </c>
      <c r="DD45" s="70"/>
      <c r="DE45" s="70"/>
      <c r="DF45" s="155" t="str">
        <f t="shared" si="36"/>
        <v>-</v>
      </c>
      <c r="DG45" s="70"/>
      <c r="DH45" s="70"/>
      <c r="DI45" s="155" t="str">
        <f t="shared" si="37"/>
        <v>-</v>
      </c>
      <c r="DJ45" s="70"/>
      <c r="DK45" s="70"/>
      <c r="DL45" s="155" t="str">
        <f t="shared" si="69"/>
        <v>-</v>
      </c>
      <c r="DM45" s="70"/>
      <c r="DN45" s="70"/>
      <c r="DO45" s="155" t="str">
        <f t="shared" si="70"/>
        <v>-</v>
      </c>
      <c r="DP45" s="70"/>
      <c r="DQ45" s="70"/>
      <c r="DR45" s="155" t="str">
        <f t="shared" si="71"/>
        <v>-</v>
      </c>
      <c r="DS45" s="70"/>
      <c r="DT45" s="70"/>
      <c r="DU45" s="155" t="str">
        <f t="shared" si="72"/>
        <v>-</v>
      </c>
      <c r="DV45" s="70"/>
      <c r="DW45" s="70"/>
      <c r="DX45" s="155" t="str">
        <f t="shared" si="42"/>
        <v>-</v>
      </c>
      <c r="DY45" s="171"/>
    </row>
    <row r="46" spans="1:129" customFormat="1" x14ac:dyDescent="0.35">
      <c r="A46" s="23"/>
      <c r="B46" s="285"/>
      <c r="C46" s="285"/>
      <c r="D46" s="281"/>
      <c r="E46" s="281"/>
      <c r="F46" s="282"/>
      <c r="G46" s="285"/>
      <c r="H46" s="285"/>
      <c r="I46" s="285"/>
      <c r="J46" s="268"/>
      <c r="K46" s="311"/>
      <c r="L46" s="305"/>
      <c r="M46" s="305"/>
      <c r="N46" s="312"/>
      <c r="O46" s="70"/>
      <c r="P46" s="70"/>
      <c r="Q46" s="155" t="str">
        <f t="shared" si="6"/>
        <v>-</v>
      </c>
      <c r="R46" s="70"/>
      <c r="S46" s="70"/>
      <c r="T46" s="155" t="str">
        <f t="shared" si="7"/>
        <v>-</v>
      </c>
      <c r="U46" s="70"/>
      <c r="V46" s="70"/>
      <c r="W46" s="155" t="str">
        <f t="shared" si="8"/>
        <v>-</v>
      </c>
      <c r="X46" s="70"/>
      <c r="Y46" s="70"/>
      <c r="Z46" s="155" t="str">
        <f t="shared" si="9"/>
        <v>-</v>
      </c>
      <c r="AA46" s="70"/>
      <c r="AB46" s="70"/>
      <c r="AC46" s="155" t="str">
        <f t="shared" si="13"/>
        <v>-</v>
      </c>
      <c r="AD46" s="70"/>
      <c r="AE46" s="70"/>
      <c r="AF46" s="155" t="str">
        <f t="shared" si="57"/>
        <v>-</v>
      </c>
      <c r="AG46" s="70"/>
      <c r="AH46" s="70"/>
      <c r="AI46" s="155" t="str">
        <f t="shared" si="58"/>
        <v>-</v>
      </c>
      <c r="AJ46" s="70"/>
      <c r="AK46" s="70"/>
      <c r="AL46" s="155" t="str">
        <f t="shared" si="59"/>
        <v>-</v>
      </c>
      <c r="AM46" s="70"/>
      <c r="AN46" s="70"/>
      <c r="AO46" s="155" t="str">
        <f t="shared" si="60"/>
        <v>-</v>
      </c>
      <c r="AP46" s="70"/>
      <c r="AQ46" s="70"/>
      <c r="AR46" s="155" t="str">
        <f t="shared" si="15"/>
        <v>-</v>
      </c>
      <c r="AS46" s="171"/>
      <c r="AT46" s="70"/>
      <c r="AU46" s="70"/>
      <c r="AV46" s="155" t="str">
        <f t="shared" si="16"/>
        <v>-</v>
      </c>
      <c r="AW46" s="70"/>
      <c r="AX46" s="70"/>
      <c r="AY46" s="155" t="str">
        <f t="shared" si="17"/>
        <v>-</v>
      </c>
      <c r="AZ46" s="70"/>
      <c r="BA46" s="70"/>
      <c r="BB46" s="155" t="str">
        <f t="shared" si="18"/>
        <v>-</v>
      </c>
      <c r="BC46" s="70"/>
      <c r="BD46" s="70"/>
      <c r="BE46" s="155" t="str">
        <f t="shared" si="19"/>
        <v>-</v>
      </c>
      <c r="BF46" s="70"/>
      <c r="BG46" s="70"/>
      <c r="BH46" s="155" t="str">
        <f t="shared" si="61"/>
        <v>-</v>
      </c>
      <c r="BI46" s="70"/>
      <c r="BJ46" s="70"/>
      <c r="BK46" s="155" t="str">
        <f t="shared" si="62"/>
        <v>-</v>
      </c>
      <c r="BL46" s="70"/>
      <c r="BM46" s="70"/>
      <c r="BN46" s="155" t="str">
        <f t="shared" si="63"/>
        <v>-</v>
      </c>
      <c r="BO46" s="70"/>
      <c r="BP46" s="70"/>
      <c r="BQ46" s="155" t="str">
        <f t="shared" si="64"/>
        <v>-</v>
      </c>
      <c r="BR46" s="70"/>
      <c r="BS46" s="70"/>
      <c r="BT46" s="155" t="str">
        <f t="shared" si="24"/>
        <v>-</v>
      </c>
      <c r="BU46" s="171"/>
      <c r="BV46" s="70"/>
      <c r="BW46" s="70"/>
      <c r="BX46" s="155" t="str">
        <f t="shared" si="25"/>
        <v>-</v>
      </c>
      <c r="BY46" s="70"/>
      <c r="BZ46" s="70"/>
      <c r="CA46" s="155" t="str">
        <f t="shared" si="26"/>
        <v>-</v>
      </c>
      <c r="CB46" s="70"/>
      <c r="CC46" s="70"/>
      <c r="CD46" s="155" t="str">
        <f t="shared" si="27"/>
        <v>-</v>
      </c>
      <c r="CE46" s="70"/>
      <c r="CF46" s="70"/>
      <c r="CG46" s="155" t="str">
        <f t="shared" si="28"/>
        <v>-</v>
      </c>
      <c r="CH46" s="70"/>
      <c r="CI46" s="70"/>
      <c r="CJ46" s="155" t="str">
        <f t="shared" si="65"/>
        <v>-</v>
      </c>
      <c r="CK46" s="70"/>
      <c r="CL46" s="70"/>
      <c r="CM46" s="155" t="str">
        <f t="shared" si="66"/>
        <v>-</v>
      </c>
      <c r="CN46" s="70"/>
      <c r="CO46" s="70"/>
      <c r="CP46" s="155" t="str">
        <f t="shared" si="67"/>
        <v>-</v>
      </c>
      <c r="CQ46" s="70"/>
      <c r="CR46" s="70"/>
      <c r="CS46" s="155" t="str">
        <f t="shared" si="68"/>
        <v>-</v>
      </c>
      <c r="CT46" s="70"/>
      <c r="CU46" s="70"/>
      <c r="CV46" s="155" t="str">
        <f t="shared" si="33"/>
        <v>-</v>
      </c>
      <c r="CW46" s="171"/>
      <c r="CX46" s="70"/>
      <c r="CY46" s="70"/>
      <c r="CZ46" s="155" t="str">
        <f t="shared" si="34"/>
        <v>-</v>
      </c>
      <c r="DA46" s="70"/>
      <c r="DB46" s="70"/>
      <c r="DC46" s="155" t="str">
        <f t="shared" si="35"/>
        <v>-</v>
      </c>
      <c r="DD46" s="70"/>
      <c r="DE46" s="70"/>
      <c r="DF46" s="155" t="str">
        <f t="shared" si="36"/>
        <v>-</v>
      </c>
      <c r="DG46" s="70"/>
      <c r="DH46" s="70"/>
      <c r="DI46" s="155" t="str">
        <f t="shared" si="37"/>
        <v>-</v>
      </c>
      <c r="DJ46" s="70"/>
      <c r="DK46" s="70"/>
      <c r="DL46" s="155" t="str">
        <f t="shared" si="69"/>
        <v>-</v>
      </c>
      <c r="DM46" s="70"/>
      <c r="DN46" s="70"/>
      <c r="DO46" s="155" t="str">
        <f t="shared" si="70"/>
        <v>-</v>
      </c>
      <c r="DP46" s="70"/>
      <c r="DQ46" s="70"/>
      <c r="DR46" s="155" t="str">
        <f t="shared" si="71"/>
        <v>-</v>
      </c>
      <c r="DS46" s="70"/>
      <c r="DT46" s="70"/>
      <c r="DU46" s="155" t="str">
        <f t="shared" si="72"/>
        <v>-</v>
      </c>
      <c r="DV46" s="70"/>
      <c r="DW46" s="70"/>
      <c r="DX46" s="155" t="str">
        <f t="shared" si="42"/>
        <v>-</v>
      </c>
      <c r="DY46" s="171"/>
    </row>
    <row r="47" spans="1:129" customFormat="1" x14ac:dyDescent="0.35">
      <c r="A47" s="23"/>
      <c r="B47" s="285"/>
      <c r="C47" s="285"/>
      <c r="D47" s="281"/>
      <c r="E47" s="281"/>
      <c r="F47" s="282"/>
      <c r="G47" s="285"/>
      <c r="H47" s="285"/>
      <c r="I47" s="285"/>
      <c r="J47" s="268"/>
      <c r="K47" s="311"/>
      <c r="L47" s="305"/>
      <c r="M47" s="305"/>
      <c r="N47" s="312"/>
      <c r="O47" s="70"/>
      <c r="P47" s="70"/>
      <c r="Q47" s="155" t="str">
        <f t="shared" si="6"/>
        <v>-</v>
      </c>
      <c r="R47" s="70"/>
      <c r="S47" s="70"/>
      <c r="T47" s="155" t="str">
        <f t="shared" si="7"/>
        <v>-</v>
      </c>
      <c r="U47" s="70"/>
      <c r="V47" s="70"/>
      <c r="W47" s="155" t="str">
        <f t="shared" si="8"/>
        <v>-</v>
      </c>
      <c r="X47" s="70"/>
      <c r="Y47" s="70"/>
      <c r="Z47" s="155" t="str">
        <f t="shared" si="9"/>
        <v>-</v>
      </c>
      <c r="AA47" s="70"/>
      <c r="AB47" s="70"/>
      <c r="AC47" s="155" t="str">
        <f t="shared" si="13"/>
        <v>-</v>
      </c>
      <c r="AD47" s="70"/>
      <c r="AE47" s="70"/>
      <c r="AF47" s="155" t="str">
        <f t="shared" si="57"/>
        <v>-</v>
      </c>
      <c r="AG47" s="70"/>
      <c r="AH47" s="70"/>
      <c r="AI47" s="155" t="str">
        <f t="shared" si="58"/>
        <v>-</v>
      </c>
      <c r="AJ47" s="70"/>
      <c r="AK47" s="70"/>
      <c r="AL47" s="155" t="str">
        <f t="shared" si="59"/>
        <v>-</v>
      </c>
      <c r="AM47" s="70"/>
      <c r="AN47" s="70"/>
      <c r="AO47" s="155" t="str">
        <f t="shared" si="60"/>
        <v>-</v>
      </c>
      <c r="AP47" s="70"/>
      <c r="AQ47" s="70"/>
      <c r="AR47" s="155" t="str">
        <f t="shared" si="15"/>
        <v>-</v>
      </c>
      <c r="AS47" s="171"/>
      <c r="AT47" s="70"/>
      <c r="AU47" s="70"/>
      <c r="AV47" s="155" t="str">
        <f t="shared" si="16"/>
        <v>-</v>
      </c>
      <c r="AW47" s="70"/>
      <c r="AX47" s="70"/>
      <c r="AY47" s="155" t="str">
        <f t="shared" si="17"/>
        <v>-</v>
      </c>
      <c r="AZ47" s="70"/>
      <c r="BA47" s="70"/>
      <c r="BB47" s="155" t="str">
        <f t="shared" si="18"/>
        <v>-</v>
      </c>
      <c r="BC47" s="70"/>
      <c r="BD47" s="70"/>
      <c r="BE47" s="155" t="str">
        <f t="shared" si="19"/>
        <v>-</v>
      </c>
      <c r="BF47" s="70"/>
      <c r="BG47" s="70"/>
      <c r="BH47" s="155" t="str">
        <f t="shared" si="61"/>
        <v>-</v>
      </c>
      <c r="BI47" s="70"/>
      <c r="BJ47" s="70"/>
      <c r="BK47" s="155" t="str">
        <f t="shared" si="62"/>
        <v>-</v>
      </c>
      <c r="BL47" s="70"/>
      <c r="BM47" s="70"/>
      <c r="BN47" s="155" t="str">
        <f t="shared" si="63"/>
        <v>-</v>
      </c>
      <c r="BO47" s="70"/>
      <c r="BP47" s="70"/>
      <c r="BQ47" s="155" t="str">
        <f t="shared" si="64"/>
        <v>-</v>
      </c>
      <c r="BR47" s="70"/>
      <c r="BS47" s="70"/>
      <c r="BT47" s="155" t="str">
        <f t="shared" si="24"/>
        <v>-</v>
      </c>
      <c r="BU47" s="171"/>
      <c r="BV47" s="70"/>
      <c r="BW47" s="70"/>
      <c r="BX47" s="155" t="str">
        <f t="shared" si="25"/>
        <v>-</v>
      </c>
      <c r="BY47" s="70"/>
      <c r="BZ47" s="70"/>
      <c r="CA47" s="155" t="str">
        <f t="shared" si="26"/>
        <v>-</v>
      </c>
      <c r="CB47" s="70"/>
      <c r="CC47" s="70"/>
      <c r="CD47" s="155" t="str">
        <f t="shared" si="27"/>
        <v>-</v>
      </c>
      <c r="CE47" s="70"/>
      <c r="CF47" s="70"/>
      <c r="CG47" s="155" t="str">
        <f t="shared" si="28"/>
        <v>-</v>
      </c>
      <c r="CH47" s="70"/>
      <c r="CI47" s="70"/>
      <c r="CJ47" s="155" t="str">
        <f t="shared" si="65"/>
        <v>-</v>
      </c>
      <c r="CK47" s="70"/>
      <c r="CL47" s="70"/>
      <c r="CM47" s="155" t="str">
        <f t="shared" si="66"/>
        <v>-</v>
      </c>
      <c r="CN47" s="70"/>
      <c r="CO47" s="70"/>
      <c r="CP47" s="155" t="str">
        <f t="shared" si="67"/>
        <v>-</v>
      </c>
      <c r="CQ47" s="70"/>
      <c r="CR47" s="70"/>
      <c r="CS47" s="155" t="str">
        <f t="shared" si="68"/>
        <v>-</v>
      </c>
      <c r="CT47" s="70"/>
      <c r="CU47" s="70"/>
      <c r="CV47" s="155" t="str">
        <f t="shared" si="33"/>
        <v>-</v>
      </c>
      <c r="CW47" s="171"/>
      <c r="CX47" s="70"/>
      <c r="CY47" s="70"/>
      <c r="CZ47" s="155" t="str">
        <f t="shared" si="34"/>
        <v>-</v>
      </c>
      <c r="DA47" s="70"/>
      <c r="DB47" s="70"/>
      <c r="DC47" s="155" t="str">
        <f t="shared" si="35"/>
        <v>-</v>
      </c>
      <c r="DD47" s="70"/>
      <c r="DE47" s="70"/>
      <c r="DF47" s="155" t="str">
        <f t="shared" si="36"/>
        <v>-</v>
      </c>
      <c r="DG47" s="70"/>
      <c r="DH47" s="70"/>
      <c r="DI47" s="155" t="str">
        <f t="shared" si="37"/>
        <v>-</v>
      </c>
      <c r="DJ47" s="70"/>
      <c r="DK47" s="70"/>
      <c r="DL47" s="155" t="str">
        <f t="shared" si="69"/>
        <v>-</v>
      </c>
      <c r="DM47" s="70"/>
      <c r="DN47" s="70"/>
      <c r="DO47" s="155" t="str">
        <f t="shared" si="70"/>
        <v>-</v>
      </c>
      <c r="DP47" s="70"/>
      <c r="DQ47" s="70"/>
      <c r="DR47" s="155" t="str">
        <f t="shared" si="71"/>
        <v>-</v>
      </c>
      <c r="DS47" s="70"/>
      <c r="DT47" s="70"/>
      <c r="DU47" s="155" t="str">
        <f t="shared" si="72"/>
        <v>-</v>
      </c>
      <c r="DV47" s="70"/>
      <c r="DW47" s="70"/>
      <c r="DX47" s="155" t="str">
        <f t="shared" si="42"/>
        <v>-</v>
      </c>
      <c r="DY47" s="171"/>
    </row>
    <row r="48" spans="1:129" customFormat="1" x14ac:dyDescent="0.35">
      <c r="A48" s="23"/>
      <c r="B48" s="285"/>
      <c r="C48" s="285"/>
      <c r="D48" s="281"/>
      <c r="E48" s="281"/>
      <c r="F48" s="282"/>
      <c r="G48" s="285"/>
      <c r="H48" s="285"/>
      <c r="I48" s="285"/>
      <c r="J48" s="268"/>
      <c r="K48" s="311"/>
      <c r="L48" s="305"/>
      <c r="M48" s="305"/>
      <c r="N48" s="312"/>
      <c r="O48" s="70"/>
      <c r="P48" s="70"/>
      <c r="Q48" s="155" t="str">
        <f t="shared" si="6"/>
        <v>-</v>
      </c>
      <c r="R48" s="70"/>
      <c r="S48" s="70"/>
      <c r="T48" s="155" t="str">
        <f t="shared" si="7"/>
        <v>-</v>
      </c>
      <c r="U48" s="70"/>
      <c r="V48" s="70"/>
      <c r="W48" s="155" t="str">
        <f t="shared" si="8"/>
        <v>-</v>
      </c>
      <c r="X48" s="70"/>
      <c r="Y48" s="70"/>
      <c r="Z48" s="155" t="str">
        <f t="shared" si="9"/>
        <v>-</v>
      </c>
      <c r="AA48" s="70"/>
      <c r="AB48" s="70"/>
      <c r="AC48" s="155" t="str">
        <f t="shared" si="13"/>
        <v>-</v>
      </c>
      <c r="AD48" s="70"/>
      <c r="AE48" s="70"/>
      <c r="AF48" s="155" t="str">
        <f t="shared" si="57"/>
        <v>-</v>
      </c>
      <c r="AG48" s="70"/>
      <c r="AH48" s="70"/>
      <c r="AI48" s="155" t="str">
        <f t="shared" si="58"/>
        <v>-</v>
      </c>
      <c r="AJ48" s="70"/>
      <c r="AK48" s="70"/>
      <c r="AL48" s="155" t="str">
        <f t="shared" si="59"/>
        <v>-</v>
      </c>
      <c r="AM48" s="70"/>
      <c r="AN48" s="70"/>
      <c r="AO48" s="155" t="str">
        <f t="shared" si="60"/>
        <v>-</v>
      </c>
      <c r="AP48" s="70"/>
      <c r="AQ48" s="70"/>
      <c r="AR48" s="155" t="str">
        <f t="shared" si="15"/>
        <v>-</v>
      </c>
      <c r="AS48" s="171"/>
      <c r="AT48" s="70"/>
      <c r="AU48" s="70"/>
      <c r="AV48" s="155" t="str">
        <f t="shared" si="16"/>
        <v>-</v>
      </c>
      <c r="AW48" s="70"/>
      <c r="AX48" s="70"/>
      <c r="AY48" s="155" t="str">
        <f t="shared" si="17"/>
        <v>-</v>
      </c>
      <c r="AZ48" s="70"/>
      <c r="BA48" s="70"/>
      <c r="BB48" s="155" t="str">
        <f t="shared" si="18"/>
        <v>-</v>
      </c>
      <c r="BC48" s="70"/>
      <c r="BD48" s="70"/>
      <c r="BE48" s="155" t="str">
        <f t="shared" si="19"/>
        <v>-</v>
      </c>
      <c r="BF48" s="70"/>
      <c r="BG48" s="70"/>
      <c r="BH48" s="155" t="str">
        <f t="shared" si="61"/>
        <v>-</v>
      </c>
      <c r="BI48" s="70"/>
      <c r="BJ48" s="70"/>
      <c r="BK48" s="155" t="str">
        <f t="shared" si="62"/>
        <v>-</v>
      </c>
      <c r="BL48" s="70"/>
      <c r="BM48" s="70"/>
      <c r="BN48" s="155" t="str">
        <f t="shared" si="63"/>
        <v>-</v>
      </c>
      <c r="BO48" s="70"/>
      <c r="BP48" s="70"/>
      <c r="BQ48" s="155" t="str">
        <f t="shared" si="64"/>
        <v>-</v>
      </c>
      <c r="BR48" s="70"/>
      <c r="BS48" s="70"/>
      <c r="BT48" s="155" t="str">
        <f t="shared" si="24"/>
        <v>-</v>
      </c>
      <c r="BU48" s="171"/>
      <c r="BV48" s="70"/>
      <c r="BW48" s="70"/>
      <c r="BX48" s="155" t="str">
        <f t="shared" si="25"/>
        <v>-</v>
      </c>
      <c r="BY48" s="70"/>
      <c r="BZ48" s="70"/>
      <c r="CA48" s="155" t="str">
        <f t="shared" si="26"/>
        <v>-</v>
      </c>
      <c r="CB48" s="70"/>
      <c r="CC48" s="70"/>
      <c r="CD48" s="155" t="str">
        <f t="shared" si="27"/>
        <v>-</v>
      </c>
      <c r="CE48" s="70"/>
      <c r="CF48" s="70"/>
      <c r="CG48" s="155" t="str">
        <f t="shared" si="28"/>
        <v>-</v>
      </c>
      <c r="CH48" s="70"/>
      <c r="CI48" s="70"/>
      <c r="CJ48" s="155" t="str">
        <f t="shared" si="65"/>
        <v>-</v>
      </c>
      <c r="CK48" s="70"/>
      <c r="CL48" s="70"/>
      <c r="CM48" s="155" t="str">
        <f t="shared" si="66"/>
        <v>-</v>
      </c>
      <c r="CN48" s="70"/>
      <c r="CO48" s="70"/>
      <c r="CP48" s="155" t="str">
        <f t="shared" si="67"/>
        <v>-</v>
      </c>
      <c r="CQ48" s="70"/>
      <c r="CR48" s="70"/>
      <c r="CS48" s="155" t="str">
        <f t="shared" si="68"/>
        <v>-</v>
      </c>
      <c r="CT48" s="70"/>
      <c r="CU48" s="70"/>
      <c r="CV48" s="155" t="str">
        <f t="shared" si="33"/>
        <v>-</v>
      </c>
      <c r="CW48" s="171"/>
      <c r="CX48" s="70"/>
      <c r="CY48" s="70"/>
      <c r="CZ48" s="155" t="str">
        <f t="shared" si="34"/>
        <v>-</v>
      </c>
      <c r="DA48" s="70"/>
      <c r="DB48" s="70"/>
      <c r="DC48" s="155" t="str">
        <f t="shared" si="35"/>
        <v>-</v>
      </c>
      <c r="DD48" s="70"/>
      <c r="DE48" s="70"/>
      <c r="DF48" s="155" t="str">
        <f t="shared" si="36"/>
        <v>-</v>
      </c>
      <c r="DG48" s="70"/>
      <c r="DH48" s="70"/>
      <c r="DI48" s="155" t="str">
        <f t="shared" si="37"/>
        <v>-</v>
      </c>
      <c r="DJ48" s="70"/>
      <c r="DK48" s="70"/>
      <c r="DL48" s="155" t="str">
        <f t="shared" si="69"/>
        <v>-</v>
      </c>
      <c r="DM48" s="70"/>
      <c r="DN48" s="70"/>
      <c r="DO48" s="155" t="str">
        <f t="shared" si="70"/>
        <v>-</v>
      </c>
      <c r="DP48" s="70"/>
      <c r="DQ48" s="70"/>
      <c r="DR48" s="155" t="str">
        <f t="shared" si="71"/>
        <v>-</v>
      </c>
      <c r="DS48" s="70"/>
      <c r="DT48" s="70"/>
      <c r="DU48" s="155" t="str">
        <f t="shared" si="72"/>
        <v>-</v>
      </c>
      <c r="DV48" s="70"/>
      <c r="DW48" s="70"/>
      <c r="DX48" s="155" t="str">
        <f t="shared" si="42"/>
        <v>-</v>
      </c>
      <c r="DY48" s="171"/>
    </row>
    <row r="49" spans="1:129" customFormat="1" x14ac:dyDescent="0.35">
      <c r="A49" s="23"/>
      <c r="B49" s="285"/>
      <c r="C49" s="285"/>
      <c r="D49" s="281"/>
      <c r="E49" s="281"/>
      <c r="F49" s="282"/>
      <c r="G49" s="285"/>
      <c r="H49" s="285"/>
      <c r="I49" s="285"/>
      <c r="J49" s="268"/>
      <c r="K49" s="311"/>
      <c r="L49" s="305"/>
      <c r="M49" s="305"/>
      <c r="N49" s="312"/>
      <c r="O49" s="70"/>
      <c r="P49" s="70"/>
      <c r="Q49" s="155" t="str">
        <f t="shared" si="6"/>
        <v>-</v>
      </c>
      <c r="R49" s="70"/>
      <c r="S49" s="70"/>
      <c r="T49" s="155" t="str">
        <f t="shared" si="7"/>
        <v>-</v>
      </c>
      <c r="U49" s="70"/>
      <c r="V49" s="70"/>
      <c r="W49" s="155" t="str">
        <f t="shared" si="8"/>
        <v>-</v>
      </c>
      <c r="X49" s="70"/>
      <c r="Y49" s="70"/>
      <c r="Z49" s="155" t="str">
        <f t="shared" si="9"/>
        <v>-</v>
      </c>
      <c r="AA49" s="70"/>
      <c r="AB49" s="70"/>
      <c r="AC49" s="155" t="str">
        <f t="shared" si="13"/>
        <v>-</v>
      </c>
      <c r="AD49" s="70"/>
      <c r="AE49" s="70"/>
      <c r="AF49" s="155" t="str">
        <f t="shared" si="57"/>
        <v>-</v>
      </c>
      <c r="AG49" s="70"/>
      <c r="AH49" s="70"/>
      <c r="AI49" s="155" t="str">
        <f t="shared" si="58"/>
        <v>-</v>
      </c>
      <c r="AJ49" s="70"/>
      <c r="AK49" s="70"/>
      <c r="AL49" s="155" t="str">
        <f t="shared" si="59"/>
        <v>-</v>
      </c>
      <c r="AM49" s="70"/>
      <c r="AN49" s="70"/>
      <c r="AO49" s="155" t="str">
        <f t="shared" si="60"/>
        <v>-</v>
      </c>
      <c r="AP49" s="70"/>
      <c r="AQ49" s="70"/>
      <c r="AR49" s="155" t="str">
        <f t="shared" si="15"/>
        <v>-</v>
      </c>
      <c r="AS49" s="171"/>
      <c r="AT49" s="70"/>
      <c r="AU49" s="70"/>
      <c r="AV49" s="155" t="str">
        <f t="shared" si="16"/>
        <v>-</v>
      </c>
      <c r="AW49" s="70"/>
      <c r="AX49" s="70"/>
      <c r="AY49" s="155" t="str">
        <f t="shared" si="17"/>
        <v>-</v>
      </c>
      <c r="AZ49" s="70"/>
      <c r="BA49" s="70"/>
      <c r="BB49" s="155" t="str">
        <f t="shared" si="18"/>
        <v>-</v>
      </c>
      <c r="BC49" s="70"/>
      <c r="BD49" s="70"/>
      <c r="BE49" s="155" t="str">
        <f t="shared" si="19"/>
        <v>-</v>
      </c>
      <c r="BF49" s="70"/>
      <c r="BG49" s="70"/>
      <c r="BH49" s="155" t="str">
        <f t="shared" si="61"/>
        <v>-</v>
      </c>
      <c r="BI49" s="70"/>
      <c r="BJ49" s="70"/>
      <c r="BK49" s="155" t="str">
        <f t="shared" si="62"/>
        <v>-</v>
      </c>
      <c r="BL49" s="70"/>
      <c r="BM49" s="70"/>
      <c r="BN49" s="155" t="str">
        <f t="shared" si="63"/>
        <v>-</v>
      </c>
      <c r="BO49" s="70"/>
      <c r="BP49" s="70"/>
      <c r="BQ49" s="155" t="str">
        <f t="shared" si="64"/>
        <v>-</v>
      </c>
      <c r="BR49" s="70"/>
      <c r="BS49" s="70"/>
      <c r="BT49" s="155" t="str">
        <f t="shared" si="24"/>
        <v>-</v>
      </c>
      <c r="BU49" s="171"/>
      <c r="BV49" s="70"/>
      <c r="BW49" s="70"/>
      <c r="BX49" s="155" t="str">
        <f t="shared" si="25"/>
        <v>-</v>
      </c>
      <c r="BY49" s="70"/>
      <c r="BZ49" s="70"/>
      <c r="CA49" s="155" t="str">
        <f t="shared" si="26"/>
        <v>-</v>
      </c>
      <c r="CB49" s="70"/>
      <c r="CC49" s="70"/>
      <c r="CD49" s="155" t="str">
        <f t="shared" si="27"/>
        <v>-</v>
      </c>
      <c r="CE49" s="70"/>
      <c r="CF49" s="70"/>
      <c r="CG49" s="155" t="str">
        <f t="shared" si="28"/>
        <v>-</v>
      </c>
      <c r="CH49" s="70"/>
      <c r="CI49" s="70"/>
      <c r="CJ49" s="155" t="str">
        <f t="shared" si="65"/>
        <v>-</v>
      </c>
      <c r="CK49" s="70"/>
      <c r="CL49" s="70"/>
      <c r="CM49" s="155" t="str">
        <f t="shared" si="66"/>
        <v>-</v>
      </c>
      <c r="CN49" s="70"/>
      <c r="CO49" s="70"/>
      <c r="CP49" s="155" t="str">
        <f t="shared" si="67"/>
        <v>-</v>
      </c>
      <c r="CQ49" s="70"/>
      <c r="CR49" s="70"/>
      <c r="CS49" s="155" t="str">
        <f t="shared" si="68"/>
        <v>-</v>
      </c>
      <c r="CT49" s="70"/>
      <c r="CU49" s="70"/>
      <c r="CV49" s="155" t="str">
        <f t="shared" si="33"/>
        <v>-</v>
      </c>
      <c r="CW49" s="171"/>
      <c r="CX49" s="70"/>
      <c r="CY49" s="70"/>
      <c r="CZ49" s="155" t="str">
        <f t="shared" si="34"/>
        <v>-</v>
      </c>
      <c r="DA49" s="70"/>
      <c r="DB49" s="70"/>
      <c r="DC49" s="155" t="str">
        <f t="shared" si="35"/>
        <v>-</v>
      </c>
      <c r="DD49" s="70"/>
      <c r="DE49" s="70"/>
      <c r="DF49" s="155" t="str">
        <f t="shared" si="36"/>
        <v>-</v>
      </c>
      <c r="DG49" s="70"/>
      <c r="DH49" s="70"/>
      <c r="DI49" s="155" t="str">
        <f t="shared" si="37"/>
        <v>-</v>
      </c>
      <c r="DJ49" s="70"/>
      <c r="DK49" s="70"/>
      <c r="DL49" s="155" t="str">
        <f t="shared" si="69"/>
        <v>-</v>
      </c>
      <c r="DM49" s="70"/>
      <c r="DN49" s="70"/>
      <c r="DO49" s="155" t="str">
        <f t="shared" si="70"/>
        <v>-</v>
      </c>
      <c r="DP49" s="70"/>
      <c r="DQ49" s="70"/>
      <c r="DR49" s="155" t="str">
        <f t="shared" si="71"/>
        <v>-</v>
      </c>
      <c r="DS49" s="70"/>
      <c r="DT49" s="70"/>
      <c r="DU49" s="155" t="str">
        <f t="shared" si="72"/>
        <v>-</v>
      </c>
      <c r="DV49" s="70"/>
      <c r="DW49" s="70"/>
      <c r="DX49" s="155" t="str">
        <f t="shared" si="42"/>
        <v>-</v>
      </c>
      <c r="DY49" s="171"/>
    </row>
    <row r="50" spans="1:129" customFormat="1" x14ac:dyDescent="0.35">
      <c r="A50" s="23"/>
      <c r="B50" s="285"/>
      <c r="C50" s="285"/>
      <c r="D50" s="281"/>
      <c r="E50" s="281"/>
      <c r="F50" s="282"/>
      <c r="G50" s="285"/>
      <c r="H50" s="285"/>
      <c r="I50" s="285"/>
      <c r="J50" s="268"/>
      <c r="K50" s="311"/>
      <c r="L50" s="305"/>
      <c r="M50" s="305"/>
      <c r="N50" s="312"/>
      <c r="O50" s="70"/>
      <c r="P50" s="70"/>
      <c r="Q50" s="155" t="str">
        <f t="shared" si="6"/>
        <v>-</v>
      </c>
      <c r="R50" s="70"/>
      <c r="S50" s="70"/>
      <c r="T50" s="155" t="str">
        <f t="shared" si="7"/>
        <v>-</v>
      </c>
      <c r="U50" s="70"/>
      <c r="V50" s="70"/>
      <c r="W50" s="155" t="str">
        <f t="shared" si="8"/>
        <v>-</v>
      </c>
      <c r="X50" s="70"/>
      <c r="Y50" s="70"/>
      <c r="Z50" s="155" t="str">
        <f t="shared" si="9"/>
        <v>-</v>
      </c>
      <c r="AA50" s="70"/>
      <c r="AB50" s="70"/>
      <c r="AC50" s="155" t="str">
        <f t="shared" si="13"/>
        <v>-</v>
      </c>
      <c r="AD50" s="70"/>
      <c r="AE50" s="70"/>
      <c r="AF50" s="155" t="str">
        <f t="shared" si="57"/>
        <v>-</v>
      </c>
      <c r="AG50" s="70"/>
      <c r="AH50" s="70"/>
      <c r="AI50" s="155" t="str">
        <f t="shared" si="58"/>
        <v>-</v>
      </c>
      <c r="AJ50" s="70"/>
      <c r="AK50" s="70"/>
      <c r="AL50" s="155" t="str">
        <f t="shared" si="59"/>
        <v>-</v>
      </c>
      <c r="AM50" s="70"/>
      <c r="AN50" s="70"/>
      <c r="AO50" s="155" t="str">
        <f t="shared" si="60"/>
        <v>-</v>
      </c>
      <c r="AP50" s="70"/>
      <c r="AQ50" s="70"/>
      <c r="AR50" s="155" t="str">
        <f t="shared" si="15"/>
        <v>-</v>
      </c>
      <c r="AS50" s="171"/>
      <c r="AT50" s="70"/>
      <c r="AU50" s="70"/>
      <c r="AV50" s="155" t="str">
        <f t="shared" si="16"/>
        <v>-</v>
      </c>
      <c r="AW50" s="70"/>
      <c r="AX50" s="70"/>
      <c r="AY50" s="155" t="str">
        <f t="shared" si="17"/>
        <v>-</v>
      </c>
      <c r="AZ50" s="70"/>
      <c r="BA50" s="70"/>
      <c r="BB50" s="155" t="str">
        <f t="shared" si="18"/>
        <v>-</v>
      </c>
      <c r="BC50" s="70"/>
      <c r="BD50" s="70"/>
      <c r="BE50" s="155" t="str">
        <f t="shared" si="19"/>
        <v>-</v>
      </c>
      <c r="BF50" s="70"/>
      <c r="BG50" s="70"/>
      <c r="BH50" s="155" t="str">
        <f t="shared" si="61"/>
        <v>-</v>
      </c>
      <c r="BI50" s="70"/>
      <c r="BJ50" s="70"/>
      <c r="BK50" s="155" t="str">
        <f t="shared" si="62"/>
        <v>-</v>
      </c>
      <c r="BL50" s="70"/>
      <c r="BM50" s="70"/>
      <c r="BN50" s="155" t="str">
        <f t="shared" si="63"/>
        <v>-</v>
      </c>
      <c r="BO50" s="70"/>
      <c r="BP50" s="70"/>
      <c r="BQ50" s="155" t="str">
        <f t="shared" si="64"/>
        <v>-</v>
      </c>
      <c r="BR50" s="70"/>
      <c r="BS50" s="70"/>
      <c r="BT50" s="155" t="str">
        <f t="shared" si="24"/>
        <v>-</v>
      </c>
      <c r="BU50" s="171"/>
      <c r="BV50" s="70"/>
      <c r="BW50" s="70"/>
      <c r="BX50" s="155" t="str">
        <f t="shared" si="25"/>
        <v>-</v>
      </c>
      <c r="BY50" s="70"/>
      <c r="BZ50" s="70"/>
      <c r="CA50" s="155" t="str">
        <f t="shared" si="26"/>
        <v>-</v>
      </c>
      <c r="CB50" s="70"/>
      <c r="CC50" s="70"/>
      <c r="CD50" s="155" t="str">
        <f t="shared" si="27"/>
        <v>-</v>
      </c>
      <c r="CE50" s="70"/>
      <c r="CF50" s="70"/>
      <c r="CG50" s="155" t="str">
        <f t="shared" si="28"/>
        <v>-</v>
      </c>
      <c r="CH50" s="70"/>
      <c r="CI50" s="70"/>
      <c r="CJ50" s="155" t="str">
        <f t="shared" si="65"/>
        <v>-</v>
      </c>
      <c r="CK50" s="70"/>
      <c r="CL50" s="70"/>
      <c r="CM50" s="155" t="str">
        <f t="shared" si="66"/>
        <v>-</v>
      </c>
      <c r="CN50" s="70"/>
      <c r="CO50" s="70"/>
      <c r="CP50" s="155" t="str">
        <f t="shared" si="67"/>
        <v>-</v>
      </c>
      <c r="CQ50" s="70"/>
      <c r="CR50" s="70"/>
      <c r="CS50" s="155" t="str">
        <f t="shared" si="68"/>
        <v>-</v>
      </c>
      <c r="CT50" s="70"/>
      <c r="CU50" s="70"/>
      <c r="CV50" s="155" t="str">
        <f t="shared" si="33"/>
        <v>-</v>
      </c>
      <c r="CW50" s="171"/>
      <c r="CX50" s="70"/>
      <c r="CY50" s="70"/>
      <c r="CZ50" s="155" t="str">
        <f t="shared" si="34"/>
        <v>-</v>
      </c>
      <c r="DA50" s="70"/>
      <c r="DB50" s="70"/>
      <c r="DC50" s="155" t="str">
        <f t="shared" si="35"/>
        <v>-</v>
      </c>
      <c r="DD50" s="70"/>
      <c r="DE50" s="70"/>
      <c r="DF50" s="155" t="str">
        <f t="shared" si="36"/>
        <v>-</v>
      </c>
      <c r="DG50" s="70"/>
      <c r="DH50" s="70"/>
      <c r="DI50" s="155" t="str">
        <f t="shared" si="37"/>
        <v>-</v>
      </c>
      <c r="DJ50" s="70"/>
      <c r="DK50" s="70"/>
      <c r="DL50" s="155" t="str">
        <f t="shared" si="69"/>
        <v>-</v>
      </c>
      <c r="DM50" s="70"/>
      <c r="DN50" s="70"/>
      <c r="DO50" s="155" t="str">
        <f t="shared" si="70"/>
        <v>-</v>
      </c>
      <c r="DP50" s="70"/>
      <c r="DQ50" s="70"/>
      <c r="DR50" s="155" t="str">
        <f t="shared" si="71"/>
        <v>-</v>
      </c>
      <c r="DS50" s="70"/>
      <c r="DT50" s="70"/>
      <c r="DU50" s="155" t="str">
        <f t="shared" si="72"/>
        <v>-</v>
      </c>
      <c r="DV50" s="70"/>
      <c r="DW50" s="70"/>
      <c r="DX50" s="155" t="str">
        <f t="shared" si="42"/>
        <v>-</v>
      </c>
      <c r="DY50" s="171"/>
    </row>
    <row r="51" spans="1:129" customFormat="1" x14ac:dyDescent="0.35">
      <c r="A51" s="23"/>
      <c r="B51" s="285"/>
      <c r="C51" s="285"/>
      <c r="D51" s="281"/>
      <c r="E51" s="281"/>
      <c r="F51" s="282"/>
      <c r="G51" s="285"/>
      <c r="H51" s="285"/>
      <c r="I51" s="285"/>
      <c r="J51" s="268"/>
      <c r="K51" s="311"/>
      <c r="L51" s="305"/>
      <c r="M51" s="305"/>
      <c r="N51" s="312"/>
      <c r="O51" s="70"/>
      <c r="P51" s="70"/>
      <c r="Q51" s="155" t="str">
        <f t="shared" si="6"/>
        <v>-</v>
      </c>
      <c r="R51" s="70"/>
      <c r="S51" s="70"/>
      <c r="T51" s="155" t="str">
        <f t="shared" si="7"/>
        <v>-</v>
      </c>
      <c r="U51" s="70"/>
      <c r="V51" s="70"/>
      <c r="W51" s="155" t="str">
        <f t="shared" si="8"/>
        <v>-</v>
      </c>
      <c r="X51" s="70"/>
      <c r="Y51" s="70"/>
      <c r="Z51" s="155" t="str">
        <f t="shared" si="9"/>
        <v>-</v>
      </c>
      <c r="AA51" s="70"/>
      <c r="AB51" s="70"/>
      <c r="AC51" s="155" t="str">
        <f t="shared" si="13"/>
        <v>-</v>
      </c>
      <c r="AD51" s="70"/>
      <c r="AE51" s="70"/>
      <c r="AF51" s="155" t="str">
        <f t="shared" si="57"/>
        <v>-</v>
      </c>
      <c r="AG51" s="70"/>
      <c r="AH51" s="70"/>
      <c r="AI51" s="155" t="str">
        <f t="shared" si="58"/>
        <v>-</v>
      </c>
      <c r="AJ51" s="70"/>
      <c r="AK51" s="70"/>
      <c r="AL51" s="155" t="str">
        <f t="shared" si="59"/>
        <v>-</v>
      </c>
      <c r="AM51" s="70"/>
      <c r="AN51" s="70"/>
      <c r="AO51" s="155" t="str">
        <f t="shared" si="60"/>
        <v>-</v>
      </c>
      <c r="AP51" s="70"/>
      <c r="AQ51" s="70"/>
      <c r="AR51" s="155" t="str">
        <f t="shared" si="15"/>
        <v>-</v>
      </c>
      <c r="AS51" s="171"/>
      <c r="AT51" s="70"/>
      <c r="AU51" s="70"/>
      <c r="AV51" s="155" t="str">
        <f t="shared" si="16"/>
        <v>-</v>
      </c>
      <c r="AW51" s="70"/>
      <c r="AX51" s="70"/>
      <c r="AY51" s="155" t="str">
        <f t="shared" si="17"/>
        <v>-</v>
      </c>
      <c r="AZ51" s="70"/>
      <c r="BA51" s="70"/>
      <c r="BB51" s="155" t="str">
        <f t="shared" si="18"/>
        <v>-</v>
      </c>
      <c r="BC51" s="70"/>
      <c r="BD51" s="70"/>
      <c r="BE51" s="155" t="str">
        <f t="shared" si="19"/>
        <v>-</v>
      </c>
      <c r="BF51" s="70"/>
      <c r="BG51" s="70"/>
      <c r="BH51" s="155" t="str">
        <f t="shared" si="61"/>
        <v>-</v>
      </c>
      <c r="BI51" s="70"/>
      <c r="BJ51" s="70"/>
      <c r="BK51" s="155" t="str">
        <f t="shared" si="62"/>
        <v>-</v>
      </c>
      <c r="BL51" s="70"/>
      <c r="BM51" s="70"/>
      <c r="BN51" s="155" t="str">
        <f t="shared" si="63"/>
        <v>-</v>
      </c>
      <c r="BO51" s="70"/>
      <c r="BP51" s="70"/>
      <c r="BQ51" s="155" t="str">
        <f t="shared" si="64"/>
        <v>-</v>
      </c>
      <c r="BR51" s="70"/>
      <c r="BS51" s="70"/>
      <c r="BT51" s="155" t="str">
        <f t="shared" si="24"/>
        <v>-</v>
      </c>
      <c r="BU51" s="171"/>
      <c r="BV51" s="70"/>
      <c r="BW51" s="70"/>
      <c r="BX51" s="155" t="str">
        <f t="shared" si="25"/>
        <v>-</v>
      </c>
      <c r="BY51" s="70"/>
      <c r="BZ51" s="70"/>
      <c r="CA51" s="155" t="str">
        <f t="shared" si="26"/>
        <v>-</v>
      </c>
      <c r="CB51" s="70"/>
      <c r="CC51" s="70"/>
      <c r="CD51" s="155" t="str">
        <f t="shared" si="27"/>
        <v>-</v>
      </c>
      <c r="CE51" s="70"/>
      <c r="CF51" s="70"/>
      <c r="CG51" s="155" t="str">
        <f t="shared" si="28"/>
        <v>-</v>
      </c>
      <c r="CH51" s="70"/>
      <c r="CI51" s="70"/>
      <c r="CJ51" s="155" t="str">
        <f t="shared" si="65"/>
        <v>-</v>
      </c>
      <c r="CK51" s="70"/>
      <c r="CL51" s="70"/>
      <c r="CM51" s="155" t="str">
        <f t="shared" si="66"/>
        <v>-</v>
      </c>
      <c r="CN51" s="70"/>
      <c r="CO51" s="70"/>
      <c r="CP51" s="155" t="str">
        <f t="shared" si="67"/>
        <v>-</v>
      </c>
      <c r="CQ51" s="70"/>
      <c r="CR51" s="70"/>
      <c r="CS51" s="155" t="str">
        <f t="shared" si="68"/>
        <v>-</v>
      </c>
      <c r="CT51" s="70"/>
      <c r="CU51" s="70"/>
      <c r="CV51" s="155" t="str">
        <f t="shared" si="33"/>
        <v>-</v>
      </c>
      <c r="CW51" s="171"/>
      <c r="CX51" s="70"/>
      <c r="CY51" s="70"/>
      <c r="CZ51" s="155" t="str">
        <f t="shared" si="34"/>
        <v>-</v>
      </c>
      <c r="DA51" s="70"/>
      <c r="DB51" s="70"/>
      <c r="DC51" s="155" t="str">
        <f t="shared" si="35"/>
        <v>-</v>
      </c>
      <c r="DD51" s="70"/>
      <c r="DE51" s="70"/>
      <c r="DF51" s="155" t="str">
        <f t="shared" si="36"/>
        <v>-</v>
      </c>
      <c r="DG51" s="70"/>
      <c r="DH51" s="70"/>
      <c r="DI51" s="155" t="str">
        <f t="shared" si="37"/>
        <v>-</v>
      </c>
      <c r="DJ51" s="70"/>
      <c r="DK51" s="70"/>
      <c r="DL51" s="155" t="str">
        <f t="shared" si="69"/>
        <v>-</v>
      </c>
      <c r="DM51" s="70"/>
      <c r="DN51" s="70"/>
      <c r="DO51" s="155" t="str">
        <f t="shared" si="70"/>
        <v>-</v>
      </c>
      <c r="DP51" s="70"/>
      <c r="DQ51" s="70"/>
      <c r="DR51" s="155" t="str">
        <f t="shared" si="71"/>
        <v>-</v>
      </c>
      <c r="DS51" s="70"/>
      <c r="DT51" s="70"/>
      <c r="DU51" s="155" t="str">
        <f t="shared" si="72"/>
        <v>-</v>
      </c>
      <c r="DV51" s="70"/>
      <c r="DW51" s="70"/>
      <c r="DX51" s="155" t="str">
        <f t="shared" si="42"/>
        <v>-</v>
      </c>
      <c r="DY51" s="171"/>
    </row>
    <row r="52" spans="1:129" customFormat="1" x14ac:dyDescent="0.35">
      <c r="A52" s="23"/>
      <c r="B52" s="285"/>
      <c r="C52" s="285"/>
      <c r="D52" s="281"/>
      <c r="E52" s="281"/>
      <c r="F52" s="282"/>
      <c r="G52" s="285"/>
      <c r="H52" s="285"/>
      <c r="I52" s="285"/>
      <c r="J52" s="268"/>
      <c r="K52" s="311"/>
      <c r="L52" s="305"/>
      <c r="M52" s="305"/>
      <c r="N52" s="312"/>
      <c r="O52" s="70"/>
      <c r="P52" s="70"/>
      <c r="Q52" s="155" t="str">
        <f t="shared" si="6"/>
        <v>-</v>
      </c>
      <c r="R52" s="70"/>
      <c r="S52" s="70"/>
      <c r="T52" s="155" t="str">
        <f t="shared" si="7"/>
        <v>-</v>
      </c>
      <c r="U52" s="70"/>
      <c r="V52" s="70"/>
      <c r="W52" s="155" t="str">
        <f t="shared" si="8"/>
        <v>-</v>
      </c>
      <c r="X52" s="70"/>
      <c r="Y52" s="70"/>
      <c r="Z52" s="155" t="str">
        <f t="shared" si="9"/>
        <v>-</v>
      </c>
      <c r="AA52" s="70"/>
      <c r="AB52" s="70"/>
      <c r="AC52" s="155" t="str">
        <f t="shared" si="13"/>
        <v>-</v>
      </c>
      <c r="AD52" s="70"/>
      <c r="AE52" s="70"/>
      <c r="AF52" s="155" t="str">
        <f t="shared" si="57"/>
        <v>-</v>
      </c>
      <c r="AG52" s="70"/>
      <c r="AH52" s="70"/>
      <c r="AI52" s="155" t="str">
        <f t="shared" si="58"/>
        <v>-</v>
      </c>
      <c r="AJ52" s="70"/>
      <c r="AK52" s="70"/>
      <c r="AL52" s="155" t="str">
        <f t="shared" si="59"/>
        <v>-</v>
      </c>
      <c r="AM52" s="70"/>
      <c r="AN52" s="70"/>
      <c r="AO52" s="155" t="str">
        <f t="shared" si="60"/>
        <v>-</v>
      </c>
      <c r="AP52" s="70"/>
      <c r="AQ52" s="70"/>
      <c r="AR52" s="155" t="str">
        <f t="shared" si="15"/>
        <v>-</v>
      </c>
      <c r="AS52" s="171"/>
      <c r="AT52" s="70"/>
      <c r="AU52" s="70"/>
      <c r="AV52" s="155" t="str">
        <f t="shared" si="16"/>
        <v>-</v>
      </c>
      <c r="AW52" s="70"/>
      <c r="AX52" s="70"/>
      <c r="AY52" s="155" t="str">
        <f t="shared" si="17"/>
        <v>-</v>
      </c>
      <c r="AZ52" s="70"/>
      <c r="BA52" s="70"/>
      <c r="BB52" s="155" t="str">
        <f t="shared" si="18"/>
        <v>-</v>
      </c>
      <c r="BC52" s="70"/>
      <c r="BD52" s="70"/>
      <c r="BE52" s="155" t="str">
        <f t="shared" si="19"/>
        <v>-</v>
      </c>
      <c r="BF52" s="70"/>
      <c r="BG52" s="70"/>
      <c r="BH52" s="155" t="str">
        <f t="shared" si="61"/>
        <v>-</v>
      </c>
      <c r="BI52" s="70"/>
      <c r="BJ52" s="70"/>
      <c r="BK52" s="155" t="str">
        <f t="shared" si="62"/>
        <v>-</v>
      </c>
      <c r="BL52" s="70"/>
      <c r="BM52" s="70"/>
      <c r="BN52" s="155" t="str">
        <f t="shared" si="63"/>
        <v>-</v>
      </c>
      <c r="BO52" s="70"/>
      <c r="BP52" s="70"/>
      <c r="BQ52" s="155" t="str">
        <f t="shared" si="64"/>
        <v>-</v>
      </c>
      <c r="BR52" s="70"/>
      <c r="BS52" s="70"/>
      <c r="BT52" s="155" t="str">
        <f t="shared" si="24"/>
        <v>-</v>
      </c>
      <c r="BU52" s="171"/>
      <c r="BV52" s="70"/>
      <c r="BW52" s="70"/>
      <c r="BX52" s="155" t="str">
        <f t="shared" si="25"/>
        <v>-</v>
      </c>
      <c r="BY52" s="70"/>
      <c r="BZ52" s="70"/>
      <c r="CA52" s="155" t="str">
        <f t="shared" si="26"/>
        <v>-</v>
      </c>
      <c r="CB52" s="70"/>
      <c r="CC52" s="70"/>
      <c r="CD52" s="155" t="str">
        <f t="shared" si="27"/>
        <v>-</v>
      </c>
      <c r="CE52" s="70"/>
      <c r="CF52" s="70"/>
      <c r="CG52" s="155" t="str">
        <f t="shared" si="28"/>
        <v>-</v>
      </c>
      <c r="CH52" s="70"/>
      <c r="CI52" s="70"/>
      <c r="CJ52" s="155" t="str">
        <f t="shared" si="65"/>
        <v>-</v>
      </c>
      <c r="CK52" s="70"/>
      <c r="CL52" s="70"/>
      <c r="CM52" s="155" t="str">
        <f t="shared" si="66"/>
        <v>-</v>
      </c>
      <c r="CN52" s="70"/>
      <c r="CO52" s="70"/>
      <c r="CP52" s="155" t="str">
        <f t="shared" si="67"/>
        <v>-</v>
      </c>
      <c r="CQ52" s="70"/>
      <c r="CR52" s="70"/>
      <c r="CS52" s="155" t="str">
        <f t="shared" si="68"/>
        <v>-</v>
      </c>
      <c r="CT52" s="70"/>
      <c r="CU52" s="70"/>
      <c r="CV52" s="155" t="str">
        <f t="shared" si="33"/>
        <v>-</v>
      </c>
      <c r="CW52" s="171"/>
      <c r="CX52" s="70"/>
      <c r="CY52" s="70"/>
      <c r="CZ52" s="155" t="str">
        <f t="shared" si="34"/>
        <v>-</v>
      </c>
      <c r="DA52" s="70"/>
      <c r="DB52" s="70"/>
      <c r="DC52" s="155" t="str">
        <f t="shared" si="35"/>
        <v>-</v>
      </c>
      <c r="DD52" s="70"/>
      <c r="DE52" s="70"/>
      <c r="DF52" s="155" t="str">
        <f t="shared" si="36"/>
        <v>-</v>
      </c>
      <c r="DG52" s="70"/>
      <c r="DH52" s="70"/>
      <c r="DI52" s="155" t="str">
        <f t="shared" si="37"/>
        <v>-</v>
      </c>
      <c r="DJ52" s="70"/>
      <c r="DK52" s="70"/>
      <c r="DL52" s="155" t="str">
        <f t="shared" si="69"/>
        <v>-</v>
      </c>
      <c r="DM52" s="70"/>
      <c r="DN52" s="70"/>
      <c r="DO52" s="155" t="str">
        <f t="shared" si="70"/>
        <v>-</v>
      </c>
      <c r="DP52" s="70"/>
      <c r="DQ52" s="70"/>
      <c r="DR52" s="155" t="str">
        <f t="shared" si="71"/>
        <v>-</v>
      </c>
      <c r="DS52" s="70"/>
      <c r="DT52" s="70"/>
      <c r="DU52" s="155" t="str">
        <f t="shared" si="72"/>
        <v>-</v>
      </c>
      <c r="DV52" s="70"/>
      <c r="DW52" s="70"/>
      <c r="DX52" s="155" t="str">
        <f t="shared" si="42"/>
        <v>-</v>
      </c>
      <c r="DY52" s="171"/>
    </row>
    <row r="53" spans="1:129" customFormat="1" x14ac:dyDescent="0.35">
      <c r="A53" s="23"/>
      <c r="B53" s="285"/>
      <c r="C53" s="285"/>
      <c r="D53" s="281"/>
      <c r="E53" s="281"/>
      <c r="F53" s="282"/>
      <c r="G53" s="285"/>
      <c r="H53" s="285"/>
      <c r="I53" s="285"/>
      <c r="J53" s="268"/>
      <c r="K53" s="311"/>
      <c r="L53" s="305"/>
      <c r="M53" s="305"/>
      <c r="N53" s="312"/>
      <c r="O53" s="70"/>
      <c r="P53" s="70"/>
      <c r="Q53" s="155" t="str">
        <f t="shared" si="6"/>
        <v>-</v>
      </c>
      <c r="R53" s="70"/>
      <c r="S53" s="70"/>
      <c r="T53" s="155" t="str">
        <f t="shared" si="7"/>
        <v>-</v>
      </c>
      <c r="U53" s="70"/>
      <c r="V53" s="70"/>
      <c r="W53" s="155" t="str">
        <f t="shared" si="8"/>
        <v>-</v>
      </c>
      <c r="X53" s="70"/>
      <c r="Y53" s="70"/>
      <c r="Z53" s="155" t="str">
        <f t="shared" si="9"/>
        <v>-</v>
      </c>
      <c r="AA53" s="70"/>
      <c r="AB53" s="70"/>
      <c r="AC53" s="155" t="str">
        <f t="shared" si="13"/>
        <v>-</v>
      </c>
      <c r="AD53" s="70"/>
      <c r="AE53" s="70"/>
      <c r="AF53" s="155" t="str">
        <f t="shared" si="57"/>
        <v>-</v>
      </c>
      <c r="AG53" s="70"/>
      <c r="AH53" s="70"/>
      <c r="AI53" s="155" t="str">
        <f t="shared" si="58"/>
        <v>-</v>
      </c>
      <c r="AJ53" s="70"/>
      <c r="AK53" s="70"/>
      <c r="AL53" s="155" t="str">
        <f t="shared" si="59"/>
        <v>-</v>
      </c>
      <c r="AM53" s="70"/>
      <c r="AN53" s="70"/>
      <c r="AO53" s="155" t="str">
        <f t="shared" si="60"/>
        <v>-</v>
      </c>
      <c r="AP53" s="70"/>
      <c r="AQ53" s="70"/>
      <c r="AR53" s="155" t="str">
        <f t="shared" si="15"/>
        <v>-</v>
      </c>
      <c r="AS53" s="171"/>
      <c r="AT53" s="70"/>
      <c r="AU53" s="70"/>
      <c r="AV53" s="155" t="str">
        <f t="shared" si="16"/>
        <v>-</v>
      </c>
      <c r="AW53" s="70"/>
      <c r="AX53" s="70"/>
      <c r="AY53" s="155" t="str">
        <f t="shared" si="17"/>
        <v>-</v>
      </c>
      <c r="AZ53" s="70"/>
      <c r="BA53" s="70"/>
      <c r="BB53" s="155" t="str">
        <f t="shared" si="18"/>
        <v>-</v>
      </c>
      <c r="BC53" s="70"/>
      <c r="BD53" s="70"/>
      <c r="BE53" s="155" t="str">
        <f t="shared" si="19"/>
        <v>-</v>
      </c>
      <c r="BF53" s="70"/>
      <c r="BG53" s="70"/>
      <c r="BH53" s="155" t="str">
        <f t="shared" si="61"/>
        <v>-</v>
      </c>
      <c r="BI53" s="70"/>
      <c r="BJ53" s="70"/>
      <c r="BK53" s="155" t="str">
        <f t="shared" si="62"/>
        <v>-</v>
      </c>
      <c r="BL53" s="70"/>
      <c r="BM53" s="70"/>
      <c r="BN53" s="155" t="str">
        <f t="shared" si="63"/>
        <v>-</v>
      </c>
      <c r="BO53" s="70"/>
      <c r="BP53" s="70"/>
      <c r="BQ53" s="155" t="str">
        <f t="shared" si="64"/>
        <v>-</v>
      </c>
      <c r="BR53" s="70"/>
      <c r="BS53" s="70"/>
      <c r="BT53" s="155" t="str">
        <f t="shared" si="24"/>
        <v>-</v>
      </c>
      <c r="BU53" s="171"/>
      <c r="BV53" s="70"/>
      <c r="BW53" s="70"/>
      <c r="BX53" s="155" t="str">
        <f t="shared" si="25"/>
        <v>-</v>
      </c>
      <c r="BY53" s="70"/>
      <c r="BZ53" s="70"/>
      <c r="CA53" s="155" t="str">
        <f t="shared" si="26"/>
        <v>-</v>
      </c>
      <c r="CB53" s="70"/>
      <c r="CC53" s="70"/>
      <c r="CD53" s="155" t="str">
        <f t="shared" si="27"/>
        <v>-</v>
      </c>
      <c r="CE53" s="70"/>
      <c r="CF53" s="70"/>
      <c r="CG53" s="155" t="str">
        <f t="shared" si="28"/>
        <v>-</v>
      </c>
      <c r="CH53" s="70"/>
      <c r="CI53" s="70"/>
      <c r="CJ53" s="155" t="str">
        <f t="shared" si="65"/>
        <v>-</v>
      </c>
      <c r="CK53" s="70"/>
      <c r="CL53" s="70"/>
      <c r="CM53" s="155" t="str">
        <f t="shared" si="66"/>
        <v>-</v>
      </c>
      <c r="CN53" s="70"/>
      <c r="CO53" s="70"/>
      <c r="CP53" s="155" t="str">
        <f t="shared" si="67"/>
        <v>-</v>
      </c>
      <c r="CQ53" s="70"/>
      <c r="CR53" s="70"/>
      <c r="CS53" s="155" t="str">
        <f t="shared" si="68"/>
        <v>-</v>
      </c>
      <c r="CT53" s="70"/>
      <c r="CU53" s="70"/>
      <c r="CV53" s="155" t="str">
        <f t="shared" si="33"/>
        <v>-</v>
      </c>
      <c r="CW53" s="171"/>
      <c r="CX53" s="70"/>
      <c r="CY53" s="70"/>
      <c r="CZ53" s="155" t="str">
        <f t="shared" si="34"/>
        <v>-</v>
      </c>
      <c r="DA53" s="70"/>
      <c r="DB53" s="70"/>
      <c r="DC53" s="155" t="str">
        <f t="shared" si="35"/>
        <v>-</v>
      </c>
      <c r="DD53" s="70"/>
      <c r="DE53" s="70"/>
      <c r="DF53" s="155" t="str">
        <f t="shared" si="36"/>
        <v>-</v>
      </c>
      <c r="DG53" s="70"/>
      <c r="DH53" s="70"/>
      <c r="DI53" s="155" t="str">
        <f t="shared" si="37"/>
        <v>-</v>
      </c>
      <c r="DJ53" s="70"/>
      <c r="DK53" s="70"/>
      <c r="DL53" s="155" t="str">
        <f t="shared" si="69"/>
        <v>-</v>
      </c>
      <c r="DM53" s="70"/>
      <c r="DN53" s="70"/>
      <c r="DO53" s="155" t="str">
        <f t="shared" si="70"/>
        <v>-</v>
      </c>
      <c r="DP53" s="70"/>
      <c r="DQ53" s="70"/>
      <c r="DR53" s="155" t="str">
        <f t="shared" si="71"/>
        <v>-</v>
      </c>
      <c r="DS53" s="70"/>
      <c r="DT53" s="70"/>
      <c r="DU53" s="155" t="str">
        <f t="shared" si="72"/>
        <v>-</v>
      </c>
      <c r="DV53" s="70"/>
      <c r="DW53" s="70"/>
      <c r="DX53" s="155" t="str">
        <f t="shared" si="42"/>
        <v>-</v>
      </c>
      <c r="DY53" s="171"/>
    </row>
    <row r="54" spans="1:129" customFormat="1" x14ac:dyDescent="0.35">
      <c r="A54" s="23"/>
      <c r="B54" s="285"/>
      <c r="C54" s="285"/>
      <c r="D54" s="281"/>
      <c r="E54" s="281"/>
      <c r="F54" s="282"/>
      <c r="G54" s="285"/>
      <c r="H54" s="285"/>
      <c r="I54" s="285"/>
      <c r="J54" s="268"/>
      <c r="K54" s="311"/>
      <c r="L54" s="305"/>
      <c r="M54" s="305"/>
      <c r="N54" s="312"/>
      <c r="O54" s="70"/>
      <c r="P54" s="70"/>
      <c r="Q54" s="155" t="str">
        <f t="shared" si="6"/>
        <v>-</v>
      </c>
      <c r="R54" s="70"/>
      <c r="S54" s="70"/>
      <c r="T54" s="155" t="str">
        <f t="shared" si="7"/>
        <v>-</v>
      </c>
      <c r="U54" s="70"/>
      <c r="V54" s="70"/>
      <c r="W54" s="155" t="str">
        <f t="shared" si="8"/>
        <v>-</v>
      </c>
      <c r="X54" s="70"/>
      <c r="Y54" s="70"/>
      <c r="Z54" s="155" t="str">
        <f t="shared" si="9"/>
        <v>-</v>
      </c>
      <c r="AA54" s="70"/>
      <c r="AB54" s="70"/>
      <c r="AC54" s="155" t="str">
        <f t="shared" si="13"/>
        <v>-</v>
      </c>
      <c r="AD54" s="70"/>
      <c r="AE54" s="70"/>
      <c r="AF54" s="155" t="str">
        <f t="shared" si="57"/>
        <v>-</v>
      </c>
      <c r="AG54" s="70"/>
      <c r="AH54" s="70"/>
      <c r="AI54" s="155" t="str">
        <f t="shared" si="58"/>
        <v>-</v>
      </c>
      <c r="AJ54" s="70"/>
      <c r="AK54" s="70"/>
      <c r="AL54" s="155" t="str">
        <f t="shared" si="59"/>
        <v>-</v>
      </c>
      <c r="AM54" s="70"/>
      <c r="AN54" s="70"/>
      <c r="AO54" s="155" t="str">
        <f t="shared" si="60"/>
        <v>-</v>
      </c>
      <c r="AP54" s="70"/>
      <c r="AQ54" s="70"/>
      <c r="AR54" s="155" t="str">
        <f t="shared" si="15"/>
        <v>-</v>
      </c>
      <c r="AS54" s="171"/>
      <c r="AT54" s="70"/>
      <c r="AU54" s="70"/>
      <c r="AV54" s="155" t="str">
        <f t="shared" si="16"/>
        <v>-</v>
      </c>
      <c r="AW54" s="70"/>
      <c r="AX54" s="70"/>
      <c r="AY54" s="155" t="str">
        <f t="shared" si="17"/>
        <v>-</v>
      </c>
      <c r="AZ54" s="70"/>
      <c r="BA54" s="70"/>
      <c r="BB54" s="155" t="str">
        <f t="shared" si="18"/>
        <v>-</v>
      </c>
      <c r="BC54" s="70"/>
      <c r="BD54" s="70"/>
      <c r="BE54" s="155" t="str">
        <f t="shared" si="19"/>
        <v>-</v>
      </c>
      <c r="BF54" s="70"/>
      <c r="BG54" s="70"/>
      <c r="BH54" s="155" t="str">
        <f t="shared" si="61"/>
        <v>-</v>
      </c>
      <c r="BI54" s="70"/>
      <c r="BJ54" s="70"/>
      <c r="BK54" s="155" t="str">
        <f t="shared" si="62"/>
        <v>-</v>
      </c>
      <c r="BL54" s="70"/>
      <c r="BM54" s="70"/>
      <c r="BN54" s="155" t="str">
        <f t="shared" si="63"/>
        <v>-</v>
      </c>
      <c r="BO54" s="70"/>
      <c r="BP54" s="70"/>
      <c r="BQ54" s="155" t="str">
        <f t="shared" si="64"/>
        <v>-</v>
      </c>
      <c r="BR54" s="70"/>
      <c r="BS54" s="70"/>
      <c r="BT54" s="155" t="str">
        <f t="shared" si="24"/>
        <v>-</v>
      </c>
      <c r="BU54" s="171"/>
      <c r="BV54" s="70"/>
      <c r="BW54" s="70"/>
      <c r="BX54" s="155" t="str">
        <f t="shared" si="25"/>
        <v>-</v>
      </c>
      <c r="BY54" s="70"/>
      <c r="BZ54" s="70"/>
      <c r="CA54" s="155" t="str">
        <f t="shared" si="26"/>
        <v>-</v>
      </c>
      <c r="CB54" s="70"/>
      <c r="CC54" s="70"/>
      <c r="CD54" s="155" t="str">
        <f t="shared" si="27"/>
        <v>-</v>
      </c>
      <c r="CE54" s="70"/>
      <c r="CF54" s="70"/>
      <c r="CG54" s="155" t="str">
        <f t="shared" si="28"/>
        <v>-</v>
      </c>
      <c r="CH54" s="70"/>
      <c r="CI54" s="70"/>
      <c r="CJ54" s="155" t="str">
        <f t="shared" si="65"/>
        <v>-</v>
      </c>
      <c r="CK54" s="70"/>
      <c r="CL54" s="70"/>
      <c r="CM54" s="155" t="str">
        <f t="shared" si="66"/>
        <v>-</v>
      </c>
      <c r="CN54" s="70"/>
      <c r="CO54" s="70"/>
      <c r="CP54" s="155" t="str">
        <f t="shared" si="67"/>
        <v>-</v>
      </c>
      <c r="CQ54" s="70"/>
      <c r="CR54" s="70"/>
      <c r="CS54" s="155" t="str">
        <f t="shared" si="68"/>
        <v>-</v>
      </c>
      <c r="CT54" s="70"/>
      <c r="CU54" s="70"/>
      <c r="CV54" s="155" t="str">
        <f t="shared" si="33"/>
        <v>-</v>
      </c>
      <c r="CW54" s="171"/>
      <c r="CX54" s="70"/>
      <c r="CY54" s="70"/>
      <c r="CZ54" s="155" t="str">
        <f t="shared" si="34"/>
        <v>-</v>
      </c>
      <c r="DA54" s="70"/>
      <c r="DB54" s="70"/>
      <c r="DC54" s="155" t="str">
        <f t="shared" si="35"/>
        <v>-</v>
      </c>
      <c r="DD54" s="70"/>
      <c r="DE54" s="70"/>
      <c r="DF54" s="155" t="str">
        <f t="shared" si="36"/>
        <v>-</v>
      </c>
      <c r="DG54" s="70"/>
      <c r="DH54" s="70"/>
      <c r="DI54" s="155" t="str">
        <f t="shared" si="37"/>
        <v>-</v>
      </c>
      <c r="DJ54" s="70"/>
      <c r="DK54" s="70"/>
      <c r="DL54" s="155" t="str">
        <f t="shared" si="69"/>
        <v>-</v>
      </c>
      <c r="DM54" s="70"/>
      <c r="DN54" s="70"/>
      <c r="DO54" s="155" t="str">
        <f t="shared" si="70"/>
        <v>-</v>
      </c>
      <c r="DP54" s="70"/>
      <c r="DQ54" s="70"/>
      <c r="DR54" s="155" t="str">
        <f t="shared" si="71"/>
        <v>-</v>
      </c>
      <c r="DS54" s="70"/>
      <c r="DT54" s="70"/>
      <c r="DU54" s="155" t="str">
        <f t="shared" si="72"/>
        <v>-</v>
      </c>
      <c r="DV54" s="70"/>
      <c r="DW54" s="70"/>
      <c r="DX54" s="155" t="str">
        <f t="shared" si="42"/>
        <v>-</v>
      </c>
      <c r="DY54" s="171"/>
    </row>
    <row r="55" spans="1:129" customFormat="1" x14ac:dyDescent="0.35">
      <c r="A55" s="23"/>
      <c r="B55" s="285"/>
      <c r="C55" s="285"/>
      <c r="D55" s="281"/>
      <c r="E55" s="281"/>
      <c r="F55" s="282"/>
      <c r="G55" s="285"/>
      <c r="H55" s="285"/>
      <c r="I55" s="285"/>
      <c r="J55" s="268"/>
      <c r="K55" s="311"/>
      <c r="L55" s="305"/>
      <c r="M55" s="305"/>
      <c r="N55" s="312"/>
      <c r="O55" s="70"/>
      <c r="P55" s="70"/>
      <c r="Q55" s="155" t="str">
        <f t="shared" si="6"/>
        <v>-</v>
      </c>
      <c r="R55" s="70"/>
      <c r="S55" s="70"/>
      <c r="T55" s="155" t="str">
        <f t="shared" si="7"/>
        <v>-</v>
      </c>
      <c r="U55" s="70"/>
      <c r="V55" s="70"/>
      <c r="W55" s="155" t="str">
        <f t="shared" si="8"/>
        <v>-</v>
      </c>
      <c r="X55" s="70"/>
      <c r="Y55" s="70"/>
      <c r="Z55" s="155" t="str">
        <f t="shared" si="9"/>
        <v>-</v>
      </c>
      <c r="AA55" s="70"/>
      <c r="AB55" s="70"/>
      <c r="AC55" s="155" t="str">
        <f t="shared" si="13"/>
        <v>-</v>
      </c>
      <c r="AD55" s="70"/>
      <c r="AE55" s="70"/>
      <c r="AF55" s="155" t="str">
        <f t="shared" si="57"/>
        <v>-</v>
      </c>
      <c r="AG55" s="70"/>
      <c r="AH55" s="70"/>
      <c r="AI55" s="155" t="str">
        <f t="shared" si="58"/>
        <v>-</v>
      </c>
      <c r="AJ55" s="70"/>
      <c r="AK55" s="70"/>
      <c r="AL55" s="155" t="str">
        <f t="shared" si="59"/>
        <v>-</v>
      </c>
      <c r="AM55" s="70"/>
      <c r="AN55" s="70"/>
      <c r="AO55" s="155" t="str">
        <f t="shared" si="60"/>
        <v>-</v>
      </c>
      <c r="AP55" s="70"/>
      <c r="AQ55" s="70"/>
      <c r="AR55" s="155" t="str">
        <f t="shared" si="15"/>
        <v>-</v>
      </c>
      <c r="AS55" s="171"/>
      <c r="AT55" s="70"/>
      <c r="AU55" s="70"/>
      <c r="AV55" s="155" t="str">
        <f t="shared" si="16"/>
        <v>-</v>
      </c>
      <c r="AW55" s="70"/>
      <c r="AX55" s="70"/>
      <c r="AY55" s="155" t="str">
        <f t="shared" si="17"/>
        <v>-</v>
      </c>
      <c r="AZ55" s="70"/>
      <c r="BA55" s="70"/>
      <c r="BB55" s="155" t="str">
        <f t="shared" si="18"/>
        <v>-</v>
      </c>
      <c r="BC55" s="70"/>
      <c r="BD55" s="70"/>
      <c r="BE55" s="155" t="str">
        <f t="shared" si="19"/>
        <v>-</v>
      </c>
      <c r="BF55" s="70"/>
      <c r="BG55" s="70"/>
      <c r="BH55" s="155" t="str">
        <f t="shared" si="61"/>
        <v>-</v>
      </c>
      <c r="BI55" s="70"/>
      <c r="BJ55" s="70"/>
      <c r="BK55" s="155" t="str">
        <f t="shared" si="62"/>
        <v>-</v>
      </c>
      <c r="BL55" s="70"/>
      <c r="BM55" s="70"/>
      <c r="BN55" s="155" t="str">
        <f t="shared" si="63"/>
        <v>-</v>
      </c>
      <c r="BO55" s="70"/>
      <c r="BP55" s="70"/>
      <c r="BQ55" s="155" t="str">
        <f t="shared" si="64"/>
        <v>-</v>
      </c>
      <c r="BR55" s="70"/>
      <c r="BS55" s="70"/>
      <c r="BT55" s="155" t="str">
        <f t="shared" si="24"/>
        <v>-</v>
      </c>
      <c r="BU55" s="171"/>
      <c r="BV55" s="70"/>
      <c r="BW55" s="70"/>
      <c r="BX55" s="155" t="str">
        <f t="shared" si="25"/>
        <v>-</v>
      </c>
      <c r="BY55" s="70"/>
      <c r="BZ55" s="70"/>
      <c r="CA55" s="155" t="str">
        <f t="shared" si="26"/>
        <v>-</v>
      </c>
      <c r="CB55" s="70"/>
      <c r="CC55" s="70"/>
      <c r="CD55" s="155" t="str">
        <f t="shared" si="27"/>
        <v>-</v>
      </c>
      <c r="CE55" s="70"/>
      <c r="CF55" s="70"/>
      <c r="CG55" s="155" t="str">
        <f t="shared" si="28"/>
        <v>-</v>
      </c>
      <c r="CH55" s="70"/>
      <c r="CI55" s="70"/>
      <c r="CJ55" s="155" t="str">
        <f t="shared" si="65"/>
        <v>-</v>
      </c>
      <c r="CK55" s="70"/>
      <c r="CL55" s="70"/>
      <c r="CM55" s="155" t="str">
        <f t="shared" si="66"/>
        <v>-</v>
      </c>
      <c r="CN55" s="70"/>
      <c r="CO55" s="70"/>
      <c r="CP55" s="155" t="str">
        <f t="shared" si="67"/>
        <v>-</v>
      </c>
      <c r="CQ55" s="70"/>
      <c r="CR55" s="70"/>
      <c r="CS55" s="155" t="str">
        <f t="shared" si="68"/>
        <v>-</v>
      </c>
      <c r="CT55" s="70"/>
      <c r="CU55" s="70"/>
      <c r="CV55" s="155" t="str">
        <f t="shared" si="33"/>
        <v>-</v>
      </c>
      <c r="CW55" s="171"/>
      <c r="CX55" s="70"/>
      <c r="CY55" s="70"/>
      <c r="CZ55" s="155" t="str">
        <f t="shared" si="34"/>
        <v>-</v>
      </c>
      <c r="DA55" s="70"/>
      <c r="DB55" s="70"/>
      <c r="DC55" s="155" t="str">
        <f t="shared" si="35"/>
        <v>-</v>
      </c>
      <c r="DD55" s="70"/>
      <c r="DE55" s="70"/>
      <c r="DF55" s="155" t="str">
        <f t="shared" si="36"/>
        <v>-</v>
      </c>
      <c r="DG55" s="70"/>
      <c r="DH55" s="70"/>
      <c r="DI55" s="155" t="str">
        <f t="shared" si="37"/>
        <v>-</v>
      </c>
      <c r="DJ55" s="70"/>
      <c r="DK55" s="70"/>
      <c r="DL55" s="155" t="str">
        <f t="shared" si="69"/>
        <v>-</v>
      </c>
      <c r="DM55" s="70"/>
      <c r="DN55" s="70"/>
      <c r="DO55" s="155" t="str">
        <f t="shared" si="70"/>
        <v>-</v>
      </c>
      <c r="DP55" s="70"/>
      <c r="DQ55" s="70"/>
      <c r="DR55" s="155" t="str">
        <f t="shared" si="71"/>
        <v>-</v>
      </c>
      <c r="DS55" s="70"/>
      <c r="DT55" s="70"/>
      <c r="DU55" s="155" t="str">
        <f t="shared" si="72"/>
        <v>-</v>
      </c>
      <c r="DV55" s="70"/>
      <c r="DW55" s="70"/>
      <c r="DX55" s="155" t="str">
        <f t="shared" si="42"/>
        <v>-</v>
      </c>
      <c r="DY55" s="171"/>
    </row>
    <row r="56" spans="1:129" customFormat="1" x14ac:dyDescent="0.35">
      <c r="A56" s="23"/>
      <c r="B56" s="285"/>
      <c r="C56" s="285"/>
      <c r="D56" s="281"/>
      <c r="E56" s="281"/>
      <c r="F56" s="282"/>
      <c r="G56" s="285"/>
      <c r="H56" s="285"/>
      <c r="I56" s="285"/>
      <c r="J56" s="268"/>
      <c r="K56" s="311"/>
      <c r="L56" s="305"/>
      <c r="M56" s="305"/>
      <c r="N56" s="312"/>
      <c r="O56" s="70"/>
      <c r="P56" s="70"/>
      <c r="Q56" s="155" t="str">
        <f t="shared" si="6"/>
        <v>-</v>
      </c>
      <c r="R56" s="70"/>
      <c r="S56" s="70"/>
      <c r="T56" s="155" t="str">
        <f t="shared" si="7"/>
        <v>-</v>
      </c>
      <c r="U56" s="70"/>
      <c r="V56" s="70"/>
      <c r="W56" s="155" t="str">
        <f t="shared" si="8"/>
        <v>-</v>
      </c>
      <c r="X56" s="70"/>
      <c r="Y56" s="70"/>
      <c r="Z56" s="155" t="str">
        <f t="shared" si="9"/>
        <v>-</v>
      </c>
      <c r="AA56" s="70"/>
      <c r="AB56" s="70"/>
      <c r="AC56" s="155" t="str">
        <f t="shared" si="13"/>
        <v>-</v>
      </c>
      <c r="AD56" s="70"/>
      <c r="AE56" s="70"/>
      <c r="AF56" s="155" t="str">
        <f t="shared" si="57"/>
        <v>-</v>
      </c>
      <c r="AG56" s="70"/>
      <c r="AH56" s="70"/>
      <c r="AI56" s="155" t="str">
        <f t="shared" si="58"/>
        <v>-</v>
      </c>
      <c r="AJ56" s="70"/>
      <c r="AK56" s="70"/>
      <c r="AL56" s="155" t="str">
        <f t="shared" si="59"/>
        <v>-</v>
      </c>
      <c r="AM56" s="70"/>
      <c r="AN56" s="70"/>
      <c r="AO56" s="155" t="str">
        <f t="shared" si="60"/>
        <v>-</v>
      </c>
      <c r="AP56" s="70"/>
      <c r="AQ56" s="70"/>
      <c r="AR56" s="155" t="str">
        <f t="shared" si="15"/>
        <v>-</v>
      </c>
      <c r="AS56" s="171"/>
      <c r="AT56" s="70"/>
      <c r="AU56" s="70"/>
      <c r="AV56" s="155" t="str">
        <f t="shared" si="16"/>
        <v>-</v>
      </c>
      <c r="AW56" s="70"/>
      <c r="AX56" s="70"/>
      <c r="AY56" s="155" t="str">
        <f t="shared" si="17"/>
        <v>-</v>
      </c>
      <c r="AZ56" s="70"/>
      <c r="BA56" s="70"/>
      <c r="BB56" s="155" t="str">
        <f t="shared" si="18"/>
        <v>-</v>
      </c>
      <c r="BC56" s="70"/>
      <c r="BD56" s="70"/>
      <c r="BE56" s="155" t="str">
        <f t="shared" si="19"/>
        <v>-</v>
      </c>
      <c r="BF56" s="70"/>
      <c r="BG56" s="70"/>
      <c r="BH56" s="155" t="str">
        <f t="shared" si="61"/>
        <v>-</v>
      </c>
      <c r="BI56" s="70"/>
      <c r="BJ56" s="70"/>
      <c r="BK56" s="155" t="str">
        <f t="shared" si="62"/>
        <v>-</v>
      </c>
      <c r="BL56" s="70"/>
      <c r="BM56" s="70"/>
      <c r="BN56" s="155" t="str">
        <f t="shared" si="63"/>
        <v>-</v>
      </c>
      <c r="BO56" s="70"/>
      <c r="BP56" s="70"/>
      <c r="BQ56" s="155" t="str">
        <f t="shared" si="64"/>
        <v>-</v>
      </c>
      <c r="BR56" s="70"/>
      <c r="BS56" s="70"/>
      <c r="BT56" s="155" t="str">
        <f t="shared" si="24"/>
        <v>-</v>
      </c>
      <c r="BU56" s="171"/>
      <c r="BV56" s="70"/>
      <c r="BW56" s="70"/>
      <c r="BX56" s="155" t="str">
        <f t="shared" si="25"/>
        <v>-</v>
      </c>
      <c r="BY56" s="70"/>
      <c r="BZ56" s="70"/>
      <c r="CA56" s="155" t="str">
        <f t="shared" si="26"/>
        <v>-</v>
      </c>
      <c r="CB56" s="70"/>
      <c r="CC56" s="70"/>
      <c r="CD56" s="155" t="str">
        <f t="shared" si="27"/>
        <v>-</v>
      </c>
      <c r="CE56" s="70"/>
      <c r="CF56" s="70"/>
      <c r="CG56" s="155" t="str">
        <f t="shared" si="28"/>
        <v>-</v>
      </c>
      <c r="CH56" s="70"/>
      <c r="CI56" s="70"/>
      <c r="CJ56" s="155" t="str">
        <f t="shared" si="65"/>
        <v>-</v>
      </c>
      <c r="CK56" s="70"/>
      <c r="CL56" s="70"/>
      <c r="CM56" s="155" t="str">
        <f t="shared" si="66"/>
        <v>-</v>
      </c>
      <c r="CN56" s="70"/>
      <c r="CO56" s="70"/>
      <c r="CP56" s="155" t="str">
        <f t="shared" si="67"/>
        <v>-</v>
      </c>
      <c r="CQ56" s="70"/>
      <c r="CR56" s="70"/>
      <c r="CS56" s="155" t="str">
        <f t="shared" si="68"/>
        <v>-</v>
      </c>
      <c r="CT56" s="70"/>
      <c r="CU56" s="70"/>
      <c r="CV56" s="155" t="str">
        <f t="shared" si="33"/>
        <v>-</v>
      </c>
      <c r="CW56" s="171"/>
      <c r="CX56" s="70"/>
      <c r="CY56" s="70"/>
      <c r="CZ56" s="155" t="str">
        <f t="shared" si="34"/>
        <v>-</v>
      </c>
      <c r="DA56" s="70"/>
      <c r="DB56" s="70"/>
      <c r="DC56" s="155" t="str">
        <f t="shared" si="35"/>
        <v>-</v>
      </c>
      <c r="DD56" s="70"/>
      <c r="DE56" s="70"/>
      <c r="DF56" s="155" t="str">
        <f t="shared" si="36"/>
        <v>-</v>
      </c>
      <c r="DG56" s="70"/>
      <c r="DH56" s="70"/>
      <c r="DI56" s="155" t="str">
        <f t="shared" si="37"/>
        <v>-</v>
      </c>
      <c r="DJ56" s="70"/>
      <c r="DK56" s="70"/>
      <c r="DL56" s="155" t="str">
        <f t="shared" si="69"/>
        <v>-</v>
      </c>
      <c r="DM56" s="70"/>
      <c r="DN56" s="70"/>
      <c r="DO56" s="155" t="str">
        <f t="shared" si="70"/>
        <v>-</v>
      </c>
      <c r="DP56" s="70"/>
      <c r="DQ56" s="70"/>
      <c r="DR56" s="155" t="str">
        <f t="shared" si="71"/>
        <v>-</v>
      </c>
      <c r="DS56" s="70"/>
      <c r="DT56" s="70"/>
      <c r="DU56" s="155" t="str">
        <f t="shared" si="72"/>
        <v>-</v>
      </c>
      <c r="DV56" s="70"/>
      <c r="DW56" s="70"/>
      <c r="DX56" s="155" t="str">
        <f t="shared" si="42"/>
        <v>-</v>
      </c>
      <c r="DY56" s="171"/>
    </row>
    <row r="57" spans="1:129" customFormat="1" x14ac:dyDescent="0.35">
      <c r="A57" s="23"/>
      <c r="B57" s="285"/>
      <c r="C57" s="285"/>
      <c r="D57" s="281"/>
      <c r="E57" s="281"/>
      <c r="F57" s="282"/>
      <c r="G57" s="285"/>
      <c r="H57" s="285"/>
      <c r="I57" s="285"/>
      <c r="J57" s="268"/>
      <c r="K57" s="311"/>
      <c r="L57" s="305"/>
      <c r="M57" s="305"/>
      <c r="N57" s="312"/>
      <c r="O57" s="70"/>
      <c r="P57" s="70"/>
      <c r="Q57" s="155" t="str">
        <f t="shared" si="6"/>
        <v>-</v>
      </c>
      <c r="R57" s="70"/>
      <c r="S57" s="70"/>
      <c r="T57" s="155" t="str">
        <f t="shared" si="7"/>
        <v>-</v>
      </c>
      <c r="U57" s="70"/>
      <c r="V57" s="70"/>
      <c r="W57" s="155" t="str">
        <f t="shared" si="8"/>
        <v>-</v>
      </c>
      <c r="X57" s="70"/>
      <c r="Y57" s="70"/>
      <c r="Z57" s="155" t="str">
        <f t="shared" si="9"/>
        <v>-</v>
      </c>
      <c r="AA57" s="70"/>
      <c r="AB57" s="70"/>
      <c r="AC57" s="155" t="str">
        <f t="shared" ref="AC57:AC107" si="73">IF(AB57,AA57/AB57,"-")</f>
        <v>-</v>
      </c>
      <c r="AD57" s="70"/>
      <c r="AE57" s="70"/>
      <c r="AF57" s="155" t="str">
        <f t="shared" si="57"/>
        <v>-</v>
      </c>
      <c r="AG57" s="70"/>
      <c r="AH57" s="70"/>
      <c r="AI57" s="155" t="str">
        <f t="shared" si="58"/>
        <v>-</v>
      </c>
      <c r="AJ57" s="70"/>
      <c r="AK57" s="70"/>
      <c r="AL57" s="155" t="str">
        <f t="shared" si="59"/>
        <v>-</v>
      </c>
      <c r="AM57" s="70"/>
      <c r="AN57" s="70"/>
      <c r="AO57" s="155" t="str">
        <f t="shared" si="60"/>
        <v>-</v>
      </c>
      <c r="AP57" s="70"/>
      <c r="AQ57" s="70"/>
      <c r="AR57" s="155" t="str">
        <f t="shared" ref="AR57:AR107" si="74">IF(AQ57,AP57/AQ57,"-")</f>
        <v>-</v>
      </c>
      <c r="AS57" s="171"/>
      <c r="AT57" s="70"/>
      <c r="AU57" s="70"/>
      <c r="AV57" s="155" t="str">
        <f t="shared" ref="AV57:AV107" si="75">IF(AU57,AT57/AU57,"-")</f>
        <v>-</v>
      </c>
      <c r="AW57" s="70"/>
      <c r="AX57" s="70"/>
      <c r="AY57" s="155" t="str">
        <f t="shared" ref="AY57:AY107" si="76">IF(AX57,AW57/AX57,"-")</f>
        <v>-</v>
      </c>
      <c r="AZ57" s="70"/>
      <c r="BA57" s="70"/>
      <c r="BB57" s="155" t="str">
        <f t="shared" ref="BB57:BB107" si="77">IF(BA57,AZ57/BA57,"-")</f>
        <v>-</v>
      </c>
      <c r="BC57" s="70"/>
      <c r="BD57" s="70"/>
      <c r="BE57" s="155" t="str">
        <f t="shared" ref="BE57:BE107" si="78">IF(BD57,BC57/BD57,"-")</f>
        <v>-</v>
      </c>
      <c r="BF57" s="70"/>
      <c r="BG57" s="70"/>
      <c r="BH57" s="155" t="str">
        <f t="shared" si="61"/>
        <v>-</v>
      </c>
      <c r="BI57" s="70"/>
      <c r="BJ57" s="70"/>
      <c r="BK57" s="155" t="str">
        <f t="shared" si="62"/>
        <v>-</v>
      </c>
      <c r="BL57" s="70"/>
      <c r="BM57" s="70"/>
      <c r="BN57" s="155" t="str">
        <f t="shared" si="63"/>
        <v>-</v>
      </c>
      <c r="BO57" s="70"/>
      <c r="BP57" s="70"/>
      <c r="BQ57" s="155" t="str">
        <f t="shared" si="64"/>
        <v>-</v>
      </c>
      <c r="BR57" s="70"/>
      <c r="BS57" s="70"/>
      <c r="BT57" s="155" t="str">
        <f t="shared" ref="BT57:BT107" si="79">IF(BS57,BR57/BS57,"-")</f>
        <v>-</v>
      </c>
      <c r="BU57" s="171"/>
      <c r="BV57" s="70"/>
      <c r="BW57" s="70"/>
      <c r="BX57" s="155" t="str">
        <f t="shared" ref="BX57:BX107" si="80">IF(BW57,BV57/BW57,"-")</f>
        <v>-</v>
      </c>
      <c r="BY57" s="70"/>
      <c r="BZ57" s="70"/>
      <c r="CA57" s="155" t="str">
        <f t="shared" ref="CA57:CA107" si="81">IF(BZ57,BY57/BZ57,"-")</f>
        <v>-</v>
      </c>
      <c r="CB57" s="70"/>
      <c r="CC57" s="70"/>
      <c r="CD57" s="155" t="str">
        <f t="shared" ref="CD57:CD107" si="82">IF(CC57,CB57/CC57,"-")</f>
        <v>-</v>
      </c>
      <c r="CE57" s="70"/>
      <c r="CF57" s="70"/>
      <c r="CG57" s="155" t="str">
        <f t="shared" ref="CG57:CG107" si="83">IF(CF57,CE57/CF57,"-")</f>
        <v>-</v>
      </c>
      <c r="CH57" s="70"/>
      <c r="CI57" s="70"/>
      <c r="CJ57" s="155" t="str">
        <f t="shared" si="65"/>
        <v>-</v>
      </c>
      <c r="CK57" s="70"/>
      <c r="CL57" s="70"/>
      <c r="CM57" s="155" t="str">
        <f t="shared" si="66"/>
        <v>-</v>
      </c>
      <c r="CN57" s="70"/>
      <c r="CO57" s="70"/>
      <c r="CP57" s="155" t="str">
        <f t="shared" si="67"/>
        <v>-</v>
      </c>
      <c r="CQ57" s="70"/>
      <c r="CR57" s="70"/>
      <c r="CS57" s="155" t="str">
        <f t="shared" si="68"/>
        <v>-</v>
      </c>
      <c r="CT57" s="70"/>
      <c r="CU57" s="70"/>
      <c r="CV57" s="155" t="str">
        <f t="shared" ref="CV57:CV107" si="84">IF(CU57,CT57/CU57,"-")</f>
        <v>-</v>
      </c>
      <c r="CW57" s="171"/>
      <c r="CX57" s="70"/>
      <c r="CY57" s="70"/>
      <c r="CZ57" s="155" t="str">
        <f t="shared" ref="CZ57:CZ107" si="85">IF(CY57,CX57/CY57,"-")</f>
        <v>-</v>
      </c>
      <c r="DA57" s="70"/>
      <c r="DB57" s="70"/>
      <c r="DC57" s="155" t="str">
        <f t="shared" ref="DC57:DC107" si="86">IF(DB57,DA57/DB57,"-")</f>
        <v>-</v>
      </c>
      <c r="DD57" s="70"/>
      <c r="DE57" s="70"/>
      <c r="DF57" s="155" t="str">
        <f t="shared" ref="DF57:DF107" si="87">IF(DE57,DD57/DE57,"-")</f>
        <v>-</v>
      </c>
      <c r="DG57" s="70"/>
      <c r="DH57" s="70"/>
      <c r="DI57" s="155" t="str">
        <f t="shared" ref="DI57:DI107" si="88">IF(DH57,DG57/DH57,"-")</f>
        <v>-</v>
      </c>
      <c r="DJ57" s="70"/>
      <c r="DK57" s="70"/>
      <c r="DL57" s="155" t="str">
        <f t="shared" si="69"/>
        <v>-</v>
      </c>
      <c r="DM57" s="70"/>
      <c r="DN57" s="70"/>
      <c r="DO57" s="155" t="str">
        <f t="shared" si="70"/>
        <v>-</v>
      </c>
      <c r="DP57" s="70"/>
      <c r="DQ57" s="70"/>
      <c r="DR57" s="155" t="str">
        <f t="shared" si="71"/>
        <v>-</v>
      </c>
      <c r="DS57" s="70"/>
      <c r="DT57" s="70"/>
      <c r="DU57" s="155" t="str">
        <f t="shared" si="72"/>
        <v>-</v>
      </c>
      <c r="DV57" s="70"/>
      <c r="DW57" s="70"/>
      <c r="DX57" s="155" t="str">
        <f t="shared" ref="DX57:DX107" si="89">IF(DW57,DV57/DW57,"-")</f>
        <v>-</v>
      </c>
      <c r="DY57" s="171"/>
    </row>
    <row r="58" spans="1:129" customFormat="1" x14ac:dyDescent="0.35">
      <c r="A58" s="23"/>
      <c r="B58" s="285"/>
      <c r="C58" s="285"/>
      <c r="D58" s="281"/>
      <c r="E58" s="281"/>
      <c r="F58" s="282"/>
      <c r="G58" s="285"/>
      <c r="H58" s="285"/>
      <c r="I58" s="285"/>
      <c r="J58" s="268"/>
      <c r="K58" s="311"/>
      <c r="L58" s="305"/>
      <c r="M58" s="305"/>
      <c r="N58" s="312"/>
      <c r="O58" s="70"/>
      <c r="P58" s="70"/>
      <c r="Q58" s="155" t="str">
        <f t="shared" si="6"/>
        <v>-</v>
      </c>
      <c r="R58" s="70"/>
      <c r="S58" s="70"/>
      <c r="T58" s="155" t="str">
        <f t="shared" si="7"/>
        <v>-</v>
      </c>
      <c r="U58" s="70"/>
      <c r="V58" s="70"/>
      <c r="W58" s="155" t="str">
        <f t="shared" si="8"/>
        <v>-</v>
      </c>
      <c r="X58" s="70"/>
      <c r="Y58" s="70"/>
      <c r="Z58" s="155" t="str">
        <f t="shared" si="9"/>
        <v>-</v>
      </c>
      <c r="AA58" s="70"/>
      <c r="AB58" s="70"/>
      <c r="AC58" s="155" t="str">
        <f t="shared" si="73"/>
        <v>-</v>
      </c>
      <c r="AD58" s="70"/>
      <c r="AE58" s="70"/>
      <c r="AF58" s="155" t="str">
        <f t="shared" si="57"/>
        <v>-</v>
      </c>
      <c r="AG58" s="70"/>
      <c r="AH58" s="70"/>
      <c r="AI58" s="155" t="str">
        <f t="shared" si="58"/>
        <v>-</v>
      </c>
      <c r="AJ58" s="70"/>
      <c r="AK58" s="70"/>
      <c r="AL58" s="155" t="str">
        <f t="shared" si="59"/>
        <v>-</v>
      </c>
      <c r="AM58" s="70"/>
      <c r="AN58" s="70"/>
      <c r="AO58" s="155" t="str">
        <f t="shared" si="60"/>
        <v>-</v>
      </c>
      <c r="AP58" s="70"/>
      <c r="AQ58" s="70"/>
      <c r="AR58" s="155" t="str">
        <f t="shared" si="74"/>
        <v>-</v>
      </c>
      <c r="AS58" s="171"/>
      <c r="AT58" s="70"/>
      <c r="AU58" s="70"/>
      <c r="AV58" s="155" t="str">
        <f t="shared" si="75"/>
        <v>-</v>
      </c>
      <c r="AW58" s="70"/>
      <c r="AX58" s="70"/>
      <c r="AY58" s="155" t="str">
        <f t="shared" si="76"/>
        <v>-</v>
      </c>
      <c r="AZ58" s="70"/>
      <c r="BA58" s="70"/>
      <c r="BB58" s="155" t="str">
        <f t="shared" si="77"/>
        <v>-</v>
      </c>
      <c r="BC58" s="70"/>
      <c r="BD58" s="70"/>
      <c r="BE58" s="155" t="str">
        <f t="shared" si="78"/>
        <v>-</v>
      </c>
      <c r="BF58" s="70"/>
      <c r="BG58" s="70"/>
      <c r="BH58" s="155" t="str">
        <f t="shared" si="61"/>
        <v>-</v>
      </c>
      <c r="BI58" s="70"/>
      <c r="BJ58" s="70"/>
      <c r="BK58" s="155" t="str">
        <f t="shared" si="62"/>
        <v>-</v>
      </c>
      <c r="BL58" s="70"/>
      <c r="BM58" s="70"/>
      <c r="BN58" s="155" t="str">
        <f t="shared" si="63"/>
        <v>-</v>
      </c>
      <c r="BO58" s="70"/>
      <c r="BP58" s="70"/>
      <c r="BQ58" s="155" t="str">
        <f t="shared" si="64"/>
        <v>-</v>
      </c>
      <c r="BR58" s="70"/>
      <c r="BS58" s="70"/>
      <c r="BT58" s="155" t="str">
        <f t="shared" si="79"/>
        <v>-</v>
      </c>
      <c r="BU58" s="171"/>
      <c r="BV58" s="70"/>
      <c r="BW58" s="70"/>
      <c r="BX58" s="155" t="str">
        <f t="shared" si="80"/>
        <v>-</v>
      </c>
      <c r="BY58" s="70"/>
      <c r="BZ58" s="70"/>
      <c r="CA58" s="155" t="str">
        <f t="shared" si="81"/>
        <v>-</v>
      </c>
      <c r="CB58" s="70"/>
      <c r="CC58" s="70"/>
      <c r="CD58" s="155" t="str">
        <f t="shared" si="82"/>
        <v>-</v>
      </c>
      <c r="CE58" s="70"/>
      <c r="CF58" s="70"/>
      <c r="CG58" s="155" t="str">
        <f t="shared" si="83"/>
        <v>-</v>
      </c>
      <c r="CH58" s="70"/>
      <c r="CI58" s="70"/>
      <c r="CJ58" s="155" t="str">
        <f t="shared" si="65"/>
        <v>-</v>
      </c>
      <c r="CK58" s="70"/>
      <c r="CL58" s="70"/>
      <c r="CM58" s="155" t="str">
        <f t="shared" si="66"/>
        <v>-</v>
      </c>
      <c r="CN58" s="70"/>
      <c r="CO58" s="70"/>
      <c r="CP58" s="155" t="str">
        <f t="shared" si="67"/>
        <v>-</v>
      </c>
      <c r="CQ58" s="70"/>
      <c r="CR58" s="70"/>
      <c r="CS58" s="155" t="str">
        <f t="shared" si="68"/>
        <v>-</v>
      </c>
      <c r="CT58" s="70"/>
      <c r="CU58" s="70"/>
      <c r="CV58" s="155" t="str">
        <f t="shared" si="84"/>
        <v>-</v>
      </c>
      <c r="CW58" s="171"/>
      <c r="CX58" s="70"/>
      <c r="CY58" s="70"/>
      <c r="CZ58" s="155" t="str">
        <f t="shared" si="85"/>
        <v>-</v>
      </c>
      <c r="DA58" s="70"/>
      <c r="DB58" s="70"/>
      <c r="DC58" s="155" t="str">
        <f t="shared" si="86"/>
        <v>-</v>
      </c>
      <c r="DD58" s="70"/>
      <c r="DE58" s="70"/>
      <c r="DF58" s="155" t="str">
        <f t="shared" si="87"/>
        <v>-</v>
      </c>
      <c r="DG58" s="70"/>
      <c r="DH58" s="70"/>
      <c r="DI58" s="155" t="str">
        <f t="shared" si="88"/>
        <v>-</v>
      </c>
      <c r="DJ58" s="70"/>
      <c r="DK58" s="70"/>
      <c r="DL58" s="155" t="str">
        <f t="shared" si="69"/>
        <v>-</v>
      </c>
      <c r="DM58" s="70"/>
      <c r="DN58" s="70"/>
      <c r="DO58" s="155" t="str">
        <f t="shared" si="70"/>
        <v>-</v>
      </c>
      <c r="DP58" s="70"/>
      <c r="DQ58" s="70"/>
      <c r="DR58" s="155" t="str">
        <f t="shared" si="71"/>
        <v>-</v>
      </c>
      <c r="DS58" s="70"/>
      <c r="DT58" s="70"/>
      <c r="DU58" s="155" t="str">
        <f t="shared" si="72"/>
        <v>-</v>
      </c>
      <c r="DV58" s="70"/>
      <c r="DW58" s="70"/>
      <c r="DX58" s="155" t="str">
        <f t="shared" si="89"/>
        <v>-</v>
      </c>
      <c r="DY58" s="171"/>
    </row>
    <row r="59" spans="1:129" customFormat="1" x14ac:dyDescent="0.35">
      <c r="A59" s="23"/>
      <c r="B59" s="285"/>
      <c r="C59" s="285"/>
      <c r="D59" s="281"/>
      <c r="E59" s="281"/>
      <c r="F59" s="282"/>
      <c r="G59" s="285"/>
      <c r="H59" s="285"/>
      <c r="I59" s="285"/>
      <c r="J59" s="268"/>
      <c r="K59" s="311"/>
      <c r="L59" s="305"/>
      <c r="M59" s="305"/>
      <c r="N59" s="312"/>
      <c r="O59" s="70"/>
      <c r="P59" s="70"/>
      <c r="Q59" s="155" t="str">
        <f t="shared" si="6"/>
        <v>-</v>
      </c>
      <c r="R59" s="70"/>
      <c r="S59" s="70"/>
      <c r="T59" s="155" t="str">
        <f t="shared" si="7"/>
        <v>-</v>
      </c>
      <c r="U59" s="70"/>
      <c r="V59" s="70"/>
      <c r="W59" s="155" t="str">
        <f t="shared" si="8"/>
        <v>-</v>
      </c>
      <c r="X59" s="70"/>
      <c r="Y59" s="70"/>
      <c r="Z59" s="155" t="str">
        <f t="shared" si="9"/>
        <v>-</v>
      </c>
      <c r="AA59" s="70"/>
      <c r="AB59" s="70"/>
      <c r="AC59" s="155" t="str">
        <f t="shared" si="73"/>
        <v>-</v>
      </c>
      <c r="AD59" s="70"/>
      <c r="AE59" s="70"/>
      <c r="AF59" s="155" t="str">
        <f t="shared" si="57"/>
        <v>-</v>
      </c>
      <c r="AG59" s="70"/>
      <c r="AH59" s="70"/>
      <c r="AI59" s="155" t="str">
        <f t="shared" si="58"/>
        <v>-</v>
      </c>
      <c r="AJ59" s="70"/>
      <c r="AK59" s="70"/>
      <c r="AL59" s="155" t="str">
        <f t="shared" si="59"/>
        <v>-</v>
      </c>
      <c r="AM59" s="70"/>
      <c r="AN59" s="70"/>
      <c r="AO59" s="155" t="str">
        <f t="shared" si="60"/>
        <v>-</v>
      </c>
      <c r="AP59" s="70"/>
      <c r="AQ59" s="70"/>
      <c r="AR59" s="155" t="str">
        <f t="shared" si="74"/>
        <v>-</v>
      </c>
      <c r="AS59" s="171"/>
      <c r="AT59" s="70"/>
      <c r="AU59" s="70"/>
      <c r="AV59" s="155" t="str">
        <f t="shared" si="75"/>
        <v>-</v>
      </c>
      <c r="AW59" s="70"/>
      <c r="AX59" s="70"/>
      <c r="AY59" s="155" t="str">
        <f t="shared" si="76"/>
        <v>-</v>
      </c>
      <c r="AZ59" s="70"/>
      <c r="BA59" s="70"/>
      <c r="BB59" s="155" t="str">
        <f t="shared" si="77"/>
        <v>-</v>
      </c>
      <c r="BC59" s="70"/>
      <c r="BD59" s="70"/>
      <c r="BE59" s="155" t="str">
        <f t="shared" si="78"/>
        <v>-</v>
      </c>
      <c r="BF59" s="70"/>
      <c r="BG59" s="70"/>
      <c r="BH59" s="155" t="str">
        <f t="shared" si="61"/>
        <v>-</v>
      </c>
      <c r="BI59" s="70"/>
      <c r="BJ59" s="70"/>
      <c r="BK59" s="155" t="str">
        <f t="shared" si="62"/>
        <v>-</v>
      </c>
      <c r="BL59" s="70"/>
      <c r="BM59" s="70"/>
      <c r="BN59" s="155" t="str">
        <f t="shared" si="63"/>
        <v>-</v>
      </c>
      <c r="BO59" s="70"/>
      <c r="BP59" s="70"/>
      <c r="BQ59" s="155" t="str">
        <f t="shared" si="64"/>
        <v>-</v>
      </c>
      <c r="BR59" s="70"/>
      <c r="BS59" s="70"/>
      <c r="BT59" s="155" t="str">
        <f t="shared" si="79"/>
        <v>-</v>
      </c>
      <c r="BU59" s="171"/>
      <c r="BV59" s="70"/>
      <c r="BW59" s="70"/>
      <c r="BX59" s="155" t="str">
        <f t="shared" si="80"/>
        <v>-</v>
      </c>
      <c r="BY59" s="70"/>
      <c r="BZ59" s="70"/>
      <c r="CA59" s="155" t="str">
        <f t="shared" si="81"/>
        <v>-</v>
      </c>
      <c r="CB59" s="70"/>
      <c r="CC59" s="70"/>
      <c r="CD59" s="155" t="str">
        <f t="shared" si="82"/>
        <v>-</v>
      </c>
      <c r="CE59" s="70"/>
      <c r="CF59" s="70"/>
      <c r="CG59" s="155" t="str">
        <f t="shared" si="83"/>
        <v>-</v>
      </c>
      <c r="CH59" s="70"/>
      <c r="CI59" s="70"/>
      <c r="CJ59" s="155" t="str">
        <f t="shared" si="65"/>
        <v>-</v>
      </c>
      <c r="CK59" s="70"/>
      <c r="CL59" s="70"/>
      <c r="CM59" s="155" t="str">
        <f t="shared" si="66"/>
        <v>-</v>
      </c>
      <c r="CN59" s="70"/>
      <c r="CO59" s="70"/>
      <c r="CP59" s="155" t="str">
        <f t="shared" si="67"/>
        <v>-</v>
      </c>
      <c r="CQ59" s="70"/>
      <c r="CR59" s="70"/>
      <c r="CS59" s="155" t="str">
        <f t="shared" si="68"/>
        <v>-</v>
      </c>
      <c r="CT59" s="70"/>
      <c r="CU59" s="70"/>
      <c r="CV59" s="155" t="str">
        <f t="shared" si="84"/>
        <v>-</v>
      </c>
      <c r="CW59" s="171"/>
      <c r="CX59" s="70"/>
      <c r="CY59" s="70"/>
      <c r="CZ59" s="155" t="str">
        <f t="shared" si="85"/>
        <v>-</v>
      </c>
      <c r="DA59" s="70"/>
      <c r="DB59" s="70"/>
      <c r="DC59" s="155" t="str">
        <f t="shared" si="86"/>
        <v>-</v>
      </c>
      <c r="DD59" s="70"/>
      <c r="DE59" s="70"/>
      <c r="DF59" s="155" t="str">
        <f t="shared" si="87"/>
        <v>-</v>
      </c>
      <c r="DG59" s="70"/>
      <c r="DH59" s="70"/>
      <c r="DI59" s="155" t="str">
        <f t="shared" si="88"/>
        <v>-</v>
      </c>
      <c r="DJ59" s="70"/>
      <c r="DK59" s="70"/>
      <c r="DL59" s="155" t="str">
        <f t="shared" si="69"/>
        <v>-</v>
      </c>
      <c r="DM59" s="70"/>
      <c r="DN59" s="70"/>
      <c r="DO59" s="155" t="str">
        <f t="shared" si="70"/>
        <v>-</v>
      </c>
      <c r="DP59" s="70"/>
      <c r="DQ59" s="70"/>
      <c r="DR59" s="155" t="str">
        <f t="shared" si="71"/>
        <v>-</v>
      </c>
      <c r="DS59" s="70"/>
      <c r="DT59" s="70"/>
      <c r="DU59" s="155" t="str">
        <f t="shared" si="72"/>
        <v>-</v>
      </c>
      <c r="DV59" s="70"/>
      <c r="DW59" s="70"/>
      <c r="DX59" s="155" t="str">
        <f t="shared" si="89"/>
        <v>-</v>
      </c>
      <c r="DY59" s="171"/>
    </row>
    <row r="60" spans="1:129" customFormat="1" x14ac:dyDescent="0.35">
      <c r="A60" s="23"/>
      <c r="B60" s="285"/>
      <c r="C60" s="285"/>
      <c r="D60" s="281"/>
      <c r="E60" s="281"/>
      <c r="F60" s="282"/>
      <c r="G60" s="285"/>
      <c r="H60" s="285"/>
      <c r="I60" s="285"/>
      <c r="J60" s="268"/>
      <c r="K60" s="311"/>
      <c r="L60" s="305"/>
      <c r="M60" s="305"/>
      <c r="N60" s="312"/>
      <c r="O60" s="70"/>
      <c r="P60" s="70"/>
      <c r="Q60" s="155" t="str">
        <f t="shared" si="6"/>
        <v>-</v>
      </c>
      <c r="R60" s="70"/>
      <c r="S60" s="70"/>
      <c r="T60" s="155" t="str">
        <f t="shared" si="7"/>
        <v>-</v>
      </c>
      <c r="U60" s="70"/>
      <c r="V60" s="70"/>
      <c r="W60" s="155" t="str">
        <f t="shared" si="8"/>
        <v>-</v>
      </c>
      <c r="X60" s="70"/>
      <c r="Y60" s="70"/>
      <c r="Z60" s="155" t="str">
        <f t="shared" si="9"/>
        <v>-</v>
      </c>
      <c r="AA60" s="70"/>
      <c r="AB60" s="70"/>
      <c r="AC60" s="155" t="str">
        <f t="shared" si="73"/>
        <v>-</v>
      </c>
      <c r="AD60" s="70"/>
      <c r="AE60" s="70"/>
      <c r="AF60" s="155" t="str">
        <f t="shared" si="57"/>
        <v>-</v>
      </c>
      <c r="AG60" s="70"/>
      <c r="AH60" s="70"/>
      <c r="AI60" s="155" t="str">
        <f t="shared" si="58"/>
        <v>-</v>
      </c>
      <c r="AJ60" s="70"/>
      <c r="AK60" s="70"/>
      <c r="AL60" s="155" t="str">
        <f t="shared" si="59"/>
        <v>-</v>
      </c>
      <c r="AM60" s="70"/>
      <c r="AN60" s="70"/>
      <c r="AO60" s="155" t="str">
        <f t="shared" si="60"/>
        <v>-</v>
      </c>
      <c r="AP60" s="70"/>
      <c r="AQ60" s="70"/>
      <c r="AR60" s="155" t="str">
        <f t="shared" si="74"/>
        <v>-</v>
      </c>
      <c r="AS60" s="171"/>
      <c r="AT60" s="70"/>
      <c r="AU60" s="70"/>
      <c r="AV60" s="155" t="str">
        <f t="shared" si="75"/>
        <v>-</v>
      </c>
      <c r="AW60" s="70"/>
      <c r="AX60" s="70"/>
      <c r="AY60" s="155" t="str">
        <f t="shared" si="76"/>
        <v>-</v>
      </c>
      <c r="AZ60" s="70"/>
      <c r="BA60" s="70"/>
      <c r="BB60" s="155" t="str">
        <f t="shared" si="77"/>
        <v>-</v>
      </c>
      <c r="BC60" s="70"/>
      <c r="BD60" s="70"/>
      <c r="BE60" s="155" t="str">
        <f t="shared" si="78"/>
        <v>-</v>
      </c>
      <c r="BF60" s="70"/>
      <c r="BG60" s="70"/>
      <c r="BH60" s="155" t="str">
        <f t="shared" si="61"/>
        <v>-</v>
      </c>
      <c r="BI60" s="70"/>
      <c r="BJ60" s="70"/>
      <c r="BK60" s="155" t="str">
        <f t="shared" si="62"/>
        <v>-</v>
      </c>
      <c r="BL60" s="70"/>
      <c r="BM60" s="70"/>
      <c r="BN60" s="155" t="str">
        <f t="shared" si="63"/>
        <v>-</v>
      </c>
      <c r="BO60" s="70"/>
      <c r="BP60" s="70"/>
      <c r="BQ60" s="155" t="str">
        <f t="shared" si="64"/>
        <v>-</v>
      </c>
      <c r="BR60" s="70"/>
      <c r="BS60" s="70"/>
      <c r="BT60" s="155" t="str">
        <f t="shared" si="79"/>
        <v>-</v>
      </c>
      <c r="BU60" s="171"/>
      <c r="BV60" s="70"/>
      <c r="BW60" s="70"/>
      <c r="BX60" s="155" t="str">
        <f t="shared" si="80"/>
        <v>-</v>
      </c>
      <c r="BY60" s="70"/>
      <c r="BZ60" s="70"/>
      <c r="CA60" s="155" t="str">
        <f t="shared" si="81"/>
        <v>-</v>
      </c>
      <c r="CB60" s="70"/>
      <c r="CC60" s="70"/>
      <c r="CD60" s="155" t="str">
        <f t="shared" si="82"/>
        <v>-</v>
      </c>
      <c r="CE60" s="70"/>
      <c r="CF60" s="70"/>
      <c r="CG60" s="155" t="str">
        <f t="shared" si="83"/>
        <v>-</v>
      </c>
      <c r="CH60" s="70"/>
      <c r="CI60" s="70"/>
      <c r="CJ60" s="155" t="str">
        <f t="shared" si="65"/>
        <v>-</v>
      </c>
      <c r="CK60" s="70"/>
      <c r="CL60" s="70"/>
      <c r="CM60" s="155" t="str">
        <f t="shared" si="66"/>
        <v>-</v>
      </c>
      <c r="CN60" s="70"/>
      <c r="CO60" s="70"/>
      <c r="CP60" s="155" t="str">
        <f t="shared" si="67"/>
        <v>-</v>
      </c>
      <c r="CQ60" s="70"/>
      <c r="CR60" s="70"/>
      <c r="CS60" s="155" t="str">
        <f t="shared" si="68"/>
        <v>-</v>
      </c>
      <c r="CT60" s="70"/>
      <c r="CU60" s="70"/>
      <c r="CV60" s="155" t="str">
        <f t="shared" si="84"/>
        <v>-</v>
      </c>
      <c r="CW60" s="171"/>
      <c r="CX60" s="70"/>
      <c r="CY60" s="70"/>
      <c r="CZ60" s="155" t="str">
        <f t="shared" si="85"/>
        <v>-</v>
      </c>
      <c r="DA60" s="70"/>
      <c r="DB60" s="70"/>
      <c r="DC60" s="155" t="str">
        <f t="shared" si="86"/>
        <v>-</v>
      </c>
      <c r="DD60" s="70"/>
      <c r="DE60" s="70"/>
      <c r="DF60" s="155" t="str">
        <f t="shared" si="87"/>
        <v>-</v>
      </c>
      <c r="DG60" s="70"/>
      <c r="DH60" s="70"/>
      <c r="DI60" s="155" t="str">
        <f t="shared" si="88"/>
        <v>-</v>
      </c>
      <c r="DJ60" s="70"/>
      <c r="DK60" s="70"/>
      <c r="DL60" s="155" t="str">
        <f t="shared" si="69"/>
        <v>-</v>
      </c>
      <c r="DM60" s="70"/>
      <c r="DN60" s="70"/>
      <c r="DO60" s="155" t="str">
        <f t="shared" si="70"/>
        <v>-</v>
      </c>
      <c r="DP60" s="70"/>
      <c r="DQ60" s="70"/>
      <c r="DR60" s="155" t="str">
        <f t="shared" si="71"/>
        <v>-</v>
      </c>
      <c r="DS60" s="70"/>
      <c r="DT60" s="70"/>
      <c r="DU60" s="155" t="str">
        <f t="shared" si="72"/>
        <v>-</v>
      </c>
      <c r="DV60" s="70"/>
      <c r="DW60" s="70"/>
      <c r="DX60" s="155" t="str">
        <f t="shared" si="89"/>
        <v>-</v>
      </c>
      <c r="DY60" s="171"/>
    </row>
    <row r="61" spans="1:129" customFormat="1" x14ac:dyDescent="0.35">
      <c r="A61" s="23"/>
      <c r="B61" s="285"/>
      <c r="C61" s="285"/>
      <c r="D61" s="281"/>
      <c r="E61" s="281"/>
      <c r="F61" s="282"/>
      <c r="G61" s="285"/>
      <c r="H61" s="285"/>
      <c r="I61" s="285"/>
      <c r="J61" s="268"/>
      <c r="K61" s="311"/>
      <c r="L61" s="305"/>
      <c r="M61" s="305"/>
      <c r="N61" s="312"/>
      <c r="O61" s="70"/>
      <c r="P61" s="70"/>
      <c r="Q61" s="155" t="str">
        <f t="shared" si="6"/>
        <v>-</v>
      </c>
      <c r="R61" s="70"/>
      <c r="S61" s="70"/>
      <c r="T61" s="155" t="str">
        <f t="shared" si="7"/>
        <v>-</v>
      </c>
      <c r="U61" s="70"/>
      <c r="V61" s="70"/>
      <c r="W61" s="155" t="str">
        <f t="shared" si="8"/>
        <v>-</v>
      </c>
      <c r="X61" s="70"/>
      <c r="Y61" s="70"/>
      <c r="Z61" s="155" t="str">
        <f t="shared" si="9"/>
        <v>-</v>
      </c>
      <c r="AA61" s="70"/>
      <c r="AB61" s="70"/>
      <c r="AC61" s="155" t="str">
        <f t="shared" si="73"/>
        <v>-</v>
      </c>
      <c r="AD61" s="70"/>
      <c r="AE61" s="70"/>
      <c r="AF61" s="155" t="str">
        <f t="shared" si="57"/>
        <v>-</v>
      </c>
      <c r="AG61" s="70"/>
      <c r="AH61" s="70"/>
      <c r="AI61" s="155" t="str">
        <f t="shared" si="58"/>
        <v>-</v>
      </c>
      <c r="AJ61" s="70"/>
      <c r="AK61" s="70"/>
      <c r="AL61" s="155" t="str">
        <f t="shared" si="59"/>
        <v>-</v>
      </c>
      <c r="AM61" s="70"/>
      <c r="AN61" s="70"/>
      <c r="AO61" s="155" t="str">
        <f t="shared" si="60"/>
        <v>-</v>
      </c>
      <c r="AP61" s="70"/>
      <c r="AQ61" s="70"/>
      <c r="AR61" s="155" t="str">
        <f t="shared" si="74"/>
        <v>-</v>
      </c>
      <c r="AS61" s="171"/>
      <c r="AT61" s="70"/>
      <c r="AU61" s="70"/>
      <c r="AV61" s="155" t="str">
        <f t="shared" si="75"/>
        <v>-</v>
      </c>
      <c r="AW61" s="70"/>
      <c r="AX61" s="70"/>
      <c r="AY61" s="155" t="str">
        <f t="shared" si="76"/>
        <v>-</v>
      </c>
      <c r="AZ61" s="70"/>
      <c r="BA61" s="70"/>
      <c r="BB61" s="155" t="str">
        <f t="shared" si="77"/>
        <v>-</v>
      </c>
      <c r="BC61" s="70"/>
      <c r="BD61" s="70"/>
      <c r="BE61" s="155" t="str">
        <f t="shared" si="78"/>
        <v>-</v>
      </c>
      <c r="BF61" s="70"/>
      <c r="BG61" s="70"/>
      <c r="BH61" s="155" t="str">
        <f t="shared" si="61"/>
        <v>-</v>
      </c>
      <c r="BI61" s="70"/>
      <c r="BJ61" s="70"/>
      <c r="BK61" s="155" t="str">
        <f t="shared" si="62"/>
        <v>-</v>
      </c>
      <c r="BL61" s="70"/>
      <c r="BM61" s="70"/>
      <c r="BN61" s="155" t="str">
        <f t="shared" si="63"/>
        <v>-</v>
      </c>
      <c r="BO61" s="70"/>
      <c r="BP61" s="70"/>
      <c r="BQ61" s="155" t="str">
        <f t="shared" si="64"/>
        <v>-</v>
      </c>
      <c r="BR61" s="70"/>
      <c r="BS61" s="70"/>
      <c r="BT61" s="155" t="str">
        <f t="shared" si="79"/>
        <v>-</v>
      </c>
      <c r="BU61" s="171"/>
      <c r="BV61" s="70"/>
      <c r="BW61" s="70"/>
      <c r="BX61" s="155" t="str">
        <f t="shared" si="80"/>
        <v>-</v>
      </c>
      <c r="BY61" s="70"/>
      <c r="BZ61" s="70"/>
      <c r="CA61" s="155" t="str">
        <f t="shared" si="81"/>
        <v>-</v>
      </c>
      <c r="CB61" s="70"/>
      <c r="CC61" s="70"/>
      <c r="CD61" s="155" t="str">
        <f t="shared" si="82"/>
        <v>-</v>
      </c>
      <c r="CE61" s="70"/>
      <c r="CF61" s="70"/>
      <c r="CG61" s="155" t="str">
        <f t="shared" si="83"/>
        <v>-</v>
      </c>
      <c r="CH61" s="70"/>
      <c r="CI61" s="70"/>
      <c r="CJ61" s="155" t="str">
        <f t="shared" si="65"/>
        <v>-</v>
      </c>
      <c r="CK61" s="70"/>
      <c r="CL61" s="70"/>
      <c r="CM61" s="155" t="str">
        <f t="shared" si="66"/>
        <v>-</v>
      </c>
      <c r="CN61" s="70"/>
      <c r="CO61" s="70"/>
      <c r="CP61" s="155" t="str">
        <f t="shared" si="67"/>
        <v>-</v>
      </c>
      <c r="CQ61" s="70"/>
      <c r="CR61" s="70"/>
      <c r="CS61" s="155" t="str">
        <f t="shared" si="68"/>
        <v>-</v>
      </c>
      <c r="CT61" s="70"/>
      <c r="CU61" s="70"/>
      <c r="CV61" s="155" t="str">
        <f t="shared" si="84"/>
        <v>-</v>
      </c>
      <c r="CW61" s="171"/>
      <c r="CX61" s="70"/>
      <c r="CY61" s="70"/>
      <c r="CZ61" s="155" t="str">
        <f t="shared" si="85"/>
        <v>-</v>
      </c>
      <c r="DA61" s="70"/>
      <c r="DB61" s="70"/>
      <c r="DC61" s="155" t="str">
        <f t="shared" si="86"/>
        <v>-</v>
      </c>
      <c r="DD61" s="70"/>
      <c r="DE61" s="70"/>
      <c r="DF61" s="155" t="str">
        <f t="shared" si="87"/>
        <v>-</v>
      </c>
      <c r="DG61" s="70"/>
      <c r="DH61" s="70"/>
      <c r="DI61" s="155" t="str">
        <f t="shared" si="88"/>
        <v>-</v>
      </c>
      <c r="DJ61" s="70"/>
      <c r="DK61" s="70"/>
      <c r="DL61" s="155" t="str">
        <f t="shared" si="69"/>
        <v>-</v>
      </c>
      <c r="DM61" s="70"/>
      <c r="DN61" s="70"/>
      <c r="DO61" s="155" t="str">
        <f t="shared" si="70"/>
        <v>-</v>
      </c>
      <c r="DP61" s="70"/>
      <c r="DQ61" s="70"/>
      <c r="DR61" s="155" t="str">
        <f t="shared" si="71"/>
        <v>-</v>
      </c>
      <c r="DS61" s="70"/>
      <c r="DT61" s="70"/>
      <c r="DU61" s="155" t="str">
        <f t="shared" si="72"/>
        <v>-</v>
      </c>
      <c r="DV61" s="70"/>
      <c r="DW61" s="70"/>
      <c r="DX61" s="155" t="str">
        <f t="shared" si="89"/>
        <v>-</v>
      </c>
      <c r="DY61" s="171"/>
    </row>
    <row r="62" spans="1:129" customFormat="1" x14ac:dyDescent="0.35">
      <c r="A62" s="23"/>
      <c r="B62" s="285"/>
      <c r="C62" s="285"/>
      <c r="D62" s="281"/>
      <c r="E62" s="281"/>
      <c r="F62" s="282"/>
      <c r="G62" s="285"/>
      <c r="H62" s="285"/>
      <c r="I62" s="285"/>
      <c r="J62" s="268"/>
      <c r="K62" s="311"/>
      <c r="L62" s="305"/>
      <c r="M62" s="305"/>
      <c r="N62" s="312"/>
      <c r="O62" s="70"/>
      <c r="P62" s="70"/>
      <c r="Q62" s="155" t="str">
        <f t="shared" si="6"/>
        <v>-</v>
      </c>
      <c r="R62" s="70"/>
      <c r="S62" s="70"/>
      <c r="T62" s="155" t="str">
        <f t="shared" si="7"/>
        <v>-</v>
      </c>
      <c r="U62" s="70"/>
      <c r="V62" s="70"/>
      <c r="W62" s="155" t="str">
        <f t="shared" si="8"/>
        <v>-</v>
      </c>
      <c r="X62" s="70"/>
      <c r="Y62" s="70"/>
      <c r="Z62" s="155" t="str">
        <f t="shared" si="9"/>
        <v>-</v>
      </c>
      <c r="AA62" s="70"/>
      <c r="AB62" s="70"/>
      <c r="AC62" s="155" t="str">
        <f t="shared" si="73"/>
        <v>-</v>
      </c>
      <c r="AD62" s="70"/>
      <c r="AE62" s="70"/>
      <c r="AF62" s="155" t="str">
        <f t="shared" si="57"/>
        <v>-</v>
      </c>
      <c r="AG62" s="70"/>
      <c r="AH62" s="70"/>
      <c r="AI62" s="155" t="str">
        <f t="shared" si="58"/>
        <v>-</v>
      </c>
      <c r="AJ62" s="70"/>
      <c r="AK62" s="70"/>
      <c r="AL62" s="155" t="str">
        <f t="shared" si="59"/>
        <v>-</v>
      </c>
      <c r="AM62" s="70"/>
      <c r="AN62" s="70"/>
      <c r="AO62" s="155" t="str">
        <f t="shared" si="60"/>
        <v>-</v>
      </c>
      <c r="AP62" s="70"/>
      <c r="AQ62" s="70"/>
      <c r="AR62" s="155" t="str">
        <f t="shared" si="74"/>
        <v>-</v>
      </c>
      <c r="AS62" s="171"/>
      <c r="AT62" s="70"/>
      <c r="AU62" s="70"/>
      <c r="AV62" s="155" t="str">
        <f t="shared" si="75"/>
        <v>-</v>
      </c>
      <c r="AW62" s="70"/>
      <c r="AX62" s="70"/>
      <c r="AY62" s="155" t="str">
        <f t="shared" si="76"/>
        <v>-</v>
      </c>
      <c r="AZ62" s="70"/>
      <c r="BA62" s="70"/>
      <c r="BB62" s="155" t="str">
        <f t="shared" si="77"/>
        <v>-</v>
      </c>
      <c r="BC62" s="70"/>
      <c r="BD62" s="70"/>
      <c r="BE62" s="155" t="str">
        <f t="shared" si="78"/>
        <v>-</v>
      </c>
      <c r="BF62" s="70"/>
      <c r="BG62" s="70"/>
      <c r="BH62" s="155" t="str">
        <f t="shared" si="61"/>
        <v>-</v>
      </c>
      <c r="BI62" s="70"/>
      <c r="BJ62" s="70"/>
      <c r="BK62" s="155" t="str">
        <f t="shared" si="62"/>
        <v>-</v>
      </c>
      <c r="BL62" s="70"/>
      <c r="BM62" s="70"/>
      <c r="BN62" s="155" t="str">
        <f t="shared" si="63"/>
        <v>-</v>
      </c>
      <c r="BO62" s="70"/>
      <c r="BP62" s="70"/>
      <c r="BQ62" s="155" t="str">
        <f t="shared" si="64"/>
        <v>-</v>
      </c>
      <c r="BR62" s="70"/>
      <c r="BS62" s="70"/>
      <c r="BT62" s="155" t="str">
        <f t="shared" si="79"/>
        <v>-</v>
      </c>
      <c r="BU62" s="171"/>
      <c r="BV62" s="70"/>
      <c r="BW62" s="70"/>
      <c r="BX62" s="155" t="str">
        <f t="shared" si="80"/>
        <v>-</v>
      </c>
      <c r="BY62" s="70"/>
      <c r="BZ62" s="70"/>
      <c r="CA62" s="155" t="str">
        <f t="shared" si="81"/>
        <v>-</v>
      </c>
      <c r="CB62" s="70"/>
      <c r="CC62" s="70"/>
      <c r="CD62" s="155" t="str">
        <f t="shared" si="82"/>
        <v>-</v>
      </c>
      <c r="CE62" s="70"/>
      <c r="CF62" s="70"/>
      <c r="CG62" s="155" t="str">
        <f t="shared" si="83"/>
        <v>-</v>
      </c>
      <c r="CH62" s="70"/>
      <c r="CI62" s="70"/>
      <c r="CJ62" s="155" t="str">
        <f t="shared" si="65"/>
        <v>-</v>
      </c>
      <c r="CK62" s="70"/>
      <c r="CL62" s="70"/>
      <c r="CM62" s="155" t="str">
        <f t="shared" si="66"/>
        <v>-</v>
      </c>
      <c r="CN62" s="70"/>
      <c r="CO62" s="70"/>
      <c r="CP62" s="155" t="str">
        <f t="shared" si="67"/>
        <v>-</v>
      </c>
      <c r="CQ62" s="70"/>
      <c r="CR62" s="70"/>
      <c r="CS62" s="155" t="str">
        <f t="shared" si="68"/>
        <v>-</v>
      </c>
      <c r="CT62" s="70"/>
      <c r="CU62" s="70"/>
      <c r="CV62" s="155" t="str">
        <f t="shared" si="84"/>
        <v>-</v>
      </c>
      <c r="CW62" s="171"/>
      <c r="CX62" s="70"/>
      <c r="CY62" s="70"/>
      <c r="CZ62" s="155" t="str">
        <f t="shared" si="85"/>
        <v>-</v>
      </c>
      <c r="DA62" s="70"/>
      <c r="DB62" s="70"/>
      <c r="DC62" s="155" t="str">
        <f t="shared" si="86"/>
        <v>-</v>
      </c>
      <c r="DD62" s="70"/>
      <c r="DE62" s="70"/>
      <c r="DF62" s="155" t="str">
        <f t="shared" si="87"/>
        <v>-</v>
      </c>
      <c r="DG62" s="70"/>
      <c r="DH62" s="70"/>
      <c r="DI62" s="155" t="str">
        <f t="shared" si="88"/>
        <v>-</v>
      </c>
      <c r="DJ62" s="70"/>
      <c r="DK62" s="70"/>
      <c r="DL62" s="155" t="str">
        <f t="shared" si="69"/>
        <v>-</v>
      </c>
      <c r="DM62" s="70"/>
      <c r="DN62" s="70"/>
      <c r="DO62" s="155" t="str">
        <f t="shared" si="70"/>
        <v>-</v>
      </c>
      <c r="DP62" s="70"/>
      <c r="DQ62" s="70"/>
      <c r="DR62" s="155" t="str">
        <f t="shared" si="71"/>
        <v>-</v>
      </c>
      <c r="DS62" s="70"/>
      <c r="DT62" s="70"/>
      <c r="DU62" s="155" t="str">
        <f t="shared" si="72"/>
        <v>-</v>
      </c>
      <c r="DV62" s="70"/>
      <c r="DW62" s="70"/>
      <c r="DX62" s="155" t="str">
        <f t="shared" si="89"/>
        <v>-</v>
      </c>
      <c r="DY62" s="171"/>
    </row>
    <row r="63" spans="1:129" customFormat="1" x14ac:dyDescent="0.35">
      <c r="A63" s="23"/>
      <c r="B63" s="285"/>
      <c r="C63" s="285"/>
      <c r="D63" s="281"/>
      <c r="E63" s="281"/>
      <c r="F63" s="282"/>
      <c r="G63" s="285"/>
      <c r="H63" s="285"/>
      <c r="I63" s="285"/>
      <c r="J63" s="268"/>
      <c r="K63" s="311"/>
      <c r="L63" s="305"/>
      <c r="M63" s="305"/>
      <c r="N63" s="312"/>
      <c r="O63" s="70"/>
      <c r="P63" s="70"/>
      <c r="Q63" s="155" t="str">
        <f t="shared" si="6"/>
        <v>-</v>
      </c>
      <c r="R63" s="70"/>
      <c r="S63" s="70"/>
      <c r="T63" s="155" t="str">
        <f t="shared" si="7"/>
        <v>-</v>
      </c>
      <c r="U63" s="70"/>
      <c r="V63" s="70"/>
      <c r="W63" s="155" t="str">
        <f t="shared" si="8"/>
        <v>-</v>
      </c>
      <c r="X63" s="70"/>
      <c r="Y63" s="70"/>
      <c r="Z63" s="155" t="str">
        <f t="shared" si="9"/>
        <v>-</v>
      </c>
      <c r="AA63" s="70"/>
      <c r="AB63" s="70"/>
      <c r="AC63" s="155" t="str">
        <f t="shared" si="73"/>
        <v>-</v>
      </c>
      <c r="AD63" s="70"/>
      <c r="AE63" s="70"/>
      <c r="AF63" s="155" t="str">
        <f t="shared" si="57"/>
        <v>-</v>
      </c>
      <c r="AG63" s="70"/>
      <c r="AH63" s="70"/>
      <c r="AI63" s="155" t="str">
        <f t="shared" si="58"/>
        <v>-</v>
      </c>
      <c r="AJ63" s="70"/>
      <c r="AK63" s="70"/>
      <c r="AL63" s="155" t="str">
        <f t="shared" si="59"/>
        <v>-</v>
      </c>
      <c r="AM63" s="70"/>
      <c r="AN63" s="70"/>
      <c r="AO63" s="155" t="str">
        <f t="shared" si="60"/>
        <v>-</v>
      </c>
      <c r="AP63" s="70"/>
      <c r="AQ63" s="70"/>
      <c r="AR63" s="155" t="str">
        <f t="shared" si="74"/>
        <v>-</v>
      </c>
      <c r="AS63" s="171"/>
      <c r="AT63" s="70"/>
      <c r="AU63" s="70"/>
      <c r="AV63" s="155" t="str">
        <f t="shared" si="75"/>
        <v>-</v>
      </c>
      <c r="AW63" s="70"/>
      <c r="AX63" s="70"/>
      <c r="AY63" s="155" t="str">
        <f t="shared" si="76"/>
        <v>-</v>
      </c>
      <c r="AZ63" s="70"/>
      <c r="BA63" s="70"/>
      <c r="BB63" s="155" t="str">
        <f t="shared" si="77"/>
        <v>-</v>
      </c>
      <c r="BC63" s="70"/>
      <c r="BD63" s="70"/>
      <c r="BE63" s="155" t="str">
        <f t="shared" si="78"/>
        <v>-</v>
      </c>
      <c r="BF63" s="70"/>
      <c r="BG63" s="70"/>
      <c r="BH63" s="155" t="str">
        <f t="shared" si="61"/>
        <v>-</v>
      </c>
      <c r="BI63" s="70"/>
      <c r="BJ63" s="70"/>
      <c r="BK63" s="155" t="str">
        <f t="shared" si="62"/>
        <v>-</v>
      </c>
      <c r="BL63" s="70"/>
      <c r="BM63" s="70"/>
      <c r="BN63" s="155" t="str">
        <f t="shared" si="63"/>
        <v>-</v>
      </c>
      <c r="BO63" s="70"/>
      <c r="BP63" s="70"/>
      <c r="BQ63" s="155" t="str">
        <f t="shared" si="64"/>
        <v>-</v>
      </c>
      <c r="BR63" s="70"/>
      <c r="BS63" s="70"/>
      <c r="BT63" s="155" t="str">
        <f t="shared" si="79"/>
        <v>-</v>
      </c>
      <c r="BU63" s="171"/>
      <c r="BV63" s="70"/>
      <c r="BW63" s="70"/>
      <c r="BX63" s="155" t="str">
        <f t="shared" si="80"/>
        <v>-</v>
      </c>
      <c r="BY63" s="70"/>
      <c r="BZ63" s="70"/>
      <c r="CA63" s="155" t="str">
        <f t="shared" si="81"/>
        <v>-</v>
      </c>
      <c r="CB63" s="70"/>
      <c r="CC63" s="70"/>
      <c r="CD63" s="155" t="str">
        <f t="shared" si="82"/>
        <v>-</v>
      </c>
      <c r="CE63" s="70"/>
      <c r="CF63" s="70"/>
      <c r="CG63" s="155" t="str">
        <f t="shared" si="83"/>
        <v>-</v>
      </c>
      <c r="CH63" s="70"/>
      <c r="CI63" s="70"/>
      <c r="CJ63" s="155" t="str">
        <f t="shared" si="65"/>
        <v>-</v>
      </c>
      <c r="CK63" s="70"/>
      <c r="CL63" s="70"/>
      <c r="CM63" s="155" t="str">
        <f t="shared" si="66"/>
        <v>-</v>
      </c>
      <c r="CN63" s="70"/>
      <c r="CO63" s="70"/>
      <c r="CP63" s="155" t="str">
        <f t="shared" si="67"/>
        <v>-</v>
      </c>
      <c r="CQ63" s="70"/>
      <c r="CR63" s="70"/>
      <c r="CS63" s="155" t="str">
        <f t="shared" si="68"/>
        <v>-</v>
      </c>
      <c r="CT63" s="70"/>
      <c r="CU63" s="70"/>
      <c r="CV63" s="155" t="str">
        <f t="shared" si="84"/>
        <v>-</v>
      </c>
      <c r="CW63" s="171"/>
      <c r="CX63" s="70"/>
      <c r="CY63" s="70"/>
      <c r="CZ63" s="155" t="str">
        <f t="shared" si="85"/>
        <v>-</v>
      </c>
      <c r="DA63" s="70"/>
      <c r="DB63" s="70"/>
      <c r="DC63" s="155" t="str">
        <f t="shared" si="86"/>
        <v>-</v>
      </c>
      <c r="DD63" s="70"/>
      <c r="DE63" s="70"/>
      <c r="DF63" s="155" t="str">
        <f t="shared" si="87"/>
        <v>-</v>
      </c>
      <c r="DG63" s="70"/>
      <c r="DH63" s="70"/>
      <c r="DI63" s="155" t="str">
        <f t="shared" si="88"/>
        <v>-</v>
      </c>
      <c r="DJ63" s="70"/>
      <c r="DK63" s="70"/>
      <c r="DL63" s="155" t="str">
        <f t="shared" si="69"/>
        <v>-</v>
      </c>
      <c r="DM63" s="70"/>
      <c r="DN63" s="70"/>
      <c r="DO63" s="155" t="str">
        <f t="shared" si="70"/>
        <v>-</v>
      </c>
      <c r="DP63" s="70"/>
      <c r="DQ63" s="70"/>
      <c r="DR63" s="155" t="str">
        <f t="shared" si="71"/>
        <v>-</v>
      </c>
      <c r="DS63" s="70"/>
      <c r="DT63" s="70"/>
      <c r="DU63" s="155" t="str">
        <f t="shared" si="72"/>
        <v>-</v>
      </c>
      <c r="DV63" s="70"/>
      <c r="DW63" s="70"/>
      <c r="DX63" s="155" t="str">
        <f t="shared" si="89"/>
        <v>-</v>
      </c>
      <c r="DY63" s="171"/>
    </row>
    <row r="64" spans="1:129" customFormat="1" x14ac:dyDescent="0.35">
      <c r="A64" s="23"/>
      <c r="B64" s="285"/>
      <c r="C64" s="285"/>
      <c r="D64" s="281"/>
      <c r="E64" s="281"/>
      <c r="F64" s="282"/>
      <c r="G64" s="285"/>
      <c r="H64" s="285"/>
      <c r="I64" s="285"/>
      <c r="J64" s="268"/>
      <c r="K64" s="311"/>
      <c r="L64" s="305"/>
      <c r="M64" s="305"/>
      <c r="N64" s="312"/>
      <c r="O64" s="70"/>
      <c r="P64" s="70"/>
      <c r="Q64" s="155" t="str">
        <f t="shared" si="6"/>
        <v>-</v>
      </c>
      <c r="R64" s="70"/>
      <c r="S64" s="70"/>
      <c r="T64" s="155" t="str">
        <f t="shared" si="7"/>
        <v>-</v>
      </c>
      <c r="U64" s="70"/>
      <c r="V64" s="70"/>
      <c r="W64" s="155" t="str">
        <f t="shared" si="8"/>
        <v>-</v>
      </c>
      <c r="X64" s="70"/>
      <c r="Y64" s="70"/>
      <c r="Z64" s="155" t="str">
        <f t="shared" si="9"/>
        <v>-</v>
      </c>
      <c r="AA64" s="70"/>
      <c r="AB64" s="70"/>
      <c r="AC64" s="155" t="str">
        <f t="shared" si="73"/>
        <v>-</v>
      </c>
      <c r="AD64" s="70"/>
      <c r="AE64" s="70"/>
      <c r="AF64" s="155" t="str">
        <f t="shared" si="57"/>
        <v>-</v>
      </c>
      <c r="AG64" s="70"/>
      <c r="AH64" s="70"/>
      <c r="AI64" s="155" t="str">
        <f t="shared" si="58"/>
        <v>-</v>
      </c>
      <c r="AJ64" s="70"/>
      <c r="AK64" s="70"/>
      <c r="AL64" s="155" t="str">
        <f t="shared" si="59"/>
        <v>-</v>
      </c>
      <c r="AM64" s="70"/>
      <c r="AN64" s="70"/>
      <c r="AO64" s="155" t="str">
        <f t="shared" si="60"/>
        <v>-</v>
      </c>
      <c r="AP64" s="70"/>
      <c r="AQ64" s="70"/>
      <c r="AR64" s="155" t="str">
        <f t="shared" si="74"/>
        <v>-</v>
      </c>
      <c r="AS64" s="171"/>
      <c r="AT64" s="70"/>
      <c r="AU64" s="70"/>
      <c r="AV64" s="155" t="str">
        <f t="shared" si="75"/>
        <v>-</v>
      </c>
      <c r="AW64" s="70"/>
      <c r="AX64" s="70"/>
      <c r="AY64" s="155" t="str">
        <f t="shared" si="76"/>
        <v>-</v>
      </c>
      <c r="AZ64" s="70"/>
      <c r="BA64" s="70"/>
      <c r="BB64" s="155" t="str">
        <f t="shared" si="77"/>
        <v>-</v>
      </c>
      <c r="BC64" s="70"/>
      <c r="BD64" s="70"/>
      <c r="BE64" s="155" t="str">
        <f t="shared" si="78"/>
        <v>-</v>
      </c>
      <c r="BF64" s="70"/>
      <c r="BG64" s="70"/>
      <c r="BH64" s="155" t="str">
        <f t="shared" si="61"/>
        <v>-</v>
      </c>
      <c r="BI64" s="70"/>
      <c r="BJ64" s="70"/>
      <c r="BK64" s="155" t="str">
        <f t="shared" si="62"/>
        <v>-</v>
      </c>
      <c r="BL64" s="70"/>
      <c r="BM64" s="70"/>
      <c r="BN64" s="155" t="str">
        <f t="shared" si="63"/>
        <v>-</v>
      </c>
      <c r="BO64" s="70"/>
      <c r="BP64" s="70"/>
      <c r="BQ64" s="155" t="str">
        <f t="shared" si="64"/>
        <v>-</v>
      </c>
      <c r="BR64" s="70"/>
      <c r="BS64" s="70"/>
      <c r="BT64" s="155" t="str">
        <f t="shared" si="79"/>
        <v>-</v>
      </c>
      <c r="BU64" s="171"/>
      <c r="BV64" s="70"/>
      <c r="BW64" s="70"/>
      <c r="BX64" s="155" t="str">
        <f t="shared" si="80"/>
        <v>-</v>
      </c>
      <c r="BY64" s="70"/>
      <c r="BZ64" s="70"/>
      <c r="CA64" s="155" t="str">
        <f t="shared" si="81"/>
        <v>-</v>
      </c>
      <c r="CB64" s="70"/>
      <c r="CC64" s="70"/>
      <c r="CD64" s="155" t="str">
        <f t="shared" si="82"/>
        <v>-</v>
      </c>
      <c r="CE64" s="70"/>
      <c r="CF64" s="70"/>
      <c r="CG64" s="155" t="str">
        <f t="shared" si="83"/>
        <v>-</v>
      </c>
      <c r="CH64" s="70"/>
      <c r="CI64" s="70"/>
      <c r="CJ64" s="155" t="str">
        <f t="shared" si="65"/>
        <v>-</v>
      </c>
      <c r="CK64" s="70"/>
      <c r="CL64" s="70"/>
      <c r="CM64" s="155" t="str">
        <f t="shared" si="66"/>
        <v>-</v>
      </c>
      <c r="CN64" s="70"/>
      <c r="CO64" s="70"/>
      <c r="CP64" s="155" t="str">
        <f t="shared" si="67"/>
        <v>-</v>
      </c>
      <c r="CQ64" s="70"/>
      <c r="CR64" s="70"/>
      <c r="CS64" s="155" t="str">
        <f t="shared" si="68"/>
        <v>-</v>
      </c>
      <c r="CT64" s="70"/>
      <c r="CU64" s="70"/>
      <c r="CV64" s="155" t="str">
        <f t="shared" si="84"/>
        <v>-</v>
      </c>
      <c r="CW64" s="171"/>
      <c r="CX64" s="70"/>
      <c r="CY64" s="70"/>
      <c r="CZ64" s="155" t="str">
        <f t="shared" si="85"/>
        <v>-</v>
      </c>
      <c r="DA64" s="70"/>
      <c r="DB64" s="70"/>
      <c r="DC64" s="155" t="str">
        <f t="shared" si="86"/>
        <v>-</v>
      </c>
      <c r="DD64" s="70"/>
      <c r="DE64" s="70"/>
      <c r="DF64" s="155" t="str">
        <f t="shared" si="87"/>
        <v>-</v>
      </c>
      <c r="DG64" s="70"/>
      <c r="DH64" s="70"/>
      <c r="DI64" s="155" t="str">
        <f t="shared" si="88"/>
        <v>-</v>
      </c>
      <c r="DJ64" s="70"/>
      <c r="DK64" s="70"/>
      <c r="DL64" s="155" t="str">
        <f t="shared" si="69"/>
        <v>-</v>
      </c>
      <c r="DM64" s="70"/>
      <c r="DN64" s="70"/>
      <c r="DO64" s="155" t="str">
        <f t="shared" si="70"/>
        <v>-</v>
      </c>
      <c r="DP64" s="70"/>
      <c r="DQ64" s="70"/>
      <c r="DR64" s="155" t="str">
        <f t="shared" si="71"/>
        <v>-</v>
      </c>
      <c r="DS64" s="70"/>
      <c r="DT64" s="70"/>
      <c r="DU64" s="155" t="str">
        <f t="shared" si="72"/>
        <v>-</v>
      </c>
      <c r="DV64" s="70"/>
      <c r="DW64" s="70"/>
      <c r="DX64" s="155" t="str">
        <f t="shared" si="89"/>
        <v>-</v>
      </c>
      <c r="DY64" s="171"/>
    </row>
    <row r="65" spans="1:129" customFormat="1" x14ac:dyDescent="0.35">
      <c r="A65" s="23"/>
      <c r="B65" s="285"/>
      <c r="C65" s="285"/>
      <c r="D65" s="281"/>
      <c r="E65" s="281"/>
      <c r="F65" s="282"/>
      <c r="G65" s="285"/>
      <c r="H65" s="285"/>
      <c r="I65" s="285"/>
      <c r="J65" s="268"/>
      <c r="K65" s="311"/>
      <c r="L65" s="305"/>
      <c r="M65" s="305"/>
      <c r="N65" s="312"/>
      <c r="O65" s="70"/>
      <c r="P65" s="70"/>
      <c r="Q65" s="155" t="str">
        <f t="shared" si="6"/>
        <v>-</v>
      </c>
      <c r="R65" s="70"/>
      <c r="S65" s="70"/>
      <c r="T65" s="155" t="str">
        <f t="shared" si="7"/>
        <v>-</v>
      </c>
      <c r="U65" s="70"/>
      <c r="V65" s="70"/>
      <c r="W65" s="155" t="str">
        <f t="shared" si="8"/>
        <v>-</v>
      </c>
      <c r="X65" s="70"/>
      <c r="Y65" s="70"/>
      <c r="Z65" s="155" t="str">
        <f t="shared" si="9"/>
        <v>-</v>
      </c>
      <c r="AA65" s="70"/>
      <c r="AB65" s="70"/>
      <c r="AC65" s="155" t="str">
        <f t="shared" si="73"/>
        <v>-</v>
      </c>
      <c r="AD65" s="70"/>
      <c r="AE65" s="70"/>
      <c r="AF65" s="155" t="str">
        <f t="shared" si="57"/>
        <v>-</v>
      </c>
      <c r="AG65" s="70"/>
      <c r="AH65" s="70"/>
      <c r="AI65" s="155" t="str">
        <f t="shared" si="58"/>
        <v>-</v>
      </c>
      <c r="AJ65" s="70"/>
      <c r="AK65" s="70"/>
      <c r="AL65" s="155" t="str">
        <f t="shared" si="59"/>
        <v>-</v>
      </c>
      <c r="AM65" s="70"/>
      <c r="AN65" s="70"/>
      <c r="AO65" s="155" t="str">
        <f t="shared" si="60"/>
        <v>-</v>
      </c>
      <c r="AP65" s="70"/>
      <c r="AQ65" s="70"/>
      <c r="AR65" s="155" t="str">
        <f t="shared" si="74"/>
        <v>-</v>
      </c>
      <c r="AS65" s="171"/>
      <c r="AT65" s="70"/>
      <c r="AU65" s="70"/>
      <c r="AV65" s="155" t="str">
        <f t="shared" si="75"/>
        <v>-</v>
      </c>
      <c r="AW65" s="70"/>
      <c r="AX65" s="70"/>
      <c r="AY65" s="155" t="str">
        <f t="shared" si="76"/>
        <v>-</v>
      </c>
      <c r="AZ65" s="70"/>
      <c r="BA65" s="70"/>
      <c r="BB65" s="155" t="str">
        <f t="shared" si="77"/>
        <v>-</v>
      </c>
      <c r="BC65" s="70"/>
      <c r="BD65" s="70"/>
      <c r="BE65" s="155" t="str">
        <f t="shared" si="78"/>
        <v>-</v>
      </c>
      <c r="BF65" s="70"/>
      <c r="BG65" s="70"/>
      <c r="BH65" s="155" t="str">
        <f t="shared" si="61"/>
        <v>-</v>
      </c>
      <c r="BI65" s="70"/>
      <c r="BJ65" s="70"/>
      <c r="BK65" s="155" t="str">
        <f t="shared" si="62"/>
        <v>-</v>
      </c>
      <c r="BL65" s="70"/>
      <c r="BM65" s="70"/>
      <c r="BN65" s="155" t="str">
        <f t="shared" si="63"/>
        <v>-</v>
      </c>
      <c r="BO65" s="70"/>
      <c r="BP65" s="70"/>
      <c r="BQ65" s="155" t="str">
        <f t="shared" si="64"/>
        <v>-</v>
      </c>
      <c r="BR65" s="70"/>
      <c r="BS65" s="70"/>
      <c r="BT65" s="155" t="str">
        <f t="shared" si="79"/>
        <v>-</v>
      </c>
      <c r="BU65" s="171"/>
      <c r="BV65" s="70"/>
      <c r="BW65" s="70"/>
      <c r="BX65" s="155" t="str">
        <f t="shared" si="80"/>
        <v>-</v>
      </c>
      <c r="BY65" s="70"/>
      <c r="BZ65" s="70"/>
      <c r="CA65" s="155" t="str">
        <f t="shared" si="81"/>
        <v>-</v>
      </c>
      <c r="CB65" s="70"/>
      <c r="CC65" s="70"/>
      <c r="CD65" s="155" t="str">
        <f t="shared" si="82"/>
        <v>-</v>
      </c>
      <c r="CE65" s="70"/>
      <c r="CF65" s="70"/>
      <c r="CG65" s="155" t="str">
        <f t="shared" si="83"/>
        <v>-</v>
      </c>
      <c r="CH65" s="70"/>
      <c r="CI65" s="70"/>
      <c r="CJ65" s="155" t="str">
        <f t="shared" si="65"/>
        <v>-</v>
      </c>
      <c r="CK65" s="70"/>
      <c r="CL65" s="70"/>
      <c r="CM65" s="155" t="str">
        <f t="shared" si="66"/>
        <v>-</v>
      </c>
      <c r="CN65" s="70"/>
      <c r="CO65" s="70"/>
      <c r="CP65" s="155" t="str">
        <f t="shared" si="67"/>
        <v>-</v>
      </c>
      <c r="CQ65" s="70"/>
      <c r="CR65" s="70"/>
      <c r="CS65" s="155" t="str">
        <f t="shared" si="68"/>
        <v>-</v>
      </c>
      <c r="CT65" s="70"/>
      <c r="CU65" s="70"/>
      <c r="CV65" s="155" t="str">
        <f t="shared" si="84"/>
        <v>-</v>
      </c>
      <c r="CW65" s="171"/>
      <c r="CX65" s="70"/>
      <c r="CY65" s="70"/>
      <c r="CZ65" s="155" t="str">
        <f t="shared" si="85"/>
        <v>-</v>
      </c>
      <c r="DA65" s="70"/>
      <c r="DB65" s="70"/>
      <c r="DC65" s="155" t="str">
        <f t="shared" si="86"/>
        <v>-</v>
      </c>
      <c r="DD65" s="70"/>
      <c r="DE65" s="70"/>
      <c r="DF65" s="155" t="str">
        <f t="shared" si="87"/>
        <v>-</v>
      </c>
      <c r="DG65" s="70"/>
      <c r="DH65" s="70"/>
      <c r="DI65" s="155" t="str">
        <f t="shared" si="88"/>
        <v>-</v>
      </c>
      <c r="DJ65" s="70"/>
      <c r="DK65" s="70"/>
      <c r="DL65" s="155" t="str">
        <f t="shared" si="69"/>
        <v>-</v>
      </c>
      <c r="DM65" s="70"/>
      <c r="DN65" s="70"/>
      <c r="DO65" s="155" t="str">
        <f t="shared" si="70"/>
        <v>-</v>
      </c>
      <c r="DP65" s="70"/>
      <c r="DQ65" s="70"/>
      <c r="DR65" s="155" t="str">
        <f t="shared" si="71"/>
        <v>-</v>
      </c>
      <c r="DS65" s="70"/>
      <c r="DT65" s="70"/>
      <c r="DU65" s="155" t="str">
        <f t="shared" si="72"/>
        <v>-</v>
      </c>
      <c r="DV65" s="70"/>
      <c r="DW65" s="70"/>
      <c r="DX65" s="155" t="str">
        <f t="shared" si="89"/>
        <v>-</v>
      </c>
      <c r="DY65" s="171"/>
    </row>
    <row r="66" spans="1:129" customFormat="1" x14ac:dyDescent="0.35">
      <c r="A66" s="23"/>
      <c r="B66" s="285"/>
      <c r="C66" s="285"/>
      <c r="D66" s="281"/>
      <c r="E66" s="281"/>
      <c r="F66" s="282"/>
      <c r="G66" s="285"/>
      <c r="H66" s="285"/>
      <c r="I66" s="285"/>
      <c r="J66" s="268"/>
      <c r="K66" s="311"/>
      <c r="L66" s="305"/>
      <c r="M66" s="305"/>
      <c r="N66" s="312"/>
      <c r="O66" s="70"/>
      <c r="P66" s="70"/>
      <c r="Q66" s="155" t="str">
        <f t="shared" si="6"/>
        <v>-</v>
      </c>
      <c r="R66" s="70"/>
      <c r="S66" s="70"/>
      <c r="T66" s="155" t="str">
        <f t="shared" si="7"/>
        <v>-</v>
      </c>
      <c r="U66" s="70"/>
      <c r="V66" s="70"/>
      <c r="W66" s="155" t="str">
        <f t="shared" si="8"/>
        <v>-</v>
      </c>
      <c r="X66" s="70"/>
      <c r="Y66" s="70"/>
      <c r="Z66" s="155" t="str">
        <f t="shared" si="9"/>
        <v>-</v>
      </c>
      <c r="AA66" s="70"/>
      <c r="AB66" s="70"/>
      <c r="AC66" s="155" t="str">
        <f t="shared" si="73"/>
        <v>-</v>
      </c>
      <c r="AD66" s="70"/>
      <c r="AE66" s="70"/>
      <c r="AF66" s="155" t="str">
        <f t="shared" si="57"/>
        <v>-</v>
      </c>
      <c r="AG66" s="70"/>
      <c r="AH66" s="70"/>
      <c r="AI66" s="155" t="str">
        <f t="shared" si="58"/>
        <v>-</v>
      </c>
      <c r="AJ66" s="70"/>
      <c r="AK66" s="70"/>
      <c r="AL66" s="155" t="str">
        <f t="shared" si="59"/>
        <v>-</v>
      </c>
      <c r="AM66" s="70"/>
      <c r="AN66" s="70"/>
      <c r="AO66" s="155" t="str">
        <f t="shared" si="60"/>
        <v>-</v>
      </c>
      <c r="AP66" s="70"/>
      <c r="AQ66" s="70"/>
      <c r="AR66" s="155" t="str">
        <f t="shared" si="74"/>
        <v>-</v>
      </c>
      <c r="AS66" s="171"/>
      <c r="AT66" s="70"/>
      <c r="AU66" s="70"/>
      <c r="AV66" s="155" t="str">
        <f t="shared" si="75"/>
        <v>-</v>
      </c>
      <c r="AW66" s="70"/>
      <c r="AX66" s="70"/>
      <c r="AY66" s="155" t="str">
        <f t="shared" si="76"/>
        <v>-</v>
      </c>
      <c r="AZ66" s="70"/>
      <c r="BA66" s="70"/>
      <c r="BB66" s="155" t="str">
        <f t="shared" si="77"/>
        <v>-</v>
      </c>
      <c r="BC66" s="70"/>
      <c r="BD66" s="70"/>
      <c r="BE66" s="155" t="str">
        <f t="shared" si="78"/>
        <v>-</v>
      </c>
      <c r="BF66" s="70"/>
      <c r="BG66" s="70"/>
      <c r="BH66" s="155" t="str">
        <f t="shared" si="61"/>
        <v>-</v>
      </c>
      <c r="BI66" s="70"/>
      <c r="BJ66" s="70"/>
      <c r="BK66" s="155" t="str">
        <f t="shared" si="62"/>
        <v>-</v>
      </c>
      <c r="BL66" s="70"/>
      <c r="BM66" s="70"/>
      <c r="BN66" s="155" t="str">
        <f t="shared" si="63"/>
        <v>-</v>
      </c>
      <c r="BO66" s="70"/>
      <c r="BP66" s="70"/>
      <c r="BQ66" s="155" t="str">
        <f t="shared" si="64"/>
        <v>-</v>
      </c>
      <c r="BR66" s="70"/>
      <c r="BS66" s="70"/>
      <c r="BT66" s="155" t="str">
        <f t="shared" si="79"/>
        <v>-</v>
      </c>
      <c r="BU66" s="171"/>
      <c r="BV66" s="70"/>
      <c r="BW66" s="70"/>
      <c r="BX66" s="155" t="str">
        <f t="shared" si="80"/>
        <v>-</v>
      </c>
      <c r="BY66" s="70"/>
      <c r="BZ66" s="70"/>
      <c r="CA66" s="155" t="str">
        <f t="shared" si="81"/>
        <v>-</v>
      </c>
      <c r="CB66" s="70"/>
      <c r="CC66" s="70"/>
      <c r="CD66" s="155" t="str">
        <f t="shared" si="82"/>
        <v>-</v>
      </c>
      <c r="CE66" s="70"/>
      <c r="CF66" s="70"/>
      <c r="CG66" s="155" t="str">
        <f t="shared" si="83"/>
        <v>-</v>
      </c>
      <c r="CH66" s="70"/>
      <c r="CI66" s="70"/>
      <c r="CJ66" s="155" t="str">
        <f t="shared" si="65"/>
        <v>-</v>
      </c>
      <c r="CK66" s="70"/>
      <c r="CL66" s="70"/>
      <c r="CM66" s="155" t="str">
        <f t="shared" si="66"/>
        <v>-</v>
      </c>
      <c r="CN66" s="70"/>
      <c r="CO66" s="70"/>
      <c r="CP66" s="155" t="str">
        <f t="shared" si="67"/>
        <v>-</v>
      </c>
      <c r="CQ66" s="70"/>
      <c r="CR66" s="70"/>
      <c r="CS66" s="155" t="str">
        <f t="shared" si="68"/>
        <v>-</v>
      </c>
      <c r="CT66" s="70"/>
      <c r="CU66" s="70"/>
      <c r="CV66" s="155" t="str">
        <f t="shared" si="84"/>
        <v>-</v>
      </c>
      <c r="CW66" s="171"/>
      <c r="CX66" s="70"/>
      <c r="CY66" s="70"/>
      <c r="CZ66" s="155" t="str">
        <f t="shared" si="85"/>
        <v>-</v>
      </c>
      <c r="DA66" s="70"/>
      <c r="DB66" s="70"/>
      <c r="DC66" s="155" t="str">
        <f t="shared" si="86"/>
        <v>-</v>
      </c>
      <c r="DD66" s="70"/>
      <c r="DE66" s="70"/>
      <c r="DF66" s="155" t="str">
        <f t="shared" si="87"/>
        <v>-</v>
      </c>
      <c r="DG66" s="70"/>
      <c r="DH66" s="70"/>
      <c r="DI66" s="155" t="str">
        <f t="shared" si="88"/>
        <v>-</v>
      </c>
      <c r="DJ66" s="70"/>
      <c r="DK66" s="70"/>
      <c r="DL66" s="155" t="str">
        <f t="shared" si="69"/>
        <v>-</v>
      </c>
      <c r="DM66" s="70"/>
      <c r="DN66" s="70"/>
      <c r="DO66" s="155" t="str">
        <f t="shared" si="70"/>
        <v>-</v>
      </c>
      <c r="DP66" s="70"/>
      <c r="DQ66" s="70"/>
      <c r="DR66" s="155" t="str">
        <f t="shared" si="71"/>
        <v>-</v>
      </c>
      <c r="DS66" s="70"/>
      <c r="DT66" s="70"/>
      <c r="DU66" s="155" t="str">
        <f t="shared" si="72"/>
        <v>-</v>
      </c>
      <c r="DV66" s="70"/>
      <c r="DW66" s="70"/>
      <c r="DX66" s="155" t="str">
        <f t="shared" si="89"/>
        <v>-</v>
      </c>
      <c r="DY66" s="171"/>
    </row>
    <row r="67" spans="1:129" customFormat="1" x14ac:dyDescent="0.35">
      <c r="A67" s="23"/>
      <c r="B67" s="285"/>
      <c r="C67" s="285"/>
      <c r="D67" s="281"/>
      <c r="E67" s="281"/>
      <c r="F67" s="282"/>
      <c r="G67" s="285"/>
      <c r="H67" s="285"/>
      <c r="I67" s="285"/>
      <c r="J67" s="268"/>
      <c r="K67" s="311"/>
      <c r="L67" s="305"/>
      <c r="M67" s="305"/>
      <c r="N67" s="312"/>
      <c r="O67" s="70"/>
      <c r="P67" s="70"/>
      <c r="Q67" s="155" t="str">
        <f t="shared" si="6"/>
        <v>-</v>
      </c>
      <c r="R67" s="70"/>
      <c r="S67" s="70"/>
      <c r="T67" s="155" t="str">
        <f t="shared" si="7"/>
        <v>-</v>
      </c>
      <c r="U67" s="70"/>
      <c r="V67" s="70"/>
      <c r="W67" s="155" t="str">
        <f t="shared" si="8"/>
        <v>-</v>
      </c>
      <c r="X67" s="70"/>
      <c r="Y67" s="70"/>
      <c r="Z67" s="155" t="str">
        <f t="shared" si="9"/>
        <v>-</v>
      </c>
      <c r="AA67" s="70"/>
      <c r="AB67" s="70"/>
      <c r="AC67" s="155" t="str">
        <f t="shared" si="73"/>
        <v>-</v>
      </c>
      <c r="AD67" s="70"/>
      <c r="AE67" s="70"/>
      <c r="AF67" s="155" t="str">
        <f t="shared" si="57"/>
        <v>-</v>
      </c>
      <c r="AG67" s="70"/>
      <c r="AH67" s="70"/>
      <c r="AI67" s="155" t="str">
        <f t="shared" si="58"/>
        <v>-</v>
      </c>
      <c r="AJ67" s="70"/>
      <c r="AK67" s="70"/>
      <c r="AL67" s="155" t="str">
        <f t="shared" si="59"/>
        <v>-</v>
      </c>
      <c r="AM67" s="70"/>
      <c r="AN67" s="70"/>
      <c r="AO67" s="155" t="str">
        <f t="shared" si="60"/>
        <v>-</v>
      </c>
      <c r="AP67" s="70"/>
      <c r="AQ67" s="70"/>
      <c r="AR67" s="155" t="str">
        <f t="shared" si="74"/>
        <v>-</v>
      </c>
      <c r="AS67" s="171"/>
      <c r="AT67" s="70"/>
      <c r="AU67" s="70"/>
      <c r="AV67" s="155" t="str">
        <f t="shared" si="75"/>
        <v>-</v>
      </c>
      <c r="AW67" s="70"/>
      <c r="AX67" s="70"/>
      <c r="AY67" s="155" t="str">
        <f t="shared" si="76"/>
        <v>-</v>
      </c>
      <c r="AZ67" s="70"/>
      <c r="BA67" s="70"/>
      <c r="BB67" s="155" t="str">
        <f t="shared" si="77"/>
        <v>-</v>
      </c>
      <c r="BC67" s="70"/>
      <c r="BD67" s="70"/>
      <c r="BE67" s="155" t="str">
        <f t="shared" si="78"/>
        <v>-</v>
      </c>
      <c r="BF67" s="70"/>
      <c r="BG67" s="70"/>
      <c r="BH67" s="155" t="str">
        <f t="shared" si="61"/>
        <v>-</v>
      </c>
      <c r="BI67" s="70"/>
      <c r="BJ67" s="70"/>
      <c r="BK67" s="155" t="str">
        <f t="shared" si="62"/>
        <v>-</v>
      </c>
      <c r="BL67" s="70"/>
      <c r="BM67" s="70"/>
      <c r="BN67" s="155" t="str">
        <f t="shared" si="63"/>
        <v>-</v>
      </c>
      <c r="BO67" s="70"/>
      <c r="BP67" s="70"/>
      <c r="BQ67" s="155" t="str">
        <f t="shared" si="64"/>
        <v>-</v>
      </c>
      <c r="BR67" s="70"/>
      <c r="BS67" s="70"/>
      <c r="BT67" s="155" t="str">
        <f t="shared" si="79"/>
        <v>-</v>
      </c>
      <c r="BU67" s="171"/>
      <c r="BV67" s="70"/>
      <c r="BW67" s="70"/>
      <c r="BX67" s="155" t="str">
        <f t="shared" si="80"/>
        <v>-</v>
      </c>
      <c r="BY67" s="70"/>
      <c r="BZ67" s="70"/>
      <c r="CA67" s="155" t="str">
        <f t="shared" si="81"/>
        <v>-</v>
      </c>
      <c r="CB67" s="70"/>
      <c r="CC67" s="70"/>
      <c r="CD67" s="155" t="str">
        <f t="shared" si="82"/>
        <v>-</v>
      </c>
      <c r="CE67" s="70"/>
      <c r="CF67" s="70"/>
      <c r="CG67" s="155" t="str">
        <f t="shared" si="83"/>
        <v>-</v>
      </c>
      <c r="CH67" s="70"/>
      <c r="CI67" s="70"/>
      <c r="CJ67" s="155" t="str">
        <f t="shared" si="65"/>
        <v>-</v>
      </c>
      <c r="CK67" s="70"/>
      <c r="CL67" s="70"/>
      <c r="CM67" s="155" t="str">
        <f t="shared" si="66"/>
        <v>-</v>
      </c>
      <c r="CN67" s="70"/>
      <c r="CO67" s="70"/>
      <c r="CP67" s="155" t="str">
        <f t="shared" si="67"/>
        <v>-</v>
      </c>
      <c r="CQ67" s="70"/>
      <c r="CR67" s="70"/>
      <c r="CS67" s="155" t="str">
        <f t="shared" si="68"/>
        <v>-</v>
      </c>
      <c r="CT67" s="70"/>
      <c r="CU67" s="70"/>
      <c r="CV67" s="155" t="str">
        <f t="shared" si="84"/>
        <v>-</v>
      </c>
      <c r="CW67" s="171"/>
      <c r="CX67" s="70"/>
      <c r="CY67" s="70"/>
      <c r="CZ67" s="155" t="str">
        <f t="shared" si="85"/>
        <v>-</v>
      </c>
      <c r="DA67" s="70"/>
      <c r="DB67" s="70"/>
      <c r="DC67" s="155" t="str">
        <f t="shared" si="86"/>
        <v>-</v>
      </c>
      <c r="DD67" s="70"/>
      <c r="DE67" s="70"/>
      <c r="DF67" s="155" t="str">
        <f t="shared" si="87"/>
        <v>-</v>
      </c>
      <c r="DG67" s="70"/>
      <c r="DH67" s="70"/>
      <c r="DI67" s="155" t="str">
        <f t="shared" si="88"/>
        <v>-</v>
      </c>
      <c r="DJ67" s="70"/>
      <c r="DK67" s="70"/>
      <c r="DL67" s="155" t="str">
        <f t="shared" si="69"/>
        <v>-</v>
      </c>
      <c r="DM67" s="70"/>
      <c r="DN67" s="70"/>
      <c r="DO67" s="155" t="str">
        <f t="shared" si="70"/>
        <v>-</v>
      </c>
      <c r="DP67" s="70"/>
      <c r="DQ67" s="70"/>
      <c r="DR67" s="155" t="str">
        <f t="shared" si="71"/>
        <v>-</v>
      </c>
      <c r="DS67" s="70"/>
      <c r="DT67" s="70"/>
      <c r="DU67" s="155" t="str">
        <f t="shared" si="72"/>
        <v>-</v>
      </c>
      <c r="DV67" s="70"/>
      <c r="DW67" s="70"/>
      <c r="DX67" s="155" t="str">
        <f t="shared" si="89"/>
        <v>-</v>
      </c>
      <c r="DY67" s="171"/>
    </row>
    <row r="68" spans="1:129" customFormat="1" x14ac:dyDescent="0.35">
      <c r="A68" s="23"/>
      <c r="B68" s="285"/>
      <c r="C68" s="285"/>
      <c r="D68" s="281"/>
      <c r="E68" s="281"/>
      <c r="F68" s="282"/>
      <c r="G68" s="285"/>
      <c r="H68" s="285"/>
      <c r="I68" s="285"/>
      <c r="J68" s="268"/>
      <c r="K68" s="311"/>
      <c r="L68" s="305"/>
      <c r="M68" s="305"/>
      <c r="N68" s="312"/>
      <c r="O68" s="70"/>
      <c r="P68" s="70"/>
      <c r="Q68" s="155" t="str">
        <f t="shared" si="6"/>
        <v>-</v>
      </c>
      <c r="R68" s="70"/>
      <c r="S68" s="70"/>
      <c r="T68" s="155" t="str">
        <f t="shared" si="7"/>
        <v>-</v>
      </c>
      <c r="U68" s="70"/>
      <c r="V68" s="70"/>
      <c r="W68" s="155" t="str">
        <f t="shared" si="8"/>
        <v>-</v>
      </c>
      <c r="X68" s="70"/>
      <c r="Y68" s="70"/>
      <c r="Z68" s="155" t="str">
        <f t="shared" si="9"/>
        <v>-</v>
      </c>
      <c r="AA68" s="70"/>
      <c r="AB68" s="70"/>
      <c r="AC68" s="155" t="str">
        <f t="shared" si="73"/>
        <v>-</v>
      </c>
      <c r="AD68" s="70"/>
      <c r="AE68" s="70"/>
      <c r="AF68" s="155" t="str">
        <f t="shared" si="57"/>
        <v>-</v>
      </c>
      <c r="AG68" s="70"/>
      <c r="AH68" s="70"/>
      <c r="AI68" s="155" t="str">
        <f t="shared" si="58"/>
        <v>-</v>
      </c>
      <c r="AJ68" s="70"/>
      <c r="AK68" s="70"/>
      <c r="AL68" s="155" t="str">
        <f t="shared" si="59"/>
        <v>-</v>
      </c>
      <c r="AM68" s="70"/>
      <c r="AN68" s="70"/>
      <c r="AO68" s="155" t="str">
        <f t="shared" si="60"/>
        <v>-</v>
      </c>
      <c r="AP68" s="70"/>
      <c r="AQ68" s="70"/>
      <c r="AR68" s="155" t="str">
        <f t="shared" si="74"/>
        <v>-</v>
      </c>
      <c r="AS68" s="171"/>
      <c r="AT68" s="70"/>
      <c r="AU68" s="70"/>
      <c r="AV68" s="155" t="str">
        <f t="shared" si="75"/>
        <v>-</v>
      </c>
      <c r="AW68" s="70"/>
      <c r="AX68" s="70"/>
      <c r="AY68" s="155" t="str">
        <f t="shared" si="76"/>
        <v>-</v>
      </c>
      <c r="AZ68" s="70"/>
      <c r="BA68" s="70"/>
      <c r="BB68" s="155" t="str">
        <f t="shared" si="77"/>
        <v>-</v>
      </c>
      <c r="BC68" s="70"/>
      <c r="BD68" s="70"/>
      <c r="BE68" s="155" t="str">
        <f t="shared" si="78"/>
        <v>-</v>
      </c>
      <c r="BF68" s="70"/>
      <c r="BG68" s="70"/>
      <c r="BH68" s="155" t="str">
        <f t="shared" si="61"/>
        <v>-</v>
      </c>
      <c r="BI68" s="70"/>
      <c r="BJ68" s="70"/>
      <c r="BK68" s="155" t="str">
        <f t="shared" si="62"/>
        <v>-</v>
      </c>
      <c r="BL68" s="70"/>
      <c r="BM68" s="70"/>
      <c r="BN68" s="155" t="str">
        <f t="shared" si="63"/>
        <v>-</v>
      </c>
      <c r="BO68" s="70"/>
      <c r="BP68" s="70"/>
      <c r="BQ68" s="155" t="str">
        <f t="shared" si="64"/>
        <v>-</v>
      </c>
      <c r="BR68" s="70"/>
      <c r="BS68" s="70"/>
      <c r="BT68" s="155" t="str">
        <f t="shared" si="79"/>
        <v>-</v>
      </c>
      <c r="BU68" s="171"/>
      <c r="BV68" s="70"/>
      <c r="BW68" s="70"/>
      <c r="BX68" s="155" t="str">
        <f t="shared" si="80"/>
        <v>-</v>
      </c>
      <c r="BY68" s="70"/>
      <c r="BZ68" s="70"/>
      <c r="CA68" s="155" t="str">
        <f t="shared" si="81"/>
        <v>-</v>
      </c>
      <c r="CB68" s="70"/>
      <c r="CC68" s="70"/>
      <c r="CD68" s="155" t="str">
        <f t="shared" si="82"/>
        <v>-</v>
      </c>
      <c r="CE68" s="70"/>
      <c r="CF68" s="70"/>
      <c r="CG68" s="155" t="str">
        <f t="shared" si="83"/>
        <v>-</v>
      </c>
      <c r="CH68" s="70"/>
      <c r="CI68" s="70"/>
      <c r="CJ68" s="155" t="str">
        <f t="shared" si="65"/>
        <v>-</v>
      </c>
      <c r="CK68" s="70"/>
      <c r="CL68" s="70"/>
      <c r="CM68" s="155" t="str">
        <f t="shared" si="66"/>
        <v>-</v>
      </c>
      <c r="CN68" s="70"/>
      <c r="CO68" s="70"/>
      <c r="CP68" s="155" t="str">
        <f t="shared" si="67"/>
        <v>-</v>
      </c>
      <c r="CQ68" s="70"/>
      <c r="CR68" s="70"/>
      <c r="CS68" s="155" t="str">
        <f t="shared" si="68"/>
        <v>-</v>
      </c>
      <c r="CT68" s="70"/>
      <c r="CU68" s="70"/>
      <c r="CV68" s="155" t="str">
        <f t="shared" si="84"/>
        <v>-</v>
      </c>
      <c r="CW68" s="171"/>
      <c r="CX68" s="70"/>
      <c r="CY68" s="70"/>
      <c r="CZ68" s="155" t="str">
        <f t="shared" si="85"/>
        <v>-</v>
      </c>
      <c r="DA68" s="70"/>
      <c r="DB68" s="70"/>
      <c r="DC68" s="155" t="str">
        <f t="shared" si="86"/>
        <v>-</v>
      </c>
      <c r="DD68" s="70"/>
      <c r="DE68" s="70"/>
      <c r="DF68" s="155" t="str">
        <f t="shared" si="87"/>
        <v>-</v>
      </c>
      <c r="DG68" s="70"/>
      <c r="DH68" s="70"/>
      <c r="DI68" s="155" t="str">
        <f t="shared" si="88"/>
        <v>-</v>
      </c>
      <c r="DJ68" s="70"/>
      <c r="DK68" s="70"/>
      <c r="DL68" s="155" t="str">
        <f t="shared" si="69"/>
        <v>-</v>
      </c>
      <c r="DM68" s="70"/>
      <c r="DN68" s="70"/>
      <c r="DO68" s="155" t="str">
        <f t="shared" si="70"/>
        <v>-</v>
      </c>
      <c r="DP68" s="70"/>
      <c r="DQ68" s="70"/>
      <c r="DR68" s="155" t="str">
        <f t="shared" si="71"/>
        <v>-</v>
      </c>
      <c r="DS68" s="70"/>
      <c r="DT68" s="70"/>
      <c r="DU68" s="155" t="str">
        <f t="shared" si="72"/>
        <v>-</v>
      </c>
      <c r="DV68" s="70"/>
      <c r="DW68" s="70"/>
      <c r="DX68" s="155" t="str">
        <f t="shared" si="89"/>
        <v>-</v>
      </c>
      <c r="DY68" s="171"/>
    </row>
    <row r="69" spans="1:129" customFormat="1" x14ac:dyDescent="0.35">
      <c r="A69" s="23"/>
      <c r="B69" s="285"/>
      <c r="C69" s="285"/>
      <c r="D69" s="281"/>
      <c r="E69" s="281"/>
      <c r="F69" s="282"/>
      <c r="G69" s="285"/>
      <c r="H69" s="285"/>
      <c r="I69" s="285"/>
      <c r="J69" s="268"/>
      <c r="K69" s="285"/>
      <c r="L69" s="305"/>
      <c r="M69" s="305"/>
      <c r="N69" s="312"/>
      <c r="O69" s="329"/>
      <c r="P69" s="329"/>
      <c r="Q69" s="155" t="str">
        <f>IF(P69,O69/P69,"-")</f>
        <v>-</v>
      </c>
      <c r="R69" s="70"/>
      <c r="S69" s="70"/>
      <c r="T69" s="155" t="str">
        <f>IF(S69,R69/S69,"-")</f>
        <v>-</v>
      </c>
      <c r="U69" s="70"/>
      <c r="V69" s="70"/>
      <c r="W69" s="155" t="str">
        <f>IF(V69,U69/V69,"-")</f>
        <v>-</v>
      </c>
      <c r="X69" s="70"/>
      <c r="Y69" s="70"/>
      <c r="Z69" s="155" t="str">
        <f>IF(Y69,X69/Y69,"-")</f>
        <v>-</v>
      </c>
      <c r="AA69" s="70"/>
      <c r="AB69" s="70"/>
      <c r="AC69" s="155" t="str">
        <f>IF(AB69,AA69/AB69,"-")</f>
        <v>-</v>
      </c>
      <c r="AD69" s="70"/>
      <c r="AE69" s="70"/>
      <c r="AF69" s="155" t="str">
        <f>IF(AE69,AD69/AE69,"-")</f>
        <v>-</v>
      </c>
      <c r="AG69" s="70"/>
      <c r="AH69" s="70"/>
      <c r="AI69" s="155" t="str">
        <f>IF(AH69,AG69/AH69,"-")</f>
        <v>-</v>
      </c>
      <c r="AJ69" s="70"/>
      <c r="AK69" s="70"/>
      <c r="AL69" s="155" t="str">
        <f>IF(AK69,AJ69/AK69,"-")</f>
        <v>-</v>
      </c>
      <c r="AM69" s="70"/>
      <c r="AN69" s="70"/>
      <c r="AO69" s="155" t="str">
        <f>IF(AN69,AM69/AN69,"-")</f>
        <v>-</v>
      </c>
      <c r="AP69" s="70"/>
      <c r="AQ69" s="70"/>
      <c r="AR69" s="155" t="str">
        <f>IF(AQ69,AP69/AQ69,"-")</f>
        <v>-</v>
      </c>
      <c r="AS69" s="171"/>
      <c r="AT69" s="70"/>
      <c r="AU69" s="70"/>
      <c r="AV69" s="155" t="str">
        <f>IF(AU69,AT69/AU69,"-")</f>
        <v>-</v>
      </c>
      <c r="AW69" s="70"/>
      <c r="AX69" s="70"/>
      <c r="AY69" s="155" t="str">
        <f>IF(AX69,AW69/AX69,"-")</f>
        <v>-</v>
      </c>
      <c r="AZ69" s="70"/>
      <c r="BA69" s="70"/>
      <c r="BB69" s="155" t="str">
        <f>IF(BA69,AZ69/BA69,"-")</f>
        <v>-</v>
      </c>
      <c r="BC69" s="70"/>
      <c r="BD69" s="70"/>
      <c r="BE69" s="155" t="str">
        <f>IF(BD69,BC69/BD69,"-")</f>
        <v>-</v>
      </c>
      <c r="BF69" s="70"/>
      <c r="BG69" s="70"/>
      <c r="BH69" s="155" t="str">
        <f>IF(BG69,BF69/BG69,"-")</f>
        <v>-</v>
      </c>
      <c r="BI69" s="70"/>
      <c r="BJ69" s="70"/>
      <c r="BK69" s="155" t="str">
        <f>IF(BJ69,BI69/BJ69,"-")</f>
        <v>-</v>
      </c>
      <c r="BL69" s="70"/>
      <c r="BM69" s="70"/>
      <c r="BN69" s="155" t="str">
        <f>IF(BM69,BL69/BM69,"-")</f>
        <v>-</v>
      </c>
      <c r="BO69" s="70"/>
      <c r="BP69" s="70"/>
      <c r="BQ69" s="155" t="str">
        <f>IF(BP69,BO69/BP69,"-")</f>
        <v>-</v>
      </c>
      <c r="BR69" s="70"/>
      <c r="BS69" s="70"/>
      <c r="BT69" s="155" t="str">
        <f>IF(BS69,BR69/BS69,"-")</f>
        <v>-</v>
      </c>
      <c r="BU69" s="171"/>
      <c r="BV69" s="70"/>
      <c r="BW69" s="70"/>
      <c r="BX69" s="155" t="str">
        <f>IF(BW69,BV69/BW69,"-")</f>
        <v>-</v>
      </c>
      <c r="BY69" s="70"/>
      <c r="BZ69" s="70"/>
      <c r="CA69" s="155" t="str">
        <f>IF(BZ69,BY69/BZ69,"-")</f>
        <v>-</v>
      </c>
      <c r="CB69" s="70"/>
      <c r="CC69" s="70"/>
      <c r="CD69" s="155" t="str">
        <f>IF(CC69,CB69/CC69,"-")</f>
        <v>-</v>
      </c>
      <c r="CE69" s="70"/>
      <c r="CF69" s="70"/>
      <c r="CG69" s="155" t="str">
        <f>IF(CF69,CE69/CF69,"-")</f>
        <v>-</v>
      </c>
      <c r="CH69" s="70"/>
      <c r="CI69" s="70"/>
      <c r="CJ69" s="155" t="str">
        <f>IF(CI69,CH69/CI69,"-")</f>
        <v>-</v>
      </c>
      <c r="CK69" s="70"/>
      <c r="CL69" s="70"/>
      <c r="CM69" s="155" t="str">
        <f>IF(CL69,CK69/CL69,"-")</f>
        <v>-</v>
      </c>
      <c r="CN69" s="70"/>
      <c r="CO69" s="70"/>
      <c r="CP69" s="155" t="str">
        <f>IF(CO69,CN69/CO69,"-")</f>
        <v>-</v>
      </c>
      <c r="CQ69" s="70"/>
      <c r="CR69" s="70"/>
      <c r="CS69" s="155" t="str">
        <f>IF(CR69,CQ69/CR69,"-")</f>
        <v>-</v>
      </c>
      <c r="CT69" s="70"/>
      <c r="CU69" s="70"/>
      <c r="CV69" s="155" t="str">
        <f>IF(CU69,CT69/CU69,"-")</f>
        <v>-</v>
      </c>
      <c r="CW69" s="171"/>
      <c r="CX69" s="70"/>
      <c r="CY69" s="70"/>
      <c r="CZ69" s="155" t="str">
        <f>IF(CY69,CX69/CY69,"-")</f>
        <v>-</v>
      </c>
      <c r="DA69" s="70"/>
      <c r="DB69" s="70"/>
      <c r="DC69" s="155" t="str">
        <f>IF(DB69,DA69/DB69,"-")</f>
        <v>-</v>
      </c>
      <c r="DD69" s="70"/>
      <c r="DE69" s="70"/>
      <c r="DF69" s="155" t="str">
        <f>IF(DE69,DD69/DE69,"-")</f>
        <v>-</v>
      </c>
      <c r="DG69" s="70"/>
      <c r="DH69" s="70"/>
      <c r="DI69" s="155" t="str">
        <f>IF(DH69,DG69/DH69,"-")</f>
        <v>-</v>
      </c>
      <c r="DJ69" s="70"/>
      <c r="DK69" s="70"/>
      <c r="DL69" s="155" t="str">
        <f>IF(DK69,DJ69/DK69,"-")</f>
        <v>-</v>
      </c>
      <c r="DM69" s="70"/>
      <c r="DN69" s="70"/>
      <c r="DO69" s="155" t="str">
        <f>IF(DN69,DM69/DN69,"-")</f>
        <v>-</v>
      </c>
      <c r="DP69" s="70"/>
      <c r="DQ69" s="70"/>
      <c r="DR69" s="155" t="str">
        <f>IF(DQ69,DP69/DQ69,"-")</f>
        <v>-</v>
      </c>
      <c r="DS69" s="70"/>
      <c r="DT69" s="70"/>
      <c r="DU69" s="155" t="str">
        <f>IF(DT69,DS69/DT69,"-")</f>
        <v>-</v>
      </c>
      <c r="DV69" s="70"/>
      <c r="DW69" s="70"/>
      <c r="DX69" s="155" t="str">
        <f>IF(DW69,DV69/DW69,"-")</f>
        <v>-</v>
      </c>
      <c r="DY69" s="171"/>
    </row>
    <row r="70" spans="1:129" customFormat="1" x14ac:dyDescent="0.35">
      <c r="A70" s="23"/>
      <c r="B70" s="285"/>
      <c r="C70" s="285"/>
      <c r="D70" s="281"/>
      <c r="E70" s="281"/>
      <c r="F70" s="282"/>
      <c r="G70" s="285"/>
      <c r="H70" s="285"/>
      <c r="I70" s="285"/>
      <c r="J70" s="268"/>
      <c r="K70" s="311"/>
      <c r="L70" s="305"/>
      <c r="M70" s="305"/>
      <c r="N70" s="312"/>
      <c r="O70" s="70"/>
      <c r="P70" s="70"/>
      <c r="Q70" s="155" t="str">
        <f t="shared" si="6"/>
        <v>-</v>
      </c>
      <c r="R70" s="70"/>
      <c r="S70" s="70"/>
      <c r="T70" s="155" t="str">
        <f t="shared" si="7"/>
        <v>-</v>
      </c>
      <c r="U70" s="70"/>
      <c r="V70" s="70"/>
      <c r="W70" s="155" t="str">
        <f t="shared" si="8"/>
        <v>-</v>
      </c>
      <c r="X70" s="70"/>
      <c r="Y70" s="70"/>
      <c r="Z70" s="155" t="str">
        <f t="shared" si="9"/>
        <v>-</v>
      </c>
      <c r="AA70" s="70"/>
      <c r="AB70" s="70"/>
      <c r="AC70" s="155" t="str">
        <f t="shared" si="73"/>
        <v>-</v>
      </c>
      <c r="AD70" s="70"/>
      <c r="AE70" s="70"/>
      <c r="AF70" s="155" t="str">
        <f t="shared" ref="AF70:AF107" si="90">IF(AE70,AD70/AE70,"-")</f>
        <v>-</v>
      </c>
      <c r="AG70" s="70"/>
      <c r="AH70" s="70"/>
      <c r="AI70" s="155" t="str">
        <f t="shared" ref="AI70:AI107" si="91">IF(AH70,AG70/AH70,"-")</f>
        <v>-</v>
      </c>
      <c r="AJ70" s="70"/>
      <c r="AK70" s="70"/>
      <c r="AL70" s="155" t="str">
        <f t="shared" ref="AL70:AL107" si="92">IF(AK70,AJ70/AK70,"-")</f>
        <v>-</v>
      </c>
      <c r="AM70" s="70"/>
      <c r="AN70" s="70"/>
      <c r="AO70" s="155" t="str">
        <f t="shared" ref="AO70:AO107" si="93">IF(AN70,AM70/AN70,"-")</f>
        <v>-</v>
      </c>
      <c r="AP70" s="70"/>
      <c r="AQ70" s="70"/>
      <c r="AR70" s="155" t="str">
        <f t="shared" si="74"/>
        <v>-</v>
      </c>
      <c r="AS70" s="171"/>
      <c r="AT70" s="70"/>
      <c r="AU70" s="70"/>
      <c r="AV70" s="155" t="str">
        <f t="shared" si="75"/>
        <v>-</v>
      </c>
      <c r="AW70" s="70"/>
      <c r="AX70" s="70"/>
      <c r="AY70" s="155" t="str">
        <f t="shared" si="76"/>
        <v>-</v>
      </c>
      <c r="AZ70" s="70"/>
      <c r="BA70" s="70"/>
      <c r="BB70" s="155" t="str">
        <f t="shared" si="77"/>
        <v>-</v>
      </c>
      <c r="BC70" s="70"/>
      <c r="BD70" s="70"/>
      <c r="BE70" s="155" t="str">
        <f t="shared" si="78"/>
        <v>-</v>
      </c>
      <c r="BF70" s="70"/>
      <c r="BG70" s="70"/>
      <c r="BH70" s="155" t="str">
        <f t="shared" ref="BH70:BH107" si="94">IF(BG70,BF70/BG70,"-")</f>
        <v>-</v>
      </c>
      <c r="BI70" s="70"/>
      <c r="BJ70" s="70"/>
      <c r="BK70" s="155" t="str">
        <f t="shared" ref="BK70:BK107" si="95">IF(BJ70,BI70/BJ70,"-")</f>
        <v>-</v>
      </c>
      <c r="BL70" s="70"/>
      <c r="BM70" s="70"/>
      <c r="BN70" s="155" t="str">
        <f t="shared" ref="BN70:BN107" si="96">IF(BM70,BL70/BM70,"-")</f>
        <v>-</v>
      </c>
      <c r="BO70" s="70"/>
      <c r="BP70" s="70"/>
      <c r="BQ70" s="155" t="str">
        <f t="shared" ref="BQ70:BQ107" si="97">IF(BP70,BO70/BP70,"-")</f>
        <v>-</v>
      </c>
      <c r="BR70" s="70"/>
      <c r="BS70" s="70"/>
      <c r="BT70" s="155" t="str">
        <f t="shared" si="79"/>
        <v>-</v>
      </c>
      <c r="BU70" s="171"/>
      <c r="BV70" s="70"/>
      <c r="BW70" s="70"/>
      <c r="BX70" s="155" t="str">
        <f t="shared" si="80"/>
        <v>-</v>
      </c>
      <c r="BY70" s="70"/>
      <c r="BZ70" s="70"/>
      <c r="CA70" s="155" t="str">
        <f t="shared" si="81"/>
        <v>-</v>
      </c>
      <c r="CB70" s="70"/>
      <c r="CC70" s="70"/>
      <c r="CD70" s="155" t="str">
        <f t="shared" si="82"/>
        <v>-</v>
      </c>
      <c r="CE70" s="70"/>
      <c r="CF70" s="70"/>
      <c r="CG70" s="155" t="str">
        <f t="shared" si="83"/>
        <v>-</v>
      </c>
      <c r="CH70" s="70"/>
      <c r="CI70" s="70"/>
      <c r="CJ70" s="155" t="str">
        <f t="shared" ref="CJ70:CJ107" si="98">IF(CI70,CH70/CI70,"-")</f>
        <v>-</v>
      </c>
      <c r="CK70" s="70"/>
      <c r="CL70" s="70"/>
      <c r="CM70" s="155" t="str">
        <f t="shared" ref="CM70:CM107" si="99">IF(CL70,CK70/CL70,"-")</f>
        <v>-</v>
      </c>
      <c r="CN70" s="70"/>
      <c r="CO70" s="70"/>
      <c r="CP70" s="155" t="str">
        <f t="shared" ref="CP70:CP107" si="100">IF(CO70,CN70/CO70,"-")</f>
        <v>-</v>
      </c>
      <c r="CQ70" s="70"/>
      <c r="CR70" s="70"/>
      <c r="CS70" s="155" t="str">
        <f t="shared" ref="CS70:CS107" si="101">IF(CR70,CQ70/CR70,"-")</f>
        <v>-</v>
      </c>
      <c r="CT70" s="70"/>
      <c r="CU70" s="70"/>
      <c r="CV70" s="155" t="str">
        <f t="shared" si="84"/>
        <v>-</v>
      </c>
      <c r="CW70" s="171"/>
      <c r="CX70" s="70"/>
      <c r="CY70" s="70"/>
      <c r="CZ70" s="155" t="str">
        <f t="shared" si="85"/>
        <v>-</v>
      </c>
      <c r="DA70" s="70"/>
      <c r="DB70" s="70"/>
      <c r="DC70" s="155" t="str">
        <f t="shared" si="86"/>
        <v>-</v>
      </c>
      <c r="DD70" s="70"/>
      <c r="DE70" s="70"/>
      <c r="DF70" s="155" t="str">
        <f t="shared" si="87"/>
        <v>-</v>
      </c>
      <c r="DG70" s="70"/>
      <c r="DH70" s="70"/>
      <c r="DI70" s="155" t="str">
        <f t="shared" si="88"/>
        <v>-</v>
      </c>
      <c r="DJ70" s="70"/>
      <c r="DK70" s="70"/>
      <c r="DL70" s="155" t="str">
        <f t="shared" ref="DL70:DL107" si="102">IF(DK70,DJ70/DK70,"-")</f>
        <v>-</v>
      </c>
      <c r="DM70" s="70"/>
      <c r="DN70" s="70"/>
      <c r="DO70" s="155" t="str">
        <f t="shared" ref="DO70:DO107" si="103">IF(DN70,DM70/DN70,"-")</f>
        <v>-</v>
      </c>
      <c r="DP70" s="70"/>
      <c r="DQ70" s="70"/>
      <c r="DR70" s="155" t="str">
        <f t="shared" ref="DR70:DR107" si="104">IF(DQ70,DP70/DQ70,"-")</f>
        <v>-</v>
      </c>
      <c r="DS70" s="70"/>
      <c r="DT70" s="70"/>
      <c r="DU70" s="155" t="str">
        <f t="shared" ref="DU70:DU107" si="105">IF(DT70,DS70/DT70,"-")</f>
        <v>-</v>
      </c>
      <c r="DV70" s="70"/>
      <c r="DW70" s="70"/>
      <c r="DX70" s="155" t="str">
        <f t="shared" si="89"/>
        <v>-</v>
      </c>
      <c r="DY70" s="171"/>
    </row>
    <row r="71" spans="1:129" customFormat="1" x14ac:dyDescent="0.35">
      <c r="A71" s="23"/>
      <c r="B71" s="285"/>
      <c r="C71" s="285"/>
      <c r="D71" s="281"/>
      <c r="E71" s="281"/>
      <c r="F71" s="282"/>
      <c r="G71" s="285"/>
      <c r="H71" s="285"/>
      <c r="I71" s="285"/>
      <c r="J71" s="268"/>
      <c r="K71" s="311"/>
      <c r="L71" s="305"/>
      <c r="M71" s="305"/>
      <c r="N71" s="312"/>
      <c r="O71" s="70"/>
      <c r="P71" s="70"/>
      <c r="Q71" s="155" t="str">
        <f t="shared" si="6"/>
        <v>-</v>
      </c>
      <c r="R71" s="70"/>
      <c r="S71" s="70"/>
      <c r="T71" s="155" t="str">
        <f t="shared" si="7"/>
        <v>-</v>
      </c>
      <c r="U71" s="70"/>
      <c r="V71" s="70"/>
      <c r="W71" s="155" t="str">
        <f t="shared" si="8"/>
        <v>-</v>
      </c>
      <c r="X71" s="70"/>
      <c r="Y71" s="70"/>
      <c r="Z71" s="155" t="str">
        <f t="shared" si="9"/>
        <v>-</v>
      </c>
      <c r="AA71" s="70"/>
      <c r="AB71" s="70"/>
      <c r="AC71" s="155" t="str">
        <f t="shared" si="73"/>
        <v>-</v>
      </c>
      <c r="AD71" s="70"/>
      <c r="AE71" s="70"/>
      <c r="AF71" s="155" t="str">
        <f t="shared" si="90"/>
        <v>-</v>
      </c>
      <c r="AG71" s="70"/>
      <c r="AH71" s="70"/>
      <c r="AI71" s="155" t="str">
        <f t="shared" si="91"/>
        <v>-</v>
      </c>
      <c r="AJ71" s="70"/>
      <c r="AK71" s="70"/>
      <c r="AL71" s="155" t="str">
        <f t="shared" si="92"/>
        <v>-</v>
      </c>
      <c r="AM71" s="70"/>
      <c r="AN71" s="70"/>
      <c r="AO71" s="155" t="str">
        <f t="shared" si="93"/>
        <v>-</v>
      </c>
      <c r="AP71" s="70"/>
      <c r="AQ71" s="70"/>
      <c r="AR71" s="155" t="str">
        <f t="shared" si="74"/>
        <v>-</v>
      </c>
      <c r="AS71" s="171"/>
      <c r="AT71" s="70"/>
      <c r="AU71" s="70"/>
      <c r="AV71" s="155" t="str">
        <f t="shared" si="75"/>
        <v>-</v>
      </c>
      <c r="AW71" s="70"/>
      <c r="AX71" s="70"/>
      <c r="AY71" s="155" t="str">
        <f t="shared" si="76"/>
        <v>-</v>
      </c>
      <c r="AZ71" s="70"/>
      <c r="BA71" s="70"/>
      <c r="BB71" s="155" t="str">
        <f t="shared" si="77"/>
        <v>-</v>
      </c>
      <c r="BC71" s="70"/>
      <c r="BD71" s="70"/>
      <c r="BE71" s="155" t="str">
        <f t="shared" si="78"/>
        <v>-</v>
      </c>
      <c r="BF71" s="70"/>
      <c r="BG71" s="70"/>
      <c r="BH71" s="155" t="str">
        <f t="shared" si="94"/>
        <v>-</v>
      </c>
      <c r="BI71" s="70"/>
      <c r="BJ71" s="70"/>
      <c r="BK71" s="155" t="str">
        <f t="shared" si="95"/>
        <v>-</v>
      </c>
      <c r="BL71" s="70"/>
      <c r="BM71" s="70"/>
      <c r="BN71" s="155" t="str">
        <f t="shared" si="96"/>
        <v>-</v>
      </c>
      <c r="BO71" s="70"/>
      <c r="BP71" s="70"/>
      <c r="BQ71" s="155" t="str">
        <f t="shared" si="97"/>
        <v>-</v>
      </c>
      <c r="BR71" s="70"/>
      <c r="BS71" s="70"/>
      <c r="BT71" s="155" t="str">
        <f t="shared" si="79"/>
        <v>-</v>
      </c>
      <c r="BU71" s="171"/>
      <c r="BV71" s="70"/>
      <c r="BW71" s="70"/>
      <c r="BX71" s="155" t="str">
        <f t="shared" si="80"/>
        <v>-</v>
      </c>
      <c r="BY71" s="70"/>
      <c r="BZ71" s="70"/>
      <c r="CA71" s="155" t="str">
        <f t="shared" si="81"/>
        <v>-</v>
      </c>
      <c r="CB71" s="70"/>
      <c r="CC71" s="70"/>
      <c r="CD71" s="155" t="str">
        <f t="shared" si="82"/>
        <v>-</v>
      </c>
      <c r="CE71" s="70"/>
      <c r="CF71" s="70"/>
      <c r="CG71" s="155" t="str">
        <f t="shared" si="83"/>
        <v>-</v>
      </c>
      <c r="CH71" s="70"/>
      <c r="CI71" s="70"/>
      <c r="CJ71" s="155" t="str">
        <f t="shared" si="98"/>
        <v>-</v>
      </c>
      <c r="CK71" s="70"/>
      <c r="CL71" s="70"/>
      <c r="CM71" s="155" t="str">
        <f t="shared" si="99"/>
        <v>-</v>
      </c>
      <c r="CN71" s="70"/>
      <c r="CO71" s="70"/>
      <c r="CP71" s="155" t="str">
        <f t="shared" si="100"/>
        <v>-</v>
      </c>
      <c r="CQ71" s="70"/>
      <c r="CR71" s="70"/>
      <c r="CS71" s="155" t="str">
        <f t="shared" si="101"/>
        <v>-</v>
      </c>
      <c r="CT71" s="70"/>
      <c r="CU71" s="70"/>
      <c r="CV71" s="155" t="str">
        <f t="shared" si="84"/>
        <v>-</v>
      </c>
      <c r="CW71" s="171"/>
      <c r="CX71" s="70"/>
      <c r="CY71" s="70"/>
      <c r="CZ71" s="155" t="str">
        <f t="shared" si="85"/>
        <v>-</v>
      </c>
      <c r="DA71" s="70"/>
      <c r="DB71" s="70"/>
      <c r="DC71" s="155" t="str">
        <f t="shared" si="86"/>
        <v>-</v>
      </c>
      <c r="DD71" s="70"/>
      <c r="DE71" s="70"/>
      <c r="DF71" s="155" t="str">
        <f t="shared" si="87"/>
        <v>-</v>
      </c>
      <c r="DG71" s="70"/>
      <c r="DH71" s="70"/>
      <c r="DI71" s="155" t="str">
        <f t="shared" si="88"/>
        <v>-</v>
      </c>
      <c r="DJ71" s="70"/>
      <c r="DK71" s="70"/>
      <c r="DL71" s="155" t="str">
        <f t="shared" si="102"/>
        <v>-</v>
      </c>
      <c r="DM71" s="70"/>
      <c r="DN71" s="70"/>
      <c r="DO71" s="155" t="str">
        <f t="shared" si="103"/>
        <v>-</v>
      </c>
      <c r="DP71" s="70"/>
      <c r="DQ71" s="70"/>
      <c r="DR71" s="155" t="str">
        <f t="shared" si="104"/>
        <v>-</v>
      </c>
      <c r="DS71" s="70"/>
      <c r="DT71" s="70"/>
      <c r="DU71" s="155" t="str">
        <f t="shared" si="105"/>
        <v>-</v>
      </c>
      <c r="DV71" s="70"/>
      <c r="DW71" s="70"/>
      <c r="DX71" s="155" t="str">
        <f t="shared" si="89"/>
        <v>-</v>
      </c>
      <c r="DY71" s="171"/>
    </row>
    <row r="72" spans="1:129" customFormat="1" x14ac:dyDescent="0.35">
      <c r="A72" s="23"/>
      <c r="B72" s="285"/>
      <c r="C72" s="285"/>
      <c r="D72" s="281"/>
      <c r="E72" s="281"/>
      <c r="F72" s="282"/>
      <c r="G72" s="285"/>
      <c r="H72" s="285"/>
      <c r="I72" s="285"/>
      <c r="J72" s="268"/>
      <c r="K72" s="311"/>
      <c r="L72" s="305"/>
      <c r="M72" s="305"/>
      <c r="N72" s="312"/>
      <c r="O72" s="70"/>
      <c r="P72" s="70"/>
      <c r="Q72" s="155" t="str">
        <f t="shared" ref="Q72:Q107" si="106">IF(P72,O72/P72,"-")</f>
        <v>-</v>
      </c>
      <c r="R72" s="70"/>
      <c r="S72" s="70"/>
      <c r="T72" s="155" t="str">
        <f t="shared" ref="T72:T107" si="107">IF(S72,R72/S72,"-")</f>
        <v>-</v>
      </c>
      <c r="U72" s="70"/>
      <c r="V72" s="70"/>
      <c r="W72" s="155" t="str">
        <f t="shared" ref="W72:W107" si="108">IF(V72,U72/V72,"-")</f>
        <v>-</v>
      </c>
      <c r="X72" s="70"/>
      <c r="Y72" s="70"/>
      <c r="Z72" s="155" t="str">
        <f t="shared" ref="Z72:Z107" si="109">IF(Y72,X72/Y72,"-")</f>
        <v>-</v>
      </c>
      <c r="AA72" s="70"/>
      <c r="AB72" s="70"/>
      <c r="AC72" s="155" t="str">
        <f t="shared" si="73"/>
        <v>-</v>
      </c>
      <c r="AD72" s="70"/>
      <c r="AE72" s="70"/>
      <c r="AF72" s="155" t="str">
        <f t="shared" si="90"/>
        <v>-</v>
      </c>
      <c r="AG72" s="70"/>
      <c r="AH72" s="70"/>
      <c r="AI72" s="155" t="str">
        <f t="shared" si="91"/>
        <v>-</v>
      </c>
      <c r="AJ72" s="70"/>
      <c r="AK72" s="70"/>
      <c r="AL72" s="155" t="str">
        <f t="shared" si="92"/>
        <v>-</v>
      </c>
      <c r="AM72" s="70"/>
      <c r="AN72" s="70"/>
      <c r="AO72" s="155" t="str">
        <f t="shared" si="93"/>
        <v>-</v>
      </c>
      <c r="AP72" s="70"/>
      <c r="AQ72" s="70"/>
      <c r="AR72" s="155" t="str">
        <f t="shared" si="74"/>
        <v>-</v>
      </c>
      <c r="AS72" s="171"/>
      <c r="AT72" s="70"/>
      <c r="AU72" s="70"/>
      <c r="AV72" s="155" t="str">
        <f t="shared" si="75"/>
        <v>-</v>
      </c>
      <c r="AW72" s="70"/>
      <c r="AX72" s="70"/>
      <c r="AY72" s="155" t="str">
        <f t="shared" si="76"/>
        <v>-</v>
      </c>
      <c r="AZ72" s="70"/>
      <c r="BA72" s="70"/>
      <c r="BB72" s="155" t="str">
        <f t="shared" si="77"/>
        <v>-</v>
      </c>
      <c r="BC72" s="70"/>
      <c r="BD72" s="70"/>
      <c r="BE72" s="155" t="str">
        <f t="shared" si="78"/>
        <v>-</v>
      </c>
      <c r="BF72" s="70"/>
      <c r="BG72" s="70"/>
      <c r="BH72" s="155" t="str">
        <f t="shared" si="94"/>
        <v>-</v>
      </c>
      <c r="BI72" s="70"/>
      <c r="BJ72" s="70"/>
      <c r="BK72" s="155" t="str">
        <f t="shared" si="95"/>
        <v>-</v>
      </c>
      <c r="BL72" s="70"/>
      <c r="BM72" s="70"/>
      <c r="BN72" s="155" t="str">
        <f t="shared" si="96"/>
        <v>-</v>
      </c>
      <c r="BO72" s="70"/>
      <c r="BP72" s="70"/>
      <c r="BQ72" s="155" t="str">
        <f t="shared" si="97"/>
        <v>-</v>
      </c>
      <c r="BR72" s="70"/>
      <c r="BS72" s="70"/>
      <c r="BT72" s="155" t="str">
        <f t="shared" si="79"/>
        <v>-</v>
      </c>
      <c r="BU72" s="171"/>
      <c r="BV72" s="70"/>
      <c r="BW72" s="70"/>
      <c r="BX72" s="155" t="str">
        <f t="shared" si="80"/>
        <v>-</v>
      </c>
      <c r="BY72" s="70"/>
      <c r="BZ72" s="70"/>
      <c r="CA72" s="155" t="str">
        <f t="shared" si="81"/>
        <v>-</v>
      </c>
      <c r="CB72" s="70"/>
      <c r="CC72" s="70"/>
      <c r="CD72" s="155" t="str">
        <f t="shared" si="82"/>
        <v>-</v>
      </c>
      <c r="CE72" s="70"/>
      <c r="CF72" s="70"/>
      <c r="CG72" s="155" t="str">
        <f t="shared" si="83"/>
        <v>-</v>
      </c>
      <c r="CH72" s="70"/>
      <c r="CI72" s="70"/>
      <c r="CJ72" s="155" t="str">
        <f t="shared" si="98"/>
        <v>-</v>
      </c>
      <c r="CK72" s="70"/>
      <c r="CL72" s="70"/>
      <c r="CM72" s="155" t="str">
        <f t="shared" si="99"/>
        <v>-</v>
      </c>
      <c r="CN72" s="70"/>
      <c r="CO72" s="70"/>
      <c r="CP72" s="155" t="str">
        <f t="shared" si="100"/>
        <v>-</v>
      </c>
      <c r="CQ72" s="70"/>
      <c r="CR72" s="70"/>
      <c r="CS72" s="155" t="str">
        <f t="shared" si="101"/>
        <v>-</v>
      </c>
      <c r="CT72" s="70"/>
      <c r="CU72" s="70"/>
      <c r="CV72" s="155" t="str">
        <f t="shared" si="84"/>
        <v>-</v>
      </c>
      <c r="CW72" s="171"/>
      <c r="CX72" s="70"/>
      <c r="CY72" s="70"/>
      <c r="CZ72" s="155" t="str">
        <f t="shared" si="85"/>
        <v>-</v>
      </c>
      <c r="DA72" s="70"/>
      <c r="DB72" s="70"/>
      <c r="DC72" s="155" t="str">
        <f t="shared" si="86"/>
        <v>-</v>
      </c>
      <c r="DD72" s="70"/>
      <c r="DE72" s="70"/>
      <c r="DF72" s="155" t="str">
        <f t="shared" si="87"/>
        <v>-</v>
      </c>
      <c r="DG72" s="70"/>
      <c r="DH72" s="70"/>
      <c r="DI72" s="155" t="str">
        <f t="shared" si="88"/>
        <v>-</v>
      </c>
      <c r="DJ72" s="70"/>
      <c r="DK72" s="70"/>
      <c r="DL72" s="155" t="str">
        <f t="shared" si="102"/>
        <v>-</v>
      </c>
      <c r="DM72" s="70"/>
      <c r="DN72" s="70"/>
      <c r="DO72" s="155" t="str">
        <f t="shared" si="103"/>
        <v>-</v>
      </c>
      <c r="DP72" s="70"/>
      <c r="DQ72" s="70"/>
      <c r="DR72" s="155" t="str">
        <f t="shared" si="104"/>
        <v>-</v>
      </c>
      <c r="DS72" s="70"/>
      <c r="DT72" s="70"/>
      <c r="DU72" s="155" t="str">
        <f t="shared" si="105"/>
        <v>-</v>
      </c>
      <c r="DV72" s="70"/>
      <c r="DW72" s="70"/>
      <c r="DX72" s="155" t="str">
        <f t="shared" si="89"/>
        <v>-</v>
      </c>
      <c r="DY72" s="171"/>
    </row>
    <row r="73" spans="1:129" customFormat="1" x14ac:dyDescent="0.35">
      <c r="A73" s="23"/>
      <c r="B73" s="285"/>
      <c r="C73" s="285"/>
      <c r="D73" s="281"/>
      <c r="E73" s="281"/>
      <c r="F73" s="282"/>
      <c r="G73" s="285"/>
      <c r="H73" s="285"/>
      <c r="I73" s="285"/>
      <c r="J73" s="268"/>
      <c r="K73" s="311"/>
      <c r="L73" s="305"/>
      <c r="M73" s="305"/>
      <c r="N73" s="312"/>
      <c r="O73" s="70"/>
      <c r="P73" s="70"/>
      <c r="Q73" s="155" t="str">
        <f t="shared" si="106"/>
        <v>-</v>
      </c>
      <c r="R73" s="70"/>
      <c r="S73" s="70"/>
      <c r="T73" s="155" t="str">
        <f t="shared" si="107"/>
        <v>-</v>
      </c>
      <c r="U73" s="70"/>
      <c r="V73" s="70"/>
      <c r="W73" s="155" t="str">
        <f t="shared" si="108"/>
        <v>-</v>
      </c>
      <c r="X73" s="70"/>
      <c r="Y73" s="70"/>
      <c r="Z73" s="155" t="str">
        <f t="shared" si="109"/>
        <v>-</v>
      </c>
      <c r="AA73" s="70"/>
      <c r="AB73" s="70"/>
      <c r="AC73" s="155" t="str">
        <f t="shared" si="73"/>
        <v>-</v>
      </c>
      <c r="AD73" s="70"/>
      <c r="AE73" s="70"/>
      <c r="AF73" s="155" t="str">
        <f t="shared" si="90"/>
        <v>-</v>
      </c>
      <c r="AG73" s="70"/>
      <c r="AH73" s="70"/>
      <c r="AI73" s="155" t="str">
        <f t="shared" si="91"/>
        <v>-</v>
      </c>
      <c r="AJ73" s="70"/>
      <c r="AK73" s="70"/>
      <c r="AL73" s="155" t="str">
        <f t="shared" si="92"/>
        <v>-</v>
      </c>
      <c r="AM73" s="70"/>
      <c r="AN73" s="70"/>
      <c r="AO73" s="155" t="str">
        <f t="shared" si="93"/>
        <v>-</v>
      </c>
      <c r="AP73" s="70"/>
      <c r="AQ73" s="70"/>
      <c r="AR73" s="155" t="str">
        <f t="shared" si="74"/>
        <v>-</v>
      </c>
      <c r="AS73" s="171"/>
      <c r="AT73" s="70"/>
      <c r="AU73" s="70"/>
      <c r="AV73" s="155" t="str">
        <f t="shared" si="75"/>
        <v>-</v>
      </c>
      <c r="AW73" s="70"/>
      <c r="AX73" s="70"/>
      <c r="AY73" s="155" t="str">
        <f t="shared" si="76"/>
        <v>-</v>
      </c>
      <c r="AZ73" s="70"/>
      <c r="BA73" s="70"/>
      <c r="BB73" s="155" t="str">
        <f t="shared" si="77"/>
        <v>-</v>
      </c>
      <c r="BC73" s="70"/>
      <c r="BD73" s="70"/>
      <c r="BE73" s="155" t="str">
        <f t="shared" si="78"/>
        <v>-</v>
      </c>
      <c r="BF73" s="70"/>
      <c r="BG73" s="70"/>
      <c r="BH73" s="155" t="str">
        <f t="shared" si="94"/>
        <v>-</v>
      </c>
      <c r="BI73" s="70"/>
      <c r="BJ73" s="70"/>
      <c r="BK73" s="155" t="str">
        <f t="shared" si="95"/>
        <v>-</v>
      </c>
      <c r="BL73" s="70"/>
      <c r="BM73" s="70"/>
      <c r="BN73" s="155" t="str">
        <f t="shared" si="96"/>
        <v>-</v>
      </c>
      <c r="BO73" s="70"/>
      <c r="BP73" s="70"/>
      <c r="BQ73" s="155" t="str">
        <f t="shared" si="97"/>
        <v>-</v>
      </c>
      <c r="BR73" s="70"/>
      <c r="BS73" s="70"/>
      <c r="BT73" s="155" t="str">
        <f t="shared" si="79"/>
        <v>-</v>
      </c>
      <c r="BU73" s="171"/>
      <c r="BV73" s="70"/>
      <c r="BW73" s="70"/>
      <c r="BX73" s="155" t="str">
        <f t="shared" si="80"/>
        <v>-</v>
      </c>
      <c r="BY73" s="70"/>
      <c r="BZ73" s="70"/>
      <c r="CA73" s="155" t="str">
        <f t="shared" si="81"/>
        <v>-</v>
      </c>
      <c r="CB73" s="70"/>
      <c r="CC73" s="70"/>
      <c r="CD73" s="155" t="str">
        <f t="shared" si="82"/>
        <v>-</v>
      </c>
      <c r="CE73" s="70"/>
      <c r="CF73" s="70"/>
      <c r="CG73" s="155" t="str">
        <f t="shared" si="83"/>
        <v>-</v>
      </c>
      <c r="CH73" s="70"/>
      <c r="CI73" s="70"/>
      <c r="CJ73" s="155" t="str">
        <f t="shared" si="98"/>
        <v>-</v>
      </c>
      <c r="CK73" s="70"/>
      <c r="CL73" s="70"/>
      <c r="CM73" s="155" t="str">
        <f t="shared" si="99"/>
        <v>-</v>
      </c>
      <c r="CN73" s="70"/>
      <c r="CO73" s="70"/>
      <c r="CP73" s="155" t="str">
        <f t="shared" si="100"/>
        <v>-</v>
      </c>
      <c r="CQ73" s="70"/>
      <c r="CR73" s="70"/>
      <c r="CS73" s="155" t="str">
        <f t="shared" si="101"/>
        <v>-</v>
      </c>
      <c r="CT73" s="70"/>
      <c r="CU73" s="70"/>
      <c r="CV73" s="155" t="str">
        <f t="shared" si="84"/>
        <v>-</v>
      </c>
      <c r="CW73" s="171"/>
      <c r="CX73" s="70"/>
      <c r="CY73" s="70"/>
      <c r="CZ73" s="155" t="str">
        <f t="shared" si="85"/>
        <v>-</v>
      </c>
      <c r="DA73" s="70"/>
      <c r="DB73" s="70"/>
      <c r="DC73" s="155" t="str">
        <f t="shared" si="86"/>
        <v>-</v>
      </c>
      <c r="DD73" s="70"/>
      <c r="DE73" s="70"/>
      <c r="DF73" s="155" t="str">
        <f t="shared" si="87"/>
        <v>-</v>
      </c>
      <c r="DG73" s="70"/>
      <c r="DH73" s="70"/>
      <c r="DI73" s="155" t="str">
        <f t="shared" si="88"/>
        <v>-</v>
      </c>
      <c r="DJ73" s="70"/>
      <c r="DK73" s="70"/>
      <c r="DL73" s="155" t="str">
        <f t="shared" si="102"/>
        <v>-</v>
      </c>
      <c r="DM73" s="70"/>
      <c r="DN73" s="70"/>
      <c r="DO73" s="155" t="str">
        <f t="shared" si="103"/>
        <v>-</v>
      </c>
      <c r="DP73" s="70"/>
      <c r="DQ73" s="70"/>
      <c r="DR73" s="155" t="str">
        <f t="shared" si="104"/>
        <v>-</v>
      </c>
      <c r="DS73" s="70"/>
      <c r="DT73" s="70"/>
      <c r="DU73" s="155" t="str">
        <f t="shared" si="105"/>
        <v>-</v>
      </c>
      <c r="DV73" s="70"/>
      <c r="DW73" s="70"/>
      <c r="DX73" s="155" t="str">
        <f t="shared" si="89"/>
        <v>-</v>
      </c>
      <c r="DY73" s="171"/>
    </row>
    <row r="74" spans="1:129" customFormat="1" x14ac:dyDescent="0.35">
      <c r="A74" s="23"/>
      <c r="B74" s="285"/>
      <c r="C74" s="285"/>
      <c r="D74" s="281"/>
      <c r="E74" s="281"/>
      <c r="F74" s="282"/>
      <c r="G74" s="285"/>
      <c r="H74" s="285"/>
      <c r="I74" s="285"/>
      <c r="J74" s="268"/>
      <c r="K74" s="311"/>
      <c r="L74" s="305"/>
      <c r="M74" s="305"/>
      <c r="N74" s="312"/>
      <c r="O74" s="70"/>
      <c r="P74" s="70"/>
      <c r="Q74" s="155" t="str">
        <f t="shared" si="106"/>
        <v>-</v>
      </c>
      <c r="R74" s="70"/>
      <c r="S74" s="70"/>
      <c r="T74" s="155" t="str">
        <f t="shared" si="107"/>
        <v>-</v>
      </c>
      <c r="U74" s="70"/>
      <c r="V74" s="70"/>
      <c r="W74" s="155" t="str">
        <f t="shared" si="108"/>
        <v>-</v>
      </c>
      <c r="X74" s="70"/>
      <c r="Y74" s="70"/>
      <c r="Z74" s="155" t="str">
        <f t="shared" si="109"/>
        <v>-</v>
      </c>
      <c r="AA74" s="70"/>
      <c r="AB74" s="70"/>
      <c r="AC74" s="155" t="str">
        <f t="shared" si="73"/>
        <v>-</v>
      </c>
      <c r="AD74" s="70"/>
      <c r="AE74" s="70"/>
      <c r="AF74" s="155" t="str">
        <f t="shared" si="90"/>
        <v>-</v>
      </c>
      <c r="AG74" s="70"/>
      <c r="AH74" s="70"/>
      <c r="AI74" s="155" t="str">
        <f t="shared" si="91"/>
        <v>-</v>
      </c>
      <c r="AJ74" s="70"/>
      <c r="AK74" s="70"/>
      <c r="AL74" s="155" t="str">
        <f t="shared" si="92"/>
        <v>-</v>
      </c>
      <c r="AM74" s="70"/>
      <c r="AN74" s="70"/>
      <c r="AO74" s="155" t="str">
        <f t="shared" si="93"/>
        <v>-</v>
      </c>
      <c r="AP74" s="70"/>
      <c r="AQ74" s="70"/>
      <c r="AR74" s="155" t="str">
        <f t="shared" si="74"/>
        <v>-</v>
      </c>
      <c r="AS74" s="171"/>
      <c r="AT74" s="70"/>
      <c r="AU74" s="70"/>
      <c r="AV74" s="155" t="str">
        <f t="shared" si="75"/>
        <v>-</v>
      </c>
      <c r="AW74" s="70"/>
      <c r="AX74" s="70"/>
      <c r="AY74" s="155" t="str">
        <f t="shared" si="76"/>
        <v>-</v>
      </c>
      <c r="AZ74" s="70"/>
      <c r="BA74" s="70"/>
      <c r="BB74" s="155" t="str">
        <f t="shared" si="77"/>
        <v>-</v>
      </c>
      <c r="BC74" s="70"/>
      <c r="BD74" s="70"/>
      <c r="BE74" s="155" t="str">
        <f t="shared" si="78"/>
        <v>-</v>
      </c>
      <c r="BF74" s="70"/>
      <c r="BG74" s="70"/>
      <c r="BH74" s="155" t="str">
        <f t="shared" si="94"/>
        <v>-</v>
      </c>
      <c r="BI74" s="70"/>
      <c r="BJ74" s="70"/>
      <c r="BK74" s="155" t="str">
        <f t="shared" si="95"/>
        <v>-</v>
      </c>
      <c r="BL74" s="70"/>
      <c r="BM74" s="70"/>
      <c r="BN74" s="155" t="str">
        <f t="shared" si="96"/>
        <v>-</v>
      </c>
      <c r="BO74" s="70"/>
      <c r="BP74" s="70"/>
      <c r="BQ74" s="155" t="str">
        <f t="shared" si="97"/>
        <v>-</v>
      </c>
      <c r="BR74" s="70"/>
      <c r="BS74" s="70"/>
      <c r="BT74" s="155" t="str">
        <f t="shared" si="79"/>
        <v>-</v>
      </c>
      <c r="BU74" s="171"/>
      <c r="BV74" s="70"/>
      <c r="BW74" s="70"/>
      <c r="BX74" s="155" t="str">
        <f t="shared" si="80"/>
        <v>-</v>
      </c>
      <c r="BY74" s="70"/>
      <c r="BZ74" s="70"/>
      <c r="CA74" s="155" t="str">
        <f t="shared" si="81"/>
        <v>-</v>
      </c>
      <c r="CB74" s="70"/>
      <c r="CC74" s="70"/>
      <c r="CD74" s="155" t="str">
        <f t="shared" si="82"/>
        <v>-</v>
      </c>
      <c r="CE74" s="70"/>
      <c r="CF74" s="70"/>
      <c r="CG74" s="155" t="str">
        <f t="shared" si="83"/>
        <v>-</v>
      </c>
      <c r="CH74" s="70"/>
      <c r="CI74" s="70"/>
      <c r="CJ74" s="155" t="str">
        <f t="shared" si="98"/>
        <v>-</v>
      </c>
      <c r="CK74" s="70"/>
      <c r="CL74" s="70"/>
      <c r="CM74" s="155" t="str">
        <f t="shared" si="99"/>
        <v>-</v>
      </c>
      <c r="CN74" s="70"/>
      <c r="CO74" s="70"/>
      <c r="CP74" s="155" t="str">
        <f t="shared" si="100"/>
        <v>-</v>
      </c>
      <c r="CQ74" s="70"/>
      <c r="CR74" s="70"/>
      <c r="CS74" s="155" t="str">
        <f t="shared" si="101"/>
        <v>-</v>
      </c>
      <c r="CT74" s="70"/>
      <c r="CU74" s="70"/>
      <c r="CV74" s="155" t="str">
        <f t="shared" si="84"/>
        <v>-</v>
      </c>
      <c r="CW74" s="171"/>
      <c r="CX74" s="70"/>
      <c r="CY74" s="70"/>
      <c r="CZ74" s="155" t="str">
        <f t="shared" si="85"/>
        <v>-</v>
      </c>
      <c r="DA74" s="70"/>
      <c r="DB74" s="70"/>
      <c r="DC74" s="155" t="str">
        <f t="shared" si="86"/>
        <v>-</v>
      </c>
      <c r="DD74" s="70"/>
      <c r="DE74" s="70"/>
      <c r="DF74" s="155" t="str">
        <f t="shared" si="87"/>
        <v>-</v>
      </c>
      <c r="DG74" s="70"/>
      <c r="DH74" s="70"/>
      <c r="DI74" s="155" t="str">
        <f t="shared" si="88"/>
        <v>-</v>
      </c>
      <c r="DJ74" s="70"/>
      <c r="DK74" s="70"/>
      <c r="DL74" s="155" t="str">
        <f t="shared" si="102"/>
        <v>-</v>
      </c>
      <c r="DM74" s="70"/>
      <c r="DN74" s="70"/>
      <c r="DO74" s="155" t="str">
        <f t="shared" si="103"/>
        <v>-</v>
      </c>
      <c r="DP74" s="70"/>
      <c r="DQ74" s="70"/>
      <c r="DR74" s="155" t="str">
        <f t="shared" si="104"/>
        <v>-</v>
      </c>
      <c r="DS74" s="70"/>
      <c r="DT74" s="70"/>
      <c r="DU74" s="155" t="str">
        <f t="shared" si="105"/>
        <v>-</v>
      </c>
      <c r="DV74" s="70"/>
      <c r="DW74" s="70"/>
      <c r="DX74" s="155" t="str">
        <f t="shared" si="89"/>
        <v>-</v>
      </c>
      <c r="DY74" s="171"/>
    </row>
    <row r="75" spans="1:129" customFormat="1" x14ac:dyDescent="0.35">
      <c r="A75" s="23"/>
      <c r="B75" s="285"/>
      <c r="C75" s="285"/>
      <c r="D75" s="281"/>
      <c r="E75" s="281"/>
      <c r="F75" s="282"/>
      <c r="G75" s="285"/>
      <c r="H75" s="285"/>
      <c r="I75" s="285"/>
      <c r="J75" s="268"/>
      <c r="K75" s="311"/>
      <c r="L75" s="305"/>
      <c r="M75" s="305"/>
      <c r="N75" s="312"/>
      <c r="O75" s="70"/>
      <c r="P75" s="70"/>
      <c r="Q75" s="155" t="str">
        <f t="shared" si="106"/>
        <v>-</v>
      </c>
      <c r="R75" s="70"/>
      <c r="S75" s="70"/>
      <c r="T75" s="155" t="str">
        <f t="shared" si="107"/>
        <v>-</v>
      </c>
      <c r="U75" s="70"/>
      <c r="V75" s="70"/>
      <c r="W75" s="155" t="str">
        <f t="shared" si="108"/>
        <v>-</v>
      </c>
      <c r="X75" s="70"/>
      <c r="Y75" s="70"/>
      <c r="Z75" s="155" t="str">
        <f t="shared" si="109"/>
        <v>-</v>
      </c>
      <c r="AA75" s="70"/>
      <c r="AB75" s="70"/>
      <c r="AC75" s="155" t="str">
        <f t="shared" si="73"/>
        <v>-</v>
      </c>
      <c r="AD75" s="70"/>
      <c r="AE75" s="70"/>
      <c r="AF75" s="155" t="str">
        <f t="shared" si="90"/>
        <v>-</v>
      </c>
      <c r="AG75" s="70"/>
      <c r="AH75" s="70"/>
      <c r="AI75" s="155" t="str">
        <f t="shared" si="91"/>
        <v>-</v>
      </c>
      <c r="AJ75" s="70"/>
      <c r="AK75" s="70"/>
      <c r="AL75" s="155" t="str">
        <f t="shared" si="92"/>
        <v>-</v>
      </c>
      <c r="AM75" s="70"/>
      <c r="AN75" s="70"/>
      <c r="AO75" s="155" t="str">
        <f t="shared" si="93"/>
        <v>-</v>
      </c>
      <c r="AP75" s="70"/>
      <c r="AQ75" s="70"/>
      <c r="AR75" s="155" t="str">
        <f t="shared" si="74"/>
        <v>-</v>
      </c>
      <c r="AS75" s="171"/>
      <c r="AT75" s="70"/>
      <c r="AU75" s="70"/>
      <c r="AV75" s="155" t="str">
        <f t="shared" si="75"/>
        <v>-</v>
      </c>
      <c r="AW75" s="70"/>
      <c r="AX75" s="70"/>
      <c r="AY75" s="155" t="str">
        <f t="shared" si="76"/>
        <v>-</v>
      </c>
      <c r="AZ75" s="70"/>
      <c r="BA75" s="70"/>
      <c r="BB75" s="155" t="str">
        <f t="shared" si="77"/>
        <v>-</v>
      </c>
      <c r="BC75" s="70"/>
      <c r="BD75" s="70"/>
      <c r="BE75" s="155" t="str">
        <f t="shared" si="78"/>
        <v>-</v>
      </c>
      <c r="BF75" s="70"/>
      <c r="BG75" s="70"/>
      <c r="BH75" s="155" t="str">
        <f t="shared" si="94"/>
        <v>-</v>
      </c>
      <c r="BI75" s="70"/>
      <c r="BJ75" s="70"/>
      <c r="BK75" s="155" t="str">
        <f t="shared" si="95"/>
        <v>-</v>
      </c>
      <c r="BL75" s="70"/>
      <c r="BM75" s="70"/>
      <c r="BN75" s="155" t="str">
        <f t="shared" si="96"/>
        <v>-</v>
      </c>
      <c r="BO75" s="70"/>
      <c r="BP75" s="70"/>
      <c r="BQ75" s="155" t="str">
        <f t="shared" si="97"/>
        <v>-</v>
      </c>
      <c r="BR75" s="70"/>
      <c r="BS75" s="70"/>
      <c r="BT75" s="155" t="str">
        <f t="shared" si="79"/>
        <v>-</v>
      </c>
      <c r="BU75" s="171"/>
      <c r="BV75" s="70"/>
      <c r="BW75" s="70"/>
      <c r="BX75" s="155" t="str">
        <f t="shared" si="80"/>
        <v>-</v>
      </c>
      <c r="BY75" s="70"/>
      <c r="BZ75" s="70"/>
      <c r="CA75" s="155" t="str">
        <f t="shared" si="81"/>
        <v>-</v>
      </c>
      <c r="CB75" s="70"/>
      <c r="CC75" s="70"/>
      <c r="CD75" s="155" t="str">
        <f t="shared" si="82"/>
        <v>-</v>
      </c>
      <c r="CE75" s="70"/>
      <c r="CF75" s="70"/>
      <c r="CG75" s="155" t="str">
        <f t="shared" si="83"/>
        <v>-</v>
      </c>
      <c r="CH75" s="70"/>
      <c r="CI75" s="70"/>
      <c r="CJ75" s="155" t="str">
        <f t="shared" si="98"/>
        <v>-</v>
      </c>
      <c r="CK75" s="70"/>
      <c r="CL75" s="70"/>
      <c r="CM75" s="155" t="str">
        <f t="shared" si="99"/>
        <v>-</v>
      </c>
      <c r="CN75" s="70"/>
      <c r="CO75" s="70"/>
      <c r="CP75" s="155" t="str">
        <f t="shared" si="100"/>
        <v>-</v>
      </c>
      <c r="CQ75" s="70"/>
      <c r="CR75" s="70"/>
      <c r="CS75" s="155" t="str">
        <f t="shared" si="101"/>
        <v>-</v>
      </c>
      <c r="CT75" s="70"/>
      <c r="CU75" s="70"/>
      <c r="CV75" s="155" t="str">
        <f t="shared" si="84"/>
        <v>-</v>
      </c>
      <c r="CW75" s="171"/>
      <c r="CX75" s="70"/>
      <c r="CY75" s="70"/>
      <c r="CZ75" s="155" t="str">
        <f t="shared" si="85"/>
        <v>-</v>
      </c>
      <c r="DA75" s="70"/>
      <c r="DB75" s="70"/>
      <c r="DC75" s="155" t="str">
        <f t="shared" si="86"/>
        <v>-</v>
      </c>
      <c r="DD75" s="70"/>
      <c r="DE75" s="70"/>
      <c r="DF75" s="155" t="str">
        <f t="shared" si="87"/>
        <v>-</v>
      </c>
      <c r="DG75" s="70"/>
      <c r="DH75" s="70"/>
      <c r="DI75" s="155" t="str">
        <f t="shared" si="88"/>
        <v>-</v>
      </c>
      <c r="DJ75" s="70"/>
      <c r="DK75" s="70"/>
      <c r="DL75" s="155" t="str">
        <f t="shared" si="102"/>
        <v>-</v>
      </c>
      <c r="DM75" s="70"/>
      <c r="DN75" s="70"/>
      <c r="DO75" s="155" t="str">
        <f t="shared" si="103"/>
        <v>-</v>
      </c>
      <c r="DP75" s="70"/>
      <c r="DQ75" s="70"/>
      <c r="DR75" s="155" t="str">
        <f t="shared" si="104"/>
        <v>-</v>
      </c>
      <c r="DS75" s="70"/>
      <c r="DT75" s="70"/>
      <c r="DU75" s="155" t="str">
        <f t="shared" si="105"/>
        <v>-</v>
      </c>
      <c r="DV75" s="70"/>
      <c r="DW75" s="70"/>
      <c r="DX75" s="155" t="str">
        <f t="shared" si="89"/>
        <v>-</v>
      </c>
      <c r="DY75" s="171"/>
    </row>
    <row r="76" spans="1:129" customFormat="1" x14ac:dyDescent="0.35">
      <c r="A76" s="23"/>
      <c r="B76" s="285"/>
      <c r="C76" s="285"/>
      <c r="D76" s="281"/>
      <c r="E76" s="281"/>
      <c r="F76" s="282"/>
      <c r="G76" s="285"/>
      <c r="H76" s="285"/>
      <c r="I76" s="285"/>
      <c r="J76" s="268"/>
      <c r="K76" s="311"/>
      <c r="L76" s="305"/>
      <c r="M76" s="305"/>
      <c r="N76" s="312"/>
      <c r="O76" s="70"/>
      <c r="P76" s="70"/>
      <c r="Q76" s="155" t="str">
        <f t="shared" si="106"/>
        <v>-</v>
      </c>
      <c r="R76" s="70"/>
      <c r="S76" s="70"/>
      <c r="T76" s="155" t="str">
        <f t="shared" si="107"/>
        <v>-</v>
      </c>
      <c r="U76" s="70"/>
      <c r="V76" s="70"/>
      <c r="W76" s="155" t="str">
        <f t="shared" si="108"/>
        <v>-</v>
      </c>
      <c r="X76" s="70"/>
      <c r="Y76" s="70"/>
      <c r="Z76" s="155" t="str">
        <f t="shared" si="109"/>
        <v>-</v>
      </c>
      <c r="AA76" s="70"/>
      <c r="AB76" s="70"/>
      <c r="AC76" s="155" t="str">
        <f t="shared" si="73"/>
        <v>-</v>
      </c>
      <c r="AD76" s="70"/>
      <c r="AE76" s="70"/>
      <c r="AF76" s="155" t="str">
        <f t="shared" si="90"/>
        <v>-</v>
      </c>
      <c r="AG76" s="70"/>
      <c r="AH76" s="70"/>
      <c r="AI76" s="155" t="str">
        <f t="shared" si="91"/>
        <v>-</v>
      </c>
      <c r="AJ76" s="70"/>
      <c r="AK76" s="70"/>
      <c r="AL76" s="155" t="str">
        <f t="shared" si="92"/>
        <v>-</v>
      </c>
      <c r="AM76" s="70"/>
      <c r="AN76" s="70"/>
      <c r="AO76" s="155" t="str">
        <f t="shared" si="93"/>
        <v>-</v>
      </c>
      <c r="AP76" s="70"/>
      <c r="AQ76" s="70"/>
      <c r="AR76" s="155" t="str">
        <f t="shared" si="74"/>
        <v>-</v>
      </c>
      <c r="AS76" s="171"/>
      <c r="AT76" s="70"/>
      <c r="AU76" s="70"/>
      <c r="AV76" s="155" t="str">
        <f t="shared" si="75"/>
        <v>-</v>
      </c>
      <c r="AW76" s="70"/>
      <c r="AX76" s="70"/>
      <c r="AY76" s="155" t="str">
        <f t="shared" si="76"/>
        <v>-</v>
      </c>
      <c r="AZ76" s="70"/>
      <c r="BA76" s="70"/>
      <c r="BB76" s="155" t="str">
        <f t="shared" si="77"/>
        <v>-</v>
      </c>
      <c r="BC76" s="70"/>
      <c r="BD76" s="70"/>
      <c r="BE76" s="155" t="str">
        <f t="shared" si="78"/>
        <v>-</v>
      </c>
      <c r="BF76" s="70"/>
      <c r="BG76" s="70"/>
      <c r="BH76" s="155" t="str">
        <f t="shared" si="94"/>
        <v>-</v>
      </c>
      <c r="BI76" s="70"/>
      <c r="BJ76" s="70"/>
      <c r="BK76" s="155" t="str">
        <f t="shared" si="95"/>
        <v>-</v>
      </c>
      <c r="BL76" s="70"/>
      <c r="BM76" s="70"/>
      <c r="BN76" s="155" t="str">
        <f t="shared" si="96"/>
        <v>-</v>
      </c>
      <c r="BO76" s="70"/>
      <c r="BP76" s="70"/>
      <c r="BQ76" s="155" t="str">
        <f t="shared" si="97"/>
        <v>-</v>
      </c>
      <c r="BR76" s="70"/>
      <c r="BS76" s="70"/>
      <c r="BT76" s="155" t="str">
        <f t="shared" si="79"/>
        <v>-</v>
      </c>
      <c r="BU76" s="171"/>
      <c r="BV76" s="70"/>
      <c r="BW76" s="70"/>
      <c r="BX76" s="155" t="str">
        <f t="shared" si="80"/>
        <v>-</v>
      </c>
      <c r="BY76" s="70"/>
      <c r="BZ76" s="70"/>
      <c r="CA76" s="155" t="str">
        <f t="shared" si="81"/>
        <v>-</v>
      </c>
      <c r="CB76" s="70"/>
      <c r="CC76" s="70"/>
      <c r="CD76" s="155" t="str">
        <f t="shared" si="82"/>
        <v>-</v>
      </c>
      <c r="CE76" s="70"/>
      <c r="CF76" s="70"/>
      <c r="CG76" s="155" t="str">
        <f t="shared" si="83"/>
        <v>-</v>
      </c>
      <c r="CH76" s="70"/>
      <c r="CI76" s="70"/>
      <c r="CJ76" s="155" t="str">
        <f t="shared" si="98"/>
        <v>-</v>
      </c>
      <c r="CK76" s="70"/>
      <c r="CL76" s="70"/>
      <c r="CM76" s="155" t="str">
        <f t="shared" si="99"/>
        <v>-</v>
      </c>
      <c r="CN76" s="70"/>
      <c r="CO76" s="70"/>
      <c r="CP76" s="155" t="str">
        <f t="shared" si="100"/>
        <v>-</v>
      </c>
      <c r="CQ76" s="70"/>
      <c r="CR76" s="70"/>
      <c r="CS76" s="155" t="str">
        <f t="shared" si="101"/>
        <v>-</v>
      </c>
      <c r="CT76" s="70"/>
      <c r="CU76" s="70"/>
      <c r="CV76" s="155" t="str">
        <f t="shared" si="84"/>
        <v>-</v>
      </c>
      <c r="CW76" s="171"/>
      <c r="CX76" s="70"/>
      <c r="CY76" s="70"/>
      <c r="CZ76" s="155" t="str">
        <f t="shared" si="85"/>
        <v>-</v>
      </c>
      <c r="DA76" s="70"/>
      <c r="DB76" s="70"/>
      <c r="DC76" s="155" t="str">
        <f t="shared" si="86"/>
        <v>-</v>
      </c>
      <c r="DD76" s="70"/>
      <c r="DE76" s="70"/>
      <c r="DF76" s="155" t="str">
        <f t="shared" si="87"/>
        <v>-</v>
      </c>
      <c r="DG76" s="70"/>
      <c r="DH76" s="70"/>
      <c r="DI76" s="155" t="str">
        <f t="shared" si="88"/>
        <v>-</v>
      </c>
      <c r="DJ76" s="70"/>
      <c r="DK76" s="70"/>
      <c r="DL76" s="155" t="str">
        <f t="shared" si="102"/>
        <v>-</v>
      </c>
      <c r="DM76" s="70"/>
      <c r="DN76" s="70"/>
      <c r="DO76" s="155" t="str">
        <f t="shared" si="103"/>
        <v>-</v>
      </c>
      <c r="DP76" s="70"/>
      <c r="DQ76" s="70"/>
      <c r="DR76" s="155" t="str">
        <f t="shared" si="104"/>
        <v>-</v>
      </c>
      <c r="DS76" s="70"/>
      <c r="DT76" s="70"/>
      <c r="DU76" s="155" t="str">
        <f t="shared" si="105"/>
        <v>-</v>
      </c>
      <c r="DV76" s="70"/>
      <c r="DW76" s="70"/>
      <c r="DX76" s="155" t="str">
        <f t="shared" si="89"/>
        <v>-</v>
      </c>
      <c r="DY76" s="171"/>
    </row>
    <row r="77" spans="1:129" customFormat="1" x14ac:dyDescent="0.35">
      <c r="A77" s="23"/>
      <c r="B77" s="285"/>
      <c r="C77" s="285"/>
      <c r="D77" s="281"/>
      <c r="E77" s="281"/>
      <c r="F77" s="282"/>
      <c r="G77" s="285"/>
      <c r="H77" s="285"/>
      <c r="I77" s="285"/>
      <c r="J77" s="268"/>
      <c r="K77" s="311"/>
      <c r="L77" s="305"/>
      <c r="M77" s="305"/>
      <c r="N77" s="312"/>
      <c r="O77" s="70"/>
      <c r="P77" s="70"/>
      <c r="Q77" s="155" t="str">
        <f t="shared" si="106"/>
        <v>-</v>
      </c>
      <c r="R77" s="70"/>
      <c r="S77" s="70"/>
      <c r="T77" s="155" t="str">
        <f t="shared" si="107"/>
        <v>-</v>
      </c>
      <c r="U77" s="70"/>
      <c r="V77" s="70"/>
      <c r="W77" s="155" t="str">
        <f t="shared" si="108"/>
        <v>-</v>
      </c>
      <c r="X77" s="70"/>
      <c r="Y77" s="70"/>
      <c r="Z77" s="155" t="str">
        <f t="shared" si="109"/>
        <v>-</v>
      </c>
      <c r="AA77" s="70"/>
      <c r="AB77" s="70"/>
      <c r="AC77" s="155" t="str">
        <f t="shared" si="73"/>
        <v>-</v>
      </c>
      <c r="AD77" s="70"/>
      <c r="AE77" s="70"/>
      <c r="AF77" s="155" t="str">
        <f t="shared" si="90"/>
        <v>-</v>
      </c>
      <c r="AG77" s="70"/>
      <c r="AH77" s="70"/>
      <c r="AI77" s="155" t="str">
        <f t="shared" si="91"/>
        <v>-</v>
      </c>
      <c r="AJ77" s="70"/>
      <c r="AK77" s="70"/>
      <c r="AL77" s="155" t="str">
        <f t="shared" si="92"/>
        <v>-</v>
      </c>
      <c r="AM77" s="70"/>
      <c r="AN77" s="70"/>
      <c r="AO77" s="155" t="str">
        <f t="shared" si="93"/>
        <v>-</v>
      </c>
      <c r="AP77" s="70"/>
      <c r="AQ77" s="70"/>
      <c r="AR77" s="155" t="str">
        <f t="shared" si="74"/>
        <v>-</v>
      </c>
      <c r="AS77" s="171"/>
      <c r="AT77" s="70"/>
      <c r="AU77" s="70"/>
      <c r="AV77" s="155" t="str">
        <f t="shared" si="75"/>
        <v>-</v>
      </c>
      <c r="AW77" s="70"/>
      <c r="AX77" s="70"/>
      <c r="AY77" s="155" t="str">
        <f t="shared" si="76"/>
        <v>-</v>
      </c>
      <c r="AZ77" s="70"/>
      <c r="BA77" s="70"/>
      <c r="BB77" s="155" t="str">
        <f t="shared" si="77"/>
        <v>-</v>
      </c>
      <c r="BC77" s="70"/>
      <c r="BD77" s="70"/>
      <c r="BE77" s="155" t="str">
        <f t="shared" si="78"/>
        <v>-</v>
      </c>
      <c r="BF77" s="70"/>
      <c r="BG77" s="70"/>
      <c r="BH77" s="155" t="str">
        <f t="shared" si="94"/>
        <v>-</v>
      </c>
      <c r="BI77" s="70"/>
      <c r="BJ77" s="70"/>
      <c r="BK77" s="155" t="str">
        <f t="shared" si="95"/>
        <v>-</v>
      </c>
      <c r="BL77" s="70"/>
      <c r="BM77" s="70"/>
      <c r="BN77" s="155" t="str">
        <f t="shared" si="96"/>
        <v>-</v>
      </c>
      <c r="BO77" s="70"/>
      <c r="BP77" s="70"/>
      <c r="BQ77" s="155" t="str">
        <f t="shared" si="97"/>
        <v>-</v>
      </c>
      <c r="BR77" s="70"/>
      <c r="BS77" s="70"/>
      <c r="BT77" s="155" t="str">
        <f t="shared" si="79"/>
        <v>-</v>
      </c>
      <c r="BU77" s="171"/>
      <c r="BV77" s="70"/>
      <c r="BW77" s="70"/>
      <c r="BX77" s="155" t="str">
        <f t="shared" si="80"/>
        <v>-</v>
      </c>
      <c r="BY77" s="70"/>
      <c r="BZ77" s="70"/>
      <c r="CA77" s="155" t="str">
        <f t="shared" si="81"/>
        <v>-</v>
      </c>
      <c r="CB77" s="70"/>
      <c r="CC77" s="70"/>
      <c r="CD77" s="155" t="str">
        <f t="shared" si="82"/>
        <v>-</v>
      </c>
      <c r="CE77" s="70"/>
      <c r="CF77" s="70"/>
      <c r="CG77" s="155" t="str">
        <f t="shared" si="83"/>
        <v>-</v>
      </c>
      <c r="CH77" s="70"/>
      <c r="CI77" s="70"/>
      <c r="CJ77" s="155" t="str">
        <f t="shared" si="98"/>
        <v>-</v>
      </c>
      <c r="CK77" s="70"/>
      <c r="CL77" s="70"/>
      <c r="CM77" s="155" t="str">
        <f t="shared" si="99"/>
        <v>-</v>
      </c>
      <c r="CN77" s="70"/>
      <c r="CO77" s="70"/>
      <c r="CP77" s="155" t="str">
        <f t="shared" si="100"/>
        <v>-</v>
      </c>
      <c r="CQ77" s="70"/>
      <c r="CR77" s="70"/>
      <c r="CS77" s="155" t="str">
        <f t="shared" si="101"/>
        <v>-</v>
      </c>
      <c r="CT77" s="70"/>
      <c r="CU77" s="70"/>
      <c r="CV77" s="155" t="str">
        <f t="shared" si="84"/>
        <v>-</v>
      </c>
      <c r="CW77" s="171"/>
      <c r="CX77" s="70"/>
      <c r="CY77" s="70"/>
      <c r="CZ77" s="155" t="str">
        <f t="shared" si="85"/>
        <v>-</v>
      </c>
      <c r="DA77" s="70"/>
      <c r="DB77" s="70"/>
      <c r="DC77" s="155" t="str">
        <f t="shared" si="86"/>
        <v>-</v>
      </c>
      <c r="DD77" s="70"/>
      <c r="DE77" s="70"/>
      <c r="DF77" s="155" t="str">
        <f t="shared" si="87"/>
        <v>-</v>
      </c>
      <c r="DG77" s="70"/>
      <c r="DH77" s="70"/>
      <c r="DI77" s="155" t="str">
        <f t="shared" si="88"/>
        <v>-</v>
      </c>
      <c r="DJ77" s="70"/>
      <c r="DK77" s="70"/>
      <c r="DL77" s="155" t="str">
        <f t="shared" si="102"/>
        <v>-</v>
      </c>
      <c r="DM77" s="70"/>
      <c r="DN77" s="70"/>
      <c r="DO77" s="155" t="str">
        <f t="shared" si="103"/>
        <v>-</v>
      </c>
      <c r="DP77" s="70"/>
      <c r="DQ77" s="70"/>
      <c r="DR77" s="155" t="str">
        <f t="shared" si="104"/>
        <v>-</v>
      </c>
      <c r="DS77" s="70"/>
      <c r="DT77" s="70"/>
      <c r="DU77" s="155" t="str">
        <f t="shared" si="105"/>
        <v>-</v>
      </c>
      <c r="DV77" s="70"/>
      <c r="DW77" s="70"/>
      <c r="DX77" s="155" t="str">
        <f t="shared" si="89"/>
        <v>-</v>
      </c>
      <c r="DY77" s="171"/>
    </row>
    <row r="78" spans="1:129" customFormat="1" x14ac:dyDescent="0.35">
      <c r="A78" s="23"/>
      <c r="B78" s="285"/>
      <c r="C78" s="285"/>
      <c r="D78" s="281"/>
      <c r="E78" s="281"/>
      <c r="F78" s="282"/>
      <c r="G78" s="285"/>
      <c r="H78" s="285"/>
      <c r="I78" s="285"/>
      <c r="J78" s="268"/>
      <c r="K78" s="311"/>
      <c r="L78" s="305"/>
      <c r="M78" s="305"/>
      <c r="N78" s="312"/>
      <c r="O78" s="70"/>
      <c r="P78" s="70"/>
      <c r="Q78" s="155" t="str">
        <f t="shared" si="106"/>
        <v>-</v>
      </c>
      <c r="R78" s="70"/>
      <c r="S78" s="70"/>
      <c r="T78" s="155" t="str">
        <f t="shared" si="107"/>
        <v>-</v>
      </c>
      <c r="U78" s="70"/>
      <c r="V78" s="70"/>
      <c r="W78" s="155" t="str">
        <f t="shared" si="108"/>
        <v>-</v>
      </c>
      <c r="X78" s="70"/>
      <c r="Y78" s="70"/>
      <c r="Z78" s="155" t="str">
        <f t="shared" si="109"/>
        <v>-</v>
      </c>
      <c r="AA78" s="70"/>
      <c r="AB78" s="70"/>
      <c r="AC78" s="155" t="str">
        <f t="shared" si="73"/>
        <v>-</v>
      </c>
      <c r="AD78" s="70"/>
      <c r="AE78" s="70"/>
      <c r="AF78" s="155" t="str">
        <f t="shared" si="90"/>
        <v>-</v>
      </c>
      <c r="AG78" s="70"/>
      <c r="AH78" s="70"/>
      <c r="AI78" s="155" t="str">
        <f t="shared" si="91"/>
        <v>-</v>
      </c>
      <c r="AJ78" s="70"/>
      <c r="AK78" s="70"/>
      <c r="AL78" s="155" t="str">
        <f t="shared" si="92"/>
        <v>-</v>
      </c>
      <c r="AM78" s="70"/>
      <c r="AN78" s="70"/>
      <c r="AO78" s="155" t="str">
        <f t="shared" si="93"/>
        <v>-</v>
      </c>
      <c r="AP78" s="70"/>
      <c r="AQ78" s="70"/>
      <c r="AR78" s="155" t="str">
        <f t="shared" si="74"/>
        <v>-</v>
      </c>
      <c r="AS78" s="171"/>
      <c r="AT78" s="70"/>
      <c r="AU78" s="70"/>
      <c r="AV78" s="155" t="str">
        <f t="shared" si="75"/>
        <v>-</v>
      </c>
      <c r="AW78" s="70"/>
      <c r="AX78" s="70"/>
      <c r="AY78" s="155" t="str">
        <f t="shared" si="76"/>
        <v>-</v>
      </c>
      <c r="AZ78" s="70"/>
      <c r="BA78" s="70"/>
      <c r="BB78" s="155" t="str">
        <f t="shared" si="77"/>
        <v>-</v>
      </c>
      <c r="BC78" s="70"/>
      <c r="BD78" s="70"/>
      <c r="BE78" s="155" t="str">
        <f t="shared" si="78"/>
        <v>-</v>
      </c>
      <c r="BF78" s="70"/>
      <c r="BG78" s="70"/>
      <c r="BH78" s="155" t="str">
        <f t="shared" si="94"/>
        <v>-</v>
      </c>
      <c r="BI78" s="70"/>
      <c r="BJ78" s="70"/>
      <c r="BK78" s="155" t="str">
        <f t="shared" si="95"/>
        <v>-</v>
      </c>
      <c r="BL78" s="70"/>
      <c r="BM78" s="70"/>
      <c r="BN78" s="155" t="str">
        <f t="shared" si="96"/>
        <v>-</v>
      </c>
      <c r="BO78" s="70"/>
      <c r="BP78" s="70"/>
      <c r="BQ78" s="155" t="str">
        <f t="shared" si="97"/>
        <v>-</v>
      </c>
      <c r="BR78" s="70"/>
      <c r="BS78" s="70"/>
      <c r="BT78" s="155" t="str">
        <f t="shared" si="79"/>
        <v>-</v>
      </c>
      <c r="BU78" s="171"/>
      <c r="BV78" s="70"/>
      <c r="BW78" s="70"/>
      <c r="BX78" s="155" t="str">
        <f t="shared" si="80"/>
        <v>-</v>
      </c>
      <c r="BY78" s="70"/>
      <c r="BZ78" s="70"/>
      <c r="CA78" s="155" t="str">
        <f t="shared" si="81"/>
        <v>-</v>
      </c>
      <c r="CB78" s="70"/>
      <c r="CC78" s="70"/>
      <c r="CD78" s="155" t="str">
        <f t="shared" si="82"/>
        <v>-</v>
      </c>
      <c r="CE78" s="70"/>
      <c r="CF78" s="70"/>
      <c r="CG78" s="155" t="str">
        <f t="shared" si="83"/>
        <v>-</v>
      </c>
      <c r="CH78" s="70"/>
      <c r="CI78" s="70"/>
      <c r="CJ78" s="155" t="str">
        <f t="shared" si="98"/>
        <v>-</v>
      </c>
      <c r="CK78" s="70"/>
      <c r="CL78" s="70"/>
      <c r="CM78" s="155" t="str">
        <f t="shared" si="99"/>
        <v>-</v>
      </c>
      <c r="CN78" s="70"/>
      <c r="CO78" s="70"/>
      <c r="CP78" s="155" t="str">
        <f t="shared" si="100"/>
        <v>-</v>
      </c>
      <c r="CQ78" s="70"/>
      <c r="CR78" s="70"/>
      <c r="CS78" s="155" t="str">
        <f t="shared" si="101"/>
        <v>-</v>
      </c>
      <c r="CT78" s="70"/>
      <c r="CU78" s="70"/>
      <c r="CV78" s="155" t="str">
        <f t="shared" si="84"/>
        <v>-</v>
      </c>
      <c r="CW78" s="171"/>
      <c r="CX78" s="70"/>
      <c r="CY78" s="70"/>
      <c r="CZ78" s="155" t="str">
        <f t="shared" si="85"/>
        <v>-</v>
      </c>
      <c r="DA78" s="70"/>
      <c r="DB78" s="70"/>
      <c r="DC78" s="155" t="str">
        <f t="shared" si="86"/>
        <v>-</v>
      </c>
      <c r="DD78" s="70"/>
      <c r="DE78" s="70"/>
      <c r="DF78" s="155" t="str">
        <f t="shared" si="87"/>
        <v>-</v>
      </c>
      <c r="DG78" s="70"/>
      <c r="DH78" s="70"/>
      <c r="DI78" s="155" t="str">
        <f t="shared" si="88"/>
        <v>-</v>
      </c>
      <c r="DJ78" s="70"/>
      <c r="DK78" s="70"/>
      <c r="DL78" s="155" t="str">
        <f t="shared" si="102"/>
        <v>-</v>
      </c>
      <c r="DM78" s="70"/>
      <c r="DN78" s="70"/>
      <c r="DO78" s="155" t="str">
        <f t="shared" si="103"/>
        <v>-</v>
      </c>
      <c r="DP78" s="70"/>
      <c r="DQ78" s="70"/>
      <c r="DR78" s="155" t="str">
        <f t="shared" si="104"/>
        <v>-</v>
      </c>
      <c r="DS78" s="70"/>
      <c r="DT78" s="70"/>
      <c r="DU78" s="155" t="str">
        <f t="shared" si="105"/>
        <v>-</v>
      </c>
      <c r="DV78" s="70"/>
      <c r="DW78" s="70"/>
      <c r="DX78" s="155" t="str">
        <f t="shared" si="89"/>
        <v>-</v>
      </c>
      <c r="DY78" s="171"/>
    </row>
    <row r="79" spans="1:129" customFormat="1" x14ac:dyDescent="0.35">
      <c r="A79" s="23"/>
      <c r="B79" s="285"/>
      <c r="C79" s="285"/>
      <c r="D79" s="281"/>
      <c r="E79" s="281"/>
      <c r="F79" s="282"/>
      <c r="G79" s="285"/>
      <c r="H79" s="285"/>
      <c r="I79" s="285"/>
      <c r="J79" s="268"/>
      <c r="K79" s="311"/>
      <c r="L79" s="305"/>
      <c r="M79" s="305"/>
      <c r="N79" s="312"/>
      <c r="O79" s="70"/>
      <c r="P79" s="70"/>
      <c r="Q79" s="155" t="str">
        <f t="shared" si="106"/>
        <v>-</v>
      </c>
      <c r="R79" s="70"/>
      <c r="S79" s="70"/>
      <c r="T79" s="155" t="str">
        <f t="shared" si="107"/>
        <v>-</v>
      </c>
      <c r="U79" s="70"/>
      <c r="V79" s="70"/>
      <c r="W79" s="155" t="str">
        <f t="shared" si="108"/>
        <v>-</v>
      </c>
      <c r="X79" s="70"/>
      <c r="Y79" s="70"/>
      <c r="Z79" s="155" t="str">
        <f t="shared" si="109"/>
        <v>-</v>
      </c>
      <c r="AA79" s="70"/>
      <c r="AB79" s="70"/>
      <c r="AC79" s="155" t="str">
        <f t="shared" si="73"/>
        <v>-</v>
      </c>
      <c r="AD79" s="70"/>
      <c r="AE79" s="70"/>
      <c r="AF79" s="155" t="str">
        <f t="shared" si="90"/>
        <v>-</v>
      </c>
      <c r="AG79" s="70"/>
      <c r="AH79" s="70"/>
      <c r="AI79" s="155" t="str">
        <f t="shared" si="91"/>
        <v>-</v>
      </c>
      <c r="AJ79" s="70"/>
      <c r="AK79" s="70"/>
      <c r="AL79" s="155" t="str">
        <f t="shared" si="92"/>
        <v>-</v>
      </c>
      <c r="AM79" s="70"/>
      <c r="AN79" s="70"/>
      <c r="AO79" s="155" t="str">
        <f t="shared" si="93"/>
        <v>-</v>
      </c>
      <c r="AP79" s="70"/>
      <c r="AQ79" s="70"/>
      <c r="AR79" s="155" t="str">
        <f t="shared" si="74"/>
        <v>-</v>
      </c>
      <c r="AS79" s="171"/>
      <c r="AT79" s="70"/>
      <c r="AU79" s="70"/>
      <c r="AV79" s="155" t="str">
        <f t="shared" si="75"/>
        <v>-</v>
      </c>
      <c r="AW79" s="70"/>
      <c r="AX79" s="70"/>
      <c r="AY79" s="155" t="str">
        <f t="shared" si="76"/>
        <v>-</v>
      </c>
      <c r="AZ79" s="70"/>
      <c r="BA79" s="70"/>
      <c r="BB79" s="155" t="str">
        <f t="shared" si="77"/>
        <v>-</v>
      </c>
      <c r="BC79" s="70"/>
      <c r="BD79" s="70"/>
      <c r="BE79" s="155" t="str">
        <f t="shared" si="78"/>
        <v>-</v>
      </c>
      <c r="BF79" s="70"/>
      <c r="BG79" s="70"/>
      <c r="BH79" s="155" t="str">
        <f t="shared" si="94"/>
        <v>-</v>
      </c>
      <c r="BI79" s="70"/>
      <c r="BJ79" s="70"/>
      <c r="BK79" s="155" t="str">
        <f t="shared" si="95"/>
        <v>-</v>
      </c>
      <c r="BL79" s="70"/>
      <c r="BM79" s="70"/>
      <c r="BN79" s="155" t="str">
        <f t="shared" si="96"/>
        <v>-</v>
      </c>
      <c r="BO79" s="70"/>
      <c r="BP79" s="70"/>
      <c r="BQ79" s="155" t="str">
        <f t="shared" si="97"/>
        <v>-</v>
      </c>
      <c r="BR79" s="70"/>
      <c r="BS79" s="70"/>
      <c r="BT79" s="155" t="str">
        <f t="shared" si="79"/>
        <v>-</v>
      </c>
      <c r="BU79" s="171"/>
      <c r="BV79" s="70"/>
      <c r="BW79" s="70"/>
      <c r="BX79" s="155" t="str">
        <f t="shared" si="80"/>
        <v>-</v>
      </c>
      <c r="BY79" s="70"/>
      <c r="BZ79" s="70"/>
      <c r="CA79" s="155" t="str">
        <f t="shared" si="81"/>
        <v>-</v>
      </c>
      <c r="CB79" s="70"/>
      <c r="CC79" s="70"/>
      <c r="CD79" s="155" t="str">
        <f t="shared" si="82"/>
        <v>-</v>
      </c>
      <c r="CE79" s="70"/>
      <c r="CF79" s="70"/>
      <c r="CG79" s="155" t="str">
        <f t="shared" si="83"/>
        <v>-</v>
      </c>
      <c r="CH79" s="70"/>
      <c r="CI79" s="70"/>
      <c r="CJ79" s="155" t="str">
        <f t="shared" si="98"/>
        <v>-</v>
      </c>
      <c r="CK79" s="70"/>
      <c r="CL79" s="70"/>
      <c r="CM79" s="155" t="str">
        <f t="shared" si="99"/>
        <v>-</v>
      </c>
      <c r="CN79" s="70"/>
      <c r="CO79" s="70"/>
      <c r="CP79" s="155" t="str">
        <f t="shared" si="100"/>
        <v>-</v>
      </c>
      <c r="CQ79" s="70"/>
      <c r="CR79" s="70"/>
      <c r="CS79" s="155" t="str">
        <f t="shared" si="101"/>
        <v>-</v>
      </c>
      <c r="CT79" s="70"/>
      <c r="CU79" s="70"/>
      <c r="CV79" s="155" t="str">
        <f t="shared" si="84"/>
        <v>-</v>
      </c>
      <c r="CW79" s="171"/>
      <c r="CX79" s="70"/>
      <c r="CY79" s="70"/>
      <c r="CZ79" s="155" t="str">
        <f t="shared" si="85"/>
        <v>-</v>
      </c>
      <c r="DA79" s="70"/>
      <c r="DB79" s="70"/>
      <c r="DC79" s="155" t="str">
        <f t="shared" si="86"/>
        <v>-</v>
      </c>
      <c r="DD79" s="70"/>
      <c r="DE79" s="70"/>
      <c r="DF79" s="155" t="str">
        <f t="shared" si="87"/>
        <v>-</v>
      </c>
      <c r="DG79" s="70"/>
      <c r="DH79" s="70"/>
      <c r="DI79" s="155" t="str">
        <f t="shared" si="88"/>
        <v>-</v>
      </c>
      <c r="DJ79" s="70"/>
      <c r="DK79" s="70"/>
      <c r="DL79" s="155" t="str">
        <f t="shared" si="102"/>
        <v>-</v>
      </c>
      <c r="DM79" s="70"/>
      <c r="DN79" s="70"/>
      <c r="DO79" s="155" t="str">
        <f t="shared" si="103"/>
        <v>-</v>
      </c>
      <c r="DP79" s="70"/>
      <c r="DQ79" s="70"/>
      <c r="DR79" s="155" t="str">
        <f t="shared" si="104"/>
        <v>-</v>
      </c>
      <c r="DS79" s="70"/>
      <c r="DT79" s="70"/>
      <c r="DU79" s="155" t="str">
        <f t="shared" si="105"/>
        <v>-</v>
      </c>
      <c r="DV79" s="70"/>
      <c r="DW79" s="70"/>
      <c r="DX79" s="155" t="str">
        <f t="shared" si="89"/>
        <v>-</v>
      </c>
      <c r="DY79" s="171"/>
    </row>
    <row r="80" spans="1:129" customFormat="1" x14ac:dyDescent="0.35">
      <c r="A80" s="23"/>
      <c r="B80" s="285"/>
      <c r="C80" s="285"/>
      <c r="D80" s="281"/>
      <c r="E80" s="281"/>
      <c r="F80" s="282"/>
      <c r="G80" s="285"/>
      <c r="H80" s="285"/>
      <c r="I80" s="285"/>
      <c r="J80" s="268"/>
      <c r="K80" s="311"/>
      <c r="L80" s="305"/>
      <c r="M80" s="305"/>
      <c r="N80" s="312"/>
      <c r="O80" s="70"/>
      <c r="P80" s="70"/>
      <c r="Q80" s="155" t="str">
        <f t="shared" si="106"/>
        <v>-</v>
      </c>
      <c r="R80" s="70"/>
      <c r="S80" s="70"/>
      <c r="T80" s="155" t="str">
        <f t="shared" si="107"/>
        <v>-</v>
      </c>
      <c r="U80" s="70"/>
      <c r="V80" s="70"/>
      <c r="W80" s="155" t="str">
        <f t="shared" si="108"/>
        <v>-</v>
      </c>
      <c r="X80" s="70"/>
      <c r="Y80" s="70"/>
      <c r="Z80" s="155" t="str">
        <f t="shared" si="109"/>
        <v>-</v>
      </c>
      <c r="AA80" s="70"/>
      <c r="AB80" s="70"/>
      <c r="AC80" s="155" t="str">
        <f t="shared" si="73"/>
        <v>-</v>
      </c>
      <c r="AD80" s="70"/>
      <c r="AE80" s="70"/>
      <c r="AF80" s="155" t="str">
        <f t="shared" si="90"/>
        <v>-</v>
      </c>
      <c r="AG80" s="70"/>
      <c r="AH80" s="70"/>
      <c r="AI80" s="155" t="str">
        <f t="shared" si="91"/>
        <v>-</v>
      </c>
      <c r="AJ80" s="70"/>
      <c r="AK80" s="70"/>
      <c r="AL80" s="155" t="str">
        <f t="shared" si="92"/>
        <v>-</v>
      </c>
      <c r="AM80" s="70"/>
      <c r="AN80" s="70"/>
      <c r="AO80" s="155" t="str">
        <f t="shared" si="93"/>
        <v>-</v>
      </c>
      <c r="AP80" s="70"/>
      <c r="AQ80" s="70"/>
      <c r="AR80" s="155" t="str">
        <f t="shared" si="74"/>
        <v>-</v>
      </c>
      <c r="AS80" s="171"/>
      <c r="AT80" s="70"/>
      <c r="AU80" s="70"/>
      <c r="AV80" s="155" t="str">
        <f t="shared" si="75"/>
        <v>-</v>
      </c>
      <c r="AW80" s="70"/>
      <c r="AX80" s="70"/>
      <c r="AY80" s="155" t="str">
        <f t="shared" si="76"/>
        <v>-</v>
      </c>
      <c r="AZ80" s="70"/>
      <c r="BA80" s="70"/>
      <c r="BB80" s="155" t="str">
        <f t="shared" si="77"/>
        <v>-</v>
      </c>
      <c r="BC80" s="70"/>
      <c r="BD80" s="70"/>
      <c r="BE80" s="155" t="str">
        <f t="shared" si="78"/>
        <v>-</v>
      </c>
      <c r="BF80" s="70"/>
      <c r="BG80" s="70"/>
      <c r="BH80" s="155" t="str">
        <f t="shared" si="94"/>
        <v>-</v>
      </c>
      <c r="BI80" s="70"/>
      <c r="BJ80" s="70"/>
      <c r="BK80" s="155" t="str">
        <f t="shared" si="95"/>
        <v>-</v>
      </c>
      <c r="BL80" s="70"/>
      <c r="BM80" s="70"/>
      <c r="BN80" s="155" t="str">
        <f t="shared" si="96"/>
        <v>-</v>
      </c>
      <c r="BO80" s="70"/>
      <c r="BP80" s="70"/>
      <c r="BQ80" s="155" t="str">
        <f t="shared" si="97"/>
        <v>-</v>
      </c>
      <c r="BR80" s="70"/>
      <c r="BS80" s="70"/>
      <c r="BT80" s="155" t="str">
        <f t="shared" si="79"/>
        <v>-</v>
      </c>
      <c r="BU80" s="171"/>
      <c r="BV80" s="70"/>
      <c r="BW80" s="70"/>
      <c r="BX80" s="155" t="str">
        <f t="shared" si="80"/>
        <v>-</v>
      </c>
      <c r="BY80" s="70"/>
      <c r="BZ80" s="70"/>
      <c r="CA80" s="155" t="str">
        <f t="shared" si="81"/>
        <v>-</v>
      </c>
      <c r="CB80" s="70"/>
      <c r="CC80" s="70"/>
      <c r="CD80" s="155" t="str">
        <f t="shared" si="82"/>
        <v>-</v>
      </c>
      <c r="CE80" s="70"/>
      <c r="CF80" s="70"/>
      <c r="CG80" s="155" t="str">
        <f t="shared" si="83"/>
        <v>-</v>
      </c>
      <c r="CH80" s="70"/>
      <c r="CI80" s="70"/>
      <c r="CJ80" s="155" t="str">
        <f t="shared" si="98"/>
        <v>-</v>
      </c>
      <c r="CK80" s="70"/>
      <c r="CL80" s="70"/>
      <c r="CM80" s="155" t="str">
        <f t="shared" si="99"/>
        <v>-</v>
      </c>
      <c r="CN80" s="70"/>
      <c r="CO80" s="70"/>
      <c r="CP80" s="155" t="str">
        <f t="shared" si="100"/>
        <v>-</v>
      </c>
      <c r="CQ80" s="70"/>
      <c r="CR80" s="70"/>
      <c r="CS80" s="155" t="str">
        <f t="shared" si="101"/>
        <v>-</v>
      </c>
      <c r="CT80" s="70"/>
      <c r="CU80" s="70"/>
      <c r="CV80" s="155" t="str">
        <f t="shared" si="84"/>
        <v>-</v>
      </c>
      <c r="CW80" s="171"/>
      <c r="CX80" s="70"/>
      <c r="CY80" s="70"/>
      <c r="CZ80" s="155" t="str">
        <f t="shared" si="85"/>
        <v>-</v>
      </c>
      <c r="DA80" s="70"/>
      <c r="DB80" s="70"/>
      <c r="DC80" s="155" t="str">
        <f t="shared" si="86"/>
        <v>-</v>
      </c>
      <c r="DD80" s="70"/>
      <c r="DE80" s="70"/>
      <c r="DF80" s="155" t="str">
        <f t="shared" si="87"/>
        <v>-</v>
      </c>
      <c r="DG80" s="70"/>
      <c r="DH80" s="70"/>
      <c r="DI80" s="155" t="str">
        <f t="shared" si="88"/>
        <v>-</v>
      </c>
      <c r="DJ80" s="70"/>
      <c r="DK80" s="70"/>
      <c r="DL80" s="155" t="str">
        <f t="shared" si="102"/>
        <v>-</v>
      </c>
      <c r="DM80" s="70"/>
      <c r="DN80" s="70"/>
      <c r="DO80" s="155" t="str">
        <f t="shared" si="103"/>
        <v>-</v>
      </c>
      <c r="DP80" s="70"/>
      <c r="DQ80" s="70"/>
      <c r="DR80" s="155" t="str">
        <f t="shared" si="104"/>
        <v>-</v>
      </c>
      <c r="DS80" s="70"/>
      <c r="DT80" s="70"/>
      <c r="DU80" s="155" t="str">
        <f t="shared" si="105"/>
        <v>-</v>
      </c>
      <c r="DV80" s="70"/>
      <c r="DW80" s="70"/>
      <c r="DX80" s="155" t="str">
        <f t="shared" si="89"/>
        <v>-</v>
      </c>
      <c r="DY80" s="171"/>
    </row>
    <row r="81" spans="1:129" customFormat="1" x14ac:dyDescent="0.35">
      <c r="A81" s="23"/>
      <c r="B81" s="285"/>
      <c r="C81" s="285"/>
      <c r="D81" s="281"/>
      <c r="E81" s="281"/>
      <c r="F81" s="282"/>
      <c r="G81" s="285"/>
      <c r="H81" s="285"/>
      <c r="I81" s="285"/>
      <c r="J81" s="268"/>
      <c r="K81" s="311"/>
      <c r="L81" s="305"/>
      <c r="M81" s="305"/>
      <c r="N81" s="312"/>
      <c r="O81" s="70"/>
      <c r="P81" s="70"/>
      <c r="Q81" s="155" t="str">
        <f t="shared" si="106"/>
        <v>-</v>
      </c>
      <c r="R81" s="70"/>
      <c r="S81" s="70"/>
      <c r="T81" s="155" t="str">
        <f t="shared" si="107"/>
        <v>-</v>
      </c>
      <c r="U81" s="70"/>
      <c r="V81" s="70"/>
      <c r="W81" s="155" t="str">
        <f t="shared" si="108"/>
        <v>-</v>
      </c>
      <c r="X81" s="70"/>
      <c r="Y81" s="70"/>
      <c r="Z81" s="155" t="str">
        <f t="shared" si="109"/>
        <v>-</v>
      </c>
      <c r="AA81" s="70"/>
      <c r="AB81" s="70"/>
      <c r="AC81" s="155" t="str">
        <f t="shared" si="73"/>
        <v>-</v>
      </c>
      <c r="AD81" s="70"/>
      <c r="AE81" s="70"/>
      <c r="AF81" s="155" t="str">
        <f t="shared" si="90"/>
        <v>-</v>
      </c>
      <c r="AG81" s="70"/>
      <c r="AH81" s="70"/>
      <c r="AI81" s="155" t="str">
        <f t="shared" si="91"/>
        <v>-</v>
      </c>
      <c r="AJ81" s="70"/>
      <c r="AK81" s="70"/>
      <c r="AL81" s="155" t="str">
        <f t="shared" si="92"/>
        <v>-</v>
      </c>
      <c r="AM81" s="70"/>
      <c r="AN81" s="70"/>
      <c r="AO81" s="155" t="str">
        <f t="shared" si="93"/>
        <v>-</v>
      </c>
      <c r="AP81" s="70"/>
      <c r="AQ81" s="70"/>
      <c r="AR81" s="155" t="str">
        <f t="shared" si="74"/>
        <v>-</v>
      </c>
      <c r="AS81" s="171"/>
      <c r="AT81" s="70"/>
      <c r="AU81" s="70"/>
      <c r="AV81" s="155" t="str">
        <f t="shared" si="75"/>
        <v>-</v>
      </c>
      <c r="AW81" s="70"/>
      <c r="AX81" s="70"/>
      <c r="AY81" s="155" t="str">
        <f t="shared" si="76"/>
        <v>-</v>
      </c>
      <c r="AZ81" s="70"/>
      <c r="BA81" s="70"/>
      <c r="BB81" s="155" t="str">
        <f t="shared" si="77"/>
        <v>-</v>
      </c>
      <c r="BC81" s="70"/>
      <c r="BD81" s="70"/>
      <c r="BE81" s="155" t="str">
        <f t="shared" si="78"/>
        <v>-</v>
      </c>
      <c r="BF81" s="70"/>
      <c r="BG81" s="70"/>
      <c r="BH81" s="155" t="str">
        <f t="shared" si="94"/>
        <v>-</v>
      </c>
      <c r="BI81" s="70"/>
      <c r="BJ81" s="70"/>
      <c r="BK81" s="155" t="str">
        <f t="shared" si="95"/>
        <v>-</v>
      </c>
      <c r="BL81" s="70"/>
      <c r="BM81" s="70"/>
      <c r="BN81" s="155" t="str">
        <f t="shared" si="96"/>
        <v>-</v>
      </c>
      <c r="BO81" s="70"/>
      <c r="BP81" s="70"/>
      <c r="BQ81" s="155" t="str">
        <f t="shared" si="97"/>
        <v>-</v>
      </c>
      <c r="BR81" s="70"/>
      <c r="BS81" s="70"/>
      <c r="BT81" s="155" t="str">
        <f t="shared" si="79"/>
        <v>-</v>
      </c>
      <c r="BU81" s="171"/>
      <c r="BV81" s="70"/>
      <c r="BW81" s="70"/>
      <c r="BX81" s="155" t="str">
        <f t="shared" si="80"/>
        <v>-</v>
      </c>
      <c r="BY81" s="70"/>
      <c r="BZ81" s="70"/>
      <c r="CA81" s="155" t="str">
        <f t="shared" si="81"/>
        <v>-</v>
      </c>
      <c r="CB81" s="70"/>
      <c r="CC81" s="70"/>
      <c r="CD81" s="155" t="str">
        <f t="shared" si="82"/>
        <v>-</v>
      </c>
      <c r="CE81" s="70"/>
      <c r="CF81" s="70"/>
      <c r="CG81" s="155" t="str">
        <f t="shared" si="83"/>
        <v>-</v>
      </c>
      <c r="CH81" s="70"/>
      <c r="CI81" s="70"/>
      <c r="CJ81" s="155" t="str">
        <f t="shared" si="98"/>
        <v>-</v>
      </c>
      <c r="CK81" s="70"/>
      <c r="CL81" s="70"/>
      <c r="CM81" s="155" t="str">
        <f t="shared" si="99"/>
        <v>-</v>
      </c>
      <c r="CN81" s="70"/>
      <c r="CO81" s="70"/>
      <c r="CP81" s="155" t="str">
        <f t="shared" si="100"/>
        <v>-</v>
      </c>
      <c r="CQ81" s="70"/>
      <c r="CR81" s="70"/>
      <c r="CS81" s="155" t="str">
        <f t="shared" si="101"/>
        <v>-</v>
      </c>
      <c r="CT81" s="70"/>
      <c r="CU81" s="70"/>
      <c r="CV81" s="155" t="str">
        <f t="shared" si="84"/>
        <v>-</v>
      </c>
      <c r="CW81" s="171"/>
      <c r="CX81" s="70"/>
      <c r="CY81" s="70"/>
      <c r="CZ81" s="155" t="str">
        <f t="shared" si="85"/>
        <v>-</v>
      </c>
      <c r="DA81" s="70"/>
      <c r="DB81" s="70"/>
      <c r="DC81" s="155" t="str">
        <f t="shared" si="86"/>
        <v>-</v>
      </c>
      <c r="DD81" s="70"/>
      <c r="DE81" s="70"/>
      <c r="DF81" s="155" t="str">
        <f t="shared" si="87"/>
        <v>-</v>
      </c>
      <c r="DG81" s="70"/>
      <c r="DH81" s="70"/>
      <c r="DI81" s="155" t="str">
        <f t="shared" si="88"/>
        <v>-</v>
      </c>
      <c r="DJ81" s="70"/>
      <c r="DK81" s="70"/>
      <c r="DL81" s="155" t="str">
        <f t="shared" si="102"/>
        <v>-</v>
      </c>
      <c r="DM81" s="70"/>
      <c r="DN81" s="70"/>
      <c r="DO81" s="155" t="str">
        <f t="shared" si="103"/>
        <v>-</v>
      </c>
      <c r="DP81" s="70"/>
      <c r="DQ81" s="70"/>
      <c r="DR81" s="155" t="str">
        <f t="shared" si="104"/>
        <v>-</v>
      </c>
      <c r="DS81" s="70"/>
      <c r="DT81" s="70"/>
      <c r="DU81" s="155" t="str">
        <f t="shared" si="105"/>
        <v>-</v>
      </c>
      <c r="DV81" s="70"/>
      <c r="DW81" s="70"/>
      <c r="DX81" s="155" t="str">
        <f t="shared" si="89"/>
        <v>-</v>
      </c>
      <c r="DY81" s="171"/>
    </row>
    <row r="82" spans="1:129" customFormat="1" x14ac:dyDescent="0.35">
      <c r="A82" s="23"/>
      <c r="B82" s="285"/>
      <c r="C82" s="285"/>
      <c r="D82" s="281"/>
      <c r="E82" s="281"/>
      <c r="F82" s="282"/>
      <c r="G82" s="285"/>
      <c r="H82" s="285"/>
      <c r="I82" s="285"/>
      <c r="J82" s="268"/>
      <c r="K82" s="311"/>
      <c r="L82" s="305"/>
      <c r="M82" s="305"/>
      <c r="N82" s="312"/>
      <c r="O82" s="70"/>
      <c r="P82" s="70"/>
      <c r="Q82" s="155" t="str">
        <f t="shared" si="106"/>
        <v>-</v>
      </c>
      <c r="R82" s="70"/>
      <c r="S82" s="70"/>
      <c r="T82" s="155" t="str">
        <f t="shared" si="107"/>
        <v>-</v>
      </c>
      <c r="U82" s="70"/>
      <c r="V82" s="70"/>
      <c r="W82" s="155" t="str">
        <f t="shared" si="108"/>
        <v>-</v>
      </c>
      <c r="X82" s="70"/>
      <c r="Y82" s="70"/>
      <c r="Z82" s="155" t="str">
        <f t="shared" si="109"/>
        <v>-</v>
      </c>
      <c r="AA82" s="70"/>
      <c r="AB82" s="70"/>
      <c r="AC82" s="155" t="str">
        <f t="shared" si="73"/>
        <v>-</v>
      </c>
      <c r="AD82" s="70"/>
      <c r="AE82" s="70"/>
      <c r="AF82" s="155" t="str">
        <f t="shared" si="90"/>
        <v>-</v>
      </c>
      <c r="AG82" s="70"/>
      <c r="AH82" s="70"/>
      <c r="AI82" s="155" t="str">
        <f t="shared" si="91"/>
        <v>-</v>
      </c>
      <c r="AJ82" s="70"/>
      <c r="AK82" s="70"/>
      <c r="AL82" s="155" t="str">
        <f t="shared" si="92"/>
        <v>-</v>
      </c>
      <c r="AM82" s="70"/>
      <c r="AN82" s="70"/>
      <c r="AO82" s="155" t="str">
        <f t="shared" si="93"/>
        <v>-</v>
      </c>
      <c r="AP82" s="70"/>
      <c r="AQ82" s="70"/>
      <c r="AR82" s="155" t="str">
        <f t="shared" si="74"/>
        <v>-</v>
      </c>
      <c r="AS82" s="171"/>
      <c r="AT82" s="70"/>
      <c r="AU82" s="70"/>
      <c r="AV82" s="155" t="str">
        <f t="shared" si="75"/>
        <v>-</v>
      </c>
      <c r="AW82" s="70"/>
      <c r="AX82" s="70"/>
      <c r="AY82" s="155" t="str">
        <f t="shared" si="76"/>
        <v>-</v>
      </c>
      <c r="AZ82" s="70"/>
      <c r="BA82" s="70"/>
      <c r="BB82" s="155" t="str">
        <f t="shared" si="77"/>
        <v>-</v>
      </c>
      <c r="BC82" s="70"/>
      <c r="BD82" s="70"/>
      <c r="BE82" s="155" t="str">
        <f t="shared" si="78"/>
        <v>-</v>
      </c>
      <c r="BF82" s="70"/>
      <c r="BG82" s="70"/>
      <c r="BH82" s="155" t="str">
        <f t="shared" si="94"/>
        <v>-</v>
      </c>
      <c r="BI82" s="70"/>
      <c r="BJ82" s="70"/>
      <c r="BK82" s="155" t="str">
        <f t="shared" si="95"/>
        <v>-</v>
      </c>
      <c r="BL82" s="70"/>
      <c r="BM82" s="70"/>
      <c r="BN82" s="155" t="str">
        <f t="shared" si="96"/>
        <v>-</v>
      </c>
      <c r="BO82" s="70"/>
      <c r="BP82" s="70"/>
      <c r="BQ82" s="155" t="str">
        <f t="shared" si="97"/>
        <v>-</v>
      </c>
      <c r="BR82" s="70"/>
      <c r="BS82" s="70"/>
      <c r="BT82" s="155" t="str">
        <f t="shared" si="79"/>
        <v>-</v>
      </c>
      <c r="BU82" s="171"/>
      <c r="BV82" s="70"/>
      <c r="BW82" s="70"/>
      <c r="BX82" s="155" t="str">
        <f t="shared" si="80"/>
        <v>-</v>
      </c>
      <c r="BY82" s="70"/>
      <c r="BZ82" s="70"/>
      <c r="CA82" s="155" t="str">
        <f t="shared" si="81"/>
        <v>-</v>
      </c>
      <c r="CB82" s="70"/>
      <c r="CC82" s="70"/>
      <c r="CD82" s="155" t="str">
        <f t="shared" si="82"/>
        <v>-</v>
      </c>
      <c r="CE82" s="70"/>
      <c r="CF82" s="70"/>
      <c r="CG82" s="155" t="str">
        <f t="shared" si="83"/>
        <v>-</v>
      </c>
      <c r="CH82" s="70"/>
      <c r="CI82" s="70"/>
      <c r="CJ82" s="155" t="str">
        <f t="shared" si="98"/>
        <v>-</v>
      </c>
      <c r="CK82" s="70"/>
      <c r="CL82" s="70"/>
      <c r="CM82" s="155" t="str">
        <f t="shared" si="99"/>
        <v>-</v>
      </c>
      <c r="CN82" s="70"/>
      <c r="CO82" s="70"/>
      <c r="CP82" s="155" t="str">
        <f t="shared" si="100"/>
        <v>-</v>
      </c>
      <c r="CQ82" s="70"/>
      <c r="CR82" s="70"/>
      <c r="CS82" s="155" t="str">
        <f t="shared" si="101"/>
        <v>-</v>
      </c>
      <c r="CT82" s="70"/>
      <c r="CU82" s="70"/>
      <c r="CV82" s="155" t="str">
        <f t="shared" si="84"/>
        <v>-</v>
      </c>
      <c r="CW82" s="171"/>
      <c r="CX82" s="70"/>
      <c r="CY82" s="70"/>
      <c r="CZ82" s="155" t="str">
        <f t="shared" si="85"/>
        <v>-</v>
      </c>
      <c r="DA82" s="70"/>
      <c r="DB82" s="70"/>
      <c r="DC82" s="155" t="str">
        <f t="shared" si="86"/>
        <v>-</v>
      </c>
      <c r="DD82" s="70"/>
      <c r="DE82" s="70"/>
      <c r="DF82" s="155" t="str">
        <f t="shared" si="87"/>
        <v>-</v>
      </c>
      <c r="DG82" s="70"/>
      <c r="DH82" s="70"/>
      <c r="DI82" s="155" t="str">
        <f t="shared" si="88"/>
        <v>-</v>
      </c>
      <c r="DJ82" s="70"/>
      <c r="DK82" s="70"/>
      <c r="DL82" s="155" t="str">
        <f t="shared" si="102"/>
        <v>-</v>
      </c>
      <c r="DM82" s="70"/>
      <c r="DN82" s="70"/>
      <c r="DO82" s="155" t="str">
        <f t="shared" si="103"/>
        <v>-</v>
      </c>
      <c r="DP82" s="70"/>
      <c r="DQ82" s="70"/>
      <c r="DR82" s="155" t="str">
        <f t="shared" si="104"/>
        <v>-</v>
      </c>
      <c r="DS82" s="70"/>
      <c r="DT82" s="70"/>
      <c r="DU82" s="155" t="str">
        <f t="shared" si="105"/>
        <v>-</v>
      </c>
      <c r="DV82" s="70"/>
      <c r="DW82" s="70"/>
      <c r="DX82" s="155" t="str">
        <f t="shared" si="89"/>
        <v>-</v>
      </c>
      <c r="DY82" s="171"/>
    </row>
    <row r="83" spans="1:129" customFormat="1" x14ac:dyDescent="0.35">
      <c r="A83" s="23"/>
      <c r="B83" s="285"/>
      <c r="C83" s="285"/>
      <c r="D83" s="281"/>
      <c r="E83" s="281"/>
      <c r="F83" s="282"/>
      <c r="G83" s="285"/>
      <c r="H83" s="285"/>
      <c r="I83" s="285"/>
      <c r="J83" s="268"/>
      <c r="K83" s="311"/>
      <c r="L83" s="305"/>
      <c r="M83" s="305"/>
      <c r="N83" s="312"/>
      <c r="O83" s="70"/>
      <c r="P83" s="70"/>
      <c r="Q83" s="155" t="str">
        <f t="shared" si="106"/>
        <v>-</v>
      </c>
      <c r="R83" s="70"/>
      <c r="S83" s="70"/>
      <c r="T83" s="155" t="str">
        <f t="shared" si="107"/>
        <v>-</v>
      </c>
      <c r="U83" s="70"/>
      <c r="V83" s="70"/>
      <c r="W83" s="155" t="str">
        <f t="shared" si="108"/>
        <v>-</v>
      </c>
      <c r="X83" s="70"/>
      <c r="Y83" s="70"/>
      <c r="Z83" s="155" t="str">
        <f t="shared" si="109"/>
        <v>-</v>
      </c>
      <c r="AA83" s="70"/>
      <c r="AB83" s="70"/>
      <c r="AC83" s="155" t="str">
        <f t="shared" si="73"/>
        <v>-</v>
      </c>
      <c r="AD83" s="70"/>
      <c r="AE83" s="70"/>
      <c r="AF83" s="155" t="str">
        <f t="shared" si="90"/>
        <v>-</v>
      </c>
      <c r="AG83" s="70"/>
      <c r="AH83" s="70"/>
      <c r="AI83" s="155" t="str">
        <f t="shared" si="91"/>
        <v>-</v>
      </c>
      <c r="AJ83" s="70"/>
      <c r="AK83" s="70"/>
      <c r="AL83" s="155" t="str">
        <f t="shared" si="92"/>
        <v>-</v>
      </c>
      <c r="AM83" s="70"/>
      <c r="AN83" s="70"/>
      <c r="AO83" s="155" t="str">
        <f t="shared" si="93"/>
        <v>-</v>
      </c>
      <c r="AP83" s="70"/>
      <c r="AQ83" s="70"/>
      <c r="AR83" s="155" t="str">
        <f t="shared" si="74"/>
        <v>-</v>
      </c>
      <c r="AS83" s="171"/>
      <c r="AT83" s="70"/>
      <c r="AU83" s="70"/>
      <c r="AV83" s="155" t="str">
        <f t="shared" si="75"/>
        <v>-</v>
      </c>
      <c r="AW83" s="70"/>
      <c r="AX83" s="70"/>
      <c r="AY83" s="155" t="str">
        <f t="shared" si="76"/>
        <v>-</v>
      </c>
      <c r="AZ83" s="70"/>
      <c r="BA83" s="70"/>
      <c r="BB83" s="155" t="str">
        <f t="shared" si="77"/>
        <v>-</v>
      </c>
      <c r="BC83" s="70"/>
      <c r="BD83" s="70"/>
      <c r="BE83" s="155" t="str">
        <f t="shared" si="78"/>
        <v>-</v>
      </c>
      <c r="BF83" s="70"/>
      <c r="BG83" s="70"/>
      <c r="BH83" s="155" t="str">
        <f t="shared" si="94"/>
        <v>-</v>
      </c>
      <c r="BI83" s="70"/>
      <c r="BJ83" s="70"/>
      <c r="BK83" s="155" t="str">
        <f t="shared" si="95"/>
        <v>-</v>
      </c>
      <c r="BL83" s="70"/>
      <c r="BM83" s="70"/>
      <c r="BN83" s="155" t="str">
        <f t="shared" si="96"/>
        <v>-</v>
      </c>
      <c r="BO83" s="70"/>
      <c r="BP83" s="70"/>
      <c r="BQ83" s="155" t="str">
        <f t="shared" si="97"/>
        <v>-</v>
      </c>
      <c r="BR83" s="70"/>
      <c r="BS83" s="70"/>
      <c r="BT83" s="155" t="str">
        <f t="shared" si="79"/>
        <v>-</v>
      </c>
      <c r="BU83" s="171"/>
      <c r="BV83" s="70"/>
      <c r="BW83" s="70"/>
      <c r="BX83" s="155" t="str">
        <f t="shared" si="80"/>
        <v>-</v>
      </c>
      <c r="BY83" s="70"/>
      <c r="BZ83" s="70"/>
      <c r="CA83" s="155" t="str">
        <f t="shared" si="81"/>
        <v>-</v>
      </c>
      <c r="CB83" s="70"/>
      <c r="CC83" s="70"/>
      <c r="CD83" s="155" t="str">
        <f t="shared" si="82"/>
        <v>-</v>
      </c>
      <c r="CE83" s="70"/>
      <c r="CF83" s="70"/>
      <c r="CG83" s="155" t="str">
        <f t="shared" si="83"/>
        <v>-</v>
      </c>
      <c r="CH83" s="70"/>
      <c r="CI83" s="70"/>
      <c r="CJ83" s="155" t="str">
        <f t="shared" si="98"/>
        <v>-</v>
      </c>
      <c r="CK83" s="70"/>
      <c r="CL83" s="70"/>
      <c r="CM83" s="155" t="str">
        <f t="shared" si="99"/>
        <v>-</v>
      </c>
      <c r="CN83" s="70"/>
      <c r="CO83" s="70"/>
      <c r="CP83" s="155" t="str">
        <f t="shared" si="100"/>
        <v>-</v>
      </c>
      <c r="CQ83" s="70"/>
      <c r="CR83" s="70"/>
      <c r="CS83" s="155" t="str">
        <f t="shared" si="101"/>
        <v>-</v>
      </c>
      <c r="CT83" s="70"/>
      <c r="CU83" s="70"/>
      <c r="CV83" s="155" t="str">
        <f t="shared" si="84"/>
        <v>-</v>
      </c>
      <c r="CW83" s="171"/>
      <c r="CX83" s="70"/>
      <c r="CY83" s="70"/>
      <c r="CZ83" s="155" t="str">
        <f t="shared" si="85"/>
        <v>-</v>
      </c>
      <c r="DA83" s="70"/>
      <c r="DB83" s="70"/>
      <c r="DC83" s="155" t="str">
        <f t="shared" si="86"/>
        <v>-</v>
      </c>
      <c r="DD83" s="70"/>
      <c r="DE83" s="70"/>
      <c r="DF83" s="155" t="str">
        <f t="shared" si="87"/>
        <v>-</v>
      </c>
      <c r="DG83" s="70"/>
      <c r="DH83" s="70"/>
      <c r="DI83" s="155" t="str">
        <f t="shared" si="88"/>
        <v>-</v>
      </c>
      <c r="DJ83" s="70"/>
      <c r="DK83" s="70"/>
      <c r="DL83" s="155" t="str">
        <f t="shared" si="102"/>
        <v>-</v>
      </c>
      <c r="DM83" s="70"/>
      <c r="DN83" s="70"/>
      <c r="DO83" s="155" t="str">
        <f t="shared" si="103"/>
        <v>-</v>
      </c>
      <c r="DP83" s="70"/>
      <c r="DQ83" s="70"/>
      <c r="DR83" s="155" t="str">
        <f t="shared" si="104"/>
        <v>-</v>
      </c>
      <c r="DS83" s="70"/>
      <c r="DT83" s="70"/>
      <c r="DU83" s="155" t="str">
        <f t="shared" si="105"/>
        <v>-</v>
      </c>
      <c r="DV83" s="70"/>
      <c r="DW83" s="70"/>
      <c r="DX83" s="155" t="str">
        <f t="shared" si="89"/>
        <v>-</v>
      </c>
      <c r="DY83" s="171"/>
    </row>
    <row r="84" spans="1:129" customFormat="1" x14ac:dyDescent="0.35">
      <c r="A84" s="23"/>
      <c r="B84" s="285"/>
      <c r="C84" s="285"/>
      <c r="D84" s="281"/>
      <c r="E84" s="281"/>
      <c r="F84" s="282"/>
      <c r="G84" s="285"/>
      <c r="H84" s="285"/>
      <c r="I84" s="285"/>
      <c r="J84" s="268"/>
      <c r="K84" s="311"/>
      <c r="L84" s="305"/>
      <c r="M84" s="305"/>
      <c r="N84" s="312"/>
      <c r="O84" s="70"/>
      <c r="P84" s="70"/>
      <c r="Q84" s="155" t="str">
        <f t="shared" si="106"/>
        <v>-</v>
      </c>
      <c r="R84" s="70"/>
      <c r="S84" s="70"/>
      <c r="T84" s="155" t="str">
        <f t="shared" si="107"/>
        <v>-</v>
      </c>
      <c r="U84" s="70"/>
      <c r="V84" s="70"/>
      <c r="W84" s="155" t="str">
        <f t="shared" si="108"/>
        <v>-</v>
      </c>
      <c r="X84" s="70"/>
      <c r="Y84" s="70"/>
      <c r="Z84" s="155" t="str">
        <f t="shared" si="109"/>
        <v>-</v>
      </c>
      <c r="AA84" s="70"/>
      <c r="AB84" s="70"/>
      <c r="AC84" s="155" t="str">
        <f t="shared" si="73"/>
        <v>-</v>
      </c>
      <c r="AD84" s="70"/>
      <c r="AE84" s="70"/>
      <c r="AF84" s="155" t="str">
        <f t="shared" si="90"/>
        <v>-</v>
      </c>
      <c r="AG84" s="70"/>
      <c r="AH84" s="70"/>
      <c r="AI84" s="155" t="str">
        <f t="shared" si="91"/>
        <v>-</v>
      </c>
      <c r="AJ84" s="70"/>
      <c r="AK84" s="70"/>
      <c r="AL84" s="155" t="str">
        <f t="shared" si="92"/>
        <v>-</v>
      </c>
      <c r="AM84" s="70"/>
      <c r="AN84" s="70"/>
      <c r="AO84" s="155" t="str">
        <f t="shared" si="93"/>
        <v>-</v>
      </c>
      <c r="AP84" s="70"/>
      <c r="AQ84" s="70"/>
      <c r="AR84" s="155" t="str">
        <f t="shared" si="74"/>
        <v>-</v>
      </c>
      <c r="AS84" s="171"/>
      <c r="AT84" s="70"/>
      <c r="AU84" s="70"/>
      <c r="AV84" s="155" t="str">
        <f t="shared" si="75"/>
        <v>-</v>
      </c>
      <c r="AW84" s="70"/>
      <c r="AX84" s="70"/>
      <c r="AY84" s="155" t="str">
        <f t="shared" si="76"/>
        <v>-</v>
      </c>
      <c r="AZ84" s="70"/>
      <c r="BA84" s="70"/>
      <c r="BB84" s="155" t="str">
        <f t="shared" si="77"/>
        <v>-</v>
      </c>
      <c r="BC84" s="70"/>
      <c r="BD84" s="70"/>
      <c r="BE84" s="155" t="str">
        <f t="shared" si="78"/>
        <v>-</v>
      </c>
      <c r="BF84" s="70"/>
      <c r="BG84" s="70"/>
      <c r="BH84" s="155" t="str">
        <f t="shared" si="94"/>
        <v>-</v>
      </c>
      <c r="BI84" s="70"/>
      <c r="BJ84" s="70"/>
      <c r="BK84" s="155" t="str">
        <f t="shared" si="95"/>
        <v>-</v>
      </c>
      <c r="BL84" s="70"/>
      <c r="BM84" s="70"/>
      <c r="BN84" s="155" t="str">
        <f t="shared" si="96"/>
        <v>-</v>
      </c>
      <c r="BO84" s="70"/>
      <c r="BP84" s="70"/>
      <c r="BQ84" s="155" t="str">
        <f t="shared" si="97"/>
        <v>-</v>
      </c>
      <c r="BR84" s="70"/>
      <c r="BS84" s="70"/>
      <c r="BT84" s="155" t="str">
        <f t="shared" si="79"/>
        <v>-</v>
      </c>
      <c r="BU84" s="171"/>
      <c r="BV84" s="70"/>
      <c r="BW84" s="70"/>
      <c r="BX84" s="155" t="str">
        <f t="shared" si="80"/>
        <v>-</v>
      </c>
      <c r="BY84" s="70"/>
      <c r="BZ84" s="70"/>
      <c r="CA84" s="155" t="str">
        <f t="shared" si="81"/>
        <v>-</v>
      </c>
      <c r="CB84" s="70"/>
      <c r="CC84" s="70"/>
      <c r="CD84" s="155" t="str">
        <f t="shared" si="82"/>
        <v>-</v>
      </c>
      <c r="CE84" s="70"/>
      <c r="CF84" s="70"/>
      <c r="CG84" s="155" t="str">
        <f t="shared" si="83"/>
        <v>-</v>
      </c>
      <c r="CH84" s="70"/>
      <c r="CI84" s="70"/>
      <c r="CJ84" s="155" t="str">
        <f t="shared" si="98"/>
        <v>-</v>
      </c>
      <c r="CK84" s="70"/>
      <c r="CL84" s="70"/>
      <c r="CM84" s="155" t="str">
        <f t="shared" si="99"/>
        <v>-</v>
      </c>
      <c r="CN84" s="70"/>
      <c r="CO84" s="70"/>
      <c r="CP84" s="155" t="str">
        <f t="shared" si="100"/>
        <v>-</v>
      </c>
      <c r="CQ84" s="70"/>
      <c r="CR84" s="70"/>
      <c r="CS84" s="155" t="str">
        <f t="shared" si="101"/>
        <v>-</v>
      </c>
      <c r="CT84" s="70"/>
      <c r="CU84" s="70"/>
      <c r="CV84" s="155" t="str">
        <f t="shared" si="84"/>
        <v>-</v>
      </c>
      <c r="CW84" s="171"/>
      <c r="CX84" s="70"/>
      <c r="CY84" s="70"/>
      <c r="CZ84" s="155" t="str">
        <f t="shared" si="85"/>
        <v>-</v>
      </c>
      <c r="DA84" s="70"/>
      <c r="DB84" s="70"/>
      <c r="DC84" s="155" t="str">
        <f t="shared" si="86"/>
        <v>-</v>
      </c>
      <c r="DD84" s="70"/>
      <c r="DE84" s="70"/>
      <c r="DF84" s="155" t="str">
        <f t="shared" si="87"/>
        <v>-</v>
      </c>
      <c r="DG84" s="70"/>
      <c r="DH84" s="70"/>
      <c r="DI84" s="155" t="str">
        <f t="shared" si="88"/>
        <v>-</v>
      </c>
      <c r="DJ84" s="70"/>
      <c r="DK84" s="70"/>
      <c r="DL84" s="155" t="str">
        <f t="shared" si="102"/>
        <v>-</v>
      </c>
      <c r="DM84" s="70"/>
      <c r="DN84" s="70"/>
      <c r="DO84" s="155" t="str">
        <f t="shared" si="103"/>
        <v>-</v>
      </c>
      <c r="DP84" s="70"/>
      <c r="DQ84" s="70"/>
      <c r="DR84" s="155" t="str">
        <f t="shared" si="104"/>
        <v>-</v>
      </c>
      <c r="DS84" s="70"/>
      <c r="DT84" s="70"/>
      <c r="DU84" s="155" t="str">
        <f t="shared" si="105"/>
        <v>-</v>
      </c>
      <c r="DV84" s="70"/>
      <c r="DW84" s="70"/>
      <c r="DX84" s="155" t="str">
        <f t="shared" si="89"/>
        <v>-</v>
      </c>
      <c r="DY84" s="171"/>
    </row>
    <row r="85" spans="1:129" customFormat="1" x14ac:dyDescent="0.35">
      <c r="A85" s="23"/>
      <c r="B85" s="285"/>
      <c r="C85" s="285"/>
      <c r="D85" s="281"/>
      <c r="E85" s="281"/>
      <c r="F85" s="282"/>
      <c r="G85" s="285"/>
      <c r="H85" s="285"/>
      <c r="I85" s="285"/>
      <c r="J85" s="268"/>
      <c r="K85" s="311"/>
      <c r="L85" s="305"/>
      <c r="M85" s="305"/>
      <c r="N85" s="312"/>
      <c r="O85" s="70"/>
      <c r="P85" s="70"/>
      <c r="Q85" s="155" t="str">
        <f t="shared" si="106"/>
        <v>-</v>
      </c>
      <c r="R85" s="70"/>
      <c r="S85" s="70"/>
      <c r="T85" s="155" t="str">
        <f t="shared" si="107"/>
        <v>-</v>
      </c>
      <c r="U85" s="70"/>
      <c r="V85" s="70"/>
      <c r="W85" s="155" t="str">
        <f t="shared" si="108"/>
        <v>-</v>
      </c>
      <c r="X85" s="70"/>
      <c r="Y85" s="70"/>
      <c r="Z85" s="155" t="str">
        <f t="shared" si="109"/>
        <v>-</v>
      </c>
      <c r="AA85" s="70"/>
      <c r="AB85" s="70"/>
      <c r="AC85" s="155" t="str">
        <f t="shared" si="73"/>
        <v>-</v>
      </c>
      <c r="AD85" s="70"/>
      <c r="AE85" s="70"/>
      <c r="AF85" s="155" t="str">
        <f t="shared" si="90"/>
        <v>-</v>
      </c>
      <c r="AG85" s="70"/>
      <c r="AH85" s="70"/>
      <c r="AI85" s="155" t="str">
        <f t="shared" si="91"/>
        <v>-</v>
      </c>
      <c r="AJ85" s="70"/>
      <c r="AK85" s="70"/>
      <c r="AL85" s="155" t="str">
        <f t="shared" si="92"/>
        <v>-</v>
      </c>
      <c r="AM85" s="70"/>
      <c r="AN85" s="70"/>
      <c r="AO85" s="155" t="str">
        <f t="shared" si="93"/>
        <v>-</v>
      </c>
      <c r="AP85" s="70"/>
      <c r="AQ85" s="70"/>
      <c r="AR85" s="155" t="str">
        <f t="shared" si="74"/>
        <v>-</v>
      </c>
      <c r="AS85" s="171"/>
      <c r="AT85" s="70"/>
      <c r="AU85" s="70"/>
      <c r="AV85" s="155" t="str">
        <f t="shared" si="75"/>
        <v>-</v>
      </c>
      <c r="AW85" s="70"/>
      <c r="AX85" s="70"/>
      <c r="AY85" s="155" t="str">
        <f t="shared" si="76"/>
        <v>-</v>
      </c>
      <c r="AZ85" s="70"/>
      <c r="BA85" s="70"/>
      <c r="BB85" s="155" t="str">
        <f t="shared" si="77"/>
        <v>-</v>
      </c>
      <c r="BC85" s="70"/>
      <c r="BD85" s="70"/>
      <c r="BE85" s="155" t="str">
        <f t="shared" si="78"/>
        <v>-</v>
      </c>
      <c r="BF85" s="70"/>
      <c r="BG85" s="70"/>
      <c r="BH85" s="155" t="str">
        <f t="shared" si="94"/>
        <v>-</v>
      </c>
      <c r="BI85" s="70"/>
      <c r="BJ85" s="70"/>
      <c r="BK85" s="155" t="str">
        <f t="shared" si="95"/>
        <v>-</v>
      </c>
      <c r="BL85" s="70"/>
      <c r="BM85" s="70"/>
      <c r="BN85" s="155" t="str">
        <f t="shared" si="96"/>
        <v>-</v>
      </c>
      <c r="BO85" s="70"/>
      <c r="BP85" s="70"/>
      <c r="BQ85" s="155" t="str">
        <f t="shared" si="97"/>
        <v>-</v>
      </c>
      <c r="BR85" s="70"/>
      <c r="BS85" s="70"/>
      <c r="BT85" s="155" t="str">
        <f t="shared" si="79"/>
        <v>-</v>
      </c>
      <c r="BU85" s="171"/>
      <c r="BV85" s="70"/>
      <c r="BW85" s="70"/>
      <c r="BX85" s="155" t="str">
        <f t="shared" si="80"/>
        <v>-</v>
      </c>
      <c r="BY85" s="70"/>
      <c r="BZ85" s="70"/>
      <c r="CA85" s="155" t="str">
        <f t="shared" si="81"/>
        <v>-</v>
      </c>
      <c r="CB85" s="70"/>
      <c r="CC85" s="70"/>
      <c r="CD85" s="155" t="str">
        <f t="shared" si="82"/>
        <v>-</v>
      </c>
      <c r="CE85" s="70"/>
      <c r="CF85" s="70"/>
      <c r="CG85" s="155" t="str">
        <f t="shared" si="83"/>
        <v>-</v>
      </c>
      <c r="CH85" s="70"/>
      <c r="CI85" s="70"/>
      <c r="CJ85" s="155" t="str">
        <f t="shared" si="98"/>
        <v>-</v>
      </c>
      <c r="CK85" s="70"/>
      <c r="CL85" s="70"/>
      <c r="CM85" s="155" t="str">
        <f t="shared" si="99"/>
        <v>-</v>
      </c>
      <c r="CN85" s="70"/>
      <c r="CO85" s="70"/>
      <c r="CP85" s="155" t="str">
        <f t="shared" si="100"/>
        <v>-</v>
      </c>
      <c r="CQ85" s="70"/>
      <c r="CR85" s="70"/>
      <c r="CS85" s="155" t="str">
        <f t="shared" si="101"/>
        <v>-</v>
      </c>
      <c r="CT85" s="70"/>
      <c r="CU85" s="70"/>
      <c r="CV85" s="155" t="str">
        <f t="shared" si="84"/>
        <v>-</v>
      </c>
      <c r="CW85" s="171"/>
      <c r="CX85" s="70"/>
      <c r="CY85" s="70"/>
      <c r="CZ85" s="155" t="str">
        <f t="shared" si="85"/>
        <v>-</v>
      </c>
      <c r="DA85" s="70"/>
      <c r="DB85" s="70"/>
      <c r="DC85" s="155" t="str">
        <f t="shared" si="86"/>
        <v>-</v>
      </c>
      <c r="DD85" s="70"/>
      <c r="DE85" s="70"/>
      <c r="DF85" s="155" t="str">
        <f t="shared" si="87"/>
        <v>-</v>
      </c>
      <c r="DG85" s="70"/>
      <c r="DH85" s="70"/>
      <c r="DI85" s="155" t="str">
        <f t="shared" si="88"/>
        <v>-</v>
      </c>
      <c r="DJ85" s="70"/>
      <c r="DK85" s="70"/>
      <c r="DL85" s="155" t="str">
        <f t="shared" si="102"/>
        <v>-</v>
      </c>
      <c r="DM85" s="70"/>
      <c r="DN85" s="70"/>
      <c r="DO85" s="155" t="str">
        <f t="shared" si="103"/>
        <v>-</v>
      </c>
      <c r="DP85" s="70"/>
      <c r="DQ85" s="70"/>
      <c r="DR85" s="155" t="str">
        <f t="shared" si="104"/>
        <v>-</v>
      </c>
      <c r="DS85" s="70"/>
      <c r="DT85" s="70"/>
      <c r="DU85" s="155" t="str">
        <f t="shared" si="105"/>
        <v>-</v>
      </c>
      <c r="DV85" s="70"/>
      <c r="DW85" s="70"/>
      <c r="DX85" s="155" t="str">
        <f t="shared" si="89"/>
        <v>-</v>
      </c>
      <c r="DY85" s="171"/>
    </row>
    <row r="86" spans="1:129" customFormat="1" x14ac:dyDescent="0.35">
      <c r="A86" s="23"/>
      <c r="B86" s="285"/>
      <c r="C86" s="285"/>
      <c r="D86" s="281"/>
      <c r="E86" s="281"/>
      <c r="F86" s="282"/>
      <c r="G86" s="285"/>
      <c r="H86" s="285"/>
      <c r="I86" s="285"/>
      <c r="J86" s="268"/>
      <c r="K86" s="311"/>
      <c r="L86" s="305"/>
      <c r="M86" s="305"/>
      <c r="N86" s="312"/>
      <c r="O86" s="70"/>
      <c r="P86" s="70"/>
      <c r="Q86" s="155" t="str">
        <f t="shared" si="106"/>
        <v>-</v>
      </c>
      <c r="R86" s="70"/>
      <c r="S86" s="70"/>
      <c r="T86" s="155" t="str">
        <f t="shared" si="107"/>
        <v>-</v>
      </c>
      <c r="U86" s="70"/>
      <c r="V86" s="70"/>
      <c r="W86" s="155" t="str">
        <f t="shared" si="108"/>
        <v>-</v>
      </c>
      <c r="X86" s="70"/>
      <c r="Y86" s="70"/>
      <c r="Z86" s="155" t="str">
        <f t="shared" si="109"/>
        <v>-</v>
      </c>
      <c r="AA86" s="70"/>
      <c r="AB86" s="70"/>
      <c r="AC86" s="155" t="str">
        <f t="shared" si="73"/>
        <v>-</v>
      </c>
      <c r="AD86" s="70"/>
      <c r="AE86" s="70"/>
      <c r="AF86" s="155" t="str">
        <f t="shared" si="90"/>
        <v>-</v>
      </c>
      <c r="AG86" s="70"/>
      <c r="AH86" s="70"/>
      <c r="AI86" s="155" t="str">
        <f t="shared" si="91"/>
        <v>-</v>
      </c>
      <c r="AJ86" s="70"/>
      <c r="AK86" s="70"/>
      <c r="AL86" s="155" t="str">
        <f t="shared" si="92"/>
        <v>-</v>
      </c>
      <c r="AM86" s="70"/>
      <c r="AN86" s="70"/>
      <c r="AO86" s="155" t="str">
        <f t="shared" si="93"/>
        <v>-</v>
      </c>
      <c r="AP86" s="70"/>
      <c r="AQ86" s="70"/>
      <c r="AR86" s="155" t="str">
        <f t="shared" si="74"/>
        <v>-</v>
      </c>
      <c r="AS86" s="171"/>
      <c r="AT86" s="70"/>
      <c r="AU86" s="70"/>
      <c r="AV86" s="155" t="str">
        <f t="shared" si="75"/>
        <v>-</v>
      </c>
      <c r="AW86" s="70"/>
      <c r="AX86" s="70"/>
      <c r="AY86" s="155" t="str">
        <f t="shared" si="76"/>
        <v>-</v>
      </c>
      <c r="AZ86" s="70"/>
      <c r="BA86" s="70"/>
      <c r="BB86" s="155" t="str">
        <f t="shared" si="77"/>
        <v>-</v>
      </c>
      <c r="BC86" s="70"/>
      <c r="BD86" s="70"/>
      <c r="BE86" s="155" t="str">
        <f t="shared" si="78"/>
        <v>-</v>
      </c>
      <c r="BF86" s="70"/>
      <c r="BG86" s="70"/>
      <c r="BH86" s="155" t="str">
        <f t="shared" si="94"/>
        <v>-</v>
      </c>
      <c r="BI86" s="70"/>
      <c r="BJ86" s="70"/>
      <c r="BK86" s="155" t="str">
        <f t="shared" si="95"/>
        <v>-</v>
      </c>
      <c r="BL86" s="70"/>
      <c r="BM86" s="70"/>
      <c r="BN86" s="155" t="str">
        <f t="shared" si="96"/>
        <v>-</v>
      </c>
      <c r="BO86" s="70"/>
      <c r="BP86" s="70"/>
      <c r="BQ86" s="155" t="str">
        <f t="shared" si="97"/>
        <v>-</v>
      </c>
      <c r="BR86" s="70"/>
      <c r="BS86" s="70"/>
      <c r="BT86" s="155" t="str">
        <f t="shared" si="79"/>
        <v>-</v>
      </c>
      <c r="BU86" s="171"/>
      <c r="BV86" s="70"/>
      <c r="BW86" s="70"/>
      <c r="BX86" s="155" t="str">
        <f t="shared" si="80"/>
        <v>-</v>
      </c>
      <c r="BY86" s="70"/>
      <c r="BZ86" s="70"/>
      <c r="CA86" s="155" t="str">
        <f t="shared" si="81"/>
        <v>-</v>
      </c>
      <c r="CB86" s="70"/>
      <c r="CC86" s="70"/>
      <c r="CD86" s="155" t="str">
        <f t="shared" si="82"/>
        <v>-</v>
      </c>
      <c r="CE86" s="70"/>
      <c r="CF86" s="70"/>
      <c r="CG86" s="155" t="str">
        <f t="shared" si="83"/>
        <v>-</v>
      </c>
      <c r="CH86" s="70"/>
      <c r="CI86" s="70"/>
      <c r="CJ86" s="155" t="str">
        <f t="shared" si="98"/>
        <v>-</v>
      </c>
      <c r="CK86" s="70"/>
      <c r="CL86" s="70"/>
      <c r="CM86" s="155" t="str">
        <f t="shared" si="99"/>
        <v>-</v>
      </c>
      <c r="CN86" s="70"/>
      <c r="CO86" s="70"/>
      <c r="CP86" s="155" t="str">
        <f t="shared" si="100"/>
        <v>-</v>
      </c>
      <c r="CQ86" s="70"/>
      <c r="CR86" s="70"/>
      <c r="CS86" s="155" t="str">
        <f t="shared" si="101"/>
        <v>-</v>
      </c>
      <c r="CT86" s="70"/>
      <c r="CU86" s="70"/>
      <c r="CV86" s="155" t="str">
        <f t="shared" si="84"/>
        <v>-</v>
      </c>
      <c r="CW86" s="171"/>
      <c r="CX86" s="70"/>
      <c r="CY86" s="70"/>
      <c r="CZ86" s="155" t="str">
        <f t="shared" si="85"/>
        <v>-</v>
      </c>
      <c r="DA86" s="70"/>
      <c r="DB86" s="70"/>
      <c r="DC86" s="155" t="str">
        <f t="shared" si="86"/>
        <v>-</v>
      </c>
      <c r="DD86" s="70"/>
      <c r="DE86" s="70"/>
      <c r="DF86" s="155" t="str">
        <f t="shared" si="87"/>
        <v>-</v>
      </c>
      <c r="DG86" s="70"/>
      <c r="DH86" s="70"/>
      <c r="DI86" s="155" t="str">
        <f t="shared" si="88"/>
        <v>-</v>
      </c>
      <c r="DJ86" s="70"/>
      <c r="DK86" s="70"/>
      <c r="DL86" s="155" t="str">
        <f t="shared" si="102"/>
        <v>-</v>
      </c>
      <c r="DM86" s="70"/>
      <c r="DN86" s="70"/>
      <c r="DO86" s="155" t="str">
        <f t="shared" si="103"/>
        <v>-</v>
      </c>
      <c r="DP86" s="70"/>
      <c r="DQ86" s="70"/>
      <c r="DR86" s="155" t="str">
        <f t="shared" si="104"/>
        <v>-</v>
      </c>
      <c r="DS86" s="70"/>
      <c r="DT86" s="70"/>
      <c r="DU86" s="155" t="str">
        <f t="shared" si="105"/>
        <v>-</v>
      </c>
      <c r="DV86" s="70"/>
      <c r="DW86" s="70"/>
      <c r="DX86" s="155" t="str">
        <f t="shared" si="89"/>
        <v>-</v>
      </c>
      <c r="DY86" s="171"/>
    </row>
    <row r="87" spans="1:129" customFormat="1" x14ac:dyDescent="0.35">
      <c r="A87" s="23"/>
      <c r="B87" s="285"/>
      <c r="C87" s="285"/>
      <c r="D87" s="281"/>
      <c r="E87" s="281"/>
      <c r="F87" s="282"/>
      <c r="G87" s="285"/>
      <c r="H87" s="285"/>
      <c r="I87" s="285"/>
      <c r="J87" s="268"/>
      <c r="K87" s="311"/>
      <c r="L87" s="305"/>
      <c r="M87" s="305"/>
      <c r="N87" s="312"/>
      <c r="O87" s="70"/>
      <c r="P87" s="70"/>
      <c r="Q87" s="155" t="str">
        <f t="shared" si="106"/>
        <v>-</v>
      </c>
      <c r="R87" s="70"/>
      <c r="S87" s="70"/>
      <c r="T87" s="155" t="str">
        <f t="shared" si="107"/>
        <v>-</v>
      </c>
      <c r="U87" s="70"/>
      <c r="V87" s="70"/>
      <c r="W87" s="155" t="str">
        <f t="shared" si="108"/>
        <v>-</v>
      </c>
      <c r="X87" s="70"/>
      <c r="Y87" s="70"/>
      <c r="Z87" s="155" t="str">
        <f t="shared" si="109"/>
        <v>-</v>
      </c>
      <c r="AA87" s="70"/>
      <c r="AB87" s="70"/>
      <c r="AC87" s="155" t="str">
        <f t="shared" si="73"/>
        <v>-</v>
      </c>
      <c r="AD87" s="70"/>
      <c r="AE87" s="70"/>
      <c r="AF87" s="155" t="str">
        <f t="shared" si="90"/>
        <v>-</v>
      </c>
      <c r="AG87" s="70"/>
      <c r="AH87" s="70"/>
      <c r="AI87" s="155" t="str">
        <f t="shared" si="91"/>
        <v>-</v>
      </c>
      <c r="AJ87" s="70"/>
      <c r="AK87" s="70"/>
      <c r="AL87" s="155" t="str">
        <f t="shared" si="92"/>
        <v>-</v>
      </c>
      <c r="AM87" s="70"/>
      <c r="AN87" s="70"/>
      <c r="AO87" s="155" t="str">
        <f t="shared" si="93"/>
        <v>-</v>
      </c>
      <c r="AP87" s="70"/>
      <c r="AQ87" s="70"/>
      <c r="AR87" s="155" t="str">
        <f t="shared" si="74"/>
        <v>-</v>
      </c>
      <c r="AS87" s="171"/>
      <c r="AT87" s="70"/>
      <c r="AU87" s="70"/>
      <c r="AV87" s="155" t="str">
        <f t="shared" si="75"/>
        <v>-</v>
      </c>
      <c r="AW87" s="70"/>
      <c r="AX87" s="70"/>
      <c r="AY87" s="155" t="str">
        <f t="shared" si="76"/>
        <v>-</v>
      </c>
      <c r="AZ87" s="70"/>
      <c r="BA87" s="70"/>
      <c r="BB87" s="155" t="str">
        <f t="shared" si="77"/>
        <v>-</v>
      </c>
      <c r="BC87" s="70"/>
      <c r="BD87" s="70"/>
      <c r="BE87" s="155" t="str">
        <f t="shared" si="78"/>
        <v>-</v>
      </c>
      <c r="BF87" s="70"/>
      <c r="BG87" s="70"/>
      <c r="BH87" s="155" t="str">
        <f t="shared" si="94"/>
        <v>-</v>
      </c>
      <c r="BI87" s="70"/>
      <c r="BJ87" s="70"/>
      <c r="BK87" s="155" t="str">
        <f t="shared" si="95"/>
        <v>-</v>
      </c>
      <c r="BL87" s="70"/>
      <c r="BM87" s="70"/>
      <c r="BN87" s="155" t="str">
        <f t="shared" si="96"/>
        <v>-</v>
      </c>
      <c r="BO87" s="70"/>
      <c r="BP87" s="70"/>
      <c r="BQ87" s="155" t="str">
        <f t="shared" si="97"/>
        <v>-</v>
      </c>
      <c r="BR87" s="70"/>
      <c r="BS87" s="70"/>
      <c r="BT87" s="155" t="str">
        <f t="shared" si="79"/>
        <v>-</v>
      </c>
      <c r="BU87" s="171"/>
      <c r="BV87" s="70"/>
      <c r="BW87" s="70"/>
      <c r="BX87" s="155" t="str">
        <f t="shared" si="80"/>
        <v>-</v>
      </c>
      <c r="BY87" s="70"/>
      <c r="BZ87" s="70"/>
      <c r="CA87" s="155" t="str">
        <f t="shared" si="81"/>
        <v>-</v>
      </c>
      <c r="CB87" s="70"/>
      <c r="CC87" s="70"/>
      <c r="CD87" s="155" t="str">
        <f t="shared" si="82"/>
        <v>-</v>
      </c>
      <c r="CE87" s="70"/>
      <c r="CF87" s="70"/>
      <c r="CG87" s="155" t="str">
        <f t="shared" si="83"/>
        <v>-</v>
      </c>
      <c r="CH87" s="70"/>
      <c r="CI87" s="70"/>
      <c r="CJ87" s="155" t="str">
        <f t="shared" si="98"/>
        <v>-</v>
      </c>
      <c r="CK87" s="70"/>
      <c r="CL87" s="70"/>
      <c r="CM87" s="155" t="str">
        <f t="shared" si="99"/>
        <v>-</v>
      </c>
      <c r="CN87" s="70"/>
      <c r="CO87" s="70"/>
      <c r="CP87" s="155" t="str">
        <f t="shared" si="100"/>
        <v>-</v>
      </c>
      <c r="CQ87" s="70"/>
      <c r="CR87" s="70"/>
      <c r="CS87" s="155" t="str">
        <f t="shared" si="101"/>
        <v>-</v>
      </c>
      <c r="CT87" s="70"/>
      <c r="CU87" s="70"/>
      <c r="CV87" s="155" t="str">
        <f t="shared" si="84"/>
        <v>-</v>
      </c>
      <c r="CW87" s="171"/>
      <c r="CX87" s="70"/>
      <c r="CY87" s="70"/>
      <c r="CZ87" s="155" t="str">
        <f t="shared" si="85"/>
        <v>-</v>
      </c>
      <c r="DA87" s="70"/>
      <c r="DB87" s="70"/>
      <c r="DC87" s="155" t="str">
        <f t="shared" si="86"/>
        <v>-</v>
      </c>
      <c r="DD87" s="70"/>
      <c r="DE87" s="70"/>
      <c r="DF87" s="155" t="str">
        <f t="shared" si="87"/>
        <v>-</v>
      </c>
      <c r="DG87" s="70"/>
      <c r="DH87" s="70"/>
      <c r="DI87" s="155" t="str">
        <f t="shared" si="88"/>
        <v>-</v>
      </c>
      <c r="DJ87" s="70"/>
      <c r="DK87" s="70"/>
      <c r="DL87" s="155" t="str">
        <f t="shared" si="102"/>
        <v>-</v>
      </c>
      <c r="DM87" s="70"/>
      <c r="DN87" s="70"/>
      <c r="DO87" s="155" t="str">
        <f t="shared" si="103"/>
        <v>-</v>
      </c>
      <c r="DP87" s="70"/>
      <c r="DQ87" s="70"/>
      <c r="DR87" s="155" t="str">
        <f t="shared" si="104"/>
        <v>-</v>
      </c>
      <c r="DS87" s="70"/>
      <c r="DT87" s="70"/>
      <c r="DU87" s="155" t="str">
        <f t="shared" si="105"/>
        <v>-</v>
      </c>
      <c r="DV87" s="70"/>
      <c r="DW87" s="70"/>
      <c r="DX87" s="155" t="str">
        <f t="shared" si="89"/>
        <v>-</v>
      </c>
      <c r="DY87" s="171"/>
    </row>
    <row r="88" spans="1:129" customFormat="1" x14ac:dyDescent="0.35">
      <c r="A88" s="23"/>
      <c r="B88" s="285"/>
      <c r="C88" s="285"/>
      <c r="D88" s="281"/>
      <c r="E88" s="281"/>
      <c r="F88" s="282"/>
      <c r="G88" s="285"/>
      <c r="H88" s="285"/>
      <c r="I88" s="285"/>
      <c r="J88" s="268"/>
      <c r="K88" s="311"/>
      <c r="L88" s="305"/>
      <c r="M88" s="305"/>
      <c r="N88" s="312"/>
      <c r="O88" s="70"/>
      <c r="P88" s="70"/>
      <c r="Q88" s="155" t="str">
        <f t="shared" si="106"/>
        <v>-</v>
      </c>
      <c r="R88" s="70"/>
      <c r="S88" s="70"/>
      <c r="T88" s="155" t="str">
        <f t="shared" si="107"/>
        <v>-</v>
      </c>
      <c r="U88" s="70"/>
      <c r="V88" s="70"/>
      <c r="W88" s="155" t="str">
        <f t="shared" si="108"/>
        <v>-</v>
      </c>
      <c r="X88" s="70"/>
      <c r="Y88" s="70"/>
      <c r="Z88" s="155" t="str">
        <f t="shared" si="109"/>
        <v>-</v>
      </c>
      <c r="AA88" s="70"/>
      <c r="AB88" s="70"/>
      <c r="AC88" s="155" t="str">
        <f t="shared" si="73"/>
        <v>-</v>
      </c>
      <c r="AD88" s="70"/>
      <c r="AE88" s="70"/>
      <c r="AF88" s="155" t="str">
        <f t="shared" si="90"/>
        <v>-</v>
      </c>
      <c r="AG88" s="70"/>
      <c r="AH88" s="70"/>
      <c r="AI88" s="155" t="str">
        <f t="shared" si="91"/>
        <v>-</v>
      </c>
      <c r="AJ88" s="70"/>
      <c r="AK88" s="70"/>
      <c r="AL88" s="155" t="str">
        <f t="shared" si="92"/>
        <v>-</v>
      </c>
      <c r="AM88" s="70"/>
      <c r="AN88" s="70"/>
      <c r="AO88" s="155" t="str">
        <f t="shared" si="93"/>
        <v>-</v>
      </c>
      <c r="AP88" s="70"/>
      <c r="AQ88" s="70"/>
      <c r="AR88" s="155" t="str">
        <f t="shared" si="74"/>
        <v>-</v>
      </c>
      <c r="AS88" s="171"/>
      <c r="AT88" s="70"/>
      <c r="AU88" s="70"/>
      <c r="AV88" s="155" t="str">
        <f t="shared" si="75"/>
        <v>-</v>
      </c>
      <c r="AW88" s="70"/>
      <c r="AX88" s="70"/>
      <c r="AY88" s="155" t="str">
        <f t="shared" si="76"/>
        <v>-</v>
      </c>
      <c r="AZ88" s="70"/>
      <c r="BA88" s="70"/>
      <c r="BB88" s="155" t="str">
        <f t="shared" si="77"/>
        <v>-</v>
      </c>
      <c r="BC88" s="70"/>
      <c r="BD88" s="70"/>
      <c r="BE88" s="155" t="str">
        <f t="shared" si="78"/>
        <v>-</v>
      </c>
      <c r="BF88" s="70"/>
      <c r="BG88" s="70"/>
      <c r="BH88" s="155" t="str">
        <f t="shared" si="94"/>
        <v>-</v>
      </c>
      <c r="BI88" s="70"/>
      <c r="BJ88" s="70"/>
      <c r="BK88" s="155" t="str">
        <f t="shared" si="95"/>
        <v>-</v>
      </c>
      <c r="BL88" s="70"/>
      <c r="BM88" s="70"/>
      <c r="BN88" s="155" t="str">
        <f t="shared" si="96"/>
        <v>-</v>
      </c>
      <c r="BO88" s="70"/>
      <c r="BP88" s="70"/>
      <c r="BQ88" s="155" t="str">
        <f t="shared" si="97"/>
        <v>-</v>
      </c>
      <c r="BR88" s="70"/>
      <c r="BS88" s="70"/>
      <c r="BT88" s="155" t="str">
        <f t="shared" si="79"/>
        <v>-</v>
      </c>
      <c r="BU88" s="171"/>
      <c r="BV88" s="70"/>
      <c r="BW88" s="70"/>
      <c r="BX88" s="155" t="str">
        <f t="shared" si="80"/>
        <v>-</v>
      </c>
      <c r="BY88" s="70"/>
      <c r="BZ88" s="70"/>
      <c r="CA88" s="155" t="str">
        <f t="shared" si="81"/>
        <v>-</v>
      </c>
      <c r="CB88" s="70"/>
      <c r="CC88" s="70"/>
      <c r="CD88" s="155" t="str">
        <f t="shared" si="82"/>
        <v>-</v>
      </c>
      <c r="CE88" s="70"/>
      <c r="CF88" s="70"/>
      <c r="CG88" s="155" t="str">
        <f t="shared" si="83"/>
        <v>-</v>
      </c>
      <c r="CH88" s="70"/>
      <c r="CI88" s="70"/>
      <c r="CJ88" s="155" t="str">
        <f t="shared" si="98"/>
        <v>-</v>
      </c>
      <c r="CK88" s="70"/>
      <c r="CL88" s="70"/>
      <c r="CM88" s="155" t="str">
        <f t="shared" si="99"/>
        <v>-</v>
      </c>
      <c r="CN88" s="70"/>
      <c r="CO88" s="70"/>
      <c r="CP88" s="155" t="str">
        <f t="shared" si="100"/>
        <v>-</v>
      </c>
      <c r="CQ88" s="70"/>
      <c r="CR88" s="70"/>
      <c r="CS88" s="155" t="str">
        <f t="shared" si="101"/>
        <v>-</v>
      </c>
      <c r="CT88" s="70"/>
      <c r="CU88" s="70"/>
      <c r="CV88" s="155" t="str">
        <f t="shared" si="84"/>
        <v>-</v>
      </c>
      <c r="CW88" s="171"/>
      <c r="CX88" s="70"/>
      <c r="CY88" s="70"/>
      <c r="CZ88" s="155" t="str">
        <f t="shared" si="85"/>
        <v>-</v>
      </c>
      <c r="DA88" s="70"/>
      <c r="DB88" s="70"/>
      <c r="DC88" s="155" t="str">
        <f t="shared" si="86"/>
        <v>-</v>
      </c>
      <c r="DD88" s="70"/>
      <c r="DE88" s="70"/>
      <c r="DF88" s="155" t="str">
        <f t="shared" si="87"/>
        <v>-</v>
      </c>
      <c r="DG88" s="70"/>
      <c r="DH88" s="70"/>
      <c r="DI88" s="155" t="str">
        <f t="shared" si="88"/>
        <v>-</v>
      </c>
      <c r="DJ88" s="70"/>
      <c r="DK88" s="70"/>
      <c r="DL88" s="155" t="str">
        <f t="shared" si="102"/>
        <v>-</v>
      </c>
      <c r="DM88" s="70"/>
      <c r="DN88" s="70"/>
      <c r="DO88" s="155" t="str">
        <f t="shared" si="103"/>
        <v>-</v>
      </c>
      <c r="DP88" s="70"/>
      <c r="DQ88" s="70"/>
      <c r="DR88" s="155" t="str">
        <f t="shared" si="104"/>
        <v>-</v>
      </c>
      <c r="DS88" s="70"/>
      <c r="DT88" s="70"/>
      <c r="DU88" s="155" t="str">
        <f t="shared" si="105"/>
        <v>-</v>
      </c>
      <c r="DV88" s="70"/>
      <c r="DW88" s="70"/>
      <c r="DX88" s="155" t="str">
        <f t="shared" si="89"/>
        <v>-</v>
      </c>
      <c r="DY88" s="171"/>
    </row>
    <row r="89" spans="1:129" customFormat="1" x14ac:dyDescent="0.35">
      <c r="A89" s="23"/>
      <c r="B89" s="285"/>
      <c r="C89" s="285"/>
      <c r="D89" s="281"/>
      <c r="E89" s="281"/>
      <c r="F89" s="282"/>
      <c r="G89" s="285"/>
      <c r="H89" s="285"/>
      <c r="I89" s="285"/>
      <c r="J89" s="268"/>
      <c r="K89" s="311"/>
      <c r="L89" s="305"/>
      <c r="M89" s="305"/>
      <c r="N89" s="312"/>
      <c r="O89" s="70"/>
      <c r="P89" s="70"/>
      <c r="Q89" s="155" t="str">
        <f t="shared" si="106"/>
        <v>-</v>
      </c>
      <c r="R89" s="70"/>
      <c r="S89" s="70"/>
      <c r="T89" s="155" t="str">
        <f t="shared" si="107"/>
        <v>-</v>
      </c>
      <c r="U89" s="70"/>
      <c r="V89" s="70"/>
      <c r="W89" s="155" t="str">
        <f t="shared" si="108"/>
        <v>-</v>
      </c>
      <c r="X89" s="70"/>
      <c r="Y89" s="70"/>
      <c r="Z89" s="155" t="str">
        <f t="shared" si="109"/>
        <v>-</v>
      </c>
      <c r="AA89" s="70"/>
      <c r="AB89" s="70"/>
      <c r="AC89" s="155" t="str">
        <f t="shared" si="73"/>
        <v>-</v>
      </c>
      <c r="AD89" s="70"/>
      <c r="AE89" s="70"/>
      <c r="AF89" s="155" t="str">
        <f t="shared" si="90"/>
        <v>-</v>
      </c>
      <c r="AG89" s="70"/>
      <c r="AH89" s="70"/>
      <c r="AI89" s="155" t="str">
        <f t="shared" si="91"/>
        <v>-</v>
      </c>
      <c r="AJ89" s="70"/>
      <c r="AK89" s="70"/>
      <c r="AL89" s="155" t="str">
        <f t="shared" si="92"/>
        <v>-</v>
      </c>
      <c r="AM89" s="70"/>
      <c r="AN89" s="70"/>
      <c r="AO89" s="155" t="str">
        <f t="shared" si="93"/>
        <v>-</v>
      </c>
      <c r="AP89" s="70"/>
      <c r="AQ89" s="70"/>
      <c r="AR89" s="155" t="str">
        <f t="shared" si="74"/>
        <v>-</v>
      </c>
      <c r="AS89" s="171"/>
      <c r="AT89" s="70"/>
      <c r="AU89" s="70"/>
      <c r="AV89" s="155" t="str">
        <f t="shared" si="75"/>
        <v>-</v>
      </c>
      <c r="AW89" s="70"/>
      <c r="AX89" s="70"/>
      <c r="AY89" s="155" t="str">
        <f t="shared" si="76"/>
        <v>-</v>
      </c>
      <c r="AZ89" s="70"/>
      <c r="BA89" s="70"/>
      <c r="BB89" s="155" t="str">
        <f t="shared" si="77"/>
        <v>-</v>
      </c>
      <c r="BC89" s="70"/>
      <c r="BD89" s="70"/>
      <c r="BE89" s="155" t="str">
        <f t="shared" si="78"/>
        <v>-</v>
      </c>
      <c r="BF89" s="70"/>
      <c r="BG89" s="70"/>
      <c r="BH89" s="155" t="str">
        <f t="shared" si="94"/>
        <v>-</v>
      </c>
      <c r="BI89" s="70"/>
      <c r="BJ89" s="70"/>
      <c r="BK89" s="155" t="str">
        <f t="shared" si="95"/>
        <v>-</v>
      </c>
      <c r="BL89" s="70"/>
      <c r="BM89" s="70"/>
      <c r="BN89" s="155" t="str">
        <f t="shared" si="96"/>
        <v>-</v>
      </c>
      <c r="BO89" s="70"/>
      <c r="BP89" s="70"/>
      <c r="BQ89" s="155" t="str">
        <f t="shared" si="97"/>
        <v>-</v>
      </c>
      <c r="BR89" s="70"/>
      <c r="BS89" s="70"/>
      <c r="BT89" s="155" t="str">
        <f t="shared" si="79"/>
        <v>-</v>
      </c>
      <c r="BU89" s="171"/>
      <c r="BV89" s="70"/>
      <c r="BW89" s="70"/>
      <c r="BX89" s="155" t="str">
        <f t="shared" si="80"/>
        <v>-</v>
      </c>
      <c r="BY89" s="70"/>
      <c r="BZ89" s="70"/>
      <c r="CA89" s="155" t="str">
        <f t="shared" si="81"/>
        <v>-</v>
      </c>
      <c r="CB89" s="70"/>
      <c r="CC89" s="70"/>
      <c r="CD89" s="155" t="str">
        <f t="shared" si="82"/>
        <v>-</v>
      </c>
      <c r="CE89" s="70"/>
      <c r="CF89" s="70"/>
      <c r="CG89" s="155" t="str">
        <f t="shared" si="83"/>
        <v>-</v>
      </c>
      <c r="CH89" s="70"/>
      <c r="CI89" s="70"/>
      <c r="CJ89" s="155" t="str">
        <f t="shared" si="98"/>
        <v>-</v>
      </c>
      <c r="CK89" s="70"/>
      <c r="CL89" s="70"/>
      <c r="CM89" s="155" t="str">
        <f t="shared" si="99"/>
        <v>-</v>
      </c>
      <c r="CN89" s="70"/>
      <c r="CO89" s="70"/>
      <c r="CP89" s="155" t="str">
        <f t="shared" si="100"/>
        <v>-</v>
      </c>
      <c r="CQ89" s="70"/>
      <c r="CR89" s="70"/>
      <c r="CS89" s="155" t="str">
        <f t="shared" si="101"/>
        <v>-</v>
      </c>
      <c r="CT89" s="70"/>
      <c r="CU89" s="70"/>
      <c r="CV89" s="155" t="str">
        <f t="shared" si="84"/>
        <v>-</v>
      </c>
      <c r="CW89" s="171"/>
      <c r="CX89" s="70"/>
      <c r="CY89" s="70"/>
      <c r="CZ89" s="155" t="str">
        <f t="shared" si="85"/>
        <v>-</v>
      </c>
      <c r="DA89" s="70"/>
      <c r="DB89" s="70"/>
      <c r="DC89" s="155" t="str">
        <f t="shared" si="86"/>
        <v>-</v>
      </c>
      <c r="DD89" s="70"/>
      <c r="DE89" s="70"/>
      <c r="DF89" s="155" t="str">
        <f t="shared" si="87"/>
        <v>-</v>
      </c>
      <c r="DG89" s="70"/>
      <c r="DH89" s="70"/>
      <c r="DI89" s="155" t="str">
        <f t="shared" si="88"/>
        <v>-</v>
      </c>
      <c r="DJ89" s="70"/>
      <c r="DK89" s="70"/>
      <c r="DL89" s="155" t="str">
        <f t="shared" si="102"/>
        <v>-</v>
      </c>
      <c r="DM89" s="70"/>
      <c r="DN89" s="70"/>
      <c r="DO89" s="155" t="str">
        <f t="shared" si="103"/>
        <v>-</v>
      </c>
      <c r="DP89" s="70"/>
      <c r="DQ89" s="70"/>
      <c r="DR89" s="155" t="str">
        <f t="shared" si="104"/>
        <v>-</v>
      </c>
      <c r="DS89" s="70"/>
      <c r="DT89" s="70"/>
      <c r="DU89" s="155" t="str">
        <f t="shared" si="105"/>
        <v>-</v>
      </c>
      <c r="DV89" s="70"/>
      <c r="DW89" s="70"/>
      <c r="DX89" s="155" t="str">
        <f t="shared" si="89"/>
        <v>-</v>
      </c>
      <c r="DY89" s="171"/>
    </row>
    <row r="90" spans="1:129" customFormat="1" x14ac:dyDescent="0.35">
      <c r="A90" s="23"/>
      <c r="B90" s="285"/>
      <c r="C90" s="285"/>
      <c r="D90" s="281"/>
      <c r="E90" s="281"/>
      <c r="F90" s="282"/>
      <c r="G90" s="285"/>
      <c r="H90" s="285"/>
      <c r="I90" s="285"/>
      <c r="J90" s="268"/>
      <c r="K90" s="311"/>
      <c r="L90" s="305"/>
      <c r="M90" s="305"/>
      <c r="N90" s="312"/>
      <c r="O90" s="70"/>
      <c r="P90" s="70"/>
      <c r="Q90" s="155" t="str">
        <f t="shared" si="106"/>
        <v>-</v>
      </c>
      <c r="R90" s="70"/>
      <c r="S90" s="70"/>
      <c r="T90" s="155" t="str">
        <f t="shared" si="107"/>
        <v>-</v>
      </c>
      <c r="U90" s="70"/>
      <c r="V90" s="70"/>
      <c r="W90" s="155" t="str">
        <f t="shared" si="108"/>
        <v>-</v>
      </c>
      <c r="X90" s="70"/>
      <c r="Y90" s="70"/>
      <c r="Z90" s="155" t="str">
        <f t="shared" si="109"/>
        <v>-</v>
      </c>
      <c r="AA90" s="70"/>
      <c r="AB90" s="70"/>
      <c r="AC90" s="155" t="str">
        <f t="shared" si="73"/>
        <v>-</v>
      </c>
      <c r="AD90" s="70"/>
      <c r="AE90" s="70"/>
      <c r="AF90" s="155" t="str">
        <f t="shared" si="90"/>
        <v>-</v>
      </c>
      <c r="AG90" s="70"/>
      <c r="AH90" s="70"/>
      <c r="AI90" s="155" t="str">
        <f t="shared" si="91"/>
        <v>-</v>
      </c>
      <c r="AJ90" s="70"/>
      <c r="AK90" s="70"/>
      <c r="AL90" s="155" t="str">
        <f t="shared" si="92"/>
        <v>-</v>
      </c>
      <c r="AM90" s="70"/>
      <c r="AN90" s="70"/>
      <c r="AO90" s="155" t="str">
        <f t="shared" si="93"/>
        <v>-</v>
      </c>
      <c r="AP90" s="70"/>
      <c r="AQ90" s="70"/>
      <c r="AR90" s="155" t="str">
        <f t="shared" si="74"/>
        <v>-</v>
      </c>
      <c r="AS90" s="171"/>
      <c r="AT90" s="70"/>
      <c r="AU90" s="70"/>
      <c r="AV90" s="155" t="str">
        <f t="shared" si="75"/>
        <v>-</v>
      </c>
      <c r="AW90" s="70"/>
      <c r="AX90" s="70"/>
      <c r="AY90" s="155" t="str">
        <f t="shared" si="76"/>
        <v>-</v>
      </c>
      <c r="AZ90" s="70"/>
      <c r="BA90" s="70"/>
      <c r="BB90" s="155" t="str">
        <f t="shared" si="77"/>
        <v>-</v>
      </c>
      <c r="BC90" s="70"/>
      <c r="BD90" s="70"/>
      <c r="BE90" s="155" t="str">
        <f t="shared" si="78"/>
        <v>-</v>
      </c>
      <c r="BF90" s="70"/>
      <c r="BG90" s="70"/>
      <c r="BH90" s="155" t="str">
        <f t="shared" si="94"/>
        <v>-</v>
      </c>
      <c r="BI90" s="70"/>
      <c r="BJ90" s="70"/>
      <c r="BK90" s="155" t="str">
        <f t="shared" si="95"/>
        <v>-</v>
      </c>
      <c r="BL90" s="70"/>
      <c r="BM90" s="70"/>
      <c r="BN90" s="155" t="str">
        <f t="shared" si="96"/>
        <v>-</v>
      </c>
      <c r="BO90" s="70"/>
      <c r="BP90" s="70"/>
      <c r="BQ90" s="155" t="str">
        <f t="shared" si="97"/>
        <v>-</v>
      </c>
      <c r="BR90" s="70"/>
      <c r="BS90" s="70"/>
      <c r="BT90" s="155" t="str">
        <f t="shared" si="79"/>
        <v>-</v>
      </c>
      <c r="BU90" s="171"/>
      <c r="BV90" s="70"/>
      <c r="BW90" s="70"/>
      <c r="BX90" s="155" t="str">
        <f t="shared" si="80"/>
        <v>-</v>
      </c>
      <c r="BY90" s="70"/>
      <c r="BZ90" s="70"/>
      <c r="CA90" s="155" t="str">
        <f t="shared" si="81"/>
        <v>-</v>
      </c>
      <c r="CB90" s="70"/>
      <c r="CC90" s="70"/>
      <c r="CD90" s="155" t="str">
        <f t="shared" si="82"/>
        <v>-</v>
      </c>
      <c r="CE90" s="70"/>
      <c r="CF90" s="70"/>
      <c r="CG90" s="155" t="str">
        <f t="shared" si="83"/>
        <v>-</v>
      </c>
      <c r="CH90" s="70"/>
      <c r="CI90" s="70"/>
      <c r="CJ90" s="155" t="str">
        <f t="shared" si="98"/>
        <v>-</v>
      </c>
      <c r="CK90" s="70"/>
      <c r="CL90" s="70"/>
      <c r="CM90" s="155" t="str">
        <f t="shared" si="99"/>
        <v>-</v>
      </c>
      <c r="CN90" s="70"/>
      <c r="CO90" s="70"/>
      <c r="CP90" s="155" t="str">
        <f t="shared" si="100"/>
        <v>-</v>
      </c>
      <c r="CQ90" s="70"/>
      <c r="CR90" s="70"/>
      <c r="CS90" s="155" t="str">
        <f t="shared" si="101"/>
        <v>-</v>
      </c>
      <c r="CT90" s="70"/>
      <c r="CU90" s="70"/>
      <c r="CV90" s="155" t="str">
        <f t="shared" si="84"/>
        <v>-</v>
      </c>
      <c r="CW90" s="171"/>
      <c r="CX90" s="70"/>
      <c r="CY90" s="70"/>
      <c r="CZ90" s="155" t="str">
        <f t="shared" si="85"/>
        <v>-</v>
      </c>
      <c r="DA90" s="70"/>
      <c r="DB90" s="70"/>
      <c r="DC90" s="155" t="str">
        <f t="shared" si="86"/>
        <v>-</v>
      </c>
      <c r="DD90" s="70"/>
      <c r="DE90" s="70"/>
      <c r="DF90" s="155" t="str">
        <f t="shared" si="87"/>
        <v>-</v>
      </c>
      <c r="DG90" s="70"/>
      <c r="DH90" s="70"/>
      <c r="DI90" s="155" t="str">
        <f t="shared" si="88"/>
        <v>-</v>
      </c>
      <c r="DJ90" s="70"/>
      <c r="DK90" s="70"/>
      <c r="DL90" s="155" t="str">
        <f t="shared" si="102"/>
        <v>-</v>
      </c>
      <c r="DM90" s="70"/>
      <c r="DN90" s="70"/>
      <c r="DO90" s="155" t="str">
        <f t="shared" si="103"/>
        <v>-</v>
      </c>
      <c r="DP90" s="70"/>
      <c r="DQ90" s="70"/>
      <c r="DR90" s="155" t="str">
        <f t="shared" si="104"/>
        <v>-</v>
      </c>
      <c r="DS90" s="70"/>
      <c r="DT90" s="70"/>
      <c r="DU90" s="155" t="str">
        <f t="shared" si="105"/>
        <v>-</v>
      </c>
      <c r="DV90" s="70"/>
      <c r="DW90" s="70"/>
      <c r="DX90" s="155" t="str">
        <f t="shared" si="89"/>
        <v>-</v>
      </c>
      <c r="DY90" s="171"/>
    </row>
    <row r="91" spans="1:129" customFormat="1" x14ac:dyDescent="0.35">
      <c r="A91" s="23"/>
      <c r="B91" s="285"/>
      <c r="C91" s="285"/>
      <c r="D91" s="281"/>
      <c r="E91" s="281"/>
      <c r="F91" s="282"/>
      <c r="G91" s="285"/>
      <c r="H91" s="285"/>
      <c r="I91" s="285"/>
      <c r="J91" s="268"/>
      <c r="K91" s="311"/>
      <c r="L91" s="305"/>
      <c r="M91" s="305"/>
      <c r="N91" s="312"/>
      <c r="O91" s="70"/>
      <c r="P91" s="70"/>
      <c r="Q91" s="155" t="str">
        <f t="shared" si="106"/>
        <v>-</v>
      </c>
      <c r="R91" s="70"/>
      <c r="S91" s="70"/>
      <c r="T91" s="155" t="str">
        <f t="shared" si="107"/>
        <v>-</v>
      </c>
      <c r="U91" s="70"/>
      <c r="V91" s="70"/>
      <c r="W91" s="155" t="str">
        <f t="shared" si="108"/>
        <v>-</v>
      </c>
      <c r="X91" s="70"/>
      <c r="Y91" s="70"/>
      <c r="Z91" s="155" t="str">
        <f t="shared" si="109"/>
        <v>-</v>
      </c>
      <c r="AA91" s="70"/>
      <c r="AB91" s="70"/>
      <c r="AC91" s="155" t="str">
        <f t="shared" si="73"/>
        <v>-</v>
      </c>
      <c r="AD91" s="70"/>
      <c r="AE91" s="70"/>
      <c r="AF91" s="155" t="str">
        <f t="shared" si="90"/>
        <v>-</v>
      </c>
      <c r="AG91" s="70"/>
      <c r="AH91" s="70"/>
      <c r="AI91" s="155" t="str">
        <f t="shared" si="91"/>
        <v>-</v>
      </c>
      <c r="AJ91" s="70"/>
      <c r="AK91" s="70"/>
      <c r="AL91" s="155" t="str">
        <f t="shared" si="92"/>
        <v>-</v>
      </c>
      <c r="AM91" s="70"/>
      <c r="AN91" s="70"/>
      <c r="AO91" s="155" t="str">
        <f t="shared" si="93"/>
        <v>-</v>
      </c>
      <c r="AP91" s="70"/>
      <c r="AQ91" s="70"/>
      <c r="AR91" s="155" t="str">
        <f t="shared" si="74"/>
        <v>-</v>
      </c>
      <c r="AS91" s="171"/>
      <c r="AT91" s="70"/>
      <c r="AU91" s="70"/>
      <c r="AV91" s="155" t="str">
        <f t="shared" si="75"/>
        <v>-</v>
      </c>
      <c r="AW91" s="70"/>
      <c r="AX91" s="70"/>
      <c r="AY91" s="155" t="str">
        <f t="shared" si="76"/>
        <v>-</v>
      </c>
      <c r="AZ91" s="70"/>
      <c r="BA91" s="70"/>
      <c r="BB91" s="155" t="str">
        <f t="shared" si="77"/>
        <v>-</v>
      </c>
      <c r="BC91" s="70"/>
      <c r="BD91" s="70"/>
      <c r="BE91" s="155" t="str">
        <f t="shared" si="78"/>
        <v>-</v>
      </c>
      <c r="BF91" s="70"/>
      <c r="BG91" s="70"/>
      <c r="BH91" s="155" t="str">
        <f t="shared" si="94"/>
        <v>-</v>
      </c>
      <c r="BI91" s="70"/>
      <c r="BJ91" s="70"/>
      <c r="BK91" s="155" t="str">
        <f t="shared" si="95"/>
        <v>-</v>
      </c>
      <c r="BL91" s="70"/>
      <c r="BM91" s="70"/>
      <c r="BN91" s="155" t="str">
        <f t="shared" si="96"/>
        <v>-</v>
      </c>
      <c r="BO91" s="70"/>
      <c r="BP91" s="70"/>
      <c r="BQ91" s="155" t="str">
        <f t="shared" si="97"/>
        <v>-</v>
      </c>
      <c r="BR91" s="70"/>
      <c r="BS91" s="70"/>
      <c r="BT91" s="155" t="str">
        <f t="shared" si="79"/>
        <v>-</v>
      </c>
      <c r="BU91" s="171"/>
      <c r="BV91" s="70"/>
      <c r="BW91" s="70"/>
      <c r="BX91" s="155" t="str">
        <f t="shared" si="80"/>
        <v>-</v>
      </c>
      <c r="BY91" s="70"/>
      <c r="BZ91" s="70"/>
      <c r="CA91" s="155" t="str">
        <f t="shared" si="81"/>
        <v>-</v>
      </c>
      <c r="CB91" s="70"/>
      <c r="CC91" s="70"/>
      <c r="CD91" s="155" t="str">
        <f t="shared" si="82"/>
        <v>-</v>
      </c>
      <c r="CE91" s="70"/>
      <c r="CF91" s="70"/>
      <c r="CG91" s="155" t="str">
        <f t="shared" si="83"/>
        <v>-</v>
      </c>
      <c r="CH91" s="70"/>
      <c r="CI91" s="70"/>
      <c r="CJ91" s="155" t="str">
        <f t="shared" si="98"/>
        <v>-</v>
      </c>
      <c r="CK91" s="70"/>
      <c r="CL91" s="70"/>
      <c r="CM91" s="155" t="str">
        <f t="shared" si="99"/>
        <v>-</v>
      </c>
      <c r="CN91" s="70"/>
      <c r="CO91" s="70"/>
      <c r="CP91" s="155" t="str">
        <f t="shared" si="100"/>
        <v>-</v>
      </c>
      <c r="CQ91" s="70"/>
      <c r="CR91" s="70"/>
      <c r="CS91" s="155" t="str">
        <f t="shared" si="101"/>
        <v>-</v>
      </c>
      <c r="CT91" s="70"/>
      <c r="CU91" s="70"/>
      <c r="CV91" s="155" t="str">
        <f t="shared" si="84"/>
        <v>-</v>
      </c>
      <c r="CW91" s="171"/>
      <c r="CX91" s="70"/>
      <c r="CY91" s="70"/>
      <c r="CZ91" s="155" t="str">
        <f t="shared" si="85"/>
        <v>-</v>
      </c>
      <c r="DA91" s="70"/>
      <c r="DB91" s="70"/>
      <c r="DC91" s="155" t="str">
        <f t="shared" si="86"/>
        <v>-</v>
      </c>
      <c r="DD91" s="70"/>
      <c r="DE91" s="70"/>
      <c r="DF91" s="155" t="str">
        <f t="shared" si="87"/>
        <v>-</v>
      </c>
      <c r="DG91" s="70"/>
      <c r="DH91" s="70"/>
      <c r="DI91" s="155" t="str">
        <f t="shared" si="88"/>
        <v>-</v>
      </c>
      <c r="DJ91" s="70"/>
      <c r="DK91" s="70"/>
      <c r="DL91" s="155" t="str">
        <f t="shared" si="102"/>
        <v>-</v>
      </c>
      <c r="DM91" s="70"/>
      <c r="DN91" s="70"/>
      <c r="DO91" s="155" t="str">
        <f t="shared" si="103"/>
        <v>-</v>
      </c>
      <c r="DP91" s="70"/>
      <c r="DQ91" s="70"/>
      <c r="DR91" s="155" t="str">
        <f t="shared" si="104"/>
        <v>-</v>
      </c>
      <c r="DS91" s="70"/>
      <c r="DT91" s="70"/>
      <c r="DU91" s="155" t="str">
        <f t="shared" si="105"/>
        <v>-</v>
      </c>
      <c r="DV91" s="70"/>
      <c r="DW91" s="70"/>
      <c r="DX91" s="155" t="str">
        <f t="shared" si="89"/>
        <v>-</v>
      </c>
      <c r="DY91" s="171"/>
    </row>
    <row r="92" spans="1:129" customFormat="1" x14ac:dyDescent="0.35">
      <c r="A92" s="23"/>
      <c r="B92" s="285"/>
      <c r="C92" s="285"/>
      <c r="D92" s="281"/>
      <c r="E92" s="281"/>
      <c r="F92" s="282"/>
      <c r="G92" s="285"/>
      <c r="H92" s="285"/>
      <c r="I92" s="285"/>
      <c r="J92" s="268"/>
      <c r="K92" s="311"/>
      <c r="L92" s="305"/>
      <c r="M92" s="305"/>
      <c r="N92" s="312"/>
      <c r="O92" s="70"/>
      <c r="P92" s="70"/>
      <c r="Q92" s="155" t="str">
        <f t="shared" si="106"/>
        <v>-</v>
      </c>
      <c r="R92" s="70"/>
      <c r="S92" s="70"/>
      <c r="T92" s="155" t="str">
        <f t="shared" si="107"/>
        <v>-</v>
      </c>
      <c r="U92" s="70"/>
      <c r="V92" s="70"/>
      <c r="W92" s="155" t="str">
        <f t="shared" si="108"/>
        <v>-</v>
      </c>
      <c r="X92" s="70"/>
      <c r="Y92" s="70"/>
      <c r="Z92" s="155" t="str">
        <f t="shared" si="109"/>
        <v>-</v>
      </c>
      <c r="AA92" s="70"/>
      <c r="AB92" s="70"/>
      <c r="AC92" s="155" t="str">
        <f t="shared" si="73"/>
        <v>-</v>
      </c>
      <c r="AD92" s="70"/>
      <c r="AE92" s="70"/>
      <c r="AF92" s="155" t="str">
        <f t="shared" si="90"/>
        <v>-</v>
      </c>
      <c r="AG92" s="70"/>
      <c r="AH92" s="70"/>
      <c r="AI92" s="155" t="str">
        <f t="shared" si="91"/>
        <v>-</v>
      </c>
      <c r="AJ92" s="70"/>
      <c r="AK92" s="70"/>
      <c r="AL92" s="155" t="str">
        <f t="shared" si="92"/>
        <v>-</v>
      </c>
      <c r="AM92" s="70"/>
      <c r="AN92" s="70"/>
      <c r="AO92" s="155" t="str">
        <f t="shared" si="93"/>
        <v>-</v>
      </c>
      <c r="AP92" s="70"/>
      <c r="AQ92" s="70"/>
      <c r="AR92" s="155" t="str">
        <f t="shared" si="74"/>
        <v>-</v>
      </c>
      <c r="AS92" s="171"/>
      <c r="AT92" s="70"/>
      <c r="AU92" s="70"/>
      <c r="AV92" s="155" t="str">
        <f t="shared" si="75"/>
        <v>-</v>
      </c>
      <c r="AW92" s="70"/>
      <c r="AX92" s="70"/>
      <c r="AY92" s="155" t="str">
        <f t="shared" si="76"/>
        <v>-</v>
      </c>
      <c r="AZ92" s="70"/>
      <c r="BA92" s="70"/>
      <c r="BB92" s="155" t="str">
        <f t="shared" si="77"/>
        <v>-</v>
      </c>
      <c r="BC92" s="70"/>
      <c r="BD92" s="70"/>
      <c r="BE92" s="155" t="str">
        <f t="shared" si="78"/>
        <v>-</v>
      </c>
      <c r="BF92" s="70"/>
      <c r="BG92" s="70"/>
      <c r="BH92" s="155" t="str">
        <f t="shared" si="94"/>
        <v>-</v>
      </c>
      <c r="BI92" s="70"/>
      <c r="BJ92" s="70"/>
      <c r="BK92" s="155" t="str">
        <f t="shared" si="95"/>
        <v>-</v>
      </c>
      <c r="BL92" s="70"/>
      <c r="BM92" s="70"/>
      <c r="BN92" s="155" t="str">
        <f t="shared" si="96"/>
        <v>-</v>
      </c>
      <c r="BO92" s="70"/>
      <c r="BP92" s="70"/>
      <c r="BQ92" s="155" t="str">
        <f t="shared" si="97"/>
        <v>-</v>
      </c>
      <c r="BR92" s="70"/>
      <c r="BS92" s="70"/>
      <c r="BT92" s="155" t="str">
        <f t="shared" si="79"/>
        <v>-</v>
      </c>
      <c r="BU92" s="171"/>
      <c r="BV92" s="70"/>
      <c r="BW92" s="70"/>
      <c r="BX92" s="155" t="str">
        <f t="shared" si="80"/>
        <v>-</v>
      </c>
      <c r="BY92" s="70"/>
      <c r="BZ92" s="70"/>
      <c r="CA92" s="155" t="str">
        <f t="shared" si="81"/>
        <v>-</v>
      </c>
      <c r="CB92" s="70"/>
      <c r="CC92" s="70"/>
      <c r="CD92" s="155" t="str">
        <f t="shared" si="82"/>
        <v>-</v>
      </c>
      <c r="CE92" s="70"/>
      <c r="CF92" s="70"/>
      <c r="CG92" s="155" t="str">
        <f t="shared" si="83"/>
        <v>-</v>
      </c>
      <c r="CH92" s="70"/>
      <c r="CI92" s="70"/>
      <c r="CJ92" s="155" t="str">
        <f t="shared" si="98"/>
        <v>-</v>
      </c>
      <c r="CK92" s="70"/>
      <c r="CL92" s="70"/>
      <c r="CM92" s="155" t="str">
        <f t="shared" si="99"/>
        <v>-</v>
      </c>
      <c r="CN92" s="70"/>
      <c r="CO92" s="70"/>
      <c r="CP92" s="155" t="str">
        <f t="shared" si="100"/>
        <v>-</v>
      </c>
      <c r="CQ92" s="70"/>
      <c r="CR92" s="70"/>
      <c r="CS92" s="155" t="str">
        <f t="shared" si="101"/>
        <v>-</v>
      </c>
      <c r="CT92" s="70"/>
      <c r="CU92" s="70"/>
      <c r="CV92" s="155" t="str">
        <f t="shared" si="84"/>
        <v>-</v>
      </c>
      <c r="CW92" s="171"/>
      <c r="CX92" s="70"/>
      <c r="CY92" s="70"/>
      <c r="CZ92" s="155" t="str">
        <f t="shared" si="85"/>
        <v>-</v>
      </c>
      <c r="DA92" s="70"/>
      <c r="DB92" s="70"/>
      <c r="DC92" s="155" t="str">
        <f t="shared" si="86"/>
        <v>-</v>
      </c>
      <c r="DD92" s="70"/>
      <c r="DE92" s="70"/>
      <c r="DF92" s="155" t="str">
        <f t="shared" si="87"/>
        <v>-</v>
      </c>
      <c r="DG92" s="70"/>
      <c r="DH92" s="70"/>
      <c r="DI92" s="155" t="str">
        <f t="shared" si="88"/>
        <v>-</v>
      </c>
      <c r="DJ92" s="70"/>
      <c r="DK92" s="70"/>
      <c r="DL92" s="155" t="str">
        <f t="shared" si="102"/>
        <v>-</v>
      </c>
      <c r="DM92" s="70"/>
      <c r="DN92" s="70"/>
      <c r="DO92" s="155" t="str">
        <f t="shared" si="103"/>
        <v>-</v>
      </c>
      <c r="DP92" s="70"/>
      <c r="DQ92" s="70"/>
      <c r="DR92" s="155" t="str">
        <f t="shared" si="104"/>
        <v>-</v>
      </c>
      <c r="DS92" s="70"/>
      <c r="DT92" s="70"/>
      <c r="DU92" s="155" t="str">
        <f t="shared" si="105"/>
        <v>-</v>
      </c>
      <c r="DV92" s="70"/>
      <c r="DW92" s="70"/>
      <c r="DX92" s="155" t="str">
        <f t="shared" si="89"/>
        <v>-</v>
      </c>
      <c r="DY92" s="171"/>
    </row>
    <row r="93" spans="1:129" customFormat="1" x14ac:dyDescent="0.35">
      <c r="A93" s="23"/>
      <c r="B93" s="285"/>
      <c r="C93" s="285"/>
      <c r="D93" s="281"/>
      <c r="E93" s="281"/>
      <c r="F93" s="282"/>
      <c r="G93" s="285"/>
      <c r="H93" s="285"/>
      <c r="I93" s="285"/>
      <c r="J93" s="268"/>
      <c r="K93" s="311"/>
      <c r="L93" s="305"/>
      <c r="M93" s="305"/>
      <c r="N93" s="312"/>
      <c r="O93" s="70"/>
      <c r="P93" s="70"/>
      <c r="Q93" s="155" t="str">
        <f t="shared" si="106"/>
        <v>-</v>
      </c>
      <c r="R93" s="70"/>
      <c r="S93" s="70"/>
      <c r="T93" s="155" t="str">
        <f t="shared" si="107"/>
        <v>-</v>
      </c>
      <c r="U93" s="70"/>
      <c r="V93" s="70"/>
      <c r="W93" s="155" t="str">
        <f t="shared" si="108"/>
        <v>-</v>
      </c>
      <c r="X93" s="70"/>
      <c r="Y93" s="70"/>
      <c r="Z93" s="155" t="str">
        <f t="shared" si="109"/>
        <v>-</v>
      </c>
      <c r="AA93" s="70"/>
      <c r="AB93" s="70"/>
      <c r="AC93" s="155" t="str">
        <f t="shared" si="73"/>
        <v>-</v>
      </c>
      <c r="AD93" s="70"/>
      <c r="AE93" s="70"/>
      <c r="AF93" s="155" t="str">
        <f t="shared" si="90"/>
        <v>-</v>
      </c>
      <c r="AG93" s="70"/>
      <c r="AH93" s="70"/>
      <c r="AI93" s="155" t="str">
        <f t="shared" si="91"/>
        <v>-</v>
      </c>
      <c r="AJ93" s="70"/>
      <c r="AK93" s="70"/>
      <c r="AL93" s="155" t="str">
        <f t="shared" si="92"/>
        <v>-</v>
      </c>
      <c r="AM93" s="70"/>
      <c r="AN93" s="70"/>
      <c r="AO93" s="155" t="str">
        <f t="shared" si="93"/>
        <v>-</v>
      </c>
      <c r="AP93" s="70"/>
      <c r="AQ93" s="70"/>
      <c r="AR93" s="155" t="str">
        <f t="shared" si="74"/>
        <v>-</v>
      </c>
      <c r="AS93" s="171"/>
      <c r="AT93" s="70"/>
      <c r="AU93" s="70"/>
      <c r="AV93" s="155" t="str">
        <f t="shared" si="75"/>
        <v>-</v>
      </c>
      <c r="AW93" s="70"/>
      <c r="AX93" s="70"/>
      <c r="AY93" s="155" t="str">
        <f t="shared" si="76"/>
        <v>-</v>
      </c>
      <c r="AZ93" s="70"/>
      <c r="BA93" s="70"/>
      <c r="BB93" s="155" t="str">
        <f t="shared" si="77"/>
        <v>-</v>
      </c>
      <c r="BC93" s="70"/>
      <c r="BD93" s="70"/>
      <c r="BE93" s="155" t="str">
        <f t="shared" si="78"/>
        <v>-</v>
      </c>
      <c r="BF93" s="70"/>
      <c r="BG93" s="70"/>
      <c r="BH93" s="155" t="str">
        <f t="shared" si="94"/>
        <v>-</v>
      </c>
      <c r="BI93" s="70"/>
      <c r="BJ93" s="70"/>
      <c r="BK93" s="155" t="str">
        <f t="shared" si="95"/>
        <v>-</v>
      </c>
      <c r="BL93" s="70"/>
      <c r="BM93" s="70"/>
      <c r="BN93" s="155" t="str">
        <f t="shared" si="96"/>
        <v>-</v>
      </c>
      <c r="BO93" s="70"/>
      <c r="BP93" s="70"/>
      <c r="BQ93" s="155" t="str">
        <f t="shared" si="97"/>
        <v>-</v>
      </c>
      <c r="BR93" s="70"/>
      <c r="BS93" s="70"/>
      <c r="BT93" s="155" t="str">
        <f t="shared" si="79"/>
        <v>-</v>
      </c>
      <c r="BU93" s="171"/>
      <c r="BV93" s="70"/>
      <c r="BW93" s="70"/>
      <c r="BX93" s="155" t="str">
        <f t="shared" si="80"/>
        <v>-</v>
      </c>
      <c r="BY93" s="70"/>
      <c r="BZ93" s="70"/>
      <c r="CA93" s="155" t="str">
        <f t="shared" si="81"/>
        <v>-</v>
      </c>
      <c r="CB93" s="70"/>
      <c r="CC93" s="70"/>
      <c r="CD93" s="155" t="str">
        <f t="shared" si="82"/>
        <v>-</v>
      </c>
      <c r="CE93" s="70"/>
      <c r="CF93" s="70"/>
      <c r="CG93" s="155" t="str">
        <f t="shared" si="83"/>
        <v>-</v>
      </c>
      <c r="CH93" s="70"/>
      <c r="CI93" s="70"/>
      <c r="CJ93" s="155" t="str">
        <f t="shared" si="98"/>
        <v>-</v>
      </c>
      <c r="CK93" s="70"/>
      <c r="CL93" s="70"/>
      <c r="CM93" s="155" t="str">
        <f t="shared" si="99"/>
        <v>-</v>
      </c>
      <c r="CN93" s="70"/>
      <c r="CO93" s="70"/>
      <c r="CP93" s="155" t="str">
        <f t="shared" si="100"/>
        <v>-</v>
      </c>
      <c r="CQ93" s="70"/>
      <c r="CR93" s="70"/>
      <c r="CS93" s="155" t="str">
        <f t="shared" si="101"/>
        <v>-</v>
      </c>
      <c r="CT93" s="70"/>
      <c r="CU93" s="70"/>
      <c r="CV93" s="155" t="str">
        <f t="shared" si="84"/>
        <v>-</v>
      </c>
      <c r="CW93" s="171"/>
      <c r="CX93" s="70"/>
      <c r="CY93" s="70"/>
      <c r="CZ93" s="155" t="str">
        <f t="shared" si="85"/>
        <v>-</v>
      </c>
      <c r="DA93" s="70"/>
      <c r="DB93" s="70"/>
      <c r="DC93" s="155" t="str">
        <f t="shared" si="86"/>
        <v>-</v>
      </c>
      <c r="DD93" s="70"/>
      <c r="DE93" s="70"/>
      <c r="DF93" s="155" t="str">
        <f t="shared" si="87"/>
        <v>-</v>
      </c>
      <c r="DG93" s="70"/>
      <c r="DH93" s="70"/>
      <c r="DI93" s="155" t="str">
        <f t="shared" si="88"/>
        <v>-</v>
      </c>
      <c r="DJ93" s="70"/>
      <c r="DK93" s="70"/>
      <c r="DL93" s="155" t="str">
        <f t="shared" si="102"/>
        <v>-</v>
      </c>
      <c r="DM93" s="70"/>
      <c r="DN93" s="70"/>
      <c r="DO93" s="155" t="str">
        <f t="shared" si="103"/>
        <v>-</v>
      </c>
      <c r="DP93" s="70"/>
      <c r="DQ93" s="70"/>
      <c r="DR93" s="155" t="str">
        <f t="shared" si="104"/>
        <v>-</v>
      </c>
      <c r="DS93" s="70"/>
      <c r="DT93" s="70"/>
      <c r="DU93" s="155" t="str">
        <f t="shared" si="105"/>
        <v>-</v>
      </c>
      <c r="DV93" s="70"/>
      <c r="DW93" s="70"/>
      <c r="DX93" s="155" t="str">
        <f t="shared" si="89"/>
        <v>-</v>
      </c>
      <c r="DY93" s="171"/>
    </row>
    <row r="94" spans="1:129" customFormat="1" x14ac:dyDescent="0.35">
      <c r="A94" s="23"/>
      <c r="B94" s="285"/>
      <c r="C94" s="285"/>
      <c r="D94" s="281"/>
      <c r="E94" s="281"/>
      <c r="F94" s="282"/>
      <c r="G94" s="285"/>
      <c r="H94" s="285"/>
      <c r="I94" s="285"/>
      <c r="J94" s="268"/>
      <c r="K94" s="311"/>
      <c r="L94" s="305"/>
      <c r="M94" s="305"/>
      <c r="N94" s="312"/>
      <c r="O94" s="70"/>
      <c r="P94" s="70"/>
      <c r="Q94" s="155" t="str">
        <f t="shared" si="106"/>
        <v>-</v>
      </c>
      <c r="R94" s="70"/>
      <c r="S94" s="70"/>
      <c r="T94" s="155" t="str">
        <f t="shared" si="107"/>
        <v>-</v>
      </c>
      <c r="U94" s="70"/>
      <c r="V94" s="70"/>
      <c r="W94" s="155" t="str">
        <f t="shared" si="108"/>
        <v>-</v>
      </c>
      <c r="X94" s="70"/>
      <c r="Y94" s="70"/>
      <c r="Z94" s="155" t="str">
        <f t="shared" si="109"/>
        <v>-</v>
      </c>
      <c r="AA94" s="70"/>
      <c r="AB94" s="70"/>
      <c r="AC94" s="155" t="str">
        <f t="shared" si="73"/>
        <v>-</v>
      </c>
      <c r="AD94" s="70"/>
      <c r="AE94" s="70"/>
      <c r="AF94" s="155" t="str">
        <f t="shared" si="90"/>
        <v>-</v>
      </c>
      <c r="AG94" s="70"/>
      <c r="AH94" s="70"/>
      <c r="AI94" s="155" t="str">
        <f t="shared" si="91"/>
        <v>-</v>
      </c>
      <c r="AJ94" s="70"/>
      <c r="AK94" s="70"/>
      <c r="AL94" s="155" t="str">
        <f t="shared" si="92"/>
        <v>-</v>
      </c>
      <c r="AM94" s="70"/>
      <c r="AN94" s="70"/>
      <c r="AO94" s="155" t="str">
        <f t="shared" si="93"/>
        <v>-</v>
      </c>
      <c r="AP94" s="70"/>
      <c r="AQ94" s="70"/>
      <c r="AR94" s="155" t="str">
        <f t="shared" si="74"/>
        <v>-</v>
      </c>
      <c r="AS94" s="171"/>
      <c r="AT94" s="70"/>
      <c r="AU94" s="70"/>
      <c r="AV94" s="155" t="str">
        <f t="shared" si="75"/>
        <v>-</v>
      </c>
      <c r="AW94" s="70"/>
      <c r="AX94" s="70"/>
      <c r="AY94" s="155" t="str">
        <f t="shared" si="76"/>
        <v>-</v>
      </c>
      <c r="AZ94" s="70"/>
      <c r="BA94" s="70"/>
      <c r="BB94" s="155" t="str">
        <f t="shared" si="77"/>
        <v>-</v>
      </c>
      <c r="BC94" s="70"/>
      <c r="BD94" s="70"/>
      <c r="BE94" s="155" t="str">
        <f t="shared" si="78"/>
        <v>-</v>
      </c>
      <c r="BF94" s="70"/>
      <c r="BG94" s="70"/>
      <c r="BH94" s="155" t="str">
        <f t="shared" si="94"/>
        <v>-</v>
      </c>
      <c r="BI94" s="70"/>
      <c r="BJ94" s="70"/>
      <c r="BK94" s="155" t="str">
        <f t="shared" si="95"/>
        <v>-</v>
      </c>
      <c r="BL94" s="70"/>
      <c r="BM94" s="70"/>
      <c r="BN94" s="155" t="str">
        <f t="shared" si="96"/>
        <v>-</v>
      </c>
      <c r="BO94" s="70"/>
      <c r="BP94" s="70"/>
      <c r="BQ94" s="155" t="str">
        <f t="shared" si="97"/>
        <v>-</v>
      </c>
      <c r="BR94" s="70"/>
      <c r="BS94" s="70"/>
      <c r="BT94" s="155" t="str">
        <f t="shared" si="79"/>
        <v>-</v>
      </c>
      <c r="BU94" s="171"/>
      <c r="BV94" s="70"/>
      <c r="BW94" s="70"/>
      <c r="BX94" s="155" t="str">
        <f t="shared" si="80"/>
        <v>-</v>
      </c>
      <c r="BY94" s="70"/>
      <c r="BZ94" s="70"/>
      <c r="CA94" s="155" t="str">
        <f t="shared" si="81"/>
        <v>-</v>
      </c>
      <c r="CB94" s="70"/>
      <c r="CC94" s="70"/>
      <c r="CD94" s="155" t="str">
        <f t="shared" si="82"/>
        <v>-</v>
      </c>
      <c r="CE94" s="70"/>
      <c r="CF94" s="70"/>
      <c r="CG94" s="155" t="str">
        <f t="shared" si="83"/>
        <v>-</v>
      </c>
      <c r="CH94" s="70"/>
      <c r="CI94" s="70"/>
      <c r="CJ94" s="155" t="str">
        <f t="shared" si="98"/>
        <v>-</v>
      </c>
      <c r="CK94" s="70"/>
      <c r="CL94" s="70"/>
      <c r="CM94" s="155" t="str">
        <f t="shared" si="99"/>
        <v>-</v>
      </c>
      <c r="CN94" s="70"/>
      <c r="CO94" s="70"/>
      <c r="CP94" s="155" t="str">
        <f t="shared" si="100"/>
        <v>-</v>
      </c>
      <c r="CQ94" s="70"/>
      <c r="CR94" s="70"/>
      <c r="CS94" s="155" t="str">
        <f t="shared" si="101"/>
        <v>-</v>
      </c>
      <c r="CT94" s="70"/>
      <c r="CU94" s="70"/>
      <c r="CV94" s="155" t="str">
        <f t="shared" si="84"/>
        <v>-</v>
      </c>
      <c r="CW94" s="171"/>
      <c r="CX94" s="70"/>
      <c r="CY94" s="70"/>
      <c r="CZ94" s="155" t="str">
        <f t="shared" si="85"/>
        <v>-</v>
      </c>
      <c r="DA94" s="70"/>
      <c r="DB94" s="70"/>
      <c r="DC94" s="155" t="str">
        <f t="shared" si="86"/>
        <v>-</v>
      </c>
      <c r="DD94" s="70"/>
      <c r="DE94" s="70"/>
      <c r="DF94" s="155" t="str">
        <f t="shared" si="87"/>
        <v>-</v>
      </c>
      <c r="DG94" s="70"/>
      <c r="DH94" s="70"/>
      <c r="DI94" s="155" t="str">
        <f t="shared" si="88"/>
        <v>-</v>
      </c>
      <c r="DJ94" s="70"/>
      <c r="DK94" s="70"/>
      <c r="DL94" s="155" t="str">
        <f t="shared" si="102"/>
        <v>-</v>
      </c>
      <c r="DM94" s="70"/>
      <c r="DN94" s="70"/>
      <c r="DO94" s="155" t="str">
        <f t="shared" si="103"/>
        <v>-</v>
      </c>
      <c r="DP94" s="70"/>
      <c r="DQ94" s="70"/>
      <c r="DR94" s="155" t="str">
        <f t="shared" si="104"/>
        <v>-</v>
      </c>
      <c r="DS94" s="70"/>
      <c r="DT94" s="70"/>
      <c r="DU94" s="155" t="str">
        <f t="shared" si="105"/>
        <v>-</v>
      </c>
      <c r="DV94" s="70"/>
      <c r="DW94" s="70"/>
      <c r="DX94" s="155" t="str">
        <f t="shared" si="89"/>
        <v>-</v>
      </c>
      <c r="DY94" s="171"/>
    </row>
    <row r="95" spans="1:129" customFormat="1" x14ac:dyDescent="0.35">
      <c r="A95" s="23"/>
      <c r="B95" s="285"/>
      <c r="C95" s="285"/>
      <c r="D95" s="281"/>
      <c r="E95" s="281"/>
      <c r="F95" s="282"/>
      <c r="G95" s="285"/>
      <c r="H95" s="285"/>
      <c r="I95" s="285"/>
      <c r="J95" s="268"/>
      <c r="K95" s="311"/>
      <c r="L95" s="305"/>
      <c r="M95" s="305"/>
      <c r="N95" s="312"/>
      <c r="O95" s="70"/>
      <c r="P95" s="70"/>
      <c r="Q95" s="155" t="str">
        <f t="shared" si="106"/>
        <v>-</v>
      </c>
      <c r="R95" s="70"/>
      <c r="S95" s="70"/>
      <c r="T95" s="155" t="str">
        <f t="shared" si="107"/>
        <v>-</v>
      </c>
      <c r="U95" s="70"/>
      <c r="V95" s="70"/>
      <c r="W95" s="155" t="str">
        <f t="shared" si="108"/>
        <v>-</v>
      </c>
      <c r="X95" s="70"/>
      <c r="Y95" s="70"/>
      <c r="Z95" s="155" t="str">
        <f t="shared" si="109"/>
        <v>-</v>
      </c>
      <c r="AA95" s="70"/>
      <c r="AB95" s="70"/>
      <c r="AC95" s="155" t="str">
        <f t="shared" si="73"/>
        <v>-</v>
      </c>
      <c r="AD95" s="70"/>
      <c r="AE95" s="70"/>
      <c r="AF95" s="155" t="str">
        <f t="shared" si="90"/>
        <v>-</v>
      </c>
      <c r="AG95" s="70"/>
      <c r="AH95" s="70"/>
      <c r="AI95" s="155" t="str">
        <f t="shared" si="91"/>
        <v>-</v>
      </c>
      <c r="AJ95" s="70"/>
      <c r="AK95" s="70"/>
      <c r="AL95" s="155" t="str">
        <f t="shared" si="92"/>
        <v>-</v>
      </c>
      <c r="AM95" s="70"/>
      <c r="AN95" s="70"/>
      <c r="AO95" s="155" t="str">
        <f t="shared" si="93"/>
        <v>-</v>
      </c>
      <c r="AP95" s="70"/>
      <c r="AQ95" s="70"/>
      <c r="AR95" s="155" t="str">
        <f t="shared" si="74"/>
        <v>-</v>
      </c>
      <c r="AS95" s="171"/>
      <c r="AT95" s="70"/>
      <c r="AU95" s="70"/>
      <c r="AV95" s="155" t="str">
        <f t="shared" si="75"/>
        <v>-</v>
      </c>
      <c r="AW95" s="70"/>
      <c r="AX95" s="70"/>
      <c r="AY95" s="155" t="str">
        <f t="shared" si="76"/>
        <v>-</v>
      </c>
      <c r="AZ95" s="70"/>
      <c r="BA95" s="70"/>
      <c r="BB95" s="155" t="str">
        <f t="shared" si="77"/>
        <v>-</v>
      </c>
      <c r="BC95" s="70"/>
      <c r="BD95" s="70"/>
      <c r="BE95" s="155" t="str">
        <f t="shared" si="78"/>
        <v>-</v>
      </c>
      <c r="BF95" s="70"/>
      <c r="BG95" s="70"/>
      <c r="BH95" s="155" t="str">
        <f t="shared" si="94"/>
        <v>-</v>
      </c>
      <c r="BI95" s="70"/>
      <c r="BJ95" s="70"/>
      <c r="BK95" s="155" t="str">
        <f t="shared" si="95"/>
        <v>-</v>
      </c>
      <c r="BL95" s="70"/>
      <c r="BM95" s="70"/>
      <c r="BN95" s="155" t="str">
        <f t="shared" si="96"/>
        <v>-</v>
      </c>
      <c r="BO95" s="70"/>
      <c r="BP95" s="70"/>
      <c r="BQ95" s="155" t="str">
        <f t="shared" si="97"/>
        <v>-</v>
      </c>
      <c r="BR95" s="70"/>
      <c r="BS95" s="70"/>
      <c r="BT95" s="155" t="str">
        <f t="shared" si="79"/>
        <v>-</v>
      </c>
      <c r="BU95" s="171"/>
      <c r="BV95" s="70"/>
      <c r="BW95" s="70"/>
      <c r="BX95" s="155" t="str">
        <f t="shared" si="80"/>
        <v>-</v>
      </c>
      <c r="BY95" s="70"/>
      <c r="BZ95" s="70"/>
      <c r="CA95" s="155" t="str">
        <f t="shared" si="81"/>
        <v>-</v>
      </c>
      <c r="CB95" s="70"/>
      <c r="CC95" s="70"/>
      <c r="CD95" s="155" t="str">
        <f t="shared" si="82"/>
        <v>-</v>
      </c>
      <c r="CE95" s="70"/>
      <c r="CF95" s="70"/>
      <c r="CG95" s="155" t="str">
        <f t="shared" si="83"/>
        <v>-</v>
      </c>
      <c r="CH95" s="70"/>
      <c r="CI95" s="70"/>
      <c r="CJ95" s="155" t="str">
        <f t="shared" si="98"/>
        <v>-</v>
      </c>
      <c r="CK95" s="70"/>
      <c r="CL95" s="70"/>
      <c r="CM95" s="155" t="str">
        <f t="shared" si="99"/>
        <v>-</v>
      </c>
      <c r="CN95" s="70"/>
      <c r="CO95" s="70"/>
      <c r="CP95" s="155" t="str">
        <f t="shared" si="100"/>
        <v>-</v>
      </c>
      <c r="CQ95" s="70"/>
      <c r="CR95" s="70"/>
      <c r="CS95" s="155" t="str">
        <f t="shared" si="101"/>
        <v>-</v>
      </c>
      <c r="CT95" s="70"/>
      <c r="CU95" s="70"/>
      <c r="CV95" s="155" t="str">
        <f t="shared" si="84"/>
        <v>-</v>
      </c>
      <c r="CW95" s="171"/>
      <c r="CX95" s="70"/>
      <c r="CY95" s="70"/>
      <c r="CZ95" s="155" t="str">
        <f t="shared" si="85"/>
        <v>-</v>
      </c>
      <c r="DA95" s="70"/>
      <c r="DB95" s="70"/>
      <c r="DC95" s="155" t="str">
        <f t="shared" si="86"/>
        <v>-</v>
      </c>
      <c r="DD95" s="70"/>
      <c r="DE95" s="70"/>
      <c r="DF95" s="155" t="str">
        <f t="shared" si="87"/>
        <v>-</v>
      </c>
      <c r="DG95" s="70"/>
      <c r="DH95" s="70"/>
      <c r="DI95" s="155" t="str">
        <f t="shared" si="88"/>
        <v>-</v>
      </c>
      <c r="DJ95" s="70"/>
      <c r="DK95" s="70"/>
      <c r="DL95" s="155" t="str">
        <f t="shared" si="102"/>
        <v>-</v>
      </c>
      <c r="DM95" s="70"/>
      <c r="DN95" s="70"/>
      <c r="DO95" s="155" t="str">
        <f t="shared" si="103"/>
        <v>-</v>
      </c>
      <c r="DP95" s="70"/>
      <c r="DQ95" s="70"/>
      <c r="DR95" s="155" t="str">
        <f t="shared" si="104"/>
        <v>-</v>
      </c>
      <c r="DS95" s="70"/>
      <c r="DT95" s="70"/>
      <c r="DU95" s="155" t="str">
        <f t="shared" si="105"/>
        <v>-</v>
      </c>
      <c r="DV95" s="70"/>
      <c r="DW95" s="70"/>
      <c r="DX95" s="155" t="str">
        <f t="shared" si="89"/>
        <v>-</v>
      </c>
      <c r="DY95" s="171"/>
    </row>
    <row r="96" spans="1:129" customFormat="1" x14ac:dyDescent="0.35">
      <c r="A96" s="23"/>
      <c r="B96" s="285"/>
      <c r="C96" s="285"/>
      <c r="D96" s="281"/>
      <c r="E96" s="281"/>
      <c r="F96" s="282"/>
      <c r="G96" s="285"/>
      <c r="H96" s="285"/>
      <c r="I96" s="285"/>
      <c r="J96" s="268"/>
      <c r="K96" s="311"/>
      <c r="L96" s="305"/>
      <c r="M96" s="305"/>
      <c r="N96" s="312"/>
      <c r="O96" s="70"/>
      <c r="P96" s="70"/>
      <c r="Q96" s="155" t="str">
        <f t="shared" si="106"/>
        <v>-</v>
      </c>
      <c r="R96" s="70"/>
      <c r="S96" s="70"/>
      <c r="T96" s="155" t="str">
        <f t="shared" si="107"/>
        <v>-</v>
      </c>
      <c r="U96" s="70"/>
      <c r="V96" s="70"/>
      <c r="W96" s="155" t="str">
        <f t="shared" si="108"/>
        <v>-</v>
      </c>
      <c r="X96" s="70"/>
      <c r="Y96" s="70"/>
      <c r="Z96" s="155" t="str">
        <f t="shared" si="109"/>
        <v>-</v>
      </c>
      <c r="AA96" s="70"/>
      <c r="AB96" s="70"/>
      <c r="AC96" s="155" t="str">
        <f t="shared" si="73"/>
        <v>-</v>
      </c>
      <c r="AD96" s="70"/>
      <c r="AE96" s="70"/>
      <c r="AF96" s="155" t="str">
        <f t="shared" si="90"/>
        <v>-</v>
      </c>
      <c r="AG96" s="70"/>
      <c r="AH96" s="70"/>
      <c r="AI96" s="155" t="str">
        <f t="shared" si="91"/>
        <v>-</v>
      </c>
      <c r="AJ96" s="70"/>
      <c r="AK96" s="70"/>
      <c r="AL96" s="155" t="str">
        <f t="shared" si="92"/>
        <v>-</v>
      </c>
      <c r="AM96" s="70"/>
      <c r="AN96" s="70"/>
      <c r="AO96" s="155" t="str">
        <f t="shared" si="93"/>
        <v>-</v>
      </c>
      <c r="AP96" s="70"/>
      <c r="AQ96" s="70"/>
      <c r="AR96" s="155" t="str">
        <f t="shared" si="74"/>
        <v>-</v>
      </c>
      <c r="AS96" s="171"/>
      <c r="AT96" s="70"/>
      <c r="AU96" s="70"/>
      <c r="AV96" s="155" t="str">
        <f t="shared" si="75"/>
        <v>-</v>
      </c>
      <c r="AW96" s="70"/>
      <c r="AX96" s="70"/>
      <c r="AY96" s="155" t="str">
        <f t="shared" si="76"/>
        <v>-</v>
      </c>
      <c r="AZ96" s="70"/>
      <c r="BA96" s="70"/>
      <c r="BB96" s="155" t="str">
        <f t="shared" si="77"/>
        <v>-</v>
      </c>
      <c r="BC96" s="70"/>
      <c r="BD96" s="70"/>
      <c r="BE96" s="155" t="str">
        <f t="shared" si="78"/>
        <v>-</v>
      </c>
      <c r="BF96" s="70"/>
      <c r="BG96" s="70"/>
      <c r="BH96" s="155" t="str">
        <f t="shared" si="94"/>
        <v>-</v>
      </c>
      <c r="BI96" s="70"/>
      <c r="BJ96" s="70"/>
      <c r="BK96" s="155" t="str">
        <f t="shared" si="95"/>
        <v>-</v>
      </c>
      <c r="BL96" s="70"/>
      <c r="BM96" s="70"/>
      <c r="BN96" s="155" t="str">
        <f t="shared" si="96"/>
        <v>-</v>
      </c>
      <c r="BO96" s="70"/>
      <c r="BP96" s="70"/>
      <c r="BQ96" s="155" t="str">
        <f t="shared" si="97"/>
        <v>-</v>
      </c>
      <c r="BR96" s="70"/>
      <c r="BS96" s="70"/>
      <c r="BT96" s="155" t="str">
        <f t="shared" si="79"/>
        <v>-</v>
      </c>
      <c r="BU96" s="171"/>
      <c r="BV96" s="70"/>
      <c r="BW96" s="70"/>
      <c r="BX96" s="155" t="str">
        <f t="shared" si="80"/>
        <v>-</v>
      </c>
      <c r="BY96" s="70"/>
      <c r="BZ96" s="70"/>
      <c r="CA96" s="155" t="str">
        <f t="shared" si="81"/>
        <v>-</v>
      </c>
      <c r="CB96" s="70"/>
      <c r="CC96" s="70"/>
      <c r="CD96" s="155" t="str">
        <f t="shared" si="82"/>
        <v>-</v>
      </c>
      <c r="CE96" s="70"/>
      <c r="CF96" s="70"/>
      <c r="CG96" s="155" t="str">
        <f t="shared" si="83"/>
        <v>-</v>
      </c>
      <c r="CH96" s="70"/>
      <c r="CI96" s="70"/>
      <c r="CJ96" s="155" t="str">
        <f t="shared" si="98"/>
        <v>-</v>
      </c>
      <c r="CK96" s="70"/>
      <c r="CL96" s="70"/>
      <c r="CM96" s="155" t="str">
        <f t="shared" si="99"/>
        <v>-</v>
      </c>
      <c r="CN96" s="70"/>
      <c r="CO96" s="70"/>
      <c r="CP96" s="155" t="str">
        <f t="shared" si="100"/>
        <v>-</v>
      </c>
      <c r="CQ96" s="70"/>
      <c r="CR96" s="70"/>
      <c r="CS96" s="155" t="str">
        <f t="shared" si="101"/>
        <v>-</v>
      </c>
      <c r="CT96" s="70"/>
      <c r="CU96" s="70"/>
      <c r="CV96" s="155" t="str">
        <f t="shared" si="84"/>
        <v>-</v>
      </c>
      <c r="CW96" s="171"/>
      <c r="CX96" s="70"/>
      <c r="CY96" s="70"/>
      <c r="CZ96" s="155" t="str">
        <f t="shared" si="85"/>
        <v>-</v>
      </c>
      <c r="DA96" s="70"/>
      <c r="DB96" s="70"/>
      <c r="DC96" s="155" t="str">
        <f t="shared" si="86"/>
        <v>-</v>
      </c>
      <c r="DD96" s="70"/>
      <c r="DE96" s="70"/>
      <c r="DF96" s="155" t="str">
        <f t="shared" si="87"/>
        <v>-</v>
      </c>
      <c r="DG96" s="70"/>
      <c r="DH96" s="70"/>
      <c r="DI96" s="155" t="str">
        <f t="shared" si="88"/>
        <v>-</v>
      </c>
      <c r="DJ96" s="70"/>
      <c r="DK96" s="70"/>
      <c r="DL96" s="155" t="str">
        <f t="shared" si="102"/>
        <v>-</v>
      </c>
      <c r="DM96" s="70"/>
      <c r="DN96" s="70"/>
      <c r="DO96" s="155" t="str">
        <f t="shared" si="103"/>
        <v>-</v>
      </c>
      <c r="DP96" s="70"/>
      <c r="DQ96" s="70"/>
      <c r="DR96" s="155" t="str">
        <f t="shared" si="104"/>
        <v>-</v>
      </c>
      <c r="DS96" s="70"/>
      <c r="DT96" s="70"/>
      <c r="DU96" s="155" t="str">
        <f t="shared" si="105"/>
        <v>-</v>
      </c>
      <c r="DV96" s="70"/>
      <c r="DW96" s="70"/>
      <c r="DX96" s="155" t="str">
        <f t="shared" si="89"/>
        <v>-</v>
      </c>
      <c r="DY96" s="171"/>
    </row>
    <row r="97" spans="1:129" customFormat="1" x14ac:dyDescent="0.35">
      <c r="A97" s="23"/>
      <c r="B97" s="285"/>
      <c r="C97" s="285"/>
      <c r="D97" s="281"/>
      <c r="E97" s="281"/>
      <c r="F97" s="282"/>
      <c r="G97" s="285"/>
      <c r="H97" s="285"/>
      <c r="I97" s="285"/>
      <c r="J97" s="268"/>
      <c r="K97" s="311"/>
      <c r="L97" s="305"/>
      <c r="M97" s="305"/>
      <c r="N97" s="312"/>
      <c r="O97" s="70"/>
      <c r="P97" s="70"/>
      <c r="Q97" s="155" t="str">
        <f t="shared" si="106"/>
        <v>-</v>
      </c>
      <c r="R97" s="70"/>
      <c r="S97" s="70"/>
      <c r="T97" s="155" t="str">
        <f t="shared" si="107"/>
        <v>-</v>
      </c>
      <c r="U97" s="70"/>
      <c r="V97" s="70"/>
      <c r="W97" s="155" t="str">
        <f t="shared" si="108"/>
        <v>-</v>
      </c>
      <c r="X97" s="70"/>
      <c r="Y97" s="70"/>
      <c r="Z97" s="155" t="str">
        <f t="shared" si="109"/>
        <v>-</v>
      </c>
      <c r="AA97" s="70"/>
      <c r="AB97" s="70"/>
      <c r="AC97" s="155" t="str">
        <f t="shared" si="73"/>
        <v>-</v>
      </c>
      <c r="AD97" s="70"/>
      <c r="AE97" s="70"/>
      <c r="AF97" s="155" t="str">
        <f t="shared" si="90"/>
        <v>-</v>
      </c>
      <c r="AG97" s="70"/>
      <c r="AH97" s="70"/>
      <c r="AI97" s="155" t="str">
        <f t="shared" si="91"/>
        <v>-</v>
      </c>
      <c r="AJ97" s="70"/>
      <c r="AK97" s="70"/>
      <c r="AL97" s="155" t="str">
        <f t="shared" si="92"/>
        <v>-</v>
      </c>
      <c r="AM97" s="70"/>
      <c r="AN97" s="70"/>
      <c r="AO97" s="155" t="str">
        <f t="shared" si="93"/>
        <v>-</v>
      </c>
      <c r="AP97" s="70"/>
      <c r="AQ97" s="70"/>
      <c r="AR97" s="155" t="str">
        <f t="shared" si="74"/>
        <v>-</v>
      </c>
      <c r="AS97" s="171"/>
      <c r="AT97" s="70"/>
      <c r="AU97" s="70"/>
      <c r="AV97" s="155" t="str">
        <f t="shared" si="75"/>
        <v>-</v>
      </c>
      <c r="AW97" s="70"/>
      <c r="AX97" s="70"/>
      <c r="AY97" s="155" t="str">
        <f t="shared" si="76"/>
        <v>-</v>
      </c>
      <c r="AZ97" s="70"/>
      <c r="BA97" s="70"/>
      <c r="BB97" s="155" t="str">
        <f t="shared" si="77"/>
        <v>-</v>
      </c>
      <c r="BC97" s="70"/>
      <c r="BD97" s="70"/>
      <c r="BE97" s="155" t="str">
        <f t="shared" si="78"/>
        <v>-</v>
      </c>
      <c r="BF97" s="70"/>
      <c r="BG97" s="70"/>
      <c r="BH97" s="155" t="str">
        <f t="shared" si="94"/>
        <v>-</v>
      </c>
      <c r="BI97" s="70"/>
      <c r="BJ97" s="70"/>
      <c r="BK97" s="155" t="str">
        <f t="shared" si="95"/>
        <v>-</v>
      </c>
      <c r="BL97" s="70"/>
      <c r="BM97" s="70"/>
      <c r="BN97" s="155" t="str">
        <f t="shared" si="96"/>
        <v>-</v>
      </c>
      <c r="BO97" s="70"/>
      <c r="BP97" s="70"/>
      <c r="BQ97" s="155" t="str">
        <f t="shared" si="97"/>
        <v>-</v>
      </c>
      <c r="BR97" s="70"/>
      <c r="BS97" s="70"/>
      <c r="BT97" s="155" t="str">
        <f t="shared" si="79"/>
        <v>-</v>
      </c>
      <c r="BU97" s="171"/>
      <c r="BV97" s="70"/>
      <c r="BW97" s="70"/>
      <c r="BX97" s="155" t="str">
        <f t="shared" si="80"/>
        <v>-</v>
      </c>
      <c r="BY97" s="70"/>
      <c r="BZ97" s="70"/>
      <c r="CA97" s="155" t="str">
        <f t="shared" si="81"/>
        <v>-</v>
      </c>
      <c r="CB97" s="70"/>
      <c r="CC97" s="70"/>
      <c r="CD97" s="155" t="str">
        <f t="shared" si="82"/>
        <v>-</v>
      </c>
      <c r="CE97" s="70"/>
      <c r="CF97" s="70"/>
      <c r="CG97" s="155" t="str">
        <f t="shared" si="83"/>
        <v>-</v>
      </c>
      <c r="CH97" s="70"/>
      <c r="CI97" s="70"/>
      <c r="CJ97" s="155" t="str">
        <f t="shared" si="98"/>
        <v>-</v>
      </c>
      <c r="CK97" s="70"/>
      <c r="CL97" s="70"/>
      <c r="CM97" s="155" t="str">
        <f t="shared" si="99"/>
        <v>-</v>
      </c>
      <c r="CN97" s="70"/>
      <c r="CO97" s="70"/>
      <c r="CP97" s="155" t="str">
        <f t="shared" si="100"/>
        <v>-</v>
      </c>
      <c r="CQ97" s="70"/>
      <c r="CR97" s="70"/>
      <c r="CS97" s="155" t="str">
        <f t="shared" si="101"/>
        <v>-</v>
      </c>
      <c r="CT97" s="70"/>
      <c r="CU97" s="70"/>
      <c r="CV97" s="155" t="str">
        <f t="shared" si="84"/>
        <v>-</v>
      </c>
      <c r="CW97" s="171"/>
      <c r="CX97" s="70"/>
      <c r="CY97" s="70"/>
      <c r="CZ97" s="155" t="str">
        <f t="shared" si="85"/>
        <v>-</v>
      </c>
      <c r="DA97" s="70"/>
      <c r="DB97" s="70"/>
      <c r="DC97" s="155" t="str">
        <f t="shared" si="86"/>
        <v>-</v>
      </c>
      <c r="DD97" s="70"/>
      <c r="DE97" s="70"/>
      <c r="DF97" s="155" t="str">
        <f t="shared" si="87"/>
        <v>-</v>
      </c>
      <c r="DG97" s="70"/>
      <c r="DH97" s="70"/>
      <c r="DI97" s="155" t="str">
        <f t="shared" si="88"/>
        <v>-</v>
      </c>
      <c r="DJ97" s="70"/>
      <c r="DK97" s="70"/>
      <c r="DL97" s="155" t="str">
        <f t="shared" si="102"/>
        <v>-</v>
      </c>
      <c r="DM97" s="70"/>
      <c r="DN97" s="70"/>
      <c r="DO97" s="155" t="str">
        <f t="shared" si="103"/>
        <v>-</v>
      </c>
      <c r="DP97" s="70"/>
      <c r="DQ97" s="70"/>
      <c r="DR97" s="155" t="str">
        <f t="shared" si="104"/>
        <v>-</v>
      </c>
      <c r="DS97" s="70"/>
      <c r="DT97" s="70"/>
      <c r="DU97" s="155" t="str">
        <f t="shared" si="105"/>
        <v>-</v>
      </c>
      <c r="DV97" s="70"/>
      <c r="DW97" s="70"/>
      <c r="DX97" s="155" t="str">
        <f t="shared" si="89"/>
        <v>-</v>
      </c>
      <c r="DY97" s="171"/>
    </row>
    <row r="98" spans="1:129" customFormat="1" x14ac:dyDescent="0.35">
      <c r="A98" s="23"/>
      <c r="B98" s="285"/>
      <c r="C98" s="285"/>
      <c r="D98" s="281"/>
      <c r="E98" s="281"/>
      <c r="F98" s="282"/>
      <c r="G98" s="285"/>
      <c r="H98" s="285"/>
      <c r="I98" s="285"/>
      <c r="J98" s="268"/>
      <c r="K98" s="311"/>
      <c r="L98" s="305"/>
      <c r="M98" s="305"/>
      <c r="N98" s="312"/>
      <c r="O98" s="70"/>
      <c r="P98" s="70"/>
      <c r="Q98" s="155" t="str">
        <f t="shared" si="106"/>
        <v>-</v>
      </c>
      <c r="R98" s="70"/>
      <c r="S98" s="70"/>
      <c r="T98" s="155" t="str">
        <f t="shared" si="107"/>
        <v>-</v>
      </c>
      <c r="U98" s="70"/>
      <c r="V98" s="70"/>
      <c r="W98" s="155" t="str">
        <f t="shared" si="108"/>
        <v>-</v>
      </c>
      <c r="X98" s="70"/>
      <c r="Y98" s="70"/>
      <c r="Z98" s="155" t="str">
        <f t="shared" si="109"/>
        <v>-</v>
      </c>
      <c r="AA98" s="70"/>
      <c r="AB98" s="70"/>
      <c r="AC98" s="155" t="str">
        <f t="shared" si="73"/>
        <v>-</v>
      </c>
      <c r="AD98" s="70"/>
      <c r="AE98" s="70"/>
      <c r="AF98" s="155" t="str">
        <f t="shared" si="90"/>
        <v>-</v>
      </c>
      <c r="AG98" s="70"/>
      <c r="AH98" s="70"/>
      <c r="AI98" s="155" t="str">
        <f t="shared" si="91"/>
        <v>-</v>
      </c>
      <c r="AJ98" s="70"/>
      <c r="AK98" s="70"/>
      <c r="AL98" s="155" t="str">
        <f t="shared" si="92"/>
        <v>-</v>
      </c>
      <c r="AM98" s="70"/>
      <c r="AN98" s="70"/>
      <c r="AO98" s="155" t="str">
        <f t="shared" si="93"/>
        <v>-</v>
      </c>
      <c r="AP98" s="70"/>
      <c r="AQ98" s="70"/>
      <c r="AR98" s="155" t="str">
        <f t="shared" si="74"/>
        <v>-</v>
      </c>
      <c r="AS98" s="171"/>
      <c r="AT98" s="70"/>
      <c r="AU98" s="70"/>
      <c r="AV98" s="155" t="str">
        <f t="shared" si="75"/>
        <v>-</v>
      </c>
      <c r="AW98" s="70"/>
      <c r="AX98" s="70"/>
      <c r="AY98" s="155" t="str">
        <f t="shared" si="76"/>
        <v>-</v>
      </c>
      <c r="AZ98" s="70"/>
      <c r="BA98" s="70"/>
      <c r="BB98" s="155" t="str">
        <f t="shared" si="77"/>
        <v>-</v>
      </c>
      <c r="BC98" s="70"/>
      <c r="BD98" s="70"/>
      <c r="BE98" s="155" t="str">
        <f t="shared" si="78"/>
        <v>-</v>
      </c>
      <c r="BF98" s="70"/>
      <c r="BG98" s="70"/>
      <c r="BH98" s="155" t="str">
        <f t="shared" si="94"/>
        <v>-</v>
      </c>
      <c r="BI98" s="70"/>
      <c r="BJ98" s="70"/>
      <c r="BK98" s="155" t="str">
        <f t="shared" si="95"/>
        <v>-</v>
      </c>
      <c r="BL98" s="70"/>
      <c r="BM98" s="70"/>
      <c r="BN98" s="155" t="str">
        <f t="shared" si="96"/>
        <v>-</v>
      </c>
      <c r="BO98" s="70"/>
      <c r="BP98" s="70"/>
      <c r="BQ98" s="155" t="str">
        <f t="shared" si="97"/>
        <v>-</v>
      </c>
      <c r="BR98" s="70"/>
      <c r="BS98" s="70"/>
      <c r="BT98" s="155" t="str">
        <f t="shared" si="79"/>
        <v>-</v>
      </c>
      <c r="BU98" s="171"/>
      <c r="BV98" s="70"/>
      <c r="BW98" s="70"/>
      <c r="BX98" s="155" t="str">
        <f t="shared" si="80"/>
        <v>-</v>
      </c>
      <c r="BY98" s="70"/>
      <c r="BZ98" s="70"/>
      <c r="CA98" s="155" t="str">
        <f t="shared" si="81"/>
        <v>-</v>
      </c>
      <c r="CB98" s="70"/>
      <c r="CC98" s="70"/>
      <c r="CD98" s="155" t="str">
        <f t="shared" si="82"/>
        <v>-</v>
      </c>
      <c r="CE98" s="70"/>
      <c r="CF98" s="70"/>
      <c r="CG98" s="155" t="str">
        <f t="shared" si="83"/>
        <v>-</v>
      </c>
      <c r="CH98" s="70"/>
      <c r="CI98" s="70"/>
      <c r="CJ98" s="155" t="str">
        <f t="shared" si="98"/>
        <v>-</v>
      </c>
      <c r="CK98" s="70"/>
      <c r="CL98" s="70"/>
      <c r="CM98" s="155" t="str">
        <f t="shared" si="99"/>
        <v>-</v>
      </c>
      <c r="CN98" s="70"/>
      <c r="CO98" s="70"/>
      <c r="CP98" s="155" t="str">
        <f t="shared" si="100"/>
        <v>-</v>
      </c>
      <c r="CQ98" s="70"/>
      <c r="CR98" s="70"/>
      <c r="CS98" s="155" t="str">
        <f t="shared" si="101"/>
        <v>-</v>
      </c>
      <c r="CT98" s="70"/>
      <c r="CU98" s="70"/>
      <c r="CV98" s="155" t="str">
        <f t="shared" si="84"/>
        <v>-</v>
      </c>
      <c r="CW98" s="171"/>
      <c r="CX98" s="70"/>
      <c r="CY98" s="70"/>
      <c r="CZ98" s="155" t="str">
        <f t="shared" si="85"/>
        <v>-</v>
      </c>
      <c r="DA98" s="70"/>
      <c r="DB98" s="70"/>
      <c r="DC98" s="155" t="str">
        <f t="shared" si="86"/>
        <v>-</v>
      </c>
      <c r="DD98" s="70"/>
      <c r="DE98" s="70"/>
      <c r="DF98" s="155" t="str">
        <f t="shared" si="87"/>
        <v>-</v>
      </c>
      <c r="DG98" s="70"/>
      <c r="DH98" s="70"/>
      <c r="DI98" s="155" t="str">
        <f t="shared" si="88"/>
        <v>-</v>
      </c>
      <c r="DJ98" s="70"/>
      <c r="DK98" s="70"/>
      <c r="DL98" s="155" t="str">
        <f t="shared" si="102"/>
        <v>-</v>
      </c>
      <c r="DM98" s="70"/>
      <c r="DN98" s="70"/>
      <c r="DO98" s="155" t="str">
        <f t="shared" si="103"/>
        <v>-</v>
      </c>
      <c r="DP98" s="70"/>
      <c r="DQ98" s="70"/>
      <c r="DR98" s="155" t="str">
        <f t="shared" si="104"/>
        <v>-</v>
      </c>
      <c r="DS98" s="70"/>
      <c r="DT98" s="70"/>
      <c r="DU98" s="155" t="str">
        <f t="shared" si="105"/>
        <v>-</v>
      </c>
      <c r="DV98" s="70"/>
      <c r="DW98" s="70"/>
      <c r="DX98" s="155" t="str">
        <f t="shared" si="89"/>
        <v>-</v>
      </c>
      <c r="DY98" s="171"/>
    </row>
    <row r="99" spans="1:129" customFormat="1" x14ac:dyDescent="0.35">
      <c r="A99" s="23"/>
      <c r="B99" s="285"/>
      <c r="C99" s="285"/>
      <c r="D99" s="281"/>
      <c r="E99" s="281"/>
      <c r="F99" s="282"/>
      <c r="G99" s="285"/>
      <c r="H99" s="285"/>
      <c r="I99" s="285"/>
      <c r="J99" s="268"/>
      <c r="K99" s="311"/>
      <c r="L99" s="305"/>
      <c r="M99" s="305"/>
      <c r="N99" s="312"/>
      <c r="O99" s="70"/>
      <c r="P99" s="70"/>
      <c r="Q99" s="155" t="str">
        <f t="shared" si="106"/>
        <v>-</v>
      </c>
      <c r="R99" s="70"/>
      <c r="S99" s="70"/>
      <c r="T99" s="155" t="str">
        <f t="shared" si="107"/>
        <v>-</v>
      </c>
      <c r="U99" s="70"/>
      <c r="V99" s="70"/>
      <c r="W99" s="155" t="str">
        <f t="shared" si="108"/>
        <v>-</v>
      </c>
      <c r="X99" s="70"/>
      <c r="Y99" s="70"/>
      <c r="Z99" s="155" t="str">
        <f t="shared" si="109"/>
        <v>-</v>
      </c>
      <c r="AA99" s="70"/>
      <c r="AB99" s="70"/>
      <c r="AC99" s="155" t="str">
        <f t="shared" si="73"/>
        <v>-</v>
      </c>
      <c r="AD99" s="70"/>
      <c r="AE99" s="70"/>
      <c r="AF99" s="155" t="str">
        <f t="shared" si="90"/>
        <v>-</v>
      </c>
      <c r="AG99" s="70"/>
      <c r="AH99" s="70"/>
      <c r="AI99" s="155" t="str">
        <f t="shared" si="91"/>
        <v>-</v>
      </c>
      <c r="AJ99" s="70"/>
      <c r="AK99" s="70"/>
      <c r="AL99" s="155" t="str">
        <f t="shared" si="92"/>
        <v>-</v>
      </c>
      <c r="AM99" s="70"/>
      <c r="AN99" s="70"/>
      <c r="AO99" s="155" t="str">
        <f t="shared" si="93"/>
        <v>-</v>
      </c>
      <c r="AP99" s="70"/>
      <c r="AQ99" s="70"/>
      <c r="AR99" s="155" t="str">
        <f t="shared" si="74"/>
        <v>-</v>
      </c>
      <c r="AS99" s="171"/>
      <c r="AT99" s="70"/>
      <c r="AU99" s="70"/>
      <c r="AV99" s="155" t="str">
        <f t="shared" si="75"/>
        <v>-</v>
      </c>
      <c r="AW99" s="70"/>
      <c r="AX99" s="70"/>
      <c r="AY99" s="155" t="str">
        <f t="shared" si="76"/>
        <v>-</v>
      </c>
      <c r="AZ99" s="70"/>
      <c r="BA99" s="70"/>
      <c r="BB99" s="155" t="str">
        <f t="shared" si="77"/>
        <v>-</v>
      </c>
      <c r="BC99" s="70"/>
      <c r="BD99" s="70"/>
      <c r="BE99" s="155" t="str">
        <f t="shared" si="78"/>
        <v>-</v>
      </c>
      <c r="BF99" s="70"/>
      <c r="BG99" s="70"/>
      <c r="BH99" s="155" t="str">
        <f t="shared" si="94"/>
        <v>-</v>
      </c>
      <c r="BI99" s="70"/>
      <c r="BJ99" s="70"/>
      <c r="BK99" s="155" t="str">
        <f t="shared" si="95"/>
        <v>-</v>
      </c>
      <c r="BL99" s="70"/>
      <c r="BM99" s="70"/>
      <c r="BN99" s="155" t="str">
        <f t="shared" si="96"/>
        <v>-</v>
      </c>
      <c r="BO99" s="70"/>
      <c r="BP99" s="70"/>
      <c r="BQ99" s="155" t="str">
        <f t="shared" si="97"/>
        <v>-</v>
      </c>
      <c r="BR99" s="70"/>
      <c r="BS99" s="70"/>
      <c r="BT99" s="155" t="str">
        <f t="shared" si="79"/>
        <v>-</v>
      </c>
      <c r="BU99" s="171"/>
      <c r="BV99" s="70"/>
      <c r="BW99" s="70"/>
      <c r="BX99" s="155" t="str">
        <f t="shared" si="80"/>
        <v>-</v>
      </c>
      <c r="BY99" s="70"/>
      <c r="BZ99" s="70"/>
      <c r="CA99" s="155" t="str">
        <f t="shared" si="81"/>
        <v>-</v>
      </c>
      <c r="CB99" s="70"/>
      <c r="CC99" s="70"/>
      <c r="CD99" s="155" t="str">
        <f t="shared" si="82"/>
        <v>-</v>
      </c>
      <c r="CE99" s="70"/>
      <c r="CF99" s="70"/>
      <c r="CG99" s="155" t="str">
        <f t="shared" si="83"/>
        <v>-</v>
      </c>
      <c r="CH99" s="70"/>
      <c r="CI99" s="70"/>
      <c r="CJ99" s="155" t="str">
        <f t="shared" si="98"/>
        <v>-</v>
      </c>
      <c r="CK99" s="70"/>
      <c r="CL99" s="70"/>
      <c r="CM99" s="155" t="str">
        <f t="shared" si="99"/>
        <v>-</v>
      </c>
      <c r="CN99" s="70"/>
      <c r="CO99" s="70"/>
      <c r="CP99" s="155" t="str">
        <f t="shared" si="100"/>
        <v>-</v>
      </c>
      <c r="CQ99" s="70"/>
      <c r="CR99" s="70"/>
      <c r="CS99" s="155" t="str">
        <f t="shared" si="101"/>
        <v>-</v>
      </c>
      <c r="CT99" s="70"/>
      <c r="CU99" s="70"/>
      <c r="CV99" s="155" t="str">
        <f t="shared" si="84"/>
        <v>-</v>
      </c>
      <c r="CW99" s="171"/>
      <c r="CX99" s="70"/>
      <c r="CY99" s="70"/>
      <c r="CZ99" s="155" t="str">
        <f t="shared" si="85"/>
        <v>-</v>
      </c>
      <c r="DA99" s="70"/>
      <c r="DB99" s="70"/>
      <c r="DC99" s="155" t="str">
        <f t="shared" si="86"/>
        <v>-</v>
      </c>
      <c r="DD99" s="70"/>
      <c r="DE99" s="70"/>
      <c r="DF99" s="155" t="str">
        <f t="shared" si="87"/>
        <v>-</v>
      </c>
      <c r="DG99" s="70"/>
      <c r="DH99" s="70"/>
      <c r="DI99" s="155" t="str">
        <f t="shared" si="88"/>
        <v>-</v>
      </c>
      <c r="DJ99" s="70"/>
      <c r="DK99" s="70"/>
      <c r="DL99" s="155" t="str">
        <f t="shared" si="102"/>
        <v>-</v>
      </c>
      <c r="DM99" s="70"/>
      <c r="DN99" s="70"/>
      <c r="DO99" s="155" t="str">
        <f t="shared" si="103"/>
        <v>-</v>
      </c>
      <c r="DP99" s="70"/>
      <c r="DQ99" s="70"/>
      <c r="DR99" s="155" t="str">
        <f t="shared" si="104"/>
        <v>-</v>
      </c>
      <c r="DS99" s="70"/>
      <c r="DT99" s="70"/>
      <c r="DU99" s="155" t="str">
        <f t="shared" si="105"/>
        <v>-</v>
      </c>
      <c r="DV99" s="70"/>
      <c r="DW99" s="70"/>
      <c r="DX99" s="155" t="str">
        <f t="shared" si="89"/>
        <v>-</v>
      </c>
      <c r="DY99" s="171"/>
    </row>
    <row r="100" spans="1:129" customFormat="1" x14ac:dyDescent="0.35">
      <c r="A100" s="23"/>
      <c r="B100" s="285"/>
      <c r="C100" s="285"/>
      <c r="D100" s="281"/>
      <c r="E100" s="281"/>
      <c r="F100" s="282"/>
      <c r="G100" s="285"/>
      <c r="H100" s="285"/>
      <c r="I100" s="285"/>
      <c r="J100" s="268"/>
      <c r="K100" s="311"/>
      <c r="L100" s="305"/>
      <c r="M100" s="305"/>
      <c r="N100" s="312"/>
      <c r="O100" s="70"/>
      <c r="P100" s="70"/>
      <c r="Q100" s="155" t="str">
        <f t="shared" si="106"/>
        <v>-</v>
      </c>
      <c r="R100" s="70"/>
      <c r="S100" s="70"/>
      <c r="T100" s="155" t="str">
        <f t="shared" si="107"/>
        <v>-</v>
      </c>
      <c r="U100" s="70"/>
      <c r="V100" s="70"/>
      <c r="W100" s="155" t="str">
        <f t="shared" si="108"/>
        <v>-</v>
      </c>
      <c r="X100" s="70"/>
      <c r="Y100" s="70"/>
      <c r="Z100" s="155" t="str">
        <f t="shared" si="109"/>
        <v>-</v>
      </c>
      <c r="AA100" s="70"/>
      <c r="AB100" s="70"/>
      <c r="AC100" s="155" t="str">
        <f t="shared" si="73"/>
        <v>-</v>
      </c>
      <c r="AD100" s="70"/>
      <c r="AE100" s="70"/>
      <c r="AF100" s="155" t="str">
        <f t="shared" si="90"/>
        <v>-</v>
      </c>
      <c r="AG100" s="70"/>
      <c r="AH100" s="70"/>
      <c r="AI100" s="155" t="str">
        <f t="shared" si="91"/>
        <v>-</v>
      </c>
      <c r="AJ100" s="70"/>
      <c r="AK100" s="70"/>
      <c r="AL100" s="155" t="str">
        <f t="shared" si="92"/>
        <v>-</v>
      </c>
      <c r="AM100" s="70"/>
      <c r="AN100" s="70"/>
      <c r="AO100" s="155" t="str">
        <f t="shared" si="93"/>
        <v>-</v>
      </c>
      <c r="AP100" s="70"/>
      <c r="AQ100" s="70"/>
      <c r="AR100" s="155" t="str">
        <f t="shared" si="74"/>
        <v>-</v>
      </c>
      <c r="AS100" s="171"/>
      <c r="AT100" s="70"/>
      <c r="AU100" s="70"/>
      <c r="AV100" s="155" t="str">
        <f t="shared" si="75"/>
        <v>-</v>
      </c>
      <c r="AW100" s="70"/>
      <c r="AX100" s="70"/>
      <c r="AY100" s="155" t="str">
        <f t="shared" si="76"/>
        <v>-</v>
      </c>
      <c r="AZ100" s="70"/>
      <c r="BA100" s="70"/>
      <c r="BB100" s="155" t="str">
        <f t="shared" si="77"/>
        <v>-</v>
      </c>
      <c r="BC100" s="70"/>
      <c r="BD100" s="70"/>
      <c r="BE100" s="155" t="str">
        <f t="shared" si="78"/>
        <v>-</v>
      </c>
      <c r="BF100" s="70"/>
      <c r="BG100" s="70"/>
      <c r="BH100" s="155" t="str">
        <f t="shared" si="94"/>
        <v>-</v>
      </c>
      <c r="BI100" s="70"/>
      <c r="BJ100" s="70"/>
      <c r="BK100" s="155" t="str">
        <f t="shared" si="95"/>
        <v>-</v>
      </c>
      <c r="BL100" s="70"/>
      <c r="BM100" s="70"/>
      <c r="BN100" s="155" t="str">
        <f t="shared" si="96"/>
        <v>-</v>
      </c>
      <c r="BO100" s="70"/>
      <c r="BP100" s="70"/>
      <c r="BQ100" s="155" t="str">
        <f t="shared" si="97"/>
        <v>-</v>
      </c>
      <c r="BR100" s="70"/>
      <c r="BS100" s="70"/>
      <c r="BT100" s="155" t="str">
        <f t="shared" si="79"/>
        <v>-</v>
      </c>
      <c r="BU100" s="171"/>
      <c r="BV100" s="70"/>
      <c r="BW100" s="70"/>
      <c r="BX100" s="155" t="str">
        <f t="shared" si="80"/>
        <v>-</v>
      </c>
      <c r="BY100" s="70"/>
      <c r="BZ100" s="70"/>
      <c r="CA100" s="155" t="str">
        <f t="shared" si="81"/>
        <v>-</v>
      </c>
      <c r="CB100" s="70"/>
      <c r="CC100" s="70"/>
      <c r="CD100" s="155" t="str">
        <f t="shared" si="82"/>
        <v>-</v>
      </c>
      <c r="CE100" s="70"/>
      <c r="CF100" s="70"/>
      <c r="CG100" s="155" t="str">
        <f t="shared" si="83"/>
        <v>-</v>
      </c>
      <c r="CH100" s="70"/>
      <c r="CI100" s="70"/>
      <c r="CJ100" s="155" t="str">
        <f t="shared" si="98"/>
        <v>-</v>
      </c>
      <c r="CK100" s="70"/>
      <c r="CL100" s="70"/>
      <c r="CM100" s="155" t="str">
        <f t="shared" si="99"/>
        <v>-</v>
      </c>
      <c r="CN100" s="70"/>
      <c r="CO100" s="70"/>
      <c r="CP100" s="155" t="str">
        <f t="shared" si="100"/>
        <v>-</v>
      </c>
      <c r="CQ100" s="70"/>
      <c r="CR100" s="70"/>
      <c r="CS100" s="155" t="str">
        <f t="shared" si="101"/>
        <v>-</v>
      </c>
      <c r="CT100" s="70"/>
      <c r="CU100" s="70"/>
      <c r="CV100" s="155" t="str">
        <f t="shared" si="84"/>
        <v>-</v>
      </c>
      <c r="CW100" s="171"/>
      <c r="CX100" s="70"/>
      <c r="CY100" s="70"/>
      <c r="CZ100" s="155" t="str">
        <f t="shared" si="85"/>
        <v>-</v>
      </c>
      <c r="DA100" s="70"/>
      <c r="DB100" s="70"/>
      <c r="DC100" s="155" t="str">
        <f t="shared" si="86"/>
        <v>-</v>
      </c>
      <c r="DD100" s="70"/>
      <c r="DE100" s="70"/>
      <c r="DF100" s="155" t="str">
        <f t="shared" si="87"/>
        <v>-</v>
      </c>
      <c r="DG100" s="70"/>
      <c r="DH100" s="70"/>
      <c r="DI100" s="155" t="str">
        <f t="shared" si="88"/>
        <v>-</v>
      </c>
      <c r="DJ100" s="70"/>
      <c r="DK100" s="70"/>
      <c r="DL100" s="155" t="str">
        <f t="shared" si="102"/>
        <v>-</v>
      </c>
      <c r="DM100" s="70"/>
      <c r="DN100" s="70"/>
      <c r="DO100" s="155" t="str">
        <f t="shared" si="103"/>
        <v>-</v>
      </c>
      <c r="DP100" s="70"/>
      <c r="DQ100" s="70"/>
      <c r="DR100" s="155" t="str">
        <f t="shared" si="104"/>
        <v>-</v>
      </c>
      <c r="DS100" s="70"/>
      <c r="DT100" s="70"/>
      <c r="DU100" s="155" t="str">
        <f t="shared" si="105"/>
        <v>-</v>
      </c>
      <c r="DV100" s="70"/>
      <c r="DW100" s="70"/>
      <c r="DX100" s="155" t="str">
        <f t="shared" si="89"/>
        <v>-</v>
      </c>
      <c r="DY100" s="171"/>
    </row>
    <row r="101" spans="1:129" customFormat="1" x14ac:dyDescent="0.35">
      <c r="A101" s="23"/>
      <c r="B101" s="285"/>
      <c r="C101" s="285"/>
      <c r="D101" s="281"/>
      <c r="E101" s="281"/>
      <c r="F101" s="282"/>
      <c r="G101" s="285"/>
      <c r="H101" s="285"/>
      <c r="I101" s="285"/>
      <c r="J101" s="268"/>
      <c r="K101" s="311"/>
      <c r="L101" s="305"/>
      <c r="M101" s="305"/>
      <c r="N101" s="312"/>
      <c r="O101" s="70"/>
      <c r="P101" s="70"/>
      <c r="Q101" s="155" t="str">
        <f t="shared" si="106"/>
        <v>-</v>
      </c>
      <c r="R101" s="70"/>
      <c r="S101" s="70"/>
      <c r="T101" s="155" t="str">
        <f t="shared" si="107"/>
        <v>-</v>
      </c>
      <c r="U101" s="70"/>
      <c r="V101" s="70"/>
      <c r="W101" s="155" t="str">
        <f t="shared" si="108"/>
        <v>-</v>
      </c>
      <c r="X101" s="70"/>
      <c r="Y101" s="70"/>
      <c r="Z101" s="155" t="str">
        <f t="shared" si="109"/>
        <v>-</v>
      </c>
      <c r="AA101" s="70"/>
      <c r="AB101" s="70"/>
      <c r="AC101" s="155" t="str">
        <f t="shared" si="73"/>
        <v>-</v>
      </c>
      <c r="AD101" s="70"/>
      <c r="AE101" s="70"/>
      <c r="AF101" s="155" t="str">
        <f t="shared" si="90"/>
        <v>-</v>
      </c>
      <c r="AG101" s="70"/>
      <c r="AH101" s="70"/>
      <c r="AI101" s="155" t="str">
        <f t="shared" si="91"/>
        <v>-</v>
      </c>
      <c r="AJ101" s="70"/>
      <c r="AK101" s="70"/>
      <c r="AL101" s="155" t="str">
        <f t="shared" si="92"/>
        <v>-</v>
      </c>
      <c r="AM101" s="70"/>
      <c r="AN101" s="70"/>
      <c r="AO101" s="155" t="str">
        <f t="shared" si="93"/>
        <v>-</v>
      </c>
      <c r="AP101" s="70"/>
      <c r="AQ101" s="70"/>
      <c r="AR101" s="155" t="str">
        <f t="shared" si="74"/>
        <v>-</v>
      </c>
      <c r="AS101" s="171"/>
      <c r="AT101" s="70"/>
      <c r="AU101" s="70"/>
      <c r="AV101" s="155" t="str">
        <f t="shared" si="75"/>
        <v>-</v>
      </c>
      <c r="AW101" s="70"/>
      <c r="AX101" s="70"/>
      <c r="AY101" s="155" t="str">
        <f t="shared" si="76"/>
        <v>-</v>
      </c>
      <c r="AZ101" s="70"/>
      <c r="BA101" s="70"/>
      <c r="BB101" s="155" t="str">
        <f t="shared" si="77"/>
        <v>-</v>
      </c>
      <c r="BC101" s="70"/>
      <c r="BD101" s="70"/>
      <c r="BE101" s="155" t="str">
        <f t="shared" si="78"/>
        <v>-</v>
      </c>
      <c r="BF101" s="70"/>
      <c r="BG101" s="70"/>
      <c r="BH101" s="155" t="str">
        <f t="shared" si="94"/>
        <v>-</v>
      </c>
      <c r="BI101" s="70"/>
      <c r="BJ101" s="70"/>
      <c r="BK101" s="155" t="str">
        <f t="shared" si="95"/>
        <v>-</v>
      </c>
      <c r="BL101" s="70"/>
      <c r="BM101" s="70"/>
      <c r="BN101" s="155" t="str">
        <f t="shared" si="96"/>
        <v>-</v>
      </c>
      <c r="BO101" s="70"/>
      <c r="BP101" s="70"/>
      <c r="BQ101" s="155" t="str">
        <f t="shared" si="97"/>
        <v>-</v>
      </c>
      <c r="BR101" s="70"/>
      <c r="BS101" s="70"/>
      <c r="BT101" s="155" t="str">
        <f t="shared" si="79"/>
        <v>-</v>
      </c>
      <c r="BU101" s="171"/>
      <c r="BV101" s="70"/>
      <c r="BW101" s="70"/>
      <c r="BX101" s="155" t="str">
        <f t="shared" si="80"/>
        <v>-</v>
      </c>
      <c r="BY101" s="70"/>
      <c r="BZ101" s="70"/>
      <c r="CA101" s="155" t="str">
        <f t="shared" si="81"/>
        <v>-</v>
      </c>
      <c r="CB101" s="70"/>
      <c r="CC101" s="70"/>
      <c r="CD101" s="155" t="str">
        <f t="shared" si="82"/>
        <v>-</v>
      </c>
      <c r="CE101" s="70"/>
      <c r="CF101" s="70"/>
      <c r="CG101" s="155" t="str">
        <f t="shared" si="83"/>
        <v>-</v>
      </c>
      <c r="CH101" s="70"/>
      <c r="CI101" s="70"/>
      <c r="CJ101" s="155" t="str">
        <f t="shared" si="98"/>
        <v>-</v>
      </c>
      <c r="CK101" s="70"/>
      <c r="CL101" s="70"/>
      <c r="CM101" s="155" t="str">
        <f t="shared" si="99"/>
        <v>-</v>
      </c>
      <c r="CN101" s="70"/>
      <c r="CO101" s="70"/>
      <c r="CP101" s="155" t="str">
        <f t="shared" si="100"/>
        <v>-</v>
      </c>
      <c r="CQ101" s="70"/>
      <c r="CR101" s="70"/>
      <c r="CS101" s="155" t="str">
        <f t="shared" si="101"/>
        <v>-</v>
      </c>
      <c r="CT101" s="70"/>
      <c r="CU101" s="70"/>
      <c r="CV101" s="155" t="str">
        <f t="shared" si="84"/>
        <v>-</v>
      </c>
      <c r="CW101" s="171"/>
      <c r="CX101" s="70"/>
      <c r="CY101" s="70"/>
      <c r="CZ101" s="155" t="str">
        <f t="shared" si="85"/>
        <v>-</v>
      </c>
      <c r="DA101" s="70"/>
      <c r="DB101" s="70"/>
      <c r="DC101" s="155" t="str">
        <f t="shared" si="86"/>
        <v>-</v>
      </c>
      <c r="DD101" s="70"/>
      <c r="DE101" s="70"/>
      <c r="DF101" s="155" t="str">
        <f t="shared" si="87"/>
        <v>-</v>
      </c>
      <c r="DG101" s="70"/>
      <c r="DH101" s="70"/>
      <c r="DI101" s="155" t="str">
        <f t="shared" si="88"/>
        <v>-</v>
      </c>
      <c r="DJ101" s="70"/>
      <c r="DK101" s="70"/>
      <c r="DL101" s="155" t="str">
        <f t="shared" si="102"/>
        <v>-</v>
      </c>
      <c r="DM101" s="70"/>
      <c r="DN101" s="70"/>
      <c r="DO101" s="155" t="str">
        <f t="shared" si="103"/>
        <v>-</v>
      </c>
      <c r="DP101" s="70"/>
      <c r="DQ101" s="70"/>
      <c r="DR101" s="155" t="str">
        <f t="shared" si="104"/>
        <v>-</v>
      </c>
      <c r="DS101" s="70"/>
      <c r="DT101" s="70"/>
      <c r="DU101" s="155" t="str">
        <f t="shared" si="105"/>
        <v>-</v>
      </c>
      <c r="DV101" s="70"/>
      <c r="DW101" s="70"/>
      <c r="DX101" s="155" t="str">
        <f t="shared" si="89"/>
        <v>-</v>
      </c>
      <c r="DY101" s="171"/>
    </row>
    <row r="102" spans="1:129" customFormat="1" x14ac:dyDescent="0.35">
      <c r="A102" s="23"/>
      <c r="B102" s="285"/>
      <c r="C102" s="285"/>
      <c r="D102" s="281"/>
      <c r="E102" s="281"/>
      <c r="F102" s="282"/>
      <c r="G102" s="285"/>
      <c r="H102" s="285"/>
      <c r="I102" s="285"/>
      <c r="J102" s="268"/>
      <c r="K102" s="311"/>
      <c r="L102" s="305"/>
      <c r="M102" s="305"/>
      <c r="N102" s="312"/>
      <c r="O102" s="70"/>
      <c r="P102" s="70"/>
      <c r="Q102" s="155" t="str">
        <f t="shared" si="106"/>
        <v>-</v>
      </c>
      <c r="R102" s="70"/>
      <c r="S102" s="70"/>
      <c r="T102" s="155" t="str">
        <f t="shared" si="107"/>
        <v>-</v>
      </c>
      <c r="U102" s="70"/>
      <c r="V102" s="70"/>
      <c r="W102" s="155" t="str">
        <f t="shared" si="108"/>
        <v>-</v>
      </c>
      <c r="X102" s="70"/>
      <c r="Y102" s="70"/>
      <c r="Z102" s="155" t="str">
        <f t="shared" si="109"/>
        <v>-</v>
      </c>
      <c r="AA102" s="70"/>
      <c r="AB102" s="70"/>
      <c r="AC102" s="155" t="str">
        <f t="shared" si="73"/>
        <v>-</v>
      </c>
      <c r="AD102" s="70"/>
      <c r="AE102" s="70"/>
      <c r="AF102" s="155" t="str">
        <f t="shared" si="90"/>
        <v>-</v>
      </c>
      <c r="AG102" s="70"/>
      <c r="AH102" s="70"/>
      <c r="AI102" s="155" t="str">
        <f t="shared" si="91"/>
        <v>-</v>
      </c>
      <c r="AJ102" s="70"/>
      <c r="AK102" s="70"/>
      <c r="AL102" s="155" t="str">
        <f t="shared" si="92"/>
        <v>-</v>
      </c>
      <c r="AM102" s="70"/>
      <c r="AN102" s="70"/>
      <c r="AO102" s="155" t="str">
        <f t="shared" si="93"/>
        <v>-</v>
      </c>
      <c r="AP102" s="70"/>
      <c r="AQ102" s="70"/>
      <c r="AR102" s="155" t="str">
        <f t="shared" si="74"/>
        <v>-</v>
      </c>
      <c r="AS102" s="171"/>
      <c r="AT102" s="70"/>
      <c r="AU102" s="70"/>
      <c r="AV102" s="155" t="str">
        <f t="shared" si="75"/>
        <v>-</v>
      </c>
      <c r="AW102" s="70"/>
      <c r="AX102" s="70"/>
      <c r="AY102" s="155" t="str">
        <f t="shared" si="76"/>
        <v>-</v>
      </c>
      <c r="AZ102" s="70"/>
      <c r="BA102" s="70"/>
      <c r="BB102" s="155" t="str">
        <f t="shared" si="77"/>
        <v>-</v>
      </c>
      <c r="BC102" s="70"/>
      <c r="BD102" s="70"/>
      <c r="BE102" s="155" t="str">
        <f t="shared" si="78"/>
        <v>-</v>
      </c>
      <c r="BF102" s="70"/>
      <c r="BG102" s="70"/>
      <c r="BH102" s="155" t="str">
        <f t="shared" si="94"/>
        <v>-</v>
      </c>
      <c r="BI102" s="70"/>
      <c r="BJ102" s="70"/>
      <c r="BK102" s="155" t="str">
        <f t="shared" si="95"/>
        <v>-</v>
      </c>
      <c r="BL102" s="70"/>
      <c r="BM102" s="70"/>
      <c r="BN102" s="155" t="str">
        <f t="shared" si="96"/>
        <v>-</v>
      </c>
      <c r="BO102" s="70"/>
      <c r="BP102" s="70"/>
      <c r="BQ102" s="155" t="str">
        <f t="shared" si="97"/>
        <v>-</v>
      </c>
      <c r="BR102" s="70"/>
      <c r="BS102" s="70"/>
      <c r="BT102" s="155" t="str">
        <f t="shared" si="79"/>
        <v>-</v>
      </c>
      <c r="BU102" s="171"/>
      <c r="BV102" s="70"/>
      <c r="BW102" s="70"/>
      <c r="BX102" s="155" t="str">
        <f t="shared" si="80"/>
        <v>-</v>
      </c>
      <c r="BY102" s="70"/>
      <c r="BZ102" s="70"/>
      <c r="CA102" s="155" t="str">
        <f t="shared" si="81"/>
        <v>-</v>
      </c>
      <c r="CB102" s="70"/>
      <c r="CC102" s="70"/>
      <c r="CD102" s="155" t="str">
        <f t="shared" si="82"/>
        <v>-</v>
      </c>
      <c r="CE102" s="70"/>
      <c r="CF102" s="70"/>
      <c r="CG102" s="155" t="str">
        <f t="shared" si="83"/>
        <v>-</v>
      </c>
      <c r="CH102" s="70"/>
      <c r="CI102" s="70"/>
      <c r="CJ102" s="155" t="str">
        <f t="shared" si="98"/>
        <v>-</v>
      </c>
      <c r="CK102" s="70"/>
      <c r="CL102" s="70"/>
      <c r="CM102" s="155" t="str">
        <f t="shared" si="99"/>
        <v>-</v>
      </c>
      <c r="CN102" s="70"/>
      <c r="CO102" s="70"/>
      <c r="CP102" s="155" t="str">
        <f t="shared" si="100"/>
        <v>-</v>
      </c>
      <c r="CQ102" s="70"/>
      <c r="CR102" s="70"/>
      <c r="CS102" s="155" t="str">
        <f t="shared" si="101"/>
        <v>-</v>
      </c>
      <c r="CT102" s="70"/>
      <c r="CU102" s="70"/>
      <c r="CV102" s="155" t="str">
        <f t="shared" si="84"/>
        <v>-</v>
      </c>
      <c r="CW102" s="171"/>
      <c r="CX102" s="70"/>
      <c r="CY102" s="70"/>
      <c r="CZ102" s="155" t="str">
        <f t="shared" si="85"/>
        <v>-</v>
      </c>
      <c r="DA102" s="70"/>
      <c r="DB102" s="70"/>
      <c r="DC102" s="155" t="str">
        <f t="shared" si="86"/>
        <v>-</v>
      </c>
      <c r="DD102" s="70"/>
      <c r="DE102" s="70"/>
      <c r="DF102" s="155" t="str">
        <f t="shared" si="87"/>
        <v>-</v>
      </c>
      <c r="DG102" s="70"/>
      <c r="DH102" s="70"/>
      <c r="DI102" s="155" t="str">
        <f t="shared" si="88"/>
        <v>-</v>
      </c>
      <c r="DJ102" s="70"/>
      <c r="DK102" s="70"/>
      <c r="DL102" s="155" t="str">
        <f t="shared" si="102"/>
        <v>-</v>
      </c>
      <c r="DM102" s="70"/>
      <c r="DN102" s="70"/>
      <c r="DO102" s="155" t="str">
        <f t="shared" si="103"/>
        <v>-</v>
      </c>
      <c r="DP102" s="70"/>
      <c r="DQ102" s="70"/>
      <c r="DR102" s="155" t="str">
        <f t="shared" si="104"/>
        <v>-</v>
      </c>
      <c r="DS102" s="70"/>
      <c r="DT102" s="70"/>
      <c r="DU102" s="155" t="str">
        <f t="shared" si="105"/>
        <v>-</v>
      </c>
      <c r="DV102" s="70"/>
      <c r="DW102" s="70"/>
      <c r="DX102" s="155" t="str">
        <f t="shared" si="89"/>
        <v>-</v>
      </c>
      <c r="DY102" s="171"/>
    </row>
    <row r="103" spans="1:129" customFormat="1" x14ac:dyDescent="0.35">
      <c r="A103" s="23"/>
      <c r="B103" s="285"/>
      <c r="C103" s="285"/>
      <c r="D103" s="281"/>
      <c r="E103" s="281"/>
      <c r="F103" s="282"/>
      <c r="G103" s="285"/>
      <c r="H103" s="285"/>
      <c r="I103" s="285"/>
      <c r="J103" s="268"/>
      <c r="K103" s="311"/>
      <c r="L103" s="305"/>
      <c r="M103" s="305"/>
      <c r="N103" s="312"/>
      <c r="O103" s="70"/>
      <c r="P103" s="70"/>
      <c r="Q103" s="155" t="str">
        <f t="shared" si="106"/>
        <v>-</v>
      </c>
      <c r="R103" s="70"/>
      <c r="S103" s="70"/>
      <c r="T103" s="155" t="str">
        <f t="shared" si="107"/>
        <v>-</v>
      </c>
      <c r="U103" s="70"/>
      <c r="V103" s="70"/>
      <c r="W103" s="155" t="str">
        <f t="shared" si="108"/>
        <v>-</v>
      </c>
      <c r="X103" s="70"/>
      <c r="Y103" s="70"/>
      <c r="Z103" s="155" t="str">
        <f t="shared" si="109"/>
        <v>-</v>
      </c>
      <c r="AA103" s="70"/>
      <c r="AB103" s="70"/>
      <c r="AC103" s="155" t="str">
        <f t="shared" si="73"/>
        <v>-</v>
      </c>
      <c r="AD103" s="70"/>
      <c r="AE103" s="70"/>
      <c r="AF103" s="155" t="str">
        <f t="shared" si="90"/>
        <v>-</v>
      </c>
      <c r="AG103" s="70"/>
      <c r="AH103" s="70"/>
      <c r="AI103" s="155" t="str">
        <f t="shared" si="91"/>
        <v>-</v>
      </c>
      <c r="AJ103" s="70"/>
      <c r="AK103" s="70"/>
      <c r="AL103" s="155" t="str">
        <f t="shared" si="92"/>
        <v>-</v>
      </c>
      <c r="AM103" s="70"/>
      <c r="AN103" s="70"/>
      <c r="AO103" s="155" t="str">
        <f t="shared" si="93"/>
        <v>-</v>
      </c>
      <c r="AP103" s="70"/>
      <c r="AQ103" s="70"/>
      <c r="AR103" s="155" t="str">
        <f t="shared" si="74"/>
        <v>-</v>
      </c>
      <c r="AS103" s="171"/>
      <c r="AT103" s="70"/>
      <c r="AU103" s="70"/>
      <c r="AV103" s="155" t="str">
        <f t="shared" si="75"/>
        <v>-</v>
      </c>
      <c r="AW103" s="70"/>
      <c r="AX103" s="70"/>
      <c r="AY103" s="155" t="str">
        <f t="shared" si="76"/>
        <v>-</v>
      </c>
      <c r="AZ103" s="70"/>
      <c r="BA103" s="70"/>
      <c r="BB103" s="155" t="str">
        <f t="shared" si="77"/>
        <v>-</v>
      </c>
      <c r="BC103" s="70"/>
      <c r="BD103" s="70"/>
      <c r="BE103" s="155" t="str">
        <f t="shared" si="78"/>
        <v>-</v>
      </c>
      <c r="BF103" s="70"/>
      <c r="BG103" s="70"/>
      <c r="BH103" s="155" t="str">
        <f t="shared" si="94"/>
        <v>-</v>
      </c>
      <c r="BI103" s="70"/>
      <c r="BJ103" s="70"/>
      <c r="BK103" s="155" t="str">
        <f t="shared" si="95"/>
        <v>-</v>
      </c>
      <c r="BL103" s="70"/>
      <c r="BM103" s="70"/>
      <c r="BN103" s="155" t="str">
        <f t="shared" si="96"/>
        <v>-</v>
      </c>
      <c r="BO103" s="70"/>
      <c r="BP103" s="70"/>
      <c r="BQ103" s="155" t="str">
        <f t="shared" si="97"/>
        <v>-</v>
      </c>
      <c r="BR103" s="70"/>
      <c r="BS103" s="70"/>
      <c r="BT103" s="155" t="str">
        <f t="shared" si="79"/>
        <v>-</v>
      </c>
      <c r="BU103" s="171"/>
      <c r="BV103" s="70"/>
      <c r="BW103" s="70"/>
      <c r="BX103" s="155" t="str">
        <f t="shared" si="80"/>
        <v>-</v>
      </c>
      <c r="BY103" s="70"/>
      <c r="BZ103" s="70"/>
      <c r="CA103" s="155" t="str">
        <f t="shared" si="81"/>
        <v>-</v>
      </c>
      <c r="CB103" s="70"/>
      <c r="CC103" s="70"/>
      <c r="CD103" s="155" t="str">
        <f t="shared" si="82"/>
        <v>-</v>
      </c>
      <c r="CE103" s="70"/>
      <c r="CF103" s="70"/>
      <c r="CG103" s="155" t="str">
        <f t="shared" si="83"/>
        <v>-</v>
      </c>
      <c r="CH103" s="70"/>
      <c r="CI103" s="70"/>
      <c r="CJ103" s="155" t="str">
        <f t="shared" si="98"/>
        <v>-</v>
      </c>
      <c r="CK103" s="70"/>
      <c r="CL103" s="70"/>
      <c r="CM103" s="155" t="str">
        <f t="shared" si="99"/>
        <v>-</v>
      </c>
      <c r="CN103" s="70"/>
      <c r="CO103" s="70"/>
      <c r="CP103" s="155" t="str">
        <f t="shared" si="100"/>
        <v>-</v>
      </c>
      <c r="CQ103" s="70"/>
      <c r="CR103" s="70"/>
      <c r="CS103" s="155" t="str">
        <f t="shared" si="101"/>
        <v>-</v>
      </c>
      <c r="CT103" s="70"/>
      <c r="CU103" s="70"/>
      <c r="CV103" s="155" t="str">
        <f t="shared" si="84"/>
        <v>-</v>
      </c>
      <c r="CW103" s="171"/>
      <c r="CX103" s="70"/>
      <c r="CY103" s="70"/>
      <c r="CZ103" s="155" t="str">
        <f t="shared" si="85"/>
        <v>-</v>
      </c>
      <c r="DA103" s="70"/>
      <c r="DB103" s="70"/>
      <c r="DC103" s="155" t="str">
        <f t="shared" si="86"/>
        <v>-</v>
      </c>
      <c r="DD103" s="70"/>
      <c r="DE103" s="70"/>
      <c r="DF103" s="155" t="str">
        <f t="shared" si="87"/>
        <v>-</v>
      </c>
      <c r="DG103" s="70"/>
      <c r="DH103" s="70"/>
      <c r="DI103" s="155" t="str">
        <f t="shared" si="88"/>
        <v>-</v>
      </c>
      <c r="DJ103" s="70"/>
      <c r="DK103" s="70"/>
      <c r="DL103" s="155" t="str">
        <f t="shared" si="102"/>
        <v>-</v>
      </c>
      <c r="DM103" s="70"/>
      <c r="DN103" s="70"/>
      <c r="DO103" s="155" t="str">
        <f t="shared" si="103"/>
        <v>-</v>
      </c>
      <c r="DP103" s="70"/>
      <c r="DQ103" s="70"/>
      <c r="DR103" s="155" t="str">
        <f t="shared" si="104"/>
        <v>-</v>
      </c>
      <c r="DS103" s="70"/>
      <c r="DT103" s="70"/>
      <c r="DU103" s="155" t="str">
        <f t="shared" si="105"/>
        <v>-</v>
      </c>
      <c r="DV103" s="70"/>
      <c r="DW103" s="70"/>
      <c r="DX103" s="155" t="str">
        <f t="shared" si="89"/>
        <v>-</v>
      </c>
      <c r="DY103" s="171"/>
    </row>
    <row r="104" spans="1:129" customFormat="1" x14ac:dyDescent="0.35">
      <c r="A104" s="23"/>
      <c r="B104" s="285"/>
      <c r="C104" s="285"/>
      <c r="D104" s="281"/>
      <c r="E104" s="281"/>
      <c r="F104" s="282"/>
      <c r="G104" s="285"/>
      <c r="H104" s="285"/>
      <c r="I104" s="285"/>
      <c r="J104" s="268"/>
      <c r="K104" s="311"/>
      <c r="L104" s="305"/>
      <c r="M104" s="305"/>
      <c r="N104" s="312"/>
      <c r="O104" s="70"/>
      <c r="P104" s="70"/>
      <c r="Q104" s="155" t="str">
        <f t="shared" si="106"/>
        <v>-</v>
      </c>
      <c r="R104" s="70"/>
      <c r="S104" s="70"/>
      <c r="T104" s="155" t="str">
        <f t="shared" si="107"/>
        <v>-</v>
      </c>
      <c r="U104" s="70"/>
      <c r="V104" s="70"/>
      <c r="W104" s="155" t="str">
        <f t="shared" si="108"/>
        <v>-</v>
      </c>
      <c r="X104" s="70"/>
      <c r="Y104" s="70"/>
      <c r="Z104" s="155" t="str">
        <f t="shared" si="109"/>
        <v>-</v>
      </c>
      <c r="AA104" s="70"/>
      <c r="AB104" s="70"/>
      <c r="AC104" s="155" t="str">
        <f t="shared" si="73"/>
        <v>-</v>
      </c>
      <c r="AD104" s="70"/>
      <c r="AE104" s="70"/>
      <c r="AF104" s="155" t="str">
        <f t="shared" si="90"/>
        <v>-</v>
      </c>
      <c r="AG104" s="70"/>
      <c r="AH104" s="70"/>
      <c r="AI104" s="155" t="str">
        <f t="shared" si="91"/>
        <v>-</v>
      </c>
      <c r="AJ104" s="70"/>
      <c r="AK104" s="70"/>
      <c r="AL104" s="155" t="str">
        <f t="shared" si="92"/>
        <v>-</v>
      </c>
      <c r="AM104" s="70"/>
      <c r="AN104" s="70"/>
      <c r="AO104" s="155" t="str">
        <f t="shared" si="93"/>
        <v>-</v>
      </c>
      <c r="AP104" s="70"/>
      <c r="AQ104" s="70"/>
      <c r="AR104" s="155" t="str">
        <f t="shared" si="74"/>
        <v>-</v>
      </c>
      <c r="AS104" s="171"/>
      <c r="AT104" s="70"/>
      <c r="AU104" s="70"/>
      <c r="AV104" s="155" t="str">
        <f t="shared" si="75"/>
        <v>-</v>
      </c>
      <c r="AW104" s="70"/>
      <c r="AX104" s="70"/>
      <c r="AY104" s="155" t="str">
        <f t="shared" si="76"/>
        <v>-</v>
      </c>
      <c r="AZ104" s="70"/>
      <c r="BA104" s="70"/>
      <c r="BB104" s="155" t="str">
        <f t="shared" si="77"/>
        <v>-</v>
      </c>
      <c r="BC104" s="70"/>
      <c r="BD104" s="70"/>
      <c r="BE104" s="155" t="str">
        <f t="shared" si="78"/>
        <v>-</v>
      </c>
      <c r="BF104" s="70"/>
      <c r="BG104" s="70"/>
      <c r="BH104" s="155" t="str">
        <f t="shared" si="94"/>
        <v>-</v>
      </c>
      <c r="BI104" s="70"/>
      <c r="BJ104" s="70"/>
      <c r="BK104" s="155" t="str">
        <f t="shared" si="95"/>
        <v>-</v>
      </c>
      <c r="BL104" s="70"/>
      <c r="BM104" s="70"/>
      <c r="BN104" s="155" t="str">
        <f t="shared" si="96"/>
        <v>-</v>
      </c>
      <c r="BO104" s="70"/>
      <c r="BP104" s="70"/>
      <c r="BQ104" s="155" t="str">
        <f t="shared" si="97"/>
        <v>-</v>
      </c>
      <c r="BR104" s="70"/>
      <c r="BS104" s="70"/>
      <c r="BT104" s="155" t="str">
        <f t="shared" si="79"/>
        <v>-</v>
      </c>
      <c r="BU104" s="171"/>
      <c r="BV104" s="70"/>
      <c r="BW104" s="70"/>
      <c r="BX104" s="155" t="str">
        <f t="shared" si="80"/>
        <v>-</v>
      </c>
      <c r="BY104" s="70"/>
      <c r="BZ104" s="70"/>
      <c r="CA104" s="155" t="str">
        <f t="shared" si="81"/>
        <v>-</v>
      </c>
      <c r="CB104" s="70"/>
      <c r="CC104" s="70"/>
      <c r="CD104" s="155" t="str">
        <f t="shared" si="82"/>
        <v>-</v>
      </c>
      <c r="CE104" s="70"/>
      <c r="CF104" s="70"/>
      <c r="CG104" s="155" t="str">
        <f t="shared" si="83"/>
        <v>-</v>
      </c>
      <c r="CH104" s="70"/>
      <c r="CI104" s="70"/>
      <c r="CJ104" s="155" t="str">
        <f t="shared" si="98"/>
        <v>-</v>
      </c>
      <c r="CK104" s="70"/>
      <c r="CL104" s="70"/>
      <c r="CM104" s="155" t="str">
        <f t="shared" si="99"/>
        <v>-</v>
      </c>
      <c r="CN104" s="70"/>
      <c r="CO104" s="70"/>
      <c r="CP104" s="155" t="str">
        <f t="shared" si="100"/>
        <v>-</v>
      </c>
      <c r="CQ104" s="70"/>
      <c r="CR104" s="70"/>
      <c r="CS104" s="155" t="str">
        <f t="shared" si="101"/>
        <v>-</v>
      </c>
      <c r="CT104" s="70"/>
      <c r="CU104" s="70"/>
      <c r="CV104" s="155" t="str">
        <f t="shared" si="84"/>
        <v>-</v>
      </c>
      <c r="CW104" s="171"/>
      <c r="CX104" s="70"/>
      <c r="CY104" s="70"/>
      <c r="CZ104" s="155" t="str">
        <f t="shared" si="85"/>
        <v>-</v>
      </c>
      <c r="DA104" s="70"/>
      <c r="DB104" s="70"/>
      <c r="DC104" s="155" t="str">
        <f t="shared" si="86"/>
        <v>-</v>
      </c>
      <c r="DD104" s="70"/>
      <c r="DE104" s="70"/>
      <c r="DF104" s="155" t="str">
        <f t="shared" si="87"/>
        <v>-</v>
      </c>
      <c r="DG104" s="70"/>
      <c r="DH104" s="70"/>
      <c r="DI104" s="155" t="str">
        <f t="shared" si="88"/>
        <v>-</v>
      </c>
      <c r="DJ104" s="70"/>
      <c r="DK104" s="70"/>
      <c r="DL104" s="155" t="str">
        <f t="shared" si="102"/>
        <v>-</v>
      </c>
      <c r="DM104" s="70"/>
      <c r="DN104" s="70"/>
      <c r="DO104" s="155" t="str">
        <f t="shared" si="103"/>
        <v>-</v>
      </c>
      <c r="DP104" s="70"/>
      <c r="DQ104" s="70"/>
      <c r="DR104" s="155" t="str">
        <f t="shared" si="104"/>
        <v>-</v>
      </c>
      <c r="DS104" s="70"/>
      <c r="DT104" s="70"/>
      <c r="DU104" s="155" t="str">
        <f t="shared" si="105"/>
        <v>-</v>
      </c>
      <c r="DV104" s="70"/>
      <c r="DW104" s="70"/>
      <c r="DX104" s="155" t="str">
        <f t="shared" si="89"/>
        <v>-</v>
      </c>
      <c r="DY104" s="171"/>
    </row>
    <row r="105" spans="1:129" customFormat="1" x14ac:dyDescent="0.35">
      <c r="A105" s="23"/>
      <c r="B105" s="285"/>
      <c r="C105" s="285"/>
      <c r="D105" s="281"/>
      <c r="E105" s="281"/>
      <c r="F105" s="282"/>
      <c r="G105" s="285"/>
      <c r="H105" s="285"/>
      <c r="I105" s="285"/>
      <c r="J105" s="268"/>
      <c r="K105" s="311"/>
      <c r="L105" s="305"/>
      <c r="M105" s="305"/>
      <c r="N105" s="312"/>
      <c r="O105" s="70"/>
      <c r="P105" s="70"/>
      <c r="Q105" s="155" t="str">
        <f t="shared" si="106"/>
        <v>-</v>
      </c>
      <c r="R105" s="70"/>
      <c r="S105" s="70"/>
      <c r="T105" s="155" t="str">
        <f t="shared" si="107"/>
        <v>-</v>
      </c>
      <c r="U105" s="70"/>
      <c r="V105" s="70"/>
      <c r="W105" s="155" t="str">
        <f t="shared" si="108"/>
        <v>-</v>
      </c>
      <c r="X105" s="70"/>
      <c r="Y105" s="70"/>
      <c r="Z105" s="155" t="str">
        <f t="shared" si="109"/>
        <v>-</v>
      </c>
      <c r="AA105" s="70"/>
      <c r="AB105" s="70"/>
      <c r="AC105" s="155" t="str">
        <f t="shared" si="73"/>
        <v>-</v>
      </c>
      <c r="AD105" s="70"/>
      <c r="AE105" s="70"/>
      <c r="AF105" s="155" t="str">
        <f t="shared" si="90"/>
        <v>-</v>
      </c>
      <c r="AG105" s="70"/>
      <c r="AH105" s="70"/>
      <c r="AI105" s="155" t="str">
        <f t="shared" si="91"/>
        <v>-</v>
      </c>
      <c r="AJ105" s="70"/>
      <c r="AK105" s="70"/>
      <c r="AL105" s="155" t="str">
        <f t="shared" si="92"/>
        <v>-</v>
      </c>
      <c r="AM105" s="70"/>
      <c r="AN105" s="70"/>
      <c r="AO105" s="155" t="str">
        <f t="shared" si="93"/>
        <v>-</v>
      </c>
      <c r="AP105" s="70"/>
      <c r="AQ105" s="70"/>
      <c r="AR105" s="155" t="str">
        <f t="shared" si="74"/>
        <v>-</v>
      </c>
      <c r="AS105" s="171"/>
      <c r="AT105" s="70"/>
      <c r="AU105" s="70"/>
      <c r="AV105" s="155" t="str">
        <f t="shared" si="75"/>
        <v>-</v>
      </c>
      <c r="AW105" s="70"/>
      <c r="AX105" s="70"/>
      <c r="AY105" s="155" t="str">
        <f t="shared" si="76"/>
        <v>-</v>
      </c>
      <c r="AZ105" s="70"/>
      <c r="BA105" s="70"/>
      <c r="BB105" s="155" t="str">
        <f t="shared" si="77"/>
        <v>-</v>
      </c>
      <c r="BC105" s="70"/>
      <c r="BD105" s="70"/>
      <c r="BE105" s="155" t="str">
        <f t="shared" si="78"/>
        <v>-</v>
      </c>
      <c r="BF105" s="70"/>
      <c r="BG105" s="70"/>
      <c r="BH105" s="155" t="str">
        <f t="shared" si="94"/>
        <v>-</v>
      </c>
      <c r="BI105" s="70"/>
      <c r="BJ105" s="70"/>
      <c r="BK105" s="155" t="str">
        <f t="shared" si="95"/>
        <v>-</v>
      </c>
      <c r="BL105" s="70"/>
      <c r="BM105" s="70"/>
      <c r="BN105" s="155" t="str">
        <f t="shared" si="96"/>
        <v>-</v>
      </c>
      <c r="BO105" s="70"/>
      <c r="BP105" s="70"/>
      <c r="BQ105" s="155" t="str">
        <f t="shared" si="97"/>
        <v>-</v>
      </c>
      <c r="BR105" s="70"/>
      <c r="BS105" s="70"/>
      <c r="BT105" s="155" t="str">
        <f t="shared" si="79"/>
        <v>-</v>
      </c>
      <c r="BU105" s="171"/>
      <c r="BV105" s="70"/>
      <c r="BW105" s="70"/>
      <c r="BX105" s="155" t="str">
        <f t="shared" si="80"/>
        <v>-</v>
      </c>
      <c r="BY105" s="70"/>
      <c r="BZ105" s="70"/>
      <c r="CA105" s="155" t="str">
        <f t="shared" si="81"/>
        <v>-</v>
      </c>
      <c r="CB105" s="70"/>
      <c r="CC105" s="70"/>
      <c r="CD105" s="155" t="str">
        <f t="shared" si="82"/>
        <v>-</v>
      </c>
      <c r="CE105" s="70"/>
      <c r="CF105" s="70"/>
      <c r="CG105" s="155" t="str">
        <f t="shared" si="83"/>
        <v>-</v>
      </c>
      <c r="CH105" s="70"/>
      <c r="CI105" s="70"/>
      <c r="CJ105" s="155" t="str">
        <f t="shared" si="98"/>
        <v>-</v>
      </c>
      <c r="CK105" s="70"/>
      <c r="CL105" s="70"/>
      <c r="CM105" s="155" t="str">
        <f t="shared" si="99"/>
        <v>-</v>
      </c>
      <c r="CN105" s="70"/>
      <c r="CO105" s="70"/>
      <c r="CP105" s="155" t="str">
        <f t="shared" si="100"/>
        <v>-</v>
      </c>
      <c r="CQ105" s="70"/>
      <c r="CR105" s="70"/>
      <c r="CS105" s="155" t="str">
        <f t="shared" si="101"/>
        <v>-</v>
      </c>
      <c r="CT105" s="70"/>
      <c r="CU105" s="70"/>
      <c r="CV105" s="155" t="str">
        <f t="shared" si="84"/>
        <v>-</v>
      </c>
      <c r="CW105" s="171"/>
      <c r="CX105" s="70"/>
      <c r="CY105" s="70"/>
      <c r="CZ105" s="155" t="str">
        <f t="shared" si="85"/>
        <v>-</v>
      </c>
      <c r="DA105" s="70"/>
      <c r="DB105" s="70"/>
      <c r="DC105" s="155" t="str">
        <f t="shared" si="86"/>
        <v>-</v>
      </c>
      <c r="DD105" s="70"/>
      <c r="DE105" s="70"/>
      <c r="DF105" s="155" t="str">
        <f t="shared" si="87"/>
        <v>-</v>
      </c>
      <c r="DG105" s="70"/>
      <c r="DH105" s="70"/>
      <c r="DI105" s="155" t="str">
        <f t="shared" si="88"/>
        <v>-</v>
      </c>
      <c r="DJ105" s="70"/>
      <c r="DK105" s="70"/>
      <c r="DL105" s="155" t="str">
        <f t="shared" si="102"/>
        <v>-</v>
      </c>
      <c r="DM105" s="70"/>
      <c r="DN105" s="70"/>
      <c r="DO105" s="155" t="str">
        <f t="shared" si="103"/>
        <v>-</v>
      </c>
      <c r="DP105" s="70"/>
      <c r="DQ105" s="70"/>
      <c r="DR105" s="155" t="str">
        <f t="shared" si="104"/>
        <v>-</v>
      </c>
      <c r="DS105" s="70"/>
      <c r="DT105" s="70"/>
      <c r="DU105" s="155" t="str">
        <f t="shared" si="105"/>
        <v>-</v>
      </c>
      <c r="DV105" s="70"/>
      <c r="DW105" s="70"/>
      <c r="DX105" s="155" t="str">
        <f t="shared" si="89"/>
        <v>-</v>
      </c>
      <c r="DY105" s="171"/>
    </row>
    <row r="106" spans="1:129" customFormat="1" x14ac:dyDescent="0.35">
      <c r="A106" s="23"/>
      <c r="B106" s="285"/>
      <c r="C106" s="285"/>
      <c r="D106" s="281"/>
      <c r="E106" s="281"/>
      <c r="F106" s="282"/>
      <c r="G106" s="285"/>
      <c r="H106" s="285"/>
      <c r="I106" s="285"/>
      <c r="J106" s="268"/>
      <c r="K106" s="311"/>
      <c r="L106" s="305"/>
      <c r="M106" s="305"/>
      <c r="N106" s="312"/>
      <c r="O106" s="70"/>
      <c r="P106" s="70"/>
      <c r="Q106" s="155" t="str">
        <f t="shared" si="106"/>
        <v>-</v>
      </c>
      <c r="R106" s="70"/>
      <c r="S106" s="70"/>
      <c r="T106" s="155" t="str">
        <f t="shared" si="107"/>
        <v>-</v>
      </c>
      <c r="U106" s="70"/>
      <c r="V106" s="70"/>
      <c r="W106" s="155" t="str">
        <f t="shared" si="108"/>
        <v>-</v>
      </c>
      <c r="X106" s="70"/>
      <c r="Y106" s="70"/>
      <c r="Z106" s="155" t="str">
        <f t="shared" si="109"/>
        <v>-</v>
      </c>
      <c r="AA106" s="70"/>
      <c r="AB106" s="70"/>
      <c r="AC106" s="155" t="str">
        <f t="shared" si="73"/>
        <v>-</v>
      </c>
      <c r="AD106" s="70"/>
      <c r="AE106" s="70"/>
      <c r="AF106" s="155" t="str">
        <f t="shared" si="90"/>
        <v>-</v>
      </c>
      <c r="AG106" s="70"/>
      <c r="AH106" s="70"/>
      <c r="AI106" s="155" t="str">
        <f t="shared" si="91"/>
        <v>-</v>
      </c>
      <c r="AJ106" s="70"/>
      <c r="AK106" s="70"/>
      <c r="AL106" s="155" t="str">
        <f t="shared" si="92"/>
        <v>-</v>
      </c>
      <c r="AM106" s="70"/>
      <c r="AN106" s="70"/>
      <c r="AO106" s="155" t="str">
        <f t="shared" si="93"/>
        <v>-</v>
      </c>
      <c r="AP106" s="70"/>
      <c r="AQ106" s="70"/>
      <c r="AR106" s="155" t="str">
        <f t="shared" si="74"/>
        <v>-</v>
      </c>
      <c r="AS106" s="171"/>
      <c r="AT106" s="70"/>
      <c r="AU106" s="70"/>
      <c r="AV106" s="155" t="str">
        <f t="shared" si="75"/>
        <v>-</v>
      </c>
      <c r="AW106" s="70"/>
      <c r="AX106" s="70"/>
      <c r="AY106" s="155" t="str">
        <f t="shared" si="76"/>
        <v>-</v>
      </c>
      <c r="AZ106" s="70"/>
      <c r="BA106" s="70"/>
      <c r="BB106" s="155" t="str">
        <f t="shared" si="77"/>
        <v>-</v>
      </c>
      <c r="BC106" s="70"/>
      <c r="BD106" s="70"/>
      <c r="BE106" s="155" t="str">
        <f t="shared" si="78"/>
        <v>-</v>
      </c>
      <c r="BF106" s="70"/>
      <c r="BG106" s="70"/>
      <c r="BH106" s="155" t="str">
        <f t="shared" si="94"/>
        <v>-</v>
      </c>
      <c r="BI106" s="70"/>
      <c r="BJ106" s="70"/>
      <c r="BK106" s="155" t="str">
        <f t="shared" si="95"/>
        <v>-</v>
      </c>
      <c r="BL106" s="70"/>
      <c r="BM106" s="70"/>
      <c r="BN106" s="155" t="str">
        <f t="shared" si="96"/>
        <v>-</v>
      </c>
      <c r="BO106" s="70"/>
      <c r="BP106" s="70"/>
      <c r="BQ106" s="155" t="str">
        <f t="shared" si="97"/>
        <v>-</v>
      </c>
      <c r="BR106" s="70"/>
      <c r="BS106" s="70"/>
      <c r="BT106" s="155" t="str">
        <f t="shared" si="79"/>
        <v>-</v>
      </c>
      <c r="BU106" s="171"/>
      <c r="BV106" s="70"/>
      <c r="BW106" s="70"/>
      <c r="BX106" s="155" t="str">
        <f t="shared" si="80"/>
        <v>-</v>
      </c>
      <c r="BY106" s="70"/>
      <c r="BZ106" s="70"/>
      <c r="CA106" s="155" t="str">
        <f t="shared" si="81"/>
        <v>-</v>
      </c>
      <c r="CB106" s="70"/>
      <c r="CC106" s="70"/>
      <c r="CD106" s="155" t="str">
        <f t="shared" si="82"/>
        <v>-</v>
      </c>
      <c r="CE106" s="70"/>
      <c r="CF106" s="70"/>
      <c r="CG106" s="155" t="str">
        <f t="shared" si="83"/>
        <v>-</v>
      </c>
      <c r="CH106" s="70"/>
      <c r="CI106" s="70"/>
      <c r="CJ106" s="155" t="str">
        <f t="shared" si="98"/>
        <v>-</v>
      </c>
      <c r="CK106" s="70"/>
      <c r="CL106" s="70"/>
      <c r="CM106" s="155" t="str">
        <f t="shared" si="99"/>
        <v>-</v>
      </c>
      <c r="CN106" s="70"/>
      <c r="CO106" s="70"/>
      <c r="CP106" s="155" t="str">
        <f t="shared" si="100"/>
        <v>-</v>
      </c>
      <c r="CQ106" s="70"/>
      <c r="CR106" s="70"/>
      <c r="CS106" s="155" t="str">
        <f t="shared" si="101"/>
        <v>-</v>
      </c>
      <c r="CT106" s="70"/>
      <c r="CU106" s="70"/>
      <c r="CV106" s="155" t="str">
        <f t="shared" si="84"/>
        <v>-</v>
      </c>
      <c r="CW106" s="171"/>
      <c r="CX106" s="70"/>
      <c r="CY106" s="70"/>
      <c r="CZ106" s="155" t="str">
        <f t="shared" si="85"/>
        <v>-</v>
      </c>
      <c r="DA106" s="70"/>
      <c r="DB106" s="70"/>
      <c r="DC106" s="155" t="str">
        <f t="shared" si="86"/>
        <v>-</v>
      </c>
      <c r="DD106" s="70"/>
      <c r="DE106" s="70"/>
      <c r="DF106" s="155" t="str">
        <f t="shared" si="87"/>
        <v>-</v>
      </c>
      <c r="DG106" s="70"/>
      <c r="DH106" s="70"/>
      <c r="DI106" s="155" t="str">
        <f t="shared" si="88"/>
        <v>-</v>
      </c>
      <c r="DJ106" s="70"/>
      <c r="DK106" s="70"/>
      <c r="DL106" s="155" t="str">
        <f t="shared" si="102"/>
        <v>-</v>
      </c>
      <c r="DM106" s="70"/>
      <c r="DN106" s="70"/>
      <c r="DO106" s="155" t="str">
        <f t="shared" si="103"/>
        <v>-</v>
      </c>
      <c r="DP106" s="70"/>
      <c r="DQ106" s="70"/>
      <c r="DR106" s="155" t="str">
        <f t="shared" si="104"/>
        <v>-</v>
      </c>
      <c r="DS106" s="70"/>
      <c r="DT106" s="70"/>
      <c r="DU106" s="155" t="str">
        <f t="shared" si="105"/>
        <v>-</v>
      </c>
      <c r="DV106" s="70"/>
      <c r="DW106" s="70"/>
      <c r="DX106" s="155" t="str">
        <f t="shared" si="89"/>
        <v>-</v>
      </c>
      <c r="DY106" s="171"/>
    </row>
    <row r="107" spans="1:129" customFormat="1" x14ac:dyDescent="0.35">
      <c r="A107" s="23"/>
      <c r="B107" s="285"/>
      <c r="C107" s="285"/>
      <c r="D107" s="281"/>
      <c r="E107" s="281"/>
      <c r="F107" s="282"/>
      <c r="G107" s="285"/>
      <c r="H107" s="285"/>
      <c r="I107" s="285"/>
      <c r="J107" s="268"/>
      <c r="K107" s="311"/>
      <c r="L107" s="305"/>
      <c r="M107" s="305"/>
      <c r="N107" s="312"/>
      <c r="O107" s="70"/>
      <c r="P107" s="70"/>
      <c r="Q107" s="155" t="str">
        <f t="shared" si="106"/>
        <v>-</v>
      </c>
      <c r="R107" s="70"/>
      <c r="S107" s="70"/>
      <c r="T107" s="155" t="str">
        <f t="shared" si="107"/>
        <v>-</v>
      </c>
      <c r="U107" s="70"/>
      <c r="V107" s="70"/>
      <c r="W107" s="155" t="str">
        <f t="shared" si="108"/>
        <v>-</v>
      </c>
      <c r="X107" s="70"/>
      <c r="Y107" s="70"/>
      <c r="Z107" s="155" t="str">
        <f t="shared" si="109"/>
        <v>-</v>
      </c>
      <c r="AA107" s="70"/>
      <c r="AB107" s="70"/>
      <c r="AC107" s="155" t="str">
        <f t="shared" si="73"/>
        <v>-</v>
      </c>
      <c r="AD107" s="70"/>
      <c r="AE107" s="70"/>
      <c r="AF107" s="155" t="str">
        <f t="shared" si="90"/>
        <v>-</v>
      </c>
      <c r="AG107" s="70"/>
      <c r="AH107" s="70"/>
      <c r="AI107" s="155" t="str">
        <f t="shared" si="91"/>
        <v>-</v>
      </c>
      <c r="AJ107" s="70"/>
      <c r="AK107" s="70"/>
      <c r="AL107" s="155" t="str">
        <f t="shared" si="92"/>
        <v>-</v>
      </c>
      <c r="AM107" s="70"/>
      <c r="AN107" s="70"/>
      <c r="AO107" s="155" t="str">
        <f t="shared" si="93"/>
        <v>-</v>
      </c>
      <c r="AP107" s="70"/>
      <c r="AQ107" s="70"/>
      <c r="AR107" s="155" t="str">
        <f t="shared" si="74"/>
        <v>-</v>
      </c>
      <c r="AS107" s="171"/>
      <c r="AT107" s="70"/>
      <c r="AU107" s="70"/>
      <c r="AV107" s="155" t="str">
        <f t="shared" si="75"/>
        <v>-</v>
      </c>
      <c r="AW107" s="70"/>
      <c r="AX107" s="70"/>
      <c r="AY107" s="155" t="str">
        <f t="shared" si="76"/>
        <v>-</v>
      </c>
      <c r="AZ107" s="70"/>
      <c r="BA107" s="70"/>
      <c r="BB107" s="155" t="str">
        <f t="shared" si="77"/>
        <v>-</v>
      </c>
      <c r="BC107" s="70"/>
      <c r="BD107" s="70"/>
      <c r="BE107" s="155" t="str">
        <f t="shared" si="78"/>
        <v>-</v>
      </c>
      <c r="BF107" s="70"/>
      <c r="BG107" s="70"/>
      <c r="BH107" s="155" t="str">
        <f t="shared" si="94"/>
        <v>-</v>
      </c>
      <c r="BI107" s="70"/>
      <c r="BJ107" s="70"/>
      <c r="BK107" s="155" t="str">
        <f t="shared" si="95"/>
        <v>-</v>
      </c>
      <c r="BL107" s="70"/>
      <c r="BM107" s="70"/>
      <c r="BN107" s="155" t="str">
        <f t="shared" si="96"/>
        <v>-</v>
      </c>
      <c r="BO107" s="70"/>
      <c r="BP107" s="70"/>
      <c r="BQ107" s="155" t="str">
        <f t="shared" si="97"/>
        <v>-</v>
      </c>
      <c r="BR107" s="70"/>
      <c r="BS107" s="70"/>
      <c r="BT107" s="155" t="str">
        <f t="shared" si="79"/>
        <v>-</v>
      </c>
      <c r="BU107" s="171"/>
      <c r="BV107" s="70"/>
      <c r="BW107" s="70"/>
      <c r="BX107" s="155" t="str">
        <f t="shared" si="80"/>
        <v>-</v>
      </c>
      <c r="BY107" s="70"/>
      <c r="BZ107" s="70"/>
      <c r="CA107" s="155" t="str">
        <f t="shared" si="81"/>
        <v>-</v>
      </c>
      <c r="CB107" s="70"/>
      <c r="CC107" s="70"/>
      <c r="CD107" s="155" t="str">
        <f t="shared" si="82"/>
        <v>-</v>
      </c>
      <c r="CE107" s="70"/>
      <c r="CF107" s="70"/>
      <c r="CG107" s="155" t="str">
        <f t="shared" si="83"/>
        <v>-</v>
      </c>
      <c r="CH107" s="70"/>
      <c r="CI107" s="70"/>
      <c r="CJ107" s="155" t="str">
        <f t="shared" si="98"/>
        <v>-</v>
      </c>
      <c r="CK107" s="70"/>
      <c r="CL107" s="70"/>
      <c r="CM107" s="155" t="str">
        <f t="shared" si="99"/>
        <v>-</v>
      </c>
      <c r="CN107" s="70"/>
      <c r="CO107" s="70"/>
      <c r="CP107" s="155" t="str">
        <f t="shared" si="100"/>
        <v>-</v>
      </c>
      <c r="CQ107" s="70"/>
      <c r="CR107" s="70"/>
      <c r="CS107" s="155" t="str">
        <f t="shared" si="101"/>
        <v>-</v>
      </c>
      <c r="CT107" s="70"/>
      <c r="CU107" s="70"/>
      <c r="CV107" s="155" t="str">
        <f t="shared" si="84"/>
        <v>-</v>
      </c>
      <c r="CW107" s="171"/>
      <c r="CX107" s="70"/>
      <c r="CY107" s="70"/>
      <c r="CZ107" s="155" t="str">
        <f t="shared" si="85"/>
        <v>-</v>
      </c>
      <c r="DA107" s="70"/>
      <c r="DB107" s="70"/>
      <c r="DC107" s="155" t="str">
        <f t="shared" si="86"/>
        <v>-</v>
      </c>
      <c r="DD107" s="70"/>
      <c r="DE107" s="70"/>
      <c r="DF107" s="155" t="str">
        <f t="shared" si="87"/>
        <v>-</v>
      </c>
      <c r="DG107" s="70"/>
      <c r="DH107" s="70"/>
      <c r="DI107" s="155" t="str">
        <f t="shared" si="88"/>
        <v>-</v>
      </c>
      <c r="DJ107" s="70"/>
      <c r="DK107" s="70"/>
      <c r="DL107" s="155" t="str">
        <f t="shared" si="102"/>
        <v>-</v>
      </c>
      <c r="DM107" s="70"/>
      <c r="DN107" s="70"/>
      <c r="DO107" s="155" t="str">
        <f t="shared" si="103"/>
        <v>-</v>
      </c>
      <c r="DP107" s="70"/>
      <c r="DQ107" s="70"/>
      <c r="DR107" s="155" t="str">
        <f t="shared" si="104"/>
        <v>-</v>
      </c>
      <c r="DS107" s="70"/>
      <c r="DT107" s="70"/>
      <c r="DU107" s="155" t="str">
        <f t="shared" si="105"/>
        <v>-</v>
      </c>
      <c r="DV107" s="70"/>
      <c r="DW107" s="70"/>
      <c r="DX107" s="155" t="str">
        <f t="shared" si="89"/>
        <v>-</v>
      </c>
      <c r="DY107" s="171"/>
    </row>
  </sheetData>
  <sheetProtection formatCells="0" formatColumns="0" formatRows="0"/>
  <mergeCells count="43">
    <mergeCell ref="B2:N3"/>
    <mergeCell ref="O2:Q2"/>
    <mergeCell ref="R2:AS2"/>
    <mergeCell ref="AT2:BU2"/>
    <mergeCell ref="BV2:CW2"/>
    <mergeCell ref="O3:Q3"/>
    <mergeCell ref="R3:T3"/>
    <mergeCell ref="U3:W3"/>
    <mergeCell ref="X3:Z3"/>
    <mergeCell ref="AA3:AC3"/>
    <mergeCell ref="AP3:AR3"/>
    <mergeCell ref="AT3:AV3"/>
    <mergeCell ref="AW3:AY3"/>
    <mergeCell ref="AZ3:BB3"/>
    <mergeCell ref="BC3:BE3"/>
    <mergeCell ref="CN3:CP3"/>
    <mergeCell ref="CX2:DY2"/>
    <mergeCell ref="CX3:CZ3"/>
    <mergeCell ref="DA3:DC3"/>
    <mergeCell ref="DD3:DF3"/>
    <mergeCell ref="DG3:DI3"/>
    <mergeCell ref="DV3:DX3"/>
    <mergeCell ref="DP3:DR3"/>
    <mergeCell ref="DS3:DU3"/>
    <mergeCell ref="CQ3:CS3"/>
    <mergeCell ref="DJ3:DL3"/>
    <mergeCell ref="DM3:DO3"/>
    <mergeCell ref="BF3:BH3"/>
    <mergeCell ref="BI3:BK3"/>
    <mergeCell ref="BL3:BN3"/>
    <mergeCell ref="BO3:BQ3"/>
    <mergeCell ref="CH3:CJ3"/>
    <mergeCell ref="BR3:BT3"/>
    <mergeCell ref="BV3:BX3"/>
    <mergeCell ref="BY3:CA3"/>
    <mergeCell ref="CB3:CD3"/>
    <mergeCell ref="CE3:CG3"/>
    <mergeCell ref="CT3:CV3"/>
    <mergeCell ref="AD3:AF3"/>
    <mergeCell ref="AG3:AI3"/>
    <mergeCell ref="AJ3:AL3"/>
    <mergeCell ref="AM3:AO3"/>
    <mergeCell ref="CK3:CM3"/>
  </mergeCells>
  <conditionalFormatting sqref="DY7">
    <cfRule type="cellIs" dxfId="525" priority="322" operator="lessThan">
      <formula>0.999</formula>
    </cfRule>
  </conditionalFormatting>
  <conditionalFormatting sqref="CW7">
    <cfRule type="cellIs" dxfId="524" priority="321" operator="lessThan">
      <formula>0.999</formula>
    </cfRule>
  </conditionalFormatting>
  <conditionalFormatting sqref="BU7">
    <cfRule type="cellIs" dxfId="523" priority="320" operator="lessThan">
      <formula>0.999</formula>
    </cfRule>
  </conditionalFormatting>
  <conditionalFormatting sqref="AS7">
    <cfRule type="cellIs" dxfId="522" priority="319" operator="lessThan">
      <formula>0.999</formula>
    </cfRule>
  </conditionalFormatting>
  <conditionalFormatting sqref="BE9:BE107 AV9:AV69 BT9:BT69 CG9:CG69 BX9:BX69 CV9:CV69 T9:T69 W9:W69 Z9:Z69 AC9:AC69 AY9:AY69 BB9:BB69 CA9:CA69 CD9:CD69 CZ9:CZ69 DX9:DX69 DC9:DC69 DF9:DF69 DI9:DI69 AR9:AR69 Q9:Q69">
    <cfRule type="expression" dxfId="521" priority="189">
      <formula>P9=1</formula>
    </cfRule>
  </conditionalFormatting>
  <conditionalFormatting sqref="AV70:AV107">
    <cfRule type="expression" dxfId="520" priority="208">
      <formula>AU70=1</formula>
    </cfRule>
  </conditionalFormatting>
  <conditionalFormatting sqref="BT70:BT107">
    <cfRule type="expression" dxfId="519" priority="207">
      <formula>BS70=1</formula>
    </cfRule>
  </conditionalFormatting>
  <conditionalFormatting sqref="BC70:BD107 AZ70:BA107 AT70:AX107 AZ9:BA25 BC9:BD25 CB9:CC25 CE9:CF25 R9:V25 X9:Y25 AA9:AB25 W8:W25 Z8:Z25 AC8:AC25 AT9:AX25 AY8:AY25 BB8:BB25 BE8:BE25 BV9:BZ25 CA8:CA25 CD8:CD25 CG8:CG25 CX9:DB25 DD9:DE25 DG9:DH25 DC8:DC25 DF8:DF25 DI8:DI25 AT26:BE69 BV26:CG69 R26:AC69 CX26:DI69">
    <cfRule type="expression" dxfId="518" priority="206">
      <formula>$L8="Annual"</formula>
    </cfRule>
  </conditionalFormatting>
  <conditionalFormatting sqref="CG70:CG107">
    <cfRule type="expression" dxfId="517" priority="159">
      <formula>CF70=1</formula>
    </cfRule>
  </conditionalFormatting>
  <conditionalFormatting sqref="BX70:BX107">
    <cfRule type="expression" dxfId="516" priority="178">
      <formula>BW70=1</formula>
    </cfRule>
  </conditionalFormatting>
  <conditionalFormatting sqref="CV70:CV107">
    <cfRule type="expression" dxfId="515" priority="177">
      <formula>CU70=1</formula>
    </cfRule>
  </conditionalFormatting>
  <conditionalFormatting sqref="CE70:CF107 CB70:CC107 BV70:BZ107">
    <cfRule type="expression" dxfId="514" priority="176">
      <formula>$L70="Annual"</formula>
    </cfRule>
  </conditionalFormatting>
  <conditionalFormatting sqref="AT8:AX8 AZ8:BA8 BR8:BT8 BT70:BT107 AV70:AV107 W8:W25 Z8:Z25 AC8 AY8:AY25 BB8:BB25 BC8:BE8 CA8:CA25 CD8:CD25 CG8 DC8:DC25 DF8:DF25 DI8 BR9:CG69 CT9:DI69 DV9:DY69 AP37:BE69 AR29:BE36 AR28 AT28:BE28 AP9:AQ28 AP30:AQ36 AP29 O9:AC69 AR9:BE27">
    <cfRule type="expression" dxfId="513" priority="209">
      <formula>$E8="Retired"</formula>
    </cfRule>
  </conditionalFormatting>
  <conditionalFormatting sqref="DF70:DF107">
    <cfRule type="expression" dxfId="512" priority="133">
      <formula>$E70="Retired"</formula>
    </cfRule>
  </conditionalFormatting>
  <conditionalFormatting sqref="CG70:CG107">
    <cfRule type="expression" dxfId="511" priority="157">
      <formula>$E70="Retired"</formula>
    </cfRule>
  </conditionalFormatting>
  <conditionalFormatting sqref="BU8:BU69 CW9:CW69 DY9:DY69 AS29:AS69 AS9:AS27">
    <cfRule type="cellIs" dxfId="510" priority="186" operator="lessThanOrEqual">
      <formula>1</formula>
    </cfRule>
  </conditionalFormatting>
  <conditionalFormatting sqref="BU8">
    <cfRule type="expression" dxfId="509" priority="185">
      <formula>$E8="Retired"</formula>
    </cfRule>
  </conditionalFormatting>
  <conditionalFormatting sqref="BU70:BU107">
    <cfRule type="cellIs" dxfId="508" priority="184" operator="lessThanOrEqual">
      <formula>1</formula>
    </cfRule>
  </conditionalFormatting>
  <conditionalFormatting sqref="BU70:BU107">
    <cfRule type="expression" dxfId="507" priority="183">
      <formula>$E70="Retired"</formula>
    </cfRule>
  </conditionalFormatting>
  <conditionalFormatting sqref="O70:Q107">
    <cfRule type="expression" dxfId="506" priority="119">
      <formula>$E70="Retired"</formula>
    </cfRule>
  </conditionalFormatting>
  <conditionalFormatting sqref="T8:T107 W8:W69 Z8:Z69 AC8:AC69 AV8:AV69 BT8:BT69 AY8:AY69 BB8:BB69 BE8:BE69 BX8:BX69 CV8:CV69 CA8:CA69 CD8:CD69 CG8:CG69 CZ8:CZ69 DX8:DX69 DC8:DC69 DF8:DF69 DI8:DI69 AR8:AR69 Q8:Q69">
    <cfRule type="expression" dxfId="505" priority="242">
      <formula>P8&gt;1</formula>
    </cfRule>
  </conditionalFormatting>
  <conditionalFormatting sqref="AR70:AR107">
    <cfRule type="expression" dxfId="504" priority="241">
      <formula>AQ70&gt;1</formula>
    </cfRule>
  </conditionalFormatting>
  <conditionalFormatting sqref="R8:V8 X8:Y8 AA8:AB8 T70:T107">
    <cfRule type="expression" dxfId="503" priority="240">
      <formula>$L8="Annual"</formula>
    </cfRule>
  </conditionalFormatting>
  <conditionalFormatting sqref="R8:V8 X8:Y8 AA8:AB8 AR8 AR70:AR107 T70:T107">
    <cfRule type="expression" dxfId="502" priority="239">
      <formula>$E8="Retired"</formula>
    </cfRule>
  </conditionalFormatting>
  <conditionalFormatting sqref="T70:T107">
    <cfRule type="expression" dxfId="501" priority="238">
      <formula>S70=1</formula>
    </cfRule>
  </conditionalFormatting>
  <conditionalFormatting sqref="AR70:AR107">
    <cfRule type="expression" dxfId="500" priority="237">
      <formula>AQ70=1</formula>
    </cfRule>
  </conditionalFormatting>
  <conditionalFormatting sqref="AA70:AB107 X70:Y107 R70:V107">
    <cfRule type="expression" dxfId="499" priority="236">
      <formula>$L70="Annual"</formula>
    </cfRule>
  </conditionalFormatting>
  <conditionalFormatting sqref="AP70:AR107 AA70:AB107 X70:Y107 R70:V107">
    <cfRule type="expression" dxfId="498" priority="235">
      <formula>$E70="Retired"</formula>
    </cfRule>
  </conditionalFormatting>
  <conditionalFormatting sqref="W70:W107">
    <cfRule type="expression" dxfId="497" priority="234">
      <formula>V70&gt;1</formula>
    </cfRule>
  </conditionalFormatting>
  <conditionalFormatting sqref="W70:W107">
    <cfRule type="expression" dxfId="496" priority="233">
      <formula>$L70="Annual"</formula>
    </cfRule>
  </conditionalFormatting>
  <conditionalFormatting sqref="W70:W107">
    <cfRule type="expression" dxfId="495" priority="232">
      <formula>$E70="Retired"</formula>
    </cfRule>
  </conditionalFormatting>
  <conditionalFormatting sqref="W70:W107">
    <cfRule type="expression" dxfId="494" priority="231">
      <formula>V70=1</formula>
    </cfRule>
  </conditionalFormatting>
  <conditionalFormatting sqref="W70:W107">
    <cfRule type="expression" dxfId="493" priority="230">
      <formula>$L70="Annual"</formula>
    </cfRule>
  </conditionalFormatting>
  <conditionalFormatting sqref="W70:W107">
    <cfRule type="expression" dxfId="492" priority="229">
      <formula>$E70="Retired"</formula>
    </cfRule>
  </conditionalFormatting>
  <conditionalFormatting sqref="Z70:Z107">
    <cfRule type="expression" dxfId="491" priority="228">
      <formula>Y70&gt;1</formula>
    </cfRule>
  </conditionalFormatting>
  <conditionalFormatting sqref="Z70:Z107">
    <cfRule type="expression" dxfId="490" priority="227">
      <formula>$L70="Annual"</formula>
    </cfRule>
  </conditionalFormatting>
  <conditionalFormatting sqref="Z70:Z107">
    <cfRule type="expression" dxfId="489" priority="226">
      <formula>$E70="Retired"</formula>
    </cfRule>
  </conditionalFormatting>
  <conditionalFormatting sqref="Z70:Z107">
    <cfRule type="expression" dxfId="488" priority="225">
      <formula>Y70=1</formula>
    </cfRule>
  </conditionalFormatting>
  <conditionalFormatting sqref="Z70:Z107">
    <cfRule type="expression" dxfId="487" priority="224">
      <formula>$L70="Annual"</formula>
    </cfRule>
  </conditionalFormatting>
  <conditionalFormatting sqref="Z70:Z107">
    <cfRule type="expression" dxfId="486" priority="223">
      <formula>$E70="Retired"</formula>
    </cfRule>
  </conditionalFormatting>
  <conditionalFormatting sqref="AC70:AC107">
    <cfRule type="expression" dxfId="485" priority="222">
      <formula>AB70&gt;1</formula>
    </cfRule>
  </conditionalFormatting>
  <conditionalFormatting sqref="AC70:AC107">
    <cfRule type="expression" dxfId="484" priority="221">
      <formula>$L70="Annual"</formula>
    </cfRule>
  </conditionalFormatting>
  <conditionalFormatting sqref="AC70:AC107">
    <cfRule type="expression" dxfId="483" priority="220">
      <formula>$E70="Retired"</formula>
    </cfRule>
  </conditionalFormatting>
  <conditionalFormatting sqref="AC70:AC107">
    <cfRule type="expression" dxfId="482" priority="219">
      <formula>AB70=1</formula>
    </cfRule>
  </conditionalFormatting>
  <conditionalFormatting sqref="AC70:AC107">
    <cfRule type="expression" dxfId="481" priority="218">
      <formula>$L70="Annual"</formula>
    </cfRule>
  </conditionalFormatting>
  <conditionalFormatting sqref="AC70:AC107">
    <cfRule type="expression" dxfId="480" priority="217">
      <formula>$E70="Retired"</formula>
    </cfRule>
  </conditionalFormatting>
  <conditionalFormatting sqref="AS8">
    <cfRule type="cellIs" dxfId="479" priority="216" operator="lessThanOrEqual">
      <formula>1</formula>
    </cfRule>
  </conditionalFormatting>
  <conditionalFormatting sqref="AS8">
    <cfRule type="expression" dxfId="478" priority="215">
      <formula>$E8="Retired"</formula>
    </cfRule>
  </conditionalFormatting>
  <conditionalFormatting sqref="AS70:AS107">
    <cfRule type="cellIs" dxfId="477" priority="214" operator="lessThanOrEqual">
      <formula>1</formula>
    </cfRule>
  </conditionalFormatting>
  <conditionalFormatting sqref="AS70:AS107">
    <cfRule type="expression" dxfId="476" priority="213">
      <formula>$E70="Retired"</formula>
    </cfRule>
  </conditionalFormatting>
  <conditionalFormatting sqref="AV70:AV107">
    <cfRule type="expression" dxfId="475" priority="212">
      <formula>AU70&gt;1</formula>
    </cfRule>
  </conditionalFormatting>
  <conditionalFormatting sqref="BT70:BT107">
    <cfRule type="expression" dxfId="474" priority="211">
      <formula>BS70&gt;1</formula>
    </cfRule>
  </conditionalFormatting>
  <conditionalFormatting sqref="AT8:AX8 AZ8:BA8 BC8:BD8 AV70:AV107">
    <cfRule type="expression" dxfId="473" priority="210">
      <formula>$L8="Annual"</formula>
    </cfRule>
  </conditionalFormatting>
  <conditionalFormatting sqref="BR70:BT107 BC70:BD107 AZ70:BA107 AT70:AX107">
    <cfRule type="expression" dxfId="472" priority="205">
      <formula>$E70="Retired"</formula>
    </cfRule>
  </conditionalFormatting>
  <conditionalFormatting sqref="AY70:AY107">
    <cfRule type="expression" dxfId="471" priority="204">
      <formula>AX70&gt;1</formula>
    </cfRule>
  </conditionalFormatting>
  <conditionalFormatting sqref="AY70:AY107">
    <cfRule type="expression" dxfId="470" priority="203">
      <formula>$L70="Annual"</formula>
    </cfRule>
  </conditionalFormatting>
  <conditionalFormatting sqref="AY70:AY107">
    <cfRule type="expression" dxfId="469" priority="202">
      <formula>$E70="Retired"</formula>
    </cfRule>
  </conditionalFormatting>
  <conditionalFormatting sqref="AY70:AY107">
    <cfRule type="expression" dxfId="468" priority="201">
      <formula>AX70=1</formula>
    </cfRule>
  </conditionalFormatting>
  <conditionalFormatting sqref="AY70:AY107">
    <cfRule type="expression" dxfId="467" priority="200">
      <formula>$L70="Annual"</formula>
    </cfRule>
  </conditionalFormatting>
  <conditionalFormatting sqref="AY70:AY107">
    <cfRule type="expression" dxfId="466" priority="199">
      <formula>$E70="Retired"</formula>
    </cfRule>
  </conditionalFormatting>
  <conditionalFormatting sqref="BB70:BB107">
    <cfRule type="expression" dxfId="465" priority="198">
      <formula>BA70&gt;1</formula>
    </cfRule>
  </conditionalFormatting>
  <conditionalFormatting sqref="BB70:BB107">
    <cfRule type="expression" dxfId="464" priority="197">
      <formula>$L70="Annual"</formula>
    </cfRule>
  </conditionalFormatting>
  <conditionalFormatting sqref="BB70:BB107">
    <cfRule type="expression" dxfId="463" priority="196">
      <formula>$E70="Retired"</formula>
    </cfRule>
  </conditionalFormatting>
  <conditionalFormatting sqref="BB70:BB107">
    <cfRule type="expression" dxfId="462" priority="195">
      <formula>BA70=1</formula>
    </cfRule>
  </conditionalFormatting>
  <conditionalFormatting sqref="BB70:BB107">
    <cfRule type="expression" dxfId="461" priority="194">
      <formula>$L70="Annual"</formula>
    </cfRule>
  </conditionalFormatting>
  <conditionalFormatting sqref="BB70:BB107">
    <cfRule type="expression" dxfId="460" priority="193">
      <formula>$E70="Retired"</formula>
    </cfRule>
  </conditionalFormatting>
  <conditionalFormatting sqref="BE70:BE107">
    <cfRule type="expression" dxfId="459" priority="192">
      <formula>BD70&gt;1</formula>
    </cfRule>
  </conditionalFormatting>
  <conditionalFormatting sqref="BE70:BE107">
    <cfRule type="expression" dxfId="458" priority="191">
      <formula>$L70="Annual"</formula>
    </cfRule>
  </conditionalFormatting>
  <conditionalFormatting sqref="BE70:BE107">
    <cfRule type="expression" dxfId="457" priority="190">
      <formula>$E70="Retired"</formula>
    </cfRule>
  </conditionalFormatting>
  <conditionalFormatting sqref="BE70:BE107">
    <cfRule type="expression" dxfId="456" priority="188">
      <formula>$L70="Annual"</formula>
    </cfRule>
  </conditionalFormatting>
  <conditionalFormatting sqref="BE70:BE107">
    <cfRule type="expression" dxfId="455" priority="187">
      <formula>$E70="Retired"</formula>
    </cfRule>
  </conditionalFormatting>
  <conditionalFormatting sqref="BX70:BX107">
    <cfRule type="expression" dxfId="454" priority="182">
      <formula>BW70&gt;1</formula>
    </cfRule>
  </conditionalFormatting>
  <conditionalFormatting sqref="CV70:CV107">
    <cfRule type="expression" dxfId="453" priority="181">
      <formula>CU70&gt;1</formula>
    </cfRule>
  </conditionalFormatting>
  <conditionalFormatting sqref="BV8:BZ8 CB8:CC8 CE8:CF8 BX70:BX107">
    <cfRule type="expression" dxfId="452" priority="180">
      <formula>$L8="Annual"</formula>
    </cfRule>
  </conditionalFormatting>
  <conditionalFormatting sqref="BV8:BZ8 CB8:CC8 CE8:CF8 CT8:CV8 CV70:CV107 BX70:BX107">
    <cfRule type="expression" dxfId="451" priority="179">
      <formula>$E8="Retired"</formula>
    </cfRule>
  </conditionalFormatting>
  <conditionalFormatting sqref="CT70:CV107 CE70:CF107 CB70:CC107 BV70:BZ107">
    <cfRule type="expression" dxfId="450" priority="175">
      <formula>$E70="Retired"</formula>
    </cfRule>
  </conditionalFormatting>
  <conditionalFormatting sqref="CA70:CA107">
    <cfRule type="expression" dxfId="449" priority="174">
      <formula>BZ70&gt;1</formula>
    </cfRule>
  </conditionalFormatting>
  <conditionalFormatting sqref="CA70:CA107">
    <cfRule type="expression" dxfId="448" priority="173">
      <formula>$L70="Annual"</formula>
    </cfRule>
  </conditionalFormatting>
  <conditionalFormatting sqref="CA70:CA107">
    <cfRule type="expression" dxfId="447" priority="172">
      <formula>$E70="Retired"</formula>
    </cfRule>
  </conditionalFormatting>
  <conditionalFormatting sqref="CA70:CA107">
    <cfRule type="expression" dxfId="446" priority="171">
      <formula>BZ70=1</formula>
    </cfRule>
  </conditionalFormatting>
  <conditionalFormatting sqref="CA70:CA107">
    <cfRule type="expression" dxfId="445" priority="170">
      <formula>$L70="Annual"</formula>
    </cfRule>
  </conditionalFormatting>
  <conditionalFormatting sqref="CA70:CA107">
    <cfRule type="expression" dxfId="444" priority="169">
      <formula>$E70="Retired"</formula>
    </cfRule>
  </conditionalFormatting>
  <conditionalFormatting sqref="CD70:CD107">
    <cfRule type="expression" dxfId="443" priority="168">
      <formula>CC70&gt;1</formula>
    </cfRule>
  </conditionalFormatting>
  <conditionalFormatting sqref="CD70:CD107">
    <cfRule type="expression" dxfId="442" priority="167">
      <formula>$L70="Annual"</formula>
    </cfRule>
  </conditionalFormatting>
  <conditionalFormatting sqref="CD70:CD107">
    <cfRule type="expression" dxfId="441" priority="166">
      <formula>$E70="Retired"</formula>
    </cfRule>
  </conditionalFormatting>
  <conditionalFormatting sqref="CD70:CD107">
    <cfRule type="expression" dxfId="440" priority="165">
      <formula>CC70=1</formula>
    </cfRule>
  </conditionalFormatting>
  <conditionalFormatting sqref="CD70:CD107">
    <cfRule type="expression" dxfId="439" priority="164">
      <formula>$L70="Annual"</formula>
    </cfRule>
  </conditionalFormatting>
  <conditionalFormatting sqref="CD70:CD107">
    <cfRule type="expression" dxfId="438" priority="163">
      <formula>$E70="Retired"</formula>
    </cfRule>
  </conditionalFormatting>
  <conditionalFormatting sqref="CG70:CG107">
    <cfRule type="expression" dxfId="437" priority="162">
      <formula>CF70&gt;1</formula>
    </cfRule>
  </conditionalFormatting>
  <conditionalFormatting sqref="CG70:CG107">
    <cfRule type="expression" dxfId="436" priority="161">
      <formula>$L70="Annual"</formula>
    </cfRule>
  </conditionalFormatting>
  <conditionalFormatting sqref="CG70:CG107">
    <cfRule type="expression" dxfId="435" priority="160">
      <formula>$E70="Retired"</formula>
    </cfRule>
  </conditionalFormatting>
  <conditionalFormatting sqref="CG70:CG107">
    <cfRule type="expression" dxfId="434" priority="158">
      <formula>$L70="Annual"</formula>
    </cfRule>
  </conditionalFormatting>
  <conditionalFormatting sqref="CW8">
    <cfRule type="cellIs" dxfId="433" priority="156" operator="lessThanOrEqual">
      <formula>1</formula>
    </cfRule>
  </conditionalFormatting>
  <conditionalFormatting sqref="CW8">
    <cfRule type="expression" dxfId="432" priority="155">
      <formula>$E8="Retired"</formula>
    </cfRule>
  </conditionalFormatting>
  <conditionalFormatting sqref="CW70:CW107">
    <cfRule type="cellIs" dxfId="431" priority="154" operator="lessThanOrEqual">
      <formula>1</formula>
    </cfRule>
  </conditionalFormatting>
  <conditionalFormatting sqref="CW70:CW107">
    <cfRule type="expression" dxfId="430" priority="153">
      <formula>$E70="Retired"</formula>
    </cfRule>
  </conditionalFormatting>
  <conditionalFormatting sqref="CZ70:CZ107">
    <cfRule type="expression" dxfId="429" priority="152">
      <formula>CY70&gt;1</formula>
    </cfRule>
  </conditionalFormatting>
  <conditionalFormatting sqref="DX70:DX107">
    <cfRule type="expression" dxfId="428" priority="151">
      <formula>DW70&gt;1</formula>
    </cfRule>
  </conditionalFormatting>
  <conditionalFormatting sqref="CX8:DB8 DD8:DE8 DG8:DH8 CZ70:CZ107">
    <cfRule type="expression" dxfId="427" priority="150">
      <formula>$L8="Annual"</formula>
    </cfRule>
  </conditionalFormatting>
  <conditionalFormatting sqref="CX8:DB8 DD8:DE8 DG8:DH8 DV8:DX8 DX70:DX107 CZ70:CZ107">
    <cfRule type="expression" dxfId="426" priority="149">
      <formula>$E8="Retired"</formula>
    </cfRule>
  </conditionalFormatting>
  <conditionalFormatting sqref="CZ70:CZ107">
    <cfRule type="expression" dxfId="425" priority="148">
      <formula>CY70=1</formula>
    </cfRule>
  </conditionalFormatting>
  <conditionalFormatting sqref="DX70:DX107">
    <cfRule type="expression" dxfId="424" priority="147">
      <formula>DW70=1</formula>
    </cfRule>
  </conditionalFormatting>
  <conditionalFormatting sqref="DG70:DH107 DD70:DE107 CX70:DB107">
    <cfRule type="expression" dxfId="423" priority="146">
      <formula>$L70="Annual"</formula>
    </cfRule>
  </conditionalFormatting>
  <conditionalFormatting sqref="DV70:DX107 DG70:DH107 DD70:DE107 CX70:DB107">
    <cfRule type="expression" dxfId="422" priority="145">
      <formula>$E70="Retired"</formula>
    </cfRule>
  </conditionalFormatting>
  <conditionalFormatting sqref="DC70:DC107">
    <cfRule type="expression" dxfId="421" priority="144">
      <formula>DB70&gt;1</formula>
    </cfRule>
  </conditionalFormatting>
  <conditionalFormatting sqref="DC70:DC107">
    <cfRule type="expression" dxfId="420" priority="143">
      <formula>$L70="Annual"</formula>
    </cfRule>
  </conditionalFormatting>
  <conditionalFormatting sqref="DC70:DC107">
    <cfRule type="expression" dxfId="419" priority="142">
      <formula>$E70="Retired"</formula>
    </cfRule>
  </conditionalFormatting>
  <conditionalFormatting sqref="DC70:DC107">
    <cfRule type="expression" dxfId="418" priority="141">
      <formula>DB70=1</formula>
    </cfRule>
  </conditionalFormatting>
  <conditionalFormatting sqref="DC70:DC107">
    <cfRule type="expression" dxfId="417" priority="140">
      <formula>$L70="Annual"</formula>
    </cfRule>
  </conditionalFormatting>
  <conditionalFormatting sqref="DC70:DC107">
    <cfRule type="expression" dxfId="416" priority="139">
      <formula>$E70="Retired"</formula>
    </cfRule>
  </conditionalFormatting>
  <conditionalFormatting sqref="DF70:DF107">
    <cfRule type="expression" dxfId="415" priority="138">
      <formula>DE70&gt;1</formula>
    </cfRule>
  </conditionalFormatting>
  <conditionalFormatting sqref="DF70:DF107">
    <cfRule type="expression" dxfId="414" priority="137">
      <formula>$L70="Annual"</formula>
    </cfRule>
  </conditionalFormatting>
  <conditionalFormatting sqref="DF70:DF107">
    <cfRule type="expression" dxfId="413" priority="136">
      <formula>$E70="Retired"</formula>
    </cfRule>
  </conditionalFormatting>
  <conditionalFormatting sqref="DF70:DF107">
    <cfRule type="expression" dxfId="412" priority="135">
      <formula>DE70=1</formula>
    </cfRule>
  </conditionalFormatting>
  <conditionalFormatting sqref="DF70:DF107">
    <cfRule type="expression" dxfId="411" priority="134">
      <formula>$L70="Annual"</formula>
    </cfRule>
  </conditionalFormatting>
  <conditionalFormatting sqref="DI70:DI107">
    <cfRule type="expression" dxfId="410" priority="132">
      <formula>DH70&gt;1</formula>
    </cfRule>
  </conditionalFormatting>
  <conditionalFormatting sqref="DI70:DI107">
    <cfRule type="expression" dxfId="409" priority="131">
      <formula>$L70="Annual"</formula>
    </cfRule>
  </conditionalFormatting>
  <conditionalFormatting sqref="DI70:DI107">
    <cfRule type="expression" dxfId="408" priority="130">
      <formula>$E70="Retired"</formula>
    </cfRule>
  </conditionalFormatting>
  <conditionalFormatting sqref="DI70:DI107">
    <cfRule type="expression" dxfId="407" priority="129">
      <formula>DH70=1</formula>
    </cfRule>
  </conditionalFormatting>
  <conditionalFormatting sqref="DI70:DI107">
    <cfRule type="expression" dxfId="406" priority="128">
      <formula>$L70="Annual"</formula>
    </cfRule>
  </conditionalFormatting>
  <conditionalFormatting sqref="DI70:DI107">
    <cfRule type="expression" dxfId="405" priority="127">
      <formula>$E70="Retired"</formula>
    </cfRule>
  </conditionalFormatting>
  <conditionalFormatting sqref="DY8">
    <cfRule type="cellIs" dxfId="404" priority="126" operator="lessThanOrEqual">
      <formula>1</formula>
    </cfRule>
  </conditionalFormatting>
  <conditionalFormatting sqref="DY8">
    <cfRule type="expression" dxfId="403" priority="125">
      <formula>$E8="Retired"</formula>
    </cfRule>
  </conditionalFormatting>
  <conditionalFormatting sqref="DY70:DY107">
    <cfRule type="cellIs" dxfId="402" priority="124" operator="lessThanOrEqual">
      <formula>1</formula>
    </cfRule>
  </conditionalFormatting>
  <conditionalFormatting sqref="DY70:DY107">
    <cfRule type="expression" dxfId="401" priority="123">
      <formula>$E70="Retired"</formula>
    </cfRule>
  </conditionalFormatting>
  <conditionalFormatting sqref="Q70:Q107">
    <cfRule type="expression" dxfId="400" priority="122">
      <formula>P70&gt;1</formula>
    </cfRule>
  </conditionalFormatting>
  <conditionalFormatting sqref="O8:Q8 Q70:Q107">
    <cfRule type="expression" dxfId="399" priority="121">
      <formula>$E8="Retired"</formula>
    </cfRule>
  </conditionalFormatting>
  <conditionalFormatting sqref="Q70:Q107">
    <cfRule type="expression" dxfId="398" priority="120">
      <formula>P70=1</formula>
    </cfRule>
  </conditionalFormatting>
  <conditionalFormatting sqref="F8:F107">
    <cfRule type="expression" dxfId="397" priority="323">
      <formula>E8="Retired"</formula>
    </cfRule>
  </conditionalFormatting>
  <conditionalFormatting sqref="F16:F107">
    <cfRule type="notContainsBlanks" dxfId="396" priority="116">
      <formula>LEN(TRIM(F16))&gt;0</formula>
    </cfRule>
  </conditionalFormatting>
  <conditionalFormatting sqref="F8:F15">
    <cfRule type="notContainsBlanks" dxfId="395" priority="114">
      <formula>LEN(TRIM(F8))&gt;0</formula>
    </cfRule>
  </conditionalFormatting>
  <conditionalFormatting sqref="AP8:AQ8">
    <cfRule type="expression" dxfId="394" priority="111">
      <formula>$E8="Retired"</formula>
    </cfRule>
  </conditionalFormatting>
  <conditionalFormatting sqref="BQ9:BQ107 BH9:BH69 BK9:BK69 BN9:BN69">
    <cfRule type="expression" dxfId="393" priority="88">
      <formula>BG9=1</formula>
    </cfRule>
  </conditionalFormatting>
  <conditionalFormatting sqref="BH70:BH107">
    <cfRule type="expression" dxfId="392" priority="106">
      <formula>BG70=1</formula>
    </cfRule>
  </conditionalFormatting>
  <conditionalFormatting sqref="BO70:BP107 BL70:BM107 BF70:BJ107 BL9:BM25 BO9:BP25 BF9:BJ25 BK8:BK25 BN8:BN25 BQ8:BQ25 BF26:BQ69">
    <cfRule type="expression" dxfId="391" priority="105">
      <formula>$L8="Annual"</formula>
    </cfRule>
  </conditionalFormatting>
  <conditionalFormatting sqref="BH70:BH107 BF8:BQ69">
    <cfRule type="expression" dxfId="390" priority="107">
      <formula>$E8="Retired"</formula>
    </cfRule>
  </conditionalFormatting>
  <conditionalFormatting sqref="BH8:BH69 BK8:BK69 BN8:BN69 BQ8:BQ69">
    <cfRule type="expression" dxfId="389" priority="110">
      <formula>BG8&gt;1</formula>
    </cfRule>
  </conditionalFormatting>
  <conditionalFormatting sqref="BH70:BH107">
    <cfRule type="expression" dxfId="388" priority="109">
      <formula>BG70&gt;1</formula>
    </cfRule>
  </conditionalFormatting>
  <conditionalFormatting sqref="BF8:BJ8 BL8:BM8 BO8:BP8 BH70:BH107">
    <cfRule type="expression" dxfId="387" priority="108">
      <formula>$L8="Annual"</formula>
    </cfRule>
  </conditionalFormatting>
  <conditionalFormatting sqref="BO70:BP107 BL70:BM107 BF70:BJ107">
    <cfRule type="expression" dxfId="386" priority="104">
      <formula>$E70="Retired"</formula>
    </cfRule>
  </conditionalFormatting>
  <conditionalFormatting sqref="BK70:BK107">
    <cfRule type="expression" dxfId="385" priority="103">
      <formula>BJ70&gt;1</formula>
    </cfRule>
  </conditionalFormatting>
  <conditionalFormatting sqref="BK70:BK107">
    <cfRule type="expression" dxfId="384" priority="102">
      <formula>$L70="Annual"</formula>
    </cfRule>
  </conditionalFormatting>
  <conditionalFormatting sqref="BK70:BK107">
    <cfRule type="expression" dxfId="383" priority="101">
      <formula>$E70="Retired"</formula>
    </cfRule>
  </conditionalFormatting>
  <conditionalFormatting sqref="BK70:BK107">
    <cfRule type="expression" dxfId="382" priority="100">
      <formula>BJ70=1</formula>
    </cfRule>
  </conditionalFormatting>
  <conditionalFormatting sqref="BK70:BK107">
    <cfRule type="expression" dxfId="381" priority="99">
      <formula>$L70="Annual"</formula>
    </cfRule>
  </conditionalFormatting>
  <conditionalFormatting sqref="BK70:BK107">
    <cfRule type="expression" dxfId="380" priority="98">
      <formula>$E70="Retired"</formula>
    </cfRule>
  </conditionalFormatting>
  <conditionalFormatting sqref="BN70:BN107">
    <cfRule type="expression" dxfId="379" priority="97">
      <formula>BM70&gt;1</formula>
    </cfRule>
  </conditionalFormatting>
  <conditionalFormatting sqref="BN70:BN107">
    <cfRule type="expression" dxfId="378" priority="96">
      <formula>$L70="Annual"</formula>
    </cfRule>
  </conditionalFormatting>
  <conditionalFormatting sqref="BN70:BN107">
    <cfRule type="expression" dxfId="377" priority="95">
      <formula>$E70="Retired"</formula>
    </cfRule>
  </conditionalFormatting>
  <conditionalFormatting sqref="BN70:BN107">
    <cfRule type="expression" dxfId="376" priority="94">
      <formula>BM70=1</formula>
    </cfRule>
  </conditionalFormatting>
  <conditionalFormatting sqref="BN70:BN107">
    <cfRule type="expression" dxfId="375" priority="93">
      <formula>$L70="Annual"</formula>
    </cfRule>
  </conditionalFormatting>
  <conditionalFormatting sqref="BN70:BN107">
    <cfRule type="expression" dxfId="374" priority="92">
      <formula>$E70="Retired"</formula>
    </cfRule>
  </conditionalFormatting>
  <conditionalFormatting sqref="BQ70:BQ107">
    <cfRule type="expression" dxfId="373" priority="91">
      <formula>BP70&gt;1</formula>
    </cfRule>
  </conditionalFormatting>
  <conditionalFormatting sqref="BQ70:BQ107">
    <cfRule type="expression" dxfId="372" priority="90">
      <formula>$L70="Annual"</formula>
    </cfRule>
  </conditionalFormatting>
  <conditionalFormatting sqref="BQ70:BQ107">
    <cfRule type="expression" dxfId="371" priority="89">
      <formula>$E70="Retired"</formula>
    </cfRule>
  </conditionalFormatting>
  <conditionalFormatting sqref="BQ70:BQ107">
    <cfRule type="expression" dxfId="370" priority="87">
      <formula>$L70="Annual"</formula>
    </cfRule>
  </conditionalFormatting>
  <conditionalFormatting sqref="BQ70:BQ107">
    <cfRule type="expression" dxfId="369" priority="86">
      <formula>$E70="Retired"</formula>
    </cfRule>
  </conditionalFormatting>
  <conditionalFormatting sqref="CS9:CS69 CJ9:CJ69 CM9:CM69 CP9:CP69">
    <cfRule type="expression" dxfId="368" priority="82">
      <formula>CI9=1</formula>
    </cfRule>
  </conditionalFormatting>
  <conditionalFormatting sqref="CN9:CO25 CQ9:CR25 CH9:CL25 CM8:CM25 CP8:CP25 CS8:CS25 CH26:CS69">
    <cfRule type="expression" dxfId="367" priority="83">
      <formula>$L8="Annual"</formula>
    </cfRule>
  </conditionalFormatting>
  <conditionalFormatting sqref="CS70:CS107">
    <cfRule type="expression" dxfId="366" priority="60">
      <formula>CR70=1</formula>
    </cfRule>
  </conditionalFormatting>
  <conditionalFormatting sqref="CJ70:CJ107">
    <cfRule type="expression" dxfId="365" priority="78">
      <formula>CI70=1</formula>
    </cfRule>
  </conditionalFormatting>
  <conditionalFormatting sqref="CQ70:CR107 CN70:CO107 CH70:CL107">
    <cfRule type="expression" dxfId="364" priority="77">
      <formula>$L70="Annual"</formula>
    </cfRule>
  </conditionalFormatting>
  <conditionalFormatting sqref="CS8 CM8:CM69 CH9:CL69 CP8:CP69 CN9:CO69 CQ9:CS69">
    <cfRule type="expression" dxfId="363" priority="84">
      <formula>$E8="Retired"</formula>
    </cfRule>
  </conditionalFormatting>
  <conditionalFormatting sqref="CS70:CS107">
    <cfRule type="expression" dxfId="362" priority="58">
      <formula>$E70="Retired"</formula>
    </cfRule>
  </conditionalFormatting>
  <conditionalFormatting sqref="CJ8:CJ69 CM8:CM69 CP8:CP69 CS8:CS69">
    <cfRule type="expression" dxfId="361" priority="85">
      <formula>CI8&gt;1</formula>
    </cfRule>
  </conditionalFormatting>
  <conditionalFormatting sqref="CJ70:CJ107">
    <cfRule type="expression" dxfId="360" priority="81">
      <formula>CI70&gt;1</formula>
    </cfRule>
  </conditionalFormatting>
  <conditionalFormatting sqref="CH8:CL8 CN8:CO8 CQ8:CR8 CJ70:CJ107">
    <cfRule type="expression" dxfId="359" priority="80">
      <formula>$L8="Annual"</formula>
    </cfRule>
  </conditionalFormatting>
  <conditionalFormatting sqref="CH8:CL8 CN8:CO8 CQ8:CR8 CJ70:CJ107">
    <cfRule type="expression" dxfId="358" priority="79">
      <formula>$E8="Retired"</formula>
    </cfRule>
  </conditionalFormatting>
  <conditionalFormatting sqref="CQ70:CR107 CN70:CO107 CH70:CL107">
    <cfRule type="expression" dxfId="357" priority="76">
      <formula>$E70="Retired"</formula>
    </cfRule>
  </conditionalFormatting>
  <conditionalFormatting sqref="CM70:CM107">
    <cfRule type="expression" dxfId="356" priority="75">
      <formula>CL70&gt;1</formula>
    </cfRule>
  </conditionalFormatting>
  <conditionalFormatting sqref="CM70:CM107">
    <cfRule type="expression" dxfId="355" priority="74">
      <formula>$L70="Annual"</formula>
    </cfRule>
  </conditionalFormatting>
  <conditionalFormatting sqref="CM70:CM107">
    <cfRule type="expression" dxfId="354" priority="73">
      <formula>$E70="Retired"</formula>
    </cfRule>
  </conditionalFormatting>
  <conditionalFormatting sqref="CM70:CM107">
    <cfRule type="expression" dxfId="353" priority="72">
      <formula>CL70=1</formula>
    </cfRule>
  </conditionalFormatting>
  <conditionalFormatting sqref="CM70:CM107">
    <cfRule type="expression" dxfId="352" priority="71">
      <formula>$L70="Annual"</formula>
    </cfRule>
  </conditionalFormatting>
  <conditionalFormatting sqref="CM70:CM107">
    <cfRule type="expression" dxfId="351" priority="70">
      <formula>$E70="Retired"</formula>
    </cfRule>
  </conditionalFormatting>
  <conditionalFormatting sqref="CP70:CP107">
    <cfRule type="expression" dxfId="350" priority="69">
      <formula>CO70&gt;1</formula>
    </cfRule>
  </conditionalFormatting>
  <conditionalFormatting sqref="CP70:CP107">
    <cfRule type="expression" dxfId="349" priority="68">
      <formula>$L70="Annual"</formula>
    </cfRule>
  </conditionalFormatting>
  <conditionalFormatting sqref="CP70:CP107">
    <cfRule type="expression" dxfId="348" priority="67">
      <formula>$E70="Retired"</formula>
    </cfRule>
  </conditionalFormatting>
  <conditionalFormatting sqref="CP70:CP107">
    <cfRule type="expression" dxfId="347" priority="66">
      <formula>CO70=1</formula>
    </cfRule>
  </conditionalFormatting>
  <conditionalFormatting sqref="CP70:CP107">
    <cfRule type="expression" dxfId="346" priority="65">
      <formula>$L70="Annual"</formula>
    </cfRule>
  </conditionalFormatting>
  <conditionalFormatting sqref="CP70:CP107">
    <cfRule type="expression" dxfId="345" priority="64">
      <formula>$E70="Retired"</formula>
    </cfRule>
  </conditionalFormatting>
  <conditionalFormatting sqref="CS70:CS107">
    <cfRule type="expression" dxfId="344" priority="63">
      <formula>CR70&gt;1</formula>
    </cfRule>
  </conditionalFormatting>
  <conditionalFormatting sqref="CS70:CS107">
    <cfRule type="expression" dxfId="343" priority="62">
      <formula>$L70="Annual"</formula>
    </cfRule>
  </conditionalFormatting>
  <conditionalFormatting sqref="CS70:CS107">
    <cfRule type="expression" dxfId="342" priority="61">
      <formula>$E70="Retired"</formula>
    </cfRule>
  </conditionalFormatting>
  <conditionalFormatting sqref="CS70:CS107">
    <cfRule type="expression" dxfId="341" priority="59">
      <formula>$L70="Annual"</formula>
    </cfRule>
  </conditionalFormatting>
  <conditionalFormatting sqref="DL9:DL69 DO9:DO69 DR9:DR69 DU9:DU69">
    <cfRule type="expression" dxfId="340" priority="54">
      <formula>DK9=1</formula>
    </cfRule>
  </conditionalFormatting>
  <conditionalFormatting sqref="DJ9:DN25 DP9:DQ25 DS9:DT25 DO8:DO25 DR8:DR25 DU8:DU25 DJ26:DU69">
    <cfRule type="expression" dxfId="339" priority="55">
      <formula>$L8="Annual"</formula>
    </cfRule>
  </conditionalFormatting>
  <conditionalFormatting sqref="DU8 DO8:DO69 DJ9:DN69 DR8:DR69 DP9:DQ69 DS9:DU69">
    <cfRule type="expression" dxfId="338" priority="56">
      <formula>$E8="Retired"</formula>
    </cfRule>
  </conditionalFormatting>
  <conditionalFormatting sqref="DR70:DR107">
    <cfRule type="expression" dxfId="337" priority="36">
      <formula>$E70="Retired"</formula>
    </cfRule>
  </conditionalFormatting>
  <conditionalFormatting sqref="DL8:DL69 DO8:DO69 DR8:DR69 DU8:DU69">
    <cfRule type="expression" dxfId="336" priority="57">
      <formula>DK8&gt;1</formula>
    </cfRule>
  </conditionalFormatting>
  <conditionalFormatting sqref="DL70:DL107">
    <cfRule type="expression" dxfId="335" priority="53">
      <formula>DK70&gt;1</formula>
    </cfRule>
  </conditionalFormatting>
  <conditionalFormatting sqref="DJ8:DN8 DP8:DQ8 DS8:DT8 DL70:DL107">
    <cfRule type="expression" dxfId="334" priority="52">
      <formula>$L8="Annual"</formula>
    </cfRule>
  </conditionalFormatting>
  <conditionalFormatting sqref="DJ8:DN8 DP8:DQ8 DS8:DT8 DL70:DL107">
    <cfRule type="expression" dxfId="333" priority="51">
      <formula>$E8="Retired"</formula>
    </cfRule>
  </conditionalFormatting>
  <conditionalFormatting sqref="DL70:DL107">
    <cfRule type="expression" dxfId="332" priority="50">
      <formula>DK70=1</formula>
    </cfRule>
  </conditionalFormatting>
  <conditionalFormatting sqref="DS70:DT107 DP70:DQ107 DJ70:DN107">
    <cfRule type="expression" dxfId="331" priority="49">
      <formula>$L70="Annual"</formula>
    </cfRule>
  </conditionalFormatting>
  <conditionalFormatting sqref="DS70:DT107 DP70:DQ107 DJ70:DN107">
    <cfRule type="expression" dxfId="330" priority="48">
      <formula>$E70="Retired"</formula>
    </cfRule>
  </conditionalFormatting>
  <conditionalFormatting sqref="DO70:DO107">
    <cfRule type="expression" dxfId="329" priority="47">
      <formula>DN70&gt;1</formula>
    </cfRule>
  </conditionalFormatting>
  <conditionalFormatting sqref="DO70:DO107">
    <cfRule type="expression" dxfId="328" priority="46">
      <formula>$L70="Annual"</formula>
    </cfRule>
  </conditionalFormatting>
  <conditionalFormatting sqref="DO70:DO107">
    <cfRule type="expression" dxfId="327" priority="45">
      <formula>$E70="Retired"</formula>
    </cfRule>
  </conditionalFormatting>
  <conditionalFormatting sqref="DO70:DO107">
    <cfRule type="expression" dxfId="326" priority="44">
      <formula>DN70=1</formula>
    </cfRule>
  </conditionalFormatting>
  <conditionalFormatting sqref="DO70:DO107">
    <cfRule type="expression" dxfId="325" priority="43">
      <formula>$L70="Annual"</formula>
    </cfRule>
  </conditionalFormatting>
  <conditionalFormatting sqref="DO70:DO107">
    <cfRule type="expression" dxfId="324" priority="42">
      <formula>$E70="Retired"</formula>
    </cfRule>
  </conditionalFormatting>
  <conditionalFormatting sqref="DR70:DR107">
    <cfRule type="expression" dxfId="323" priority="41">
      <formula>DQ70&gt;1</formula>
    </cfRule>
  </conditionalFormatting>
  <conditionalFormatting sqref="DR70:DR107">
    <cfRule type="expression" dxfId="322" priority="40">
      <formula>$L70="Annual"</formula>
    </cfRule>
  </conditionalFormatting>
  <conditionalFormatting sqref="DR70:DR107">
    <cfRule type="expression" dxfId="321" priority="39">
      <formula>$E70="Retired"</formula>
    </cfRule>
  </conditionalFormatting>
  <conditionalFormatting sqref="DR70:DR107">
    <cfRule type="expression" dxfId="320" priority="38">
      <formula>DQ70=1</formula>
    </cfRule>
  </conditionalFormatting>
  <conditionalFormatting sqref="DR70:DR107">
    <cfRule type="expression" dxfId="319" priority="37">
      <formula>$L70="Annual"</formula>
    </cfRule>
  </conditionalFormatting>
  <conditionalFormatting sqref="DU70:DU107">
    <cfRule type="expression" dxfId="318" priority="35">
      <formula>DT70&gt;1</formula>
    </cfRule>
  </conditionalFormatting>
  <conditionalFormatting sqref="DU70:DU107">
    <cfRule type="expression" dxfId="317" priority="34">
      <formula>$L70="Annual"</formula>
    </cfRule>
  </conditionalFormatting>
  <conditionalFormatting sqref="DU70:DU107">
    <cfRule type="expression" dxfId="316" priority="33">
      <formula>$E70="Retired"</formula>
    </cfRule>
  </conditionalFormatting>
  <conditionalFormatting sqref="DU70:DU107">
    <cfRule type="expression" dxfId="315" priority="32">
      <formula>DT70=1</formula>
    </cfRule>
  </conditionalFormatting>
  <conditionalFormatting sqref="DU70:DU107">
    <cfRule type="expression" dxfId="314" priority="31">
      <formula>$L70="Annual"</formula>
    </cfRule>
  </conditionalFormatting>
  <conditionalFormatting sqref="DU70:DU107">
    <cfRule type="expression" dxfId="313" priority="30">
      <formula>$E70="Retired"</formula>
    </cfRule>
  </conditionalFormatting>
  <conditionalFormatting sqref="AF9:AF69 AI9:AI69 AL9:AL69 AO9:AO69">
    <cfRule type="expression" dxfId="312" priority="3">
      <formula>AE9=1</formula>
    </cfRule>
  </conditionalFormatting>
  <conditionalFormatting sqref="AD9:AH25 AJ9:AK25 AM9:AN25 AI8:AI25 AL8:AL25 AO8:AO25 AD26:AO69">
    <cfRule type="expression" dxfId="311" priority="4">
      <formula>$L8="Annual"</formula>
    </cfRule>
  </conditionalFormatting>
  <conditionalFormatting sqref="AO8 AI8:AI69 AD9:AH69 AL8:AL69 AJ9:AK69 AM9:AO69">
    <cfRule type="expression" dxfId="310" priority="5">
      <formula>$E8="Retired"</formula>
    </cfRule>
  </conditionalFormatting>
  <conditionalFormatting sqref="AF8:AF107 AI8:AI69 AL8:AL69 AO8:AO69">
    <cfRule type="expression" dxfId="309" priority="29">
      <formula>AE8&gt;1</formula>
    </cfRule>
  </conditionalFormatting>
  <conditionalFormatting sqref="AD8:AH8 AJ8:AK8 AM8:AN8 AF70:AF107">
    <cfRule type="expression" dxfId="308" priority="28">
      <formula>$L8="Annual"</formula>
    </cfRule>
  </conditionalFormatting>
  <conditionalFormatting sqref="AD8:AH8 AJ8:AK8 AM8:AN8 AF70:AF107">
    <cfRule type="expression" dxfId="307" priority="27">
      <formula>$E8="Retired"</formula>
    </cfRule>
  </conditionalFormatting>
  <conditionalFormatting sqref="AF70:AF107">
    <cfRule type="expression" dxfId="306" priority="26">
      <formula>AE70=1</formula>
    </cfRule>
  </conditionalFormatting>
  <conditionalFormatting sqref="AM70:AN107 AJ70:AK107 AD70:AH107">
    <cfRule type="expression" dxfId="305" priority="25">
      <formula>$L70="Annual"</formula>
    </cfRule>
  </conditionalFormatting>
  <conditionalFormatting sqref="AM70:AN107 AJ70:AK107 AD70:AH107">
    <cfRule type="expression" dxfId="304" priority="24">
      <formula>$E70="Retired"</formula>
    </cfRule>
  </conditionalFormatting>
  <conditionalFormatting sqref="AI70:AI107">
    <cfRule type="expression" dxfId="303" priority="23">
      <formula>AH70&gt;1</formula>
    </cfRule>
  </conditionalFormatting>
  <conditionalFormatting sqref="AI70:AI107">
    <cfRule type="expression" dxfId="302" priority="22">
      <formula>$L70="Annual"</formula>
    </cfRule>
  </conditionalFormatting>
  <conditionalFormatting sqref="AI70:AI107">
    <cfRule type="expression" dxfId="301" priority="21">
      <formula>$E70="Retired"</formula>
    </cfRule>
  </conditionalFormatting>
  <conditionalFormatting sqref="AI70:AI107">
    <cfRule type="expression" dxfId="300" priority="20">
      <formula>AH70=1</formula>
    </cfRule>
  </conditionalFormatting>
  <conditionalFormatting sqref="AI70:AI107">
    <cfRule type="expression" dxfId="299" priority="19">
      <formula>$L70="Annual"</formula>
    </cfRule>
  </conditionalFormatting>
  <conditionalFormatting sqref="AI70:AI107">
    <cfRule type="expression" dxfId="298" priority="18">
      <formula>$E70="Retired"</formula>
    </cfRule>
  </conditionalFormatting>
  <conditionalFormatting sqref="AL70:AL107">
    <cfRule type="expression" dxfId="297" priority="17">
      <formula>AK70&gt;1</formula>
    </cfRule>
  </conditionalFormatting>
  <conditionalFormatting sqref="AL70:AL107">
    <cfRule type="expression" dxfId="296" priority="16">
      <formula>$L70="Annual"</formula>
    </cfRule>
  </conditionalFormatting>
  <conditionalFormatting sqref="AL70:AL107">
    <cfRule type="expression" dxfId="295" priority="15">
      <formula>$E70="Retired"</formula>
    </cfRule>
  </conditionalFormatting>
  <conditionalFormatting sqref="AL70:AL107">
    <cfRule type="expression" dxfId="294" priority="14">
      <formula>AK70=1</formula>
    </cfRule>
  </conditionalFormatting>
  <conditionalFormatting sqref="AL70:AL107">
    <cfRule type="expression" dxfId="293" priority="13">
      <formula>$L70="Annual"</formula>
    </cfRule>
  </conditionalFormatting>
  <conditionalFormatting sqref="AL70:AL107">
    <cfRule type="expression" dxfId="292" priority="12">
      <formula>$E70="Retired"</formula>
    </cfRule>
  </conditionalFormatting>
  <conditionalFormatting sqref="AO70:AO107">
    <cfRule type="expression" dxfId="291" priority="11">
      <formula>AN70&gt;1</formula>
    </cfRule>
  </conditionalFormatting>
  <conditionalFormatting sqref="AO70:AO107">
    <cfRule type="expression" dxfId="290" priority="10">
      <formula>$L70="Annual"</formula>
    </cfRule>
  </conditionalFormatting>
  <conditionalFormatting sqref="AO70:AO107">
    <cfRule type="expression" dxfId="289" priority="9">
      <formula>$E70="Retired"</formula>
    </cfRule>
  </conditionalFormatting>
  <conditionalFormatting sqref="AO70:AO107">
    <cfRule type="expression" dxfId="288" priority="8">
      <formula>AN70=1</formula>
    </cfRule>
  </conditionalFormatting>
  <conditionalFormatting sqref="AO70:AO107">
    <cfRule type="expression" dxfId="287" priority="7">
      <formula>$L70="Annual"</formula>
    </cfRule>
  </conditionalFormatting>
  <conditionalFormatting sqref="AO70:AO107">
    <cfRule type="expression" dxfId="286" priority="6">
      <formula>$E70="Retired"</formula>
    </cfRule>
  </conditionalFormatting>
  <conditionalFormatting sqref="AS28">
    <cfRule type="cellIs" dxfId="285" priority="2" operator="lessThan">
      <formula>0.999</formula>
    </cfRule>
  </conditionalFormatting>
  <conditionalFormatting sqref="AQ29">
    <cfRule type="expression" dxfId="284" priority="1">
      <formula>$E29="Retired"</formula>
    </cfRule>
  </conditionalFormatting>
  <dataValidations count="3">
    <dataValidation type="date" operator="greaterThan" allowBlank="1" showInputMessage="1" showErrorMessage="1" errorTitle="Enter Date for Retired Metrics" error="Please enter the date that the metric was retired in MM/DD/YY format. (Note: date must be after SIM start date 2/1/15)" sqref="F8:F107">
      <formula1>42036</formula1>
    </dataValidation>
    <dataValidation type="custom" errorStyle="warning" allowBlank="1" showInputMessage="1" showErrorMessage="1" errorTitle="Check Denominator Value" error="If reporting a percentage please ensure that the denominator is equal to or greater than numerator._x000a__x000a_If reporting a count please set the denominator equal to 1 (one) and disregard this warning. " sqref="AN8:AN107 S8:S107 V8:V107 Y8:Y107 AB8:AB107 AU8:AU107 AX8:AX107 BA8:BA107 BD8:BD107 BS8:BS107 BW8:BW107 BZ8:BZ107 CC8:CC107 CF8:CF107 CU8:CU107 CY8:CY107 DB8:DB107 DE8:DE107 DH8:DH107 DW8:DW107 BG8:BG107 BJ8:BJ107 BM8:BM107 BP8:BP107 CI8:CI107 CL8:CL107 CO8:CO107 CR8:CR107 DK8:DK107 DN8:DN107 DQ8:DQ107 DT8:DT107 AE8:AE107 AH8:AH107 AK8:AK107 P8:P28 P30:P107 AQ8:AQ28 AQ30:AQ107">
      <formula1>P8&gt;=O8</formula1>
    </dataValidation>
    <dataValidation type="custom" errorStyle="warning" allowBlank="1" showInputMessage="1" showErrorMessage="1" errorTitle="Check Denominator Value" error="If reporting a percentage please ensure that the denominator is equal to or greater than numerator._x000a__x000a_If reporting a count please set the denominator equal to 1 (one) and disregard this warning. " sqref="P29">
      <formula1>P29&gt;=AP29</formula1>
    </dataValidation>
  </dataValidations>
  <hyperlinks>
    <hyperlink ref="I8" r:id="rId1" display="http://www.qualitymeasures.ahrq.gov/content.aspx?id=47270&amp;search=Emergency+medical+services"/>
    <hyperlink ref="H8" r:id="rId2" display="http://www.qualitymeasures.ahrq.gov/content.aspx?id=47270&amp;search=Emergency+medical+services"/>
    <hyperlink ref="H11" r:id="rId3" display="http://www.hcahpsonline.org/home.aspx"/>
    <hyperlink ref="I11" r:id="rId4" display="http://www.hcahpsonline.org/home.aspx"/>
    <hyperlink ref="I10" r:id="rId5" display="See http://www.qualitymeasures.ahrq.gov/content.aspx?id=38363&amp;search=tcoc"/>
    <hyperlink ref="H10" r:id="rId6" display="See http://www.qualitymeasures.ahrq.gov/content.aspx?id=38363&amp;search=tcoc"/>
  </hyperlinks>
  <pageMargins left="0.7" right="0.7" top="0.75" bottom="0.75" header="0.3" footer="0.3"/>
  <pageSetup orientation="portrait" r:id="rId7"/>
  <extLst>
    <ext xmlns:x14="http://schemas.microsoft.com/office/spreadsheetml/2009/9/main" uri="{CCE6A557-97BC-4b89-ADB6-D9C93CAAB3DF}">
      <x14:dataValidations xmlns:xm="http://schemas.microsoft.com/office/excel/2006/main" count="4">
        <x14:dataValidation type="list" allowBlank="1" showInputMessage="1" showErrorMessage="1">
          <x14:formula1>
            <xm:f>'Drop Down Menu Items'!$I$3:$I$5</xm:f>
          </x14:formula1>
          <xm:sqref>D8:D107</xm:sqref>
        </x14:dataValidation>
        <x14:dataValidation type="list" allowBlank="1" showInputMessage="1" showErrorMessage="1" errorTitle="Indicate Metric Status" error="Please indicate the reporting status of the metric as Active or Retired. ">
          <x14:formula1>
            <xm:f>'Drop Down Menu Items'!$J$3:$J$4</xm:f>
          </x14:formula1>
          <xm:sqref>E8:E107</xm:sqref>
        </x14:dataValidation>
        <x14:dataValidation type="list" allowBlank="1" showInputMessage="1" showErrorMessage="1" errorTitle="Select reporting frequency" error="Quarterly_x000a_Annual_x000a_Quarterly and Annual">
          <x14:formula1>
            <xm:f>'Drop Down Menu Items'!$C$3:$C$5</xm:f>
          </x14:formula1>
          <xm:sqref>L8:L107</xm:sqref>
        </x14:dataValidation>
        <x14:dataValidation type="list" allowBlank="1" showInputMessage="1" showErrorMessage="1">
          <x14:formula1>
            <xm:f>'Drop Down Menu Items'!$E$3:$E$7</xm:f>
          </x14:formula1>
          <xm:sqref>B8:B107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B1:AE107"/>
  <sheetViews>
    <sheetView zoomScale="80" zoomScaleNormal="80" workbookViewId="0">
      <pane xSplit="3" ySplit="7" topLeftCell="L8" activePane="bottomRight" state="frozen"/>
      <selection pane="topRight" activeCell="D1" sqref="D1"/>
      <selection pane="bottomLeft" activeCell="A8" sqref="A8"/>
      <selection pane="bottomRight" activeCell="J9" sqref="J9"/>
    </sheetView>
  </sheetViews>
  <sheetFormatPr defaultColWidth="9.1796875" defaultRowHeight="14.5" x14ac:dyDescent="0.35"/>
  <cols>
    <col min="1" max="1" width="4.81640625" style="23" customWidth="1"/>
    <col min="2" max="2" width="19.7265625" style="69" customWidth="1"/>
    <col min="3" max="3" width="31.7265625" style="69" customWidth="1"/>
    <col min="4" max="4" width="12" style="69" bestFit="1" customWidth="1"/>
    <col min="5" max="5" width="13" style="69" bestFit="1" customWidth="1"/>
    <col min="6" max="6" width="31.7265625" style="69" customWidth="1"/>
    <col min="7" max="7" width="38.7265625" style="69" customWidth="1"/>
    <col min="8" max="8" width="28.26953125" style="69" customWidth="1"/>
    <col min="9" max="9" width="17.81640625" style="69" bestFit="1" customWidth="1"/>
    <col min="10" max="10" width="31.7265625" style="69" customWidth="1"/>
    <col min="11" max="11" width="13.81640625" style="69" bestFit="1" customWidth="1"/>
    <col min="12" max="12" width="15.7265625" style="69" customWidth="1"/>
    <col min="13" max="14" width="12.7265625" style="69" customWidth="1"/>
    <col min="15" max="15" width="12.7265625" style="23" customWidth="1"/>
    <col min="16" max="17" width="12.7265625" style="69" customWidth="1"/>
    <col min="18" max="18" width="12.7265625" style="23" customWidth="1"/>
    <col min="19" max="21" width="12.7265625" style="69" customWidth="1"/>
    <col min="22" max="22" width="12.7265625" style="23" customWidth="1"/>
    <col min="23" max="23" width="12.7265625" style="69" customWidth="1"/>
    <col min="24" max="25" width="12.7265625" style="69" hidden="1" customWidth="1"/>
    <col min="26" max="26" width="12.7265625" style="23" hidden="1" customWidth="1"/>
    <col min="27" max="27" width="12.7265625" style="69" hidden="1" customWidth="1"/>
    <col min="28" max="28" width="12.54296875" style="69" hidden="1" customWidth="1"/>
    <col min="29" max="29" width="13" style="69" hidden="1" customWidth="1"/>
    <col min="30" max="30" width="12.453125" style="23" hidden="1" customWidth="1"/>
    <col min="31" max="31" width="12.453125" style="69" hidden="1" customWidth="1"/>
    <col min="32" max="16384" width="9.1796875" style="23"/>
  </cols>
  <sheetData>
    <row r="1" spans="2:31" ht="15" thickBot="1" x14ac:dyDescent="0.4">
      <c r="B1" s="23"/>
      <c r="C1" s="23"/>
      <c r="D1" s="23"/>
      <c r="E1" s="23"/>
      <c r="F1" s="23"/>
      <c r="G1" s="23"/>
      <c r="H1" s="23"/>
      <c r="I1" s="23"/>
      <c r="J1" s="23"/>
      <c r="K1" s="23"/>
      <c r="L1" s="23"/>
      <c r="M1" s="23"/>
      <c r="N1" s="23"/>
      <c r="P1" s="23"/>
      <c r="Q1" s="23"/>
      <c r="S1" s="23"/>
      <c r="T1" s="23"/>
      <c r="U1" s="23"/>
      <c r="W1" s="23"/>
      <c r="X1" s="23"/>
      <c r="Y1" s="23"/>
      <c r="AA1" s="23"/>
      <c r="AB1" s="23"/>
      <c r="AC1" s="23"/>
      <c r="AE1" s="23"/>
    </row>
    <row r="2" spans="2:31" ht="32.25" customHeight="1" x14ac:dyDescent="0.35">
      <c r="B2" s="424" t="s">
        <v>97</v>
      </c>
      <c r="C2" s="425"/>
      <c r="D2" s="425"/>
      <c r="E2" s="425"/>
      <c r="F2" s="425"/>
      <c r="G2" s="425"/>
      <c r="H2" s="425"/>
      <c r="I2" s="425"/>
      <c r="J2" s="425"/>
      <c r="K2" s="425"/>
      <c r="L2" s="446"/>
      <c r="M2" s="447" t="s">
        <v>289</v>
      </c>
      <c r="N2" s="448"/>
      <c r="O2" s="433"/>
      <c r="P2" s="441" t="s">
        <v>66</v>
      </c>
      <c r="Q2" s="442"/>
      <c r="R2" s="442"/>
      <c r="S2" s="449"/>
      <c r="T2" s="441" t="s">
        <v>67</v>
      </c>
      <c r="U2" s="442"/>
      <c r="V2" s="442"/>
      <c r="W2" s="449"/>
      <c r="X2" s="441" t="s">
        <v>68</v>
      </c>
      <c r="Y2" s="442"/>
      <c r="Z2" s="442"/>
      <c r="AA2" s="443"/>
      <c r="AB2" s="441" t="s">
        <v>125</v>
      </c>
      <c r="AC2" s="442"/>
      <c r="AD2" s="442"/>
      <c r="AE2" s="443"/>
    </row>
    <row r="3" spans="2:31" ht="52.5" customHeight="1" x14ac:dyDescent="0.35">
      <c r="B3" s="430"/>
      <c r="C3" s="404"/>
      <c r="D3" s="404"/>
      <c r="E3" s="404"/>
      <c r="F3" s="404"/>
      <c r="G3" s="404"/>
      <c r="H3" s="404"/>
      <c r="I3" s="404"/>
      <c r="J3" s="404"/>
      <c r="K3" s="404"/>
      <c r="L3" s="405"/>
      <c r="M3" s="409" t="s">
        <v>64</v>
      </c>
      <c r="N3" s="410"/>
      <c r="O3" s="411"/>
      <c r="P3" s="399" t="s">
        <v>30</v>
      </c>
      <c r="Q3" s="397"/>
      <c r="R3" s="445"/>
      <c r="S3" s="49" t="s">
        <v>65</v>
      </c>
      <c r="T3" s="444" t="s">
        <v>30</v>
      </c>
      <c r="U3" s="397"/>
      <c r="V3" s="445"/>
      <c r="W3" s="49" t="s">
        <v>65</v>
      </c>
      <c r="X3" s="444" t="s">
        <v>30</v>
      </c>
      <c r="Y3" s="397"/>
      <c r="Z3" s="445"/>
      <c r="AA3" s="49" t="s">
        <v>65</v>
      </c>
      <c r="AB3" s="444" t="s">
        <v>30</v>
      </c>
      <c r="AC3" s="397"/>
      <c r="AD3" s="445"/>
      <c r="AE3" s="49" t="s">
        <v>65</v>
      </c>
    </row>
    <row r="4" spans="2:31" ht="15.5" hidden="1" x14ac:dyDescent="0.35">
      <c r="B4" s="63"/>
      <c r="C4" s="134"/>
      <c r="D4" s="134"/>
      <c r="E4" s="134"/>
      <c r="F4" s="134"/>
      <c r="G4" s="134"/>
      <c r="H4" s="134"/>
      <c r="I4" s="134"/>
      <c r="J4" s="134"/>
      <c r="K4" s="134"/>
      <c r="L4" s="134" t="s">
        <v>74</v>
      </c>
      <c r="M4" s="232" t="s">
        <v>64</v>
      </c>
      <c r="N4" s="233" t="s">
        <v>64</v>
      </c>
      <c r="O4" s="234" t="s">
        <v>64</v>
      </c>
      <c r="P4" s="231">
        <v>1</v>
      </c>
      <c r="Q4" s="230">
        <v>1</v>
      </c>
      <c r="R4" s="230">
        <v>1</v>
      </c>
      <c r="S4" s="46">
        <v>1</v>
      </c>
      <c r="T4" s="231">
        <v>2</v>
      </c>
      <c r="U4" s="230">
        <v>2</v>
      </c>
      <c r="V4" s="230">
        <v>2</v>
      </c>
      <c r="W4" s="46">
        <v>2</v>
      </c>
      <c r="X4" s="231">
        <v>3</v>
      </c>
      <c r="Y4" s="230">
        <v>3</v>
      </c>
      <c r="Z4" s="230">
        <v>3</v>
      </c>
      <c r="AA4" s="49">
        <v>3</v>
      </c>
      <c r="AB4" s="231">
        <v>4</v>
      </c>
      <c r="AC4" s="230">
        <v>4</v>
      </c>
      <c r="AD4" s="230">
        <v>4</v>
      </c>
      <c r="AE4" s="49">
        <v>4</v>
      </c>
    </row>
    <row r="5" spans="2:31" ht="15.5" hidden="1" x14ac:dyDescent="0.35">
      <c r="B5" s="63"/>
      <c r="C5" s="134"/>
      <c r="D5" s="134"/>
      <c r="E5" s="134"/>
      <c r="F5" s="134"/>
      <c r="G5" s="134"/>
      <c r="H5" s="134"/>
      <c r="I5" s="134"/>
      <c r="J5" s="134"/>
      <c r="K5" s="134"/>
      <c r="L5" s="134" t="s">
        <v>72</v>
      </c>
      <c r="M5" s="232" t="s">
        <v>64</v>
      </c>
      <c r="N5" s="233" t="s">
        <v>64</v>
      </c>
      <c r="O5" s="234" t="s">
        <v>64</v>
      </c>
      <c r="P5" s="231">
        <v>5</v>
      </c>
      <c r="Q5" s="230">
        <v>5</v>
      </c>
      <c r="R5" s="230">
        <v>5</v>
      </c>
      <c r="S5" s="46" t="s">
        <v>65</v>
      </c>
      <c r="T5" s="231">
        <v>5</v>
      </c>
      <c r="U5" s="230">
        <v>5</v>
      </c>
      <c r="V5" s="230">
        <v>5</v>
      </c>
      <c r="W5" s="46" t="s">
        <v>65</v>
      </c>
      <c r="X5" s="231">
        <v>5</v>
      </c>
      <c r="Y5" s="230">
        <v>5</v>
      </c>
      <c r="Z5" s="230">
        <v>5</v>
      </c>
      <c r="AA5" s="49" t="s">
        <v>65</v>
      </c>
      <c r="AB5" s="231">
        <v>5</v>
      </c>
      <c r="AC5" s="230">
        <v>5</v>
      </c>
      <c r="AD5" s="230">
        <v>5</v>
      </c>
      <c r="AE5" s="49" t="s">
        <v>65</v>
      </c>
    </row>
    <row r="6" spans="2:31" ht="46.5" hidden="1" x14ac:dyDescent="0.35">
      <c r="B6" s="63"/>
      <c r="C6" s="134"/>
      <c r="D6" s="134"/>
      <c r="E6" s="134"/>
      <c r="F6" s="134"/>
      <c r="G6" s="134"/>
      <c r="H6" s="134"/>
      <c r="I6" s="134"/>
      <c r="J6" s="134"/>
      <c r="K6" s="134"/>
      <c r="L6" s="134" t="s">
        <v>76</v>
      </c>
      <c r="M6" s="232" t="str">
        <f>CONCATENATE(M4,M5,M7)</f>
        <v>BaselineBaselineNumerator</v>
      </c>
      <c r="N6" s="232" t="str">
        <f t="shared" ref="N6:AA6" si="0">CONCATENATE(N4,N5,N7)</f>
        <v>BaselineBaselineDenominator</v>
      </c>
      <c r="O6" s="232" t="str">
        <f t="shared" si="0"/>
        <v>BaselineBaselineValue</v>
      </c>
      <c r="P6" s="232" t="str">
        <f t="shared" si="0"/>
        <v>15Numerator</v>
      </c>
      <c r="Q6" s="232" t="str">
        <f t="shared" si="0"/>
        <v>15Denominator</v>
      </c>
      <c r="R6" s="232" t="str">
        <f t="shared" si="0"/>
        <v>15Value</v>
      </c>
      <c r="S6" s="47" t="str">
        <f t="shared" si="0"/>
        <v>1GoalValue</v>
      </c>
      <c r="T6" s="232" t="str">
        <f t="shared" si="0"/>
        <v>25Numerator</v>
      </c>
      <c r="U6" s="232" t="str">
        <f t="shared" si="0"/>
        <v>25Denominator</v>
      </c>
      <c r="V6" s="232" t="str">
        <f t="shared" si="0"/>
        <v>25Value</v>
      </c>
      <c r="W6" s="47" t="str">
        <f t="shared" si="0"/>
        <v>2GoalValue</v>
      </c>
      <c r="X6" s="232" t="str">
        <f t="shared" si="0"/>
        <v>35Numerator</v>
      </c>
      <c r="Y6" s="232" t="str">
        <f t="shared" si="0"/>
        <v>35Denominator</v>
      </c>
      <c r="Z6" s="232" t="str">
        <f t="shared" si="0"/>
        <v>35Value</v>
      </c>
      <c r="AA6" s="50" t="str">
        <f t="shared" si="0"/>
        <v>3GoalValue</v>
      </c>
      <c r="AB6" s="232" t="str">
        <f t="shared" ref="AB6:AE6" si="1">CONCATENATE(AB4,AB5,AB7)</f>
        <v>45Numerator</v>
      </c>
      <c r="AC6" s="232" t="str">
        <f t="shared" si="1"/>
        <v>45Denominator</v>
      </c>
      <c r="AD6" s="232" t="str">
        <f t="shared" si="1"/>
        <v>45Value</v>
      </c>
      <c r="AE6" s="50" t="str">
        <f t="shared" si="1"/>
        <v>4GoalValue</v>
      </c>
    </row>
    <row r="7" spans="2:31" ht="29" x14ac:dyDescent="0.35">
      <c r="B7" s="64" t="s">
        <v>10</v>
      </c>
      <c r="C7" s="5" t="s">
        <v>11</v>
      </c>
      <c r="D7" s="5" t="s">
        <v>286</v>
      </c>
      <c r="E7" s="5" t="s">
        <v>130</v>
      </c>
      <c r="F7" s="5" t="s">
        <v>292</v>
      </c>
      <c r="G7" s="5" t="s">
        <v>12</v>
      </c>
      <c r="H7" s="5" t="s">
        <v>13</v>
      </c>
      <c r="I7" s="5" t="s">
        <v>14</v>
      </c>
      <c r="J7" s="6" t="s">
        <v>15</v>
      </c>
      <c r="K7" s="6" t="s">
        <v>29</v>
      </c>
      <c r="L7" s="5" t="s">
        <v>24</v>
      </c>
      <c r="M7" s="6" t="s">
        <v>47</v>
      </c>
      <c r="N7" s="6" t="s">
        <v>48</v>
      </c>
      <c r="O7" s="6" t="s">
        <v>126</v>
      </c>
      <c r="P7" s="6" t="s">
        <v>47</v>
      </c>
      <c r="Q7" s="6" t="s">
        <v>48</v>
      </c>
      <c r="R7" s="6" t="s">
        <v>126</v>
      </c>
      <c r="S7" s="48" t="s">
        <v>126</v>
      </c>
      <c r="T7" s="6" t="s">
        <v>47</v>
      </c>
      <c r="U7" s="6" t="s">
        <v>48</v>
      </c>
      <c r="V7" s="6" t="s">
        <v>126</v>
      </c>
      <c r="W7" s="48" t="s">
        <v>126</v>
      </c>
      <c r="X7" s="6" t="s">
        <v>47</v>
      </c>
      <c r="Y7" s="6" t="s">
        <v>48</v>
      </c>
      <c r="Z7" s="6" t="s">
        <v>126</v>
      </c>
      <c r="AA7" s="48" t="s">
        <v>126</v>
      </c>
      <c r="AB7" s="6" t="s">
        <v>47</v>
      </c>
      <c r="AC7" s="6" t="s">
        <v>48</v>
      </c>
      <c r="AD7" s="6" t="s">
        <v>126</v>
      </c>
      <c r="AE7" s="48" t="s">
        <v>126</v>
      </c>
    </row>
    <row r="8" spans="2:31" ht="72.5" x14ac:dyDescent="0.35">
      <c r="B8" s="313" t="s">
        <v>143</v>
      </c>
      <c r="C8" s="312" t="s">
        <v>98</v>
      </c>
      <c r="D8" s="281" t="s">
        <v>49</v>
      </c>
      <c r="E8" s="281" t="s">
        <v>131</v>
      </c>
      <c r="F8" s="282"/>
      <c r="G8" s="305" t="s">
        <v>307</v>
      </c>
      <c r="H8" s="312" t="s">
        <v>308</v>
      </c>
      <c r="I8" s="312" t="s">
        <v>99</v>
      </c>
      <c r="J8" s="247" t="s">
        <v>100</v>
      </c>
      <c r="K8" s="305" t="s">
        <v>30</v>
      </c>
      <c r="L8" s="312" t="s">
        <v>26</v>
      </c>
      <c r="M8" s="70"/>
      <c r="N8" s="70"/>
      <c r="O8" s="145" t="str">
        <f t="shared" ref="O8:O71" si="2">IF(N8,M8/N8,"-")</f>
        <v>-</v>
      </c>
      <c r="P8" s="70"/>
      <c r="Q8" s="70"/>
      <c r="R8" s="145" t="str">
        <f t="shared" ref="R8:R71" si="3">IF(Q8,P8/Q8,"-")</f>
        <v>-</v>
      </c>
      <c r="S8" s="171"/>
      <c r="T8" s="70"/>
      <c r="U8" s="70"/>
      <c r="V8" s="145" t="str">
        <f>IF(U8,T8/U8,"-")</f>
        <v>-</v>
      </c>
      <c r="W8" s="171"/>
      <c r="X8" s="70"/>
      <c r="Y8" s="70"/>
      <c r="Z8" s="145" t="str">
        <f>IF(Y8,X8/Y8,"-")</f>
        <v>-</v>
      </c>
      <c r="AA8" s="171"/>
      <c r="AB8" s="70"/>
      <c r="AC8" s="70"/>
      <c r="AD8" s="145" t="str">
        <f>IF(AC8,AB8/AC8,"-")</f>
        <v>-</v>
      </c>
      <c r="AE8" s="171"/>
    </row>
    <row r="9" spans="2:31" ht="116" x14ac:dyDescent="0.35">
      <c r="B9" s="313" t="s">
        <v>144</v>
      </c>
      <c r="C9" s="312" t="s">
        <v>96</v>
      </c>
      <c r="D9" s="281" t="s">
        <v>49</v>
      </c>
      <c r="E9" s="281" t="s">
        <v>131</v>
      </c>
      <c r="F9" s="282"/>
      <c r="G9" s="312" t="s">
        <v>309</v>
      </c>
      <c r="H9" s="312" t="s">
        <v>310</v>
      </c>
      <c r="I9" s="312" t="s">
        <v>101</v>
      </c>
      <c r="J9" s="247" t="s">
        <v>102</v>
      </c>
      <c r="K9" s="305" t="s">
        <v>30</v>
      </c>
      <c r="L9" s="312" t="s">
        <v>26</v>
      </c>
      <c r="M9" s="70"/>
      <c r="N9" s="70"/>
      <c r="O9" s="145" t="str">
        <f t="shared" si="2"/>
        <v>-</v>
      </c>
      <c r="P9" s="70"/>
      <c r="Q9" s="70"/>
      <c r="R9" s="145" t="str">
        <f t="shared" si="3"/>
        <v>-</v>
      </c>
      <c r="S9" s="171"/>
      <c r="T9" s="70"/>
      <c r="U9" s="70"/>
      <c r="V9" s="145" t="str">
        <f t="shared" ref="V9:V57" si="4">IF(U9,T9/U9,"-")</f>
        <v>-</v>
      </c>
      <c r="W9" s="171"/>
      <c r="X9" s="70"/>
      <c r="Y9" s="70"/>
      <c r="Z9" s="145" t="str">
        <f t="shared" ref="Z9:Z57" si="5">IF(Y9,X9/Y9,"-")</f>
        <v>-</v>
      </c>
      <c r="AA9" s="171"/>
      <c r="AB9" s="70"/>
      <c r="AC9" s="70"/>
      <c r="AD9" s="145" t="str">
        <f t="shared" ref="AD9:AD57" si="6">IF(AC9,AB9/AC9,"-")</f>
        <v>-</v>
      </c>
      <c r="AE9" s="171"/>
    </row>
    <row r="10" spans="2:31" x14ac:dyDescent="0.35">
      <c r="B10" s="314"/>
      <c r="C10" s="301"/>
      <c r="D10" s="281"/>
      <c r="E10" s="281"/>
      <c r="F10" s="282"/>
      <c r="G10" s="301"/>
      <c r="H10" s="301"/>
      <c r="I10" s="301"/>
      <c r="J10" s="246"/>
      <c r="K10" s="301"/>
      <c r="L10" s="312"/>
      <c r="M10" s="70"/>
      <c r="N10" s="70"/>
      <c r="O10" s="145" t="str">
        <f t="shared" si="2"/>
        <v>-</v>
      </c>
      <c r="P10" s="70"/>
      <c r="Q10" s="70"/>
      <c r="R10" s="145" t="str">
        <f t="shared" si="3"/>
        <v>-</v>
      </c>
      <c r="S10" s="171"/>
      <c r="T10" s="70"/>
      <c r="U10" s="70"/>
      <c r="V10" s="145" t="str">
        <f t="shared" si="4"/>
        <v>-</v>
      </c>
      <c r="W10" s="171"/>
      <c r="X10" s="70"/>
      <c r="Y10" s="70"/>
      <c r="Z10" s="145" t="str">
        <f t="shared" si="5"/>
        <v>-</v>
      </c>
      <c r="AA10" s="171"/>
      <c r="AB10" s="70"/>
      <c r="AC10" s="70"/>
      <c r="AD10" s="145" t="str">
        <f t="shared" si="6"/>
        <v>-</v>
      </c>
      <c r="AE10" s="171"/>
    </row>
    <row r="11" spans="2:31" x14ac:dyDescent="0.35">
      <c r="B11" s="315"/>
      <c r="C11" s="316"/>
      <c r="D11" s="281"/>
      <c r="E11" s="281"/>
      <c r="F11" s="282"/>
      <c r="G11" s="316"/>
      <c r="H11" s="316"/>
      <c r="I11" s="316"/>
      <c r="J11" s="244"/>
      <c r="K11" s="301"/>
      <c r="L11" s="312"/>
      <c r="M11" s="70"/>
      <c r="N11" s="70"/>
      <c r="O11" s="145" t="str">
        <f t="shared" si="2"/>
        <v>-</v>
      </c>
      <c r="P11" s="70"/>
      <c r="Q11" s="70"/>
      <c r="R11" s="145" t="str">
        <f t="shared" si="3"/>
        <v>-</v>
      </c>
      <c r="S11" s="171"/>
      <c r="T11" s="70"/>
      <c r="U11" s="70"/>
      <c r="V11" s="145" t="str">
        <f t="shared" si="4"/>
        <v>-</v>
      </c>
      <c r="W11" s="171"/>
      <c r="X11" s="70"/>
      <c r="Y11" s="70"/>
      <c r="Z11" s="145" t="str">
        <f t="shared" si="5"/>
        <v>-</v>
      </c>
      <c r="AA11" s="171"/>
      <c r="AB11" s="70"/>
      <c r="AC11" s="70"/>
      <c r="AD11" s="145" t="str">
        <f t="shared" si="6"/>
        <v>-</v>
      </c>
      <c r="AE11" s="171"/>
    </row>
    <row r="12" spans="2:31" x14ac:dyDescent="0.35">
      <c r="B12" s="315"/>
      <c r="C12" s="316"/>
      <c r="D12" s="281"/>
      <c r="E12" s="281"/>
      <c r="F12" s="282"/>
      <c r="G12" s="316"/>
      <c r="H12" s="316"/>
      <c r="I12" s="316"/>
      <c r="J12" s="244"/>
      <c r="K12" s="301"/>
      <c r="L12" s="312"/>
      <c r="M12" s="70"/>
      <c r="N12" s="70"/>
      <c r="O12" s="145" t="str">
        <f t="shared" si="2"/>
        <v>-</v>
      </c>
      <c r="P12" s="70"/>
      <c r="Q12" s="70"/>
      <c r="R12" s="145" t="str">
        <f t="shared" si="3"/>
        <v>-</v>
      </c>
      <c r="S12" s="171"/>
      <c r="T12" s="70"/>
      <c r="U12" s="70"/>
      <c r="V12" s="145" t="str">
        <f t="shared" si="4"/>
        <v>-</v>
      </c>
      <c r="W12" s="171"/>
      <c r="X12" s="70"/>
      <c r="Y12" s="70"/>
      <c r="Z12" s="145" t="str">
        <f t="shared" si="5"/>
        <v>-</v>
      </c>
      <c r="AA12" s="171"/>
      <c r="AB12" s="70"/>
      <c r="AC12" s="70"/>
      <c r="AD12" s="145" t="str">
        <f t="shared" si="6"/>
        <v>-</v>
      </c>
      <c r="AE12" s="171"/>
    </row>
    <row r="13" spans="2:31" x14ac:dyDescent="0.35">
      <c r="B13" s="315"/>
      <c r="C13" s="316"/>
      <c r="D13" s="281"/>
      <c r="E13" s="281"/>
      <c r="F13" s="282"/>
      <c r="G13" s="316"/>
      <c r="H13" s="316"/>
      <c r="I13" s="316"/>
      <c r="J13" s="244"/>
      <c r="K13" s="301"/>
      <c r="L13" s="312"/>
      <c r="M13" s="70"/>
      <c r="N13" s="70"/>
      <c r="O13" s="145" t="str">
        <f t="shared" si="2"/>
        <v>-</v>
      </c>
      <c r="P13" s="70"/>
      <c r="Q13" s="70"/>
      <c r="R13" s="145" t="str">
        <f t="shared" si="3"/>
        <v>-</v>
      </c>
      <c r="S13" s="171"/>
      <c r="T13" s="70"/>
      <c r="U13" s="70"/>
      <c r="V13" s="145" t="str">
        <f t="shared" si="4"/>
        <v>-</v>
      </c>
      <c r="W13" s="171"/>
      <c r="X13" s="70"/>
      <c r="Y13" s="70"/>
      <c r="Z13" s="145" t="str">
        <f t="shared" si="5"/>
        <v>-</v>
      </c>
      <c r="AA13" s="171"/>
      <c r="AB13" s="70"/>
      <c r="AC13" s="70"/>
      <c r="AD13" s="145" t="str">
        <f t="shared" si="6"/>
        <v>-</v>
      </c>
      <c r="AE13" s="171"/>
    </row>
    <row r="14" spans="2:31" x14ac:dyDescent="0.35">
      <c r="B14" s="315"/>
      <c r="C14" s="316"/>
      <c r="D14" s="281"/>
      <c r="E14" s="281"/>
      <c r="F14" s="282"/>
      <c r="G14" s="316"/>
      <c r="H14" s="316"/>
      <c r="I14" s="316"/>
      <c r="J14" s="244"/>
      <c r="K14" s="301"/>
      <c r="L14" s="312"/>
      <c r="M14" s="70"/>
      <c r="N14" s="70"/>
      <c r="O14" s="145" t="str">
        <f t="shared" si="2"/>
        <v>-</v>
      </c>
      <c r="P14" s="70"/>
      <c r="Q14" s="70"/>
      <c r="R14" s="145" t="str">
        <f t="shared" si="3"/>
        <v>-</v>
      </c>
      <c r="S14" s="171"/>
      <c r="T14" s="70"/>
      <c r="U14" s="70"/>
      <c r="V14" s="145" t="str">
        <f t="shared" si="4"/>
        <v>-</v>
      </c>
      <c r="W14" s="171"/>
      <c r="X14" s="70"/>
      <c r="Y14" s="70"/>
      <c r="Z14" s="145" t="str">
        <f t="shared" si="5"/>
        <v>-</v>
      </c>
      <c r="AA14" s="171"/>
      <c r="AB14" s="70"/>
      <c r="AC14" s="70"/>
      <c r="AD14" s="145" t="str">
        <f t="shared" si="6"/>
        <v>-</v>
      </c>
      <c r="AE14" s="171"/>
    </row>
    <row r="15" spans="2:31" x14ac:dyDescent="0.35">
      <c r="B15" s="315"/>
      <c r="C15" s="316"/>
      <c r="D15" s="281"/>
      <c r="E15" s="281"/>
      <c r="F15" s="282"/>
      <c r="G15" s="316"/>
      <c r="H15" s="316"/>
      <c r="I15" s="316"/>
      <c r="J15" s="244"/>
      <c r="K15" s="301"/>
      <c r="L15" s="312"/>
      <c r="M15" s="70"/>
      <c r="N15" s="70"/>
      <c r="O15" s="145" t="str">
        <f t="shared" si="2"/>
        <v>-</v>
      </c>
      <c r="P15" s="70"/>
      <c r="Q15" s="70"/>
      <c r="R15" s="145" t="str">
        <f t="shared" si="3"/>
        <v>-</v>
      </c>
      <c r="S15" s="171"/>
      <c r="T15" s="70"/>
      <c r="U15" s="70"/>
      <c r="V15" s="145" t="str">
        <f>IF(U15,T15/U15,"-")</f>
        <v>-</v>
      </c>
      <c r="W15" s="171"/>
      <c r="X15" s="70"/>
      <c r="Y15" s="70"/>
      <c r="Z15" s="145" t="str">
        <f>IF(Y15,X15/Y15,"-")</f>
        <v>-</v>
      </c>
      <c r="AA15" s="171"/>
      <c r="AB15" s="70"/>
      <c r="AC15" s="70"/>
      <c r="AD15" s="145" t="str">
        <f>IF(AC15,AB15/AC15,"-")</f>
        <v>-</v>
      </c>
      <c r="AE15" s="171"/>
    </row>
    <row r="16" spans="2:31" x14ac:dyDescent="0.35">
      <c r="B16" s="315"/>
      <c r="C16" s="316"/>
      <c r="D16" s="281"/>
      <c r="E16" s="281"/>
      <c r="F16" s="282"/>
      <c r="G16" s="316"/>
      <c r="H16" s="316"/>
      <c r="I16" s="316"/>
      <c r="J16" s="244"/>
      <c r="K16" s="301"/>
      <c r="L16" s="312"/>
      <c r="M16" s="70"/>
      <c r="N16" s="70"/>
      <c r="O16" s="145" t="str">
        <f t="shared" si="2"/>
        <v>-</v>
      </c>
      <c r="P16" s="70"/>
      <c r="Q16" s="70"/>
      <c r="R16" s="145" t="str">
        <f t="shared" si="3"/>
        <v>-</v>
      </c>
      <c r="S16" s="171"/>
      <c r="T16" s="70"/>
      <c r="U16" s="70"/>
      <c r="V16" s="145" t="str">
        <f t="shared" si="4"/>
        <v>-</v>
      </c>
      <c r="W16" s="171"/>
      <c r="X16" s="70"/>
      <c r="Y16" s="70"/>
      <c r="Z16" s="145" t="str">
        <f t="shared" si="5"/>
        <v>-</v>
      </c>
      <c r="AA16" s="171"/>
      <c r="AB16" s="70"/>
      <c r="AC16" s="70"/>
      <c r="AD16" s="145" t="str">
        <f t="shared" si="6"/>
        <v>-</v>
      </c>
      <c r="AE16" s="171"/>
    </row>
    <row r="17" spans="2:31" x14ac:dyDescent="0.35">
      <c r="B17" s="315"/>
      <c r="C17" s="316"/>
      <c r="D17" s="281"/>
      <c r="E17" s="281"/>
      <c r="F17" s="282"/>
      <c r="G17" s="316"/>
      <c r="H17" s="316"/>
      <c r="I17" s="316"/>
      <c r="J17" s="244"/>
      <c r="K17" s="301"/>
      <c r="L17" s="312"/>
      <c r="M17" s="70"/>
      <c r="N17" s="70"/>
      <c r="O17" s="145" t="str">
        <f t="shared" si="2"/>
        <v>-</v>
      </c>
      <c r="P17" s="70"/>
      <c r="Q17" s="70"/>
      <c r="R17" s="145" t="str">
        <f t="shared" si="3"/>
        <v>-</v>
      </c>
      <c r="S17" s="171"/>
      <c r="T17" s="70"/>
      <c r="U17" s="70"/>
      <c r="V17" s="145" t="str">
        <f t="shared" si="4"/>
        <v>-</v>
      </c>
      <c r="W17" s="171"/>
      <c r="X17" s="70"/>
      <c r="Y17" s="70"/>
      <c r="Z17" s="145" t="str">
        <f t="shared" si="5"/>
        <v>-</v>
      </c>
      <c r="AA17" s="171"/>
      <c r="AB17" s="70"/>
      <c r="AC17" s="70"/>
      <c r="AD17" s="145" t="str">
        <f t="shared" si="6"/>
        <v>-</v>
      </c>
      <c r="AE17" s="171"/>
    </row>
    <row r="18" spans="2:31" x14ac:dyDescent="0.35">
      <c r="B18" s="315"/>
      <c r="C18" s="316"/>
      <c r="D18" s="281"/>
      <c r="E18" s="281"/>
      <c r="F18" s="282"/>
      <c r="G18" s="316"/>
      <c r="H18" s="316"/>
      <c r="I18" s="316"/>
      <c r="J18" s="244"/>
      <c r="K18" s="301"/>
      <c r="L18" s="312"/>
      <c r="M18" s="70"/>
      <c r="N18" s="70"/>
      <c r="O18" s="145" t="str">
        <f t="shared" si="2"/>
        <v>-</v>
      </c>
      <c r="P18" s="70"/>
      <c r="Q18" s="70"/>
      <c r="R18" s="145" t="str">
        <f t="shared" si="3"/>
        <v>-</v>
      </c>
      <c r="S18" s="171"/>
      <c r="T18" s="70"/>
      <c r="U18" s="70"/>
      <c r="V18" s="145" t="str">
        <f t="shared" si="4"/>
        <v>-</v>
      </c>
      <c r="W18" s="171"/>
      <c r="X18" s="70"/>
      <c r="Y18" s="70"/>
      <c r="Z18" s="145" t="str">
        <f t="shared" si="5"/>
        <v>-</v>
      </c>
      <c r="AA18" s="171"/>
      <c r="AB18" s="70"/>
      <c r="AC18" s="70"/>
      <c r="AD18" s="145" t="str">
        <f t="shared" si="6"/>
        <v>-</v>
      </c>
      <c r="AE18" s="171"/>
    </row>
    <row r="19" spans="2:31" x14ac:dyDescent="0.35">
      <c r="B19" s="315"/>
      <c r="C19" s="316"/>
      <c r="D19" s="281"/>
      <c r="E19" s="281"/>
      <c r="F19" s="282"/>
      <c r="G19" s="316"/>
      <c r="H19" s="316"/>
      <c r="I19" s="316"/>
      <c r="J19" s="244"/>
      <c r="K19" s="301"/>
      <c r="L19" s="312"/>
      <c r="M19" s="70"/>
      <c r="N19" s="70"/>
      <c r="O19" s="145" t="str">
        <f t="shared" si="2"/>
        <v>-</v>
      </c>
      <c r="P19" s="70"/>
      <c r="Q19" s="70"/>
      <c r="R19" s="145" t="str">
        <f t="shared" si="3"/>
        <v>-</v>
      </c>
      <c r="S19" s="171"/>
      <c r="T19" s="70"/>
      <c r="U19" s="70"/>
      <c r="V19" s="145" t="str">
        <f t="shared" si="4"/>
        <v>-</v>
      </c>
      <c r="W19" s="171"/>
      <c r="X19" s="70"/>
      <c r="Y19" s="70"/>
      <c r="Z19" s="145" t="str">
        <f t="shared" si="5"/>
        <v>-</v>
      </c>
      <c r="AA19" s="171"/>
      <c r="AB19" s="70"/>
      <c r="AC19" s="70"/>
      <c r="AD19" s="145" t="str">
        <f t="shared" si="6"/>
        <v>-</v>
      </c>
      <c r="AE19" s="171"/>
    </row>
    <row r="20" spans="2:31" x14ac:dyDescent="0.35">
      <c r="B20" s="315"/>
      <c r="C20" s="316"/>
      <c r="D20" s="281"/>
      <c r="E20" s="281"/>
      <c r="F20" s="282"/>
      <c r="G20" s="316"/>
      <c r="H20" s="316"/>
      <c r="I20" s="316"/>
      <c r="J20" s="244"/>
      <c r="K20" s="301"/>
      <c r="L20" s="312"/>
      <c r="M20" s="70"/>
      <c r="N20" s="70"/>
      <c r="O20" s="145" t="str">
        <f t="shared" si="2"/>
        <v>-</v>
      </c>
      <c r="P20" s="70"/>
      <c r="Q20" s="70"/>
      <c r="R20" s="145" t="str">
        <f t="shared" si="3"/>
        <v>-</v>
      </c>
      <c r="S20" s="171"/>
      <c r="T20" s="70"/>
      <c r="U20" s="70"/>
      <c r="V20" s="145" t="str">
        <f t="shared" si="4"/>
        <v>-</v>
      </c>
      <c r="W20" s="171"/>
      <c r="X20" s="70"/>
      <c r="Y20" s="70"/>
      <c r="Z20" s="145" t="str">
        <f t="shared" si="5"/>
        <v>-</v>
      </c>
      <c r="AA20" s="171"/>
      <c r="AB20" s="70"/>
      <c r="AC20" s="70"/>
      <c r="AD20" s="145" t="str">
        <f t="shared" si="6"/>
        <v>-</v>
      </c>
      <c r="AE20" s="171"/>
    </row>
    <row r="21" spans="2:31" x14ac:dyDescent="0.35">
      <c r="B21" s="315"/>
      <c r="C21" s="316"/>
      <c r="D21" s="281"/>
      <c r="E21" s="281"/>
      <c r="F21" s="282"/>
      <c r="G21" s="316"/>
      <c r="H21" s="316"/>
      <c r="I21" s="316"/>
      <c r="J21" s="244"/>
      <c r="K21" s="301"/>
      <c r="L21" s="312"/>
      <c r="M21" s="70"/>
      <c r="N21" s="70"/>
      <c r="O21" s="145" t="str">
        <f t="shared" si="2"/>
        <v>-</v>
      </c>
      <c r="P21" s="70"/>
      <c r="Q21" s="70"/>
      <c r="R21" s="145" t="str">
        <f t="shared" si="3"/>
        <v>-</v>
      </c>
      <c r="S21" s="171"/>
      <c r="T21" s="70"/>
      <c r="U21" s="70"/>
      <c r="V21" s="145" t="str">
        <f t="shared" si="4"/>
        <v>-</v>
      </c>
      <c r="W21" s="171"/>
      <c r="X21" s="70"/>
      <c r="Y21" s="70"/>
      <c r="Z21" s="145" t="str">
        <f t="shared" si="5"/>
        <v>-</v>
      </c>
      <c r="AA21" s="171"/>
      <c r="AB21" s="70"/>
      <c r="AC21" s="70"/>
      <c r="AD21" s="145" t="str">
        <f t="shared" si="6"/>
        <v>-</v>
      </c>
      <c r="AE21" s="171"/>
    </row>
    <row r="22" spans="2:31" x14ac:dyDescent="0.35">
      <c r="B22" s="315"/>
      <c r="C22" s="316"/>
      <c r="D22" s="281"/>
      <c r="E22" s="281"/>
      <c r="F22" s="282"/>
      <c r="G22" s="316"/>
      <c r="H22" s="316"/>
      <c r="I22" s="316"/>
      <c r="J22" s="244"/>
      <c r="K22" s="301"/>
      <c r="L22" s="312"/>
      <c r="M22" s="70"/>
      <c r="N22" s="70"/>
      <c r="O22" s="145" t="str">
        <f t="shared" si="2"/>
        <v>-</v>
      </c>
      <c r="P22" s="70"/>
      <c r="Q22" s="70"/>
      <c r="R22" s="145" t="str">
        <f t="shared" si="3"/>
        <v>-</v>
      </c>
      <c r="S22" s="171"/>
      <c r="T22" s="70"/>
      <c r="U22" s="70"/>
      <c r="V22" s="145" t="str">
        <f t="shared" si="4"/>
        <v>-</v>
      </c>
      <c r="W22" s="171"/>
      <c r="X22" s="70"/>
      <c r="Y22" s="70"/>
      <c r="Z22" s="145" t="str">
        <f t="shared" si="5"/>
        <v>-</v>
      </c>
      <c r="AA22" s="171"/>
      <c r="AB22" s="70"/>
      <c r="AC22" s="70"/>
      <c r="AD22" s="145" t="str">
        <f t="shared" si="6"/>
        <v>-</v>
      </c>
      <c r="AE22" s="171"/>
    </row>
    <row r="23" spans="2:31" x14ac:dyDescent="0.35">
      <c r="B23" s="315"/>
      <c r="C23" s="316"/>
      <c r="D23" s="281"/>
      <c r="E23" s="281"/>
      <c r="F23" s="282"/>
      <c r="G23" s="316"/>
      <c r="H23" s="316"/>
      <c r="I23" s="316"/>
      <c r="J23" s="244"/>
      <c r="K23" s="301"/>
      <c r="L23" s="312"/>
      <c r="M23" s="70"/>
      <c r="N23" s="70"/>
      <c r="O23" s="145" t="str">
        <f t="shared" si="2"/>
        <v>-</v>
      </c>
      <c r="P23" s="70"/>
      <c r="Q23" s="70"/>
      <c r="R23" s="145" t="str">
        <f t="shared" si="3"/>
        <v>-</v>
      </c>
      <c r="S23" s="171"/>
      <c r="T23" s="70"/>
      <c r="U23" s="70"/>
      <c r="V23" s="145" t="str">
        <f t="shared" si="4"/>
        <v>-</v>
      </c>
      <c r="W23" s="171"/>
      <c r="X23" s="70"/>
      <c r="Y23" s="70"/>
      <c r="Z23" s="145" t="str">
        <f t="shared" si="5"/>
        <v>-</v>
      </c>
      <c r="AA23" s="171"/>
      <c r="AB23" s="70"/>
      <c r="AC23" s="70"/>
      <c r="AD23" s="145" t="str">
        <f t="shared" si="6"/>
        <v>-</v>
      </c>
      <c r="AE23" s="171"/>
    </row>
    <row r="24" spans="2:31" x14ac:dyDescent="0.35">
      <c r="B24" s="315"/>
      <c r="C24" s="316"/>
      <c r="D24" s="281"/>
      <c r="E24" s="281"/>
      <c r="F24" s="282"/>
      <c r="G24" s="316"/>
      <c r="H24" s="316"/>
      <c r="I24" s="316"/>
      <c r="J24" s="244"/>
      <c r="K24" s="301"/>
      <c r="L24" s="312"/>
      <c r="M24" s="70"/>
      <c r="N24" s="70"/>
      <c r="O24" s="145" t="str">
        <f t="shared" si="2"/>
        <v>-</v>
      </c>
      <c r="P24" s="70"/>
      <c r="Q24" s="70"/>
      <c r="R24" s="145" t="str">
        <f t="shared" si="3"/>
        <v>-</v>
      </c>
      <c r="S24" s="171"/>
      <c r="T24" s="70"/>
      <c r="U24" s="70"/>
      <c r="V24" s="145" t="str">
        <f t="shared" si="4"/>
        <v>-</v>
      </c>
      <c r="W24" s="171"/>
      <c r="X24" s="70"/>
      <c r="Y24" s="70"/>
      <c r="Z24" s="145" t="str">
        <f t="shared" si="5"/>
        <v>-</v>
      </c>
      <c r="AA24" s="171"/>
      <c r="AB24" s="70"/>
      <c r="AC24" s="70"/>
      <c r="AD24" s="145" t="str">
        <f t="shared" si="6"/>
        <v>-</v>
      </c>
      <c r="AE24" s="171"/>
    </row>
    <row r="25" spans="2:31" x14ac:dyDescent="0.35">
      <c r="B25" s="315"/>
      <c r="C25" s="316"/>
      <c r="D25" s="281"/>
      <c r="E25" s="281"/>
      <c r="F25" s="282"/>
      <c r="G25" s="316"/>
      <c r="H25" s="316"/>
      <c r="I25" s="316"/>
      <c r="J25" s="244"/>
      <c r="K25" s="301"/>
      <c r="L25" s="312"/>
      <c r="M25" s="70"/>
      <c r="N25" s="70"/>
      <c r="O25" s="145" t="str">
        <f t="shared" si="2"/>
        <v>-</v>
      </c>
      <c r="P25" s="70"/>
      <c r="Q25" s="70"/>
      <c r="R25" s="145" t="str">
        <f t="shared" si="3"/>
        <v>-</v>
      </c>
      <c r="S25" s="171"/>
      <c r="T25" s="70"/>
      <c r="U25" s="70"/>
      <c r="V25" s="145" t="str">
        <f t="shared" si="4"/>
        <v>-</v>
      </c>
      <c r="W25" s="171"/>
      <c r="X25" s="70"/>
      <c r="Y25" s="70"/>
      <c r="Z25" s="145" t="str">
        <f t="shared" si="5"/>
        <v>-</v>
      </c>
      <c r="AA25" s="171"/>
      <c r="AB25" s="70"/>
      <c r="AC25" s="70"/>
      <c r="AD25" s="145" t="str">
        <f t="shared" si="6"/>
        <v>-</v>
      </c>
      <c r="AE25" s="171"/>
    </row>
    <row r="26" spans="2:31" x14ac:dyDescent="0.35">
      <c r="B26" s="315"/>
      <c r="C26" s="316"/>
      <c r="D26" s="281"/>
      <c r="E26" s="281"/>
      <c r="F26" s="282"/>
      <c r="G26" s="316"/>
      <c r="H26" s="316"/>
      <c r="I26" s="316"/>
      <c r="J26" s="244"/>
      <c r="K26" s="301"/>
      <c r="L26" s="312"/>
      <c r="M26" s="70"/>
      <c r="N26" s="70"/>
      <c r="O26" s="145" t="str">
        <f t="shared" si="2"/>
        <v>-</v>
      </c>
      <c r="P26" s="70"/>
      <c r="Q26" s="70"/>
      <c r="R26" s="145" t="str">
        <f t="shared" si="3"/>
        <v>-</v>
      </c>
      <c r="S26" s="171"/>
      <c r="T26" s="70"/>
      <c r="U26" s="70"/>
      <c r="V26" s="145" t="str">
        <f t="shared" si="4"/>
        <v>-</v>
      </c>
      <c r="W26" s="171"/>
      <c r="X26" s="70"/>
      <c r="Y26" s="70"/>
      <c r="Z26" s="145" t="str">
        <f t="shared" si="5"/>
        <v>-</v>
      </c>
      <c r="AA26" s="171"/>
      <c r="AB26" s="70"/>
      <c r="AC26" s="70"/>
      <c r="AD26" s="145" t="str">
        <f t="shared" si="6"/>
        <v>-</v>
      </c>
      <c r="AE26" s="171"/>
    </row>
    <row r="27" spans="2:31" x14ac:dyDescent="0.35">
      <c r="B27" s="315"/>
      <c r="C27" s="316"/>
      <c r="D27" s="281"/>
      <c r="E27" s="281"/>
      <c r="F27" s="282"/>
      <c r="G27" s="316"/>
      <c r="H27" s="316"/>
      <c r="I27" s="316"/>
      <c r="J27" s="244"/>
      <c r="K27" s="301"/>
      <c r="L27" s="312"/>
      <c r="M27" s="70"/>
      <c r="N27" s="70"/>
      <c r="O27" s="145" t="str">
        <f t="shared" si="2"/>
        <v>-</v>
      </c>
      <c r="P27" s="70"/>
      <c r="Q27" s="70"/>
      <c r="R27" s="145" t="str">
        <f t="shared" si="3"/>
        <v>-</v>
      </c>
      <c r="S27" s="171"/>
      <c r="T27" s="70"/>
      <c r="U27" s="70"/>
      <c r="V27" s="145" t="str">
        <f t="shared" si="4"/>
        <v>-</v>
      </c>
      <c r="W27" s="171"/>
      <c r="X27" s="70"/>
      <c r="Y27" s="70"/>
      <c r="Z27" s="145" t="str">
        <f t="shared" si="5"/>
        <v>-</v>
      </c>
      <c r="AA27" s="171"/>
      <c r="AB27" s="70"/>
      <c r="AC27" s="70"/>
      <c r="AD27" s="145" t="str">
        <f t="shared" si="6"/>
        <v>-</v>
      </c>
      <c r="AE27" s="171"/>
    </row>
    <row r="28" spans="2:31" x14ac:dyDescent="0.35">
      <c r="B28" s="315"/>
      <c r="C28" s="316"/>
      <c r="D28" s="281"/>
      <c r="E28" s="281"/>
      <c r="F28" s="282"/>
      <c r="G28" s="316"/>
      <c r="H28" s="316"/>
      <c r="I28" s="316"/>
      <c r="J28" s="244"/>
      <c r="K28" s="301"/>
      <c r="L28" s="312"/>
      <c r="M28" s="70"/>
      <c r="N28" s="70"/>
      <c r="O28" s="145" t="str">
        <f t="shared" si="2"/>
        <v>-</v>
      </c>
      <c r="P28" s="70"/>
      <c r="Q28" s="70"/>
      <c r="R28" s="145" t="str">
        <f t="shared" si="3"/>
        <v>-</v>
      </c>
      <c r="S28" s="171"/>
      <c r="T28" s="70"/>
      <c r="U28" s="70"/>
      <c r="V28" s="145" t="str">
        <f t="shared" si="4"/>
        <v>-</v>
      </c>
      <c r="W28" s="171"/>
      <c r="X28" s="70"/>
      <c r="Y28" s="70"/>
      <c r="Z28" s="145" t="str">
        <f t="shared" si="5"/>
        <v>-</v>
      </c>
      <c r="AA28" s="171"/>
      <c r="AB28" s="70"/>
      <c r="AC28" s="70"/>
      <c r="AD28" s="145" t="str">
        <f t="shared" si="6"/>
        <v>-</v>
      </c>
      <c r="AE28" s="171"/>
    </row>
    <row r="29" spans="2:31" x14ac:dyDescent="0.35">
      <c r="B29" s="315"/>
      <c r="C29" s="316"/>
      <c r="D29" s="281"/>
      <c r="E29" s="281"/>
      <c r="F29" s="282"/>
      <c r="G29" s="316"/>
      <c r="H29" s="316"/>
      <c r="I29" s="316"/>
      <c r="J29" s="244"/>
      <c r="K29" s="301"/>
      <c r="L29" s="312"/>
      <c r="M29" s="70"/>
      <c r="N29" s="70"/>
      <c r="O29" s="145" t="str">
        <f t="shared" si="2"/>
        <v>-</v>
      </c>
      <c r="P29" s="70"/>
      <c r="Q29" s="70"/>
      <c r="R29" s="145" t="str">
        <f t="shared" si="3"/>
        <v>-</v>
      </c>
      <c r="S29" s="171"/>
      <c r="T29" s="70"/>
      <c r="U29" s="70"/>
      <c r="V29" s="145" t="str">
        <f t="shared" si="4"/>
        <v>-</v>
      </c>
      <c r="W29" s="171"/>
      <c r="X29" s="70"/>
      <c r="Y29" s="70"/>
      <c r="Z29" s="145" t="str">
        <f t="shared" si="5"/>
        <v>-</v>
      </c>
      <c r="AA29" s="171"/>
      <c r="AB29" s="70"/>
      <c r="AC29" s="70"/>
      <c r="AD29" s="145" t="str">
        <f t="shared" si="6"/>
        <v>-</v>
      </c>
      <c r="AE29" s="171"/>
    </row>
    <row r="30" spans="2:31" x14ac:dyDescent="0.35">
      <c r="B30" s="315"/>
      <c r="C30" s="316"/>
      <c r="D30" s="281"/>
      <c r="E30" s="281"/>
      <c r="F30" s="282"/>
      <c r="G30" s="316"/>
      <c r="H30" s="316"/>
      <c r="I30" s="316"/>
      <c r="J30" s="244"/>
      <c r="K30" s="301"/>
      <c r="L30" s="312"/>
      <c r="M30" s="70"/>
      <c r="N30" s="70"/>
      <c r="O30" s="145" t="str">
        <f t="shared" si="2"/>
        <v>-</v>
      </c>
      <c r="P30" s="70"/>
      <c r="Q30" s="70"/>
      <c r="R30" s="145" t="str">
        <f t="shared" si="3"/>
        <v>-</v>
      </c>
      <c r="S30" s="171"/>
      <c r="T30" s="70"/>
      <c r="U30" s="70"/>
      <c r="V30" s="145" t="str">
        <f t="shared" si="4"/>
        <v>-</v>
      </c>
      <c r="W30" s="171"/>
      <c r="X30" s="70"/>
      <c r="Y30" s="70"/>
      <c r="Z30" s="145" t="str">
        <f t="shared" si="5"/>
        <v>-</v>
      </c>
      <c r="AA30" s="171"/>
      <c r="AB30" s="70"/>
      <c r="AC30" s="70"/>
      <c r="AD30" s="145" t="str">
        <f t="shared" si="6"/>
        <v>-</v>
      </c>
      <c r="AE30" s="171"/>
    </row>
    <row r="31" spans="2:31" x14ac:dyDescent="0.35">
      <c r="B31" s="315"/>
      <c r="C31" s="316"/>
      <c r="D31" s="281"/>
      <c r="E31" s="281"/>
      <c r="F31" s="282"/>
      <c r="G31" s="316"/>
      <c r="H31" s="316"/>
      <c r="I31" s="316"/>
      <c r="J31" s="244"/>
      <c r="K31" s="301"/>
      <c r="L31" s="312"/>
      <c r="M31" s="70"/>
      <c r="N31" s="70"/>
      <c r="O31" s="145" t="str">
        <f t="shared" si="2"/>
        <v>-</v>
      </c>
      <c r="P31" s="70"/>
      <c r="Q31" s="70"/>
      <c r="R31" s="145" t="str">
        <f t="shared" si="3"/>
        <v>-</v>
      </c>
      <c r="S31" s="171"/>
      <c r="T31" s="70"/>
      <c r="U31" s="70"/>
      <c r="V31" s="145" t="str">
        <f t="shared" si="4"/>
        <v>-</v>
      </c>
      <c r="W31" s="171"/>
      <c r="X31" s="70"/>
      <c r="Y31" s="70"/>
      <c r="Z31" s="145" t="str">
        <f t="shared" si="5"/>
        <v>-</v>
      </c>
      <c r="AA31" s="171"/>
      <c r="AB31" s="70"/>
      <c r="AC31" s="70"/>
      <c r="AD31" s="145" t="str">
        <f t="shared" si="6"/>
        <v>-</v>
      </c>
      <c r="AE31" s="171"/>
    </row>
    <row r="32" spans="2:31" x14ac:dyDescent="0.35">
      <c r="B32" s="315"/>
      <c r="C32" s="316"/>
      <c r="D32" s="281"/>
      <c r="E32" s="281"/>
      <c r="F32" s="282"/>
      <c r="G32" s="316"/>
      <c r="H32" s="316"/>
      <c r="I32" s="316"/>
      <c r="J32" s="244"/>
      <c r="K32" s="301"/>
      <c r="L32" s="312"/>
      <c r="M32" s="70"/>
      <c r="N32" s="70"/>
      <c r="O32" s="145" t="str">
        <f t="shared" si="2"/>
        <v>-</v>
      </c>
      <c r="P32" s="70"/>
      <c r="Q32" s="70"/>
      <c r="R32" s="145" t="str">
        <f t="shared" si="3"/>
        <v>-</v>
      </c>
      <c r="S32" s="171"/>
      <c r="T32" s="70"/>
      <c r="U32" s="70"/>
      <c r="V32" s="145" t="str">
        <f t="shared" si="4"/>
        <v>-</v>
      </c>
      <c r="W32" s="171"/>
      <c r="X32" s="70"/>
      <c r="Y32" s="70"/>
      <c r="Z32" s="145" t="str">
        <f t="shared" si="5"/>
        <v>-</v>
      </c>
      <c r="AA32" s="171"/>
      <c r="AB32" s="70"/>
      <c r="AC32" s="70"/>
      <c r="AD32" s="145" t="str">
        <f t="shared" si="6"/>
        <v>-</v>
      </c>
      <c r="AE32" s="171"/>
    </row>
    <row r="33" spans="2:31" x14ac:dyDescent="0.35">
      <c r="B33" s="315"/>
      <c r="C33" s="316"/>
      <c r="D33" s="281"/>
      <c r="E33" s="281"/>
      <c r="F33" s="282"/>
      <c r="G33" s="316"/>
      <c r="H33" s="316"/>
      <c r="I33" s="316"/>
      <c r="J33" s="244"/>
      <c r="K33" s="301"/>
      <c r="L33" s="312"/>
      <c r="M33" s="70"/>
      <c r="N33" s="70"/>
      <c r="O33" s="145" t="str">
        <f t="shared" si="2"/>
        <v>-</v>
      </c>
      <c r="P33" s="70"/>
      <c r="Q33" s="70"/>
      <c r="R33" s="145" t="str">
        <f t="shared" si="3"/>
        <v>-</v>
      </c>
      <c r="S33" s="171"/>
      <c r="T33" s="70"/>
      <c r="U33" s="70"/>
      <c r="V33" s="145" t="str">
        <f t="shared" si="4"/>
        <v>-</v>
      </c>
      <c r="W33" s="171"/>
      <c r="X33" s="70"/>
      <c r="Y33" s="70"/>
      <c r="Z33" s="145" t="str">
        <f t="shared" si="5"/>
        <v>-</v>
      </c>
      <c r="AA33" s="171"/>
      <c r="AB33" s="70"/>
      <c r="AC33" s="70"/>
      <c r="AD33" s="145" t="str">
        <f t="shared" si="6"/>
        <v>-</v>
      </c>
      <c r="AE33" s="171"/>
    </row>
    <row r="34" spans="2:31" x14ac:dyDescent="0.35">
      <c r="B34" s="315"/>
      <c r="C34" s="316"/>
      <c r="D34" s="281"/>
      <c r="E34" s="281"/>
      <c r="F34" s="282"/>
      <c r="G34" s="316"/>
      <c r="H34" s="316"/>
      <c r="I34" s="316"/>
      <c r="J34" s="244"/>
      <c r="K34" s="301"/>
      <c r="L34" s="312"/>
      <c r="M34" s="70"/>
      <c r="N34" s="70"/>
      <c r="O34" s="145" t="str">
        <f t="shared" si="2"/>
        <v>-</v>
      </c>
      <c r="P34" s="70"/>
      <c r="Q34" s="70"/>
      <c r="R34" s="145" t="str">
        <f t="shared" si="3"/>
        <v>-</v>
      </c>
      <c r="S34" s="171"/>
      <c r="T34" s="70"/>
      <c r="U34" s="70"/>
      <c r="V34" s="145" t="str">
        <f t="shared" si="4"/>
        <v>-</v>
      </c>
      <c r="W34" s="171"/>
      <c r="X34" s="70"/>
      <c r="Y34" s="70"/>
      <c r="Z34" s="145" t="str">
        <f t="shared" si="5"/>
        <v>-</v>
      </c>
      <c r="AA34" s="171"/>
      <c r="AB34" s="70"/>
      <c r="AC34" s="70"/>
      <c r="AD34" s="145" t="str">
        <f t="shared" si="6"/>
        <v>-</v>
      </c>
      <c r="AE34" s="171"/>
    </row>
    <row r="35" spans="2:31" x14ac:dyDescent="0.35">
      <c r="B35" s="315"/>
      <c r="C35" s="316"/>
      <c r="D35" s="281"/>
      <c r="E35" s="281"/>
      <c r="F35" s="282"/>
      <c r="G35" s="316"/>
      <c r="H35" s="316"/>
      <c r="I35" s="316"/>
      <c r="J35" s="244"/>
      <c r="K35" s="301"/>
      <c r="L35" s="312"/>
      <c r="M35" s="70"/>
      <c r="N35" s="70"/>
      <c r="O35" s="145" t="str">
        <f t="shared" si="2"/>
        <v>-</v>
      </c>
      <c r="P35" s="70"/>
      <c r="Q35" s="70"/>
      <c r="R35" s="145" t="str">
        <f t="shared" si="3"/>
        <v>-</v>
      </c>
      <c r="S35" s="171"/>
      <c r="T35" s="70"/>
      <c r="U35" s="70"/>
      <c r="V35" s="145" t="str">
        <f t="shared" si="4"/>
        <v>-</v>
      </c>
      <c r="W35" s="171"/>
      <c r="X35" s="70"/>
      <c r="Y35" s="70"/>
      <c r="Z35" s="145" t="str">
        <f t="shared" si="5"/>
        <v>-</v>
      </c>
      <c r="AA35" s="171"/>
      <c r="AB35" s="70"/>
      <c r="AC35" s="70"/>
      <c r="AD35" s="145" t="str">
        <f t="shared" si="6"/>
        <v>-</v>
      </c>
      <c r="AE35" s="171"/>
    </row>
    <row r="36" spans="2:31" x14ac:dyDescent="0.35">
      <c r="B36" s="315"/>
      <c r="C36" s="316"/>
      <c r="D36" s="281"/>
      <c r="E36" s="281"/>
      <c r="F36" s="282"/>
      <c r="G36" s="316"/>
      <c r="H36" s="316"/>
      <c r="I36" s="316"/>
      <c r="J36" s="244"/>
      <c r="K36" s="301"/>
      <c r="L36" s="312"/>
      <c r="M36" s="70"/>
      <c r="N36" s="70"/>
      <c r="O36" s="145" t="str">
        <f t="shared" si="2"/>
        <v>-</v>
      </c>
      <c r="P36" s="70"/>
      <c r="Q36" s="70"/>
      <c r="R36" s="145" t="str">
        <f t="shared" si="3"/>
        <v>-</v>
      </c>
      <c r="S36" s="171"/>
      <c r="T36" s="70"/>
      <c r="U36" s="70"/>
      <c r="V36" s="145" t="str">
        <f t="shared" si="4"/>
        <v>-</v>
      </c>
      <c r="W36" s="171"/>
      <c r="X36" s="70"/>
      <c r="Y36" s="70"/>
      <c r="Z36" s="145" t="str">
        <f t="shared" si="5"/>
        <v>-</v>
      </c>
      <c r="AA36" s="171"/>
      <c r="AB36" s="70"/>
      <c r="AC36" s="70"/>
      <c r="AD36" s="145" t="str">
        <f t="shared" si="6"/>
        <v>-</v>
      </c>
      <c r="AE36" s="171"/>
    </row>
    <row r="37" spans="2:31" x14ac:dyDescent="0.35">
      <c r="B37" s="315"/>
      <c r="C37" s="316"/>
      <c r="D37" s="281"/>
      <c r="E37" s="281"/>
      <c r="F37" s="282"/>
      <c r="G37" s="316"/>
      <c r="H37" s="316"/>
      <c r="I37" s="316"/>
      <c r="J37" s="244"/>
      <c r="K37" s="301"/>
      <c r="L37" s="312"/>
      <c r="M37" s="70"/>
      <c r="N37" s="70"/>
      <c r="O37" s="145" t="str">
        <f t="shared" si="2"/>
        <v>-</v>
      </c>
      <c r="P37" s="70"/>
      <c r="Q37" s="70"/>
      <c r="R37" s="145" t="str">
        <f t="shared" si="3"/>
        <v>-</v>
      </c>
      <c r="S37" s="171"/>
      <c r="T37" s="70"/>
      <c r="U37" s="70"/>
      <c r="V37" s="145" t="str">
        <f t="shared" si="4"/>
        <v>-</v>
      </c>
      <c r="W37" s="171"/>
      <c r="X37" s="70"/>
      <c r="Y37" s="70"/>
      <c r="Z37" s="145" t="str">
        <f t="shared" si="5"/>
        <v>-</v>
      </c>
      <c r="AA37" s="171"/>
      <c r="AB37" s="70"/>
      <c r="AC37" s="70"/>
      <c r="AD37" s="145" t="str">
        <f t="shared" si="6"/>
        <v>-</v>
      </c>
      <c r="AE37" s="171"/>
    </row>
    <row r="38" spans="2:31" x14ac:dyDescent="0.35">
      <c r="B38" s="315"/>
      <c r="C38" s="316"/>
      <c r="D38" s="281"/>
      <c r="E38" s="281"/>
      <c r="F38" s="282"/>
      <c r="G38" s="316"/>
      <c r="H38" s="316"/>
      <c r="I38" s="316"/>
      <c r="J38" s="244"/>
      <c r="K38" s="301"/>
      <c r="L38" s="312"/>
      <c r="M38" s="70"/>
      <c r="N38" s="70"/>
      <c r="O38" s="145" t="str">
        <f t="shared" si="2"/>
        <v>-</v>
      </c>
      <c r="P38" s="70"/>
      <c r="Q38" s="70"/>
      <c r="R38" s="145" t="str">
        <f t="shared" si="3"/>
        <v>-</v>
      </c>
      <c r="S38" s="171"/>
      <c r="T38" s="70"/>
      <c r="U38" s="70"/>
      <c r="V38" s="145" t="str">
        <f t="shared" si="4"/>
        <v>-</v>
      </c>
      <c r="W38" s="171"/>
      <c r="X38" s="70"/>
      <c r="Y38" s="70"/>
      <c r="Z38" s="145" t="str">
        <f t="shared" si="5"/>
        <v>-</v>
      </c>
      <c r="AA38" s="171"/>
      <c r="AB38" s="70"/>
      <c r="AC38" s="70"/>
      <c r="AD38" s="145" t="str">
        <f t="shared" si="6"/>
        <v>-</v>
      </c>
      <c r="AE38" s="171"/>
    </row>
    <row r="39" spans="2:31" x14ac:dyDescent="0.35">
      <c r="B39" s="315"/>
      <c r="C39" s="316"/>
      <c r="D39" s="281"/>
      <c r="E39" s="281"/>
      <c r="F39" s="282"/>
      <c r="G39" s="316"/>
      <c r="H39" s="316"/>
      <c r="I39" s="316"/>
      <c r="J39" s="244"/>
      <c r="K39" s="301"/>
      <c r="L39" s="312"/>
      <c r="M39" s="70"/>
      <c r="N39" s="70"/>
      <c r="O39" s="145" t="str">
        <f t="shared" si="2"/>
        <v>-</v>
      </c>
      <c r="P39" s="70"/>
      <c r="Q39" s="70"/>
      <c r="R39" s="145" t="str">
        <f t="shared" si="3"/>
        <v>-</v>
      </c>
      <c r="S39" s="171"/>
      <c r="T39" s="70"/>
      <c r="U39" s="70"/>
      <c r="V39" s="145" t="str">
        <f t="shared" si="4"/>
        <v>-</v>
      </c>
      <c r="W39" s="171"/>
      <c r="X39" s="70"/>
      <c r="Y39" s="70"/>
      <c r="Z39" s="145" t="str">
        <f t="shared" si="5"/>
        <v>-</v>
      </c>
      <c r="AA39" s="171"/>
      <c r="AB39" s="70"/>
      <c r="AC39" s="70"/>
      <c r="AD39" s="145" t="str">
        <f t="shared" si="6"/>
        <v>-</v>
      </c>
      <c r="AE39" s="171"/>
    </row>
    <row r="40" spans="2:31" x14ac:dyDescent="0.35">
      <c r="B40" s="315"/>
      <c r="C40" s="316"/>
      <c r="D40" s="281"/>
      <c r="E40" s="281"/>
      <c r="F40" s="282"/>
      <c r="G40" s="316"/>
      <c r="H40" s="316"/>
      <c r="I40" s="316"/>
      <c r="J40" s="244"/>
      <c r="K40" s="301"/>
      <c r="L40" s="312"/>
      <c r="M40" s="70"/>
      <c r="N40" s="70"/>
      <c r="O40" s="145" t="str">
        <f t="shared" si="2"/>
        <v>-</v>
      </c>
      <c r="P40" s="70"/>
      <c r="Q40" s="70"/>
      <c r="R40" s="145" t="str">
        <f t="shared" si="3"/>
        <v>-</v>
      </c>
      <c r="S40" s="171"/>
      <c r="T40" s="70"/>
      <c r="U40" s="70"/>
      <c r="V40" s="145" t="str">
        <f t="shared" si="4"/>
        <v>-</v>
      </c>
      <c r="W40" s="171"/>
      <c r="X40" s="70"/>
      <c r="Y40" s="70"/>
      <c r="Z40" s="145" t="str">
        <f t="shared" si="5"/>
        <v>-</v>
      </c>
      <c r="AA40" s="171"/>
      <c r="AB40" s="70"/>
      <c r="AC40" s="70"/>
      <c r="AD40" s="145" t="str">
        <f t="shared" si="6"/>
        <v>-</v>
      </c>
      <c r="AE40" s="171"/>
    </row>
    <row r="41" spans="2:31" x14ac:dyDescent="0.35">
      <c r="B41" s="315"/>
      <c r="C41" s="316"/>
      <c r="D41" s="281"/>
      <c r="E41" s="281"/>
      <c r="F41" s="282"/>
      <c r="G41" s="316"/>
      <c r="H41" s="316"/>
      <c r="I41" s="316"/>
      <c r="J41" s="244"/>
      <c r="K41" s="301"/>
      <c r="L41" s="312"/>
      <c r="M41" s="70"/>
      <c r="N41" s="70"/>
      <c r="O41" s="145" t="str">
        <f t="shared" si="2"/>
        <v>-</v>
      </c>
      <c r="P41" s="70"/>
      <c r="Q41" s="70"/>
      <c r="R41" s="145" t="str">
        <f t="shared" si="3"/>
        <v>-</v>
      </c>
      <c r="S41" s="171"/>
      <c r="T41" s="70"/>
      <c r="U41" s="70"/>
      <c r="V41" s="145" t="str">
        <f t="shared" si="4"/>
        <v>-</v>
      </c>
      <c r="W41" s="171"/>
      <c r="X41" s="70"/>
      <c r="Y41" s="70"/>
      <c r="Z41" s="145" t="str">
        <f t="shared" si="5"/>
        <v>-</v>
      </c>
      <c r="AA41" s="171"/>
      <c r="AB41" s="70"/>
      <c r="AC41" s="70"/>
      <c r="AD41" s="145" t="str">
        <f t="shared" si="6"/>
        <v>-</v>
      </c>
      <c r="AE41" s="171"/>
    </row>
    <row r="42" spans="2:31" x14ac:dyDescent="0.35">
      <c r="B42" s="315"/>
      <c r="C42" s="316"/>
      <c r="D42" s="281"/>
      <c r="E42" s="281"/>
      <c r="F42" s="282"/>
      <c r="G42" s="316"/>
      <c r="H42" s="316"/>
      <c r="I42" s="316"/>
      <c r="J42" s="244"/>
      <c r="K42" s="301"/>
      <c r="L42" s="312"/>
      <c r="M42" s="70"/>
      <c r="N42" s="70"/>
      <c r="O42" s="145" t="str">
        <f t="shared" si="2"/>
        <v>-</v>
      </c>
      <c r="P42" s="70"/>
      <c r="Q42" s="70"/>
      <c r="R42" s="145" t="str">
        <f t="shared" si="3"/>
        <v>-</v>
      </c>
      <c r="S42" s="171"/>
      <c r="T42" s="70"/>
      <c r="U42" s="70"/>
      <c r="V42" s="145" t="str">
        <f t="shared" si="4"/>
        <v>-</v>
      </c>
      <c r="W42" s="171"/>
      <c r="X42" s="70"/>
      <c r="Y42" s="70"/>
      <c r="Z42" s="145" t="str">
        <f t="shared" si="5"/>
        <v>-</v>
      </c>
      <c r="AA42" s="171"/>
      <c r="AB42" s="70"/>
      <c r="AC42" s="70"/>
      <c r="AD42" s="145" t="str">
        <f t="shared" si="6"/>
        <v>-</v>
      </c>
      <c r="AE42" s="171"/>
    </row>
    <row r="43" spans="2:31" x14ac:dyDescent="0.35">
      <c r="B43" s="315"/>
      <c r="C43" s="316"/>
      <c r="D43" s="281"/>
      <c r="E43" s="281"/>
      <c r="F43" s="282"/>
      <c r="G43" s="316"/>
      <c r="H43" s="316"/>
      <c r="I43" s="316"/>
      <c r="J43" s="244"/>
      <c r="K43" s="301"/>
      <c r="L43" s="312"/>
      <c r="M43" s="70"/>
      <c r="N43" s="70"/>
      <c r="O43" s="145" t="str">
        <f t="shared" si="2"/>
        <v>-</v>
      </c>
      <c r="P43" s="70"/>
      <c r="Q43" s="70"/>
      <c r="R43" s="145" t="str">
        <f t="shared" si="3"/>
        <v>-</v>
      </c>
      <c r="S43" s="171"/>
      <c r="T43" s="70"/>
      <c r="U43" s="70"/>
      <c r="V43" s="145" t="str">
        <f t="shared" si="4"/>
        <v>-</v>
      </c>
      <c r="W43" s="171"/>
      <c r="X43" s="70"/>
      <c r="Y43" s="70"/>
      <c r="Z43" s="145" t="str">
        <f t="shared" si="5"/>
        <v>-</v>
      </c>
      <c r="AA43" s="171"/>
      <c r="AB43" s="70"/>
      <c r="AC43" s="70"/>
      <c r="AD43" s="145" t="str">
        <f t="shared" si="6"/>
        <v>-</v>
      </c>
      <c r="AE43" s="171"/>
    </row>
    <row r="44" spans="2:31" x14ac:dyDescent="0.35">
      <c r="B44" s="315"/>
      <c r="C44" s="316"/>
      <c r="D44" s="281"/>
      <c r="E44" s="281"/>
      <c r="F44" s="282"/>
      <c r="G44" s="316"/>
      <c r="H44" s="316"/>
      <c r="I44" s="316"/>
      <c r="J44" s="244"/>
      <c r="K44" s="301"/>
      <c r="L44" s="312"/>
      <c r="M44" s="70"/>
      <c r="N44" s="70"/>
      <c r="O44" s="145" t="str">
        <f t="shared" si="2"/>
        <v>-</v>
      </c>
      <c r="P44" s="70"/>
      <c r="Q44" s="70"/>
      <c r="R44" s="145" t="str">
        <f t="shared" si="3"/>
        <v>-</v>
      </c>
      <c r="S44" s="171"/>
      <c r="T44" s="70"/>
      <c r="U44" s="70"/>
      <c r="V44" s="145" t="str">
        <f t="shared" si="4"/>
        <v>-</v>
      </c>
      <c r="W44" s="171"/>
      <c r="X44" s="70"/>
      <c r="Y44" s="70"/>
      <c r="Z44" s="145" t="str">
        <f t="shared" si="5"/>
        <v>-</v>
      </c>
      <c r="AA44" s="171"/>
      <c r="AB44" s="70"/>
      <c r="AC44" s="70"/>
      <c r="AD44" s="145" t="str">
        <f t="shared" si="6"/>
        <v>-</v>
      </c>
      <c r="AE44" s="171"/>
    </row>
    <row r="45" spans="2:31" x14ac:dyDescent="0.35">
      <c r="B45" s="315"/>
      <c r="C45" s="316"/>
      <c r="D45" s="281"/>
      <c r="E45" s="281"/>
      <c r="F45" s="282"/>
      <c r="G45" s="316"/>
      <c r="H45" s="316"/>
      <c r="I45" s="316"/>
      <c r="J45" s="244"/>
      <c r="K45" s="301"/>
      <c r="L45" s="312"/>
      <c r="M45" s="70"/>
      <c r="N45" s="70"/>
      <c r="O45" s="145" t="str">
        <f t="shared" si="2"/>
        <v>-</v>
      </c>
      <c r="P45" s="70"/>
      <c r="Q45" s="70"/>
      <c r="R45" s="145" t="str">
        <f t="shared" si="3"/>
        <v>-</v>
      </c>
      <c r="S45" s="171"/>
      <c r="T45" s="70"/>
      <c r="U45" s="70"/>
      <c r="V45" s="145" t="str">
        <f t="shared" si="4"/>
        <v>-</v>
      </c>
      <c r="W45" s="171"/>
      <c r="X45" s="70"/>
      <c r="Y45" s="70"/>
      <c r="Z45" s="145" t="str">
        <f t="shared" si="5"/>
        <v>-</v>
      </c>
      <c r="AA45" s="171"/>
      <c r="AB45" s="70"/>
      <c r="AC45" s="70"/>
      <c r="AD45" s="145" t="str">
        <f t="shared" si="6"/>
        <v>-</v>
      </c>
      <c r="AE45" s="171"/>
    </row>
    <row r="46" spans="2:31" x14ac:dyDescent="0.35">
      <c r="B46" s="315"/>
      <c r="C46" s="316"/>
      <c r="D46" s="281"/>
      <c r="E46" s="281"/>
      <c r="F46" s="282"/>
      <c r="G46" s="316"/>
      <c r="H46" s="316"/>
      <c r="I46" s="316"/>
      <c r="J46" s="244"/>
      <c r="K46" s="301"/>
      <c r="L46" s="312"/>
      <c r="M46" s="70"/>
      <c r="N46" s="70"/>
      <c r="O46" s="145" t="str">
        <f t="shared" si="2"/>
        <v>-</v>
      </c>
      <c r="P46" s="70"/>
      <c r="Q46" s="70"/>
      <c r="R46" s="145" t="str">
        <f t="shared" si="3"/>
        <v>-</v>
      </c>
      <c r="S46" s="171"/>
      <c r="T46" s="70"/>
      <c r="U46" s="70"/>
      <c r="V46" s="145" t="str">
        <f t="shared" si="4"/>
        <v>-</v>
      </c>
      <c r="W46" s="171"/>
      <c r="X46" s="70"/>
      <c r="Y46" s="70"/>
      <c r="Z46" s="145" t="str">
        <f t="shared" si="5"/>
        <v>-</v>
      </c>
      <c r="AA46" s="171"/>
      <c r="AB46" s="70"/>
      <c r="AC46" s="70"/>
      <c r="AD46" s="145" t="str">
        <f t="shared" si="6"/>
        <v>-</v>
      </c>
      <c r="AE46" s="171"/>
    </row>
    <row r="47" spans="2:31" x14ac:dyDescent="0.35">
      <c r="B47" s="315"/>
      <c r="C47" s="316"/>
      <c r="D47" s="281"/>
      <c r="E47" s="281"/>
      <c r="F47" s="282"/>
      <c r="G47" s="316"/>
      <c r="H47" s="316"/>
      <c r="I47" s="316"/>
      <c r="J47" s="244"/>
      <c r="K47" s="301"/>
      <c r="L47" s="312"/>
      <c r="M47" s="70"/>
      <c r="N47" s="70"/>
      <c r="O47" s="145" t="str">
        <f t="shared" si="2"/>
        <v>-</v>
      </c>
      <c r="P47" s="70"/>
      <c r="Q47" s="70"/>
      <c r="R47" s="145" t="str">
        <f t="shared" si="3"/>
        <v>-</v>
      </c>
      <c r="S47" s="171"/>
      <c r="T47" s="70"/>
      <c r="U47" s="70"/>
      <c r="V47" s="145" t="str">
        <f t="shared" si="4"/>
        <v>-</v>
      </c>
      <c r="W47" s="171"/>
      <c r="X47" s="70"/>
      <c r="Y47" s="70"/>
      <c r="Z47" s="145" t="str">
        <f t="shared" si="5"/>
        <v>-</v>
      </c>
      <c r="AA47" s="171"/>
      <c r="AB47" s="70"/>
      <c r="AC47" s="70"/>
      <c r="AD47" s="145" t="str">
        <f t="shared" si="6"/>
        <v>-</v>
      </c>
      <c r="AE47" s="171"/>
    </row>
    <row r="48" spans="2:31" x14ac:dyDescent="0.35">
      <c r="B48" s="315"/>
      <c r="C48" s="316"/>
      <c r="D48" s="281"/>
      <c r="E48" s="281"/>
      <c r="F48" s="282"/>
      <c r="G48" s="316"/>
      <c r="H48" s="316"/>
      <c r="I48" s="316"/>
      <c r="J48" s="244"/>
      <c r="K48" s="301"/>
      <c r="L48" s="312"/>
      <c r="M48" s="70"/>
      <c r="N48" s="70"/>
      <c r="O48" s="145" t="str">
        <f t="shared" si="2"/>
        <v>-</v>
      </c>
      <c r="P48" s="70"/>
      <c r="Q48" s="70"/>
      <c r="R48" s="145" t="str">
        <f t="shared" si="3"/>
        <v>-</v>
      </c>
      <c r="S48" s="171"/>
      <c r="T48" s="70"/>
      <c r="U48" s="70"/>
      <c r="V48" s="145" t="str">
        <f t="shared" si="4"/>
        <v>-</v>
      </c>
      <c r="W48" s="171"/>
      <c r="X48" s="70"/>
      <c r="Y48" s="70"/>
      <c r="Z48" s="145" t="str">
        <f t="shared" si="5"/>
        <v>-</v>
      </c>
      <c r="AA48" s="171"/>
      <c r="AB48" s="70"/>
      <c r="AC48" s="70"/>
      <c r="AD48" s="145" t="str">
        <f t="shared" si="6"/>
        <v>-</v>
      </c>
      <c r="AE48" s="171"/>
    </row>
    <row r="49" spans="2:31" x14ac:dyDescent="0.35">
      <c r="B49" s="315"/>
      <c r="C49" s="316"/>
      <c r="D49" s="281"/>
      <c r="E49" s="281"/>
      <c r="F49" s="282"/>
      <c r="G49" s="316"/>
      <c r="H49" s="316"/>
      <c r="I49" s="316"/>
      <c r="J49" s="244"/>
      <c r="K49" s="301"/>
      <c r="L49" s="312"/>
      <c r="M49" s="70"/>
      <c r="N49" s="70"/>
      <c r="O49" s="145" t="str">
        <f t="shared" si="2"/>
        <v>-</v>
      </c>
      <c r="P49" s="70"/>
      <c r="Q49" s="70"/>
      <c r="R49" s="145" t="str">
        <f t="shared" si="3"/>
        <v>-</v>
      </c>
      <c r="S49" s="171"/>
      <c r="T49" s="70"/>
      <c r="U49" s="70"/>
      <c r="V49" s="145" t="str">
        <f t="shared" si="4"/>
        <v>-</v>
      </c>
      <c r="W49" s="171"/>
      <c r="X49" s="70"/>
      <c r="Y49" s="70"/>
      <c r="Z49" s="145" t="str">
        <f t="shared" si="5"/>
        <v>-</v>
      </c>
      <c r="AA49" s="171"/>
      <c r="AB49" s="70"/>
      <c r="AC49" s="70"/>
      <c r="AD49" s="145" t="str">
        <f t="shared" si="6"/>
        <v>-</v>
      </c>
      <c r="AE49" s="171"/>
    </row>
    <row r="50" spans="2:31" x14ac:dyDescent="0.35">
      <c r="B50" s="315"/>
      <c r="C50" s="316"/>
      <c r="D50" s="281"/>
      <c r="E50" s="281"/>
      <c r="F50" s="282"/>
      <c r="G50" s="316"/>
      <c r="H50" s="316"/>
      <c r="I50" s="316"/>
      <c r="J50" s="244"/>
      <c r="K50" s="301"/>
      <c r="L50" s="312"/>
      <c r="M50" s="70"/>
      <c r="N50" s="70"/>
      <c r="O50" s="145" t="str">
        <f t="shared" si="2"/>
        <v>-</v>
      </c>
      <c r="P50" s="70"/>
      <c r="Q50" s="70"/>
      <c r="R50" s="145" t="str">
        <f t="shared" si="3"/>
        <v>-</v>
      </c>
      <c r="S50" s="171"/>
      <c r="T50" s="70"/>
      <c r="U50" s="70"/>
      <c r="V50" s="145" t="str">
        <f t="shared" si="4"/>
        <v>-</v>
      </c>
      <c r="W50" s="171"/>
      <c r="X50" s="70"/>
      <c r="Y50" s="70"/>
      <c r="Z50" s="145" t="str">
        <f t="shared" si="5"/>
        <v>-</v>
      </c>
      <c r="AA50" s="171"/>
      <c r="AB50" s="70"/>
      <c r="AC50" s="70"/>
      <c r="AD50" s="145" t="str">
        <f t="shared" si="6"/>
        <v>-</v>
      </c>
      <c r="AE50" s="171"/>
    </row>
    <row r="51" spans="2:31" x14ac:dyDescent="0.35">
      <c r="B51" s="315"/>
      <c r="C51" s="316"/>
      <c r="D51" s="281"/>
      <c r="E51" s="281"/>
      <c r="F51" s="282"/>
      <c r="G51" s="316"/>
      <c r="H51" s="316"/>
      <c r="I51" s="316"/>
      <c r="J51" s="244"/>
      <c r="K51" s="301"/>
      <c r="L51" s="312"/>
      <c r="M51" s="70"/>
      <c r="N51" s="70"/>
      <c r="O51" s="145" t="str">
        <f t="shared" si="2"/>
        <v>-</v>
      </c>
      <c r="P51" s="70"/>
      <c r="Q51" s="70"/>
      <c r="R51" s="145" t="str">
        <f t="shared" si="3"/>
        <v>-</v>
      </c>
      <c r="S51" s="171"/>
      <c r="T51" s="70"/>
      <c r="U51" s="70"/>
      <c r="V51" s="145" t="str">
        <f t="shared" si="4"/>
        <v>-</v>
      </c>
      <c r="W51" s="171"/>
      <c r="X51" s="70"/>
      <c r="Y51" s="70"/>
      <c r="Z51" s="145" t="str">
        <f t="shared" si="5"/>
        <v>-</v>
      </c>
      <c r="AA51" s="171"/>
      <c r="AB51" s="70"/>
      <c r="AC51" s="70"/>
      <c r="AD51" s="145" t="str">
        <f t="shared" si="6"/>
        <v>-</v>
      </c>
      <c r="AE51" s="171"/>
    </row>
    <row r="52" spans="2:31" x14ac:dyDescent="0.35">
      <c r="B52" s="315"/>
      <c r="C52" s="316"/>
      <c r="D52" s="281"/>
      <c r="E52" s="281"/>
      <c r="F52" s="282"/>
      <c r="G52" s="316"/>
      <c r="H52" s="316"/>
      <c r="I52" s="316"/>
      <c r="J52" s="244"/>
      <c r="K52" s="301"/>
      <c r="L52" s="312"/>
      <c r="M52" s="70"/>
      <c r="N52" s="70"/>
      <c r="O52" s="145" t="str">
        <f t="shared" si="2"/>
        <v>-</v>
      </c>
      <c r="P52" s="70"/>
      <c r="Q52" s="70"/>
      <c r="R52" s="145" t="str">
        <f t="shared" si="3"/>
        <v>-</v>
      </c>
      <c r="S52" s="171"/>
      <c r="T52" s="70"/>
      <c r="U52" s="70"/>
      <c r="V52" s="145" t="str">
        <f t="shared" si="4"/>
        <v>-</v>
      </c>
      <c r="W52" s="171"/>
      <c r="X52" s="70"/>
      <c r="Y52" s="70"/>
      <c r="Z52" s="145" t="str">
        <f t="shared" si="5"/>
        <v>-</v>
      </c>
      <c r="AA52" s="171"/>
      <c r="AB52" s="70"/>
      <c r="AC52" s="70"/>
      <c r="AD52" s="145" t="str">
        <f t="shared" si="6"/>
        <v>-</v>
      </c>
      <c r="AE52" s="171"/>
    </row>
    <row r="53" spans="2:31" x14ac:dyDescent="0.35">
      <c r="B53" s="315"/>
      <c r="C53" s="316"/>
      <c r="D53" s="281"/>
      <c r="E53" s="281"/>
      <c r="F53" s="282"/>
      <c r="G53" s="316"/>
      <c r="H53" s="316"/>
      <c r="I53" s="316"/>
      <c r="J53" s="244"/>
      <c r="K53" s="301"/>
      <c r="L53" s="312"/>
      <c r="M53" s="70"/>
      <c r="N53" s="70"/>
      <c r="O53" s="145" t="str">
        <f t="shared" si="2"/>
        <v>-</v>
      </c>
      <c r="P53" s="70"/>
      <c r="Q53" s="70"/>
      <c r="R53" s="145" t="str">
        <f t="shared" si="3"/>
        <v>-</v>
      </c>
      <c r="S53" s="171"/>
      <c r="T53" s="70"/>
      <c r="U53" s="70"/>
      <c r="V53" s="145" t="str">
        <f t="shared" si="4"/>
        <v>-</v>
      </c>
      <c r="W53" s="171"/>
      <c r="X53" s="70"/>
      <c r="Y53" s="70"/>
      <c r="Z53" s="145" t="str">
        <f t="shared" si="5"/>
        <v>-</v>
      </c>
      <c r="AA53" s="171"/>
      <c r="AB53" s="70"/>
      <c r="AC53" s="70"/>
      <c r="AD53" s="145" t="str">
        <f t="shared" si="6"/>
        <v>-</v>
      </c>
      <c r="AE53" s="171"/>
    </row>
    <row r="54" spans="2:31" x14ac:dyDescent="0.35">
      <c r="B54" s="315"/>
      <c r="C54" s="316"/>
      <c r="D54" s="281"/>
      <c r="E54" s="281"/>
      <c r="F54" s="282"/>
      <c r="G54" s="316"/>
      <c r="H54" s="316"/>
      <c r="I54" s="316"/>
      <c r="J54" s="244"/>
      <c r="K54" s="301"/>
      <c r="L54" s="312"/>
      <c r="M54" s="70"/>
      <c r="N54" s="70"/>
      <c r="O54" s="145" t="str">
        <f t="shared" si="2"/>
        <v>-</v>
      </c>
      <c r="P54" s="70"/>
      <c r="Q54" s="70"/>
      <c r="R54" s="145" t="str">
        <f t="shared" si="3"/>
        <v>-</v>
      </c>
      <c r="S54" s="171"/>
      <c r="T54" s="70"/>
      <c r="U54" s="70"/>
      <c r="V54" s="145" t="str">
        <f t="shared" si="4"/>
        <v>-</v>
      </c>
      <c r="W54" s="171"/>
      <c r="X54" s="70"/>
      <c r="Y54" s="70"/>
      <c r="Z54" s="145" t="str">
        <f t="shared" si="5"/>
        <v>-</v>
      </c>
      <c r="AA54" s="171"/>
      <c r="AB54" s="70"/>
      <c r="AC54" s="70"/>
      <c r="AD54" s="145" t="str">
        <f t="shared" si="6"/>
        <v>-</v>
      </c>
      <c r="AE54" s="171"/>
    </row>
    <row r="55" spans="2:31" x14ac:dyDescent="0.35">
      <c r="B55" s="315"/>
      <c r="C55" s="316"/>
      <c r="D55" s="281"/>
      <c r="E55" s="281"/>
      <c r="F55" s="282"/>
      <c r="G55" s="316"/>
      <c r="H55" s="316"/>
      <c r="I55" s="316"/>
      <c r="J55" s="244"/>
      <c r="K55" s="301"/>
      <c r="L55" s="312"/>
      <c r="M55" s="70"/>
      <c r="N55" s="70"/>
      <c r="O55" s="145" t="str">
        <f t="shared" si="2"/>
        <v>-</v>
      </c>
      <c r="P55" s="70"/>
      <c r="Q55" s="70"/>
      <c r="R55" s="145" t="str">
        <f t="shared" si="3"/>
        <v>-</v>
      </c>
      <c r="S55" s="171"/>
      <c r="T55" s="70"/>
      <c r="U55" s="70"/>
      <c r="V55" s="145" t="str">
        <f t="shared" si="4"/>
        <v>-</v>
      </c>
      <c r="W55" s="171"/>
      <c r="X55" s="70"/>
      <c r="Y55" s="70"/>
      <c r="Z55" s="145" t="str">
        <f t="shared" si="5"/>
        <v>-</v>
      </c>
      <c r="AA55" s="171"/>
      <c r="AB55" s="70"/>
      <c r="AC55" s="70"/>
      <c r="AD55" s="145" t="str">
        <f t="shared" si="6"/>
        <v>-</v>
      </c>
      <c r="AE55" s="171"/>
    </row>
    <row r="56" spans="2:31" x14ac:dyDescent="0.35">
      <c r="B56" s="315"/>
      <c r="C56" s="316"/>
      <c r="D56" s="281"/>
      <c r="E56" s="281"/>
      <c r="F56" s="282"/>
      <c r="G56" s="316"/>
      <c r="H56" s="316"/>
      <c r="I56" s="316"/>
      <c r="J56" s="244"/>
      <c r="K56" s="301"/>
      <c r="L56" s="312"/>
      <c r="M56" s="70"/>
      <c r="N56" s="70"/>
      <c r="O56" s="145" t="str">
        <f t="shared" si="2"/>
        <v>-</v>
      </c>
      <c r="P56" s="70"/>
      <c r="Q56" s="70"/>
      <c r="R56" s="145" t="str">
        <f t="shared" si="3"/>
        <v>-</v>
      </c>
      <c r="S56" s="171"/>
      <c r="T56" s="70"/>
      <c r="U56" s="70"/>
      <c r="V56" s="145" t="str">
        <f t="shared" si="4"/>
        <v>-</v>
      </c>
      <c r="W56" s="171"/>
      <c r="X56" s="70"/>
      <c r="Y56" s="70"/>
      <c r="Z56" s="145" t="str">
        <f t="shared" si="5"/>
        <v>-</v>
      </c>
      <c r="AA56" s="171"/>
      <c r="AB56" s="70"/>
      <c r="AC56" s="70"/>
      <c r="AD56" s="145" t="str">
        <f t="shared" si="6"/>
        <v>-</v>
      </c>
      <c r="AE56" s="171"/>
    </row>
    <row r="57" spans="2:31" x14ac:dyDescent="0.35">
      <c r="B57" s="317"/>
      <c r="C57" s="318"/>
      <c r="D57" s="319"/>
      <c r="E57" s="319"/>
      <c r="F57" s="320"/>
      <c r="G57" s="318"/>
      <c r="H57" s="318"/>
      <c r="I57" s="318"/>
      <c r="J57" s="249"/>
      <c r="K57" s="321"/>
      <c r="L57" s="322"/>
      <c r="M57" s="70"/>
      <c r="N57" s="70"/>
      <c r="O57" s="145" t="str">
        <f t="shared" si="2"/>
        <v>-</v>
      </c>
      <c r="P57" s="70"/>
      <c r="Q57" s="70"/>
      <c r="R57" s="145" t="str">
        <f t="shared" si="3"/>
        <v>-</v>
      </c>
      <c r="S57" s="171"/>
      <c r="T57" s="70"/>
      <c r="U57" s="70"/>
      <c r="V57" s="145" t="str">
        <f t="shared" si="4"/>
        <v>-</v>
      </c>
      <c r="W57" s="171"/>
      <c r="X57" s="70"/>
      <c r="Y57" s="70"/>
      <c r="Z57" s="145" t="str">
        <f t="shared" si="5"/>
        <v>-</v>
      </c>
      <c r="AA57" s="171"/>
      <c r="AB57" s="70"/>
      <c r="AC57" s="70"/>
      <c r="AD57" s="145" t="str">
        <f t="shared" si="6"/>
        <v>-</v>
      </c>
      <c r="AE57" s="171"/>
    </row>
    <row r="58" spans="2:31" x14ac:dyDescent="0.35">
      <c r="B58" s="315"/>
      <c r="C58" s="316"/>
      <c r="D58" s="281"/>
      <c r="E58" s="281"/>
      <c r="F58" s="282"/>
      <c r="G58" s="316"/>
      <c r="H58" s="316"/>
      <c r="I58" s="316"/>
      <c r="J58" s="244"/>
      <c r="K58" s="301"/>
      <c r="L58" s="312"/>
      <c r="M58" s="70"/>
      <c r="N58" s="70"/>
      <c r="O58" s="145" t="str">
        <f t="shared" si="2"/>
        <v>-</v>
      </c>
      <c r="P58" s="70"/>
      <c r="Q58" s="70"/>
      <c r="R58" s="145" t="str">
        <f t="shared" si="3"/>
        <v>-</v>
      </c>
      <c r="S58" s="171"/>
      <c r="T58" s="70"/>
      <c r="U58" s="70"/>
      <c r="V58" s="145" t="str">
        <f t="shared" ref="V58:V107" si="7">IF(U58,T58/U58,"-")</f>
        <v>-</v>
      </c>
      <c r="W58" s="171"/>
      <c r="X58" s="70"/>
      <c r="Y58" s="70"/>
      <c r="Z58" s="145" t="str">
        <f t="shared" ref="Z58:Z107" si="8">IF(Y58,X58/Y58,"-")</f>
        <v>-</v>
      </c>
      <c r="AA58" s="171"/>
      <c r="AB58" s="70"/>
      <c r="AC58" s="70"/>
      <c r="AD58" s="145" t="str">
        <f t="shared" ref="AD58:AD107" si="9">IF(AC58,AB58/AC58,"-")</f>
        <v>-</v>
      </c>
      <c r="AE58" s="171"/>
    </row>
    <row r="59" spans="2:31" x14ac:dyDescent="0.35">
      <c r="B59" s="315"/>
      <c r="C59" s="316"/>
      <c r="D59" s="281"/>
      <c r="E59" s="281"/>
      <c r="F59" s="282"/>
      <c r="G59" s="316"/>
      <c r="H59" s="316"/>
      <c r="I59" s="316"/>
      <c r="J59" s="244"/>
      <c r="K59" s="301"/>
      <c r="L59" s="312"/>
      <c r="M59" s="70"/>
      <c r="N59" s="70"/>
      <c r="O59" s="145" t="str">
        <f t="shared" si="2"/>
        <v>-</v>
      </c>
      <c r="P59" s="70"/>
      <c r="Q59" s="70"/>
      <c r="R59" s="145" t="str">
        <f t="shared" si="3"/>
        <v>-</v>
      </c>
      <c r="S59" s="171"/>
      <c r="T59" s="70"/>
      <c r="U59" s="70"/>
      <c r="V59" s="145" t="str">
        <f t="shared" si="7"/>
        <v>-</v>
      </c>
      <c r="W59" s="171"/>
      <c r="X59" s="70"/>
      <c r="Y59" s="70"/>
      <c r="Z59" s="145" t="str">
        <f t="shared" si="8"/>
        <v>-</v>
      </c>
      <c r="AA59" s="171"/>
      <c r="AB59" s="70"/>
      <c r="AC59" s="70"/>
      <c r="AD59" s="145" t="str">
        <f t="shared" si="9"/>
        <v>-</v>
      </c>
      <c r="AE59" s="171"/>
    </row>
    <row r="60" spans="2:31" x14ac:dyDescent="0.35">
      <c r="B60" s="315"/>
      <c r="C60" s="316"/>
      <c r="D60" s="281"/>
      <c r="E60" s="281"/>
      <c r="F60" s="282"/>
      <c r="G60" s="316"/>
      <c r="H60" s="316"/>
      <c r="I60" s="316"/>
      <c r="J60" s="244"/>
      <c r="K60" s="301"/>
      <c r="L60" s="312"/>
      <c r="M60" s="70"/>
      <c r="N60" s="70"/>
      <c r="O60" s="145" t="str">
        <f t="shared" si="2"/>
        <v>-</v>
      </c>
      <c r="P60" s="70"/>
      <c r="Q60" s="70"/>
      <c r="R60" s="145" t="str">
        <f t="shared" si="3"/>
        <v>-</v>
      </c>
      <c r="S60" s="171"/>
      <c r="T60" s="70"/>
      <c r="U60" s="70"/>
      <c r="V60" s="145" t="str">
        <f t="shared" si="7"/>
        <v>-</v>
      </c>
      <c r="W60" s="171"/>
      <c r="X60" s="70"/>
      <c r="Y60" s="70"/>
      <c r="Z60" s="145" t="str">
        <f t="shared" si="8"/>
        <v>-</v>
      </c>
      <c r="AA60" s="171"/>
      <c r="AB60" s="70"/>
      <c r="AC60" s="70"/>
      <c r="AD60" s="145" t="str">
        <f t="shared" si="9"/>
        <v>-</v>
      </c>
      <c r="AE60" s="171"/>
    </row>
    <row r="61" spans="2:31" x14ac:dyDescent="0.35">
      <c r="B61" s="315"/>
      <c r="C61" s="316"/>
      <c r="D61" s="281"/>
      <c r="E61" s="281"/>
      <c r="F61" s="282"/>
      <c r="G61" s="316"/>
      <c r="H61" s="316"/>
      <c r="I61" s="316"/>
      <c r="J61" s="244"/>
      <c r="K61" s="301"/>
      <c r="L61" s="312"/>
      <c r="M61" s="70"/>
      <c r="N61" s="70"/>
      <c r="O61" s="145" t="str">
        <f t="shared" si="2"/>
        <v>-</v>
      </c>
      <c r="P61" s="70"/>
      <c r="Q61" s="70"/>
      <c r="R61" s="145" t="str">
        <f t="shared" si="3"/>
        <v>-</v>
      </c>
      <c r="S61" s="171"/>
      <c r="T61" s="70"/>
      <c r="U61" s="70"/>
      <c r="V61" s="145" t="str">
        <f t="shared" si="7"/>
        <v>-</v>
      </c>
      <c r="W61" s="171"/>
      <c r="X61" s="70"/>
      <c r="Y61" s="70"/>
      <c r="Z61" s="145" t="str">
        <f t="shared" si="8"/>
        <v>-</v>
      </c>
      <c r="AA61" s="171"/>
      <c r="AB61" s="70"/>
      <c r="AC61" s="70"/>
      <c r="AD61" s="145" t="str">
        <f t="shared" si="9"/>
        <v>-</v>
      </c>
      <c r="AE61" s="171"/>
    </row>
    <row r="62" spans="2:31" x14ac:dyDescent="0.35">
      <c r="B62" s="315"/>
      <c r="C62" s="316"/>
      <c r="D62" s="281"/>
      <c r="E62" s="281"/>
      <c r="F62" s="282"/>
      <c r="G62" s="316"/>
      <c r="H62" s="316"/>
      <c r="I62" s="316"/>
      <c r="J62" s="244"/>
      <c r="K62" s="301"/>
      <c r="L62" s="312"/>
      <c r="M62" s="70"/>
      <c r="N62" s="70"/>
      <c r="O62" s="145" t="str">
        <f t="shared" si="2"/>
        <v>-</v>
      </c>
      <c r="P62" s="70"/>
      <c r="Q62" s="70"/>
      <c r="R62" s="145" t="str">
        <f t="shared" si="3"/>
        <v>-</v>
      </c>
      <c r="S62" s="171"/>
      <c r="T62" s="70"/>
      <c r="U62" s="70"/>
      <c r="V62" s="145" t="str">
        <f t="shared" si="7"/>
        <v>-</v>
      </c>
      <c r="W62" s="171"/>
      <c r="X62" s="70"/>
      <c r="Y62" s="70"/>
      <c r="Z62" s="145" t="str">
        <f t="shared" si="8"/>
        <v>-</v>
      </c>
      <c r="AA62" s="171"/>
      <c r="AB62" s="70"/>
      <c r="AC62" s="70"/>
      <c r="AD62" s="145" t="str">
        <f t="shared" si="9"/>
        <v>-</v>
      </c>
      <c r="AE62" s="171"/>
    </row>
    <row r="63" spans="2:31" x14ac:dyDescent="0.35">
      <c r="B63" s="315"/>
      <c r="C63" s="316"/>
      <c r="D63" s="281"/>
      <c r="E63" s="281"/>
      <c r="F63" s="282"/>
      <c r="G63" s="316"/>
      <c r="H63" s="316"/>
      <c r="I63" s="316"/>
      <c r="J63" s="244"/>
      <c r="K63" s="301"/>
      <c r="L63" s="312"/>
      <c r="M63" s="70"/>
      <c r="N63" s="70"/>
      <c r="O63" s="145" t="str">
        <f t="shared" si="2"/>
        <v>-</v>
      </c>
      <c r="P63" s="70"/>
      <c r="Q63" s="70"/>
      <c r="R63" s="145" t="str">
        <f t="shared" si="3"/>
        <v>-</v>
      </c>
      <c r="S63" s="171"/>
      <c r="T63" s="70"/>
      <c r="U63" s="70"/>
      <c r="V63" s="145" t="str">
        <f t="shared" si="7"/>
        <v>-</v>
      </c>
      <c r="W63" s="171"/>
      <c r="X63" s="70"/>
      <c r="Y63" s="70"/>
      <c r="Z63" s="145" t="str">
        <f t="shared" si="8"/>
        <v>-</v>
      </c>
      <c r="AA63" s="171"/>
      <c r="AB63" s="70"/>
      <c r="AC63" s="70"/>
      <c r="AD63" s="145" t="str">
        <f t="shared" si="9"/>
        <v>-</v>
      </c>
      <c r="AE63" s="171"/>
    </row>
    <row r="64" spans="2:31" x14ac:dyDescent="0.35">
      <c r="B64" s="315"/>
      <c r="C64" s="316"/>
      <c r="D64" s="281"/>
      <c r="E64" s="281"/>
      <c r="F64" s="282"/>
      <c r="G64" s="316"/>
      <c r="H64" s="316"/>
      <c r="I64" s="316"/>
      <c r="J64" s="244"/>
      <c r="K64" s="301"/>
      <c r="L64" s="312"/>
      <c r="M64" s="70"/>
      <c r="N64" s="70"/>
      <c r="O64" s="145" t="str">
        <f t="shared" si="2"/>
        <v>-</v>
      </c>
      <c r="P64" s="70"/>
      <c r="Q64" s="70"/>
      <c r="R64" s="145" t="str">
        <f t="shared" si="3"/>
        <v>-</v>
      </c>
      <c r="S64" s="171"/>
      <c r="T64" s="70"/>
      <c r="U64" s="70"/>
      <c r="V64" s="145" t="str">
        <f t="shared" si="7"/>
        <v>-</v>
      </c>
      <c r="W64" s="171"/>
      <c r="X64" s="70"/>
      <c r="Y64" s="70"/>
      <c r="Z64" s="145" t="str">
        <f t="shared" si="8"/>
        <v>-</v>
      </c>
      <c r="AA64" s="171"/>
      <c r="AB64" s="70"/>
      <c r="AC64" s="70"/>
      <c r="AD64" s="145" t="str">
        <f t="shared" si="9"/>
        <v>-</v>
      </c>
      <c r="AE64" s="171"/>
    </row>
    <row r="65" spans="2:31" x14ac:dyDescent="0.35">
      <c r="B65" s="315"/>
      <c r="C65" s="316"/>
      <c r="D65" s="281"/>
      <c r="E65" s="281"/>
      <c r="F65" s="282"/>
      <c r="G65" s="316"/>
      <c r="H65" s="316"/>
      <c r="I65" s="316"/>
      <c r="J65" s="244"/>
      <c r="K65" s="301"/>
      <c r="L65" s="312"/>
      <c r="M65" s="70"/>
      <c r="N65" s="70"/>
      <c r="O65" s="145" t="str">
        <f t="shared" si="2"/>
        <v>-</v>
      </c>
      <c r="P65" s="70"/>
      <c r="Q65" s="70"/>
      <c r="R65" s="145" t="str">
        <f t="shared" si="3"/>
        <v>-</v>
      </c>
      <c r="S65" s="171"/>
      <c r="T65" s="70"/>
      <c r="U65" s="70"/>
      <c r="V65" s="145" t="str">
        <f t="shared" si="7"/>
        <v>-</v>
      </c>
      <c r="W65" s="171"/>
      <c r="X65" s="70"/>
      <c r="Y65" s="70"/>
      <c r="Z65" s="145" t="str">
        <f t="shared" si="8"/>
        <v>-</v>
      </c>
      <c r="AA65" s="171"/>
      <c r="AB65" s="70"/>
      <c r="AC65" s="70"/>
      <c r="AD65" s="145" t="str">
        <f t="shared" si="9"/>
        <v>-</v>
      </c>
      <c r="AE65" s="171"/>
    </row>
    <row r="66" spans="2:31" x14ac:dyDescent="0.35">
      <c r="B66" s="315"/>
      <c r="C66" s="316"/>
      <c r="D66" s="281"/>
      <c r="E66" s="281"/>
      <c r="F66" s="282"/>
      <c r="G66" s="316"/>
      <c r="H66" s="316"/>
      <c r="I66" s="316"/>
      <c r="J66" s="244"/>
      <c r="K66" s="301"/>
      <c r="L66" s="312"/>
      <c r="M66" s="70"/>
      <c r="N66" s="70"/>
      <c r="O66" s="145" t="str">
        <f t="shared" si="2"/>
        <v>-</v>
      </c>
      <c r="P66" s="70"/>
      <c r="Q66" s="70"/>
      <c r="R66" s="145" t="str">
        <f t="shared" si="3"/>
        <v>-</v>
      </c>
      <c r="S66" s="171"/>
      <c r="T66" s="70"/>
      <c r="U66" s="70"/>
      <c r="V66" s="145" t="str">
        <f t="shared" si="7"/>
        <v>-</v>
      </c>
      <c r="W66" s="171"/>
      <c r="X66" s="70"/>
      <c r="Y66" s="70"/>
      <c r="Z66" s="145" t="str">
        <f t="shared" si="8"/>
        <v>-</v>
      </c>
      <c r="AA66" s="171"/>
      <c r="AB66" s="70"/>
      <c r="AC66" s="70"/>
      <c r="AD66" s="145" t="str">
        <f t="shared" si="9"/>
        <v>-</v>
      </c>
      <c r="AE66" s="171"/>
    </row>
    <row r="67" spans="2:31" x14ac:dyDescent="0.35">
      <c r="B67" s="315"/>
      <c r="C67" s="316"/>
      <c r="D67" s="281"/>
      <c r="E67" s="281"/>
      <c r="F67" s="282"/>
      <c r="G67" s="316"/>
      <c r="H67" s="316"/>
      <c r="I67" s="316"/>
      <c r="J67" s="244"/>
      <c r="K67" s="301"/>
      <c r="L67" s="312"/>
      <c r="M67" s="70"/>
      <c r="N67" s="70"/>
      <c r="O67" s="145" t="str">
        <f t="shared" si="2"/>
        <v>-</v>
      </c>
      <c r="P67" s="70"/>
      <c r="Q67" s="70"/>
      <c r="R67" s="145" t="str">
        <f t="shared" si="3"/>
        <v>-</v>
      </c>
      <c r="S67" s="171"/>
      <c r="T67" s="70"/>
      <c r="U67" s="70"/>
      <c r="V67" s="145" t="str">
        <f t="shared" si="7"/>
        <v>-</v>
      </c>
      <c r="W67" s="171"/>
      <c r="X67" s="70"/>
      <c r="Y67" s="70"/>
      <c r="Z67" s="145" t="str">
        <f t="shared" si="8"/>
        <v>-</v>
      </c>
      <c r="AA67" s="171"/>
      <c r="AB67" s="70"/>
      <c r="AC67" s="70"/>
      <c r="AD67" s="145" t="str">
        <f t="shared" si="9"/>
        <v>-</v>
      </c>
      <c r="AE67" s="171"/>
    </row>
    <row r="68" spans="2:31" x14ac:dyDescent="0.35">
      <c r="B68" s="315"/>
      <c r="C68" s="316"/>
      <c r="D68" s="281"/>
      <c r="E68" s="281"/>
      <c r="F68" s="282"/>
      <c r="G68" s="316"/>
      <c r="H68" s="316"/>
      <c r="I68" s="316"/>
      <c r="J68" s="244"/>
      <c r="K68" s="301"/>
      <c r="L68" s="312"/>
      <c r="M68" s="70"/>
      <c r="N68" s="70"/>
      <c r="O68" s="145" t="str">
        <f t="shared" si="2"/>
        <v>-</v>
      </c>
      <c r="P68" s="70"/>
      <c r="Q68" s="70"/>
      <c r="R68" s="145" t="str">
        <f t="shared" si="3"/>
        <v>-</v>
      </c>
      <c r="S68" s="171"/>
      <c r="T68" s="70"/>
      <c r="U68" s="70"/>
      <c r="V68" s="145" t="str">
        <f t="shared" si="7"/>
        <v>-</v>
      </c>
      <c r="W68" s="171"/>
      <c r="X68" s="70"/>
      <c r="Y68" s="70"/>
      <c r="Z68" s="145" t="str">
        <f t="shared" si="8"/>
        <v>-</v>
      </c>
      <c r="AA68" s="171"/>
      <c r="AB68" s="70"/>
      <c r="AC68" s="70"/>
      <c r="AD68" s="145" t="str">
        <f t="shared" si="9"/>
        <v>-</v>
      </c>
      <c r="AE68" s="171"/>
    </row>
    <row r="69" spans="2:31" x14ac:dyDescent="0.35">
      <c r="B69" s="315"/>
      <c r="C69" s="316"/>
      <c r="D69" s="281"/>
      <c r="E69" s="281"/>
      <c r="F69" s="282"/>
      <c r="G69" s="316"/>
      <c r="H69" s="316"/>
      <c r="I69" s="316"/>
      <c r="J69" s="244"/>
      <c r="K69" s="301"/>
      <c r="L69" s="312"/>
      <c r="M69" s="70"/>
      <c r="N69" s="70"/>
      <c r="O69" s="145" t="str">
        <f t="shared" si="2"/>
        <v>-</v>
      </c>
      <c r="P69" s="70"/>
      <c r="Q69" s="70"/>
      <c r="R69" s="145" t="str">
        <f t="shared" si="3"/>
        <v>-</v>
      </c>
      <c r="S69" s="171"/>
      <c r="T69" s="70"/>
      <c r="U69" s="70"/>
      <c r="V69" s="145" t="str">
        <f t="shared" si="7"/>
        <v>-</v>
      </c>
      <c r="W69" s="171"/>
      <c r="X69" s="70"/>
      <c r="Y69" s="70"/>
      <c r="Z69" s="145" t="str">
        <f t="shared" si="8"/>
        <v>-</v>
      </c>
      <c r="AA69" s="171"/>
      <c r="AB69" s="70"/>
      <c r="AC69" s="70"/>
      <c r="AD69" s="145" t="str">
        <f t="shared" si="9"/>
        <v>-</v>
      </c>
      <c r="AE69" s="171"/>
    </row>
    <row r="70" spans="2:31" x14ac:dyDescent="0.35">
      <c r="B70" s="315"/>
      <c r="C70" s="316"/>
      <c r="D70" s="281"/>
      <c r="E70" s="281"/>
      <c r="F70" s="282"/>
      <c r="G70" s="316"/>
      <c r="H70" s="316"/>
      <c r="I70" s="316"/>
      <c r="J70" s="244"/>
      <c r="K70" s="301"/>
      <c r="L70" s="312"/>
      <c r="M70" s="70"/>
      <c r="N70" s="70"/>
      <c r="O70" s="145" t="str">
        <f t="shared" si="2"/>
        <v>-</v>
      </c>
      <c r="P70" s="70"/>
      <c r="Q70" s="70"/>
      <c r="R70" s="145" t="str">
        <f t="shared" si="3"/>
        <v>-</v>
      </c>
      <c r="S70" s="171"/>
      <c r="T70" s="70"/>
      <c r="U70" s="70"/>
      <c r="V70" s="145" t="str">
        <f t="shared" si="7"/>
        <v>-</v>
      </c>
      <c r="W70" s="171"/>
      <c r="X70" s="70"/>
      <c r="Y70" s="70"/>
      <c r="Z70" s="145" t="str">
        <f t="shared" si="8"/>
        <v>-</v>
      </c>
      <c r="AA70" s="171"/>
      <c r="AB70" s="70"/>
      <c r="AC70" s="70"/>
      <c r="AD70" s="145" t="str">
        <f t="shared" si="9"/>
        <v>-</v>
      </c>
      <c r="AE70" s="171"/>
    </row>
    <row r="71" spans="2:31" x14ac:dyDescent="0.35">
      <c r="B71" s="315"/>
      <c r="C71" s="316"/>
      <c r="D71" s="281"/>
      <c r="E71" s="281"/>
      <c r="F71" s="282"/>
      <c r="G71" s="316"/>
      <c r="H71" s="316"/>
      <c r="I71" s="316"/>
      <c r="J71" s="244"/>
      <c r="K71" s="301"/>
      <c r="L71" s="312"/>
      <c r="M71" s="70"/>
      <c r="N71" s="70"/>
      <c r="O71" s="145" t="str">
        <f t="shared" si="2"/>
        <v>-</v>
      </c>
      <c r="P71" s="70"/>
      <c r="Q71" s="70"/>
      <c r="R71" s="145" t="str">
        <f t="shared" si="3"/>
        <v>-</v>
      </c>
      <c r="S71" s="171"/>
      <c r="T71" s="70"/>
      <c r="U71" s="70"/>
      <c r="V71" s="145" t="str">
        <f t="shared" si="7"/>
        <v>-</v>
      </c>
      <c r="W71" s="171"/>
      <c r="X71" s="70"/>
      <c r="Y71" s="70"/>
      <c r="Z71" s="145" t="str">
        <f t="shared" si="8"/>
        <v>-</v>
      </c>
      <c r="AA71" s="171"/>
      <c r="AB71" s="70"/>
      <c r="AC71" s="70"/>
      <c r="AD71" s="145" t="str">
        <f t="shared" si="9"/>
        <v>-</v>
      </c>
      <c r="AE71" s="171"/>
    </row>
    <row r="72" spans="2:31" x14ac:dyDescent="0.35">
      <c r="B72" s="315"/>
      <c r="C72" s="316"/>
      <c r="D72" s="281"/>
      <c r="E72" s="281"/>
      <c r="F72" s="282"/>
      <c r="G72" s="316"/>
      <c r="H72" s="316"/>
      <c r="I72" s="316"/>
      <c r="J72" s="244"/>
      <c r="K72" s="301"/>
      <c r="L72" s="312"/>
      <c r="M72" s="70"/>
      <c r="N72" s="70"/>
      <c r="O72" s="145" t="str">
        <f t="shared" ref="O72:O107" si="10">IF(N72,M72/N72,"-")</f>
        <v>-</v>
      </c>
      <c r="P72" s="70"/>
      <c r="Q72" s="70"/>
      <c r="R72" s="145" t="str">
        <f t="shared" ref="R72:R107" si="11">IF(Q72,P72/Q72,"-")</f>
        <v>-</v>
      </c>
      <c r="S72" s="171"/>
      <c r="T72" s="70"/>
      <c r="U72" s="70"/>
      <c r="V72" s="145" t="str">
        <f t="shared" si="7"/>
        <v>-</v>
      </c>
      <c r="W72" s="171"/>
      <c r="X72" s="70"/>
      <c r="Y72" s="70"/>
      <c r="Z72" s="145" t="str">
        <f t="shared" si="8"/>
        <v>-</v>
      </c>
      <c r="AA72" s="171"/>
      <c r="AB72" s="70"/>
      <c r="AC72" s="70"/>
      <c r="AD72" s="145" t="str">
        <f t="shared" si="9"/>
        <v>-</v>
      </c>
      <c r="AE72" s="171"/>
    </row>
    <row r="73" spans="2:31" x14ac:dyDescent="0.35">
      <c r="B73" s="315"/>
      <c r="C73" s="316"/>
      <c r="D73" s="281"/>
      <c r="E73" s="281"/>
      <c r="F73" s="282"/>
      <c r="G73" s="316"/>
      <c r="H73" s="316"/>
      <c r="I73" s="316"/>
      <c r="J73" s="244"/>
      <c r="K73" s="301"/>
      <c r="L73" s="312"/>
      <c r="M73" s="70"/>
      <c r="N73" s="70"/>
      <c r="O73" s="145" t="str">
        <f t="shared" si="10"/>
        <v>-</v>
      </c>
      <c r="P73" s="70"/>
      <c r="Q73" s="70"/>
      <c r="R73" s="145" t="str">
        <f t="shared" si="11"/>
        <v>-</v>
      </c>
      <c r="S73" s="171"/>
      <c r="T73" s="70"/>
      <c r="U73" s="70"/>
      <c r="V73" s="145" t="str">
        <f t="shared" si="7"/>
        <v>-</v>
      </c>
      <c r="W73" s="171"/>
      <c r="X73" s="70"/>
      <c r="Y73" s="70"/>
      <c r="Z73" s="145" t="str">
        <f t="shared" si="8"/>
        <v>-</v>
      </c>
      <c r="AA73" s="171"/>
      <c r="AB73" s="70"/>
      <c r="AC73" s="70"/>
      <c r="AD73" s="145" t="str">
        <f t="shared" si="9"/>
        <v>-</v>
      </c>
      <c r="AE73" s="171"/>
    </row>
    <row r="74" spans="2:31" x14ac:dyDescent="0.35">
      <c r="B74" s="315"/>
      <c r="C74" s="316"/>
      <c r="D74" s="281"/>
      <c r="E74" s="281"/>
      <c r="F74" s="282"/>
      <c r="G74" s="316"/>
      <c r="H74" s="316"/>
      <c r="I74" s="316"/>
      <c r="J74" s="244"/>
      <c r="K74" s="301"/>
      <c r="L74" s="312"/>
      <c r="M74" s="70"/>
      <c r="N74" s="70"/>
      <c r="O74" s="145" t="str">
        <f t="shared" si="10"/>
        <v>-</v>
      </c>
      <c r="P74" s="70"/>
      <c r="Q74" s="70"/>
      <c r="R74" s="145" t="str">
        <f t="shared" si="11"/>
        <v>-</v>
      </c>
      <c r="S74" s="171"/>
      <c r="T74" s="70"/>
      <c r="U74" s="70"/>
      <c r="V74" s="145" t="str">
        <f t="shared" si="7"/>
        <v>-</v>
      </c>
      <c r="W74" s="171"/>
      <c r="X74" s="70"/>
      <c r="Y74" s="70"/>
      <c r="Z74" s="145" t="str">
        <f t="shared" si="8"/>
        <v>-</v>
      </c>
      <c r="AA74" s="171"/>
      <c r="AB74" s="70"/>
      <c r="AC74" s="70"/>
      <c r="AD74" s="145" t="str">
        <f t="shared" si="9"/>
        <v>-</v>
      </c>
      <c r="AE74" s="171"/>
    </row>
    <row r="75" spans="2:31" x14ac:dyDescent="0.35">
      <c r="B75" s="315"/>
      <c r="C75" s="316"/>
      <c r="D75" s="281"/>
      <c r="E75" s="281"/>
      <c r="F75" s="282"/>
      <c r="G75" s="316"/>
      <c r="H75" s="316"/>
      <c r="I75" s="316"/>
      <c r="J75" s="244"/>
      <c r="K75" s="301"/>
      <c r="L75" s="312"/>
      <c r="M75" s="70"/>
      <c r="N75" s="70"/>
      <c r="O75" s="145" t="str">
        <f t="shared" si="10"/>
        <v>-</v>
      </c>
      <c r="P75" s="70"/>
      <c r="Q75" s="70"/>
      <c r="R75" s="145" t="str">
        <f t="shared" si="11"/>
        <v>-</v>
      </c>
      <c r="S75" s="171"/>
      <c r="T75" s="70"/>
      <c r="U75" s="70"/>
      <c r="V75" s="145" t="str">
        <f t="shared" si="7"/>
        <v>-</v>
      </c>
      <c r="W75" s="171"/>
      <c r="X75" s="70"/>
      <c r="Y75" s="70"/>
      <c r="Z75" s="145" t="str">
        <f t="shared" si="8"/>
        <v>-</v>
      </c>
      <c r="AA75" s="171"/>
      <c r="AB75" s="70"/>
      <c r="AC75" s="70"/>
      <c r="AD75" s="145" t="str">
        <f t="shared" si="9"/>
        <v>-</v>
      </c>
      <c r="AE75" s="171"/>
    </row>
    <row r="76" spans="2:31" x14ac:dyDescent="0.35">
      <c r="B76" s="315"/>
      <c r="C76" s="316"/>
      <c r="D76" s="281"/>
      <c r="E76" s="281"/>
      <c r="F76" s="282"/>
      <c r="G76" s="316"/>
      <c r="H76" s="316"/>
      <c r="I76" s="316"/>
      <c r="J76" s="244"/>
      <c r="K76" s="301"/>
      <c r="L76" s="312"/>
      <c r="M76" s="70"/>
      <c r="N76" s="70"/>
      <c r="O76" s="145" t="str">
        <f t="shared" si="10"/>
        <v>-</v>
      </c>
      <c r="P76" s="70"/>
      <c r="Q76" s="70"/>
      <c r="R76" s="145" t="str">
        <f t="shared" si="11"/>
        <v>-</v>
      </c>
      <c r="S76" s="171"/>
      <c r="T76" s="70"/>
      <c r="U76" s="70"/>
      <c r="V76" s="145" t="str">
        <f t="shared" si="7"/>
        <v>-</v>
      </c>
      <c r="W76" s="171"/>
      <c r="X76" s="70"/>
      <c r="Y76" s="70"/>
      <c r="Z76" s="145" t="str">
        <f t="shared" si="8"/>
        <v>-</v>
      </c>
      <c r="AA76" s="171"/>
      <c r="AB76" s="70"/>
      <c r="AC76" s="70"/>
      <c r="AD76" s="145" t="str">
        <f t="shared" si="9"/>
        <v>-</v>
      </c>
      <c r="AE76" s="171"/>
    </row>
    <row r="77" spans="2:31" x14ac:dyDescent="0.35">
      <c r="B77" s="315"/>
      <c r="C77" s="316"/>
      <c r="D77" s="281"/>
      <c r="E77" s="281"/>
      <c r="F77" s="282"/>
      <c r="G77" s="316"/>
      <c r="H77" s="316"/>
      <c r="I77" s="316"/>
      <c r="J77" s="244"/>
      <c r="K77" s="301"/>
      <c r="L77" s="312"/>
      <c r="M77" s="70"/>
      <c r="N77" s="70"/>
      <c r="O77" s="145" t="str">
        <f t="shared" si="10"/>
        <v>-</v>
      </c>
      <c r="P77" s="70"/>
      <c r="Q77" s="70"/>
      <c r="R77" s="145" t="str">
        <f t="shared" si="11"/>
        <v>-</v>
      </c>
      <c r="S77" s="171"/>
      <c r="T77" s="70"/>
      <c r="U77" s="70"/>
      <c r="V77" s="145" t="str">
        <f t="shared" si="7"/>
        <v>-</v>
      </c>
      <c r="W77" s="171"/>
      <c r="X77" s="70"/>
      <c r="Y77" s="70"/>
      <c r="Z77" s="145" t="str">
        <f t="shared" si="8"/>
        <v>-</v>
      </c>
      <c r="AA77" s="171"/>
      <c r="AB77" s="70"/>
      <c r="AC77" s="70"/>
      <c r="AD77" s="145" t="str">
        <f t="shared" si="9"/>
        <v>-</v>
      </c>
      <c r="AE77" s="171"/>
    </row>
    <row r="78" spans="2:31" x14ac:dyDescent="0.35">
      <c r="B78" s="315"/>
      <c r="C78" s="316"/>
      <c r="D78" s="281"/>
      <c r="E78" s="281"/>
      <c r="F78" s="282"/>
      <c r="G78" s="316"/>
      <c r="H78" s="316"/>
      <c r="I78" s="316"/>
      <c r="J78" s="244"/>
      <c r="K78" s="301"/>
      <c r="L78" s="312"/>
      <c r="M78" s="70"/>
      <c r="N78" s="70"/>
      <c r="O78" s="145" t="str">
        <f t="shared" si="10"/>
        <v>-</v>
      </c>
      <c r="P78" s="70"/>
      <c r="Q78" s="70"/>
      <c r="R78" s="145" t="str">
        <f t="shared" si="11"/>
        <v>-</v>
      </c>
      <c r="S78" s="171"/>
      <c r="T78" s="70"/>
      <c r="U78" s="70"/>
      <c r="V78" s="145" t="str">
        <f t="shared" si="7"/>
        <v>-</v>
      </c>
      <c r="W78" s="171"/>
      <c r="X78" s="70"/>
      <c r="Y78" s="70"/>
      <c r="Z78" s="145" t="str">
        <f t="shared" si="8"/>
        <v>-</v>
      </c>
      <c r="AA78" s="171"/>
      <c r="AB78" s="70"/>
      <c r="AC78" s="70"/>
      <c r="AD78" s="145" t="str">
        <f t="shared" si="9"/>
        <v>-</v>
      </c>
      <c r="AE78" s="171"/>
    </row>
    <row r="79" spans="2:31" x14ac:dyDescent="0.35">
      <c r="B79" s="315"/>
      <c r="C79" s="316"/>
      <c r="D79" s="281"/>
      <c r="E79" s="281"/>
      <c r="F79" s="282"/>
      <c r="G79" s="316"/>
      <c r="H79" s="316"/>
      <c r="I79" s="316"/>
      <c r="J79" s="244"/>
      <c r="K79" s="301"/>
      <c r="L79" s="312"/>
      <c r="M79" s="70"/>
      <c r="N79" s="70"/>
      <c r="O79" s="145" t="str">
        <f t="shared" si="10"/>
        <v>-</v>
      </c>
      <c r="P79" s="70"/>
      <c r="Q79" s="70"/>
      <c r="R79" s="145" t="str">
        <f t="shared" si="11"/>
        <v>-</v>
      </c>
      <c r="S79" s="171"/>
      <c r="T79" s="70"/>
      <c r="U79" s="70"/>
      <c r="V79" s="145" t="str">
        <f t="shared" si="7"/>
        <v>-</v>
      </c>
      <c r="W79" s="171"/>
      <c r="X79" s="70"/>
      <c r="Y79" s="70"/>
      <c r="Z79" s="145" t="str">
        <f t="shared" si="8"/>
        <v>-</v>
      </c>
      <c r="AA79" s="171"/>
      <c r="AB79" s="70"/>
      <c r="AC79" s="70"/>
      <c r="AD79" s="145" t="str">
        <f t="shared" si="9"/>
        <v>-</v>
      </c>
      <c r="AE79" s="171"/>
    </row>
    <row r="80" spans="2:31" x14ac:dyDescent="0.35">
      <c r="B80" s="315"/>
      <c r="C80" s="316"/>
      <c r="D80" s="281"/>
      <c r="E80" s="281"/>
      <c r="F80" s="282"/>
      <c r="G80" s="316"/>
      <c r="H80" s="316"/>
      <c r="I80" s="316"/>
      <c r="J80" s="244"/>
      <c r="K80" s="301"/>
      <c r="L80" s="312"/>
      <c r="M80" s="70"/>
      <c r="N80" s="70"/>
      <c r="O80" s="145" t="str">
        <f t="shared" si="10"/>
        <v>-</v>
      </c>
      <c r="P80" s="70"/>
      <c r="Q80" s="70"/>
      <c r="R80" s="145" t="str">
        <f t="shared" si="11"/>
        <v>-</v>
      </c>
      <c r="S80" s="171"/>
      <c r="T80" s="70"/>
      <c r="U80" s="70"/>
      <c r="V80" s="145" t="str">
        <f t="shared" si="7"/>
        <v>-</v>
      </c>
      <c r="W80" s="171"/>
      <c r="X80" s="70"/>
      <c r="Y80" s="70"/>
      <c r="Z80" s="145" t="str">
        <f t="shared" si="8"/>
        <v>-</v>
      </c>
      <c r="AA80" s="171"/>
      <c r="AB80" s="70"/>
      <c r="AC80" s="70"/>
      <c r="AD80" s="145" t="str">
        <f t="shared" si="9"/>
        <v>-</v>
      </c>
      <c r="AE80" s="171"/>
    </row>
    <row r="81" spans="2:31" x14ac:dyDescent="0.35">
      <c r="B81" s="315"/>
      <c r="C81" s="316"/>
      <c r="D81" s="281"/>
      <c r="E81" s="281"/>
      <c r="F81" s="282"/>
      <c r="G81" s="316"/>
      <c r="H81" s="316"/>
      <c r="I81" s="316"/>
      <c r="J81" s="244"/>
      <c r="K81" s="301"/>
      <c r="L81" s="312"/>
      <c r="M81" s="70"/>
      <c r="N81" s="70"/>
      <c r="O81" s="145" t="str">
        <f t="shared" si="10"/>
        <v>-</v>
      </c>
      <c r="P81" s="70"/>
      <c r="Q81" s="70"/>
      <c r="R81" s="145" t="str">
        <f t="shared" si="11"/>
        <v>-</v>
      </c>
      <c r="S81" s="171"/>
      <c r="T81" s="70"/>
      <c r="U81" s="70"/>
      <c r="V81" s="145" t="str">
        <f t="shared" si="7"/>
        <v>-</v>
      </c>
      <c r="W81" s="171"/>
      <c r="X81" s="70"/>
      <c r="Y81" s="70"/>
      <c r="Z81" s="145" t="str">
        <f t="shared" si="8"/>
        <v>-</v>
      </c>
      <c r="AA81" s="171"/>
      <c r="AB81" s="70"/>
      <c r="AC81" s="70"/>
      <c r="AD81" s="145" t="str">
        <f t="shared" si="9"/>
        <v>-</v>
      </c>
      <c r="AE81" s="171"/>
    </row>
    <row r="82" spans="2:31" x14ac:dyDescent="0.35">
      <c r="B82" s="315"/>
      <c r="C82" s="316"/>
      <c r="D82" s="281"/>
      <c r="E82" s="281"/>
      <c r="F82" s="282"/>
      <c r="G82" s="316"/>
      <c r="H82" s="316"/>
      <c r="I82" s="316"/>
      <c r="J82" s="244"/>
      <c r="K82" s="301"/>
      <c r="L82" s="312"/>
      <c r="M82" s="70"/>
      <c r="N82" s="70"/>
      <c r="O82" s="145" t="str">
        <f t="shared" si="10"/>
        <v>-</v>
      </c>
      <c r="P82" s="70"/>
      <c r="Q82" s="70"/>
      <c r="R82" s="145" t="str">
        <f t="shared" si="11"/>
        <v>-</v>
      </c>
      <c r="S82" s="171"/>
      <c r="T82" s="70"/>
      <c r="U82" s="70"/>
      <c r="V82" s="145" t="str">
        <f t="shared" si="7"/>
        <v>-</v>
      </c>
      <c r="W82" s="171"/>
      <c r="X82" s="70"/>
      <c r="Y82" s="70"/>
      <c r="Z82" s="145" t="str">
        <f t="shared" si="8"/>
        <v>-</v>
      </c>
      <c r="AA82" s="171"/>
      <c r="AB82" s="70"/>
      <c r="AC82" s="70"/>
      <c r="AD82" s="145" t="str">
        <f t="shared" si="9"/>
        <v>-</v>
      </c>
      <c r="AE82" s="171"/>
    </row>
    <row r="83" spans="2:31" x14ac:dyDescent="0.35">
      <c r="B83" s="315"/>
      <c r="C83" s="316"/>
      <c r="D83" s="281"/>
      <c r="E83" s="281"/>
      <c r="F83" s="282"/>
      <c r="G83" s="316"/>
      <c r="H83" s="316"/>
      <c r="I83" s="316"/>
      <c r="J83" s="244"/>
      <c r="K83" s="301"/>
      <c r="L83" s="312"/>
      <c r="M83" s="70"/>
      <c r="N83" s="70"/>
      <c r="O83" s="145" t="str">
        <f t="shared" si="10"/>
        <v>-</v>
      </c>
      <c r="P83" s="70"/>
      <c r="Q83" s="70"/>
      <c r="R83" s="145" t="str">
        <f t="shared" si="11"/>
        <v>-</v>
      </c>
      <c r="S83" s="171"/>
      <c r="T83" s="70"/>
      <c r="U83" s="70"/>
      <c r="V83" s="145" t="str">
        <f t="shared" si="7"/>
        <v>-</v>
      </c>
      <c r="W83" s="171"/>
      <c r="X83" s="70"/>
      <c r="Y83" s="70"/>
      <c r="Z83" s="145" t="str">
        <f t="shared" si="8"/>
        <v>-</v>
      </c>
      <c r="AA83" s="171"/>
      <c r="AB83" s="70"/>
      <c r="AC83" s="70"/>
      <c r="AD83" s="145" t="str">
        <f t="shared" si="9"/>
        <v>-</v>
      </c>
      <c r="AE83" s="171"/>
    </row>
    <row r="84" spans="2:31" x14ac:dyDescent="0.35">
      <c r="B84" s="315"/>
      <c r="C84" s="316"/>
      <c r="D84" s="281"/>
      <c r="E84" s="281"/>
      <c r="F84" s="282"/>
      <c r="G84" s="316"/>
      <c r="H84" s="316"/>
      <c r="I84" s="316"/>
      <c r="J84" s="244"/>
      <c r="K84" s="301"/>
      <c r="L84" s="312"/>
      <c r="M84" s="70"/>
      <c r="N84" s="70"/>
      <c r="O84" s="145" t="str">
        <f t="shared" si="10"/>
        <v>-</v>
      </c>
      <c r="P84" s="70"/>
      <c r="Q84" s="70"/>
      <c r="R84" s="145" t="str">
        <f t="shared" si="11"/>
        <v>-</v>
      </c>
      <c r="S84" s="171"/>
      <c r="T84" s="70"/>
      <c r="U84" s="70"/>
      <c r="V84" s="145" t="str">
        <f t="shared" si="7"/>
        <v>-</v>
      </c>
      <c r="W84" s="171"/>
      <c r="X84" s="70"/>
      <c r="Y84" s="70"/>
      <c r="Z84" s="145" t="str">
        <f t="shared" si="8"/>
        <v>-</v>
      </c>
      <c r="AA84" s="171"/>
      <c r="AB84" s="70"/>
      <c r="AC84" s="70"/>
      <c r="AD84" s="145" t="str">
        <f t="shared" si="9"/>
        <v>-</v>
      </c>
      <c r="AE84" s="171"/>
    </row>
    <row r="85" spans="2:31" x14ac:dyDescent="0.35">
      <c r="B85" s="315"/>
      <c r="C85" s="316"/>
      <c r="D85" s="281"/>
      <c r="E85" s="281"/>
      <c r="F85" s="282"/>
      <c r="G85" s="316"/>
      <c r="H85" s="316"/>
      <c r="I85" s="316"/>
      <c r="J85" s="244"/>
      <c r="K85" s="301"/>
      <c r="L85" s="312"/>
      <c r="M85" s="70"/>
      <c r="N85" s="70"/>
      <c r="O85" s="145" t="str">
        <f t="shared" si="10"/>
        <v>-</v>
      </c>
      <c r="P85" s="70"/>
      <c r="Q85" s="70"/>
      <c r="R85" s="145" t="str">
        <f t="shared" si="11"/>
        <v>-</v>
      </c>
      <c r="S85" s="171"/>
      <c r="T85" s="70"/>
      <c r="U85" s="70"/>
      <c r="V85" s="145" t="str">
        <f t="shared" si="7"/>
        <v>-</v>
      </c>
      <c r="W85" s="171"/>
      <c r="X85" s="70"/>
      <c r="Y85" s="70"/>
      <c r="Z85" s="145" t="str">
        <f t="shared" si="8"/>
        <v>-</v>
      </c>
      <c r="AA85" s="171"/>
      <c r="AB85" s="70"/>
      <c r="AC85" s="70"/>
      <c r="AD85" s="145" t="str">
        <f t="shared" si="9"/>
        <v>-</v>
      </c>
      <c r="AE85" s="171"/>
    </row>
    <row r="86" spans="2:31" x14ac:dyDescent="0.35">
      <c r="B86" s="315"/>
      <c r="C86" s="316"/>
      <c r="D86" s="281"/>
      <c r="E86" s="281"/>
      <c r="F86" s="282"/>
      <c r="G86" s="316"/>
      <c r="H86" s="316"/>
      <c r="I86" s="316"/>
      <c r="J86" s="244"/>
      <c r="K86" s="301"/>
      <c r="L86" s="312"/>
      <c r="M86" s="70"/>
      <c r="N86" s="70"/>
      <c r="O86" s="145" t="str">
        <f t="shared" si="10"/>
        <v>-</v>
      </c>
      <c r="P86" s="70"/>
      <c r="Q86" s="70"/>
      <c r="R86" s="145" t="str">
        <f t="shared" si="11"/>
        <v>-</v>
      </c>
      <c r="S86" s="171"/>
      <c r="T86" s="70"/>
      <c r="U86" s="70"/>
      <c r="V86" s="145" t="str">
        <f t="shared" si="7"/>
        <v>-</v>
      </c>
      <c r="W86" s="171"/>
      <c r="X86" s="70"/>
      <c r="Y86" s="70"/>
      <c r="Z86" s="145" t="str">
        <f t="shared" si="8"/>
        <v>-</v>
      </c>
      <c r="AA86" s="171"/>
      <c r="AB86" s="70"/>
      <c r="AC86" s="70"/>
      <c r="AD86" s="145" t="str">
        <f t="shared" si="9"/>
        <v>-</v>
      </c>
      <c r="AE86" s="171"/>
    </row>
    <row r="87" spans="2:31" x14ac:dyDescent="0.35">
      <c r="B87" s="315"/>
      <c r="C87" s="316"/>
      <c r="D87" s="281"/>
      <c r="E87" s="281"/>
      <c r="F87" s="282"/>
      <c r="G87" s="316"/>
      <c r="H87" s="316"/>
      <c r="I87" s="316"/>
      <c r="J87" s="244"/>
      <c r="K87" s="301"/>
      <c r="L87" s="312"/>
      <c r="M87" s="70"/>
      <c r="N87" s="70"/>
      <c r="O87" s="145" t="str">
        <f t="shared" si="10"/>
        <v>-</v>
      </c>
      <c r="P87" s="70"/>
      <c r="Q87" s="70"/>
      <c r="R87" s="145" t="str">
        <f t="shared" si="11"/>
        <v>-</v>
      </c>
      <c r="S87" s="171"/>
      <c r="T87" s="70"/>
      <c r="U87" s="70"/>
      <c r="V87" s="145" t="str">
        <f t="shared" si="7"/>
        <v>-</v>
      </c>
      <c r="W87" s="171"/>
      <c r="X87" s="70"/>
      <c r="Y87" s="70"/>
      <c r="Z87" s="145" t="str">
        <f t="shared" si="8"/>
        <v>-</v>
      </c>
      <c r="AA87" s="171"/>
      <c r="AB87" s="70"/>
      <c r="AC87" s="70"/>
      <c r="AD87" s="145" t="str">
        <f t="shared" si="9"/>
        <v>-</v>
      </c>
      <c r="AE87" s="171"/>
    </row>
    <row r="88" spans="2:31" x14ac:dyDescent="0.35">
      <c r="B88" s="315"/>
      <c r="C88" s="316"/>
      <c r="D88" s="281"/>
      <c r="E88" s="281"/>
      <c r="F88" s="282"/>
      <c r="G88" s="316"/>
      <c r="H88" s="316"/>
      <c r="I88" s="316"/>
      <c r="J88" s="244"/>
      <c r="K88" s="301"/>
      <c r="L88" s="312"/>
      <c r="M88" s="70"/>
      <c r="N88" s="70"/>
      <c r="O88" s="145" t="str">
        <f t="shared" si="10"/>
        <v>-</v>
      </c>
      <c r="P88" s="70"/>
      <c r="Q88" s="70"/>
      <c r="R88" s="145" t="str">
        <f t="shared" si="11"/>
        <v>-</v>
      </c>
      <c r="S88" s="171"/>
      <c r="T88" s="70"/>
      <c r="U88" s="70"/>
      <c r="V88" s="145" t="str">
        <f t="shared" si="7"/>
        <v>-</v>
      </c>
      <c r="W88" s="171"/>
      <c r="X88" s="70"/>
      <c r="Y88" s="70"/>
      <c r="Z88" s="145" t="str">
        <f t="shared" si="8"/>
        <v>-</v>
      </c>
      <c r="AA88" s="171"/>
      <c r="AB88" s="70"/>
      <c r="AC88" s="70"/>
      <c r="AD88" s="145" t="str">
        <f t="shared" si="9"/>
        <v>-</v>
      </c>
      <c r="AE88" s="171"/>
    </row>
    <row r="89" spans="2:31" x14ac:dyDescent="0.35">
      <c r="B89" s="315"/>
      <c r="C89" s="316"/>
      <c r="D89" s="281"/>
      <c r="E89" s="281"/>
      <c r="F89" s="282"/>
      <c r="G89" s="316"/>
      <c r="H89" s="316"/>
      <c r="I89" s="316"/>
      <c r="J89" s="244"/>
      <c r="K89" s="301"/>
      <c r="L89" s="312"/>
      <c r="M89" s="70"/>
      <c r="N89" s="70"/>
      <c r="O89" s="145" t="str">
        <f t="shared" si="10"/>
        <v>-</v>
      </c>
      <c r="P89" s="70"/>
      <c r="Q89" s="70"/>
      <c r="R89" s="145" t="str">
        <f t="shared" si="11"/>
        <v>-</v>
      </c>
      <c r="S89" s="171"/>
      <c r="T89" s="70"/>
      <c r="U89" s="70"/>
      <c r="V89" s="145" t="str">
        <f t="shared" si="7"/>
        <v>-</v>
      </c>
      <c r="W89" s="171"/>
      <c r="X89" s="70"/>
      <c r="Y89" s="70"/>
      <c r="Z89" s="145" t="str">
        <f t="shared" si="8"/>
        <v>-</v>
      </c>
      <c r="AA89" s="171"/>
      <c r="AB89" s="70"/>
      <c r="AC89" s="70"/>
      <c r="AD89" s="145" t="str">
        <f t="shared" si="9"/>
        <v>-</v>
      </c>
      <c r="AE89" s="171"/>
    </row>
    <row r="90" spans="2:31" x14ac:dyDescent="0.35">
      <c r="B90" s="315"/>
      <c r="C90" s="316"/>
      <c r="D90" s="281"/>
      <c r="E90" s="281"/>
      <c r="F90" s="282"/>
      <c r="G90" s="316"/>
      <c r="H90" s="316"/>
      <c r="I90" s="316"/>
      <c r="J90" s="244"/>
      <c r="K90" s="301"/>
      <c r="L90" s="312"/>
      <c r="M90" s="70"/>
      <c r="N90" s="70"/>
      <c r="O90" s="145" t="str">
        <f t="shared" si="10"/>
        <v>-</v>
      </c>
      <c r="P90" s="70"/>
      <c r="Q90" s="70"/>
      <c r="R90" s="145" t="str">
        <f t="shared" si="11"/>
        <v>-</v>
      </c>
      <c r="S90" s="171"/>
      <c r="T90" s="70"/>
      <c r="U90" s="70"/>
      <c r="V90" s="145" t="str">
        <f t="shared" si="7"/>
        <v>-</v>
      </c>
      <c r="W90" s="171"/>
      <c r="X90" s="70"/>
      <c r="Y90" s="70"/>
      <c r="Z90" s="145" t="str">
        <f t="shared" si="8"/>
        <v>-</v>
      </c>
      <c r="AA90" s="171"/>
      <c r="AB90" s="70"/>
      <c r="AC90" s="70"/>
      <c r="AD90" s="145" t="str">
        <f t="shared" si="9"/>
        <v>-</v>
      </c>
      <c r="AE90" s="171"/>
    </row>
    <row r="91" spans="2:31" x14ac:dyDescent="0.35">
      <c r="B91" s="315"/>
      <c r="C91" s="316"/>
      <c r="D91" s="281"/>
      <c r="E91" s="281"/>
      <c r="F91" s="282"/>
      <c r="G91" s="316"/>
      <c r="H91" s="316"/>
      <c r="I91" s="316"/>
      <c r="J91" s="244"/>
      <c r="K91" s="301"/>
      <c r="L91" s="312"/>
      <c r="M91" s="70"/>
      <c r="N91" s="70"/>
      <c r="O91" s="145" t="str">
        <f t="shared" si="10"/>
        <v>-</v>
      </c>
      <c r="P91" s="70"/>
      <c r="Q91" s="70"/>
      <c r="R91" s="145" t="str">
        <f t="shared" si="11"/>
        <v>-</v>
      </c>
      <c r="S91" s="171"/>
      <c r="T91" s="70"/>
      <c r="U91" s="70"/>
      <c r="V91" s="145" t="str">
        <f t="shared" si="7"/>
        <v>-</v>
      </c>
      <c r="W91" s="171"/>
      <c r="X91" s="70"/>
      <c r="Y91" s="70"/>
      <c r="Z91" s="145" t="str">
        <f t="shared" si="8"/>
        <v>-</v>
      </c>
      <c r="AA91" s="171"/>
      <c r="AB91" s="70"/>
      <c r="AC91" s="70"/>
      <c r="AD91" s="145" t="str">
        <f t="shared" si="9"/>
        <v>-</v>
      </c>
      <c r="AE91" s="171"/>
    </row>
    <row r="92" spans="2:31" x14ac:dyDescent="0.35">
      <c r="B92" s="315"/>
      <c r="C92" s="316"/>
      <c r="D92" s="281"/>
      <c r="E92" s="281"/>
      <c r="F92" s="282"/>
      <c r="G92" s="316"/>
      <c r="H92" s="316"/>
      <c r="I92" s="316"/>
      <c r="J92" s="244"/>
      <c r="K92" s="301"/>
      <c r="L92" s="312"/>
      <c r="M92" s="70"/>
      <c r="N92" s="70"/>
      <c r="O92" s="145" t="str">
        <f t="shared" si="10"/>
        <v>-</v>
      </c>
      <c r="P92" s="70"/>
      <c r="Q92" s="70"/>
      <c r="R92" s="145" t="str">
        <f t="shared" si="11"/>
        <v>-</v>
      </c>
      <c r="S92" s="171"/>
      <c r="T92" s="70"/>
      <c r="U92" s="70"/>
      <c r="V92" s="145" t="str">
        <f t="shared" si="7"/>
        <v>-</v>
      </c>
      <c r="W92" s="171"/>
      <c r="X92" s="70"/>
      <c r="Y92" s="70"/>
      <c r="Z92" s="145" t="str">
        <f t="shared" si="8"/>
        <v>-</v>
      </c>
      <c r="AA92" s="171"/>
      <c r="AB92" s="70"/>
      <c r="AC92" s="70"/>
      <c r="AD92" s="145" t="str">
        <f t="shared" si="9"/>
        <v>-</v>
      </c>
      <c r="AE92" s="171"/>
    </row>
    <row r="93" spans="2:31" x14ac:dyDescent="0.35">
      <c r="B93" s="315"/>
      <c r="C93" s="316"/>
      <c r="D93" s="281"/>
      <c r="E93" s="281"/>
      <c r="F93" s="282"/>
      <c r="G93" s="316"/>
      <c r="H93" s="316"/>
      <c r="I93" s="316"/>
      <c r="J93" s="244"/>
      <c r="K93" s="301"/>
      <c r="L93" s="312"/>
      <c r="M93" s="70"/>
      <c r="N93" s="70"/>
      <c r="O93" s="145" t="str">
        <f t="shared" si="10"/>
        <v>-</v>
      </c>
      <c r="P93" s="70"/>
      <c r="Q93" s="70"/>
      <c r="R93" s="145" t="str">
        <f t="shared" si="11"/>
        <v>-</v>
      </c>
      <c r="S93" s="171"/>
      <c r="T93" s="70"/>
      <c r="U93" s="70"/>
      <c r="V93" s="145" t="str">
        <f t="shared" si="7"/>
        <v>-</v>
      </c>
      <c r="W93" s="171"/>
      <c r="X93" s="70"/>
      <c r="Y93" s="70"/>
      <c r="Z93" s="145" t="str">
        <f t="shared" si="8"/>
        <v>-</v>
      </c>
      <c r="AA93" s="171"/>
      <c r="AB93" s="70"/>
      <c r="AC93" s="70"/>
      <c r="AD93" s="145" t="str">
        <f t="shared" si="9"/>
        <v>-</v>
      </c>
      <c r="AE93" s="171"/>
    </row>
    <row r="94" spans="2:31" x14ac:dyDescent="0.35">
      <c r="B94" s="315"/>
      <c r="C94" s="316"/>
      <c r="D94" s="281"/>
      <c r="E94" s="281"/>
      <c r="F94" s="282"/>
      <c r="G94" s="316"/>
      <c r="H94" s="316"/>
      <c r="I94" s="316"/>
      <c r="J94" s="244"/>
      <c r="K94" s="301"/>
      <c r="L94" s="312"/>
      <c r="M94" s="70"/>
      <c r="N94" s="70"/>
      <c r="O94" s="145" t="str">
        <f t="shared" si="10"/>
        <v>-</v>
      </c>
      <c r="P94" s="70"/>
      <c r="Q94" s="70"/>
      <c r="R94" s="145" t="str">
        <f t="shared" si="11"/>
        <v>-</v>
      </c>
      <c r="S94" s="171"/>
      <c r="T94" s="70"/>
      <c r="U94" s="70"/>
      <c r="V94" s="145" t="str">
        <f t="shared" si="7"/>
        <v>-</v>
      </c>
      <c r="W94" s="171"/>
      <c r="X94" s="70"/>
      <c r="Y94" s="70"/>
      <c r="Z94" s="145" t="str">
        <f t="shared" si="8"/>
        <v>-</v>
      </c>
      <c r="AA94" s="171"/>
      <c r="AB94" s="70"/>
      <c r="AC94" s="70"/>
      <c r="AD94" s="145" t="str">
        <f t="shared" si="9"/>
        <v>-</v>
      </c>
      <c r="AE94" s="171"/>
    </row>
    <row r="95" spans="2:31" x14ac:dyDescent="0.35">
      <c r="B95" s="315"/>
      <c r="C95" s="316"/>
      <c r="D95" s="281"/>
      <c r="E95" s="281"/>
      <c r="F95" s="282"/>
      <c r="G95" s="316"/>
      <c r="H95" s="316"/>
      <c r="I95" s="316"/>
      <c r="J95" s="244"/>
      <c r="K95" s="301"/>
      <c r="L95" s="312"/>
      <c r="M95" s="70"/>
      <c r="N95" s="70"/>
      <c r="O95" s="145" t="str">
        <f t="shared" si="10"/>
        <v>-</v>
      </c>
      <c r="P95" s="70"/>
      <c r="Q95" s="70"/>
      <c r="R95" s="145" t="str">
        <f t="shared" si="11"/>
        <v>-</v>
      </c>
      <c r="S95" s="171"/>
      <c r="T95" s="70"/>
      <c r="U95" s="70"/>
      <c r="V95" s="145" t="str">
        <f t="shared" si="7"/>
        <v>-</v>
      </c>
      <c r="W95" s="171"/>
      <c r="X95" s="70"/>
      <c r="Y95" s="70"/>
      <c r="Z95" s="145" t="str">
        <f t="shared" si="8"/>
        <v>-</v>
      </c>
      <c r="AA95" s="171"/>
      <c r="AB95" s="70"/>
      <c r="AC95" s="70"/>
      <c r="AD95" s="145" t="str">
        <f t="shared" si="9"/>
        <v>-</v>
      </c>
      <c r="AE95" s="171"/>
    </row>
    <row r="96" spans="2:31" x14ac:dyDescent="0.35">
      <c r="B96" s="315"/>
      <c r="C96" s="316"/>
      <c r="D96" s="281"/>
      <c r="E96" s="281"/>
      <c r="F96" s="282"/>
      <c r="G96" s="316"/>
      <c r="H96" s="316"/>
      <c r="I96" s="316"/>
      <c r="J96" s="244"/>
      <c r="K96" s="301"/>
      <c r="L96" s="312"/>
      <c r="M96" s="70"/>
      <c r="N96" s="70"/>
      <c r="O96" s="145" t="str">
        <f t="shared" si="10"/>
        <v>-</v>
      </c>
      <c r="P96" s="70"/>
      <c r="Q96" s="70"/>
      <c r="R96" s="145" t="str">
        <f t="shared" si="11"/>
        <v>-</v>
      </c>
      <c r="S96" s="171"/>
      <c r="T96" s="70"/>
      <c r="U96" s="70"/>
      <c r="V96" s="145" t="str">
        <f t="shared" si="7"/>
        <v>-</v>
      </c>
      <c r="W96" s="171"/>
      <c r="X96" s="70"/>
      <c r="Y96" s="70"/>
      <c r="Z96" s="145" t="str">
        <f t="shared" si="8"/>
        <v>-</v>
      </c>
      <c r="AA96" s="171"/>
      <c r="AB96" s="70"/>
      <c r="AC96" s="70"/>
      <c r="AD96" s="145" t="str">
        <f t="shared" si="9"/>
        <v>-</v>
      </c>
      <c r="AE96" s="171"/>
    </row>
    <row r="97" spans="2:31" x14ac:dyDescent="0.35">
      <c r="B97" s="315"/>
      <c r="C97" s="316"/>
      <c r="D97" s="281"/>
      <c r="E97" s="281"/>
      <c r="F97" s="282"/>
      <c r="G97" s="316"/>
      <c r="H97" s="316"/>
      <c r="I97" s="316"/>
      <c r="J97" s="244"/>
      <c r="K97" s="301"/>
      <c r="L97" s="312"/>
      <c r="M97" s="70"/>
      <c r="N97" s="70"/>
      <c r="O97" s="145" t="str">
        <f t="shared" si="10"/>
        <v>-</v>
      </c>
      <c r="P97" s="70"/>
      <c r="Q97" s="70"/>
      <c r="R97" s="145" t="str">
        <f t="shared" si="11"/>
        <v>-</v>
      </c>
      <c r="S97" s="171"/>
      <c r="T97" s="70"/>
      <c r="U97" s="70"/>
      <c r="V97" s="145" t="str">
        <f t="shared" si="7"/>
        <v>-</v>
      </c>
      <c r="W97" s="171"/>
      <c r="X97" s="70"/>
      <c r="Y97" s="70"/>
      <c r="Z97" s="145" t="str">
        <f t="shared" si="8"/>
        <v>-</v>
      </c>
      <c r="AA97" s="171"/>
      <c r="AB97" s="70"/>
      <c r="AC97" s="70"/>
      <c r="AD97" s="145" t="str">
        <f t="shared" si="9"/>
        <v>-</v>
      </c>
      <c r="AE97" s="171"/>
    </row>
    <row r="98" spans="2:31" x14ac:dyDescent="0.35">
      <c r="B98" s="315"/>
      <c r="C98" s="316"/>
      <c r="D98" s="281"/>
      <c r="E98" s="281"/>
      <c r="F98" s="282"/>
      <c r="G98" s="316"/>
      <c r="H98" s="316"/>
      <c r="I98" s="316"/>
      <c r="J98" s="244"/>
      <c r="K98" s="301"/>
      <c r="L98" s="312"/>
      <c r="M98" s="70"/>
      <c r="N98" s="70"/>
      <c r="O98" s="145" t="str">
        <f t="shared" si="10"/>
        <v>-</v>
      </c>
      <c r="P98" s="70"/>
      <c r="Q98" s="70"/>
      <c r="R98" s="145" t="str">
        <f t="shared" si="11"/>
        <v>-</v>
      </c>
      <c r="S98" s="171"/>
      <c r="T98" s="70"/>
      <c r="U98" s="70"/>
      <c r="V98" s="145" t="str">
        <f t="shared" si="7"/>
        <v>-</v>
      </c>
      <c r="W98" s="171"/>
      <c r="X98" s="70"/>
      <c r="Y98" s="70"/>
      <c r="Z98" s="145" t="str">
        <f t="shared" si="8"/>
        <v>-</v>
      </c>
      <c r="AA98" s="171"/>
      <c r="AB98" s="70"/>
      <c r="AC98" s="70"/>
      <c r="AD98" s="145" t="str">
        <f t="shared" si="9"/>
        <v>-</v>
      </c>
      <c r="AE98" s="171"/>
    </row>
    <row r="99" spans="2:31" x14ac:dyDescent="0.35">
      <c r="B99" s="315"/>
      <c r="C99" s="316"/>
      <c r="D99" s="281"/>
      <c r="E99" s="281"/>
      <c r="F99" s="282"/>
      <c r="G99" s="316"/>
      <c r="H99" s="316"/>
      <c r="I99" s="316"/>
      <c r="J99" s="244"/>
      <c r="K99" s="301"/>
      <c r="L99" s="312"/>
      <c r="M99" s="70"/>
      <c r="N99" s="70"/>
      <c r="O99" s="145" t="str">
        <f t="shared" si="10"/>
        <v>-</v>
      </c>
      <c r="P99" s="70"/>
      <c r="Q99" s="70"/>
      <c r="R99" s="145" t="str">
        <f t="shared" si="11"/>
        <v>-</v>
      </c>
      <c r="S99" s="171"/>
      <c r="T99" s="70"/>
      <c r="U99" s="70"/>
      <c r="V99" s="145" t="str">
        <f t="shared" si="7"/>
        <v>-</v>
      </c>
      <c r="W99" s="171"/>
      <c r="X99" s="70"/>
      <c r="Y99" s="70"/>
      <c r="Z99" s="145" t="str">
        <f t="shared" si="8"/>
        <v>-</v>
      </c>
      <c r="AA99" s="171"/>
      <c r="AB99" s="70"/>
      <c r="AC99" s="70"/>
      <c r="AD99" s="145" t="str">
        <f t="shared" si="9"/>
        <v>-</v>
      </c>
      <c r="AE99" s="171"/>
    </row>
    <row r="100" spans="2:31" x14ac:dyDescent="0.35">
      <c r="B100" s="315"/>
      <c r="C100" s="316"/>
      <c r="D100" s="281"/>
      <c r="E100" s="281"/>
      <c r="F100" s="282"/>
      <c r="G100" s="316"/>
      <c r="H100" s="316"/>
      <c r="I100" s="316"/>
      <c r="J100" s="244"/>
      <c r="K100" s="301"/>
      <c r="L100" s="312"/>
      <c r="M100" s="70"/>
      <c r="N100" s="70"/>
      <c r="O100" s="145" t="str">
        <f t="shared" si="10"/>
        <v>-</v>
      </c>
      <c r="P100" s="70"/>
      <c r="Q100" s="70"/>
      <c r="R100" s="145" t="str">
        <f t="shared" si="11"/>
        <v>-</v>
      </c>
      <c r="S100" s="171"/>
      <c r="T100" s="70"/>
      <c r="U100" s="70"/>
      <c r="V100" s="145" t="str">
        <f t="shared" si="7"/>
        <v>-</v>
      </c>
      <c r="W100" s="171"/>
      <c r="X100" s="70"/>
      <c r="Y100" s="70"/>
      <c r="Z100" s="145" t="str">
        <f t="shared" si="8"/>
        <v>-</v>
      </c>
      <c r="AA100" s="171"/>
      <c r="AB100" s="70"/>
      <c r="AC100" s="70"/>
      <c r="AD100" s="145" t="str">
        <f t="shared" si="9"/>
        <v>-</v>
      </c>
      <c r="AE100" s="171"/>
    </row>
    <row r="101" spans="2:31" x14ac:dyDescent="0.35">
      <c r="B101" s="315"/>
      <c r="C101" s="316"/>
      <c r="D101" s="281"/>
      <c r="E101" s="281"/>
      <c r="F101" s="282"/>
      <c r="G101" s="316"/>
      <c r="H101" s="316"/>
      <c r="I101" s="316"/>
      <c r="J101" s="244"/>
      <c r="K101" s="301"/>
      <c r="L101" s="312"/>
      <c r="M101" s="70"/>
      <c r="N101" s="70"/>
      <c r="O101" s="145" t="str">
        <f t="shared" si="10"/>
        <v>-</v>
      </c>
      <c r="P101" s="70"/>
      <c r="Q101" s="70"/>
      <c r="R101" s="145" t="str">
        <f t="shared" si="11"/>
        <v>-</v>
      </c>
      <c r="S101" s="171"/>
      <c r="T101" s="70"/>
      <c r="U101" s="70"/>
      <c r="V101" s="145" t="str">
        <f t="shared" si="7"/>
        <v>-</v>
      </c>
      <c r="W101" s="171"/>
      <c r="X101" s="70"/>
      <c r="Y101" s="70"/>
      <c r="Z101" s="145" t="str">
        <f t="shared" si="8"/>
        <v>-</v>
      </c>
      <c r="AA101" s="171"/>
      <c r="AB101" s="70"/>
      <c r="AC101" s="70"/>
      <c r="AD101" s="145" t="str">
        <f t="shared" si="9"/>
        <v>-</v>
      </c>
      <c r="AE101" s="171"/>
    </row>
    <row r="102" spans="2:31" x14ac:dyDescent="0.35">
      <c r="B102" s="315"/>
      <c r="C102" s="316"/>
      <c r="D102" s="281"/>
      <c r="E102" s="281"/>
      <c r="F102" s="282"/>
      <c r="G102" s="316"/>
      <c r="H102" s="316"/>
      <c r="I102" s="316"/>
      <c r="J102" s="244"/>
      <c r="K102" s="301"/>
      <c r="L102" s="312"/>
      <c r="M102" s="70"/>
      <c r="N102" s="70"/>
      <c r="O102" s="145" t="str">
        <f t="shared" si="10"/>
        <v>-</v>
      </c>
      <c r="P102" s="70"/>
      <c r="Q102" s="70"/>
      <c r="R102" s="145" t="str">
        <f t="shared" si="11"/>
        <v>-</v>
      </c>
      <c r="S102" s="171"/>
      <c r="T102" s="70"/>
      <c r="U102" s="70"/>
      <c r="V102" s="145" t="str">
        <f t="shared" si="7"/>
        <v>-</v>
      </c>
      <c r="W102" s="171"/>
      <c r="X102" s="70"/>
      <c r="Y102" s="70"/>
      <c r="Z102" s="145" t="str">
        <f t="shared" si="8"/>
        <v>-</v>
      </c>
      <c r="AA102" s="171"/>
      <c r="AB102" s="70"/>
      <c r="AC102" s="70"/>
      <c r="AD102" s="145" t="str">
        <f t="shared" si="9"/>
        <v>-</v>
      </c>
      <c r="AE102" s="171"/>
    </row>
    <row r="103" spans="2:31" x14ac:dyDescent="0.35">
      <c r="B103" s="315"/>
      <c r="C103" s="316"/>
      <c r="D103" s="281"/>
      <c r="E103" s="281"/>
      <c r="F103" s="282"/>
      <c r="G103" s="316"/>
      <c r="H103" s="316"/>
      <c r="I103" s="316"/>
      <c r="J103" s="244"/>
      <c r="K103" s="301"/>
      <c r="L103" s="312"/>
      <c r="M103" s="70"/>
      <c r="N103" s="70"/>
      <c r="O103" s="145" t="str">
        <f t="shared" si="10"/>
        <v>-</v>
      </c>
      <c r="P103" s="70"/>
      <c r="Q103" s="70"/>
      <c r="R103" s="145" t="str">
        <f t="shared" si="11"/>
        <v>-</v>
      </c>
      <c r="S103" s="171"/>
      <c r="T103" s="70"/>
      <c r="U103" s="70"/>
      <c r="V103" s="145" t="str">
        <f t="shared" si="7"/>
        <v>-</v>
      </c>
      <c r="W103" s="171"/>
      <c r="X103" s="70"/>
      <c r="Y103" s="70"/>
      <c r="Z103" s="145" t="str">
        <f t="shared" si="8"/>
        <v>-</v>
      </c>
      <c r="AA103" s="171"/>
      <c r="AB103" s="70"/>
      <c r="AC103" s="70"/>
      <c r="AD103" s="145" t="str">
        <f t="shared" si="9"/>
        <v>-</v>
      </c>
      <c r="AE103" s="171"/>
    </row>
    <row r="104" spans="2:31" x14ac:dyDescent="0.35">
      <c r="B104" s="315"/>
      <c r="C104" s="316"/>
      <c r="D104" s="281"/>
      <c r="E104" s="281"/>
      <c r="F104" s="282"/>
      <c r="G104" s="316"/>
      <c r="H104" s="316"/>
      <c r="I104" s="316"/>
      <c r="J104" s="244"/>
      <c r="K104" s="301"/>
      <c r="L104" s="312"/>
      <c r="M104" s="70"/>
      <c r="N104" s="70"/>
      <c r="O104" s="145" t="str">
        <f t="shared" si="10"/>
        <v>-</v>
      </c>
      <c r="P104" s="70"/>
      <c r="Q104" s="70"/>
      <c r="R104" s="145" t="str">
        <f t="shared" si="11"/>
        <v>-</v>
      </c>
      <c r="S104" s="171"/>
      <c r="T104" s="70"/>
      <c r="U104" s="70"/>
      <c r="V104" s="145" t="str">
        <f t="shared" si="7"/>
        <v>-</v>
      </c>
      <c r="W104" s="171"/>
      <c r="X104" s="70"/>
      <c r="Y104" s="70"/>
      <c r="Z104" s="145" t="str">
        <f t="shared" si="8"/>
        <v>-</v>
      </c>
      <c r="AA104" s="171"/>
      <c r="AB104" s="70"/>
      <c r="AC104" s="70"/>
      <c r="AD104" s="145" t="str">
        <f t="shared" si="9"/>
        <v>-</v>
      </c>
      <c r="AE104" s="171"/>
    </row>
    <row r="105" spans="2:31" x14ac:dyDescent="0.35">
      <c r="B105" s="315"/>
      <c r="C105" s="316"/>
      <c r="D105" s="281"/>
      <c r="E105" s="281"/>
      <c r="F105" s="282"/>
      <c r="G105" s="316"/>
      <c r="H105" s="316"/>
      <c r="I105" s="316"/>
      <c r="J105" s="244"/>
      <c r="K105" s="301"/>
      <c r="L105" s="312"/>
      <c r="M105" s="70"/>
      <c r="N105" s="70"/>
      <c r="O105" s="145" t="str">
        <f t="shared" si="10"/>
        <v>-</v>
      </c>
      <c r="P105" s="70"/>
      <c r="Q105" s="70"/>
      <c r="R105" s="145" t="str">
        <f t="shared" si="11"/>
        <v>-</v>
      </c>
      <c r="S105" s="171"/>
      <c r="T105" s="70"/>
      <c r="U105" s="70"/>
      <c r="V105" s="145" t="str">
        <f t="shared" si="7"/>
        <v>-</v>
      </c>
      <c r="W105" s="171"/>
      <c r="X105" s="70"/>
      <c r="Y105" s="70"/>
      <c r="Z105" s="145" t="str">
        <f t="shared" si="8"/>
        <v>-</v>
      </c>
      <c r="AA105" s="171"/>
      <c r="AB105" s="70"/>
      <c r="AC105" s="70"/>
      <c r="AD105" s="145" t="str">
        <f t="shared" si="9"/>
        <v>-</v>
      </c>
      <c r="AE105" s="171"/>
    </row>
    <row r="106" spans="2:31" x14ac:dyDescent="0.35">
      <c r="B106" s="315"/>
      <c r="C106" s="316"/>
      <c r="D106" s="281"/>
      <c r="E106" s="281"/>
      <c r="F106" s="282"/>
      <c r="G106" s="316"/>
      <c r="H106" s="316"/>
      <c r="I106" s="316"/>
      <c r="J106" s="244"/>
      <c r="K106" s="301"/>
      <c r="L106" s="312"/>
      <c r="M106" s="70"/>
      <c r="N106" s="70"/>
      <c r="O106" s="145" t="str">
        <f t="shared" si="10"/>
        <v>-</v>
      </c>
      <c r="P106" s="70"/>
      <c r="Q106" s="70"/>
      <c r="R106" s="145" t="str">
        <f t="shared" si="11"/>
        <v>-</v>
      </c>
      <c r="S106" s="171"/>
      <c r="T106" s="70"/>
      <c r="U106" s="70"/>
      <c r="V106" s="145" t="str">
        <f t="shared" si="7"/>
        <v>-</v>
      </c>
      <c r="W106" s="171"/>
      <c r="X106" s="70"/>
      <c r="Y106" s="70"/>
      <c r="Z106" s="145" t="str">
        <f t="shared" si="8"/>
        <v>-</v>
      </c>
      <c r="AA106" s="171"/>
      <c r="AB106" s="70"/>
      <c r="AC106" s="70"/>
      <c r="AD106" s="145" t="str">
        <f t="shared" si="9"/>
        <v>-</v>
      </c>
      <c r="AE106" s="171"/>
    </row>
    <row r="107" spans="2:31" ht="15" thickBot="1" x14ac:dyDescent="0.4">
      <c r="B107" s="323"/>
      <c r="C107" s="324"/>
      <c r="D107" s="325"/>
      <c r="E107" s="325"/>
      <c r="F107" s="326"/>
      <c r="G107" s="324"/>
      <c r="H107" s="324"/>
      <c r="I107" s="324"/>
      <c r="J107" s="248"/>
      <c r="K107" s="327"/>
      <c r="L107" s="328"/>
      <c r="M107" s="250"/>
      <c r="N107" s="250"/>
      <c r="O107" s="145" t="str">
        <f t="shared" si="10"/>
        <v>-</v>
      </c>
      <c r="P107" s="250"/>
      <c r="Q107" s="250"/>
      <c r="R107" s="251" t="str">
        <f t="shared" si="11"/>
        <v>-</v>
      </c>
      <c r="S107" s="252"/>
      <c r="T107" s="250"/>
      <c r="U107" s="250"/>
      <c r="V107" s="251" t="str">
        <f t="shared" si="7"/>
        <v>-</v>
      </c>
      <c r="W107" s="252"/>
      <c r="X107" s="250"/>
      <c r="Y107" s="250"/>
      <c r="Z107" s="251" t="str">
        <f t="shared" si="8"/>
        <v>-</v>
      </c>
      <c r="AA107" s="252"/>
      <c r="AB107" s="250"/>
      <c r="AC107" s="250"/>
      <c r="AD107" s="251" t="str">
        <f t="shared" si="9"/>
        <v>-</v>
      </c>
      <c r="AE107" s="252"/>
    </row>
  </sheetData>
  <sheetProtection sheet="1" objects="1" scenarios="1" formatCells="0" formatColumns="0" formatRows="0"/>
  <mergeCells count="11">
    <mergeCell ref="B2:L3"/>
    <mergeCell ref="M2:O2"/>
    <mergeCell ref="P2:S2"/>
    <mergeCell ref="T2:W2"/>
    <mergeCell ref="T3:V3"/>
    <mergeCell ref="AB2:AE2"/>
    <mergeCell ref="AB3:AD3"/>
    <mergeCell ref="X2:AA2"/>
    <mergeCell ref="X3:Z3"/>
    <mergeCell ref="M3:O3"/>
    <mergeCell ref="P3:R3"/>
  </mergeCells>
  <conditionalFormatting sqref="AE7">
    <cfRule type="cellIs" dxfId="283" priority="67" operator="lessThan">
      <formula>0.999</formula>
    </cfRule>
  </conditionalFormatting>
  <conditionalFormatting sqref="AA7">
    <cfRule type="cellIs" dxfId="282" priority="66" operator="lessThan">
      <formula>0.999</formula>
    </cfRule>
  </conditionalFormatting>
  <conditionalFormatting sqref="W7">
    <cfRule type="cellIs" dxfId="281" priority="65" operator="lessThan">
      <formula>0.999</formula>
    </cfRule>
  </conditionalFormatting>
  <conditionalFormatting sqref="S7">
    <cfRule type="cellIs" dxfId="280" priority="64" operator="lessThan">
      <formula>0.999</formula>
    </cfRule>
  </conditionalFormatting>
  <conditionalFormatting sqref="M8:AE107">
    <cfRule type="expression" dxfId="279" priority="63">
      <formula>$E8="Retired"</formula>
    </cfRule>
  </conditionalFormatting>
  <conditionalFormatting sqref="M9:N107 P9:Q107 T9:U107 X9:Y107 AB9:AC107">
    <cfRule type="expression" dxfId="278" priority="53">
      <formula>$E9="Retired"</formula>
    </cfRule>
  </conditionalFormatting>
  <conditionalFormatting sqref="O8:O107">
    <cfRule type="expression" dxfId="277" priority="52">
      <formula>N8=1</formula>
    </cfRule>
  </conditionalFormatting>
  <conditionalFormatting sqref="O9:O107">
    <cfRule type="expression" dxfId="276" priority="51">
      <formula>$E9="Retired"</formula>
    </cfRule>
  </conditionalFormatting>
  <conditionalFormatting sqref="O9:O107">
    <cfRule type="expression" dxfId="275" priority="50">
      <formula>N9=1</formula>
    </cfRule>
  </conditionalFormatting>
  <conditionalFormatting sqref="R8">
    <cfRule type="expression" dxfId="274" priority="48">
      <formula>Q8=1</formula>
    </cfRule>
  </conditionalFormatting>
  <conditionalFormatting sqref="R9:R107">
    <cfRule type="expression" dxfId="273" priority="47">
      <formula>$E9="Retired"</formula>
    </cfRule>
  </conditionalFormatting>
  <conditionalFormatting sqref="V8">
    <cfRule type="expression" dxfId="272" priority="45">
      <formula>$E8="Retired"</formula>
    </cfRule>
  </conditionalFormatting>
  <conditionalFormatting sqref="V8">
    <cfRule type="expression" dxfId="271" priority="44">
      <formula>U8=1</formula>
    </cfRule>
  </conditionalFormatting>
  <conditionalFormatting sqref="V9:V107">
    <cfRule type="expression" dxfId="270" priority="43">
      <formula>$E9="Retired"</formula>
    </cfRule>
  </conditionalFormatting>
  <conditionalFormatting sqref="V9:V107">
    <cfRule type="expression" dxfId="269" priority="42">
      <formula>U9=1</formula>
    </cfRule>
  </conditionalFormatting>
  <conditionalFormatting sqref="Z8">
    <cfRule type="expression" dxfId="268" priority="41">
      <formula>$E8="Retired"</formula>
    </cfRule>
  </conditionalFormatting>
  <conditionalFormatting sqref="Z8">
    <cfRule type="expression" dxfId="267" priority="40">
      <formula>Y8=1</formula>
    </cfRule>
  </conditionalFormatting>
  <conditionalFormatting sqref="Z9:Z107">
    <cfRule type="expression" dxfId="266" priority="39">
      <formula>$E9="Retired"</formula>
    </cfRule>
  </conditionalFormatting>
  <conditionalFormatting sqref="Z9:Z107">
    <cfRule type="expression" dxfId="265" priority="38">
      <formula>Y9=1</formula>
    </cfRule>
  </conditionalFormatting>
  <conditionalFormatting sqref="AD8">
    <cfRule type="expression" dxfId="264" priority="37">
      <formula>$E8="Retired"</formula>
    </cfRule>
  </conditionalFormatting>
  <conditionalFormatting sqref="AD8">
    <cfRule type="expression" dxfId="263" priority="36">
      <formula>AC8=1</formula>
    </cfRule>
  </conditionalFormatting>
  <conditionalFormatting sqref="AD9:AD107">
    <cfRule type="expression" dxfId="262" priority="35">
      <formula>$E9="Retired"</formula>
    </cfRule>
  </conditionalFormatting>
  <conditionalFormatting sqref="AD9:AD107">
    <cfRule type="expression" dxfId="261" priority="34">
      <formula>AC9=1</formula>
    </cfRule>
  </conditionalFormatting>
  <conditionalFormatting sqref="AE9:AE107">
    <cfRule type="expression" dxfId="260" priority="18">
      <formula>$E9="Retired"</formula>
    </cfRule>
  </conditionalFormatting>
  <conditionalFormatting sqref="S8">
    <cfRule type="cellIs" dxfId="259" priority="33" operator="lessThanOrEqual">
      <formula>1</formula>
    </cfRule>
  </conditionalFormatting>
  <conditionalFormatting sqref="S8">
    <cfRule type="expression" dxfId="258" priority="32">
      <formula>$E8="Retired"</formula>
    </cfRule>
  </conditionalFormatting>
  <conditionalFormatting sqref="S9:S107">
    <cfRule type="cellIs" dxfId="257" priority="31" operator="lessThanOrEqual">
      <formula>1</formula>
    </cfRule>
  </conditionalFormatting>
  <conditionalFormatting sqref="S9:S107">
    <cfRule type="expression" dxfId="256" priority="30">
      <formula>$E9="Retired"</formula>
    </cfRule>
  </conditionalFormatting>
  <conditionalFormatting sqref="W8">
    <cfRule type="cellIs" dxfId="255" priority="29" operator="lessThanOrEqual">
      <formula>1</formula>
    </cfRule>
  </conditionalFormatting>
  <conditionalFormatting sqref="W8">
    <cfRule type="expression" dxfId="254" priority="28">
      <formula>$E8="Retired"</formula>
    </cfRule>
  </conditionalFormatting>
  <conditionalFormatting sqref="W9:W107">
    <cfRule type="cellIs" dxfId="253" priority="27" operator="lessThanOrEqual">
      <formula>1</formula>
    </cfRule>
  </conditionalFormatting>
  <conditionalFormatting sqref="W9:W107">
    <cfRule type="expression" dxfId="252" priority="26">
      <formula>$E9="Retired"</formula>
    </cfRule>
  </conditionalFormatting>
  <conditionalFormatting sqref="AA8">
    <cfRule type="cellIs" dxfId="251" priority="25" operator="lessThanOrEqual">
      <formula>1</formula>
    </cfRule>
  </conditionalFormatting>
  <conditionalFormatting sqref="AA8">
    <cfRule type="expression" dxfId="250" priority="24">
      <formula>$E8="Retired"</formula>
    </cfRule>
  </conditionalFormatting>
  <conditionalFormatting sqref="AA9:AA107">
    <cfRule type="cellIs" dxfId="249" priority="23" operator="lessThanOrEqual">
      <formula>1</formula>
    </cfRule>
  </conditionalFormatting>
  <conditionalFormatting sqref="AA9:AA107">
    <cfRule type="expression" dxfId="248" priority="22">
      <formula>$E9="Retired"</formula>
    </cfRule>
  </conditionalFormatting>
  <conditionalFormatting sqref="AE8">
    <cfRule type="cellIs" dxfId="247" priority="21" operator="lessThanOrEqual">
      <formula>1</formula>
    </cfRule>
  </conditionalFormatting>
  <conditionalFormatting sqref="AE8">
    <cfRule type="expression" dxfId="246" priority="20">
      <formula>$E8="Retired"</formula>
    </cfRule>
  </conditionalFormatting>
  <conditionalFormatting sqref="AE9:AE107">
    <cfRule type="cellIs" dxfId="245" priority="19" operator="lessThanOrEqual">
      <formula>1</formula>
    </cfRule>
  </conditionalFormatting>
  <conditionalFormatting sqref="R9:R107">
    <cfRule type="expression" dxfId="244" priority="15">
      <formula>Q9=1</formula>
    </cfRule>
  </conditionalFormatting>
  <conditionalFormatting sqref="V8">
    <cfRule type="expression" dxfId="243" priority="14">
      <formula>U8=1</formula>
    </cfRule>
  </conditionalFormatting>
  <conditionalFormatting sqref="V9:V107">
    <cfRule type="expression" dxfId="242" priority="13">
      <formula>$E9="Retired"</formula>
    </cfRule>
  </conditionalFormatting>
  <conditionalFormatting sqref="V9:V107">
    <cfRule type="expression" dxfId="241" priority="12">
      <formula>U9=1</formula>
    </cfRule>
  </conditionalFormatting>
  <conditionalFormatting sqref="Z9:Z107">
    <cfRule type="expression" dxfId="240" priority="10">
      <formula>$E9="Retired"</formula>
    </cfRule>
  </conditionalFormatting>
  <conditionalFormatting sqref="Z9:Z107">
    <cfRule type="expression" dxfId="239" priority="9">
      <formula>Y9=1</formula>
    </cfRule>
  </conditionalFormatting>
  <conditionalFormatting sqref="AD8">
    <cfRule type="expression" dxfId="238" priority="8">
      <formula>AC8=1</formula>
    </cfRule>
  </conditionalFormatting>
  <conditionalFormatting sqref="AD9:AD107">
    <cfRule type="expression" dxfId="237" priority="7">
      <formula>$E9="Retired"</formula>
    </cfRule>
  </conditionalFormatting>
  <conditionalFormatting sqref="AD9:AD107">
    <cfRule type="expression" dxfId="236" priority="6">
      <formula>AC9=1</formula>
    </cfRule>
  </conditionalFormatting>
  <conditionalFormatting sqref="F10:F107">
    <cfRule type="expression" dxfId="235" priority="69">
      <formula>E10="Retired"</formula>
    </cfRule>
  </conditionalFormatting>
  <conditionalFormatting sqref="F10:F107">
    <cfRule type="notContainsBlanks" dxfId="234" priority="3">
      <formula>LEN(TRIM(F10))&gt;0</formula>
    </cfRule>
  </conditionalFormatting>
  <conditionalFormatting sqref="F8:F9">
    <cfRule type="expression" dxfId="233" priority="2">
      <formula>E8="Retired"</formula>
    </cfRule>
  </conditionalFormatting>
  <conditionalFormatting sqref="F8:F9">
    <cfRule type="notContainsBlanks" dxfId="232" priority="1">
      <formula>LEN(TRIM(F8))&gt;0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'Drop Down Menu Items'!$F$3:$F$7</xm:f>
          </x14:formula1>
          <xm:sqref>B8:B107</xm:sqref>
        </x14:dataValidation>
        <x14:dataValidation type="list" allowBlank="1" showInputMessage="1" showErrorMessage="1">
          <x14:formula1>
            <xm:f>'Drop Down Menu Items'!$I$3:$I$5</xm:f>
          </x14:formula1>
          <xm:sqref>D8:D107</xm:sqref>
        </x14:dataValidation>
        <x14:dataValidation type="list" allowBlank="1" showInputMessage="1" showErrorMessage="1">
          <x14:formula1>
            <xm:f>'Drop Down Menu Items'!$J$3:$J$4</xm:f>
          </x14:formula1>
          <xm:sqref>E8:E107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F104"/>
  <sheetViews>
    <sheetView zoomScaleNormal="100" workbookViewId="0"/>
  </sheetViews>
  <sheetFormatPr defaultColWidth="9.1796875" defaultRowHeight="14.5" outlineLevelRow="1" x14ac:dyDescent="0.35"/>
  <cols>
    <col min="1" max="1" width="4" style="23" customWidth="1"/>
    <col min="2" max="2" width="27.7265625" style="23" bestFit="1" customWidth="1"/>
    <col min="3" max="3" width="33.453125" style="23" bestFit="1" customWidth="1"/>
    <col min="4" max="4" width="37.26953125" style="23" customWidth="1"/>
    <col min="5" max="5" width="23.81640625" style="23" bestFit="1" customWidth="1"/>
    <col min="6" max="6" width="11.453125" style="23" bestFit="1" customWidth="1"/>
    <col min="7" max="7" width="24.26953125" style="23" bestFit="1" customWidth="1"/>
    <col min="8" max="8" width="23.26953125" style="23" bestFit="1" customWidth="1"/>
    <col min="9" max="10" width="4.54296875" style="23" bestFit="1" customWidth="1"/>
    <col min="11" max="11" width="5.54296875" style="23" bestFit="1" customWidth="1"/>
    <col min="12" max="12" width="4.54296875" style="23" bestFit="1" customWidth="1"/>
    <col min="13" max="13" width="7.26953125" style="23" bestFit="1" customWidth="1"/>
    <col min="14" max="14" width="5.1796875" style="23" bestFit="1" customWidth="1"/>
    <col min="15" max="18" width="4.54296875" style="23" bestFit="1" customWidth="1"/>
    <col min="19" max="19" width="7.26953125" style="23" bestFit="1" customWidth="1"/>
    <col min="20" max="20" width="5.1796875" style="23" bestFit="1" customWidth="1"/>
    <col min="21" max="24" width="4.54296875" style="23" bestFit="1" customWidth="1"/>
    <col min="25" max="25" width="7.26953125" style="23" bestFit="1" customWidth="1"/>
    <col min="26" max="26" width="5.1796875" style="23" bestFit="1" customWidth="1"/>
    <col min="27" max="30" width="6.1796875" style="23" bestFit="1" customWidth="1"/>
    <col min="31" max="31" width="7.26953125" style="23" bestFit="1" customWidth="1"/>
    <col min="32" max="32" width="6.1796875" style="23" bestFit="1" customWidth="1"/>
    <col min="33" max="16384" width="9.1796875" style="23"/>
  </cols>
  <sheetData>
    <row r="1" spans="1:32" ht="15" thickBot="1" x14ac:dyDescent="0.4"/>
    <row r="2" spans="1:32" s="24" customFormat="1" x14ac:dyDescent="0.35">
      <c r="A2" s="23"/>
      <c r="B2" s="454" t="s">
        <v>10</v>
      </c>
      <c r="C2" s="452" t="s">
        <v>50</v>
      </c>
      <c r="D2" s="456" t="s">
        <v>12</v>
      </c>
      <c r="E2" s="458" t="s">
        <v>127</v>
      </c>
      <c r="F2" s="458" t="s">
        <v>130</v>
      </c>
      <c r="G2" s="458" t="s">
        <v>29</v>
      </c>
      <c r="H2" s="91" t="s">
        <v>63</v>
      </c>
      <c r="I2" s="450" t="s">
        <v>66</v>
      </c>
      <c r="J2" s="450"/>
      <c r="K2" s="450"/>
      <c r="L2" s="450"/>
      <c r="M2" s="450"/>
      <c r="N2" s="456"/>
      <c r="O2" s="450" t="s">
        <v>67</v>
      </c>
      <c r="P2" s="450"/>
      <c r="Q2" s="450"/>
      <c r="R2" s="450"/>
      <c r="S2" s="450"/>
      <c r="T2" s="456"/>
      <c r="U2" s="450" t="s">
        <v>68</v>
      </c>
      <c r="V2" s="450"/>
      <c r="W2" s="450"/>
      <c r="X2" s="450"/>
      <c r="Y2" s="450"/>
      <c r="Z2" s="451"/>
      <c r="AA2" s="450" t="s">
        <v>125</v>
      </c>
      <c r="AB2" s="450"/>
      <c r="AC2" s="450"/>
      <c r="AD2" s="450"/>
      <c r="AE2" s="450"/>
      <c r="AF2" s="451"/>
    </row>
    <row r="3" spans="1:32" s="24" customFormat="1" x14ac:dyDescent="0.35">
      <c r="A3" s="23"/>
      <c r="B3" s="455"/>
      <c r="C3" s="453"/>
      <c r="D3" s="457"/>
      <c r="E3" s="459"/>
      <c r="F3" s="459"/>
      <c r="G3" s="459"/>
      <c r="H3" s="168" t="s">
        <v>64</v>
      </c>
      <c r="I3" s="96" t="s">
        <v>51</v>
      </c>
      <c r="J3" s="96" t="s">
        <v>52</v>
      </c>
      <c r="K3" s="96" t="s">
        <v>53</v>
      </c>
      <c r="L3" s="96" t="s">
        <v>54</v>
      </c>
      <c r="M3" s="94" t="s">
        <v>30</v>
      </c>
      <c r="N3" s="95" t="s">
        <v>65</v>
      </c>
      <c r="O3" s="97" t="s">
        <v>51</v>
      </c>
      <c r="P3" s="96" t="s">
        <v>52</v>
      </c>
      <c r="Q3" s="96" t="s">
        <v>53</v>
      </c>
      <c r="R3" s="96" t="s">
        <v>54</v>
      </c>
      <c r="S3" s="94" t="s">
        <v>30</v>
      </c>
      <c r="T3" s="95" t="s">
        <v>65</v>
      </c>
      <c r="U3" s="97" t="s">
        <v>51</v>
      </c>
      <c r="V3" s="96" t="s">
        <v>52</v>
      </c>
      <c r="W3" s="96" t="s">
        <v>53</v>
      </c>
      <c r="X3" s="96" t="s">
        <v>54</v>
      </c>
      <c r="Y3" s="94" t="s">
        <v>30</v>
      </c>
      <c r="Z3" s="95" t="s">
        <v>65</v>
      </c>
      <c r="AA3" s="97" t="s">
        <v>51</v>
      </c>
      <c r="AB3" s="96" t="s">
        <v>52</v>
      </c>
      <c r="AC3" s="96" t="s">
        <v>53</v>
      </c>
      <c r="AD3" s="96" t="s">
        <v>54</v>
      </c>
      <c r="AE3" s="94" t="s">
        <v>30</v>
      </c>
      <c r="AF3" s="95" t="s">
        <v>65</v>
      </c>
    </row>
    <row r="4" spans="1:32" ht="43.5" x14ac:dyDescent="0.35">
      <c r="B4" s="164" t="str">
        <f>IF(ISBLANK('Model Participation Data'!B8),"-",'Model Participation Data'!B8)</f>
        <v>Beneficiary</v>
      </c>
      <c r="C4" s="164" t="str">
        <f>IF(ISBLANK('Model Participation Data'!C8),"-",'Model Participation Data'!C8)</f>
        <v>Early Adopter of Medicaid Intregration (Model 1): Population Impacted by SIM</v>
      </c>
      <c r="D4" s="165" t="str">
        <f>IF(ISBLANK('Model Participation Data'!G8),"-",'Model Participation Data'!G8)</f>
        <v xml:space="preserve">The total number of beneficiaries (individuals) receiving care through Model One supported by SIM.  </v>
      </c>
      <c r="E4" s="166" t="str">
        <f>IF(ISBLANK('Model Participation Data'!D8),"-",'Model Participation Data'!D8)</f>
        <v>Percentage</v>
      </c>
      <c r="F4" s="160" t="str">
        <f>IF(ISBLANK('Model Participation Data'!E8),"-",'Model Participation Data'!E8)</f>
        <v>Active</v>
      </c>
      <c r="G4" s="160" t="str">
        <f>IF(ISBLANK('Model Participation Data'!L8),"-",'Model Participation Data'!L8)</f>
        <v>Quarterly</v>
      </c>
      <c r="H4" s="136">
        <f>'Model Participation Data'!P8</f>
        <v>0</v>
      </c>
      <c r="I4" s="136">
        <f>'Model Participation Data'!S8</f>
        <v>5.7668794131015104E-2</v>
      </c>
      <c r="J4" s="136">
        <f>'Model Participation Data'!V8</f>
        <v>5.5997560073135881E-2</v>
      </c>
      <c r="K4" s="136">
        <f>'Model Participation Data'!Y8</f>
        <v>5.6329380430746763E-2</v>
      </c>
      <c r="L4" s="136">
        <f>'Model Participation Data'!AB8</f>
        <v>5.6511166625458929E-2</v>
      </c>
      <c r="M4" s="137">
        <f>'Model Participation Data'!AQ8</f>
        <v>5.6511166625458929E-2</v>
      </c>
      <c r="N4" s="138">
        <f>'Model Participation Data'!AR8</f>
        <v>0.1</v>
      </c>
      <c r="O4" s="136">
        <f>'Model Participation Data'!AU8</f>
        <v>5.6509452813022047E-2</v>
      </c>
      <c r="P4" s="136">
        <f>'Model Participation Data'!AX8</f>
        <v>5.6033995110361841E-2</v>
      </c>
      <c r="Q4" s="136">
        <f>'Model Participation Data'!BA8</f>
        <v>6.7321090069058842E-2</v>
      </c>
      <c r="R4" s="136" t="str">
        <f>'Model Participation Data'!BD8</f>
        <v>-</v>
      </c>
      <c r="S4" s="137" t="str">
        <f>'Model Participation Data'!BS8</f>
        <v>-</v>
      </c>
      <c r="T4" s="138">
        <f>'Model Participation Data'!BT8</f>
        <v>0.25</v>
      </c>
      <c r="U4" s="136" t="str">
        <f>'Model Participation Data'!BW8</f>
        <v>-</v>
      </c>
      <c r="V4" s="136" t="str">
        <f>'Model Participation Data'!BZ8</f>
        <v>-</v>
      </c>
      <c r="W4" s="136" t="str">
        <f>'Model Participation Data'!CC8</f>
        <v>-</v>
      </c>
      <c r="X4" s="136" t="str">
        <f>'Model Participation Data'!CF8</f>
        <v>-</v>
      </c>
      <c r="Y4" s="137" t="str">
        <f>'Model Participation Data'!CU8</f>
        <v>-</v>
      </c>
      <c r="Z4" s="138">
        <f>'Model Participation Data'!CV8</f>
        <v>0</v>
      </c>
      <c r="AA4" s="136" t="str">
        <f>'Model Participation Data'!CY8</f>
        <v>-</v>
      </c>
      <c r="AB4" s="136" t="str">
        <f>'Model Participation Data'!DB8</f>
        <v>-</v>
      </c>
      <c r="AC4" s="136" t="str">
        <f>'Model Participation Data'!DE8</f>
        <v>-</v>
      </c>
      <c r="AD4" s="136" t="str">
        <f>'Model Participation Data'!DH8</f>
        <v>-</v>
      </c>
      <c r="AE4" s="137" t="str">
        <f>'Model Participation Data'!DW8</f>
        <v>-</v>
      </c>
      <c r="AF4" s="138">
        <f>'Model Participation Data'!DX8</f>
        <v>0</v>
      </c>
    </row>
    <row r="5" spans="1:32" ht="43.5" x14ac:dyDescent="0.35">
      <c r="B5" s="164" t="str">
        <f>IF(ISBLANK('Model Participation Data'!B9),"-",'Model Participation Data'!B9)</f>
        <v>Provider</v>
      </c>
      <c r="C5" s="164" t="str">
        <f>IF(ISBLANK('Model Participation Data'!C9),"-",'Model Participation Data'!C9)</f>
        <v>Early Adopter of Medicaid Intregration (Model 1): Providers Participating in SIM</v>
      </c>
      <c r="D5" s="165" t="str">
        <f>IF(ISBLANK('Model Participation Data'!G9),"-",'Model Participation Data'!G9)</f>
        <v xml:space="preserve">The total number of providers participating in Model One supported by SIM. </v>
      </c>
      <c r="E5" s="160" t="str">
        <f>IF(ISBLANK('Model Participation Data'!D9),"-",'Model Participation Data'!D9)</f>
        <v>Percentage</v>
      </c>
      <c r="F5" s="160" t="str">
        <f>IF(ISBLANK('Model Participation Data'!E9),"-",'Model Participation Data'!E9)</f>
        <v>Active</v>
      </c>
      <c r="G5" s="160" t="str">
        <f>IF(ISBLANK('Model Participation Data'!L9),"-",'Model Participation Data'!L9)</f>
        <v>Quarterly</v>
      </c>
      <c r="H5" s="136">
        <f>'Model Participation Data'!P9</f>
        <v>0</v>
      </c>
      <c r="I5" s="136">
        <f>'Model Participation Data'!S9</f>
        <v>4.7033066586139212E-2</v>
      </c>
      <c r="J5" s="136">
        <f>'Model Participation Data'!V9</f>
        <v>4.7802884069490181E-2</v>
      </c>
      <c r="K5" s="136">
        <f>'Model Participation Data'!Y9</f>
        <v>5.2617622547162665E-2</v>
      </c>
      <c r="L5" s="136">
        <f>'Model Participation Data'!AB9</f>
        <v>4.9127096305917412E-2</v>
      </c>
      <c r="M5" s="137">
        <f>'Model Participation Data'!AQ9</f>
        <v>4.9127096305917412E-2</v>
      </c>
      <c r="N5" s="138">
        <f>'Model Participation Data'!AR9</f>
        <v>0.1</v>
      </c>
      <c r="O5" s="136">
        <f>'Model Participation Data'!AU9</f>
        <v>4.8336977788007829E-2</v>
      </c>
      <c r="P5" s="136">
        <f>'Model Participation Data'!AX9</f>
        <v>4.8336977788007829E-2</v>
      </c>
      <c r="Q5" s="136">
        <f>'Model Participation Data'!BA9</f>
        <v>4.8336977788007829E-2</v>
      </c>
      <c r="R5" s="136" t="str">
        <f>'Model Participation Data'!BD9</f>
        <v>-</v>
      </c>
      <c r="S5" s="137" t="str">
        <f>'Model Participation Data'!BS9</f>
        <v>-</v>
      </c>
      <c r="T5" s="138">
        <f>'Model Participation Data'!BT9</f>
        <v>0</v>
      </c>
      <c r="U5" s="136" t="str">
        <f>'Model Participation Data'!BW9</f>
        <v>-</v>
      </c>
      <c r="V5" s="136" t="str">
        <f>'Model Participation Data'!BZ9</f>
        <v>-</v>
      </c>
      <c r="W5" s="136" t="str">
        <f>'Model Participation Data'!CC9</f>
        <v>-</v>
      </c>
      <c r="X5" s="136" t="str">
        <f>'Model Participation Data'!CF9</f>
        <v>-</v>
      </c>
      <c r="Y5" s="137" t="str">
        <f>'Model Participation Data'!CU9</f>
        <v>-</v>
      </c>
      <c r="Z5" s="138">
        <f>'Model Participation Data'!CV9</f>
        <v>0</v>
      </c>
      <c r="AA5" s="136" t="str">
        <f>'Model Participation Data'!CY9</f>
        <v>-</v>
      </c>
      <c r="AB5" s="136" t="str">
        <f>'Model Participation Data'!DB9</f>
        <v>-</v>
      </c>
      <c r="AC5" s="136" t="str">
        <f>'Model Participation Data'!DE9</f>
        <v>-</v>
      </c>
      <c r="AD5" s="136" t="str">
        <f>'Model Participation Data'!DH9</f>
        <v>-</v>
      </c>
      <c r="AE5" s="137" t="str">
        <f>'Model Participation Data'!DW9</f>
        <v>-</v>
      </c>
      <c r="AF5" s="138">
        <f>'Model Participation Data'!DX9</f>
        <v>0</v>
      </c>
    </row>
    <row r="6" spans="1:32" ht="43.5" x14ac:dyDescent="0.35">
      <c r="B6" s="164" t="str">
        <f>IF(ISBLANK('Model Participation Data'!B10),"-",'Model Participation Data'!B10)</f>
        <v>Provider Organization</v>
      </c>
      <c r="C6" s="164" t="str">
        <f>IF(ISBLANK('Model Participation Data'!C10),"-",'Model Participation Data'!C10)</f>
        <v>Early Adopter of Medicaid Intregration (Model 1): Provider Organizations Participating in SIM</v>
      </c>
      <c r="D6" s="165" t="str">
        <f>IF(ISBLANK('Model Participation Data'!G10),"-",'Model Participation Data'!G10)</f>
        <v xml:space="preserve">The total number of provider organizations participating in Model One supported by SIM. </v>
      </c>
      <c r="E6" s="160" t="str">
        <f>IF(ISBLANK('Model Participation Data'!D10),"-",'Model Participation Data'!D10)</f>
        <v>Percentage</v>
      </c>
      <c r="F6" s="160" t="str">
        <f>IF(ISBLANK('Model Participation Data'!E10),"-",'Model Participation Data'!E10)</f>
        <v>Active</v>
      </c>
      <c r="G6" s="160" t="str">
        <f>IF(ISBLANK('Model Participation Data'!L10),"-",'Model Participation Data'!L10)</f>
        <v>Quarterly</v>
      </c>
      <c r="H6" s="136">
        <f>'Model Participation Data'!P10</f>
        <v>0</v>
      </c>
      <c r="I6" s="136">
        <f>'Model Participation Data'!S10</f>
        <v>7.0458635545618153E-2</v>
      </c>
      <c r="J6" s="136">
        <f>'Model Participation Data'!V10</f>
        <v>7.5846793798282103E-2</v>
      </c>
      <c r="K6" s="136">
        <f>'Model Participation Data'!Y10</f>
        <v>7.5506051194173723E-2</v>
      </c>
      <c r="L6" s="136">
        <f>'Model Participation Data'!AB10</f>
        <v>7.5296108291032143E-2</v>
      </c>
      <c r="M6" s="137">
        <f>'Model Participation Data'!AQ10</f>
        <v>7.5296108291032143E-2</v>
      </c>
      <c r="N6" s="138">
        <f>'Model Participation Data'!AR10</f>
        <v>0.1</v>
      </c>
      <c r="O6" s="136">
        <f>'Model Participation Data'!AU10</f>
        <v>7.3605791931168355E-2</v>
      </c>
      <c r="P6" s="136">
        <f>'Model Participation Data'!AX10</f>
        <v>7.3605791931168355E-2</v>
      </c>
      <c r="Q6" s="136">
        <f>'Model Participation Data'!BA10</f>
        <v>7.3605791931168355E-2</v>
      </c>
      <c r="R6" s="136" t="str">
        <f>'Model Participation Data'!BD10</f>
        <v>-</v>
      </c>
      <c r="S6" s="137" t="str">
        <f>'Model Participation Data'!BS10</f>
        <v>-</v>
      </c>
      <c r="T6" s="138">
        <f>'Model Participation Data'!BT10</f>
        <v>0</v>
      </c>
      <c r="U6" s="136" t="str">
        <f>'Model Participation Data'!BW10</f>
        <v>-</v>
      </c>
      <c r="V6" s="136" t="str">
        <f>'Model Participation Data'!BZ10</f>
        <v>-</v>
      </c>
      <c r="W6" s="136" t="str">
        <f>'Model Participation Data'!CC10</f>
        <v>-</v>
      </c>
      <c r="X6" s="136" t="str">
        <f>'Model Participation Data'!CF10</f>
        <v>-</v>
      </c>
      <c r="Y6" s="137" t="str">
        <f>'Model Participation Data'!CU10</f>
        <v>-</v>
      </c>
      <c r="Z6" s="138">
        <f>'Model Participation Data'!CV10</f>
        <v>0</v>
      </c>
      <c r="AA6" s="136" t="str">
        <f>'Model Participation Data'!CY10</f>
        <v>-</v>
      </c>
      <c r="AB6" s="136" t="str">
        <f>'Model Participation Data'!DB10</f>
        <v>-</v>
      </c>
      <c r="AC6" s="136" t="str">
        <f>'Model Participation Data'!DE10</f>
        <v>-</v>
      </c>
      <c r="AD6" s="136" t="str">
        <f>'Model Participation Data'!DH10</f>
        <v>-</v>
      </c>
      <c r="AE6" s="137" t="str">
        <f>'Model Participation Data'!DW10</f>
        <v>-</v>
      </c>
      <c r="AF6" s="138">
        <f>'Model Participation Data'!DX10</f>
        <v>0</v>
      </c>
    </row>
    <row r="7" spans="1:32" ht="43.5" x14ac:dyDescent="0.35">
      <c r="B7" s="164" t="str">
        <f>IF(ISBLANK('Model Participation Data'!B11),"-",'Model Participation Data'!B11)</f>
        <v>Beneficiary</v>
      </c>
      <c r="C7" s="164" t="str">
        <f>IF(ISBLANK('Model Participation Data'!C11),"-",'Model Participation Data'!C11)</f>
        <v xml:space="preserve">Encounter-Based to Value-Based (Model 2): Population Impacted by SIM </v>
      </c>
      <c r="D7" s="165" t="str">
        <f>IF(ISBLANK('Model Participation Data'!G11),"-",'Model Participation Data'!G11)</f>
        <v xml:space="preserve">The total number of beneficiaries (individuals) receiving care through Model Two supported by SIM.  </v>
      </c>
      <c r="E7" s="160" t="str">
        <f>IF(ISBLANK('Model Participation Data'!D11),"-",'Model Participation Data'!D11)</f>
        <v>Percentage</v>
      </c>
      <c r="F7" s="160" t="str">
        <f>IF(ISBLANK('Model Participation Data'!E11),"-",'Model Participation Data'!E11)</f>
        <v>Active</v>
      </c>
      <c r="G7" s="160" t="str">
        <f>IF(ISBLANK('Model Participation Data'!L11),"-",'Model Participation Data'!L11)</f>
        <v>Quarterly</v>
      </c>
      <c r="H7" s="136" t="str">
        <f>'Model Participation Data'!P11</f>
        <v>-</v>
      </c>
      <c r="I7" s="136" t="str">
        <f>'Model Participation Data'!S11</f>
        <v>-</v>
      </c>
      <c r="J7" s="136" t="str">
        <f>'Model Participation Data'!V11</f>
        <v>-</v>
      </c>
      <c r="K7" s="136" t="str">
        <f>'Model Participation Data'!Y11</f>
        <v>-</v>
      </c>
      <c r="L7" s="136" t="str">
        <f>'Model Participation Data'!AB11</f>
        <v>-</v>
      </c>
      <c r="M7" s="137" t="str">
        <f>'Model Participation Data'!AQ11</f>
        <v>-</v>
      </c>
      <c r="N7" s="138">
        <f>'Model Participation Data'!AR11</f>
        <v>0</v>
      </c>
      <c r="O7" s="136" t="str">
        <f>'Model Participation Data'!AU11</f>
        <v>-</v>
      </c>
      <c r="P7" s="136" t="str">
        <f>'Model Participation Data'!AX11</f>
        <v>-</v>
      </c>
      <c r="Q7" s="136">
        <f>'Model Participation Data'!BA11</f>
        <v>0.46619595544860321</v>
      </c>
      <c r="R7" s="136" t="str">
        <f>'Model Participation Data'!BD11</f>
        <v>-</v>
      </c>
      <c r="S7" s="137" t="str">
        <f>'Model Participation Data'!BS11</f>
        <v>-</v>
      </c>
      <c r="T7" s="138">
        <f>'Model Participation Data'!BT11</f>
        <v>0</v>
      </c>
      <c r="U7" s="136" t="str">
        <f>'Model Participation Data'!BW11</f>
        <v>-</v>
      </c>
      <c r="V7" s="136" t="str">
        <f>'Model Participation Data'!BZ11</f>
        <v>-</v>
      </c>
      <c r="W7" s="136" t="str">
        <f>'Model Participation Data'!CC11</f>
        <v>-</v>
      </c>
      <c r="X7" s="136" t="str">
        <f>'Model Participation Data'!CF11</f>
        <v>-</v>
      </c>
      <c r="Y7" s="137" t="str">
        <f>'Model Participation Data'!CU11</f>
        <v>-</v>
      </c>
      <c r="Z7" s="138">
        <f>'Model Participation Data'!CV11</f>
        <v>0</v>
      </c>
      <c r="AA7" s="136" t="str">
        <f>'Model Participation Data'!CY11</f>
        <v>-</v>
      </c>
      <c r="AB7" s="136" t="str">
        <f>'Model Participation Data'!DB11</f>
        <v>-</v>
      </c>
      <c r="AC7" s="136" t="str">
        <f>'Model Participation Data'!DE11</f>
        <v>-</v>
      </c>
      <c r="AD7" s="136" t="str">
        <f>'Model Participation Data'!DH11</f>
        <v>-</v>
      </c>
      <c r="AE7" s="137" t="str">
        <f>'Model Participation Data'!DW11</f>
        <v>-</v>
      </c>
      <c r="AF7" s="138">
        <f>'Model Participation Data'!DX11</f>
        <v>0</v>
      </c>
    </row>
    <row r="8" spans="1:32" ht="43.5" x14ac:dyDescent="0.35">
      <c r="B8" s="164" t="str">
        <f>IF(ISBLANK('Model Participation Data'!B12),"-",'Model Participation Data'!B12)</f>
        <v>Provider</v>
      </c>
      <c r="C8" s="164" t="str">
        <f>IF(ISBLANK('Model Participation Data'!C12),"-",'Model Participation Data'!C12)</f>
        <v>Encounter-Based to Value-Based (Model 2): Providers Participating in SIM</v>
      </c>
      <c r="D8" s="165" t="str">
        <f>IF(ISBLANK('Model Participation Data'!G12),"-",'Model Participation Data'!G12)</f>
        <v xml:space="preserve">The total number of providers participating in Model Two supported by SIM. </v>
      </c>
      <c r="E8" s="160" t="str">
        <f>IF(ISBLANK('Model Participation Data'!D12),"-",'Model Participation Data'!D12)</f>
        <v>Percentage</v>
      </c>
      <c r="F8" s="160" t="str">
        <f>IF(ISBLANK('Model Participation Data'!E12),"-",'Model Participation Data'!E12)</f>
        <v>Active</v>
      </c>
      <c r="G8" s="160" t="str">
        <f>IF(ISBLANK('Model Participation Data'!L12),"-",'Model Participation Data'!L12)</f>
        <v>Quarterly</v>
      </c>
      <c r="H8" s="136" t="str">
        <f>'Model Participation Data'!P12</f>
        <v>-</v>
      </c>
      <c r="I8" s="136" t="str">
        <f>'Model Participation Data'!S12</f>
        <v>-</v>
      </c>
      <c r="J8" s="136" t="str">
        <f>'Model Participation Data'!V12</f>
        <v>-</v>
      </c>
      <c r="K8" s="136" t="str">
        <f>'Model Participation Data'!Y12</f>
        <v>-</v>
      </c>
      <c r="L8" s="136" t="str">
        <f>'Model Participation Data'!AB12</f>
        <v>-</v>
      </c>
      <c r="M8" s="137" t="str">
        <f>'Model Participation Data'!AQ12</f>
        <v>-</v>
      </c>
      <c r="N8" s="138">
        <f>'Model Participation Data'!AR12</f>
        <v>0</v>
      </c>
      <c r="O8" s="136" t="str">
        <f>'Model Participation Data'!AU12</f>
        <v>-</v>
      </c>
      <c r="P8" s="136" t="str">
        <f>'Model Participation Data'!AX12</f>
        <v>-</v>
      </c>
      <c r="Q8" s="136" t="str">
        <f>'Model Participation Data'!BA12</f>
        <v>-</v>
      </c>
      <c r="R8" s="136" t="str">
        <f>'Model Participation Data'!BD12</f>
        <v>-</v>
      </c>
      <c r="S8" s="137" t="str">
        <f>'Model Participation Data'!BS12</f>
        <v>-</v>
      </c>
      <c r="T8" s="138">
        <f>'Model Participation Data'!BT12</f>
        <v>0</v>
      </c>
      <c r="U8" s="136" t="str">
        <f>'Model Participation Data'!BW12</f>
        <v>-</v>
      </c>
      <c r="V8" s="136" t="str">
        <f>'Model Participation Data'!BZ12</f>
        <v>-</v>
      </c>
      <c r="W8" s="136" t="str">
        <f>'Model Participation Data'!CC12</f>
        <v>-</v>
      </c>
      <c r="X8" s="136" t="str">
        <f>'Model Participation Data'!CF12</f>
        <v>-</v>
      </c>
      <c r="Y8" s="137" t="str">
        <f>'Model Participation Data'!CU12</f>
        <v>-</v>
      </c>
      <c r="Z8" s="138">
        <f>'Model Participation Data'!CV12</f>
        <v>0</v>
      </c>
      <c r="AA8" s="136" t="str">
        <f>'Model Participation Data'!CY12</f>
        <v>-</v>
      </c>
      <c r="AB8" s="136" t="str">
        <f>'Model Participation Data'!DB12</f>
        <v>-</v>
      </c>
      <c r="AC8" s="136" t="str">
        <f>'Model Participation Data'!DE12</f>
        <v>-</v>
      </c>
      <c r="AD8" s="136" t="str">
        <f>'Model Participation Data'!DH12</f>
        <v>-</v>
      </c>
      <c r="AE8" s="137" t="str">
        <f>'Model Participation Data'!DW12</f>
        <v>-</v>
      </c>
      <c r="AF8" s="138">
        <f>'Model Participation Data'!DX12</f>
        <v>0</v>
      </c>
    </row>
    <row r="9" spans="1:32" ht="43.5" x14ac:dyDescent="0.35">
      <c r="B9" s="164" t="str">
        <f>IF(ISBLANK('Model Participation Data'!B13),"-",'Model Participation Data'!B13)</f>
        <v>Provider Organization</v>
      </c>
      <c r="C9" s="164" t="str">
        <f>IF(ISBLANK('Model Participation Data'!C13),"-",'Model Participation Data'!C13)</f>
        <v>Encounter-Based to Value-Based (Model 2): Provider Organizations Participating in SIM</v>
      </c>
      <c r="D9" s="165" t="str">
        <f>IF(ISBLANK('Model Participation Data'!G13),"-",'Model Participation Data'!G13)</f>
        <v xml:space="preserve">The total number of provider organizations participating in Model Two supported by SIM. </v>
      </c>
      <c r="E9" s="160" t="str">
        <f>IF(ISBLANK('Model Participation Data'!D13),"-",'Model Participation Data'!D13)</f>
        <v>Percentage</v>
      </c>
      <c r="F9" s="160" t="str">
        <f>IF(ISBLANK('Model Participation Data'!E13),"-",'Model Participation Data'!E13)</f>
        <v>Active</v>
      </c>
      <c r="G9" s="160" t="str">
        <f>IF(ISBLANK('Model Participation Data'!L13),"-",'Model Participation Data'!L13)</f>
        <v>Quarterly</v>
      </c>
      <c r="H9" s="136" t="str">
        <f>'Model Participation Data'!P13</f>
        <v>-</v>
      </c>
      <c r="I9" s="136" t="str">
        <f>'Model Participation Data'!S13</f>
        <v>-</v>
      </c>
      <c r="J9" s="136" t="str">
        <f>'Model Participation Data'!V13</f>
        <v>-</v>
      </c>
      <c r="K9" s="136" t="str">
        <f>'Model Participation Data'!Y13</f>
        <v>-</v>
      </c>
      <c r="L9" s="136" t="str">
        <f>'Model Participation Data'!AB13</f>
        <v>-</v>
      </c>
      <c r="M9" s="137" t="str">
        <f>'Model Participation Data'!AQ13</f>
        <v>-</v>
      </c>
      <c r="N9" s="138">
        <f>'Model Participation Data'!AR13</f>
        <v>0</v>
      </c>
      <c r="O9" s="136" t="str">
        <f>'Model Participation Data'!AU13</f>
        <v>-</v>
      </c>
      <c r="P9" s="136" t="str">
        <f>'Model Participation Data'!AX13</f>
        <v>-</v>
      </c>
      <c r="Q9" s="136">
        <f>'Model Participation Data'!BA13</f>
        <v>0.19753086419753085</v>
      </c>
      <c r="R9" s="136" t="str">
        <f>'Model Participation Data'!BD13</f>
        <v>-</v>
      </c>
      <c r="S9" s="137" t="str">
        <f>'Model Participation Data'!BS13</f>
        <v>-</v>
      </c>
      <c r="T9" s="138">
        <f>'Model Participation Data'!BT13</f>
        <v>0</v>
      </c>
      <c r="U9" s="136" t="str">
        <f>'Model Participation Data'!BW13</f>
        <v>-</v>
      </c>
      <c r="V9" s="136" t="str">
        <f>'Model Participation Data'!BZ13</f>
        <v>-</v>
      </c>
      <c r="W9" s="136" t="str">
        <f>'Model Participation Data'!CC13</f>
        <v>-</v>
      </c>
      <c r="X9" s="136" t="str">
        <f>'Model Participation Data'!CF13</f>
        <v>-</v>
      </c>
      <c r="Y9" s="137" t="str">
        <f>'Model Participation Data'!CU13</f>
        <v>-</v>
      </c>
      <c r="Z9" s="138">
        <f>'Model Participation Data'!CV13</f>
        <v>0</v>
      </c>
      <c r="AA9" s="136" t="str">
        <f>'Model Participation Data'!CY13</f>
        <v>-</v>
      </c>
      <c r="AB9" s="136" t="str">
        <f>'Model Participation Data'!DB13</f>
        <v>-</v>
      </c>
      <c r="AC9" s="136" t="str">
        <f>'Model Participation Data'!DE13</f>
        <v>-</v>
      </c>
      <c r="AD9" s="136" t="str">
        <f>'Model Participation Data'!DH13</f>
        <v>-</v>
      </c>
      <c r="AE9" s="137" t="str">
        <f>'Model Participation Data'!DW13</f>
        <v>-</v>
      </c>
      <c r="AF9" s="138">
        <f>'Model Participation Data'!DX13</f>
        <v>0</v>
      </c>
    </row>
    <row r="10" spans="1:32" ht="43.5" x14ac:dyDescent="0.35">
      <c r="B10" s="164" t="str">
        <f>IF(ISBLANK('Model Participation Data'!B14),"-",'Model Participation Data'!B14)</f>
        <v>Beneficiary</v>
      </c>
      <c r="C10" s="164" t="str">
        <f>IF(ISBLANK('Model Participation Data'!C14),"-",'Model Participation Data'!C14)</f>
        <v>Accountable Care Program and Multi-Purchaser (Model 3): Population Impacted by SIM</v>
      </c>
      <c r="D10" s="165" t="str">
        <f>IF(ISBLANK('Model Participation Data'!G14),"-",'Model Participation Data'!G14)</f>
        <v xml:space="preserve">The total number of beneficiaries (individuals) receiving care through Model Three supported by SIM.  </v>
      </c>
      <c r="E10" s="160" t="str">
        <f>IF(ISBLANK('Model Participation Data'!D14),"-",'Model Participation Data'!D14)</f>
        <v>Percentage</v>
      </c>
      <c r="F10" s="160" t="str">
        <f>IF(ISBLANK('Model Participation Data'!E14),"-",'Model Participation Data'!E14)</f>
        <v>Active</v>
      </c>
      <c r="G10" s="160" t="str">
        <f>IF(ISBLANK('Model Participation Data'!L14),"-",'Model Participation Data'!L14)</f>
        <v>Quarterly</v>
      </c>
      <c r="H10" s="136">
        <f>'Model Participation Data'!P14</f>
        <v>0</v>
      </c>
      <c r="I10" s="136">
        <f>'Model Participation Data'!S14</f>
        <v>0.28154082903832534</v>
      </c>
      <c r="J10" s="136">
        <f>'Model Participation Data'!V14</f>
        <v>0.28387738537680868</v>
      </c>
      <c r="K10" s="136">
        <f>'Model Participation Data'!Y14</f>
        <v>0.28613251344365914</v>
      </c>
      <c r="L10" s="136">
        <f>'Model Participation Data'!AB14</f>
        <v>0.28455343803520022</v>
      </c>
      <c r="M10" s="137">
        <f>'Model Participation Data'!AQ14</f>
        <v>0.28455343803520022</v>
      </c>
      <c r="N10" s="138">
        <f>'Model Participation Data'!AR14</f>
        <v>40000</v>
      </c>
      <c r="O10" s="136">
        <f>'Model Participation Data'!AU14</f>
        <v>0.23690248090178415</v>
      </c>
      <c r="P10" s="136">
        <f>'Model Participation Data'!AX14</f>
        <v>0.24654083675730462</v>
      </c>
      <c r="Q10" s="136">
        <f>'Model Participation Data'!BA14</f>
        <v>0.25939223488815089</v>
      </c>
      <c r="R10" s="136">
        <f>'Model Participation Data'!BD14</f>
        <v>0</v>
      </c>
      <c r="S10" s="137">
        <f>'Model Participation Data'!BS14</f>
        <v>0</v>
      </c>
      <c r="T10" s="138">
        <f>'Model Participation Data'!BT14</f>
        <v>50000</v>
      </c>
      <c r="U10" s="136" t="str">
        <f>'Model Participation Data'!BW14</f>
        <v>-</v>
      </c>
      <c r="V10" s="136" t="str">
        <f>'Model Participation Data'!BZ14</f>
        <v>-</v>
      </c>
      <c r="W10" s="136" t="str">
        <f>'Model Participation Data'!CC14</f>
        <v>-</v>
      </c>
      <c r="X10" s="136" t="str">
        <f>'Model Participation Data'!CF14</f>
        <v>-</v>
      </c>
      <c r="Y10" s="137" t="str">
        <f>'Model Participation Data'!CU14</f>
        <v>-</v>
      </c>
      <c r="Z10" s="138">
        <f>'Model Participation Data'!CV14</f>
        <v>0</v>
      </c>
      <c r="AA10" s="136" t="str">
        <f>'Model Participation Data'!CY14</f>
        <v>-</v>
      </c>
      <c r="AB10" s="136" t="str">
        <f>'Model Participation Data'!DB14</f>
        <v>-</v>
      </c>
      <c r="AC10" s="136" t="str">
        <f>'Model Participation Data'!DE14</f>
        <v>-</v>
      </c>
      <c r="AD10" s="136" t="str">
        <f>'Model Participation Data'!DH14</f>
        <v>-</v>
      </c>
      <c r="AE10" s="137" t="str">
        <f>'Model Participation Data'!DW14</f>
        <v>-</v>
      </c>
      <c r="AF10" s="138">
        <f>'Model Participation Data'!DX14</f>
        <v>0</v>
      </c>
    </row>
    <row r="11" spans="1:32" ht="43.5" x14ac:dyDescent="0.35">
      <c r="B11" s="164" t="str">
        <f>IF(ISBLANK('Model Participation Data'!B15),"-",'Model Participation Data'!B15)</f>
        <v>Provider</v>
      </c>
      <c r="C11" s="164" t="str">
        <f>IF(ISBLANK('Model Participation Data'!C15),"-",'Model Participation Data'!C15)</f>
        <v>Accountable Care Program and Multi-Purchaser (Model 3): Providers Participating in SIM  (UMP Plus UW)</v>
      </c>
      <c r="D11" s="165" t="str">
        <f>IF(ISBLANK('Model Participation Data'!G15),"-",'Model Participation Data'!G15)</f>
        <v xml:space="preserve">The total number of providers participating in Model Three supported by SIM. </v>
      </c>
      <c r="E11" s="160" t="str">
        <f>IF(ISBLANK('Model Participation Data'!D15),"-",'Model Participation Data'!D15)</f>
        <v>Count</v>
      </c>
      <c r="F11" s="160" t="str">
        <f>IF(ISBLANK('Model Participation Data'!E15),"-",'Model Participation Data'!E15)</f>
        <v>Active</v>
      </c>
      <c r="G11" s="160" t="str">
        <f>IF(ISBLANK('Model Participation Data'!L15),"-",'Model Participation Data'!L15)</f>
        <v>Quarterly</v>
      </c>
      <c r="H11" s="139">
        <f>'Model Participation Data'!P15</f>
        <v>0</v>
      </c>
      <c r="I11" s="136">
        <f>'Model Participation Data'!S15</f>
        <v>8211</v>
      </c>
      <c r="J11" s="136">
        <f>'Model Participation Data'!V15</f>
        <v>8211</v>
      </c>
      <c r="K11" s="136">
        <f>'Model Participation Data'!Y15</f>
        <v>8211</v>
      </c>
      <c r="L11" s="136">
        <f>'Model Participation Data'!AB15</f>
        <v>8211</v>
      </c>
      <c r="M11" s="140">
        <f>'Model Participation Data'!AQ15</f>
        <v>8211</v>
      </c>
      <c r="N11" s="141">
        <f>'Model Participation Data'!AR15</f>
        <v>7000</v>
      </c>
      <c r="O11" s="136">
        <f>'Model Participation Data'!AU15</f>
        <v>10214</v>
      </c>
      <c r="P11" s="136">
        <f>'Model Participation Data'!AX15</f>
        <v>10214</v>
      </c>
      <c r="Q11" s="136">
        <f>'Model Participation Data'!BA15</f>
        <v>10214</v>
      </c>
      <c r="R11" s="136">
        <f>'Model Participation Data'!BD15</f>
        <v>0</v>
      </c>
      <c r="S11" s="140">
        <f>'Model Participation Data'!BS15</f>
        <v>0</v>
      </c>
      <c r="T11" s="141">
        <f>'Model Participation Data'!BT15</f>
        <v>7500</v>
      </c>
      <c r="U11" s="136" t="str">
        <f>'Model Participation Data'!BW15</f>
        <v>-</v>
      </c>
      <c r="V11" s="136" t="str">
        <f>'Model Participation Data'!BZ15</f>
        <v>-</v>
      </c>
      <c r="W11" s="136" t="str">
        <f>'Model Participation Data'!CC15</f>
        <v>-</v>
      </c>
      <c r="X11" s="136" t="str">
        <f>'Model Participation Data'!CF15</f>
        <v>-</v>
      </c>
      <c r="Y11" s="140" t="str">
        <f>'Model Participation Data'!CU15</f>
        <v>-</v>
      </c>
      <c r="Z11" s="141">
        <f>'Model Participation Data'!CV15</f>
        <v>0</v>
      </c>
      <c r="AA11" s="136" t="str">
        <f>'Model Participation Data'!CY15</f>
        <v>-</v>
      </c>
      <c r="AB11" s="136" t="str">
        <f>'Model Participation Data'!DB15</f>
        <v>-</v>
      </c>
      <c r="AC11" s="136" t="str">
        <f>'Model Participation Data'!DE15</f>
        <v>-</v>
      </c>
      <c r="AD11" s="136" t="str">
        <f>'Model Participation Data'!DH15</f>
        <v>-</v>
      </c>
      <c r="AE11" s="137" t="str">
        <f>'Model Participation Data'!DW15</f>
        <v>-</v>
      </c>
      <c r="AF11" s="138">
        <f>'Model Participation Data'!DX15</f>
        <v>0</v>
      </c>
    </row>
    <row r="12" spans="1:32" ht="130.5" x14ac:dyDescent="0.35">
      <c r="B12" s="164" t="str">
        <f>IF(ISBLANK('Model Participation Data'!B16),"-",'Model Participation Data'!B16)</f>
        <v>Provider</v>
      </c>
      <c r="C12" s="164" t="str">
        <f>IF(ISBLANK('Model Participation Data'!C16),"-",'Model Participation Data'!C16)</f>
        <v>Accountable Care Program and Multi-Purchaser (Model 3): Providers Participating in SIM  (UMP Plus PSHVN)</v>
      </c>
      <c r="D12" s="165" t="str">
        <f>IF(ISBLANK('Model Participation Data'!G16),"-",'Model Participation Data'!G16)</f>
        <v>The total number of providers participating in Model Three supported by SIM. Data source is annual report from regence of unique NPIs for each network for the month of January including core and ancillary providers because the plan year starts in January and participating providers fluctuate minimally during the calendar year.</v>
      </c>
      <c r="E12" s="160" t="str">
        <f>IF(ISBLANK('Model Participation Data'!D16),"-",'Model Participation Data'!D16)</f>
        <v>Count</v>
      </c>
      <c r="F12" s="160" t="str">
        <f>IF(ISBLANK('Model Participation Data'!E16),"-",'Model Participation Data'!E16)</f>
        <v>Active</v>
      </c>
      <c r="G12" s="160" t="str">
        <f>IF(ISBLANK('Model Participation Data'!L16),"-",'Model Participation Data'!L16)</f>
        <v>Quarterly</v>
      </c>
      <c r="H12" s="139">
        <f>'Model Participation Data'!P16</f>
        <v>0</v>
      </c>
      <c r="I12" s="136">
        <f>'Model Participation Data'!S16</f>
        <v>7772</v>
      </c>
      <c r="J12" s="136">
        <f>'Model Participation Data'!V16</f>
        <v>7772</v>
      </c>
      <c r="K12" s="136">
        <f>'Model Participation Data'!Y16</f>
        <v>7772</v>
      </c>
      <c r="L12" s="136">
        <f>'Model Participation Data'!AB16</f>
        <v>7772</v>
      </c>
      <c r="M12" s="140">
        <f>'Model Participation Data'!AQ16</f>
        <v>7772</v>
      </c>
      <c r="N12" s="141">
        <f>'Model Participation Data'!AR16</f>
        <v>7000</v>
      </c>
      <c r="O12" s="136">
        <f>'Model Participation Data'!AU16</f>
        <v>9975</v>
      </c>
      <c r="P12" s="136">
        <f>'Model Participation Data'!AX16</f>
        <v>9975</v>
      </c>
      <c r="Q12" s="136">
        <f>'Model Participation Data'!BA16</f>
        <v>9975</v>
      </c>
      <c r="R12" s="136">
        <f>'Model Participation Data'!BD16</f>
        <v>0</v>
      </c>
      <c r="S12" s="140">
        <f>'Model Participation Data'!BS16</f>
        <v>0</v>
      </c>
      <c r="T12" s="141">
        <f>'Model Participation Data'!BT16</f>
        <v>7500</v>
      </c>
      <c r="U12" s="136" t="str">
        <f>'Model Participation Data'!BW16</f>
        <v>-</v>
      </c>
      <c r="V12" s="136" t="str">
        <f>'Model Participation Data'!BZ16</f>
        <v>-</v>
      </c>
      <c r="W12" s="136" t="str">
        <f>'Model Participation Data'!CC16</f>
        <v>-</v>
      </c>
      <c r="X12" s="136" t="str">
        <f>'Model Participation Data'!CF16</f>
        <v>-</v>
      </c>
      <c r="Y12" s="140" t="str">
        <f>'Model Participation Data'!CU16</f>
        <v>-</v>
      </c>
      <c r="Z12" s="141">
        <f>'Model Participation Data'!CV16</f>
        <v>0</v>
      </c>
      <c r="AA12" s="136" t="str">
        <f>'Model Participation Data'!CY16</f>
        <v>-</v>
      </c>
      <c r="AB12" s="136" t="str">
        <f>'Model Participation Data'!DB16</f>
        <v>-</v>
      </c>
      <c r="AC12" s="136" t="str">
        <f>'Model Participation Data'!DE16</f>
        <v>-</v>
      </c>
      <c r="AD12" s="136" t="str">
        <f>'Model Participation Data'!DH16</f>
        <v>-</v>
      </c>
      <c r="AE12" s="137" t="str">
        <f>'Model Participation Data'!DW16</f>
        <v>-</v>
      </c>
      <c r="AF12" s="138">
        <f>'Model Participation Data'!DX16</f>
        <v>0</v>
      </c>
    </row>
    <row r="13" spans="1:32" ht="87" x14ac:dyDescent="0.35">
      <c r="B13" s="164" t="str">
        <f>IF(ISBLANK('Model Participation Data'!B17),"-",'Model Participation Data'!B17)</f>
        <v>Provider Organization</v>
      </c>
      <c r="C13" s="164" t="str">
        <f>IF(ISBLANK('Model Participation Data'!C17),"-",'Model Participation Data'!C17)</f>
        <v>Accountable Care Program and Multi-Purchaser (Model 3): Provider Organizations Participating in SIM (UMP Plus UW)</v>
      </c>
      <c r="D13" s="165" t="str">
        <f>IF(ISBLANK('Model Participation Data'!G17),"-",'Model Participation Data'!G17)</f>
        <v xml:space="preserve">The total number of provider organizations participating in Model Three supported by SIM. Count is based on medical groups advertised on each ACPs home page including independent provider groups. See http://aco.uwmedicine.org/umpplus/ </v>
      </c>
      <c r="E13" s="160" t="str">
        <f>IF(ISBLANK('Model Participation Data'!D17),"-",'Model Participation Data'!D17)</f>
        <v>Count</v>
      </c>
      <c r="F13" s="160" t="str">
        <f>IF(ISBLANK('Model Participation Data'!E17),"-",'Model Participation Data'!E17)</f>
        <v>Active</v>
      </c>
      <c r="G13" s="160" t="str">
        <f>IF(ISBLANK('Model Participation Data'!L17),"-",'Model Participation Data'!L17)</f>
        <v>Quarterly</v>
      </c>
      <c r="H13" s="139">
        <f>'Model Participation Data'!P17</f>
        <v>0</v>
      </c>
      <c r="I13" s="136">
        <f>'Model Participation Data'!S17</f>
        <v>7</v>
      </c>
      <c r="J13" s="136">
        <f>'Model Participation Data'!V17</f>
        <v>7</v>
      </c>
      <c r="K13" s="136">
        <f>'Model Participation Data'!Y17</f>
        <v>7</v>
      </c>
      <c r="L13" s="136">
        <f>'Model Participation Data'!AB17</f>
        <v>7</v>
      </c>
      <c r="M13" s="140">
        <f>'Model Participation Data'!AQ17</f>
        <v>7</v>
      </c>
      <c r="N13" s="141">
        <f>'Model Participation Data'!AR17</f>
        <v>6</v>
      </c>
      <c r="O13" s="136">
        <f>'Model Participation Data'!AU17</f>
        <v>8</v>
      </c>
      <c r="P13" s="136">
        <f>'Model Participation Data'!AX17</f>
        <v>8</v>
      </c>
      <c r="Q13" s="136">
        <f>'Model Participation Data'!BA17</f>
        <v>8</v>
      </c>
      <c r="R13" s="136">
        <f>'Model Participation Data'!BD17</f>
        <v>0</v>
      </c>
      <c r="S13" s="140">
        <f>'Model Participation Data'!BS17</f>
        <v>0</v>
      </c>
      <c r="T13" s="141">
        <f>'Model Participation Data'!BT17</f>
        <v>7</v>
      </c>
      <c r="U13" s="136" t="str">
        <f>'Model Participation Data'!BW17</f>
        <v>-</v>
      </c>
      <c r="V13" s="136" t="str">
        <f>'Model Participation Data'!BZ17</f>
        <v>-</v>
      </c>
      <c r="W13" s="136" t="str">
        <f>'Model Participation Data'!CC17</f>
        <v>-</v>
      </c>
      <c r="X13" s="136" t="str">
        <f>'Model Participation Data'!CF17</f>
        <v>-</v>
      </c>
      <c r="Y13" s="140" t="str">
        <f>'Model Participation Data'!CU17</f>
        <v>-</v>
      </c>
      <c r="Z13" s="141">
        <f>'Model Participation Data'!CV17</f>
        <v>0</v>
      </c>
      <c r="AA13" s="136" t="str">
        <f>'Model Participation Data'!CY17</f>
        <v>-</v>
      </c>
      <c r="AB13" s="136" t="str">
        <f>'Model Participation Data'!DB17</f>
        <v>-</v>
      </c>
      <c r="AC13" s="136" t="str">
        <f>'Model Participation Data'!DE17</f>
        <v>-</v>
      </c>
      <c r="AD13" s="136" t="str">
        <f>'Model Participation Data'!DH17</f>
        <v>-</v>
      </c>
      <c r="AE13" s="137" t="str">
        <f>'Model Participation Data'!DW17</f>
        <v>-</v>
      </c>
      <c r="AF13" s="138">
        <f>'Model Participation Data'!DX17</f>
        <v>0</v>
      </c>
    </row>
    <row r="14" spans="1:32" ht="101.5" x14ac:dyDescent="0.35">
      <c r="B14" s="164" t="str">
        <f>IF(ISBLANK('Model Participation Data'!B18),"-",'Model Participation Data'!B18)</f>
        <v>Provider Organization</v>
      </c>
      <c r="C14" s="164" t="str">
        <f>IF(ISBLANK('Model Participation Data'!C18),"-",'Model Participation Data'!C18)</f>
        <v>Accountable Care Program and Multi-Purchaser (Model 3): Provider Organizations Participating in SIM (UMP Plus PSHVN)</v>
      </c>
      <c r="D14" s="165" t="str">
        <f>IF(ISBLANK('Model Participation Data'!G18),"-",'Model Participation Data'!G18)</f>
        <v>The total number of provider organizations participating in Model Three supported by SIM. Count is based on medical groups advertised on each ACPs home page +1 for independent provider groups. See https://www.pugetsoundhighvaluenetwork.org/</v>
      </c>
      <c r="E14" s="160" t="str">
        <f>IF(ISBLANK('Model Participation Data'!D18),"-",'Model Participation Data'!D18)</f>
        <v>Count</v>
      </c>
      <c r="F14" s="160" t="str">
        <f>IF(ISBLANK('Model Participation Data'!E18),"-",'Model Participation Data'!E18)</f>
        <v>Active</v>
      </c>
      <c r="G14" s="160" t="str">
        <f>IF(ISBLANK('Model Participation Data'!L18),"-",'Model Participation Data'!L18)</f>
        <v>Quarterly</v>
      </c>
      <c r="H14" s="139">
        <f>'Model Participation Data'!P18</f>
        <v>0</v>
      </c>
      <c r="I14" s="136">
        <f>'Model Participation Data'!S18</f>
        <v>7</v>
      </c>
      <c r="J14" s="136">
        <f>'Model Participation Data'!V18</f>
        <v>7</v>
      </c>
      <c r="K14" s="136">
        <f>'Model Participation Data'!Y18</f>
        <v>7</v>
      </c>
      <c r="L14" s="136">
        <f>'Model Participation Data'!AB18</f>
        <v>7</v>
      </c>
      <c r="M14" s="140">
        <f>'Model Participation Data'!AQ18</f>
        <v>7</v>
      </c>
      <c r="N14" s="141">
        <f>'Model Participation Data'!AR18</f>
        <v>6</v>
      </c>
      <c r="O14" s="136">
        <f>'Model Participation Data'!AU18</f>
        <v>9</v>
      </c>
      <c r="P14" s="136">
        <f>'Model Participation Data'!AX18</f>
        <v>9</v>
      </c>
      <c r="Q14" s="136">
        <f>'Model Participation Data'!BA18</f>
        <v>9</v>
      </c>
      <c r="R14" s="136">
        <f>'Model Participation Data'!BD18</f>
        <v>0</v>
      </c>
      <c r="S14" s="140">
        <f>'Model Participation Data'!BS18</f>
        <v>0</v>
      </c>
      <c r="T14" s="141">
        <f>'Model Participation Data'!BT18</f>
        <v>9</v>
      </c>
      <c r="U14" s="136" t="str">
        <f>'Model Participation Data'!BW18</f>
        <v>-</v>
      </c>
      <c r="V14" s="136" t="str">
        <f>'Model Participation Data'!BZ18</f>
        <v>-</v>
      </c>
      <c r="W14" s="136" t="str">
        <f>'Model Participation Data'!CC18</f>
        <v>-</v>
      </c>
      <c r="X14" s="136" t="str">
        <f>'Model Participation Data'!CF18</f>
        <v>-</v>
      </c>
      <c r="Y14" s="140" t="str">
        <f>'Model Participation Data'!CU18</f>
        <v>-</v>
      </c>
      <c r="Z14" s="141">
        <f>'Model Participation Data'!CV18</f>
        <v>0</v>
      </c>
      <c r="AA14" s="136" t="str">
        <f>'Model Participation Data'!CY18</f>
        <v>-</v>
      </c>
      <c r="AB14" s="136" t="str">
        <f>'Model Participation Data'!DB18</f>
        <v>-</v>
      </c>
      <c r="AC14" s="136" t="str">
        <f>'Model Participation Data'!DE18</f>
        <v>-</v>
      </c>
      <c r="AD14" s="136" t="str">
        <f>'Model Participation Data'!DH18</f>
        <v>-</v>
      </c>
      <c r="AE14" s="137" t="str">
        <f>'Model Participation Data'!DW18</f>
        <v>-</v>
      </c>
      <c r="AF14" s="138">
        <f>'Model Participation Data'!DX18</f>
        <v>0</v>
      </c>
    </row>
    <row r="15" spans="1:32" ht="43.5" x14ac:dyDescent="0.35">
      <c r="B15" s="164" t="str">
        <f>IF(ISBLANK('Model Participation Data'!B19),"-",'Model Participation Data'!B19)</f>
        <v>Beneficiary</v>
      </c>
      <c r="C15" s="164" t="str">
        <f>IF(ISBLANK('Model Participation Data'!C19),"-",'Model Participation Data'!C19)</f>
        <v>Greater Washington Multi-Payer (Model 4): Population Impacted by SIM</v>
      </c>
      <c r="D15" s="165" t="str">
        <f>IF(ISBLANK('Model Participation Data'!G19),"-",'Model Participation Data'!G19)</f>
        <v xml:space="preserve">The total number of beneficiaries (individuals) receiving care through Model Four supported by SIM.  </v>
      </c>
      <c r="E15" s="160" t="str">
        <f>IF(ISBLANK('Model Participation Data'!D19),"-",'Model Participation Data'!D19)</f>
        <v>Percentage</v>
      </c>
      <c r="F15" s="160" t="str">
        <f>IF(ISBLANK('Model Participation Data'!E19),"-",'Model Participation Data'!E19)</f>
        <v>Active</v>
      </c>
      <c r="G15" s="160" t="str">
        <f>IF(ISBLANK('Model Participation Data'!L19),"-",'Model Participation Data'!L19)</f>
        <v>Quarterly</v>
      </c>
      <c r="H15" s="139" t="str">
        <f>'Model Participation Data'!P19</f>
        <v>-</v>
      </c>
      <c r="I15" s="136" t="str">
        <f>'Model Participation Data'!S19</f>
        <v>-</v>
      </c>
      <c r="J15" s="136" t="str">
        <f>'Model Participation Data'!V19</f>
        <v>-</v>
      </c>
      <c r="K15" s="136" t="str">
        <f>'Model Participation Data'!Y19</f>
        <v>-</v>
      </c>
      <c r="L15" s="136" t="str">
        <f>'Model Participation Data'!AB19</f>
        <v>-</v>
      </c>
      <c r="M15" s="140" t="str">
        <f>'Model Participation Data'!AQ19</f>
        <v>-</v>
      </c>
      <c r="N15" s="141">
        <f>'Model Participation Data'!AR19</f>
        <v>0</v>
      </c>
      <c r="O15" s="136" t="str">
        <f>'Model Participation Data'!AU19</f>
        <v>-</v>
      </c>
      <c r="P15" s="136" t="str">
        <f>'Model Participation Data'!AX19</f>
        <v>-</v>
      </c>
      <c r="Q15" s="136" t="str">
        <f>'Model Participation Data'!BA19</f>
        <v>-</v>
      </c>
      <c r="R15" s="136" t="str">
        <f>'Model Participation Data'!BD19</f>
        <v>-</v>
      </c>
      <c r="S15" s="140" t="str">
        <f>'Model Participation Data'!BS19</f>
        <v>-</v>
      </c>
      <c r="T15" s="141">
        <f>'Model Participation Data'!BT19</f>
        <v>0</v>
      </c>
      <c r="U15" s="136" t="str">
        <f>'Model Participation Data'!BW19</f>
        <v>-</v>
      </c>
      <c r="V15" s="136" t="str">
        <f>'Model Participation Data'!BZ19</f>
        <v>-</v>
      </c>
      <c r="W15" s="136" t="str">
        <f>'Model Participation Data'!CC19</f>
        <v>-</v>
      </c>
      <c r="X15" s="136" t="str">
        <f>'Model Participation Data'!CF19</f>
        <v>-</v>
      </c>
      <c r="Y15" s="140" t="str">
        <f>'Model Participation Data'!CU19</f>
        <v>-</v>
      </c>
      <c r="Z15" s="141">
        <f>'Model Participation Data'!CV19</f>
        <v>0</v>
      </c>
      <c r="AA15" s="136" t="str">
        <f>'Model Participation Data'!CY19</f>
        <v>-</v>
      </c>
      <c r="AB15" s="136" t="str">
        <f>'Model Participation Data'!DB19</f>
        <v>-</v>
      </c>
      <c r="AC15" s="136" t="str">
        <f>'Model Participation Data'!DE19</f>
        <v>-</v>
      </c>
      <c r="AD15" s="136" t="str">
        <f>'Model Participation Data'!DH19</f>
        <v>-</v>
      </c>
      <c r="AE15" s="137" t="str">
        <f>'Model Participation Data'!DW19</f>
        <v>-</v>
      </c>
      <c r="AF15" s="138">
        <f>'Model Participation Data'!DX19</f>
        <v>0</v>
      </c>
    </row>
    <row r="16" spans="1:32" ht="43.5" x14ac:dyDescent="0.35">
      <c r="B16" s="164" t="str">
        <f>IF(ISBLANK('Model Participation Data'!B20),"-",'Model Participation Data'!B20)</f>
        <v>Provider</v>
      </c>
      <c r="C16" s="164" t="str">
        <f>IF(ISBLANK('Model Participation Data'!C20),"-",'Model Participation Data'!C20)</f>
        <v>Greater Washington Multi-Payer (Model 4): Providers Participating in SIM</v>
      </c>
      <c r="D16" s="165" t="str">
        <f>IF(ISBLANK('Model Participation Data'!G20),"-",'Model Participation Data'!G20)</f>
        <v xml:space="preserve">The total number of providers participating in Model Four supported by SIM. </v>
      </c>
      <c r="E16" s="160" t="str">
        <f>IF(ISBLANK('Model Participation Data'!D20),"-",'Model Participation Data'!D20)</f>
        <v>Percentage</v>
      </c>
      <c r="F16" s="160" t="str">
        <f>IF(ISBLANK('Model Participation Data'!E20),"-",'Model Participation Data'!E20)</f>
        <v>Active</v>
      </c>
      <c r="G16" s="160" t="str">
        <f>IF(ISBLANK('Model Participation Data'!L20),"-",'Model Participation Data'!L20)</f>
        <v>Quarterly</v>
      </c>
      <c r="H16" s="139" t="str">
        <f>'Model Participation Data'!P20</f>
        <v>-</v>
      </c>
      <c r="I16" s="136" t="str">
        <f>'Model Participation Data'!S20</f>
        <v>-</v>
      </c>
      <c r="J16" s="136" t="str">
        <f>'Model Participation Data'!V20</f>
        <v>-</v>
      </c>
      <c r="K16" s="136" t="str">
        <f>'Model Participation Data'!Y20</f>
        <v>-</v>
      </c>
      <c r="L16" s="136" t="str">
        <f>'Model Participation Data'!AB20</f>
        <v>-</v>
      </c>
      <c r="M16" s="140" t="str">
        <f>'Model Participation Data'!AQ20</f>
        <v>-</v>
      </c>
      <c r="N16" s="141">
        <f>'Model Participation Data'!AR20</f>
        <v>0</v>
      </c>
      <c r="O16" s="136" t="str">
        <f>'Model Participation Data'!AU20</f>
        <v>-</v>
      </c>
      <c r="P16" s="136" t="str">
        <f>'Model Participation Data'!AX20</f>
        <v>-</v>
      </c>
      <c r="Q16" s="136" t="str">
        <f>'Model Participation Data'!BA20</f>
        <v>-</v>
      </c>
      <c r="R16" s="136" t="str">
        <f>'Model Participation Data'!BD20</f>
        <v>-</v>
      </c>
      <c r="S16" s="140" t="str">
        <f>'Model Participation Data'!BS20</f>
        <v>-</v>
      </c>
      <c r="T16" s="141">
        <f>'Model Participation Data'!BT20</f>
        <v>0</v>
      </c>
      <c r="U16" s="136" t="str">
        <f>'Model Participation Data'!BW20</f>
        <v>-</v>
      </c>
      <c r="V16" s="136" t="str">
        <f>'Model Participation Data'!BZ20</f>
        <v>-</v>
      </c>
      <c r="W16" s="136" t="str">
        <f>'Model Participation Data'!CC20</f>
        <v>-</v>
      </c>
      <c r="X16" s="136" t="str">
        <f>'Model Participation Data'!CF20</f>
        <v>-</v>
      </c>
      <c r="Y16" s="140" t="str">
        <f>'Model Participation Data'!CU20</f>
        <v>-</v>
      </c>
      <c r="Z16" s="141">
        <f>'Model Participation Data'!CV20</f>
        <v>0</v>
      </c>
      <c r="AA16" s="136" t="str">
        <f>'Model Participation Data'!CY20</f>
        <v>-</v>
      </c>
      <c r="AB16" s="136" t="str">
        <f>'Model Participation Data'!DB20</f>
        <v>-</v>
      </c>
      <c r="AC16" s="136" t="str">
        <f>'Model Participation Data'!DE20</f>
        <v>-</v>
      </c>
      <c r="AD16" s="136" t="str">
        <f>'Model Participation Data'!DH20</f>
        <v>-</v>
      </c>
      <c r="AE16" s="137" t="str">
        <f>'Model Participation Data'!DW20</f>
        <v>-</v>
      </c>
      <c r="AF16" s="138">
        <f>'Model Participation Data'!DX20</f>
        <v>0</v>
      </c>
    </row>
    <row r="17" spans="2:32" ht="43.5" x14ac:dyDescent="0.35">
      <c r="B17" s="164" t="str">
        <f>IF(ISBLANK('Model Participation Data'!B21),"-",'Model Participation Data'!B21)</f>
        <v>Provider Organization</v>
      </c>
      <c r="C17" s="164" t="str">
        <f>IF(ISBLANK('Model Participation Data'!C21),"-",'Model Participation Data'!C21)</f>
        <v xml:space="preserve">Greater Washington Multi-Payer (Model 4): Provider Organizations Participating in SIM </v>
      </c>
      <c r="D17" s="165" t="str">
        <f>IF(ISBLANK('Model Participation Data'!G21),"-",'Model Participation Data'!G21)</f>
        <v xml:space="preserve">The total number of provider organizations participating in Model Four supported by SIM. </v>
      </c>
      <c r="E17" s="160" t="str">
        <f>IF(ISBLANK('Model Participation Data'!D21),"-",'Model Participation Data'!D21)</f>
        <v>Percentage</v>
      </c>
      <c r="F17" s="160" t="str">
        <f>IF(ISBLANK('Model Participation Data'!E21),"-",'Model Participation Data'!E21)</f>
        <v>Active</v>
      </c>
      <c r="G17" s="160" t="str">
        <f>IF(ISBLANK('Model Participation Data'!L21),"-",'Model Participation Data'!L21)</f>
        <v>Quarterly</v>
      </c>
      <c r="H17" s="139" t="str">
        <f>'Model Participation Data'!P21</f>
        <v>-</v>
      </c>
      <c r="I17" s="136" t="str">
        <f>'Model Participation Data'!S21</f>
        <v>-</v>
      </c>
      <c r="J17" s="136" t="str">
        <f>'Model Participation Data'!V21</f>
        <v>-</v>
      </c>
      <c r="K17" s="136" t="str">
        <f>'Model Participation Data'!Y21</f>
        <v>-</v>
      </c>
      <c r="L17" s="136" t="str">
        <f>'Model Participation Data'!AB21</f>
        <v>-</v>
      </c>
      <c r="M17" s="140" t="str">
        <f>'Model Participation Data'!AQ21</f>
        <v>-</v>
      </c>
      <c r="N17" s="141">
        <f>'Model Participation Data'!AR21</f>
        <v>0</v>
      </c>
      <c r="O17" s="136" t="str">
        <f>'Model Participation Data'!AU21</f>
        <v>-</v>
      </c>
      <c r="P17" s="136" t="str">
        <f>'Model Participation Data'!AX21</f>
        <v>-</v>
      </c>
      <c r="Q17" s="136" t="str">
        <f>'Model Participation Data'!BA21</f>
        <v>-</v>
      </c>
      <c r="R17" s="136" t="str">
        <f>'Model Participation Data'!BD21</f>
        <v>-</v>
      </c>
      <c r="S17" s="140" t="str">
        <f>'Model Participation Data'!BS21</f>
        <v>-</v>
      </c>
      <c r="T17" s="141">
        <f>'Model Participation Data'!BT21</f>
        <v>0</v>
      </c>
      <c r="U17" s="136" t="str">
        <f>'Model Participation Data'!BW21</f>
        <v>-</v>
      </c>
      <c r="V17" s="136" t="str">
        <f>'Model Participation Data'!BZ21</f>
        <v>-</v>
      </c>
      <c r="W17" s="136" t="str">
        <f>'Model Participation Data'!CC21</f>
        <v>-</v>
      </c>
      <c r="X17" s="136" t="str">
        <f>'Model Participation Data'!CF21</f>
        <v>-</v>
      </c>
      <c r="Y17" s="140" t="str">
        <f>'Model Participation Data'!CU21</f>
        <v>-</v>
      </c>
      <c r="Z17" s="141">
        <f>'Model Participation Data'!CV21</f>
        <v>0</v>
      </c>
      <c r="AA17" s="136" t="str">
        <f>'Model Participation Data'!CY21</f>
        <v>-</v>
      </c>
      <c r="AB17" s="136" t="str">
        <f>'Model Participation Data'!DB21</f>
        <v>-</v>
      </c>
      <c r="AC17" s="136" t="str">
        <f>'Model Participation Data'!DE21</f>
        <v>-</v>
      </c>
      <c r="AD17" s="136" t="str">
        <f>'Model Participation Data'!DH21</f>
        <v>-</v>
      </c>
      <c r="AE17" s="137" t="str">
        <f>'Model Participation Data'!DW21</f>
        <v>-</v>
      </c>
      <c r="AF17" s="138">
        <f>'Model Participation Data'!DX21</f>
        <v>0</v>
      </c>
    </row>
    <row r="18" spans="2:32" ht="58" x14ac:dyDescent="0.35">
      <c r="B18" s="164" t="str">
        <f>IF(ISBLANK('Model Participation Data'!B22),"-",'Model Participation Data'!B22)</f>
        <v>Beneficiary Unique Count</v>
      </c>
      <c r="C18" s="164" t="str">
        <f>IF(ISBLANK('Model Participation Data'!C22),"-",'Model Participation Data'!C22)</f>
        <v>Population Impacted by SIM (All Models)</v>
      </c>
      <c r="D18" s="165" t="str">
        <f>IF(ISBLANK('Model Participation Data'!G22),"-",'Model Participation Data'!G22)</f>
        <v xml:space="preserve">The total number of beneficiaries (individuals) receiving care through any value-based purchasing and alternative payment model supported by SIM.  </v>
      </c>
      <c r="E18" s="160" t="str">
        <f>IF(ISBLANK('Model Participation Data'!D22),"-",'Model Participation Data'!D22)</f>
        <v>Percentage</v>
      </c>
      <c r="F18" s="160" t="str">
        <f>IF(ISBLANK('Model Participation Data'!E22),"-",'Model Participation Data'!E22)</f>
        <v>Active</v>
      </c>
      <c r="G18" s="160" t="str">
        <f>IF(ISBLANK('Model Participation Data'!L22),"-",'Model Participation Data'!L22)</f>
        <v>Annual</v>
      </c>
      <c r="H18" s="139">
        <f>'Model Participation Data'!P22</f>
        <v>0</v>
      </c>
      <c r="I18" s="136" t="str">
        <f>'Model Participation Data'!S22</f>
        <v>-</v>
      </c>
      <c r="J18" s="136" t="str">
        <f>'Model Participation Data'!V22</f>
        <v>-</v>
      </c>
      <c r="K18" s="136" t="str">
        <f>'Model Participation Data'!Y22</f>
        <v>-</v>
      </c>
      <c r="L18" s="136" t="str">
        <f>'Model Participation Data'!AB22</f>
        <v>-</v>
      </c>
      <c r="M18" s="140">
        <f>'Model Participation Data'!AQ22</f>
        <v>2.2144298898896114E-2</v>
      </c>
      <c r="N18" s="141">
        <f>'Model Participation Data'!AR22</f>
        <v>3.3212313988613115E-2</v>
      </c>
      <c r="O18" s="136" t="str">
        <f>'Model Participation Data'!AU22</f>
        <v>-</v>
      </c>
      <c r="P18" s="136" t="str">
        <f>'Model Participation Data'!AX22</f>
        <v>-</v>
      </c>
      <c r="Q18" s="136" t="str">
        <f>'Model Participation Data'!BA22</f>
        <v>-</v>
      </c>
      <c r="R18" s="136" t="str">
        <f>'Model Participation Data'!BD22</f>
        <v>-</v>
      </c>
      <c r="S18" s="140" t="str">
        <f>'Model Participation Data'!BS22</f>
        <v>-</v>
      </c>
      <c r="T18" s="141">
        <f>'Model Participation Data'!BT22</f>
        <v>0</v>
      </c>
      <c r="U18" s="136" t="str">
        <f>'Model Participation Data'!BW22</f>
        <v>-</v>
      </c>
      <c r="V18" s="136" t="str">
        <f>'Model Participation Data'!BZ22</f>
        <v>-</v>
      </c>
      <c r="W18" s="136" t="str">
        <f>'Model Participation Data'!CC22</f>
        <v>-</v>
      </c>
      <c r="X18" s="136" t="str">
        <f>'Model Participation Data'!CF22</f>
        <v>-</v>
      </c>
      <c r="Y18" s="140" t="str">
        <f>'Model Participation Data'!CU22</f>
        <v>-</v>
      </c>
      <c r="Z18" s="141">
        <f>'Model Participation Data'!CV22</f>
        <v>0</v>
      </c>
      <c r="AA18" s="136" t="str">
        <f>'Model Participation Data'!CY22</f>
        <v>-</v>
      </c>
      <c r="AB18" s="136" t="str">
        <f>'Model Participation Data'!DB22</f>
        <v>-</v>
      </c>
      <c r="AC18" s="136" t="str">
        <f>'Model Participation Data'!DE22</f>
        <v>-</v>
      </c>
      <c r="AD18" s="136" t="str">
        <f>'Model Participation Data'!DH22</f>
        <v>-</v>
      </c>
      <c r="AE18" s="137" t="str">
        <f>'Model Participation Data'!DW22</f>
        <v>-</v>
      </c>
      <c r="AF18" s="138">
        <f>'Model Participation Data'!DX22</f>
        <v>0</v>
      </c>
    </row>
    <row r="19" spans="2:32" ht="58" x14ac:dyDescent="0.35">
      <c r="B19" s="164" t="str">
        <f>IF(ISBLANK('Model Participation Data'!B23),"-",'Model Participation Data'!B23)</f>
        <v>Provider Unique Count</v>
      </c>
      <c r="C19" s="164" t="str">
        <f>IF(ISBLANK('Model Participation Data'!C23),"-",'Model Participation Data'!C23)</f>
        <v>Providers Participating in SIM (All Models)</v>
      </c>
      <c r="D19" s="165" t="str">
        <f>IF(ISBLANK('Model Participation Data'!G23),"-",'Model Participation Data'!G23)</f>
        <v xml:space="preserve">The total number of providers participating in any value-based purchasing and alternative payment model supported by SIM. </v>
      </c>
      <c r="E19" s="160" t="str">
        <f>IF(ISBLANK('Model Participation Data'!D23),"-",'Model Participation Data'!D23)</f>
        <v>Percentage</v>
      </c>
      <c r="F19" s="160" t="str">
        <f>IF(ISBLANK('Model Participation Data'!E23),"-",'Model Participation Data'!E23)</f>
        <v>Active</v>
      </c>
      <c r="G19" s="160" t="str">
        <f>IF(ISBLANK('Model Participation Data'!L23),"-",'Model Participation Data'!L23)</f>
        <v>Annual</v>
      </c>
      <c r="H19" s="139">
        <f>'Model Participation Data'!P23</f>
        <v>0</v>
      </c>
      <c r="I19" s="136" t="str">
        <f>'Model Participation Data'!S23</f>
        <v>-</v>
      </c>
      <c r="J19" s="136" t="str">
        <f>'Model Participation Data'!V23</f>
        <v>-</v>
      </c>
      <c r="K19" s="136" t="str">
        <f>'Model Participation Data'!Y23</f>
        <v>-</v>
      </c>
      <c r="L19" s="136" t="str">
        <f>'Model Participation Data'!AB23</f>
        <v>-</v>
      </c>
      <c r="M19" s="140">
        <f>'Model Participation Data'!AQ23</f>
        <v>0.57623930586736238</v>
      </c>
      <c r="N19" s="141">
        <f>'Model Participation Data'!AR23</f>
        <v>0</v>
      </c>
      <c r="O19" s="136" t="str">
        <f>'Model Participation Data'!AU23</f>
        <v>-</v>
      </c>
      <c r="P19" s="136" t="str">
        <f>'Model Participation Data'!AX23</f>
        <v>-</v>
      </c>
      <c r="Q19" s="136" t="str">
        <f>'Model Participation Data'!BA23</f>
        <v>-</v>
      </c>
      <c r="R19" s="136" t="str">
        <f>'Model Participation Data'!BD23</f>
        <v>-</v>
      </c>
      <c r="S19" s="140" t="str">
        <f>'Model Participation Data'!BS23</f>
        <v>-</v>
      </c>
      <c r="T19" s="141">
        <f>'Model Participation Data'!BT23</f>
        <v>0</v>
      </c>
      <c r="U19" s="136" t="str">
        <f>'Model Participation Data'!BW23</f>
        <v>-</v>
      </c>
      <c r="V19" s="136" t="str">
        <f>'Model Participation Data'!BZ23</f>
        <v>-</v>
      </c>
      <c r="W19" s="136" t="str">
        <f>'Model Participation Data'!CC23</f>
        <v>-</v>
      </c>
      <c r="X19" s="136" t="str">
        <f>'Model Participation Data'!CF23</f>
        <v>-</v>
      </c>
      <c r="Y19" s="140" t="str">
        <f>'Model Participation Data'!CU23</f>
        <v>-</v>
      </c>
      <c r="Z19" s="141">
        <f>'Model Participation Data'!CV23</f>
        <v>0</v>
      </c>
      <c r="AA19" s="136" t="str">
        <f>'Model Participation Data'!CY23</f>
        <v>-</v>
      </c>
      <c r="AB19" s="136" t="str">
        <f>'Model Participation Data'!DB23</f>
        <v>-</v>
      </c>
      <c r="AC19" s="136" t="str">
        <f>'Model Participation Data'!DE23</f>
        <v>-</v>
      </c>
      <c r="AD19" s="136" t="str">
        <f>'Model Participation Data'!DH23</f>
        <v>-</v>
      </c>
      <c r="AE19" s="137" t="str">
        <f>'Model Participation Data'!DW23</f>
        <v>-</v>
      </c>
      <c r="AF19" s="138">
        <f>'Model Participation Data'!DX23</f>
        <v>0</v>
      </c>
    </row>
    <row r="20" spans="2:32" ht="58" x14ac:dyDescent="0.35">
      <c r="B20" s="164" t="str">
        <f>IF(ISBLANK('Model Participation Data'!B24),"-",'Model Participation Data'!B24)</f>
        <v>Provider Organization Unique Count</v>
      </c>
      <c r="C20" s="164" t="str">
        <f>IF(ISBLANK('Model Participation Data'!C24),"-",'Model Participation Data'!C24)</f>
        <v>Provider Organizations Participating in SIM (All Models)</v>
      </c>
      <c r="D20" s="165" t="str">
        <f>IF(ISBLANK('Model Participation Data'!G24),"-",'Model Participation Data'!G24)</f>
        <v xml:space="preserve">The total number of provider organizations participating in any value-based purchasing and alternative payment model supported by SIM. </v>
      </c>
      <c r="E20" s="160" t="str">
        <f>IF(ISBLANK('Model Participation Data'!D24),"-",'Model Participation Data'!D24)</f>
        <v>Percentage</v>
      </c>
      <c r="F20" s="160" t="str">
        <f>IF(ISBLANK('Model Participation Data'!E24),"-",'Model Participation Data'!E24)</f>
        <v>Active</v>
      </c>
      <c r="G20" s="160" t="str">
        <f>IF(ISBLANK('Model Participation Data'!L24),"-",'Model Participation Data'!L24)</f>
        <v>Annual</v>
      </c>
      <c r="H20" s="139">
        <f>'Model Participation Data'!P24</f>
        <v>0</v>
      </c>
      <c r="I20" s="136" t="str">
        <f>'Model Participation Data'!S24</f>
        <v>-</v>
      </c>
      <c r="J20" s="136" t="str">
        <f>'Model Participation Data'!V24</f>
        <v>-</v>
      </c>
      <c r="K20" s="136" t="str">
        <f>'Model Participation Data'!Y24</f>
        <v>-</v>
      </c>
      <c r="L20" s="136" t="str">
        <f>'Model Participation Data'!AB24</f>
        <v>-</v>
      </c>
      <c r="M20" s="140" t="str">
        <f>'Model Participation Data'!AQ24</f>
        <v>-</v>
      </c>
      <c r="N20" s="141">
        <f>'Model Participation Data'!AR24</f>
        <v>0</v>
      </c>
      <c r="O20" s="136" t="str">
        <f>'Model Participation Data'!AU24</f>
        <v>-</v>
      </c>
      <c r="P20" s="136" t="str">
        <f>'Model Participation Data'!AX24</f>
        <v>-</v>
      </c>
      <c r="Q20" s="136" t="str">
        <f>'Model Participation Data'!BA24</f>
        <v>-</v>
      </c>
      <c r="R20" s="136" t="str">
        <f>'Model Participation Data'!BD24</f>
        <v>-</v>
      </c>
      <c r="S20" s="140" t="str">
        <f>'Model Participation Data'!BS24</f>
        <v>-</v>
      </c>
      <c r="T20" s="141">
        <f>'Model Participation Data'!BT24</f>
        <v>0</v>
      </c>
      <c r="U20" s="136" t="str">
        <f>'Model Participation Data'!BW24</f>
        <v>-</v>
      </c>
      <c r="V20" s="136" t="str">
        <f>'Model Participation Data'!BZ24</f>
        <v>-</v>
      </c>
      <c r="W20" s="136" t="str">
        <f>'Model Participation Data'!CC24</f>
        <v>-</v>
      </c>
      <c r="X20" s="136" t="str">
        <f>'Model Participation Data'!CF24</f>
        <v>-</v>
      </c>
      <c r="Y20" s="140" t="str">
        <f>'Model Participation Data'!CU24</f>
        <v>-</v>
      </c>
      <c r="Z20" s="141">
        <f>'Model Participation Data'!CV24</f>
        <v>0</v>
      </c>
      <c r="AA20" s="136" t="str">
        <f>'Model Participation Data'!CY24</f>
        <v>-</v>
      </c>
      <c r="AB20" s="136" t="str">
        <f>'Model Participation Data'!DB24</f>
        <v>-</v>
      </c>
      <c r="AC20" s="136" t="str">
        <f>'Model Participation Data'!DE24</f>
        <v>-</v>
      </c>
      <c r="AD20" s="136" t="str">
        <f>'Model Participation Data'!DH24</f>
        <v>-</v>
      </c>
      <c r="AE20" s="137" t="str">
        <f>'Model Participation Data'!DW24</f>
        <v>-</v>
      </c>
      <c r="AF20" s="138">
        <f>'Model Participation Data'!DX24</f>
        <v>0</v>
      </c>
    </row>
    <row r="21" spans="2:32" hidden="1" outlineLevel="1" x14ac:dyDescent="0.35">
      <c r="B21" s="164" t="str">
        <f>IF(ISBLANK('Model Participation Data'!B25),"-",'Model Participation Data'!B25)</f>
        <v>-</v>
      </c>
      <c r="C21" s="164" t="str">
        <f>IF(ISBLANK('Model Participation Data'!C25),"-",'Model Participation Data'!C25)</f>
        <v>-</v>
      </c>
      <c r="D21" s="165" t="str">
        <f>IF(ISBLANK('Model Participation Data'!G25),"-",'Model Participation Data'!G25)</f>
        <v>-</v>
      </c>
      <c r="E21" s="160" t="str">
        <f>IF(ISBLANK('Model Participation Data'!D25),"-",'Model Participation Data'!D25)</f>
        <v>-</v>
      </c>
      <c r="F21" s="160" t="str">
        <f>IF(ISBLANK('Model Participation Data'!E25),"-",'Model Participation Data'!E25)</f>
        <v>-</v>
      </c>
      <c r="G21" s="160" t="str">
        <f>IF(ISBLANK('Model Participation Data'!L25),"-",'Model Participation Data'!L25)</f>
        <v>-</v>
      </c>
      <c r="H21" s="139" t="str">
        <f>'Model Participation Data'!P25</f>
        <v>-</v>
      </c>
      <c r="I21" s="136" t="str">
        <f>'Model Participation Data'!S25</f>
        <v>-</v>
      </c>
      <c r="J21" s="136" t="str">
        <f>'Model Participation Data'!V25</f>
        <v>-</v>
      </c>
      <c r="K21" s="136" t="str">
        <f>'Model Participation Data'!Y25</f>
        <v>-</v>
      </c>
      <c r="L21" s="136" t="str">
        <f>'Model Participation Data'!AB25</f>
        <v>-</v>
      </c>
      <c r="M21" s="140" t="str">
        <f>'Model Participation Data'!AQ25</f>
        <v>-</v>
      </c>
      <c r="N21" s="141">
        <f>'Model Participation Data'!AR25</f>
        <v>0</v>
      </c>
      <c r="O21" s="136" t="str">
        <f>'Model Participation Data'!AU25</f>
        <v>-</v>
      </c>
      <c r="P21" s="136" t="str">
        <f>'Model Participation Data'!AX25</f>
        <v>-</v>
      </c>
      <c r="Q21" s="136" t="str">
        <f>'Model Participation Data'!BA25</f>
        <v>-</v>
      </c>
      <c r="R21" s="136" t="str">
        <f>'Model Participation Data'!BD25</f>
        <v>-</v>
      </c>
      <c r="S21" s="140" t="str">
        <f>'Model Participation Data'!BS25</f>
        <v>-</v>
      </c>
      <c r="T21" s="141">
        <f>'Model Participation Data'!BT25</f>
        <v>0</v>
      </c>
      <c r="U21" s="136" t="str">
        <f>'Model Participation Data'!BW25</f>
        <v>-</v>
      </c>
      <c r="V21" s="136" t="str">
        <f>'Model Participation Data'!BZ25</f>
        <v>-</v>
      </c>
      <c r="W21" s="136" t="str">
        <f>'Model Participation Data'!CC25</f>
        <v>-</v>
      </c>
      <c r="X21" s="136" t="str">
        <f>'Model Participation Data'!CF25</f>
        <v>-</v>
      </c>
      <c r="Y21" s="140" t="str">
        <f>'Model Participation Data'!CU25</f>
        <v>-</v>
      </c>
      <c r="Z21" s="141">
        <f>'Model Participation Data'!CV25</f>
        <v>0</v>
      </c>
      <c r="AA21" s="136" t="str">
        <f>'Model Participation Data'!CY25</f>
        <v>-</v>
      </c>
      <c r="AB21" s="136" t="str">
        <f>'Model Participation Data'!DB25</f>
        <v>-</v>
      </c>
      <c r="AC21" s="136" t="str">
        <f>'Model Participation Data'!DE25</f>
        <v>-</v>
      </c>
      <c r="AD21" s="136" t="str">
        <f>'Model Participation Data'!DH25</f>
        <v>-</v>
      </c>
      <c r="AE21" s="137" t="str">
        <f>'Model Participation Data'!DW25</f>
        <v>-</v>
      </c>
      <c r="AF21" s="138">
        <f>'Model Participation Data'!DX25</f>
        <v>0</v>
      </c>
    </row>
    <row r="22" spans="2:32" hidden="1" outlineLevel="1" x14ac:dyDescent="0.35">
      <c r="B22" s="164" t="str">
        <f>IF(ISBLANK('Model Participation Data'!B26),"-",'Model Participation Data'!B26)</f>
        <v>-</v>
      </c>
      <c r="C22" s="164" t="str">
        <f>IF(ISBLANK('Model Participation Data'!C26),"-",'Model Participation Data'!C26)</f>
        <v>-</v>
      </c>
      <c r="D22" s="165" t="str">
        <f>IF(ISBLANK('Model Participation Data'!G26),"-",'Model Participation Data'!G26)</f>
        <v>-</v>
      </c>
      <c r="E22" s="160" t="str">
        <f>IF(ISBLANK('Model Participation Data'!D26),"-",'Model Participation Data'!D26)</f>
        <v>-</v>
      </c>
      <c r="F22" s="160" t="str">
        <f>IF(ISBLANK('Model Participation Data'!E26),"-",'Model Participation Data'!E26)</f>
        <v>-</v>
      </c>
      <c r="G22" s="160" t="str">
        <f>IF(ISBLANK('Model Participation Data'!L26),"-",'Model Participation Data'!L26)</f>
        <v>-</v>
      </c>
      <c r="H22" s="139" t="str">
        <f>'Model Participation Data'!P26</f>
        <v>-</v>
      </c>
      <c r="I22" s="136" t="str">
        <f>'Model Participation Data'!S26</f>
        <v>-</v>
      </c>
      <c r="J22" s="136" t="str">
        <f>'Model Participation Data'!V26</f>
        <v>-</v>
      </c>
      <c r="K22" s="136" t="str">
        <f>'Model Participation Data'!Y26</f>
        <v>-</v>
      </c>
      <c r="L22" s="136" t="str">
        <f>'Model Participation Data'!AB26</f>
        <v>-</v>
      </c>
      <c r="M22" s="140" t="str">
        <f>'Model Participation Data'!AQ26</f>
        <v>-</v>
      </c>
      <c r="N22" s="141">
        <f>'Model Participation Data'!AR26</f>
        <v>0</v>
      </c>
      <c r="O22" s="136" t="str">
        <f>'Model Participation Data'!AU26</f>
        <v>-</v>
      </c>
      <c r="P22" s="136" t="str">
        <f>'Model Participation Data'!AX26</f>
        <v>-</v>
      </c>
      <c r="Q22" s="136" t="str">
        <f>'Model Participation Data'!BA26</f>
        <v>-</v>
      </c>
      <c r="R22" s="136" t="str">
        <f>'Model Participation Data'!BD26</f>
        <v>-</v>
      </c>
      <c r="S22" s="140" t="str">
        <f>'Model Participation Data'!BS26</f>
        <v>-</v>
      </c>
      <c r="T22" s="141">
        <f>'Model Participation Data'!BT26</f>
        <v>0</v>
      </c>
      <c r="U22" s="136" t="str">
        <f>'Model Participation Data'!BW26</f>
        <v>-</v>
      </c>
      <c r="V22" s="136" t="str">
        <f>'Model Participation Data'!BZ26</f>
        <v>-</v>
      </c>
      <c r="W22" s="136" t="str">
        <f>'Model Participation Data'!CC26</f>
        <v>-</v>
      </c>
      <c r="X22" s="136" t="str">
        <f>'Model Participation Data'!CF26</f>
        <v>-</v>
      </c>
      <c r="Y22" s="140" t="str">
        <f>'Model Participation Data'!CU26</f>
        <v>-</v>
      </c>
      <c r="Z22" s="141">
        <f>'Model Participation Data'!CV26</f>
        <v>0</v>
      </c>
      <c r="AA22" s="136" t="str">
        <f>'Model Participation Data'!CY26</f>
        <v>-</v>
      </c>
      <c r="AB22" s="136" t="str">
        <f>'Model Participation Data'!DB26</f>
        <v>-</v>
      </c>
      <c r="AC22" s="136" t="str">
        <f>'Model Participation Data'!DE26</f>
        <v>-</v>
      </c>
      <c r="AD22" s="136" t="str">
        <f>'Model Participation Data'!DH26</f>
        <v>-</v>
      </c>
      <c r="AE22" s="137" t="str">
        <f>'Model Participation Data'!DW26</f>
        <v>-</v>
      </c>
      <c r="AF22" s="138">
        <f>'Model Participation Data'!DX26</f>
        <v>0</v>
      </c>
    </row>
    <row r="23" spans="2:32" hidden="1" outlineLevel="1" x14ac:dyDescent="0.35">
      <c r="B23" s="164" t="str">
        <f>IF(ISBLANK('Model Participation Data'!B27),"-",'Model Participation Data'!B27)</f>
        <v>-</v>
      </c>
      <c r="C23" s="164" t="str">
        <f>IF(ISBLANK('Model Participation Data'!C27),"-",'Model Participation Data'!C27)</f>
        <v>-</v>
      </c>
      <c r="D23" s="165" t="str">
        <f>IF(ISBLANK('Model Participation Data'!G27),"-",'Model Participation Data'!G27)</f>
        <v>-</v>
      </c>
      <c r="E23" s="160" t="str">
        <f>IF(ISBLANK('Model Participation Data'!D27),"-",'Model Participation Data'!D27)</f>
        <v>-</v>
      </c>
      <c r="F23" s="160" t="str">
        <f>IF(ISBLANK('Model Participation Data'!E27),"-",'Model Participation Data'!E27)</f>
        <v>-</v>
      </c>
      <c r="G23" s="160" t="str">
        <f>IF(ISBLANK('Model Participation Data'!L27),"-",'Model Participation Data'!L27)</f>
        <v>-</v>
      </c>
      <c r="H23" s="139" t="str">
        <f>'Model Participation Data'!P27</f>
        <v>-</v>
      </c>
      <c r="I23" s="136" t="str">
        <f>'Model Participation Data'!S27</f>
        <v>-</v>
      </c>
      <c r="J23" s="136" t="str">
        <f>'Model Participation Data'!V27</f>
        <v>-</v>
      </c>
      <c r="K23" s="136" t="str">
        <f>'Model Participation Data'!Y27</f>
        <v>-</v>
      </c>
      <c r="L23" s="136" t="str">
        <f>'Model Participation Data'!AB27</f>
        <v>-</v>
      </c>
      <c r="M23" s="140" t="str">
        <f>'Model Participation Data'!AQ27</f>
        <v>-</v>
      </c>
      <c r="N23" s="141">
        <f>'Model Participation Data'!AR27</f>
        <v>0</v>
      </c>
      <c r="O23" s="136" t="str">
        <f>'Model Participation Data'!AU27</f>
        <v>-</v>
      </c>
      <c r="P23" s="136" t="str">
        <f>'Model Participation Data'!AX27</f>
        <v>-</v>
      </c>
      <c r="Q23" s="136" t="str">
        <f>'Model Participation Data'!BA27</f>
        <v>-</v>
      </c>
      <c r="R23" s="136" t="str">
        <f>'Model Participation Data'!BD27</f>
        <v>-</v>
      </c>
      <c r="S23" s="140" t="str">
        <f>'Model Participation Data'!BS27</f>
        <v>-</v>
      </c>
      <c r="T23" s="141">
        <f>'Model Participation Data'!BT27</f>
        <v>0</v>
      </c>
      <c r="U23" s="136" t="str">
        <f>'Model Participation Data'!BW27</f>
        <v>-</v>
      </c>
      <c r="V23" s="136" t="str">
        <f>'Model Participation Data'!BZ27</f>
        <v>-</v>
      </c>
      <c r="W23" s="136" t="str">
        <f>'Model Participation Data'!CC27</f>
        <v>-</v>
      </c>
      <c r="X23" s="136" t="str">
        <f>'Model Participation Data'!CF27</f>
        <v>-</v>
      </c>
      <c r="Y23" s="140" t="str">
        <f>'Model Participation Data'!CU27</f>
        <v>-</v>
      </c>
      <c r="Z23" s="141">
        <f>'Model Participation Data'!CV27</f>
        <v>0</v>
      </c>
      <c r="AA23" s="136" t="str">
        <f>'Model Participation Data'!CY27</f>
        <v>-</v>
      </c>
      <c r="AB23" s="136" t="str">
        <f>'Model Participation Data'!DB27</f>
        <v>-</v>
      </c>
      <c r="AC23" s="136" t="str">
        <f>'Model Participation Data'!DE27</f>
        <v>-</v>
      </c>
      <c r="AD23" s="136" t="str">
        <f>'Model Participation Data'!DH27</f>
        <v>-</v>
      </c>
      <c r="AE23" s="137" t="str">
        <f>'Model Participation Data'!DW27</f>
        <v>-</v>
      </c>
      <c r="AF23" s="138">
        <f>'Model Participation Data'!DX27</f>
        <v>0</v>
      </c>
    </row>
    <row r="24" spans="2:32" hidden="1" outlineLevel="1" x14ac:dyDescent="0.35">
      <c r="B24" s="164" t="str">
        <f>IF(ISBLANK('Model Participation Data'!B28),"-",'Model Participation Data'!B28)</f>
        <v>-</v>
      </c>
      <c r="C24" s="164" t="str">
        <f>IF(ISBLANK('Model Participation Data'!C28),"-",'Model Participation Data'!C28)</f>
        <v>-</v>
      </c>
      <c r="D24" s="165" t="str">
        <f>IF(ISBLANK('Model Participation Data'!G28),"-",'Model Participation Data'!G28)</f>
        <v>-</v>
      </c>
      <c r="E24" s="160" t="str">
        <f>IF(ISBLANK('Model Participation Data'!D28),"-",'Model Participation Data'!D28)</f>
        <v>-</v>
      </c>
      <c r="F24" s="160" t="str">
        <f>IF(ISBLANK('Model Participation Data'!E28),"-",'Model Participation Data'!E28)</f>
        <v>-</v>
      </c>
      <c r="G24" s="160" t="str">
        <f>IF(ISBLANK('Model Participation Data'!L28),"-",'Model Participation Data'!L28)</f>
        <v>-</v>
      </c>
      <c r="H24" s="139" t="str">
        <f>'Model Participation Data'!P28</f>
        <v>-</v>
      </c>
      <c r="I24" s="136" t="str">
        <f>'Model Participation Data'!S28</f>
        <v>-</v>
      </c>
      <c r="J24" s="136" t="str">
        <f>'Model Participation Data'!V28</f>
        <v>-</v>
      </c>
      <c r="K24" s="136" t="str">
        <f>'Model Participation Data'!Y28</f>
        <v>-</v>
      </c>
      <c r="L24" s="136" t="str">
        <f>'Model Participation Data'!AB28</f>
        <v>-</v>
      </c>
      <c r="M24" s="140" t="str">
        <f>'Model Participation Data'!AQ28</f>
        <v>-</v>
      </c>
      <c r="N24" s="141">
        <f>'Model Participation Data'!AR28</f>
        <v>0</v>
      </c>
      <c r="O24" s="136" t="str">
        <f>'Model Participation Data'!AU28</f>
        <v>-</v>
      </c>
      <c r="P24" s="136" t="str">
        <f>'Model Participation Data'!AX28</f>
        <v>-</v>
      </c>
      <c r="Q24" s="136" t="str">
        <f>'Model Participation Data'!BA28</f>
        <v>-</v>
      </c>
      <c r="R24" s="136" t="str">
        <f>'Model Participation Data'!BD28</f>
        <v>-</v>
      </c>
      <c r="S24" s="140" t="str">
        <f>'Model Participation Data'!BS28</f>
        <v>-</v>
      </c>
      <c r="T24" s="141">
        <f>'Model Participation Data'!BT28</f>
        <v>0</v>
      </c>
      <c r="U24" s="136" t="str">
        <f>'Model Participation Data'!BW28</f>
        <v>-</v>
      </c>
      <c r="V24" s="136" t="str">
        <f>'Model Participation Data'!BZ28</f>
        <v>-</v>
      </c>
      <c r="W24" s="136" t="str">
        <f>'Model Participation Data'!CC28</f>
        <v>-</v>
      </c>
      <c r="X24" s="136" t="str">
        <f>'Model Participation Data'!CF28</f>
        <v>-</v>
      </c>
      <c r="Y24" s="140" t="str">
        <f>'Model Participation Data'!CU28</f>
        <v>-</v>
      </c>
      <c r="Z24" s="141">
        <f>'Model Participation Data'!CV28</f>
        <v>0</v>
      </c>
      <c r="AA24" s="136" t="str">
        <f>'Model Participation Data'!CY28</f>
        <v>-</v>
      </c>
      <c r="AB24" s="136" t="str">
        <f>'Model Participation Data'!DB28</f>
        <v>-</v>
      </c>
      <c r="AC24" s="136" t="str">
        <f>'Model Participation Data'!DE28</f>
        <v>-</v>
      </c>
      <c r="AD24" s="136" t="str">
        <f>'Model Participation Data'!DH28</f>
        <v>-</v>
      </c>
      <c r="AE24" s="137" t="str">
        <f>'Model Participation Data'!DW28</f>
        <v>-</v>
      </c>
      <c r="AF24" s="138">
        <f>'Model Participation Data'!DX28</f>
        <v>0</v>
      </c>
    </row>
    <row r="25" spans="2:32" hidden="1" outlineLevel="1" x14ac:dyDescent="0.35">
      <c r="B25" s="164" t="str">
        <f>IF(ISBLANK('Model Participation Data'!B29),"-",'Model Participation Data'!B29)</f>
        <v>-</v>
      </c>
      <c r="C25" s="164" t="str">
        <f>IF(ISBLANK('Model Participation Data'!C29),"-",'Model Participation Data'!C29)</f>
        <v>-</v>
      </c>
      <c r="D25" s="165" t="str">
        <f>IF(ISBLANK('Model Participation Data'!G29),"-",'Model Participation Data'!G29)</f>
        <v>-</v>
      </c>
      <c r="E25" s="160" t="str">
        <f>IF(ISBLANK('Model Participation Data'!D29),"-",'Model Participation Data'!D29)</f>
        <v>-</v>
      </c>
      <c r="F25" s="160" t="str">
        <f>IF(ISBLANK('Model Participation Data'!E29),"-",'Model Participation Data'!E29)</f>
        <v>-</v>
      </c>
      <c r="G25" s="160" t="str">
        <f>IF(ISBLANK('Model Participation Data'!L29),"-",'Model Participation Data'!L29)</f>
        <v>-</v>
      </c>
      <c r="H25" s="139" t="str">
        <f>'Model Participation Data'!P29</f>
        <v>-</v>
      </c>
      <c r="I25" s="136" t="str">
        <f>'Model Participation Data'!S29</f>
        <v>-</v>
      </c>
      <c r="J25" s="136" t="str">
        <f>'Model Participation Data'!V29</f>
        <v>-</v>
      </c>
      <c r="K25" s="136" t="str">
        <f>'Model Participation Data'!Y29</f>
        <v>-</v>
      </c>
      <c r="L25" s="136" t="str">
        <f>'Model Participation Data'!AB29</f>
        <v>-</v>
      </c>
      <c r="M25" s="140" t="str">
        <f>'Model Participation Data'!AQ29</f>
        <v>-</v>
      </c>
      <c r="N25" s="141">
        <f>'Model Participation Data'!AR29</f>
        <v>0</v>
      </c>
      <c r="O25" s="136" t="str">
        <f>'Model Participation Data'!AU29</f>
        <v>-</v>
      </c>
      <c r="P25" s="136" t="str">
        <f>'Model Participation Data'!AX29</f>
        <v>-</v>
      </c>
      <c r="Q25" s="136" t="str">
        <f>'Model Participation Data'!BA29</f>
        <v>-</v>
      </c>
      <c r="R25" s="136" t="str">
        <f>'Model Participation Data'!BD29</f>
        <v>-</v>
      </c>
      <c r="S25" s="140" t="str">
        <f>'Model Participation Data'!BS29</f>
        <v>-</v>
      </c>
      <c r="T25" s="141">
        <f>'Model Participation Data'!BT29</f>
        <v>0</v>
      </c>
      <c r="U25" s="136" t="str">
        <f>'Model Participation Data'!BW29</f>
        <v>-</v>
      </c>
      <c r="V25" s="136" t="str">
        <f>'Model Participation Data'!BZ29</f>
        <v>-</v>
      </c>
      <c r="W25" s="136" t="str">
        <f>'Model Participation Data'!CC29</f>
        <v>-</v>
      </c>
      <c r="X25" s="136" t="str">
        <f>'Model Participation Data'!CF29</f>
        <v>-</v>
      </c>
      <c r="Y25" s="140" t="str">
        <f>'Model Participation Data'!CU29</f>
        <v>-</v>
      </c>
      <c r="Z25" s="141">
        <f>'Model Participation Data'!CV29</f>
        <v>0</v>
      </c>
      <c r="AA25" s="136" t="str">
        <f>'Model Participation Data'!CY29</f>
        <v>-</v>
      </c>
      <c r="AB25" s="136" t="str">
        <f>'Model Participation Data'!DB29</f>
        <v>-</v>
      </c>
      <c r="AC25" s="136" t="str">
        <f>'Model Participation Data'!DE29</f>
        <v>-</v>
      </c>
      <c r="AD25" s="136" t="str">
        <f>'Model Participation Data'!DH29</f>
        <v>-</v>
      </c>
      <c r="AE25" s="137" t="str">
        <f>'Model Participation Data'!DW29</f>
        <v>-</v>
      </c>
      <c r="AF25" s="138">
        <f>'Model Participation Data'!DX29</f>
        <v>0</v>
      </c>
    </row>
    <row r="26" spans="2:32" hidden="1" outlineLevel="1" x14ac:dyDescent="0.35">
      <c r="B26" s="164" t="str">
        <f>IF(ISBLANK('Model Participation Data'!B30),"-",'Model Participation Data'!B30)</f>
        <v>-</v>
      </c>
      <c r="C26" s="164" t="str">
        <f>IF(ISBLANK('Model Participation Data'!C30),"-",'Model Participation Data'!C30)</f>
        <v>-</v>
      </c>
      <c r="D26" s="165" t="str">
        <f>IF(ISBLANK('Model Participation Data'!G30),"-",'Model Participation Data'!G30)</f>
        <v>-</v>
      </c>
      <c r="E26" s="160" t="str">
        <f>IF(ISBLANK('Model Participation Data'!D30),"-",'Model Participation Data'!D30)</f>
        <v>-</v>
      </c>
      <c r="F26" s="160" t="str">
        <f>IF(ISBLANK('Model Participation Data'!E30),"-",'Model Participation Data'!E30)</f>
        <v>-</v>
      </c>
      <c r="G26" s="160" t="str">
        <f>IF(ISBLANK('Model Participation Data'!L30),"-",'Model Participation Data'!L30)</f>
        <v>-</v>
      </c>
      <c r="H26" s="139" t="str">
        <f>'Model Participation Data'!P30</f>
        <v>-</v>
      </c>
      <c r="I26" s="136" t="str">
        <f>'Model Participation Data'!S30</f>
        <v>-</v>
      </c>
      <c r="J26" s="136" t="str">
        <f>'Model Participation Data'!V30</f>
        <v>-</v>
      </c>
      <c r="K26" s="136" t="str">
        <f>'Model Participation Data'!Y30</f>
        <v>-</v>
      </c>
      <c r="L26" s="136" t="str">
        <f>'Model Participation Data'!AB30</f>
        <v>-</v>
      </c>
      <c r="M26" s="140" t="str">
        <f>'Model Participation Data'!AQ30</f>
        <v>-</v>
      </c>
      <c r="N26" s="141">
        <f>'Model Participation Data'!AR30</f>
        <v>0</v>
      </c>
      <c r="O26" s="136" t="str">
        <f>'Model Participation Data'!AU30</f>
        <v>-</v>
      </c>
      <c r="P26" s="136" t="str">
        <f>'Model Participation Data'!AX30</f>
        <v>-</v>
      </c>
      <c r="Q26" s="136" t="str">
        <f>'Model Participation Data'!BA30</f>
        <v>-</v>
      </c>
      <c r="R26" s="136" t="str">
        <f>'Model Participation Data'!BD30</f>
        <v>-</v>
      </c>
      <c r="S26" s="140" t="str">
        <f>'Model Participation Data'!BS30</f>
        <v>-</v>
      </c>
      <c r="T26" s="141">
        <f>'Model Participation Data'!BT30</f>
        <v>0</v>
      </c>
      <c r="U26" s="136" t="str">
        <f>'Model Participation Data'!BW30</f>
        <v>-</v>
      </c>
      <c r="V26" s="136" t="str">
        <f>'Model Participation Data'!BZ30</f>
        <v>-</v>
      </c>
      <c r="W26" s="136" t="str">
        <f>'Model Participation Data'!CC30</f>
        <v>-</v>
      </c>
      <c r="X26" s="136" t="str">
        <f>'Model Participation Data'!CF30</f>
        <v>-</v>
      </c>
      <c r="Y26" s="140" t="str">
        <f>'Model Participation Data'!CU30</f>
        <v>-</v>
      </c>
      <c r="Z26" s="141">
        <f>'Model Participation Data'!CV30</f>
        <v>0</v>
      </c>
      <c r="AA26" s="136" t="str">
        <f>'Model Participation Data'!CY30</f>
        <v>-</v>
      </c>
      <c r="AB26" s="136" t="str">
        <f>'Model Participation Data'!DB30</f>
        <v>-</v>
      </c>
      <c r="AC26" s="136" t="str">
        <f>'Model Participation Data'!DE30</f>
        <v>-</v>
      </c>
      <c r="AD26" s="136" t="str">
        <f>'Model Participation Data'!DH30</f>
        <v>-</v>
      </c>
      <c r="AE26" s="137" t="str">
        <f>'Model Participation Data'!DW30</f>
        <v>-</v>
      </c>
      <c r="AF26" s="138">
        <f>'Model Participation Data'!DX30</f>
        <v>0</v>
      </c>
    </row>
    <row r="27" spans="2:32" hidden="1" outlineLevel="1" x14ac:dyDescent="0.35">
      <c r="B27" s="164" t="str">
        <f>IF(ISBLANK('Model Participation Data'!B31),"-",'Model Participation Data'!B31)</f>
        <v>-</v>
      </c>
      <c r="C27" s="164" t="str">
        <f>IF(ISBLANK('Model Participation Data'!C31),"-",'Model Participation Data'!C31)</f>
        <v>-</v>
      </c>
      <c r="D27" s="165" t="str">
        <f>IF(ISBLANK('Model Participation Data'!G31),"-",'Model Participation Data'!G31)</f>
        <v>-</v>
      </c>
      <c r="E27" s="160" t="str">
        <f>IF(ISBLANK('Model Participation Data'!D31),"-",'Model Participation Data'!D31)</f>
        <v>-</v>
      </c>
      <c r="F27" s="160" t="str">
        <f>IF(ISBLANK('Model Participation Data'!E31),"-",'Model Participation Data'!E31)</f>
        <v>-</v>
      </c>
      <c r="G27" s="160" t="str">
        <f>IF(ISBLANK('Model Participation Data'!L31),"-",'Model Participation Data'!L31)</f>
        <v>-</v>
      </c>
      <c r="H27" s="139" t="str">
        <f>'Model Participation Data'!P31</f>
        <v>-</v>
      </c>
      <c r="I27" s="136" t="str">
        <f>'Model Participation Data'!S31</f>
        <v>-</v>
      </c>
      <c r="J27" s="136" t="str">
        <f>'Model Participation Data'!V31</f>
        <v>-</v>
      </c>
      <c r="K27" s="136" t="str">
        <f>'Model Participation Data'!Y31</f>
        <v>-</v>
      </c>
      <c r="L27" s="136" t="str">
        <f>'Model Participation Data'!AB31</f>
        <v>-</v>
      </c>
      <c r="M27" s="140" t="str">
        <f>'Model Participation Data'!AQ31</f>
        <v>-</v>
      </c>
      <c r="N27" s="141">
        <f>'Model Participation Data'!AR31</f>
        <v>0</v>
      </c>
      <c r="O27" s="136" t="str">
        <f>'Model Participation Data'!AU31</f>
        <v>-</v>
      </c>
      <c r="P27" s="136" t="str">
        <f>'Model Participation Data'!AX31</f>
        <v>-</v>
      </c>
      <c r="Q27" s="136" t="str">
        <f>'Model Participation Data'!BA31</f>
        <v>-</v>
      </c>
      <c r="R27" s="136" t="str">
        <f>'Model Participation Data'!BD31</f>
        <v>-</v>
      </c>
      <c r="S27" s="140" t="str">
        <f>'Model Participation Data'!BS31</f>
        <v>-</v>
      </c>
      <c r="T27" s="141">
        <f>'Model Participation Data'!BT31</f>
        <v>0</v>
      </c>
      <c r="U27" s="136" t="str">
        <f>'Model Participation Data'!BW31</f>
        <v>-</v>
      </c>
      <c r="V27" s="136" t="str">
        <f>'Model Participation Data'!BZ31</f>
        <v>-</v>
      </c>
      <c r="W27" s="136" t="str">
        <f>'Model Participation Data'!CC31</f>
        <v>-</v>
      </c>
      <c r="X27" s="136" t="str">
        <f>'Model Participation Data'!CF31</f>
        <v>-</v>
      </c>
      <c r="Y27" s="140" t="str">
        <f>'Model Participation Data'!CU31</f>
        <v>-</v>
      </c>
      <c r="Z27" s="141">
        <f>'Model Participation Data'!CV31</f>
        <v>0</v>
      </c>
      <c r="AA27" s="136" t="str">
        <f>'Model Participation Data'!CY31</f>
        <v>-</v>
      </c>
      <c r="AB27" s="136" t="str">
        <f>'Model Participation Data'!DB31</f>
        <v>-</v>
      </c>
      <c r="AC27" s="136" t="str">
        <f>'Model Participation Data'!DE31</f>
        <v>-</v>
      </c>
      <c r="AD27" s="136" t="str">
        <f>'Model Participation Data'!DH31</f>
        <v>-</v>
      </c>
      <c r="AE27" s="137" t="str">
        <f>'Model Participation Data'!DW31</f>
        <v>-</v>
      </c>
      <c r="AF27" s="138">
        <f>'Model Participation Data'!DX31</f>
        <v>0</v>
      </c>
    </row>
    <row r="28" spans="2:32" hidden="1" outlineLevel="1" x14ac:dyDescent="0.35">
      <c r="B28" s="164" t="str">
        <f>IF(ISBLANK('Model Participation Data'!B32),"-",'Model Participation Data'!B32)</f>
        <v>-</v>
      </c>
      <c r="C28" s="164" t="str">
        <f>IF(ISBLANK('Model Participation Data'!C32),"-",'Model Participation Data'!C32)</f>
        <v>-</v>
      </c>
      <c r="D28" s="165" t="str">
        <f>IF(ISBLANK('Model Participation Data'!G32),"-",'Model Participation Data'!G32)</f>
        <v>-</v>
      </c>
      <c r="E28" s="160" t="str">
        <f>IF(ISBLANK('Model Participation Data'!D32),"-",'Model Participation Data'!D32)</f>
        <v>-</v>
      </c>
      <c r="F28" s="160" t="str">
        <f>IF(ISBLANK('Model Participation Data'!E32),"-",'Model Participation Data'!E32)</f>
        <v>-</v>
      </c>
      <c r="G28" s="160" t="str">
        <f>IF(ISBLANK('Model Participation Data'!L32),"-",'Model Participation Data'!L32)</f>
        <v>-</v>
      </c>
      <c r="H28" s="139" t="str">
        <f>'Model Participation Data'!P32</f>
        <v>-</v>
      </c>
      <c r="I28" s="136" t="str">
        <f>'Model Participation Data'!S32</f>
        <v>-</v>
      </c>
      <c r="J28" s="136" t="str">
        <f>'Model Participation Data'!V32</f>
        <v>-</v>
      </c>
      <c r="K28" s="136" t="str">
        <f>'Model Participation Data'!Y32</f>
        <v>-</v>
      </c>
      <c r="L28" s="136" t="str">
        <f>'Model Participation Data'!AB32</f>
        <v>-</v>
      </c>
      <c r="M28" s="140" t="str">
        <f>'Model Participation Data'!AQ32</f>
        <v>-</v>
      </c>
      <c r="N28" s="141">
        <f>'Model Participation Data'!AR32</f>
        <v>0</v>
      </c>
      <c r="O28" s="136" t="str">
        <f>'Model Participation Data'!AU32</f>
        <v>-</v>
      </c>
      <c r="P28" s="136" t="str">
        <f>'Model Participation Data'!AX32</f>
        <v>-</v>
      </c>
      <c r="Q28" s="136" t="str">
        <f>'Model Participation Data'!BA32</f>
        <v>-</v>
      </c>
      <c r="R28" s="136" t="str">
        <f>'Model Participation Data'!BD32</f>
        <v>-</v>
      </c>
      <c r="S28" s="140" t="str">
        <f>'Model Participation Data'!BS32</f>
        <v>-</v>
      </c>
      <c r="T28" s="141">
        <f>'Model Participation Data'!BT32</f>
        <v>0</v>
      </c>
      <c r="U28" s="136" t="str">
        <f>'Model Participation Data'!BW32</f>
        <v>-</v>
      </c>
      <c r="V28" s="136" t="str">
        <f>'Model Participation Data'!BZ32</f>
        <v>-</v>
      </c>
      <c r="W28" s="136" t="str">
        <f>'Model Participation Data'!CC32</f>
        <v>-</v>
      </c>
      <c r="X28" s="136" t="str">
        <f>'Model Participation Data'!CF32</f>
        <v>-</v>
      </c>
      <c r="Y28" s="140" t="str">
        <f>'Model Participation Data'!CU32</f>
        <v>-</v>
      </c>
      <c r="Z28" s="141">
        <f>'Model Participation Data'!CV32</f>
        <v>0</v>
      </c>
      <c r="AA28" s="136" t="str">
        <f>'Model Participation Data'!CY32</f>
        <v>-</v>
      </c>
      <c r="AB28" s="136" t="str">
        <f>'Model Participation Data'!DB32</f>
        <v>-</v>
      </c>
      <c r="AC28" s="136" t="str">
        <f>'Model Participation Data'!DE32</f>
        <v>-</v>
      </c>
      <c r="AD28" s="136" t="str">
        <f>'Model Participation Data'!DH32</f>
        <v>-</v>
      </c>
      <c r="AE28" s="137" t="str">
        <f>'Model Participation Data'!DW32</f>
        <v>-</v>
      </c>
      <c r="AF28" s="138">
        <f>'Model Participation Data'!DX32</f>
        <v>0</v>
      </c>
    </row>
    <row r="29" spans="2:32" hidden="1" outlineLevel="1" x14ac:dyDescent="0.35">
      <c r="B29" s="164" t="str">
        <f>IF(ISBLANK('Model Participation Data'!B33),"-",'Model Participation Data'!B33)</f>
        <v>-</v>
      </c>
      <c r="C29" s="164" t="str">
        <f>IF(ISBLANK('Model Participation Data'!C33),"-",'Model Participation Data'!C33)</f>
        <v>-</v>
      </c>
      <c r="D29" s="165" t="str">
        <f>IF(ISBLANK('Model Participation Data'!G33),"-",'Model Participation Data'!G33)</f>
        <v>-</v>
      </c>
      <c r="E29" s="160" t="str">
        <f>IF(ISBLANK('Model Participation Data'!D33),"-",'Model Participation Data'!D33)</f>
        <v>-</v>
      </c>
      <c r="F29" s="160" t="str">
        <f>IF(ISBLANK('Model Participation Data'!E33),"-",'Model Participation Data'!E33)</f>
        <v>-</v>
      </c>
      <c r="G29" s="160" t="str">
        <f>IF(ISBLANK('Model Participation Data'!L33),"-",'Model Participation Data'!L33)</f>
        <v>-</v>
      </c>
      <c r="H29" s="139" t="str">
        <f>'Model Participation Data'!P33</f>
        <v>-</v>
      </c>
      <c r="I29" s="136" t="str">
        <f>'Model Participation Data'!S33</f>
        <v>-</v>
      </c>
      <c r="J29" s="136" t="str">
        <f>'Model Participation Data'!V33</f>
        <v>-</v>
      </c>
      <c r="K29" s="136" t="str">
        <f>'Model Participation Data'!Y33</f>
        <v>-</v>
      </c>
      <c r="L29" s="136" t="str">
        <f>'Model Participation Data'!AB33</f>
        <v>-</v>
      </c>
      <c r="M29" s="140" t="str">
        <f>'Model Participation Data'!AQ33</f>
        <v>-</v>
      </c>
      <c r="N29" s="141">
        <f>'Model Participation Data'!AR33</f>
        <v>0</v>
      </c>
      <c r="O29" s="136" t="str">
        <f>'Model Participation Data'!AU33</f>
        <v>-</v>
      </c>
      <c r="P29" s="136" t="str">
        <f>'Model Participation Data'!AX33</f>
        <v>-</v>
      </c>
      <c r="Q29" s="136" t="str">
        <f>'Model Participation Data'!BA33</f>
        <v>-</v>
      </c>
      <c r="R29" s="136" t="str">
        <f>'Model Participation Data'!BD33</f>
        <v>-</v>
      </c>
      <c r="S29" s="140" t="str">
        <f>'Model Participation Data'!BS33</f>
        <v>-</v>
      </c>
      <c r="T29" s="141">
        <f>'Model Participation Data'!BT33</f>
        <v>0</v>
      </c>
      <c r="U29" s="136" t="str">
        <f>'Model Participation Data'!BW33</f>
        <v>-</v>
      </c>
      <c r="V29" s="136" t="str">
        <f>'Model Participation Data'!BZ33</f>
        <v>-</v>
      </c>
      <c r="W29" s="136" t="str">
        <f>'Model Participation Data'!CC33</f>
        <v>-</v>
      </c>
      <c r="X29" s="136" t="str">
        <f>'Model Participation Data'!CF33</f>
        <v>-</v>
      </c>
      <c r="Y29" s="140" t="str">
        <f>'Model Participation Data'!CU33</f>
        <v>-</v>
      </c>
      <c r="Z29" s="141">
        <f>'Model Participation Data'!CV33</f>
        <v>0</v>
      </c>
      <c r="AA29" s="136" t="str">
        <f>'Model Participation Data'!CY33</f>
        <v>-</v>
      </c>
      <c r="AB29" s="136" t="str">
        <f>'Model Participation Data'!DB33</f>
        <v>-</v>
      </c>
      <c r="AC29" s="136" t="str">
        <f>'Model Participation Data'!DE33</f>
        <v>-</v>
      </c>
      <c r="AD29" s="136" t="str">
        <f>'Model Participation Data'!DH33</f>
        <v>-</v>
      </c>
      <c r="AE29" s="137" t="str">
        <f>'Model Participation Data'!DW33</f>
        <v>-</v>
      </c>
      <c r="AF29" s="138">
        <f>'Model Participation Data'!DX33</f>
        <v>0</v>
      </c>
    </row>
    <row r="30" spans="2:32" hidden="1" outlineLevel="1" x14ac:dyDescent="0.35">
      <c r="B30" s="164" t="str">
        <f>IF(ISBLANK('Model Participation Data'!B34),"-",'Model Participation Data'!B34)</f>
        <v>-</v>
      </c>
      <c r="C30" s="164" t="str">
        <f>IF(ISBLANK('Model Participation Data'!C34),"-",'Model Participation Data'!C34)</f>
        <v>-</v>
      </c>
      <c r="D30" s="165" t="str">
        <f>IF(ISBLANK('Model Participation Data'!G34),"-",'Model Participation Data'!G34)</f>
        <v>-</v>
      </c>
      <c r="E30" s="160" t="str">
        <f>IF(ISBLANK('Model Participation Data'!D34),"-",'Model Participation Data'!D34)</f>
        <v>-</v>
      </c>
      <c r="F30" s="160" t="str">
        <f>IF(ISBLANK('Model Participation Data'!E34),"-",'Model Participation Data'!E34)</f>
        <v>-</v>
      </c>
      <c r="G30" s="160" t="str">
        <f>IF(ISBLANK('Model Participation Data'!L34),"-",'Model Participation Data'!L34)</f>
        <v>-</v>
      </c>
      <c r="H30" s="139" t="str">
        <f>'Model Participation Data'!P34</f>
        <v>-</v>
      </c>
      <c r="I30" s="136" t="str">
        <f>'Model Participation Data'!S34</f>
        <v>-</v>
      </c>
      <c r="J30" s="136" t="str">
        <f>'Model Participation Data'!V34</f>
        <v>-</v>
      </c>
      <c r="K30" s="136" t="str">
        <f>'Model Participation Data'!Y34</f>
        <v>-</v>
      </c>
      <c r="L30" s="136" t="str">
        <f>'Model Participation Data'!AB34</f>
        <v>-</v>
      </c>
      <c r="M30" s="140" t="str">
        <f>'Model Participation Data'!AQ34</f>
        <v>-</v>
      </c>
      <c r="N30" s="141">
        <f>'Model Participation Data'!AR34</f>
        <v>0</v>
      </c>
      <c r="O30" s="136" t="str">
        <f>'Model Participation Data'!AU34</f>
        <v>-</v>
      </c>
      <c r="P30" s="136" t="str">
        <f>'Model Participation Data'!AX34</f>
        <v>-</v>
      </c>
      <c r="Q30" s="136" t="str">
        <f>'Model Participation Data'!BA34</f>
        <v>-</v>
      </c>
      <c r="R30" s="136" t="str">
        <f>'Model Participation Data'!BD34</f>
        <v>-</v>
      </c>
      <c r="S30" s="140" t="str">
        <f>'Model Participation Data'!BS34</f>
        <v>-</v>
      </c>
      <c r="T30" s="141">
        <f>'Model Participation Data'!BT34</f>
        <v>0</v>
      </c>
      <c r="U30" s="136" t="str">
        <f>'Model Participation Data'!BW34</f>
        <v>-</v>
      </c>
      <c r="V30" s="136" t="str">
        <f>'Model Participation Data'!BZ34</f>
        <v>-</v>
      </c>
      <c r="W30" s="136" t="str">
        <f>'Model Participation Data'!CC34</f>
        <v>-</v>
      </c>
      <c r="X30" s="136" t="str">
        <f>'Model Participation Data'!CF34</f>
        <v>-</v>
      </c>
      <c r="Y30" s="140" t="str">
        <f>'Model Participation Data'!CU34</f>
        <v>-</v>
      </c>
      <c r="Z30" s="141">
        <f>'Model Participation Data'!CV34</f>
        <v>0</v>
      </c>
      <c r="AA30" s="136" t="str">
        <f>'Model Participation Data'!CY34</f>
        <v>-</v>
      </c>
      <c r="AB30" s="136" t="str">
        <f>'Model Participation Data'!DB34</f>
        <v>-</v>
      </c>
      <c r="AC30" s="136" t="str">
        <f>'Model Participation Data'!DE34</f>
        <v>-</v>
      </c>
      <c r="AD30" s="136" t="str">
        <f>'Model Participation Data'!DH34</f>
        <v>-</v>
      </c>
      <c r="AE30" s="137" t="str">
        <f>'Model Participation Data'!DW34</f>
        <v>-</v>
      </c>
      <c r="AF30" s="138">
        <f>'Model Participation Data'!DX34</f>
        <v>0</v>
      </c>
    </row>
    <row r="31" spans="2:32" hidden="1" outlineLevel="1" x14ac:dyDescent="0.35">
      <c r="B31" s="164" t="str">
        <f>IF(ISBLANK('Model Participation Data'!B35),"-",'Model Participation Data'!B35)</f>
        <v>-</v>
      </c>
      <c r="C31" s="164" t="str">
        <f>IF(ISBLANK('Model Participation Data'!C35),"-",'Model Participation Data'!C35)</f>
        <v>-</v>
      </c>
      <c r="D31" s="165" t="str">
        <f>IF(ISBLANK('Model Participation Data'!G35),"-",'Model Participation Data'!G35)</f>
        <v>-</v>
      </c>
      <c r="E31" s="160" t="str">
        <f>IF(ISBLANK('Model Participation Data'!D35),"-",'Model Participation Data'!D35)</f>
        <v>-</v>
      </c>
      <c r="F31" s="160" t="str">
        <f>IF(ISBLANK('Model Participation Data'!E35),"-",'Model Participation Data'!E35)</f>
        <v>-</v>
      </c>
      <c r="G31" s="160" t="str">
        <f>IF(ISBLANK('Model Participation Data'!L35),"-",'Model Participation Data'!L35)</f>
        <v>-</v>
      </c>
      <c r="H31" s="139" t="str">
        <f>'Model Participation Data'!P35</f>
        <v>-</v>
      </c>
      <c r="I31" s="136" t="str">
        <f>'Model Participation Data'!S35</f>
        <v>-</v>
      </c>
      <c r="J31" s="136" t="str">
        <f>'Model Participation Data'!V35</f>
        <v>-</v>
      </c>
      <c r="K31" s="136" t="str">
        <f>'Model Participation Data'!Y35</f>
        <v>-</v>
      </c>
      <c r="L31" s="136" t="str">
        <f>'Model Participation Data'!AB35</f>
        <v>-</v>
      </c>
      <c r="M31" s="140" t="str">
        <f>'Model Participation Data'!AQ35</f>
        <v>-</v>
      </c>
      <c r="N31" s="141">
        <f>'Model Participation Data'!AR35</f>
        <v>0</v>
      </c>
      <c r="O31" s="136" t="str">
        <f>'Model Participation Data'!AU35</f>
        <v>-</v>
      </c>
      <c r="P31" s="136" t="str">
        <f>'Model Participation Data'!AX35</f>
        <v>-</v>
      </c>
      <c r="Q31" s="136" t="str">
        <f>'Model Participation Data'!BA35</f>
        <v>-</v>
      </c>
      <c r="R31" s="136" t="str">
        <f>'Model Participation Data'!BD35</f>
        <v>-</v>
      </c>
      <c r="S31" s="140" t="str">
        <f>'Model Participation Data'!BS35</f>
        <v>-</v>
      </c>
      <c r="T31" s="141">
        <f>'Model Participation Data'!BT35</f>
        <v>0</v>
      </c>
      <c r="U31" s="136" t="str">
        <f>'Model Participation Data'!BW35</f>
        <v>-</v>
      </c>
      <c r="V31" s="136" t="str">
        <f>'Model Participation Data'!BZ35</f>
        <v>-</v>
      </c>
      <c r="W31" s="136" t="str">
        <f>'Model Participation Data'!CC35</f>
        <v>-</v>
      </c>
      <c r="X31" s="136" t="str">
        <f>'Model Participation Data'!CF35</f>
        <v>-</v>
      </c>
      <c r="Y31" s="140" t="str">
        <f>'Model Participation Data'!CU35</f>
        <v>-</v>
      </c>
      <c r="Z31" s="141">
        <f>'Model Participation Data'!CV35</f>
        <v>0</v>
      </c>
      <c r="AA31" s="136" t="str">
        <f>'Model Participation Data'!CY35</f>
        <v>-</v>
      </c>
      <c r="AB31" s="136" t="str">
        <f>'Model Participation Data'!DB35</f>
        <v>-</v>
      </c>
      <c r="AC31" s="136" t="str">
        <f>'Model Participation Data'!DE35</f>
        <v>-</v>
      </c>
      <c r="AD31" s="136" t="str">
        <f>'Model Participation Data'!DH35</f>
        <v>-</v>
      </c>
      <c r="AE31" s="137" t="str">
        <f>'Model Participation Data'!DW35</f>
        <v>-</v>
      </c>
      <c r="AF31" s="138">
        <f>'Model Participation Data'!DX35</f>
        <v>0</v>
      </c>
    </row>
    <row r="32" spans="2:32" hidden="1" outlineLevel="1" x14ac:dyDescent="0.35">
      <c r="B32" s="164" t="str">
        <f>IF(ISBLANK('Model Participation Data'!B36),"-",'Model Participation Data'!B36)</f>
        <v>-</v>
      </c>
      <c r="C32" s="164" t="str">
        <f>IF(ISBLANK('Model Participation Data'!C36),"-",'Model Participation Data'!C36)</f>
        <v>-</v>
      </c>
      <c r="D32" s="165" t="str">
        <f>IF(ISBLANK('Model Participation Data'!G36),"-",'Model Participation Data'!G36)</f>
        <v>-</v>
      </c>
      <c r="E32" s="160" t="str">
        <f>IF(ISBLANK('Model Participation Data'!D36),"-",'Model Participation Data'!D36)</f>
        <v>-</v>
      </c>
      <c r="F32" s="160" t="str">
        <f>IF(ISBLANK('Model Participation Data'!E36),"-",'Model Participation Data'!E36)</f>
        <v>-</v>
      </c>
      <c r="G32" s="160" t="str">
        <f>IF(ISBLANK('Model Participation Data'!L36),"-",'Model Participation Data'!L36)</f>
        <v>-</v>
      </c>
      <c r="H32" s="139" t="str">
        <f>'Model Participation Data'!P36</f>
        <v>-</v>
      </c>
      <c r="I32" s="136" t="str">
        <f>'Model Participation Data'!S36</f>
        <v>-</v>
      </c>
      <c r="J32" s="136" t="str">
        <f>'Model Participation Data'!V36</f>
        <v>-</v>
      </c>
      <c r="K32" s="136" t="str">
        <f>'Model Participation Data'!Y36</f>
        <v>-</v>
      </c>
      <c r="L32" s="136" t="str">
        <f>'Model Participation Data'!AB36</f>
        <v>-</v>
      </c>
      <c r="M32" s="140" t="str">
        <f>'Model Participation Data'!AQ36</f>
        <v>-</v>
      </c>
      <c r="N32" s="141">
        <f>'Model Participation Data'!AR36</f>
        <v>0</v>
      </c>
      <c r="O32" s="136" t="str">
        <f>'Model Participation Data'!AU36</f>
        <v>-</v>
      </c>
      <c r="P32" s="136" t="str">
        <f>'Model Participation Data'!AX36</f>
        <v>-</v>
      </c>
      <c r="Q32" s="136" t="str">
        <f>'Model Participation Data'!BA36</f>
        <v>-</v>
      </c>
      <c r="R32" s="136" t="str">
        <f>'Model Participation Data'!BD36</f>
        <v>-</v>
      </c>
      <c r="S32" s="140" t="str">
        <f>'Model Participation Data'!BS36</f>
        <v>-</v>
      </c>
      <c r="T32" s="141">
        <f>'Model Participation Data'!BT36</f>
        <v>0</v>
      </c>
      <c r="U32" s="136" t="str">
        <f>'Model Participation Data'!BW36</f>
        <v>-</v>
      </c>
      <c r="V32" s="136" t="str">
        <f>'Model Participation Data'!BZ36</f>
        <v>-</v>
      </c>
      <c r="W32" s="136" t="str">
        <f>'Model Participation Data'!CC36</f>
        <v>-</v>
      </c>
      <c r="X32" s="136" t="str">
        <f>'Model Participation Data'!CF36</f>
        <v>-</v>
      </c>
      <c r="Y32" s="140" t="str">
        <f>'Model Participation Data'!CU36</f>
        <v>-</v>
      </c>
      <c r="Z32" s="141">
        <f>'Model Participation Data'!CV36</f>
        <v>0</v>
      </c>
      <c r="AA32" s="136" t="str">
        <f>'Model Participation Data'!CY36</f>
        <v>-</v>
      </c>
      <c r="AB32" s="136" t="str">
        <f>'Model Participation Data'!DB36</f>
        <v>-</v>
      </c>
      <c r="AC32" s="136" t="str">
        <f>'Model Participation Data'!DE36</f>
        <v>-</v>
      </c>
      <c r="AD32" s="136" t="str">
        <f>'Model Participation Data'!DH36</f>
        <v>-</v>
      </c>
      <c r="AE32" s="137" t="str">
        <f>'Model Participation Data'!DW36</f>
        <v>-</v>
      </c>
      <c r="AF32" s="138">
        <f>'Model Participation Data'!DX36</f>
        <v>0</v>
      </c>
    </row>
    <row r="33" spans="2:32" hidden="1" outlineLevel="1" x14ac:dyDescent="0.35">
      <c r="B33" s="164" t="str">
        <f>IF(ISBLANK('Model Participation Data'!B37),"-",'Model Participation Data'!B37)</f>
        <v>-</v>
      </c>
      <c r="C33" s="164" t="str">
        <f>IF(ISBLANK('Model Participation Data'!C37),"-",'Model Participation Data'!C37)</f>
        <v>-</v>
      </c>
      <c r="D33" s="165" t="str">
        <f>IF(ISBLANK('Model Participation Data'!G37),"-",'Model Participation Data'!G37)</f>
        <v>-</v>
      </c>
      <c r="E33" s="160" t="str">
        <f>IF(ISBLANK('Model Participation Data'!D37),"-",'Model Participation Data'!D37)</f>
        <v>-</v>
      </c>
      <c r="F33" s="160" t="str">
        <f>IF(ISBLANK('Model Participation Data'!E37),"-",'Model Participation Data'!E37)</f>
        <v>-</v>
      </c>
      <c r="G33" s="160" t="str">
        <f>IF(ISBLANK('Model Participation Data'!L37),"-",'Model Participation Data'!L37)</f>
        <v>-</v>
      </c>
      <c r="H33" s="139" t="str">
        <f>'Model Participation Data'!P37</f>
        <v>-</v>
      </c>
      <c r="I33" s="136" t="str">
        <f>'Model Participation Data'!S37</f>
        <v>-</v>
      </c>
      <c r="J33" s="136" t="str">
        <f>'Model Participation Data'!V37</f>
        <v>-</v>
      </c>
      <c r="K33" s="136" t="str">
        <f>'Model Participation Data'!Y37</f>
        <v>-</v>
      </c>
      <c r="L33" s="136" t="str">
        <f>'Model Participation Data'!AB37</f>
        <v>-</v>
      </c>
      <c r="M33" s="140" t="str">
        <f>'Model Participation Data'!AQ37</f>
        <v>-</v>
      </c>
      <c r="N33" s="141">
        <f>'Model Participation Data'!AR37</f>
        <v>0</v>
      </c>
      <c r="O33" s="136" t="str">
        <f>'Model Participation Data'!AU37</f>
        <v>-</v>
      </c>
      <c r="P33" s="136" t="str">
        <f>'Model Participation Data'!AX37</f>
        <v>-</v>
      </c>
      <c r="Q33" s="136" t="str">
        <f>'Model Participation Data'!BA37</f>
        <v>-</v>
      </c>
      <c r="R33" s="136" t="str">
        <f>'Model Participation Data'!BD37</f>
        <v>-</v>
      </c>
      <c r="S33" s="140" t="str">
        <f>'Model Participation Data'!BS37</f>
        <v>-</v>
      </c>
      <c r="T33" s="141">
        <f>'Model Participation Data'!BT37</f>
        <v>0</v>
      </c>
      <c r="U33" s="136" t="str">
        <f>'Model Participation Data'!BW37</f>
        <v>-</v>
      </c>
      <c r="V33" s="136" t="str">
        <f>'Model Participation Data'!BZ37</f>
        <v>-</v>
      </c>
      <c r="W33" s="136" t="str">
        <f>'Model Participation Data'!CC37</f>
        <v>-</v>
      </c>
      <c r="X33" s="136" t="str">
        <f>'Model Participation Data'!CF37</f>
        <v>-</v>
      </c>
      <c r="Y33" s="140" t="str">
        <f>'Model Participation Data'!CU37</f>
        <v>-</v>
      </c>
      <c r="Z33" s="141">
        <f>'Model Participation Data'!CV37</f>
        <v>0</v>
      </c>
      <c r="AA33" s="136" t="str">
        <f>'Model Participation Data'!CY37</f>
        <v>-</v>
      </c>
      <c r="AB33" s="136" t="str">
        <f>'Model Participation Data'!DB37</f>
        <v>-</v>
      </c>
      <c r="AC33" s="136" t="str">
        <f>'Model Participation Data'!DE37</f>
        <v>-</v>
      </c>
      <c r="AD33" s="136" t="str">
        <f>'Model Participation Data'!DH37</f>
        <v>-</v>
      </c>
      <c r="AE33" s="137" t="str">
        <f>'Model Participation Data'!DW37</f>
        <v>-</v>
      </c>
      <c r="AF33" s="138">
        <f>'Model Participation Data'!DX37</f>
        <v>0</v>
      </c>
    </row>
    <row r="34" spans="2:32" hidden="1" outlineLevel="1" x14ac:dyDescent="0.35">
      <c r="B34" s="164" t="str">
        <f>IF(ISBLANK('Model Participation Data'!B38),"-",'Model Participation Data'!B38)</f>
        <v>-</v>
      </c>
      <c r="C34" s="164" t="str">
        <f>IF(ISBLANK('Model Participation Data'!C38),"-",'Model Participation Data'!C38)</f>
        <v>-</v>
      </c>
      <c r="D34" s="165" t="str">
        <f>IF(ISBLANK('Model Participation Data'!G38),"-",'Model Participation Data'!G38)</f>
        <v>-</v>
      </c>
      <c r="E34" s="160" t="str">
        <f>IF(ISBLANK('Model Participation Data'!D38),"-",'Model Participation Data'!D38)</f>
        <v>-</v>
      </c>
      <c r="F34" s="160" t="str">
        <f>IF(ISBLANK('Model Participation Data'!E38),"-",'Model Participation Data'!E38)</f>
        <v>-</v>
      </c>
      <c r="G34" s="160" t="str">
        <f>IF(ISBLANK('Model Participation Data'!L38),"-",'Model Participation Data'!L38)</f>
        <v>-</v>
      </c>
      <c r="H34" s="139" t="str">
        <f>'Model Participation Data'!P38</f>
        <v>-</v>
      </c>
      <c r="I34" s="136" t="str">
        <f>'Model Participation Data'!S38</f>
        <v>-</v>
      </c>
      <c r="J34" s="136" t="str">
        <f>'Model Participation Data'!V38</f>
        <v>-</v>
      </c>
      <c r="K34" s="136" t="str">
        <f>'Model Participation Data'!Y38</f>
        <v>-</v>
      </c>
      <c r="L34" s="136" t="str">
        <f>'Model Participation Data'!AB38</f>
        <v>-</v>
      </c>
      <c r="M34" s="140" t="str">
        <f>'Model Participation Data'!AQ38</f>
        <v>-</v>
      </c>
      <c r="N34" s="141">
        <f>'Model Participation Data'!AR38</f>
        <v>0</v>
      </c>
      <c r="O34" s="136" t="str">
        <f>'Model Participation Data'!AU38</f>
        <v>-</v>
      </c>
      <c r="P34" s="136" t="str">
        <f>'Model Participation Data'!AX38</f>
        <v>-</v>
      </c>
      <c r="Q34" s="136" t="str">
        <f>'Model Participation Data'!BA38</f>
        <v>-</v>
      </c>
      <c r="R34" s="136" t="str">
        <f>'Model Participation Data'!BD38</f>
        <v>-</v>
      </c>
      <c r="S34" s="140" t="str">
        <f>'Model Participation Data'!BS38</f>
        <v>-</v>
      </c>
      <c r="T34" s="141">
        <f>'Model Participation Data'!BT38</f>
        <v>0</v>
      </c>
      <c r="U34" s="136" t="str">
        <f>'Model Participation Data'!BW38</f>
        <v>-</v>
      </c>
      <c r="V34" s="136" t="str">
        <f>'Model Participation Data'!BZ38</f>
        <v>-</v>
      </c>
      <c r="W34" s="136" t="str">
        <f>'Model Participation Data'!CC38</f>
        <v>-</v>
      </c>
      <c r="X34" s="136" t="str">
        <f>'Model Participation Data'!CF38</f>
        <v>-</v>
      </c>
      <c r="Y34" s="140" t="str">
        <f>'Model Participation Data'!CU38</f>
        <v>-</v>
      </c>
      <c r="Z34" s="141">
        <f>'Model Participation Data'!CV38</f>
        <v>0</v>
      </c>
      <c r="AA34" s="136" t="str">
        <f>'Model Participation Data'!CY38</f>
        <v>-</v>
      </c>
      <c r="AB34" s="136" t="str">
        <f>'Model Participation Data'!DB38</f>
        <v>-</v>
      </c>
      <c r="AC34" s="136" t="str">
        <f>'Model Participation Data'!DE38</f>
        <v>-</v>
      </c>
      <c r="AD34" s="136" t="str">
        <f>'Model Participation Data'!DH38</f>
        <v>-</v>
      </c>
      <c r="AE34" s="137" t="str">
        <f>'Model Participation Data'!DW38</f>
        <v>-</v>
      </c>
      <c r="AF34" s="138">
        <f>'Model Participation Data'!DX38</f>
        <v>0</v>
      </c>
    </row>
    <row r="35" spans="2:32" hidden="1" outlineLevel="1" x14ac:dyDescent="0.35">
      <c r="B35" s="164" t="str">
        <f>IF(ISBLANK('Model Participation Data'!B39),"-",'Model Participation Data'!B39)</f>
        <v>-</v>
      </c>
      <c r="C35" s="164" t="str">
        <f>IF(ISBLANK('Model Participation Data'!C39),"-",'Model Participation Data'!C39)</f>
        <v>-</v>
      </c>
      <c r="D35" s="165" t="str">
        <f>IF(ISBLANK('Model Participation Data'!G39),"-",'Model Participation Data'!G39)</f>
        <v>-</v>
      </c>
      <c r="E35" s="160" t="str">
        <f>IF(ISBLANK('Model Participation Data'!D39),"-",'Model Participation Data'!D39)</f>
        <v>-</v>
      </c>
      <c r="F35" s="160" t="str">
        <f>IF(ISBLANK('Model Participation Data'!E39),"-",'Model Participation Data'!E39)</f>
        <v>-</v>
      </c>
      <c r="G35" s="160" t="str">
        <f>IF(ISBLANK('Model Participation Data'!L39),"-",'Model Participation Data'!L39)</f>
        <v>-</v>
      </c>
      <c r="H35" s="139" t="str">
        <f>'Model Participation Data'!P39</f>
        <v>-</v>
      </c>
      <c r="I35" s="136" t="str">
        <f>'Model Participation Data'!S39</f>
        <v>-</v>
      </c>
      <c r="J35" s="136" t="str">
        <f>'Model Participation Data'!V39</f>
        <v>-</v>
      </c>
      <c r="K35" s="136" t="str">
        <f>'Model Participation Data'!Y39</f>
        <v>-</v>
      </c>
      <c r="L35" s="136" t="str">
        <f>'Model Participation Data'!AB39</f>
        <v>-</v>
      </c>
      <c r="M35" s="140" t="str">
        <f>'Model Participation Data'!AQ39</f>
        <v>-</v>
      </c>
      <c r="N35" s="141">
        <f>'Model Participation Data'!AR39</f>
        <v>0</v>
      </c>
      <c r="O35" s="136" t="str">
        <f>'Model Participation Data'!AU39</f>
        <v>-</v>
      </c>
      <c r="P35" s="136" t="str">
        <f>'Model Participation Data'!AX39</f>
        <v>-</v>
      </c>
      <c r="Q35" s="136" t="str">
        <f>'Model Participation Data'!BA39</f>
        <v>-</v>
      </c>
      <c r="R35" s="136" t="str">
        <f>'Model Participation Data'!BD39</f>
        <v>-</v>
      </c>
      <c r="S35" s="140" t="str">
        <f>'Model Participation Data'!BS39</f>
        <v>-</v>
      </c>
      <c r="T35" s="141">
        <f>'Model Participation Data'!BT39</f>
        <v>0</v>
      </c>
      <c r="U35" s="136" t="str">
        <f>'Model Participation Data'!BW39</f>
        <v>-</v>
      </c>
      <c r="V35" s="136" t="str">
        <f>'Model Participation Data'!BZ39</f>
        <v>-</v>
      </c>
      <c r="W35" s="136" t="str">
        <f>'Model Participation Data'!CC39</f>
        <v>-</v>
      </c>
      <c r="X35" s="136" t="str">
        <f>'Model Participation Data'!CF39</f>
        <v>-</v>
      </c>
      <c r="Y35" s="140" t="str">
        <f>'Model Participation Data'!CU39</f>
        <v>-</v>
      </c>
      <c r="Z35" s="141">
        <f>'Model Participation Data'!CV39</f>
        <v>0</v>
      </c>
      <c r="AA35" s="136" t="str">
        <f>'Model Participation Data'!CY39</f>
        <v>-</v>
      </c>
      <c r="AB35" s="136" t="str">
        <f>'Model Participation Data'!DB39</f>
        <v>-</v>
      </c>
      <c r="AC35" s="136" t="str">
        <f>'Model Participation Data'!DE39</f>
        <v>-</v>
      </c>
      <c r="AD35" s="136" t="str">
        <f>'Model Participation Data'!DH39</f>
        <v>-</v>
      </c>
      <c r="AE35" s="137" t="str">
        <f>'Model Participation Data'!DW39</f>
        <v>-</v>
      </c>
      <c r="AF35" s="138">
        <f>'Model Participation Data'!DX39</f>
        <v>0</v>
      </c>
    </row>
    <row r="36" spans="2:32" hidden="1" outlineLevel="1" x14ac:dyDescent="0.35">
      <c r="B36" s="164" t="str">
        <f>IF(ISBLANK('Model Participation Data'!B40),"-",'Model Participation Data'!B40)</f>
        <v>-</v>
      </c>
      <c r="C36" s="164" t="str">
        <f>IF(ISBLANK('Model Participation Data'!C40),"-",'Model Participation Data'!C40)</f>
        <v>-</v>
      </c>
      <c r="D36" s="165" t="str">
        <f>IF(ISBLANK('Model Participation Data'!G40),"-",'Model Participation Data'!G40)</f>
        <v>-</v>
      </c>
      <c r="E36" s="160" t="str">
        <f>IF(ISBLANK('Model Participation Data'!D40),"-",'Model Participation Data'!D40)</f>
        <v>-</v>
      </c>
      <c r="F36" s="160" t="str">
        <f>IF(ISBLANK('Model Participation Data'!E40),"-",'Model Participation Data'!E40)</f>
        <v>-</v>
      </c>
      <c r="G36" s="160" t="str">
        <f>IF(ISBLANK('Model Participation Data'!L40),"-",'Model Participation Data'!L40)</f>
        <v>-</v>
      </c>
      <c r="H36" s="139" t="str">
        <f>'Model Participation Data'!P40</f>
        <v>-</v>
      </c>
      <c r="I36" s="136" t="str">
        <f>'Model Participation Data'!S40</f>
        <v>-</v>
      </c>
      <c r="J36" s="136" t="str">
        <f>'Model Participation Data'!V40</f>
        <v>-</v>
      </c>
      <c r="K36" s="136" t="str">
        <f>'Model Participation Data'!Y40</f>
        <v>-</v>
      </c>
      <c r="L36" s="136" t="str">
        <f>'Model Participation Data'!AB40</f>
        <v>-</v>
      </c>
      <c r="M36" s="140" t="str">
        <f>'Model Participation Data'!AQ40</f>
        <v>-</v>
      </c>
      <c r="N36" s="141">
        <f>'Model Participation Data'!AR40</f>
        <v>0</v>
      </c>
      <c r="O36" s="136" t="str">
        <f>'Model Participation Data'!AU40</f>
        <v>-</v>
      </c>
      <c r="P36" s="136" t="str">
        <f>'Model Participation Data'!AX40</f>
        <v>-</v>
      </c>
      <c r="Q36" s="136" t="str">
        <f>'Model Participation Data'!BA40</f>
        <v>-</v>
      </c>
      <c r="R36" s="136" t="str">
        <f>'Model Participation Data'!BD40</f>
        <v>-</v>
      </c>
      <c r="S36" s="140" t="str">
        <f>'Model Participation Data'!BS40</f>
        <v>-</v>
      </c>
      <c r="T36" s="141">
        <f>'Model Participation Data'!BT40</f>
        <v>0</v>
      </c>
      <c r="U36" s="136" t="str">
        <f>'Model Participation Data'!BW40</f>
        <v>-</v>
      </c>
      <c r="V36" s="136" t="str">
        <f>'Model Participation Data'!BZ40</f>
        <v>-</v>
      </c>
      <c r="W36" s="136" t="str">
        <f>'Model Participation Data'!CC40</f>
        <v>-</v>
      </c>
      <c r="X36" s="136" t="str">
        <f>'Model Participation Data'!CF40</f>
        <v>-</v>
      </c>
      <c r="Y36" s="140" t="str">
        <f>'Model Participation Data'!CU40</f>
        <v>-</v>
      </c>
      <c r="Z36" s="141">
        <f>'Model Participation Data'!CV40</f>
        <v>0</v>
      </c>
      <c r="AA36" s="136" t="str">
        <f>'Model Participation Data'!CY40</f>
        <v>-</v>
      </c>
      <c r="AB36" s="136" t="str">
        <f>'Model Participation Data'!DB40</f>
        <v>-</v>
      </c>
      <c r="AC36" s="136" t="str">
        <f>'Model Participation Data'!DE40</f>
        <v>-</v>
      </c>
      <c r="AD36" s="136" t="str">
        <f>'Model Participation Data'!DH40</f>
        <v>-</v>
      </c>
      <c r="AE36" s="137" t="str">
        <f>'Model Participation Data'!DW40</f>
        <v>-</v>
      </c>
      <c r="AF36" s="138">
        <f>'Model Participation Data'!DX40</f>
        <v>0</v>
      </c>
    </row>
    <row r="37" spans="2:32" hidden="1" outlineLevel="1" x14ac:dyDescent="0.35">
      <c r="B37" s="164" t="str">
        <f>IF(ISBLANK('Model Participation Data'!B41),"-",'Model Participation Data'!B41)</f>
        <v>-</v>
      </c>
      <c r="C37" s="164" t="str">
        <f>IF(ISBLANK('Model Participation Data'!C41),"-",'Model Participation Data'!C41)</f>
        <v>-</v>
      </c>
      <c r="D37" s="165" t="str">
        <f>IF(ISBLANK('Model Participation Data'!G41),"-",'Model Participation Data'!G41)</f>
        <v>-</v>
      </c>
      <c r="E37" s="160" t="str">
        <f>IF(ISBLANK('Model Participation Data'!D41),"-",'Model Participation Data'!D41)</f>
        <v>-</v>
      </c>
      <c r="F37" s="160" t="str">
        <f>IF(ISBLANK('Model Participation Data'!E41),"-",'Model Participation Data'!E41)</f>
        <v>-</v>
      </c>
      <c r="G37" s="160" t="str">
        <f>IF(ISBLANK('Model Participation Data'!L41),"-",'Model Participation Data'!L41)</f>
        <v>-</v>
      </c>
      <c r="H37" s="139" t="str">
        <f>'Model Participation Data'!P41</f>
        <v>-</v>
      </c>
      <c r="I37" s="136" t="str">
        <f>'Model Participation Data'!S41</f>
        <v>-</v>
      </c>
      <c r="J37" s="136" t="str">
        <f>'Model Participation Data'!V41</f>
        <v>-</v>
      </c>
      <c r="K37" s="136" t="str">
        <f>'Model Participation Data'!Y41</f>
        <v>-</v>
      </c>
      <c r="L37" s="136" t="str">
        <f>'Model Participation Data'!AB41</f>
        <v>-</v>
      </c>
      <c r="M37" s="140" t="str">
        <f>'Model Participation Data'!AQ41</f>
        <v>-</v>
      </c>
      <c r="N37" s="141">
        <f>'Model Participation Data'!AR41</f>
        <v>0</v>
      </c>
      <c r="O37" s="136" t="str">
        <f>'Model Participation Data'!AU41</f>
        <v>-</v>
      </c>
      <c r="P37" s="136" t="str">
        <f>'Model Participation Data'!AX41</f>
        <v>-</v>
      </c>
      <c r="Q37" s="136" t="str">
        <f>'Model Participation Data'!BA41</f>
        <v>-</v>
      </c>
      <c r="R37" s="136" t="str">
        <f>'Model Participation Data'!BD41</f>
        <v>-</v>
      </c>
      <c r="S37" s="140" t="str">
        <f>'Model Participation Data'!BS41</f>
        <v>-</v>
      </c>
      <c r="T37" s="141">
        <f>'Model Participation Data'!BT41</f>
        <v>0</v>
      </c>
      <c r="U37" s="136" t="str">
        <f>'Model Participation Data'!BW41</f>
        <v>-</v>
      </c>
      <c r="V37" s="136" t="str">
        <f>'Model Participation Data'!BZ41</f>
        <v>-</v>
      </c>
      <c r="W37" s="136" t="str">
        <f>'Model Participation Data'!CC41</f>
        <v>-</v>
      </c>
      <c r="X37" s="136" t="str">
        <f>'Model Participation Data'!CF41</f>
        <v>-</v>
      </c>
      <c r="Y37" s="140" t="str">
        <f>'Model Participation Data'!CU41</f>
        <v>-</v>
      </c>
      <c r="Z37" s="141">
        <f>'Model Participation Data'!CV41</f>
        <v>0</v>
      </c>
      <c r="AA37" s="136" t="str">
        <f>'Model Participation Data'!CY41</f>
        <v>-</v>
      </c>
      <c r="AB37" s="136" t="str">
        <f>'Model Participation Data'!DB41</f>
        <v>-</v>
      </c>
      <c r="AC37" s="136" t="str">
        <f>'Model Participation Data'!DE41</f>
        <v>-</v>
      </c>
      <c r="AD37" s="136" t="str">
        <f>'Model Participation Data'!DH41</f>
        <v>-</v>
      </c>
      <c r="AE37" s="137" t="str">
        <f>'Model Participation Data'!DW41</f>
        <v>-</v>
      </c>
      <c r="AF37" s="138">
        <f>'Model Participation Data'!DX41</f>
        <v>0</v>
      </c>
    </row>
    <row r="38" spans="2:32" hidden="1" outlineLevel="1" x14ac:dyDescent="0.35">
      <c r="B38" s="164" t="str">
        <f>IF(ISBLANK('Model Participation Data'!B42),"-",'Model Participation Data'!B42)</f>
        <v>-</v>
      </c>
      <c r="C38" s="164" t="str">
        <f>IF(ISBLANK('Model Participation Data'!C42),"-",'Model Participation Data'!C42)</f>
        <v>-</v>
      </c>
      <c r="D38" s="165" t="str">
        <f>IF(ISBLANK('Model Participation Data'!G42),"-",'Model Participation Data'!G42)</f>
        <v>-</v>
      </c>
      <c r="E38" s="160" t="str">
        <f>IF(ISBLANK('Model Participation Data'!D42),"-",'Model Participation Data'!D42)</f>
        <v>-</v>
      </c>
      <c r="F38" s="160" t="str">
        <f>IF(ISBLANK('Model Participation Data'!E42),"-",'Model Participation Data'!E42)</f>
        <v>-</v>
      </c>
      <c r="G38" s="160" t="str">
        <f>IF(ISBLANK('Model Participation Data'!L42),"-",'Model Participation Data'!L42)</f>
        <v>-</v>
      </c>
      <c r="H38" s="139" t="str">
        <f>'Model Participation Data'!P42</f>
        <v>-</v>
      </c>
      <c r="I38" s="136" t="str">
        <f>'Model Participation Data'!S42</f>
        <v>-</v>
      </c>
      <c r="J38" s="136" t="str">
        <f>'Model Participation Data'!V42</f>
        <v>-</v>
      </c>
      <c r="K38" s="136" t="str">
        <f>'Model Participation Data'!Y42</f>
        <v>-</v>
      </c>
      <c r="L38" s="136" t="str">
        <f>'Model Participation Data'!AB42</f>
        <v>-</v>
      </c>
      <c r="M38" s="140" t="str">
        <f>'Model Participation Data'!AQ42</f>
        <v>-</v>
      </c>
      <c r="N38" s="141">
        <f>'Model Participation Data'!AR42</f>
        <v>0</v>
      </c>
      <c r="O38" s="136" t="str">
        <f>'Model Participation Data'!AU42</f>
        <v>-</v>
      </c>
      <c r="P38" s="136" t="str">
        <f>'Model Participation Data'!AX42</f>
        <v>-</v>
      </c>
      <c r="Q38" s="136" t="str">
        <f>'Model Participation Data'!BA42</f>
        <v>-</v>
      </c>
      <c r="R38" s="136" t="str">
        <f>'Model Participation Data'!BD42</f>
        <v>-</v>
      </c>
      <c r="S38" s="140" t="str">
        <f>'Model Participation Data'!BS42</f>
        <v>-</v>
      </c>
      <c r="T38" s="141">
        <f>'Model Participation Data'!BT42</f>
        <v>0</v>
      </c>
      <c r="U38" s="136" t="str">
        <f>'Model Participation Data'!BW42</f>
        <v>-</v>
      </c>
      <c r="V38" s="136" t="str">
        <f>'Model Participation Data'!BZ42</f>
        <v>-</v>
      </c>
      <c r="W38" s="136" t="str">
        <f>'Model Participation Data'!CC42</f>
        <v>-</v>
      </c>
      <c r="X38" s="136" t="str">
        <f>'Model Participation Data'!CF42</f>
        <v>-</v>
      </c>
      <c r="Y38" s="140" t="str">
        <f>'Model Participation Data'!CU42</f>
        <v>-</v>
      </c>
      <c r="Z38" s="141">
        <f>'Model Participation Data'!CV42</f>
        <v>0</v>
      </c>
      <c r="AA38" s="136" t="str">
        <f>'Model Participation Data'!CY42</f>
        <v>-</v>
      </c>
      <c r="AB38" s="136" t="str">
        <f>'Model Participation Data'!DB42</f>
        <v>-</v>
      </c>
      <c r="AC38" s="136" t="str">
        <f>'Model Participation Data'!DE42</f>
        <v>-</v>
      </c>
      <c r="AD38" s="136" t="str">
        <f>'Model Participation Data'!DH42</f>
        <v>-</v>
      </c>
      <c r="AE38" s="137" t="str">
        <f>'Model Participation Data'!DW42</f>
        <v>-</v>
      </c>
      <c r="AF38" s="138">
        <f>'Model Participation Data'!DX42</f>
        <v>0</v>
      </c>
    </row>
    <row r="39" spans="2:32" hidden="1" outlineLevel="1" x14ac:dyDescent="0.35">
      <c r="B39" s="164" t="str">
        <f>IF(ISBLANK('Model Participation Data'!B43),"-",'Model Participation Data'!B43)</f>
        <v>-</v>
      </c>
      <c r="C39" s="164" t="str">
        <f>IF(ISBLANK('Model Participation Data'!C43),"-",'Model Participation Data'!C43)</f>
        <v>-</v>
      </c>
      <c r="D39" s="165" t="str">
        <f>IF(ISBLANK('Model Participation Data'!G43),"-",'Model Participation Data'!G43)</f>
        <v>-</v>
      </c>
      <c r="E39" s="160" t="str">
        <f>IF(ISBLANK('Model Participation Data'!D43),"-",'Model Participation Data'!D43)</f>
        <v>-</v>
      </c>
      <c r="F39" s="160" t="str">
        <f>IF(ISBLANK('Model Participation Data'!E43),"-",'Model Participation Data'!E43)</f>
        <v>-</v>
      </c>
      <c r="G39" s="160" t="str">
        <f>IF(ISBLANK('Model Participation Data'!L43),"-",'Model Participation Data'!L43)</f>
        <v>-</v>
      </c>
      <c r="H39" s="139" t="str">
        <f>'Model Participation Data'!P43</f>
        <v>-</v>
      </c>
      <c r="I39" s="136" t="str">
        <f>'Model Participation Data'!S43</f>
        <v>-</v>
      </c>
      <c r="J39" s="136" t="str">
        <f>'Model Participation Data'!V43</f>
        <v>-</v>
      </c>
      <c r="K39" s="136" t="str">
        <f>'Model Participation Data'!Y43</f>
        <v>-</v>
      </c>
      <c r="L39" s="136" t="str">
        <f>'Model Participation Data'!AB43</f>
        <v>-</v>
      </c>
      <c r="M39" s="140" t="str">
        <f>'Model Participation Data'!AQ43</f>
        <v>-</v>
      </c>
      <c r="N39" s="141">
        <f>'Model Participation Data'!AR43</f>
        <v>0</v>
      </c>
      <c r="O39" s="136" t="str">
        <f>'Model Participation Data'!AU43</f>
        <v>-</v>
      </c>
      <c r="P39" s="136" t="str">
        <f>'Model Participation Data'!AX43</f>
        <v>-</v>
      </c>
      <c r="Q39" s="136" t="str">
        <f>'Model Participation Data'!BA43</f>
        <v>-</v>
      </c>
      <c r="R39" s="136" t="str">
        <f>'Model Participation Data'!BD43</f>
        <v>-</v>
      </c>
      <c r="S39" s="140" t="str">
        <f>'Model Participation Data'!BS43</f>
        <v>-</v>
      </c>
      <c r="T39" s="141">
        <f>'Model Participation Data'!BT43</f>
        <v>0</v>
      </c>
      <c r="U39" s="136" t="str">
        <f>'Model Participation Data'!BW43</f>
        <v>-</v>
      </c>
      <c r="V39" s="136" t="str">
        <f>'Model Participation Data'!BZ43</f>
        <v>-</v>
      </c>
      <c r="W39" s="136" t="str">
        <f>'Model Participation Data'!CC43</f>
        <v>-</v>
      </c>
      <c r="X39" s="136" t="str">
        <f>'Model Participation Data'!CF43</f>
        <v>-</v>
      </c>
      <c r="Y39" s="140" t="str">
        <f>'Model Participation Data'!CU43</f>
        <v>-</v>
      </c>
      <c r="Z39" s="141">
        <f>'Model Participation Data'!CV43</f>
        <v>0</v>
      </c>
      <c r="AA39" s="136" t="str">
        <f>'Model Participation Data'!CY43</f>
        <v>-</v>
      </c>
      <c r="AB39" s="136" t="str">
        <f>'Model Participation Data'!DB43</f>
        <v>-</v>
      </c>
      <c r="AC39" s="136" t="str">
        <f>'Model Participation Data'!DE43</f>
        <v>-</v>
      </c>
      <c r="AD39" s="136" t="str">
        <f>'Model Participation Data'!DH43</f>
        <v>-</v>
      </c>
      <c r="AE39" s="137" t="str">
        <f>'Model Participation Data'!DW43</f>
        <v>-</v>
      </c>
      <c r="AF39" s="138">
        <f>'Model Participation Data'!DX43</f>
        <v>0</v>
      </c>
    </row>
    <row r="40" spans="2:32" hidden="1" outlineLevel="1" x14ac:dyDescent="0.35">
      <c r="B40" s="164" t="str">
        <f>IF(ISBLANK('Model Participation Data'!B44),"-",'Model Participation Data'!B44)</f>
        <v>-</v>
      </c>
      <c r="C40" s="164" t="str">
        <f>IF(ISBLANK('Model Participation Data'!C44),"-",'Model Participation Data'!C44)</f>
        <v>-</v>
      </c>
      <c r="D40" s="165" t="str">
        <f>IF(ISBLANK('Model Participation Data'!G44),"-",'Model Participation Data'!G44)</f>
        <v>-</v>
      </c>
      <c r="E40" s="160" t="str">
        <f>IF(ISBLANK('Model Participation Data'!D44),"-",'Model Participation Data'!D44)</f>
        <v>-</v>
      </c>
      <c r="F40" s="160" t="str">
        <f>IF(ISBLANK('Model Participation Data'!E44),"-",'Model Participation Data'!E44)</f>
        <v>-</v>
      </c>
      <c r="G40" s="160" t="str">
        <f>IF(ISBLANK('Model Participation Data'!L44),"-",'Model Participation Data'!L44)</f>
        <v>-</v>
      </c>
      <c r="H40" s="139" t="str">
        <f>'Model Participation Data'!P44</f>
        <v>-</v>
      </c>
      <c r="I40" s="136" t="str">
        <f>'Model Participation Data'!S44</f>
        <v>-</v>
      </c>
      <c r="J40" s="136" t="str">
        <f>'Model Participation Data'!V44</f>
        <v>-</v>
      </c>
      <c r="K40" s="136" t="str">
        <f>'Model Participation Data'!Y44</f>
        <v>-</v>
      </c>
      <c r="L40" s="136" t="str">
        <f>'Model Participation Data'!AB44</f>
        <v>-</v>
      </c>
      <c r="M40" s="140" t="str">
        <f>'Model Participation Data'!AQ44</f>
        <v>-</v>
      </c>
      <c r="N40" s="141">
        <f>'Model Participation Data'!AR44</f>
        <v>0</v>
      </c>
      <c r="O40" s="136" t="str">
        <f>'Model Participation Data'!AU44</f>
        <v>-</v>
      </c>
      <c r="P40" s="136" t="str">
        <f>'Model Participation Data'!AX44</f>
        <v>-</v>
      </c>
      <c r="Q40" s="136" t="str">
        <f>'Model Participation Data'!BA44</f>
        <v>-</v>
      </c>
      <c r="R40" s="136" t="str">
        <f>'Model Participation Data'!BD44</f>
        <v>-</v>
      </c>
      <c r="S40" s="140" t="str">
        <f>'Model Participation Data'!BS44</f>
        <v>-</v>
      </c>
      <c r="T40" s="141">
        <f>'Model Participation Data'!BT44</f>
        <v>0</v>
      </c>
      <c r="U40" s="136" t="str">
        <f>'Model Participation Data'!BW44</f>
        <v>-</v>
      </c>
      <c r="V40" s="136" t="str">
        <f>'Model Participation Data'!BZ44</f>
        <v>-</v>
      </c>
      <c r="W40" s="136" t="str">
        <f>'Model Participation Data'!CC44</f>
        <v>-</v>
      </c>
      <c r="X40" s="136" t="str">
        <f>'Model Participation Data'!CF44</f>
        <v>-</v>
      </c>
      <c r="Y40" s="140" t="str">
        <f>'Model Participation Data'!CU44</f>
        <v>-</v>
      </c>
      <c r="Z40" s="141">
        <f>'Model Participation Data'!CV44</f>
        <v>0</v>
      </c>
      <c r="AA40" s="136" t="str">
        <f>'Model Participation Data'!CY44</f>
        <v>-</v>
      </c>
      <c r="AB40" s="136" t="str">
        <f>'Model Participation Data'!DB44</f>
        <v>-</v>
      </c>
      <c r="AC40" s="136" t="str">
        <f>'Model Participation Data'!DE44</f>
        <v>-</v>
      </c>
      <c r="AD40" s="136" t="str">
        <f>'Model Participation Data'!DH44</f>
        <v>-</v>
      </c>
      <c r="AE40" s="137" t="str">
        <f>'Model Participation Data'!DW44</f>
        <v>-</v>
      </c>
      <c r="AF40" s="138">
        <f>'Model Participation Data'!DX44</f>
        <v>0</v>
      </c>
    </row>
    <row r="41" spans="2:32" hidden="1" outlineLevel="1" x14ac:dyDescent="0.35">
      <c r="B41" s="164" t="str">
        <f>IF(ISBLANK('Model Participation Data'!B45),"-",'Model Participation Data'!B45)</f>
        <v>-</v>
      </c>
      <c r="C41" s="164" t="str">
        <f>IF(ISBLANK('Model Participation Data'!C45),"-",'Model Participation Data'!C45)</f>
        <v>-</v>
      </c>
      <c r="D41" s="165" t="str">
        <f>IF(ISBLANK('Model Participation Data'!G45),"-",'Model Participation Data'!G45)</f>
        <v>-</v>
      </c>
      <c r="E41" s="160" t="str">
        <f>IF(ISBLANK('Model Participation Data'!D45),"-",'Model Participation Data'!D45)</f>
        <v>-</v>
      </c>
      <c r="F41" s="160" t="str">
        <f>IF(ISBLANK('Model Participation Data'!E45),"-",'Model Participation Data'!E45)</f>
        <v>-</v>
      </c>
      <c r="G41" s="160" t="str">
        <f>IF(ISBLANK('Model Participation Data'!L45),"-",'Model Participation Data'!L45)</f>
        <v>-</v>
      </c>
      <c r="H41" s="139" t="str">
        <f>'Model Participation Data'!P45</f>
        <v>-</v>
      </c>
      <c r="I41" s="136" t="str">
        <f>'Model Participation Data'!S45</f>
        <v>-</v>
      </c>
      <c r="J41" s="136" t="str">
        <f>'Model Participation Data'!V45</f>
        <v>-</v>
      </c>
      <c r="K41" s="136" t="str">
        <f>'Model Participation Data'!Y45</f>
        <v>-</v>
      </c>
      <c r="L41" s="136" t="str">
        <f>'Model Participation Data'!AB45</f>
        <v>-</v>
      </c>
      <c r="M41" s="140" t="str">
        <f>'Model Participation Data'!AQ45</f>
        <v>-</v>
      </c>
      <c r="N41" s="141">
        <f>'Model Participation Data'!AR45</f>
        <v>0</v>
      </c>
      <c r="O41" s="136" t="str">
        <f>'Model Participation Data'!AU45</f>
        <v>-</v>
      </c>
      <c r="P41" s="136" t="str">
        <f>'Model Participation Data'!AX45</f>
        <v>-</v>
      </c>
      <c r="Q41" s="136" t="str">
        <f>'Model Participation Data'!BA45</f>
        <v>-</v>
      </c>
      <c r="R41" s="136" t="str">
        <f>'Model Participation Data'!BD45</f>
        <v>-</v>
      </c>
      <c r="S41" s="140" t="str">
        <f>'Model Participation Data'!BS45</f>
        <v>-</v>
      </c>
      <c r="T41" s="141">
        <f>'Model Participation Data'!BT45</f>
        <v>0</v>
      </c>
      <c r="U41" s="136" t="str">
        <f>'Model Participation Data'!BW45</f>
        <v>-</v>
      </c>
      <c r="V41" s="136" t="str">
        <f>'Model Participation Data'!BZ45</f>
        <v>-</v>
      </c>
      <c r="W41" s="136" t="str">
        <f>'Model Participation Data'!CC45</f>
        <v>-</v>
      </c>
      <c r="X41" s="136" t="str">
        <f>'Model Participation Data'!CF45</f>
        <v>-</v>
      </c>
      <c r="Y41" s="140" t="str">
        <f>'Model Participation Data'!CU45</f>
        <v>-</v>
      </c>
      <c r="Z41" s="141">
        <f>'Model Participation Data'!CV45</f>
        <v>0</v>
      </c>
      <c r="AA41" s="136" t="str">
        <f>'Model Participation Data'!CY45</f>
        <v>-</v>
      </c>
      <c r="AB41" s="136" t="str">
        <f>'Model Participation Data'!DB45</f>
        <v>-</v>
      </c>
      <c r="AC41" s="136" t="str">
        <f>'Model Participation Data'!DE45</f>
        <v>-</v>
      </c>
      <c r="AD41" s="136" t="str">
        <f>'Model Participation Data'!DH45</f>
        <v>-</v>
      </c>
      <c r="AE41" s="137" t="str">
        <f>'Model Participation Data'!DW45</f>
        <v>-</v>
      </c>
      <c r="AF41" s="138">
        <f>'Model Participation Data'!DX45</f>
        <v>0</v>
      </c>
    </row>
    <row r="42" spans="2:32" hidden="1" outlineLevel="1" x14ac:dyDescent="0.35">
      <c r="B42" s="164" t="str">
        <f>IF(ISBLANK('Model Participation Data'!B46),"-",'Model Participation Data'!B46)</f>
        <v>-</v>
      </c>
      <c r="C42" s="164" t="str">
        <f>IF(ISBLANK('Model Participation Data'!C46),"-",'Model Participation Data'!C46)</f>
        <v>-</v>
      </c>
      <c r="D42" s="165" t="str">
        <f>IF(ISBLANK('Model Participation Data'!G46),"-",'Model Participation Data'!G46)</f>
        <v>-</v>
      </c>
      <c r="E42" s="160" t="str">
        <f>IF(ISBLANK('Model Participation Data'!D46),"-",'Model Participation Data'!D46)</f>
        <v>-</v>
      </c>
      <c r="F42" s="160" t="str">
        <f>IF(ISBLANK('Model Participation Data'!E46),"-",'Model Participation Data'!E46)</f>
        <v>-</v>
      </c>
      <c r="G42" s="160" t="str">
        <f>IF(ISBLANK('Model Participation Data'!L46),"-",'Model Participation Data'!L46)</f>
        <v>-</v>
      </c>
      <c r="H42" s="139" t="str">
        <f>'Model Participation Data'!P46</f>
        <v>-</v>
      </c>
      <c r="I42" s="136" t="str">
        <f>'Model Participation Data'!S46</f>
        <v>-</v>
      </c>
      <c r="J42" s="136" t="str">
        <f>'Model Participation Data'!V46</f>
        <v>-</v>
      </c>
      <c r="K42" s="136" t="str">
        <f>'Model Participation Data'!Y46</f>
        <v>-</v>
      </c>
      <c r="L42" s="136" t="str">
        <f>'Model Participation Data'!AB46</f>
        <v>-</v>
      </c>
      <c r="M42" s="140" t="str">
        <f>'Model Participation Data'!AQ46</f>
        <v>-</v>
      </c>
      <c r="N42" s="141">
        <f>'Model Participation Data'!AR46</f>
        <v>0</v>
      </c>
      <c r="O42" s="136" t="str">
        <f>'Model Participation Data'!AU46</f>
        <v>-</v>
      </c>
      <c r="P42" s="136" t="str">
        <f>'Model Participation Data'!AX46</f>
        <v>-</v>
      </c>
      <c r="Q42" s="136" t="str">
        <f>'Model Participation Data'!BA46</f>
        <v>-</v>
      </c>
      <c r="R42" s="136" t="str">
        <f>'Model Participation Data'!BD46</f>
        <v>-</v>
      </c>
      <c r="S42" s="140" t="str">
        <f>'Model Participation Data'!BS46</f>
        <v>-</v>
      </c>
      <c r="T42" s="141">
        <f>'Model Participation Data'!BT46</f>
        <v>0</v>
      </c>
      <c r="U42" s="136" t="str">
        <f>'Model Participation Data'!BW46</f>
        <v>-</v>
      </c>
      <c r="V42" s="136" t="str">
        <f>'Model Participation Data'!BZ46</f>
        <v>-</v>
      </c>
      <c r="W42" s="136" t="str">
        <f>'Model Participation Data'!CC46</f>
        <v>-</v>
      </c>
      <c r="X42" s="136" t="str">
        <f>'Model Participation Data'!CF46</f>
        <v>-</v>
      </c>
      <c r="Y42" s="140" t="str">
        <f>'Model Participation Data'!CU46</f>
        <v>-</v>
      </c>
      <c r="Z42" s="141">
        <f>'Model Participation Data'!CV46</f>
        <v>0</v>
      </c>
      <c r="AA42" s="136" t="str">
        <f>'Model Participation Data'!CY46</f>
        <v>-</v>
      </c>
      <c r="AB42" s="136" t="str">
        <f>'Model Participation Data'!DB46</f>
        <v>-</v>
      </c>
      <c r="AC42" s="136" t="str">
        <f>'Model Participation Data'!DE46</f>
        <v>-</v>
      </c>
      <c r="AD42" s="136" t="str">
        <f>'Model Participation Data'!DH46</f>
        <v>-</v>
      </c>
      <c r="AE42" s="137" t="str">
        <f>'Model Participation Data'!DW46</f>
        <v>-</v>
      </c>
      <c r="AF42" s="138">
        <f>'Model Participation Data'!DX46</f>
        <v>0</v>
      </c>
    </row>
    <row r="43" spans="2:32" hidden="1" outlineLevel="1" x14ac:dyDescent="0.35">
      <c r="B43" s="164" t="str">
        <f>IF(ISBLANK('Model Participation Data'!B47),"-",'Model Participation Data'!B47)</f>
        <v>-</v>
      </c>
      <c r="C43" s="164" t="str">
        <f>IF(ISBLANK('Model Participation Data'!C47),"-",'Model Participation Data'!C47)</f>
        <v>-</v>
      </c>
      <c r="D43" s="165" t="str">
        <f>IF(ISBLANK('Model Participation Data'!G47),"-",'Model Participation Data'!G47)</f>
        <v>-</v>
      </c>
      <c r="E43" s="160" t="str">
        <f>IF(ISBLANK('Model Participation Data'!D47),"-",'Model Participation Data'!D47)</f>
        <v>-</v>
      </c>
      <c r="F43" s="160" t="str">
        <f>IF(ISBLANK('Model Participation Data'!E47),"-",'Model Participation Data'!E47)</f>
        <v>-</v>
      </c>
      <c r="G43" s="160" t="str">
        <f>IF(ISBLANK('Model Participation Data'!L47),"-",'Model Participation Data'!L47)</f>
        <v>-</v>
      </c>
      <c r="H43" s="139" t="str">
        <f>'Model Participation Data'!P47</f>
        <v>-</v>
      </c>
      <c r="I43" s="136" t="str">
        <f>'Model Participation Data'!S47</f>
        <v>-</v>
      </c>
      <c r="J43" s="136" t="str">
        <f>'Model Participation Data'!V47</f>
        <v>-</v>
      </c>
      <c r="K43" s="136" t="str">
        <f>'Model Participation Data'!Y47</f>
        <v>-</v>
      </c>
      <c r="L43" s="136" t="str">
        <f>'Model Participation Data'!AB47</f>
        <v>-</v>
      </c>
      <c r="M43" s="140" t="str">
        <f>'Model Participation Data'!AQ47</f>
        <v>-</v>
      </c>
      <c r="N43" s="141">
        <f>'Model Participation Data'!AR47</f>
        <v>0</v>
      </c>
      <c r="O43" s="136" t="str">
        <f>'Model Participation Data'!AU47</f>
        <v>-</v>
      </c>
      <c r="P43" s="136" t="str">
        <f>'Model Participation Data'!AX47</f>
        <v>-</v>
      </c>
      <c r="Q43" s="136" t="str">
        <f>'Model Participation Data'!BA47</f>
        <v>-</v>
      </c>
      <c r="R43" s="136" t="str">
        <f>'Model Participation Data'!BD47</f>
        <v>-</v>
      </c>
      <c r="S43" s="140" t="str">
        <f>'Model Participation Data'!BS47</f>
        <v>-</v>
      </c>
      <c r="T43" s="141">
        <f>'Model Participation Data'!BT47</f>
        <v>0</v>
      </c>
      <c r="U43" s="136" t="str">
        <f>'Model Participation Data'!BW47</f>
        <v>-</v>
      </c>
      <c r="V43" s="136" t="str">
        <f>'Model Participation Data'!BZ47</f>
        <v>-</v>
      </c>
      <c r="W43" s="136" t="str">
        <f>'Model Participation Data'!CC47</f>
        <v>-</v>
      </c>
      <c r="X43" s="136" t="str">
        <f>'Model Participation Data'!CF47</f>
        <v>-</v>
      </c>
      <c r="Y43" s="140" t="str">
        <f>'Model Participation Data'!CU47</f>
        <v>-</v>
      </c>
      <c r="Z43" s="141">
        <f>'Model Participation Data'!CV47</f>
        <v>0</v>
      </c>
      <c r="AA43" s="136" t="str">
        <f>'Model Participation Data'!CY47</f>
        <v>-</v>
      </c>
      <c r="AB43" s="136" t="str">
        <f>'Model Participation Data'!DB47</f>
        <v>-</v>
      </c>
      <c r="AC43" s="136" t="str">
        <f>'Model Participation Data'!DE47</f>
        <v>-</v>
      </c>
      <c r="AD43" s="136" t="str">
        <f>'Model Participation Data'!DH47</f>
        <v>-</v>
      </c>
      <c r="AE43" s="137" t="str">
        <f>'Model Participation Data'!DW47</f>
        <v>-</v>
      </c>
      <c r="AF43" s="138">
        <f>'Model Participation Data'!DX47</f>
        <v>0</v>
      </c>
    </row>
    <row r="44" spans="2:32" hidden="1" outlineLevel="1" x14ac:dyDescent="0.35">
      <c r="B44" s="164" t="str">
        <f>IF(ISBLANK('Model Participation Data'!B48),"-",'Model Participation Data'!B48)</f>
        <v>-</v>
      </c>
      <c r="C44" s="164" t="str">
        <f>IF(ISBLANK('Model Participation Data'!C48),"-",'Model Participation Data'!C48)</f>
        <v>-</v>
      </c>
      <c r="D44" s="165" t="str">
        <f>IF(ISBLANK('Model Participation Data'!G48),"-",'Model Participation Data'!G48)</f>
        <v>-</v>
      </c>
      <c r="E44" s="160" t="str">
        <f>IF(ISBLANK('Model Participation Data'!D48),"-",'Model Participation Data'!D48)</f>
        <v>-</v>
      </c>
      <c r="F44" s="160" t="str">
        <f>IF(ISBLANK('Model Participation Data'!E48),"-",'Model Participation Data'!E48)</f>
        <v>-</v>
      </c>
      <c r="G44" s="160" t="str">
        <f>IF(ISBLANK('Model Participation Data'!L48),"-",'Model Participation Data'!L48)</f>
        <v>-</v>
      </c>
      <c r="H44" s="139" t="str">
        <f>'Model Participation Data'!P48</f>
        <v>-</v>
      </c>
      <c r="I44" s="136" t="str">
        <f>'Model Participation Data'!S48</f>
        <v>-</v>
      </c>
      <c r="J44" s="136" t="str">
        <f>'Model Participation Data'!V48</f>
        <v>-</v>
      </c>
      <c r="K44" s="136" t="str">
        <f>'Model Participation Data'!Y48</f>
        <v>-</v>
      </c>
      <c r="L44" s="136" t="str">
        <f>'Model Participation Data'!AB48</f>
        <v>-</v>
      </c>
      <c r="M44" s="140" t="str">
        <f>'Model Participation Data'!AQ48</f>
        <v>-</v>
      </c>
      <c r="N44" s="141">
        <f>'Model Participation Data'!AR48</f>
        <v>0</v>
      </c>
      <c r="O44" s="136" t="str">
        <f>'Model Participation Data'!AU48</f>
        <v>-</v>
      </c>
      <c r="P44" s="136" t="str">
        <f>'Model Participation Data'!AX48</f>
        <v>-</v>
      </c>
      <c r="Q44" s="136" t="str">
        <f>'Model Participation Data'!BA48</f>
        <v>-</v>
      </c>
      <c r="R44" s="136" t="str">
        <f>'Model Participation Data'!BD48</f>
        <v>-</v>
      </c>
      <c r="S44" s="140" t="str">
        <f>'Model Participation Data'!BS48</f>
        <v>-</v>
      </c>
      <c r="T44" s="141">
        <f>'Model Participation Data'!BT48</f>
        <v>0</v>
      </c>
      <c r="U44" s="136" t="str">
        <f>'Model Participation Data'!BW48</f>
        <v>-</v>
      </c>
      <c r="V44" s="136" t="str">
        <f>'Model Participation Data'!BZ48</f>
        <v>-</v>
      </c>
      <c r="W44" s="136" t="str">
        <f>'Model Participation Data'!CC48</f>
        <v>-</v>
      </c>
      <c r="X44" s="136" t="str">
        <f>'Model Participation Data'!CF48</f>
        <v>-</v>
      </c>
      <c r="Y44" s="140" t="str">
        <f>'Model Participation Data'!CU48</f>
        <v>-</v>
      </c>
      <c r="Z44" s="141">
        <f>'Model Participation Data'!CV48</f>
        <v>0</v>
      </c>
      <c r="AA44" s="136" t="str">
        <f>'Model Participation Data'!CY48</f>
        <v>-</v>
      </c>
      <c r="AB44" s="136" t="str">
        <f>'Model Participation Data'!DB48</f>
        <v>-</v>
      </c>
      <c r="AC44" s="136" t="str">
        <f>'Model Participation Data'!DE48</f>
        <v>-</v>
      </c>
      <c r="AD44" s="136" t="str">
        <f>'Model Participation Data'!DH48</f>
        <v>-</v>
      </c>
      <c r="AE44" s="137" t="str">
        <f>'Model Participation Data'!DW48</f>
        <v>-</v>
      </c>
      <c r="AF44" s="138">
        <f>'Model Participation Data'!DX48</f>
        <v>0</v>
      </c>
    </row>
    <row r="45" spans="2:32" hidden="1" outlineLevel="1" x14ac:dyDescent="0.35">
      <c r="B45" s="164" t="str">
        <f>IF(ISBLANK('Model Participation Data'!B49),"-",'Model Participation Data'!B49)</f>
        <v>-</v>
      </c>
      <c r="C45" s="164" t="str">
        <f>IF(ISBLANK('Model Participation Data'!C49),"-",'Model Participation Data'!C49)</f>
        <v>-</v>
      </c>
      <c r="D45" s="165" t="str">
        <f>IF(ISBLANK('Model Participation Data'!G49),"-",'Model Participation Data'!G49)</f>
        <v>-</v>
      </c>
      <c r="E45" s="160" t="str">
        <f>IF(ISBLANK('Model Participation Data'!D49),"-",'Model Participation Data'!D49)</f>
        <v>-</v>
      </c>
      <c r="F45" s="160" t="str">
        <f>IF(ISBLANK('Model Participation Data'!E49),"-",'Model Participation Data'!E49)</f>
        <v>-</v>
      </c>
      <c r="G45" s="160" t="str">
        <f>IF(ISBLANK('Model Participation Data'!L49),"-",'Model Participation Data'!L49)</f>
        <v>-</v>
      </c>
      <c r="H45" s="139" t="str">
        <f>'Model Participation Data'!P49</f>
        <v>-</v>
      </c>
      <c r="I45" s="136" t="str">
        <f>'Model Participation Data'!S49</f>
        <v>-</v>
      </c>
      <c r="J45" s="136" t="str">
        <f>'Model Participation Data'!V49</f>
        <v>-</v>
      </c>
      <c r="K45" s="136" t="str">
        <f>'Model Participation Data'!Y49</f>
        <v>-</v>
      </c>
      <c r="L45" s="136" t="str">
        <f>'Model Participation Data'!AB49</f>
        <v>-</v>
      </c>
      <c r="M45" s="140" t="str">
        <f>'Model Participation Data'!AQ49</f>
        <v>-</v>
      </c>
      <c r="N45" s="141">
        <f>'Model Participation Data'!AR49</f>
        <v>0</v>
      </c>
      <c r="O45" s="136" t="str">
        <f>'Model Participation Data'!AU49</f>
        <v>-</v>
      </c>
      <c r="P45" s="136" t="str">
        <f>'Model Participation Data'!AX49</f>
        <v>-</v>
      </c>
      <c r="Q45" s="136" t="str">
        <f>'Model Participation Data'!BA49</f>
        <v>-</v>
      </c>
      <c r="R45" s="136" t="str">
        <f>'Model Participation Data'!BD49</f>
        <v>-</v>
      </c>
      <c r="S45" s="140" t="str">
        <f>'Model Participation Data'!BS49</f>
        <v>-</v>
      </c>
      <c r="T45" s="141">
        <f>'Model Participation Data'!BT49</f>
        <v>0</v>
      </c>
      <c r="U45" s="136" t="str">
        <f>'Model Participation Data'!BW49</f>
        <v>-</v>
      </c>
      <c r="V45" s="136" t="str">
        <f>'Model Participation Data'!BZ49</f>
        <v>-</v>
      </c>
      <c r="W45" s="136" t="str">
        <f>'Model Participation Data'!CC49</f>
        <v>-</v>
      </c>
      <c r="X45" s="136" t="str">
        <f>'Model Participation Data'!CF49</f>
        <v>-</v>
      </c>
      <c r="Y45" s="140" t="str">
        <f>'Model Participation Data'!CU49</f>
        <v>-</v>
      </c>
      <c r="Z45" s="141">
        <f>'Model Participation Data'!CV49</f>
        <v>0</v>
      </c>
      <c r="AA45" s="136" t="str">
        <f>'Model Participation Data'!CY49</f>
        <v>-</v>
      </c>
      <c r="AB45" s="136" t="str">
        <f>'Model Participation Data'!DB49</f>
        <v>-</v>
      </c>
      <c r="AC45" s="136" t="str">
        <f>'Model Participation Data'!DE49</f>
        <v>-</v>
      </c>
      <c r="AD45" s="136" t="str">
        <f>'Model Participation Data'!DH49</f>
        <v>-</v>
      </c>
      <c r="AE45" s="137" t="str">
        <f>'Model Participation Data'!DW49</f>
        <v>-</v>
      </c>
      <c r="AF45" s="138">
        <f>'Model Participation Data'!DX49</f>
        <v>0</v>
      </c>
    </row>
    <row r="46" spans="2:32" hidden="1" outlineLevel="1" x14ac:dyDescent="0.35">
      <c r="B46" s="164" t="str">
        <f>IF(ISBLANK('Model Participation Data'!B50),"-",'Model Participation Data'!B50)</f>
        <v>-</v>
      </c>
      <c r="C46" s="164" t="str">
        <f>IF(ISBLANK('Model Participation Data'!C50),"-",'Model Participation Data'!C50)</f>
        <v>-</v>
      </c>
      <c r="D46" s="165" t="str">
        <f>IF(ISBLANK('Model Participation Data'!G50),"-",'Model Participation Data'!G50)</f>
        <v>-</v>
      </c>
      <c r="E46" s="160" t="str">
        <f>IF(ISBLANK('Model Participation Data'!D50),"-",'Model Participation Data'!D50)</f>
        <v>-</v>
      </c>
      <c r="F46" s="160" t="str">
        <f>IF(ISBLANK('Model Participation Data'!E50),"-",'Model Participation Data'!E50)</f>
        <v>-</v>
      </c>
      <c r="G46" s="160" t="str">
        <f>IF(ISBLANK('Model Participation Data'!L50),"-",'Model Participation Data'!L50)</f>
        <v>-</v>
      </c>
      <c r="H46" s="139" t="str">
        <f>'Model Participation Data'!P50</f>
        <v>-</v>
      </c>
      <c r="I46" s="136" t="str">
        <f>'Model Participation Data'!S50</f>
        <v>-</v>
      </c>
      <c r="J46" s="136" t="str">
        <f>'Model Participation Data'!V50</f>
        <v>-</v>
      </c>
      <c r="K46" s="136" t="str">
        <f>'Model Participation Data'!Y50</f>
        <v>-</v>
      </c>
      <c r="L46" s="136" t="str">
        <f>'Model Participation Data'!AB50</f>
        <v>-</v>
      </c>
      <c r="M46" s="140" t="str">
        <f>'Model Participation Data'!AQ50</f>
        <v>-</v>
      </c>
      <c r="N46" s="141">
        <f>'Model Participation Data'!AR50</f>
        <v>0</v>
      </c>
      <c r="O46" s="136" t="str">
        <f>'Model Participation Data'!AU50</f>
        <v>-</v>
      </c>
      <c r="P46" s="136" t="str">
        <f>'Model Participation Data'!AX50</f>
        <v>-</v>
      </c>
      <c r="Q46" s="136" t="str">
        <f>'Model Participation Data'!BA50</f>
        <v>-</v>
      </c>
      <c r="R46" s="136" t="str">
        <f>'Model Participation Data'!BD50</f>
        <v>-</v>
      </c>
      <c r="S46" s="140" t="str">
        <f>'Model Participation Data'!BS50</f>
        <v>-</v>
      </c>
      <c r="T46" s="141">
        <f>'Model Participation Data'!BT50</f>
        <v>0</v>
      </c>
      <c r="U46" s="136" t="str">
        <f>'Model Participation Data'!BW50</f>
        <v>-</v>
      </c>
      <c r="V46" s="136" t="str">
        <f>'Model Participation Data'!BZ50</f>
        <v>-</v>
      </c>
      <c r="W46" s="136" t="str">
        <f>'Model Participation Data'!CC50</f>
        <v>-</v>
      </c>
      <c r="X46" s="136" t="str">
        <f>'Model Participation Data'!CF50</f>
        <v>-</v>
      </c>
      <c r="Y46" s="140" t="str">
        <f>'Model Participation Data'!CU50</f>
        <v>-</v>
      </c>
      <c r="Z46" s="141">
        <f>'Model Participation Data'!CV50</f>
        <v>0</v>
      </c>
      <c r="AA46" s="136" t="str">
        <f>'Model Participation Data'!CY50</f>
        <v>-</v>
      </c>
      <c r="AB46" s="136" t="str">
        <f>'Model Participation Data'!DB50</f>
        <v>-</v>
      </c>
      <c r="AC46" s="136" t="str">
        <f>'Model Participation Data'!DE50</f>
        <v>-</v>
      </c>
      <c r="AD46" s="136" t="str">
        <f>'Model Participation Data'!DH50</f>
        <v>-</v>
      </c>
      <c r="AE46" s="137" t="str">
        <f>'Model Participation Data'!DW50</f>
        <v>-</v>
      </c>
      <c r="AF46" s="138">
        <f>'Model Participation Data'!DX50</f>
        <v>0</v>
      </c>
    </row>
    <row r="47" spans="2:32" hidden="1" outlineLevel="1" x14ac:dyDescent="0.35">
      <c r="B47" s="164" t="str">
        <f>IF(ISBLANK('Model Participation Data'!B51),"-",'Model Participation Data'!B51)</f>
        <v>-</v>
      </c>
      <c r="C47" s="164" t="str">
        <f>IF(ISBLANK('Model Participation Data'!C51),"-",'Model Participation Data'!C51)</f>
        <v>-</v>
      </c>
      <c r="D47" s="165" t="str">
        <f>IF(ISBLANK('Model Participation Data'!G51),"-",'Model Participation Data'!G51)</f>
        <v>-</v>
      </c>
      <c r="E47" s="160" t="str">
        <f>IF(ISBLANK('Model Participation Data'!D51),"-",'Model Participation Data'!D51)</f>
        <v>-</v>
      </c>
      <c r="F47" s="160" t="str">
        <f>IF(ISBLANK('Model Participation Data'!E51),"-",'Model Participation Data'!E51)</f>
        <v>-</v>
      </c>
      <c r="G47" s="160" t="str">
        <f>IF(ISBLANK('Model Participation Data'!L51),"-",'Model Participation Data'!L51)</f>
        <v>-</v>
      </c>
      <c r="H47" s="139" t="str">
        <f>'Model Participation Data'!P51</f>
        <v>-</v>
      </c>
      <c r="I47" s="136" t="str">
        <f>'Model Participation Data'!S51</f>
        <v>-</v>
      </c>
      <c r="J47" s="136" t="str">
        <f>'Model Participation Data'!V51</f>
        <v>-</v>
      </c>
      <c r="K47" s="136" t="str">
        <f>'Model Participation Data'!Y51</f>
        <v>-</v>
      </c>
      <c r="L47" s="136" t="str">
        <f>'Model Participation Data'!AB51</f>
        <v>-</v>
      </c>
      <c r="M47" s="140" t="str">
        <f>'Model Participation Data'!AQ51</f>
        <v>-</v>
      </c>
      <c r="N47" s="141">
        <f>'Model Participation Data'!AR51</f>
        <v>0</v>
      </c>
      <c r="O47" s="136" t="str">
        <f>'Model Participation Data'!AU51</f>
        <v>-</v>
      </c>
      <c r="P47" s="136" t="str">
        <f>'Model Participation Data'!AX51</f>
        <v>-</v>
      </c>
      <c r="Q47" s="136" t="str">
        <f>'Model Participation Data'!BA51</f>
        <v>-</v>
      </c>
      <c r="R47" s="136" t="str">
        <f>'Model Participation Data'!BD51</f>
        <v>-</v>
      </c>
      <c r="S47" s="140" t="str">
        <f>'Model Participation Data'!BS51</f>
        <v>-</v>
      </c>
      <c r="T47" s="141">
        <f>'Model Participation Data'!BT51</f>
        <v>0</v>
      </c>
      <c r="U47" s="136" t="str">
        <f>'Model Participation Data'!BW51</f>
        <v>-</v>
      </c>
      <c r="V47" s="136" t="str">
        <f>'Model Participation Data'!BZ51</f>
        <v>-</v>
      </c>
      <c r="W47" s="136" t="str">
        <f>'Model Participation Data'!CC51</f>
        <v>-</v>
      </c>
      <c r="X47" s="136" t="str">
        <f>'Model Participation Data'!CF51</f>
        <v>-</v>
      </c>
      <c r="Y47" s="140" t="str">
        <f>'Model Participation Data'!CU51</f>
        <v>-</v>
      </c>
      <c r="Z47" s="141">
        <f>'Model Participation Data'!CV51</f>
        <v>0</v>
      </c>
      <c r="AA47" s="136" t="str">
        <f>'Model Participation Data'!CY51</f>
        <v>-</v>
      </c>
      <c r="AB47" s="136" t="str">
        <f>'Model Participation Data'!DB51</f>
        <v>-</v>
      </c>
      <c r="AC47" s="136" t="str">
        <f>'Model Participation Data'!DE51</f>
        <v>-</v>
      </c>
      <c r="AD47" s="136" t="str">
        <f>'Model Participation Data'!DH51</f>
        <v>-</v>
      </c>
      <c r="AE47" s="137" t="str">
        <f>'Model Participation Data'!DW51</f>
        <v>-</v>
      </c>
      <c r="AF47" s="138">
        <f>'Model Participation Data'!DX51</f>
        <v>0</v>
      </c>
    </row>
    <row r="48" spans="2:32" hidden="1" outlineLevel="1" x14ac:dyDescent="0.35">
      <c r="B48" s="164" t="str">
        <f>IF(ISBLANK('Model Participation Data'!B52),"-",'Model Participation Data'!B52)</f>
        <v>-</v>
      </c>
      <c r="C48" s="164" t="str">
        <f>IF(ISBLANK('Model Participation Data'!C52),"-",'Model Participation Data'!C52)</f>
        <v>-</v>
      </c>
      <c r="D48" s="165" t="str">
        <f>IF(ISBLANK('Model Participation Data'!G52),"-",'Model Participation Data'!G52)</f>
        <v>-</v>
      </c>
      <c r="E48" s="160" t="str">
        <f>IF(ISBLANK('Model Participation Data'!D52),"-",'Model Participation Data'!D52)</f>
        <v>-</v>
      </c>
      <c r="F48" s="160" t="str">
        <f>IF(ISBLANK('Model Participation Data'!E52),"-",'Model Participation Data'!E52)</f>
        <v>-</v>
      </c>
      <c r="G48" s="160" t="str">
        <f>IF(ISBLANK('Model Participation Data'!L52),"-",'Model Participation Data'!L52)</f>
        <v>-</v>
      </c>
      <c r="H48" s="139" t="str">
        <f>'Model Participation Data'!P52</f>
        <v>-</v>
      </c>
      <c r="I48" s="136" t="str">
        <f>'Model Participation Data'!S52</f>
        <v>-</v>
      </c>
      <c r="J48" s="136" t="str">
        <f>'Model Participation Data'!V52</f>
        <v>-</v>
      </c>
      <c r="K48" s="136" t="str">
        <f>'Model Participation Data'!Y52</f>
        <v>-</v>
      </c>
      <c r="L48" s="136" t="str">
        <f>'Model Participation Data'!AB52</f>
        <v>-</v>
      </c>
      <c r="M48" s="140" t="str">
        <f>'Model Participation Data'!AQ52</f>
        <v>-</v>
      </c>
      <c r="N48" s="141">
        <f>'Model Participation Data'!AR52</f>
        <v>0</v>
      </c>
      <c r="O48" s="136" t="str">
        <f>'Model Participation Data'!AU52</f>
        <v>-</v>
      </c>
      <c r="P48" s="136" t="str">
        <f>'Model Participation Data'!AX52</f>
        <v>-</v>
      </c>
      <c r="Q48" s="136" t="str">
        <f>'Model Participation Data'!BA52</f>
        <v>-</v>
      </c>
      <c r="R48" s="136" t="str">
        <f>'Model Participation Data'!BD52</f>
        <v>-</v>
      </c>
      <c r="S48" s="140" t="str">
        <f>'Model Participation Data'!BS52</f>
        <v>-</v>
      </c>
      <c r="T48" s="141">
        <f>'Model Participation Data'!BT52</f>
        <v>0</v>
      </c>
      <c r="U48" s="136" t="str">
        <f>'Model Participation Data'!BW52</f>
        <v>-</v>
      </c>
      <c r="V48" s="136" t="str">
        <f>'Model Participation Data'!BZ52</f>
        <v>-</v>
      </c>
      <c r="W48" s="136" t="str">
        <f>'Model Participation Data'!CC52</f>
        <v>-</v>
      </c>
      <c r="X48" s="136" t="str">
        <f>'Model Participation Data'!CF52</f>
        <v>-</v>
      </c>
      <c r="Y48" s="140" t="str">
        <f>'Model Participation Data'!CU52</f>
        <v>-</v>
      </c>
      <c r="Z48" s="141">
        <f>'Model Participation Data'!CV52</f>
        <v>0</v>
      </c>
      <c r="AA48" s="136" t="str">
        <f>'Model Participation Data'!CY52</f>
        <v>-</v>
      </c>
      <c r="AB48" s="136" t="str">
        <f>'Model Participation Data'!DB52</f>
        <v>-</v>
      </c>
      <c r="AC48" s="136" t="str">
        <f>'Model Participation Data'!DE52</f>
        <v>-</v>
      </c>
      <c r="AD48" s="136" t="str">
        <f>'Model Participation Data'!DH52</f>
        <v>-</v>
      </c>
      <c r="AE48" s="137" t="str">
        <f>'Model Participation Data'!DW52</f>
        <v>-</v>
      </c>
      <c r="AF48" s="138">
        <f>'Model Participation Data'!DX52</f>
        <v>0</v>
      </c>
    </row>
    <row r="49" spans="2:32" hidden="1" outlineLevel="1" x14ac:dyDescent="0.35">
      <c r="B49" s="164" t="str">
        <f>IF(ISBLANK('Model Participation Data'!B53),"-",'Model Participation Data'!B53)</f>
        <v>-</v>
      </c>
      <c r="C49" s="164" t="str">
        <f>IF(ISBLANK('Model Participation Data'!C53),"-",'Model Participation Data'!C53)</f>
        <v>-</v>
      </c>
      <c r="D49" s="165" t="str">
        <f>IF(ISBLANK('Model Participation Data'!G53),"-",'Model Participation Data'!G53)</f>
        <v>-</v>
      </c>
      <c r="E49" s="160" t="str">
        <f>IF(ISBLANK('Model Participation Data'!D53),"-",'Model Participation Data'!D53)</f>
        <v>-</v>
      </c>
      <c r="F49" s="160" t="str">
        <f>IF(ISBLANK('Model Participation Data'!E53),"-",'Model Participation Data'!E53)</f>
        <v>-</v>
      </c>
      <c r="G49" s="160" t="str">
        <f>IF(ISBLANK('Model Participation Data'!L53),"-",'Model Participation Data'!L53)</f>
        <v>-</v>
      </c>
      <c r="H49" s="139" t="str">
        <f>'Model Participation Data'!P53</f>
        <v>-</v>
      </c>
      <c r="I49" s="136" t="str">
        <f>'Model Participation Data'!S53</f>
        <v>-</v>
      </c>
      <c r="J49" s="136" t="str">
        <f>'Model Participation Data'!V53</f>
        <v>-</v>
      </c>
      <c r="K49" s="136" t="str">
        <f>'Model Participation Data'!Y53</f>
        <v>-</v>
      </c>
      <c r="L49" s="136" t="str">
        <f>'Model Participation Data'!AB53</f>
        <v>-</v>
      </c>
      <c r="M49" s="140" t="str">
        <f>'Model Participation Data'!AQ53</f>
        <v>-</v>
      </c>
      <c r="N49" s="141">
        <f>'Model Participation Data'!AR53</f>
        <v>0</v>
      </c>
      <c r="O49" s="136" t="str">
        <f>'Model Participation Data'!AU53</f>
        <v>-</v>
      </c>
      <c r="P49" s="136" t="str">
        <f>'Model Participation Data'!AX53</f>
        <v>-</v>
      </c>
      <c r="Q49" s="136" t="str">
        <f>'Model Participation Data'!BA53</f>
        <v>-</v>
      </c>
      <c r="R49" s="136" t="str">
        <f>'Model Participation Data'!BD53</f>
        <v>-</v>
      </c>
      <c r="S49" s="140" t="str">
        <f>'Model Participation Data'!BS53</f>
        <v>-</v>
      </c>
      <c r="T49" s="141">
        <f>'Model Participation Data'!BT53</f>
        <v>0</v>
      </c>
      <c r="U49" s="136" t="str">
        <f>'Model Participation Data'!BW53</f>
        <v>-</v>
      </c>
      <c r="V49" s="136" t="str">
        <f>'Model Participation Data'!BZ53</f>
        <v>-</v>
      </c>
      <c r="W49" s="136" t="str">
        <f>'Model Participation Data'!CC53</f>
        <v>-</v>
      </c>
      <c r="X49" s="136" t="str">
        <f>'Model Participation Data'!CF53</f>
        <v>-</v>
      </c>
      <c r="Y49" s="140" t="str">
        <f>'Model Participation Data'!CU53</f>
        <v>-</v>
      </c>
      <c r="Z49" s="141">
        <f>'Model Participation Data'!CV53</f>
        <v>0</v>
      </c>
      <c r="AA49" s="136" t="str">
        <f>'Model Participation Data'!CY53</f>
        <v>-</v>
      </c>
      <c r="AB49" s="136" t="str">
        <f>'Model Participation Data'!DB53</f>
        <v>-</v>
      </c>
      <c r="AC49" s="136" t="str">
        <f>'Model Participation Data'!DE53</f>
        <v>-</v>
      </c>
      <c r="AD49" s="136" t="str">
        <f>'Model Participation Data'!DH53</f>
        <v>-</v>
      </c>
      <c r="AE49" s="137" t="str">
        <f>'Model Participation Data'!DW53</f>
        <v>-</v>
      </c>
      <c r="AF49" s="138">
        <f>'Model Participation Data'!DX53</f>
        <v>0</v>
      </c>
    </row>
    <row r="50" spans="2:32" hidden="1" outlineLevel="1" x14ac:dyDescent="0.35">
      <c r="B50" s="164" t="str">
        <f>IF(ISBLANK('Model Participation Data'!B54),"-",'Model Participation Data'!B54)</f>
        <v>-</v>
      </c>
      <c r="C50" s="164" t="str">
        <f>IF(ISBLANK('Model Participation Data'!C54),"-",'Model Participation Data'!C54)</f>
        <v>-</v>
      </c>
      <c r="D50" s="165" t="str">
        <f>IF(ISBLANK('Model Participation Data'!G54),"-",'Model Participation Data'!G54)</f>
        <v>-</v>
      </c>
      <c r="E50" s="160" t="str">
        <f>IF(ISBLANK('Model Participation Data'!D54),"-",'Model Participation Data'!D54)</f>
        <v>-</v>
      </c>
      <c r="F50" s="160" t="str">
        <f>IF(ISBLANK('Model Participation Data'!E54),"-",'Model Participation Data'!E54)</f>
        <v>-</v>
      </c>
      <c r="G50" s="160" t="str">
        <f>IF(ISBLANK('Model Participation Data'!L54),"-",'Model Participation Data'!L54)</f>
        <v>-</v>
      </c>
      <c r="H50" s="139" t="str">
        <f>'Model Participation Data'!P54</f>
        <v>-</v>
      </c>
      <c r="I50" s="136" t="str">
        <f>'Model Participation Data'!S54</f>
        <v>-</v>
      </c>
      <c r="J50" s="136" t="str">
        <f>'Model Participation Data'!V54</f>
        <v>-</v>
      </c>
      <c r="K50" s="136" t="str">
        <f>'Model Participation Data'!Y54</f>
        <v>-</v>
      </c>
      <c r="L50" s="136" t="str">
        <f>'Model Participation Data'!AB54</f>
        <v>-</v>
      </c>
      <c r="M50" s="140" t="str">
        <f>'Model Participation Data'!AQ54</f>
        <v>-</v>
      </c>
      <c r="N50" s="141">
        <f>'Model Participation Data'!AR54</f>
        <v>0</v>
      </c>
      <c r="O50" s="136" t="str">
        <f>'Model Participation Data'!AU54</f>
        <v>-</v>
      </c>
      <c r="P50" s="136" t="str">
        <f>'Model Participation Data'!AX54</f>
        <v>-</v>
      </c>
      <c r="Q50" s="136" t="str">
        <f>'Model Participation Data'!BA54</f>
        <v>-</v>
      </c>
      <c r="R50" s="136" t="str">
        <f>'Model Participation Data'!BD54</f>
        <v>-</v>
      </c>
      <c r="S50" s="140" t="str">
        <f>'Model Participation Data'!BS54</f>
        <v>-</v>
      </c>
      <c r="T50" s="141">
        <f>'Model Participation Data'!BT54</f>
        <v>0</v>
      </c>
      <c r="U50" s="136" t="str">
        <f>'Model Participation Data'!BW54</f>
        <v>-</v>
      </c>
      <c r="V50" s="136" t="str">
        <f>'Model Participation Data'!BZ54</f>
        <v>-</v>
      </c>
      <c r="W50" s="136" t="str">
        <f>'Model Participation Data'!CC54</f>
        <v>-</v>
      </c>
      <c r="X50" s="136" t="str">
        <f>'Model Participation Data'!CF54</f>
        <v>-</v>
      </c>
      <c r="Y50" s="140" t="str">
        <f>'Model Participation Data'!CU54</f>
        <v>-</v>
      </c>
      <c r="Z50" s="141">
        <f>'Model Participation Data'!CV54</f>
        <v>0</v>
      </c>
      <c r="AA50" s="136" t="str">
        <f>'Model Participation Data'!CY54</f>
        <v>-</v>
      </c>
      <c r="AB50" s="136" t="str">
        <f>'Model Participation Data'!DB54</f>
        <v>-</v>
      </c>
      <c r="AC50" s="136" t="str">
        <f>'Model Participation Data'!DE54</f>
        <v>-</v>
      </c>
      <c r="AD50" s="136" t="str">
        <f>'Model Participation Data'!DH54</f>
        <v>-</v>
      </c>
      <c r="AE50" s="137" t="str">
        <f>'Model Participation Data'!DW54</f>
        <v>-</v>
      </c>
      <c r="AF50" s="138">
        <f>'Model Participation Data'!DX54</f>
        <v>0</v>
      </c>
    </row>
    <row r="51" spans="2:32" hidden="1" outlineLevel="1" x14ac:dyDescent="0.35">
      <c r="B51" s="164" t="str">
        <f>IF(ISBLANK('Model Participation Data'!B55),"-",'Model Participation Data'!B55)</f>
        <v>-</v>
      </c>
      <c r="C51" s="164" t="str">
        <f>IF(ISBLANK('Model Participation Data'!C55),"-",'Model Participation Data'!C55)</f>
        <v>-</v>
      </c>
      <c r="D51" s="165" t="str">
        <f>IF(ISBLANK('Model Participation Data'!G55),"-",'Model Participation Data'!G55)</f>
        <v>-</v>
      </c>
      <c r="E51" s="160" t="str">
        <f>IF(ISBLANK('Model Participation Data'!D55),"-",'Model Participation Data'!D55)</f>
        <v>-</v>
      </c>
      <c r="F51" s="160" t="str">
        <f>IF(ISBLANK('Model Participation Data'!E55),"-",'Model Participation Data'!E55)</f>
        <v>-</v>
      </c>
      <c r="G51" s="160" t="str">
        <f>IF(ISBLANK('Model Participation Data'!L55),"-",'Model Participation Data'!L55)</f>
        <v>-</v>
      </c>
      <c r="H51" s="139" t="str">
        <f>'Model Participation Data'!P55</f>
        <v>-</v>
      </c>
      <c r="I51" s="136" t="str">
        <f>'Model Participation Data'!S55</f>
        <v>-</v>
      </c>
      <c r="J51" s="136" t="str">
        <f>'Model Participation Data'!V55</f>
        <v>-</v>
      </c>
      <c r="K51" s="136" t="str">
        <f>'Model Participation Data'!Y55</f>
        <v>-</v>
      </c>
      <c r="L51" s="136" t="str">
        <f>'Model Participation Data'!AB55</f>
        <v>-</v>
      </c>
      <c r="M51" s="140" t="str">
        <f>'Model Participation Data'!AQ55</f>
        <v>-</v>
      </c>
      <c r="N51" s="141">
        <f>'Model Participation Data'!AR55</f>
        <v>0</v>
      </c>
      <c r="O51" s="136" t="str">
        <f>'Model Participation Data'!AU55</f>
        <v>-</v>
      </c>
      <c r="P51" s="136" t="str">
        <f>'Model Participation Data'!AX55</f>
        <v>-</v>
      </c>
      <c r="Q51" s="136" t="str">
        <f>'Model Participation Data'!BA55</f>
        <v>-</v>
      </c>
      <c r="R51" s="136" t="str">
        <f>'Model Participation Data'!BD55</f>
        <v>-</v>
      </c>
      <c r="S51" s="140" t="str">
        <f>'Model Participation Data'!BS55</f>
        <v>-</v>
      </c>
      <c r="T51" s="141">
        <f>'Model Participation Data'!BT55</f>
        <v>0</v>
      </c>
      <c r="U51" s="136" t="str">
        <f>'Model Participation Data'!BW55</f>
        <v>-</v>
      </c>
      <c r="V51" s="136" t="str">
        <f>'Model Participation Data'!BZ55</f>
        <v>-</v>
      </c>
      <c r="W51" s="136" t="str">
        <f>'Model Participation Data'!CC55</f>
        <v>-</v>
      </c>
      <c r="X51" s="136" t="str">
        <f>'Model Participation Data'!CF55</f>
        <v>-</v>
      </c>
      <c r="Y51" s="140" t="str">
        <f>'Model Participation Data'!CU55</f>
        <v>-</v>
      </c>
      <c r="Z51" s="141">
        <f>'Model Participation Data'!CV55</f>
        <v>0</v>
      </c>
      <c r="AA51" s="136" t="str">
        <f>'Model Participation Data'!CY55</f>
        <v>-</v>
      </c>
      <c r="AB51" s="136" t="str">
        <f>'Model Participation Data'!DB55</f>
        <v>-</v>
      </c>
      <c r="AC51" s="136" t="str">
        <f>'Model Participation Data'!DE55</f>
        <v>-</v>
      </c>
      <c r="AD51" s="136" t="str">
        <f>'Model Participation Data'!DH55</f>
        <v>-</v>
      </c>
      <c r="AE51" s="137" t="str">
        <f>'Model Participation Data'!DW55</f>
        <v>-</v>
      </c>
      <c r="AF51" s="138">
        <f>'Model Participation Data'!DX55</f>
        <v>0</v>
      </c>
    </row>
    <row r="52" spans="2:32" hidden="1" outlineLevel="1" x14ac:dyDescent="0.35">
      <c r="B52" s="164" t="str">
        <f>IF(ISBLANK('Model Participation Data'!B56),"-",'Model Participation Data'!B56)</f>
        <v>-</v>
      </c>
      <c r="C52" s="164" t="str">
        <f>IF(ISBLANK('Model Participation Data'!C56),"-",'Model Participation Data'!C56)</f>
        <v>-</v>
      </c>
      <c r="D52" s="165" t="str">
        <f>IF(ISBLANK('Model Participation Data'!G56),"-",'Model Participation Data'!G56)</f>
        <v>-</v>
      </c>
      <c r="E52" s="160" t="str">
        <f>IF(ISBLANK('Model Participation Data'!D56),"-",'Model Participation Data'!D56)</f>
        <v>-</v>
      </c>
      <c r="F52" s="160" t="str">
        <f>IF(ISBLANK('Model Participation Data'!E56),"-",'Model Participation Data'!E56)</f>
        <v>-</v>
      </c>
      <c r="G52" s="160" t="str">
        <f>IF(ISBLANK('Model Participation Data'!L56),"-",'Model Participation Data'!L56)</f>
        <v>-</v>
      </c>
      <c r="H52" s="139" t="str">
        <f>'Model Participation Data'!P56</f>
        <v>-</v>
      </c>
      <c r="I52" s="136" t="str">
        <f>'Model Participation Data'!S56</f>
        <v>-</v>
      </c>
      <c r="J52" s="136" t="str">
        <f>'Model Participation Data'!V56</f>
        <v>-</v>
      </c>
      <c r="K52" s="136" t="str">
        <f>'Model Participation Data'!Y56</f>
        <v>-</v>
      </c>
      <c r="L52" s="136" t="str">
        <f>'Model Participation Data'!AB56</f>
        <v>-</v>
      </c>
      <c r="M52" s="140" t="str">
        <f>'Model Participation Data'!AQ56</f>
        <v>-</v>
      </c>
      <c r="N52" s="141">
        <f>'Model Participation Data'!AR56</f>
        <v>0</v>
      </c>
      <c r="O52" s="136" t="str">
        <f>'Model Participation Data'!AU56</f>
        <v>-</v>
      </c>
      <c r="P52" s="136" t="str">
        <f>'Model Participation Data'!AX56</f>
        <v>-</v>
      </c>
      <c r="Q52" s="136" t="str">
        <f>'Model Participation Data'!BA56</f>
        <v>-</v>
      </c>
      <c r="R52" s="136" t="str">
        <f>'Model Participation Data'!BD56</f>
        <v>-</v>
      </c>
      <c r="S52" s="140" t="str">
        <f>'Model Participation Data'!BS56</f>
        <v>-</v>
      </c>
      <c r="T52" s="141">
        <f>'Model Participation Data'!BT56</f>
        <v>0</v>
      </c>
      <c r="U52" s="136" t="str">
        <f>'Model Participation Data'!BW56</f>
        <v>-</v>
      </c>
      <c r="V52" s="136" t="str">
        <f>'Model Participation Data'!BZ56</f>
        <v>-</v>
      </c>
      <c r="W52" s="136" t="str">
        <f>'Model Participation Data'!CC56</f>
        <v>-</v>
      </c>
      <c r="X52" s="136" t="str">
        <f>'Model Participation Data'!CF56</f>
        <v>-</v>
      </c>
      <c r="Y52" s="140" t="str">
        <f>'Model Participation Data'!CU56</f>
        <v>-</v>
      </c>
      <c r="Z52" s="141">
        <f>'Model Participation Data'!CV56</f>
        <v>0</v>
      </c>
      <c r="AA52" s="136" t="str">
        <f>'Model Participation Data'!CY56</f>
        <v>-</v>
      </c>
      <c r="AB52" s="136" t="str">
        <f>'Model Participation Data'!DB56</f>
        <v>-</v>
      </c>
      <c r="AC52" s="136" t="str">
        <f>'Model Participation Data'!DE56</f>
        <v>-</v>
      </c>
      <c r="AD52" s="136" t="str">
        <f>'Model Participation Data'!DH56</f>
        <v>-</v>
      </c>
      <c r="AE52" s="137" t="str">
        <f>'Model Participation Data'!DW56</f>
        <v>-</v>
      </c>
      <c r="AF52" s="138">
        <f>'Model Participation Data'!DX56</f>
        <v>0</v>
      </c>
    </row>
    <row r="53" spans="2:32" hidden="1" outlineLevel="1" x14ac:dyDescent="0.35">
      <c r="B53" s="164" t="str">
        <f>IF(ISBLANK('Model Participation Data'!B57),"-",'Model Participation Data'!B57)</f>
        <v>-</v>
      </c>
      <c r="C53" s="164" t="str">
        <f>IF(ISBLANK('Model Participation Data'!C57),"-",'Model Participation Data'!C57)</f>
        <v>-</v>
      </c>
      <c r="D53" s="165" t="str">
        <f>IF(ISBLANK('Model Participation Data'!G57),"-",'Model Participation Data'!G57)</f>
        <v>-</v>
      </c>
      <c r="E53" s="160" t="str">
        <f>IF(ISBLANK('Model Participation Data'!D57),"-",'Model Participation Data'!D57)</f>
        <v>-</v>
      </c>
      <c r="F53" s="160" t="str">
        <f>IF(ISBLANK('Model Participation Data'!E57),"-",'Model Participation Data'!E57)</f>
        <v>-</v>
      </c>
      <c r="G53" s="160" t="str">
        <f>IF(ISBLANK('Model Participation Data'!L57),"-",'Model Participation Data'!L57)</f>
        <v>-</v>
      </c>
      <c r="H53" s="139" t="str">
        <f>'Model Participation Data'!P57</f>
        <v>-</v>
      </c>
      <c r="I53" s="136" t="str">
        <f>'Model Participation Data'!S57</f>
        <v>-</v>
      </c>
      <c r="J53" s="136" t="str">
        <f>'Model Participation Data'!V57</f>
        <v>-</v>
      </c>
      <c r="K53" s="136" t="str">
        <f>'Model Participation Data'!Y57</f>
        <v>-</v>
      </c>
      <c r="L53" s="136" t="str">
        <f>'Model Participation Data'!AB57</f>
        <v>-</v>
      </c>
      <c r="M53" s="140" t="str">
        <f>'Model Participation Data'!AQ57</f>
        <v>-</v>
      </c>
      <c r="N53" s="141">
        <f>'Model Participation Data'!AR57</f>
        <v>0</v>
      </c>
      <c r="O53" s="136" t="str">
        <f>'Model Participation Data'!AU57</f>
        <v>-</v>
      </c>
      <c r="P53" s="136" t="str">
        <f>'Model Participation Data'!AX57</f>
        <v>-</v>
      </c>
      <c r="Q53" s="136" t="str">
        <f>'Model Participation Data'!BA57</f>
        <v>-</v>
      </c>
      <c r="R53" s="136" t="str">
        <f>'Model Participation Data'!BD57</f>
        <v>-</v>
      </c>
      <c r="S53" s="140" t="str">
        <f>'Model Participation Data'!BS57</f>
        <v>-</v>
      </c>
      <c r="T53" s="141">
        <f>'Model Participation Data'!BT57</f>
        <v>0</v>
      </c>
      <c r="U53" s="136" t="str">
        <f>'Model Participation Data'!BW57</f>
        <v>-</v>
      </c>
      <c r="V53" s="136" t="str">
        <f>'Model Participation Data'!BZ57</f>
        <v>-</v>
      </c>
      <c r="W53" s="136" t="str">
        <f>'Model Participation Data'!CC57</f>
        <v>-</v>
      </c>
      <c r="X53" s="136" t="str">
        <f>'Model Participation Data'!CF57</f>
        <v>-</v>
      </c>
      <c r="Y53" s="140" t="str">
        <f>'Model Participation Data'!CU57</f>
        <v>-</v>
      </c>
      <c r="Z53" s="141">
        <f>'Model Participation Data'!CV57</f>
        <v>0</v>
      </c>
      <c r="AA53" s="136" t="str">
        <f>'Model Participation Data'!CY57</f>
        <v>-</v>
      </c>
      <c r="AB53" s="136" t="str">
        <f>'Model Participation Data'!DB57</f>
        <v>-</v>
      </c>
      <c r="AC53" s="136" t="str">
        <f>'Model Participation Data'!DE57</f>
        <v>-</v>
      </c>
      <c r="AD53" s="136" t="str">
        <f>'Model Participation Data'!DH57</f>
        <v>-</v>
      </c>
      <c r="AE53" s="137" t="str">
        <f>'Model Participation Data'!DW57</f>
        <v>-</v>
      </c>
      <c r="AF53" s="138">
        <f>'Model Participation Data'!DX57</f>
        <v>0</v>
      </c>
    </row>
    <row r="54" spans="2:32" hidden="1" outlineLevel="1" x14ac:dyDescent="0.35">
      <c r="B54" s="164" t="str">
        <f>IF(ISBLANK('Model Participation Data'!B58),"-",'Model Participation Data'!B58)</f>
        <v>-</v>
      </c>
      <c r="C54" s="164" t="str">
        <f>IF(ISBLANK('Model Participation Data'!C58),"-",'Model Participation Data'!C58)</f>
        <v>-</v>
      </c>
      <c r="D54" s="165" t="str">
        <f>IF(ISBLANK('Model Participation Data'!G58),"-",'Model Participation Data'!G58)</f>
        <v>-</v>
      </c>
      <c r="E54" s="160" t="str">
        <f>IF(ISBLANK('Model Participation Data'!D58),"-",'Model Participation Data'!D58)</f>
        <v>-</v>
      </c>
      <c r="F54" s="160" t="str">
        <f>IF(ISBLANK('Model Participation Data'!E58),"-",'Model Participation Data'!E58)</f>
        <v>-</v>
      </c>
      <c r="G54" s="160" t="str">
        <f>IF(ISBLANK('Model Participation Data'!L58),"-",'Model Participation Data'!L58)</f>
        <v>-</v>
      </c>
      <c r="H54" s="139" t="str">
        <f>'Model Participation Data'!P58</f>
        <v>-</v>
      </c>
      <c r="I54" s="136" t="str">
        <f>'Model Participation Data'!S58</f>
        <v>-</v>
      </c>
      <c r="J54" s="136" t="str">
        <f>'Model Participation Data'!V58</f>
        <v>-</v>
      </c>
      <c r="K54" s="136" t="str">
        <f>'Model Participation Data'!Y58</f>
        <v>-</v>
      </c>
      <c r="L54" s="136" t="str">
        <f>'Model Participation Data'!AB58</f>
        <v>-</v>
      </c>
      <c r="M54" s="140" t="str">
        <f>'Model Participation Data'!AQ58</f>
        <v>-</v>
      </c>
      <c r="N54" s="141">
        <f>'Model Participation Data'!AR58</f>
        <v>0</v>
      </c>
      <c r="O54" s="136" t="str">
        <f>'Model Participation Data'!AU58</f>
        <v>-</v>
      </c>
      <c r="P54" s="136" t="str">
        <f>'Model Participation Data'!AX58</f>
        <v>-</v>
      </c>
      <c r="Q54" s="136" t="str">
        <f>'Model Participation Data'!BA58</f>
        <v>-</v>
      </c>
      <c r="R54" s="136" t="str">
        <f>'Model Participation Data'!BD58</f>
        <v>-</v>
      </c>
      <c r="S54" s="140" t="str">
        <f>'Model Participation Data'!BS58</f>
        <v>-</v>
      </c>
      <c r="T54" s="141">
        <f>'Model Participation Data'!BT58</f>
        <v>0</v>
      </c>
      <c r="U54" s="136" t="str">
        <f>'Model Participation Data'!BW58</f>
        <v>-</v>
      </c>
      <c r="V54" s="136" t="str">
        <f>'Model Participation Data'!BZ58</f>
        <v>-</v>
      </c>
      <c r="W54" s="136" t="str">
        <f>'Model Participation Data'!CC58</f>
        <v>-</v>
      </c>
      <c r="X54" s="136" t="str">
        <f>'Model Participation Data'!CF58</f>
        <v>-</v>
      </c>
      <c r="Y54" s="140" t="str">
        <f>'Model Participation Data'!CU58</f>
        <v>-</v>
      </c>
      <c r="Z54" s="141">
        <f>'Model Participation Data'!CV58</f>
        <v>0</v>
      </c>
      <c r="AA54" s="136" t="str">
        <f>'Model Participation Data'!CY58</f>
        <v>-</v>
      </c>
      <c r="AB54" s="136" t="str">
        <f>'Model Participation Data'!DB58</f>
        <v>-</v>
      </c>
      <c r="AC54" s="136" t="str">
        <f>'Model Participation Data'!DE58</f>
        <v>-</v>
      </c>
      <c r="AD54" s="136" t="str">
        <f>'Model Participation Data'!DH58</f>
        <v>-</v>
      </c>
      <c r="AE54" s="137" t="str">
        <f>'Model Participation Data'!DW58</f>
        <v>-</v>
      </c>
      <c r="AF54" s="138">
        <f>'Model Participation Data'!DX58</f>
        <v>0</v>
      </c>
    </row>
    <row r="55" spans="2:32" hidden="1" outlineLevel="1" x14ac:dyDescent="0.35">
      <c r="B55" s="164" t="str">
        <f>IF(ISBLANK('Model Participation Data'!B59),"-",'Model Participation Data'!B59)</f>
        <v>-</v>
      </c>
      <c r="C55" s="164" t="str">
        <f>IF(ISBLANK('Model Participation Data'!C59),"-",'Model Participation Data'!C59)</f>
        <v>-</v>
      </c>
      <c r="D55" s="165" t="str">
        <f>IF(ISBLANK('Model Participation Data'!G59),"-",'Model Participation Data'!G59)</f>
        <v>-</v>
      </c>
      <c r="E55" s="160" t="str">
        <f>IF(ISBLANK('Model Participation Data'!D59),"-",'Model Participation Data'!D59)</f>
        <v>-</v>
      </c>
      <c r="F55" s="160" t="str">
        <f>IF(ISBLANK('Model Participation Data'!E59),"-",'Model Participation Data'!E59)</f>
        <v>-</v>
      </c>
      <c r="G55" s="160" t="str">
        <f>IF(ISBLANK('Model Participation Data'!L59),"-",'Model Participation Data'!L59)</f>
        <v>-</v>
      </c>
      <c r="H55" s="139" t="str">
        <f>'Model Participation Data'!P59</f>
        <v>-</v>
      </c>
      <c r="I55" s="136" t="str">
        <f>'Model Participation Data'!S59</f>
        <v>-</v>
      </c>
      <c r="J55" s="136" t="str">
        <f>'Model Participation Data'!V59</f>
        <v>-</v>
      </c>
      <c r="K55" s="136" t="str">
        <f>'Model Participation Data'!Y59</f>
        <v>-</v>
      </c>
      <c r="L55" s="136" t="str">
        <f>'Model Participation Data'!AB59</f>
        <v>-</v>
      </c>
      <c r="M55" s="140" t="str">
        <f>'Model Participation Data'!AQ59</f>
        <v>-</v>
      </c>
      <c r="N55" s="141">
        <f>'Model Participation Data'!AR59</f>
        <v>0</v>
      </c>
      <c r="O55" s="136" t="str">
        <f>'Model Participation Data'!AU59</f>
        <v>-</v>
      </c>
      <c r="P55" s="136" t="str">
        <f>'Model Participation Data'!AX59</f>
        <v>-</v>
      </c>
      <c r="Q55" s="136" t="str">
        <f>'Model Participation Data'!BA59</f>
        <v>-</v>
      </c>
      <c r="R55" s="136" t="str">
        <f>'Model Participation Data'!BD59</f>
        <v>-</v>
      </c>
      <c r="S55" s="140" t="str">
        <f>'Model Participation Data'!BS59</f>
        <v>-</v>
      </c>
      <c r="T55" s="141">
        <f>'Model Participation Data'!BT59</f>
        <v>0</v>
      </c>
      <c r="U55" s="136" t="str">
        <f>'Model Participation Data'!BW59</f>
        <v>-</v>
      </c>
      <c r="V55" s="136" t="str">
        <f>'Model Participation Data'!BZ59</f>
        <v>-</v>
      </c>
      <c r="W55" s="136" t="str">
        <f>'Model Participation Data'!CC59</f>
        <v>-</v>
      </c>
      <c r="X55" s="136" t="str">
        <f>'Model Participation Data'!CF59</f>
        <v>-</v>
      </c>
      <c r="Y55" s="140" t="str">
        <f>'Model Participation Data'!CU59</f>
        <v>-</v>
      </c>
      <c r="Z55" s="141">
        <f>'Model Participation Data'!CV59</f>
        <v>0</v>
      </c>
      <c r="AA55" s="136" t="str">
        <f>'Model Participation Data'!CY59</f>
        <v>-</v>
      </c>
      <c r="AB55" s="136" t="str">
        <f>'Model Participation Data'!DB59</f>
        <v>-</v>
      </c>
      <c r="AC55" s="136" t="str">
        <f>'Model Participation Data'!DE59</f>
        <v>-</v>
      </c>
      <c r="AD55" s="136" t="str">
        <f>'Model Participation Data'!DH59</f>
        <v>-</v>
      </c>
      <c r="AE55" s="137" t="str">
        <f>'Model Participation Data'!DW59</f>
        <v>-</v>
      </c>
      <c r="AF55" s="138">
        <f>'Model Participation Data'!DX59</f>
        <v>0</v>
      </c>
    </row>
    <row r="56" spans="2:32" hidden="1" outlineLevel="1" x14ac:dyDescent="0.35">
      <c r="B56" s="164" t="str">
        <f>IF(ISBLANK('Model Participation Data'!B60),"-",'Model Participation Data'!B60)</f>
        <v>-</v>
      </c>
      <c r="C56" s="164" t="str">
        <f>IF(ISBLANK('Model Participation Data'!C60),"-",'Model Participation Data'!C60)</f>
        <v>-</v>
      </c>
      <c r="D56" s="165" t="str">
        <f>IF(ISBLANK('Model Participation Data'!G60),"-",'Model Participation Data'!G60)</f>
        <v>-</v>
      </c>
      <c r="E56" s="160" t="str">
        <f>IF(ISBLANK('Model Participation Data'!D60),"-",'Model Participation Data'!D60)</f>
        <v>-</v>
      </c>
      <c r="F56" s="160" t="str">
        <f>IF(ISBLANK('Model Participation Data'!E60),"-",'Model Participation Data'!E60)</f>
        <v>-</v>
      </c>
      <c r="G56" s="160" t="str">
        <f>IF(ISBLANK('Model Participation Data'!L60),"-",'Model Participation Data'!L60)</f>
        <v>-</v>
      </c>
      <c r="H56" s="139" t="str">
        <f>'Model Participation Data'!P60</f>
        <v>-</v>
      </c>
      <c r="I56" s="136" t="str">
        <f>'Model Participation Data'!S60</f>
        <v>-</v>
      </c>
      <c r="J56" s="136" t="str">
        <f>'Model Participation Data'!V60</f>
        <v>-</v>
      </c>
      <c r="K56" s="136" t="str">
        <f>'Model Participation Data'!Y60</f>
        <v>-</v>
      </c>
      <c r="L56" s="136" t="str">
        <f>'Model Participation Data'!AB60</f>
        <v>-</v>
      </c>
      <c r="M56" s="140" t="str">
        <f>'Model Participation Data'!AQ60</f>
        <v>-</v>
      </c>
      <c r="N56" s="141">
        <f>'Model Participation Data'!AR60</f>
        <v>0</v>
      </c>
      <c r="O56" s="136" t="str">
        <f>'Model Participation Data'!AU60</f>
        <v>-</v>
      </c>
      <c r="P56" s="136" t="str">
        <f>'Model Participation Data'!AX60</f>
        <v>-</v>
      </c>
      <c r="Q56" s="136" t="str">
        <f>'Model Participation Data'!BA60</f>
        <v>-</v>
      </c>
      <c r="R56" s="136" t="str">
        <f>'Model Participation Data'!BD60</f>
        <v>-</v>
      </c>
      <c r="S56" s="140" t="str">
        <f>'Model Participation Data'!BS60</f>
        <v>-</v>
      </c>
      <c r="T56" s="141">
        <f>'Model Participation Data'!BT60</f>
        <v>0</v>
      </c>
      <c r="U56" s="136" t="str">
        <f>'Model Participation Data'!BW60</f>
        <v>-</v>
      </c>
      <c r="V56" s="136" t="str">
        <f>'Model Participation Data'!BZ60</f>
        <v>-</v>
      </c>
      <c r="W56" s="136" t="str">
        <f>'Model Participation Data'!CC60</f>
        <v>-</v>
      </c>
      <c r="X56" s="136" t="str">
        <f>'Model Participation Data'!CF60</f>
        <v>-</v>
      </c>
      <c r="Y56" s="140" t="str">
        <f>'Model Participation Data'!CU60</f>
        <v>-</v>
      </c>
      <c r="Z56" s="141">
        <f>'Model Participation Data'!CV60</f>
        <v>0</v>
      </c>
      <c r="AA56" s="136" t="str">
        <f>'Model Participation Data'!CY60</f>
        <v>-</v>
      </c>
      <c r="AB56" s="136" t="str">
        <f>'Model Participation Data'!DB60</f>
        <v>-</v>
      </c>
      <c r="AC56" s="136" t="str">
        <f>'Model Participation Data'!DE60</f>
        <v>-</v>
      </c>
      <c r="AD56" s="136" t="str">
        <f>'Model Participation Data'!DH60</f>
        <v>-</v>
      </c>
      <c r="AE56" s="137" t="str">
        <f>'Model Participation Data'!DW60</f>
        <v>-</v>
      </c>
      <c r="AF56" s="138">
        <f>'Model Participation Data'!DX60</f>
        <v>0</v>
      </c>
    </row>
    <row r="57" spans="2:32" hidden="1" outlineLevel="1" x14ac:dyDescent="0.35">
      <c r="B57" s="164" t="str">
        <f>IF(ISBLANK('Model Participation Data'!B61),"-",'Model Participation Data'!B61)</f>
        <v>-</v>
      </c>
      <c r="C57" s="164" t="str">
        <f>IF(ISBLANK('Model Participation Data'!C61),"-",'Model Participation Data'!C61)</f>
        <v>-</v>
      </c>
      <c r="D57" s="165" t="str">
        <f>IF(ISBLANK('Model Participation Data'!G61),"-",'Model Participation Data'!G61)</f>
        <v>-</v>
      </c>
      <c r="E57" s="160" t="str">
        <f>IF(ISBLANK('Model Participation Data'!D61),"-",'Model Participation Data'!D61)</f>
        <v>-</v>
      </c>
      <c r="F57" s="160" t="str">
        <f>IF(ISBLANK('Model Participation Data'!E61),"-",'Model Participation Data'!E61)</f>
        <v>-</v>
      </c>
      <c r="G57" s="160" t="str">
        <f>IF(ISBLANK('Model Participation Data'!L61),"-",'Model Participation Data'!L61)</f>
        <v>-</v>
      </c>
      <c r="H57" s="139" t="str">
        <f>'Model Participation Data'!P61</f>
        <v>-</v>
      </c>
      <c r="I57" s="136" t="str">
        <f>'Model Participation Data'!S61</f>
        <v>-</v>
      </c>
      <c r="J57" s="136" t="str">
        <f>'Model Participation Data'!V61</f>
        <v>-</v>
      </c>
      <c r="K57" s="136" t="str">
        <f>'Model Participation Data'!Y61</f>
        <v>-</v>
      </c>
      <c r="L57" s="136" t="str">
        <f>'Model Participation Data'!AB61</f>
        <v>-</v>
      </c>
      <c r="M57" s="140" t="str">
        <f>'Model Participation Data'!AQ61</f>
        <v>-</v>
      </c>
      <c r="N57" s="141">
        <f>'Model Participation Data'!AR61</f>
        <v>0</v>
      </c>
      <c r="O57" s="136" t="str">
        <f>'Model Participation Data'!AU61</f>
        <v>-</v>
      </c>
      <c r="P57" s="136" t="str">
        <f>'Model Participation Data'!AX61</f>
        <v>-</v>
      </c>
      <c r="Q57" s="136" t="str">
        <f>'Model Participation Data'!BA61</f>
        <v>-</v>
      </c>
      <c r="R57" s="136" t="str">
        <f>'Model Participation Data'!BD61</f>
        <v>-</v>
      </c>
      <c r="S57" s="140" t="str">
        <f>'Model Participation Data'!BS61</f>
        <v>-</v>
      </c>
      <c r="T57" s="141">
        <f>'Model Participation Data'!BT61</f>
        <v>0</v>
      </c>
      <c r="U57" s="136" t="str">
        <f>'Model Participation Data'!BW61</f>
        <v>-</v>
      </c>
      <c r="V57" s="136" t="str">
        <f>'Model Participation Data'!BZ61</f>
        <v>-</v>
      </c>
      <c r="W57" s="136" t="str">
        <f>'Model Participation Data'!CC61</f>
        <v>-</v>
      </c>
      <c r="X57" s="136" t="str">
        <f>'Model Participation Data'!CF61</f>
        <v>-</v>
      </c>
      <c r="Y57" s="140" t="str">
        <f>'Model Participation Data'!CU61</f>
        <v>-</v>
      </c>
      <c r="Z57" s="141">
        <f>'Model Participation Data'!CV61</f>
        <v>0</v>
      </c>
      <c r="AA57" s="136" t="str">
        <f>'Model Participation Data'!CY61</f>
        <v>-</v>
      </c>
      <c r="AB57" s="136" t="str">
        <f>'Model Participation Data'!DB61</f>
        <v>-</v>
      </c>
      <c r="AC57" s="136" t="str">
        <f>'Model Participation Data'!DE61</f>
        <v>-</v>
      </c>
      <c r="AD57" s="136" t="str">
        <f>'Model Participation Data'!DH61</f>
        <v>-</v>
      </c>
      <c r="AE57" s="137" t="str">
        <f>'Model Participation Data'!DW61</f>
        <v>-</v>
      </c>
      <c r="AF57" s="138">
        <f>'Model Participation Data'!DX61</f>
        <v>0</v>
      </c>
    </row>
    <row r="58" spans="2:32" hidden="1" outlineLevel="1" x14ac:dyDescent="0.35">
      <c r="B58" s="164" t="str">
        <f>IF(ISBLANK('Model Participation Data'!B62),"-",'Model Participation Data'!B62)</f>
        <v>-</v>
      </c>
      <c r="C58" s="164" t="str">
        <f>IF(ISBLANK('Model Participation Data'!C62),"-",'Model Participation Data'!C62)</f>
        <v>-</v>
      </c>
      <c r="D58" s="165" t="str">
        <f>IF(ISBLANK('Model Participation Data'!G62),"-",'Model Participation Data'!G62)</f>
        <v>-</v>
      </c>
      <c r="E58" s="160" t="str">
        <f>IF(ISBLANK('Model Participation Data'!D62),"-",'Model Participation Data'!D62)</f>
        <v>-</v>
      </c>
      <c r="F58" s="160" t="str">
        <f>IF(ISBLANK('Model Participation Data'!E62),"-",'Model Participation Data'!E62)</f>
        <v>-</v>
      </c>
      <c r="G58" s="160" t="str">
        <f>IF(ISBLANK('Model Participation Data'!L62),"-",'Model Participation Data'!L62)</f>
        <v>-</v>
      </c>
      <c r="H58" s="139" t="str">
        <f>'Model Participation Data'!P62</f>
        <v>-</v>
      </c>
      <c r="I58" s="136" t="str">
        <f>'Model Participation Data'!S62</f>
        <v>-</v>
      </c>
      <c r="J58" s="136" t="str">
        <f>'Model Participation Data'!V62</f>
        <v>-</v>
      </c>
      <c r="K58" s="136" t="str">
        <f>'Model Participation Data'!Y62</f>
        <v>-</v>
      </c>
      <c r="L58" s="136" t="str">
        <f>'Model Participation Data'!AB62</f>
        <v>-</v>
      </c>
      <c r="M58" s="140" t="str">
        <f>'Model Participation Data'!AQ62</f>
        <v>-</v>
      </c>
      <c r="N58" s="141">
        <f>'Model Participation Data'!AR62</f>
        <v>0</v>
      </c>
      <c r="O58" s="136" t="str">
        <f>'Model Participation Data'!AU62</f>
        <v>-</v>
      </c>
      <c r="P58" s="136" t="str">
        <f>'Model Participation Data'!AX62</f>
        <v>-</v>
      </c>
      <c r="Q58" s="136" t="str">
        <f>'Model Participation Data'!BA62</f>
        <v>-</v>
      </c>
      <c r="R58" s="136" t="str">
        <f>'Model Participation Data'!BD62</f>
        <v>-</v>
      </c>
      <c r="S58" s="140" t="str">
        <f>'Model Participation Data'!BS62</f>
        <v>-</v>
      </c>
      <c r="T58" s="141">
        <f>'Model Participation Data'!BT62</f>
        <v>0</v>
      </c>
      <c r="U58" s="136" t="str">
        <f>'Model Participation Data'!BW62</f>
        <v>-</v>
      </c>
      <c r="V58" s="136" t="str">
        <f>'Model Participation Data'!BZ62</f>
        <v>-</v>
      </c>
      <c r="W58" s="136" t="str">
        <f>'Model Participation Data'!CC62</f>
        <v>-</v>
      </c>
      <c r="X58" s="136" t="str">
        <f>'Model Participation Data'!CF62</f>
        <v>-</v>
      </c>
      <c r="Y58" s="140" t="str">
        <f>'Model Participation Data'!CU62</f>
        <v>-</v>
      </c>
      <c r="Z58" s="141">
        <f>'Model Participation Data'!CV62</f>
        <v>0</v>
      </c>
      <c r="AA58" s="136" t="str">
        <f>'Model Participation Data'!CY62</f>
        <v>-</v>
      </c>
      <c r="AB58" s="136" t="str">
        <f>'Model Participation Data'!DB62</f>
        <v>-</v>
      </c>
      <c r="AC58" s="136" t="str">
        <f>'Model Participation Data'!DE62</f>
        <v>-</v>
      </c>
      <c r="AD58" s="136" t="str">
        <f>'Model Participation Data'!DH62</f>
        <v>-</v>
      </c>
      <c r="AE58" s="137" t="str">
        <f>'Model Participation Data'!DW62</f>
        <v>-</v>
      </c>
      <c r="AF58" s="138">
        <f>'Model Participation Data'!DX62</f>
        <v>0</v>
      </c>
    </row>
    <row r="59" spans="2:32" hidden="1" outlineLevel="1" x14ac:dyDescent="0.35">
      <c r="B59" s="164" t="str">
        <f>IF(ISBLANK('Model Participation Data'!B63),"-",'Model Participation Data'!B63)</f>
        <v>-</v>
      </c>
      <c r="C59" s="164" t="str">
        <f>IF(ISBLANK('Model Participation Data'!C63),"-",'Model Participation Data'!C63)</f>
        <v>-</v>
      </c>
      <c r="D59" s="165" t="str">
        <f>IF(ISBLANK('Model Participation Data'!G63),"-",'Model Participation Data'!G63)</f>
        <v>-</v>
      </c>
      <c r="E59" s="160" t="str">
        <f>IF(ISBLANK('Model Participation Data'!D63),"-",'Model Participation Data'!D63)</f>
        <v>-</v>
      </c>
      <c r="F59" s="160" t="str">
        <f>IF(ISBLANK('Model Participation Data'!E63),"-",'Model Participation Data'!E63)</f>
        <v>-</v>
      </c>
      <c r="G59" s="160" t="str">
        <f>IF(ISBLANK('Model Participation Data'!L63),"-",'Model Participation Data'!L63)</f>
        <v>-</v>
      </c>
      <c r="H59" s="139" t="str">
        <f>'Model Participation Data'!P63</f>
        <v>-</v>
      </c>
      <c r="I59" s="136" t="str">
        <f>'Model Participation Data'!S63</f>
        <v>-</v>
      </c>
      <c r="J59" s="136" t="str">
        <f>'Model Participation Data'!V63</f>
        <v>-</v>
      </c>
      <c r="K59" s="136" t="str">
        <f>'Model Participation Data'!Y63</f>
        <v>-</v>
      </c>
      <c r="L59" s="136" t="str">
        <f>'Model Participation Data'!AB63</f>
        <v>-</v>
      </c>
      <c r="M59" s="140" t="str">
        <f>'Model Participation Data'!AQ63</f>
        <v>-</v>
      </c>
      <c r="N59" s="141">
        <f>'Model Participation Data'!AR63</f>
        <v>0</v>
      </c>
      <c r="O59" s="136" t="str">
        <f>'Model Participation Data'!AU63</f>
        <v>-</v>
      </c>
      <c r="P59" s="136" t="str">
        <f>'Model Participation Data'!AX63</f>
        <v>-</v>
      </c>
      <c r="Q59" s="136" t="str">
        <f>'Model Participation Data'!BA63</f>
        <v>-</v>
      </c>
      <c r="R59" s="136" t="str">
        <f>'Model Participation Data'!BD63</f>
        <v>-</v>
      </c>
      <c r="S59" s="140" t="str">
        <f>'Model Participation Data'!BS63</f>
        <v>-</v>
      </c>
      <c r="T59" s="141">
        <f>'Model Participation Data'!BT63</f>
        <v>0</v>
      </c>
      <c r="U59" s="136" t="str">
        <f>'Model Participation Data'!BW63</f>
        <v>-</v>
      </c>
      <c r="V59" s="136" t="str">
        <f>'Model Participation Data'!BZ63</f>
        <v>-</v>
      </c>
      <c r="W59" s="136" t="str">
        <f>'Model Participation Data'!CC63</f>
        <v>-</v>
      </c>
      <c r="X59" s="136" t="str">
        <f>'Model Participation Data'!CF63</f>
        <v>-</v>
      </c>
      <c r="Y59" s="140" t="str">
        <f>'Model Participation Data'!CU63</f>
        <v>-</v>
      </c>
      <c r="Z59" s="141">
        <f>'Model Participation Data'!CV63</f>
        <v>0</v>
      </c>
      <c r="AA59" s="136" t="str">
        <f>'Model Participation Data'!CY63</f>
        <v>-</v>
      </c>
      <c r="AB59" s="136" t="str">
        <f>'Model Participation Data'!DB63</f>
        <v>-</v>
      </c>
      <c r="AC59" s="136" t="str">
        <f>'Model Participation Data'!DE63</f>
        <v>-</v>
      </c>
      <c r="AD59" s="136" t="str">
        <f>'Model Participation Data'!DH63</f>
        <v>-</v>
      </c>
      <c r="AE59" s="137" t="str">
        <f>'Model Participation Data'!DW63</f>
        <v>-</v>
      </c>
      <c r="AF59" s="138">
        <f>'Model Participation Data'!DX63</f>
        <v>0</v>
      </c>
    </row>
    <row r="60" spans="2:32" hidden="1" outlineLevel="1" x14ac:dyDescent="0.35">
      <c r="B60" s="164" t="str">
        <f>IF(ISBLANK('Model Participation Data'!B64),"-",'Model Participation Data'!B64)</f>
        <v>-</v>
      </c>
      <c r="C60" s="164" t="str">
        <f>IF(ISBLANK('Model Participation Data'!C64),"-",'Model Participation Data'!C64)</f>
        <v>-</v>
      </c>
      <c r="D60" s="165" t="str">
        <f>IF(ISBLANK('Model Participation Data'!G64),"-",'Model Participation Data'!G64)</f>
        <v>-</v>
      </c>
      <c r="E60" s="160" t="str">
        <f>IF(ISBLANK('Model Participation Data'!D64),"-",'Model Participation Data'!D64)</f>
        <v>-</v>
      </c>
      <c r="F60" s="160" t="str">
        <f>IF(ISBLANK('Model Participation Data'!E64),"-",'Model Participation Data'!E64)</f>
        <v>-</v>
      </c>
      <c r="G60" s="160" t="str">
        <f>IF(ISBLANK('Model Participation Data'!L64),"-",'Model Participation Data'!L64)</f>
        <v>-</v>
      </c>
      <c r="H60" s="139" t="str">
        <f>'Model Participation Data'!P64</f>
        <v>-</v>
      </c>
      <c r="I60" s="136" t="str">
        <f>'Model Participation Data'!S64</f>
        <v>-</v>
      </c>
      <c r="J60" s="136" t="str">
        <f>'Model Participation Data'!V64</f>
        <v>-</v>
      </c>
      <c r="K60" s="136" t="str">
        <f>'Model Participation Data'!Y64</f>
        <v>-</v>
      </c>
      <c r="L60" s="136" t="str">
        <f>'Model Participation Data'!AB64</f>
        <v>-</v>
      </c>
      <c r="M60" s="140" t="str">
        <f>'Model Participation Data'!AQ64</f>
        <v>-</v>
      </c>
      <c r="N60" s="141">
        <f>'Model Participation Data'!AR64</f>
        <v>0</v>
      </c>
      <c r="O60" s="136" t="str">
        <f>'Model Participation Data'!AU64</f>
        <v>-</v>
      </c>
      <c r="P60" s="136" t="str">
        <f>'Model Participation Data'!AX64</f>
        <v>-</v>
      </c>
      <c r="Q60" s="136" t="str">
        <f>'Model Participation Data'!BA64</f>
        <v>-</v>
      </c>
      <c r="R60" s="136" t="str">
        <f>'Model Participation Data'!BD64</f>
        <v>-</v>
      </c>
      <c r="S60" s="140" t="str">
        <f>'Model Participation Data'!BS64</f>
        <v>-</v>
      </c>
      <c r="T60" s="141">
        <f>'Model Participation Data'!BT64</f>
        <v>0</v>
      </c>
      <c r="U60" s="136" t="str">
        <f>'Model Participation Data'!BW64</f>
        <v>-</v>
      </c>
      <c r="V60" s="136" t="str">
        <f>'Model Participation Data'!BZ64</f>
        <v>-</v>
      </c>
      <c r="W60" s="136" t="str">
        <f>'Model Participation Data'!CC64</f>
        <v>-</v>
      </c>
      <c r="X60" s="136" t="str">
        <f>'Model Participation Data'!CF64</f>
        <v>-</v>
      </c>
      <c r="Y60" s="140" t="str">
        <f>'Model Participation Data'!CU64</f>
        <v>-</v>
      </c>
      <c r="Z60" s="141">
        <f>'Model Participation Data'!CV64</f>
        <v>0</v>
      </c>
      <c r="AA60" s="136" t="str">
        <f>'Model Participation Data'!CY64</f>
        <v>-</v>
      </c>
      <c r="AB60" s="136" t="str">
        <f>'Model Participation Data'!DB64</f>
        <v>-</v>
      </c>
      <c r="AC60" s="136" t="str">
        <f>'Model Participation Data'!DE64</f>
        <v>-</v>
      </c>
      <c r="AD60" s="136" t="str">
        <f>'Model Participation Data'!DH64</f>
        <v>-</v>
      </c>
      <c r="AE60" s="137" t="str">
        <f>'Model Participation Data'!DW64</f>
        <v>-</v>
      </c>
      <c r="AF60" s="138">
        <f>'Model Participation Data'!DX64</f>
        <v>0</v>
      </c>
    </row>
    <row r="61" spans="2:32" hidden="1" outlineLevel="1" x14ac:dyDescent="0.35">
      <c r="B61" s="164" t="str">
        <f>IF(ISBLANK('Model Participation Data'!B65),"-",'Model Participation Data'!B65)</f>
        <v>-</v>
      </c>
      <c r="C61" s="164" t="str">
        <f>IF(ISBLANK('Model Participation Data'!C65),"-",'Model Participation Data'!C65)</f>
        <v>-</v>
      </c>
      <c r="D61" s="165" t="str">
        <f>IF(ISBLANK('Model Participation Data'!G65),"-",'Model Participation Data'!G65)</f>
        <v>-</v>
      </c>
      <c r="E61" s="160" t="str">
        <f>IF(ISBLANK('Model Participation Data'!D65),"-",'Model Participation Data'!D65)</f>
        <v>-</v>
      </c>
      <c r="F61" s="160" t="str">
        <f>IF(ISBLANK('Model Participation Data'!E65),"-",'Model Participation Data'!E65)</f>
        <v>-</v>
      </c>
      <c r="G61" s="160" t="str">
        <f>IF(ISBLANK('Model Participation Data'!L65),"-",'Model Participation Data'!L65)</f>
        <v>-</v>
      </c>
      <c r="H61" s="139" t="str">
        <f>'Model Participation Data'!P65</f>
        <v>-</v>
      </c>
      <c r="I61" s="136" t="str">
        <f>'Model Participation Data'!S65</f>
        <v>-</v>
      </c>
      <c r="J61" s="136" t="str">
        <f>'Model Participation Data'!V65</f>
        <v>-</v>
      </c>
      <c r="K61" s="136" t="str">
        <f>'Model Participation Data'!Y65</f>
        <v>-</v>
      </c>
      <c r="L61" s="136" t="str">
        <f>'Model Participation Data'!AB65</f>
        <v>-</v>
      </c>
      <c r="M61" s="140" t="str">
        <f>'Model Participation Data'!AQ65</f>
        <v>-</v>
      </c>
      <c r="N61" s="141">
        <f>'Model Participation Data'!AR65</f>
        <v>0</v>
      </c>
      <c r="O61" s="136" t="str">
        <f>'Model Participation Data'!AU65</f>
        <v>-</v>
      </c>
      <c r="P61" s="136" t="str">
        <f>'Model Participation Data'!AX65</f>
        <v>-</v>
      </c>
      <c r="Q61" s="136" t="str">
        <f>'Model Participation Data'!BA65</f>
        <v>-</v>
      </c>
      <c r="R61" s="136" t="str">
        <f>'Model Participation Data'!BD65</f>
        <v>-</v>
      </c>
      <c r="S61" s="140" t="str">
        <f>'Model Participation Data'!BS65</f>
        <v>-</v>
      </c>
      <c r="T61" s="141">
        <f>'Model Participation Data'!BT65</f>
        <v>0</v>
      </c>
      <c r="U61" s="136" t="str">
        <f>'Model Participation Data'!BW65</f>
        <v>-</v>
      </c>
      <c r="V61" s="136" t="str">
        <f>'Model Participation Data'!BZ65</f>
        <v>-</v>
      </c>
      <c r="W61" s="136" t="str">
        <f>'Model Participation Data'!CC65</f>
        <v>-</v>
      </c>
      <c r="X61" s="136" t="str">
        <f>'Model Participation Data'!CF65</f>
        <v>-</v>
      </c>
      <c r="Y61" s="140" t="str">
        <f>'Model Participation Data'!CU65</f>
        <v>-</v>
      </c>
      <c r="Z61" s="141">
        <f>'Model Participation Data'!CV65</f>
        <v>0</v>
      </c>
      <c r="AA61" s="136" t="str">
        <f>'Model Participation Data'!CY65</f>
        <v>-</v>
      </c>
      <c r="AB61" s="136" t="str">
        <f>'Model Participation Data'!DB65</f>
        <v>-</v>
      </c>
      <c r="AC61" s="136" t="str">
        <f>'Model Participation Data'!DE65</f>
        <v>-</v>
      </c>
      <c r="AD61" s="136" t="str">
        <f>'Model Participation Data'!DH65</f>
        <v>-</v>
      </c>
      <c r="AE61" s="137" t="str">
        <f>'Model Participation Data'!DW65</f>
        <v>-</v>
      </c>
      <c r="AF61" s="138">
        <f>'Model Participation Data'!DX65</f>
        <v>0</v>
      </c>
    </row>
    <row r="62" spans="2:32" hidden="1" outlineLevel="1" x14ac:dyDescent="0.35">
      <c r="B62" s="164" t="str">
        <f>IF(ISBLANK('Model Participation Data'!B66),"-",'Model Participation Data'!B66)</f>
        <v>-</v>
      </c>
      <c r="C62" s="164" t="str">
        <f>IF(ISBLANK('Model Participation Data'!C66),"-",'Model Participation Data'!C66)</f>
        <v>-</v>
      </c>
      <c r="D62" s="165" t="str">
        <f>IF(ISBLANK('Model Participation Data'!G66),"-",'Model Participation Data'!G66)</f>
        <v>-</v>
      </c>
      <c r="E62" s="160" t="str">
        <f>IF(ISBLANK('Model Participation Data'!D66),"-",'Model Participation Data'!D66)</f>
        <v>-</v>
      </c>
      <c r="F62" s="160" t="str">
        <f>IF(ISBLANK('Model Participation Data'!E66),"-",'Model Participation Data'!E66)</f>
        <v>-</v>
      </c>
      <c r="G62" s="160" t="str">
        <f>IF(ISBLANK('Model Participation Data'!L66),"-",'Model Participation Data'!L66)</f>
        <v>-</v>
      </c>
      <c r="H62" s="139" t="str">
        <f>'Model Participation Data'!P66</f>
        <v>-</v>
      </c>
      <c r="I62" s="136" t="str">
        <f>'Model Participation Data'!S66</f>
        <v>-</v>
      </c>
      <c r="J62" s="136" t="str">
        <f>'Model Participation Data'!V66</f>
        <v>-</v>
      </c>
      <c r="K62" s="136" t="str">
        <f>'Model Participation Data'!Y66</f>
        <v>-</v>
      </c>
      <c r="L62" s="136" t="str">
        <f>'Model Participation Data'!AB66</f>
        <v>-</v>
      </c>
      <c r="M62" s="140" t="str">
        <f>'Model Participation Data'!AQ66</f>
        <v>-</v>
      </c>
      <c r="N62" s="141">
        <f>'Model Participation Data'!AR66</f>
        <v>0</v>
      </c>
      <c r="O62" s="136" t="str">
        <f>'Model Participation Data'!AU66</f>
        <v>-</v>
      </c>
      <c r="P62" s="136" t="str">
        <f>'Model Participation Data'!AX66</f>
        <v>-</v>
      </c>
      <c r="Q62" s="136" t="str">
        <f>'Model Participation Data'!BA66</f>
        <v>-</v>
      </c>
      <c r="R62" s="136" t="str">
        <f>'Model Participation Data'!BD66</f>
        <v>-</v>
      </c>
      <c r="S62" s="140" t="str">
        <f>'Model Participation Data'!BS66</f>
        <v>-</v>
      </c>
      <c r="T62" s="141">
        <f>'Model Participation Data'!BT66</f>
        <v>0</v>
      </c>
      <c r="U62" s="136" t="str">
        <f>'Model Participation Data'!BW66</f>
        <v>-</v>
      </c>
      <c r="V62" s="136" t="str">
        <f>'Model Participation Data'!BZ66</f>
        <v>-</v>
      </c>
      <c r="W62" s="136" t="str">
        <f>'Model Participation Data'!CC66</f>
        <v>-</v>
      </c>
      <c r="X62" s="136" t="str">
        <f>'Model Participation Data'!CF66</f>
        <v>-</v>
      </c>
      <c r="Y62" s="140" t="str">
        <f>'Model Participation Data'!CU66</f>
        <v>-</v>
      </c>
      <c r="Z62" s="141">
        <f>'Model Participation Data'!CV66</f>
        <v>0</v>
      </c>
      <c r="AA62" s="136" t="str">
        <f>'Model Participation Data'!CY66</f>
        <v>-</v>
      </c>
      <c r="AB62" s="136" t="str">
        <f>'Model Participation Data'!DB66</f>
        <v>-</v>
      </c>
      <c r="AC62" s="136" t="str">
        <f>'Model Participation Data'!DE66</f>
        <v>-</v>
      </c>
      <c r="AD62" s="136" t="str">
        <f>'Model Participation Data'!DH66</f>
        <v>-</v>
      </c>
      <c r="AE62" s="137" t="str">
        <f>'Model Participation Data'!DW66</f>
        <v>-</v>
      </c>
      <c r="AF62" s="138">
        <f>'Model Participation Data'!DX66</f>
        <v>0</v>
      </c>
    </row>
    <row r="63" spans="2:32" hidden="1" outlineLevel="1" x14ac:dyDescent="0.35">
      <c r="B63" s="164" t="str">
        <f>IF(ISBLANK('Model Participation Data'!B67),"-",'Model Participation Data'!B67)</f>
        <v>-</v>
      </c>
      <c r="C63" s="164" t="str">
        <f>IF(ISBLANK('Model Participation Data'!C67),"-",'Model Participation Data'!C67)</f>
        <v>-</v>
      </c>
      <c r="D63" s="165" t="str">
        <f>IF(ISBLANK('Model Participation Data'!G67),"-",'Model Participation Data'!G67)</f>
        <v>-</v>
      </c>
      <c r="E63" s="160" t="str">
        <f>IF(ISBLANK('Model Participation Data'!D67),"-",'Model Participation Data'!D67)</f>
        <v>-</v>
      </c>
      <c r="F63" s="160" t="str">
        <f>IF(ISBLANK('Model Participation Data'!E67),"-",'Model Participation Data'!E67)</f>
        <v>-</v>
      </c>
      <c r="G63" s="160" t="str">
        <f>IF(ISBLANK('Model Participation Data'!L67),"-",'Model Participation Data'!L67)</f>
        <v>-</v>
      </c>
      <c r="H63" s="139" t="str">
        <f>'Model Participation Data'!P67</f>
        <v>-</v>
      </c>
      <c r="I63" s="136" t="str">
        <f>'Model Participation Data'!S67</f>
        <v>-</v>
      </c>
      <c r="J63" s="136" t="str">
        <f>'Model Participation Data'!V67</f>
        <v>-</v>
      </c>
      <c r="K63" s="136" t="str">
        <f>'Model Participation Data'!Y67</f>
        <v>-</v>
      </c>
      <c r="L63" s="136" t="str">
        <f>'Model Participation Data'!AB67</f>
        <v>-</v>
      </c>
      <c r="M63" s="140" t="str">
        <f>'Model Participation Data'!AQ67</f>
        <v>-</v>
      </c>
      <c r="N63" s="141">
        <f>'Model Participation Data'!AR67</f>
        <v>0</v>
      </c>
      <c r="O63" s="136" t="str">
        <f>'Model Participation Data'!AU67</f>
        <v>-</v>
      </c>
      <c r="P63" s="136" t="str">
        <f>'Model Participation Data'!AX67</f>
        <v>-</v>
      </c>
      <c r="Q63" s="136" t="str">
        <f>'Model Participation Data'!BA67</f>
        <v>-</v>
      </c>
      <c r="R63" s="136" t="str">
        <f>'Model Participation Data'!BD67</f>
        <v>-</v>
      </c>
      <c r="S63" s="140" t="str">
        <f>'Model Participation Data'!BS67</f>
        <v>-</v>
      </c>
      <c r="T63" s="141">
        <f>'Model Participation Data'!BT67</f>
        <v>0</v>
      </c>
      <c r="U63" s="136" t="str">
        <f>'Model Participation Data'!BW67</f>
        <v>-</v>
      </c>
      <c r="V63" s="136" t="str">
        <f>'Model Participation Data'!BZ67</f>
        <v>-</v>
      </c>
      <c r="W63" s="136" t="str">
        <f>'Model Participation Data'!CC67</f>
        <v>-</v>
      </c>
      <c r="X63" s="136" t="str">
        <f>'Model Participation Data'!CF67</f>
        <v>-</v>
      </c>
      <c r="Y63" s="140" t="str">
        <f>'Model Participation Data'!CU67</f>
        <v>-</v>
      </c>
      <c r="Z63" s="141">
        <f>'Model Participation Data'!CV67</f>
        <v>0</v>
      </c>
      <c r="AA63" s="136" t="str">
        <f>'Model Participation Data'!CY67</f>
        <v>-</v>
      </c>
      <c r="AB63" s="136" t="str">
        <f>'Model Participation Data'!DB67</f>
        <v>-</v>
      </c>
      <c r="AC63" s="136" t="str">
        <f>'Model Participation Data'!DE67</f>
        <v>-</v>
      </c>
      <c r="AD63" s="136" t="str">
        <f>'Model Participation Data'!DH67</f>
        <v>-</v>
      </c>
      <c r="AE63" s="137" t="str">
        <f>'Model Participation Data'!DW67</f>
        <v>-</v>
      </c>
      <c r="AF63" s="138">
        <f>'Model Participation Data'!DX67</f>
        <v>0</v>
      </c>
    </row>
    <row r="64" spans="2:32" hidden="1" outlineLevel="1" x14ac:dyDescent="0.35">
      <c r="B64" s="164" t="str">
        <f>IF(ISBLANK('Model Participation Data'!B68),"-",'Model Participation Data'!B68)</f>
        <v>-</v>
      </c>
      <c r="C64" s="164" t="str">
        <f>IF(ISBLANK('Model Participation Data'!C68),"-",'Model Participation Data'!C68)</f>
        <v>-</v>
      </c>
      <c r="D64" s="165" t="str">
        <f>IF(ISBLANK('Model Participation Data'!G68),"-",'Model Participation Data'!G68)</f>
        <v>-</v>
      </c>
      <c r="E64" s="160" t="str">
        <f>IF(ISBLANK('Model Participation Data'!D68),"-",'Model Participation Data'!D68)</f>
        <v>-</v>
      </c>
      <c r="F64" s="160" t="str">
        <f>IF(ISBLANK('Model Participation Data'!E68),"-",'Model Participation Data'!E68)</f>
        <v>-</v>
      </c>
      <c r="G64" s="160" t="str">
        <f>IF(ISBLANK('Model Participation Data'!L68),"-",'Model Participation Data'!L68)</f>
        <v>-</v>
      </c>
      <c r="H64" s="139" t="str">
        <f>'Model Participation Data'!P68</f>
        <v>-</v>
      </c>
      <c r="I64" s="136" t="str">
        <f>'Model Participation Data'!S68</f>
        <v>-</v>
      </c>
      <c r="J64" s="136" t="str">
        <f>'Model Participation Data'!V68</f>
        <v>-</v>
      </c>
      <c r="K64" s="136" t="str">
        <f>'Model Participation Data'!Y68</f>
        <v>-</v>
      </c>
      <c r="L64" s="136" t="str">
        <f>'Model Participation Data'!AB68</f>
        <v>-</v>
      </c>
      <c r="M64" s="140" t="str">
        <f>'Model Participation Data'!AQ68</f>
        <v>-</v>
      </c>
      <c r="N64" s="141">
        <f>'Model Participation Data'!AR68</f>
        <v>0</v>
      </c>
      <c r="O64" s="136" t="str">
        <f>'Model Participation Data'!AU68</f>
        <v>-</v>
      </c>
      <c r="P64" s="136" t="str">
        <f>'Model Participation Data'!AX68</f>
        <v>-</v>
      </c>
      <c r="Q64" s="136" t="str">
        <f>'Model Participation Data'!BA68</f>
        <v>-</v>
      </c>
      <c r="R64" s="136" t="str">
        <f>'Model Participation Data'!BD68</f>
        <v>-</v>
      </c>
      <c r="S64" s="140" t="str">
        <f>'Model Participation Data'!BS68</f>
        <v>-</v>
      </c>
      <c r="T64" s="141">
        <f>'Model Participation Data'!BT68</f>
        <v>0</v>
      </c>
      <c r="U64" s="136" t="str">
        <f>'Model Participation Data'!BW68</f>
        <v>-</v>
      </c>
      <c r="V64" s="136" t="str">
        <f>'Model Participation Data'!BZ68</f>
        <v>-</v>
      </c>
      <c r="W64" s="136" t="str">
        <f>'Model Participation Data'!CC68</f>
        <v>-</v>
      </c>
      <c r="X64" s="136" t="str">
        <f>'Model Participation Data'!CF68</f>
        <v>-</v>
      </c>
      <c r="Y64" s="140" t="str">
        <f>'Model Participation Data'!CU68</f>
        <v>-</v>
      </c>
      <c r="Z64" s="141">
        <f>'Model Participation Data'!CV68</f>
        <v>0</v>
      </c>
      <c r="AA64" s="136" t="str">
        <f>'Model Participation Data'!CY68</f>
        <v>-</v>
      </c>
      <c r="AB64" s="136" t="str">
        <f>'Model Participation Data'!DB68</f>
        <v>-</v>
      </c>
      <c r="AC64" s="136" t="str">
        <f>'Model Participation Data'!DE68</f>
        <v>-</v>
      </c>
      <c r="AD64" s="136" t="str">
        <f>'Model Participation Data'!DH68</f>
        <v>-</v>
      </c>
      <c r="AE64" s="137" t="str">
        <f>'Model Participation Data'!DW68</f>
        <v>-</v>
      </c>
      <c r="AF64" s="138">
        <f>'Model Participation Data'!DX68</f>
        <v>0</v>
      </c>
    </row>
    <row r="65" spans="2:32" hidden="1" outlineLevel="1" x14ac:dyDescent="0.35">
      <c r="B65" s="164" t="str">
        <f>IF(ISBLANK('Model Participation Data'!B69),"-",'Model Participation Data'!B69)</f>
        <v>-</v>
      </c>
      <c r="C65" s="164" t="str">
        <f>IF(ISBLANK('Model Participation Data'!C69),"-",'Model Participation Data'!C69)</f>
        <v>-</v>
      </c>
      <c r="D65" s="165" t="str">
        <f>IF(ISBLANK('Model Participation Data'!G69),"-",'Model Participation Data'!G69)</f>
        <v>-</v>
      </c>
      <c r="E65" s="160" t="str">
        <f>IF(ISBLANK('Model Participation Data'!D69),"-",'Model Participation Data'!D69)</f>
        <v>-</v>
      </c>
      <c r="F65" s="160" t="str">
        <f>IF(ISBLANK('Model Participation Data'!E69),"-",'Model Participation Data'!E69)</f>
        <v>-</v>
      </c>
      <c r="G65" s="160" t="str">
        <f>IF(ISBLANK('Model Participation Data'!L69),"-",'Model Participation Data'!L69)</f>
        <v>-</v>
      </c>
      <c r="H65" s="139" t="str">
        <f>'Model Participation Data'!P69</f>
        <v>-</v>
      </c>
      <c r="I65" s="136" t="str">
        <f>'Model Participation Data'!S69</f>
        <v>-</v>
      </c>
      <c r="J65" s="136" t="str">
        <f>'Model Participation Data'!V69</f>
        <v>-</v>
      </c>
      <c r="K65" s="136" t="str">
        <f>'Model Participation Data'!Y69</f>
        <v>-</v>
      </c>
      <c r="L65" s="136" t="str">
        <f>'Model Participation Data'!AB69</f>
        <v>-</v>
      </c>
      <c r="M65" s="140" t="str">
        <f>'Model Participation Data'!AQ69</f>
        <v>-</v>
      </c>
      <c r="N65" s="141">
        <f>'Model Participation Data'!AR69</f>
        <v>0</v>
      </c>
      <c r="O65" s="136" t="str">
        <f>'Model Participation Data'!AU69</f>
        <v>-</v>
      </c>
      <c r="P65" s="136" t="str">
        <f>'Model Participation Data'!AX69</f>
        <v>-</v>
      </c>
      <c r="Q65" s="136" t="str">
        <f>'Model Participation Data'!BA69</f>
        <v>-</v>
      </c>
      <c r="R65" s="136" t="str">
        <f>'Model Participation Data'!BD69</f>
        <v>-</v>
      </c>
      <c r="S65" s="140" t="str">
        <f>'Model Participation Data'!BS69</f>
        <v>-</v>
      </c>
      <c r="T65" s="141">
        <f>'Model Participation Data'!BT69</f>
        <v>0</v>
      </c>
      <c r="U65" s="136" t="str">
        <f>'Model Participation Data'!BW69</f>
        <v>-</v>
      </c>
      <c r="V65" s="136" t="str">
        <f>'Model Participation Data'!BZ69</f>
        <v>-</v>
      </c>
      <c r="W65" s="136" t="str">
        <f>'Model Participation Data'!CC69</f>
        <v>-</v>
      </c>
      <c r="X65" s="136" t="str">
        <f>'Model Participation Data'!CF69</f>
        <v>-</v>
      </c>
      <c r="Y65" s="140" t="str">
        <f>'Model Participation Data'!CU69</f>
        <v>-</v>
      </c>
      <c r="Z65" s="141">
        <f>'Model Participation Data'!CV69</f>
        <v>0</v>
      </c>
      <c r="AA65" s="136" t="str">
        <f>'Model Participation Data'!CY69</f>
        <v>-</v>
      </c>
      <c r="AB65" s="136" t="str">
        <f>'Model Participation Data'!DB69</f>
        <v>-</v>
      </c>
      <c r="AC65" s="136" t="str">
        <f>'Model Participation Data'!DE69</f>
        <v>-</v>
      </c>
      <c r="AD65" s="136" t="str">
        <f>'Model Participation Data'!DH69</f>
        <v>-</v>
      </c>
      <c r="AE65" s="137" t="str">
        <f>'Model Participation Data'!DW69</f>
        <v>-</v>
      </c>
      <c r="AF65" s="138">
        <f>'Model Participation Data'!DX69</f>
        <v>0</v>
      </c>
    </row>
    <row r="66" spans="2:32" hidden="1" outlineLevel="1" x14ac:dyDescent="0.35">
      <c r="B66" s="164" t="str">
        <f>IF(ISBLANK('Model Participation Data'!B70),"-",'Model Participation Data'!B70)</f>
        <v>-</v>
      </c>
      <c r="C66" s="164" t="str">
        <f>IF(ISBLANK('Model Participation Data'!C70),"-",'Model Participation Data'!C70)</f>
        <v>-</v>
      </c>
      <c r="D66" s="165" t="str">
        <f>IF(ISBLANK('Model Participation Data'!G70),"-",'Model Participation Data'!G70)</f>
        <v>-</v>
      </c>
      <c r="E66" s="160" t="str">
        <f>IF(ISBLANK('Model Participation Data'!D70),"-",'Model Participation Data'!D70)</f>
        <v>-</v>
      </c>
      <c r="F66" s="160" t="str">
        <f>IF(ISBLANK('Model Participation Data'!E70),"-",'Model Participation Data'!E70)</f>
        <v>-</v>
      </c>
      <c r="G66" s="160" t="str">
        <f>IF(ISBLANK('Model Participation Data'!L70),"-",'Model Participation Data'!L70)</f>
        <v>-</v>
      </c>
      <c r="H66" s="139" t="str">
        <f>'Model Participation Data'!P70</f>
        <v>-</v>
      </c>
      <c r="I66" s="136" t="str">
        <f>'Model Participation Data'!S70</f>
        <v>-</v>
      </c>
      <c r="J66" s="136" t="str">
        <f>'Model Participation Data'!V70</f>
        <v>-</v>
      </c>
      <c r="K66" s="136" t="str">
        <f>'Model Participation Data'!Y70</f>
        <v>-</v>
      </c>
      <c r="L66" s="136" t="str">
        <f>'Model Participation Data'!AB70</f>
        <v>-</v>
      </c>
      <c r="M66" s="140" t="str">
        <f>'Model Participation Data'!AQ70</f>
        <v>-</v>
      </c>
      <c r="N66" s="141">
        <f>'Model Participation Data'!AR70</f>
        <v>0</v>
      </c>
      <c r="O66" s="136" t="str">
        <f>'Model Participation Data'!AU70</f>
        <v>-</v>
      </c>
      <c r="P66" s="136" t="str">
        <f>'Model Participation Data'!AX70</f>
        <v>-</v>
      </c>
      <c r="Q66" s="136" t="str">
        <f>'Model Participation Data'!BA70</f>
        <v>-</v>
      </c>
      <c r="R66" s="136" t="str">
        <f>'Model Participation Data'!BD70</f>
        <v>-</v>
      </c>
      <c r="S66" s="140" t="str">
        <f>'Model Participation Data'!BS70</f>
        <v>-</v>
      </c>
      <c r="T66" s="141">
        <f>'Model Participation Data'!BT70</f>
        <v>0</v>
      </c>
      <c r="U66" s="136" t="str">
        <f>'Model Participation Data'!BW70</f>
        <v>-</v>
      </c>
      <c r="V66" s="136" t="str">
        <f>'Model Participation Data'!BZ70</f>
        <v>-</v>
      </c>
      <c r="W66" s="136" t="str">
        <f>'Model Participation Data'!CC70</f>
        <v>-</v>
      </c>
      <c r="X66" s="136" t="str">
        <f>'Model Participation Data'!CF70</f>
        <v>-</v>
      </c>
      <c r="Y66" s="140" t="str">
        <f>'Model Participation Data'!CU70</f>
        <v>-</v>
      </c>
      <c r="Z66" s="141">
        <f>'Model Participation Data'!CV70</f>
        <v>0</v>
      </c>
      <c r="AA66" s="136" t="str">
        <f>'Model Participation Data'!CY70</f>
        <v>-</v>
      </c>
      <c r="AB66" s="136" t="str">
        <f>'Model Participation Data'!DB70</f>
        <v>-</v>
      </c>
      <c r="AC66" s="136" t="str">
        <f>'Model Participation Data'!DE70</f>
        <v>-</v>
      </c>
      <c r="AD66" s="136" t="str">
        <f>'Model Participation Data'!DH70</f>
        <v>-</v>
      </c>
      <c r="AE66" s="137" t="str">
        <f>'Model Participation Data'!DW70</f>
        <v>-</v>
      </c>
      <c r="AF66" s="138">
        <f>'Model Participation Data'!DX70</f>
        <v>0</v>
      </c>
    </row>
    <row r="67" spans="2:32" hidden="1" outlineLevel="1" x14ac:dyDescent="0.35">
      <c r="B67" s="164" t="str">
        <f>IF(ISBLANK('Model Participation Data'!B71),"-",'Model Participation Data'!B71)</f>
        <v>-</v>
      </c>
      <c r="C67" s="164" t="str">
        <f>IF(ISBLANK('Model Participation Data'!C71),"-",'Model Participation Data'!C71)</f>
        <v>-</v>
      </c>
      <c r="D67" s="165" t="str">
        <f>IF(ISBLANK('Model Participation Data'!G71),"-",'Model Participation Data'!G71)</f>
        <v>-</v>
      </c>
      <c r="E67" s="160" t="str">
        <f>IF(ISBLANK('Model Participation Data'!D71),"-",'Model Participation Data'!D71)</f>
        <v>-</v>
      </c>
      <c r="F67" s="160" t="str">
        <f>IF(ISBLANK('Model Participation Data'!E71),"-",'Model Participation Data'!E71)</f>
        <v>-</v>
      </c>
      <c r="G67" s="160" t="str">
        <f>IF(ISBLANK('Model Participation Data'!L71),"-",'Model Participation Data'!L71)</f>
        <v>-</v>
      </c>
      <c r="H67" s="139" t="str">
        <f>'Model Participation Data'!P71</f>
        <v>-</v>
      </c>
      <c r="I67" s="136" t="str">
        <f>'Model Participation Data'!S71</f>
        <v>-</v>
      </c>
      <c r="J67" s="136" t="str">
        <f>'Model Participation Data'!V71</f>
        <v>-</v>
      </c>
      <c r="K67" s="136" t="str">
        <f>'Model Participation Data'!Y71</f>
        <v>-</v>
      </c>
      <c r="L67" s="136" t="str">
        <f>'Model Participation Data'!AB71</f>
        <v>-</v>
      </c>
      <c r="M67" s="140" t="str">
        <f>'Model Participation Data'!AQ71</f>
        <v>-</v>
      </c>
      <c r="N67" s="141">
        <f>'Model Participation Data'!AR71</f>
        <v>0</v>
      </c>
      <c r="O67" s="136" t="str">
        <f>'Model Participation Data'!AU71</f>
        <v>-</v>
      </c>
      <c r="P67" s="136" t="str">
        <f>'Model Participation Data'!AX71</f>
        <v>-</v>
      </c>
      <c r="Q67" s="136" t="str">
        <f>'Model Participation Data'!BA71</f>
        <v>-</v>
      </c>
      <c r="R67" s="136" t="str">
        <f>'Model Participation Data'!BD71</f>
        <v>-</v>
      </c>
      <c r="S67" s="140" t="str">
        <f>'Model Participation Data'!BS71</f>
        <v>-</v>
      </c>
      <c r="T67" s="141">
        <f>'Model Participation Data'!BT71</f>
        <v>0</v>
      </c>
      <c r="U67" s="136" t="str">
        <f>'Model Participation Data'!BW71</f>
        <v>-</v>
      </c>
      <c r="V67" s="136" t="str">
        <f>'Model Participation Data'!BZ71</f>
        <v>-</v>
      </c>
      <c r="W67" s="136" t="str">
        <f>'Model Participation Data'!CC71</f>
        <v>-</v>
      </c>
      <c r="X67" s="136" t="str">
        <f>'Model Participation Data'!CF71</f>
        <v>-</v>
      </c>
      <c r="Y67" s="140" t="str">
        <f>'Model Participation Data'!CU71</f>
        <v>-</v>
      </c>
      <c r="Z67" s="141">
        <f>'Model Participation Data'!CV71</f>
        <v>0</v>
      </c>
      <c r="AA67" s="136" t="str">
        <f>'Model Participation Data'!CY71</f>
        <v>-</v>
      </c>
      <c r="AB67" s="136" t="str">
        <f>'Model Participation Data'!DB71</f>
        <v>-</v>
      </c>
      <c r="AC67" s="136" t="str">
        <f>'Model Participation Data'!DE71</f>
        <v>-</v>
      </c>
      <c r="AD67" s="136" t="str">
        <f>'Model Participation Data'!DH71</f>
        <v>-</v>
      </c>
      <c r="AE67" s="137" t="str">
        <f>'Model Participation Data'!DW71</f>
        <v>-</v>
      </c>
      <c r="AF67" s="138">
        <f>'Model Participation Data'!DX71</f>
        <v>0</v>
      </c>
    </row>
    <row r="68" spans="2:32" hidden="1" outlineLevel="1" x14ac:dyDescent="0.35">
      <c r="B68" s="164" t="str">
        <f>IF(ISBLANK('Model Participation Data'!B72),"-",'Model Participation Data'!B72)</f>
        <v>-</v>
      </c>
      <c r="C68" s="164" t="str">
        <f>IF(ISBLANK('Model Participation Data'!C72),"-",'Model Participation Data'!C72)</f>
        <v>-</v>
      </c>
      <c r="D68" s="165" t="str">
        <f>IF(ISBLANK('Model Participation Data'!G72),"-",'Model Participation Data'!G72)</f>
        <v>-</v>
      </c>
      <c r="E68" s="160" t="str">
        <f>IF(ISBLANK('Model Participation Data'!D72),"-",'Model Participation Data'!D72)</f>
        <v>-</v>
      </c>
      <c r="F68" s="160" t="str">
        <f>IF(ISBLANK('Model Participation Data'!E72),"-",'Model Participation Data'!E72)</f>
        <v>-</v>
      </c>
      <c r="G68" s="160" t="str">
        <f>IF(ISBLANK('Model Participation Data'!L72),"-",'Model Participation Data'!L72)</f>
        <v>-</v>
      </c>
      <c r="H68" s="139" t="str">
        <f>'Model Participation Data'!P72</f>
        <v>-</v>
      </c>
      <c r="I68" s="136" t="str">
        <f>'Model Participation Data'!S72</f>
        <v>-</v>
      </c>
      <c r="J68" s="136" t="str">
        <f>'Model Participation Data'!V72</f>
        <v>-</v>
      </c>
      <c r="K68" s="136" t="str">
        <f>'Model Participation Data'!Y72</f>
        <v>-</v>
      </c>
      <c r="L68" s="136" t="str">
        <f>'Model Participation Data'!AB72</f>
        <v>-</v>
      </c>
      <c r="M68" s="140" t="str">
        <f>'Model Participation Data'!AQ72</f>
        <v>-</v>
      </c>
      <c r="N68" s="141">
        <f>'Model Participation Data'!AR72</f>
        <v>0</v>
      </c>
      <c r="O68" s="136" t="str">
        <f>'Model Participation Data'!AU72</f>
        <v>-</v>
      </c>
      <c r="P68" s="136" t="str">
        <f>'Model Participation Data'!AX72</f>
        <v>-</v>
      </c>
      <c r="Q68" s="136" t="str">
        <f>'Model Participation Data'!BA72</f>
        <v>-</v>
      </c>
      <c r="R68" s="136" t="str">
        <f>'Model Participation Data'!BD72</f>
        <v>-</v>
      </c>
      <c r="S68" s="140" t="str">
        <f>'Model Participation Data'!BS72</f>
        <v>-</v>
      </c>
      <c r="T68" s="141">
        <f>'Model Participation Data'!BT72</f>
        <v>0</v>
      </c>
      <c r="U68" s="136" t="str">
        <f>'Model Participation Data'!BW72</f>
        <v>-</v>
      </c>
      <c r="V68" s="136" t="str">
        <f>'Model Participation Data'!BZ72</f>
        <v>-</v>
      </c>
      <c r="W68" s="136" t="str">
        <f>'Model Participation Data'!CC72</f>
        <v>-</v>
      </c>
      <c r="X68" s="136" t="str">
        <f>'Model Participation Data'!CF72</f>
        <v>-</v>
      </c>
      <c r="Y68" s="140" t="str">
        <f>'Model Participation Data'!CU72</f>
        <v>-</v>
      </c>
      <c r="Z68" s="141">
        <f>'Model Participation Data'!CV72</f>
        <v>0</v>
      </c>
      <c r="AA68" s="136" t="str">
        <f>'Model Participation Data'!CY72</f>
        <v>-</v>
      </c>
      <c r="AB68" s="136" t="str">
        <f>'Model Participation Data'!DB72</f>
        <v>-</v>
      </c>
      <c r="AC68" s="136" t="str">
        <f>'Model Participation Data'!DE72</f>
        <v>-</v>
      </c>
      <c r="AD68" s="136" t="str">
        <f>'Model Participation Data'!DH72</f>
        <v>-</v>
      </c>
      <c r="AE68" s="137" t="str">
        <f>'Model Participation Data'!DW72</f>
        <v>-</v>
      </c>
      <c r="AF68" s="138">
        <f>'Model Participation Data'!DX72</f>
        <v>0</v>
      </c>
    </row>
    <row r="69" spans="2:32" hidden="1" outlineLevel="1" x14ac:dyDescent="0.35">
      <c r="B69" s="164" t="str">
        <f>IF(ISBLANK('Model Participation Data'!B73),"-",'Model Participation Data'!B73)</f>
        <v>-</v>
      </c>
      <c r="C69" s="164" t="str">
        <f>IF(ISBLANK('Model Participation Data'!C73),"-",'Model Participation Data'!C73)</f>
        <v>-</v>
      </c>
      <c r="D69" s="165" t="str">
        <f>IF(ISBLANK('Model Participation Data'!G73),"-",'Model Participation Data'!G73)</f>
        <v>-</v>
      </c>
      <c r="E69" s="160" t="str">
        <f>IF(ISBLANK('Model Participation Data'!D73),"-",'Model Participation Data'!D73)</f>
        <v>-</v>
      </c>
      <c r="F69" s="160" t="str">
        <f>IF(ISBLANK('Model Participation Data'!E73),"-",'Model Participation Data'!E73)</f>
        <v>-</v>
      </c>
      <c r="G69" s="160" t="str">
        <f>IF(ISBLANK('Model Participation Data'!L73),"-",'Model Participation Data'!L73)</f>
        <v>-</v>
      </c>
      <c r="H69" s="139" t="str">
        <f>'Model Participation Data'!P73</f>
        <v>-</v>
      </c>
      <c r="I69" s="136" t="str">
        <f>'Model Participation Data'!S73</f>
        <v>-</v>
      </c>
      <c r="J69" s="136" t="str">
        <f>'Model Participation Data'!V73</f>
        <v>-</v>
      </c>
      <c r="K69" s="136" t="str">
        <f>'Model Participation Data'!Y73</f>
        <v>-</v>
      </c>
      <c r="L69" s="136" t="str">
        <f>'Model Participation Data'!AB73</f>
        <v>-</v>
      </c>
      <c r="M69" s="140" t="str">
        <f>'Model Participation Data'!AQ73</f>
        <v>-</v>
      </c>
      <c r="N69" s="141">
        <f>'Model Participation Data'!AR73</f>
        <v>0</v>
      </c>
      <c r="O69" s="136" t="str">
        <f>'Model Participation Data'!AU73</f>
        <v>-</v>
      </c>
      <c r="P69" s="136" t="str">
        <f>'Model Participation Data'!AX73</f>
        <v>-</v>
      </c>
      <c r="Q69" s="136" t="str">
        <f>'Model Participation Data'!BA73</f>
        <v>-</v>
      </c>
      <c r="R69" s="136" t="str">
        <f>'Model Participation Data'!BD73</f>
        <v>-</v>
      </c>
      <c r="S69" s="140" t="str">
        <f>'Model Participation Data'!BS73</f>
        <v>-</v>
      </c>
      <c r="T69" s="141">
        <f>'Model Participation Data'!BT73</f>
        <v>0</v>
      </c>
      <c r="U69" s="136" t="str">
        <f>'Model Participation Data'!BW73</f>
        <v>-</v>
      </c>
      <c r="V69" s="136" t="str">
        <f>'Model Participation Data'!BZ73</f>
        <v>-</v>
      </c>
      <c r="W69" s="136" t="str">
        <f>'Model Participation Data'!CC73</f>
        <v>-</v>
      </c>
      <c r="X69" s="136" t="str">
        <f>'Model Participation Data'!CF73</f>
        <v>-</v>
      </c>
      <c r="Y69" s="140" t="str">
        <f>'Model Participation Data'!CU73</f>
        <v>-</v>
      </c>
      <c r="Z69" s="141">
        <f>'Model Participation Data'!CV73</f>
        <v>0</v>
      </c>
      <c r="AA69" s="136" t="str">
        <f>'Model Participation Data'!CY73</f>
        <v>-</v>
      </c>
      <c r="AB69" s="136" t="str">
        <f>'Model Participation Data'!DB73</f>
        <v>-</v>
      </c>
      <c r="AC69" s="136" t="str">
        <f>'Model Participation Data'!DE73</f>
        <v>-</v>
      </c>
      <c r="AD69" s="136" t="str">
        <f>'Model Participation Data'!DH73</f>
        <v>-</v>
      </c>
      <c r="AE69" s="137" t="str">
        <f>'Model Participation Data'!DW73</f>
        <v>-</v>
      </c>
      <c r="AF69" s="138">
        <f>'Model Participation Data'!DX73</f>
        <v>0</v>
      </c>
    </row>
    <row r="70" spans="2:32" hidden="1" outlineLevel="1" x14ac:dyDescent="0.35">
      <c r="B70" s="164" t="str">
        <f>IF(ISBLANK('Model Participation Data'!B74),"-",'Model Participation Data'!B74)</f>
        <v>-</v>
      </c>
      <c r="C70" s="164" t="str">
        <f>IF(ISBLANK('Model Participation Data'!C74),"-",'Model Participation Data'!C74)</f>
        <v>-</v>
      </c>
      <c r="D70" s="165" t="str">
        <f>IF(ISBLANK('Model Participation Data'!G74),"-",'Model Participation Data'!G74)</f>
        <v>-</v>
      </c>
      <c r="E70" s="160" t="str">
        <f>IF(ISBLANK('Model Participation Data'!D74),"-",'Model Participation Data'!D74)</f>
        <v>-</v>
      </c>
      <c r="F70" s="160" t="str">
        <f>IF(ISBLANK('Model Participation Data'!E74),"-",'Model Participation Data'!E74)</f>
        <v>-</v>
      </c>
      <c r="G70" s="160" t="str">
        <f>IF(ISBLANK('Model Participation Data'!L74),"-",'Model Participation Data'!L74)</f>
        <v>-</v>
      </c>
      <c r="H70" s="139" t="str">
        <f>'Model Participation Data'!P74</f>
        <v>-</v>
      </c>
      <c r="I70" s="136" t="str">
        <f>'Model Participation Data'!S74</f>
        <v>-</v>
      </c>
      <c r="J70" s="136" t="str">
        <f>'Model Participation Data'!V74</f>
        <v>-</v>
      </c>
      <c r="K70" s="136" t="str">
        <f>'Model Participation Data'!Y74</f>
        <v>-</v>
      </c>
      <c r="L70" s="136" t="str">
        <f>'Model Participation Data'!AB74</f>
        <v>-</v>
      </c>
      <c r="M70" s="140" t="str">
        <f>'Model Participation Data'!AQ74</f>
        <v>-</v>
      </c>
      <c r="N70" s="141">
        <f>'Model Participation Data'!AR74</f>
        <v>0</v>
      </c>
      <c r="O70" s="136" t="str">
        <f>'Model Participation Data'!AU74</f>
        <v>-</v>
      </c>
      <c r="P70" s="136" t="str">
        <f>'Model Participation Data'!AX74</f>
        <v>-</v>
      </c>
      <c r="Q70" s="136" t="str">
        <f>'Model Participation Data'!BA74</f>
        <v>-</v>
      </c>
      <c r="R70" s="136" t="str">
        <f>'Model Participation Data'!BD74</f>
        <v>-</v>
      </c>
      <c r="S70" s="140" t="str">
        <f>'Model Participation Data'!BS74</f>
        <v>-</v>
      </c>
      <c r="T70" s="141">
        <f>'Model Participation Data'!BT74</f>
        <v>0</v>
      </c>
      <c r="U70" s="136" t="str">
        <f>'Model Participation Data'!BW74</f>
        <v>-</v>
      </c>
      <c r="V70" s="136" t="str">
        <f>'Model Participation Data'!BZ74</f>
        <v>-</v>
      </c>
      <c r="W70" s="136" t="str">
        <f>'Model Participation Data'!CC74</f>
        <v>-</v>
      </c>
      <c r="X70" s="136" t="str">
        <f>'Model Participation Data'!CF74</f>
        <v>-</v>
      </c>
      <c r="Y70" s="140" t="str">
        <f>'Model Participation Data'!CU74</f>
        <v>-</v>
      </c>
      <c r="Z70" s="141">
        <f>'Model Participation Data'!CV74</f>
        <v>0</v>
      </c>
      <c r="AA70" s="136" t="str">
        <f>'Model Participation Data'!CY74</f>
        <v>-</v>
      </c>
      <c r="AB70" s="136" t="str">
        <f>'Model Participation Data'!DB74</f>
        <v>-</v>
      </c>
      <c r="AC70" s="136" t="str">
        <f>'Model Participation Data'!DE74</f>
        <v>-</v>
      </c>
      <c r="AD70" s="136" t="str">
        <f>'Model Participation Data'!DH74</f>
        <v>-</v>
      </c>
      <c r="AE70" s="137" t="str">
        <f>'Model Participation Data'!DW74</f>
        <v>-</v>
      </c>
      <c r="AF70" s="138">
        <f>'Model Participation Data'!DX74</f>
        <v>0</v>
      </c>
    </row>
    <row r="71" spans="2:32" hidden="1" outlineLevel="1" x14ac:dyDescent="0.35">
      <c r="B71" s="164" t="str">
        <f>IF(ISBLANK('Model Participation Data'!B75),"-",'Model Participation Data'!B75)</f>
        <v>-</v>
      </c>
      <c r="C71" s="164" t="str">
        <f>IF(ISBLANK('Model Participation Data'!C75),"-",'Model Participation Data'!C75)</f>
        <v>-</v>
      </c>
      <c r="D71" s="165" t="str">
        <f>IF(ISBLANK('Model Participation Data'!G75),"-",'Model Participation Data'!G75)</f>
        <v>-</v>
      </c>
      <c r="E71" s="160" t="str">
        <f>IF(ISBLANK('Model Participation Data'!D75),"-",'Model Participation Data'!D75)</f>
        <v>-</v>
      </c>
      <c r="F71" s="160" t="str">
        <f>IF(ISBLANK('Model Participation Data'!E75),"-",'Model Participation Data'!E75)</f>
        <v>-</v>
      </c>
      <c r="G71" s="160" t="str">
        <f>IF(ISBLANK('Model Participation Data'!L75),"-",'Model Participation Data'!L75)</f>
        <v>-</v>
      </c>
      <c r="H71" s="139" t="str">
        <f>'Model Participation Data'!P75</f>
        <v>-</v>
      </c>
      <c r="I71" s="136" t="str">
        <f>'Model Participation Data'!S75</f>
        <v>-</v>
      </c>
      <c r="J71" s="136" t="str">
        <f>'Model Participation Data'!V75</f>
        <v>-</v>
      </c>
      <c r="K71" s="136" t="str">
        <f>'Model Participation Data'!Y75</f>
        <v>-</v>
      </c>
      <c r="L71" s="136" t="str">
        <f>'Model Participation Data'!AB75</f>
        <v>-</v>
      </c>
      <c r="M71" s="140" t="str">
        <f>'Model Participation Data'!AQ75</f>
        <v>-</v>
      </c>
      <c r="N71" s="141">
        <f>'Model Participation Data'!AR75</f>
        <v>0</v>
      </c>
      <c r="O71" s="136" t="str">
        <f>'Model Participation Data'!AU75</f>
        <v>-</v>
      </c>
      <c r="P71" s="136" t="str">
        <f>'Model Participation Data'!AX75</f>
        <v>-</v>
      </c>
      <c r="Q71" s="136" t="str">
        <f>'Model Participation Data'!BA75</f>
        <v>-</v>
      </c>
      <c r="R71" s="136" t="str">
        <f>'Model Participation Data'!BD75</f>
        <v>-</v>
      </c>
      <c r="S71" s="140" t="str">
        <f>'Model Participation Data'!BS75</f>
        <v>-</v>
      </c>
      <c r="T71" s="141">
        <f>'Model Participation Data'!BT75</f>
        <v>0</v>
      </c>
      <c r="U71" s="136" t="str">
        <f>'Model Participation Data'!BW75</f>
        <v>-</v>
      </c>
      <c r="V71" s="136" t="str">
        <f>'Model Participation Data'!BZ75</f>
        <v>-</v>
      </c>
      <c r="W71" s="136" t="str">
        <f>'Model Participation Data'!CC75</f>
        <v>-</v>
      </c>
      <c r="X71" s="136" t="str">
        <f>'Model Participation Data'!CF75</f>
        <v>-</v>
      </c>
      <c r="Y71" s="140" t="str">
        <f>'Model Participation Data'!CU75</f>
        <v>-</v>
      </c>
      <c r="Z71" s="141">
        <f>'Model Participation Data'!CV75</f>
        <v>0</v>
      </c>
      <c r="AA71" s="136" t="str">
        <f>'Model Participation Data'!CY75</f>
        <v>-</v>
      </c>
      <c r="AB71" s="136" t="str">
        <f>'Model Participation Data'!DB75</f>
        <v>-</v>
      </c>
      <c r="AC71" s="136" t="str">
        <f>'Model Participation Data'!DE75</f>
        <v>-</v>
      </c>
      <c r="AD71" s="136" t="str">
        <f>'Model Participation Data'!DH75</f>
        <v>-</v>
      </c>
      <c r="AE71" s="137" t="str">
        <f>'Model Participation Data'!DW75</f>
        <v>-</v>
      </c>
      <c r="AF71" s="138">
        <f>'Model Participation Data'!DX75</f>
        <v>0</v>
      </c>
    </row>
    <row r="72" spans="2:32" hidden="1" outlineLevel="1" x14ac:dyDescent="0.35">
      <c r="B72" s="164" t="str">
        <f>IF(ISBLANK('Model Participation Data'!B76),"-",'Model Participation Data'!B76)</f>
        <v>-</v>
      </c>
      <c r="C72" s="164" t="str">
        <f>IF(ISBLANK('Model Participation Data'!C76),"-",'Model Participation Data'!C76)</f>
        <v>-</v>
      </c>
      <c r="D72" s="165" t="str">
        <f>IF(ISBLANK('Model Participation Data'!G76),"-",'Model Participation Data'!G76)</f>
        <v>-</v>
      </c>
      <c r="E72" s="160" t="str">
        <f>IF(ISBLANK('Model Participation Data'!D76),"-",'Model Participation Data'!D76)</f>
        <v>-</v>
      </c>
      <c r="F72" s="160" t="str">
        <f>IF(ISBLANK('Model Participation Data'!E76),"-",'Model Participation Data'!E76)</f>
        <v>-</v>
      </c>
      <c r="G72" s="160" t="str">
        <f>IF(ISBLANK('Model Participation Data'!L76),"-",'Model Participation Data'!L76)</f>
        <v>-</v>
      </c>
      <c r="H72" s="139" t="str">
        <f>'Model Participation Data'!P76</f>
        <v>-</v>
      </c>
      <c r="I72" s="136" t="str">
        <f>'Model Participation Data'!S76</f>
        <v>-</v>
      </c>
      <c r="J72" s="136" t="str">
        <f>'Model Participation Data'!V76</f>
        <v>-</v>
      </c>
      <c r="K72" s="136" t="str">
        <f>'Model Participation Data'!Y76</f>
        <v>-</v>
      </c>
      <c r="L72" s="136" t="str">
        <f>'Model Participation Data'!AB76</f>
        <v>-</v>
      </c>
      <c r="M72" s="140" t="str">
        <f>'Model Participation Data'!AQ76</f>
        <v>-</v>
      </c>
      <c r="N72" s="141">
        <f>'Model Participation Data'!AR76</f>
        <v>0</v>
      </c>
      <c r="O72" s="136" t="str">
        <f>'Model Participation Data'!AU76</f>
        <v>-</v>
      </c>
      <c r="P72" s="136" t="str">
        <f>'Model Participation Data'!AX76</f>
        <v>-</v>
      </c>
      <c r="Q72" s="136" t="str">
        <f>'Model Participation Data'!BA76</f>
        <v>-</v>
      </c>
      <c r="R72" s="136" t="str">
        <f>'Model Participation Data'!BD76</f>
        <v>-</v>
      </c>
      <c r="S72" s="140" t="str">
        <f>'Model Participation Data'!BS76</f>
        <v>-</v>
      </c>
      <c r="T72" s="141">
        <f>'Model Participation Data'!BT76</f>
        <v>0</v>
      </c>
      <c r="U72" s="136" t="str">
        <f>'Model Participation Data'!BW76</f>
        <v>-</v>
      </c>
      <c r="V72" s="136" t="str">
        <f>'Model Participation Data'!BZ76</f>
        <v>-</v>
      </c>
      <c r="W72" s="136" t="str">
        <f>'Model Participation Data'!CC76</f>
        <v>-</v>
      </c>
      <c r="X72" s="136" t="str">
        <f>'Model Participation Data'!CF76</f>
        <v>-</v>
      </c>
      <c r="Y72" s="140" t="str">
        <f>'Model Participation Data'!CU76</f>
        <v>-</v>
      </c>
      <c r="Z72" s="141">
        <f>'Model Participation Data'!CV76</f>
        <v>0</v>
      </c>
      <c r="AA72" s="136" t="str">
        <f>'Model Participation Data'!CY76</f>
        <v>-</v>
      </c>
      <c r="AB72" s="136" t="str">
        <f>'Model Participation Data'!DB76</f>
        <v>-</v>
      </c>
      <c r="AC72" s="136" t="str">
        <f>'Model Participation Data'!DE76</f>
        <v>-</v>
      </c>
      <c r="AD72" s="136" t="str">
        <f>'Model Participation Data'!DH76</f>
        <v>-</v>
      </c>
      <c r="AE72" s="137" t="str">
        <f>'Model Participation Data'!DW76</f>
        <v>-</v>
      </c>
      <c r="AF72" s="138">
        <f>'Model Participation Data'!DX76</f>
        <v>0</v>
      </c>
    </row>
    <row r="73" spans="2:32" hidden="1" outlineLevel="1" x14ac:dyDescent="0.35">
      <c r="B73" s="164" t="str">
        <f>IF(ISBLANK('Model Participation Data'!B77),"-",'Model Participation Data'!B77)</f>
        <v>-</v>
      </c>
      <c r="C73" s="164" t="str">
        <f>IF(ISBLANK('Model Participation Data'!C77),"-",'Model Participation Data'!C77)</f>
        <v>-</v>
      </c>
      <c r="D73" s="165" t="str">
        <f>IF(ISBLANK('Model Participation Data'!G77),"-",'Model Participation Data'!G77)</f>
        <v>-</v>
      </c>
      <c r="E73" s="160" t="str">
        <f>IF(ISBLANK('Model Participation Data'!D77),"-",'Model Participation Data'!D77)</f>
        <v>-</v>
      </c>
      <c r="F73" s="160" t="str">
        <f>IF(ISBLANK('Model Participation Data'!E77),"-",'Model Participation Data'!E77)</f>
        <v>-</v>
      </c>
      <c r="G73" s="160" t="str">
        <f>IF(ISBLANK('Model Participation Data'!L77),"-",'Model Participation Data'!L77)</f>
        <v>-</v>
      </c>
      <c r="H73" s="139" t="str">
        <f>'Model Participation Data'!P77</f>
        <v>-</v>
      </c>
      <c r="I73" s="136" t="str">
        <f>'Model Participation Data'!S77</f>
        <v>-</v>
      </c>
      <c r="J73" s="136" t="str">
        <f>'Model Participation Data'!V77</f>
        <v>-</v>
      </c>
      <c r="K73" s="136" t="str">
        <f>'Model Participation Data'!Y77</f>
        <v>-</v>
      </c>
      <c r="L73" s="136" t="str">
        <f>'Model Participation Data'!AB77</f>
        <v>-</v>
      </c>
      <c r="M73" s="140" t="str">
        <f>'Model Participation Data'!AQ77</f>
        <v>-</v>
      </c>
      <c r="N73" s="141">
        <f>'Model Participation Data'!AR77</f>
        <v>0</v>
      </c>
      <c r="O73" s="136" t="str">
        <f>'Model Participation Data'!AU77</f>
        <v>-</v>
      </c>
      <c r="P73" s="136" t="str">
        <f>'Model Participation Data'!AX77</f>
        <v>-</v>
      </c>
      <c r="Q73" s="136" t="str">
        <f>'Model Participation Data'!BA77</f>
        <v>-</v>
      </c>
      <c r="R73" s="136" t="str">
        <f>'Model Participation Data'!BD77</f>
        <v>-</v>
      </c>
      <c r="S73" s="140" t="str">
        <f>'Model Participation Data'!BS77</f>
        <v>-</v>
      </c>
      <c r="T73" s="141">
        <f>'Model Participation Data'!BT77</f>
        <v>0</v>
      </c>
      <c r="U73" s="136" t="str">
        <f>'Model Participation Data'!BW77</f>
        <v>-</v>
      </c>
      <c r="V73" s="136" t="str">
        <f>'Model Participation Data'!BZ77</f>
        <v>-</v>
      </c>
      <c r="W73" s="136" t="str">
        <f>'Model Participation Data'!CC77</f>
        <v>-</v>
      </c>
      <c r="X73" s="136" t="str">
        <f>'Model Participation Data'!CF77</f>
        <v>-</v>
      </c>
      <c r="Y73" s="140" t="str">
        <f>'Model Participation Data'!CU77</f>
        <v>-</v>
      </c>
      <c r="Z73" s="141">
        <f>'Model Participation Data'!CV77</f>
        <v>0</v>
      </c>
      <c r="AA73" s="136" t="str">
        <f>'Model Participation Data'!CY77</f>
        <v>-</v>
      </c>
      <c r="AB73" s="136" t="str">
        <f>'Model Participation Data'!DB77</f>
        <v>-</v>
      </c>
      <c r="AC73" s="136" t="str">
        <f>'Model Participation Data'!DE77</f>
        <v>-</v>
      </c>
      <c r="AD73" s="136" t="str">
        <f>'Model Participation Data'!DH77</f>
        <v>-</v>
      </c>
      <c r="AE73" s="137" t="str">
        <f>'Model Participation Data'!DW77</f>
        <v>-</v>
      </c>
      <c r="AF73" s="138">
        <f>'Model Participation Data'!DX77</f>
        <v>0</v>
      </c>
    </row>
    <row r="74" spans="2:32" hidden="1" outlineLevel="1" x14ac:dyDescent="0.35">
      <c r="B74" s="164" t="str">
        <f>IF(ISBLANK('Model Participation Data'!B78),"-",'Model Participation Data'!B78)</f>
        <v>-</v>
      </c>
      <c r="C74" s="164" t="str">
        <f>IF(ISBLANK('Model Participation Data'!C78),"-",'Model Participation Data'!C78)</f>
        <v>-</v>
      </c>
      <c r="D74" s="165" t="str">
        <f>IF(ISBLANK('Model Participation Data'!G78),"-",'Model Participation Data'!G78)</f>
        <v>-</v>
      </c>
      <c r="E74" s="160" t="str">
        <f>IF(ISBLANK('Model Participation Data'!D78),"-",'Model Participation Data'!D78)</f>
        <v>-</v>
      </c>
      <c r="F74" s="160" t="str">
        <f>IF(ISBLANK('Model Participation Data'!E78),"-",'Model Participation Data'!E78)</f>
        <v>-</v>
      </c>
      <c r="G74" s="160" t="str">
        <f>IF(ISBLANK('Model Participation Data'!L78),"-",'Model Participation Data'!L78)</f>
        <v>-</v>
      </c>
      <c r="H74" s="139" t="str">
        <f>'Model Participation Data'!P78</f>
        <v>-</v>
      </c>
      <c r="I74" s="136" t="str">
        <f>'Model Participation Data'!S78</f>
        <v>-</v>
      </c>
      <c r="J74" s="136" t="str">
        <f>'Model Participation Data'!V78</f>
        <v>-</v>
      </c>
      <c r="K74" s="136" t="str">
        <f>'Model Participation Data'!Y78</f>
        <v>-</v>
      </c>
      <c r="L74" s="136" t="str">
        <f>'Model Participation Data'!AB78</f>
        <v>-</v>
      </c>
      <c r="M74" s="140" t="str">
        <f>'Model Participation Data'!AQ78</f>
        <v>-</v>
      </c>
      <c r="N74" s="141">
        <f>'Model Participation Data'!AR78</f>
        <v>0</v>
      </c>
      <c r="O74" s="136" t="str">
        <f>'Model Participation Data'!AU78</f>
        <v>-</v>
      </c>
      <c r="P74" s="136" t="str">
        <f>'Model Participation Data'!AX78</f>
        <v>-</v>
      </c>
      <c r="Q74" s="136" t="str">
        <f>'Model Participation Data'!BA78</f>
        <v>-</v>
      </c>
      <c r="R74" s="136" t="str">
        <f>'Model Participation Data'!BD78</f>
        <v>-</v>
      </c>
      <c r="S74" s="140" t="str">
        <f>'Model Participation Data'!BS78</f>
        <v>-</v>
      </c>
      <c r="T74" s="141">
        <f>'Model Participation Data'!BT78</f>
        <v>0</v>
      </c>
      <c r="U74" s="136" t="str">
        <f>'Model Participation Data'!BW78</f>
        <v>-</v>
      </c>
      <c r="V74" s="136" t="str">
        <f>'Model Participation Data'!BZ78</f>
        <v>-</v>
      </c>
      <c r="W74" s="136" t="str">
        <f>'Model Participation Data'!CC78</f>
        <v>-</v>
      </c>
      <c r="X74" s="136" t="str">
        <f>'Model Participation Data'!CF78</f>
        <v>-</v>
      </c>
      <c r="Y74" s="140" t="str">
        <f>'Model Participation Data'!CU78</f>
        <v>-</v>
      </c>
      <c r="Z74" s="141">
        <f>'Model Participation Data'!CV78</f>
        <v>0</v>
      </c>
      <c r="AA74" s="136" t="str">
        <f>'Model Participation Data'!CY78</f>
        <v>-</v>
      </c>
      <c r="AB74" s="136" t="str">
        <f>'Model Participation Data'!DB78</f>
        <v>-</v>
      </c>
      <c r="AC74" s="136" t="str">
        <f>'Model Participation Data'!DE78</f>
        <v>-</v>
      </c>
      <c r="AD74" s="136" t="str">
        <f>'Model Participation Data'!DH78</f>
        <v>-</v>
      </c>
      <c r="AE74" s="137" t="str">
        <f>'Model Participation Data'!DW78</f>
        <v>-</v>
      </c>
      <c r="AF74" s="138">
        <f>'Model Participation Data'!DX78</f>
        <v>0</v>
      </c>
    </row>
    <row r="75" spans="2:32" hidden="1" outlineLevel="1" x14ac:dyDescent="0.35">
      <c r="B75" s="164" t="str">
        <f>IF(ISBLANK('Model Participation Data'!B79),"-",'Model Participation Data'!B79)</f>
        <v>-</v>
      </c>
      <c r="C75" s="164" t="str">
        <f>IF(ISBLANK('Model Participation Data'!C79),"-",'Model Participation Data'!C79)</f>
        <v>-</v>
      </c>
      <c r="D75" s="165" t="str">
        <f>IF(ISBLANK('Model Participation Data'!G79),"-",'Model Participation Data'!G79)</f>
        <v>-</v>
      </c>
      <c r="E75" s="160" t="str">
        <f>IF(ISBLANK('Model Participation Data'!D79),"-",'Model Participation Data'!D79)</f>
        <v>-</v>
      </c>
      <c r="F75" s="160" t="str">
        <f>IF(ISBLANK('Model Participation Data'!E79),"-",'Model Participation Data'!E79)</f>
        <v>-</v>
      </c>
      <c r="G75" s="160" t="str">
        <f>IF(ISBLANK('Model Participation Data'!L79),"-",'Model Participation Data'!L79)</f>
        <v>-</v>
      </c>
      <c r="H75" s="139" t="str">
        <f>'Model Participation Data'!P79</f>
        <v>-</v>
      </c>
      <c r="I75" s="136" t="str">
        <f>'Model Participation Data'!S79</f>
        <v>-</v>
      </c>
      <c r="J75" s="136" t="str">
        <f>'Model Participation Data'!V79</f>
        <v>-</v>
      </c>
      <c r="K75" s="136" t="str">
        <f>'Model Participation Data'!Y79</f>
        <v>-</v>
      </c>
      <c r="L75" s="136" t="str">
        <f>'Model Participation Data'!AB79</f>
        <v>-</v>
      </c>
      <c r="M75" s="140" t="str">
        <f>'Model Participation Data'!AQ79</f>
        <v>-</v>
      </c>
      <c r="N75" s="141">
        <f>'Model Participation Data'!AR79</f>
        <v>0</v>
      </c>
      <c r="O75" s="136" t="str">
        <f>'Model Participation Data'!AU79</f>
        <v>-</v>
      </c>
      <c r="P75" s="136" t="str">
        <f>'Model Participation Data'!AX79</f>
        <v>-</v>
      </c>
      <c r="Q75" s="136" t="str">
        <f>'Model Participation Data'!BA79</f>
        <v>-</v>
      </c>
      <c r="R75" s="136" t="str">
        <f>'Model Participation Data'!BD79</f>
        <v>-</v>
      </c>
      <c r="S75" s="140" t="str">
        <f>'Model Participation Data'!BS79</f>
        <v>-</v>
      </c>
      <c r="T75" s="141">
        <f>'Model Participation Data'!BT79</f>
        <v>0</v>
      </c>
      <c r="U75" s="136" t="str">
        <f>'Model Participation Data'!BW79</f>
        <v>-</v>
      </c>
      <c r="V75" s="136" t="str">
        <f>'Model Participation Data'!BZ79</f>
        <v>-</v>
      </c>
      <c r="W75" s="136" t="str">
        <f>'Model Participation Data'!CC79</f>
        <v>-</v>
      </c>
      <c r="X75" s="136" t="str">
        <f>'Model Participation Data'!CF79</f>
        <v>-</v>
      </c>
      <c r="Y75" s="140" t="str">
        <f>'Model Participation Data'!CU79</f>
        <v>-</v>
      </c>
      <c r="Z75" s="141">
        <f>'Model Participation Data'!CV79</f>
        <v>0</v>
      </c>
      <c r="AA75" s="136" t="str">
        <f>'Model Participation Data'!CY79</f>
        <v>-</v>
      </c>
      <c r="AB75" s="136" t="str">
        <f>'Model Participation Data'!DB79</f>
        <v>-</v>
      </c>
      <c r="AC75" s="136" t="str">
        <f>'Model Participation Data'!DE79</f>
        <v>-</v>
      </c>
      <c r="AD75" s="136" t="str">
        <f>'Model Participation Data'!DH79</f>
        <v>-</v>
      </c>
      <c r="AE75" s="137" t="str">
        <f>'Model Participation Data'!DW79</f>
        <v>-</v>
      </c>
      <c r="AF75" s="138">
        <f>'Model Participation Data'!DX79</f>
        <v>0</v>
      </c>
    </row>
    <row r="76" spans="2:32" hidden="1" outlineLevel="1" x14ac:dyDescent="0.35">
      <c r="B76" s="164" t="str">
        <f>IF(ISBLANK('Model Participation Data'!B80),"-",'Model Participation Data'!B80)</f>
        <v>-</v>
      </c>
      <c r="C76" s="164" t="str">
        <f>IF(ISBLANK('Model Participation Data'!C80),"-",'Model Participation Data'!C80)</f>
        <v>-</v>
      </c>
      <c r="D76" s="165" t="str">
        <f>IF(ISBLANK('Model Participation Data'!G80),"-",'Model Participation Data'!G80)</f>
        <v>-</v>
      </c>
      <c r="E76" s="160" t="str">
        <f>IF(ISBLANK('Model Participation Data'!D80),"-",'Model Participation Data'!D80)</f>
        <v>-</v>
      </c>
      <c r="F76" s="160" t="str">
        <f>IF(ISBLANK('Model Participation Data'!E80),"-",'Model Participation Data'!E80)</f>
        <v>-</v>
      </c>
      <c r="G76" s="160" t="str">
        <f>IF(ISBLANK('Model Participation Data'!L80),"-",'Model Participation Data'!L80)</f>
        <v>-</v>
      </c>
      <c r="H76" s="139" t="str">
        <f>'Model Participation Data'!P80</f>
        <v>-</v>
      </c>
      <c r="I76" s="136" t="str">
        <f>'Model Participation Data'!S80</f>
        <v>-</v>
      </c>
      <c r="J76" s="136" t="str">
        <f>'Model Participation Data'!V80</f>
        <v>-</v>
      </c>
      <c r="K76" s="136" t="str">
        <f>'Model Participation Data'!Y80</f>
        <v>-</v>
      </c>
      <c r="L76" s="136" t="str">
        <f>'Model Participation Data'!AB80</f>
        <v>-</v>
      </c>
      <c r="M76" s="140" t="str">
        <f>'Model Participation Data'!AQ80</f>
        <v>-</v>
      </c>
      <c r="N76" s="141">
        <f>'Model Participation Data'!AR80</f>
        <v>0</v>
      </c>
      <c r="O76" s="136" t="str">
        <f>'Model Participation Data'!AU80</f>
        <v>-</v>
      </c>
      <c r="P76" s="136" t="str">
        <f>'Model Participation Data'!AX80</f>
        <v>-</v>
      </c>
      <c r="Q76" s="136" t="str">
        <f>'Model Participation Data'!BA80</f>
        <v>-</v>
      </c>
      <c r="R76" s="136" t="str">
        <f>'Model Participation Data'!BD80</f>
        <v>-</v>
      </c>
      <c r="S76" s="140" t="str">
        <f>'Model Participation Data'!BS80</f>
        <v>-</v>
      </c>
      <c r="T76" s="141">
        <f>'Model Participation Data'!BT80</f>
        <v>0</v>
      </c>
      <c r="U76" s="136" t="str">
        <f>'Model Participation Data'!BW80</f>
        <v>-</v>
      </c>
      <c r="V76" s="136" t="str">
        <f>'Model Participation Data'!BZ80</f>
        <v>-</v>
      </c>
      <c r="W76" s="136" t="str">
        <f>'Model Participation Data'!CC80</f>
        <v>-</v>
      </c>
      <c r="X76" s="136" t="str">
        <f>'Model Participation Data'!CF80</f>
        <v>-</v>
      </c>
      <c r="Y76" s="140" t="str">
        <f>'Model Participation Data'!CU80</f>
        <v>-</v>
      </c>
      <c r="Z76" s="141">
        <f>'Model Participation Data'!CV80</f>
        <v>0</v>
      </c>
      <c r="AA76" s="136" t="str">
        <f>'Model Participation Data'!CY80</f>
        <v>-</v>
      </c>
      <c r="AB76" s="136" t="str">
        <f>'Model Participation Data'!DB80</f>
        <v>-</v>
      </c>
      <c r="AC76" s="136" t="str">
        <f>'Model Participation Data'!DE80</f>
        <v>-</v>
      </c>
      <c r="AD76" s="136" t="str">
        <f>'Model Participation Data'!DH80</f>
        <v>-</v>
      </c>
      <c r="AE76" s="137" t="str">
        <f>'Model Participation Data'!DW80</f>
        <v>-</v>
      </c>
      <c r="AF76" s="138">
        <f>'Model Participation Data'!DX80</f>
        <v>0</v>
      </c>
    </row>
    <row r="77" spans="2:32" hidden="1" outlineLevel="1" x14ac:dyDescent="0.35">
      <c r="B77" s="164" t="str">
        <f>IF(ISBLANK('Model Participation Data'!B81),"-",'Model Participation Data'!B81)</f>
        <v>-</v>
      </c>
      <c r="C77" s="164" t="str">
        <f>IF(ISBLANK('Model Participation Data'!C81),"-",'Model Participation Data'!C81)</f>
        <v>-</v>
      </c>
      <c r="D77" s="165" t="str">
        <f>IF(ISBLANK('Model Participation Data'!G81),"-",'Model Participation Data'!G81)</f>
        <v>-</v>
      </c>
      <c r="E77" s="160" t="str">
        <f>IF(ISBLANK('Model Participation Data'!D81),"-",'Model Participation Data'!D81)</f>
        <v>-</v>
      </c>
      <c r="F77" s="160" t="str">
        <f>IF(ISBLANK('Model Participation Data'!E81),"-",'Model Participation Data'!E81)</f>
        <v>-</v>
      </c>
      <c r="G77" s="160" t="str">
        <f>IF(ISBLANK('Model Participation Data'!L81),"-",'Model Participation Data'!L81)</f>
        <v>-</v>
      </c>
      <c r="H77" s="139" t="str">
        <f>'Model Participation Data'!P81</f>
        <v>-</v>
      </c>
      <c r="I77" s="136" t="str">
        <f>'Model Participation Data'!S81</f>
        <v>-</v>
      </c>
      <c r="J77" s="136" t="str">
        <f>'Model Participation Data'!V81</f>
        <v>-</v>
      </c>
      <c r="K77" s="136" t="str">
        <f>'Model Participation Data'!Y81</f>
        <v>-</v>
      </c>
      <c r="L77" s="136" t="str">
        <f>'Model Participation Data'!AB81</f>
        <v>-</v>
      </c>
      <c r="M77" s="140" t="str">
        <f>'Model Participation Data'!AQ81</f>
        <v>-</v>
      </c>
      <c r="N77" s="141">
        <f>'Model Participation Data'!AR81</f>
        <v>0</v>
      </c>
      <c r="O77" s="136" t="str">
        <f>'Model Participation Data'!AU81</f>
        <v>-</v>
      </c>
      <c r="P77" s="136" t="str">
        <f>'Model Participation Data'!AX81</f>
        <v>-</v>
      </c>
      <c r="Q77" s="136" t="str">
        <f>'Model Participation Data'!BA81</f>
        <v>-</v>
      </c>
      <c r="R77" s="136" t="str">
        <f>'Model Participation Data'!BD81</f>
        <v>-</v>
      </c>
      <c r="S77" s="140" t="str">
        <f>'Model Participation Data'!BS81</f>
        <v>-</v>
      </c>
      <c r="T77" s="141">
        <f>'Model Participation Data'!BT81</f>
        <v>0</v>
      </c>
      <c r="U77" s="136" t="str">
        <f>'Model Participation Data'!BW81</f>
        <v>-</v>
      </c>
      <c r="V77" s="136" t="str">
        <f>'Model Participation Data'!BZ81</f>
        <v>-</v>
      </c>
      <c r="W77" s="136" t="str">
        <f>'Model Participation Data'!CC81</f>
        <v>-</v>
      </c>
      <c r="X77" s="136" t="str">
        <f>'Model Participation Data'!CF81</f>
        <v>-</v>
      </c>
      <c r="Y77" s="140" t="str">
        <f>'Model Participation Data'!CU81</f>
        <v>-</v>
      </c>
      <c r="Z77" s="141">
        <f>'Model Participation Data'!CV81</f>
        <v>0</v>
      </c>
      <c r="AA77" s="136" t="str">
        <f>'Model Participation Data'!CY81</f>
        <v>-</v>
      </c>
      <c r="AB77" s="136" t="str">
        <f>'Model Participation Data'!DB81</f>
        <v>-</v>
      </c>
      <c r="AC77" s="136" t="str">
        <f>'Model Participation Data'!DE81</f>
        <v>-</v>
      </c>
      <c r="AD77" s="136" t="str">
        <f>'Model Participation Data'!DH81</f>
        <v>-</v>
      </c>
      <c r="AE77" s="137" t="str">
        <f>'Model Participation Data'!DW81</f>
        <v>-</v>
      </c>
      <c r="AF77" s="138">
        <f>'Model Participation Data'!DX81</f>
        <v>0</v>
      </c>
    </row>
    <row r="78" spans="2:32" hidden="1" outlineLevel="1" x14ac:dyDescent="0.35">
      <c r="B78" s="164" t="str">
        <f>IF(ISBLANK('Model Participation Data'!B82),"-",'Model Participation Data'!B82)</f>
        <v>-</v>
      </c>
      <c r="C78" s="164" t="str">
        <f>IF(ISBLANK('Model Participation Data'!C82),"-",'Model Participation Data'!C82)</f>
        <v>-</v>
      </c>
      <c r="D78" s="165" t="str">
        <f>IF(ISBLANK('Model Participation Data'!G82),"-",'Model Participation Data'!G82)</f>
        <v>-</v>
      </c>
      <c r="E78" s="160" t="str">
        <f>IF(ISBLANK('Model Participation Data'!D82),"-",'Model Participation Data'!D82)</f>
        <v>-</v>
      </c>
      <c r="F78" s="160" t="str">
        <f>IF(ISBLANK('Model Participation Data'!E82),"-",'Model Participation Data'!E82)</f>
        <v>-</v>
      </c>
      <c r="G78" s="160" t="str">
        <f>IF(ISBLANK('Model Participation Data'!L82),"-",'Model Participation Data'!L82)</f>
        <v>-</v>
      </c>
      <c r="H78" s="139" t="str">
        <f>'Model Participation Data'!P82</f>
        <v>-</v>
      </c>
      <c r="I78" s="136" t="str">
        <f>'Model Participation Data'!S82</f>
        <v>-</v>
      </c>
      <c r="J78" s="136" t="str">
        <f>'Model Participation Data'!V82</f>
        <v>-</v>
      </c>
      <c r="K78" s="136" t="str">
        <f>'Model Participation Data'!Y82</f>
        <v>-</v>
      </c>
      <c r="L78" s="136" t="str">
        <f>'Model Participation Data'!AB82</f>
        <v>-</v>
      </c>
      <c r="M78" s="140" t="str">
        <f>'Model Participation Data'!AQ82</f>
        <v>-</v>
      </c>
      <c r="N78" s="141">
        <f>'Model Participation Data'!AR82</f>
        <v>0</v>
      </c>
      <c r="O78" s="136" t="str">
        <f>'Model Participation Data'!AU82</f>
        <v>-</v>
      </c>
      <c r="P78" s="136" t="str">
        <f>'Model Participation Data'!AX82</f>
        <v>-</v>
      </c>
      <c r="Q78" s="136" t="str">
        <f>'Model Participation Data'!BA82</f>
        <v>-</v>
      </c>
      <c r="R78" s="136" t="str">
        <f>'Model Participation Data'!BD82</f>
        <v>-</v>
      </c>
      <c r="S78" s="140" t="str">
        <f>'Model Participation Data'!BS82</f>
        <v>-</v>
      </c>
      <c r="T78" s="141">
        <f>'Model Participation Data'!BT82</f>
        <v>0</v>
      </c>
      <c r="U78" s="136" t="str">
        <f>'Model Participation Data'!BW82</f>
        <v>-</v>
      </c>
      <c r="V78" s="136" t="str">
        <f>'Model Participation Data'!BZ82</f>
        <v>-</v>
      </c>
      <c r="W78" s="136" t="str">
        <f>'Model Participation Data'!CC82</f>
        <v>-</v>
      </c>
      <c r="X78" s="136" t="str">
        <f>'Model Participation Data'!CF82</f>
        <v>-</v>
      </c>
      <c r="Y78" s="140" t="str">
        <f>'Model Participation Data'!CU82</f>
        <v>-</v>
      </c>
      <c r="Z78" s="141">
        <f>'Model Participation Data'!CV82</f>
        <v>0</v>
      </c>
      <c r="AA78" s="136" t="str">
        <f>'Model Participation Data'!CY82</f>
        <v>-</v>
      </c>
      <c r="AB78" s="136" t="str">
        <f>'Model Participation Data'!DB82</f>
        <v>-</v>
      </c>
      <c r="AC78" s="136" t="str">
        <f>'Model Participation Data'!DE82</f>
        <v>-</v>
      </c>
      <c r="AD78" s="136" t="str">
        <f>'Model Participation Data'!DH82</f>
        <v>-</v>
      </c>
      <c r="AE78" s="137" t="str">
        <f>'Model Participation Data'!DW82</f>
        <v>-</v>
      </c>
      <c r="AF78" s="138">
        <f>'Model Participation Data'!DX82</f>
        <v>0</v>
      </c>
    </row>
    <row r="79" spans="2:32" hidden="1" outlineLevel="1" x14ac:dyDescent="0.35">
      <c r="B79" s="164" t="str">
        <f>IF(ISBLANK('Model Participation Data'!B83),"-",'Model Participation Data'!B83)</f>
        <v>-</v>
      </c>
      <c r="C79" s="164" t="str">
        <f>IF(ISBLANK('Model Participation Data'!C83),"-",'Model Participation Data'!C83)</f>
        <v>-</v>
      </c>
      <c r="D79" s="165" t="str">
        <f>IF(ISBLANK('Model Participation Data'!G83),"-",'Model Participation Data'!G83)</f>
        <v>-</v>
      </c>
      <c r="E79" s="160" t="str">
        <f>IF(ISBLANK('Model Participation Data'!D83),"-",'Model Participation Data'!D83)</f>
        <v>-</v>
      </c>
      <c r="F79" s="160" t="str">
        <f>IF(ISBLANK('Model Participation Data'!E83),"-",'Model Participation Data'!E83)</f>
        <v>-</v>
      </c>
      <c r="G79" s="160" t="str">
        <f>IF(ISBLANK('Model Participation Data'!L83),"-",'Model Participation Data'!L83)</f>
        <v>-</v>
      </c>
      <c r="H79" s="139" t="str">
        <f>'Model Participation Data'!P83</f>
        <v>-</v>
      </c>
      <c r="I79" s="136" t="str">
        <f>'Model Participation Data'!S83</f>
        <v>-</v>
      </c>
      <c r="J79" s="136" t="str">
        <f>'Model Participation Data'!V83</f>
        <v>-</v>
      </c>
      <c r="K79" s="136" t="str">
        <f>'Model Participation Data'!Y83</f>
        <v>-</v>
      </c>
      <c r="L79" s="136" t="str">
        <f>'Model Participation Data'!AB83</f>
        <v>-</v>
      </c>
      <c r="M79" s="140" t="str">
        <f>'Model Participation Data'!AQ83</f>
        <v>-</v>
      </c>
      <c r="N79" s="141">
        <f>'Model Participation Data'!AR83</f>
        <v>0</v>
      </c>
      <c r="O79" s="136" t="str">
        <f>'Model Participation Data'!AU83</f>
        <v>-</v>
      </c>
      <c r="P79" s="136" t="str">
        <f>'Model Participation Data'!AX83</f>
        <v>-</v>
      </c>
      <c r="Q79" s="136" t="str">
        <f>'Model Participation Data'!BA83</f>
        <v>-</v>
      </c>
      <c r="R79" s="136" t="str">
        <f>'Model Participation Data'!BD83</f>
        <v>-</v>
      </c>
      <c r="S79" s="140" t="str">
        <f>'Model Participation Data'!BS83</f>
        <v>-</v>
      </c>
      <c r="T79" s="141">
        <f>'Model Participation Data'!BT83</f>
        <v>0</v>
      </c>
      <c r="U79" s="136" t="str">
        <f>'Model Participation Data'!BW83</f>
        <v>-</v>
      </c>
      <c r="V79" s="136" t="str">
        <f>'Model Participation Data'!BZ83</f>
        <v>-</v>
      </c>
      <c r="W79" s="136" t="str">
        <f>'Model Participation Data'!CC83</f>
        <v>-</v>
      </c>
      <c r="X79" s="136" t="str">
        <f>'Model Participation Data'!CF83</f>
        <v>-</v>
      </c>
      <c r="Y79" s="140" t="str">
        <f>'Model Participation Data'!CU83</f>
        <v>-</v>
      </c>
      <c r="Z79" s="141">
        <f>'Model Participation Data'!CV83</f>
        <v>0</v>
      </c>
      <c r="AA79" s="136" t="str">
        <f>'Model Participation Data'!CY83</f>
        <v>-</v>
      </c>
      <c r="AB79" s="136" t="str">
        <f>'Model Participation Data'!DB83</f>
        <v>-</v>
      </c>
      <c r="AC79" s="136" t="str">
        <f>'Model Participation Data'!DE83</f>
        <v>-</v>
      </c>
      <c r="AD79" s="136" t="str">
        <f>'Model Participation Data'!DH83</f>
        <v>-</v>
      </c>
      <c r="AE79" s="137" t="str">
        <f>'Model Participation Data'!DW83</f>
        <v>-</v>
      </c>
      <c r="AF79" s="138">
        <f>'Model Participation Data'!DX83</f>
        <v>0</v>
      </c>
    </row>
    <row r="80" spans="2:32" hidden="1" outlineLevel="1" x14ac:dyDescent="0.35">
      <c r="B80" s="164" t="str">
        <f>IF(ISBLANK('Model Participation Data'!B84),"-",'Model Participation Data'!B84)</f>
        <v>-</v>
      </c>
      <c r="C80" s="164" t="str">
        <f>IF(ISBLANK('Model Participation Data'!C84),"-",'Model Participation Data'!C84)</f>
        <v>-</v>
      </c>
      <c r="D80" s="165" t="str">
        <f>IF(ISBLANK('Model Participation Data'!G84),"-",'Model Participation Data'!G84)</f>
        <v>-</v>
      </c>
      <c r="E80" s="160" t="str">
        <f>IF(ISBLANK('Model Participation Data'!D84),"-",'Model Participation Data'!D84)</f>
        <v>-</v>
      </c>
      <c r="F80" s="160" t="str">
        <f>IF(ISBLANK('Model Participation Data'!E84),"-",'Model Participation Data'!E84)</f>
        <v>-</v>
      </c>
      <c r="G80" s="160" t="str">
        <f>IF(ISBLANK('Model Participation Data'!L84),"-",'Model Participation Data'!L84)</f>
        <v>-</v>
      </c>
      <c r="H80" s="139" t="str">
        <f>'Model Participation Data'!P84</f>
        <v>-</v>
      </c>
      <c r="I80" s="136" t="str">
        <f>'Model Participation Data'!S84</f>
        <v>-</v>
      </c>
      <c r="J80" s="136" t="str">
        <f>'Model Participation Data'!V84</f>
        <v>-</v>
      </c>
      <c r="K80" s="136" t="str">
        <f>'Model Participation Data'!Y84</f>
        <v>-</v>
      </c>
      <c r="L80" s="136" t="str">
        <f>'Model Participation Data'!AB84</f>
        <v>-</v>
      </c>
      <c r="M80" s="140" t="str">
        <f>'Model Participation Data'!AQ84</f>
        <v>-</v>
      </c>
      <c r="N80" s="141">
        <f>'Model Participation Data'!AR84</f>
        <v>0</v>
      </c>
      <c r="O80" s="136" t="str">
        <f>'Model Participation Data'!AU84</f>
        <v>-</v>
      </c>
      <c r="P80" s="136" t="str">
        <f>'Model Participation Data'!AX84</f>
        <v>-</v>
      </c>
      <c r="Q80" s="136" t="str">
        <f>'Model Participation Data'!BA84</f>
        <v>-</v>
      </c>
      <c r="R80" s="136" t="str">
        <f>'Model Participation Data'!BD84</f>
        <v>-</v>
      </c>
      <c r="S80" s="140" t="str">
        <f>'Model Participation Data'!BS84</f>
        <v>-</v>
      </c>
      <c r="T80" s="141">
        <f>'Model Participation Data'!BT84</f>
        <v>0</v>
      </c>
      <c r="U80" s="136" t="str">
        <f>'Model Participation Data'!BW84</f>
        <v>-</v>
      </c>
      <c r="V80" s="136" t="str">
        <f>'Model Participation Data'!BZ84</f>
        <v>-</v>
      </c>
      <c r="W80" s="136" t="str">
        <f>'Model Participation Data'!CC84</f>
        <v>-</v>
      </c>
      <c r="X80" s="136" t="str">
        <f>'Model Participation Data'!CF84</f>
        <v>-</v>
      </c>
      <c r="Y80" s="140" t="str">
        <f>'Model Participation Data'!CU84</f>
        <v>-</v>
      </c>
      <c r="Z80" s="141">
        <f>'Model Participation Data'!CV84</f>
        <v>0</v>
      </c>
      <c r="AA80" s="136" t="str">
        <f>'Model Participation Data'!CY84</f>
        <v>-</v>
      </c>
      <c r="AB80" s="136" t="str">
        <f>'Model Participation Data'!DB84</f>
        <v>-</v>
      </c>
      <c r="AC80" s="136" t="str">
        <f>'Model Participation Data'!DE84</f>
        <v>-</v>
      </c>
      <c r="AD80" s="136" t="str">
        <f>'Model Participation Data'!DH84</f>
        <v>-</v>
      </c>
      <c r="AE80" s="137" t="str">
        <f>'Model Participation Data'!DW84</f>
        <v>-</v>
      </c>
      <c r="AF80" s="138">
        <f>'Model Participation Data'!DX84</f>
        <v>0</v>
      </c>
    </row>
    <row r="81" spans="2:32" hidden="1" outlineLevel="1" x14ac:dyDescent="0.35">
      <c r="B81" s="164" t="str">
        <f>IF(ISBLANK('Model Participation Data'!B85),"-",'Model Participation Data'!B85)</f>
        <v>-</v>
      </c>
      <c r="C81" s="164" t="str">
        <f>IF(ISBLANK('Model Participation Data'!C85),"-",'Model Participation Data'!C85)</f>
        <v>-</v>
      </c>
      <c r="D81" s="165" t="str">
        <f>IF(ISBLANK('Model Participation Data'!G85),"-",'Model Participation Data'!G85)</f>
        <v>-</v>
      </c>
      <c r="E81" s="160" t="str">
        <f>IF(ISBLANK('Model Participation Data'!D85),"-",'Model Participation Data'!D85)</f>
        <v>-</v>
      </c>
      <c r="F81" s="160" t="str">
        <f>IF(ISBLANK('Model Participation Data'!E85),"-",'Model Participation Data'!E85)</f>
        <v>-</v>
      </c>
      <c r="G81" s="160" t="str">
        <f>IF(ISBLANK('Model Participation Data'!L85),"-",'Model Participation Data'!L85)</f>
        <v>-</v>
      </c>
      <c r="H81" s="139" t="str">
        <f>'Model Participation Data'!P85</f>
        <v>-</v>
      </c>
      <c r="I81" s="136" t="str">
        <f>'Model Participation Data'!S85</f>
        <v>-</v>
      </c>
      <c r="J81" s="136" t="str">
        <f>'Model Participation Data'!V85</f>
        <v>-</v>
      </c>
      <c r="K81" s="136" t="str">
        <f>'Model Participation Data'!Y85</f>
        <v>-</v>
      </c>
      <c r="L81" s="136" t="str">
        <f>'Model Participation Data'!AB85</f>
        <v>-</v>
      </c>
      <c r="M81" s="140" t="str">
        <f>'Model Participation Data'!AQ85</f>
        <v>-</v>
      </c>
      <c r="N81" s="141">
        <f>'Model Participation Data'!AR85</f>
        <v>0</v>
      </c>
      <c r="O81" s="136" t="str">
        <f>'Model Participation Data'!AU85</f>
        <v>-</v>
      </c>
      <c r="P81" s="136" t="str">
        <f>'Model Participation Data'!AX85</f>
        <v>-</v>
      </c>
      <c r="Q81" s="136" t="str">
        <f>'Model Participation Data'!BA85</f>
        <v>-</v>
      </c>
      <c r="R81" s="136" t="str">
        <f>'Model Participation Data'!BD85</f>
        <v>-</v>
      </c>
      <c r="S81" s="140" t="str">
        <f>'Model Participation Data'!BS85</f>
        <v>-</v>
      </c>
      <c r="T81" s="141">
        <f>'Model Participation Data'!BT85</f>
        <v>0</v>
      </c>
      <c r="U81" s="136" t="str">
        <f>'Model Participation Data'!BW85</f>
        <v>-</v>
      </c>
      <c r="V81" s="136" t="str">
        <f>'Model Participation Data'!BZ85</f>
        <v>-</v>
      </c>
      <c r="W81" s="136" t="str">
        <f>'Model Participation Data'!CC85</f>
        <v>-</v>
      </c>
      <c r="X81" s="136" t="str">
        <f>'Model Participation Data'!CF85</f>
        <v>-</v>
      </c>
      <c r="Y81" s="140" t="str">
        <f>'Model Participation Data'!CU85</f>
        <v>-</v>
      </c>
      <c r="Z81" s="141">
        <f>'Model Participation Data'!CV85</f>
        <v>0</v>
      </c>
      <c r="AA81" s="136" t="str">
        <f>'Model Participation Data'!CY85</f>
        <v>-</v>
      </c>
      <c r="AB81" s="136" t="str">
        <f>'Model Participation Data'!DB85</f>
        <v>-</v>
      </c>
      <c r="AC81" s="136" t="str">
        <f>'Model Participation Data'!DE85</f>
        <v>-</v>
      </c>
      <c r="AD81" s="136" t="str">
        <f>'Model Participation Data'!DH85</f>
        <v>-</v>
      </c>
      <c r="AE81" s="137" t="str">
        <f>'Model Participation Data'!DW85</f>
        <v>-</v>
      </c>
      <c r="AF81" s="138">
        <f>'Model Participation Data'!DX85</f>
        <v>0</v>
      </c>
    </row>
    <row r="82" spans="2:32" hidden="1" outlineLevel="1" x14ac:dyDescent="0.35">
      <c r="B82" s="164" t="str">
        <f>IF(ISBLANK('Model Participation Data'!B86),"-",'Model Participation Data'!B86)</f>
        <v>-</v>
      </c>
      <c r="C82" s="164" t="str">
        <f>IF(ISBLANK('Model Participation Data'!C86),"-",'Model Participation Data'!C86)</f>
        <v>-</v>
      </c>
      <c r="D82" s="165" t="str">
        <f>IF(ISBLANK('Model Participation Data'!G86),"-",'Model Participation Data'!G86)</f>
        <v>-</v>
      </c>
      <c r="E82" s="160" t="str">
        <f>IF(ISBLANK('Model Participation Data'!D86),"-",'Model Participation Data'!D86)</f>
        <v>-</v>
      </c>
      <c r="F82" s="160" t="str">
        <f>IF(ISBLANK('Model Participation Data'!E86),"-",'Model Participation Data'!E86)</f>
        <v>-</v>
      </c>
      <c r="G82" s="160" t="str">
        <f>IF(ISBLANK('Model Participation Data'!L86),"-",'Model Participation Data'!L86)</f>
        <v>-</v>
      </c>
      <c r="H82" s="139" t="str">
        <f>'Model Participation Data'!P86</f>
        <v>-</v>
      </c>
      <c r="I82" s="136" t="str">
        <f>'Model Participation Data'!S86</f>
        <v>-</v>
      </c>
      <c r="J82" s="136" t="str">
        <f>'Model Participation Data'!V86</f>
        <v>-</v>
      </c>
      <c r="K82" s="136" t="str">
        <f>'Model Participation Data'!Y86</f>
        <v>-</v>
      </c>
      <c r="L82" s="136" t="str">
        <f>'Model Participation Data'!AB86</f>
        <v>-</v>
      </c>
      <c r="M82" s="140" t="str">
        <f>'Model Participation Data'!AQ86</f>
        <v>-</v>
      </c>
      <c r="N82" s="141">
        <f>'Model Participation Data'!AR86</f>
        <v>0</v>
      </c>
      <c r="O82" s="136" t="str">
        <f>'Model Participation Data'!AU86</f>
        <v>-</v>
      </c>
      <c r="P82" s="136" t="str">
        <f>'Model Participation Data'!AX86</f>
        <v>-</v>
      </c>
      <c r="Q82" s="136" t="str">
        <f>'Model Participation Data'!BA86</f>
        <v>-</v>
      </c>
      <c r="R82" s="136" t="str">
        <f>'Model Participation Data'!BD86</f>
        <v>-</v>
      </c>
      <c r="S82" s="140" t="str">
        <f>'Model Participation Data'!BS86</f>
        <v>-</v>
      </c>
      <c r="T82" s="141">
        <f>'Model Participation Data'!BT86</f>
        <v>0</v>
      </c>
      <c r="U82" s="136" t="str">
        <f>'Model Participation Data'!BW86</f>
        <v>-</v>
      </c>
      <c r="V82" s="136" t="str">
        <f>'Model Participation Data'!BZ86</f>
        <v>-</v>
      </c>
      <c r="W82" s="136" t="str">
        <f>'Model Participation Data'!CC86</f>
        <v>-</v>
      </c>
      <c r="X82" s="136" t="str">
        <f>'Model Participation Data'!CF86</f>
        <v>-</v>
      </c>
      <c r="Y82" s="140" t="str">
        <f>'Model Participation Data'!CU86</f>
        <v>-</v>
      </c>
      <c r="Z82" s="141">
        <f>'Model Participation Data'!CV86</f>
        <v>0</v>
      </c>
      <c r="AA82" s="136" t="str">
        <f>'Model Participation Data'!CY86</f>
        <v>-</v>
      </c>
      <c r="AB82" s="136" t="str">
        <f>'Model Participation Data'!DB86</f>
        <v>-</v>
      </c>
      <c r="AC82" s="136" t="str">
        <f>'Model Participation Data'!DE86</f>
        <v>-</v>
      </c>
      <c r="AD82" s="136" t="str">
        <f>'Model Participation Data'!DH86</f>
        <v>-</v>
      </c>
      <c r="AE82" s="137" t="str">
        <f>'Model Participation Data'!DW86</f>
        <v>-</v>
      </c>
      <c r="AF82" s="138">
        <f>'Model Participation Data'!DX86</f>
        <v>0</v>
      </c>
    </row>
    <row r="83" spans="2:32" hidden="1" outlineLevel="1" x14ac:dyDescent="0.35">
      <c r="B83" s="164" t="str">
        <f>IF(ISBLANK('Model Participation Data'!B87),"-",'Model Participation Data'!B87)</f>
        <v>-</v>
      </c>
      <c r="C83" s="164" t="str">
        <f>IF(ISBLANK('Model Participation Data'!C87),"-",'Model Participation Data'!C87)</f>
        <v>-</v>
      </c>
      <c r="D83" s="165" t="str">
        <f>IF(ISBLANK('Model Participation Data'!G87),"-",'Model Participation Data'!G87)</f>
        <v>-</v>
      </c>
      <c r="E83" s="160" t="str">
        <f>IF(ISBLANK('Model Participation Data'!D87),"-",'Model Participation Data'!D87)</f>
        <v>-</v>
      </c>
      <c r="F83" s="160" t="str">
        <f>IF(ISBLANK('Model Participation Data'!E87),"-",'Model Participation Data'!E87)</f>
        <v>-</v>
      </c>
      <c r="G83" s="160" t="str">
        <f>IF(ISBLANK('Model Participation Data'!L87),"-",'Model Participation Data'!L87)</f>
        <v>-</v>
      </c>
      <c r="H83" s="139" t="str">
        <f>'Model Participation Data'!P87</f>
        <v>-</v>
      </c>
      <c r="I83" s="136" t="str">
        <f>'Model Participation Data'!S87</f>
        <v>-</v>
      </c>
      <c r="J83" s="136" t="str">
        <f>'Model Participation Data'!V87</f>
        <v>-</v>
      </c>
      <c r="K83" s="136" t="str">
        <f>'Model Participation Data'!Y87</f>
        <v>-</v>
      </c>
      <c r="L83" s="136" t="str">
        <f>'Model Participation Data'!AB87</f>
        <v>-</v>
      </c>
      <c r="M83" s="140" t="str">
        <f>'Model Participation Data'!AQ87</f>
        <v>-</v>
      </c>
      <c r="N83" s="141">
        <f>'Model Participation Data'!AR87</f>
        <v>0</v>
      </c>
      <c r="O83" s="136" t="str">
        <f>'Model Participation Data'!AU87</f>
        <v>-</v>
      </c>
      <c r="P83" s="136" t="str">
        <f>'Model Participation Data'!AX87</f>
        <v>-</v>
      </c>
      <c r="Q83" s="136" t="str">
        <f>'Model Participation Data'!BA87</f>
        <v>-</v>
      </c>
      <c r="R83" s="136" t="str">
        <f>'Model Participation Data'!BD87</f>
        <v>-</v>
      </c>
      <c r="S83" s="140" t="str">
        <f>'Model Participation Data'!BS87</f>
        <v>-</v>
      </c>
      <c r="T83" s="141">
        <f>'Model Participation Data'!BT87</f>
        <v>0</v>
      </c>
      <c r="U83" s="136" t="str">
        <f>'Model Participation Data'!BW87</f>
        <v>-</v>
      </c>
      <c r="V83" s="136" t="str">
        <f>'Model Participation Data'!BZ87</f>
        <v>-</v>
      </c>
      <c r="W83" s="136" t="str">
        <f>'Model Participation Data'!CC87</f>
        <v>-</v>
      </c>
      <c r="X83" s="136" t="str">
        <f>'Model Participation Data'!CF87</f>
        <v>-</v>
      </c>
      <c r="Y83" s="140" t="str">
        <f>'Model Participation Data'!CU87</f>
        <v>-</v>
      </c>
      <c r="Z83" s="141">
        <f>'Model Participation Data'!CV87</f>
        <v>0</v>
      </c>
      <c r="AA83" s="136" t="str">
        <f>'Model Participation Data'!CY87</f>
        <v>-</v>
      </c>
      <c r="AB83" s="136" t="str">
        <f>'Model Participation Data'!DB87</f>
        <v>-</v>
      </c>
      <c r="AC83" s="136" t="str">
        <f>'Model Participation Data'!DE87</f>
        <v>-</v>
      </c>
      <c r="AD83" s="136" t="str">
        <f>'Model Participation Data'!DH87</f>
        <v>-</v>
      </c>
      <c r="AE83" s="137" t="str">
        <f>'Model Participation Data'!DW87</f>
        <v>-</v>
      </c>
      <c r="AF83" s="138">
        <f>'Model Participation Data'!DX87</f>
        <v>0</v>
      </c>
    </row>
    <row r="84" spans="2:32" hidden="1" outlineLevel="1" x14ac:dyDescent="0.35">
      <c r="B84" s="164" t="str">
        <f>IF(ISBLANK('Model Participation Data'!B88),"-",'Model Participation Data'!B88)</f>
        <v>-</v>
      </c>
      <c r="C84" s="164" t="str">
        <f>IF(ISBLANK('Model Participation Data'!C88),"-",'Model Participation Data'!C88)</f>
        <v>-</v>
      </c>
      <c r="D84" s="165" t="str">
        <f>IF(ISBLANK('Model Participation Data'!G88),"-",'Model Participation Data'!G88)</f>
        <v>-</v>
      </c>
      <c r="E84" s="160" t="str">
        <f>IF(ISBLANK('Model Participation Data'!D88),"-",'Model Participation Data'!D88)</f>
        <v>-</v>
      </c>
      <c r="F84" s="160" t="str">
        <f>IF(ISBLANK('Model Participation Data'!E88),"-",'Model Participation Data'!E88)</f>
        <v>-</v>
      </c>
      <c r="G84" s="160" t="str">
        <f>IF(ISBLANK('Model Participation Data'!L88),"-",'Model Participation Data'!L88)</f>
        <v>-</v>
      </c>
      <c r="H84" s="139" t="str">
        <f>'Model Participation Data'!P88</f>
        <v>-</v>
      </c>
      <c r="I84" s="136" t="str">
        <f>'Model Participation Data'!S88</f>
        <v>-</v>
      </c>
      <c r="J84" s="136" t="str">
        <f>'Model Participation Data'!V88</f>
        <v>-</v>
      </c>
      <c r="K84" s="136" t="str">
        <f>'Model Participation Data'!Y88</f>
        <v>-</v>
      </c>
      <c r="L84" s="136" t="str">
        <f>'Model Participation Data'!AB88</f>
        <v>-</v>
      </c>
      <c r="M84" s="140" t="str">
        <f>'Model Participation Data'!AQ88</f>
        <v>-</v>
      </c>
      <c r="N84" s="141">
        <f>'Model Participation Data'!AR88</f>
        <v>0</v>
      </c>
      <c r="O84" s="136" t="str">
        <f>'Model Participation Data'!AU88</f>
        <v>-</v>
      </c>
      <c r="P84" s="136" t="str">
        <f>'Model Participation Data'!AX88</f>
        <v>-</v>
      </c>
      <c r="Q84" s="136" t="str">
        <f>'Model Participation Data'!BA88</f>
        <v>-</v>
      </c>
      <c r="R84" s="136" t="str">
        <f>'Model Participation Data'!BD88</f>
        <v>-</v>
      </c>
      <c r="S84" s="140" t="str">
        <f>'Model Participation Data'!BS88</f>
        <v>-</v>
      </c>
      <c r="T84" s="141">
        <f>'Model Participation Data'!BT88</f>
        <v>0</v>
      </c>
      <c r="U84" s="136" t="str">
        <f>'Model Participation Data'!BW88</f>
        <v>-</v>
      </c>
      <c r="V84" s="136" t="str">
        <f>'Model Participation Data'!BZ88</f>
        <v>-</v>
      </c>
      <c r="W84" s="136" t="str">
        <f>'Model Participation Data'!CC88</f>
        <v>-</v>
      </c>
      <c r="X84" s="136" t="str">
        <f>'Model Participation Data'!CF88</f>
        <v>-</v>
      </c>
      <c r="Y84" s="140" t="str">
        <f>'Model Participation Data'!CU88</f>
        <v>-</v>
      </c>
      <c r="Z84" s="141">
        <f>'Model Participation Data'!CV88</f>
        <v>0</v>
      </c>
      <c r="AA84" s="136" t="str">
        <f>'Model Participation Data'!CY88</f>
        <v>-</v>
      </c>
      <c r="AB84" s="136" t="str">
        <f>'Model Participation Data'!DB88</f>
        <v>-</v>
      </c>
      <c r="AC84" s="136" t="str">
        <f>'Model Participation Data'!DE88</f>
        <v>-</v>
      </c>
      <c r="AD84" s="136" t="str">
        <f>'Model Participation Data'!DH88</f>
        <v>-</v>
      </c>
      <c r="AE84" s="137" t="str">
        <f>'Model Participation Data'!DW88</f>
        <v>-</v>
      </c>
      <c r="AF84" s="138">
        <f>'Model Participation Data'!DX88</f>
        <v>0</v>
      </c>
    </row>
    <row r="85" spans="2:32" hidden="1" outlineLevel="1" x14ac:dyDescent="0.35">
      <c r="B85" s="164" t="str">
        <f>IF(ISBLANK('Model Participation Data'!B89),"-",'Model Participation Data'!B89)</f>
        <v>-</v>
      </c>
      <c r="C85" s="164" t="str">
        <f>IF(ISBLANK('Model Participation Data'!C89),"-",'Model Participation Data'!C89)</f>
        <v>-</v>
      </c>
      <c r="D85" s="165" t="str">
        <f>IF(ISBLANK('Model Participation Data'!G89),"-",'Model Participation Data'!G89)</f>
        <v>-</v>
      </c>
      <c r="E85" s="160" t="str">
        <f>IF(ISBLANK('Model Participation Data'!D89),"-",'Model Participation Data'!D89)</f>
        <v>-</v>
      </c>
      <c r="F85" s="160" t="str">
        <f>IF(ISBLANK('Model Participation Data'!E89),"-",'Model Participation Data'!E89)</f>
        <v>-</v>
      </c>
      <c r="G85" s="160" t="str">
        <f>IF(ISBLANK('Model Participation Data'!L89),"-",'Model Participation Data'!L89)</f>
        <v>-</v>
      </c>
      <c r="H85" s="139" t="str">
        <f>'Model Participation Data'!P89</f>
        <v>-</v>
      </c>
      <c r="I85" s="136" t="str">
        <f>'Model Participation Data'!S89</f>
        <v>-</v>
      </c>
      <c r="J85" s="136" t="str">
        <f>'Model Participation Data'!V89</f>
        <v>-</v>
      </c>
      <c r="K85" s="136" t="str">
        <f>'Model Participation Data'!Y89</f>
        <v>-</v>
      </c>
      <c r="L85" s="136" t="str">
        <f>'Model Participation Data'!AB89</f>
        <v>-</v>
      </c>
      <c r="M85" s="140" t="str">
        <f>'Model Participation Data'!AQ89</f>
        <v>-</v>
      </c>
      <c r="N85" s="141">
        <f>'Model Participation Data'!AR89</f>
        <v>0</v>
      </c>
      <c r="O85" s="136" t="str">
        <f>'Model Participation Data'!AU89</f>
        <v>-</v>
      </c>
      <c r="P85" s="136" t="str">
        <f>'Model Participation Data'!AX89</f>
        <v>-</v>
      </c>
      <c r="Q85" s="136" t="str">
        <f>'Model Participation Data'!BA89</f>
        <v>-</v>
      </c>
      <c r="R85" s="136" t="str">
        <f>'Model Participation Data'!BD89</f>
        <v>-</v>
      </c>
      <c r="S85" s="140" t="str">
        <f>'Model Participation Data'!BS89</f>
        <v>-</v>
      </c>
      <c r="T85" s="141">
        <f>'Model Participation Data'!BT89</f>
        <v>0</v>
      </c>
      <c r="U85" s="136" t="str">
        <f>'Model Participation Data'!BW89</f>
        <v>-</v>
      </c>
      <c r="V85" s="136" t="str">
        <f>'Model Participation Data'!BZ89</f>
        <v>-</v>
      </c>
      <c r="W85" s="136" t="str">
        <f>'Model Participation Data'!CC89</f>
        <v>-</v>
      </c>
      <c r="X85" s="136" t="str">
        <f>'Model Participation Data'!CF89</f>
        <v>-</v>
      </c>
      <c r="Y85" s="140" t="str">
        <f>'Model Participation Data'!CU89</f>
        <v>-</v>
      </c>
      <c r="Z85" s="141">
        <f>'Model Participation Data'!CV89</f>
        <v>0</v>
      </c>
      <c r="AA85" s="136" t="str">
        <f>'Model Participation Data'!CY89</f>
        <v>-</v>
      </c>
      <c r="AB85" s="136" t="str">
        <f>'Model Participation Data'!DB89</f>
        <v>-</v>
      </c>
      <c r="AC85" s="136" t="str">
        <f>'Model Participation Data'!DE89</f>
        <v>-</v>
      </c>
      <c r="AD85" s="136" t="str">
        <f>'Model Participation Data'!DH89</f>
        <v>-</v>
      </c>
      <c r="AE85" s="137" t="str">
        <f>'Model Participation Data'!DW89</f>
        <v>-</v>
      </c>
      <c r="AF85" s="138">
        <f>'Model Participation Data'!DX89</f>
        <v>0</v>
      </c>
    </row>
    <row r="86" spans="2:32" hidden="1" outlineLevel="1" x14ac:dyDescent="0.35">
      <c r="B86" s="164" t="str">
        <f>IF(ISBLANK('Model Participation Data'!B90),"-",'Model Participation Data'!B90)</f>
        <v>-</v>
      </c>
      <c r="C86" s="164" t="str">
        <f>IF(ISBLANK('Model Participation Data'!C90),"-",'Model Participation Data'!C90)</f>
        <v>-</v>
      </c>
      <c r="D86" s="165" t="str">
        <f>IF(ISBLANK('Model Participation Data'!G90),"-",'Model Participation Data'!G90)</f>
        <v>-</v>
      </c>
      <c r="E86" s="160" t="str">
        <f>IF(ISBLANK('Model Participation Data'!D90),"-",'Model Participation Data'!D90)</f>
        <v>-</v>
      </c>
      <c r="F86" s="160" t="str">
        <f>IF(ISBLANK('Model Participation Data'!E90),"-",'Model Participation Data'!E90)</f>
        <v>-</v>
      </c>
      <c r="G86" s="160" t="str">
        <f>IF(ISBLANK('Model Participation Data'!L90),"-",'Model Participation Data'!L90)</f>
        <v>-</v>
      </c>
      <c r="H86" s="139" t="str">
        <f>'Model Participation Data'!P90</f>
        <v>-</v>
      </c>
      <c r="I86" s="136" t="str">
        <f>'Model Participation Data'!S90</f>
        <v>-</v>
      </c>
      <c r="J86" s="136" t="str">
        <f>'Model Participation Data'!V90</f>
        <v>-</v>
      </c>
      <c r="K86" s="136" t="str">
        <f>'Model Participation Data'!Y90</f>
        <v>-</v>
      </c>
      <c r="L86" s="136" t="str">
        <f>'Model Participation Data'!AB90</f>
        <v>-</v>
      </c>
      <c r="M86" s="140" t="str">
        <f>'Model Participation Data'!AQ90</f>
        <v>-</v>
      </c>
      <c r="N86" s="141">
        <f>'Model Participation Data'!AR90</f>
        <v>0</v>
      </c>
      <c r="O86" s="136" t="str">
        <f>'Model Participation Data'!AU90</f>
        <v>-</v>
      </c>
      <c r="P86" s="136" t="str">
        <f>'Model Participation Data'!AX90</f>
        <v>-</v>
      </c>
      <c r="Q86" s="136" t="str">
        <f>'Model Participation Data'!BA90</f>
        <v>-</v>
      </c>
      <c r="R86" s="136" t="str">
        <f>'Model Participation Data'!BD90</f>
        <v>-</v>
      </c>
      <c r="S86" s="140" t="str">
        <f>'Model Participation Data'!BS90</f>
        <v>-</v>
      </c>
      <c r="T86" s="141">
        <f>'Model Participation Data'!BT90</f>
        <v>0</v>
      </c>
      <c r="U86" s="136" t="str">
        <f>'Model Participation Data'!BW90</f>
        <v>-</v>
      </c>
      <c r="V86" s="136" t="str">
        <f>'Model Participation Data'!BZ90</f>
        <v>-</v>
      </c>
      <c r="W86" s="136" t="str">
        <f>'Model Participation Data'!CC90</f>
        <v>-</v>
      </c>
      <c r="X86" s="136" t="str">
        <f>'Model Participation Data'!CF90</f>
        <v>-</v>
      </c>
      <c r="Y86" s="140" t="str">
        <f>'Model Participation Data'!CU90</f>
        <v>-</v>
      </c>
      <c r="Z86" s="141">
        <f>'Model Participation Data'!CV90</f>
        <v>0</v>
      </c>
      <c r="AA86" s="136" t="str">
        <f>'Model Participation Data'!CY90</f>
        <v>-</v>
      </c>
      <c r="AB86" s="136" t="str">
        <f>'Model Participation Data'!DB90</f>
        <v>-</v>
      </c>
      <c r="AC86" s="136" t="str">
        <f>'Model Participation Data'!DE90</f>
        <v>-</v>
      </c>
      <c r="AD86" s="136" t="str">
        <f>'Model Participation Data'!DH90</f>
        <v>-</v>
      </c>
      <c r="AE86" s="137" t="str">
        <f>'Model Participation Data'!DW90</f>
        <v>-</v>
      </c>
      <c r="AF86" s="138">
        <f>'Model Participation Data'!DX90</f>
        <v>0</v>
      </c>
    </row>
    <row r="87" spans="2:32" hidden="1" outlineLevel="1" x14ac:dyDescent="0.35">
      <c r="B87" s="164" t="str">
        <f>IF(ISBLANK('Model Participation Data'!B91),"-",'Model Participation Data'!B91)</f>
        <v>-</v>
      </c>
      <c r="C87" s="164" t="str">
        <f>IF(ISBLANK('Model Participation Data'!C91),"-",'Model Participation Data'!C91)</f>
        <v>-</v>
      </c>
      <c r="D87" s="165" t="str">
        <f>IF(ISBLANK('Model Participation Data'!G91),"-",'Model Participation Data'!G91)</f>
        <v>-</v>
      </c>
      <c r="E87" s="160" t="str">
        <f>IF(ISBLANK('Model Participation Data'!D91),"-",'Model Participation Data'!D91)</f>
        <v>-</v>
      </c>
      <c r="F87" s="160" t="str">
        <f>IF(ISBLANK('Model Participation Data'!E91),"-",'Model Participation Data'!E91)</f>
        <v>-</v>
      </c>
      <c r="G87" s="160" t="str">
        <f>IF(ISBLANK('Model Participation Data'!L91),"-",'Model Participation Data'!L91)</f>
        <v>-</v>
      </c>
      <c r="H87" s="139" t="str">
        <f>'Model Participation Data'!P91</f>
        <v>-</v>
      </c>
      <c r="I87" s="136" t="str">
        <f>'Model Participation Data'!S91</f>
        <v>-</v>
      </c>
      <c r="J87" s="136" t="str">
        <f>'Model Participation Data'!V91</f>
        <v>-</v>
      </c>
      <c r="K87" s="136" t="str">
        <f>'Model Participation Data'!Y91</f>
        <v>-</v>
      </c>
      <c r="L87" s="136" t="str">
        <f>'Model Participation Data'!AB91</f>
        <v>-</v>
      </c>
      <c r="M87" s="140" t="str">
        <f>'Model Participation Data'!AQ91</f>
        <v>-</v>
      </c>
      <c r="N87" s="141">
        <f>'Model Participation Data'!AR91</f>
        <v>0</v>
      </c>
      <c r="O87" s="136" t="str">
        <f>'Model Participation Data'!AU91</f>
        <v>-</v>
      </c>
      <c r="P87" s="136" t="str">
        <f>'Model Participation Data'!AX91</f>
        <v>-</v>
      </c>
      <c r="Q87" s="136" t="str">
        <f>'Model Participation Data'!BA91</f>
        <v>-</v>
      </c>
      <c r="R87" s="136" t="str">
        <f>'Model Participation Data'!BD91</f>
        <v>-</v>
      </c>
      <c r="S87" s="140" t="str">
        <f>'Model Participation Data'!BS91</f>
        <v>-</v>
      </c>
      <c r="T87" s="141">
        <f>'Model Participation Data'!BT91</f>
        <v>0</v>
      </c>
      <c r="U87" s="136" t="str">
        <f>'Model Participation Data'!BW91</f>
        <v>-</v>
      </c>
      <c r="V87" s="136" t="str">
        <f>'Model Participation Data'!BZ91</f>
        <v>-</v>
      </c>
      <c r="W87" s="136" t="str">
        <f>'Model Participation Data'!CC91</f>
        <v>-</v>
      </c>
      <c r="X87" s="136" t="str">
        <f>'Model Participation Data'!CF91</f>
        <v>-</v>
      </c>
      <c r="Y87" s="140" t="str">
        <f>'Model Participation Data'!CU91</f>
        <v>-</v>
      </c>
      <c r="Z87" s="141">
        <f>'Model Participation Data'!CV91</f>
        <v>0</v>
      </c>
      <c r="AA87" s="136" t="str">
        <f>'Model Participation Data'!CY91</f>
        <v>-</v>
      </c>
      <c r="AB87" s="136" t="str">
        <f>'Model Participation Data'!DB91</f>
        <v>-</v>
      </c>
      <c r="AC87" s="136" t="str">
        <f>'Model Participation Data'!DE91</f>
        <v>-</v>
      </c>
      <c r="AD87" s="136" t="str">
        <f>'Model Participation Data'!DH91</f>
        <v>-</v>
      </c>
      <c r="AE87" s="137" t="str">
        <f>'Model Participation Data'!DW91</f>
        <v>-</v>
      </c>
      <c r="AF87" s="138">
        <f>'Model Participation Data'!DX91</f>
        <v>0</v>
      </c>
    </row>
    <row r="88" spans="2:32" hidden="1" outlineLevel="1" x14ac:dyDescent="0.35">
      <c r="B88" s="164" t="str">
        <f>IF(ISBLANK('Model Participation Data'!B92),"-",'Model Participation Data'!B92)</f>
        <v>-</v>
      </c>
      <c r="C88" s="164" t="str">
        <f>IF(ISBLANK('Model Participation Data'!C92),"-",'Model Participation Data'!C92)</f>
        <v>-</v>
      </c>
      <c r="D88" s="165" t="str">
        <f>IF(ISBLANK('Model Participation Data'!G92),"-",'Model Participation Data'!G92)</f>
        <v>-</v>
      </c>
      <c r="E88" s="160" t="str">
        <f>IF(ISBLANK('Model Participation Data'!D92),"-",'Model Participation Data'!D92)</f>
        <v>-</v>
      </c>
      <c r="F88" s="160" t="str">
        <f>IF(ISBLANK('Model Participation Data'!E92),"-",'Model Participation Data'!E92)</f>
        <v>-</v>
      </c>
      <c r="G88" s="160" t="str">
        <f>IF(ISBLANK('Model Participation Data'!L92),"-",'Model Participation Data'!L92)</f>
        <v>-</v>
      </c>
      <c r="H88" s="139" t="str">
        <f>'Model Participation Data'!P92</f>
        <v>-</v>
      </c>
      <c r="I88" s="136" t="str">
        <f>'Model Participation Data'!S92</f>
        <v>-</v>
      </c>
      <c r="J88" s="136" t="str">
        <f>'Model Participation Data'!V92</f>
        <v>-</v>
      </c>
      <c r="K88" s="136" t="str">
        <f>'Model Participation Data'!Y92</f>
        <v>-</v>
      </c>
      <c r="L88" s="136" t="str">
        <f>'Model Participation Data'!AB92</f>
        <v>-</v>
      </c>
      <c r="M88" s="140" t="str">
        <f>'Model Participation Data'!AQ92</f>
        <v>-</v>
      </c>
      <c r="N88" s="141">
        <f>'Model Participation Data'!AR92</f>
        <v>0</v>
      </c>
      <c r="O88" s="136" t="str">
        <f>'Model Participation Data'!AU92</f>
        <v>-</v>
      </c>
      <c r="P88" s="136" t="str">
        <f>'Model Participation Data'!AX92</f>
        <v>-</v>
      </c>
      <c r="Q88" s="136" t="str">
        <f>'Model Participation Data'!BA92</f>
        <v>-</v>
      </c>
      <c r="R88" s="136" t="str">
        <f>'Model Participation Data'!BD92</f>
        <v>-</v>
      </c>
      <c r="S88" s="140" t="str">
        <f>'Model Participation Data'!BS92</f>
        <v>-</v>
      </c>
      <c r="T88" s="141">
        <f>'Model Participation Data'!BT92</f>
        <v>0</v>
      </c>
      <c r="U88" s="136" t="str">
        <f>'Model Participation Data'!BW92</f>
        <v>-</v>
      </c>
      <c r="V88" s="136" t="str">
        <f>'Model Participation Data'!BZ92</f>
        <v>-</v>
      </c>
      <c r="W88" s="136" t="str">
        <f>'Model Participation Data'!CC92</f>
        <v>-</v>
      </c>
      <c r="X88" s="136" t="str">
        <f>'Model Participation Data'!CF92</f>
        <v>-</v>
      </c>
      <c r="Y88" s="140" t="str">
        <f>'Model Participation Data'!CU92</f>
        <v>-</v>
      </c>
      <c r="Z88" s="141">
        <f>'Model Participation Data'!CV92</f>
        <v>0</v>
      </c>
      <c r="AA88" s="136" t="str">
        <f>'Model Participation Data'!CY92</f>
        <v>-</v>
      </c>
      <c r="AB88" s="136" t="str">
        <f>'Model Participation Data'!DB92</f>
        <v>-</v>
      </c>
      <c r="AC88" s="136" t="str">
        <f>'Model Participation Data'!DE92</f>
        <v>-</v>
      </c>
      <c r="AD88" s="136" t="str">
        <f>'Model Participation Data'!DH92</f>
        <v>-</v>
      </c>
      <c r="AE88" s="137" t="str">
        <f>'Model Participation Data'!DW92</f>
        <v>-</v>
      </c>
      <c r="AF88" s="138">
        <f>'Model Participation Data'!DX92</f>
        <v>0</v>
      </c>
    </row>
    <row r="89" spans="2:32" hidden="1" outlineLevel="1" x14ac:dyDescent="0.35">
      <c r="B89" s="164" t="str">
        <f>IF(ISBLANK('Model Participation Data'!B93),"-",'Model Participation Data'!B93)</f>
        <v>-</v>
      </c>
      <c r="C89" s="164" t="str">
        <f>IF(ISBLANK('Model Participation Data'!C93),"-",'Model Participation Data'!C93)</f>
        <v>-</v>
      </c>
      <c r="D89" s="165" t="str">
        <f>IF(ISBLANK('Model Participation Data'!G93),"-",'Model Participation Data'!G93)</f>
        <v>-</v>
      </c>
      <c r="E89" s="160" t="str">
        <f>IF(ISBLANK('Model Participation Data'!D93),"-",'Model Participation Data'!D93)</f>
        <v>-</v>
      </c>
      <c r="F89" s="160" t="str">
        <f>IF(ISBLANK('Model Participation Data'!E93),"-",'Model Participation Data'!E93)</f>
        <v>-</v>
      </c>
      <c r="G89" s="160" t="str">
        <f>IF(ISBLANK('Model Participation Data'!L93),"-",'Model Participation Data'!L93)</f>
        <v>-</v>
      </c>
      <c r="H89" s="139" t="str">
        <f>'Model Participation Data'!P93</f>
        <v>-</v>
      </c>
      <c r="I89" s="136" t="str">
        <f>'Model Participation Data'!S93</f>
        <v>-</v>
      </c>
      <c r="J89" s="136" t="str">
        <f>'Model Participation Data'!V93</f>
        <v>-</v>
      </c>
      <c r="K89" s="136" t="str">
        <f>'Model Participation Data'!Y93</f>
        <v>-</v>
      </c>
      <c r="L89" s="136" t="str">
        <f>'Model Participation Data'!AB93</f>
        <v>-</v>
      </c>
      <c r="M89" s="140" t="str">
        <f>'Model Participation Data'!AQ93</f>
        <v>-</v>
      </c>
      <c r="N89" s="141">
        <f>'Model Participation Data'!AR93</f>
        <v>0</v>
      </c>
      <c r="O89" s="136" t="str">
        <f>'Model Participation Data'!AU93</f>
        <v>-</v>
      </c>
      <c r="P89" s="136" t="str">
        <f>'Model Participation Data'!AX93</f>
        <v>-</v>
      </c>
      <c r="Q89" s="136" t="str">
        <f>'Model Participation Data'!BA93</f>
        <v>-</v>
      </c>
      <c r="R89" s="136" t="str">
        <f>'Model Participation Data'!BD93</f>
        <v>-</v>
      </c>
      <c r="S89" s="140" t="str">
        <f>'Model Participation Data'!BS93</f>
        <v>-</v>
      </c>
      <c r="T89" s="141">
        <f>'Model Participation Data'!BT93</f>
        <v>0</v>
      </c>
      <c r="U89" s="136" t="str">
        <f>'Model Participation Data'!BW93</f>
        <v>-</v>
      </c>
      <c r="V89" s="136" t="str">
        <f>'Model Participation Data'!BZ93</f>
        <v>-</v>
      </c>
      <c r="W89" s="136" t="str">
        <f>'Model Participation Data'!CC93</f>
        <v>-</v>
      </c>
      <c r="X89" s="136" t="str">
        <f>'Model Participation Data'!CF93</f>
        <v>-</v>
      </c>
      <c r="Y89" s="140" t="str">
        <f>'Model Participation Data'!CU93</f>
        <v>-</v>
      </c>
      <c r="Z89" s="141">
        <f>'Model Participation Data'!CV93</f>
        <v>0</v>
      </c>
      <c r="AA89" s="136" t="str">
        <f>'Model Participation Data'!CY93</f>
        <v>-</v>
      </c>
      <c r="AB89" s="136" t="str">
        <f>'Model Participation Data'!DB93</f>
        <v>-</v>
      </c>
      <c r="AC89" s="136" t="str">
        <f>'Model Participation Data'!DE93</f>
        <v>-</v>
      </c>
      <c r="AD89" s="136" t="str">
        <f>'Model Participation Data'!DH93</f>
        <v>-</v>
      </c>
      <c r="AE89" s="137" t="str">
        <f>'Model Participation Data'!DW93</f>
        <v>-</v>
      </c>
      <c r="AF89" s="138">
        <f>'Model Participation Data'!DX93</f>
        <v>0</v>
      </c>
    </row>
    <row r="90" spans="2:32" hidden="1" outlineLevel="1" x14ac:dyDescent="0.35">
      <c r="B90" s="164" t="str">
        <f>IF(ISBLANK('Model Participation Data'!B94),"-",'Model Participation Data'!B94)</f>
        <v>-</v>
      </c>
      <c r="C90" s="164" t="str">
        <f>IF(ISBLANK('Model Participation Data'!C94),"-",'Model Participation Data'!C94)</f>
        <v>-</v>
      </c>
      <c r="D90" s="165" t="str">
        <f>IF(ISBLANK('Model Participation Data'!G94),"-",'Model Participation Data'!G94)</f>
        <v>-</v>
      </c>
      <c r="E90" s="160" t="str">
        <f>IF(ISBLANK('Model Participation Data'!D94),"-",'Model Participation Data'!D94)</f>
        <v>-</v>
      </c>
      <c r="F90" s="160" t="str">
        <f>IF(ISBLANK('Model Participation Data'!E94),"-",'Model Participation Data'!E94)</f>
        <v>-</v>
      </c>
      <c r="G90" s="160" t="str">
        <f>IF(ISBLANK('Model Participation Data'!L94),"-",'Model Participation Data'!L94)</f>
        <v>-</v>
      </c>
      <c r="H90" s="139" t="str">
        <f>'Model Participation Data'!P94</f>
        <v>-</v>
      </c>
      <c r="I90" s="136" t="str">
        <f>'Model Participation Data'!S94</f>
        <v>-</v>
      </c>
      <c r="J90" s="136" t="str">
        <f>'Model Participation Data'!V94</f>
        <v>-</v>
      </c>
      <c r="K90" s="136" t="str">
        <f>'Model Participation Data'!Y94</f>
        <v>-</v>
      </c>
      <c r="L90" s="136" t="str">
        <f>'Model Participation Data'!AB94</f>
        <v>-</v>
      </c>
      <c r="M90" s="140" t="str">
        <f>'Model Participation Data'!AQ94</f>
        <v>-</v>
      </c>
      <c r="N90" s="141">
        <f>'Model Participation Data'!AR94</f>
        <v>0</v>
      </c>
      <c r="O90" s="136" t="str">
        <f>'Model Participation Data'!AU94</f>
        <v>-</v>
      </c>
      <c r="P90" s="136" t="str">
        <f>'Model Participation Data'!AX94</f>
        <v>-</v>
      </c>
      <c r="Q90" s="136" t="str">
        <f>'Model Participation Data'!BA94</f>
        <v>-</v>
      </c>
      <c r="R90" s="136" t="str">
        <f>'Model Participation Data'!BD94</f>
        <v>-</v>
      </c>
      <c r="S90" s="140" t="str">
        <f>'Model Participation Data'!BS94</f>
        <v>-</v>
      </c>
      <c r="T90" s="141">
        <f>'Model Participation Data'!BT94</f>
        <v>0</v>
      </c>
      <c r="U90" s="136" t="str">
        <f>'Model Participation Data'!BW94</f>
        <v>-</v>
      </c>
      <c r="V90" s="136" t="str">
        <f>'Model Participation Data'!BZ94</f>
        <v>-</v>
      </c>
      <c r="W90" s="136" t="str">
        <f>'Model Participation Data'!CC94</f>
        <v>-</v>
      </c>
      <c r="X90" s="136" t="str">
        <f>'Model Participation Data'!CF94</f>
        <v>-</v>
      </c>
      <c r="Y90" s="140" t="str">
        <f>'Model Participation Data'!CU94</f>
        <v>-</v>
      </c>
      <c r="Z90" s="141">
        <f>'Model Participation Data'!CV94</f>
        <v>0</v>
      </c>
      <c r="AA90" s="136" t="str">
        <f>'Model Participation Data'!CY94</f>
        <v>-</v>
      </c>
      <c r="AB90" s="136" t="str">
        <f>'Model Participation Data'!DB94</f>
        <v>-</v>
      </c>
      <c r="AC90" s="136" t="str">
        <f>'Model Participation Data'!DE94</f>
        <v>-</v>
      </c>
      <c r="AD90" s="136" t="str">
        <f>'Model Participation Data'!DH94</f>
        <v>-</v>
      </c>
      <c r="AE90" s="137" t="str">
        <f>'Model Participation Data'!DW94</f>
        <v>-</v>
      </c>
      <c r="AF90" s="138">
        <f>'Model Participation Data'!DX94</f>
        <v>0</v>
      </c>
    </row>
    <row r="91" spans="2:32" hidden="1" outlineLevel="1" x14ac:dyDescent="0.35">
      <c r="B91" s="164" t="str">
        <f>IF(ISBLANK('Model Participation Data'!B95),"-",'Model Participation Data'!B95)</f>
        <v>-</v>
      </c>
      <c r="C91" s="164" t="str">
        <f>IF(ISBLANK('Model Participation Data'!C95),"-",'Model Participation Data'!C95)</f>
        <v>-</v>
      </c>
      <c r="D91" s="165" t="str">
        <f>IF(ISBLANK('Model Participation Data'!G95),"-",'Model Participation Data'!G95)</f>
        <v>-</v>
      </c>
      <c r="E91" s="160" t="str">
        <f>IF(ISBLANK('Model Participation Data'!D95),"-",'Model Participation Data'!D95)</f>
        <v>-</v>
      </c>
      <c r="F91" s="160" t="str">
        <f>IF(ISBLANK('Model Participation Data'!E95),"-",'Model Participation Data'!E95)</f>
        <v>-</v>
      </c>
      <c r="G91" s="160" t="str">
        <f>IF(ISBLANK('Model Participation Data'!L95),"-",'Model Participation Data'!L95)</f>
        <v>-</v>
      </c>
      <c r="H91" s="139" t="str">
        <f>'Model Participation Data'!P95</f>
        <v>-</v>
      </c>
      <c r="I91" s="136" t="str">
        <f>'Model Participation Data'!S95</f>
        <v>-</v>
      </c>
      <c r="J91" s="136" t="str">
        <f>'Model Participation Data'!V95</f>
        <v>-</v>
      </c>
      <c r="K91" s="136" t="str">
        <f>'Model Participation Data'!Y95</f>
        <v>-</v>
      </c>
      <c r="L91" s="136" t="str">
        <f>'Model Participation Data'!AB95</f>
        <v>-</v>
      </c>
      <c r="M91" s="140" t="str">
        <f>'Model Participation Data'!AQ95</f>
        <v>-</v>
      </c>
      <c r="N91" s="141">
        <f>'Model Participation Data'!AR95</f>
        <v>0</v>
      </c>
      <c r="O91" s="136" t="str">
        <f>'Model Participation Data'!AU95</f>
        <v>-</v>
      </c>
      <c r="P91" s="136" t="str">
        <f>'Model Participation Data'!AX95</f>
        <v>-</v>
      </c>
      <c r="Q91" s="136" t="str">
        <f>'Model Participation Data'!BA95</f>
        <v>-</v>
      </c>
      <c r="R91" s="136" t="str">
        <f>'Model Participation Data'!BD95</f>
        <v>-</v>
      </c>
      <c r="S91" s="140" t="str">
        <f>'Model Participation Data'!BS95</f>
        <v>-</v>
      </c>
      <c r="T91" s="141">
        <f>'Model Participation Data'!BT95</f>
        <v>0</v>
      </c>
      <c r="U91" s="136" t="str">
        <f>'Model Participation Data'!BW95</f>
        <v>-</v>
      </c>
      <c r="V91" s="136" t="str">
        <f>'Model Participation Data'!BZ95</f>
        <v>-</v>
      </c>
      <c r="W91" s="136" t="str">
        <f>'Model Participation Data'!CC95</f>
        <v>-</v>
      </c>
      <c r="X91" s="136" t="str">
        <f>'Model Participation Data'!CF95</f>
        <v>-</v>
      </c>
      <c r="Y91" s="140" t="str">
        <f>'Model Participation Data'!CU95</f>
        <v>-</v>
      </c>
      <c r="Z91" s="141">
        <f>'Model Participation Data'!CV95</f>
        <v>0</v>
      </c>
      <c r="AA91" s="136" t="str">
        <f>'Model Participation Data'!CY95</f>
        <v>-</v>
      </c>
      <c r="AB91" s="136" t="str">
        <f>'Model Participation Data'!DB95</f>
        <v>-</v>
      </c>
      <c r="AC91" s="136" t="str">
        <f>'Model Participation Data'!DE95</f>
        <v>-</v>
      </c>
      <c r="AD91" s="136" t="str">
        <f>'Model Participation Data'!DH95</f>
        <v>-</v>
      </c>
      <c r="AE91" s="137" t="str">
        <f>'Model Participation Data'!DW95</f>
        <v>-</v>
      </c>
      <c r="AF91" s="138">
        <f>'Model Participation Data'!DX95</f>
        <v>0</v>
      </c>
    </row>
    <row r="92" spans="2:32" hidden="1" outlineLevel="1" x14ac:dyDescent="0.35">
      <c r="B92" s="164" t="str">
        <f>IF(ISBLANK('Model Participation Data'!B96),"-",'Model Participation Data'!B96)</f>
        <v>-</v>
      </c>
      <c r="C92" s="164" t="str">
        <f>IF(ISBLANK('Model Participation Data'!C96),"-",'Model Participation Data'!C96)</f>
        <v>-</v>
      </c>
      <c r="D92" s="165" t="str">
        <f>IF(ISBLANK('Model Participation Data'!G96),"-",'Model Participation Data'!G96)</f>
        <v>-</v>
      </c>
      <c r="E92" s="160" t="str">
        <f>IF(ISBLANK('Model Participation Data'!D96),"-",'Model Participation Data'!D96)</f>
        <v>-</v>
      </c>
      <c r="F92" s="160" t="str">
        <f>IF(ISBLANK('Model Participation Data'!E96),"-",'Model Participation Data'!E96)</f>
        <v>-</v>
      </c>
      <c r="G92" s="160" t="str">
        <f>IF(ISBLANK('Model Participation Data'!L96),"-",'Model Participation Data'!L96)</f>
        <v>-</v>
      </c>
      <c r="H92" s="139" t="str">
        <f>'Model Participation Data'!P96</f>
        <v>-</v>
      </c>
      <c r="I92" s="136" t="str">
        <f>'Model Participation Data'!S96</f>
        <v>-</v>
      </c>
      <c r="J92" s="136" t="str">
        <f>'Model Participation Data'!V96</f>
        <v>-</v>
      </c>
      <c r="K92" s="136" t="str">
        <f>'Model Participation Data'!Y96</f>
        <v>-</v>
      </c>
      <c r="L92" s="136" t="str">
        <f>'Model Participation Data'!AB96</f>
        <v>-</v>
      </c>
      <c r="M92" s="140" t="str">
        <f>'Model Participation Data'!AQ96</f>
        <v>-</v>
      </c>
      <c r="N92" s="141">
        <f>'Model Participation Data'!AR96</f>
        <v>0</v>
      </c>
      <c r="O92" s="136" t="str">
        <f>'Model Participation Data'!AU96</f>
        <v>-</v>
      </c>
      <c r="P92" s="136" t="str">
        <f>'Model Participation Data'!AX96</f>
        <v>-</v>
      </c>
      <c r="Q92" s="136" t="str">
        <f>'Model Participation Data'!BA96</f>
        <v>-</v>
      </c>
      <c r="R92" s="136" t="str">
        <f>'Model Participation Data'!BD96</f>
        <v>-</v>
      </c>
      <c r="S92" s="140" t="str">
        <f>'Model Participation Data'!BS96</f>
        <v>-</v>
      </c>
      <c r="T92" s="141">
        <f>'Model Participation Data'!BT96</f>
        <v>0</v>
      </c>
      <c r="U92" s="136" t="str">
        <f>'Model Participation Data'!BW96</f>
        <v>-</v>
      </c>
      <c r="V92" s="136" t="str">
        <f>'Model Participation Data'!BZ96</f>
        <v>-</v>
      </c>
      <c r="W92" s="136" t="str">
        <f>'Model Participation Data'!CC96</f>
        <v>-</v>
      </c>
      <c r="X92" s="136" t="str">
        <f>'Model Participation Data'!CF96</f>
        <v>-</v>
      </c>
      <c r="Y92" s="140" t="str">
        <f>'Model Participation Data'!CU96</f>
        <v>-</v>
      </c>
      <c r="Z92" s="141">
        <f>'Model Participation Data'!CV96</f>
        <v>0</v>
      </c>
      <c r="AA92" s="136" t="str">
        <f>'Model Participation Data'!CY96</f>
        <v>-</v>
      </c>
      <c r="AB92" s="136" t="str">
        <f>'Model Participation Data'!DB96</f>
        <v>-</v>
      </c>
      <c r="AC92" s="136" t="str">
        <f>'Model Participation Data'!DE96</f>
        <v>-</v>
      </c>
      <c r="AD92" s="136" t="str">
        <f>'Model Participation Data'!DH96</f>
        <v>-</v>
      </c>
      <c r="AE92" s="137" t="str">
        <f>'Model Participation Data'!DW96</f>
        <v>-</v>
      </c>
      <c r="AF92" s="138">
        <f>'Model Participation Data'!DX96</f>
        <v>0</v>
      </c>
    </row>
    <row r="93" spans="2:32" hidden="1" outlineLevel="1" x14ac:dyDescent="0.35">
      <c r="B93" s="164" t="str">
        <f>IF(ISBLANK('Model Participation Data'!B97),"-",'Model Participation Data'!B97)</f>
        <v>-</v>
      </c>
      <c r="C93" s="164" t="str">
        <f>IF(ISBLANK('Model Participation Data'!C97),"-",'Model Participation Data'!C97)</f>
        <v>-</v>
      </c>
      <c r="D93" s="165" t="str">
        <f>IF(ISBLANK('Model Participation Data'!G97),"-",'Model Participation Data'!G97)</f>
        <v>-</v>
      </c>
      <c r="E93" s="160" t="str">
        <f>IF(ISBLANK('Model Participation Data'!D97),"-",'Model Participation Data'!D97)</f>
        <v>-</v>
      </c>
      <c r="F93" s="160" t="str">
        <f>IF(ISBLANK('Model Participation Data'!E97),"-",'Model Participation Data'!E97)</f>
        <v>-</v>
      </c>
      <c r="G93" s="160" t="str">
        <f>IF(ISBLANK('Model Participation Data'!L97),"-",'Model Participation Data'!L97)</f>
        <v>-</v>
      </c>
      <c r="H93" s="139" t="str">
        <f>'Model Participation Data'!P97</f>
        <v>-</v>
      </c>
      <c r="I93" s="136" t="str">
        <f>'Model Participation Data'!S97</f>
        <v>-</v>
      </c>
      <c r="J93" s="136" t="str">
        <f>'Model Participation Data'!V97</f>
        <v>-</v>
      </c>
      <c r="K93" s="136" t="str">
        <f>'Model Participation Data'!Y97</f>
        <v>-</v>
      </c>
      <c r="L93" s="136" t="str">
        <f>'Model Participation Data'!AB97</f>
        <v>-</v>
      </c>
      <c r="M93" s="140" t="str">
        <f>'Model Participation Data'!AQ97</f>
        <v>-</v>
      </c>
      <c r="N93" s="141">
        <f>'Model Participation Data'!AR97</f>
        <v>0</v>
      </c>
      <c r="O93" s="136" t="str">
        <f>'Model Participation Data'!AU97</f>
        <v>-</v>
      </c>
      <c r="P93" s="136" t="str">
        <f>'Model Participation Data'!AX97</f>
        <v>-</v>
      </c>
      <c r="Q93" s="136" t="str">
        <f>'Model Participation Data'!BA97</f>
        <v>-</v>
      </c>
      <c r="R93" s="136" t="str">
        <f>'Model Participation Data'!BD97</f>
        <v>-</v>
      </c>
      <c r="S93" s="140" t="str">
        <f>'Model Participation Data'!BS97</f>
        <v>-</v>
      </c>
      <c r="T93" s="141">
        <f>'Model Participation Data'!BT97</f>
        <v>0</v>
      </c>
      <c r="U93" s="136" t="str">
        <f>'Model Participation Data'!BW97</f>
        <v>-</v>
      </c>
      <c r="V93" s="136" t="str">
        <f>'Model Participation Data'!BZ97</f>
        <v>-</v>
      </c>
      <c r="W93" s="136" t="str">
        <f>'Model Participation Data'!CC97</f>
        <v>-</v>
      </c>
      <c r="X93" s="136" t="str">
        <f>'Model Participation Data'!CF97</f>
        <v>-</v>
      </c>
      <c r="Y93" s="140" t="str">
        <f>'Model Participation Data'!CU97</f>
        <v>-</v>
      </c>
      <c r="Z93" s="141">
        <f>'Model Participation Data'!CV97</f>
        <v>0</v>
      </c>
      <c r="AA93" s="136" t="str">
        <f>'Model Participation Data'!CY97</f>
        <v>-</v>
      </c>
      <c r="AB93" s="136" t="str">
        <f>'Model Participation Data'!DB97</f>
        <v>-</v>
      </c>
      <c r="AC93" s="136" t="str">
        <f>'Model Participation Data'!DE97</f>
        <v>-</v>
      </c>
      <c r="AD93" s="136" t="str">
        <f>'Model Participation Data'!DH97</f>
        <v>-</v>
      </c>
      <c r="AE93" s="137" t="str">
        <f>'Model Participation Data'!DW97</f>
        <v>-</v>
      </c>
      <c r="AF93" s="138">
        <f>'Model Participation Data'!DX97</f>
        <v>0</v>
      </c>
    </row>
    <row r="94" spans="2:32" hidden="1" outlineLevel="1" x14ac:dyDescent="0.35">
      <c r="B94" s="164" t="str">
        <f>IF(ISBLANK('Model Participation Data'!B98),"-",'Model Participation Data'!B98)</f>
        <v>-</v>
      </c>
      <c r="C94" s="164" t="str">
        <f>IF(ISBLANK('Model Participation Data'!C98),"-",'Model Participation Data'!C98)</f>
        <v>-</v>
      </c>
      <c r="D94" s="165" t="str">
        <f>IF(ISBLANK('Model Participation Data'!G98),"-",'Model Participation Data'!G98)</f>
        <v>-</v>
      </c>
      <c r="E94" s="160" t="str">
        <f>IF(ISBLANK('Model Participation Data'!D98),"-",'Model Participation Data'!D98)</f>
        <v>-</v>
      </c>
      <c r="F94" s="160" t="str">
        <f>IF(ISBLANK('Model Participation Data'!E98),"-",'Model Participation Data'!E98)</f>
        <v>-</v>
      </c>
      <c r="G94" s="160" t="str">
        <f>IF(ISBLANK('Model Participation Data'!L98),"-",'Model Participation Data'!L98)</f>
        <v>-</v>
      </c>
      <c r="H94" s="139" t="str">
        <f>'Model Participation Data'!P98</f>
        <v>-</v>
      </c>
      <c r="I94" s="136" t="str">
        <f>'Model Participation Data'!S98</f>
        <v>-</v>
      </c>
      <c r="J94" s="136" t="str">
        <f>'Model Participation Data'!V98</f>
        <v>-</v>
      </c>
      <c r="K94" s="136" t="str">
        <f>'Model Participation Data'!Y98</f>
        <v>-</v>
      </c>
      <c r="L94" s="136" t="str">
        <f>'Model Participation Data'!AB98</f>
        <v>-</v>
      </c>
      <c r="M94" s="140" t="str">
        <f>'Model Participation Data'!AQ98</f>
        <v>-</v>
      </c>
      <c r="N94" s="141">
        <f>'Model Participation Data'!AR98</f>
        <v>0</v>
      </c>
      <c r="O94" s="136" t="str">
        <f>'Model Participation Data'!AU98</f>
        <v>-</v>
      </c>
      <c r="P94" s="136" t="str">
        <f>'Model Participation Data'!AX98</f>
        <v>-</v>
      </c>
      <c r="Q94" s="136" t="str">
        <f>'Model Participation Data'!BA98</f>
        <v>-</v>
      </c>
      <c r="R94" s="136" t="str">
        <f>'Model Participation Data'!BD98</f>
        <v>-</v>
      </c>
      <c r="S94" s="140" t="str">
        <f>'Model Participation Data'!BS98</f>
        <v>-</v>
      </c>
      <c r="T94" s="141">
        <f>'Model Participation Data'!BT98</f>
        <v>0</v>
      </c>
      <c r="U94" s="136" t="str">
        <f>'Model Participation Data'!BW98</f>
        <v>-</v>
      </c>
      <c r="V94" s="136" t="str">
        <f>'Model Participation Data'!BZ98</f>
        <v>-</v>
      </c>
      <c r="W94" s="136" t="str">
        <f>'Model Participation Data'!CC98</f>
        <v>-</v>
      </c>
      <c r="X94" s="136" t="str">
        <f>'Model Participation Data'!CF98</f>
        <v>-</v>
      </c>
      <c r="Y94" s="140" t="str">
        <f>'Model Participation Data'!CU98</f>
        <v>-</v>
      </c>
      <c r="Z94" s="141">
        <f>'Model Participation Data'!CV98</f>
        <v>0</v>
      </c>
      <c r="AA94" s="136" t="str">
        <f>'Model Participation Data'!CY98</f>
        <v>-</v>
      </c>
      <c r="AB94" s="136" t="str">
        <f>'Model Participation Data'!DB98</f>
        <v>-</v>
      </c>
      <c r="AC94" s="136" t="str">
        <f>'Model Participation Data'!DE98</f>
        <v>-</v>
      </c>
      <c r="AD94" s="136" t="str">
        <f>'Model Participation Data'!DH98</f>
        <v>-</v>
      </c>
      <c r="AE94" s="137" t="str">
        <f>'Model Participation Data'!DW98</f>
        <v>-</v>
      </c>
      <c r="AF94" s="138">
        <f>'Model Participation Data'!DX98</f>
        <v>0</v>
      </c>
    </row>
    <row r="95" spans="2:32" hidden="1" outlineLevel="1" x14ac:dyDescent="0.35">
      <c r="B95" s="164" t="str">
        <f>IF(ISBLANK('Model Participation Data'!B99),"-",'Model Participation Data'!B99)</f>
        <v>-</v>
      </c>
      <c r="C95" s="164" t="str">
        <f>IF(ISBLANK('Model Participation Data'!C99),"-",'Model Participation Data'!C99)</f>
        <v>-</v>
      </c>
      <c r="D95" s="165" t="str">
        <f>IF(ISBLANK('Model Participation Data'!G99),"-",'Model Participation Data'!G99)</f>
        <v>-</v>
      </c>
      <c r="E95" s="160" t="str">
        <f>IF(ISBLANK('Model Participation Data'!D99),"-",'Model Participation Data'!D99)</f>
        <v>-</v>
      </c>
      <c r="F95" s="160" t="str">
        <f>IF(ISBLANK('Model Participation Data'!E99),"-",'Model Participation Data'!E99)</f>
        <v>-</v>
      </c>
      <c r="G95" s="160" t="str">
        <f>IF(ISBLANK('Model Participation Data'!L99),"-",'Model Participation Data'!L99)</f>
        <v>-</v>
      </c>
      <c r="H95" s="139" t="str">
        <f>'Model Participation Data'!P99</f>
        <v>-</v>
      </c>
      <c r="I95" s="136" t="str">
        <f>'Model Participation Data'!S99</f>
        <v>-</v>
      </c>
      <c r="J95" s="136" t="str">
        <f>'Model Participation Data'!V99</f>
        <v>-</v>
      </c>
      <c r="K95" s="136" t="str">
        <f>'Model Participation Data'!Y99</f>
        <v>-</v>
      </c>
      <c r="L95" s="136" t="str">
        <f>'Model Participation Data'!AB99</f>
        <v>-</v>
      </c>
      <c r="M95" s="140" t="str">
        <f>'Model Participation Data'!AQ99</f>
        <v>-</v>
      </c>
      <c r="N95" s="141">
        <f>'Model Participation Data'!AR99</f>
        <v>0</v>
      </c>
      <c r="O95" s="136" t="str">
        <f>'Model Participation Data'!AU99</f>
        <v>-</v>
      </c>
      <c r="P95" s="136" t="str">
        <f>'Model Participation Data'!AX99</f>
        <v>-</v>
      </c>
      <c r="Q95" s="136" t="str">
        <f>'Model Participation Data'!BA99</f>
        <v>-</v>
      </c>
      <c r="R95" s="136" t="str">
        <f>'Model Participation Data'!BD99</f>
        <v>-</v>
      </c>
      <c r="S95" s="140" t="str">
        <f>'Model Participation Data'!BS99</f>
        <v>-</v>
      </c>
      <c r="T95" s="141">
        <f>'Model Participation Data'!BT99</f>
        <v>0</v>
      </c>
      <c r="U95" s="136" t="str">
        <f>'Model Participation Data'!BW99</f>
        <v>-</v>
      </c>
      <c r="V95" s="136" t="str">
        <f>'Model Participation Data'!BZ99</f>
        <v>-</v>
      </c>
      <c r="W95" s="136" t="str">
        <f>'Model Participation Data'!CC99</f>
        <v>-</v>
      </c>
      <c r="X95" s="136" t="str">
        <f>'Model Participation Data'!CF99</f>
        <v>-</v>
      </c>
      <c r="Y95" s="140" t="str">
        <f>'Model Participation Data'!CU99</f>
        <v>-</v>
      </c>
      <c r="Z95" s="141">
        <f>'Model Participation Data'!CV99</f>
        <v>0</v>
      </c>
      <c r="AA95" s="136" t="str">
        <f>'Model Participation Data'!CY99</f>
        <v>-</v>
      </c>
      <c r="AB95" s="136" t="str">
        <f>'Model Participation Data'!DB99</f>
        <v>-</v>
      </c>
      <c r="AC95" s="136" t="str">
        <f>'Model Participation Data'!DE99</f>
        <v>-</v>
      </c>
      <c r="AD95" s="136" t="str">
        <f>'Model Participation Data'!DH99</f>
        <v>-</v>
      </c>
      <c r="AE95" s="137" t="str">
        <f>'Model Participation Data'!DW99</f>
        <v>-</v>
      </c>
      <c r="AF95" s="138">
        <f>'Model Participation Data'!DX99</f>
        <v>0</v>
      </c>
    </row>
    <row r="96" spans="2:32" hidden="1" outlineLevel="1" x14ac:dyDescent="0.35">
      <c r="B96" s="164" t="str">
        <f>IF(ISBLANK('Model Participation Data'!B100),"-",'Model Participation Data'!B100)</f>
        <v>-</v>
      </c>
      <c r="C96" s="164" t="str">
        <f>IF(ISBLANK('Model Participation Data'!C100),"-",'Model Participation Data'!C100)</f>
        <v>-</v>
      </c>
      <c r="D96" s="165" t="str">
        <f>IF(ISBLANK('Model Participation Data'!G100),"-",'Model Participation Data'!G100)</f>
        <v>-</v>
      </c>
      <c r="E96" s="160" t="str">
        <f>IF(ISBLANK('Model Participation Data'!D100),"-",'Model Participation Data'!D100)</f>
        <v>-</v>
      </c>
      <c r="F96" s="160" t="str">
        <f>IF(ISBLANK('Model Participation Data'!E100),"-",'Model Participation Data'!E100)</f>
        <v>-</v>
      </c>
      <c r="G96" s="160" t="str">
        <f>IF(ISBLANK('Model Participation Data'!L100),"-",'Model Participation Data'!L100)</f>
        <v>-</v>
      </c>
      <c r="H96" s="139" t="str">
        <f>'Model Participation Data'!P100</f>
        <v>-</v>
      </c>
      <c r="I96" s="136" t="str">
        <f>'Model Participation Data'!S100</f>
        <v>-</v>
      </c>
      <c r="J96" s="136" t="str">
        <f>'Model Participation Data'!V100</f>
        <v>-</v>
      </c>
      <c r="K96" s="136" t="str">
        <f>'Model Participation Data'!Y100</f>
        <v>-</v>
      </c>
      <c r="L96" s="136" t="str">
        <f>'Model Participation Data'!AB100</f>
        <v>-</v>
      </c>
      <c r="M96" s="140" t="str">
        <f>'Model Participation Data'!AQ100</f>
        <v>-</v>
      </c>
      <c r="N96" s="141">
        <f>'Model Participation Data'!AR100</f>
        <v>0</v>
      </c>
      <c r="O96" s="136" t="str">
        <f>'Model Participation Data'!AU100</f>
        <v>-</v>
      </c>
      <c r="P96" s="136" t="str">
        <f>'Model Participation Data'!AX100</f>
        <v>-</v>
      </c>
      <c r="Q96" s="136" t="str">
        <f>'Model Participation Data'!BA100</f>
        <v>-</v>
      </c>
      <c r="R96" s="136" t="str">
        <f>'Model Participation Data'!BD100</f>
        <v>-</v>
      </c>
      <c r="S96" s="140" t="str">
        <f>'Model Participation Data'!BS100</f>
        <v>-</v>
      </c>
      <c r="T96" s="141">
        <f>'Model Participation Data'!BT100</f>
        <v>0</v>
      </c>
      <c r="U96" s="136" t="str">
        <f>'Model Participation Data'!BW100</f>
        <v>-</v>
      </c>
      <c r="V96" s="136" t="str">
        <f>'Model Participation Data'!BZ100</f>
        <v>-</v>
      </c>
      <c r="W96" s="136" t="str">
        <f>'Model Participation Data'!CC100</f>
        <v>-</v>
      </c>
      <c r="X96" s="136" t="str">
        <f>'Model Participation Data'!CF100</f>
        <v>-</v>
      </c>
      <c r="Y96" s="140" t="str">
        <f>'Model Participation Data'!CU100</f>
        <v>-</v>
      </c>
      <c r="Z96" s="141">
        <f>'Model Participation Data'!CV100</f>
        <v>0</v>
      </c>
      <c r="AA96" s="136" t="str">
        <f>'Model Participation Data'!CY100</f>
        <v>-</v>
      </c>
      <c r="AB96" s="136" t="str">
        <f>'Model Participation Data'!DB100</f>
        <v>-</v>
      </c>
      <c r="AC96" s="136" t="str">
        <f>'Model Participation Data'!DE100</f>
        <v>-</v>
      </c>
      <c r="AD96" s="136" t="str">
        <f>'Model Participation Data'!DH100</f>
        <v>-</v>
      </c>
      <c r="AE96" s="137" t="str">
        <f>'Model Participation Data'!DW100</f>
        <v>-</v>
      </c>
      <c r="AF96" s="138">
        <f>'Model Participation Data'!DX100</f>
        <v>0</v>
      </c>
    </row>
    <row r="97" spans="2:32" hidden="1" outlineLevel="1" x14ac:dyDescent="0.35">
      <c r="B97" s="164" t="str">
        <f>IF(ISBLANK('Model Participation Data'!B101),"-",'Model Participation Data'!B101)</f>
        <v>-</v>
      </c>
      <c r="C97" s="164" t="str">
        <f>IF(ISBLANK('Model Participation Data'!C101),"-",'Model Participation Data'!C101)</f>
        <v>-</v>
      </c>
      <c r="D97" s="165" t="str">
        <f>IF(ISBLANK('Model Participation Data'!G101),"-",'Model Participation Data'!G101)</f>
        <v>-</v>
      </c>
      <c r="E97" s="160" t="str">
        <f>IF(ISBLANK('Model Participation Data'!D101),"-",'Model Participation Data'!D101)</f>
        <v>-</v>
      </c>
      <c r="F97" s="160" t="str">
        <f>IF(ISBLANK('Model Participation Data'!E101),"-",'Model Participation Data'!E101)</f>
        <v>-</v>
      </c>
      <c r="G97" s="160" t="str">
        <f>IF(ISBLANK('Model Participation Data'!L101),"-",'Model Participation Data'!L101)</f>
        <v>-</v>
      </c>
      <c r="H97" s="139" t="str">
        <f>'Model Participation Data'!P101</f>
        <v>-</v>
      </c>
      <c r="I97" s="136" t="str">
        <f>'Model Participation Data'!S101</f>
        <v>-</v>
      </c>
      <c r="J97" s="136" t="str">
        <f>'Model Participation Data'!V101</f>
        <v>-</v>
      </c>
      <c r="K97" s="136" t="str">
        <f>'Model Participation Data'!Y101</f>
        <v>-</v>
      </c>
      <c r="L97" s="136" t="str">
        <f>'Model Participation Data'!AB101</f>
        <v>-</v>
      </c>
      <c r="M97" s="140" t="str">
        <f>'Model Participation Data'!AQ101</f>
        <v>-</v>
      </c>
      <c r="N97" s="141">
        <f>'Model Participation Data'!AR101</f>
        <v>0</v>
      </c>
      <c r="O97" s="136" t="str">
        <f>'Model Participation Data'!AU101</f>
        <v>-</v>
      </c>
      <c r="P97" s="136" t="str">
        <f>'Model Participation Data'!AX101</f>
        <v>-</v>
      </c>
      <c r="Q97" s="136" t="str">
        <f>'Model Participation Data'!BA101</f>
        <v>-</v>
      </c>
      <c r="R97" s="136" t="str">
        <f>'Model Participation Data'!BD101</f>
        <v>-</v>
      </c>
      <c r="S97" s="140" t="str">
        <f>'Model Participation Data'!BS101</f>
        <v>-</v>
      </c>
      <c r="T97" s="141">
        <f>'Model Participation Data'!BT101</f>
        <v>0</v>
      </c>
      <c r="U97" s="136" t="str">
        <f>'Model Participation Data'!BW101</f>
        <v>-</v>
      </c>
      <c r="V97" s="136" t="str">
        <f>'Model Participation Data'!BZ101</f>
        <v>-</v>
      </c>
      <c r="W97" s="136" t="str">
        <f>'Model Participation Data'!CC101</f>
        <v>-</v>
      </c>
      <c r="X97" s="136" t="str">
        <f>'Model Participation Data'!CF101</f>
        <v>-</v>
      </c>
      <c r="Y97" s="140" t="str">
        <f>'Model Participation Data'!CU101</f>
        <v>-</v>
      </c>
      <c r="Z97" s="141">
        <f>'Model Participation Data'!CV101</f>
        <v>0</v>
      </c>
      <c r="AA97" s="136" t="str">
        <f>'Model Participation Data'!CY101</f>
        <v>-</v>
      </c>
      <c r="AB97" s="136" t="str">
        <f>'Model Participation Data'!DB101</f>
        <v>-</v>
      </c>
      <c r="AC97" s="136" t="str">
        <f>'Model Participation Data'!DE101</f>
        <v>-</v>
      </c>
      <c r="AD97" s="136" t="str">
        <f>'Model Participation Data'!DH101</f>
        <v>-</v>
      </c>
      <c r="AE97" s="137" t="str">
        <f>'Model Participation Data'!DW101</f>
        <v>-</v>
      </c>
      <c r="AF97" s="138">
        <f>'Model Participation Data'!DX101</f>
        <v>0</v>
      </c>
    </row>
    <row r="98" spans="2:32" hidden="1" outlineLevel="1" x14ac:dyDescent="0.35">
      <c r="B98" s="164" t="str">
        <f>IF(ISBLANK('Model Participation Data'!B102),"-",'Model Participation Data'!B102)</f>
        <v>-</v>
      </c>
      <c r="C98" s="164" t="str">
        <f>IF(ISBLANK('Model Participation Data'!C102),"-",'Model Participation Data'!C102)</f>
        <v>-</v>
      </c>
      <c r="D98" s="165" t="str">
        <f>IF(ISBLANK('Model Participation Data'!G102),"-",'Model Participation Data'!G102)</f>
        <v>-</v>
      </c>
      <c r="E98" s="160" t="str">
        <f>IF(ISBLANK('Model Participation Data'!D102),"-",'Model Participation Data'!D102)</f>
        <v>-</v>
      </c>
      <c r="F98" s="160" t="str">
        <f>IF(ISBLANK('Model Participation Data'!E102),"-",'Model Participation Data'!E102)</f>
        <v>-</v>
      </c>
      <c r="G98" s="160" t="str">
        <f>IF(ISBLANK('Model Participation Data'!L102),"-",'Model Participation Data'!L102)</f>
        <v>-</v>
      </c>
      <c r="H98" s="139" t="str">
        <f>'Model Participation Data'!P102</f>
        <v>-</v>
      </c>
      <c r="I98" s="136" t="str">
        <f>'Model Participation Data'!S102</f>
        <v>-</v>
      </c>
      <c r="J98" s="136" t="str">
        <f>'Model Participation Data'!V102</f>
        <v>-</v>
      </c>
      <c r="K98" s="136" t="str">
        <f>'Model Participation Data'!Y102</f>
        <v>-</v>
      </c>
      <c r="L98" s="136" t="str">
        <f>'Model Participation Data'!AB102</f>
        <v>-</v>
      </c>
      <c r="M98" s="140" t="str">
        <f>'Model Participation Data'!AQ102</f>
        <v>-</v>
      </c>
      <c r="N98" s="141">
        <f>'Model Participation Data'!AR102</f>
        <v>0</v>
      </c>
      <c r="O98" s="136" t="str">
        <f>'Model Participation Data'!AU102</f>
        <v>-</v>
      </c>
      <c r="P98" s="136" t="str">
        <f>'Model Participation Data'!AX102</f>
        <v>-</v>
      </c>
      <c r="Q98" s="136" t="str">
        <f>'Model Participation Data'!BA102</f>
        <v>-</v>
      </c>
      <c r="R98" s="136" t="str">
        <f>'Model Participation Data'!BD102</f>
        <v>-</v>
      </c>
      <c r="S98" s="140" t="str">
        <f>'Model Participation Data'!BS102</f>
        <v>-</v>
      </c>
      <c r="T98" s="141">
        <f>'Model Participation Data'!BT102</f>
        <v>0</v>
      </c>
      <c r="U98" s="136" t="str">
        <f>'Model Participation Data'!BW102</f>
        <v>-</v>
      </c>
      <c r="V98" s="136" t="str">
        <f>'Model Participation Data'!BZ102</f>
        <v>-</v>
      </c>
      <c r="W98" s="136" t="str">
        <f>'Model Participation Data'!CC102</f>
        <v>-</v>
      </c>
      <c r="X98" s="136" t="str">
        <f>'Model Participation Data'!CF102</f>
        <v>-</v>
      </c>
      <c r="Y98" s="140" t="str">
        <f>'Model Participation Data'!CU102</f>
        <v>-</v>
      </c>
      <c r="Z98" s="141">
        <f>'Model Participation Data'!CV102</f>
        <v>0</v>
      </c>
      <c r="AA98" s="136" t="str">
        <f>'Model Participation Data'!CY102</f>
        <v>-</v>
      </c>
      <c r="AB98" s="136" t="str">
        <f>'Model Participation Data'!DB102</f>
        <v>-</v>
      </c>
      <c r="AC98" s="136" t="str">
        <f>'Model Participation Data'!DE102</f>
        <v>-</v>
      </c>
      <c r="AD98" s="136" t="str">
        <f>'Model Participation Data'!DH102</f>
        <v>-</v>
      </c>
      <c r="AE98" s="137" t="str">
        <f>'Model Participation Data'!DW102</f>
        <v>-</v>
      </c>
      <c r="AF98" s="138">
        <f>'Model Participation Data'!DX102</f>
        <v>0</v>
      </c>
    </row>
    <row r="99" spans="2:32" hidden="1" outlineLevel="1" x14ac:dyDescent="0.35">
      <c r="B99" s="164" t="str">
        <f>IF(ISBLANK('Model Participation Data'!B103),"-",'Model Participation Data'!B103)</f>
        <v>-</v>
      </c>
      <c r="C99" s="164" t="str">
        <f>IF(ISBLANK('Model Participation Data'!C103),"-",'Model Participation Data'!C103)</f>
        <v>-</v>
      </c>
      <c r="D99" s="165" t="str">
        <f>IF(ISBLANK('Model Participation Data'!G103),"-",'Model Participation Data'!G103)</f>
        <v>-</v>
      </c>
      <c r="E99" s="160" t="str">
        <f>IF(ISBLANK('Model Participation Data'!D103),"-",'Model Participation Data'!D103)</f>
        <v>-</v>
      </c>
      <c r="F99" s="160" t="str">
        <f>IF(ISBLANK('Model Participation Data'!E103),"-",'Model Participation Data'!E103)</f>
        <v>-</v>
      </c>
      <c r="G99" s="160" t="str">
        <f>IF(ISBLANK('Model Participation Data'!L103),"-",'Model Participation Data'!L103)</f>
        <v>-</v>
      </c>
      <c r="H99" s="139" t="str">
        <f>'Model Participation Data'!P103</f>
        <v>-</v>
      </c>
      <c r="I99" s="136" t="str">
        <f>'Model Participation Data'!S103</f>
        <v>-</v>
      </c>
      <c r="J99" s="136" t="str">
        <f>'Model Participation Data'!V103</f>
        <v>-</v>
      </c>
      <c r="K99" s="136" t="str">
        <f>'Model Participation Data'!Y103</f>
        <v>-</v>
      </c>
      <c r="L99" s="136" t="str">
        <f>'Model Participation Data'!AB103</f>
        <v>-</v>
      </c>
      <c r="M99" s="140" t="str">
        <f>'Model Participation Data'!AQ103</f>
        <v>-</v>
      </c>
      <c r="N99" s="141">
        <f>'Model Participation Data'!AR103</f>
        <v>0</v>
      </c>
      <c r="O99" s="136" t="str">
        <f>'Model Participation Data'!AU103</f>
        <v>-</v>
      </c>
      <c r="P99" s="136" t="str">
        <f>'Model Participation Data'!AX103</f>
        <v>-</v>
      </c>
      <c r="Q99" s="136" t="str">
        <f>'Model Participation Data'!BA103</f>
        <v>-</v>
      </c>
      <c r="R99" s="136" t="str">
        <f>'Model Participation Data'!BD103</f>
        <v>-</v>
      </c>
      <c r="S99" s="140" t="str">
        <f>'Model Participation Data'!BS103</f>
        <v>-</v>
      </c>
      <c r="T99" s="141">
        <f>'Model Participation Data'!BT103</f>
        <v>0</v>
      </c>
      <c r="U99" s="136" t="str">
        <f>'Model Participation Data'!BW103</f>
        <v>-</v>
      </c>
      <c r="V99" s="136" t="str">
        <f>'Model Participation Data'!BZ103</f>
        <v>-</v>
      </c>
      <c r="W99" s="136" t="str">
        <f>'Model Participation Data'!CC103</f>
        <v>-</v>
      </c>
      <c r="X99" s="136" t="str">
        <f>'Model Participation Data'!CF103</f>
        <v>-</v>
      </c>
      <c r="Y99" s="140" t="str">
        <f>'Model Participation Data'!CU103</f>
        <v>-</v>
      </c>
      <c r="Z99" s="141">
        <f>'Model Participation Data'!CV103</f>
        <v>0</v>
      </c>
      <c r="AA99" s="136" t="str">
        <f>'Model Participation Data'!CY103</f>
        <v>-</v>
      </c>
      <c r="AB99" s="136" t="str">
        <f>'Model Participation Data'!DB103</f>
        <v>-</v>
      </c>
      <c r="AC99" s="136" t="str">
        <f>'Model Participation Data'!DE103</f>
        <v>-</v>
      </c>
      <c r="AD99" s="136" t="str">
        <f>'Model Participation Data'!DH103</f>
        <v>-</v>
      </c>
      <c r="AE99" s="137" t="str">
        <f>'Model Participation Data'!DW103</f>
        <v>-</v>
      </c>
      <c r="AF99" s="138">
        <f>'Model Participation Data'!DX103</f>
        <v>0</v>
      </c>
    </row>
    <row r="100" spans="2:32" hidden="1" outlineLevel="1" x14ac:dyDescent="0.35">
      <c r="B100" s="164" t="str">
        <f>IF(ISBLANK('Model Participation Data'!B104),"-",'Model Participation Data'!B104)</f>
        <v>-</v>
      </c>
      <c r="C100" s="164" t="str">
        <f>IF(ISBLANK('Model Participation Data'!C104),"-",'Model Participation Data'!C104)</f>
        <v>-</v>
      </c>
      <c r="D100" s="165" t="str">
        <f>IF(ISBLANK('Model Participation Data'!G104),"-",'Model Participation Data'!G104)</f>
        <v>-</v>
      </c>
      <c r="E100" s="160" t="str">
        <f>IF(ISBLANK('Model Participation Data'!D104),"-",'Model Participation Data'!D104)</f>
        <v>-</v>
      </c>
      <c r="F100" s="160" t="str">
        <f>IF(ISBLANK('Model Participation Data'!E104),"-",'Model Participation Data'!E104)</f>
        <v>-</v>
      </c>
      <c r="G100" s="160" t="str">
        <f>IF(ISBLANK('Model Participation Data'!L104),"-",'Model Participation Data'!L104)</f>
        <v>-</v>
      </c>
      <c r="H100" s="139" t="str">
        <f>'Model Participation Data'!P104</f>
        <v>-</v>
      </c>
      <c r="I100" s="136" t="str">
        <f>'Model Participation Data'!S104</f>
        <v>-</v>
      </c>
      <c r="J100" s="136" t="str">
        <f>'Model Participation Data'!V104</f>
        <v>-</v>
      </c>
      <c r="K100" s="136" t="str">
        <f>'Model Participation Data'!Y104</f>
        <v>-</v>
      </c>
      <c r="L100" s="136" t="str">
        <f>'Model Participation Data'!AB104</f>
        <v>-</v>
      </c>
      <c r="M100" s="140" t="str">
        <f>'Model Participation Data'!AQ104</f>
        <v>-</v>
      </c>
      <c r="N100" s="141">
        <f>'Model Participation Data'!AR104</f>
        <v>0</v>
      </c>
      <c r="O100" s="136" t="str">
        <f>'Model Participation Data'!AU104</f>
        <v>-</v>
      </c>
      <c r="P100" s="136" t="str">
        <f>'Model Participation Data'!AX104</f>
        <v>-</v>
      </c>
      <c r="Q100" s="136" t="str">
        <f>'Model Participation Data'!BA104</f>
        <v>-</v>
      </c>
      <c r="R100" s="136" t="str">
        <f>'Model Participation Data'!BD104</f>
        <v>-</v>
      </c>
      <c r="S100" s="140" t="str">
        <f>'Model Participation Data'!BS104</f>
        <v>-</v>
      </c>
      <c r="T100" s="141">
        <f>'Model Participation Data'!BT104</f>
        <v>0</v>
      </c>
      <c r="U100" s="136" t="str">
        <f>'Model Participation Data'!BW104</f>
        <v>-</v>
      </c>
      <c r="V100" s="136" t="str">
        <f>'Model Participation Data'!BZ104</f>
        <v>-</v>
      </c>
      <c r="W100" s="136" t="str">
        <f>'Model Participation Data'!CC104</f>
        <v>-</v>
      </c>
      <c r="X100" s="136" t="str">
        <f>'Model Participation Data'!CF104</f>
        <v>-</v>
      </c>
      <c r="Y100" s="140" t="str">
        <f>'Model Participation Data'!CU104</f>
        <v>-</v>
      </c>
      <c r="Z100" s="141">
        <f>'Model Participation Data'!CV104</f>
        <v>0</v>
      </c>
      <c r="AA100" s="136" t="str">
        <f>'Model Participation Data'!CY104</f>
        <v>-</v>
      </c>
      <c r="AB100" s="136" t="str">
        <f>'Model Participation Data'!DB104</f>
        <v>-</v>
      </c>
      <c r="AC100" s="136" t="str">
        <f>'Model Participation Data'!DE104</f>
        <v>-</v>
      </c>
      <c r="AD100" s="136" t="str">
        <f>'Model Participation Data'!DH104</f>
        <v>-</v>
      </c>
      <c r="AE100" s="137" t="str">
        <f>'Model Participation Data'!DW104</f>
        <v>-</v>
      </c>
      <c r="AF100" s="138">
        <f>'Model Participation Data'!DX104</f>
        <v>0</v>
      </c>
    </row>
    <row r="101" spans="2:32" hidden="1" outlineLevel="1" x14ac:dyDescent="0.35">
      <c r="B101" s="164" t="str">
        <f>IF(ISBLANK('Model Participation Data'!B105),"-",'Model Participation Data'!B105)</f>
        <v>-</v>
      </c>
      <c r="C101" s="164" t="str">
        <f>IF(ISBLANK('Model Participation Data'!C105),"-",'Model Participation Data'!C105)</f>
        <v>-</v>
      </c>
      <c r="D101" s="165" t="str">
        <f>IF(ISBLANK('Model Participation Data'!G105),"-",'Model Participation Data'!G105)</f>
        <v>-</v>
      </c>
      <c r="E101" s="160" t="str">
        <f>IF(ISBLANK('Model Participation Data'!D105),"-",'Model Participation Data'!D105)</f>
        <v>-</v>
      </c>
      <c r="F101" s="160" t="str">
        <f>IF(ISBLANK('Model Participation Data'!E105),"-",'Model Participation Data'!E105)</f>
        <v>-</v>
      </c>
      <c r="G101" s="160" t="str">
        <f>IF(ISBLANK('Model Participation Data'!L105),"-",'Model Participation Data'!L105)</f>
        <v>-</v>
      </c>
      <c r="H101" s="139" t="str">
        <f>'Model Participation Data'!P105</f>
        <v>-</v>
      </c>
      <c r="I101" s="136" t="str">
        <f>'Model Participation Data'!S105</f>
        <v>-</v>
      </c>
      <c r="J101" s="136" t="str">
        <f>'Model Participation Data'!V105</f>
        <v>-</v>
      </c>
      <c r="K101" s="136" t="str">
        <f>'Model Participation Data'!Y105</f>
        <v>-</v>
      </c>
      <c r="L101" s="136" t="str">
        <f>'Model Participation Data'!AB105</f>
        <v>-</v>
      </c>
      <c r="M101" s="140" t="str">
        <f>'Model Participation Data'!AQ105</f>
        <v>-</v>
      </c>
      <c r="N101" s="141">
        <f>'Model Participation Data'!AR105</f>
        <v>0</v>
      </c>
      <c r="O101" s="136" t="str">
        <f>'Model Participation Data'!AU105</f>
        <v>-</v>
      </c>
      <c r="P101" s="136" t="str">
        <f>'Model Participation Data'!AX105</f>
        <v>-</v>
      </c>
      <c r="Q101" s="136" t="str">
        <f>'Model Participation Data'!BA105</f>
        <v>-</v>
      </c>
      <c r="R101" s="136" t="str">
        <f>'Model Participation Data'!BD105</f>
        <v>-</v>
      </c>
      <c r="S101" s="140" t="str">
        <f>'Model Participation Data'!BS105</f>
        <v>-</v>
      </c>
      <c r="T101" s="141">
        <f>'Model Participation Data'!BT105</f>
        <v>0</v>
      </c>
      <c r="U101" s="136" t="str">
        <f>'Model Participation Data'!BW105</f>
        <v>-</v>
      </c>
      <c r="V101" s="136" t="str">
        <f>'Model Participation Data'!BZ105</f>
        <v>-</v>
      </c>
      <c r="W101" s="136" t="str">
        <f>'Model Participation Data'!CC105</f>
        <v>-</v>
      </c>
      <c r="X101" s="136" t="str">
        <f>'Model Participation Data'!CF105</f>
        <v>-</v>
      </c>
      <c r="Y101" s="140" t="str">
        <f>'Model Participation Data'!CU105</f>
        <v>-</v>
      </c>
      <c r="Z101" s="141">
        <f>'Model Participation Data'!CV105</f>
        <v>0</v>
      </c>
      <c r="AA101" s="136" t="str">
        <f>'Model Participation Data'!CY105</f>
        <v>-</v>
      </c>
      <c r="AB101" s="136" t="str">
        <f>'Model Participation Data'!DB105</f>
        <v>-</v>
      </c>
      <c r="AC101" s="136" t="str">
        <f>'Model Participation Data'!DE105</f>
        <v>-</v>
      </c>
      <c r="AD101" s="136" t="str">
        <f>'Model Participation Data'!DH105</f>
        <v>-</v>
      </c>
      <c r="AE101" s="137" t="str">
        <f>'Model Participation Data'!DW105</f>
        <v>-</v>
      </c>
      <c r="AF101" s="138">
        <f>'Model Participation Data'!DX105</f>
        <v>0</v>
      </c>
    </row>
    <row r="102" spans="2:32" hidden="1" outlineLevel="1" x14ac:dyDescent="0.35">
      <c r="B102" s="164" t="str">
        <f>IF(ISBLANK('Model Participation Data'!B106),"-",'Model Participation Data'!B106)</f>
        <v>-</v>
      </c>
      <c r="C102" s="164" t="str">
        <f>IF(ISBLANK('Model Participation Data'!C106),"-",'Model Participation Data'!C106)</f>
        <v>-</v>
      </c>
      <c r="D102" s="165" t="str">
        <f>IF(ISBLANK('Model Participation Data'!G106),"-",'Model Participation Data'!G106)</f>
        <v>-</v>
      </c>
      <c r="E102" s="160" t="str">
        <f>IF(ISBLANK('Model Participation Data'!D106),"-",'Model Participation Data'!D106)</f>
        <v>-</v>
      </c>
      <c r="F102" s="160" t="str">
        <f>IF(ISBLANK('Model Participation Data'!E106),"-",'Model Participation Data'!E106)</f>
        <v>-</v>
      </c>
      <c r="G102" s="160" t="str">
        <f>IF(ISBLANK('Model Participation Data'!L106),"-",'Model Participation Data'!L106)</f>
        <v>-</v>
      </c>
      <c r="H102" s="139" t="str">
        <f>'Model Participation Data'!P106</f>
        <v>-</v>
      </c>
      <c r="I102" s="136" t="str">
        <f>'Model Participation Data'!S106</f>
        <v>-</v>
      </c>
      <c r="J102" s="136" t="str">
        <f>'Model Participation Data'!V106</f>
        <v>-</v>
      </c>
      <c r="K102" s="136" t="str">
        <f>'Model Participation Data'!Y106</f>
        <v>-</v>
      </c>
      <c r="L102" s="136" t="str">
        <f>'Model Participation Data'!AB106</f>
        <v>-</v>
      </c>
      <c r="M102" s="140" t="str">
        <f>'Model Participation Data'!AQ106</f>
        <v>-</v>
      </c>
      <c r="N102" s="141">
        <f>'Model Participation Data'!AR106</f>
        <v>0</v>
      </c>
      <c r="O102" s="136" t="str">
        <f>'Model Participation Data'!AU106</f>
        <v>-</v>
      </c>
      <c r="P102" s="136" t="str">
        <f>'Model Participation Data'!AX106</f>
        <v>-</v>
      </c>
      <c r="Q102" s="136" t="str">
        <f>'Model Participation Data'!BA106</f>
        <v>-</v>
      </c>
      <c r="R102" s="136" t="str">
        <f>'Model Participation Data'!BD106</f>
        <v>-</v>
      </c>
      <c r="S102" s="140" t="str">
        <f>'Model Participation Data'!BS106</f>
        <v>-</v>
      </c>
      <c r="T102" s="141">
        <f>'Model Participation Data'!BT106</f>
        <v>0</v>
      </c>
      <c r="U102" s="136" t="str">
        <f>'Model Participation Data'!BW106</f>
        <v>-</v>
      </c>
      <c r="V102" s="136" t="str">
        <f>'Model Participation Data'!BZ106</f>
        <v>-</v>
      </c>
      <c r="W102" s="136" t="str">
        <f>'Model Participation Data'!CC106</f>
        <v>-</v>
      </c>
      <c r="X102" s="136" t="str">
        <f>'Model Participation Data'!CF106</f>
        <v>-</v>
      </c>
      <c r="Y102" s="140" t="str">
        <f>'Model Participation Data'!CU106</f>
        <v>-</v>
      </c>
      <c r="Z102" s="141">
        <f>'Model Participation Data'!CV106</f>
        <v>0</v>
      </c>
      <c r="AA102" s="136" t="str">
        <f>'Model Participation Data'!CY106</f>
        <v>-</v>
      </c>
      <c r="AB102" s="136" t="str">
        <f>'Model Participation Data'!DB106</f>
        <v>-</v>
      </c>
      <c r="AC102" s="136" t="str">
        <f>'Model Participation Data'!DE106</f>
        <v>-</v>
      </c>
      <c r="AD102" s="136" t="str">
        <f>'Model Participation Data'!DH106</f>
        <v>-</v>
      </c>
      <c r="AE102" s="137" t="str">
        <f>'Model Participation Data'!DW106</f>
        <v>-</v>
      </c>
      <c r="AF102" s="138">
        <f>'Model Participation Data'!DX106</f>
        <v>0</v>
      </c>
    </row>
    <row r="103" spans="2:32" hidden="1" outlineLevel="1" x14ac:dyDescent="0.35">
      <c r="B103" s="164" t="str">
        <f>IF(ISBLANK('Model Participation Data'!B107),"-",'Model Participation Data'!B107)</f>
        <v>-</v>
      </c>
      <c r="C103" s="164" t="str">
        <f>IF(ISBLANK('Model Participation Data'!C107),"-",'Model Participation Data'!C107)</f>
        <v>-</v>
      </c>
      <c r="D103" s="165" t="str">
        <f>IF(ISBLANK('Model Participation Data'!G107),"-",'Model Participation Data'!G107)</f>
        <v>-</v>
      </c>
      <c r="E103" s="160" t="str">
        <f>IF(ISBLANK('Model Participation Data'!D107),"-",'Model Participation Data'!D107)</f>
        <v>-</v>
      </c>
      <c r="F103" s="160" t="str">
        <f>IF(ISBLANK('Model Participation Data'!E107),"-",'Model Participation Data'!E107)</f>
        <v>-</v>
      </c>
      <c r="G103" s="160" t="str">
        <f>IF(ISBLANK('Model Participation Data'!L107),"-",'Model Participation Data'!L107)</f>
        <v>-</v>
      </c>
      <c r="H103" s="139" t="str">
        <f>'Model Participation Data'!P107</f>
        <v>-</v>
      </c>
      <c r="I103" s="136" t="str">
        <f>'Model Participation Data'!S107</f>
        <v>-</v>
      </c>
      <c r="J103" s="136" t="str">
        <f>'Model Participation Data'!V107</f>
        <v>-</v>
      </c>
      <c r="K103" s="136" t="str">
        <f>'Model Participation Data'!Y107</f>
        <v>-</v>
      </c>
      <c r="L103" s="136" t="str">
        <f>'Model Participation Data'!AB107</f>
        <v>-</v>
      </c>
      <c r="M103" s="140" t="str">
        <f>'Model Participation Data'!AQ107</f>
        <v>-</v>
      </c>
      <c r="N103" s="141">
        <f>'Model Participation Data'!AR107</f>
        <v>0</v>
      </c>
      <c r="O103" s="136" t="str">
        <f>'Model Participation Data'!AU107</f>
        <v>-</v>
      </c>
      <c r="P103" s="136" t="str">
        <f>'Model Participation Data'!AX107</f>
        <v>-</v>
      </c>
      <c r="Q103" s="136" t="str">
        <f>'Model Participation Data'!BA107</f>
        <v>-</v>
      </c>
      <c r="R103" s="136" t="str">
        <f>'Model Participation Data'!BD107</f>
        <v>-</v>
      </c>
      <c r="S103" s="140" t="str">
        <f>'Model Participation Data'!BS107</f>
        <v>-</v>
      </c>
      <c r="T103" s="141">
        <f>'Model Participation Data'!BT107</f>
        <v>0</v>
      </c>
      <c r="U103" s="136" t="str">
        <f>'Model Participation Data'!BW107</f>
        <v>-</v>
      </c>
      <c r="V103" s="136" t="str">
        <f>'Model Participation Data'!BZ107</f>
        <v>-</v>
      </c>
      <c r="W103" s="136" t="str">
        <f>'Model Participation Data'!CC107</f>
        <v>-</v>
      </c>
      <c r="X103" s="136" t="str">
        <f>'Model Participation Data'!CF107</f>
        <v>-</v>
      </c>
      <c r="Y103" s="140" t="str">
        <f>'Model Participation Data'!CU107</f>
        <v>-</v>
      </c>
      <c r="Z103" s="141">
        <f>'Model Participation Data'!CV107</f>
        <v>0</v>
      </c>
      <c r="AA103" s="136" t="str">
        <f>'Model Participation Data'!CY107</f>
        <v>-</v>
      </c>
      <c r="AB103" s="136" t="str">
        <f>'Model Participation Data'!DB107</f>
        <v>-</v>
      </c>
      <c r="AC103" s="136" t="str">
        <f>'Model Participation Data'!DE107</f>
        <v>-</v>
      </c>
      <c r="AD103" s="136" t="str">
        <f>'Model Participation Data'!DH107</f>
        <v>-</v>
      </c>
      <c r="AE103" s="137" t="str">
        <f>'Model Participation Data'!DW107</f>
        <v>-</v>
      </c>
      <c r="AF103" s="138">
        <f>'Model Participation Data'!DX107</f>
        <v>0</v>
      </c>
    </row>
    <row r="104" spans="2:32" collapsed="1" x14ac:dyDescent="0.35"/>
  </sheetData>
  <sheetProtection sheet="1" objects="1" scenarios="1" sort="0" autoFilter="0" pivotTables="0"/>
  <autoFilter ref="B2:Z53">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7" showButton="0"/>
    <filterColumn colId="19" showButton="0"/>
    <filterColumn colId="20" showButton="0"/>
    <filterColumn colId="21" showButton="0"/>
    <filterColumn colId="22" showButton="0"/>
    <filterColumn colId="23" showButton="0"/>
  </autoFilter>
  <mergeCells count="10">
    <mergeCell ref="AA2:AF2"/>
    <mergeCell ref="C2:C3"/>
    <mergeCell ref="B2:B3"/>
    <mergeCell ref="I2:N2"/>
    <mergeCell ref="O2:T2"/>
    <mergeCell ref="U2:Z2"/>
    <mergeCell ref="D2:D3"/>
    <mergeCell ref="F2:F3"/>
    <mergeCell ref="E2:E3"/>
    <mergeCell ref="G2:G3"/>
  </mergeCells>
  <conditionalFormatting sqref="M4:M103">
    <cfRule type="cellIs" dxfId="231" priority="26" operator="between">
      <formula>((N4)-0.05)</formula>
      <formula>((N4)-0.01)</formula>
    </cfRule>
    <cfRule type="cellIs" dxfId="230" priority="27" operator="greaterThan">
      <formula>((N4)-0.01)</formula>
    </cfRule>
    <cfRule type="cellIs" dxfId="229" priority="28" operator="lessThan">
      <formula>((N4)-0.05)</formula>
    </cfRule>
  </conditionalFormatting>
  <conditionalFormatting sqref="M4:M103">
    <cfRule type="cellIs" dxfId="228" priority="25" operator="equal">
      <formula>"-"</formula>
    </cfRule>
  </conditionalFormatting>
  <conditionalFormatting sqref="S4:S12">
    <cfRule type="cellIs" dxfId="227" priority="22" operator="between">
      <formula>((T4)-0.05)</formula>
      <formula>((T4)-0.01)</formula>
    </cfRule>
    <cfRule type="cellIs" dxfId="226" priority="23" operator="greaterThan">
      <formula>((T4)-0.01)</formula>
    </cfRule>
    <cfRule type="cellIs" dxfId="225" priority="24" operator="lessThan">
      <formula>((T4)-0.05)</formula>
    </cfRule>
  </conditionalFormatting>
  <conditionalFormatting sqref="S4:S12">
    <cfRule type="cellIs" dxfId="224" priority="21" operator="equal">
      <formula>"-"</formula>
    </cfRule>
  </conditionalFormatting>
  <conditionalFormatting sqref="Y4:Y12">
    <cfRule type="cellIs" dxfId="223" priority="18" operator="between">
      <formula>((Z4)-0.05)</formula>
      <formula>((Z4)-0.01)</formula>
    </cfRule>
    <cfRule type="cellIs" dxfId="222" priority="19" operator="greaterThan">
      <formula>((Z4)-0.01)</formula>
    </cfRule>
    <cfRule type="cellIs" dxfId="221" priority="20" operator="lessThan">
      <formula>((Z4)-0.05)</formula>
    </cfRule>
  </conditionalFormatting>
  <conditionalFormatting sqref="Y4:Y12">
    <cfRule type="cellIs" dxfId="220" priority="17" operator="equal">
      <formula>"-"</formula>
    </cfRule>
  </conditionalFormatting>
  <conditionalFormatting sqref="AE4:AE103">
    <cfRule type="cellIs" dxfId="219" priority="13" operator="between">
      <formula>((AF4)-0.05)</formula>
      <formula>((AF4)-0.01)</formula>
    </cfRule>
    <cfRule type="cellIs" dxfId="218" priority="14" operator="greaterThan">
      <formula>((AF4)-0.01)</formula>
    </cfRule>
    <cfRule type="cellIs" dxfId="217" priority="15" operator="lessThan">
      <formula>((AF4)-0.05)</formula>
    </cfRule>
  </conditionalFormatting>
  <conditionalFormatting sqref="AE4:AE103">
    <cfRule type="cellIs" dxfId="216" priority="12" operator="equal">
      <formula>"-"</formula>
    </cfRule>
  </conditionalFormatting>
  <conditionalFormatting sqref="AE4:AF103">
    <cfRule type="cellIs" dxfId="215" priority="11" operator="lessThan">
      <formula>0.999</formula>
    </cfRule>
  </conditionalFormatting>
  <conditionalFormatting sqref="I4:L103">
    <cfRule type="expression" dxfId="214" priority="6">
      <formula>$G4="Annual"</formula>
    </cfRule>
  </conditionalFormatting>
  <conditionalFormatting sqref="O4:R103">
    <cfRule type="expression" dxfId="213" priority="5">
      <formula>$G4="Annual"</formula>
    </cfRule>
  </conditionalFormatting>
  <conditionalFormatting sqref="U4:X103">
    <cfRule type="expression" dxfId="212" priority="4">
      <formula>$G4="Annual"</formula>
    </cfRule>
  </conditionalFormatting>
  <conditionalFormatting sqref="AA4:AD103">
    <cfRule type="cellIs" dxfId="211" priority="3" operator="lessThan">
      <formula>0.999</formula>
    </cfRule>
  </conditionalFormatting>
  <conditionalFormatting sqref="AA4:AD103">
    <cfRule type="expression" dxfId="210" priority="2">
      <formula>$G4="Annual"</formula>
    </cfRule>
  </conditionalFormatting>
  <conditionalFormatting sqref="H4:AF103">
    <cfRule type="expression" dxfId="209" priority="1">
      <formula>$F4="Retired"</formula>
    </cfRule>
    <cfRule type="cellIs" dxfId="208" priority="16" operator="lessThanOrEqual">
      <formula>1</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B1:X209"/>
  <sheetViews>
    <sheetView zoomScaleNormal="100" workbookViewId="0">
      <selection activeCell="F12" sqref="F12"/>
    </sheetView>
  </sheetViews>
  <sheetFormatPr defaultColWidth="9.1796875" defaultRowHeight="14.5" x14ac:dyDescent="0.35"/>
  <cols>
    <col min="1" max="1" width="2.1796875" style="23" customWidth="1"/>
    <col min="2" max="2" width="18" style="23" bestFit="1" customWidth="1"/>
    <col min="3" max="3" width="16.81640625" style="23" bestFit="1" customWidth="1"/>
    <col min="4" max="4" width="16.81640625" style="23" customWidth="1"/>
    <col min="5" max="8" width="10.54296875" style="23" bestFit="1" customWidth="1"/>
    <col min="9" max="20" width="10.26953125" style="23" bestFit="1" customWidth="1"/>
    <col min="21" max="16384" width="9.1796875" style="23"/>
  </cols>
  <sheetData>
    <row r="1" spans="2:24" ht="9" customHeight="1" x14ac:dyDescent="0.35"/>
    <row r="2" spans="2:24" x14ac:dyDescent="0.35">
      <c r="B2" s="460" t="s">
        <v>121</v>
      </c>
      <c r="C2" s="460"/>
      <c r="D2" s="460"/>
      <c r="E2" s="460"/>
      <c r="F2" s="460"/>
      <c r="G2" s="460"/>
      <c r="H2" s="460"/>
      <c r="I2" s="460"/>
      <c r="J2" s="460"/>
      <c r="K2" s="460"/>
      <c r="L2" s="460"/>
      <c r="M2" s="460"/>
      <c r="N2" s="460"/>
      <c r="O2" s="460"/>
      <c r="P2" s="460"/>
      <c r="Q2" s="460"/>
      <c r="R2" s="460"/>
      <c r="S2" s="460"/>
      <c r="T2" s="460"/>
      <c r="U2" s="460"/>
      <c r="V2" s="460"/>
      <c r="W2" s="460"/>
      <c r="X2" s="460"/>
    </row>
    <row r="3" spans="2:24" x14ac:dyDescent="0.35">
      <c r="B3" s="457" t="s">
        <v>85</v>
      </c>
      <c r="C3" s="469" t="s">
        <v>86</v>
      </c>
      <c r="D3" s="470" t="s">
        <v>130</v>
      </c>
      <c r="E3" s="467" t="s">
        <v>117</v>
      </c>
      <c r="F3" s="457"/>
      <c r="G3" s="457"/>
      <c r="H3" s="468"/>
      <c r="I3" s="467" t="s">
        <v>66</v>
      </c>
      <c r="J3" s="457"/>
      <c r="K3" s="457"/>
      <c r="L3" s="468"/>
      <c r="M3" s="467" t="s">
        <v>67</v>
      </c>
      <c r="N3" s="457"/>
      <c r="O3" s="457"/>
      <c r="P3" s="468"/>
      <c r="Q3" s="467" t="s">
        <v>68</v>
      </c>
      <c r="R3" s="457"/>
      <c r="S3" s="457"/>
      <c r="T3" s="468"/>
      <c r="U3" s="467" t="s">
        <v>125</v>
      </c>
      <c r="V3" s="457"/>
      <c r="W3" s="457"/>
      <c r="X3" s="468"/>
    </row>
    <row r="4" spans="2:24" x14ac:dyDescent="0.35">
      <c r="B4" s="460"/>
      <c r="C4" s="465"/>
      <c r="D4" s="459"/>
      <c r="E4" s="92" t="s">
        <v>107</v>
      </c>
      <c r="F4" s="93" t="s">
        <v>108</v>
      </c>
      <c r="G4" s="93" t="s">
        <v>109</v>
      </c>
      <c r="H4" s="114" t="s">
        <v>110</v>
      </c>
      <c r="I4" s="92" t="s">
        <v>107</v>
      </c>
      <c r="J4" s="93" t="s">
        <v>108</v>
      </c>
      <c r="K4" s="93" t="s">
        <v>109</v>
      </c>
      <c r="L4" s="114" t="s">
        <v>110</v>
      </c>
      <c r="M4" s="92" t="s">
        <v>107</v>
      </c>
      <c r="N4" s="93" t="s">
        <v>108</v>
      </c>
      <c r="O4" s="93" t="s">
        <v>109</v>
      </c>
      <c r="P4" s="114" t="s">
        <v>110</v>
      </c>
      <c r="Q4" s="92" t="s">
        <v>107</v>
      </c>
      <c r="R4" s="93" t="s">
        <v>108</v>
      </c>
      <c r="S4" s="93" t="s">
        <v>109</v>
      </c>
      <c r="T4" s="114" t="s">
        <v>110</v>
      </c>
      <c r="U4" s="146" t="s">
        <v>107</v>
      </c>
      <c r="V4" s="148" t="s">
        <v>108</v>
      </c>
      <c r="W4" s="148" t="s">
        <v>109</v>
      </c>
      <c r="X4" s="149" t="s">
        <v>110</v>
      </c>
    </row>
    <row r="5" spans="2:24" x14ac:dyDescent="0.35">
      <c r="B5" s="161" t="str">
        <f>IF(ISBLANK('Payer Participation Data'!B10),"-",'Payer Participation Data'!B10)</f>
        <v>Medicaid</v>
      </c>
      <c r="C5" s="161" t="str">
        <f>IF(ISBLANK('Payer Participation Data'!C10),"-",'Payer Participation Data'!C10)</f>
        <v>Medicaid</v>
      </c>
      <c r="D5" s="161" t="str">
        <f>IF(ISBLANK('Payer Participation Data'!D10),"-",'Payer Participation Data'!D10)</f>
        <v>Active</v>
      </c>
      <c r="E5" s="90">
        <f>IF('Payer Participation Data'!F10=ISBLANK(""),"-",'Payer Participation Data'!F10)</f>
        <v>1300000</v>
      </c>
      <c r="F5" s="90">
        <f>IF('Payer Participation Data'!I10=ISBLANK(""),"-",'Payer Participation Data'!I10)</f>
        <v>416000</v>
      </c>
      <c r="G5" s="90">
        <f>IF('Payer Participation Data'!L10=ISBLANK(""),"-",'Payer Participation Data'!L10)</f>
        <v>211000</v>
      </c>
      <c r="H5" s="90">
        <f>IF('Payer Participation Data'!O10=ISBLANK(""),"-",'Payer Participation Data'!O10)</f>
        <v>632000</v>
      </c>
      <c r="I5" s="90">
        <f>IF('Payer Participation Data'!R10=ISBLANK(""),"-",'Payer Participation Data'!R10)</f>
        <v>5600000</v>
      </c>
      <c r="J5" s="90">
        <f>IF('Payer Participation Data'!U10=ISBLANK(""),"-",'Payer Participation Data'!U10)</f>
        <v>3200000</v>
      </c>
      <c r="K5" s="90">
        <f>IF('Payer Participation Data'!X10=ISBLANK(""),"-",'Payer Participation Data'!X10)</f>
        <v>2600000</v>
      </c>
      <c r="L5" s="90">
        <f>IF('Payer Participation Data'!AA10=ISBLANK(""),"-",'Payer Participation Data'!AA10)</f>
        <v>310000</v>
      </c>
      <c r="M5" s="90" t="str">
        <f>IF('Payer Participation Data'!AD10=ISBLANK(""),"-",'Payer Participation Data'!AD10)</f>
        <v>-</v>
      </c>
      <c r="N5" s="90" t="str">
        <f>IF('Payer Participation Data'!AG10=ISBLANK(""),"-",'Payer Participation Data'!AG10)</f>
        <v>-</v>
      </c>
      <c r="O5" s="90" t="str">
        <f>IF('Payer Participation Data'!AJ10=ISBLANK(""),"-",'Payer Participation Data'!AJ10)</f>
        <v>-</v>
      </c>
      <c r="P5" s="90" t="str">
        <f>IF('Payer Participation Data'!AM10=ISBLANK(""),"-",'Payer Participation Data'!AM10)</f>
        <v>-</v>
      </c>
      <c r="Q5" s="90" t="str">
        <f>IF('Payer Participation Data'!AP10=ISBLANK(""),"-",'Payer Participation Data'!AP10)</f>
        <v>-</v>
      </c>
      <c r="R5" s="90" t="str">
        <f>IF('Payer Participation Data'!AS10=ISBLANK(""),"-",'Payer Participation Data'!AS10)</f>
        <v>-</v>
      </c>
      <c r="S5" s="90" t="str">
        <f>IF('Payer Participation Data'!AV10=ISBLANK(""),"-",'Payer Participation Data'!AV10)</f>
        <v>-</v>
      </c>
      <c r="T5" s="90" t="str">
        <f>IF('Payer Participation Data'!AY10=ISBLANK(""),"-",'Payer Participation Data'!AY10)</f>
        <v>-</v>
      </c>
      <c r="U5" s="90" t="str">
        <f>IF('Payer Participation Data'!BB10=ISBLANK(""),"-",'Payer Participation Data'!BB10)</f>
        <v>-</v>
      </c>
      <c r="V5" s="90" t="str">
        <f>IF('Payer Participation Data'!BE10=ISBLANK(""),"-",'Payer Participation Data'!BE10)</f>
        <v>-</v>
      </c>
      <c r="W5" s="90" t="str">
        <f>IF('Payer Participation Data'!BH10=ISBLANK(""),"-",'Payer Participation Data'!BH10)</f>
        <v>-</v>
      </c>
      <c r="X5" s="90" t="str">
        <f>IF('Payer Participation Data'!BK10=ISBLANK(""),"-",'Payer Participation Data'!BK10)</f>
        <v>-</v>
      </c>
    </row>
    <row r="6" spans="2:24" x14ac:dyDescent="0.35">
      <c r="B6" s="161" t="str">
        <f>IF(ISBLANK('Payer Participation Data'!B11),"-",'Payer Participation Data'!B11)</f>
        <v>Commercial</v>
      </c>
      <c r="C6" s="161" t="str">
        <f>IF(ISBLANK('Payer Participation Data'!C11),"-",'Payer Participation Data'!C11)</f>
        <v>Commercial</v>
      </c>
      <c r="D6" s="161" t="str">
        <f>IF(ISBLANK('Payer Participation Data'!D11),"-",'Payer Participation Data'!D11)</f>
        <v>Active</v>
      </c>
      <c r="E6" s="90" t="str">
        <f>IF('Payer Participation Data'!F11=ISBLANK(""),"-",'Payer Participation Data'!F11)</f>
        <v>-</v>
      </c>
      <c r="F6" s="90">
        <f>IF('Payer Participation Data'!I11=ISBLANK(""),"-",'Payer Participation Data'!I11)</f>
        <v>0</v>
      </c>
      <c r="G6" s="90">
        <f>IF('Payer Participation Data'!L11=ISBLANK(""),"-",'Payer Participation Data'!L11)</f>
        <v>0</v>
      </c>
      <c r="H6" s="90">
        <f>IF('Payer Participation Data'!O11=ISBLANK(""),"-",'Payer Participation Data'!O11)</f>
        <v>0</v>
      </c>
      <c r="I6" s="90" t="str">
        <f>IF('Payer Participation Data'!R11=ISBLANK(""),"-",'Payer Participation Data'!R11)</f>
        <v>-</v>
      </c>
      <c r="J6" s="90" t="str">
        <f>IF('Payer Participation Data'!U11=ISBLANK(""),"-",'Payer Participation Data'!U11)</f>
        <v>-</v>
      </c>
      <c r="K6" s="90" t="str">
        <f>IF('Payer Participation Data'!X11=ISBLANK(""),"-",'Payer Participation Data'!X11)</f>
        <v>-</v>
      </c>
      <c r="L6" s="90" t="str">
        <f>IF('Payer Participation Data'!AA11=ISBLANK(""),"-",'Payer Participation Data'!AA11)</f>
        <v>-</v>
      </c>
      <c r="M6" s="90" t="str">
        <f>IF('Payer Participation Data'!AD11=ISBLANK(""),"-",'Payer Participation Data'!AD11)</f>
        <v>-</v>
      </c>
      <c r="N6" s="90" t="str">
        <f>IF('Payer Participation Data'!AG11=ISBLANK(""),"-",'Payer Participation Data'!AG11)</f>
        <v>-</v>
      </c>
      <c r="O6" s="90" t="str">
        <f>IF('Payer Participation Data'!AJ11=ISBLANK(""),"-",'Payer Participation Data'!AJ11)</f>
        <v>-</v>
      </c>
      <c r="P6" s="90" t="str">
        <f>IF('Payer Participation Data'!AM11=ISBLANK(""),"-",'Payer Participation Data'!AM11)</f>
        <v>-</v>
      </c>
      <c r="Q6" s="90" t="str">
        <f>IF('Payer Participation Data'!AP11=ISBLANK(""),"-",'Payer Participation Data'!AP11)</f>
        <v>-</v>
      </c>
      <c r="R6" s="90" t="str">
        <f>IF('Payer Participation Data'!AS11=ISBLANK(""),"-",'Payer Participation Data'!AS11)</f>
        <v>-</v>
      </c>
      <c r="S6" s="90" t="str">
        <f>IF('Payer Participation Data'!AV11=ISBLANK(""),"-",'Payer Participation Data'!AV11)</f>
        <v>-</v>
      </c>
      <c r="T6" s="90" t="str">
        <f>IF('Payer Participation Data'!AY11=ISBLANK(""),"-",'Payer Participation Data'!AY11)</f>
        <v>-</v>
      </c>
      <c r="U6" s="90" t="str">
        <f>IF('Payer Participation Data'!BB11=ISBLANK(""),"-",'Payer Participation Data'!BB11)</f>
        <v>-</v>
      </c>
      <c r="V6" s="90" t="str">
        <f>IF('Payer Participation Data'!BE11=ISBLANK(""),"-",'Payer Participation Data'!BE11)</f>
        <v>-</v>
      </c>
      <c r="W6" s="90" t="str">
        <f>IF('Payer Participation Data'!BH11=ISBLANK(""),"-",'Payer Participation Data'!BH11)</f>
        <v>-</v>
      </c>
      <c r="X6" s="90" t="str">
        <f>IF('Payer Participation Data'!BK11=ISBLANK(""),"-",'Payer Participation Data'!BK11)</f>
        <v>-</v>
      </c>
    </row>
    <row r="7" spans="2:24" x14ac:dyDescent="0.35">
      <c r="B7" s="161" t="str">
        <f>IF(ISBLANK('Payer Participation Data'!B12),"-",'Payer Participation Data'!B12)</f>
        <v>-</v>
      </c>
      <c r="C7" s="161" t="str">
        <f>IF(ISBLANK('Payer Participation Data'!C12),"-",'Payer Participation Data'!C12)</f>
        <v>-</v>
      </c>
      <c r="D7" s="161" t="str">
        <f>IF(ISBLANK('Payer Participation Data'!D12),"-",'Payer Participation Data'!D12)</f>
        <v>-</v>
      </c>
      <c r="E7" s="90" t="str">
        <f>IF('Payer Participation Data'!F12=ISBLANK(""),"-",'Payer Participation Data'!F12)</f>
        <v>-</v>
      </c>
      <c r="F7" s="90" t="str">
        <f>IF('Payer Participation Data'!I12=ISBLANK(""),"-",'Payer Participation Data'!I12)</f>
        <v>-</v>
      </c>
      <c r="G7" s="90" t="str">
        <f>IF('Payer Participation Data'!L12=ISBLANK(""),"-",'Payer Participation Data'!L12)</f>
        <v>-</v>
      </c>
      <c r="H7" s="90" t="str">
        <f>IF('Payer Participation Data'!O12=ISBLANK(""),"-",'Payer Participation Data'!O12)</f>
        <v>-</v>
      </c>
      <c r="I7" s="90" t="str">
        <f>IF('Payer Participation Data'!R12=ISBLANK(""),"-",'Payer Participation Data'!R12)</f>
        <v>-</v>
      </c>
      <c r="J7" s="90" t="str">
        <f>IF('Payer Participation Data'!U12=ISBLANK(""),"-",'Payer Participation Data'!U12)</f>
        <v>-</v>
      </c>
      <c r="K7" s="90" t="str">
        <f>IF('Payer Participation Data'!X12=ISBLANK(""),"-",'Payer Participation Data'!X12)</f>
        <v>-</v>
      </c>
      <c r="L7" s="90" t="str">
        <f>IF('Payer Participation Data'!AA12=ISBLANK(""),"-",'Payer Participation Data'!AA12)</f>
        <v>-</v>
      </c>
      <c r="M7" s="90" t="str">
        <f>IF('Payer Participation Data'!AD12=ISBLANK(""),"-",'Payer Participation Data'!AD12)</f>
        <v>-</v>
      </c>
      <c r="N7" s="90" t="str">
        <f>IF('Payer Participation Data'!AG12=ISBLANK(""),"-",'Payer Participation Data'!AG12)</f>
        <v>-</v>
      </c>
      <c r="O7" s="90" t="str">
        <f>IF('Payer Participation Data'!AJ12=ISBLANK(""),"-",'Payer Participation Data'!AJ12)</f>
        <v>-</v>
      </c>
      <c r="P7" s="90" t="str">
        <f>IF('Payer Participation Data'!AM12=ISBLANK(""),"-",'Payer Participation Data'!AM12)</f>
        <v>-</v>
      </c>
      <c r="Q7" s="90" t="str">
        <f>IF('Payer Participation Data'!AP12=ISBLANK(""),"-",'Payer Participation Data'!AP12)</f>
        <v>-</v>
      </c>
      <c r="R7" s="90" t="str">
        <f>IF('Payer Participation Data'!AS12=ISBLANK(""),"-",'Payer Participation Data'!AS12)</f>
        <v>-</v>
      </c>
      <c r="S7" s="90" t="str">
        <f>IF('Payer Participation Data'!AV12=ISBLANK(""),"-",'Payer Participation Data'!AV12)</f>
        <v>-</v>
      </c>
      <c r="T7" s="90" t="str">
        <f>IF('Payer Participation Data'!AY12=ISBLANK(""),"-",'Payer Participation Data'!AY12)</f>
        <v>-</v>
      </c>
      <c r="U7" s="90" t="str">
        <f>IF('Payer Participation Data'!BB12=ISBLANK(""),"-",'Payer Participation Data'!BB12)</f>
        <v>-</v>
      </c>
      <c r="V7" s="90" t="str">
        <f>IF('Payer Participation Data'!BE12=ISBLANK(""),"-",'Payer Participation Data'!BE12)</f>
        <v>-</v>
      </c>
      <c r="W7" s="90" t="str">
        <f>IF('Payer Participation Data'!BH12=ISBLANK(""),"-",'Payer Participation Data'!BH12)</f>
        <v>-</v>
      </c>
      <c r="X7" s="90" t="str">
        <f>IF('Payer Participation Data'!BK12=ISBLANK(""),"-",'Payer Participation Data'!BK12)</f>
        <v>-</v>
      </c>
    </row>
    <row r="8" spans="2:24" x14ac:dyDescent="0.35">
      <c r="B8" s="161" t="str">
        <f>IF(ISBLANK('Payer Participation Data'!B13),"-",'Payer Participation Data'!B13)</f>
        <v>-</v>
      </c>
      <c r="C8" s="161" t="str">
        <f>IF(ISBLANK('Payer Participation Data'!C13),"-",'Payer Participation Data'!C13)</f>
        <v>-</v>
      </c>
      <c r="D8" s="161" t="str">
        <f>IF(ISBLANK('Payer Participation Data'!D13),"-",'Payer Participation Data'!D13)</f>
        <v>-</v>
      </c>
      <c r="E8" s="90" t="str">
        <f>IF('Payer Participation Data'!F13=ISBLANK(""),"-",'Payer Participation Data'!F13)</f>
        <v>-</v>
      </c>
      <c r="F8" s="90" t="str">
        <f>IF('Payer Participation Data'!I13=ISBLANK(""),"-",'Payer Participation Data'!I13)</f>
        <v>-</v>
      </c>
      <c r="G8" s="90" t="str">
        <f>IF('Payer Participation Data'!L13=ISBLANK(""),"-",'Payer Participation Data'!L13)</f>
        <v>-</v>
      </c>
      <c r="H8" s="90" t="str">
        <f>IF('Payer Participation Data'!O13=ISBLANK(""),"-",'Payer Participation Data'!O13)</f>
        <v>-</v>
      </c>
      <c r="I8" s="90" t="str">
        <f>IF('Payer Participation Data'!R13=ISBLANK(""),"-",'Payer Participation Data'!R13)</f>
        <v>-</v>
      </c>
      <c r="J8" s="90" t="str">
        <f>IF('Payer Participation Data'!U13=ISBLANK(""),"-",'Payer Participation Data'!U13)</f>
        <v>-</v>
      </c>
      <c r="K8" s="90" t="str">
        <f>IF('Payer Participation Data'!X13=ISBLANK(""),"-",'Payer Participation Data'!X13)</f>
        <v>-</v>
      </c>
      <c r="L8" s="90" t="str">
        <f>IF('Payer Participation Data'!AA13=ISBLANK(""),"-",'Payer Participation Data'!AA13)</f>
        <v>-</v>
      </c>
      <c r="M8" s="90" t="str">
        <f>IF('Payer Participation Data'!AD13=ISBLANK(""),"-",'Payer Participation Data'!AD13)</f>
        <v>-</v>
      </c>
      <c r="N8" s="90" t="str">
        <f>IF('Payer Participation Data'!AG13=ISBLANK(""),"-",'Payer Participation Data'!AG13)</f>
        <v>-</v>
      </c>
      <c r="O8" s="90" t="str">
        <f>IF('Payer Participation Data'!AJ13=ISBLANK(""),"-",'Payer Participation Data'!AJ13)</f>
        <v>-</v>
      </c>
      <c r="P8" s="90" t="str">
        <f>IF('Payer Participation Data'!AM13=ISBLANK(""),"-",'Payer Participation Data'!AM13)</f>
        <v>-</v>
      </c>
      <c r="Q8" s="90" t="str">
        <f>IF('Payer Participation Data'!AP13=ISBLANK(""),"-",'Payer Participation Data'!AP13)</f>
        <v>-</v>
      </c>
      <c r="R8" s="90" t="str">
        <f>IF('Payer Participation Data'!AS13=ISBLANK(""),"-",'Payer Participation Data'!AS13)</f>
        <v>-</v>
      </c>
      <c r="S8" s="90" t="str">
        <f>IF('Payer Participation Data'!AV13=ISBLANK(""),"-",'Payer Participation Data'!AV13)</f>
        <v>-</v>
      </c>
      <c r="T8" s="90" t="str">
        <f>IF('Payer Participation Data'!AY13=ISBLANK(""),"-",'Payer Participation Data'!AY13)</f>
        <v>-</v>
      </c>
      <c r="U8" s="90" t="str">
        <f>IF('Payer Participation Data'!BB13=ISBLANK(""),"-",'Payer Participation Data'!BB13)</f>
        <v>-</v>
      </c>
      <c r="V8" s="90" t="str">
        <f>IF('Payer Participation Data'!BE13=ISBLANK(""),"-",'Payer Participation Data'!BE13)</f>
        <v>-</v>
      </c>
      <c r="W8" s="90" t="str">
        <f>IF('Payer Participation Data'!BH13=ISBLANK(""),"-",'Payer Participation Data'!BH13)</f>
        <v>-</v>
      </c>
      <c r="X8" s="90" t="str">
        <f>IF('Payer Participation Data'!BK13=ISBLANK(""),"-",'Payer Participation Data'!BK13)</f>
        <v>-</v>
      </c>
    </row>
    <row r="9" spans="2:24" x14ac:dyDescent="0.35">
      <c r="B9" s="161" t="str">
        <f>IF(ISBLANK('Payer Participation Data'!B14),"-",'Payer Participation Data'!B14)</f>
        <v>-</v>
      </c>
      <c r="C9" s="161" t="str">
        <f>IF(ISBLANK('Payer Participation Data'!C14),"-",'Payer Participation Data'!C14)</f>
        <v>-</v>
      </c>
      <c r="D9" s="161" t="str">
        <f>IF(ISBLANK('Payer Participation Data'!D14),"-",'Payer Participation Data'!D14)</f>
        <v>-</v>
      </c>
      <c r="E9" s="90" t="str">
        <f>IF('Payer Participation Data'!F14=ISBLANK(""),"-",'Payer Participation Data'!F14)</f>
        <v>-</v>
      </c>
      <c r="F9" s="90" t="str">
        <f>IF('Payer Participation Data'!I14=ISBLANK(""),"-",'Payer Participation Data'!I14)</f>
        <v>-</v>
      </c>
      <c r="G9" s="90" t="str">
        <f>IF('Payer Participation Data'!L14=ISBLANK(""),"-",'Payer Participation Data'!L14)</f>
        <v>-</v>
      </c>
      <c r="H9" s="90" t="str">
        <f>IF('Payer Participation Data'!O14=ISBLANK(""),"-",'Payer Participation Data'!O14)</f>
        <v>-</v>
      </c>
      <c r="I9" s="90" t="str">
        <f>IF('Payer Participation Data'!R14=ISBLANK(""),"-",'Payer Participation Data'!R14)</f>
        <v>-</v>
      </c>
      <c r="J9" s="90" t="str">
        <f>IF('Payer Participation Data'!U14=ISBLANK(""),"-",'Payer Participation Data'!U14)</f>
        <v>-</v>
      </c>
      <c r="K9" s="90" t="str">
        <f>IF('Payer Participation Data'!X14=ISBLANK(""),"-",'Payer Participation Data'!X14)</f>
        <v>-</v>
      </c>
      <c r="L9" s="90" t="str">
        <f>IF('Payer Participation Data'!AA14=ISBLANK(""),"-",'Payer Participation Data'!AA14)</f>
        <v>-</v>
      </c>
      <c r="M9" s="90" t="str">
        <f>IF('Payer Participation Data'!AD14=ISBLANK(""),"-",'Payer Participation Data'!AD14)</f>
        <v>-</v>
      </c>
      <c r="N9" s="90" t="str">
        <f>IF('Payer Participation Data'!AG14=ISBLANK(""),"-",'Payer Participation Data'!AG14)</f>
        <v>-</v>
      </c>
      <c r="O9" s="90" t="str">
        <f>IF('Payer Participation Data'!AJ14=ISBLANK(""),"-",'Payer Participation Data'!AJ14)</f>
        <v>-</v>
      </c>
      <c r="P9" s="90" t="str">
        <f>IF('Payer Participation Data'!AM14=ISBLANK(""),"-",'Payer Participation Data'!AM14)</f>
        <v>-</v>
      </c>
      <c r="Q9" s="90" t="str">
        <f>IF('Payer Participation Data'!AP14=ISBLANK(""),"-",'Payer Participation Data'!AP14)</f>
        <v>-</v>
      </c>
      <c r="R9" s="90" t="str">
        <f>IF('Payer Participation Data'!AS14=ISBLANK(""),"-",'Payer Participation Data'!AS14)</f>
        <v>-</v>
      </c>
      <c r="S9" s="90" t="str">
        <f>IF('Payer Participation Data'!AV14=ISBLANK(""),"-",'Payer Participation Data'!AV14)</f>
        <v>-</v>
      </c>
      <c r="T9" s="90" t="str">
        <f>IF('Payer Participation Data'!AY14=ISBLANK(""),"-",'Payer Participation Data'!AY14)</f>
        <v>-</v>
      </c>
      <c r="U9" s="90" t="str">
        <f>IF('Payer Participation Data'!BB14=ISBLANK(""),"-",'Payer Participation Data'!BB14)</f>
        <v>-</v>
      </c>
      <c r="V9" s="90" t="str">
        <f>IF('Payer Participation Data'!BE14=ISBLANK(""),"-",'Payer Participation Data'!BE14)</f>
        <v>-</v>
      </c>
      <c r="W9" s="90" t="str">
        <f>IF('Payer Participation Data'!BH14=ISBLANK(""),"-",'Payer Participation Data'!BH14)</f>
        <v>-</v>
      </c>
      <c r="X9" s="90" t="str">
        <f>IF('Payer Participation Data'!BK14=ISBLANK(""),"-",'Payer Participation Data'!BK14)</f>
        <v>-</v>
      </c>
    </row>
    <row r="10" spans="2:24" x14ac:dyDescent="0.35">
      <c r="B10" s="161" t="str">
        <f>IF(ISBLANK('Payer Participation Data'!B15),"-",'Payer Participation Data'!B15)</f>
        <v>-</v>
      </c>
      <c r="C10" s="161" t="str">
        <f>IF(ISBLANK('Payer Participation Data'!C15),"-",'Payer Participation Data'!C15)</f>
        <v>-</v>
      </c>
      <c r="D10" s="161" t="str">
        <f>IF(ISBLANK('Payer Participation Data'!D15),"-",'Payer Participation Data'!D15)</f>
        <v>-</v>
      </c>
      <c r="E10" s="90" t="str">
        <f>IF('Payer Participation Data'!F15=ISBLANK(""),"-",'Payer Participation Data'!F15)</f>
        <v>-</v>
      </c>
      <c r="F10" s="90" t="str">
        <f>IF('Payer Participation Data'!I15=ISBLANK(""),"-",'Payer Participation Data'!I15)</f>
        <v>-</v>
      </c>
      <c r="G10" s="90" t="str">
        <f>IF('Payer Participation Data'!L15=ISBLANK(""),"-",'Payer Participation Data'!L15)</f>
        <v>-</v>
      </c>
      <c r="H10" s="90" t="str">
        <f>IF('Payer Participation Data'!O15=ISBLANK(""),"-",'Payer Participation Data'!O15)</f>
        <v>-</v>
      </c>
      <c r="I10" s="90" t="str">
        <f>IF('Payer Participation Data'!R15=ISBLANK(""),"-",'Payer Participation Data'!R15)</f>
        <v>-</v>
      </c>
      <c r="J10" s="90" t="str">
        <f>IF('Payer Participation Data'!U15=ISBLANK(""),"-",'Payer Participation Data'!U15)</f>
        <v>-</v>
      </c>
      <c r="K10" s="90" t="str">
        <f>IF('Payer Participation Data'!X15=ISBLANK(""),"-",'Payer Participation Data'!X15)</f>
        <v>-</v>
      </c>
      <c r="L10" s="90" t="str">
        <f>IF('Payer Participation Data'!AA15=ISBLANK(""),"-",'Payer Participation Data'!AA15)</f>
        <v>-</v>
      </c>
      <c r="M10" s="90" t="str">
        <f>IF('Payer Participation Data'!AD15=ISBLANK(""),"-",'Payer Participation Data'!AD15)</f>
        <v>-</v>
      </c>
      <c r="N10" s="90" t="str">
        <f>IF('Payer Participation Data'!AG15=ISBLANK(""),"-",'Payer Participation Data'!AG15)</f>
        <v>-</v>
      </c>
      <c r="O10" s="90" t="str">
        <f>IF('Payer Participation Data'!AJ15=ISBLANK(""),"-",'Payer Participation Data'!AJ15)</f>
        <v>-</v>
      </c>
      <c r="P10" s="90" t="str">
        <f>IF('Payer Participation Data'!AM15=ISBLANK(""),"-",'Payer Participation Data'!AM15)</f>
        <v>-</v>
      </c>
      <c r="Q10" s="90" t="str">
        <f>IF('Payer Participation Data'!AP15=ISBLANK(""),"-",'Payer Participation Data'!AP15)</f>
        <v>-</v>
      </c>
      <c r="R10" s="90" t="str">
        <f>IF('Payer Participation Data'!AS15=ISBLANK(""),"-",'Payer Participation Data'!AS15)</f>
        <v>-</v>
      </c>
      <c r="S10" s="90" t="str">
        <f>IF('Payer Participation Data'!AV15=ISBLANK(""),"-",'Payer Participation Data'!AV15)</f>
        <v>-</v>
      </c>
      <c r="T10" s="90" t="str">
        <f>IF('Payer Participation Data'!AY15=ISBLANK(""),"-",'Payer Participation Data'!AY15)</f>
        <v>-</v>
      </c>
      <c r="U10" s="90" t="str">
        <f>IF('Payer Participation Data'!BB15=ISBLANK(""),"-",'Payer Participation Data'!BB15)</f>
        <v>-</v>
      </c>
      <c r="V10" s="90" t="str">
        <f>IF('Payer Participation Data'!BE15=ISBLANK(""),"-",'Payer Participation Data'!BE15)</f>
        <v>-</v>
      </c>
      <c r="W10" s="90" t="str">
        <f>IF('Payer Participation Data'!BH15=ISBLANK(""),"-",'Payer Participation Data'!BH15)</f>
        <v>-</v>
      </c>
      <c r="X10" s="90" t="str">
        <f>IF('Payer Participation Data'!BK15=ISBLANK(""),"-",'Payer Participation Data'!BK15)</f>
        <v>-</v>
      </c>
    </row>
    <row r="11" spans="2:24" x14ac:dyDescent="0.35">
      <c r="B11" s="161" t="str">
        <f>IF(ISBLANK('Payer Participation Data'!B16),"-",'Payer Participation Data'!B16)</f>
        <v>-</v>
      </c>
      <c r="C11" s="161" t="str">
        <f>IF(ISBLANK('Payer Participation Data'!C16),"-",'Payer Participation Data'!C16)</f>
        <v>-</v>
      </c>
      <c r="D11" s="161" t="str">
        <f>IF(ISBLANK('Payer Participation Data'!D16),"-",'Payer Participation Data'!D16)</f>
        <v>-</v>
      </c>
      <c r="E11" s="90" t="str">
        <f>IF('Payer Participation Data'!F16=ISBLANK(""),"-",'Payer Participation Data'!F16)</f>
        <v>-</v>
      </c>
      <c r="F11" s="90" t="str">
        <f>IF('Payer Participation Data'!I16=ISBLANK(""),"-",'Payer Participation Data'!I16)</f>
        <v>-</v>
      </c>
      <c r="G11" s="90" t="str">
        <f>IF('Payer Participation Data'!L16=ISBLANK(""),"-",'Payer Participation Data'!L16)</f>
        <v>-</v>
      </c>
      <c r="H11" s="90" t="str">
        <f>IF('Payer Participation Data'!O16=ISBLANK(""),"-",'Payer Participation Data'!O16)</f>
        <v>-</v>
      </c>
      <c r="I11" s="90" t="str">
        <f>IF('Payer Participation Data'!R16=ISBLANK(""),"-",'Payer Participation Data'!R16)</f>
        <v>-</v>
      </c>
      <c r="J11" s="90" t="str">
        <f>IF('Payer Participation Data'!U16=ISBLANK(""),"-",'Payer Participation Data'!U16)</f>
        <v>-</v>
      </c>
      <c r="K11" s="90" t="str">
        <f>IF('Payer Participation Data'!X16=ISBLANK(""),"-",'Payer Participation Data'!X16)</f>
        <v>-</v>
      </c>
      <c r="L11" s="90" t="str">
        <f>IF('Payer Participation Data'!AA16=ISBLANK(""),"-",'Payer Participation Data'!AA16)</f>
        <v>-</v>
      </c>
      <c r="M11" s="90" t="str">
        <f>IF('Payer Participation Data'!AD16=ISBLANK(""),"-",'Payer Participation Data'!AD16)</f>
        <v>-</v>
      </c>
      <c r="N11" s="90" t="str">
        <f>IF('Payer Participation Data'!AG16=ISBLANK(""),"-",'Payer Participation Data'!AG16)</f>
        <v>-</v>
      </c>
      <c r="O11" s="90" t="str">
        <f>IF('Payer Participation Data'!AJ16=ISBLANK(""),"-",'Payer Participation Data'!AJ16)</f>
        <v>-</v>
      </c>
      <c r="P11" s="90" t="str">
        <f>IF('Payer Participation Data'!AM16=ISBLANK(""),"-",'Payer Participation Data'!AM16)</f>
        <v>-</v>
      </c>
      <c r="Q11" s="90" t="str">
        <f>IF('Payer Participation Data'!AP16=ISBLANK(""),"-",'Payer Participation Data'!AP16)</f>
        <v>-</v>
      </c>
      <c r="R11" s="90" t="str">
        <f>IF('Payer Participation Data'!AS16=ISBLANK(""),"-",'Payer Participation Data'!AS16)</f>
        <v>-</v>
      </c>
      <c r="S11" s="90" t="str">
        <f>IF('Payer Participation Data'!AV16=ISBLANK(""),"-",'Payer Participation Data'!AV16)</f>
        <v>-</v>
      </c>
      <c r="T11" s="90" t="str">
        <f>IF('Payer Participation Data'!AY16=ISBLANK(""),"-",'Payer Participation Data'!AY16)</f>
        <v>-</v>
      </c>
      <c r="U11" s="90" t="str">
        <f>IF('Payer Participation Data'!BB16=ISBLANK(""),"-",'Payer Participation Data'!BB16)</f>
        <v>-</v>
      </c>
      <c r="V11" s="90" t="str">
        <f>IF('Payer Participation Data'!BE16=ISBLANK(""),"-",'Payer Participation Data'!BE16)</f>
        <v>-</v>
      </c>
      <c r="W11" s="90" t="str">
        <f>IF('Payer Participation Data'!BH16=ISBLANK(""),"-",'Payer Participation Data'!BH16)</f>
        <v>-</v>
      </c>
      <c r="X11" s="90" t="str">
        <f>IF('Payer Participation Data'!BK16=ISBLANK(""),"-",'Payer Participation Data'!BK16)</f>
        <v>-</v>
      </c>
    </row>
    <row r="12" spans="2:24" x14ac:dyDescent="0.35">
      <c r="B12" s="161" t="str">
        <f>IF(ISBLANK('Payer Participation Data'!B17),"-",'Payer Participation Data'!B17)</f>
        <v>-</v>
      </c>
      <c r="C12" s="161" t="str">
        <f>IF(ISBLANK('Payer Participation Data'!C17),"-",'Payer Participation Data'!C17)</f>
        <v>-</v>
      </c>
      <c r="D12" s="161" t="str">
        <f>IF(ISBLANK('Payer Participation Data'!D17),"-",'Payer Participation Data'!D17)</f>
        <v>-</v>
      </c>
      <c r="E12" s="90" t="str">
        <f>IF('Payer Participation Data'!F17=ISBLANK(""),"-",'Payer Participation Data'!F17)</f>
        <v>-</v>
      </c>
      <c r="F12" s="90" t="str">
        <f>IF('Payer Participation Data'!I17=ISBLANK(""),"-",'Payer Participation Data'!I17)</f>
        <v>-</v>
      </c>
      <c r="G12" s="90" t="str">
        <f>IF('Payer Participation Data'!L17=ISBLANK(""),"-",'Payer Participation Data'!L17)</f>
        <v>-</v>
      </c>
      <c r="H12" s="90" t="str">
        <f>IF('Payer Participation Data'!O17=ISBLANK(""),"-",'Payer Participation Data'!O17)</f>
        <v>-</v>
      </c>
      <c r="I12" s="90" t="str">
        <f>IF('Payer Participation Data'!R17=ISBLANK(""),"-",'Payer Participation Data'!R17)</f>
        <v>-</v>
      </c>
      <c r="J12" s="90" t="str">
        <f>IF('Payer Participation Data'!U17=ISBLANK(""),"-",'Payer Participation Data'!U17)</f>
        <v>-</v>
      </c>
      <c r="K12" s="90" t="str">
        <f>IF('Payer Participation Data'!X17=ISBLANK(""),"-",'Payer Participation Data'!X17)</f>
        <v>-</v>
      </c>
      <c r="L12" s="90" t="str">
        <f>IF('Payer Participation Data'!AA17=ISBLANK(""),"-",'Payer Participation Data'!AA17)</f>
        <v>-</v>
      </c>
      <c r="M12" s="90" t="str">
        <f>IF('Payer Participation Data'!AD17=ISBLANK(""),"-",'Payer Participation Data'!AD17)</f>
        <v>-</v>
      </c>
      <c r="N12" s="90" t="str">
        <f>IF('Payer Participation Data'!AG17=ISBLANK(""),"-",'Payer Participation Data'!AG17)</f>
        <v>-</v>
      </c>
      <c r="O12" s="90" t="str">
        <f>IF('Payer Participation Data'!AJ17=ISBLANK(""),"-",'Payer Participation Data'!AJ17)</f>
        <v>-</v>
      </c>
      <c r="P12" s="90" t="str">
        <f>IF('Payer Participation Data'!AM17=ISBLANK(""),"-",'Payer Participation Data'!AM17)</f>
        <v>-</v>
      </c>
      <c r="Q12" s="90" t="str">
        <f>IF('Payer Participation Data'!AP17=ISBLANK(""),"-",'Payer Participation Data'!AP17)</f>
        <v>-</v>
      </c>
      <c r="R12" s="90" t="str">
        <f>IF('Payer Participation Data'!AS17=ISBLANK(""),"-",'Payer Participation Data'!AS17)</f>
        <v>-</v>
      </c>
      <c r="S12" s="90" t="str">
        <f>IF('Payer Participation Data'!AV17=ISBLANK(""),"-",'Payer Participation Data'!AV17)</f>
        <v>-</v>
      </c>
      <c r="T12" s="90" t="str">
        <f>IF('Payer Participation Data'!AY17=ISBLANK(""),"-",'Payer Participation Data'!AY17)</f>
        <v>-</v>
      </c>
      <c r="U12" s="90" t="str">
        <f>IF('Payer Participation Data'!BB17=ISBLANK(""),"-",'Payer Participation Data'!BB17)</f>
        <v>-</v>
      </c>
      <c r="V12" s="90" t="str">
        <f>IF('Payer Participation Data'!BE17=ISBLANK(""),"-",'Payer Participation Data'!BE17)</f>
        <v>-</v>
      </c>
      <c r="W12" s="90" t="str">
        <f>IF('Payer Participation Data'!BH17=ISBLANK(""),"-",'Payer Participation Data'!BH17)</f>
        <v>-</v>
      </c>
      <c r="X12" s="90" t="str">
        <f>IF('Payer Participation Data'!BK17=ISBLANK(""),"-",'Payer Participation Data'!BK17)</f>
        <v>-</v>
      </c>
    </row>
    <row r="13" spans="2:24" x14ac:dyDescent="0.35">
      <c r="B13" s="161" t="str">
        <f>IF(ISBLANK('Payer Participation Data'!B18),"-",'Payer Participation Data'!B18)</f>
        <v>-</v>
      </c>
      <c r="C13" s="161" t="str">
        <f>IF(ISBLANK('Payer Participation Data'!C18),"-",'Payer Participation Data'!C18)</f>
        <v>-</v>
      </c>
      <c r="D13" s="161" t="str">
        <f>IF(ISBLANK('Payer Participation Data'!D18),"-",'Payer Participation Data'!D18)</f>
        <v>-</v>
      </c>
      <c r="E13" s="90" t="str">
        <f>IF('Payer Participation Data'!F18=ISBLANK(""),"-",'Payer Participation Data'!F18)</f>
        <v>-</v>
      </c>
      <c r="F13" s="90" t="str">
        <f>IF('Payer Participation Data'!I18=ISBLANK(""),"-",'Payer Participation Data'!I18)</f>
        <v>-</v>
      </c>
      <c r="G13" s="90" t="str">
        <f>IF('Payer Participation Data'!L18=ISBLANK(""),"-",'Payer Participation Data'!L18)</f>
        <v>-</v>
      </c>
      <c r="H13" s="90" t="str">
        <f>IF('Payer Participation Data'!O18=ISBLANK(""),"-",'Payer Participation Data'!O18)</f>
        <v>-</v>
      </c>
      <c r="I13" s="90" t="str">
        <f>IF('Payer Participation Data'!R18=ISBLANK(""),"-",'Payer Participation Data'!R18)</f>
        <v>-</v>
      </c>
      <c r="J13" s="90" t="str">
        <f>IF('Payer Participation Data'!U18=ISBLANK(""),"-",'Payer Participation Data'!U18)</f>
        <v>-</v>
      </c>
      <c r="K13" s="90" t="str">
        <f>IF('Payer Participation Data'!X18=ISBLANK(""),"-",'Payer Participation Data'!X18)</f>
        <v>-</v>
      </c>
      <c r="L13" s="90" t="str">
        <f>IF('Payer Participation Data'!AA18=ISBLANK(""),"-",'Payer Participation Data'!AA18)</f>
        <v>-</v>
      </c>
      <c r="M13" s="90" t="str">
        <f>IF('Payer Participation Data'!AD18=ISBLANK(""),"-",'Payer Participation Data'!AD18)</f>
        <v>-</v>
      </c>
      <c r="N13" s="90" t="str">
        <f>IF('Payer Participation Data'!AG18=ISBLANK(""),"-",'Payer Participation Data'!AG18)</f>
        <v>-</v>
      </c>
      <c r="O13" s="90" t="str">
        <f>IF('Payer Participation Data'!AJ18=ISBLANK(""),"-",'Payer Participation Data'!AJ18)</f>
        <v>-</v>
      </c>
      <c r="P13" s="90" t="str">
        <f>IF('Payer Participation Data'!AM18=ISBLANK(""),"-",'Payer Participation Data'!AM18)</f>
        <v>-</v>
      </c>
      <c r="Q13" s="90" t="str">
        <f>IF('Payer Participation Data'!AP18=ISBLANK(""),"-",'Payer Participation Data'!AP18)</f>
        <v>-</v>
      </c>
      <c r="R13" s="90" t="str">
        <f>IF('Payer Participation Data'!AS18=ISBLANK(""),"-",'Payer Participation Data'!AS18)</f>
        <v>-</v>
      </c>
      <c r="S13" s="90" t="str">
        <f>IF('Payer Participation Data'!AV18=ISBLANK(""),"-",'Payer Participation Data'!AV18)</f>
        <v>-</v>
      </c>
      <c r="T13" s="90" t="str">
        <f>IF('Payer Participation Data'!AY18=ISBLANK(""),"-",'Payer Participation Data'!AY18)</f>
        <v>-</v>
      </c>
      <c r="U13" s="90" t="str">
        <f>IF('Payer Participation Data'!BB18=ISBLANK(""),"-",'Payer Participation Data'!BB18)</f>
        <v>-</v>
      </c>
      <c r="V13" s="90" t="str">
        <f>IF('Payer Participation Data'!BE18=ISBLANK(""),"-",'Payer Participation Data'!BE18)</f>
        <v>-</v>
      </c>
      <c r="W13" s="90" t="str">
        <f>IF('Payer Participation Data'!BH18=ISBLANK(""),"-",'Payer Participation Data'!BH18)</f>
        <v>-</v>
      </c>
      <c r="X13" s="90" t="str">
        <f>IF('Payer Participation Data'!BK18=ISBLANK(""),"-",'Payer Participation Data'!BK18)</f>
        <v>-</v>
      </c>
    </row>
    <row r="14" spans="2:24" x14ac:dyDescent="0.35">
      <c r="B14" s="161" t="str">
        <f>IF(ISBLANK('Payer Participation Data'!B19),"-",'Payer Participation Data'!B19)</f>
        <v>-</v>
      </c>
      <c r="C14" s="161" t="str">
        <f>IF(ISBLANK('Payer Participation Data'!C19),"-",'Payer Participation Data'!C19)</f>
        <v>-</v>
      </c>
      <c r="D14" s="161" t="str">
        <f>IF(ISBLANK('Payer Participation Data'!D19),"-",'Payer Participation Data'!D19)</f>
        <v>-</v>
      </c>
      <c r="E14" s="90" t="str">
        <f>IF('Payer Participation Data'!F19=ISBLANK(""),"-",'Payer Participation Data'!F19)</f>
        <v>-</v>
      </c>
      <c r="F14" s="90" t="str">
        <f>IF('Payer Participation Data'!I19=ISBLANK(""),"-",'Payer Participation Data'!I19)</f>
        <v>-</v>
      </c>
      <c r="G14" s="90" t="str">
        <f>IF('Payer Participation Data'!L19=ISBLANK(""),"-",'Payer Participation Data'!L19)</f>
        <v>-</v>
      </c>
      <c r="H14" s="90" t="str">
        <f>IF('Payer Participation Data'!O19=ISBLANK(""),"-",'Payer Participation Data'!O19)</f>
        <v>-</v>
      </c>
      <c r="I14" s="90" t="str">
        <f>IF('Payer Participation Data'!R19=ISBLANK(""),"-",'Payer Participation Data'!R19)</f>
        <v>-</v>
      </c>
      <c r="J14" s="90" t="str">
        <f>IF('Payer Participation Data'!U19=ISBLANK(""),"-",'Payer Participation Data'!U19)</f>
        <v>-</v>
      </c>
      <c r="K14" s="90" t="str">
        <f>IF('Payer Participation Data'!X19=ISBLANK(""),"-",'Payer Participation Data'!X19)</f>
        <v>-</v>
      </c>
      <c r="L14" s="90" t="str">
        <f>IF('Payer Participation Data'!AA19=ISBLANK(""),"-",'Payer Participation Data'!AA19)</f>
        <v>-</v>
      </c>
      <c r="M14" s="90" t="str">
        <f>IF('Payer Participation Data'!AD19=ISBLANK(""),"-",'Payer Participation Data'!AD19)</f>
        <v>-</v>
      </c>
      <c r="N14" s="90" t="str">
        <f>IF('Payer Participation Data'!AG19=ISBLANK(""),"-",'Payer Participation Data'!AG19)</f>
        <v>-</v>
      </c>
      <c r="O14" s="90" t="str">
        <f>IF('Payer Participation Data'!AJ19=ISBLANK(""),"-",'Payer Participation Data'!AJ19)</f>
        <v>-</v>
      </c>
      <c r="P14" s="90" t="str">
        <f>IF('Payer Participation Data'!AM19=ISBLANK(""),"-",'Payer Participation Data'!AM19)</f>
        <v>-</v>
      </c>
      <c r="Q14" s="90" t="str">
        <f>IF('Payer Participation Data'!AP19=ISBLANK(""),"-",'Payer Participation Data'!AP19)</f>
        <v>-</v>
      </c>
      <c r="R14" s="90" t="str">
        <f>IF('Payer Participation Data'!AS19=ISBLANK(""),"-",'Payer Participation Data'!AS19)</f>
        <v>-</v>
      </c>
      <c r="S14" s="90" t="str">
        <f>IF('Payer Participation Data'!AV19=ISBLANK(""),"-",'Payer Participation Data'!AV19)</f>
        <v>-</v>
      </c>
      <c r="T14" s="90" t="str">
        <f>IF('Payer Participation Data'!AY19=ISBLANK(""),"-",'Payer Participation Data'!AY19)</f>
        <v>-</v>
      </c>
      <c r="U14" s="90" t="str">
        <f>IF('Payer Participation Data'!BB19=ISBLANK(""),"-",'Payer Participation Data'!BB19)</f>
        <v>-</v>
      </c>
      <c r="V14" s="90" t="str">
        <f>IF('Payer Participation Data'!BE19=ISBLANK(""),"-",'Payer Participation Data'!BE19)</f>
        <v>-</v>
      </c>
      <c r="W14" s="90" t="str">
        <f>IF('Payer Participation Data'!BH19=ISBLANK(""),"-",'Payer Participation Data'!BH19)</f>
        <v>-</v>
      </c>
      <c r="X14" s="90" t="str">
        <f>IF('Payer Participation Data'!BK19=ISBLANK(""),"-",'Payer Participation Data'!BK19)</f>
        <v>-</v>
      </c>
    </row>
    <row r="15" spans="2:24" x14ac:dyDescent="0.35">
      <c r="B15" s="161" t="str">
        <f>IF(ISBLANK('Payer Participation Data'!B20),"-",'Payer Participation Data'!B20)</f>
        <v>-</v>
      </c>
      <c r="C15" s="161" t="str">
        <f>IF(ISBLANK('Payer Participation Data'!C20),"-",'Payer Participation Data'!C20)</f>
        <v>-</v>
      </c>
      <c r="D15" s="161" t="str">
        <f>IF(ISBLANK('Payer Participation Data'!D20),"-",'Payer Participation Data'!D20)</f>
        <v>-</v>
      </c>
      <c r="E15" s="90" t="str">
        <f>IF('Payer Participation Data'!F20=ISBLANK(""),"-",'Payer Participation Data'!F20)</f>
        <v>-</v>
      </c>
      <c r="F15" s="90" t="str">
        <f>IF('Payer Participation Data'!I20=ISBLANK(""),"-",'Payer Participation Data'!I20)</f>
        <v>-</v>
      </c>
      <c r="G15" s="90" t="str">
        <f>IF('Payer Participation Data'!L20=ISBLANK(""),"-",'Payer Participation Data'!L20)</f>
        <v>-</v>
      </c>
      <c r="H15" s="90" t="str">
        <f>IF('Payer Participation Data'!O20=ISBLANK(""),"-",'Payer Participation Data'!O20)</f>
        <v>-</v>
      </c>
      <c r="I15" s="90" t="str">
        <f>IF('Payer Participation Data'!R20=ISBLANK(""),"-",'Payer Participation Data'!R20)</f>
        <v>-</v>
      </c>
      <c r="J15" s="90" t="str">
        <f>IF('Payer Participation Data'!U20=ISBLANK(""),"-",'Payer Participation Data'!U20)</f>
        <v>-</v>
      </c>
      <c r="K15" s="90" t="str">
        <f>IF('Payer Participation Data'!X20=ISBLANK(""),"-",'Payer Participation Data'!X20)</f>
        <v>-</v>
      </c>
      <c r="L15" s="90" t="str">
        <f>IF('Payer Participation Data'!AA20=ISBLANK(""),"-",'Payer Participation Data'!AA20)</f>
        <v>-</v>
      </c>
      <c r="M15" s="90" t="str">
        <f>IF('Payer Participation Data'!AD20=ISBLANK(""),"-",'Payer Participation Data'!AD20)</f>
        <v>-</v>
      </c>
      <c r="N15" s="90" t="str">
        <f>IF('Payer Participation Data'!AG20=ISBLANK(""),"-",'Payer Participation Data'!AG20)</f>
        <v>-</v>
      </c>
      <c r="O15" s="90" t="str">
        <f>IF('Payer Participation Data'!AJ20=ISBLANK(""),"-",'Payer Participation Data'!AJ20)</f>
        <v>-</v>
      </c>
      <c r="P15" s="90" t="str">
        <f>IF('Payer Participation Data'!AM20=ISBLANK(""),"-",'Payer Participation Data'!AM20)</f>
        <v>-</v>
      </c>
      <c r="Q15" s="90" t="str">
        <f>IF('Payer Participation Data'!AP20=ISBLANK(""),"-",'Payer Participation Data'!AP20)</f>
        <v>-</v>
      </c>
      <c r="R15" s="90" t="str">
        <f>IF('Payer Participation Data'!AS20=ISBLANK(""),"-",'Payer Participation Data'!AS20)</f>
        <v>-</v>
      </c>
      <c r="S15" s="90" t="str">
        <f>IF('Payer Participation Data'!AV20=ISBLANK(""),"-",'Payer Participation Data'!AV20)</f>
        <v>-</v>
      </c>
      <c r="T15" s="90" t="str">
        <f>IF('Payer Participation Data'!AY20=ISBLANK(""),"-",'Payer Participation Data'!AY20)</f>
        <v>-</v>
      </c>
      <c r="U15" s="90" t="str">
        <f>IF('Payer Participation Data'!BB20=ISBLANK(""),"-",'Payer Participation Data'!BB20)</f>
        <v>-</v>
      </c>
      <c r="V15" s="90" t="str">
        <f>IF('Payer Participation Data'!BE20=ISBLANK(""),"-",'Payer Participation Data'!BE20)</f>
        <v>-</v>
      </c>
      <c r="W15" s="90" t="str">
        <f>IF('Payer Participation Data'!BH20=ISBLANK(""),"-",'Payer Participation Data'!BH20)</f>
        <v>-</v>
      </c>
      <c r="X15" s="90" t="str">
        <f>IF('Payer Participation Data'!BK20=ISBLANK(""),"-",'Payer Participation Data'!BK20)</f>
        <v>-</v>
      </c>
    </row>
    <row r="16" spans="2:24" x14ac:dyDescent="0.35">
      <c r="B16" s="161" t="str">
        <f>IF(ISBLANK('Payer Participation Data'!B21),"-",'Payer Participation Data'!B21)</f>
        <v>-</v>
      </c>
      <c r="C16" s="161" t="str">
        <f>IF(ISBLANK('Payer Participation Data'!C21),"-",'Payer Participation Data'!C21)</f>
        <v>-</v>
      </c>
      <c r="D16" s="161" t="str">
        <f>IF(ISBLANK('Payer Participation Data'!D21),"-",'Payer Participation Data'!D21)</f>
        <v>-</v>
      </c>
      <c r="E16" s="90" t="str">
        <f>IF('Payer Participation Data'!F21=ISBLANK(""),"-",'Payer Participation Data'!F21)</f>
        <v>-</v>
      </c>
      <c r="F16" s="90" t="str">
        <f>IF('Payer Participation Data'!I21=ISBLANK(""),"-",'Payer Participation Data'!I21)</f>
        <v>-</v>
      </c>
      <c r="G16" s="90" t="str">
        <f>IF('Payer Participation Data'!L21=ISBLANK(""),"-",'Payer Participation Data'!L21)</f>
        <v>-</v>
      </c>
      <c r="H16" s="90" t="str">
        <f>IF('Payer Participation Data'!O21=ISBLANK(""),"-",'Payer Participation Data'!O21)</f>
        <v>-</v>
      </c>
      <c r="I16" s="90" t="str">
        <f>IF('Payer Participation Data'!R21=ISBLANK(""),"-",'Payer Participation Data'!R21)</f>
        <v>-</v>
      </c>
      <c r="J16" s="90" t="str">
        <f>IF('Payer Participation Data'!U21=ISBLANK(""),"-",'Payer Participation Data'!U21)</f>
        <v>-</v>
      </c>
      <c r="K16" s="90" t="str">
        <f>IF('Payer Participation Data'!X21=ISBLANK(""),"-",'Payer Participation Data'!X21)</f>
        <v>-</v>
      </c>
      <c r="L16" s="90" t="str">
        <f>IF('Payer Participation Data'!AA21=ISBLANK(""),"-",'Payer Participation Data'!AA21)</f>
        <v>-</v>
      </c>
      <c r="M16" s="90" t="str">
        <f>IF('Payer Participation Data'!AD21=ISBLANK(""),"-",'Payer Participation Data'!AD21)</f>
        <v>-</v>
      </c>
      <c r="N16" s="90" t="str">
        <f>IF('Payer Participation Data'!AG21=ISBLANK(""),"-",'Payer Participation Data'!AG21)</f>
        <v>-</v>
      </c>
      <c r="O16" s="90" t="str">
        <f>IF('Payer Participation Data'!AJ21=ISBLANK(""),"-",'Payer Participation Data'!AJ21)</f>
        <v>-</v>
      </c>
      <c r="P16" s="90" t="str">
        <f>IF('Payer Participation Data'!AM21=ISBLANK(""),"-",'Payer Participation Data'!AM21)</f>
        <v>-</v>
      </c>
      <c r="Q16" s="90" t="str">
        <f>IF('Payer Participation Data'!AP21=ISBLANK(""),"-",'Payer Participation Data'!AP21)</f>
        <v>-</v>
      </c>
      <c r="R16" s="90" t="str">
        <f>IF('Payer Participation Data'!AS21=ISBLANK(""),"-",'Payer Participation Data'!AS21)</f>
        <v>-</v>
      </c>
      <c r="S16" s="90" t="str">
        <f>IF('Payer Participation Data'!AV21=ISBLANK(""),"-",'Payer Participation Data'!AV21)</f>
        <v>-</v>
      </c>
      <c r="T16" s="90" t="str">
        <f>IF('Payer Participation Data'!AY21=ISBLANK(""),"-",'Payer Participation Data'!AY21)</f>
        <v>-</v>
      </c>
      <c r="U16" s="90" t="str">
        <f>IF('Payer Participation Data'!BB21=ISBLANK(""),"-",'Payer Participation Data'!BB21)</f>
        <v>-</v>
      </c>
      <c r="V16" s="90" t="str">
        <f>IF('Payer Participation Data'!BE21=ISBLANK(""),"-",'Payer Participation Data'!BE21)</f>
        <v>-</v>
      </c>
      <c r="W16" s="90" t="str">
        <f>IF('Payer Participation Data'!BH21=ISBLANK(""),"-",'Payer Participation Data'!BH21)</f>
        <v>-</v>
      </c>
      <c r="X16" s="90" t="str">
        <f>IF('Payer Participation Data'!BK21=ISBLANK(""),"-",'Payer Participation Data'!BK21)</f>
        <v>-</v>
      </c>
    </row>
    <row r="17" spans="2:24" x14ac:dyDescent="0.35">
      <c r="B17" s="161" t="str">
        <f>IF(ISBLANK('Payer Participation Data'!B22),"-",'Payer Participation Data'!B22)</f>
        <v>-</v>
      </c>
      <c r="C17" s="161" t="str">
        <f>IF(ISBLANK('Payer Participation Data'!C22),"-",'Payer Participation Data'!C22)</f>
        <v>-</v>
      </c>
      <c r="D17" s="161" t="str">
        <f>IF(ISBLANK('Payer Participation Data'!D22),"-",'Payer Participation Data'!D22)</f>
        <v>-</v>
      </c>
      <c r="E17" s="90" t="str">
        <f>IF('Payer Participation Data'!F22=ISBLANK(""),"-",'Payer Participation Data'!F22)</f>
        <v>-</v>
      </c>
      <c r="F17" s="90" t="str">
        <f>IF('Payer Participation Data'!I22=ISBLANK(""),"-",'Payer Participation Data'!I22)</f>
        <v>-</v>
      </c>
      <c r="G17" s="90" t="str">
        <f>IF('Payer Participation Data'!L22=ISBLANK(""),"-",'Payer Participation Data'!L22)</f>
        <v>-</v>
      </c>
      <c r="H17" s="90" t="str">
        <f>IF('Payer Participation Data'!O22=ISBLANK(""),"-",'Payer Participation Data'!O22)</f>
        <v>-</v>
      </c>
      <c r="I17" s="90" t="str">
        <f>IF('Payer Participation Data'!R22=ISBLANK(""),"-",'Payer Participation Data'!R22)</f>
        <v>-</v>
      </c>
      <c r="J17" s="90" t="str">
        <f>IF('Payer Participation Data'!U22=ISBLANK(""),"-",'Payer Participation Data'!U22)</f>
        <v>-</v>
      </c>
      <c r="K17" s="90" t="str">
        <f>IF('Payer Participation Data'!X22=ISBLANK(""),"-",'Payer Participation Data'!X22)</f>
        <v>-</v>
      </c>
      <c r="L17" s="90" t="str">
        <f>IF('Payer Participation Data'!AA22=ISBLANK(""),"-",'Payer Participation Data'!AA22)</f>
        <v>-</v>
      </c>
      <c r="M17" s="90" t="str">
        <f>IF('Payer Participation Data'!AD22=ISBLANK(""),"-",'Payer Participation Data'!AD22)</f>
        <v>-</v>
      </c>
      <c r="N17" s="90" t="str">
        <f>IF('Payer Participation Data'!AG22=ISBLANK(""),"-",'Payer Participation Data'!AG22)</f>
        <v>-</v>
      </c>
      <c r="O17" s="90" t="str">
        <f>IF('Payer Participation Data'!AJ22=ISBLANK(""),"-",'Payer Participation Data'!AJ22)</f>
        <v>-</v>
      </c>
      <c r="P17" s="90" t="str">
        <f>IF('Payer Participation Data'!AM22=ISBLANK(""),"-",'Payer Participation Data'!AM22)</f>
        <v>-</v>
      </c>
      <c r="Q17" s="90" t="str">
        <f>IF('Payer Participation Data'!AP22=ISBLANK(""),"-",'Payer Participation Data'!AP22)</f>
        <v>-</v>
      </c>
      <c r="R17" s="90" t="str">
        <f>IF('Payer Participation Data'!AS22=ISBLANK(""),"-",'Payer Participation Data'!AS22)</f>
        <v>-</v>
      </c>
      <c r="S17" s="90" t="str">
        <f>IF('Payer Participation Data'!AV22=ISBLANK(""),"-",'Payer Participation Data'!AV22)</f>
        <v>-</v>
      </c>
      <c r="T17" s="90" t="str">
        <f>IF('Payer Participation Data'!AY22=ISBLANK(""),"-",'Payer Participation Data'!AY22)</f>
        <v>-</v>
      </c>
      <c r="U17" s="90" t="str">
        <f>IF('Payer Participation Data'!BB22=ISBLANK(""),"-",'Payer Participation Data'!BB22)</f>
        <v>-</v>
      </c>
      <c r="V17" s="90" t="str">
        <f>IF('Payer Participation Data'!BE22=ISBLANK(""),"-",'Payer Participation Data'!BE22)</f>
        <v>-</v>
      </c>
      <c r="W17" s="90" t="str">
        <f>IF('Payer Participation Data'!BH22=ISBLANK(""),"-",'Payer Participation Data'!BH22)</f>
        <v>-</v>
      </c>
      <c r="X17" s="90" t="str">
        <f>IF('Payer Participation Data'!BK22=ISBLANK(""),"-",'Payer Participation Data'!BK22)</f>
        <v>-</v>
      </c>
    </row>
    <row r="18" spans="2:24" x14ac:dyDescent="0.35">
      <c r="B18" s="161" t="str">
        <f>IF(ISBLANK('Payer Participation Data'!B23),"-",'Payer Participation Data'!B23)</f>
        <v>-</v>
      </c>
      <c r="C18" s="161" t="str">
        <f>IF(ISBLANK('Payer Participation Data'!C23),"-",'Payer Participation Data'!C23)</f>
        <v>-</v>
      </c>
      <c r="D18" s="161" t="str">
        <f>IF(ISBLANK('Payer Participation Data'!D23),"-",'Payer Participation Data'!D23)</f>
        <v>-</v>
      </c>
      <c r="E18" s="90" t="str">
        <f>IF('Payer Participation Data'!F23=ISBLANK(""),"-",'Payer Participation Data'!F23)</f>
        <v>-</v>
      </c>
      <c r="F18" s="90" t="str">
        <f>IF('Payer Participation Data'!I23=ISBLANK(""),"-",'Payer Participation Data'!I23)</f>
        <v>-</v>
      </c>
      <c r="G18" s="90" t="str">
        <f>IF('Payer Participation Data'!L23=ISBLANK(""),"-",'Payer Participation Data'!L23)</f>
        <v>-</v>
      </c>
      <c r="H18" s="90" t="str">
        <f>IF('Payer Participation Data'!O23=ISBLANK(""),"-",'Payer Participation Data'!O23)</f>
        <v>-</v>
      </c>
      <c r="I18" s="90" t="str">
        <f>IF('Payer Participation Data'!R23=ISBLANK(""),"-",'Payer Participation Data'!R23)</f>
        <v>-</v>
      </c>
      <c r="J18" s="90" t="str">
        <f>IF('Payer Participation Data'!U23=ISBLANK(""),"-",'Payer Participation Data'!U23)</f>
        <v>-</v>
      </c>
      <c r="K18" s="90" t="str">
        <f>IF('Payer Participation Data'!X23=ISBLANK(""),"-",'Payer Participation Data'!X23)</f>
        <v>-</v>
      </c>
      <c r="L18" s="90" t="str">
        <f>IF('Payer Participation Data'!AA23=ISBLANK(""),"-",'Payer Participation Data'!AA23)</f>
        <v>-</v>
      </c>
      <c r="M18" s="90" t="str">
        <f>IF('Payer Participation Data'!AD23=ISBLANK(""),"-",'Payer Participation Data'!AD23)</f>
        <v>-</v>
      </c>
      <c r="N18" s="90" t="str">
        <f>IF('Payer Participation Data'!AG23=ISBLANK(""),"-",'Payer Participation Data'!AG23)</f>
        <v>-</v>
      </c>
      <c r="O18" s="90" t="str">
        <f>IF('Payer Participation Data'!AJ23=ISBLANK(""),"-",'Payer Participation Data'!AJ23)</f>
        <v>-</v>
      </c>
      <c r="P18" s="90" t="str">
        <f>IF('Payer Participation Data'!AM23=ISBLANK(""),"-",'Payer Participation Data'!AM23)</f>
        <v>-</v>
      </c>
      <c r="Q18" s="90" t="str">
        <f>IF('Payer Participation Data'!AP23=ISBLANK(""),"-",'Payer Participation Data'!AP23)</f>
        <v>-</v>
      </c>
      <c r="R18" s="90" t="str">
        <f>IF('Payer Participation Data'!AS23=ISBLANK(""),"-",'Payer Participation Data'!AS23)</f>
        <v>-</v>
      </c>
      <c r="S18" s="90" t="str">
        <f>IF('Payer Participation Data'!AV23=ISBLANK(""),"-",'Payer Participation Data'!AV23)</f>
        <v>-</v>
      </c>
      <c r="T18" s="90" t="str">
        <f>IF('Payer Participation Data'!AY23=ISBLANK(""),"-",'Payer Participation Data'!AY23)</f>
        <v>-</v>
      </c>
      <c r="U18" s="90" t="str">
        <f>IF('Payer Participation Data'!BB23=ISBLANK(""),"-",'Payer Participation Data'!BB23)</f>
        <v>-</v>
      </c>
      <c r="V18" s="90" t="str">
        <f>IF('Payer Participation Data'!BE23=ISBLANK(""),"-",'Payer Participation Data'!BE23)</f>
        <v>-</v>
      </c>
      <c r="W18" s="90" t="str">
        <f>IF('Payer Participation Data'!BH23=ISBLANK(""),"-",'Payer Participation Data'!BH23)</f>
        <v>-</v>
      </c>
      <c r="X18" s="90" t="str">
        <f>IF('Payer Participation Data'!BK23=ISBLANK(""),"-",'Payer Participation Data'!BK23)</f>
        <v>-</v>
      </c>
    </row>
    <row r="19" spans="2:24" x14ac:dyDescent="0.35">
      <c r="B19" s="161" t="str">
        <f>IF(ISBLANK('Payer Participation Data'!B24),"-",'Payer Participation Data'!B24)</f>
        <v>-</v>
      </c>
      <c r="C19" s="161" t="str">
        <f>IF(ISBLANK('Payer Participation Data'!C24),"-",'Payer Participation Data'!C24)</f>
        <v>-</v>
      </c>
      <c r="D19" s="161" t="str">
        <f>IF(ISBLANK('Payer Participation Data'!D24),"-",'Payer Participation Data'!D24)</f>
        <v>-</v>
      </c>
      <c r="E19" s="90" t="str">
        <f>IF('Payer Participation Data'!F24=ISBLANK(""),"-",'Payer Participation Data'!F24)</f>
        <v>-</v>
      </c>
      <c r="F19" s="90" t="str">
        <f>IF('Payer Participation Data'!I24=ISBLANK(""),"-",'Payer Participation Data'!I24)</f>
        <v>-</v>
      </c>
      <c r="G19" s="90" t="str">
        <f>IF('Payer Participation Data'!L24=ISBLANK(""),"-",'Payer Participation Data'!L24)</f>
        <v>-</v>
      </c>
      <c r="H19" s="90" t="str">
        <f>IF('Payer Participation Data'!O24=ISBLANK(""),"-",'Payer Participation Data'!O24)</f>
        <v>-</v>
      </c>
      <c r="I19" s="90" t="str">
        <f>IF('Payer Participation Data'!R24=ISBLANK(""),"-",'Payer Participation Data'!R24)</f>
        <v>-</v>
      </c>
      <c r="J19" s="90" t="str">
        <f>IF('Payer Participation Data'!U24=ISBLANK(""),"-",'Payer Participation Data'!U24)</f>
        <v>-</v>
      </c>
      <c r="K19" s="90" t="str">
        <f>IF('Payer Participation Data'!X24=ISBLANK(""),"-",'Payer Participation Data'!X24)</f>
        <v>-</v>
      </c>
      <c r="L19" s="90" t="str">
        <f>IF('Payer Participation Data'!AA24=ISBLANK(""),"-",'Payer Participation Data'!AA24)</f>
        <v>-</v>
      </c>
      <c r="M19" s="90" t="str">
        <f>IF('Payer Participation Data'!AD24=ISBLANK(""),"-",'Payer Participation Data'!AD24)</f>
        <v>-</v>
      </c>
      <c r="N19" s="90" t="str">
        <f>IF('Payer Participation Data'!AG24=ISBLANK(""),"-",'Payer Participation Data'!AG24)</f>
        <v>-</v>
      </c>
      <c r="O19" s="90" t="str">
        <f>IF('Payer Participation Data'!AJ24=ISBLANK(""),"-",'Payer Participation Data'!AJ24)</f>
        <v>-</v>
      </c>
      <c r="P19" s="90" t="str">
        <f>IF('Payer Participation Data'!AM24=ISBLANK(""),"-",'Payer Participation Data'!AM24)</f>
        <v>-</v>
      </c>
      <c r="Q19" s="90" t="str">
        <f>IF('Payer Participation Data'!AP24=ISBLANK(""),"-",'Payer Participation Data'!AP24)</f>
        <v>-</v>
      </c>
      <c r="R19" s="90" t="str">
        <f>IF('Payer Participation Data'!AS24=ISBLANK(""),"-",'Payer Participation Data'!AS24)</f>
        <v>-</v>
      </c>
      <c r="S19" s="90" t="str">
        <f>IF('Payer Participation Data'!AV24=ISBLANK(""),"-",'Payer Participation Data'!AV24)</f>
        <v>-</v>
      </c>
      <c r="T19" s="90" t="str">
        <f>IF('Payer Participation Data'!AY24=ISBLANK(""),"-",'Payer Participation Data'!AY24)</f>
        <v>-</v>
      </c>
      <c r="U19" s="90" t="str">
        <f>IF('Payer Participation Data'!BB24=ISBLANK(""),"-",'Payer Participation Data'!BB24)</f>
        <v>-</v>
      </c>
      <c r="V19" s="90" t="str">
        <f>IF('Payer Participation Data'!BE24=ISBLANK(""),"-",'Payer Participation Data'!BE24)</f>
        <v>-</v>
      </c>
      <c r="W19" s="90" t="str">
        <f>IF('Payer Participation Data'!BH24=ISBLANK(""),"-",'Payer Participation Data'!BH24)</f>
        <v>-</v>
      </c>
      <c r="X19" s="90" t="str">
        <f>IF('Payer Participation Data'!BK24=ISBLANK(""),"-",'Payer Participation Data'!BK24)</f>
        <v>-</v>
      </c>
    </row>
    <row r="20" spans="2:24" x14ac:dyDescent="0.35">
      <c r="B20" s="161" t="str">
        <f>IF(ISBLANK('Payer Participation Data'!B25),"-",'Payer Participation Data'!B25)</f>
        <v>-</v>
      </c>
      <c r="C20" s="161" t="str">
        <f>IF(ISBLANK('Payer Participation Data'!C25),"-",'Payer Participation Data'!C25)</f>
        <v>-</v>
      </c>
      <c r="D20" s="161" t="str">
        <f>IF(ISBLANK('Payer Participation Data'!D25),"-",'Payer Participation Data'!D25)</f>
        <v>-</v>
      </c>
      <c r="E20" s="90" t="str">
        <f>IF('Payer Participation Data'!F25=ISBLANK(""),"-",'Payer Participation Data'!F25)</f>
        <v>-</v>
      </c>
      <c r="F20" s="90" t="str">
        <f>IF('Payer Participation Data'!I25=ISBLANK(""),"-",'Payer Participation Data'!I25)</f>
        <v>-</v>
      </c>
      <c r="G20" s="90" t="str">
        <f>IF('Payer Participation Data'!L25=ISBLANK(""),"-",'Payer Participation Data'!L25)</f>
        <v>-</v>
      </c>
      <c r="H20" s="90" t="str">
        <f>IF('Payer Participation Data'!O25=ISBLANK(""),"-",'Payer Participation Data'!O25)</f>
        <v>-</v>
      </c>
      <c r="I20" s="90" t="str">
        <f>IF('Payer Participation Data'!R25=ISBLANK(""),"-",'Payer Participation Data'!R25)</f>
        <v>-</v>
      </c>
      <c r="J20" s="90" t="str">
        <f>IF('Payer Participation Data'!U25=ISBLANK(""),"-",'Payer Participation Data'!U25)</f>
        <v>-</v>
      </c>
      <c r="K20" s="90" t="str">
        <f>IF('Payer Participation Data'!X25=ISBLANK(""),"-",'Payer Participation Data'!X25)</f>
        <v>-</v>
      </c>
      <c r="L20" s="90" t="str">
        <f>IF('Payer Participation Data'!AA25=ISBLANK(""),"-",'Payer Participation Data'!AA25)</f>
        <v>-</v>
      </c>
      <c r="M20" s="90" t="str">
        <f>IF('Payer Participation Data'!AD25=ISBLANK(""),"-",'Payer Participation Data'!AD25)</f>
        <v>-</v>
      </c>
      <c r="N20" s="90" t="str">
        <f>IF('Payer Participation Data'!AG25=ISBLANK(""),"-",'Payer Participation Data'!AG25)</f>
        <v>-</v>
      </c>
      <c r="O20" s="90" t="str">
        <f>IF('Payer Participation Data'!AJ25=ISBLANK(""),"-",'Payer Participation Data'!AJ25)</f>
        <v>-</v>
      </c>
      <c r="P20" s="90" t="str">
        <f>IF('Payer Participation Data'!AM25=ISBLANK(""),"-",'Payer Participation Data'!AM25)</f>
        <v>-</v>
      </c>
      <c r="Q20" s="90" t="str">
        <f>IF('Payer Participation Data'!AP25=ISBLANK(""),"-",'Payer Participation Data'!AP25)</f>
        <v>-</v>
      </c>
      <c r="R20" s="90" t="str">
        <f>IF('Payer Participation Data'!AS25=ISBLANK(""),"-",'Payer Participation Data'!AS25)</f>
        <v>-</v>
      </c>
      <c r="S20" s="90" t="str">
        <f>IF('Payer Participation Data'!AV25=ISBLANK(""),"-",'Payer Participation Data'!AV25)</f>
        <v>-</v>
      </c>
      <c r="T20" s="90" t="str">
        <f>IF('Payer Participation Data'!AY25=ISBLANK(""),"-",'Payer Participation Data'!AY25)</f>
        <v>-</v>
      </c>
      <c r="U20" s="90" t="str">
        <f>IF('Payer Participation Data'!BB25=ISBLANK(""),"-",'Payer Participation Data'!BB25)</f>
        <v>-</v>
      </c>
      <c r="V20" s="90" t="str">
        <f>IF('Payer Participation Data'!BE25=ISBLANK(""),"-",'Payer Participation Data'!BE25)</f>
        <v>-</v>
      </c>
      <c r="W20" s="90" t="str">
        <f>IF('Payer Participation Data'!BH25=ISBLANK(""),"-",'Payer Participation Data'!BH25)</f>
        <v>-</v>
      </c>
      <c r="X20" s="90" t="str">
        <f>IF('Payer Participation Data'!BK25=ISBLANK(""),"-",'Payer Participation Data'!BK25)</f>
        <v>-</v>
      </c>
    </row>
    <row r="21" spans="2:24" x14ac:dyDescent="0.35">
      <c r="B21" s="161" t="str">
        <f>IF(ISBLANK('Payer Participation Data'!B26),"-",'Payer Participation Data'!B26)</f>
        <v>-</v>
      </c>
      <c r="C21" s="161" t="str">
        <f>IF(ISBLANK('Payer Participation Data'!C26),"-",'Payer Participation Data'!C26)</f>
        <v>-</v>
      </c>
      <c r="D21" s="161" t="str">
        <f>IF(ISBLANK('Payer Participation Data'!D26),"-",'Payer Participation Data'!D26)</f>
        <v>-</v>
      </c>
      <c r="E21" s="90" t="str">
        <f>IF('Payer Participation Data'!F26=ISBLANK(""),"-",'Payer Participation Data'!F26)</f>
        <v>-</v>
      </c>
      <c r="F21" s="90" t="str">
        <f>IF('Payer Participation Data'!I26=ISBLANK(""),"-",'Payer Participation Data'!I26)</f>
        <v>-</v>
      </c>
      <c r="G21" s="90" t="str">
        <f>IF('Payer Participation Data'!L26=ISBLANK(""),"-",'Payer Participation Data'!L26)</f>
        <v>-</v>
      </c>
      <c r="H21" s="90" t="str">
        <f>IF('Payer Participation Data'!O26=ISBLANK(""),"-",'Payer Participation Data'!O26)</f>
        <v>-</v>
      </c>
      <c r="I21" s="90" t="str">
        <f>IF('Payer Participation Data'!R26=ISBLANK(""),"-",'Payer Participation Data'!R26)</f>
        <v>-</v>
      </c>
      <c r="J21" s="90" t="str">
        <f>IF('Payer Participation Data'!U26=ISBLANK(""),"-",'Payer Participation Data'!U26)</f>
        <v>-</v>
      </c>
      <c r="K21" s="90" t="str">
        <f>IF('Payer Participation Data'!X26=ISBLANK(""),"-",'Payer Participation Data'!X26)</f>
        <v>-</v>
      </c>
      <c r="L21" s="90" t="str">
        <f>IF('Payer Participation Data'!AA26=ISBLANK(""),"-",'Payer Participation Data'!AA26)</f>
        <v>-</v>
      </c>
      <c r="M21" s="90" t="str">
        <f>IF('Payer Participation Data'!AD26=ISBLANK(""),"-",'Payer Participation Data'!AD26)</f>
        <v>-</v>
      </c>
      <c r="N21" s="90" t="str">
        <f>IF('Payer Participation Data'!AG26=ISBLANK(""),"-",'Payer Participation Data'!AG26)</f>
        <v>-</v>
      </c>
      <c r="O21" s="90" t="str">
        <f>IF('Payer Participation Data'!AJ26=ISBLANK(""),"-",'Payer Participation Data'!AJ26)</f>
        <v>-</v>
      </c>
      <c r="P21" s="90" t="str">
        <f>IF('Payer Participation Data'!AM26=ISBLANK(""),"-",'Payer Participation Data'!AM26)</f>
        <v>-</v>
      </c>
      <c r="Q21" s="90" t="str">
        <f>IF('Payer Participation Data'!AP26=ISBLANK(""),"-",'Payer Participation Data'!AP26)</f>
        <v>-</v>
      </c>
      <c r="R21" s="90" t="str">
        <f>IF('Payer Participation Data'!AS26=ISBLANK(""),"-",'Payer Participation Data'!AS26)</f>
        <v>-</v>
      </c>
      <c r="S21" s="90" t="str">
        <f>IF('Payer Participation Data'!AV26=ISBLANK(""),"-",'Payer Participation Data'!AV26)</f>
        <v>-</v>
      </c>
      <c r="T21" s="90" t="str">
        <f>IF('Payer Participation Data'!AY26=ISBLANK(""),"-",'Payer Participation Data'!AY26)</f>
        <v>-</v>
      </c>
      <c r="U21" s="90" t="str">
        <f>IF('Payer Participation Data'!BB26=ISBLANK(""),"-",'Payer Participation Data'!BB26)</f>
        <v>-</v>
      </c>
      <c r="V21" s="90" t="str">
        <f>IF('Payer Participation Data'!BE26=ISBLANK(""),"-",'Payer Participation Data'!BE26)</f>
        <v>-</v>
      </c>
      <c r="W21" s="90" t="str">
        <f>IF('Payer Participation Data'!BH26=ISBLANK(""),"-",'Payer Participation Data'!BH26)</f>
        <v>-</v>
      </c>
      <c r="X21" s="90" t="str">
        <f>IF('Payer Participation Data'!BK26=ISBLANK(""),"-",'Payer Participation Data'!BK26)</f>
        <v>-</v>
      </c>
    </row>
    <row r="22" spans="2:24" x14ac:dyDescent="0.35">
      <c r="B22" s="161" t="str">
        <f>IF(ISBLANK('Payer Participation Data'!B27),"-",'Payer Participation Data'!B27)</f>
        <v>-</v>
      </c>
      <c r="C22" s="161" t="str">
        <f>IF(ISBLANK('Payer Participation Data'!C27),"-",'Payer Participation Data'!C27)</f>
        <v>-</v>
      </c>
      <c r="D22" s="161" t="str">
        <f>IF(ISBLANK('Payer Participation Data'!D27),"-",'Payer Participation Data'!D27)</f>
        <v>-</v>
      </c>
      <c r="E22" s="90" t="str">
        <f>IF('Payer Participation Data'!F27=ISBLANK(""),"-",'Payer Participation Data'!F27)</f>
        <v>-</v>
      </c>
      <c r="F22" s="90" t="str">
        <f>IF('Payer Participation Data'!I27=ISBLANK(""),"-",'Payer Participation Data'!I27)</f>
        <v>-</v>
      </c>
      <c r="G22" s="90" t="str">
        <f>IF('Payer Participation Data'!L27=ISBLANK(""),"-",'Payer Participation Data'!L27)</f>
        <v>-</v>
      </c>
      <c r="H22" s="90" t="str">
        <f>IF('Payer Participation Data'!O27=ISBLANK(""),"-",'Payer Participation Data'!O27)</f>
        <v>-</v>
      </c>
      <c r="I22" s="90" t="str">
        <f>IF('Payer Participation Data'!R27=ISBLANK(""),"-",'Payer Participation Data'!R27)</f>
        <v>-</v>
      </c>
      <c r="J22" s="90" t="str">
        <f>IF('Payer Participation Data'!U27=ISBLANK(""),"-",'Payer Participation Data'!U27)</f>
        <v>-</v>
      </c>
      <c r="K22" s="90" t="str">
        <f>IF('Payer Participation Data'!X27=ISBLANK(""),"-",'Payer Participation Data'!X27)</f>
        <v>-</v>
      </c>
      <c r="L22" s="90" t="str">
        <f>IF('Payer Participation Data'!AA27=ISBLANK(""),"-",'Payer Participation Data'!AA27)</f>
        <v>-</v>
      </c>
      <c r="M22" s="90" t="str">
        <f>IF('Payer Participation Data'!AD27=ISBLANK(""),"-",'Payer Participation Data'!AD27)</f>
        <v>-</v>
      </c>
      <c r="N22" s="90" t="str">
        <f>IF('Payer Participation Data'!AG27=ISBLANK(""),"-",'Payer Participation Data'!AG27)</f>
        <v>-</v>
      </c>
      <c r="O22" s="90" t="str">
        <f>IF('Payer Participation Data'!AJ27=ISBLANK(""),"-",'Payer Participation Data'!AJ27)</f>
        <v>-</v>
      </c>
      <c r="P22" s="90" t="str">
        <f>IF('Payer Participation Data'!AM27=ISBLANK(""),"-",'Payer Participation Data'!AM27)</f>
        <v>-</v>
      </c>
      <c r="Q22" s="90" t="str">
        <f>IF('Payer Participation Data'!AP27=ISBLANK(""),"-",'Payer Participation Data'!AP27)</f>
        <v>-</v>
      </c>
      <c r="R22" s="90" t="str">
        <f>IF('Payer Participation Data'!AS27=ISBLANK(""),"-",'Payer Participation Data'!AS27)</f>
        <v>-</v>
      </c>
      <c r="S22" s="90" t="str">
        <f>IF('Payer Participation Data'!AV27=ISBLANK(""),"-",'Payer Participation Data'!AV27)</f>
        <v>-</v>
      </c>
      <c r="T22" s="90" t="str">
        <f>IF('Payer Participation Data'!AY27=ISBLANK(""),"-",'Payer Participation Data'!AY27)</f>
        <v>-</v>
      </c>
      <c r="U22" s="90" t="str">
        <f>IF('Payer Participation Data'!BB27=ISBLANK(""),"-",'Payer Participation Data'!BB27)</f>
        <v>-</v>
      </c>
      <c r="V22" s="90" t="str">
        <f>IF('Payer Participation Data'!BE27=ISBLANK(""),"-",'Payer Participation Data'!BE27)</f>
        <v>-</v>
      </c>
      <c r="W22" s="90" t="str">
        <f>IF('Payer Participation Data'!BH27=ISBLANK(""),"-",'Payer Participation Data'!BH27)</f>
        <v>-</v>
      </c>
      <c r="X22" s="90" t="str">
        <f>IF('Payer Participation Data'!BK27=ISBLANK(""),"-",'Payer Participation Data'!BK27)</f>
        <v>-</v>
      </c>
    </row>
    <row r="23" spans="2:24" x14ac:dyDescent="0.35">
      <c r="B23" s="161" t="str">
        <f>IF(ISBLANK('Payer Participation Data'!B28),"-",'Payer Participation Data'!B28)</f>
        <v>-</v>
      </c>
      <c r="C23" s="161" t="str">
        <f>IF(ISBLANK('Payer Participation Data'!C28),"-",'Payer Participation Data'!C28)</f>
        <v>-</v>
      </c>
      <c r="D23" s="161" t="str">
        <f>IF(ISBLANK('Payer Participation Data'!D28),"-",'Payer Participation Data'!D28)</f>
        <v>-</v>
      </c>
      <c r="E23" s="90" t="str">
        <f>IF('Payer Participation Data'!F28=ISBLANK(""),"-",'Payer Participation Data'!F28)</f>
        <v>-</v>
      </c>
      <c r="F23" s="90" t="str">
        <f>IF('Payer Participation Data'!I28=ISBLANK(""),"-",'Payer Participation Data'!I28)</f>
        <v>-</v>
      </c>
      <c r="G23" s="90" t="str">
        <f>IF('Payer Participation Data'!L28=ISBLANK(""),"-",'Payer Participation Data'!L28)</f>
        <v>-</v>
      </c>
      <c r="H23" s="90" t="str">
        <f>IF('Payer Participation Data'!O28=ISBLANK(""),"-",'Payer Participation Data'!O28)</f>
        <v>-</v>
      </c>
      <c r="I23" s="90" t="str">
        <f>IF('Payer Participation Data'!R28=ISBLANK(""),"-",'Payer Participation Data'!R28)</f>
        <v>-</v>
      </c>
      <c r="J23" s="90" t="str">
        <f>IF('Payer Participation Data'!U28=ISBLANK(""),"-",'Payer Participation Data'!U28)</f>
        <v>-</v>
      </c>
      <c r="K23" s="90" t="str">
        <f>IF('Payer Participation Data'!X28=ISBLANK(""),"-",'Payer Participation Data'!X28)</f>
        <v>-</v>
      </c>
      <c r="L23" s="90" t="str">
        <f>IF('Payer Participation Data'!AA28=ISBLANK(""),"-",'Payer Participation Data'!AA28)</f>
        <v>-</v>
      </c>
      <c r="M23" s="90" t="str">
        <f>IF('Payer Participation Data'!AD28=ISBLANK(""),"-",'Payer Participation Data'!AD28)</f>
        <v>-</v>
      </c>
      <c r="N23" s="90" t="str">
        <f>IF('Payer Participation Data'!AG28=ISBLANK(""),"-",'Payer Participation Data'!AG28)</f>
        <v>-</v>
      </c>
      <c r="O23" s="90" t="str">
        <f>IF('Payer Participation Data'!AJ28=ISBLANK(""),"-",'Payer Participation Data'!AJ28)</f>
        <v>-</v>
      </c>
      <c r="P23" s="90" t="str">
        <f>IF('Payer Participation Data'!AM28=ISBLANK(""),"-",'Payer Participation Data'!AM28)</f>
        <v>-</v>
      </c>
      <c r="Q23" s="90" t="str">
        <f>IF('Payer Participation Data'!AP28=ISBLANK(""),"-",'Payer Participation Data'!AP28)</f>
        <v>-</v>
      </c>
      <c r="R23" s="90" t="str">
        <f>IF('Payer Participation Data'!AS28=ISBLANK(""),"-",'Payer Participation Data'!AS28)</f>
        <v>-</v>
      </c>
      <c r="S23" s="90" t="str">
        <f>IF('Payer Participation Data'!AV28=ISBLANK(""),"-",'Payer Participation Data'!AV28)</f>
        <v>-</v>
      </c>
      <c r="T23" s="90" t="str">
        <f>IF('Payer Participation Data'!AY28=ISBLANK(""),"-",'Payer Participation Data'!AY28)</f>
        <v>-</v>
      </c>
      <c r="U23" s="90" t="str">
        <f>IF('Payer Participation Data'!BB28=ISBLANK(""),"-",'Payer Participation Data'!BB28)</f>
        <v>-</v>
      </c>
      <c r="V23" s="90" t="str">
        <f>IF('Payer Participation Data'!BE28=ISBLANK(""),"-",'Payer Participation Data'!BE28)</f>
        <v>-</v>
      </c>
      <c r="W23" s="90" t="str">
        <f>IF('Payer Participation Data'!BH28=ISBLANK(""),"-",'Payer Participation Data'!BH28)</f>
        <v>-</v>
      </c>
      <c r="X23" s="90" t="str">
        <f>IF('Payer Participation Data'!BK28=ISBLANK(""),"-",'Payer Participation Data'!BK28)</f>
        <v>-</v>
      </c>
    </row>
    <row r="24" spans="2:24" x14ac:dyDescent="0.35">
      <c r="B24" s="161" t="str">
        <f>IF(ISBLANK('Payer Participation Data'!B29),"-",'Payer Participation Data'!B29)</f>
        <v>-</v>
      </c>
      <c r="C24" s="161" t="str">
        <f>IF(ISBLANK('Payer Participation Data'!C29),"-",'Payer Participation Data'!C29)</f>
        <v>-</v>
      </c>
      <c r="D24" s="161" t="str">
        <f>IF(ISBLANK('Payer Participation Data'!D29),"-",'Payer Participation Data'!D29)</f>
        <v>-</v>
      </c>
      <c r="E24" s="90" t="str">
        <f>IF('Payer Participation Data'!F29=ISBLANK(""),"-",'Payer Participation Data'!F29)</f>
        <v>-</v>
      </c>
      <c r="F24" s="90" t="str">
        <f>IF('Payer Participation Data'!I29=ISBLANK(""),"-",'Payer Participation Data'!I29)</f>
        <v>-</v>
      </c>
      <c r="G24" s="90" t="str">
        <f>IF('Payer Participation Data'!L29=ISBLANK(""),"-",'Payer Participation Data'!L29)</f>
        <v>-</v>
      </c>
      <c r="H24" s="90" t="str">
        <f>IF('Payer Participation Data'!O29=ISBLANK(""),"-",'Payer Participation Data'!O29)</f>
        <v>-</v>
      </c>
      <c r="I24" s="90" t="str">
        <f>IF('Payer Participation Data'!R29=ISBLANK(""),"-",'Payer Participation Data'!R29)</f>
        <v>-</v>
      </c>
      <c r="J24" s="90" t="str">
        <f>IF('Payer Participation Data'!U29=ISBLANK(""),"-",'Payer Participation Data'!U29)</f>
        <v>-</v>
      </c>
      <c r="K24" s="90" t="str">
        <f>IF('Payer Participation Data'!X29=ISBLANK(""),"-",'Payer Participation Data'!X29)</f>
        <v>-</v>
      </c>
      <c r="L24" s="90" t="str">
        <f>IF('Payer Participation Data'!AA29=ISBLANK(""),"-",'Payer Participation Data'!AA29)</f>
        <v>-</v>
      </c>
      <c r="M24" s="90" t="str">
        <f>IF('Payer Participation Data'!AD29=ISBLANK(""),"-",'Payer Participation Data'!AD29)</f>
        <v>-</v>
      </c>
      <c r="N24" s="90" t="str">
        <f>IF('Payer Participation Data'!AG29=ISBLANK(""),"-",'Payer Participation Data'!AG29)</f>
        <v>-</v>
      </c>
      <c r="O24" s="90" t="str">
        <f>IF('Payer Participation Data'!AJ29=ISBLANK(""),"-",'Payer Participation Data'!AJ29)</f>
        <v>-</v>
      </c>
      <c r="P24" s="90" t="str">
        <f>IF('Payer Participation Data'!AM29=ISBLANK(""),"-",'Payer Participation Data'!AM29)</f>
        <v>-</v>
      </c>
      <c r="Q24" s="90" t="str">
        <f>IF('Payer Participation Data'!AP29=ISBLANK(""),"-",'Payer Participation Data'!AP29)</f>
        <v>-</v>
      </c>
      <c r="R24" s="90" t="str">
        <f>IF('Payer Participation Data'!AS29=ISBLANK(""),"-",'Payer Participation Data'!AS29)</f>
        <v>-</v>
      </c>
      <c r="S24" s="90" t="str">
        <f>IF('Payer Participation Data'!AV29=ISBLANK(""),"-",'Payer Participation Data'!AV29)</f>
        <v>-</v>
      </c>
      <c r="T24" s="90" t="str">
        <f>IF('Payer Participation Data'!AY29=ISBLANK(""),"-",'Payer Participation Data'!AY29)</f>
        <v>-</v>
      </c>
      <c r="U24" s="90" t="str">
        <f>IF('Payer Participation Data'!BB29=ISBLANK(""),"-",'Payer Participation Data'!BB29)</f>
        <v>-</v>
      </c>
      <c r="V24" s="90" t="str">
        <f>IF('Payer Participation Data'!BE29=ISBLANK(""),"-",'Payer Participation Data'!BE29)</f>
        <v>-</v>
      </c>
      <c r="W24" s="90" t="str">
        <f>IF('Payer Participation Data'!BH29=ISBLANK(""),"-",'Payer Participation Data'!BH29)</f>
        <v>-</v>
      </c>
      <c r="X24" s="90" t="str">
        <f>IF('Payer Participation Data'!BK29=ISBLANK(""),"-",'Payer Participation Data'!BK29)</f>
        <v>-</v>
      </c>
    </row>
    <row r="25" spans="2:24" x14ac:dyDescent="0.35">
      <c r="B25" s="161" t="str">
        <f>IF(ISBLANK('Payer Participation Data'!B30),"-",'Payer Participation Data'!B30)</f>
        <v>-</v>
      </c>
      <c r="C25" s="161" t="str">
        <f>IF(ISBLANK('Payer Participation Data'!C30),"-",'Payer Participation Data'!C30)</f>
        <v>-</v>
      </c>
      <c r="D25" s="161" t="str">
        <f>IF(ISBLANK('Payer Participation Data'!D30),"-",'Payer Participation Data'!D30)</f>
        <v>-</v>
      </c>
      <c r="E25" s="90" t="str">
        <f>IF('Payer Participation Data'!F30=ISBLANK(""),"-",'Payer Participation Data'!F30)</f>
        <v>-</v>
      </c>
      <c r="F25" s="90" t="str">
        <f>IF('Payer Participation Data'!I30=ISBLANK(""),"-",'Payer Participation Data'!I30)</f>
        <v>-</v>
      </c>
      <c r="G25" s="90" t="str">
        <f>IF('Payer Participation Data'!L30=ISBLANK(""),"-",'Payer Participation Data'!L30)</f>
        <v>-</v>
      </c>
      <c r="H25" s="90" t="str">
        <f>IF('Payer Participation Data'!O30=ISBLANK(""),"-",'Payer Participation Data'!O30)</f>
        <v>-</v>
      </c>
      <c r="I25" s="90" t="str">
        <f>IF('Payer Participation Data'!R30=ISBLANK(""),"-",'Payer Participation Data'!R30)</f>
        <v>-</v>
      </c>
      <c r="J25" s="90" t="str">
        <f>IF('Payer Participation Data'!U30=ISBLANK(""),"-",'Payer Participation Data'!U30)</f>
        <v>-</v>
      </c>
      <c r="K25" s="90" t="str">
        <f>IF('Payer Participation Data'!X30=ISBLANK(""),"-",'Payer Participation Data'!X30)</f>
        <v>-</v>
      </c>
      <c r="L25" s="90" t="str">
        <f>IF('Payer Participation Data'!AA30=ISBLANK(""),"-",'Payer Participation Data'!AA30)</f>
        <v>-</v>
      </c>
      <c r="M25" s="90" t="str">
        <f>IF('Payer Participation Data'!AD30=ISBLANK(""),"-",'Payer Participation Data'!AD30)</f>
        <v>-</v>
      </c>
      <c r="N25" s="90" t="str">
        <f>IF('Payer Participation Data'!AG30=ISBLANK(""),"-",'Payer Participation Data'!AG30)</f>
        <v>-</v>
      </c>
      <c r="O25" s="90" t="str">
        <f>IF('Payer Participation Data'!AJ30=ISBLANK(""),"-",'Payer Participation Data'!AJ30)</f>
        <v>-</v>
      </c>
      <c r="P25" s="90" t="str">
        <f>IF('Payer Participation Data'!AM30=ISBLANK(""),"-",'Payer Participation Data'!AM30)</f>
        <v>-</v>
      </c>
      <c r="Q25" s="90" t="str">
        <f>IF('Payer Participation Data'!AP30=ISBLANK(""),"-",'Payer Participation Data'!AP30)</f>
        <v>-</v>
      </c>
      <c r="R25" s="90" t="str">
        <f>IF('Payer Participation Data'!AS30=ISBLANK(""),"-",'Payer Participation Data'!AS30)</f>
        <v>-</v>
      </c>
      <c r="S25" s="90" t="str">
        <f>IF('Payer Participation Data'!AV30=ISBLANK(""),"-",'Payer Participation Data'!AV30)</f>
        <v>-</v>
      </c>
      <c r="T25" s="90" t="str">
        <f>IF('Payer Participation Data'!AY30=ISBLANK(""),"-",'Payer Participation Data'!AY30)</f>
        <v>-</v>
      </c>
      <c r="U25" s="90" t="str">
        <f>IF('Payer Participation Data'!BB30=ISBLANK(""),"-",'Payer Participation Data'!BB30)</f>
        <v>-</v>
      </c>
      <c r="V25" s="90" t="str">
        <f>IF('Payer Participation Data'!BE30=ISBLANK(""),"-",'Payer Participation Data'!BE30)</f>
        <v>-</v>
      </c>
      <c r="W25" s="90" t="str">
        <f>IF('Payer Participation Data'!BH30=ISBLANK(""),"-",'Payer Participation Data'!BH30)</f>
        <v>-</v>
      </c>
      <c r="X25" s="90" t="str">
        <f>IF('Payer Participation Data'!BK30=ISBLANK(""),"-",'Payer Participation Data'!BK30)</f>
        <v>-</v>
      </c>
    </row>
    <row r="26" spans="2:24" x14ac:dyDescent="0.35">
      <c r="B26" s="161" t="str">
        <f>IF(ISBLANK('Payer Participation Data'!B31),"-",'Payer Participation Data'!B31)</f>
        <v>-</v>
      </c>
      <c r="C26" s="161" t="str">
        <f>IF(ISBLANK('Payer Participation Data'!C31),"-",'Payer Participation Data'!C31)</f>
        <v>-</v>
      </c>
      <c r="D26" s="161" t="str">
        <f>IF(ISBLANK('Payer Participation Data'!D31),"-",'Payer Participation Data'!D31)</f>
        <v>-</v>
      </c>
      <c r="E26" s="90" t="str">
        <f>IF('Payer Participation Data'!F31=ISBLANK(""),"-",'Payer Participation Data'!F31)</f>
        <v>-</v>
      </c>
      <c r="F26" s="90" t="str">
        <f>IF('Payer Participation Data'!I31=ISBLANK(""),"-",'Payer Participation Data'!I31)</f>
        <v>-</v>
      </c>
      <c r="G26" s="90" t="str">
        <f>IF('Payer Participation Data'!L31=ISBLANK(""),"-",'Payer Participation Data'!L31)</f>
        <v>-</v>
      </c>
      <c r="H26" s="90" t="str">
        <f>IF('Payer Participation Data'!O31=ISBLANK(""),"-",'Payer Participation Data'!O31)</f>
        <v>-</v>
      </c>
      <c r="I26" s="90" t="str">
        <f>IF('Payer Participation Data'!R31=ISBLANK(""),"-",'Payer Participation Data'!R31)</f>
        <v>-</v>
      </c>
      <c r="J26" s="90" t="str">
        <f>IF('Payer Participation Data'!U31=ISBLANK(""),"-",'Payer Participation Data'!U31)</f>
        <v>-</v>
      </c>
      <c r="K26" s="90" t="str">
        <f>IF('Payer Participation Data'!X31=ISBLANK(""),"-",'Payer Participation Data'!X31)</f>
        <v>-</v>
      </c>
      <c r="L26" s="90" t="str">
        <f>IF('Payer Participation Data'!AA31=ISBLANK(""),"-",'Payer Participation Data'!AA31)</f>
        <v>-</v>
      </c>
      <c r="M26" s="90" t="str">
        <f>IF('Payer Participation Data'!AD31=ISBLANK(""),"-",'Payer Participation Data'!AD31)</f>
        <v>-</v>
      </c>
      <c r="N26" s="90" t="str">
        <f>IF('Payer Participation Data'!AG31=ISBLANK(""),"-",'Payer Participation Data'!AG31)</f>
        <v>-</v>
      </c>
      <c r="O26" s="90" t="str">
        <f>IF('Payer Participation Data'!AJ31=ISBLANK(""),"-",'Payer Participation Data'!AJ31)</f>
        <v>-</v>
      </c>
      <c r="P26" s="90" t="str">
        <f>IF('Payer Participation Data'!AM31=ISBLANK(""),"-",'Payer Participation Data'!AM31)</f>
        <v>-</v>
      </c>
      <c r="Q26" s="90" t="str">
        <f>IF('Payer Participation Data'!AP31=ISBLANK(""),"-",'Payer Participation Data'!AP31)</f>
        <v>-</v>
      </c>
      <c r="R26" s="90" t="str">
        <f>IF('Payer Participation Data'!AS31=ISBLANK(""),"-",'Payer Participation Data'!AS31)</f>
        <v>-</v>
      </c>
      <c r="S26" s="90" t="str">
        <f>IF('Payer Participation Data'!AV31=ISBLANK(""),"-",'Payer Participation Data'!AV31)</f>
        <v>-</v>
      </c>
      <c r="T26" s="90" t="str">
        <f>IF('Payer Participation Data'!AY31=ISBLANK(""),"-",'Payer Participation Data'!AY31)</f>
        <v>-</v>
      </c>
      <c r="U26" s="90" t="str">
        <f>IF('Payer Participation Data'!BB31=ISBLANK(""),"-",'Payer Participation Data'!BB31)</f>
        <v>-</v>
      </c>
      <c r="V26" s="90" t="str">
        <f>IF('Payer Participation Data'!BE31=ISBLANK(""),"-",'Payer Participation Data'!BE31)</f>
        <v>-</v>
      </c>
      <c r="W26" s="90" t="str">
        <f>IF('Payer Participation Data'!BH31=ISBLANK(""),"-",'Payer Participation Data'!BH31)</f>
        <v>-</v>
      </c>
      <c r="X26" s="90" t="str">
        <f>IF('Payer Participation Data'!BK31=ISBLANK(""),"-",'Payer Participation Data'!BK31)</f>
        <v>-</v>
      </c>
    </row>
    <row r="27" spans="2:24" x14ac:dyDescent="0.35">
      <c r="B27" s="161" t="str">
        <f>IF(ISBLANK('Payer Participation Data'!B32),"-",'Payer Participation Data'!B32)</f>
        <v>-</v>
      </c>
      <c r="C27" s="161" t="str">
        <f>IF(ISBLANK('Payer Participation Data'!C32),"-",'Payer Participation Data'!C32)</f>
        <v>-</v>
      </c>
      <c r="D27" s="161" t="str">
        <f>IF(ISBLANK('Payer Participation Data'!D32),"-",'Payer Participation Data'!D32)</f>
        <v>-</v>
      </c>
      <c r="E27" s="90" t="str">
        <f>IF('Payer Participation Data'!F32=ISBLANK(""),"-",'Payer Participation Data'!F32)</f>
        <v>-</v>
      </c>
      <c r="F27" s="90" t="str">
        <f>IF('Payer Participation Data'!I32=ISBLANK(""),"-",'Payer Participation Data'!I32)</f>
        <v>-</v>
      </c>
      <c r="G27" s="90" t="str">
        <f>IF('Payer Participation Data'!L32=ISBLANK(""),"-",'Payer Participation Data'!L32)</f>
        <v>-</v>
      </c>
      <c r="H27" s="90" t="str">
        <f>IF('Payer Participation Data'!O32=ISBLANK(""),"-",'Payer Participation Data'!O32)</f>
        <v>-</v>
      </c>
      <c r="I27" s="90" t="str">
        <f>IF('Payer Participation Data'!R32=ISBLANK(""),"-",'Payer Participation Data'!R32)</f>
        <v>-</v>
      </c>
      <c r="J27" s="90" t="str">
        <f>IF('Payer Participation Data'!U32=ISBLANK(""),"-",'Payer Participation Data'!U32)</f>
        <v>-</v>
      </c>
      <c r="K27" s="90" t="str">
        <f>IF('Payer Participation Data'!X32=ISBLANK(""),"-",'Payer Participation Data'!X32)</f>
        <v>-</v>
      </c>
      <c r="L27" s="90" t="str">
        <f>IF('Payer Participation Data'!AA32=ISBLANK(""),"-",'Payer Participation Data'!AA32)</f>
        <v>-</v>
      </c>
      <c r="M27" s="90" t="str">
        <f>IF('Payer Participation Data'!AD32=ISBLANK(""),"-",'Payer Participation Data'!AD32)</f>
        <v>-</v>
      </c>
      <c r="N27" s="90" t="str">
        <f>IF('Payer Participation Data'!AG32=ISBLANK(""),"-",'Payer Participation Data'!AG32)</f>
        <v>-</v>
      </c>
      <c r="O27" s="90" t="str">
        <f>IF('Payer Participation Data'!AJ32=ISBLANK(""),"-",'Payer Participation Data'!AJ32)</f>
        <v>-</v>
      </c>
      <c r="P27" s="90" t="str">
        <f>IF('Payer Participation Data'!AM32=ISBLANK(""),"-",'Payer Participation Data'!AM32)</f>
        <v>-</v>
      </c>
      <c r="Q27" s="90" t="str">
        <f>IF('Payer Participation Data'!AP32=ISBLANK(""),"-",'Payer Participation Data'!AP32)</f>
        <v>-</v>
      </c>
      <c r="R27" s="90" t="str">
        <f>IF('Payer Participation Data'!AS32=ISBLANK(""),"-",'Payer Participation Data'!AS32)</f>
        <v>-</v>
      </c>
      <c r="S27" s="90" t="str">
        <f>IF('Payer Participation Data'!AV32=ISBLANK(""),"-",'Payer Participation Data'!AV32)</f>
        <v>-</v>
      </c>
      <c r="T27" s="90" t="str">
        <f>IF('Payer Participation Data'!AY32=ISBLANK(""),"-",'Payer Participation Data'!AY32)</f>
        <v>-</v>
      </c>
      <c r="U27" s="90" t="str">
        <f>IF('Payer Participation Data'!BB32=ISBLANK(""),"-",'Payer Participation Data'!BB32)</f>
        <v>-</v>
      </c>
      <c r="V27" s="90" t="str">
        <f>IF('Payer Participation Data'!BE32=ISBLANK(""),"-",'Payer Participation Data'!BE32)</f>
        <v>-</v>
      </c>
      <c r="W27" s="90" t="str">
        <f>IF('Payer Participation Data'!BH32=ISBLANK(""),"-",'Payer Participation Data'!BH32)</f>
        <v>-</v>
      </c>
      <c r="X27" s="90" t="str">
        <f>IF('Payer Participation Data'!BK32=ISBLANK(""),"-",'Payer Participation Data'!BK32)</f>
        <v>-</v>
      </c>
    </row>
    <row r="28" spans="2:24" x14ac:dyDescent="0.35">
      <c r="B28" s="161" t="str">
        <f>IF(ISBLANK('Payer Participation Data'!B33),"-",'Payer Participation Data'!B33)</f>
        <v>-</v>
      </c>
      <c r="C28" s="161" t="str">
        <f>IF(ISBLANK('Payer Participation Data'!C33),"-",'Payer Participation Data'!C33)</f>
        <v>-</v>
      </c>
      <c r="D28" s="161" t="str">
        <f>IF(ISBLANK('Payer Participation Data'!D33),"-",'Payer Participation Data'!D33)</f>
        <v>-</v>
      </c>
      <c r="E28" s="90" t="str">
        <f>IF('Payer Participation Data'!F33=ISBLANK(""),"-",'Payer Participation Data'!F33)</f>
        <v>-</v>
      </c>
      <c r="F28" s="90" t="str">
        <f>IF('Payer Participation Data'!I33=ISBLANK(""),"-",'Payer Participation Data'!I33)</f>
        <v>-</v>
      </c>
      <c r="G28" s="90" t="str">
        <f>IF('Payer Participation Data'!L33=ISBLANK(""),"-",'Payer Participation Data'!L33)</f>
        <v>-</v>
      </c>
      <c r="H28" s="90" t="str">
        <f>IF('Payer Participation Data'!O33=ISBLANK(""),"-",'Payer Participation Data'!O33)</f>
        <v>-</v>
      </c>
      <c r="I28" s="90" t="str">
        <f>IF('Payer Participation Data'!R33=ISBLANK(""),"-",'Payer Participation Data'!R33)</f>
        <v>-</v>
      </c>
      <c r="J28" s="90" t="str">
        <f>IF('Payer Participation Data'!U33=ISBLANK(""),"-",'Payer Participation Data'!U33)</f>
        <v>-</v>
      </c>
      <c r="K28" s="90" t="str">
        <f>IF('Payer Participation Data'!X33=ISBLANK(""),"-",'Payer Participation Data'!X33)</f>
        <v>-</v>
      </c>
      <c r="L28" s="90" t="str">
        <f>IF('Payer Participation Data'!AA33=ISBLANK(""),"-",'Payer Participation Data'!AA33)</f>
        <v>-</v>
      </c>
      <c r="M28" s="90" t="str">
        <f>IF('Payer Participation Data'!AD33=ISBLANK(""),"-",'Payer Participation Data'!AD33)</f>
        <v>-</v>
      </c>
      <c r="N28" s="90" t="str">
        <f>IF('Payer Participation Data'!AG33=ISBLANK(""),"-",'Payer Participation Data'!AG33)</f>
        <v>-</v>
      </c>
      <c r="O28" s="90" t="str">
        <f>IF('Payer Participation Data'!AJ33=ISBLANK(""),"-",'Payer Participation Data'!AJ33)</f>
        <v>-</v>
      </c>
      <c r="P28" s="90" t="str">
        <f>IF('Payer Participation Data'!AM33=ISBLANK(""),"-",'Payer Participation Data'!AM33)</f>
        <v>-</v>
      </c>
      <c r="Q28" s="90" t="str">
        <f>IF('Payer Participation Data'!AP33=ISBLANK(""),"-",'Payer Participation Data'!AP33)</f>
        <v>-</v>
      </c>
      <c r="R28" s="90" t="str">
        <f>IF('Payer Participation Data'!AS33=ISBLANK(""),"-",'Payer Participation Data'!AS33)</f>
        <v>-</v>
      </c>
      <c r="S28" s="90" t="str">
        <f>IF('Payer Participation Data'!AV33=ISBLANK(""),"-",'Payer Participation Data'!AV33)</f>
        <v>-</v>
      </c>
      <c r="T28" s="90" t="str">
        <f>IF('Payer Participation Data'!AY33=ISBLANK(""),"-",'Payer Participation Data'!AY33)</f>
        <v>-</v>
      </c>
      <c r="U28" s="90" t="str">
        <f>IF('Payer Participation Data'!BB33=ISBLANK(""),"-",'Payer Participation Data'!BB33)</f>
        <v>-</v>
      </c>
      <c r="V28" s="90" t="str">
        <f>IF('Payer Participation Data'!BE33=ISBLANK(""),"-",'Payer Participation Data'!BE33)</f>
        <v>-</v>
      </c>
      <c r="W28" s="90" t="str">
        <f>IF('Payer Participation Data'!BH33=ISBLANK(""),"-",'Payer Participation Data'!BH33)</f>
        <v>-</v>
      </c>
      <c r="X28" s="90" t="str">
        <f>IF('Payer Participation Data'!BK33=ISBLANK(""),"-",'Payer Participation Data'!BK33)</f>
        <v>-</v>
      </c>
    </row>
    <row r="29" spans="2:24" x14ac:dyDescent="0.35">
      <c r="B29" s="161" t="str">
        <f>IF(ISBLANK('Payer Participation Data'!B34),"-",'Payer Participation Data'!B34)</f>
        <v>-</v>
      </c>
      <c r="C29" s="161" t="str">
        <f>IF(ISBLANK('Payer Participation Data'!C34),"-",'Payer Participation Data'!C34)</f>
        <v>-</v>
      </c>
      <c r="D29" s="161" t="str">
        <f>IF(ISBLANK('Payer Participation Data'!D34),"-",'Payer Participation Data'!D34)</f>
        <v>-</v>
      </c>
      <c r="E29" s="90" t="str">
        <f>IF('Payer Participation Data'!F34=ISBLANK(""),"-",'Payer Participation Data'!F34)</f>
        <v>-</v>
      </c>
      <c r="F29" s="90" t="str">
        <f>IF('Payer Participation Data'!I34=ISBLANK(""),"-",'Payer Participation Data'!I34)</f>
        <v>-</v>
      </c>
      <c r="G29" s="90" t="str">
        <f>IF('Payer Participation Data'!L34=ISBLANK(""),"-",'Payer Participation Data'!L34)</f>
        <v>-</v>
      </c>
      <c r="H29" s="90" t="str">
        <f>IF('Payer Participation Data'!O34=ISBLANK(""),"-",'Payer Participation Data'!O34)</f>
        <v>-</v>
      </c>
      <c r="I29" s="90" t="str">
        <f>IF('Payer Participation Data'!R34=ISBLANK(""),"-",'Payer Participation Data'!R34)</f>
        <v>-</v>
      </c>
      <c r="J29" s="90" t="str">
        <f>IF('Payer Participation Data'!U34=ISBLANK(""),"-",'Payer Participation Data'!U34)</f>
        <v>-</v>
      </c>
      <c r="K29" s="90" t="str">
        <f>IF('Payer Participation Data'!X34=ISBLANK(""),"-",'Payer Participation Data'!X34)</f>
        <v>-</v>
      </c>
      <c r="L29" s="90" t="str">
        <f>IF('Payer Participation Data'!AA34=ISBLANK(""),"-",'Payer Participation Data'!AA34)</f>
        <v>-</v>
      </c>
      <c r="M29" s="90" t="str">
        <f>IF('Payer Participation Data'!AD34=ISBLANK(""),"-",'Payer Participation Data'!AD34)</f>
        <v>-</v>
      </c>
      <c r="N29" s="90" t="str">
        <f>IF('Payer Participation Data'!AG34=ISBLANK(""),"-",'Payer Participation Data'!AG34)</f>
        <v>-</v>
      </c>
      <c r="O29" s="90" t="str">
        <f>IF('Payer Participation Data'!AJ34=ISBLANK(""),"-",'Payer Participation Data'!AJ34)</f>
        <v>-</v>
      </c>
      <c r="P29" s="90" t="str">
        <f>IF('Payer Participation Data'!AM34=ISBLANK(""),"-",'Payer Participation Data'!AM34)</f>
        <v>-</v>
      </c>
      <c r="Q29" s="90" t="str">
        <f>IF('Payer Participation Data'!AP34=ISBLANK(""),"-",'Payer Participation Data'!AP34)</f>
        <v>-</v>
      </c>
      <c r="R29" s="90" t="str">
        <f>IF('Payer Participation Data'!AS34=ISBLANK(""),"-",'Payer Participation Data'!AS34)</f>
        <v>-</v>
      </c>
      <c r="S29" s="90" t="str">
        <f>IF('Payer Participation Data'!AV34=ISBLANK(""),"-",'Payer Participation Data'!AV34)</f>
        <v>-</v>
      </c>
      <c r="T29" s="90" t="str">
        <f>IF('Payer Participation Data'!AY34=ISBLANK(""),"-",'Payer Participation Data'!AY34)</f>
        <v>-</v>
      </c>
      <c r="U29" s="90" t="str">
        <f>IF('Payer Participation Data'!BB34=ISBLANK(""),"-",'Payer Participation Data'!BB34)</f>
        <v>-</v>
      </c>
      <c r="V29" s="90" t="str">
        <f>IF('Payer Participation Data'!BE34=ISBLANK(""),"-",'Payer Participation Data'!BE34)</f>
        <v>-</v>
      </c>
      <c r="W29" s="90" t="str">
        <f>IF('Payer Participation Data'!BH34=ISBLANK(""),"-",'Payer Participation Data'!BH34)</f>
        <v>-</v>
      </c>
      <c r="X29" s="90" t="str">
        <f>IF('Payer Participation Data'!BK34=ISBLANK(""),"-",'Payer Participation Data'!BK34)</f>
        <v>-</v>
      </c>
    </row>
    <row r="30" spans="2:24" x14ac:dyDescent="0.35">
      <c r="B30" s="161" t="str">
        <f>IF(ISBLANK('Payer Participation Data'!B35),"-",'Payer Participation Data'!B35)</f>
        <v>-</v>
      </c>
      <c r="C30" s="161" t="str">
        <f>IF(ISBLANK('Payer Participation Data'!C35),"-",'Payer Participation Data'!C35)</f>
        <v>-</v>
      </c>
      <c r="D30" s="161" t="str">
        <f>IF(ISBLANK('Payer Participation Data'!D35),"-",'Payer Participation Data'!D35)</f>
        <v>-</v>
      </c>
      <c r="E30" s="90" t="str">
        <f>IF('Payer Participation Data'!F35=ISBLANK(""),"-",'Payer Participation Data'!F35)</f>
        <v>-</v>
      </c>
      <c r="F30" s="90" t="str">
        <f>IF('Payer Participation Data'!I35=ISBLANK(""),"-",'Payer Participation Data'!I35)</f>
        <v>-</v>
      </c>
      <c r="G30" s="90" t="str">
        <f>IF('Payer Participation Data'!L35=ISBLANK(""),"-",'Payer Participation Data'!L35)</f>
        <v>-</v>
      </c>
      <c r="H30" s="90" t="str">
        <f>IF('Payer Participation Data'!O35=ISBLANK(""),"-",'Payer Participation Data'!O35)</f>
        <v>-</v>
      </c>
      <c r="I30" s="90" t="str">
        <f>IF('Payer Participation Data'!R35=ISBLANK(""),"-",'Payer Participation Data'!R35)</f>
        <v>-</v>
      </c>
      <c r="J30" s="90" t="str">
        <f>IF('Payer Participation Data'!U35=ISBLANK(""),"-",'Payer Participation Data'!U35)</f>
        <v>-</v>
      </c>
      <c r="K30" s="90" t="str">
        <f>IF('Payer Participation Data'!X35=ISBLANK(""),"-",'Payer Participation Data'!X35)</f>
        <v>-</v>
      </c>
      <c r="L30" s="90" t="str">
        <f>IF('Payer Participation Data'!AA35=ISBLANK(""),"-",'Payer Participation Data'!AA35)</f>
        <v>-</v>
      </c>
      <c r="M30" s="90" t="str">
        <f>IF('Payer Participation Data'!AD35=ISBLANK(""),"-",'Payer Participation Data'!AD35)</f>
        <v>-</v>
      </c>
      <c r="N30" s="90" t="str">
        <f>IF('Payer Participation Data'!AG35=ISBLANK(""),"-",'Payer Participation Data'!AG35)</f>
        <v>-</v>
      </c>
      <c r="O30" s="90" t="str">
        <f>IF('Payer Participation Data'!AJ35=ISBLANK(""),"-",'Payer Participation Data'!AJ35)</f>
        <v>-</v>
      </c>
      <c r="P30" s="90" t="str">
        <f>IF('Payer Participation Data'!AM35=ISBLANK(""),"-",'Payer Participation Data'!AM35)</f>
        <v>-</v>
      </c>
      <c r="Q30" s="90" t="str">
        <f>IF('Payer Participation Data'!AP35=ISBLANK(""),"-",'Payer Participation Data'!AP35)</f>
        <v>-</v>
      </c>
      <c r="R30" s="90" t="str">
        <f>IF('Payer Participation Data'!AS35=ISBLANK(""),"-",'Payer Participation Data'!AS35)</f>
        <v>-</v>
      </c>
      <c r="S30" s="90" t="str">
        <f>IF('Payer Participation Data'!AV35=ISBLANK(""),"-",'Payer Participation Data'!AV35)</f>
        <v>-</v>
      </c>
      <c r="T30" s="90" t="str">
        <f>IF('Payer Participation Data'!AY35=ISBLANK(""),"-",'Payer Participation Data'!AY35)</f>
        <v>-</v>
      </c>
      <c r="U30" s="90" t="str">
        <f>IF('Payer Participation Data'!BB35=ISBLANK(""),"-",'Payer Participation Data'!BB35)</f>
        <v>-</v>
      </c>
      <c r="V30" s="90" t="str">
        <f>IF('Payer Participation Data'!BE35=ISBLANK(""),"-",'Payer Participation Data'!BE35)</f>
        <v>-</v>
      </c>
      <c r="W30" s="90" t="str">
        <f>IF('Payer Participation Data'!BH35=ISBLANK(""),"-",'Payer Participation Data'!BH35)</f>
        <v>-</v>
      </c>
      <c r="X30" s="90" t="str">
        <f>IF('Payer Participation Data'!BK35=ISBLANK(""),"-",'Payer Participation Data'!BK35)</f>
        <v>-</v>
      </c>
    </row>
    <row r="31" spans="2:24" x14ac:dyDescent="0.35">
      <c r="B31" s="161" t="str">
        <f>IF(ISBLANK('Payer Participation Data'!B36),"-",'Payer Participation Data'!B36)</f>
        <v>-</v>
      </c>
      <c r="C31" s="161" t="str">
        <f>IF(ISBLANK('Payer Participation Data'!C36),"-",'Payer Participation Data'!C36)</f>
        <v>-</v>
      </c>
      <c r="D31" s="161" t="str">
        <f>IF(ISBLANK('Payer Participation Data'!D36),"-",'Payer Participation Data'!D36)</f>
        <v>-</v>
      </c>
      <c r="E31" s="90" t="str">
        <f>IF('Payer Participation Data'!F36=ISBLANK(""),"-",'Payer Participation Data'!F36)</f>
        <v>-</v>
      </c>
      <c r="F31" s="90" t="str">
        <f>IF('Payer Participation Data'!I36=ISBLANK(""),"-",'Payer Participation Data'!I36)</f>
        <v>-</v>
      </c>
      <c r="G31" s="90" t="str">
        <f>IF('Payer Participation Data'!L36=ISBLANK(""),"-",'Payer Participation Data'!L36)</f>
        <v>-</v>
      </c>
      <c r="H31" s="90" t="str">
        <f>IF('Payer Participation Data'!O36=ISBLANK(""),"-",'Payer Participation Data'!O36)</f>
        <v>-</v>
      </c>
      <c r="I31" s="90" t="str">
        <f>IF('Payer Participation Data'!R36=ISBLANK(""),"-",'Payer Participation Data'!R36)</f>
        <v>-</v>
      </c>
      <c r="J31" s="90" t="str">
        <f>IF('Payer Participation Data'!U36=ISBLANK(""),"-",'Payer Participation Data'!U36)</f>
        <v>-</v>
      </c>
      <c r="K31" s="90" t="str">
        <f>IF('Payer Participation Data'!X36=ISBLANK(""),"-",'Payer Participation Data'!X36)</f>
        <v>-</v>
      </c>
      <c r="L31" s="90" t="str">
        <f>IF('Payer Participation Data'!AA36=ISBLANK(""),"-",'Payer Participation Data'!AA36)</f>
        <v>-</v>
      </c>
      <c r="M31" s="90" t="str">
        <f>IF('Payer Participation Data'!AD36=ISBLANK(""),"-",'Payer Participation Data'!AD36)</f>
        <v>-</v>
      </c>
      <c r="N31" s="90" t="str">
        <f>IF('Payer Participation Data'!AG36=ISBLANK(""),"-",'Payer Participation Data'!AG36)</f>
        <v>-</v>
      </c>
      <c r="O31" s="90" t="str">
        <f>IF('Payer Participation Data'!AJ36=ISBLANK(""),"-",'Payer Participation Data'!AJ36)</f>
        <v>-</v>
      </c>
      <c r="P31" s="90" t="str">
        <f>IF('Payer Participation Data'!AM36=ISBLANK(""),"-",'Payer Participation Data'!AM36)</f>
        <v>-</v>
      </c>
      <c r="Q31" s="90" t="str">
        <f>IF('Payer Participation Data'!AP36=ISBLANK(""),"-",'Payer Participation Data'!AP36)</f>
        <v>-</v>
      </c>
      <c r="R31" s="90" t="str">
        <f>IF('Payer Participation Data'!AS36=ISBLANK(""),"-",'Payer Participation Data'!AS36)</f>
        <v>-</v>
      </c>
      <c r="S31" s="90" t="str">
        <f>IF('Payer Participation Data'!AV36=ISBLANK(""),"-",'Payer Participation Data'!AV36)</f>
        <v>-</v>
      </c>
      <c r="T31" s="90" t="str">
        <f>IF('Payer Participation Data'!AY36=ISBLANK(""),"-",'Payer Participation Data'!AY36)</f>
        <v>-</v>
      </c>
      <c r="U31" s="90" t="str">
        <f>IF('Payer Participation Data'!BB36=ISBLANK(""),"-",'Payer Participation Data'!BB36)</f>
        <v>-</v>
      </c>
      <c r="V31" s="90" t="str">
        <f>IF('Payer Participation Data'!BE36=ISBLANK(""),"-",'Payer Participation Data'!BE36)</f>
        <v>-</v>
      </c>
      <c r="W31" s="90" t="str">
        <f>IF('Payer Participation Data'!BH36=ISBLANK(""),"-",'Payer Participation Data'!BH36)</f>
        <v>-</v>
      </c>
      <c r="X31" s="90" t="str">
        <f>IF('Payer Participation Data'!BK36=ISBLANK(""),"-",'Payer Participation Data'!BK36)</f>
        <v>-</v>
      </c>
    </row>
    <row r="32" spans="2:24" x14ac:dyDescent="0.35">
      <c r="B32" s="161" t="str">
        <f>IF(ISBLANK('Payer Participation Data'!B37),"-",'Payer Participation Data'!B37)</f>
        <v>-</v>
      </c>
      <c r="C32" s="161" t="str">
        <f>IF(ISBLANK('Payer Participation Data'!C37),"-",'Payer Participation Data'!C37)</f>
        <v>-</v>
      </c>
      <c r="D32" s="161" t="str">
        <f>IF(ISBLANK('Payer Participation Data'!D37),"-",'Payer Participation Data'!D37)</f>
        <v>-</v>
      </c>
      <c r="E32" s="90" t="str">
        <f>IF('Payer Participation Data'!F37=ISBLANK(""),"-",'Payer Participation Data'!F37)</f>
        <v>-</v>
      </c>
      <c r="F32" s="90" t="str">
        <f>IF('Payer Participation Data'!I37=ISBLANK(""),"-",'Payer Participation Data'!I37)</f>
        <v>-</v>
      </c>
      <c r="G32" s="90" t="str">
        <f>IF('Payer Participation Data'!L37=ISBLANK(""),"-",'Payer Participation Data'!L37)</f>
        <v>-</v>
      </c>
      <c r="H32" s="90" t="str">
        <f>IF('Payer Participation Data'!O37=ISBLANK(""),"-",'Payer Participation Data'!O37)</f>
        <v>-</v>
      </c>
      <c r="I32" s="90" t="str">
        <f>IF('Payer Participation Data'!R37=ISBLANK(""),"-",'Payer Participation Data'!R37)</f>
        <v>-</v>
      </c>
      <c r="J32" s="90" t="str">
        <f>IF('Payer Participation Data'!U37=ISBLANK(""),"-",'Payer Participation Data'!U37)</f>
        <v>-</v>
      </c>
      <c r="K32" s="90" t="str">
        <f>IF('Payer Participation Data'!X37=ISBLANK(""),"-",'Payer Participation Data'!X37)</f>
        <v>-</v>
      </c>
      <c r="L32" s="90" t="str">
        <f>IF('Payer Participation Data'!AA37=ISBLANK(""),"-",'Payer Participation Data'!AA37)</f>
        <v>-</v>
      </c>
      <c r="M32" s="90" t="str">
        <f>IF('Payer Participation Data'!AD37=ISBLANK(""),"-",'Payer Participation Data'!AD37)</f>
        <v>-</v>
      </c>
      <c r="N32" s="90" t="str">
        <f>IF('Payer Participation Data'!AG37=ISBLANK(""),"-",'Payer Participation Data'!AG37)</f>
        <v>-</v>
      </c>
      <c r="O32" s="90" t="str">
        <f>IF('Payer Participation Data'!AJ37=ISBLANK(""),"-",'Payer Participation Data'!AJ37)</f>
        <v>-</v>
      </c>
      <c r="P32" s="90" t="str">
        <f>IF('Payer Participation Data'!AM37=ISBLANK(""),"-",'Payer Participation Data'!AM37)</f>
        <v>-</v>
      </c>
      <c r="Q32" s="90" t="str">
        <f>IF('Payer Participation Data'!AP37=ISBLANK(""),"-",'Payer Participation Data'!AP37)</f>
        <v>-</v>
      </c>
      <c r="R32" s="90" t="str">
        <f>IF('Payer Participation Data'!AS37=ISBLANK(""),"-",'Payer Participation Data'!AS37)</f>
        <v>-</v>
      </c>
      <c r="S32" s="90" t="str">
        <f>IF('Payer Participation Data'!AV37=ISBLANK(""),"-",'Payer Participation Data'!AV37)</f>
        <v>-</v>
      </c>
      <c r="T32" s="90" t="str">
        <f>IF('Payer Participation Data'!AY37=ISBLANK(""),"-",'Payer Participation Data'!AY37)</f>
        <v>-</v>
      </c>
      <c r="U32" s="90" t="str">
        <f>IF('Payer Participation Data'!BB37=ISBLANK(""),"-",'Payer Participation Data'!BB37)</f>
        <v>-</v>
      </c>
      <c r="V32" s="90" t="str">
        <f>IF('Payer Participation Data'!BE37=ISBLANK(""),"-",'Payer Participation Data'!BE37)</f>
        <v>-</v>
      </c>
      <c r="W32" s="90" t="str">
        <f>IF('Payer Participation Data'!BH37=ISBLANK(""),"-",'Payer Participation Data'!BH37)</f>
        <v>-</v>
      </c>
      <c r="X32" s="90" t="str">
        <f>IF('Payer Participation Data'!BK37=ISBLANK(""),"-",'Payer Participation Data'!BK37)</f>
        <v>-</v>
      </c>
    </row>
    <row r="33" spans="2:24" x14ac:dyDescent="0.35">
      <c r="B33" s="161" t="str">
        <f>IF(ISBLANK('Payer Participation Data'!B38),"-",'Payer Participation Data'!B38)</f>
        <v>-</v>
      </c>
      <c r="C33" s="161" t="str">
        <f>IF(ISBLANK('Payer Participation Data'!C38),"-",'Payer Participation Data'!C38)</f>
        <v>-</v>
      </c>
      <c r="D33" s="161" t="str">
        <f>IF(ISBLANK('Payer Participation Data'!D38),"-",'Payer Participation Data'!D38)</f>
        <v>-</v>
      </c>
      <c r="E33" s="90" t="str">
        <f>IF('Payer Participation Data'!F38=ISBLANK(""),"-",'Payer Participation Data'!F38)</f>
        <v>-</v>
      </c>
      <c r="F33" s="90" t="str">
        <f>IF('Payer Participation Data'!I38=ISBLANK(""),"-",'Payer Participation Data'!I38)</f>
        <v>-</v>
      </c>
      <c r="G33" s="90" t="str">
        <f>IF('Payer Participation Data'!L38=ISBLANK(""),"-",'Payer Participation Data'!L38)</f>
        <v>-</v>
      </c>
      <c r="H33" s="90" t="str">
        <f>IF('Payer Participation Data'!O38=ISBLANK(""),"-",'Payer Participation Data'!O38)</f>
        <v>-</v>
      </c>
      <c r="I33" s="90" t="str">
        <f>IF('Payer Participation Data'!R38=ISBLANK(""),"-",'Payer Participation Data'!R38)</f>
        <v>-</v>
      </c>
      <c r="J33" s="90" t="str">
        <f>IF('Payer Participation Data'!U38=ISBLANK(""),"-",'Payer Participation Data'!U38)</f>
        <v>-</v>
      </c>
      <c r="K33" s="90" t="str">
        <f>IF('Payer Participation Data'!X38=ISBLANK(""),"-",'Payer Participation Data'!X38)</f>
        <v>-</v>
      </c>
      <c r="L33" s="90" t="str">
        <f>IF('Payer Participation Data'!AA38=ISBLANK(""),"-",'Payer Participation Data'!AA38)</f>
        <v>-</v>
      </c>
      <c r="M33" s="90" t="str">
        <f>IF('Payer Participation Data'!AD38=ISBLANK(""),"-",'Payer Participation Data'!AD38)</f>
        <v>-</v>
      </c>
      <c r="N33" s="90" t="str">
        <f>IF('Payer Participation Data'!AG38=ISBLANK(""),"-",'Payer Participation Data'!AG38)</f>
        <v>-</v>
      </c>
      <c r="O33" s="90" t="str">
        <f>IF('Payer Participation Data'!AJ38=ISBLANK(""),"-",'Payer Participation Data'!AJ38)</f>
        <v>-</v>
      </c>
      <c r="P33" s="90" t="str">
        <f>IF('Payer Participation Data'!AM38=ISBLANK(""),"-",'Payer Participation Data'!AM38)</f>
        <v>-</v>
      </c>
      <c r="Q33" s="90" t="str">
        <f>IF('Payer Participation Data'!AP38=ISBLANK(""),"-",'Payer Participation Data'!AP38)</f>
        <v>-</v>
      </c>
      <c r="R33" s="90" t="str">
        <f>IF('Payer Participation Data'!AS38=ISBLANK(""),"-",'Payer Participation Data'!AS38)</f>
        <v>-</v>
      </c>
      <c r="S33" s="90" t="str">
        <f>IF('Payer Participation Data'!AV38=ISBLANK(""),"-",'Payer Participation Data'!AV38)</f>
        <v>-</v>
      </c>
      <c r="T33" s="90" t="str">
        <f>IF('Payer Participation Data'!AY38=ISBLANK(""),"-",'Payer Participation Data'!AY38)</f>
        <v>-</v>
      </c>
      <c r="U33" s="90" t="str">
        <f>IF('Payer Participation Data'!BB38=ISBLANK(""),"-",'Payer Participation Data'!BB38)</f>
        <v>-</v>
      </c>
      <c r="V33" s="90" t="str">
        <f>IF('Payer Participation Data'!BE38=ISBLANK(""),"-",'Payer Participation Data'!BE38)</f>
        <v>-</v>
      </c>
      <c r="W33" s="90" t="str">
        <f>IF('Payer Participation Data'!BH38=ISBLANK(""),"-",'Payer Participation Data'!BH38)</f>
        <v>-</v>
      </c>
      <c r="X33" s="90" t="str">
        <f>IF('Payer Participation Data'!BK38=ISBLANK(""),"-",'Payer Participation Data'!BK38)</f>
        <v>-</v>
      </c>
    </row>
    <row r="34" spans="2:24" x14ac:dyDescent="0.35">
      <c r="B34" s="161" t="str">
        <f>IF(ISBLANK('Payer Participation Data'!B39),"-",'Payer Participation Data'!B39)</f>
        <v>-</v>
      </c>
      <c r="C34" s="161" t="str">
        <f>IF(ISBLANK('Payer Participation Data'!C39),"-",'Payer Participation Data'!C39)</f>
        <v>-</v>
      </c>
      <c r="D34" s="161" t="str">
        <f>IF(ISBLANK('Payer Participation Data'!D39),"-",'Payer Participation Data'!D39)</f>
        <v>-</v>
      </c>
      <c r="E34" s="90" t="str">
        <f>IF('Payer Participation Data'!F39=ISBLANK(""),"-",'Payer Participation Data'!F39)</f>
        <v>-</v>
      </c>
      <c r="F34" s="90" t="str">
        <f>IF('Payer Participation Data'!I39=ISBLANK(""),"-",'Payer Participation Data'!I39)</f>
        <v>-</v>
      </c>
      <c r="G34" s="90" t="str">
        <f>IF('Payer Participation Data'!L39=ISBLANK(""),"-",'Payer Participation Data'!L39)</f>
        <v>-</v>
      </c>
      <c r="H34" s="90" t="str">
        <f>IF('Payer Participation Data'!O39=ISBLANK(""),"-",'Payer Participation Data'!O39)</f>
        <v>-</v>
      </c>
      <c r="I34" s="90" t="str">
        <f>IF('Payer Participation Data'!R39=ISBLANK(""),"-",'Payer Participation Data'!R39)</f>
        <v>-</v>
      </c>
      <c r="J34" s="90" t="str">
        <f>IF('Payer Participation Data'!U39=ISBLANK(""),"-",'Payer Participation Data'!U39)</f>
        <v>-</v>
      </c>
      <c r="K34" s="90" t="str">
        <f>IF('Payer Participation Data'!X39=ISBLANK(""),"-",'Payer Participation Data'!X39)</f>
        <v>-</v>
      </c>
      <c r="L34" s="90" t="str">
        <f>IF('Payer Participation Data'!AA39=ISBLANK(""),"-",'Payer Participation Data'!AA39)</f>
        <v>-</v>
      </c>
      <c r="M34" s="90" t="str">
        <f>IF('Payer Participation Data'!AD39=ISBLANK(""),"-",'Payer Participation Data'!AD39)</f>
        <v>-</v>
      </c>
      <c r="N34" s="90" t="str">
        <f>IF('Payer Participation Data'!AG39=ISBLANK(""),"-",'Payer Participation Data'!AG39)</f>
        <v>-</v>
      </c>
      <c r="O34" s="90" t="str">
        <f>IF('Payer Participation Data'!AJ39=ISBLANK(""),"-",'Payer Participation Data'!AJ39)</f>
        <v>-</v>
      </c>
      <c r="P34" s="90" t="str">
        <f>IF('Payer Participation Data'!AM39=ISBLANK(""),"-",'Payer Participation Data'!AM39)</f>
        <v>-</v>
      </c>
      <c r="Q34" s="90" t="str">
        <f>IF('Payer Participation Data'!AP39=ISBLANK(""),"-",'Payer Participation Data'!AP39)</f>
        <v>-</v>
      </c>
      <c r="R34" s="90" t="str">
        <f>IF('Payer Participation Data'!AS39=ISBLANK(""),"-",'Payer Participation Data'!AS39)</f>
        <v>-</v>
      </c>
      <c r="S34" s="90" t="str">
        <f>IF('Payer Participation Data'!AV39=ISBLANK(""),"-",'Payer Participation Data'!AV39)</f>
        <v>-</v>
      </c>
      <c r="T34" s="90" t="str">
        <f>IF('Payer Participation Data'!AY39=ISBLANK(""),"-",'Payer Participation Data'!AY39)</f>
        <v>-</v>
      </c>
      <c r="U34" s="90" t="str">
        <f>IF('Payer Participation Data'!BB39=ISBLANK(""),"-",'Payer Participation Data'!BB39)</f>
        <v>-</v>
      </c>
      <c r="V34" s="90" t="str">
        <f>IF('Payer Participation Data'!BE39=ISBLANK(""),"-",'Payer Participation Data'!BE39)</f>
        <v>-</v>
      </c>
      <c r="W34" s="90" t="str">
        <f>IF('Payer Participation Data'!BH39=ISBLANK(""),"-",'Payer Participation Data'!BH39)</f>
        <v>-</v>
      </c>
      <c r="X34" s="90" t="str">
        <f>IF('Payer Participation Data'!BK39=ISBLANK(""),"-",'Payer Participation Data'!BK39)</f>
        <v>-</v>
      </c>
    </row>
    <row r="35" spans="2:24" x14ac:dyDescent="0.35">
      <c r="B35" s="161" t="str">
        <f>IF(ISBLANK('Payer Participation Data'!B40),"-",'Payer Participation Data'!B40)</f>
        <v>-</v>
      </c>
      <c r="C35" s="161" t="str">
        <f>IF(ISBLANK('Payer Participation Data'!C40),"-",'Payer Participation Data'!C40)</f>
        <v>-</v>
      </c>
      <c r="D35" s="161" t="str">
        <f>IF(ISBLANK('Payer Participation Data'!D40),"-",'Payer Participation Data'!D40)</f>
        <v>-</v>
      </c>
      <c r="E35" s="90" t="str">
        <f>IF('Payer Participation Data'!F40=ISBLANK(""),"-",'Payer Participation Data'!F40)</f>
        <v>-</v>
      </c>
      <c r="F35" s="90" t="str">
        <f>IF('Payer Participation Data'!I40=ISBLANK(""),"-",'Payer Participation Data'!I40)</f>
        <v>-</v>
      </c>
      <c r="G35" s="90" t="str">
        <f>IF('Payer Participation Data'!L40=ISBLANK(""),"-",'Payer Participation Data'!L40)</f>
        <v>-</v>
      </c>
      <c r="H35" s="90" t="str">
        <f>IF('Payer Participation Data'!O40=ISBLANK(""),"-",'Payer Participation Data'!O40)</f>
        <v>-</v>
      </c>
      <c r="I35" s="90" t="str">
        <f>IF('Payer Participation Data'!R40=ISBLANK(""),"-",'Payer Participation Data'!R40)</f>
        <v>-</v>
      </c>
      <c r="J35" s="90" t="str">
        <f>IF('Payer Participation Data'!U40=ISBLANK(""),"-",'Payer Participation Data'!U40)</f>
        <v>-</v>
      </c>
      <c r="K35" s="90" t="str">
        <f>IF('Payer Participation Data'!X40=ISBLANK(""),"-",'Payer Participation Data'!X40)</f>
        <v>-</v>
      </c>
      <c r="L35" s="90" t="str">
        <f>IF('Payer Participation Data'!AA40=ISBLANK(""),"-",'Payer Participation Data'!AA40)</f>
        <v>-</v>
      </c>
      <c r="M35" s="90" t="str">
        <f>IF('Payer Participation Data'!AD40=ISBLANK(""),"-",'Payer Participation Data'!AD40)</f>
        <v>-</v>
      </c>
      <c r="N35" s="90" t="str">
        <f>IF('Payer Participation Data'!AG40=ISBLANK(""),"-",'Payer Participation Data'!AG40)</f>
        <v>-</v>
      </c>
      <c r="O35" s="90" t="str">
        <f>IF('Payer Participation Data'!AJ40=ISBLANK(""),"-",'Payer Participation Data'!AJ40)</f>
        <v>-</v>
      </c>
      <c r="P35" s="90" t="str">
        <f>IF('Payer Participation Data'!AM40=ISBLANK(""),"-",'Payer Participation Data'!AM40)</f>
        <v>-</v>
      </c>
      <c r="Q35" s="90" t="str">
        <f>IF('Payer Participation Data'!AP40=ISBLANK(""),"-",'Payer Participation Data'!AP40)</f>
        <v>-</v>
      </c>
      <c r="R35" s="90" t="str">
        <f>IF('Payer Participation Data'!AS40=ISBLANK(""),"-",'Payer Participation Data'!AS40)</f>
        <v>-</v>
      </c>
      <c r="S35" s="90" t="str">
        <f>IF('Payer Participation Data'!AV40=ISBLANK(""),"-",'Payer Participation Data'!AV40)</f>
        <v>-</v>
      </c>
      <c r="T35" s="90" t="str">
        <f>IF('Payer Participation Data'!AY40=ISBLANK(""),"-",'Payer Participation Data'!AY40)</f>
        <v>-</v>
      </c>
      <c r="U35" s="90" t="str">
        <f>IF('Payer Participation Data'!BB40=ISBLANK(""),"-",'Payer Participation Data'!BB40)</f>
        <v>-</v>
      </c>
      <c r="V35" s="90" t="str">
        <f>IF('Payer Participation Data'!BE40=ISBLANK(""),"-",'Payer Participation Data'!BE40)</f>
        <v>-</v>
      </c>
      <c r="W35" s="90" t="str">
        <f>IF('Payer Participation Data'!BH40=ISBLANK(""),"-",'Payer Participation Data'!BH40)</f>
        <v>-</v>
      </c>
      <c r="X35" s="90" t="str">
        <f>IF('Payer Participation Data'!BK40=ISBLANK(""),"-",'Payer Participation Data'!BK40)</f>
        <v>-</v>
      </c>
    </row>
    <row r="36" spans="2:24" x14ac:dyDescent="0.35">
      <c r="B36" s="161" t="str">
        <f>IF(ISBLANK('Payer Participation Data'!B41),"-",'Payer Participation Data'!B41)</f>
        <v>-</v>
      </c>
      <c r="C36" s="161" t="str">
        <f>IF(ISBLANK('Payer Participation Data'!C41),"-",'Payer Participation Data'!C41)</f>
        <v>-</v>
      </c>
      <c r="D36" s="161" t="str">
        <f>IF(ISBLANK('Payer Participation Data'!D41),"-",'Payer Participation Data'!D41)</f>
        <v>-</v>
      </c>
      <c r="E36" s="90" t="str">
        <f>IF('Payer Participation Data'!F41=ISBLANK(""),"-",'Payer Participation Data'!F41)</f>
        <v>-</v>
      </c>
      <c r="F36" s="90" t="str">
        <f>IF('Payer Participation Data'!I41=ISBLANK(""),"-",'Payer Participation Data'!I41)</f>
        <v>-</v>
      </c>
      <c r="G36" s="90" t="str">
        <f>IF('Payer Participation Data'!L41=ISBLANK(""),"-",'Payer Participation Data'!L41)</f>
        <v>-</v>
      </c>
      <c r="H36" s="90" t="str">
        <f>IF('Payer Participation Data'!O41=ISBLANK(""),"-",'Payer Participation Data'!O41)</f>
        <v>-</v>
      </c>
      <c r="I36" s="90" t="str">
        <f>IF('Payer Participation Data'!R41=ISBLANK(""),"-",'Payer Participation Data'!R41)</f>
        <v>-</v>
      </c>
      <c r="J36" s="90" t="str">
        <f>IF('Payer Participation Data'!U41=ISBLANK(""),"-",'Payer Participation Data'!U41)</f>
        <v>-</v>
      </c>
      <c r="K36" s="90" t="str">
        <f>IF('Payer Participation Data'!X41=ISBLANK(""),"-",'Payer Participation Data'!X41)</f>
        <v>-</v>
      </c>
      <c r="L36" s="90" t="str">
        <f>IF('Payer Participation Data'!AA41=ISBLANK(""),"-",'Payer Participation Data'!AA41)</f>
        <v>-</v>
      </c>
      <c r="M36" s="90" t="str">
        <f>IF('Payer Participation Data'!AD41=ISBLANK(""),"-",'Payer Participation Data'!AD41)</f>
        <v>-</v>
      </c>
      <c r="N36" s="90" t="str">
        <f>IF('Payer Participation Data'!AG41=ISBLANK(""),"-",'Payer Participation Data'!AG41)</f>
        <v>-</v>
      </c>
      <c r="O36" s="90" t="str">
        <f>IF('Payer Participation Data'!AJ41=ISBLANK(""),"-",'Payer Participation Data'!AJ41)</f>
        <v>-</v>
      </c>
      <c r="P36" s="90" t="str">
        <f>IF('Payer Participation Data'!AM41=ISBLANK(""),"-",'Payer Participation Data'!AM41)</f>
        <v>-</v>
      </c>
      <c r="Q36" s="90" t="str">
        <f>IF('Payer Participation Data'!AP41=ISBLANK(""),"-",'Payer Participation Data'!AP41)</f>
        <v>-</v>
      </c>
      <c r="R36" s="90" t="str">
        <f>IF('Payer Participation Data'!AS41=ISBLANK(""),"-",'Payer Participation Data'!AS41)</f>
        <v>-</v>
      </c>
      <c r="S36" s="90" t="str">
        <f>IF('Payer Participation Data'!AV41=ISBLANK(""),"-",'Payer Participation Data'!AV41)</f>
        <v>-</v>
      </c>
      <c r="T36" s="90" t="str">
        <f>IF('Payer Participation Data'!AY41=ISBLANK(""),"-",'Payer Participation Data'!AY41)</f>
        <v>-</v>
      </c>
      <c r="U36" s="90" t="str">
        <f>IF('Payer Participation Data'!BB41=ISBLANK(""),"-",'Payer Participation Data'!BB41)</f>
        <v>-</v>
      </c>
      <c r="V36" s="90" t="str">
        <f>IF('Payer Participation Data'!BE41=ISBLANK(""),"-",'Payer Participation Data'!BE41)</f>
        <v>-</v>
      </c>
      <c r="W36" s="90" t="str">
        <f>IF('Payer Participation Data'!BH41=ISBLANK(""),"-",'Payer Participation Data'!BH41)</f>
        <v>-</v>
      </c>
      <c r="X36" s="90" t="str">
        <f>IF('Payer Participation Data'!BK41=ISBLANK(""),"-",'Payer Participation Data'!BK41)</f>
        <v>-</v>
      </c>
    </row>
    <row r="37" spans="2:24" x14ac:dyDescent="0.35">
      <c r="B37" s="161" t="str">
        <f>IF(ISBLANK('Payer Participation Data'!B42),"-",'Payer Participation Data'!B42)</f>
        <v>-</v>
      </c>
      <c r="C37" s="161" t="str">
        <f>IF(ISBLANK('Payer Participation Data'!C42),"-",'Payer Participation Data'!C42)</f>
        <v>-</v>
      </c>
      <c r="D37" s="161" t="str">
        <f>IF(ISBLANK('Payer Participation Data'!D42),"-",'Payer Participation Data'!D42)</f>
        <v>-</v>
      </c>
      <c r="E37" s="90" t="str">
        <f>IF('Payer Participation Data'!F42=ISBLANK(""),"-",'Payer Participation Data'!F42)</f>
        <v>-</v>
      </c>
      <c r="F37" s="90" t="str">
        <f>IF('Payer Participation Data'!I42=ISBLANK(""),"-",'Payer Participation Data'!I42)</f>
        <v>-</v>
      </c>
      <c r="G37" s="90" t="str">
        <f>IF('Payer Participation Data'!L42=ISBLANK(""),"-",'Payer Participation Data'!L42)</f>
        <v>-</v>
      </c>
      <c r="H37" s="90" t="str">
        <f>IF('Payer Participation Data'!O42=ISBLANK(""),"-",'Payer Participation Data'!O42)</f>
        <v>-</v>
      </c>
      <c r="I37" s="90" t="str">
        <f>IF('Payer Participation Data'!R42=ISBLANK(""),"-",'Payer Participation Data'!R42)</f>
        <v>-</v>
      </c>
      <c r="J37" s="90" t="str">
        <f>IF('Payer Participation Data'!U42=ISBLANK(""),"-",'Payer Participation Data'!U42)</f>
        <v>-</v>
      </c>
      <c r="K37" s="90" t="str">
        <f>IF('Payer Participation Data'!X42=ISBLANK(""),"-",'Payer Participation Data'!X42)</f>
        <v>-</v>
      </c>
      <c r="L37" s="90" t="str">
        <f>IF('Payer Participation Data'!AA42=ISBLANK(""),"-",'Payer Participation Data'!AA42)</f>
        <v>-</v>
      </c>
      <c r="M37" s="90" t="str">
        <f>IF('Payer Participation Data'!AD42=ISBLANK(""),"-",'Payer Participation Data'!AD42)</f>
        <v>-</v>
      </c>
      <c r="N37" s="90" t="str">
        <f>IF('Payer Participation Data'!AG42=ISBLANK(""),"-",'Payer Participation Data'!AG42)</f>
        <v>-</v>
      </c>
      <c r="O37" s="90" t="str">
        <f>IF('Payer Participation Data'!AJ42=ISBLANK(""),"-",'Payer Participation Data'!AJ42)</f>
        <v>-</v>
      </c>
      <c r="P37" s="90" t="str">
        <f>IF('Payer Participation Data'!AM42=ISBLANK(""),"-",'Payer Participation Data'!AM42)</f>
        <v>-</v>
      </c>
      <c r="Q37" s="90" t="str">
        <f>IF('Payer Participation Data'!AP42=ISBLANK(""),"-",'Payer Participation Data'!AP42)</f>
        <v>-</v>
      </c>
      <c r="R37" s="90" t="str">
        <f>IF('Payer Participation Data'!AS42=ISBLANK(""),"-",'Payer Participation Data'!AS42)</f>
        <v>-</v>
      </c>
      <c r="S37" s="90" t="str">
        <f>IF('Payer Participation Data'!AV42=ISBLANK(""),"-",'Payer Participation Data'!AV42)</f>
        <v>-</v>
      </c>
      <c r="T37" s="90" t="str">
        <f>IF('Payer Participation Data'!AY42=ISBLANK(""),"-",'Payer Participation Data'!AY42)</f>
        <v>-</v>
      </c>
      <c r="U37" s="90" t="str">
        <f>IF('Payer Participation Data'!BB42=ISBLANK(""),"-",'Payer Participation Data'!BB42)</f>
        <v>-</v>
      </c>
      <c r="V37" s="90" t="str">
        <f>IF('Payer Participation Data'!BE42=ISBLANK(""),"-",'Payer Participation Data'!BE42)</f>
        <v>-</v>
      </c>
      <c r="W37" s="90" t="str">
        <f>IF('Payer Participation Data'!BH42=ISBLANK(""),"-",'Payer Participation Data'!BH42)</f>
        <v>-</v>
      </c>
      <c r="X37" s="90" t="str">
        <f>IF('Payer Participation Data'!BK42=ISBLANK(""),"-",'Payer Participation Data'!BK42)</f>
        <v>-</v>
      </c>
    </row>
    <row r="38" spans="2:24" x14ac:dyDescent="0.35">
      <c r="B38" s="161" t="str">
        <f>IF(ISBLANK('Payer Participation Data'!B43),"-",'Payer Participation Data'!B43)</f>
        <v>-</v>
      </c>
      <c r="C38" s="161" t="str">
        <f>IF(ISBLANK('Payer Participation Data'!C43),"-",'Payer Participation Data'!C43)</f>
        <v>-</v>
      </c>
      <c r="D38" s="161" t="str">
        <f>IF(ISBLANK('Payer Participation Data'!D43),"-",'Payer Participation Data'!D43)</f>
        <v>-</v>
      </c>
      <c r="E38" s="90" t="str">
        <f>IF('Payer Participation Data'!F43=ISBLANK(""),"-",'Payer Participation Data'!F43)</f>
        <v>-</v>
      </c>
      <c r="F38" s="90" t="str">
        <f>IF('Payer Participation Data'!I43=ISBLANK(""),"-",'Payer Participation Data'!I43)</f>
        <v>-</v>
      </c>
      <c r="G38" s="90" t="str">
        <f>IF('Payer Participation Data'!L43=ISBLANK(""),"-",'Payer Participation Data'!L43)</f>
        <v>-</v>
      </c>
      <c r="H38" s="90" t="str">
        <f>IF('Payer Participation Data'!O43=ISBLANK(""),"-",'Payer Participation Data'!O43)</f>
        <v>-</v>
      </c>
      <c r="I38" s="90" t="str">
        <f>IF('Payer Participation Data'!R43=ISBLANK(""),"-",'Payer Participation Data'!R43)</f>
        <v>-</v>
      </c>
      <c r="J38" s="90" t="str">
        <f>IF('Payer Participation Data'!U43=ISBLANK(""),"-",'Payer Participation Data'!U43)</f>
        <v>-</v>
      </c>
      <c r="K38" s="90" t="str">
        <f>IF('Payer Participation Data'!X43=ISBLANK(""),"-",'Payer Participation Data'!X43)</f>
        <v>-</v>
      </c>
      <c r="L38" s="90" t="str">
        <f>IF('Payer Participation Data'!AA43=ISBLANK(""),"-",'Payer Participation Data'!AA43)</f>
        <v>-</v>
      </c>
      <c r="M38" s="90" t="str">
        <f>IF('Payer Participation Data'!AD43=ISBLANK(""),"-",'Payer Participation Data'!AD43)</f>
        <v>-</v>
      </c>
      <c r="N38" s="90" t="str">
        <f>IF('Payer Participation Data'!AG43=ISBLANK(""),"-",'Payer Participation Data'!AG43)</f>
        <v>-</v>
      </c>
      <c r="O38" s="90" t="str">
        <f>IF('Payer Participation Data'!AJ43=ISBLANK(""),"-",'Payer Participation Data'!AJ43)</f>
        <v>-</v>
      </c>
      <c r="P38" s="90" t="str">
        <f>IF('Payer Participation Data'!AM43=ISBLANK(""),"-",'Payer Participation Data'!AM43)</f>
        <v>-</v>
      </c>
      <c r="Q38" s="90" t="str">
        <f>IF('Payer Participation Data'!AP43=ISBLANK(""),"-",'Payer Participation Data'!AP43)</f>
        <v>-</v>
      </c>
      <c r="R38" s="90" t="str">
        <f>IF('Payer Participation Data'!AS43=ISBLANK(""),"-",'Payer Participation Data'!AS43)</f>
        <v>-</v>
      </c>
      <c r="S38" s="90" t="str">
        <f>IF('Payer Participation Data'!AV43=ISBLANK(""),"-",'Payer Participation Data'!AV43)</f>
        <v>-</v>
      </c>
      <c r="T38" s="90" t="str">
        <f>IF('Payer Participation Data'!AY43=ISBLANK(""),"-",'Payer Participation Data'!AY43)</f>
        <v>-</v>
      </c>
      <c r="U38" s="90" t="str">
        <f>IF('Payer Participation Data'!BB43=ISBLANK(""),"-",'Payer Participation Data'!BB43)</f>
        <v>-</v>
      </c>
      <c r="V38" s="90" t="str">
        <f>IF('Payer Participation Data'!BE43=ISBLANK(""),"-",'Payer Participation Data'!BE43)</f>
        <v>-</v>
      </c>
      <c r="W38" s="90" t="str">
        <f>IF('Payer Participation Data'!BH43=ISBLANK(""),"-",'Payer Participation Data'!BH43)</f>
        <v>-</v>
      </c>
      <c r="X38" s="90" t="str">
        <f>IF('Payer Participation Data'!BK43=ISBLANK(""),"-",'Payer Participation Data'!BK43)</f>
        <v>-</v>
      </c>
    </row>
    <row r="39" spans="2:24" x14ac:dyDescent="0.35">
      <c r="B39" s="161" t="str">
        <f>IF(ISBLANK('Payer Participation Data'!B44),"-",'Payer Participation Data'!B44)</f>
        <v>-</v>
      </c>
      <c r="C39" s="161" t="str">
        <f>IF(ISBLANK('Payer Participation Data'!C44),"-",'Payer Participation Data'!C44)</f>
        <v>-</v>
      </c>
      <c r="D39" s="161" t="str">
        <f>IF(ISBLANK('Payer Participation Data'!D44),"-",'Payer Participation Data'!D44)</f>
        <v>-</v>
      </c>
      <c r="E39" s="90" t="str">
        <f>IF('Payer Participation Data'!F44=ISBLANK(""),"-",'Payer Participation Data'!F44)</f>
        <v>-</v>
      </c>
      <c r="F39" s="90" t="str">
        <f>IF('Payer Participation Data'!I44=ISBLANK(""),"-",'Payer Participation Data'!I44)</f>
        <v>-</v>
      </c>
      <c r="G39" s="90" t="str">
        <f>IF('Payer Participation Data'!L44=ISBLANK(""),"-",'Payer Participation Data'!L44)</f>
        <v>-</v>
      </c>
      <c r="H39" s="90" t="str">
        <f>IF('Payer Participation Data'!O44=ISBLANK(""),"-",'Payer Participation Data'!O44)</f>
        <v>-</v>
      </c>
      <c r="I39" s="90" t="str">
        <f>IF('Payer Participation Data'!R44=ISBLANK(""),"-",'Payer Participation Data'!R44)</f>
        <v>-</v>
      </c>
      <c r="J39" s="90" t="str">
        <f>IF('Payer Participation Data'!U44=ISBLANK(""),"-",'Payer Participation Data'!U44)</f>
        <v>-</v>
      </c>
      <c r="K39" s="90" t="str">
        <f>IF('Payer Participation Data'!X44=ISBLANK(""),"-",'Payer Participation Data'!X44)</f>
        <v>-</v>
      </c>
      <c r="L39" s="90" t="str">
        <f>IF('Payer Participation Data'!AA44=ISBLANK(""),"-",'Payer Participation Data'!AA44)</f>
        <v>-</v>
      </c>
      <c r="M39" s="90" t="str">
        <f>IF('Payer Participation Data'!AD44=ISBLANK(""),"-",'Payer Participation Data'!AD44)</f>
        <v>-</v>
      </c>
      <c r="N39" s="90" t="str">
        <f>IF('Payer Participation Data'!AG44=ISBLANK(""),"-",'Payer Participation Data'!AG44)</f>
        <v>-</v>
      </c>
      <c r="O39" s="90" t="str">
        <f>IF('Payer Participation Data'!AJ44=ISBLANK(""),"-",'Payer Participation Data'!AJ44)</f>
        <v>-</v>
      </c>
      <c r="P39" s="90" t="str">
        <f>IF('Payer Participation Data'!AM44=ISBLANK(""),"-",'Payer Participation Data'!AM44)</f>
        <v>-</v>
      </c>
      <c r="Q39" s="90" t="str">
        <f>IF('Payer Participation Data'!AP44=ISBLANK(""),"-",'Payer Participation Data'!AP44)</f>
        <v>-</v>
      </c>
      <c r="R39" s="90" t="str">
        <f>IF('Payer Participation Data'!AS44=ISBLANK(""),"-",'Payer Participation Data'!AS44)</f>
        <v>-</v>
      </c>
      <c r="S39" s="90" t="str">
        <f>IF('Payer Participation Data'!AV44=ISBLANK(""),"-",'Payer Participation Data'!AV44)</f>
        <v>-</v>
      </c>
      <c r="T39" s="90" t="str">
        <f>IF('Payer Participation Data'!AY44=ISBLANK(""),"-",'Payer Participation Data'!AY44)</f>
        <v>-</v>
      </c>
      <c r="U39" s="90" t="str">
        <f>IF('Payer Participation Data'!BB44=ISBLANK(""),"-",'Payer Participation Data'!BB44)</f>
        <v>-</v>
      </c>
      <c r="V39" s="90" t="str">
        <f>IF('Payer Participation Data'!BE44=ISBLANK(""),"-",'Payer Participation Data'!BE44)</f>
        <v>-</v>
      </c>
      <c r="W39" s="90" t="str">
        <f>IF('Payer Participation Data'!BH44=ISBLANK(""),"-",'Payer Participation Data'!BH44)</f>
        <v>-</v>
      </c>
      <c r="X39" s="90" t="str">
        <f>IF('Payer Participation Data'!BK44=ISBLANK(""),"-",'Payer Participation Data'!BK44)</f>
        <v>-</v>
      </c>
    </row>
    <row r="40" spans="2:24" x14ac:dyDescent="0.35">
      <c r="B40" s="161" t="str">
        <f>IF(ISBLANK('Payer Participation Data'!B45),"-",'Payer Participation Data'!B45)</f>
        <v>-</v>
      </c>
      <c r="C40" s="161" t="str">
        <f>IF(ISBLANK('Payer Participation Data'!C45),"-",'Payer Participation Data'!C45)</f>
        <v>-</v>
      </c>
      <c r="D40" s="161" t="str">
        <f>IF(ISBLANK('Payer Participation Data'!D45),"-",'Payer Participation Data'!D45)</f>
        <v>-</v>
      </c>
      <c r="E40" s="90" t="str">
        <f>IF('Payer Participation Data'!F45=ISBLANK(""),"-",'Payer Participation Data'!F45)</f>
        <v>-</v>
      </c>
      <c r="F40" s="90" t="str">
        <f>IF('Payer Participation Data'!I45=ISBLANK(""),"-",'Payer Participation Data'!I45)</f>
        <v>-</v>
      </c>
      <c r="G40" s="90" t="str">
        <f>IF('Payer Participation Data'!L45=ISBLANK(""),"-",'Payer Participation Data'!L45)</f>
        <v>-</v>
      </c>
      <c r="H40" s="90" t="str">
        <f>IF('Payer Participation Data'!O45=ISBLANK(""),"-",'Payer Participation Data'!O45)</f>
        <v>-</v>
      </c>
      <c r="I40" s="90" t="str">
        <f>IF('Payer Participation Data'!R45=ISBLANK(""),"-",'Payer Participation Data'!R45)</f>
        <v>-</v>
      </c>
      <c r="J40" s="90" t="str">
        <f>IF('Payer Participation Data'!U45=ISBLANK(""),"-",'Payer Participation Data'!U45)</f>
        <v>-</v>
      </c>
      <c r="K40" s="90" t="str">
        <f>IF('Payer Participation Data'!X45=ISBLANK(""),"-",'Payer Participation Data'!X45)</f>
        <v>-</v>
      </c>
      <c r="L40" s="90" t="str">
        <f>IF('Payer Participation Data'!AA45=ISBLANK(""),"-",'Payer Participation Data'!AA45)</f>
        <v>-</v>
      </c>
      <c r="M40" s="90" t="str">
        <f>IF('Payer Participation Data'!AD45=ISBLANK(""),"-",'Payer Participation Data'!AD45)</f>
        <v>-</v>
      </c>
      <c r="N40" s="90" t="str">
        <f>IF('Payer Participation Data'!AG45=ISBLANK(""),"-",'Payer Participation Data'!AG45)</f>
        <v>-</v>
      </c>
      <c r="O40" s="90" t="str">
        <f>IF('Payer Participation Data'!AJ45=ISBLANK(""),"-",'Payer Participation Data'!AJ45)</f>
        <v>-</v>
      </c>
      <c r="P40" s="90" t="str">
        <f>IF('Payer Participation Data'!AM45=ISBLANK(""),"-",'Payer Participation Data'!AM45)</f>
        <v>-</v>
      </c>
      <c r="Q40" s="90" t="str">
        <f>IF('Payer Participation Data'!AP45=ISBLANK(""),"-",'Payer Participation Data'!AP45)</f>
        <v>-</v>
      </c>
      <c r="R40" s="90" t="str">
        <f>IF('Payer Participation Data'!AS45=ISBLANK(""),"-",'Payer Participation Data'!AS45)</f>
        <v>-</v>
      </c>
      <c r="S40" s="90" t="str">
        <f>IF('Payer Participation Data'!AV45=ISBLANK(""),"-",'Payer Participation Data'!AV45)</f>
        <v>-</v>
      </c>
      <c r="T40" s="90" t="str">
        <f>IF('Payer Participation Data'!AY45=ISBLANK(""),"-",'Payer Participation Data'!AY45)</f>
        <v>-</v>
      </c>
      <c r="U40" s="90" t="str">
        <f>IF('Payer Participation Data'!BB45=ISBLANK(""),"-",'Payer Participation Data'!BB45)</f>
        <v>-</v>
      </c>
      <c r="V40" s="90" t="str">
        <f>IF('Payer Participation Data'!BE45=ISBLANK(""),"-",'Payer Participation Data'!BE45)</f>
        <v>-</v>
      </c>
      <c r="W40" s="90" t="str">
        <f>IF('Payer Participation Data'!BH45=ISBLANK(""),"-",'Payer Participation Data'!BH45)</f>
        <v>-</v>
      </c>
      <c r="X40" s="90" t="str">
        <f>IF('Payer Participation Data'!BK45=ISBLANK(""),"-",'Payer Participation Data'!BK45)</f>
        <v>-</v>
      </c>
    </row>
    <row r="41" spans="2:24" x14ac:dyDescent="0.35">
      <c r="B41" s="161" t="str">
        <f>IF(ISBLANK('Payer Participation Data'!B46),"-",'Payer Participation Data'!B46)</f>
        <v>-</v>
      </c>
      <c r="C41" s="161" t="str">
        <f>IF(ISBLANK('Payer Participation Data'!C46),"-",'Payer Participation Data'!C46)</f>
        <v>-</v>
      </c>
      <c r="D41" s="161" t="str">
        <f>IF(ISBLANK('Payer Participation Data'!D46),"-",'Payer Participation Data'!D46)</f>
        <v>-</v>
      </c>
      <c r="E41" s="90" t="str">
        <f>IF('Payer Participation Data'!F46=ISBLANK(""),"-",'Payer Participation Data'!F46)</f>
        <v>-</v>
      </c>
      <c r="F41" s="90" t="str">
        <f>IF('Payer Participation Data'!I46=ISBLANK(""),"-",'Payer Participation Data'!I46)</f>
        <v>-</v>
      </c>
      <c r="G41" s="90" t="str">
        <f>IF('Payer Participation Data'!L46=ISBLANK(""),"-",'Payer Participation Data'!L46)</f>
        <v>-</v>
      </c>
      <c r="H41" s="90" t="str">
        <f>IF('Payer Participation Data'!O46=ISBLANK(""),"-",'Payer Participation Data'!O46)</f>
        <v>-</v>
      </c>
      <c r="I41" s="90" t="str">
        <f>IF('Payer Participation Data'!R46=ISBLANK(""),"-",'Payer Participation Data'!R46)</f>
        <v>-</v>
      </c>
      <c r="J41" s="90" t="str">
        <f>IF('Payer Participation Data'!U46=ISBLANK(""),"-",'Payer Participation Data'!U46)</f>
        <v>-</v>
      </c>
      <c r="K41" s="90" t="str">
        <f>IF('Payer Participation Data'!X46=ISBLANK(""),"-",'Payer Participation Data'!X46)</f>
        <v>-</v>
      </c>
      <c r="L41" s="90" t="str">
        <f>IF('Payer Participation Data'!AA46=ISBLANK(""),"-",'Payer Participation Data'!AA46)</f>
        <v>-</v>
      </c>
      <c r="M41" s="90" t="str">
        <f>IF('Payer Participation Data'!AD46=ISBLANK(""),"-",'Payer Participation Data'!AD46)</f>
        <v>-</v>
      </c>
      <c r="N41" s="90" t="str">
        <f>IF('Payer Participation Data'!AG46=ISBLANK(""),"-",'Payer Participation Data'!AG46)</f>
        <v>-</v>
      </c>
      <c r="O41" s="90" t="str">
        <f>IF('Payer Participation Data'!AJ46=ISBLANK(""),"-",'Payer Participation Data'!AJ46)</f>
        <v>-</v>
      </c>
      <c r="P41" s="90" t="str">
        <f>IF('Payer Participation Data'!AM46=ISBLANK(""),"-",'Payer Participation Data'!AM46)</f>
        <v>-</v>
      </c>
      <c r="Q41" s="90" t="str">
        <f>IF('Payer Participation Data'!AP46=ISBLANK(""),"-",'Payer Participation Data'!AP46)</f>
        <v>-</v>
      </c>
      <c r="R41" s="90" t="str">
        <f>IF('Payer Participation Data'!AS46=ISBLANK(""),"-",'Payer Participation Data'!AS46)</f>
        <v>-</v>
      </c>
      <c r="S41" s="90" t="str">
        <f>IF('Payer Participation Data'!AV46=ISBLANK(""),"-",'Payer Participation Data'!AV46)</f>
        <v>-</v>
      </c>
      <c r="T41" s="90" t="str">
        <f>IF('Payer Participation Data'!AY46=ISBLANK(""),"-",'Payer Participation Data'!AY46)</f>
        <v>-</v>
      </c>
      <c r="U41" s="90" t="str">
        <f>IF('Payer Participation Data'!BB46=ISBLANK(""),"-",'Payer Participation Data'!BB46)</f>
        <v>-</v>
      </c>
      <c r="V41" s="90" t="str">
        <f>IF('Payer Participation Data'!BE46=ISBLANK(""),"-",'Payer Participation Data'!BE46)</f>
        <v>-</v>
      </c>
      <c r="W41" s="90" t="str">
        <f>IF('Payer Participation Data'!BH46=ISBLANK(""),"-",'Payer Participation Data'!BH46)</f>
        <v>-</v>
      </c>
      <c r="X41" s="90" t="str">
        <f>IF('Payer Participation Data'!BK46=ISBLANK(""),"-",'Payer Participation Data'!BK46)</f>
        <v>-</v>
      </c>
    </row>
    <row r="42" spans="2:24" x14ac:dyDescent="0.35">
      <c r="B42" s="161" t="str">
        <f>IF(ISBLANK('Payer Participation Data'!B47),"-",'Payer Participation Data'!B47)</f>
        <v>-</v>
      </c>
      <c r="C42" s="161" t="str">
        <f>IF(ISBLANK('Payer Participation Data'!C47),"-",'Payer Participation Data'!C47)</f>
        <v>-</v>
      </c>
      <c r="D42" s="161" t="str">
        <f>IF(ISBLANK('Payer Participation Data'!D47),"-",'Payer Participation Data'!D47)</f>
        <v>-</v>
      </c>
      <c r="E42" s="90" t="str">
        <f>IF('Payer Participation Data'!F47=ISBLANK(""),"-",'Payer Participation Data'!F47)</f>
        <v>-</v>
      </c>
      <c r="F42" s="90" t="str">
        <f>IF('Payer Participation Data'!I47=ISBLANK(""),"-",'Payer Participation Data'!I47)</f>
        <v>-</v>
      </c>
      <c r="G42" s="90" t="str">
        <f>IF('Payer Participation Data'!L47=ISBLANK(""),"-",'Payer Participation Data'!L47)</f>
        <v>-</v>
      </c>
      <c r="H42" s="90" t="str">
        <f>IF('Payer Participation Data'!O47=ISBLANK(""),"-",'Payer Participation Data'!O47)</f>
        <v>-</v>
      </c>
      <c r="I42" s="90" t="str">
        <f>IF('Payer Participation Data'!R47=ISBLANK(""),"-",'Payer Participation Data'!R47)</f>
        <v>-</v>
      </c>
      <c r="J42" s="90" t="str">
        <f>IF('Payer Participation Data'!U47=ISBLANK(""),"-",'Payer Participation Data'!U47)</f>
        <v>-</v>
      </c>
      <c r="K42" s="90" t="str">
        <f>IF('Payer Participation Data'!X47=ISBLANK(""),"-",'Payer Participation Data'!X47)</f>
        <v>-</v>
      </c>
      <c r="L42" s="90" t="str">
        <f>IF('Payer Participation Data'!AA47=ISBLANK(""),"-",'Payer Participation Data'!AA47)</f>
        <v>-</v>
      </c>
      <c r="M42" s="90" t="str">
        <f>IF('Payer Participation Data'!AD47=ISBLANK(""),"-",'Payer Participation Data'!AD47)</f>
        <v>-</v>
      </c>
      <c r="N42" s="90" t="str">
        <f>IF('Payer Participation Data'!AG47=ISBLANK(""),"-",'Payer Participation Data'!AG47)</f>
        <v>-</v>
      </c>
      <c r="O42" s="90" t="str">
        <f>IF('Payer Participation Data'!AJ47=ISBLANK(""),"-",'Payer Participation Data'!AJ47)</f>
        <v>-</v>
      </c>
      <c r="P42" s="90" t="str">
        <f>IF('Payer Participation Data'!AM47=ISBLANK(""),"-",'Payer Participation Data'!AM47)</f>
        <v>-</v>
      </c>
      <c r="Q42" s="90" t="str">
        <f>IF('Payer Participation Data'!AP47=ISBLANK(""),"-",'Payer Participation Data'!AP47)</f>
        <v>-</v>
      </c>
      <c r="R42" s="90" t="str">
        <f>IF('Payer Participation Data'!AS47=ISBLANK(""),"-",'Payer Participation Data'!AS47)</f>
        <v>-</v>
      </c>
      <c r="S42" s="90" t="str">
        <f>IF('Payer Participation Data'!AV47=ISBLANK(""),"-",'Payer Participation Data'!AV47)</f>
        <v>-</v>
      </c>
      <c r="T42" s="90" t="str">
        <f>IF('Payer Participation Data'!AY47=ISBLANK(""),"-",'Payer Participation Data'!AY47)</f>
        <v>-</v>
      </c>
      <c r="U42" s="90" t="str">
        <f>IF('Payer Participation Data'!BB47=ISBLANK(""),"-",'Payer Participation Data'!BB47)</f>
        <v>-</v>
      </c>
      <c r="V42" s="90" t="str">
        <f>IF('Payer Participation Data'!BE47=ISBLANK(""),"-",'Payer Participation Data'!BE47)</f>
        <v>-</v>
      </c>
      <c r="W42" s="90" t="str">
        <f>IF('Payer Participation Data'!BH47=ISBLANK(""),"-",'Payer Participation Data'!BH47)</f>
        <v>-</v>
      </c>
      <c r="X42" s="90" t="str">
        <f>IF('Payer Participation Data'!BK47=ISBLANK(""),"-",'Payer Participation Data'!BK47)</f>
        <v>-</v>
      </c>
    </row>
    <row r="43" spans="2:24" x14ac:dyDescent="0.35">
      <c r="B43" s="161" t="str">
        <f>IF(ISBLANK('Payer Participation Data'!B48),"-",'Payer Participation Data'!B48)</f>
        <v>-</v>
      </c>
      <c r="C43" s="161" t="str">
        <f>IF(ISBLANK('Payer Participation Data'!C48),"-",'Payer Participation Data'!C48)</f>
        <v>-</v>
      </c>
      <c r="D43" s="161" t="str">
        <f>IF(ISBLANK('Payer Participation Data'!D48),"-",'Payer Participation Data'!D48)</f>
        <v>-</v>
      </c>
      <c r="E43" s="90" t="str">
        <f>IF('Payer Participation Data'!F48=ISBLANK(""),"-",'Payer Participation Data'!F48)</f>
        <v>-</v>
      </c>
      <c r="F43" s="90" t="str">
        <f>IF('Payer Participation Data'!I48=ISBLANK(""),"-",'Payer Participation Data'!I48)</f>
        <v>-</v>
      </c>
      <c r="G43" s="90" t="str">
        <f>IF('Payer Participation Data'!L48=ISBLANK(""),"-",'Payer Participation Data'!L48)</f>
        <v>-</v>
      </c>
      <c r="H43" s="90" t="str">
        <f>IF('Payer Participation Data'!O48=ISBLANK(""),"-",'Payer Participation Data'!O48)</f>
        <v>-</v>
      </c>
      <c r="I43" s="90" t="str">
        <f>IF('Payer Participation Data'!R48=ISBLANK(""),"-",'Payer Participation Data'!R48)</f>
        <v>-</v>
      </c>
      <c r="J43" s="90" t="str">
        <f>IF('Payer Participation Data'!U48=ISBLANK(""),"-",'Payer Participation Data'!U48)</f>
        <v>-</v>
      </c>
      <c r="K43" s="90" t="str">
        <f>IF('Payer Participation Data'!X48=ISBLANK(""),"-",'Payer Participation Data'!X48)</f>
        <v>-</v>
      </c>
      <c r="L43" s="90" t="str">
        <f>IF('Payer Participation Data'!AA48=ISBLANK(""),"-",'Payer Participation Data'!AA48)</f>
        <v>-</v>
      </c>
      <c r="M43" s="90" t="str">
        <f>IF('Payer Participation Data'!AD48=ISBLANK(""),"-",'Payer Participation Data'!AD48)</f>
        <v>-</v>
      </c>
      <c r="N43" s="90" t="str">
        <f>IF('Payer Participation Data'!AG48=ISBLANK(""),"-",'Payer Participation Data'!AG48)</f>
        <v>-</v>
      </c>
      <c r="O43" s="90" t="str">
        <f>IF('Payer Participation Data'!AJ48=ISBLANK(""),"-",'Payer Participation Data'!AJ48)</f>
        <v>-</v>
      </c>
      <c r="P43" s="90" t="str">
        <f>IF('Payer Participation Data'!AM48=ISBLANK(""),"-",'Payer Participation Data'!AM48)</f>
        <v>-</v>
      </c>
      <c r="Q43" s="90" t="str">
        <f>IF('Payer Participation Data'!AP48=ISBLANK(""),"-",'Payer Participation Data'!AP48)</f>
        <v>-</v>
      </c>
      <c r="R43" s="90" t="str">
        <f>IF('Payer Participation Data'!AS48=ISBLANK(""),"-",'Payer Participation Data'!AS48)</f>
        <v>-</v>
      </c>
      <c r="S43" s="90" t="str">
        <f>IF('Payer Participation Data'!AV48=ISBLANK(""),"-",'Payer Participation Data'!AV48)</f>
        <v>-</v>
      </c>
      <c r="T43" s="90" t="str">
        <f>IF('Payer Participation Data'!AY48=ISBLANK(""),"-",'Payer Participation Data'!AY48)</f>
        <v>-</v>
      </c>
      <c r="U43" s="90" t="str">
        <f>IF('Payer Participation Data'!BB48=ISBLANK(""),"-",'Payer Participation Data'!BB48)</f>
        <v>-</v>
      </c>
      <c r="V43" s="90" t="str">
        <f>IF('Payer Participation Data'!BE48=ISBLANK(""),"-",'Payer Participation Data'!BE48)</f>
        <v>-</v>
      </c>
      <c r="W43" s="90" t="str">
        <f>IF('Payer Participation Data'!BH48=ISBLANK(""),"-",'Payer Participation Data'!BH48)</f>
        <v>-</v>
      </c>
      <c r="X43" s="90" t="str">
        <f>IF('Payer Participation Data'!BK48=ISBLANK(""),"-",'Payer Participation Data'!BK48)</f>
        <v>-</v>
      </c>
    </row>
    <row r="44" spans="2:24" x14ac:dyDescent="0.35">
      <c r="B44" s="161" t="str">
        <f>IF(ISBLANK('Payer Participation Data'!B49),"-",'Payer Participation Data'!B49)</f>
        <v>-</v>
      </c>
      <c r="C44" s="161" t="str">
        <f>IF(ISBLANK('Payer Participation Data'!C49),"-",'Payer Participation Data'!C49)</f>
        <v>-</v>
      </c>
      <c r="D44" s="161" t="str">
        <f>IF(ISBLANK('Payer Participation Data'!D49),"-",'Payer Participation Data'!D49)</f>
        <v>-</v>
      </c>
      <c r="E44" s="90" t="str">
        <f>IF('Payer Participation Data'!F49=ISBLANK(""),"-",'Payer Participation Data'!F49)</f>
        <v>-</v>
      </c>
      <c r="F44" s="90" t="str">
        <f>IF('Payer Participation Data'!I49=ISBLANK(""),"-",'Payer Participation Data'!I49)</f>
        <v>-</v>
      </c>
      <c r="G44" s="90" t="str">
        <f>IF('Payer Participation Data'!L49=ISBLANK(""),"-",'Payer Participation Data'!L49)</f>
        <v>-</v>
      </c>
      <c r="H44" s="90" t="str">
        <f>IF('Payer Participation Data'!O49=ISBLANK(""),"-",'Payer Participation Data'!O49)</f>
        <v>-</v>
      </c>
      <c r="I44" s="90" t="str">
        <f>IF('Payer Participation Data'!R49=ISBLANK(""),"-",'Payer Participation Data'!R49)</f>
        <v>-</v>
      </c>
      <c r="J44" s="90" t="str">
        <f>IF('Payer Participation Data'!U49=ISBLANK(""),"-",'Payer Participation Data'!U49)</f>
        <v>-</v>
      </c>
      <c r="K44" s="90" t="str">
        <f>IF('Payer Participation Data'!X49=ISBLANK(""),"-",'Payer Participation Data'!X49)</f>
        <v>-</v>
      </c>
      <c r="L44" s="90" t="str">
        <f>IF('Payer Participation Data'!AA49=ISBLANK(""),"-",'Payer Participation Data'!AA49)</f>
        <v>-</v>
      </c>
      <c r="M44" s="90" t="str">
        <f>IF('Payer Participation Data'!AD49=ISBLANK(""),"-",'Payer Participation Data'!AD49)</f>
        <v>-</v>
      </c>
      <c r="N44" s="90" t="str">
        <f>IF('Payer Participation Data'!AG49=ISBLANK(""),"-",'Payer Participation Data'!AG49)</f>
        <v>-</v>
      </c>
      <c r="O44" s="90" t="str">
        <f>IF('Payer Participation Data'!AJ49=ISBLANK(""),"-",'Payer Participation Data'!AJ49)</f>
        <v>-</v>
      </c>
      <c r="P44" s="90" t="str">
        <f>IF('Payer Participation Data'!AM49=ISBLANK(""),"-",'Payer Participation Data'!AM49)</f>
        <v>-</v>
      </c>
      <c r="Q44" s="90" t="str">
        <f>IF('Payer Participation Data'!AP49=ISBLANK(""),"-",'Payer Participation Data'!AP49)</f>
        <v>-</v>
      </c>
      <c r="R44" s="90" t="str">
        <f>IF('Payer Participation Data'!AS49=ISBLANK(""),"-",'Payer Participation Data'!AS49)</f>
        <v>-</v>
      </c>
      <c r="S44" s="90" t="str">
        <f>IF('Payer Participation Data'!AV49=ISBLANK(""),"-",'Payer Participation Data'!AV49)</f>
        <v>-</v>
      </c>
      <c r="T44" s="90" t="str">
        <f>IF('Payer Participation Data'!AY49=ISBLANK(""),"-",'Payer Participation Data'!AY49)</f>
        <v>-</v>
      </c>
      <c r="U44" s="90" t="str">
        <f>IF('Payer Participation Data'!BB49=ISBLANK(""),"-",'Payer Participation Data'!BB49)</f>
        <v>-</v>
      </c>
      <c r="V44" s="90" t="str">
        <f>IF('Payer Participation Data'!BE49=ISBLANK(""),"-",'Payer Participation Data'!BE49)</f>
        <v>-</v>
      </c>
      <c r="W44" s="90" t="str">
        <f>IF('Payer Participation Data'!BH49=ISBLANK(""),"-",'Payer Participation Data'!BH49)</f>
        <v>-</v>
      </c>
      <c r="X44" s="90" t="str">
        <f>IF('Payer Participation Data'!BK49=ISBLANK(""),"-",'Payer Participation Data'!BK49)</f>
        <v>-</v>
      </c>
    </row>
    <row r="45" spans="2:24" x14ac:dyDescent="0.35">
      <c r="B45" s="161" t="str">
        <f>IF(ISBLANK('Payer Participation Data'!B50),"-",'Payer Participation Data'!B50)</f>
        <v>-</v>
      </c>
      <c r="C45" s="161" t="str">
        <f>IF(ISBLANK('Payer Participation Data'!C50),"-",'Payer Participation Data'!C50)</f>
        <v>-</v>
      </c>
      <c r="D45" s="161" t="str">
        <f>IF(ISBLANK('Payer Participation Data'!D50),"-",'Payer Participation Data'!D50)</f>
        <v>-</v>
      </c>
      <c r="E45" s="90" t="str">
        <f>IF('Payer Participation Data'!F50=ISBLANK(""),"-",'Payer Participation Data'!F50)</f>
        <v>-</v>
      </c>
      <c r="F45" s="90" t="str">
        <f>IF('Payer Participation Data'!I50=ISBLANK(""),"-",'Payer Participation Data'!I50)</f>
        <v>-</v>
      </c>
      <c r="G45" s="90" t="str">
        <f>IF('Payer Participation Data'!L50=ISBLANK(""),"-",'Payer Participation Data'!L50)</f>
        <v>-</v>
      </c>
      <c r="H45" s="90" t="str">
        <f>IF('Payer Participation Data'!O50=ISBLANK(""),"-",'Payer Participation Data'!O50)</f>
        <v>-</v>
      </c>
      <c r="I45" s="90" t="str">
        <f>IF('Payer Participation Data'!R50=ISBLANK(""),"-",'Payer Participation Data'!R50)</f>
        <v>-</v>
      </c>
      <c r="J45" s="90" t="str">
        <f>IF('Payer Participation Data'!U50=ISBLANK(""),"-",'Payer Participation Data'!U50)</f>
        <v>-</v>
      </c>
      <c r="K45" s="90" t="str">
        <f>IF('Payer Participation Data'!X50=ISBLANK(""),"-",'Payer Participation Data'!X50)</f>
        <v>-</v>
      </c>
      <c r="L45" s="90" t="str">
        <f>IF('Payer Participation Data'!AA50=ISBLANK(""),"-",'Payer Participation Data'!AA50)</f>
        <v>-</v>
      </c>
      <c r="M45" s="90" t="str">
        <f>IF('Payer Participation Data'!AD50=ISBLANK(""),"-",'Payer Participation Data'!AD50)</f>
        <v>-</v>
      </c>
      <c r="N45" s="90" t="str">
        <f>IF('Payer Participation Data'!AG50=ISBLANK(""),"-",'Payer Participation Data'!AG50)</f>
        <v>-</v>
      </c>
      <c r="O45" s="90" t="str">
        <f>IF('Payer Participation Data'!AJ50=ISBLANK(""),"-",'Payer Participation Data'!AJ50)</f>
        <v>-</v>
      </c>
      <c r="P45" s="90" t="str">
        <f>IF('Payer Participation Data'!AM50=ISBLANK(""),"-",'Payer Participation Data'!AM50)</f>
        <v>-</v>
      </c>
      <c r="Q45" s="90" t="str">
        <f>IF('Payer Participation Data'!AP50=ISBLANK(""),"-",'Payer Participation Data'!AP50)</f>
        <v>-</v>
      </c>
      <c r="R45" s="90" t="str">
        <f>IF('Payer Participation Data'!AS50=ISBLANK(""),"-",'Payer Participation Data'!AS50)</f>
        <v>-</v>
      </c>
      <c r="S45" s="90" t="str">
        <f>IF('Payer Participation Data'!AV50=ISBLANK(""),"-",'Payer Participation Data'!AV50)</f>
        <v>-</v>
      </c>
      <c r="T45" s="90" t="str">
        <f>IF('Payer Participation Data'!AY50=ISBLANK(""),"-",'Payer Participation Data'!AY50)</f>
        <v>-</v>
      </c>
      <c r="U45" s="90" t="str">
        <f>IF('Payer Participation Data'!BB50=ISBLANK(""),"-",'Payer Participation Data'!BB50)</f>
        <v>-</v>
      </c>
      <c r="V45" s="90" t="str">
        <f>IF('Payer Participation Data'!BE50=ISBLANK(""),"-",'Payer Participation Data'!BE50)</f>
        <v>-</v>
      </c>
      <c r="W45" s="90" t="str">
        <f>IF('Payer Participation Data'!BH50=ISBLANK(""),"-",'Payer Participation Data'!BH50)</f>
        <v>-</v>
      </c>
      <c r="X45" s="90" t="str">
        <f>IF('Payer Participation Data'!BK50=ISBLANK(""),"-",'Payer Participation Data'!BK50)</f>
        <v>-</v>
      </c>
    </row>
    <row r="46" spans="2:24" x14ac:dyDescent="0.35">
      <c r="B46" s="161" t="str">
        <f>IF(ISBLANK('Payer Participation Data'!B51),"-",'Payer Participation Data'!B51)</f>
        <v>-</v>
      </c>
      <c r="C46" s="161" t="str">
        <f>IF(ISBLANK('Payer Participation Data'!C51),"-",'Payer Participation Data'!C51)</f>
        <v>-</v>
      </c>
      <c r="D46" s="161" t="str">
        <f>IF(ISBLANK('Payer Participation Data'!D51),"-",'Payer Participation Data'!D51)</f>
        <v>-</v>
      </c>
      <c r="E46" s="90" t="str">
        <f>IF('Payer Participation Data'!F51=ISBLANK(""),"-",'Payer Participation Data'!F51)</f>
        <v>-</v>
      </c>
      <c r="F46" s="90" t="str">
        <f>IF('Payer Participation Data'!I51=ISBLANK(""),"-",'Payer Participation Data'!I51)</f>
        <v>-</v>
      </c>
      <c r="G46" s="90" t="str">
        <f>IF('Payer Participation Data'!L51=ISBLANK(""),"-",'Payer Participation Data'!L51)</f>
        <v>-</v>
      </c>
      <c r="H46" s="90" t="str">
        <f>IF('Payer Participation Data'!O51=ISBLANK(""),"-",'Payer Participation Data'!O51)</f>
        <v>-</v>
      </c>
      <c r="I46" s="90" t="str">
        <f>IF('Payer Participation Data'!R51=ISBLANK(""),"-",'Payer Participation Data'!R51)</f>
        <v>-</v>
      </c>
      <c r="J46" s="90" t="str">
        <f>IF('Payer Participation Data'!U51=ISBLANK(""),"-",'Payer Participation Data'!U51)</f>
        <v>-</v>
      </c>
      <c r="K46" s="90" t="str">
        <f>IF('Payer Participation Data'!X51=ISBLANK(""),"-",'Payer Participation Data'!X51)</f>
        <v>-</v>
      </c>
      <c r="L46" s="90" t="str">
        <f>IF('Payer Participation Data'!AA51=ISBLANK(""),"-",'Payer Participation Data'!AA51)</f>
        <v>-</v>
      </c>
      <c r="M46" s="90" t="str">
        <f>IF('Payer Participation Data'!AD51=ISBLANK(""),"-",'Payer Participation Data'!AD51)</f>
        <v>-</v>
      </c>
      <c r="N46" s="90" t="str">
        <f>IF('Payer Participation Data'!AG51=ISBLANK(""),"-",'Payer Participation Data'!AG51)</f>
        <v>-</v>
      </c>
      <c r="O46" s="90" t="str">
        <f>IF('Payer Participation Data'!AJ51=ISBLANK(""),"-",'Payer Participation Data'!AJ51)</f>
        <v>-</v>
      </c>
      <c r="P46" s="90" t="str">
        <f>IF('Payer Participation Data'!AM51=ISBLANK(""),"-",'Payer Participation Data'!AM51)</f>
        <v>-</v>
      </c>
      <c r="Q46" s="90" t="str">
        <f>IF('Payer Participation Data'!AP51=ISBLANK(""),"-",'Payer Participation Data'!AP51)</f>
        <v>-</v>
      </c>
      <c r="R46" s="90" t="str">
        <f>IF('Payer Participation Data'!AS51=ISBLANK(""),"-",'Payer Participation Data'!AS51)</f>
        <v>-</v>
      </c>
      <c r="S46" s="90" t="str">
        <f>IF('Payer Participation Data'!AV51=ISBLANK(""),"-",'Payer Participation Data'!AV51)</f>
        <v>-</v>
      </c>
      <c r="T46" s="90" t="str">
        <f>IF('Payer Participation Data'!AY51=ISBLANK(""),"-",'Payer Participation Data'!AY51)</f>
        <v>-</v>
      </c>
      <c r="U46" s="90" t="str">
        <f>IF('Payer Participation Data'!BB51=ISBLANK(""),"-",'Payer Participation Data'!BB51)</f>
        <v>-</v>
      </c>
      <c r="V46" s="90" t="str">
        <f>IF('Payer Participation Data'!BE51=ISBLANK(""),"-",'Payer Participation Data'!BE51)</f>
        <v>-</v>
      </c>
      <c r="W46" s="90" t="str">
        <f>IF('Payer Participation Data'!BH51=ISBLANK(""),"-",'Payer Participation Data'!BH51)</f>
        <v>-</v>
      </c>
      <c r="X46" s="90" t="str">
        <f>IF('Payer Participation Data'!BK51=ISBLANK(""),"-",'Payer Participation Data'!BK51)</f>
        <v>-</v>
      </c>
    </row>
    <row r="47" spans="2:24" x14ac:dyDescent="0.35">
      <c r="B47" s="161" t="str">
        <f>IF(ISBLANK('Payer Participation Data'!B52),"-",'Payer Participation Data'!B52)</f>
        <v>-</v>
      </c>
      <c r="C47" s="161" t="str">
        <f>IF(ISBLANK('Payer Participation Data'!C52),"-",'Payer Participation Data'!C52)</f>
        <v>-</v>
      </c>
      <c r="D47" s="161" t="str">
        <f>IF(ISBLANK('Payer Participation Data'!D52),"-",'Payer Participation Data'!D52)</f>
        <v>-</v>
      </c>
      <c r="E47" s="90" t="str">
        <f>IF('Payer Participation Data'!F52=ISBLANK(""),"-",'Payer Participation Data'!F52)</f>
        <v>-</v>
      </c>
      <c r="F47" s="90" t="str">
        <f>IF('Payer Participation Data'!I52=ISBLANK(""),"-",'Payer Participation Data'!I52)</f>
        <v>-</v>
      </c>
      <c r="G47" s="90" t="str">
        <f>IF('Payer Participation Data'!L52=ISBLANK(""),"-",'Payer Participation Data'!L52)</f>
        <v>-</v>
      </c>
      <c r="H47" s="90" t="str">
        <f>IF('Payer Participation Data'!O52=ISBLANK(""),"-",'Payer Participation Data'!O52)</f>
        <v>-</v>
      </c>
      <c r="I47" s="90" t="str">
        <f>IF('Payer Participation Data'!R52=ISBLANK(""),"-",'Payer Participation Data'!R52)</f>
        <v>-</v>
      </c>
      <c r="J47" s="90" t="str">
        <f>IF('Payer Participation Data'!U52=ISBLANK(""),"-",'Payer Participation Data'!U52)</f>
        <v>-</v>
      </c>
      <c r="K47" s="90" t="str">
        <f>IF('Payer Participation Data'!X52=ISBLANK(""),"-",'Payer Participation Data'!X52)</f>
        <v>-</v>
      </c>
      <c r="L47" s="90" t="str">
        <f>IF('Payer Participation Data'!AA52=ISBLANK(""),"-",'Payer Participation Data'!AA52)</f>
        <v>-</v>
      </c>
      <c r="M47" s="90" t="str">
        <f>IF('Payer Participation Data'!AD52=ISBLANK(""),"-",'Payer Participation Data'!AD52)</f>
        <v>-</v>
      </c>
      <c r="N47" s="90" t="str">
        <f>IF('Payer Participation Data'!AG52=ISBLANK(""),"-",'Payer Participation Data'!AG52)</f>
        <v>-</v>
      </c>
      <c r="O47" s="90" t="str">
        <f>IF('Payer Participation Data'!AJ52=ISBLANK(""),"-",'Payer Participation Data'!AJ52)</f>
        <v>-</v>
      </c>
      <c r="P47" s="90" t="str">
        <f>IF('Payer Participation Data'!AM52=ISBLANK(""),"-",'Payer Participation Data'!AM52)</f>
        <v>-</v>
      </c>
      <c r="Q47" s="90" t="str">
        <f>IF('Payer Participation Data'!AP52=ISBLANK(""),"-",'Payer Participation Data'!AP52)</f>
        <v>-</v>
      </c>
      <c r="R47" s="90" t="str">
        <f>IF('Payer Participation Data'!AS52=ISBLANK(""),"-",'Payer Participation Data'!AS52)</f>
        <v>-</v>
      </c>
      <c r="S47" s="90" t="str">
        <f>IF('Payer Participation Data'!AV52=ISBLANK(""),"-",'Payer Participation Data'!AV52)</f>
        <v>-</v>
      </c>
      <c r="T47" s="90" t="str">
        <f>IF('Payer Participation Data'!AY52=ISBLANK(""),"-",'Payer Participation Data'!AY52)</f>
        <v>-</v>
      </c>
      <c r="U47" s="90" t="str">
        <f>IF('Payer Participation Data'!BB52=ISBLANK(""),"-",'Payer Participation Data'!BB52)</f>
        <v>-</v>
      </c>
      <c r="V47" s="90" t="str">
        <f>IF('Payer Participation Data'!BE52=ISBLANK(""),"-",'Payer Participation Data'!BE52)</f>
        <v>-</v>
      </c>
      <c r="W47" s="90" t="str">
        <f>IF('Payer Participation Data'!BH52=ISBLANK(""),"-",'Payer Participation Data'!BH52)</f>
        <v>-</v>
      </c>
      <c r="X47" s="90" t="str">
        <f>IF('Payer Participation Data'!BK52=ISBLANK(""),"-",'Payer Participation Data'!BK52)</f>
        <v>-</v>
      </c>
    </row>
    <row r="48" spans="2:24" x14ac:dyDescent="0.35">
      <c r="B48" s="161" t="str">
        <f>IF(ISBLANK('Payer Participation Data'!B53),"-",'Payer Participation Data'!B53)</f>
        <v>-</v>
      </c>
      <c r="C48" s="161" t="str">
        <f>IF(ISBLANK('Payer Participation Data'!C53),"-",'Payer Participation Data'!C53)</f>
        <v>-</v>
      </c>
      <c r="D48" s="161" t="str">
        <f>IF(ISBLANK('Payer Participation Data'!D53),"-",'Payer Participation Data'!D53)</f>
        <v>-</v>
      </c>
      <c r="E48" s="90" t="str">
        <f>IF('Payer Participation Data'!F53=ISBLANK(""),"-",'Payer Participation Data'!F53)</f>
        <v>-</v>
      </c>
      <c r="F48" s="90" t="str">
        <f>IF('Payer Participation Data'!I53=ISBLANK(""),"-",'Payer Participation Data'!I53)</f>
        <v>-</v>
      </c>
      <c r="G48" s="90" t="str">
        <f>IF('Payer Participation Data'!L53=ISBLANK(""),"-",'Payer Participation Data'!L53)</f>
        <v>-</v>
      </c>
      <c r="H48" s="90" t="str">
        <f>IF('Payer Participation Data'!O53=ISBLANK(""),"-",'Payer Participation Data'!O53)</f>
        <v>-</v>
      </c>
      <c r="I48" s="90" t="str">
        <f>IF('Payer Participation Data'!R53=ISBLANK(""),"-",'Payer Participation Data'!R53)</f>
        <v>-</v>
      </c>
      <c r="J48" s="90" t="str">
        <f>IF('Payer Participation Data'!U53=ISBLANK(""),"-",'Payer Participation Data'!U53)</f>
        <v>-</v>
      </c>
      <c r="K48" s="90" t="str">
        <f>IF('Payer Participation Data'!X53=ISBLANK(""),"-",'Payer Participation Data'!X53)</f>
        <v>-</v>
      </c>
      <c r="L48" s="90" t="str">
        <f>IF('Payer Participation Data'!AA53=ISBLANK(""),"-",'Payer Participation Data'!AA53)</f>
        <v>-</v>
      </c>
      <c r="M48" s="90" t="str">
        <f>IF('Payer Participation Data'!AD53=ISBLANK(""),"-",'Payer Participation Data'!AD53)</f>
        <v>-</v>
      </c>
      <c r="N48" s="90" t="str">
        <f>IF('Payer Participation Data'!AG53=ISBLANK(""),"-",'Payer Participation Data'!AG53)</f>
        <v>-</v>
      </c>
      <c r="O48" s="90" t="str">
        <f>IF('Payer Participation Data'!AJ53=ISBLANK(""),"-",'Payer Participation Data'!AJ53)</f>
        <v>-</v>
      </c>
      <c r="P48" s="90" t="str">
        <f>IF('Payer Participation Data'!AM53=ISBLANK(""),"-",'Payer Participation Data'!AM53)</f>
        <v>-</v>
      </c>
      <c r="Q48" s="90" t="str">
        <f>IF('Payer Participation Data'!AP53=ISBLANK(""),"-",'Payer Participation Data'!AP53)</f>
        <v>-</v>
      </c>
      <c r="R48" s="90" t="str">
        <f>IF('Payer Participation Data'!AS53=ISBLANK(""),"-",'Payer Participation Data'!AS53)</f>
        <v>-</v>
      </c>
      <c r="S48" s="90" t="str">
        <f>IF('Payer Participation Data'!AV53=ISBLANK(""),"-",'Payer Participation Data'!AV53)</f>
        <v>-</v>
      </c>
      <c r="T48" s="90" t="str">
        <f>IF('Payer Participation Data'!AY53=ISBLANK(""),"-",'Payer Participation Data'!AY53)</f>
        <v>-</v>
      </c>
      <c r="U48" s="90" t="str">
        <f>IF('Payer Participation Data'!BB53=ISBLANK(""),"-",'Payer Participation Data'!BB53)</f>
        <v>-</v>
      </c>
      <c r="V48" s="90" t="str">
        <f>IF('Payer Participation Data'!BE53=ISBLANK(""),"-",'Payer Participation Data'!BE53)</f>
        <v>-</v>
      </c>
      <c r="W48" s="90" t="str">
        <f>IF('Payer Participation Data'!BH53=ISBLANK(""),"-",'Payer Participation Data'!BH53)</f>
        <v>-</v>
      </c>
      <c r="X48" s="90" t="str">
        <f>IF('Payer Participation Data'!BK53=ISBLANK(""),"-",'Payer Participation Data'!BK53)</f>
        <v>-</v>
      </c>
    </row>
    <row r="49" spans="2:24" x14ac:dyDescent="0.35">
      <c r="B49" s="161" t="str">
        <f>IF(ISBLANK('Payer Participation Data'!B54),"-",'Payer Participation Data'!B54)</f>
        <v>-</v>
      </c>
      <c r="C49" s="161" t="str">
        <f>IF(ISBLANK('Payer Participation Data'!C54),"-",'Payer Participation Data'!C54)</f>
        <v>-</v>
      </c>
      <c r="D49" s="161" t="str">
        <f>IF(ISBLANK('Payer Participation Data'!D54),"-",'Payer Participation Data'!D54)</f>
        <v>-</v>
      </c>
      <c r="E49" s="90" t="str">
        <f>IF('Payer Participation Data'!F54=ISBLANK(""),"-",'Payer Participation Data'!F54)</f>
        <v>-</v>
      </c>
      <c r="F49" s="90" t="str">
        <f>IF('Payer Participation Data'!I54=ISBLANK(""),"-",'Payer Participation Data'!I54)</f>
        <v>-</v>
      </c>
      <c r="G49" s="90" t="str">
        <f>IF('Payer Participation Data'!L54=ISBLANK(""),"-",'Payer Participation Data'!L54)</f>
        <v>-</v>
      </c>
      <c r="H49" s="90" t="str">
        <f>IF('Payer Participation Data'!O54=ISBLANK(""),"-",'Payer Participation Data'!O54)</f>
        <v>-</v>
      </c>
      <c r="I49" s="90" t="str">
        <f>IF('Payer Participation Data'!R54=ISBLANK(""),"-",'Payer Participation Data'!R54)</f>
        <v>-</v>
      </c>
      <c r="J49" s="90" t="str">
        <f>IF('Payer Participation Data'!U54=ISBLANK(""),"-",'Payer Participation Data'!U54)</f>
        <v>-</v>
      </c>
      <c r="K49" s="90" t="str">
        <f>IF('Payer Participation Data'!X54=ISBLANK(""),"-",'Payer Participation Data'!X54)</f>
        <v>-</v>
      </c>
      <c r="L49" s="90" t="str">
        <f>IF('Payer Participation Data'!AA54=ISBLANK(""),"-",'Payer Participation Data'!AA54)</f>
        <v>-</v>
      </c>
      <c r="M49" s="90" t="str">
        <f>IF('Payer Participation Data'!AD54=ISBLANK(""),"-",'Payer Participation Data'!AD54)</f>
        <v>-</v>
      </c>
      <c r="N49" s="90" t="str">
        <f>IF('Payer Participation Data'!AG54=ISBLANK(""),"-",'Payer Participation Data'!AG54)</f>
        <v>-</v>
      </c>
      <c r="O49" s="90" t="str">
        <f>IF('Payer Participation Data'!AJ54=ISBLANK(""),"-",'Payer Participation Data'!AJ54)</f>
        <v>-</v>
      </c>
      <c r="P49" s="90" t="str">
        <f>IF('Payer Participation Data'!AM54=ISBLANK(""),"-",'Payer Participation Data'!AM54)</f>
        <v>-</v>
      </c>
      <c r="Q49" s="90" t="str">
        <f>IF('Payer Participation Data'!AP54=ISBLANK(""),"-",'Payer Participation Data'!AP54)</f>
        <v>-</v>
      </c>
      <c r="R49" s="90" t="str">
        <f>IF('Payer Participation Data'!AS54=ISBLANK(""),"-",'Payer Participation Data'!AS54)</f>
        <v>-</v>
      </c>
      <c r="S49" s="90" t="str">
        <f>IF('Payer Participation Data'!AV54=ISBLANK(""),"-",'Payer Participation Data'!AV54)</f>
        <v>-</v>
      </c>
      <c r="T49" s="90" t="str">
        <f>IF('Payer Participation Data'!AY54=ISBLANK(""),"-",'Payer Participation Data'!AY54)</f>
        <v>-</v>
      </c>
      <c r="U49" s="90" t="str">
        <f>IF('Payer Participation Data'!BB54=ISBLANK(""),"-",'Payer Participation Data'!BB54)</f>
        <v>-</v>
      </c>
      <c r="V49" s="90" t="str">
        <f>IF('Payer Participation Data'!BE54=ISBLANK(""),"-",'Payer Participation Data'!BE54)</f>
        <v>-</v>
      </c>
      <c r="W49" s="90" t="str">
        <f>IF('Payer Participation Data'!BH54=ISBLANK(""),"-",'Payer Participation Data'!BH54)</f>
        <v>-</v>
      </c>
      <c r="X49" s="90" t="str">
        <f>IF('Payer Participation Data'!BK54=ISBLANK(""),"-",'Payer Participation Data'!BK54)</f>
        <v>-</v>
      </c>
    </row>
    <row r="50" spans="2:24" x14ac:dyDescent="0.35">
      <c r="B50" s="161" t="str">
        <f>IF(ISBLANK('Payer Participation Data'!B55),"-",'Payer Participation Data'!B55)</f>
        <v>-</v>
      </c>
      <c r="C50" s="161" t="str">
        <f>IF(ISBLANK('Payer Participation Data'!C55),"-",'Payer Participation Data'!C55)</f>
        <v>-</v>
      </c>
      <c r="D50" s="161" t="str">
        <f>IF(ISBLANK('Payer Participation Data'!D55),"-",'Payer Participation Data'!D55)</f>
        <v>-</v>
      </c>
      <c r="E50" s="90" t="str">
        <f>IF('Payer Participation Data'!F55=ISBLANK(""),"-",'Payer Participation Data'!F55)</f>
        <v>-</v>
      </c>
      <c r="F50" s="90" t="str">
        <f>IF('Payer Participation Data'!I55=ISBLANK(""),"-",'Payer Participation Data'!I55)</f>
        <v>-</v>
      </c>
      <c r="G50" s="90" t="str">
        <f>IF('Payer Participation Data'!L55=ISBLANK(""),"-",'Payer Participation Data'!L55)</f>
        <v>-</v>
      </c>
      <c r="H50" s="90" t="str">
        <f>IF('Payer Participation Data'!O55=ISBLANK(""),"-",'Payer Participation Data'!O55)</f>
        <v>-</v>
      </c>
      <c r="I50" s="90" t="str">
        <f>IF('Payer Participation Data'!R55=ISBLANK(""),"-",'Payer Participation Data'!R55)</f>
        <v>-</v>
      </c>
      <c r="J50" s="90" t="str">
        <f>IF('Payer Participation Data'!U55=ISBLANK(""),"-",'Payer Participation Data'!U55)</f>
        <v>-</v>
      </c>
      <c r="K50" s="90" t="str">
        <f>IF('Payer Participation Data'!X55=ISBLANK(""),"-",'Payer Participation Data'!X55)</f>
        <v>-</v>
      </c>
      <c r="L50" s="90" t="str">
        <f>IF('Payer Participation Data'!AA55=ISBLANK(""),"-",'Payer Participation Data'!AA55)</f>
        <v>-</v>
      </c>
      <c r="M50" s="90" t="str">
        <f>IF('Payer Participation Data'!AD55=ISBLANK(""),"-",'Payer Participation Data'!AD55)</f>
        <v>-</v>
      </c>
      <c r="N50" s="90" t="str">
        <f>IF('Payer Participation Data'!AG55=ISBLANK(""),"-",'Payer Participation Data'!AG55)</f>
        <v>-</v>
      </c>
      <c r="O50" s="90" t="str">
        <f>IF('Payer Participation Data'!AJ55=ISBLANK(""),"-",'Payer Participation Data'!AJ55)</f>
        <v>-</v>
      </c>
      <c r="P50" s="90" t="str">
        <f>IF('Payer Participation Data'!AM55=ISBLANK(""),"-",'Payer Participation Data'!AM55)</f>
        <v>-</v>
      </c>
      <c r="Q50" s="90" t="str">
        <f>IF('Payer Participation Data'!AP55=ISBLANK(""),"-",'Payer Participation Data'!AP55)</f>
        <v>-</v>
      </c>
      <c r="R50" s="90" t="str">
        <f>IF('Payer Participation Data'!AS55=ISBLANK(""),"-",'Payer Participation Data'!AS55)</f>
        <v>-</v>
      </c>
      <c r="S50" s="90" t="str">
        <f>IF('Payer Participation Data'!AV55=ISBLANK(""),"-",'Payer Participation Data'!AV55)</f>
        <v>-</v>
      </c>
      <c r="T50" s="90" t="str">
        <f>IF('Payer Participation Data'!AY55=ISBLANK(""),"-",'Payer Participation Data'!AY55)</f>
        <v>-</v>
      </c>
      <c r="U50" s="90" t="str">
        <f>IF('Payer Participation Data'!BB55=ISBLANK(""),"-",'Payer Participation Data'!BB55)</f>
        <v>-</v>
      </c>
      <c r="V50" s="90" t="str">
        <f>IF('Payer Participation Data'!BE55=ISBLANK(""),"-",'Payer Participation Data'!BE55)</f>
        <v>-</v>
      </c>
      <c r="W50" s="90" t="str">
        <f>IF('Payer Participation Data'!BH55=ISBLANK(""),"-",'Payer Participation Data'!BH55)</f>
        <v>-</v>
      </c>
      <c r="X50" s="90" t="str">
        <f>IF('Payer Participation Data'!BK55=ISBLANK(""),"-",'Payer Participation Data'!BK55)</f>
        <v>-</v>
      </c>
    </row>
    <row r="51" spans="2:24" x14ac:dyDescent="0.35">
      <c r="B51" s="161" t="str">
        <f>IF(ISBLANK('Payer Participation Data'!B56),"-",'Payer Participation Data'!B56)</f>
        <v>-</v>
      </c>
      <c r="C51" s="161" t="str">
        <f>IF(ISBLANK('Payer Participation Data'!C56),"-",'Payer Participation Data'!C56)</f>
        <v>-</v>
      </c>
      <c r="D51" s="161" t="str">
        <f>IF(ISBLANK('Payer Participation Data'!D56),"-",'Payer Participation Data'!D56)</f>
        <v>-</v>
      </c>
      <c r="E51" s="90" t="str">
        <f>IF('Payer Participation Data'!F56=ISBLANK(""),"-",'Payer Participation Data'!F56)</f>
        <v>-</v>
      </c>
      <c r="F51" s="90" t="str">
        <f>IF('Payer Participation Data'!I56=ISBLANK(""),"-",'Payer Participation Data'!I56)</f>
        <v>-</v>
      </c>
      <c r="G51" s="90" t="str">
        <f>IF('Payer Participation Data'!L56=ISBLANK(""),"-",'Payer Participation Data'!L56)</f>
        <v>-</v>
      </c>
      <c r="H51" s="90" t="str">
        <f>IF('Payer Participation Data'!O56=ISBLANK(""),"-",'Payer Participation Data'!O56)</f>
        <v>-</v>
      </c>
      <c r="I51" s="90" t="str">
        <f>IF('Payer Participation Data'!R56=ISBLANK(""),"-",'Payer Participation Data'!R56)</f>
        <v>-</v>
      </c>
      <c r="J51" s="90" t="str">
        <f>IF('Payer Participation Data'!U56=ISBLANK(""),"-",'Payer Participation Data'!U56)</f>
        <v>-</v>
      </c>
      <c r="K51" s="90" t="str">
        <f>IF('Payer Participation Data'!X56=ISBLANK(""),"-",'Payer Participation Data'!X56)</f>
        <v>-</v>
      </c>
      <c r="L51" s="90" t="str">
        <f>IF('Payer Participation Data'!AA56=ISBLANK(""),"-",'Payer Participation Data'!AA56)</f>
        <v>-</v>
      </c>
      <c r="M51" s="90" t="str">
        <f>IF('Payer Participation Data'!AD56=ISBLANK(""),"-",'Payer Participation Data'!AD56)</f>
        <v>-</v>
      </c>
      <c r="N51" s="90" t="str">
        <f>IF('Payer Participation Data'!AG56=ISBLANK(""),"-",'Payer Participation Data'!AG56)</f>
        <v>-</v>
      </c>
      <c r="O51" s="90" t="str">
        <f>IF('Payer Participation Data'!AJ56=ISBLANK(""),"-",'Payer Participation Data'!AJ56)</f>
        <v>-</v>
      </c>
      <c r="P51" s="90" t="str">
        <f>IF('Payer Participation Data'!AM56=ISBLANK(""),"-",'Payer Participation Data'!AM56)</f>
        <v>-</v>
      </c>
      <c r="Q51" s="90" t="str">
        <f>IF('Payer Participation Data'!AP56=ISBLANK(""),"-",'Payer Participation Data'!AP56)</f>
        <v>-</v>
      </c>
      <c r="R51" s="90" t="str">
        <f>IF('Payer Participation Data'!AS56=ISBLANK(""),"-",'Payer Participation Data'!AS56)</f>
        <v>-</v>
      </c>
      <c r="S51" s="90" t="str">
        <f>IF('Payer Participation Data'!AV56=ISBLANK(""),"-",'Payer Participation Data'!AV56)</f>
        <v>-</v>
      </c>
      <c r="T51" s="90" t="str">
        <f>IF('Payer Participation Data'!AY56=ISBLANK(""),"-",'Payer Participation Data'!AY56)</f>
        <v>-</v>
      </c>
      <c r="U51" s="90" t="str">
        <f>IF('Payer Participation Data'!BB56=ISBLANK(""),"-",'Payer Participation Data'!BB56)</f>
        <v>-</v>
      </c>
      <c r="V51" s="90" t="str">
        <f>IF('Payer Participation Data'!BE56=ISBLANK(""),"-",'Payer Participation Data'!BE56)</f>
        <v>-</v>
      </c>
      <c r="W51" s="90" t="str">
        <f>IF('Payer Participation Data'!BH56=ISBLANK(""),"-",'Payer Participation Data'!BH56)</f>
        <v>-</v>
      </c>
      <c r="X51" s="90" t="str">
        <f>IF('Payer Participation Data'!BK56=ISBLANK(""),"-",'Payer Participation Data'!BK56)</f>
        <v>-</v>
      </c>
    </row>
    <row r="52" spans="2:24" x14ac:dyDescent="0.35">
      <c r="B52" s="161" t="str">
        <f>IF(ISBLANK('Payer Participation Data'!B57),"-",'Payer Participation Data'!B57)</f>
        <v>-</v>
      </c>
      <c r="C52" s="161" t="str">
        <f>IF(ISBLANK('Payer Participation Data'!C57),"-",'Payer Participation Data'!C57)</f>
        <v>-</v>
      </c>
      <c r="D52" s="161" t="str">
        <f>IF(ISBLANK('Payer Participation Data'!D57),"-",'Payer Participation Data'!D57)</f>
        <v>-</v>
      </c>
      <c r="E52" s="90" t="str">
        <f>IF('Payer Participation Data'!F57=ISBLANK(""),"-",'Payer Participation Data'!F57)</f>
        <v>-</v>
      </c>
      <c r="F52" s="90" t="str">
        <f>IF('Payer Participation Data'!I57=ISBLANK(""),"-",'Payer Participation Data'!I57)</f>
        <v>-</v>
      </c>
      <c r="G52" s="90" t="str">
        <f>IF('Payer Participation Data'!L57=ISBLANK(""),"-",'Payer Participation Data'!L57)</f>
        <v>-</v>
      </c>
      <c r="H52" s="90" t="str">
        <f>IF('Payer Participation Data'!O57=ISBLANK(""),"-",'Payer Participation Data'!O57)</f>
        <v>-</v>
      </c>
      <c r="I52" s="90" t="str">
        <f>IF('Payer Participation Data'!R57=ISBLANK(""),"-",'Payer Participation Data'!R57)</f>
        <v>-</v>
      </c>
      <c r="J52" s="90" t="str">
        <f>IF('Payer Participation Data'!U57=ISBLANK(""),"-",'Payer Participation Data'!U57)</f>
        <v>-</v>
      </c>
      <c r="K52" s="90" t="str">
        <f>IF('Payer Participation Data'!X57=ISBLANK(""),"-",'Payer Participation Data'!X57)</f>
        <v>-</v>
      </c>
      <c r="L52" s="90" t="str">
        <f>IF('Payer Participation Data'!AA57=ISBLANK(""),"-",'Payer Participation Data'!AA57)</f>
        <v>-</v>
      </c>
      <c r="M52" s="90" t="str">
        <f>IF('Payer Participation Data'!AD57=ISBLANK(""),"-",'Payer Participation Data'!AD57)</f>
        <v>-</v>
      </c>
      <c r="N52" s="90" t="str">
        <f>IF('Payer Participation Data'!AG57=ISBLANK(""),"-",'Payer Participation Data'!AG57)</f>
        <v>-</v>
      </c>
      <c r="O52" s="90" t="str">
        <f>IF('Payer Participation Data'!AJ57=ISBLANK(""),"-",'Payer Participation Data'!AJ57)</f>
        <v>-</v>
      </c>
      <c r="P52" s="90" t="str">
        <f>IF('Payer Participation Data'!AM57=ISBLANK(""),"-",'Payer Participation Data'!AM57)</f>
        <v>-</v>
      </c>
      <c r="Q52" s="90" t="str">
        <f>IF('Payer Participation Data'!AP57=ISBLANK(""),"-",'Payer Participation Data'!AP57)</f>
        <v>-</v>
      </c>
      <c r="R52" s="90" t="str">
        <f>IF('Payer Participation Data'!AS57=ISBLANK(""),"-",'Payer Participation Data'!AS57)</f>
        <v>-</v>
      </c>
      <c r="S52" s="90" t="str">
        <f>IF('Payer Participation Data'!AV57=ISBLANK(""),"-",'Payer Participation Data'!AV57)</f>
        <v>-</v>
      </c>
      <c r="T52" s="90" t="str">
        <f>IF('Payer Participation Data'!AY57=ISBLANK(""),"-",'Payer Participation Data'!AY57)</f>
        <v>-</v>
      </c>
      <c r="U52" s="90" t="str">
        <f>IF('Payer Participation Data'!BB57=ISBLANK(""),"-",'Payer Participation Data'!BB57)</f>
        <v>-</v>
      </c>
      <c r="V52" s="90" t="str">
        <f>IF('Payer Participation Data'!BE57=ISBLANK(""),"-",'Payer Participation Data'!BE57)</f>
        <v>-</v>
      </c>
      <c r="W52" s="90" t="str">
        <f>IF('Payer Participation Data'!BH57=ISBLANK(""),"-",'Payer Participation Data'!BH57)</f>
        <v>-</v>
      </c>
      <c r="X52" s="90" t="str">
        <f>IF('Payer Participation Data'!BK57=ISBLANK(""),"-",'Payer Participation Data'!BK57)</f>
        <v>-</v>
      </c>
    </row>
    <row r="53" spans="2:24" x14ac:dyDescent="0.35">
      <c r="B53" s="161" t="str">
        <f>IF(ISBLANK('Payer Participation Data'!B58),"-",'Payer Participation Data'!B58)</f>
        <v>-</v>
      </c>
      <c r="C53" s="161" t="str">
        <f>IF(ISBLANK('Payer Participation Data'!C58),"-",'Payer Participation Data'!C58)</f>
        <v>-</v>
      </c>
      <c r="D53" s="161" t="str">
        <f>IF(ISBLANK('Payer Participation Data'!D58),"-",'Payer Participation Data'!D58)</f>
        <v>-</v>
      </c>
      <c r="E53" s="90" t="str">
        <f>IF('Payer Participation Data'!F58=ISBLANK(""),"-",'Payer Participation Data'!F58)</f>
        <v>-</v>
      </c>
      <c r="F53" s="90" t="str">
        <f>IF('Payer Participation Data'!I58=ISBLANK(""),"-",'Payer Participation Data'!I58)</f>
        <v>-</v>
      </c>
      <c r="G53" s="90" t="str">
        <f>IF('Payer Participation Data'!L58=ISBLANK(""),"-",'Payer Participation Data'!L58)</f>
        <v>-</v>
      </c>
      <c r="H53" s="90" t="str">
        <f>IF('Payer Participation Data'!O58=ISBLANK(""),"-",'Payer Participation Data'!O58)</f>
        <v>-</v>
      </c>
      <c r="I53" s="90" t="str">
        <f>IF('Payer Participation Data'!R58=ISBLANK(""),"-",'Payer Participation Data'!R58)</f>
        <v>-</v>
      </c>
      <c r="J53" s="90" t="str">
        <f>IF('Payer Participation Data'!U58=ISBLANK(""),"-",'Payer Participation Data'!U58)</f>
        <v>-</v>
      </c>
      <c r="K53" s="90" t="str">
        <f>IF('Payer Participation Data'!X58=ISBLANK(""),"-",'Payer Participation Data'!X58)</f>
        <v>-</v>
      </c>
      <c r="L53" s="90" t="str">
        <f>IF('Payer Participation Data'!AA58=ISBLANK(""),"-",'Payer Participation Data'!AA58)</f>
        <v>-</v>
      </c>
      <c r="M53" s="90" t="str">
        <f>IF('Payer Participation Data'!AD58=ISBLANK(""),"-",'Payer Participation Data'!AD58)</f>
        <v>-</v>
      </c>
      <c r="N53" s="90" t="str">
        <f>IF('Payer Participation Data'!AG58=ISBLANK(""),"-",'Payer Participation Data'!AG58)</f>
        <v>-</v>
      </c>
      <c r="O53" s="90" t="str">
        <f>IF('Payer Participation Data'!AJ58=ISBLANK(""),"-",'Payer Participation Data'!AJ58)</f>
        <v>-</v>
      </c>
      <c r="P53" s="90" t="str">
        <f>IF('Payer Participation Data'!AM58=ISBLANK(""),"-",'Payer Participation Data'!AM58)</f>
        <v>-</v>
      </c>
      <c r="Q53" s="90" t="str">
        <f>IF('Payer Participation Data'!AP58=ISBLANK(""),"-",'Payer Participation Data'!AP58)</f>
        <v>-</v>
      </c>
      <c r="R53" s="90" t="str">
        <f>IF('Payer Participation Data'!AS58=ISBLANK(""),"-",'Payer Participation Data'!AS58)</f>
        <v>-</v>
      </c>
      <c r="S53" s="90" t="str">
        <f>IF('Payer Participation Data'!AV58=ISBLANK(""),"-",'Payer Participation Data'!AV58)</f>
        <v>-</v>
      </c>
      <c r="T53" s="90" t="str">
        <f>IF('Payer Participation Data'!AY58=ISBLANK(""),"-",'Payer Participation Data'!AY58)</f>
        <v>-</v>
      </c>
      <c r="U53" s="90" t="str">
        <f>IF('Payer Participation Data'!BB58=ISBLANK(""),"-",'Payer Participation Data'!BB58)</f>
        <v>-</v>
      </c>
      <c r="V53" s="90" t="str">
        <f>IF('Payer Participation Data'!BE58=ISBLANK(""),"-",'Payer Participation Data'!BE58)</f>
        <v>-</v>
      </c>
      <c r="W53" s="90" t="str">
        <f>IF('Payer Participation Data'!BH58=ISBLANK(""),"-",'Payer Participation Data'!BH58)</f>
        <v>-</v>
      </c>
      <c r="X53" s="90" t="str">
        <f>IF('Payer Participation Data'!BK58=ISBLANK(""),"-",'Payer Participation Data'!BK58)</f>
        <v>-</v>
      </c>
    </row>
    <row r="54" spans="2:24" x14ac:dyDescent="0.35">
      <c r="B54" s="161" t="str">
        <f>IF(ISBLANK('Payer Participation Data'!B59),"-",'Payer Participation Data'!B59)</f>
        <v>-</v>
      </c>
      <c r="C54" s="161" t="str">
        <f>IF(ISBLANK('Payer Participation Data'!C59),"-",'Payer Participation Data'!C59)</f>
        <v>-</v>
      </c>
      <c r="D54" s="161" t="str">
        <f>IF(ISBLANK('Payer Participation Data'!D59),"-",'Payer Participation Data'!D59)</f>
        <v>-</v>
      </c>
      <c r="E54" s="90" t="str">
        <f>IF('Payer Participation Data'!F59=ISBLANK(""),"-",'Payer Participation Data'!F59)</f>
        <v>-</v>
      </c>
      <c r="F54" s="90" t="str">
        <f>IF('Payer Participation Data'!I59=ISBLANK(""),"-",'Payer Participation Data'!I59)</f>
        <v>-</v>
      </c>
      <c r="G54" s="90" t="str">
        <f>IF('Payer Participation Data'!L59=ISBLANK(""),"-",'Payer Participation Data'!L59)</f>
        <v>-</v>
      </c>
      <c r="H54" s="90" t="str">
        <f>IF('Payer Participation Data'!O59=ISBLANK(""),"-",'Payer Participation Data'!O59)</f>
        <v>-</v>
      </c>
      <c r="I54" s="90" t="str">
        <f>IF('Payer Participation Data'!R59=ISBLANK(""),"-",'Payer Participation Data'!R59)</f>
        <v>-</v>
      </c>
      <c r="J54" s="90" t="str">
        <f>IF('Payer Participation Data'!U59=ISBLANK(""),"-",'Payer Participation Data'!U59)</f>
        <v>-</v>
      </c>
      <c r="K54" s="90" t="str">
        <f>IF('Payer Participation Data'!X59=ISBLANK(""),"-",'Payer Participation Data'!X59)</f>
        <v>-</v>
      </c>
      <c r="L54" s="90" t="str">
        <f>IF('Payer Participation Data'!AA59=ISBLANK(""),"-",'Payer Participation Data'!AA59)</f>
        <v>-</v>
      </c>
      <c r="M54" s="90" t="str">
        <f>IF('Payer Participation Data'!AD59=ISBLANK(""),"-",'Payer Participation Data'!AD59)</f>
        <v>-</v>
      </c>
      <c r="N54" s="90" t="str">
        <f>IF('Payer Participation Data'!AG59=ISBLANK(""),"-",'Payer Participation Data'!AG59)</f>
        <v>-</v>
      </c>
      <c r="O54" s="90" t="str">
        <f>IF('Payer Participation Data'!AJ59=ISBLANK(""),"-",'Payer Participation Data'!AJ59)</f>
        <v>-</v>
      </c>
      <c r="P54" s="90" t="str">
        <f>IF('Payer Participation Data'!AM59=ISBLANK(""),"-",'Payer Participation Data'!AM59)</f>
        <v>-</v>
      </c>
      <c r="Q54" s="90" t="str">
        <f>IF('Payer Participation Data'!AP59=ISBLANK(""),"-",'Payer Participation Data'!AP59)</f>
        <v>-</v>
      </c>
      <c r="R54" s="90" t="str">
        <f>IF('Payer Participation Data'!AS59=ISBLANK(""),"-",'Payer Participation Data'!AS59)</f>
        <v>-</v>
      </c>
      <c r="S54" s="90" t="str">
        <f>IF('Payer Participation Data'!AV59=ISBLANK(""),"-",'Payer Participation Data'!AV59)</f>
        <v>-</v>
      </c>
      <c r="T54" s="90" t="str">
        <f>IF('Payer Participation Data'!AY59=ISBLANK(""),"-",'Payer Participation Data'!AY59)</f>
        <v>-</v>
      </c>
      <c r="U54" s="90" t="str">
        <f>IF('Payer Participation Data'!BB59=ISBLANK(""),"-",'Payer Participation Data'!BB59)</f>
        <v>-</v>
      </c>
      <c r="V54" s="90" t="str">
        <f>IF('Payer Participation Data'!BE59=ISBLANK(""),"-",'Payer Participation Data'!BE59)</f>
        <v>-</v>
      </c>
      <c r="W54" s="90" t="str">
        <f>IF('Payer Participation Data'!BH59=ISBLANK(""),"-",'Payer Participation Data'!BH59)</f>
        <v>-</v>
      </c>
      <c r="X54" s="90" t="str">
        <f>IF('Payer Participation Data'!BK59=ISBLANK(""),"-",'Payer Participation Data'!BK59)</f>
        <v>-</v>
      </c>
    </row>
    <row r="55" spans="2:24" x14ac:dyDescent="0.35">
      <c r="B55" s="161" t="str">
        <f>IF(ISBLANK('Payer Participation Data'!B60),"-",'Payer Participation Data'!B60)</f>
        <v>-</v>
      </c>
      <c r="C55" s="161" t="str">
        <f>IF(ISBLANK('Payer Participation Data'!C60),"-",'Payer Participation Data'!C60)</f>
        <v>-</v>
      </c>
      <c r="D55" s="161" t="str">
        <f>IF(ISBLANK('Payer Participation Data'!D60),"-",'Payer Participation Data'!D60)</f>
        <v>-</v>
      </c>
      <c r="E55" s="90" t="str">
        <f>IF('Payer Participation Data'!F60=ISBLANK(""),"-",'Payer Participation Data'!F60)</f>
        <v>-</v>
      </c>
      <c r="F55" s="90" t="str">
        <f>IF('Payer Participation Data'!I60=ISBLANK(""),"-",'Payer Participation Data'!I60)</f>
        <v>-</v>
      </c>
      <c r="G55" s="90" t="str">
        <f>IF('Payer Participation Data'!L60=ISBLANK(""),"-",'Payer Participation Data'!L60)</f>
        <v>-</v>
      </c>
      <c r="H55" s="90" t="str">
        <f>IF('Payer Participation Data'!O60=ISBLANK(""),"-",'Payer Participation Data'!O60)</f>
        <v>-</v>
      </c>
      <c r="I55" s="90" t="str">
        <f>IF('Payer Participation Data'!R60=ISBLANK(""),"-",'Payer Participation Data'!R60)</f>
        <v>-</v>
      </c>
      <c r="J55" s="90" t="str">
        <f>IF('Payer Participation Data'!U60=ISBLANK(""),"-",'Payer Participation Data'!U60)</f>
        <v>-</v>
      </c>
      <c r="K55" s="90" t="str">
        <f>IF('Payer Participation Data'!X60=ISBLANK(""),"-",'Payer Participation Data'!X60)</f>
        <v>-</v>
      </c>
      <c r="L55" s="90" t="str">
        <f>IF('Payer Participation Data'!AA60=ISBLANK(""),"-",'Payer Participation Data'!AA60)</f>
        <v>-</v>
      </c>
      <c r="M55" s="90" t="str">
        <f>IF('Payer Participation Data'!AD60=ISBLANK(""),"-",'Payer Participation Data'!AD60)</f>
        <v>-</v>
      </c>
      <c r="N55" s="90" t="str">
        <f>IF('Payer Participation Data'!AG60=ISBLANK(""),"-",'Payer Participation Data'!AG60)</f>
        <v>-</v>
      </c>
      <c r="O55" s="90" t="str">
        <f>IF('Payer Participation Data'!AJ60=ISBLANK(""),"-",'Payer Participation Data'!AJ60)</f>
        <v>-</v>
      </c>
      <c r="P55" s="90" t="str">
        <f>IF('Payer Participation Data'!AM60=ISBLANK(""),"-",'Payer Participation Data'!AM60)</f>
        <v>-</v>
      </c>
      <c r="Q55" s="90" t="str">
        <f>IF('Payer Participation Data'!AP60=ISBLANK(""),"-",'Payer Participation Data'!AP60)</f>
        <v>-</v>
      </c>
      <c r="R55" s="90" t="str">
        <f>IF('Payer Participation Data'!AS60=ISBLANK(""),"-",'Payer Participation Data'!AS60)</f>
        <v>-</v>
      </c>
      <c r="S55" s="90" t="str">
        <f>IF('Payer Participation Data'!AV60=ISBLANK(""),"-",'Payer Participation Data'!AV60)</f>
        <v>-</v>
      </c>
      <c r="T55" s="90" t="str">
        <f>IF('Payer Participation Data'!AY60=ISBLANK(""),"-",'Payer Participation Data'!AY60)</f>
        <v>-</v>
      </c>
      <c r="U55" s="90" t="str">
        <f>IF('Payer Participation Data'!BB60=ISBLANK(""),"-",'Payer Participation Data'!BB60)</f>
        <v>-</v>
      </c>
      <c r="V55" s="90" t="str">
        <f>IF('Payer Participation Data'!BE60=ISBLANK(""),"-",'Payer Participation Data'!BE60)</f>
        <v>-</v>
      </c>
      <c r="W55" s="90" t="str">
        <f>IF('Payer Participation Data'!BH60=ISBLANK(""),"-",'Payer Participation Data'!BH60)</f>
        <v>-</v>
      </c>
      <c r="X55" s="90" t="str">
        <f>IF('Payer Participation Data'!BK60=ISBLANK(""),"-",'Payer Participation Data'!BK60)</f>
        <v>-</v>
      </c>
    </row>
    <row r="56" spans="2:24" x14ac:dyDescent="0.35">
      <c r="B56" s="161" t="str">
        <f>IF(ISBLANK('Payer Participation Data'!B61),"-",'Payer Participation Data'!B61)</f>
        <v>-</v>
      </c>
      <c r="C56" s="161" t="str">
        <f>IF(ISBLANK('Payer Participation Data'!C61),"-",'Payer Participation Data'!C61)</f>
        <v>-</v>
      </c>
      <c r="D56" s="161" t="str">
        <f>IF(ISBLANK('Payer Participation Data'!D61),"-",'Payer Participation Data'!D61)</f>
        <v>-</v>
      </c>
      <c r="E56" s="90" t="str">
        <f>IF('Payer Participation Data'!F61=ISBLANK(""),"-",'Payer Participation Data'!F61)</f>
        <v>-</v>
      </c>
      <c r="F56" s="90" t="str">
        <f>IF('Payer Participation Data'!I61=ISBLANK(""),"-",'Payer Participation Data'!I61)</f>
        <v>-</v>
      </c>
      <c r="G56" s="90" t="str">
        <f>IF('Payer Participation Data'!L61=ISBLANK(""),"-",'Payer Participation Data'!L61)</f>
        <v>-</v>
      </c>
      <c r="H56" s="90" t="str">
        <f>IF('Payer Participation Data'!O61=ISBLANK(""),"-",'Payer Participation Data'!O61)</f>
        <v>-</v>
      </c>
      <c r="I56" s="90" t="str">
        <f>IF('Payer Participation Data'!R61=ISBLANK(""),"-",'Payer Participation Data'!R61)</f>
        <v>-</v>
      </c>
      <c r="J56" s="90" t="str">
        <f>IF('Payer Participation Data'!U61=ISBLANK(""),"-",'Payer Participation Data'!U61)</f>
        <v>-</v>
      </c>
      <c r="K56" s="90" t="str">
        <f>IF('Payer Participation Data'!X61=ISBLANK(""),"-",'Payer Participation Data'!X61)</f>
        <v>-</v>
      </c>
      <c r="L56" s="90" t="str">
        <f>IF('Payer Participation Data'!AA61=ISBLANK(""),"-",'Payer Participation Data'!AA61)</f>
        <v>-</v>
      </c>
      <c r="M56" s="90" t="str">
        <f>IF('Payer Participation Data'!AD61=ISBLANK(""),"-",'Payer Participation Data'!AD61)</f>
        <v>-</v>
      </c>
      <c r="N56" s="90" t="str">
        <f>IF('Payer Participation Data'!AG61=ISBLANK(""),"-",'Payer Participation Data'!AG61)</f>
        <v>-</v>
      </c>
      <c r="O56" s="90" t="str">
        <f>IF('Payer Participation Data'!AJ61=ISBLANK(""),"-",'Payer Participation Data'!AJ61)</f>
        <v>-</v>
      </c>
      <c r="P56" s="90" t="str">
        <f>IF('Payer Participation Data'!AM61=ISBLANK(""),"-",'Payer Participation Data'!AM61)</f>
        <v>-</v>
      </c>
      <c r="Q56" s="90" t="str">
        <f>IF('Payer Participation Data'!AP61=ISBLANK(""),"-",'Payer Participation Data'!AP61)</f>
        <v>-</v>
      </c>
      <c r="R56" s="90" t="str">
        <f>IF('Payer Participation Data'!AS61=ISBLANK(""),"-",'Payer Participation Data'!AS61)</f>
        <v>-</v>
      </c>
      <c r="S56" s="90" t="str">
        <f>IF('Payer Participation Data'!AV61=ISBLANK(""),"-",'Payer Participation Data'!AV61)</f>
        <v>-</v>
      </c>
      <c r="T56" s="90" t="str">
        <f>IF('Payer Participation Data'!AY61=ISBLANK(""),"-",'Payer Participation Data'!AY61)</f>
        <v>-</v>
      </c>
      <c r="U56" s="90" t="str">
        <f>IF('Payer Participation Data'!BB61=ISBLANK(""),"-",'Payer Participation Data'!BB61)</f>
        <v>-</v>
      </c>
      <c r="V56" s="90" t="str">
        <f>IF('Payer Participation Data'!BE61=ISBLANK(""),"-",'Payer Participation Data'!BE61)</f>
        <v>-</v>
      </c>
      <c r="W56" s="90" t="str">
        <f>IF('Payer Participation Data'!BH61=ISBLANK(""),"-",'Payer Participation Data'!BH61)</f>
        <v>-</v>
      </c>
      <c r="X56" s="90" t="str">
        <f>IF('Payer Participation Data'!BK61=ISBLANK(""),"-",'Payer Participation Data'!BK61)</f>
        <v>-</v>
      </c>
    </row>
    <row r="57" spans="2:24" x14ac:dyDescent="0.35">
      <c r="B57" s="161" t="str">
        <f>IF(ISBLANK('Payer Participation Data'!B62),"-",'Payer Participation Data'!B62)</f>
        <v>-</v>
      </c>
      <c r="C57" s="161" t="str">
        <f>IF(ISBLANK('Payer Participation Data'!C62),"-",'Payer Participation Data'!C62)</f>
        <v>-</v>
      </c>
      <c r="D57" s="161" t="str">
        <f>IF(ISBLANK('Payer Participation Data'!D62),"-",'Payer Participation Data'!D62)</f>
        <v>-</v>
      </c>
      <c r="E57" s="90" t="str">
        <f>IF('Payer Participation Data'!F62=ISBLANK(""),"-",'Payer Participation Data'!F62)</f>
        <v>-</v>
      </c>
      <c r="F57" s="90" t="str">
        <f>IF('Payer Participation Data'!I62=ISBLANK(""),"-",'Payer Participation Data'!I62)</f>
        <v>-</v>
      </c>
      <c r="G57" s="90" t="str">
        <f>IF('Payer Participation Data'!L62=ISBLANK(""),"-",'Payer Participation Data'!L62)</f>
        <v>-</v>
      </c>
      <c r="H57" s="90" t="str">
        <f>IF('Payer Participation Data'!O62=ISBLANK(""),"-",'Payer Participation Data'!O62)</f>
        <v>-</v>
      </c>
      <c r="I57" s="90" t="str">
        <f>IF('Payer Participation Data'!R62=ISBLANK(""),"-",'Payer Participation Data'!R62)</f>
        <v>-</v>
      </c>
      <c r="J57" s="90" t="str">
        <f>IF('Payer Participation Data'!U62=ISBLANK(""),"-",'Payer Participation Data'!U62)</f>
        <v>-</v>
      </c>
      <c r="K57" s="90" t="str">
        <f>IF('Payer Participation Data'!X62=ISBLANK(""),"-",'Payer Participation Data'!X62)</f>
        <v>-</v>
      </c>
      <c r="L57" s="90" t="str">
        <f>IF('Payer Participation Data'!AA62=ISBLANK(""),"-",'Payer Participation Data'!AA62)</f>
        <v>-</v>
      </c>
      <c r="M57" s="90" t="str">
        <f>IF('Payer Participation Data'!AD62=ISBLANK(""),"-",'Payer Participation Data'!AD62)</f>
        <v>-</v>
      </c>
      <c r="N57" s="90" t="str">
        <f>IF('Payer Participation Data'!AG62=ISBLANK(""),"-",'Payer Participation Data'!AG62)</f>
        <v>-</v>
      </c>
      <c r="O57" s="90" t="str">
        <f>IF('Payer Participation Data'!AJ62=ISBLANK(""),"-",'Payer Participation Data'!AJ62)</f>
        <v>-</v>
      </c>
      <c r="P57" s="90" t="str">
        <f>IF('Payer Participation Data'!AM62=ISBLANK(""),"-",'Payer Participation Data'!AM62)</f>
        <v>-</v>
      </c>
      <c r="Q57" s="90" t="str">
        <f>IF('Payer Participation Data'!AP62=ISBLANK(""),"-",'Payer Participation Data'!AP62)</f>
        <v>-</v>
      </c>
      <c r="R57" s="90" t="str">
        <f>IF('Payer Participation Data'!AS62=ISBLANK(""),"-",'Payer Participation Data'!AS62)</f>
        <v>-</v>
      </c>
      <c r="S57" s="90" t="str">
        <f>IF('Payer Participation Data'!AV62=ISBLANK(""),"-",'Payer Participation Data'!AV62)</f>
        <v>-</v>
      </c>
      <c r="T57" s="90" t="str">
        <f>IF('Payer Participation Data'!AY62=ISBLANK(""),"-",'Payer Participation Data'!AY62)</f>
        <v>-</v>
      </c>
      <c r="U57" s="90" t="str">
        <f>IF('Payer Participation Data'!BB62=ISBLANK(""),"-",'Payer Participation Data'!BB62)</f>
        <v>-</v>
      </c>
      <c r="V57" s="90" t="str">
        <f>IF('Payer Participation Data'!BE62=ISBLANK(""),"-",'Payer Participation Data'!BE62)</f>
        <v>-</v>
      </c>
      <c r="W57" s="90" t="str">
        <f>IF('Payer Participation Data'!BH62=ISBLANK(""),"-",'Payer Participation Data'!BH62)</f>
        <v>-</v>
      </c>
      <c r="X57" s="90" t="str">
        <f>IF('Payer Participation Data'!BK62=ISBLANK(""),"-",'Payer Participation Data'!BK62)</f>
        <v>-</v>
      </c>
    </row>
    <row r="58" spans="2:24" x14ac:dyDescent="0.35">
      <c r="B58" s="161" t="str">
        <f>IF(ISBLANK('Payer Participation Data'!B63),"-",'Payer Participation Data'!B63)</f>
        <v>-</v>
      </c>
      <c r="C58" s="161" t="str">
        <f>IF(ISBLANK('Payer Participation Data'!C63),"-",'Payer Participation Data'!C63)</f>
        <v>-</v>
      </c>
      <c r="D58" s="161" t="str">
        <f>IF(ISBLANK('Payer Participation Data'!D63),"-",'Payer Participation Data'!D63)</f>
        <v>-</v>
      </c>
      <c r="E58" s="90" t="str">
        <f>IF('Payer Participation Data'!F63=ISBLANK(""),"-",'Payer Participation Data'!F63)</f>
        <v>-</v>
      </c>
      <c r="F58" s="90" t="str">
        <f>IF('Payer Participation Data'!I63=ISBLANK(""),"-",'Payer Participation Data'!I63)</f>
        <v>-</v>
      </c>
      <c r="G58" s="90" t="str">
        <f>IF('Payer Participation Data'!L63=ISBLANK(""),"-",'Payer Participation Data'!L63)</f>
        <v>-</v>
      </c>
      <c r="H58" s="90" t="str">
        <f>IF('Payer Participation Data'!O63=ISBLANK(""),"-",'Payer Participation Data'!O63)</f>
        <v>-</v>
      </c>
      <c r="I58" s="90" t="str">
        <f>IF('Payer Participation Data'!R63=ISBLANK(""),"-",'Payer Participation Data'!R63)</f>
        <v>-</v>
      </c>
      <c r="J58" s="90" t="str">
        <f>IF('Payer Participation Data'!U63=ISBLANK(""),"-",'Payer Participation Data'!U63)</f>
        <v>-</v>
      </c>
      <c r="K58" s="90" t="str">
        <f>IF('Payer Participation Data'!X63=ISBLANK(""),"-",'Payer Participation Data'!X63)</f>
        <v>-</v>
      </c>
      <c r="L58" s="90" t="str">
        <f>IF('Payer Participation Data'!AA63=ISBLANK(""),"-",'Payer Participation Data'!AA63)</f>
        <v>-</v>
      </c>
      <c r="M58" s="90" t="str">
        <f>IF('Payer Participation Data'!AD63=ISBLANK(""),"-",'Payer Participation Data'!AD63)</f>
        <v>-</v>
      </c>
      <c r="N58" s="90" t="str">
        <f>IF('Payer Participation Data'!AG63=ISBLANK(""),"-",'Payer Participation Data'!AG63)</f>
        <v>-</v>
      </c>
      <c r="O58" s="90" t="str">
        <f>IF('Payer Participation Data'!AJ63=ISBLANK(""),"-",'Payer Participation Data'!AJ63)</f>
        <v>-</v>
      </c>
      <c r="P58" s="90" t="str">
        <f>IF('Payer Participation Data'!AM63=ISBLANK(""),"-",'Payer Participation Data'!AM63)</f>
        <v>-</v>
      </c>
      <c r="Q58" s="90" t="str">
        <f>IF('Payer Participation Data'!AP63=ISBLANK(""),"-",'Payer Participation Data'!AP63)</f>
        <v>-</v>
      </c>
      <c r="R58" s="90" t="str">
        <f>IF('Payer Participation Data'!AS63=ISBLANK(""),"-",'Payer Participation Data'!AS63)</f>
        <v>-</v>
      </c>
      <c r="S58" s="90" t="str">
        <f>IF('Payer Participation Data'!AV63=ISBLANK(""),"-",'Payer Participation Data'!AV63)</f>
        <v>-</v>
      </c>
      <c r="T58" s="90" t="str">
        <f>IF('Payer Participation Data'!AY63=ISBLANK(""),"-",'Payer Participation Data'!AY63)</f>
        <v>-</v>
      </c>
      <c r="U58" s="90" t="str">
        <f>IF('Payer Participation Data'!BB63=ISBLANK(""),"-",'Payer Participation Data'!BB63)</f>
        <v>-</v>
      </c>
      <c r="V58" s="90" t="str">
        <f>IF('Payer Participation Data'!BE63=ISBLANK(""),"-",'Payer Participation Data'!BE63)</f>
        <v>-</v>
      </c>
      <c r="W58" s="90" t="str">
        <f>IF('Payer Participation Data'!BH63=ISBLANK(""),"-",'Payer Participation Data'!BH63)</f>
        <v>-</v>
      </c>
      <c r="X58" s="90" t="str">
        <f>IF('Payer Participation Data'!BK63=ISBLANK(""),"-",'Payer Participation Data'!BK63)</f>
        <v>-</v>
      </c>
    </row>
    <row r="59" spans="2:24" x14ac:dyDescent="0.35">
      <c r="B59" s="161" t="str">
        <f>IF(ISBLANK('Payer Participation Data'!B64),"-",'Payer Participation Data'!B64)</f>
        <v>-</v>
      </c>
      <c r="C59" s="161" t="str">
        <f>IF(ISBLANK('Payer Participation Data'!C64),"-",'Payer Participation Data'!C64)</f>
        <v>-</v>
      </c>
      <c r="D59" s="161" t="str">
        <f>IF(ISBLANK('Payer Participation Data'!D64),"-",'Payer Participation Data'!D64)</f>
        <v>-</v>
      </c>
      <c r="E59" s="90" t="str">
        <f>IF('Payer Participation Data'!F64=ISBLANK(""),"-",'Payer Participation Data'!F64)</f>
        <v>-</v>
      </c>
      <c r="F59" s="90" t="str">
        <f>IF('Payer Participation Data'!I64=ISBLANK(""),"-",'Payer Participation Data'!I64)</f>
        <v>-</v>
      </c>
      <c r="G59" s="90" t="str">
        <f>IF('Payer Participation Data'!L64=ISBLANK(""),"-",'Payer Participation Data'!L64)</f>
        <v>-</v>
      </c>
      <c r="H59" s="90" t="str">
        <f>IF('Payer Participation Data'!O64=ISBLANK(""),"-",'Payer Participation Data'!O64)</f>
        <v>-</v>
      </c>
      <c r="I59" s="90" t="str">
        <f>IF('Payer Participation Data'!R64=ISBLANK(""),"-",'Payer Participation Data'!R64)</f>
        <v>-</v>
      </c>
      <c r="J59" s="90" t="str">
        <f>IF('Payer Participation Data'!U64=ISBLANK(""),"-",'Payer Participation Data'!U64)</f>
        <v>-</v>
      </c>
      <c r="K59" s="90" t="str">
        <f>IF('Payer Participation Data'!X64=ISBLANK(""),"-",'Payer Participation Data'!X64)</f>
        <v>-</v>
      </c>
      <c r="L59" s="90" t="str">
        <f>IF('Payer Participation Data'!AA64=ISBLANK(""),"-",'Payer Participation Data'!AA64)</f>
        <v>-</v>
      </c>
      <c r="M59" s="90" t="str">
        <f>IF('Payer Participation Data'!AD64=ISBLANK(""),"-",'Payer Participation Data'!AD64)</f>
        <v>-</v>
      </c>
      <c r="N59" s="90" t="str">
        <f>IF('Payer Participation Data'!AG64=ISBLANK(""),"-",'Payer Participation Data'!AG64)</f>
        <v>-</v>
      </c>
      <c r="O59" s="90" t="str">
        <f>IF('Payer Participation Data'!AJ64=ISBLANK(""),"-",'Payer Participation Data'!AJ64)</f>
        <v>-</v>
      </c>
      <c r="P59" s="90" t="str">
        <f>IF('Payer Participation Data'!AM64=ISBLANK(""),"-",'Payer Participation Data'!AM64)</f>
        <v>-</v>
      </c>
      <c r="Q59" s="90" t="str">
        <f>IF('Payer Participation Data'!AP64=ISBLANK(""),"-",'Payer Participation Data'!AP64)</f>
        <v>-</v>
      </c>
      <c r="R59" s="90" t="str">
        <f>IF('Payer Participation Data'!AS64=ISBLANK(""),"-",'Payer Participation Data'!AS64)</f>
        <v>-</v>
      </c>
      <c r="S59" s="90" t="str">
        <f>IF('Payer Participation Data'!AV64=ISBLANK(""),"-",'Payer Participation Data'!AV64)</f>
        <v>-</v>
      </c>
      <c r="T59" s="90" t="str">
        <f>IF('Payer Participation Data'!AY64=ISBLANK(""),"-",'Payer Participation Data'!AY64)</f>
        <v>-</v>
      </c>
      <c r="U59" s="90" t="str">
        <f>IF('Payer Participation Data'!BB64=ISBLANK(""),"-",'Payer Participation Data'!BB64)</f>
        <v>-</v>
      </c>
      <c r="V59" s="90" t="str">
        <f>IF('Payer Participation Data'!BE64=ISBLANK(""),"-",'Payer Participation Data'!BE64)</f>
        <v>-</v>
      </c>
      <c r="W59" s="90" t="str">
        <f>IF('Payer Participation Data'!BH64=ISBLANK(""),"-",'Payer Participation Data'!BH64)</f>
        <v>-</v>
      </c>
      <c r="X59" s="90" t="str">
        <f>IF('Payer Participation Data'!BK64=ISBLANK(""),"-",'Payer Participation Data'!BK64)</f>
        <v>-</v>
      </c>
    </row>
    <row r="60" spans="2:24" x14ac:dyDescent="0.35">
      <c r="B60" s="161" t="str">
        <f>IF(ISBLANK('Payer Participation Data'!B65),"-",'Payer Participation Data'!B65)</f>
        <v>-</v>
      </c>
      <c r="C60" s="161" t="str">
        <f>IF(ISBLANK('Payer Participation Data'!C65),"-",'Payer Participation Data'!C65)</f>
        <v>-</v>
      </c>
      <c r="D60" s="161" t="str">
        <f>IF(ISBLANK('Payer Participation Data'!D65),"-",'Payer Participation Data'!D65)</f>
        <v>-</v>
      </c>
      <c r="E60" s="90" t="str">
        <f>IF('Payer Participation Data'!F65=ISBLANK(""),"-",'Payer Participation Data'!F65)</f>
        <v>-</v>
      </c>
      <c r="F60" s="90" t="str">
        <f>IF('Payer Participation Data'!I65=ISBLANK(""),"-",'Payer Participation Data'!I65)</f>
        <v>-</v>
      </c>
      <c r="G60" s="90" t="str">
        <f>IF('Payer Participation Data'!L65=ISBLANK(""),"-",'Payer Participation Data'!L65)</f>
        <v>-</v>
      </c>
      <c r="H60" s="90" t="str">
        <f>IF('Payer Participation Data'!O65=ISBLANK(""),"-",'Payer Participation Data'!O65)</f>
        <v>-</v>
      </c>
      <c r="I60" s="90" t="str">
        <f>IF('Payer Participation Data'!R65=ISBLANK(""),"-",'Payer Participation Data'!R65)</f>
        <v>-</v>
      </c>
      <c r="J60" s="90" t="str">
        <f>IF('Payer Participation Data'!U65=ISBLANK(""),"-",'Payer Participation Data'!U65)</f>
        <v>-</v>
      </c>
      <c r="K60" s="90" t="str">
        <f>IF('Payer Participation Data'!X65=ISBLANK(""),"-",'Payer Participation Data'!X65)</f>
        <v>-</v>
      </c>
      <c r="L60" s="90" t="str">
        <f>IF('Payer Participation Data'!AA65=ISBLANK(""),"-",'Payer Participation Data'!AA65)</f>
        <v>-</v>
      </c>
      <c r="M60" s="90" t="str">
        <f>IF('Payer Participation Data'!AD65=ISBLANK(""),"-",'Payer Participation Data'!AD65)</f>
        <v>-</v>
      </c>
      <c r="N60" s="90" t="str">
        <f>IF('Payer Participation Data'!AG65=ISBLANK(""),"-",'Payer Participation Data'!AG65)</f>
        <v>-</v>
      </c>
      <c r="O60" s="90" t="str">
        <f>IF('Payer Participation Data'!AJ65=ISBLANK(""),"-",'Payer Participation Data'!AJ65)</f>
        <v>-</v>
      </c>
      <c r="P60" s="90" t="str">
        <f>IF('Payer Participation Data'!AM65=ISBLANK(""),"-",'Payer Participation Data'!AM65)</f>
        <v>-</v>
      </c>
      <c r="Q60" s="90" t="str">
        <f>IF('Payer Participation Data'!AP65=ISBLANK(""),"-",'Payer Participation Data'!AP65)</f>
        <v>-</v>
      </c>
      <c r="R60" s="90" t="str">
        <f>IF('Payer Participation Data'!AS65=ISBLANK(""),"-",'Payer Participation Data'!AS65)</f>
        <v>-</v>
      </c>
      <c r="S60" s="90" t="str">
        <f>IF('Payer Participation Data'!AV65=ISBLANK(""),"-",'Payer Participation Data'!AV65)</f>
        <v>-</v>
      </c>
      <c r="T60" s="90" t="str">
        <f>IF('Payer Participation Data'!AY65=ISBLANK(""),"-",'Payer Participation Data'!AY65)</f>
        <v>-</v>
      </c>
      <c r="U60" s="90" t="str">
        <f>IF('Payer Participation Data'!BB65=ISBLANK(""),"-",'Payer Participation Data'!BB65)</f>
        <v>-</v>
      </c>
      <c r="V60" s="90" t="str">
        <f>IF('Payer Participation Data'!BE65=ISBLANK(""),"-",'Payer Participation Data'!BE65)</f>
        <v>-</v>
      </c>
      <c r="W60" s="90" t="str">
        <f>IF('Payer Participation Data'!BH65=ISBLANK(""),"-",'Payer Participation Data'!BH65)</f>
        <v>-</v>
      </c>
      <c r="X60" s="90" t="str">
        <f>IF('Payer Participation Data'!BK65=ISBLANK(""),"-",'Payer Participation Data'!BK65)</f>
        <v>-</v>
      </c>
    </row>
    <row r="61" spans="2:24" x14ac:dyDescent="0.35">
      <c r="B61" s="161" t="str">
        <f>IF(ISBLANK('Payer Participation Data'!B66),"-",'Payer Participation Data'!B66)</f>
        <v>-</v>
      </c>
      <c r="C61" s="161" t="str">
        <f>IF(ISBLANK('Payer Participation Data'!C66),"-",'Payer Participation Data'!C66)</f>
        <v>-</v>
      </c>
      <c r="D61" s="161" t="str">
        <f>IF(ISBLANK('Payer Participation Data'!D66),"-",'Payer Participation Data'!D66)</f>
        <v>-</v>
      </c>
      <c r="E61" s="90" t="str">
        <f>IF('Payer Participation Data'!F66=ISBLANK(""),"-",'Payer Participation Data'!F66)</f>
        <v>-</v>
      </c>
      <c r="F61" s="90" t="str">
        <f>IF('Payer Participation Data'!I66=ISBLANK(""),"-",'Payer Participation Data'!I66)</f>
        <v>-</v>
      </c>
      <c r="G61" s="90" t="str">
        <f>IF('Payer Participation Data'!L66=ISBLANK(""),"-",'Payer Participation Data'!L66)</f>
        <v>-</v>
      </c>
      <c r="H61" s="90" t="str">
        <f>IF('Payer Participation Data'!O66=ISBLANK(""),"-",'Payer Participation Data'!O66)</f>
        <v>-</v>
      </c>
      <c r="I61" s="90" t="str">
        <f>IF('Payer Participation Data'!R66=ISBLANK(""),"-",'Payer Participation Data'!R66)</f>
        <v>-</v>
      </c>
      <c r="J61" s="90" t="str">
        <f>IF('Payer Participation Data'!U66=ISBLANK(""),"-",'Payer Participation Data'!U66)</f>
        <v>-</v>
      </c>
      <c r="K61" s="90" t="str">
        <f>IF('Payer Participation Data'!X66=ISBLANK(""),"-",'Payer Participation Data'!X66)</f>
        <v>-</v>
      </c>
      <c r="L61" s="90" t="str">
        <f>IF('Payer Participation Data'!AA66=ISBLANK(""),"-",'Payer Participation Data'!AA66)</f>
        <v>-</v>
      </c>
      <c r="M61" s="90" t="str">
        <f>IF('Payer Participation Data'!AD66=ISBLANK(""),"-",'Payer Participation Data'!AD66)</f>
        <v>-</v>
      </c>
      <c r="N61" s="90" t="str">
        <f>IF('Payer Participation Data'!AG66=ISBLANK(""),"-",'Payer Participation Data'!AG66)</f>
        <v>-</v>
      </c>
      <c r="O61" s="90" t="str">
        <f>IF('Payer Participation Data'!AJ66=ISBLANK(""),"-",'Payer Participation Data'!AJ66)</f>
        <v>-</v>
      </c>
      <c r="P61" s="90" t="str">
        <f>IF('Payer Participation Data'!AM66=ISBLANK(""),"-",'Payer Participation Data'!AM66)</f>
        <v>-</v>
      </c>
      <c r="Q61" s="90" t="str">
        <f>IF('Payer Participation Data'!AP66=ISBLANK(""),"-",'Payer Participation Data'!AP66)</f>
        <v>-</v>
      </c>
      <c r="R61" s="90" t="str">
        <f>IF('Payer Participation Data'!AS66=ISBLANK(""),"-",'Payer Participation Data'!AS66)</f>
        <v>-</v>
      </c>
      <c r="S61" s="90" t="str">
        <f>IF('Payer Participation Data'!AV66=ISBLANK(""),"-",'Payer Participation Data'!AV66)</f>
        <v>-</v>
      </c>
      <c r="T61" s="90" t="str">
        <f>IF('Payer Participation Data'!AY66=ISBLANK(""),"-",'Payer Participation Data'!AY66)</f>
        <v>-</v>
      </c>
      <c r="U61" s="90" t="str">
        <f>IF('Payer Participation Data'!BB66=ISBLANK(""),"-",'Payer Participation Data'!BB66)</f>
        <v>-</v>
      </c>
      <c r="V61" s="90" t="str">
        <f>IF('Payer Participation Data'!BE66=ISBLANK(""),"-",'Payer Participation Data'!BE66)</f>
        <v>-</v>
      </c>
      <c r="W61" s="90" t="str">
        <f>IF('Payer Participation Data'!BH66=ISBLANK(""),"-",'Payer Participation Data'!BH66)</f>
        <v>-</v>
      </c>
      <c r="X61" s="90" t="str">
        <f>IF('Payer Participation Data'!BK66=ISBLANK(""),"-",'Payer Participation Data'!BK66)</f>
        <v>-</v>
      </c>
    </row>
    <row r="62" spans="2:24" x14ac:dyDescent="0.35">
      <c r="B62" s="161" t="str">
        <f>IF(ISBLANK('Payer Participation Data'!B67),"-",'Payer Participation Data'!B67)</f>
        <v>-</v>
      </c>
      <c r="C62" s="161" t="str">
        <f>IF(ISBLANK('Payer Participation Data'!C67),"-",'Payer Participation Data'!C67)</f>
        <v>-</v>
      </c>
      <c r="D62" s="161" t="str">
        <f>IF(ISBLANK('Payer Participation Data'!D67),"-",'Payer Participation Data'!D67)</f>
        <v>-</v>
      </c>
      <c r="E62" s="90" t="str">
        <f>IF('Payer Participation Data'!F67=ISBLANK(""),"-",'Payer Participation Data'!F67)</f>
        <v>-</v>
      </c>
      <c r="F62" s="90" t="str">
        <f>IF('Payer Participation Data'!I67=ISBLANK(""),"-",'Payer Participation Data'!I67)</f>
        <v>-</v>
      </c>
      <c r="G62" s="90" t="str">
        <f>IF('Payer Participation Data'!L67=ISBLANK(""),"-",'Payer Participation Data'!L67)</f>
        <v>-</v>
      </c>
      <c r="H62" s="90" t="str">
        <f>IF('Payer Participation Data'!O67=ISBLANK(""),"-",'Payer Participation Data'!O67)</f>
        <v>-</v>
      </c>
      <c r="I62" s="90" t="str">
        <f>IF('Payer Participation Data'!R67=ISBLANK(""),"-",'Payer Participation Data'!R67)</f>
        <v>-</v>
      </c>
      <c r="J62" s="90" t="str">
        <f>IF('Payer Participation Data'!U67=ISBLANK(""),"-",'Payer Participation Data'!U67)</f>
        <v>-</v>
      </c>
      <c r="K62" s="90" t="str">
        <f>IF('Payer Participation Data'!X67=ISBLANK(""),"-",'Payer Participation Data'!X67)</f>
        <v>-</v>
      </c>
      <c r="L62" s="90" t="str">
        <f>IF('Payer Participation Data'!AA67=ISBLANK(""),"-",'Payer Participation Data'!AA67)</f>
        <v>-</v>
      </c>
      <c r="M62" s="90" t="str">
        <f>IF('Payer Participation Data'!AD67=ISBLANK(""),"-",'Payer Participation Data'!AD67)</f>
        <v>-</v>
      </c>
      <c r="N62" s="90" t="str">
        <f>IF('Payer Participation Data'!AG67=ISBLANK(""),"-",'Payer Participation Data'!AG67)</f>
        <v>-</v>
      </c>
      <c r="O62" s="90" t="str">
        <f>IF('Payer Participation Data'!AJ67=ISBLANK(""),"-",'Payer Participation Data'!AJ67)</f>
        <v>-</v>
      </c>
      <c r="P62" s="90" t="str">
        <f>IF('Payer Participation Data'!AM67=ISBLANK(""),"-",'Payer Participation Data'!AM67)</f>
        <v>-</v>
      </c>
      <c r="Q62" s="90" t="str">
        <f>IF('Payer Participation Data'!AP67=ISBLANK(""),"-",'Payer Participation Data'!AP67)</f>
        <v>-</v>
      </c>
      <c r="R62" s="90" t="str">
        <f>IF('Payer Participation Data'!AS67=ISBLANK(""),"-",'Payer Participation Data'!AS67)</f>
        <v>-</v>
      </c>
      <c r="S62" s="90" t="str">
        <f>IF('Payer Participation Data'!AV67=ISBLANK(""),"-",'Payer Participation Data'!AV67)</f>
        <v>-</v>
      </c>
      <c r="T62" s="90" t="str">
        <f>IF('Payer Participation Data'!AY67=ISBLANK(""),"-",'Payer Participation Data'!AY67)</f>
        <v>-</v>
      </c>
      <c r="U62" s="90" t="str">
        <f>IF('Payer Participation Data'!BB67=ISBLANK(""),"-",'Payer Participation Data'!BB67)</f>
        <v>-</v>
      </c>
      <c r="V62" s="90" t="str">
        <f>IF('Payer Participation Data'!BE67=ISBLANK(""),"-",'Payer Participation Data'!BE67)</f>
        <v>-</v>
      </c>
      <c r="W62" s="90" t="str">
        <f>IF('Payer Participation Data'!BH67=ISBLANK(""),"-",'Payer Participation Data'!BH67)</f>
        <v>-</v>
      </c>
      <c r="X62" s="90" t="str">
        <f>IF('Payer Participation Data'!BK67=ISBLANK(""),"-",'Payer Participation Data'!BK67)</f>
        <v>-</v>
      </c>
    </row>
    <row r="63" spans="2:24" x14ac:dyDescent="0.35">
      <c r="B63" s="161" t="str">
        <f>IF(ISBLANK('Payer Participation Data'!B68),"-",'Payer Participation Data'!B68)</f>
        <v>-</v>
      </c>
      <c r="C63" s="161" t="str">
        <f>IF(ISBLANK('Payer Participation Data'!C68),"-",'Payer Participation Data'!C68)</f>
        <v>-</v>
      </c>
      <c r="D63" s="161" t="str">
        <f>IF(ISBLANK('Payer Participation Data'!D68),"-",'Payer Participation Data'!D68)</f>
        <v>-</v>
      </c>
      <c r="E63" s="90" t="str">
        <f>IF('Payer Participation Data'!F68=ISBLANK(""),"-",'Payer Participation Data'!F68)</f>
        <v>-</v>
      </c>
      <c r="F63" s="90" t="str">
        <f>IF('Payer Participation Data'!I68=ISBLANK(""),"-",'Payer Participation Data'!I68)</f>
        <v>-</v>
      </c>
      <c r="G63" s="90" t="str">
        <f>IF('Payer Participation Data'!L68=ISBLANK(""),"-",'Payer Participation Data'!L68)</f>
        <v>-</v>
      </c>
      <c r="H63" s="90" t="str">
        <f>IF('Payer Participation Data'!O68=ISBLANK(""),"-",'Payer Participation Data'!O68)</f>
        <v>-</v>
      </c>
      <c r="I63" s="90" t="str">
        <f>IF('Payer Participation Data'!R68=ISBLANK(""),"-",'Payer Participation Data'!R68)</f>
        <v>-</v>
      </c>
      <c r="J63" s="90" t="str">
        <f>IF('Payer Participation Data'!U68=ISBLANK(""),"-",'Payer Participation Data'!U68)</f>
        <v>-</v>
      </c>
      <c r="K63" s="90" t="str">
        <f>IF('Payer Participation Data'!X68=ISBLANK(""),"-",'Payer Participation Data'!X68)</f>
        <v>-</v>
      </c>
      <c r="L63" s="90" t="str">
        <f>IF('Payer Participation Data'!AA68=ISBLANK(""),"-",'Payer Participation Data'!AA68)</f>
        <v>-</v>
      </c>
      <c r="M63" s="90" t="str">
        <f>IF('Payer Participation Data'!AD68=ISBLANK(""),"-",'Payer Participation Data'!AD68)</f>
        <v>-</v>
      </c>
      <c r="N63" s="90" t="str">
        <f>IF('Payer Participation Data'!AG68=ISBLANK(""),"-",'Payer Participation Data'!AG68)</f>
        <v>-</v>
      </c>
      <c r="O63" s="90" t="str">
        <f>IF('Payer Participation Data'!AJ68=ISBLANK(""),"-",'Payer Participation Data'!AJ68)</f>
        <v>-</v>
      </c>
      <c r="P63" s="90" t="str">
        <f>IF('Payer Participation Data'!AM68=ISBLANK(""),"-",'Payer Participation Data'!AM68)</f>
        <v>-</v>
      </c>
      <c r="Q63" s="90" t="str">
        <f>IF('Payer Participation Data'!AP68=ISBLANK(""),"-",'Payer Participation Data'!AP68)</f>
        <v>-</v>
      </c>
      <c r="R63" s="90" t="str">
        <f>IF('Payer Participation Data'!AS68=ISBLANK(""),"-",'Payer Participation Data'!AS68)</f>
        <v>-</v>
      </c>
      <c r="S63" s="90" t="str">
        <f>IF('Payer Participation Data'!AV68=ISBLANK(""),"-",'Payer Participation Data'!AV68)</f>
        <v>-</v>
      </c>
      <c r="T63" s="90" t="str">
        <f>IF('Payer Participation Data'!AY68=ISBLANK(""),"-",'Payer Participation Data'!AY68)</f>
        <v>-</v>
      </c>
      <c r="U63" s="90" t="str">
        <f>IF('Payer Participation Data'!BB68=ISBLANK(""),"-",'Payer Participation Data'!BB68)</f>
        <v>-</v>
      </c>
      <c r="V63" s="90" t="str">
        <f>IF('Payer Participation Data'!BE68=ISBLANK(""),"-",'Payer Participation Data'!BE68)</f>
        <v>-</v>
      </c>
      <c r="W63" s="90" t="str">
        <f>IF('Payer Participation Data'!BH68=ISBLANK(""),"-",'Payer Participation Data'!BH68)</f>
        <v>-</v>
      </c>
      <c r="X63" s="90" t="str">
        <f>IF('Payer Participation Data'!BK68=ISBLANK(""),"-",'Payer Participation Data'!BK68)</f>
        <v>-</v>
      </c>
    </row>
    <row r="64" spans="2:24" x14ac:dyDescent="0.35">
      <c r="B64" s="161" t="str">
        <f>IF(ISBLANK('Payer Participation Data'!B69),"-",'Payer Participation Data'!B69)</f>
        <v>-</v>
      </c>
      <c r="C64" s="161" t="str">
        <f>IF(ISBLANK('Payer Participation Data'!C69),"-",'Payer Participation Data'!C69)</f>
        <v>-</v>
      </c>
      <c r="D64" s="161" t="str">
        <f>IF(ISBLANK('Payer Participation Data'!D69),"-",'Payer Participation Data'!D69)</f>
        <v>-</v>
      </c>
      <c r="E64" s="90" t="str">
        <f>IF('Payer Participation Data'!F69=ISBLANK(""),"-",'Payer Participation Data'!F69)</f>
        <v>-</v>
      </c>
      <c r="F64" s="90" t="str">
        <f>IF('Payer Participation Data'!I69=ISBLANK(""),"-",'Payer Participation Data'!I69)</f>
        <v>-</v>
      </c>
      <c r="G64" s="90" t="str">
        <f>IF('Payer Participation Data'!L69=ISBLANK(""),"-",'Payer Participation Data'!L69)</f>
        <v>-</v>
      </c>
      <c r="H64" s="90" t="str">
        <f>IF('Payer Participation Data'!O69=ISBLANK(""),"-",'Payer Participation Data'!O69)</f>
        <v>-</v>
      </c>
      <c r="I64" s="90" t="str">
        <f>IF('Payer Participation Data'!R69=ISBLANK(""),"-",'Payer Participation Data'!R69)</f>
        <v>-</v>
      </c>
      <c r="J64" s="90" t="str">
        <f>IF('Payer Participation Data'!U69=ISBLANK(""),"-",'Payer Participation Data'!U69)</f>
        <v>-</v>
      </c>
      <c r="K64" s="90" t="str">
        <f>IF('Payer Participation Data'!X69=ISBLANK(""),"-",'Payer Participation Data'!X69)</f>
        <v>-</v>
      </c>
      <c r="L64" s="90" t="str">
        <f>IF('Payer Participation Data'!AA69=ISBLANK(""),"-",'Payer Participation Data'!AA69)</f>
        <v>-</v>
      </c>
      <c r="M64" s="90" t="str">
        <f>IF('Payer Participation Data'!AD69=ISBLANK(""),"-",'Payer Participation Data'!AD69)</f>
        <v>-</v>
      </c>
      <c r="N64" s="90" t="str">
        <f>IF('Payer Participation Data'!AG69=ISBLANK(""),"-",'Payer Participation Data'!AG69)</f>
        <v>-</v>
      </c>
      <c r="O64" s="90" t="str">
        <f>IF('Payer Participation Data'!AJ69=ISBLANK(""),"-",'Payer Participation Data'!AJ69)</f>
        <v>-</v>
      </c>
      <c r="P64" s="90" t="str">
        <f>IF('Payer Participation Data'!AM69=ISBLANK(""),"-",'Payer Participation Data'!AM69)</f>
        <v>-</v>
      </c>
      <c r="Q64" s="90" t="str">
        <f>IF('Payer Participation Data'!AP69=ISBLANK(""),"-",'Payer Participation Data'!AP69)</f>
        <v>-</v>
      </c>
      <c r="R64" s="90" t="str">
        <f>IF('Payer Participation Data'!AS69=ISBLANK(""),"-",'Payer Participation Data'!AS69)</f>
        <v>-</v>
      </c>
      <c r="S64" s="90" t="str">
        <f>IF('Payer Participation Data'!AV69=ISBLANK(""),"-",'Payer Participation Data'!AV69)</f>
        <v>-</v>
      </c>
      <c r="T64" s="90" t="str">
        <f>IF('Payer Participation Data'!AY69=ISBLANK(""),"-",'Payer Participation Data'!AY69)</f>
        <v>-</v>
      </c>
      <c r="U64" s="90" t="str">
        <f>IF('Payer Participation Data'!BB69=ISBLANK(""),"-",'Payer Participation Data'!BB69)</f>
        <v>-</v>
      </c>
      <c r="V64" s="90" t="str">
        <f>IF('Payer Participation Data'!BE69=ISBLANK(""),"-",'Payer Participation Data'!BE69)</f>
        <v>-</v>
      </c>
      <c r="W64" s="90" t="str">
        <f>IF('Payer Participation Data'!BH69=ISBLANK(""),"-",'Payer Participation Data'!BH69)</f>
        <v>-</v>
      </c>
      <c r="X64" s="90" t="str">
        <f>IF('Payer Participation Data'!BK69=ISBLANK(""),"-",'Payer Participation Data'!BK69)</f>
        <v>-</v>
      </c>
    </row>
    <row r="65" spans="2:24" x14ac:dyDescent="0.35">
      <c r="B65" s="161" t="str">
        <f>IF(ISBLANK('Payer Participation Data'!B70),"-",'Payer Participation Data'!B70)</f>
        <v>-</v>
      </c>
      <c r="C65" s="161" t="str">
        <f>IF(ISBLANK('Payer Participation Data'!C70),"-",'Payer Participation Data'!C70)</f>
        <v>-</v>
      </c>
      <c r="D65" s="161" t="str">
        <f>IF(ISBLANK('Payer Participation Data'!D70),"-",'Payer Participation Data'!D70)</f>
        <v>-</v>
      </c>
      <c r="E65" s="90" t="str">
        <f>IF('Payer Participation Data'!F70=ISBLANK(""),"-",'Payer Participation Data'!F70)</f>
        <v>-</v>
      </c>
      <c r="F65" s="90" t="str">
        <f>IF('Payer Participation Data'!I70=ISBLANK(""),"-",'Payer Participation Data'!I70)</f>
        <v>-</v>
      </c>
      <c r="G65" s="90" t="str">
        <f>IF('Payer Participation Data'!L70=ISBLANK(""),"-",'Payer Participation Data'!L70)</f>
        <v>-</v>
      </c>
      <c r="H65" s="90" t="str">
        <f>IF('Payer Participation Data'!O70=ISBLANK(""),"-",'Payer Participation Data'!O70)</f>
        <v>-</v>
      </c>
      <c r="I65" s="90" t="str">
        <f>IF('Payer Participation Data'!R70=ISBLANK(""),"-",'Payer Participation Data'!R70)</f>
        <v>-</v>
      </c>
      <c r="J65" s="90" t="str">
        <f>IF('Payer Participation Data'!U70=ISBLANK(""),"-",'Payer Participation Data'!U70)</f>
        <v>-</v>
      </c>
      <c r="K65" s="90" t="str">
        <f>IF('Payer Participation Data'!X70=ISBLANK(""),"-",'Payer Participation Data'!X70)</f>
        <v>-</v>
      </c>
      <c r="L65" s="90" t="str">
        <f>IF('Payer Participation Data'!AA70=ISBLANK(""),"-",'Payer Participation Data'!AA70)</f>
        <v>-</v>
      </c>
      <c r="M65" s="90" t="str">
        <f>IF('Payer Participation Data'!AD70=ISBLANK(""),"-",'Payer Participation Data'!AD70)</f>
        <v>-</v>
      </c>
      <c r="N65" s="90" t="str">
        <f>IF('Payer Participation Data'!AG70=ISBLANK(""),"-",'Payer Participation Data'!AG70)</f>
        <v>-</v>
      </c>
      <c r="O65" s="90" t="str">
        <f>IF('Payer Participation Data'!AJ70=ISBLANK(""),"-",'Payer Participation Data'!AJ70)</f>
        <v>-</v>
      </c>
      <c r="P65" s="90" t="str">
        <f>IF('Payer Participation Data'!AM70=ISBLANK(""),"-",'Payer Participation Data'!AM70)</f>
        <v>-</v>
      </c>
      <c r="Q65" s="90" t="str">
        <f>IF('Payer Participation Data'!AP70=ISBLANK(""),"-",'Payer Participation Data'!AP70)</f>
        <v>-</v>
      </c>
      <c r="R65" s="90" t="str">
        <f>IF('Payer Participation Data'!AS70=ISBLANK(""),"-",'Payer Participation Data'!AS70)</f>
        <v>-</v>
      </c>
      <c r="S65" s="90" t="str">
        <f>IF('Payer Participation Data'!AV70=ISBLANK(""),"-",'Payer Participation Data'!AV70)</f>
        <v>-</v>
      </c>
      <c r="T65" s="90" t="str">
        <f>IF('Payer Participation Data'!AY70=ISBLANK(""),"-",'Payer Participation Data'!AY70)</f>
        <v>-</v>
      </c>
      <c r="U65" s="90" t="str">
        <f>IF('Payer Participation Data'!BB70=ISBLANK(""),"-",'Payer Participation Data'!BB70)</f>
        <v>-</v>
      </c>
      <c r="V65" s="90" t="str">
        <f>IF('Payer Participation Data'!BE70=ISBLANK(""),"-",'Payer Participation Data'!BE70)</f>
        <v>-</v>
      </c>
      <c r="W65" s="90" t="str">
        <f>IF('Payer Participation Data'!BH70=ISBLANK(""),"-",'Payer Participation Data'!BH70)</f>
        <v>-</v>
      </c>
      <c r="X65" s="90" t="str">
        <f>IF('Payer Participation Data'!BK70=ISBLANK(""),"-",'Payer Participation Data'!BK70)</f>
        <v>-</v>
      </c>
    </row>
    <row r="66" spans="2:24" x14ac:dyDescent="0.35">
      <c r="B66" s="161" t="str">
        <f>IF(ISBLANK('Payer Participation Data'!B71),"-",'Payer Participation Data'!B71)</f>
        <v>-</v>
      </c>
      <c r="C66" s="161" t="str">
        <f>IF(ISBLANK('Payer Participation Data'!C71),"-",'Payer Participation Data'!C71)</f>
        <v>-</v>
      </c>
      <c r="D66" s="161" t="str">
        <f>IF(ISBLANK('Payer Participation Data'!D71),"-",'Payer Participation Data'!D71)</f>
        <v>-</v>
      </c>
      <c r="E66" s="90" t="str">
        <f>IF('Payer Participation Data'!F71=ISBLANK(""),"-",'Payer Participation Data'!F71)</f>
        <v>-</v>
      </c>
      <c r="F66" s="90" t="str">
        <f>IF('Payer Participation Data'!I71=ISBLANK(""),"-",'Payer Participation Data'!I71)</f>
        <v>-</v>
      </c>
      <c r="G66" s="90" t="str">
        <f>IF('Payer Participation Data'!L71=ISBLANK(""),"-",'Payer Participation Data'!L71)</f>
        <v>-</v>
      </c>
      <c r="H66" s="90" t="str">
        <f>IF('Payer Participation Data'!O71=ISBLANK(""),"-",'Payer Participation Data'!O71)</f>
        <v>-</v>
      </c>
      <c r="I66" s="90" t="str">
        <f>IF('Payer Participation Data'!R71=ISBLANK(""),"-",'Payer Participation Data'!R71)</f>
        <v>-</v>
      </c>
      <c r="J66" s="90" t="str">
        <f>IF('Payer Participation Data'!U71=ISBLANK(""),"-",'Payer Participation Data'!U71)</f>
        <v>-</v>
      </c>
      <c r="K66" s="90" t="str">
        <f>IF('Payer Participation Data'!X71=ISBLANK(""),"-",'Payer Participation Data'!X71)</f>
        <v>-</v>
      </c>
      <c r="L66" s="90" t="str">
        <f>IF('Payer Participation Data'!AA71=ISBLANK(""),"-",'Payer Participation Data'!AA71)</f>
        <v>-</v>
      </c>
      <c r="M66" s="90" t="str">
        <f>IF('Payer Participation Data'!AD71=ISBLANK(""),"-",'Payer Participation Data'!AD71)</f>
        <v>-</v>
      </c>
      <c r="N66" s="90" t="str">
        <f>IF('Payer Participation Data'!AG71=ISBLANK(""),"-",'Payer Participation Data'!AG71)</f>
        <v>-</v>
      </c>
      <c r="O66" s="90" t="str">
        <f>IF('Payer Participation Data'!AJ71=ISBLANK(""),"-",'Payer Participation Data'!AJ71)</f>
        <v>-</v>
      </c>
      <c r="P66" s="90" t="str">
        <f>IF('Payer Participation Data'!AM71=ISBLANK(""),"-",'Payer Participation Data'!AM71)</f>
        <v>-</v>
      </c>
      <c r="Q66" s="90" t="str">
        <f>IF('Payer Participation Data'!AP71=ISBLANK(""),"-",'Payer Participation Data'!AP71)</f>
        <v>-</v>
      </c>
      <c r="R66" s="90" t="str">
        <f>IF('Payer Participation Data'!AS71=ISBLANK(""),"-",'Payer Participation Data'!AS71)</f>
        <v>-</v>
      </c>
      <c r="S66" s="90" t="str">
        <f>IF('Payer Participation Data'!AV71=ISBLANK(""),"-",'Payer Participation Data'!AV71)</f>
        <v>-</v>
      </c>
      <c r="T66" s="90" t="str">
        <f>IF('Payer Participation Data'!AY71=ISBLANK(""),"-",'Payer Participation Data'!AY71)</f>
        <v>-</v>
      </c>
      <c r="U66" s="90" t="str">
        <f>IF('Payer Participation Data'!BB71=ISBLANK(""),"-",'Payer Participation Data'!BB71)</f>
        <v>-</v>
      </c>
      <c r="V66" s="90" t="str">
        <f>IF('Payer Participation Data'!BE71=ISBLANK(""),"-",'Payer Participation Data'!BE71)</f>
        <v>-</v>
      </c>
      <c r="W66" s="90" t="str">
        <f>IF('Payer Participation Data'!BH71=ISBLANK(""),"-",'Payer Participation Data'!BH71)</f>
        <v>-</v>
      </c>
      <c r="X66" s="90" t="str">
        <f>IF('Payer Participation Data'!BK71=ISBLANK(""),"-",'Payer Participation Data'!BK71)</f>
        <v>-</v>
      </c>
    </row>
    <row r="67" spans="2:24" x14ac:dyDescent="0.35">
      <c r="B67" s="161" t="str">
        <f>IF(ISBLANK('Payer Participation Data'!B72),"-",'Payer Participation Data'!B72)</f>
        <v>-</v>
      </c>
      <c r="C67" s="161" t="str">
        <f>IF(ISBLANK('Payer Participation Data'!C72),"-",'Payer Participation Data'!C72)</f>
        <v>-</v>
      </c>
      <c r="D67" s="161" t="str">
        <f>IF(ISBLANK('Payer Participation Data'!D72),"-",'Payer Participation Data'!D72)</f>
        <v>-</v>
      </c>
      <c r="E67" s="90" t="str">
        <f>IF('Payer Participation Data'!F72=ISBLANK(""),"-",'Payer Participation Data'!F72)</f>
        <v>-</v>
      </c>
      <c r="F67" s="90" t="str">
        <f>IF('Payer Participation Data'!I72=ISBLANK(""),"-",'Payer Participation Data'!I72)</f>
        <v>-</v>
      </c>
      <c r="G67" s="90" t="str">
        <f>IF('Payer Participation Data'!L72=ISBLANK(""),"-",'Payer Participation Data'!L72)</f>
        <v>-</v>
      </c>
      <c r="H67" s="90" t="str">
        <f>IF('Payer Participation Data'!O72=ISBLANK(""),"-",'Payer Participation Data'!O72)</f>
        <v>-</v>
      </c>
      <c r="I67" s="90" t="str">
        <f>IF('Payer Participation Data'!R72=ISBLANK(""),"-",'Payer Participation Data'!R72)</f>
        <v>-</v>
      </c>
      <c r="J67" s="90" t="str">
        <f>IF('Payer Participation Data'!U72=ISBLANK(""),"-",'Payer Participation Data'!U72)</f>
        <v>-</v>
      </c>
      <c r="K67" s="90" t="str">
        <f>IF('Payer Participation Data'!X72=ISBLANK(""),"-",'Payer Participation Data'!X72)</f>
        <v>-</v>
      </c>
      <c r="L67" s="90" t="str">
        <f>IF('Payer Participation Data'!AA72=ISBLANK(""),"-",'Payer Participation Data'!AA72)</f>
        <v>-</v>
      </c>
      <c r="M67" s="90" t="str">
        <f>IF('Payer Participation Data'!AD72=ISBLANK(""),"-",'Payer Participation Data'!AD72)</f>
        <v>-</v>
      </c>
      <c r="N67" s="90" t="str">
        <f>IF('Payer Participation Data'!AG72=ISBLANK(""),"-",'Payer Participation Data'!AG72)</f>
        <v>-</v>
      </c>
      <c r="O67" s="90" t="str">
        <f>IF('Payer Participation Data'!AJ72=ISBLANK(""),"-",'Payer Participation Data'!AJ72)</f>
        <v>-</v>
      </c>
      <c r="P67" s="90" t="str">
        <f>IF('Payer Participation Data'!AM72=ISBLANK(""),"-",'Payer Participation Data'!AM72)</f>
        <v>-</v>
      </c>
      <c r="Q67" s="90" t="str">
        <f>IF('Payer Participation Data'!AP72=ISBLANK(""),"-",'Payer Participation Data'!AP72)</f>
        <v>-</v>
      </c>
      <c r="R67" s="90" t="str">
        <f>IF('Payer Participation Data'!AS72=ISBLANK(""),"-",'Payer Participation Data'!AS72)</f>
        <v>-</v>
      </c>
      <c r="S67" s="90" t="str">
        <f>IF('Payer Participation Data'!AV72=ISBLANK(""),"-",'Payer Participation Data'!AV72)</f>
        <v>-</v>
      </c>
      <c r="T67" s="90" t="str">
        <f>IF('Payer Participation Data'!AY72=ISBLANK(""),"-",'Payer Participation Data'!AY72)</f>
        <v>-</v>
      </c>
      <c r="U67" s="90" t="str">
        <f>IF('Payer Participation Data'!BB72=ISBLANK(""),"-",'Payer Participation Data'!BB72)</f>
        <v>-</v>
      </c>
      <c r="V67" s="90" t="str">
        <f>IF('Payer Participation Data'!BE72=ISBLANK(""),"-",'Payer Participation Data'!BE72)</f>
        <v>-</v>
      </c>
      <c r="W67" s="90" t="str">
        <f>IF('Payer Participation Data'!BH72=ISBLANK(""),"-",'Payer Participation Data'!BH72)</f>
        <v>-</v>
      </c>
      <c r="X67" s="90" t="str">
        <f>IF('Payer Participation Data'!BK72=ISBLANK(""),"-",'Payer Participation Data'!BK72)</f>
        <v>-</v>
      </c>
    </row>
    <row r="68" spans="2:24" x14ac:dyDescent="0.35">
      <c r="B68" s="161" t="str">
        <f>IF(ISBLANK('Payer Participation Data'!B73),"-",'Payer Participation Data'!B73)</f>
        <v>-</v>
      </c>
      <c r="C68" s="161" t="str">
        <f>IF(ISBLANK('Payer Participation Data'!C73),"-",'Payer Participation Data'!C73)</f>
        <v>-</v>
      </c>
      <c r="D68" s="161" t="str">
        <f>IF(ISBLANK('Payer Participation Data'!D73),"-",'Payer Participation Data'!D73)</f>
        <v>-</v>
      </c>
      <c r="E68" s="90" t="str">
        <f>IF('Payer Participation Data'!F73=ISBLANK(""),"-",'Payer Participation Data'!F73)</f>
        <v>-</v>
      </c>
      <c r="F68" s="90" t="str">
        <f>IF('Payer Participation Data'!I73=ISBLANK(""),"-",'Payer Participation Data'!I73)</f>
        <v>-</v>
      </c>
      <c r="G68" s="90" t="str">
        <f>IF('Payer Participation Data'!L73=ISBLANK(""),"-",'Payer Participation Data'!L73)</f>
        <v>-</v>
      </c>
      <c r="H68" s="90" t="str">
        <f>IF('Payer Participation Data'!O73=ISBLANK(""),"-",'Payer Participation Data'!O73)</f>
        <v>-</v>
      </c>
      <c r="I68" s="90" t="str">
        <f>IF('Payer Participation Data'!R73=ISBLANK(""),"-",'Payer Participation Data'!R73)</f>
        <v>-</v>
      </c>
      <c r="J68" s="90" t="str">
        <f>IF('Payer Participation Data'!U73=ISBLANK(""),"-",'Payer Participation Data'!U73)</f>
        <v>-</v>
      </c>
      <c r="K68" s="90" t="str">
        <f>IF('Payer Participation Data'!X73=ISBLANK(""),"-",'Payer Participation Data'!X73)</f>
        <v>-</v>
      </c>
      <c r="L68" s="90" t="str">
        <f>IF('Payer Participation Data'!AA73=ISBLANK(""),"-",'Payer Participation Data'!AA73)</f>
        <v>-</v>
      </c>
      <c r="M68" s="90" t="str">
        <f>IF('Payer Participation Data'!AD73=ISBLANK(""),"-",'Payer Participation Data'!AD73)</f>
        <v>-</v>
      </c>
      <c r="N68" s="90" t="str">
        <f>IF('Payer Participation Data'!AG73=ISBLANK(""),"-",'Payer Participation Data'!AG73)</f>
        <v>-</v>
      </c>
      <c r="O68" s="90" t="str">
        <f>IF('Payer Participation Data'!AJ73=ISBLANK(""),"-",'Payer Participation Data'!AJ73)</f>
        <v>-</v>
      </c>
      <c r="P68" s="90" t="str">
        <f>IF('Payer Participation Data'!AM73=ISBLANK(""),"-",'Payer Participation Data'!AM73)</f>
        <v>-</v>
      </c>
      <c r="Q68" s="90" t="str">
        <f>IF('Payer Participation Data'!AP73=ISBLANK(""),"-",'Payer Participation Data'!AP73)</f>
        <v>-</v>
      </c>
      <c r="R68" s="90" t="str">
        <f>IF('Payer Participation Data'!AS73=ISBLANK(""),"-",'Payer Participation Data'!AS73)</f>
        <v>-</v>
      </c>
      <c r="S68" s="90" t="str">
        <f>IF('Payer Participation Data'!AV73=ISBLANK(""),"-",'Payer Participation Data'!AV73)</f>
        <v>-</v>
      </c>
      <c r="T68" s="90" t="str">
        <f>IF('Payer Participation Data'!AY73=ISBLANK(""),"-",'Payer Participation Data'!AY73)</f>
        <v>-</v>
      </c>
      <c r="U68" s="90" t="str">
        <f>IF('Payer Participation Data'!BB73=ISBLANK(""),"-",'Payer Participation Data'!BB73)</f>
        <v>-</v>
      </c>
      <c r="V68" s="90" t="str">
        <f>IF('Payer Participation Data'!BE73=ISBLANK(""),"-",'Payer Participation Data'!BE73)</f>
        <v>-</v>
      </c>
      <c r="W68" s="90" t="str">
        <f>IF('Payer Participation Data'!BH73=ISBLANK(""),"-",'Payer Participation Data'!BH73)</f>
        <v>-</v>
      </c>
      <c r="X68" s="90" t="str">
        <f>IF('Payer Participation Data'!BK73=ISBLANK(""),"-",'Payer Participation Data'!BK73)</f>
        <v>-</v>
      </c>
    </row>
    <row r="69" spans="2:24" x14ac:dyDescent="0.35">
      <c r="B69" s="161" t="str">
        <f>IF(ISBLANK('Payer Participation Data'!B74),"-",'Payer Participation Data'!B74)</f>
        <v>-</v>
      </c>
      <c r="C69" s="161" t="str">
        <f>IF(ISBLANK('Payer Participation Data'!C74),"-",'Payer Participation Data'!C74)</f>
        <v>-</v>
      </c>
      <c r="D69" s="161" t="str">
        <f>IF(ISBLANK('Payer Participation Data'!D74),"-",'Payer Participation Data'!D74)</f>
        <v>-</v>
      </c>
      <c r="E69" s="90" t="str">
        <f>IF('Payer Participation Data'!F74=ISBLANK(""),"-",'Payer Participation Data'!F74)</f>
        <v>-</v>
      </c>
      <c r="F69" s="90" t="str">
        <f>IF('Payer Participation Data'!I74=ISBLANK(""),"-",'Payer Participation Data'!I74)</f>
        <v>-</v>
      </c>
      <c r="G69" s="90" t="str">
        <f>IF('Payer Participation Data'!L74=ISBLANK(""),"-",'Payer Participation Data'!L74)</f>
        <v>-</v>
      </c>
      <c r="H69" s="90" t="str">
        <f>IF('Payer Participation Data'!O74=ISBLANK(""),"-",'Payer Participation Data'!O74)</f>
        <v>-</v>
      </c>
      <c r="I69" s="90" t="str">
        <f>IF('Payer Participation Data'!R74=ISBLANK(""),"-",'Payer Participation Data'!R74)</f>
        <v>-</v>
      </c>
      <c r="J69" s="90" t="str">
        <f>IF('Payer Participation Data'!U74=ISBLANK(""),"-",'Payer Participation Data'!U74)</f>
        <v>-</v>
      </c>
      <c r="K69" s="90" t="str">
        <f>IF('Payer Participation Data'!X74=ISBLANK(""),"-",'Payer Participation Data'!X74)</f>
        <v>-</v>
      </c>
      <c r="L69" s="90" t="str">
        <f>IF('Payer Participation Data'!AA74=ISBLANK(""),"-",'Payer Participation Data'!AA74)</f>
        <v>-</v>
      </c>
      <c r="M69" s="90" t="str">
        <f>IF('Payer Participation Data'!AD74=ISBLANK(""),"-",'Payer Participation Data'!AD74)</f>
        <v>-</v>
      </c>
      <c r="N69" s="90" t="str">
        <f>IF('Payer Participation Data'!AG74=ISBLANK(""),"-",'Payer Participation Data'!AG74)</f>
        <v>-</v>
      </c>
      <c r="O69" s="90" t="str">
        <f>IF('Payer Participation Data'!AJ74=ISBLANK(""),"-",'Payer Participation Data'!AJ74)</f>
        <v>-</v>
      </c>
      <c r="P69" s="90" t="str">
        <f>IF('Payer Participation Data'!AM74=ISBLANK(""),"-",'Payer Participation Data'!AM74)</f>
        <v>-</v>
      </c>
      <c r="Q69" s="90" t="str">
        <f>IF('Payer Participation Data'!AP74=ISBLANK(""),"-",'Payer Participation Data'!AP74)</f>
        <v>-</v>
      </c>
      <c r="R69" s="90" t="str">
        <f>IF('Payer Participation Data'!AS74=ISBLANK(""),"-",'Payer Participation Data'!AS74)</f>
        <v>-</v>
      </c>
      <c r="S69" s="90" t="str">
        <f>IF('Payer Participation Data'!AV74=ISBLANK(""),"-",'Payer Participation Data'!AV74)</f>
        <v>-</v>
      </c>
      <c r="T69" s="90" t="str">
        <f>IF('Payer Participation Data'!AY74=ISBLANK(""),"-",'Payer Participation Data'!AY74)</f>
        <v>-</v>
      </c>
      <c r="U69" s="90" t="str">
        <f>IF('Payer Participation Data'!BB74=ISBLANK(""),"-",'Payer Participation Data'!BB74)</f>
        <v>-</v>
      </c>
      <c r="V69" s="90" t="str">
        <f>IF('Payer Participation Data'!BE74=ISBLANK(""),"-",'Payer Participation Data'!BE74)</f>
        <v>-</v>
      </c>
      <c r="W69" s="90" t="str">
        <f>IF('Payer Participation Data'!BH74=ISBLANK(""),"-",'Payer Participation Data'!BH74)</f>
        <v>-</v>
      </c>
      <c r="X69" s="90" t="str">
        <f>IF('Payer Participation Data'!BK74=ISBLANK(""),"-",'Payer Participation Data'!BK74)</f>
        <v>-</v>
      </c>
    </row>
    <row r="70" spans="2:24" x14ac:dyDescent="0.35">
      <c r="B70" s="161" t="str">
        <f>IF(ISBLANK('Payer Participation Data'!B75),"-",'Payer Participation Data'!B75)</f>
        <v>-</v>
      </c>
      <c r="C70" s="161" t="str">
        <f>IF(ISBLANK('Payer Participation Data'!C75),"-",'Payer Participation Data'!C75)</f>
        <v>-</v>
      </c>
      <c r="D70" s="161" t="str">
        <f>IF(ISBLANK('Payer Participation Data'!D75),"-",'Payer Participation Data'!D75)</f>
        <v>-</v>
      </c>
      <c r="E70" s="90" t="str">
        <f>IF('Payer Participation Data'!F75=ISBLANK(""),"-",'Payer Participation Data'!F75)</f>
        <v>-</v>
      </c>
      <c r="F70" s="90" t="str">
        <f>IF('Payer Participation Data'!I75=ISBLANK(""),"-",'Payer Participation Data'!I75)</f>
        <v>-</v>
      </c>
      <c r="G70" s="90" t="str">
        <f>IF('Payer Participation Data'!L75=ISBLANK(""),"-",'Payer Participation Data'!L75)</f>
        <v>-</v>
      </c>
      <c r="H70" s="90" t="str">
        <f>IF('Payer Participation Data'!O75=ISBLANK(""),"-",'Payer Participation Data'!O75)</f>
        <v>-</v>
      </c>
      <c r="I70" s="90" t="str">
        <f>IF('Payer Participation Data'!R75=ISBLANK(""),"-",'Payer Participation Data'!R75)</f>
        <v>-</v>
      </c>
      <c r="J70" s="90" t="str">
        <f>IF('Payer Participation Data'!U75=ISBLANK(""),"-",'Payer Participation Data'!U75)</f>
        <v>-</v>
      </c>
      <c r="K70" s="90" t="str">
        <f>IF('Payer Participation Data'!X75=ISBLANK(""),"-",'Payer Participation Data'!X75)</f>
        <v>-</v>
      </c>
      <c r="L70" s="90" t="str">
        <f>IF('Payer Participation Data'!AA75=ISBLANK(""),"-",'Payer Participation Data'!AA75)</f>
        <v>-</v>
      </c>
      <c r="M70" s="90" t="str">
        <f>IF('Payer Participation Data'!AD75=ISBLANK(""),"-",'Payer Participation Data'!AD75)</f>
        <v>-</v>
      </c>
      <c r="N70" s="90" t="str">
        <f>IF('Payer Participation Data'!AG75=ISBLANK(""),"-",'Payer Participation Data'!AG75)</f>
        <v>-</v>
      </c>
      <c r="O70" s="90" t="str">
        <f>IF('Payer Participation Data'!AJ75=ISBLANK(""),"-",'Payer Participation Data'!AJ75)</f>
        <v>-</v>
      </c>
      <c r="P70" s="90" t="str">
        <f>IF('Payer Participation Data'!AM75=ISBLANK(""),"-",'Payer Participation Data'!AM75)</f>
        <v>-</v>
      </c>
      <c r="Q70" s="90" t="str">
        <f>IF('Payer Participation Data'!AP75=ISBLANK(""),"-",'Payer Participation Data'!AP75)</f>
        <v>-</v>
      </c>
      <c r="R70" s="90" t="str">
        <f>IF('Payer Participation Data'!AS75=ISBLANK(""),"-",'Payer Participation Data'!AS75)</f>
        <v>-</v>
      </c>
      <c r="S70" s="90" t="str">
        <f>IF('Payer Participation Data'!AV75=ISBLANK(""),"-",'Payer Participation Data'!AV75)</f>
        <v>-</v>
      </c>
      <c r="T70" s="90" t="str">
        <f>IF('Payer Participation Data'!AY75=ISBLANK(""),"-",'Payer Participation Data'!AY75)</f>
        <v>-</v>
      </c>
      <c r="U70" s="90" t="str">
        <f>IF('Payer Participation Data'!BB75=ISBLANK(""),"-",'Payer Participation Data'!BB75)</f>
        <v>-</v>
      </c>
      <c r="V70" s="90" t="str">
        <f>IF('Payer Participation Data'!BE75=ISBLANK(""),"-",'Payer Participation Data'!BE75)</f>
        <v>-</v>
      </c>
      <c r="W70" s="90" t="str">
        <f>IF('Payer Participation Data'!BH75=ISBLANK(""),"-",'Payer Participation Data'!BH75)</f>
        <v>-</v>
      </c>
      <c r="X70" s="90" t="str">
        <f>IF('Payer Participation Data'!BK75=ISBLANK(""),"-",'Payer Participation Data'!BK75)</f>
        <v>-</v>
      </c>
    </row>
    <row r="71" spans="2:24" x14ac:dyDescent="0.35">
      <c r="B71" s="161" t="str">
        <f>IF(ISBLANK('Payer Participation Data'!B76),"-",'Payer Participation Data'!B76)</f>
        <v>-</v>
      </c>
      <c r="C71" s="161" t="str">
        <f>IF(ISBLANK('Payer Participation Data'!C76),"-",'Payer Participation Data'!C76)</f>
        <v>-</v>
      </c>
      <c r="D71" s="161" t="str">
        <f>IF(ISBLANK('Payer Participation Data'!D76),"-",'Payer Participation Data'!D76)</f>
        <v>-</v>
      </c>
      <c r="E71" s="90" t="str">
        <f>IF('Payer Participation Data'!F76=ISBLANK(""),"-",'Payer Participation Data'!F76)</f>
        <v>-</v>
      </c>
      <c r="F71" s="90" t="str">
        <f>IF('Payer Participation Data'!I76=ISBLANK(""),"-",'Payer Participation Data'!I76)</f>
        <v>-</v>
      </c>
      <c r="G71" s="90" t="str">
        <f>IF('Payer Participation Data'!L76=ISBLANK(""),"-",'Payer Participation Data'!L76)</f>
        <v>-</v>
      </c>
      <c r="H71" s="90" t="str">
        <f>IF('Payer Participation Data'!O76=ISBLANK(""),"-",'Payer Participation Data'!O76)</f>
        <v>-</v>
      </c>
      <c r="I71" s="90" t="str">
        <f>IF('Payer Participation Data'!R76=ISBLANK(""),"-",'Payer Participation Data'!R76)</f>
        <v>-</v>
      </c>
      <c r="J71" s="90" t="str">
        <f>IF('Payer Participation Data'!U76=ISBLANK(""),"-",'Payer Participation Data'!U76)</f>
        <v>-</v>
      </c>
      <c r="K71" s="90" t="str">
        <f>IF('Payer Participation Data'!X76=ISBLANK(""),"-",'Payer Participation Data'!X76)</f>
        <v>-</v>
      </c>
      <c r="L71" s="90" t="str">
        <f>IF('Payer Participation Data'!AA76=ISBLANK(""),"-",'Payer Participation Data'!AA76)</f>
        <v>-</v>
      </c>
      <c r="M71" s="90" t="str">
        <f>IF('Payer Participation Data'!AD76=ISBLANK(""),"-",'Payer Participation Data'!AD76)</f>
        <v>-</v>
      </c>
      <c r="N71" s="90" t="str">
        <f>IF('Payer Participation Data'!AG76=ISBLANK(""),"-",'Payer Participation Data'!AG76)</f>
        <v>-</v>
      </c>
      <c r="O71" s="90" t="str">
        <f>IF('Payer Participation Data'!AJ76=ISBLANK(""),"-",'Payer Participation Data'!AJ76)</f>
        <v>-</v>
      </c>
      <c r="P71" s="90" t="str">
        <f>IF('Payer Participation Data'!AM76=ISBLANK(""),"-",'Payer Participation Data'!AM76)</f>
        <v>-</v>
      </c>
      <c r="Q71" s="90" t="str">
        <f>IF('Payer Participation Data'!AP76=ISBLANK(""),"-",'Payer Participation Data'!AP76)</f>
        <v>-</v>
      </c>
      <c r="R71" s="90" t="str">
        <f>IF('Payer Participation Data'!AS76=ISBLANK(""),"-",'Payer Participation Data'!AS76)</f>
        <v>-</v>
      </c>
      <c r="S71" s="90" t="str">
        <f>IF('Payer Participation Data'!AV76=ISBLANK(""),"-",'Payer Participation Data'!AV76)</f>
        <v>-</v>
      </c>
      <c r="T71" s="90" t="str">
        <f>IF('Payer Participation Data'!AY76=ISBLANK(""),"-",'Payer Participation Data'!AY76)</f>
        <v>-</v>
      </c>
      <c r="U71" s="90" t="str">
        <f>IF('Payer Participation Data'!BB76=ISBLANK(""),"-",'Payer Participation Data'!BB76)</f>
        <v>-</v>
      </c>
      <c r="V71" s="90" t="str">
        <f>IF('Payer Participation Data'!BE76=ISBLANK(""),"-",'Payer Participation Data'!BE76)</f>
        <v>-</v>
      </c>
      <c r="W71" s="90" t="str">
        <f>IF('Payer Participation Data'!BH76=ISBLANK(""),"-",'Payer Participation Data'!BH76)</f>
        <v>-</v>
      </c>
      <c r="X71" s="90" t="str">
        <f>IF('Payer Participation Data'!BK76=ISBLANK(""),"-",'Payer Participation Data'!BK76)</f>
        <v>-</v>
      </c>
    </row>
    <row r="72" spans="2:24" x14ac:dyDescent="0.35">
      <c r="B72" s="161" t="str">
        <f>IF(ISBLANK('Payer Participation Data'!B77),"-",'Payer Participation Data'!B77)</f>
        <v>-</v>
      </c>
      <c r="C72" s="161" t="str">
        <f>IF(ISBLANK('Payer Participation Data'!C77),"-",'Payer Participation Data'!C77)</f>
        <v>-</v>
      </c>
      <c r="D72" s="161" t="str">
        <f>IF(ISBLANK('Payer Participation Data'!D77),"-",'Payer Participation Data'!D77)</f>
        <v>-</v>
      </c>
      <c r="E72" s="90" t="str">
        <f>IF('Payer Participation Data'!F77=ISBLANK(""),"-",'Payer Participation Data'!F77)</f>
        <v>-</v>
      </c>
      <c r="F72" s="90" t="str">
        <f>IF('Payer Participation Data'!I77=ISBLANK(""),"-",'Payer Participation Data'!I77)</f>
        <v>-</v>
      </c>
      <c r="G72" s="90" t="str">
        <f>IF('Payer Participation Data'!L77=ISBLANK(""),"-",'Payer Participation Data'!L77)</f>
        <v>-</v>
      </c>
      <c r="H72" s="90" t="str">
        <f>IF('Payer Participation Data'!O77=ISBLANK(""),"-",'Payer Participation Data'!O77)</f>
        <v>-</v>
      </c>
      <c r="I72" s="90" t="str">
        <f>IF('Payer Participation Data'!R77=ISBLANK(""),"-",'Payer Participation Data'!R77)</f>
        <v>-</v>
      </c>
      <c r="J72" s="90" t="str">
        <f>IF('Payer Participation Data'!U77=ISBLANK(""),"-",'Payer Participation Data'!U77)</f>
        <v>-</v>
      </c>
      <c r="K72" s="90" t="str">
        <f>IF('Payer Participation Data'!X77=ISBLANK(""),"-",'Payer Participation Data'!X77)</f>
        <v>-</v>
      </c>
      <c r="L72" s="90" t="str">
        <f>IF('Payer Participation Data'!AA77=ISBLANK(""),"-",'Payer Participation Data'!AA77)</f>
        <v>-</v>
      </c>
      <c r="M72" s="90" t="str">
        <f>IF('Payer Participation Data'!AD77=ISBLANK(""),"-",'Payer Participation Data'!AD77)</f>
        <v>-</v>
      </c>
      <c r="N72" s="90" t="str">
        <f>IF('Payer Participation Data'!AG77=ISBLANK(""),"-",'Payer Participation Data'!AG77)</f>
        <v>-</v>
      </c>
      <c r="O72" s="90" t="str">
        <f>IF('Payer Participation Data'!AJ77=ISBLANK(""),"-",'Payer Participation Data'!AJ77)</f>
        <v>-</v>
      </c>
      <c r="P72" s="90" t="str">
        <f>IF('Payer Participation Data'!AM77=ISBLANK(""),"-",'Payer Participation Data'!AM77)</f>
        <v>-</v>
      </c>
      <c r="Q72" s="90" t="str">
        <f>IF('Payer Participation Data'!AP77=ISBLANK(""),"-",'Payer Participation Data'!AP77)</f>
        <v>-</v>
      </c>
      <c r="R72" s="90" t="str">
        <f>IF('Payer Participation Data'!AS77=ISBLANK(""),"-",'Payer Participation Data'!AS77)</f>
        <v>-</v>
      </c>
      <c r="S72" s="90" t="str">
        <f>IF('Payer Participation Data'!AV77=ISBLANK(""),"-",'Payer Participation Data'!AV77)</f>
        <v>-</v>
      </c>
      <c r="T72" s="90" t="str">
        <f>IF('Payer Participation Data'!AY77=ISBLANK(""),"-",'Payer Participation Data'!AY77)</f>
        <v>-</v>
      </c>
      <c r="U72" s="90" t="str">
        <f>IF('Payer Participation Data'!BB77=ISBLANK(""),"-",'Payer Participation Data'!BB77)</f>
        <v>-</v>
      </c>
      <c r="V72" s="90" t="str">
        <f>IF('Payer Participation Data'!BE77=ISBLANK(""),"-",'Payer Participation Data'!BE77)</f>
        <v>-</v>
      </c>
      <c r="W72" s="90" t="str">
        <f>IF('Payer Participation Data'!BH77=ISBLANK(""),"-",'Payer Participation Data'!BH77)</f>
        <v>-</v>
      </c>
      <c r="X72" s="90" t="str">
        <f>IF('Payer Participation Data'!BK77=ISBLANK(""),"-",'Payer Participation Data'!BK77)</f>
        <v>-</v>
      </c>
    </row>
    <row r="73" spans="2:24" x14ac:dyDescent="0.35">
      <c r="B73" s="161" t="str">
        <f>IF(ISBLANK('Payer Participation Data'!B78),"-",'Payer Participation Data'!B78)</f>
        <v>-</v>
      </c>
      <c r="C73" s="161" t="str">
        <f>IF(ISBLANK('Payer Participation Data'!C78),"-",'Payer Participation Data'!C78)</f>
        <v>-</v>
      </c>
      <c r="D73" s="161" t="str">
        <f>IF(ISBLANK('Payer Participation Data'!D78),"-",'Payer Participation Data'!D78)</f>
        <v>-</v>
      </c>
      <c r="E73" s="90" t="str">
        <f>IF('Payer Participation Data'!F78=ISBLANK(""),"-",'Payer Participation Data'!F78)</f>
        <v>-</v>
      </c>
      <c r="F73" s="90" t="str">
        <f>IF('Payer Participation Data'!I78=ISBLANK(""),"-",'Payer Participation Data'!I78)</f>
        <v>-</v>
      </c>
      <c r="G73" s="90" t="str">
        <f>IF('Payer Participation Data'!L78=ISBLANK(""),"-",'Payer Participation Data'!L78)</f>
        <v>-</v>
      </c>
      <c r="H73" s="90" t="str">
        <f>IF('Payer Participation Data'!O78=ISBLANK(""),"-",'Payer Participation Data'!O78)</f>
        <v>-</v>
      </c>
      <c r="I73" s="90" t="str">
        <f>IF('Payer Participation Data'!R78=ISBLANK(""),"-",'Payer Participation Data'!R78)</f>
        <v>-</v>
      </c>
      <c r="J73" s="90" t="str">
        <f>IF('Payer Participation Data'!U78=ISBLANK(""),"-",'Payer Participation Data'!U78)</f>
        <v>-</v>
      </c>
      <c r="K73" s="90" t="str">
        <f>IF('Payer Participation Data'!X78=ISBLANK(""),"-",'Payer Participation Data'!X78)</f>
        <v>-</v>
      </c>
      <c r="L73" s="90" t="str">
        <f>IF('Payer Participation Data'!AA78=ISBLANK(""),"-",'Payer Participation Data'!AA78)</f>
        <v>-</v>
      </c>
      <c r="M73" s="90" t="str">
        <f>IF('Payer Participation Data'!AD78=ISBLANK(""),"-",'Payer Participation Data'!AD78)</f>
        <v>-</v>
      </c>
      <c r="N73" s="90" t="str">
        <f>IF('Payer Participation Data'!AG78=ISBLANK(""),"-",'Payer Participation Data'!AG78)</f>
        <v>-</v>
      </c>
      <c r="O73" s="90" t="str">
        <f>IF('Payer Participation Data'!AJ78=ISBLANK(""),"-",'Payer Participation Data'!AJ78)</f>
        <v>-</v>
      </c>
      <c r="P73" s="90" t="str">
        <f>IF('Payer Participation Data'!AM78=ISBLANK(""),"-",'Payer Participation Data'!AM78)</f>
        <v>-</v>
      </c>
      <c r="Q73" s="90" t="str">
        <f>IF('Payer Participation Data'!AP78=ISBLANK(""),"-",'Payer Participation Data'!AP78)</f>
        <v>-</v>
      </c>
      <c r="R73" s="90" t="str">
        <f>IF('Payer Participation Data'!AS78=ISBLANK(""),"-",'Payer Participation Data'!AS78)</f>
        <v>-</v>
      </c>
      <c r="S73" s="90" t="str">
        <f>IF('Payer Participation Data'!AV78=ISBLANK(""),"-",'Payer Participation Data'!AV78)</f>
        <v>-</v>
      </c>
      <c r="T73" s="90" t="str">
        <f>IF('Payer Participation Data'!AY78=ISBLANK(""),"-",'Payer Participation Data'!AY78)</f>
        <v>-</v>
      </c>
      <c r="U73" s="90" t="str">
        <f>IF('Payer Participation Data'!BB78=ISBLANK(""),"-",'Payer Participation Data'!BB78)</f>
        <v>-</v>
      </c>
      <c r="V73" s="90" t="str">
        <f>IF('Payer Participation Data'!BE78=ISBLANK(""),"-",'Payer Participation Data'!BE78)</f>
        <v>-</v>
      </c>
      <c r="W73" s="90" t="str">
        <f>IF('Payer Participation Data'!BH78=ISBLANK(""),"-",'Payer Participation Data'!BH78)</f>
        <v>-</v>
      </c>
      <c r="X73" s="90" t="str">
        <f>IF('Payer Participation Data'!BK78=ISBLANK(""),"-",'Payer Participation Data'!BK78)</f>
        <v>-</v>
      </c>
    </row>
    <row r="74" spans="2:24" x14ac:dyDescent="0.35">
      <c r="B74" s="161" t="str">
        <f>IF(ISBLANK('Payer Participation Data'!B79),"-",'Payer Participation Data'!B79)</f>
        <v>-</v>
      </c>
      <c r="C74" s="161" t="str">
        <f>IF(ISBLANK('Payer Participation Data'!C79),"-",'Payer Participation Data'!C79)</f>
        <v>-</v>
      </c>
      <c r="D74" s="161" t="str">
        <f>IF(ISBLANK('Payer Participation Data'!D79),"-",'Payer Participation Data'!D79)</f>
        <v>-</v>
      </c>
      <c r="E74" s="90" t="str">
        <f>IF('Payer Participation Data'!F79=ISBLANK(""),"-",'Payer Participation Data'!F79)</f>
        <v>-</v>
      </c>
      <c r="F74" s="90" t="str">
        <f>IF('Payer Participation Data'!I79=ISBLANK(""),"-",'Payer Participation Data'!I79)</f>
        <v>-</v>
      </c>
      <c r="G74" s="90" t="str">
        <f>IF('Payer Participation Data'!L79=ISBLANK(""),"-",'Payer Participation Data'!L79)</f>
        <v>-</v>
      </c>
      <c r="H74" s="90" t="str">
        <f>IF('Payer Participation Data'!O79=ISBLANK(""),"-",'Payer Participation Data'!O79)</f>
        <v>-</v>
      </c>
      <c r="I74" s="90" t="str">
        <f>IF('Payer Participation Data'!R79=ISBLANK(""),"-",'Payer Participation Data'!R79)</f>
        <v>-</v>
      </c>
      <c r="J74" s="90" t="str">
        <f>IF('Payer Participation Data'!U79=ISBLANK(""),"-",'Payer Participation Data'!U79)</f>
        <v>-</v>
      </c>
      <c r="K74" s="90" t="str">
        <f>IF('Payer Participation Data'!X79=ISBLANK(""),"-",'Payer Participation Data'!X79)</f>
        <v>-</v>
      </c>
      <c r="L74" s="90" t="str">
        <f>IF('Payer Participation Data'!AA79=ISBLANK(""),"-",'Payer Participation Data'!AA79)</f>
        <v>-</v>
      </c>
      <c r="M74" s="90" t="str">
        <f>IF('Payer Participation Data'!AD79=ISBLANK(""),"-",'Payer Participation Data'!AD79)</f>
        <v>-</v>
      </c>
      <c r="N74" s="90" t="str">
        <f>IF('Payer Participation Data'!AG79=ISBLANK(""),"-",'Payer Participation Data'!AG79)</f>
        <v>-</v>
      </c>
      <c r="O74" s="90" t="str">
        <f>IF('Payer Participation Data'!AJ79=ISBLANK(""),"-",'Payer Participation Data'!AJ79)</f>
        <v>-</v>
      </c>
      <c r="P74" s="90" t="str">
        <f>IF('Payer Participation Data'!AM79=ISBLANK(""),"-",'Payer Participation Data'!AM79)</f>
        <v>-</v>
      </c>
      <c r="Q74" s="90" t="str">
        <f>IF('Payer Participation Data'!AP79=ISBLANK(""),"-",'Payer Participation Data'!AP79)</f>
        <v>-</v>
      </c>
      <c r="R74" s="90" t="str">
        <f>IF('Payer Participation Data'!AS79=ISBLANK(""),"-",'Payer Participation Data'!AS79)</f>
        <v>-</v>
      </c>
      <c r="S74" s="90" t="str">
        <f>IF('Payer Participation Data'!AV79=ISBLANK(""),"-",'Payer Participation Data'!AV79)</f>
        <v>-</v>
      </c>
      <c r="T74" s="90" t="str">
        <f>IF('Payer Participation Data'!AY79=ISBLANK(""),"-",'Payer Participation Data'!AY79)</f>
        <v>-</v>
      </c>
      <c r="U74" s="90" t="str">
        <f>IF('Payer Participation Data'!BB79=ISBLANK(""),"-",'Payer Participation Data'!BB79)</f>
        <v>-</v>
      </c>
      <c r="V74" s="90" t="str">
        <f>IF('Payer Participation Data'!BE79=ISBLANK(""),"-",'Payer Participation Data'!BE79)</f>
        <v>-</v>
      </c>
      <c r="W74" s="90" t="str">
        <f>IF('Payer Participation Data'!BH79=ISBLANK(""),"-",'Payer Participation Data'!BH79)</f>
        <v>-</v>
      </c>
      <c r="X74" s="90" t="str">
        <f>IF('Payer Participation Data'!BK79=ISBLANK(""),"-",'Payer Participation Data'!BK79)</f>
        <v>-</v>
      </c>
    </row>
    <row r="75" spans="2:24" x14ac:dyDescent="0.35">
      <c r="B75" s="161" t="str">
        <f>IF(ISBLANK('Payer Participation Data'!B80),"-",'Payer Participation Data'!B80)</f>
        <v>-</v>
      </c>
      <c r="C75" s="161" t="str">
        <f>IF(ISBLANK('Payer Participation Data'!C80),"-",'Payer Participation Data'!C80)</f>
        <v>-</v>
      </c>
      <c r="D75" s="161" t="str">
        <f>IF(ISBLANK('Payer Participation Data'!D80),"-",'Payer Participation Data'!D80)</f>
        <v>-</v>
      </c>
      <c r="E75" s="90" t="str">
        <f>IF('Payer Participation Data'!F80=ISBLANK(""),"-",'Payer Participation Data'!F80)</f>
        <v>-</v>
      </c>
      <c r="F75" s="90" t="str">
        <f>IF('Payer Participation Data'!I80=ISBLANK(""),"-",'Payer Participation Data'!I80)</f>
        <v>-</v>
      </c>
      <c r="G75" s="90" t="str">
        <f>IF('Payer Participation Data'!L80=ISBLANK(""),"-",'Payer Participation Data'!L80)</f>
        <v>-</v>
      </c>
      <c r="H75" s="90" t="str">
        <f>IF('Payer Participation Data'!O80=ISBLANK(""),"-",'Payer Participation Data'!O80)</f>
        <v>-</v>
      </c>
      <c r="I75" s="90" t="str">
        <f>IF('Payer Participation Data'!R80=ISBLANK(""),"-",'Payer Participation Data'!R80)</f>
        <v>-</v>
      </c>
      <c r="J75" s="90" t="str">
        <f>IF('Payer Participation Data'!U80=ISBLANK(""),"-",'Payer Participation Data'!U80)</f>
        <v>-</v>
      </c>
      <c r="K75" s="90" t="str">
        <f>IF('Payer Participation Data'!X80=ISBLANK(""),"-",'Payer Participation Data'!X80)</f>
        <v>-</v>
      </c>
      <c r="L75" s="90" t="str">
        <f>IF('Payer Participation Data'!AA80=ISBLANK(""),"-",'Payer Participation Data'!AA80)</f>
        <v>-</v>
      </c>
      <c r="M75" s="90" t="str">
        <f>IF('Payer Participation Data'!AD80=ISBLANK(""),"-",'Payer Participation Data'!AD80)</f>
        <v>-</v>
      </c>
      <c r="N75" s="90" t="str">
        <f>IF('Payer Participation Data'!AG80=ISBLANK(""),"-",'Payer Participation Data'!AG80)</f>
        <v>-</v>
      </c>
      <c r="O75" s="90" t="str">
        <f>IF('Payer Participation Data'!AJ80=ISBLANK(""),"-",'Payer Participation Data'!AJ80)</f>
        <v>-</v>
      </c>
      <c r="P75" s="90" t="str">
        <f>IF('Payer Participation Data'!AM80=ISBLANK(""),"-",'Payer Participation Data'!AM80)</f>
        <v>-</v>
      </c>
      <c r="Q75" s="90" t="str">
        <f>IF('Payer Participation Data'!AP80=ISBLANK(""),"-",'Payer Participation Data'!AP80)</f>
        <v>-</v>
      </c>
      <c r="R75" s="90" t="str">
        <f>IF('Payer Participation Data'!AS80=ISBLANK(""),"-",'Payer Participation Data'!AS80)</f>
        <v>-</v>
      </c>
      <c r="S75" s="90" t="str">
        <f>IF('Payer Participation Data'!AV80=ISBLANK(""),"-",'Payer Participation Data'!AV80)</f>
        <v>-</v>
      </c>
      <c r="T75" s="90" t="str">
        <f>IF('Payer Participation Data'!AY80=ISBLANK(""),"-",'Payer Participation Data'!AY80)</f>
        <v>-</v>
      </c>
      <c r="U75" s="90" t="str">
        <f>IF('Payer Participation Data'!BB80=ISBLANK(""),"-",'Payer Participation Data'!BB80)</f>
        <v>-</v>
      </c>
      <c r="V75" s="90" t="str">
        <f>IF('Payer Participation Data'!BE80=ISBLANK(""),"-",'Payer Participation Data'!BE80)</f>
        <v>-</v>
      </c>
      <c r="W75" s="90" t="str">
        <f>IF('Payer Participation Data'!BH80=ISBLANK(""),"-",'Payer Participation Data'!BH80)</f>
        <v>-</v>
      </c>
      <c r="X75" s="90" t="str">
        <f>IF('Payer Participation Data'!BK80=ISBLANK(""),"-",'Payer Participation Data'!BK80)</f>
        <v>-</v>
      </c>
    </row>
    <row r="76" spans="2:24" x14ac:dyDescent="0.35">
      <c r="B76" s="161" t="str">
        <f>IF(ISBLANK('Payer Participation Data'!B81),"-",'Payer Participation Data'!B81)</f>
        <v>-</v>
      </c>
      <c r="C76" s="161" t="str">
        <f>IF(ISBLANK('Payer Participation Data'!C81),"-",'Payer Participation Data'!C81)</f>
        <v>-</v>
      </c>
      <c r="D76" s="161" t="str">
        <f>IF(ISBLANK('Payer Participation Data'!D81),"-",'Payer Participation Data'!D81)</f>
        <v>-</v>
      </c>
      <c r="E76" s="90" t="str">
        <f>IF('Payer Participation Data'!F81=ISBLANK(""),"-",'Payer Participation Data'!F81)</f>
        <v>-</v>
      </c>
      <c r="F76" s="90" t="str">
        <f>IF('Payer Participation Data'!I81=ISBLANK(""),"-",'Payer Participation Data'!I81)</f>
        <v>-</v>
      </c>
      <c r="G76" s="90" t="str">
        <f>IF('Payer Participation Data'!L81=ISBLANK(""),"-",'Payer Participation Data'!L81)</f>
        <v>-</v>
      </c>
      <c r="H76" s="90" t="str">
        <f>IF('Payer Participation Data'!O81=ISBLANK(""),"-",'Payer Participation Data'!O81)</f>
        <v>-</v>
      </c>
      <c r="I76" s="90" t="str">
        <f>IF('Payer Participation Data'!R81=ISBLANK(""),"-",'Payer Participation Data'!R81)</f>
        <v>-</v>
      </c>
      <c r="J76" s="90" t="str">
        <f>IF('Payer Participation Data'!U81=ISBLANK(""),"-",'Payer Participation Data'!U81)</f>
        <v>-</v>
      </c>
      <c r="K76" s="90" t="str">
        <f>IF('Payer Participation Data'!X81=ISBLANK(""),"-",'Payer Participation Data'!X81)</f>
        <v>-</v>
      </c>
      <c r="L76" s="90" t="str">
        <f>IF('Payer Participation Data'!AA81=ISBLANK(""),"-",'Payer Participation Data'!AA81)</f>
        <v>-</v>
      </c>
      <c r="M76" s="90" t="str">
        <f>IF('Payer Participation Data'!AD81=ISBLANK(""),"-",'Payer Participation Data'!AD81)</f>
        <v>-</v>
      </c>
      <c r="N76" s="90" t="str">
        <f>IF('Payer Participation Data'!AG81=ISBLANK(""),"-",'Payer Participation Data'!AG81)</f>
        <v>-</v>
      </c>
      <c r="O76" s="90" t="str">
        <f>IF('Payer Participation Data'!AJ81=ISBLANK(""),"-",'Payer Participation Data'!AJ81)</f>
        <v>-</v>
      </c>
      <c r="P76" s="90" t="str">
        <f>IF('Payer Participation Data'!AM81=ISBLANK(""),"-",'Payer Participation Data'!AM81)</f>
        <v>-</v>
      </c>
      <c r="Q76" s="90" t="str">
        <f>IF('Payer Participation Data'!AP81=ISBLANK(""),"-",'Payer Participation Data'!AP81)</f>
        <v>-</v>
      </c>
      <c r="R76" s="90" t="str">
        <f>IF('Payer Participation Data'!AS81=ISBLANK(""),"-",'Payer Participation Data'!AS81)</f>
        <v>-</v>
      </c>
      <c r="S76" s="90" t="str">
        <f>IF('Payer Participation Data'!AV81=ISBLANK(""),"-",'Payer Participation Data'!AV81)</f>
        <v>-</v>
      </c>
      <c r="T76" s="90" t="str">
        <f>IF('Payer Participation Data'!AY81=ISBLANK(""),"-",'Payer Participation Data'!AY81)</f>
        <v>-</v>
      </c>
      <c r="U76" s="90" t="str">
        <f>IF('Payer Participation Data'!BB81=ISBLANK(""),"-",'Payer Participation Data'!BB81)</f>
        <v>-</v>
      </c>
      <c r="V76" s="90" t="str">
        <f>IF('Payer Participation Data'!BE81=ISBLANK(""),"-",'Payer Participation Data'!BE81)</f>
        <v>-</v>
      </c>
      <c r="W76" s="90" t="str">
        <f>IF('Payer Participation Data'!BH81=ISBLANK(""),"-",'Payer Participation Data'!BH81)</f>
        <v>-</v>
      </c>
      <c r="X76" s="90" t="str">
        <f>IF('Payer Participation Data'!BK81=ISBLANK(""),"-",'Payer Participation Data'!BK81)</f>
        <v>-</v>
      </c>
    </row>
    <row r="77" spans="2:24" x14ac:dyDescent="0.35">
      <c r="B77" s="161" t="str">
        <f>IF(ISBLANK('Payer Participation Data'!B82),"-",'Payer Participation Data'!B82)</f>
        <v>-</v>
      </c>
      <c r="C77" s="161" t="str">
        <f>IF(ISBLANK('Payer Participation Data'!C82),"-",'Payer Participation Data'!C82)</f>
        <v>-</v>
      </c>
      <c r="D77" s="161" t="str">
        <f>IF(ISBLANK('Payer Participation Data'!D82),"-",'Payer Participation Data'!D82)</f>
        <v>-</v>
      </c>
      <c r="E77" s="90" t="str">
        <f>IF('Payer Participation Data'!F82=ISBLANK(""),"-",'Payer Participation Data'!F82)</f>
        <v>-</v>
      </c>
      <c r="F77" s="90" t="str">
        <f>IF('Payer Participation Data'!I82=ISBLANK(""),"-",'Payer Participation Data'!I82)</f>
        <v>-</v>
      </c>
      <c r="G77" s="90" t="str">
        <f>IF('Payer Participation Data'!L82=ISBLANK(""),"-",'Payer Participation Data'!L82)</f>
        <v>-</v>
      </c>
      <c r="H77" s="90" t="str">
        <f>IF('Payer Participation Data'!O82=ISBLANK(""),"-",'Payer Participation Data'!O82)</f>
        <v>-</v>
      </c>
      <c r="I77" s="90" t="str">
        <f>IF('Payer Participation Data'!R82=ISBLANK(""),"-",'Payer Participation Data'!R82)</f>
        <v>-</v>
      </c>
      <c r="J77" s="90" t="str">
        <f>IF('Payer Participation Data'!U82=ISBLANK(""),"-",'Payer Participation Data'!U82)</f>
        <v>-</v>
      </c>
      <c r="K77" s="90" t="str">
        <f>IF('Payer Participation Data'!X82=ISBLANK(""),"-",'Payer Participation Data'!X82)</f>
        <v>-</v>
      </c>
      <c r="L77" s="90" t="str">
        <f>IF('Payer Participation Data'!AA82=ISBLANK(""),"-",'Payer Participation Data'!AA82)</f>
        <v>-</v>
      </c>
      <c r="M77" s="90" t="str">
        <f>IF('Payer Participation Data'!AD82=ISBLANK(""),"-",'Payer Participation Data'!AD82)</f>
        <v>-</v>
      </c>
      <c r="N77" s="90" t="str">
        <f>IF('Payer Participation Data'!AG82=ISBLANK(""),"-",'Payer Participation Data'!AG82)</f>
        <v>-</v>
      </c>
      <c r="O77" s="90" t="str">
        <f>IF('Payer Participation Data'!AJ82=ISBLANK(""),"-",'Payer Participation Data'!AJ82)</f>
        <v>-</v>
      </c>
      <c r="P77" s="90" t="str">
        <f>IF('Payer Participation Data'!AM82=ISBLANK(""),"-",'Payer Participation Data'!AM82)</f>
        <v>-</v>
      </c>
      <c r="Q77" s="90" t="str">
        <f>IF('Payer Participation Data'!AP82=ISBLANK(""),"-",'Payer Participation Data'!AP82)</f>
        <v>-</v>
      </c>
      <c r="R77" s="90" t="str">
        <f>IF('Payer Participation Data'!AS82=ISBLANK(""),"-",'Payer Participation Data'!AS82)</f>
        <v>-</v>
      </c>
      <c r="S77" s="90" t="str">
        <f>IF('Payer Participation Data'!AV82=ISBLANK(""),"-",'Payer Participation Data'!AV82)</f>
        <v>-</v>
      </c>
      <c r="T77" s="90" t="str">
        <f>IF('Payer Participation Data'!AY82=ISBLANK(""),"-",'Payer Participation Data'!AY82)</f>
        <v>-</v>
      </c>
      <c r="U77" s="90" t="str">
        <f>IF('Payer Participation Data'!BB82=ISBLANK(""),"-",'Payer Participation Data'!BB82)</f>
        <v>-</v>
      </c>
      <c r="V77" s="90" t="str">
        <f>IF('Payer Participation Data'!BE82=ISBLANK(""),"-",'Payer Participation Data'!BE82)</f>
        <v>-</v>
      </c>
      <c r="W77" s="90" t="str">
        <f>IF('Payer Participation Data'!BH82=ISBLANK(""),"-",'Payer Participation Data'!BH82)</f>
        <v>-</v>
      </c>
      <c r="X77" s="90" t="str">
        <f>IF('Payer Participation Data'!BK82=ISBLANK(""),"-",'Payer Participation Data'!BK82)</f>
        <v>-</v>
      </c>
    </row>
    <row r="78" spans="2:24" x14ac:dyDescent="0.35">
      <c r="B78" s="161" t="str">
        <f>IF(ISBLANK('Payer Participation Data'!B83),"-",'Payer Participation Data'!B83)</f>
        <v>-</v>
      </c>
      <c r="C78" s="161" t="str">
        <f>IF(ISBLANK('Payer Participation Data'!C83),"-",'Payer Participation Data'!C83)</f>
        <v>-</v>
      </c>
      <c r="D78" s="161" t="str">
        <f>IF(ISBLANK('Payer Participation Data'!D83),"-",'Payer Participation Data'!D83)</f>
        <v>-</v>
      </c>
      <c r="E78" s="90" t="str">
        <f>IF('Payer Participation Data'!F83=ISBLANK(""),"-",'Payer Participation Data'!F83)</f>
        <v>-</v>
      </c>
      <c r="F78" s="90" t="str">
        <f>IF('Payer Participation Data'!I83=ISBLANK(""),"-",'Payer Participation Data'!I83)</f>
        <v>-</v>
      </c>
      <c r="G78" s="90" t="str">
        <f>IF('Payer Participation Data'!L83=ISBLANK(""),"-",'Payer Participation Data'!L83)</f>
        <v>-</v>
      </c>
      <c r="H78" s="90" t="str">
        <f>IF('Payer Participation Data'!O83=ISBLANK(""),"-",'Payer Participation Data'!O83)</f>
        <v>-</v>
      </c>
      <c r="I78" s="90" t="str">
        <f>IF('Payer Participation Data'!R83=ISBLANK(""),"-",'Payer Participation Data'!R83)</f>
        <v>-</v>
      </c>
      <c r="J78" s="90" t="str">
        <f>IF('Payer Participation Data'!U83=ISBLANK(""),"-",'Payer Participation Data'!U83)</f>
        <v>-</v>
      </c>
      <c r="K78" s="90" t="str">
        <f>IF('Payer Participation Data'!X83=ISBLANK(""),"-",'Payer Participation Data'!X83)</f>
        <v>-</v>
      </c>
      <c r="L78" s="90" t="str">
        <f>IF('Payer Participation Data'!AA83=ISBLANK(""),"-",'Payer Participation Data'!AA83)</f>
        <v>-</v>
      </c>
      <c r="M78" s="90" t="str">
        <f>IF('Payer Participation Data'!AD83=ISBLANK(""),"-",'Payer Participation Data'!AD83)</f>
        <v>-</v>
      </c>
      <c r="N78" s="90" t="str">
        <f>IF('Payer Participation Data'!AG83=ISBLANK(""),"-",'Payer Participation Data'!AG83)</f>
        <v>-</v>
      </c>
      <c r="O78" s="90" t="str">
        <f>IF('Payer Participation Data'!AJ83=ISBLANK(""),"-",'Payer Participation Data'!AJ83)</f>
        <v>-</v>
      </c>
      <c r="P78" s="90" t="str">
        <f>IF('Payer Participation Data'!AM83=ISBLANK(""),"-",'Payer Participation Data'!AM83)</f>
        <v>-</v>
      </c>
      <c r="Q78" s="90" t="str">
        <f>IF('Payer Participation Data'!AP83=ISBLANK(""),"-",'Payer Participation Data'!AP83)</f>
        <v>-</v>
      </c>
      <c r="R78" s="90" t="str">
        <f>IF('Payer Participation Data'!AS83=ISBLANK(""),"-",'Payer Participation Data'!AS83)</f>
        <v>-</v>
      </c>
      <c r="S78" s="90" t="str">
        <f>IF('Payer Participation Data'!AV83=ISBLANK(""),"-",'Payer Participation Data'!AV83)</f>
        <v>-</v>
      </c>
      <c r="T78" s="90" t="str">
        <f>IF('Payer Participation Data'!AY83=ISBLANK(""),"-",'Payer Participation Data'!AY83)</f>
        <v>-</v>
      </c>
      <c r="U78" s="90" t="str">
        <f>IF('Payer Participation Data'!BB83=ISBLANK(""),"-",'Payer Participation Data'!BB83)</f>
        <v>-</v>
      </c>
      <c r="V78" s="90" t="str">
        <f>IF('Payer Participation Data'!BE83=ISBLANK(""),"-",'Payer Participation Data'!BE83)</f>
        <v>-</v>
      </c>
      <c r="W78" s="90" t="str">
        <f>IF('Payer Participation Data'!BH83=ISBLANK(""),"-",'Payer Participation Data'!BH83)</f>
        <v>-</v>
      </c>
      <c r="X78" s="90" t="str">
        <f>IF('Payer Participation Data'!BK83=ISBLANK(""),"-",'Payer Participation Data'!BK83)</f>
        <v>-</v>
      </c>
    </row>
    <row r="79" spans="2:24" x14ac:dyDescent="0.35">
      <c r="B79" s="161" t="str">
        <f>IF(ISBLANK('Payer Participation Data'!B84),"-",'Payer Participation Data'!B84)</f>
        <v>-</v>
      </c>
      <c r="C79" s="161" t="str">
        <f>IF(ISBLANK('Payer Participation Data'!C84),"-",'Payer Participation Data'!C84)</f>
        <v>-</v>
      </c>
      <c r="D79" s="161" t="str">
        <f>IF(ISBLANK('Payer Participation Data'!D84),"-",'Payer Participation Data'!D84)</f>
        <v>-</v>
      </c>
      <c r="E79" s="90" t="str">
        <f>IF('Payer Participation Data'!F84=ISBLANK(""),"-",'Payer Participation Data'!F84)</f>
        <v>-</v>
      </c>
      <c r="F79" s="90" t="str">
        <f>IF('Payer Participation Data'!I84=ISBLANK(""),"-",'Payer Participation Data'!I84)</f>
        <v>-</v>
      </c>
      <c r="G79" s="90" t="str">
        <f>IF('Payer Participation Data'!L84=ISBLANK(""),"-",'Payer Participation Data'!L84)</f>
        <v>-</v>
      </c>
      <c r="H79" s="90" t="str">
        <f>IF('Payer Participation Data'!O84=ISBLANK(""),"-",'Payer Participation Data'!O84)</f>
        <v>-</v>
      </c>
      <c r="I79" s="90" t="str">
        <f>IF('Payer Participation Data'!R84=ISBLANK(""),"-",'Payer Participation Data'!R84)</f>
        <v>-</v>
      </c>
      <c r="J79" s="90" t="str">
        <f>IF('Payer Participation Data'!U84=ISBLANK(""),"-",'Payer Participation Data'!U84)</f>
        <v>-</v>
      </c>
      <c r="K79" s="90" t="str">
        <f>IF('Payer Participation Data'!X84=ISBLANK(""),"-",'Payer Participation Data'!X84)</f>
        <v>-</v>
      </c>
      <c r="L79" s="90" t="str">
        <f>IF('Payer Participation Data'!AA84=ISBLANK(""),"-",'Payer Participation Data'!AA84)</f>
        <v>-</v>
      </c>
      <c r="M79" s="90" t="str">
        <f>IF('Payer Participation Data'!AD84=ISBLANK(""),"-",'Payer Participation Data'!AD84)</f>
        <v>-</v>
      </c>
      <c r="N79" s="90" t="str">
        <f>IF('Payer Participation Data'!AG84=ISBLANK(""),"-",'Payer Participation Data'!AG84)</f>
        <v>-</v>
      </c>
      <c r="O79" s="90" t="str">
        <f>IF('Payer Participation Data'!AJ84=ISBLANK(""),"-",'Payer Participation Data'!AJ84)</f>
        <v>-</v>
      </c>
      <c r="P79" s="90" t="str">
        <f>IF('Payer Participation Data'!AM84=ISBLANK(""),"-",'Payer Participation Data'!AM84)</f>
        <v>-</v>
      </c>
      <c r="Q79" s="90" t="str">
        <f>IF('Payer Participation Data'!AP84=ISBLANK(""),"-",'Payer Participation Data'!AP84)</f>
        <v>-</v>
      </c>
      <c r="R79" s="90" t="str">
        <f>IF('Payer Participation Data'!AS84=ISBLANK(""),"-",'Payer Participation Data'!AS84)</f>
        <v>-</v>
      </c>
      <c r="S79" s="90" t="str">
        <f>IF('Payer Participation Data'!AV84=ISBLANK(""),"-",'Payer Participation Data'!AV84)</f>
        <v>-</v>
      </c>
      <c r="T79" s="90" t="str">
        <f>IF('Payer Participation Data'!AY84=ISBLANK(""),"-",'Payer Participation Data'!AY84)</f>
        <v>-</v>
      </c>
      <c r="U79" s="90" t="str">
        <f>IF('Payer Participation Data'!BB84=ISBLANK(""),"-",'Payer Participation Data'!BB84)</f>
        <v>-</v>
      </c>
      <c r="V79" s="90" t="str">
        <f>IF('Payer Participation Data'!BE84=ISBLANK(""),"-",'Payer Participation Data'!BE84)</f>
        <v>-</v>
      </c>
      <c r="W79" s="90" t="str">
        <f>IF('Payer Participation Data'!BH84=ISBLANK(""),"-",'Payer Participation Data'!BH84)</f>
        <v>-</v>
      </c>
      <c r="X79" s="90" t="str">
        <f>IF('Payer Participation Data'!BK84=ISBLANK(""),"-",'Payer Participation Data'!BK84)</f>
        <v>-</v>
      </c>
    </row>
    <row r="80" spans="2:24" x14ac:dyDescent="0.35">
      <c r="B80" s="161" t="str">
        <f>IF(ISBLANK('Payer Participation Data'!B85),"-",'Payer Participation Data'!B85)</f>
        <v>-</v>
      </c>
      <c r="C80" s="161" t="str">
        <f>IF(ISBLANK('Payer Participation Data'!C85),"-",'Payer Participation Data'!C85)</f>
        <v>-</v>
      </c>
      <c r="D80" s="161" t="str">
        <f>IF(ISBLANK('Payer Participation Data'!D85),"-",'Payer Participation Data'!D85)</f>
        <v>-</v>
      </c>
      <c r="E80" s="90" t="str">
        <f>IF('Payer Participation Data'!F85=ISBLANK(""),"-",'Payer Participation Data'!F85)</f>
        <v>-</v>
      </c>
      <c r="F80" s="90" t="str">
        <f>IF('Payer Participation Data'!I85=ISBLANK(""),"-",'Payer Participation Data'!I85)</f>
        <v>-</v>
      </c>
      <c r="G80" s="90" t="str">
        <f>IF('Payer Participation Data'!L85=ISBLANK(""),"-",'Payer Participation Data'!L85)</f>
        <v>-</v>
      </c>
      <c r="H80" s="90" t="str">
        <f>IF('Payer Participation Data'!O85=ISBLANK(""),"-",'Payer Participation Data'!O85)</f>
        <v>-</v>
      </c>
      <c r="I80" s="90" t="str">
        <f>IF('Payer Participation Data'!R85=ISBLANK(""),"-",'Payer Participation Data'!R85)</f>
        <v>-</v>
      </c>
      <c r="J80" s="90" t="str">
        <f>IF('Payer Participation Data'!U85=ISBLANK(""),"-",'Payer Participation Data'!U85)</f>
        <v>-</v>
      </c>
      <c r="K80" s="90" t="str">
        <f>IF('Payer Participation Data'!X85=ISBLANK(""),"-",'Payer Participation Data'!X85)</f>
        <v>-</v>
      </c>
      <c r="L80" s="90" t="str">
        <f>IF('Payer Participation Data'!AA85=ISBLANK(""),"-",'Payer Participation Data'!AA85)</f>
        <v>-</v>
      </c>
      <c r="M80" s="90" t="str">
        <f>IF('Payer Participation Data'!AD85=ISBLANK(""),"-",'Payer Participation Data'!AD85)</f>
        <v>-</v>
      </c>
      <c r="N80" s="90" t="str">
        <f>IF('Payer Participation Data'!AG85=ISBLANK(""),"-",'Payer Participation Data'!AG85)</f>
        <v>-</v>
      </c>
      <c r="O80" s="90" t="str">
        <f>IF('Payer Participation Data'!AJ85=ISBLANK(""),"-",'Payer Participation Data'!AJ85)</f>
        <v>-</v>
      </c>
      <c r="P80" s="90" t="str">
        <f>IF('Payer Participation Data'!AM85=ISBLANK(""),"-",'Payer Participation Data'!AM85)</f>
        <v>-</v>
      </c>
      <c r="Q80" s="90" t="str">
        <f>IF('Payer Participation Data'!AP85=ISBLANK(""),"-",'Payer Participation Data'!AP85)</f>
        <v>-</v>
      </c>
      <c r="R80" s="90" t="str">
        <f>IF('Payer Participation Data'!AS85=ISBLANK(""),"-",'Payer Participation Data'!AS85)</f>
        <v>-</v>
      </c>
      <c r="S80" s="90" t="str">
        <f>IF('Payer Participation Data'!AV85=ISBLANK(""),"-",'Payer Participation Data'!AV85)</f>
        <v>-</v>
      </c>
      <c r="T80" s="90" t="str">
        <f>IF('Payer Participation Data'!AY85=ISBLANK(""),"-",'Payer Participation Data'!AY85)</f>
        <v>-</v>
      </c>
      <c r="U80" s="90" t="str">
        <f>IF('Payer Participation Data'!BB85=ISBLANK(""),"-",'Payer Participation Data'!BB85)</f>
        <v>-</v>
      </c>
      <c r="V80" s="90" t="str">
        <f>IF('Payer Participation Data'!BE85=ISBLANK(""),"-",'Payer Participation Data'!BE85)</f>
        <v>-</v>
      </c>
      <c r="W80" s="90" t="str">
        <f>IF('Payer Participation Data'!BH85=ISBLANK(""),"-",'Payer Participation Data'!BH85)</f>
        <v>-</v>
      </c>
      <c r="X80" s="90" t="str">
        <f>IF('Payer Participation Data'!BK85=ISBLANK(""),"-",'Payer Participation Data'!BK85)</f>
        <v>-</v>
      </c>
    </row>
    <row r="81" spans="2:24" x14ac:dyDescent="0.35">
      <c r="B81" s="161" t="str">
        <f>IF(ISBLANK('Payer Participation Data'!B86),"-",'Payer Participation Data'!B86)</f>
        <v>-</v>
      </c>
      <c r="C81" s="161" t="str">
        <f>IF(ISBLANK('Payer Participation Data'!C86),"-",'Payer Participation Data'!C86)</f>
        <v>-</v>
      </c>
      <c r="D81" s="161" t="str">
        <f>IF(ISBLANK('Payer Participation Data'!D86),"-",'Payer Participation Data'!D86)</f>
        <v>-</v>
      </c>
      <c r="E81" s="90" t="str">
        <f>IF('Payer Participation Data'!F86=ISBLANK(""),"-",'Payer Participation Data'!F86)</f>
        <v>-</v>
      </c>
      <c r="F81" s="90" t="str">
        <f>IF('Payer Participation Data'!I86=ISBLANK(""),"-",'Payer Participation Data'!I86)</f>
        <v>-</v>
      </c>
      <c r="G81" s="90" t="str">
        <f>IF('Payer Participation Data'!L86=ISBLANK(""),"-",'Payer Participation Data'!L86)</f>
        <v>-</v>
      </c>
      <c r="H81" s="90" t="str">
        <f>IF('Payer Participation Data'!O86=ISBLANK(""),"-",'Payer Participation Data'!O86)</f>
        <v>-</v>
      </c>
      <c r="I81" s="90" t="str">
        <f>IF('Payer Participation Data'!R86=ISBLANK(""),"-",'Payer Participation Data'!R86)</f>
        <v>-</v>
      </c>
      <c r="J81" s="90" t="str">
        <f>IF('Payer Participation Data'!U86=ISBLANK(""),"-",'Payer Participation Data'!U86)</f>
        <v>-</v>
      </c>
      <c r="K81" s="90" t="str">
        <f>IF('Payer Participation Data'!X86=ISBLANK(""),"-",'Payer Participation Data'!X86)</f>
        <v>-</v>
      </c>
      <c r="L81" s="90" t="str">
        <f>IF('Payer Participation Data'!AA86=ISBLANK(""),"-",'Payer Participation Data'!AA86)</f>
        <v>-</v>
      </c>
      <c r="M81" s="90" t="str">
        <f>IF('Payer Participation Data'!AD86=ISBLANK(""),"-",'Payer Participation Data'!AD86)</f>
        <v>-</v>
      </c>
      <c r="N81" s="90" t="str">
        <f>IF('Payer Participation Data'!AG86=ISBLANK(""),"-",'Payer Participation Data'!AG86)</f>
        <v>-</v>
      </c>
      <c r="O81" s="90" t="str">
        <f>IF('Payer Participation Data'!AJ86=ISBLANK(""),"-",'Payer Participation Data'!AJ86)</f>
        <v>-</v>
      </c>
      <c r="P81" s="90" t="str">
        <f>IF('Payer Participation Data'!AM86=ISBLANK(""),"-",'Payer Participation Data'!AM86)</f>
        <v>-</v>
      </c>
      <c r="Q81" s="90" t="str">
        <f>IF('Payer Participation Data'!AP86=ISBLANK(""),"-",'Payer Participation Data'!AP86)</f>
        <v>-</v>
      </c>
      <c r="R81" s="90" t="str">
        <f>IF('Payer Participation Data'!AS86=ISBLANK(""),"-",'Payer Participation Data'!AS86)</f>
        <v>-</v>
      </c>
      <c r="S81" s="90" t="str">
        <f>IF('Payer Participation Data'!AV86=ISBLANK(""),"-",'Payer Participation Data'!AV86)</f>
        <v>-</v>
      </c>
      <c r="T81" s="90" t="str">
        <f>IF('Payer Participation Data'!AY86=ISBLANK(""),"-",'Payer Participation Data'!AY86)</f>
        <v>-</v>
      </c>
      <c r="U81" s="90" t="str">
        <f>IF('Payer Participation Data'!BB86=ISBLANK(""),"-",'Payer Participation Data'!BB86)</f>
        <v>-</v>
      </c>
      <c r="V81" s="90" t="str">
        <f>IF('Payer Participation Data'!BE86=ISBLANK(""),"-",'Payer Participation Data'!BE86)</f>
        <v>-</v>
      </c>
      <c r="W81" s="90" t="str">
        <f>IF('Payer Participation Data'!BH86=ISBLANK(""),"-",'Payer Participation Data'!BH86)</f>
        <v>-</v>
      </c>
      <c r="X81" s="90" t="str">
        <f>IF('Payer Participation Data'!BK86=ISBLANK(""),"-",'Payer Participation Data'!BK86)</f>
        <v>-</v>
      </c>
    </row>
    <row r="82" spans="2:24" x14ac:dyDescent="0.35">
      <c r="B82" s="161" t="str">
        <f>IF(ISBLANK('Payer Participation Data'!B87),"-",'Payer Participation Data'!B87)</f>
        <v>-</v>
      </c>
      <c r="C82" s="161" t="str">
        <f>IF(ISBLANK('Payer Participation Data'!C87),"-",'Payer Participation Data'!C87)</f>
        <v>-</v>
      </c>
      <c r="D82" s="161" t="str">
        <f>IF(ISBLANK('Payer Participation Data'!D87),"-",'Payer Participation Data'!D87)</f>
        <v>-</v>
      </c>
      <c r="E82" s="90" t="str">
        <f>IF('Payer Participation Data'!F87=ISBLANK(""),"-",'Payer Participation Data'!F87)</f>
        <v>-</v>
      </c>
      <c r="F82" s="90" t="str">
        <f>IF('Payer Participation Data'!I87=ISBLANK(""),"-",'Payer Participation Data'!I87)</f>
        <v>-</v>
      </c>
      <c r="G82" s="90" t="str">
        <f>IF('Payer Participation Data'!L87=ISBLANK(""),"-",'Payer Participation Data'!L87)</f>
        <v>-</v>
      </c>
      <c r="H82" s="90" t="str">
        <f>IF('Payer Participation Data'!O87=ISBLANK(""),"-",'Payer Participation Data'!O87)</f>
        <v>-</v>
      </c>
      <c r="I82" s="90" t="str">
        <f>IF('Payer Participation Data'!R87=ISBLANK(""),"-",'Payer Participation Data'!R87)</f>
        <v>-</v>
      </c>
      <c r="J82" s="90" t="str">
        <f>IF('Payer Participation Data'!U87=ISBLANK(""),"-",'Payer Participation Data'!U87)</f>
        <v>-</v>
      </c>
      <c r="K82" s="90" t="str">
        <f>IF('Payer Participation Data'!X87=ISBLANK(""),"-",'Payer Participation Data'!X87)</f>
        <v>-</v>
      </c>
      <c r="L82" s="90" t="str">
        <f>IF('Payer Participation Data'!AA87=ISBLANK(""),"-",'Payer Participation Data'!AA87)</f>
        <v>-</v>
      </c>
      <c r="M82" s="90" t="str">
        <f>IF('Payer Participation Data'!AD87=ISBLANK(""),"-",'Payer Participation Data'!AD87)</f>
        <v>-</v>
      </c>
      <c r="N82" s="90" t="str">
        <f>IF('Payer Participation Data'!AG87=ISBLANK(""),"-",'Payer Participation Data'!AG87)</f>
        <v>-</v>
      </c>
      <c r="O82" s="90" t="str">
        <f>IF('Payer Participation Data'!AJ87=ISBLANK(""),"-",'Payer Participation Data'!AJ87)</f>
        <v>-</v>
      </c>
      <c r="P82" s="90" t="str">
        <f>IF('Payer Participation Data'!AM87=ISBLANK(""),"-",'Payer Participation Data'!AM87)</f>
        <v>-</v>
      </c>
      <c r="Q82" s="90" t="str">
        <f>IF('Payer Participation Data'!AP87=ISBLANK(""),"-",'Payer Participation Data'!AP87)</f>
        <v>-</v>
      </c>
      <c r="R82" s="90" t="str">
        <f>IF('Payer Participation Data'!AS87=ISBLANK(""),"-",'Payer Participation Data'!AS87)</f>
        <v>-</v>
      </c>
      <c r="S82" s="90" t="str">
        <f>IF('Payer Participation Data'!AV87=ISBLANK(""),"-",'Payer Participation Data'!AV87)</f>
        <v>-</v>
      </c>
      <c r="T82" s="90" t="str">
        <f>IF('Payer Participation Data'!AY87=ISBLANK(""),"-",'Payer Participation Data'!AY87)</f>
        <v>-</v>
      </c>
      <c r="U82" s="90" t="str">
        <f>IF('Payer Participation Data'!BB87=ISBLANK(""),"-",'Payer Participation Data'!BB87)</f>
        <v>-</v>
      </c>
      <c r="V82" s="90" t="str">
        <f>IF('Payer Participation Data'!BE87=ISBLANK(""),"-",'Payer Participation Data'!BE87)</f>
        <v>-</v>
      </c>
      <c r="W82" s="90" t="str">
        <f>IF('Payer Participation Data'!BH87=ISBLANK(""),"-",'Payer Participation Data'!BH87)</f>
        <v>-</v>
      </c>
      <c r="X82" s="90" t="str">
        <f>IF('Payer Participation Data'!BK87=ISBLANK(""),"-",'Payer Participation Data'!BK87)</f>
        <v>-</v>
      </c>
    </row>
    <row r="83" spans="2:24" x14ac:dyDescent="0.35">
      <c r="B83" s="161" t="str">
        <f>IF(ISBLANK('Payer Participation Data'!B88),"-",'Payer Participation Data'!B88)</f>
        <v>-</v>
      </c>
      <c r="C83" s="161" t="str">
        <f>IF(ISBLANK('Payer Participation Data'!C88),"-",'Payer Participation Data'!C88)</f>
        <v>-</v>
      </c>
      <c r="D83" s="161" t="str">
        <f>IF(ISBLANK('Payer Participation Data'!D88),"-",'Payer Participation Data'!D88)</f>
        <v>-</v>
      </c>
      <c r="E83" s="90" t="str">
        <f>IF('Payer Participation Data'!F88=ISBLANK(""),"-",'Payer Participation Data'!F88)</f>
        <v>-</v>
      </c>
      <c r="F83" s="90" t="str">
        <f>IF('Payer Participation Data'!I88=ISBLANK(""),"-",'Payer Participation Data'!I88)</f>
        <v>-</v>
      </c>
      <c r="G83" s="90" t="str">
        <f>IF('Payer Participation Data'!L88=ISBLANK(""),"-",'Payer Participation Data'!L88)</f>
        <v>-</v>
      </c>
      <c r="H83" s="90" t="str">
        <f>IF('Payer Participation Data'!O88=ISBLANK(""),"-",'Payer Participation Data'!O88)</f>
        <v>-</v>
      </c>
      <c r="I83" s="90" t="str">
        <f>IF('Payer Participation Data'!R88=ISBLANK(""),"-",'Payer Participation Data'!R88)</f>
        <v>-</v>
      </c>
      <c r="J83" s="90" t="str">
        <f>IF('Payer Participation Data'!U88=ISBLANK(""),"-",'Payer Participation Data'!U88)</f>
        <v>-</v>
      </c>
      <c r="K83" s="90" t="str">
        <f>IF('Payer Participation Data'!X88=ISBLANK(""),"-",'Payer Participation Data'!X88)</f>
        <v>-</v>
      </c>
      <c r="L83" s="90" t="str">
        <f>IF('Payer Participation Data'!AA88=ISBLANK(""),"-",'Payer Participation Data'!AA88)</f>
        <v>-</v>
      </c>
      <c r="M83" s="90" t="str">
        <f>IF('Payer Participation Data'!AD88=ISBLANK(""),"-",'Payer Participation Data'!AD88)</f>
        <v>-</v>
      </c>
      <c r="N83" s="90" t="str">
        <f>IF('Payer Participation Data'!AG88=ISBLANK(""),"-",'Payer Participation Data'!AG88)</f>
        <v>-</v>
      </c>
      <c r="O83" s="90" t="str">
        <f>IF('Payer Participation Data'!AJ88=ISBLANK(""),"-",'Payer Participation Data'!AJ88)</f>
        <v>-</v>
      </c>
      <c r="P83" s="90" t="str">
        <f>IF('Payer Participation Data'!AM88=ISBLANK(""),"-",'Payer Participation Data'!AM88)</f>
        <v>-</v>
      </c>
      <c r="Q83" s="90" t="str">
        <f>IF('Payer Participation Data'!AP88=ISBLANK(""),"-",'Payer Participation Data'!AP88)</f>
        <v>-</v>
      </c>
      <c r="R83" s="90" t="str">
        <f>IF('Payer Participation Data'!AS88=ISBLANK(""),"-",'Payer Participation Data'!AS88)</f>
        <v>-</v>
      </c>
      <c r="S83" s="90" t="str">
        <f>IF('Payer Participation Data'!AV88=ISBLANK(""),"-",'Payer Participation Data'!AV88)</f>
        <v>-</v>
      </c>
      <c r="T83" s="90" t="str">
        <f>IF('Payer Participation Data'!AY88=ISBLANK(""),"-",'Payer Participation Data'!AY88)</f>
        <v>-</v>
      </c>
      <c r="U83" s="90" t="str">
        <f>IF('Payer Participation Data'!BB88=ISBLANK(""),"-",'Payer Participation Data'!BB88)</f>
        <v>-</v>
      </c>
      <c r="V83" s="90" t="str">
        <f>IF('Payer Participation Data'!BE88=ISBLANK(""),"-",'Payer Participation Data'!BE88)</f>
        <v>-</v>
      </c>
      <c r="W83" s="90" t="str">
        <f>IF('Payer Participation Data'!BH88=ISBLANK(""),"-",'Payer Participation Data'!BH88)</f>
        <v>-</v>
      </c>
      <c r="X83" s="90" t="str">
        <f>IF('Payer Participation Data'!BK88=ISBLANK(""),"-",'Payer Participation Data'!BK88)</f>
        <v>-</v>
      </c>
    </row>
    <row r="84" spans="2:24" x14ac:dyDescent="0.35">
      <c r="B84" s="161" t="str">
        <f>IF(ISBLANK('Payer Participation Data'!B89),"-",'Payer Participation Data'!B89)</f>
        <v>-</v>
      </c>
      <c r="C84" s="161" t="str">
        <f>IF(ISBLANK('Payer Participation Data'!C89),"-",'Payer Participation Data'!C89)</f>
        <v>-</v>
      </c>
      <c r="D84" s="161" t="str">
        <f>IF(ISBLANK('Payer Participation Data'!D89),"-",'Payer Participation Data'!D89)</f>
        <v>-</v>
      </c>
      <c r="E84" s="90" t="str">
        <f>IF('Payer Participation Data'!F89=ISBLANK(""),"-",'Payer Participation Data'!F89)</f>
        <v>-</v>
      </c>
      <c r="F84" s="90" t="str">
        <f>IF('Payer Participation Data'!I89=ISBLANK(""),"-",'Payer Participation Data'!I89)</f>
        <v>-</v>
      </c>
      <c r="G84" s="90" t="str">
        <f>IF('Payer Participation Data'!L89=ISBLANK(""),"-",'Payer Participation Data'!L89)</f>
        <v>-</v>
      </c>
      <c r="H84" s="90" t="str">
        <f>IF('Payer Participation Data'!O89=ISBLANK(""),"-",'Payer Participation Data'!O89)</f>
        <v>-</v>
      </c>
      <c r="I84" s="90" t="str">
        <f>IF('Payer Participation Data'!R89=ISBLANK(""),"-",'Payer Participation Data'!R89)</f>
        <v>-</v>
      </c>
      <c r="J84" s="90" t="str">
        <f>IF('Payer Participation Data'!U89=ISBLANK(""),"-",'Payer Participation Data'!U89)</f>
        <v>-</v>
      </c>
      <c r="K84" s="90" t="str">
        <f>IF('Payer Participation Data'!X89=ISBLANK(""),"-",'Payer Participation Data'!X89)</f>
        <v>-</v>
      </c>
      <c r="L84" s="90" t="str">
        <f>IF('Payer Participation Data'!AA89=ISBLANK(""),"-",'Payer Participation Data'!AA89)</f>
        <v>-</v>
      </c>
      <c r="M84" s="90" t="str">
        <f>IF('Payer Participation Data'!AD89=ISBLANK(""),"-",'Payer Participation Data'!AD89)</f>
        <v>-</v>
      </c>
      <c r="N84" s="90" t="str">
        <f>IF('Payer Participation Data'!AG89=ISBLANK(""),"-",'Payer Participation Data'!AG89)</f>
        <v>-</v>
      </c>
      <c r="O84" s="90" t="str">
        <f>IF('Payer Participation Data'!AJ89=ISBLANK(""),"-",'Payer Participation Data'!AJ89)</f>
        <v>-</v>
      </c>
      <c r="P84" s="90" t="str">
        <f>IF('Payer Participation Data'!AM89=ISBLANK(""),"-",'Payer Participation Data'!AM89)</f>
        <v>-</v>
      </c>
      <c r="Q84" s="90" t="str">
        <f>IF('Payer Participation Data'!AP89=ISBLANK(""),"-",'Payer Participation Data'!AP89)</f>
        <v>-</v>
      </c>
      <c r="R84" s="90" t="str">
        <f>IF('Payer Participation Data'!AS89=ISBLANK(""),"-",'Payer Participation Data'!AS89)</f>
        <v>-</v>
      </c>
      <c r="S84" s="90" t="str">
        <f>IF('Payer Participation Data'!AV89=ISBLANK(""),"-",'Payer Participation Data'!AV89)</f>
        <v>-</v>
      </c>
      <c r="T84" s="90" t="str">
        <f>IF('Payer Participation Data'!AY89=ISBLANK(""),"-",'Payer Participation Data'!AY89)</f>
        <v>-</v>
      </c>
      <c r="U84" s="90" t="str">
        <f>IF('Payer Participation Data'!BB89=ISBLANK(""),"-",'Payer Participation Data'!BB89)</f>
        <v>-</v>
      </c>
      <c r="V84" s="90" t="str">
        <f>IF('Payer Participation Data'!BE89=ISBLANK(""),"-",'Payer Participation Data'!BE89)</f>
        <v>-</v>
      </c>
      <c r="W84" s="90" t="str">
        <f>IF('Payer Participation Data'!BH89=ISBLANK(""),"-",'Payer Participation Data'!BH89)</f>
        <v>-</v>
      </c>
      <c r="X84" s="90" t="str">
        <f>IF('Payer Participation Data'!BK89=ISBLANK(""),"-",'Payer Participation Data'!BK89)</f>
        <v>-</v>
      </c>
    </row>
    <row r="85" spans="2:24" x14ac:dyDescent="0.35">
      <c r="B85" s="161" t="str">
        <f>IF(ISBLANK('Payer Participation Data'!B90),"-",'Payer Participation Data'!B90)</f>
        <v>-</v>
      </c>
      <c r="C85" s="161" t="str">
        <f>IF(ISBLANK('Payer Participation Data'!C90),"-",'Payer Participation Data'!C90)</f>
        <v>-</v>
      </c>
      <c r="D85" s="161" t="str">
        <f>IF(ISBLANK('Payer Participation Data'!D90),"-",'Payer Participation Data'!D90)</f>
        <v>-</v>
      </c>
      <c r="E85" s="90" t="str">
        <f>IF('Payer Participation Data'!F90=ISBLANK(""),"-",'Payer Participation Data'!F90)</f>
        <v>-</v>
      </c>
      <c r="F85" s="90" t="str">
        <f>IF('Payer Participation Data'!I90=ISBLANK(""),"-",'Payer Participation Data'!I90)</f>
        <v>-</v>
      </c>
      <c r="G85" s="90" t="str">
        <f>IF('Payer Participation Data'!L90=ISBLANK(""),"-",'Payer Participation Data'!L90)</f>
        <v>-</v>
      </c>
      <c r="H85" s="90" t="str">
        <f>IF('Payer Participation Data'!O90=ISBLANK(""),"-",'Payer Participation Data'!O90)</f>
        <v>-</v>
      </c>
      <c r="I85" s="90" t="str">
        <f>IF('Payer Participation Data'!R90=ISBLANK(""),"-",'Payer Participation Data'!R90)</f>
        <v>-</v>
      </c>
      <c r="J85" s="90" t="str">
        <f>IF('Payer Participation Data'!U90=ISBLANK(""),"-",'Payer Participation Data'!U90)</f>
        <v>-</v>
      </c>
      <c r="K85" s="90" t="str">
        <f>IF('Payer Participation Data'!X90=ISBLANK(""),"-",'Payer Participation Data'!X90)</f>
        <v>-</v>
      </c>
      <c r="L85" s="90" t="str">
        <f>IF('Payer Participation Data'!AA90=ISBLANK(""),"-",'Payer Participation Data'!AA90)</f>
        <v>-</v>
      </c>
      <c r="M85" s="90" t="str">
        <f>IF('Payer Participation Data'!AD90=ISBLANK(""),"-",'Payer Participation Data'!AD90)</f>
        <v>-</v>
      </c>
      <c r="N85" s="90" t="str">
        <f>IF('Payer Participation Data'!AG90=ISBLANK(""),"-",'Payer Participation Data'!AG90)</f>
        <v>-</v>
      </c>
      <c r="O85" s="90" t="str">
        <f>IF('Payer Participation Data'!AJ90=ISBLANK(""),"-",'Payer Participation Data'!AJ90)</f>
        <v>-</v>
      </c>
      <c r="P85" s="90" t="str">
        <f>IF('Payer Participation Data'!AM90=ISBLANK(""),"-",'Payer Participation Data'!AM90)</f>
        <v>-</v>
      </c>
      <c r="Q85" s="90" t="str">
        <f>IF('Payer Participation Data'!AP90=ISBLANK(""),"-",'Payer Participation Data'!AP90)</f>
        <v>-</v>
      </c>
      <c r="R85" s="90" t="str">
        <f>IF('Payer Participation Data'!AS90=ISBLANK(""),"-",'Payer Participation Data'!AS90)</f>
        <v>-</v>
      </c>
      <c r="S85" s="90" t="str">
        <f>IF('Payer Participation Data'!AV90=ISBLANK(""),"-",'Payer Participation Data'!AV90)</f>
        <v>-</v>
      </c>
      <c r="T85" s="90" t="str">
        <f>IF('Payer Participation Data'!AY90=ISBLANK(""),"-",'Payer Participation Data'!AY90)</f>
        <v>-</v>
      </c>
      <c r="U85" s="90" t="str">
        <f>IF('Payer Participation Data'!BB90=ISBLANK(""),"-",'Payer Participation Data'!BB90)</f>
        <v>-</v>
      </c>
      <c r="V85" s="90" t="str">
        <f>IF('Payer Participation Data'!BE90=ISBLANK(""),"-",'Payer Participation Data'!BE90)</f>
        <v>-</v>
      </c>
      <c r="W85" s="90" t="str">
        <f>IF('Payer Participation Data'!BH90=ISBLANK(""),"-",'Payer Participation Data'!BH90)</f>
        <v>-</v>
      </c>
      <c r="X85" s="90" t="str">
        <f>IF('Payer Participation Data'!BK90=ISBLANK(""),"-",'Payer Participation Data'!BK90)</f>
        <v>-</v>
      </c>
    </row>
    <row r="86" spans="2:24" x14ac:dyDescent="0.35">
      <c r="B86" s="161" t="str">
        <f>IF(ISBLANK('Payer Participation Data'!B91),"-",'Payer Participation Data'!B91)</f>
        <v>-</v>
      </c>
      <c r="C86" s="161" t="str">
        <f>IF(ISBLANK('Payer Participation Data'!C91),"-",'Payer Participation Data'!C91)</f>
        <v>-</v>
      </c>
      <c r="D86" s="161" t="str">
        <f>IF(ISBLANK('Payer Participation Data'!D91),"-",'Payer Participation Data'!D91)</f>
        <v>-</v>
      </c>
      <c r="E86" s="90" t="str">
        <f>IF('Payer Participation Data'!F91=ISBLANK(""),"-",'Payer Participation Data'!F91)</f>
        <v>-</v>
      </c>
      <c r="F86" s="90" t="str">
        <f>IF('Payer Participation Data'!I91=ISBLANK(""),"-",'Payer Participation Data'!I91)</f>
        <v>-</v>
      </c>
      <c r="G86" s="90" t="str">
        <f>IF('Payer Participation Data'!L91=ISBLANK(""),"-",'Payer Participation Data'!L91)</f>
        <v>-</v>
      </c>
      <c r="H86" s="90" t="str">
        <f>IF('Payer Participation Data'!O91=ISBLANK(""),"-",'Payer Participation Data'!O91)</f>
        <v>-</v>
      </c>
      <c r="I86" s="90" t="str">
        <f>IF('Payer Participation Data'!R91=ISBLANK(""),"-",'Payer Participation Data'!R91)</f>
        <v>-</v>
      </c>
      <c r="J86" s="90" t="str">
        <f>IF('Payer Participation Data'!U91=ISBLANK(""),"-",'Payer Participation Data'!U91)</f>
        <v>-</v>
      </c>
      <c r="K86" s="90" t="str">
        <f>IF('Payer Participation Data'!X91=ISBLANK(""),"-",'Payer Participation Data'!X91)</f>
        <v>-</v>
      </c>
      <c r="L86" s="90" t="str">
        <f>IF('Payer Participation Data'!AA91=ISBLANK(""),"-",'Payer Participation Data'!AA91)</f>
        <v>-</v>
      </c>
      <c r="M86" s="90" t="str">
        <f>IF('Payer Participation Data'!AD91=ISBLANK(""),"-",'Payer Participation Data'!AD91)</f>
        <v>-</v>
      </c>
      <c r="N86" s="90" t="str">
        <f>IF('Payer Participation Data'!AG91=ISBLANK(""),"-",'Payer Participation Data'!AG91)</f>
        <v>-</v>
      </c>
      <c r="O86" s="90" t="str">
        <f>IF('Payer Participation Data'!AJ91=ISBLANK(""),"-",'Payer Participation Data'!AJ91)</f>
        <v>-</v>
      </c>
      <c r="P86" s="90" t="str">
        <f>IF('Payer Participation Data'!AM91=ISBLANK(""),"-",'Payer Participation Data'!AM91)</f>
        <v>-</v>
      </c>
      <c r="Q86" s="90" t="str">
        <f>IF('Payer Participation Data'!AP91=ISBLANK(""),"-",'Payer Participation Data'!AP91)</f>
        <v>-</v>
      </c>
      <c r="R86" s="90" t="str">
        <f>IF('Payer Participation Data'!AS91=ISBLANK(""),"-",'Payer Participation Data'!AS91)</f>
        <v>-</v>
      </c>
      <c r="S86" s="90" t="str">
        <f>IF('Payer Participation Data'!AV91=ISBLANK(""),"-",'Payer Participation Data'!AV91)</f>
        <v>-</v>
      </c>
      <c r="T86" s="90" t="str">
        <f>IF('Payer Participation Data'!AY91=ISBLANK(""),"-",'Payer Participation Data'!AY91)</f>
        <v>-</v>
      </c>
      <c r="U86" s="90" t="str">
        <f>IF('Payer Participation Data'!BB91=ISBLANK(""),"-",'Payer Participation Data'!BB91)</f>
        <v>-</v>
      </c>
      <c r="V86" s="90" t="str">
        <f>IF('Payer Participation Data'!BE91=ISBLANK(""),"-",'Payer Participation Data'!BE91)</f>
        <v>-</v>
      </c>
      <c r="W86" s="90" t="str">
        <f>IF('Payer Participation Data'!BH91=ISBLANK(""),"-",'Payer Participation Data'!BH91)</f>
        <v>-</v>
      </c>
      <c r="X86" s="90" t="str">
        <f>IF('Payer Participation Data'!BK91=ISBLANK(""),"-",'Payer Participation Data'!BK91)</f>
        <v>-</v>
      </c>
    </row>
    <row r="87" spans="2:24" x14ac:dyDescent="0.35">
      <c r="B87" s="161" t="str">
        <f>IF(ISBLANK('Payer Participation Data'!B92),"-",'Payer Participation Data'!B92)</f>
        <v>-</v>
      </c>
      <c r="C87" s="161" t="str">
        <f>IF(ISBLANK('Payer Participation Data'!C92),"-",'Payer Participation Data'!C92)</f>
        <v>-</v>
      </c>
      <c r="D87" s="161" t="str">
        <f>IF(ISBLANK('Payer Participation Data'!D92),"-",'Payer Participation Data'!D92)</f>
        <v>-</v>
      </c>
      <c r="E87" s="90" t="str">
        <f>IF('Payer Participation Data'!F92=ISBLANK(""),"-",'Payer Participation Data'!F92)</f>
        <v>-</v>
      </c>
      <c r="F87" s="90" t="str">
        <f>IF('Payer Participation Data'!I92=ISBLANK(""),"-",'Payer Participation Data'!I92)</f>
        <v>-</v>
      </c>
      <c r="G87" s="90" t="str">
        <f>IF('Payer Participation Data'!L92=ISBLANK(""),"-",'Payer Participation Data'!L92)</f>
        <v>-</v>
      </c>
      <c r="H87" s="90" t="str">
        <f>IF('Payer Participation Data'!O92=ISBLANK(""),"-",'Payer Participation Data'!O92)</f>
        <v>-</v>
      </c>
      <c r="I87" s="90" t="str">
        <f>IF('Payer Participation Data'!R92=ISBLANK(""),"-",'Payer Participation Data'!R92)</f>
        <v>-</v>
      </c>
      <c r="J87" s="90" t="str">
        <f>IF('Payer Participation Data'!U92=ISBLANK(""),"-",'Payer Participation Data'!U92)</f>
        <v>-</v>
      </c>
      <c r="K87" s="90" t="str">
        <f>IF('Payer Participation Data'!X92=ISBLANK(""),"-",'Payer Participation Data'!X92)</f>
        <v>-</v>
      </c>
      <c r="L87" s="90" t="str">
        <f>IF('Payer Participation Data'!AA92=ISBLANK(""),"-",'Payer Participation Data'!AA92)</f>
        <v>-</v>
      </c>
      <c r="M87" s="90" t="str">
        <f>IF('Payer Participation Data'!AD92=ISBLANK(""),"-",'Payer Participation Data'!AD92)</f>
        <v>-</v>
      </c>
      <c r="N87" s="90" t="str">
        <f>IF('Payer Participation Data'!AG92=ISBLANK(""),"-",'Payer Participation Data'!AG92)</f>
        <v>-</v>
      </c>
      <c r="O87" s="90" t="str">
        <f>IF('Payer Participation Data'!AJ92=ISBLANK(""),"-",'Payer Participation Data'!AJ92)</f>
        <v>-</v>
      </c>
      <c r="P87" s="90" t="str">
        <f>IF('Payer Participation Data'!AM92=ISBLANK(""),"-",'Payer Participation Data'!AM92)</f>
        <v>-</v>
      </c>
      <c r="Q87" s="90" t="str">
        <f>IF('Payer Participation Data'!AP92=ISBLANK(""),"-",'Payer Participation Data'!AP92)</f>
        <v>-</v>
      </c>
      <c r="R87" s="90" t="str">
        <f>IF('Payer Participation Data'!AS92=ISBLANK(""),"-",'Payer Participation Data'!AS92)</f>
        <v>-</v>
      </c>
      <c r="S87" s="90" t="str">
        <f>IF('Payer Participation Data'!AV92=ISBLANK(""),"-",'Payer Participation Data'!AV92)</f>
        <v>-</v>
      </c>
      <c r="T87" s="90" t="str">
        <f>IF('Payer Participation Data'!AY92=ISBLANK(""),"-",'Payer Participation Data'!AY92)</f>
        <v>-</v>
      </c>
      <c r="U87" s="90" t="str">
        <f>IF('Payer Participation Data'!BB92=ISBLANK(""),"-",'Payer Participation Data'!BB92)</f>
        <v>-</v>
      </c>
      <c r="V87" s="90" t="str">
        <f>IF('Payer Participation Data'!BE92=ISBLANK(""),"-",'Payer Participation Data'!BE92)</f>
        <v>-</v>
      </c>
      <c r="W87" s="90" t="str">
        <f>IF('Payer Participation Data'!BH92=ISBLANK(""),"-",'Payer Participation Data'!BH92)</f>
        <v>-</v>
      </c>
      <c r="X87" s="90" t="str">
        <f>IF('Payer Participation Data'!BK92=ISBLANK(""),"-",'Payer Participation Data'!BK92)</f>
        <v>-</v>
      </c>
    </row>
    <row r="88" spans="2:24" x14ac:dyDescent="0.35">
      <c r="B88" s="161" t="str">
        <f>IF(ISBLANK('Payer Participation Data'!B93),"-",'Payer Participation Data'!B93)</f>
        <v>-</v>
      </c>
      <c r="C88" s="161" t="str">
        <f>IF(ISBLANK('Payer Participation Data'!C93),"-",'Payer Participation Data'!C93)</f>
        <v>-</v>
      </c>
      <c r="D88" s="161" t="str">
        <f>IF(ISBLANK('Payer Participation Data'!D93),"-",'Payer Participation Data'!D93)</f>
        <v>-</v>
      </c>
      <c r="E88" s="90" t="str">
        <f>IF('Payer Participation Data'!F93=ISBLANK(""),"-",'Payer Participation Data'!F93)</f>
        <v>-</v>
      </c>
      <c r="F88" s="90" t="str">
        <f>IF('Payer Participation Data'!I93=ISBLANK(""),"-",'Payer Participation Data'!I93)</f>
        <v>-</v>
      </c>
      <c r="G88" s="90" t="str">
        <f>IF('Payer Participation Data'!L93=ISBLANK(""),"-",'Payer Participation Data'!L93)</f>
        <v>-</v>
      </c>
      <c r="H88" s="90" t="str">
        <f>IF('Payer Participation Data'!O93=ISBLANK(""),"-",'Payer Participation Data'!O93)</f>
        <v>-</v>
      </c>
      <c r="I88" s="90" t="str">
        <f>IF('Payer Participation Data'!R93=ISBLANK(""),"-",'Payer Participation Data'!R93)</f>
        <v>-</v>
      </c>
      <c r="J88" s="90" t="str">
        <f>IF('Payer Participation Data'!U93=ISBLANK(""),"-",'Payer Participation Data'!U93)</f>
        <v>-</v>
      </c>
      <c r="K88" s="90" t="str">
        <f>IF('Payer Participation Data'!X93=ISBLANK(""),"-",'Payer Participation Data'!X93)</f>
        <v>-</v>
      </c>
      <c r="L88" s="90" t="str">
        <f>IF('Payer Participation Data'!AA93=ISBLANK(""),"-",'Payer Participation Data'!AA93)</f>
        <v>-</v>
      </c>
      <c r="M88" s="90" t="str">
        <f>IF('Payer Participation Data'!AD93=ISBLANK(""),"-",'Payer Participation Data'!AD93)</f>
        <v>-</v>
      </c>
      <c r="N88" s="90" t="str">
        <f>IF('Payer Participation Data'!AG93=ISBLANK(""),"-",'Payer Participation Data'!AG93)</f>
        <v>-</v>
      </c>
      <c r="O88" s="90" t="str">
        <f>IF('Payer Participation Data'!AJ93=ISBLANK(""),"-",'Payer Participation Data'!AJ93)</f>
        <v>-</v>
      </c>
      <c r="P88" s="90" t="str">
        <f>IF('Payer Participation Data'!AM93=ISBLANK(""),"-",'Payer Participation Data'!AM93)</f>
        <v>-</v>
      </c>
      <c r="Q88" s="90" t="str">
        <f>IF('Payer Participation Data'!AP93=ISBLANK(""),"-",'Payer Participation Data'!AP93)</f>
        <v>-</v>
      </c>
      <c r="R88" s="90" t="str">
        <f>IF('Payer Participation Data'!AS93=ISBLANK(""),"-",'Payer Participation Data'!AS93)</f>
        <v>-</v>
      </c>
      <c r="S88" s="90" t="str">
        <f>IF('Payer Participation Data'!AV93=ISBLANK(""),"-",'Payer Participation Data'!AV93)</f>
        <v>-</v>
      </c>
      <c r="T88" s="90" t="str">
        <f>IF('Payer Participation Data'!AY93=ISBLANK(""),"-",'Payer Participation Data'!AY93)</f>
        <v>-</v>
      </c>
      <c r="U88" s="90" t="str">
        <f>IF('Payer Participation Data'!BB93=ISBLANK(""),"-",'Payer Participation Data'!BB93)</f>
        <v>-</v>
      </c>
      <c r="V88" s="90" t="str">
        <f>IF('Payer Participation Data'!BE93=ISBLANK(""),"-",'Payer Participation Data'!BE93)</f>
        <v>-</v>
      </c>
      <c r="W88" s="90" t="str">
        <f>IF('Payer Participation Data'!BH93=ISBLANK(""),"-",'Payer Participation Data'!BH93)</f>
        <v>-</v>
      </c>
      <c r="X88" s="90" t="str">
        <f>IF('Payer Participation Data'!BK93=ISBLANK(""),"-",'Payer Participation Data'!BK93)</f>
        <v>-</v>
      </c>
    </row>
    <row r="89" spans="2:24" x14ac:dyDescent="0.35">
      <c r="B89" s="161" t="str">
        <f>IF(ISBLANK('Payer Participation Data'!B94),"-",'Payer Participation Data'!B94)</f>
        <v>-</v>
      </c>
      <c r="C89" s="161" t="str">
        <f>IF(ISBLANK('Payer Participation Data'!C94),"-",'Payer Participation Data'!C94)</f>
        <v>-</v>
      </c>
      <c r="D89" s="161" t="str">
        <f>IF(ISBLANK('Payer Participation Data'!D94),"-",'Payer Participation Data'!D94)</f>
        <v>-</v>
      </c>
      <c r="E89" s="90" t="str">
        <f>IF('Payer Participation Data'!F94=ISBLANK(""),"-",'Payer Participation Data'!F94)</f>
        <v>-</v>
      </c>
      <c r="F89" s="90" t="str">
        <f>IF('Payer Participation Data'!I94=ISBLANK(""),"-",'Payer Participation Data'!I94)</f>
        <v>-</v>
      </c>
      <c r="G89" s="90" t="str">
        <f>IF('Payer Participation Data'!L94=ISBLANK(""),"-",'Payer Participation Data'!L94)</f>
        <v>-</v>
      </c>
      <c r="H89" s="90" t="str">
        <f>IF('Payer Participation Data'!O94=ISBLANK(""),"-",'Payer Participation Data'!O94)</f>
        <v>-</v>
      </c>
      <c r="I89" s="90" t="str">
        <f>IF('Payer Participation Data'!R94=ISBLANK(""),"-",'Payer Participation Data'!R94)</f>
        <v>-</v>
      </c>
      <c r="J89" s="90" t="str">
        <f>IF('Payer Participation Data'!U94=ISBLANK(""),"-",'Payer Participation Data'!U94)</f>
        <v>-</v>
      </c>
      <c r="K89" s="90" t="str">
        <f>IF('Payer Participation Data'!X94=ISBLANK(""),"-",'Payer Participation Data'!X94)</f>
        <v>-</v>
      </c>
      <c r="L89" s="90" t="str">
        <f>IF('Payer Participation Data'!AA94=ISBLANK(""),"-",'Payer Participation Data'!AA94)</f>
        <v>-</v>
      </c>
      <c r="M89" s="90" t="str">
        <f>IF('Payer Participation Data'!AD94=ISBLANK(""),"-",'Payer Participation Data'!AD94)</f>
        <v>-</v>
      </c>
      <c r="N89" s="90" t="str">
        <f>IF('Payer Participation Data'!AG94=ISBLANK(""),"-",'Payer Participation Data'!AG94)</f>
        <v>-</v>
      </c>
      <c r="O89" s="90" t="str">
        <f>IF('Payer Participation Data'!AJ94=ISBLANK(""),"-",'Payer Participation Data'!AJ94)</f>
        <v>-</v>
      </c>
      <c r="P89" s="90" t="str">
        <f>IF('Payer Participation Data'!AM94=ISBLANK(""),"-",'Payer Participation Data'!AM94)</f>
        <v>-</v>
      </c>
      <c r="Q89" s="90" t="str">
        <f>IF('Payer Participation Data'!AP94=ISBLANK(""),"-",'Payer Participation Data'!AP94)</f>
        <v>-</v>
      </c>
      <c r="R89" s="90" t="str">
        <f>IF('Payer Participation Data'!AS94=ISBLANK(""),"-",'Payer Participation Data'!AS94)</f>
        <v>-</v>
      </c>
      <c r="S89" s="90" t="str">
        <f>IF('Payer Participation Data'!AV94=ISBLANK(""),"-",'Payer Participation Data'!AV94)</f>
        <v>-</v>
      </c>
      <c r="T89" s="90" t="str">
        <f>IF('Payer Participation Data'!AY94=ISBLANK(""),"-",'Payer Participation Data'!AY94)</f>
        <v>-</v>
      </c>
      <c r="U89" s="90" t="str">
        <f>IF('Payer Participation Data'!BB94=ISBLANK(""),"-",'Payer Participation Data'!BB94)</f>
        <v>-</v>
      </c>
      <c r="V89" s="90" t="str">
        <f>IF('Payer Participation Data'!BE94=ISBLANK(""),"-",'Payer Participation Data'!BE94)</f>
        <v>-</v>
      </c>
      <c r="W89" s="90" t="str">
        <f>IF('Payer Participation Data'!BH94=ISBLANK(""),"-",'Payer Participation Data'!BH94)</f>
        <v>-</v>
      </c>
      <c r="X89" s="90" t="str">
        <f>IF('Payer Participation Data'!BK94=ISBLANK(""),"-",'Payer Participation Data'!BK94)</f>
        <v>-</v>
      </c>
    </row>
    <row r="90" spans="2:24" x14ac:dyDescent="0.35">
      <c r="B90" s="161" t="str">
        <f>IF(ISBLANK('Payer Participation Data'!B95),"-",'Payer Participation Data'!B95)</f>
        <v>-</v>
      </c>
      <c r="C90" s="161" t="str">
        <f>IF(ISBLANK('Payer Participation Data'!C95),"-",'Payer Participation Data'!C95)</f>
        <v>-</v>
      </c>
      <c r="D90" s="161" t="str">
        <f>IF(ISBLANK('Payer Participation Data'!D95),"-",'Payer Participation Data'!D95)</f>
        <v>-</v>
      </c>
      <c r="E90" s="90" t="str">
        <f>IF('Payer Participation Data'!F95=ISBLANK(""),"-",'Payer Participation Data'!F95)</f>
        <v>-</v>
      </c>
      <c r="F90" s="90" t="str">
        <f>IF('Payer Participation Data'!I95=ISBLANK(""),"-",'Payer Participation Data'!I95)</f>
        <v>-</v>
      </c>
      <c r="G90" s="90" t="str">
        <f>IF('Payer Participation Data'!L95=ISBLANK(""),"-",'Payer Participation Data'!L95)</f>
        <v>-</v>
      </c>
      <c r="H90" s="90" t="str">
        <f>IF('Payer Participation Data'!O95=ISBLANK(""),"-",'Payer Participation Data'!O95)</f>
        <v>-</v>
      </c>
      <c r="I90" s="90" t="str">
        <f>IF('Payer Participation Data'!R95=ISBLANK(""),"-",'Payer Participation Data'!R95)</f>
        <v>-</v>
      </c>
      <c r="J90" s="90" t="str">
        <f>IF('Payer Participation Data'!U95=ISBLANK(""),"-",'Payer Participation Data'!U95)</f>
        <v>-</v>
      </c>
      <c r="K90" s="90" t="str">
        <f>IF('Payer Participation Data'!X95=ISBLANK(""),"-",'Payer Participation Data'!X95)</f>
        <v>-</v>
      </c>
      <c r="L90" s="90" t="str">
        <f>IF('Payer Participation Data'!AA95=ISBLANK(""),"-",'Payer Participation Data'!AA95)</f>
        <v>-</v>
      </c>
      <c r="M90" s="90" t="str">
        <f>IF('Payer Participation Data'!AD95=ISBLANK(""),"-",'Payer Participation Data'!AD95)</f>
        <v>-</v>
      </c>
      <c r="N90" s="90" t="str">
        <f>IF('Payer Participation Data'!AG95=ISBLANK(""),"-",'Payer Participation Data'!AG95)</f>
        <v>-</v>
      </c>
      <c r="O90" s="90" t="str">
        <f>IF('Payer Participation Data'!AJ95=ISBLANK(""),"-",'Payer Participation Data'!AJ95)</f>
        <v>-</v>
      </c>
      <c r="P90" s="90" t="str">
        <f>IF('Payer Participation Data'!AM95=ISBLANK(""),"-",'Payer Participation Data'!AM95)</f>
        <v>-</v>
      </c>
      <c r="Q90" s="90" t="str">
        <f>IF('Payer Participation Data'!AP95=ISBLANK(""),"-",'Payer Participation Data'!AP95)</f>
        <v>-</v>
      </c>
      <c r="R90" s="90" t="str">
        <f>IF('Payer Participation Data'!AS95=ISBLANK(""),"-",'Payer Participation Data'!AS95)</f>
        <v>-</v>
      </c>
      <c r="S90" s="90" t="str">
        <f>IF('Payer Participation Data'!AV95=ISBLANK(""),"-",'Payer Participation Data'!AV95)</f>
        <v>-</v>
      </c>
      <c r="T90" s="90" t="str">
        <f>IF('Payer Participation Data'!AY95=ISBLANK(""),"-",'Payer Participation Data'!AY95)</f>
        <v>-</v>
      </c>
      <c r="U90" s="90" t="str">
        <f>IF('Payer Participation Data'!BB95=ISBLANK(""),"-",'Payer Participation Data'!BB95)</f>
        <v>-</v>
      </c>
      <c r="V90" s="90" t="str">
        <f>IF('Payer Participation Data'!BE95=ISBLANK(""),"-",'Payer Participation Data'!BE95)</f>
        <v>-</v>
      </c>
      <c r="W90" s="90" t="str">
        <f>IF('Payer Participation Data'!BH95=ISBLANK(""),"-",'Payer Participation Data'!BH95)</f>
        <v>-</v>
      </c>
      <c r="X90" s="90" t="str">
        <f>IF('Payer Participation Data'!BK95=ISBLANK(""),"-",'Payer Participation Data'!BK95)</f>
        <v>-</v>
      </c>
    </row>
    <row r="91" spans="2:24" x14ac:dyDescent="0.35">
      <c r="B91" s="161" t="str">
        <f>IF(ISBLANK('Payer Participation Data'!B96),"-",'Payer Participation Data'!B96)</f>
        <v>-</v>
      </c>
      <c r="C91" s="161" t="str">
        <f>IF(ISBLANK('Payer Participation Data'!C96),"-",'Payer Participation Data'!C96)</f>
        <v>-</v>
      </c>
      <c r="D91" s="161" t="str">
        <f>IF(ISBLANK('Payer Participation Data'!D96),"-",'Payer Participation Data'!D96)</f>
        <v>-</v>
      </c>
      <c r="E91" s="90" t="str">
        <f>IF('Payer Participation Data'!F96=ISBLANK(""),"-",'Payer Participation Data'!F96)</f>
        <v>-</v>
      </c>
      <c r="F91" s="90" t="str">
        <f>IF('Payer Participation Data'!I96=ISBLANK(""),"-",'Payer Participation Data'!I96)</f>
        <v>-</v>
      </c>
      <c r="G91" s="90" t="str">
        <f>IF('Payer Participation Data'!L96=ISBLANK(""),"-",'Payer Participation Data'!L96)</f>
        <v>-</v>
      </c>
      <c r="H91" s="90" t="str">
        <f>IF('Payer Participation Data'!O96=ISBLANK(""),"-",'Payer Participation Data'!O96)</f>
        <v>-</v>
      </c>
      <c r="I91" s="90" t="str">
        <f>IF('Payer Participation Data'!R96=ISBLANK(""),"-",'Payer Participation Data'!R96)</f>
        <v>-</v>
      </c>
      <c r="J91" s="90" t="str">
        <f>IF('Payer Participation Data'!U96=ISBLANK(""),"-",'Payer Participation Data'!U96)</f>
        <v>-</v>
      </c>
      <c r="K91" s="90" t="str">
        <f>IF('Payer Participation Data'!X96=ISBLANK(""),"-",'Payer Participation Data'!X96)</f>
        <v>-</v>
      </c>
      <c r="L91" s="90" t="str">
        <f>IF('Payer Participation Data'!AA96=ISBLANK(""),"-",'Payer Participation Data'!AA96)</f>
        <v>-</v>
      </c>
      <c r="M91" s="90" t="str">
        <f>IF('Payer Participation Data'!AD96=ISBLANK(""),"-",'Payer Participation Data'!AD96)</f>
        <v>-</v>
      </c>
      <c r="N91" s="90" t="str">
        <f>IF('Payer Participation Data'!AG96=ISBLANK(""),"-",'Payer Participation Data'!AG96)</f>
        <v>-</v>
      </c>
      <c r="O91" s="90" t="str">
        <f>IF('Payer Participation Data'!AJ96=ISBLANK(""),"-",'Payer Participation Data'!AJ96)</f>
        <v>-</v>
      </c>
      <c r="P91" s="90" t="str">
        <f>IF('Payer Participation Data'!AM96=ISBLANK(""),"-",'Payer Participation Data'!AM96)</f>
        <v>-</v>
      </c>
      <c r="Q91" s="90" t="str">
        <f>IF('Payer Participation Data'!AP96=ISBLANK(""),"-",'Payer Participation Data'!AP96)</f>
        <v>-</v>
      </c>
      <c r="R91" s="90" t="str">
        <f>IF('Payer Participation Data'!AS96=ISBLANK(""),"-",'Payer Participation Data'!AS96)</f>
        <v>-</v>
      </c>
      <c r="S91" s="90" t="str">
        <f>IF('Payer Participation Data'!AV96=ISBLANK(""),"-",'Payer Participation Data'!AV96)</f>
        <v>-</v>
      </c>
      <c r="T91" s="90" t="str">
        <f>IF('Payer Participation Data'!AY96=ISBLANK(""),"-",'Payer Participation Data'!AY96)</f>
        <v>-</v>
      </c>
      <c r="U91" s="90" t="str">
        <f>IF('Payer Participation Data'!BB96=ISBLANK(""),"-",'Payer Participation Data'!BB96)</f>
        <v>-</v>
      </c>
      <c r="V91" s="90" t="str">
        <f>IF('Payer Participation Data'!BE96=ISBLANK(""),"-",'Payer Participation Data'!BE96)</f>
        <v>-</v>
      </c>
      <c r="W91" s="90" t="str">
        <f>IF('Payer Participation Data'!BH96=ISBLANK(""),"-",'Payer Participation Data'!BH96)</f>
        <v>-</v>
      </c>
      <c r="X91" s="90" t="str">
        <f>IF('Payer Participation Data'!BK96=ISBLANK(""),"-",'Payer Participation Data'!BK96)</f>
        <v>-</v>
      </c>
    </row>
    <row r="92" spans="2:24" x14ac:dyDescent="0.35">
      <c r="B92" s="161" t="str">
        <f>IF(ISBLANK('Payer Participation Data'!B97),"-",'Payer Participation Data'!B97)</f>
        <v>-</v>
      </c>
      <c r="C92" s="161" t="str">
        <f>IF(ISBLANK('Payer Participation Data'!C97),"-",'Payer Participation Data'!C97)</f>
        <v>-</v>
      </c>
      <c r="D92" s="161" t="str">
        <f>IF(ISBLANK('Payer Participation Data'!D97),"-",'Payer Participation Data'!D97)</f>
        <v>-</v>
      </c>
      <c r="E92" s="90" t="str">
        <f>IF('Payer Participation Data'!F97=ISBLANK(""),"-",'Payer Participation Data'!F97)</f>
        <v>-</v>
      </c>
      <c r="F92" s="90" t="str">
        <f>IF('Payer Participation Data'!I97=ISBLANK(""),"-",'Payer Participation Data'!I97)</f>
        <v>-</v>
      </c>
      <c r="G92" s="90" t="str">
        <f>IF('Payer Participation Data'!L97=ISBLANK(""),"-",'Payer Participation Data'!L97)</f>
        <v>-</v>
      </c>
      <c r="H92" s="90" t="str">
        <f>IF('Payer Participation Data'!O97=ISBLANK(""),"-",'Payer Participation Data'!O97)</f>
        <v>-</v>
      </c>
      <c r="I92" s="90" t="str">
        <f>IF('Payer Participation Data'!R97=ISBLANK(""),"-",'Payer Participation Data'!R97)</f>
        <v>-</v>
      </c>
      <c r="J92" s="90" t="str">
        <f>IF('Payer Participation Data'!U97=ISBLANK(""),"-",'Payer Participation Data'!U97)</f>
        <v>-</v>
      </c>
      <c r="K92" s="90" t="str">
        <f>IF('Payer Participation Data'!X97=ISBLANK(""),"-",'Payer Participation Data'!X97)</f>
        <v>-</v>
      </c>
      <c r="L92" s="90" t="str">
        <f>IF('Payer Participation Data'!AA97=ISBLANK(""),"-",'Payer Participation Data'!AA97)</f>
        <v>-</v>
      </c>
      <c r="M92" s="90" t="str">
        <f>IF('Payer Participation Data'!AD97=ISBLANK(""),"-",'Payer Participation Data'!AD97)</f>
        <v>-</v>
      </c>
      <c r="N92" s="90" t="str">
        <f>IF('Payer Participation Data'!AG97=ISBLANK(""),"-",'Payer Participation Data'!AG97)</f>
        <v>-</v>
      </c>
      <c r="O92" s="90" t="str">
        <f>IF('Payer Participation Data'!AJ97=ISBLANK(""),"-",'Payer Participation Data'!AJ97)</f>
        <v>-</v>
      </c>
      <c r="P92" s="90" t="str">
        <f>IF('Payer Participation Data'!AM97=ISBLANK(""),"-",'Payer Participation Data'!AM97)</f>
        <v>-</v>
      </c>
      <c r="Q92" s="90" t="str">
        <f>IF('Payer Participation Data'!AP97=ISBLANK(""),"-",'Payer Participation Data'!AP97)</f>
        <v>-</v>
      </c>
      <c r="R92" s="90" t="str">
        <f>IF('Payer Participation Data'!AS97=ISBLANK(""),"-",'Payer Participation Data'!AS97)</f>
        <v>-</v>
      </c>
      <c r="S92" s="90" t="str">
        <f>IF('Payer Participation Data'!AV97=ISBLANK(""),"-",'Payer Participation Data'!AV97)</f>
        <v>-</v>
      </c>
      <c r="T92" s="90" t="str">
        <f>IF('Payer Participation Data'!AY97=ISBLANK(""),"-",'Payer Participation Data'!AY97)</f>
        <v>-</v>
      </c>
      <c r="U92" s="90" t="str">
        <f>IF('Payer Participation Data'!BB97=ISBLANK(""),"-",'Payer Participation Data'!BB97)</f>
        <v>-</v>
      </c>
      <c r="V92" s="90" t="str">
        <f>IF('Payer Participation Data'!BE97=ISBLANK(""),"-",'Payer Participation Data'!BE97)</f>
        <v>-</v>
      </c>
      <c r="W92" s="90" t="str">
        <f>IF('Payer Participation Data'!BH97=ISBLANK(""),"-",'Payer Participation Data'!BH97)</f>
        <v>-</v>
      </c>
      <c r="X92" s="90" t="str">
        <f>IF('Payer Participation Data'!BK97=ISBLANK(""),"-",'Payer Participation Data'!BK97)</f>
        <v>-</v>
      </c>
    </row>
    <row r="93" spans="2:24" x14ac:dyDescent="0.35">
      <c r="B93" s="161" t="str">
        <f>IF(ISBLANK('Payer Participation Data'!B98),"-",'Payer Participation Data'!B98)</f>
        <v>-</v>
      </c>
      <c r="C93" s="161" t="str">
        <f>IF(ISBLANK('Payer Participation Data'!C98),"-",'Payer Participation Data'!C98)</f>
        <v>-</v>
      </c>
      <c r="D93" s="161" t="str">
        <f>IF(ISBLANK('Payer Participation Data'!D98),"-",'Payer Participation Data'!D98)</f>
        <v>-</v>
      </c>
      <c r="E93" s="90" t="str">
        <f>IF('Payer Participation Data'!F98=ISBLANK(""),"-",'Payer Participation Data'!F98)</f>
        <v>-</v>
      </c>
      <c r="F93" s="90" t="str">
        <f>IF('Payer Participation Data'!I98=ISBLANK(""),"-",'Payer Participation Data'!I98)</f>
        <v>-</v>
      </c>
      <c r="G93" s="90" t="str">
        <f>IF('Payer Participation Data'!L98=ISBLANK(""),"-",'Payer Participation Data'!L98)</f>
        <v>-</v>
      </c>
      <c r="H93" s="90" t="str">
        <f>IF('Payer Participation Data'!O98=ISBLANK(""),"-",'Payer Participation Data'!O98)</f>
        <v>-</v>
      </c>
      <c r="I93" s="90" t="str">
        <f>IF('Payer Participation Data'!R98=ISBLANK(""),"-",'Payer Participation Data'!R98)</f>
        <v>-</v>
      </c>
      <c r="J93" s="90" t="str">
        <f>IF('Payer Participation Data'!U98=ISBLANK(""),"-",'Payer Participation Data'!U98)</f>
        <v>-</v>
      </c>
      <c r="K93" s="90" t="str">
        <f>IF('Payer Participation Data'!X98=ISBLANK(""),"-",'Payer Participation Data'!X98)</f>
        <v>-</v>
      </c>
      <c r="L93" s="90" t="str">
        <f>IF('Payer Participation Data'!AA98=ISBLANK(""),"-",'Payer Participation Data'!AA98)</f>
        <v>-</v>
      </c>
      <c r="M93" s="90" t="str">
        <f>IF('Payer Participation Data'!AD98=ISBLANK(""),"-",'Payer Participation Data'!AD98)</f>
        <v>-</v>
      </c>
      <c r="N93" s="90" t="str">
        <f>IF('Payer Participation Data'!AG98=ISBLANK(""),"-",'Payer Participation Data'!AG98)</f>
        <v>-</v>
      </c>
      <c r="O93" s="90" t="str">
        <f>IF('Payer Participation Data'!AJ98=ISBLANK(""),"-",'Payer Participation Data'!AJ98)</f>
        <v>-</v>
      </c>
      <c r="P93" s="90" t="str">
        <f>IF('Payer Participation Data'!AM98=ISBLANK(""),"-",'Payer Participation Data'!AM98)</f>
        <v>-</v>
      </c>
      <c r="Q93" s="90" t="str">
        <f>IF('Payer Participation Data'!AP98=ISBLANK(""),"-",'Payer Participation Data'!AP98)</f>
        <v>-</v>
      </c>
      <c r="R93" s="90" t="str">
        <f>IF('Payer Participation Data'!AS98=ISBLANK(""),"-",'Payer Participation Data'!AS98)</f>
        <v>-</v>
      </c>
      <c r="S93" s="90" t="str">
        <f>IF('Payer Participation Data'!AV98=ISBLANK(""),"-",'Payer Participation Data'!AV98)</f>
        <v>-</v>
      </c>
      <c r="T93" s="90" t="str">
        <f>IF('Payer Participation Data'!AY98=ISBLANK(""),"-",'Payer Participation Data'!AY98)</f>
        <v>-</v>
      </c>
      <c r="U93" s="90" t="str">
        <f>IF('Payer Participation Data'!BB98=ISBLANK(""),"-",'Payer Participation Data'!BB98)</f>
        <v>-</v>
      </c>
      <c r="V93" s="90" t="str">
        <f>IF('Payer Participation Data'!BE98=ISBLANK(""),"-",'Payer Participation Data'!BE98)</f>
        <v>-</v>
      </c>
      <c r="W93" s="90" t="str">
        <f>IF('Payer Participation Data'!BH98=ISBLANK(""),"-",'Payer Participation Data'!BH98)</f>
        <v>-</v>
      </c>
      <c r="X93" s="90" t="str">
        <f>IF('Payer Participation Data'!BK98=ISBLANK(""),"-",'Payer Participation Data'!BK98)</f>
        <v>-</v>
      </c>
    </row>
    <row r="94" spans="2:24" x14ac:dyDescent="0.35">
      <c r="B94" s="161" t="str">
        <f>IF(ISBLANK('Payer Participation Data'!B99),"-",'Payer Participation Data'!B99)</f>
        <v>-</v>
      </c>
      <c r="C94" s="161" t="str">
        <f>IF(ISBLANK('Payer Participation Data'!C99),"-",'Payer Participation Data'!C99)</f>
        <v>-</v>
      </c>
      <c r="D94" s="161" t="str">
        <f>IF(ISBLANK('Payer Participation Data'!D99),"-",'Payer Participation Data'!D99)</f>
        <v>-</v>
      </c>
      <c r="E94" s="90" t="str">
        <f>IF('Payer Participation Data'!F99=ISBLANK(""),"-",'Payer Participation Data'!F99)</f>
        <v>-</v>
      </c>
      <c r="F94" s="90" t="str">
        <f>IF('Payer Participation Data'!I99=ISBLANK(""),"-",'Payer Participation Data'!I99)</f>
        <v>-</v>
      </c>
      <c r="G94" s="90" t="str">
        <f>IF('Payer Participation Data'!L99=ISBLANK(""),"-",'Payer Participation Data'!L99)</f>
        <v>-</v>
      </c>
      <c r="H94" s="90" t="str">
        <f>IF('Payer Participation Data'!O99=ISBLANK(""),"-",'Payer Participation Data'!O99)</f>
        <v>-</v>
      </c>
      <c r="I94" s="90" t="str">
        <f>IF('Payer Participation Data'!R99=ISBLANK(""),"-",'Payer Participation Data'!R99)</f>
        <v>-</v>
      </c>
      <c r="J94" s="90" t="str">
        <f>IF('Payer Participation Data'!U99=ISBLANK(""),"-",'Payer Participation Data'!U99)</f>
        <v>-</v>
      </c>
      <c r="K94" s="90" t="str">
        <f>IF('Payer Participation Data'!X99=ISBLANK(""),"-",'Payer Participation Data'!X99)</f>
        <v>-</v>
      </c>
      <c r="L94" s="90" t="str">
        <f>IF('Payer Participation Data'!AA99=ISBLANK(""),"-",'Payer Participation Data'!AA99)</f>
        <v>-</v>
      </c>
      <c r="M94" s="90" t="str">
        <f>IF('Payer Participation Data'!AD99=ISBLANK(""),"-",'Payer Participation Data'!AD99)</f>
        <v>-</v>
      </c>
      <c r="N94" s="90" t="str">
        <f>IF('Payer Participation Data'!AG99=ISBLANK(""),"-",'Payer Participation Data'!AG99)</f>
        <v>-</v>
      </c>
      <c r="O94" s="90" t="str">
        <f>IF('Payer Participation Data'!AJ99=ISBLANK(""),"-",'Payer Participation Data'!AJ99)</f>
        <v>-</v>
      </c>
      <c r="P94" s="90" t="str">
        <f>IF('Payer Participation Data'!AM99=ISBLANK(""),"-",'Payer Participation Data'!AM99)</f>
        <v>-</v>
      </c>
      <c r="Q94" s="90" t="str">
        <f>IF('Payer Participation Data'!AP99=ISBLANK(""),"-",'Payer Participation Data'!AP99)</f>
        <v>-</v>
      </c>
      <c r="R94" s="90" t="str">
        <f>IF('Payer Participation Data'!AS99=ISBLANK(""),"-",'Payer Participation Data'!AS99)</f>
        <v>-</v>
      </c>
      <c r="S94" s="90" t="str">
        <f>IF('Payer Participation Data'!AV99=ISBLANK(""),"-",'Payer Participation Data'!AV99)</f>
        <v>-</v>
      </c>
      <c r="T94" s="90" t="str">
        <f>IF('Payer Participation Data'!AY99=ISBLANK(""),"-",'Payer Participation Data'!AY99)</f>
        <v>-</v>
      </c>
      <c r="U94" s="90" t="str">
        <f>IF('Payer Participation Data'!BB99=ISBLANK(""),"-",'Payer Participation Data'!BB99)</f>
        <v>-</v>
      </c>
      <c r="V94" s="90" t="str">
        <f>IF('Payer Participation Data'!BE99=ISBLANK(""),"-",'Payer Participation Data'!BE99)</f>
        <v>-</v>
      </c>
      <c r="W94" s="90" t="str">
        <f>IF('Payer Participation Data'!BH99=ISBLANK(""),"-",'Payer Participation Data'!BH99)</f>
        <v>-</v>
      </c>
      <c r="X94" s="90" t="str">
        <f>IF('Payer Participation Data'!BK99=ISBLANK(""),"-",'Payer Participation Data'!BK99)</f>
        <v>-</v>
      </c>
    </row>
    <row r="95" spans="2:24" x14ac:dyDescent="0.35">
      <c r="B95" s="161" t="str">
        <f>IF(ISBLANK('Payer Participation Data'!B100),"-",'Payer Participation Data'!B100)</f>
        <v>-</v>
      </c>
      <c r="C95" s="161" t="str">
        <f>IF(ISBLANK('Payer Participation Data'!C100),"-",'Payer Participation Data'!C100)</f>
        <v>-</v>
      </c>
      <c r="D95" s="161" t="str">
        <f>IF(ISBLANK('Payer Participation Data'!D100),"-",'Payer Participation Data'!D100)</f>
        <v>-</v>
      </c>
      <c r="E95" s="90" t="str">
        <f>IF('Payer Participation Data'!F100=ISBLANK(""),"-",'Payer Participation Data'!F100)</f>
        <v>-</v>
      </c>
      <c r="F95" s="90" t="str">
        <f>IF('Payer Participation Data'!I100=ISBLANK(""),"-",'Payer Participation Data'!I100)</f>
        <v>-</v>
      </c>
      <c r="G95" s="90" t="str">
        <f>IF('Payer Participation Data'!L100=ISBLANK(""),"-",'Payer Participation Data'!L100)</f>
        <v>-</v>
      </c>
      <c r="H95" s="90" t="str">
        <f>IF('Payer Participation Data'!O100=ISBLANK(""),"-",'Payer Participation Data'!O100)</f>
        <v>-</v>
      </c>
      <c r="I95" s="90" t="str">
        <f>IF('Payer Participation Data'!R100=ISBLANK(""),"-",'Payer Participation Data'!R100)</f>
        <v>-</v>
      </c>
      <c r="J95" s="90" t="str">
        <f>IF('Payer Participation Data'!U100=ISBLANK(""),"-",'Payer Participation Data'!U100)</f>
        <v>-</v>
      </c>
      <c r="K95" s="90" t="str">
        <f>IF('Payer Participation Data'!X100=ISBLANK(""),"-",'Payer Participation Data'!X100)</f>
        <v>-</v>
      </c>
      <c r="L95" s="90" t="str">
        <f>IF('Payer Participation Data'!AA100=ISBLANK(""),"-",'Payer Participation Data'!AA100)</f>
        <v>-</v>
      </c>
      <c r="M95" s="90" t="str">
        <f>IF('Payer Participation Data'!AD100=ISBLANK(""),"-",'Payer Participation Data'!AD100)</f>
        <v>-</v>
      </c>
      <c r="N95" s="90" t="str">
        <f>IF('Payer Participation Data'!AG100=ISBLANK(""),"-",'Payer Participation Data'!AG100)</f>
        <v>-</v>
      </c>
      <c r="O95" s="90" t="str">
        <f>IF('Payer Participation Data'!AJ100=ISBLANK(""),"-",'Payer Participation Data'!AJ100)</f>
        <v>-</v>
      </c>
      <c r="P95" s="90" t="str">
        <f>IF('Payer Participation Data'!AM100=ISBLANK(""),"-",'Payer Participation Data'!AM100)</f>
        <v>-</v>
      </c>
      <c r="Q95" s="90" t="str">
        <f>IF('Payer Participation Data'!AP100=ISBLANK(""),"-",'Payer Participation Data'!AP100)</f>
        <v>-</v>
      </c>
      <c r="R95" s="90" t="str">
        <f>IF('Payer Participation Data'!AS100=ISBLANK(""),"-",'Payer Participation Data'!AS100)</f>
        <v>-</v>
      </c>
      <c r="S95" s="90" t="str">
        <f>IF('Payer Participation Data'!AV100=ISBLANK(""),"-",'Payer Participation Data'!AV100)</f>
        <v>-</v>
      </c>
      <c r="T95" s="90" t="str">
        <f>IF('Payer Participation Data'!AY100=ISBLANK(""),"-",'Payer Participation Data'!AY100)</f>
        <v>-</v>
      </c>
      <c r="U95" s="90" t="str">
        <f>IF('Payer Participation Data'!BB100=ISBLANK(""),"-",'Payer Participation Data'!BB100)</f>
        <v>-</v>
      </c>
      <c r="V95" s="90" t="str">
        <f>IF('Payer Participation Data'!BE100=ISBLANK(""),"-",'Payer Participation Data'!BE100)</f>
        <v>-</v>
      </c>
      <c r="W95" s="90" t="str">
        <f>IF('Payer Participation Data'!BH100=ISBLANK(""),"-",'Payer Participation Data'!BH100)</f>
        <v>-</v>
      </c>
      <c r="X95" s="90" t="str">
        <f>IF('Payer Participation Data'!BK100=ISBLANK(""),"-",'Payer Participation Data'!BK100)</f>
        <v>-</v>
      </c>
    </row>
    <row r="96" spans="2:24" x14ac:dyDescent="0.35">
      <c r="B96" s="161" t="str">
        <f>IF(ISBLANK('Payer Participation Data'!B101),"-",'Payer Participation Data'!B101)</f>
        <v>-</v>
      </c>
      <c r="C96" s="161" t="str">
        <f>IF(ISBLANK('Payer Participation Data'!C101),"-",'Payer Participation Data'!C101)</f>
        <v>-</v>
      </c>
      <c r="D96" s="161" t="str">
        <f>IF(ISBLANK('Payer Participation Data'!D101),"-",'Payer Participation Data'!D101)</f>
        <v>-</v>
      </c>
      <c r="E96" s="90" t="str">
        <f>IF('Payer Participation Data'!F101=ISBLANK(""),"-",'Payer Participation Data'!F101)</f>
        <v>-</v>
      </c>
      <c r="F96" s="90" t="str">
        <f>IF('Payer Participation Data'!I101=ISBLANK(""),"-",'Payer Participation Data'!I101)</f>
        <v>-</v>
      </c>
      <c r="G96" s="90" t="str">
        <f>IF('Payer Participation Data'!L101=ISBLANK(""),"-",'Payer Participation Data'!L101)</f>
        <v>-</v>
      </c>
      <c r="H96" s="90" t="str">
        <f>IF('Payer Participation Data'!O101=ISBLANK(""),"-",'Payer Participation Data'!O101)</f>
        <v>-</v>
      </c>
      <c r="I96" s="90" t="str">
        <f>IF('Payer Participation Data'!R101=ISBLANK(""),"-",'Payer Participation Data'!R101)</f>
        <v>-</v>
      </c>
      <c r="J96" s="90" t="str">
        <f>IF('Payer Participation Data'!U101=ISBLANK(""),"-",'Payer Participation Data'!U101)</f>
        <v>-</v>
      </c>
      <c r="K96" s="90" t="str">
        <f>IF('Payer Participation Data'!X101=ISBLANK(""),"-",'Payer Participation Data'!X101)</f>
        <v>-</v>
      </c>
      <c r="L96" s="90" t="str">
        <f>IF('Payer Participation Data'!AA101=ISBLANK(""),"-",'Payer Participation Data'!AA101)</f>
        <v>-</v>
      </c>
      <c r="M96" s="90" t="str">
        <f>IF('Payer Participation Data'!AD101=ISBLANK(""),"-",'Payer Participation Data'!AD101)</f>
        <v>-</v>
      </c>
      <c r="N96" s="90" t="str">
        <f>IF('Payer Participation Data'!AG101=ISBLANK(""),"-",'Payer Participation Data'!AG101)</f>
        <v>-</v>
      </c>
      <c r="O96" s="90" t="str">
        <f>IF('Payer Participation Data'!AJ101=ISBLANK(""),"-",'Payer Participation Data'!AJ101)</f>
        <v>-</v>
      </c>
      <c r="P96" s="90" t="str">
        <f>IF('Payer Participation Data'!AM101=ISBLANK(""),"-",'Payer Participation Data'!AM101)</f>
        <v>-</v>
      </c>
      <c r="Q96" s="90" t="str">
        <f>IF('Payer Participation Data'!AP101=ISBLANK(""),"-",'Payer Participation Data'!AP101)</f>
        <v>-</v>
      </c>
      <c r="R96" s="90" t="str">
        <f>IF('Payer Participation Data'!AS101=ISBLANK(""),"-",'Payer Participation Data'!AS101)</f>
        <v>-</v>
      </c>
      <c r="S96" s="90" t="str">
        <f>IF('Payer Participation Data'!AV101=ISBLANK(""),"-",'Payer Participation Data'!AV101)</f>
        <v>-</v>
      </c>
      <c r="T96" s="90" t="str">
        <f>IF('Payer Participation Data'!AY101=ISBLANK(""),"-",'Payer Participation Data'!AY101)</f>
        <v>-</v>
      </c>
      <c r="U96" s="90" t="str">
        <f>IF('Payer Participation Data'!BB101=ISBLANK(""),"-",'Payer Participation Data'!BB101)</f>
        <v>-</v>
      </c>
      <c r="V96" s="90" t="str">
        <f>IF('Payer Participation Data'!BE101=ISBLANK(""),"-",'Payer Participation Data'!BE101)</f>
        <v>-</v>
      </c>
      <c r="W96" s="90" t="str">
        <f>IF('Payer Participation Data'!BH101=ISBLANK(""),"-",'Payer Participation Data'!BH101)</f>
        <v>-</v>
      </c>
      <c r="X96" s="90" t="str">
        <f>IF('Payer Participation Data'!BK101=ISBLANK(""),"-",'Payer Participation Data'!BK101)</f>
        <v>-</v>
      </c>
    </row>
    <row r="97" spans="2:24" x14ac:dyDescent="0.35">
      <c r="B97" s="161" t="str">
        <f>IF(ISBLANK('Payer Participation Data'!B102),"-",'Payer Participation Data'!B102)</f>
        <v>-</v>
      </c>
      <c r="C97" s="161" t="str">
        <f>IF(ISBLANK('Payer Participation Data'!C102),"-",'Payer Participation Data'!C102)</f>
        <v>-</v>
      </c>
      <c r="D97" s="161" t="str">
        <f>IF(ISBLANK('Payer Participation Data'!D102),"-",'Payer Participation Data'!D102)</f>
        <v>-</v>
      </c>
      <c r="E97" s="90" t="str">
        <f>IF('Payer Participation Data'!F102=ISBLANK(""),"-",'Payer Participation Data'!F102)</f>
        <v>-</v>
      </c>
      <c r="F97" s="90" t="str">
        <f>IF('Payer Participation Data'!I102=ISBLANK(""),"-",'Payer Participation Data'!I102)</f>
        <v>-</v>
      </c>
      <c r="G97" s="90" t="str">
        <f>IF('Payer Participation Data'!L102=ISBLANK(""),"-",'Payer Participation Data'!L102)</f>
        <v>-</v>
      </c>
      <c r="H97" s="90" t="str">
        <f>IF('Payer Participation Data'!O102=ISBLANK(""),"-",'Payer Participation Data'!O102)</f>
        <v>-</v>
      </c>
      <c r="I97" s="90" t="str">
        <f>IF('Payer Participation Data'!R102=ISBLANK(""),"-",'Payer Participation Data'!R102)</f>
        <v>-</v>
      </c>
      <c r="J97" s="90" t="str">
        <f>IF('Payer Participation Data'!U102=ISBLANK(""),"-",'Payer Participation Data'!U102)</f>
        <v>-</v>
      </c>
      <c r="K97" s="90" t="str">
        <f>IF('Payer Participation Data'!X102=ISBLANK(""),"-",'Payer Participation Data'!X102)</f>
        <v>-</v>
      </c>
      <c r="L97" s="90" t="str">
        <f>IF('Payer Participation Data'!AA102=ISBLANK(""),"-",'Payer Participation Data'!AA102)</f>
        <v>-</v>
      </c>
      <c r="M97" s="90" t="str">
        <f>IF('Payer Participation Data'!AD102=ISBLANK(""),"-",'Payer Participation Data'!AD102)</f>
        <v>-</v>
      </c>
      <c r="N97" s="90" t="str">
        <f>IF('Payer Participation Data'!AG102=ISBLANK(""),"-",'Payer Participation Data'!AG102)</f>
        <v>-</v>
      </c>
      <c r="O97" s="90" t="str">
        <f>IF('Payer Participation Data'!AJ102=ISBLANK(""),"-",'Payer Participation Data'!AJ102)</f>
        <v>-</v>
      </c>
      <c r="P97" s="90" t="str">
        <f>IF('Payer Participation Data'!AM102=ISBLANK(""),"-",'Payer Participation Data'!AM102)</f>
        <v>-</v>
      </c>
      <c r="Q97" s="90" t="str">
        <f>IF('Payer Participation Data'!AP102=ISBLANK(""),"-",'Payer Participation Data'!AP102)</f>
        <v>-</v>
      </c>
      <c r="R97" s="90" t="str">
        <f>IF('Payer Participation Data'!AS102=ISBLANK(""),"-",'Payer Participation Data'!AS102)</f>
        <v>-</v>
      </c>
      <c r="S97" s="90" t="str">
        <f>IF('Payer Participation Data'!AV102=ISBLANK(""),"-",'Payer Participation Data'!AV102)</f>
        <v>-</v>
      </c>
      <c r="T97" s="90" t="str">
        <f>IF('Payer Participation Data'!AY102=ISBLANK(""),"-",'Payer Participation Data'!AY102)</f>
        <v>-</v>
      </c>
      <c r="U97" s="90" t="str">
        <f>IF('Payer Participation Data'!BB102=ISBLANK(""),"-",'Payer Participation Data'!BB102)</f>
        <v>-</v>
      </c>
      <c r="V97" s="90" t="str">
        <f>IF('Payer Participation Data'!BE102=ISBLANK(""),"-",'Payer Participation Data'!BE102)</f>
        <v>-</v>
      </c>
      <c r="W97" s="90" t="str">
        <f>IF('Payer Participation Data'!BH102=ISBLANK(""),"-",'Payer Participation Data'!BH102)</f>
        <v>-</v>
      </c>
      <c r="X97" s="90" t="str">
        <f>IF('Payer Participation Data'!BK102=ISBLANK(""),"-",'Payer Participation Data'!BK102)</f>
        <v>-</v>
      </c>
    </row>
    <row r="98" spans="2:24" x14ac:dyDescent="0.35">
      <c r="B98" s="161" t="str">
        <f>IF(ISBLANK('Payer Participation Data'!B103),"-",'Payer Participation Data'!B103)</f>
        <v>-</v>
      </c>
      <c r="C98" s="161" t="str">
        <f>IF(ISBLANK('Payer Participation Data'!C103),"-",'Payer Participation Data'!C103)</f>
        <v>-</v>
      </c>
      <c r="D98" s="161" t="str">
        <f>IF(ISBLANK('Payer Participation Data'!D103),"-",'Payer Participation Data'!D103)</f>
        <v>-</v>
      </c>
      <c r="E98" s="90" t="str">
        <f>IF('Payer Participation Data'!F103=ISBLANK(""),"-",'Payer Participation Data'!F103)</f>
        <v>-</v>
      </c>
      <c r="F98" s="90" t="str">
        <f>IF('Payer Participation Data'!I103=ISBLANK(""),"-",'Payer Participation Data'!I103)</f>
        <v>-</v>
      </c>
      <c r="G98" s="90" t="str">
        <f>IF('Payer Participation Data'!L103=ISBLANK(""),"-",'Payer Participation Data'!L103)</f>
        <v>-</v>
      </c>
      <c r="H98" s="90" t="str">
        <f>IF('Payer Participation Data'!O103=ISBLANK(""),"-",'Payer Participation Data'!O103)</f>
        <v>-</v>
      </c>
      <c r="I98" s="90" t="str">
        <f>IF('Payer Participation Data'!R103=ISBLANK(""),"-",'Payer Participation Data'!R103)</f>
        <v>-</v>
      </c>
      <c r="J98" s="90" t="str">
        <f>IF('Payer Participation Data'!U103=ISBLANK(""),"-",'Payer Participation Data'!U103)</f>
        <v>-</v>
      </c>
      <c r="K98" s="90" t="str">
        <f>IF('Payer Participation Data'!X103=ISBLANK(""),"-",'Payer Participation Data'!X103)</f>
        <v>-</v>
      </c>
      <c r="L98" s="90" t="str">
        <f>IF('Payer Participation Data'!AA103=ISBLANK(""),"-",'Payer Participation Data'!AA103)</f>
        <v>-</v>
      </c>
      <c r="M98" s="90" t="str">
        <f>IF('Payer Participation Data'!AD103=ISBLANK(""),"-",'Payer Participation Data'!AD103)</f>
        <v>-</v>
      </c>
      <c r="N98" s="90" t="str">
        <f>IF('Payer Participation Data'!AG103=ISBLANK(""),"-",'Payer Participation Data'!AG103)</f>
        <v>-</v>
      </c>
      <c r="O98" s="90" t="str">
        <f>IF('Payer Participation Data'!AJ103=ISBLANK(""),"-",'Payer Participation Data'!AJ103)</f>
        <v>-</v>
      </c>
      <c r="P98" s="90" t="str">
        <f>IF('Payer Participation Data'!AM103=ISBLANK(""),"-",'Payer Participation Data'!AM103)</f>
        <v>-</v>
      </c>
      <c r="Q98" s="90" t="str">
        <f>IF('Payer Participation Data'!AP103=ISBLANK(""),"-",'Payer Participation Data'!AP103)</f>
        <v>-</v>
      </c>
      <c r="R98" s="90" t="str">
        <f>IF('Payer Participation Data'!AS103=ISBLANK(""),"-",'Payer Participation Data'!AS103)</f>
        <v>-</v>
      </c>
      <c r="S98" s="90" t="str">
        <f>IF('Payer Participation Data'!AV103=ISBLANK(""),"-",'Payer Participation Data'!AV103)</f>
        <v>-</v>
      </c>
      <c r="T98" s="90" t="str">
        <f>IF('Payer Participation Data'!AY103=ISBLANK(""),"-",'Payer Participation Data'!AY103)</f>
        <v>-</v>
      </c>
      <c r="U98" s="90" t="str">
        <f>IF('Payer Participation Data'!BB103=ISBLANK(""),"-",'Payer Participation Data'!BB103)</f>
        <v>-</v>
      </c>
      <c r="V98" s="90" t="str">
        <f>IF('Payer Participation Data'!BE103=ISBLANK(""),"-",'Payer Participation Data'!BE103)</f>
        <v>-</v>
      </c>
      <c r="W98" s="90" t="str">
        <f>IF('Payer Participation Data'!BH103=ISBLANK(""),"-",'Payer Participation Data'!BH103)</f>
        <v>-</v>
      </c>
      <c r="X98" s="90" t="str">
        <f>IF('Payer Participation Data'!BK103=ISBLANK(""),"-",'Payer Participation Data'!BK103)</f>
        <v>-</v>
      </c>
    </row>
    <row r="99" spans="2:24" x14ac:dyDescent="0.35">
      <c r="B99" s="161" t="str">
        <f>IF(ISBLANK('Payer Participation Data'!B104),"-",'Payer Participation Data'!B104)</f>
        <v>-</v>
      </c>
      <c r="C99" s="161" t="str">
        <f>IF(ISBLANK('Payer Participation Data'!C104),"-",'Payer Participation Data'!C104)</f>
        <v>-</v>
      </c>
      <c r="D99" s="161" t="str">
        <f>IF(ISBLANK('Payer Participation Data'!D104),"-",'Payer Participation Data'!D104)</f>
        <v>-</v>
      </c>
      <c r="E99" s="90" t="str">
        <f>IF('Payer Participation Data'!F104=ISBLANK(""),"-",'Payer Participation Data'!F104)</f>
        <v>-</v>
      </c>
      <c r="F99" s="90" t="str">
        <f>IF('Payer Participation Data'!I104=ISBLANK(""),"-",'Payer Participation Data'!I104)</f>
        <v>-</v>
      </c>
      <c r="G99" s="90" t="str">
        <f>IF('Payer Participation Data'!L104=ISBLANK(""),"-",'Payer Participation Data'!L104)</f>
        <v>-</v>
      </c>
      <c r="H99" s="90" t="str">
        <f>IF('Payer Participation Data'!O104=ISBLANK(""),"-",'Payer Participation Data'!O104)</f>
        <v>-</v>
      </c>
      <c r="I99" s="90" t="str">
        <f>IF('Payer Participation Data'!R104=ISBLANK(""),"-",'Payer Participation Data'!R104)</f>
        <v>-</v>
      </c>
      <c r="J99" s="90" t="str">
        <f>IF('Payer Participation Data'!U104=ISBLANK(""),"-",'Payer Participation Data'!U104)</f>
        <v>-</v>
      </c>
      <c r="K99" s="90" t="str">
        <f>IF('Payer Participation Data'!X104=ISBLANK(""),"-",'Payer Participation Data'!X104)</f>
        <v>-</v>
      </c>
      <c r="L99" s="90" t="str">
        <f>IF('Payer Participation Data'!AA104=ISBLANK(""),"-",'Payer Participation Data'!AA104)</f>
        <v>-</v>
      </c>
      <c r="M99" s="90" t="str">
        <f>IF('Payer Participation Data'!AD104=ISBLANK(""),"-",'Payer Participation Data'!AD104)</f>
        <v>-</v>
      </c>
      <c r="N99" s="90" t="str">
        <f>IF('Payer Participation Data'!AG104=ISBLANK(""),"-",'Payer Participation Data'!AG104)</f>
        <v>-</v>
      </c>
      <c r="O99" s="90" t="str">
        <f>IF('Payer Participation Data'!AJ104=ISBLANK(""),"-",'Payer Participation Data'!AJ104)</f>
        <v>-</v>
      </c>
      <c r="P99" s="90" t="str">
        <f>IF('Payer Participation Data'!AM104=ISBLANK(""),"-",'Payer Participation Data'!AM104)</f>
        <v>-</v>
      </c>
      <c r="Q99" s="90" t="str">
        <f>IF('Payer Participation Data'!AP104=ISBLANK(""),"-",'Payer Participation Data'!AP104)</f>
        <v>-</v>
      </c>
      <c r="R99" s="90" t="str">
        <f>IF('Payer Participation Data'!AS104=ISBLANK(""),"-",'Payer Participation Data'!AS104)</f>
        <v>-</v>
      </c>
      <c r="S99" s="90" t="str">
        <f>IF('Payer Participation Data'!AV104=ISBLANK(""),"-",'Payer Participation Data'!AV104)</f>
        <v>-</v>
      </c>
      <c r="T99" s="90" t="str">
        <f>IF('Payer Participation Data'!AY104=ISBLANK(""),"-",'Payer Participation Data'!AY104)</f>
        <v>-</v>
      </c>
      <c r="U99" s="90" t="str">
        <f>IF('Payer Participation Data'!BB104=ISBLANK(""),"-",'Payer Participation Data'!BB104)</f>
        <v>-</v>
      </c>
      <c r="V99" s="90" t="str">
        <f>IF('Payer Participation Data'!BE104=ISBLANK(""),"-",'Payer Participation Data'!BE104)</f>
        <v>-</v>
      </c>
      <c r="W99" s="90" t="str">
        <f>IF('Payer Participation Data'!BH104=ISBLANK(""),"-",'Payer Participation Data'!BH104)</f>
        <v>-</v>
      </c>
      <c r="X99" s="90" t="str">
        <f>IF('Payer Participation Data'!BK104=ISBLANK(""),"-",'Payer Participation Data'!BK104)</f>
        <v>-</v>
      </c>
    </row>
    <row r="100" spans="2:24" x14ac:dyDescent="0.35">
      <c r="B100" s="161" t="str">
        <f>IF(ISBLANK('Payer Participation Data'!B105),"-",'Payer Participation Data'!B105)</f>
        <v>-</v>
      </c>
      <c r="C100" s="161" t="str">
        <f>IF(ISBLANK('Payer Participation Data'!C105),"-",'Payer Participation Data'!C105)</f>
        <v>-</v>
      </c>
      <c r="D100" s="161" t="str">
        <f>IF(ISBLANK('Payer Participation Data'!D105),"-",'Payer Participation Data'!D105)</f>
        <v>-</v>
      </c>
      <c r="E100" s="90" t="str">
        <f>IF('Payer Participation Data'!F105=ISBLANK(""),"-",'Payer Participation Data'!F105)</f>
        <v>-</v>
      </c>
      <c r="F100" s="90" t="str">
        <f>IF('Payer Participation Data'!I105=ISBLANK(""),"-",'Payer Participation Data'!I105)</f>
        <v>-</v>
      </c>
      <c r="G100" s="90" t="str">
        <f>IF('Payer Participation Data'!L105=ISBLANK(""),"-",'Payer Participation Data'!L105)</f>
        <v>-</v>
      </c>
      <c r="H100" s="90" t="str">
        <f>IF('Payer Participation Data'!O105=ISBLANK(""),"-",'Payer Participation Data'!O105)</f>
        <v>-</v>
      </c>
      <c r="I100" s="90" t="str">
        <f>IF('Payer Participation Data'!R105=ISBLANK(""),"-",'Payer Participation Data'!R105)</f>
        <v>-</v>
      </c>
      <c r="J100" s="90" t="str">
        <f>IF('Payer Participation Data'!U105=ISBLANK(""),"-",'Payer Participation Data'!U105)</f>
        <v>-</v>
      </c>
      <c r="K100" s="90" t="str">
        <f>IF('Payer Participation Data'!X105=ISBLANK(""),"-",'Payer Participation Data'!X105)</f>
        <v>-</v>
      </c>
      <c r="L100" s="90" t="str">
        <f>IF('Payer Participation Data'!AA105=ISBLANK(""),"-",'Payer Participation Data'!AA105)</f>
        <v>-</v>
      </c>
      <c r="M100" s="90" t="str">
        <f>IF('Payer Participation Data'!AD105=ISBLANK(""),"-",'Payer Participation Data'!AD105)</f>
        <v>-</v>
      </c>
      <c r="N100" s="90" t="str">
        <f>IF('Payer Participation Data'!AG105=ISBLANK(""),"-",'Payer Participation Data'!AG105)</f>
        <v>-</v>
      </c>
      <c r="O100" s="90" t="str">
        <f>IF('Payer Participation Data'!AJ105=ISBLANK(""),"-",'Payer Participation Data'!AJ105)</f>
        <v>-</v>
      </c>
      <c r="P100" s="90" t="str">
        <f>IF('Payer Participation Data'!AM105=ISBLANK(""),"-",'Payer Participation Data'!AM105)</f>
        <v>-</v>
      </c>
      <c r="Q100" s="90" t="str">
        <f>IF('Payer Participation Data'!AP105=ISBLANK(""),"-",'Payer Participation Data'!AP105)</f>
        <v>-</v>
      </c>
      <c r="R100" s="90" t="str">
        <f>IF('Payer Participation Data'!AS105=ISBLANK(""),"-",'Payer Participation Data'!AS105)</f>
        <v>-</v>
      </c>
      <c r="S100" s="90" t="str">
        <f>IF('Payer Participation Data'!AV105=ISBLANK(""),"-",'Payer Participation Data'!AV105)</f>
        <v>-</v>
      </c>
      <c r="T100" s="90" t="str">
        <f>IF('Payer Participation Data'!AY105=ISBLANK(""),"-",'Payer Participation Data'!AY105)</f>
        <v>-</v>
      </c>
      <c r="U100" s="90" t="str">
        <f>IF('Payer Participation Data'!BB105=ISBLANK(""),"-",'Payer Participation Data'!BB105)</f>
        <v>-</v>
      </c>
      <c r="V100" s="90" t="str">
        <f>IF('Payer Participation Data'!BE105=ISBLANK(""),"-",'Payer Participation Data'!BE105)</f>
        <v>-</v>
      </c>
      <c r="W100" s="90" t="str">
        <f>IF('Payer Participation Data'!BH105=ISBLANK(""),"-",'Payer Participation Data'!BH105)</f>
        <v>-</v>
      </c>
      <c r="X100" s="90" t="str">
        <f>IF('Payer Participation Data'!BK105=ISBLANK(""),"-",'Payer Participation Data'!BK105)</f>
        <v>-</v>
      </c>
    </row>
    <row r="101" spans="2:24" x14ac:dyDescent="0.35">
      <c r="B101" s="161" t="str">
        <f>IF(ISBLANK('Payer Participation Data'!B106),"-",'Payer Participation Data'!B106)</f>
        <v>-</v>
      </c>
      <c r="C101" s="161" t="str">
        <f>IF(ISBLANK('Payer Participation Data'!C106),"-",'Payer Participation Data'!C106)</f>
        <v>-</v>
      </c>
      <c r="D101" s="161" t="str">
        <f>IF(ISBLANK('Payer Participation Data'!D106),"-",'Payer Participation Data'!D106)</f>
        <v>-</v>
      </c>
      <c r="E101" s="90" t="str">
        <f>IF('Payer Participation Data'!F106=ISBLANK(""),"-",'Payer Participation Data'!F106)</f>
        <v>-</v>
      </c>
      <c r="F101" s="90" t="str">
        <f>IF('Payer Participation Data'!I106=ISBLANK(""),"-",'Payer Participation Data'!I106)</f>
        <v>-</v>
      </c>
      <c r="G101" s="90" t="str">
        <f>IF('Payer Participation Data'!L106=ISBLANK(""),"-",'Payer Participation Data'!L106)</f>
        <v>-</v>
      </c>
      <c r="H101" s="90" t="str">
        <f>IF('Payer Participation Data'!O106=ISBLANK(""),"-",'Payer Participation Data'!O106)</f>
        <v>-</v>
      </c>
      <c r="I101" s="90" t="str">
        <f>IF('Payer Participation Data'!R106=ISBLANK(""),"-",'Payer Participation Data'!R106)</f>
        <v>-</v>
      </c>
      <c r="J101" s="90" t="str">
        <f>IF('Payer Participation Data'!U106=ISBLANK(""),"-",'Payer Participation Data'!U106)</f>
        <v>-</v>
      </c>
      <c r="K101" s="90" t="str">
        <f>IF('Payer Participation Data'!X106=ISBLANK(""),"-",'Payer Participation Data'!X106)</f>
        <v>-</v>
      </c>
      <c r="L101" s="90" t="str">
        <f>IF('Payer Participation Data'!AA106=ISBLANK(""),"-",'Payer Participation Data'!AA106)</f>
        <v>-</v>
      </c>
      <c r="M101" s="90" t="str">
        <f>IF('Payer Participation Data'!AD106=ISBLANK(""),"-",'Payer Participation Data'!AD106)</f>
        <v>-</v>
      </c>
      <c r="N101" s="90" t="str">
        <f>IF('Payer Participation Data'!AG106=ISBLANK(""),"-",'Payer Participation Data'!AG106)</f>
        <v>-</v>
      </c>
      <c r="O101" s="90" t="str">
        <f>IF('Payer Participation Data'!AJ106=ISBLANK(""),"-",'Payer Participation Data'!AJ106)</f>
        <v>-</v>
      </c>
      <c r="P101" s="90" t="str">
        <f>IF('Payer Participation Data'!AM106=ISBLANK(""),"-",'Payer Participation Data'!AM106)</f>
        <v>-</v>
      </c>
      <c r="Q101" s="90" t="str">
        <f>IF('Payer Participation Data'!AP106=ISBLANK(""),"-",'Payer Participation Data'!AP106)</f>
        <v>-</v>
      </c>
      <c r="R101" s="90" t="str">
        <f>IF('Payer Participation Data'!AS106=ISBLANK(""),"-",'Payer Participation Data'!AS106)</f>
        <v>-</v>
      </c>
      <c r="S101" s="90" t="str">
        <f>IF('Payer Participation Data'!AV106=ISBLANK(""),"-",'Payer Participation Data'!AV106)</f>
        <v>-</v>
      </c>
      <c r="T101" s="90" t="str">
        <f>IF('Payer Participation Data'!AY106=ISBLANK(""),"-",'Payer Participation Data'!AY106)</f>
        <v>-</v>
      </c>
      <c r="U101" s="90" t="str">
        <f>IF('Payer Participation Data'!BB106=ISBLANK(""),"-",'Payer Participation Data'!BB106)</f>
        <v>-</v>
      </c>
      <c r="V101" s="90" t="str">
        <f>IF('Payer Participation Data'!BE106=ISBLANK(""),"-",'Payer Participation Data'!BE106)</f>
        <v>-</v>
      </c>
      <c r="W101" s="90" t="str">
        <f>IF('Payer Participation Data'!BH106=ISBLANK(""),"-",'Payer Participation Data'!BH106)</f>
        <v>-</v>
      </c>
      <c r="X101" s="90" t="str">
        <f>IF('Payer Participation Data'!BK106=ISBLANK(""),"-",'Payer Participation Data'!BK106)</f>
        <v>-</v>
      </c>
    </row>
    <row r="102" spans="2:24" x14ac:dyDescent="0.35">
      <c r="B102" s="161" t="str">
        <f>IF(ISBLANK('Payer Participation Data'!B107),"-",'Payer Participation Data'!B107)</f>
        <v>-</v>
      </c>
      <c r="C102" s="161" t="str">
        <f>IF(ISBLANK('Payer Participation Data'!C107),"-",'Payer Participation Data'!C107)</f>
        <v>-</v>
      </c>
      <c r="D102" s="161" t="str">
        <f>IF(ISBLANK('Payer Participation Data'!D107),"-",'Payer Participation Data'!D107)</f>
        <v>-</v>
      </c>
      <c r="E102" s="90" t="str">
        <f>IF('Payer Participation Data'!F107=ISBLANK(""),"-",'Payer Participation Data'!F107)</f>
        <v>-</v>
      </c>
      <c r="F102" s="90" t="str">
        <f>IF('Payer Participation Data'!I107=ISBLANK(""),"-",'Payer Participation Data'!I107)</f>
        <v>-</v>
      </c>
      <c r="G102" s="90" t="str">
        <f>IF('Payer Participation Data'!L107=ISBLANK(""),"-",'Payer Participation Data'!L107)</f>
        <v>-</v>
      </c>
      <c r="H102" s="90" t="str">
        <f>IF('Payer Participation Data'!O107=ISBLANK(""),"-",'Payer Participation Data'!O107)</f>
        <v>-</v>
      </c>
      <c r="I102" s="90" t="str">
        <f>IF('Payer Participation Data'!R107=ISBLANK(""),"-",'Payer Participation Data'!R107)</f>
        <v>-</v>
      </c>
      <c r="J102" s="90" t="str">
        <f>IF('Payer Participation Data'!U107=ISBLANK(""),"-",'Payer Participation Data'!U107)</f>
        <v>-</v>
      </c>
      <c r="K102" s="90" t="str">
        <f>IF('Payer Participation Data'!X107=ISBLANK(""),"-",'Payer Participation Data'!X107)</f>
        <v>-</v>
      </c>
      <c r="L102" s="90" t="str">
        <f>IF('Payer Participation Data'!AA107=ISBLANK(""),"-",'Payer Participation Data'!AA107)</f>
        <v>-</v>
      </c>
      <c r="M102" s="90" t="str">
        <f>IF('Payer Participation Data'!AD107=ISBLANK(""),"-",'Payer Participation Data'!AD107)</f>
        <v>-</v>
      </c>
      <c r="N102" s="90" t="str">
        <f>IF('Payer Participation Data'!AG107=ISBLANK(""),"-",'Payer Participation Data'!AG107)</f>
        <v>-</v>
      </c>
      <c r="O102" s="90" t="str">
        <f>IF('Payer Participation Data'!AJ107=ISBLANK(""),"-",'Payer Participation Data'!AJ107)</f>
        <v>-</v>
      </c>
      <c r="P102" s="90" t="str">
        <f>IF('Payer Participation Data'!AM107=ISBLANK(""),"-",'Payer Participation Data'!AM107)</f>
        <v>-</v>
      </c>
      <c r="Q102" s="90" t="str">
        <f>IF('Payer Participation Data'!AP107=ISBLANK(""),"-",'Payer Participation Data'!AP107)</f>
        <v>-</v>
      </c>
      <c r="R102" s="90" t="str">
        <f>IF('Payer Participation Data'!AS107=ISBLANK(""),"-",'Payer Participation Data'!AS107)</f>
        <v>-</v>
      </c>
      <c r="S102" s="90" t="str">
        <f>IF('Payer Participation Data'!AV107=ISBLANK(""),"-",'Payer Participation Data'!AV107)</f>
        <v>-</v>
      </c>
      <c r="T102" s="90" t="str">
        <f>IF('Payer Participation Data'!AY107=ISBLANK(""),"-",'Payer Participation Data'!AY107)</f>
        <v>-</v>
      </c>
      <c r="U102" s="90" t="str">
        <f>IF('Payer Participation Data'!BB107=ISBLANK(""),"-",'Payer Participation Data'!BB107)</f>
        <v>-</v>
      </c>
      <c r="V102" s="90" t="str">
        <f>IF('Payer Participation Data'!BE107=ISBLANK(""),"-",'Payer Participation Data'!BE107)</f>
        <v>-</v>
      </c>
      <c r="W102" s="90" t="str">
        <f>IF('Payer Participation Data'!BH107=ISBLANK(""),"-",'Payer Participation Data'!BH107)</f>
        <v>-</v>
      </c>
      <c r="X102" s="90" t="str">
        <f>IF('Payer Participation Data'!BK107=ISBLANK(""),"-",'Payer Participation Data'!BK107)</f>
        <v>-</v>
      </c>
    </row>
    <row r="103" spans="2:24" x14ac:dyDescent="0.35">
      <c r="B103" s="161" t="str">
        <f>IF(ISBLANK('Payer Participation Data'!B108),"-",'Payer Participation Data'!B108)</f>
        <v>-</v>
      </c>
      <c r="C103" s="161" t="str">
        <f>IF(ISBLANK('Payer Participation Data'!C108),"-",'Payer Participation Data'!C108)</f>
        <v>-</v>
      </c>
      <c r="D103" s="161" t="str">
        <f>IF(ISBLANK('Payer Participation Data'!D108),"-",'Payer Participation Data'!D108)</f>
        <v>-</v>
      </c>
      <c r="E103" s="90" t="str">
        <f>IF('Payer Participation Data'!F108=ISBLANK(""),"-",'Payer Participation Data'!F108)</f>
        <v>-</v>
      </c>
      <c r="F103" s="90" t="str">
        <f>IF('Payer Participation Data'!I108=ISBLANK(""),"-",'Payer Participation Data'!I108)</f>
        <v>-</v>
      </c>
      <c r="G103" s="90" t="str">
        <f>IF('Payer Participation Data'!L108=ISBLANK(""),"-",'Payer Participation Data'!L108)</f>
        <v>-</v>
      </c>
      <c r="H103" s="90" t="str">
        <f>IF('Payer Participation Data'!O108=ISBLANK(""),"-",'Payer Participation Data'!O108)</f>
        <v>-</v>
      </c>
      <c r="I103" s="90" t="str">
        <f>IF('Payer Participation Data'!R108=ISBLANK(""),"-",'Payer Participation Data'!R108)</f>
        <v>-</v>
      </c>
      <c r="J103" s="90" t="str">
        <f>IF('Payer Participation Data'!U108=ISBLANK(""),"-",'Payer Participation Data'!U108)</f>
        <v>-</v>
      </c>
      <c r="K103" s="90" t="str">
        <f>IF('Payer Participation Data'!X108=ISBLANK(""),"-",'Payer Participation Data'!X108)</f>
        <v>-</v>
      </c>
      <c r="L103" s="90" t="str">
        <f>IF('Payer Participation Data'!AA108=ISBLANK(""),"-",'Payer Participation Data'!AA108)</f>
        <v>-</v>
      </c>
      <c r="M103" s="90" t="str">
        <f>IF('Payer Participation Data'!AD108=ISBLANK(""),"-",'Payer Participation Data'!AD108)</f>
        <v>-</v>
      </c>
      <c r="N103" s="90" t="str">
        <f>IF('Payer Participation Data'!AG108=ISBLANK(""),"-",'Payer Participation Data'!AG108)</f>
        <v>-</v>
      </c>
      <c r="O103" s="90" t="str">
        <f>IF('Payer Participation Data'!AJ108=ISBLANK(""),"-",'Payer Participation Data'!AJ108)</f>
        <v>-</v>
      </c>
      <c r="P103" s="90" t="str">
        <f>IF('Payer Participation Data'!AM108=ISBLANK(""),"-",'Payer Participation Data'!AM108)</f>
        <v>-</v>
      </c>
      <c r="Q103" s="90" t="str">
        <f>IF('Payer Participation Data'!AP108=ISBLANK(""),"-",'Payer Participation Data'!AP108)</f>
        <v>-</v>
      </c>
      <c r="R103" s="90" t="str">
        <f>IF('Payer Participation Data'!AS108=ISBLANK(""),"-",'Payer Participation Data'!AS108)</f>
        <v>-</v>
      </c>
      <c r="S103" s="90" t="str">
        <f>IF('Payer Participation Data'!AV108=ISBLANK(""),"-",'Payer Participation Data'!AV108)</f>
        <v>-</v>
      </c>
      <c r="T103" s="90" t="str">
        <f>IF('Payer Participation Data'!AY108=ISBLANK(""),"-",'Payer Participation Data'!AY108)</f>
        <v>-</v>
      </c>
      <c r="U103" s="90" t="str">
        <f>IF('Payer Participation Data'!BB108=ISBLANK(""),"-",'Payer Participation Data'!BB108)</f>
        <v>-</v>
      </c>
      <c r="V103" s="90" t="str">
        <f>IF('Payer Participation Data'!BE108=ISBLANK(""),"-",'Payer Participation Data'!BE108)</f>
        <v>-</v>
      </c>
      <c r="W103" s="90" t="str">
        <f>IF('Payer Participation Data'!BH108=ISBLANK(""),"-",'Payer Participation Data'!BH108)</f>
        <v>-</v>
      </c>
      <c r="X103" s="90" t="str">
        <f>IF('Payer Participation Data'!BK108=ISBLANK(""),"-",'Payer Participation Data'!BK108)</f>
        <v>-</v>
      </c>
    </row>
    <row r="104" spans="2:24" x14ac:dyDescent="0.35">
      <c r="B104" s="161" t="str">
        <f>IF(ISBLANK('Payer Participation Data'!B109),"-",'Payer Participation Data'!B109)</f>
        <v>-</v>
      </c>
      <c r="C104" s="161" t="str">
        <f>IF(ISBLANK('Payer Participation Data'!C109),"-",'Payer Participation Data'!C109)</f>
        <v>-</v>
      </c>
      <c r="D104" s="161" t="str">
        <f>IF(ISBLANK('Payer Participation Data'!D109),"-",'Payer Participation Data'!D109)</f>
        <v>-</v>
      </c>
      <c r="E104" s="90" t="str">
        <f>IF('Payer Participation Data'!F109=ISBLANK(""),"-",'Payer Participation Data'!F109)</f>
        <v>-</v>
      </c>
      <c r="F104" s="90" t="str">
        <f>IF('Payer Participation Data'!I109=ISBLANK(""),"-",'Payer Participation Data'!I109)</f>
        <v>-</v>
      </c>
      <c r="G104" s="90" t="str">
        <f>IF('Payer Participation Data'!L109=ISBLANK(""),"-",'Payer Participation Data'!L109)</f>
        <v>-</v>
      </c>
      <c r="H104" s="90" t="str">
        <f>IF('Payer Participation Data'!O109=ISBLANK(""),"-",'Payer Participation Data'!O109)</f>
        <v>-</v>
      </c>
      <c r="I104" s="90" t="str">
        <f>IF('Payer Participation Data'!R109=ISBLANK(""),"-",'Payer Participation Data'!R109)</f>
        <v>-</v>
      </c>
      <c r="J104" s="90" t="str">
        <f>IF('Payer Participation Data'!U109=ISBLANK(""),"-",'Payer Participation Data'!U109)</f>
        <v>-</v>
      </c>
      <c r="K104" s="90" t="str">
        <f>IF('Payer Participation Data'!X109=ISBLANK(""),"-",'Payer Participation Data'!X109)</f>
        <v>-</v>
      </c>
      <c r="L104" s="90" t="str">
        <f>IF('Payer Participation Data'!AA109=ISBLANK(""),"-",'Payer Participation Data'!AA109)</f>
        <v>-</v>
      </c>
      <c r="M104" s="90" t="str">
        <f>IF('Payer Participation Data'!AD109=ISBLANK(""),"-",'Payer Participation Data'!AD109)</f>
        <v>-</v>
      </c>
      <c r="N104" s="90" t="str">
        <f>IF('Payer Participation Data'!AG109=ISBLANK(""),"-",'Payer Participation Data'!AG109)</f>
        <v>-</v>
      </c>
      <c r="O104" s="90" t="str">
        <f>IF('Payer Participation Data'!AJ109=ISBLANK(""),"-",'Payer Participation Data'!AJ109)</f>
        <v>-</v>
      </c>
      <c r="P104" s="90" t="str">
        <f>IF('Payer Participation Data'!AM109=ISBLANK(""),"-",'Payer Participation Data'!AM109)</f>
        <v>-</v>
      </c>
      <c r="Q104" s="90" t="str">
        <f>IF('Payer Participation Data'!AP109=ISBLANK(""),"-",'Payer Participation Data'!AP109)</f>
        <v>-</v>
      </c>
      <c r="R104" s="90" t="str">
        <f>IF('Payer Participation Data'!AS109=ISBLANK(""),"-",'Payer Participation Data'!AS109)</f>
        <v>-</v>
      </c>
      <c r="S104" s="90" t="str">
        <f>IF('Payer Participation Data'!AV109=ISBLANK(""),"-",'Payer Participation Data'!AV109)</f>
        <v>-</v>
      </c>
      <c r="T104" s="90" t="str">
        <f>IF('Payer Participation Data'!AY109=ISBLANK(""),"-",'Payer Participation Data'!AY109)</f>
        <v>-</v>
      </c>
      <c r="U104" s="90" t="str">
        <f>IF('Payer Participation Data'!BB109=ISBLANK(""),"-",'Payer Participation Data'!BB109)</f>
        <v>-</v>
      </c>
      <c r="V104" s="90" t="str">
        <f>IF('Payer Participation Data'!BE109=ISBLANK(""),"-",'Payer Participation Data'!BE109)</f>
        <v>-</v>
      </c>
      <c r="W104" s="90" t="str">
        <f>IF('Payer Participation Data'!BH109=ISBLANK(""),"-",'Payer Participation Data'!BH109)</f>
        <v>-</v>
      </c>
      <c r="X104" s="90" t="str">
        <f>IF('Payer Participation Data'!BK109=ISBLANK(""),"-",'Payer Participation Data'!BK109)</f>
        <v>-</v>
      </c>
    </row>
    <row r="107" spans="2:24" ht="15" thickBot="1" x14ac:dyDescent="0.4">
      <c r="B107" s="461" t="s">
        <v>116</v>
      </c>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row>
    <row r="108" spans="2:24" x14ac:dyDescent="0.35">
      <c r="B108" s="455" t="s">
        <v>85</v>
      </c>
      <c r="C108" s="465" t="s">
        <v>86</v>
      </c>
      <c r="D108" s="458" t="s">
        <v>130</v>
      </c>
      <c r="E108" s="455" t="s">
        <v>117</v>
      </c>
      <c r="F108" s="460"/>
      <c r="G108" s="460"/>
      <c r="H108" s="463"/>
      <c r="I108" s="453" t="s">
        <v>66</v>
      </c>
      <c r="J108" s="460"/>
      <c r="K108" s="460"/>
      <c r="L108" s="463"/>
      <c r="M108" s="455" t="s">
        <v>67</v>
      </c>
      <c r="N108" s="460"/>
      <c r="O108" s="460"/>
      <c r="P108" s="463"/>
      <c r="Q108" s="455" t="s">
        <v>68</v>
      </c>
      <c r="R108" s="460"/>
      <c r="S108" s="460"/>
      <c r="T108" s="463"/>
      <c r="U108" s="455" t="s">
        <v>125</v>
      </c>
      <c r="V108" s="460"/>
      <c r="W108" s="460"/>
      <c r="X108" s="463"/>
    </row>
    <row r="109" spans="2:24" ht="15" thickBot="1" x14ac:dyDescent="0.4">
      <c r="B109" s="464"/>
      <c r="C109" s="466"/>
      <c r="D109" s="459"/>
      <c r="E109" s="92" t="s">
        <v>107</v>
      </c>
      <c r="F109" s="93" t="s">
        <v>108</v>
      </c>
      <c r="G109" s="93" t="s">
        <v>109</v>
      </c>
      <c r="H109" s="114" t="s">
        <v>110</v>
      </c>
      <c r="I109" s="113" t="s">
        <v>107</v>
      </c>
      <c r="J109" s="99" t="s">
        <v>108</v>
      </c>
      <c r="K109" s="99" t="s">
        <v>109</v>
      </c>
      <c r="L109" s="100" t="s">
        <v>110</v>
      </c>
      <c r="M109" s="98" t="s">
        <v>107</v>
      </c>
      <c r="N109" s="99" t="s">
        <v>108</v>
      </c>
      <c r="O109" s="99" t="s">
        <v>109</v>
      </c>
      <c r="P109" s="100" t="s">
        <v>110</v>
      </c>
      <c r="Q109" s="98" t="s">
        <v>107</v>
      </c>
      <c r="R109" s="99" t="s">
        <v>108</v>
      </c>
      <c r="S109" s="99" t="s">
        <v>109</v>
      </c>
      <c r="T109" s="100" t="s">
        <v>110</v>
      </c>
      <c r="U109" s="147" t="s">
        <v>107</v>
      </c>
      <c r="V109" s="99" t="s">
        <v>108</v>
      </c>
      <c r="W109" s="99" t="s">
        <v>109</v>
      </c>
      <c r="X109" s="100" t="s">
        <v>110</v>
      </c>
    </row>
    <row r="110" spans="2:24" x14ac:dyDescent="0.35">
      <c r="B110" s="162" t="str">
        <f>IF(ISBLANK('Payer Participation Data'!B10),"-",'Payer Participation Data'!B10)</f>
        <v>Medicaid</v>
      </c>
      <c r="C110" s="161" t="str">
        <f>IF(ISBLANK('Payer Participation Data'!C10),"-",'Payer Participation Data'!C10)</f>
        <v>Medicaid</v>
      </c>
      <c r="D110" s="163" t="str">
        <f>IF(ISBLANK('Payer Participation Data'!D10),"-",'Payer Participation Data'!D10)</f>
        <v>Active</v>
      </c>
      <c r="E110" s="115">
        <f>IF('Payer Participation Data'!G10=ISBLANK(""),"-",'Payer Participation Data'!G10)</f>
        <v>0.61</v>
      </c>
      <c r="F110" s="115">
        <f>IF('Payer Participation Data'!J10=ISBLANK(""),"-",'Payer Participation Data'!J10)</f>
        <v>5.0000000000000001E-3</v>
      </c>
      <c r="G110" s="115">
        <f>IF('Payer Participation Data'!M10=ISBLANK(""),"-",'Payer Participation Data'!M10)</f>
        <v>0.3</v>
      </c>
      <c r="H110" s="115">
        <f>IF('Payer Participation Data'!P10=ISBLANK(""),"-",'Payer Participation Data'!P10)</f>
        <v>8.4000000000000005E-2</v>
      </c>
      <c r="I110" s="115">
        <f>IF('Payer Participation Data'!S10=ISBLANK(""),"-",'Payer Participation Data'!S10)</f>
        <v>0.71</v>
      </c>
      <c r="J110" s="115">
        <f>IF('Payer Participation Data'!V10=ISBLANK(""),"-",'Payer Participation Data'!V10)</f>
        <v>0.01</v>
      </c>
      <c r="K110" s="115">
        <f>IF('Payer Participation Data'!Y10=ISBLANK(""),"-",'Payer Participation Data'!Y10)</f>
        <v>0.2</v>
      </c>
      <c r="L110" s="115">
        <f>IF('Payer Participation Data'!AB10=ISBLANK(""),"-",'Payer Participation Data'!AB10)</f>
        <v>7.0000000000000007E-2</v>
      </c>
      <c r="M110" s="115" t="str">
        <f>IF('Payer Participation Data'!AE10=ISBLANK(""),"-",'Payer Participation Data'!AE10)</f>
        <v>-</v>
      </c>
      <c r="N110" s="115" t="str">
        <f>IF('Payer Participation Data'!AH10=ISBLANK(""),"-",'Payer Participation Data'!AH10)</f>
        <v>-</v>
      </c>
      <c r="O110" s="115" t="str">
        <f>IF('Payer Participation Data'!AK10=ISBLANK(""),"-",'Payer Participation Data'!AK10)</f>
        <v>-</v>
      </c>
      <c r="P110" s="115" t="str">
        <f>IF('Payer Participation Data'!AN10=ISBLANK(""),"-",'Payer Participation Data'!AN10)</f>
        <v>-</v>
      </c>
      <c r="Q110" s="115" t="str">
        <f>IF('Payer Participation Data'!AQ10=ISBLANK(""),"-",'Payer Participation Data'!AQ10)</f>
        <v>-</v>
      </c>
      <c r="R110" s="115" t="str">
        <f>IF('Payer Participation Data'!AT10=ISBLANK(""),"-",'Payer Participation Data'!AT10)</f>
        <v>-</v>
      </c>
      <c r="S110" s="115" t="str">
        <f>IF('Payer Participation Data'!AW10=ISBLANK(""),"-",'Payer Participation Data'!AW10)</f>
        <v>-</v>
      </c>
      <c r="T110" s="115" t="str">
        <f>IF('Payer Participation Data'!AZ10=ISBLANK(""),"-",'Payer Participation Data'!AZ10)</f>
        <v>-</v>
      </c>
      <c r="U110" s="115" t="str">
        <f>IF('Payer Participation Data'!BC10=ISBLANK(""),"-",'Payer Participation Data'!BC10)</f>
        <v>-</v>
      </c>
      <c r="V110" s="115" t="str">
        <f>IF('Payer Participation Data'!BF10=ISBLANK(""),"-",'Payer Participation Data'!BF10)</f>
        <v>-</v>
      </c>
      <c r="W110" s="115" t="str">
        <f>IF('Payer Participation Data'!BI10=ISBLANK(""),"-",'Payer Participation Data'!BI10)</f>
        <v>-</v>
      </c>
      <c r="X110" s="115" t="str">
        <f>IF('Payer Participation Data'!BL10=ISBLANK(""),"-",'Payer Participation Data'!BL10)</f>
        <v>-</v>
      </c>
    </row>
    <row r="111" spans="2:24" x14ac:dyDescent="0.35">
      <c r="B111" s="162" t="str">
        <f>IF(ISBLANK('Payer Participation Data'!B11),"-",'Payer Participation Data'!B11)</f>
        <v>Commercial</v>
      </c>
      <c r="C111" s="161" t="str">
        <f>IF(ISBLANK('Payer Participation Data'!C11),"-",'Payer Participation Data'!C11)</f>
        <v>Commercial</v>
      </c>
      <c r="D111" s="163" t="str">
        <f>IF(ISBLANK('Payer Participation Data'!D11),"-",'Payer Participation Data'!D11)</f>
        <v>Active</v>
      </c>
      <c r="E111" s="115">
        <f>IF('Payer Participation Data'!G11=ISBLANK(""),"-",'Payer Participation Data'!G11)</f>
        <v>0.78</v>
      </c>
      <c r="F111" s="115">
        <f>IF('Payer Participation Data'!J11=ISBLANK(""),"-",'Payer Participation Data'!J11)</f>
        <v>2.5000000000000001E-3</v>
      </c>
      <c r="G111" s="115">
        <f>IF('Payer Participation Data'!M11=ISBLANK(""),"-",'Payer Participation Data'!M11)</f>
        <v>2.1999999999999999E-2</v>
      </c>
      <c r="H111" s="115">
        <f>IF('Payer Participation Data'!P11=ISBLANK(""),"-",'Payer Participation Data'!P11)</f>
        <v>0.19</v>
      </c>
      <c r="I111" s="115" t="str">
        <f>IF('Payer Participation Data'!S11=ISBLANK(""),"-",'Payer Participation Data'!S11)</f>
        <v>-</v>
      </c>
      <c r="J111" s="115" t="str">
        <f>IF('Payer Participation Data'!V11=ISBLANK(""),"-",'Payer Participation Data'!V11)</f>
        <v>-</v>
      </c>
      <c r="K111" s="115" t="str">
        <f>IF('Payer Participation Data'!Y11=ISBLANK(""),"-",'Payer Participation Data'!Y11)</f>
        <v>-</v>
      </c>
      <c r="L111" s="115" t="str">
        <f>IF('Payer Participation Data'!AB11=ISBLANK(""),"-",'Payer Participation Data'!AB11)</f>
        <v>-</v>
      </c>
      <c r="M111" s="115" t="str">
        <f>IF('Payer Participation Data'!AE11=ISBLANK(""),"-",'Payer Participation Data'!AE11)</f>
        <v>-</v>
      </c>
      <c r="N111" s="115" t="str">
        <f>IF('Payer Participation Data'!AH11=ISBLANK(""),"-",'Payer Participation Data'!AH11)</f>
        <v>-</v>
      </c>
      <c r="O111" s="115" t="str">
        <f>IF('Payer Participation Data'!AK11=ISBLANK(""),"-",'Payer Participation Data'!AK11)</f>
        <v>-</v>
      </c>
      <c r="P111" s="115" t="str">
        <f>IF('Payer Participation Data'!AN11=ISBLANK(""),"-",'Payer Participation Data'!AN11)</f>
        <v>-</v>
      </c>
      <c r="Q111" s="115" t="str">
        <f>IF('Payer Participation Data'!AQ11=ISBLANK(""),"-",'Payer Participation Data'!AQ11)</f>
        <v>-</v>
      </c>
      <c r="R111" s="115" t="str">
        <f>IF('Payer Participation Data'!AT11=ISBLANK(""),"-",'Payer Participation Data'!AT11)</f>
        <v>-</v>
      </c>
      <c r="S111" s="115" t="str">
        <f>IF('Payer Participation Data'!AW11=ISBLANK(""),"-",'Payer Participation Data'!AW11)</f>
        <v>-</v>
      </c>
      <c r="T111" s="115" t="str">
        <f>IF('Payer Participation Data'!AZ11=ISBLANK(""),"-",'Payer Participation Data'!AZ11)</f>
        <v>-</v>
      </c>
      <c r="U111" s="115" t="str">
        <f>IF('Payer Participation Data'!BC11=ISBLANK(""),"-",'Payer Participation Data'!BC11)</f>
        <v>-</v>
      </c>
      <c r="V111" s="115" t="str">
        <f>IF('Payer Participation Data'!BF11=ISBLANK(""),"-",'Payer Participation Data'!BF11)</f>
        <v>-</v>
      </c>
      <c r="W111" s="115" t="str">
        <f>IF('Payer Participation Data'!BI11=ISBLANK(""),"-",'Payer Participation Data'!BI11)</f>
        <v>-</v>
      </c>
      <c r="X111" s="115" t="str">
        <f>IF('Payer Participation Data'!BL11=ISBLANK(""),"-",'Payer Participation Data'!BL11)</f>
        <v>-</v>
      </c>
    </row>
    <row r="112" spans="2:24" x14ac:dyDescent="0.35">
      <c r="B112" s="162" t="str">
        <f>IF(ISBLANK('Payer Participation Data'!B12),"-",'Payer Participation Data'!B12)</f>
        <v>-</v>
      </c>
      <c r="C112" s="161" t="str">
        <f>IF(ISBLANK('Payer Participation Data'!C12),"-",'Payer Participation Data'!C12)</f>
        <v>-</v>
      </c>
      <c r="D112" s="163" t="str">
        <f>IF(ISBLANK('Payer Participation Data'!D12),"-",'Payer Participation Data'!D12)</f>
        <v>-</v>
      </c>
      <c r="E112" s="115" t="str">
        <f>IF('Payer Participation Data'!G12=ISBLANK(""),"-",'Payer Participation Data'!G12)</f>
        <v>-</v>
      </c>
      <c r="F112" s="115" t="str">
        <f>IF('Payer Participation Data'!J12=ISBLANK(""),"-",'Payer Participation Data'!J12)</f>
        <v>-</v>
      </c>
      <c r="G112" s="115" t="str">
        <f>IF('Payer Participation Data'!M12=ISBLANK(""),"-",'Payer Participation Data'!M12)</f>
        <v>-</v>
      </c>
      <c r="H112" s="115" t="str">
        <f>IF('Payer Participation Data'!P12=ISBLANK(""),"-",'Payer Participation Data'!P12)</f>
        <v>-</v>
      </c>
      <c r="I112" s="115" t="str">
        <f>IF('Payer Participation Data'!S12=ISBLANK(""),"-",'Payer Participation Data'!S12)</f>
        <v>-</v>
      </c>
      <c r="J112" s="115" t="str">
        <f>IF('Payer Participation Data'!V12=ISBLANK(""),"-",'Payer Participation Data'!V12)</f>
        <v>-</v>
      </c>
      <c r="K112" s="115" t="str">
        <f>IF('Payer Participation Data'!Y12=ISBLANK(""),"-",'Payer Participation Data'!Y12)</f>
        <v>-</v>
      </c>
      <c r="L112" s="115" t="str">
        <f>IF('Payer Participation Data'!AB12=ISBLANK(""),"-",'Payer Participation Data'!AB12)</f>
        <v>-</v>
      </c>
      <c r="M112" s="115" t="str">
        <f>IF('Payer Participation Data'!AE12=ISBLANK(""),"-",'Payer Participation Data'!AE12)</f>
        <v>-</v>
      </c>
      <c r="N112" s="115" t="str">
        <f>IF('Payer Participation Data'!AH12=ISBLANK(""),"-",'Payer Participation Data'!AH12)</f>
        <v>-</v>
      </c>
      <c r="O112" s="115" t="str">
        <f>IF('Payer Participation Data'!AK12=ISBLANK(""),"-",'Payer Participation Data'!AK12)</f>
        <v>-</v>
      </c>
      <c r="P112" s="115" t="str">
        <f>IF('Payer Participation Data'!AN12=ISBLANK(""),"-",'Payer Participation Data'!AN12)</f>
        <v>-</v>
      </c>
      <c r="Q112" s="115" t="str">
        <f>IF('Payer Participation Data'!AQ12=ISBLANK(""),"-",'Payer Participation Data'!AQ12)</f>
        <v>-</v>
      </c>
      <c r="R112" s="115" t="str">
        <f>IF('Payer Participation Data'!AT12=ISBLANK(""),"-",'Payer Participation Data'!AT12)</f>
        <v>-</v>
      </c>
      <c r="S112" s="115" t="str">
        <f>IF('Payer Participation Data'!AW12=ISBLANK(""),"-",'Payer Participation Data'!AW12)</f>
        <v>-</v>
      </c>
      <c r="T112" s="115" t="str">
        <f>IF('Payer Participation Data'!AZ12=ISBLANK(""),"-",'Payer Participation Data'!AZ12)</f>
        <v>-</v>
      </c>
      <c r="U112" s="115" t="str">
        <f>IF('Payer Participation Data'!BC12=ISBLANK(""),"-",'Payer Participation Data'!BC12)</f>
        <v>-</v>
      </c>
      <c r="V112" s="115" t="str">
        <f>IF('Payer Participation Data'!BF12=ISBLANK(""),"-",'Payer Participation Data'!BF12)</f>
        <v>-</v>
      </c>
      <c r="W112" s="115" t="str">
        <f>IF('Payer Participation Data'!BI12=ISBLANK(""),"-",'Payer Participation Data'!BI12)</f>
        <v>-</v>
      </c>
      <c r="X112" s="115" t="str">
        <f>IF('Payer Participation Data'!BL12=ISBLANK(""),"-",'Payer Participation Data'!BL12)</f>
        <v>-</v>
      </c>
    </row>
    <row r="113" spans="2:24" x14ac:dyDescent="0.35">
      <c r="B113" s="162" t="str">
        <f>IF(ISBLANK('Payer Participation Data'!B13),"-",'Payer Participation Data'!B13)</f>
        <v>-</v>
      </c>
      <c r="C113" s="161" t="str">
        <f>IF(ISBLANK('Payer Participation Data'!C13),"-",'Payer Participation Data'!C13)</f>
        <v>-</v>
      </c>
      <c r="D113" s="163" t="str">
        <f>IF(ISBLANK('Payer Participation Data'!D13),"-",'Payer Participation Data'!D13)</f>
        <v>-</v>
      </c>
      <c r="E113" s="115" t="str">
        <f>IF('Payer Participation Data'!G13=ISBLANK(""),"-",'Payer Participation Data'!G13)</f>
        <v>-</v>
      </c>
      <c r="F113" s="115" t="str">
        <f>IF('Payer Participation Data'!J13=ISBLANK(""),"-",'Payer Participation Data'!J13)</f>
        <v>-</v>
      </c>
      <c r="G113" s="115" t="str">
        <f>IF('Payer Participation Data'!M13=ISBLANK(""),"-",'Payer Participation Data'!M13)</f>
        <v>-</v>
      </c>
      <c r="H113" s="115" t="str">
        <f>IF('Payer Participation Data'!P13=ISBLANK(""),"-",'Payer Participation Data'!P13)</f>
        <v>-</v>
      </c>
      <c r="I113" s="115" t="str">
        <f>IF('Payer Participation Data'!S13=ISBLANK(""),"-",'Payer Participation Data'!S13)</f>
        <v>-</v>
      </c>
      <c r="J113" s="115" t="str">
        <f>IF('Payer Participation Data'!V13=ISBLANK(""),"-",'Payer Participation Data'!V13)</f>
        <v>-</v>
      </c>
      <c r="K113" s="115" t="str">
        <f>IF('Payer Participation Data'!Y13=ISBLANK(""),"-",'Payer Participation Data'!Y13)</f>
        <v>-</v>
      </c>
      <c r="L113" s="115" t="str">
        <f>IF('Payer Participation Data'!AB13=ISBLANK(""),"-",'Payer Participation Data'!AB13)</f>
        <v>-</v>
      </c>
      <c r="M113" s="115" t="str">
        <f>IF('Payer Participation Data'!AE13=ISBLANK(""),"-",'Payer Participation Data'!AE13)</f>
        <v>-</v>
      </c>
      <c r="N113" s="115" t="str">
        <f>IF('Payer Participation Data'!AH13=ISBLANK(""),"-",'Payer Participation Data'!AH13)</f>
        <v>-</v>
      </c>
      <c r="O113" s="115" t="str">
        <f>IF('Payer Participation Data'!AK13=ISBLANK(""),"-",'Payer Participation Data'!AK13)</f>
        <v>-</v>
      </c>
      <c r="P113" s="115" t="str">
        <f>IF('Payer Participation Data'!AN13=ISBLANK(""),"-",'Payer Participation Data'!AN13)</f>
        <v>-</v>
      </c>
      <c r="Q113" s="115" t="str">
        <f>IF('Payer Participation Data'!AQ13=ISBLANK(""),"-",'Payer Participation Data'!AQ13)</f>
        <v>-</v>
      </c>
      <c r="R113" s="115" t="str">
        <f>IF('Payer Participation Data'!AT13=ISBLANK(""),"-",'Payer Participation Data'!AT13)</f>
        <v>-</v>
      </c>
      <c r="S113" s="115" t="str">
        <f>IF('Payer Participation Data'!AW13=ISBLANK(""),"-",'Payer Participation Data'!AW13)</f>
        <v>-</v>
      </c>
      <c r="T113" s="115" t="str">
        <f>IF('Payer Participation Data'!AZ13=ISBLANK(""),"-",'Payer Participation Data'!AZ13)</f>
        <v>-</v>
      </c>
      <c r="U113" s="115" t="str">
        <f>IF('Payer Participation Data'!BC13=ISBLANK(""),"-",'Payer Participation Data'!BC13)</f>
        <v>-</v>
      </c>
      <c r="V113" s="115" t="str">
        <f>IF('Payer Participation Data'!BF13=ISBLANK(""),"-",'Payer Participation Data'!BF13)</f>
        <v>-</v>
      </c>
      <c r="W113" s="115" t="str">
        <f>IF('Payer Participation Data'!BI13=ISBLANK(""),"-",'Payer Participation Data'!BI13)</f>
        <v>-</v>
      </c>
      <c r="X113" s="115" t="str">
        <f>IF('Payer Participation Data'!BL13=ISBLANK(""),"-",'Payer Participation Data'!BL13)</f>
        <v>-</v>
      </c>
    </row>
    <row r="114" spans="2:24" x14ac:dyDescent="0.35">
      <c r="B114" s="162" t="str">
        <f>IF(ISBLANK('Payer Participation Data'!B14),"-",'Payer Participation Data'!B14)</f>
        <v>-</v>
      </c>
      <c r="C114" s="161" t="str">
        <f>IF(ISBLANK('Payer Participation Data'!C14),"-",'Payer Participation Data'!C14)</f>
        <v>-</v>
      </c>
      <c r="D114" s="163" t="str">
        <f>IF(ISBLANK('Payer Participation Data'!D14),"-",'Payer Participation Data'!D14)</f>
        <v>-</v>
      </c>
      <c r="E114" s="115" t="str">
        <f>IF('Payer Participation Data'!G14=ISBLANK(""),"-",'Payer Participation Data'!G14)</f>
        <v>-</v>
      </c>
      <c r="F114" s="115" t="str">
        <f>IF('Payer Participation Data'!J14=ISBLANK(""),"-",'Payer Participation Data'!J14)</f>
        <v>-</v>
      </c>
      <c r="G114" s="115" t="str">
        <f>IF('Payer Participation Data'!M14=ISBLANK(""),"-",'Payer Participation Data'!M14)</f>
        <v>-</v>
      </c>
      <c r="H114" s="115" t="str">
        <f>IF('Payer Participation Data'!P14=ISBLANK(""),"-",'Payer Participation Data'!P14)</f>
        <v>-</v>
      </c>
      <c r="I114" s="115" t="str">
        <f>IF('Payer Participation Data'!S14=ISBLANK(""),"-",'Payer Participation Data'!S14)</f>
        <v>-</v>
      </c>
      <c r="J114" s="115" t="str">
        <f>IF('Payer Participation Data'!V14=ISBLANK(""),"-",'Payer Participation Data'!V14)</f>
        <v>-</v>
      </c>
      <c r="K114" s="115" t="str">
        <f>IF('Payer Participation Data'!Y14=ISBLANK(""),"-",'Payer Participation Data'!Y14)</f>
        <v>-</v>
      </c>
      <c r="L114" s="115" t="str">
        <f>IF('Payer Participation Data'!AB14=ISBLANK(""),"-",'Payer Participation Data'!AB14)</f>
        <v>-</v>
      </c>
      <c r="M114" s="115" t="str">
        <f>IF('Payer Participation Data'!AE14=ISBLANK(""),"-",'Payer Participation Data'!AE14)</f>
        <v>-</v>
      </c>
      <c r="N114" s="115" t="str">
        <f>IF('Payer Participation Data'!AH14=ISBLANK(""),"-",'Payer Participation Data'!AH14)</f>
        <v>-</v>
      </c>
      <c r="O114" s="115" t="str">
        <f>IF('Payer Participation Data'!AK14=ISBLANK(""),"-",'Payer Participation Data'!AK14)</f>
        <v>-</v>
      </c>
      <c r="P114" s="115" t="str">
        <f>IF('Payer Participation Data'!AN14=ISBLANK(""),"-",'Payer Participation Data'!AN14)</f>
        <v>-</v>
      </c>
      <c r="Q114" s="115" t="str">
        <f>IF('Payer Participation Data'!AQ14=ISBLANK(""),"-",'Payer Participation Data'!AQ14)</f>
        <v>-</v>
      </c>
      <c r="R114" s="115" t="str">
        <f>IF('Payer Participation Data'!AT14=ISBLANK(""),"-",'Payer Participation Data'!AT14)</f>
        <v>-</v>
      </c>
      <c r="S114" s="115" t="str">
        <f>IF('Payer Participation Data'!AW14=ISBLANK(""),"-",'Payer Participation Data'!AW14)</f>
        <v>-</v>
      </c>
      <c r="T114" s="115" t="str">
        <f>IF('Payer Participation Data'!AZ14=ISBLANK(""),"-",'Payer Participation Data'!AZ14)</f>
        <v>-</v>
      </c>
      <c r="U114" s="115" t="str">
        <f>IF('Payer Participation Data'!BC14=ISBLANK(""),"-",'Payer Participation Data'!BC14)</f>
        <v>-</v>
      </c>
      <c r="V114" s="115" t="str">
        <f>IF('Payer Participation Data'!BF14=ISBLANK(""),"-",'Payer Participation Data'!BF14)</f>
        <v>-</v>
      </c>
      <c r="W114" s="115" t="str">
        <f>IF('Payer Participation Data'!BI14=ISBLANK(""),"-",'Payer Participation Data'!BI14)</f>
        <v>-</v>
      </c>
      <c r="X114" s="115" t="str">
        <f>IF('Payer Participation Data'!BL14=ISBLANK(""),"-",'Payer Participation Data'!BL14)</f>
        <v>-</v>
      </c>
    </row>
    <row r="115" spans="2:24" x14ac:dyDescent="0.35">
      <c r="B115" s="162" t="str">
        <f>IF(ISBLANK('Payer Participation Data'!B15),"-",'Payer Participation Data'!B15)</f>
        <v>-</v>
      </c>
      <c r="C115" s="161" t="str">
        <f>IF(ISBLANK('Payer Participation Data'!C15),"-",'Payer Participation Data'!C15)</f>
        <v>-</v>
      </c>
      <c r="D115" s="163" t="str">
        <f>IF(ISBLANK('Payer Participation Data'!D15),"-",'Payer Participation Data'!D15)</f>
        <v>-</v>
      </c>
      <c r="E115" s="115" t="str">
        <f>IF('Payer Participation Data'!G15=ISBLANK(""),"-",'Payer Participation Data'!G15)</f>
        <v>-</v>
      </c>
      <c r="F115" s="115" t="str">
        <f>IF('Payer Participation Data'!J15=ISBLANK(""),"-",'Payer Participation Data'!J15)</f>
        <v>-</v>
      </c>
      <c r="G115" s="115" t="str">
        <f>IF('Payer Participation Data'!M15=ISBLANK(""),"-",'Payer Participation Data'!M15)</f>
        <v>-</v>
      </c>
      <c r="H115" s="115" t="str">
        <f>IF('Payer Participation Data'!P15=ISBLANK(""),"-",'Payer Participation Data'!P15)</f>
        <v>-</v>
      </c>
      <c r="I115" s="115" t="str">
        <f>IF('Payer Participation Data'!S15=ISBLANK(""),"-",'Payer Participation Data'!S15)</f>
        <v>-</v>
      </c>
      <c r="J115" s="115" t="str">
        <f>IF('Payer Participation Data'!V15=ISBLANK(""),"-",'Payer Participation Data'!V15)</f>
        <v>-</v>
      </c>
      <c r="K115" s="115" t="str">
        <f>IF('Payer Participation Data'!Y15=ISBLANK(""),"-",'Payer Participation Data'!Y15)</f>
        <v>-</v>
      </c>
      <c r="L115" s="115" t="str">
        <f>IF('Payer Participation Data'!AB15=ISBLANK(""),"-",'Payer Participation Data'!AB15)</f>
        <v>-</v>
      </c>
      <c r="M115" s="115" t="str">
        <f>IF('Payer Participation Data'!AE15=ISBLANK(""),"-",'Payer Participation Data'!AE15)</f>
        <v>-</v>
      </c>
      <c r="N115" s="115" t="str">
        <f>IF('Payer Participation Data'!AH15=ISBLANK(""),"-",'Payer Participation Data'!AH15)</f>
        <v>-</v>
      </c>
      <c r="O115" s="115" t="str">
        <f>IF('Payer Participation Data'!AK15=ISBLANK(""),"-",'Payer Participation Data'!AK15)</f>
        <v>-</v>
      </c>
      <c r="P115" s="115" t="str">
        <f>IF('Payer Participation Data'!AN15=ISBLANK(""),"-",'Payer Participation Data'!AN15)</f>
        <v>-</v>
      </c>
      <c r="Q115" s="115" t="str">
        <f>IF('Payer Participation Data'!AQ15=ISBLANK(""),"-",'Payer Participation Data'!AQ15)</f>
        <v>-</v>
      </c>
      <c r="R115" s="115" t="str">
        <f>IF('Payer Participation Data'!AT15=ISBLANK(""),"-",'Payer Participation Data'!AT15)</f>
        <v>-</v>
      </c>
      <c r="S115" s="115" t="str">
        <f>IF('Payer Participation Data'!AW15=ISBLANK(""),"-",'Payer Participation Data'!AW15)</f>
        <v>-</v>
      </c>
      <c r="T115" s="115" t="str">
        <f>IF('Payer Participation Data'!AZ15=ISBLANK(""),"-",'Payer Participation Data'!AZ15)</f>
        <v>-</v>
      </c>
      <c r="U115" s="115" t="str">
        <f>IF('Payer Participation Data'!BC15=ISBLANK(""),"-",'Payer Participation Data'!BC15)</f>
        <v>-</v>
      </c>
      <c r="V115" s="115" t="str">
        <f>IF('Payer Participation Data'!BF15=ISBLANK(""),"-",'Payer Participation Data'!BF15)</f>
        <v>-</v>
      </c>
      <c r="W115" s="115" t="str">
        <f>IF('Payer Participation Data'!BI15=ISBLANK(""),"-",'Payer Participation Data'!BI15)</f>
        <v>-</v>
      </c>
      <c r="X115" s="115" t="str">
        <f>IF('Payer Participation Data'!BL15=ISBLANK(""),"-",'Payer Participation Data'!BL15)</f>
        <v>-</v>
      </c>
    </row>
    <row r="116" spans="2:24" x14ac:dyDescent="0.35">
      <c r="B116" s="162" t="str">
        <f>IF(ISBLANK('Payer Participation Data'!B16),"-",'Payer Participation Data'!B16)</f>
        <v>-</v>
      </c>
      <c r="C116" s="161" t="str">
        <f>IF(ISBLANK('Payer Participation Data'!C16),"-",'Payer Participation Data'!C16)</f>
        <v>-</v>
      </c>
      <c r="D116" s="163" t="str">
        <f>IF(ISBLANK('Payer Participation Data'!D16),"-",'Payer Participation Data'!D16)</f>
        <v>-</v>
      </c>
      <c r="E116" s="115" t="str">
        <f>IF('Payer Participation Data'!G16=ISBLANK(""),"-",'Payer Participation Data'!G16)</f>
        <v>-</v>
      </c>
      <c r="F116" s="115" t="str">
        <f>IF('Payer Participation Data'!J16=ISBLANK(""),"-",'Payer Participation Data'!J16)</f>
        <v>-</v>
      </c>
      <c r="G116" s="115" t="str">
        <f>IF('Payer Participation Data'!M16=ISBLANK(""),"-",'Payer Participation Data'!M16)</f>
        <v>-</v>
      </c>
      <c r="H116" s="115" t="str">
        <f>IF('Payer Participation Data'!P16=ISBLANK(""),"-",'Payer Participation Data'!P16)</f>
        <v>-</v>
      </c>
      <c r="I116" s="115" t="str">
        <f>IF('Payer Participation Data'!S16=ISBLANK(""),"-",'Payer Participation Data'!S16)</f>
        <v>-</v>
      </c>
      <c r="J116" s="115" t="str">
        <f>IF('Payer Participation Data'!V16=ISBLANK(""),"-",'Payer Participation Data'!V16)</f>
        <v>-</v>
      </c>
      <c r="K116" s="115" t="str">
        <f>IF('Payer Participation Data'!Y16=ISBLANK(""),"-",'Payer Participation Data'!Y16)</f>
        <v>-</v>
      </c>
      <c r="L116" s="115" t="str">
        <f>IF('Payer Participation Data'!AB16=ISBLANK(""),"-",'Payer Participation Data'!AB16)</f>
        <v>-</v>
      </c>
      <c r="M116" s="115" t="str">
        <f>IF('Payer Participation Data'!AE16=ISBLANK(""),"-",'Payer Participation Data'!AE16)</f>
        <v>-</v>
      </c>
      <c r="N116" s="115" t="str">
        <f>IF('Payer Participation Data'!AH16=ISBLANK(""),"-",'Payer Participation Data'!AH16)</f>
        <v>-</v>
      </c>
      <c r="O116" s="115" t="str">
        <f>IF('Payer Participation Data'!AK16=ISBLANK(""),"-",'Payer Participation Data'!AK16)</f>
        <v>-</v>
      </c>
      <c r="P116" s="115" t="str">
        <f>IF('Payer Participation Data'!AN16=ISBLANK(""),"-",'Payer Participation Data'!AN16)</f>
        <v>-</v>
      </c>
      <c r="Q116" s="115" t="str">
        <f>IF('Payer Participation Data'!AQ16=ISBLANK(""),"-",'Payer Participation Data'!AQ16)</f>
        <v>-</v>
      </c>
      <c r="R116" s="115" t="str">
        <f>IF('Payer Participation Data'!AT16=ISBLANK(""),"-",'Payer Participation Data'!AT16)</f>
        <v>-</v>
      </c>
      <c r="S116" s="115" t="str">
        <f>IF('Payer Participation Data'!AW16=ISBLANK(""),"-",'Payer Participation Data'!AW16)</f>
        <v>-</v>
      </c>
      <c r="T116" s="115" t="str">
        <f>IF('Payer Participation Data'!AZ16=ISBLANK(""),"-",'Payer Participation Data'!AZ16)</f>
        <v>-</v>
      </c>
      <c r="U116" s="115" t="str">
        <f>IF('Payer Participation Data'!BC16=ISBLANK(""),"-",'Payer Participation Data'!BC16)</f>
        <v>-</v>
      </c>
      <c r="V116" s="115" t="str">
        <f>IF('Payer Participation Data'!BF16=ISBLANK(""),"-",'Payer Participation Data'!BF16)</f>
        <v>-</v>
      </c>
      <c r="W116" s="115" t="str">
        <f>IF('Payer Participation Data'!BI16=ISBLANK(""),"-",'Payer Participation Data'!BI16)</f>
        <v>-</v>
      </c>
      <c r="X116" s="115" t="str">
        <f>IF('Payer Participation Data'!BL16=ISBLANK(""),"-",'Payer Participation Data'!BL16)</f>
        <v>-</v>
      </c>
    </row>
    <row r="117" spans="2:24" x14ac:dyDescent="0.35">
      <c r="B117" s="162" t="str">
        <f>IF(ISBLANK('Payer Participation Data'!B17),"-",'Payer Participation Data'!B17)</f>
        <v>-</v>
      </c>
      <c r="C117" s="161" t="str">
        <f>IF(ISBLANK('Payer Participation Data'!C17),"-",'Payer Participation Data'!C17)</f>
        <v>-</v>
      </c>
      <c r="D117" s="163" t="str">
        <f>IF(ISBLANK('Payer Participation Data'!D17),"-",'Payer Participation Data'!D17)</f>
        <v>-</v>
      </c>
      <c r="E117" s="115" t="str">
        <f>IF('Payer Participation Data'!G17=ISBLANK(""),"-",'Payer Participation Data'!G17)</f>
        <v>-</v>
      </c>
      <c r="F117" s="115" t="str">
        <f>IF('Payer Participation Data'!J17=ISBLANK(""),"-",'Payer Participation Data'!J17)</f>
        <v>-</v>
      </c>
      <c r="G117" s="115" t="str">
        <f>IF('Payer Participation Data'!M17=ISBLANK(""),"-",'Payer Participation Data'!M17)</f>
        <v>-</v>
      </c>
      <c r="H117" s="115" t="str">
        <f>IF('Payer Participation Data'!P17=ISBLANK(""),"-",'Payer Participation Data'!P17)</f>
        <v>-</v>
      </c>
      <c r="I117" s="115" t="str">
        <f>IF('Payer Participation Data'!S17=ISBLANK(""),"-",'Payer Participation Data'!S17)</f>
        <v>-</v>
      </c>
      <c r="J117" s="115" t="str">
        <f>IF('Payer Participation Data'!V17=ISBLANK(""),"-",'Payer Participation Data'!V17)</f>
        <v>-</v>
      </c>
      <c r="K117" s="115" t="str">
        <f>IF('Payer Participation Data'!Y17=ISBLANK(""),"-",'Payer Participation Data'!Y17)</f>
        <v>-</v>
      </c>
      <c r="L117" s="115" t="str">
        <f>IF('Payer Participation Data'!AB17=ISBLANK(""),"-",'Payer Participation Data'!AB17)</f>
        <v>-</v>
      </c>
      <c r="M117" s="115" t="str">
        <f>IF('Payer Participation Data'!AE17=ISBLANK(""),"-",'Payer Participation Data'!AE17)</f>
        <v>-</v>
      </c>
      <c r="N117" s="115" t="str">
        <f>IF('Payer Participation Data'!AH17=ISBLANK(""),"-",'Payer Participation Data'!AH17)</f>
        <v>-</v>
      </c>
      <c r="O117" s="115" t="str">
        <f>IF('Payer Participation Data'!AK17=ISBLANK(""),"-",'Payer Participation Data'!AK17)</f>
        <v>-</v>
      </c>
      <c r="P117" s="115" t="str">
        <f>IF('Payer Participation Data'!AN17=ISBLANK(""),"-",'Payer Participation Data'!AN17)</f>
        <v>-</v>
      </c>
      <c r="Q117" s="115" t="str">
        <f>IF('Payer Participation Data'!AQ17=ISBLANK(""),"-",'Payer Participation Data'!AQ17)</f>
        <v>-</v>
      </c>
      <c r="R117" s="115" t="str">
        <f>IF('Payer Participation Data'!AT17=ISBLANK(""),"-",'Payer Participation Data'!AT17)</f>
        <v>-</v>
      </c>
      <c r="S117" s="115" t="str">
        <f>IF('Payer Participation Data'!AW17=ISBLANK(""),"-",'Payer Participation Data'!AW17)</f>
        <v>-</v>
      </c>
      <c r="T117" s="115" t="str">
        <f>IF('Payer Participation Data'!AZ17=ISBLANK(""),"-",'Payer Participation Data'!AZ17)</f>
        <v>-</v>
      </c>
      <c r="U117" s="115" t="str">
        <f>IF('Payer Participation Data'!BC17=ISBLANK(""),"-",'Payer Participation Data'!BC17)</f>
        <v>-</v>
      </c>
      <c r="V117" s="115" t="str">
        <f>IF('Payer Participation Data'!BF17=ISBLANK(""),"-",'Payer Participation Data'!BF17)</f>
        <v>-</v>
      </c>
      <c r="W117" s="115" t="str">
        <f>IF('Payer Participation Data'!BI17=ISBLANK(""),"-",'Payer Participation Data'!BI17)</f>
        <v>-</v>
      </c>
      <c r="X117" s="115" t="str">
        <f>IF('Payer Participation Data'!BL17=ISBLANK(""),"-",'Payer Participation Data'!BL17)</f>
        <v>-</v>
      </c>
    </row>
    <row r="118" spans="2:24" x14ac:dyDescent="0.35">
      <c r="B118" s="162" t="str">
        <f>IF(ISBLANK('Payer Participation Data'!B18),"-",'Payer Participation Data'!B18)</f>
        <v>-</v>
      </c>
      <c r="C118" s="161" t="str">
        <f>IF(ISBLANK('Payer Participation Data'!C18),"-",'Payer Participation Data'!C18)</f>
        <v>-</v>
      </c>
      <c r="D118" s="163" t="str">
        <f>IF(ISBLANK('Payer Participation Data'!D18),"-",'Payer Participation Data'!D18)</f>
        <v>-</v>
      </c>
      <c r="E118" s="115" t="str">
        <f>IF('Payer Participation Data'!G18=ISBLANK(""),"-",'Payer Participation Data'!G18)</f>
        <v>-</v>
      </c>
      <c r="F118" s="115" t="str">
        <f>IF('Payer Participation Data'!J18=ISBLANK(""),"-",'Payer Participation Data'!J18)</f>
        <v>-</v>
      </c>
      <c r="G118" s="115" t="str">
        <f>IF('Payer Participation Data'!M18=ISBLANK(""),"-",'Payer Participation Data'!M18)</f>
        <v>-</v>
      </c>
      <c r="H118" s="115" t="str">
        <f>IF('Payer Participation Data'!P18=ISBLANK(""),"-",'Payer Participation Data'!P18)</f>
        <v>-</v>
      </c>
      <c r="I118" s="115" t="str">
        <f>IF('Payer Participation Data'!S18=ISBLANK(""),"-",'Payer Participation Data'!S18)</f>
        <v>-</v>
      </c>
      <c r="J118" s="115" t="str">
        <f>IF('Payer Participation Data'!V18=ISBLANK(""),"-",'Payer Participation Data'!V18)</f>
        <v>-</v>
      </c>
      <c r="K118" s="115" t="str">
        <f>IF('Payer Participation Data'!Y18=ISBLANK(""),"-",'Payer Participation Data'!Y18)</f>
        <v>-</v>
      </c>
      <c r="L118" s="115" t="str">
        <f>IF('Payer Participation Data'!AB18=ISBLANK(""),"-",'Payer Participation Data'!AB18)</f>
        <v>-</v>
      </c>
      <c r="M118" s="115" t="str">
        <f>IF('Payer Participation Data'!AE18=ISBLANK(""),"-",'Payer Participation Data'!AE18)</f>
        <v>-</v>
      </c>
      <c r="N118" s="115" t="str">
        <f>IF('Payer Participation Data'!AH18=ISBLANK(""),"-",'Payer Participation Data'!AH18)</f>
        <v>-</v>
      </c>
      <c r="O118" s="115" t="str">
        <f>IF('Payer Participation Data'!AK18=ISBLANK(""),"-",'Payer Participation Data'!AK18)</f>
        <v>-</v>
      </c>
      <c r="P118" s="115" t="str">
        <f>IF('Payer Participation Data'!AN18=ISBLANK(""),"-",'Payer Participation Data'!AN18)</f>
        <v>-</v>
      </c>
      <c r="Q118" s="115" t="str">
        <f>IF('Payer Participation Data'!AQ18=ISBLANK(""),"-",'Payer Participation Data'!AQ18)</f>
        <v>-</v>
      </c>
      <c r="R118" s="115" t="str">
        <f>IF('Payer Participation Data'!AT18=ISBLANK(""),"-",'Payer Participation Data'!AT18)</f>
        <v>-</v>
      </c>
      <c r="S118" s="115" t="str">
        <f>IF('Payer Participation Data'!AW18=ISBLANK(""),"-",'Payer Participation Data'!AW18)</f>
        <v>-</v>
      </c>
      <c r="T118" s="115" t="str">
        <f>IF('Payer Participation Data'!AZ18=ISBLANK(""),"-",'Payer Participation Data'!AZ18)</f>
        <v>-</v>
      </c>
      <c r="U118" s="115" t="str">
        <f>IF('Payer Participation Data'!BC18=ISBLANK(""),"-",'Payer Participation Data'!BC18)</f>
        <v>-</v>
      </c>
      <c r="V118" s="115" t="str">
        <f>IF('Payer Participation Data'!BF18=ISBLANK(""),"-",'Payer Participation Data'!BF18)</f>
        <v>-</v>
      </c>
      <c r="W118" s="115" t="str">
        <f>IF('Payer Participation Data'!BI18=ISBLANK(""),"-",'Payer Participation Data'!BI18)</f>
        <v>-</v>
      </c>
      <c r="X118" s="115" t="str">
        <f>IF('Payer Participation Data'!BL18=ISBLANK(""),"-",'Payer Participation Data'!BL18)</f>
        <v>-</v>
      </c>
    </row>
    <row r="119" spans="2:24" x14ac:dyDescent="0.35">
      <c r="B119" s="162" t="str">
        <f>IF(ISBLANK('Payer Participation Data'!B19),"-",'Payer Participation Data'!B19)</f>
        <v>-</v>
      </c>
      <c r="C119" s="161" t="str">
        <f>IF(ISBLANK('Payer Participation Data'!C19),"-",'Payer Participation Data'!C19)</f>
        <v>-</v>
      </c>
      <c r="D119" s="163" t="str">
        <f>IF(ISBLANK('Payer Participation Data'!D19),"-",'Payer Participation Data'!D19)</f>
        <v>-</v>
      </c>
      <c r="E119" s="115" t="str">
        <f>IF('Payer Participation Data'!G19=ISBLANK(""),"-",'Payer Participation Data'!G19)</f>
        <v>-</v>
      </c>
      <c r="F119" s="115" t="str">
        <f>IF('Payer Participation Data'!J19=ISBLANK(""),"-",'Payer Participation Data'!J19)</f>
        <v>-</v>
      </c>
      <c r="G119" s="115" t="str">
        <f>IF('Payer Participation Data'!M19=ISBLANK(""),"-",'Payer Participation Data'!M19)</f>
        <v>-</v>
      </c>
      <c r="H119" s="115" t="str">
        <f>IF('Payer Participation Data'!P19=ISBLANK(""),"-",'Payer Participation Data'!P19)</f>
        <v>-</v>
      </c>
      <c r="I119" s="115" t="str">
        <f>IF('Payer Participation Data'!S19=ISBLANK(""),"-",'Payer Participation Data'!S19)</f>
        <v>-</v>
      </c>
      <c r="J119" s="115" t="str">
        <f>IF('Payer Participation Data'!V19=ISBLANK(""),"-",'Payer Participation Data'!V19)</f>
        <v>-</v>
      </c>
      <c r="K119" s="115" t="str">
        <f>IF('Payer Participation Data'!Y19=ISBLANK(""),"-",'Payer Participation Data'!Y19)</f>
        <v>-</v>
      </c>
      <c r="L119" s="115" t="str">
        <f>IF('Payer Participation Data'!AB19=ISBLANK(""),"-",'Payer Participation Data'!AB19)</f>
        <v>-</v>
      </c>
      <c r="M119" s="115" t="str">
        <f>IF('Payer Participation Data'!AE19=ISBLANK(""),"-",'Payer Participation Data'!AE19)</f>
        <v>-</v>
      </c>
      <c r="N119" s="115" t="str">
        <f>IF('Payer Participation Data'!AH19=ISBLANK(""),"-",'Payer Participation Data'!AH19)</f>
        <v>-</v>
      </c>
      <c r="O119" s="115" t="str">
        <f>IF('Payer Participation Data'!AK19=ISBLANK(""),"-",'Payer Participation Data'!AK19)</f>
        <v>-</v>
      </c>
      <c r="P119" s="115" t="str">
        <f>IF('Payer Participation Data'!AN19=ISBLANK(""),"-",'Payer Participation Data'!AN19)</f>
        <v>-</v>
      </c>
      <c r="Q119" s="115" t="str">
        <f>IF('Payer Participation Data'!AQ19=ISBLANK(""),"-",'Payer Participation Data'!AQ19)</f>
        <v>-</v>
      </c>
      <c r="R119" s="115" t="str">
        <f>IF('Payer Participation Data'!AT19=ISBLANK(""),"-",'Payer Participation Data'!AT19)</f>
        <v>-</v>
      </c>
      <c r="S119" s="115" t="str">
        <f>IF('Payer Participation Data'!AW19=ISBLANK(""),"-",'Payer Participation Data'!AW19)</f>
        <v>-</v>
      </c>
      <c r="T119" s="115" t="str">
        <f>IF('Payer Participation Data'!AZ19=ISBLANK(""),"-",'Payer Participation Data'!AZ19)</f>
        <v>-</v>
      </c>
      <c r="U119" s="115" t="str">
        <f>IF('Payer Participation Data'!BC19=ISBLANK(""),"-",'Payer Participation Data'!BC19)</f>
        <v>-</v>
      </c>
      <c r="V119" s="115" t="str">
        <f>IF('Payer Participation Data'!BF19=ISBLANK(""),"-",'Payer Participation Data'!BF19)</f>
        <v>-</v>
      </c>
      <c r="W119" s="115" t="str">
        <f>IF('Payer Participation Data'!BI19=ISBLANK(""),"-",'Payer Participation Data'!BI19)</f>
        <v>-</v>
      </c>
      <c r="X119" s="115" t="str">
        <f>IF('Payer Participation Data'!BL19=ISBLANK(""),"-",'Payer Participation Data'!BL19)</f>
        <v>-</v>
      </c>
    </row>
    <row r="120" spans="2:24" x14ac:dyDescent="0.35">
      <c r="B120" s="162" t="str">
        <f>IF(ISBLANK('Payer Participation Data'!B20),"-",'Payer Participation Data'!B20)</f>
        <v>-</v>
      </c>
      <c r="C120" s="161" t="str">
        <f>IF(ISBLANK('Payer Participation Data'!C20),"-",'Payer Participation Data'!C20)</f>
        <v>-</v>
      </c>
      <c r="D120" s="163" t="str">
        <f>IF(ISBLANK('Payer Participation Data'!D20),"-",'Payer Participation Data'!D20)</f>
        <v>-</v>
      </c>
      <c r="E120" s="115" t="str">
        <f>IF('Payer Participation Data'!G20=ISBLANK(""),"-",'Payer Participation Data'!G20)</f>
        <v>-</v>
      </c>
      <c r="F120" s="115" t="str">
        <f>IF('Payer Participation Data'!J20=ISBLANK(""),"-",'Payer Participation Data'!J20)</f>
        <v>-</v>
      </c>
      <c r="G120" s="115" t="str">
        <f>IF('Payer Participation Data'!M20=ISBLANK(""),"-",'Payer Participation Data'!M20)</f>
        <v>-</v>
      </c>
      <c r="H120" s="115" t="str">
        <f>IF('Payer Participation Data'!P20=ISBLANK(""),"-",'Payer Participation Data'!P20)</f>
        <v>-</v>
      </c>
      <c r="I120" s="115" t="str">
        <f>IF('Payer Participation Data'!S20=ISBLANK(""),"-",'Payer Participation Data'!S20)</f>
        <v>-</v>
      </c>
      <c r="J120" s="115" t="str">
        <f>IF('Payer Participation Data'!V20=ISBLANK(""),"-",'Payer Participation Data'!V20)</f>
        <v>-</v>
      </c>
      <c r="K120" s="115" t="str">
        <f>IF('Payer Participation Data'!Y20=ISBLANK(""),"-",'Payer Participation Data'!Y20)</f>
        <v>-</v>
      </c>
      <c r="L120" s="115" t="str">
        <f>IF('Payer Participation Data'!AB20=ISBLANK(""),"-",'Payer Participation Data'!AB20)</f>
        <v>-</v>
      </c>
      <c r="M120" s="115" t="str">
        <f>IF('Payer Participation Data'!AE20=ISBLANK(""),"-",'Payer Participation Data'!AE20)</f>
        <v>-</v>
      </c>
      <c r="N120" s="115" t="str">
        <f>IF('Payer Participation Data'!AH20=ISBLANK(""),"-",'Payer Participation Data'!AH20)</f>
        <v>-</v>
      </c>
      <c r="O120" s="115" t="str">
        <f>IF('Payer Participation Data'!AK20=ISBLANK(""),"-",'Payer Participation Data'!AK20)</f>
        <v>-</v>
      </c>
      <c r="P120" s="115" t="str">
        <f>IF('Payer Participation Data'!AN20=ISBLANK(""),"-",'Payer Participation Data'!AN20)</f>
        <v>-</v>
      </c>
      <c r="Q120" s="115" t="str">
        <f>IF('Payer Participation Data'!AQ20=ISBLANK(""),"-",'Payer Participation Data'!AQ20)</f>
        <v>-</v>
      </c>
      <c r="R120" s="115" t="str">
        <f>IF('Payer Participation Data'!AT20=ISBLANK(""),"-",'Payer Participation Data'!AT20)</f>
        <v>-</v>
      </c>
      <c r="S120" s="115" t="str">
        <f>IF('Payer Participation Data'!AW20=ISBLANK(""),"-",'Payer Participation Data'!AW20)</f>
        <v>-</v>
      </c>
      <c r="T120" s="115" t="str">
        <f>IF('Payer Participation Data'!AZ20=ISBLANK(""),"-",'Payer Participation Data'!AZ20)</f>
        <v>-</v>
      </c>
      <c r="U120" s="115" t="str">
        <f>IF('Payer Participation Data'!BC20=ISBLANK(""),"-",'Payer Participation Data'!BC20)</f>
        <v>-</v>
      </c>
      <c r="V120" s="115" t="str">
        <f>IF('Payer Participation Data'!BF20=ISBLANK(""),"-",'Payer Participation Data'!BF20)</f>
        <v>-</v>
      </c>
      <c r="W120" s="115" t="str">
        <f>IF('Payer Participation Data'!BI20=ISBLANK(""),"-",'Payer Participation Data'!BI20)</f>
        <v>-</v>
      </c>
      <c r="X120" s="115" t="str">
        <f>IF('Payer Participation Data'!BL20=ISBLANK(""),"-",'Payer Participation Data'!BL20)</f>
        <v>-</v>
      </c>
    </row>
    <row r="121" spans="2:24" x14ac:dyDescent="0.35">
      <c r="B121" s="162" t="str">
        <f>IF(ISBLANK('Payer Participation Data'!B21),"-",'Payer Participation Data'!B21)</f>
        <v>-</v>
      </c>
      <c r="C121" s="161" t="str">
        <f>IF(ISBLANK('Payer Participation Data'!C21),"-",'Payer Participation Data'!C21)</f>
        <v>-</v>
      </c>
      <c r="D121" s="163" t="str">
        <f>IF(ISBLANK('Payer Participation Data'!D21),"-",'Payer Participation Data'!D21)</f>
        <v>-</v>
      </c>
      <c r="E121" s="115" t="str">
        <f>IF('Payer Participation Data'!G21=ISBLANK(""),"-",'Payer Participation Data'!G21)</f>
        <v>-</v>
      </c>
      <c r="F121" s="115" t="str">
        <f>IF('Payer Participation Data'!J21=ISBLANK(""),"-",'Payer Participation Data'!J21)</f>
        <v>-</v>
      </c>
      <c r="G121" s="115" t="str">
        <f>IF('Payer Participation Data'!M21=ISBLANK(""),"-",'Payer Participation Data'!M21)</f>
        <v>-</v>
      </c>
      <c r="H121" s="115" t="str">
        <f>IF('Payer Participation Data'!P21=ISBLANK(""),"-",'Payer Participation Data'!P21)</f>
        <v>-</v>
      </c>
      <c r="I121" s="115" t="str">
        <f>IF('Payer Participation Data'!S21=ISBLANK(""),"-",'Payer Participation Data'!S21)</f>
        <v>-</v>
      </c>
      <c r="J121" s="115" t="str">
        <f>IF('Payer Participation Data'!V21=ISBLANK(""),"-",'Payer Participation Data'!V21)</f>
        <v>-</v>
      </c>
      <c r="K121" s="115" t="str">
        <f>IF('Payer Participation Data'!Y21=ISBLANK(""),"-",'Payer Participation Data'!Y21)</f>
        <v>-</v>
      </c>
      <c r="L121" s="115" t="str">
        <f>IF('Payer Participation Data'!AB21=ISBLANK(""),"-",'Payer Participation Data'!AB21)</f>
        <v>-</v>
      </c>
      <c r="M121" s="115" t="str">
        <f>IF('Payer Participation Data'!AE21=ISBLANK(""),"-",'Payer Participation Data'!AE21)</f>
        <v>-</v>
      </c>
      <c r="N121" s="115" t="str">
        <f>IF('Payer Participation Data'!AH21=ISBLANK(""),"-",'Payer Participation Data'!AH21)</f>
        <v>-</v>
      </c>
      <c r="O121" s="115" t="str">
        <f>IF('Payer Participation Data'!AK21=ISBLANK(""),"-",'Payer Participation Data'!AK21)</f>
        <v>-</v>
      </c>
      <c r="P121" s="115" t="str">
        <f>IF('Payer Participation Data'!AN21=ISBLANK(""),"-",'Payer Participation Data'!AN21)</f>
        <v>-</v>
      </c>
      <c r="Q121" s="115" t="str">
        <f>IF('Payer Participation Data'!AQ21=ISBLANK(""),"-",'Payer Participation Data'!AQ21)</f>
        <v>-</v>
      </c>
      <c r="R121" s="115" t="str">
        <f>IF('Payer Participation Data'!AT21=ISBLANK(""),"-",'Payer Participation Data'!AT21)</f>
        <v>-</v>
      </c>
      <c r="S121" s="115" t="str">
        <f>IF('Payer Participation Data'!AW21=ISBLANK(""),"-",'Payer Participation Data'!AW21)</f>
        <v>-</v>
      </c>
      <c r="T121" s="115" t="str">
        <f>IF('Payer Participation Data'!AZ21=ISBLANK(""),"-",'Payer Participation Data'!AZ21)</f>
        <v>-</v>
      </c>
      <c r="U121" s="115" t="str">
        <f>IF('Payer Participation Data'!BC21=ISBLANK(""),"-",'Payer Participation Data'!BC21)</f>
        <v>-</v>
      </c>
      <c r="V121" s="115" t="str">
        <f>IF('Payer Participation Data'!BF21=ISBLANK(""),"-",'Payer Participation Data'!BF21)</f>
        <v>-</v>
      </c>
      <c r="W121" s="115" t="str">
        <f>IF('Payer Participation Data'!BI21=ISBLANK(""),"-",'Payer Participation Data'!BI21)</f>
        <v>-</v>
      </c>
      <c r="X121" s="115" t="str">
        <f>IF('Payer Participation Data'!BL21=ISBLANK(""),"-",'Payer Participation Data'!BL21)</f>
        <v>-</v>
      </c>
    </row>
    <row r="122" spans="2:24" x14ac:dyDescent="0.35">
      <c r="B122" s="162" t="str">
        <f>IF(ISBLANK('Payer Participation Data'!B22),"-",'Payer Participation Data'!B22)</f>
        <v>-</v>
      </c>
      <c r="C122" s="161" t="str">
        <f>IF(ISBLANK('Payer Participation Data'!C22),"-",'Payer Participation Data'!C22)</f>
        <v>-</v>
      </c>
      <c r="D122" s="163" t="str">
        <f>IF(ISBLANK('Payer Participation Data'!D22),"-",'Payer Participation Data'!D22)</f>
        <v>-</v>
      </c>
      <c r="E122" s="115" t="str">
        <f>IF('Payer Participation Data'!G22=ISBLANK(""),"-",'Payer Participation Data'!G22)</f>
        <v>-</v>
      </c>
      <c r="F122" s="115" t="str">
        <f>IF('Payer Participation Data'!J22=ISBLANK(""),"-",'Payer Participation Data'!J22)</f>
        <v>-</v>
      </c>
      <c r="G122" s="115" t="str">
        <f>IF('Payer Participation Data'!M22=ISBLANK(""),"-",'Payer Participation Data'!M22)</f>
        <v>-</v>
      </c>
      <c r="H122" s="115" t="str">
        <f>IF('Payer Participation Data'!P22=ISBLANK(""),"-",'Payer Participation Data'!P22)</f>
        <v>-</v>
      </c>
      <c r="I122" s="115" t="str">
        <f>IF('Payer Participation Data'!S22=ISBLANK(""),"-",'Payer Participation Data'!S22)</f>
        <v>-</v>
      </c>
      <c r="J122" s="115" t="str">
        <f>IF('Payer Participation Data'!V22=ISBLANK(""),"-",'Payer Participation Data'!V22)</f>
        <v>-</v>
      </c>
      <c r="K122" s="115" t="str">
        <f>IF('Payer Participation Data'!Y22=ISBLANK(""),"-",'Payer Participation Data'!Y22)</f>
        <v>-</v>
      </c>
      <c r="L122" s="115" t="str">
        <f>IF('Payer Participation Data'!AB22=ISBLANK(""),"-",'Payer Participation Data'!AB22)</f>
        <v>-</v>
      </c>
      <c r="M122" s="115" t="str">
        <f>IF('Payer Participation Data'!AE22=ISBLANK(""),"-",'Payer Participation Data'!AE22)</f>
        <v>-</v>
      </c>
      <c r="N122" s="115" t="str">
        <f>IF('Payer Participation Data'!AH22=ISBLANK(""),"-",'Payer Participation Data'!AH22)</f>
        <v>-</v>
      </c>
      <c r="O122" s="115" t="str">
        <f>IF('Payer Participation Data'!AK22=ISBLANK(""),"-",'Payer Participation Data'!AK22)</f>
        <v>-</v>
      </c>
      <c r="P122" s="115" t="str">
        <f>IF('Payer Participation Data'!AN22=ISBLANK(""),"-",'Payer Participation Data'!AN22)</f>
        <v>-</v>
      </c>
      <c r="Q122" s="115" t="str">
        <f>IF('Payer Participation Data'!AQ22=ISBLANK(""),"-",'Payer Participation Data'!AQ22)</f>
        <v>-</v>
      </c>
      <c r="R122" s="115" t="str">
        <f>IF('Payer Participation Data'!AT22=ISBLANK(""),"-",'Payer Participation Data'!AT22)</f>
        <v>-</v>
      </c>
      <c r="S122" s="115" t="str">
        <f>IF('Payer Participation Data'!AW22=ISBLANK(""),"-",'Payer Participation Data'!AW22)</f>
        <v>-</v>
      </c>
      <c r="T122" s="115" t="str">
        <f>IF('Payer Participation Data'!AZ22=ISBLANK(""),"-",'Payer Participation Data'!AZ22)</f>
        <v>-</v>
      </c>
      <c r="U122" s="115" t="str">
        <f>IF('Payer Participation Data'!BC22=ISBLANK(""),"-",'Payer Participation Data'!BC22)</f>
        <v>-</v>
      </c>
      <c r="V122" s="115" t="str">
        <f>IF('Payer Participation Data'!BF22=ISBLANK(""),"-",'Payer Participation Data'!BF22)</f>
        <v>-</v>
      </c>
      <c r="W122" s="115" t="str">
        <f>IF('Payer Participation Data'!BI22=ISBLANK(""),"-",'Payer Participation Data'!BI22)</f>
        <v>-</v>
      </c>
      <c r="X122" s="115" t="str">
        <f>IF('Payer Participation Data'!BL22=ISBLANK(""),"-",'Payer Participation Data'!BL22)</f>
        <v>-</v>
      </c>
    </row>
    <row r="123" spans="2:24" x14ac:dyDescent="0.35">
      <c r="B123" s="162" t="str">
        <f>IF(ISBLANK('Payer Participation Data'!B23),"-",'Payer Participation Data'!B23)</f>
        <v>-</v>
      </c>
      <c r="C123" s="161" t="str">
        <f>IF(ISBLANK('Payer Participation Data'!C23),"-",'Payer Participation Data'!C23)</f>
        <v>-</v>
      </c>
      <c r="D123" s="163" t="str">
        <f>IF(ISBLANK('Payer Participation Data'!D23),"-",'Payer Participation Data'!D23)</f>
        <v>-</v>
      </c>
      <c r="E123" s="115" t="str">
        <f>IF('Payer Participation Data'!G23=ISBLANK(""),"-",'Payer Participation Data'!G23)</f>
        <v>-</v>
      </c>
      <c r="F123" s="115" t="str">
        <f>IF('Payer Participation Data'!J23=ISBLANK(""),"-",'Payer Participation Data'!J23)</f>
        <v>-</v>
      </c>
      <c r="G123" s="115" t="str">
        <f>IF('Payer Participation Data'!M23=ISBLANK(""),"-",'Payer Participation Data'!M23)</f>
        <v>-</v>
      </c>
      <c r="H123" s="115" t="str">
        <f>IF('Payer Participation Data'!P23=ISBLANK(""),"-",'Payer Participation Data'!P23)</f>
        <v>-</v>
      </c>
      <c r="I123" s="115" t="str">
        <f>IF('Payer Participation Data'!S23=ISBLANK(""),"-",'Payer Participation Data'!S23)</f>
        <v>-</v>
      </c>
      <c r="J123" s="115" t="str">
        <f>IF('Payer Participation Data'!V23=ISBLANK(""),"-",'Payer Participation Data'!V23)</f>
        <v>-</v>
      </c>
      <c r="K123" s="115" t="str">
        <f>IF('Payer Participation Data'!Y23=ISBLANK(""),"-",'Payer Participation Data'!Y23)</f>
        <v>-</v>
      </c>
      <c r="L123" s="115" t="str">
        <f>IF('Payer Participation Data'!AB23=ISBLANK(""),"-",'Payer Participation Data'!AB23)</f>
        <v>-</v>
      </c>
      <c r="M123" s="115" t="str">
        <f>IF('Payer Participation Data'!AE23=ISBLANK(""),"-",'Payer Participation Data'!AE23)</f>
        <v>-</v>
      </c>
      <c r="N123" s="115" t="str">
        <f>IF('Payer Participation Data'!AH23=ISBLANK(""),"-",'Payer Participation Data'!AH23)</f>
        <v>-</v>
      </c>
      <c r="O123" s="115" t="str">
        <f>IF('Payer Participation Data'!AK23=ISBLANK(""),"-",'Payer Participation Data'!AK23)</f>
        <v>-</v>
      </c>
      <c r="P123" s="115" t="str">
        <f>IF('Payer Participation Data'!AN23=ISBLANK(""),"-",'Payer Participation Data'!AN23)</f>
        <v>-</v>
      </c>
      <c r="Q123" s="115" t="str">
        <f>IF('Payer Participation Data'!AQ23=ISBLANK(""),"-",'Payer Participation Data'!AQ23)</f>
        <v>-</v>
      </c>
      <c r="R123" s="115" t="str">
        <f>IF('Payer Participation Data'!AT23=ISBLANK(""),"-",'Payer Participation Data'!AT23)</f>
        <v>-</v>
      </c>
      <c r="S123" s="115" t="str">
        <f>IF('Payer Participation Data'!AW23=ISBLANK(""),"-",'Payer Participation Data'!AW23)</f>
        <v>-</v>
      </c>
      <c r="T123" s="115" t="str">
        <f>IF('Payer Participation Data'!AZ23=ISBLANK(""),"-",'Payer Participation Data'!AZ23)</f>
        <v>-</v>
      </c>
      <c r="U123" s="115" t="str">
        <f>IF('Payer Participation Data'!BC23=ISBLANK(""),"-",'Payer Participation Data'!BC23)</f>
        <v>-</v>
      </c>
      <c r="V123" s="115" t="str">
        <f>IF('Payer Participation Data'!BF23=ISBLANK(""),"-",'Payer Participation Data'!BF23)</f>
        <v>-</v>
      </c>
      <c r="W123" s="115" t="str">
        <f>IF('Payer Participation Data'!BI23=ISBLANK(""),"-",'Payer Participation Data'!BI23)</f>
        <v>-</v>
      </c>
      <c r="X123" s="115" t="str">
        <f>IF('Payer Participation Data'!BL23=ISBLANK(""),"-",'Payer Participation Data'!BL23)</f>
        <v>-</v>
      </c>
    </row>
    <row r="124" spans="2:24" x14ac:dyDescent="0.35">
      <c r="B124" s="162" t="str">
        <f>IF(ISBLANK('Payer Participation Data'!B24),"-",'Payer Participation Data'!B24)</f>
        <v>-</v>
      </c>
      <c r="C124" s="161" t="str">
        <f>IF(ISBLANK('Payer Participation Data'!C24),"-",'Payer Participation Data'!C24)</f>
        <v>-</v>
      </c>
      <c r="D124" s="163" t="str">
        <f>IF(ISBLANK('Payer Participation Data'!D24),"-",'Payer Participation Data'!D24)</f>
        <v>-</v>
      </c>
      <c r="E124" s="115" t="str">
        <f>IF('Payer Participation Data'!G24=ISBLANK(""),"-",'Payer Participation Data'!G24)</f>
        <v>-</v>
      </c>
      <c r="F124" s="115" t="str">
        <f>IF('Payer Participation Data'!J24=ISBLANK(""),"-",'Payer Participation Data'!J24)</f>
        <v>-</v>
      </c>
      <c r="G124" s="115" t="str">
        <f>IF('Payer Participation Data'!M24=ISBLANK(""),"-",'Payer Participation Data'!M24)</f>
        <v>-</v>
      </c>
      <c r="H124" s="115" t="str">
        <f>IF('Payer Participation Data'!P24=ISBLANK(""),"-",'Payer Participation Data'!P24)</f>
        <v>-</v>
      </c>
      <c r="I124" s="115" t="str">
        <f>IF('Payer Participation Data'!S24=ISBLANK(""),"-",'Payer Participation Data'!S24)</f>
        <v>-</v>
      </c>
      <c r="J124" s="115" t="str">
        <f>IF('Payer Participation Data'!V24=ISBLANK(""),"-",'Payer Participation Data'!V24)</f>
        <v>-</v>
      </c>
      <c r="K124" s="115" t="str">
        <f>IF('Payer Participation Data'!Y24=ISBLANK(""),"-",'Payer Participation Data'!Y24)</f>
        <v>-</v>
      </c>
      <c r="L124" s="115" t="str">
        <f>IF('Payer Participation Data'!AB24=ISBLANK(""),"-",'Payer Participation Data'!AB24)</f>
        <v>-</v>
      </c>
      <c r="M124" s="115" t="str">
        <f>IF('Payer Participation Data'!AE24=ISBLANK(""),"-",'Payer Participation Data'!AE24)</f>
        <v>-</v>
      </c>
      <c r="N124" s="115" t="str">
        <f>IF('Payer Participation Data'!AH24=ISBLANK(""),"-",'Payer Participation Data'!AH24)</f>
        <v>-</v>
      </c>
      <c r="O124" s="115" t="str">
        <f>IF('Payer Participation Data'!AK24=ISBLANK(""),"-",'Payer Participation Data'!AK24)</f>
        <v>-</v>
      </c>
      <c r="P124" s="115" t="str">
        <f>IF('Payer Participation Data'!AN24=ISBLANK(""),"-",'Payer Participation Data'!AN24)</f>
        <v>-</v>
      </c>
      <c r="Q124" s="115" t="str">
        <f>IF('Payer Participation Data'!AQ24=ISBLANK(""),"-",'Payer Participation Data'!AQ24)</f>
        <v>-</v>
      </c>
      <c r="R124" s="115" t="str">
        <f>IF('Payer Participation Data'!AT24=ISBLANK(""),"-",'Payer Participation Data'!AT24)</f>
        <v>-</v>
      </c>
      <c r="S124" s="115" t="str">
        <f>IF('Payer Participation Data'!AW24=ISBLANK(""),"-",'Payer Participation Data'!AW24)</f>
        <v>-</v>
      </c>
      <c r="T124" s="115" t="str">
        <f>IF('Payer Participation Data'!AZ24=ISBLANK(""),"-",'Payer Participation Data'!AZ24)</f>
        <v>-</v>
      </c>
      <c r="U124" s="115" t="str">
        <f>IF('Payer Participation Data'!BC24=ISBLANK(""),"-",'Payer Participation Data'!BC24)</f>
        <v>-</v>
      </c>
      <c r="V124" s="115" t="str">
        <f>IF('Payer Participation Data'!BF24=ISBLANK(""),"-",'Payer Participation Data'!BF24)</f>
        <v>-</v>
      </c>
      <c r="W124" s="115" t="str">
        <f>IF('Payer Participation Data'!BI24=ISBLANK(""),"-",'Payer Participation Data'!BI24)</f>
        <v>-</v>
      </c>
      <c r="X124" s="115" t="str">
        <f>IF('Payer Participation Data'!BL24=ISBLANK(""),"-",'Payer Participation Data'!BL24)</f>
        <v>-</v>
      </c>
    </row>
    <row r="125" spans="2:24" x14ac:dyDescent="0.35">
      <c r="B125" s="162" t="str">
        <f>IF(ISBLANK('Payer Participation Data'!B25),"-",'Payer Participation Data'!B25)</f>
        <v>-</v>
      </c>
      <c r="C125" s="161" t="str">
        <f>IF(ISBLANK('Payer Participation Data'!C25),"-",'Payer Participation Data'!C25)</f>
        <v>-</v>
      </c>
      <c r="D125" s="163" t="str">
        <f>IF(ISBLANK('Payer Participation Data'!D25),"-",'Payer Participation Data'!D25)</f>
        <v>-</v>
      </c>
      <c r="E125" s="115" t="str">
        <f>IF('Payer Participation Data'!G25=ISBLANK(""),"-",'Payer Participation Data'!G25)</f>
        <v>-</v>
      </c>
      <c r="F125" s="115" t="str">
        <f>IF('Payer Participation Data'!J25=ISBLANK(""),"-",'Payer Participation Data'!J25)</f>
        <v>-</v>
      </c>
      <c r="G125" s="115" t="str">
        <f>IF('Payer Participation Data'!M25=ISBLANK(""),"-",'Payer Participation Data'!M25)</f>
        <v>-</v>
      </c>
      <c r="H125" s="115" t="str">
        <f>IF('Payer Participation Data'!P25=ISBLANK(""),"-",'Payer Participation Data'!P25)</f>
        <v>-</v>
      </c>
      <c r="I125" s="115" t="str">
        <f>IF('Payer Participation Data'!S25=ISBLANK(""),"-",'Payer Participation Data'!S25)</f>
        <v>-</v>
      </c>
      <c r="J125" s="115" t="str">
        <f>IF('Payer Participation Data'!V25=ISBLANK(""),"-",'Payer Participation Data'!V25)</f>
        <v>-</v>
      </c>
      <c r="K125" s="115" t="str">
        <f>IF('Payer Participation Data'!Y25=ISBLANK(""),"-",'Payer Participation Data'!Y25)</f>
        <v>-</v>
      </c>
      <c r="L125" s="115" t="str">
        <f>IF('Payer Participation Data'!AB25=ISBLANK(""),"-",'Payer Participation Data'!AB25)</f>
        <v>-</v>
      </c>
      <c r="M125" s="115" t="str">
        <f>IF('Payer Participation Data'!AE25=ISBLANK(""),"-",'Payer Participation Data'!AE25)</f>
        <v>-</v>
      </c>
      <c r="N125" s="115" t="str">
        <f>IF('Payer Participation Data'!AH25=ISBLANK(""),"-",'Payer Participation Data'!AH25)</f>
        <v>-</v>
      </c>
      <c r="O125" s="115" t="str">
        <f>IF('Payer Participation Data'!AK25=ISBLANK(""),"-",'Payer Participation Data'!AK25)</f>
        <v>-</v>
      </c>
      <c r="P125" s="115" t="str">
        <f>IF('Payer Participation Data'!AN25=ISBLANK(""),"-",'Payer Participation Data'!AN25)</f>
        <v>-</v>
      </c>
      <c r="Q125" s="115" t="str">
        <f>IF('Payer Participation Data'!AQ25=ISBLANK(""),"-",'Payer Participation Data'!AQ25)</f>
        <v>-</v>
      </c>
      <c r="R125" s="115" t="str">
        <f>IF('Payer Participation Data'!AT25=ISBLANK(""),"-",'Payer Participation Data'!AT25)</f>
        <v>-</v>
      </c>
      <c r="S125" s="115" t="str">
        <f>IF('Payer Participation Data'!AW25=ISBLANK(""),"-",'Payer Participation Data'!AW25)</f>
        <v>-</v>
      </c>
      <c r="T125" s="115" t="str">
        <f>IF('Payer Participation Data'!AZ25=ISBLANK(""),"-",'Payer Participation Data'!AZ25)</f>
        <v>-</v>
      </c>
      <c r="U125" s="115" t="str">
        <f>IF('Payer Participation Data'!BC25=ISBLANK(""),"-",'Payer Participation Data'!BC25)</f>
        <v>-</v>
      </c>
      <c r="V125" s="115" t="str">
        <f>IF('Payer Participation Data'!BF25=ISBLANK(""),"-",'Payer Participation Data'!BF25)</f>
        <v>-</v>
      </c>
      <c r="W125" s="115" t="str">
        <f>IF('Payer Participation Data'!BI25=ISBLANK(""),"-",'Payer Participation Data'!BI25)</f>
        <v>-</v>
      </c>
      <c r="X125" s="115" t="str">
        <f>IF('Payer Participation Data'!BL25=ISBLANK(""),"-",'Payer Participation Data'!BL25)</f>
        <v>-</v>
      </c>
    </row>
    <row r="126" spans="2:24" x14ac:dyDescent="0.35">
      <c r="B126" s="162" t="str">
        <f>IF(ISBLANK('Payer Participation Data'!B26),"-",'Payer Participation Data'!B26)</f>
        <v>-</v>
      </c>
      <c r="C126" s="161" t="str">
        <f>IF(ISBLANK('Payer Participation Data'!C26),"-",'Payer Participation Data'!C26)</f>
        <v>-</v>
      </c>
      <c r="D126" s="163" t="str">
        <f>IF(ISBLANK('Payer Participation Data'!D26),"-",'Payer Participation Data'!D26)</f>
        <v>-</v>
      </c>
      <c r="E126" s="115" t="str">
        <f>IF('Payer Participation Data'!G26=ISBLANK(""),"-",'Payer Participation Data'!G26)</f>
        <v>-</v>
      </c>
      <c r="F126" s="115" t="str">
        <f>IF('Payer Participation Data'!J26=ISBLANK(""),"-",'Payer Participation Data'!J26)</f>
        <v>-</v>
      </c>
      <c r="G126" s="115" t="str">
        <f>IF('Payer Participation Data'!M26=ISBLANK(""),"-",'Payer Participation Data'!M26)</f>
        <v>-</v>
      </c>
      <c r="H126" s="115" t="str">
        <f>IF('Payer Participation Data'!P26=ISBLANK(""),"-",'Payer Participation Data'!P26)</f>
        <v>-</v>
      </c>
      <c r="I126" s="115" t="str">
        <f>IF('Payer Participation Data'!S26=ISBLANK(""),"-",'Payer Participation Data'!S26)</f>
        <v>-</v>
      </c>
      <c r="J126" s="115" t="str">
        <f>IF('Payer Participation Data'!V26=ISBLANK(""),"-",'Payer Participation Data'!V26)</f>
        <v>-</v>
      </c>
      <c r="K126" s="115" t="str">
        <f>IF('Payer Participation Data'!Y26=ISBLANK(""),"-",'Payer Participation Data'!Y26)</f>
        <v>-</v>
      </c>
      <c r="L126" s="115" t="str">
        <f>IF('Payer Participation Data'!AB26=ISBLANK(""),"-",'Payer Participation Data'!AB26)</f>
        <v>-</v>
      </c>
      <c r="M126" s="115" t="str">
        <f>IF('Payer Participation Data'!AE26=ISBLANK(""),"-",'Payer Participation Data'!AE26)</f>
        <v>-</v>
      </c>
      <c r="N126" s="115" t="str">
        <f>IF('Payer Participation Data'!AH26=ISBLANK(""),"-",'Payer Participation Data'!AH26)</f>
        <v>-</v>
      </c>
      <c r="O126" s="115" t="str">
        <f>IF('Payer Participation Data'!AK26=ISBLANK(""),"-",'Payer Participation Data'!AK26)</f>
        <v>-</v>
      </c>
      <c r="P126" s="115" t="str">
        <f>IF('Payer Participation Data'!AN26=ISBLANK(""),"-",'Payer Participation Data'!AN26)</f>
        <v>-</v>
      </c>
      <c r="Q126" s="115" t="str">
        <f>IF('Payer Participation Data'!AQ26=ISBLANK(""),"-",'Payer Participation Data'!AQ26)</f>
        <v>-</v>
      </c>
      <c r="R126" s="115" t="str">
        <f>IF('Payer Participation Data'!AT26=ISBLANK(""),"-",'Payer Participation Data'!AT26)</f>
        <v>-</v>
      </c>
      <c r="S126" s="115" t="str">
        <f>IF('Payer Participation Data'!AW26=ISBLANK(""),"-",'Payer Participation Data'!AW26)</f>
        <v>-</v>
      </c>
      <c r="T126" s="115" t="str">
        <f>IF('Payer Participation Data'!AZ26=ISBLANK(""),"-",'Payer Participation Data'!AZ26)</f>
        <v>-</v>
      </c>
      <c r="U126" s="115" t="str">
        <f>IF('Payer Participation Data'!BC26=ISBLANK(""),"-",'Payer Participation Data'!BC26)</f>
        <v>-</v>
      </c>
      <c r="V126" s="115" t="str">
        <f>IF('Payer Participation Data'!BF26=ISBLANK(""),"-",'Payer Participation Data'!BF26)</f>
        <v>-</v>
      </c>
      <c r="W126" s="115" t="str">
        <f>IF('Payer Participation Data'!BI26=ISBLANK(""),"-",'Payer Participation Data'!BI26)</f>
        <v>-</v>
      </c>
      <c r="X126" s="115" t="str">
        <f>IF('Payer Participation Data'!BL26=ISBLANK(""),"-",'Payer Participation Data'!BL26)</f>
        <v>-</v>
      </c>
    </row>
    <row r="127" spans="2:24" x14ac:dyDescent="0.35">
      <c r="B127" s="162" t="str">
        <f>IF(ISBLANK('Payer Participation Data'!B27),"-",'Payer Participation Data'!B27)</f>
        <v>-</v>
      </c>
      <c r="C127" s="161" t="str">
        <f>IF(ISBLANK('Payer Participation Data'!C27),"-",'Payer Participation Data'!C27)</f>
        <v>-</v>
      </c>
      <c r="D127" s="163" t="str">
        <f>IF(ISBLANK('Payer Participation Data'!D27),"-",'Payer Participation Data'!D27)</f>
        <v>-</v>
      </c>
      <c r="E127" s="115" t="str">
        <f>IF('Payer Participation Data'!G27=ISBLANK(""),"-",'Payer Participation Data'!G27)</f>
        <v>-</v>
      </c>
      <c r="F127" s="115" t="str">
        <f>IF('Payer Participation Data'!J27=ISBLANK(""),"-",'Payer Participation Data'!J27)</f>
        <v>-</v>
      </c>
      <c r="G127" s="115" t="str">
        <f>IF('Payer Participation Data'!M27=ISBLANK(""),"-",'Payer Participation Data'!M27)</f>
        <v>-</v>
      </c>
      <c r="H127" s="115" t="str">
        <f>IF('Payer Participation Data'!P27=ISBLANK(""),"-",'Payer Participation Data'!P27)</f>
        <v>-</v>
      </c>
      <c r="I127" s="115" t="str">
        <f>IF('Payer Participation Data'!S27=ISBLANK(""),"-",'Payer Participation Data'!S27)</f>
        <v>-</v>
      </c>
      <c r="J127" s="115" t="str">
        <f>IF('Payer Participation Data'!V27=ISBLANK(""),"-",'Payer Participation Data'!V27)</f>
        <v>-</v>
      </c>
      <c r="K127" s="115" t="str">
        <f>IF('Payer Participation Data'!Y27=ISBLANK(""),"-",'Payer Participation Data'!Y27)</f>
        <v>-</v>
      </c>
      <c r="L127" s="115" t="str">
        <f>IF('Payer Participation Data'!AB27=ISBLANK(""),"-",'Payer Participation Data'!AB27)</f>
        <v>-</v>
      </c>
      <c r="M127" s="115" t="str">
        <f>IF('Payer Participation Data'!AE27=ISBLANK(""),"-",'Payer Participation Data'!AE27)</f>
        <v>-</v>
      </c>
      <c r="N127" s="115" t="str">
        <f>IF('Payer Participation Data'!AH27=ISBLANK(""),"-",'Payer Participation Data'!AH27)</f>
        <v>-</v>
      </c>
      <c r="O127" s="115" t="str">
        <f>IF('Payer Participation Data'!AK27=ISBLANK(""),"-",'Payer Participation Data'!AK27)</f>
        <v>-</v>
      </c>
      <c r="P127" s="115" t="str">
        <f>IF('Payer Participation Data'!AN27=ISBLANK(""),"-",'Payer Participation Data'!AN27)</f>
        <v>-</v>
      </c>
      <c r="Q127" s="115" t="str">
        <f>IF('Payer Participation Data'!AQ27=ISBLANK(""),"-",'Payer Participation Data'!AQ27)</f>
        <v>-</v>
      </c>
      <c r="R127" s="115" t="str">
        <f>IF('Payer Participation Data'!AT27=ISBLANK(""),"-",'Payer Participation Data'!AT27)</f>
        <v>-</v>
      </c>
      <c r="S127" s="115" t="str">
        <f>IF('Payer Participation Data'!AW27=ISBLANK(""),"-",'Payer Participation Data'!AW27)</f>
        <v>-</v>
      </c>
      <c r="T127" s="115" t="str">
        <f>IF('Payer Participation Data'!AZ27=ISBLANK(""),"-",'Payer Participation Data'!AZ27)</f>
        <v>-</v>
      </c>
      <c r="U127" s="115" t="str">
        <f>IF('Payer Participation Data'!BC27=ISBLANK(""),"-",'Payer Participation Data'!BC27)</f>
        <v>-</v>
      </c>
      <c r="V127" s="115" t="str">
        <f>IF('Payer Participation Data'!BF27=ISBLANK(""),"-",'Payer Participation Data'!BF27)</f>
        <v>-</v>
      </c>
      <c r="W127" s="115" t="str">
        <f>IF('Payer Participation Data'!BI27=ISBLANK(""),"-",'Payer Participation Data'!BI27)</f>
        <v>-</v>
      </c>
      <c r="X127" s="115" t="str">
        <f>IF('Payer Participation Data'!BL27=ISBLANK(""),"-",'Payer Participation Data'!BL27)</f>
        <v>-</v>
      </c>
    </row>
    <row r="128" spans="2:24" x14ac:dyDescent="0.35">
      <c r="B128" s="162" t="str">
        <f>IF(ISBLANK('Payer Participation Data'!B28),"-",'Payer Participation Data'!B28)</f>
        <v>-</v>
      </c>
      <c r="C128" s="161" t="str">
        <f>IF(ISBLANK('Payer Participation Data'!C28),"-",'Payer Participation Data'!C28)</f>
        <v>-</v>
      </c>
      <c r="D128" s="163" t="str">
        <f>IF(ISBLANK('Payer Participation Data'!D28),"-",'Payer Participation Data'!D28)</f>
        <v>-</v>
      </c>
      <c r="E128" s="115" t="str">
        <f>IF('Payer Participation Data'!G28=ISBLANK(""),"-",'Payer Participation Data'!G28)</f>
        <v>-</v>
      </c>
      <c r="F128" s="115" t="str">
        <f>IF('Payer Participation Data'!J28=ISBLANK(""),"-",'Payer Participation Data'!J28)</f>
        <v>-</v>
      </c>
      <c r="G128" s="115" t="str">
        <f>IF('Payer Participation Data'!M28=ISBLANK(""),"-",'Payer Participation Data'!M28)</f>
        <v>-</v>
      </c>
      <c r="H128" s="115" t="str">
        <f>IF('Payer Participation Data'!P28=ISBLANK(""),"-",'Payer Participation Data'!P28)</f>
        <v>-</v>
      </c>
      <c r="I128" s="115" t="str">
        <f>IF('Payer Participation Data'!S28=ISBLANK(""),"-",'Payer Participation Data'!S28)</f>
        <v>-</v>
      </c>
      <c r="J128" s="115" t="str">
        <f>IF('Payer Participation Data'!V28=ISBLANK(""),"-",'Payer Participation Data'!V28)</f>
        <v>-</v>
      </c>
      <c r="K128" s="115" t="str">
        <f>IF('Payer Participation Data'!Y28=ISBLANK(""),"-",'Payer Participation Data'!Y28)</f>
        <v>-</v>
      </c>
      <c r="L128" s="115" t="str">
        <f>IF('Payer Participation Data'!AB28=ISBLANK(""),"-",'Payer Participation Data'!AB28)</f>
        <v>-</v>
      </c>
      <c r="M128" s="115" t="str">
        <f>IF('Payer Participation Data'!AE28=ISBLANK(""),"-",'Payer Participation Data'!AE28)</f>
        <v>-</v>
      </c>
      <c r="N128" s="115" t="str">
        <f>IF('Payer Participation Data'!AH28=ISBLANK(""),"-",'Payer Participation Data'!AH28)</f>
        <v>-</v>
      </c>
      <c r="O128" s="115" t="str">
        <f>IF('Payer Participation Data'!AK28=ISBLANK(""),"-",'Payer Participation Data'!AK28)</f>
        <v>-</v>
      </c>
      <c r="P128" s="115" t="str">
        <f>IF('Payer Participation Data'!AN28=ISBLANK(""),"-",'Payer Participation Data'!AN28)</f>
        <v>-</v>
      </c>
      <c r="Q128" s="115" t="str">
        <f>IF('Payer Participation Data'!AQ28=ISBLANK(""),"-",'Payer Participation Data'!AQ28)</f>
        <v>-</v>
      </c>
      <c r="R128" s="115" t="str">
        <f>IF('Payer Participation Data'!AT28=ISBLANK(""),"-",'Payer Participation Data'!AT28)</f>
        <v>-</v>
      </c>
      <c r="S128" s="115" t="str">
        <f>IF('Payer Participation Data'!AW28=ISBLANK(""),"-",'Payer Participation Data'!AW28)</f>
        <v>-</v>
      </c>
      <c r="T128" s="115" t="str">
        <f>IF('Payer Participation Data'!AZ28=ISBLANK(""),"-",'Payer Participation Data'!AZ28)</f>
        <v>-</v>
      </c>
      <c r="U128" s="115" t="str">
        <f>IF('Payer Participation Data'!BC28=ISBLANK(""),"-",'Payer Participation Data'!BC28)</f>
        <v>-</v>
      </c>
      <c r="V128" s="115" t="str">
        <f>IF('Payer Participation Data'!BF28=ISBLANK(""),"-",'Payer Participation Data'!BF28)</f>
        <v>-</v>
      </c>
      <c r="W128" s="115" t="str">
        <f>IF('Payer Participation Data'!BI28=ISBLANK(""),"-",'Payer Participation Data'!BI28)</f>
        <v>-</v>
      </c>
      <c r="X128" s="115" t="str">
        <f>IF('Payer Participation Data'!BL28=ISBLANK(""),"-",'Payer Participation Data'!BL28)</f>
        <v>-</v>
      </c>
    </row>
    <row r="129" spans="2:24" x14ac:dyDescent="0.35">
      <c r="B129" s="162" t="str">
        <f>IF(ISBLANK('Payer Participation Data'!B29),"-",'Payer Participation Data'!B29)</f>
        <v>-</v>
      </c>
      <c r="C129" s="161" t="str">
        <f>IF(ISBLANK('Payer Participation Data'!C29),"-",'Payer Participation Data'!C29)</f>
        <v>-</v>
      </c>
      <c r="D129" s="163" t="str">
        <f>IF(ISBLANK('Payer Participation Data'!D29),"-",'Payer Participation Data'!D29)</f>
        <v>-</v>
      </c>
      <c r="E129" s="115" t="str">
        <f>IF('Payer Participation Data'!G29=ISBLANK(""),"-",'Payer Participation Data'!G29)</f>
        <v>-</v>
      </c>
      <c r="F129" s="115" t="str">
        <f>IF('Payer Participation Data'!J29=ISBLANK(""),"-",'Payer Participation Data'!J29)</f>
        <v>-</v>
      </c>
      <c r="G129" s="115" t="str">
        <f>IF('Payer Participation Data'!M29=ISBLANK(""),"-",'Payer Participation Data'!M29)</f>
        <v>-</v>
      </c>
      <c r="H129" s="115" t="str">
        <f>IF('Payer Participation Data'!P29=ISBLANK(""),"-",'Payer Participation Data'!P29)</f>
        <v>-</v>
      </c>
      <c r="I129" s="115" t="str">
        <f>IF('Payer Participation Data'!S29=ISBLANK(""),"-",'Payer Participation Data'!S29)</f>
        <v>-</v>
      </c>
      <c r="J129" s="115" t="str">
        <f>IF('Payer Participation Data'!V29=ISBLANK(""),"-",'Payer Participation Data'!V29)</f>
        <v>-</v>
      </c>
      <c r="K129" s="115" t="str">
        <f>IF('Payer Participation Data'!Y29=ISBLANK(""),"-",'Payer Participation Data'!Y29)</f>
        <v>-</v>
      </c>
      <c r="L129" s="115" t="str">
        <f>IF('Payer Participation Data'!AB29=ISBLANK(""),"-",'Payer Participation Data'!AB29)</f>
        <v>-</v>
      </c>
      <c r="M129" s="115" t="str">
        <f>IF('Payer Participation Data'!AE29=ISBLANK(""),"-",'Payer Participation Data'!AE29)</f>
        <v>-</v>
      </c>
      <c r="N129" s="115" t="str">
        <f>IF('Payer Participation Data'!AH29=ISBLANK(""),"-",'Payer Participation Data'!AH29)</f>
        <v>-</v>
      </c>
      <c r="O129" s="115" t="str">
        <f>IF('Payer Participation Data'!AK29=ISBLANK(""),"-",'Payer Participation Data'!AK29)</f>
        <v>-</v>
      </c>
      <c r="P129" s="115" t="str">
        <f>IF('Payer Participation Data'!AN29=ISBLANK(""),"-",'Payer Participation Data'!AN29)</f>
        <v>-</v>
      </c>
      <c r="Q129" s="115" t="str">
        <f>IF('Payer Participation Data'!AQ29=ISBLANK(""),"-",'Payer Participation Data'!AQ29)</f>
        <v>-</v>
      </c>
      <c r="R129" s="115" t="str">
        <f>IF('Payer Participation Data'!AT29=ISBLANK(""),"-",'Payer Participation Data'!AT29)</f>
        <v>-</v>
      </c>
      <c r="S129" s="115" t="str">
        <f>IF('Payer Participation Data'!AW29=ISBLANK(""),"-",'Payer Participation Data'!AW29)</f>
        <v>-</v>
      </c>
      <c r="T129" s="115" t="str">
        <f>IF('Payer Participation Data'!AZ29=ISBLANK(""),"-",'Payer Participation Data'!AZ29)</f>
        <v>-</v>
      </c>
      <c r="U129" s="115" t="str">
        <f>IF('Payer Participation Data'!BC29=ISBLANK(""),"-",'Payer Participation Data'!BC29)</f>
        <v>-</v>
      </c>
      <c r="V129" s="115" t="str">
        <f>IF('Payer Participation Data'!BF29=ISBLANK(""),"-",'Payer Participation Data'!BF29)</f>
        <v>-</v>
      </c>
      <c r="W129" s="115" t="str">
        <f>IF('Payer Participation Data'!BI29=ISBLANK(""),"-",'Payer Participation Data'!BI29)</f>
        <v>-</v>
      </c>
      <c r="X129" s="115" t="str">
        <f>IF('Payer Participation Data'!BL29=ISBLANK(""),"-",'Payer Participation Data'!BL29)</f>
        <v>-</v>
      </c>
    </row>
    <row r="130" spans="2:24" x14ac:dyDescent="0.35">
      <c r="B130" s="162" t="str">
        <f>IF(ISBLANK('Payer Participation Data'!B30),"-",'Payer Participation Data'!B30)</f>
        <v>-</v>
      </c>
      <c r="C130" s="161" t="str">
        <f>IF(ISBLANK('Payer Participation Data'!C30),"-",'Payer Participation Data'!C30)</f>
        <v>-</v>
      </c>
      <c r="D130" s="163" t="str">
        <f>IF(ISBLANK('Payer Participation Data'!D30),"-",'Payer Participation Data'!D30)</f>
        <v>-</v>
      </c>
      <c r="E130" s="115" t="str">
        <f>IF('Payer Participation Data'!G30=ISBLANK(""),"-",'Payer Participation Data'!G30)</f>
        <v>-</v>
      </c>
      <c r="F130" s="115" t="str">
        <f>IF('Payer Participation Data'!J30=ISBLANK(""),"-",'Payer Participation Data'!J30)</f>
        <v>-</v>
      </c>
      <c r="G130" s="115" t="str">
        <f>IF('Payer Participation Data'!M30=ISBLANK(""),"-",'Payer Participation Data'!M30)</f>
        <v>-</v>
      </c>
      <c r="H130" s="115" t="str">
        <f>IF('Payer Participation Data'!P30=ISBLANK(""),"-",'Payer Participation Data'!P30)</f>
        <v>-</v>
      </c>
      <c r="I130" s="115" t="str">
        <f>IF('Payer Participation Data'!S30=ISBLANK(""),"-",'Payer Participation Data'!S30)</f>
        <v>-</v>
      </c>
      <c r="J130" s="115" t="str">
        <f>IF('Payer Participation Data'!V30=ISBLANK(""),"-",'Payer Participation Data'!V30)</f>
        <v>-</v>
      </c>
      <c r="K130" s="115" t="str">
        <f>IF('Payer Participation Data'!Y30=ISBLANK(""),"-",'Payer Participation Data'!Y30)</f>
        <v>-</v>
      </c>
      <c r="L130" s="115" t="str">
        <f>IF('Payer Participation Data'!AB30=ISBLANK(""),"-",'Payer Participation Data'!AB30)</f>
        <v>-</v>
      </c>
      <c r="M130" s="115" t="str">
        <f>IF('Payer Participation Data'!AE30=ISBLANK(""),"-",'Payer Participation Data'!AE30)</f>
        <v>-</v>
      </c>
      <c r="N130" s="115" t="str">
        <f>IF('Payer Participation Data'!AH30=ISBLANK(""),"-",'Payer Participation Data'!AH30)</f>
        <v>-</v>
      </c>
      <c r="O130" s="115" t="str">
        <f>IF('Payer Participation Data'!AK30=ISBLANK(""),"-",'Payer Participation Data'!AK30)</f>
        <v>-</v>
      </c>
      <c r="P130" s="115" t="str">
        <f>IF('Payer Participation Data'!AN30=ISBLANK(""),"-",'Payer Participation Data'!AN30)</f>
        <v>-</v>
      </c>
      <c r="Q130" s="115" t="str">
        <f>IF('Payer Participation Data'!AQ30=ISBLANK(""),"-",'Payer Participation Data'!AQ30)</f>
        <v>-</v>
      </c>
      <c r="R130" s="115" t="str">
        <f>IF('Payer Participation Data'!AT30=ISBLANK(""),"-",'Payer Participation Data'!AT30)</f>
        <v>-</v>
      </c>
      <c r="S130" s="115" t="str">
        <f>IF('Payer Participation Data'!AW30=ISBLANK(""),"-",'Payer Participation Data'!AW30)</f>
        <v>-</v>
      </c>
      <c r="T130" s="115" t="str">
        <f>IF('Payer Participation Data'!AZ30=ISBLANK(""),"-",'Payer Participation Data'!AZ30)</f>
        <v>-</v>
      </c>
      <c r="U130" s="115" t="str">
        <f>IF('Payer Participation Data'!BC30=ISBLANK(""),"-",'Payer Participation Data'!BC30)</f>
        <v>-</v>
      </c>
      <c r="V130" s="115" t="str">
        <f>IF('Payer Participation Data'!BF30=ISBLANK(""),"-",'Payer Participation Data'!BF30)</f>
        <v>-</v>
      </c>
      <c r="W130" s="115" t="str">
        <f>IF('Payer Participation Data'!BI30=ISBLANK(""),"-",'Payer Participation Data'!BI30)</f>
        <v>-</v>
      </c>
      <c r="X130" s="115" t="str">
        <f>IF('Payer Participation Data'!BL30=ISBLANK(""),"-",'Payer Participation Data'!BL30)</f>
        <v>-</v>
      </c>
    </row>
    <row r="131" spans="2:24" x14ac:dyDescent="0.35">
      <c r="B131" s="162" t="str">
        <f>IF(ISBLANK('Payer Participation Data'!B31),"-",'Payer Participation Data'!B31)</f>
        <v>-</v>
      </c>
      <c r="C131" s="161" t="str">
        <f>IF(ISBLANK('Payer Participation Data'!C31),"-",'Payer Participation Data'!C31)</f>
        <v>-</v>
      </c>
      <c r="D131" s="163" t="str">
        <f>IF(ISBLANK('Payer Participation Data'!D31),"-",'Payer Participation Data'!D31)</f>
        <v>-</v>
      </c>
      <c r="E131" s="115" t="str">
        <f>IF('Payer Participation Data'!G31=ISBLANK(""),"-",'Payer Participation Data'!G31)</f>
        <v>-</v>
      </c>
      <c r="F131" s="115" t="str">
        <f>IF('Payer Participation Data'!J31=ISBLANK(""),"-",'Payer Participation Data'!J31)</f>
        <v>-</v>
      </c>
      <c r="G131" s="115" t="str">
        <f>IF('Payer Participation Data'!M31=ISBLANK(""),"-",'Payer Participation Data'!M31)</f>
        <v>-</v>
      </c>
      <c r="H131" s="115" t="str">
        <f>IF('Payer Participation Data'!P31=ISBLANK(""),"-",'Payer Participation Data'!P31)</f>
        <v>-</v>
      </c>
      <c r="I131" s="115" t="str">
        <f>IF('Payer Participation Data'!S31=ISBLANK(""),"-",'Payer Participation Data'!S31)</f>
        <v>-</v>
      </c>
      <c r="J131" s="115" t="str">
        <f>IF('Payer Participation Data'!V31=ISBLANK(""),"-",'Payer Participation Data'!V31)</f>
        <v>-</v>
      </c>
      <c r="K131" s="115" t="str">
        <f>IF('Payer Participation Data'!Y31=ISBLANK(""),"-",'Payer Participation Data'!Y31)</f>
        <v>-</v>
      </c>
      <c r="L131" s="115" t="str">
        <f>IF('Payer Participation Data'!AB31=ISBLANK(""),"-",'Payer Participation Data'!AB31)</f>
        <v>-</v>
      </c>
      <c r="M131" s="115" t="str">
        <f>IF('Payer Participation Data'!AE31=ISBLANK(""),"-",'Payer Participation Data'!AE31)</f>
        <v>-</v>
      </c>
      <c r="N131" s="115" t="str">
        <f>IF('Payer Participation Data'!AH31=ISBLANK(""),"-",'Payer Participation Data'!AH31)</f>
        <v>-</v>
      </c>
      <c r="O131" s="115" t="str">
        <f>IF('Payer Participation Data'!AK31=ISBLANK(""),"-",'Payer Participation Data'!AK31)</f>
        <v>-</v>
      </c>
      <c r="P131" s="115" t="str">
        <f>IF('Payer Participation Data'!AN31=ISBLANK(""),"-",'Payer Participation Data'!AN31)</f>
        <v>-</v>
      </c>
      <c r="Q131" s="115" t="str">
        <f>IF('Payer Participation Data'!AQ31=ISBLANK(""),"-",'Payer Participation Data'!AQ31)</f>
        <v>-</v>
      </c>
      <c r="R131" s="115" t="str">
        <f>IF('Payer Participation Data'!AT31=ISBLANK(""),"-",'Payer Participation Data'!AT31)</f>
        <v>-</v>
      </c>
      <c r="S131" s="115" t="str">
        <f>IF('Payer Participation Data'!AW31=ISBLANK(""),"-",'Payer Participation Data'!AW31)</f>
        <v>-</v>
      </c>
      <c r="T131" s="115" t="str">
        <f>IF('Payer Participation Data'!AZ31=ISBLANK(""),"-",'Payer Participation Data'!AZ31)</f>
        <v>-</v>
      </c>
      <c r="U131" s="115" t="str">
        <f>IF('Payer Participation Data'!BC31=ISBLANK(""),"-",'Payer Participation Data'!BC31)</f>
        <v>-</v>
      </c>
      <c r="V131" s="115" t="str">
        <f>IF('Payer Participation Data'!BF31=ISBLANK(""),"-",'Payer Participation Data'!BF31)</f>
        <v>-</v>
      </c>
      <c r="W131" s="115" t="str">
        <f>IF('Payer Participation Data'!BI31=ISBLANK(""),"-",'Payer Participation Data'!BI31)</f>
        <v>-</v>
      </c>
      <c r="X131" s="115" t="str">
        <f>IF('Payer Participation Data'!BL31=ISBLANK(""),"-",'Payer Participation Data'!BL31)</f>
        <v>-</v>
      </c>
    </row>
    <row r="132" spans="2:24" x14ac:dyDescent="0.35">
      <c r="B132" s="162" t="str">
        <f>IF(ISBLANK('Payer Participation Data'!B32),"-",'Payer Participation Data'!B32)</f>
        <v>-</v>
      </c>
      <c r="C132" s="161" t="str">
        <f>IF(ISBLANK('Payer Participation Data'!C32),"-",'Payer Participation Data'!C32)</f>
        <v>-</v>
      </c>
      <c r="D132" s="163" t="str">
        <f>IF(ISBLANK('Payer Participation Data'!D32),"-",'Payer Participation Data'!D32)</f>
        <v>-</v>
      </c>
      <c r="E132" s="115" t="str">
        <f>IF('Payer Participation Data'!G32=ISBLANK(""),"-",'Payer Participation Data'!G32)</f>
        <v>-</v>
      </c>
      <c r="F132" s="115" t="str">
        <f>IF('Payer Participation Data'!J32=ISBLANK(""),"-",'Payer Participation Data'!J32)</f>
        <v>-</v>
      </c>
      <c r="G132" s="115" t="str">
        <f>IF('Payer Participation Data'!M32=ISBLANK(""),"-",'Payer Participation Data'!M32)</f>
        <v>-</v>
      </c>
      <c r="H132" s="115" t="str">
        <f>IF('Payer Participation Data'!P32=ISBLANK(""),"-",'Payer Participation Data'!P32)</f>
        <v>-</v>
      </c>
      <c r="I132" s="115" t="str">
        <f>IF('Payer Participation Data'!S32=ISBLANK(""),"-",'Payer Participation Data'!S32)</f>
        <v>-</v>
      </c>
      <c r="J132" s="115" t="str">
        <f>IF('Payer Participation Data'!V32=ISBLANK(""),"-",'Payer Participation Data'!V32)</f>
        <v>-</v>
      </c>
      <c r="K132" s="115" t="str">
        <f>IF('Payer Participation Data'!Y32=ISBLANK(""),"-",'Payer Participation Data'!Y32)</f>
        <v>-</v>
      </c>
      <c r="L132" s="115" t="str">
        <f>IF('Payer Participation Data'!AB32=ISBLANK(""),"-",'Payer Participation Data'!AB32)</f>
        <v>-</v>
      </c>
      <c r="M132" s="115" t="str">
        <f>IF('Payer Participation Data'!AE32=ISBLANK(""),"-",'Payer Participation Data'!AE32)</f>
        <v>-</v>
      </c>
      <c r="N132" s="115" t="str">
        <f>IF('Payer Participation Data'!AH32=ISBLANK(""),"-",'Payer Participation Data'!AH32)</f>
        <v>-</v>
      </c>
      <c r="O132" s="115" t="str">
        <f>IF('Payer Participation Data'!AK32=ISBLANK(""),"-",'Payer Participation Data'!AK32)</f>
        <v>-</v>
      </c>
      <c r="P132" s="115" t="str">
        <f>IF('Payer Participation Data'!AN32=ISBLANK(""),"-",'Payer Participation Data'!AN32)</f>
        <v>-</v>
      </c>
      <c r="Q132" s="115" t="str">
        <f>IF('Payer Participation Data'!AQ32=ISBLANK(""),"-",'Payer Participation Data'!AQ32)</f>
        <v>-</v>
      </c>
      <c r="R132" s="115" t="str">
        <f>IF('Payer Participation Data'!AT32=ISBLANK(""),"-",'Payer Participation Data'!AT32)</f>
        <v>-</v>
      </c>
      <c r="S132" s="115" t="str">
        <f>IF('Payer Participation Data'!AW32=ISBLANK(""),"-",'Payer Participation Data'!AW32)</f>
        <v>-</v>
      </c>
      <c r="T132" s="115" t="str">
        <f>IF('Payer Participation Data'!AZ32=ISBLANK(""),"-",'Payer Participation Data'!AZ32)</f>
        <v>-</v>
      </c>
      <c r="U132" s="115" t="str">
        <f>IF('Payer Participation Data'!BC32=ISBLANK(""),"-",'Payer Participation Data'!BC32)</f>
        <v>-</v>
      </c>
      <c r="V132" s="115" t="str">
        <f>IF('Payer Participation Data'!BF32=ISBLANK(""),"-",'Payer Participation Data'!BF32)</f>
        <v>-</v>
      </c>
      <c r="W132" s="115" t="str">
        <f>IF('Payer Participation Data'!BI32=ISBLANK(""),"-",'Payer Participation Data'!BI32)</f>
        <v>-</v>
      </c>
      <c r="X132" s="115" t="str">
        <f>IF('Payer Participation Data'!BL32=ISBLANK(""),"-",'Payer Participation Data'!BL32)</f>
        <v>-</v>
      </c>
    </row>
    <row r="133" spans="2:24" x14ac:dyDescent="0.35">
      <c r="B133" s="162" t="str">
        <f>IF(ISBLANK('Payer Participation Data'!B33),"-",'Payer Participation Data'!B33)</f>
        <v>-</v>
      </c>
      <c r="C133" s="161" t="str">
        <f>IF(ISBLANK('Payer Participation Data'!C33),"-",'Payer Participation Data'!C33)</f>
        <v>-</v>
      </c>
      <c r="D133" s="163" t="str">
        <f>IF(ISBLANK('Payer Participation Data'!D33),"-",'Payer Participation Data'!D33)</f>
        <v>-</v>
      </c>
      <c r="E133" s="115" t="str">
        <f>IF('Payer Participation Data'!G33=ISBLANK(""),"-",'Payer Participation Data'!G33)</f>
        <v>-</v>
      </c>
      <c r="F133" s="115" t="str">
        <f>IF('Payer Participation Data'!J33=ISBLANK(""),"-",'Payer Participation Data'!J33)</f>
        <v>-</v>
      </c>
      <c r="G133" s="115" t="str">
        <f>IF('Payer Participation Data'!M33=ISBLANK(""),"-",'Payer Participation Data'!M33)</f>
        <v>-</v>
      </c>
      <c r="H133" s="115" t="str">
        <f>IF('Payer Participation Data'!P33=ISBLANK(""),"-",'Payer Participation Data'!P33)</f>
        <v>-</v>
      </c>
      <c r="I133" s="115" t="str">
        <f>IF('Payer Participation Data'!S33=ISBLANK(""),"-",'Payer Participation Data'!S33)</f>
        <v>-</v>
      </c>
      <c r="J133" s="115" t="str">
        <f>IF('Payer Participation Data'!V33=ISBLANK(""),"-",'Payer Participation Data'!V33)</f>
        <v>-</v>
      </c>
      <c r="K133" s="115" t="str">
        <f>IF('Payer Participation Data'!Y33=ISBLANK(""),"-",'Payer Participation Data'!Y33)</f>
        <v>-</v>
      </c>
      <c r="L133" s="115" t="str">
        <f>IF('Payer Participation Data'!AB33=ISBLANK(""),"-",'Payer Participation Data'!AB33)</f>
        <v>-</v>
      </c>
      <c r="M133" s="115" t="str">
        <f>IF('Payer Participation Data'!AE33=ISBLANK(""),"-",'Payer Participation Data'!AE33)</f>
        <v>-</v>
      </c>
      <c r="N133" s="115" t="str">
        <f>IF('Payer Participation Data'!AH33=ISBLANK(""),"-",'Payer Participation Data'!AH33)</f>
        <v>-</v>
      </c>
      <c r="O133" s="115" t="str">
        <f>IF('Payer Participation Data'!AK33=ISBLANK(""),"-",'Payer Participation Data'!AK33)</f>
        <v>-</v>
      </c>
      <c r="P133" s="115" t="str">
        <f>IF('Payer Participation Data'!AN33=ISBLANK(""),"-",'Payer Participation Data'!AN33)</f>
        <v>-</v>
      </c>
      <c r="Q133" s="115" t="str">
        <f>IF('Payer Participation Data'!AQ33=ISBLANK(""),"-",'Payer Participation Data'!AQ33)</f>
        <v>-</v>
      </c>
      <c r="R133" s="115" t="str">
        <f>IF('Payer Participation Data'!AT33=ISBLANK(""),"-",'Payer Participation Data'!AT33)</f>
        <v>-</v>
      </c>
      <c r="S133" s="115" t="str">
        <f>IF('Payer Participation Data'!AW33=ISBLANK(""),"-",'Payer Participation Data'!AW33)</f>
        <v>-</v>
      </c>
      <c r="T133" s="115" t="str">
        <f>IF('Payer Participation Data'!AZ33=ISBLANK(""),"-",'Payer Participation Data'!AZ33)</f>
        <v>-</v>
      </c>
      <c r="U133" s="115" t="str">
        <f>IF('Payer Participation Data'!BC33=ISBLANK(""),"-",'Payer Participation Data'!BC33)</f>
        <v>-</v>
      </c>
      <c r="V133" s="115" t="str">
        <f>IF('Payer Participation Data'!BF33=ISBLANK(""),"-",'Payer Participation Data'!BF33)</f>
        <v>-</v>
      </c>
      <c r="W133" s="115" t="str">
        <f>IF('Payer Participation Data'!BI33=ISBLANK(""),"-",'Payer Participation Data'!BI33)</f>
        <v>-</v>
      </c>
      <c r="X133" s="115" t="str">
        <f>IF('Payer Participation Data'!BL33=ISBLANK(""),"-",'Payer Participation Data'!BL33)</f>
        <v>-</v>
      </c>
    </row>
    <row r="134" spans="2:24" x14ac:dyDescent="0.35">
      <c r="B134" s="162" t="str">
        <f>IF(ISBLANK('Payer Participation Data'!B34),"-",'Payer Participation Data'!B34)</f>
        <v>-</v>
      </c>
      <c r="C134" s="161" t="str">
        <f>IF(ISBLANK('Payer Participation Data'!C34),"-",'Payer Participation Data'!C34)</f>
        <v>-</v>
      </c>
      <c r="D134" s="163" t="str">
        <f>IF(ISBLANK('Payer Participation Data'!D34),"-",'Payer Participation Data'!D34)</f>
        <v>-</v>
      </c>
      <c r="E134" s="115" t="str">
        <f>IF('Payer Participation Data'!G34=ISBLANK(""),"-",'Payer Participation Data'!G34)</f>
        <v>-</v>
      </c>
      <c r="F134" s="115" t="str">
        <f>IF('Payer Participation Data'!J34=ISBLANK(""),"-",'Payer Participation Data'!J34)</f>
        <v>-</v>
      </c>
      <c r="G134" s="115" t="str">
        <f>IF('Payer Participation Data'!M34=ISBLANK(""),"-",'Payer Participation Data'!M34)</f>
        <v>-</v>
      </c>
      <c r="H134" s="115" t="str">
        <f>IF('Payer Participation Data'!P34=ISBLANK(""),"-",'Payer Participation Data'!P34)</f>
        <v>-</v>
      </c>
      <c r="I134" s="115" t="str">
        <f>IF('Payer Participation Data'!S34=ISBLANK(""),"-",'Payer Participation Data'!S34)</f>
        <v>-</v>
      </c>
      <c r="J134" s="115" t="str">
        <f>IF('Payer Participation Data'!V34=ISBLANK(""),"-",'Payer Participation Data'!V34)</f>
        <v>-</v>
      </c>
      <c r="K134" s="115" t="str">
        <f>IF('Payer Participation Data'!Y34=ISBLANK(""),"-",'Payer Participation Data'!Y34)</f>
        <v>-</v>
      </c>
      <c r="L134" s="115" t="str">
        <f>IF('Payer Participation Data'!AB34=ISBLANK(""),"-",'Payer Participation Data'!AB34)</f>
        <v>-</v>
      </c>
      <c r="M134" s="115" t="str">
        <f>IF('Payer Participation Data'!AE34=ISBLANK(""),"-",'Payer Participation Data'!AE34)</f>
        <v>-</v>
      </c>
      <c r="N134" s="115" t="str">
        <f>IF('Payer Participation Data'!AH34=ISBLANK(""),"-",'Payer Participation Data'!AH34)</f>
        <v>-</v>
      </c>
      <c r="O134" s="115" t="str">
        <f>IF('Payer Participation Data'!AK34=ISBLANK(""),"-",'Payer Participation Data'!AK34)</f>
        <v>-</v>
      </c>
      <c r="P134" s="115" t="str">
        <f>IF('Payer Participation Data'!AN34=ISBLANK(""),"-",'Payer Participation Data'!AN34)</f>
        <v>-</v>
      </c>
      <c r="Q134" s="115" t="str">
        <f>IF('Payer Participation Data'!AQ34=ISBLANK(""),"-",'Payer Participation Data'!AQ34)</f>
        <v>-</v>
      </c>
      <c r="R134" s="115" t="str">
        <f>IF('Payer Participation Data'!AT34=ISBLANK(""),"-",'Payer Participation Data'!AT34)</f>
        <v>-</v>
      </c>
      <c r="S134" s="115" t="str">
        <f>IF('Payer Participation Data'!AW34=ISBLANK(""),"-",'Payer Participation Data'!AW34)</f>
        <v>-</v>
      </c>
      <c r="T134" s="115" t="str">
        <f>IF('Payer Participation Data'!AZ34=ISBLANK(""),"-",'Payer Participation Data'!AZ34)</f>
        <v>-</v>
      </c>
      <c r="U134" s="115" t="str">
        <f>IF('Payer Participation Data'!BC34=ISBLANK(""),"-",'Payer Participation Data'!BC34)</f>
        <v>-</v>
      </c>
      <c r="V134" s="115" t="str">
        <f>IF('Payer Participation Data'!BF34=ISBLANK(""),"-",'Payer Participation Data'!BF34)</f>
        <v>-</v>
      </c>
      <c r="W134" s="115" t="str">
        <f>IF('Payer Participation Data'!BI34=ISBLANK(""),"-",'Payer Participation Data'!BI34)</f>
        <v>-</v>
      </c>
      <c r="X134" s="115" t="str">
        <f>IF('Payer Participation Data'!BL34=ISBLANK(""),"-",'Payer Participation Data'!BL34)</f>
        <v>-</v>
      </c>
    </row>
    <row r="135" spans="2:24" x14ac:dyDescent="0.35">
      <c r="B135" s="162" t="str">
        <f>IF(ISBLANK('Payer Participation Data'!B35),"-",'Payer Participation Data'!B35)</f>
        <v>-</v>
      </c>
      <c r="C135" s="161" t="str">
        <f>IF(ISBLANK('Payer Participation Data'!C35),"-",'Payer Participation Data'!C35)</f>
        <v>-</v>
      </c>
      <c r="D135" s="163" t="str">
        <f>IF(ISBLANK('Payer Participation Data'!D35),"-",'Payer Participation Data'!D35)</f>
        <v>-</v>
      </c>
      <c r="E135" s="115" t="str">
        <f>IF('Payer Participation Data'!G35=ISBLANK(""),"-",'Payer Participation Data'!G35)</f>
        <v>-</v>
      </c>
      <c r="F135" s="115" t="str">
        <f>IF('Payer Participation Data'!J35=ISBLANK(""),"-",'Payer Participation Data'!J35)</f>
        <v>-</v>
      </c>
      <c r="G135" s="115" t="str">
        <f>IF('Payer Participation Data'!M35=ISBLANK(""),"-",'Payer Participation Data'!M35)</f>
        <v>-</v>
      </c>
      <c r="H135" s="115" t="str">
        <f>IF('Payer Participation Data'!P35=ISBLANK(""),"-",'Payer Participation Data'!P35)</f>
        <v>-</v>
      </c>
      <c r="I135" s="115" t="str">
        <f>IF('Payer Participation Data'!S35=ISBLANK(""),"-",'Payer Participation Data'!S35)</f>
        <v>-</v>
      </c>
      <c r="J135" s="115" t="str">
        <f>IF('Payer Participation Data'!V35=ISBLANK(""),"-",'Payer Participation Data'!V35)</f>
        <v>-</v>
      </c>
      <c r="K135" s="115" t="str">
        <f>IF('Payer Participation Data'!Y35=ISBLANK(""),"-",'Payer Participation Data'!Y35)</f>
        <v>-</v>
      </c>
      <c r="L135" s="115" t="str">
        <f>IF('Payer Participation Data'!AB35=ISBLANK(""),"-",'Payer Participation Data'!AB35)</f>
        <v>-</v>
      </c>
      <c r="M135" s="115" t="str">
        <f>IF('Payer Participation Data'!AE35=ISBLANK(""),"-",'Payer Participation Data'!AE35)</f>
        <v>-</v>
      </c>
      <c r="N135" s="115" t="str">
        <f>IF('Payer Participation Data'!AH35=ISBLANK(""),"-",'Payer Participation Data'!AH35)</f>
        <v>-</v>
      </c>
      <c r="O135" s="115" t="str">
        <f>IF('Payer Participation Data'!AK35=ISBLANK(""),"-",'Payer Participation Data'!AK35)</f>
        <v>-</v>
      </c>
      <c r="P135" s="115" t="str">
        <f>IF('Payer Participation Data'!AN35=ISBLANK(""),"-",'Payer Participation Data'!AN35)</f>
        <v>-</v>
      </c>
      <c r="Q135" s="115" t="str">
        <f>IF('Payer Participation Data'!AQ35=ISBLANK(""),"-",'Payer Participation Data'!AQ35)</f>
        <v>-</v>
      </c>
      <c r="R135" s="115" t="str">
        <f>IF('Payer Participation Data'!AT35=ISBLANK(""),"-",'Payer Participation Data'!AT35)</f>
        <v>-</v>
      </c>
      <c r="S135" s="115" t="str">
        <f>IF('Payer Participation Data'!AW35=ISBLANK(""),"-",'Payer Participation Data'!AW35)</f>
        <v>-</v>
      </c>
      <c r="T135" s="115" t="str">
        <f>IF('Payer Participation Data'!AZ35=ISBLANK(""),"-",'Payer Participation Data'!AZ35)</f>
        <v>-</v>
      </c>
      <c r="U135" s="115" t="str">
        <f>IF('Payer Participation Data'!BC35=ISBLANK(""),"-",'Payer Participation Data'!BC35)</f>
        <v>-</v>
      </c>
      <c r="V135" s="115" t="str">
        <f>IF('Payer Participation Data'!BF35=ISBLANK(""),"-",'Payer Participation Data'!BF35)</f>
        <v>-</v>
      </c>
      <c r="W135" s="115" t="str">
        <f>IF('Payer Participation Data'!BI35=ISBLANK(""),"-",'Payer Participation Data'!BI35)</f>
        <v>-</v>
      </c>
      <c r="X135" s="115" t="str">
        <f>IF('Payer Participation Data'!BL35=ISBLANK(""),"-",'Payer Participation Data'!BL35)</f>
        <v>-</v>
      </c>
    </row>
    <row r="136" spans="2:24" x14ac:dyDescent="0.35">
      <c r="B136" s="162" t="str">
        <f>IF(ISBLANK('Payer Participation Data'!B36),"-",'Payer Participation Data'!B36)</f>
        <v>-</v>
      </c>
      <c r="C136" s="161" t="str">
        <f>IF(ISBLANK('Payer Participation Data'!C36),"-",'Payer Participation Data'!C36)</f>
        <v>-</v>
      </c>
      <c r="D136" s="163" t="str">
        <f>IF(ISBLANK('Payer Participation Data'!D36),"-",'Payer Participation Data'!D36)</f>
        <v>-</v>
      </c>
      <c r="E136" s="115" t="str">
        <f>IF('Payer Participation Data'!G36=ISBLANK(""),"-",'Payer Participation Data'!G36)</f>
        <v>-</v>
      </c>
      <c r="F136" s="115" t="str">
        <f>IF('Payer Participation Data'!J36=ISBLANK(""),"-",'Payer Participation Data'!J36)</f>
        <v>-</v>
      </c>
      <c r="G136" s="115" t="str">
        <f>IF('Payer Participation Data'!M36=ISBLANK(""),"-",'Payer Participation Data'!M36)</f>
        <v>-</v>
      </c>
      <c r="H136" s="115" t="str">
        <f>IF('Payer Participation Data'!P36=ISBLANK(""),"-",'Payer Participation Data'!P36)</f>
        <v>-</v>
      </c>
      <c r="I136" s="115" t="str">
        <f>IF('Payer Participation Data'!S36=ISBLANK(""),"-",'Payer Participation Data'!S36)</f>
        <v>-</v>
      </c>
      <c r="J136" s="115" t="str">
        <f>IF('Payer Participation Data'!V36=ISBLANK(""),"-",'Payer Participation Data'!V36)</f>
        <v>-</v>
      </c>
      <c r="K136" s="115" t="str">
        <f>IF('Payer Participation Data'!Y36=ISBLANK(""),"-",'Payer Participation Data'!Y36)</f>
        <v>-</v>
      </c>
      <c r="L136" s="115" t="str">
        <f>IF('Payer Participation Data'!AB36=ISBLANK(""),"-",'Payer Participation Data'!AB36)</f>
        <v>-</v>
      </c>
      <c r="M136" s="115" t="str">
        <f>IF('Payer Participation Data'!AE36=ISBLANK(""),"-",'Payer Participation Data'!AE36)</f>
        <v>-</v>
      </c>
      <c r="N136" s="115" t="str">
        <f>IF('Payer Participation Data'!AH36=ISBLANK(""),"-",'Payer Participation Data'!AH36)</f>
        <v>-</v>
      </c>
      <c r="O136" s="115" t="str">
        <f>IF('Payer Participation Data'!AK36=ISBLANK(""),"-",'Payer Participation Data'!AK36)</f>
        <v>-</v>
      </c>
      <c r="P136" s="115" t="str">
        <f>IF('Payer Participation Data'!AN36=ISBLANK(""),"-",'Payer Participation Data'!AN36)</f>
        <v>-</v>
      </c>
      <c r="Q136" s="115" t="str">
        <f>IF('Payer Participation Data'!AQ36=ISBLANK(""),"-",'Payer Participation Data'!AQ36)</f>
        <v>-</v>
      </c>
      <c r="R136" s="115" t="str">
        <f>IF('Payer Participation Data'!AT36=ISBLANK(""),"-",'Payer Participation Data'!AT36)</f>
        <v>-</v>
      </c>
      <c r="S136" s="115" t="str">
        <f>IF('Payer Participation Data'!AW36=ISBLANK(""),"-",'Payer Participation Data'!AW36)</f>
        <v>-</v>
      </c>
      <c r="T136" s="115" t="str">
        <f>IF('Payer Participation Data'!AZ36=ISBLANK(""),"-",'Payer Participation Data'!AZ36)</f>
        <v>-</v>
      </c>
      <c r="U136" s="115" t="str">
        <f>IF('Payer Participation Data'!BC36=ISBLANK(""),"-",'Payer Participation Data'!BC36)</f>
        <v>-</v>
      </c>
      <c r="V136" s="115" t="str">
        <f>IF('Payer Participation Data'!BF36=ISBLANK(""),"-",'Payer Participation Data'!BF36)</f>
        <v>-</v>
      </c>
      <c r="W136" s="115" t="str">
        <f>IF('Payer Participation Data'!BI36=ISBLANK(""),"-",'Payer Participation Data'!BI36)</f>
        <v>-</v>
      </c>
      <c r="X136" s="115" t="str">
        <f>IF('Payer Participation Data'!BL36=ISBLANK(""),"-",'Payer Participation Data'!BL36)</f>
        <v>-</v>
      </c>
    </row>
    <row r="137" spans="2:24" x14ac:dyDescent="0.35">
      <c r="B137" s="162" t="str">
        <f>IF(ISBLANK('Payer Participation Data'!B37),"-",'Payer Participation Data'!B37)</f>
        <v>-</v>
      </c>
      <c r="C137" s="161" t="str">
        <f>IF(ISBLANK('Payer Participation Data'!C37),"-",'Payer Participation Data'!C37)</f>
        <v>-</v>
      </c>
      <c r="D137" s="163" t="str">
        <f>IF(ISBLANK('Payer Participation Data'!D37),"-",'Payer Participation Data'!D37)</f>
        <v>-</v>
      </c>
      <c r="E137" s="115" t="str">
        <f>IF('Payer Participation Data'!G37=ISBLANK(""),"-",'Payer Participation Data'!G37)</f>
        <v>-</v>
      </c>
      <c r="F137" s="115" t="str">
        <f>IF('Payer Participation Data'!J37=ISBLANK(""),"-",'Payer Participation Data'!J37)</f>
        <v>-</v>
      </c>
      <c r="G137" s="115" t="str">
        <f>IF('Payer Participation Data'!M37=ISBLANK(""),"-",'Payer Participation Data'!M37)</f>
        <v>-</v>
      </c>
      <c r="H137" s="115" t="str">
        <f>IF('Payer Participation Data'!P37=ISBLANK(""),"-",'Payer Participation Data'!P37)</f>
        <v>-</v>
      </c>
      <c r="I137" s="115" t="str">
        <f>IF('Payer Participation Data'!S37=ISBLANK(""),"-",'Payer Participation Data'!S37)</f>
        <v>-</v>
      </c>
      <c r="J137" s="115" t="str">
        <f>IF('Payer Participation Data'!V37=ISBLANK(""),"-",'Payer Participation Data'!V37)</f>
        <v>-</v>
      </c>
      <c r="K137" s="115" t="str">
        <f>IF('Payer Participation Data'!Y37=ISBLANK(""),"-",'Payer Participation Data'!Y37)</f>
        <v>-</v>
      </c>
      <c r="L137" s="115" t="str">
        <f>IF('Payer Participation Data'!AB37=ISBLANK(""),"-",'Payer Participation Data'!AB37)</f>
        <v>-</v>
      </c>
      <c r="M137" s="115" t="str">
        <f>IF('Payer Participation Data'!AE37=ISBLANK(""),"-",'Payer Participation Data'!AE37)</f>
        <v>-</v>
      </c>
      <c r="N137" s="115" t="str">
        <f>IF('Payer Participation Data'!AH37=ISBLANK(""),"-",'Payer Participation Data'!AH37)</f>
        <v>-</v>
      </c>
      <c r="O137" s="115" t="str">
        <f>IF('Payer Participation Data'!AK37=ISBLANK(""),"-",'Payer Participation Data'!AK37)</f>
        <v>-</v>
      </c>
      <c r="P137" s="115" t="str">
        <f>IF('Payer Participation Data'!AN37=ISBLANK(""),"-",'Payer Participation Data'!AN37)</f>
        <v>-</v>
      </c>
      <c r="Q137" s="115" t="str">
        <f>IF('Payer Participation Data'!AQ37=ISBLANK(""),"-",'Payer Participation Data'!AQ37)</f>
        <v>-</v>
      </c>
      <c r="R137" s="115" t="str">
        <f>IF('Payer Participation Data'!AT37=ISBLANK(""),"-",'Payer Participation Data'!AT37)</f>
        <v>-</v>
      </c>
      <c r="S137" s="115" t="str">
        <f>IF('Payer Participation Data'!AW37=ISBLANK(""),"-",'Payer Participation Data'!AW37)</f>
        <v>-</v>
      </c>
      <c r="T137" s="115" t="str">
        <f>IF('Payer Participation Data'!AZ37=ISBLANK(""),"-",'Payer Participation Data'!AZ37)</f>
        <v>-</v>
      </c>
      <c r="U137" s="115" t="str">
        <f>IF('Payer Participation Data'!BC37=ISBLANK(""),"-",'Payer Participation Data'!BC37)</f>
        <v>-</v>
      </c>
      <c r="V137" s="115" t="str">
        <f>IF('Payer Participation Data'!BF37=ISBLANK(""),"-",'Payer Participation Data'!BF37)</f>
        <v>-</v>
      </c>
      <c r="W137" s="115" t="str">
        <f>IF('Payer Participation Data'!BI37=ISBLANK(""),"-",'Payer Participation Data'!BI37)</f>
        <v>-</v>
      </c>
      <c r="X137" s="115" t="str">
        <f>IF('Payer Participation Data'!BL37=ISBLANK(""),"-",'Payer Participation Data'!BL37)</f>
        <v>-</v>
      </c>
    </row>
    <row r="138" spans="2:24" x14ac:dyDescent="0.35">
      <c r="B138" s="162" t="str">
        <f>IF(ISBLANK('Payer Participation Data'!B38),"-",'Payer Participation Data'!B38)</f>
        <v>-</v>
      </c>
      <c r="C138" s="161" t="str">
        <f>IF(ISBLANK('Payer Participation Data'!C38),"-",'Payer Participation Data'!C38)</f>
        <v>-</v>
      </c>
      <c r="D138" s="163" t="str">
        <f>IF(ISBLANK('Payer Participation Data'!D38),"-",'Payer Participation Data'!D38)</f>
        <v>-</v>
      </c>
      <c r="E138" s="115" t="str">
        <f>IF('Payer Participation Data'!G38=ISBLANK(""),"-",'Payer Participation Data'!G38)</f>
        <v>-</v>
      </c>
      <c r="F138" s="115" t="str">
        <f>IF('Payer Participation Data'!J38=ISBLANK(""),"-",'Payer Participation Data'!J38)</f>
        <v>-</v>
      </c>
      <c r="G138" s="115" t="str">
        <f>IF('Payer Participation Data'!M38=ISBLANK(""),"-",'Payer Participation Data'!M38)</f>
        <v>-</v>
      </c>
      <c r="H138" s="115" t="str">
        <f>IF('Payer Participation Data'!P38=ISBLANK(""),"-",'Payer Participation Data'!P38)</f>
        <v>-</v>
      </c>
      <c r="I138" s="115" t="str">
        <f>IF('Payer Participation Data'!S38=ISBLANK(""),"-",'Payer Participation Data'!S38)</f>
        <v>-</v>
      </c>
      <c r="J138" s="115" t="str">
        <f>IF('Payer Participation Data'!V38=ISBLANK(""),"-",'Payer Participation Data'!V38)</f>
        <v>-</v>
      </c>
      <c r="K138" s="115" t="str">
        <f>IF('Payer Participation Data'!Y38=ISBLANK(""),"-",'Payer Participation Data'!Y38)</f>
        <v>-</v>
      </c>
      <c r="L138" s="115" t="str">
        <f>IF('Payer Participation Data'!AB38=ISBLANK(""),"-",'Payer Participation Data'!AB38)</f>
        <v>-</v>
      </c>
      <c r="M138" s="115" t="str">
        <f>IF('Payer Participation Data'!AE38=ISBLANK(""),"-",'Payer Participation Data'!AE38)</f>
        <v>-</v>
      </c>
      <c r="N138" s="115" t="str">
        <f>IF('Payer Participation Data'!AH38=ISBLANK(""),"-",'Payer Participation Data'!AH38)</f>
        <v>-</v>
      </c>
      <c r="O138" s="115" t="str">
        <f>IF('Payer Participation Data'!AK38=ISBLANK(""),"-",'Payer Participation Data'!AK38)</f>
        <v>-</v>
      </c>
      <c r="P138" s="115" t="str">
        <f>IF('Payer Participation Data'!AN38=ISBLANK(""),"-",'Payer Participation Data'!AN38)</f>
        <v>-</v>
      </c>
      <c r="Q138" s="115" t="str">
        <f>IF('Payer Participation Data'!AQ38=ISBLANK(""),"-",'Payer Participation Data'!AQ38)</f>
        <v>-</v>
      </c>
      <c r="R138" s="115" t="str">
        <f>IF('Payer Participation Data'!AT38=ISBLANK(""),"-",'Payer Participation Data'!AT38)</f>
        <v>-</v>
      </c>
      <c r="S138" s="115" t="str">
        <f>IF('Payer Participation Data'!AW38=ISBLANK(""),"-",'Payer Participation Data'!AW38)</f>
        <v>-</v>
      </c>
      <c r="T138" s="115" t="str">
        <f>IF('Payer Participation Data'!AZ38=ISBLANK(""),"-",'Payer Participation Data'!AZ38)</f>
        <v>-</v>
      </c>
      <c r="U138" s="115" t="str">
        <f>IF('Payer Participation Data'!BC38=ISBLANK(""),"-",'Payer Participation Data'!BC38)</f>
        <v>-</v>
      </c>
      <c r="V138" s="115" t="str">
        <f>IF('Payer Participation Data'!BF38=ISBLANK(""),"-",'Payer Participation Data'!BF38)</f>
        <v>-</v>
      </c>
      <c r="W138" s="115" t="str">
        <f>IF('Payer Participation Data'!BI38=ISBLANK(""),"-",'Payer Participation Data'!BI38)</f>
        <v>-</v>
      </c>
      <c r="X138" s="115" t="str">
        <f>IF('Payer Participation Data'!BL38=ISBLANK(""),"-",'Payer Participation Data'!BL38)</f>
        <v>-</v>
      </c>
    </row>
    <row r="139" spans="2:24" x14ac:dyDescent="0.35">
      <c r="B139" s="162" t="str">
        <f>IF(ISBLANK('Payer Participation Data'!B39),"-",'Payer Participation Data'!B39)</f>
        <v>-</v>
      </c>
      <c r="C139" s="161" t="str">
        <f>IF(ISBLANK('Payer Participation Data'!C39),"-",'Payer Participation Data'!C39)</f>
        <v>-</v>
      </c>
      <c r="D139" s="163" t="str">
        <f>IF(ISBLANK('Payer Participation Data'!D39),"-",'Payer Participation Data'!D39)</f>
        <v>-</v>
      </c>
      <c r="E139" s="115" t="str">
        <f>IF('Payer Participation Data'!G39=ISBLANK(""),"-",'Payer Participation Data'!G39)</f>
        <v>-</v>
      </c>
      <c r="F139" s="115" t="str">
        <f>IF('Payer Participation Data'!J39=ISBLANK(""),"-",'Payer Participation Data'!J39)</f>
        <v>-</v>
      </c>
      <c r="G139" s="115" t="str">
        <f>IF('Payer Participation Data'!M39=ISBLANK(""),"-",'Payer Participation Data'!M39)</f>
        <v>-</v>
      </c>
      <c r="H139" s="115" t="str">
        <f>IF('Payer Participation Data'!P39=ISBLANK(""),"-",'Payer Participation Data'!P39)</f>
        <v>-</v>
      </c>
      <c r="I139" s="115" t="str">
        <f>IF('Payer Participation Data'!S39=ISBLANK(""),"-",'Payer Participation Data'!S39)</f>
        <v>-</v>
      </c>
      <c r="J139" s="115" t="str">
        <f>IF('Payer Participation Data'!V39=ISBLANK(""),"-",'Payer Participation Data'!V39)</f>
        <v>-</v>
      </c>
      <c r="K139" s="115" t="str">
        <f>IF('Payer Participation Data'!Y39=ISBLANK(""),"-",'Payer Participation Data'!Y39)</f>
        <v>-</v>
      </c>
      <c r="L139" s="115" t="str">
        <f>IF('Payer Participation Data'!AB39=ISBLANK(""),"-",'Payer Participation Data'!AB39)</f>
        <v>-</v>
      </c>
      <c r="M139" s="115" t="str">
        <f>IF('Payer Participation Data'!AE39=ISBLANK(""),"-",'Payer Participation Data'!AE39)</f>
        <v>-</v>
      </c>
      <c r="N139" s="115" t="str">
        <f>IF('Payer Participation Data'!AH39=ISBLANK(""),"-",'Payer Participation Data'!AH39)</f>
        <v>-</v>
      </c>
      <c r="O139" s="115" t="str">
        <f>IF('Payer Participation Data'!AK39=ISBLANK(""),"-",'Payer Participation Data'!AK39)</f>
        <v>-</v>
      </c>
      <c r="P139" s="115" t="str">
        <f>IF('Payer Participation Data'!AN39=ISBLANK(""),"-",'Payer Participation Data'!AN39)</f>
        <v>-</v>
      </c>
      <c r="Q139" s="115" t="str">
        <f>IF('Payer Participation Data'!AQ39=ISBLANK(""),"-",'Payer Participation Data'!AQ39)</f>
        <v>-</v>
      </c>
      <c r="R139" s="115" t="str">
        <f>IF('Payer Participation Data'!AT39=ISBLANK(""),"-",'Payer Participation Data'!AT39)</f>
        <v>-</v>
      </c>
      <c r="S139" s="115" t="str">
        <f>IF('Payer Participation Data'!AW39=ISBLANK(""),"-",'Payer Participation Data'!AW39)</f>
        <v>-</v>
      </c>
      <c r="T139" s="115" t="str">
        <f>IF('Payer Participation Data'!AZ39=ISBLANK(""),"-",'Payer Participation Data'!AZ39)</f>
        <v>-</v>
      </c>
      <c r="U139" s="115" t="str">
        <f>IF('Payer Participation Data'!BC39=ISBLANK(""),"-",'Payer Participation Data'!BC39)</f>
        <v>-</v>
      </c>
      <c r="V139" s="115" t="str">
        <f>IF('Payer Participation Data'!BF39=ISBLANK(""),"-",'Payer Participation Data'!BF39)</f>
        <v>-</v>
      </c>
      <c r="W139" s="115" t="str">
        <f>IF('Payer Participation Data'!BI39=ISBLANK(""),"-",'Payer Participation Data'!BI39)</f>
        <v>-</v>
      </c>
      <c r="X139" s="115" t="str">
        <f>IF('Payer Participation Data'!BL39=ISBLANK(""),"-",'Payer Participation Data'!BL39)</f>
        <v>-</v>
      </c>
    </row>
    <row r="140" spans="2:24" x14ac:dyDescent="0.35">
      <c r="B140" s="162" t="str">
        <f>IF(ISBLANK('Payer Participation Data'!B40),"-",'Payer Participation Data'!B40)</f>
        <v>-</v>
      </c>
      <c r="C140" s="161" t="str">
        <f>IF(ISBLANK('Payer Participation Data'!C40),"-",'Payer Participation Data'!C40)</f>
        <v>-</v>
      </c>
      <c r="D140" s="163" t="str">
        <f>IF(ISBLANK('Payer Participation Data'!D40),"-",'Payer Participation Data'!D40)</f>
        <v>-</v>
      </c>
      <c r="E140" s="115" t="str">
        <f>IF('Payer Participation Data'!G40=ISBLANK(""),"-",'Payer Participation Data'!G40)</f>
        <v>-</v>
      </c>
      <c r="F140" s="115" t="str">
        <f>IF('Payer Participation Data'!J40=ISBLANK(""),"-",'Payer Participation Data'!J40)</f>
        <v>-</v>
      </c>
      <c r="G140" s="115" t="str">
        <f>IF('Payer Participation Data'!M40=ISBLANK(""),"-",'Payer Participation Data'!M40)</f>
        <v>-</v>
      </c>
      <c r="H140" s="115" t="str">
        <f>IF('Payer Participation Data'!P40=ISBLANK(""),"-",'Payer Participation Data'!P40)</f>
        <v>-</v>
      </c>
      <c r="I140" s="115" t="str">
        <f>IF('Payer Participation Data'!S40=ISBLANK(""),"-",'Payer Participation Data'!S40)</f>
        <v>-</v>
      </c>
      <c r="J140" s="115" t="str">
        <f>IF('Payer Participation Data'!V40=ISBLANK(""),"-",'Payer Participation Data'!V40)</f>
        <v>-</v>
      </c>
      <c r="K140" s="115" t="str">
        <f>IF('Payer Participation Data'!Y40=ISBLANK(""),"-",'Payer Participation Data'!Y40)</f>
        <v>-</v>
      </c>
      <c r="L140" s="115" t="str">
        <f>IF('Payer Participation Data'!AB40=ISBLANK(""),"-",'Payer Participation Data'!AB40)</f>
        <v>-</v>
      </c>
      <c r="M140" s="115" t="str">
        <f>IF('Payer Participation Data'!AE40=ISBLANK(""),"-",'Payer Participation Data'!AE40)</f>
        <v>-</v>
      </c>
      <c r="N140" s="115" t="str">
        <f>IF('Payer Participation Data'!AH40=ISBLANK(""),"-",'Payer Participation Data'!AH40)</f>
        <v>-</v>
      </c>
      <c r="O140" s="115" t="str">
        <f>IF('Payer Participation Data'!AK40=ISBLANK(""),"-",'Payer Participation Data'!AK40)</f>
        <v>-</v>
      </c>
      <c r="P140" s="115" t="str">
        <f>IF('Payer Participation Data'!AN40=ISBLANK(""),"-",'Payer Participation Data'!AN40)</f>
        <v>-</v>
      </c>
      <c r="Q140" s="115" t="str">
        <f>IF('Payer Participation Data'!AQ40=ISBLANK(""),"-",'Payer Participation Data'!AQ40)</f>
        <v>-</v>
      </c>
      <c r="R140" s="115" t="str">
        <f>IF('Payer Participation Data'!AT40=ISBLANK(""),"-",'Payer Participation Data'!AT40)</f>
        <v>-</v>
      </c>
      <c r="S140" s="115" t="str">
        <f>IF('Payer Participation Data'!AW40=ISBLANK(""),"-",'Payer Participation Data'!AW40)</f>
        <v>-</v>
      </c>
      <c r="T140" s="115" t="str">
        <f>IF('Payer Participation Data'!AZ40=ISBLANK(""),"-",'Payer Participation Data'!AZ40)</f>
        <v>-</v>
      </c>
      <c r="U140" s="115" t="str">
        <f>IF('Payer Participation Data'!BC40=ISBLANK(""),"-",'Payer Participation Data'!BC40)</f>
        <v>-</v>
      </c>
      <c r="V140" s="115" t="str">
        <f>IF('Payer Participation Data'!BF40=ISBLANK(""),"-",'Payer Participation Data'!BF40)</f>
        <v>-</v>
      </c>
      <c r="W140" s="115" t="str">
        <f>IF('Payer Participation Data'!BI40=ISBLANK(""),"-",'Payer Participation Data'!BI40)</f>
        <v>-</v>
      </c>
      <c r="X140" s="115" t="str">
        <f>IF('Payer Participation Data'!BL40=ISBLANK(""),"-",'Payer Participation Data'!BL40)</f>
        <v>-</v>
      </c>
    </row>
    <row r="141" spans="2:24" x14ac:dyDescent="0.35">
      <c r="B141" s="162" t="str">
        <f>IF(ISBLANK('Payer Participation Data'!B41),"-",'Payer Participation Data'!B41)</f>
        <v>-</v>
      </c>
      <c r="C141" s="161" t="str">
        <f>IF(ISBLANK('Payer Participation Data'!C41),"-",'Payer Participation Data'!C41)</f>
        <v>-</v>
      </c>
      <c r="D141" s="163" t="str">
        <f>IF(ISBLANK('Payer Participation Data'!D41),"-",'Payer Participation Data'!D41)</f>
        <v>-</v>
      </c>
      <c r="E141" s="115" t="str">
        <f>IF('Payer Participation Data'!G41=ISBLANK(""),"-",'Payer Participation Data'!G41)</f>
        <v>-</v>
      </c>
      <c r="F141" s="115" t="str">
        <f>IF('Payer Participation Data'!J41=ISBLANK(""),"-",'Payer Participation Data'!J41)</f>
        <v>-</v>
      </c>
      <c r="G141" s="115" t="str">
        <f>IF('Payer Participation Data'!M41=ISBLANK(""),"-",'Payer Participation Data'!M41)</f>
        <v>-</v>
      </c>
      <c r="H141" s="115" t="str">
        <f>IF('Payer Participation Data'!P41=ISBLANK(""),"-",'Payer Participation Data'!P41)</f>
        <v>-</v>
      </c>
      <c r="I141" s="115" t="str">
        <f>IF('Payer Participation Data'!S41=ISBLANK(""),"-",'Payer Participation Data'!S41)</f>
        <v>-</v>
      </c>
      <c r="J141" s="115" t="str">
        <f>IF('Payer Participation Data'!V41=ISBLANK(""),"-",'Payer Participation Data'!V41)</f>
        <v>-</v>
      </c>
      <c r="K141" s="115" t="str">
        <f>IF('Payer Participation Data'!Y41=ISBLANK(""),"-",'Payer Participation Data'!Y41)</f>
        <v>-</v>
      </c>
      <c r="L141" s="115" t="str">
        <f>IF('Payer Participation Data'!AB41=ISBLANK(""),"-",'Payer Participation Data'!AB41)</f>
        <v>-</v>
      </c>
      <c r="M141" s="115" t="str">
        <f>IF('Payer Participation Data'!AE41=ISBLANK(""),"-",'Payer Participation Data'!AE41)</f>
        <v>-</v>
      </c>
      <c r="N141" s="115" t="str">
        <f>IF('Payer Participation Data'!AH41=ISBLANK(""),"-",'Payer Participation Data'!AH41)</f>
        <v>-</v>
      </c>
      <c r="O141" s="115" t="str">
        <f>IF('Payer Participation Data'!AK41=ISBLANK(""),"-",'Payer Participation Data'!AK41)</f>
        <v>-</v>
      </c>
      <c r="P141" s="115" t="str">
        <f>IF('Payer Participation Data'!AN41=ISBLANK(""),"-",'Payer Participation Data'!AN41)</f>
        <v>-</v>
      </c>
      <c r="Q141" s="115" t="str">
        <f>IF('Payer Participation Data'!AQ41=ISBLANK(""),"-",'Payer Participation Data'!AQ41)</f>
        <v>-</v>
      </c>
      <c r="R141" s="115" t="str">
        <f>IF('Payer Participation Data'!AT41=ISBLANK(""),"-",'Payer Participation Data'!AT41)</f>
        <v>-</v>
      </c>
      <c r="S141" s="115" t="str">
        <f>IF('Payer Participation Data'!AW41=ISBLANK(""),"-",'Payer Participation Data'!AW41)</f>
        <v>-</v>
      </c>
      <c r="T141" s="115" t="str">
        <f>IF('Payer Participation Data'!AZ41=ISBLANK(""),"-",'Payer Participation Data'!AZ41)</f>
        <v>-</v>
      </c>
      <c r="U141" s="115" t="str">
        <f>IF('Payer Participation Data'!BC41=ISBLANK(""),"-",'Payer Participation Data'!BC41)</f>
        <v>-</v>
      </c>
      <c r="V141" s="115" t="str">
        <f>IF('Payer Participation Data'!BF41=ISBLANK(""),"-",'Payer Participation Data'!BF41)</f>
        <v>-</v>
      </c>
      <c r="W141" s="115" t="str">
        <f>IF('Payer Participation Data'!BI41=ISBLANK(""),"-",'Payer Participation Data'!BI41)</f>
        <v>-</v>
      </c>
      <c r="X141" s="115" t="str">
        <f>IF('Payer Participation Data'!BL41=ISBLANK(""),"-",'Payer Participation Data'!BL41)</f>
        <v>-</v>
      </c>
    </row>
    <row r="142" spans="2:24" x14ac:dyDescent="0.35">
      <c r="B142" s="162" t="str">
        <f>IF(ISBLANK('Payer Participation Data'!B42),"-",'Payer Participation Data'!B42)</f>
        <v>-</v>
      </c>
      <c r="C142" s="161" t="str">
        <f>IF(ISBLANK('Payer Participation Data'!C42),"-",'Payer Participation Data'!C42)</f>
        <v>-</v>
      </c>
      <c r="D142" s="163" t="str">
        <f>IF(ISBLANK('Payer Participation Data'!D42),"-",'Payer Participation Data'!D42)</f>
        <v>-</v>
      </c>
      <c r="E142" s="115" t="str">
        <f>IF('Payer Participation Data'!G42=ISBLANK(""),"-",'Payer Participation Data'!G42)</f>
        <v>-</v>
      </c>
      <c r="F142" s="115" t="str">
        <f>IF('Payer Participation Data'!J42=ISBLANK(""),"-",'Payer Participation Data'!J42)</f>
        <v>-</v>
      </c>
      <c r="G142" s="115" t="str">
        <f>IF('Payer Participation Data'!M42=ISBLANK(""),"-",'Payer Participation Data'!M42)</f>
        <v>-</v>
      </c>
      <c r="H142" s="115" t="str">
        <f>IF('Payer Participation Data'!P42=ISBLANK(""),"-",'Payer Participation Data'!P42)</f>
        <v>-</v>
      </c>
      <c r="I142" s="115" t="str">
        <f>IF('Payer Participation Data'!S42=ISBLANK(""),"-",'Payer Participation Data'!S42)</f>
        <v>-</v>
      </c>
      <c r="J142" s="115" t="str">
        <f>IF('Payer Participation Data'!V42=ISBLANK(""),"-",'Payer Participation Data'!V42)</f>
        <v>-</v>
      </c>
      <c r="K142" s="115" t="str">
        <f>IF('Payer Participation Data'!Y42=ISBLANK(""),"-",'Payer Participation Data'!Y42)</f>
        <v>-</v>
      </c>
      <c r="L142" s="115" t="str">
        <f>IF('Payer Participation Data'!AB42=ISBLANK(""),"-",'Payer Participation Data'!AB42)</f>
        <v>-</v>
      </c>
      <c r="M142" s="115" t="str">
        <f>IF('Payer Participation Data'!AE42=ISBLANK(""),"-",'Payer Participation Data'!AE42)</f>
        <v>-</v>
      </c>
      <c r="N142" s="115" t="str">
        <f>IF('Payer Participation Data'!AH42=ISBLANK(""),"-",'Payer Participation Data'!AH42)</f>
        <v>-</v>
      </c>
      <c r="O142" s="115" t="str">
        <f>IF('Payer Participation Data'!AK42=ISBLANK(""),"-",'Payer Participation Data'!AK42)</f>
        <v>-</v>
      </c>
      <c r="P142" s="115" t="str">
        <f>IF('Payer Participation Data'!AN42=ISBLANK(""),"-",'Payer Participation Data'!AN42)</f>
        <v>-</v>
      </c>
      <c r="Q142" s="115" t="str">
        <f>IF('Payer Participation Data'!AQ42=ISBLANK(""),"-",'Payer Participation Data'!AQ42)</f>
        <v>-</v>
      </c>
      <c r="R142" s="115" t="str">
        <f>IF('Payer Participation Data'!AT42=ISBLANK(""),"-",'Payer Participation Data'!AT42)</f>
        <v>-</v>
      </c>
      <c r="S142" s="115" t="str">
        <f>IF('Payer Participation Data'!AW42=ISBLANK(""),"-",'Payer Participation Data'!AW42)</f>
        <v>-</v>
      </c>
      <c r="T142" s="115" t="str">
        <f>IF('Payer Participation Data'!AZ42=ISBLANK(""),"-",'Payer Participation Data'!AZ42)</f>
        <v>-</v>
      </c>
      <c r="U142" s="115" t="str">
        <f>IF('Payer Participation Data'!BC42=ISBLANK(""),"-",'Payer Participation Data'!BC42)</f>
        <v>-</v>
      </c>
      <c r="V142" s="115" t="str">
        <f>IF('Payer Participation Data'!BF42=ISBLANK(""),"-",'Payer Participation Data'!BF42)</f>
        <v>-</v>
      </c>
      <c r="W142" s="115" t="str">
        <f>IF('Payer Participation Data'!BI42=ISBLANK(""),"-",'Payer Participation Data'!BI42)</f>
        <v>-</v>
      </c>
      <c r="X142" s="115" t="str">
        <f>IF('Payer Participation Data'!BL42=ISBLANK(""),"-",'Payer Participation Data'!BL42)</f>
        <v>-</v>
      </c>
    </row>
    <row r="143" spans="2:24" x14ac:dyDescent="0.35">
      <c r="B143" s="162" t="str">
        <f>IF(ISBLANK('Payer Participation Data'!B43),"-",'Payer Participation Data'!B43)</f>
        <v>-</v>
      </c>
      <c r="C143" s="161" t="str">
        <f>IF(ISBLANK('Payer Participation Data'!C43),"-",'Payer Participation Data'!C43)</f>
        <v>-</v>
      </c>
      <c r="D143" s="163" t="str">
        <f>IF(ISBLANK('Payer Participation Data'!D43),"-",'Payer Participation Data'!D43)</f>
        <v>-</v>
      </c>
      <c r="E143" s="115" t="str">
        <f>IF('Payer Participation Data'!G43=ISBLANK(""),"-",'Payer Participation Data'!G43)</f>
        <v>-</v>
      </c>
      <c r="F143" s="115" t="str">
        <f>IF('Payer Participation Data'!J43=ISBLANK(""),"-",'Payer Participation Data'!J43)</f>
        <v>-</v>
      </c>
      <c r="G143" s="115" t="str">
        <f>IF('Payer Participation Data'!M43=ISBLANK(""),"-",'Payer Participation Data'!M43)</f>
        <v>-</v>
      </c>
      <c r="H143" s="115" t="str">
        <f>IF('Payer Participation Data'!P43=ISBLANK(""),"-",'Payer Participation Data'!P43)</f>
        <v>-</v>
      </c>
      <c r="I143" s="115" t="str">
        <f>IF('Payer Participation Data'!S43=ISBLANK(""),"-",'Payer Participation Data'!S43)</f>
        <v>-</v>
      </c>
      <c r="J143" s="115" t="str">
        <f>IF('Payer Participation Data'!V43=ISBLANK(""),"-",'Payer Participation Data'!V43)</f>
        <v>-</v>
      </c>
      <c r="K143" s="115" t="str">
        <f>IF('Payer Participation Data'!Y43=ISBLANK(""),"-",'Payer Participation Data'!Y43)</f>
        <v>-</v>
      </c>
      <c r="L143" s="115" t="str">
        <f>IF('Payer Participation Data'!AB43=ISBLANK(""),"-",'Payer Participation Data'!AB43)</f>
        <v>-</v>
      </c>
      <c r="M143" s="115" t="str">
        <f>IF('Payer Participation Data'!AE43=ISBLANK(""),"-",'Payer Participation Data'!AE43)</f>
        <v>-</v>
      </c>
      <c r="N143" s="115" t="str">
        <f>IF('Payer Participation Data'!AH43=ISBLANK(""),"-",'Payer Participation Data'!AH43)</f>
        <v>-</v>
      </c>
      <c r="O143" s="115" t="str">
        <f>IF('Payer Participation Data'!AK43=ISBLANK(""),"-",'Payer Participation Data'!AK43)</f>
        <v>-</v>
      </c>
      <c r="P143" s="115" t="str">
        <f>IF('Payer Participation Data'!AN43=ISBLANK(""),"-",'Payer Participation Data'!AN43)</f>
        <v>-</v>
      </c>
      <c r="Q143" s="115" t="str">
        <f>IF('Payer Participation Data'!AQ43=ISBLANK(""),"-",'Payer Participation Data'!AQ43)</f>
        <v>-</v>
      </c>
      <c r="R143" s="115" t="str">
        <f>IF('Payer Participation Data'!AT43=ISBLANK(""),"-",'Payer Participation Data'!AT43)</f>
        <v>-</v>
      </c>
      <c r="S143" s="115" t="str">
        <f>IF('Payer Participation Data'!AW43=ISBLANK(""),"-",'Payer Participation Data'!AW43)</f>
        <v>-</v>
      </c>
      <c r="T143" s="115" t="str">
        <f>IF('Payer Participation Data'!AZ43=ISBLANK(""),"-",'Payer Participation Data'!AZ43)</f>
        <v>-</v>
      </c>
      <c r="U143" s="115" t="str">
        <f>IF('Payer Participation Data'!BC43=ISBLANK(""),"-",'Payer Participation Data'!BC43)</f>
        <v>-</v>
      </c>
      <c r="V143" s="115" t="str">
        <f>IF('Payer Participation Data'!BF43=ISBLANK(""),"-",'Payer Participation Data'!BF43)</f>
        <v>-</v>
      </c>
      <c r="W143" s="115" t="str">
        <f>IF('Payer Participation Data'!BI43=ISBLANK(""),"-",'Payer Participation Data'!BI43)</f>
        <v>-</v>
      </c>
      <c r="X143" s="115" t="str">
        <f>IF('Payer Participation Data'!BL43=ISBLANK(""),"-",'Payer Participation Data'!BL43)</f>
        <v>-</v>
      </c>
    </row>
    <row r="144" spans="2:24" x14ac:dyDescent="0.35">
      <c r="B144" s="162" t="str">
        <f>IF(ISBLANK('Payer Participation Data'!B44),"-",'Payer Participation Data'!B44)</f>
        <v>-</v>
      </c>
      <c r="C144" s="161" t="str">
        <f>IF(ISBLANK('Payer Participation Data'!C44),"-",'Payer Participation Data'!C44)</f>
        <v>-</v>
      </c>
      <c r="D144" s="163" t="str">
        <f>IF(ISBLANK('Payer Participation Data'!D44),"-",'Payer Participation Data'!D44)</f>
        <v>-</v>
      </c>
      <c r="E144" s="115" t="str">
        <f>IF('Payer Participation Data'!G44=ISBLANK(""),"-",'Payer Participation Data'!G44)</f>
        <v>-</v>
      </c>
      <c r="F144" s="115" t="str">
        <f>IF('Payer Participation Data'!J44=ISBLANK(""),"-",'Payer Participation Data'!J44)</f>
        <v>-</v>
      </c>
      <c r="G144" s="115" t="str">
        <f>IF('Payer Participation Data'!M44=ISBLANK(""),"-",'Payer Participation Data'!M44)</f>
        <v>-</v>
      </c>
      <c r="H144" s="115" t="str">
        <f>IF('Payer Participation Data'!P44=ISBLANK(""),"-",'Payer Participation Data'!P44)</f>
        <v>-</v>
      </c>
      <c r="I144" s="115" t="str">
        <f>IF('Payer Participation Data'!S44=ISBLANK(""),"-",'Payer Participation Data'!S44)</f>
        <v>-</v>
      </c>
      <c r="J144" s="115" t="str">
        <f>IF('Payer Participation Data'!V44=ISBLANK(""),"-",'Payer Participation Data'!V44)</f>
        <v>-</v>
      </c>
      <c r="K144" s="115" t="str">
        <f>IF('Payer Participation Data'!Y44=ISBLANK(""),"-",'Payer Participation Data'!Y44)</f>
        <v>-</v>
      </c>
      <c r="L144" s="115" t="str">
        <f>IF('Payer Participation Data'!AB44=ISBLANK(""),"-",'Payer Participation Data'!AB44)</f>
        <v>-</v>
      </c>
      <c r="M144" s="115" t="str">
        <f>IF('Payer Participation Data'!AE44=ISBLANK(""),"-",'Payer Participation Data'!AE44)</f>
        <v>-</v>
      </c>
      <c r="N144" s="115" t="str">
        <f>IF('Payer Participation Data'!AH44=ISBLANK(""),"-",'Payer Participation Data'!AH44)</f>
        <v>-</v>
      </c>
      <c r="O144" s="115" t="str">
        <f>IF('Payer Participation Data'!AK44=ISBLANK(""),"-",'Payer Participation Data'!AK44)</f>
        <v>-</v>
      </c>
      <c r="P144" s="115" t="str">
        <f>IF('Payer Participation Data'!AN44=ISBLANK(""),"-",'Payer Participation Data'!AN44)</f>
        <v>-</v>
      </c>
      <c r="Q144" s="115" t="str">
        <f>IF('Payer Participation Data'!AQ44=ISBLANK(""),"-",'Payer Participation Data'!AQ44)</f>
        <v>-</v>
      </c>
      <c r="R144" s="115" t="str">
        <f>IF('Payer Participation Data'!AT44=ISBLANK(""),"-",'Payer Participation Data'!AT44)</f>
        <v>-</v>
      </c>
      <c r="S144" s="115" t="str">
        <f>IF('Payer Participation Data'!AW44=ISBLANK(""),"-",'Payer Participation Data'!AW44)</f>
        <v>-</v>
      </c>
      <c r="T144" s="115" t="str">
        <f>IF('Payer Participation Data'!AZ44=ISBLANK(""),"-",'Payer Participation Data'!AZ44)</f>
        <v>-</v>
      </c>
      <c r="U144" s="115" t="str">
        <f>IF('Payer Participation Data'!BC44=ISBLANK(""),"-",'Payer Participation Data'!BC44)</f>
        <v>-</v>
      </c>
      <c r="V144" s="115" t="str">
        <f>IF('Payer Participation Data'!BF44=ISBLANK(""),"-",'Payer Participation Data'!BF44)</f>
        <v>-</v>
      </c>
      <c r="W144" s="115" t="str">
        <f>IF('Payer Participation Data'!BI44=ISBLANK(""),"-",'Payer Participation Data'!BI44)</f>
        <v>-</v>
      </c>
      <c r="X144" s="115" t="str">
        <f>IF('Payer Participation Data'!BL44=ISBLANK(""),"-",'Payer Participation Data'!BL44)</f>
        <v>-</v>
      </c>
    </row>
    <row r="145" spans="2:24" x14ac:dyDescent="0.35">
      <c r="B145" s="162" t="str">
        <f>IF(ISBLANK('Payer Participation Data'!B45),"-",'Payer Participation Data'!B45)</f>
        <v>-</v>
      </c>
      <c r="C145" s="161" t="str">
        <f>IF(ISBLANK('Payer Participation Data'!C45),"-",'Payer Participation Data'!C45)</f>
        <v>-</v>
      </c>
      <c r="D145" s="163" t="str">
        <f>IF(ISBLANK('Payer Participation Data'!D45),"-",'Payer Participation Data'!D45)</f>
        <v>-</v>
      </c>
      <c r="E145" s="115" t="str">
        <f>IF('Payer Participation Data'!G45=ISBLANK(""),"-",'Payer Participation Data'!G45)</f>
        <v>-</v>
      </c>
      <c r="F145" s="115" t="str">
        <f>IF('Payer Participation Data'!J45=ISBLANK(""),"-",'Payer Participation Data'!J45)</f>
        <v>-</v>
      </c>
      <c r="G145" s="115" t="str">
        <f>IF('Payer Participation Data'!M45=ISBLANK(""),"-",'Payer Participation Data'!M45)</f>
        <v>-</v>
      </c>
      <c r="H145" s="115" t="str">
        <f>IF('Payer Participation Data'!P45=ISBLANK(""),"-",'Payer Participation Data'!P45)</f>
        <v>-</v>
      </c>
      <c r="I145" s="115" t="str">
        <f>IF('Payer Participation Data'!S45=ISBLANK(""),"-",'Payer Participation Data'!S45)</f>
        <v>-</v>
      </c>
      <c r="J145" s="115" t="str">
        <f>IF('Payer Participation Data'!V45=ISBLANK(""),"-",'Payer Participation Data'!V45)</f>
        <v>-</v>
      </c>
      <c r="K145" s="115" t="str">
        <f>IF('Payer Participation Data'!Y45=ISBLANK(""),"-",'Payer Participation Data'!Y45)</f>
        <v>-</v>
      </c>
      <c r="L145" s="115" t="str">
        <f>IF('Payer Participation Data'!AB45=ISBLANK(""),"-",'Payer Participation Data'!AB45)</f>
        <v>-</v>
      </c>
      <c r="M145" s="115" t="str">
        <f>IF('Payer Participation Data'!AE45=ISBLANK(""),"-",'Payer Participation Data'!AE45)</f>
        <v>-</v>
      </c>
      <c r="N145" s="115" t="str">
        <f>IF('Payer Participation Data'!AH45=ISBLANK(""),"-",'Payer Participation Data'!AH45)</f>
        <v>-</v>
      </c>
      <c r="O145" s="115" t="str">
        <f>IF('Payer Participation Data'!AK45=ISBLANK(""),"-",'Payer Participation Data'!AK45)</f>
        <v>-</v>
      </c>
      <c r="P145" s="115" t="str">
        <f>IF('Payer Participation Data'!AN45=ISBLANK(""),"-",'Payer Participation Data'!AN45)</f>
        <v>-</v>
      </c>
      <c r="Q145" s="115" t="str">
        <f>IF('Payer Participation Data'!AQ45=ISBLANK(""),"-",'Payer Participation Data'!AQ45)</f>
        <v>-</v>
      </c>
      <c r="R145" s="115" t="str">
        <f>IF('Payer Participation Data'!AT45=ISBLANK(""),"-",'Payer Participation Data'!AT45)</f>
        <v>-</v>
      </c>
      <c r="S145" s="115" t="str">
        <f>IF('Payer Participation Data'!AW45=ISBLANK(""),"-",'Payer Participation Data'!AW45)</f>
        <v>-</v>
      </c>
      <c r="T145" s="115" t="str">
        <f>IF('Payer Participation Data'!AZ45=ISBLANK(""),"-",'Payer Participation Data'!AZ45)</f>
        <v>-</v>
      </c>
      <c r="U145" s="115" t="str">
        <f>IF('Payer Participation Data'!BC45=ISBLANK(""),"-",'Payer Participation Data'!BC45)</f>
        <v>-</v>
      </c>
      <c r="V145" s="115" t="str">
        <f>IF('Payer Participation Data'!BF45=ISBLANK(""),"-",'Payer Participation Data'!BF45)</f>
        <v>-</v>
      </c>
      <c r="W145" s="115" t="str">
        <f>IF('Payer Participation Data'!BI45=ISBLANK(""),"-",'Payer Participation Data'!BI45)</f>
        <v>-</v>
      </c>
      <c r="X145" s="115" t="str">
        <f>IF('Payer Participation Data'!BL45=ISBLANK(""),"-",'Payer Participation Data'!BL45)</f>
        <v>-</v>
      </c>
    </row>
    <row r="146" spans="2:24" x14ac:dyDescent="0.35">
      <c r="B146" s="162" t="str">
        <f>IF(ISBLANK('Payer Participation Data'!B46),"-",'Payer Participation Data'!B46)</f>
        <v>-</v>
      </c>
      <c r="C146" s="161" t="str">
        <f>IF(ISBLANK('Payer Participation Data'!C46),"-",'Payer Participation Data'!C46)</f>
        <v>-</v>
      </c>
      <c r="D146" s="163" t="str">
        <f>IF(ISBLANK('Payer Participation Data'!D46),"-",'Payer Participation Data'!D46)</f>
        <v>-</v>
      </c>
      <c r="E146" s="115" t="str">
        <f>IF('Payer Participation Data'!G46=ISBLANK(""),"-",'Payer Participation Data'!G46)</f>
        <v>-</v>
      </c>
      <c r="F146" s="115" t="str">
        <f>IF('Payer Participation Data'!J46=ISBLANK(""),"-",'Payer Participation Data'!J46)</f>
        <v>-</v>
      </c>
      <c r="G146" s="115" t="str">
        <f>IF('Payer Participation Data'!M46=ISBLANK(""),"-",'Payer Participation Data'!M46)</f>
        <v>-</v>
      </c>
      <c r="H146" s="115" t="str">
        <f>IF('Payer Participation Data'!P46=ISBLANK(""),"-",'Payer Participation Data'!P46)</f>
        <v>-</v>
      </c>
      <c r="I146" s="115" t="str">
        <f>IF('Payer Participation Data'!S46=ISBLANK(""),"-",'Payer Participation Data'!S46)</f>
        <v>-</v>
      </c>
      <c r="J146" s="115" t="str">
        <f>IF('Payer Participation Data'!V46=ISBLANK(""),"-",'Payer Participation Data'!V46)</f>
        <v>-</v>
      </c>
      <c r="K146" s="115" t="str">
        <f>IF('Payer Participation Data'!Y46=ISBLANK(""),"-",'Payer Participation Data'!Y46)</f>
        <v>-</v>
      </c>
      <c r="L146" s="115" t="str">
        <f>IF('Payer Participation Data'!AB46=ISBLANK(""),"-",'Payer Participation Data'!AB46)</f>
        <v>-</v>
      </c>
      <c r="M146" s="115" t="str">
        <f>IF('Payer Participation Data'!AE46=ISBLANK(""),"-",'Payer Participation Data'!AE46)</f>
        <v>-</v>
      </c>
      <c r="N146" s="115" t="str">
        <f>IF('Payer Participation Data'!AH46=ISBLANK(""),"-",'Payer Participation Data'!AH46)</f>
        <v>-</v>
      </c>
      <c r="O146" s="115" t="str">
        <f>IF('Payer Participation Data'!AK46=ISBLANK(""),"-",'Payer Participation Data'!AK46)</f>
        <v>-</v>
      </c>
      <c r="P146" s="115" t="str">
        <f>IF('Payer Participation Data'!AN46=ISBLANK(""),"-",'Payer Participation Data'!AN46)</f>
        <v>-</v>
      </c>
      <c r="Q146" s="115" t="str">
        <f>IF('Payer Participation Data'!AQ46=ISBLANK(""),"-",'Payer Participation Data'!AQ46)</f>
        <v>-</v>
      </c>
      <c r="R146" s="115" t="str">
        <f>IF('Payer Participation Data'!AT46=ISBLANK(""),"-",'Payer Participation Data'!AT46)</f>
        <v>-</v>
      </c>
      <c r="S146" s="115" t="str">
        <f>IF('Payer Participation Data'!AW46=ISBLANK(""),"-",'Payer Participation Data'!AW46)</f>
        <v>-</v>
      </c>
      <c r="T146" s="115" t="str">
        <f>IF('Payer Participation Data'!AZ46=ISBLANK(""),"-",'Payer Participation Data'!AZ46)</f>
        <v>-</v>
      </c>
      <c r="U146" s="115" t="str">
        <f>IF('Payer Participation Data'!BC46=ISBLANK(""),"-",'Payer Participation Data'!BC46)</f>
        <v>-</v>
      </c>
      <c r="V146" s="115" t="str">
        <f>IF('Payer Participation Data'!BF46=ISBLANK(""),"-",'Payer Participation Data'!BF46)</f>
        <v>-</v>
      </c>
      <c r="W146" s="115" t="str">
        <f>IF('Payer Participation Data'!BI46=ISBLANK(""),"-",'Payer Participation Data'!BI46)</f>
        <v>-</v>
      </c>
      <c r="X146" s="115" t="str">
        <f>IF('Payer Participation Data'!BL46=ISBLANK(""),"-",'Payer Participation Data'!BL46)</f>
        <v>-</v>
      </c>
    </row>
    <row r="147" spans="2:24" x14ac:dyDescent="0.35">
      <c r="B147" s="162" t="str">
        <f>IF(ISBLANK('Payer Participation Data'!B47),"-",'Payer Participation Data'!B47)</f>
        <v>-</v>
      </c>
      <c r="C147" s="161" t="str">
        <f>IF(ISBLANK('Payer Participation Data'!C47),"-",'Payer Participation Data'!C47)</f>
        <v>-</v>
      </c>
      <c r="D147" s="163" t="str">
        <f>IF(ISBLANK('Payer Participation Data'!D47),"-",'Payer Participation Data'!D47)</f>
        <v>-</v>
      </c>
      <c r="E147" s="115" t="str">
        <f>IF('Payer Participation Data'!G47=ISBLANK(""),"-",'Payer Participation Data'!G47)</f>
        <v>-</v>
      </c>
      <c r="F147" s="115" t="str">
        <f>IF('Payer Participation Data'!J47=ISBLANK(""),"-",'Payer Participation Data'!J47)</f>
        <v>-</v>
      </c>
      <c r="G147" s="115" t="str">
        <f>IF('Payer Participation Data'!M47=ISBLANK(""),"-",'Payer Participation Data'!M47)</f>
        <v>-</v>
      </c>
      <c r="H147" s="115" t="str">
        <f>IF('Payer Participation Data'!P47=ISBLANK(""),"-",'Payer Participation Data'!P47)</f>
        <v>-</v>
      </c>
      <c r="I147" s="115" t="str">
        <f>IF('Payer Participation Data'!S47=ISBLANK(""),"-",'Payer Participation Data'!S47)</f>
        <v>-</v>
      </c>
      <c r="J147" s="115" t="str">
        <f>IF('Payer Participation Data'!V47=ISBLANK(""),"-",'Payer Participation Data'!V47)</f>
        <v>-</v>
      </c>
      <c r="K147" s="115" t="str">
        <f>IF('Payer Participation Data'!Y47=ISBLANK(""),"-",'Payer Participation Data'!Y47)</f>
        <v>-</v>
      </c>
      <c r="L147" s="115" t="str">
        <f>IF('Payer Participation Data'!AB47=ISBLANK(""),"-",'Payer Participation Data'!AB47)</f>
        <v>-</v>
      </c>
      <c r="M147" s="115" t="str">
        <f>IF('Payer Participation Data'!AE47=ISBLANK(""),"-",'Payer Participation Data'!AE47)</f>
        <v>-</v>
      </c>
      <c r="N147" s="115" t="str">
        <f>IF('Payer Participation Data'!AH47=ISBLANK(""),"-",'Payer Participation Data'!AH47)</f>
        <v>-</v>
      </c>
      <c r="O147" s="115" t="str">
        <f>IF('Payer Participation Data'!AK47=ISBLANK(""),"-",'Payer Participation Data'!AK47)</f>
        <v>-</v>
      </c>
      <c r="P147" s="115" t="str">
        <f>IF('Payer Participation Data'!AN47=ISBLANK(""),"-",'Payer Participation Data'!AN47)</f>
        <v>-</v>
      </c>
      <c r="Q147" s="115" t="str">
        <f>IF('Payer Participation Data'!AQ47=ISBLANK(""),"-",'Payer Participation Data'!AQ47)</f>
        <v>-</v>
      </c>
      <c r="R147" s="115" t="str">
        <f>IF('Payer Participation Data'!AT47=ISBLANK(""),"-",'Payer Participation Data'!AT47)</f>
        <v>-</v>
      </c>
      <c r="S147" s="115" t="str">
        <f>IF('Payer Participation Data'!AW47=ISBLANK(""),"-",'Payer Participation Data'!AW47)</f>
        <v>-</v>
      </c>
      <c r="T147" s="115" t="str">
        <f>IF('Payer Participation Data'!AZ47=ISBLANK(""),"-",'Payer Participation Data'!AZ47)</f>
        <v>-</v>
      </c>
      <c r="U147" s="115" t="str">
        <f>IF('Payer Participation Data'!BC47=ISBLANK(""),"-",'Payer Participation Data'!BC47)</f>
        <v>-</v>
      </c>
      <c r="V147" s="115" t="str">
        <f>IF('Payer Participation Data'!BF47=ISBLANK(""),"-",'Payer Participation Data'!BF47)</f>
        <v>-</v>
      </c>
      <c r="W147" s="115" t="str">
        <f>IF('Payer Participation Data'!BI47=ISBLANK(""),"-",'Payer Participation Data'!BI47)</f>
        <v>-</v>
      </c>
      <c r="X147" s="115" t="str">
        <f>IF('Payer Participation Data'!BL47=ISBLANK(""),"-",'Payer Participation Data'!BL47)</f>
        <v>-</v>
      </c>
    </row>
    <row r="148" spans="2:24" x14ac:dyDescent="0.35">
      <c r="B148" s="162" t="str">
        <f>IF(ISBLANK('Payer Participation Data'!B48),"-",'Payer Participation Data'!B48)</f>
        <v>-</v>
      </c>
      <c r="C148" s="161" t="str">
        <f>IF(ISBLANK('Payer Participation Data'!C48),"-",'Payer Participation Data'!C48)</f>
        <v>-</v>
      </c>
      <c r="D148" s="163" t="str">
        <f>IF(ISBLANK('Payer Participation Data'!D48),"-",'Payer Participation Data'!D48)</f>
        <v>-</v>
      </c>
      <c r="E148" s="115" t="str">
        <f>IF('Payer Participation Data'!G48=ISBLANK(""),"-",'Payer Participation Data'!G48)</f>
        <v>-</v>
      </c>
      <c r="F148" s="115" t="str">
        <f>IF('Payer Participation Data'!J48=ISBLANK(""),"-",'Payer Participation Data'!J48)</f>
        <v>-</v>
      </c>
      <c r="G148" s="115" t="str">
        <f>IF('Payer Participation Data'!M48=ISBLANK(""),"-",'Payer Participation Data'!M48)</f>
        <v>-</v>
      </c>
      <c r="H148" s="115" t="str">
        <f>IF('Payer Participation Data'!P48=ISBLANK(""),"-",'Payer Participation Data'!P48)</f>
        <v>-</v>
      </c>
      <c r="I148" s="115" t="str">
        <f>IF('Payer Participation Data'!S48=ISBLANK(""),"-",'Payer Participation Data'!S48)</f>
        <v>-</v>
      </c>
      <c r="J148" s="115" t="str">
        <f>IF('Payer Participation Data'!V48=ISBLANK(""),"-",'Payer Participation Data'!V48)</f>
        <v>-</v>
      </c>
      <c r="K148" s="115" t="str">
        <f>IF('Payer Participation Data'!Y48=ISBLANK(""),"-",'Payer Participation Data'!Y48)</f>
        <v>-</v>
      </c>
      <c r="L148" s="115" t="str">
        <f>IF('Payer Participation Data'!AB48=ISBLANK(""),"-",'Payer Participation Data'!AB48)</f>
        <v>-</v>
      </c>
      <c r="M148" s="115" t="str">
        <f>IF('Payer Participation Data'!AE48=ISBLANK(""),"-",'Payer Participation Data'!AE48)</f>
        <v>-</v>
      </c>
      <c r="N148" s="115" t="str">
        <f>IF('Payer Participation Data'!AH48=ISBLANK(""),"-",'Payer Participation Data'!AH48)</f>
        <v>-</v>
      </c>
      <c r="O148" s="115" t="str">
        <f>IF('Payer Participation Data'!AK48=ISBLANK(""),"-",'Payer Participation Data'!AK48)</f>
        <v>-</v>
      </c>
      <c r="P148" s="115" t="str">
        <f>IF('Payer Participation Data'!AN48=ISBLANK(""),"-",'Payer Participation Data'!AN48)</f>
        <v>-</v>
      </c>
      <c r="Q148" s="115" t="str">
        <f>IF('Payer Participation Data'!AQ48=ISBLANK(""),"-",'Payer Participation Data'!AQ48)</f>
        <v>-</v>
      </c>
      <c r="R148" s="115" t="str">
        <f>IF('Payer Participation Data'!AT48=ISBLANK(""),"-",'Payer Participation Data'!AT48)</f>
        <v>-</v>
      </c>
      <c r="S148" s="115" t="str">
        <f>IF('Payer Participation Data'!AW48=ISBLANK(""),"-",'Payer Participation Data'!AW48)</f>
        <v>-</v>
      </c>
      <c r="T148" s="115" t="str">
        <f>IF('Payer Participation Data'!AZ48=ISBLANK(""),"-",'Payer Participation Data'!AZ48)</f>
        <v>-</v>
      </c>
      <c r="U148" s="115" t="str">
        <f>IF('Payer Participation Data'!BC48=ISBLANK(""),"-",'Payer Participation Data'!BC48)</f>
        <v>-</v>
      </c>
      <c r="V148" s="115" t="str">
        <f>IF('Payer Participation Data'!BF48=ISBLANK(""),"-",'Payer Participation Data'!BF48)</f>
        <v>-</v>
      </c>
      <c r="W148" s="115" t="str">
        <f>IF('Payer Participation Data'!BI48=ISBLANK(""),"-",'Payer Participation Data'!BI48)</f>
        <v>-</v>
      </c>
      <c r="X148" s="115" t="str">
        <f>IF('Payer Participation Data'!BL48=ISBLANK(""),"-",'Payer Participation Data'!BL48)</f>
        <v>-</v>
      </c>
    </row>
    <row r="149" spans="2:24" x14ac:dyDescent="0.35">
      <c r="B149" s="162" t="str">
        <f>IF(ISBLANK('Payer Participation Data'!B49),"-",'Payer Participation Data'!B49)</f>
        <v>-</v>
      </c>
      <c r="C149" s="161" t="str">
        <f>IF(ISBLANK('Payer Participation Data'!C49),"-",'Payer Participation Data'!C49)</f>
        <v>-</v>
      </c>
      <c r="D149" s="163" t="str">
        <f>IF(ISBLANK('Payer Participation Data'!D49),"-",'Payer Participation Data'!D49)</f>
        <v>-</v>
      </c>
      <c r="E149" s="115" t="str">
        <f>IF('Payer Participation Data'!G49=ISBLANK(""),"-",'Payer Participation Data'!G49)</f>
        <v>-</v>
      </c>
      <c r="F149" s="115" t="str">
        <f>IF('Payer Participation Data'!J49=ISBLANK(""),"-",'Payer Participation Data'!J49)</f>
        <v>-</v>
      </c>
      <c r="G149" s="115" t="str">
        <f>IF('Payer Participation Data'!M49=ISBLANK(""),"-",'Payer Participation Data'!M49)</f>
        <v>-</v>
      </c>
      <c r="H149" s="115" t="str">
        <f>IF('Payer Participation Data'!P49=ISBLANK(""),"-",'Payer Participation Data'!P49)</f>
        <v>-</v>
      </c>
      <c r="I149" s="115" t="str">
        <f>IF('Payer Participation Data'!S49=ISBLANK(""),"-",'Payer Participation Data'!S49)</f>
        <v>-</v>
      </c>
      <c r="J149" s="115" t="str">
        <f>IF('Payer Participation Data'!V49=ISBLANK(""),"-",'Payer Participation Data'!V49)</f>
        <v>-</v>
      </c>
      <c r="K149" s="115" t="str">
        <f>IF('Payer Participation Data'!Y49=ISBLANK(""),"-",'Payer Participation Data'!Y49)</f>
        <v>-</v>
      </c>
      <c r="L149" s="115" t="str">
        <f>IF('Payer Participation Data'!AB49=ISBLANK(""),"-",'Payer Participation Data'!AB49)</f>
        <v>-</v>
      </c>
      <c r="M149" s="115" t="str">
        <f>IF('Payer Participation Data'!AE49=ISBLANK(""),"-",'Payer Participation Data'!AE49)</f>
        <v>-</v>
      </c>
      <c r="N149" s="115" t="str">
        <f>IF('Payer Participation Data'!AH49=ISBLANK(""),"-",'Payer Participation Data'!AH49)</f>
        <v>-</v>
      </c>
      <c r="O149" s="115" t="str">
        <f>IF('Payer Participation Data'!AK49=ISBLANK(""),"-",'Payer Participation Data'!AK49)</f>
        <v>-</v>
      </c>
      <c r="P149" s="115" t="str">
        <f>IF('Payer Participation Data'!AN49=ISBLANK(""),"-",'Payer Participation Data'!AN49)</f>
        <v>-</v>
      </c>
      <c r="Q149" s="115" t="str">
        <f>IF('Payer Participation Data'!AQ49=ISBLANK(""),"-",'Payer Participation Data'!AQ49)</f>
        <v>-</v>
      </c>
      <c r="R149" s="115" t="str">
        <f>IF('Payer Participation Data'!AT49=ISBLANK(""),"-",'Payer Participation Data'!AT49)</f>
        <v>-</v>
      </c>
      <c r="S149" s="115" t="str">
        <f>IF('Payer Participation Data'!AW49=ISBLANK(""),"-",'Payer Participation Data'!AW49)</f>
        <v>-</v>
      </c>
      <c r="T149" s="115" t="str">
        <f>IF('Payer Participation Data'!AZ49=ISBLANK(""),"-",'Payer Participation Data'!AZ49)</f>
        <v>-</v>
      </c>
      <c r="U149" s="115" t="str">
        <f>IF('Payer Participation Data'!BC49=ISBLANK(""),"-",'Payer Participation Data'!BC49)</f>
        <v>-</v>
      </c>
      <c r="V149" s="115" t="str">
        <f>IF('Payer Participation Data'!BF49=ISBLANK(""),"-",'Payer Participation Data'!BF49)</f>
        <v>-</v>
      </c>
      <c r="W149" s="115" t="str">
        <f>IF('Payer Participation Data'!BI49=ISBLANK(""),"-",'Payer Participation Data'!BI49)</f>
        <v>-</v>
      </c>
      <c r="X149" s="115" t="str">
        <f>IF('Payer Participation Data'!BL49=ISBLANK(""),"-",'Payer Participation Data'!BL49)</f>
        <v>-</v>
      </c>
    </row>
    <row r="150" spans="2:24" x14ac:dyDescent="0.35">
      <c r="B150" s="162" t="str">
        <f>IF(ISBLANK('Payer Participation Data'!B50),"-",'Payer Participation Data'!B50)</f>
        <v>-</v>
      </c>
      <c r="C150" s="161" t="str">
        <f>IF(ISBLANK('Payer Participation Data'!C50),"-",'Payer Participation Data'!C50)</f>
        <v>-</v>
      </c>
      <c r="D150" s="163" t="str">
        <f>IF(ISBLANK('Payer Participation Data'!D50),"-",'Payer Participation Data'!D50)</f>
        <v>-</v>
      </c>
      <c r="E150" s="115" t="str">
        <f>IF('Payer Participation Data'!G50=ISBLANK(""),"-",'Payer Participation Data'!G50)</f>
        <v>-</v>
      </c>
      <c r="F150" s="115" t="str">
        <f>IF('Payer Participation Data'!J50=ISBLANK(""),"-",'Payer Participation Data'!J50)</f>
        <v>-</v>
      </c>
      <c r="G150" s="115" t="str">
        <f>IF('Payer Participation Data'!M50=ISBLANK(""),"-",'Payer Participation Data'!M50)</f>
        <v>-</v>
      </c>
      <c r="H150" s="115" t="str">
        <f>IF('Payer Participation Data'!P50=ISBLANK(""),"-",'Payer Participation Data'!P50)</f>
        <v>-</v>
      </c>
      <c r="I150" s="115" t="str">
        <f>IF('Payer Participation Data'!S50=ISBLANK(""),"-",'Payer Participation Data'!S50)</f>
        <v>-</v>
      </c>
      <c r="J150" s="115" t="str">
        <f>IF('Payer Participation Data'!V50=ISBLANK(""),"-",'Payer Participation Data'!V50)</f>
        <v>-</v>
      </c>
      <c r="K150" s="115" t="str">
        <f>IF('Payer Participation Data'!Y50=ISBLANK(""),"-",'Payer Participation Data'!Y50)</f>
        <v>-</v>
      </c>
      <c r="L150" s="115" t="str">
        <f>IF('Payer Participation Data'!AB50=ISBLANK(""),"-",'Payer Participation Data'!AB50)</f>
        <v>-</v>
      </c>
      <c r="M150" s="115" t="str">
        <f>IF('Payer Participation Data'!AE50=ISBLANK(""),"-",'Payer Participation Data'!AE50)</f>
        <v>-</v>
      </c>
      <c r="N150" s="115" t="str">
        <f>IF('Payer Participation Data'!AH50=ISBLANK(""),"-",'Payer Participation Data'!AH50)</f>
        <v>-</v>
      </c>
      <c r="O150" s="115" t="str">
        <f>IF('Payer Participation Data'!AK50=ISBLANK(""),"-",'Payer Participation Data'!AK50)</f>
        <v>-</v>
      </c>
      <c r="P150" s="115" t="str">
        <f>IF('Payer Participation Data'!AN50=ISBLANK(""),"-",'Payer Participation Data'!AN50)</f>
        <v>-</v>
      </c>
      <c r="Q150" s="115" t="str">
        <f>IF('Payer Participation Data'!AQ50=ISBLANK(""),"-",'Payer Participation Data'!AQ50)</f>
        <v>-</v>
      </c>
      <c r="R150" s="115" t="str">
        <f>IF('Payer Participation Data'!AT50=ISBLANK(""),"-",'Payer Participation Data'!AT50)</f>
        <v>-</v>
      </c>
      <c r="S150" s="115" t="str">
        <f>IF('Payer Participation Data'!AW50=ISBLANK(""),"-",'Payer Participation Data'!AW50)</f>
        <v>-</v>
      </c>
      <c r="T150" s="115" t="str">
        <f>IF('Payer Participation Data'!AZ50=ISBLANK(""),"-",'Payer Participation Data'!AZ50)</f>
        <v>-</v>
      </c>
      <c r="U150" s="115" t="str">
        <f>IF('Payer Participation Data'!BC50=ISBLANK(""),"-",'Payer Participation Data'!BC50)</f>
        <v>-</v>
      </c>
      <c r="V150" s="115" t="str">
        <f>IF('Payer Participation Data'!BF50=ISBLANK(""),"-",'Payer Participation Data'!BF50)</f>
        <v>-</v>
      </c>
      <c r="W150" s="115" t="str">
        <f>IF('Payer Participation Data'!BI50=ISBLANK(""),"-",'Payer Participation Data'!BI50)</f>
        <v>-</v>
      </c>
      <c r="X150" s="115" t="str">
        <f>IF('Payer Participation Data'!BL50=ISBLANK(""),"-",'Payer Participation Data'!BL50)</f>
        <v>-</v>
      </c>
    </row>
    <row r="151" spans="2:24" x14ac:dyDescent="0.35">
      <c r="B151" s="162" t="str">
        <f>IF(ISBLANK('Payer Participation Data'!B51),"-",'Payer Participation Data'!B51)</f>
        <v>-</v>
      </c>
      <c r="C151" s="161" t="str">
        <f>IF(ISBLANK('Payer Participation Data'!C51),"-",'Payer Participation Data'!C51)</f>
        <v>-</v>
      </c>
      <c r="D151" s="163" t="str">
        <f>IF(ISBLANK('Payer Participation Data'!D51),"-",'Payer Participation Data'!D51)</f>
        <v>-</v>
      </c>
      <c r="E151" s="115" t="str">
        <f>IF('Payer Participation Data'!G51=ISBLANK(""),"-",'Payer Participation Data'!G51)</f>
        <v>-</v>
      </c>
      <c r="F151" s="115" t="str">
        <f>IF('Payer Participation Data'!J51=ISBLANK(""),"-",'Payer Participation Data'!J51)</f>
        <v>-</v>
      </c>
      <c r="G151" s="115" t="str">
        <f>IF('Payer Participation Data'!M51=ISBLANK(""),"-",'Payer Participation Data'!M51)</f>
        <v>-</v>
      </c>
      <c r="H151" s="115" t="str">
        <f>IF('Payer Participation Data'!P51=ISBLANK(""),"-",'Payer Participation Data'!P51)</f>
        <v>-</v>
      </c>
      <c r="I151" s="115" t="str">
        <f>IF('Payer Participation Data'!S51=ISBLANK(""),"-",'Payer Participation Data'!S51)</f>
        <v>-</v>
      </c>
      <c r="J151" s="115" t="str">
        <f>IF('Payer Participation Data'!V51=ISBLANK(""),"-",'Payer Participation Data'!V51)</f>
        <v>-</v>
      </c>
      <c r="K151" s="115" t="str">
        <f>IF('Payer Participation Data'!Y51=ISBLANK(""),"-",'Payer Participation Data'!Y51)</f>
        <v>-</v>
      </c>
      <c r="L151" s="115" t="str">
        <f>IF('Payer Participation Data'!AB51=ISBLANK(""),"-",'Payer Participation Data'!AB51)</f>
        <v>-</v>
      </c>
      <c r="M151" s="115" t="str">
        <f>IF('Payer Participation Data'!AE51=ISBLANK(""),"-",'Payer Participation Data'!AE51)</f>
        <v>-</v>
      </c>
      <c r="N151" s="115" t="str">
        <f>IF('Payer Participation Data'!AH51=ISBLANK(""),"-",'Payer Participation Data'!AH51)</f>
        <v>-</v>
      </c>
      <c r="O151" s="115" t="str">
        <f>IF('Payer Participation Data'!AK51=ISBLANK(""),"-",'Payer Participation Data'!AK51)</f>
        <v>-</v>
      </c>
      <c r="P151" s="115" t="str">
        <f>IF('Payer Participation Data'!AN51=ISBLANK(""),"-",'Payer Participation Data'!AN51)</f>
        <v>-</v>
      </c>
      <c r="Q151" s="115" t="str">
        <f>IF('Payer Participation Data'!AQ51=ISBLANK(""),"-",'Payer Participation Data'!AQ51)</f>
        <v>-</v>
      </c>
      <c r="R151" s="115" t="str">
        <f>IF('Payer Participation Data'!AT51=ISBLANK(""),"-",'Payer Participation Data'!AT51)</f>
        <v>-</v>
      </c>
      <c r="S151" s="115" t="str">
        <f>IF('Payer Participation Data'!AW51=ISBLANK(""),"-",'Payer Participation Data'!AW51)</f>
        <v>-</v>
      </c>
      <c r="T151" s="115" t="str">
        <f>IF('Payer Participation Data'!AZ51=ISBLANK(""),"-",'Payer Participation Data'!AZ51)</f>
        <v>-</v>
      </c>
      <c r="U151" s="115" t="str">
        <f>IF('Payer Participation Data'!BC51=ISBLANK(""),"-",'Payer Participation Data'!BC51)</f>
        <v>-</v>
      </c>
      <c r="V151" s="115" t="str">
        <f>IF('Payer Participation Data'!BF51=ISBLANK(""),"-",'Payer Participation Data'!BF51)</f>
        <v>-</v>
      </c>
      <c r="W151" s="115" t="str">
        <f>IF('Payer Participation Data'!BI51=ISBLANK(""),"-",'Payer Participation Data'!BI51)</f>
        <v>-</v>
      </c>
      <c r="X151" s="115" t="str">
        <f>IF('Payer Participation Data'!BL51=ISBLANK(""),"-",'Payer Participation Data'!BL51)</f>
        <v>-</v>
      </c>
    </row>
    <row r="152" spans="2:24" x14ac:dyDescent="0.35">
      <c r="B152" s="162" t="str">
        <f>IF(ISBLANK('Payer Participation Data'!B52),"-",'Payer Participation Data'!B52)</f>
        <v>-</v>
      </c>
      <c r="C152" s="161" t="str">
        <f>IF(ISBLANK('Payer Participation Data'!C52),"-",'Payer Participation Data'!C52)</f>
        <v>-</v>
      </c>
      <c r="D152" s="163" t="str">
        <f>IF(ISBLANK('Payer Participation Data'!D52),"-",'Payer Participation Data'!D52)</f>
        <v>-</v>
      </c>
      <c r="E152" s="115" t="str">
        <f>IF('Payer Participation Data'!G52=ISBLANK(""),"-",'Payer Participation Data'!G52)</f>
        <v>-</v>
      </c>
      <c r="F152" s="115" t="str">
        <f>IF('Payer Participation Data'!J52=ISBLANK(""),"-",'Payer Participation Data'!J52)</f>
        <v>-</v>
      </c>
      <c r="G152" s="115" t="str">
        <f>IF('Payer Participation Data'!M52=ISBLANK(""),"-",'Payer Participation Data'!M52)</f>
        <v>-</v>
      </c>
      <c r="H152" s="115" t="str">
        <f>IF('Payer Participation Data'!P52=ISBLANK(""),"-",'Payer Participation Data'!P52)</f>
        <v>-</v>
      </c>
      <c r="I152" s="115" t="str">
        <f>IF('Payer Participation Data'!S52=ISBLANK(""),"-",'Payer Participation Data'!S52)</f>
        <v>-</v>
      </c>
      <c r="J152" s="115" t="str">
        <f>IF('Payer Participation Data'!V52=ISBLANK(""),"-",'Payer Participation Data'!V52)</f>
        <v>-</v>
      </c>
      <c r="K152" s="115" t="str">
        <f>IF('Payer Participation Data'!Y52=ISBLANK(""),"-",'Payer Participation Data'!Y52)</f>
        <v>-</v>
      </c>
      <c r="L152" s="115" t="str">
        <f>IF('Payer Participation Data'!AB52=ISBLANK(""),"-",'Payer Participation Data'!AB52)</f>
        <v>-</v>
      </c>
      <c r="M152" s="115" t="str">
        <f>IF('Payer Participation Data'!AE52=ISBLANK(""),"-",'Payer Participation Data'!AE52)</f>
        <v>-</v>
      </c>
      <c r="N152" s="115" t="str">
        <f>IF('Payer Participation Data'!AH52=ISBLANK(""),"-",'Payer Participation Data'!AH52)</f>
        <v>-</v>
      </c>
      <c r="O152" s="115" t="str">
        <f>IF('Payer Participation Data'!AK52=ISBLANK(""),"-",'Payer Participation Data'!AK52)</f>
        <v>-</v>
      </c>
      <c r="P152" s="115" t="str">
        <f>IF('Payer Participation Data'!AN52=ISBLANK(""),"-",'Payer Participation Data'!AN52)</f>
        <v>-</v>
      </c>
      <c r="Q152" s="115" t="str">
        <f>IF('Payer Participation Data'!AQ52=ISBLANK(""),"-",'Payer Participation Data'!AQ52)</f>
        <v>-</v>
      </c>
      <c r="R152" s="115" t="str">
        <f>IF('Payer Participation Data'!AT52=ISBLANK(""),"-",'Payer Participation Data'!AT52)</f>
        <v>-</v>
      </c>
      <c r="S152" s="115" t="str">
        <f>IF('Payer Participation Data'!AW52=ISBLANK(""),"-",'Payer Participation Data'!AW52)</f>
        <v>-</v>
      </c>
      <c r="T152" s="115" t="str">
        <f>IF('Payer Participation Data'!AZ52=ISBLANK(""),"-",'Payer Participation Data'!AZ52)</f>
        <v>-</v>
      </c>
      <c r="U152" s="115" t="str">
        <f>IF('Payer Participation Data'!BC52=ISBLANK(""),"-",'Payer Participation Data'!BC52)</f>
        <v>-</v>
      </c>
      <c r="V152" s="115" t="str">
        <f>IF('Payer Participation Data'!BF52=ISBLANK(""),"-",'Payer Participation Data'!BF52)</f>
        <v>-</v>
      </c>
      <c r="W152" s="115" t="str">
        <f>IF('Payer Participation Data'!BI52=ISBLANK(""),"-",'Payer Participation Data'!BI52)</f>
        <v>-</v>
      </c>
      <c r="X152" s="115" t="str">
        <f>IF('Payer Participation Data'!BL52=ISBLANK(""),"-",'Payer Participation Data'!BL52)</f>
        <v>-</v>
      </c>
    </row>
    <row r="153" spans="2:24" x14ac:dyDescent="0.35">
      <c r="B153" s="162" t="str">
        <f>IF(ISBLANK('Payer Participation Data'!B53),"-",'Payer Participation Data'!B53)</f>
        <v>-</v>
      </c>
      <c r="C153" s="161" t="str">
        <f>IF(ISBLANK('Payer Participation Data'!C53),"-",'Payer Participation Data'!C53)</f>
        <v>-</v>
      </c>
      <c r="D153" s="163" t="str">
        <f>IF(ISBLANK('Payer Participation Data'!D53),"-",'Payer Participation Data'!D53)</f>
        <v>-</v>
      </c>
      <c r="E153" s="115" t="str">
        <f>IF('Payer Participation Data'!G53=ISBLANK(""),"-",'Payer Participation Data'!G53)</f>
        <v>-</v>
      </c>
      <c r="F153" s="115" t="str">
        <f>IF('Payer Participation Data'!J53=ISBLANK(""),"-",'Payer Participation Data'!J53)</f>
        <v>-</v>
      </c>
      <c r="G153" s="115" t="str">
        <f>IF('Payer Participation Data'!M53=ISBLANK(""),"-",'Payer Participation Data'!M53)</f>
        <v>-</v>
      </c>
      <c r="H153" s="115" t="str">
        <f>IF('Payer Participation Data'!P53=ISBLANK(""),"-",'Payer Participation Data'!P53)</f>
        <v>-</v>
      </c>
      <c r="I153" s="115" t="str">
        <f>IF('Payer Participation Data'!S53=ISBLANK(""),"-",'Payer Participation Data'!S53)</f>
        <v>-</v>
      </c>
      <c r="J153" s="115" t="str">
        <f>IF('Payer Participation Data'!V53=ISBLANK(""),"-",'Payer Participation Data'!V53)</f>
        <v>-</v>
      </c>
      <c r="K153" s="115" t="str">
        <f>IF('Payer Participation Data'!Y53=ISBLANK(""),"-",'Payer Participation Data'!Y53)</f>
        <v>-</v>
      </c>
      <c r="L153" s="115" t="str">
        <f>IF('Payer Participation Data'!AB53=ISBLANK(""),"-",'Payer Participation Data'!AB53)</f>
        <v>-</v>
      </c>
      <c r="M153" s="115" t="str">
        <f>IF('Payer Participation Data'!AE53=ISBLANK(""),"-",'Payer Participation Data'!AE53)</f>
        <v>-</v>
      </c>
      <c r="N153" s="115" t="str">
        <f>IF('Payer Participation Data'!AH53=ISBLANK(""),"-",'Payer Participation Data'!AH53)</f>
        <v>-</v>
      </c>
      <c r="O153" s="115" t="str">
        <f>IF('Payer Participation Data'!AK53=ISBLANK(""),"-",'Payer Participation Data'!AK53)</f>
        <v>-</v>
      </c>
      <c r="P153" s="115" t="str">
        <f>IF('Payer Participation Data'!AN53=ISBLANK(""),"-",'Payer Participation Data'!AN53)</f>
        <v>-</v>
      </c>
      <c r="Q153" s="115" t="str">
        <f>IF('Payer Participation Data'!AQ53=ISBLANK(""),"-",'Payer Participation Data'!AQ53)</f>
        <v>-</v>
      </c>
      <c r="R153" s="115" t="str">
        <f>IF('Payer Participation Data'!AT53=ISBLANK(""),"-",'Payer Participation Data'!AT53)</f>
        <v>-</v>
      </c>
      <c r="S153" s="115" t="str">
        <f>IF('Payer Participation Data'!AW53=ISBLANK(""),"-",'Payer Participation Data'!AW53)</f>
        <v>-</v>
      </c>
      <c r="T153" s="115" t="str">
        <f>IF('Payer Participation Data'!AZ53=ISBLANK(""),"-",'Payer Participation Data'!AZ53)</f>
        <v>-</v>
      </c>
      <c r="U153" s="115" t="str">
        <f>IF('Payer Participation Data'!BC53=ISBLANK(""),"-",'Payer Participation Data'!BC53)</f>
        <v>-</v>
      </c>
      <c r="V153" s="115" t="str">
        <f>IF('Payer Participation Data'!BF53=ISBLANK(""),"-",'Payer Participation Data'!BF53)</f>
        <v>-</v>
      </c>
      <c r="W153" s="115" t="str">
        <f>IF('Payer Participation Data'!BI53=ISBLANK(""),"-",'Payer Participation Data'!BI53)</f>
        <v>-</v>
      </c>
      <c r="X153" s="115" t="str">
        <f>IF('Payer Participation Data'!BL53=ISBLANK(""),"-",'Payer Participation Data'!BL53)</f>
        <v>-</v>
      </c>
    </row>
    <row r="154" spans="2:24" x14ac:dyDescent="0.35">
      <c r="B154" s="162" t="str">
        <f>IF(ISBLANK('Payer Participation Data'!B54),"-",'Payer Participation Data'!B54)</f>
        <v>-</v>
      </c>
      <c r="C154" s="161" t="str">
        <f>IF(ISBLANK('Payer Participation Data'!C54),"-",'Payer Participation Data'!C54)</f>
        <v>-</v>
      </c>
      <c r="D154" s="163" t="str">
        <f>IF(ISBLANK('Payer Participation Data'!D54),"-",'Payer Participation Data'!D54)</f>
        <v>-</v>
      </c>
      <c r="E154" s="115" t="str">
        <f>IF('Payer Participation Data'!G54=ISBLANK(""),"-",'Payer Participation Data'!G54)</f>
        <v>-</v>
      </c>
      <c r="F154" s="115" t="str">
        <f>IF('Payer Participation Data'!J54=ISBLANK(""),"-",'Payer Participation Data'!J54)</f>
        <v>-</v>
      </c>
      <c r="G154" s="115" t="str">
        <f>IF('Payer Participation Data'!M54=ISBLANK(""),"-",'Payer Participation Data'!M54)</f>
        <v>-</v>
      </c>
      <c r="H154" s="115" t="str">
        <f>IF('Payer Participation Data'!P54=ISBLANK(""),"-",'Payer Participation Data'!P54)</f>
        <v>-</v>
      </c>
      <c r="I154" s="115" t="str">
        <f>IF('Payer Participation Data'!S54=ISBLANK(""),"-",'Payer Participation Data'!S54)</f>
        <v>-</v>
      </c>
      <c r="J154" s="115" t="str">
        <f>IF('Payer Participation Data'!V54=ISBLANK(""),"-",'Payer Participation Data'!V54)</f>
        <v>-</v>
      </c>
      <c r="K154" s="115" t="str">
        <f>IF('Payer Participation Data'!Y54=ISBLANK(""),"-",'Payer Participation Data'!Y54)</f>
        <v>-</v>
      </c>
      <c r="L154" s="115" t="str">
        <f>IF('Payer Participation Data'!AB54=ISBLANK(""),"-",'Payer Participation Data'!AB54)</f>
        <v>-</v>
      </c>
      <c r="M154" s="115" t="str">
        <f>IF('Payer Participation Data'!AE54=ISBLANK(""),"-",'Payer Participation Data'!AE54)</f>
        <v>-</v>
      </c>
      <c r="N154" s="115" t="str">
        <f>IF('Payer Participation Data'!AH54=ISBLANK(""),"-",'Payer Participation Data'!AH54)</f>
        <v>-</v>
      </c>
      <c r="O154" s="115" t="str">
        <f>IF('Payer Participation Data'!AK54=ISBLANK(""),"-",'Payer Participation Data'!AK54)</f>
        <v>-</v>
      </c>
      <c r="P154" s="115" t="str">
        <f>IF('Payer Participation Data'!AN54=ISBLANK(""),"-",'Payer Participation Data'!AN54)</f>
        <v>-</v>
      </c>
      <c r="Q154" s="115" t="str">
        <f>IF('Payer Participation Data'!AQ54=ISBLANK(""),"-",'Payer Participation Data'!AQ54)</f>
        <v>-</v>
      </c>
      <c r="R154" s="115" t="str">
        <f>IF('Payer Participation Data'!AT54=ISBLANK(""),"-",'Payer Participation Data'!AT54)</f>
        <v>-</v>
      </c>
      <c r="S154" s="115" t="str">
        <f>IF('Payer Participation Data'!AW54=ISBLANK(""),"-",'Payer Participation Data'!AW54)</f>
        <v>-</v>
      </c>
      <c r="T154" s="115" t="str">
        <f>IF('Payer Participation Data'!AZ54=ISBLANK(""),"-",'Payer Participation Data'!AZ54)</f>
        <v>-</v>
      </c>
      <c r="U154" s="115" t="str">
        <f>IF('Payer Participation Data'!BC54=ISBLANK(""),"-",'Payer Participation Data'!BC54)</f>
        <v>-</v>
      </c>
      <c r="V154" s="115" t="str">
        <f>IF('Payer Participation Data'!BF54=ISBLANK(""),"-",'Payer Participation Data'!BF54)</f>
        <v>-</v>
      </c>
      <c r="W154" s="115" t="str">
        <f>IF('Payer Participation Data'!BI54=ISBLANK(""),"-",'Payer Participation Data'!BI54)</f>
        <v>-</v>
      </c>
      <c r="X154" s="115" t="str">
        <f>IF('Payer Participation Data'!BL54=ISBLANK(""),"-",'Payer Participation Data'!BL54)</f>
        <v>-</v>
      </c>
    </row>
    <row r="155" spans="2:24" x14ac:dyDescent="0.35">
      <c r="B155" s="162" t="str">
        <f>IF(ISBLANK('Payer Participation Data'!B55),"-",'Payer Participation Data'!B55)</f>
        <v>-</v>
      </c>
      <c r="C155" s="161" t="str">
        <f>IF(ISBLANK('Payer Participation Data'!C55),"-",'Payer Participation Data'!C55)</f>
        <v>-</v>
      </c>
      <c r="D155" s="163" t="str">
        <f>IF(ISBLANK('Payer Participation Data'!D55),"-",'Payer Participation Data'!D55)</f>
        <v>-</v>
      </c>
      <c r="E155" s="115" t="str">
        <f>IF('Payer Participation Data'!G55=ISBLANK(""),"-",'Payer Participation Data'!G55)</f>
        <v>-</v>
      </c>
      <c r="F155" s="115" t="str">
        <f>IF('Payer Participation Data'!J55=ISBLANK(""),"-",'Payer Participation Data'!J55)</f>
        <v>-</v>
      </c>
      <c r="G155" s="115" t="str">
        <f>IF('Payer Participation Data'!M55=ISBLANK(""),"-",'Payer Participation Data'!M55)</f>
        <v>-</v>
      </c>
      <c r="H155" s="115" t="str">
        <f>IF('Payer Participation Data'!P55=ISBLANK(""),"-",'Payer Participation Data'!P55)</f>
        <v>-</v>
      </c>
      <c r="I155" s="115" t="str">
        <f>IF('Payer Participation Data'!S55=ISBLANK(""),"-",'Payer Participation Data'!S55)</f>
        <v>-</v>
      </c>
      <c r="J155" s="115" t="str">
        <f>IF('Payer Participation Data'!V55=ISBLANK(""),"-",'Payer Participation Data'!V55)</f>
        <v>-</v>
      </c>
      <c r="K155" s="115" t="str">
        <f>IF('Payer Participation Data'!Y55=ISBLANK(""),"-",'Payer Participation Data'!Y55)</f>
        <v>-</v>
      </c>
      <c r="L155" s="115" t="str">
        <f>IF('Payer Participation Data'!AB55=ISBLANK(""),"-",'Payer Participation Data'!AB55)</f>
        <v>-</v>
      </c>
      <c r="M155" s="115" t="str">
        <f>IF('Payer Participation Data'!AE55=ISBLANK(""),"-",'Payer Participation Data'!AE55)</f>
        <v>-</v>
      </c>
      <c r="N155" s="115" t="str">
        <f>IF('Payer Participation Data'!AH55=ISBLANK(""),"-",'Payer Participation Data'!AH55)</f>
        <v>-</v>
      </c>
      <c r="O155" s="115" t="str">
        <f>IF('Payer Participation Data'!AK55=ISBLANK(""),"-",'Payer Participation Data'!AK55)</f>
        <v>-</v>
      </c>
      <c r="P155" s="115" t="str">
        <f>IF('Payer Participation Data'!AN55=ISBLANK(""),"-",'Payer Participation Data'!AN55)</f>
        <v>-</v>
      </c>
      <c r="Q155" s="115" t="str">
        <f>IF('Payer Participation Data'!AQ55=ISBLANK(""),"-",'Payer Participation Data'!AQ55)</f>
        <v>-</v>
      </c>
      <c r="R155" s="115" t="str">
        <f>IF('Payer Participation Data'!AT55=ISBLANK(""),"-",'Payer Participation Data'!AT55)</f>
        <v>-</v>
      </c>
      <c r="S155" s="115" t="str">
        <f>IF('Payer Participation Data'!AW55=ISBLANK(""),"-",'Payer Participation Data'!AW55)</f>
        <v>-</v>
      </c>
      <c r="T155" s="115" t="str">
        <f>IF('Payer Participation Data'!AZ55=ISBLANK(""),"-",'Payer Participation Data'!AZ55)</f>
        <v>-</v>
      </c>
      <c r="U155" s="115" t="str">
        <f>IF('Payer Participation Data'!BC55=ISBLANK(""),"-",'Payer Participation Data'!BC55)</f>
        <v>-</v>
      </c>
      <c r="V155" s="115" t="str">
        <f>IF('Payer Participation Data'!BF55=ISBLANK(""),"-",'Payer Participation Data'!BF55)</f>
        <v>-</v>
      </c>
      <c r="W155" s="115" t="str">
        <f>IF('Payer Participation Data'!BI55=ISBLANK(""),"-",'Payer Participation Data'!BI55)</f>
        <v>-</v>
      </c>
      <c r="X155" s="115" t="str">
        <f>IF('Payer Participation Data'!BL55=ISBLANK(""),"-",'Payer Participation Data'!BL55)</f>
        <v>-</v>
      </c>
    </row>
    <row r="156" spans="2:24" x14ac:dyDescent="0.35">
      <c r="B156" s="162" t="str">
        <f>IF(ISBLANK('Payer Participation Data'!B56),"-",'Payer Participation Data'!B56)</f>
        <v>-</v>
      </c>
      <c r="C156" s="161" t="str">
        <f>IF(ISBLANK('Payer Participation Data'!C56),"-",'Payer Participation Data'!C56)</f>
        <v>-</v>
      </c>
      <c r="D156" s="163" t="str">
        <f>IF(ISBLANK('Payer Participation Data'!D56),"-",'Payer Participation Data'!D56)</f>
        <v>-</v>
      </c>
      <c r="E156" s="115" t="str">
        <f>IF('Payer Participation Data'!G56=ISBLANK(""),"-",'Payer Participation Data'!G56)</f>
        <v>-</v>
      </c>
      <c r="F156" s="115" t="str">
        <f>IF('Payer Participation Data'!J56=ISBLANK(""),"-",'Payer Participation Data'!J56)</f>
        <v>-</v>
      </c>
      <c r="G156" s="115" t="str">
        <f>IF('Payer Participation Data'!M56=ISBLANK(""),"-",'Payer Participation Data'!M56)</f>
        <v>-</v>
      </c>
      <c r="H156" s="115" t="str">
        <f>IF('Payer Participation Data'!P56=ISBLANK(""),"-",'Payer Participation Data'!P56)</f>
        <v>-</v>
      </c>
      <c r="I156" s="115" t="str">
        <f>IF('Payer Participation Data'!S56=ISBLANK(""),"-",'Payer Participation Data'!S56)</f>
        <v>-</v>
      </c>
      <c r="J156" s="115" t="str">
        <f>IF('Payer Participation Data'!V56=ISBLANK(""),"-",'Payer Participation Data'!V56)</f>
        <v>-</v>
      </c>
      <c r="K156" s="115" t="str">
        <f>IF('Payer Participation Data'!Y56=ISBLANK(""),"-",'Payer Participation Data'!Y56)</f>
        <v>-</v>
      </c>
      <c r="L156" s="115" t="str">
        <f>IF('Payer Participation Data'!AB56=ISBLANK(""),"-",'Payer Participation Data'!AB56)</f>
        <v>-</v>
      </c>
      <c r="M156" s="115" t="str">
        <f>IF('Payer Participation Data'!AE56=ISBLANK(""),"-",'Payer Participation Data'!AE56)</f>
        <v>-</v>
      </c>
      <c r="N156" s="115" t="str">
        <f>IF('Payer Participation Data'!AH56=ISBLANK(""),"-",'Payer Participation Data'!AH56)</f>
        <v>-</v>
      </c>
      <c r="O156" s="115" t="str">
        <f>IF('Payer Participation Data'!AK56=ISBLANK(""),"-",'Payer Participation Data'!AK56)</f>
        <v>-</v>
      </c>
      <c r="P156" s="115" t="str">
        <f>IF('Payer Participation Data'!AN56=ISBLANK(""),"-",'Payer Participation Data'!AN56)</f>
        <v>-</v>
      </c>
      <c r="Q156" s="115" t="str">
        <f>IF('Payer Participation Data'!AQ56=ISBLANK(""),"-",'Payer Participation Data'!AQ56)</f>
        <v>-</v>
      </c>
      <c r="R156" s="115" t="str">
        <f>IF('Payer Participation Data'!AT56=ISBLANK(""),"-",'Payer Participation Data'!AT56)</f>
        <v>-</v>
      </c>
      <c r="S156" s="115" t="str">
        <f>IF('Payer Participation Data'!AW56=ISBLANK(""),"-",'Payer Participation Data'!AW56)</f>
        <v>-</v>
      </c>
      <c r="T156" s="115" t="str">
        <f>IF('Payer Participation Data'!AZ56=ISBLANK(""),"-",'Payer Participation Data'!AZ56)</f>
        <v>-</v>
      </c>
      <c r="U156" s="115" t="str">
        <f>IF('Payer Participation Data'!BC56=ISBLANK(""),"-",'Payer Participation Data'!BC56)</f>
        <v>-</v>
      </c>
      <c r="V156" s="115" t="str">
        <f>IF('Payer Participation Data'!BF56=ISBLANK(""),"-",'Payer Participation Data'!BF56)</f>
        <v>-</v>
      </c>
      <c r="W156" s="115" t="str">
        <f>IF('Payer Participation Data'!BI56=ISBLANK(""),"-",'Payer Participation Data'!BI56)</f>
        <v>-</v>
      </c>
      <c r="X156" s="115" t="str">
        <f>IF('Payer Participation Data'!BL56=ISBLANK(""),"-",'Payer Participation Data'!BL56)</f>
        <v>-</v>
      </c>
    </row>
    <row r="157" spans="2:24" x14ac:dyDescent="0.35">
      <c r="B157" s="162" t="str">
        <f>IF(ISBLANK('Payer Participation Data'!B57),"-",'Payer Participation Data'!B57)</f>
        <v>-</v>
      </c>
      <c r="C157" s="161" t="str">
        <f>IF(ISBLANK('Payer Participation Data'!C57),"-",'Payer Participation Data'!C57)</f>
        <v>-</v>
      </c>
      <c r="D157" s="163" t="str">
        <f>IF(ISBLANK('Payer Participation Data'!D57),"-",'Payer Participation Data'!D57)</f>
        <v>-</v>
      </c>
      <c r="E157" s="115" t="str">
        <f>IF('Payer Participation Data'!G57=ISBLANK(""),"-",'Payer Participation Data'!G57)</f>
        <v>-</v>
      </c>
      <c r="F157" s="115" t="str">
        <f>IF('Payer Participation Data'!J57=ISBLANK(""),"-",'Payer Participation Data'!J57)</f>
        <v>-</v>
      </c>
      <c r="G157" s="115" t="str">
        <f>IF('Payer Participation Data'!M57=ISBLANK(""),"-",'Payer Participation Data'!M57)</f>
        <v>-</v>
      </c>
      <c r="H157" s="115" t="str">
        <f>IF('Payer Participation Data'!P57=ISBLANK(""),"-",'Payer Participation Data'!P57)</f>
        <v>-</v>
      </c>
      <c r="I157" s="115" t="str">
        <f>IF('Payer Participation Data'!S57=ISBLANK(""),"-",'Payer Participation Data'!S57)</f>
        <v>-</v>
      </c>
      <c r="J157" s="115" t="str">
        <f>IF('Payer Participation Data'!V57=ISBLANK(""),"-",'Payer Participation Data'!V57)</f>
        <v>-</v>
      </c>
      <c r="K157" s="115" t="str">
        <f>IF('Payer Participation Data'!Y57=ISBLANK(""),"-",'Payer Participation Data'!Y57)</f>
        <v>-</v>
      </c>
      <c r="L157" s="115" t="str">
        <f>IF('Payer Participation Data'!AB57=ISBLANK(""),"-",'Payer Participation Data'!AB57)</f>
        <v>-</v>
      </c>
      <c r="M157" s="115" t="str">
        <f>IF('Payer Participation Data'!AE57=ISBLANK(""),"-",'Payer Participation Data'!AE57)</f>
        <v>-</v>
      </c>
      <c r="N157" s="115" t="str">
        <f>IF('Payer Participation Data'!AH57=ISBLANK(""),"-",'Payer Participation Data'!AH57)</f>
        <v>-</v>
      </c>
      <c r="O157" s="115" t="str">
        <f>IF('Payer Participation Data'!AK57=ISBLANK(""),"-",'Payer Participation Data'!AK57)</f>
        <v>-</v>
      </c>
      <c r="P157" s="115" t="str">
        <f>IF('Payer Participation Data'!AN57=ISBLANK(""),"-",'Payer Participation Data'!AN57)</f>
        <v>-</v>
      </c>
      <c r="Q157" s="115" t="str">
        <f>IF('Payer Participation Data'!AQ57=ISBLANK(""),"-",'Payer Participation Data'!AQ57)</f>
        <v>-</v>
      </c>
      <c r="R157" s="115" t="str">
        <f>IF('Payer Participation Data'!AT57=ISBLANK(""),"-",'Payer Participation Data'!AT57)</f>
        <v>-</v>
      </c>
      <c r="S157" s="115" t="str">
        <f>IF('Payer Participation Data'!AW57=ISBLANK(""),"-",'Payer Participation Data'!AW57)</f>
        <v>-</v>
      </c>
      <c r="T157" s="115" t="str">
        <f>IF('Payer Participation Data'!AZ57=ISBLANK(""),"-",'Payer Participation Data'!AZ57)</f>
        <v>-</v>
      </c>
      <c r="U157" s="115" t="str">
        <f>IF('Payer Participation Data'!BC57=ISBLANK(""),"-",'Payer Participation Data'!BC57)</f>
        <v>-</v>
      </c>
      <c r="V157" s="115" t="str">
        <f>IF('Payer Participation Data'!BF57=ISBLANK(""),"-",'Payer Participation Data'!BF57)</f>
        <v>-</v>
      </c>
      <c r="W157" s="115" t="str">
        <f>IF('Payer Participation Data'!BI57=ISBLANK(""),"-",'Payer Participation Data'!BI57)</f>
        <v>-</v>
      </c>
      <c r="X157" s="115" t="str">
        <f>IF('Payer Participation Data'!BL57=ISBLANK(""),"-",'Payer Participation Data'!BL57)</f>
        <v>-</v>
      </c>
    </row>
    <row r="158" spans="2:24" x14ac:dyDescent="0.35">
      <c r="B158" s="162" t="str">
        <f>IF(ISBLANK('Payer Participation Data'!B58),"-",'Payer Participation Data'!B58)</f>
        <v>-</v>
      </c>
      <c r="C158" s="161" t="str">
        <f>IF(ISBLANK('Payer Participation Data'!C58),"-",'Payer Participation Data'!C58)</f>
        <v>-</v>
      </c>
      <c r="D158" s="163" t="str">
        <f>IF(ISBLANK('Payer Participation Data'!D58),"-",'Payer Participation Data'!D58)</f>
        <v>-</v>
      </c>
      <c r="E158" s="115" t="str">
        <f>IF('Payer Participation Data'!G58=ISBLANK(""),"-",'Payer Participation Data'!G58)</f>
        <v>-</v>
      </c>
      <c r="F158" s="115" t="str">
        <f>IF('Payer Participation Data'!J58=ISBLANK(""),"-",'Payer Participation Data'!J58)</f>
        <v>-</v>
      </c>
      <c r="G158" s="115" t="str">
        <f>IF('Payer Participation Data'!M58=ISBLANK(""),"-",'Payer Participation Data'!M58)</f>
        <v>-</v>
      </c>
      <c r="H158" s="115" t="str">
        <f>IF('Payer Participation Data'!P58=ISBLANK(""),"-",'Payer Participation Data'!P58)</f>
        <v>-</v>
      </c>
      <c r="I158" s="115" t="str">
        <f>IF('Payer Participation Data'!S58=ISBLANK(""),"-",'Payer Participation Data'!S58)</f>
        <v>-</v>
      </c>
      <c r="J158" s="115" t="str">
        <f>IF('Payer Participation Data'!V58=ISBLANK(""),"-",'Payer Participation Data'!V58)</f>
        <v>-</v>
      </c>
      <c r="K158" s="115" t="str">
        <f>IF('Payer Participation Data'!Y58=ISBLANK(""),"-",'Payer Participation Data'!Y58)</f>
        <v>-</v>
      </c>
      <c r="L158" s="115" t="str">
        <f>IF('Payer Participation Data'!AB58=ISBLANK(""),"-",'Payer Participation Data'!AB58)</f>
        <v>-</v>
      </c>
      <c r="M158" s="115" t="str">
        <f>IF('Payer Participation Data'!AE58=ISBLANK(""),"-",'Payer Participation Data'!AE58)</f>
        <v>-</v>
      </c>
      <c r="N158" s="115" t="str">
        <f>IF('Payer Participation Data'!AH58=ISBLANK(""),"-",'Payer Participation Data'!AH58)</f>
        <v>-</v>
      </c>
      <c r="O158" s="115" t="str">
        <f>IF('Payer Participation Data'!AK58=ISBLANK(""),"-",'Payer Participation Data'!AK58)</f>
        <v>-</v>
      </c>
      <c r="P158" s="115" t="str">
        <f>IF('Payer Participation Data'!AN58=ISBLANK(""),"-",'Payer Participation Data'!AN58)</f>
        <v>-</v>
      </c>
      <c r="Q158" s="115" t="str">
        <f>IF('Payer Participation Data'!AQ58=ISBLANK(""),"-",'Payer Participation Data'!AQ58)</f>
        <v>-</v>
      </c>
      <c r="R158" s="115" t="str">
        <f>IF('Payer Participation Data'!AT58=ISBLANK(""),"-",'Payer Participation Data'!AT58)</f>
        <v>-</v>
      </c>
      <c r="S158" s="115" t="str">
        <f>IF('Payer Participation Data'!AW58=ISBLANK(""),"-",'Payer Participation Data'!AW58)</f>
        <v>-</v>
      </c>
      <c r="T158" s="115" t="str">
        <f>IF('Payer Participation Data'!AZ58=ISBLANK(""),"-",'Payer Participation Data'!AZ58)</f>
        <v>-</v>
      </c>
      <c r="U158" s="115" t="str">
        <f>IF('Payer Participation Data'!BC58=ISBLANK(""),"-",'Payer Participation Data'!BC58)</f>
        <v>-</v>
      </c>
      <c r="V158" s="115" t="str">
        <f>IF('Payer Participation Data'!BF58=ISBLANK(""),"-",'Payer Participation Data'!BF58)</f>
        <v>-</v>
      </c>
      <c r="W158" s="115" t="str">
        <f>IF('Payer Participation Data'!BI58=ISBLANK(""),"-",'Payer Participation Data'!BI58)</f>
        <v>-</v>
      </c>
      <c r="X158" s="115" t="str">
        <f>IF('Payer Participation Data'!BL58=ISBLANK(""),"-",'Payer Participation Data'!BL58)</f>
        <v>-</v>
      </c>
    </row>
    <row r="159" spans="2:24" x14ac:dyDescent="0.35">
      <c r="B159" s="257" t="str">
        <f>IF(ISBLANK('Payer Participation Data'!B59),"-",'Payer Participation Data'!B59)</f>
        <v>-</v>
      </c>
      <c r="C159" s="161" t="str">
        <f>IF(ISBLANK('Payer Participation Data'!C59),"-",'Payer Participation Data'!C59)</f>
        <v>-</v>
      </c>
      <c r="D159" s="258" t="str">
        <f>IF(ISBLANK('Payer Participation Data'!D59),"-",'Payer Participation Data'!D59)</f>
        <v>-</v>
      </c>
      <c r="E159" s="115" t="str">
        <f>IF('Payer Participation Data'!G59=ISBLANK(""),"-",'Payer Participation Data'!G59)</f>
        <v>-</v>
      </c>
      <c r="F159" s="115" t="str">
        <f>IF('Payer Participation Data'!J59=ISBLANK(""),"-",'Payer Participation Data'!J59)</f>
        <v>-</v>
      </c>
      <c r="G159" s="115" t="str">
        <f>IF('Payer Participation Data'!M59=ISBLANK(""),"-",'Payer Participation Data'!M59)</f>
        <v>-</v>
      </c>
      <c r="H159" s="115" t="str">
        <f>IF('Payer Participation Data'!P59=ISBLANK(""),"-",'Payer Participation Data'!P59)</f>
        <v>-</v>
      </c>
      <c r="I159" s="115" t="str">
        <f>IF('Payer Participation Data'!S59=ISBLANK(""),"-",'Payer Participation Data'!S59)</f>
        <v>-</v>
      </c>
      <c r="J159" s="115" t="str">
        <f>IF('Payer Participation Data'!V59=ISBLANK(""),"-",'Payer Participation Data'!V59)</f>
        <v>-</v>
      </c>
      <c r="K159" s="115" t="str">
        <f>IF('Payer Participation Data'!Y59=ISBLANK(""),"-",'Payer Participation Data'!Y59)</f>
        <v>-</v>
      </c>
      <c r="L159" s="115" t="str">
        <f>IF('Payer Participation Data'!AB59=ISBLANK(""),"-",'Payer Participation Data'!AB59)</f>
        <v>-</v>
      </c>
      <c r="M159" s="115" t="str">
        <f>IF('Payer Participation Data'!AE59=ISBLANK(""),"-",'Payer Participation Data'!AE59)</f>
        <v>-</v>
      </c>
      <c r="N159" s="115" t="str">
        <f>IF('Payer Participation Data'!AH59=ISBLANK(""),"-",'Payer Participation Data'!AH59)</f>
        <v>-</v>
      </c>
      <c r="O159" s="115" t="str">
        <f>IF('Payer Participation Data'!AK59=ISBLANK(""),"-",'Payer Participation Data'!AK59)</f>
        <v>-</v>
      </c>
      <c r="P159" s="115" t="str">
        <f>IF('Payer Participation Data'!AN59=ISBLANK(""),"-",'Payer Participation Data'!AN59)</f>
        <v>-</v>
      </c>
      <c r="Q159" s="115" t="str">
        <f>IF('Payer Participation Data'!AQ59=ISBLANK(""),"-",'Payer Participation Data'!AQ59)</f>
        <v>-</v>
      </c>
      <c r="R159" s="115" t="str">
        <f>IF('Payer Participation Data'!AT59=ISBLANK(""),"-",'Payer Participation Data'!AT59)</f>
        <v>-</v>
      </c>
      <c r="S159" s="115" t="str">
        <f>IF('Payer Participation Data'!AW59=ISBLANK(""),"-",'Payer Participation Data'!AW59)</f>
        <v>-</v>
      </c>
      <c r="T159" s="115" t="str">
        <f>IF('Payer Participation Data'!AZ59=ISBLANK(""),"-",'Payer Participation Data'!AZ59)</f>
        <v>-</v>
      </c>
      <c r="U159" s="115" t="str">
        <f>IF('Payer Participation Data'!BC59=ISBLANK(""),"-",'Payer Participation Data'!BC59)</f>
        <v>-</v>
      </c>
      <c r="V159" s="115" t="str">
        <f>IF('Payer Participation Data'!BF59=ISBLANK(""),"-",'Payer Participation Data'!BF59)</f>
        <v>-</v>
      </c>
      <c r="W159" s="115" t="str">
        <f>IF('Payer Participation Data'!BI59=ISBLANK(""),"-",'Payer Participation Data'!BI59)</f>
        <v>-</v>
      </c>
      <c r="X159" s="115" t="str">
        <f>IF('Payer Participation Data'!BL59=ISBLANK(""),"-",'Payer Participation Data'!BL59)</f>
        <v>-</v>
      </c>
    </row>
    <row r="160" spans="2:24" x14ac:dyDescent="0.35">
      <c r="B160" s="257" t="str">
        <f>IF(ISBLANK('Payer Participation Data'!B60),"-",'Payer Participation Data'!B60)</f>
        <v>-</v>
      </c>
      <c r="C160" s="161" t="str">
        <f>IF(ISBLANK('Payer Participation Data'!C60),"-",'Payer Participation Data'!C60)</f>
        <v>-</v>
      </c>
      <c r="D160" s="258" t="str">
        <f>IF(ISBLANK('Payer Participation Data'!D60),"-",'Payer Participation Data'!D60)</f>
        <v>-</v>
      </c>
      <c r="E160" s="115" t="str">
        <f>IF('Payer Participation Data'!G60=ISBLANK(""),"-",'Payer Participation Data'!G60)</f>
        <v>-</v>
      </c>
      <c r="F160" s="115" t="str">
        <f>IF('Payer Participation Data'!J60=ISBLANK(""),"-",'Payer Participation Data'!J60)</f>
        <v>-</v>
      </c>
      <c r="G160" s="115" t="str">
        <f>IF('Payer Participation Data'!M60=ISBLANK(""),"-",'Payer Participation Data'!M60)</f>
        <v>-</v>
      </c>
      <c r="H160" s="115" t="str">
        <f>IF('Payer Participation Data'!P60=ISBLANK(""),"-",'Payer Participation Data'!P60)</f>
        <v>-</v>
      </c>
      <c r="I160" s="115" t="str">
        <f>IF('Payer Participation Data'!S60=ISBLANK(""),"-",'Payer Participation Data'!S60)</f>
        <v>-</v>
      </c>
      <c r="J160" s="115" t="str">
        <f>IF('Payer Participation Data'!V60=ISBLANK(""),"-",'Payer Participation Data'!V60)</f>
        <v>-</v>
      </c>
      <c r="K160" s="115" t="str">
        <f>IF('Payer Participation Data'!Y60=ISBLANK(""),"-",'Payer Participation Data'!Y60)</f>
        <v>-</v>
      </c>
      <c r="L160" s="115" t="str">
        <f>IF('Payer Participation Data'!AB60=ISBLANK(""),"-",'Payer Participation Data'!AB60)</f>
        <v>-</v>
      </c>
      <c r="M160" s="115" t="str">
        <f>IF('Payer Participation Data'!AE60=ISBLANK(""),"-",'Payer Participation Data'!AE60)</f>
        <v>-</v>
      </c>
      <c r="N160" s="115" t="str">
        <f>IF('Payer Participation Data'!AH60=ISBLANK(""),"-",'Payer Participation Data'!AH60)</f>
        <v>-</v>
      </c>
      <c r="O160" s="115" t="str">
        <f>IF('Payer Participation Data'!AK60=ISBLANK(""),"-",'Payer Participation Data'!AK60)</f>
        <v>-</v>
      </c>
      <c r="P160" s="115" t="str">
        <f>IF('Payer Participation Data'!AN60=ISBLANK(""),"-",'Payer Participation Data'!AN60)</f>
        <v>-</v>
      </c>
      <c r="Q160" s="115" t="str">
        <f>IF('Payer Participation Data'!AQ60=ISBLANK(""),"-",'Payer Participation Data'!AQ60)</f>
        <v>-</v>
      </c>
      <c r="R160" s="115" t="str">
        <f>IF('Payer Participation Data'!AT60=ISBLANK(""),"-",'Payer Participation Data'!AT60)</f>
        <v>-</v>
      </c>
      <c r="S160" s="115" t="str">
        <f>IF('Payer Participation Data'!AW60=ISBLANK(""),"-",'Payer Participation Data'!AW60)</f>
        <v>-</v>
      </c>
      <c r="T160" s="115" t="str">
        <f>IF('Payer Participation Data'!AZ60=ISBLANK(""),"-",'Payer Participation Data'!AZ60)</f>
        <v>-</v>
      </c>
      <c r="U160" s="115" t="str">
        <f>IF('Payer Participation Data'!BC60=ISBLANK(""),"-",'Payer Participation Data'!BC60)</f>
        <v>-</v>
      </c>
      <c r="V160" s="115" t="str">
        <f>IF('Payer Participation Data'!BF60=ISBLANK(""),"-",'Payer Participation Data'!BF60)</f>
        <v>-</v>
      </c>
      <c r="W160" s="115" t="str">
        <f>IF('Payer Participation Data'!BI60=ISBLANK(""),"-",'Payer Participation Data'!BI60)</f>
        <v>-</v>
      </c>
      <c r="X160" s="115" t="str">
        <f>IF('Payer Participation Data'!BL60=ISBLANK(""),"-",'Payer Participation Data'!BL60)</f>
        <v>-</v>
      </c>
    </row>
    <row r="161" spans="2:24" x14ac:dyDescent="0.35">
      <c r="B161" s="257" t="str">
        <f>IF(ISBLANK('Payer Participation Data'!B61),"-",'Payer Participation Data'!B61)</f>
        <v>-</v>
      </c>
      <c r="C161" s="161" t="str">
        <f>IF(ISBLANK('Payer Participation Data'!C61),"-",'Payer Participation Data'!C61)</f>
        <v>-</v>
      </c>
      <c r="D161" s="258" t="str">
        <f>IF(ISBLANK('Payer Participation Data'!D61),"-",'Payer Participation Data'!D61)</f>
        <v>-</v>
      </c>
      <c r="E161" s="115" t="str">
        <f>IF('Payer Participation Data'!G61=ISBLANK(""),"-",'Payer Participation Data'!G61)</f>
        <v>-</v>
      </c>
      <c r="F161" s="115" t="str">
        <f>IF('Payer Participation Data'!J61=ISBLANK(""),"-",'Payer Participation Data'!J61)</f>
        <v>-</v>
      </c>
      <c r="G161" s="115" t="str">
        <f>IF('Payer Participation Data'!M61=ISBLANK(""),"-",'Payer Participation Data'!M61)</f>
        <v>-</v>
      </c>
      <c r="H161" s="115" t="str">
        <f>IF('Payer Participation Data'!P61=ISBLANK(""),"-",'Payer Participation Data'!P61)</f>
        <v>-</v>
      </c>
      <c r="I161" s="115" t="str">
        <f>IF('Payer Participation Data'!S61=ISBLANK(""),"-",'Payer Participation Data'!S61)</f>
        <v>-</v>
      </c>
      <c r="J161" s="115" t="str">
        <f>IF('Payer Participation Data'!V61=ISBLANK(""),"-",'Payer Participation Data'!V61)</f>
        <v>-</v>
      </c>
      <c r="K161" s="115" t="str">
        <f>IF('Payer Participation Data'!Y61=ISBLANK(""),"-",'Payer Participation Data'!Y61)</f>
        <v>-</v>
      </c>
      <c r="L161" s="115" t="str">
        <f>IF('Payer Participation Data'!AB61=ISBLANK(""),"-",'Payer Participation Data'!AB61)</f>
        <v>-</v>
      </c>
      <c r="M161" s="115" t="str">
        <f>IF('Payer Participation Data'!AE61=ISBLANK(""),"-",'Payer Participation Data'!AE61)</f>
        <v>-</v>
      </c>
      <c r="N161" s="115" t="str">
        <f>IF('Payer Participation Data'!AH61=ISBLANK(""),"-",'Payer Participation Data'!AH61)</f>
        <v>-</v>
      </c>
      <c r="O161" s="115" t="str">
        <f>IF('Payer Participation Data'!AK61=ISBLANK(""),"-",'Payer Participation Data'!AK61)</f>
        <v>-</v>
      </c>
      <c r="P161" s="115" t="str">
        <f>IF('Payer Participation Data'!AN61=ISBLANK(""),"-",'Payer Participation Data'!AN61)</f>
        <v>-</v>
      </c>
      <c r="Q161" s="115" t="str">
        <f>IF('Payer Participation Data'!AQ61=ISBLANK(""),"-",'Payer Participation Data'!AQ61)</f>
        <v>-</v>
      </c>
      <c r="R161" s="115" t="str">
        <f>IF('Payer Participation Data'!AT61=ISBLANK(""),"-",'Payer Participation Data'!AT61)</f>
        <v>-</v>
      </c>
      <c r="S161" s="115" t="str">
        <f>IF('Payer Participation Data'!AW61=ISBLANK(""),"-",'Payer Participation Data'!AW61)</f>
        <v>-</v>
      </c>
      <c r="T161" s="115" t="str">
        <f>IF('Payer Participation Data'!AZ61=ISBLANK(""),"-",'Payer Participation Data'!AZ61)</f>
        <v>-</v>
      </c>
      <c r="U161" s="115" t="str">
        <f>IF('Payer Participation Data'!BC61=ISBLANK(""),"-",'Payer Participation Data'!BC61)</f>
        <v>-</v>
      </c>
      <c r="V161" s="115" t="str">
        <f>IF('Payer Participation Data'!BF61=ISBLANK(""),"-",'Payer Participation Data'!BF61)</f>
        <v>-</v>
      </c>
      <c r="W161" s="115" t="str">
        <f>IF('Payer Participation Data'!BI61=ISBLANK(""),"-",'Payer Participation Data'!BI61)</f>
        <v>-</v>
      </c>
      <c r="X161" s="115" t="str">
        <f>IF('Payer Participation Data'!BL61=ISBLANK(""),"-",'Payer Participation Data'!BL61)</f>
        <v>-</v>
      </c>
    </row>
    <row r="162" spans="2:24" x14ac:dyDescent="0.35">
      <c r="B162" s="257" t="str">
        <f>IF(ISBLANK('Payer Participation Data'!B62),"-",'Payer Participation Data'!B62)</f>
        <v>-</v>
      </c>
      <c r="C162" s="161" t="str">
        <f>IF(ISBLANK('Payer Participation Data'!C62),"-",'Payer Participation Data'!C62)</f>
        <v>-</v>
      </c>
      <c r="D162" s="258" t="str">
        <f>IF(ISBLANK('Payer Participation Data'!D62),"-",'Payer Participation Data'!D62)</f>
        <v>-</v>
      </c>
      <c r="E162" s="115" t="str">
        <f>IF('Payer Participation Data'!G62=ISBLANK(""),"-",'Payer Participation Data'!G62)</f>
        <v>-</v>
      </c>
      <c r="F162" s="115" t="str">
        <f>IF('Payer Participation Data'!J62=ISBLANK(""),"-",'Payer Participation Data'!J62)</f>
        <v>-</v>
      </c>
      <c r="G162" s="115" t="str">
        <f>IF('Payer Participation Data'!M62=ISBLANK(""),"-",'Payer Participation Data'!M62)</f>
        <v>-</v>
      </c>
      <c r="H162" s="115" t="str">
        <f>IF('Payer Participation Data'!P62=ISBLANK(""),"-",'Payer Participation Data'!P62)</f>
        <v>-</v>
      </c>
      <c r="I162" s="115" t="str">
        <f>IF('Payer Participation Data'!S62=ISBLANK(""),"-",'Payer Participation Data'!S62)</f>
        <v>-</v>
      </c>
      <c r="J162" s="115" t="str">
        <f>IF('Payer Participation Data'!V62=ISBLANK(""),"-",'Payer Participation Data'!V62)</f>
        <v>-</v>
      </c>
      <c r="K162" s="115" t="str">
        <f>IF('Payer Participation Data'!Y62=ISBLANK(""),"-",'Payer Participation Data'!Y62)</f>
        <v>-</v>
      </c>
      <c r="L162" s="115" t="str">
        <f>IF('Payer Participation Data'!AB62=ISBLANK(""),"-",'Payer Participation Data'!AB62)</f>
        <v>-</v>
      </c>
      <c r="M162" s="115" t="str">
        <f>IF('Payer Participation Data'!AE62=ISBLANK(""),"-",'Payer Participation Data'!AE62)</f>
        <v>-</v>
      </c>
      <c r="N162" s="115" t="str">
        <f>IF('Payer Participation Data'!AH62=ISBLANK(""),"-",'Payer Participation Data'!AH62)</f>
        <v>-</v>
      </c>
      <c r="O162" s="115" t="str">
        <f>IF('Payer Participation Data'!AK62=ISBLANK(""),"-",'Payer Participation Data'!AK62)</f>
        <v>-</v>
      </c>
      <c r="P162" s="115" t="str">
        <f>IF('Payer Participation Data'!AN62=ISBLANK(""),"-",'Payer Participation Data'!AN62)</f>
        <v>-</v>
      </c>
      <c r="Q162" s="115" t="str">
        <f>IF('Payer Participation Data'!AQ62=ISBLANK(""),"-",'Payer Participation Data'!AQ62)</f>
        <v>-</v>
      </c>
      <c r="R162" s="115" t="str">
        <f>IF('Payer Participation Data'!AT62=ISBLANK(""),"-",'Payer Participation Data'!AT62)</f>
        <v>-</v>
      </c>
      <c r="S162" s="115" t="str">
        <f>IF('Payer Participation Data'!AW62=ISBLANK(""),"-",'Payer Participation Data'!AW62)</f>
        <v>-</v>
      </c>
      <c r="T162" s="115" t="str">
        <f>IF('Payer Participation Data'!AZ62=ISBLANK(""),"-",'Payer Participation Data'!AZ62)</f>
        <v>-</v>
      </c>
      <c r="U162" s="115" t="str">
        <f>IF('Payer Participation Data'!BC62=ISBLANK(""),"-",'Payer Participation Data'!BC62)</f>
        <v>-</v>
      </c>
      <c r="V162" s="115" t="str">
        <f>IF('Payer Participation Data'!BF62=ISBLANK(""),"-",'Payer Participation Data'!BF62)</f>
        <v>-</v>
      </c>
      <c r="W162" s="115" t="str">
        <f>IF('Payer Participation Data'!BI62=ISBLANK(""),"-",'Payer Participation Data'!BI62)</f>
        <v>-</v>
      </c>
      <c r="X162" s="115" t="str">
        <f>IF('Payer Participation Data'!BL62=ISBLANK(""),"-",'Payer Participation Data'!BL62)</f>
        <v>-</v>
      </c>
    </row>
    <row r="163" spans="2:24" x14ac:dyDescent="0.35">
      <c r="B163" s="257" t="str">
        <f>IF(ISBLANK('Payer Participation Data'!B63),"-",'Payer Participation Data'!B63)</f>
        <v>-</v>
      </c>
      <c r="C163" s="161" t="str">
        <f>IF(ISBLANK('Payer Participation Data'!C63),"-",'Payer Participation Data'!C63)</f>
        <v>-</v>
      </c>
      <c r="D163" s="258" t="str">
        <f>IF(ISBLANK('Payer Participation Data'!D63),"-",'Payer Participation Data'!D63)</f>
        <v>-</v>
      </c>
      <c r="E163" s="115" t="str">
        <f>IF('Payer Participation Data'!G63=ISBLANK(""),"-",'Payer Participation Data'!G63)</f>
        <v>-</v>
      </c>
      <c r="F163" s="115" t="str">
        <f>IF('Payer Participation Data'!J63=ISBLANK(""),"-",'Payer Participation Data'!J63)</f>
        <v>-</v>
      </c>
      <c r="G163" s="115" t="str">
        <f>IF('Payer Participation Data'!M63=ISBLANK(""),"-",'Payer Participation Data'!M63)</f>
        <v>-</v>
      </c>
      <c r="H163" s="115" t="str">
        <f>IF('Payer Participation Data'!P63=ISBLANK(""),"-",'Payer Participation Data'!P63)</f>
        <v>-</v>
      </c>
      <c r="I163" s="115" t="str">
        <f>IF('Payer Participation Data'!S63=ISBLANK(""),"-",'Payer Participation Data'!S63)</f>
        <v>-</v>
      </c>
      <c r="J163" s="115" t="str">
        <f>IF('Payer Participation Data'!V63=ISBLANK(""),"-",'Payer Participation Data'!V63)</f>
        <v>-</v>
      </c>
      <c r="K163" s="115" t="str">
        <f>IF('Payer Participation Data'!Y63=ISBLANK(""),"-",'Payer Participation Data'!Y63)</f>
        <v>-</v>
      </c>
      <c r="L163" s="115" t="str">
        <f>IF('Payer Participation Data'!AB63=ISBLANK(""),"-",'Payer Participation Data'!AB63)</f>
        <v>-</v>
      </c>
      <c r="M163" s="115" t="str">
        <f>IF('Payer Participation Data'!AE63=ISBLANK(""),"-",'Payer Participation Data'!AE63)</f>
        <v>-</v>
      </c>
      <c r="N163" s="115" t="str">
        <f>IF('Payer Participation Data'!AH63=ISBLANK(""),"-",'Payer Participation Data'!AH63)</f>
        <v>-</v>
      </c>
      <c r="O163" s="115" t="str">
        <f>IF('Payer Participation Data'!AK63=ISBLANK(""),"-",'Payer Participation Data'!AK63)</f>
        <v>-</v>
      </c>
      <c r="P163" s="115" t="str">
        <f>IF('Payer Participation Data'!AN63=ISBLANK(""),"-",'Payer Participation Data'!AN63)</f>
        <v>-</v>
      </c>
      <c r="Q163" s="115" t="str">
        <f>IF('Payer Participation Data'!AQ63=ISBLANK(""),"-",'Payer Participation Data'!AQ63)</f>
        <v>-</v>
      </c>
      <c r="R163" s="115" t="str">
        <f>IF('Payer Participation Data'!AT63=ISBLANK(""),"-",'Payer Participation Data'!AT63)</f>
        <v>-</v>
      </c>
      <c r="S163" s="115" t="str">
        <f>IF('Payer Participation Data'!AW63=ISBLANK(""),"-",'Payer Participation Data'!AW63)</f>
        <v>-</v>
      </c>
      <c r="T163" s="115" t="str">
        <f>IF('Payer Participation Data'!AZ63=ISBLANK(""),"-",'Payer Participation Data'!AZ63)</f>
        <v>-</v>
      </c>
      <c r="U163" s="115" t="str">
        <f>IF('Payer Participation Data'!BC63=ISBLANK(""),"-",'Payer Participation Data'!BC63)</f>
        <v>-</v>
      </c>
      <c r="V163" s="115" t="str">
        <f>IF('Payer Participation Data'!BF63=ISBLANK(""),"-",'Payer Participation Data'!BF63)</f>
        <v>-</v>
      </c>
      <c r="W163" s="115" t="str">
        <f>IF('Payer Participation Data'!BI63=ISBLANK(""),"-",'Payer Participation Data'!BI63)</f>
        <v>-</v>
      </c>
      <c r="X163" s="115" t="str">
        <f>IF('Payer Participation Data'!BL63=ISBLANK(""),"-",'Payer Participation Data'!BL63)</f>
        <v>-</v>
      </c>
    </row>
    <row r="164" spans="2:24" x14ac:dyDescent="0.35">
      <c r="B164" s="257" t="str">
        <f>IF(ISBLANK('Payer Participation Data'!B64),"-",'Payer Participation Data'!B64)</f>
        <v>-</v>
      </c>
      <c r="C164" s="161" t="str">
        <f>IF(ISBLANK('Payer Participation Data'!C64),"-",'Payer Participation Data'!C64)</f>
        <v>-</v>
      </c>
      <c r="D164" s="258" t="str">
        <f>IF(ISBLANK('Payer Participation Data'!D64),"-",'Payer Participation Data'!D64)</f>
        <v>-</v>
      </c>
      <c r="E164" s="115" t="str">
        <f>IF('Payer Participation Data'!G64=ISBLANK(""),"-",'Payer Participation Data'!G64)</f>
        <v>-</v>
      </c>
      <c r="F164" s="115" t="str">
        <f>IF('Payer Participation Data'!J64=ISBLANK(""),"-",'Payer Participation Data'!J64)</f>
        <v>-</v>
      </c>
      <c r="G164" s="115" t="str">
        <f>IF('Payer Participation Data'!M64=ISBLANK(""),"-",'Payer Participation Data'!M64)</f>
        <v>-</v>
      </c>
      <c r="H164" s="115" t="str">
        <f>IF('Payer Participation Data'!P64=ISBLANK(""),"-",'Payer Participation Data'!P64)</f>
        <v>-</v>
      </c>
      <c r="I164" s="115" t="str">
        <f>IF('Payer Participation Data'!S64=ISBLANK(""),"-",'Payer Participation Data'!S64)</f>
        <v>-</v>
      </c>
      <c r="J164" s="115" t="str">
        <f>IF('Payer Participation Data'!V64=ISBLANK(""),"-",'Payer Participation Data'!V64)</f>
        <v>-</v>
      </c>
      <c r="K164" s="115" t="str">
        <f>IF('Payer Participation Data'!Y64=ISBLANK(""),"-",'Payer Participation Data'!Y64)</f>
        <v>-</v>
      </c>
      <c r="L164" s="115" t="str">
        <f>IF('Payer Participation Data'!AB64=ISBLANK(""),"-",'Payer Participation Data'!AB64)</f>
        <v>-</v>
      </c>
      <c r="M164" s="115" t="str">
        <f>IF('Payer Participation Data'!AE64=ISBLANK(""),"-",'Payer Participation Data'!AE64)</f>
        <v>-</v>
      </c>
      <c r="N164" s="115" t="str">
        <f>IF('Payer Participation Data'!AH64=ISBLANK(""),"-",'Payer Participation Data'!AH64)</f>
        <v>-</v>
      </c>
      <c r="O164" s="115" t="str">
        <f>IF('Payer Participation Data'!AK64=ISBLANK(""),"-",'Payer Participation Data'!AK64)</f>
        <v>-</v>
      </c>
      <c r="P164" s="115" t="str">
        <f>IF('Payer Participation Data'!AN64=ISBLANK(""),"-",'Payer Participation Data'!AN64)</f>
        <v>-</v>
      </c>
      <c r="Q164" s="115" t="str">
        <f>IF('Payer Participation Data'!AQ64=ISBLANK(""),"-",'Payer Participation Data'!AQ64)</f>
        <v>-</v>
      </c>
      <c r="R164" s="115" t="str">
        <f>IF('Payer Participation Data'!AT64=ISBLANK(""),"-",'Payer Participation Data'!AT64)</f>
        <v>-</v>
      </c>
      <c r="S164" s="115" t="str">
        <f>IF('Payer Participation Data'!AW64=ISBLANK(""),"-",'Payer Participation Data'!AW64)</f>
        <v>-</v>
      </c>
      <c r="T164" s="115" t="str">
        <f>IF('Payer Participation Data'!AZ64=ISBLANK(""),"-",'Payer Participation Data'!AZ64)</f>
        <v>-</v>
      </c>
      <c r="U164" s="115" t="str">
        <f>IF('Payer Participation Data'!BC64=ISBLANK(""),"-",'Payer Participation Data'!BC64)</f>
        <v>-</v>
      </c>
      <c r="V164" s="115" t="str">
        <f>IF('Payer Participation Data'!BF64=ISBLANK(""),"-",'Payer Participation Data'!BF64)</f>
        <v>-</v>
      </c>
      <c r="W164" s="115" t="str">
        <f>IF('Payer Participation Data'!BI64=ISBLANK(""),"-",'Payer Participation Data'!BI64)</f>
        <v>-</v>
      </c>
      <c r="X164" s="115" t="str">
        <f>IF('Payer Participation Data'!BL64=ISBLANK(""),"-",'Payer Participation Data'!BL64)</f>
        <v>-</v>
      </c>
    </row>
    <row r="165" spans="2:24" x14ac:dyDescent="0.35">
      <c r="B165" s="257" t="str">
        <f>IF(ISBLANK('Payer Participation Data'!B65),"-",'Payer Participation Data'!B65)</f>
        <v>-</v>
      </c>
      <c r="C165" s="161" t="str">
        <f>IF(ISBLANK('Payer Participation Data'!C65),"-",'Payer Participation Data'!C65)</f>
        <v>-</v>
      </c>
      <c r="D165" s="258" t="str">
        <f>IF(ISBLANK('Payer Participation Data'!D65),"-",'Payer Participation Data'!D65)</f>
        <v>-</v>
      </c>
      <c r="E165" s="115" t="str">
        <f>IF('Payer Participation Data'!G65=ISBLANK(""),"-",'Payer Participation Data'!G65)</f>
        <v>-</v>
      </c>
      <c r="F165" s="115" t="str">
        <f>IF('Payer Participation Data'!J65=ISBLANK(""),"-",'Payer Participation Data'!J65)</f>
        <v>-</v>
      </c>
      <c r="G165" s="115" t="str">
        <f>IF('Payer Participation Data'!M65=ISBLANK(""),"-",'Payer Participation Data'!M65)</f>
        <v>-</v>
      </c>
      <c r="H165" s="115" t="str">
        <f>IF('Payer Participation Data'!P65=ISBLANK(""),"-",'Payer Participation Data'!P65)</f>
        <v>-</v>
      </c>
      <c r="I165" s="115" t="str">
        <f>IF('Payer Participation Data'!S65=ISBLANK(""),"-",'Payer Participation Data'!S65)</f>
        <v>-</v>
      </c>
      <c r="J165" s="115" t="str">
        <f>IF('Payer Participation Data'!V65=ISBLANK(""),"-",'Payer Participation Data'!V65)</f>
        <v>-</v>
      </c>
      <c r="K165" s="115" t="str">
        <f>IF('Payer Participation Data'!Y65=ISBLANK(""),"-",'Payer Participation Data'!Y65)</f>
        <v>-</v>
      </c>
      <c r="L165" s="115" t="str">
        <f>IF('Payer Participation Data'!AB65=ISBLANK(""),"-",'Payer Participation Data'!AB65)</f>
        <v>-</v>
      </c>
      <c r="M165" s="115" t="str">
        <f>IF('Payer Participation Data'!AE65=ISBLANK(""),"-",'Payer Participation Data'!AE65)</f>
        <v>-</v>
      </c>
      <c r="N165" s="115" t="str">
        <f>IF('Payer Participation Data'!AH65=ISBLANK(""),"-",'Payer Participation Data'!AH65)</f>
        <v>-</v>
      </c>
      <c r="O165" s="115" t="str">
        <f>IF('Payer Participation Data'!AK65=ISBLANK(""),"-",'Payer Participation Data'!AK65)</f>
        <v>-</v>
      </c>
      <c r="P165" s="115" t="str">
        <f>IF('Payer Participation Data'!AN65=ISBLANK(""),"-",'Payer Participation Data'!AN65)</f>
        <v>-</v>
      </c>
      <c r="Q165" s="115" t="str">
        <f>IF('Payer Participation Data'!AQ65=ISBLANK(""),"-",'Payer Participation Data'!AQ65)</f>
        <v>-</v>
      </c>
      <c r="R165" s="115" t="str">
        <f>IF('Payer Participation Data'!AT65=ISBLANK(""),"-",'Payer Participation Data'!AT65)</f>
        <v>-</v>
      </c>
      <c r="S165" s="115" t="str">
        <f>IF('Payer Participation Data'!AW65=ISBLANK(""),"-",'Payer Participation Data'!AW65)</f>
        <v>-</v>
      </c>
      <c r="T165" s="115" t="str">
        <f>IF('Payer Participation Data'!AZ65=ISBLANK(""),"-",'Payer Participation Data'!AZ65)</f>
        <v>-</v>
      </c>
      <c r="U165" s="115" t="str">
        <f>IF('Payer Participation Data'!BC65=ISBLANK(""),"-",'Payer Participation Data'!BC65)</f>
        <v>-</v>
      </c>
      <c r="V165" s="115" t="str">
        <f>IF('Payer Participation Data'!BF65=ISBLANK(""),"-",'Payer Participation Data'!BF65)</f>
        <v>-</v>
      </c>
      <c r="W165" s="115" t="str">
        <f>IF('Payer Participation Data'!BI65=ISBLANK(""),"-",'Payer Participation Data'!BI65)</f>
        <v>-</v>
      </c>
      <c r="X165" s="115" t="str">
        <f>IF('Payer Participation Data'!BL65=ISBLANK(""),"-",'Payer Participation Data'!BL65)</f>
        <v>-</v>
      </c>
    </row>
    <row r="166" spans="2:24" x14ac:dyDescent="0.35">
      <c r="B166" s="257" t="str">
        <f>IF(ISBLANK('Payer Participation Data'!B66),"-",'Payer Participation Data'!B66)</f>
        <v>-</v>
      </c>
      <c r="C166" s="161" t="str">
        <f>IF(ISBLANK('Payer Participation Data'!C66),"-",'Payer Participation Data'!C66)</f>
        <v>-</v>
      </c>
      <c r="D166" s="258" t="str">
        <f>IF(ISBLANK('Payer Participation Data'!D66),"-",'Payer Participation Data'!D66)</f>
        <v>-</v>
      </c>
      <c r="E166" s="115" t="str">
        <f>IF('Payer Participation Data'!G66=ISBLANK(""),"-",'Payer Participation Data'!G66)</f>
        <v>-</v>
      </c>
      <c r="F166" s="115" t="str">
        <f>IF('Payer Participation Data'!J66=ISBLANK(""),"-",'Payer Participation Data'!J66)</f>
        <v>-</v>
      </c>
      <c r="G166" s="115" t="str">
        <f>IF('Payer Participation Data'!M66=ISBLANK(""),"-",'Payer Participation Data'!M66)</f>
        <v>-</v>
      </c>
      <c r="H166" s="115" t="str">
        <f>IF('Payer Participation Data'!P66=ISBLANK(""),"-",'Payer Participation Data'!P66)</f>
        <v>-</v>
      </c>
      <c r="I166" s="115" t="str">
        <f>IF('Payer Participation Data'!S66=ISBLANK(""),"-",'Payer Participation Data'!S66)</f>
        <v>-</v>
      </c>
      <c r="J166" s="115" t="str">
        <f>IF('Payer Participation Data'!V66=ISBLANK(""),"-",'Payer Participation Data'!V66)</f>
        <v>-</v>
      </c>
      <c r="K166" s="115" t="str">
        <f>IF('Payer Participation Data'!Y66=ISBLANK(""),"-",'Payer Participation Data'!Y66)</f>
        <v>-</v>
      </c>
      <c r="L166" s="115" t="str">
        <f>IF('Payer Participation Data'!AB66=ISBLANK(""),"-",'Payer Participation Data'!AB66)</f>
        <v>-</v>
      </c>
      <c r="M166" s="115" t="str">
        <f>IF('Payer Participation Data'!AE66=ISBLANK(""),"-",'Payer Participation Data'!AE66)</f>
        <v>-</v>
      </c>
      <c r="N166" s="115" t="str">
        <f>IF('Payer Participation Data'!AH66=ISBLANK(""),"-",'Payer Participation Data'!AH66)</f>
        <v>-</v>
      </c>
      <c r="O166" s="115" t="str">
        <f>IF('Payer Participation Data'!AK66=ISBLANK(""),"-",'Payer Participation Data'!AK66)</f>
        <v>-</v>
      </c>
      <c r="P166" s="115" t="str">
        <f>IF('Payer Participation Data'!AN66=ISBLANK(""),"-",'Payer Participation Data'!AN66)</f>
        <v>-</v>
      </c>
      <c r="Q166" s="115" t="str">
        <f>IF('Payer Participation Data'!AQ66=ISBLANK(""),"-",'Payer Participation Data'!AQ66)</f>
        <v>-</v>
      </c>
      <c r="R166" s="115" t="str">
        <f>IF('Payer Participation Data'!AT66=ISBLANK(""),"-",'Payer Participation Data'!AT66)</f>
        <v>-</v>
      </c>
      <c r="S166" s="115" t="str">
        <f>IF('Payer Participation Data'!AW66=ISBLANK(""),"-",'Payer Participation Data'!AW66)</f>
        <v>-</v>
      </c>
      <c r="T166" s="115" t="str">
        <f>IF('Payer Participation Data'!AZ66=ISBLANK(""),"-",'Payer Participation Data'!AZ66)</f>
        <v>-</v>
      </c>
      <c r="U166" s="115" t="str">
        <f>IF('Payer Participation Data'!BC66=ISBLANK(""),"-",'Payer Participation Data'!BC66)</f>
        <v>-</v>
      </c>
      <c r="V166" s="115" t="str">
        <f>IF('Payer Participation Data'!BF66=ISBLANK(""),"-",'Payer Participation Data'!BF66)</f>
        <v>-</v>
      </c>
      <c r="W166" s="115" t="str">
        <f>IF('Payer Participation Data'!BI66=ISBLANK(""),"-",'Payer Participation Data'!BI66)</f>
        <v>-</v>
      </c>
      <c r="X166" s="115" t="str">
        <f>IF('Payer Participation Data'!BL66=ISBLANK(""),"-",'Payer Participation Data'!BL66)</f>
        <v>-</v>
      </c>
    </row>
    <row r="167" spans="2:24" x14ac:dyDescent="0.35">
      <c r="B167" s="257" t="str">
        <f>IF(ISBLANK('Payer Participation Data'!B67),"-",'Payer Participation Data'!B67)</f>
        <v>-</v>
      </c>
      <c r="C167" s="161" t="str">
        <f>IF(ISBLANK('Payer Participation Data'!C67),"-",'Payer Participation Data'!C67)</f>
        <v>-</v>
      </c>
      <c r="D167" s="258" t="str">
        <f>IF(ISBLANK('Payer Participation Data'!D67),"-",'Payer Participation Data'!D67)</f>
        <v>-</v>
      </c>
      <c r="E167" s="115" t="str">
        <f>IF('Payer Participation Data'!G67=ISBLANK(""),"-",'Payer Participation Data'!G67)</f>
        <v>-</v>
      </c>
      <c r="F167" s="115" t="str">
        <f>IF('Payer Participation Data'!J67=ISBLANK(""),"-",'Payer Participation Data'!J67)</f>
        <v>-</v>
      </c>
      <c r="G167" s="115" t="str">
        <f>IF('Payer Participation Data'!M67=ISBLANK(""),"-",'Payer Participation Data'!M67)</f>
        <v>-</v>
      </c>
      <c r="H167" s="115" t="str">
        <f>IF('Payer Participation Data'!P67=ISBLANK(""),"-",'Payer Participation Data'!P67)</f>
        <v>-</v>
      </c>
      <c r="I167" s="115" t="str">
        <f>IF('Payer Participation Data'!S67=ISBLANK(""),"-",'Payer Participation Data'!S67)</f>
        <v>-</v>
      </c>
      <c r="J167" s="115" t="str">
        <f>IF('Payer Participation Data'!V67=ISBLANK(""),"-",'Payer Participation Data'!V67)</f>
        <v>-</v>
      </c>
      <c r="K167" s="115" t="str">
        <f>IF('Payer Participation Data'!Y67=ISBLANK(""),"-",'Payer Participation Data'!Y67)</f>
        <v>-</v>
      </c>
      <c r="L167" s="115" t="str">
        <f>IF('Payer Participation Data'!AB67=ISBLANK(""),"-",'Payer Participation Data'!AB67)</f>
        <v>-</v>
      </c>
      <c r="M167" s="115" t="str">
        <f>IF('Payer Participation Data'!AE67=ISBLANK(""),"-",'Payer Participation Data'!AE67)</f>
        <v>-</v>
      </c>
      <c r="N167" s="115" t="str">
        <f>IF('Payer Participation Data'!AH67=ISBLANK(""),"-",'Payer Participation Data'!AH67)</f>
        <v>-</v>
      </c>
      <c r="O167" s="115" t="str">
        <f>IF('Payer Participation Data'!AK67=ISBLANK(""),"-",'Payer Participation Data'!AK67)</f>
        <v>-</v>
      </c>
      <c r="P167" s="115" t="str">
        <f>IF('Payer Participation Data'!AN67=ISBLANK(""),"-",'Payer Participation Data'!AN67)</f>
        <v>-</v>
      </c>
      <c r="Q167" s="115" t="str">
        <f>IF('Payer Participation Data'!AQ67=ISBLANK(""),"-",'Payer Participation Data'!AQ67)</f>
        <v>-</v>
      </c>
      <c r="R167" s="115" t="str">
        <f>IF('Payer Participation Data'!AT67=ISBLANK(""),"-",'Payer Participation Data'!AT67)</f>
        <v>-</v>
      </c>
      <c r="S167" s="115" t="str">
        <f>IF('Payer Participation Data'!AW67=ISBLANK(""),"-",'Payer Participation Data'!AW67)</f>
        <v>-</v>
      </c>
      <c r="T167" s="115" t="str">
        <f>IF('Payer Participation Data'!AZ67=ISBLANK(""),"-",'Payer Participation Data'!AZ67)</f>
        <v>-</v>
      </c>
      <c r="U167" s="115" t="str">
        <f>IF('Payer Participation Data'!BC67=ISBLANK(""),"-",'Payer Participation Data'!BC67)</f>
        <v>-</v>
      </c>
      <c r="V167" s="115" t="str">
        <f>IF('Payer Participation Data'!BF67=ISBLANK(""),"-",'Payer Participation Data'!BF67)</f>
        <v>-</v>
      </c>
      <c r="W167" s="115" t="str">
        <f>IF('Payer Participation Data'!BI67=ISBLANK(""),"-",'Payer Participation Data'!BI67)</f>
        <v>-</v>
      </c>
      <c r="X167" s="115" t="str">
        <f>IF('Payer Participation Data'!BL67=ISBLANK(""),"-",'Payer Participation Data'!BL67)</f>
        <v>-</v>
      </c>
    </row>
    <row r="168" spans="2:24" x14ac:dyDescent="0.35">
      <c r="B168" s="257" t="str">
        <f>IF(ISBLANK('Payer Participation Data'!B68),"-",'Payer Participation Data'!B68)</f>
        <v>-</v>
      </c>
      <c r="C168" s="161" t="str">
        <f>IF(ISBLANK('Payer Participation Data'!C68),"-",'Payer Participation Data'!C68)</f>
        <v>-</v>
      </c>
      <c r="D168" s="258" t="str">
        <f>IF(ISBLANK('Payer Participation Data'!D68),"-",'Payer Participation Data'!D68)</f>
        <v>-</v>
      </c>
      <c r="E168" s="115" t="str">
        <f>IF('Payer Participation Data'!G68=ISBLANK(""),"-",'Payer Participation Data'!G68)</f>
        <v>-</v>
      </c>
      <c r="F168" s="115" t="str">
        <f>IF('Payer Participation Data'!J68=ISBLANK(""),"-",'Payer Participation Data'!J68)</f>
        <v>-</v>
      </c>
      <c r="G168" s="115" t="str">
        <f>IF('Payer Participation Data'!M68=ISBLANK(""),"-",'Payer Participation Data'!M68)</f>
        <v>-</v>
      </c>
      <c r="H168" s="115" t="str">
        <f>IF('Payer Participation Data'!P68=ISBLANK(""),"-",'Payer Participation Data'!P68)</f>
        <v>-</v>
      </c>
      <c r="I168" s="115" t="str">
        <f>IF('Payer Participation Data'!S68=ISBLANK(""),"-",'Payer Participation Data'!S68)</f>
        <v>-</v>
      </c>
      <c r="J168" s="115" t="str">
        <f>IF('Payer Participation Data'!V68=ISBLANK(""),"-",'Payer Participation Data'!V68)</f>
        <v>-</v>
      </c>
      <c r="K168" s="115" t="str">
        <f>IF('Payer Participation Data'!Y68=ISBLANK(""),"-",'Payer Participation Data'!Y68)</f>
        <v>-</v>
      </c>
      <c r="L168" s="115" t="str">
        <f>IF('Payer Participation Data'!AB68=ISBLANK(""),"-",'Payer Participation Data'!AB68)</f>
        <v>-</v>
      </c>
      <c r="M168" s="115" t="str">
        <f>IF('Payer Participation Data'!AE68=ISBLANK(""),"-",'Payer Participation Data'!AE68)</f>
        <v>-</v>
      </c>
      <c r="N168" s="115" t="str">
        <f>IF('Payer Participation Data'!AH68=ISBLANK(""),"-",'Payer Participation Data'!AH68)</f>
        <v>-</v>
      </c>
      <c r="O168" s="115" t="str">
        <f>IF('Payer Participation Data'!AK68=ISBLANK(""),"-",'Payer Participation Data'!AK68)</f>
        <v>-</v>
      </c>
      <c r="P168" s="115" t="str">
        <f>IF('Payer Participation Data'!AN68=ISBLANK(""),"-",'Payer Participation Data'!AN68)</f>
        <v>-</v>
      </c>
      <c r="Q168" s="115" t="str">
        <f>IF('Payer Participation Data'!AQ68=ISBLANK(""),"-",'Payer Participation Data'!AQ68)</f>
        <v>-</v>
      </c>
      <c r="R168" s="115" t="str">
        <f>IF('Payer Participation Data'!AT68=ISBLANK(""),"-",'Payer Participation Data'!AT68)</f>
        <v>-</v>
      </c>
      <c r="S168" s="115" t="str">
        <f>IF('Payer Participation Data'!AW68=ISBLANK(""),"-",'Payer Participation Data'!AW68)</f>
        <v>-</v>
      </c>
      <c r="T168" s="115" t="str">
        <f>IF('Payer Participation Data'!AZ68=ISBLANK(""),"-",'Payer Participation Data'!AZ68)</f>
        <v>-</v>
      </c>
      <c r="U168" s="115" t="str">
        <f>IF('Payer Participation Data'!BC68=ISBLANK(""),"-",'Payer Participation Data'!BC68)</f>
        <v>-</v>
      </c>
      <c r="V168" s="115" t="str">
        <f>IF('Payer Participation Data'!BF68=ISBLANK(""),"-",'Payer Participation Data'!BF68)</f>
        <v>-</v>
      </c>
      <c r="W168" s="115" t="str">
        <f>IF('Payer Participation Data'!BI68=ISBLANK(""),"-",'Payer Participation Data'!BI68)</f>
        <v>-</v>
      </c>
      <c r="X168" s="115" t="str">
        <f>IF('Payer Participation Data'!BL68=ISBLANK(""),"-",'Payer Participation Data'!BL68)</f>
        <v>-</v>
      </c>
    </row>
    <row r="169" spans="2:24" x14ac:dyDescent="0.35">
      <c r="B169" s="257" t="str">
        <f>IF(ISBLANK('Payer Participation Data'!B69),"-",'Payer Participation Data'!B69)</f>
        <v>-</v>
      </c>
      <c r="C169" s="161" t="str">
        <f>IF(ISBLANK('Payer Participation Data'!C69),"-",'Payer Participation Data'!C69)</f>
        <v>-</v>
      </c>
      <c r="D169" s="258" t="str">
        <f>IF(ISBLANK('Payer Participation Data'!D69),"-",'Payer Participation Data'!D69)</f>
        <v>-</v>
      </c>
      <c r="E169" s="115" t="str">
        <f>IF('Payer Participation Data'!G69=ISBLANK(""),"-",'Payer Participation Data'!G69)</f>
        <v>-</v>
      </c>
      <c r="F169" s="115" t="str">
        <f>IF('Payer Participation Data'!J69=ISBLANK(""),"-",'Payer Participation Data'!J69)</f>
        <v>-</v>
      </c>
      <c r="G169" s="115" t="str">
        <f>IF('Payer Participation Data'!M69=ISBLANK(""),"-",'Payer Participation Data'!M69)</f>
        <v>-</v>
      </c>
      <c r="H169" s="115" t="str">
        <f>IF('Payer Participation Data'!P69=ISBLANK(""),"-",'Payer Participation Data'!P69)</f>
        <v>-</v>
      </c>
      <c r="I169" s="115" t="str">
        <f>IF('Payer Participation Data'!S69=ISBLANK(""),"-",'Payer Participation Data'!S69)</f>
        <v>-</v>
      </c>
      <c r="J169" s="115" t="str">
        <f>IF('Payer Participation Data'!V69=ISBLANK(""),"-",'Payer Participation Data'!V69)</f>
        <v>-</v>
      </c>
      <c r="K169" s="115" t="str">
        <f>IF('Payer Participation Data'!Y69=ISBLANK(""),"-",'Payer Participation Data'!Y69)</f>
        <v>-</v>
      </c>
      <c r="L169" s="115" t="str">
        <f>IF('Payer Participation Data'!AB69=ISBLANK(""),"-",'Payer Participation Data'!AB69)</f>
        <v>-</v>
      </c>
      <c r="M169" s="115" t="str">
        <f>IF('Payer Participation Data'!AE69=ISBLANK(""),"-",'Payer Participation Data'!AE69)</f>
        <v>-</v>
      </c>
      <c r="N169" s="115" t="str">
        <f>IF('Payer Participation Data'!AH69=ISBLANK(""),"-",'Payer Participation Data'!AH69)</f>
        <v>-</v>
      </c>
      <c r="O169" s="115" t="str">
        <f>IF('Payer Participation Data'!AK69=ISBLANK(""),"-",'Payer Participation Data'!AK69)</f>
        <v>-</v>
      </c>
      <c r="P169" s="115" t="str">
        <f>IF('Payer Participation Data'!AN69=ISBLANK(""),"-",'Payer Participation Data'!AN69)</f>
        <v>-</v>
      </c>
      <c r="Q169" s="115" t="str">
        <f>IF('Payer Participation Data'!AQ69=ISBLANK(""),"-",'Payer Participation Data'!AQ69)</f>
        <v>-</v>
      </c>
      <c r="R169" s="115" t="str">
        <f>IF('Payer Participation Data'!AT69=ISBLANK(""),"-",'Payer Participation Data'!AT69)</f>
        <v>-</v>
      </c>
      <c r="S169" s="115" t="str">
        <f>IF('Payer Participation Data'!AW69=ISBLANK(""),"-",'Payer Participation Data'!AW69)</f>
        <v>-</v>
      </c>
      <c r="T169" s="115" t="str">
        <f>IF('Payer Participation Data'!AZ69=ISBLANK(""),"-",'Payer Participation Data'!AZ69)</f>
        <v>-</v>
      </c>
      <c r="U169" s="115" t="str">
        <f>IF('Payer Participation Data'!BC69=ISBLANK(""),"-",'Payer Participation Data'!BC69)</f>
        <v>-</v>
      </c>
      <c r="V169" s="115" t="str">
        <f>IF('Payer Participation Data'!BF69=ISBLANK(""),"-",'Payer Participation Data'!BF69)</f>
        <v>-</v>
      </c>
      <c r="W169" s="115" t="str">
        <f>IF('Payer Participation Data'!BI69=ISBLANK(""),"-",'Payer Participation Data'!BI69)</f>
        <v>-</v>
      </c>
      <c r="X169" s="115" t="str">
        <f>IF('Payer Participation Data'!BL69=ISBLANK(""),"-",'Payer Participation Data'!BL69)</f>
        <v>-</v>
      </c>
    </row>
    <row r="170" spans="2:24" x14ac:dyDescent="0.35">
      <c r="B170" s="257" t="str">
        <f>IF(ISBLANK('Payer Participation Data'!B70),"-",'Payer Participation Data'!B70)</f>
        <v>-</v>
      </c>
      <c r="C170" s="161" t="str">
        <f>IF(ISBLANK('Payer Participation Data'!C70),"-",'Payer Participation Data'!C70)</f>
        <v>-</v>
      </c>
      <c r="D170" s="258" t="str">
        <f>IF(ISBLANK('Payer Participation Data'!D70),"-",'Payer Participation Data'!D70)</f>
        <v>-</v>
      </c>
      <c r="E170" s="115" t="str">
        <f>IF('Payer Participation Data'!G70=ISBLANK(""),"-",'Payer Participation Data'!G70)</f>
        <v>-</v>
      </c>
      <c r="F170" s="115" t="str">
        <f>IF('Payer Participation Data'!J70=ISBLANK(""),"-",'Payer Participation Data'!J70)</f>
        <v>-</v>
      </c>
      <c r="G170" s="115" t="str">
        <f>IF('Payer Participation Data'!M70=ISBLANK(""),"-",'Payer Participation Data'!M70)</f>
        <v>-</v>
      </c>
      <c r="H170" s="115" t="str">
        <f>IF('Payer Participation Data'!P70=ISBLANK(""),"-",'Payer Participation Data'!P70)</f>
        <v>-</v>
      </c>
      <c r="I170" s="115" t="str">
        <f>IF('Payer Participation Data'!S70=ISBLANK(""),"-",'Payer Participation Data'!S70)</f>
        <v>-</v>
      </c>
      <c r="J170" s="115" t="str">
        <f>IF('Payer Participation Data'!V70=ISBLANK(""),"-",'Payer Participation Data'!V70)</f>
        <v>-</v>
      </c>
      <c r="K170" s="115" t="str">
        <f>IF('Payer Participation Data'!Y70=ISBLANK(""),"-",'Payer Participation Data'!Y70)</f>
        <v>-</v>
      </c>
      <c r="L170" s="115" t="str">
        <f>IF('Payer Participation Data'!AB70=ISBLANK(""),"-",'Payer Participation Data'!AB70)</f>
        <v>-</v>
      </c>
      <c r="M170" s="115" t="str">
        <f>IF('Payer Participation Data'!AE70=ISBLANK(""),"-",'Payer Participation Data'!AE70)</f>
        <v>-</v>
      </c>
      <c r="N170" s="115" t="str">
        <f>IF('Payer Participation Data'!AH70=ISBLANK(""),"-",'Payer Participation Data'!AH70)</f>
        <v>-</v>
      </c>
      <c r="O170" s="115" t="str">
        <f>IF('Payer Participation Data'!AK70=ISBLANK(""),"-",'Payer Participation Data'!AK70)</f>
        <v>-</v>
      </c>
      <c r="P170" s="115" t="str">
        <f>IF('Payer Participation Data'!AN70=ISBLANK(""),"-",'Payer Participation Data'!AN70)</f>
        <v>-</v>
      </c>
      <c r="Q170" s="115" t="str">
        <f>IF('Payer Participation Data'!AQ70=ISBLANK(""),"-",'Payer Participation Data'!AQ70)</f>
        <v>-</v>
      </c>
      <c r="R170" s="115" t="str">
        <f>IF('Payer Participation Data'!AT70=ISBLANK(""),"-",'Payer Participation Data'!AT70)</f>
        <v>-</v>
      </c>
      <c r="S170" s="115" t="str">
        <f>IF('Payer Participation Data'!AW70=ISBLANK(""),"-",'Payer Participation Data'!AW70)</f>
        <v>-</v>
      </c>
      <c r="T170" s="115" t="str">
        <f>IF('Payer Participation Data'!AZ70=ISBLANK(""),"-",'Payer Participation Data'!AZ70)</f>
        <v>-</v>
      </c>
      <c r="U170" s="115" t="str">
        <f>IF('Payer Participation Data'!BC70=ISBLANK(""),"-",'Payer Participation Data'!BC70)</f>
        <v>-</v>
      </c>
      <c r="V170" s="115" t="str">
        <f>IF('Payer Participation Data'!BF70=ISBLANK(""),"-",'Payer Participation Data'!BF70)</f>
        <v>-</v>
      </c>
      <c r="W170" s="115" t="str">
        <f>IF('Payer Participation Data'!BI70=ISBLANK(""),"-",'Payer Participation Data'!BI70)</f>
        <v>-</v>
      </c>
      <c r="X170" s="115" t="str">
        <f>IF('Payer Participation Data'!BL70=ISBLANK(""),"-",'Payer Participation Data'!BL70)</f>
        <v>-</v>
      </c>
    </row>
    <row r="171" spans="2:24" x14ac:dyDescent="0.35">
      <c r="B171" s="257" t="str">
        <f>IF(ISBLANK('Payer Participation Data'!B71),"-",'Payer Participation Data'!B71)</f>
        <v>-</v>
      </c>
      <c r="C171" s="161" t="str">
        <f>IF(ISBLANK('Payer Participation Data'!C71),"-",'Payer Participation Data'!C71)</f>
        <v>-</v>
      </c>
      <c r="D171" s="258" t="str">
        <f>IF(ISBLANK('Payer Participation Data'!D71),"-",'Payer Participation Data'!D71)</f>
        <v>-</v>
      </c>
      <c r="E171" s="115" t="str">
        <f>IF('Payer Participation Data'!G71=ISBLANK(""),"-",'Payer Participation Data'!G71)</f>
        <v>-</v>
      </c>
      <c r="F171" s="115" t="str">
        <f>IF('Payer Participation Data'!J71=ISBLANK(""),"-",'Payer Participation Data'!J71)</f>
        <v>-</v>
      </c>
      <c r="G171" s="115" t="str">
        <f>IF('Payer Participation Data'!M71=ISBLANK(""),"-",'Payer Participation Data'!M71)</f>
        <v>-</v>
      </c>
      <c r="H171" s="115" t="str">
        <f>IF('Payer Participation Data'!P71=ISBLANK(""),"-",'Payer Participation Data'!P71)</f>
        <v>-</v>
      </c>
      <c r="I171" s="115" t="str">
        <f>IF('Payer Participation Data'!S71=ISBLANK(""),"-",'Payer Participation Data'!S71)</f>
        <v>-</v>
      </c>
      <c r="J171" s="115" t="str">
        <f>IF('Payer Participation Data'!V71=ISBLANK(""),"-",'Payer Participation Data'!V71)</f>
        <v>-</v>
      </c>
      <c r="K171" s="115" t="str">
        <f>IF('Payer Participation Data'!Y71=ISBLANK(""),"-",'Payer Participation Data'!Y71)</f>
        <v>-</v>
      </c>
      <c r="L171" s="115" t="str">
        <f>IF('Payer Participation Data'!AB71=ISBLANK(""),"-",'Payer Participation Data'!AB71)</f>
        <v>-</v>
      </c>
      <c r="M171" s="115" t="str">
        <f>IF('Payer Participation Data'!AE71=ISBLANK(""),"-",'Payer Participation Data'!AE71)</f>
        <v>-</v>
      </c>
      <c r="N171" s="115" t="str">
        <f>IF('Payer Participation Data'!AH71=ISBLANK(""),"-",'Payer Participation Data'!AH71)</f>
        <v>-</v>
      </c>
      <c r="O171" s="115" t="str">
        <f>IF('Payer Participation Data'!AK71=ISBLANK(""),"-",'Payer Participation Data'!AK71)</f>
        <v>-</v>
      </c>
      <c r="P171" s="115" t="str">
        <f>IF('Payer Participation Data'!AN71=ISBLANK(""),"-",'Payer Participation Data'!AN71)</f>
        <v>-</v>
      </c>
      <c r="Q171" s="115" t="str">
        <f>IF('Payer Participation Data'!AQ71=ISBLANK(""),"-",'Payer Participation Data'!AQ71)</f>
        <v>-</v>
      </c>
      <c r="R171" s="115" t="str">
        <f>IF('Payer Participation Data'!AT71=ISBLANK(""),"-",'Payer Participation Data'!AT71)</f>
        <v>-</v>
      </c>
      <c r="S171" s="115" t="str">
        <f>IF('Payer Participation Data'!AW71=ISBLANK(""),"-",'Payer Participation Data'!AW71)</f>
        <v>-</v>
      </c>
      <c r="T171" s="115" t="str">
        <f>IF('Payer Participation Data'!AZ71=ISBLANK(""),"-",'Payer Participation Data'!AZ71)</f>
        <v>-</v>
      </c>
      <c r="U171" s="115" t="str">
        <f>IF('Payer Participation Data'!BC71=ISBLANK(""),"-",'Payer Participation Data'!BC71)</f>
        <v>-</v>
      </c>
      <c r="V171" s="115" t="str">
        <f>IF('Payer Participation Data'!BF71=ISBLANK(""),"-",'Payer Participation Data'!BF71)</f>
        <v>-</v>
      </c>
      <c r="W171" s="115" t="str">
        <f>IF('Payer Participation Data'!BI71=ISBLANK(""),"-",'Payer Participation Data'!BI71)</f>
        <v>-</v>
      </c>
      <c r="X171" s="115" t="str">
        <f>IF('Payer Participation Data'!BL71=ISBLANK(""),"-",'Payer Participation Data'!BL71)</f>
        <v>-</v>
      </c>
    </row>
    <row r="172" spans="2:24" x14ac:dyDescent="0.35">
      <c r="B172" s="257" t="str">
        <f>IF(ISBLANK('Payer Participation Data'!B72),"-",'Payer Participation Data'!B72)</f>
        <v>-</v>
      </c>
      <c r="C172" s="161" t="str">
        <f>IF(ISBLANK('Payer Participation Data'!C72),"-",'Payer Participation Data'!C72)</f>
        <v>-</v>
      </c>
      <c r="D172" s="258" t="str">
        <f>IF(ISBLANK('Payer Participation Data'!D72),"-",'Payer Participation Data'!D72)</f>
        <v>-</v>
      </c>
      <c r="E172" s="115" t="str">
        <f>IF('Payer Participation Data'!G72=ISBLANK(""),"-",'Payer Participation Data'!G72)</f>
        <v>-</v>
      </c>
      <c r="F172" s="115" t="str">
        <f>IF('Payer Participation Data'!J72=ISBLANK(""),"-",'Payer Participation Data'!J72)</f>
        <v>-</v>
      </c>
      <c r="G172" s="115" t="str">
        <f>IF('Payer Participation Data'!M72=ISBLANK(""),"-",'Payer Participation Data'!M72)</f>
        <v>-</v>
      </c>
      <c r="H172" s="115" t="str">
        <f>IF('Payer Participation Data'!P72=ISBLANK(""),"-",'Payer Participation Data'!P72)</f>
        <v>-</v>
      </c>
      <c r="I172" s="115" t="str">
        <f>IF('Payer Participation Data'!S72=ISBLANK(""),"-",'Payer Participation Data'!S72)</f>
        <v>-</v>
      </c>
      <c r="J172" s="115" t="str">
        <f>IF('Payer Participation Data'!V72=ISBLANK(""),"-",'Payer Participation Data'!V72)</f>
        <v>-</v>
      </c>
      <c r="K172" s="115" t="str">
        <f>IF('Payer Participation Data'!Y72=ISBLANK(""),"-",'Payer Participation Data'!Y72)</f>
        <v>-</v>
      </c>
      <c r="L172" s="115" t="str">
        <f>IF('Payer Participation Data'!AB72=ISBLANK(""),"-",'Payer Participation Data'!AB72)</f>
        <v>-</v>
      </c>
      <c r="M172" s="115" t="str">
        <f>IF('Payer Participation Data'!AE72=ISBLANK(""),"-",'Payer Participation Data'!AE72)</f>
        <v>-</v>
      </c>
      <c r="N172" s="115" t="str">
        <f>IF('Payer Participation Data'!AH72=ISBLANK(""),"-",'Payer Participation Data'!AH72)</f>
        <v>-</v>
      </c>
      <c r="O172" s="115" t="str">
        <f>IF('Payer Participation Data'!AK72=ISBLANK(""),"-",'Payer Participation Data'!AK72)</f>
        <v>-</v>
      </c>
      <c r="P172" s="115" t="str">
        <f>IF('Payer Participation Data'!AN72=ISBLANK(""),"-",'Payer Participation Data'!AN72)</f>
        <v>-</v>
      </c>
      <c r="Q172" s="115" t="str">
        <f>IF('Payer Participation Data'!AQ72=ISBLANK(""),"-",'Payer Participation Data'!AQ72)</f>
        <v>-</v>
      </c>
      <c r="R172" s="115" t="str">
        <f>IF('Payer Participation Data'!AT72=ISBLANK(""),"-",'Payer Participation Data'!AT72)</f>
        <v>-</v>
      </c>
      <c r="S172" s="115" t="str">
        <f>IF('Payer Participation Data'!AW72=ISBLANK(""),"-",'Payer Participation Data'!AW72)</f>
        <v>-</v>
      </c>
      <c r="T172" s="115" t="str">
        <f>IF('Payer Participation Data'!AZ72=ISBLANK(""),"-",'Payer Participation Data'!AZ72)</f>
        <v>-</v>
      </c>
      <c r="U172" s="115" t="str">
        <f>IF('Payer Participation Data'!BC72=ISBLANK(""),"-",'Payer Participation Data'!BC72)</f>
        <v>-</v>
      </c>
      <c r="V172" s="115" t="str">
        <f>IF('Payer Participation Data'!BF72=ISBLANK(""),"-",'Payer Participation Data'!BF72)</f>
        <v>-</v>
      </c>
      <c r="W172" s="115" t="str">
        <f>IF('Payer Participation Data'!BI72=ISBLANK(""),"-",'Payer Participation Data'!BI72)</f>
        <v>-</v>
      </c>
      <c r="X172" s="115" t="str">
        <f>IF('Payer Participation Data'!BL72=ISBLANK(""),"-",'Payer Participation Data'!BL72)</f>
        <v>-</v>
      </c>
    </row>
    <row r="173" spans="2:24" x14ac:dyDescent="0.35">
      <c r="B173" s="257" t="str">
        <f>IF(ISBLANK('Payer Participation Data'!B73),"-",'Payer Participation Data'!B73)</f>
        <v>-</v>
      </c>
      <c r="C173" s="161" t="str">
        <f>IF(ISBLANK('Payer Participation Data'!C73),"-",'Payer Participation Data'!C73)</f>
        <v>-</v>
      </c>
      <c r="D173" s="258" t="str">
        <f>IF(ISBLANK('Payer Participation Data'!D73),"-",'Payer Participation Data'!D73)</f>
        <v>-</v>
      </c>
      <c r="E173" s="115" t="str">
        <f>IF('Payer Participation Data'!G73=ISBLANK(""),"-",'Payer Participation Data'!G73)</f>
        <v>-</v>
      </c>
      <c r="F173" s="115" t="str">
        <f>IF('Payer Participation Data'!J73=ISBLANK(""),"-",'Payer Participation Data'!J73)</f>
        <v>-</v>
      </c>
      <c r="G173" s="115" t="str">
        <f>IF('Payer Participation Data'!M73=ISBLANK(""),"-",'Payer Participation Data'!M73)</f>
        <v>-</v>
      </c>
      <c r="H173" s="115" t="str">
        <f>IF('Payer Participation Data'!P73=ISBLANK(""),"-",'Payer Participation Data'!P73)</f>
        <v>-</v>
      </c>
      <c r="I173" s="115" t="str">
        <f>IF('Payer Participation Data'!S73=ISBLANK(""),"-",'Payer Participation Data'!S73)</f>
        <v>-</v>
      </c>
      <c r="J173" s="115" t="str">
        <f>IF('Payer Participation Data'!V73=ISBLANK(""),"-",'Payer Participation Data'!V73)</f>
        <v>-</v>
      </c>
      <c r="K173" s="115" t="str">
        <f>IF('Payer Participation Data'!Y73=ISBLANK(""),"-",'Payer Participation Data'!Y73)</f>
        <v>-</v>
      </c>
      <c r="L173" s="115" t="str">
        <f>IF('Payer Participation Data'!AB73=ISBLANK(""),"-",'Payer Participation Data'!AB73)</f>
        <v>-</v>
      </c>
      <c r="M173" s="115" t="str">
        <f>IF('Payer Participation Data'!AE73=ISBLANK(""),"-",'Payer Participation Data'!AE73)</f>
        <v>-</v>
      </c>
      <c r="N173" s="115" t="str">
        <f>IF('Payer Participation Data'!AH73=ISBLANK(""),"-",'Payer Participation Data'!AH73)</f>
        <v>-</v>
      </c>
      <c r="O173" s="115" t="str">
        <f>IF('Payer Participation Data'!AK73=ISBLANK(""),"-",'Payer Participation Data'!AK73)</f>
        <v>-</v>
      </c>
      <c r="P173" s="115" t="str">
        <f>IF('Payer Participation Data'!AN73=ISBLANK(""),"-",'Payer Participation Data'!AN73)</f>
        <v>-</v>
      </c>
      <c r="Q173" s="115" t="str">
        <f>IF('Payer Participation Data'!AQ73=ISBLANK(""),"-",'Payer Participation Data'!AQ73)</f>
        <v>-</v>
      </c>
      <c r="R173" s="115" t="str">
        <f>IF('Payer Participation Data'!AT73=ISBLANK(""),"-",'Payer Participation Data'!AT73)</f>
        <v>-</v>
      </c>
      <c r="S173" s="115" t="str">
        <f>IF('Payer Participation Data'!AW73=ISBLANK(""),"-",'Payer Participation Data'!AW73)</f>
        <v>-</v>
      </c>
      <c r="T173" s="115" t="str">
        <f>IF('Payer Participation Data'!AZ73=ISBLANK(""),"-",'Payer Participation Data'!AZ73)</f>
        <v>-</v>
      </c>
      <c r="U173" s="115" t="str">
        <f>IF('Payer Participation Data'!BC73=ISBLANK(""),"-",'Payer Participation Data'!BC73)</f>
        <v>-</v>
      </c>
      <c r="V173" s="115" t="str">
        <f>IF('Payer Participation Data'!BF73=ISBLANK(""),"-",'Payer Participation Data'!BF73)</f>
        <v>-</v>
      </c>
      <c r="W173" s="115" t="str">
        <f>IF('Payer Participation Data'!BI73=ISBLANK(""),"-",'Payer Participation Data'!BI73)</f>
        <v>-</v>
      </c>
      <c r="X173" s="115" t="str">
        <f>IF('Payer Participation Data'!BL73=ISBLANK(""),"-",'Payer Participation Data'!BL73)</f>
        <v>-</v>
      </c>
    </row>
    <row r="174" spans="2:24" x14ac:dyDescent="0.35">
      <c r="B174" s="257" t="str">
        <f>IF(ISBLANK('Payer Participation Data'!B74),"-",'Payer Participation Data'!B74)</f>
        <v>-</v>
      </c>
      <c r="C174" s="161" t="str">
        <f>IF(ISBLANK('Payer Participation Data'!C74),"-",'Payer Participation Data'!C74)</f>
        <v>-</v>
      </c>
      <c r="D174" s="258" t="str">
        <f>IF(ISBLANK('Payer Participation Data'!D74),"-",'Payer Participation Data'!D74)</f>
        <v>-</v>
      </c>
      <c r="E174" s="115" t="str">
        <f>IF('Payer Participation Data'!G74=ISBLANK(""),"-",'Payer Participation Data'!G74)</f>
        <v>-</v>
      </c>
      <c r="F174" s="115" t="str">
        <f>IF('Payer Participation Data'!J74=ISBLANK(""),"-",'Payer Participation Data'!J74)</f>
        <v>-</v>
      </c>
      <c r="G174" s="115" t="str">
        <f>IF('Payer Participation Data'!M74=ISBLANK(""),"-",'Payer Participation Data'!M74)</f>
        <v>-</v>
      </c>
      <c r="H174" s="115" t="str">
        <f>IF('Payer Participation Data'!P74=ISBLANK(""),"-",'Payer Participation Data'!P74)</f>
        <v>-</v>
      </c>
      <c r="I174" s="115" t="str">
        <f>IF('Payer Participation Data'!S74=ISBLANK(""),"-",'Payer Participation Data'!S74)</f>
        <v>-</v>
      </c>
      <c r="J174" s="115" t="str">
        <f>IF('Payer Participation Data'!V74=ISBLANK(""),"-",'Payer Participation Data'!V74)</f>
        <v>-</v>
      </c>
      <c r="K174" s="115" t="str">
        <f>IF('Payer Participation Data'!Y74=ISBLANK(""),"-",'Payer Participation Data'!Y74)</f>
        <v>-</v>
      </c>
      <c r="L174" s="115" t="str">
        <f>IF('Payer Participation Data'!AB74=ISBLANK(""),"-",'Payer Participation Data'!AB74)</f>
        <v>-</v>
      </c>
      <c r="M174" s="115" t="str">
        <f>IF('Payer Participation Data'!AE74=ISBLANK(""),"-",'Payer Participation Data'!AE74)</f>
        <v>-</v>
      </c>
      <c r="N174" s="115" t="str">
        <f>IF('Payer Participation Data'!AH74=ISBLANK(""),"-",'Payer Participation Data'!AH74)</f>
        <v>-</v>
      </c>
      <c r="O174" s="115" t="str">
        <f>IF('Payer Participation Data'!AK74=ISBLANK(""),"-",'Payer Participation Data'!AK74)</f>
        <v>-</v>
      </c>
      <c r="P174" s="115" t="str">
        <f>IF('Payer Participation Data'!AN74=ISBLANK(""),"-",'Payer Participation Data'!AN74)</f>
        <v>-</v>
      </c>
      <c r="Q174" s="115" t="str">
        <f>IF('Payer Participation Data'!AQ74=ISBLANK(""),"-",'Payer Participation Data'!AQ74)</f>
        <v>-</v>
      </c>
      <c r="R174" s="115" t="str">
        <f>IF('Payer Participation Data'!AT74=ISBLANK(""),"-",'Payer Participation Data'!AT74)</f>
        <v>-</v>
      </c>
      <c r="S174" s="115" t="str">
        <f>IF('Payer Participation Data'!AW74=ISBLANK(""),"-",'Payer Participation Data'!AW74)</f>
        <v>-</v>
      </c>
      <c r="T174" s="115" t="str">
        <f>IF('Payer Participation Data'!AZ74=ISBLANK(""),"-",'Payer Participation Data'!AZ74)</f>
        <v>-</v>
      </c>
      <c r="U174" s="115" t="str">
        <f>IF('Payer Participation Data'!BC74=ISBLANK(""),"-",'Payer Participation Data'!BC74)</f>
        <v>-</v>
      </c>
      <c r="V174" s="115" t="str">
        <f>IF('Payer Participation Data'!BF74=ISBLANK(""),"-",'Payer Participation Data'!BF74)</f>
        <v>-</v>
      </c>
      <c r="W174" s="115" t="str">
        <f>IF('Payer Participation Data'!BI74=ISBLANK(""),"-",'Payer Participation Data'!BI74)</f>
        <v>-</v>
      </c>
      <c r="X174" s="115" t="str">
        <f>IF('Payer Participation Data'!BL74=ISBLANK(""),"-",'Payer Participation Data'!BL74)</f>
        <v>-</v>
      </c>
    </row>
    <row r="175" spans="2:24" x14ac:dyDescent="0.35">
      <c r="B175" s="257" t="str">
        <f>IF(ISBLANK('Payer Participation Data'!B75),"-",'Payer Participation Data'!B75)</f>
        <v>-</v>
      </c>
      <c r="C175" s="161" t="str">
        <f>IF(ISBLANK('Payer Participation Data'!C75),"-",'Payer Participation Data'!C75)</f>
        <v>-</v>
      </c>
      <c r="D175" s="258" t="str">
        <f>IF(ISBLANK('Payer Participation Data'!D75),"-",'Payer Participation Data'!D75)</f>
        <v>-</v>
      </c>
      <c r="E175" s="115" t="str">
        <f>IF('Payer Participation Data'!G75=ISBLANK(""),"-",'Payer Participation Data'!G75)</f>
        <v>-</v>
      </c>
      <c r="F175" s="115" t="str">
        <f>IF('Payer Participation Data'!J75=ISBLANK(""),"-",'Payer Participation Data'!J75)</f>
        <v>-</v>
      </c>
      <c r="G175" s="115" t="str">
        <f>IF('Payer Participation Data'!M75=ISBLANK(""),"-",'Payer Participation Data'!M75)</f>
        <v>-</v>
      </c>
      <c r="H175" s="115" t="str">
        <f>IF('Payer Participation Data'!P75=ISBLANK(""),"-",'Payer Participation Data'!P75)</f>
        <v>-</v>
      </c>
      <c r="I175" s="115" t="str">
        <f>IF('Payer Participation Data'!S75=ISBLANK(""),"-",'Payer Participation Data'!S75)</f>
        <v>-</v>
      </c>
      <c r="J175" s="115" t="str">
        <f>IF('Payer Participation Data'!V75=ISBLANK(""),"-",'Payer Participation Data'!V75)</f>
        <v>-</v>
      </c>
      <c r="K175" s="115" t="str">
        <f>IF('Payer Participation Data'!Y75=ISBLANK(""),"-",'Payer Participation Data'!Y75)</f>
        <v>-</v>
      </c>
      <c r="L175" s="115" t="str">
        <f>IF('Payer Participation Data'!AB75=ISBLANK(""),"-",'Payer Participation Data'!AB75)</f>
        <v>-</v>
      </c>
      <c r="M175" s="115" t="str">
        <f>IF('Payer Participation Data'!AE75=ISBLANK(""),"-",'Payer Participation Data'!AE75)</f>
        <v>-</v>
      </c>
      <c r="N175" s="115" t="str">
        <f>IF('Payer Participation Data'!AH75=ISBLANK(""),"-",'Payer Participation Data'!AH75)</f>
        <v>-</v>
      </c>
      <c r="O175" s="115" t="str">
        <f>IF('Payer Participation Data'!AK75=ISBLANK(""),"-",'Payer Participation Data'!AK75)</f>
        <v>-</v>
      </c>
      <c r="P175" s="115" t="str">
        <f>IF('Payer Participation Data'!AN75=ISBLANK(""),"-",'Payer Participation Data'!AN75)</f>
        <v>-</v>
      </c>
      <c r="Q175" s="115" t="str">
        <f>IF('Payer Participation Data'!AQ75=ISBLANK(""),"-",'Payer Participation Data'!AQ75)</f>
        <v>-</v>
      </c>
      <c r="R175" s="115" t="str">
        <f>IF('Payer Participation Data'!AT75=ISBLANK(""),"-",'Payer Participation Data'!AT75)</f>
        <v>-</v>
      </c>
      <c r="S175" s="115" t="str">
        <f>IF('Payer Participation Data'!AW75=ISBLANK(""),"-",'Payer Participation Data'!AW75)</f>
        <v>-</v>
      </c>
      <c r="T175" s="115" t="str">
        <f>IF('Payer Participation Data'!AZ75=ISBLANK(""),"-",'Payer Participation Data'!AZ75)</f>
        <v>-</v>
      </c>
      <c r="U175" s="115" t="str">
        <f>IF('Payer Participation Data'!BC75=ISBLANK(""),"-",'Payer Participation Data'!BC75)</f>
        <v>-</v>
      </c>
      <c r="V175" s="115" t="str">
        <f>IF('Payer Participation Data'!BF75=ISBLANK(""),"-",'Payer Participation Data'!BF75)</f>
        <v>-</v>
      </c>
      <c r="W175" s="115" t="str">
        <f>IF('Payer Participation Data'!BI75=ISBLANK(""),"-",'Payer Participation Data'!BI75)</f>
        <v>-</v>
      </c>
      <c r="X175" s="115" t="str">
        <f>IF('Payer Participation Data'!BL75=ISBLANK(""),"-",'Payer Participation Data'!BL75)</f>
        <v>-</v>
      </c>
    </row>
    <row r="176" spans="2:24" x14ac:dyDescent="0.35">
      <c r="B176" s="257" t="str">
        <f>IF(ISBLANK('Payer Participation Data'!B76),"-",'Payer Participation Data'!B76)</f>
        <v>-</v>
      </c>
      <c r="C176" s="161" t="str">
        <f>IF(ISBLANK('Payer Participation Data'!C76),"-",'Payer Participation Data'!C76)</f>
        <v>-</v>
      </c>
      <c r="D176" s="258" t="str">
        <f>IF(ISBLANK('Payer Participation Data'!D76),"-",'Payer Participation Data'!D76)</f>
        <v>-</v>
      </c>
      <c r="E176" s="115" t="str">
        <f>IF('Payer Participation Data'!G76=ISBLANK(""),"-",'Payer Participation Data'!G76)</f>
        <v>-</v>
      </c>
      <c r="F176" s="115" t="str">
        <f>IF('Payer Participation Data'!J76=ISBLANK(""),"-",'Payer Participation Data'!J76)</f>
        <v>-</v>
      </c>
      <c r="G176" s="115" t="str">
        <f>IF('Payer Participation Data'!M76=ISBLANK(""),"-",'Payer Participation Data'!M76)</f>
        <v>-</v>
      </c>
      <c r="H176" s="115" t="str">
        <f>IF('Payer Participation Data'!P76=ISBLANK(""),"-",'Payer Participation Data'!P76)</f>
        <v>-</v>
      </c>
      <c r="I176" s="115" t="str">
        <f>IF('Payer Participation Data'!S76=ISBLANK(""),"-",'Payer Participation Data'!S76)</f>
        <v>-</v>
      </c>
      <c r="J176" s="115" t="str">
        <f>IF('Payer Participation Data'!V76=ISBLANK(""),"-",'Payer Participation Data'!V76)</f>
        <v>-</v>
      </c>
      <c r="K176" s="115" t="str">
        <f>IF('Payer Participation Data'!Y76=ISBLANK(""),"-",'Payer Participation Data'!Y76)</f>
        <v>-</v>
      </c>
      <c r="L176" s="115" t="str">
        <f>IF('Payer Participation Data'!AB76=ISBLANK(""),"-",'Payer Participation Data'!AB76)</f>
        <v>-</v>
      </c>
      <c r="M176" s="115" t="str">
        <f>IF('Payer Participation Data'!AE76=ISBLANK(""),"-",'Payer Participation Data'!AE76)</f>
        <v>-</v>
      </c>
      <c r="N176" s="115" t="str">
        <f>IF('Payer Participation Data'!AH76=ISBLANK(""),"-",'Payer Participation Data'!AH76)</f>
        <v>-</v>
      </c>
      <c r="O176" s="115" t="str">
        <f>IF('Payer Participation Data'!AK76=ISBLANK(""),"-",'Payer Participation Data'!AK76)</f>
        <v>-</v>
      </c>
      <c r="P176" s="115" t="str">
        <f>IF('Payer Participation Data'!AN76=ISBLANK(""),"-",'Payer Participation Data'!AN76)</f>
        <v>-</v>
      </c>
      <c r="Q176" s="115" t="str">
        <f>IF('Payer Participation Data'!AQ76=ISBLANK(""),"-",'Payer Participation Data'!AQ76)</f>
        <v>-</v>
      </c>
      <c r="R176" s="115" t="str">
        <f>IF('Payer Participation Data'!AT76=ISBLANK(""),"-",'Payer Participation Data'!AT76)</f>
        <v>-</v>
      </c>
      <c r="S176" s="115" t="str">
        <f>IF('Payer Participation Data'!AW76=ISBLANK(""),"-",'Payer Participation Data'!AW76)</f>
        <v>-</v>
      </c>
      <c r="T176" s="115" t="str">
        <f>IF('Payer Participation Data'!AZ76=ISBLANK(""),"-",'Payer Participation Data'!AZ76)</f>
        <v>-</v>
      </c>
      <c r="U176" s="115" t="str">
        <f>IF('Payer Participation Data'!BC76=ISBLANK(""),"-",'Payer Participation Data'!BC76)</f>
        <v>-</v>
      </c>
      <c r="V176" s="115" t="str">
        <f>IF('Payer Participation Data'!BF76=ISBLANK(""),"-",'Payer Participation Data'!BF76)</f>
        <v>-</v>
      </c>
      <c r="W176" s="115" t="str">
        <f>IF('Payer Participation Data'!BI76=ISBLANK(""),"-",'Payer Participation Data'!BI76)</f>
        <v>-</v>
      </c>
      <c r="X176" s="115" t="str">
        <f>IF('Payer Participation Data'!BL76=ISBLANK(""),"-",'Payer Participation Data'!BL76)</f>
        <v>-</v>
      </c>
    </row>
    <row r="177" spans="2:24" x14ac:dyDescent="0.35">
      <c r="B177" s="257" t="str">
        <f>IF(ISBLANK('Payer Participation Data'!B77),"-",'Payer Participation Data'!B77)</f>
        <v>-</v>
      </c>
      <c r="C177" s="161" t="str">
        <f>IF(ISBLANK('Payer Participation Data'!C77),"-",'Payer Participation Data'!C77)</f>
        <v>-</v>
      </c>
      <c r="D177" s="258" t="str">
        <f>IF(ISBLANK('Payer Participation Data'!D77),"-",'Payer Participation Data'!D77)</f>
        <v>-</v>
      </c>
      <c r="E177" s="115" t="str">
        <f>IF('Payer Participation Data'!G77=ISBLANK(""),"-",'Payer Participation Data'!G77)</f>
        <v>-</v>
      </c>
      <c r="F177" s="115" t="str">
        <f>IF('Payer Participation Data'!J77=ISBLANK(""),"-",'Payer Participation Data'!J77)</f>
        <v>-</v>
      </c>
      <c r="G177" s="115" t="str">
        <f>IF('Payer Participation Data'!M77=ISBLANK(""),"-",'Payer Participation Data'!M77)</f>
        <v>-</v>
      </c>
      <c r="H177" s="115" t="str">
        <f>IF('Payer Participation Data'!P77=ISBLANK(""),"-",'Payer Participation Data'!P77)</f>
        <v>-</v>
      </c>
      <c r="I177" s="115" t="str">
        <f>IF('Payer Participation Data'!S77=ISBLANK(""),"-",'Payer Participation Data'!S77)</f>
        <v>-</v>
      </c>
      <c r="J177" s="115" t="str">
        <f>IF('Payer Participation Data'!V77=ISBLANK(""),"-",'Payer Participation Data'!V77)</f>
        <v>-</v>
      </c>
      <c r="K177" s="115" t="str">
        <f>IF('Payer Participation Data'!Y77=ISBLANK(""),"-",'Payer Participation Data'!Y77)</f>
        <v>-</v>
      </c>
      <c r="L177" s="115" t="str">
        <f>IF('Payer Participation Data'!AB77=ISBLANK(""),"-",'Payer Participation Data'!AB77)</f>
        <v>-</v>
      </c>
      <c r="M177" s="115" t="str">
        <f>IF('Payer Participation Data'!AE77=ISBLANK(""),"-",'Payer Participation Data'!AE77)</f>
        <v>-</v>
      </c>
      <c r="N177" s="115" t="str">
        <f>IF('Payer Participation Data'!AH77=ISBLANK(""),"-",'Payer Participation Data'!AH77)</f>
        <v>-</v>
      </c>
      <c r="O177" s="115" t="str">
        <f>IF('Payer Participation Data'!AK77=ISBLANK(""),"-",'Payer Participation Data'!AK77)</f>
        <v>-</v>
      </c>
      <c r="P177" s="115" t="str">
        <f>IF('Payer Participation Data'!AN77=ISBLANK(""),"-",'Payer Participation Data'!AN77)</f>
        <v>-</v>
      </c>
      <c r="Q177" s="115" t="str">
        <f>IF('Payer Participation Data'!AQ77=ISBLANK(""),"-",'Payer Participation Data'!AQ77)</f>
        <v>-</v>
      </c>
      <c r="R177" s="115" t="str">
        <f>IF('Payer Participation Data'!AT77=ISBLANK(""),"-",'Payer Participation Data'!AT77)</f>
        <v>-</v>
      </c>
      <c r="S177" s="115" t="str">
        <f>IF('Payer Participation Data'!AW77=ISBLANK(""),"-",'Payer Participation Data'!AW77)</f>
        <v>-</v>
      </c>
      <c r="T177" s="115" t="str">
        <f>IF('Payer Participation Data'!AZ77=ISBLANK(""),"-",'Payer Participation Data'!AZ77)</f>
        <v>-</v>
      </c>
      <c r="U177" s="115" t="str">
        <f>IF('Payer Participation Data'!BC77=ISBLANK(""),"-",'Payer Participation Data'!BC77)</f>
        <v>-</v>
      </c>
      <c r="V177" s="115" t="str">
        <f>IF('Payer Participation Data'!BF77=ISBLANK(""),"-",'Payer Participation Data'!BF77)</f>
        <v>-</v>
      </c>
      <c r="W177" s="115" t="str">
        <f>IF('Payer Participation Data'!BI77=ISBLANK(""),"-",'Payer Participation Data'!BI77)</f>
        <v>-</v>
      </c>
      <c r="X177" s="115" t="str">
        <f>IF('Payer Participation Data'!BL77=ISBLANK(""),"-",'Payer Participation Data'!BL77)</f>
        <v>-</v>
      </c>
    </row>
    <row r="178" spans="2:24" x14ac:dyDescent="0.35">
      <c r="B178" s="257" t="str">
        <f>IF(ISBLANK('Payer Participation Data'!B78),"-",'Payer Participation Data'!B78)</f>
        <v>-</v>
      </c>
      <c r="C178" s="161" t="str">
        <f>IF(ISBLANK('Payer Participation Data'!C78),"-",'Payer Participation Data'!C78)</f>
        <v>-</v>
      </c>
      <c r="D178" s="258" t="str">
        <f>IF(ISBLANK('Payer Participation Data'!D78),"-",'Payer Participation Data'!D78)</f>
        <v>-</v>
      </c>
      <c r="E178" s="115" t="str">
        <f>IF('Payer Participation Data'!G78=ISBLANK(""),"-",'Payer Participation Data'!G78)</f>
        <v>-</v>
      </c>
      <c r="F178" s="115" t="str">
        <f>IF('Payer Participation Data'!J78=ISBLANK(""),"-",'Payer Participation Data'!J78)</f>
        <v>-</v>
      </c>
      <c r="G178" s="115" t="str">
        <f>IF('Payer Participation Data'!M78=ISBLANK(""),"-",'Payer Participation Data'!M78)</f>
        <v>-</v>
      </c>
      <c r="H178" s="115" t="str">
        <f>IF('Payer Participation Data'!P78=ISBLANK(""),"-",'Payer Participation Data'!P78)</f>
        <v>-</v>
      </c>
      <c r="I178" s="115" t="str">
        <f>IF('Payer Participation Data'!S78=ISBLANK(""),"-",'Payer Participation Data'!S78)</f>
        <v>-</v>
      </c>
      <c r="J178" s="115" t="str">
        <f>IF('Payer Participation Data'!V78=ISBLANK(""),"-",'Payer Participation Data'!V78)</f>
        <v>-</v>
      </c>
      <c r="K178" s="115" t="str">
        <f>IF('Payer Participation Data'!Y78=ISBLANK(""),"-",'Payer Participation Data'!Y78)</f>
        <v>-</v>
      </c>
      <c r="L178" s="115" t="str">
        <f>IF('Payer Participation Data'!AB78=ISBLANK(""),"-",'Payer Participation Data'!AB78)</f>
        <v>-</v>
      </c>
      <c r="M178" s="115" t="str">
        <f>IF('Payer Participation Data'!AE78=ISBLANK(""),"-",'Payer Participation Data'!AE78)</f>
        <v>-</v>
      </c>
      <c r="N178" s="115" t="str">
        <f>IF('Payer Participation Data'!AH78=ISBLANK(""),"-",'Payer Participation Data'!AH78)</f>
        <v>-</v>
      </c>
      <c r="O178" s="115" t="str">
        <f>IF('Payer Participation Data'!AK78=ISBLANK(""),"-",'Payer Participation Data'!AK78)</f>
        <v>-</v>
      </c>
      <c r="P178" s="115" t="str">
        <f>IF('Payer Participation Data'!AN78=ISBLANK(""),"-",'Payer Participation Data'!AN78)</f>
        <v>-</v>
      </c>
      <c r="Q178" s="115" t="str">
        <f>IF('Payer Participation Data'!AQ78=ISBLANK(""),"-",'Payer Participation Data'!AQ78)</f>
        <v>-</v>
      </c>
      <c r="R178" s="115" t="str">
        <f>IF('Payer Participation Data'!AT78=ISBLANK(""),"-",'Payer Participation Data'!AT78)</f>
        <v>-</v>
      </c>
      <c r="S178" s="115" t="str">
        <f>IF('Payer Participation Data'!AW78=ISBLANK(""),"-",'Payer Participation Data'!AW78)</f>
        <v>-</v>
      </c>
      <c r="T178" s="115" t="str">
        <f>IF('Payer Participation Data'!AZ78=ISBLANK(""),"-",'Payer Participation Data'!AZ78)</f>
        <v>-</v>
      </c>
      <c r="U178" s="115" t="str">
        <f>IF('Payer Participation Data'!BC78=ISBLANK(""),"-",'Payer Participation Data'!BC78)</f>
        <v>-</v>
      </c>
      <c r="V178" s="115" t="str">
        <f>IF('Payer Participation Data'!BF78=ISBLANK(""),"-",'Payer Participation Data'!BF78)</f>
        <v>-</v>
      </c>
      <c r="W178" s="115" t="str">
        <f>IF('Payer Participation Data'!BI78=ISBLANK(""),"-",'Payer Participation Data'!BI78)</f>
        <v>-</v>
      </c>
      <c r="X178" s="115" t="str">
        <f>IF('Payer Participation Data'!BL78=ISBLANK(""),"-",'Payer Participation Data'!BL78)</f>
        <v>-</v>
      </c>
    </row>
    <row r="179" spans="2:24" x14ac:dyDescent="0.35">
      <c r="B179" s="257" t="str">
        <f>IF(ISBLANK('Payer Participation Data'!B79),"-",'Payer Participation Data'!B79)</f>
        <v>-</v>
      </c>
      <c r="C179" s="161" t="str">
        <f>IF(ISBLANK('Payer Participation Data'!C79),"-",'Payer Participation Data'!C79)</f>
        <v>-</v>
      </c>
      <c r="D179" s="258" t="str">
        <f>IF(ISBLANK('Payer Participation Data'!D79),"-",'Payer Participation Data'!D79)</f>
        <v>-</v>
      </c>
      <c r="E179" s="115" t="str">
        <f>IF('Payer Participation Data'!G79=ISBLANK(""),"-",'Payer Participation Data'!G79)</f>
        <v>-</v>
      </c>
      <c r="F179" s="115" t="str">
        <f>IF('Payer Participation Data'!J79=ISBLANK(""),"-",'Payer Participation Data'!J79)</f>
        <v>-</v>
      </c>
      <c r="G179" s="115" t="str">
        <f>IF('Payer Participation Data'!M79=ISBLANK(""),"-",'Payer Participation Data'!M79)</f>
        <v>-</v>
      </c>
      <c r="H179" s="115" t="str">
        <f>IF('Payer Participation Data'!P79=ISBLANK(""),"-",'Payer Participation Data'!P79)</f>
        <v>-</v>
      </c>
      <c r="I179" s="115" t="str">
        <f>IF('Payer Participation Data'!S79=ISBLANK(""),"-",'Payer Participation Data'!S79)</f>
        <v>-</v>
      </c>
      <c r="J179" s="115" t="str">
        <f>IF('Payer Participation Data'!V79=ISBLANK(""),"-",'Payer Participation Data'!V79)</f>
        <v>-</v>
      </c>
      <c r="K179" s="115" t="str">
        <f>IF('Payer Participation Data'!Y79=ISBLANK(""),"-",'Payer Participation Data'!Y79)</f>
        <v>-</v>
      </c>
      <c r="L179" s="115" t="str">
        <f>IF('Payer Participation Data'!AB79=ISBLANK(""),"-",'Payer Participation Data'!AB79)</f>
        <v>-</v>
      </c>
      <c r="M179" s="115" t="str">
        <f>IF('Payer Participation Data'!AE79=ISBLANK(""),"-",'Payer Participation Data'!AE79)</f>
        <v>-</v>
      </c>
      <c r="N179" s="115" t="str">
        <f>IF('Payer Participation Data'!AH79=ISBLANK(""),"-",'Payer Participation Data'!AH79)</f>
        <v>-</v>
      </c>
      <c r="O179" s="115" t="str">
        <f>IF('Payer Participation Data'!AK79=ISBLANK(""),"-",'Payer Participation Data'!AK79)</f>
        <v>-</v>
      </c>
      <c r="P179" s="115" t="str">
        <f>IF('Payer Participation Data'!AN79=ISBLANK(""),"-",'Payer Participation Data'!AN79)</f>
        <v>-</v>
      </c>
      <c r="Q179" s="115" t="str">
        <f>IF('Payer Participation Data'!AQ79=ISBLANK(""),"-",'Payer Participation Data'!AQ79)</f>
        <v>-</v>
      </c>
      <c r="R179" s="115" t="str">
        <f>IF('Payer Participation Data'!AT79=ISBLANK(""),"-",'Payer Participation Data'!AT79)</f>
        <v>-</v>
      </c>
      <c r="S179" s="115" t="str">
        <f>IF('Payer Participation Data'!AW79=ISBLANK(""),"-",'Payer Participation Data'!AW79)</f>
        <v>-</v>
      </c>
      <c r="T179" s="115" t="str">
        <f>IF('Payer Participation Data'!AZ79=ISBLANK(""),"-",'Payer Participation Data'!AZ79)</f>
        <v>-</v>
      </c>
      <c r="U179" s="115" t="str">
        <f>IF('Payer Participation Data'!BC79=ISBLANK(""),"-",'Payer Participation Data'!BC79)</f>
        <v>-</v>
      </c>
      <c r="V179" s="115" t="str">
        <f>IF('Payer Participation Data'!BF79=ISBLANK(""),"-",'Payer Participation Data'!BF79)</f>
        <v>-</v>
      </c>
      <c r="W179" s="115" t="str">
        <f>IF('Payer Participation Data'!BI79=ISBLANK(""),"-",'Payer Participation Data'!BI79)</f>
        <v>-</v>
      </c>
      <c r="X179" s="115" t="str">
        <f>IF('Payer Participation Data'!BL79=ISBLANK(""),"-",'Payer Participation Data'!BL79)</f>
        <v>-</v>
      </c>
    </row>
    <row r="180" spans="2:24" x14ac:dyDescent="0.35">
      <c r="B180" s="257" t="str">
        <f>IF(ISBLANK('Payer Participation Data'!B80),"-",'Payer Participation Data'!B80)</f>
        <v>-</v>
      </c>
      <c r="C180" s="161" t="str">
        <f>IF(ISBLANK('Payer Participation Data'!C80),"-",'Payer Participation Data'!C80)</f>
        <v>-</v>
      </c>
      <c r="D180" s="258" t="str">
        <f>IF(ISBLANK('Payer Participation Data'!D80),"-",'Payer Participation Data'!D80)</f>
        <v>-</v>
      </c>
      <c r="E180" s="115" t="str">
        <f>IF('Payer Participation Data'!G80=ISBLANK(""),"-",'Payer Participation Data'!G80)</f>
        <v>-</v>
      </c>
      <c r="F180" s="115" t="str">
        <f>IF('Payer Participation Data'!J80=ISBLANK(""),"-",'Payer Participation Data'!J80)</f>
        <v>-</v>
      </c>
      <c r="G180" s="115" t="str">
        <f>IF('Payer Participation Data'!M80=ISBLANK(""),"-",'Payer Participation Data'!M80)</f>
        <v>-</v>
      </c>
      <c r="H180" s="115" t="str">
        <f>IF('Payer Participation Data'!P80=ISBLANK(""),"-",'Payer Participation Data'!P80)</f>
        <v>-</v>
      </c>
      <c r="I180" s="115" t="str">
        <f>IF('Payer Participation Data'!S80=ISBLANK(""),"-",'Payer Participation Data'!S80)</f>
        <v>-</v>
      </c>
      <c r="J180" s="115" t="str">
        <f>IF('Payer Participation Data'!V80=ISBLANK(""),"-",'Payer Participation Data'!V80)</f>
        <v>-</v>
      </c>
      <c r="K180" s="115" t="str">
        <f>IF('Payer Participation Data'!Y80=ISBLANK(""),"-",'Payer Participation Data'!Y80)</f>
        <v>-</v>
      </c>
      <c r="L180" s="115" t="str">
        <f>IF('Payer Participation Data'!AB80=ISBLANK(""),"-",'Payer Participation Data'!AB80)</f>
        <v>-</v>
      </c>
      <c r="M180" s="115" t="str">
        <f>IF('Payer Participation Data'!AE80=ISBLANK(""),"-",'Payer Participation Data'!AE80)</f>
        <v>-</v>
      </c>
      <c r="N180" s="115" t="str">
        <f>IF('Payer Participation Data'!AH80=ISBLANK(""),"-",'Payer Participation Data'!AH80)</f>
        <v>-</v>
      </c>
      <c r="O180" s="115" t="str">
        <f>IF('Payer Participation Data'!AK80=ISBLANK(""),"-",'Payer Participation Data'!AK80)</f>
        <v>-</v>
      </c>
      <c r="P180" s="115" t="str">
        <f>IF('Payer Participation Data'!AN80=ISBLANK(""),"-",'Payer Participation Data'!AN80)</f>
        <v>-</v>
      </c>
      <c r="Q180" s="115" t="str">
        <f>IF('Payer Participation Data'!AQ80=ISBLANK(""),"-",'Payer Participation Data'!AQ80)</f>
        <v>-</v>
      </c>
      <c r="R180" s="115" t="str">
        <f>IF('Payer Participation Data'!AT80=ISBLANK(""),"-",'Payer Participation Data'!AT80)</f>
        <v>-</v>
      </c>
      <c r="S180" s="115" t="str">
        <f>IF('Payer Participation Data'!AW80=ISBLANK(""),"-",'Payer Participation Data'!AW80)</f>
        <v>-</v>
      </c>
      <c r="T180" s="115" t="str">
        <f>IF('Payer Participation Data'!AZ80=ISBLANK(""),"-",'Payer Participation Data'!AZ80)</f>
        <v>-</v>
      </c>
      <c r="U180" s="115" t="str">
        <f>IF('Payer Participation Data'!BC80=ISBLANK(""),"-",'Payer Participation Data'!BC80)</f>
        <v>-</v>
      </c>
      <c r="V180" s="115" t="str">
        <f>IF('Payer Participation Data'!BF80=ISBLANK(""),"-",'Payer Participation Data'!BF80)</f>
        <v>-</v>
      </c>
      <c r="W180" s="115" t="str">
        <f>IF('Payer Participation Data'!BI80=ISBLANK(""),"-",'Payer Participation Data'!BI80)</f>
        <v>-</v>
      </c>
      <c r="X180" s="115" t="str">
        <f>IF('Payer Participation Data'!BL80=ISBLANK(""),"-",'Payer Participation Data'!BL80)</f>
        <v>-</v>
      </c>
    </row>
    <row r="181" spans="2:24" x14ac:dyDescent="0.35">
      <c r="B181" s="257" t="str">
        <f>IF(ISBLANK('Payer Participation Data'!B81),"-",'Payer Participation Data'!B81)</f>
        <v>-</v>
      </c>
      <c r="C181" s="161" t="str">
        <f>IF(ISBLANK('Payer Participation Data'!C81),"-",'Payer Participation Data'!C81)</f>
        <v>-</v>
      </c>
      <c r="D181" s="258" t="str">
        <f>IF(ISBLANK('Payer Participation Data'!D81),"-",'Payer Participation Data'!D81)</f>
        <v>-</v>
      </c>
      <c r="E181" s="115" t="str">
        <f>IF('Payer Participation Data'!G81=ISBLANK(""),"-",'Payer Participation Data'!G81)</f>
        <v>-</v>
      </c>
      <c r="F181" s="115" t="str">
        <f>IF('Payer Participation Data'!J81=ISBLANK(""),"-",'Payer Participation Data'!J81)</f>
        <v>-</v>
      </c>
      <c r="G181" s="115" t="str">
        <f>IF('Payer Participation Data'!M81=ISBLANK(""),"-",'Payer Participation Data'!M81)</f>
        <v>-</v>
      </c>
      <c r="H181" s="115" t="str">
        <f>IF('Payer Participation Data'!P81=ISBLANK(""),"-",'Payer Participation Data'!P81)</f>
        <v>-</v>
      </c>
      <c r="I181" s="115" t="str">
        <f>IF('Payer Participation Data'!S81=ISBLANK(""),"-",'Payer Participation Data'!S81)</f>
        <v>-</v>
      </c>
      <c r="J181" s="115" t="str">
        <f>IF('Payer Participation Data'!V81=ISBLANK(""),"-",'Payer Participation Data'!V81)</f>
        <v>-</v>
      </c>
      <c r="K181" s="115" t="str">
        <f>IF('Payer Participation Data'!Y81=ISBLANK(""),"-",'Payer Participation Data'!Y81)</f>
        <v>-</v>
      </c>
      <c r="L181" s="115" t="str">
        <f>IF('Payer Participation Data'!AB81=ISBLANK(""),"-",'Payer Participation Data'!AB81)</f>
        <v>-</v>
      </c>
      <c r="M181" s="115" t="str">
        <f>IF('Payer Participation Data'!AE81=ISBLANK(""),"-",'Payer Participation Data'!AE81)</f>
        <v>-</v>
      </c>
      <c r="N181" s="115" t="str">
        <f>IF('Payer Participation Data'!AH81=ISBLANK(""),"-",'Payer Participation Data'!AH81)</f>
        <v>-</v>
      </c>
      <c r="O181" s="115" t="str">
        <f>IF('Payer Participation Data'!AK81=ISBLANK(""),"-",'Payer Participation Data'!AK81)</f>
        <v>-</v>
      </c>
      <c r="P181" s="115" t="str">
        <f>IF('Payer Participation Data'!AN81=ISBLANK(""),"-",'Payer Participation Data'!AN81)</f>
        <v>-</v>
      </c>
      <c r="Q181" s="115" t="str">
        <f>IF('Payer Participation Data'!AQ81=ISBLANK(""),"-",'Payer Participation Data'!AQ81)</f>
        <v>-</v>
      </c>
      <c r="R181" s="115" t="str">
        <f>IF('Payer Participation Data'!AT81=ISBLANK(""),"-",'Payer Participation Data'!AT81)</f>
        <v>-</v>
      </c>
      <c r="S181" s="115" t="str">
        <f>IF('Payer Participation Data'!AW81=ISBLANK(""),"-",'Payer Participation Data'!AW81)</f>
        <v>-</v>
      </c>
      <c r="T181" s="115" t="str">
        <f>IF('Payer Participation Data'!AZ81=ISBLANK(""),"-",'Payer Participation Data'!AZ81)</f>
        <v>-</v>
      </c>
      <c r="U181" s="115" t="str">
        <f>IF('Payer Participation Data'!BC81=ISBLANK(""),"-",'Payer Participation Data'!BC81)</f>
        <v>-</v>
      </c>
      <c r="V181" s="115" t="str">
        <f>IF('Payer Participation Data'!BF81=ISBLANK(""),"-",'Payer Participation Data'!BF81)</f>
        <v>-</v>
      </c>
      <c r="W181" s="115" t="str">
        <f>IF('Payer Participation Data'!BI81=ISBLANK(""),"-",'Payer Participation Data'!BI81)</f>
        <v>-</v>
      </c>
      <c r="X181" s="115" t="str">
        <f>IF('Payer Participation Data'!BL81=ISBLANK(""),"-",'Payer Participation Data'!BL81)</f>
        <v>-</v>
      </c>
    </row>
    <row r="182" spans="2:24" x14ac:dyDescent="0.35">
      <c r="B182" s="257" t="str">
        <f>IF(ISBLANK('Payer Participation Data'!B82),"-",'Payer Participation Data'!B82)</f>
        <v>-</v>
      </c>
      <c r="C182" s="161" t="str">
        <f>IF(ISBLANK('Payer Participation Data'!C82),"-",'Payer Participation Data'!C82)</f>
        <v>-</v>
      </c>
      <c r="D182" s="258" t="str">
        <f>IF(ISBLANK('Payer Participation Data'!D82),"-",'Payer Participation Data'!D82)</f>
        <v>-</v>
      </c>
      <c r="E182" s="115" t="str">
        <f>IF('Payer Participation Data'!G82=ISBLANK(""),"-",'Payer Participation Data'!G82)</f>
        <v>-</v>
      </c>
      <c r="F182" s="115" t="str">
        <f>IF('Payer Participation Data'!J82=ISBLANK(""),"-",'Payer Participation Data'!J82)</f>
        <v>-</v>
      </c>
      <c r="G182" s="115" t="str">
        <f>IF('Payer Participation Data'!M82=ISBLANK(""),"-",'Payer Participation Data'!M82)</f>
        <v>-</v>
      </c>
      <c r="H182" s="115" t="str">
        <f>IF('Payer Participation Data'!P82=ISBLANK(""),"-",'Payer Participation Data'!P82)</f>
        <v>-</v>
      </c>
      <c r="I182" s="115" t="str">
        <f>IF('Payer Participation Data'!S82=ISBLANK(""),"-",'Payer Participation Data'!S82)</f>
        <v>-</v>
      </c>
      <c r="J182" s="115" t="str">
        <f>IF('Payer Participation Data'!V82=ISBLANK(""),"-",'Payer Participation Data'!V82)</f>
        <v>-</v>
      </c>
      <c r="K182" s="115" t="str">
        <f>IF('Payer Participation Data'!Y82=ISBLANK(""),"-",'Payer Participation Data'!Y82)</f>
        <v>-</v>
      </c>
      <c r="L182" s="115" t="str">
        <f>IF('Payer Participation Data'!AB82=ISBLANK(""),"-",'Payer Participation Data'!AB82)</f>
        <v>-</v>
      </c>
      <c r="M182" s="115" t="str">
        <f>IF('Payer Participation Data'!AE82=ISBLANK(""),"-",'Payer Participation Data'!AE82)</f>
        <v>-</v>
      </c>
      <c r="N182" s="115" t="str">
        <f>IF('Payer Participation Data'!AH82=ISBLANK(""),"-",'Payer Participation Data'!AH82)</f>
        <v>-</v>
      </c>
      <c r="O182" s="115" t="str">
        <f>IF('Payer Participation Data'!AK82=ISBLANK(""),"-",'Payer Participation Data'!AK82)</f>
        <v>-</v>
      </c>
      <c r="P182" s="115" t="str">
        <f>IF('Payer Participation Data'!AN82=ISBLANK(""),"-",'Payer Participation Data'!AN82)</f>
        <v>-</v>
      </c>
      <c r="Q182" s="115" t="str">
        <f>IF('Payer Participation Data'!AQ82=ISBLANK(""),"-",'Payer Participation Data'!AQ82)</f>
        <v>-</v>
      </c>
      <c r="R182" s="115" t="str">
        <f>IF('Payer Participation Data'!AT82=ISBLANK(""),"-",'Payer Participation Data'!AT82)</f>
        <v>-</v>
      </c>
      <c r="S182" s="115" t="str">
        <f>IF('Payer Participation Data'!AW82=ISBLANK(""),"-",'Payer Participation Data'!AW82)</f>
        <v>-</v>
      </c>
      <c r="T182" s="115" t="str">
        <f>IF('Payer Participation Data'!AZ82=ISBLANK(""),"-",'Payer Participation Data'!AZ82)</f>
        <v>-</v>
      </c>
      <c r="U182" s="115" t="str">
        <f>IF('Payer Participation Data'!BC82=ISBLANK(""),"-",'Payer Participation Data'!BC82)</f>
        <v>-</v>
      </c>
      <c r="V182" s="115" t="str">
        <f>IF('Payer Participation Data'!BF82=ISBLANK(""),"-",'Payer Participation Data'!BF82)</f>
        <v>-</v>
      </c>
      <c r="W182" s="115" t="str">
        <f>IF('Payer Participation Data'!BI82=ISBLANK(""),"-",'Payer Participation Data'!BI82)</f>
        <v>-</v>
      </c>
      <c r="X182" s="115" t="str">
        <f>IF('Payer Participation Data'!BL82=ISBLANK(""),"-",'Payer Participation Data'!BL82)</f>
        <v>-</v>
      </c>
    </row>
    <row r="183" spans="2:24" x14ac:dyDescent="0.35">
      <c r="B183" s="257" t="str">
        <f>IF(ISBLANK('Payer Participation Data'!B83),"-",'Payer Participation Data'!B83)</f>
        <v>-</v>
      </c>
      <c r="C183" s="161" t="str">
        <f>IF(ISBLANK('Payer Participation Data'!C83),"-",'Payer Participation Data'!C83)</f>
        <v>-</v>
      </c>
      <c r="D183" s="258" t="str">
        <f>IF(ISBLANK('Payer Participation Data'!D83),"-",'Payer Participation Data'!D83)</f>
        <v>-</v>
      </c>
      <c r="E183" s="115" t="str">
        <f>IF('Payer Participation Data'!G83=ISBLANK(""),"-",'Payer Participation Data'!G83)</f>
        <v>-</v>
      </c>
      <c r="F183" s="115" t="str">
        <f>IF('Payer Participation Data'!J83=ISBLANK(""),"-",'Payer Participation Data'!J83)</f>
        <v>-</v>
      </c>
      <c r="G183" s="115" t="str">
        <f>IF('Payer Participation Data'!M83=ISBLANK(""),"-",'Payer Participation Data'!M83)</f>
        <v>-</v>
      </c>
      <c r="H183" s="115" t="str">
        <f>IF('Payer Participation Data'!P83=ISBLANK(""),"-",'Payer Participation Data'!P83)</f>
        <v>-</v>
      </c>
      <c r="I183" s="115" t="str">
        <f>IF('Payer Participation Data'!S83=ISBLANK(""),"-",'Payer Participation Data'!S83)</f>
        <v>-</v>
      </c>
      <c r="J183" s="115" t="str">
        <f>IF('Payer Participation Data'!V83=ISBLANK(""),"-",'Payer Participation Data'!V83)</f>
        <v>-</v>
      </c>
      <c r="K183" s="115" t="str">
        <f>IF('Payer Participation Data'!Y83=ISBLANK(""),"-",'Payer Participation Data'!Y83)</f>
        <v>-</v>
      </c>
      <c r="L183" s="115" t="str">
        <f>IF('Payer Participation Data'!AB83=ISBLANK(""),"-",'Payer Participation Data'!AB83)</f>
        <v>-</v>
      </c>
      <c r="M183" s="115" t="str">
        <f>IF('Payer Participation Data'!AE83=ISBLANK(""),"-",'Payer Participation Data'!AE83)</f>
        <v>-</v>
      </c>
      <c r="N183" s="115" t="str">
        <f>IF('Payer Participation Data'!AH83=ISBLANK(""),"-",'Payer Participation Data'!AH83)</f>
        <v>-</v>
      </c>
      <c r="O183" s="115" t="str">
        <f>IF('Payer Participation Data'!AK83=ISBLANK(""),"-",'Payer Participation Data'!AK83)</f>
        <v>-</v>
      </c>
      <c r="P183" s="115" t="str">
        <f>IF('Payer Participation Data'!AN83=ISBLANK(""),"-",'Payer Participation Data'!AN83)</f>
        <v>-</v>
      </c>
      <c r="Q183" s="115" t="str">
        <f>IF('Payer Participation Data'!AQ83=ISBLANK(""),"-",'Payer Participation Data'!AQ83)</f>
        <v>-</v>
      </c>
      <c r="R183" s="115" t="str">
        <f>IF('Payer Participation Data'!AT83=ISBLANK(""),"-",'Payer Participation Data'!AT83)</f>
        <v>-</v>
      </c>
      <c r="S183" s="115" t="str">
        <f>IF('Payer Participation Data'!AW83=ISBLANK(""),"-",'Payer Participation Data'!AW83)</f>
        <v>-</v>
      </c>
      <c r="T183" s="115" t="str">
        <f>IF('Payer Participation Data'!AZ83=ISBLANK(""),"-",'Payer Participation Data'!AZ83)</f>
        <v>-</v>
      </c>
      <c r="U183" s="115" t="str">
        <f>IF('Payer Participation Data'!BC83=ISBLANK(""),"-",'Payer Participation Data'!BC83)</f>
        <v>-</v>
      </c>
      <c r="V183" s="115" t="str">
        <f>IF('Payer Participation Data'!BF83=ISBLANK(""),"-",'Payer Participation Data'!BF83)</f>
        <v>-</v>
      </c>
      <c r="W183" s="115" t="str">
        <f>IF('Payer Participation Data'!BI83=ISBLANK(""),"-",'Payer Participation Data'!BI83)</f>
        <v>-</v>
      </c>
      <c r="X183" s="115" t="str">
        <f>IF('Payer Participation Data'!BL83=ISBLANK(""),"-",'Payer Participation Data'!BL83)</f>
        <v>-</v>
      </c>
    </row>
    <row r="184" spans="2:24" x14ac:dyDescent="0.35">
      <c r="B184" s="257" t="str">
        <f>IF(ISBLANK('Payer Participation Data'!B84),"-",'Payer Participation Data'!B84)</f>
        <v>-</v>
      </c>
      <c r="C184" s="161" t="str">
        <f>IF(ISBLANK('Payer Participation Data'!C84),"-",'Payer Participation Data'!C84)</f>
        <v>-</v>
      </c>
      <c r="D184" s="258" t="str">
        <f>IF(ISBLANK('Payer Participation Data'!D84),"-",'Payer Participation Data'!D84)</f>
        <v>-</v>
      </c>
      <c r="E184" s="115" t="str">
        <f>IF('Payer Participation Data'!G84=ISBLANK(""),"-",'Payer Participation Data'!G84)</f>
        <v>-</v>
      </c>
      <c r="F184" s="115" t="str">
        <f>IF('Payer Participation Data'!J84=ISBLANK(""),"-",'Payer Participation Data'!J84)</f>
        <v>-</v>
      </c>
      <c r="G184" s="115" t="str">
        <f>IF('Payer Participation Data'!M84=ISBLANK(""),"-",'Payer Participation Data'!M84)</f>
        <v>-</v>
      </c>
      <c r="H184" s="115" t="str">
        <f>IF('Payer Participation Data'!P84=ISBLANK(""),"-",'Payer Participation Data'!P84)</f>
        <v>-</v>
      </c>
      <c r="I184" s="115" t="str">
        <f>IF('Payer Participation Data'!S84=ISBLANK(""),"-",'Payer Participation Data'!S84)</f>
        <v>-</v>
      </c>
      <c r="J184" s="115" t="str">
        <f>IF('Payer Participation Data'!V84=ISBLANK(""),"-",'Payer Participation Data'!V84)</f>
        <v>-</v>
      </c>
      <c r="K184" s="115" t="str">
        <f>IF('Payer Participation Data'!Y84=ISBLANK(""),"-",'Payer Participation Data'!Y84)</f>
        <v>-</v>
      </c>
      <c r="L184" s="115" t="str">
        <f>IF('Payer Participation Data'!AB84=ISBLANK(""),"-",'Payer Participation Data'!AB84)</f>
        <v>-</v>
      </c>
      <c r="M184" s="115" t="str">
        <f>IF('Payer Participation Data'!AE84=ISBLANK(""),"-",'Payer Participation Data'!AE84)</f>
        <v>-</v>
      </c>
      <c r="N184" s="115" t="str">
        <f>IF('Payer Participation Data'!AH84=ISBLANK(""),"-",'Payer Participation Data'!AH84)</f>
        <v>-</v>
      </c>
      <c r="O184" s="115" t="str">
        <f>IF('Payer Participation Data'!AK84=ISBLANK(""),"-",'Payer Participation Data'!AK84)</f>
        <v>-</v>
      </c>
      <c r="P184" s="115" t="str">
        <f>IF('Payer Participation Data'!AN84=ISBLANK(""),"-",'Payer Participation Data'!AN84)</f>
        <v>-</v>
      </c>
      <c r="Q184" s="115" t="str">
        <f>IF('Payer Participation Data'!AQ84=ISBLANK(""),"-",'Payer Participation Data'!AQ84)</f>
        <v>-</v>
      </c>
      <c r="R184" s="115" t="str">
        <f>IF('Payer Participation Data'!AT84=ISBLANK(""),"-",'Payer Participation Data'!AT84)</f>
        <v>-</v>
      </c>
      <c r="S184" s="115" t="str">
        <f>IF('Payer Participation Data'!AW84=ISBLANK(""),"-",'Payer Participation Data'!AW84)</f>
        <v>-</v>
      </c>
      <c r="T184" s="115" t="str">
        <f>IF('Payer Participation Data'!AZ84=ISBLANK(""),"-",'Payer Participation Data'!AZ84)</f>
        <v>-</v>
      </c>
      <c r="U184" s="115" t="str">
        <f>IF('Payer Participation Data'!BC84=ISBLANK(""),"-",'Payer Participation Data'!BC84)</f>
        <v>-</v>
      </c>
      <c r="V184" s="115" t="str">
        <f>IF('Payer Participation Data'!BF84=ISBLANK(""),"-",'Payer Participation Data'!BF84)</f>
        <v>-</v>
      </c>
      <c r="W184" s="115" t="str">
        <f>IF('Payer Participation Data'!BI84=ISBLANK(""),"-",'Payer Participation Data'!BI84)</f>
        <v>-</v>
      </c>
      <c r="X184" s="115" t="str">
        <f>IF('Payer Participation Data'!BL84=ISBLANK(""),"-",'Payer Participation Data'!BL84)</f>
        <v>-</v>
      </c>
    </row>
    <row r="185" spans="2:24" x14ac:dyDescent="0.35">
      <c r="B185" s="257" t="str">
        <f>IF(ISBLANK('Payer Participation Data'!B85),"-",'Payer Participation Data'!B85)</f>
        <v>-</v>
      </c>
      <c r="C185" s="161" t="str">
        <f>IF(ISBLANK('Payer Participation Data'!C85),"-",'Payer Participation Data'!C85)</f>
        <v>-</v>
      </c>
      <c r="D185" s="258" t="str">
        <f>IF(ISBLANK('Payer Participation Data'!D85),"-",'Payer Participation Data'!D85)</f>
        <v>-</v>
      </c>
      <c r="E185" s="115" t="str">
        <f>IF('Payer Participation Data'!G85=ISBLANK(""),"-",'Payer Participation Data'!G85)</f>
        <v>-</v>
      </c>
      <c r="F185" s="115" t="str">
        <f>IF('Payer Participation Data'!J85=ISBLANK(""),"-",'Payer Participation Data'!J85)</f>
        <v>-</v>
      </c>
      <c r="G185" s="115" t="str">
        <f>IF('Payer Participation Data'!M85=ISBLANK(""),"-",'Payer Participation Data'!M85)</f>
        <v>-</v>
      </c>
      <c r="H185" s="115" t="str">
        <f>IF('Payer Participation Data'!P85=ISBLANK(""),"-",'Payer Participation Data'!P85)</f>
        <v>-</v>
      </c>
      <c r="I185" s="115" t="str">
        <f>IF('Payer Participation Data'!S85=ISBLANK(""),"-",'Payer Participation Data'!S85)</f>
        <v>-</v>
      </c>
      <c r="J185" s="115" t="str">
        <f>IF('Payer Participation Data'!V85=ISBLANK(""),"-",'Payer Participation Data'!V85)</f>
        <v>-</v>
      </c>
      <c r="K185" s="115" t="str">
        <f>IF('Payer Participation Data'!Y85=ISBLANK(""),"-",'Payer Participation Data'!Y85)</f>
        <v>-</v>
      </c>
      <c r="L185" s="115" t="str">
        <f>IF('Payer Participation Data'!AB85=ISBLANK(""),"-",'Payer Participation Data'!AB85)</f>
        <v>-</v>
      </c>
      <c r="M185" s="115" t="str">
        <f>IF('Payer Participation Data'!AE85=ISBLANK(""),"-",'Payer Participation Data'!AE85)</f>
        <v>-</v>
      </c>
      <c r="N185" s="115" t="str">
        <f>IF('Payer Participation Data'!AH85=ISBLANK(""),"-",'Payer Participation Data'!AH85)</f>
        <v>-</v>
      </c>
      <c r="O185" s="115" t="str">
        <f>IF('Payer Participation Data'!AK85=ISBLANK(""),"-",'Payer Participation Data'!AK85)</f>
        <v>-</v>
      </c>
      <c r="P185" s="115" t="str">
        <f>IF('Payer Participation Data'!AN85=ISBLANK(""),"-",'Payer Participation Data'!AN85)</f>
        <v>-</v>
      </c>
      <c r="Q185" s="115" t="str">
        <f>IF('Payer Participation Data'!AQ85=ISBLANK(""),"-",'Payer Participation Data'!AQ85)</f>
        <v>-</v>
      </c>
      <c r="R185" s="115" t="str">
        <f>IF('Payer Participation Data'!AT85=ISBLANK(""),"-",'Payer Participation Data'!AT85)</f>
        <v>-</v>
      </c>
      <c r="S185" s="115" t="str">
        <f>IF('Payer Participation Data'!AW85=ISBLANK(""),"-",'Payer Participation Data'!AW85)</f>
        <v>-</v>
      </c>
      <c r="T185" s="115" t="str">
        <f>IF('Payer Participation Data'!AZ85=ISBLANK(""),"-",'Payer Participation Data'!AZ85)</f>
        <v>-</v>
      </c>
      <c r="U185" s="115" t="str">
        <f>IF('Payer Participation Data'!BC85=ISBLANK(""),"-",'Payer Participation Data'!BC85)</f>
        <v>-</v>
      </c>
      <c r="V185" s="115" t="str">
        <f>IF('Payer Participation Data'!BF85=ISBLANK(""),"-",'Payer Participation Data'!BF85)</f>
        <v>-</v>
      </c>
      <c r="W185" s="115" t="str">
        <f>IF('Payer Participation Data'!BI85=ISBLANK(""),"-",'Payer Participation Data'!BI85)</f>
        <v>-</v>
      </c>
      <c r="X185" s="115" t="str">
        <f>IF('Payer Participation Data'!BL85=ISBLANK(""),"-",'Payer Participation Data'!BL85)</f>
        <v>-</v>
      </c>
    </row>
    <row r="186" spans="2:24" x14ac:dyDescent="0.35">
      <c r="B186" s="257" t="str">
        <f>IF(ISBLANK('Payer Participation Data'!B86),"-",'Payer Participation Data'!B86)</f>
        <v>-</v>
      </c>
      <c r="C186" s="161" t="str">
        <f>IF(ISBLANK('Payer Participation Data'!C86),"-",'Payer Participation Data'!C86)</f>
        <v>-</v>
      </c>
      <c r="D186" s="258" t="str">
        <f>IF(ISBLANK('Payer Participation Data'!D86),"-",'Payer Participation Data'!D86)</f>
        <v>-</v>
      </c>
      <c r="E186" s="115" t="str">
        <f>IF('Payer Participation Data'!G86=ISBLANK(""),"-",'Payer Participation Data'!G86)</f>
        <v>-</v>
      </c>
      <c r="F186" s="115" t="str">
        <f>IF('Payer Participation Data'!J86=ISBLANK(""),"-",'Payer Participation Data'!J86)</f>
        <v>-</v>
      </c>
      <c r="G186" s="115" t="str">
        <f>IF('Payer Participation Data'!M86=ISBLANK(""),"-",'Payer Participation Data'!M86)</f>
        <v>-</v>
      </c>
      <c r="H186" s="115" t="str">
        <f>IF('Payer Participation Data'!P86=ISBLANK(""),"-",'Payer Participation Data'!P86)</f>
        <v>-</v>
      </c>
      <c r="I186" s="115" t="str">
        <f>IF('Payer Participation Data'!S86=ISBLANK(""),"-",'Payer Participation Data'!S86)</f>
        <v>-</v>
      </c>
      <c r="J186" s="115" t="str">
        <f>IF('Payer Participation Data'!V86=ISBLANK(""),"-",'Payer Participation Data'!V86)</f>
        <v>-</v>
      </c>
      <c r="K186" s="115" t="str">
        <f>IF('Payer Participation Data'!Y86=ISBLANK(""),"-",'Payer Participation Data'!Y86)</f>
        <v>-</v>
      </c>
      <c r="L186" s="115" t="str">
        <f>IF('Payer Participation Data'!AB86=ISBLANK(""),"-",'Payer Participation Data'!AB86)</f>
        <v>-</v>
      </c>
      <c r="M186" s="115" t="str">
        <f>IF('Payer Participation Data'!AE86=ISBLANK(""),"-",'Payer Participation Data'!AE86)</f>
        <v>-</v>
      </c>
      <c r="N186" s="115" t="str">
        <f>IF('Payer Participation Data'!AH86=ISBLANK(""),"-",'Payer Participation Data'!AH86)</f>
        <v>-</v>
      </c>
      <c r="O186" s="115" t="str">
        <f>IF('Payer Participation Data'!AK86=ISBLANK(""),"-",'Payer Participation Data'!AK86)</f>
        <v>-</v>
      </c>
      <c r="P186" s="115" t="str">
        <f>IF('Payer Participation Data'!AN86=ISBLANK(""),"-",'Payer Participation Data'!AN86)</f>
        <v>-</v>
      </c>
      <c r="Q186" s="115" t="str">
        <f>IF('Payer Participation Data'!AQ86=ISBLANK(""),"-",'Payer Participation Data'!AQ86)</f>
        <v>-</v>
      </c>
      <c r="R186" s="115" t="str">
        <f>IF('Payer Participation Data'!AT86=ISBLANK(""),"-",'Payer Participation Data'!AT86)</f>
        <v>-</v>
      </c>
      <c r="S186" s="115" t="str">
        <f>IF('Payer Participation Data'!AW86=ISBLANK(""),"-",'Payer Participation Data'!AW86)</f>
        <v>-</v>
      </c>
      <c r="T186" s="115" t="str">
        <f>IF('Payer Participation Data'!AZ86=ISBLANK(""),"-",'Payer Participation Data'!AZ86)</f>
        <v>-</v>
      </c>
      <c r="U186" s="115" t="str">
        <f>IF('Payer Participation Data'!BC86=ISBLANK(""),"-",'Payer Participation Data'!BC86)</f>
        <v>-</v>
      </c>
      <c r="V186" s="115" t="str">
        <f>IF('Payer Participation Data'!BF86=ISBLANK(""),"-",'Payer Participation Data'!BF86)</f>
        <v>-</v>
      </c>
      <c r="W186" s="115" t="str">
        <f>IF('Payer Participation Data'!BI86=ISBLANK(""),"-",'Payer Participation Data'!BI86)</f>
        <v>-</v>
      </c>
      <c r="X186" s="115" t="str">
        <f>IF('Payer Participation Data'!BL86=ISBLANK(""),"-",'Payer Participation Data'!BL86)</f>
        <v>-</v>
      </c>
    </row>
    <row r="187" spans="2:24" x14ac:dyDescent="0.35">
      <c r="B187" s="257" t="str">
        <f>IF(ISBLANK('Payer Participation Data'!B87),"-",'Payer Participation Data'!B87)</f>
        <v>-</v>
      </c>
      <c r="C187" s="161" t="str">
        <f>IF(ISBLANK('Payer Participation Data'!C87),"-",'Payer Participation Data'!C87)</f>
        <v>-</v>
      </c>
      <c r="D187" s="258" t="str">
        <f>IF(ISBLANK('Payer Participation Data'!D87),"-",'Payer Participation Data'!D87)</f>
        <v>-</v>
      </c>
      <c r="E187" s="115" t="str">
        <f>IF('Payer Participation Data'!G87=ISBLANK(""),"-",'Payer Participation Data'!G87)</f>
        <v>-</v>
      </c>
      <c r="F187" s="115" t="str">
        <f>IF('Payer Participation Data'!J87=ISBLANK(""),"-",'Payer Participation Data'!J87)</f>
        <v>-</v>
      </c>
      <c r="G187" s="115" t="str">
        <f>IF('Payer Participation Data'!M87=ISBLANK(""),"-",'Payer Participation Data'!M87)</f>
        <v>-</v>
      </c>
      <c r="H187" s="115" t="str">
        <f>IF('Payer Participation Data'!P87=ISBLANK(""),"-",'Payer Participation Data'!P87)</f>
        <v>-</v>
      </c>
      <c r="I187" s="115" t="str">
        <f>IF('Payer Participation Data'!S87=ISBLANK(""),"-",'Payer Participation Data'!S87)</f>
        <v>-</v>
      </c>
      <c r="J187" s="115" t="str">
        <f>IF('Payer Participation Data'!V87=ISBLANK(""),"-",'Payer Participation Data'!V87)</f>
        <v>-</v>
      </c>
      <c r="K187" s="115" t="str">
        <f>IF('Payer Participation Data'!Y87=ISBLANK(""),"-",'Payer Participation Data'!Y87)</f>
        <v>-</v>
      </c>
      <c r="L187" s="115" t="str">
        <f>IF('Payer Participation Data'!AB87=ISBLANK(""),"-",'Payer Participation Data'!AB87)</f>
        <v>-</v>
      </c>
      <c r="M187" s="115" t="str">
        <f>IF('Payer Participation Data'!AE87=ISBLANK(""),"-",'Payer Participation Data'!AE87)</f>
        <v>-</v>
      </c>
      <c r="N187" s="115" t="str">
        <f>IF('Payer Participation Data'!AH87=ISBLANK(""),"-",'Payer Participation Data'!AH87)</f>
        <v>-</v>
      </c>
      <c r="O187" s="115" t="str">
        <f>IF('Payer Participation Data'!AK87=ISBLANK(""),"-",'Payer Participation Data'!AK87)</f>
        <v>-</v>
      </c>
      <c r="P187" s="115" t="str">
        <f>IF('Payer Participation Data'!AN87=ISBLANK(""),"-",'Payer Participation Data'!AN87)</f>
        <v>-</v>
      </c>
      <c r="Q187" s="115" t="str">
        <f>IF('Payer Participation Data'!AQ87=ISBLANK(""),"-",'Payer Participation Data'!AQ87)</f>
        <v>-</v>
      </c>
      <c r="R187" s="115" t="str">
        <f>IF('Payer Participation Data'!AT87=ISBLANK(""),"-",'Payer Participation Data'!AT87)</f>
        <v>-</v>
      </c>
      <c r="S187" s="115" t="str">
        <f>IF('Payer Participation Data'!AW87=ISBLANK(""),"-",'Payer Participation Data'!AW87)</f>
        <v>-</v>
      </c>
      <c r="T187" s="115" t="str">
        <f>IF('Payer Participation Data'!AZ87=ISBLANK(""),"-",'Payer Participation Data'!AZ87)</f>
        <v>-</v>
      </c>
      <c r="U187" s="115" t="str">
        <f>IF('Payer Participation Data'!BC87=ISBLANK(""),"-",'Payer Participation Data'!BC87)</f>
        <v>-</v>
      </c>
      <c r="V187" s="115" t="str">
        <f>IF('Payer Participation Data'!BF87=ISBLANK(""),"-",'Payer Participation Data'!BF87)</f>
        <v>-</v>
      </c>
      <c r="W187" s="115" t="str">
        <f>IF('Payer Participation Data'!BI87=ISBLANK(""),"-",'Payer Participation Data'!BI87)</f>
        <v>-</v>
      </c>
      <c r="X187" s="115" t="str">
        <f>IF('Payer Participation Data'!BL87=ISBLANK(""),"-",'Payer Participation Data'!BL87)</f>
        <v>-</v>
      </c>
    </row>
    <row r="188" spans="2:24" x14ac:dyDescent="0.35">
      <c r="B188" s="257" t="str">
        <f>IF(ISBLANK('Payer Participation Data'!B88),"-",'Payer Participation Data'!B88)</f>
        <v>-</v>
      </c>
      <c r="C188" s="161" t="str">
        <f>IF(ISBLANK('Payer Participation Data'!C88),"-",'Payer Participation Data'!C88)</f>
        <v>-</v>
      </c>
      <c r="D188" s="258" t="str">
        <f>IF(ISBLANK('Payer Participation Data'!D88),"-",'Payer Participation Data'!D88)</f>
        <v>-</v>
      </c>
      <c r="E188" s="115" t="str">
        <f>IF('Payer Participation Data'!G88=ISBLANK(""),"-",'Payer Participation Data'!G88)</f>
        <v>-</v>
      </c>
      <c r="F188" s="115" t="str">
        <f>IF('Payer Participation Data'!J88=ISBLANK(""),"-",'Payer Participation Data'!J88)</f>
        <v>-</v>
      </c>
      <c r="G188" s="115" t="str">
        <f>IF('Payer Participation Data'!M88=ISBLANK(""),"-",'Payer Participation Data'!M88)</f>
        <v>-</v>
      </c>
      <c r="H188" s="115" t="str">
        <f>IF('Payer Participation Data'!P88=ISBLANK(""),"-",'Payer Participation Data'!P88)</f>
        <v>-</v>
      </c>
      <c r="I188" s="115" t="str">
        <f>IF('Payer Participation Data'!S88=ISBLANK(""),"-",'Payer Participation Data'!S88)</f>
        <v>-</v>
      </c>
      <c r="J188" s="115" t="str">
        <f>IF('Payer Participation Data'!V88=ISBLANK(""),"-",'Payer Participation Data'!V88)</f>
        <v>-</v>
      </c>
      <c r="K188" s="115" t="str">
        <f>IF('Payer Participation Data'!Y88=ISBLANK(""),"-",'Payer Participation Data'!Y88)</f>
        <v>-</v>
      </c>
      <c r="L188" s="115" t="str">
        <f>IF('Payer Participation Data'!AB88=ISBLANK(""),"-",'Payer Participation Data'!AB88)</f>
        <v>-</v>
      </c>
      <c r="M188" s="115" t="str">
        <f>IF('Payer Participation Data'!AE88=ISBLANK(""),"-",'Payer Participation Data'!AE88)</f>
        <v>-</v>
      </c>
      <c r="N188" s="115" t="str">
        <f>IF('Payer Participation Data'!AH88=ISBLANK(""),"-",'Payer Participation Data'!AH88)</f>
        <v>-</v>
      </c>
      <c r="O188" s="115" t="str">
        <f>IF('Payer Participation Data'!AK88=ISBLANK(""),"-",'Payer Participation Data'!AK88)</f>
        <v>-</v>
      </c>
      <c r="P188" s="115" t="str">
        <f>IF('Payer Participation Data'!AN88=ISBLANK(""),"-",'Payer Participation Data'!AN88)</f>
        <v>-</v>
      </c>
      <c r="Q188" s="115" t="str">
        <f>IF('Payer Participation Data'!AQ88=ISBLANK(""),"-",'Payer Participation Data'!AQ88)</f>
        <v>-</v>
      </c>
      <c r="R188" s="115" t="str">
        <f>IF('Payer Participation Data'!AT88=ISBLANK(""),"-",'Payer Participation Data'!AT88)</f>
        <v>-</v>
      </c>
      <c r="S188" s="115" t="str">
        <f>IF('Payer Participation Data'!AW88=ISBLANK(""),"-",'Payer Participation Data'!AW88)</f>
        <v>-</v>
      </c>
      <c r="T188" s="115" t="str">
        <f>IF('Payer Participation Data'!AZ88=ISBLANK(""),"-",'Payer Participation Data'!AZ88)</f>
        <v>-</v>
      </c>
      <c r="U188" s="115" t="str">
        <f>IF('Payer Participation Data'!BC88=ISBLANK(""),"-",'Payer Participation Data'!BC88)</f>
        <v>-</v>
      </c>
      <c r="V188" s="115" t="str">
        <f>IF('Payer Participation Data'!BF88=ISBLANK(""),"-",'Payer Participation Data'!BF88)</f>
        <v>-</v>
      </c>
      <c r="W188" s="115" t="str">
        <f>IF('Payer Participation Data'!BI88=ISBLANK(""),"-",'Payer Participation Data'!BI88)</f>
        <v>-</v>
      </c>
      <c r="X188" s="115" t="str">
        <f>IF('Payer Participation Data'!BL88=ISBLANK(""),"-",'Payer Participation Data'!BL88)</f>
        <v>-</v>
      </c>
    </row>
    <row r="189" spans="2:24" x14ac:dyDescent="0.35">
      <c r="B189" s="257" t="str">
        <f>IF(ISBLANK('Payer Participation Data'!B89),"-",'Payer Participation Data'!B89)</f>
        <v>-</v>
      </c>
      <c r="C189" s="161" t="str">
        <f>IF(ISBLANK('Payer Participation Data'!C89),"-",'Payer Participation Data'!C89)</f>
        <v>-</v>
      </c>
      <c r="D189" s="258" t="str">
        <f>IF(ISBLANK('Payer Participation Data'!D89),"-",'Payer Participation Data'!D89)</f>
        <v>-</v>
      </c>
      <c r="E189" s="115" t="str">
        <f>IF('Payer Participation Data'!G89=ISBLANK(""),"-",'Payer Participation Data'!G89)</f>
        <v>-</v>
      </c>
      <c r="F189" s="115" t="str">
        <f>IF('Payer Participation Data'!J89=ISBLANK(""),"-",'Payer Participation Data'!J89)</f>
        <v>-</v>
      </c>
      <c r="G189" s="115" t="str">
        <f>IF('Payer Participation Data'!M89=ISBLANK(""),"-",'Payer Participation Data'!M89)</f>
        <v>-</v>
      </c>
      <c r="H189" s="115" t="str">
        <f>IF('Payer Participation Data'!P89=ISBLANK(""),"-",'Payer Participation Data'!P89)</f>
        <v>-</v>
      </c>
      <c r="I189" s="115" t="str">
        <f>IF('Payer Participation Data'!S89=ISBLANK(""),"-",'Payer Participation Data'!S89)</f>
        <v>-</v>
      </c>
      <c r="J189" s="115" t="str">
        <f>IF('Payer Participation Data'!V89=ISBLANK(""),"-",'Payer Participation Data'!V89)</f>
        <v>-</v>
      </c>
      <c r="K189" s="115" t="str">
        <f>IF('Payer Participation Data'!Y89=ISBLANK(""),"-",'Payer Participation Data'!Y89)</f>
        <v>-</v>
      </c>
      <c r="L189" s="115" t="str">
        <f>IF('Payer Participation Data'!AB89=ISBLANK(""),"-",'Payer Participation Data'!AB89)</f>
        <v>-</v>
      </c>
      <c r="M189" s="115" t="str">
        <f>IF('Payer Participation Data'!AE89=ISBLANK(""),"-",'Payer Participation Data'!AE89)</f>
        <v>-</v>
      </c>
      <c r="N189" s="115" t="str">
        <f>IF('Payer Participation Data'!AH89=ISBLANK(""),"-",'Payer Participation Data'!AH89)</f>
        <v>-</v>
      </c>
      <c r="O189" s="115" t="str">
        <f>IF('Payer Participation Data'!AK89=ISBLANK(""),"-",'Payer Participation Data'!AK89)</f>
        <v>-</v>
      </c>
      <c r="P189" s="115" t="str">
        <f>IF('Payer Participation Data'!AN89=ISBLANK(""),"-",'Payer Participation Data'!AN89)</f>
        <v>-</v>
      </c>
      <c r="Q189" s="115" t="str">
        <f>IF('Payer Participation Data'!AQ89=ISBLANK(""),"-",'Payer Participation Data'!AQ89)</f>
        <v>-</v>
      </c>
      <c r="R189" s="115" t="str">
        <f>IF('Payer Participation Data'!AT89=ISBLANK(""),"-",'Payer Participation Data'!AT89)</f>
        <v>-</v>
      </c>
      <c r="S189" s="115" t="str">
        <f>IF('Payer Participation Data'!AW89=ISBLANK(""),"-",'Payer Participation Data'!AW89)</f>
        <v>-</v>
      </c>
      <c r="T189" s="115" t="str">
        <f>IF('Payer Participation Data'!AZ89=ISBLANK(""),"-",'Payer Participation Data'!AZ89)</f>
        <v>-</v>
      </c>
      <c r="U189" s="115" t="str">
        <f>IF('Payer Participation Data'!BC89=ISBLANK(""),"-",'Payer Participation Data'!BC89)</f>
        <v>-</v>
      </c>
      <c r="V189" s="115" t="str">
        <f>IF('Payer Participation Data'!BF89=ISBLANK(""),"-",'Payer Participation Data'!BF89)</f>
        <v>-</v>
      </c>
      <c r="W189" s="115" t="str">
        <f>IF('Payer Participation Data'!BI89=ISBLANK(""),"-",'Payer Participation Data'!BI89)</f>
        <v>-</v>
      </c>
      <c r="X189" s="115" t="str">
        <f>IF('Payer Participation Data'!BL89=ISBLANK(""),"-",'Payer Participation Data'!BL89)</f>
        <v>-</v>
      </c>
    </row>
    <row r="190" spans="2:24" x14ac:dyDescent="0.35">
      <c r="B190" s="257" t="str">
        <f>IF(ISBLANK('Payer Participation Data'!B90),"-",'Payer Participation Data'!B90)</f>
        <v>-</v>
      </c>
      <c r="C190" s="161" t="str">
        <f>IF(ISBLANK('Payer Participation Data'!C90),"-",'Payer Participation Data'!C90)</f>
        <v>-</v>
      </c>
      <c r="D190" s="258" t="str">
        <f>IF(ISBLANK('Payer Participation Data'!D90),"-",'Payer Participation Data'!D90)</f>
        <v>-</v>
      </c>
      <c r="E190" s="115" t="str">
        <f>IF('Payer Participation Data'!G90=ISBLANK(""),"-",'Payer Participation Data'!G90)</f>
        <v>-</v>
      </c>
      <c r="F190" s="115" t="str">
        <f>IF('Payer Participation Data'!J90=ISBLANK(""),"-",'Payer Participation Data'!J90)</f>
        <v>-</v>
      </c>
      <c r="G190" s="115" t="str">
        <f>IF('Payer Participation Data'!M90=ISBLANK(""),"-",'Payer Participation Data'!M90)</f>
        <v>-</v>
      </c>
      <c r="H190" s="115" t="str">
        <f>IF('Payer Participation Data'!P90=ISBLANK(""),"-",'Payer Participation Data'!P90)</f>
        <v>-</v>
      </c>
      <c r="I190" s="115" t="str">
        <f>IF('Payer Participation Data'!S90=ISBLANK(""),"-",'Payer Participation Data'!S90)</f>
        <v>-</v>
      </c>
      <c r="J190" s="115" t="str">
        <f>IF('Payer Participation Data'!V90=ISBLANK(""),"-",'Payer Participation Data'!V90)</f>
        <v>-</v>
      </c>
      <c r="K190" s="115" t="str">
        <f>IF('Payer Participation Data'!Y90=ISBLANK(""),"-",'Payer Participation Data'!Y90)</f>
        <v>-</v>
      </c>
      <c r="L190" s="115" t="str">
        <f>IF('Payer Participation Data'!AB90=ISBLANK(""),"-",'Payer Participation Data'!AB90)</f>
        <v>-</v>
      </c>
      <c r="M190" s="115" t="str">
        <f>IF('Payer Participation Data'!AE90=ISBLANK(""),"-",'Payer Participation Data'!AE90)</f>
        <v>-</v>
      </c>
      <c r="N190" s="115" t="str">
        <f>IF('Payer Participation Data'!AH90=ISBLANK(""),"-",'Payer Participation Data'!AH90)</f>
        <v>-</v>
      </c>
      <c r="O190" s="115" t="str">
        <f>IF('Payer Participation Data'!AK90=ISBLANK(""),"-",'Payer Participation Data'!AK90)</f>
        <v>-</v>
      </c>
      <c r="P190" s="115" t="str">
        <f>IF('Payer Participation Data'!AN90=ISBLANK(""),"-",'Payer Participation Data'!AN90)</f>
        <v>-</v>
      </c>
      <c r="Q190" s="115" t="str">
        <f>IF('Payer Participation Data'!AQ90=ISBLANK(""),"-",'Payer Participation Data'!AQ90)</f>
        <v>-</v>
      </c>
      <c r="R190" s="115" t="str">
        <f>IF('Payer Participation Data'!AT90=ISBLANK(""),"-",'Payer Participation Data'!AT90)</f>
        <v>-</v>
      </c>
      <c r="S190" s="115" t="str">
        <f>IF('Payer Participation Data'!AW90=ISBLANK(""),"-",'Payer Participation Data'!AW90)</f>
        <v>-</v>
      </c>
      <c r="T190" s="115" t="str">
        <f>IF('Payer Participation Data'!AZ90=ISBLANK(""),"-",'Payer Participation Data'!AZ90)</f>
        <v>-</v>
      </c>
      <c r="U190" s="115" t="str">
        <f>IF('Payer Participation Data'!BC90=ISBLANK(""),"-",'Payer Participation Data'!BC90)</f>
        <v>-</v>
      </c>
      <c r="V190" s="115" t="str">
        <f>IF('Payer Participation Data'!BF90=ISBLANK(""),"-",'Payer Participation Data'!BF90)</f>
        <v>-</v>
      </c>
      <c r="W190" s="115" t="str">
        <f>IF('Payer Participation Data'!BI90=ISBLANK(""),"-",'Payer Participation Data'!BI90)</f>
        <v>-</v>
      </c>
      <c r="X190" s="115" t="str">
        <f>IF('Payer Participation Data'!BL90=ISBLANK(""),"-",'Payer Participation Data'!BL90)</f>
        <v>-</v>
      </c>
    </row>
    <row r="191" spans="2:24" x14ac:dyDescent="0.35">
      <c r="B191" s="257" t="str">
        <f>IF(ISBLANK('Payer Participation Data'!B91),"-",'Payer Participation Data'!B91)</f>
        <v>-</v>
      </c>
      <c r="C191" s="161" t="str">
        <f>IF(ISBLANK('Payer Participation Data'!C91),"-",'Payer Participation Data'!C91)</f>
        <v>-</v>
      </c>
      <c r="D191" s="258" t="str">
        <f>IF(ISBLANK('Payer Participation Data'!D91),"-",'Payer Participation Data'!D91)</f>
        <v>-</v>
      </c>
      <c r="E191" s="115" t="str">
        <f>IF('Payer Participation Data'!G91=ISBLANK(""),"-",'Payer Participation Data'!G91)</f>
        <v>-</v>
      </c>
      <c r="F191" s="115" t="str">
        <f>IF('Payer Participation Data'!J91=ISBLANK(""),"-",'Payer Participation Data'!J91)</f>
        <v>-</v>
      </c>
      <c r="G191" s="115" t="str">
        <f>IF('Payer Participation Data'!M91=ISBLANK(""),"-",'Payer Participation Data'!M91)</f>
        <v>-</v>
      </c>
      <c r="H191" s="115" t="str">
        <f>IF('Payer Participation Data'!P91=ISBLANK(""),"-",'Payer Participation Data'!P91)</f>
        <v>-</v>
      </c>
      <c r="I191" s="115" t="str">
        <f>IF('Payer Participation Data'!S91=ISBLANK(""),"-",'Payer Participation Data'!S91)</f>
        <v>-</v>
      </c>
      <c r="J191" s="115" t="str">
        <f>IF('Payer Participation Data'!V91=ISBLANK(""),"-",'Payer Participation Data'!V91)</f>
        <v>-</v>
      </c>
      <c r="K191" s="115" t="str">
        <f>IF('Payer Participation Data'!Y91=ISBLANK(""),"-",'Payer Participation Data'!Y91)</f>
        <v>-</v>
      </c>
      <c r="L191" s="115" t="str">
        <f>IF('Payer Participation Data'!AB91=ISBLANK(""),"-",'Payer Participation Data'!AB91)</f>
        <v>-</v>
      </c>
      <c r="M191" s="115" t="str">
        <f>IF('Payer Participation Data'!AE91=ISBLANK(""),"-",'Payer Participation Data'!AE91)</f>
        <v>-</v>
      </c>
      <c r="N191" s="115" t="str">
        <f>IF('Payer Participation Data'!AH91=ISBLANK(""),"-",'Payer Participation Data'!AH91)</f>
        <v>-</v>
      </c>
      <c r="O191" s="115" t="str">
        <f>IF('Payer Participation Data'!AK91=ISBLANK(""),"-",'Payer Participation Data'!AK91)</f>
        <v>-</v>
      </c>
      <c r="P191" s="115" t="str">
        <f>IF('Payer Participation Data'!AN91=ISBLANK(""),"-",'Payer Participation Data'!AN91)</f>
        <v>-</v>
      </c>
      <c r="Q191" s="115" t="str">
        <f>IF('Payer Participation Data'!AQ91=ISBLANK(""),"-",'Payer Participation Data'!AQ91)</f>
        <v>-</v>
      </c>
      <c r="R191" s="115" t="str">
        <f>IF('Payer Participation Data'!AT91=ISBLANK(""),"-",'Payer Participation Data'!AT91)</f>
        <v>-</v>
      </c>
      <c r="S191" s="115" t="str">
        <f>IF('Payer Participation Data'!AW91=ISBLANK(""),"-",'Payer Participation Data'!AW91)</f>
        <v>-</v>
      </c>
      <c r="T191" s="115" t="str">
        <f>IF('Payer Participation Data'!AZ91=ISBLANK(""),"-",'Payer Participation Data'!AZ91)</f>
        <v>-</v>
      </c>
      <c r="U191" s="115" t="str">
        <f>IF('Payer Participation Data'!BC91=ISBLANK(""),"-",'Payer Participation Data'!BC91)</f>
        <v>-</v>
      </c>
      <c r="V191" s="115" t="str">
        <f>IF('Payer Participation Data'!BF91=ISBLANK(""),"-",'Payer Participation Data'!BF91)</f>
        <v>-</v>
      </c>
      <c r="W191" s="115" t="str">
        <f>IF('Payer Participation Data'!BI91=ISBLANK(""),"-",'Payer Participation Data'!BI91)</f>
        <v>-</v>
      </c>
      <c r="X191" s="115" t="str">
        <f>IF('Payer Participation Data'!BL91=ISBLANK(""),"-",'Payer Participation Data'!BL91)</f>
        <v>-</v>
      </c>
    </row>
    <row r="192" spans="2:24" x14ac:dyDescent="0.35">
      <c r="B192" s="257" t="str">
        <f>IF(ISBLANK('Payer Participation Data'!B92),"-",'Payer Participation Data'!B92)</f>
        <v>-</v>
      </c>
      <c r="C192" s="161" t="str">
        <f>IF(ISBLANK('Payer Participation Data'!C92),"-",'Payer Participation Data'!C92)</f>
        <v>-</v>
      </c>
      <c r="D192" s="258" t="str">
        <f>IF(ISBLANK('Payer Participation Data'!D92),"-",'Payer Participation Data'!D92)</f>
        <v>-</v>
      </c>
      <c r="E192" s="115" t="str">
        <f>IF('Payer Participation Data'!G92=ISBLANK(""),"-",'Payer Participation Data'!G92)</f>
        <v>-</v>
      </c>
      <c r="F192" s="115" t="str">
        <f>IF('Payer Participation Data'!J92=ISBLANK(""),"-",'Payer Participation Data'!J92)</f>
        <v>-</v>
      </c>
      <c r="G192" s="115" t="str">
        <f>IF('Payer Participation Data'!M92=ISBLANK(""),"-",'Payer Participation Data'!M92)</f>
        <v>-</v>
      </c>
      <c r="H192" s="115" t="str">
        <f>IF('Payer Participation Data'!P92=ISBLANK(""),"-",'Payer Participation Data'!P92)</f>
        <v>-</v>
      </c>
      <c r="I192" s="115" t="str">
        <f>IF('Payer Participation Data'!S92=ISBLANK(""),"-",'Payer Participation Data'!S92)</f>
        <v>-</v>
      </c>
      <c r="J192" s="115" t="str">
        <f>IF('Payer Participation Data'!V92=ISBLANK(""),"-",'Payer Participation Data'!V92)</f>
        <v>-</v>
      </c>
      <c r="K192" s="115" t="str">
        <f>IF('Payer Participation Data'!Y92=ISBLANK(""),"-",'Payer Participation Data'!Y92)</f>
        <v>-</v>
      </c>
      <c r="L192" s="115" t="str">
        <f>IF('Payer Participation Data'!AB92=ISBLANK(""),"-",'Payer Participation Data'!AB92)</f>
        <v>-</v>
      </c>
      <c r="M192" s="115" t="str">
        <f>IF('Payer Participation Data'!AE92=ISBLANK(""),"-",'Payer Participation Data'!AE92)</f>
        <v>-</v>
      </c>
      <c r="N192" s="115" t="str">
        <f>IF('Payer Participation Data'!AH92=ISBLANK(""),"-",'Payer Participation Data'!AH92)</f>
        <v>-</v>
      </c>
      <c r="O192" s="115" t="str">
        <f>IF('Payer Participation Data'!AK92=ISBLANK(""),"-",'Payer Participation Data'!AK92)</f>
        <v>-</v>
      </c>
      <c r="P192" s="115" t="str">
        <f>IF('Payer Participation Data'!AN92=ISBLANK(""),"-",'Payer Participation Data'!AN92)</f>
        <v>-</v>
      </c>
      <c r="Q192" s="115" t="str">
        <f>IF('Payer Participation Data'!AQ92=ISBLANK(""),"-",'Payer Participation Data'!AQ92)</f>
        <v>-</v>
      </c>
      <c r="R192" s="115" t="str">
        <f>IF('Payer Participation Data'!AT92=ISBLANK(""),"-",'Payer Participation Data'!AT92)</f>
        <v>-</v>
      </c>
      <c r="S192" s="115" t="str">
        <f>IF('Payer Participation Data'!AW92=ISBLANK(""),"-",'Payer Participation Data'!AW92)</f>
        <v>-</v>
      </c>
      <c r="T192" s="115" t="str">
        <f>IF('Payer Participation Data'!AZ92=ISBLANK(""),"-",'Payer Participation Data'!AZ92)</f>
        <v>-</v>
      </c>
      <c r="U192" s="115" t="str">
        <f>IF('Payer Participation Data'!BC92=ISBLANK(""),"-",'Payer Participation Data'!BC92)</f>
        <v>-</v>
      </c>
      <c r="V192" s="115" t="str">
        <f>IF('Payer Participation Data'!BF92=ISBLANK(""),"-",'Payer Participation Data'!BF92)</f>
        <v>-</v>
      </c>
      <c r="W192" s="115" t="str">
        <f>IF('Payer Participation Data'!BI92=ISBLANK(""),"-",'Payer Participation Data'!BI92)</f>
        <v>-</v>
      </c>
      <c r="X192" s="115" t="str">
        <f>IF('Payer Participation Data'!BL92=ISBLANK(""),"-",'Payer Participation Data'!BL92)</f>
        <v>-</v>
      </c>
    </row>
    <row r="193" spans="2:24" x14ac:dyDescent="0.35">
      <c r="B193" s="257" t="str">
        <f>IF(ISBLANK('Payer Participation Data'!B93),"-",'Payer Participation Data'!B93)</f>
        <v>-</v>
      </c>
      <c r="C193" s="161" t="str">
        <f>IF(ISBLANK('Payer Participation Data'!C93),"-",'Payer Participation Data'!C93)</f>
        <v>-</v>
      </c>
      <c r="D193" s="258" t="str">
        <f>IF(ISBLANK('Payer Participation Data'!D93),"-",'Payer Participation Data'!D93)</f>
        <v>-</v>
      </c>
      <c r="E193" s="115" t="str">
        <f>IF('Payer Participation Data'!G93=ISBLANK(""),"-",'Payer Participation Data'!G93)</f>
        <v>-</v>
      </c>
      <c r="F193" s="115" t="str">
        <f>IF('Payer Participation Data'!J93=ISBLANK(""),"-",'Payer Participation Data'!J93)</f>
        <v>-</v>
      </c>
      <c r="G193" s="115" t="str">
        <f>IF('Payer Participation Data'!M93=ISBLANK(""),"-",'Payer Participation Data'!M93)</f>
        <v>-</v>
      </c>
      <c r="H193" s="115" t="str">
        <f>IF('Payer Participation Data'!P93=ISBLANK(""),"-",'Payer Participation Data'!P93)</f>
        <v>-</v>
      </c>
      <c r="I193" s="115" t="str">
        <f>IF('Payer Participation Data'!S93=ISBLANK(""),"-",'Payer Participation Data'!S93)</f>
        <v>-</v>
      </c>
      <c r="J193" s="115" t="str">
        <f>IF('Payer Participation Data'!V93=ISBLANK(""),"-",'Payer Participation Data'!V93)</f>
        <v>-</v>
      </c>
      <c r="K193" s="115" t="str">
        <f>IF('Payer Participation Data'!Y93=ISBLANK(""),"-",'Payer Participation Data'!Y93)</f>
        <v>-</v>
      </c>
      <c r="L193" s="115" t="str">
        <f>IF('Payer Participation Data'!AB93=ISBLANK(""),"-",'Payer Participation Data'!AB93)</f>
        <v>-</v>
      </c>
      <c r="M193" s="115" t="str">
        <f>IF('Payer Participation Data'!AE93=ISBLANK(""),"-",'Payer Participation Data'!AE93)</f>
        <v>-</v>
      </c>
      <c r="N193" s="115" t="str">
        <f>IF('Payer Participation Data'!AH93=ISBLANK(""),"-",'Payer Participation Data'!AH93)</f>
        <v>-</v>
      </c>
      <c r="O193" s="115" t="str">
        <f>IF('Payer Participation Data'!AK93=ISBLANK(""),"-",'Payer Participation Data'!AK93)</f>
        <v>-</v>
      </c>
      <c r="P193" s="115" t="str">
        <f>IF('Payer Participation Data'!AN93=ISBLANK(""),"-",'Payer Participation Data'!AN93)</f>
        <v>-</v>
      </c>
      <c r="Q193" s="115" t="str">
        <f>IF('Payer Participation Data'!AQ93=ISBLANK(""),"-",'Payer Participation Data'!AQ93)</f>
        <v>-</v>
      </c>
      <c r="R193" s="115" t="str">
        <f>IF('Payer Participation Data'!AT93=ISBLANK(""),"-",'Payer Participation Data'!AT93)</f>
        <v>-</v>
      </c>
      <c r="S193" s="115" t="str">
        <f>IF('Payer Participation Data'!AW93=ISBLANK(""),"-",'Payer Participation Data'!AW93)</f>
        <v>-</v>
      </c>
      <c r="T193" s="115" t="str">
        <f>IF('Payer Participation Data'!AZ93=ISBLANK(""),"-",'Payer Participation Data'!AZ93)</f>
        <v>-</v>
      </c>
      <c r="U193" s="115" t="str">
        <f>IF('Payer Participation Data'!BC93=ISBLANK(""),"-",'Payer Participation Data'!BC93)</f>
        <v>-</v>
      </c>
      <c r="V193" s="115" t="str">
        <f>IF('Payer Participation Data'!BF93=ISBLANK(""),"-",'Payer Participation Data'!BF93)</f>
        <v>-</v>
      </c>
      <c r="W193" s="115" t="str">
        <f>IF('Payer Participation Data'!BI93=ISBLANK(""),"-",'Payer Participation Data'!BI93)</f>
        <v>-</v>
      </c>
      <c r="X193" s="115" t="str">
        <f>IF('Payer Participation Data'!BL93=ISBLANK(""),"-",'Payer Participation Data'!BL93)</f>
        <v>-</v>
      </c>
    </row>
    <row r="194" spans="2:24" x14ac:dyDescent="0.35">
      <c r="B194" s="257" t="str">
        <f>IF(ISBLANK('Payer Participation Data'!B94),"-",'Payer Participation Data'!B94)</f>
        <v>-</v>
      </c>
      <c r="C194" s="161" t="str">
        <f>IF(ISBLANK('Payer Participation Data'!C94),"-",'Payer Participation Data'!C94)</f>
        <v>-</v>
      </c>
      <c r="D194" s="258" t="str">
        <f>IF(ISBLANK('Payer Participation Data'!D94),"-",'Payer Participation Data'!D94)</f>
        <v>-</v>
      </c>
      <c r="E194" s="115" t="str">
        <f>IF('Payer Participation Data'!G94=ISBLANK(""),"-",'Payer Participation Data'!G94)</f>
        <v>-</v>
      </c>
      <c r="F194" s="115" t="str">
        <f>IF('Payer Participation Data'!J94=ISBLANK(""),"-",'Payer Participation Data'!J94)</f>
        <v>-</v>
      </c>
      <c r="G194" s="115" t="str">
        <f>IF('Payer Participation Data'!M94=ISBLANK(""),"-",'Payer Participation Data'!M94)</f>
        <v>-</v>
      </c>
      <c r="H194" s="115" t="str">
        <f>IF('Payer Participation Data'!P94=ISBLANK(""),"-",'Payer Participation Data'!P94)</f>
        <v>-</v>
      </c>
      <c r="I194" s="115" t="str">
        <f>IF('Payer Participation Data'!S94=ISBLANK(""),"-",'Payer Participation Data'!S94)</f>
        <v>-</v>
      </c>
      <c r="J194" s="115" t="str">
        <f>IF('Payer Participation Data'!V94=ISBLANK(""),"-",'Payer Participation Data'!V94)</f>
        <v>-</v>
      </c>
      <c r="K194" s="115" t="str">
        <f>IF('Payer Participation Data'!Y94=ISBLANK(""),"-",'Payer Participation Data'!Y94)</f>
        <v>-</v>
      </c>
      <c r="L194" s="115" t="str">
        <f>IF('Payer Participation Data'!AB94=ISBLANK(""),"-",'Payer Participation Data'!AB94)</f>
        <v>-</v>
      </c>
      <c r="M194" s="115" t="str">
        <f>IF('Payer Participation Data'!AE94=ISBLANK(""),"-",'Payer Participation Data'!AE94)</f>
        <v>-</v>
      </c>
      <c r="N194" s="115" t="str">
        <f>IF('Payer Participation Data'!AH94=ISBLANK(""),"-",'Payer Participation Data'!AH94)</f>
        <v>-</v>
      </c>
      <c r="O194" s="115" t="str">
        <f>IF('Payer Participation Data'!AK94=ISBLANK(""),"-",'Payer Participation Data'!AK94)</f>
        <v>-</v>
      </c>
      <c r="P194" s="115" t="str">
        <f>IF('Payer Participation Data'!AN94=ISBLANK(""),"-",'Payer Participation Data'!AN94)</f>
        <v>-</v>
      </c>
      <c r="Q194" s="115" t="str">
        <f>IF('Payer Participation Data'!AQ94=ISBLANK(""),"-",'Payer Participation Data'!AQ94)</f>
        <v>-</v>
      </c>
      <c r="R194" s="115" t="str">
        <f>IF('Payer Participation Data'!AT94=ISBLANK(""),"-",'Payer Participation Data'!AT94)</f>
        <v>-</v>
      </c>
      <c r="S194" s="115" t="str">
        <f>IF('Payer Participation Data'!AW94=ISBLANK(""),"-",'Payer Participation Data'!AW94)</f>
        <v>-</v>
      </c>
      <c r="T194" s="115" t="str">
        <f>IF('Payer Participation Data'!AZ94=ISBLANK(""),"-",'Payer Participation Data'!AZ94)</f>
        <v>-</v>
      </c>
      <c r="U194" s="115" t="str">
        <f>IF('Payer Participation Data'!BC94=ISBLANK(""),"-",'Payer Participation Data'!BC94)</f>
        <v>-</v>
      </c>
      <c r="V194" s="115" t="str">
        <f>IF('Payer Participation Data'!BF94=ISBLANK(""),"-",'Payer Participation Data'!BF94)</f>
        <v>-</v>
      </c>
      <c r="W194" s="115" t="str">
        <f>IF('Payer Participation Data'!BI94=ISBLANK(""),"-",'Payer Participation Data'!BI94)</f>
        <v>-</v>
      </c>
      <c r="X194" s="115" t="str">
        <f>IF('Payer Participation Data'!BL94=ISBLANK(""),"-",'Payer Participation Data'!BL94)</f>
        <v>-</v>
      </c>
    </row>
    <row r="195" spans="2:24" x14ac:dyDescent="0.35">
      <c r="B195" s="257" t="str">
        <f>IF(ISBLANK('Payer Participation Data'!B95),"-",'Payer Participation Data'!B95)</f>
        <v>-</v>
      </c>
      <c r="C195" s="161" t="str">
        <f>IF(ISBLANK('Payer Participation Data'!C95),"-",'Payer Participation Data'!C95)</f>
        <v>-</v>
      </c>
      <c r="D195" s="258" t="str">
        <f>IF(ISBLANK('Payer Participation Data'!D95),"-",'Payer Participation Data'!D95)</f>
        <v>-</v>
      </c>
      <c r="E195" s="115" t="str">
        <f>IF('Payer Participation Data'!G95=ISBLANK(""),"-",'Payer Participation Data'!G95)</f>
        <v>-</v>
      </c>
      <c r="F195" s="115" t="str">
        <f>IF('Payer Participation Data'!J95=ISBLANK(""),"-",'Payer Participation Data'!J95)</f>
        <v>-</v>
      </c>
      <c r="G195" s="115" t="str">
        <f>IF('Payer Participation Data'!M95=ISBLANK(""),"-",'Payer Participation Data'!M95)</f>
        <v>-</v>
      </c>
      <c r="H195" s="115" t="str">
        <f>IF('Payer Participation Data'!P95=ISBLANK(""),"-",'Payer Participation Data'!P95)</f>
        <v>-</v>
      </c>
      <c r="I195" s="115" t="str">
        <f>IF('Payer Participation Data'!S95=ISBLANK(""),"-",'Payer Participation Data'!S95)</f>
        <v>-</v>
      </c>
      <c r="J195" s="115" t="str">
        <f>IF('Payer Participation Data'!V95=ISBLANK(""),"-",'Payer Participation Data'!V95)</f>
        <v>-</v>
      </c>
      <c r="K195" s="115" t="str">
        <f>IF('Payer Participation Data'!Y95=ISBLANK(""),"-",'Payer Participation Data'!Y95)</f>
        <v>-</v>
      </c>
      <c r="L195" s="115" t="str">
        <f>IF('Payer Participation Data'!AB95=ISBLANK(""),"-",'Payer Participation Data'!AB95)</f>
        <v>-</v>
      </c>
      <c r="M195" s="115" t="str">
        <f>IF('Payer Participation Data'!AE95=ISBLANK(""),"-",'Payer Participation Data'!AE95)</f>
        <v>-</v>
      </c>
      <c r="N195" s="115" t="str">
        <f>IF('Payer Participation Data'!AH95=ISBLANK(""),"-",'Payer Participation Data'!AH95)</f>
        <v>-</v>
      </c>
      <c r="O195" s="115" t="str">
        <f>IF('Payer Participation Data'!AK95=ISBLANK(""),"-",'Payer Participation Data'!AK95)</f>
        <v>-</v>
      </c>
      <c r="P195" s="115" t="str">
        <f>IF('Payer Participation Data'!AN95=ISBLANK(""),"-",'Payer Participation Data'!AN95)</f>
        <v>-</v>
      </c>
      <c r="Q195" s="115" t="str">
        <f>IF('Payer Participation Data'!AQ95=ISBLANK(""),"-",'Payer Participation Data'!AQ95)</f>
        <v>-</v>
      </c>
      <c r="R195" s="115" t="str">
        <f>IF('Payer Participation Data'!AT95=ISBLANK(""),"-",'Payer Participation Data'!AT95)</f>
        <v>-</v>
      </c>
      <c r="S195" s="115" t="str">
        <f>IF('Payer Participation Data'!AW95=ISBLANK(""),"-",'Payer Participation Data'!AW95)</f>
        <v>-</v>
      </c>
      <c r="T195" s="115" t="str">
        <f>IF('Payer Participation Data'!AZ95=ISBLANK(""),"-",'Payer Participation Data'!AZ95)</f>
        <v>-</v>
      </c>
      <c r="U195" s="115" t="str">
        <f>IF('Payer Participation Data'!BC95=ISBLANK(""),"-",'Payer Participation Data'!BC95)</f>
        <v>-</v>
      </c>
      <c r="V195" s="115" t="str">
        <f>IF('Payer Participation Data'!BF95=ISBLANK(""),"-",'Payer Participation Data'!BF95)</f>
        <v>-</v>
      </c>
      <c r="W195" s="115" t="str">
        <f>IF('Payer Participation Data'!BI95=ISBLANK(""),"-",'Payer Participation Data'!BI95)</f>
        <v>-</v>
      </c>
      <c r="X195" s="115" t="str">
        <f>IF('Payer Participation Data'!BL95=ISBLANK(""),"-",'Payer Participation Data'!BL95)</f>
        <v>-</v>
      </c>
    </row>
    <row r="196" spans="2:24" x14ac:dyDescent="0.35">
      <c r="B196" s="257" t="str">
        <f>IF(ISBLANK('Payer Participation Data'!B96),"-",'Payer Participation Data'!B96)</f>
        <v>-</v>
      </c>
      <c r="C196" s="161" t="str">
        <f>IF(ISBLANK('Payer Participation Data'!C96),"-",'Payer Participation Data'!C96)</f>
        <v>-</v>
      </c>
      <c r="D196" s="258" t="str">
        <f>IF(ISBLANK('Payer Participation Data'!D96),"-",'Payer Participation Data'!D96)</f>
        <v>-</v>
      </c>
      <c r="E196" s="115" t="str">
        <f>IF('Payer Participation Data'!G96=ISBLANK(""),"-",'Payer Participation Data'!G96)</f>
        <v>-</v>
      </c>
      <c r="F196" s="115" t="str">
        <f>IF('Payer Participation Data'!J96=ISBLANK(""),"-",'Payer Participation Data'!J96)</f>
        <v>-</v>
      </c>
      <c r="G196" s="115" t="str">
        <f>IF('Payer Participation Data'!M96=ISBLANK(""),"-",'Payer Participation Data'!M96)</f>
        <v>-</v>
      </c>
      <c r="H196" s="115" t="str">
        <f>IF('Payer Participation Data'!P96=ISBLANK(""),"-",'Payer Participation Data'!P96)</f>
        <v>-</v>
      </c>
      <c r="I196" s="115" t="str">
        <f>IF('Payer Participation Data'!S96=ISBLANK(""),"-",'Payer Participation Data'!S96)</f>
        <v>-</v>
      </c>
      <c r="J196" s="115" t="str">
        <f>IF('Payer Participation Data'!V96=ISBLANK(""),"-",'Payer Participation Data'!V96)</f>
        <v>-</v>
      </c>
      <c r="K196" s="115" t="str">
        <f>IF('Payer Participation Data'!Y96=ISBLANK(""),"-",'Payer Participation Data'!Y96)</f>
        <v>-</v>
      </c>
      <c r="L196" s="115" t="str">
        <f>IF('Payer Participation Data'!AB96=ISBLANK(""),"-",'Payer Participation Data'!AB96)</f>
        <v>-</v>
      </c>
      <c r="M196" s="115" t="str">
        <f>IF('Payer Participation Data'!AE96=ISBLANK(""),"-",'Payer Participation Data'!AE96)</f>
        <v>-</v>
      </c>
      <c r="N196" s="115" t="str">
        <f>IF('Payer Participation Data'!AH96=ISBLANK(""),"-",'Payer Participation Data'!AH96)</f>
        <v>-</v>
      </c>
      <c r="O196" s="115" t="str">
        <f>IF('Payer Participation Data'!AK96=ISBLANK(""),"-",'Payer Participation Data'!AK96)</f>
        <v>-</v>
      </c>
      <c r="P196" s="115" t="str">
        <f>IF('Payer Participation Data'!AN96=ISBLANK(""),"-",'Payer Participation Data'!AN96)</f>
        <v>-</v>
      </c>
      <c r="Q196" s="115" t="str">
        <f>IF('Payer Participation Data'!AQ96=ISBLANK(""),"-",'Payer Participation Data'!AQ96)</f>
        <v>-</v>
      </c>
      <c r="R196" s="115" t="str">
        <f>IF('Payer Participation Data'!AT96=ISBLANK(""),"-",'Payer Participation Data'!AT96)</f>
        <v>-</v>
      </c>
      <c r="S196" s="115" t="str">
        <f>IF('Payer Participation Data'!AW96=ISBLANK(""),"-",'Payer Participation Data'!AW96)</f>
        <v>-</v>
      </c>
      <c r="T196" s="115" t="str">
        <f>IF('Payer Participation Data'!AZ96=ISBLANK(""),"-",'Payer Participation Data'!AZ96)</f>
        <v>-</v>
      </c>
      <c r="U196" s="115" t="str">
        <f>IF('Payer Participation Data'!BC96=ISBLANK(""),"-",'Payer Participation Data'!BC96)</f>
        <v>-</v>
      </c>
      <c r="V196" s="115" t="str">
        <f>IF('Payer Participation Data'!BF96=ISBLANK(""),"-",'Payer Participation Data'!BF96)</f>
        <v>-</v>
      </c>
      <c r="W196" s="115" t="str">
        <f>IF('Payer Participation Data'!BI96=ISBLANK(""),"-",'Payer Participation Data'!BI96)</f>
        <v>-</v>
      </c>
      <c r="X196" s="115" t="str">
        <f>IF('Payer Participation Data'!BL96=ISBLANK(""),"-",'Payer Participation Data'!BL96)</f>
        <v>-</v>
      </c>
    </row>
    <row r="197" spans="2:24" x14ac:dyDescent="0.35">
      <c r="B197" s="257" t="str">
        <f>IF(ISBLANK('Payer Participation Data'!B97),"-",'Payer Participation Data'!B97)</f>
        <v>-</v>
      </c>
      <c r="C197" s="161" t="str">
        <f>IF(ISBLANK('Payer Participation Data'!C97),"-",'Payer Participation Data'!C97)</f>
        <v>-</v>
      </c>
      <c r="D197" s="258" t="str">
        <f>IF(ISBLANK('Payer Participation Data'!D97),"-",'Payer Participation Data'!D97)</f>
        <v>-</v>
      </c>
      <c r="E197" s="115" t="str">
        <f>IF('Payer Participation Data'!G97=ISBLANK(""),"-",'Payer Participation Data'!G97)</f>
        <v>-</v>
      </c>
      <c r="F197" s="115" t="str">
        <f>IF('Payer Participation Data'!J97=ISBLANK(""),"-",'Payer Participation Data'!J97)</f>
        <v>-</v>
      </c>
      <c r="G197" s="115" t="str">
        <f>IF('Payer Participation Data'!M97=ISBLANK(""),"-",'Payer Participation Data'!M97)</f>
        <v>-</v>
      </c>
      <c r="H197" s="115" t="str">
        <f>IF('Payer Participation Data'!P97=ISBLANK(""),"-",'Payer Participation Data'!P97)</f>
        <v>-</v>
      </c>
      <c r="I197" s="115" t="str">
        <f>IF('Payer Participation Data'!S97=ISBLANK(""),"-",'Payer Participation Data'!S97)</f>
        <v>-</v>
      </c>
      <c r="J197" s="115" t="str">
        <f>IF('Payer Participation Data'!V97=ISBLANK(""),"-",'Payer Participation Data'!V97)</f>
        <v>-</v>
      </c>
      <c r="K197" s="115" t="str">
        <f>IF('Payer Participation Data'!Y97=ISBLANK(""),"-",'Payer Participation Data'!Y97)</f>
        <v>-</v>
      </c>
      <c r="L197" s="115" t="str">
        <f>IF('Payer Participation Data'!AB97=ISBLANK(""),"-",'Payer Participation Data'!AB97)</f>
        <v>-</v>
      </c>
      <c r="M197" s="115" t="str">
        <f>IF('Payer Participation Data'!AE97=ISBLANK(""),"-",'Payer Participation Data'!AE97)</f>
        <v>-</v>
      </c>
      <c r="N197" s="115" t="str">
        <f>IF('Payer Participation Data'!AH97=ISBLANK(""),"-",'Payer Participation Data'!AH97)</f>
        <v>-</v>
      </c>
      <c r="O197" s="115" t="str">
        <f>IF('Payer Participation Data'!AK97=ISBLANK(""),"-",'Payer Participation Data'!AK97)</f>
        <v>-</v>
      </c>
      <c r="P197" s="115" t="str">
        <f>IF('Payer Participation Data'!AN97=ISBLANK(""),"-",'Payer Participation Data'!AN97)</f>
        <v>-</v>
      </c>
      <c r="Q197" s="115" t="str">
        <f>IF('Payer Participation Data'!AQ97=ISBLANK(""),"-",'Payer Participation Data'!AQ97)</f>
        <v>-</v>
      </c>
      <c r="R197" s="115" t="str">
        <f>IF('Payer Participation Data'!AT97=ISBLANK(""),"-",'Payer Participation Data'!AT97)</f>
        <v>-</v>
      </c>
      <c r="S197" s="115" t="str">
        <f>IF('Payer Participation Data'!AW97=ISBLANK(""),"-",'Payer Participation Data'!AW97)</f>
        <v>-</v>
      </c>
      <c r="T197" s="115" t="str">
        <f>IF('Payer Participation Data'!AZ97=ISBLANK(""),"-",'Payer Participation Data'!AZ97)</f>
        <v>-</v>
      </c>
      <c r="U197" s="115" t="str">
        <f>IF('Payer Participation Data'!BC97=ISBLANK(""),"-",'Payer Participation Data'!BC97)</f>
        <v>-</v>
      </c>
      <c r="V197" s="115" t="str">
        <f>IF('Payer Participation Data'!BF97=ISBLANK(""),"-",'Payer Participation Data'!BF97)</f>
        <v>-</v>
      </c>
      <c r="W197" s="115" t="str">
        <f>IF('Payer Participation Data'!BI97=ISBLANK(""),"-",'Payer Participation Data'!BI97)</f>
        <v>-</v>
      </c>
      <c r="X197" s="115" t="str">
        <f>IF('Payer Participation Data'!BL97=ISBLANK(""),"-",'Payer Participation Data'!BL97)</f>
        <v>-</v>
      </c>
    </row>
    <row r="198" spans="2:24" x14ac:dyDescent="0.35">
      <c r="B198" s="257" t="str">
        <f>IF(ISBLANK('Payer Participation Data'!B98),"-",'Payer Participation Data'!B98)</f>
        <v>-</v>
      </c>
      <c r="C198" s="161" t="str">
        <f>IF(ISBLANK('Payer Participation Data'!C98),"-",'Payer Participation Data'!C98)</f>
        <v>-</v>
      </c>
      <c r="D198" s="258" t="str">
        <f>IF(ISBLANK('Payer Participation Data'!D98),"-",'Payer Participation Data'!D98)</f>
        <v>-</v>
      </c>
      <c r="E198" s="115" t="str">
        <f>IF('Payer Participation Data'!G98=ISBLANK(""),"-",'Payer Participation Data'!G98)</f>
        <v>-</v>
      </c>
      <c r="F198" s="115" t="str">
        <f>IF('Payer Participation Data'!J98=ISBLANK(""),"-",'Payer Participation Data'!J98)</f>
        <v>-</v>
      </c>
      <c r="G198" s="115" t="str">
        <f>IF('Payer Participation Data'!M98=ISBLANK(""),"-",'Payer Participation Data'!M98)</f>
        <v>-</v>
      </c>
      <c r="H198" s="115" t="str">
        <f>IF('Payer Participation Data'!P98=ISBLANK(""),"-",'Payer Participation Data'!P98)</f>
        <v>-</v>
      </c>
      <c r="I198" s="115" t="str">
        <f>IF('Payer Participation Data'!S98=ISBLANK(""),"-",'Payer Participation Data'!S98)</f>
        <v>-</v>
      </c>
      <c r="J198" s="115" t="str">
        <f>IF('Payer Participation Data'!V98=ISBLANK(""),"-",'Payer Participation Data'!V98)</f>
        <v>-</v>
      </c>
      <c r="K198" s="115" t="str">
        <f>IF('Payer Participation Data'!Y98=ISBLANK(""),"-",'Payer Participation Data'!Y98)</f>
        <v>-</v>
      </c>
      <c r="L198" s="115" t="str">
        <f>IF('Payer Participation Data'!AB98=ISBLANK(""),"-",'Payer Participation Data'!AB98)</f>
        <v>-</v>
      </c>
      <c r="M198" s="115" t="str">
        <f>IF('Payer Participation Data'!AE98=ISBLANK(""),"-",'Payer Participation Data'!AE98)</f>
        <v>-</v>
      </c>
      <c r="N198" s="115" t="str">
        <f>IF('Payer Participation Data'!AH98=ISBLANK(""),"-",'Payer Participation Data'!AH98)</f>
        <v>-</v>
      </c>
      <c r="O198" s="115" t="str">
        <f>IF('Payer Participation Data'!AK98=ISBLANK(""),"-",'Payer Participation Data'!AK98)</f>
        <v>-</v>
      </c>
      <c r="P198" s="115" t="str">
        <f>IF('Payer Participation Data'!AN98=ISBLANK(""),"-",'Payer Participation Data'!AN98)</f>
        <v>-</v>
      </c>
      <c r="Q198" s="115" t="str">
        <f>IF('Payer Participation Data'!AQ98=ISBLANK(""),"-",'Payer Participation Data'!AQ98)</f>
        <v>-</v>
      </c>
      <c r="R198" s="115" t="str">
        <f>IF('Payer Participation Data'!AT98=ISBLANK(""),"-",'Payer Participation Data'!AT98)</f>
        <v>-</v>
      </c>
      <c r="S198" s="115" t="str">
        <f>IF('Payer Participation Data'!AW98=ISBLANK(""),"-",'Payer Participation Data'!AW98)</f>
        <v>-</v>
      </c>
      <c r="T198" s="115" t="str">
        <f>IF('Payer Participation Data'!AZ98=ISBLANK(""),"-",'Payer Participation Data'!AZ98)</f>
        <v>-</v>
      </c>
      <c r="U198" s="115" t="str">
        <f>IF('Payer Participation Data'!BC98=ISBLANK(""),"-",'Payer Participation Data'!BC98)</f>
        <v>-</v>
      </c>
      <c r="V198" s="115" t="str">
        <f>IF('Payer Participation Data'!BF98=ISBLANK(""),"-",'Payer Participation Data'!BF98)</f>
        <v>-</v>
      </c>
      <c r="W198" s="115" t="str">
        <f>IF('Payer Participation Data'!BI98=ISBLANK(""),"-",'Payer Participation Data'!BI98)</f>
        <v>-</v>
      </c>
      <c r="X198" s="115" t="str">
        <f>IF('Payer Participation Data'!BL98=ISBLANK(""),"-",'Payer Participation Data'!BL98)</f>
        <v>-</v>
      </c>
    </row>
    <row r="199" spans="2:24" x14ac:dyDescent="0.35">
      <c r="B199" s="257" t="str">
        <f>IF(ISBLANK('Payer Participation Data'!B99),"-",'Payer Participation Data'!B99)</f>
        <v>-</v>
      </c>
      <c r="C199" s="161" t="str">
        <f>IF(ISBLANK('Payer Participation Data'!C99),"-",'Payer Participation Data'!C99)</f>
        <v>-</v>
      </c>
      <c r="D199" s="258" t="str">
        <f>IF(ISBLANK('Payer Participation Data'!D99),"-",'Payer Participation Data'!D99)</f>
        <v>-</v>
      </c>
      <c r="E199" s="115" t="str">
        <f>IF('Payer Participation Data'!G99=ISBLANK(""),"-",'Payer Participation Data'!G99)</f>
        <v>-</v>
      </c>
      <c r="F199" s="115" t="str">
        <f>IF('Payer Participation Data'!J99=ISBLANK(""),"-",'Payer Participation Data'!J99)</f>
        <v>-</v>
      </c>
      <c r="G199" s="115" t="str">
        <f>IF('Payer Participation Data'!M99=ISBLANK(""),"-",'Payer Participation Data'!M99)</f>
        <v>-</v>
      </c>
      <c r="H199" s="115" t="str">
        <f>IF('Payer Participation Data'!P99=ISBLANK(""),"-",'Payer Participation Data'!P99)</f>
        <v>-</v>
      </c>
      <c r="I199" s="115" t="str">
        <f>IF('Payer Participation Data'!S99=ISBLANK(""),"-",'Payer Participation Data'!S99)</f>
        <v>-</v>
      </c>
      <c r="J199" s="115" t="str">
        <f>IF('Payer Participation Data'!V99=ISBLANK(""),"-",'Payer Participation Data'!V99)</f>
        <v>-</v>
      </c>
      <c r="K199" s="115" t="str">
        <f>IF('Payer Participation Data'!Y99=ISBLANK(""),"-",'Payer Participation Data'!Y99)</f>
        <v>-</v>
      </c>
      <c r="L199" s="115" t="str">
        <f>IF('Payer Participation Data'!AB99=ISBLANK(""),"-",'Payer Participation Data'!AB99)</f>
        <v>-</v>
      </c>
      <c r="M199" s="115" t="str">
        <f>IF('Payer Participation Data'!AE99=ISBLANK(""),"-",'Payer Participation Data'!AE99)</f>
        <v>-</v>
      </c>
      <c r="N199" s="115" t="str">
        <f>IF('Payer Participation Data'!AH99=ISBLANK(""),"-",'Payer Participation Data'!AH99)</f>
        <v>-</v>
      </c>
      <c r="O199" s="115" t="str">
        <f>IF('Payer Participation Data'!AK99=ISBLANK(""),"-",'Payer Participation Data'!AK99)</f>
        <v>-</v>
      </c>
      <c r="P199" s="115" t="str">
        <f>IF('Payer Participation Data'!AN99=ISBLANK(""),"-",'Payer Participation Data'!AN99)</f>
        <v>-</v>
      </c>
      <c r="Q199" s="115" t="str">
        <f>IF('Payer Participation Data'!AQ99=ISBLANK(""),"-",'Payer Participation Data'!AQ99)</f>
        <v>-</v>
      </c>
      <c r="R199" s="115" t="str">
        <f>IF('Payer Participation Data'!AT99=ISBLANK(""),"-",'Payer Participation Data'!AT99)</f>
        <v>-</v>
      </c>
      <c r="S199" s="115" t="str">
        <f>IF('Payer Participation Data'!AW99=ISBLANK(""),"-",'Payer Participation Data'!AW99)</f>
        <v>-</v>
      </c>
      <c r="T199" s="115" t="str">
        <f>IF('Payer Participation Data'!AZ99=ISBLANK(""),"-",'Payer Participation Data'!AZ99)</f>
        <v>-</v>
      </c>
      <c r="U199" s="115" t="str">
        <f>IF('Payer Participation Data'!BC99=ISBLANK(""),"-",'Payer Participation Data'!BC99)</f>
        <v>-</v>
      </c>
      <c r="V199" s="115" t="str">
        <f>IF('Payer Participation Data'!BF99=ISBLANK(""),"-",'Payer Participation Data'!BF99)</f>
        <v>-</v>
      </c>
      <c r="W199" s="115" t="str">
        <f>IF('Payer Participation Data'!BI99=ISBLANK(""),"-",'Payer Participation Data'!BI99)</f>
        <v>-</v>
      </c>
      <c r="X199" s="115" t="str">
        <f>IF('Payer Participation Data'!BL99=ISBLANK(""),"-",'Payer Participation Data'!BL99)</f>
        <v>-</v>
      </c>
    </row>
    <row r="200" spans="2:24" x14ac:dyDescent="0.35">
      <c r="B200" s="257" t="str">
        <f>IF(ISBLANK('Payer Participation Data'!B100),"-",'Payer Participation Data'!B100)</f>
        <v>-</v>
      </c>
      <c r="C200" s="161" t="str">
        <f>IF(ISBLANK('Payer Participation Data'!C100),"-",'Payer Participation Data'!C100)</f>
        <v>-</v>
      </c>
      <c r="D200" s="258" t="str">
        <f>IF(ISBLANK('Payer Participation Data'!D100),"-",'Payer Participation Data'!D100)</f>
        <v>-</v>
      </c>
      <c r="E200" s="115" t="str">
        <f>IF('Payer Participation Data'!G100=ISBLANK(""),"-",'Payer Participation Data'!G100)</f>
        <v>-</v>
      </c>
      <c r="F200" s="115" t="str">
        <f>IF('Payer Participation Data'!J100=ISBLANK(""),"-",'Payer Participation Data'!J100)</f>
        <v>-</v>
      </c>
      <c r="G200" s="115" t="str">
        <f>IF('Payer Participation Data'!M100=ISBLANK(""),"-",'Payer Participation Data'!M100)</f>
        <v>-</v>
      </c>
      <c r="H200" s="115" t="str">
        <f>IF('Payer Participation Data'!P100=ISBLANK(""),"-",'Payer Participation Data'!P100)</f>
        <v>-</v>
      </c>
      <c r="I200" s="115" t="str">
        <f>IF('Payer Participation Data'!S100=ISBLANK(""),"-",'Payer Participation Data'!S100)</f>
        <v>-</v>
      </c>
      <c r="J200" s="115" t="str">
        <f>IF('Payer Participation Data'!V100=ISBLANK(""),"-",'Payer Participation Data'!V100)</f>
        <v>-</v>
      </c>
      <c r="K200" s="115" t="str">
        <f>IF('Payer Participation Data'!Y100=ISBLANK(""),"-",'Payer Participation Data'!Y100)</f>
        <v>-</v>
      </c>
      <c r="L200" s="115" t="str">
        <f>IF('Payer Participation Data'!AB100=ISBLANK(""),"-",'Payer Participation Data'!AB100)</f>
        <v>-</v>
      </c>
      <c r="M200" s="115" t="str">
        <f>IF('Payer Participation Data'!AE100=ISBLANK(""),"-",'Payer Participation Data'!AE100)</f>
        <v>-</v>
      </c>
      <c r="N200" s="115" t="str">
        <f>IF('Payer Participation Data'!AH100=ISBLANK(""),"-",'Payer Participation Data'!AH100)</f>
        <v>-</v>
      </c>
      <c r="O200" s="115" t="str">
        <f>IF('Payer Participation Data'!AK100=ISBLANK(""),"-",'Payer Participation Data'!AK100)</f>
        <v>-</v>
      </c>
      <c r="P200" s="115" t="str">
        <f>IF('Payer Participation Data'!AN100=ISBLANK(""),"-",'Payer Participation Data'!AN100)</f>
        <v>-</v>
      </c>
      <c r="Q200" s="115" t="str">
        <f>IF('Payer Participation Data'!AQ100=ISBLANK(""),"-",'Payer Participation Data'!AQ100)</f>
        <v>-</v>
      </c>
      <c r="R200" s="115" t="str">
        <f>IF('Payer Participation Data'!AT100=ISBLANK(""),"-",'Payer Participation Data'!AT100)</f>
        <v>-</v>
      </c>
      <c r="S200" s="115" t="str">
        <f>IF('Payer Participation Data'!AW100=ISBLANK(""),"-",'Payer Participation Data'!AW100)</f>
        <v>-</v>
      </c>
      <c r="T200" s="115" t="str">
        <f>IF('Payer Participation Data'!AZ100=ISBLANK(""),"-",'Payer Participation Data'!AZ100)</f>
        <v>-</v>
      </c>
      <c r="U200" s="115" t="str">
        <f>IF('Payer Participation Data'!BC100=ISBLANK(""),"-",'Payer Participation Data'!BC100)</f>
        <v>-</v>
      </c>
      <c r="V200" s="115" t="str">
        <f>IF('Payer Participation Data'!BF100=ISBLANK(""),"-",'Payer Participation Data'!BF100)</f>
        <v>-</v>
      </c>
      <c r="W200" s="115" t="str">
        <f>IF('Payer Participation Data'!BI100=ISBLANK(""),"-",'Payer Participation Data'!BI100)</f>
        <v>-</v>
      </c>
      <c r="X200" s="115" t="str">
        <f>IF('Payer Participation Data'!BL100=ISBLANK(""),"-",'Payer Participation Data'!BL100)</f>
        <v>-</v>
      </c>
    </row>
    <row r="201" spans="2:24" x14ac:dyDescent="0.35">
      <c r="B201" s="257" t="str">
        <f>IF(ISBLANK('Payer Participation Data'!B101),"-",'Payer Participation Data'!B101)</f>
        <v>-</v>
      </c>
      <c r="C201" s="161" t="str">
        <f>IF(ISBLANK('Payer Participation Data'!C101),"-",'Payer Participation Data'!C101)</f>
        <v>-</v>
      </c>
      <c r="D201" s="258" t="str">
        <f>IF(ISBLANK('Payer Participation Data'!D101),"-",'Payer Participation Data'!D101)</f>
        <v>-</v>
      </c>
      <c r="E201" s="115" t="str">
        <f>IF('Payer Participation Data'!G101=ISBLANK(""),"-",'Payer Participation Data'!G101)</f>
        <v>-</v>
      </c>
      <c r="F201" s="115" t="str">
        <f>IF('Payer Participation Data'!J101=ISBLANK(""),"-",'Payer Participation Data'!J101)</f>
        <v>-</v>
      </c>
      <c r="G201" s="115" t="str">
        <f>IF('Payer Participation Data'!M101=ISBLANK(""),"-",'Payer Participation Data'!M101)</f>
        <v>-</v>
      </c>
      <c r="H201" s="115" t="str">
        <f>IF('Payer Participation Data'!P101=ISBLANK(""),"-",'Payer Participation Data'!P101)</f>
        <v>-</v>
      </c>
      <c r="I201" s="115" t="str">
        <f>IF('Payer Participation Data'!S101=ISBLANK(""),"-",'Payer Participation Data'!S101)</f>
        <v>-</v>
      </c>
      <c r="J201" s="115" t="str">
        <f>IF('Payer Participation Data'!V101=ISBLANK(""),"-",'Payer Participation Data'!V101)</f>
        <v>-</v>
      </c>
      <c r="K201" s="115" t="str">
        <f>IF('Payer Participation Data'!Y101=ISBLANK(""),"-",'Payer Participation Data'!Y101)</f>
        <v>-</v>
      </c>
      <c r="L201" s="115" t="str">
        <f>IF('Payer Participation Data'!AB101=ISBLANK(""),"-",'Payer Participation Data'!AB101)</f>
        <v>-</v>
      </c>
      <c r="M201" s="115" t="str">
        <f>IF('Payer Participation Data'!AE101=ISBLANK(""),"-",'Payer Participation Data'!AE101)</f>
        <v>-</v>
      </c>
      <c r="N201" s="115" t="str">
        <f>IF('Payer Participation Data'!AH101=ISBLANK(""),"-",'Payer Participation Data'!AH101)</f>
        <v>-</v>
      </c>
      <c r="O201" s="115" t="str">
        <f>IF('Payer Participation Data'!AK101=ISBLANK(""),"-",'Payer Participation Data'!AK101)</f>
        <v>-</v>
      </c>
      <c r="P201" s="115" t="str">
        <f>IF('Payer Participation Data'!AN101=ISBLANK(""),"-",'Payer Participation Data'!AN101)</f>
        <v>-</v>
      </c>
      <c r="Q201" s="115" t="str">
        <f>IF('Payer Participation Data'!AQ101=ISBLANK(""),"-",'Payer Participation Data'!AQ101)</f>
        <v>-</v>
      </c>
      <c r="R201" s="115" t="str">
        <f>IF('Payer Participation Data'!AT101=ISBLANK(""),"-",'Payer Participation Data'!AT101)</f>
        <v>-</v>
      </c>
      <c r="S201" s="115" t="str">
        <f>IF('Payer Participation Data'!AW101=ISBLANK(""),"-",'Payer Participation Data'!AW101)</f>
        <v>-</v>
      </c>
      <c r="T201" s="115" t="str">
        <f>IF('Payer Participation Data'!AZ101=ISBLANK(""),"-",'Payer Participation Data'!AZ101)</f>
        <v>-</v>
      </c>
      <c r="U201" s="115" t="str">
        <f>IF('Payer Participation Data'!BC101=ISBLANK(""),"-",'Payer Participation Data'!BC101)</f>
        <v>-</v>
      </c>
      <c r="V201" s="115" t="str">
        <f>IF('Payer Participation Data'!BF101=ISBLANK(""),"-",'Payer Participation Data'!BF101)</f>
        <v>-</v>
      </c>
      <c r="W201" s="115" t="str">
        <f>IF('Payer Participation Data'!BI101=ISBLANK(""),"-",'Payer Participation Data'!BI101)</f>
        <v>-</v>
      </c>
      <c r="X201" s="115" t="str">
        <f>IF('Payer Participation Data'!BL101=ISBLANK(""),"-",'Payer Participation Data'!BL101)</f>
        <v>-</v>
      </c>
    </row>
    <row r="202" spans="2:24" x14ac:dyDescent="0.35">
      <c r="B202" s="257" t="str">
        <f>IF(ISBLANK('Payer Participation Data'!B102),"-",'Payer Participation Data'!B102)</f>
        <v>-</v>
      </c>
      <c r="C202" s="161" t="str">
        <f>IF(ISBLANK('Payer Participation Data'!C102),"-",'Payer Participation Data'!C102)</f>
        <v>-</v>
      </c>
      <c r="D202" s="258" t="str">
        <f>IF(ISBLANK('Payer Participation Data'!D102),"-",'Payer Participation Data'!D102)</f>
        <v>-</v>
      </c>
      <c r="E202" s="115" t="str">
        <f>IF('Payer Participation Data'!G102=ISBLANK(""),"-",'Payer Participation Data'!G102)</f>
        <v>-</v>
      </c>
      <c r="F202" s="115" t="str">
        <f>IF('Payer Participation Data'!J102=ISBLANK(""),"-",'Payer Participation Data'!J102)</f>
        <v>-</v>
      </c>
      <c r="G202" s="115" t="str">
        <f>IF('Payer Participation Data'!M102=ISBLANK(""),"-",'Payer Participation Data'!M102)</f>
        <v>-</v>
      </c>
      <c r="H202" s="115" t="str">
        <f>IF('Payer Participation Data'!P102=ISBLANK(""),"-",'Payer Participation Data'!P102)</f>
        <v>-</v>
      </c>
      <c r="I202" s="115" t="str">
        <f>IF('Payer Participation Data'!S102=ISBLANK(""),"-",'Payer Participation Data'!S102)</f>
        <v>-</v>
      </c>
      <c r="J202" s="115" t="str">
        <f>IF('Payer Participation Data'!V102=ISBLANK(""),"-",'Payer Participation Data'!V102)</f>
        <v>-</v>
      </c>
      <c r="K202" s="115" t="str">
        <f>IF('Payer Participation Data'!Y102=ISBLANK(""),"-",'Payer Participation Data'!Y102)</f>
        <v>-</v>
      </c>
      <c r="L202" s="115" t="str">
        <f>IF('Payer Participation Data'!AB102=ISBLANK(""),"-",'Payer Participation Data'!AB102)</f>
        <v>-</v>
      </c>
      <c r="M202" s="115" t="str">
        <f>IF('Payer Participation Data'!AE102=ISBLANK(""),"-",'Payer Participation Data'!AE102)</f>
        <v>-</v>
      </c>
      <c r="N202" s="115" t="str">
        <f>IF('Payer Participation Data'!AH102=ISBLANK(""),"-",'Payer Participation Data'!AH102)</f>
        <v>-</v>
      </c>
      <c r="O202" s="115" t="str">
        <f>IF('Payer Participation Data'!AK102=ISBLANK(""),"-",'Payer Participation Data'!AK102)</f>
        <v>-</v>
      </c>
      <c r="P202" s="115" t="str">
        <f>IF('Payer Participation Data'!AN102=ISBLANK(""),"-",'Payer Participation Data'!AN102)</f>
        <v>-</v>
      </c>
      <c r="Q202" s="115" t="str">
        <f>IF('Payer Participation Data'!AQ102=ISBLANK(""),"-",'Payer Participation Data'!AQ102)</f>
        <v>-</v>
      </c>
      <c r="R202" s="115" t="str">
        <f>IF('Payer Participation Data'!AT102=ISBLANK(""),"-",'Payer Participation Data'!AT102)</f>
        <v>-</v>
      </c>
      <c r="S202" s="115" t="str">
        <f>IF('Payer Participation Data'!AW102=ISBLANK(""),"-",'Payer Participation Data'!AW102)</f>
        <v>-</v>
      </c>
      <c r="T202" s="115" t="str">
        <f>IF('Payer Participation Data'!AZ102=ISBLANK(""),"-",'Payer Participation Data'!AZ102)</f>
        <v>-</v>
      </c>
      <c r="U202" s="115" t="str">
        <f>IF('Payer Participation Data'!BC102=ISBLANK(""),"-",'Payer Participation Data'!BC102)</f>
        <v>-</v>
      </c>
      <c r="V202" s="115" t="str">
        <f>IF('Payer Participation Data'!BF102=ISBLANK(""),"-",'Payer Participation Data'!BF102)</f>
        <v>-</v>
      </c>
      <c r="W202" s="115" t="str">
        <f>IF('Payer Participation Data'!BI102=ISBLANK(""),"-",'Payer Participation Data'!BI102)</f>
        <v>-</v>
      </c>
      <c r="X202" s="115" t="str">
        <f>IF('Payer Participation Data'!BL102=ISBLANK(""),"-",'Payer Participation Data'!BL102)</f>
        <v>-</v>
      </c>
    </row>
    <row r="203" spans="2:24" x14ac:dyDescent="0.35">
      <c r="B203" s="257" t="str">
        <f>IF(ISBLANK('Payer Participation Data'!B103),"-",'Payer Participation Data'!B103)</f>
        <v>-</v>
      </c>
      <c r="C203" s="161" t="str">
        <f>IF(ISBLANK('Payer Participation Data'!C103),"-",'Payer Participation Data'!C103)</f>
        <v>-</v>
      </c>
      <c r="D203" s="258" t="str">
        <f>IF(ISBLANK('Payer Participation Data'!D103),"-",'Payer Participation Data'!D103)</f>
        <v>-</v>
      </c>
      <c r="E203" s="115" t="str">
        <f>IF('Payer Participation Data'!G103=ISBLANK(""),"-",'Payer Participation Data'!G103)</f>
        <v>-</v>
      </c>
      <c r="F203" s="115" t="str">
        <f>IF('Payer Participation Data'!J103=ISBLANK(""),"-",'Payer Participation Data'!J103)</f>
        <v>-</v>
      </c>
      <c r="G203" s="115" t="str">
        <f>IF('Payer Participation Data'!M103=ISBLANK(""),"-",'Payer Participation Data'!M103)</f>
        <v>-</v>
      </c>
      <c r="H203" s="115" t="str">
        <f>IF('Payer Participation Data'!P103=ISBLANK(""),"-",'Payer Participation Data'!P103)</f>
        <v>-</v>
      </c>
      <c r="I203" s="115" t="str">
        <f>IF('Payer Participation Data'!S103=ISBLANK(""),"-",'Payer Participation Data'!S103)</f>
        <v>-</v>
      </c>
      <c r="J203" s="115" t="str">
        <f>IF('Payer Participation Data'!V103=ISBLANK(""),"-",'Payer Participation Data'!V103)</f>
        <v>-</v>
      </c>
      <c r="K203" s="115" t="str">
        <f>IF('Payer Participation Data'!Y103=ISBLANK(""),"-",'Payer Participation Data'!Y103)</f>
        <v>-</v>
      </c>
      <c r="L203" s="115" t="str">
        <f>IF('Payer Participation Data'!AB103=ISBLANK(""),"-",'Payer Participation Data'!AB103)</f>
        <v>-</v>
      </c>
      <c r="M203" s="115" t="str">
        <f>IF('Payer Participation Data'!AE103=ISBLANK(""),"-",'Payer Participation Data'!AE103)</f>
        <v>-</v>
      </c>
      <c r="N203" s="115" t="str">
        <f>IF('Payer Participation Data'!AH103=ISBLANK(""),"-",'Payer Participation Data'!AH103)</f>
        <v>-</v>
      </c>
      <c r="O203" s="115" t="str">
        <f>IF('Payer Participation Data'!AK103=ISBLANK(""),"-",'Payer Participation Data'!AK103)</f>
        <v>-</v>
      </c>
      <c r="P203" s="115" t="str">
        <f>IF('Payer Participation Data'!AN103=ISBLANK(""),"-",'Payer Participation Data'!AN103)</f>
        <v>-</v>
      </c>
      <c r="Q203" s="115" t="str">
        <f>IF('Payer Participation Data'!AQ103=ISBLANK(""),"-",'Payer Participation Data'!AQ103)</f>
        <v>-</v>
      </c>
      <c r="R203" s="115" t="str">
        <f>IF('Payer Participation Data'!AT103=ISBLANK(""),"-",'Payer Participation Data'!AT103)</f>
        <v>-</v>
      </c>
      <c r="S203" s="115" t="str">
        <f>IF('Payer Participation Data'!AW103=ISBLANK(""),"-",'Payer Participation Data'!AW103)</f>
        <v>-</v>
      </c>
      <c r="T203" s="115" t="str">
        <f>IF('Payer Participation Data'!AZ103=ISBLANK(""),"-",'Payer Participation Data'!AZ103)</f>
        <v>-</v>
      </c>
      <c r="U203" s="115" t="str">
        <f>IF('Payer Participation Data'!BC103=ISBLANK(""),"-",'Payer Participation Data'!BC103)</f>
        <v>-</v>
      </c>
      <c r="V203" s="115" t="str">
        <f>IF('Payer Participation Data'!BF103=ISBLANK(""),"-",'Payer Participation Data'!BF103)</f>
        <v>-</v>
      </c>
      <c r="W203" s="115" t="str">
        <f>IF('Payer Participation Data'!BI103=ISBLANK(""),"-",'Payer Participation Data'!BI103)</f>
        <v>-</v>
      </c>
      <c r="X203" s="115" t="str">
        <f>IF('Payer Participation Data'!BL103=ISBLANK(""),"-",'Payer Participation Data'!BL103)</f>
        <v>-</v>
      </c>
    </row>
    <row r="204" spans="2:24" x14ac:dyDescent="0.35">
      <c r="B204" s="257" t="str">
        <f>IF(ISBLANK('Payer Participation Data'!B104),"-",'Payer Participation Data'!B104)</f>
        <v>-</v>
      </c>
      <c r="C204" s="161" t="str">
        <f>IF(ISBLANK('Payer Participation Data'!C104),"-",'Payer Participation Data'!C104)</f>
        <v>-</v>
      </c>
      <c r="D204" s="258" t="str">
        <f>IF(ISBLANK('Payer Participation Data'!D104),"-",'Payer Participation Data'!D104)</f>
        <v>-</v>
      </c>
      <c r="E204" s="115" t="str">
        <f>IF('Payer Participation Data'!G104=ISBLANK(""),"-",'Payer Participation Data'!G104)</f>
        <v>-</v>
      </c>
      <c r="F204" s="115" t="str">
        <f>IF('Payer Participation Data'!J104=ISBLANK(""),"-",'Payer Participation Data'!J104)</f>
        <v>-</v>
      </c>
      <c r="G204" s="115" t="str">
        <f>IF('Payer Participation Data'!M104=ISBLANK(""),"-",'Payer Participation Data'!M104)</f>
        <v>-</v>
      </c>
      <c r="H204" s="115" t="str">
        <f>IF('Payer Participation Data'!P104=ISBLANK(""),"-",'Payer Participation Data'!P104)</f>
        <v>-</v>
      </c>
      <c r="I204" s="115" t="str">
        <f>IF('Payer Participation Data'!S104=ISBLANK(""),"-",'Payer Participation Data'!S104)</f>
        <v>-</v>
      </c>
      <c r="J204" s="115" t="str">
        <f>IF('Payer Participation Data'!V104=ISBLANK(""),"-",'Payer Participation Data'!V104)</f>
        <v>-</v>
      </c>
      <c r="K204" s="115" t="str">
        <f>IF('Payer Participation Data'!Y104=ISBLANK(""),"-",'Payer Participation Data'!Y104)</f>
        <v>-</v>
      </c>
      <c r="L204" s="115" t="str">
        <f>IF('Payer Participation Data'!AB104=ISBLANK(""),"-",'Payer Participation Data'!AB104)</f>
        <v>-</v>
      </c>
      <c r="M204" s="115" t="str">
        <f>IF('Payer Participation Data'!AE104=ISBLANK(""),"-",'Payer Participation Data'!AE104)</f>
        <v>-</v>
      </c>
      <c r="N204" s="115" t="str">
        <f>IF('Payer Participation Data'!AH104=ISBLANK(""),"-",'Payer Participation Data'!AH104)</f>
        <v>-</v>
      </c>
      <c r="O204" s="115" t="str">
        <f>IF('Payer Participation Data'!AK104=ISBLANK(""),"-",'Payer Participation Data'!AK104)</f>
        <v>-</v>
      </c>
      <c r="P204" s="115" t="str">
        <f>IF('Payer Participation Data'!AN104=ISBLANK(""),"-",'Payer Participation Data'!AN104)</f>
        <v>-</v>
      </c>
      <c r="Q204" s="115" t="str">
        <f>IF('Payer Participation Data'!AQ104=ISBLANK(""),"-",'Payer Participation Data'!AQ104)</f>
        <v>-</v>
      </c>
      <c r="R204" s="115" t="str">
        <f>IF('Payer Participation Data'!AT104=ISBLANK(""),"-",'Payer Participation Data'!AT104)</f>
        <v>-</v>
      </c>
      <c r="S204" s="115" t="str">
        <f>IF('Payer Participation Data'!AW104=ISBLANK(""),"-",'Payer Participation Data'!AW104)</f>
        <v>-</v>
      </c>
      <c r="T204" s="115" t="str">
        <f>IF('Payer Participation Data'!AZ104=ISBLANK(""),"-",'Payer Participation Data'!AZ104)</f>
        <v>-</v>
      </c>
      <c r="U204" s="115" t="str">
        <f>IF('Payer Participation Data'!BC104=ISBLANK(""),"-",'Payer Participation Data'!BC104)</f>
        <v>-</v>
      </c>
      <c r="V204" s="115" t="str">
        <f>IF('Payer Participation Data'!BF104=ISBLANK(""),"-",'Payer Participation Data'!BF104)</f>
        <v>-</v>
      </c>
      <c r="W204" s="115" t="str">
        <f>IF('Payer Participation Data'!BI104=ISBLANK(""),"-",'Payer Participation Data'!BI104)</f>
        <v>-</v>
      </c>
      <c r="X204" s="115" t="str">
        <f>IF('Payer Participation Data'!BL104=ISBLANK(""),"-",'Payer Participation Data'!BL104)</f>
        <v>-</v>
      </c>
    </row>
    <row r="205" spans="2:24" x14ac:dyDescent="0.35">
      <c r="B205" s="257" t="str">
        <f>IF(ISBLANK('Payer Participation Data'!B105),"-",'Payer Participation Data'!B105)</f>
        <v>-</v>
      </c>
      <c r="C205" s="161" t="str">
        <f>IF(ISBLANK('Payer Participation Data'!C105),"-",'Payer Participation Data'!C105)</f>
        <v>-</v>
      </c>
      <c r="D205" s="258" t="str">
        <f>IF(ISBLANK('Payer Participation Data'!D105),"-",'Payer Participation Data'!D105)</f>
        <v>-</v>
      </c>
      <c r="E205" s="115" t="str">
        <f>IF('Payer Participation Data'!G105=ISBLANK(""),"-",'Payer Participation Data'!G105)</f>
        <v>-</v>
      </c>
      <c r="F205" s="115" t="str">
        <f>IF('Payer Participation Data'!J105=ISBLANK(""),"-",'Payer Participation Data'!J105)</f>
        <v>-</v>
      </c>
      <c r="G205" s="115" t="str">
        <f>IF('Payer Participation Data'!M105=ISBLANK(""),"-",'Payer Participation Data'!M105)</f>
        <v>-</v>
      </c>
      <c r="H205" s="115" t="str">
        <f>IF('Payer Participation Data'!P105=ISBLANK(""),"-",'Payer Participation Data'!P105)</f>
        <v>-</v>
      </c>
      <c r="I205" s="115" t="str">
        <f>IF('Payer Participation Data'!S105=ISBLANK(""),"-",'Payer Participation Data'!S105)</f>
        <v>-</v>
      </c>
      <c r="J205" s="115" t="str">
        <f>IF('Payer Participation Data'!V105=ISBLANK(""),"-",'Payer Participation Data'!V105)</f>
        <v>-</v>
      </c>
      <c r="K205" s="115" t="str">
        <f>IF('Payer Participation Data'!Y105=ISBLANK(""),"-",'Payer Participation Data'!Y105)</f>
        <v>-</v>
      </c>
      <c r="L205" s="115" t="str">
        <f>IF('Payer Participation Data'!AB105=ISBLANK(""),"-",'Payer Participation Data'!AB105)</f>
        <v>-</v>
      </c>
      <c r="M205" s="115" t="str">
        <f>IF('Payer Participation Data'!AE105=ISBLANK(""),"-",'Payer Participation Data'!AE105)</f>
        <v>-</v>
      </c>
      <c r="N205" s="115" t="str">
        <f>IF('Payer Participation Data'!AH105=ISBLANK(""),"-",'Payer Participation Data'!AH105)</f>
        <v>-</v>
      </c>
      <c r="O205" s="115" t="str">
        <f>IF('Payer Participation Data'!AK105=ISBLANK(""),"-",'Payer Participation Data'!AK105)</f>
        <v>-</v>
      </c>
      <c r="P205" s="115" t="str">
        <f>IF('Payer Participation Data'!AN105=ISBLANK(""),"-",'Payer Participation Data'!AN105)</f>
        <v>-</v>
      </c>
      <c r="Q205" s="115" t="str">
        <f>IF('Payer Participation Data'!AQ105=ISBLANK(""),"-",'Payer Participation Data'!AQ105)</f>
        <v>-</v>
      </c>
      <c r="R205" s="115" t="str">
        <f>IF('Payer Participation Data'!AT105=ISBLANK(""),"-",'Payer Participation Data'!AT105)</f>
        <v>-</v>
      </c>
      <c r="S205" s="115" t="str">
        <f>IF('Payer Participation Data'!AW105=ISBLANK(""),"-",'Payer Participation Data'!AW105)</f>
        <v>-</v>
      </c>
      <c r="T205" s="115" t="str">
        <f>IF('Payer Participation Data'!AZ105=ISBLANK(""),"-",'Payer Participation Data'!AZ105)</f>
        <v>-</v>
      </c>
      <c r="U205" s="115" t="str">
        <f>IF('Payer Participation Data'!BC105=ISBLANK(""),"-",'Payer Participation Data'!BC105)</f>
        <v>-</v>
      </c>
      <c r="V205" s="115" t="str">
        <f>IF('Payer Participation Data'!BF105=ISBLANK(""),"-",'Payer Participation Data'!BF105)</f>
        <v>-</v>
      </c>
      <c r="W205" s="115" t="str">
        <f>IF('Payer Participation Data'!BI105=ISBLANK(""),"-",'Payer Participation Data'!BI105)</f>
        <v>-</v>
      </c>
      <c r="X205" s="115" t="str">
        <f>IF('Payer Participation Data'!BL105=ISBLANK(""),"-",'Payer Participation Data'!BL105)</f>
        <v>-</v>
      </c>
    </row>
    <row r="206" spans="2:24" x14ac:dyDescent="0.35">
      <c r="B206" s="257" t="str">
        <f>IF(ISBLANK('Payer Participation Data'!B106),"-",'Payer Participation Data'!B106)</f>
        <v>-</v>
      </c>
      <c r="C206" s="161" t="str">
        <f>IF(ISBLANK('Payer Participation Data'!C106),"-",'Payer Participation Data'!C106)</f>
        <v>-</v>
      </c>
      <c r="D206" s="258" t="str">
        <f>IF(ISBLANK('Payer Participation Data'!D106),"-",'Payer Participation Data'!D106)</f>
        <v>-</v>
      </c>
      <c r="E206" s="115" t="str">
        <f>IF('Payer Participation Data'!G106=ISBLANK(""),"-",'Payer Participation Data'!G106)</f>
        <v>-</v>
      </c>
      <c r="F206" s="115" t="str">
        <f>IF('Payer Participation Data'!J106=ISBLANK(""),"-",'Payer Participation Data'!J106)</f>
        <v>-</v>
      </c>
      <c r="G206" s="115" t="str">
        <f>IF('Payer Participation Data'!M106=ISBLANK(""),"-",'Payer Participation Data'!M106)</f>
        <v>-</v>
      </c>
      <c r="H206" s="115" t="str">
        <f>IF('Payer Participation Data'!P106=ISBLANK(""),"-",'Payer Participation Data'!P106)</f>
        <v>-</v>
      </c>
      <c r="I206" s="115" t="str">
        <f>IF('Payer Participation Data'!S106=ISBLANK(""),"-",'Payer Participation Data'!S106)</f>
        <v>-</v>
      </c>
      <c r="J206" s="115" t="str">
        <f>IF('Payer Participation Data'!V106=ISBLANK(""),"-",'Payer Participation Data'!V106)</f>
        <v>-</v>
      </c>
      <c r="K206" s="115" t="str">
        <f>IF('Payer Participation Data'!Y106=ISBLANK(""),"-",'Payer Participation Data'!Y106)</f>
        <v>-</v>
      </c>
      <c r="L206" s="115" t="str">
        <f>IF('Payer Participation Data'!AB106=ISBLANK(""),"-",'Payer Participation Data'!AB106)</f>
        <v>-</v>
      </c>
      <c r="M206" s="115" t="str">
        <f>IF('Payer Participation Data'!AE106=ISBLANK(""),"-",'Payer Participation Data'!AE106)</f>
        <v>-</v>
      </c>
      <c r="N206" s="115" t="str">
        <f>IF('Payer Participation Data'!AH106=ISBLANK(""),"-",'Payer Participation Data'!AH106)</f>
        <v>-</v>
      </c>
      <c r="O206" s="115" t="str">
        <f>IF('Payer Participation Data'!AK106=ISBLANK(""),"-",'Payer Participation Data'!AK106)</f>
        <v>-</v>
      </c>
      <c r="P206" s="115" t="str">
        <f>IF('Payer Participation Data'!AN106=ISBLANK(""),"-",'Payer Participation Data'!AN106)</f>
        <v>-</v>
      </c>
      <c r="Q206" s="115" t="str">
        <f>IF('Payer Participation Data'!AQ106=ISBLANK(""),"-",'Payer Participation Data'!AQ106)</f>
        <v>-</v>
      </c>
      <c r="R206" s="115" t="str">
        <f>IF('Payer Participation Data'!AT106=ISBLANK(""),"-",'Payer Participation Data'!AT106)</f>
        <v>-</v>
      </c>
      <c r="S206" s="115" t="str">
        <f>IF('Payer Participation Data'!AW106=ISBLANK(""),"-",'Payer Participation Data'!AW106)</f>
        <v>-</v>
      </c>
      <c r="T206" s="115" t="str">
        <f>IF('Payer Participation Data'!AZ106=ISBLANK(""),"-",'Payer Participation Data'!AZ106)</f>
        <v>-</v>
      </c>
      <c r="U206" s="115" t="str">
        <f>IF('Payer Participation Data'!BC106=ISBLANK(""),"-",'Payer Participation Data'!BC106)</f>
        <v>-</v>
      </c>
      <c r="V206" s="115" t="str">
        <f>IF('Payer Participation Data'!BF106=ISBLANK(""),"-",'Payer Participation Data'!BF106)</f>
        <v>-</v>
      </c>
      <c r="W206" s="115" t="str">
        <f>IF('Payer Participation Data'!BI106=ISBLANK(""),"-",'Payer Participation Data'!BI106)</f>
        <v>-</v>
      </c>
      <c r="X206" s="115" t="str">
        <f>IF('Payer Participation Data'!BL106=ISBLANK(""),"-",'Payer Participation Data'!BL106)</f>
        <v>-</v>
      </c>
    </row>
    <row r="207" spans="2:24" x14ac:dyDescent="0.35">
      <c r="B207" s="257" t="str">
        <f>IF(ISBLANK('Payer Participation Data'!B107),"-",'Payer Participation Data'!B107)</f>
        <v>-</v>
      </c>
      <c r="C207" s="161" t="str">
        <f>IF(ISBLANK('Payer Participation Data'!C107),"-",'Payer Participation Data'!C107)</f>
        <v>-</v>
      </c>
      <c r="D207" s="258" t="str">
        <f>IF(ISBLANK('Payer Participation Data'!D107),"-",'Payer Participation Data'!D107)</f>
        <v>-</v>
      </c>
      <c r="E207" s="115" t="str">
        <f>IF('Payer Participation Data'!G107=ISBLANK(""),"-",'Payer Participation Data'!G107)</f>
        <v>-</v>
      </c>
      <c r="F207" s="115" t="str">
        <f>IF('Payer Participation Data'!J107=ISBLANK(""),"-",'Payer Participation Data'!J107)</f>
        <v>-</v>
      </c>
      <c r="G207" s="115" t="str">
        <f>IF('Payer Participation Data'!M107=ISBLANK(""),"-",'Payer Participation Data'!M107)</f>
        <v>-</v>
      </c>
      <c r="H207" s="115" t="str">
        <f>IF('Payer Participation Data'!P107=ISBLANK(""),"-",'Payer Participation Data'!P107)</f>
        <v>-</v>
      </c>
      <c r="I207" s="115" t="str">
        <f>IF('Payer Participation Data'!S107=ISBLANK(""),"-",'Payer Participation Data'!S107)</f>
        <v>-</v>
      </c>
      <c r="J207" s="115" t="str">
        <f>IF('Payer Participation Data'!V107=ISBLANK(""),"-",'Payer Participation Data'!V107)</f>
        <v>-</v>
      </c>
      <c r="K207" s="115" t="str">
        <f>IF('Payer Participation Data'!Y107=ISBLANK(""),"-",'Payer Participation Data'!Y107)</f>
        <v>-</v>
      </c>
      <c r="L207" s="115" t="str">
        <f>IF('Payer Participation Data'!AB107=ISBLANK(""),"-",'Payer Participation Data'!AB107)</f>
        <v>-</v>
      </c>
      <c r="M207" s="115" t="str">
        <f>IF('Payer Participation Data'!AE107=ISBLANK(""),"-",'Payer Participation Data'!AE107)</f>
        <v>-</v>
      </c>
      <c r="N207" s="115" t="str">
        <f>IF('Payer Participation Data'!AH107=ISBLANK(""),"-",'Payer Participation Data'!AH107)</f>
        <v>-</v>
      </c>
      <c r="O207" s="115" t="str">
        <f>IF('Payer Participation Data'!AK107=ISBLANK(""),"-",'Payer Participation Data'!AK107)</f>
        <v>-</v>
      </c>
      <c r="P207" s="115" t="str">
        <f>IF('Payer Participation Data'!AN107=ISBLANK(""),"-",'Payer Participation Data'!AN107)</f>
        <v>-</v>
      </c>
      <c r="Q207" s="115" t="str">
        <f>IF('Payer Participation Data'!AQ107=ISBLANK(""),"-",'Payer Participation Data'!AQ107)</f>
        <v>-</v>
      </c>
      <c r="R207" s="115" t="str">
        <f>IF('Payer Participation Data'!AT107=ISBLANK(""),"-",'Payer Participation Data'!AT107)</f>
        <v>-</v>
      </c>
      <c r="S207" s="115" t="str">
        <f>IF('Payer Participation Data'!AW107=ISBLANK(""),"-",'Payer Participation Data'!AW107)</f>
        <v>-</v>
      </c>
      <c r="T207" s="115" t="str">
        <f>IF('Payer Participation Data'!AZ107=ISBLANK(""),"-",'Payer Participation Data'!AZ107)</f>
        <v>-</v>
      </c>
      <c r="U207" s="115" t="str">
        <f>IF('Payer Participation Data'!BC107=ISBLANK(""),"-",'Payer Participation Data'!BC107)</f>
        <v>-</v>
      </c>
      <c r="V207" s="115" t="str">
        <f>IF('Payer Participation Data'!BF107=ISBLANK(""),"-",'Payer Participation Data'!BF107)</f>
        <v>-</v>
      </c>
      <c r="W207" s="115" t="str">
        <f>IF('Payer Participation Data'!BI107=ISBLANK(""),"-",'Payer Participation Data'!BI107)</f>
        <v>-</v>
      </c>
      <c r="X207" s="115" t="str">
        <f>IF('Payer Participation Data'!BL107=ISBLANK(""),"-",'Payer Participation Data'!BL107)</f>
        <v>-</v>
      </c>
    </row>
    <row r="208" spans="2:24" x14ac:dyDescent="0.35">
      <c r="B208" s="257" t="str">
        <f>IF(ISBLANK('Payer Participation Data'!B108),"-",'Payer Participation Data'!B108)</f>
        <v>-</v>
      </c>
      <c r="C208" s="161" t="str">
        <f>IF(ISBLANK('Payer Participation Data'!C108),"-",'Payer Participation Data'!C108)</f>
        <v>-</v>
      </c>
      <c r="D208" s="258" t="str">
        <f>IF(ISBLANK('Payer Participation Data'!D108),"-",'Payer Participation Data'!D108)</f>
        <v>-</v>
      </c>
      <c r="E208" s="115" t="str">
        <f>IF('Payer Participation Data'!G108=ISBLANK(""),"-",'Payer Participation Data'!G108)</f>
        <v>-</v>
      </c>
      <c r="F208" s="115" t="str">
        <f>IF('Payer Participation Data'!J108=ISBLANK(""),"-",'Payer Participation Data'!J108)</f>
        <v>-</v>
      </c>
      <c r="G208" s="115" t="str">
        <f>IF('Payer Participation Data'!M108=ISBLANK(""),"-",'Payer Participation Data'!M108)</f>
        <v>-</v>
      </c>
      <c r="H208" s="115" t="str">
        <f>IF('Payer Participation Data'!P108=ISBLANK(""),"-",'Payer Participation Data'!P108)</f>
        <v>-</v>
      </c>
      <c r="I208" s="115" t="str">
        <f>IF('Payer Participation Data'!S108=ISBLANK(""),"-",'Payer Participation Data'!S108)</f>
        <v>-</v>
      </c>
      <c r="J208" s="115" t="str">
        <f>IF('Payer Participation Data'!V108=ISBLANK(""),"-",'Payer Participation Data'!V108)</f>
        <v>-</v>
      </c>
      <c r="K208" s="115" t="str">
        <f>IF('Payer Participation Data'!Y108=ISBLANK(""),"-",'Payer Participation Data'!Y108)</f>
        <v>-</v>
      </c>
      <c r="L208" s="115" t="str">
        <f>IF('Payer Participation Data'!AB108=ISBLANK(""),"-",'Payer Participation Data'!AB108)</f>
        <v>-</v>
      </c>
      <c r="M208" s="115" t="str">
        <f>IF('Payer Participation Data'!AE108=ISBLANK(""),"-",'Payer Participation Data'!AE108)</f>
        <v>-</v>
      </c>
      <c r="N208" s="115" t="str">
        <f>IF('Payer Participation Data'!AH108=ISBLANK(""),"-",'Payer Participation Data'!AH108)</f>
        <v>-</v>
      </c>
      <c r="O208" s="115" t="str">
        <f>IF('Payer Participation Data'!AK108=ISBLANK(""),"-",'Payer Participation Data'!AK108)</f>
        <v>-</v>
      </c>
      <c r="P208" s="115" t="str">
        <f>IF('Payer Participation Data'!AN108=ISBLANK(""),"-",'Payer Participation Data'!AN108)</f>
        <v>-</v>
      </c>
      <c r="Q208" s="115" t="str">
        <f>IF('Payer Participation Data'!AQ108=ISBLANK(""),"-",'Payer Participation Data'!AQ108)</f>
        <v>-</v>
      </c>
      <c r="R208" s="115" t="str">
        <f>IF('Payer Participation Data'!AT108=ISBLANK(""),"-",'Payer Participation Data'!AT108)</f>
        <v>-</v>
      </c>
      <c r="S208" s="115" t="str">
        <f>IF('Payer Participation Data'!AW108=ISBLANK(""),"-",'Payer Participation Data'!AW108)</f>
        <v>-</v>
      </c>
      <c r="T208" s="115" t="str">
        <f>IF('Payer Participation Data'!AZ108=ISBLANK(""),"-",'Payer Participation Data'!AZ108)</f>
        <v>-</v>
      </c>
      <c r="U208" s="115" t="str">
        <f>IF('Payer Participation Data'!BC108=ISBLANK(""),"-",'Payer Participation Data'!BC108)</f>
        <v>-</v>
      </c>
      <c r="V208" s="115" t="str">
        <f>IF('Payer Participation Data'!BF108=ISBLANK(""),"-",'Payer Participation Data'!BF108)</f>
        <v>-</v>
      </c>
      <c r="W208" s="115" t="str">
        <f>IF('Payer Participation Data'!BI108=ISBLANK(""),"-",'Payer Participation Data'!BI108)</f>
        <v>-</v>
      </c>
      <c r="X208" s="115" t="str">
        <f>IF('Payer Participation Data'!BL108=ISBLANK(""),"-",'Payer Participation Data'!BL108)</f>
        <v>-</v>
      </c>
    </row>
    <row r="209" spans="2:24" x14ac:dyDescent="0.35">
      <c r="B209" s="257" t="str">
        <f>IF(ISBLANK('Payer Participation Data'!B109),"-",'Payer Participation Data'!B109)</f>
        <v>-</v>
      </c>
      <c r="C209" s="161" t="str">
        <f>IF(ISBLANK('Payer Participation Data'!C109),"-",'Payer Participation Data'!C109)</f>
        <v>-</v>
      </c>
      <c r="D209" s="258" t="str">
        <f>IF(ISBLANK('Payer Participation Data'!D109),"-",'Payer Participation Data'!D109)</f>
        <v>-</v>
      </c>
      <c r="E209" s="115" t="str">
        <f>IF('Payer Participation Data'!G109=ISBLANK(""),"-",'Payer Participation Data'!G109)</f>
        <v>-</v>
      </c>
      <c r="F209" s="115" t="str">
        <f>IF('Payer Participation Data'!J109=ISBLANK(""),"-",'Payer Participation Data'!J109)</f>
        <v>-</v>
      </c>
      <c r="G209" s="115" t="str">
        <f>IF('Payer Participation Data'!M109=ISBLANK(""),"-",'Payer Participation Data'!M109)</f>
        <v>-</v>
      </c>
      <c r="H209" s="115" t="str">
        <f>IF('Payer Participation Data'!P109=ISBLANK(""),"-",'Payer Participation Data'!P109)</f>
        <v>-</v>
      </c>
      <c r="I209" s="115" t="str">
        <f>IF('Payer Participation Data'!S109=ISBLANK(""),"-",'Payer Participation Data'!S109)</f>
        <v>-</v>
      </c>
      <c r="J209" s="115" t="str">
        <f>IF('Payer Participation Data'!V109=ISBLANK(""),"-",'Payer Participation Data'!V109)</f>
        <v>-</v>
      </c>
      <c r="K209" s="115" t="str">
        <f>IF('Payer Participation Data'!Y109=ISBLANK(""),"-",'Payer Participation Data'!Y109)</f>
        <v>-</v>
      </c>
      <c r="L209" s="115" t="str">
        <f>IF('Payer Participation Data'!AB109=ISBLANK(""),"-",'Payer Participation Data'!AB109)</f>
        <v>-</v>
      </c>
      <c r="M209" s="115" t="str">
        <f>IF('Payer Participation Data'!AE109=ISBLANK(""),"-",'Payer Participation Data'!AE109)</f>
        <v>-</v>
      </c>
      <c r="N209" s="115" t="str">
        <f>IF('Payer Participation Data'!AH109=ISBLANK(""),"-",'Payer Participation Data'!AH109)</f>
        <v>-</v>
      </c>
      <c r="O209" s="115" t="str">
        <f>IF('Payer Participation Data'!AK109=ISBLANK(""),"-",'Payer Participation Data'!AK109)</f>
        <v>-</v>
      </c>
      <c r="P209" s="115" t="str">
        <f>IF('Payer Participation Data'!AN109=ISBLANK(""),"-",'Payer Participation Data'!AN109)</f>
        <v>-</v>
      </c>
      <c r="Q209" s="115" t="str">
        <f>IF('Payer Participation Data'!AQ109=ISBLANK(""),"-",'Payer Participation Data'!AQ109)</f>
        <v>-</v>
      </c>
      <c r="R209" s="115" t="str">
        <f>IF('Payer Participation Data'!AT109=ISBLANK(""),"-",'Payer Participation Data'!AT109)</f>
        <v>-</v>
      </c>
      <c r="S209" s="115" t="str">
        <f>IF('Payer Participation Data'!AW109=ISBLANK(""),"-",'Payer Participation Data'!AW109)</f>
        <v>-</v>
      </c>
      <c r="T209" s="115" t="str">
        <f>IF('Payer Participation Data'!AZ109=ISBLANK(""),"-",'Payer Participation Data'!AZ109)</f>
        <v>-</v>
      </c>
      <c r="U209" s="115" t="str">
        <f>IF('Payer Participation Data'!BC109=ISBLANK(""),"-",'Payer Participation Data'!BC109)</f>
        <v>-</v>
      </c>
      <c r="V209" s="115" t="str">
        <f>IF('Payer Participation Data'!BF109=ISBLANK(""),"-",'Payer Participation Data'!BF109)</f>
        <v>-</v>
      </c>
      <c r="W209" s="115" t="str">
        <f>IF('Payer Participation Data'!BI109=ISBLANK(""),"-",'Payer Participation Data'!BI109)</f>
        <v>-</v>
      </c>
      <c r="X209" s="115" t="str">
        <f>IF('Payer Participation Data'!BL109=ISBLANK(""),"-",'Payer Participation Data'!BL109)</f>
        <v>-</v>
      </c>
    </row>
  </sheetData>
  <sheetProtection sheet="1" objects="1" scenarios="1" sort="0" autoFilter="0" pivotTables="0"/>
  <autoFilter ref="B3:D54"/>
  <mergeCells count="18">
    <mergeCell ref="D108:D109"/>
    <mergeCell ref="U3:X3"/>
    <mergeCell ref="B2:X2"/>
    <mergeCell ref="B107:X107"/>
    <mergeCell ref="U108:X108"/>
    <mergeCell ref="B108:B109"/>
    <mergeCell ref="C108:C109"/>
    <mergeCell ref="I108:L108"/>
    <mergeCell ref="M108:P108"/>
    <mergeCell ref="Q108:T108"/>
    <mergeCell ref="E108:H108"/>
    <mergeCell ref="I3:L3"/>
    <mergeCell ref="M3:P3"/>
    <mergeCell ref="Q3:T3"/>
    <mergeCell ref="B3:B4"/>
    <mergeCell ref="C3:C4"/>
    <mergeCell ref="E3:H3"/>
    <mergeCell ref="D3:D4"/>
  </mergeCells>
  <conditionalFormatting sqref="E5:X5 E110:X209">
    <cfRule type="expression" dxfId="207" priority="3">
      <formula>$D5="Retired"</formula>
    </cfRule>
  </conditionalFormatting>
  <conditionalFormatting sqref="E6:X104">
    <cfRule type="expression" dxfId="206" priority="2">
      <formula>$D6="Retired"</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AF104"/>
  <sheetViews>
    <sheetView zoomScaleNormal="100" workbookViewId="0">
      <pane xSplit="3" ySplit="3" topLeftCell="D16" activePane="bottomRight" state="frozen"/>
      <selection pane="topRight" activeCell="D1" sqref="D1"/>
      <selection pane="bottomLeft" activeCell="A4" sqref="A4"/>
      <selection pane="bottomRight" activeCell="H28" sqref="H28"/>
    </sheetView>
  </sheetViews>
  <sheetFormatPr defaultColWidth="9.1796875" defaultRowHeight="14.5" outlineLevelRow="1" x14ac:dyDescent="0.35"/>
  <cols>
    <col min="1" max="1" width="4" style="23" customWidth="1"/>
    <col min="2" max="2" width="24" style="23" customWidth="1"/>
    <col min="3" max="3" width="24.81640625" style="23" customWidth="1"/>
    <col min="4" max="4" width="66.7265625" style="23" customWidth="1"/>
    <col min="5" max="5" width="13.26953125" style="23" customWidth="1"/>
    <col min="6" max="6" width="10.453125" style="23" customWidth="1"/>
    <col min="7" max="7" width="10.1796875" style="23" customWidth="1"/>
    <col min="8" max="8" width="18.81640625" style="23" customWidth="1"/>
    <col min="9" max="12" width="4.54296875" style="23" bestFit="1" customWidth="1"/>
    <col min="13" max="13" width="7.26953125" style="23" bestFit="1" customWidth="1"/>
    <col min="14" max="14" width="5.1796875" style="65" bestFit="1" customWidth="1"/>
    <col min="15" max="18" width="4.54296875" style="23" bestFit="1" customWidth="1"/>
    <col min="19" max="19" width="7.26953125" style="23" bestFit="1" customWidth="1"/>
    <col min="20" max="20" width="5.1796875" style="65" bestFit="1" customWidth="1"/>
    <col min="21" max="23" width="4.54296875" style="23" bestFit="1" customWidth="1"/>
    <col min="24" max="24" width="3.54296875" style="23" bestFit="1" customWidth="1"/>
    <col min="25" max="25" width="7.26953125" style="23" bestFit="1" customWidth="1"/>
    <col min="26" max="26" width="5.1796875" style="65" bestFit="1" customWidth="1"/>
    <col min="27" max="29" width="6.1796875" style="23" bestFit="1" customWidth="1"/>
    <col min="30" max="30" width="5.1796875" style="23" bestFit="1" customWidth="1"/>
    <col min="31" max="31" width="7.26953125" style="23" bestFit="1" customWidth="1"/>
    <col min="32" max="32" width="6.1796875" style="23" bestFit="1" customWidth="1"/>
    <col min="33" max="16384" width="9.1796875" style="23"/>
  </cols>
  <sheetData>
    <row r="1" spans="1:32" ht="15" thickBot="1" x14ac:dyDescent="0.4">
      <c r="N1" s="23"/>
      <c r="T1" s="23"/>
      <c r="Z1" s="23"/>
    </row>
    <row r="2" spans="1:32" s="24" customFormat="1" ht="30" customHeight="1" x14ac:dyDescent="0.35">
      <c r="A2" s="23"/>
      <c r="B2" s="454" t="s">
        <v>10</v>
      </c>
      <c r="C2" s="452" t="s">
        <v>50</v>
      </c>
      <c r="D2" s="456" t="s">
        <v>12</v>
      </c>
      <c r="E2" s="458" t="s">
        <v>127</v>
      </c>
      <c r="F2" s="458" t="s">
        <v>29</v>
      </c>
      <c r="G2" s="458" t="s">
        <v>130</v>
      </c>
      <c r="H2" s="91" t="s">
        <v>63</v>
      </c>
      <c r="I2" s="450" t="s">
        <v>66</v>
      </c>
      <c r="J2" s="450"/>
      <c r="K2" s="450"/>
      <c r="L2" s="450"/>
      <c r="M2" s="450"/>
      <c r="N2" s="456"/>
      <c r="O2" s="450" t="s">
        <v>67</v>
      </c>
      <c r="P2" s="450"/>
      <c r="Q2" s="450"/>
      <c r="R2" s="450"/>
      <c r="S2" s="450"/>
      <c r="T2" s="456"/>
      <c r="U2" s="450" t="s">
        <v>68</v>
      </c>
      <c r="V2" s="450"/>
      <c r="W2" s="450"/>
      <c r="X2" s="450"/>
      <c r="Y2" s="450"/>
      <c r="Z2" s="451"/>
      <c r="AA2" s="450" t="s">
        <v>125</v>
      </c>
      <c r="AB2" s="450"/>
      <c r="AC2" s="450"/>
      <c r="AD2" s="450"/>
      <c r="AE2" s="450"/>
      <c r="AF2" s="451"/>
    </row>
    <row r="3" spans="1:32" s="24" customFormat="1" x14ac:dyDescent="0.35">
      <c r="A3" s="23"/>
      <c r="B3" s="455"/>
      <c r="C3" s="453"/>
      <c r="D3" s="457"/>
      <c r="E3" s="459"/>
      <c r="F3" s="459"/>
      <c r="G3" s="459"/>
      <c r="H3" s="93" t="s">
        <v>64</v>
      </c>
      <c r="I3" s="96" t="s">
        <v>51</v>
      </c>
      <c r="J3" s="96" t="s">
        <v>52</v>
      </c>
      <c r="K3" s="96" t="s">
        <v>53</v>
      </c>
      <c r="L3" s="96" t="s">
        <v>54</v>
      </c>
      <c r="M3" s="94" t="s">
        <v>30</v>
      </c>
      <c r="N3" s="95" t="s">
        <v>65</v>
      </c>
      <c r="O3" s="97" t="s">
        <v>51</v>
      </c>
      <c r="P3" s="96" t="s">
        <v>52</v>
      </c>
      <c r="Q3" s="96" t="s">
        <v>53</v>
      </c>
      <c r="R3" s="96" t="s">
        <v>54</v>
      </c>
      <c r="S3" s="94" t="s">
        <v>30</v>
      </c>
      <c r="T3" s="95" t="s">
        <v>65</v>
      </c>
      <c r="U3" s="97" t="s">
        <v>51</v>
      </c>
      <c r="V3" s="96" t="s">
        <v>52</v>
      </c>
      <c r="W3" s="96" t="s">
        <v>53</v>
      </c>
      <c r="X3" s="96" t="s">
        <v>54</v>
      </c>
      <c r="Y3" s="94" t="s">
        <v>30</v>
      </c>
      <c r="Z3" s="95" t="s">
        <v>65</v>
      </c>
      <c r="AA3" s="97" t="s">
        <v>51</v>
      </c>
      <c r="AB3" s="96" t="s">
        <v>52</v>
      </c>
      <c r="AC3" s="96" t="s">
        <v>53</v>
      </c>
      <c r="AD3" s="96" t="s">
        <v>54</v>
      </c>
      <c r="AE3" s="94" t="s">
        <v>30</v>
      </c>
      <c r="AF3" s="95" t="s">
        <v>65</v>
      </c>
    </row>
    <row r="4" spans="1:32" ht="87" x14ac:dyDescent="0.35">
      <c r="B4" s="159" t="str">
        <f>IF(ISBLANK('Model Performance Data'!B8),"-",'Model Performance Data'!B8)</f>
        <v>Utilization</v>
      </c>
      <c r="C4" s="159" t="str">
        <f>IF(ISBLANK('Model Performance Data'!C8),"-",'Model Performance Data'!C8)</f>
        <v>Plan All-Cause Readmissions</v>
      </c>
      <c r="D4" s="160" t="str">
        <f>IF(ISBLANK('Model Performance Data'!G8),"-",'Model Performance Data'!G8)</f>
        <v>This measure summarizes acute readmissions for patients 18 years of age and older. Data are reported in the following categories:
1. Count of Index Hospital Stays (denominator)
2. Count of 30-Day Readmissions (numerator)
3. Average Adjusted Probability of Readmission</v>
      </c>
      <c r="E4" s="160" t="str">
        <f>IF(ISBLANK('Model Performance Data'!D8),"-",'Model Performance Data'!D8)</f>
        <v>Percentage</v>
      </c>
      <c r="F4" s="160" t="str">
        <f>IF(ISBLANK('Model Performance Data'!L8),"-",'Model Performance Data'!L8)</f>
        <v>Annual</v>
      </c>
      <c r="G4" s="160" t="str">
        <f>IF(ISBLANK('Model Performance Data'!E8),"-",'Model Performance Data'!E8)</f>
        <v>Active</v>
      </c>
      <c r="H4" s="143">
        <f>'Model Performance Data'!Q8</f>
        <v>0.18</v>
      </c>
      <c r="I4" s="143" t="str">
        <f>'Model Performance Data'!T8</f>
        <v>-</v>
      </c>
      <c r="J4" s="143" t="str">
        <f>'Model Performance Data'!W8</f>
        <v>-</v>
      </c>
      <c r="K4" s="143" t="str">
        <f>'Model Performance Data'!Z8</f>
        <v>-</v>
      </c>
      <c r="L4" s="143" t="str">
        <f>'Model Performance Data'!AC8</f>
        <v>-</v>
      </c>
      <c r="M4" s="144">
        <f>'Model Performance Data'!AR8</f>
        <v>0.17499999999999999</v>
      </c>
      <c r="N4" s="142">
        <f>'Model Performance Data'!AS8</f>
        <v>0.105</v>
      </c>
      <c r="O4" s="143" t="str">
        <f>'Model Performance Data'!AV8</f>
        <v>-</v>
      </c>
      <c r="P4" s="143" t="str">
        <f>'Model Performance Data'!AY8</f>
        <v>-</v>
      </c>
      <c r="Q4" s="143" t="str">
        <f>'Model Performance Data'!BB8</f>
        <v>-</v>
      </c>
      <c r="R4" s="143" t="str">
        <f>'Model Performance Data'!BE8</f>
        <v>-</v>
      </c>
      <c r="S4" s="144" t="str">
        <f>'Model Performance Data'!BT8</f>
        <v>-</v>
      </c>
      <c r="T4" s="142">
        <f>'Model Performance Data'!BU8</f>
        <v>0</v>
      </c>
      <c r="U4" s="143" t="str">
        <f>'Model Performance Data'!BX8</f>
        <v>-</v>
      </c>
      <c r="V4" s="143" t="str">
        <f>'Model Performance Data'!CA8</f>
        <v>-</v>
      </c>
      <c r="W4" s="143" t="str">
        <f>'Model Performance Data'!CD8</f>
        <v>-</v>
      </c>
      <c r="X4" s="143" t="str">
        <f>'Model Performance Data'!CG8</f>
        <v>-</v>
      </c>
      <c r="Y4" s="144" t="str">
        <f>'Model Performance Data'!CV8</f>
        <v>-</v>
      </c>
      <c r="Z4" s="142">
        <f>'Model Performance Data'!CW8</f>
        <v>0</v>
      </c>
      <c r="AA4" s="143" t="str">
        <f>'Model Performance Data'!CZ8</f>
        <v>-</v>
      </c>
      <c r="AB4" s="143" t="str">
        <f>'Model Performance Data'!DC8</f>
        <v>-</v>
      </c>
      <c r="AC4" s="143" t="str">
        <f>'Model Performance Data'!DF8</f>
        <v>-</v>
      </c>
      <c r="AD4" s="143" t="str">
        <f>'Model Performance Data'!DI8</f>
        <v>-</v>
      </c>
      <c r="AE4" s="144" t="str">
        <f>'Model Performance Data'!DX8</f>
        <v>-</v>
      </c>
      <c r="AF4" s="142">
        <f>'Model Performance Data'!DY8</f>
        <v>0</v>
      </c>
    </row>
    <row r="5" spans="1:32" ht="58" x14ac:dyDescent="0.35">
      <c r="B5" s="159" t="str">
        <f>IF(ISBLANK('Model Performance Data'!B9),"-",'Model Performance Data'!B9)</f>
        <v>Population Health</v>
      </c>
      <c r="C5" s="159" t="str">
        <f>IF(ISBLANK('Model Performance Data'!C9),"-",'Model Performance Data'!C9)</f>
        <v>Behavioral Health: % of Adults Reporting 14 or more days of Poor Mental Health</v>
      </c>
      <c r="D5" s="160" t="str">
        <f>IF(ISBLANK('Model Performance Data'!G9),"-",'Model Performance Data'!G9)</f>
        <v>Percentage of adults ages 18 and older who answer “14 or more days” in response to the question, “Now thinking about your mental health, which includes stress, depression, and problems with emotions, for how many days during the past 30 days was your mental health not good?”</v>
      </c>
      <c r="E5" s="160" t="str">
        <f>IF(ISBLANK('Model Performance Data'!D9),"-",'Model Performance Data'!D9)</f>
        <v>Percentage</v>
      </c>
      <c r="F5" s="160" t="str">
        <f>IF(ISBLANK('Model Performance Data'!L9),"-",'Model Performance Data'!L9)</f>
        <v>Annual</v>
      </c>
      <c r="G5" s="160" t="str">
        <f>IF(ISBLANK('Model Performance Data'!E9),"-",'Model Performance Data'!E9)</f>
        <v>Active</v>
      </c>
      <c r="H5" s="143">
        <f>'Model Performance Data'!Q9</f>
        <v>0.12</v>
      </c>
      <c r="I5" s="143" t="str">
        <f>'Model Performance Data'!T9</f>
        <v>-</v>
      </c>
      <c r="J5" s="143" t="str">
        <f>'Model Performance Data'!W9</f>
        <v>-</v>
      </c>
      <c r="K5" s="143" t="str">
        <f>'Model Performance Data'!Z9</f>
        <v>-</v>
      </c>
      <c r="L5" s="143" t="str">
        <f>'Model Performance Data'!AC9</f>
        <v>-</v>
      </c>
      <c r="M5" s="144">
        <f>'Model Performance Data'!AR9</f>
        <v>0.11169999999999999</v>
      </c>
      <c r="N5" s="142">
        <f>'Model Performance Data'!AS9</f>
        <v>0.108</v>
      </c>
      <c r="O5" s="143" t="str">
        <f>'Model Performance Data'!AV9</f>
        <v>-</v>
      </c>
      <c r="P5" s="143" t="str">
        <f>'Model Performance Data'!AY9</f>
        <v>-</v>
      </c>
      <c r="Q5" s="143" t="str">
        <f>'Model Performance Data'!BB9</f>
        <v>-</v>
      </c>
      <c r="R5" s="143" t="str">
        <f>'Model Performance Data'!BE9</f>
        <v>-</v>
      </c>
      <c r="S5" s="144" t="str">
        <f>'Model Performance Data'!BT9</f>
        <v>-</v>
      </c>
      <c r="T5" s="142">
        <f>'Model Performance Data'!BU9</f>
        <v>0</v>
      </c>
      <c r="U5" s="143" t="str">
        <f>'Model Performance Data'!BX9</f>
        <v>-</v>
      </c>
      <c r="V5" s="143" t="str">
        <f>'Model Performance Data'!CA9</f>
        <v>-</v>
      </c>
      <c r="W5" s="143" t="str">
        <f>'Model Performance Data'!CD9</f>
        <v>-</v>
      </c>
      <c r="X5" s="143" t="str">
        <f>'Model Performance Data'!CG9</f>
        <v>-</v>
      </c>
      <c r="Y5" s="144" t="str">
        <f>'Model Performance Data'!CV9</f>
        <v>-</v>
      </c>
      <c r="Z5" s="142">
        <f>'Model Performance Data'!CW9</f>
        <v>0</v>
      </c>
      <c r="AA5" s="143" t="str">
        <f>'Model Performance Data'!CZ9</f>
        <v>-</v>
      </c>
      <c r="AB5" s="143" t="str">
        <f>'Model Performance Data'!DC9</f>
        <v>-</v>
      </c>
      <c r="AC5" s="143" t="str">
        <f>'Model Performance Data'!DF9</f>
        <v>-</v>
      </c>
      <c r="AD5" s="143" t="str">
        <f>'Model Performance Data'!DI9</f>
        <v>-</v>
      </c>
      <c r="AE5" s="144" t="str">
        <f>'Model Performance Data'!DX9</f>
        <v>-</v>
      </c>
      <c r="AF5" s="142">
        <f>'Model Performance Data'!DY9</f>
        <v>0</v>
      </c>
    </row>
    <row r="6" spans="1:32" ht="43.5" x14ac:dyDescent="0.35">
      <c r="B6" s="159" t="str">
        <f>IF(ISBLANK('Model Performance Data'!B10),"-",'Model Performance Data'!B10)</f>
        <v>Utilization</v>
      </c>
      <c r="C6" s="159" t="str">
        <f>IF(ISBLANK('Model Performance Data'!C10),"-",'Model Performance Data'!C10)</f>
        <v>30 Day Psychiatric Inpatient Readmission</v>
      </c>
      <c r="D6" s="160" t="str">
        <f>IF(ISBLANK('Model Performance Data'!G10),"-",'Model Performance Data'!G10)</f>
        <v>For members 18 years of age and older, the number of acute inpatient psychiatric stays during the measurement year that were followed by an acute readmission for a psychiatric diagnosis within 30 days.</v>
      </c>
      <c r="E6" s="160" t="str">
        <f>IF(ISBLANK('Model Performance Data'!D10),"-",'Model Performance Data'!D10)</f>
        <v>Percentage</v>
      </c>
      <c r="F6" s="160" t="str">
        <f>IF(ISBLANK('Model Performance Data'!L10),"-",'Model Performance Data'!L10)</f>
        <v>Annual</v>
      </c>
      <c r="G6" s="160" t="str">
        <f>IF(ISBLANK('Model Performance Data'!E10),"-",'Model Performance Data'!E10)</f>
        <v>Active</v>
      </c>
      <c r="H6" s="143">
        <f>'Model Performance Data'!Q10</f>
        <v>0.13400000000000001</v>
      </c>
      <c r="I6" s="143" t="str">
        <f>'Model Performance Data'!T10</f>
        <v>-</v>
      </c>
      <c r="J6" s="143" t="str">
        <f>'Model Performance Data'!W10</f>
        <v>-</v>
      </c>
      <c r="K6" s="143" t="str">
        <f>'Model Performance Data'!Z10</f>
        <v>-</v>
      </c>
      <c r="L6" s="143" t="str">
        <f>'Model Performance Data'!AC10</f>
        <v>-</v>
      </c>
      <c r="M6" s="144">
        <f>'Model Performance Data'!AR10</f>
        <v>0.128</v>
      </c>
      <c r="N6" s="142">
        <f>'Model Performance Data'!AS10</f>
        <v>0.12060000000000001</v>
      </c>
      <c r="O6" s="143" t="str">
        <f>'Model Performance Data'!AV10</f>
        <v>-</v>
      </c>
      <c r="P6" s="143" t="str">
        <f>'Model Performance Data'!AY10</f>
        <v>-</v>
      </c>
      <c r="Q6" s="143" t="str">
        <f>'Model Performance Data'!BB10</f>
        <v>-</v>
      </c>
      <c r="R6" s="143" t="str">
        <f>'Model Performance Data'!BE10</f>
        <v>-</v>
      </c>
      <c r="S6" s="144" t="str">
        <f>'Model Performance Data'!BT10</f>
        <v>-</v>
      </c>
      <c r="T6" s="142">
        <f>'Model Performance Data'!BU10</f>
        <v>0</v>
      </c>
      <c r="U6" s="143" t="str">
        <f>'Model Performance Data'!BX10</f>
        <v>-</v>
      </c>
      <c r="V6" s="143" t="str">
        <f>'Model Performance Data'!CA10</f>
        <v>-</v>
      </c>
      <c r="W6" s="143" t="str">
        <f>'Model Performance Data'!CD10</f>
        <v>-</v>
      </c>
      <c r="X6" s="143" t="str">
        <f>'Model Performance Data'!CG10</f>
        <v>-</v>
      </c>
      <c r="Y6" s="144" t="str">
        <f>'Model Performance Data'!CV10</f>
        <v>-</v>
      </c>
      <c r="Z6" s="142">
        <f>'Model Performance Data'!CW10</f>
        <v>0</v>
      </c>
      <c r="AA6" s="143" t="str">
        <f>'Model Performance Data'!CZ10</f>
        <v>-</v>
      </c>
      <c r="AB6" s="143" t="str">
        <f>'Model Performance Data'!DC10</f>
        <v>-</v>
      </c>
      <c r="AC6" s="143" t="str">
        <f>'Model Performance Data'!DF10</f>
        <v>-</v>
      </c>
      <c r="AD6" s="143" t="str">
        <f>'Model Performance Data'!DI10</f>
        <v>-</v>
      </c>
      <c r="AE6" s="144" t="str">
        <f>'Model Performance Data'!DX10</f>
        <v>-</v>
      </c>
      <c r="AF6" s="142">
        <f>'Model Performance Data'!DY10</f>
        <v>0</v>
      </c>
    </row>
    <row r="7" spans="1:32" ht="29" x14ac:dyDescent="0.35">
      <c r="B7" s="159" t="str">
        <f>IF(ISBLANK('Model Performance Data'!B11),"-",'Model Performance Data'!B11)</f>
        <v>Utilization</v>
      </c>
      <c r="C7" s="159" t="str">
        <f>IF(ISBLANK('Model Performance Data'!C11),"-",'Model Performance Data'!C11)</f>
        <v>Potentially Avoidable ED Visits</v>
      </c>
      <c r="D7" s="160" t="str">
        <f>IF(ISBLANK('Model Performance Data'!G11),"-",'Model Performance Data'!G11)</f>
        <v>Avoidable emergency visits using the Medi-Cal Diagnosis list to identify potentially avoidable ED visits; considered very conservative measure.</v>
      </c>
      <c r="E7" s="160" t="str">
        <f>IF(ISBLANK('Model Performance Data'!D11),"-",'Model Performance Data'!D11)</f>
        <v>Percentage</v>
      </c>
      <c r="F7" s="160" t="str">
        <f>IF(ISBLANK('Model Performance Data'!L11),"-",'Model Performance Data'!L11)</f>
        <v>Annual</v>
      </c>
      <c r="G7" s="160" t="str">
        <f>IF(ISBLANK('Model Performance Data'!E11),"-",'Model Performance Data'!E11)</f>
        <v>Active</v>
      </c>
      <c r="H7" s="143">
        <f>'Model Performance Data'!Q11</f>
        <v>0.12</v>
      </c>
      <c r="I7" s="143" t="str">
        <f>'Model Performance Data'!T11</f>
        <v>-</v>
      </c>
      <c r="J7" s="143" t="str">
        <f>'Model Performance Data'!W11</f>
        <v>-</v>
      </c>
      <c r="K7" s="143" t="str">
        <f>'Model Performance Data'!Z11</f>
        <v>-</v>
      </c>
      <c r="L7" s="143" t="str">
        <f>'Model Performance Data'!AC11</f>
        <v>-</v>
      </c>
      <c r="M7" s="144">
        <f>'Model Performance Data'!AR11</f>
        <v>0.19</v>
      </c>
      <c r="N7" s="142">
        <f>'Model Performance Data'!AS11</f>
        <v>10.8</v>
      </c>
      <c r="O7" s="143" t="str">
        <f>'Model Performance Data'!AV11</f>
        <v>-</v>
      </c>
      <c r="P7" s="143" t="str">
        <f>'Model Performance Data'!AY11</f>
        <v>-</v>
      </c>
      <c r="Q7" s="143" t="str">
        <f>'Model Performance Data'!BB11</f>
        <v>-</v>
      </c>
      <c r="R7" s="143" t="str">
        <f>'Model Performance Data'!BE11</f>
        <v>-</v>
      </c>
      <c r="S7" s="144" t="str">
        <f>'Model Performance Data'!BT11</f>
        <v>-</v>
      </c>
      <c r="T7" s="142">
        <f>'Model Performance Data'!BU11</f>
        <v>0</v>
      </c>
      <c r="U7" s="143" t="str">
        <f>'Model Performance Data'!BX11</f>
        <v>-</v>
      </c>
      <c r="V7" s="143" t="str">
        <f>'Model Performance Data'!CA11</f>
        <v>-</v>
      </c>
      <c r="W7" s="143" t="str">
        <f>'Model Performance Data'!CD11</f>
        <v>-</v>
      </c>
      <c r="X7" s="143" t="str">
        <f>'Model Performance Data'!CG11</f>
        <v>-</v>
      </c>
      <c r="Y7" s="144" t="str">
        <f>'Model Performance Data'!CV11</f>
        <v>-</v>
      </c>
      <c r="Z7" s="142">
        <f>'Model Performance Data'!CW11</f>
        <v>0</v>
      </c>
      <c r="AA7" s="143" t="str">
        <f>'Model Performance Data'!CZ11</f>
        <v>-</v>
      </c>
      <c r="AB7" s="143" t="str">
        <f>'Model Performance Data'!DC11</f>
        <v>-</v>
      </c>
      <c r="AC7" s="143" t="str">
        <f>'Model Performance Data'!DF11</f>
        <v>-</v>
      </c>
      <c r="AD7" s="143" t="str">
        <f>'Model Performance Data'!DI11</f>
        <v>-</v>
      </c>
      <c r="AE7" s="144" t="str">
        <f>'Model Performance Data'!DX11</f>
        <v>-</v>
      </c>
      <c r="AF7" s="142">
        <f>'Model Performance Data'!DY11</f>
        <v>0</v>
      </c>
    </row>
    <row r="8" spans="1:32" ht="43.5" x14ac:dyDescent="0.35">
      <c r="B8" s="159" t="str">
        <f>IF(ISBLANK('Model Performance Data'!B12),"-",'Model Performance Data'!B12)</f>
        <v>Population Health</v>
      </c>
      <c r="C8" s="159" t="str">
        <f>IF(ISBLANK('Model Performance Data'!C12),"-",'Model Performance Data'!C12)</f>
        <v>Adult Access to Preventative/Ambulatory Health Services: Ages 20-44</v>
      </c>
      <c r="D8" s="160" t="str">
        <f>IF(ISBLANK('Model Performance Data'!G12),"-",'Model Performance Data'!G12)</f>
        <v>The percentage of members 20 to 44 years who had an ambulatory or preventive care visit.</v>
      </c>
      <c r="E8" s="160" t="str">
        <f>IF(ISBLANK('Model Performance Data'!D12),"-",'Model Performance Data'!D12)</f>
        <v>Percentage</v>
      </c>
      <c r="F8" s="160" t="str">
        <f>IF(ISBLANK('Model Performance Data'!L12),"-",'Model Performance Data'!L12)</f>
        <v>Annual</v>
      </c>
      <c r="G8" s="160" t="str">
        <f>IF(ISBLANK('Model Performance Data'!E12),"-",'Model Performance Data'!E12)</f>
        <v>Active</v>
      </c>
      <c r="H8" s="143">
        <f>'Model Performance Data'!Q12</f>
        <v>0.83</v>
      </c>
      <c r="I8" s="143" t="str">
        <f>'Model Performance Data'!T12</f>
        <v>-</v>
      </c>
      <c r="J8" s="143" t="str">
        <f>'Model Performance Data'!W12</f>
        <v>-</v>
      </c>
      <c r="K8" s="143" t="str">
        <f>'Model Performance Data'!Z12</f>
        <v>-</v>
      </c>
      <c r="L8" s="143" t="str">
        <f>'Model Performance Data'!AC12</f>
        <v>-</v>
      </c>
      <c r="M8" s="144">
        <f>'Model Performance Data'!AR12</f>
        <v>0.87</v>
      </c>
      <c r="N8" s="142">
        <f>'Model Performance Data'!AS12</f>
        <v>0.86040000000000005</v>
      </c>
      <c r="O8" s="143" t="str">
        <f>'Model Performance Data'!AV12</f>
        <v>-</v>
      </c>
      <c r="P8" s="143" t="str">
        <f>'Model Performance Data'!AY12</f>
        <v>-</v>
      </c>
      <c r="Q8" s="143" t="str">
        <f>'Model Performance Data'!BB12</f>
        <v>-</v>
      </c>
      <c r="R8" s="143" t="str">
        <f>'Model Performance Data'!BE12</f>
        <v>-</v>
      </c>
      <c r="S8" s="144" t="str">
        <f>'Model Performance Data'!BT12</f>
        <v>-</v>
      </c>
      <c r="T8" s="142">
        <f>'Model Performance Data'!BU12</f>
        <v>0</v>
      </c>
      <c r="U8" s="143" t="str">
        <f>'Model Performance Data'!BX12</f>
        <v>-</v>
      </c>
      <c r="V8" s="143" t="str">
        <f>'Model Performance Data'!CA12</f>
        <v>-</v>
      </c>
      <c r="W8" s="143" t="str">
        <f>'Model Performance Data'!CD12</f>
        <v>-</v>
      </c>
      <c r="X8" s="143" t="str">
        <f>'Model Performance Data'!CG12</f>
        <v>-</v>
      </c>
      <c r="Y8" s="144" t="str">
        <f>'Model Performance Data'!CV12</f>
        <v>-</v>
      </c>
      <c r="Z8" s="142">
        <f>'Model Performance Data'!CW12</f>
        <v>0</v>
      </c>
      <c r="AA8" s="143" t="str">
        <f>'Model Performance Data'!CZ12</f>
        <v>-</v>
      </c>
      <c r="AB8" s="143" t="str">
        <f>'Model Performance Data'!DC12</f>
        <v>-</v>
      </c>
      <c r="AC8" s="143" t="str">
        <f>'Model Performance Data'!DF12</f>
        <v>-</v>
      </c>
      <c r="AD8" s="143" t="str">
        <f>'Model Performance Data'!DI12</f>
        <v>-</v>
      </c>
      <c r="AE8" s="144" t="str">
        <f>'Model Performance Data'!DX12</f>
        <v>-</v>
      </c>
      <c r="AF8" s="142">
        <f>'Model Performance Data'!DY12</f>
        <v>0</v>
      </c>
    </row>
    <row r="9" spans="1:32" ht="43.5" x14ac:dyDescent="0.35">
      <c r="B9" s="159" t="str">
        <f>IF(ISBLANK('Model Performance Data'!B13),"-",'Model Performance Data'!B13)</f>
        <v>Population Health</v>
      </c>
      <c r="C9" s="159" t="str">
        <f>IF(ISBLANK('Model Performance Data'!C13),"-",'Model Performance Data'!C13)</f>
        <v>Adult Access to Preventative/Ambulatory Health Services: Ages 45-64</v>
      </c>
      <c r="D9" s="160" t="str">
        <f>IF(ISBLANK('Model Performance Data'!G13),"-",'Model Performance Data'!G13)</f>
        <v>The percentage of members 45 to 64 years who had an ambulatory or preventive care visit.</v>
      </c>
      <c r="E9" s="160" t="str">
        <f>IF(ISBLANK('Model Performance Data'!D13),"-",'Model Performance Data'!D13)</f>
        <v>Percentage</v>
      </c>
      <c r="F9" s="160" t="str">
        <f>IF(ISBLANK('Model Performance Data'!L13),"-",'Model Performance Data'!L13)</f>
        <v>Annual</v>
      </c>
      <c r="G9" s="160" t="str">
        <f>IF(ISBLANK('Model Performance Data'!E13),"-",'Model Performance Data'!E13)</f>
        <v>Active</v>
      </c>
      <c r="H9" s="143">
        <f>'Model Performance Data'!Q13</f>
        <v>0.85</v>
      </c>
      <c r="I9" s="143" t="str">
        <f>'Model Performance Data'!T13</f>
        <v>-</v>
      </c>
      <c r="J9" s="143" t="str">
        <f>'Model Performance Data'!W13</f>
        <v>-</v>
      </c>
      <c r="K9" s="143" t="str">
        <f>'Model Performance Data'!Z13</f>
        <v>-</v>
      </c>
      <c r="L9" s="143" t="str">
        <f>'Model Performance Data'!AC13</f>
        <v>-</v>
      </c>
      <c r="M9" s="144">
        <f>'Model Performance Data'!AR13</f>
        <v>0.75</v>
      </c>
      <c r="N9" s="142">
        <f>'Model Performance Data'!AS13</f>
        <v>0.92600000000000005</v>
      </c>
      <c r="O9" s="143" t="str">
        <f>'Model Performance Data'!AV13</f>
        <v>-</v>
      </c>
      <c r="P9" s="143" t="str">
        <f>'Model Performance Data'!AY13</f>
        <v>-</v>
      </c>
      <c r="Q9" s="143" t="str">
        <f>'Model Performance Data'!BB13</f>
        <v>-</v>
      </c>
      <c r="R9" s="143" t="str">
        <f>'Model Performance Data'!BE13</f>
        <v>-</v>
      </c>
      <c r="S9" s="144" t="str">
        <f>'Model Performance Data'!BT13</f>
        <v>-</v>
      </c>
      <c r="T9" s="142">
        <f>'Model Performance Data'!BU13</f>
        <v>0</v>
      </c>
      <c r="U9" s="143" t="str">
        <f>'Model Performance Data'!BX13</f>
        <v>-</v>
      </c>
      <c r="V9" s="143" t="str">
        <f>'Model Performance Data'!CA13</f>
        <v>-</v>
      </c>
      <c r="W9" s="143" t="str">
        <f>'Model Performance Data'!CD13</f>
        <v>-</v>
      </c>
      <c r="X9" s="143" t="str">
        <f>'Model Performance Data'!CG13</f>
        <v>-</v>
      </c>
      <c r="Y9" s="144" t="str">
        <f>'Model Performance Data'!CV13</f>
        <v>-</v>
      </c>
      <c r="Z9" s="142">
        <f>'Model Performance Data'!CW13</f>
        <v>0</v>
      </c>
      <c r="AA9" s="143" t="str">
        <f>'Model Performance Data'!CZ13</f>
        <v>-</v>
      </c>
      <c r="AB9" s="143" t="str">
        <f>'Model Performance Data'!DC13</f>
        <v>-</v>
      </c>
      <c r="AC9" s="143" t="str">
        <f>'Model Performance Data'!DF13</f>
        <v>-</v>
      </c>
      <c r="AD9" s="143" t="str">
        <f>'Model Performance Data'!DI13</f>
        <v>-</v>
      </c>
      <c r="AE9" s="144" t="str">
        <f>'Model Performance Data'!DX13</f>
        <v>-</v>
      </c>
      <c r="AF9" s="142">
        <f>'Model Performance Data'!DY13</f>
        <v>0</v>
      </c>
    </row>
    <row r="10" spans="1:32" ht="43.5" x14ac:dyDescent="0.35">
      <c r="B10" s="159" t="str">
        <f>IF(ISBLANK('Model Performance Data'!B14),"-",'Model Performance Data'!B14)</f>
        <v>Population Health</v>
      </c>
      <c r="C10" s="159" t="str">
        <f>IF(ISBLANK('Model Performance Data'!C14),"-",'Model Performance Data'!C14)</f>
        <v>Adult Access to Preventative/Ambulatory Health Services: Ages 65+</v>
      </c>
      <c r="D10" s="160" t="str">
        <f>IF(ISBLANK('Model Performance Data'!G14),"-",'Model Performance Data'!G14)</f>
        <v>The percentage of members 65 years and older who had an ambulatory or preventive care visit.</v>
      </c>
      <c r="E10" s="160" t="str">
        <f>IF(ISBLANK('Model Performance Data'!D14),"-",'Model Performance Data'!D14)</f>
        <v>Percentage</v>
      </c>
      <c r="F10" s="160" t="str">
        <f>IF(ISBLANK('Model Performance Data'!L14),"-",'Model Performance Data'!L14)</f>
        <v>Annual</v>
      </c>
      <c r="G10" s="160" t="str">
        <f>IF(ISBLANK('Model Performance Data'!E14),"-",'Model Performance Data'!E14)</f>
        <v>Active</v>
      </c>
      <c r="H10" s="143">
        <f>'Model Performance Data'!Q14</f>
        <v>0.83</v>
      </c>
      <c r="I10" s="143" t="str">
        <f>'Model Performance Data'!T14</f>
        <v>-</v>
      </c>
      <c r="J10" s="143" t="str">
        <f>'Model Performance Data'!W14</f>
        <v>-</v>
      </c>
      <c r="K10" s="143" t="str">
        <f>'Model Performance Data'!Z14</f>
        <v>-</v>
      </c>
      <c r="L10" s="143" t="str">
        <f>'Model Performance Data'!AC14</f>
        <v>-</v>
      </c>
      <c r="M10" s="144">
        <f>'Model Performance Data'!AR14</f>
        <v>0.84</v>
      </c>
      <c r="N10" s="142">
        <f>'Model Performance Data'!AS14</f>
        <v>0.94430000000000003</v>
      </c>
      <c r="O10" s="143" t="str">
        <f>'Model Performance Data'!AV14</f>
        <v>-</v>
      </c>
      <c r="P10" s="143" t="str">
        <f>'Model Performance Data'!AY14</f>
        <v>-</v>
      </c>
      <c r="Q10" s="143" t="str">
        <f>'Model Performance Data'!BB14</f>
        <v>-</v>
      </c>
      <c r="R10" s="143" t="str">
        <f>'Model Performance Data'!BE14</f>
        <v>-</v>
      </c>
      <c r="S10" s="144" t="str">
        <f>'Model Performance Data'!BT14</f>
        <v>-</v>
      </c>
      <c r="T10" s="142">
        <f>'Model Performance Data'!BU14</f>
        <v>0</v>
      </c>
      <c r="U10" s="143" t="str">
        <f>'Model Performance Data'!BX14</f>
        <v>-</v>
      </c>
      <c r="V10" s="143" t="str">
        <f>'Model Performance Data'!CA14</f>
        <v>-</v>
      </c>
      <c r="W10" s="143" t="str">
        <f>'Model Performance Data'!CD14</f>
        <v>-</v>
      </c>
      <c r="X10" s="143" t="str">
        <f>'Model Performance Data'!CG14</f>
        <v>-</v>
      </c>
      <c r="Y10" s="144" t="str">
        <f>'Model Performance Data'!CV14</f>
        <v>-</v>
      </c>
      <c r="Z10" s="142">
        <f>'Model Performance Data'!CW14</f>
        <v>0</v>
      </c>
      <c r="AA10" s="143" t="str">
        <f>'Model Performance Data'!CZ14</f>
        <v>-</v>
      </c>
      <c r="AB10" s="143" t="str">
        <f>'Model Performance Data'!DC14</f>
        <v>-</v>
      </c>
      <c r="AC10" s="143" t="str">
        <f>'Model Performance Data'!DF14</f>
        <v>-</v>
      </c>
      <c r="AD10" s="143" t="str">
        <f>'Model Performance Data'!DI14</f>
        <v>-</v>
      </c>
      <c r="AE10" s="144" t="str">
        <f>'Model Performance Data'!DX14</f>
        <v>-</v>
      </c>
      <c r="AF10" s="142">
        <f>'Model Performance Data'!DY14</f>
        <v>0</v>
      </c>
    </row>
    <row r="11" spans="1:32" ht="58" x14ac:dyDescent="0.35">
      <c r="B11" s="159" t="str">
        <f>IF(ISBLANK('Model Performance Data'!B15),"-",'Model Performance Data'!B15)</f>
        <v>Quality</v>
      </c>
      <c r="C11" s="159" t="str">
        <f>IF(ISBLANK('Model Performance Data'!C15),"-",'Model Performance Data'!C15)</f>
        <v>Child and Adolescents' Access to Primary Care Practitioners: Ages 12-24 months</v>
      </c>
      <c r="D11" s="160" t="str">
        <f>IF(ISBLANK('Model Performance Data'!G15),"-",'Model Performance Data'!G15)</f>
        <v xml:space="preserve">Children ages 12 to 24 months  who had a visit with a PCP during the measurement year
</v>
      </c>
      <c r="E11" s="160" t="str">
        <f>IF(ISBLANK('Model Performance Data'!D15),"-",'Model Performance Data'!D15)</f>
        <v>Percentage</v>
      </c>
      <c r="F11" s="160" t="str">
        <f>IF(ISBLANK('Model Performance Data'!L15),"-",'Model Performance Data'!L15)</f>
        <v>Annual</v>
      </c>
      <c r="G11" s="160" t="str">
        <f>IF(ISBLANK('Model Performance Data'!E15),"-",'Model Performance Data'!E15)</f>
        <v>Active</v>
      </c>
      <c r="H11" s="143">
        <f>'Model Performance Data'!Q15</f>
        <v>0.94</v>
      </c>
      <c r="I11" s="143" t="str">
        <f>'Model Performance Data'!T15</f>
        <v>-</v>
      </c>
      <c r="J11" s="143" t="str">
        <f>'Model Performance Data'!W15</f>
        <v>-</v>
      </c>
      <c r="K11" s="143" t="str">
        <f>'Model Performance Data'!Z15</f>
        <v>-</v>
      </c>
      <c r="L11" s="143" t="str">
        <f>'Model Performance Data'!AC15</f>
        <v>-</v>
      </c>
      <c r="M11" s="144">
        <f>'Model Performance Data'!AR15</f>
        <v>0.89</v>
      </c>
      <c r="N11" s="142">
        <f>'Model Performance Data'!AS15</f>
        <v>0.97850000000000004</v>
      </c>
      <c r="O11" s="143" t="str">
        <f>'Model Performance Data'!AV15</f>
        <v>-</v>
      </c>
      <c r="P11" s="143" t="str">
        <f>'Model Performance Data'!AY15</f>
        <v>-</v>
      </c>
      <c r="Q11" s="143" t="str">
        <f>'Model Performance Data'!BB15</f>
        <v>-</v>
      </c>
      <c r="R11" s="143" t="str">
        <f>'Model Performance Data'!BE15</f>
        <v>-</v>
      </c>
      <c r="S11" s="144" t="str">
        <f>'Model Performance Data'!BT15</f>
        <v>-</v>
      </c>
      <c r="T11" s="142">
        <f>'Model Performance Data'!BU15</f>
        <v>0</v>
      </c>
      <c r="U11" s="143" t="str">
        <f>'Model Performance Data'!BX15</f>
        <v>-</v>
      </c>
      <c r="V11" s="143" t="str">
        <f>'Model Performance Data'!CA15</f>
        <v>-</v>
      </c>
      <c r="W11" s="143" t="str">
        <f>'Model Performance Data'!CD15</f>
        <v>-</v>
      </c>
      <c r="X11" s="143" t="str">
        <f>'Model Performance Data'!CG15</f>
        <v>-</v>
      </c>
      <c r="Y11" s="144" t="str">
        <f>'Model Performance Data'!CV15</f>
        <v>-</v>
      </c>
      <c r="Z11" s="142">
        <f>'Model Performance Data'!CW15</f>
        <v>0</v>
      </c>
      <c r="AA11" s="143" t="str">
        <f>'Model Performance Data'!CZ15</f>
        <v>-</v>
      </c>
      <c r="AB11" s="143" t="str">
        <f>'Model Performance Data'!DC15</f>
        <v>-</v>
      </c>
      <c r="AC11" s="143" t="str">
        <f>'Model Performance Data'!DF15</f>
        <v>-</v>
      </c>
      <c r="AD11" s="143" t="str">
        <f>'Model Performance Data'!DI15</f>
        <v>-</v>
      </c>
      <c r="AE11" s="144" t="str">
        <f>'Model Performance Data'!DX15</f>
        <v>-</v>
      </c>
      <c r="AF11" s="142">
        <f>'Model Performance Data'!DY15</f>
        <v>0</v>
      </c>
    </row>
    <row r="12" spans="1:32" ht="58" x14ac:dyDescent="0.35">
      <c r="B12" s="159" t="str">
        <f>IF(ISBLANK('Model Performance Data'!B16),"-",'Model Performance Data'!B16)</f>
        <v>Quality</v>
      </c>
      <c r="C12" s="159" t="str">
        <f>IF(ISBLANK('Model Performance Data'!C16),"-",'Model Performance Data'!C16)</f>
        <v>Child and Adolescents' Access to Primary Care Practitioners :Ages 25 months-6 years</v>
      </c>
      <c r="D12" s="160" t="str">
        <f>IF(ISBLANK('Model Performance Data'!G16),"-",'Model Performance Data'!G16)</f>
        <v xml:space="preserve">Children ages  25 months to 6 years who had a visit with a PCP during the measurement year
</v>
      </c>
      <c r="E12" s="160" t="str">
        <f>IF(ISBLANK('Model Performance Data'!D16),"-",'Model Performance Data'!D16)</f>
        <v>Percentage</v>
      </c>
      <c r="F12" s="160" t="str">
        <f>IF(ISBLANK('Model Performance Data'!L16),"-",'Model Performance Data'!L16)</f>
        <v>Annual</v>
      </c>
      <c r="G12" s="160" t="str">
        <f>IF(ISBLANK('Model Performance Data'!E16),"-",'Model Performance Data'!E16)</f>
        <v>Active</v>
      </c>
      <c r="H12" s="143">
        <f>'Model Performance Data'!Q16</f>
        <v>0.81</v>
      </c>
      <c r="I12" s="143" t="str">
        <f>'Model Performance Data'!T16</f>
        <v>-</v>
      </c>
      <c r="J12" s="143" t="str">
        <f>'Model Performance Data'!W16</f>
        <v>-</v>
      </c>
      <c r="K12" s="143" t="str">
        <f>'Model Performance Data'!Z16</f>
        <v>-</v>
      </c>
      <c r="L12" s="143" t="str">
        <f>'Model Performance Data'!AC16</f>
        <v>-</v>
      </c>
      <c r="M12" s="144">
        <f>'Model Performance Data'!AR16</f>
        <v>0.75</v>
      </c>
      <c r="N12" s="142">
        <f>'Model Performance Data'!AS16</f>
        <v>0.93340000000000001</v>
      </c>
      <c r="O12" s="143" t="str">
        <f>'Model Performance Data'!AV16</f>
        <v>-</v>
      </c>
      <c r="P12" s="143" t="str">
        <f>'Model Performance Data'!AY16</f>
        <v>-</v>
      </c>
      <c r="Q12" s="143" t="str">
        <f>'Model Performance Data'!BB16</f>
        <v>-</v>
      </c>
      <c r="R12" s="143" t="str">
        <f>'Model Performance Data'!BE16</f>
        <v>-</v>
      </c>
      <c r="S12" s="144" t="str">
        <f>'Model Performance Data'!BT16</f>
        <v>-</v>
      </c>
      <c r="T12" s="142">
        <f>'Model Performance Data'!BU16</f>
        <v>0</v>
      </c>
      <c r="U12" s="143" t="str">
        <f>'Model Performance Data'!BX16</f>
        <v>-</v>
      </c>
      <c r="V12" s="143" t="str">
        <f>'Model Performance Data'!CA16</f>
        <v>-</v>
      </c>
      <c r="W12" s="143" t="str">
        <f>'Model Performance Data'!CD16</f>
        <v>-</v>
      </c>
      <c r="X12" s="143" t="str">
        <f>'Model Performance Data'!CG16</f>
        <v>-</v>
      </c>
      <c r="Y12" s="144" t="str">
        <f>'Model Performance Data'!CV16</f>
        <v>-</v>
      </c>
      <c r="Z12" s="142">
        <f>'Model Performance Data'!CW16</f>
        <v>0</v>
      </c>
      <c r="AA12" s="143" t="str">
        <f>'Model Performance Data'!CZ16</f>
        <v>-</v>
      </c>
      <c r="AB12" s="143" t="str">
        <f>'Model Performance Data'!DC16</f>
        <v>-</v>
      </c>
      <c r="AC12" s="143" t="str">
        <f>'Model Performance Data'!DF16</f>
        <v>-</v>
      </c>
      <c r="AD12" s="143" t="str">
        <f>'Model Performance Data'!DI16</f>
        <v>-</v>
      </c>
      <c r="AE12" s="144" t="str">
        <f>'Model Performance Data'!DX16</f>
        <v>-</v>
      </c>
      <c r="AF12" s="142">
        <f>'Model Performance Data'!DY16</f>
        <v>0</v>
      </c>
    </row>
    <row r="13" spans="1:32" ht="43.5" x14ac:dyDescent="0.35">
      <c r="B13" s="159" t="str">
        <f>IF(ISBLANK('Model Performance Data'!B17),"-",'Model Performance Data'!B17)</f>
        <v>Quality</v>
      </c>
      <c r="C13" s="159" t="str">
        <f>IF(ISBLANK('Model Performance Data'!C17),"-",'Model Performance Data'!C17)</f>
        <v>Child and Adolescents' Access to Primary Care Practitioners : Ages 7-11</v>
      </c>
      <c r="D13" s="160" t="str">
        <f>IF(ISBLANK('Model Performance Data'!G17),"-",'Model Performance Data'!G17)</f>
        <v>Children ages 7 to 11 years who had a visit with a PCP during the measurement year or the year prior to the measurement year</v>
      </c>
      <c r="E13" s="160" t="str">
        <f>IF(ISBLANK('Model Performance Data'!D17),"-",'Model Performance Data'!D17)</f>
        <v>Percentage</v>
      </c>
      <c r="F13" s="160" t="str">
        <f>IF(ISBLANK('Model Performance Data'!L17),"-",'Model Performance Data'!L17)</f>
        <v>Annual</v>
      </c>
      <c r="G13" s="160" t="str">
        <f>IF(ISBLANK('Model Performance Data'!E17),"-",'Model Performance Data'!E17)</f>
        <v>Active</v>
      </c>
      <c r="H13" s="143">
        <f>'Model Performance Data'!Q17</f>
        <v>0.84</v>
      </c>
      <c r="I13" s="143" t="str">
        <f>'Model Performance Data'!T17</f>
        <v>-</v>
      </c>
      <c r="J13" s="143" t="str">
        <f>'Model Performance Data'!W17</f>
        <v>-</v>
      </c>
      <c r="K13" s="143" t="str">
        <f>'Model Performance Data'!Z17</f>
        <v>-</v>
      </c>
      <c r="L13" s="143" t="str">
        <f>'Model Performance Data'!AC17</f>
        <v>-</v>
      </c>
      <c r="M13" s="144">
        <f>'Model Performance Data'!AR17</f>
        <v>0.86</v>
      </c>
      <c r="N13" s="142">
        <f>'Model Performance Data'!AS17</f>
        <v>0.96099999999999997</v>
      </c>
      <c r="O13" s="143" t="str">
        <f>'Model Performance Data'!AV17</f>
        <v>-</v>
      </c>
      <c r="P13" s="143" t="str">
        <f>'Model Performance Data'!AY17</f>
        <v>-</v>
      </c>
      <c r="Q13" s="143" t="str">
        <f>'Model Performance Data'!BB17</f>
        <v>-</v>
      </c>
      <c r="R13" s="143" t="str">
        <f>'Model Performance Data'!BE17</f>
        <v>-</v>
      </c>
      <c r="S13" s="144" t="str">
        <f>'Model Performance Data'!BT17</f>
        <v>-</v>
      </c>
      <c r="T13" s="142">
        <f>'Model Performance Data'!BU17</f>
        <v>0</v>
      </c>
      <c r="U13" s="143" t="str">
        <f>'Model Performance Data'!BX17</f>
        <v>-</v>
      </c>
      <c r="V13" s="143" t="str">
        <f>'Model Performance Data'!CA17</f>
        <v>-</v>
      </c>
      <c r="W13" s="143" t="str">
        <f>'Model Performance Data'!CD17</f>
        <v>-</v>
      </c>
      <c r="X13" s="143" t="str">
        <f>'Model Performance Data'!CG17</f>
        <v>-</v>
      </c>
      <c r="Y13" s="144" t="str">
        <f>'Model Performance Data'!CV17</f>
        <v>-</v>
      </c>
      <c r="Z13" s="142">
        <f>'Model Performance Data'!CW17</f>
        <v>0</v>
      </c>
      <c r="AA13" s="143" t="str">
        <f>'Model Performance Data'!CZ17</f>
        <v>-</v>
      </c>
      <c r="AB13" s="143" t="str">
        <f>'Model Performance Data'!DC17</f>
        <v>-</v>
      </c>
      <c r="AC13" s="143" t="str">
        <f>'Model Performance Data'!DF17</f>
        <v>-</v>
      </c>
      <c r="AD13" s="143" t="str">
        <f>'Model Performance Data'!DI17</f>
        <v>-</v>
      </c>
      <c r="AE13" s="144" t="str">
        <f>'Model Performance Data'!DX17</f>
        <v>-</v>
      </c>
      <c r="AF13" s="142">
        <f>'Model Performance Data'!DY17</f>
        <v>0</v>
      </c>
    </row>
    <row r="14" spans="1:32" ht="43.5" x14ac:dyDescent="0.35">
      <c r="B14" s="159" t="str">
        <f>IF(ISBLANK('Model Performance Data'!B18),"-",'Model Performance Data'!B18)</f>
        <v>Quality</v>
      </c>
      <c r="C14" s="159" t="str">
        <f>IF(ISBLANK('Model Performance Data'!C18),"-",'Model Performance Data'!C18)</f>
        <v>Child and Adolescents' Access to Primary Care Practitioners: Ages 12-19</v>
      </c>
      <c r="D14" s="160" t="str">
        <f>IF(ISBLANK('Model Performance Data'!G18),"-",'Model Performance Data'!G18)</f>
        <v>Adolescents ages 12 to 19 years who had a visit with a PCP during the measurement year or the year prior to the measurement year</v>
      </c>
      <c r="E14" s="160" t="str">
        <f>IF(ISBLANK('Model Performance Data'!D18),"-",'Model Performance Data'!D18)</f>
        <v>Percentage</v>
      </c>
      <c r="F14" s="160" t="str">
        <f>IF(ISBLANK('Model Performance Data'!L18),"-",'Model Performance Data'!L18)</f>
        <v>Annual</v>
      </c>
      <c r="G14" s="160" t="str">
        <f>IF(ISBLANK('Model Performance Data'!E18),"-",'Model Performance Data'!E18)</f>
        <v>Active</v>
      </c>
      <c r="H14" s="143">
        <f>'Model Performance Data'!Q18</f>
        <v>0.84</v>
      </c>
      <c r="I14" s="143" t="str">
        <f>'Model Performance Data'!T18</f>
        <v>-</v>
      </c>
      <c r="J14" s="143" t="str">
        <f>'Model Performance Data'!W18</f>
        <v>-</v>
      </c>
      <c r="K14" s="143" t="str">
        <f>'Model Performance Data'!Z18</f>
        <v>-</v>
      </c>
      <c r="L14" s="143" t="str">
        <f>'Model Performance Data'!AC18</f>
        <v>-</v>
      </c>
      <c r="M14" s="144">
        <f>'Model Performance Data'!AR18</f>
        <v>0.86</v>
      </c>
      <c r="N14" s="142">
        <f>'Model Performance Data'!AS18</f>
        <v>0.95730000000000004</v>
      </c>
      <c r="O14" s="143" t="str">
        <f>'Model Performance Data'!AV18</f>
        <v>-</v>
      </c>
      <c r="P14" s="143" t="str">
        <f>'Model Performance Data'!AY18</f>
        <v>-</v>
      </c>
      <c r="Q14" s="143" t="str">
        <f>'Model Performance Data'!BB18</f>
        <v>-</v>
      </c>
      <c r="R14" s="143" t="str">
        <f>'Model Performance Data'!BE18</f>
        <v>-</v>
      </c>
      <c r="S14" s="144" t="str">
        <f>'Model Performance Data'!BT18</f>
        <v>-</v>
      </c>
      <c r="T14" s="142">
        <f>'Model Performance Data'!BU18</f>
        <v>0</v>
      </c>
      <c r="U14" s="143" t="str">
        <f>'Model Performance Data'!BX18</f>
        <v>-</v>
      </c>
      <c r="V14" s="143" t="str">
        <f>'Model Performance Data'!CA18</f>
        <v>-</v>
      </c>
      <c r="W14" s="143" t="str">
        <f>'Model Performance Data'!CD18</f>
        <v>-</v>
      </c>
      <c r="X14" s="143" t="str">
        <f>'Model Performance Data'!CG18</f>
        <v>-</v>
      </c>
      <c r="Y14" s="144" t="str">
        <f>'Model Performance Data'!CV18</f>
        <v>-</v>
      </c>
      <c r="Z14" s="142">
        <f>'Model Performance Data'!CW18</f>
        <v>0</v>
      </c>
      <c r="AA14" s="143" t="str">
        <f>'Model Performance Data'!CZ18</f>
        <v>-</v>
      </c>
      <c r="AB14" s="143" t="str">
        <f>'Model Performance Data'!DC18</f>
        <v>-</v>
      </c>
      <c r="AC14" s="143" t="str">
        <f>'Model Performance Data'!DF18</f>
        <v>-</v>
      </c>
      <c r="AD14" s="143" t="str">
        <f>'Model Performance Data'!DI18</f>
        <v>-</v>
      </c>
      <c r="AE14" s="144" t="str">
        <f>'Model Performance Data'!DX18</f>
        <v>-</v>
      </c>
      <c r="AF14" s="142">
        <f>'Model Performance Data'!DY18</f>
        <v>0</v>
      </c>
    </row>
    <row r="15" spans="1:32" ht="43.5" x14ac:dyDescent="0.35">
      <c r="B15" s="159" t="str">
        <f>IF(ISBLANK('Model Performance Data'!B19),"-",'Model Performance Data'!B19)</f>
        <v>Population Health</v>
      </c>
      <c r="C15" s="159" t="str">
        <f>IF(ISBLANK('Model Performance Data'!C19),"-",'Model Performance Data'!C19)</f>
        <v>Diabetes Care: Hemoglobin A1c (HbA1c) Poor Control (&gt;9.0%)</v>
      </c>
      <c r="D15" s="160" t="str">
        <f>IF(ISBLANK('Model Performance Data'!G19),"-",'Model Performance Data'!G19)</f>
        <v>Percentage of members 18 to 75 years of age with diabetes (type 1 and type 2) who had HbA1c &gt; 9.0% during the measurement year. Requires clinical data; results only available at health plan level for starter set</v>
      </c>
      <c r="E15" s="160" t="str">
        <f>IF(ISBLANK('Model Performance Data'!D19),"-",'Model Performance Data'!D19)</f>
        <v>Percentage</v>
      </c>
      <c r="F15" s="160" t="str">
        <f>IF(ISBLANK('Model Performance Data'!L19),"-",'Model Performance Data'!L19)</f>
        <v>Annual</v>
      </c>
      <c r="G15" s="160" t="str">
        <f>IF(ISBLANK('Model Performance Data'!E19),"-",'Model Performance Data'!E19)</f>
        <v>Active</v>
      </c>
      <c r="H15" s="143">
        <f>'Model Performance Data'!Q19</f>
        <v>0.44</v>
      </c>
      <c r="I15" s="143" t="str">
        <f>'Model Performance Data'!T19</f>
        <v>-</v>
      </c>
      <c r="J15" s="143" t="str">
        <f>'Model Performance Data'!W19</f>
        <v>-</v>
      </c>
      <c r="K15" s="143" t="str">
        <f>'Model Performance Data'!Z19</f>
        <v>-</v>
      </c>
      <c r="L15" s="143" t="str">
        <f>'Model Performance Data'!AC19</f>
        <v>-</v>
      </c>
      <c r="M15" s="144">
        <f>'Model Performance Data'!AR19</f>
        <v>0.52</v>
      </c>
      <c r="N15" s="142">
        <f>'Model Performance Data'!AS19</f>
        <v>0.2923</v>
      </c>
      <c r="O15" s="143" t="str">
        <f>'Model Performance Data'!AV19</f>
        <v>-</v>
      </c>
      <c r="P15" s="143" t="str">
        <f>'Model Performance Data'!AY19</f>
        <v>-</v>
      </c>
      <c r="Q15" s="143" t="str">
        <f>'Model Performance Data'!BB19</f>
        <v>-</v>
      </c>
      <c r="R15" s="143" t="str">
        <f>'Model Performance Data'!BE19</f>
        <v>-</v>
      </c>
      <c r="S15" s="144" t="str">
        <f>'Model Performance Data'!BT19</f>
        <v>-</v>
      </c>
      <c r="T15" s="142">
        <f>'Model Performance Data'!BU19</f>
        <v>0</v>
      </c>
      <c r="U15" s="143" t="str">
        <f>'Model Performance Data'!BX19</f>
        <v>-</v>
      </c>
      <c r="V15" s="143" t="str">
        <f>'Model Performance Data'!CA19</f>
        <v>-</v>
      </c>
      <c r="W15" s="143" t="str">
        <f>'Model Performance Data'!CD19</f>
        <v>-</v>
      </c>
      <c r="X15" s="143" t="str">
        <f>'Model Performance Data'!CG19</f>
        <v>-</v>
      </c>
      <c r="Y15" s="144" t="str">
        <f>'Model Performance Data'!CV19</f>
        <v>-</v>
      </c>
      <c r="Z15" s="142">
        <f>'Model Performance Data'!CW19</f>
        <v>0</v>
      </c>
      <c r="AA15" s="143" t="str">
        <f>'Model Performance Data'!CZ19</f>
        <v>-</v>
      </c>
      <c r="AB15" s="143" t="str">
        <f>'Model Performance Data'!DC19</f>
        <v>-</v>
      </c>
      <c r="AC15" s="143" t="str">
        <f>'Model Performance Data'!DF19</f>
        <v>-</v>
      </c>
      <c r="AD15" s="143" t="str">
        <f>'Model Performance Data'!DI19</f>
        <v>-</v>
      </c>
      <c r="AE15" s="144" t="str">
        <f>'Model Performance Data'!DX19</f>
        <v>-</v>
      </c>
      <c r="AF15" s="142">
        <f>'Model Performance Data'!DY19</f>
        <v>0</v>
      </c>
    </row>
    <row r="16" spans="1:32" ht="29" x14ac:dyDescent="0.35">
      <c r="B16" s="159" t="str">
        <f>IF(ISBLANK('Model Performance Data'!B20),"-",'Model Performance Data'!B20)</f>
        <v>Population Health</v>
      </c>
      <c r="C16" s="159" t="str">
        <f>IF(ISBLANK('Model Performance Data'!C20),"-",'Model Performance Data'!C20)</f>
        <v>Childhood Immunization Status</v>
      </c>
      <c r="D16" s="160" t="str">
        <f>IF(ISBLANK('Model Performance Data'!G20),"-",'Model Performance Data'!G20)</f>
        <v>Percentage of children that turned 2 years old during the measurement year and had specific vaccines by their second birthday</v>
      </c>
      <c r="E16" s="160" t="str">
        <f>IF(ISBLANK('Model Performance Data'!D20),"-",'Model Performance Data'!D20)</f>
        <v>Percentage</v>
      </c>
      <c r="F16" s="160" t="str">
        <f>IF(ISBLANK('Model Performance Data'!L20),"-",'Model Performance Data'!L20)</f>
        <v>Annual</v>
      </c>
      <c r="G16" s="160" t="str">
        <f>IF(ISBLANK('Model Performance Data'!E20),"-",'Model Performance Data'!E20)</f>
        <v>Active</v>
      </c>
      <c r="H16" s="143">
        <f>'Model Performance Data'!Q20</f>
        <v>0.33</v>
      </c>
      <c r="I16" s="143" t="str">
        <f>'Model Performance Data'!T20</f>
        <v>-</v>
      </c>
      <c r="J16" s="143" t="str">
        <f>'Model Performance Data'!W20</f>
        <v>-</v>
      </c>
      <c r="K16" s="143" t="str">
        <f>'Model Performance Data'!Z20</f>
        <v>-</v>
      </c>
      <c r="L16" s="143" t="str">
        <f>'Model Performance Data'!AC20</f>
        <v>-</v>
      </c>
      <c r="M16" s="144">
        <f>'Model Performance Data'!AR20</f>
        <v>0.12</v>
      </c>
      <c r="N16" s="142">
        <f>'Model Performance Data'!AS20</f>
        <v>0.4647</v>
      </c>
      <c r="O16" s="143" t="str">
        <f>'Model Performance Data'!AV20</f>
        <v>-</v>
      </c>
      <c r="P16" s="143" t="str">
        <f>'Model Performance Data'!AY20</f>
        <v>-</v>
      </c>
      <c r="Q16" s="143" t="str">
        <f>'Model Performance Data'!BB20</f>
        <v>-</v>
      </c>
      <c r="R16" s="143" t="str">
        <f>'Model Performance Data'!BE20</f>
        <v>-</v>
      </c>
      <c r="S16" s="144" t="str">
        <f>'Model Performance Data'!BT20</f>
        <v>-</v>
      </c>
      <c r="T16" s="142">
        <f>'Model Performance Data'!BU20</f>
        <v>0</v>
      </c>
      <c r="U16" s="143" t="str">
        <f>'Model Performance Data'!BX20</f>
        <v>-</v>
      </c>
      <c r="V16" s="143" t="str">
        <f>'Model Performance Data'!CA20</f>
        <v>-</v>
      </c>
      <c r="W16" s="143" t="str">
        <f>'Model Performance Data'!CD20</f>
        <v>-</v>
      </c>
      <c r="X16" s="143" t="str">
        <f>'Model Performance Data'!CG20</f>
        <v>-</v>
      </c>
      <c r="Y16" s="144" t="str">
        <f>'Model Performance Data'!CV20</f>
        <v>-</v>
      </c>
      <c r="Z16" s="142">
        <f>'Model Performance Data'!CW20</f>
        <v>0</v>
      </c>
      <c r="AA16" s="143" t="str">
        <f>'Model Performance Data'!CZ20</f>
        <v>-</v>
      </c>
      <c r="AB16" s="143" t="str">
        <f>'Model Performance Data'!DC20</f>
        <v>-</v>
      </c>
      <c r="AC16" s="143" t="str">
        <f>'Model Performance Data'!DF20</f>
        <v>-</v>
      </c>
      <c r="AD16" s="143" t="str">
        <f>'Model Performance Data'!DI20</f>
        <v>-</v>
      </c>
      <c r="AE16" s="144" t="str">
        <f>'Model Performance Data'!DX20</f>
        <v>-</v>
      </c>
      <c r="AF16" s="142">
        <f>'Model Performance Data'!DY20</f>
        <v>0</v>
      </c>
    </row>
    <row r="17" spans="2:32" ht="58" x14ac:dyDescent="0.35">
      <c r="B17" s="159" t="str">
        <f>IF(ISBLANK('Model Performance Data'!B21),"-",'Model Performance Data'!B21)</f>
        <v>Quality</v>
      </c>
      <c r="C17" s="159" t="str">
        <f>IF(ISBLANK('Model Performance Data'!C21),"-",'Model Performance Data'!C21)</f>
        <v>Patient Experience Provider Communication (CGCAHPS)</v>
      </c>
      <c r="D17" s="160" t="str">
        <f>IF(ISBLANK('Model Performance Data'!G21),"-",'Model Performance Data'!G21)</f>
        <v>52-items survey instrument (CG-CAHPS) with 3 domain-level composites. Reporting on one composite measure in particular (Provider Communication, composite of 6 survey questions)) as it correlates with improved outcomes; Top Box scores to be reported</v>
      </c>
      <c r="E17" s="160" t="str">
        <f>IF(ISBLANK('Model Performance Data'!D21),"-",'Model Performance Data'!D21)</f>
        <v>Percentage</v>
      </c>
      <c r="F17" s="160" t="str">
        <f>IF(ISBLANK('Model Performance Data'!L21),"-",'Model Performance Data'!L21)</f>
        <v>Annual</v>
      </c>
      <c r="G17" s="160" t="str">
        <f>IF(ISBLANK('Model Performance Data'!E21),"-",'Model Performance Data'!E21)</f>
        <v>Active</v>
      </c>
      <c r="H17" s="143" t="e">
        <f>'Model Performance Data'!Q21</f>
        <v>#VALUE!</v>
      </c>
      <c r="I17" s="143" t="str">
        <f>'Model Performance Data'!T21</f>
        <v>-</v>
      </c>
      <c r="J17" s="143" t="str">
        <f>'Model Performance Data'!W21</f>
        <v>-</v>
      </c>
      <c r="K17" s="143" t="str">
        <f>'Model Performance Data'!Z21</f>
        <v>-</v>
      </c>
      <c r="L17" s="143" t="str">
        <f>'Model Performance Data'!AC21</f>
        <v>-</v>
      </c>
      <c r="M17" s="144">
        <f>'Model Performance Data'!AR21</f>
        <v>0.84699999999999998</v>
      </c>
      <c r="N17" s="142">
        <f>'Model Performance Data'!AS21</f>
        <v>0.93469999999999998</v>
      </c>
      <c r="O17" s="143" t="str">
        <f>'Model Performance Data'!AV21</f>
        <v>-</v>
      </c>
      <c r="P17" s="143" t="str">
        <f>'Model Performance Data'!AY21</f>
        <v>-</v>
      </c>
      <c r="Q17" s="143" t="str">
        <f>'Model Performance Data'!BB21</f>
        <v>-</v>
      </c>
      <c r="R17" s="143" t="str">
        <f>'Model Performance Data'!BE21</f>
        <v>-</v>
      </c>
      <c r="S17" s="144" t="str">
        <f>'Model Performance Data'!BT21</f>
        <v>-</v>
      </c>
      <c r="T17" s="142">
        <f>'Model Performance Data'!BU21</f>
        <v>0</v>
      </c>
      <c r="U17" s="143" t="str">
        <f>'Model Performance Data'!BX21</f>
        <v>-</v>
      </c>
      <c r="V17" s="143" t="str">
        <f>'Model Performance Data'!CA21</f>
        <v>-</v>
      </c>
      <c r="W17" s="143" t="str">
        <f>'Model Performance Data'!CD21</f>
        <v>-</v>
      </c>
      <c r="X17" s="143" t="str">
        <f>'Model Performance Data'!CG21</f>
        <v>-</v>
      </c>
      <c r="Y17" s="144" t="str">
        <f>'Model Performance Data'!CV21</f>
        <v>-</v>
      </c>
      <c r="Z17" s="142">
        <f>'Model Performance Data'!CW21</f>
        <v>0</v>
      </c>
      <c r="AA17" s="143" t="str">
        <f>'Model Performance Data'!CZ21</f>
        <v>-</v>
      </c>
      <c r="AB17" s="143" t="str">
        <f>'Model Performance Data'!DC21</f>
        <v>-</v>
      </c>
      <c r="AC17" s="143" t="str">
        <f>'Model Performance Data'!DF21</f>
        <v>-</v>
      </c>
      <c r="AD17" s="143" t="str">
        <f>'Model Performance Data'!DI21</f>
        <v>-</v>
      </c>
      <c r="AE17" s="144" t="str">
        <f>'Model Performance Data'!DX21</f>
        <v>-</v>
      </c>
      <c r="AF17" s="142">
        <f>'Model Performance Data'!DY21</f>
        <v>0</v>
      </c>
    </row>
    <row r="18" spans="2:32" ht="101.5" x14ac:dyDescent="0.35">
      <c r="B18" s="159" t="str">
        <f>IF(ISBLANK('Model Performance Data'!B22),"-",'Model Performance Data'!B22)</f>
        <v>Quality</v>
      </c>
      <c r="C18" s="159" t="str">
        <f>IF(ISBLANK('Model Performance Data'!C22),"-",'Model Performance Data'!C22)</f>
        <v>Child and Adolescents' Access to Primary Care Practitioners</v>
      </c>
      <c r="D18" s="160" t="str">
        <f>IF(ISBLANK('Model Performance Data'!G22),"-",'Model Performance Data'!G22)</f>
        <v>Percentage of children and adolescents ages 12months to 19 years
that had a visit with a PCP, including four separate percentages:
-Children ages 12 to 24 months and 25 months to 6 years who had a visit with a PCP during the measurement year
-Children ages 7 to 11 years and adolescents ages 12 to 19 years who had a visit with a PCP during the measurement year or the year prior to the measurement year</v>
      </c>
      <c r="E18" s="160" t="str">
        <f>IF(ISBLANK('Model Performance Data'!D22),"-",'Model Performance Data'!D22)</f>
        <v>Percentage</v>
      </c>
      <c r="F18" s="160" t="str">
        <f>IF(ISBLANK('Model Performance Data'!L22),"-",'Model Performance Data'!L22)</f>
        <v>Annual</v>
      </c>
      <c r="G18" s="160" t="str">
        <f>IF(ISBLANK('Model Performance Data'!E22),"-",'Model Performance Data'!E22)</f>
        <v>Retired</v>
      </c>
      <c r="H18" s="143" t="str">
        <f>'Model Performance Data'!Q22</f>
        <v>-</v>
      </c>
      <c r="I18" s="143" t="str">
        <f>'Model Performance Data'!T22</f>
        <v>-</v>
      </c>
      <c r="J18" s="143" t="str">
        <f>'Model Performance Data'!W22</f>
        <v>-</v>
      </c>
      <c r="K18" s="143" t="str">
        <f>'Model Performance Data'!Z22</f>
        <v>-</v>
      </c>
      <c r="L18" s="143" t="str">
        <f>'Model Performance Data'!AC22</f>
        <v>-</v>
      </c>
      <c r="M18" s="144" t="str">
        <f>'Model Performance Data'!AR22</f>
        <v>-</v>
      </c>
      <c r="N18" s="142">
        <f>'Model Performance Data'!AS22</f>
        <v>0</v>
      </c>
      <c r="O18" s="143" t="str">
        <f>'Model Performance Data'!AV22</f>
        <v>-</v>
      </c>
      <c r="P18" s="143" t="str">
        <f>'Model Performance Data'!AY22</f>
        <v>-</v>
      </c>
      <c r="Q18" s="143" t="str">
        <f>'Model Performance Data'!BB22</f>
        <v>-</v>
      </c>
      <c r="R18" s="143" t="str">
        <f>'Model Performance Data'!BE22</f>
        <v>-</v>
      </c>
      <c r="S18" s="144" t="str">
        <f>'Model Performance Data'!BT22</f>
        <v>-</v>
      </c>
      <c r="T18" s="142">
        <f>'Model Performance Data'!BU22</f>
        <v>0</v>
      </c>
      <c r="U18" s="143" t="str">
        <f>'Model Performance Data'!BX22</f>
        <v>-</v>
      </c>
      <c r="V18" s="143" t="str">
        <f>'Model Performance Data'!CA22</f>
        <v>-</v>
      </c>
      <c r="W18" s="143" t="str">
        <f>'Model Performance Data'!CD22</f>
        <v>-</v>
      </c>
      <c r="X18" s="143" t="str">
        <f>'Model Performance Data'!CG22</f>
        <v>-</v>
      </c>
      <c r="Y18" s="144" t="str">
        <f>'Model Performance Data'!CV22</f>
        <v>-</v>
      </c>
      <c r="Z18" s="142">
        <f>'Model Performance Data'!CW22</f>
        <v>0</v>
      </c>
      <c r="AA18" s="143" t="str">
        <f>'Model Performance Data'!CZ22</f>
        <v>-</v>
      </c>
      <c r="AB18" s="143" t="str">
        <f>'Model Performance Data'!DC22</f>
        <v>-</v>
      </c>
      <c r="AC18" s="143" t="str">
        <f>'Model Performance Data'!DF22</f>
        <v>-</v>
      </c>
      <c r="AD18" s="143" t="str">
        <f>'Model Performance Data'!DI22</f>
        <v>-</v>
      </c>
      <c r="AE18" s="144" t="str">
        <f>'Model Performance Data'!DX22</f>
        <v>-</v>
      </c>
      <c r="AF18" s="142">
        <f>'Model Performance Data'!DY22</f>
        <v>0</v>
      </c>
    </row>
    <row r="19" spans="2:32" ht="43.5" x14ac:dyDescent="0.35">
      <c r="B19" s="159" t="str">
        <f>IF(ISBLANK('Model Performance Data'!B23),"-",'Model Performance Data'!B23)</f>
        <v>Population Health</v>
      </c>
      <c r="C19" s="159" t="str">
        <f>IF(ISBLANK('Model Performance Data'!C23),"-",'Model Performance Data'!C23)</f>
        <v>Diabetes Care: Hemoglobin A1c (HbA1c) Poor Control (&gt;9.0%)</v>
      </c>
      <c r="D19" s="160" t="str">
        <f>IF(ISBLANK('Model Performance Data'!G23),"-",'Model Performance Data'!G23)</f>
        <v>Percentage of members 18 to 75 years of age with diabetes (type 1 and type 2) who had HbA1c &gt; 9.0% during the measurement year. Requires clinical data; results only available at health plan level for starter set</v>
      </c>
      <c r="E19" s="160" t="str">
        <f>IF(ISBLANK('Model Performance Data'!D23),"-",'Model Performance Data'!D23)</f>
        <v>Percentage</v>
      </c>
      <c r="F19" s="160" t="str">
        <f>IF(ISBLANK('Model Performance Data'!L23),"-",'Model Performance Data'!L23)</f>
        <v>Annual</v>
      </c>
      <c r="G19" s="160" t="str">
        <f>IF(ISBLANK('Model Performance Data'!E23),"-",'Model Performance Data'!E23)</f>
        <v>Retired</v>
      </c>
      <c r="H19" s="143">
        <f>'Model Performance Data'!Q23</f>
        <v>0.44</v>
      </c>
      <c r="I19" s="143" t="str">
        <f>'Model Performance Data'!T23</f>
        <v>-</v>
      </c>
      <c r="J19" s="143" t="str">
        <f>'Model Performance Data'!W23</f>
        <v>-</v>
      </c>
      <c r="K19" s="143" t="str">
        <f>'Model Performance Data'!Z23</f>
        <v>-</v>
      </c>
      <c r="L19" s="143" t="str">
        <f>'Model Performance Data'!AC23</f>
        <v>-</v>
      </c>
      <c r="M19" s="144">
        <f>'Model Performance Data'!AR23</f>
        <v>0.52</v>
      </c>
      <c r="N19" s="142">
        <f>'Model Performance Data'!AS23</f>
        <v>0</v>
      </c>
      <c r="O19" s="143" t="str">
        <f>'Model Performance Data'!AV23</f>
        <v>-</v>
      </c>
      <c r="P19" s="143" t="str">
        <f>'Model Performance Data'!AY23</f>
        <v>-</v>
      </c>
      <c r="Q19" s="143" t="str">
        <f>'Model Performance Data'!BB23</f>
        <v>-</v>
      </c>
      <c r="R19" s="143" t="str">
        <f>'Model Performance Data'!BE23</f>
        <v>-</v>
      </c>
      <c r="S19" s="144" t="str">
        <f>'Model Performance Data'!BT23</f>
        <v>-</v>
      </c>
      <c r="T19" s="142">
        <f>'Model Performance Data'!BU23</f>
        <v>0</v>
      </c>
      <c r="U19" s="143" t="str">
        <f>'Model Performance Data'!BX23</f>
        <v>-</v>
      </c>
      <c r="V19" s="143" t="str">
        <f>'Model Performance Data'!CA23</f>
        <v>-</v>
      </c>
      <c r="W19" s="143" t="str">
        <f>'Model Performance Data'!CD23</f>
        <v>-</v>
      </c>
      <c r="X19" s="143" t="str">
        <f>'Model Performance Data'!CG23</f>
        <v>-</v>
      </c>
      <c r="Y19" s="144" t="str">
        <f>'Model Performance Data'!CV23</f>
        <v>-</v>
      </c>
      <c r="Z19" s="142">
        <f>'Model Performance Data'!CW23</f>
        <v>0</v>
      </c>
      <c r="AA19" s="143" t="str">
        <f>'Model Performance Data'!CZ23</f>
        <v>-</v>
      </c>
      <c r="AB19" s="143" t="str">
        <f>'Model Performance Data'!DC23</f>
        <v>-</v>
      </c>
      <c r="AC19" s="143" t="str">
        <f>'Model Performance Data'!DF23</f>
        <v>-</v>
      </c>
      <c r="AD19" s="143" t="str">
        <f>'Model Performance Data'!DI23</f>
        <v>-</v>
      </c>
      <c r="AE19" s="144" t="str">
        <f>'Model Performance Data'!DX23</f>
        <v>-</v>
      </c>
      <c r="AF19" s="142">
        <f>'Model Performance Data'!DY23</f>
        <v>0</v>
      </c>
    </row>
    <row r="20" spans="2:32" ht="29" x14ac:dyDescent="0.35">
      <c r="B20" s="159" t="str">
        <f>IF(ISBLANK('Model Performance Data'!B24),"-",'Model Performance Data'!B24)</f>
        <v>Population Health</v>
      </c>
      <c r="C20" s="159" t="str">
        <f>IF(ISBLANK('Model Performance Data'!C24),"-",'Model Performance Data'!C24)</f>
        <v>Childhood Immunization Status</v>
      </c>
      <c r="D20" s="160" t="str">
        <f>IF(ISBLANK('Model Performance Data'!G24),"-",'Model Performance Data'!G24)</f>
        <v>Percentage of children that turned 2 years old during the measurement year and had specific vaccines by their second birthday</v>
      </c>
      <c r="E20" s="160" t="str">
        <f>IF(ISBLANK('Model Performance Data'!D24),"-",'Model Performance Data'!D24)</f>
        <v>Percentage</v>
      </c>
      <c r="F20" s="160" t="str">
        <f>IF(ISBLANK('Model Performance Data'!L24),"-",'Model Performance Data'!L24)</f>
        <v>Annual</v>
      </c>
      <c r="G20" s="160" t="str">
        <f>IF(ISBLANK('Model Performance Data'!E24),"-",'Model Performance Data'!E24)</f>
        <v>Retired</v>
      </c>
      <c r="H20" s="143">
        <f>'Model Performance Data'!Q24</f>
        <v>0.33</v>
      </c>
      <c r="I20" s="143" t="str">
        <f>'Model Performance Data'!T24</f>
        <v>-</v>
      </c>
      <c r="J20" s="143" t="str">
        <f>'Model Performance Data'!W24</f>
        <v>-</v>
      </c>
      <c r="K20" s="143" t="str">
        <f>'Model Performance Data'!Z24</f>
        <v>-</v>
      </c>
      <c r="L20" s="143" t="str">
        <f>'Model Performance Data'!AC24</f>
        <v>-</v>
      </c>
      <c r="M20" s="144">
        <f>'Model Performance Data'!AR24</f>
        <v>0.12</v>
      </c>
      <c r="N20" s="142">
        <f>'Model Performance Data'!AS24</f>
        <v>0</v>
      </c>
      <c r="O20" s="143" t="str">
        <f>'Model Performance Data'!AV24</f>
        <v>-</v>
      </c>
      <c r="P20" s="143" t="str">
        <f>'Model Performance Data'!AY24</f>
        <v>-</v>
      </c>
      <c r="Q20" s="143" t="str">
        <f>'Model Performance Data'!BB24</f>
        <v>-</v>
      </c>
      <c r="R20" s="143" t="str">
        <f>'Model Performance Data'!BE24</f>
        <v>-</v>
      </c>
      <c r="S20" s="144" t="str">
        <f>'Model Performance Data'!BT24</f>
        <v>-</v>
      </c>
      <c r="T20" s="142">
        <f>'Model Performance Data'!BU24</f>
        <v>0</v>
      </c>
      <c r="U20" s="143" t="str">
        <f>'Model Performance Data'!BX24</f>
        <v>-</v>
      </c>
      <c r="V20" s="143" t="str">
        <f>'Model Performance Data'!CA24</f>
        <v>-</v>
      </c>
      <c r="W20" s="143" t="str">
        <f>'Model Performance Data'!CD24</f>
        <v>-</v>
      </c>
      <c r="X20" s="143" t="str">
        <f>'Model Performance Data'!CG24</f>
        <v>-</v>
      </c>
      <c r="Y20" s="144" t="str">
        <f>'Model Performance Data'!CV24</f>
        <v>-</v>
      </c>
      <c r="Z20" s="142">
        <f>'Model Performance Data'!CW24</f>
        <v>0</v>
      </c>
      <c r="AA20" s="143" t="str">
        <f>'Model Performance Data'!CZ24</f>
        <v>-</v>
      </c>
      <c r="AB20" s="143" t="str">
        <f>'Model Performance Data'!DC24</f>
        <v>-</v>
      </c>
      <c r="AC20" s="143" t="str">
        <f>'Model Performance Data'!DF24</f>
        <v>-</v>
      </c>
      <c r="AD20" s="143" t="str">
        <f>'Model Performance Data'!DI24</f>
        <v>-</v>
      </c>
      <c r="AE20" s="144" t="str">
        <f>'Model Performance Data'!DX24</f>
        <v>-</v>
      </c>
      <c r="AF20" s="142">
        <f>'Model Performance Data'!DY24</f>
        <v>0</v>
      </c>
    </row>
    <row r="21" spans="2:32" ht="58" x14ac:dyDescent="0.35">
      <c r="B21" s="159" t="str">
        <f>IF(ISBLANK('Model Performance Data'!B25),"-",'Model Performance Data'!B25)</f>
        <v>Quality</v>
      </c>
      <c r="C21" s="159" t="str">
        <f>IF(ISBLANK('Model Performance Data'!C25),"-",'Model Performance Data'!C25)</f>
        <v>Patient Experience Provider Communication (CGCAHPS)</v>
      </c>
      <c r="D21" s="160" t="str">
        <f>IF(ISBLANK('Model Performance Data'!G25),"-",'Model Performance Data'!G25)</f>
        <v>52-items survey instrument (CG-CAHPS) with 3 domain-level composites. Reporting on one composite measure in particular (Provider Communication, composite of 6 survey questions)) as it correlates with improved outcomes; Top Box scores to be reported</v>
      </c>
      <c r="E21" s="160" t="str">
        <f>IF(ISBLANK('Model Performance Data'!D25),"-",'Model Performance Data'!D25)</f>
        <v>Percentage</v>
      </c>
      <c r="F21" s="160" t="str">
        <f>IF(ISBLANK('Model Performance Data'!L25),"-",'Model Performance Data'!L25)</f>
        <v>Annual</v>
      </c>
      <c r="G21" s="160" t="str">
        <f>IF(ISBLANK('Model Performance Data'!E25),"-",'Model Performance Data'!E25)</f>
        <v>Retired</v>
      </c>
      <c r="H21" s="143" t="str">
        <f>'Model Performance Data'!Q25</f>
        <v>-</v>
      </c>
      <c r="I21" s="143" t="str">
        <f>'Model Performance Data'!T25</f>
        <v>-</v>
      </c>
      <c r="J21" s="143" t="str">
        <f>'Model Performance Data'!W25</f>
        <v>-</v>
      </c>
      <c r="K21" s="143" t="str">
        <f>'Model Performance Data'!Z25</f>
        <v>-</v>
      </c>
      <c r="L21" s="143" t="str">
        <f>'Model Performance Data'!AC25</f>
        <v>-</v>
      </c>
      <c r="M21" s="144">
        <f>'Model Performance Data'!AR25</f>
        <v>0.83</v>
      </c>
      <c r="N21" s="142">
        <f>'Model Performance Data'!AS25</f>
        <v>0</v>
      </c>
      <c r="O21" s="143" t="str">
        <f>'Model Performance Data'!AV25</f>
        <v>-</v>
      </c>
      <c r="P21" s="143" t="str">
        <f>'Model Performance Data'!AY25</f>
        <v>-</v>
      </c>
      <c r="Q21" s="143" t="str">
        <f>'Model Performance Data'!BB25</f>
        <v>-</v>
      </c>
      <c r="R21" s="143" t="str">
        <f>'Model Performance Data'!BE25</f>
        <v>-</v>
      </c>
      <c r="S21" s="144" t="str">
        <f>'Model Performance Data'!BT25</f>
        <v>-</v>
      </c>
      <c r="T21" s="142">
        <f>'Model Performance Data'!BU25</f>
        <v>0</v>
      </c>
      <c r="U21" s="143" t="str">
        <f>'Model Performance Data'!BX25</f>
        <v>-</v>
      </c>
      <c r="V21" s="143" t="str">
        <f>'Model Performance Data'!CA25</f>
        <v>-</v>
      </c>
      <c r="W21" s="143" t="str">
        <f>'Model Performance Data'!CD25</f>
        <v>-</v>
      </c>
      <c r="X21" s="143" t="str">
        <f>'Model Performance Data'!CG25</f>
        <v>-</v>
      </c>
      <c r="Y21" s="144" t="str">
        <f>'Model Performance Data'!CV25</f>
        <v>-</v>
      </c>
      <c r="Z21" s="142">
        <f>'Model Performance Data'!CW25</f>
        <v>0</v>
      </c>
      <c r="AA21" s="143" t="str">
        <f>'Model Performance Data'!CZ25</f>
        <v>-</v>
      </c>
      <c r="AB21" s="143" t="str">
        <f>'Model Performance Data'!DC25</f>
        <v>-</v>
      </c>
      <c r="AC21" s="143" t="str">
        <f>'Model Performance Data'!DF25</f>
        <v>-</v>
      </c>
      <c r="AD21" s="143" t="str">
        <f>'Model Performance Data'!DI25</f>
        <v>-</v>
      </c>
      <c r="AE21" s="144" t="str">
        <f>'Model Performance Data'!DX25</f>
        <v>-</v>
      </c>
      <c r="AF21" s="142">
        <f>'Model Performance Data'!DY25</f>
        <v>0</v>
      </c>
    </row>
    <row r="22" spans="2:32" x14ac:dyDescent="0.35">
      <c r="B22" s="159" t="str">
        <f>IF(ISBLANK('Model Performance Data'!B69),"-",'Model Performance Data'!B69)</f>
        <v>-</v>
      </c>
      <c r="C22" s="159" t="str">
        <f>IF(ISBLANK('Model Performance Data'!C69),"-",'Model Performance Data'!C69)</f>
        <v>-</v>
      </c>
      <c r="D22" s="160" t="str">
        <f>IF(ISBLANK('Model Performance Data'!G69),"-",'Model Performance Data'!G69)</f>
        <v>-</v>
      </c>
      <c r="E22" s="160" t="str">
        <f>IF(ISBLANK('Model Performance Data'!D69),"-",'Model Performance Data'!D69)</f>
        <v>-</v>
      </c>
      <c r="F22" s="160" t="str">
        <f>IF(ISBLANK('Model Performance Data'!L69),"-",'Model Performance Data'!L69)</f>
        <v>-</v>
      </c>
      <c r="G22" s="160" t="str">
        <f>IF(ISBLANK('Model Performance Data'!E69),"-",'Model Performance Data'!E69)</f>
        <v>-</v>
      </c>
      <c r="H22" s="143" t="str">
        <f>'Model Performance Data'!Q69</f>
        <v>-</v>
      </c>
      <c r="I22" s="143" t="str">
        <f>'Model Performance Data'!T69</f>
        <v>-</v>
      </c>
      <c r="J22" s="143" t="str">
        <f>'Model Performance Data'!W69</f>
        <v>-</v>
      </c>
      <c r="K22" s="143" t="str">
        <f>'Model Performance Data'!Z69</f>
        <v>-</v>
      </c>
      <c r="L22" s="143" t="str">
        <f>'Model Performance Data'!AC69</f>
        <v>-</v>
      </c>
      <c r="M22" s="144" t="str">
        <f>'Model Performance Data'!AR69</f>
        <v>-</v>
      </c>
      <c r="N22" s="142">
        <f>'Model Performance Data'!AS69</f>
        <v>0</v>
      </c>
      <c r="O22" s="143" t="str">
        <f>'Model Performance Data'!AV69</f>
        <v>-</v>
      </c>
      <c r="P22" s="143" t="str">
        <f>'Model Performance Data'!AY69</f>
        <v>-</v>
      </c>
      <c r="Q22" s="143" t="str">
        <f>'Model Performance Data'!BB69</f>
        <v>-</v>
      </c>
      <c r="R22" s="143" t="str">
        <f>'Model Performance Data'!BE69</f>
        <v>-</v>
      </c>
      <c r="S22" s="144" t="str">
        <f>'Model Performance Data'!BT69</f>
        <v>-</v>
      </c>
      <c r="T22" s="142">
        <f>'Model Performance Data'!BU69</f>
        <v>0</v>
      </c>
      <c r="U22" s="143" t="str">
        <f>'Model Performance Data'!BX69</f>
        <v>-</v>
      </c>
      <c r="V22" s="143" t="str">
        <f>'Model Performance Data'!CA69</f>
        <v>-</v>
      </c>
      <c r="W22" s="143" t="str">
        <f>'Model Performance Data'!CD69</f>
        <v>-</v>
      </c>
      <c r="X22" s="143" t="str">
        <f>'Model Performance Data'!CG69</f>
        <v>-</v>
      </c>
      <c r="Y22" s="144" t="str">
        <f>'Model Performance Data'!CV69</f>
        <v>-</v>
      </c>
      <c r="Z22" s="142">
        <f>'Model Performance Data'!CW69</f>
        <v>0</v>
      </c>
      <c r="AA22" s="143" t="str">
        <f>'Model Performance Data'!CZ69</f>
        <v>-</v>
      </c>
      <c r="AB22" s="143" t="str">
        <f>'Model Performance Data'!DC69</f>
        <v>-</v>
      </c>
      <c r="AC22" s="143" t="str">
        <f>'Model Performance Data'!DF69</f>
        <v>-</v>
      </c>
      <c r="AD22" s="143" t="str">
        <f>'Model Performance Data'!DI69</f>
        <v>-</v>
      </c>
      <c r="AE22" s="144" t="str">
        <f>'Model Performance Data'!DX69</f>
        <v>-</v>
      </c>
      <c r="AF22" s="142">
        <f>'Model Performance Data'!DY69</f>
        <v>0</v>
      </c>
    </row>
    <row r="23" spans="2:32" ht="87" x14ac:dyDescent="0.35">
      <c r="B23" s="159" t="str">
        <f>IF(ISBLANK('Model Performance Data'!B26),"-",'Model Performance Data'!B26)</f>
        <v>Quality</v>
      </c>
      <c r="C23" s="159" t="str">
        <f>IF(ISBLANK('Model Performance Data'!C26),"-",'Model Performance Data'!C26)</f>
        <v>Patient Experience: Communication about Medications and Discharge Instructions (HCAHPS): Inpatient Medicines Explained</v>
      </c>
      <c r="D23" s="160" t="str">
        <f>IF(ISBLANK('Model Performance Data'!G26),"-",'Model Performance Data'!G26)</f>
        <v>27-items survey instrument with 7 domain-level composites. Reporting on two areas (Communication about Medicines and Discharge Information) as they relate specifically to improving care transitions and reducing hospital readmissions.</v>
      </c>
      <c r="E23" s="160" t="str">
        <f>IF(ISBLANK('Model Performance Data'!D26),"-",'Model Performance Data'!D26)</f>
        <v>Percentage</v>
      </c>
      <c r="F23" s="160" t="str">
        <f>IF(ISBLANK('Model Performance Data'!L26),"-",'Model Performance Data'!L26)</f>
        <v>Annual</v>
      </c>
      <c r="G23" s="160" t="str">
        <f>IF(ISBLANK('Model Performance Data'!E26),"-",'Model Performance Data'!E26)</f>
        <v>Retired</v>
      </c>
      <c r="H23" s="143">
        <f>'Model Performance Data'!Q26</f>
        <v>0.64</v>
      </c>
      <c r="I23" s="143" t="str">
        <f>'Model Performance Data'!T26</f>
        <v>-</v>
      </c>
      <c r="J23" s="143" t="str">
        <f>'Model Performance Data'!W26</f>
        <v>-</v>
      </c>
      <c r="K23" s="143" t="str">
        <f>'Model Performance Data'!Z26</f>
        <v>-</v>
      </c>
      <c r="L23" s="143" t="str">
        <f>'Model Performance Data'!AC26</f>
        <v>-</v>
      </c>
      <c r="M23" s="144">
        <f>'Model Performance Data'!AR26</f>
        <v>0.65</v>
      </c>
      <c r="N23" s="142">
        <f>'Model Performance Data'!AS26</f>
        <v>0</v>
      </c>
      <c r="O23" s="143" t="str">
        <f>'Model Performance Data'!AV26</f>
        <v>-</v>
      </c>
      <c r="P23" s="143" t="str">
        <f>'Model Performance Data'!AY26</f>
        <v>-</v>
      </c>
      <c r="Q23" s="143" t="str">
        <f>'Model Performance Data'!BB26</f>
        <v>-</v>
      </c>
      <c r="R23" s="143" t="str">
        <f>'Model Performance Data'!BE26</f>
        <v>-</v>
      </c>
      <c r="S23" s="144" t="str">
        <f>'Model Performance Data'!BT26</f>
        <v>-</v>
      </c>
      <c r="T23" s="142">
        <f>'Model Performance Data'!BU26</f>
        <v>0</v>
      </c>
      <c r="U23" s="143" t="str">
        <f>'Model Performance Data'!BX26</f>
        <v>-</v>
      </c>
      <c r="V23" s="143" t="str">
        <f>'Model Performance Data'!CA26</f>
        <v>-</v>
      </c>
      <c r="W23" s="143" t="str">
        <f>'Model Performance Data'!CD26</f>
        <v>-</v>
      </c>
      <c r="X23" s="143" t="str">
        <f>'Model Performance Data'!CG26</f>
        <v>-</v>
      </c>
      <c r="Y23" s="144" t="str">
        <f>'Model Performance Data'!CV26</f>
        <v>-</v>
      </c>
      <c r="Z23" s="142">
        <f>'Model Performance Data'!CW26</f>
        <v>0</v>
      </c>
      <c r="AA23" s="143" t="str">
        <f>'Model Performance Data'!CZ26</f>
        <v>-</v>
      </c>
      <c r="AB23" s="143" t="str">
        <f>'Model Performance Data'!DC26</f>
        <v>-</v>
      </c>
      <c r="AC23" s="143" t="str">
        <f>'Model Performance Data'!DF26</f>
        <v>-</v>
      </c>
      <c r="AD23" s="143" t="str">
        <f>'Model Performance Data'!DI26</f>
        <v>-</v>
      </c>
      <c r="AE23" s="144" t="str">
        <f>'Model Performance Data'!DX26</f>
        <v>-</v>
      </c>
      <c r="AF23" s="142">
        <f>'Model Performance Data'!DY26</f>
        <v>0</v>
      </c>
    </row>
    <row r="24" spans="2:32" x14ac:dyDescent="0.35">
      <c r="B24" s="159" t="str">
        <f>IF(ISBLANK('Model Performance Data'!B39),"-",'Model Performance Data'!B39)</f>
        <v>-</v>
      </c>
      <c r="C24" s="159" t="str">
        <f>IF(ISBLANK('Model Performance Data'!C39),"-",'Model Performance Data'!C39)</f>
        <v>-</v>
      </c>
      <c r="D24" s="160" t="str">
        <f>IF(ISBLANK('Model Performance Data'!G39),"-",'Model Performance Data'!G39)</f>
        <v>-</v>
      </c>
      <c r="E24" s="160" t="str">
        <f>IF(ISBLANK('Model Performance Data'!D39),"-",'Model Performance Data'!D39)</f>
        <v>-</v>
      </c>
      <c r="F24" s="160" t="str">
        <f>IF(ISBLANK('Model Performance Data'!L39),"-",'Model Performance Data'!L39)</f>
        <v>-</v>
      </c>
      <c r="G24" s="160" t="str">
        <f>IF(ISBLANK('Model Performance Data'!E39),"-",'Model Performance Data'!E39)</f>
        <v>-</v>
      </c>
      <c r="H24" s="143">
        <f>'Model Performance Data'!Q39</f>
        <v>0</v>
      </c>
      <c r="I24" s="143" t="str">
        <f>'Model Performance Data'!T39</f>
        <v>-</v>
      </c>
      <c r="J24" s="143" t="str">
        <f>'Model Performance Data'!W39</f>
        <v>-</v>
      </c>
      <c r="K24" s="143" t="str">
        <f>'Model Performance Data'!Z39</f>
        <v>-</v>
      </c>
      <c r="L24" s="143" t="str">
        <f>'Model Performance Data'!AC39</f>
        <v>-</v>
      </c>
      <c r="M24" s="144" t="str">
        <f>'Model Performance Data'!AR39</f>
        <v>-</v>
      </c>
      <c r="N24" s="142">
        <f>'Model Performance Data'!AS39</f>
        <v>0</v>
      </c>
      <c r="O24" s="143" t="str">
        <f>'Model Performance Data'!AV39</f>
        <v>-</v>
      </c>
      <c r="P24" s="143" t="str">
        <f>'Model Performance Data'!AY39</f>
        <v>-</v>
      </c>
      <c r="Q24" s="143" t="str">
        <f>'Model Performance Data'!BB39</f>
        <v>-</v>
      </c>
      <c r="R24" s="143" t="str">
        <f>'Model Performance Data'!BE39</f>
        <v>-</v>
      </c>
      <c r="S24" s="144" t="str">
        <f>'Model Performance Data'!BT39</f>
        <v>-</v>
      </c>
      <c r="T24" s="142">
        <f>'Model Performance Data'!BU39</f>
        <v>0</v>
      </c>
      <c r="U24" s="143" t="str">
        <f>'Model Performance Data'!BX39</f>
        <v>-</v>
      </c>
      <c r="V24" s="143" t="str">
        <f>'Model Performance Data'!CA39</f>
        <v>-</v>
      </c>
      <c r="W24" s="143" t="str">
        <f>'Model Performance Data'!CD39</f>
        <v>-</v>
      </c>
      <c r="X24" s="143" t="str">
        <f>'Model Performance Data'!CG39</f>
        <v>-</v>
      </c>
      <c r="Y24" s="144" t="str">
        <f>'Model Performance Data'!CV39</f>
        <v>-</v>
      </c>
      <c r="Z24" s="142">
        <f>'Model Performance Data'!CW39</f>
        <v>0</v>
      </c>
      <c r="AA24" s="143" t="str">
        <f>'Model Performance Data'!CZ39</f>
        <v>-</v>
      </c>
      <c r="AB24" s="143" t="str">
        <f>'Model Performance Data'!DC39</f>
        <v>-</v>
      </c>
      <c r="AC24" s="143" t="str">
        <f>'Model Performance Data'!DF39</f>
        <v>-</v>
      </c>
      <c r="AD24" s="143" t="str">
        <f>'Model Performance Data'!DI39</f>
        <v>-</v>
      </c>
      <c r="AE24" s="144" t="str">
        <f>'Model Performance Data'!DX39</f>
        <v>-</v>
      </c>
      <c r="AF24" s="142">
        <f>'Model Performance Data'!DY39</f>
        <v>0</v>
      </c>
    </row>
    <row r="25" spans="2:32" ht="58" x14ac:dyDescent="0.35">
      <c r="B25" s="159" t="str">
        <f>IF(ISBLANK('Model Performance Data'!B27),"-",'Model Performance Data'!B27)</f>
        <v>Quality</v>
      </c>
      <c r="C25" s="159" t="str">
        <f>IF(ISBLANK('Model Performance Data'!C27),"-",'Model Performance Data'!C27)</f>
        <v>Patient Experience: Communication about Medications and Discharge Instructions (HCAHPS)</v>
      </c>
      <c r="D25" s="160" t="str">
        <f>IF(ISBLANK('Model Performance Data'!G27),"-",'Model Performance Data'!G27)</f>
        <v>27-items survey instrument with 7 domain-level composites. Reporting on two areas (Communication about Medicines and Discharge Information) as they relate specifically to improving care transitions and reducing hospital readmissions.</v>
      </c>
      <c r="E25" s="160" t="str">
        <f>IF(ISBLANK('Model Performance Data'!D27),"-",'Model Performance Data'!D27)</f>
        <v>Percentage</v>
      </c>
      <c r="F25" s="160" t="str">
        <f>IF(ISBLANK('Model Performance Data'!L27),"-",'Model Performance Data'!L27)</f>
        <v>Annual</v>
      </c>
      <c r="G25" s="160" t="str">
        <f>IF(ISBLANK('Model Performance Data'!E27),"-",'Model Performance Data'!E27)</f>
        <v>Retired</v>
      </c>
      <c r="H25" s="143">
        <f>'Model Performance Data'!Q27</f>
        <v>0.87</v>
      </c>
      <c r="I25" s="143" t="str">
        <f>'Model Performance Data'!T27</f>
        <v>-</v>
      </c>
      <c r="J25" s="143" t="str">
        <f>'Model Performance Data'!W27</f>
        <v>-</v>
      </c>
      <c r="K25" s="143" t="str">
        <f>'Model Performance Data'!Z27</f>
        <v>-</v>
      </c>
      <c r="L25" s="143" t="str">
        <f>'Model Performance Data'!AC27</f>
        <v>-</v>
      </c>
      <c r="M25" s="144">
        <f>'Model Performance Data'!AR27</f>
        <v>0.88</v>
      </c>
      <c r="N25" s="142">
        <f>'Model Performance Data'!AS27</f>
        <v>0</v>
      </c>
      <c r="O25" s="143" t="str">
        <f>'Model Performance Data'!AV27</f>
        <v>-</v>
      </c>
      <c r="P25" s="143" t="str">
        <f>'Model Performance Data'!AY27</f>
        <v>-</v>
      </c>
      <c r="Q25" s="143" t="str">
        <f>'Model Performance Data'!BB27</f>
        <v>-</v>
      </c>
      <c r="R25" s="143" t="str">
        <f>'Model Performance Data'!BE27</f>
        <v>-</v>
      </c>
      <c r="S25" s="144" t="str">
        <f>'Model Performance Data'!BT27</f>
        <v>-</v>
      </c>
      <c r="T25" s="142">
        <f>'Model Performance Data'!BU27</f>
        <v>0</v>
      </c>
      <c r="U25" s="143" t="str">
        <f>'Model Performance Data'!BX27</f>
        <v>-</v>
      </c>
      <c r="V25" s="143" t="str">
        <f>'Model Performance Data'!CA27</f>
        <v>-</v>
      </c>
      <c r="W25" s="143" t="str">
        <f>'Model Performance Data'!CD27</f>
        <v>-</v>
      </c>
      <c r="X25" s="143" t="str">
        <f>'Model Performance Data'!CG27</f>
        <v>-</v>
      </c>
      <c r="Y25" s="144" t="str">
        <f>'Model Performance Data'!CV27</f>
        <v>-</v>
      </c>
      <c r="Z25" s="142">
        <f>'Model Performance Data'!CW27</f>
        <v>0</v>
      </c>
      <c r="AA25" s="143" t="str">
        <f>'Model Performance Data'!CZ27</f>
        <v>-</v>
      </c>
      <c r="AB25" s="143" t="str">
        <f>'Model Performance Data'!DC27</f>
        <v>-</v>
      </c>
      <c r="AC25" s="143" t="str">
        <f>'Model Performance Data'!DF27</f>
        <v>-</v>
      </c>
      <c r="AD25" s="143" t="str">
        <f>'Model Performance Data'!DI27</f>
        <v>-</v>
      </c>
      <c r="AE25" s="144" t="str">
        <f>'Model Performance Data'!DX27</f>
        <v>-</v>
      </c>
      <c r="AF25" s="142">
        <f>'Model Performance Data'!DY27</f>
        <v>0</v>
      </c>
    </row>
    <row r="26" spans="2:32" ht="29" x14ac:dyDescent="0.35">
      <c r="B26" s="159" t="str">
        <f>IF(ISBLANK('Model Performance Data'!B28),"-",'Model Performance Data'!B28)</f>
        <v>Population Health</v>
      </c>
      <c r="C26" s="159" t="str">
        <f>IF(ISBLANK('Model Performance Data'!C28),"-",'Model Performance Data'!C28)</f>
        <v>Well-Child Visits</v>
      </c>
      <c r="D26" s="160" t="str">
        <f>IF(ISBLANK('Model Performance Data'!G28),"-",'Model Performance Data'!G28)</f>
        <v>The percentage of children 3-6 years of age who had one or more well-child visits with a PCP during the measurement year.</v>
      </c>
      <c r="E26" s="160" t="str">
        <f>IF(ISBLANK('Model Performance Data'!D28),"-",'Model Performance Data'!D28)</f>
        <v>Percentage</v>
      </c>
      <c r="F26" s="160" t="str">
        <f>IF(ISBLANK('Model Performance Data'!L28),"-",'Model Performance Data'!L28)</f>
        <v>Annual</v>
      </c>
      <c r="G26" s="160" t="str">
        <f>IF(ISBLANK('Model Performance Data'!E28),"-",'Model Performance Data'!E28)</f>
        <v>Active</v>
      </c>
      <c r="H26" s="143">
        <f>'Model Performance Data'!Q28</f>
        <v>0.56999999999999995</v>
      </c>
      <c r="I26" s="143" t="str">
        <f>'Model Performance Data'!T28</f>
        <v>-</v>
      </c>
      <c r="J26" s="143" t="str">
        <f>'Model Performance Data'!W28</f>
        <v>-</v>
      </c>
      <c r="K26" s="143" t="str">
        <f>'Model Performance Data'!Z28</f>
        <v>-</v>
      </c>
      <c r="L26" s="143" t="str">
        <f>'Model Performance Data'!AC28</f>
        <v>-</v>
      </c>
      <c r="M26" s="144">
        <f>'Model Performance Data'!AR28</f>
        <v>0.57999999999999996</v>
      </c>
      <c r="N26" s="142">
        <f>'Model Performance Data'!AS28</f>
        <v>0.82969999999999999</v>
      </c>
      <c r="O26" s="143" t="str">
        <f>'Model Performance Data'!AV28</f>
        <v>-</v>
      </c>
      <c r="P26" s="143" t="str">
        <f>'Model Performance Data'!AY28</f>
        <v>-</v>
      </c>
      <c r="Q26" s="143" t="str">
        <f>'Model Performance Data'!BB28</f>
        <v>-</v>
      </c>
      <c r="R26" s="143" t="str">
        <f>'Model Performance Data'!BE28</f>
        <v>-</v>
      </c>
      <c r="S26" s="144" t="str">
        <f>'Model Performance Data'!BT28</f>
        <v>-</v>
      </c>
      <c r="T26" s="142">
        <f>'Model Performance Data'!BU28</f>
        <v>0</v>
      </c>
      <c r="U26" s="143" t="str">
        <f>'Model Performance Data'!BX28</f>
        <v>-</v>
      </c>
      <c r="V26" s="143" t="str">
        <f>'Model Performance Data'!CA28</f>
        <v>-</v>
      </c>
      <c r="W26" s="143" t="str">
        <f>'Model Performance Data'!CD28</f>
        <v>-</v>
      </c>
      <c r="X26" s="143" t="str">
        <f>'Model Performance Data'!CG28</f>
        <v>-</v>
      </c>
      <c r="Y26" s="144" t="str">
        <f>'Model Performance Data'!CV28</f>
        <v>-</v>
      </c>
      <c r="Z26" s="142">
        <f>'Model Performance Data'!CW28</f>
        <v>0</v>
      </c>
      <c r="AA26" s="143" t="str">
        <f>'Model Performance Data'!CZ28</f>
        <v>-</v>
      </c>
      <c r="AB26" s="143" t="str">
        <f>'Model Performance Data'!DC28</f>
        <v>-</v>
      </c>
      <c r="AC26" s="143" t="str">
        <f>'Model Performance Data'!DF28</f>
        <v>-</v>
      </c>
      <c r="AD26" s="143" t="str">
        <f>'Model Performance Data'!DI28</f>
        <v>-</v>
      </c>
      <c r="AE26" s="144" t="str">
        <f>'Model Performance Data'!DX28</f>
        <v>-</v>
      </c>
      <c r="AF26" s="142">
        <f>'Model Performance Data'!DY28</f>
        <v>0</v>
      </c>
    </row>
    <row r="27" spans="2:32" ht="58" x14ac:dyDescent="0.35">
      <c r="B27" s="159" t="str">
        <f>IF(ISBLANK('Model Performance Data'!B29),"-",'Model Performance Data'!B29)</f>
        <v>Cost</v>
      </c>
      <c r="C27" s="159" t="str">
        <f>IF(ISBLANK('Model Performance Data'!C29),"-",'Model Performance Data'!C29)</f>
        <v>Annual Per-Capita Health Care Spending Growth Relative to State GDP</v>
      </c>
      <c r="D27" s="160" t="str">
        <f>IF(ISBLANK('Model Performance Data'!G29),"-",'Model Performance Data'!G29)</f>
        <v>This measure contains information on annual state-purchased health care expenditures per Capita, including total Medicaid spending per enrollee and total Public Employee spending per enrollee, including growth relative to the Washington State GDP.</v>
      </c>
      <c r="E27" s="160" t="str">
        <f>IF(ISBLANK('Model Performance Data'!D29),"-",'Model Performance Data'!D29)</f>
        <v>Percentage</v>
      </c>
      <c r="F27" s="160" t="str">
        <f>IF(ISBLANK('Model Performance Data'!L29),"-",'Model Performance Data'!L29)</f>
        <v>Annual</v>
      </c>
      <c r="G27" s="160" t="str">
        <f>IF(ISBLANK('Model Performance Data'!E29),"-",'Model Performance Data'!E29)</f>
        <v>Active</v>
      </c>
      <c r="H27" s="143">
        <f>'Model Performance Data'!Q29</f>
        <v>4</v>
      </c>
      <c r="I27" s="143" t="str">
        <f>'Model Performance Data'!T29</f>
        <v>-</v>
      </c>
      <c r="J27" s="143" t="str">
        <f>'Model Performance Data'!W29</f>
        <v>-</v>
      </c>
      <c r="K27" s="143" t="str">
        <f>'Model Performance Data'!Z29</f>
        <v>-</v>
      </c>
      <c r="L27" s="143" t="str">
        <f>'Model Performance Data'!AC29</f>
        <v>-</v>
      </c>
      <c r="M27" s="144">
        <f>'Model Performance Data'!AR29</f>
        <v>5</v>
      </c>
      <c r="N27" s="142">
        <f>'Model Performance Data'!AS29</f>
        <v>3.6</v>
      </c>
      <c r="O27" s="143" t="str">
        <f>'Model Performance Data'!AV29</f>
        <v>-</v>
      </c>
      <c r="P27" s="143" t="str">
        <f>'Model Performance Data'!AY29</f>
        <v>-</v>
      </c>
      <c r="Q27" s="143" t="str">
        <f>'Model Performance Data'!BB29</f>
        <v>-</v>
      </c>
      <c r="R27" s="143" t="str">
        <f>'Model Performance Data'!BE29</f>
        <v>-</v>
      </c>
      <c r="S27" s="144" t="str">
        <f>'Model Performance Data'!BT29</f>
        <v>-</v>
      </c>
      <c r="T27" s="142">
        <f>'Model Performance Data'!BU29</f>
        <v>0</v>
      </c>
      <c r="U27" s="143" t="str">
        <f>'Model Performance Data'!BX29</f>
        <v>-</v>
      </c>
      <c r="V27" s="143" t="str">
        <f>'Model Performance Data'!CA29</f>
        <v>-</v>
      </c>
      <c r="W27" s="143" t="str">
        <f>'Model Performance Data'!CD29</f>
        <v>-</v>
      </c>
      <c r="X27" s="143" t="str">
        <f>'Model Performance Data'!CG29</f>
        <v>-</v>
      </c>
      <c r="Y27" s="144" t="str">
        <f>'Model Performance Data'!CV29</f>
        <v>-</v>
      </c>
      <c r="Z27" s="142">
        <f>'Model Performance Data'!CW29</f>
        <v>0</v>
      </c>
      <c r="AA27" s="143" t="str">
        <f>'Model Performance Data'!CZ29</f>
        <v>-</v>
      </c>
      <c r="AB27" s="143" t="str">
        <f>'Model Performance Data'!DC29</f>
        <v>-</v>
      </c>
      <c r="AC27" s="143" t="str">
        <f>'Model Performance Data'!DF29</f>
        <v>-</v>
      </c>
      <c r="AD27" s="143" t="str">
        <f>'Model Performance Data'!DI29</f>
        <v>-</v>
      </c>
      <c r="AE27" s="144" t="str">
        <f>'Model Performance Data'!DX29</f>
        <v>-</v>
      </c>
      <c r="AF27" s="142">
        <f>'Model Performance Data'!DY29</f>
        <v>0</v>
      </c>
    </row>
    <row r="28" spans="2:32" ht="72.5" x14ac:dyDescent="0.35">
      <c r="B28" s="159" t="str">
        <f>IF(ISBLANK('Model Performance Data'!B30),"-",'Model Performance Data'!B30)</f>
        <v>Cost</v>
      </c>
      <c r="C28" s="159" t="str">
        <f>IF(ISBLANK('Model Performance Data'!C30),"-",'Model Performance Data'!C30)</f>
        <v>Medicaid Spending Per Enrollee</v>
      </c>
      <c r="D28" s="160" t="str">
        <f>IF(ISBLANK('Model Performance Data'!G30),"-",'Model Performance Data'!G30)</f>
        <v>This measure contains information on Medicaid spending per enrollee and includes both state and federal Medicaid payments. This measure represents the average (mean) level of payments across all Medicaid enrollees, including those receiving full Medicaid benefits, during a calendar year, based on date of payment.</v>
      </c>
      <c r="E28" s="160" t="str">
        <f>IF(ISBLANK('Model Performance Data'!D30),"-",'Model Performance Data'!D30)</f>
        <v>Count</v>
      </c>
      <c r="F28" s="160" t="str">
        <f>IF(ISBLANK('Model Performance Data'!L30),"-",'Model Performance Data'!L30)</f>
        <v>Annual</v>
      </c>
      <c r="G28" s="160" t="str">
        <f>IF(ISBLANK('Model Performance Data'!E30),"-",'Model Performance Data'!E30)</f>
        <v>Active</v>
      </c>
      <c r="H28" s="143">
        <f>'Model Performance Data'!Q30</f>
        <v>5133</v>
      </c>
      <c r="I28" s="143" t="str">
        <f>'Model Performance Data'!T30</f>
        <v>-</v>
      </c>
      <c r="J28" s="143" t="str">
        <f>'Model Performance Data'!W30</f>
        <v>-</v>
      </c>
      <c r="K28" s="143" t="str">
        <f>'Model Performance Data'!Z30</f>
        <v>-</v>
      </c>
      <c r="L28" s="143" t="str">
        <f>'Model Performance Data'!AC30</f>
        <v>-</v>
      </c>
      <c r="M28" s="144">
        <f>'Model Performance Data'!AR30</f>
        <v>5524</v>
      </c>
      <c r="N28" s="142">
        <f>'Model Performance Data'!AS30</f>
        <v>5133</v>
      </c>
      <c r="O28" s="143" t="str">
        <f>'Model Performance Data'!AV30</f>
        <v>-</v>
      </c>
      <c r="P28" s="143" t="str">
        <f>'Model Performance Data'!AY30</f>
        <v>-</v>
      </c>
      <c r="Q28" s="143" t="str">
        <f>'Model Performance Data'!BB30</f>
        <v>-</v>
      </c>
      <c r="R28" s="143" t="str">
        <f>'Model Performance Data'!BE30</f>
        <v>-</v>
      </c>
      <c r="S28" s="144" t="str">
        <f>'Model Performance Data'!BT30</f>
        <v>-</v>
      </c>
      <c r="T28" s="142">
        <f>'Model Performance Data'!BU30</f>
        <v>0</v>
      </c>
      <c r="U28" s="143" t="str">
        <f>'Model Performance Data'!BX30</f>
        <v>-</v>
      </c>
      <c r="V28" s="143" t="str">
        <f>'Model Performance Data'!CA30</f>
        <v>-</v>
      </c>
      <c r="W28" s="143" t="str">
        <f>'Model Performance Data'!CD30</f>
        <v>-</v>
      </c>
      <c r="X28" s="143" t="str">
        <f>'Model Performance Data'!CG30</f>
        <v>-</v>
      </c>
      <c r="Y28" s="144" t="str">
        <f>'Model Performance Data'!CV30</f>
        <v>-</v>
      </c>
      <c r="Z28" s="142">
        <f>'Model Performance Data'!CW30</f>
        <v>0</v>
      </c>
      <c r="AA28" s="143" t="str">
        <f>'Model Performance Data'!CZ30</f>
        <v>-</v>
      </c>
      <c r="AB28" s="143" t="str">
        <f>'Model Performance Data'!DC30</f>
        <v>-</v>
      </c>
      <c r="AC28" s="143" t="str">
        <f>'Model Performance Data'!DF30</f>
        <v>-</v>
      </c>
      <c r="AD28" s="143" t="str">
        <f>'Model Performance Data'!DI30</f>
        <v>-</v>
      </c>
      <c r="AE28" s="144" t="str">
        <f>'Model Performance Data'!DX30</f>
        <v>-</v>
      </c>
      <c r="AF28" s="142">
        <f>'Model Performance Data'!DY30</f>
        <v>0</v>
      </c>
    </row>
    <row r="29" spans="2:32" x14ac:dyDescent="0.35">
      <c r="B29" s="159" t="str">
        <f>IF(ISBLANK('Model Performance Data'!B31),"-",'Model Performance Data'!B31)</f>
        <v>Population Health</v>
      </c>
      <c r="C29" s="159" t="str">
        <f>IF(ISBLANK('Model Performance Data'!C31),"-",'Model Performance Data'!C31)</f>
        <v>Timeliness of Prenatal Care</v>
      </c>
      <c r="D29" s="160" t="str">
        <f>IF(ISBLANK('Model Performance Data'!G31),"-",'Model Performance Data'!G31)</f>
        <v>Birth Certificates that indicate date of 1st prenatal visit</v>
      </c>
      <c r="E29" s="160" t="str">
        <f>IF(ISBLANK('Model Performance Data'!D31),"-",'Model Performance Data'!D31)</f>
        <v>Percentage</v>
      </c>
      <c r="F29" s="160" t="str">
        <f>IF(ISBLANK('Model Performance Data'!L31),"-",'Model Performance Data'!L31)</f>
        <v>Annual</v>
      </c>
      <c r="G29" s="160" t="str">
        <f>IF(ISBLANK('Model Performance Data'!E31),"-",'Model Performance Data'!E31)</f>
        <v>Active</v>
      </c>
      <c r="H29" s="143">
        <f>'Model Performance Data'!Q31</f>
        <v>0.97615894039735107</v>
      </c>
      <c r="I29" s="143" t="str">
        <f>'Model Performance Data'!T31</f>
        <v>-</v>
      </c>
      <c r="J29" s="143" t="str">
        <f>'Model Performance Data'!W31</f>
        <v>-</v>
      </c>
      <c r="K29" s="143" t="str">
        <f>'Model Performance Data'!Z31</f>
        <v>-</v>
      </c>
      <c r="L29" s="143" t="str">
        <f>'Model Performance Data'!AC31</f>
        <v>-</v>
      </c>
      <c r="M29" s="144">
        <f>'Model Performance Data'!AR31</f>
        <v>0.65200000000000002</v>
      </c>
      <c r="N29" s="142">
        <f>'Model Performance Data'!AS31</f>
        <v>0.82969999999999999</v>
      </c>
      <c r="O29" s="143" t="str">
        <f>'Model Performance Data'!AV31</f>
        <v>-</v>
      </c>
      <c r="P29" s="143" t="str">
        <f>'Model Performance Data'!AY31</f>
        <v>-</v>
      </c>
      <c r="Q29" s="143" t="str">
        <f>'Model Performance Data'!BB31</f>
        <v>-</v>
      </c>
      <c r="R29" s="143" t="str">
        <f>'Model Performance Data'!BE31</f>
        <v>-</v>
      </c>
      <c r="S29" s="144" t="str">
        <f>'Model Performance Data'!BT31</f>
        <v>-</v>
      </c>
      <c r="T29" s="142">
        <f>'Model Performance Data'!BU31</f>
        <v>0</v>
      </c>
      <c r="U29" s="143" t="str">
        <f>'Model Performance Data'!BX31</f>
        <v>-</v>
      </c>
      <c r="V29" s="143" t="str">
        <f>'Model Performance Data'!CA31</f>
        <v>-</v>
      </c>
      <c r="W29" s="143" t="str">
        <f>'Model Performance Data'!CD31</f>
        <v>-</v>
      </c>
      <c r="X29" s="143" t="str">
        <f>'Model Performance Data'!CG31</f>
        <v>-</v>
      </c>
      <c r="Y29" s="144" t="str">
        <f>'Model Performance Data'!CV31</f>
        <v>-</v>
      </c>
      <c r="Z29" s="142">
        <f>'Model Performance Data'!CW31</f>
        <v>0</v>
      </c>
      <c r="AA29" s="143" t="str">
        <f>'Model Performance Data'!CZ31</f>
        <v>-</v>
      </c>
      <c r="AB29" s="143" t="str">
        <f>'Model Performance Data'!DC31</f>
        <v>-</v>
      </c>
      <c r="AC29" s="143" t="str">
        <f>'Model Performance Data'!DF31</f>
        <v>-</v>
      </c>
      <c r="AD29" s="143" t="str">
        <f>'Model Performance Data'!DI31</f>
        <v>-</v>
      </c>
      <c r="AE29" s="144" t="str">
        <f>'Model Performance Data'!DX31</f>
        <v>-</v>
      </c>
      <c r="AF29" s="142">
        <f>'Model Performance Data'!DY31</f>
        <v>0</v>
      </c>
    </row>
    <row r="30" spans="2:32" ht="58" x14ac:dyDescent="0.35">
      <c r="B30" s="159" t="str">
        <f>IF(ISBLANK('Model Performance Data'!B32),"-",'Model Performance Data'!B32)</f>
        <v>Population Health</v>
      </c>
      <c r="C30" s="159" t="str">
        <f>IF(ISBLANK('Model Performance Data'!C32),"-",'Model Performance Data'!C32)</f>
        <v>Tobacco: % of Adults who smoke Cigarettes</v>
      </c>
      <c r="D30" s="160" t="str">
        <f>IF(ISBLANK('Model Performance Data'!G32),"-",'Model Performance Data'!G32)</f>
        <v>Numerator: # of adults ages 18 and older who answer “every day” or “some days” in response to the question, “Do you now smoke cigarettes every day, some days, or not at all?” Denominator: # of adults age 18 and older who answer this question.</v>
      </c>
      <c r="E30" s="160" t="str">
        <f>IF(ISBLANK('Model Performance Data'!D32),"-",'Model Performance Data'!D32)</f>
        <v>Percentage</v>
      </c>
      <c r="F30" s="160" t="str">
        <f>IF(ISBLANK('Model Performance Data'!L32),"-",'Model Performance Data'!L32)</f>
        <v>Annual</v>
      </c>
      <c r="G30" s="160" t="str">
        <f>IF(ISBLANK('Model Performance Data'!E32),"-",'Model Performance Data'!E32)</f>
        <v>Active</v>
      </c>
      <c r="H30" s="143">
        <f>'Model Performance Data'!Q32</f>
        <v>0.17</v>
      </c>
      <c r="I30" s="143" t="str">
        <f>'Model Performance Data'!T32</f>
        <v>-</v>
      </c>
      <c r="J30" s="143" t="str">
        <f>'Model Performance Data'!W32</f>
        <v>-</v>
      </c>
      <c r="K30" s="143" t="str">
        <f>'Model Performance Data'!Z32</f>
        <v>-</v>
      </c>
      <c r="L30" s="143" t="str">
        <f>'Model Performance Data'!AC32</f>
        <v>-</v>
      </c>
      <c r="M30" s="144">
        <f>'Model Performance Data'!AR32</f>
        <v>0.1522</v>
      </c>
      <c r="N30" s="142">
        <f>'Model Performance Data'!AS32</f>
        <v>0.15</v>
      </c>
      <c r="O30" s="143" t="str">
        <f>'Model Performance Data'!AV32</f>
        <v>-</v>
      </c>
      <c r="P30" s="143" t="str">
        <f>'Model Performance Data'!AY32</f>
        <v>-</v>
      </c>
      <c r="Q30" s="143" t="str">
        <f>'Model Performance Data'!BB32</f>
        <v>-</v>
      </c>
      <c r="R30" s="143" t="str">
        <f>'Model Performance Data'!BE32</f>
        <v>-</v>
      </c>
      <c r="S30" s="144" t="str">
        <f>'Model Performance Data'!BT32</f>
        <v>-</v>
      </c>
      <c r="T30" s="142">
        <f>'Model Performance Data'!BU32</f>
        <v>0</v>
      </c>
      <c r="U30" s="143" t="str">
        <f>'Model Performance Data'!BX32</f>
        <v>-</v>
      </c>
      <c r="V30" s="143" t="str">
        <f>'Model Performance Data'!CA32</f>
        <v>-</v>
      </c>
      <c r="W30" s="143" t="str">
        <f>'Model Performance Data'!CD32</f>
        <v>-</v>
      </c>
      <c r="X30" s="143" t="str">
        <f>'Model Performance Data'!CG32</f>
        <v>-</v>
      </c>
      <c r="Y30" s="144" t="str">
        <f>'Model Performance Data'!CV32</f>
        <v>-</v>
      </c>
      <c r="Z30" s="142">
        <f>'Model Performance Data'!CW32</f>
        <v>0</v>
      </c>
      <c r="AA30" s="143" t="str">
        <f>'Model Performance Data'!CZ32</f>
        <v>-</v>
      </c>
      <c r="AB30" s="143" t="str">
        <f>'Model Performance Data'!DC32</f>
        <v>-</v>
      </c>
      <c r="AC30" s="143" t="str">
        <f>'Model Performance Data'!DF32</f>
        <v>-</v>
      </c>
      <c r="AD30" s="143" t="str">
        <f>'Model Performance Data'!DI32</f>
        <v>-</v>
      </c>
      <c r="AE30" s="144" t="str">
        <f>'Model Performance Data'!DX32</f>
        <v>-</v>
      </c>
      <c r="AF30" s="142">
        <f>'Model Performance Data'!DY32</f>
        <v>0</v>
      </c>
    </row>
    <row r="31" spans="2:32" x14ac:dyDescent="0.35">
      <c r="B31" s="159" t="str">
        <f>IF(ISBLANK('Model Performance Data'!B33),"-",'Model Performance Data'!B33)</f>
        <v>Population Health</v>
      </c>
      <c r="C31" s="159" t="str">
        <f>IF(ISBLANK('Model Performance Data'!C33),"-",'Model Performance Data'!C33)</f>
        <v>Personal Care Provider</v>
      </c>
      <c r="D31" s="160" t="str">
        <f>IF(ISBLANK('Model Performance Data'!G33),"-",'Model Performance Data'!G33)</f>
        <v>WA residents who report they have a personal doctor or health care provider</v>
      </c>
      <c r="E31" s="160" t="str">
        <f>IF(ISBLANK('Model Performance Data'!D33),"-",'Model Performance Data'!D33)</f>
        <v>Percentage</v>
      </c>
      <c r="F31" s="160" t="str">
        <f>IF(ISBLANK('Model Performance Data'!L33),"-",'Model Performance Data'!L33)</f>
        <v>Annual</v>
      </c>
      <c r="G31" s="160" t="str">
        <f>IF(ISBLANK('Model Performance Data'!E33),"-",'Model Performance Data'!E33)</f>
        <v>Active</v>
      </c>
      <c r="H31" s="143">
        <f>'Model Performance Data'!Q33</f>
        <v>0.87317073170731696</v>
      </c>
      <c r="I31" s="143" t="str">
        <f>'Model Performance Data'!T33</f>
        <v>-</v>
      </c>
      <c r="J31" s="143" t="str">
        <f>'Model Performance Data'!W33</f>
        <v>-</v>
      </c>
      <c r="K31" s="143" t="str">
        <f>'Model Performance Data'!Z33</f>
        <v>-</v>
      </c>
      <c r="L31" s="143" t="str">
        <f>'Model Performance Data'!AC33</f>
        <v>-</v>
      </c>
      <c r="M31" s="144">
        <f>'Model Performance Data'!AR33</f>
        <v>0.76040000000000008</v>
      </c>
      <c r="N31" s="142">
        <f>'Model Performance Data'!AS33</f>
        <v>0.96048780487804875</v>
      </c>
      <c r="O31" s="143" t="str">
        <f>'Model Performance Data'!AV33</f>
        <v>-</v>
      </c>
      <c r="P31" s="143" t="str">
        <f>'Model Performance Data'!AY33</f>
        <v>-</v>
      </c>
      <c r="Q31" s="143" t="str">
        <f>'Model Performance Data'!BB33</f>
        <v>-</v>
      </c>
      <c r="R31" s="143" t="str">
        <f>'Model Performance Data'!BE33</f>
        <v>-</v>
      </c>
      <c r="S31" s="144" t="str">
        <f>'Model Performance Data'!BT33</f>
        <v>-</v>
      </c>
      <c r="T31" s="142">
        <f>'Model Performance Data'!BU33</f>
        <v>0</v>
      </c>
      <c r="U31" s="143" t="str">
        <f>'Model Performance Data'!BX33</f>
        <v>-</v>
      </c>
      <c r="V31" s="143" t="str">
        <f>'Model Performance Data'!CA33</f>
        <v>-</v>
      </c>
      <c r="W31" s="143" t="str">
        <f>'Model Performance Data'!CD33</f>
        <v>-</v>
      </c>
      <c r="X31" s="143" t="str">
        <f>'Model Performance Data'!CG33</f>
        <v>-</v>
      </c>
      <c r="Y31" s="144" t="str">
        <f>'Model Performance Data'!CV33</f>
        <v>-</v>
      </c>
      <c r="Z31" s="142">
        <f>'Model Performance Data'!CW33</f>
        <v>0</v>
      </c>
      <c r="AA31" s="143" t="str">
        <f>'Model Performance Data'!CZ33</f>
        <v>-</v>
      </c>
      <c r="AB31" s="143" t="str">
        <f>'Model Performance Data'!DC33</f>
        <v>-</v>
      </c>
      <c r="AC31" s="143" t="str">
        <f>'Model Performance Data'!DF33</f>
        <v>-</v>
      </c>
      <c r="AD31" s="143" t="str">
        <f>'Model Performance Data'!DI33</f>
        <v>-</v>
      </c>
      <c r="AE31" s="144" t="str">
        <f>'Model Performance Data'!DX33</f>
        <v>-</v>
      </c>
      <c r="AF31" s="142">
        <f>'Model Performance Data'!DY33</f>
        <v>0</v>
      </c>
    </row>
    <row r="32" spans="2:32" ht="29" x14ac:dyDescent="0.35">
      <c r="B32" s="159" t="str">
        <f>IF(ISBLANK('Model Performance Data'!B34),"-",'Model Performance Data'!B34)</f>
        <v>Population Health</v>
      </c>
      <c r="C32" s="159" t="str">
        <f>IF(ISBLANK('Model Performance Data'!C34),"-",'Model Performance Data'!C34)</f>
        <v>Chronic Care Engagement</v>
      </c>
      <c r="D32" s="160" t="str">
        <f>IF(ISBLANK('Model Performance Data'!G34),"-",'Model Performance Data'!G34)</f>
        <v>Adults with a Diabetes diagnosis who have had a visit with a primary care provider in the past 12 months</v>
      </c>
      <c r="E32" s="160" t="str">
        <f>IF(ISBLANK('Model Performance Data'!D34),"-",'Model Performance Data'!D34)</f>
        <v>Percentage</v>
      </c>
      <c r="F32" s="160" t="str">
        <f>IF(ISBLANK('Model Performance Data'!L34),"-",'Model Performance Data'!L34)</f>
        <v>Annual</v>
      </c>
      <c r="G32" s="160" t="str">
        <f>IF(ISBLANK('Model Performance Data'!E34),"-",'Model Performance Data'!E34)</f>
        <v>Retired</v>
      </c>
      <c r="H32" s="143" t="str">
        <f>'Model Performance Data'!Q34</f>
        <v>-</v>
      </c>
      <c r="I32" s="143" t="str">
        <f>'Model Performance Data'!T34</f>
        <v>-</v>
      </c>
      <c r="J32" s="143" t="str">
        <f>'Model Performance Data'!W34</f>
        <v>-</v>
      </c>
      <c r="K32" s="143" t="str">
        <f>'Model Performance Data'!Z34</f>
        <v>-</v>
      </c>
      <c r="L32" s="143" t="str">
        <f>'Model Performance Data'!AC34</f>
        <v>-</v>
      </c>
      <c r="M32" s="144" t="str">
        <f>'Model Performance Data'!AR34</f>
        <v>-</v>
      </c>
      <c r="N32" s="142">
        <f>'Model Performance Data'!AS34</f>
        <v>0</v>
      </c>
      <c r="O32" s="143" t="str">
        <f>'Model Performance Data'!AV34</f>
        <v>-</v>
      </c>
      <c r="P32" s="143" t="str">
        <f>'Model Performance Data'!AY34</f>
        <v>-</v>
      </c>
      <c r="Q32" s="143" t="str">
        <f>'Model Performance Data'!BB34</f>
        <v>-</v>
      </c>
      <c r="R32" s="143" t="str">
        <f>'Model Performance Data'!BE34</f>
        <v>-</v>
      </c>
      <c r="S32" s="144" t="str">
        <f>'Model Performance Data'!BT34</f>
        <v>-</v>
      </c>
      <c r="T32" s="142">
        <f>'Model Performance Data'!BU34</f>
        <v>0</v>
      </c>
      <c r="U32" s="143" t="str">
        <f>'Model Performance Data'!BX34</f>
        <v>-</v>
      </c>
      <c r="V32" s="143" t="str">
        <f>'Model Performance Data'!CA34</f>
        <v>-</v>
      </c>
      <c r="W32" s="143" t="str">
        <f>'Model Performance Data'!CD34</f>
        <v>-</v>
      </c>
      <c r="X32" s="143" t="str">
        <f>'Model Performance Data'!CG34</f>
        <v>-</v>
      </c>
      <c r="Y32" s="144" t="str">
        <f>'Model Performance Data'!CV34</f>
        <v>-</v>
      </c>
      <c r="Z32" s="142">
        <f>'Model Performance Data'!CW34</f>
        <v>0</v>
      </c>
      <c r="AA32" s="143" t="str">
        <f>'Model Performance Data'!CZ34</f>
        <v>-</v>
      </c>
      <c r="AB32" s="143" t="str">
        <f>'Model Performance Data'!DC34</f>
        <v>-</v>
      </c>
      <c r="AC32" s="143" t="str">
        <f>'Model Performance Data'!DF34</f>
        <v>-</v>
      </c>
      <c r="AD32" s="143" t="str">
        <f>'Model Performance Data'!DI34</f>
        <v>-</v>
      </c>
      <c r="AE32" s="144" t="str">
        <f>'Model Performance Data'!DX34</f>
        <v>-</v>
      </c>
      <c r="AF32" s="142">
        <f>'Model Performance Data'!DY34</f>
        <v>0</v>
      </c>
    </row>
    <row r="33" spans="2:32" ht="29" x14ac:dyDescent="0.35">
      <c r="B33" s="159" t="str">
        <f>IF(ISBLANK('Model Performance Data'!B35),"-",'Model Performance Data'!B35)</f>
        <v>Population Health</v>
      </c>
      <c r="C33" s="159" t="str">
        <f>IF(ISBLANK('Model Performance Data'!C35),"-",'Model Performance Data'!C35)</f>
        <v>Chronic Care Engagement</v>
      </c>
      <c r="D33" s="160" t="str">
        <f>IF(ISBLANK('Model Performance Data'!G35),"-",'Model Performance Data'!G35)</f>
        <v>Adults with a Diabetes diagnosis who have had a visit with a primary care provider in the past 12 months</v>
      </c>
      <c r="E33" s="160" t="str">
        <f>IF(ISBLANK('Model Performance Data'!D35),"-",'Model Performance Data'!D35)</f>
        <v>Percentage</v>
      </c>
      <c r="F33" s="160" t="str">
        <f>IF(ISBLANK('Model Performance Data'!L35),"-",'Model Performance Data'!L35)</f>
        <v>Annual</v>
      </c>
      <c r="G33" s="160" t="str">
        <f>IF(ISBLANK('Model Performance Data'!E35),"-",'Model Performance Data'!E35)</f>
        <v>Retired</v>
      </c>
      <c r="H33" s="143" t="str">
        <f>'Model Performance Data'!Q35</f>
        <v>-</v>
      </c>
      <c r="I33" s="143" t="str">
        <f>'Model Performance Data'!T35</f>
        <v>-</v>
      </c>
      <c r="J33" s="143" t="str">
        <f>'Model Performance Data'!W35</f>
        <v>-</v>
      </c>
      <c r="K33" s="143" t="str">
        <f>'Model Performance Data'!Z35</f>
        <v>-</v>
      </c>
      <c r="L33" s="143" t="str">
        <f>'Model Performance Data'!AC35</f>
        <v>-</v>
      </c>
      <c r="M33" s="144" t="str">
        <f>'Model Performance Data'!AR35</f>
        <v>-</v>
      </c>
      <c r="N33" s="142">
        <f>'Model Performance Data'!AS35</f>
        <v>0</v>
      </c>
      <c r="O33" s="143" t="str">
        <f>'Model Performance Data'!AV35</f>
        <v>-</v>
      </c>
      <c r="P33" s="143" t="str">
        <f>'Model Performance Data'!AY35</f>
        <v>-</v>
      </c>
      <c r="Q33" s="143" t="str">
        <f>'Model Performance Data'!BB35</f>
        <v>-</v>
      </c>
      <c r="R33" s="143" t="str">
        <f>'Model Performance Data'!BE35</f>
        <v>-</v>
      </c>
      <c r="S33" s="144" t="str">
        <f>'Model Performance Data'!BT35</f>
        <v>-</v>
      </c>
      <c r="T33" s="142">
        <f>'Model Performance Data'!BU35</f>
        <v>0</v>
      </c>
      <c r="U33" s="143" t="str">
        <f>'Model Performance Data'!BX35</f>
        <v>-</v>
      </c>
      <c r="V33" s="143" t="str">
        <f>'Model Performance Data'!CA35</f>
        <v>-</v>
      </c>
      <c r="W33" s="143" t="str">
        <f>'Model Performance Data'!CD35</f>
        <v>-</v>
      </c>
      <c r="X33" s="143" t="str">
        <f>'Model Performance Data'!CG35</f>
        <v>-</v>
      </c>
      <c r="Y33" s="144" t="str">
        <f>'Model Performance Data'!CV35</f>
        <v>-</v>
      </c>
      <c r="Z33" s="142">
        <f>'Model Performance Data'!CW35</f>
        <v>0</v>
      </c>
      <c r="AA33" s="143" t="str">
        <f>'Model Performance Data'!CZ35</f>
        <v>-</v>
      </c>
      <c r="AB33" s="143" t="str">
        <f>'Model Performance Data'!DC35</f>
        <v>-</v>
      </c>
      <c r="AC33" s="143" t="str">
        <f>'Model Performance Data'!DF35</f>
        <v>-</v>
      </c>
      <c r="AD33" s="143" t="str">
        <f>'Model Performance Data'!DI35</f>
        <v>-</v>
      </c>
      <c r="AE33" s="144" t="str">
        <f>'Model Performance Data'!DX35</f>
        <v>-</v>
      </c>
      <c r="AF33" s="142">
        <f>'Model Performance Data'!DY35</f>
        <v>0</v>
      </c>
    </row>
    <row r="34" spans="2:32" ht="29" x14ac:dyDescent="0.35">
      <c r="B34" s="159" t="str">
        <f>IF(ISBLANK('Model Performance Data'!B36),"-",'Model Performance Data'!B36)</f>
        <v>Population Health</v>
      </c>
      <c r="C34" s="159" t="str">
        <f>IF(ISBLANK('Model Performance Data'!C36),"-",'Model Performance Data'!C36)</f>
        <v>Chronic Care Engagement</v>
      </c>
      <c r="D34" s="160" t="str">
        <f>IF(ISBLANK('Model Performance Data'!G36),"-",'Model Performance Data'!G36)</f>
        <v>Adults with a Diabetes diagnosis who have had a visit with a primary care provider in the past 12 months</v>
      </c>
      <c r="E34" s="160" t="str">
        <f>IF(ISBLANK('Model Performance Data'!D36),"-",'Model Performance Data'!D36)</f>
        <v>Percentage</v>
      </c>
      <c r="F34" s="160" t="str">
        <f>IF(ISBLANK('Model Performance Data'!L36),"-",'Model Performance Data'!L36)</f>
        <v>Annual</v>
      </c>
      <c r="G34" s="160" t="str">
        <f>IF(ISBLANK('Model Performance Data'!E36),"-",'Model Performance Data'!E36)</f>
        <v>Retired</v>
      </c>
      <c r="H34" s="143" t="str">
        <f>'Model Performance Data'!Q36</f>
        <v>-</v>
      </c>
      <c r="I34" s="143" t="str">
        <f>'Model Performance Data'!T36</f>
        <v>-</v>
      </c>
      <c r="J34" s="143" t="str">
        <f>'Model Performance Data'!W36</f>
        <v>-</v>
      </c>
      <c r="K34" s="143" t="str">
        <f>'Model Performance Data'!Z36</f>
        <v>-</v>
      </c>
      <c r="L34" s="143" t="str">
        <f>'Model Performance Data'!AC36</f>
        <v>-</v>
      </c>
      <c r="M34" s="144" t="str">
        <f>'Model Performance Data'!AR36</f>
        <v>-</v>
      </c>
      <c r="N34" s="142">
        <f>'Model Performance Data'!AS36</f>
        <v>0</v>
      </c>
      <c r="O34" s="143" t="str">
        <f>'Model Performance Data'!AV36</f>
        <v>-</v>
      </c>
      <c r="P34" s="143" t="str">
        <f>'Model Performance Data'!AY36</f>
        <v>-</v>
      </c>
      <c r="Q34" s="143" t="str">
        <f>'Model Performance Data'!BB36</f>
        <v>-</v>
      </c>
      <c r="R34" s="143" t="str">
        <f>'Model Performance Data'!BE36</f>
        <v>-</v>
      </c>
      <c r="S34" s="144" t="str">
        <f>'Model Performance Data'!BT36</f>
        <v>-</v>
      </c>
      <c r="T34" s="142">
        <f>'Model Performance Data'!BU36</f>
        <v>0</v>
      </c>
      <c r="U34" s="143" t="str">
        <f>'Model Performance Data'!BX36</f>
        <v>-</v>
      </c>
      <c r="V34" s="143" t="str">
        <f>'Model Performance Data'!CA36</f>
        <v>-</v>
      </c>
      <c r="W34" s="143" t="str">
        <f>'Model Performance Data'!CD36</f>
        <v>-</v>
      </c>
      <c r="X34" s="143" t="str">
        <f>'Model Performance Data'!CG36</f>
        <v>-</v>
      </c>
      <c r="Y34" s="144" t="str">
        <f>'Model Performance Data'!CV36</f>
        <v>-</v>
      </c>
      <c r="Z34" s="142">
        <f>'Model Performance Data'!CW36</f>
        <v>0</v>
      </c>
      <c r="AA34" s="143" t="str">
        <f>'Model Performance Data'!CZ36</f>
        <v>-</v>
      </c>
      <c r="AB34" s="143" t="str">
        <f>'Model Performance Data'!DC36</f>
        <v>-</v>
      </c>
      <c r="AC34" s="143" t="str">
        <f>'Model Performance Data'!DF36</f>
        <v>-</v>
      </c>
      <c r="AD34" s="143" t="str">
        <f>'Model Performance Data'!DI36</f>
        <v>-</v>
      </c>
      <c r="AE34" s="144" t="str">
        <f>'Model Performance Data'!DX36</f>
        <v>-</v>
      </c>
      <c r="AF34" s="142">
        <f>'Model Performance Data'!DY36</f>
        <v>0</v>
      </c>
    </row>
    <row r="35" spans="2:32" hidden="1" outlineLevel="1" x14ac:dyDescent="0.35">
      <c r="B35" s="159" t="str">
        <f>IF(ISBLANK('Model Performance Data'!B37),"-",'Model Performance Data'!B37)</f>
        <v>-</v>
      </c>
      <c r="C35" s="159" t="str">
        <f>IF(ISBLANK('Model Performance Data'!C37),"-",'Model Performance Data'!C37)</f>
        <v>-</v>
      </c>
      <c r="D35" s="160" t="str">
        <f>IF(ISBLANK('Model Performance Data'!G37),"-",'Model Performance Data'!G37)</f>
        <v>-</v>
      </c>
      <c r="E35" s="160" t="str">
        <f>IF(ISBLANK('Model Performance Data'!D37),"-",'Model Performance Data'!D37)</f>
        <v>-</v>
      </c>
      <c r="F35" s="160" t="str">
        <f>IF(ISBLANK('Model Performance Data'!L37),"-",'Model Performance Data'!L37)</f>
        <v>-</v>
      </c>
      <c r="G35" s="160" t="str">
        <f>IF(ISBLANK('Model Performance Data'!E37),"-",'Model Performance Data'!E37)</f>
        <v>-</v>
      </c>
      <c r="H35" s="143" t="str">
        <f>'Model Performance Data'!Q37</f>
        <v>-</v>
      </c>
      <c r="I35" s="143" t="str">
        <f>'Model Performance Data'!T37</f>
        <v>-</v>
      </c>
      <c r="J35" s="143" t="str">
        <f>'Model Performance Data'!W37</f>
        <v>-</v>
      </c>
      <c r="K35" s="143" t="str">
        <f>'Model Performance Data'!Z37</f>
        <v>-</v>
      </c>
      <c r="L35" s="143" t="str">
        <f>'Model Performance Data'!AC37</f>
        <v>-</v>
      </c>
      <c r="M35" s="144" t="str">
        <f>'Model Performance Data'!AR37</f>
        <v>-</v>
      </c>
      <c r="N35" s="142">
        <f>'Model Performance Data'!AS37</f>
        <v>0</v>
      </c>
      <c r="O35" s="143" t="str">
        <f>'Model Performance Data'!AV37</f>
        <v>-</v>
      </c>
      <c r="P35" s="143" t="str">
        <f>'Model Performance Data'!AY37</f>
        <v>-</v>
      </c>
      <c r="Q35" s="143" t="str">
        <f>'Model Performance Data'!BB37</f>
        <v>-</v>
      </c>
      <c r="R35" s="143" t="str">
        <f>'Model Performance Data'!BE37</f>
        <v>-</v>
      </c>
      <c r="S35" s="144" t="str">
        <f>'Model Performance Data'!BT37</f>
        <v>-</v>
      </c>
      <c r="T35" s="142">
        <f>'Model Performance Data'!BU37</f>
        <v>0</v>
      </c>
      <c r="U35" s="143" t="str">
        <f>'Model Performance Data'!BX37</f>
        <v>-</v>
      </c>
      <c r="V35" s="143" t="str">
        <f>'Model Performance Data'!CA37</f>
        <v>-</v>
      </c>
      <c r="W35" s="143" t="str">
        <f>'Model Performance Data'!CD37</f>
        <v>-</v>
      </c>
      <c r="X35" s="143" t="str">
        <f>'Model Performance Data'!CG37</f>
        <v>-</v>
      </c>
      <c r="Y35" s="144" t="str">
        <f>'Model Performance Data'!CV37</f>
        <v>-</v>
      </c>
      <c r="Z35" s="142">
        <f>'Model Performance Data'!CW37</f>
        <v>0</v>
      </c>
      <c r="AA35" s="143" t="str">
        <f>'Model Performance Data'!CZ37</f>
        <v>-</v>
      </c>
      <c r="AB35" s="143" t="str">
        <f>'Model Performance Data'!DC37</f>
        <v>-</v>
      </c>
      <c r="AC35" s="143" t="str">
        <f>'Model Performance Data'!DF37</f>
        <v>-</v>
      </c>
      <c r="AD35" s="143" t="str">
        <f>'Model Performance Data'!DI37</f>
        <v>-</v>
      </c>
      <c r="AE35" s="144" t="str">
        <f>'Model Performance Data'!DX37</f>
        <v>-</v>
      </c>
      <c r="AF35" s="142">
        <f>'Model Performance Data'!DY37</f>
        <v>0</v>
      </c>
    </row>
    <row r="36" spans="2:32" hidden="1" outlineLevel="1" x14ac:dyDescent="0.35">
      <c r="B36" s="159" t="str">
        <f>IF(ISBLANK('Model Performance Data'!B38),"-",'Model Performance Data'!B38)</f>
        <v>-</v>
      </c>
      <c r="C36" s="159" t="str">
        <f>IF(ISBLANK('Model Performance Data'!C38),"-",'Model Performance Data'!C38)</f>
        <v>-</v>
      </c>
      <c r="D36" s="160" t="str">
        <f>IF(ISBLANK('Model Performance Data'!G38),"-",'Model Performance Data'!G38)</f>
        <v>-</v>
      </c>
      <c r="E36" s="160" t="str">
        <f>IF(ISBLANK('Model Performance Data'!D38),"-",'Model Performance Data'!D38)</f>
        <v>-</v>
      </c>
      <c r="F36" s="160" t="str">
        <f>IF(ISBLANK('Model Performance Data'!L38),"-",'Model Performance Data'!L38)</f>
        <v>-</v>
      </c>
      <c r="G36" s="160" t="str">
        <f>IF(ISBLANK('Model Performance Data'!E38),"-",'Model Performance Data'!E38)</f>
        <v>-</v>
      </c>
      <c r="H36" s="143" t="str">
        <f>'Model Performance Data'!Q38</f>
        <v>-</v>
      </c>
      <c r="I36" s="143" t="str">
        <f>'Model Performance Data'!T38</f>
        <v>-</v>
      </c>
      <c r="J36" s="143" t="str">
        <f>'Model Performance Data'!W38</f>
        <v>-</v>
      </c>
      <c r="K36" s="143" t="str">
        <f>'Model Performance Data'!Z38</f>
        <v>-</v>
      </c>
      <c r="L36" s="143" t="str">
        <f>'Model Performance Data'!AC38</f>
        <v>-</v>
      </c>
      <c r="M36" s="144" t="str">
        <f>'Model Performance Data'!AR38</f>
        <v>-</v>
      </c>
      <c r="N36" s="142">
        <f>'Model Performance Data'!AS38</f>
        <v>0</v>
      </c>
      <c r="O36" s="143" t="str">
        <f>'Model Performance Data'!AV38</f>
        <v>-</v>
      </c>
      <c r="P36" s="143" t="str">
        <f>'Model Performance Data'!AY38</f>
        <v>-</v>
      </c>
      <c r="Q36" s="143" t="str">
        <f>'Model Performance Data'!BB38</f>
        <v>-</v>
      </c>
      <c r="R36" s="143" t="str">
        <f>'Model Performance Data'!BE38</f>
        <v>-</v>
      </c>
      <c r="S36" s="144" t="str">
        <f>'Model Performance Data'!BT38</f>
        <v>-</v>
      </c>
      <c r="T36" s="142">
        <f>'Model Performance Data'!BU38</f>
        <v>0</v>
      </c>
      <c r="U36" s="143" t="str">
        <f>'Model Performance Data'!BX38</f>
        <v>-</v>
      </c>
      <c r="V36" s="143" t="str">
        <f>'Model Performance Data'!CA38</f>
        <v>-</v>
      </c>
      <c r="W36" s="143" t="str">
        <f>'Model Performance Data'!CD38</f>
        <v>-</v>
      </c>
      <c r="X36" s="143" t="str">
        <f>'Model Performance Data'!CG38</f>
        <v>-</v>
      </c>
      <c r="Y36" s="144" t="str">
        <f>'Model Performance Data'!CV38</f>
        <v>-</v>
      </c>
      <c r="Z36" s="142">
        <f>'Model Performance Data'!CW38</f>
        <v>0</v>
      </c>
      <c r="AA36" s="143" t="str">
        <f>'Model Performance Data'!CZ38</f>
        <v>-</v>
      </c>
      <c r="AB36" s="143" t="str">
        <f>'Model Performance Data'!DC38</f>
        <v>-</v>
      </c>
      <c r="AC36" s="143" t="str">
        <f>'Model Performance Data'!DF38</f>
        <v>-</v>
      </c>
      <c r="AD36" s="143" t="str">
        <f>'Model Performance Data'!DI38</f>
        <v>-</v>
      </c>
      <c r="AE36" s="144" t="str">
        <f>'Model Performance Data'!DX38</f>
        <v>-</v>
      </c>
      <c r="AF36" s="142">
        <f>'Model Performance Data'!DY38</f>
        <v>0</v>
      </c>
    </row>
    <row r="37" spans="2:32" hidden="1" outlineLevel="1" x14ac:dyDescent="0.35">
      <c r="B37" s="159" t="str">
        <f>IF(ISBLANK('Model Performance Data'!B40),"-",'Model Performance Data'!B40)</f>
        <v>-</v>
      </c>
      <c r="C37" s="159" t="str">
        <f>IF(ISBLANK('Model Performance Data'!C40),"-",'Model Performance Data'!C40)</f>
        <v>-</v>
      </c>
      <c r="D37" s="160" t="str">
        <f>IF(ISBLANK('Model Performance Data'!G40),"-",'Model Performance Data'!G40)</f>
        <v>-</v>
      </c>
      <c r="E37" s="160" t="str">
        <f>IF(ISBLANK('Model Performance Data'!D40),"-",'Model Performance Data'!D40)</f>
        <v>-</v>
      </c>
      <c r="F37" s="160" t="str">
        <f>IF(ISBLANK('Model Performance Data'!L40),"-",'Model Performance Data'!L40)</f>
        <v>-</v>
      </c>
      <c r="G37" s="160" t="str">
        <f>IF(ISBLANK('Model Performance Data'!E40),"-",'Model Performance Data'!E40)</f>
        <v>-</v>
      </c>
      <c r="H37" s="143" t="str">
        <f>'Model Performance Data'!Q40</f>
        <v>-</v>
      </c>
      <c r="I37" s="143" t="str">
        <f>'Model Performance Data'!T40</f>
        <v>-</v>
      </c>
      <c r="J37" s="143" t="str">
        <f>'Model Performance Data'!W40</f>
        <v>-</v>
      </c>
      <c r="K37" s="143" t="str">
        <f>'Model Performance Data'!Z40</f>
        <v>-</v>
      </c>
      <c r="L37" s="143" t="str">
        <f>'Model Performance Data'!AC40</f>
        <v>-</v>
      </c>
      <c r="M37" s="144" t="str">
        <f>'Model Performance Data'!AR40</f>
        <v>-</v>
      </c>
      <c r="N37" s="142">
        <f>'Model Performance Data'!AS40</f>
        <v>0</v>
      </c>
      <c r="O37" s="143" t="str">
        <f>'Model Performance Data'!AV40</f>
        <v>-</v>
      </c>
      <c r="P37" s="143" t="str">
        <f>'Model Performance Data'!AY40</f>
        <v>-</v>
      </c>
      <c r="Q37" s="143" t="str">
        <f>'Model Performance Data'!BB40</f>
        <v>-</v>
      </c>
      <c r="R37" s="143" t="str">
        <f>'Model Performance Data'!BE40</f>
        <v>-</v>
      </c>
      <c r="S37" s="144" t="str">
        <f>'Model Performance Data'!BT40</f>
        <v>-</v>
      </c>
      <c r="T37" s="142">
        <f>'Model Performance Data'!BU40</f>
        <v>0</v>
      </c>
      <c r="U37" s="143" t="str">
        <f>'Model Performance Data'!BX40</f>
        <v>-</v>
      </c>
      <c r="V37" s="143" t="str">
        <f>'Model Performance Data'!CA40</f>
        <v>-</v>
      </c>
      <c r="W37" s="143" t="str">
        <f>'Model Performance Data'!CD40</f>
        <v>-</v>
      </c>
      <c r="X37" s="143" t="str">
        <f>'Model Performance Data'!CG40</f>
        <v>-</v>
      </c>
      <c r="Y37" s="144" t="str">
        <f>'Model Performance Data'!CV40</f>
        <v>-</v>
      </c>
      <c r="Z37" s="142">
        <f>'Model Performance Data'!CW40</f>
        <v>0</v>
      </c>
      <c r="AA37" s="143" t="str">
        <f>'Model Performance Data'!CZ40</f>
        <v>-</v>
      </c>
      <c r="AB37" s="143" t="str">
        <f>'Model Performance Data'!DC40</f>
        <v>-</v>
      </c>
      <c r="AC37" s="143" t="str">
        <f>'Model Performance Data'!DF40</f>
        <v>-</v>
      </c>
      <c r="AD37" s="143" t="str">
        <f>'Model Performance Data'!DI40</f>
        <v>-</v>
      </c>
      <c r="AE37" s="144" t="str">
        <f>'Model Performance Data'!DX40</f>
        <v>-</v>
      </c>
      <c r="AF37" s="142">
        <f>'Model Performance Data'!DY40</f>
        <v>0</v>
      </c>
    </row>
    <row r="38" spans="2:32" hidden="1" outlineLevel="1" x14ac:dyDescent="0.35">
      <c r="B38" s="159" t="str">
        <f>IF(ISBLANK('Model Performance Data'!B41),"-",'Model Performance Data'!B41)</f>
        <v>-</v>
      </c>
      <c r="C38" s="159" t="str">
        <f>IF(ISBLANK('Model Performance Data'!C41),"-",'Model Performance Data'!C41)</f>
        <v>-</v>
      </c>
      <c r="D38" s="160" t="str">
        <f>IF(ISBLANK('Model Performance Data'!G41),"-",'Model Performance Data'!G41)</f>
        <v>-</v>
      </c>
      <c r="E38" s="160" t="str">
        <f>IF(ISBLANK('Model Performance Data'!D41),"-",'Model Performance Data'!D41)</f>
        <v>-</v>
      </c>
      <c r="F38" s="160" t="str">
        <f>IF(ISBLANK('Model Performance Data'!L41),"-",'Model Performance Data'!L41)</f>
        <v>-</v>
      </c>
      <c r="G38" s="160" t="str">
        <f>IF(ISBLANK('Model Performance Data'!E41),"-",'Model Performance Data'!E41)</f>
        <v>-</v>
      </c>
      <c r="H38" s="143" t="str">
        <f>'Model Performance Data'!Q41</f>
        <v>-</v>
      </c>
      <c r="I38" s="143" t="str">
        <f>'Model Performance Data'!T41</f>
        <v>-</v>
      </c>
      <c r="J38" s="143" t="str">
        <f>'Model Performance Data'!W41</f>
        <v>-</v>
      </c>
      <c r="K38" s="143" t="str">
        <f>'Model Performance Data'!Z41</f>
        <v>-</v>
      </c>
      <c r="L38" s="143" t="str">
        <f>'Model Performance Data'!AC41</f>
        <v>-</v>
      </c>
      <c r="M38" s="144" t="str">
        <f>'Model Performance Data'!AR41</f>
        <v>-</v>
      </c>
      <c r="N38" s="142">
        <f>'Model Performance Data'!AS41</f>
        <v>0</v>
      </c>
      <c r="O38" s="143" t="str">
        <f>'Model Performance Data'!AV41</f>
        <v>-</v>
      </c>
      <c r="P38" s="143" t="str">
        <f>'Model Performance Data'!AY41</f>
        <v>-</v>
      </c>
      <c r="Q38" s="143" t="str">
        <f>'Model Performance Data'!BB41</f>
        <v>-</v>
      </c>
      <c r="R38" s="143" t="str">
        <f>'Model Performance Data'!BE41</f>
        <v>-</v>
      </c>
      <c r="S38" s="144" t="str">
        <f>'Model Performance Data'!BT41</f>
        <v>-</v>
      </c>
      <c r="T38" s="142">
        <f>'Model Performance Data'!BU41</f>
        <v>0</v>
      </c>
      <c r="U38" s="143" t="str">
        <f>'Model Performance Data'!BX41</f>
        <v>-</v>
      </c>
      <c r="V38" s="143" t="str">
        <f>'Model Performance Data'!CA41</f>
        <v>-</v>
      </c>
      <c r="W38" s="143" t="str">
        <f>'Model Performance Data'!CD41</f>
        <v>-</v>
      </c>
      <c r="X38" s="143" t="str">
        <f>'Model Performance Data'!CG41</f>
        <v>-</v>
      </c>
      <c r="Y38" s="144" t="str">
        <f>'Model Performance Data'!CV41</f>
        <v>-</v>
      </c>
      <c r="Z38" s="142">
        <f>'Model Performance Data'!CW41</f>
        <v>0</v>
      </c>
      <c r="AA38" s="143" t="str">
        <f>'Model Performance Data'!CZ41</f>
        <v>-</v>
      </c>
      <c r="AB38" s="143" t="str">
        <f>'Model Performance Data'!DC41</f>
        <v>-</v>
      </c>
      <c r="AC38" s="143" t="str">
        <f>'Model Performance Data'!DF41</f>
        <v>-</v>
      </c>
      <c r="AD38" s="143" t="str">
        <f>'Model Performance Data'!DI41</f>
        <v>-</v>
      </c>
      <c r="AE38" s="144" t="str">
        <f>'Model Performance Data'!DX41</f>
        <v>-</v>
      </c>
      <c r="AF38" s="142">
        <f>'Model Performance Data'!DY41</f>
        <v>0</v>
      </c>
    </row>
    <row r="39" spans="2:32" hidden="1" outlineLevel="1" x14ac:dyDescent="0.35">
      <c r="B39" s="159" t="str">
        <f>IF(ISBLANK('Model Performance Data'!B42),"-",'Model Performance Data'!B42)</f>
        <v>-</v>
      </c>
      <c r="C39" s="159" t="str">
        <f>IF(ISBLANK('Model Performance Data'!C42),"-",'Model Performance Data'!C42)</f>
        <v>-</v>
      </c>
      <c r="D39" s="160" t="str">
        <f>IF(ISBLANK('Model Performance Data'!G42),"-",'Model Performance Data'!G42)</f>
        <v>-</v>
      </c>
      <c r="E39" s="160" t="str">
        <f>IF(ISBLANK('Model Performance Data'!D42),"-",'Model Performance Data'!D42)</f>
        <v>-</v>
      </c>
      <c r="F39" s="160" t="str">
        <f>IF(ISBLANK('Model Performance Data'!L42),"-",'Model Performance Data'!L42)</f>
        <v>-</v>
      </c>
      <c r="G39" s="160" t="str">
        <f>IF(ISBLANK('Model Performance Data'!E42),"-",'Model Performance Data'!E42)</f>
        <v>-</v>
      </c>
      <c r="H39" s="143" t="str">
        <f>'Model Performance Data'!Q42</f>
        <v>-</v>
      </c>
      <c r="I39" s="143" t="str">
        <f>'Model Performance Data'!T42</f>
        <v>-</v>
      </c>
      <c r="J39" s="143" t="str">
        <f>'Model Performance Data'!W42</f>
        <v>-</v>
      </c>
      <c r="K39" s="143" t="str">
        <f>'Model Performance Data'!Z42</f>
        <v>-</v>
      </c>
      <c r="L39" s="143" t="str">
        <f>'Model Performance Data'!AC42</f>
        <v>-</v>
      </c>
      <c r="M39" s="144" t="str">
        <f>'Model Performance Data'!AR42</f>
        <v>-</v>
      </c>
      <c r="N39" s="142">
        <f>'Model Performance Data'!AS42</f>
        <v>0</v>
      </c>
      <c r="O39" s="143" t="str">
        <f>'Model Performance Data'!AV42</f>
        <v>-</v>
      </c>
      <c r="P39" s="143" t="str">
        <f>'Model Performance Data'!AY42</f>
        <v>-</v>
      </c>
      <c r="Q39" s="143" t="str">
        <f>'Model Performance Data'!BB42</f>
        <v>-</v>
      </c>
      <c r="R39" s="143" t="str">
        <f>'Model Performance Data'!BE42</f>
        <v>-</v>
      </c>
      <c r="S39" s="144" t="str">
        <f>'Model Performance Data'!BT42</f>
        <v>-</v>
      </c>
      <c r="T39" s="142">
        <f>'Model Performance Data'!BU42</f>
        <v>0</v>
      </c>
      <c r="U39" s="143" t="str">
        <f>'Model Performance Data'!BX42</f>
        <v>-</v>
      </c>
      <c r="V39" s="143" t="str">
        <f>'Model Performance Data'!CA42</f>
        <v>-</v>
      </c>
      <c r="W39" s="143" t="str">
        <f>'Model Performance Data'!CD42</f>
        <v>-</v>
      </c>
      <c r="X39" s="143" t="str">
        <f>'Model Performance Data'!CG42</f>
        <v>-</v>
      </c>
      <c r="Y39" s="144" t="str">
        <f>'Model Performance Data'!CV42</f>
        <v>-</v>
      </c>
      <c r="Z39" s="142">
        <f>'Model Performance Data'!CW42</f>
        <v>0</v>
      </c>
      <c r="AA39" s="143" t="str">
        <f>'Model Performance Data'!CZ42</f>
        <v>-</v>
      </c>
      <c r="AB39" s="143" t="str">
        <f>'Model Performance Data'!DC42</f>
        <v>-</v>
      </c>
      <c r="AC39" s="143" t="str">
        <f>'Model Performance Data'!DF42</f>
        <v>-</v>
      </c>
      <c r="AD39" s="143" t="str">
        <f>'Model Performance Data'!DI42</f>
        <v>-</v>
      </c>
      <c r="AE39" s="144" t="str">
        <f>'Model Performance Data'!DX42</f>
        <v>-</v>
      </c>
      <c r="AF39" s="142">
        <f>'Model Performance Data'!DY42</f>
        <v>0</v>
      </c>
    </row>
    <row r="40" spans="2:32" hidden="1" outlineLevel="1" x14ac:dyDescent="0.35">
      <c r="B40" s="159" t="str">
        <f>IF(ISBLANK('Model Performance Data'!B43),"-",'Model Performance Data'!B43)</f>
        <v>-</v>
      </c>
      <c r="C40" s="159" t="str">
        <f>IF(ISBLANK('Model Performance Data'!C43),"-",'Model Performance Data'!C43)</f>
        <v>-</v>
      </c>
      <c r="D40" s="160" t="str">
        <f>IF(ISBLANK('Model Performance Data'!G43),"-",'Model Performance Data'!G43)</f>
        <v>-</v>
      </c>
      <c r="E40" s="160" t="str">
        <f>IF(ISBLANK('Model Performance Data'!D43),"-",'Model Performance Data'!D43)</f>
        <v>-</v>
      </c>
      <c r="F40" s="160" t="str">
        <f>IF(ISBLANK('Model Performance Data'!L43),"-",'Model Performance Data'!L43)</f>
        <v>-</v>
      </c>
      <c r="G40" s="160" t="str">
        <f>IF(ISBLANK('Model Performance Data'!E43),"-",'Model Performance Data'!E43)</f>
        <v>-</v>
      </c>
      <c r="H40" s="143" t="str">
        <f>'Model Performance Data'!Q43</f>
        <v>-</v>
      </c>
      <c r="I40" s="143" t="str">
        <f>'Model Performance Data'!T43</f>
        <v>-</v>
      </c>
      <c r="J40" s="143" t="str">
        <f>'Model Performance Data'!W43</f>
        <v>-</v>
      </c>
      <c r="K40" s="143" t="str">
        <f>'Model Performance Data'!Z43</f>
        <v>-</v>
      </c>
      <c r="L40" s="143" t="str">
        <f>'Model Performance Data'!AC43</f>
        <v>-</v>
      </c>
      <c r="M40" s="144" t="str">
        <f>'Model Performance Data'!AR43</f>
        <v>-</v>
      </c>
      <c r="N40" s="142">
        <f>'Model Performance Data'!AS43</f>
        <v>0</v>
      </c>
      <c r="O40" s="143" t="str">
        <f>'Model Performance Data'!AV43</f>
        <v>-</v>
      </c>
      <c r="P40" s="143" t="str">
        <f>'Model Performance Data'!AY43</f>
        <v>-</v>
      </c>
      <c r="Q40" s="143" t="str">
        <f>'Model Performance Data'!BB43</f>
        <v>-</v>
      </c>
      <c r="R40" s="143" t="str">
        <f>'Model Performance Data'!BE43</f>
        <v>-</v>
      </c>
      <c r="S40" s="144" t="str">
        <f>'Model Performance Data'!BT43</f>
        <v>-</v>
      </c>
      <c r="T40" s="142">
        <f>'Model Performance Data'!BU43</f>
        <v>0</v>
      </c>
      <c r="U40" s="143" t="str">
        <f>'Model Performance Data'!BX43</f>
        <v>-</v>
      </c>
      <c r="V40" s="143" t="str">
        <f>'Model Performance Data'!CA43</f>
        <v>-</v>
      </c>
      <c r="W40" s="143" t="str">
        <f>'Model Performance Data'!CD43</f>
        <v>-</v>
      </c>
      <c r="X40" s="143" t="str">
        <f>'Model Performance Data'!CG43</f>
        <v>-</v>
      </c>
      <c r="Y40" s="144" t="str">
        <f>'Model Performance Data'!CV43</f>
        <v>-</v>
      </c>
      <c r="Z40" s="142">
        <f>'Model Performance Data'!CW43</f>
        <v>0</v>
      </c>
      <c r="AA40" s="143" t="str">
        <f>'Model Performance Data'!CZ43</f>
        <v>-</v>
      </c>
      <c r="AB40" s="143" t="str">
        <f>'Model Performance Data'!DC43</f>
        <v>-</v>
      </c>
      <c r="AC40" s="143" t="str">
        <f>'Model Performance Data'!DF43</f>
        <v>-</v>
      </c>
      <c r="AD40" s="143" t="str">
        <f>'Model Performance Data'!DI43</f>
        <v>-</v>
      </c>
      <c r="AE40" s="144" t="str">
        <f>'Model Performance Data'!DX43</f>
        <v>-</v>
      </c>
      <c r="AF40" s="142">
        <f>'Model Performance Data'!DY43</f>
        <v>0</v>
      </c>
    </row>
    <row r="41" spans="2:32" hidden="1" outlineLevel="1" x14ac:dyDescent="0.35">
      <c r="B41" s="159" t="str">
        <f>IF(ISBLANK('Model Performance Data'!B44),"-",'Model Performance Data'!B44)</f>
        <v>-</v>
      </c>
      <c r="C41" s="159" t="str">
        <f>IF(ISBLANK('Model Performance Data'!C44),"-",'Model Performance Data'!C44)</f>
        <v>-</v>
      </c>
      <c r="D41" s="160" t="str">
        <f>IF(ISBLANK('Model Performance Data'!G44),"-",'Model Performance Data'!G44)</f>
        <v>-</v>
      </c>
      <c r="E41" s="160" t="str">
        <f>IF(ISBLANK('Model Performance Data'!D44),"-",'Model Performance Data'!D44)</f>
        <v>-</v>
      </c>
      <c r="F41" s="160" t="str">
        <f>IF(ISBLANK('Model Performance Data'!L44),"-",'Model Performance Data'!L44)</f>
        <v>-</v>
      </c>
      <c r="G41" s="160" t="str">
        <f>IF(ISBLANK('Model Performance Data'!E44),"-",'Model Performance Data'!E44)</f>
        <v>-</v>
      </c>
      <c r="H41" s="143" t="str">
        <f>'Model Performance Data'!Q44</f>
        <v>-</v>
      </c>
      <c r="I41" s="143" t="str">
        <f>'Model Performance Data'!T44</f>
        <v>-</v>
      </c>
      <c r="J41" s="143" t="str">
        <f>'Model Performance Data'!W44</f>
        <v>-</v>
      </c>
      <c r="K41" s="143" t="str">
        <f>'Model Performance Data'!Z44</f>
        <v>-</v>
      </c>
      <c r="L41" s="143" t="str">
        <f>'Model Performance Data'!AC44</f>
        <v>-</v>
      </c>
      <c r="M41" s="144" t="str">
        <f>'Model Performance Data'!AR44</f>
        <v>-</v>
      </c>
      <c r="N41" s="142">
        <f>'Model Performance Data'!AS44</f>
        <v>0</v>
      </c>
      <c r="O41" s="143" t="str">
        <f>'Model Performance Data'!AV44</f>
        <v>-</v>
      </c>
      <c r="P41" s="143" t="str">
        <f>'Model Performance Data'!AY44</f>
        <v>-</v>
      </c>
      <c r="Q41" s="143" t="str">
        <f>'Model Performance Data'!BB44</f>
        <v>-</v>
      </c>
      <c r="R41" s="143" t="str">
        <f>'Model Performance Data'!BE44</f>
        <v>-</v>
      </c>
      <c r="S41" s="144" t="str">
        <f>'Model Performance Data'!BT44</f>
        <v>-</v>
      </c>
      <c r="T41" s="142">
        <f>'Model Performance Data'!BU44</f>
        <v>0</v>
      </c>
      <c r="U41" s="143" t="str">
        <f>'Model Performance Data'!BX44</f>
        <v>-</v>
      </c>
      <c r="V41" s="143" t="str">
        <f>'Model Performance Data'!CA44</f>
        <v>-</v>
      </c>
      <c r="W41" s="143" t="str">
        <f>'Model Performance Data'!CD44</f>
        <v>-</v>
      </c>
      <c r="X41" s="143" t="str">
        <f>'Model Performance Data'!CG44</f>
        <v>-</v>
      </c>
      <c r="Y41" s="144" t="str">
        <f>'Model Performance Data'!CV44</f>
        <v>-</v>
      </c>
      <c r="Z41" s="142">
        <f>'Model Performance Data'!CW44</f>
        <v>0</v>
      </c>
      <c r="AA41" s="143" t="str">
        <f>'Model Performance Data'!CZ44</f>
        <v>-</v>
      </c>
      <c r="AB41" s="143" t="str">
        <f>'Model Performance Data'!DC44</f>
        <v>-</v>
      </c>
      <c r="AC41" s="143" t="str">
        <f>'Model Performance Data'!DF44</f>
        <v>-</v>
      </c>
      <c r="AD41" s="143" t="str">
        <f>'Model Performance Data'!DI44</f>
        <v>-</v>
      </c>
      <c r="AE41" s="144" t="str">
        <f>'Model Performance Data'!DX44</f>
        <v>-</v>
      </c>
      <c r="AF41" s="142">
        <f>'Model Performance Data'!DY44</f>
        <v>0</v>
      </c>
    </row>
    <row r="42" spans="2:32" hidden="1" outlineLevel="1" x14ac:dyDescent="0.35">
      <c r="B42" s="159" t="str">
        <f>IF(ISBLANK('Model Performance Data'!B45),"-",'Model Performance Data'!B45)</f>
        <v>-</v>
      </c>
      <c r="C42" s="159" t="str">
        <f>IF(ISBLANK('Model Performance Data'!C45),"-",'Model Performance Data'!C45)</f>
        <v>-</v>
      </c>
      <c r="D42" s="160" t="str">
        <f>IF(ISBLANK('Model Performance Data'!G45),"-",'Model Performance Data'!G45)</f>
        <v>-</v>
      </c>
      <c r="E42" s="160" t="str">
        <f>IF(ISBLANK('Model Performance Data'!D45),"-",'Model Performance Data'!D45)</f>
        <v>-</v>
      </c>
      <c r="F42" s="160" t="str">
        <f>IF(ISBLANK('Model Performance Data'!L45),"-",'Model Performance Data'!L45)</f>
        <v>-</v>
      </c>
      <c r="G42" s="160" t="str">
        <f>IF(ISBLANK('Model Performance Data'!E45),"-",'Model Performance Data'!E45)</f>
        <v>-</v>
      </c>
      <c r="H42" s="143" t="str">
        <f>'Model Performance Data'!Q45</f>
        <v>-</v>
      </c>
      <c r="I42" s="143" t="str">
        <f>'Model Performance Data'!T45</f>
        <v>-</v>
      </c>
      <c r="J42" s="143" t="str">
        <f>'Model Performance Data'!W45</f>
        <v>-</v>
      </c>
      <c r="K42" s="143" t="str">
        <f>'Model Performance Data'!Z45</f>
        <v>-</v>
      </c>
      <c r="L42" s="143" t="str">
        <f>'Model Performance Data'!AC45</f>
        <v>-</v>
      </c>
      <c r="M42" s="144" t="str">
        <f>'Model Performance Data'!AR45</f>
        <v>-</v>
      </c>
      <c r="N42" s="142">
        <f>'Model Performance Data'!AS45</f>
        <v>0</v>
      </c>
      <c r="O42" s="143" t="str">
        <f>'Model Performance Data'!AV45</f>
        <v>-</v>
      </c>
      <c r="P42" s="143" t="str">
        <f>'Model Performance Data'!AY45</f>
        <v>-</v>
      </c>
      <c r="Q42" s="143" t="str">
        <f>'Model Performance Data'!BB45</f>
        <v>-</v>
      </c>
      <c r="R42" s="143" t="str">
        <f>'Model Performance Data'!BE45</f>
        <v>-</v>
      </c>
      <c r="S42" s="144" t="str">
        <f>'Model Performance Data'!BT45</f>
        <v>-</v>
      </c>
      <c r="T42" s="142">
        <f>'Model Performance Data'!BU45</f>
        <v>0</v>
      </c>
      <c r="U42" s="143" t="str">
        <f>'Model Performance Data'!BX45</f>
        <v>-</v>
      </c>
      <c r="V42" s="143" t="str">
        <f>'Model Performance Data'!CA45</f>
        <v>-</v>
      </c>
      <c r="W42" s="143" t="str">
        <f>'Model Performance Data'!CD45</f>
        <v>-</v>
      </c>
      <c r="X42" s="143" t="str">
        <f>'Model Performance Data'!CG45</f>
        <v>-</v>
      </c>
      <c r="Y42" s="144" t="str">
        <f>'Model Performance Data'!CV45</f>
        <v>-</v>
      </c>
      <c r="Z42" s="142">
        <f>'Model Performance Data'!CW45</f>
        <v>0</v>
      </c>
      <c r="AA42" s="143" t="str">
        <f>'Model Performance Data'!CZ45</f>
        <v>-</v>
      </c>
      <c r="AB42" s="143" t="str">
        <f>'Model Performance Data'!DC45</f>
        <v>-</v>
      </c>
      <c r="AC42" s="143" t="str">
        <f>'Model Performance Data'!DF45</f>
        <v>-</v>
      </c>
      <c r="AD42" s="143" t="str">
        <f>'Model Performance Data'!DI45</f>
        <v>-</v>
      </c>
      <c r="AE42" s="144" t="str">
        <f>'Model Performance Data'!DX45</f>
        <v>-</v>
      </c>
      <c r="AF42" s="142">
        <f>'Model Performance Data'!DY45</f>
        <v>0</v>
      </c>
    </row>
    <row r="43" spans="2:32" hidden="1" outlineLevel="1" x14ac:dyDescent="0.35">
      <c r="B43" s="159" t="str">
        <f>IF(ISBLANK('Model Performance Data'!B46),"-",'Model Performance Data'!B46)</f>
        <v>-</v>
      </c>
      <c r="C43" s="159" t="str">
        <f>IF(ISBLANK('Model Performance Data'!C46),"-",'Model Performance Data'!C46)</f>
        <v>-</v>
      </c>
      <c r="D43" s="160" t="str">
        <f>IF(ISBLANK('Model Performance Data'!G46),"-",'Model Performance Data'!G46)</f>
        <v>-</v>
      </c>
      <c r="E43" s="160" t="str">
        <f>IF(ISBLANK('Model Performance Data'!D46),"-",'Model Performance Data'!D46)</f>
        <v>-</v>
      </c>
      <c r="F43" s="160" t="str">
        <f>IF(ISBLANK('Model Performance Data'!L46),"-",'Model Performance Data'!L46)</f>
        <v>-</v>
      </c>
      <c r="G43" s="160" t="str">
        <f>IF(ISBLANK('Model Performance Data'!E46),"-",'Model Performance Data'!E46)</f>
        <v>-</v>
      </c>
      <c r="H43" s="143" t="str">
        <f>'Model Performance Data'!Q46</f>
        <v>-</v>
      </c>
      <c r="I43" s="143" t="str">
        <f>'Model Performance Data'!T46</f>
        <v>-</v>
      </c>
      <c r="J43" s="143" t="str">
        <f>'Model Performance Data'!W46</f>
        <v>-</v>
      </c>
      <c r="K43" s="143" t="str">
        <f>'Model Performance Data'!Z46</f>
        <v>-</v>
      </c>
      <c r="L43" s="143" t="str">
        <f>'Model Performance Data'!AC46</f>
        <v>-</v>
      </c>
      <c r="M43" s="144" t="str">
        <f>'Model Performance Data'!AR46</f>
        <v>-</v>
      </c>
      <c r="N43" s="142">
        <f>'Model Performance Data'!AS46</f>
        <v>0</v>
      </c>
      <c r="O43" s="143" t="str">
        <f>'Model Performance Data'!AV46</f>
        <v>-</v>
      </c>
      <c r="P43" s="143" t="str">
        <f>'Model Performance Data'!AY46</f>
        <v>-</v>
      </c>
      <c r="Q43" s="143" t="str">
        <f>'Model Performance Data'!BB46</f>
        <v>-</v>
      </c>
      <c r="R43" s="143" t="str">
        <f>'Model Performance Data'!BE46</f>
        <v>-</v>
      </c>
      <c r="S43" s="144" t="str">
        <f>'Model Performance Data'!BT46</f>
        <v>-</v>
      </c>
      <c r="T43" s="142">
        <f>'Model Performance Data'!BU46</f>
        <v>0</v>
      </c>
      <c r="U43" s="143" t="str">
        <f>'Model Performance Data'!BX46</f>
        <v>-</v>
      </c>
      <c r="V43" s="143" t="str">
        <f>'Model Performance Data'!CA46</f>
        <v>-</v>
      </c>
      <c r="W43" s="143" t="str">
        <f>'Model Performance Data'!CD46</f>
        <v>-</v>
      </c>
      <c r="X43" s="143" t="str">
        <f>'Model Performance Data'!CG46</f>
        <v>-</v>
      </c>
      <c r="Y43" s="144" t="str">
        <f>'Model Performance Data'!CV46</f>
        <v>-</v>
      </c>
      <c r="Z43" s="142">
        <f>'Model Performance Data'!CW46</f>
        <v>0</v>
      </c>
      <c r="AA43" s="143" t="str">
        <f>'Model Performance Data'!CZ46</f>
        <v>-</v>
      </c>
      <c r="AB43" s="143" t="str">
        <f>'Model Performance Data'!DC46</f>
        <v>-</v>
      </c>
      <c r="AC43" s="143" t="str">
        <f>'Model Performance Data'!DF46</f>
        <v>-</v>
      </c>
      <c r="AD43" s="143" t="str">
        <f>'Model Performance Data'!DI46</f>
        <v>-</v>
      </c>
      <c r="AE43" s="144" t="str">
        <f>'Model Performance Data'!DX46</f>
        <v>-</v>
      </c>
      <c r="AF43" s="142">
        <f>'Model Performance Data'!DY46</f>
        <v>0</v>
      </c>
    </row>
    <row r="44" spans="2:32" hidden="1" outlineLevel="1" x14ac:dyDescent="0.35">
      <c r="B44" s="159" t="str">
        <f>IF(ISBLANK('Model Performance Data'!B47),"-",'Model Performance Data'!B47)</f>
        <v>-</v>
      </c>
      <c r="C44" s="159" t="str">
        <f>IF(ISBLANK('Model Performance Data'!C47),"-",'Model Performance Data'!C47)</f>
        <v>-</v>
      </c>
      <c r="D44" s="160" t="str">
        <f>IF(ISBLANK('Model Performance Data'!G47),"-",'Model Performance Data'!G47)</f>
        <v>-</v>
      </c>
      <c r="E44" s="160" t="str">
        <f>IF(ISBLANK('Model Performance Data'!D47),"-",'Model Performance Data'!D47)</f>
        <v>-</v>
      </c>
      <c r="F44" s="160" t="str">
        <f>IF(ISBLANK('Model Performance Data'!L47),"-",'Model Performance Data'!L47)</f>
        <v>-</v>
      </c>
      <c r="G44" s="160" t="str">
        <f>IF(ISBLANK('Model Performance Data'!E47),"-",'Model Performance Data'!E47)</f>
        <v>-</v>
      </c>
      <c r="H44" s="143" t="str">
        <f>'Model Performance Data'!Q47</f>
        <v>-</v>
      </c>
      <c r="I44" s="143" t="str">
        <f>'Model Performance Data'!T47</f>
        <v>-</v>
      </c>
      <c r="J44" s="143" t="str">
        <f>'Model Performance Data'!W47</f>
        <v>-</v>
      </c>
      <c r="K44" s="143" t="str">
        <f>'Model Performance Data'!Z47</f>
        <v>-</v>
      </c>
      <c r="L44" s="143" t="str">
        <f>'Model Performance Data'!AC47</f>
        <v>-</v>
      </c>
      <c r="M44" s="144" t="str">
        <f>'Model Performance Data'!AR47</f>
        <v>-</v>
      </c>
      <c r="N44" s="142">
        <f>'Model Performance Data'!AS47</f>
        <v>0</v>
      </c>
      <c r="O44" s="143" t="str">
        <f>'Model Performance Data'!AV47</f>
        <v>-</v>
      </c>
      <c r="P44" s="143" t="str">
        <f>'Model Performance Data'!AY47</f>
        <v>-</v>
      </c>
      <c r="Q44" s="143" t="str">
        <f>'Model Performance Data'!BB47</f>
        <v>-</v>
      </c>
      <c r="R44" s="143" t="str">
        <f>'Model Performance Data'!BE47</f>
        <v>-</v>
      </c>
      <c r="S44" s="144" t="str">
        <f>'Model Performance Data'!BT47</f>
        <v>-</v>
      </c>
      <c r="T44" s="142">
        <f>'Model Performance Data'!BU47</f>
        <v>0</v>
      </c>
      <c r="U44" s="143" t="str">
        <f>'Model Performance Data'!BX47</f>
        <v>-</v>
      </c>
      <c r="V44" s="143" t="str">
        <f>'Model Performance Data'!CA47</f>
        <v>-</v>
      </c>
      <c r="W44" s="143" t="str">
        <f>'Model Performance Data'!CD47</f>
        <v>-</v>
      </c>
      <c r="X44" s="143" t="str">
        <f>'Model Performance Data'!CG47</f>
        <v>-</v>
      </c>
      <c r="Y44" s="144" t="str">
        <f>'Model Performance Data'!CV47</f>
        <v>-</v>
      </c>
      <c r="Z44" s="142">
        <f>'Model Performance Data'!CW47</f>
        <v>0</v>
      </c>
      <c r="AA44" s="143" t="str">
        <f>'Model Performance Data'!CZ47</f>
        <v>-</v>
      </c>
      <c r="AB44" s="143" t="str">
        <f>'Model Performance Data'!DC47</f>
        <v>-</v>
      </c>
      <c r="AC44" s="143" t="str">
        <f>'Model Performance Data'!DF47</f>
        <v>-</v>
      </c>
      <c r="AD44" s="143" t="str">
        <f>'Model Performance Data'!DI47</f>
        <v>-</v>
      </c>
      <c r="AE44" s="144" t="str">
        <f>'Model Performance Data'!DX47</f>
        <v>-</v>
      </c>
      <c r="AF44" s="142">
        <f>'Model Performance Data'!DY47</f>
        <v>0</v>
      </c>
    </row>
    <row r="45" spans="2:32" hidden="1" outlineLevel="1" x14ac:dyDescent="0.35">
      <c r="B45" s="159" t="str">
        <f>IF(ISBLANK('Model Performance Data'!B48),"-",'Model Performance Data'!B48)</f>
        <v>-</v>
      </c>
      <c r="C45" s="159" t="str">
        <f>IF(ISBLANK('Model Performance Data'!C48),"-",'Model Performance Data'!C48)</f>
        <v>-</v>
      </c>
      <c r="D45" s="160" t="str">
        <f>IF(ISBLANK('Model Performance Data'!G48),"-",'Model Performance Data'!G48)</f>
        <v>-</v>
      </c>
      <c r="E45" s="160" t="str">
        <f>IF(ISBLANK('Model Performance Data'!D48),"-",'Model Performance Data'!D48)</f>
        <v>-</v>
      </c>
      <c r="F45" s="160" t="str">
        <f>IF(ISBLANK('Model Performance Data'!L48),"-",'Model Performance Data'!L48)</f>
        <v>-</v>
      </c>
      <c r="G45" s="160" t="str">
        <f>IF(ISBLANK('Model Performance Data'!E48),"-",'Model Performance Data'!E48)</f>
        <v>-</v>
      </c>
      <c r="H45" s="143" t="str">
        <f>'Model Performance Data'!Q48</f>
        <v>-</v>
      </c>
      <c r="I45" s="143" t="str">
        <f>'Model Performance Data'!T48</f>
        <v>-</v>
      </c>
      <c r="J45" s="143" t="str">
        <f>'Model Performance Data'!W48</f>
        <v>-</v>
      </c>
      <c r="K45" s="143" t="str">
        <f>'Model Performance Data'!Z48</f>
        <v>-</v>
      </c>
      <c r="L45" s="143" t="str">
        <f>'Model Performance Data'!AC48</f>
        <v>-</v>
      </c>
      <c r="M45" s="144" t="str">
        <f>'Model Performance Data'!AR48</f>
        <v>-</v>
      </c>
      <c r="N45" s="142">
        <f>'Model Performance Data'!AS48</f>
        <v>0</v>
      </c>
      <c r="O45" s="143" t="str">
        <f>'Model Performance Data'!AV48</f>
        <v>-</v>
      </c>
      <c r="P45" s="143" t="str">
        <f>'Model Performance Data'!AY48</f>
        <v>-</v>
      </c>
      <c r="Q45" s="143" t="str">
        <f>'Model Performance Data'!BB48</f>
        <v>-</v>
      </c>
      <c r="R45" s="143" t="str">
        <f>'Model Performance Data'!BE48</f>
        <v>-</v>
      </c>
      <c r="S45" s="144" t="str">
        <f>'Model Performance Data'!BT48</f>
        <v>-</v>
      </c>
      <c r="T45" s="142">
        <f>'Model Performance Data'!BU48</f>
        <v>0</v>
      </c>
      <c r="U45" s="143" t="str">
        <f>'Model Performance Data'!BX48</f>
        <v>-</v>
      </c>
      <c r="V45" s="143" t="str">
        <f>'Model Performance Data'!CA48</f>
        <v>-</v>
      </c>
      <c r="W45" s="143" t="str">
        <f>'Model Performance Data'!CD48</f>
        <v>-</v>
      </c>
      <c r="X45" s="143" t="str">
        <f>'Model Performance Data'!CG48</f>
        <v>-</v>
      </c>
      <c r="Y45" s="144" t="str">
        <f>'Model Performance Data'!CV48</f>
        <v>-</v>
      </c>
      <c r="Z45" s="142">
        <f>'Model Performance Data'!CW48</f>
        <v>0</v>
      </c>
      <c r="AA45" s="143" t="str">
        <f>'Model Performance Data'!CZ48</f>
        <v>-</v>
      </c>
      <c r="AB45" s="143" t="str">
        <f>'Model Performance Data'!DC48</f>
        <v>-</v>
      </c>
      <c r="AC45" s="143" t="str">
        <f>'Model Performance Data'!DF48</f>
        <v>-</v>
      </c>
      <c r="AD45" s="143" t="str">
        <f>'Model Performance Data'!DI48</f>
        <v>-</v>
      </c>
      <c r="AE45" s="144" t="str">
        <f>'Model Performance Data'!DX48</f>
        <v>-</v>
      </c>
      <c r="AF45" s="142">
        <f>'Model Performance Data'!DY48</f>
        <v>0</v>
      </c>
    </row>
    <row r="46" spans="2:32" hidden="1" outlineLevel="1" x14ac:dyDescent="0.35">
      <c r="B46" s="159" t="str">
        <f>IF(ISBLANK('Model Performance Data'!B49),"-",'Model Performance Data'!B49)</f>
        <v>-</v>
      </c>
      <c r="C46" s="159" t="str">
        <f>IF(ISBLANK('Model Performance Data'!C49),"-",'Model Performance Data'!C49)</f>
        <v>-</v>
      </c>
      <c r="D46" s="160" t="str">
        <f>IF(ISBLANK('Model Performance Data'!G49),"-",'Model Performance Data'!G49)</f>
        <v>-</v>
      </c>
      <c r="E46" s="160" t="str">
        <f>IF(ISBLANK('Model Performance Data'!D49),"-",'Model Performance Data'!D49)</f>
        <v>-</v>
      </c>
      <c r="F46" s="160" t="str">
        <f>IF(ISBLANK('Model Performance Data'!L49),"-",'Model Performance Data'!L49)</f>
        <v>-</v>
      </c>
      <c r="G46" s="160" t="str">
        <f>IF(ISBLANK('Model Performance Data'!E49),"-",'Model Performance Data'!E49)</f>
        <v>-</v>
      </c>
      <c r="H46" s="143" t="str">
        <f>'Model Performance Data'!Q49</f>
        <v>-</v>
      </c>
      <c r="I46" s="143" t="str">
        <f>'Model Performance Data'!T49</f>
        <v>-</v>
      </c>
      <c r="J46" s="143" t="str">
        <f>'Model Performance Data'!W49</f>
        <v>-</v>
      </c>
      <c r="K46" s="143" t="str">
        <f>'Model Performance Data'!Z49</f>
        <v>-</v>
      </c>
      <c r="L46" s="143" t="str">
        <f>'Model Performance Data'!AC49</f>
        <v>-</v>
      </c>
      <c r="M46" s="144" t="str">
        <f>'Model Performance Data'!AR49</f>
        <v>-</v>
      </c>
      <c r="N46" s="142">
        <f>'Model Performance Data'!AS49</f>
        <v>0</v>
      </c>
      <c r="O46" s="143" t="str">
        <f>'Model Performance Data'!AV49</f>
        <v>-</v>
      </c>
      <c r="P46" s="143" t="str">
        <f>'Model Performance Data'!AY49</f>
        <v>-</v>
      </c>
      <c r="Q46" s="143" t="str">
        <f>'Model Performance Data'!BB49</f>
        <v>-</v>
      </c>
      <c r="R46" s="143" t="str">
        <f>'Model Performance Data'!BE49</f>
        <v>-</v>
      </c>
      <c r="S46" s="144" t="str">
        <f>'Model Performance Data'!BT49</f>
        <v>-</v>
      </c>
      <c r="T46" s="142">
        <f>'Model Performance Data'!BU49</f>
        <v>0</v>
      </c>
      <c r="U46" s="143" t="str">
        <f>'Model Performance Data'!BX49</f>
        <v>-</v>
      </c>
      <c r="V46" s="143" t="str">
        <f>'Model Performance Data'!CA49</f>
        <v>-</v>
      </c>
      <c r="W46" s="143" t="str">
        <f>'Model Performance Data'!CD49</f>
        <v>-</v>
      </c>
      <c r="X46" s="143" t="str">
        <f>'Model Performance Data'!CG49</f>
        <v>-</v>
      </c>
      <c r="Y46" s="144" t="str">
        <f>'Model Performance Data'!CV49</f>
        <v>-</v>
      </c>
      <c r="Z46" s="142">
        <f>'Model Performance Data'!CW49</f>
        <v>0</v>
      </c>
      <c r="AA46" s="143" t="str">
        <f>'Model Performance Data'!CZ49</f>
        <v>-</v>
      </c>
      <c r="AB46" s="143" t="str">
        <f>'Model Performance Data'!DC49</f>
        <v>-</v>
      </c>
      <c r="AC46" s="143" t="str">
        <f>'Model Performance Data'!DF49</f>
        <v>-</v>
      </c>
      <c r="AD46" s="143" t="str">
        <f>'Model Performance Data'!DI49</f>
        <v>-</v>
      </c>
      <c r="AE46" s="144" t="str">
        <f>'Model Performance Data'!DX49</f>
        <v>-</v>
      </c>
      <c r="AF46" s="142">
        <f>'Model Performance Data'!DY49</f>
        <v>0</v>
      </c>
    </row>
    <row r="47" spans="2:32" hidden="1" outlineLevel="1" x14ac:dyDescent="0.35">
      <c r="B47" s="159" t="str">
        <f>IF(ISBLANK('Model Performance Data'!B50),"-",'Model Performance Data'!B50)</f>
        <v>-</v>
      </c>
      <c r="C47" s="159" t="str">
        <f>IF(ISBLANK('Model Performance Data'!C50),"-",'Model Performance Data'!C50)</f>
        <v>-</v>
      </c>
      <c r="D47" s="160" t="str">
        <f>IF(ISBLANK('Model Performance Data'!G50),"-",'Model Performance Data'!G50)</f>
        <v>-</v>
      </c>
      <c r="E47" s="160" t="str">
        <f>IF(ISBLANK('Model Performance Data'!D50),"-",'Model Performance Data'!D50)</f>
        <v>-</v>
      </c>
      <c r="F47" s="160" t="str">
        <f>IF(ISBLANK('Model Performance Data'!L50),"-",'Model Performance Data'!L50)</f>
        <v>-</v>
      </c>
      <c r="G47" s="160" t="str">
        <f>IF(ISBLANK('Model Performance Data'!E50),"-",'Model Performance Data'!E50)</f>
        <v>-</v>
      </c>
      <c r="H47" s="143" t="str">
        <f>'Model Performance Data'!Q50</f>
        <v>-</v>
      </c>
      <c r="I47" s="143" t="str">
        <f>'Model Performance Data'!T50</f>
        <v>-</v>
      </c>
      <c r="J47" s="143" t="str">
        <f>'Model Performance Data'!W50</f>
        <v>-</v>
      </c>
      <c r="K47" s="143" t="str">
        <f>'Model Performance Data'!Z50</f>
        <v>-</v>
      </c>
      <c r="L47" s="143" t="str">
        <f>'Model Performance Data'!AC50</f>
        <v>-</v>
      </c>
      <c r="M47" s="144" t="str">
        <f>'Model Performance Data'!AR50</f>
        <v>-</v>
      </c>
      <c r="N47" s="142">
        <f>'Model Performance Data'!AS50</f>
        <v>0</v>
      </c>
      <c r="O47" s="143" t="str">
        <f>'Model Performance Data'!AV50</f>
        <v>-</v>
      </c>
      <c r="P47" s="143" t="str">
        <f>'Model Performance Data'!AY50</f>
        <v>-</v>
      </c>
      <c r="Q47" s="143" t="str">
        <f>'Model Performance Data'!BB50</f>
        <v>-</v>
      </c>
      <c r="R47" s="143" t="str">
        <f>'Model Performance Data'!BE50</f>
        <v>-</v>
      </c>
      <c r="S47" s="144" t="str">
        <f>'Model Performance Data'!BT50</f>
        <v>-</v>
      </c>
      <c r="T47" s="142">
        <f>'Model Performance Data'!BU50</f>
        <v>0</v>
      </c>
      <c r="U47" s="143" t="str">
        <f>'Model Performance Data'!BX50</f>
        <v>-</v>
      </c>
      <c r="V47" s="143" t="str">
        <f>'Model Performance Data'!CA50</f>
        <v>-</v>
      </c>
      <c r="W47" s="143" t="str">
        <f>'Model Performance Data'!CD50</f>
        <v>-</v>
      </c>
      <c r="X47" s="143" t="str">
        <f>'Model Performance Data'!CG50</f>
        <v>-</v>
      </c>
      <c r="Y47" s="144" t="str">
        <f>'Model Performance Data'!CV50</f>
        <v>-</v>
      </c>
      <c r="Z47" s="142">
        <f>'Model Performance Data'!CW50</f>
        <v>0</v>
      </c>
      <c r="AA47" s="143" t="str">
        <f>'Model Performance Data'!CZ50</f>
        <v>-</v>
      </c>
      <c r="AB47" s="143" t="str">
        <f>'Model Performance Data'!DC50</f>
        <v>-</v>
      </c>
      <c r="AC47" s="143" t="str">
        <f>'Model Performance Data'!DF50</f>
        <v>-</v>
      </c>
      <c r="AD47" s="143" t="str">
        <f>'Model Performance Data'!DI50</f>
        <v>-</v>
      </c>
      <c r="AE47" s="144" t="str">
        <f>'Model Performance Data'!DX50</f>
        <v>-</v>
      </c>
      <c r="AF47" s="142">
        <f>'Model Performance Data'!DY50</f>
        <v>0</v>
      </c>
    </row>
    <row r="48" spans="2:32" hidden="1" outlineLevel="1" x14ac:dyDescent="0.35">
      <c r="B48" s="159" t="str">
        <f>IF(ISBLANK('Model Performance Data'!B51),"-",'Model Performance Data'!B51)</f>
        <v>-</v>
      </c>
      <c r="C48" s="159" t="str">
        <f>IF(ISBLANK('Model Performance Data'!C51),"-",'Model Performance Data'!C51)</f>
        <v>-</v>
      </c>
      <c r="D48" s="160" t="str">
        <f>IF(ISBLANK('Model Performance Data'!G51),"-",'Model Performance Data'!G51)</f>
        <v>-</v>
      </c>
      <c r="E48" s="160" t="str">
        <f>IF(ISBLANK('Model Performance Data'!D51),"-",'Model Performance Data'!D51)</f>
        <v>-</v>
      </c>
      <c r="F48" s="160" t="str">
        <f>IF(ISBLANK('Model Performance Data'!L51),"-",'Model Performance Data'!L51)</f>
        <v>-</v>
      </c>
      <c r="G48" s="160" t="str">
        <f>IF(ISBLANK('Model Performance Data'!E51),"-",'Model Performance Data'!E51)</f>
        <v>-</v>
      </c>
      <c r="H48" s="143" t="str">
        <f>'Model Performance Data'!Q51</f>
        <v>-</v>
      </c>
      <c r="I48" s="143" t="str">
        <f>'Model Performance Data'!T51</f>
        <v>-</v>
      </c>
      <c r="J48" s="143" t="str">
        <f>'Model Performance Data'!W51</f>
        <v>-</v>
      </c>
      <c r="K48" s="143" t="str">
        <f>'Model Performance Data'!Z51</f>
        <v>-</v>
      </c>
      <c r="L48" s="143" t="str">
        <f>'Model Performance Data'!AC51</f>
        <v>-</v>
      </c>
      <c r="M48" s="144" t="str">
        <f>'Model Performance Data'!AR51</f>
        <v>-</v>
      </c>
      <c r="N48" s="142">
        <f>'Model Performance Data'!AS51</f>
        <v>0</v>
      </c>
      <c r="O48" s="143" t="str">
        <f>'Model Performance Data'!AV51</f>
        <v>-</v>
      </c>
      <c r="P48" s="143" t="str">
        <f>'Model Performance Data'!AY51</f>
        <v>-</v>
      </c>
      <c r="Q48" s="143" t="str">
        <f>'Model Performance Data'!BB51</f>
        <v>-</v>
      </c>
      <c r="R48" s="143" t="str">
        <f>'Model Performance Data'!BE51</f>
        <v>-</v>
      </c>
      <c r="S48" s="144" t="str">
        <f>'Model Performance Data'!BT51</f>
        <v>-</v>
      </c>
      <c r="T48" s="142">
        <f>'Model Performance Data'!BU51</f>
        <v>0</v>
      </c>
      <c r="U48" s="143" t="str">
        <f>'Model Performance Data'!BX51</f>
        <v>-</v>
      </c>
      <c r="V48" s="143" t="str">
        <f>'Model Performance Data'!CA51</f>
        <v>-</v>
      </c>
      <c r="W48" s="143" t="str">
        <f>'Model Performance Data'!CD51</f>
        <v>-</v>
      </c>
      <c r="X48" s="143" t="str">
        <f>'Model Performance Data'!CG51</f>
        <v>-</v>
      </c>
      <c r="Y48" s="144" t="str">
        <f>'Model Performance Data'!CV51</f>
        <v>-</v>
      </c>
      <c r="Z48" s="142">
        <f>'Model Performance Data'!CW51</f>
        <v>0</v>
      </c>
      <c r="AA48" s="143" t="str">
        <f>'Model Performance Data'!CZ51</f>
        <v>-</v>
      </c>
      <c r="AB48" s="143" t="str">
        <f>'Model Performance Data'!DC51</f>
        <v>-</v>
      </c>
      <c r="AC48" s="143" t="str">
        <f>'Model Performance Data'!DF51</f>
        <v>-</v>
      </c>
      <c r="AD48" s="143" t="str">
        <f>'Model Performance Data'!DI51</f>
        <v>-</v>
      </c>
      <c r="AE48" s="144" t="str">
        <f>'Model Performance Data'!DX51</f>
        <v>-</v>
      </c>
      <c r="AF48" s="142">
        <f>'Model Performance Data'!DY51</f>
        <v>0</v>
      </c>
    </row>
    <row r="49" spans="2:32" hidden="1" outlineLevel="1" x14ac:dyDescent="0.35">
      <c r="B49" s="159" t="str">
        <f>IF(ISBLANK('Model Performance Data'!B52),"-",'Model Performance Data'!B52)</f>
        <v>-</v>
      </c>
      <c r="C49" s="159" t="str">
        <f>IF(ISBLANK('Model Performance Data'!C52),"-",'Model Performance Data'!C52)</f>
        <v>-</v>
      </c>
      <c r="D49" s="160" t="str">
        <f>IF(ISBLANK('Model Performance Data'!G52),"-",'Model Performance Data'!G52)</f>
        <v>-</v>
      </c>
      <c r="E49" s="160" t="str">
        <f>IF(ISBLANK('Model Performance Data'!D52),"-",'Model Performance Data'!D52)</f>
        <v>-</v>
      </c>
      <c r="F49" s="160" t="str">
        <f>IF(ISBLANK('Model Performance Data'!L52),"-",'Model Performance Data'!L52)</f>
        <v>-</v>
      </c>
      <c r="G49" s="160" t="str">
        <f>IF(ISBLANK('Model Performance Data'!E52),"-",'Model Performance Data'!E52)</f>
        <v>-</v>
      </c>
      <c r="H49" s="143" t="str">
        <f>'Model Performance Data'!Q52</f>
        <v>-</v>
      </c>
      <c r="I49" s="143" t="str">
        <f>'Model Performance Data'!T52</f>
        <v>-</v>
      </c>
      <c r="J49" s="143" t="str">
        <f>'Model Performance Data'!W52</f>
        <v>-</v>
      </c>
      <c r="K49" s="143" t="str">
        <f>'Model Performance Data'!Z52</f>
        <v>-</v>
      </c>
      <c r="L49" s="143" t="str">
        <f>'Model Performance Data'!AC52</f>
        <v>-</v>
      </c>
      <c r="M49" s="144" t="str">
        <f>'Model Performance Data'!AR52</f>
        <v>-</v>
      </c>
      <c r="N49" s="142">
        <f>'Model Performance Data'!AS52</f>
        <v>0</v>
      </c>
      <c r="O49" s="143" t="str">
        <f>'Model Performance Data'!AV52</f>
        <v>-</v>
      </c>
      <c r="P49" s="143" t="str">
        <f>'Model Performance Data'!AY52</f>
        <v>-</v>
      </c>
      <c r="Q49" s="143" t="str">
        <f>'Model Performance Data'!BB52</f>
        <v>-</v>
      </c>
      <c r="R49" s="143" t="str">
        <f>'Model Performance Data'!BE52</f>
        <v>-</v>
      </c>
      <c r="S49" s="144" t="str">
        <f>'Model Performance Data'!BT52</f>
        <v>-</v>
      </c>
      <c r="T49" s="142">
        <f>'Model Performance Data'!BU52</f>
        <v>0</v>
      </c>
      <c r="U49" s="143" t="str">
        <f>'Model Performance Data'!BX52</f>
        <v>-</v>
      </c>
      <c r="V49" s="143" t="str">
        <f>'Model Performance Data'!CA52</f>
        <v>-</v>
      </c>
      <c r="W49" s="143" t="str">
        <f>'Model Performance Data'!CD52</f>
        <v>-</v>
      </c>
      <c r="X49" s="143" t="str">
        <f>'Model Performance Data'!CG52</f>
        <v>-</v>
      </c>
      <c r="Y49" s="144" t="str">
        <f>'Model Performance Data'!CV52</f>
        <v>-</v>
      </c>
      <c r="Z49" s="142">
        <f>'Model Performance Data'!CW52</f>
        <v>0</v>
      </c>
      <c r="AA49" s="143" t="str">
        <f>'Model Performance Data'!CZ52</f>
        <v>-</v>
      </c>
      <c r="AB49" s="143" t="str">
        <f>'Model Performance Data'!DC52</f>
        <v>-</v>
      </c>
      <c r="AC49" s="143" t="str">
        <f>'Model Performance Data'!DF52</f>
        <v>-</v>
      </c>
      <c r="AD49" s="143" t="str">
        <f>'Model Performance Data'!DI52</f>
        <v>-</v>
      </c>
      <c r="AE49" s="144" t="str">
        <f>'Model Performance Data'!DX52</f>
        <v>-</v>
      </c>
      <c r="AF49" s="142">
        <f>'Model Performance Data'!DY52</f>
        <v>0</v>
      </c>
    </row>
    <row r="50" spans="2:32" hidden="1" outlineLevel="1" x14ac:dyDescent="0.35">
      <c r="B50" s="159" t="str">
        <f>IF(ISBLANK('Model Performance Data'!B53),"-",'Model Performance Data'!B53)</f>
        <v>-</v>
      </c>
      <c r="C50" s="159" t="str">
        <f>IF(ISBLANK('Model Performance Data'!C53),"-",'Model Performance Data'!C53)</f>
        <v>-</v>
      </c>
      <c r="D50" s="160" t="str">
        <f>IF(ISBLANK('Model Performance Data'!G53),"-",'Model Performance Data'!G53)</f>
        <v>-</v>
      </c>
      <c r="E50" s="160" t="str">
        <f>IF(ISBLANK('Model Performance Data'!D53),"-",'Model Performance Data'!D53)</f>
        <v>-</v>
      </c>
      <c r="F50" s="160" t="str">
        <f>IF(ISBLANK('Model Performance Data'!L53),"-",'Model Performance Data'!L53)</f>
        <v>-</v>
      </c>
      <c r="G50" s="160" t="str">
        <f>IF(ISBLANK('Model Performance Data'!E53),"-",'Model Performance Data'!E53)</f>
        <v>-</v>
      </c>
      <c r="H50" s="143" t="str">
        <f>'Model Performance Data'!Q53</f>
        <v>-</v>
      </c>
      <c r="I50" s="143" t="str">
        <f>'Model Performance Data'!T53</f>
        <v>-</v>
      </c>
      <c r="J50" s="143" t="str">
        <f>'Model Performance Data'!W53</f>
        <v>-</v>
      </c>
      <c r="K50" s="143" t="str">
        <f>'Model Performance Data'!Z53</f>
        <v>-</v>
      </c>
      <c r="L50" s="143" t="str">
        <f>'Model Performance Data'!AC53</f>
        <v>-</v>
      </c>
      <c r="M50" s="144" t="str">
        <f>'Model Performance Data'!AR53</f>
        <v>-</v>
      </c>
      <c r="N50" s="142">
        <f>'Model Performance Data'!AS53</f>
        <v>0</v>
      </c>
      <c r="O50" s="143" t="str">
        <f>'Model Performance Data'!AV53</f>
        <v>-</v>
      </c>
      <c r="P50" s="143" t="str">
        <f>'Model Performance Data'!AY53</f>
        <v>-</v>
      </c>
      <c r="Q50" s="143" t="str">
        <f>'Model Performance Data'!BB53</f>
        <v>-</v>
      </c>
      <c r="R50" s="143" t="str">
        <f>'Model Performance Data'!BE53</f>
        <v>-</v>
      </c>
      <c r="S50" s="144" t="str">
        <f>'Model Performance Data'!BT53</f>
        <v>-</v>
      </c>
      <c r="T50" s="142">
        <f>'Model Performance Data'!BU53</f>
        <v>0</v>
      </c>
      <c r="U50" s="143" t="str">
        <f>'Model Performance Data'!BX53</f>
        <v>-</v>
      </c>
      <c r="V50" s="143" t="str">
        <f>'Model Performance Data'!CA53</f>
        <v>-</v>
      </c>
      <c r="W50" s="143" t="str">
        <f>'Model Performance Data'!CD53</f>
        <v>-</v>
      </c>
      <c r="X50" s="143" t="str">
        <f>'Model Performance Data'!CG53</f>
        <v>-</v>
      </c>
      <c r="Y50" s="144" t="str">
        <f>'Model Performance Data'!CV53</f>
        <v>-</v>
      </c>
      <c r="Z50" s="142">
        <f>'Model Performance Data'!CW53</f>
        <v>0</v>
      </c>
      <c r="AA50" s="143" t="str">
        <f>'Model Performance Data'!CZ53</f>
        <v>-</v>
      </c>
      <c r="AB50" s="143" t="str">
        <f>'Model Performance Data'!DC53</f>
        <v>-</v>
      </c>
      <c r="AC50" s="143" t="str">
        <f>'Model Performance Data'!DF53</f>
        <v>-</v>
      </c>
      <c r="AD50" s="143" t="str">
        <f>'Model Performance Data'!DI53</f>
        <v>-</v>
      </c>
      <c r="AE50" s="144" t="str">
        <f>'Model Performance Data'!DX53</f>
        <v>-</v>
      </c>
      <c r="AF50" s="142">
        <f>'Model Performance Data'!DY53</f>
        <v>0</v>
      </c>
    </row>
    <row r="51" spans="2:32" hidden="1" outlineLevel="1" x14ac:dyDescent="0.35">
      <c r="B51" s="159" t="str">
        <f>IF(ISBLANK('Model Performance Data'!B54),"-",'Model Performance Data'!B54)</f>
        <v>-</v>
      </c>
      <c r="C51" s="159" t="str">
        <f>IF(ISBLANK('Model Performance Data'!C54),"-",'Model Performance Data'!C54)</f>
        <v>-</v>
      </c>
      <c r="D51" s="160" t="str">
        <f>IF(ISBLANK('Model Performance Data'!G54),"-",'Model Performance Data'!G54)</f>
        <v>-</v>
      </c>
      <c r="E51" s="160" t="str">
        <f>IF(ISBLANK('Model Performance Data'!D54),"-",'Model Performance Data'!D54)</f>
        <v>-</v>
      </c>
      <c r="F51" s="160" t="str">
        <f>IF(ISBLANK('Model Performance Data'!L54),"-",'Model Performance Data'!L54)</f>
        <v>-</v>
      </c>
      <c r="G51" s="160" t="str">
        <f>IF(ISBLANK('Model Performance Data'!E54),"-",'Model Performance Data'!E54)</f>
        <v>-</v>
      </c>
      <c r="H51" s="143" t="str">
        <f>'Model Performance Data'!Q54</f>
        <v>-</v>
      </c>
      <c r="I51" s="143" t="str">
        <f>'Model Performance Data'!T54</f>
        <v>-</v>
      </c>
      <c r="J51" s="143" t="str">
        <f>'Model Performance Data'!W54</f>
        <v>-</v>
      </c>
      <c r="K51" s="143" t="str">
        <f>'Model Performance Data'!Z54</f>
        <v>-</v>
      </c>
      <c r="L51" s="143" t="str">
        <f>'Model Performance Data'!AC54</f>
        <v>-</v>
      </c>
      <c r="M51" s="144" t="str">
        <f>'Model Performance Data'!AR54</f>
        <v>-</v>
      </c>
      <c r="N51" s="142">
        <f>'Model Performance Data'!AS54</f>
        <v>0</v>
      </c>
      <c r="O51" s="143" t="str">
        <f>'Model Performance Data'!AV54</f>
        <v>-</v>
      </c>
      <c r="P51" s="143" t="str">
        <f>'Model Performance Data'!AY54</f>
        <v>-</v>
      </c>
      <c r="Q51" s="143" t="str">
        <f>'Model Performance Data'!BB54</f>
        <v>-</v>
      </c>
      <c r="R51" s="143" t="str">
        <f>'Model Performance Data'!BE54</f>
        <v>-</v>
      </c>
      <c r="S51" s="144" t="str">
        <f>'Model Performance Data'!BT54</f>
        <v>-</v>
      </c>
      <c r="T51" s="142">
        <f>'Model Performance Data'!BU54</f>
        <v>0</v>
      </c>
      <c r="U51" s="143" t="str">
        <f>'Model Performance Data'!BX54</f>
        <v>-</v>
      </c>
      <c r="V51" s="143" t="str">
        <f>'Model Performance Data'!CA54</f>
        <v>-</v>
      </c>
      <c r="W51" s="143" t="str">
        <f>'Model Performance Data'!CD54</f>
        <v>-</v>
      </c>
      <c r="X51" s="143" t="str">
        <f>'Model Performance Data'!CG54</f>
        <v>-</v>
      </c>
      <c r="Y51" s="144" t="str">
        <f>'Model Performance Data'!CV54</f>
        <v>-</v>
      </c>
      <c r="Z51" s="142">
        <f>'Model Performance Data'!CW54</f>
        <v>0</v>
      </c>
      <c r="AA51" s="143" t="str">
        <f>'Model Performance Data'!CZ54</f>
        <v>-</v>
      </c>
      <c r="AB51" s="143" t="str">
        <f>'Model Performance Data'!DC54</f>
        <v>-</v>
      </c>
      <c r="AC51" s="143" t="str">
        <f>'Model Performance Data'!DF54</f>
        <v>-</v>
      </c>
      <c r="AD51" s="143" t="str">
        <f>'Model Performance Data'!DI54</f>
        <v>-</v>
      </c>
      <c r="AE51" s="144" t="str">
        <f>'Model Performance Data'!DX54</f>
        <v>-</v>
      </c>
      <c r="AF51" s="142">
        <f>'Model Performance Data'!DY54</f>
        <v>0</v>
      </c>
    </row>
    <row r="52" spans="2:32" hidden="1" outlineLevel="1" x14ac:dyDescent="0.35">
      <c r="B52" s="159" t="str">
        <f>IF(ISBLANK('Model Performance Data'!B55),"-",'Model Performance Data'!B55)</f>
        <v>-</v>
      </c>
      <c r="C52" s="159" t="str">
        <f>IF(ISBLANK('Model Performance Data'!C55),"-",'Model Performance Data'!C55)</f>
        <v>-</v>
      </c>
      <c r="D52" s="160" t="str">
        <f>IF(ISBLANK('Model Performance Data'!G55),"-",'Model Performance Data'!G55)</f>
        <v>-</v>
      </c>
      <c r="E52" s="160" t="str">
        <f>IF(ISBLANK('Model Performance Data'!D55),"-",'Model Performance Data'!D55)</f>
        <v>-</v>
      </c>
      <c r="F52" s="160" t="str">
        <f>IF(ISBLANK('Model Performance Data'!L55),"-",'Model Performance Data'!L55)</f>
        <v>-</v>
      </c>
      <c r="G52" s="160" t="str">
        <f>IF(ISBLANK('Model Performance Data'!E55),"-",'Model Performance Data'!E55)</f>
        <v>-</v>
      </c>
      <c r="H52" s="143" t="str">
        <f>'Model Performance Data'!Q55</f>
        <v>-</v>
      </c>
      <c r="I52" s="143" t="str">
        <f>'Model Performance Data'!T55</f>
        <v>-</v>
      </c>
      <c r="J52" s="143" t="str">
        <f>'Model Performance Data'!W55</f>
        <v>-</v>
      </c>
      <c r="K52" s="143" t="str">
        <f>'Model Performance Data'!Z55</f>
        <v>-</v>
      </c>
      <c r="L52" s="143" t="str">
        <f>'Model Performance Data'!AC55</f>
        <v>-</v>
      </c>
      <c r="M52" s="144" t="str">
        <f>'Model Performance Data'!AR55</f>
        <v>-</v>
      </c>
      <c r="N52" s="142">
        <f>'Model Performance Data'!AS55</f>
        <v>0</v>
      </c>
      <c r="O52" s="143" t="str">
        <f>'Model Performance Data'!AV55</f>
        <v>-</v>
      </c>
      <c r="P52" s="143" t="str">
        <f>'Model Performance Data'!AY55</f>
        <v>-</v>
      </c>
      <c r="Q52" s="143" t="str">
        <f>'Model Performance Data'!BB55</f>
        <v>-</v>
      </c>
      <c r="R52" s="143" t="str">
        <f>'Model Performance Data'!BE55</f>
        <v>-</v>
      </c>
      <c r="S52" s="144" t="str">
        <f>'Model Performance Data'!BT55</f>
        <v>-</v>
      </c>
      <c r="T52" s="142">
        <f>'Model Performance Data'!BU55</f>
        <v>0</v>
      </c>
      <c r="U52" s="143" t="str">
        <f>'Model Performance Data'!BX55</f>
        <v>-</v>
      </c>
      <c r="V52" s="143" t="str">
        <f>'Model Performance Data'!CA55</f>
        <v>-</v>
      </c>
      <c r="W52" s="143" t="str">
        <f>'Model Performance Data'!CD55</f>
        <v>-</v>
      </c>
      <c r="X52" s="143" t="str">
        <f>'Model Performance Data'!CG55</f>
        <v>-</v>
      </c>
      <c r="Y52" s="144" t="str">
        <f>'Model Performance Data'!CV55</f>
        <v>-</v>
      </c>
      <c r="Z52" s="142">
        <f>'Model Performance Data'!CW55</f>
        <v>0</v>
      </c>
      <c r="AA52" s="143" t="str">
        <f>'Model Performance Data'!CZ55</f>
        <v>-</v>
      </c>
      <c r="AB52" s="143" t="str">
        <f>'Model Performance Data'!DC55</f>
        <v>-</v>
      </c>
      <c r="AC52" s="143" t="str">
        <f>'Model Performance Data'!DF55</f>
        <v>-</v>
      </c>
      <c r="AD52" s="143" t="str">
        <f>'Model Performance Data'!DI55</f>
        <v>-</v>
      </c>
      <c r="AE52" s="144" t="str">
        <f>'Model Performance Data'!DX55</f>
        <v>-</v>
      </c>
      <c r="AF52" s="142">
        <f>'Model Performance Data'!DY55</f>
        <v>0</v>
      </c>
    </row>
    <row r="53" spans="2:32" hidden="1" outlineLevel="1" x14ac:dyDescent="0.35">
      <c r="B53" s="159" t="str">
        <f>IF(ISBLANK('Model Performance Data'!B56),"-",'Model Performance Data'!B56)</f>
        <v>-</v>
      </c>
      <c r="C53" s="159" t="str">
        <f>IF(ISBLANK('Model Performance Data'!C56),"-",'Model Performance Data'!C56)</f>
        <v>-</v>
      </c>
      <c r="D53" s="160" t="str">
        <f>IF(ISBLANK('Model Performance Data'!G56),"-",'Model Performance Data'!G56)</f>
        <v>-</v>
      </c>
      <c r="E53" s="160" t="str">
        <f>IF(ISBLANK('Model Performance Data'!D56),"-",'Model Performance Data'!D56)</f>
        <v>-</v>
      </c>
      <c r="F53" s="160" t="str">
        <f>IF(ISBLANK('Model Performance Data'!L56),"-",'Model Performance Data'!L56)</f>
        <v>-</v>
      </c>
      <c r="G53" s="160" t="str">
        <f>IF(ISBLANK('Model Performance Data'!E56),"-",'Model Performance Data'!E56)</f>
        <v>-</v>
      </c>
      <c r="H53" s="143" t="str">
        <f>'Model Performance Data'!Q56</f>
        <v>-</v>
      </c>
      <c r="I53" s="143" t="str">
        <f>'Model Performance Data'!T56</f>
        <v>-</v>
      </c>
      <c r="J53" s="143" t="str">
        <f>'Model Performance Data'!W56</f>
        <v>-</v>
      </c>
      <c r="K53" s="143" t="str">
        <f>'Model Performance Data'!Z56</f>
        <v>-</v>
      </c>
      <c r="L53" s="143" t="str">
        <f>'Model Performance Data'!AC56</f>
        <v>-</v>
      </c>
      <c r="M53" s="144" t="str">
        <f>'Model Performance Data'!AR56</f>
        <v>-</v>
      </c>
      <c r="N53" s="142">
        <f>'Model Performance Data'!AS56</f>
        <v>0</v>
      </c>
      <c r="O53" s="143" t="str">
        <f>'Model Performance Data'!AV56</f>
        <v>-</v>
      </c>
      <c r="P53" s="143" t="str">
        <f>'Model Performance Data'!AY56</f>
        <v>-</v>
      </c>
      <c r="Q53" s="143" t="str">
        <f>'Model Performance Data'!BB56</f>
        <v>-</v>
      </c>
      <c r="R53" s="143" t="str">
        <f>'Model Performance Data'!BE56</f>
        <v>-</v>
      </c>
      <c r="S53" s="144" t="str">
        <f>'Model Performance Data'!BT56</f>
        <v>-</v>
      </c>
      <c r="T53" s="142">
        <f>'Model Performance Data'!BU56</f>
        <v>0</v>
      </c>
      <c r="U53" s="143" t="str">
        <f>'Model Performance Data'!BX56</f>
        <v>-</v>
      </c>
      <c r="V53" s="143" t="str">
        <f>'Model Performance Data'!CA56</f>
        <v>-</v>
      </c>
      <c r="W53" s="143" t="str">
        <f>'Model Performance Data'!CD56</f>
        <v>-</v>
      </c>
      <c r="X53" s="143" t="str">
        <f>'Model Performance Data'!CG56</f>
        <v>-</v>
      </c>
      <c r="Y53" s="144" t="str">
        <f>'Model Performance Data'!CV56</f>
        <v>-</v>
      </c>
      <c r="Z53" s="142">
        <f>'Model Performance Data'!CW56</f>
        <v>0</v>
      </c>
      <c r="AA53" s="143" t="str">
        <f>'Model Performance Data'!CZ56</f>
        <v>-</v>
      </c>
      <c r="AB53" s="143" t="str">
        <f>'Model Performance Data'!DC56</f>
        <v>-</v>
      </c>
      <c r="AC53" s="143" t="str">
        <f>'Model Performance Data'!DF56</f>
        <v>-</v>
      </c>
      <c r="AD53" s="143" t="str">
        <f>'Model Performance Data'!DI56</f>
        <v>-</v>
      </c>
      <c r="AE53" s="144" t="str">
        <f>'Model Performance Data'!DX56</f>
        <v>-</v>
      </c>
      <c r="AF53" s="142">
        <f>'Model Performance Data'!DY56</f>
        <v>0</v>
      </c>
    </row>
    <row r="54" spans="2:32" hidden="1" outlineLevel="1" x14ac:dyDescent="0.35">
      <c r="B54" s="159" t="str">
        <f>IF(ISBLANK('Model Performance Data'!B57),"-",'Model Performance Data'!B57)</f>
        <v>-</v>
      </c>
      <c r="C54" s="159" t="str">
        <f>IF(ISBLANK('Model Performance Data'!C57),"-",'Model Performance Data'!C57)</f>
        <v>-</v>
      </c>
      <c r="D54" s="160" t="str">
        <f>IF(ISBLANK('Model Performance Data'!G57),"-",'Model Performance Data'!G57)</f>
        <v>-</v>
      </c>
      <c r="E54" s="160" t="str">
        <f>IF(ISBLANK('Model Performance Data'!D57),"-",'Model Performance Data'!D57)</f>
        <v>-</v>
      </c>
      <c r="F54" s="160" t="str">
        <f>IF(ISBLANK('Model Performance Data'!L57),"-",'Model Performance Data'!L57)</f>
        <v>-</v>
      </c>
      <c r="G54" s="160" t="str">
        <f>IF(ISBLANK('Model Performance Data'!E57),"-",'Model Performance Data'!E57)</f>
        <v>-</v>
      </c>
      <c r="H54" s="143" t="str">
        <f>'Model Performance Data'!Q57</f>
        <v>-</v>
      </c>
      <c r="I54" s="143" t="str">
        <f>'Model Performance Data'!T57</f>
        <v>-</v>
      </c>
      <c r="J54" s="143" t="str">
        <f>'Model Performance Data'!W57</f>
        <v>-</v>
      </c>
      <c r="K54" s="143" t="str">
        <f>'Model Performance Data'!Z57</f>
        <v>-</v>
      </c>
      <c r="L54" s="143" t="str">
        <f>'Model Performance Data'!AC57</f>
        <v>-</v>
      </c>
      <c r="M54" s="144" t="str">
        <f>'Model Performance Data'!AR57</f>
        <v>-</v>
      </c>
      <c r="N54" s="142">
        <f>'Model Performance Data'!AS57</f>
        <v>0</v>
      </c>
      <c r="O54" s="143" t="str">
        <f>'Model Performance Data'!AV57</f>
        <v>-</v>
      </c>
      <c r="P54" s="143" t="str">
        <f>'Model Performance Data'!AY57</f>
        <v>-</v>
      </c>
      <c r="Q54" s="143" t="str">
        <f>'Model Performance Data'!BB57</f>
        <v>-</v>
      </c>
      <c r="R54" s="143" t="str">
        <f>'Model Performance Data'!BE57</f>
        <v>-</v>
      </c>
      <c r="S54" s="144" t="str">
        <f>'Model Performance Data'!BT57</f>
        <v>-</v>
      </c>
      <c r="T54" s="142">
        <f>'Model Performance Data'!BU57</f>
        <v>0</v>
      </c>
      <c r="U54" s="143" t="str">
        <f>'Model Performance Data'!BX57</f>
        <v>-</v>
      </c>
      <c r="V54" s="143" t="str">
        <f>'Model Performance Data'!CA57</f>
        <v>-</v>
      </c>
      <c r="W54" s="143" t="str">
        <f>'Model Performance Data'!CD57</f>
        <v>-</v>
      </c>
      <c r="X54" s="143" t="str">
        <f>'Model Performance Data'!CG57</f>
        <v>-</v>
      </c>
      <c r="Y54" s="144" t="str">
        <f>'Model Performance Data'!CV57</f>
        <v>-</v>
      </c>
      <c r="Z54" s="142">
        <f>'Model Performance Data'!CW57</f>
        <v>0</v>
      </c>
      <c r="AA54" s="143" t="str">
        <f>'Model Performance Data'!CZ57</f>
        <v>-</v>
      </c>
      <c r="AB54" s="143" t="str">
        <f>'Model Performance Data'!DC57</f>
        <v>-</v>
      </c>
      <c r="AC54" s="143" t="str">
        <f>'Model Performance Data'!DF57</f>
        <v>-</v>
      </c>
      <c r="AD54" s="143" t="str">
        <f>'Model Performance Data'!DI57</f>
        <v>-</v>
      </c>
      <c r="AE54" s="144" t="str">
        <f>'Model Performance Data'!DX57</f>
        <v>-</v>
      </c>
      <c r="AF54" s="142">
        <f>'Model Performance Data'!DY57</f>
        <v>0</v>
      </c>
    </row>
    <row r="55" spans="2:32" hidden="1" outlineLevel="1" x14ac:dyDescent="0.35">
      <c r="B55" s="159" t="str">
        <f>IF(ISBLANK('Model Performance Data'!B58),"-",'Model Performance Data'!B58)</f>
        <v>-</v>
      </c>
      <c r="C55" s="159" t="str">
        <f>IF(ISBLANK('Model Performance Data'!C58),"-",'Model Performance Data'!C58)</f>
        <v>-</v>
      </c>
      <c r="D55" s="160" t="str">
        <f>IF(ISBLANK('Model Performance Data'!G58),"-",'Model Performance Data'!G58)</f>
        <v>-</v>
      </c>
      <c r="E55" s="160" t="str">
        <f>IF(ISBLANK('Model Performance Data'!D58),"-",'Model Performance Data'!D58)</f>
        <v>-</v>
      </c>
      <c r="F55" s="160" t="str">
        <f>IF(ISBLANK('Model Performance Data'!L58),"-",'Model Performance Data'!L58)</f>
        <v>-</v>
      </c>
      <c r="G55" s="160" t="str">
        <f>IF(ISBLANK('Model Performance Data'!E58),"-",'Model Performance Data'!E58)</f>
        <v>-</v>
      </c>
      <c r="H55" s="143" t="str">
        <f>'Model Performance Data'!Q58</f>
        <v>-</v>
      </c>
      <c r="I55" s="143" t="str">
        <f>'Model Performance Data'!T58</f>
        <v>-</v>
      </c>
      <c r="J55" s="143" t="str">
        <f>'Model Performance Data'!W58</f>
        <v>-</v>
      </c>
      <c r="K55" s="143" t="str">
        <f>'Model Performance Data'!Z58</f>
        <v>-</v>
      </c>
      <c r="L55" s="143" t="str">
        <f>'Model Performance Data'!AC58</f>
        <v>-</v>
      </c>
      <c r="M55" s="144" t="str">
        <f>'Model Performance Data'!AR58</f>
        <v>-</v>
      </c>
      <c r="N55" s="142">
        <f>'Model Performance Data'!AS58</f>
        <v>0</v>
      </c>
      <c r="O55" s="143" t="str">
        <f>'Model Performance Data'!AV58</f>
        <v>-</v>
      </c>
      <c r="P55" s="143" t="str">
        <f>'Model Performance Data'!AY58</f>
        <v>-</v>
      </c>
      <c r="Q55" s="143" t="str">
        <f>'Model Performance Data'!BB58</f>
        <v>-</v>
      </c>
      <c r="R55" s="143" t="str">
        <f>'Model Performance Data'!BE58</f>
        <v>-</v>
      </c>
      <c r="S55" s="144" t="str">
        <f>'Model Performance Data'!BT58</f>
        <v>-</v>
      </c>
      <c r="T55" s="142">
        <f>'Model Performance Data'!BU58</f>
        <v>0</v>
      </c>
      <c r="U55" s="143" t="str">
        <f>'Model Performance Data'!BX58</f>
        <v>-</v>
      </c>
      <c r="V55" s="143" t="str">
        <f>'Model Performance Data'!CA58</f>
        <v>-</v>
      </c>
      <c r="W55" s="143" t="str">
        <f>'Model Performance Data'!CD58</f>
        <v>-</v>
      </c>
      <c r="X55" s="143" t="str">
        <f>'Model Performance Data'!CG58</f>
        <v>-</v>
      </c>
      <c r="Y55" s="144" t="str">
        <f>'Model Performance Data'!CV58</f>
        <v>-</v>
      </c>
      <c r="Z55" s="142">
        <f>'Model Performance Data'!CW58</f>
        <v>0</v>
      </c>
      <c r="AA55" s="143" t="str">
        <f>'Model Performance Data'!CZ58</f>
        <v>-</v>
      </c>
      <c r="AB55" s="143" t="str">
        <f>'Model Performance Data'!DC58</f>
        <v>-</v>
      </c>
      <c r="AC55" s="143" t="str">
        <f>'Model Performance Data'!DF58</f>
        <v>-</v>
      </c>
      <c r="AD55" s="143" t="str">
        <f>'Model Performance Data'!DI58</f>
        <v>-</v>
      </c>
      <c r="AE55" s="144" t="str">
        <f>'Model Performance Data'!DX58</f>
        <v>-</v>
      </c>
      <c r="AF55" s="142">
        <f>'Model Performance Data'!DY58</f>
        <v>0</v>
      </c>
    </row>
    <row r="56" spans="2:32" hidden="1" outlineLevel="1" x14ac:dyDescent="0.35">
      <c r="B56" s="159" t="str">
        <f>IF(ISBLANK('Model Performance Data'!B59),"-",'Model Performance Data'!B59)</f>
        <v>-</v>
      </c>
      <c r="C56" s="159" t="str">
        <f>IF(ISBLANK('Model Performance Data'!C59),"-",'Model Performance Data'!C59)</f>
        <v>-</v>
      </c>
      <c r="D56" s="160" t="str">
        <f>IF(ISBLANK('Model Performance Data'!G59),"-",'Model Performance Data'!G59)</f>
        <v>-</v>
      </c>
      <c r="E56" s="160" t="str">
        <f>IF(ISBLANK('Model Performance Data'!D59),"-",'Model Performance Data'!D59)</f>
        <v>-</v>
      </c>
      <c r="F56" s="160" t="str">
        <f>IF(ISBLANK('Model Performance Data'!L59),"-",'Model Performance Data'!L59)</f>
        <v>-</v>
      </c>
      <c r="G56" s="160" t="str">
        <f>IF(ISBLANK('Model Performance Data'!E59),"-",'Model Performance Data'!E59)</f>
        <v>-</v>
      </c>
      <c r="H56" s="143" t="str">
        <f>'Model Performance Data'!Q59</f>
        <v>-</v>
      </c>
      <c r="I56" s="143" t="str">
        <f>'Model Performance Data'!T59</f>
        <v>-</v>
      </c>
      <c r="J56" s="143" t="str">
        <f>'Model Performance Data'!W59</f>
        <v>-</v>
      </c>
      <c r="K56" s="143" t="str">
        <f>'Model Performance Data'!Z59</f>
        <v>-</v>
      </c>
      <c r="L56" s="143" t="str">
        <f>'Model Performance Data'!AC59</f>
        <v>-</v>
      </c>
      <c r="M56" s="144" t="str">
        <f>'Model Performance Data'!AR59</f>
        <v>-</v>
      </c>
      <c r="N56" s="142">
        <f>'Model Performance Data'!AS59</f>
        <v>0</v>
      </c>
      <c r="O56" s="143" t="str">
        <f>'Model Performance Data'!AV59</f>
        <v>-</v>
      </c>
      <c r="P56" s="143" t="str">
        <f>'Model Performance Data'!AY59</f>
        <v>-</v>
      </c>
      <c r="Q56" s="143" t="str">
        <f>'Model Performance Data'!BB59</f>
        <v>-</v>
      </c>
      <c r="R56" s="143" t="str">
        <f>'Model Performance Data'!BE59</f>
        <v>-</v>
      </c>
      <c r="S56" s="144" t="str">
        <f>'Model Performance Data'!BT59</f>
        <v>-</v>
      </c>
      <c r="T56" s="142">
        <f>'Model Performance Data'!BU59</f>
        <v>0</v>
      </c>
      <c r="U56" s="143" t="str">
        <f>'Model Performance Data'!BX59</f>
        <v>-</v>
      </c>
      <c r="V56" s="143" t="str">
        <f>'Model Performance Data'!CA59</f>
        <v>-</v>
      </c>
      <c r="W56" s="143" t="str">
        <f>'Model Performance Data'!CD59</f>
        <v>-</v>
      </c>
      <c r="X56" s="143" t="str">
        <f>'Model Performance Data'!CG59</f>
        <v>-</v>
      </c>
      <c r="Y56" s="144" t="str">
        <f>'Model Performance Data'!CV59</f>
        <v>-</v>
      </c>
      <c r="Z56" s="142">
        <f>'Model Performance Data'!CW59</f>
        <v>0</v>
      </c>
      <c r="AA56" s="143" t="str">
        <f>'Model Performance Data'!CZ59</f>
        <v>-</v>
      </c>
      <c r="AB56" s="143" t="str">
        <f>'Model Performance Data'!DC59</f>
        <v>-</v>
      </c>
      <c r="AC56" s="143" t="str">
        <f>'Model Performance Data'!DF59</f>
        <v>-</v>
      </c>
      <c r="AD56" s="143" t="str">
        <f>'Model Performance Data'!DI59</f>
        <v>-</v>
      </c>
      <c r="AE56" s="144" t="str">
        <f>'Model Performance Data'!DX59</f>
        <v>-</v>
      </c>
      <c r="AF56" s="142">
        <f>'Model Performance Data'!DY59</f>
        <v>0</v>
      </c>
    </row>
    <row r="57" spans="2:32" hidden="1" outlineLevel="1" x14ac:dyDescent="0.35">
      <c r="B57" s="159" t="str">
        <f>IF(ISBLANK('Model Performance Data'!B60),"-",'Model Performance Data'!B60)</f>
        <v>-</v>
      </c>
      <c r="C57" s="159" t="str">
        <f>IF(ISBLANK('Model Performance Data'!C60),"-",'Model Performance Data'!C60)</f>
        <v>-</v>
      </c>
      <c r="D57" s="160" t="str">
        <f>IF(ISBLANK('Model Performance Data'!G60),"-",'Model Performance Data'!G60)</f>
        <v>-</v>
      </c>
      <c r="E57" s="160" t="str">
        <f>IF(ISBLANK('Model Performance Data'!D60),"-",'Model Performance Data'!D60)</f>
        <v>-</v>
      </c>
      <c r="F57" s="160" t="str">
        <f>IF(ISBLANK('Model Performance Data'!L60),"-",'Model Performance Data'!L60)</f>
        <v>-</v>
      </c>
      <c r="G57" s="160" t="str">
        <f>IF(ISBLANK('Model Performance Data'!E60),"-",'Model Performance Data'!E60)</f>
        <v>-</v>
      </c>
      <c r="H57" s="143" t="str">
        <f>'Model Performance Data'!Q60</f>
        <v>-</v>
      </c>
      <c r="I57" s="143" t="str">
        <f>'Model Performance Data'!T60</f>
        <v>-</v>
      </c>
      <c r="J57" s="143" t="str">
        <f>'Model Performance Data'!W60</f>
        <v>-</v>
      </c>
      <c r="K57" s="143" t="str">
        <f>'Model Performance Data'!Z60</f>
        <v>-</v>
      </c>
      <c r="L57" s="143" t="str">
        <f>'Model Performance Data'!AC60</f>
        <v>-</v>
      </c>
      <c r="M57" s="144" t="str">
        <f>'Model Performance Data'!AR60</f>
        <v>-</v>
      </c>
      <c r="N57" s="142">
        <f>'Model Performance Data'!AS60</f>
        <v>0</v>
      </c>
      <c r="O57" s="143" t="str">
        <f>'Model Performance Data'!AV60</f>
        <v>-</v>
      </c>
      <c r="P57" s="143" t="str">
        <f>'Model Performance Data'!AY60</f>
        <v>-</v>
      </c>
      <c r="Q57" s="143" t="str">
        <f>'Model Performance Data'!BB60</f>
        <v>-</v>
      </c>
      <c r="R57" s="143" t="str">
        <f>'Model Performance Data'!BE60</f>
        <v>-</v>
      </c>
      <c r="S57" s="144" t="str">
        <f>'Model Performance Data'!BT60</f>
        <v>-</v>
      </c>
      <c r="T57" s="142">
        <f>'Model Performance Data'!BU60</f>
        <v>0</v>
      </c>
      <c r="U57" s="143" t="str">
        <f>'Model Performance Data'!BX60</f>
        <v>-</v>
      </c>
      <c r="V57" s="143" t="str">
        <f>'Model Performance Data'!CA60</f>
        <v>-</v>
      </c>
      <c r="W57" s="143" t="str">
        <f>'Model Performance Data'!CD60</f>
        <v>-</v>
      </c>
      <c r="X57" s="143" t="str">
        <f>'Model Performance Data'!CG60</f>
        <v>-</v>
      </c>
      <c r="Y57" s="144" t="str">
        <f>'Model Performance Data'!CV60</f>
        <v>-</v>
      </c>
      <c r="Z57" s="142">
        <f>'Model Performance Data'!CW60</f>
        <v>0</v>
      </c>
      <c r="AA57" s="143" t="str">
        <f>'Model Performance Data'!CZ60</f>
        <v>-</v>
      </c>
      <c r="AB57" s="143" t="str">
        <f>'Model Performance Data'!DC60</f>
        <v>-</v>
      </c>
      <c r="AC57" s="143" t="str">
        <f>'Model Performance Data'!DF60</f>
        <v>-</v>
      </c>
      <c r="AD57" s="143" t="str">
        <f>'Model Performance Data'!DI60</f>
        <v>-</v>
      </c>
      <c r="AE57" s="144" t="str">
        <f>'Model Performance Data'!DX60</f>
        <v>-</v>
      </c>
      <c r="AF57" s="142">
        <f>'Model Performance Data'!DY60</f>
        <v>0</v>
      </c>
    </row>
    <row r="58" spans="2:32" hidden="1" outlineLevel="1" x14ac:dyDescent="0.35">
      <c r="B58" s="159" t="str">
        <f>IF(ISBLANK('Model Performance Data'!B61),"-",'Model Performance Data'!B61)</f>
        <v>-</v>
      </c>
      <c r="C58" s="159" t="str">
        <f>IF(ISBLANK('Model Performance Data'!C61),"-",'Model Performance Data'!C61)</f>
        <v>-</v>
      </c>
      <c r="D58" s="160" t="str">
        <f>IF(ISBLANK('Model Performance Data'!G61),"-",'Model Performance Data'!G61)</f>
        <v>-</v>
      </c>
      <c r="E58" s="160" t="str">
        <f>IF(ISBLANK('Model Performance Data'!D61),"-",'Model Performance Data'!D61)</f>
        <v>-</v>
      </c>
      <c r="F58" s="160" t="str">
        <f>IF(ISBLANK('Model Performance Data'!L61),"-",'Model Performance Data'!L61)</f>
        <v>-</v>
      </c>
      <c r="G58" s="160" t="str">
        <f>IF(ISBLANK('Model Performance Data'!E61),"-",'Model Performance Data'!E61)</f>
        <v>-</v>
      </c>
      <c r="H58" s="143" t="str">
        <f>'Model Performance Data'!Q61</f>
        <v>-</v>
      </c>
      <c r="I58" s="143" t="str">
        <f>'Model Performance Data'!T61</f>
        <v>-</v>
      </c>
      <c r="J58" s="143" t="str">
        <f>'Model Performance Data'!W61</f>
        <v>-</v>
      </c>
      <c r="K58" s="143" t="str">
        <f>'Model Performance Data'!Z61</f>
        <v>-</v>
      </c>
      <c r="L58" s="143" t="str">
        <f>'Model Performance Data'!AC61</f>
        <v>-</v>
      </c>
      <c r="M58" s="144" t="str">
        <f>'Model Performance Data'!AR61</f>
        <v>-</v>
      </c>
      <c r="N58" s="142">
        <f>'Model Performance Data'!AS61</f>
        <v>0</v>
      </c>
      <c r="O58" s="143" t="str">
        <f>'Model Performance Data'!AV61</f>
        <v>-</v>
      </c>
      <c r="P58" s="143" t="str">
        <f>'Model Performance Data'!AY61</f>
        <v>-</v>
      </c>
      <c r="Q58" s="143" t="str">
        <f>'Model Performance Data'!BB61</f>
        <v>-</v>
      </c>
      <c r="R58" s="143" t="str">
        <f>'Model Performance Data'!BE61</f>
        <v>-</v>
      </c>
      <c r="S58" s="144" t="str">
        <f>'Model Performance Data'!BT61</f>
        <v>-</v>
      </c>
      <c r="T58" s="142">
        <f>'Model Performance Data'!BU61</f>
        <v>0</v>
      </c>
      <c r="U58" s="143" t="str">
        <f>'Model Performance Data'!BX61</f>
        <v>-</v>
      </c>
      <c r="V58" s="143" t="str">
        <f>'Model Performance Data'!CA61</f>
        <v>-</v>
      </c>
      <c r="W58" s="143" t="str">
        <f>'Model Performance Data'!CD61</f>
        <v>-</v>
      </c>
      <c r="X58" s="143" t="str">
        <f>'Model Performance Data'!CG61</f>
        <v>-</v>
      </c>
      <c r="Y58" s="144" t="str">
        <f>'Model Performance Data'!CV61</f>
        <v>-</v>
      </c>
      <c r="Z58" s="142">
        <f>'Model Performance Data'!CW61</f>
        <v>0</v>
      </c>
      <c r="AA58" s="143" t="str">
        <f>'Model Performance Data'!CZ61</f>
        <v>-</v>
      </c>
      <c r="AB58" s="143" t="str">
        <f>'Model Performance Data'!DC61</f>
        <v>-</v>
      </c>
      <c r="AC58" s="143" t="str">
        <f>'Model Performance Data'!DF61</f>
        <v>-</v>
      </c>
      <c r="AD58" s="143" t="str">
        <f>'Model Performance Data'!DI61</f>
        <v>-</v>
      </c>
      <c r="AE58" s="144" t="str">
        <f>'Model Performance Data'!DX61</f>
        <v>-</v>
      </c>
      <c r="AF58" s="142">
        <f>'Model Performance Data'!DY61</f>
        <v>0</v>
      </c>
    </row>
    <row r="59" spans="2:32" hidden="1" outlineLevel="1" x14ac:dyDescent="0.35">
      <c r="B59" s="159" t="str">
        <f>IF(ISBLANK('Model Performance Data'!B62),"-",'Model Performance Data'!B62)</f>
        <v>-</v>
      </c>
      <c r="C59" s="159" t="str">
        <f>IF(ISBLANK('Model Performance Data'!C62),"-",'Model Performance Data'!C62)</f>
        <v>-</v>
      </c>
      <c r="D59" s="160" t="str">
        <f>IF(ISBLANK('Model Performance Data'!G62),"-",'Model Performance Data'!G62)</f>
        <v>-</v>
      </c>
      <c r="E59" s="160" t="str">
        <f>IF(ISBLANK('Model Performance Data'!D62),"-",'Model Performance Data'!D62)</f>
        <v>-</v>
      </c>
      <c r="F59" s="160" t="str">
        <f>IF(ISBLANK('Model Performance Data'!L62),"-",'Model Performance Data'!L62)</f>
        <v>-</v>
      </c>
      <c r="G59" s="160" t="str">
        <f>IF(ISBLANK('Model Performance Data'!E62),"-",'Model Performance Data'!E62)</f>
        <v>-</v>
      </c>
      <c r="H59" s="143" t="str">
        <f>'Model Performance Data'!Q62</f>
        <v>-</v>
      </c>
      <c r="I59" s="143" t="str">
        <f>'Model Performance Data'!T62</f>
        <v>-</v>
      </c>
      <c r="J59" s="143" t="str">
        <f>'Model Performance Data'!W62</f>
        <v>-</v>
      </c>
      <c r="K59" s="143" t="str">
        <f>'Model Performance Data'!Z62</f>
        <v>-</v>
      </c>
      <c r="L59" s="143" t="str">
        <f>'Model Performance Data'!AC62</f>
        <v>-</v>
      </c>
      <c r="M59" s="144" t="str">
        <f>'Model Performance Data'!AR62</f>
        <v>-</v>
      </c>
      <c r="N59" s="142">
        <f>'Model Performance Data'!AS62</f>
        <v>0</v>
      </c>
      <c r="O59" s="143" t="str">
        <f>'Model Performance Data'!AV62</f>
        <v>-</v>
      </c>
      <c r="P59" s="143" t="str">
        <f>'Model Performance Data'!AY62</f>
        <v>-</v>
      </c>
      <c r="Q59" s="143" t="str">
        <f>'Model Performance Data'!BB62</f>
        <v>-</v>
      </c>
      <c r="R59" s="143" t="str">
        <f>'Model Performance Data'!BE62</f>
        <v>-</v>
      </c>
      <c r="S59" s="144" t="str">
        <f>'Model Performance Data'!BT62</f>
        <v>-</v>
      </c>
      <c r="T59" s="142">
        <f>'Model Performance Data'!BU62</f>
        <v>0</v>
      </c>
      <c r="U59" s="143" t="str">
        <f>'Model Performance Data'!BX62</f>
        <v>-</v>
      </c>
      <c r="V59" s="143" t="str">
        <f>'Model Performance Data'!CA62</f>
        <v>-</v>
      </c>
      <c r="W59" s="143" t="str">
        <f>'Model Performance Data'!CD62</f>
        <v>-</v>
      </c>
      <c r="X59" s="143" t="str">
        <f>'Model Performance Data'!CG62</f>
        <v>-</v>
      </c>
      <c r="Y59" s="144" t="str">
        <f>'Model Performance Data'!CV62</f>
        <v>-</v>
      </c>
      <c r="Z59" s="142">
        <f>'Model Performance Data'!CW62</f>
        <v>0</v>
      </c>
      <c r="AA59" s="143" t="str">
        <f>'Model Performance Data'!CZ62</f>
        <v>-</v>
      </c>
      <c r="AB59" s="143" t="str">
        <f>'Model Performance Data'!DC62</f>
        <v>-</v>
      </c>
      <c r="AC59" s="143" t="str">
        <f>'Model Performance Data'!DF62</f>
        <v>-</v>
      </c>
      <c r="AD59" s="143" t="str">
        <f>'Model Performance Data'!DI62</f>
        <v>-</v>
      </c>
      <c r="AE59" s="144" t="str">
        <f>'Model Performance Data'!DX62</f>
        <v>-</v>
      </c>
      <c r="AF59" s="142">
        <f>'Model Performance Data'!DY62</f>
        <v>0</v>
      </c>
    </row>
    <row r="60" spans="2:32" hidden="1" outlineLevel="1" x14ac:dyDescent="0.35">
      <c r="B60" s="159" t="str">
        <f>IF(ISBLANK('Model Performance Data'!B63),"-",'Model Performance Data'!B63)</f>
        <v>-</v>
      </c>
      <c r="C60" s="159" t="str">
        <f>IF(ISBLANK('Model Performance Data'!C63),"-",'Model Performance Data'!C63)</f>
        <v>-</v>
      </c>
      <c r="D60" s="160" t="str">
        <f>IF(ISBLANK('Model Performance Data'!G63),"-",'Model Performance Data'!G63)</f>
        <v>-</v>
      </c>
      <c r="E60" s="160" t="str">
        <f>IF(ISBLANK('Model Performance Data'!D63),"-",'Model Performance Data'!D63)</f>
        <v>-</v>
      </c>
      <c r="F60" s="160" t="str">
        <f>IF(ISBLANK('Model Performance Data'!L63),"-",'Model Performance Data'!L63)</f>
        <v>-</v>
      </c>
      <c r="G60" s="160" t="str">
        <f>IF(ISBLANK('Model Performance Data'!E63),"-",'Model Performance Data'!E63)</f>
        <v>-</v>
      </c>
      <c r="H60" s="143" t="str">
        <f>'Model Performance Data'!Q63</f>
        <v>-</v>
      </c>
      <c r="I60" s="143" t="str">
        <f>'Model Performance Data'!T63</f>
        <v>-</v>
      </c>
      <c r="J60" s="143" t="str">
        <f>'Model Performance Data'!W63</f>
        <v>-</v>
      </c>
      <c r="K60" s="143" t="str">
        <f>'Model Performance Data'!Z63</f>
        <v>-</v>
      </c>
      <c r="L60" s="143" t="str">
        <f>'Model Performance Data'!AC63</f>
        <v>-</v>
      </c>
      <c r="M60" s="144" t="str">
        <f>'Model Performance Data'!AR63</f>
        <v>-</v>
      </c>
      <c r="N60" s="142">
        <f>'Model Performance Data'!AS63</f>
        <v>0</v>
      </c>
      <c r="O60" s="143" t="str">
        <f>'Model Performance Data'!AV63</f>
        <v>-</v>
      </c>
      <c r="P60" s="143" t="str">
        <f>'Model Performance Data'!AY63</f>
        <v>-</v>
      </c>
      <c r="Q60" s="143" t="str">
        <f>'Model Performance Data'!BB63</f>
        <v>-</v>
      </c>
      <c r="R60" s="143" t="str">
        <f>'Model Performance Data'!BE63</f>
        <v>-</v>
      </c>
      <c r="S60" s="144" t="str">
        <f>'Model Performance Data'!BT63</f>
        <v>-</v>
      </c>
      <c r="T60" s="142">
        <f>'Model Performance Data'!BU63</f>
        <v>0</v>
      </c>
      <c r="U60" s="143" t="str">
        <f>'Model Performance Data'!BX63</f>
        <v>-</v>
      </c>
      <c r="V60" s="143" t="str">
        <f>'Model Performance Data'!CA63</f>
        <v>-</v>
      </c>
      <c r="W60" s="143" t="str">
        <f>'Model Performance Data'!CD63</f>
        <v>-</v>
      </c>
      <c r="X60" s="143" t="str">
        <f>'Model Performance Data'!CG63</f>
        <v>-</v>
      </c>
      <c r="Y60" s="144" t="str">
        <f>'Model Performance Data'!CV63</f>
        <v>-</v>
      </c>
      <c r="Z60" s="142">
        <f>'Model Performance Data'!CW63</f>
        <v>0</v>
      </c>
      <c r="AA60" s="143" t="str">
        <f>'Model Performance Data'!CZ63</f>
        <v>-</v>
      </c>
      <c r="AB60" s="143" t="str">
        <f>'Model Performance Data'!DC63</f>
        <v>-</v>
      </c>
      <c r="AC60" s="143" t="str">
        <f>'Model Performance Data'!DF63</f>
        <v>-</v>
      </c>
      <c r="AD60" s="143" t="str">
        <f>'Model Performance Data'!DI63</f>
        <v>-</v>
      </c>
      <c r="AE60" s="144" t="str">
        <f>'Model Performance Data'!DX63</f>
        <v>-</v>
      </c>
      <c r="AF60" s="142">
        <f>'Model Performance Data'!DY63</f>
        <v>0</v>
      </c>
    </row>
    <row r="61" spans="2:32" hidden="1" outlineLevel="1" x14ac:dyDescent="0.35">
      <c r="B61" s="159" t="str">
        <f>IF(ISBLANK('Model Performance Data'!B64),"-",'Model Performance Data'!B64)</f>
        <v>-</v>
      </c>
      <c r="C61" s="159" t="str">
        <f>IF(ISBLANK('Model Performance Data'!C64),"-",'Model Performance Data'!C64)</f>
        <v>-</v>
      </c>
      <c r="D61" s="160" t="str">
        <f>IF(ISBLANK('Model Performance Data'!G64),"-",'Model Performance Data'!G64)</f>
        <v>-</v>
      </c>
      <c r="E61" s="160" t="str">
        <f>IF(ISBLANK('Model Performance Data'!D64),"-",'Model Performance Data'!D64)</f>
        <v>-</v>
      </c>
      <c r="F61" s="160" t="str">
        <f>IF(ISBLANK('Model Performance Data'!L64),"-",'Model Performance Data'!L64)</f>
        <v>-</v>
      </c>
      <c r="G61" s="160" t="str">
        <f>IF(ISBLANK('Model Performance Data'!E64),"-",'Model Performance Data'!E64)</f>
        <v>-</v>
      </c>
      <c r="H61" s="143" t="str">
        <f>'Model Performance Data'!Q64</f>
        <v>-</v>
      </c>
      <c r="I61" s="143" t="str">
        <f>'Model Performance Data'!T64</f>
        <v>-</v>
      </c>
      <c r="J61" s="143" t="str">
        <f>'Model Performance Data'!W64</f>
        <v>-</v>
      </c>
      <c r="K61" s="143" t="str">
        <f>'Model Performance Data'!Z64</f>
        <v>-</v>
      </c>
      <c r="L61" s="143" t="str">
        <f>'Model Performance Data'!AC64</f>
        <v>-</v>
      </c>
      <c r="M61" s="144" t="str">
        <f>'Model Performance Data'!AR64</f>
        <v>-</v>
      </c>
      <c r="N61" s="142">
        <f>'Model Performance Data'!AS64</f>
        <v>0</v>
      </c>
      <c r="O61" s="143" t="str">
        <f>'Model Performance Data'!AV64</f>
        <v>-</v>
      </c>
      <c r="P61" s="143" t="str">
        <f>'Model Performance Data'!AY64</f>
        <v>-</v>
      </c>
      <c r="Q61" s="143" t="str">
        <f>'Model Performance Data'!BB64</f>
        <v>-</v>
      </c>
      <c r="R61" s="143" t="str">
        <f>'Model Performance Data'!BE64</f>
        <v>-</v>
      </c>
      <c r="S61" s="144" t="str">
        <f>'Model Performance Data'!BT64</f>
        <v>-</v>
      </c>
      <c r="T61" s="142">
        <f>'Model Performance Data'!BU64</f>
        <v>0</v>
      </c>
      <c r="U61" s="143" t="str">
        <f>'Model Performance Data'!BX64</f>
        <v>-</v>
      </c>
      <c r="V61" s="143" t="str">
        <f>'Model Performance Data'!CA64</f>
        <v>-</v>
      </c>
      <c r="W61" s="143" t="str">
        <f>'Model Performance Data'!CD64</f>
        <v>-</v>
      </c>
      <c r="X61" s="143" t="str">
        <f>'Model Performance Data'!CG64</f>
        <v>-</v>
      </c>
      <c r="Y61" s="144" t="str">
        <f>'Model Performance Data'!CV64</f>
        <v>-</v>
      </c>
      <c r="Z61" s="142">
        <f>'Model Performance Data'!CW64</f>
        <v>0</v>
      </c>
      <c r="AA61" s="143" t="str">
        <f>'Model Performance Data'!CZ64</f>
        <v>-</v>
      </c>
      <c r="AB61" s="143" t="str">
        <f>'Model Performance Data'!DC64</f>
        <v>-</v>
      </c>
      <c r="AC61" s="143" t="str">
        <f>'Model Performance Data'!DF64</f>
        <v>-</v>
      </c>
      <c r="AD61" s="143" t="str">
        <f>'Model Performance Data'!DI64</f>
        <v>-</v>
      </c>
      <c r="AE61" s="144" t="str">
        <f>'Model Performance Data'!DX64</f>
        <v>-</v>
      </c>
      <c r="AF61" s="142">
        <f>'Model Performance Data'!DY64</f>
        <v>0</v>
      </c>
    </row>
    <row r="62" spans="2:32" hidden="1" outlineLevel="1" x14ac:dyDescent="0.35">
      <c r="B62" s="159" t="str">
        <f>IF(ISBLANK('Model Performance Data'!B65),"-",'Model Performance Data'!B65)</f>
        <v>-</v>
      </c>
      <c r="C62" s="159" t="str">
        <f>IF(ISBLANK('Model Performance Data'!C65),"-",'Model Performance Data'!C65)</f>
        <v>-</v>
      </c>
      <c r="D62" s="160" t="str">
        <f>IF(ISBLANK('Model Performance Data'!G65),"-",'Model Performance Data'!G65)</f>
        <v>-</v>
      </c>
      <c r="E62" s="160" t="str">
        <f>IF(ISBLANK('Model Performance Data'!D65),"-",'Model Performance Data'!D65)</f>
        <v>-</v>
      </c>
      <c r="F62" s="160" t="str">
        <f>IF(ISBLANK('Model Performance Data'!L65),"-",'Model Performance Data'!L65)</f>
        <v>-</v>
      </c>
      <c r="G62" s="160" t="str">
        <f>IF(ISBLANK('Model Performance Data'!E65),"-",'Model Performance Data'!E65)</f>
        <v>-</v>
      </c>
      <c r="H62" s="143" t="str">
        <f>'Model Performance Data'!Q65</f>
        <v>-</v>
      </c>
      <c r="I62" s="143" t="str">
        <f>'Model Performance Data'!T65</f>
        <v>-</v>
      </c>
      <c r="J62" s="143" t="str">
        <f>'Model Performance Data'!W65</f>
        <v>-</v>
      </c>
      <c r="K62" s="143" t="str">
        <f>'Model Performance Data'!Z65</f>
        <v>-</v>
      </c>
      <c r="L62" s="143" t="str">
        <f>'Model Performance Data'!AC65</f>
        <v>-</v>
      </c>
      <c r="M62" s="144" t="str">
        <f>'Model Performance Data'!AR65</f>
        <v>-</v>
      </c>
      <c r="N62" s="142">
        <f>'Model Performance Data'!AS65</f>
        <v>0</v>
      </c>
      <c r="O62" s="143" t="str">
        <f>'Model Performance Data'!AV65</f>
        <v>-</v>
      </c>
      <c r="P62" s="143" t="str">
        <f>'Model Performance Data'!AY65</f>
        <v>-</v>
      </c>
      <c r="Q62" s="143" t="str">
        <f>'Model Performance Data'!BB65</f>
        <v>-</v>
      </c>
      <c r="R62" s="143" t="str">
        <f>'Model Performance Data'!BE65</f>
        <v>-</v>
      </c>
      <c r="S62" s="144" t="str">
        <f>'Model Performance Data'!BT65</f>
        <v>-</v>
      </c>
      <c r="T62" s="142">
        <f>'Model Performance Data'!BU65</f>
        <v>0</v>
      </c>
      <c r="U62" s="143" t="str">
        <f>'Model Performance Data'!BX65</f>
        <v>-</v>
      </c>
      <c r="V62" s="143" t="str">
        <f>'Model Performance Data'!CA65</f>
        <v>-</v>
      </c>
      <c r="W62" s="143" t="str">
        <f>'Model Performance Data'!CD65</f>
        <v>-</v>
      </c>
      <c r="X62" s="143" t="str">
        <f>'Model Performance Data'!CG65</f>
        <v>-</v>
      </c>
      <c r="Y62" s="144" t="str">
        <f>'Model Performance Data'!CV65</f>
        <v>-</v>
      </c>
      <c r="Z62" s="142">
        <f>'Model Performance Data'!CW65</f>
        <v>0</v>
      </c>
      <c r="AA62" s="143" t="str">
        <f>'Model Performance Data'!CZ65</f>
        <v>-</v>
      </c>
      <c r="AB62" s="143" t="str">
        <f>'Model Performance Data'!DC65</f>
        <v>-</v>
      </c>
      <c r="AC62" s="143" t="str">
        <f>'Model Performance Data'!DF65</f>
        <v>-</v>
      </c>
      <c r="AD62" s="143" t="str">
        <f>'Model Performance Data'!DI65</f>
        <v>-</v>
      </c>
      <c r="AE62" s="144" t="str">
        <f>'Model Performance Data'!DX65</f>
        <v>-</v>
      </c>
      <c r="AF62" s="142">
        <f>'Model Performance Data'!DY65</f>
        <v>0</v>
      </c>
    </row>
    <row r="63" spans="2:32" hidden="1" outlineLevel="1" x14ac:dyDescent="0.35">
      <c r="B63" s="159" t="str">
        <f>IF(ISBLANK('Model Performance Data'!B66),"-",'Model Performance Data'!B66)</f>
        <v>-</v>
      </c>
      <c r="C63" s="159" t="str">
        <f>IF(ISBLANK('Model Performance Data'!C66),"-",'Model Performance Data'!C66)</f>
        <v>-</v>
      </c>
      <c r="D63" s="160" t="str">
        <f>IF(ISBLANK('Model Performance Data'!G66),"-",'Model Performance Data'!G66)</f>
        <v>-</v>
      </c>
      <c r="E63" s="160" t="str">
        <f>IF(ISBLANK('Model Performance Data'!D66),"-",'Model Performance Data'!D66)</f>
        <v>-</v>
      </c>
      <c r="F63" s="160" t="str">
        <f>IF(ISBLANK('Model Performance Data'!L66),"-",'Model Performance Data'!L66)</f>
        <v>-</v>
      </c>
      <c r="G63" s="160" t="str">
        <f>IF(ISBLANK('Model Performance Data'!E66),"-",'Model Performance Data'!E66)</f>
        <v>-</v>
      </c>
      <c r="H63" s="143" t="str">
        <f>'Model Performance Data'!Q66</f>
        <v>-</v>
      </c>
      <c r="I63" s="143" t="str">
        <f>'Model Performance Data'!T66</f>
        <v>-</v>
      </c>
      <c r="J63" s="143" t="str">
        <f>'Model Performance Data'!W66</f>
        <v>-</v>
      </c>
      <c r="K63" s="143" t="str">
        <f>'Model Performance Data'!Z66</f>
        <v>-</v>
      </c>
      <c r="L63" s="143" t="str">
        <f>'Model Performance Data'!AC66</f>
        <v>-</v>
      </c>
      <c r="M63" s="144" t="str">
        <f>'Model Performance Data'!AR66</f>
        <v>-</v>
      </c>
      <c r="N63" s="142">
        <f>'Model Performance Data'!AS66</f>
        <v>0</v>
      </c>
      <c r="O63" s="143" t="str">
        <f>'Model Performance Data'!AV66</f>
        <v>-</v>
      </c>
      <c r="P63" s="143" t="str">
        <f>'Model Performance Data'!AY66</f>
        <v>-</v>
      </c>
      <c r="Q63" s="143" t="str">
        <f>'Model Performance Data'!BB66</f>
        <v>-</v>
      </c>
      <c r="R63" s="143" t="str">
        <f>'Model Performance Data'!BE66</f>
        <v>-</v>
      </c>
      <c r="S63" s="144" t="str">
        <f>'Model Performance Data'!BT66</f>
        <v>-</v>
      </c>
      <c r="T63" s="142">
        <f>'Model Performance Data'!BU66</f>
        <v>0</v>
      </c>
      <c r="U63" s="143" t="str">
        <f>'Model Performance Data'!BX66</f>
        <v>-</v>
      </c>
      <c r="V63" s="143" t="str">
        <f>'Model Performance Data'!CA66</f>
        <v>-</v>
      </c>
      <c r="W63" s="143" t="str">
        <f>'Model Performance Data'!CD66</f>
        <v>-</v>
      </c>
      <c r="X63" s="143" t="str">
        <f>'Model Performance Data'!CG66</f>
        <v>-</v>
      </c>
      <c r="Y63" s="144" t="str">
        <f>'Model Performance Data'!CV66</f>
        <v>-</v>
      </c>
      <c r="Z63" s="142">
        <f>'Model Performance Data'!CW66</f>
        <v>0</v>
      </c>
      <c r="AA63" s="143" t="str">
        <f>'Model Performance Data'!CZ66</f>
        <v>-</v>
      </c>
      <c r="AB63" s="143" t="str">
        <f>'Model Performance Data'!DC66</f>
        <v>-</v>
      </c>
      <c r="AC63" s="143" t="str">
        <f>'Model Performance Data'!DF66</f>
        <v>-</v>
      </c>
      <c r="AD63" s="143" t="str">
        <f>'Model Performance Data'!DI66</f>
        <v>-</v>
      </c>
      <c r="AE63" s="144" t="str">
        <f>'Model Performance Data'!DX66</f>
        <v>-</v>
      </c>
      <c r="AF63" s="142">
        <f>'Model Performance Data'!DY66</f>
        <v>0</v>
      </c>
    </row>
    <row r="64" spans="2:32" hidden="1" outlineLevel="1" x14ac:dyDescent="0.35">
      <c r="B64" s="159" t="str">
        <f>IF(ISBLANK('Model Performance Data'!B67),"-",'Model Performance Data'!B67)</f>
        <v>-</v>
      </c>
      <c r="C64" s="159" t="str">
        <f>IF(ISBLANK('Model Performance Data'!C67),"-",'Model Performance Data'!C67)</f>
        <v>-</v>
      </c>
      <c r="D64" s="160" t="str">
        <f>IF(ISBLANK('Model Performance Data'!G67),"-",'Model Performance Data'!G67)</f>
        <v>-</v>
      </c>
      <c r="E64" s="160" t="str">
        <f>IF(ISBLANK('Model Performance Data'!D67),"-",'Model Performance Data'!D67)</f>
        <v>-</v>
      </c>
      <c r="F64" s="160" t="str">
        <f>IF(ISBLANK('Model Performance Data'!L67),"-",'Model Performance Data'!L67)</f>
        <v>-</v>
      </c>
      <c r="G64" s="160" t="str">
        <f>IF(ISBLANK('Model Performance Data'!E67),"-",'Model Performance Data'!E67)</f>
        <v>-</v>
      </c>
      <c r="H64" s="143" t="str">
        <f>'Model Performance Data'!Q67</f>
        <v>-</v>
      </c>
      <c r="I64" s="143" t="str">
        <f>'Model Performance Data'!T67</f>
        <v>-</v>
      </c>
      <c r="J64" s="143" t="str">
        <f>'Model Performance Data'!W67</f>
        <v>-</v>
      </c>
      <c r="K64" s="143" t="str">
        <f>'Model Performance Data'!Z67</f>
        <v>-</v>
      </c>
      <c r="L64" s="143" t="str">
        <f>'Model Performance Data'!AC67</f>
        <v>-</v>
      </c>
      <c r="M64" s="144" t="str">
        <f>'Model Performance Data'!AR67</f>
        <v>-</v>
      </c>
      <c r="N64" s="142">
        <f>'Model Performance Data'!AS67</f>
        <v>0</v>
      </c>
      <c r="O64" s="143" t="str">
        <f>'Model Performance Data'!AV67</f>
        <v>-</v>
      </c>
      <c r="P64" s="143" t="str">
        <f>'Model Performance Data'!AY67</f>
        <v>-</v>
      </c>
      <c r="Q64" s="143" t="str">
        <f>'Model Performance Data'!BB67</f>
        <v>-</v>
      </c>
      <c r="R64" s="143" t="str">
        <f>'Model Performance Data'!BE67</f>
        <v>-</v>
      </c>
      <c r="S64" s="144" t="str">
        <f>'Model Performance Data'!BT67</f>
        <v>-</v>
      </c>
      <c r="T64" s="142">
        <f>'Model Performance Data'!BU67</f>
        <v>0</v>
      </c>
      <c r="U64" s="143" t="str">
        <f>'Model Performance Data'!BX67</f>
        <v>-</v>
      </c>
      <c r="V64" s="143" t="str">
        <f>'Model Performance Data'!CA67</f>
        <v>-</v>
      </c>
      <c r="W64" s="143" t="str">
        <f>'Model Performance Data'!CD67</f>
        <v>-</v>
      </c>
      <c r="X64" s="143" t="str">
        <f>'Model Performance Data'!CG67</f>
        <v>-</v>
      </c>
      <c r="Y64" s="144" t="str">
        <f>'Model Performance Data'!CV67</f>
        <v>-</v>
      </c>
      <c r="Z64" s="142">
        <f>'Model Performance Data'!CW67</f>
        <v>0</v>
      </c>
      <c r="AA64" s="143" t="str">
        <f>'Model Performance Data'!CZ67</f>
        <v>-</v>
      </c>
      <c r="AB64" s="143" t="str">
        <f>'Model Performance Data'!DC67</f>
        <v>-</v>
      </c>
      <c r="AC64" s="143" t="str">
        <f>'Model Performance Data'!DF67</f>
        <v>-</v>
      </c>
      <c r="AD64" s="143" t="str">
        <f>'Model Performance Data'!DI67</f>
        <v>-</v>
      </c>
      <c r="AE64" s="144" t="str">
        <f>'Model Performance Data'!DX67</f>
        <v>-</v>
      </c>
      <c r="AF64" s="142">
        <f>'Model Performance Data'!DY67</f>
        <v>0</v>
      </c>
    </row>
    <row r="65" spans="2:32" hidden="1" outlineLevel="1" x14ac:dyDescent="0.35">
      <c r="B65" s="159" t="str">
        <f>IF(ISBLANK('Model Performance Data'!B68),"-",'Model Performance Data'!B68)</f>
        <v>-</v>
      </c>
      <c r="C65" s="159" t="str">
        <f>IF(ISBLANK('Model Performance Data'!C68),"-",'Model Performance Data'!C68)</f>
        <v>-</v>
      </c>
      <c r="D65" s="160" t="str">
        <f>IF(ISBLANK('Model Performance Data'!G68),"-",'Model Performance Data'!G68)</f>
        <v>-</v>
      </c>
      <c r="E65" s="160" t="str">
        <f>IF(ISBLANK('Model Performance Data'!D68),"-",'Model Performance Data'!D68)</f>
        <v>-</v>
      </c>
      <c r="F65" s="160" t="str">
        <f>IF(ISBLANK('Model Performance Data'!L68),"-",'Model Performance Data'!L68)</f>
        <v>-</v>
      </c>
      <c r="G65" s="160" t="str">
        <f>IF(ISBLANK('Model Performance Data'!E68),"-",'Model Performance Data'!E68)</f>
        <v>-</v>
      </c>
      <c r="H65" s="143" t="str">
        <f>'Model Performance Data'!Q68</f>
        <v>-</v>
      </c>
      <c r="I65" s="143" t="str">
        <f>'Model Performance Data'!T68</f>
        <v>-</v>
      </c>
      <c r="J65" s="143" t="str">
        <f>'Model Performance Data'!W68</f>
        <v>-</v>
      </c>
      <c r="K65" s="143" t="str">
        <f>'Model Performance Data'!Z68</f>
        <v>-</v>
      </c>
      <c r="L65" s="143" t="str">
        <f>'Model Performance Data'!AC68</f>
        <v>-</v>
      </c>
      <c r="M65" s="144" t="str">
        <f>'Model Performance Data'!AR68</f>
        <v>-</v>
      </c>
      <c r="N65" s="142">
        <f>'Model Performance Data'!AS68</f>
        <v>0</v>
      </c>
      <c r="O65" s="143" t="str">
        <f>'Model Performance Data'!AV68</f>
        <v>-</v>
      </c>
      <c r="P65" s="143" t="str">
        <f>'Model Performance Data'!AY68</f>
        <v>-</v>
      </c>
      <c r="Q65" s="143" t="str">
        <f>'Model Performance Data'!BB68</f>
        <v>-</v>
      </c>
      <c r="R65" s="143" t="str">
        <f>'Model Performance Data'!BE68</f>
        <v>-</v>
      </c>
      <c r="S65" s="144" t="str">
        <f>'Model Performance Data'!BT68</f>
        <v>-</v>
      </c>
      <c r="T65" s="142">
        <f>'Model Performance Data'!BU68</f>
        <v>0</v>
      </c>
      <c r="U65" s="143" t="str">
        <f>'Model Performance Data'!BX68</f>
        <v>-</v>
      </c>
      <c r="V65" s="143" t="str">
        <f>'Model Performance Data'!CA68</f>
        <v>-</v>
      </c>
      <c r="W65" s="143" t="str">
        <f>'Model Performance Data'!CD68</f>
        <v>-</v>
      </c>
      <c r="X65" s="143" t="str">
        <f>'Model Performance Data'!CG68</f>
        <v>-</v>
      </c>
      <c r="Y65" s="144" t="str">
        <f>'Model Performance Data'!CV68</f>
        <v>-</v>
      </c>
      <c r="Z65" s="142">
        <f>'Model Performance Data'!CW68</f>
        <v>0</v>
      </c>
      <c r="AA65" s="143" t="str">
        <f>'Model Performance Data'!CZ68</f>
        <v>-</v>
      </c>
      <c r="AB65" s="143" t="str">
        <f>'Model Performance Data'!DC68</f>
        <v>-</v>
      </c>
      <c r="AC65" s="143" t="str">
        <f>'Model Performance Data'!DF68</f>
        <v>-</v>
      </c>
      <c r="AD65" s="143" t="str">
        <f>'Model Performance Data'!DI68</f>
        <v>-</v>
      </c>
      <c r="AE65" s="144" t="str">
        <f>'Model Performance Data'!DX68</f>
        <v>-</v>
      </c>
      <c r="AF65" s="142">
        <f>'Model Performance Data'!DY68</f>
        <v>0</v>
      </c>
    </row>
    <row r="66" spans="2:32" hidden="1" outlineLevel="1" x14ac:dyDescent="0.35">
      <c r="B66" s="159" t="str">
        <f>IF(ISBLANK('Model Performance Data'!B70),"-",'Model Performance Data'!B70)</f>
        <v>-</v>
      </c>
      <c r="C66" s="159" t="str">
        <f>IF(ISBLANK('Model Performance Data'!C70),"-",'Model Performance Data'!C70)</f>
        <v>-</v>
      </c>
      <c r="D66" s="160" t="str">
        <f>IF(ISBLANK('Model Performance Data'!G70),"-",'Model Performance Data'!G70)</f>
        <v>-</v>
      </c>
      <c r="E66" s="160" t="str">
        <f>IF(ISBLANK('Model Performance Data'!D70),"-",'Model Performance Data'!D70)</f>
        <v>-</v>
      </c>
      <c r="F66" s="160" t="str">
        <f>IF(ISBLANK('Model Performance Data'!L70),"-",'Model Performance Data'!L70)</f>
        <v>-</v>
      </c>
      <c r="G66" s="160" t="str">
        <f>IF(ISBLANK('Model Performance Data'!E70),"-",'Model Performance Data'!E70)</f>
        <v>-</v>
      </c>
      <c r="H66" s="143" t="str">
        <f>'Model Performance Data'!Q70</f>
        <v>-</v>
      </c>
      <c r="I66" s="143" t="str">
        <f>'Model Performance Data'!T70</f>
        <v>-</v>
      </c>
      <c r="J66" s="143" t="str">
        <f>'Model Performance Data'!W70</f>
        <v>-</v>
      </c>
      <c r="K66" s="143" t="str">
        <f>'Model Performance Data'!Z70</f>
        <v>-</v>
      </c>
      <c r="L66" s="143" t="str">
        <f>'Model Performance Data'!AC70</f>
        <v>-</v>
      </c>
      <c r="M66" s="144" t="str">
        <f>'Model Performance Data'!AR70</f>
        <v>-</v>
      </c>
      <c r="N66" s="142">
        <f>'Model Performance Data'!AS70</f>
        <v>0</v>
      </c>
      <c r="O66" s="143" t="str">
        <f>'Model Performance Data'!AV70</f>
        <v>-</v>
      </c>
      <c r="P66" s="143" t="str">
        <f>'Model Performance Data'!AY70</f>
        <v>-</v>
      </c>
      <c r="Q66" s="143" t="str">
        <f>'Model Performance Data'!BB70</f>
        <v>-</v>
      </c>
      <c r="R66" s="143" t="str">
        <f>'Model Performance Data'!BE70</f>
        <v>-</v>
      </c>
      <c r="S66" s="144" t="str">
        <f>'Model Performance Data'!BT70</f>
        <v>-</v>
      </c>
      <c r="T66" s="142">
        <f>'Model Performance Data'!BU70</f>
        <v>0</v>
      </c>
      <c r="U66" s="143" t="str">
        <f>'Model Performance Data'!BX70</f>
        <v>-</v>
      </c>
      <c r="V66" s="143" t="str">
        <f>'Model Performance Data'!CA70</f>
        <v>-</v>
      </c>
      <c r="W66" s="143" t="str">
        <f>'Model Performance Data'!CD70</f>
        <v>-</v>
      </c>
      <c r="X66" s="143" t="str">
        <f>'Model Performance Data'!CG70</f>
        <v>-</v>
      </c>
      <c r="Y66" s="144" t="str">
        <f>'Model Performance Data'!CV70</f>
        <v>-</v>
      </c>
      <c r="Z66" s="142">
        <f>'Model Performance Data'!CW70</f>
        <v>0</v>
      </c>
      <c r="AA66" s="143" t="str">
        <f>'Model Performance Data'!CZ70</f>
        <v>-</v>
      </c>
      <c r="AB66" s="143" t="str">
        <f>'Model Performance Data'!DC70</f>
        <v>-</v>
      </c>
      <c r="AC66" s="143" t="str">
        <f>'Model Performance Data'!DF70</f>
        <v>-</v>
      </c>
      <c r="AD66" s="143" t="str">
        <f>'Model Performance Data'!DI70</f>
        <v>-</v>
      </c>
      <c r="AE66" s="144" t="str">
        <f>'Model Performance Data'!DX70</f>
        <v>-</v>
      </c>
      <c r="AF66" s="142">
        <f>'Model Performance Data'!DY70</f>
        <v>0</v>
      </c>
    </row>
    <row r="67" spans="2:32" hidden="1" outlineLevel="1" x14ac:dyDescent="0.35">
      <c r="B67" s="159" t="str">
        <f>IF(ISBLANK('Model Performance Data'!B71),"-",'Model Performance Data'!B71)</f>
        <v>-</v>
      </c>
      <c r="C67" s="159" t="str">
        <f>IF(ISBLANK('Model Performance Data'!C71),"-",'Model Performance Data'!C71)</f>
        <v>-</v>
      </c>
      <c r="D67" s="160" t="str">
        <f>IF(ISBLANK('Model Performance Data'!G71),"-",'Model Performance Data'!G71)</f>
        <v>-</v>
      </c>
      <c r="E67" s="160" t="str">
        <f>IF(ISBLANK('Model Performance Data'!D71),"-",'Model Performance Data'!D71)</f>
        <v>-</v>
      </c>
      <c r="F67" s="160" t="str">
        <f>IF(ISBLANK('Model Performance Data'!L71),"-",'Model Performance Data'!L71)</f>
        <v>-</v>
      </c>
      <c r="G67" s="160" t="str">
        <f>IF(ISBLANK('Model Performance Data'!E71),"-",'Model Performance Data'!E71)</f>
        <v>-</v>
      </c>
      <c r="H67" s="143" t="str">
        <f>'Model Performance Data'!Q71</f>
        <v>-</v>
      </c>
      <c r="I67" s="143" t="str">
        <f>'Model Performance Data'!T71</f>
        <v>-</v>
      </c>
      <c r="J67" s="143" t="str">
        <f>'Model Performance Data'!W71</f>
        <v>-</v>
      </c>
      <c r="K67" s="143" t="str">
        <f>'Model Performance Data'!Z71</f>
        <v>-</v>
      </c>
      <c r="L67" s="143" t="str">
        <f>'Model Performance Data'!AC71</f>
        <v>-</v>
      </c>
      <c r="M67" s="144" t="str">
        <f>'Model Performance Data'!AR71</f>
        <v>-</v>
      </c>
      <c r="N67" s="142">
        <f>'Model Performance Data'!AS71</f>
        <v>0</v>
      </c>
      <c r="O67" s="143" t="str">
        <f>'Model Performance Data'!AV71</f>
        <v>-</v>
      </c>
      <c r="P67" s="143" t="str">
        <f>'Model Performance Data'!AY71</f>
        <v>-</v>
      </c>
      <c r="Q67" s="143" t="str">
        <f>'Model Performance Data'!BB71</f>
        <v>-</v>
      </c>
      <c r="R67" s="143" t="str">
        <f>'Model Performance Data'!BE71</f>
        <v>-</v>
      </c>
      <c r="S67" s="144" t="str">
        <f>'Model Performance Data'!BT71</f>
        <v>-</v>
      </c>
      <c r="T67" s="142">
        <f>'Model Performance Data'!BU71</f>
        <v>0</v>
      </c>
      <c r="U67" s="143" t="str">
        <f>'Model Performance Data'!BX71</f>
        <v>-</v>
      </c>
      <c r="V67" s="143" t="str">
        <f>'Model Performance Data'!CA71</f>
        <v>-</v>
      </c>
      <c r="W67" s="143" t="str">
        <f>'Model Performance Data'!CD71</f>
        <v>-</v>
      </c>
      <c r="X67" s="143" t="str">
        <f>'Model Performance Data'!CG71</f>
        <v>-</v>
      </c>
      <c r="Y67" s="144" t="str">
        <f>'Model Performance Data'!CV71</f>
        <v>-</v>
      </c>
      <c r="Z67" s="142">
        <f>'Model Performance Data'!CW71</f>
        <v>0</v>
      </c>
      <c r="AA67" s="143" t="str">
        <f>'Model Performance Data'!CZ71</f>
        <v>-</v>
      </c>
      <c r="AB67" s="143" t="str">
        <f>'Model Performance Data'!DC71</f>
        <v>-</v>
      </c>
      <c r="AC67" s="143" t="str">
        <f>'Model Performance Data'!DF71</f>
        <v>-</v>
      </c>
      <c r="AD67" s="143" t="str">
        <f>'Model Performance Data'!DI71</f>
        <v>-</v>
      </c>
      <c r="AE67" s="144" t="str">
        <f>'Model Performance Data'!DX71</f>
        <v>-</v>
      </c>
      <c r="AF67" s="142">
        <f>'Model Performance Data'!DY71</f>
        <v>0</v>
      </c>
    </row>
    <row r="68" spans="2:32" hidden="1" outlineLevel="1" x14ac:dyDescent="0.35">
      <c r="B68" s="159" t="str">
        <f>IF(ISBLANK('Model Performance Data'!B72),"-",'Model Performance Data'!B72)</f>
        <v>-</v>
      </c>
      <c r="C68" s="159" t="str">
        <f>IF(ISBLANK('Model Performance Data'!C72),"-",'Model Performance Data'!C72)</f>
        <v>-</v>
      </c>
      <c r="D68" s="160" t="str">
        <f>IF(ISBLANK('Model Performance Data'!G72),"-",'Model Performance Data'!G72)</f>
        <v>-</v>
      </c>
      <c r="E68" s="160" t="str">
        <f>IF(ISBLANK('Model Performance Data'!D72),"-",'Model Performance Data'!D72)</f>
        <v>-</v>
      </c>
      <c r="F68" s="160" t="str">
        <f>IF(ISBLANK('Model Performance Data'!L72),"-",'Model Performance Data'!L72)</f>
        <v>-</v>
      </c>
      <c r="G68" s="160" t="str">
        <f>IF(ISBLANK('Model Performance Data'!E72),"-",'Model Performance Data'!E72)</f>
        <v>-</v>
      </c>
      <c r="H68" s="143" t="str">
        <f>'Model Performance Data'!Q72</f>
        <v>-</v>
      </c>
      <c r="I68" s="143" t="str">
        <f>'Model Performance Data'!T72</f>
        <v>-</v>
      </c>
      <c r="J68" s="143" t="str">
        <f>'Model Performance Data'!W72</f>
        <v>-</v>
      </c>
      <c r="K68" s="143" t="str">
        <f>'Model Performance Data'!Z72</f>
        <v>-</v>
      </c>
      <c r="L68" s="143" t="str">
        <f>'Model Performance Data'!AC72</f>
        <v>-</v>
      </c>
      <c r="M68" s="144" t="str">
        <f>'Model Performance Data'!AR72</f>
        <v>-</v>
      </c>
      <c r="N68" s="142">
        <f>'Model Performance Data'!AS72</f>
        <v>0</v>
      </c>
      <c r="O68" s="143" t="str">
        <f>'Model Performance Data'!AV72</f>
        <v>-</v>
      </c>
      <c r="P68" s="143" t="str">
        <f>'Model Performance Data'!AY72</f>
        <v>-</v>
      </c>
      <c r="Q68" s="143" t="str">
        <f>'Model Performance Data'!BB72</f>
        <v>-</v>
      </c>
      <c r="R68" s="143" t="str">
        <f>'Model Performance Data'!BE72</f>
        <v>-</v>
      </c>
      <c r="S68" s="144" t="str">
        <f>'Model Performance Data'!BT72</f>
        <v>-</v>
      </c>
      <c r="T68" s="142">
        <f>'Model Performance Data'!BU72</f>
        <v>0</v>
      </c>
      <c r="U68" s="143" t="str">
        <f>'Model Performance Data'!BX72</f>
        <v>-</v>
      </c>
      <c r="V68" s="143" t="str">
        <f>'Model Performance Data'!CA72</f>
        <v>-</v>
      </c>
      <c r="W68" s="143" t="str">
        <f>'Model Performance Data'!CD72</f>
        <v>-</v>
      </c>
      <c r="X68" s="143" t="str">
        <f>'Model Performance Data'!CG72</f>
        <v>-</v>
      </c>
      <c r="Y68" s="144" t="str">
        <f>'Model Performance Data'!CV72</f>
        <v>-</v>
      </c>
      <c r="Z68" s="142">
        <f>'Model Performance Data'!CW72</f>
        <v>0</v>
      </c>
      <c r="AA68" s="143" t="str">
        <f>'Model Performance Data'!CZ72</f>
        <v>-</v>
      </c>
      <c r="AB68" s="143" t="str">
        <f>'Model Performance Data'!DC72</f>
        <v>-</v>
      </c>
      <c r="AC68" s="143" t="str">
        <f>'Model Performance Data'!DF72</f>
        <v>-</v>
      </c>
      <c r="AD68" s="143" t="str">
        <f>'Model Performance Data'!DI72</f>
        <v>-</v>
      </c>
      <c r="AE68" s="144" t="str">
        <f>'Model Performance Data'!DX72</f>
        <v>-</v>
      </c>
      <c r="AF68" s="142">
        <f>'Model Performance Data'!DY72</f>
        <v>0</v>
      </c>
    </row>
    <row r="69" spans="2:32" hidden="1" outlineLevel="1" x14ac:dyDescent="0.35">
      <c r="B69" s="159" t="str">
        <f>IF(ISBLANK('Model Performance Data'!B73),"-",'Model Performance Data'!B73)</f>
        <v>-</v>
      </c>
      <c r="C69" s="159" t="str">
        <f>IF(ISBLANK('Model Performance Data'!C73),"-",'Model Performance Data'!C73)</f>
        <v>-</v>
      </c>
      <c r="D69" s="160" t="str">
        <f>IF(ISBLANK('Model Performance Data'!G73),"-",'Model Performance Data'!G73)</f>
        <v>-</v>
      </c>
      <c r="E69" s="160" t="str">
        <f>IF(ISBLANK('Model Performance Data'!D73),"-",'Model Performance Data'!D73)</f>
        <v>-</v>
      </c>
      <c r="F69" s="160" t="str">
        <f>IF(ISBLANK('Model Performance Data'!L73),"-",'Model Performance Data'!L73)</f>
        <v>-</v>
      </c>
      <c r="G69" s="160" t="str">
        <f>IF(ISBLANK('Model Performance Data'!E73),"-",'Model Performance Data'!E73)</f>
        <v>-</v>
      </c>
      <c r="H69" s="143" t="str">
        <f>'Model Performance Data'!Q73</f>
        <v>-</v>
      </c>
      <c r="I69" s="143" t="str">
        <f>'Model Performance Data'!T73</f>
        <v>-</v>
      </c>
      <c r="J69" s="143" t="str">
        <f>'Model Performance Data'!W73</f>
        <v>-</v>
      </c>
      <c r="K69" s="143" t="str">
        <f>'Model Performance Data'!Z73</f>
        <v>-</v>
      </c>
      <c r="L69" s="143" t="str">
        <f>'Model Performance Data'!AC73</f>
        <v>-</v>
      </c>
      <c r="M69" s="144" t="str">
        <f>'Model Performance Data'!AR73</f>
        <v>-</v>
      </c>
      <c r="N69" s="142">
        <f>'Model Performance Data'!AS73</f>
        <v>0</v>
      </c>
      <c r="O69" s="143" t="str">
        <f>'Model Performance Data'!AV73</f>
        <v>-</v>
      </c>
      <c r="P69" s="143" t="str">
        <f>'Model Performance Data'!AY73</f>
        <v>-</v>
      </c>
      <c r="Q69" s="143" t="str">
        <f>'Model Performance Data'!BB73</f>
        <v>-</v>
      </c>
      <c r="R69" s="143" t="str">
        <f>'Model Performance Data'!BE73</f>
        <v>-</v>
      </c>
      <c r="S69" s="144" t="str">
        <f>'Model Performance Data'!BT73</f>
        <v>-</v>
      </c>
      <c r="T69" s="142">
        <f>'Model Performance Data'!BU73</f>
        <v>0</v>
      </c>
      <c r="U69" s="143" t="str">
        <f>'Model Performance Data'!BX73</f>
        <v>-</v>
      </c>
      <c r="V69" s="143" t="str">
        <f>'Model Performance Data'!CA73</f>
        <v>-</v>
      </c>
      <c r="W69" s="143" t="str">
        <f>'Model Performance Data'!CD73</f>
        <v>-</v>
      </c>
      <c r="X69" s="143" t="str">
        <f>'Model Performance Data'!CG73</f>
        <v>-</v>
      </c>
      <c r="Y69" s="144" t="str">
        <f>'Model Performance Data'!CV73</f>
        <v>-</v>
      </c>
      <c r="Z69" s="142">
        <f>'Model Performance Data'!CW73</f>
        <v>0</v>
      </c>
      <c r="AA69" s="143" t="str">
        <f>'Model Performance Data'!CZ73</f>
        <v>-</v>
      </c>
      <c r="AB69" s="143" t="str">
        <f>'Model Performance Data'!DC73</f>
        <v>-</v>
      </c>
      <c r="AC69" s="143" t="str">
        <f>'Model Performance Data'!DF73</f>
        <v>-</v>
      </c>
      <c r="AD69" s="143" t="str">
        <f>'Model Performance Data'!DI73</f>
        <v>-</v>
      </c>
      <c r="AE69" s="144" t="str">
        <f>'Model Performance Data'!DX73</f>
        <v>-</v>
      </c>
      <c r="AF69" s="142">
        <f>'Model Performance Data'!DY73</f>
        <v>0</v>
      </c>
    </row>
    <row r="70" spans="2:32" hidden="1" outlineLevel="1" x14ac:dyDescent="0.35">
      <c r="B70" s="159" t="str">
        <f>IF(ISBLANK('Model Performance Data'!B74),"-",'Model Performance Data'!B74)</f>
        <v>-</v>
      </c>
      <c r="C70" s="159" t="str">
        <f>IF(ISBLANK('Model Performance Data'!C74),"-",'Model Performance Data'!C74)</f>
        <v>-</v>
      </c>
      <c r="D70" s="160" t="str">
        <f>IF(ISBLANK('Model Performance Data'!G74),"-",'Model Performance Data'!G74)</f>
        <v>-</v>
      </c>
      <c r="E70" s="160" t="str">
        <f>IF(ISBLANK('Model Performance Data'!D74),"-",'Model Performance Data'!D74)</f>
        <v>-</v>
      </c>
      <c r="F70" s="160" t="str">
        <f>IF(ISBLANK('Model Performance Data'!L74),"-",'Model Performance Data'!L74)</f>
        <v>-</v>
      </c>
      <c r="G70" s="160" t="str">
        <f>IF(ISBLANK('Model Performance Data'!E74),"-",'Model Performance Data'!E74)</f>
        <v>-</v>
      </c>
      <c r="H70" s="143" t="str">
        <f>'Model Performance Data'!Q74</f>
        <v>-</v>
      </c>
      <c r="I70" s="143" t="str">
        <f>'Model Performance Data'!T74</f>
        <v>-</v>
      </c>
      <c r="J70" s="143" t="str">
        <f>'Model Performance Data'!W74</f>
        <v>-</v>
      </c>
      <c r="K70" s="143" t="str">
        <f>'Model Performance Data'!Z74</f>
        <v>-</v>
      </c>
      <c r="L70" s="143" t="str">
        <f>'Model Performance Data'!AC74</f>
        <v>-</v>
      </c>
      <c r="M70" s="144" t="str">
        <f>'Model Performance Data'!AR74</f>
        <v>-</v>
      </c>
      <c r="N70" s="142">
        <f>'Model Performance Data'!AS74</f>
        <v>0</v>
      </c>
      <c r="O70" s="143" t="str">
        <f>'Model Performance Data'!AV74</f>
        <v>-</v>
      </c>
      <c r="P70" s="143" t="str">
        <f>'Model Performance Data'!AY74</f>
        <v>-</v>
      </c>
      <c r="Q70" s="143" t="str">
        <f>'Model Performance Data'!BB74</f>
        <v>-</v>
      </c>
      <c r="R70" s="143" t="str">
        <f>'Model Performance Data'!BE74</f>
        <v>-</v>
      </c>
      <c r="S70" s="144" t="str">
        <f>'Model Performance Data'!BT74</f>
        <v>-</v>
      </c>
      <c r="T70" s="142">
        <f>'Model Performance Data'!BU74</f>
        <v>0</v>
      </c>
      <c r="U70" s="143" t="str">
        <f>'Model Performance Data'!BX74</f>
        <v>-</v>
      </c>
      <c r="V70" s="143" t="str">
        <f>'Model Performance Data'!CA74</f>
        <v>-</v>
      </c>
      <c r="W70" s="143" t="str">
        <f>'Model Performance Data'!CD74</f>
        <v>-</v>
      </c>
      <c r="X70" s="143" t="str">
        <f>'Model Performance Data'!CG74</f>
        <v>-</v>
      </c>
      <c r="Y70" s="144" t="str">
        <f>'Model Performance Data'!CV74</f>
        <v>-</v>
      </c>
      <c r="Z70" s="142">
        <f>'Model Performance Data'!CW74</f>
        <v>0</v>
      </c>
      <c r="AA70" s="143" t="str">
        <f>'Model Performance Data'!CZ74</f>
        <v>-</v>
      </c>
      <c r="AB70" s="143" t="str">
        <f>'Model Performance Data'!DC74</f>
        <v>-</v>
      </c>
      <c r="AC70" s="143" t="str">
        <f>'Model Performance Data'!DF74</f>
        <v>-</v>
      </c>
      <c r="AD70" s="143" t="str">
        <f>'Model Performance Data'!DI74</f>
        <v>-</v>
      </c>
      <c r="AE70" s="144" t="str">
        <f>'Model Performance Data'!DX74</f>
        <v>-</v>
      </c>
      <c r="AF70" s="142">
        <f>'Model Performance Data'!DY74</f>
        <v>0</v>
      </c>
    </row>
    <row r="71" spans="2:32" hidden="1" outlineLevel="1" x14ac:dyDescent="0.35">
      <c r="B71" s="159" t="str">
        <f>IF(ISBLANK('Model Performance Data'!B75),"-",'Model Performance Data'!B75)</f>
        <v>-</v>
      </c>
      <c r="C71" s="159" t="str">
        <f>IF(ISBLANK('Model Performance Data'!C75),"-",'Model Performance Data'!C75)</f>
        <v>-</v>
      </c>
      <c r="D71" s="160" t="str">
        <f>IF(ISBLANK('Model Performance Data'!G75),"-",'Model Performance Data'!G75)</f>
        <v>-</v>
      </c>
      <c r="E71" s="160" t="str">
        <f>IF(ISBLANK('Model Performance Data'!D75),"-",'Model Performance Data'!D75)</f>
        <v>-</v>
      </c>
      <c r="F71" s="160" t="str">
        <f>IF(ISBLANK('Model Performance Data'!L75),"-",'Model Performance Data'!L75)</f>
        <v>-</v>
      </c>
      <c r="G71" s="160" t="str">
        <f>IF(ISBLANK('Model Performance Data'!E75),"-",'Model Performance Data'!E75)</f>
        <v>-</v>
      </c>
      <c r="H71" s="143" t="str">
        <f>'Model Performance Data'!Q75</f>
        <v>-</v>
      </c>
      <c r="I71" s="143" t="str">
        <f>'Model Performance Data'!T75</f>
        <v>-</v>
      </c>
      <c r="J71" s="143" t="str">
        <f>'Model Performance Data'!W75</f>
        <v>-</v>
      </c>
      <c r="K71" s="143" t="str">
        <f>'Model Performance Data'!Z75</f>
        <v>-</v>
      </c>
      <c r="L71" s="143" t="str">
        <f>'Model Performance Data'!AC75</f>
        <v>-</v>
      </c>
      <c r="M71" s="144" t="str">
        <f>'Model Performance Data'!AR75</f>
        <v>-</v>
      </c>
      <c r="N71" s="142">
        <f>'Model Performance Data'!AS75</f>
        <v>0</v>
      </c>
      <c r="O71" s="143" t="str">
        <f>'Model Performance Data'!AV75</f>
        <v>-</v>
      </c>
      <c r="P71" s="143" t="str">
        <f>'Model Performance Data'!AY75</f>
        <v>-</v>
      </c>
      <c r="Q71" s="143" t="str">
        <f>'Model Performance Data'!BB75</f>
        <v>-</v>
      </c>
      <c r="R71" s="143" t="str">
        <f>'Model Performance Data'!BE75</f>
        <v>-</v>
      </c>
      <c r="S71" s="144" t="str">
        <f>'Model Performance Data'!BT75</f>
        <v>-</v>
      </c>
      <c r="T71" s="142">
        <f>'Model Performance Data'!BU75</f>
        <v>0</v>
      </c>
      <c r="U71" s="143" t="str">
        <f>'Model Performance Data'!BX75</f>
        <v>-</v>
      </c>
      <c r="V71" s="143" t="str">
        <f>'Model Performance Data'!CA75</f>
        <v>-</v>
      </c>
      <c r="W71" s="143" t="str">
        <f>'Model Performance Data'!CD75</f>
        <v>-</v>
      </c>
      <c r="X71" s="143" t="str">
        <f>'Model Performance Data'!CG75</f>
        <v>-</v>
      </c>
      <c r="Y71" s="144" t="str">
        <f>'Model Performance Data'!CV75</f>
        <v>-</v>
      </c>
      <c r="Z71" s="142">
        <f>'Model Performance Data'!CW75</f>
        <v>0</v>
      </c>
      <c r="AA71" s="143" t="str">
        <f>'Model Performance Data'!CZ75</f>
        <v>-</v>
      </c>
      <c r="AB71" s="143" t="str">
        <f>'Model Performance Data'!DC75</f>
        <v>-</v>
      </c>
      <c r="AC71" s="143" t="str">
        <f>'Model Performance Data'!DF75</f>
        <v>-</v>
      </c>
      <c r="AD71" s="143" t="str">
        <f>'Model Performance Data'!DI75</f>
        <v>-</v>
      </c>
      <c r="AE71" s="144" t="str">
        <f>'Model Performance Data'!DX75</f>
        <v>-</v>
      </c>
      <c r="AF71" s="142">
        <f>'Model Performance Data'!DY75</f>
        <v>0</v>
      </c>
    </row>
    <row r="72" spans="2:32" hidden="1" outlineLevel="1" x14ac:dyDescent="0.35">
      <c r="B72" s="159" t="str">
        <f>IF(ISBLANK('Model Performance Data'!B76),"-",'Model Performance Data'!B76)</f>
        <v>-</v>
      </c>
      <c r="C72" s="159" t="str">
        <f>IF(ISBLANK('Model Performance Data'!C76),"-",'Model Performance Data'!C76)</f>
        <v>-</v>
      </c>
      <c r="D72" s="160" t="str">
        <f>IF(ISBLANK('Model Performance Data'!G76),"-",'Model Performance Data'!G76)</f>
        <v>-</v>
      </c>
      <c r="E72" s="160" t="str">
        <f>IF(ISBLANK('Model Performance Data'!D76),"-",'Model Performance Data'!D76)</f>
        <v>-</v>
      </c>
      <c r="F72" s="160" t="str">
        <f>IF(ISBLANK('Model Performance Data'!L76),"-",'Model Performance Data'!L76)</f>
        <v>-</v>
      </c>
      <c r="G72" s="160" t="str">
        <f>IF(ISBLANK('Model Performance Data'!E76),"-",'Model Performance Data'!E76)</f>
        <v>-</v>
      </c>
      <c r="H72" s="143" t="str">
        <f>'Model Performance Data'!Q76</f>
        <v>-</v>
      </c>
      <c r="I72" s="143" t="str">
        <f>'Model Performance Data'!T76</f>
        <v>-</v>
      </c>
      <c r="J72" s="143" t="str">
        <f>'Model Performance Data'!W76</f>
        <v>-</v>
      </c>
      <c r="K72" s="143" t="str">
        <f>'Model Performance Data'!Z76</f>
        <v>-</v>
      </c>
      <c r="L72" s="143" t="str">
        <f>'Model Performance Data'!AC76</f>
        <v>-</v>
      </c>
      <c r="M72" s="144" t="str">
        <f>'Model Performance Data'!AR76</f>
        <v>-</v>
      </c>
      <c r="N72" s="142">
        <f>'Model Performance Data'!AS76</f>
        <v>0</v>
      </c>
      <c r="O72" s="143" t="str">
        <f>'Model Performance Data'!AV76</f>
        <v>-</v>
      </c>
      <c r="P72" s="143" t="str">
        <f>'Model Performance Data'!AY76</f>
        <v>-</v>
      </c>
      <c r="Q72" s="143" t="str">
        <f>'Model Performance Data'!BB76</f>
        <v>-</v>
      </c>
      <c r="R72" s="143" t="str">
        <f>'Model Performance Data'!BE76</f>
        <v>-</v>
      </c>
      <c r="S72" s="144" t="str">
        <f>'Model Performance Data'!BT76</f>
        <v>-</v>
      </c>
      <c r="T72" s="142">
        <f>'Model Performance Data'!BU76</f>
        <v>0</v>
      </c>
      <c r="U72" s="143" t="str">
        <f>'Model Performance Data'!BX76</f>
        <v>-</v>
      </c>
      <c r="V72" s="143" t="str">
        <f>'Model Performance Data'!CA76</f>
        <v>-</v>
      </c>
      <c r="W72" s="143" t="str">
        <f>'Model Performance Data'!CD76</f>
        <v>-</v>
      </c>
      <c r="X72" s="143" t="str">
        <f>'Model Performance Data'!CG76</f>
        <v>-</v>
      </c>
      <c r="Y72" s="144" t="str">
        <f>'Model Performance Data'!CV76</f>
        <v>-</v>
      </c>
      <c r="Z72" s="142">
        <f>'Model Performance Data'!CW76</f>
        <v>0</v>
      </c>
      <c r="AA72" s="143" t="str">
        <f>'Model Performance Data'!CZ76</f>
        <v>-</v>
      </c>
      <c r="AB72" s="143" t="str">
        <f>'Model Performance Data'!DC76</f>
        <v>-</v>
      </c>
      <c r="AC72" s="143" t="str">
        <f>'Model Performance Data'!DF76</f>
        <v>-</v>
      </c>
      <c r="AD72" s="143" t="str">
        <f>'Model Performance Data'!DI76</f>
        <v>-</v>
      </c>
      <c r="AE72" s="144" t="str">
        <f>'Model Performance Data'!DX76</f>
        <v>-</v>
      </c>
      <c r="AF72" s="142">
        <f>'Model Performance Data'!DY76</f>
        <v>0</v>
      </c>
    </row>
    <row r="73" spans="2:32" hidden="1" outlineLevel="1" x14ac:dyDescent="0.35">
      <c r="B73" s="159" t="str">
        <f>IF(ISBLANK('Model Performance Data'!B77),"-",'Model Performance Data'!B77)</f>
        <v>-</v>
      </c>
      <c r="C73" s="159" t="str">
        <f>IF(ISBLANK('Model Performance Data'!C77),"-",'Model Performance Data'!C77)</f>
        <v>-</v>
      </c>
      <c r="D73" s="160" t="str">
        <f>IF(ISBLANK('Model Performance Data'!G77),"-",'Model Performance Data'!G77)</f>
        <v>-</v>
      </c>
      <c r="E73" s="160" t="str">
        <f>IF(ISBLANK('Model Performance Data'!D77),"-",'Model Performance Data'!D77)</f>
        <v>-</v>
      </c>
      <c r="F73" s="160" t="str">
        <f>IF(ISBLANK('Model Performance Data'!L77),"-",'Model Performance Data'!L77)</f>
        <v>-</v>
      </c>
      <c r="G73" s="160" t="str">
        <f>IF(ISBLANK('Model Performance Data'!E77),"-",'Model Performance Data'!E77)</f>
        <v>-</v>
      </c>
      <c r="H73" s="143" t="str">
        <f>'Model Performance Data'!Q77</f>
        <v>-</v>
      </c>
      <c r="I73" s="143" t="str">
        <f>'Model Performance Data'!T77</f>
        <v>-</v>
      </c>
      <c r="J73" s="143" t="str">
        <f>'Model Performance Data'!W77</f>
        <v>-</v>
      </c>
      <c r="K73" s="143" t="str">
        <f>'Model Performance Data'!Z77</f>
        <v>-</v>
      </c>
      <c r="L73" s="143" t="str">
        <f>'Model Performance Data'!AC77</f>
        <v>-</v>
      </c>
      <c r="M73" s="144" t="str">
        <f>'Model Performance Data'!AR77</f>
        <v>-</v>
      </c>
      <c r="N73" s="142">
        <f>'Model Performance Data'!AS77</f>
        <v>0</v>
      </c>
      <c r="O73" s="143" t="str">
        <f>'Model Performance Data'!AV77</f>
        <v>-</v>
      </c>
      <c r="P73" s="143" t="str">
        <f>'Model Performance Data'!AY77</f>
        <v>-</v>
      </c>
      <c r="Q73" s="143" t="str">
        <f>'Model Performance Data'!BB77</f>
        <v>-</v>
      </c>
      <c r="R73" s="143" t="str">
        <f>'Model Performance Data'!BE77</f>
        <v>-</v>
      </c>
      <c r="S73" s="144" t="str">
        <f>'Model Performance Data'!BT77</f>
        <v>-</v>
      </c>
      <c r="T73" s="142">
        <f>'Model Performance Data'!BU77</f>
        <v>0</v>
      </c>
      <c r="U73" s="143" t="str">
        <f>'Model Performance Data'!BX77</f>
        <v>-</v>
      </c>
      <c r="V73" s="143" t="str">
        <f>'Model Performance Data'!CA77</f>
        <v>-</v>
      </c>
      <c r="W73" s="143" t="str">
        <f>'Model Performance Data'!CD77</f>
        <v>-</v>
      </c>
      <c r="X73" s="143" t="str">
        <f>'Model Performance Data'!CG77</f>
        <v>-</v>
      </c>
      <c r="Y73" s="144" t="str">
        <f>'Model Performance Data'!CV77</f>
        <v>-</v>
      </c>
      <c r="Z73" s="142">
        <f>'Model Performance Data'!CW77</f>
        <v>0</v>
      </c>
      <c r="AA73" s="143" t="str">
        <f>'Model Performance Data'!CZ77</f>
        <v>-</v>
      </c>
      <c r="AB73" s="143" t="str">
        <f>'Model Performance Data'!DC77</f>
        <v>-</v>
      </c>
      <c r="AC73" s="143" t="str">
        <f>'Model Performance Data'!DF77</f>
        <v>-</v>
      </c>
      <c r="AD73" s="143" t="str">
        <f>'Model Performance Data'!DI77</f>
        <v>-</v>
      </c>
      <c r="AE73" s="144" t="str">
        <f>'Model Performance Data'!DX77</f>
        <v>-</v>
      </c>
      <c r="AF73" s="142">
        <f>'Model Performance Data'!DY77</f>
        <v>0</v>
      </c>
    </row>
    <row r="74" spans="2:32" hidden="1" outlineLevel="1" x14ac:dyDescent="0.35">
      <c r="B74" s="159" t="str">
        <f>IF(ISBLANK('Model Performance Data'!B78),"-",'Model Performance Data'!B78)</f>
        <v>-</v>
      </c>
      <c r="C74" s="159" t="str">
        <f>IF(ISBLANK('Model Performance Data'!C78),"-",'Model Performance Data'!C78)</f>
        <v>-</v>
      </c>
      <c r="D74" s="160" t="str">
        <f>IF(ISBLANK('Model Performance Data'!G78),"-",'Model Performance Data'!G78)</f>
        <v>-</v>
      </c>
      <c r="E74" s="160" t="str">
        <f>IF(ISBLANK('Model Performance Data'!D78),"-",'Model Performance Data'!D78)</f>
        <v>-</v>
      </c>
      <c r="F74" s="160" t="str">
        <f>IF(ISBLANK('Model Performance Data'!L78),"-",'Model Performance Data'!L78)</f>
        <v>-</v>
      </c>
      <c r="G74" s="160" t="str">
        <f>IF(ISBLANK('Model Performance Data'!E78),"-",'Model Performance Data'!E78)</f>
        <v>-</v>
      </c>
      <c r="H74" s="143" t="str">
        <f>'Model Performance Data'!Q78</f>
        <v>-</v>
      </c>
      <c r="I74" s="143" t="str">
        <f>'Model Performance Data'!T78</f>
        <v>-</v>
      </c>
      <c r="J74" s="143" t="str">
        <f>'Model Performance Data'!W78</f>
        <v>-</v>
      </c>
      <c r="K74" s="143" t="str">
        <f>'Model Performance Data'!Z78</f>
        <v>-</v>
      </c>
      <c r="L74" s="143" t="str">
        <f>'Model Performance Data'!AC78</f>
        <v>-</v>
      </c>
      <c r="M74" s="144" t="str">
        <f>'Model Performance Data'!AR78</f>
        <v>-</v>
      </c>
      <c r="N74" s="142">
        <f>'Model Performance Data'!AS78</f>
        <v>0</v>
      </c>
      <c r="O74" s="143" t="str">
        <f>'Model Performance Data'!AV78</f>
        <v>-</v>
      </c>
      <c r="P74" s="143" t="str">
        <f>'Model Performance Data'!AY78</f>
        <v>-</v>
      </c>
      <c r="Q74" s="143" t="str">
        <f>'Model Performance Data'!BB78</f>
        <v>-</v>
      </c>
      <c r="R74" s="143" t="str">
        <f>'Model Performance Data'!BE78</f>
        <v>-</v>
      </c>
      <c r="S74" s="144" t="str">
        <f>'Model Performance Data'!BT78</f>
        <v>-</v>
      </c>
      <c r="T74" s="142">
        <f>'Model Performance Data'!BU78</f>
        <v>0</v>
      </c>
      <c r="U74" s="143" t="str">
        <f>'Model Performance Data'!BX78</f>
        <v>-</v>
      </c>
      <c r="V74" s="143" t="str">
        <f>'Model Performance Data'!CA78</f>
        <v>-</v>
      </c>
      <c r="W74" s="143" t="str">
        <f>'Model Performance Data'!CD78</f>
        <v>-</v>
      </c>
      <c r="X74" s="143" t="str">
        <f>'Model Performance Data'!CG78</f>
        <v>-</v>
      </c>
      <c r="Y74" s="144" t="str">
        <f>'Model Performance Data'!CV78</f>
        <v>-</v>
      </c>
      <c r="Z74" s="142">
        <f>'Model Performance Data'!CW78</f>
        <v>0</v>
      </c>
      <c r="AA74" s="143" t="str">
        <f>'Model Performance Data'!CZ78</f>
        <v>-</v>
      </c>
      <c r="AB74" s="143" t="str">
        <f>'Model Performance Data'!DC78</f>
        <v>-</v>
      </c>
      <c r="AC74" s="143" t="str">
        <f>'Model Performance Data'!DF78</f>
        <v>-</v>
      </c>
      <c r="AD74" s="143" t="str">
        <f>'Model Performance Data'!DI78</f>
        <v>-</v>
      </c>
      <c r="AE74" s="144" t="str">
        <f>'Model Performance Data'!DX78</f>
        <v>-</v>
      </c>
      <c r="AF74" s="142">
        <f>'Model Performance Data'!DY78</f>
        <v>0</v>
      </c>
    </row>
    <row r="75" spans="2:32" hidden="1" outlineLevel="1" x14ac:dyDescent="0.35">
      <c r="B75" s="159" t="str">
        <f>IF(ISBLANK('Model Performance Data'!B79),"-",'Model Performance Data'!B79)</f>
        <v>-</v>
      </c>
      <c r="C75" s="159" t="str">
        <f>IF(ISBLANK('Model Performance Data'!C79),"-",'Model Performance Data'!C79)</f>
        <v>-</v>
      </c>
      <c r="D75" s="160" t="str">
        <f>IF(ISBLANK('Model Performance Data'!G79),"-",'Model Performance Data'!G79)</f>
        <v>-</v>
      </c>
      <c r="E75" s="160" t="str">
        <f>IF(ISBLANK('Model Performance Data'!D79),"-",'Model Performance Data'!D79)</f>
        <v>-</v>
      </c>
      <c r="F75" s="160" t="str">
        <f>IF(ISBLANK('Model Performance Data'!L79),"-",'Model Performance Data'!L79)</f>
        <v>-</v>
      </c>
      <c r="G75" s="160" t="str">
        <f>IF(ISBLANK('Model Performance Data'!E79),"-",'Model Performance Data'!E79)</f>
        <v>-</v>
      </c>
      <c r="H75" s="143" t="str">
        <f>'Model Performance Data'!Q79</f>
        <v>-</v>
      </c>
      <c r="I75" s="143" t="str">
        <f>'Model Performance Data'!T79</f>
        <v>-</v>
      </c>
      <c r="J75" s="143" t="str">
        <f>'Model Performance Data'!W79</f>
        <v>-</v>
      </c>
      <c r="K75" s="143" t="str">
        <f>'Model Performance Data'!Z79</f>
        <v>-</v>
      </c>
      <c r="L75" s="143" t="str">
        <f>'Model Performance Data'!AC79</f>
        <v>-</v>
      </c>
      <c r="M75" s="144" t="str">
        <f>'Model Performance Data'!AR79</f>
        <v>-</v>
      </c>
      <c r="N75" s="142">
        <f>'Model Performance Data'!AS79</f>
        <v>0</v>
      </c>
      <c r="O75" s="143" t="str">
        <f>'Model Performance Data'!AV79</f>
        <v>-</v>
      </c>
      <c r="P75" s="143" t="str">
        <f>'Model Performance Data'!AY79</f>
        <v>-</v>
      </c>
      <c r="Q75" s="143" t="str">
        <f>'Model Performance Data'!BB79</f>
        <v>-</v>
      </c>
      <c r="R75" s="143" t="str">
        <f>'Model Performance Data'!BE79</f>
        <v>-</v>
      </c>
      <c r="S75" s="144" t="str">
        <f>'Model Performance Data'!BT79</f>
        <v>-</v>
      </c>
      <c r="T75" s="142">
        <f>'Model Performance Data'!BU79</f>
        <v>0</v>
      </c>
      <c r="U75" s="143" t="str">
        <f>'Model Performance Data'!BX79</f>
        <v>-</v>
      </c>
      <c r="V75" s="143" t="str">
        <f>'Model Performance Data'!CA79</f>
        <v>-</v>
      </c>
      <c r="W75" s="143" t="str">
        <f>'Model Performance Data'!CD79</f>
        <v>-</v>
      </c>
      <c r="X75" s="143" t="str">
        <f>'Model Performance Data'!CG79</f>
        <v>-</v>
      </c>
      <c r="Y75" s="144" t="str">
        <f>'Model Performance Data'!CV79</f>
        <v>-</v>
      </c>
      <c r="Z75" s="142">
        <f>'Model Performance Data'!CW79</f>
        <v>0</v>
      </c>
      <c r="AA75" s="143" t="str">
        <f>'Model Performance Data'!CZ79</f>
        <v>-</v>
      </c>
      <c r="AB75" s="143" t="str">
        <f>'Model Performance Data'!DC79</f>
        <v>-</v>
      </c>
      <c r="AC75" s="143" t="str">
        <f>'Model Performance Data'!DF79</f>
        <v>-</v>
      </c>
      <c r="AD75" s="143" t="str">
        <f>'Model Performance Data'!DI79</f>
        <v>-</v>
      </c>
      <c r="AE75" s="144" t="str">
        <f>'Model Performance Data'!DX79</f>
        <v>-</v>
      </c>
      <c r="AF75" s="142">
        <f>'Model Performance Data'!DY79</f>
        <v>0</v>
      </c>
    </row>
    <row r="76" spans="2:32" hidden="1" outlineLevel="1" x14ac:dyDescent="0.35">
      <c r="B76" s="159" t="str">
        <f>IF(ISBLANK('Model Performance Data'!B80),"-",'Model Performance Data'!B80)</f>
        <v>-</v>
      </c>
      <c r="C76" s="159" t="str">
        <f>IF(ISBLANK('Model Performance Data'!C80),"-",'Model Performance Data'!C80)</f>
        <v>-</v>
      </c>
      <c r="D76" s="160" t="str">
        <f>IF(ISBLANK('Model Performance Data'!G80),"-",'Model Performance Data'!G80)</f>
        <v>-</v>
      </c>
      <c r="E76" s="160" t="str">
        <f>IF(ISBLANK('Model Performance Data'!D80),"-",'Model Performance Data'!D80)</f>
        <v>-</v>
      </c>
      <c r="F76" s="160" t="str">
        <f>IF(ISBLANK('Model Performance Data'!L80),"-",'Model Performance Data'!L80)</f>
        <v>-</v>
      </c>
      <c r="G76" s="160" t="str">
        <f>IF(ISBLANK('Model Performance Data'!E80),"-",'Model Performance Data'!E80)</f>
        <v>-</v>
      </c>
      <c r="H76" s="143" t="str">
        <f>'Model Performance Data'!Q80</f>
        <v>-</v>
      </c>
      <c r="I76" s="143" t="str">
        <f>'Model Performance Data'!T80</f>
        <v>-</v>
      </c>
      <c r="J76" s="143" t="str">
        <f>'Model Performance Data'!W80</f>
        <v>-</v>
      </c>
      <c r="K76" s="143" t="str">
        <f>'Model Performance Data'!Z80</f>
        <v>-</v>
      </c>
      <c r="L76" s="143" t="str">
        <f>'Model Performance Data'!AC80</f>
        <v>-</v>
      </c>
      <c r="M76" s="144" t="str">
        <f>'Model Performance Data'!AR80</f>
        <v>-</v>
      </c>
      <c r="N76" s="142">
        <f>'Model Performance Data'!AS80</f>
        <v>0</v>
      </c>
      <c r="O76" s="143" t="str">
        <f>'Model Performance Data'!AV80</f>
        <v>-</v>
      </c>
      <c r="P76" s="143" t="str">
        <f>'Model Performance Data'!AY80</f>
        <v>-</v>
      </c>
      <c r="Q76" s="143" t="str">
        <f>'Model Performance Data'!BB80</f>
        <v>-</v>
      </c>
      <c r="R76" s="143" t="str">
        <f>'Model Performance Data'!BE80</f>
        <v>-</v>
      </c>
      <c r="S76" s="144" t="str">
        <f>'Model Performance Data'!BT80</f>
        <v>-</v>
      </c>
      <c r="T76" s="142">
        <f>'Model Performance Data'!BU80</f>
        <v>0</v>
      </c>
      <c r="U76" s="143" t="str">
        <f>'Model Performance Data'!BX80</f>
        <v>-</v>
      </c>
      <c r="V76" s="143" t="str">
        <f>'Model Performance Data'!CA80</f>
        <v>-</v>
      </c>
      <c r="W76" s="143" t="str">
        <f>'Model Performance Data'!CD80</f>
        <v>-</v>
      </c>
      <c r="X76" s="143" t="str">
        <f>'Model Performance Data'!CG80</f>
        <v>-</v>
      </c>
      <c r="Y76" s="144" t="str">
        <f>'Model Performance Data'!CV80</f>
        <v>-</v>
      </c>
      <c r="Z76" s="142">
        <f>'Model Performance Data'!CW80</f>
        <v>0</v>
      </c>
      <c r="AA76" s="143" t="str">
        <f>'Model Performance Data'!CZ80</f>
        <v>-</v>
      </c>
      <c r="AB76" s="143" t="str">
        <f>'Model Performance Data'!DC80</f>
        <v>-</v>
      </c>
      <c r="AC76" s="143" t="str">
        <f>'Model Performance Data'!DF80</f>
        <v>-</v>
      </c>
      <c r="AD76" s="143" t="str">
        <f>'Model Performance Data'!DI80</f>
        <v>-</v>
      </c>
      <c r="AE76" s="144" t="str">
        <f>'Model Performance Data'!DX80</f>
        <v>-</v>
      </c>
      <c r="AF76" s="142">
        <f>'Model Performance Data'!DY80</f>
        <v>0</v>
      </c>
    </row>
    <row r="77" spans="2:32" hidden="1" outlineLevel="1" x14ac:dyDescent="0.35">
      <c r="B77" s="159" t="str">
        <f>IF(ISBLANK('Model Performance Data'!B81),"-",'Model Performance Data'!B81)</f>
        <v>-</v>
      </c>
      <c r="C77" s="159" t="str">
        <f>IF(ISBLANK('Model Performance Data'!C81),"-",'Model Performance Data'!C81)</f>
        <v>-</v>
      </c>
      <c r="D77" s="160" t="str">
        <f>IF(ISBLANK('Model Performance Data'!G81),"-",'Model Performance Data'!G81)</f>
        <v>-</v>
      </c>
      <c r="E77" s="160" t="str">
        <f>IF(ISBLANK('Model Performance Data'!D81),"-",'Model Performance Data'!D81)</f>
        <v>-</v>
      </c>
      <c r="F77" s="160" t="str">
        <f>IF(ISBLANK('Model Performance Data'!L81),"-",'Model Performance Data'!L81)</f>
        <v>-</v>
      </c>
      <c r="G77" s="160" t="str">
        <f>IF(ISBLANK('Model Performance Data'!E81),"-",'Model Performance Data'!E81)</f>
        <v>-</v>
      </c>
      <c r="H77" s="143" t="str">
        <f>'Model Performance Data'!Q81</f>
        <v>-</v>
      </c>
      <c r="I77" s="143" t="str">
        <f>'Model Performance Data'!T81</f>
        <v>-</v>
      </c>
      <c r="J77" s="143" t="str">
        <f>'Model Performance Data'!W81</f>
        <v>-</v>
      </c>
      <c r="K77" s="143" t="str">
        <f>'Model Performance Data'!Z81</f>
        <v>-</v>
      </c>
      <c r="L77" s="143" t="str">
        <f>'Model Performance Data'!AC81</f>
        <v>-</v>
      </c>
      <c r="M77" s="144" t="str">
        <f>'Model Performance Data'!AR81</f>
        <v>-</v>
      </c>
      <c r="N77" s="142">
        <f>'Model Performance Data'!AS81</f>
        <v>0</v>
      </c>
      <c r="O77" s="143" t="str">
        <f>'Model Performance Data'!AV81</f>
        <v>-</v>
      </c>
      <c r="P77" s="143" t="str">
        <f>'Model Performance Data'!AY81</f>
        <v>-</v>
      </c>
      <c r="Q77" s="143" t="str">
        <f>'Model Performance Data'!BB81</f>
        <v>-</v>
      </c>
      <c r="R77" s="143" t="str">
        <f>'Model Performance Data'!BE81</f>
        <v>-</v>
      </c>
      <c r="S77" s="144" t="str">
        <f>'Model Performance Data'!BT81</f>
        <v>-</v>
      </c>
      <c r="T77" s="142">
        <f>'Model Performance Data'!BU81</f>
        <v>0</v>
      </c>
      <c r="U77" s="143" t="str">
        <f>'Model Performance Data'!BX81</f>
        <v>-</v>
      </c>
      <c r="V77" s="143" t="str">
        <f>'Model Performance Data'!CA81</f>
        <v>-</v>
      </c>
      <c r="W77" s="143" t="str">
        <f>'Model Performance Data'!CD81</f>
        <v>-</v>
      </c>
      <c r="X77" s="143" t="str">
        <f>'Model Performance Data'!CG81</f>
        <v>-</v>
      </c>
      <c r="Y77" s="144" t="str">
        <f>'Model Performance Data'!CV81</f>
        <v>-</v>
      </c>
      <c r="Z77" s="142">
        <f>'Model Performance Data'!CW81</f>
        <v>0</v>
      </c>
      <c r="AA77" s="143" t="str">
        <f>'Model Performance Data'!CZ81</f>
        <v>-</v>
      </c>
      <c r="AB77" s="143" t="str">
        <f>'Model Performance Data'!DC81</f>
        <v>-</v>
      </c>
      <c r="AC77" s="143" t="str">
        <f>'Model Performance Data'!DF81</f>
        <v>-</v>
      </c>
      <c r="AD77" s="143" t="str">
        <f>'Model Performance Data'!DI81</f>
        <v>-</v>
      </c>
      <c r="AE77" s="144" t="str">
        <f>'Model Performance Data'!DX81</f>
        <v>-</v>
      </c>
      <c r="AF77" s="142">
        <f>'Model Performance Data'!DY81</f>
        <v>0</v>
      </c>
    </row>
    <row r="78" spans="2:32" hidden="1" outlineLevel="1" x14ac:dyDescent="0.35">
      <c r="B78" s="159" t="str">
        <f>IF(ISBLANK('Model Performance Data'!B82),"-",'Model Performance Data'!B82)</f>
        <v>-</v>
      </c>
      <c r="C78" s="159" t="str">
        <f>IF(ISBLANK('Model Performance Data'!C82),"-",'Model Performance Data'!C82)</f>
        <v>-</v>
      </c>
      <c r="D78" s="160" t="str">
        <f>IF(ISBLANK('Model Performance Data'!G82),"-",'Model Performance Data'!G82)</f>
        <v>-</v>
      </c>
      <c r="E78" s="160" t="str">
        <f>IF(ISBLANK('Model Performance Data'!D82),"-",'Model Performance Data'!D82)</f>
        <v>-</v>
      </c>
      <c r="F78" s="160" t="str">
        <f>IF(ISBLANK('Model Performance Data'!L82),"-",'Model Performance Data'!L82)</f>
        <v>-</v>
      </c>
      <c r="G78" s="160" t="str">
        <f>IF(ISBLANK('Model Performance Data'!E82),"-",'Model Performance Data'!E82)</f>
        <v>-</v>
      </c>
      <c r="H78" s="143" t="str">
        <f>'Model Performance Data'!Q82</f>
        <v>-</v>
      </c>
      <c r="I78" s="143" t="str">
        <f>'Model Performance Data'!T82</f>
        <v>-</v>
      </c>
      <c r="J78" s="143" t="str">
        <f>'Model Performance Data'!W82</f>
        <v>-</v>
      </c>
      <c r="K78" s="143" t="str">
        <f>'Model Performance Data'!Z82</f>
        <v>-</v>
      </c>
      <c r="L78" s="143" t="str">
        <f>'Model Performance Data'!AC82</f>
        <v>-</v>
      </c>
      <c r="M78" s="144" t="str">
        <f>'Model Performance Data'!AR82</f>
        <v>-</v>
      </c>
      <c r="N78" s="142">
        <f>'Model Performance Data'!AS82</f>
        <v>0</v>
      </c>
      <c r="O78" s="143" t="str">
        <f>'Model Performance Data'!AV82</f>
        <v>-</v>
      </c>
      <c r="P78" s="143" t="str">
        <f>'Model Performance Data'!AY82</f>
        <v>-</v>
      </c>
      <c r="Q78" s="143" t="str">
        <f>'Model Performance Data'!BB82</f>
        <v>-</v>
      </c>
      <c r="R78" s="143" t="str">
        <f>'Model Performance Data'!BE82</f>
        <v>-</v>
      </c>
      <c r="S78" s="144" t="str">
        <f>'Model Performance Data'!BT82</f>
        <v>-</v>
      </c>
      <c r="T78" s="142">
        <f>'Model Performance Data'!BU82</f>
        <v>0</v>
      </c>
      <c r="U78" s="143" t="str">
        <f>'Model Performance Data'!BX82</f>
        <v>-</v>
      </c>
      <c r="V78" s="143" t="str">
        <f>'Model Performance Data'!CA82</f>
        <v>-</v>
      </c>
      <c r="W78" s="143" t="str">
        <f>'Model Performance Data'!CD82</f>
        <v>-</v>
      </c>
      <c r="X78" s="143" t="str">
        <f>'Model Performance Data'!CG82</f>
        <v>-</v>
      </c>
      <c r="Y78" s="144" t="str">
        <f>'Model Performance Data'!CV82</f>
        <v>-</v>
      </c>
      <c r="Z78" s="142">
        <f>'Model Performance Data'!CW82</f>
        <v>0</v>
      </c>
      <c r="AA78" s="143" t="str">
        <f>'Model Performance Data'!CZ82</f>
        <v>-</v>
      </c>
      <c r="AB78" s="143" t="str">
        <f>'Model Performance Data'!DC82</f>
        <v>-</v>
      </c>
      <c r="AC78" s="143" t="str">
        <f>'Model Performance Data'!DF82</f>
        <v>-</v>
      </c>
      <c r="AD78" s="143" t="str">
        <f>'Model Performance Data'!DI82</f>
        <v>-</v>
      </c>
      <c r="AE78" s="144" t="str">
        <f>'Model Performance Data'!DX82</f>
        <v>-</v>
      </c>
      <c r="AF78" s="142">
        <f>'Model Performance Data'!DY82</f>
        <v>0</v>
      </c>
    </row>
    <row r="79" spans="2:32" hidden="1" outlineLevel="1" x14ac:dyDescent="0.35">
      <c r="B79" s="159" t="str">
        <f>IF(ISBLANK('Model Performance Data'!B83),"-",'Model Performance Data'!B83)</f>
        <v>-</v>
      </c>
      <c r="C79" s="159" t="str">
        <f>IF(ISBLANK('Model Performance Data'!C83),"-",'Model Performance Data'!C83)</f>
        <v>-</v>
      </c>
      <c r="D79" s="160" t="str">
        <f>IF(ISBLANK('Model Performance Data'!G83),"-",'Model Performance Data'!G83)</f>
        <v>-</v>
      </c>
      <c r="E79" s="160" t="str">
        <f>IF(ISBLANK('Model Performance Data'!D83),"-",'Model Performance Data'!D83)</f>
        <v>-</v>
      </c>
      <c r="F79" s="160" t="str">
        <f>IF(ISBLANK('Model Performance Data'!L83),"-",'Model Performance Data'!L83)</f>
        <v>-</v>
      </c>
      <c r="G79" s="160" t="str">
        <f>IF(ISBLANK('Model Performance Data'!E83),"-",'Model Performance Data'!E83)</f>
        <v>-</v>
      </c>
      <c r="H79" s="143" t="str">
        <f>'Model Performance Data'!Q83</f>
        <v>-</v>
      </c>
      <c r="I79" s="143" t="str">
        <f>'Model Performance Data'!T83</f>
        <v>-</v>
      </c>
      <c r="J79" s="143" t="str">
        <f>'Model Performance Data'!W83</f>
        <v>-</v>
      </c>
      <c r="K79" s="143" t="str">
        <f>'Model Performance Data'!Z83</f>
        <v>-</v>
      </c>
      <c r="L79" s="143" t="str">
        <f>'Model Performance Data'!AC83</f>
        <v>-</v>
      </c>
      <c r="M79" s="144" t="str">
        <f>'Model Performance Data'!AR83</f>
        <v>-</v>
      </c>
      <c r="N79" s="142">
        <f>'Model Performance Data'!AS83</f>
        <v>0</v>
      </c>
      <c r="O79" s="143" t="str">
        <f>'Model Performance Data'!AV83</f>
        <v>-</v>
      </c>
      <c r="P79" s="143" t="str">
        <f>'Model Performance Data'!AY83</f>
        <v>-</v>
      </c>
      <c r="Q79" s="143" t="str">
        <f>'Model Performance Data'!BB83</f>
        <v>-</v>
      </c>
      <c r="R79" s="143" t="str">
        <f>'Model Performance Data'!BE83</f>
        <v>-</v>
      </c>
      <c r="S79" s="144" t="str">
        <f>'Model Performance Data'!BT83</f>
        <v>-</v>
      </c>
      <c r="T79" s="142">
        <f>'Model Performance Data'!BU83</f>
        <v>0</v>
      </c>
      <c r="U79" s="143" t="str">
        <f>'Model Performance Data'!BX83</f>
        <v>-</v>
      </c>
      <c r="V79" s="143" t="str">
        <f>'Model Performance Data'!CA83</f>
        <v>-</v>
      </c>
      <c r="W79" s="143" t="str">
        <f>'Model Performance Data'!CD83</f>
        <v>-</v>
      </c>
      <c r="X79" s="143" t="str">
        <f>'Model Performance Data'!CG83</f>
        <v>-</v>
      </c>
      <c r="Y79" s="144" t="str">
        <f>'Model Performance Data'!CV83</f>
        <v>-</v>
      </c>
      <c r="Z79" s="142">
        <f>'Model Performance Data'!CW83</f>
        <v>0</v>
      </c>
      <c r="AA79" s="143" t="str">
        <f>'Model Performance Data'!CZ83</f>
        <v>-</v>
      </c>
      <c r="AB79" s="143" t="str">
        <f>'Model Performance Data'!DC83</f>
        <v>-</v>
      </c>
      <c r="AC79" s="143" t="str">
        <f>'Model Performance Data'!DF83</f>
        <v>-</v>
      </c>
      <c r="AD79" s="143" t="str">
        <f>'Model Performance Data'!DI83</f>
        <v>-</v>
      </c>
      <c r="AE79" s="144" t="str">
        <f>'Model Performance Data'!DX83</f>
        <v>-</v>
      </c>
      <c r="AF79" s="142">
        <f>'Model Performance Data'!DY83</f>
        <v>0</v>
      </c>
    </row>
    <row r="80" spans="2:32" hidden="1" outlineLevel="1" x14ac:dyDescent="0.35">
      <c r="B80" s="159" t="str">
        <f>IF(ISBLANK('Model Performance Data'!B84),"-",'Model Performance Data'!B84)</f>
        <v>-</v>
      </c>
      <c r="C80" s="159" t="str">
        <f>IF(ISBLANK('Model Performance Data'!C84),"-",'Model Performance Data'!C84)</f>
        <v>-</v>
      </c>
      <c r="D80" s="160" t="str">
        <f>IF(ISBLANK('Model Performance Data'!G84),"-",'Model Performance Data'!G84)</f>
        <v>-</v>
      </c>
      <c r="E80" s="160" t="str">
        <f>IF(ISBLANK('Model Performance Data'!D84),"-",'Model Performance Data'!D84)</f>
        <v>-</v>
      </c>
      <c r="F80" s="160" t="str">
        <f>IF(ISBLANK('Model Performance Data'!L84),"-",'Model Performance Data'!L84)</f>
        <v>-</v>
      </c>
      <c r="G80" s="160" t="str">
        <f>IF(ISBLANK('Model Performance Data'!E84),"-",'Model Performance Data'!E84)</f>
        <v>-</v>
      </c>
      <c r="H80" s="143" t="str">
        <f>'Model Performance Data'!Q84</f>
        <v>-</v>
      </c>
      <c r="I80" s="143" t="str">
        <f>'Model Performance Data'!T84</f>
        <v>-</v>
      </c>
      <c r="J80" s="143" t="str">
        <f>'Model Performance Data'!W84</f>
        <v>-</v>
      </c>
      <c r="K80" s="143" t="str">
        <f>'Model Performance Data'!Z84</f>
        <v>-</v>
      </c>
      <c r="L80" s="143" t="str">
        <f>'Model Performance Data'!AC84</f>
        <v>-</v>
      </c>
      <c r="M80" s="144" t="str">
        <f>'Model Performance Data'!AR84</f>
        <v>-</v>
      </c>
      <c r="N80" s="142">
        <f>'Model Performance Data'!AS84</f>
        <v>0</v>
      </c>
      <c r="O80" s="143" t="str">
        <f>'Model Performance Data'!AV84</f>
        <v>-</v>
      </c>
      <c r="P80" s="143" t="str">
        <f>'Model Performance Data'!AY84</f>
        <v>-</v>
      </c>
      <c r="Q80" s="143" t="str">
        <f>'Model Performance Data'!BB84</f>
        <v>-</v>
      </c>
      <c r="R80" s="143" t="str">
        <f>'Model Performance Data'!BE84</f>
        <v>-</v>
      </c>
      <c r="S80" s="144" t="str">
        <f>'Model Performance Data'!BT84</f>
        <v>-</v>
      </c>
      <c r="T80" s="142">
        <f>'Model Performance Data'!BU84</f>
        <v>0</v>
      </c>
      <c r="U80" s="143" t="str">
        <f>'Model Performance Data'!BX84</f>
        <v>-</v>
      </c>
      <c r="V80" s="143" t="str">
        <f>'Model Performance Data'!CA84</f>
        <v>-</v>
      </c>
      <c r="W80" s="143" t="str">
        <f>'Model Performance Data'!CD84</f>
        <v>-</v>
      </c>
      <c r="X80" s="143" t="str">
        <f>'Model Performance Data'!CG84</f>
        <v>-</v>
      </c>
      <c r="Y80" s="144" t="str">
        <f>'Model Performance Data'!CV84</f>
        <v>-</v>
      </c>
      <c r="Z80" s="142">
        <f>'Model Performance Data'!CW84</f>
        <v>0</v>
      </c>
      <c r="AA80" s="143" t="str">
        <f>'Model Performance Data'!CZ84</f>
        <v>-</v>
      </c>
      <c r="AB80" s="143" t="str">
        <f>'Model Performance Data'!DC84</f>
        <v>-</v>
      </c>
      <c r="AC80" s="143" t="str">
        <f>'Model Performance Data'!DF84</f>
        <v>-</v>
      </c>
      <c r="AD80" s="143" t="str">
        <f>'Model Performance Data'!DI84</f>
        <v>-</v>
      </c>
      <c r="AE80" s="144" t="str">
        <f>'Model Performance Data'!DX84</f>
        <v>-</v>
      </c>
      <c r="AF80" s="142">
        <f>'Model Performance Data'!DY84</f>
        <v>0</v>
      </c>
    </row>
    <row r="81" spans="2:32" hidden="1" outlineLevel="1" x14ac:dyDescent="0.35">
      <c r="B81" s="159" t="str">
        <f>IF(ISBLANK('Model Performance Data'!B85),"-",'Model Performance Data'!B85)</f>
        <v>-</v>
      </c>
      <c r="C81" s="159" t="str">
        <f>IF(ISBLANK('Model Performance Data'!C85),"-",'Model Performance Data'!C85)</f>
        <v>-</v>
      </c>
      <c r="D81" s="160" t="str">
        <f>IF(ISBLANK('Model Performance Data'!G85),"-",'Model Performance Data'!G85)</f>
        <v>-</v>
      </c>
      <c r="E81" s="160" t="str">
        <f>IF(ISBLANK('Model Performance Data'!D85),"-",'Model Performance Data'!D85)</f>
        <v>-</v>
      </c>
      <c r="F81" s="160" t="str">
        <f>IF(ISBLANK('Model Performance Data'!L85),"-",'Model Performance Data'!L85)</f>
        <v>-</v>
      </c>
      <c r="G81" s="160" t="str">
        <f>IF(ISBLANK('Model Performance Data'!E85),"-",'Model Performance Data'!E85)</f>
        <v>-</v>
      </c>
      <c r="H81" s="143" t="str">
        <f>'Model Performance Data'!Q85</f>
        <v>-</v>
      </c>
      <c r="I81" s="143" t="str">
        <f>'Model Performance Data'!T85</f>
        <v>-</v>
      </c>
      <c r="J81" s="143" t="str">
        <f>'Model Performance Data'!W85</f>
        <v>-</v>
      </c>
      <c r="K81" s="143" t="str">
        <f>'Model Performance Data'!Z85</f>
        <v>-</v>
      </c>
      <c r="L81" s="143" t="str">
        <f>'Model Performance Data'!AC85</f>
        <v>-</v>
      </c>
      <c r="M81" s="144" t="str">
        <f>'Model Performance Data'!AR85</f>
        <v>-</v>
      </c>
      <c r="N81" s="142">
        <f>'Model Performance Data'!AS85</f>
        <v>0</v>
      </c>
      <c r="O81" s="143" t="str">
        <f>'Model Performance Data'!AV85</f>
        <v>-</v>
      </c>
      <c r="P81" s="143" t="str">
        <f>'Model Performance Data'!AY85</f>
        <v>-</v>
      </c>
      <c r="Q81" s="143" t="str">
        <f>'Model Performance Data'!BB85</f>
        <v>-</v>
      </c>
      <c r="R81" s="143" t="str">
        <f>'Model Performance Data'!BE85</f>
        <v>-</v>
      </c>
      <c r="S81" s="144" t="str">
        <f>'Model Performance Data'!BT85</f>
        <v>-</v>
      </c>
      <c r="T81" s="142">
        <f>'Model Performance Data'!BU85</f>
        <v>0</v>
      </c>
      <c r="U81" s="143" t="str">
        <f>'Model Performance Data'!BX85</f>
        <v>-</v>
      </c>
      <c r="V81" s="143" t="str">
        <f>'Model Performance Data'!CA85</f>
        <v>-</v>
      </c>
      <c r="W81" s="143" t="str">
        <f>'Model Performance Data'!CD85</f>
        <v>-</v>
      </c>
      <c r="X81" s="143" t="str">
        <f>'Model Performance Data'!CG85</f>
        <v>-</v>
      </c>
      <c r="Y81" s="144" t="str">
        <f>'Model Performance Data'!CV85</f>
        <v>-</v>
      </c>
      <c r="Z81" s="142">
        <f>'Model Performance Data'!CW85</f>
        <v>0</v>
      </c>
      <c r="AA81" s="143" t="str">
        <f>'Model Performance Data'!CZ85</f>
        <v>-</v>
      </c>
      <c r="AB81" s="143" t="str">
        <f>'Model Performance Data'!DC85</f>
        <v>-</v>
      </c>
      <c r="AC81" s="143" t="str">
        <f>'Model Performance Data'!DF85</f>
        <v>-</v>
      </c>
      <c r="AD81" s="143" t="str">
        <f>'Model Performance Data'!DI85</f>
        <v>-</v>
      </c>
      <c r="AE81" s="144" t="str">
        <f>'Model Performance Data'!DX85</f>
        <v>-</v>
      </c>
      <c r="AF81" s="142">
        <f>'Model Performance Data'!DY85</f>
        <v>0</v>
      </c>
    </row>
    <row r="82" spans="2:32" hidden="1" outlineLevel="1" x14ac:dyDescent="0.35">
      <c r="B82" s="159" t="str">
        <f>IF(ISBLANK('Model Performance Data'!B86),"-",'Model Performance Data'!B86)</f>
        <v>-</v>
      </c>
      <c r="C82" s="159" t="str">
        <f>IF(ISBLANK('Model Performance Data'!C86),"-",'Model Performance Data'!C86)</f>
        <v>-</v>
      </c>
      <c r="D82" s="160" t="str">
        <f>IF(ISBLANK('Model Performance Data'!G86),"-",'Model Performance Data'!G86)</f>
        <v>-</v>
      </c>
      <c r="E82" s="160" t="str">
        <f>IF(ISBLANK('Model Performance Data'!D86),"-",'Model Performance Data'!D86)</f>
        <v>-</v>
      </c>
      <c r="F82" s="160" t="str">
        <f>IF(ISBLANK('Model Performance Data'!L86),"-",'Model Performance Data'!L86)</f>
        <v>-</v>
      </c>
      <c r="G82" s="160" t="str">
        <f>IF(ISBLANK('Model Performance Data'!E86),"-",'Model Performance Data'!E86)</f>
        <v>-</v>
      </c>
      <c r="H82" s="143" t="str">
        <f>'Model Performance Data'!Q86</f>
        <v>-</v>
      </c>
      <c r="I82" s="143" t="str">
        <f>'Model Performance Data'!T86</f>
        <v>-</v>
      </c>
      <c r="J82" s="143" t="str">
        <f>'Model Performance Data'!W86</f>
        <v>-</v>
      </c>
      <c r="K82" s="143" t="str">
        <f>'Model Performance Data'!Z86</f>
        <v>-</v>
      </c>
      <c r="L82" s="143" t="str">
        <f>'Model Performance Data'!AC86</f>
        <v>-</v>
      </c>
      <c r="M82" s="144" t="str">
        <f>'Model Performance Data'!AR86</f>
        <v>-</v>
      </c>
      <c r="N82" s="142">
        <f>'Model Performance Data'!AS86</f>
        <v>0</v>
      </c>
      <c r="O82" s="143" t="str">
        <f>'Model Performance Data'!AV86</f>
        <v>-</v>
      </c>
      <c r="P82" s="143" t="str">
        <f>'Model Performance Data'!AY86</f>
        <v>-</v>
      </c>
      <c r="Q82" s="143" t="str">
        <f>'Model Performance Data'!BB86</f>
        <v>-</v>
      </c>
      <c r="R82" s="143" t="str">
        <f>'Model Performance Data'!BE86</f>
        <v>-</v>
      </c>
      <c r="S82" s="144" t="str">
        <f>'Model Performance Data'!BT86</f>
        <v>-</v>
      </c>
      <c r="T82" s="142">
        <f>'Model Performance Data'!BU86</f>
        <v>0</v>
      </c>
      <c r="U82" s="143" t="str">
        <f>'Model Performance Data'!BX86</f>
        <v>-</v>
      </c>
      <c r="V82" s="143" t="str">
        <f>'Model Performance Data'!CA86</f>
        <v>-</v>
      </c>
      <c r="W82" s="143" t="str">
        <f>'Model Performance Data'!CD86</f>
        <v>-</v>
      </c>
      <c r="X82" s="143" t="str">
        <f>'Model Performance Data'!CG86</f>
        <v>-</v>
      </c>
      <c r="Y82" s="144" t="str">
        <f>'Model Performance Data'!CV86</f>
        <v>-</v>
      </c>
      <c r="Z82" s="142">
        <f>'Model Performance Data'!CW86</f>
        <v>0</v>
      </c>
      <c r="AA82" s="143" t="str">
        <f>'Model Performance Data'!CZ86</f>
        <v>-</v>
      </c>
      <c r="AB82" s="143" t="str">
        <f>'Model Performance Data'!DC86</f>
        <v>-</v>
      </c>
      <c r="AC82" s="143" t="str">
        <f>'Model Performance Data'!DF86</f>
        <v>-</v>
      </c>
      <c r="AD82" s="143" t="str">
        <f>'Model Performance Data'!DI86</f>
        <v>-</v>
      </c>
      <c r="AE82" s="144" t="str">
        <f>'Model Performance Data'!DX86</f>
        <v>-</v>
      </c>
      <c r="AF82" s="142">
        <f>'Model Performance Data'!DY86</f>
        <v>0</v>
      </c>
    </row>
    <row r="83" spans="2:32" hidden="1" outlineLevel="1" x14ac:dyDescent="0.35">
      <c r="B83" s="159" t="str">
        <f>IF(ISBLANK('Model Performance Data'!B87),"-",'Model Performance Data'!B87)</f>
        <v>-</v>
      </c>
      <c r="C83" s="159" t="str">
        <f>IF(ISBLANK('Model Performance Data'!C87),"-",'Model Performance Data'!C87)</f>
        <v>-</v>
      </c>
      <c r="D83" s="160" t="str">
        <f>IF(ISBLANK('Model Performance Data'!G87),"-",'Model Performance Data'!G87)</f>
        <v>-</v>
      </c>
      <c r="E83" s="160" t="str">
        <f>IF(ISBLANK('Model Performance Data'!D87),"-",'Model Performance Data'!D87)</f>
        <v>-</v>
      </c>
      <c r="F83" s="160" t="str">
        <f>IF(ISBLANK('Model Performance Data'!L87),"-",'Model Performance Data'!L87)</f>
        <v>-</v>
      </c>
      <c r="G83" s="160" t="str">
        <f>IF(ISBLANK('Model Performance Data'!E87),"-",'Model Performance Data'!E87)</f>
        <v>-</v>
      </c>
      <c r="H83" s="143" t="str">
        <f>'Model Performance Data'!Q87</f>
        <v>-</v>
      </c>
      <c r="I83" s="143" t="str">
        <f>'Model Performance Data'!T87</f>
        <v>-</v>
      </c>
      <c r="J83" s="143" t="str">
        <f>'Model Performance Data'!W87</f>
        <v>-</v>
      </c>
      <c r="K83" s="143" t="str">
        <f>'Model Performance Data'!Z87</f>
        <v>-</v>
      </c>
      <c r="L83" s="143" t="str">
        <f>'Model Performance Data'!AC87</f>
        <v>-</v>
      </c>
      <c r="M83" s="144" t="str">
        <f>'Model Performance Data'!AR87</f>
        <v>-</v>
      </c>
      <c r="N83" s="142">
        <f>'Model Performance Data'!AS87</f>
        <v>0</v>
      </c>
      <c r="O83" s="143" t="str">
        <f>'Model Performance Data'!AV87</f>
        <v>-</v>
      </c>
      <c r="P83" s="143" t="str">
        <f>'Model Performance Data'!AY87</f>
        <v>-</v>
      </c>
      <c r="Q83" s="143" t="str">
        <f>'Model Performance Data'!BB87</f>
        <v>-</v>
      </c>
      <c r="R83" s="143" t="str">
        <f>'Model Performance Data'!BE87</f>
        <v>-</v>
      </c>
      <c r="S83" s="144" t="str">
        <f>'Model Performance Data'!BT87</f>
        <v>-</v>
      </c>
      <c r="T83" s="142">
        <f>'Model Performance Data'!BU87</f>
        <v>0</v>
      </c>
      <c r="U83" s="143" t="str">
        <f>'Model Performance Data'!BX87</f>
        <v>-</v>
      </c>
      <c r="V83" s="143" t="str">
        <f>'Model Performance Data'!CA87</f>
        <v>-</v>
      </c>
      <c r="W83" s="143" t="str">
        <f>'Model Performance Data'!CD87</f>
        <v>-</v>
      </c>
      <c r="X83" s="143" t="str">
        <f>'Model Performance Data'!CG87</f>
        <v>-</v>
      </c>
      <c r="Y83" s="144" t="str">
        <f>'Model Performance Data'!CV87</f>
        <v>-</v>
      </c>
      <c r="Z83" s="142">
        <f>'Model Performance Data'!CW87</f>
        <v>0</v>
      </c>
      <c r="AA83" s="143" t="str">
        <f>'Model Performance Data'!CZ87</f>
        <v>-</v>
      </c>
      <c r="AB83" s="143" t="str">
        <f>'Model Performance Data'!DC87</f>
        <v>-</v>
      </c>
      <c r="AC83" s="143" t="str">
        <f>'Model Performance Data'!DF87</f>
        <v>-</v>
      </c>
      <c r="AD83" s="143" t="str">
        <f>'Model Performance Data'!DI87</f>
        <v>-</v>
      </c>
      <c r="AE83" s="144" t="str">
        <f>'Model Performance Data'!DX87</f>
        <v>-</v>
      </c>
      <c r="AF83" s="142">
        <f>'Model Performance Data'!DY87</f>
        <v>0</v>
      </c>
    </row>
    <row r="84" spans="2:32" hidden="1" outlineLevel="1" x14ac:dyDescent="0.35">
      <c r="B84" s="159" t="str">
        <f>IF(ISBLANK('Model Performance Data'!B88),"-",'Model Performance Data'!B88)</f>
        <v>-</v>
      </c>
      <c r="C84" s="159" t="str">
        <f>IF(ISBLANK('Model Performance Data'!C88),"-",'Model Performance Data'!C88)</f>
        <v>-</v>
      </c>
      <c r="D84" s="160" t="str">
        <f>IF(ISBLANK('Model Performance Data'!G88),"-",'Model Performance Data'!G88)</f>
        <v>-</v>
      </c>
      <c r="E84" s="160" t="str">
        <f>IF(ISBLANK('Model Performance Data'!D88),"-",'Model Performance Data'!D88)</f>
        <v>-</v>
      </c>
      <c r="F84" s="160" t="str">
        <f>IF(ISBLANK('Model Performance Data'!L88),"-",'Model Performance Data'!L88)</f>
        <v>-</v>
      </c>
      <c r="G84" s="160" t="str">
        <f>IF(ISBLANK('Model Performance Data'!E88),"-",'Model Performance Data'!E88)</f>
        <v>-</v>
      </c>
      <c r="H84" s="143" t="str">
        <f>'Model Performance Data'!Q88</f>
        <v>-</v>
      </c>
      <c r="I84" s="143" t="str">
        <f>'Model Performance Data'!T88</f>
        <v>-</v>
      </c>
      <c r="J84" s="143" t="str">
        <f>'Model Performance Data'!W88</f>
        <v>-</v>
      </c>
      <c r="K84" s="143" t="str">
        <f>'Model Performance Data'!Z88</f>
        <v>-</v>
      </c>
      <c r="L84" s="143" t="str">
        <f>'Model Performance Data'!AC88</f>
        <v>-</v>
      </c>
      <c r="M84" s="144" t="str">
        <f>'Model Performance Data'!AR88</f>
        <v>-</v>
      </c>
      <c r="N84" s="142">
        <f>'Model Performance Data'!AS88</f>
        <v>0</v>
      </c>
      <c r="O84" s="143" t="str">
        <f>'Model Performance Data'!AV88</f>
        <v>-</v>
      </c>
      <c r="P84" s="143" t="str">
        <f>'Model Performance Data'!AY88</f>
        <v>-</v>
      </c>
      <c r="Q84" s="143" t="str">
        <f>'Model Performance Data'!BB88</f>
        <v>-</v>
      </c>
      <c r="R84" s="143" t="str">
        <f>'Model Performance Data'!BE88</f>
        <v>-</v>
      </c>
      <c r="S84" s="144" t="str">
        <f>'Model Performance Data'!BT88</f>
        <v>-</v>
      </c>
      <c r="T84" s="142">
        <f>'Model Performance Data'!BU88</f>
        <v>0</v>
      </c>
      <c r="U84" s="143" t="str">
        <f>'Model Performance Data'!BX88</f>
        <v>-</v>
      </c>
      <c r="V84" s="143" t="str">
        <f>'Model Performance Data'!CA88</f>
        <v>-</v>
      </c>
      <c r="W84" s="143" t="str">
        <f>'Model Performance Data'!CD88</f>
        <v>-</v>
      </c>
      <c r="X84" s="143" t="str">
        <f>'Model Performance Data'!CG88</f>
        <v>-</v>
      </c>
      <c r="Y84" s="144" t="str">
        <f>'Model Performance Data'!CV88</f>
        <v>-</v>
      </c>
      <c r="Z84" s="142">
        <f>'Model Performance Data'!CW88</f>
        <v>0</v>
      </c>
      <c r="AA84" s="143" t="str">
        <f>'Model Performance Data'!CZ88</f>
        <v>-</v>
      </c>
      <c r="AB84" s="143" t="str">
        <f>'Model Performance Data'!DC88</f>
        <v>-</v>
      </c>
      <c r="AC84" s="143" t="str">
        <f>'Model Performance Data'!DF88</f>
        <v>-</v>
      </c>
      <c r="AD84" s="143" t="str">
        <f>'Model Performance Data'!DI88</f>
        <v>-</v>
      </c>
      <c r="AE84" s="144" t="str">
        <f>'Model Performance Data'!DX88</f>
        <v>-</v>
      </c>
      <c r="AF84" s="142">
        <f>'Model Performance Data'!DY88</f>
        <v>0</v>
      </c>
    </row>
    <row r="85" spans="2:32" hidden="1" outlineLevel="1" x14ac:dyDescent="0.35">
      <c r="B85" s="159" t="str">
        <f>IF(ISBLANK('Model Performance Data'!B89),"-",'Model Performance Data'!B89)</f>
        <v>-</v>
      </c>
      <c r="C85" s="159" t="str">
        <f>IF(ISBLANK('Model Performance Data'!C89),"-",'Model Performance Data'!C89)</f>
        <v>-</v>
      </c>
      <c r="D85" s="160" t="str">
        <f>IF(ISBLANK('Model Performance Data'!G89),"-",'Model Performance Data'!G89)</f>
        <v>-</v>
      </c>
      <c r="E85" s="160" t="str">
        <f>IF(ISBLANK('Model Performance Data'!D89),"-",'Model Performance Data'!D89)</f>
        <v>-</v>
      </c>
      <c r="F85" s="160" t="str">
        <f>IF(ISBLANK('Model Performance Data'!L89),"-",'Model Performance Data'!L89)</f>
        <v>-</v>
      </c>
      <c r="G85" s="160" t="str">
        <f>IF(ISBLANK('Model Performance Data'!E89),"-",'Model Performance Data'!E89)</f>
        <v>-</v>
      </c>
      <c r="H85" s="143" t="str">
        <f>'Model Performance Data'!Q89</f>
        <v>-</v>
      </c>
      <c r="I85" s="143" t="str">
        <f>'Model Performance Data'!T89</f>
        <v>-</v>
      </c>
      <c r="J85" s="143" t="str">
        <f>'Model Performance Data'!W89</f>
        <v>-</v>
      </c>
      <c r="K85" s="143" t="str">
        <f>'Model Performance Data'!Z89</f>
        <v>-</v>
      </c>
      <c r="L85" s="143" t="str">
        <f>'Model Performance Data'!AC89</f>
        <v>-</v>
      </c>
      <c r="M85" s="144" t="str">
        <f>'Model Performance Data'!AR89</f>
        <v>-</v>
      </c>
      <c r="N85" s="142">
        <f>'Model Performance Data'!AS89</f>
        <v>0</v>
      </c>
      <c r="O85" s="143" t="str">
        <f>'Model Performance Data'!AV89</f>
        <v>-</v>
      </c>
      <c r="P85" s="143" t="str">
        <f>'Model Performance Data'!AY89</f>
        <v>-</v>
      </c>
      <c r="Q85" s="143" t="str">
        <f>'Model Performance Data'!BB89</f>
        <v>-</v>
      </c>
      <c r="R85" s="143" t="str">
        <f>'Model Performance Data'!BE89</f>
        <v>-</v>
      </c>
      <c r="S85" s="144" t="str">
        <f>'Model Performance Data'!BT89</f>
        <v>-</v>
      </c>
      <c r="T85" s="142">
        <f>'Model Performance Data'!BU89</f>
        <v>0</v>
      </c>
      <c r="U85" s="143" t="str">
        <f>'Model Performance Data'!BX89</f>
        <v>-</v>
      </c>
      <c r="V85" s="143" t="str">
        <f>'Model Performance Data'!CA89</f>
        <v>-</v>
      </c>
      <c r="W85" s="143" t="str">
        <f>'Model Performance Data'!CD89</f>
        <v>-</v>
      </c>
      <c r="X85" s="143" t="str">
        <f>'Model Performance Data'!CG89</f>
        <v>-</v>
      </c>
      <c r="Y85" s="144" t="str">
        <f>'Model Performance Data'!CV89</f>
        <v>-</v>
      </c>
      <c r="Z85" s="142">
        <f>'Model Performance Data'!CW89</f>
        <v>0</v>
      </c>
      <c r="AA85" s="143" t="str">
        <f>'Model Performance Data'!CZ89</f>
        <v>-</v>
      </c>
      <c r="AB85" s="143" t="str">
        <f>'Model Performance Data'!DC89</f>
        <v>-</v>
      </c>
      <c r="AC85" s="143" t="str">
        <f>'Model Performance Data'!DF89</f>
        <v>-</v>
      </c>
      <c r="AD85" s="143" t="str">
        <f>'Model Performance Data'!DI89</f>
        <v>-</v>
      </c>
      <c r="AE85" s="144" t="str">
        <f>'Model Performance Data'!DX89</f>
        <v>-</v>
      </c>
      <c r="AF85" s="142">
        <f>'Model Performance Data'!DY89</f>
        <v>0</v>
      </c>
    </row>
    <row r="86" spans="2:32" hidden="1" outlineLevel="1" x14ac:dyDescent="0.35">
      <c r="B86" s="159" t="str">
        <f>IF(ISBLANK('Model Performance Data'!B90),"-",'Model Performance Data'!B90)</f>
        <v>-</v>
      </c>
      <c r="C86" s="159" t="str">
        <f>IF(ISBLANK('Model Performance Data'!C90),"-",'Model Performance Data'!C90)</f>
        <v>-</v>
      </c>
      <c r="D86" s="160" t="str">
        <f>IF(ISBLANK('Model Performance Data'!G90),"-",'Model Performance Data'!G90)</f>
        <v>-</v>
      </c>
      <c r="E86" s="160" t="str">
        <f>IF(ISBLANK('Model Performance Data'!D90),"-",'Model Performance Data'!D90)</f>
        <v>-</v>
      </c>
      <c r="F86" s="160" t="str">
        <f>IF(ISBLANK('Model Performance Data'!L90),"-",'Model Performance Data'!L90)</f>
        <v>-</v>
      </c>
      <c r="G86" s="160" t="str">
        <f>IF(ISBLANK('Model Performance Data'!E90),"-",'Model Performance Data'!E90)</f>
        <v>-</v>
      </c>
      <c r="H86" s="143" t="str">
        <f>'Model Performance Data'!Q90</f>
        <v>-</v>
      </c>
      <c r="I86" s="143" t="str">
        <f>'Model Performance Data'!T90</f>
        <v>-</v>
      </c>
      <c r="J86" s="143" t="str">
        <f>'Model Performance Data'!W90</f>
        <v>-</v>
      </c>
      <c r="K86" s="143" t="str">
        <f>'Model Performance Data'!Z90</f>
        <v>-</v>
      </c>
      <c r="L86" s="143" t="str">
        <f>'Model Performance Data'!AC90</f>
        <v>-</v>
      </c>
      <c r="M86" s="144" t="str">
        <f>'Model Performance Data'!AR90</f>
        <v>-</v>
      </c>
      <c r="N86" s="142">
        <f>'Model Performance Data'!AS90</f>
        <v>0</v>
      </c>
      <c r="O86" s="143" t="str">
        <f>'Model Performance Data'!AV90</f>
        <v>-</v>
      </c>
      <c r="P86" s="143" t="str">
        <f>'Model Performance Data'!AY90</f>
        <v>-</v>
      </c>
      <c r="Q86" s="143" t="str">
        <f>'Model Performance Data'!BB90</f>
        <v>-</v>
      </c>
      <c r="R86" s="143" t="str">
        <f>'Model Performance Data'!BE90</f>
        <v>-</v>
      </c>
      <c r="S86" s="144" t="str">
        <f>'Model Performance Data'!BT90</f>
        <v>-</v>
      </c>
      <c r="T86" s="142">
        <f>'Model Performance Data'!BU90</f>
        <v>0</v>
      </c>
      <c r="U86" s="143" t="str">
        <f>'Model Performance Data'!BX90</f>
        <v>-</v>
      </c>
      <c r="V86" s="143" t="str">
        <f>'Model Performance Data'!CA90</f>
        <v>-</v>
      </c>
      <c r="W86" s="143" t="str">
        <f>'Model Performance Data'!CD90</f>
        <v>-</v>
      </c>
      <c r="X86" s="143" t="str">
        <f>'Model Performance Data'!CG90</f>
        <v>-</v>
      </c>
      <c r="Y86" s="144" t="str">
        <f>'Model Performance Data'!CV90</f>
        <v>-</v>
      </c>
      <c r="Z86" s="142">
        <f>'Model Performance Data'!CW90</f>
        <v>0</v>
      </c>
      <c r="AA86" s="143" t="str">
        <f>'Model Performance Data'!CZ90</f>
        <v>-</v>
      </c>
      <c r="AB86" s="143" t="str">
        <f>'Model Performance Data'!DC90</f>
        <v>-</v>
      </c>
      <c r="AC86" s="143" t="str">
        <f>'Model Performance Data'!DF90</f>
        <v>-</v>
      </c>
      <c r="AD86" s="143" t="str">
        <f>'Model Performance Data'!DI90</f>
        <v>-</v>
      </c>
      <c r="AE86" s="144" t="str">
        <f>'Model Performance Data'!DX90</f>
        <v>-</v>
      </c>
      <c r="AF86" s="142">
        <f>'Model Performance Data'!DY90</f>
        <v>0</v>
      </c>
    </row>
    <row r="87" spans="2:32" hidden="1" outlineLevel="1" x14ac:dyDescent="0.35">
      <c r="B87" s="159" t="str">
        <f>IF(ISBLANK('Model Performance Data'!B91),"-",'Model Performance Data'!B91)</f>
        <v>-</v>
      </c>
      <c r="C87" s="159" t="str">
        <f>IF(ISBLANK('Model Performance Data'!C91),"-",'Model Performance Data'!C91)</f>
        <v>-</v>
      </c>
      <c r="D87" s="160" t="str">
        <f>IF(ISBLANK('Model Performance Data'!G91),"-",'Model Performance Data'!G91)</f>
        <v>-</v>
      </c>
      <c r="E87" s="160" t="str">
        <f>IF(ISBLANK('Model Performance Data'!D91),"-",'Model Performance Data'!D91)</f>
        <v>-</v>
      </c>
      <c r="F87" s="160" t="str">
        <f>IF(ISBLANK('Model Performance Data'!L91),"-",'Model Performance Data'!L91)</f>
        <v>-</v>
      </c>
      <c r="G87" s="160" t="str">
        <f>IF(ISBLANK('Model Performance Data'!E91),"-",'Model Performance Data'!E91)</f>
        <v>-</v>
      </c>
      <c r="H87" s="143" t="str">
        <f>'Model Performance Data'!Q91</f>
        <v>-</v>
      </c>
      <c r="I87" s="143" t="str">
        <f>'Model Performance Data'!T91</f>
        <v>-</v>
      </c>
      <c r="J87" s="143" t="str">
        <f>'Model Performance Data'!W91</f>
        <v>-</v>
      </c>
      <c r="K87" s="143" t="str">
        <f>'Model Performance Data'!Z91</f>
        <v>-</v>
      </c>
      <c r="L87" s="143" t="str">
        <f>'Model Performance Data'!AC91</f>
        <v>-</v>
      </c>
      <c r="M87" s="144" t="str">
        <f>'Model Performance Data'!AR91</f>
        <v>-</v>
      </c>
      <c r="N87" s="142">
        <f>'Model Performance Data'!AS91</f>
        <v>0</v>
      </c>
      <c r="O87" s="143" t="str">
        <f>'Model Performance Data'!AV91</f>
        <v>-</v>
      </c>
      <c r="P87" s="143" t="str">
        <f>'Model Performance Data'!AY91</f>
        <v>-</v>
      </c>
      <c r="Q87" s="143" t="str">
        <f>'Model Performance Data'!BB91</f>
        <v>-</v>
      </c>
      <c r="R87" s="143" t="str">
        <f>'Model Performance Data'!BE91</f>
        <v>-</v>
      </c>
      <c r="S87" s="144" t="str">
        <f>'Model Performance Data'!BT91</f>
        <v>-</v>
      </c>
      <c r="T87" s="142">
        <f>'Model Performance Data'!BU91</f>
        <v>0</v>
      </c>
      <c r="U87" s="143" t="str">
        <f>'Model Performance Data'!BX91</f>
        <v>-</v>
      </c>
      <c r="V87" s="143" t="str">
        <f>'Model Performance Data'!CA91</f>
        <v>-</v>
      </c>
      <c r="W87" s="143" t="str">
        <f>'Model Performance Data'!CD91</f>
        <v>-</v>
      </c>
      <c r="X87" s="143" t="str">
        <f>'Model Performance Data'!CG91</f>
        <v>-</v>
      </c>
      <c r="Y87" s="144" t="str">
        <f>'Model Performance Data'!CV91</f>
        <v>-</v>
      </c>
      <c r="Z87" s="142">
        <f>'Model Performance Data'!CW91</f>
        <v>0</v>
      </c>
      <c r="AA87" s="143" t="str">
        <f>'Model Performance Data'!CZ91</f>
        <v>-</v>
      </c>
      <c r="AB87" s="143" t="str">
        <f>'Model Performance Data'!DC91</f>
        <v>-</v>
      </c>
      <c r="AC87" s="143" t="str">
        <f>'Model Performance Data'!DF91</f>
        <v>-</v>
      </c>
      <c r="AD87" s="143" t="str">
        <f>'Model Performance Data'!DI91</f>
        <v>-</v>
      </c>
      <c r="AE87" s="144" t="str">
        <f>'Model Performance Data'!DX91</f>
        <v>-</v>
      </c>
      <c r="AF87" s="142">
        <f>'Model Performance Data'!DY91</f>
        <v>0</v>
      </c>
    </row>
    <row r="88" spans="2:32" hidden="1" outlineLevel="1" x14ac:dyDescent="0.35">
      <c r="B88" s="159" t="str">
        <f>IF(ISBLANK('Model Performance Data'!B92),"-",'Model Performance Data'!B92)</f>
        <v>-</v>
      </c>
      <c r="C88" s="159" t="str">
        <f>IF(ISBLANK('Model Performance Data'!C92),"-",'Model Performance Data'!C92)</f>
        <v>-</v>
      </c>
      <c r="D88" s="160" t="str">
        <f>IF(ISBLANK('Model Performance Data'!G92),"-",'Model Performance Data'!G92)</f>
        <v>-</v>
      </c>
      <c r="E88" s="160" t="str">
        <f>IF(ISBLANK('Model Performance Data'!D92),"-",'Model Performance Data'!D92)</f>
        <v>-</v>
      </c>
      <c r="F88" s="160" t="str">
        <f>IF(ISBLANK('Model Performance Data'!L92),"-",'Model Performance Data'!L92)</f>
        <v>-</v>
      </c>
      <c r="G88" s="160" t="str">
        <f>IF(ISBLANK('Model Performance Data'!E92),"-",'Model Performance Data'!E92)</f>
        <v>-</v>
      </c>
      <c r="H88" s="143" t="str">
        <f>'Model Performance Data'!Q92</f>
        <v>-</v>
      </c>
      <c r="I88" s="143" t="str">
        <f>'Model Performance Data'!T92</f>
        <v>-</v>
      </c>
      <c r="J88" s="143" t="str">
        <f>'Model Performance Data'!W92</f>
        <v>-</v>
      </c>
      <c r="K88" s="143" t="str">
        <f>'Model Performance Data'!Z92</f>
        <v>-</v>
      </c>
      <c r="L88" s="143" t="str">
        <f>'Model Performance Data'!AC92</f>
        <v>-</v>
      </c>
      <c r="M88" s="144" t="str">
        <f>'Model Performance Data'!AR92</f>
        <v>-</v>
      </c>
      <c r="N88" s="142">
        <f>'Model Performance Data'!AS92</f>
        <v>0</v>
      </c>
      <c r="O88" s="143" t="str">
        <f>'Model Performance Data'!AV92</f>
        <v>-</v>
      </c>
      <c r="P88" s="143" t="str">
        <f>'Model Performance Data'!AY92</f>
        <v>-</v>
      </c>
      <c r="Q88" s="143" t="str">
        <f>'Model Performance Data'!BB92</f>
        <v>-</v>
      </c>
      <c r="R88" s="143" t="str">
        <f>'Model Performance Data'!BE92</f>
        <v>-</v>
      </c>
      <c r="S88" s="144" t="str">
        <f>'Model Performance Data'!BT92</f>
        <v>-</v>
      </c>
      <c r="T88" s="142">
        <f>'Model Performance Data'!BU92</f>
        <v>0</v>
      </c>
      <c r="U88" s="143" t="str">
        <f>'Model Performance Data'!BX92</f>
        <v>-</v>
      </c>
      <c r="V88" s="143" t="str">
        <f>'Model Performance Data'!CA92</f>
        <v>-</v>
      </c>
      <c r="W88" s="143" t="str">
        <f>'Model Performance Data'!CD92</f>
        <v>-</v>
      </c>
      <c r="X88" s="143" t="str">
        <f>'Model Performance Data'!CG92</f>
        <v>-</v>
      </c>
      <c r="Y88" s="144" t="str">
        <f>'Model Performance Data'!CV92</f>
        <v>-</v>
      </c>
      <c r="Z88" s="142">
        <f>'Model Performance Data'!CW92</f>
        <v>0</v>
      </c>
      <c r="AA88" s="143" t="str">
        <f>'Model Performance Data'!CZ92</f>
        <v>-</v>
      </c>
      <c r="AB88" s="143" t="str">
        <f>'Model Performance Data'!DC92</f>
        <v>-</v>
      </c>
      <c r="AC88" s="143" t="str">
        <f>'Model Performance Data'!DF92</f>
        <v>-</v>
      </c>
      <c r="AD88" s="143" t="str">
        <f>'Model Performance Data'!DI92</f>
        <v>-</v>
      </c>
      <c r="AE88" s="144" t="str">
        <f>'Model Performance Data'!DX92</f>
        <v>-</v>
      </c>
      <c r="AF88" s="142">
        <f>'Model Performance Data'!DY92</f>
        <v>0</v>
      </c>
    </row>
    <row r="89" spans="2:32" hidden="1" outlineLevel="1" x14ac:dyDescent="0.35">
      <c r="B89" s="159" t="str">
        <f>IF(ISBLANK('Model Performance Data'!B93),"-",'Model Performance Data'!B93)</f>
        <v>-</v>
      </c>
      <c r="C89" s="159" t="str">
        <f>IF(ISBLANK('Model Performance Data'!C93),"-",'Model Performance Data'!C93)</f>
        <v>-</v>
      </c>
      <c r="D89" s="160" t="str">
        <f>IF(ISBLANK('Model Performance Data'!G93),"-",'Model Performance Data'!G93)</f>
        <v>-</v>
      </c>
      <c r="E89" s="160" t="str">
        <f>IF(ISBLANK('Model Performance Data'!D93),"-",'Model Performance Data'!D93)</f>
        <v>-</v>
      </c>
      <c r="F89" s="160" t="str">
        <f>IF(ISBLANK('Model Performance Data'!L93),"-",'Model Performance Data'!L93)</f>
        <v>-</v>
      </c>
      <c r="G89" s="160" t="str">
        <f>IF(ISBLANK('Model Performance Data'!E93),"-",'Model Performance Data'!E93)</f>
        <v>-</v>
      </c>
      <c r="H89" s="143" t="str">
        <f>'Model Performance Data'!Q93</f>
        <v>-</v>
      </c>
      <c r="I89" s="143" t="str">
        <f>'Model Performance Data'!T93</f>
        <v>-</v>
      </c>
      <c r="J89" s="143" t="str">
        <f>'Model Performance Data'!W93</f>
        <v>-</v>
      </c>
      <c r="K89" s="143" t="str">
        <f>'Model Performance Data'!Z93</f>
        <v>-</v>
      </c>
      <c r="L89" s="143" t="str">
        <f>'Model Performance Data'!AC93</f>
        <v>-</v>
      </c>
      <c r="M89" s="144" t="str">
        <f>'Model Performance Data'!AR93</f>
        <v>-</v>
      </c>
      <c r="N89" s="142">
        <f>'Model Performance Data'!AS93</f>
        <v>0</v>
      </c>
      <c r="O89" s="143" t="str">
        <f>'Model Performance Data'!AV93</f>
        <v>-</v>
      </c>
      <c r="P89" s="143" t="str">
        <f>'Model Performance Data'!AY93</f>
        <v>-</v>
      </c>
      <c r="Q89" s="143" t="str">
        <f>'Model Performance Data'!BB93</f>
        <v>-</v>
      </c>
      <c r="R89" s="143" t="str">
        <f>'Model Performance Data'!BE93</f>
        <v>-</v>
      </c>
      <c r="S89" s="144" t="str">
        <f>'Model Performance Data'!BT93</f>
        <v>-</v>
      </c>
      <c r="T89" s="142">
        <f>'Model Performance Data'!BU93</f>
        <v>0</v>
      </c>
      <c r="U89" s="143" t="str">
        <f>'Model Performance Data'!BX93</f>
        <v>-</v>
      </c>
      <c r="V89" s="143" t="str">
        <f>'Model Performance Data'!CA93</f>
        <v>-</v>
      </c>
      <c r="W89" s="143" t="str">
        <f>'Model Performance Data'!CD93</f>
        <v>-</v>
      </c>
      <c r="X89" s="143" t="str">
        <f>'Model Performance Data'!CG93</f>
        <v>-</v>
      </c>
      <c r="Y89" s="144" t="str">
        <f>'Model Performance Data'!CV93</f>
        <v>-</v>
      </c>
      <c r="Z89" s="142">
        <f>'Model Performance Data'!CW93</f>
        <v>0</v>
      </c>
      <c r="AA89" s="143" t="str">
        <f>'Model Performance Data'!CZ93</f>
        <v>-</v>
      </c>
      <c r="AB89" s="143" t="str">
        <f>'Model Performance Data'!DC93</f>
        <v>-</v>
      </c>
      <c r="AC89" s="143" t="str">
        <f>'Model Performance Data'!DF93</f>
        <v>-</v>
      </c>
      <c r="AD89" s="143" t="str">
        <f>'Model Performance Data'!DI93</f>
        <v>-</v>
      </c>
      <c r="AE89" s="144" t="str">
        <f>'Model Performance Data'!DX93</f>
        <v>-</v>
      </c>
      <c r="AF89" s="142">
        <f>'Model Performance Data'!DY93</f>
        <v>0</v>
      </c>
    </row>
    <row r="90" spans="2:32" hidden="1" outlineLevel="1" x14ac:dyDescent="0.35">
      <c r="B90" s="159" t="str">
        <f>IF(ISBLANK('Model Performance Data'!B94),"-",'Model Performance Data'!B94)</f>
        <v>-</v>
      </c>
      <c r="C90" s="159" t="str">
        <f>IF(ISBLANK('Model Performance Data'!C94),"-",'Model Performance Data'!C94)</f>
        <v>-</v>
      </c>
      <c r="D90" s="160" t="str">
        <f>IF(ISBLANK('Model Performance Data'!G94),"-",'Model Performance Data'!G94)</f>
        <v>-</v>
      </c>
      <c r="E90" s="160" t="str">
        <f>IF(ISBLANK('Model Performance Data'!D94),"-",'Model Performance Data'!D94)</f>
        <v>-</v>
      </c>
      <c r="F90" s="160" t="str">
        <f>IF(ISBLANK('Model Performance Data'!L94),"-",'Model Performance Data'!L94)</f>
        <v>-</v>
      </c>
      <c r="G90" s="160" t="str">
        <f>IF(ISBLANK('Model Performance Data'!E94),"-",'Model Performance Data'!E94)</f>
        <v>-</v>
      </c>
      <c r="H90" s="143" t="str">
        <f>'Model Performance Data'!Q94</f>
        <v>-</v>
      </c>
      <c r="I90" s="143" t="str">
        <f>'Model Performance Data'!T94</f>
        <v>-</v>
      </c>
      <c r="J90" s="143" t="str">
        <f>'Model Performance Data'!W94</f>
        <v>-</v>
      </c>
      <c r="K90" s="143" t="str">
        <f>'Model Performance Data'!Z94</f>
        <v>-</v>
      </c>
      <c r="L90" s="143" t="str">
        <f>'Model Performance Data'!AC94</f>
        <v>-</v>
      </c>
      <c r="M90" s="144" t="str">
        <f>'Model Performance Data'!AR94</f>
        <v>-</v>
      </c>
      <c r="N90" s="142">
        <f>'Model Performance Data'!AS94</f>
        <v>0</v>
      </c>
      <c r="O90" s="143" t="str">
        <f>'Model Performance Data'!AV94</f>
        <v>-</v>
      </c>
      <c r="P90" s="143" t="str">
        <f>'Model Performance Data'!AY94</f>
        <v>-</v>
      </c>
      <c r="Q90" s="143" t="str">
        <f>'Model Performance Data'!BB94</f>
        <v>-</v>
      </c>
      <c r="R90" s="143" t="str">
        <f>'Model Performance Data'!BE94</f>
        <v>-</v>
      </c>
      <c r="S90" s="144" t="str">
        <f>'Model Performance Data'!BT94</f>
        <v>-</v>
      </c>
      <c r="T90" s="142">
        <f>'Model Performance Data'!BU94</f>
        <v>0</v>
      </c>
      <c r="U90" s="143" t="str">
        <f>'Model Performance Data'!BX94</f>
        <v>-</v>
      </c>
      <c r="V90" s="143" t="str">
        <f>'Model Performance Data'!CA94</f>
        <v>-</v>
      </c>
      <c r="W90" s="143" t="str">
        <f>'Model Performance Data'!CD94</f>
        <v>-</v>
      </c>
      <c r="X90" s="143" t="str">
        <f>'Model Performance Data'!CG94</f>
        <v>-</v>
      </c>
      <c r="Y90" s="144" t="str">
        <f>'Model Performance Data'!CV94</f>
        <v>-</v>
      </c>
      <c r="Z90" s="142">
        <f>'Model Performance Data'!CW94</f>
        <v>0</v>
      </c>
      <c r="AA90" s="143" t="str">
        <f>'Model Performance Data'!CZ94</f>
        <v>-</v>
      </c>
      <c r="AB90" s="143" t="str">
        <f>'Model Performance Data'!DC94</f>
        <v>-</v>
      </c>
      <c r="AC90" s="143" t="str">
        <f>'Model Performance Data'!DF94</f>
        <v>-</v>
      </c>
      <c r="AD90" s="143" t="str">
        <f>'Model Performance Data'!DI94</f>
        <v>-</v>
      </c>
      <c r="AE90" s="144" t="str">
        <f>'Model Performance Data'!DX94</f>
        <v>-</v>
      </c>
      <c r="AF90" s="142">
        <f>'Model Performance Data'!DY94</f>
        <v>0</v>
      </c>
    </row>
    <row r="91" spans="2:32" hidden="1" outlineLevel="1" x14ac:dyDescent="0.35">
      <c r="B91" s="159" t="str">
        <f>IF(ISBLANK('Model Performance Data'!B95),"-",'Model Performance Data'!B95)</f>
        <v>-</v>
      </c>
      <c r="C91" s="159" t="str">
        <f>IF(ISBLANK('Model Performance Data'!C95),"-",'Model Performance Data'!C95)</f>
        <v>-</v>
      </c>
      <c r="D91" s="160" t="str">
        <f>IF(ISBLANK('Model Performance Data'!G95),"-",'Model Performance Data'!G95)</f>
        <v>-</v>
      </c>
      <c r="E91" s="160" t="str">
        <f>IF(ISBLANK('Model Performance Data'!D95),"-",'Model Performance Data'!D95)</f>
        <v>-</v>
      </c>
      <c r="F91" s="160" t="str">
        <f>IF(ISBLANK('Model Performance Data'!L95),"-",'Model Performance Data'!L95)</f>
        <v>-</v>
      </c>
      <c r="G91" s="160" t="str">
        <f>IF(ISBLANK('Model Performance Data'!E95),"-",'Model Performance Data'!E95)</f>
        <v>-</v>
      </c>
      <c r="H91" s="143" t="str">
        <f>'Model Performance Data'!Q95</f>
        <v>-</v>
      </c>
      <c r="I91" s="143" t="str">
        <f>'Model Performance Data'!T95</f>
        <v>-</v>
      </c>
      <c r="J91" s="143" t="str">
        <f>'Model Performance Data'!W95</f>
        <v>-</v>
      </c>
      <c r="K91" s="143" t="str">
        <f>'Model Performance Data'!Z95</f>
        <v>-</v>
      </c>
      <c r="L91" s="143" t="str">
        <f>'Model Performance Data'!AC95</f>
        <v>-</v>
      </c>
      <c r="M91" s="144" t="str">
        <f>'Model Performance Data'!AR95</f>
        <v>-</v>
      </c>
      <c r="N91" s="142">
        <f>'Model Performance Data'!AS95</f>
        <v>0</v>
      </c>
      <c r="O91" s="143" t="str">
        <f>'Model Performance Data'!AV95</f>
        <v>-</v>
      </c>
      <c r="P91" s="143" t="str">
        <f>'Model Performance Data'!AY95</f>
        <v>-</v>
      </c>
      <c r="Q91" s="143" t="str">
        <f>'Model Performance Data'!BB95</f>
        <v>-</v>
      </c>
      <c r="R91" s="143" t="str">
        <f>'Model Performance Data'!BE95</f>
        <v>-</v>
      </c>
      <c r="S91" s="144" t="str">
        <f>'Model Performance Data'!BT95</f>
        <v>-</v>
      </c>
      <c r="T91" s="142">
        <f>'Model Performance Data'!BU95</f>
        <v>0</v>
      </c>
      <c r="U91" s="143" t="str">
        <f>'Model Performance Data'!BX95</f>
        <v>-</v>
      </c>
      <c r="V91" s="143" t="str">
        <f>'Model Performance Data'!CA95</f>
        <v>-</v>
      </c>
      <c r="W91" s="143" t="str">
        <f>'Model Performance Data'!CD95</f>
        <v>-</v>
      </c>
      <c r="X91" s="143" t="str">
        <f>'Model Performance Data'!CG95</f>
        <v>-</v>
      </c>
      <c r="Y91" s="144" t="str">
        <f>'Model Performance Data'!CV95</f>
        <v>-</v>
      </c>
      <c r="Z91" s="142">
        <f>'Model Performance Data'!CW95</f>
        <v>0</v>
      </c>
      <c r="AA91" s="143" t="str">
        <f>'Model Performance Data'!CZ95</f>
        <v>-</v>
      </c>
      <c r="AB91" s="143" t="str">
        <f>'Model Performance Data'!DC95</f>
        <v>-</v>
      </c>
      <c r="AC91" s="143" t="str">
        <f>'Model Performance Data'!DF95</f>
        <v>-</v>
      </c>
      <c r="AD91" s="143" t="str">
        <f>'Model Performance Data'!DI95</f>
        <v>-</v>
      </c>
      <c r="AE91" s="144" t="str">
        <f>'Model Performance Data'!DX95</f>
        <v>-</v>
      </c>
      <c r="AF91" s="142">
        <f>'Model Performance Data'!DY95</f>
        <v>0</v>
      </c>
    </row>
    <row r="92" spans="2:32" hidden="1" outlineLevel="1" x14ac:dyDescent="0.35">
      <c r="B92" s="159" t="str">
        <f>IF(ISBLANK('Model Performance Data'!B96),"-",'Model Performance Data'!B96)</f>
        <v>-</v>
      </c>
      <c r="C92" s="159" t="str">
        <f>IF(ISBLANK('Model Performance Data'!C96),"-",'Model Performance Data'!C96)</f>
        <v>-</v>
      </c>
      <c r="D92" s="160" t="str">
        <f>IF(ISBLANK('Model Performance Data'!G96),"-",'Model Performance Data'!G96)</f>
        <v>-</v>
      </c>
      <c r="E92" s="160" t="str">
        <f>IF(ISBLANK('Model Performance Data'!D96),"-",'Model Performance Data'!D96)</f>
        <v>-</v>
      </c>
      <c r="F92" s="160" t="str">
        <f>IF(ISBLANK('Model Performance Data'!L96),"-",'Model Performance Data'!L96)</f>
        <v>-</v>
      </c>
      <c r="G92" s="160" t="str">
        <f>IF(ISBLANK('Model Performance Data'!E96),"-",'Model Performance Data'!E96)</f>
        <v>-</v>
      </c>
      <c r="H92" s="143" t="str">
        <f>'Model Performance Data'!Q96</f>
        <v>-</v>
      </c>
      <c r="I92" s="143" t="str">
        <f>'Model Performance Data'!T96</f>
        <v>-</v>
      </c>
      <c r="J92" s="143" t="str">
        <f>'Model Performance Data'!W96</f>
        <v>-</v>
      </c>
      <c r="K92" s="143" t="str">
        <f>'Model Performance Data'!Z96</f>
        <v>-</v>
      </c>
      <c r="L92" s="143" t="str">
        <f>'Model Performance Data'!AC96</f>
        <v>-</v>
      </c>
      <c r="M92" s="144" t="str">
        <f>'Model Performance Data'!AR96</f>
        <v>-</v>
      </c>
      <c r="N92" s="142">
        <f>'Model Performance Data'!AS96</f>
        <v>0</v>
      </c>
      <c r="O92" s="143" t="str">
        <f>'Model Performance Data'!AV96</f>
        <v>-</v>
      </c>
      <c r="P92" s="143" t="str">
        <f>'Model Performance Data'!AY96</f>
        <v>-</v>
      </c>
      <c r="Q92" s="143" t="str">
        <f>'Model Performance Data'!BB96</f>
        <v>-</v>
      </c>
      <c r="R92" s="143" t="str">
        <f>'Model Performance Data'!BE96</f>
        <v>-</v>
      </c>
      <c r="S92" s="144" t="str">
        <f>'Model Performance Data'!BT96</f>
        <v>-</v>
      </c>
      <c r="T92" s="142">
        <f>'Model Performance Data'!BU96</f>
        <v>0</v>
      </c>
      <c r="U92" s="143" t="str">
        <f>'Model Performance Data'!BX96</f>
        <v>-</v>
      </c>
      <c r="V92" s="143" t="str">
        <f>'Model Performance Data'!CA96</f>
        <v>-</v>
      </c>
      <c r="W92" s="143" t="str">
        <f>'Model Performance Data'!CD96</f>
        <v>-</v>
      </c>
      <c r="X92" s="143" t="str">
        <f>'Model Performance Data'!CG96</f>
        <v>-</v>
      </c>
      <c r="Y92" s="144" t="str">
        <f>'Model Performance Data'!CV96</f>
        <v>-</v>
      </c>
      <c r="Z92" s="142">
        <f>'Model Performance Data'!CW96</f>
        <v>0</v>
      </c>
      <c r="AA92" s="143" t="str">
        <f>'Model Performance Data'!CZ96</f>
        <v>-</v>
      </c>
      <c r="AB92" s="143" t="str">
        <f>'Model Performance Data'!DC96</f>
        <v>-</v>
      </c>
      <c r="AC92" s="143" t="str">
        <f>'Model Performance Data'!DF96</f>
        <v>-</v>
      </c>
      <c r="AD92" s="143" t="str">
        <f>'Model Performance Data'!DI96</f>
        <v>-</v>
      </c>
      <c r="AE92" s="144" t="str">
        <f>'Model Performance Data'!DX96</f>
        <v>-</v>
      </c>
      <c r="AF92" s="142">
        <f>'Model Performance Data'!DY96</f>
        <v>0</v>
      </c>
    </row>
    <row r="93" spans="2:32" hidden="1" outlineLevel="1" x14ac:dyDescent="0.35">
      <c r="B93" s="159" t="str">
        <f>IF(ISBLANK('Model Performance Data'!B97),"-",'Model Performance Data'!B97)</f>
        <v>-</v>
      </c>
      <c r="C93" s="159" t="str">
        <f>IF(ISBLANK('Model Performance Data'!C97),"-",'Model Performance Data'!C97)</f>
        <v>-</v>
      </c>
      <c r="D93" s="160" t="str">
        <f>IF(ISBLANK('Model Performance Data'!G97),"-",'Model Performance Data'!G97)</f>
        <v>-</v>
      </c>
      <c r="E93" s="160" t="str">
        <f>IF(ISBLANK('Model Performance Data'!D97),"-",'Model Performance Data'!D97)</f>
        <v>-</v>
      </c>
      <c r="F93" s="160" t="str">
        <f>IF(ISBLANK('Model Performance Data'!L97),"-",'Model Performance Data'!L97)</f>
        <v>-</v>
      </c>
      <c r="G93" s="160" t="str">
        <f>IF(ISBLANK('Model Performance Data'!E97),"-",'Model Performance Data'!E97)</f>
        <v>-</v>
      </c>
      <c r="H93" s="143" t="str">
        <f>'Model Performance Data'!Q97</f>
        <v>-</v>
      </c>
      <c r="I93" s="143" t="str">
        <f>'Model Performance Data'!T97</f>
        <v>-</v>
      </c>
      <c r="J93" s="143" t="str">
        <f>'Model Performance Data'!W97</f>
        <v>-</v>
      </c>
      <c r="K93" s="143" t="str">
        <f>'Model Performance Data'!Z97</f>
        <v>-</v>
      </c>
      <c r="L93" s="143" t="str">
        <f>'Model Performance Data'!AC97</f>
        <v>-</v>
      </c>
      <c r="M93" s="144" t="str">
        <f>'Model Performance Data'!AR97</f>
        <v>-</v>
      </c>
      <c r="N93" s="142">
        <f>'Model Performance Data'!AS97</f>
        <v>0</v>
      </c>
      <c r="O93" s="143" t="str">
        <f>'Model Performance Data'!AV97</f>
        <v>-</v>
      </c>
      <c r="P93" s="143" t="str">
        <f>'Model Performance Data'!AY97</f>
        <v>-</v>
      </c>
      <c r="Q93" s="143" t="str">
        <f>'Model Performance Data'!BB97</f>
        <v>-</v>
      </c>
      <c r="R93" s="143" t="str">
        <f>'Model Performance Data'!BE97</f>
        <v>-</v>
      </c>
      <c r="S93" s="144" t="str">
        <f>'Model Performance Data'!BT97</f>
        <v>-</v>
      </c>
      <c r="T93" s="142">
        <f>'Model Performance Data'!BU97</f>
        <v>0</v>
      </c>
      <c r="U93" s="143" t="str">
        <f>'Model Performance Data'!BX97</f>
        <v>-</v>
      </c>
      <c r="V93" s="143" t="str">
        <f>'Model Performance Data'!CA97</f>
        <v>-</v>
      </c>
      <c r="W93" s="143" t="str">
        <f>'Model Performance Data'!CD97</f>
        <v>-</v>
      </c>
      <c r="X93" s="143" t="str">
        <f>'Model Performance Data'!CG97</f>
        <v>-</v>
      </c>
      <c r="Y93" s="144" t="str">
        <f>'Model Performance Data'!CV97</f>
        <v>-</v>
      </c>
      <c r="Z93" s="142">
        <f>'Model Performance Data'!CW97</f>
        <v>0</v>
      </c>
      <c r="AA93" s="143" t="str">
        <f>'Model Performance Data'!CZ97</f>
        <v>-</v>
      </c>
      <c r="AB93" s="143" t="str">
        <f>'Model Performance Data'!DC97</f>
        <v>-</v>
      </c>
      <c r="AC93" s="143" t="str">
        <f>'Model Performance Data'!DF97</f>
        <v>-</v>
      </c>
      <c r="AD93" s="143" t="str">
        <f>'Model Performance Data'!DI97</f>
        <v>-</v>
      </c>
      <c r="AE93" s="144" t="str">
        <f>'Model Performance Data'!DX97</f>
        <v>-</v>
      </c>
      <c r="AF93" s="142">
        <f>'Model Performance Data'!DY97</f>
        <v>0</v>
      </c>
    </row>
    <row r="94" spans="2:32" hidden="1" outlineLevel="1" x14ac:dyDescent="0.35">
      <c r="B94" s="159" t="str">
        <f>IF(ISBLANK('Model Performance Data'!B98),"-",'Model Performance Data'!B98)</f>
        <v>-</v>
      </c>
      <c r="C94" s="159" t="str">
        <f>IF(ISBLANK('Model Performance Data'!C98),"-",'Model Performance Data'!C98)</f>
        <v>-</v>
      </c>
      <c r="D94" s="160" t="str">
        <f>IF(ISBLANK('Model Performance Data'!G98),"-",'Model Performance Data'!G98)</f>
        <v>-</v>
      </c>
      <c r="E94" s="160" t="str">
        <f>IF(ISBLANK('Model Performance Data'!D98),"-",'Model Performance Data'!D98)</f>
        <v>-</v>
      </c>
      <c r="F94" s="160" t="str">
        <f>IF(ISBLANK('Model Performance Data'!L98),"-",'Model Performance Data'!L98)</f>
        <v>-</v>
      </c>
      <c r="G94" s="160" t="str">
        <f>IF(ISBLANK('Model Performance Data'!E98),"-",'Model Performance Data'!E98)</f>
        <v>-</v>
      </c>
      <c r="H94" s="143" t="str">
        <f>'Model Performance Data'!Q98</f>
        <v>-</v>
      </c>
      <c r="I94" s="143" t="str">
        <f>'Model Performance Data'!T98</f>
        <v>-</v>
      </c>
      <c r="J94" s="143" t="str">
        <f>'Model Performance Data'!W98</f>
        <v>-</v>
      </c>
      <c r="K94" s="143" t="str">
        <f>'Model Performance Data'!Z98</f>
        <v>-</v>
      </c>
      <c r="L94" s="143" t="str">
        <f>'Model Performance Data'!AC98</f>
        <v>-</v>
      </c>
      <c r="M94" s="144" t="str">
        <f>'Model Performance Data'!AR98</f>
        <v>-</v>
      </c>
      <c r="N94" s="142">
        <f>'Model Performance Data'!AS98</f>
        <v>0</v>
      </c>
      <c r="O94" s="143" t="str">
        <f>'Model Performance Data'!AV98</f>
        <v>-</v>
      </c>
      <c r="P94" s="143" t="str">
        <f>'Model Performance Data'!AY98</f>
        <v>-</v>
      </c>
      <c r="Q94" s="143" t="str">
        <f>'Model Performance Data'!BB98</f>
        <v>-</v>
      </c>
      <c r="R94" s="143" t="str">
        <f>'Model Performance Data'!BE98</f>
        <v>-</v>
      </c>
      <c r="S94" s="144" t="str">
        <f>'Model Performance Data'!BT98</f>
        <v>-</v>
      </c>
      <c r="T94" s="142">
        <f>'Model Performance Data'!BU98</f>
        <v>0</v>
      </c>
      <c r="U94" s="143" t="str">
        <f>'Model Performance Data'!BX98</f>
        <v>-</v>
      </c>
      <c r="V94" s="143" t="str">
        <f>'Model Performance Data'!CA98</f>
        <v>-</v>
      </c>
      <c r="W94" s="143" t="str">
        <f>'Model Performance Data'!CD98</f>
        <v>-</v>
      </c>
      <c r="X94" s="143" t="str">
        <f>'Model Performance Data'!CG98</f>
        <v>-</v>
      </c>
      <c r="Y94" s="144" t="str">
        <f>'Model Performance Data'!CV98</f>
        <v>-</v>
      </c>
      <c r="Z94" s="142">
        <f>'Model Performance Data'!CW98</f>
        <v>0</v>
      </c>
      <c r="AA94" s="143" t="str">
        <f>'Model Performance Data'!CZ98</f>
        <v>-</v>
      </c>
      <c r="AB94" s="143" t="str">
        <f>'Model Performance Data'!DC98</f>
        <v>-</v>
      </c>
      <c r="AC94" s="143" t="str">
        <f>'Model Performance Data'!DF98</f>
        <v>-</v>
      </c>
      <c r="AD94" s="143" t="str">
        <f>'Model Performance Data'!DI98</f>
        <v>-</v>
      </c>
      <c r="AE94" s="144" t="str">
        <f>'Model Performance Data'!DX98</f>
        <v>-</v>
      </c>
      <c r="AF94" s="142">
        <f>'Model Performance Data'!DY98</f>
        <v>0</v>
      </c>
    </row>
    <row r="95" spans="2:32" hidden="1" outlineLevel="1" x14ac:dyDescent="0.35">
      <c r="B95" s="159" t="str">
        <f>IF(ISBLANK('Model Performance Data'!B99),"-",'Model Performance Data'!B99)</f>
        <v>-</v>
      </c>
      <c r="C95" s="159" t="str">
        <f>IF(ISBLANK('Model Performance Data'!C99),"-",'Model Performance Data'!C99)</f>
        <v>-</v>
      </c>
      <c r="D95" s="160" t="str">
        <f>IF(ISBLANK('Model Performance Data'!G99),"-",'Model Performance Data'!G99)</f>
        <v>-</v>
      </c>
      <c r="E95" s="160" t="str">
        <f>IF(ISBLANK('Model Performance Data'!D99),"-",'Model Performance Data'!D99)</f>
        <v>-</v>
      </c>
      <c r="F95" s="160" t="str">
        <f>IF(ISBLANK('Model Performance Data'!L99),"-",'Model Performance Data'!L99)</f>
        <v>-</v>
      </c>
      <c r="G95" s="160" t="str">
        <f>IF(ISBLANK('Model Performance Data'!E99),"-",'Model Performance Data'!E99)</f>
        <v>-</v>
      </c>
      <c r="H95" s="143" t="str">
        <f>'Model Performance Data'!Q99</f>
        <v>-</v>
      </c>
      <c r="I95" s="143" t="str">
        <f>'Model Performance Data'!T99</f>
        <v>-</v>
      </c>
      <c r="J95" s="143" t="str">
        <f>'Model Performance Data'!W99</f>
        <v>-</v>
      </c>
      <c r="K95" s="143" t="str">
        <f>'Model Performance Data'!Z99</f>
        <v>-</v>
      </c>
      <c r="L95" s="143" t="str">
        <f>'Model Performance Data'!AC99</f>
        <v>-</v>
      </c>
      <c r="M95" s="144" t="str">
        <f>'Model Performance Data'!AR99</f>
        <v>-</v>
      </c>
      <c r="N95" s="142">
        <f>'Model Performance Data'!AS99</f>
        <v>0</v>
      </c>
      <c r="O95" s="143" t="str">
        <f>'Model Performance Data'!AV99</f>
        <v>-</v>
      </c>
      <c r="P95" s="143" t="str">
        <f>'Model Performance Data'!AY99</f>
        <v>-</v>
      </c>
      <c r="Q95" s="143" t="str">
        <f>'Model Performance Data'!BB99</f>
        <v>-</v>
      </c>
      <c r="R95" s="143" t="str">
        <f>'Model Performance Data'!BE99</f>
        <v>-</v>
      </c>
      <c r="S95" s="144" t="str">
        <f>'Model Performance Data'!BT99</f>
        <v>-</v>
      </c>
      <c r="T95" s="142">
        <f>'Model Performance Data'!BU99</f>
        <v>0</v>
      </c>
      <c r="U95" s="143" t="str">
        <f>'Model Performance Data'!BX99</f>
        <v>-</v>
      </c>
      <c r="V95" s="143" t="str">
        <f>'Model Performance Data'!CA99</f>
        <v>-</v>
      </c>
      <c r="W95" s="143" t="str">
        <f>'Model Performance Data'!CD99</f>
        <v>-</v>
      </c>
      <c r="X95" s="143" t="str">
        <f>'Model Performance Data'!CG99</f>
        <v>-</v>
      </c>
      <c r="Y95" s="144" t="str">
        <f>'Model Performance Data'!CV99</f>
        <v>-</v>
      </c>
      <c r="Z95" s="142">
        <f>'Model Performance Data'!CW99</f>
        <v>0</v>
      </c>
      <c r="AA95" s="143" t="str">
        <f>'Model Performance Data'!CZ99</f>
        <v>-</v>
      </c>
      <c r="AB95" s="143" t="str">
        <f>'Model Performance Data'!DC99</f>
        <v>-</v>
      </c>
      <c r="AC95" s="143" t="str">
        <f>'Model Performance Data'!DF99</f>
        <v>-</v>
      </c>
      <c r="AD95" s="143" t="str">
        <f>'Model Performance Data'!DI99</f>
        <v>-</v>
      </c>
      <c r="AE95" s="144" t="str">
        <f>'Model Performance Data'!DX99</f>
        <v>-</v>
      </c>
      <c r="AF95" s="142">
        <f>'Model Performance Data'!DY99</f>
        <v>0</v>
      </c>
    </row>
    <row r="96" spans="2:32" hidden="1" outlineLevel="1" x14ac:dyDescent="0.35">
      <c r="B96" s="159" t="str">
        <f>IF(ISBLANK('Model Performance Data'!B100),"-",'Model Performance Data'!B100)</f>
        <v>-</v>
      </c>
      <c r="C96" s="159" t="str">
        <f>IF(ISBLANK('Model Performance Data'!C100),"-",'Model Performance Data'!C100)</f>
        <v>-</v>
      </c>
      <c r="D96" s="160" t="str">
        <f>IF(ISBLANK('Model Performance Data'!G100),"-",'Model Performance Data'!G100)</f>
        <v>-</v>
      </c>
      <c r="E96" s="160" t="str">
        <f>IF(ISBLANK('Model Performance Data'!D100),"-",'Model Performance Data'!D100)</f>
        <v>-</v>
      </c>
      <c r="F96" s="160" t="str">
        <f>IF(ISBLANK('Model Performance Data'!L100),"-",'Model Performance Data'!L100)</f>
        <v>-</v>
      </c>
      <c r="G96" s="160" t="str">
        <f>IF(ISBLANK('Model Performance Data'!E100),"-",'Model Performance Data'!E100)</f>
        <v>-</v>
      </c>
      <c r="H96" s="143" t="str">
        <f>'Model Performance Data'!Q100</f>
        <v>-</v>
      </c>
      <c r="I96" s="143" t="str">
        <f>'Model Performance Data'!T100</f>
        <v>-</v>
      </c>
      <c r="J96" s="143" t="str">
        <f>'Model Performance Data'!W100</f>
        <v>-</v>
      </c>
      <c r="K96" s="143" t="str">
        <f>'Model Performance Data'!Z100</f>
        <v>-</v>
      </c>
      <c r="L96" s="143" t="str">
        <f>'Model Performance Data'!AC100</f>
        <v>-</v>
      </c>
      <c r="M96" s="144" t="str">
        <f>'Model Performance Data'!AR100</f>
        <v>-</v>
      </c>
      <c r="N96" s="142">
        <f>'Model Performance Data'!AS100</f>
        <v>0</v>
      </c>
      <c r="O96" s="143" t="str">
        <f>'Model Performance Data'!AV100</f>
        <v>-</v>
      </c>
      <c r="P96" s="143" t="str">
        <f>'Model Performance Data'!AY100</f>
        <v>-</v>
      </c>
      <c r="Q96" s="143" t="str">
        <f>'Model Performance Data'!BB100</f>
        <v>-</v>
      </c>
      <c r="R96" s="143" t="str">
        <f>'Model Performance Data'!BE100</f>
        <v>-</v>
      </c>
      <c r="S96" s="144" t="str">
        <f>'Model Performance Data'!BT100</f>
        <v>-</v>
      </c>
      <c r="T96" s="142">
        <f>'Model Performance Data'!BU100</f>
        <v>0</v>
      </c>
      <c r="U96" s="143" t="str">
        <f>'Model Performance Data'!BX100</f>
        <v>-</v>
      </c>
      <c r="V96" s="143" t="str">
        <f>'Model Performance Data'!CA100</f>
        <v>-</v>
      </c>
      <c r="W96" s="143" t="str">
        <f>'Model Performance Data'!CD100</f>
        <v>-</v>
      </c>
      <c r="X96" s="143" t="str">
        <f>'Model Performance Data'!CG100</f>
        <v>-</v>
      </c>
      <c r="Y96" s="144" t="str">
        <f>'Model Performance Data'!CV100</f>
        <v>-</v>
      </c>
      <c r="Z96" s="142">
        <f>'Model Performance Data'!CW100</f>
        <v>0</v>
      </c>
      <c r="AA96" s="143" t="str">
        <f>'Model Performance Data'!CZ100</f>
        <v>-</v>
      </c>
      <c r="AB96" s="143" t="str">
        <f>'Model Performance Data'!DC100</f>
        <v>-</v>
      </c>
      <c r="AC96" s="143" t="str">
        <f>'Model Performance Data'!DF100</f>
        <v>-</v>
      </c>
      <c r="AD96" s="143" t="str">
        <f>'Model Performance Data'!DI100</f>
        <v>-</v>
      </c>
      <c r="AE96" s="144" t="str">
        <f>'Model Performance Data'!DX100</f>
        <v>-</v>
      </c>
      <c r="AF96" s="142">
        <f>'Model Performance Data'!DY100</f>
        <v>0</v>
      </c>
    </row>
    <row r="97" spans="2:32" hidden="1" outlineLevel="1" x14ac:dyDescent="0.35">
      <c r="B97" s="159" t="str">
        <f>IF(ISBLANK('Model Performance Data'!B101),"-",'Model Performance Data'!B101)</f>
        <v>-</v>
      </c>
      <c r="C97" s="159" t="str">
        <f>IF(ISBLANK('Model Performance Data'!C101),"-",'Model Performance Data'!C101)</f>
        <v>-</v>
      </c>
      <c r="D97" s="160" t="str">
        <f>IF(ISBLANK('Model Performance Data'!G101),"-",'Model Performance Data'!G101)</f>
        <v>-</v>
      </c>
      <c r="E97" s="160" t="str">
        <f>IF(ISBLANK('Model Performance Data'!D101),"-",'Model Performance Data'!D101)</f>
        <v>-</v>
      </c>
      <c r="F97" s="160" t="str">
        <f>IF(ISBLANK('Model Performance Data'!L101),"-",'Model Performance Data'!L101)</f>
        <v>-</v>
      </c>
      <c r="G97" s="160" t="str">
        <f>IF(ISBLANK('Model Performance Data'!E101),"-",'Model Performance Data'!E101)</f>
        <v>-</v>
      </c>
      <c r="H97" s="143" t="str">
        <f>'Model Performance Data'!Q101</f>
        <v>-</v>
      </c>
      <c r="I97" s="143" t="str">
        <f>'Model Performance Data'!T101</f>
        <v>-</v>
      </c>
      <c r="J97" s="143" t="str">
        <f>'Model Performance Data'!W101</f>
        <v>-</v>
      </c>
      <c r="K97" s="143" t="str">
        <f>'Model Performance Data'!Z101</f>
        <v>-</v>
      </c>
      <c r="L97" s="143" t="str">
        <f>'Model Performance Data'!AC101</f>
        <v>-</v>
      </c>
      <c r="M97" s="144" t="str">
        <f>'Model Performance Data'!AR101</f>
        <v>-</v>
      </c>
      <c r="N97" s="142">
        <f>'Model Performance Data'!AS101</f>
        <v>0</v>
      </c>
      <c r="O97" s="143" t="str">
        <f>'Model Performance Data'!AV101</f>
        <v>-</v>
      </c>
      <c r="P97" s="143" t="str">
        <f>'Model Performance Data'!AY101</f>
        <v>-</v>
      </c>
      <c r="Q97" s="143" t="str">
        <f>'Model Performance Data'!BB101</f>
        <v>-</v>
      </c>
      <c r="R97" s="143" t="str">
        <f>'Model Performance Data'!BE101</f>
        <v>-</v>
      </c>
      <c r="S97" s="144" t="str">
        <f>'Model Performance Data'!BT101</f>
        <v>-</v>
      </c>
      <c r="T97" s="142">
        <f>'Model Performance Data'!BU101</f>
        <v>0</v>
      </c>
      <c r="U97" s="143" t="str">
        <f>'Model Performance Data'!BX101</f>
        <v>-</v>
      </c>
      <c r="V97" s="143" t="str">
        <f>'Model Performance Data'!CA101</f>
        <v>-</v>
      </c>
      <c r="W97" s="143" t="str">
        <f>'Model Performance Data'!CD101</f>
        <v>-</v>
      </c>
      <c r="X97" s="143" t="str">
        <f>'Model Performance Data'!CG101</f>
        <v>-</v>
      </c>
      <c r="Y97" s="144" t="str">
        <f>'Model Performance Data'!CV101</f>
        <v>-</v>
      </c>
      <c r="Z97" s="142">
        <f>'Model Performance Data'!CW101</f>
        <v>0</v>
      </c>
      <c r="AA97" s="143" t="str">
        <f>'Model Performance Data'!CZ101</f>
        <v>-</v>
      </c>
      <c r="AB97" s="143" t="str">
        <f>'Model Performance Data'!DC101</f>
        <v>-</v>
      </c>
      <c r="AC97" s="143" t="str">
        <f>'Model Performance Data'!DF101</f>
        <v>-</v>
      </c>
      <c r="AD97" s="143" t="str">
        <f>'Model Performance Data'!DI101</f>
        <v>-</v>
      </c>
      <c r="AE97" s="144" t="str">
        <f>'Model Performance Data'!DX101</f>
        <v>-</v>
      </c>
      <c r="AF97" s="142">
        <f>'Model Performance Data'!DY101</f>
        <v>0</v>
      </c>
    </row>
    <row r="98" spans="2:32" hidden="1" outlineLevel="1" x14ac:dyDescent="0.35">
      <c r="B98" s="159" t="str">
        <f>IF(ISBLANK('Model Performance Data'!B102),"-",'Model Performance Data'!B102)</f>
        <v>-</v>
      </c>
      <c r="C98" s="159" t="str">
        <f>IF(ISBLANK('Model Performance Data'!C102),"-",'Model Performance Data'!C102)</f>
        <v>-</v>
      </c>
      <c r="D98" s="160" t="str">
        <f>IF(ISBLANK('Model Performance Data'!G102),"-",'Model Performance Data'!G102)</f>
        <v>-</v>
      </c>
      <c r="E98" s="160" t="str">
        <f>IF(ISBLANK('Model Performance Data'!D102),"-",'Model Performance Data'!D102)</f>
        <v>-</v>
      </c>
      <c r="F98" s="160" t="str">
        <f>IF(ISBLANK('Model Performance Data'!L102),"-",'Model Performance Data'!L102)</f>
        <v>-</v>
      </c>
      <c r="G98" s="160" t="str">
        <f>IF(ISBLANK('Model Performance Data'!E102),"-",'Model Performance Data'!E102)</f>
        <v>-</v>
      </c>
      <c r="H98" s="143" t="str">
        <f>'Model Performance Data'!Q102</f>
        <v>-</v>
      </c>
      <c r="I98" s="143" t="str">
        <f>'Model Performance Data'!T102</f>
        <v>-</v>
      </c>
      <c r="J98" s="143" t="str">
        <f>'Model Performance Data'!W102</f>
        <v>-</v>
      </c>
      <c r="K98" s="143" t="str">
        <f>'Model Performance Data'!Z102</f>
        <v>-</v>
      </c>
      <c r="L98" s="143" t="str">
        <f>'Model Performance Data'!AC102</f>
        <v>-</v>
      </c>
      <c r="M98" s="144" t="str">
        <f>'Model Performance Data'!AR102</f>
        <v>-</v>
      </c>
      <c r="N98" s="142">
        <f>'Model Performance Data'!AS102</f>
        <v>0</v>
      </c>
      <c r="O98" s="143" t="str">
        <f>'Model Performance Data'!AV102</f>
        <v>-</v>
      </c>
      <c r="P98" s="143" t="str">
        <f>'Model Performance Data'!AY102</f>
        <v>-</v>
      </c>
      <c r="Q98" s="143" t="str">
        <f>'Model Performance Data'!BB102</f>
        <v>-</v>
      </c>
      <c r="R98" s="143" t="str">
        <f>'Model Performance Data'!BE102</f>
        <v>-</v>
      </c>
      <c r="S98" s="144" t="str">
        <f>'Model Performance Data'!BT102</f>
        <v>-</v>
      </c>
      <c r="T98" s="142">
        <f>'Model Performance Data'!BU102</f>
        <v>0</v>
      </c>
      <c r="U98" s="143" t="str">
        <f>'Model Performance Data'!BX102</f>
        <v>-</v>
      </c>
      <c r="V98" s="143" t="str">
        <f>'Model Performance Data'!CA102</f>
        <v>-</v>
      </c>
      <c r="W98" s="143" t="str">
        <f>'Model Performance Data'!CD102</f>
        <v>-</v>
      </c>
      <c r="X98" s="143" t="str">
        <f>'Model Performance Data'!CG102</f>
        <v>-</v>
      </c>
      <c r="Y98" s="144" t="str">
        <f>'Model Performance Data'!CV102</f>
        <v>-</v>
      </c>
      <c r="Z98" s="142">
        <f>'Model Performance Data'!CW102</f>
        <v>0</v>
      </c>
      <c r="AA98" s="143" t="str">
        <f>'Model Performance Data'!CZ102</f>
        <v>-</v>
      </c>
      <c r="AB98" s="143" t="str">
        <f>'Model Performance Data'!DC102</f>
        <v>-</v>
      </c>
      <c r="AC98" s="143" t="str">
        <f>'Model Performance Data'!DF102</f>
        <v>-</v>
      </c>
      <c r="AD98" s="143" t="str">
        <f>'Model Performance Data'!DI102</f>
        <v>-</v>
      </c>
      <c r="AE98" s="144" t="str">
        <f>'Model Performance Data'!DX102</f>
        <v>-</v>
      </c>
      <c r="AF98" s="142">
        <f>'Model Performance Data'!DY102</f>
        <v>0</v>
      </c>
    </row>
    <row r="99" spans="2:32" hidden="1" outlineLevel="1" x14ac:dyDescent="0.35">
      <c r="B99" s="159" t="str">
        <f>IF(ISBLANK('Model Performance Data'!B103),"-",'Model Performance Data'!B103)</f>
        <v>-</v>
      </c>
      <c r="C99" s="159" t="str">
        <f>IF(ISBLANK('Model Performance Data'!C103),"-",'Model Performance Data'!C103)</f>
        <v>-</v>
      </c>
      <c r="D99" s="160" t="str">
        <f>IF(ISBLANK('Model Performance Data'!G103),"-",'Model Performance Data'!G103)</f>
        <v>-</v>
      </c>
      <c r="E99" s="160" t="str">
        <f>IF(ISBLANK('Model Performance Data'!D103),"-",'Model Performance Data'!D103)</f>
        <v>-</v>
      </c>
      <c r="F99" s="160" t="str">
        <f>IF(ISBLANK('Model Performance Data'!L103),"-",'Model Performance Data'!L103)</f>
        <v>-</v>
      </c>
      <c r="G99" s="160" t="str">
        <f>IF(ISBLANK('Model Performance Data'!E103),"-",'Model Performance Data'!E103)</f>
        <v>-</v>
      </c>
      <c r="H99" s="143" t="str">
        <f>'Model Performance Data'!Q103</f>
        <v>-</v>
      </c>
      <c r="I99" s="143" t="str">
        <f>'Model Performance Data'!T103</f>
        <v>-</v>
      </c>
      <c r="J99" s="143" t="str">
        <f>'Model Performance Data'!W103</f>
        <v>-</v>
      </c>
      <c r="K99" s="143" t="str">
        <f>'Model Performance Data'!Z103</f>
        <v>-</v>
      </c>
      <c r="L99" s="143" t="str">
        <f>'Model Performance Data'!AC103</f>
        <v>-</v>
      </c>
      <c r="M99" s="144" t="str">
        <f>'Model Performance Data'!AR103</f>
        <v>-</v>
      </c>
      <c r="N99" s="142">
        <f>'Model Performance Data'!AS103</f>
        <v>0</v>
      </c>
      <c r="O99" s="143" t="str">
        <f>'Model Performance Data'!AV103</f>
        <v>-</v>
      </c>
      <c r="P99" s="143" t="str">
        <f>'Model Performance Data'!AY103</f>
        <v>-</v>
      </c>
      <c r="Q99" s="143" t="str">
        <f>'Model Performance Data'!BB103</f>
        <v>-</v>
      </c>
      <c r="R99" s="143" t="str">
        <f>'Model Performance Data'!BE103</f>
        <v>-</v>
      </c>
      <c r="S99" s="144" t="str">
        <f>'Model Performance Data'!BT103</f>
        <v>-</v>
      </c>
      <c r="T99" s="142">
        <f>'Model Performance Data'!BU103</f>
        <v>0</v>
      </c>
      <c r="U99" s="143" t="str">
        <f>'Model Performance Data'!BX103</f>
        <v>-</v>
      </c>
      <c r="V99" s="143" t="str">
        <f>'Model Performance Data'!CA103</f>
        <v>-</v>
      </c>
      <c r="W99" s="143" t="str">
        <f>'Model Performance Data'!CD103</f>
        <v>-</v>
      </c>
      <c r="X99" s="143" t="str">
        <f>'Model Performance Data'!CG103</f>
        <v>-</v>
      </c>
      <c r="Y99" s="144" t="str">
        <f>'Model Performance Data'!CV103</f>
        <v>-</v>
      </c>
      <c r="Z99" s="142">
        <f>'Model Performance Data'!CW103</f>
        <v>0</v>
      </c>
      <c r="AA99" s="143" t="str">
        <f>'Model Performance Data'!CZ103</f>
        <v>-</v>
      </c>
      <c r="AB99" s="143" t="str">
        <f>'Model Performance Data'!DC103</f>
        <v>-</v>
      </c>
      <c r="AC99" s="143" t="str">
        <f>'Model Performance Data'!DF103</f>
        <v>-</v>
      </c>
      <c r="AD99" s="143" t="str">
        <f>'Model Performance Data'!DI103</f>
        <v>-</v>
      </c>
      <c r="AE99" s="144" t="str">
        <f>'Model Performance Data'!DX103</f>
        <v>-</v>
      </c>
      <c r="AF99" s="142">
        <f>'Model Performance Data'!DY103</f>
        <v>0</v>
      </c>
    </row>
    <row r="100" spans="2:32" hidden="1" outlineLevel="1" x14ac:dyDescent="0.35">
      <c r="B100" s="159" t="str">
        <f>IF(ISBLANK('Model Performance Data'!B104),"-",'Model Performance Data'!B104)</f>
        <v>-</v>
      </c>
      <c r="C100" s="159" t="str">
        <f>IF(ISBLANK('Model Performance Data'!C104),"-",'Model Performance Data'!C104)</f>
        <v>-</v>
      </c>
      <c r="D100" s="160" t="str">
        <f>IF(ISBLANK('Model Performance Data'!G104),"-",'Model Performance Data'!G104)</f>
        <v>-</v>
      </c>
      <c r="E100" s="160" t="str">
        <f>IF(ISBLANK('Model Performance Data'!D104),"-",'Model Performance Data'!D104)</f>
        <v>-</v>
      </c>
      <c r="F100" s="160" t="str">
        <f>IF(ISBLANK('Model Performance Data'!L104),"-",'Model Performance Data'!L104)</f>
        <v>-</v>
      </c>
      <c r="G100" s="160" t="str">
        <f>IF(ISBLANK('Model Performance Data'!E104),"-",'Model Performance Data'!E104)</f>
        <v>-</v>
      </c>
      <c r="H100" s="143" t="str">
        <f>'Model Performance Data'!Q104</f>
        <v>-</v>
      </c>
      <c r="I100" s="143" t="str">
        <f>'Model Performance Data'!T104</f>
        <v>-</v>
      </c>
      <c r="J100" s="143" t="str">
        <f>'Model Performance Data'!W104</f>
        <v>-</v>
      </c>
      <c r="K100" s="143" t="str">
        <f>'Model Performance Data'!Z104</f>
        <v>-</v>
      </c>
      <c r="L100" s="143" t="str">
        <f>'Model Performance Data'!AC104</f>
        <v>-</v>
      </c>
      <c r="M100" s="144" t="str">
        <f>'Model Performance Data'!AR104</f>
        <v>-</v>
      </c>
      <c r="N100" s="142">
        <f>'Model Performance Data'!AS104</f>
        <v>0</v>
      </c>
      <c r="O100" s="143" t="str">
        <f>'Model Performance Data'!AV104</f>
        <v>-</v>
      </c>
      <c r="P100" s="143" t="str">
        <f>'Model Performance Data'!AY104</f>
        <v>-</v>
      </c>
      <c r="Q100" s="143" t="str">
        <f>'Model Performance Data'!BB104</f>
        <v>-</v>
      </c>
      <c r="R100" s="143" t="str">
        <f>'Model Performance Data'!BE104</f>
        <v>-</v>
      </c>
      <c r="S100" s="144" t="str">
        <f>'Model Performance Data'!BT104</f>
        <v>-</v>
      </c>
      <c r="T100" s="142">
        <f>'Model Performance Data'!BU104</f>
        <v>0</v>
      </c>
      <c r="U100" s="143" t="str">
        <f>'Model Performance Data'!BX104</f>
        <v>-</v>
      </c>
      <c r="V100" s="143" t="str">
        <f>'Model Performance Data'!CA104</f>
        <v>-</v>
      </c>
      <c r="W100" s="143" t="str">
        <f>'Model Performance Data'!CD104</f>
        <v>-</v>
      </c>
      <c r="X100" s="143" t="str">
        <f>'Model Performance Data'!CG104</f>
        <v>-</v>
      </c>
      <c r="Y100" s="144" t="str">
        <f>'Model Performance Data'!CV104</f>
        <v>-</v>
      </c>
      <c r="Z100" s="142">
        <f>'Model Performance Data'!CW104</f>
        <v>0</v>
      </c>
      <c r="AA100" s="143" t="str">
        <f>'Model Performance Data'!CZ104</f>
        <v>-</v>
      </c>
      <c r="AB100" s="143" t="str">
        <f>'Model Performance Data'!DC104</f>
        <v>-</v>
      </c>
      <c r="AC100" s="143" t="str">
        <f>'Model Performance Data'!DF104</f>
        <v>-</v>
      </c>
      <c r="AD100" s="143" t="str">
        <f>'Model Performance Data'!DI104</f>
        <v>-</v>
      </c>
      <c r="AE100" s="144" t="str">
        <f>'Model Performance Data'!DX104</f>
        <v>-</v>
      </c>
      <c r="AF100" s="142">
        <f>'Model Performance Data'!DY104</f>
        <v>0</v>
      </c>
    </row>
    <row r="101" spans="2:32" hidden="1" outlineLevel="1" x14ac:dyDescent="0.35">
      <c r="B101" s="159" t="str">
        <f>IF(ISBLANK('Model Performance Data'!B105),"-",'Model Performance Data'!B105)</f>
        <v>-</v>
      </c>
      <c r="C101" s="159" t="str">
        <f>IF(ISBLANK('Model Performance Data'!C105),"-",'Model Performance Data'!C105)</f>
        <v>-</v>
      </c>
      <c r="D101" s="160" t="str">
        <f>IF(ISBLANK('Model Performance Data'!G105),"-",'Model Performance Data'!G105)</f>
        <v>-</v>
      </c>
      <c r="E101" s="160" t="str">
        <f>IF(ISBLANK('Model Performance Data'!D105),"-",'Model Performance Data'!D105)</f>
        <v>-</v>
      </c>
      <c r="F101" s="160" t="str">
        <f>IF(ISBLANK('Model Performance Data'!L105),"-",'Model Performance Data'!L105)</f>
        <v>-</v>
      </c>
      <c r="G101" s="160" t="str">
        <f>IF(ISBLANK('Model Performance Data'!E105),"-",'Model Performance Data'!E105)</f>
        <v>-</v>
      </c>
      <c r="H101" s="143" t="str">
        <f>'Model Performance Data'!Q105</f>
        <v>-</v>
      </c>
      <c r="I101" s="143" t="str">
        <f>'Model Performance Data'!T105</f>
        <v>-</v>
      </c>
      <c r="J101" s="143" t="str">
        <f>'Model Performance Data'!W105</f>
        <v>-</v>
      </c>
      <c r="K101" s="143" t="str">
        <f>'Model Performance Data'!Z105</f>
        <v>-</v>
      </c>
      <c r="L101" s="143" t="str">
        <f>'Model Performance Data'!AC105</f>
        <v>-</v>
      </c>
      <c r="M101" s="144" t="str">
        <f>'Model Performance Data'!AR105</f>
        <v>-</v>
      </c>
      <c r="N101" s="142">
        <f>'Model Performance Data'!AS105</f>
        <v>0</v>
      </c>
      <c r="O101" s="143" t="str">
        <f>'Model Performance Data'!AV105</f>
        <v>-</v>
      </c>
      <c r="P101" s="143" t="str">
        <f>'Model Performance Data'!AY105</f>
        <v>-</v>
      </c>
      <c r="Q101" s="143" t="str">
        <f>'Model Performance Data'!BB105</f>
        <v>-</v>
      </c>
      <c r="R101" s="143" t="str">
        <f>'Model Performance Data'!BE105</f>
        <v>-</v>
      </c>
      <c r="S101" s="144" t="str">
        <f>'Model Performance Data'!BT105</f>
        <v>-</v>
      </c>
      <c r="T101" s="142">
        <f>'Model Performance Data'!BU105</f>
        <v>0</v>
      </c>
      <c r="U101" s="143" t="str">
        <f>'Model Performance Data'!BX105</f>
        <v>-</v>
      </c>
      <c r="V101" s="143" t="str">
        <f>'Model Performance Data'!CA105</f>
        <v>-</v>
      </c>
      <c r="W101" s="143" t="str">
        <f>'Model Performance Data'!CD105</f>
        <v>-</v>
      </c>
      <c r="X101" s="143" t="str">
        <f>'Model Performance Data'!CG105</f>
        <v>-</v>
      </c>
      <c r="Y101" s="144" t="str">
        <f>'Model Performance Data'!CV105</f>
        <v>-</v>
      </c>
      <c r="Z101" s="142">
        <f>'Model Performance Data'!CW105</f>
        <v>0</v>
      </c>
      <c r="AA101" s="143" t="str">
        <f>'Model Performance Data'!CZ105</f>
        <v>-</v>
      </c>
      <c r="AB101" s="143" t="str">
        <f>'Model Performance Data'!DC105</f>
        <v>-</v>
      </c>
      <c r="AC101" s="143" t="str">
        <f>'Model Performance Data'!DF105</f>
        <v>-</v>
      </c>
      <c r="AD101" s="143" t="str">
        <f>'Model Performance Data'!DI105</f>
        <v>-</v>
      </c>
      <c r="AE101" s="144" t="str">
        <f>'Model Performance Data'!DX105</f>
        <v>-</v>
      </c>
      <c r="AF101" s="142">
        <f>'Model Performance Data'!DY105</f>
        <v>0</v>
      </c>
    </row>
    <row r="102" spans="2:32" hidden="1" outlineLevel="1" x14ac:dyDescent="0.35">
      <c r="B102" s="159" t="str">
        <f>IF(ISBLANK('Model Performance Data'!B106),"-",'Model Performance Data'!B106)</f>
        <v>-</v>
      </c>
      <c r="C102" s="159" t="str">
        <f>IF(ISBLANK('Model Performance Data'!C106),"-",'Model Performance Data'!C106)</f>
        <v>-</v>
      </c>
      <c r="D102" s="160" t="str">
        <f>IF(ISBLANK('Model Performance Data'!G106),"-",'Model Performance Data'!G106)</f>
        <v>-</v>
      </c>
      <c r="E102" s="160" t="str">
        <f>IF(ISBLANK('Model Performance Data'!D106),"-",'Model Performance Data'!D106)</f>
        <v>-</v>
      </c>
      <c r="F102" s="160" t="str">
        <f>IF(ISBLANK('Model Performance Data'!L106),"-",'Model Performance Data'!L106)</f>
        <v>-</v>
      </c>
      <c r="G102" s="160" t="str">
        <f>IF(ISBLANK('Model Performance Data'!E106),"-",'Model Performance Data'!E106)</f>
        <v>-</v>
      </c>
      <c r="H102" s="143" t="str">
        <f>'Model Performance Data'!Q106</f>
        <v>-</v>
      </c>
      <c r="I102" s="143" t="str">
        <f>'Model Performance Data'!T106</f>
        <v>-</v>
      </c>
      <c r="J102" s="143" t="str">
        <f>'Model Performance Data'!W106</f>
        <v>-</v>
      </c>
      <c r="K102" s="143" t="str">
        <f>'Model Performance Data'!Z106</f>
        <v>-</v>
      </c>
      <c r="L102" s="143" t="str">
        <f>'Model Performance Data'!AC106</f>
        <v>-</v>
      </c>
      <c r="M102" s="144" t="str">
        <f>'Model Performance Data'!AR106</f>
        <v>-</v>
      </c>
      <c r="N102" s="142">
        <f>'Model Performance Data'!AS106</f>
        <v>0</v>
      </c>
      <c r="O102" s="143" t="str">
        <f>'Model Performance Data'!AV106</f>
        <v>-</v>
      </c>
      <c r="P102" s="143" t="str">
        <f>'Model Performance Data'!AY106</f>
        <v>-</v>
      </c>
      <c r="Q102" s="143" t="str">
        <f>'Model Performance Data'!BB106</f>
        <v>-</v>
      </c>
      <c r="R102" s="143" t="str">
        <f>'Model Performance Data'!BE106</f>
        <v>-</v>
      </c>
      <c r="S102" s="144" t="str">
        <f>'Model Performance Data'!BT106</f>
        <v>-</v>
      </c>
      <c r="T102" s="142">
        <f>'Model Performance Data'!BU106</f>
        <v>0</v>
      </c>
      <c r="U102" s="143" t="str">
        <f>'Model Performance Data'!BX106</f>
        <v>-</v>
      </c>
      <c r="V102" s="143" t="str">
        <f>'Model Performance Data'!CA106</f>
        <v>-</v>
      </c>
      <c r="W102" s="143" t="str">
        <f>'Model Performance Data'!CD106</f>
        <v>-</v>
      </c>
      <c r="X102" s="143" t="str">
        <f>'Model Performance Data'!CG106</f>
        <v>-</v>
      </c>
      <c r="Y102" s="144" t="str">
        <f>'Model Performance Data'!CV106</f>
        <v>-</v>
      </c>
      <c r="Z102" s="142">
        <f>'Model Performance Data'!CW106</f>
        <v>0</v>
      </c>
      <c r="AA102" s="143" t="str">
        <f>'Model Performance Data'!CZ106</f>
        <v>-</v>
      </c>
      <c r="AB102" s="143" t="str">
        <f>'Model Performance Data'!DC106</f>
        <v>-</v>
      </c>
      <c r="AC102" s="143" t="str">
        <f>'Model Performance Data'!DF106</f>
        <v>-</v>
      </c>
      <c r="AD102" s="143" t="str">
        <f>'Model Performance Data'!DI106</f>
        <v>-</v>
      </c>
      <c r="AE102" s="144" t="str">
        <f>'Model Performance Data'!DX106</f>
        <v>-</v>
      </c>
      <c r="AF102" s="142">
        <f>'Model Performance Data'!DY106</f>
        <v>0</v>
      </c>
    </row>
    <row r="103" spans="2:32" hidden="1" outlineLevel="1" x14ac:dyDescent="0.35">
      <c r="B103" s="159" t="str">
        <f>IF(ISBLANK('Model Performance Data'!B107),"-",'Model Performance Data'!B107)</f>
        <v>-</v>
      </c>
      <c r="C103" s="159" t="str">
        <f>IF(ISBLANK('Model Performance Data'!C107),"-",'Model Performance Data'!C107)</f>
        <v>-</v>
      </c>
      <c r="D103" s="160" t="str">
        <f>IF(ISBLANK('Model Performance Data'!G107),"-",'Model Performance Data'!G107)</f>
        <v>-</v>
      </c>
      <c r="E103" s="160" t="str">
        <f>IF(ISBLANK('Model Performance Data'!D107),"-",'Model Performance Data'!D107)</f>
        <v>-</v>
      </c>
      <c r="F103" s="160" t="str">
        <f>IF(ISBLANK('Model Performance Data'!L107),"-",'Model Performance Data'!L107)</f>
        <v>-</v>
      </c>
      <c r="G103" s="160" t="str">
        <f>IF(ISBLANK('Model Performance Data'!E107),"-",'Model Performance Data'!E107)</f>
        <v>-</v>
      </c>
      <c r="H103" s="143" t="str">
        <f>'Model Performance Data'!Q107</f>
        <v>-</v>
      </c>
      <c r="I103" s="143" t="str">
        <f>'Model Performance Data'!T107</f>
        <v>-</v>
      </c>
      <c r="J103" s="143" t="str">
        <f>'Model Performance Data'!W107</f>
        <v>-</v>
      </c>
      <c r="K103" s="143" t="str">
        <f>'Model Performance Data'!Z107</f>
        <v>-</v>
      </c>
      <c r="L103" s="143" t="str">
        <f>'Model Performance Data'!AC107</f>
        <v>-</v>
      </c>
      <c r="M103" s="144" t="str">
        <f>'Model Performance Data'!AR107</f>
        <v>-</v>
      </c>
      <c r="N103" s="142">
        <f>'Model Performance Data'!AS107</f>
        <v>0</v>
      </c>
      <c r="O103" s="143" t="str">
        <f>'Model Performance Data'!AV107</f>
        <v>-</v>
      </c>
      <c r="P103" s="143" t="str">
        <f>'Model Performance Data'!AY107</f>
        <v>-</v>
      </c>
      <c r="Q103" s="143" t="str">
        <f>'Model Performance Data'!BB107</f>
        <v>-</v>
      </c>
      <c r="R103" s="143" t="str">
        <f>'Model Performance Data'!BE107</f>
        <v>-</v>
      </c>
      <c r="S103" s="144" t="str">
        <f>'Model Performance Data'!BT107</f>
        <v>-</v>
      </c>
      <c r="T103" s="142">
        <f>'Model Performance Data'!BU107</f>
        <v>0</v>
      </c>
      <c r="U103" s="143" t="str">
        <f>'Model Performance Data'!BX107</f>
        <v>-</v>
      </c>
      <c r="V103" s="143" t="str">
        <f>'Model Performance Data'!CA107</f>
        <v>-</v>
      </c>
      <c r="W103" s="143" t="str">
        <f>'Model Performance Data'!CD107</f>
        <v>-</v>
      </c>
      <c r="X103" s="143" t="str">
        <f>'Model Performance Data'!CG107</f>
        <v>-</v>
      </c>
      <c r="Y103" s="144" t="str">
        <f>'Model Performance Data'!CV107</f>
        <v>-</v>
      </c>
      <c r="Z103" s="142">
        <f>'Model Performance Data'!CW107</f>
        <v>0</v>
      </c>
      <c r="AA103" s="143" t="str">
        <f>'Model Performance Data'!CZ107</f>
        <v>-</v>
      </c>
      <c r="AB103" s="143" t="str">
        <f>'Model Performance Data'!DC107</f>
        <v>-</v>
      </c>
      <c r="AC103" s="143" t="str">
        <f>'Model Performance Data'!DF107</f>
        <v>-</v>
      </c>
      <c r="AD103" s="143" t="str">
        <f>'Model Performance Data'!DI107</f>
        <v>-</v>
      </c>
      <c r="AE103" s="144" t="str">
        <f>'Model Performance Data'!DX107</f>
        <v>-</v>
      </c>
      <c r="AF103" s="142">
        <f>'Model Performance Data'!DY107</f>
        <v>0</v>
      </c>
    </row>
    <row r="104" spans="2:32" collapsed="1" x14ac:dyDescent="0.35"/>
  </sheetData>
  <sheetProtection sheet="1" objects="1" scenarios="1" sort="0" autoFilter="0" pivotTables="0"/>
  <autoFilter ref="B2:Z53">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7" showButton="0"/>
    <filterColumn colId="19" showButton="0"/>
    <filterColumn colId="20" showButton="0"/>
    <filterColumn colId="21" showButton="0"/>
    <filterColumn colId="22" showButton="0"/>
    <filterColumn colId="23" showButton="0"/>
  </autoFilter>
  <mergeCells count="10">
    <mergeCell ref="AA2:AF2"/>
    <mergeCell ref="B2:B3"/>
    <mergeCell ref="C2:C3"/>
    <mergeCell ref="I2:N2"/>
    <mergeCell ref="O2:T2"/>
    <mergeCell ref="U2:Z2"/>
    <mergeCell ref="D2:D3"/>
    <mergeCell ref="E2:E3"/>
    <mergeCell ref="G2:G3"/>
    <mergeCell ref="F2:F3"/>
  </mergeCells>
  <conditionalFormatting sqref="M4:M103">
    <cfRule type="cellIs" dxfId="205" priority="21" operator="between">
      <formula>((N4)-0.05)</formula>
      <formula>((N4)-0.01)</formula>
    </cfRule>
    <cfRule type="cellIs" dxfId="204" priority="22" operator="greaterThan">
      <formula>((N4)-0.01)</formula>
    </cfRule>
    <cfRule type="cellIs" dxfId="203" priority="23" operator="lessThan">
      <formula>((N4)-0.05)</formula>
    </cfRule>
  </conditionalFormatting>
  <conditionalFormatting sqref="M4:M103">
    <cfRule type="cellIs" dxfId="202" priority="20" operator="equal">
      <formula>"-"</formula>
    </cfRule>
  </conditionalFormatting>
  <conditionalFormatting sqref="S4:S103">
    <cfRule type="cellIs" dxfId="201" priority="17" operator="between">
      <formula>((T4)-0.05)</formula>
      <formula>((T4)-0.01)</formula>
    </cfRule>
    <cfRule type="cellIs" dxfId="200" priority="18" operator="greaterThan">
      <formula>((T4)-0.01)</formula>
    </cfRule>
    <cfRule type="cellIs" dxfId="199" priority="19" operator="lessThan">
      <formula>((T4)-0.05)</formula>
    </cfRule>
  </conditionalFormatting>
  <conditionalFormatting sqref="S4:S103">
    <cfRule type="cellIs" dxfId="198" priority="16" operator="equal">
      <formula>"-"</formula>
    </cfRule>
  </conditionalFormatting>
  <conditionalFormatting sqref="Y4:Y103">
    <cfRule type="cellIs" dxfId="197" priority="13" operator="between">
      <formula>((Z4)-0.05)</formula>
      <formula>((Z4)-0.01)</formula>
    </cfRule>
    <cfRule type="cellIs" dxfId="196" priority="14" operator="greaterThan">
      <formula>((Z4)-0.01)</formula>
    </cfRule>
    <cfRule type="cellIs" dxfId="195" priority="15" operator="lessThan">
      <formula>((Z4)-0.05)</formula>
    </cfRule>
  </conditionalFormatting>
  <conditionalFormatting sqref="Y4:Y103">
    <cfRule type="cellIs" dxfId="194" priority="12" operator="equal">
      <formula>"-"</formula>
    </cfRule>
  </conditionalFormatting>
  <conditionalFormatting sqref="AE4:AE103">
    <cfRule type="cellIs" dxfId="193" priority="8" operator="between">
      <formula>((AF4)-0.05)</formula>
      <formula>((AF4)-0.01)</formula>
    </cfRule>
    <cfRule type="cellIs" dxfId="192" priority="9" operator="greaterThan">
      <formula>((AF4)-0.01)</formula>
    </cfRule>
    <cfRule type="cellIs" dxfId="191" priority="10" operator="lessThan">
      <formula>((AF4)-0.05)</formula>
    </cfRule>
  </conditionalFormatting>
  <conditionalFormatting sqref="AE4:AE103">
    <cfRule type="cellIs" dxfId="190" priority="7" operator="equal">
      <formula>"-"</formula>
    </cfRule>
  </conditionalFormatting>
  <conditionalFormatting sqref="AA4:AF103">
    <cfRule type="cellIs" dxfId="189" priority="6" operator="lessThan">
      <formula>0.999</formula>
    </cfRule>
  </conditionalFormatting>
  <conditionalFormatting sqref="H4:AF103">
    <cfRule type="expression" dxfId="188" priority="5">
      <formula>$G4="Retired"</formula>
    </cfRule>
    <cfRule type="cellIs" dxfId="187" priority="11" operator="lessThanOrEqual">
      <formula>1</formula>
    </cfRule>
  </conditionalFormatting>
  <conditionalFormatting sqref="I4:L103">
    <cfRule type="expression" dxfId="186" priority="4">
      <formula>$F4="Annual"</formula>
    </cfRule>
  </conditionalFormatting>
  <conditionalFormatting sqref="O4:R103">
    <cfRule type="expression" dxfId="185" priority="3">
      <formula>$F4="Annual"</formula>
    </cfRule>
  </conditionalFormatting>
  <conditionalFormatting sqref="U4:X103">
    <cfRule type="expression" dxfId="184" priority="2">
      <formula>$F4="Annual"</formula>
    </cfRule>
  </conditionalFormatting>
  <conditionalFormatting sqref="AA4:AD103">
    <cfRule type="expression" dxfId="183" priority="1">
      <formula>$F4="Annual"</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A6C2F34C6ED145A77B9EEDA2EE524F" ma:contentTypeVersion="2" ma:contentTypeDescription="Create a new document." ma:contentTypeScope="" ma:versionID="fdbc25014b5d9cb1e81a0956cecca849">
  <xsd:schema xmlns:xsd="http://www.w3.org/2001/XMLSchema" xmlns:xs="http://www.w3.org/2001/XMLSchema" xmlns:p="http://schemas.microsoft.com/office/2006/metadata/properties" xmlns:ns2="966f42ce-ad76-4399-a3db-7da225bd029b" xmlns:ns3="7cfa4e65-91e3-433b-ba61-04c53246bfb6" targetNamespace="http://schemas.microsoft.com/office/2006/metadata/properties" ma:root="true" ma:fieldsID="cab72908ac319953afcda35a9d30b1ad" ns2:_="" ns3:_="">
    <xsd:import namespace="966f42ce-ad76-4399-a3db-7da225bd029b"/>
    <xsd:import namespace="7cfa4e65-91e3-433b-ba61-04c53246bfb6"/>
    <xsd:element name="properties">
      <xsd:complexType>
        <xsd:sequence>
          <xsd:element name="documentManagement">
            <xsd:complexType>
              <xsd:all>
                <xsd:element ref="ns2:_dlc_DocId" minOccurs="0"/>
                <xsd:element ref="ns2:_dlc_DocIdUrl" minOccurs="0"/>
                <xsd:element ref="ns2:_dlc_DocIdPersistId" minOccurs="0"/>
                <xsd:element ref="ns3:Status"/>
                <xsd:element ref="ns3:Notes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6f42ce-ad76-4399-a3db-7da225bd029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cfa4e65-91e3-433b-ba61-04c53246bfb6" elementFormDefault="qualified">
    <xsd:import namespace="http://schemas.microsoft.com/office/2006/documentManagement/types"/>
    <xsd:import namespace="http://schemas.microsoft.com/office/infopath/2007/PartnerControls"/>
    <xsd:element name="Status" ma:index="11" ma:displayName="Status" ma:default="Completed" ma:description="Only documents marked &quot;Working&quot; can be edited." ma:format="Dropdown" ma:indexed="true" ma:internalName="Status">
      <xsd:simpleType>
        <xsd:restriction base="dms:Choice">
          <xsd:enumeration value="Working"/>
          <xsd:enumeration value="Completed"/>
          <xsd:enumeration value="Reference"/>
          <xsd:enumeration value="Archive"/>
        </xsd:restriction>
      </xsd:simpleType>
    </xsd:element>
    <xsd:element name="Notes0" ma:index="12" nillable="true" ma:displayName="Notes" ma:description="Any comments on Edits." ma:internalName="Notes0">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cfa4e65-91e3-433b-ba61-04c53246bfb6">Working</Status>
    <Notes0 xmlns="7cfa4e65-91e3-433b-ba61-04c53246bfb6">Due November 30</Notes0>
    <_dlc_DocId xmlns="966f42ce-ad76-4399-a3db-7da225bd029b">CFCCWEJZ5Z34-1133-62</_dlc_DocId>
    <_dlc_DocIdUrl xmlns="966f42ce-ad76-4399-a3db-7da225bd029b">
      <Url>https://shared.sp.wa.gov/sites/InsideHCA/hcp/hwi/_layouts/15/DocIdRedir.aspx?ID=CFCCWEJZ5Z34-1133-62</Url>
      <Description>CFCCWEJZ5Z34-1133-62</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25F982A-BB9C-4F45-BFA5-18E72B2F5B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6f42ce-ad76-4399-a3db-7da225bd029b"/>
    <ds:schemaRef ds:uri="7cfa4e65-91e3-433b-ba61-04c53246bf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9B50AA-308F-47B5-BA27-6560A90F13C9}">
  <ds:schemaRefs>
    <ds:schemaRef ds:uri="http://schemas.openxmlformats.org/package/2006/metadata/core-properties"/>
    <ds:schemaRef ds:uri="http://schemas.microsoft.com/office/2006/metadata/properties"/>
    <ds:schemaRef ds:uri="http://www.w3.org/XML/1998/namespace"/>
    <ds:schemaRef ds:uri="7cfa4e65-91e3-433b-ba61-04c53246bfb6"/>
    <ds:schemaRef ds:uri="http://purl.org/dc/terms/"/>
    <ds:schemaRef ds:uri="http://purl.org/dc/dcmitype/"/>
    <ds:schemaRef ds:uri="http://purl.org/dc/elements/1.1/"/>
    <ds:schemaRef ds:uri="http://schemas.microsoft.com/office/2006/documentManagement/types"/>
    <ds:schemaRef ds:uri="http://schemas.microsoft.com/office/infopath/2007/PartnerControls"/>
    <ds:schemaRef ds:uri="966f42ce-ad76-4399-a3db-7da225bd029b"/>
  </ds:schemaRefs>
</ds:datastoreItem>
</file>

<file path=customXml/itemProps3.xml><?xml version="1.0" encoding="utf-8"?>
<ds:datastoreItem xmlns:ds="http://schemas.openxmlformats.org/officeDocument/2006/customXml" ds:itemID="{214DDC44-4BA9-4A6E-BFD7-542122C5C32F}">
  <ds:schemaRefs>
    <ds:schemaRef ds:uri="http://schemas.microsoft.com/sharepoint/v3/contenttype/forms"/>
  </ds:schemaRefs>
</ds:datastoreItem>
</file>

<file path=customXml/itemProps4.xml><?xml version="1.0" encoding="utf-8"?>
<ds:datastoreItem xmlns:ds="http://schemas.openxmlformats.org/officeDocument/2006/customXml" ds:itemID="{C5A372DE-0D8F-49D2-BED0-08C0C3FC615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State Profile Page</vt:lpstr>
      <vt:lpstr>Overview</vt:lpstr>
      <vt:lpstr>Model Participation Data</vt:lpstr>
      <vt:lpstr>Payer Participation Data</vt:lpstr>
      <vt:lpstr>Model Performance Data</vt:lpstr>
      <vt:lpstr>State Landscape Data</vt:lpstr>
      <vt:lpstr>Model Participation Summary</vt:lpstr>
      <vt:lpstr>Payer Participation Summary</vt:lpstr>
      <vt:lpstr>Model Performance Summary</vt:lpstr>
      <vt:lpstr>State Landscape Summary</vt:lpstr>
      <vt:lpstr>Model Participation Master</vt:lpstr>
      <vt:lpstr>Payer Participation Master</vt:lpstr>
      <vt:lpstr>Model Performance Master</vt:lpstr>
      <vt:lpstr>State Lansdcape Master</vt:lpstr>
      <vt:lpstr>Metric Map</vt:lpstr>
      <vt:lpstr>SIM Definitions</vt:lpstr>
      <vt:lpstr>Drop Down Menu Items</vt:lpstr>
    </vt:vector>
  </TitlesOfParts>
  <Company>CMS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AY4 Operational Plan Appendix 3 Core Progress Metrics and Accountability Targets</dc:title>
  <dc:creator>Sheetal Shah</dc:creator>
  <cp:lastModifiedBy>Andino, Victor (HCA)</cp:lastModifiedBy>
  <cp:lastPrinted>2015-03-25T16:34:45Z</cp:lastPrinted>
  <dcterms:created xsi:type="dcterms:W3CDTF">2015-03-16T13:57:53Z</dcterms:created>
  <dcterms:modified xsi:type="dcterms:W3CDTF">2017-12-14T18:08:44Z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0x0101001CA6C2F34C6ED145A77B9EEDA2EE524F</vt:lpwstr>
  </property>
  <property fmtid="{D5CDD505-2E9C-101B-9397-08002B2CF9AE}" pid="4" name="_dlc_DocIdItemGuid">
    <vt:lpwstr>12ee3461-9238-49ec-81af-e40e6412e05d</vt:lpwstr>
  </property>
  <property fmtid="{D5CDD505-2E9C-101B-9397-08002B2CF9AE}" pid="5" name="_AdHocReviewCycleID">
    <vt:i4>-917978793</vt:i4>
  </property>
  <property fmtid="{D5CDD505-2E9C-101B-9397-08002B2CF9AE}" pid="6" name="_EmailSubject">
    <vt:lpwstr>Metrics template?</vt:lpwstr>
  </property>
  <property fmtid="{D5CDD505-2E9C-101B-9397-08002B2CF9AE}" pid="7" name="_AuthorEmail">
    <vt:lpwstr>Allison.Marlatt@cms.hhs.gov</vt:lpwstr>
  </property>
  <property fmtid="{D5CDD505-2E9C-101B-9397-08002B2CF9AE}" pid="8" name="_AuthorEmailDisplayName">
    <vt:lpwstr>Marlatt, Allison A. (CMS/CMMI)</vt:lpwstr>
  </property>
  <property fmtid="{D5CDD505-2E9C-101B-9397-08002B2CF9AE}" pid="9" name="_PreviousAdHocReviewCycleID">
    <vt:i4>-13559349</vt:i4>
  </property>
  <property fmtid="{D5CDD505-2E9C-101B-9397-08002B2CF9AE}" pid="10" name="_ReviewingToolsShownOnce">
    <vt:lpwstr/>
  </property>
</Properties>
</file>